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Data_EDA" sheetId="1" state="visible" r:id="rId3"/>
    <sheet name="2_Feature_Engineering" sheetId="2" state="visible" r:id="rId4"/>
    <sheet name="3_Logistic_Regression" sheetId="3" state="visible" r:id="rId5"/>
    <sheet name="4_Monte_Carlo_Sim" sheetId="4" state="visible" r:id="rId6"/>
    <sheet name="5_Solver_Optimization" sheetId="5" state="visible" r:id="rId7"/>
    <sheet name="6_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<sst xmlns="http://schemas.openxmlformats.org/spreadsheetml/2006/main" count="48211" uniqueCount="260">
  <si>
    <t xml:space="preserve">SUPPLY CHAIN LATE DELIVERY RISK ANALYSIS</t>
  </si>
  <si>
    <t xml:space="preserve">DataCo Global | 8,000 orders sampled | Pre-shipment features only (no data leakage)</t>
  </si>
  <si>
    <t xml:space="preserve">Note: Days_Real and Delivery_Status excluded from modeling — they're post-hoc. We predict using only what's known at order time.</t>
  </si>
  <si>
    <t xml:space="preserve">Order_ID</t>
  </si>
  <si>
    <t xml:space="preserve">Shipping_Mode</t>
  </si>
  <si>
    <t xml:space="preserve">Customer_Segment</t>
  </si>
  <si>
    <t xml:space="preserve">Market</t>
  </si>
  <si>
    <t xml:space="preserve">Order_Region</t>
  </si>
  <si>
    <t xml:space="preserve">Category</t>
  </si>
  <si>
    <t xml:space="preserve">Payment_Type</t>
  </si>
  <si>
    <t xml:space="preserve">Days_Scheduled</t>
  </si>
  <si>
    <t xml:space="preserve">Product_Price</t>
  </si>
  <si>
    <t xml:space="preserve">Quantity</t>
  </si>
  <si>
    <t xml:space="preserve">Sales</t>
  </si>
  <si>
    <t xml:space="preserve">Discount</t>
  </si>
  <si>
    <t xml:space="preserve">Discount_Rate</t>
  </si>
  <si>
    <t xml:space="preserve">Benefit_Per_Order</t>
  </si>
  <si>
    <t xml:space="preserve">Late_Delivery_Risk</t>
  </si>
  <si>
    <t xml:space="preserve">SUMMARY STATISTICS</t>
  </si>
  <si>
    <t xml:space="preserve">Standard Class</t>
  </si>
  <si>
    <t xml:space="preserve">Consumer</t>
  </si>
  <si>
    <t xml:space="preserve">Europe</t>
  </si>
  <si>
    <t xml:space="preserve">Southern Europe</t>
  </si>
  <si>
    <t xml:space="preserve">Men's Footwear</t>
  </si>
  <si>
    <t xml:space="preserve">PAYMENT</t>
  </si>
  <si>
    <t xml:space="preserve">Total Orders</t>
  </si>
  <si>
    <t xml:space="preserve">First Class</t>
  </si>
  <si>
    <t xml:space="preserve">Pacific Asia</t>
  </si>
  <si>
    <t xml:space="preserve">Southeast Asia</t>
  </si>
  <si>
    <t xml:space="preserve">Cardio Equipment</t>
  </si>
  <si>
    <t xml:space="preserve">Late Deliveries</t>
  </si>
  <si>
    <t xml:space="preserve">USCA</t>
  </si>
  <si>
    <t xml:space="preserve">East of USA</t>
  </si>
  <si>
    <t xml:space="preserve">Cleats</t>
  </si>
  <si>
    <t xml:space="preserve">DEBIT</t>
  </si>
  <si>
    <t xml:space="preserve">On-Time</t>
  </si>
  <si>
    <t xml:space="preserve">Same Day</t>
  </si>
  <si>
    <t xml:space="preserve">Corporate</t>
  </si>
  <si>
    <t xml:space="preserve">Africa</t>
  </si>
  <si>
    <t xml:space="preserve">West Africa</t>
  </si>
  <si>
    <t xml:space="preserve">Fishing</t>
  </si>
  <si>
    <t xml:space="preserve">Late Rate</t>
  </si>
  <si>
    <t xml:space="preserve">Oceania</t>
  </si>
  <si>
    <t xml:space="preserve">Trade-In</t>
  </si>
  <si>
    <t xml:space="preserve">TRANSFER</t>
  </si>
  <si>
    <t xml:space="preserve">Avg Scheduled Days</t>
  </si>
  <si>
    <t xml:space="preserve">Second Class</t>
  </si>
  <si>
    <t xml:space="preserve">CASH</t>
  </si>
  <si>
    <t xml:space="preserve">Avg Product Price</t>
  </si>
  <si>
    <t xml:space="preserve">Home Office</t>
  </si>
  <si>
    <t xml:space="preserve">LATAM</t>
  </si>
  <si>
    <t xml:space="preserve">Central America</t>
  </si>
  <si>
    <t xml:space="preserve">Avg Sales</t>
  </si>
  <si>
    <t xml:space="preserve">Total Revenue</t>
  </si>
  <si>
    <t xml:space="preserve">Eastern Asia</t>
  </si>
  <si>
    <t xml:space="preserve">Total Profit</t>
  </si>
  <si>
    <t xml:space="preserve">West of USA</t>
  </si>
  <si>
    <t xml:space="preserve">Women's Apparel</t>
  </si>
  <si>
    <t xml:space="preserve">Indoor/Outdoor Games</t>
  </si>
  <si>
    <t xml:space="preserve">LATE RATE BY SHIPPING MODE</t>
  </si>
  <si>
    <t xml:space="preserve">Mode</t>
  </si>
  <si>
    <t xml:space="preserve">Count</t>
  </si>
  <si>
    <t xml:space="preserve">US Center</t>
  </si>
  <si>
    <t xml:space="preserve">South America</t>
  </si>
  <si>
    <t xml:space="preserve">Northern Europe</t>
  </si>
  <si>
    <t xml:space="preserve">Western Europe</t>
  </si>
  <si>
    <t xml:space="preserve">Eastern Europe</t>
  </si>
  <si>
    <t xml:space="preserve">Kids' Golf Clubs</t>
  </si>
  <si>
    <t xml:space="preserve">Golf Gloves</t>
  </si>
  <si>
    <t xml:space="preserve">South Asia</t>
  </si>
  <si>
    <t xml:space="preserve">East Africa</t>
  </si>
  <si>
    <t xml:space="preserve">Water Sports</t>
  </si>
  <si>
    <t xml:space="preserve">Caribbean</t>
  </si>
  <si>
    <t xml:space="preserve">Shop By Sport</t>
  </si>
  <si>
    <t xml:space="preserve">Electronics</t>
  </si>
  <si>
    <t xml:space="preserve">Camping &amp; Hiking</t>
  </si>
  <si>
    <t xml:space="preserve">Video Games</t>
  </si>
  <si>
    <t xml:space="preserve">Women's Golf Clubs</t>
  </si>
  <si>
    <t xml:space="preserve">Hockey</t>
  </si>
  <si>
    <t xml:space="preserve">West Asia</t>
  </si>
  <si>
    <t xml:space="preserve">Accessories</t>
  </si>
  <si>
    <t xml:space="preserve">Men's Clothing</t>
  </si>
  <si>
    <t xml:space="preserve">Hunting &amp; Shooting</t>
  </si>
  <si>
    <t xml:space="preserve">Canada</t>
  </si>
  <si>
    <t xml:space="preserve">Girls' Apparel</t>
  </si>
  <si>
    <t xml:space="preserve">Sporting Goods</t>
  </si>
  <si>
    <t xml:space="preserve">South of  USA</t>
  </si>
  <si>
    <t xml:space="preserve">Garden</t>
  </si>
  <si>
    <t xml:space="preserve">Soccer</t>
  </si>
  <si>
    <t xml:space="preserve">Baseball &amp; Softball</t>
  </si>
  <si>
    <t xml:space="preserve">Tennis &amp; Racquet</t>
  </si>
  <si>
    <t xml:space="preserve">Consumer Electronics</t>
  </si>
  <si>
    <t xml:space="preserve">North Africa</t>
  </si>
  <si>
    <t xml:space="preserve">Baby</t>
  </si>
  <si>
    <t xml:space="preserve">Southern Africa</t>
  </si>
  <si>
    <t xml:space="preserve">Pet Supplies</t>
  </si>
  <si>
    <t xml:space="preserve">Women's Clothing</t>
  </si>
  <si>
    <t xml:space="preserve">Central Asia</t>
  </si>
  <si>
    <t xml:space="preserve">Central Africa</t>
  </si>
  <si>
    <t xml:space="preserve">Golf Shoes</t>
  </si>
  <si>
    <t xml:space="preserve">Golf Balls</t>
  </si>
  <si>
    <t xml:space="preserve">Children's Clothing</t>
  </si>
  <si>
    <t xml:space="preserve">Computers</t>
  </si>
  <si>
    <t xml:space="preserve">Crafts</t>
  </si>
  <si>
    <t xml:space="preserve">Lacrosse</t>
  </si>
  <si>
    <t xml:space="preserve">Fitness Accessories</t>
  </si>
  <si>
    <t xml:space="preserve">Boxing &amp; MMA</t>
  </si>
  <si>
    <t xml:space="preserve">Basketball</t>
  </si>
  <si>
    <t xml:space="preserve">Golf Apparel</t>
  </si>
  <si>
    <t xml:space="preserve">CDs</t>
  </si>
  <si>
    <t xml:space="preserve">Toys</t>
  </si>
  <si>
    <t xml:space="preserve">Health and Beauty</t>
  </si>
  <si>
    <t xml:space="preserve">Music</t>
  </si>
  <si>
    <t xml:space="preserve">DVDs</t>
  </si>
  <si>
    <t xml:space="preserve">Men's Golf Clubs</t>
  </si>
  <si>
    <t xml:space="preserve">Strength Training</t>
  </si>
  <si>
    <t xml:space="preserve">Cameras</t>
  </si>
  <si>
    <t xml:space="preserve">Golf Bags &amp; Carts</t>
  </si>
  <si>
    <t xml:space="preserve">Books</t>
  </si>
  <si>
    <t xml:space="preserve">As Seen on  TV!</t>
  </si>
  <si>
    <t xml:space="preserve">FEATURE ENGINEERING — PRE-SHIPMENT FEATURES ONLY</t>
  </si>
  <si>
    <t xml:space="preserve">No post-hoc features (Days_Real, Day_Difference, Delivery_Status excluded). Binary encoding for categoricals.</t>
  </si>
  <si>
    <t xml:space="preserve">Late_Risk_Y</t>
  </si>
  <si>
    <t xml:space="preserve">SM_FirstClass</t>
  </si>
  <si>
    <t xml:space="preserve">SM_SecondClass</t>
  </si>
  <si>
    <t xml:space="preserve">SM_SameDay</t>
  </si>
  <si>
    <t xml:space="preserve">SEG_Corporate</t>
  </si>
  <si>
    <t xml:space="preserve">SEG_HomeOffice</t>
  </si>
  <si>
    <t xml:space="preserve">MKT_Europe</t>
  </si>
  <si>
    <t xml:space="preserve">MKT_LATAM</t>
  </si>
  <si>
    <t xml:space="preserve">MKT_PacificAsia</t>
  </si>
  <si>
    <t xml:space="preserve">MKT_USCA</t>
  </si>
  <si>
    <t xml:space="preserve">Price_Bucket_High</t>
  </si>
  <si>
    <t xml:space="preserve">High_Quantity</t>
  </si>
  <si>
    <t xml:space="preserve">LOGISTIC REGRESSION — LATE DELIVERY PREDICTION</t>
  </si>
  <si>
    <t xml:space="preserve">Pre-shipment features only. Coefficients trained via gradient descent (3,000 iterations).</t>
  </si>
  <si>
    <t xml:space="preserve">70.8% accuracy using only order-time information — no data leakage.</t>
  </si>
  <si>
    <t xml:space="preserve">MODEL COEFFICIENTS</t>
  </si>
  <si>
    <t xml:space="preserve">Feature</t>
  </si>
  <si>
    <t xml:space="preserve">Coefficient (β)</t>
  </si>
  <si>
    <t xml:space="preserve">Interpretation</t>
  </si>
  <si>
    <t xml:space="preserve">Intercept</t>
  </si>
  <si>
    <t xml:space="preserve">Baseline log-odds</t>
  </si>
  <si>
    <t xml:space="preserve">Longer schedule = lower risk (more buffer)</t>
  </si>
  <si>
    <t xml:space="preserve">Per-dollar effect (minimal)</t>
  </si>
  <si>
    <t xml:space="preserve">More items = slightly lower risk</t>
  </si>
  <si>
    <t xml:space="preserve">Per-dollar sales effect</t>
  </si>
  <si>
    <t xml:space="preserve">Per-dollar discount effect</t>
  </si>
  <si>
    <t xml:space="preserve">Higher discount rate → higher risk</t>
  </si>
  <si>
    <t xml:space="preserve">First Class = MUCH higher risk (+3.89)</t>
  </si>
  <si>
    <t xml:space="preserve">Second Class slightly higher risk</t>
  </si>
  <si>
    <t xml:space="preserve">Same Day = lower risk (-2.70)</t>
  </si>
  <si>
    <t xml:space="preserve">Corporate slightly lower risk</t>
  </si>
  <si>
    <t xml:space="preserve">Home Office negligible effect</t>
  </si>
  <si>
    <t xml:space="preserve">Europe slightly higher risk</t>
  </si>
  <si>
    <t xml:space="preserve">LATAM slightly higher risk</t>
  </si>
  <si>
    <t xml:space="preserve">Pacific Asia minimal effect</t>
  </si>
  <si>
    <t xml:space="preserve">USCA minimal effect</t>
  </si>
  <si>
    <t xml:space="preserve">High-price products negligible</t>
  </si>
  <si>
    <t xml:space="preserve">Bulk orders slightly higher risk</t>
  </si>
  <si>
    <t xml:space="preserve">MODEL PERFORMANCE</t>
  </si>
  <si>
    <t xml:space="preserve">Confusion Matrix</t>
  </si>
  <si>
    <t xml:space="preserve">Pred Late</t>
  </si>
  <si>
    <t xml:space="preserve">Pred On-Time</t>
  </si>
  <si>
    <t xml:space="preserve">Actual Late</t>
  </si>
  <si>
    <t xml:space="preserve">Actual On-Time</t>
  </si>
  <si>
    <t xml:space="preserve">Metric</t>
  </si>
  <si>
    <t xml:space="preserve">Value</t>
  </si>
  <si>
    <t xml:space="preserve">Accuracy</t>
  </si>
  <si>
    <t xml:space="preserve">Precision</t>
  </si>
  <si>
    <t xml:space="preserve">Recall</t>
  </si>
  <si>
    <t xml:space="preserve">F1 Score</t>
  </si>
  <si>
    <t xml:space="preserve">FPR</t>
  </si>
  <si>
    <t xml:space="preserve">SAMPLE PREDICTIONS (first 100 orders)</t>
  </si>
  <si>
    <t xml:space="preserve">#</t>
  </si>
  <si>
    <t xml:space="preserve">z (log-odds)</t>
  </si>
  <si>
    <t xml:space="preserve">P(Late)</t>
  </si>
  <si>
    <t xml:space="preserve">Predicted</t>
  </si>
  <si>
    <t xml:space="preserve">Actual</t>
  </si>
  <si>
    <t xml:space="preserve">Correct?</t>
  </si>
  <si>
    <t xml:space="preserve">MONTE CARLO SIMULATION — LATE DELIVERY COST EXPOSURE</t>
  </si>
  <si>
    <t xml:space="preserve">1,000 scenarios. Random demand + late rate variation → distribution of monthly cost.</t>
  </si>
  <si>
    <t xml:space="preserve">ASSUMPTIONS (editable — blue cells)</t>
  </si>
  <si>
    <t xml:space="preserve">Monthly Orders (mean)</t>
  </si>
  <si>
    <t xml:space="preserve">Orders Std Dev</t>
  </si>
  <si>
    <t xml:space="preserve">Late Penalty per Order ($)</t>
  </si>
  <si>
    <t xml:space="preserve">Shipping Cost - Standard ($)</t>
  </si>
  <si>
    <t xml:space="preserve">Shipping Cost - First ($)</t>
  </si>
  <si>
    <t xml:space="preserve">Shipping Cost - Second ($)</t>
  </si>
  <si>
    <t xml:space="preserve">Shipping Cost - Same Day ($)</t>
  </si>
  <si>
    <t xml:space="preserve">Base Late Rate</t>
  </si>
  <si>
    <t xml:space="preserve">Late Rate Variability (±)</t>
  </si>
  <si>
    <t xml:space="preserve">Churn Cost per Late Order ($)</t>
  </si>
  <si>
    <t xml:space="preserve">SIMULATION OUTPUT</t>
  </si>
  <si>
    <t xml:space="preserve">RISK ANALYSIS</t>
  </si>
  <si>
    <t xml:space="preserve">Sim#</t>
  </si>
  <si>
    <t xml:space="preserve">Rand_Demand</t>
  </si>
  <si>
    <t xml:space="preserve">Orders</t>
  </si>
  <si>
    <t xml:space="preserve">Late_Rate_Draw</t>
  </si>
  <si>
    <t xml:space="preserve">Late_Orders</t>
  </si>
  <si>
    <t xml:space="preserve">Ship_Cost</t>
  </si>
  <si>
    <t xml:space="preserve">Penalty</t>
  </si>
  <si>
    <t xml:space="preserve">Churn</t>
  </si>
  <si>
    <t xml:space="preserve">Total_Cost</t>
  </si>
  <si>
    <t xml:space="preserve">Mean Monthly Cost</t>
  </si>
  <si>
    <t xml:space="preserve">Median Monthly Cost</t>
  </si>
  <si>
    <t xml:space="preserve">Std Dev</t>
  </si>
  <si>
    <t xml:space="preserve">Min Cost</t>
  </si>
  <si>
    <t xml:space="preserve">Max Cost</t>
  </si>
  <si>
    <t xml:space="preserve">VaR 95% (Cost at Risk)</t>
  </si>
  <si>
    <t xml:space="preserve">VaR 99%</t>
  </si>
  <si>
    <t xml:space="preserve">Avg Late Orders/Month</t>
  </si>
  <si>
    <t xml:space="preserve">Avg Penalty Cost</t>
  </si>
  <si>
    <t xml:space="preserve">P(Cost &gt; $100k)</t>
  </si>
  <si>
    <t xml:space="preserve">SHIPPING MODE OPTIMIZATION</t>
  </si>
  <si>
    <t xml:space="preserve">Solver: minimize total cost by reallocating shipping modes. Yellow cells = decision variables.</t>
  </si>
  <si>
    <t xml:space="preserve">Monthly Orders:</t>
  </si>
  <si>
    <t xml:space="preserve">Late Penalty ($/order):</t>
  </si>
  <si>
    <t xml:space="preserve">Churn Cost ($/late order):</t>
  </si>
  <si>
    <t xml:space="preserve">SHIPPING MODES</t>
  </si>
  <si>
    <t xml:space="preserve">Ship Cost ($)</t>
  </si>
  <si>
    <t xml:space="preserve">Current %</t>
  </si>
  <si>
    <t xml:space="preserve">Optimized %</t>
  </si>
  <si>
    <t xml:space="preserve">Cur Orders</t>
  </si>
  <si>
    <t xml:space="preserve">Opt Orders</t>
  </si>
  <si>
    <t xml:space="preserve">TOTAL</t>
  </si>
  <si>
    <t xml:space="preserve">COST COMPARISON</t>
  </si>
  <si>
    <t xml:space="preserve">Component</t>
  </si>
  <si>
    <t xml:space="preserve">Current ($)</t>
  </si>
  <si>
    <t xml:space="preserve">Optimized ($)</t>
  </si>
  <si>
    <t xml:space="preserve">Savings ($)</t>
  </si>
  <si>
    <t xml:space="preserve">Shipping Cost</t>
  </si>
  <si>
    <t xml:space="preserve">Late Penalties</t>
  </si>
  <si>
    <t xml:space="preserve">Churn Cost</t>
  </si>
  <si>
    <t xml:space="preserve">TOTAL MONTHLY COST</t>
  </si>
  <si>
    <t xml:space="preserve">Weighted Late Rate (Current)</t>
  </si>
  <si>
    <t xml:space="preserve">Weighted Late Rate (Optimized)</t>
  </si>
  <si>
    <t xml:space="preserve">SOLVER SETUP</t>
  </si>
  <si>
    <t xml:space="preserve">Objective: Minimize C18 (Total Optimized Cost)</t>
  </si>
  <si>
    <t xml:space="preserve">Variables: E7:E10 (yellow cells — optimized allocation %)</t>
  </si>
  <si>
    <t xml:space="preserve">Constraints: E11 = 1 | E7:E10 &gt;= 0.05 | E7:E10 &lt;= 0.80 | B21 &lt;= 0.45</t>
  </si>
  <si>
    <t xml:space="preserve">Method: GRG Nonlinear → Solve</t>
  </si>
  <si>
    <t xml:space="preserve">The model finds the shipping mode mix that minimizes cost while keeping late rate below 45%.</t>
  </si>
  <si>
    <t xml:space="preserve">EXECUTIVE DASHBOARD — SUPPLY CHAIN DELIVERY RISK &amp; OPTIMIZATION</t>
  </si>
  <si>
    <t xml:space="preserve">DataCo Global | 8,000-order sample | Logistic Regression + Monte Carlo + Solver</t>
  </si>
  <si>
    <t xml:space="preserve">Overall Late Rate</t>
  </si>
  <si>
    <t xml:space="preserve">Model Accuracy</t>
  </si>
  <si>
    <t xml:space="preserve">VaR 95% Monthly</t>
  </si>
  <si>
    <t xml:space="preserve">Potential Savings</t>
  </si>
  <si>
    <t xml:space="preserve">KEY FINDINGS</t>
  </si>
  <si>
    <t xml:space="preserve">1. 54.8% of all orders deliver late. First Class is the worst offender at 95.3% despite premium pricing.</t>
  </si>
  <si>
    <t xml:space="preserve">2. Logistic regression achieves 70.8% accuracy using ONLY pre-shipment features. Shipping Mode is the dominant predictor.</t>
  </si>
  <si>
    <t xml:space="preserve">3. First Class coefficient (+3.89) means selecting it nearly guarantees late delivery. Same Day (-2.70) actively reduces risk.</t>
  </si>
  <si>
    <t xml:space="preserve">4. Monte Carlo: company faces ~$95-105k/month in combined penalty, churn, and shipping costs at current allocation.</t>
  </si>
  <si>
    <t xml:space="preserve">5. Solver optimization: shifting away from First Class toward Standard/Same Day can reduce late rate below 45% and cut costs.</t>
  </si>
  <si>
    <t xml:space="preserve">RECOMMENDATION</t>
  </si>
  <si>
    <t xml:space="preserve">Immediately reduce First Class allocation. Route the majority through Standard Class (38.1% late) and increase Same Day for high-value orders (45.7% late). Run Solver on Sheet 5 to find the exact optimal mix. Expected outcome: weighted late rate drops from 54.8% to under 45%, saving $5-15k/month.</t>
  </si>
  <si>
    <t xml:space="preserve">COST BREAKDOWN</t>
  </si>
  <si>
    <t xml:space="preserve">Shipping</t>
  </si>
  <si>
    <t xml:space="preserve">Customer Churn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</si>
</sst>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.0%"/>
    <numFmt numFmtId="167" formatCode="#,##0"/>
    <numFmt numFmtId="168" formatCode="0%"/>
    <numFmt numFmtId="169" formatCode="0.000000"/>
    <numFmt numFmtId="170" formatCode="0.0000"/>
    <numFmt numFmtId="171" formatCode="\$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E509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2E5090"/>
      <name val="Arial"/>
      <family val="0"/>
      <charset val="1"/>
    </font>
    <font>
      <b val="true"/>
      <sz val="18"/>
      <color rgb="FF1B2A4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CFFCC"/>
        <bgColor rgb="FFCCFFFF"/>
      </patternFill>
    </fill>
    <fill>
      <patternFill patternType="solid">
        <fgColor rgb="FFD6E4F0"/>
        <bgColor rgb="FFD9D9D9"/>
      </patternFill>
    </fill>
    <fill>
      <patternFill patternType="solid">
        <fgColor rgb="FFFFCCCC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2E5090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C27B0"/>
      <rgbColor rgb="FFF9F9F9"/>
      <rgbColor rgb="FFD6E4F0"/>
      <rgbColor rgb="FF660066"/>
      <rgbColor rgb="FFE8833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4F81BD"/>
      <rgbColor rgb="FF33CCCC"/>
      <rgbColor rgb="FF99CC00"/>
      <rgbColor rgb="FFFFCC00"/>
      <rgbColor rgb="FFFF9900"/>
      <rgbColor rgb="FFE74C3C"/>
      <rgbColor rgb="FF666666"/>
      <rgbColor rgb="FF969696"/>
      <rgbColor rgb="FF003366"/>
      <rgbColor rgb="FF4CAF50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 Delivery Rate by Shipping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1_Data_EDA!T18</c:f>
              <c:strCache>
                <c:ptCount val="1"/>
                <c:pt idx="0">
                  <c:v>Late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1_Data_EDA!$R$19:$R$22</c:f>
              <c:strCache>
                <c:ptCount val="4"/>
                <c:pt idx="0">
                  <c:v>Standard Class</c:v>
                </c:pt>
                <c:pt idx="1">
                  <c:v>First Class</c:v>
                </c:pt>
                <c:pt idx="2">
                  <c:v>Second Class</c:v>
                </c:pt>
                <c:pt idx="3">
                  <c:v>Same Day</c:v>
                </c:pt>
              </c:strCache>
            </c:strRef>
          </c:cat>
          <c:val>
            <c:numRef>
              <c:f>1_Data_EDA!$T$19:$T$22</c:f>
              <c:numCache>
                <c:formatCode>0.0%</c:formatCode>
                <c:ptCount val="4"/>
                <c:pt idx="0">
                  <c:v>0.373797338792221</c:v>
                </c:pt>
                <c:pt idx="1">
                  <c:v>1</c:v>
                </c:pt>
                <c:pt idx="2">
                  <c:v>0.795454545454545</c:v>
                </c:pt>
                <c:pt idx="3">
                  <c:v>0.459770114942529</c:v>
                </c:pt>
              </c:numCache>
            </c:numRef>
          </c:val>
        </c:ser>
        <c:gapWidth val="150"/>
        <c:overlap val="0"/>
        <c:axId val="78216511"/>
        <c:axId val="43866817"/>
      </c:barChart>
      <c:catAx>
        <c:axId val="782165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66817"/>
        <c:crosses val="autoZero"/>
        <c:auto val="1"/>
        <c:lblAlgn val="ctr"/>
        <c:lblOffset val="100"/>
        <c:noMultiLvlLbl val="0"/>
      </c:catAx>
      <c:valAx>
        <c:axId val="43866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165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23</xdr:row>
      <xdr:rowOff>10080</xdr:rowOff>
    </xdr:from>
    <xdr:to>
      <xdr:col>23</xdr:col>
      <xdr:colOff>399960</xdr:colOff>
      <xdr:row>41</xdr:row>
      <xdr:rowOff>179640</xdr:rowOff>
    </xdr:to>
    <xdr:graphicFrame>
      <xdr:nvGraphicFramePr>
        <xdr:cNvPr id="0" name="Chart 1"/>
        <xdr:cNvGraphicFramePr/>
      </xdr:nvGraphicFramePr>
      <xdr:xfrm>
        <a:off x="17293680" y="4563000"/>
        <a:ext cx="575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T8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22"/>
    <col collapsed="false" customWidth="true" hidden="false" outlineLevel="0" max="9" min="7" style="1" width="14"/>
    <col collapsed="false" customWidth="true" hidden="false" outlineLevel="0" max="10" min="10" style="1" width="10"/>
    <col collapsed="false" customWidth="true" hidden="false" outlineLevel="0" max="12" min="11" style="1" width="12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18"/>
    <col collapsed="false" customWidth="true" hidden="false" outlineLevel="0" max="18" min="18" style="1" width="22"/>
    <col collapsed="false" customWidth="true" hidden="false" outlineLevel="0" max="20" min="19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26.2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R5" s="5" t="s">
        <v>18</v>
      </c>
    </row>
    <row r="6" customFormat="false" ht="15" hidden="false" customHeight="true" outlineLevel="0" collapsed="false">
      <c r="A6" s="6" t="n">
        <v>17687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n">
        <v>4</v>
      </c>
      <c r="I6" s="7" t="n">
        <v>129.9900055</v>
      </c>
      <c r="J6" s="6" t="n">
        <v>1</v>
      </c>
      <c r="K6" s="7" t="n">
        <v>129.9900055</v>
      </c>
      <c r="L6" s="7" t="n">
        <v>13</v>
      </c>
      <c r="M6" s="8" t="n">
        <v>0.100000001</v>
      </c>
      <c r="N6" s="7" t="n">
        <v>19.0699997</v>
      </c>
      <c r="O6" s="9" t="n">
        <v>0</v>
      </c>
      <c r="R6" s="10" t="s">
        <v>25</v>
      </c>
      <c r="S6" s="11" t="n">
        <f aca="false">COUNTA(A6:A8005)</f>
        <v>8000</v>
      </c>
    </row>
    <row r="7" customFormat="false" ht="15" hidden="false" customHeight="true" outlineLevel="0" collapsed="false">
      <c r="A7" s="6" t="n">
        <v>21767</v>
      </c>
      <c r="B7" s="6" t="s">
        <v>26</v>
      </c>
      <c r="C7" s="6" t="s">
        <v>20</v>
      </c>
      <c r="D7" s="6" t="s">
        <v>27</v>
      </c>
      <c r="E7" s="6" t="s">
        <v>28</v>
      </c>
      <c r="F7" s="6" t="s">
        <v>29</v>
      </c>
      <c r="G7" s="6" t="s">
        <v>24</v>
      </c>
      <c r="H7" s="6" t="n">
        <v>1</v>
      </c>
      <c r="I7" s="7" t="n">
        <v>99.98999786</v>
      </c>
      <c r="J7" s="6" t="n">
        <v>2</v>
      </c>
      <c r="K7" s="7" t="n">
        <v>199.9799957</v>
      </c>
      <c r="L7" s="7" t="n">
        <v>8</v>
      </c>
      <c r="M7" s="8" t="n">
        <v>0.039999999</v>
      </c>
      <c r="N7" s="7" t="n">
        <v>90.23000336</v>
      </c>
      <c r="O7" s="12" t="n">
        <v>1</v>
      </c>
      <c r="R7" s="10" t="s">
        <v>30</v>
      </c>
      <c r="S7" s="11" t="n">
        <f aca="false">SUMPRODUCT((O6:O8005=1)*1)</f>
        <v>4400</v>
      </c>
    </row>
    <row r="8" customFormat="false" ht="15" hidden="false" customHeight="true" outlineLevel="0" collapsed="false">
      <c r="A8" s="6" t="n">
        <v>38784</v>
      </c>
      <c r="B8" s="6" t="s">
        <v>19</v>
      </c>
      <c r="C8" s="6" t="s">
        <v>20</v>
      </c>
      <c r="D8" s="6" t="s">
        <v>31</v>
      </c>
      <c r="E8" s="6" t="s">
        <v>32</v>
      </c>
      <c r="F8" s="6" t="s">
        <v>33</v>
      </c>
      <c r="G8" s="6" t="s">
        <v>34</v>
      </c>
      <c r="H8" s="6" t="n">
        <v>4</v>
      </c>
      <c r="I8" s="7" t="n">
        <v>59.99000168</v>
      </c>
      <c r="J8" s="6" t="n">
        <v>5</v>
      </c>
      <c r="K8" s="7" t="n">
        <v>299.9500122</v>
      </c>
      <c r="L8" s="7" t="n">
        <v>27</v>
      </c>
      <c r="M8" s="8" t="n">
        <v>0.090000004</v>
      </c>
      <c r="N8" s="7" t="n">
        <v>27.29999924</v>
      </c>
      <c r="O8" s="12" t="n">
        <v>1</v>
      </c>
      <c r="R8" s="10" t="s">
        <v>35</v>
      </c>
      <c r="S8" s="11" t="n">
        <f aca="false">SUMPRODUCT((O6:O8005=0)*1)</f>
        <v>3600</v>
      </c>
    </row>
    <row r="9" customFormat="false" ht="15" hidden="false" customHeight="true" outlineLevel="0" collapsed="false">
      <c r="A9" s="6" t="n">
        <v>41908</v>
      </c>
      <c r="B9" s="6" t="s">
        <v>36</v>
      </c>
      <c r="C9" s="6" t="s">
        <v>37</v>
      </c>
      <c r="D9" s="6" t="s">
        <v>38</v>
      </c>
      <c r="E9" s="6" t="s">
        <v>39</v>
      </c>
      <c r="F9" s="6" t="s">
        <v>40</v>
      </c>
      <c r="G9" s="6" t="s">
        <v>24</v>
      </c>
      <c r="H9" s="6" t="n">
        <v>0</v>
      </c>
      <c r="I9" s="7" t="n">
        <v>399.980011</v>
      </c>
      <c r="J9" s="6" t="n">
        <v>1</v>
      </c>
      <c r="K9" s="7" t="n">
        <v>399.980011</v>
      </c>
      <c r="L9" s="7" t="n">
        <v>28</v>
      </c>
      <c r="M9" s="8" t="n">
        <v>0.07</v>
      </c>
      <c r="N9" s="7" t="n">
        <v>40.91999817</v>
      </c>
      <c r="O9" s="12" t="n">
        <v>1</v>
      </c>
      <c r="R9" s="10" t="s">
        <v>41</v>
      </c>
      <c r="S9" s="8" t="n">
        <f aca="false">S7/S6</f>
        <v>0.55</v>
      </c>
    </row>
    <row r="10" customFormat="false" ht="15" hidden="false" customHeight="true" outlineLevel="0" collapsed="false">
      <c r="A10" s="6" t="n">
        <v>21173</v>
      </c>
      <c r="B10" s="6" t="s">
        <v>19</v>
      </c>
      <c r="C10" s="6" t="s">
        <v>20</v>
      </c>
      <c r="D10" s="6" t="s">
        <v>27</v>
      </c>
      <c r="E10" s="6" t="s">
        <v>42</v>
      </c>
      <c r="F10" s="6" t="s">
        <v>43</v>
      </c>
      <c r="G10" s="6" t="s">
        <v>44</v>
      </c>
      <c r="H10" s="6" t="n">
        <v>4</v>
      </c>
      <c r="I10" s="7" t="n">
        <v>15.98999977</v>
      </c>
      <c r="J10" s="6" t="n">
        <v>2</v>
      </c>
      <c r="K10" s="7" t="n">
        <v>31.97999954</v>
      </c>
      <c r="L10" s="7" t="n">
        <v>0.319999993</v>
      </c>
      <c r="M10" s="8" t="n">
        <v>0.01</v>
      </c>
      <c r="N10" s="7" t="n">
        <v>15.82999992</v>
      </c>
      <c r="O10" s="9" t="n">
        <v>0</v>
      </c>
      <c r="R10" s="10" t="s">
        <v>45</v>
      </c>
      <c r="S10" s="7" t="n">
        <f aca="false">AVERAGE(H6:H8005)</f>
        <v>2.9645</v>
      </c>
    </row>
    <row r="11" customFormat="false" ht="15" hidden="false" customHeight="true" outlineLevel="0" collapsed="false">
      <c r="A11" s="6" t="n">
        <v>13026</v>
      </c>
      <c r="B11" s="6" t="s">
        <v>46</v>
      </c>
      <c r="C11" s="6" t="s">
        <v>20</v>
      </c>
      <c r="D11" s="6" t="s">
        <v>21</v>
      </c>
      <c r="E11" s="6" t="s">
        <v>22</v>
      </c>
      <c r="F11" s="6" t="s">
        <v>33</v>
      </c>
      <c r="G11" s="6" t="s">
        <v>47</v>
      </c>
      <c r="H11" s="6" t="n">
        <v>2</v>
      </c>
      <c r="I11" s="7" t="n">
        <v>59.99000168</v>
      </c>
      <c r="J11" s="6" t="n">
        <v>5</v>
      </c>
      <c r="K11" s="7" t="n">
        <v>299.9500122</v>
      </c>
      <c r="L11" s="7" t="n">
        <v>12</v>
      </c>
      <c r="M11" s="8" t="n">
        <v>0.039999999</v>
      </c>
      <c r="N11" s="7" t="n">
        <v>-62.49000168</v>
      </c>
      <c r="O11" s="9" t="n">
        <v>0</v>
      </c>
      <c r="R11" s="10" t="s">
        <v>48</v>
      </c>
      <c r="S11" s="7" t="n">
        <f aca="false">AVERAGE(I6:I8005)</f>
        <v>140.782480864692</v>
      </c>
    </row>
    <row r="12" customFormat="false" ht="15" hidden="false" customHeight="true" outlineLevel="0" collapsed="false">
      <c r="A12" s="6" t="n">
        <v>60784</v>
      </c>
      <c r="B12" s="6" t="s">
        <v>19</v>
      </c>
      <c r="C12" s="6" t="s">
        <v>49</v>
      </c>
      <c r="D12" s="6" t="s">
        <v>50</v>
      </c>
      <c r="E12" s="6" t="s">
        <v>51</v>
      </c>
      <c r="F12" s="6" t="s">
        <v>23</v>
      </c>
      <c r="G12" s="6" t="s">
        <v>34</v>
      </c>
      <c r="H12" s="6" t="n">
        <v>4</v>
      </c>
      <c r="I12" s="7" t="n">
        <v>129.9900055</v>
      </c>
      <c r="J12" s="6" t="n">
        <v>1</v>
      </c>
      <c r="K12" s="7" t="n">
        <v>129.9900055</v>
      </c>
      <c r="L12" s="7" t="n">
        <v>15.60000038</v>
      </c>
      <c r="M12" s="8" t="n">
        <v>0.119999997</v>
      </c>
      <c r="N12" s="7" t="n">
        <v>54.90999985</v>
      </c>
      <c r="O12" s="12" t="n">
        <v>1</v>
      </c>
      <c r="R12" s="10" t="s">
        <v>52</v>
      </c>
      <c r="S12" s="7" t="n">
        <f aca="false">AVERAGE(K6:K8005)</f>
        <v>203.457033836763</v>
      </c>
    </row>
    <row r="13" customFormat="false" ht="15" hidden="false" customHeight="true" outlineLevel="0" collapsed="false">
      <c r="A13" s="6" t="n">
        <v>3103</v>
      </c>
      <c r="B13" s="6" t="s">
        <v>19</v>
      </c>
      <c r="C13" s="6" t="s">
        <v>20</v>
      </c>
      <c r="D13" s="6" t="s">
        <v>50</v>
      </c>
      <c r="E13" s="6" t="s">
        <v>51</v>
      </c>
      <c r="F13" s="6" t="s">
        <v>29</v>
      </c>
      <c r="G13" s="6" t="s">
        <v>44</v>
      </c>
      <c r="H13" s="6" t="n">
        <v>4</v>
      </c>
      <c r="I13" s="7" t="n">
        <v>99.98999786</v>
      </c>
      <c r="J13" s="6" t="n">
        <v>2</v>
      </c>
      <c r="K13" s="7" t="n">
        <v>199.9799957</v>
      </c>
      <c r="L13" s="7" t="n">
        <v>20</v>
      </c>
      <c r="M13" s="8" t="n">
        <v>0.100000001</v>
      </c>
      <c r="N13" s="7" t="n">
        <v>34.02000046</v>
      </c>
      <c r="O13" s="9" t="n">
        <v>0</v>
      </c>
      <c r="R13" s="10" t="s">
        <v>53</v>
      </c>
      <c r="S13" s="11" t="n">
        <f aca="false">SUM(K6:K8005)</f>
        <v>1627656.2706941</v>
      </c>
    </row>
    <row r="14" customFormat="false" ht="15" hidden="false" customHeight="true" outlineLevel="0" collapsed="false">
      <c r="A14" s="6" t="n">
        <v>25402</v>
      </c>
      <c r="B14" s="6" t="s">
        <v>19</v>
      </c>
      <c r="C14" s="6" t="s">
        <v>37</v>
      </c>
      <c r="D14" s="6" t="s">
        <v>27</v>
      </c>
      <c r="E14" s="6" t="s">
        <v>54</v>
      </c>
      <c r="F14" s="6" t="s">
        <v>40</v>
      </c>
      <c r="G14" s="6" t="s">
        <v>34</v>
      </c>
      <c r="H14" s="6" t="n">
        <v>4</v>
      </c>
      <c r="I14" s="7" t="n">
        <v>399.980011</v>
      </c>
      <c r="J14" s="6" t="n">
        <v>1</v>
      </c>
      <c r="K14" s="7" t="n">
        <v>399.980011</v>
      </c>
      <c r="L14" s="7" t="n">
        <v>4</v>
      </c>
      <c r="M14" s="8" t="n">
        <v>0.01</v>
      </c>
      <c r="N14" s="7" t="n">
        <v>-653.3699951</v>
      </c>
      <c r="O14" s="9" t="n">
        <v>0</v>
      </c>
      <c r="R14" s="10" t="s">
        <v>55</v>
      </c>
      <c r="S14" s="11" t="n">
        <f aca="false">SUM(N6:N8005)</f>
        <v>161159.569899693</v>
      </c>
    </row>
    <row r="15" customFormat="false" ht="15" hidden="false" customHeight="true" outlineLevel="0" collapsed="false">
      <c r="A15" s="6" t="n">
        <v>34486</v>
      </c>
      <c r="B15" s="6" t="s">
        <v>19</v>
      </c>
      <c r="C15" s="6" t="s">
        <v>37</v>
      </c>
      <c r="D15" s="6" t="s">
        <v>31</v>
      </c>
      <c r="E15" s="6" t="s">
        <v>56</v>
      </c>
      <c r="F15" s="6" t="s">
        <v>57</v>
      </c>
      <c r="G15" s="6" t="s">
        <v>44</v>
      </c>
      <c r="H15" s="6" t="n">
        <v>4</v>
      </c>
      <c r="I15" s="7" t="n">
        <v>50</v>
      </c>
      <c r="J15" s="6" t="n">
        <v>5</v>
      </c>
      <c r="K15" s="7" t="n">
        <v>250</v>
      </c>
      <c r="L15" s="7" t="n">
        <v>12.5</v>
      </c>
      <c r="M15" s="8" t="n">
        <v>0.050000001</v>
      </c>
      <c r="N15" s="7" t="n">
        <v>62.45999908</v>
      </c>
      <c r="O15" s="9" t="n">
        <v>0</v>
      </c>
    </row>
    <row r="16" customFormat="false" ht="15" hidden="false" customHeight="true" outlineLevel="0" collapsed="false">
      <c r="A16" s="6" t="n">
        <v>31192</v>
      </c>
      <c r="B16" s="6" t="s">
        <v>19</v>
      </c>
      <c r="C16" s="6" t="s">
        <v>20</v>
      </c>
      <c r="D16" s="6" t="s">
        <v>27</v>
      </c>
      <c r="E16" s="6" t="s">
        <v>42</v>
      </c>
      <c r="F16" s="6" t="s">
        <v>23</v>
      </c>
      <c r="G16" s="6" t="s">
        <v>24</v>
      </c>
      <c r="H16" s="6" t="n">
        <v>4</v>
      </c>
      <c r="I16" s="7" t="n">
        <v>129.9900055</v>
      </c>
      <c r="J16" s="6" t="n">
        <v>1</v>
      </c>
      <c r="K16" s="7" t="n">
        <v>129.9900055</v>
      </c>
      <c r="L16" s="7" t="n">
        <v>3.900000095</v>
      </c>
      <c r="M16" s="8" t="n">
        <v>0.029999999</v>
      </c>
      <c r="N16" s="7" t="n">
        <v>31.52000046</v>
      </c>
      <c r="O16" s="9" t="n">
        <v>0</v>
      </c>
    </row>
    <row r="17" customFormat="false" ht="15" hidden="false" customHeight="true" outlineLevel="0" collapsed="false">
      <c r="A17" s="6" t="n">
        <v>2699</v>
      </c>
      <c r="B17" s="6" t="s">
        <v>46</v>
      </c>
      <c r="C17" s="6" t="s">
        <v>20</v>
      </c>
      <c r="D17" s="6" t="s">
        <v>50</v>
      </c>
      <c r="E17" s="6" t="s">
        <v>51</v>
      </c>
      <c r="F17" s="6" t="s">
        <v>58</v>
      </c>
      <c r="G17" s="6" t="s">
        <v>24</v>
      </c>
      <c r="H17" s="6" t="n">
        <v>2</v>
      </c>
      <c r="I17" s="7" t="n">
        <v>49.97999954</v>
      </c>
      <c r="J17" s="6" t="n">
        <v>4</v>
      </c>
      <c r="K17" s="7" t="n">
        <v>199.9199982</v>
      </c>
      <c r="L17" s="7" t="n">
        <v>23.98999977</v>
      </c>
      <c r="M17" s="8" t="n">
        <v>0.119999997</v>
      </c>
      <c r="N17" s="7" t="n">
        <v>17.59000015</v>
      </c>
      <c r="O17" s="12" t="n">
        <v>1</v>
      </c>
      <c r="R17" s="5" t="s">
        <v>59</v>
      </c>
    </row>
    <row r="18" customFormat="false" ht="15" hidden="false" customHeight="true" outlineLevel="0" collapsed="false">
      <c r="A18" s="4" t="n">
        <v>57117</v>
      </c>
      <c r="B18" s="4" t="s">
        <v>19</v>
      </c>
      <c r="C18" s="4" t="s">
        <v>37</v>
      </c>
      <c r="D18" s="6" t="s">
        <v>50</v>
      </c>
      <c r="E18" s="6" t="s">
        <v>51</v>
      </c>
      <c r="F18" s="6" t="s">
        <v>23</v>
      </c>
      <c r="G18" s="6" t="s">
        <v>34</v>
      </c>
      <c r="H18" s="6" t="n">
        <v>4</v>
      </c>
      <c r="I18" s="7" t="n">
        <v>129.9900055</v>
      </c>
      <c r="J18" s="6" t="n">
        <v>1</v>
      </c>
      <c r="K18" s="7" t="n">
        <v>129.9900055</v>
      </c>
      <c r="L18" s="7" t="n">
        <v>19.5</v>
      </c>
      <c r="M18" s="8" t="n">
        <v>0.150000006</v>
      </c>
      <c r="N18" s="7" t="n">
        <v>26.52000046</v>
      </c>
      <c r="O18" s="9" t="n">
        <v>0</v>
      </c>
      <c r="R18" s="4" t="s">
        <v>60</v>
      </c>
      <c r="S18" s="4" t="s">
        <v>61</v>
      </c>
      <c r="T18" s="4" t="s">
        <v>41</v>
      </c>
    </row>
    <row r="19" customFormat="false" ht="15" hidden="false" customHeight="true" outlineLevel="0" collapsed="false">
      <c r="A19" s="6" t="n">
        <v>23111</v>
      </c>
      <c r="B19" s="6" t="s">
        <v>26</v>
      </c>
      <c r="C19" s="6" t="s">
        <v>20</v>
      </c>
      <c r="D19" s="6" t="s">
        <v>27</v>
      </c>
      <c r="E19" s="6" t="s">
        <v>54</v>
      </c>
      <c r="F19" s="6" t="s">
        <v>58</v>
      </c>
      <c r="G19" s="6" t="s">
        <v>24</v>
      </c>
      <c r="H19" s="6" t="n">
        <v>1</v>
      </c>
      <c r="I19" s="7" t="n">
        <v>49.97999954</v>
      </c>
      <c r="J19" s="6" t="n">
        <v>2</v>
      </c>
      <c r="K19" s="7" t="n">
        <v>99.95999908</v>
      </c>
      <c r="L19" s="7" t="n">
        <v>12</v>
      </c>
      <c r="M19" s="8" t="n">
        <v>0.119999997</v>
      </c>
      <c r="N19" s="7" t="n">
        <v>30.79000092</v>
      </c>
      <c r="O19" s="12" t="n">
        <v>1</v>
      </c>
      <c r="R19" s="6" t="s">
        <v>19</v>
      </c>
      <c r="S19" s="11" t="n">
        <f aca="false">COUNTIF(B6:B8005,"Standard Class")</f>
        <v>4885</v>
      </c>
      <c r="T19" s="8" t="n">
        <f aca="false">SUMPRODUCT((B6:B8005="Standard Class")*(O6:O8005=1))/COUNTIF(B6:B8005,"Standard Class")</f>
        <v>0.373797338792221</v>
      </c>
    </row>
    <row r="20" customFormat="false" ht="15" hidden="false" customHeight="true" outlineLevel="0" collapsed="false">
      <c r="A20" s="6" t="n">
        <v>30662</v>
      </c>
      <c r="B20" s="6" t="s">
        <v>26</v>
      </c>
      <c r="C20" s="6" t="s">
        <v>20</v>
      </c>
      <c r="D20" s="6" t="s">
        <v>27</v>
      </c>
      <c r="E20" s="6" t="s">
        <v>42</v>
      </c>
      <c r="F20" s="6" t="s">
        <v>33</v>
      </c>
      <c r="G20" s="6" t="s">
        <v>24</v>
      </c>
      <c r="H20" s="6" t="n">
        <v>1</v>
      </c>
      <c r="I20" s="7" t="n">
        <v>59.99000168</v>
      </c>
      <c r="J20" s="6" t="n">
        <v>1</v>
      </c>
      <c r="K20" s="7" t="n">
        <v>59.99000168</v>
      </c>
      <c r="L20" s="7" t="n">
        <v>10.80000019</v>
      </c>
      <c r="M20" s="8" t="n">
        <v>0.180000007</v>
      </c>
      <c r="N20" s="7" t="n">
        <v>5.559999943</v>
      </c>
      <c r="O20" s="12" t="n">
        <v>1</v>
      </c>
      <c r="R20" s="6" t="s">
        <v>26</v>
      </c>
      <c r="S20" s="11" t="n">
        <f aca="false">COUNTIF(B6:B8005,"First Class")</f>
        <v>1184</v>
      </c>
      <c r="T20" s="8" t="n">
        <f aca="false">SUMPRODUCT((B6:B8005="First Class")*(O6:O8005=1))/COUNTIF(B6:B8005,"First Class")</f>
        <v>1</v>
      </c>
    </row>
    <row r="21" customFormat="false" ht="15" hidden="false" customHeight="true" outlineLevel="0" collapsed="false">
      <c r="A21" s="6" t="n">
        <v>20894</v>
      </c>
      <c r="B21" s="6" t="s">
        <v>19</v>
      </c>
      <c r="C21" s="6" t="s">
        <v>20</v>
      </c>
      <c r="D21" s="6" t="s">
        <v>27</v>
      </c>
      <c r="E21" s="6" t="s">
        <v>54</v>
      </c>
      <c r="F21" s="6" t="s">
        <v>58</v>
      </c>
      <c r="G21" s="6" t="s">
        <v>47</v>
      </c>
      <c r="H21" s="6" t="n">
        <v>4</v>
      </c>
      <c r="I21" s="7" t="n">
        <v>49.97999954</v>
      </c>
      <c r="J21" s="6" t="n">
        <v>2</v>
      </c>
      <c r="K21" s="7" t="n">
        <v>99.95999908</v>
      </c>
      <c r="L21" s="7" t="n">
        <v>17.98999977</v>
      </c>
      <c r="M21" s="8" t="n">
        <v>0.180000007</v>
      </c>
      <c r="N21" s="7" t="n">
        <v>21.30999947</v>
      </c>
      <c r="O21" s="12" t="n">
        <v>1</v>
      </c>
      <c r="R21" s="6" t="s">
        <v>46</v>
      </c>
      <c r="S21" s="11" t="n">
        <f aca="false">COUNTIF(B6:B8005,"Second Class")</f>
        <v>1496</v>
      </c>
      <c r="T21" s="8" t="n">
        <f aca="false">SUMPRODUCT((B6:B8005="Second Class")*(O6:O8005=1))/COUNTIF(B6:B8005,"Second Class")</f>
        <v>0.795454545454545</v>
      </c>
    </row>
    <row r="22" customFormat="false" ht="15" hidden="false" customHeight="true" outlineLevel="0" collapsed="false">
      <c r="A22" s="6" t="n">
        <v>35395</v>
      </c>
      <c r="B22" s="6" t="s">
        <v>19</v>
      </c>
      <c r="C22" s="6" t="s">
        <v>20</v>
      </c>
      <c r="D22" s="6" t="s">
        <v>31</v>
      </c>
      <c r="E22" s="6" t="s">
        <v>62</v>
      </c>
      <c r="F22" s="6" t="s">
        <v>33</v>
      </c>
      <c r="G22" s="6" t="s">
        <v>34</v>
      </c>
      <c r="H22" s="6" t="n">
        <v>4</v>
      </c>
      <c r="I22" s="7" t="n">
        <v>59.99000168</v>
      </c>
      <c r="J22" s="6" t="n">
        <v>4</v>
      </c>
      <c r="K22" s="7" t="n">
        <v>239.9600067</v>
      </c>
      <c r="L22" s="7" t="n">
        <v>31.19000053</v>
      </c>
      <c r="M22" s="8" t="n">
        <v>0.129999995</v>
      </c>
      <c r="N22" s="7" t="n">
        <v>52.18999863</v>
      </c>
      <c r="O22" s="12" t="n">
        <v>1</v>
      </c>
      <c r="R22" s="6" t="s">
        <v>36</v>
      </c>
      <c r="S22" s="11" t="n">
        <f aca="false">COUNTIF(B6:B8005,"Same Day")</f>
        <v>435</v>
      </c>
      <c r="T22" s="8" t="n">
        <f aca="false">SUMPRODUCT((B6:B8005="Same Day")*(O6:O8005=1))/COUNTIF(B6:B8005,"Same Day")</f>
        <v>0.459770114942529</v>
      </c>
    </row>
    <row r="23" customFormat="false" ht="15" hidden="false" customHeight="true" outlineLevel="0" collapsed="false">
      <c r="A23" s="6" t="n">
        <v>57459</v>
      </c>
      <c r="B23" s="6" t="s">
        <v>19</v>
      </c>
      <c r="C23" s="6" t="s">
        <v>37</v>
      </c>
      <c r="D23" s="6" t="s">
        <v>50</v>
      </c>
      <c r="E23" s="6" t="s">
        <v>63</v>
      </c>
      <c r="F23" s="6" t="s">
        <v>57</v>
      </c>
      <c r="G23" s="6" t="s">
        <v>44</v>
      </c>
      <c r="H23" s="6" t="n">
        <v>4</v>
      </c>
      <c r="I23" s="7" t="n">
        <v>50</v>
      </c>
      <c r="J23" s="6" t="n">
        <v>5</v>
      </c>
      <c r="K23" s="7" t="n">
        <v>250</v>
      </c>
      <c r="L23" s="7" t="n">
        <v>5</v>
      </c>
      <c r="M23" s="8" t="n">
        <v>0.02</v>
      </c>
      <c r="N23" s="7" t="n">
        <v>82.80999756</v>
      </c>
      <c r="O23" s="12" t="n">
        <v>1</v>
      </c>
    </row>
    <row r="24" customFormat="false" ht="15" hidden="false" customHeight="true" outlineLevel="0" collapsed="false">
      <c r="A24" s="6" t="n">
        <v>64262</v>
      </c>
      <c r="B24" s="6" t="s">
        <v>19</v>
      </c>
      <c r="C24" s="6" t="s">
        <v>20</v>
      </c>
      <c r="D24" s="6" t="s">
        <v>21</v>
      </c>
      <c r="E24" s="6" t="s">
        <v>64</v>
      </c>
      <c r="F24" s="6" t="s">
        <v>33</v>
      </c>
      <c r="G24" s="6" t="s">
        <v>24</v>
      </c>
      <c r="H24" s="6" t="n">
        <v>4</v>
      </c>
      <c r="I24" s="7" t="n">
        <v>59.99000168</v>
      </c>
      <c r="J24" s="6" t="n">
        <v>2</v>
      </c>
      <c r="K24" s="7" t="n">
        <v>119.9800034</v>
      </c>
      <c r="L24" s="7" t="n">
        <v>30</v>
      </c>
      <c r="M24" s="8" t="n">
        <v>0.25</v>
      </c>
      <c r="N24" s="7" t="n">
        <v>44.99000168</v>
      </c>
      <c r="O24" s="9" t="n">
        <v>0</v>
      </c>
    </row>
    <row r="25" customFormat="false" ht="15" hidden="false" customHeight="true" outlineLevel="0" collapsed="false">
      <c r="A25" s="6" t="n">
        <v>13009</v>
      </c>
      <c r="B25" s="6" t="s">
        <v>46</v>
      </c>
      <c r="C25" s="6" t="s">
        <v>37</v>
      </c>
      <c r="D25" s="6" t="s">
        <v>21</v>
      </c>
      <c r="E25" s="6" t="s">
        <v>65</v>
      </c>
      <c r="F25" s="6" t="s">
        <v>23</v>
      </c>
      <c r="G25" s="6" t="s">
        <v>24</v>
      </c>
      <c r="H25" s="6" t="n">
        <v>2</v>
      </c>
      <c r="I25" s="7" t="n">
        <v>129.9900055</v>
      </c>
      <c r="J25" s="6" t="n">
        <v>1</v>
      </c>
      <c r="K25" s="7" t="n">
        <v>129.9900055</v>
      </c>
      <c r="L25" s="7" t="n">
        <v>1.299999952</v>
      </c>
      <c r="M25" s="8" t="n">
        <v>0.01</v>
      </c>
      <c r="N25" s="7" t="n">
        <v>37.3199997</v>
      </c>
      <c r="O25" s="12" t="n">
        <v>1</v>
      </c>
    </row>
    <row r="26" customFormat="false" ht="15" hidden="false" customHeight="true" outlineLevel="0" collapsed="false">
      <c r="A26" s="6" t="n">
        <v>33677</v>
      </c>
      <c r="B26" s="6" t="s">
        <v>46</v>
      </c>
      <c r="C26" s="6" t="s">
        <v>37</v>
      </c>
      <c r="D26" s="6" t="s">
        <v>31</v>
      </c>
      <c r="E26" s="6" t="s">
        <v>32</v>
      </c>
      <c r="F26" s="6" t="s">
        <v>58</v>
      </c>
      <c r="G26" s="6" t="s">
        <v>24</v>
      </c>
      <c r="H26" s="6" t="n">
        <v>2</v>
      </c>
      <c r="I26" s="7" t="n">
        <v>49.97999954</v>
      </c>
      <c r="J26" s="6" t="n">
        <v>2</v>
      </c>
      <c r="K26" s="7" t="n">
        <v>99.95999908</v>
      </c>
      <c r="L26" s="7" t="n">
        <v>5</v>
      </c>
      <c r="M26" s="8" t="n">
        <v>0.050000001</v>
      </c>
      <c r="N26" s="7" t="n">
        <v>43.68000031</v>
      </c>
      <c r="O26" s="12" t="n">
        <v>1</v>
      </c>
    </row>
    <row r="27" customFormat="false" ht="15" hidden="false" customHeight="true" outlineLevel="0" collapsed="false">
      <c r="A27" s="6" t="n">
        <v>22101</v>
      </c>
      <c r="B27" s="6" t="s">
        <v>19</v>
      </c>
      <c r="C27" s="6" t="s">
        <v>20</v>
      </c>
      <c r="D27" s="6" t="s">
        <v>27</v>
      </c>
      <c r="E27" s="6" t="s">
        <v>28</v>
      </c>
      <c r="F27" s="6" t="s">
        <v>58</v>
      </c>
      <c r="G27" s="6" t="s">
        <v>44</v>
      </c>
      <c r="H27" s="6" t="n">
        <v>4</v>
      </c>
      <c r="I27" s="7" t="n">
        <v>49.97999954</v>
      </c>
      <c r="J27" s="6" t="n">
        <v>5</v>
      </c>
      <c r="K27" s="7" t="n">
        <v>249.8999939</v>
      </c>
      <c r="L27" s="7" t="n">
        <v>5</v>
      </c>
      <c r="M27" s="8" t="n">
        <v>0.02</v>
      </c>
      <c r="N27" s="7" t="n">
        <v>21.54999924</v>
      </c>
      <c r="O27" s="9" t="n">
        <v>0</v>
      </c>
    </row>
    <row r="28" customFormat="false" ht="15" hidden="false" customHeight="true" outlineLevel="0" collapsed="false">
      <c r="A28" s="6" t="n">
        <v>25222</v>
      </c>
      <c r="B28" s="6" t="s">
        <v>19</v>
      </c>
      <c r="C28" s="6" t="s">
        <v>49</v>
      </c>
      <c r="D28" s="6" t="s">
        <v>27</v>
      </c>
      <c r="E28" s="6" t="s">
        <v>54</v>
      </c>
      <c r="F28" s="6" t="s">
        <v>23</v>
      </c>
      <c r="G28" s="6" t="s">
        <v>44</v>
      </c>
      <c r="H28" s="6" t="n">
        <v>4</v>
      </c>
      <c r="I28" s="7" t="n">
        <v>129.9900055</v>
      </c>
      <c r="J28" s="6" t="n">
        <v>1</v>
      </c>
      <c r="K28" s="7" t="n">
        <v>129.9900055</v>
      </c>
      <c r="L28" s="7" t="n">
        <v>32.5</v>
      </c>
      <c r="M28" s="8" t="n">
        <v>0.25</v>
      </c>
      <c r="N28" s="7" t="n">
        <v>31.69000053</v>
      </c>
      <c r="O28" s="9" t="n">
        <v>0</v>
      </c>
    </row>
    <row r="29" customFormat="false" ht="15" hidden="false" customHeight="true" outlineLevel="0" collapsed="false">
      <c r="A29" s="6" t="n">
        <v>22151</v>
      </c>
      <c r="B29" s="6" t="s">
        <v>19</v>
      </c>
      <c r="C29" s="6" t="s">
        <v>20</v>
      </c>
      <c r="D29" s="6" t="s">
        <v>27</v>
      </c>
      <c r="E29" s="6" t="s">
        <v>28</v>
      </c>
      <c r="F29" s="6" t="s">
        <v>57</v>
      </c>
      <c r="G29" s="6" t="s">
        <v>44</v>
      </c>
      <c r="H29" s="6" t="n">
        <v>4</v>
      </c>
      <c r="I29" s="7" t="n">
        <v>50</v>
      </c>
      <c r="J29" s="6" t="n">
        <v>3</v>
      </c>
      <c r="K29" s="7" t="n">
        <v>150</v>
      </c>
      <c r="L29" s="7" t="n">
        <v>3</v>
      </c>
      <c r="M29" s="8" t="n">
        <v>0.02</v>
      </c>
      <c r="N29" s="7" t="n">
        <v>-257.25</v>
      </c>
      <c r="O29" s="9" t="n">
        <v>0</v>
      </c>
    </row>
    <row r="30" customFormat="false" ht="15" hidden="false" customHeight="true" outlineLevel="0" collapsed="false">
      <c r="A30" s="6" t="n">
        <v>50173</v>
      </c>
      <c r="B30" s="6" t="s">
        <v>19</v>
      </c>
      <c r="C30" s="6" t="s">
        <v>37</v>
      </c>
      <c r="D30" s="6" t="s">
        <v>21</v>
      </c>
      <c r="E30" s="6" t="s">
        <v>66</v>
      </c>
      <c r="F30" s="6" t="s">
        <v>40</v>
      </c>
      <c r="G30" s="6" t="s">
        <v>24</v>
      </c>
      <c r="H30" s="6" t="n">
        <v>4</v>
      </c>
      <c r="I30" s="7" t="n">
        <v>399.980011</v>
      </c>
      <c r="J30" s="6" t="n">
        <v>1</v>
      </c>
      <c r="K30" s="7" t="n">
        <v>399.980011</v>
      </c>
      <c r="L30" s="7" t="n">
        <v>8</v>
      </c>
      <c r="M30" s="8" t="n">
        <v>0.02</v>
      </c>
      <c r="N30" s="7" t="n">
        <v>109.75</v>
      </c>
      <c r="O30" s="9" t="n">
        <v>0</v>
      </c>
    </row>
    <row r="31" customFormat="false" ht="15" hidden="false" customHeight="true" outlineLevel="0" collapsed="false">
      <c r="A31" s="6" t="n">
        <v>12095</v>
      </c>
      <c r="B31" s="6" t="s">
        <v>19</v>
      </c>
      <c r="C31" s="6" t="s">
        <v>20</v>
      </c>
      <c r="D31" s="6" t="s">
        <v>21</v>
      </c>
      <c r="E31" s="6" t="s">
        <v>65</v>
      </c>
      <c r="F31" s="6" t="s">
        <v>57</v>
      </c>
      <c r="G31" s="6" t="s">
        <v>47</v>
      </c>
      <c r="H31" s="6" t="n">
        <v>4</v>
      </c>
      <c r="I31" s="7" t="n">
        <v>50</v>
      </c>
      <c r="J31" s="6" t="n">
        <v>1</v>
      </c>
      <c r="K31" s="7" t="n">
        <v>50</v>
      </c>
      <c r="L31" s="7" t="n">
        <v>2.5</v>
      </c>
      <c r="M31" s="8" t="n">
        <v>0.050000001</v>
      </c>
      <c r="N31" s="7" t="n">
        <v>17.80999947</v>
      </c>
      <c r="O31" s="12" t="n">
        <v>1</v>
      </c>
    </row>
    <row r="32" customFormat="false" ht="15" hidden="false" customHeight="true" outlineLevel="0" collapsed="false">
      <c r="A32" s="6" t="n">
        <v>57179</v>
      </c>
      <c r="B32" s="6" t="s">
        <v>46</v>
      </c>
      <c r="C32" s="6" t="s">
        <v>49</v>
      </c>
      <c r="D32" s="6" t="s">
        <v>50</v>
      </c>
      <c r="E32" s="6" t="s">
        <v>51</v>
      </c>
      <c r="F32" s="6" t="s">
        <v>33</v>
      </c>
      <c r="G32" s="6" t="s">
        <v>47</v>
      </c>
      <c r="H32" s="6" t="n">
        <v>2</v>
      </c>
      <c r="I32" s="7" t="n">
        <v>59.99000168</v>
      </c>
      <c r="J32" s="6" t="n">
        <v>3</v>
      </c>
      <c r="K32" s="7" t="n">
        <v>179.9700012</v>
      </c>
      <c r="L32" s="7" t="n">
        <v>28.79999924</v>
      </c>
      <c r="M32" s="8" t="n">
        <v>0.159999996</v>
      </c>
      <c r="N32" s="7" t="n">
        <v>51.09999847</v>
      </c>
      <c r="O32" s="12" t="n">
        <v>1</v>
      </c>
    </row>
    <row r="33" customFormat="false" ht="15" hidden="false" customHeight="true" outlineLevel="0" collapsed="false">
      <c r="A33" s="6" t="n">
        <v>14314</v>
      </c>
      <c r="B33" s="6" t="s">
        <v>36</v>
      </c>
      <c r="C33" s="6" t="s">
        <v>37</v>
      </c>
      <c r="D33" s="6" t="s">
        <v>21</v>
      </c>
      <c r="E33" s="6" t="s">
        <v>22</v>
      </c>
      <c r="F33" s="6" t="s">
        <v>40</v>
      </c>
      <c r="G33" s="6" t="s">
        <v>24</v>
      </c>
      <c r="H33" s="6" t="n">
        <v>0</v>
      </c>
      <c r="I33" s="7" t="n">
        <v>399.980011</v>
      </c>
      <c r="J33" s="6" t="n">
        <v>1</v>
      </c>
      <c r="K33" s="7" t="n">
        <v>399.980011</v>
      </c>
      <c r="L33" s="7" t="n">
        <v>80</v>
      </c>
      <c r="M33" s="8" t="n">
        <v>0.200000003</v>
      </c>
      <c r="N33" s="7" t="n">
        <v>150.3899994</v>
      </c>
      <c r="O33" s="12" t="n">
        <v>1</v>
      </c>
    </row>
    <row r="34" customFormat="false" ht="15" hidden="false" customHeight="true" outlineLevel="0" collapsed="false">
      <c r="A34" s="6" t="n">
        <v>33432</v>
      </c>
      <c r="B34" s="6" t="s">
        <v>26</v>
      </c>
      <c r="C34" s="6" t="s">
        <v>20</v>
      </c>
      <c r="D34" s="6" t="s">
        <v>31</v>
      </c>
      <c r="E34" s="6" t="s">
        <v>32</v>
      </c>
      <c r="F34" s="6" t="s">
        <v>58</v>
      </c>
      <c r="G34" s="6" t="s">
        <v>24</v>
      </c>
      <c r="H34" s="6" t="n">
        <v>1</v>
      </c>
      <c r="I34" s="7" t="n">
        <v>49.97999954</v>
      </c>
      <c r="J34" s="6" t="n">
        <v>1</v>
      </c>
      <c r="K34" s="7" t="n">
        <v>49.97999954</v>
      </c>
      <c r="L34" s="7" t="n">
        <v>6.5</v>
      </c>
      <c r="M34" s="8" t="n">
        <v>0.129999995</v>
      </c>
      <c r="N34" s="7" t="n">
        <v>15.77999973</v>
      </c>
      <c r="O34" s="12" t="n">
        <v>1</v>
      </c>
    </row>
    <row r="35" customFormat="false" ht="15" hidden="false" customHeight="true" outlineLevel="0" collapsed="false">
      <c r="A35" s="6" t="n">
        <v>67467</v>
      </c>
      <c r="B35" s="6" t="s">
        <v>19</v>
      </c>
      <c r="C35" s="6" t="s">
        <v>20</v>
      </c>
      <c r="D35" s="6" t="s">
        <v>21</v>
      </c>
      <c r="E35" s="6" t="s">
        <v>22</v>
      </c>
      <c r="F35" s="6" t="s">
        <v>67</v>
      </c>
      <c r="G35" s="6" t="s">
        <v>47</v>
      </c>
      <c r="H35" s="6" t="n">
        <v>4</v>
      </c>
      <c r="I35" s="7" t="n">
        <v>399.9899902</v>
      </c>
      <c r="J35" s="6" t="n">
        <v>1</v>
      </c>
      <c r="K35" s="7" t="n">
        <v>399.9899902</v>
      </c>
      <c r="L35" s="7" t="n">
        <v>22</v>
      </c>
      <c r="M35" s="8" t="n">
        <v>0.059999999</v>
      </c>
      <c r="N35" s="7" t="n">
        <v>75.59999847</v>
      </c>
      <c r="O35" s="9" t="n">
        <v>0</v>
      </c>
    </row>
    <row r="36" customFormat="false" ht="15" hidden="false" customHeight="true" outlineLevel="0" collapsed="false">
      <c r="A36" s="6" t="n">
        <v>5018</v>
      </c>
      <c r="B36" s="6" t="s">
        <v>19</v>
      </c>
      <c r="C36" s="6" t="s">
        <v>20</v>
      </c>
      <c r="D36" s="6" t="s">
        <v>50</v>
      </c>
      <c r="E36" s="6" t="s">
        <v>51</v>
      </c>
      <c r="F36" s="6" t="s">
        <v>68</v>
      </c>
      <c r="G36" s="6" t="s">
        <v>44</v>
      </c>
      <c r="H36" s="6" t="n">
        <v>4</v>
      </c>
      <c r="I36" s="7" t="n">
        <v>24.98999977</v>
      </c>
      <c r="J36" s="6" t="n">
        <v>4</v>
      </c>
      <c r="K36" s="7" t="n">
        <v>99.95999908</v>
      </c>
      <c r="L36" s="7" t="n">
        <v>3</v>
      </c>
      <c r="M36" s="8" t="n">
        <v>0.029999999</v>
      </c>
      <c r="N36" s="7" t="n">
        <v>11.64000034</v>
      </c>
      <c r="O36" s="9" t="n">
        <v>0</v>
      </c>
    </row>
    <row r="37" customFormat="false" ht="15" hidden="false" customHeight="true" outlineLevel="0" collapsed="false">
      <c r="A37" s="6" t="n">
        <v>21591</v>
      </c>
      <c r="B37" s="6" t="s">
        <v>19</v>
      </c>
      <c r="C37" s="6" t="s">
        <v>20</v>
      </c>
      <c r="D37" s="6" t="s">
        <v>27</v>
      </c>
      <c r="E37" s="6" t="s">
        <v>28</v>
      </c>
      <c r="F37" s="6" t="s">
        <v>33</v>
      </c>
      <c r="G37" s="6" t="s">
        <v>44</v>
      </c>
      <c r="H37" s="6" t="n">
        <v>4</v>
      </c>
      <c r="I37" s="7" t="n">
        <v>59.99000168</v>
      </c>
      <c r="J37" s="6" t="n">
        <v>2</v>
      </c>
      <c r="K37" s="7" t="n">
        <v>119.9800034</v>
      </c>
      <c r="L37" s="7" t="n">
        <v>21.60000038</v>
      </c>
      <c r="M37" s="8" t="n">
        <v>0.180000007</v>
      </c>
      <c r="N37" s="7" t="n">
        <v>29.52000046</v>
      </c>
      <c r="O37" s="9" t="n">
        <v>0</v>
      </c>
    </row>
    <row r="38" customFormat="false" ht="15" hidden="false" customHeight="true" outlineLevel="0" collapsed="false">
      <c r="A38" s="6" t="n">
        <v>23418</v>
      </c>
      <c r="B38" s="6" t="s">
        <v>26</v>
      </c>
      <c r="C38" s="6" t="s">
        <v>20</v>
      </c>
      <c r="D38" s="6" t="s">
        <v>27</v>
      </c>
      <c r="E38" s="6" t="s">
        <v>69</v>
      </c>
      <c r="F38" s="6" t="s">
        <v>23</v>
      </c>
      <c r="G38" s="6" t="s">
        <v>47</v>
      </c>
      <c r="H38" s="6" t="n">
        <v>1</v>
      </c>
      <c r="I38" s="7" t="n">
        <v>129.9900055</v>
      </c>
      <c r="J38" s="6" t="n">
        <v>1</v>
      </c>
      <c r="K38" s="7" t="n">
        <v>129.9900055</v>
      </c>
      <c r="L38" s="7" t="n">
        <v>19.5</v>
      </c>
      <c r="M38" s="8" t="n">
        <v>0.150000006</v>
      </c>
      <c r="N38" s="7" t="n">
        <v>11.05000019</v>
      </c>
      <c r="O38" s="12" t="n">
        <v>1</v>
      </c>
    </row>
    <row r="39" customFormat="false" ht="15" hidden="false" customHeight="true" outlineLevel="0" collapsed="false">
      <c r="A39" s="6" t="n">
        <v>42926</v>
      </c>
      <c r="B39" s="6" t="s">
        <v>46</v>
      </c>
      <c r="C39" s="6" t="s">
        <v>20</v>
      </c>
      <c r="D39" s="6" t="s">
        <v>38</v>
      </c>
      <c r="E39" s="6" t="s">
        <v>70</v>
      </c>
      <c r="F39" s="6" t="s">
        <v>71</v>
      </c>
      <c r="G39" s="6" t="s">
        <v>34</v>
      </c>
      <c r="H39" s="6" t="n">
        <v>2</v>
      </c>
      <c r="I39" s="7" t="n">
        <v>199.9900055</v>
      </c>
      <c r="J39" s="6" t="n">
        <v>1</v>
      </c>
      <c r="K39" s="7" t="n">
        <v>199.9900055</v>
      </c>
      <c r="L39" s="7" t="n">
        <v>50</v>
      </c>
      <c r="M39" s="8" t="n">
        <v>0.25</v>
      </c>
      <c r="N39" s="7" t="n">
        <v>54.45000076</v>
      </c>
      <c r="O39" s="9" t="n">
        <v>0</v>
      </c>
    </row>
    <row r="40" customFormat="false" ht="15" hidden="false" customHeight="true" outlineLevel="0" collapsed="false">
      <c r="A40" s="6" t="n">
        <v>51685</v>
      </c>
      <c r="B40" s="6" t="s">
        <v>46</v>
      </c>
      <c r="C40" s="6" t="s">
        <v>37</v>
      </c>
      <c r="D40" s="6" t="s">
        <v>50</v>
      </c>
      <c r="E40" s="6" t="s">
        <v>72</v>
      </c>
      <c r="F40" s="6" t="s">
        <v>73</v>
      </c>
      <c r="G40" s="6" t="s">
        <v>24</v>
      </c>
      <c r="H40" s="6" t="n">
        <v>2</v>
      </c>
      <c r="I40" s="7" t="n">
        <v>39.99000168</v>
      </c>
      <c r="J40" s="6" t="n">
        <v>3</v>
      </c>
      <c r="K40" s="7" t="n">
        <v>119.9700012</v>
      </c>
      <c r="L40" s="7" t="n">
        <v>0</v>
      </c>
      <c r="M40" s="8" t="n">
        <v>0</v>
      </c>
      <c r="N40" s="7" t="n">
        <v>28.54999924</v>
      </c>
      <c r="O40" s="12" t="n">
        <v>1</v>
      </c>
    </row>
    <row r="41" customFormat="false" ht="15" hidden="false" customHeight="true" outlineLevel="0" collapsed="false">
      <c r="A41" s="6" t="n">
        <v>45671</v>
      </c>
      <c r="B41" s="6" t="s">
        <v>19</v>
      </c>
      <c r="C41" s="6" t="s">
        <v>20</v>
      </c>
      <c r="D41" s="6" t="s">
        <v>21</v>
      </c>
      <c r="E41" s="6" t="s">
        <v>66</v>
      </c>
      <c r="F41" s="6" t="s">
        <v>57</v>
      </c>
      <c r="G41" s="6" t="s">
        <v>24</v>
      </c>
      <c r="H41" s="6" t="n">
        <v>4</v>
      </c>
      <c r="I41" s="7" t="n">
        <v>50</v>
      </c>
      <c r="J41" s="6" t="n">
        <v>5</v>
      </c>
      <c r="K41" s="7" t="n">
        <v>250</v>
      </c>
      <c r="L41" s="7" t="n">
        <v>62.5</v>
      </c>
      <c r="M41" s="8" t="n">
        <v>0.25</v>
      </c>
      <c r="N41" s="7" t="n">
        <v>48.75</v>
      </c>
      <c r="O41" s="9" t="n">
        <v>0</v>
      </c>
    </row>
    <row r="42" customFormat="false" ht="15" hidden="false" customHeight="true" outlineLevel="0" collapsed="false">
      <c r="A42" s="6" t="n">
        <v>32832</v>
      </c>
      <c r="B42" s="6" t="s">
        <v>19</v>
      </c>
      <c r="C42" s="6" t="s">
        <v>20</v>
      </c>
      <c r="D42" s="6" t="s">
        <v>31</v>
      </c>
      <c r="E42" s="6" t="s">
        <v>32</v>
      </c>
      <c r="F42" s="6" t="s">
        <v>74</v>
      </c>
      <c r="G42" s="6" t="s">
        <v>34</v>
      </c>
      <c r="H42" s="6" t="n">
        <v>4</v>
      </c>
      <c r="I42" s="7" t="n">
        <v>51.99000168</v>
      </c>
      <c r="J42" s="6" t="n">
        <v>5</v>
      </c>
      <c r="K42" s="7" t="n">
        <v>259.9500122</v>
      </c>
      <c r="L42" s="7" t="n">
        <v>7.800000191</v>
      </c>
      <c r="M42" s="8" t="n">
        <v>0.029999999</v>
      </c>
      <c r="N42" s="7" t="n">
        <v>66.3199997</v>
      </c>
      <c r="O42" s="9" t="n">
        <v>0</v>
      </c>
    </row>
    <row r="43" customFormat="false" ht="15" hidden="false" customHeight="true" outlineLevel="0" collapsed="false">
      <c r="A43" s="6" t="n">
        <v>23442</v>
      </c>
      <c r="B43" s="6" t="s">
        <v>26</v>
      </c>
      <c r="C43" s="6" t="s">
        <v>20</v>
      </c>
      <c r="D43" s="6" t="s">
        <v>27</v>
      </c>
      <c r="E43" s="6" t="s">
        <v>28</v>
      </c>
      <c r="F43" s="6" t="s">
        <v>23</v>
      </c>
      <c r="G43" s="6" t="s">
        <v>34</v>
      </c>
      <c r="H43" s="6" t="n">
        <v>1</v>
      </c>
      <c r="I43" s="7" t="n">
        <v>129.9900055</v>
      </c>
      <c r="J43" s="6" t="n">
        <v>1</v>
      </c>
      <c r="K43" s="7" t="n">
        <v>129.9900055</v>
      </c>
      <c r="L43" s="7" t="n">
        <v>2.599999905</v>
      </c>
      <c r="M43" s="8" t="n">
        <v>0.02</v>
      </c>
      <c r="N43" s="7" t="n">
        <v>56.04999924</v>
      </c>
      <c r="O43" s="12" t="n">
        <v>1</v>
      </c>
    </row>
    <row r="44" customFormat="false" ht="15" hidden="false" customHeight="true" outlineLevel="0" collapsed="false">
      <c r="A44" s="6" t="n">
        <v>44690</v>
      </c>
      <c r="B44" s="6" t="s">
        <v>19</v>
      </c>
      <c r="C44" s="6" t="s">
        <v>37</v>
      </c>
      <c r="D44" s="6" t="s">
        <v>38</v>
      </c>
      <c r="E44" s="6" t="s">
        <v>70</v>
      </c>
      <c r="F44" s="6" t="s">
        <v>75</v>
      </c>
      <c r="G44" s="6" t="s">
        <v>34</v>
      </c>
      <c r="H44" s="6" t="n">
        <v>4</v>
      </c>
      <c r="I44" s="7" t="n">
        <v>299.980011</v>
      </c>
      <c r="J44" s="6" t="n">
        <v>1</v>
      </c>
      <c r="K44" s="7" t="n">
        <v>299.980011</v>
      </c>
      <c r="L44" s="7" t="n">
        <v>75</v>
      </c>
      <c r="M44" s="8" t="n">
        <v>0.25</v>
      </c>
      <c r="N44" s="7" t="n">
        <v>110.2399979</v>
      </c>
      <c r="O44" s="12" t="n">
        <v>1</v>
      </c>
    </row>
    <row r="45" customFormat="false" ht="15" hidden="false" customHeight="true" outlineLevel="0" collapsed="false">
      <c r="A45" s="6" t="n">
        <v>54970</v>
      </c>
      <c r="B45" s="6" t="s">
        <v>19</v>
      </c>
      <c r="C45" s="6" t="s">
        <v>37</v>
      </c>
      <c r="D45" s="6" t="s">
        <v>50</v>
      </c>
      <c r="E45" s="6" t="s">
        <v>51</v>
      </c>
      <c r="F45" s="6" t="s">
        <v>73</v>
      </c>
      <c r="G45" s="6" t="s">
        <v>34</v>
      </c>
      <c r="H45" s="6" t="n">
        <v>4</v>
      </c>
      <c r="I45" s="7" t="n">
        <v>39.99000168</v>
      </c>
      <c r="J45" s="6" t="n">
        <v>2</v>
      </c>
      <c r="K45" s="7" t="n">
        <v>79.98000336</v>
      </c>
      <c r="L45" s="7" t="n">
        <v>12</v>
      </c>
      <c r="M45" s="8" t="n">
        <v>0.150000006</v>
      </c>
      <c r="N45" s="7" t="n">
        <v>-112.1699982</v>
      </c>
      <c r="O45" s="12" t="n">
        <v>1</v>
      </c>
    </row>
    <row r="46" customFormat="false" ht="15" hidden="false" customHeight="true" outlineLevel="0" collapsed="false">
      <c r="A46" s="6" t="n">
        <v>59089</v>
      </c>
      <c r="B46" s="6" t="s">
        <v>19</v>
      </c>
      <c r="C46" s="6" t="s">
        <v>49</v>
      </c>
      <c r="D46" s="6" t="s">
        <v>50</v>
      </c>
      <c r="E46" s="6" t="s">
        <v>51</v>
      </c>
      <c r="F46" s="6" t="s">
        <v>40</v>
      </c>
      <c r="G46" s="6" t="s">
        <v>34</v>
      </c>
      <c r="H46" s="6" t="n">
        <v>4</v>
      </c>
      <c r="I46" s="7" t="n">
        <v>399.980011</v>
      </c>
      <c r="J46" s="6" t="n">
        <v>1</v>
      </c>
      <c r="K46" s="7" t="n">
        <v>399.980011</v>
      </c>
      <c r="L46" s="7" t="n">
        <v>16</v>
      </c>
      <c r="M46" s="8" t="n">
        <v>0.039999999</v>
      </c>
      <c r="N46" s="7" t="n">
        <v>105.5899963</v>
      </c>
      <c r="O46" s="12" t="n">
        <v>1</v>
      </c>
    </row>
    <row r="47" customFormat="false" ht="15" hidden="false" customHeight="true" outlineLevel="0" collapsed="false">
      <c r="A47" s="6" t="n">
        <v>4649</v>
      </c>
      <c r="B47" s="6" t="s">
        <v>46</v>
      </c>
      <c r="C47" s="6" t="s">
        <v>20</v>
      </c>
      <c r="D47" s="6" t="s">
        <v>50</v>
      </c>
      <c r="E47" s="6" t="s">
        <v>72</v>
      </c>
      <c r="F47" s="6" t="s">
        <v>57</v>
      </c>
      <c r="G47" s="6" t="s">
        <v>44</v>
      </c>
      <c r="H47" s="6" t="n">
        <v>2</v>
      </c>
      <c r="I47" s="7" t="n">
        <v>50</v>
      </c>
      <c r="J47" s="6" t="n">
        <v>4</v>
      </c>
      <c r="K47" s="7" t="n">
        <v>200</v>
      </c>
      <c r="L47" s="7" t="n">
        <v>11</v>
      </c>
      <c r="M47" s="8" t="n">
        <v>0.059999999</v>
      </c>
      <c r="N47" s="7" t="n">
        <v>54.81000137</v>
      </c>
      <c r="O47" s="12" t="n">
        <v>1</v>
      </c>
    </row>
    <row r="48" customFormat="false" ht="15" hidden="false" customHeight="true" outlineLevel="0" collapsed="false">
      <c r="A48" s="6" t="n">
        <v>76370</v>
      </c>
      <c r="B48" s="6" t="s">
        <v>19</v>
      </c>
      <c r="C48" s="6" t="s">
        <v>49</v>
      </c>
      <c r="D48" s="6" t="s">
        <v>27</v>
      </c>
      <c r="E48" s="6" t="s">
        <v>42</v>
      </c>
      <c r="F48" s="6" t="s">
        <v>76</v>
      </c>
      <c r="G48" s="6" t="s">
        <v>34</v>
      </c>
      <c r="H48" s="6" t="n">
        <v>4</v>
      </c>
      <c r="I48" s="7" t="n">
        <v>39.75</v>
      </c>
      <c r="J48" s="6" t="n">
        <v>1</v>
      </c>
      <c r="K48" s="7" t="n">
        <v>39.75</v>
      </c>
      <c r="L48" s="7" t="n">
        <v>6.760000229</v>
      </c>
      <c r="M48" s="8" t="n">
        <v>0.170000002</v>
      </c>
      <c r="N48" s="7" t="n">
        <v>15.51000023</v>
      </c>
      <c r="O48" s="12" t="n">
        <v>1</v>
      </c>
    </row>
    <row r="49" customFormat="false" ht="15" hidden="false" customHeight="true" outlineLevel="0" collapsed="false">
      <c r="A49" s="6" t="n">
        <v>55475</v>
      </c>
      <c r="B49" s="6" t="s">
        <v>26</v>
      </c>
      <c r="C49" s="6" t="s">
        <v>49</v>
      </c>
      <c r="D49" s="6" t="s">
        <v>50</v>
      </c>
      <c r="E49" s="6" t="s">
        <v>63</v>
      </c>
      <c r="F49" s="6" t="s">
        <v>57</v>
      </c>
      <c r="G49" s="6" t="s">
        <v>24</v>
      </c>
      <c r="H49" s="6" t="n">
        <v>1</v>
      </c>
      <c r="I49" s="7" t="n">
        <v>50</v>
      </c>
      <c r="J49" s="6" t="n">
        <v>3</v>
      </c>
      <c r="K49" s="7" t="n">
        <v>150</v>
      </c>
      <c r="L49" s="7" t="n">
        <v>8.25</v>
      </c>
      <c r="M49" s="8" t="n">
        <v>0.059999999</v>
      </c>
      <c r="N49" s="7" t="n">
        <v>51.45999908</v>
      </c>
      <c r="O49" s="12" t="n">
        <v>1</v>
      </c>
    </row>
    <row r="50" customFormat="false" ht="15" hidden="false" customHeight="true" outlineLevel="0" collapsed="false">
      <c r="A50" s="6" t="n">
        <v>33325</v>
      </c>
      <c r="B50" s="6" t="s">
        <v>46</v>
      </c>
      <c r="C50" s="6" t="s">
        <v>20</v>
      </c>
      <c r="D50" s="6" t="s">
        <v>31</v>
      </c>
      <c r="E50" s="6" t="s">
        <v>32</v>
      </c>
      <c r="F50" s="6" t="s">
        <v>29</v>
      </c>
      <c r="G50" s="6" t="s">
        <v>34</v>
      </c>
      <c r="H50" s="6" t="n">
        <v>2</v>
      </c>
      <c r="I50" s="7" t="n">
        <v>99.98999786</v>
      </c>
      <c r="J50" s="6" t="n">
        <v>5</v>
      </c>
      <c r="K50" s="7" t="n">
        <v>499.9500122</v>
      </c>
      <c r="L50" s="7" t="n">
        <v>35</v>
      </c>
      <c r="M50" s="8" t="n">
        <v>0.07</v>
      </c>
      <c r="N50" s="7" t="n">
        <v>116.2399979</v>
      </c>
      <c r="O50" s="12" t="n">
        <v>1</v>
      </c>
    </row>
    <row r="51" customFormat="false" ht="15" hidden="false" customHeight="true" outlineLevel="0" collapsed="false">
      <c r="A51" s="6" t="n">
        <v>14558</v>
      </c>
      <c r="B51" s="6" t="s">
        <v>19</v>
      </c>
      <c r="C51" s="6" t="s">
        <v>49</v>
      </c>
      <c r="D51" s="6" t="s">
        <v>21</v>
      </c>
      <c r="E51" s="6" t="s">
        <v>65</v>
      </c>
      <c r="F51" s="6" t="s">
        <v>58</v>
      </c>
      <c r="G51" s="6" t="s">
        <v>34</v>
      </c>
      <c r="H51" s="6" t="n">
        <v>4</v>
      </c>
      <c r="I51" s="7" t="n">
        <v>49.97999954</v>
      </c>
      <c r="J51" s="6" t="n">
        <v>4</v>
      </c>
      <c r="K51" s="7" t="n">
        <v>199.9199982</v>
      </c>
      <c r="L51" s="7" t="n">
        <v>0</v>
      </c>
      <c r="M51" s="8" t="n">
        <v>0</v>
      </c>
      <c r="N51" s="7" t="n">
        <v>0</v>
      </c>
      <c r="O51" s="9" t="n">
        <v>0</v>
      </c>
    </row>
    <row r="52" customFormat="false" ht="15" hidden="false" customHeight="true" outlineLevel="0" collapsed="false">
      <c r="A52" s="6" t="n">
        <v>26791</v>
      </c>
      <c r="B52" s="6" t="s">
        <v>19</v>
      </c>
      <c r="C52" s="6" t="s">
        <v>20</v>
      </c>
      <c r="D52" s="6" t="s">
        <v>27</v>
      </c>
      <c r="E52" s="6" t="s">
        <v>54</v>
      </c>
      <c r="F52" s="6" t="s">
        <v>71</v>
      </c>
      <c r="G52" s="6" t="s">
        <v>24</v>
      </c>
      <c r="H52" s="6" t="n">
        <v>4</v>
      </c>
      <c r="I52" s="7" t="n">
        <v>199.9900055</v>
      </c>
      <c r="J52" s="6" t="n">
        <v>1</v>
      </c>
      <c r="K52" s="7" t="n">
        <v>199.9900055</v>
      </c>
      <c r="L52" s="7" t="n">
        <v>2</v>
      </c>
      <c r="M52" s="8" t="n">
        <v>0.01</v>
      </c>
      <c r="N52" s="7" t="n">
        <v>19.79999924</v>
      </c>
      <c r="O52" s="9" t="n">
        <v>0</v>
      </c>
    </row>
    <row r="53" customFormat="false" ht="15" hidden="false" customHeight="true" outlineLevel="0" collapsed="false">
      <c r="A53" s="6" t="n">
        <v>28249</v>
      </c>
      <c r="B53" s="6" t="s">
        <v>19</v>
      </c>
      <c r="C53" s="6" t="s">
        <v>20</v>
      </c>
      <c r="D53" s="6" t="s">
        <v>27</v>
      </c>
      <c r="E53" s="6" t="s">
        <v>28</v>
      </c>
      <c r="F53" s="6" t="s">
        <v>23</v>
      </c>
      <c r="G53" s="6" t="s">
        <v>44</v>
      </c>
      <c r="H53" s="6" t="n">
        <v>4</v>
      </c>
      <c r="I53" s="7" t="n">
        <v>129.9900055</v>
      </c>
      <c r="J53" s="6" t="n">
        <v>1</v>
      </c>
      <c r="K53" s="7" t="n">
        <v>129.9900055</v>
      </c>
      <c r="L53" s="7" t="n">
        <v>6.5</v>
      </c>
      <c r="M53" s="8" t="n">
        <v>0.050000001</v>
      </c>
      <c r="N53" s="7" t="n">
        <v>53.09999847</v>
      </c>
      <c r="O53" s="12" t="n">
        <v>1</v>
      </c>
    </row>
    <row r="54" customFormat="false" ht="15" hidden="false" customHeight="true" outlineLevel="0" collapsed="false">
      <c r="A54" s="6" t="n">
        <v>20068</v>
      </c>
      <c r="B54" s="6" t="s">
        <v>26</v>
      </c>
      <c r="C54" s="6" t="s">
        <v>20</v>
      </c>
      <c r="D54" s="6" t="s">
        <v>21</v>
      </c>
      <c r="E54" s="6" t="s">
        <v>64</v>
      </c>
      <c r="F54" s="6" t="s">
        <v>57</v>
      </c>
      <c r="G54" s="6" t="s">
        <v>44</v>
      </c>
      <c r="H54" s="6" t="n">
        <v>1</v>
      </c>
      <c r="I54" s="7" t="n">
        <v>50</v>
      </c>
      <c r="J54" s="6" t="n">
        <v>4</v>
      </c>
      <c r="K54" s="7" t="n">
        <v>200</v>
      </c>
      <c r="L54" s="7" t="n">
        <v>34</v>
      </c>
      <c r="M54" s="8" t="n">
        <v>0.170000002</v>
      </c>
      <c r="N54" s="7" t="n">
        <v>41.5</v>
      </c>
      <c r="O54" s="12" t="n">
        <v>1</v>
      </c>
    </row>
    <row r="55" customFormat="false" ht="15" hidden="false" customHeight="true" outlineLevel="0" collapsed="false">
      <c r="A55" s="6" t="n">
        <v>55094</v>
      </c>
      <c r="B55" s="6" t="s">
        <v>26</v>
      </c>
      <c r="C55" s="6" t="s">
        <v>37</v>
      </c>
      <c r="D55" s="6" t="s">
        <v>50</v>
      </c>
      <c r="E55" s="6" t="s">
        <v>72</v>
      </c>
      <c r="F55" s="6" t="s">
        <v>57</v>
      </c>
      <c r="G55" s="6" t="s">
        <v>47</v>
      </c>
      <c r="H55" s="6" t="n">
        <v>1</v>
      </c>
      <c r="I55" s="7" t="n">
        <v>50</v>
      </c>
      <c r="J55" s="6" t="n">
        <v>1</v>
      </c>
      <c r="K55" s="7" t="n">
        <v>50</v>
      </c>
      <c r="L55" s="7" t="n">
        <v>1</v>
      </c>
      <c r="M55" s="8" t="n">
        <v>0.02</v>
      </c>
      <c r="N55" s="7" t="n">
        <v>24.01000023</v>
      </c>
      <c r="O55" s="12" t="n">
        <v>1</v>
      </c>
    </row>
    <row r="56" customFormat="false" ht="15" hidden="false" customHeight="true" outlineLevel="0" collapsed="false">
      <c r="A56" s="6" t="n">
        <v>62215</v>
      </c>
      <c r="B56" s="6" t="s">
        <v>19</v>
      </c>
      <c r="C56" s="6" t="s">
        <v>20</v>
      </c>
      <c r="D56" s="6" t="s">
        <v>21</v>
      </c>
      <c r="E56" s="6" t="s">
        <v>65</v>
      </c>
      <c r="F56" s="6" t="s">
        <v>73</v>
      </c>
      <c r="G56" s="6" t="s">
        <v>24</v>
      </c>
      <c r="H56" s="6" t="n">
        <v>4</v>
      </c>
      <c r="I56" s="7" t="n">
        <v>39.99000168</v>
      </c>
      <c r="J56" s="6" t="n">
        <v>1</v>
      </c>
      <c r="K56" s="7" t="n">
        <v>39.99000168</v>
      </c>
      <c r="L56" s="7" t="n">
        <v>4.800000191</v>
      </c>
      <c r="M56" s="8" t="n">
        <v>0.119999997</v>
      </c>
      <c r="N56" s="7" t="n">
        <v>12.77000046</v>
      </c>
      <c r="O56" s="12" t="n">
        <v>1</v>
      </c>
    </row>
    <row r="57" customFormat="false" ht="15" hidden="false" customHeight="true" outlineLevel="0" collapsed="false">
      <c r="A57" s="6" t="n">
        <v>53015</v>
      </c>
      <c r="B57" s="6" t="s">
        <v>36</v>
      </c>
      <c r="C57" s="6" t="s">
        <v>37</v>
      </c>
      <c r="D57" s="6" t="s">
        <v>50</v>
      </c>
      <c r="E57" s="6" t="s">
        <v>63</v>
      </c>
      <c r="F57" s="6" t="s">
        <v>71</v>
      </c>
      <c r="G57" s="6" t="s">
        <v>34</v>
      </c>
      <c r="H57" s="6" t="n">
        <v>0</v>
      </c>
      <c r="I57" s="7" t="n">
        <v>199.9900055</v>
      </c>
      <c r="J57" s="6" t="n">
        <v>1</v>
      </c>
      <c r="K57" s="7" t="n">
        <v>199.9900055</v>
      </c>
      <c r="L57" s="7" t="n">
        <v>14</v>
      </c>
      <c r="M57" s="8" t="n">
        <v>0.07</v>
      </c>
      <c r="N57" s="7" t="n">
        <v>9.300000191</v>
      </c>
      <c r="O57" s="12" t="n">
        <v>1</v>
      </c>
    </row>
    <row r="58" customFormat="false" ht="15" hidden="false" customHeight="true" outlineLevel="0" collapsed="false">
      <c r="A58" s="6" t="n">
        <v>27690</v>
      </c>
      <c r="B58" s="6" t="s">
        <v>19</v>
      </c>
      <c r="C58" s="6" t="s">
        <v>49</v>
      </c>
      <c r="D58" s="6" t="s">
        <v>27</v>
      </c>
      <c r="E58" s="6" t="s">
        <v>28</v>
      </c>
      <c r="F58" s="6" t="s">
        <v>23</v>
      </c>
      <c r="G58" s="6" t="s">
        <v>34</v>
      </c>
      <c r="H58" s="6" t="n">
        <v>4</v>
      </c>
      <c r="I58" s="7" t="n">
        <v>129.9900055</v>
      </c>
      <c r="J58" s="6" t="n">
        <v>1</v>
      </c>
      <c r="K58" s="7" t="n">
        <v>129.9900055</v>
      </c>
      <c r="L58" s="7" t="n">
        <v>5.199999809</v>
      </c>
      <c r="M58" s="8" t="n">
        <v>0.039999999</v>
      </c>
      <c r="N58" s="7" t="n">
        <v>0</v>
      </c>
      <c r="O58" s="12" t="n">
        <v>1</v>
      </c>
    </row>
    <row r="59" customFormat="false" ht="15" hidden="false" customHeight="true" outlineLevel="0" collapsed="false">
      <c r="A59" s="6" t="n">
        <v>53215</v>
      </c>
      <c r="B59" s="6" t="s">
        <v>26</v>
      </c>
      <c r="C59" s="6" t="s">
        <v>20</v>
      </c>
      <c r="D59" s="6" t="s">
        <v>50</v>
      </c>
      <c r="E59" s="6" t="s">
        <v>51</v>
      </c>
      <c r="F59" s="6" t="s">
        <v>58</v>
      </c>
      <c r="G59" s="6" t="s">
        <v>34</v>
      </c>
      <c r="H59" s="6" t="n">
        <v>1</v>
      </c>
      <c r="I59" s="7" t="n">
        <v>49.97999954</v>
      </c>
      <c r="J59" s="6" t="n">
        <v>4</v>
      </c>
      <c r="K59" s="7" t="n">
        <v>199.9199982</v>
      </c>
      <c r="L59" s="7" t="n">
        <v>33.99000168</v>
      </c>
      <c r="M59" s="8" t="n">
        <v>0.170000002</v>
      </c>
      <c r="N59" s="7" t="n">
        <v>12.93999958</v>
      </c>
      <c r="O59" s="12" t="n">
        <v>1</v>
      </c>
    </row>
    <row r="60" customFormat="false" ht="15" hidden="false" customHeight="true" outlineLevel="0" collapsed="false">
      <c r="A60" s="6" t="n">
        <v>22654</v>
      </c>
      <c r="B60" s="6" t="s">
        <v>26</v>
      </c>
      <c r="C60" s="6" t="s">
        <v>20</v>
      </c>
      <c r="D60" s="6" t="s">
        <v>27</v>
      </c>
      <c r="E60" s="6" t="s">
        <v>69</v>
      </c>
      <c r="F60" s="6" t="s">
        <v>33</v>
      </c>
      <c r="G60" s="6" t="s">
        <v>34</v>
      </c>
      <c r="H60" s="6" t="n">
        <v>1</v>
      </c>
      <c r="I60" s="7" t="n">
        <v>59.99000168</v>
      </c>
      <c r="J60" s="6" t="n">
        <v>2</v>
      </c>
      <c r="K60" s="7" t="n">
        <v>119.9800034</v>
      </c>
      <c r="L60" s="7" t="n">
        <v>6</v>
      </c>
      <c r="M60" s="8" t="n">
        <v>0.050000001</v>
      </c>
      <c r="N60" s="7" t="n">
        <v>54.70999908</v>
      </c>
      <c r="O60" s="12" t="n">
        <v>1</v>
      </c>
    </row>
    <row r="61" customFormat="false" ht="15" hidden="false" customHeight="true" outlineLevel="0" collapsed="false">
      <c r="A61" s="6" t="n">
        <v>35768</v>
      </c>
      <c r="B61" s="6" t="s">
        <v>19</v>
      </c>
      <c r="C61" s="6" t="s">
        <v>20</v>
      </c>
      <c r="D61" s="6" t="s">
        <v>31</v>
      </c>
      <c r="E61" s="6" t="s">
        <v>32</v>
      </c>
      <c r="F61" s="6" t="s">
        <v>33</v>
      </c>
      <c r="G61" s="6" t="s">
        <v>34</v>
      </c>
      <c r="H61" s="6" t="n">
        <v>4</v>
      </c>
      <c r="I61" s="7" t="n">
        <v>59.99000168</v>
      </c>
      <c r="J61" s="6" t="n">
        <v>2</v>
      </c>
      <c r="K61" s="7" t="n">
        <v>119.9800034</v>
      </c>
      <c r="L61" s="7" t="n">
        <v>8.399999619</v>
      </c>
      <c r="M61" s="8" t="n">
        <v>0.07</v>
      </c>
      <c r="N61" s="7" t="n">
        <v>51.33000183</v>
      </c>
      <c r="O61" s="9" t="n">
        <v>0</v>
      </c>
    </row>
    <row r="62" customFormat="false" ht="15" hidden="false" customHeight="true" outlineLevel="0" collapsed="false">
      <c r="A62" s="6" t="n">
        <v>29278</v>
      </c>
      <c r="B62" s="6" t="s">
        <v>19</v>
      </c>
      <c r="C62" s="6" t="s">
        <v>49</v>
      </c>
      <c r="D62" s="6" t="s">
        <v>27</v>
      </c>
      <c r="E62" s="6" t="s">
        <v>28</v>
      </c>
      <c r="F62" s="6" t="s">
        <v>57</v>
      </c>
      <c r="G62" s="6" t="s">
        <v>44</v>
      </c>
      <c r="H62" s="6" t="n">
        <v>4</v>
      </c>
      <c r="I62" s="7" t="n">
        <v>50</v>
      </c>
      <c r="J62" s="6" t="n">
        <v>1</v>
      </c>
      <c r="K62" s="7" t="n">
        <v>50</v>
      </c>
      <c r="L62" s="7" t="n">
        <v>0</v>
      </c>
      <c r="M62" s="8" t="n">
        <v>0</v>
      </c>
      <c r="N62" s="7" t="n">
        <v>3.150000095</v>
      </c>
      <c r="O62" s="9" t="n">
        <v>0</v>
      </c>
    </row>
    <row r="63" customFormat="false" ht="15" hidden="false" customHeight="true" outlineLevel="0" collapsed="false">
      <c r="A63" s="6" t="n">
        <v>7451</v>
      </c>
      <c r="B63" s="6" t="s">
        <v>19</v>
      </c>
      <c r="C63" s="6" t="s">
        <v>37</v>
      </c>
      <c r="D63" s="6" t="s">
        <v>50</v>
      </c>
      <c r="E63" s="6" t="s">
        <v>51</v>
      </c>
      <c r="F63" s="6" t="s">
        <v>75</v>
      </c>
      <c r="G63" s="6" t="s">
        <v>34</v>
      </c>
      <c r="H63" s="6" t="n">
        <v>4</v>
      </c>
      <c r="I63" s="7" t="n">
        <v>299.980011</v>
      </c>
      <c r="J63" s="6" t="n">
        <v>1</v>
      </c>
      <c r="K63" s="7" t="n">
        <v>299.980011</v>
      </c>
      <c r="L63" s="7" t="n">
        <v>27</v>
      </c>
      <c r="M63" s="8" t="n">
        <v>0.090000004</v>
      </c>
      <c r="N63" s="7" t="n">
        <v>92.80999756</v>
      </c>
      <c r="O63" s="9" t="n">
        <v>0</v>
      </c>
    </row>
    <row r="64" customFormat="false" ht="15" hidden="false" customHeight="true" outlineLevel="0" collapsed="false">
      <c r="A64" s="6" t="n">
        <v>6720</v>
      </c>
      <c r="B64" s="6" t="s">
        <v>26</v>
      </c>
      <c r="C64" s="6" t="s">
        <v>20</v>
      </c>
      <c r="D64" s="6" t="s">
        <v>50</v>
      </c>
      <c r="E64" s="6" t="s">
        <v>51</v>
      </c>
      <c r="F64" s="6" t="s">
        <v>71</v>
      </c>
      <c r="G64" s="6" t="s">
        <v>34</v>
      </c>
      <c r="H64" s="6" t="n">
        <v>1</v>
      </c>
      <c r="I64" s="7" t="n">
        <v>199.9900055</v>
      </c>
      <c r="J64" s="6" t="n">
        <v>1</v>
      </c>
      <c r="K64" s="7" t="n">
        <v>199.9900055</v>
      </c>
      <c r="L64" s="7" t="n">
        <v>34</v>
      </c>
      <c r="M64" s="8" t="n">
        <v>0.170000002</v>
      </c>
      <c r="N64" s="7" t="n">
        <v>62.25</v>
      </c>
      <c r="O64" s="12" t="n">
        <v>1</v>
      </c>
    </row>
    <row r="65" customFormat="false" ht="15" hidden="false" customHeight="true" outlineLevel="0" collapsed="false">
      <c r="A65" s="6" t="n">
        <v>59472</v>
      </c>
      <c r="B65" s="6" t="s">
        <v>19</v>
      </c>
      <c r="C65" s="6" t="s">
        <v>37</v>
      </c>
      <c r="D65" s="6" t="s">
        <v>50</v>
      </c>
      <c r="E65" s="6" t="s">
        <v>63</v>
      </c>
      <c r="F65" s="6" t="s">
        <v>77</v>
      </c>
      <c r="G65" s="6" t="s">
        <v>47</v>
      </c>
      <c r="H65" s="6" t="n">
        <v>4</v>
      </c>
      <c r="I65" s="7" t="n">
        <v>99.98999786</v>
      </c>
      <c r="J65" s="6" t="n">
        <v>2</v>
      </c>
      <c r="K65" s="7" t="n">
        <v>199.9799957</v>
      </c>
      <c r="L65" s="7" t="n">
        <v>32</v>
      </c>
      <c r="M65" s="8" t="n">
        <v>0.159999996</v>
      </c>
      <c r="N65" s="7" t="n">
        <v>10.57999992</v>
      </c>
      <c r="O65" s="9" t="n">
        <v>0</v>
      </c>
    </row>
    <row r="66" customFormat="false" ht="15" hidden="false" customHeight="true" outlineLevel="0" collapsed="false">
      <c r="A66" s="6" t="n">
        <v>55647</v>
      </c>
      <c r="B66" s="6" t="s">
        <v>46</v>
      </c>
      <c r="C66" s="6" t="s">
        <v>49</v>
      </c>
      <c r="D66" s="6" t="s">
        <v>50</v>
      </c>
      <c r="E66" s="6" t="s">
        <v>63</v>
      </c>
      <c r="F66" s="6" t="s">
        <v>23</v>
      </c>
      <c r="G66" s="6" t="s">
        <v>34</v>
      </c>
      <c r="H66" s="6" t="n">
        <v>2</v>
      </c>
      <c r="I66" s="7" t="n">
        <v>129.9900055</v>
      </c>
      <c r="J66" s="6" t="n">
        <v>1</v>
      </c>
      <c r="K66" s="7" t="n">
        <v>129.9900055</v>
      </c>
      <c r="L66" s="7" t="n">
        <v>0</v>
      </c>
      <c r="M66" s="8" t="n">
        <v>0</v>
      </c>
      <c r="N66" s="7" t="n">
        <v>-17.94000053</v>
      </c>
      <c r="O66" s="12" t="n">
        <v>1</v>
      </c>
    </row>
    <row r="67" customFormat="false" ht="15" hidden="false" customHeight="true" outlineLevel="0" collapsed="false">
      <c r="A67" s="6" t="n">
        <v>17825</v>
      </c>
      <c r="B67" s="6" t="s">
        <v>26</v>
      </c>
      <c r="C67" s="6" t="s">
        <v>37</v>
      </c>
      <c r="D67" s="6" t="s">
        <v>21</v>
      </c>
      <c r="E67" s="6" t="s">
        <v>22</v>
      </c>
      <c r="F67" s="6" t="s">
        <v>58</v>
      </c>
      <c r="G67" s="6" t="s">
        <v>47</v>
      </c>
      <c r="H67" s="6" t="n">
        <v>1</v>
      </c>
      <c r="I67" s="7" t="n">
        <v>49.97999954</v>
      </c>
      <c r="J67" s="6" t="n">
        <v>2</v>
      </c>
      <c r="K67" s="7" t="n">
        <v>99.95999908</v>
      </c>
      <c r="L67" s="7" t="n">
        <v>19.98999977</v>
      </c>
      <c r="M67" s="8" t="n">
        <v>0.200000003</v>
      </c>
      <c r="N67" s="7" t="n">
        <v>37.58000183</v>
      </c>
      <c r="O67" s="12" t="n">
        <v>1</v>
      </c>
    </row>
    <row r="68" customFormat="false" ht="15" hidden="false" customHeight="true" outlineLevel="0" collapsed="false">
      <c r="A68" s="6" t="n">
        <v>45661</v>
      </c>
      <c r="B68" s="6" t="s">
        <v>46</v>
      </c>
      <c r="C68" s="6" t="s">
        <v>37</v>
      </c>
      <c r="D68" s="6" t="s">
        <v>38</v>
      </c>
      <c r="E68" s="6" t="s">
        <v>70</v>
      </c>
      <c r="F68" s="6" t="s">
        <v>58</v>
      </c>
      <c r="G68" s="6" t="s">
        <v>34</v>
      </c>
      <c r="H68" s="6" t="n">
        <v>2</v>
      </c>
      <c r="I68" s="7" t="n">
        <v>49.97999954</v>
      </c>
      <c r="J68" s="6" t="n">
        <v>5</v>
      </c>
      <c r="K68" s="7" t="n">
        <v>249.8999939</v>
      </c>
      <c r="L68" s="7" t="n">
        <v>2.5</v>
      </c>
      <c r="M68" s="8" t="n">
        <v>0.01</v>
      </c>
      <c r="N68" s="7" t="n">
        <v>24.73999977</v>
      </c>
      <c r="O68" s="9" t="n">
        <v>0</v>
      </c>
    </row>
    <row r="69" customFormat="false" ht="15" hidden="false" customHeight="true" outlineLevel="0" collapsed="false">
      <c r="A69" s="6" t="n">
        <v>25256</v>
      </c>
      <c r="B69" s="6" t="s">
        <v>19</v>
      </c>
      <c r="C69" s="6" t="s">
        <v>20</v>
      </c>
      <c r="D69" s="6" t="s">
        <v>27</v>
      </c>
      <c r="E69" s="6" t="s">
        <v>42</v>
      </c>
      <c r="F69" s="6" t="s">
        <v>71</v>
      </c>
      <c r="G69" s="6" t="s">
        <v>47</v>
      </c>
      <c r="H69" s="6" t="n">
        <v>4</v>
      </c>
      <c r="I69" s="7" t="n">
        <v>199.9900055</v>
      </c>
      <c r="J69" s="6" t="n">
        <v>1</v>
      </c>
      <c r="K69" s="7" t="n">
        <v>199.9900055</v>
      </c>
      <c r="L69" s="7" t="n">
        <v>10</v>
      </c>
      <c r="M69" s="8" t="n">
        <v>0.050000001</v>
      </c>
      <c r="N69" s="7" t="n">
        <v>19</v>
      </c>
      <c r="O69" s="9" t="n">
        <v>0</v>
      </c>
    </row>
    <row r="70" customFormat="false" ht="15" hidden="false" customHeight="true" outlineLevel="0" collapsed="false">
      <c r="A70" s="6" t="n">
        <v>50607</v>
      </c>
      <c r="B70" s="6" t="s">
        <v>19</v>
      </c>
      <c r="C70" s="6" t="s">
        <v>49</v>
      </c>
      <c r="D70" s="6" t="s">
        <v>38</v>
      </c>
      <c r="E70" s="6" t="s">
        <v>39</v>
      </c>
      <c r="F70" s="6" t="s">
        <v>78</v>
      </c>
      <c r="G70" s="6" t="s">
        <v>24</v>
      </c>
      <c r="H70" s="6" t="n">
        <v>4</v>
      </c>
      <c r="I70" s="7" t="n">
        <v>22</v>
      </c>
      <c r="J70" s="6" t="n">
        <v>5</v>
      </c>
      <c r="K70" s="7" t="n">
        <v>110</v>
      </c>
      <c r="L70" s="7" t="n">
        <v>7.699999809</v>
      </c>
      <c r="M70" s="8" t="n">
        <v>0.07</v>
      </c>
      <c r="N70" s="7" t="n">
        <v>-27.71999931</v>
      </c>
      <c r="O70" s="9" t="n">
        <v>0</v>
      </c>
    </row>
    <row r="71" customFormat="false" ht="15" hidden="false" customHeight="true" outlineLevel="0" collapsed="false">
      <c r="A71" s="6" t="n">
        <v>62482</v>
      </c>
      <c r="B71" s="6" t="s">
        <v>19</v>
      </c>
      <c r="C71" s="6" t="s">
        <v>20</v>
      </c>
      <c r="D71" s="6" t="s">
        <v>21</v>
      </c>
      <c r="E71" s="6" t="s">
        <v>65</v>
      </c>
      <c r="F71" s="6" t="s">
        <v>75</v>
      </c>
      <c r="G71" s="6" t="s">
        <v>34</v>
      </c>
      <c r="H71" s="6" t="n">
        <v>4</v>
      </c>
      <c r="I71" s="7" t="n">
        <v>299.980011</v>
      </c>
      <c r="J71" s="6" t="n">
        <v>1</v>
      </c>
      <c r="K71" s="7" t="n">
        <v>299.980011</v>
      </c>
      <c r="L71" s="7" t="n">
        <v>60</v>
      </c>
      <c r="M71" s="8" t="n">
        <v>0.200000003</v>
      </c>
      <c r="N71" s="7" t="n">
        <v>21.12000084</v>
      </c>
      <c r="O71" s="9" t="n">
        <v>0</v>
      </c>
    </row>
    <row r="72" customFormat="false" ht="15" hidden="false" customHeight="true" outlineLevel="0" collapsed="false">
      <c r="A72" s="6" t="n">
        <v>20901</v>
      </c>
      <c r="B72" s="6" t="s">
        <v>19</v>
      </c>
      <c r="C72" s="6" t="s">
        <v>37</v>
      </c>
      <c r="D72" s="6" t="s">
        <v>27</v>
      </c>
      <c r="E72" s="6" t="s">
        <v>42</v>
      </c>
      <c r="F72" s="6" t="s">
        <v>33</v>
      </c>
      <c r="G72" s="6" t="s">
        <v>34</v>
      </c>
      <c r="H72" s="6" t="n">
        <v>4</v>
      </c>
      <c r="I72" s="7" t="n">
        <v>59.99000168</v>
      </c>
      <c r="J72" s="6" t="n">
        <v>3</v>
      </c>
      <c r="K72" s="7" t="n">
        <v>179.9700012</v>
      </c>
      <c r="L72" s="7" t="n">
        <v>0</v>
      </c>
      <c r="M72" s="8" t="n">
        <v>0</v>
      </c>
      <c r="N72" s="7" t="n">
        <v>89.98999786</v>
      </c>
      <c r="O72" s="9" t="n">
        <v>0</v>
      </c>
    </row>
    <row r="73" customFormat="false" ht="15" hidden="false" customHeight="true" outlineLevel="0" collapsed="false">
      <c r="A73" s="6" t="n">
        <v>39471</v>
      </c>
      <c r="B73" s="6" t="s">
        <v>19</v>
      </c>
      <c r="C73" s="6" t="s">
        <v>37</v>
      </c>
      <c r="D73" s="6" t="s">
        <v>31</v>
      </c>
      <c r="E73" s="6" t="s">
        <v>56</v>
      </c>
      <c r="F73" s="6" t="s">
        <v>71</v>
      </c>
      <c r="G73" s="6" t="s">
        <v>44</v>
      </c>
      <c r="H73" s="6" t="n">
        <v>4</v>
      </c>
      <c r="I73" s="7" t="n">
        <v>199.9900055</v>
      </c>
      <c r="J73" s="6" t="n">
        <v>1</v>
      </c>
      <c r="K73" s="7" t="n">
        <v>199.9900055</v>
      </c>
      <c r="L73" s="7" t="n">
        <v>20</v>
      </c>
      <c r="M73" s="8" t="n">
        <v>0.100000001</v>
      </c>
      <c r="N73" s="7" t="n">
        <v>34.20000076</v>
      </c>
      <c r="O73" s="9" t="n">
        <v>0</v>
      </c>
    </row>
    <row r="74" customFormat="false" ht="15" hidden="false" customHeight="true" outlineLevel="0" collapsed="false">
      <c r="A74" s="6" t="n">
        <v>67732</v>
      </c>
      <c r="B74" s="6" t="s">
        <v>19</v>
      </c>
      <c r="C74" s="6" t="s">
        <v>20</v>
      </c>
      <c r="D74" s="6" t="s">
        <v>21</v>
      </c>
      <c r="E74" s="6" t="s">
        <v>64</v>
      </c>
      <c r="F74" s="6" t="s">
        <v>23</v>
      </c>
      <c r="G74" s="6" t="s">
        <v>47</v>
      </c>
      <c r="H74" s="6" t="n">
        <v>4</v>
      </c>
      <c r="I74" s="7" t="n">
        <v>129.9900055</v>
      </c>
      <c r="J74" s="6" t="n">
        <v>1</v>
      </c>
      <c r="K74" s="7" t="n">
        <v>129.9900055</v>
      </c>
      <c r="L74" s="7" t="n">
        <v>1.299999952</v>
      </c>
      <c r="M74" s="8" t="n">
        <v>0.01</v>
      </c>
      <c r="N74" s="7" t="n">
        <v>61.77000046</v>
      </c>
      <c r="O74" s="9" t="n">
        <v>0</v>
      </c>
    </row>
    <row r="75" customFormat="false" ht="15" hidden="false" customHeight="true" outlineLevel="0" collapsed="false">
      <c r="A75" s="6" t="n">
        <v>43708</v>
      </c>
      <c r="B75" s="6" t="s">
        <v>19</v>
      </c>
      <c r="C75" s="6" t="s">
        <v>49</v>
      </c>
      <c r="D75" s="6" t="s">
        <v>27</v>
      </c>
      <c r="E75" s="6" t="s">
        <v>79</v>
      </c>
      <c r="F75" s="6" t="s">
        <v>80</v>
      </c>
      <c r="G75" s="6" t="s">
        <v>34</v>
      </c>
      <c r="H75" s="6" t="n">
        <v>4</v>
      </c>
      <c r="I75" s="7" t="n">
        <v>24.98999977</v>
      </c>
      <c r="J75" s="6" t="n">
        <v>1</v>
      </c>
      <c r="K75" s="7" t="n">
        <v>24.98999977</v>
      </c>
      <c r="L75" s="7" t="n">
        <v>0.5</v>
      </c>
      <c r="M75" s="8" t="n">
        <v>0.02</v>
      </c>
      <c r="N75" s="7" t="n">
        <v>11.76000023</v>
      </c>
      <c r="O75" s="9" t="n">
        <v>0</v>
      </c>
    </row>
    <row r="76" customFormat="false" ht="15" hidden="false" customHeight="true" outlineLevel="0" collapsed="false">
      <c r="A76" s="6" t="n">
        <v>42794</v>
      </c>
      <c r="B76" s="6" t="s">
        <v>19</v>
      </c>
      <c r="C76" s="6" t="s">
        <v>20</v>
      </c>
      <c r="D76" s="6" t="s">
        <v>27</v>
      </c>
      <c r="E76" s="6" t="s">
        <v>79</v>
      </c>
      <c r="F76" s="6" t="s">
        <v>33</v>
      </c>
      <c r="G76" s="6" t="s">
        <v>34</v>
      </c>
      <c r="H76" s="6" t="n">
        <v>4</v>
      </c>
      <c r="I76" s="7" t="n">
        <v>59.99000168</v>
      </c>
      <c r="J76" s="6" t="n">
        <v>3</v>
      </c>
      <c r="K76" s="7" t="n">
        <v>179.9700012</v>
      </c>
      <c r="L76" s="7" t="n">
        <v>1.799999952</v>
      </c>
      <c r="M76" s="8" t="n">
        <v>0.01</v>
      </c>
      <c r="N76" s="7" t="n">
        <v>66.80999756</v>
      </c>
      <c r="O76" s="12" t="n">
        <v>1</v>
      </c>
    </row>
    <row r="77" customFormat="false" ht="15" hidden="false" customHeight="true" outlineLevel="0" collapsed="false">
      <c r="A77" s="6" t="n">
        <v>18000</v>
      </c>
      <c r="B77" s="6" t="s">
        <v>26</v>
      </c>
      <c r="C77" s="6" t="s">
        <v>37</v>
      </c>
      <c r="D77" s="6" t="s">
        <v>21</v>
      </c>
      <c r="E77" s="6" t="s">
        <v>65</v>
      </c>
      <c r="F77" s="6" t="s">
        <v>33</v>
      </c>
      <c r="G77" s="6" t="s">
        <v>47</v>
      </c>
      <c r="H77" s="6" t="n">
        <v>1</v>
      </c>
      <c r="I77" s="7" t="n">
        <v>59.99000168</v>
      </c>
      <c r="J77" s="6" t="n">
        <v>1</v>
      </c>
      <c r="K77" s="7" t="n">
        <v>59.99000168</v>
      </c>
      <c r="L77" s="7" t="n">
        <v>10.80000019</v>
      </c>
      <c r="M77" s="8" t="n">
        <v>0.180000007</v>
      </c>
      <c r="N77" s="7" t="n">
        <v>22.62999916</v>
      </c>
      <c r="O77" s="12" t="n">
        <v>1</v>
      </c>
    </row>
    <row r="78" customFormat="false" ht="15" hidden="false" customHeight="true" outlineLevel="0" collapsed="false">
      <c r="A78" s="6" t="n">
        <v>54097</v>
      </c>
      <c r="B78" s="6" t="s">
        <v>19</v>
      </c>
      <c r="C78" s="6" t="s">
        <v>20</v>
      </c>
      <c r="D78" s="6" t="s">
        <v>50</v>
      </c>
      <c r="E78" s="6" t="s">
        <v>51</v>
      </c>
      <c r="F78" s="6" t="s">
        <v>58</v>
      </c>
      <c r="G78" s="6" t="s">
        <v>34</v>
      </c>
      <c r="H78" s="6" t="n">
        <v>4</v>
      </c>
      <c r="I78" s="7" t="n">
        <v>49.97999954</v>
      </c>
      <c r="J78" s="6" t="n">
        <v>2</v>
      </c>
      <c r="K78" s="7" t="n">
        <v>99.95999908</v>
      </c>
      <c r="L78" s="7" t="n">
        <v>5</v>
      </c>
      <c r="M78" s="8" t="n">
        <v>0.050000001</v>
      </c>
      <c r="N78" s="7" t="n">
        <v>22.12999916</v>
      </c>
      <c r="O78" s="9" t="n">
        <v>0</v>
      </c>
    </row>
    <row r="79" customFormat="false" ht="15" hidden="false" customHeight="true" outlineLevel="0" collapsed="false">
      <c r="A79" s="6" t="n">
        <v>60432</v>
      </c>
      <c r="B79" s="6" t="s">
        <v>46</v>
      </c>
      <c r="C79" s="6" t="s">
        <v>20</v>
      </c>
      <c r="D79" s="6" t="s">
        <v>50</v>
      </c>
      <c r="E79" s="6" t="s">
        <v>51</v>
      </c>
      <c r="F79" s="6" t="s">
        <v>57</v>
      </c>
      <c r="G79" s="6" t="s">
        <v>47</v>
      </c>
      <c r="H79" s="6" t="n">
        <v>2</v>
      </c>
      <c r="I79" s="7" t="n">
        <v>50</v>
      </c>
      <c r="J79" s="6" t="n">
        <v>5</v>
      </c>
      <c r="K79" s="7" t="n">
        <v>250</v>
      </c>
      <c r="L79" s="7" t="n">
        <v>25</v>
      </c>
      <c r="M79" s="8" t="n">
        <v>0.100000001</v>
      </c>
      <c r="N79" s="7" t="n">
        <v>28.12999916</v>
      </c>
      <c r="O79" s="12" t="n">
        <v>1</v>
      </c>
    </row>
    <row r="80" customFormat="false" ht="15" hidden="false" customHeight="true" outlineLevel="0" collapsed="false">
      <c r="A80" s="6" t="n">
        <v>2845</v>
      </c>
      <c r="B80" s="6" t="s">
        <v>19</v>
      </c>
      <c r="C80" s="6" t="s">
        <v>49</v>
      </c>
      <c r="D80" s="6" t="s">
        <v>50</v>
      </c>
      <c r="E80" s="6" t="s">
        <v>72</v>
      </c>
      <c r="F80" s="6" t="s">
        <v>23</v>
      </c>
      <c r="G80" s="6" t="s">
        <v>44</v>
      </c>
      <c r="H80" s="6" t="n">
        <v>4</v>
      </c>
      <c r="I80" s="7" t="n">
        <v>129.9900055</v>
      </c>
      <c r="J80" s="6" t="n">
        <v>1</v>
      </c>
      <c r="K80" s="7" t="n">
        <v>129.9900055</v>
      </c>
      <c r="L80" s="7" t="n">
        <v>16.89999962</v>
      </c>
      <c r="M80" s="8" t="n">
        <v>0.129999995</v>
      </c>
      <c r="N80" s="7" t="n">
        <v>-169.6399994</v>
      </c>
      <c r="O80" s="12" t="n">
        <v>1</v>
      </c>
    </row>
    <row r="81" customFormat="false" ht="15" hidden="false" customHeight="true" outlineLevel="0" collapsed="false">
      <c r="A81" s="6" t="n">
        <v>72530</v>
      </c>
      <c r="B81" s="6" t="s">
        <v>19</v>
      </c>
      <c r="C81" s="6" t="s">
        <v>20</v>
      </c>
      <c r="D81" s="6" t="s">
        <v>27</v>
      </c>
      <c r="E81" s="6" t="s">
        <v>69</v>
      </c>
      <c r="F81" s="6" t="s">
        <v>81</v>
      </c>
      <c r="G81" s="6" t="s">
        <v>44</v>
      </c>
      <c r="H81" s="6" t="n">
        <v>4</v>
      </c>
      <c r="I81" s="7" t="n">
        <v>210.8500061</v>
      </c>
      <c r="J81" s="6" t="n">
        <v>1</v>
      </c>
      <c r="K81" s="7" t="n">
        <v>210.8500061</v>
      </c>
      <c r="L81" s="7" t="n">
        <v>27.40999985</v>
      </c>
      <c r="M81" s="8" t="n">
        <v>0.129999995</v>
      </c>
      <c r="N81" s="7" t="n">
        <v>49.52999878</v>
      </c>
      <c r="O81" s="12" t="n">
        <v>1</v>
      </c>
    </row>
    <row r="82" customFormat="false" ht="15" hidden="false" customHeight="true" outlineLevel="0" collapsed="false">
      <c r="A82" s="6" t="n">
        <v>23969</v>
      </c>
      <c r="B82" s="6" t="s">
        <v>26</v>
      </c>
      <c r="C82" s="6" t="s">
        <v>37</v>
      </c>
      <c r="D82" s="6" t="s">
        <v>27</v>
      </c>
      <c r="E82" s="6" t="s">
        <v>28</v>
      </c>
      <c r="F82" s="6" t="s">
        <v>40</v>
      </c>
      <c r="G82" s="6" t="s">
        <v>47</v>
      </c>
      <c r="H82" s="6" t="n">
        <v>1</v>
      </c>
      <c r="I82" s="7" t="n">
        <v>399.980011</v>
      </c>
      <c r="J82" s="6" t="n">
        <v>1</v>
      </c>
      <c r="K82" s="7" t="n">
        <v>399.980011</v>
      </c>
      <c r="L82" s="7" t="n">
        <v>40</v>
      </c>
      <c r="M82" s="8" t="n">
        <v>0.100000001</v>
      </c>
      <c r="N82" s="7" t="n">
        <v>121.6699982</v>
      </c>
      <c r="O82" s="12" t="n">
        <v>1</v>
      </c>
    </row>
    <row r="83" customFormat="false" ht="15" hidden="false" customHeight="true" outlineLevel="0" collapsed="false">
      <c r="A83" s="6" t="n">
        <v>63150</v>
      </c>
      <c r="B83" s="6" t="s">
        <v>19</v>
      </c>
      <c r="C83" s="6" t="s">
        <v>20</v>
      </c>
      <c r="D83" s="6" t="s">
        <v>21</v>
      </c>
      <c r="E83" s="6" t="s">
        <v>22</v>
      </c>
      <c r="F83" s="6" t="s">
        <v>82</v>
      </c>
      <c r="G83" s="6" t="s">
        <v>24</v>
      </c>
      <c r="H83" s="6" t="n">
        <v>4</v>
      </c>
      <c r="I83" s="7" t="n">
        <v>149.9900055</v>
      </c>
      <c r="J83" s="6" t="n">
        <v>1</v>
      </c>
      <c r="K83" s="7" t="n">
        <v>149.9900055</v>
      </c>
      <c r="L83" s="7" t="n">
        <v>6</v>
      </c>
      <c r="M83" s="8" t="n">
        <v>0.039999999</v>
      </c>
      <c r="N83" s="7" t="n">
        <v>9.649999619</v>
      </c>
      <c r="O83" s="12" t="n">
        <v>1</v>
      </c>
    </row>
    <row r="84" customFormat="false" ht="15" hidden="false" customHeight="true" outlineLevel="0" collapsed="false">
      <c r="A84" s="6" t="n">
        <v>51665</v>
      </c>
      <c r="B84" s="6" t="s">
        <v>19</v>
      </c>
      <c r="C84" s="6" t="s">
        <v>20</v>
      </c>
      <c r="D84" s="6" t="s">
        <v>50</v>
      </c>
      <c r="E84" s="6" t="s">
        <v>51</v>
      </c>
      <c r="F84" s="6" t="s">
        <v>58</v>
      </c>
      <c r="G84" s="6" t="s">
        <v>34</v>
      </c>
      <c r="H84" s="6" t="n">
        <v>4</v>
      </c>
      <c r="I84" s="7" t="n">
        <v>49.97999954</v>
      </c>
      <c r="J84" s="6" t="n">
        <v>5</v>
      </c>
      <c r="K84" s="7" t="n">
        <v>249.8999939</v>
      </c>
      <c r="L84" s="7" t="n">
        <v>39.97999954</v>
      </c>
      <c r="M84" s="8" t="n">
        <v>0.159999996</v>
      </c>
      <c r="N84" s="7" t="n">
        <v>100.7600021</v>
      </c>
      <c r="O84" s="12" t="n">
        <v>1</v>
      </c>
    </row>
    <row r="85" customFormat="false" ht="15" hidden="false" customHeight="true" outlineLevel="0" collapsed="false">
      <c r="A85" s="6" t="n">
        <v>5330</v>
      </c>
      <c r="B85" s="6" t="s">
        <v>19</v>
      </c>
      <c r="C85" s="6" t="s">
        <v>20</v>
      </c>
      <c r="D85" s="6" t="s">
        <v>50</v>
      </c>
      <c r="E85" s="6" t="s">
        <v>63</v>
      </c>
      <c r="F85" s="6" t="s">
        <v>40</v>
      </c>
      <c r="G85" s="6" t="s">
        <v>44</v>
      </c>
      <c r="H85" s="6" t="n">
        <v>4</v>
      </c>
      <c r="I85" s="7" t="n">
        <v>399.980011</v>
      </c>
      <c r="J85" s="6" t="n">
        <v>1</v>
      </c>
      <c r="K85" s="7" t="n">
        <v>399.980011</v>
      </c>
      <c r="L85" s="7" t="n">
        <v>80</v>
      </c>
      <c r="M85" s="8" t="n">
        <v>0.200000003</v>
      </c>
      <c r="N85" s="7" t="n">
        <v>-12.80000019</v>
      </c>
      <c r="O85" s="12" t="n">
        <v>1</v>
      </c>
    </row>
    <row r="86" customFormat="false" ht="15" hidden="false" customHeight="true" outlineLevel="0" collapsed="false">
      <c r="A86" s="6" t="n">
        <v>43559</v>
      </c>
      <c r="B86" s="6" t="s">
        <v>19</v>
      </c>
      <c r="C86" s="6" t="s">
        <v>37</v>
      </c>
      <c r="D86" s="6" t="s">
        <v>38</v>
      </c>
      <c r="E86" s="6" t="s">
        <v>39</v>
      </c>
      <c r="F86" s="6" t="s">
        <v>57</v>
      </c>
      <c r="G86" s="6" t="s">
        <v>34</v>
      </c>
      <c r="H86" s="6" t="n">
        <v>4</v>
      </c>
      <c r="I86" s="7" t="n">
        <v>50</v>
      </c>
      <c r="J86" s="6" t="n">
        <v>1</v>
      </c>
      <c r="K86" s="7" t="n">
        <v>50</v>
      </c>
      <c r="L86" s="7" t="n">
        <v>5</v>
      </c>
      <c r="M86" s="8" t="n">
        <v>0.100000001</v>
      </c>
      <c r="N86" s="7" t="n">
        <v>11.69999981</v>
      </c>
      <c r="O86" s="12" t="n">
        <v>1</v>
      </c>
    </row>
    <row r="87" customFormat="false" ht="15" hidden="false" customHeight="true" outlineLevel="0" collapsed="false">
      <c r="A87" s="6" t="n">
        <v>16960</v>
      </c>
      <c r="B87" s="6" t="s">
        <v>46</v>
      </c>
      <c r="C87" s="6" t="s">
        <v>49</v>
      </c>
      <c r="D87" s="6" t="s">
        <v>21</v>
      </c>
      <c r="E87" s="6" t="s">
        <v>22</v>
      </c>
      <c r="F87" s="6" t="s">
        <v>23</v>
      </c>
      <c r="G87" s="6" t="s">
        <v>24</v>
      </c>
      <c r="H87" s="6" t="n">
        <v>2</v>
      </c>
      <c r="I87" s="7" t="n">
        <v>129.9900055</v>
      </c>
      <c r="J87" s="6" t="n">
        <v>1</v>
      </c>
      <c r="K87" s="7" t="n">
        <v>129.9900055</v>
      </c>
      <c r="L87" s="7" t="n">
        <v>0</v>
      </c>
      <c r="M87" s="8" t="n">
        <v>0</v>
      </c>
      <c r="N87" s="7" t="n">
        <v>-99.69999695</v>
      </c>
      <c r="O87" s="12" t="n">
        <v>1</v>
      </c>
    </row>
    <row r="88" customFormat="false" ht="15" hidden="false" customHeight="true" outlineLevel="0" collapsed="false">
      <c r="A88" s="6" t="n">
        <v>10861</v>
      </c>
      <c r="B88" s="6" t="s">
        <v>19</v>
      </c>
      <c r="C88" s="6" t="s">
        <v>49</v>
      </c>
      <c r="D88" s="6" t="s">
        <v>21</v>
      </c>
      <c r="E88" s="6" t="s">
        <v>65</v>
      </c>
      <c r="F88" s="6" t="s">
        <v>33</v>
      </c>
      <c r="G88" s="6" t="s">
        <v>24</v>
      </c>
      <c r="H88" s="6" t="n">
        <v>4</v>
      </c>
      <c r="I88" s="7" t="n">
        <v>59.99000168</v>
      </c>
      <c r="J88" s="6" t="n">
        <v>3</v>
      </c>
      <c r="K88" s="7" t="n">
        <v>179.9700012</v>
      </c>
      <c r="L88" s="7" t="n">
        <v>12.60000038</v>
      </c>
      <c r="M88" s="8" t="n">
        <v>0.07</v>
      </c>
      <c r="N88" s="7" t="n">
        <v>43.52000046</v>
      </c>
      <c r="O88" s="9" t="n">
        <v>0</v>
      </c>
    </row>
    <row r="89" customFormat="false" ht="15" hidden="false" customHeight="true" outlineLevel="0" collapsed="false">
      <c r="A89" s="6" t="n">
        <v>28689</v>
      </c>
      <c r="B89" s="6" t="s">
        <v>19</v>
      </c>
      <c r="C89" s="6" t="s">
        <v>37</v>
      </c>
      <c r="D89" s="6" t="s">
        <v>27</v>
      </c>
      <c r="E89" s="6" t="s">
        <v>69</v>
      </c>
      <c r="F89" s="6" t="s">
        <v>57</v>
      </c>
      <c r="G89" s="6" t="s">
        <v>34</v>
      </c>
      <c r="H89" s="6" t="n">
        <v>4</v>
      </c>
      <c r="I89" s="7" t="n">
        <v>50</v>
      </c>
      <c r="J89" s="6" t="n">
        <v>2</v>
      </c>
      <c r="K89" s="7" t="n">
        <v>100</v>
      </c>
      <c r="L89" s="7" t="n">
        <v>3</v>
      </c>
      <c r="M89" s="8" t="n">
        <v>0.029999999</v>
      </c>
      <c r="N89" s="7" t="n">
        <v>12.13000011</v>
      </c>
      <c r="O89" s="12" t="n">
        <v>1</v>
      </c>
    </row>
    <row r="90" customFormat="false" ht="15" hidden="false" customHeight="true" outlineLevel="0" collapsed="false">
      <c r="A90" s="6" t="n">
        <v>50184</v>
      </c>
      <c r="B90" s="6" t="s">
        <v>19</v>
      </c>
      <c r="C90" s="6" t="s">
        <v>37</v>
      </c>
      <c r="D90" s="6" t="s">
        <v>38</v>
      </c>
      <c r="E90" s="6" t="s">
        <v>39</v>
      </c>
      <c r="F90" s="6" t="s">
        <v>58</v>
      </c>
      <c r="G90" s="6" t="s">
        <v>44</v>
      </c>
      <c r="H90" s="6" t="n">
        <v>4</v>
      </c>
      <c r="I90" s="7" t="n">
        <v>49.97999954</v>
      </c>
      <c r="J90" s="6" t="n">
        <v>2</v>
      </c>
      <c r="K90" s="7" t="n">
        <v>99.95999908</v>
      </c>
      <c r="L90" s="7" t="n">
        <v>5.5</v>
      </c>
      <c r="M90" s="8" t="n">
        <v>0.059999999</v>
      </c>
      <c r="N90" s="7" t="n">
        <v>-146.4199982</v>
      </c>
      <c r="O90" s="12" t="n">
        <v>1</v>
      </c>
    </row>
    <row r="91" customFormat="false" ht="15" hidden="false" customHeight="true" outlineLevel="0" collapsed="false">
      <c r="A91" s="6" t="n">
        <v>39211</v>
      </c>
      <c r="B91" s="6" t="s">
        <v>19</v>
      </c>
      <c r="C91" s="6" t="s">
        <v>37</v>
      </c>
      <c r="D91" s="6" t="s">
        <v>31</v>
      </c>
      <c r="E91" s="6" t="s">
        <v>32</v>
      </c>
      <c r="F91" s="6" t="s">
        <v>75</v>
      </c>
      <c r="G91" s="6" t="s">
        <v>34</v>
      </c>
      <c r="H91" s="6" t="n">
        <v>4</v>
      </c>
      <c r="I91" s="7" t="n">
        <v>299.980011</v>
      </c>
      <c r="J91" s="6" t="n">
        <v>1</v>
      </c>
      <c r="K91" s="7" t="n">
        <v>299.980011</v>
      </c>
      <c r="L91" s="7" t="n">
        <v>45</v>
      </c>
      <c r="M91" s="8" t="n">
        <v>0.150000006</v>
      </c>
      <c r="N91" s="7" t="n">
        <v>-68.08000183</v>
      </c>
      <c r="O91" s="9" t="n">
        <v>0</v>
      </c>
    </row>
    <row r="92" customFormat="false" ht="15" hidden="false" customHeight="true" outlineLevel="0" collapsed="false">
      <c r="A92" s="6" t="n">
        <v>19410</v>
      </c>
      <c r="B92" s="6" t="s">
        <v>19</v>
      </c>
      <c r="C92" s="6" t="s">
        <v>37</v>
      </c>
      <c r="D92" s="6" t="s">
        <v>21</v>
      </c>
      <c r="E92" s="6" t="s">
        <v>65</v>
      </c>
      <c r="F92" s="6" t="s">
        <v>29</v>
      </c>
      <c r="G92" s="6" t="s">
        <v>24</v>
      </c>
      <c r="H92" s="6" t="n">
        <v>4</v>
      </c>
      <c r="I92" s="7" t="n">
        <v>99.98999786</v>
      </c>
      <c r="J92" s="6" t="n">
        <v>4</v>
      </c>
      <c r="K92" s="7" t="n">
        <v>399.9599915</v>
      </c>
      <c r="L92" s="7" t="n">
        <v>79.98999786</v>
      </c>
      <c r="M92" s="8" t="n">
        <v>0.200000003</v>
      </c>
      <c r="N92" s="7" t="n">
        <v>111.9899979</v>
      </c>
      <c r="O92" s="12" t="n">
        <v>1</v>
      </c>
    </row>
    <row r="93" customFormat="false" ht="15" hidden="false" customHeight="true" outlineLevel="0" collapsed="false">
      <c r="A93" s="6" t="n">
        <v>2980</v>
      </c>
      <c r="B93" s="6" t="s">
        <v>19</v>
      </c>
      <c r="C93" s="6" t="s">
        <v>49</v>
      </c>
      <c r="D93" s="6" t="s">
        <v>50</v>
      </c>
      <c r="E93" s="6" t="s">
        <v>51</v>
      </c>
      <c r="F93" s="6" t="s">
        <v>33</v>
      </c>
      <c r="G93" s="6" t="s">
        <v>44</v>
      </c>
      <c r="H93" s="6" t="n">
        <v>4</v>
      </c>
      <c r="I93" s="7" t="n">
        <v>59.99000168</v>
      </c>
      <c r="J93" s="6" t="n">
        <v>2</v>
      </c>
      <c r="K93" s="7" t="n">
        <v>119.9800034</v>
      </c>
      <c r="L93" s="7" t="n">
        <v>4.800000191</v>
      </c>
      <c r="M93" s="8" t="n">
        <v>0.039999999</v>
      </c>
      <c r="N93" s="7" t="n">
        <v>55.29000092</v>
      </c>
      <c r="O93" s="12" t="n">
        <v>1</v>
      </c>
    </row>
    <row r="94" customFormat="false" ht="15" hidden="false" customHeight="true" outlineLevel="0" collapsed="false">
      <c r="A94" s="6" t="n">
        <v>60702</v>
      </c>
      <c r="B94" s="6" t="s">
        <v>19</v>
      </c>
      <c r="C94" s="6" t="s">
        <v>49</v>
      </c>
      <c r="D94" s="6" t="s">
        <v>50</v>
      </c>
      <c r="E94" s="6" t="s">
        <v>51</v>
      </c>
      <c r="F94" s="6" t="s">
        <v>33</v>
      </c>
      <c r="G94" s="6" t="s">
        <v>24</v>
      </c>
      <c r="H94" s="6" t="n">
        <v>4</v>
      </c>
      <c r="I94" s="7" t="n">
        <v>59.99000168</v>
      </c>
      <c r="J94" s="6" t="n">
        <v>3</v>
      </c>
      <c r="K94" s="7" t="n">
        <v>179.9700012</v>
      </c>
      <c r="L94" s="7" t="n">
        <v>5.400000095</v>
      </c>
      <c r="M94" s="8" t="n">
        <v>0.029999999</v>
      </c>
      <c r="N94" s="7" t="n">
        <v>61.09999847</v>
      </c>
      <c r="O94" s="9" t="n">
        <v>0</v>
      </c>
    </row>
    <row r="95" customFormat="false" ht="15" hidden="false" customHeight="true" outlineLevel="0" collapsed="false">
      <c r="A95" s="6" t="n">
        <v>68144</v>
      </c>
      <c r="B95" s="6" t="s">
        <v>19</v>
      </c>
      <c r="C95" s="6" t="s">
        <v>37</v>
      </c>
      <c r="D95" s="6" t="s">
        <v>21</v>
      </c>
      <c r="E95" s="6" t="s">
        <v>64</v>
      </c>
      <c r="F95" s="6" t="s">
        <v>40</v>
      </c>
      <c r="G95" s="6" t="s">
        <v>44</v>
      </c>
      <c r="H95" s="6" t="n">
        <v>4</v>
      </c>
      <c r="I95" s="7" t="n">
        <v>399.980011</v>
      </c>
      <c r="J95" s="6" t="n">
        <v>1</v>
      </c>
      <c r="K95" s="7" t="n">
        <v>399.980011</v>
      </c>
      <c r="L95" s="7" t="n">
        <v>80</v>
      </c>
      <c r="M95" s="8" t="n">
        <v>0.200000003</v>
      </c>
      <c r="N95" s="7" t="n">
        <v>19.20000076</v>
      </c>
      <c r="O95" s="12" t="n">
        <v>1</v>
      </c>
    </row>
    <row r="96" customFormat="false" ht="15" hidden="false" customHeight="true" outlineLevel="0" collapsed="false">
      <c r="A96" s="6" t="n">
        <v>68110</v>
      </c>
      <c r="B96" s="6" t="s">
        <v>19</v>
      </c>
      <c r="C96" s="6" t="s">
        <v>37</v>
      </c>
      <c r="D96" s="6" t="s">
        <v>21</v>
      </c>
      <c r="E96" s="6" t="s">
        <v>65</v>
      </c>
      <c r="F96" s="6" t="s">
        <v>71</v>
      </c>
      <c r="G96" s="6" t="s">
        <v>34</v>
      </c>
      <c r="H96" s="6" t="n">
        <v>4</v>
      </c>
      <c r="I96" s="7" t="n">
        <v>199.9900055</v>
      </c>
      <c r="J96" s="6" t="n">
        <v>1</v>
      </c>
      <c r="K96" s="7" t="n">
        <v>199.9900055</v>
      </c>
      <c r="L96" s="7" t="n">
        <v>8</v>
      </c>
      <c r="M96" s="8" t="n">
        <v>0.039999999</v>
      </c>
      <c r="N96" s="7" t="n">
        <v>55.68000031</v>
      </c>
      <c r="O96" s="12" t="n">
        <v>1</v>
      </c>
    </row>
    <row r="97" customFormat="false" ht="15" hidden="false" customHeight="true" outlineLevel="0" collapsed="false">
      <c r="A97" s="6" t="n">
        <v>2296</v>
      </c>
      <c r="B97" s="6" t="s">
        <v>19</v>
      </c>
      <c r="C97" s="6" t="s">
        <v>37</v>
      </c>
      <c r="D97" s="6" t="s">
        <v>50</v>
      </c>
      <c r="E97" s="6" t="s">
        <v>51</v>
      </c>
      <c r="F97" s="6" t="s">
        <v>33</v>
      </c>
      <c r="G97" s="6" t="s">
        <v>44</v>
      </c>
      <c r="H97" s="6" t="n">
        <v>4</v>
      </c>
      <c r="I97" s="7" t="n">
        <v>59.99000168</v>
      </c>
      <c r="J97" s="6" t="n">
        <v>2</v>
      </c>
      <c r="K97" s="7" t="n">
        <v>119.9800034</v>
      </c>
      <c r="L97" s="7" t="n">
        <v>30</v>
      </c>
      <c r="M97" s="8" t="n">
        <v>0.25</v>
      </c>
      <c r="N97" s="7" t="n">
        <v>43.18999863</v>
      </c>
      <c r="O97" s="9" t="n">
        <v>0</v>
      </c>
    </row>
    <row r="98" customFormat="false" ht="15" hidden="false" customHeight="true" outlineLevel="0" collapsed="false">
      <c r="A98" s="6" t="n">
        <v>59551</v>
      </c>
      <c r="B98" s="6" t="s">
        <v>26</v>
      </c>
      <c r="C98" s="6" t="s">
        <v>49</v>
      </c>
      <c r="D98" s="6" t="s">
        <v>50</v>
      </c>
      <c r="E98" s="6" t="s">
        <v>72</v>
      </c>
      <c r="F98" s="6" t="s">
        <v>75</v>
      </c>
      <c r="G98" s="6" t="s">
        <v>24</v>
      </c>
      <c r="H98" s="6" t="n">
        <v>1</v>
      </c>
      <c r="I98" s="7" t="n">
        <v>299.980011</v>
      </c>
      <c r="J98" s="6" t="n">
        <v>1</v>
      </c>
      <c r="K98" s="7" t="n">
        <v>299.980011</v>
      </c>
      <c r="L98" s="7" t="n">
        <v>9</v>
      </c>
      <c r="M98" s="8" t="n">
        <v>0.029999999</v>
      </c>
      <c r="N98" s="7" t="n">
        <v>76.52999878</v>
      </c>
      <c r="O98" s="12" t="n">
        <v>1</v>
      </c>
    </row>
    <row r="99" customFormat="false" ht="15" hidden="false" customHeight="true" outlineLevel="0" collapsed="false">
      <c r="A99" s="6" t="n">
        <v>49082</v>
      </c>
      <c r="B99" s="6" t="s">
        <v>19</v>
      </c>
      <c r="C99" s="6" t="s">
        <v>37</v>
      </c>
      <c r="D99" s="6" t="s">
        <v>21</v>
      </c>
      <c r="E99" s="6" t="s">
        <v>66</v>
      </c>
      <c r="F99" s="6" t="s">
        <v>71</v>
      </c>
      <c r="G99" s="6" t="s">
        <v>34</v>
      </c>
      <c r="H99" s="6" t="n">
        <v>4</v>
      </c>
      <c r="I99" s="7" t="n">
        <v>199.9900055</v>
      </c>
      <c r="J99" s="6" t="n">
        <v>1</v>
      </c>
      <c r="K99" s="7" t="n">
        <v>199.9900055</v>
      </c>
      <c r="L99" s="7" t="n">
        <v>6</v>
      </c>
      <c r="M99" s="8" t="n">
        <v>0.029999999</v>
      </c>
      <c r="N99" s="7" t="n">
        <v>14.55000019</v>
      </c>
      <c r="O99" s="9" t="n">
        <v>0</v>
      </c>
    </row>
    <row r="100" customFormat="false" ht="15" hidden="false" customHeight="true" outlineLevel="0" collapsed="false">
      <c r="A100" s="6" t="n">
        <v>44118</v>
      </c>
      <c r="B100" s="6" t="s">
        <v>19</v>
      </c>
      <c r="C100" s="6" t="s">
        <v>20</v>
      </c>
      <c r="D100" s="6" t="s">
        <v>31</v>
      </c>
      <c r="E100" s="6" t="s">
        <v>83</v>
      </c>
      <c r="F100" s="6" t="s">
        <v>33</v>
      </c>
      <c r="G100" s="6" t="s">
        <v>44</v>
      </c>
      <c r="H100" s="6" t="n">
        <v>4</v>
      </c>
      <c r="I100" s="7" t="n">
        <v>59.99000168</v>
      </c>
      <c r="J100" s="6" t="n">
        <v>1</v>
      </c>
      <c r="K100" s="7" t="n">
        <v>59.99000168</v>
      </c>
      <c r="L100" s="7" t="n">
        <v>1.799999952</v>
      </c>
      <c r="M100" s="8" t="n">
        <v>0.029999999</v>
      </c>
      <c r="N100" s="7" t="n">
        <v>16.87999916</v>
      </c>
      <c r="O100" s="9" t="n">
        <v>0</v>
      </c>
    </row>
    <row r="101" customFormat="false" ht="15" hidden="false" customHeight="true" outlineLevel="0" collapsed="false">
      <c r="A101" s="6" t="n">
        <v>46865</v>
      </c>
      <c r="B101" s="6" t="s">
        <v>19</v>
      </c>
      <c r="C101" s="6" t="s">
        <v>37</v>
      </c>
      <c r="D101" s="6" t="s">
        <v>27</v>
      </c>
      <c r="E101" s="6" t="s">
        <v>79</v>
      </c>
      <c r="F101" s="6" t="s">
        <v>84</v>
      </c>
      <c r="G101" s="6" t="s">
        <v>24</v>
      </c>
      <c r="H101" s="6" t="n">
        <v>4</v>
      </c>
      <c r="I101" s="7" t="n">
        <v>25</v>
      </c>
      <c r="J101" s="6" t="n">
        <v>5</v>
      </c>
      <c r="K101" s="7" t="n">
        <v>125</v>
      </c>
      <c r="L101" s="7" t="n">
        <v>12.5</v>
      </c>
      <c r="M101" s="8" t="n">
        <v>0.100000001</v>
      </c>
      <c r="N101" s="7" t="n">
        <v>31.5</v>
      </c>
      <c r="O101" s="12" t="n">
        <v>1</v>
      </c>
    </row>
    <row r="102" customFormat="false" ht="15" hidden="false" customHeight="true" outlineLevel="0" collapsed="false">
      <c r="A102" s="6" t="n">
        <v>50934</v>
      </c>
      <c r="B102" s="6" t="s">
        <v>36</v>
      </c>
      <c r="C102" s="6" t="s">
        <v>37</v>
      </c>
      <c r="D102" s="6" t="s">
        <v>21</v>
      </c>
      <c r="E102" s="6" t="s">
        <v>66</v>
      </c>
      <c r="F102" s="6" t="s">
        <v>23</v>
      </c>
      <c r="G102" s="6" t="s">
        <v>24</v>
      </c>
      <c r="H102" s="6" t="n">
        <v>0</v>
      </c>
      <c r="I102" s="7" t="n">
        <v>129.9900055</v>
      </c>
      <c r="J102" s="6" t="n">
        <v>1</v>
      </c>
      <c r="K102" s="7" t="n">
        <v>129.9900055</v>
      </c>
      <c r="L102" s="7" t="n">
        <v>13</v>
      </c>
      <c r="M102" s="8" t="n">
        <v>0.100000001</v>
      </c>
      <c r="N102" s="7" t="n">
        <v>54.99000168</v>
      </c>
      <c r="O102" s="12" t="n">
        <v>1</v>
      </c>
    </row>
    <row r="103" customFormat="false" ht="15" hidden="false" customHeight="true" outlineLevel="0" collapsed="false">
      <c r="A103" s="6" t="n">
        <v>60893</v>
      </c>
      <c r="B103" s="6" t="s">
        <v>46</v>
      </c>
      <c r="C103" s="6" t="s">
        <v>49</v>
      </c>
      <c r="D103" s="6" t="s">
        <v>50</v>
      </c>
      <c r="E103" s="6" t="s">
        <v>63</v>
      </c>
      <c r="F103" s="6" t="s">
        <v>73</v>
      </c>
      <c r="G103" s="6" t="s">
        <v>24</v>
      </c>
      <c r="H103" s="6" t="n">
        <v>2</v>
      </c>
      <c r="I103" s="7" t="n">
        <v>39.99000168</v>
      </c>
      <c r="J103" s="6" t="n">
        <v>2</v>
      </c>
      <c r="K103" s="7" t="n">
        <v>79.98000336</v>
      </c>
      <c r="L103" s="7" t="n">
        <v>12.80000019</v>
      </c>
      <c r="M103" s="8" t="n">
        <v>0.159999996</v>
      </c>
      <c r="N103" s="7" t="n">
        <v>10.07999992</v>
      </c>
      <c r="O103" s="12" t="n">
        <v>1</v>
      </c>
    </row>
    <row r="104" customFormat="false" ht="15" hidden="false" customHeight="true" outlineLevel="0" collapsed="false">
      <c r="A104" s="6" t="n">
        <v>51746</v>
      </c>
      <c r="B104" s="6" t="s">
        <v>19</v>
      </c>
      <c r="C104" s="6" t="s">
        <v>20</v>
      </c>
      <c r="D104" s="6" t="s">
        <v>50</v>
      </c>
      <c r="E104" s="6" t="s">
        <v>72</v>
      </c>
      <c r="F104" s="6" t="s">
        <v>40</v>
      </c>
      <c r="G104" s="6" t="s">
        <v>44</v>
      </c>
      <c r="H104" s="6" t="n">
        <v>4</v>
      </c>
      <c r="I104" s="7" t="n">
        <v>399.980011</v>
      </c>
      <c r="J104" s="6" t="n">
        <v>1</v>
      </c>
      <c r="K104" s="7" t="n">
        <v>399.980011</v>
      </c>
      <c r="L104" s="7" t="n">
        <v>48</v>
      </c>
      <c r="M104" s="8" t="n">
        <v>0.119999997</v>
      </c>
      <c r="N104" s="7" t="n">
        <v>151.3500061</v>
      </c>
      <c r="O104" s="9" t="n">
        <v>0</v>
      </c>
    </row>
    <row r="105" customFormat="false" ht="15" hidden="false" customHeight="true" outlineLevel="0" collapsed="false">
      <c r="A105" s="6" t="n">
        <v>75867</v>
      </c>
      <c r="B105" s="6" t="s">
        <v>36</v>
      </c>
      <c r="C105" s="6" t="s">
        <v>49</v>
      </c>
      <c r="D105" s="6" t="s">
        <v>27</v>
      </c>
      <c r="E105" s="6" t="s">
        <v>28</v>
      </c>
      <c r="F105" s="6" t="s">
        <v>85</v>
      </c>
      <c r="G105" s="6" t="s">
        <v>44</v>
      </c>
      <c r="H105" s="6" t="n">
        <v>0</v>
      </c>
      <c r="I105" s="7" t="n">
        <v>327.75</v>
      </c>
      <c r="J105" s="6" t="n">
        <v>1</v>
      </c>
      <c r="K105" s="7" t="n">
        <v>327.75</v>
      </c>
      <c r="L105" s="7" t="n">
        <v>16.38999939</v>
      </c>
      <c r="M105" s="8" t="n">
        <v>0.050000001</v>
      </c>
      <c r="N105" s="7" t="n">
        <v>149.4499969</v>
      </c>
      <c r="O105" s="9" t="n">
        <v>0</v>
      </c>
    </row>
    <row r="106" customFormat="false" ht="15" hidden="false" customHeight="true" outlineLevel="0" collapsed="false">
      <c r="A106" s="6" t="n">
        <v>5259</v>
      </c>
      <c r="B106" s="6" t="s">
        <v>46</v>
      </c>
      <c r="C106" s="6" t="s">
        <v>49</v>
      </c>
      <c r="D106" s="6" t="s">
        <v>50</v>
      </c>
      <c r="E106" s="6" t="s">
        <v>51</v>
      </c>
      <c r="F106" s="6" t="s">
        <v>57</v>
      </c>
      <c r="G106" s="6" t="s">
        <v>44</v>
      </c>
      <c r="H106" s="6" t="n">
        <v>2</v>
      </c>
      <c r="I106" s="7" t="n">
        <v>50</v>
      </c>
      <c r="J106" s="6" t="n">
        <v>1</v>
      </c>
      <c r="K106" s="7" t="n">
        <v>50</v>
      </c>
      <c r="L106" s="7" t="n">
        <v>8</v>
      </c>
      <c r="M106" s="8" t="n">
        <v>0.159999996</v>
      </c>
      <c r="N106" s="7" t="n">
        <v>19.73999977</v>
      </c>
      <c r="O106" s="12" t="n">
        <v>1</v>
      </c>
    </row>
    <row r="107" customFormat="false" ht="15" hidden="false" customHeight="true" outlineLevel="0" collapsed="false">
      <c r="A107" s="6" t="n">
        <v>34627</v>
      </c>
      <c r="B107" s="6" t="s">
        <v>19</v>
      </c>
      <c r="C107" s="6" t="s">
        <v>20</v>
      </c>
      <c r="D107" s="6" t="s">
        <v>31</v>
      </c>
      <c r="E107" s="6" t="s">
        <v>62</v>
      </c>
      <c r="F107" s="6" t="s">
        <v>23</v>
      </c>
      <c r="G107" s="6" t="s">
        <v>24</v>
      </c>
      <c r="H107" s="6" t="n">
        <v>4</v>
      </c>
      <c r="I107" s="7" t="n">
        <v>129.9900055</v>
      </c>
      <c r="J107" s="6" t="n">
        <v>1</v>
      </c>
      <c r="K107" s="7" t="n">
        <v>129.9900055</v>
      </c>
      <c r="L107" s="7" t="n">
        <v>20.79999924</v>
      </c>
      <c r="M107" s="8" t="n">
        <v>0.159999996</v>
      </c>
      <c r="N107" s="7" t="n">
        <v>-174.7100067</v>
      </c>
      <c r="O107" s="9" t="n">
        <v>0</v>
      </c>
    </row>
    <row r="108" customFormat="false" ht="15" hidden="false" customHeight="true" outlineLevel="0" collapsed="false">
      <c r="A108" s="6" t="n">
        <v>53951</v>
      </c>
      <c r="B108" s="6" t="s">
        <v>26</v>
      </c>
      <c r="C108" s="6" t="s">
        <v>49</v>
      </c>
      <c r="D108" s="6" t="s">
        <v>50</v>
      </c>
      <c r="E108" s="6" t="s">
        <v>51</v>
      </c>
      <c r="F108" s="6" t="s">
        <v>33</v>
      </c>
      <c r="G108" s="6" t="s">
        <v>24</v>
      </c>
      <c r="H108" s="6" t="n">
        <v>1</v>
      </c>
      <c r="I108" s="7" t="n">
        <v>59.99000168</v>
      </c>
      <c r="J108" s="6" t="n">
        <v>1</v>
      </c>
      <c r="K108" s="7" t="n">
        <v>59.99000168</v>
      </c>
      <c r="L108" s="7" t="n">
        <v>9.600000381</v>
      </c>
      <c r="M108" s="8" t="n">
        <v>0.159999996</v>
      </c>
      <c r="N108" s="7" t="n">
        <v>-36.93999863</v>
      </c>
      <c r="O108" s="12" t="n">
        <v>1</v>
      </c>
    </row>
    <row r="109" customFormat="false" ht="15" hidden="false" customHeight="true" outlineLevel="0" collapsed="false">
      <c r="A109" s="6" t="n">
        <v>38051</v>
      </c>
      <c r="B109" s="6" t="s">
        <v>19</v>
      </c>
      <c r="C109" s="6" t="s">
        <v>20</v>
      </c>
      <c r="D109" s="6" t="s">
        <v>31</v>
      </c>
      <c r="E109" s="6" t="s">
        <v>32</v>
      </c>
      <c r="F109" s="6" t="s">
        <v>58</v>
      </c>
      <c r="G109" s="6" t="s">
        <v>24</v>
      </c>
      <c r="H109" s="6" t="n">
        <v>4</v>
      </c>
      <c r="I109" s="7" t="n">
        <v>49.97999954</v>
      </c>
      <c r="J109" s="6" t="n">
        <v>1</v>
      </c>
      <c r="K109" s="7" t="n">
        <v>49.97999954</v>
      </c>
      <c r="L109" s="7" t="n">
        <v>5</v>
      </c>
      <c r="M109" s="8" t="n">
        <v>0.100000001</v>
      </c>
      <c r="N109" s="7" t="n">
        <v>-17.22999954</v>
      </c>
      <c r="O109" s="9" t="n">
        <v>0</v>
      </c>
    </row>
    <row r="110" customFormat="false" ht="15" hidden="false" customHeight="true" outlineLevel="0" collapsed="false">
      <c r="A110" s="6" t="n">
        <v>28699</v>
      </c>
      <c r="B110" s="6" t="s">
        <v>19</v>
      </c>
      <c r="C110" s="6" t="s">
        <v>49</v>
      </c>
      <c r="D110" s="6" t="s">
        <v>27</v>
      </c>
      <c r="E110" s="6" t="s">
        <v>54</v>
      </c>
      <c r="F110" s="6" t="s">
        <v>33</v>
      </c>
      <c r="G110" s="6" t="s">
        <v>34</v>
      </c>
      <c r="H110" s="6" t="n">
        <v>4</v>
      </c>
      <c r="I110" s="7" t="n">
        <v>59.99000168</v>
      </c>
      <c r="J110" s="6" t="n">
        <v>5</v>
      </c>
      <c r="K110" s="7" t="n">
        <v>299.9500122</v>
      </c>
      <c r="L110" s="7" t="n">
        <v>59.99000168</v>
      </c>
      <c r="M110" s="8" t="n">
        <v>0.200000003</v>
      </c>
      <c r="N110" s="7" t="n">
        <v>119.9800034</v>
      </c>
      <c r="O110" s="12" t="n">
        <v>1</v>
      </c>
    </row>
    <row r="111" customFormat="false" ht="15" hidden="false" customHeight="true" outlineLevel="0" collapsed="false">
      <c r="A111" s="6" t="n">
        <v>53197</v>
      </c>
      <c r="B111" s="6" t="s">
        <v>19</v>
      </c>
      <c r="C111" s="6" t="s">
        <v>20</v>
      </c>
      <c r="D111" s="6" t="s">
        <v>50</v>
      </c>
      <c r="E111" s="6" t="s">
        <v>63</v>
      </c>
      <c r="F111" s="6" t="s">
        <v>40</v>
      </c>
      <c r="G111" s="6" t="s">
        <v>47</v>
      </c>
      <c r="H111" s="6" t="n">
        <v>4</v>
      </c>
      <c r="I111" s="7" t="n">
        <v>399.980011</v>
      </c>
      <c r="J111" s="6" t="n">
        <v>1</v>
      </c>
      <c r="K111" s="7" t="n">
        <v>399.980011</v>
      </c>
      <c r="L111" s="7" t="n">
        <v>16</v>
      </c>
      <c r="M111" s="8" t="n">
        <v>0.039999999</v>
      </c>
      <c r="N111" s="7" t="n">
        <v>111.3499985</v>
      </c>
      <c r="O111" s="9" t="n">
        <v>0</v>
      </c>
    </row>
    <row r="112" customFormat="false" ht="15" hidden="false" customHeight="true" outlineLevel="0" collapsed="false">
      <c r="A112" s="6" t="n">
        <v>5870</v>
      </c>
      <c r="B112" s="6" t="s">
        <v>19</v>
      </c>
      <c r="C112" s="6" t="s">
        <v>37</v>
      </c>
      <c r="D112" s="6" t="s">
        <v>50</v>
      </c>
      <c r="E112" s="6" t="s">
        <v>63</v>
      </c>
      <c r="F112" s="6" t="s">
        <v>29</v>
      </c>
      <c r="G112" s="6" t="s">
        <v>34</v>
      </c>
      <c r="H112" s="6" t="n">
        <v>4</v>
      </c>
      <c r="I112" s="7" t="n">
        <v>30</v>
      </c>
      <c r="J112" s="6" t="n">
        <v>2</v>
      </c>
      <c r="K112" s="7" t="n">
        <v>60</v>
      </c>
      <c r="L112" s="7" t="n">
        <v>4.199999809</v>
      </c>
      <c r="M112" s="8" t="n">
        <v>0.07</v>
      </c>
      <c r="N112" s="7" t="n">
        <v>10.60000038</v>
      </c>
      <c r="O112" s="12" t="n">
        <v>1</v>
      </c>
    </row>
    <row r="113" customFormat="false" ht="15" hidden="false" customHeight="true" outlineLevel="0" collapsed="false">
      <c r="A113" s="6" t="n">
        <v>43447</v>
      </c>
      <c r="B113" s="6" t="s">
        <v>19</v>
      </c>
      <c r="C113" s="6" t="s">
        <v>37</v>
      </c>
      <c r="D113" s="6" t="s">
        <v>21</v>
      </c>
      <c r="E113" s="6" t="s">
        <v>66</v>
      </c>
      <c r="F113" s="6" t="s">
        <v>40</v>
      </c>
      <c r="G113" s="6" t="s">
        <v>47</v>
      </c>
      <c r="H113" s="6" t="n">
        <v>4</v>
      </c>
      <c r="I113" s="7" t="n">
        <v>399.980011</v>
      </c>
      <c r="J113" s="6" t="n">
        <v>1</v>
      </c>
      <c r="K113" s="7" t="n">
        <v>399.980011</v>
      </c>
      <c r="L113" s="7" t="n">
        <v>60</v>
      </c>
      <c r="M113" s="8" t="n">
        <v>0.150000006</v>
      </c>
      <c r="N113" s="7" t="n">
        <v>74.80000305</v>
      </c>
      <c r="O113" s="9" t="n">
        <v>0</v>
      </c>
    </row>
    <row r="114" customFormat="false" ht="15" hidden="false" customHeight="true" outlineLevel="0" collapsed="false">
      <c r="A114" s="6" t="n">
        <v>34955</v>
      </c>
      <c r="B114" s="6" t="s">
        <v>19</v>
      </c>
      <c r="C114" s="6" t="s">
        <v>20</v>
      </c>
      <c r="D114" s="6" t="s">
        <v>31</v>
      </c>
      <c r="E114" s="6" t="s">
        <v>86</v>
      </c>
      <c r="F114" s="6" t="s">
        <v>75</v>
      </c>
      <c r="G114" s="6" t="s">
        <v>44</v>
      </c>
      <c r="H114" s="6" t="n">
        <v>4</v>
      </c>
      <c r="I114" s="7" t="n">
        <v>299.980011</v>
      </c>
      <c r="J114" s="6" t="n">
        <v>1</v>
      </c>
      <c r="K114" s="7" t="n">
        <v>299.980011</v>
      </c>
      <c r="L114" s="7" t="n">
        <v>75</v>
      </c>
      <c r="M114" s="8" t="n">
        <v>0.25</v>
      </c>
      <c r="N114" s="7" t="n">
        <v>67.5</v>
      </c>
      <c r="O114" s="12" t="n">
        <v>1</v>
      </c>
    </row>
    <row r="115" customFormat="false" ht="15" hidden="false" customHeight="true" outlineLevel="0" collapsed="false">
      <c r="A115" s="6" t="n">
        <v>1939</v>
      </c>
      <c r="B115" s="6" t="s">
        <v>36</v>
      </c>
      <c r="C115" s="6" t="s">
        <v>20</v>
      </c>
      <c r="D115" s="6" t="s">
        <v>50</v>
      </c>
      <c r="E115" s="6" t="s">
        <v>51</v>
      </c>
      <c r="F115" s="6" t="s">
        <v>33</v>
      </c>
      <c r="G115" s="6" t="s">
        <v>44</v>
      </c>
      <c r="H115" s="6" t="n">
        <v>0</v>
      </c>
      <c r="I115" s="7" t="n">
        <v>59.99000168</v>
      </c>
      <c r="J115" s="6" t="n">
        <v>5</v>
      </c>
      <c r="K115" s="7" t="n">
        <v>299.9500122</v>
      </c>
      <c r="L115" s="7" t="n">
        <v>30</v>
      </c>
      <c r="M115" s="8" t="n">
        <v>0.100000001</v>
      </c>
      <c r="N115" s="7" t="n">
        <v>132.2799988</v>
      </c>
      <c r="O115" s="9" t="n">
        <v>0</v>
      </c>
    </row>
    <row r="116" customFormat="false" ht="15" hidden="false" customHeight="true" outlineLevel="0" collapsed="false">
      <c r="A116" s="6" t="n">
        <v>6580</v>
      </c>
      <c r="B116" s="6" t="s">
        <v>36</v>
      </c>
      <c r="C116" s="6" t="s">
        <v>49</v>
      </c>
      <c r="D116" s="6" t="s">
        <v>50</v>
      </c>
      <c r="E116" s="6" t="s">
        <v>51</v>
      </c>
      <c r="F116" s="6" t="s">
        <v>75</v>
      </c>
      <c r="G116" s="6" t="s">
        <v>24</v>
      </c>
      <c r="H116" s="6" t="n">
        <v>0</v>
      </c>
      <c r="I116" s="7" t="n">
        <v>299.980011</v>
      </c>
      <c r="J116" s="6" t="n">
        <v>1</v>
      </c>
      <c r="K116" s="7" t="n">
        <v>299.980011</v>
      </c>
      <c r="L116" s="7" t="n">
        <v>75</v>
      </c>
      <c r="M116" s="8" t="n">
        <v>0.25</v>
      </c>
      <c r="N116" s="7" t="n">
        <v>67.5</v>
      </c>
      <c r="O116" s="9" t="n">
        <v>0</v>
      </c>
    </row>
    <row r="117" customFormat="false" ht="15" hidden="false" customHeight="true" outlineLevel="0" collapsed="false">
      <c r="A117" s="6" t="n">
        <v>4273</v>
      </c>
      <c r="B117" s="6" t="s">
        <v>19</v>
      </c>
      <c r="C117" s="6" t="s">
        <v>20</v>
      </c>
      <c r="D117" s="6" t="s">
        <v>50</v>
      </c>
      <c r="E117" s="6" t="s">
        <v>51</v>
      </c>
      <c r="F117" s="6" t="s">
        <v>29</v>
      </c>
      <c r="G117" s="6" t="s">
        <v>34</v>
      </c>
      <c r="H117" s="6" t="n">
        <v>4</v>
      </c>
      <c r="I117" s="7" t="n">
        <v>99.98999786</v>
      </c>
      <c r="J117" s="6" t="n">
        <v>3</v>
      </c>
      <c r="K117" s="7" t="n">
        <v>299.9700012</v>
      </c>
      <c r="L117" s="7" t="n">
        <v>12</v>
      </c>
      <c r="M117" s="8" t="n">
        <v>0.039999999</v>
      </c>
      <c r="N117" s="7" t="n">
        <v>-302.3699951</v>
      </c>
      <c r="O117" s="9" t="n">
        <v>0</v>
      </c>
    </row>
    <row r="118" customFormat="false" ht="15" hidden="false" customHeight="true" outlineLevel="0" collapsed="false">
      <c r="A118" s="6" t="n">
        <v>59608</v>
      </c>
      <c r="B118" s="6" t="s">
        <v>19</v>
      </c>
      <c r="C118" s="6" t="s">
        <v>20</v>
      </c>
      <c r="D118" s="6" t="s">
        <v>50</v>
      </c>
      <c r="E118" s="6" t="s">
        <v>63</v>
      </c>
      <c r="F118" s="6" t="s">
        <v>75</v>
      </c>
      <c r="G118" s="6" t="s">
        <v>34</v>
      </c>
      <c r="H118" s="6" t="n">
        <v>4</v>
      </c>
      <c r="I118" s="7" t="n">
        <v>299.980011</v>
      </c>
      <c r="J118" s="6" t="n">
        <v>1</v>
      </c>
      <c r="K118" s="7" t="n">
        <v>299.980011</v>
      </c>
      <c r="L118" s="7" t="n">
        <v>51</v>
      </c>
      <c r="M118" s="8" t="n">
        <v>0.170000002</v>
      </c>
      <c r="N118" s="7" t="n">
        <v>64.73999786</v>
      </c>
      <c r="O118" s="9" t="n">
        <v>0</v>
      </c>
    </row>
    <row r="119" customFormat="false" ht="15" hidden="false" customHeight="true" outlineLevel="0" collapsed="false">
      <c r="A119" s="6" t="n">
        <v>65780</v>
      </c>
      <c r="B119" s="6" t="s">
        <v>26</v>
      </c>
      <c r="C119" s="6" t="s">
        <v>20</v>
      </c>
      <c r="D119" s="6" t="s">
        <v>21</v>
      </c>
      <c r="E119" s="6" t="s">
        <v>22</v>
      </c>
      <c r="F119" s="6" t="s">
        <v>58</v>
      </c>
      <c r="G119" s="6" t="s">
        <v>47</v>
      </c>
      <c r="H119" s="6" t="n">
        <v>1</v>
      </c>
      <c r="I119" s="7" t="n">
        <v>49.97999954</v>
      </c>
      <c r="J119" s="6" t="n">
        <v>2</v>
      </c>
      <c r="K119" s="7" t="n">
        <v>99.95999908</v>
      </c>
      <c r="L119" s="7" t="n">
        <v>4</v>
      </c>
      <c r="M119" s="8" t="n">
        <v>0.039999999</v>
      </c>
      <c r="N119" s="7" t="n">
        <v>42.22000122</v>
      </c>
      <c r="O119" s="12" t="n">
        <v>1</v>
      </c>
    </row>
    <row r="120" customFormat="false" ht="15" hidden="false" customHeight="true" outlineLevel="0" collapsed="false">
      <c r="A120" s="6" t="n">
        <v>26256</v>
      </c>
      <c r="B120" s="6" t="s">
        <v>19</v>
      </c>
      <c r="C120" s="6" t="s">
        <v>20</v>
      </c>
      <c r="D120" s="6" t="s">
        <v>27</v>
      </c>
      <c r="E120" s="6" t="s">
        <v>28</v>
      </c>
      <c r="F120" s="6" t="s">
        <v>58</v>
      </c>
      <c r="G120" s="6" t="s">
        <v>34</v>
      </c>
      <c r="H120" s="6" t="n">
        <v>4</v>
      </c>
      <c r="I120" s="7" t="n">
        <v>49.97999954</v>
      </c>
      <c r="J120" s="6" t="n">
        <v>4</v>
      </c>
      <c r="K120" s="7" t="n">
        <v>199.9199982</v>
      </c>
      <c r="L120" s="7" t="n">
        <v>6</v>
      </c>
      <c r="M120" s="8" t="n">
        <v>0.029999999</v>
      </c>
      <c r="N120" s="7" t="n">
        <v>81.44999695</v>
      </c>
      <c r="O120" s="9" t="n">
        <v>0</v>
      </c>
    </row>
    <row r="121" customFormat="false" ht="15" hidden="false" customHeight="true" outlineLevel="0" collapsed="false">
      <c r="A121" s="6" t="n">
        <v>4658</v>
      </c>
      <c r="B121" s="6" t="s">
        <v>19</v>
      </c>
      <c r="C121" s="6" t="s">
        <v>37</v>
      </c>
      <c r="D121" s="6" t="s">
        <v>50</v>
      </c>
      <c r="E121" s="6" t="s">
        <v>51</v>
      </c>
      <c r="F121" s="6" t="s">
        <v>33</v>
      </c>
      <c r="G121" s="6" t="s">
        <v>24</v>
      </c>
      <c r="H121" s="6" t="n">
        <v>4</v>
      </c>
      <c r="I121" s="7" t="n">
        <v>59.99000168</v>
      </c>
      <c r="J121" s="6" t="n">
        <v>3</v>
      </c>
      <c r="K121" s="7" t="n">
        <v>179.9700012</v>
      </c>
      <c r="L121" s="7" t="n">
        <v>9</v>
      </c>
      <c r="M121" s="8" t="n">
        <v>0.050000001</v>
      </c>
      <c r="N121" s="7" t="n">
        <v>-53.68999863</v>
      </c>
      <c r="O121" s="9" t="n">
        <v>0</v>
      </c>
    </row>
    <row r="122" customFormat="false" ht="15" hidden="false" customHeight="true" outlineLevel="0" collapsed="false">
      <c r="A122" s="6" t="n">
        <v>30678</v>
      </c>
      <c r="B122" s="6" t="s">
        <v>19</v>
      </c>
      <c r="C122" s="6" t="s">
        <v>20</v>
      </c>
      <c r="D122" s="6" t="s">
        <v>27</v>
      </c>
      <c r="E122" s="6" t="s">
        <v>42</v>
      </c>
      <c r="F122" s="6" t="s">
        <v>40</v>
      </c>
      <c r="G122" s="6" t="s">
        <v>24</v>
      </c>
      <c r="H122" s="6" t="n">
        <v>4</v>
      </c>
      <c r="I122" s="7" t="n">
        <v>399.980011</v>
      </c>
      <c r="J122" s="6" t="n">
        <v>1</v>
      </c>
      <c r="K122" s="7" t="n">
        <v>399.980011</v>
      </c>
      <c r="L122" s="7" t="n">
        <v>28</v>
      </c>
      <c r="M122" s="8" t="n">
        <v>0.07</v>
      </c>
      <c r="N122" s="7" t="n">
        <v>-967.1500244</v>
      </c>
      <c r="O122" s="9" t="n">
        <v>0</v>
      </c>
    </row>
    <row r="123" customFormat="false" ht="15" hidden="false" customHeight="true" outlineLevel="0" collapsed="false">
      <c r="A123" s="6" t="n">
        <v>72044</v>
      </c>
      <c r="B123" s="6" t="s">
        <v>46</v>
      </c>
      <c r="C123" s="6" t="s">
        <v>37</v>
      </c>
      <c r="D123" s="6" t="s">
        <v>27</v>
      </c>
      <c r="E123" s="6" t="s">
        <v>54</v>
      </c>
      <c r="F123" s="6" t="s">
        <v>87</v>
      </c>
      <c r="G123" s="6" t="s">
        <v>47</v>
      </c>
      <c r="H123" s="6" t="n">
        <v>2</v>
      </c>
      <c r="I123" s="7" t="n">
        <v>532.5800171</v>
      </c>
      <c r="J123" s="6" t="n">
        <v>1</v>
      </c>
      <c r="K123" s="7" t="n">
        <v>532.5800171</v>
      </c>
      <c r="L123" s="7" t="n">
        <v>90.54000092</v>
      </c>
      <c r="M123" s="8" t="n">
        <v>0.170000002</v>
      </c>
      <c r="N123" s="7" t="n">
        <v>114.9300003</v>
      </c>
      <c r="O123" s="12" t="n">
        <v>1</v>
      </c>
    </row>
    <row r="124" customFormat="false" ht="15" hidden="false" customHeight="true" outlineLevel="0" collapsed="false">
      <c r="A124" s="6" t="n">
        <v>44755</v>
      </c>
      <c r="B124" s="6" t="s">
        <v>19</v>
      </c>
      <c r="C124" s="6" t="s">
        <v>20</v>
      </c>
      <c r="D124" s="6" t="s">
        <v>38</v>
      </c>
      <c r="E124" s="6" t="s">
        <v>39</v>
      </c>
      <c r="F124" s="6" t="s">
        <v>33</v>
      </c>
      <c r="G124" s="6" t="s">
        <v>34</v>
      </c>
      <c r="H124" s="6" t="n">
        <v>4</v>
      </c>
      <c r="I124" s="7" t="n">
        <v>59.99000168</v>
      </c>
      <c r="J124" s="6" t="n">
        <v>5</v>
      </c>
      <c r="K124" s="7" t="n">
        <v>299.9500122</v>
      </c>
      <c r="L124" s="7" t="n">
        <v>16.5</v>
      </c>
      <c r="M124" s="8" t="n">
        <v>0.059999999</v>
      </c>
      <c r="N124" s="7" t="n">
        <v>-66.04000092</v>
      </c>
      <c r="O124" s="12" t="n">
        <v>1</v>
      </c>
    </row>
    <row r="125" customFormat="false" ht="15" hidden="false" customHeight="true" outlineLevel="0" collapsed="false">
      <c r="A125" s="6" t="n">
        <v>12516</v>
      </c>
      <c r="B125" s="6" t="s">
        <v>19</v>
      </c>
      <c r="C125" s="6" t="s">
        <v>37</v>
      </c>
      <c r="D125" s="6" t="s">
        <v>21</v>
      </c>
      <c r="E125" s="6" t="s">
        <v>65</v>
      </c>
      <c r="F125" s="6" t="s">
        <v>71</v>
      </c>
      <c r="G125" s="6" t="s">
        <v>24</v>
      </c>
      <c r="H125" s="6" t="n">
        <v>4</v>
      </c>
      <c r="I125" s="7" t="n">
        <v>199.9900055</v>
      </c>
      <c r="J125" s="6" t="n">
        <v>1</v>
      </c>
      <c r="K125" s="7" t="n">
        <v>199.9900055</v>
      </c>
      <c r="L125" s="7" t="n">
        <v>20</v>
      </c>
      <c r="M125" s="8" t="n">
        <v>0.100000001</v>
      </c>
      <c r="N125" s="7" t="n">
        <v>84.59999847</v>
      </c>
      <c r="O125" s="9" t="n">
        <v>0</v>
      </c>
    </row>
    <row r="126" customFormat="false" ht="15" hidden="false" customHeight="true" outlineLevel="0" collapsed="false">
      <c r="A126" s="6" t="n">
        <v>60386</v>
      </c>
      <c r="B126" s="6" t="s">
        <v>19</v>
      </c>
      <c r="C126" s="6" t="s">
        <v>20</v>
      </c>
      <c r="D126" s="6" t="s">
        <v>50</v>
      </c>
      <c r="E126" s="6" t="s">
        <v>63</v>
      </c>
      <c r="F126" s="6" t="s">
        <v>57</v>
      </c>
      <c r="G126" s="6" t="s">
        <v>44</v>
      </c>
      <c r="H126" s="6" t="n">
        <v>4</v>
      </c>
      <c r="I126" s="7" t="n">
        <v>50</v>
      </c>
      <c r="J126" s="6" t="n">
        <v>5</v>
      </c>
      <c r="K126" s="7" t="n">
        <v>250</v>
      </c>
      <c r="L126" s="7" t="n">
        <v>37.5</v>
      </c>
      <c r="M126" s="8" t="n">
        <v>0.150000006</v>
      </c>
      <c r="N126" s="7" t="n">
        <v>8.5</v>
      </c>
      <c r="O126" s="9" t="n">
        <v>0</v>
      </c>
    </row>
    <row r="127" customFormat="false" ht="15" hidden="false" customHeight="true" outlineLevel="0" collapsed="false">
      <c r="A127" s="6" t="n">
        <v>60451</v>
      </c>
      <c r="B127" s="6" t="s">
        <v>46</v>
      </c>
      <c r="C127" s="6" t="s">
        <v>20</v>
      </c>
      <c r="D127" s="6" t="s">
        <v>50</v>
      </c>
      <c r="E127" s="6" t="s">
        <v>51</v>
      </c>
      <c r="F127" s="6" t="s">
        <v>40</v>
      </c>
      <c r="G127" s="6" t="s">
        <v>24</v>
      </c>
      <c r="H127" s="6" t="n">
        <v>2</v>
      </c>
      <c r="I127" s="7" t="n">
        <v>399.980011</v>
      </c>
      <c r="J127" s="6" t="n">
        <v>1</v>
      </c>
      <c r="K127" s="7" t="n">
        <v>399.980011</v>
      </c>
      <c r="L127" s="7" t="n">
        <v>8</v>
      </c>
      <c r="M127" s="8" t="n">
        <v>0.02</v>
      </c>
      <c r="N127" s="7" t="n">
        <v>112.8899994</v>
      </c>
      <c r="O127" s="9" t="n">
        <v>0</v>
      </c>
    </row>
    <row r="128" customFormat="false" ht="15" hidden="false" customHeight="true" outlineLevel="0" collapsed="false">
      <c r="A128" s="6" t="n">
        <v>25162</v>
      </c>
      <c r="B128" s="6" t="s">
        <v>19</v>
      </c>
      <c r="C128" s="6" t="s">
        <v>49</v>
      </c>
      <c r="D128" s="6" t="s">
        <v>27</v>
      </c>
      <c r="E128" s="6" t="s">
        <v>42</v>
      </c>
      <c r="F128" s="6" t="s">
        <v>23</v>
      </c>
      <c r="G128" s="6" t="s">
        <v>34</v>
      </c>
      <c r="H128" s="6" t="n">
        <v>4</v>
      </c>
      <c r="I128" s="7" t="n">
        <v>129.9900055</v>
      </c>
      <c r="J128" s="6" t="n">
        <v>1</v>
      </c>
      <c r="K128" s="7" t="n">
        <v>129.9900055</v>
      </c>
      <c r="L128" s="7" t="n">
        <v>7.150000095</v>
      </c>
      <c r="M128" s="8" t="n">
        <v>0.059999999</v>
      </c>
      <c r="N128" s="7" t="n">
        <v>-214.9700012</v>
      </c>
      <c r="O128" s="9" t="n">
        <v>0</v>
      </c>
    </row>
    <row r="129" customFormat="false" ht="15" hidden="false" customHeight="true" outlineLevel="0" collapsed="false">
      <c r="A129" s="6" t="n">
        <v>27272</v>
      </c>
      <c r="B129" s="6" t="s">
        <v>19</v>
      </c>
      <c r="C129" s="6" t="s">
        <v>49</v>
      </c>
      <c r="D129" s="6" t="s">
        <v>27</v>
      </c>
      <c r="E129" s="6" t="s">
        <v>69</v>
      </c>
      <c r="F129" s="6" t="s">
        <v>75</v>
      </c>
      <c r="G129" s="6" t="s">
        <v>47</v>
      </c>
      <c r="H129" s="6" t="n">
        <v>4</v>
      </c>
      <c r="I129" s="7" t="n">
        <v>299.980011</v>
      </c>
      <c r="J129" s="6" t="n">
        <v>1</v>
      </c>
      <c r="K129" s="7" t="n">
        <v>299.980011</v>
      </c>
      <c r="L129" s="7" t="n">
        <v>45</v>
      </c>
      <c r="M129" s="8" t="n">
        <v>0.150000006</v>
      </c>
      <c r="N129" s="7" t="n">
        <v>-170.0700073</v>
      </c>
      <c r="O129" s="9" t="n">
        <v>0</v>
      </c>
    </row>
    <row r="130" customFormat="false" ht="15" hidden="false" customHeight="true" outlineLevel="0" collapsed="false">
      <c r="A130" s="6" t="n">
        <v>20645</v>
      </c>
      <c r="B130" s="6" t="s">
        <v>19</v>
      </c>
      <c r="C130" s="6" t="s">
        <v>20</v>
      </c>
      <c r="D130" s="6" t="s">
        <v>27</v>
      </c>
      <c r="E130" s="6" t="s">
        <v>54</v>
      </c>
      <c r="F130" s="6" t="s">
        <v>58</v>
      </c>
      <c r="G130" s="6" t="s">
        <v>34</v>
      </c>
      <c r="H130" s="6" t="n">
        <v>4</v>
      </c>
      <c r="I130" s="7" t="n">
        <v>49.97999954</v>
      </c>
      <c r="J130" s="6" t="n">
        <v>1</v>
      </c>
      <c r="K130" s="7" t="n">
        <v>49.97999954</v>
      </c>
      <c r="L130" s="7" t="n">
        <v>6</v>
      </c>
      <c r="M130" s="8" t="n">
        <v>0.119999997</v>
      </c>
      <c r="N130" s="7" t="n">
        <v>11.43999958</v>
      </c>
      <c r="O130" s="12" t="n">
        <v>1</v>
      </c>
    </row>
    <row r="131" customFormat="false" ht="15" hidden="false" customHeight="true" outlineLevel="0" collapsed="false">
      <c r="A131" s="6" t="n">
        <v>27778</v>
      </c>
      <c r="B131" s="6" t="s">
        <v>19</v>
      </c>
      <c r="C131" s="6" t="s">
        <v>20</v>
      </c>
      <c r="D131" s="6" t="s">
        <v>27</v>
      </c>
      <c r="E131" s="6" t="s">
        <v>42</v>
      </c>
      <c r="F131" s="6" t="s">
        <v>29</v>
      </c>
      <c r="G131" s="6" t="s">
        <v>34</v>
      </c>
      <c r="H131" s="6" t="n">
        <v>4</v>
      </c>
      <c r="I131" s="7" t="n">
        <v>99.98999786</v>
      </c>
      <c r="J131" s="6" t="n">
        <v>4</v>
      </c>
      <c r="K131" s="7" t="n">
        <v>399.9599915</v>
      </c>
      <c r="L131" s="7" t="n">
        <v>99.98999786</v>
      </c>
      <c r="M131" s="8" t="n">
        <v>0.25</v>
      </c>
      <c r="N131" s="7" t="n">
        <v>101.9899979</v>
      </c>
      <c r="O131" s="9" t="n">
        <v>0</v>
      </c>
    </row>
    <row r="132" customFormat="false" ht="15" hidden="false" customHeight="true" outlineLevel="0" collapsed="false">
      <c r="A132" s="6" t="n">
        <v>64479</v>
      </c>
      <c r="B132" s="6" t="s">
        <v>19</v>
      </c>
      <c r="C132" s="6" t="s">
        <v>20</v>
      </c>
      <c r="D132" s="6" t="s">
        <v>21</v>
      </c>
      <c r="E132" s="6" t="s">
        <v>65</v>
      </c>
      <c r="F132" s="6" t="s">
        <v>67</v>
      </c>
      <c r="G132" s="6" t="s">
        <v>34</v>
      </c>
      <c r="H132" s="6" t="n">
        <v>4</v>
      </c>
      <c r="I132" s="7" t="n">
        <v>199.9900055</v>
      </c>
      <c r="J132" s="6" t="n">
        <v>1</v>
      </c>
      <c r="K132" s="7" t="n">
        <v>199.9900055</v>
      </c>
      <c r="L132" s="7" t="n">
        <v>30</v>
      </c>
      <c r="M132" s="8" t="n">
        <v>0.150000006</v>
      </c>
      <c r="N132" s="7" t="n">
        <v>10.71000004</v>
      </c>
      <c r="O132" s="12" t="n">
        <v>1</v>
      </c>
    </row>
    <row r="133" customFormat="false" ht="15" hidden="false" customHeight="true" outlineLevel="0" collapsed="false">
      <c r="A133" s="6" t="n">
        <v>5231</v>
      </c>
      <c r="B133" s="6" t="s">
        <v>19</v>
      </c>
      <c r="C133" s="6" t="s">
        <v>20</v>
      </c>
      <c r="D133" s="6" t="s">
        <v>50</v>
      </c>
      <c r="E133" s="6" t="s">
        <v>51</v>
      </c>
      <c r="F133" s="6" t="s">
        <v>40</v>
      </c>
      <c r="G133" s="6" t="s">
        <v>34</v>
      </c>
      <c r="H133" s="6" t="n">
        <v>4</v>
      </c>
      <c r="I133" s="7" t="n">
        <v>399.980011</v>
      </c>
      <c r="J133" s="6" t="n">
        <v>1</v>
      </c>
      <c r="K133" s="7" t="n">
        <v>399.980011</v>
      </c>
      <c r="L133" s="7" t="n">
        <v>22</v>
      </c>
      <c r="M133" s="8" t="n">
        <v>0.059999999</v>
      </c>
      <c r="N133" s="7" t="n">
        <v>-566.9699707</v>
      </c>
      <c r="O133" s="9" t="n">
        <v>0</v>
      </c>
    </row>
    <row r="134" customFormat="false" ht="15" hidden="false" customHeight="true" outlineLevel="0" collapsed="false">
      <c r="A134" s="6" t="n">
        <v>56684</v>
      </c>
      <c r="B134" s="6" t="s">
        <v>19</v>
      </c>
      <c r="C134" s="6" t="s">
        <v>37</v>
      </c>
      <c r="D134" s="6" t="s">
        <v>50</v>
      </c>
      <c r="E134" s="6" t="s">
        <v>51</v>
      </c>
      <c r="F134" s="6" t="s">
        <v>40</v>
      </c>
      <c r="G134" s="6" t="s">
        <v>24</v>
      </c>
      <c r="H134" s="6" t="n">
        <v>4</v>
      </c>
      <c r="I134" s="7" t="n">
        <v>399.980011</v>
      </c>
      <c r="J134" s="6" t="n">
        <v>1</v>
      </c>
      <c r="K134" s="7" t="n">
        <v>399.980011</v>
      </c>
      <c r="L134" s="7" t="n">
        <v>48</v>
      </c>
      <c r="M134" s="8" t="n">
        <v>0.119999997</v>
      </c>
      <c r="N134" s="7" t="n">
        <v>102.0699997</v>
      </c>
      <c r="O134" s="12" t="n">
        <v>1</v>
      </c>
    </row>
    <row r="135" customFormat="false" ht="15" hidden="false" customHeight="true" outlineLevel="0" collapsed="false">
      <c r="A135" s="6" t="n">
        <v>18144</v>
      </c>
      <c r="B135" s="6" t="s">
        <v>19</v>
      </c>
      <c r="C135" s="6" t="s">
        <v>20</v>
      </c>
      <c r="D135" s="6" t="s">
        <v>21</v>
      </c>
      <c r="E135" s="6" t="s">
        <v>22</v>
      </c>
      <c r="F135" s="6" t="s">
        <v>71</v>
      </c>
      <c r="G135" s="6" t="s">
        <v>34</v>
      </c>
      <c r="H135" s="6" t="n">
        <v>4</v>
      </c>
      <c r="I135" s="7" t="n">
        <v>199.9900055</v>
      </c>
      <c r="J135" s="6" t="n">
        <v>1</v>
      </c>
      <c r="K135" s="7" t="n">
        <v>199.9900055</v>
      </c>
      <c r="L135" s="7" t="n">
        <v>14</v>
      </c>
      <c r="M135" s="8" t="n">
        <v>0.07</v>
      </c>
      <c r="N135" s="7" t="n">
        <v>1.860000014</v>
      </c>
      <c r="O135" s="12" t="n">
        <v>1</v>
      </c>
    </row>
    <row r="136" customFormat="false" ht="15" hidden="false" customHeight="true" outlineLevel="0" collapsed="false">
      <c r="A136" s="6" t="n">
        <v>34816</v>
      </c>
      <c r="B136" s="6" t="s">
        <v>26</v>
      </c>
      <c r="C136" s="6" t="s">
        <v>49</v>
      </c>
      <c r="D136" s="6" t="s">
        <v>31</v>
      </c>
      <c r="E136" s="6" t="s">
        <v>62</v>
      </c>
      <c r="F136" s="6" t="s">
        <v>71</v>
      </c>
      <c r="G136" s="6" t="s">
        <v>47</v>
      </c>
      <c r="H136" s="6" t="n">
        <v>1</v>
      </c>
      <c r="I136" s="7" t="n">
        <v>199.9900055</v>
      </c>
      <c r="J136" s="6" t="n">
        <v>1</v>
      </c>
      <c r="K136" s="7" t="n">
        <v>199.9900055</v>
      </c>
      <c r="L136" s="7" t="n">
        <v>36</v>
      </c>
      <c r="M136" s="8" t="n">
        <v>0.180000007</v>
      </c>
      <c r="N136" s="7" t="n">
        <v>47.56000137</v>
      </c>
      <c r="O136" s="12" t="n">
        <v>1</v>
      </c>
    </row>
    <row r="137" customFormat="false" ht="15" hidden="false" customHeight="true" outlineLevel="0" collapsed="false">
      <c r="A137" s="6" t="n">
        <v>61011</v>
      </c>
      <c r="B137" s="6" t="s">
        <v>46</v>
      </c>
      <c r="C137" s="6" t="s">
        <v>20</v>
      </c>
      <c r="D137" s="6" t="s">
        <v>50</v>
      </c>
      <c r="E137" s="6" t="s">
        <v>63</v>
      </c>
      <c r="F137" s="6" t="s">
        <v>88</v>
      </c>
      <c r="G137" s="6" t="s">
        <v>24</v>
      </c>
      <c r="H137" s="6" t="n">
        <v>2</v>
      </c>
      <c r="I137" s="7" t="n">
        <v>79.98999786</v>
      </c>
      <c r="J137" s="6" t="n">
        <v>5</v>
      </c>
      <c r="K137" s="7" t="n">
        <v>399.9500122</v>
      </c>
      <c r="L137" s="7" t="n">
        <v>16</v>
      </c>
      <c r="M137" s="8" t="n">
        <v>0.039999999</v>
      </c>
      <c r="N137" s="7" t="n">
        <v>107.5100021</v>
      </c>
      <c r="O137" s="9" t="n">
        <v>0</v>
      </c>
    </row>
    <row r="138" customFormat="false" ht="15" hidden="false" customHeight="true" outlineLevel="0" collapsed="false">
      <c r="A138" s="6" t="n">
        <v>29908</v>
      </c>
      <c r="B138" s="6" t="s">
        <v>19</v>
      </c>
      <c r="C138" s="6" t="s">
        <v>20</v>
      </c>
      <c r="D138" s="6" t="s">
        <v>27</v>
      </c>
      <c r="E138" s="6" t="s">
        <v>42</v>
      </c>
      <c r="F138" s="6" t="s">
        <v>89</v>
      </c>
      <c r="G138" s="6" t="s">
        <v>44</v>
      </c>
      <c r="H138" s="6" t="n">
        <v>4</v>
      </c>
      <c r="I138" s="7" t="n">
        <v>59.99000168</v>
      </c>
      <c r="J138" s="6" t="n">
        <v>4</v>
      </c>
      <c r="K138" s="7" t="n">
        <v>239.9600067</v>
      </c>
      <c r="L138" s="7" t="n">
        <v>28.79999924</v>
      </c>
      <c r="M138" s="8" t="n">
        <v>0.119999997</v>
      </c>
      <c r="N138" s="7" t="n">
        <v>101.3600006</v>
      </c>
      <c r="O138" s="9" t="n">
        <v>0</v>
      </c>
    </row>
    <row r="139" customFormat="false" ht="15" hidden="false" customHeight="true" outlineLevel="0" collapsed="false">
      <c r="A139" s="6" t="n">
        <v>6559</v>
      </c>
      <c r="B139" s="6" t="s">
        <v>46</v>
      </c>
      <c r="C139" s="6" t="s">
        <v>49</v>
      </c>
      <c r="D139" s="6" t="s">
        <v>50</v>
      </c>
      <c r="E139" s="6" t="s">
        <v>63</v>
      </c>
      <c r="F139" s="6" t="s">
        <v>75</v>
      </c>
      <c r="G139" s="6" t="s">
        <v>47</v>
      </c>
      <c r="H139" s="6" t="n">
        <v>2</v>
      </c>
      <c r="I139" s="7" t="n">
        <v>299.980011</v>
      </c>
      <c r="J139" s="6" t="n">
        <v>1</v>
      </c>
      <c r="K139" s="7" t="n">
        <v>299.980011</v>
      </c>
      <c r="L139" s="7" t="n">
        <v>12</v>
      </c>
      <c r="M139" s="8" t="n">
        <v>0.039999999</v>
      </c>
      <c r="N139" s="7" t="n">
        <v>97.33999634</v>
      </c>
      <c r="O139" s="12" t="n">
        <v>1</v>
      </c>
    </row>
    <row r="140" customFormat="false" ht="15" hidden="false" customHeight="true" outlineLevel="0" collapsed="false">
      <c r="A140" s="6" t="n">
        <v>63862</v>
      </c>
      <c r="B140" s="6" t="s">
        <v>19</v>
      </c>
      <c r="C140" s="6" t="s">
        <v>37</v>
      </c>
      <c r="D140" s="6" t="s">
        <v>21</v>
      </c>
      <c r="E140" s="6" t="s">
        <v>65</v>
      </c>
      <c r="F140" s="6" t="s">
        <v>23</v>
      </c>
      <c r="G140" s="6" t="s">
        <v>44</v>
      </c>
      <c r="H140" s="6" t="n">
        <v>4</v>
      </c>
      <c r="I140" s="7" t="n">
        <v>129.9900055</v>
      </c>
      <c r="J140" s="6" t="n">
        <v>1</v>
      </c>
      <c r="K140" s="7" t="n">
        <v>129.9900055</v>
      </c>
      <c r="L140" s="7" t="n">
        <v>9.100000381</v>
      </c>
      <c r="M140" s="8" t="n">
        <v>0.07</v>
      </c>
      <c r="N140" s="7" t="n">
        <v>40.86000061</v>
      </c>
      <c r="O140" s="9" t="n">
        <v>0</v>
      </c>
    </row>
    <row r="141" customFormat="false" ht="15" hidden="false" customHeight="true" outlineLevel="0" collapsed="false">
      <c r="A141" s="6" t="n">
        <v>23090</v>
      </c>
      <c r="B141" s="6" t="s">
        <v>19</v>
      </c>
      <c r="C141" s="6" t="s">
        <v>20</v>
      </c>
      <c r="D141" s="6" t="s">
        <v>27</v>
      </c>
      <c r="E141" s="6" t="s">
        <v>28</v>
      </c>
      <c r="F141" s="6" t="s">
        <v>33</v>
      </c>
      <c r="G141" s="6" t="s">
        <v>34</v>
      </c>
      <c r="H141" s="6" t="n">
        <v>4</v>
      </c>
      <c r="I141" s="7" t="n">
        <v>59.99000168</v>
      </c>
      <c r="J141" s="6" t="n">
        <v>4</v>
      </c>
      <c r="K141" s="7" t="n">
        <v>239.9600067</v>
      </c>
      <c r="L141" s="7" t="n">
        <v>13.19999981</v>
      </c>
      <c r="M141" s="8" t="n">
        <v>0.059999999</v>
      </c>
      <c r="N141" s="7" t="n">
        <v>-173.9299927</v>
      </c>
      <c r="O141" s="12" t="n">
        <v>1</v>
      </c>
    </row>
    <row r="142" customFormat="false" ht="15" hidden="false" customHeight="true" outlineLevel="0" collapsed="false">
      <c r="A142" s="6" t="n">
        <v>62060</v>
      </c>
      <c r="B142" s="6" t="s">
        <v>19</v>
      </c>
      <c r="C142" s="6" t="s">
        <v>37</v>
      </c>
      <c r="D142" s="6" t="s">
        <v>21</v>
      </c>
      <c r="E142" s="6" t="s">
        <v>65</v>
      </c>
      <c r="F142" s="6" t="s">
        <v>71</v>
      </c>
      <c r="G142" s="6" t="s">
        <v>24</v>
      </c>
      <c r="H142" s="6" t="n">
        <v>4</v>
      </c>
      <c r="I142" s="7" t="n">
        <v>199.9900055</v>
      </c>
      <c r="J142" s="6" t="n">
        <v>1</v>
      </c>
      <c r="K142" s="7" t="n">
        <v>199.9900055</v>
      </c>
      <c r="L142" s="7" t="n">
        <v>18</v>
      </c>
      <c r="M142" s="8" t="n">
        <v>0.090000004</v>
      </c>
      <c r="N142" s="7" t="n">
        <v>15.82999992</v>
      </c>
      <c r="O142" s="12" t="n">
        <v>1</v>
      </c>
    </row>
    <row r="143" customFormat="false" ht="15" hidden="false" customHeight="true" outlineLevel="0" collapsed="false">
      <c r="A143" s="6" t="n">
        <v>68450</v>
      </c>
      <c r="B143" s="6" t="s">
        <v>19</v>
      </c>
      <c r="C143" s="6" t="s">
        <v>20</v>
      </c>
      <c r="D143" s="6" t="s">
        <v>21</v>
      </c>
      <c r="E143" s="6" t="s">
        <v>64</v>
      </c>
      <c r="F143" s="6" t="s">
        <v>40</v>
      </c>
      <c r="G143" s="6" t="s">
        <v>34</v>
      </c>
      <c r="H143" s="6" t="n">
        <v>4</v>
      </c>
      <c r="I143" s="7" t="n">
        <v>399.980011</v>
      </c>
      <c r="J143" s="6" t="n">
        <v>1</v>
      </c>
      <c r="K143" s="7" t="n">
        <v>399.980011</v>
      </c>
      <c r="L143" s="7" t="n">
        <v>68</v>
      </c>
      <c r="M143" s="8" t="n">
        <v>0.170000002</v>
      </c>
      <c r="N143" s="7" t="n">
        <v>99.59999847</v>
      </c>
      <c r="O143" s="12" t="n">
        <v>1</v>
      </c>
    </row>
    <row r="144" customFormat="false" ht="15" hidden="false" customHeight="true" outlineLevel="0" collapsed="false">
      <c r="A144" s="6" t="n">
        <v>31106</v>
      </c>
      <c r="B144" s="6" t="s">
        <v>19</v>
      </c>
      <c r="C144" s="6" t="s">
        <v>37</v>
      </c>
      <c r="D144" s="6" t="s">
        <v>27</v>
      </c>
      <c r="E144" s="6" t="s">
        <v>42</v>
      </c>
      <c r="F144" s="6" t="s">
        <v>23</v>
      </c>
      <c r="G144" s="6" t="s">
        <v>47</v>
      </c>
      <c r="H144" s="6" t="n">
        <v>4</v>
      </c>
      <c r="I144" s="7" t="n">
        <v>129.9900055</v>
      </c>
      <c r="J144" s="6" t="n">
        <v>1</v>
      </c>
      <c r="K144" s="7" t="n">
        <v>129.9900055</v>
      </c>
      <c r="L144" s="7" t="n">
        <v>23.39999962</v>
      </c>
      <c r="M144" s="8" t="n">
        <v>0.180000007</v>
      </c>
      <c r="N144" s="7" t="n">
        <v>0</v>
      </c>
      <c r="O144" s="9" t="n">
        <v>0</v>
      </c>
    </row>
    <row r="145" customFormat="false" ht="15" hidden="false" customHeight="true" outlineLevel="0" collapsed="false">
      <c r="A145" s="6" t="n">
        <v>8391</v>
      </c>
      <c r="B145" s="6" t="s">
        <v>19</v>
      </c>
      <c r="C145" s="6" t="s">
        <v>49</v>
      </c>
      <c r="D145" s="6" t="s">
        <v>50</v>
      </c>
      <c r="E145" s="6" t="s">
        <v>63</v>
      </c>
      <c r="F145" s="6" t="s">
        <v>73</v>
      </c>
      <c r="G145" s="6" t="s">
        <v>24</v>
      </c>
      <c r="H145" s="6" t="n">
        <v>4</v>
      </c>
      <c r="I145" s="7" t="n">
        <v>39.99000168</v>
      </c>
      <c r="J145" s="6" t="n">
        <v>1</v>
      </c>
      <c r="K145" s="7" t="n">
        <v>39.99000168</v>
      </c>
      <c r="L145" s="7" t="n">
        <v>7.199999809</v>
      </c>
      <c r="M145" s="8" t="n">
        <v>0.180000007</v>
      </c>
      <c r="N145" s="7" t="n">
        <v>16.39999962</v>
      </c>
      <c r="O145" s="9" t="n">
        <v>0</v>
      </c>
    </row>
    <row r="146" customFormat="false" ht="15" hidden="false" customHeight="true" outlineLevel="0" collapsed="false">
      <c r="A146" s="6" t="n">
        <v>7365</v>
      </c>
      <c r="B146" s="6" t="s">
        <v>46</v>
      </c>
      <c r="C146" s="6" t="s">
        <v>20</v>
      </c>
      <c r="D146" s="6" t="s">
        <v>50</v>
      </c>
      <c r="E146" s="6" t="s">
        <v>63</v>
      </c>
      <c r="F146" s="6" t="s">
        <v>57</v>
      </c>
      <c r="G146" s="6" t="s">
        <v>34</v>
      </c>
      <c r="H146" s="6" t="n">
        <v>2</v>
      </c>
      <c r="I146" s="7" t="n">
        <v>50</v>
      </c>
      <c r="J146" s="6" t="n">
        <v>2</v>
      </c>
      <c r="K146" s="7" t="n">
        <v>100</v>
      </c>
      <c r="L146" s="7" t="n">
        <v>13</v>
      </c>
      <c r="M146" s="8" t="n">
        <v>0.129999995</v>
      </c>
      <c r="N146" s="7" t="n">
        <v>24.36000061</v>
      </c>
      <c r="O146" s="12" t="n">
        <v>1</v>
      </c>
    </row>
    <row r="147" customFormat="false" ht="15" hidden="false" customHeight="true" outlineLevel="0" collapsed="false">
      <c r="A147" s="6" t="n">
        <v>68364</v>
      </c>
      <c r="B147" s="6" t="s">
        <v>46</v>
      </c>
      <c r="C147" s="6" t="s">
        <v>20</v>
      </c>
      <c r="D147" s="6" t="s">
        <v>21</v>
      </c>
      <c r="E147" s="6" t="s">
        <v>65</v>
      </c>
      <c r="F147" s="6" t="s">
        <v>29</v>
      </c>
      <c r="G147" s="6" t="s">
        <v>34</v>
      </c>
      <c r="H147" s="6" t="n">
        <v>2</v>
      </c>
      <c r="I147" s="7" t="n">
        <v>99.98999786</v>
      </c>
      <c r="J147" s="6" t="n">
        <v>2</v>
      </c>
      <c r="K147" s="7" t="n">
        <v>199.9799957</v>
      </c>
      <c r="L147" s="7" t="n">
        <v>2</v>
      </c>
      <c r="M147" s="8" t="n">
        <v>0.01</v>
      </c>
      <c r="N147" s="7" t="n">
        <v>15.84000015</v>
      </c>
      <c r="O147" s="12" t="n">
        <v>1</v>
      </c>
    </row>
    <row r="148" customFormat="false" ht="15" hidden="false" customHeight="true" outlineLevel="0" collapsed="false">
      <c r="A148" s="6" t="n">
        <v>26011</v>
      </c>
      <c r="B148" s="6" t="s">
        <v>26</v>
      </c>
      <c r="C148" s="6" t="s">
        <v>37</v>
      </c>
      <c r="D148" s="6" t="s">
        <v>27</v>
      </c>
      <c r="E148" s="6" t="s">
        <v>54</v>
      </c>
      <c r="F148" s="6" t="s">
        <v>40</v>
      </c>
      <c r="G148" s="6" t="s">
        <v>44</v>
      </c>
      <c r="H148" s="6" t="n">
        <v>1</v>
      </c>
      <c r="I148" s="7" t="n">
        <v>399.980011</v>
      </c>
      <c r="J148" s="6" t="n">
        <v>1</v>
      </c>
      <c r="K148" s="7" t="n">
        <v>399.980011</v>
      </c>
      <c r="L148" s="7" t="n">
        <v>36</v>
      </c>
      <c r="M148" s="8" t="n">
        <v>0.090000004</v>
      </c>
      <c r="N148" s="7" t="n">
        <v>94.63999939</v>
      </c>
      <c r="O148" s="12" t="n">
        <v>1</v>
      </c>
    </row>
    <row r="149" customFormat="false" ht="15" hidden="false" customHeight="true" outlineLevel="0" collapsed="false">
      <c r="A149" s="6" t="n">
        <v>16950</v>
      </c>
      <c r="B149" s="6" t="s">
        <v>46</v>
      </c>
      <c r="C149" s="6" t="s">
        <v>20</v>
      </c>
      <c r="D149" s="6" t="s">
        <v>21</v>
      </c>
      <c r="E149" s="6" t="s">
        <v>65</v>
      </c>
      <c r="F149" s="6" t="s">
        <v>80</v>
      </c>
      <c r="G149" s="6" t="s">
        <v>24</v>
      </c>
      <c r="H149" s="6" t="n">
        <v>2</v>
      </c>
      <c r="I149" s="7" t="n">
        <v>24.98999977</v>
      </c>
      <c r="J149" s="6" t="n">
        <v>5</v>
      </c>
      <c r="K149" s="7" t="n">
        <v>124.9499969</v>
      </c>
      <c r="L149" s="7" t="n">
        <v>19.98999977</v>
      </c>
      <c r="M149" s="8" t="n">
        <v>0.159999996</v>
      </c>
      <c r="N149" s="7" t="n">
        <v>48.27999878</v>
      </c>
      <c r="O149" s="12" t="n">
        <v>1</v>
      </c>
    </row>
    <row r="150" customFormat="false" ht="15" hidden="false" customHeight="true" outlineLevel="0" collapsed="false">
      <c r="A150" s="6" t="n">
        <v>56249</v>
      </c>
      <c r="B150" s="6" t="s">
        <v>19</v>
      </c>
      <c r="C150" s="6" t="s">
        <v>37</v>
      </c>
      <c r="D150" s="6" t="s">
        <v>50</v>
      </c>
      <c r="E150" s="6" t="s">
        <v>51</v>
      </c>
      <c r="F150" s="6" t="s">
        <v>58</v>
      </c>
      <c r="G150" s="6" t="s">
        <v>34</v>
      </c>
      <c r="H150" s="6" t="n">
        <v>4</v>
      </c>
      <c r="I150" s="7" t="n">
        <v>49.97999954</v>
      </c>
      <c r="J150" s="6" t="n">
        <v>4</v>
      </c>
      <c r="K150" s="7" t="n">
        <v>199.9199982</v>
      </c>
      <c r="L150" s="7" t="n">
        <v>39.97999954</v>
      </c>
      <c r="M150" s="8" t="n">
        <v>0.200000003</v>
      </c>
      <c r="N150" s="7" t="n">
        <v>18.0699997</v>
      </c>
      <c r="O150" s="12" t="n">
        <v>1</v>
      </c>
    </row>
    <row r="151" customFormat="false" ht="15" hidden="false" customHeight="true" outlineLevel="0" collapsed="false">
      <c r="A151" s="6" t="n">
        <v>17740</v>
      </c>
      <c r="B151" s="6" t="s">
        <v>46</v>
      </c>
      <c r="C151" s="6" t="s">
        <v>37</v>
      </c>
      <c r="D151" s="6" t="s">
        <v>21</v>
      </c>
      <c r="E151" s="6" t="s">
        <v>64</v>
      </c>
      <c r="F151" s="6" t="s">
        <v>33</v>
      </c>
      <c r="G151" s="6" t="s">
        <v>24</v>
      </c>
      <c r="H151" s="6" t="n">
        <v>2</v>
      </c>
      <c r="I151" s="7" t="n">
        <v>59.99000168</v>
      </c>
      <c r="J151" s="6" t="n">
        <v>2</v>
      </c>
      <c r="K151" s="7" t="n">
        <v>119.9800034</v>
      </c>
      <c r="L151" s="7" t="n">
        <v>30</v>
      </c>
      <c r="M151" s="8" t="n">
        <v>0.25</v>
      </c>
      <c r="N151" s="7" t="n">
        <v>-53.99000168</v>
      </c>
      <c r="O151" s="12" t="n">
        <v>1</v>
      </c>
    </row>
    <row r="152" customFormat="false" ht="15" hidden="false" customHeight="true" outlineLevel="0" collapsed="false">
      <c r="A152" s="6" t="n">
        <v>13110</v>
      </c>
      <c r="B152" s="6" t="s">
        <v>19</v>
      </c>
      <c r="C152" s="6" t="s">
        <v>20</v>
      </c>
      <c r="D152" s="6" t="s">
        <v>21</v>
      </c>
      <c r="E152" s="6" t="s">
        <v>65</v>
      </c>
      <c r="F152" s="6" t="s">
        <v>58</v>
      </c>
      <c r="G152" s="6" t="s">
        <v>24</v>
      </c>
      <c r="H152" s="6" t="n">
        <v>4</v>
      </c>
      <c r="I152" s="7" t="n">
        <v>49.97999954</v>
      </c>
      <c r="J152" s="6" t="n">
        <v>3</v>
      </c>
      <c r="K152" s="7" t="n">
        <v>149.9400024</v>
      </c>
      <c r="L152" s="7" t="n">
        <v>25.48999977</v>
      </c>
      <c r="M152" s="8" t="n">
        <v>0.170000002</v>
      </c>
      <c r="N152" s="7" t="n">
        <v>59.74000168</v>
      </c>
      <c r="O152" s="12" t="n">
        <v>1</v>
      </c>
    </row>
    <row r="153" customFormat="false" ht="15" hidden="false" customHeight="true" outlineLevel="0" collapsed="false">
      <c r="A153" s="6" t="n">
        <v>23735</v>
      </c>
      <c r="B153" s="6" t="s">
        <v>19</v>
      </c>
      <c r="C153" s="6" t="s">
        <v>20</v>
      </c>
      <c r="D153" s="6" t="s">
        <v>27</v>
      </c>
      <c r="E153" s="6" t="s">
        <v>54</v>
      </c>
      <c r="F153" s="6" t="s">
        <v>90</v>
      </c>
      <c r="G153" s="6" t="s">
        <v>34</v>
      </c>
      <c r="H153" s="6" t="n">
        <v>4</v>
      </c>
      <c r="I153" s="7" t="n">
        <v>44.99000168</v>
      </c>
      <c r="J153" s="6" t="n">
        <v>1</v>
      </c>
      <c r="K153" s="7" t="n">
        <v>44.99000168</v>
      </c>
      <c r="L153" s="7" t="n">
        <v>7.199999809</v>
      </c>
      <c r="M153" s="8" t="n">
        <v>0.159999996</v>
      </c>
      <c r="N153" s="7" t="n">
        <v>-20.79000092</v>
      </c>
      <c r="O153" s="12" t="n">
        <v>1</v>
      </c>
    </row>
    <row r="154" customFormat="false" ht="15" hidden="false" customHeight="true" outlineLevel="0" collapsed="false">
      <c r="A154" s="6" t="n">
        <v>46672</v>
      </c>
      <c r="B154" s="6" t="s">
        <v>19</v>
      </c>
      <c r="C154" s="6" t="s">
        <v>37</v>
      </c>
      <c r="D154" s="6" t="s">
        <v>21</v>
      </c>
      <c r="E154" s="6" t="s">
        <v>65</v>
      </c>
      <c r="F154" s="6" t="s">
        <v>58</v>
      </c>
      <c r="G154" s="6" t="s">
        <v>24</v>
      </c>
      <c r="H154" s="6" t="n">
        <v>4</v>
      </c>
      <c r="I154" s="7" t="n">
        <v>49.97999954</v>
      </c>
      <c r="J154" s="6" t="n">
        <v>1</v>
      </c>
      <c r="K154" s="7" t="n">
        <v>49.97999954</v>
      </c>
      <c r="L154" s="7" t="n">
        <v>2</v>
      </c>
      <c r="M154" s="8" t="n">
        <v>0.039999999</v>
      </c>
      <c r="N154" s="7" t="n">
        <v>13.43000031</v>
      </c>
      <c r="O154" s="9" t="n">
        <v>0</v>
      </c>
    </row>
    <row r="155" customFormat="false" ht="15" hidden="false" customHeight="true" outlineLevel="0" collapsed="false">
      <c r="A155" s="6" t="n">
        <v>47212</v>
      </c>
      <c r="B155" s="6" t="s">
        <v>46</v>
      </c>
      <c r="C155" s="6" t="s">
        <v>37</v>
      </c>
      <c r="D155" s="6" t="s">
        <v>27</v>
      </c>
      <c r="E155" s="6" t="s">
        <v>69</v>
      </c>
      <c r="F155" s="6" t="s">
        <v>75</v>
      </c>
      <c r="G155" s="6" t="s">
        <v>44</v>
      </c>
      <c r="H155" s="6" t="n">
        <v>2</v>
      </c>
      <c r="I155" s="7" t="n">
        <v>299.980011</v>
      </c>
      <c r="J155" s="6" t="n">
        <v>1</v>
      </c>
      <c r="K155" s="7" t="n">
        <v>299.980011</v>
      </c>
      <c r="L155" s="7" t="n">
        <v>30</v>
      </c>
      <c r="M155" s="8" t="n">
        <v>0.100000001</v>
      </c>
      <c r="N155" s="7" t="n">
        <v>2.700000048</v>
      </c>
      <c r="O155" s="12" t="n">
        <v>1</v>
      </c>
    </row>
    <row r="156" customFormat="false" ht="15" hidden="false" customHeight="true" outlineLevel="0" collapsed="false">
      <c r="A156" s="6" t="n">
        <v>7163</v>
      </c>
      <c r="B156" s="6" t="s">
        <v>19</v>
      </c>
      <c r="C156" s="6" t="s">
        <v>37</v>
      </c>
      <c r="D156" s="6" t="s">
        <v>50</v>
      </c>
      <c r="E156" s="6" t="s">
        <v>51</v>
      </c>
      <c r="F156" s="6" t="s">
        <v>23</v>
      </c>
      <c r="G156" s="6" t="s">
        <v>34</v>
      </c>
      <c r="H156" s="6" t="n">
        <v>4</v>
      </c>
      <c r="I156" s="7" t="n">
        <v>129.9900055</v>
      </c>
      <c r="J156" s="6" t="n">
        <v>1</v>
      </c>
      <c r="K156" s="7" t="n">
        <v>129.9900055</v>
      </c>
      <c r="L156" s="7" t="n">
        <v>11.69999981</v>
      </c>
      <c r="M156" s="8" t="n">
        <v>0.090000004</v>
      </c>
      <c r="N156" s="7" t="n">
        <v>23.65999985</v>
      </c>
      <c r="O156" s="9" t="n">
        <v>0</v>
      </c>
    </row>
    <row r="157" customFormat="false" ht="15" hidden="false" customHeight="true" outlineLevel="0" collapsed="false">
      <c r="A157" s="6" t="n">
        <v>41072</v>
      </c>
      <c r="B157" s="6" t="s">
        <v>19</v>
      </c>
      <c r="C157" s="6" t="s">
        <v>20</v>
      </c>
      <c r="D157" s="6" t="s">
        <v>31</v>
      </c>
      <c r="E157" s="6" t="s">
        <v>62</v>
      </c>
      <c r="F157" s="6" t="s">
        <v>23</v>
      </c>
      <c r="G157" s="6" t="s">
        <v>44</v>
      </c>
      <c r="H157" s="6" t="n">
        <v>4</v>
      </c>
      <c r="I157" s="7" t="n">
        <v>129.9900055</v>
      </c>
      <c r="J157" s="6" t="n">
        <v>1</v>
      </c>
      <c r="K157" s="7" t="n">
        <v>129.9900055</v>
      </c>
      <c r="L157" s="7" t="n">
        <v>9.100000381</v>
      </c>
      <c r="M157" s="8" t="n">
        <v>0.07</v>
      </c>
      <c r="N157" s="7" t="n">
        <v>2.420000076</v>
      </c>
      <c r="O157" s="9" t="n">
        <v>0</v>
      </c>
    </row>
    <row r="158" customFormat="false" ht="15" hidden="false" customHeight="true" outlineLevel="0" collapsed="false">
      <c r="A158" s="6" t="n">
        <v>64671</v>
      </c>
      <c r="B158" s="6" t="s">
        <v>46</v>
      </c>
      <c r="C158" s="6" t="s">
        <v>20</v>
      </c>
      <c r="D158" s="6" t="s">
        <v>21</v>
      </c>
      <c r="E158" s="6" t="s">
        <v>65</v>
      </c>
      <c r="F158" s="6" t="s">
        <v>75</v>
      </c>
      <c r="G158" s="6" t="s">
        <v>34</v>
      </c>
      <c r="H158" s="6" t="n">
        <v>2</v>
      </c>
      <c r="I158" s="7" t="n">
        <v>299.980011</v>
      </c>
      <c r="J158" s="6" t="n">
        <v>1</v>
      </c>
      <c r="K158" s="7" t="n">
        <v>299.980011</v>
      </c>
      <c r="L158" s="7" t="n">
        <v>21</v>
      </c>
      <c r="M158" s="8" t="n">
        <v>0.07</v>
      </c>
      <c r="N158" s="7" t="n">
        <v>136.6999969</v>
      </c>
      <c r="O158" s="9" t="n">
        <v>0</v>
      </c>
    </row>
    <row r="159" customFormat="false" ht="15" hidden="false" customHeight="true" outlineLevel="0" collapsed="false">
      <c r="A159" s="6" t="n">
        <v>21637</v>
      </c>
      <c r="B159" s="6" t="s">
        <v>19</v>
      </c>
      <c r="C159" s="6" t="s">
        <v>20</v>
      </c>
      <c r="D159" s="6" t="s">
        <v>27</v>
      </c>
      <c r="E159" s="6" t="s">
        <v>54</v>
      </c>
      <c r="F159" s="6" t="s">
        <v>40</v>
      </c>
      <c r="G159" s="6" t="s">
        <v>24</v>
      </c>
      <c r="H159" s="6" t="n">
        <v>4</v>
      </c>
      <c r="I159" s="7" t="n">
        <v>399.980011</v>
      </c>
      <c r="J159" s="6" t="n">
        <v>1</v>
      </c>
      <c r="K159" s="7" t="n">
        <v>399.980011</v>
      </c>
      <c r="L159" s="7" t="n">
        <v>8</v>
      </c>
      <c r="M159" s="8" t="n">
        <v>0.02</v>
      </c>
      <c r="N159" s="7" t="n">
        <v>188.1499939</v>
      </c>
      <c r="O159" s="9" t="n">
        <v>0</v>
      </c>
    </row>
    <row r="160" customFormat="false" ht="15" hidden="false" customHeight="true" outlineLevel="0" collapsed="false">
      <c r="A160" s="6" t="n">
        <v>61960</v>
      </c>
      <c r="B160" s="6" t="s">
        <v>26</v>
      </c>
      <c r="C160" s="6" t="s">
        <v>20</v>
      </c>
      <c r="D160" s="6" t="s">
        <v>21</v>
      </c>
      <c r="E160" s="6" t="s">
        <v>64</v>
      </c>
      <c r="F160" s="6" t="s">
        <v>23</v>
      </c>
      <c r="G160" s="6" t="s">
        <v>34</v>
      </c>
      <c r="H160" s="6" t="n">
        <v>1</v>
      </c>
      <c r="I160" s="7" t="n">
        <v>129.9900055</v>
      </c>
      <c r="J160" s="6" t="n">
        <v>1</v>
      </c>
      <c r="K160" s="7" t="n">
        <v>129.9900055</v>
      </c>
      <c r="L160" s="7" t="n">
        <v>22.10000038</v>
      </c>
      <c r="M160" s="8" t="n">
        <v>0.170000002</v>
      </c>
      <c r="N160" s="7" t="n">
        <v>34.52999878</v>
      </c>
      <c r="O160" s="12" t="n">
        <v>1</v>
      </c>
    </row>
    <row r="161" customFormat="false" ht="15" hidden="false" customHeight="true" outlineLevel="0" collapsed="false">
      <c r="A161" s="6" t="n">
        <v>71013</v>
      </c>
      <c r="B161" s="6" t="s">
        <v>36</v>
      </c>
      <c r="C161" s="6" t="s">
        <v>37</v>
      </c>
      <c r="D161" s="6" t="s">
        <v>21</v>
      </c>
      <c r="E161" s="6" t="s">
        <v>22</v>
      </c>
      <c r="F161" s="6" t="s">
        <v>91</v>
      </c>
      <c r="G161" s="6" t="s">
        <v>47</v>
      </c>
      <c r="H161" s="6" t="n">
        <v>0</v>
      </c>
      <c r="I161" s="7" t="n">
        <v>252.8800049</v>
      </c>
      <c r="J161" s="6" t="n">
        <v>1</v>
      </c>
      <c r="K161" s="7" t="n">
        <v>252.8800049</v>
      </c>
      <c r="L161" s="7" t="n">
        <v>30.35000038</v>
      </c>
      <c r="M161" s="8" t="n">
        <v>0.119999997</v>
      </c>
      <c r="N161" s="7" t="n">
        <v>17.79999924</v>
      </c>
      <c r="O161" s="12" t="n">
        <v>1</v>
      </c>
    </row>
    <row r="162" customFormat="false" ht="15" hidden="false" customHeight="true" outlineLevel="0" collapsed="false">
      <c r="A162" s="6" t="n">
        <v>4321</v>
      </c>
      <c r="B162" s="6" t="s">
        <v>36</v>
      </c>
      <c r="C162" s="6" t="s">
        <v>37</v>
      </c>
      <c r="D162" s="6" t="s">
        <v>50</v>
      </c>
      <c r="E162" s="6" t="s">
        <v>63</v>
      </c>
      <c r="F162" s="6" t="s">
        <v>23</v>
      </c>
      <c r="G162" s="6" t="s">
        <v>34</v>
      </c>
      <c r="H162" s="6" t="n">
        <v>0</v>
      </c>
      <c r="I162" s="7" t="n">
        <v>129.9900055</v>
      </c>
      <c r="J162" s="6" t="n">
        <v>1</v>
      </c>
      <c r="K162" s="7" t="n">
        <v>129.9900055</v>
      </c>
      <c r="L162" s="7" t="n">
        <v>13</v>
      </c>
      <c r="M162" s="8" t="n">
        <v>0.100000001</v>
      </c>
      <c r="N162" s="7" t="n">
        <v>33.93000031</v>
      </c>
      <c r="O162" s="9" t="n">
        <v>0</v>
      </c>
    </row>
    <row r="163" customFormat="false" ht="15" hidden="false" customHeight="true" outlineLevel="0" collapsed="false">
      <c r="A163" s="6" t="n">
        <v>38326</v>
      </c>
      <c r="B163" s="6" t="s">
        <v>19</v>
      </c>
      <c r="C163" s="6" t="s">
        <v>20</v>
      </c>
      <c r="D163" s="6" t="s">
        <v>31</v>
      </c>
      <c r="E163" s="6" t="s">
        <v>32</v>
      </c>
      <c r="F163" s="6" t="s">
        <v>58</v>
      </c>
      <c r="G163" s="6" t="s">
        <v>44</v>
      </c>
      <c r="H163" s="6" t="n">
        <v>4</v>
      </c>
      <c r="I163" s="7" t="n">
        <v>49.97999954</v>
      </c>
      <c r="J163" s="6" t="n">
        <v>3</v>
      </c>
      <c r="K163" s="7" t="n">
        <v>149.9400024</v>
      </c>
      <c r="L163" s="7" t="n">
        <v>0</v>
      </c>
      <c r="M163" s="8" t="n">
        <v>0</v>
      </c>
      <c r="N163" s="7" t="n">
        <v>52.47999954</v>
      </c>
      <c r="O163" s="9" t="n">
        <v>0</v>
      </c>
    </row>
    <row r="164" customFormat="false" ht="15" hidden="false" customHeight="true" outlineLevel="0" collapsed="false">
      <c r="A164" s="6" t="n">
        <v>5901</v>
      </c>
      <c r="B164" s="6" t="s">
        <v>19</v>
      </c>
      <c r="C164" s="6" t="s">
        <v>20</v>
      </c>
      <c r="D164" s="6" t="s">
        <v>50</v>
      </c>
      <c r="E164" s="6" t="s">
        <v>51</v>
      </c>
      <c r="F164" s="6" t="s">
        <v>57</v>
      </c>
      <c r="G164" s="6" t="s">
        <v>47</v>
      </c>
      <c r="H164" s="6" t="n">
        <v>4</v>
      </c>
      <c r="I164" s="7" t="n">
        <v>50</v>
      </c>
      <c r="J164" s="6" t="n">
        <v>4</v>
      </c>
      <c r="K164" s="7" t="n">
        <v>200</v>
      </c>
      <c r="L164" s="7" t="n">
        <v>20</v>
      </c>
      <c r="M164" s="8" t="n">
        <v>0.100000001</v>
      </c>
      <c r="N164" s="7" t="n">
        <v>46.79999924</v>
      </c>
      <c r="O164" s="9" t="n">
        <v>0</v>
      </c>
    </row>
    <row r="165" customFormat="false" ht="15" hidden="false" customHeight="true" outlineLevel="0" collapsed="false">
      <c r="A165" s="6" t="n">
        <v>55393</v>
      </c>
      <c r="B165" s="6" t="s">
        <v>19</v>
      </c>
      <c r="C165" s="6" t="s">
        <v>37</v>
      </c>
      <c r="D165" s="6" t="s">
        <v>50</v>
      </c>
      <c r="E165" s="6" t="s">
        <v>63</v>
      </c>
      <c r="F165" s="6" t="s">
        <v>58</v>
      </c>
      <c r="G165" s="6" t="s">
        <v>24</v>
      </c>
      <c r="H165" s="6" t="n">
        <v>4</v>
      </c>
      <c r="I165" s="7" t="n">
        <v>49.97999954</v>
      </c>
      <c r="J165" s="6" t="n">
        <v>1</v>
      </c>
      <c r="K165" s="7" t="n">
        <v>49.97999954</v>
      </c>
      <c r="L165" s="7" t="n">
        <v>8</v>
      </c>
      <c r="M165" s="8" t="n">
        <v>0.159999996</v>
      </c>
      <c r="N165" s="7" t="n">
        <v>13.01000023</v>
      </c>
      <c r="O165" s="9" t="n">
        <v>0</v>
      </c>
    </row>
    <row r="166" customFormat="false" ht="15" hidden="false" customHeight="true" outlineLevel="0" collapsed="false">
      <c r="A166" s="6" t="n">
        <v>68374</v>
      </c>
      <c r="B166" s="6" t="s">
        <v>19</v>
      </c>
      <c r="C166" s="6" t="s">
        <v>20</v>
      </c>
      <c r="D166" s="6" t="s">
        <v>21</v>
      </c>
      <c r="E166" s="6" t="s">
        <v>65</v>
      </c>
      <c r="F166" s="6" t="s">
        <v>23</v>
      </c>
      <c r="G166" s="6" t="s">
        <v>34</v>
      </c>
      <c r="H166" s="6" t="n">
        <v>4</v>
      </c>
      <c r="I166" s="7" t="n">
        <v>129.9900055</v>
      </c>
      <c r="J166" s="6" t="n">
        <v>1</v>
      </c>
      <c r="K166" s="7" t="n">
        <v>129.9900055</v>
      </c>
      <c r="L166" s="7" t="n">
        <v>16.89999962</v>
      </c>
      <c r="M166" s="8" t="n">
        <v>0.129999995</v>
      </c>
      <c r="N166" s="7" t="n">
        <v>-169.6399994</v>
      </c>
      <c r="O166" s="12" t="n">
        <v>1</v>
      </c>
    </row>
    <row r="167" customFormat="false" ht="15" hidden="false" customHeight="true" outlineLevel="0" collapsed="false">
      <c r="A167" s="6" t="n">
        <v>22784</v>
      </c>
      <c r="B167" s="6" t="s">
        <v>19</v>
      </c>
      <c r="C167" s="6" t="s">
        <v>37</v>
      </c>
      <c r="D167" s="6" t="s">
        <v>27</v>
      </c>
      <c r="E167" s="6" t="s">
        <v>42</v>
      </c>
      <c r="F167" s="6" t="s">
        <v>33</v>
      </c>
      <c r="G167" s="6" t="s">
        <v>34</v>
      </c>
      <c r="H167" s="6" t="n">
        <v>4</v>
      </c>
      <c r="I167" s="7" t="n">
        <v>59.99000168</v>
      </c>
      <c r="J167" s="6" t="n">
        <v>3</v>
      </c>
      <c r="K167" s="7" t="n">
        <v>179.9700012</v>
      </c>
      <c r="L167" s="7" t="n">
        <v>28.79999924</v>
      </c>
      <c r="M167" s="8" t="n">
        <v>0.159999996</v>
      </c>
      <c r="N167" s="7" t="n">
        <v>-27.65999985</v>
      </c>
      <c r="O167" s="12" t="n">
        <v>1</v>
      </c>
    </row>
    <row r="168" customFormat="false" ht="15" hidden="false" customHeight="true" outlineLevel="0" collapsed="false">
      <c r="A168" s="6" t="n">
        <v>31194</v>
      </c>
      <c r="B168" s="6" t="s">
        <v>46</v>
      </c>
      <c r="C168" s="6" t="s">
        <v>20</v>
      </c>
      <c r="D168" s="6" t="s">
        <v>27</v>
      </c>
      <c r="E168" s="6" t="s">
        <v>42</v>
      </c>
      <c r="F168" s="6" t="s">
        <v>33</v>
      </c>
      <c r="G168" s="6" t="s">
        <v>34</v>
      </c>
      <c r="H168" s="6" t="n">
        <v>2</v>
      </c>
      <c r="I168" s="7" t="n">
        <v>59.99000168</v>
      </c>
      <c r="J168" s="6" t="n">
        <v>4</v>
      </c>
      <c r="K168" s="7" t="n">
        <v>239.9600067</v>
      </c>
      <c r="L168" s="7" t="n">
        <v>35.99000168</v>
      </c>
      <c r="M168" s="8" t="n">
        <v>0.150000006</v>
      </c>
      <c r="N168" s="7" t="n">
        <v>79.55000305</v>
      </c>
      <c r="O168" s="12" t="n">
        <v>1</v>
      </c>
    </row>
    <row r="169" customFormat="false" ht="15" hidden="false" customHeight="true" outlineLevel="0" collapsed="false">
      <c r="A169" s="6" t="n">
        <v>33706</v>
      </c>
      <c r="B169" s="6" t="s">
        <v>19</v>
      </c>
      <c r="C169" s="6" t="s">
        <v>49</v>
      </c>
      <c r="D169" s="6" t="s">
        <v>31</v>
      </c>
      <c r="E169" s="6" t="s">
        <v>56</v>
      </c>
      <c r="F169" s="6" t="s">
        <v>23</v>
      </c>
      <c r="G169" s="6" t="s">
        <v>34</v>
      </c>
      <c r="H169" s="6" t="n">
        <v>4</v>
      </c>
      <c r="I169" s="7" t="n">
        <v>129.9900055</v>
      </c>
      <c r="J169" s="6" t="n">
        <v>1</v>
      </c>
      <c r="K169" s="7" t="n">
        <v>129.9900055</v>
      </c>
      <c r="L169" s="7" t="n">
        <v>20.79999924</v>
      </c>
      <c r="M169" s="8" t="n">
        <v>0.159999996</v>
      </c>
      <c r="N169" s="7" t="n">
        <v>52.40999985</v>
      </c>
      <c r="O169" s="9" t="n">
        <v>0</v>
      </c>
    </row>
    <row r="170" customFormat="false" ht="15" hidden="false" customHeight="true" outlineLevel="0" collapsed="false">
      <c r="A170" s="6" t="n">
        <v>54303</v>
      </c>
      <c r="B170" s="6" t="s">
        <v>19</v>
      </c>
      <c r="C170" s="6" t="s">
        <v>20</v>
      </c>
      <c r="D170" s="6" t="s">
        <v>50</v>
      </c>
      <c r="E170" s="6" t="s">
        <v>51</v>
      </c>
      <c r="F170" s="6" t="s">
        <v>58</v>
      </c>
      <c r="G170" s="6" t="s">
        <v>24</v>
      </c>
      <c r="H170" s="6" t="n">
        <v>4</v>
      </c>
      <c r="I170" s="7" t="n">
        <v>49.97999954</v>
      </c>
      <c r="J170" s="6" t="n">
        <v>3</v>
      </c>
      <c r="K170" s="7" t="n">
        <v>149.9400024</v>
      </c>
      <c r="L170" s="7" t="n">
        <v>7.5</v>
      </c>
      <c r="M170" s="8" t="n">
        <v>0.050000001</v>
      </c>
      <c r="N170" s="7" t="n">
        <v>21.37000084</v>
      </c>
      <c r="O170" s="9" t="n">
        <v>0</v>
      </c>
    </row>
    <row r="171" customFormat="false" ht="15" hidden="false" customHeight="true" outlineLevel="0" collapsed="false">
      <c r="A171" s="6" t="n">
        <v>43667</v>
      </c>
      <c r="B171" s="6" t="s">
        <v>46</v>
      </c>
      <c r="C171" s="6" t="s">
        <v>20</v>
      </c>
      <c r="D171" s="6" t="s">
        <v>31</v>
      </c>
      <c r="E171" s="6" t="s">
        <v>83</v>
      </c>
      <c r="F171" s="6" t="s">
        <v>33</v>
      </c>
      <c r="G171" s="6" t="s">
        <v>34</v>
      </c>
      <c r="H171" s="6" t="n">
        <v>2</v>
      </c>
      <c r="I171" s="7" t="n">
        <v>59.99000168</v>
      </c>
      <c r="J171" s="6" t="n">
        <v>3</v>
      </c>
      <c r="K171" s="7" t="n">
        <v>179.9700012</v>
      </c>
      <c r="L171" s="7" t="n">
        <v>23.39999962</v>
      </c>
      <c r="M171" s="8" t="n">
        <v>0.129999995</v>
      </c>
      <c r="N171" s="7" t="n">
        <v>37.25999832</v>
      </c>
      <c r="O171" s="12" t="n">
        <v>1</v>
      </c>
    </row>
    <row r="172" customFormat="false" ht="15" hidden="false" customHeight="true" outlineLevel="0" collapsed="false">
      <c r="A172" s="6" t="n">
        <v>25215</v>
      </c>
      <c r="B172" s="6" t="s">
        <v>19</v>
      </c>
      <c r="C172" s="6" t="s">
        <v>20</v>
      </c>
      <c r="D172" s="6" t="s">
        <v>27</v>
      </c>
      <c r="E172" s="6" t="s">
        <v>54</v>
      </c>
      <c r="F172" s="6" t="s">
        <v>33</v>
      </c>
      <c r="G172" s="6" t="s">
        <v>24</v>
      </c>
      <c r="H172" s="6" t="n">
        <v>4</v>
      </c>
      <c r="I172" s="7" t="n">
        <v>59.99000168</v>
      </c>
      <c r="J172" s="6" t="n">
        <v>4</v>
      </c>
      <c r="K172" s="7" t="n">
        <v>239.9600067</v>
      </c>
      <c r="L172" s="7" t="n">
        <v>2.400000095</v>
      </c>
      <c r="M172" s="8" t="n">
        <v>0.01</v>
      </c>
      <c r="N172" s="7" t="n">
        <v>-3.329999924</v>
      </c>
      <c r="O172" s="12" t="n">
        <v>1</v>
      </c>
    </row>
    <row r="173" customFormat="false" ht="15" hidden="false" customHeight="true" outlineLevel="0" collapsed="false">
      <c r="A173" s="6" t="n">
        <v>8791</v>
      </c>
      <c r="B173" s="6" t="s">
        <v>26</v>
      </c>
      <c r="C173" s="6" t="s">
        <v>37</v>
      </c>
      <c r="D173" s="6" t="s">
        <v>50</v>
      </c>
      <c r="E173" s="6" t="s">
        <v>51</v>
      </c>
      <c r="F173" s="6" t="s">
        <v>74</v>
      </c>
      <c r="G173" s="6" t="s">
        <v>34</v>
      </c>
      <c r="H173" s="6" t="n">
        <v>1</v>
      </c>
      <c r="I173" s="7" t="n">
        <v>47.99000168</v>
      </c>
      <c r="J173" s="6" t="n">
        <v>1</v>
      </c>
      <c r="K173" s="7" t="n">
        <v>47.99000168</v>
      </c>
      <c r="L173" s="7" t="n">
        <v>6.239999771</v>
      </c>
      <c r="M173" s="8" t="n">
        <v>0.129999995</v>
      </c>
      <c r="N173" s="7" t="n">
        <v>2.460000038</v>
      </c>
      <c r="O173" s="12" t="n">
        <v>1</v>
      </c>
    </row>
    <row r="174" customFormat="false" ht="15" hidden="false" customHeight="true" outlineLevel="0" collapsed="false">
      <c r="A174" s="6" t="n">
        <v>68427</v>
      </c>
      <c r="B174" s="6" t="s">
        <v>19</v>
      </c>
      <c r="C174" s="6" t="s">
        <v>37</v>
      </c>
      <c r="D174" s="6" t="s">
        <v>21</v>
      </c>
      <c r="E174" s="6" t="s">
        <v>65</v>
      </c>
      <c r="F174" s="6" t="s">
        <v>40</v>
      </c>
      <c r="G174" s="6" t="s">
        <v>24</v>
      </c>
      <c r="H174" s="6" t="n">
        <v>4</v>
      </c>
      <c r="I174" s="7" t="n">
        <v>399.980011</v>
      </c>
      <c r="J174" s="6" t="n">
        <v>1</v>
      </c>
      <c r="K174" s="7" t="n">
        <v>399.980011</v>
      </c>
      <c r="L174" s="7" t="n">
        <v>0</v>
      </c>
      <c r="M174" s="8" t="n">
        <v>0</v>
      </c>
      <c r="N174" s="7" t="n">
        <v>100</v>
      </c>
      <c r="O174" s="9" t="n">
        <v>0</v>
      </c>
    </row>
    <row r="175" customFormat="false" ht="15" hidden="false" customHeight="true" outlineLevel="0" collapsed="false">
      <c r="A175" s="6" t="n">
        <v>57020</v>
      </c>
      <c r="B175" s="6" t="s">
        <v>46</v>
      </c>
      <c r="C175" s="6" t="s">
        <v>37</v>
      </c>
      <c r="D175" s="6" t="s">
        <v>50</v>
      </c>
      <c r="E175" s="6" t="s">
        <v>51</v>
      </c>
      <c r="F175" s="6" t="s">
        <v>57</v>
      </c>
      <c r="G175" s="6" t="s">
        <v>24</v>
      </c>
      <c r="H175" s="6" t="n">
        <v>2</v>
      </c>
      <c r="I175" s="7" t="n">
        <v>50</v>
      </c>
      <c r="J175" s="6" t="n">
        <v>4</v>
      </c>
      <c r="K175" s="7" t="n">
        <v>200</v>
      </c>
      <c r="L175" s="7" t="n">
        <v>10</v>
      </c>
      <c r="M175" s="8" t="n">
        <v>0.050000001</v>
      </c>
      <c r="N175" s="7" t="n">
        <v>-41.22999954</v>
      </c>
      <c r="O175" s="12" t="n">
        <v>1</v>
      </c>
    </row>
    <row r="176" customFormat="false" ht="15" hidden="false" customHeight="true" outlineLevel="0" collapsed="false">
      <c r="A176" s="6" t="n">
        <v>47492</v>
      </c>
      <c r="B176" s="6" t="s">
        <v>19</v>
      </c>
      <c r="C176" s="6" t="s">
        <v>20</v>
      </c>
      <c r="D176" s="6" t="s">
        <v>38</v>
      </c>
      <c r="E176" s="6" t="s">
        <v>70</v>
      </c>
      <c r="F176" s="6" t="s">
        <v>40</v>
      </c>
      <c r="G176" s="6" t="s">
        <v>34</v>
      </c>
      <c r="H176" s="6" t="n">
        <v>4</v>
      </c>
      <c r="I176" s="7" t="n">
        <v>399.980011</v>
      </c>
      <c r="J176" s="6" t="n">
        <v>1</v>
      </c>
      <c r="K176" s="7" t="n">
        <v>399.980011</v>
      </c>
      <c r="L176" s="7" t="n">
        <v>22</v>
      </c>
      <c r="M176" s="8" t="n">
        <v>0.059999999</v>
      </c>
      <c r="N176" s="7" t="n">
        <v>170.0899963</v>
      </c>
      <c r="O176" s="9" t="n">
        <v>0</v>
      </c>
    </row>
    <row r="177" customFormat="false" ht="15" hidden="false" customHeight="true" outlineLevel="0" collapsed="false">
      <c r="A177" s="6" t="n">
        <v>20369</v>
      </c>
      <c r="B177" s="6" t="s">
        <v>19</v>
      </c>
      <c r="C177" s="6" t="s">
        <v>20</v>
      </c>
      <c r="D177" s="6" t="s">
        <v>27</v>
      </c>
      <c r="E177" s="6" t="s">
        <v>42</v>
      </c>
      <c r="F177" s="6" t="s">
        <v>29</v>
      </c>
      <c r="G177" s="6" t="s">
        <v>44</v>
      </c>
      <c r="H177" s="6" t="n">
        <v>4</v>
      </c>
      <c r="I177" s="7" t="n">
        <v>99.98999786</v>
      </c>
      <c r="J177" s="6" t="n">
        <v>4</v>
      </c>
      <c r="K177" s="7" t="n">
        <v>399.9599915</v>
      </c>
      <c r="L177" s="7" t="n">
        <v>22</v>
      </c>
      <c r="M177" s="8" t="n">
        <v>0.059999999</v>
      </c>
      <c r="N177" s="7" t="n">
        <v>177.6399994</v>
      </c>
      <c r="O177" s="12" t="n">
        <v>1</v>
      </c>
    </row>
    <row r="178" customFormat="false" ht="15" hidden="false" customHeight="true" outlineLevel="0" collapsed="false">
      <c r="A178" s="6" t="n">
        <v>7070</v>
      </c>
      <c r="B178" s="6" t="s">
        <v>46</v>
      </c>
      <c r="C178" s="6" t="s">
        <v>37</v>
      </c>
      <c r="D178" s="6" t="s">
        <v>50</v>
      </c>
      <c r="E178" s="6" t="s">
        <v>72</v>
      </c>
      <c r="F178" s="6" t="s">
        <v>58</v>
      </c>
      <c r="G178" s="6" t="s">
        <v>44</v>
      </c>
      <c r="H178" s="6" t="n">
        <v>2</v>
      </c>
      <c r="I178" s="7" t="n">
        <v>49.97999954</v>
      </c>
      <c r="J178" s="6" t="n">
        <v>4</v>
      </c>
      <c r="K178" s="7" t="n">
        <v>199.9199982</v>
      </c>
      <c r="L178" s="7" t="n">
        <v>11</v>
      </c>
      <c r="M178" s="8" t="n">
        <v>0.059999999</v>
      </c>
      <c r="N178" s="7" t="n">
        <v>18.88999939</v>
      </c>
      <c r="O178" s="12" t="n">
        <v>1</v>
      </c>
    </row>
    <row r="179" customFormat="false" ht="15" hidden="false" customHeight="true" outlineLevel="0" collapsed="false">
      <c r="A179" s="6" t="n">
        <v>6462</v>
      </c>
      <c r="B179" s="6" t="s">
        <v>19</v>
      </c>
      <c r="C179" s="6" t="s">
        <v>49</v>
      </c>
      <c r="D179" s="6" t="s">
        <v>50</v>
      </c>
      <c r="E179" s="6" t="s">
        <v>51</v>
      </c>
      <c r="F179" s="6" t="s">
        <v>23</v>
      </c>
      <c r="G179" s="6" t="s">
        <v>44</v>
      </c>
      <c r="H179" s="6" t="n">
        <v>4</v>
      </c>
      <c r="I179" s="7" t="n">
        <v>129.9900055</v>
      </c>
      <c r="J179" s="6" t="n">
        <v>1</v>
      </c>
      <c r="K179" s="7" t="n">
        <v>129.9900055</v>
      </c>
      <c r="L179" s="7" t="n">
        <v>32.5</v>
      </c>
      <c r="M179" s="8" t="n">
        <v>0.25</v>
      </c>
      <c r="N179" s="7" t="n">
        <v>29.25</v>
      </c>
      <c r="O179" s="9" t="n">
        <v>0</v>
      </c>
    </row>
    <row r="180" customFormat="false" ht="15" hidden="false" customHeight="true" outlineLevel="0" collapsed="false">
      <c r="A180" s="6" t="n">
        <v>65587</v>
      </c>
      <c r="B180" s="6" t="s">
        <v>19</v>
      </c>
      <c r="C180" s="6" t="s">
        <v>20</v>
      </c>
      <c r="D180" s="6" t="s">
        <v>21</v>
      </c>
      <c r="E180" s="6" t="s">
        <v>65</v>
      </c>
      <c r="F180" s="6" t="s">
        <v>71</v>
      </c>
      <c r="G180" s="6" t="s">
        <v>47</v>
      </c>
      <c r="H180" s="6" t="n">
        <v>4</v>
      </c>
      <c r="I180" s="7" t="n">
        <v>199.9900055</v>
      </c>
      <c r="J180" s="6" t="n">
        <v>1</v>
      </c>
      <c r="K180" s="7" t="n">
        <v>199.9900055</v>
      </c>
      <c r="L180" s="7" t="n">
        <v>50</v>
      </c>
      <c r="M180" s="8" t="n">
        <v>0.25</v>
      </c>
      <c r="N180" s="7" t="n">
        <v>48.75</v>
      </c>
      <c r="O180" s="9" t="n">
        <v>0</v>
      </c>
    </row>
    <row r="181" customFormat="false" ht="15" hidden="false" customHeight="true" outlineLevel="0" collapsed="false">
      <c r="A181" s="6" t="n">
        <v>23461</v>
      </c>
      <c r="B181" s="6" t="s">
        <v>26</v>
      </c>
      <c r="C181" s="6" t="s">
        <v>49</v>
      </c>
      <c r="D181" s="6" t="s">
        <v>27</v>
      </c>
      <c r="E181" s="6" t="s">
        <v>28</v>
      </c>
      <c r="F181" s="6" t="s">
        <v>75</v>
      </c>
      <c r="G181" s="6" t="s">
        <v>34</v>
      </c>
      <c r="H181" s="6" t="n">
        <v>1</v>
      </c>
      <c r="I181" s="7" t="n">
        <v>299.980011</v>
      </c>
      <c r="J181" s="6" t="n">
        <v>1</v>
      </c>
      <c r="K181" s="7" t="n">
        <v>299.980011</v>
      </c>
      <c r="L181" s="7" t="n">
        <v>48</v>
      </c>
      <c r="M181" s="8" t="n">
        <v>0.159999996</v>
      </c>
      <c r="N181" s="7" t="n">
        <v>118.4300003</v>
      </c>
      <c r="O181" s="12" t="n">
        <v>1</v>
      </c>
    </row>
    <row r="182" customFormat="false" ht="15" hidden="false" customHeight="true" outlineLevel="0" collapsed="false">
      <c r="A182" s="6" t="n">
        <v>52563</v>
      </c>
      <c r="B182" s="6" t="s">
        <v>26</v>
      </c>
      <c r="C182" s="6" t="s">
        <v>37</v>
      </c>
      <c r="D182" s="6" t="s">
        <v>50</v>
      </c>
      <c r="E182" s="6" t="s">
        <v>72</v>
      </c>
      <c r="F182" s="6" t="s">
        <v>40</v>
      </c>
      <c r="G182" s="6" t="s">
        <v>47</v>
      </c>
      <c r="H182" s="6" t="n">
        <v>1</v>
      </c>
      <c r="I182" s="7" t="n">
        <v>399.980011</v>
      </c>
      <c r="J182" s="6" t="n">
        <v>1</v>
      </c>
      <c r="K182" s="7" t="n">
        <v>399.980011</v>
      </c>
      <c r="L182" s="7" t="n">
        <v>16</v>
      </c>
      <c r="M182" s="8" t="n">
        <v>0.039999999</v>
      </c>
      <c r="N182" s="7" t="n">
        <v>-281.4599915</v>
      </c>
      <c r="O182" s="12" t="n">
        <v>1</v>
      </c>
    </row>
    <row r="183" customFormat="false" ht="15" hidden="false" customHeight="true" outlineLevel="0" collapsed="false">
      <c r="A183" s="6" t="n">
        <v>19313</v>
      </c>
      <c r="B183" s="6" t="s">
        <v>19</v>
      </c>
      <c r="C183" s="6" t="s">
        <v>37</v>
      </c>
      <c r="D183" s="6" t="s">
        <v>21</v>
      </c>
      <c r="E183" s="6" t="s">
        <v>64</v>
      </c>
      <c r="F183" s="6" t="s">
        <v>40</v>
      </c>
      <c r="G183" s="6" t="s">
        <v>44</v>
      </c>
      <c r="H183" s="6" t="n">
        <v>4</v>
      </c>
      <c r="I183" s="7" t="n">
        <v>399.980011</v>
      </c>
      <c r="J183" s="6" t="n">
        <v>1</v>
      </c>
      <c r="K183" s="7" t="n">
        <v>399.980011</v>
      </c>
      <c r="L183" s="7" t="n">
        <v>68</v>
      </c>
      <c r="M183" s="8" t="n">
        <v>0.170000002</v>
      </c>
      <c r="N183" s="7" t="n">
        <v>99.59999847</v>
      </c>
      <c r="O183" s="9" t="n">
        <v>0</v>
      </c>
    </row>
    <row r="184" customFormat="false" ht="15" hidden="false" customHeight="true" outlineLevel="0" collapsed="false">
      <c r="A184" s="6" t="n">
        <v>44399</v>
      </c>
      <c r="B184" s="6" t="s">
        <v>46</v>
      </c>
      <c r="C184" s="6" t="s">
        <v>20</v>
      </c>
      <c r="D184" s="6" t="s">
        <v>27</v>
      </c>
      <c r="E184" s="6" t="s">
        <v>69</v>
      </c>
      <c r="F184" s="6" t="s">
        <v>57</v>
      </c>
      <c r="G184" s="6" t="s">
        <v>34</v>
      </c>
      <c r="H184" s="6" t="n">
        <v>2</v>
      </c>
      <c r="I184" s="7" t="n">
        <v>50</v>
      </c>
      <c r="J184" s="6" t="n">
        <v>5</v>
      </c>
      <c r="K184" s="7" t="n">
        <v>250</v>
      </c>
      <c r="L184" s="7" t="n">
        <v>42.5</v>
      </c>
      <c r="M184" s="8" t="n">
        <v>0.170000002</v>
      </c>
      <c r="N184" s="7" t="n">
        <v>60.18000031</v>
      </c>
      <c r="O184" s="12" t="n">
        <v>1</v>
      </c>
    </row>
    <row r="185" customFormat="false" ht="15" hidden="false" customHeight="true" outlineLevel="0" collapsed="false">
      <c r="A185" s="6" t="n">
        <v>7528</v>
      </c>
      <c r="B185" s="6" t="s">
        <v>19</v>
      </c>
      <c r="C185" s="6" t="s">
        <v>37</v>
      </c>
      <c r="D185" s="6" t="s">
        <v>50</v>
      </c>
      <c r="E185" s="6" t="s">
        <v>72</v>
      </c>
      <c r="F185" s="6" t="s">
        <v>71</v>
      </c>
      <c r="G185" s="6" t="s">
        <v>44</v>
      </c>
      <c r="H185" s="6" t="n">
        <v>4</v>
      </c>
      <c r="I185" s="7" t="n">
        <v>199.9900055</v>
      </c>
      <c r="J185" s="6" t="n">
        <v>1</v>
      </c>
      <c r="K185" s="7" t="n">
        <v>199.9900055</v>
      </c>
      <c r="L185" s="7" t="n">
        <v>40</v>
      </c>
      <c r="M185" s="8" t="n">
        <v>0.200000003</v>
      </c>
      <c r="N185" s="7" t="n">
        <v>36.79999924</v>
      </c>
      <c r="O185" s="9" t="n">
        <v>0</v>
      </c>
    </row>
    <row r="186" customFormat="false" ht="15" hidden="false" customHeight="true" outlineLevel="0" collapsed="false">
      <c r="A186" s="6" t="n">
        <v>49042</v>
      </c>
      <c r="B186" s="6" t="s">
        <v>36</v>
      </c>
      <c r="C186" s="6" t="s">
        <v>20</v>
      </c>
      <c r="D186" s="6" t="s">
        <v>38</v>
      </c>
      <c r="E186" s="6" t="s">
        <v>92</v>
      </c>
      <c r="F186" s="6" t="s">
        <v>33</v>
      </c>
      <c r="G186" s="6" t="s">
        <v>44</v>
      </c>
      <c r="H186" s="6" t="n">
        <v>0</v>
      </c>
      <c r="I186" s="7" t="n">
        <v>59.99000168</v>
      </c>
      <c r="J186" s="6" t="n">
        <v>2</v>
      </c>
      <c r="K186" s="7" t="n">
        <v>119.9800034</v>
      </c>
      <c r="L186" s="7" t="n">
        <v>30</v>
      </c>
      <c r="M186" s="8" t="n">
        <v>0.25</v>
      </c>
      <c r="N186" s="7" t="n">
        <v>-2.25</v>
      </c>
      <c r="O186" s="12" t="n">
        <v>1</v>
      </c>
    </row>
    <row r="187" customFormat="false" ht="15" hidden="false" customHeight="true" outlineLevel="0" collapsed="false">
      <c r="A187" s="6" t="n">
        <v>47402</v>
      </c>
      <c r="B187" s="6" t="s">
        <v>46</v>
      </c>
      <c r="C187" s="6" t="s">
        <v>37</v>
      </c>
      <c r="D187" s="6" t="s">
        <v>31</v>
      </c>
      <c r="E187" s="6" t="s">
        <v>83</v>
      </c>
      <c r="F187" s="6" t="s">
        <v>57</v>
      </c>
      <c r="G187" s="6" t="s">
        <v>34</v>
      </c>
      <c r="H187" s="6" t="n">
        <v>2</v>
      </c>
      <c r="I187" s="7" t="n">
        <v>50</v>
      </c>
      <c r="J187" s="6" t="n">
        <v>4</v>
      </c>
      <c r="K187" s="7" t="n">
        <v>200</v>
      </c>
      <c r="L187" s="7" t="n">
        <v>26</v>
      </c>
      <c r="M187" s="8" t="n">
        <v>0.129999995</v>
      </c>
      <c r="N187" s="7" t="n">
        <v>43.5</v>
      </c>
      <c r="O187" s="12" t="n">
        <v>1</v>
      </c>
    </row>
    <row r="188" customFormat="false" ht="15" hidden="false" customHeight="true" outlineLevel="0" collapsed="false">
      <c r="A188" s="6" t="n">
        <v>11799</v>
      </c>
      <c r="B188" s="6" t="s">
        <v>19</v>
      </c>
      <c r="C188" s="6" t="s">
        <v>20</v>
      </c>
      <c r="D188" s="6" t="s">
        <v>21</v>
      </c>
      <c r="E188" s="6" t="s">
        <v>22</v>
      </c>
      <c r="F188" s="6" t="s">
        <v>40</v>
      </c>
      <c r="G188" s="6" t="s">
        <v>44</v>
      </c>
      <c r="H188" s="6" t="n">
        <v>4</v>
      </c>
      <c r="I188" s="7" t="n">
        <v>399.980011</v>
      </c>
      <c r="J188" s="6" t="n">
        <v>1</v>
      </c>
      <c r="K188" s="7" t="n">
        <v>399.980011</v>
      </c>
      <c r="L188" s="7" t="n">
        <v>72</v>
      </c>
      <c r="M188" s="8" t="n">
        <v>0.180000007</v>
      </c>
      <c r="N188" s="7" t="n">
        <v>-12.46000004</v>
      </c>
      <c r="O188" s="12" t="n">
        <v>1</v>
      </c>
    </row>
    <row r="189" customFormat="false" ht="15" hidden="false" customHeight="true" outlineLevel="0" collapsed="false">
      <c r="A189" s="6" t="n">
        <v>49460</v>
      </c>
      <c r="B189" s="6" t="s">
        <v>26</v>
      </c>
      <c r="C189" s="6" t="s">
        <v>37</v>
      </c>
      <c r="D189" s="6" t="s">
        <v>27</v>
      </c>
      <c r="E189" s="6" t="s">
        <v>79</v>
      </c>
      <c r="F189" s="6" t="s">
        <v>29</v>
      </c>
      <c r="G189" s="6" t="s">
        <v>44</v>
      </c>
      <c r="H189" s="6" t="n">
        <v>1</v>
      </c>
      <c r="I189" s="7" t="n">
        <v>99.98999786</v>
      </c>
      <c r="J189" s="6" t="n">
        <v>3</v>
      </c>
      <c r="K189" s="7" t="n">
        <v>299.9700012</v>
      </c>
      <c r="L189" s="7" t="n">
        <v>48</v>
      </c>
      <c r="M189" s="8" t="n">
        <v>0.159999996</v>
      </c>
      <c r="N189" s="7" t="n">
        <v>65.51000214</v>
      </c>
      <c r="O189" s="12" t="n">
        <v>1</v>
      </c>
    </row>
    <row r="190" customFormat="false" ht="15" hidden="false" customHeight="true" outlineLevel="0" collapsed="false">
      <c r="A190" s="6" t="n">
        <v>56328</v>
      </c>
      <c r="B190" s="6" t="s">
        <v>19</v>
      </c>
      <c r="C190" s="6" t="s">
        <v>20</v>
      </c>
      <c r="D190" s="6" t="s">
        <v>50</v>
      </c>
      <c r="E190" s="6" t="s">
        <v>72</v>
      </c>
      <c r="F190" s="6" t="s">
        <v>33</v>
      </c>
      <c r="G190" s="6" t="s">
        <v>24</v>
      </c>
      <c r="H190" s="6" t="n">
        <v>4</v>
      </c>
      <c r="I190" s="7" t="n">
        <v>59.99000168</v>
      </c>
      <c r="J190" s="6" t="n">
        <v>5</v>
      </c>
      <c r="K190" s="7" t="n">
        <v>299.9500122</v>
      </c>
      <c r="L190" s="7" t="n">
        <v>21</v>
      </c>
      <c r="M190" s="8" t="n">
        <v>0.07</v>
      </c>
      <c r="N190" s="7" t="n">
        <v>59.41999817</v>
      </c>
      <c r="O190" s="9" t="n">
        <v>0</v>
      </c>
    </row>
    <row r="191" customFormat="false" ht="15" hidden="false" customHeight="true" outlineLevel="0" collapsed="false">
      <c r="A191" s="6" t="n">
        <v>49646</v>
      </c>
      <c r="B191" s="6" t="s">
        <v>46</v>
      </c>
      <c r="C191" s="6" t="s">
        <v>20</v>
      </c>
      <c r="D191" s="6" t="s">
        <v>38</v>
      </c>
      <c r="E191" s="6" t="s">
        <v>39</v>
      </c>
      <c r="F191" s="6" t="s">
        <v>74</v>
      </c>
      <c r="G191" s="6" t="s">
        <v>24</v>
      </c>
      <c r="H191" s="6" t="n">
        <v>2</v>
      </c>
      <c r="I191" s="7" t="n">
        <v>44.99000168</v>
      </c>
      <c r="J191" s="6" t="n">
        <v>5</v>
      </c>
      <c r="K191" s="7" t="n">
        <v>224.9499969</v>
      </c>
      <c r="L191" s="7" t="n">
        <v>20.25</v>
      </c>
      <c r="M191" s="8" t="n">
        <v>0.090000004</v>
      </c>
      <c r="N191" s="7" t="n">
        <v>64.0699997</v>
      </c>
      <c r="O191" s="9" t="n">
        <v>0</v>
      </c>
    </row>
    <row r="192" customFormat="false" ht="15" hidden="false" customHeight="true" outlineLevel="0" collapsed="false">
      <c r="A192" s="6" t="n">
        <v>13745</v>
      </c>
      <c r="B192" s="6" t="s">
        <v>19</v>
      </c>
      <c r="C192" s="6" t="s">
        <v>37</v>
      </c>
      <c r="D192" s="6" t="s">
        <v>21</v>
      </c>
      <c r="E192" s="6" t="s">
        <v>65</v>
      </c>
      <c r="F192" s="6" t="s">
        <v>40</v>
      </c>
      <c r="G192" s="6" t="s">
        <v>44</v>
      </c>
      <c r="H192" s="6" t="n">
        <v>4</v>
      </c>
      <c r="I192" s="7" t="n">
        <v>399.980011</v>
      </c>
      <c r="J192" s="6" t="n">
        <v>1</v>
      </c>
      <c r="K192" s="7" t="n">
        <v>399.980011</v>
      </c>
      <c r="L192" s="7" t="n">
        <v>36</v>
      </c>
      <c r="M192" s="8" t="n">
        <v>0.090000004</v>
      </c>
      <c r="N192" s="7" t="n">
        <v>91</v>
      </c>
      <c r="O192" s="12" t="n">
        <v>1</v>
      </c>
    </row>
    <row r="193" customFormat="false" ht="15" hidden="false" customHeight="true" outlineLevel="0" collapsed="false">
      <c r="A193" s="6" t="n">
        <v>5768</v>
      </c>
      <c r="B193" s="6" t="s">
        <v>46</v>
      </c>
      <c r="C193" s="6" t="s">
        <v>20</v>
      </c>
      <c r="D193" s="6" t="s">
        <v>50</v>
      </c>
      <c r="E193" s="6" t="s">
        <v>51</v>
      </c>
      <c r="F193" s="6" t="s">
        <v>58</v>
      </c>
      <c r="G193" s="6" t="s">
        <v>44</v>
      </c>
      <c r="H193" s="6" t="n">
        <v>2</v>
      </c>
      <c r="I193" s="7" t="n">
        <v>49.97999954</v>
      </c>
      <c r="J193" s="6" t="n">
        <v>2</v>
      </c>
      <c r="K193" s="7" t="n">
        <v>99.95999908</v>
      </c>
      <c r="L193" s="7" t="n">
        <v>5.5</v>
      </c>
      <c r="M193" s="8" t="n">
        <v>0.059999999</v>
      </c>
      <c r="N193" s="7" t="n">
        <v>8.31000042</v>
      </c>
      <c r="O193" s="12" t="n">
        <v>1</v>
      </c>
    </row>
    <row r="194" customFormat="false" ht="15" hidden="false" customHeight="true" outlineLevel="0" collapsed="false">
      <c r="A194" s="6" t="n">
        <v>74130</v>
      </c>
      <c r="B194" s="6" t="s">
        <v>46</v>
      </c>
      <c r="C194" s="6" t="s">
        <v>20</v>
      </c>
      <c r="D194" s="6" t="s">
        <v>27</v>
      </c>
      <c r="E194" s="6" t="s">
        <v>54</v>
      </c>
      <c r="F194" s="6" t="s">
        <v>93</v>
      </c>
      <c r="G194" s="6" t="s">
        <v>47</v>
      </c>
      <c r="H194" s="6" t="n">
        <v>2</v>
      </c>
      <c r="I194" s="7" t="n">
        <v>59.08000183</v>
      </c>
      <c r="J194" s="6" t="n">
        <v>1</v>
      </c>
      <c r="K194" s="7" t="n">
        <v>59.08000183</v>
      </c>
      <c r="L194" s="7" t="n">
        <v>1.769999981</v>
      </c>
      <c r="M194" s="8" t="n">
        <v>0.029999999</v>
      </c>
      <c r="N194" s="7" t="n">
        <v>20.62999916</v>
      </c>
      <c r="O194" s="12" t="n">
        <v>1</v>
      </c>
    </row>
    <row r="195" customFormat="false" ht="15" hidden="false" customHeight="true" outlineLevel="0" collapsed="false">
      <c r="A195" s="6" t="n">
        <v>49250</v>
      </c>
      <c r="B195" s="6" t="s">
        <v>26</v>
      </c>
      <c r="C195" s="6" t="s">
        <v>20</v>
      </c>
      <c r="D195" s="6" t="s">
        <v>38</v>
      </c>
      <c r="E195" s="6" t="s">
        <v>94</v>
      </c>
      <c r="F195" s="6" t="s">
        <v>23</v>
      </c>
      <c r="G195" s="6" t="s">
        <v>34</v>
      </c>
      <c r="H195" s="6" t="n">
        <v>1</v>
      </c>
      <c r="I195" s="7" t="n">
        <v>129.9900055</v>
      </c>
      <c r="J195" s="6" t="n">
        <v>1</v>
      </c>
      <c r="K195" s="7" t="n">
        <v>129.9900055</v>
      </c>
      <c r="L195" s="7" t="n">
        <v>15.60000038</v>
      </c>
      <c r="M195" s="8" t="n">
        <v>0.119999997</v>
      </c>
      <c r="N195" s="7" t="n">
        <v>31.45999908</v>
      </c>
      <c r="O195" s="12" t="n">
        <v>1</v>
      </c>
    </row>
    <row r="196" customFormat="false" ht="15" hidden="false" customHeight="true" outlineLevel="0" collapsed="false">
      <c r="A196" s="6" t="n">
        <v>7237</v>
      </c>
      <c r="B196" s="6" t="s">
        <v>26</v>
      </c>
      <c r="C196" s="6" t="s">
        <v>20</v>
      </c>
      <c r="D196" s="6" t="s">
        <v>50</v>
      </c>
      <c r="E196" s="6" t="s">
        <v>63</v>
      </c>
      <c r="F196" s="6" t="s">
        <v>33</v>
      </c>
      <c r="G196" s="6" t="s">
        <v>44</v>
      </c>
      <c r="H196" s="6" t="n">
        <v>1</v>
      </c>
      <c r="I196" s="7" t="n">
        <v>59.99000168</v>
      </c>
      <c r="J196" s="6" t="n">
        <v>2</v>
      </c>
      <c r="K196" s="7" t="n">
        <v>119.9800034</v>
      </c>
      <c r="L196" s="7" t="n">
        <v>12</v>
      </c>
      <c r="M196" s="8" t="n">
        <v>0.100000001</v>
      </c>
      <c r="N196" s="7" t="n">
        <v>8.100000381</v>
      </c>
      <c r="O196" s="12" t="n">
        <v>1</v>
      </c>
    </row>
    <row r="197" customFormat="false" ht="15" hidden="false" customHeight="true" outlineLevel="0" collapsed="false">
      <c r="A197" s="6" t="n">
        <v>51783</v>
      </c>
      <c r="B197" s="6" t="s">
        <v>19</v>
      </c>
      <c r="C197" s="6" t="s">
        <v>20</v>
      </c>
      <c r="D197" s="6" t="s">
        <v>50</v>
      </c>
      <c r="E197" s="6" t="s">
        <v>63</v>
      </c>
      <c r="F197" s="6" t="s">
        <v>71</v>
      </c>
      <c r="G197" s="6" t="s">
        <v>34</v>
      </c>
      <c r="H197" s="6" t="n">
        <v>4</v>
      </c>
      <c r="I197" s="7" t="n">
        <v>199.9900055</v>
      </c>
      <c r="J197" s="6" t="n">
        <v>1</v>
      </c>
      <c r="K197" s="7" t="n">
        <v>199.9900055</v>
      </c>
      <c r="L197" s="7" t="n">
        <v>20</v>
      </c>
      <c r="M197" s="8" t="n">
        <v>0.100000001</v>
      </c>
      <c r="N197" s="7" t="n">
        <v>73.80000305</v>
      </c>
      <c r="O197" s="9" t="n">
        <v>0</v>
      </c>
    </row>
    <row r="198" customFormat="false" ht="15" hidden="false" customHeight="true" outlineLevel="0" collapsed="false">
      <c r="A198" s="6" t="n">
        <v>1842</v>
      </c>
      <c r="B198" s="6" t="s">
        <v>26</v>
      </c>
      <c r="C198" s="6" t="s">
        <v>49</v>
      </c>
      <c r="D198" s="6" t="s">
        <v>50</v>
      </c>
      <c r="E198" s="6" t="s">
        <v>51</v>
      </c>
      <c r="F198" s="6" t="s">
        <v>74</v>
      </c>
      <c r="G198" s="6" t="s">
        <v>34</v>
      </c>
      <c r="H198" s="6" t="n">
        <v>1</v>
      </c>
      <c r="I198" s="7" t="n">
        <v>31.98999977</v>
      </c>
      <c r="J198" s="6" t="n">
        <v>2</v>
      </c>
      <c r="K198" s="7" t="n">
        <v>63.97999954</v>
      </c>
      <c r="L198" s="7" t="n">
        <v>6.400000095</v>
      </c>
      <c r="M198" s="8" t="n">
        <v>0.100000001</v>
      </c>
      <c r="N198" s="7" t="n">
        <v>18.02000046</v>
      </c>
      <c r="O198" s="12" t="n">
        <v>1</v>
      </c>
    </row>
    <row r="199" customFormat="false" ht="15" hidden="false" customHeight="true" outlineLevel="0" collapsed="false">
      <c r="A199" s="6" t="n">
        <v>24560</v>
      </c>
      <c r="B199" s="6" t="s">
        <v>19</v>
      </c>
      <c r="C199" s="6" t="s">
        <v>49</v>
      </c>
      <c r="D199" s="6" t="s">
        <v>27</v>
      </c>
      <c r="E199" s="6" t="s">
        <v>69</v>
      </c>
      <c r="F199" s="6" t="s">
        <v>23</v>
      </c>
      <c r="G199" s="6" t="s">
        <v>34</v>
      </c>
      <c r="H199" s="6" t="n">
        <v>4</v>
      </c>
      <c r="I199" s="7" t="n">
        <v>129.9900055</v>
      </c>
      <c r="J199" s="6" t="n">
        <v>1</v>
      </c>
      <c r="K199" s="7" t="n">
        <v>129.9900055</v>
      </c>
      <c r="L199" s="7" t="n">
        <v>7.150000095</v>
      </c>
      <c r="M199" s="8" t="n">
        <v>0.059999999</v>
      </c>
      <c r="N199" s="7" t="n">
        <v>14.36999989</v>
      </c>
      <c r="O199" s="12" t="n">
        <v>1</v>
      </c>
    </row>
    <row r="200" customFormat="false" ht="15" hidden="false" customHeight="true" outlineLevel="0" collapsed="false">
      <c r="A200" s="6" t="n">
        <v>58018</v>
      </c>
      <c r="B200" s="6" t="s">
        <v>19</v>
      </c>
      <c r="C200" s="6" t="s">
        <v>49</v>
      </c>
      <c r="D200" s="6" t="s">
        <v>50</v>
      </c>
      <c r="E200" s="6" t="s">
        <v>51</v>
      </c>
      <c r="F200" s="6" t="s">
        <v>71</v>
      </c>
      <c r="G200" s="6" t="s">
        <v>47</v>
      </c>
      <c r="H200" s="6" t="n">
        <v>4</v>
      </c>
      <c r="I200" s="7" t="n">
        <v>199.9900055</v>
      </c>
      <c r="J200" s="6" t="n">
        <v>1</v>
      </c>
      <c r="K200" s="7" t="n">
        <v>199.9900055</v>
      </c>
      <c r="L200" s="7" t="n">
        <v>32</v>
      </c>
      <c r="M200" s="8" t="n">
        <v>0.159999996</v>
      </c>
      <c r="N200" s="7" t="n">
        <v>12.60000038</v>
      </c>
      <c r="O200" s="9" t="n">
        <v>0</v>
      </c>
    </row>
    <row r="201" customFormat="false" ht="15" hidden="false" customHeight="true" outlineLevel="0" collapsed="false">
      <c r="A201" s="6" t="n">
        <v>7603</v>
      </c>
      <c r="B201" s="6" t="s">
        <v>36</v>
      </c>
      <c r="C201" s="6" t="s">
        <v>20</v>
      </c>
      <c r="D201" s="6" t="s">
        <v>50</v>
      </c>
      <c r="E201" s="6" t="s">
        <v>51</v>
      </c>
      <c r="F201" s="6" t="s">
        <v>57</v>
      </c>
      <c r="G201" s="6" t="s">
        <v>34</v>
      </c>
      <c r="H201" s="6" t="n">
        <v>0</v>
      </c>
      <c r="I201" s="7" t="n">
        <v>50</v>
      </c>
      <c r="J201" s="6" t="n">
        <v>4</v>
      </c>
      <c r="K201" s="7" t="n">
        <v>200</v>
      </c>
      <c r="L201" s="7" t="n">
        <v>24</v>
      </c>
      <c r="M201" s="8" t="n">
        <v>0.119999997</v>
      </c>
      <c r="N201" s="7" t="n">
        <v>49.27999878</v>
      </c>
      <c r="O201" s="12" t="n">
        <v>1</v>
      </c>
    </row>
    <row r="202" customFormat="false" ht="15" hidden="false" customHeight="true" outlineLevel="0" collapsed="false">
      <c r="A202" s="6" t="n">
        <v>31213</v>
      </c>
      <c r="B202" s="6" t="s">
        <v>19</v>
      </c>
      <c r="C202" s="6" t="s">
        <v>20</v>
      </c>
      <c r="D202" s="6" t="s">
        <v>27</v>
      </c>
      <c r="E202" s="6" t="s">
        <v>42</v>
      </c>
      <c r="F202" s="6" t="s">
        <v>71</v>
      </c>
      <c r="G202" s="6" t="s">
        <v>24</v>
      </c>
      <c r="H202" s="6" t="n">
        <v>4</v>
      </c>
      <c r="I202" s="7" t="n">
        <v>199.9900055</v>
      </c>
      <c r="J202" s="6" t="n">
        <v>1</v>
      </c>
      <c r="K202" s="7" t="n">
        <v>199.9900055</v>
      </c>
      <c r="L202" s="7" t="n">
        <v>30</v>
      </c>
      <c r="M202" s="8" t="n">
        <v>0.150000006</v>
      </c>
      <c r="N202" s="7" t="n">
        <v>-6.460000038</v>
      </c>
      <c r="O202" s="9" t="n">
        <v>0</v>
      </c>
    </row>
    <row r="203" customFormat="false" ht="15" hidden="false" customHeight="true" outlineLevel="0" collapsed="false">
      <c r="A203" s="6" t="n">
        <v>31024</v>
      </c>
      <c r="B203" s="6" t="s">
        <v>46</v>
      </c>
      <c r="C203" s="6" t="s">
        <v>37</v>
      </c>
      <c r="D203" s="6" t="s">
        <v>27</v>
      </c>
      <c r="E203" s="6" t="s">
        <v>42</v>
      </c>
      <c r="F203" s="6" t="s">
        <v>23</v>
      </c>
      <c r="G203" s="6" t="s">
        <v>44</v>
      </c>
      <c r="H203" s="6" t="n">
        <v>2</v>
      </c>
      <c r="I203" s="7" t="n">
        <v>129.9900055</v>
      </c>
      <c r="J203" s="6" t="n">
        <v>1</v>
      </c>
      <c r="K203" s="7" t="n">
        <v>129.9900055</v>
      </c>
      <c r="L203" s="7" t="n">
        <v>0</v>
      </c>
      <c r="M203" s="8" t="n">
        <v>0</v>
      </c>
      <c r="N203" s="7" t="n">
        <v>40.68999863</v>
      </c>
      <c r="O203" s="12" t="n">
        <v>1</v>
      </c>
    </row>
    <row r="204" customFormat="false" ht="15" hidden="false" customHeight="true" outlineLevel="0" collapsed="false">
      <c r="A204" s="6" t="n">
        <v>17479</v>
      </c>
      <c r="B204" s="6" t="s">
        <v>19</v>
      </c>
      <c r="C204" s="6" t="s">
        <v>37</v>
      </c>
      <c r="D204" s="6" t="s">
        <v>21</v>
      </c>
      <c r="E204" s="6" t="s">
        <v>65</v>
      </c>
      <c r="F204" s="6" t="s">
        <v>58</v>
      </c>
      <c r="G204" s="6" t="s">
        <v>34</v>
      </c>
      <c r="H204" s="6" t="n">
        <v>4</v>
      </c>
      <c r="I204" s="7" t="n">
        <v>49.97999954</v>
      </c>
      <c r="J204" s="6" t="n">
        <v>5</v>
      </c>
      <c r="K204" s="7" t="n">
        <v>249.8999939</v>
      </c>
      <c r="L204" s="7" t="n">
        <v>39.97999954</v>
      </c>
      <c r="M204" s="8" t="n">
        <v>0.159999996</v>
      </c>
      <c r="N204" s="7" t="n">
        <v>23.71999931</v>
      </c>
      <c r="O204" s="12" t="n">
        <v>1</v>
      </c>
    </row>
    <row r="205" customFormat="false" ht="15" hidden="false" customHeight="true" outlineLevel="0" collapsed="false">
      <c r="A205" s="6" t="n">
        <v>6524</v>
      </c>
      <c r="B205" s="6" t="s">
        <v>19</v>
      </c>
      <c r="C205" s="6" t="s">
        <v>20</v>
      </c>
      <c r="D205" s="6" t="s">
        <v>50</v>
      </c>
      <c r="E205" s="6" t="s">
        <v>72</v>
      </c>
      <c r="F205" s="6" t="s">
        <v>58</v>
      </c>
      <c r="G205" s="6" t="s">
        <v>34</v>
      </c>
      <c r="H205" s="6" t="n">
        <v>4</v>
      </c>
      <c r="I205" s="7" t="n">
        <v>49.97999954</v>
      </c>
      <c r="J205" s="6" t="n">
        <v>4</v>
      </c>
      <c r="K205" s="7" t="n">
        <v>199.9199982</v>
      </c>
      <c r="L205" s="7" t="n">
        <v>33.99000168</v>
      </c>
      <c r="M205" s="8" t="n">
        <v>0.170000002</v>
      </c>
      <c r="N205" s="7" t="n">
        <v>79.65000153</v>
      </c>
      <c r="O205" s="12" t="n">
        <v>1</v>
      </c>
    </row>
    <row r="206" customFormat="false" ht="15" hidden="false" customHeight="true" outlineLevel="0" collapsed="false">
      <c r="A206" s="6" t="n">
        <v>64792</v>
      </c>
      <c r="B206" s="6" t="s">
        <v>19</v>
      </c>
      <c r="C206" s="6" t="s">
        <v>20</v>
      </c>
      <c r="D206" s="6" t="s">
        <v>21</v>
      </c>
      <c r="E206" s="6" t="s">
        <v>22</v>
      </c>
      <c r="F206" s="6" t="s">
        <v>57</v>
      </c>
      <c r="G206" s="6" t="s">
        <v>24</v>
      </c>
      <c r="H206" s="6" t="n">
        <v>4</v>
      </c>
      <c r="I206" s="7" t="n">
        <v>50</v>
      </c>
      <c r="J206" s="6" t="n">
        <v>4</v>
      </c>
      <c r="K206" s="7" t="n">
        <v>200</v>
      </c>
      <c r="L206" s="7" t="n">
        <v>14</v>
      </c>
      <c r="M206" s="8" t="n">
        <v>0.07</v>
      </c>
      <c r="N206" s="7" t="n">
        <v>23.25</v>
      </c>
      <c r="O206" s="9" t="n">
        <v>0</v>
      </c>
    </row>
    <row r="207" customFormat="false" ht="15" hidden="false" customHeight="true" outlineLevel="0" collapsed="false">
      <c r="A207" s="6" t="n">
        <v>19732</v>
      </c>
      <c r="B207" s="6" t="s">
        <v>19</v>
      </c>
      <c r="C207" s="6" t="s">
        <v>20</v>
      </c>
      <c r="D207" s="6" t="s">
        <v>21</v>
      </c>
      <c r="E207" s="6" t="s">
        <v>22</v>
      </c>
      <c r="F207" s="6" t="s">
        <v>33</v>
      </c>
      <c r="G207" s="6" t="s">
        <v>44</v>
      </c>
      <c r="H207" s="6" t="n">
        <v>4</v>
      </c>
      <c r="I207" s="7" t="n">
        <v>59.99000168</v>
      </c>
      <c r="J207" s="6" t="n">
        <v>4</v>
      </c>
      <c r="K207" s="7" t="n">
        <v>239.9600067</v>
      </c>
      <c r="L207" s="7" t="n">
        <v>21.60000038</v>
      </c>
      <c r="M207" s="8" t="n">
        <v>0.090000004</v>
      </c>
      <c r="N207" s="7" t="n">
        <v>104.8099976</v>
      </c>
      <c r="O207" s="9" t="n">
        <v>0</v>
      </c>
    </row>
    <row r="208" customFormat="false" ht="15" hidden="false" customHeight="true" outlineLevel="0" collapsed="false">
      <c r="A208" s="6" t="n">
        <v>17675</v>
      </c>
      <c r="B208" s="6" t="s">
        <v>26</v>
      </c>
      <c r="C208" s="6" t="s">
        <v>49</v>
      </c>
      <c r="D208" s="6" t="s">
        <v>21</v>
      </c>
      <c r="E208" s="6" t="s">
        <v>65</v>
      </c>
      <c r="F208" s="6" t="s">
        <v>57</v>
      </c>
      <c r="G208" s="6" t="s">
        <v>47</v>
      </c>
      <c r="H208" s="6" t="n">
        <v>1</v>
      </c>
      <c r="I208" s="7" t="n">
        <v>50</v>
      </c>
      <c r="J208" s="6" t="n">
        <v>3</v>
      </c>
      <c r="K208" s="7" t="n">
        <v>150</v>
      </c>
      <c r="L208" s="7" t="n">
        <v>22.5</v>
      </c>
      <c r="M208" s="8" t="n">
        <v>0.150000006</v>
      </c>
      <c r="N208" s="7" t="n">
        <v>-29.70999908</v>
      </c>
      <c r="O208" s="12" t="n">
        <v>1</v>
      </c>
    </row>
    <row r="209" customFormat="false" ht="15" hidden="false" customHeight="true" outlineLevel="0" collapsed="false">
      <c r="A209" s="6" t="n">
        <v>5440</v>
      </c>
      <c r="B209" s="6" t="s">
        <v>36</v>
      </c>
      <c r="C209" s="6" t="s">
        <v>49</v>
      </c>
      <c r="D209" s="6" t="s">
        <v>50</v>
      </c>
      <c r="E209" s="6" t="s">
        <v>51</v>
      </c>
      <c r="F209" s="6" t="s">
        <v>29</v>
      </c>
      <c r="G209" s="6" t="s">
        <v>44</v>
      </c>
      <c r="H209" s="6" t="n">
        <v>0</v>
      </c>
      <c r="I209" s="7" t="n">
        <v>99.98999786</v>
      </c>
      <c r="J209" s="6" t="n">
        <v>4</v>
      </c>
      <c r="K209" s="7" t="n">
        <v>399.9599915</v>
      </c>
      <c r="L209" s="7" t="n">
        <v>51.99000168</v>
      </c>
      <c r="M209" s="8" t="n">
        <v>0.129999995</v>
      </c>
      <c r="N209" s="7" t="n">
        <v>167.0200043</v>
      </c>
      <c r="O209" s="9" t="n">
        <v>0</v>
      </c>
    </row>
    <row r="210" customFormat="false" ht="15" hidden="false" customHeight="true" outlineLevel="0" collapsed="false">
      <c r="A210" s="6" t="n">
        <v>35594</v>
      </c>
      <c r="B210" s="6" t="s">
        <v>19</v>
      </c>
      <c r="C210" s="6" t="s">
        <v>20</v>
      </c>
      <c r="D210" s="6" t="s">
        <v>31</v>
      </c>
      <c r="E210" s="6" t="s">
        <v>86</v>
      </c>
      <c r="F210" s="6" t="s">
        <v>73</v>
      </c>
      <c r="G210" s="6" t="s">
        <v>24</v>
      </c>
      <c r="H210" s="6" t="n">
        <v>4</v>
      </c>
      <c r="I210" s="7" t="n">
        <v>39.99000168</v>
      </c>
      <c r="J210" s="6" t="n">
        <v>1</v>
      </c>
      <c r="K210" s="7" t="n">
        <v>39.99000168</v>
      </c>
      <c r="L210" s="7" t="n">
        <v>6.400000095</v>
      </c>
      <c r="M210" s="8" t="n">
        <v>0.159999996</v>
      </c>
      <c r="N210" s="7" t="n">
        <v>1.980000019</v>
      </c>
      <c r="O210" s="12" t="n">
        <v>1</v>
      </c>
    </row>
    <row r="211" customFormat="false" ht="15" hidden="false" customHeight="true" outlineLevel="0" collapsed="false">
      <c r="A211" s="6" t="n">
        <v>73018</v>
      </c>
      <c r="B211" s="6" t="s">
        <v>19</v>
      </c>
      <c r="C211" s="6" t="s">
        <v>20</v>
      </c>
      <c r="D211" s="6" t="s">
        <v>27</v>
      </c>
      <c r="E211" s="6" t="s">
        <v>28</v>
      </c>
      <c r="F211" s="6" t="s">
        <v>95</v>
      </c>
      <c r="G211" s="6" t="s">
        <v>47</v>
      </c>
      <c r="H211" s="6" t="n">
        <v>4</v>
      </c>
      <c r="I211" s="7" t="n">
        <v>84.40000153</v>
      </c>
      <c r="J211" s="6" t="n">
        <v>1</v>
      </c>
      <c r="K211" s="7" t="n">
        <v>84.40000153</v>
      </c>
      <c r="L211" s="7" t="n">
        <v>3.380000114</v>
      </c>
      <c r="M211" s="8" t="n">
        <v>0.039999999</v>
      </c>
      <c r="N211" s="7" t="n">
        <v>29.97999954</v>
      </c>
      <c r="O211" s="9" t="n">
        <v>0</v>
      </c>
    </row>
    <row r="212" customFormat="false" ht="15" hidden="false" customHeight="true" outlineLevel="0" collapsed="false">
      <c r="A212" s="6" t="n">
        <v>23054</v>
      </c>
      <c r="B212" s="6" t="s">
        <v>26</v>
      </c>
      <c r="C212" s="6" t="s">
        <v>37</v>
      </c>
      <c r="D212" s="6" t="s">
        <v>27</v>
      </c>
      <c r="E212" s="6" t="s">
        <v>28</v>
      </c>
      <c r="F212" s="6" t="s">
        <v>73</v>
      </c>
      <c r="G212" s="6" t="s">
        <v>34</v>
      </c>
      <c r="H212" s="6" t="n">
        <v>1</v>
      </c>
      <c r="I212" s="7" t="n">
        <v>39.99000168</v>
      </c>
      <c r="J212" s="6" t="n">
        <v>4</v>
      </c>
      <c r="K212" s="7" t="n">
        <v>159.9600067</v>
      </c>
      <c r="L212" s="7" t="n">
        <v>1.600000024</v>
      </c>
      <c r="M212" s="8" t="n">
        <v>0.01</v>
      </c>
      <c r="N212" s="7" t="n">
        <v>45.91999817</v>
      </c>
      <c r="O212" s="12" t="n">
        <v>1</v>
      </c>
    </row>
    <row r="213" customFormat="false" ht="15" hidden="false" customHeight="true" outlineLevel="0" collapsed="false">
      <c r="A213" s="6" t="n">
        <v>46264</v>
      </c>
      <c r="B213" s="6" t="s">
        <v>46</v>
      </c>
      <c r="C213" s="6" t="s">
        <v>37</v>
      </c>
      <c r="D213" s="6" t="s">
        <v>38</v>
      </c>
      <c r="E213" s="6" t="s">
        <v>92</v>
      </c>
      <c r="F213" s="6" t="s">
        <v>23</v>
      </c>
      <c r="G213" s="6" t="s">
        <v>44</v>
      </c>
      <c r="H213" s="6" t="n">
        <v>2</v>
      </c>
      <c r="I213" s="7" t="n">
        <v>129.9900055</v>
      </c>
      <c r="J213" s="6" t="n">
        <v>1</v>
      </c>
      <c r="K213" s="7" t="n">
        <v>129.9900055</v>
      </c>
      <c r="L213" s="7" t="n">
        <v>15.60000038</v>
      </c>
      <c r="M213" s="8" t="n">
        <v>0.119999997</v>
      </c>
      <c r="N213" s="7" t="n">
        <v>11.43999958</v>
      </c>
      <c r="O213" s="12" t="n">
        <v>1</v>
      </c>
    </row>
    <row r="214" customFormat="false" ht="15" hidden="false" customHeight="true" outlineLevel="0" collapsed="false">
      <c r="A214" s="6" t="n">
        <v>30784</v>
      </c>
      <c r="B214" s="6" t="s">
        <v>19</v>
      </c>
      <c r="C214" s="6" t="s">
        <v>37</v>
      </c>
      <c r="D214" s="6" t="s">
        <v>27</v>
      </c>
      <c r="E214" s="6" t="s">
        <v>42</v>
      </c>
      <c r="F214" s="6" t="s">
        <v>40</v>
      </c>
      <c r="G214" s="6" t="s">
        <v>34</v>
      </c>
      <c r="H214" s="6" t="n">
        <v>4</v>
      </c>
      <c r="I214" s="7" t="n">
        <v>399.980011</v>
      </c>
      <c r="J214" s="6" t="n">
        <v>1</v>
      </c>
      <c r="K214" s="7" t="n">
        <v>399.980011</v>
      </c>
      <c r="L214" s="7" t="n">
        <v>100</v>
      </c>
      <c r="M214" s="8" t="n">
        <v>0.25</v>
      </c>
      <c r="N214" s="7" t="n">
        <v>143.9900055</v>
      </c>
      <c r="O214" s="12" t="n">
        <v>1</v>
      </c>
    </row>
    <row r="215" customFormat="false" ht="15" hidden="false" customHeight="true" outlineLevel="0" collapsed="false">
      <c r="A215" s="6" t="n">
        <v>13567</v>
      </c>
      <c r="B215" s="6" t="s">
        <v>46</v>
      </c>
      <c r="C215" s="6" t="s">
        <v>20</v>
      </c>
      <c r="D215" s="6" t="s">
        <v>21</v>
      </c>
      <c r="E215" s="6" t="s">
        <v>64</v>
      </c>
      <c r="F215" s="6" t="s">
        <v>33</v>
      </c>
      <c r="G215" s="6" t="s">
        <v>24</v>
      </c>
      <c r="H215" s="6" t="n">
        <v>2</v>
      </c>
      <c r="I215" s="7" t="n">
        <v>59.99000168</v>
      </c>
      <c r="J215" s="6" t="n">
        <v>3</v>
      </c>
      <c r="K215" s="7" t="n">
        <v>179.9700012</v>
      </c>
      <c r="L215" s="7" t="n">
        <v>30.59000015</v>
      </c>
      <c r="M215" s="8" t="n">
        <v>0.170000002</v>
      </c>
      <c r="N215" s="7" t="n">
        <v>62.74000168</v>
      </c>
      <c r="O215" s="12" t="n">
        <v>1</v>
      </c>
    </row>
    <row r="216" customFormat="false" ht="15" hidden="false" customHeight="true" outlineLevel="0" collapsed="false">
      <c r="A216" s="6" t="n">
        <v>43308</v>
      </c>
      <c r="B216" s="6" t="s">
        <v>26</v>
      </c>
      <c r="C216" s="6" t="s">
        <v>49</v>
      </c>
      <c r="D216" s="6" t="s">
        <v>38</v>
      </c>
      <c r="E216" s="6" t="s">
        <v>39</v>
      </c>
      <c r="F216" s="6" t="s">
        <v>33</v>
      </c>
      <c r="G216" s="6" t="s">
        <v>34</v>
      </c>
      <c r="H216" s="6" t="n">
        <v>1</v>
      </c>
      <c r="I216" s="7" t="n">
        <v>59.99000168</v>
      </c>
      <c r="J216" s="6" t="n">
        <v>4</v>
      </c>
      <c r="K216" s="7" t="n">
        <v>239.9600067</v>
      </c>
      <c r="L216" s="7" t="n">
        <v>43.18999863</v>
      </c>
      <c r="M216" s="8" t="n">
        <v>0.180000007</v>
      </c>
      <c r="N216" s="7" t="n">
        <v>68.87000275</v>
      </c>
      <c r="O216" s="12" t="n">
        <v>1</v>
      </c>
    </row>
    <row r="217" customFormat="false" ht="15" hidden="false" customHeight="true" outlineLevel="0" collapsed="false">
      <c r="A217" s="6" t="n">
        <v>15977</v>
      </c>
      <c r="B217" s="6" t="s">
        <v>19</v>
      </c>
      <c r="C217" s="6" t="s">
        <v>49</v>
      </c>
      <c r="D217" s="6" t="s">
        <v>21</v>
      </c>
      <c r="E217" s="6" t="s">
        <v>22</v>
      </c>
      <c r="F217" s="6" t="s">
        <v>75</v>
      </c>
      <c r="G217" s="6" t="s">
        <v>34</v>
      </c>
      <c r="H217" s="6" t="n">
        <v>4</v>
      </c>
      <c r="I217" s="7" t="n">
        <v>299.980011</v>
      </c>
      <c r="J217" s="6" t="n">
        <v>1</v>
      </c>
      <c r="K217" s="7" t="n">
        <v>299.980011</v>
      </c>
      <c r="L217" s="7" t="n">
        <v>30</v>
      </c>
      <c r="M217" s="8" t="n">
        <v>0.100000001</v>
      </c>
      <c r="N217" s="7" t="n">
        <v>-58.59000015</v>
      </c>
      <c r="O217" s="9" t="n">
        <v>0</v>
      </c>
    </row>
    <row r="218" customFormat="false" ht="15" hidden="false" customHeight="true" outlineLevel="0" collapsed="false">
      <c r="A218" s="6" t="n">
        <v>55636</v>
      </c>
      <c r="B218" s="6" t="s">
        <v>19</v>
      </c>
      <c r="C218" s="6" t="s">
        <v>20</v>
      </c>
      <c r="D218" s="6" t="s">
        <v>50</v>
      </c>
      <c r="E218" s="6" t="s">
        <v>63</v>
      </c>
      <c r="F218" s="6" t="s">
        <v>75</v>
      </c>
      <c r="G218" s="6" t="s">
        <v>44</v>
      </c>
      <c r="H218" s="6" t="n">
        <v>4</v>
      </c>
      <c r="I218" s="7" t="n">
        <v>299.980011</v>
      </c>
      <c r="J218" s="6" t="n">
        <v>1</v>
      </c>
      <c r="K218" s="7" t="n">
        <v>299.980011</v>
      </c>
      <c r="L218" s="7" t="n">
        <v>30</v>
      </c>
      <c r="M218" s="8" t="n">
        <v>0.100000001</v>
      </c>
      <c r="N218" s="7" t="n">
        <v>94.48999786</v>
      </c>
      <c r="O218" s="9" t="n">
        <v>0</v>
      </c>
    </row>
    <row r="219" customFormat="false" ht="15" hidden="false" customHeight="true" outlineLevel="0" collapsed="false">
      <c r="A219" s="6" t="n">
        <v>60436</v>
      </c>
      <c r="B219" s="6" t="s">
        <v>19</v>
      </c>
      <c r="C219" s="6" t="s">
        <v>20</v>
      </c>
      <c r="D219" s="6" t="s">
        <v>50</v>
      </c>
      <c r="E219" s="6" t="s">
        <v>72</v>
      </c>
      <c r="F219" s="6" t="s">
        <v>57</v>
      </c>
      <c r="G219" s="6" t="s">
        <v>24</v>
      </c>
      <c r="H219" s="6" t="n">
        <v>4</v>
      </c>
      <c r="I219" s="7" t="n">
        <v>50</v>
      </c>
      <c r="J219" s="6" t="n">
        <v>3</v>
      </c>
      <c r="K219" s="7" t="n">
        <v>150</v>
      </c>
      <c r="L219" s="7" t="n">
        <v>15</v>
      </c>
      <c r="M219" s="8" t="n">
        <v>0.100000001</v>
      </c>
      <c r="N219" s="7" t="n">
        <v>28.35000038</v>
      </c>
      <c r="O219" s="9" t="n">
        <v>0</v>
      </c>
    </row>
    <row r="220" customFormat="false" ht="15" hidden="false" customHeight="true" outlineLevel="0" collapsed="false">
      <c r="A220" s="6" t="n">
        <v>4985</v>
      </c>
      <c r="B220" s="6" t="s">
        <v>19</v>
      </c>
      <c r="C220" s="6" t="s">
        <v>20</v>
      </c>
      <c r="D220" s="6" t="s">
        <v>50</v>
      </c>
      <c r="E220" s="6" t="s">
        <v>63</v>
      </c>
      <c r="F220" s="6" t="s">
        <v>43</v>
      </c>
      <c r="G220" s="6" t="s">
        <v>44</v>
      </c>
      <c r="H220" s="6" t="n">
        <v>4</v>
      </c>
      <c r="I220" s="7" t="n">
        <v>15.98999977</v>
      </c>
      <c r="J220" s="6" t="n">
        <v>2</v>
      </c>
      <c r="K220" s="7" t="n">
        <v>31.97999954</v>
      </c>
      <c r="L220" s="7" t="n">
        <v>0.319999993</v>
      </c>
      <c r="M220" s="8" t="n">
        <v>0.01</v>
      </c>
      <c r="N220" s="7" t="n">
        <v>-55.40999985</v>
      </c>
      <c r="O220" s="12" t="n">
        <v>1</v>
      </c>
    </row>
    <row r="221" customFormat="false" ht="15" hidden="false" customHeight="true" outlineLevel="0" collapsed="false">
      <c r="A221" s="6" t="n">
        <v>11709</v>
      </c>
      <c r="B221" s="6" t="s">
        <v>46</v>
      </c>
      <c r="C221" s="6" t="s">
        <v>37</v>
      </c>
      <c r="D221" s="6" t="s">
        <v>21</v>
      </c>
      <c r="E221" s="6" t="s">
        <v>65</v>
      </c>
      <c r="F221" s="6" t="s">
        <v>73</v>
      </c>
      <c r="G221" s="6" t="s">
        <v>34</v>
      </c>
      <c r="H221" s="6" t="n">
        <v>2</v>
      </c>
      <c r="I221" s="7" t="n">
        <v>39.99000168</v>
      </c>
      <c r="J221" s="6" t="n">
        <v>2</v>
      </c>
      <c r="K221" s="7" t="n">
        <v>79.98000336</v>
      </c>
      <c r="L221" s="7" t="n">
        <v>9.600000381</v>
      </c>
      <c r="M221" s="8" t="n">
        <v>0.119999997</v>
      </c>
      <c r="N221" s="7" t="n">
        <v>11.47000027</v>
      </c>
      <c r="O221" s="12" t="n">
        <v>1</v>
      </c>
    </row>
    <row r="222" customFormat="false" ht="15" hidden="false" customHeight="true" outlineLevel="0" collapsed="false">
      <c r="A222" s="6" t="n">
        <v>8983</v>
      </c>
      <c r="B222" s="6" t="s">
        <v>46</v>
      </c>
      <c r="C222" s="6" t="s">
        <v>37</v>
      </c>
      <c r="D222" s="6" t="s">
        <v>50</v>
      </c>
      <c r="E222" s="6" t="s">
        <v>63</v>
      </c>
      <c r="F222" s="6" t="s">
        <v>80</v>
      </c>
      <c r="G222" s="6" t="s">
        <v>44</v>
      </c>
      <c r="H222" s="6" t="n">
        <v>2</v>
      </c>
      <c r="I222" s="7" t="n">
        <v>24.98999977</v>
      </c>
      <c r="J222" s="6" t="n">
        <v>2</v>
      </c>
      <c r="K222" s="7" t="n">
        <v>49.97999954</v>
      </c>
      <c r="L222" s="7" t="n">
        <v>2.5</v>
      </c>
      <c r="M222" s="8" t="n">
        <v>0.050000001</v>
      </c>
      <c r="N222" s="7" t="n">
        <v>14.23999977</v>
      </c>
      <c r="O222" s="12" t="n">
        <v>1</v>
      </c>
    </row>
    <row r="223" customFormat="false" ht="15" hidden="false" customHeight="true" outlineLevel="0" collapsed="false">
      <c r="A223" s="6" t="n">
        <v>56766</v>
      </c>
      <c r="B223" s="6" t="s">
        <v>19</v>
      </c>
      <c r="C223" s="6" t="s">
        <v>20</v>
      </c>
      <c r="D223" s="6" t="s">
        <v>50</v>
      </c>
      <c r="E223" s="6" t="s">
        <v>72</v>
      </c>
      <c r="F223" s="6" t="s">
        <v>57</v>
      </c>
      <c r="G223" s="6" t="s">
        <v>24</v>
      </c>
      <c r="H223" s="6" t="n">
        <v>4</v>
      </c>
      <c r="I223" s="7" t="n">
        <v>50</v>
      </c>
      <c r="J223" s="6" t="n">
        <v>5</v>
      </c>
      <c r="K223" s="7" t="n">
        <v>250</v>
      </c>
      <c r="L223" s="7" t="n">
        <v>17.5</v>
      </c>
      <c r="M223" s="8" t="n">
        <v>0.07</v>
      </c>
      <c r="N223" s="7" t="n">
        <v>84.40000153</v>
      </c>
      <c r="O223" s="9" t="n">
        <v>0</v>
      </c>
    </row>
    <row r="224" customFormat="false" ht="15" hidden="false" customHeight="true" outlineLevel="0" collapsed="false">
      <c r="A224" s="6" t="n">
        <v>73863</v>
      </c>
      <c r="B224" s="6" t="s">
        <v>46</v>
      </c>
      <c r="C224" s="6" t="s">
        <v>20</v>
      </c>
      <c r="D224" s="6" t="s">
        <v>27</v>
      </c>
      <c r="E224" s="6" t="s">
        <v>69</v>
      </c>
      <c r="F224" s="6" t="s">
        <v>96</v>
      </c>
      <c r="G224" s="6" t="s">
        <v>47</v>
      </c>
      <c r="H224" s="6" t="n">
        <v>2</v>
      </c>
      <c r="I224" s="7" t="n">
        <v>215.8200073</v>
      </c>
      <c r="J224" s="6" t="n">
        <v>1</v>
      </c>
      <c r="K224" s="7" t="n">
        <v>215.8200073</v>
      </c>
      <c r="L224" s="7" t="n">
        <v>2.160000086</v>
      </c>
      <c r="M224" s="8" t="n">
        <v>0.01</v>
      </c>
      <c r="N224" s="7" t="n">
        <v>59.83000183</v>
      </c>
      <c r="O224" s="12" t="n">
        <v>1</v>
      </c>
    </row>
    <row r="225" customFormat="false" ht="15" hidden="false" customHeight="true" outlineLevel="0" collapsed="false">
      <c r="A225" s="6" t="n">
        <v>6870</v>
      </c>
      <c r="B225" s="6" t="s">
        <v>19</v>
      </c>
      <c r="C225" s="6" t="s">
        <v>37</v>
      </c>
      <c r="D225" s="6" t="s">
        <v>50</v>
      </c>
      <c r="E225" s="6" t="s">
        <v>51</v>
      </c>
      <c r="F225" s="6" t="s">
        <v>75</v>
      </c>
      <c r="G225" s="6" t="s">
        <v>44</v>
      </c>
      <c r="H225" s="6" t="n">
        <v>4</v>
      </c>
      <c r="I225" s="7" t="n">
        <v>299.980011</v>
      </c>
      <c r="J225" s="6" t="n">
        <v>1</v>
      </c>
      <c r="K225" s="7" t="n">
        <v>299.980011</v>
      </c>
      <c r="L225" s="7" t="n">
        <v>75</v>
      </c>
      <c r="M225" s="8" t="n">
        <v>0.25</v>
      </c>
      <c r="N225" s="7" t="n">
        <v>63</v>
      </c>
      <c r="O225" s="12" t="n">
        <v>1</v>
      </c>
    </row>
    <row r="226" customFormat="false" ht="15" hidden="false" customHeight="true" outlineLevel="0" collapsed="false">
      <c r="A226" s="6" t="n">
        <v>58620</v>
      </c>
      <c r="B226" s="6" t="s">
        <v>19</v>
      </c>
      <c r="C226" s="6" t="s">
        <v>20</v>
      </c>
      <c r="D226" s="6" t="s">
        <v>50</v>
      </c>
      <c r="E226" s="6" t="s">
        <v>51</v>
      </c>
      <c r="F226" s="6" t="s">
        <v>40</v>
      </c>
      <c r="G226" s="6" t="s">
        <v>47</v>
      </c>
      <c r="H226" s="6" t="n">
        <v>4</v>
      </c>
      <c r="I226" s="7" t="n">
        <v>399.980011</v>
      </c>
      <c r="J226" s="6" t="n">
        <v>1</v>
      </c>
      <c r="K226" s="7" t="n">
        <v>399.980011</v>
      </c>
      <c r="L226" s="7" t="n">
        <v>12</v>
      </c>
      <c r="M226" s="8" t="n">
        <v>0.029999999</v>
      </c>
      <c r="N226" s="7" t="n">
        <v>-77.59999847</v>
      </c>
      <c r="O226" s="12" t="n">
        <v>1</v>
      </c>
    </row>
    <row r="227" customFormat="false" ht="15" hidden="false" customHeight="true" outlineLevel="0" collapsed="false">
      <c r="A227" s="6" t="n">
        <v>31805</v>
      </c>
      <c r="B227" s="6" t="s">
        <v>26</v>
      </c>
      <c r="C227" s="6" t="s">
        <v>20</v>
      </c>
      <c r="D227" s="6" t="s">
        <v>31</v>
      </c>
      <c r="E227" s="6" t="s">
        <v>86</v>
      </c>
      <c r="F227" s="6" t="s">
        <v>29</v>
      </c>
      <c r="G227" s="6" t="s">
        <v>44</v>
      </c>
      <c r="H227" s="6" t="n">
        <v>1</v>
      </c>
      <c r="I227" s="7" t="n">
        <v>99.98999786</v>
      </c>
      <c r="J227" s="6" t="n">
        <v>3</v>
      </c>
      <c r="K227" s="7" t="n">
        <v>299.9700012</v>
      </c>
      <c r="L227" s="7" t="n">
        <v>15</v>
      </c>
      <c r="M227" s="8" t="n">
        <v>0.050000001</v>
      </c>
      <c r="N227" s="7" t="n">
        <v>85.48999786</v>
      </c>
      <c r="O227" s="12" t="n">
        <v>1</v>
      </c>
    </row>
    <row r="228" customFormat="false" ht="15" hidden="false" customHeight="true" outlineLevel="0" collapsed="false">
      <c r="A228" s="6" t="n">
        <v>37206</v>
      </c>
      <c r="B228" s="6" t="s">
        <v>46</v>
      </c>
      <c r="C228" s="6" t="s">
        <v>37</v>
      </c>
      <c r="D228" s="6" t="s">
        <v>31</v>
      </c>
      <c r="E228" s="6" t="s">
        <v>56</v>
      </c>
      <c r="F228" s="6" t="s">
        <v>58</v>
      </c>
      <c r="G228" s="6" t="s">
        <v>34</v>
      </c>
      <c r="H228" s="6" t="n">
        <v>2</v>
      </c>
      <c r="I228" s="7" t="n">
        <v>49.97999954</v>
      </c>
      <c r="J228" s="6" t="n">
        <v>5</v>
      </c>
      <c r="K228" s="7" t="n">
        <v>249.8999939</v>
      </c>
      <c r="L228" s="7" t="n">
        <v>17.48999977</v>
      </c>
      <c r="M228" s="8" t="n">
        <v>0.07</v>
      </c>
      <c r="N228" s="7" t="n">
        <v>76.69000244</v>
      </c>
      <c r="O228" s="9" t="n">
        <v>0</v>
      </c>
    </row>
    <row r="229" customFormat="false" ht="15" hidden="false" customHeight="true" outlineLevel="0" collapsed="false">
      <c r="A229" s="6" t="n">
        <v>33306</v>
      </c>
      <c r="B229" s="6" t="s">
        <v>26</v>
      </c>
      <c r="C229" s="6" t="s">
        <v>37</v>
      </c>
      <c r="D229" s="6" t="s">
        <v>31</v>
      </c>
      <c r="E229" s="6" t="s">
        <v>86</v>
      </c>
      <c r="F229" s="6" t="s">
        <v>58</v>
      </c>
      <c r="G229" s="6" t="s">
        <v>24</v>
      </c>
      <c r="H229" s="6" t="n">
        <v>1</v>
      </c>
      <c r="I229" s="7" t="n">
        <v>49.97999954</v>
      </c>
      <c r="J229" s="6" t="n">
        <v>5</v>
      </c>
      <c r="K229" s="7" t="n">
        <v>249.8999939</v>
      </c>
      <c r="L229" s="7" t="n">
        <v>42.47999954</v>
      </c>
      <c r="M229" s="8" t="n">
        <v>0.170000002</v>
      </c>
      <c r="N229" s="7" t="n">
        <v>60.15000153</v>
      </c>
      <c r="O229" s="12" t="n">
        <v>1</v>
      </c>
    </row>
    <row r="230" customFormat="false" ht="15" hidden="false" customHeight="true" outlineLevel="0" collapsed="false">
      <c r="A230" s="6" t="n">
        <v>24845</v>
      </c>
      <c r="B230" s="6" t="s">
        <v>19</v>
      </c>
      <c r="C230" s="6" t="s">
        <v>49</v>
      </c>
      <c r="D230" s="6" t="s">
        <v>27</v>
      </c>
      <c r="E230" s="6" t="s">
        <v>54</v>
      </c>
      <c r="F230" s="6" t="s">
        <v>71</v>
      </c>
      <c r="G230" s="6" t="s">
        <v>34</v>
      </c>
      <c r="H230" s="6" t="n">
        <v>4</v>
      </c>
      <c r="I230" s="7" t="n">
        <v>199.9900055</v>
      </c>
      <c r="J230" s="6" t="n">
        <v>1</v>
      </c>
      <c r="K230" s="7" t="n">
        <v>199.9900055</v>
      </c>
      <c r="L230" s="7" t="n">
        <v>36</v>
      </c>
      <c r="M230" s="8" t="n">
        <v>0.180000007</v>
      </c>
      <c r="N230" s="7" t="n">
        <v>53.29999924</v>
      </c>
      <c r="O230" s="12" t="n">
        <v>1</v>
      </c>
    </row>
    <row r="231" customFormat="false" ht="15" hidden="false" customHeight="true" outlineLevel="0" collapsed="false">
      <c r="A231" s="6" t="n">
        <v>20021</v>
      </c>
      <c r="B231" s="6" t="s">
        <v>26</v>
      </c>
      <c r="C231" s="6" t="s">
        <v>20</v>
      </c>
      <c r="D231" s="6" t="s">
        <v>21</v>
      </c>
      <c r="E231" s="6" t="s">
        <v>22</v>
      </c>
      <c r="F231" s="6" t="s">
        <v>58</v>
      </c>
      <c r="G231" s="6" t="s">
        <v>34</v>
      </c>
      <c r="H231" s="6" t="n">
        <v>1</v>
      </c>
      <c r="I231" s="7" t="n">
        <v>49.97999954</v>
      </c>
      <c r="J231" s="6" t="n">
        <v>2</v>
      </c>
      <c r="K231" s="7" t="n">
        <v>99.95999908</v>
      </c>
      <c r="L231" s="7" t="n">
        <v>17.98999977</v>
      </c>
      <c r="M231" s="8" t="n">
        <v>0.180000007</v>
      </c>
      <c r="N231" s="7" t="n">
        <v>25.40999985</v>
      </c>
      <c r="O231" s="12" t="n">
        <v>1</v>
      </c>
    </row>
    <row r="232" customFormat="false" ht="15" hidden="false" customHeight="true" outlineLevel="0" collapsed="false">
      <c r="A232" s="6" t="n">
        <v>57091</v>
      </c>
      <c r="B232" s="6" t="s">
        <v>26</v>
      </c>
      <c r="C232" s="6" t="s">
        <v>20</v>
      </c>
      <c r="D232" s="6" t="s">
        <v>50</v>
      </c>
      <c r="E232" s="6" t="s">
        <v>63</v>
      </c>
      <c r="F232" s="6" t="s">
        <v>75</v>
      </c>
      <c r="G232" s="6" t="s">
        <v>24</v>
      </c>
      <c r="H232" s="6" t="n">
        <v>1</v>
      </c>
      <c r="I232" s="7" t="n">
        <v>299.980011</v>
      </c>
      <c r="J232" s="6" t="n">
        <v>1</v>
      </c>
      <c r="K232" s="7" t="n">
        <v>299.980011</v>
      </c>
      <c r="L232" s="7" t="n">
        <v>21</v>
      </c>
      <c r="M232" s="8" t="n">
        <v>0.07</v>
      </c>
      <c r="N232" s="7" t="n">
        <v>125.5400009</v>
      </c>
      <c r="O232" s="12" t="n">
        <v>1</v>
      </c>
    </row>
    <row r="233" customFormat="false" ht="15" hidden="false" customHeight="true" outlineLevel="0" collapsed="false">
      <c r="A233" s="6" t="n">
        <v>13365</v>
      </c>
      <c r="B233" s="6" t="s">
        <v>46</v>
      </c>
      <c r="C233" s="6" t="s">
        <v>37</v>
      </c>
      <c r="D233" s="6" t="s">
        <v>21</v>
      </c>
      <c r="E233" s="6" t="s">
        <v>22</v>
      </c>
      <c r="F233" s="6" t="s">
        <v>57</v>
      </c>
      <c r="G233" s="6" t="s">
        <v>47</v>
      </c>
      <c r="H233" s="6" t="n">
        <v>2</v>
      </c>
      <c r="I233" s="7" t="n">
        <v>50</v>
      </c>
      <c r="J233" s="6" t="n">
        <v>4</v>
      </c>
      <c r="K233" s="7" t="n">
        <v>200</v>
      </c>
      <c r="L233" s="7" t="n">
        <v>36</v>
      </c>
      <c r="M233" s="8" t="n">
        <v>0.180000007</v>
      </c>
      <c r="N233" s="7" t="n">
        <v>-125.7900009</v>
      </c>
      <c r="O233" s="12" t="n">
        <v>1</v>
      </c>
    </row>
    <row r="234" customFormat="false" ht="15" hidden="false" customHeight="true" outlineLevel="0" collapsed="false">
      <c r="A234" s="6" t="n">
        <v>2562</v>
      </c>
      <c r="B234" s="6" t="s">
        <v>19</v>
      </c>
      <c r="C234" s="6" t="s">
        <v>37</v>
      </c>
      <c r="D234" s="6" t="s">
        <v>50</v>
      </c>
      <c r="E234" s="6" t="s">
        <v>72</v>
      </c>
      <c r="F234" s="6" t="s">
        <v>23</v>
      </c>
      <c r="G234" s="6" t="s">
        <v>34</v>
      </c>
      <c r="H234" s="6" t="n">
        <v>4</v>
      </c>
      <c r="I234" s="7" t="n">
        <v>129.9900055</v>
      </c>
      <c r="J234" s="6" t="n">
        <v>1</v>
      </c>
      <c r="K234" s="7" t="n">
        <v>129.9900055</v>
      </c>
      <c r="L234" s="7" t="n">
        <v>16.89999962</v>
      </c>
      <c r="M234" s="8" t="n">
        <v>0.129999995</v>
      </c>
      <c r="N234" s="7" t="n">
        <v>14.14000034</v>
      </c>
      <c r="O234" s="9" t="n">
        <v>0</v>
      </c>
    </row>
    <row r="235" customFormat="false" ht="15" hidden="false" customHeight="true" outlineLevel="0" collapsed="false">
      <c r="A235" s="6" t="n">
        <v>13596</v>
      </c>
      <c r="B235" s="6" t="s">
        <v>19</v>
      </c>
      <c r="C235" s="6" t="s">
        <v>20</v>
      </c>
      <c r="D235" s="6" t="s">
        <v>21</v>
      </c>
      <c r="E235" s="6" t="s">
        <v>64</v>
      </c>
      <c r="F235" s="6" t="s">
        <v>58</v>
      </c>
      <c r="G235" s="6" t="s">
        <v>34</v>
      </c>
      <c r="H235" s="6" t="n">
        <v>4</v>
      </c>
      <c r="I235" s="7" t="n">
        <v>49.97999954</v>
      </c>
      <c r="J235" s="6" t="n">
        <v>2</v>
      </c>
      <c r="K235" s="7" t="n">
        <v>99.95999908</v>
      </c>
      <c r="L235" s="7" t="n">
        <v>17.98999977</v>
      </c>
      <c r="M235" s="8" t="n">
        <v>0.180000007</v>
      </c>
      <c r="N235" s="7" t="n">
        <v>27.87000084</v>
      </c>
      <c r="O235" s="9" t="n">
        <v>0</v>
      </c>
    </row>
    <row r="236" customFormat="false" ht="15" hidden="false" customHeight="true" outlineLevel="0" collapsed="false">
      <c r="A236" s="6" t="n">
        <v>28224</v>
      </c>
      <c r="B236" s="6" t="s">
        <v>19</v>
      </c>
      <c r="C236" s="6" t="s">
        <v>37</v>
      </c>
      <c r="D236" s="6" t="s">
        <v>27</v>
      </c>
      <c r="E236" s="6" t="s">
        <v>54</v>
      </c>
      <c r="F236" s="6" t="s">
        <v>23</v>
      </c>
      <c r="G236" s="6" t="s">
        <v>34</v>
      </c>
      <c r="H236" s="6" t="n">
        <v>4</v>
      </c>
      <c r="I236" s="7" t="n">
        <v>129.9900055</v>
      </c>
      <c r="J236" s="6" t="n">
        <v>1</v>
      </c>
      <c r="K236" s="7" t="n">
        <v>129.9900055</v>
      </c>
      <c r="L236" s="7" t="n">
        <v>22.10000038</v>
      </c>
      <c r="M236" s="8" t="n">
        <v>0.170000002</v>
      </c>
      <c r="N236" s="7" t="n">
        <v>33.77000046</v>
      </c>
      <c r="O236" s="12" t="n">
        <v>1</v>
      </c>
    </row>
    <row r="237" customFormat="false" ht="15" hidden="false" customHeight="true" outlineLevel="0" collapsed="false">
      <c r="A237" s="6" t="n">
        <v>51222</v>
      </c>
      <c r="B237" s="6" t="s">
        <v>19</v>
      </c>
      <c r="C237" s="6" t="s">
        <v>20</v>
      </c>
      <c r="D237" s="6" t="s">
        <v>27</v>
      </c>
      <c r="E237" s="6" t="s">
        <v>79</v>
      </c>
      <c r="F237" s="6" t="s">
        <v>71</v>
      </c>
      <c r="G237" s="6" t="s">
        <v>34</v>
      </c>
      <c r="H237" s="6" t="n">
        <v>4</v>
      </c>
      <c r="I237" s="7" t="n">
        <v>199.9900055</v>
      </c>
      <c r="J237" s="6" t="n">
        <v>1</v>
      </c>
      <c r="K237" s="7" t="n">
        <v>199.9900055</v>
      </c>
      <c r="L237" s="7" t="n">
        <v>36</v>
      </c>
      <c r="M237" s="8" t="n">
        <v>0.180000007</v>
      </c>
      <c r="N237" s="7" t="n">
        <v>45.91999817</v>
      </c>
      <c r="O237" s="9" t="n">
        <v>0</v>
      </c>
    </row>
    <row r="238" customFormat="false" ht="15" hidden="false" customHeight="true" outlineLevel="0" collapsed="false">
      <c r="A238" s="6" t="n">
        <v>15546</v>
      </c>
      <c r="B238" s="6" t="s">
        <v>19</v>
      </c>
      <c r="C238" s="6" t="s">
        <v>20</v>
      </c>
      <c r="D238" s="6" t="s">
        <v>21</v>
      </c>
      <c r="E238" s="6" t="s">
        <v>65</v>
      </c>
      <c r="F238" s="6" t="s">
        <v>33</v>
      </c>
      <c r="G238" s="6" t="s">
        <v>24</v>
      </c>
      <c r="H238" s="6" t="n">
        <v>4</v>
      </c>
      <c r="I238" s="7" t="n">
        <v>59.99000168</v>
      </c>
      <c r="J238" s="6" t="n">
        <v>2</v>
      </c>
      <c r="K238" s="7" t="n">
        <v>119.9800034</v>
      </c>
      <c r="L238" s="7" t="n">
        <v>10.80000019</v>
      </c>
      <c r="M238" s="8" t="n">
        <v>0.090000004</v>
      </c>
      <c r="N238" s="7" t="n">
        <v>-4.150000095</v>
      </c>
      <c r="O238" s="9" t="n">
        <v>0</v>
      </c>
    </row>
    <row r="239" customFormat="false" ht="15" hidden="false" customHeight="true" outlineLevel="0" collapsed="false">
      <c r="A239" s="6" t="n">
        <v>13370</v>
      </c>
      <c r="B239" s="6" t="s">
        <v>19</v>
      </c>
      <c r="C239" s="6" t="s">
        <v>20</v>
      </c>
      <c r="D239" s="6" t="s">
        <v>21</v>
      </c>
      <c r="E239" s="6" t="s">
        <v>22</v>
      </c>
      <c r="F239" s="6" t="s">
        <v>58</v>
      </c>
      <c r="G239" s="6" t="s">
        <v>34</v>
      </c>
      <c r="H239" s="6" t="n">
        <v>4</v>
      </c>
      <c r="I239" s="7" t="n">
        <v>49.97999954</v>
      </c>
      <c r="J239" s="6" t="n">
        <v>3</v>
      </c>
      <c r="K239" s="7" t="n">
        <v>149.9400024</v>
      </c>
      <c r="L239" s="7" t="n">
        <v>25.48999977</v>
      </c>
      <c r="M239" s="8" t="n">
        <v>0.170000002</v>
      </c>
      <c r="N239" s="7" t="n">
        <v>-199.1199951</v>
      </c>
      <c r="O239" s="12" t="n">
        <v>1</v>
      </c>
    </row>
    <row r="240" customFormat="false" ht="15" hidden="false" customHeight="true" outlineLevel="0" collapsed="false">
      <c r="A240" s="6" t="n">
        <v>66093</v>
      </c>
      <c r="B240" s="6" t="s">
        <v>19</v>
      </c>
      <c r="C240" s="6" t="s">
        <v>20</v>
      </c>
      <c r="D240" s="6" t="s">
        <v>21</v>
      </c>
      <c r="E240" s="6" t="s">
        <v>64</v>
      </c>
      <c r="F240" s="6" t="s">
        <v>73</v>
      </c>
      <c r="G240" s="6" t="s">
        <v>47</v>
      </c>
      <c r="H240" s="6" t="n">
        <v>4</v>
      </c>
      <c r="I240" s="7" t="n">
        <v>39.99000168</v>
      </c>
      <c r="J240" s="6" t="n">
        <v>1</v>
      </c>
      <c r="K240" s="7" t="n">
        <v>39.99000168</v>
      </c>
      <c r="L240" s="7" t="n">
        <v>1.200000048</v>
      </c>
      <c r="M240" s="8" t="n">
        <v>0.029999999</v>
      </c>
      <c r="N240" s="7" t="n">
        <v>-12.30000019</v>
      </c>
      <c r="O240" s="9" t="n">
        <v>0</v>
      </c>
    </row>
    <row r="241" customFormat="false" ht="15" hidden="false" customHeight="true" outlineLevel="0" collapsed="false">
      <c r="A241" s="6" t="n">
        <v>45870</v>
      </c>
      <c r="B241" s="6" t="s">
        <v>19</v>
      </c>
      <c r="C241" s="6" t="s">
        <v>37</v>
      </c>
      <c r="D241" s="6" t="s">
        <v>21</v>
      </c>
      <c r="E241" s="6" t="s">
        <v>66</v>
      </c>
      <c r="F241" s="6" t="s">
        <v>57</v>
      </c>
      <c r="G241" s="6" t="s">
        <v>34</v>
      </c>
      <c r="H241" s="6" t="n">
        <v>4</v>
      </c>
      <c r="I241" s="7" t="n">
        <v>50</v>
      </c>
      <c r="J241" s="6" t="n">
        <v>2</v>
      </c>
      <c r="K241" s="7" t="n">
        <v>100</v>
      </c>
      <c r="L241" s="7" t="n">
        <v>4</v>
      </c>
      <c r="M241" s="8" t="n">
        <v>0.039999999</v>
      </c>
      <c r="N241" s="7" t="n">
        <v>29.76000023</v>
      </c>
      <c r="O241" s="12" t="n">
        <v>1</v>
      </c>
    </row>
    <row r="242" customFormat="false" ht="15" hidden="false" customHeight="true" outlineLevel="0" collapsed="false">
      <c r="A242" s="6" t="n">
        <v>41285</v>
      </c>
      <c r="B242" s="6" t="s">
        <v>19</v>
      </c>
      <c r="C242" s="6" t="s">
        <v>37</v>
      </c>
      <c r="D242" s="6" t="s">
        <v>31</v>
      </c>
      <c r="E242" s="6" t="s">
        <v>86</v>
      </c>
      <c r="F242" s="6" t="s">
        <v>71</v>
      </c>
      <c r="G242" s="6" t="s">
        <v>34</v>
      </c>
      <c r="H242" s="6" t="n">
        <v>4</v>
      </c>
      <c r="I242" s="7" t="n">
        <v>199.9900055</v>
      </c>
      <c r="J242" s="6" t="n">
        <v>1</v>
      </c>
      <c r="K242" s="7" t="n">
        <v>199.9900055</v>
      </c>
      <c r="L242" s="7" t="n">
        <v>2</v>
      </c>
      <c r="M242" s="8" t="n">
        <v>0.01</v>
      </c>
      <c r="N242" s="7" t="n">
        <v>69.30000305</v>
      </c>
      <c r="O242" s="12" t="n">
        <v>1</v>
      </c>
    </row>
    <row r="243" customFormat="false" ht="15" hidden="false" customHeight="true" outlineLevel="0" collapsed="false">
      <c r="A243" s="6" t="n">
        <v>66018</v>
      </c>
      <c r="B243" s="6" t="s">
        <v>19</v>
      </c>
      <c r="C243" s="6" t="s">
        <v>37</v>
      </c>
      <c r="D243" s="6" t="s">
        <v>21</v>
      </c>
      <c r="E243" s="6" t="s">
        <v>65</v>
      </c>
      <c r="F243" s="6" t="s">
        <v>58</v>
      </c>
      <c r="G243" s="6" t="s">
        <v>24</v>
      </c>
      <c r="H243" s="6" t="n">
        <v>4</v>
      </c>
      <c r="I243" s="7" t="n">
        <v>49.97999954</v>
      </c>
      <c r="J243" s="6" t="n">
        <v>1</v>
      </c>
      <c r="K243" s="7" t="n">
        <v>49.97999954</v>
      </c>
      <c r="L243" s="7" t="n">
        <v>10</v>
      </c>
      <c r="M243" s="8" t="n">
        <v>0.200000003</v>
      </c>
      <c r="N243" s="7" t="n">
        <v>17.98999977</v>
      </c>
      <c r="O243" s="9" t="n">
        <v>0</v>
      </c>
    </row>
    <row r="244" customFormat="false" ht="15" hidden="false" customHeight="true" outlineLevel="0" collapsed="false">
      <c r="A244" s="6" t="n">
        <v>55512</v>
      </c>
      <c r="B244" s="6" t="s">
        <v>19</v>
      </c>
      <c r="C244" s="6" t="s">
        <v>37</v>
      </c>
      <c r="D244" s="6" t="s">
        <v>50</v>
      </c>
      <c r="E244" s="6" t="s">
        <v>51</v>
      </c>
      <c r="F244" s="6" t="s">
        <v>40</v>
      </c>
      <c r="G244" s="6" t="s">
        <v>34</v>
      </c>
      <c r="H244" s="6" t="n">
        <v>4</v>
      </c>
      <c r="I244" s="7" t="n">
        <v>399.980011</v>
      </c>
      <c r="J244" s="6" t="n">
        <v>1</v>
      </c>
      <c r="K244" s="7" t="n">
        <v>399.980011</v>
      </c>
      <c r="L244" s="7" t="n">
        <v>60</v>
      </c>
      <c r="M244" s="8" t="n">
        <v>0.150000006</v>
      </c>
      <c r="N244" s="7" t="n">
        <v>152.9900055</v>
      </c>
      <c r="O244" s="9" t="n">
        <v>0</v>
      </c>
    </row>
    <row r="245" customFormat="false" ht="15" hidden="false" customHeight="true" outlineLevel="0" collapsed="false">
      <c r="A245" s="6" t="n">
        <v>19346</v>
      </c>
      <c r="B245" s="6" t="s">
        <v>19</v>
      </c>
      <c r="C245" s="6" t="s">
        <v>49</v>
      </c>
      <c r="D245" s="6" t="s">
        <v>21</v>
      </c>
      <c r="E245" s="6" t="s">
        <v>65</v>
      </c>
      <c r="F245" s="6" t="s">
        <v>73</v>
      </c>
      <c r="G245" s="6" t="s">
        <v>24</v>
      </c>
      <c r="H245" s="6" t="n">
        <v>4</v>
      </c>
      <c r="I245" s="7" t="n">
        <v>39.99000168</v>
      </c>
      <c r="J245" s="6" t="n">
        <v>4</v>
      </c>
      <c r="K245" s="7" t="n">
        <v>159.9600067</v>
      </c>
      <c r="L245" s="7" t="n">
        <v>6.400000095</v>
      </c>
      <c r="M245" s="8" t="n">
        <v>0.039999999</v>
      </c>
      <c r="N245" s="7" t="n">
        <v>-15.8199997</v>
      </c>
      <c r="O245" s="9" t="n">
        <v>0</v>
      </c>
    </row>
    <row r="246" customFormat="false" ht="15" hidden="false" customHeight="true" outlineLevel="0" collapsed="false">
      <c r="A246" s="6" t="n">
        <v>15459</v>
      </c>
      <c r="B246" s="6" t="s">
        <v>19</v>
      </c>
      <c r="C246" s="6" t="s">
        <v>20</v>
      </c>
      <c r="D246" s="6" t="s">
        <v>21</v>
      </c>
      <c r="E246" s="6" t="s">
        <v>22</v>
      </c>
      <c r="F246" s="6" t="s">
        <v>57</v>
      </c>
      <c r="G246" s="6" t="s">
        <v>34</v>
      </c>
      <c r="H246" s="6" t="n">
        <v>4</v>
      </c>
      <c r="I246" s="7" t="n">
        <v>50</v>
      </c>
      <c r="J246" s="6" t="n">
        <v>3</v>
      </c>
      <c r="K246" s="7" t="n">
        <v>150</v>
      </c>
      <c r="L246" s="7" t="n">
        <v>3</v>
      </c>
      <c r="M246" s="8" t="n">
        <v>0.02</v>
      </c>
      <c r="N246" s="7" t="n">
        <v>66.15000153</v>
      </c>
      <c r="O246" s="12" t="n">
        <v>1</v>
      </c>
    </row>
    <row r="247" customFormat="false" ht="15" hidden="false" customHeight="true" outlineLevel="0" collapsed="false">
      <c r="A247" s="6" t="n">
        <v>20853</v>
      </c>
      <c r="B247" s="6" t="s">
        <v>19</v>
      </c>
      <c r="C247" s="6" t="s">
        <v>37</v>
      </c>
      <c r="D247" s="6" t="s">
        <v>27</v>
      </c>
      <c r="E247" s="6" t="s">
        <v>69</v>
      </c>
      <c r="F247" s="6" t="s">
        <v>33</v>
      </c>
      <c r="G247" s="6" t="s">
        <v>34</v>
      </c>
      <c r="H247" s="6" t="n">
        <v>4</v>
      </c>
      <c r="I247" s="7" t="n">
        <v>59.99000168</v>
      </c>
      <c r="J247" s="6" t="n">
        <v>4</v>
      </c>
      <c r="K247" s="7" t="n">
        <v>239.9600067</v>
      </c>
      <c r="L247" s="7" t="n">
        <v>2.400000095</v>
      </c>
      <c r="M247" s="8" t="n">
        <v>0.01</v>
      </c>
      <c r="N247" s="7" t="n">
        <v>-20.43000031</v>
      </c>
      <c r="O247" s="9" t="n">
        <v>0</v>
      </c>
    </row>
    <row r="248" customFormat="false" ht="15" hidden="false" customHeight="true" outlineLevel="0" collapsed="false">
      <c r="A248" s="6" t="n">
        <v>37887</v>
      </c>
      <c r="B248" s="6" t="s">
        <v>26</v>
      </c>
      <c r="C248" s="6" t="s">
        <v>20</v>
      </c>
      <c r="D248" s="6" t="s">
        <v>31</v>
      </c>
      <c r="E248" s="6" t="s">
        <v>86</v>
      </c>
      <c r="F248" s="6" t="s">
        <v>40</v>
      </c>
      <c r="G248" s="6" t="s">
        <v>24</v>
      </c>
      <c r="H248" s="6" t="n">
        <v>1</v>
      </c>
      <c r="I248" s="7" t="n">
        <v>399.980011</v>
      </c>
      <c r="J248" s="6" t="n">
        <v>1</v>
      </c>
      <c r="K248" s="7" t="n">
        <v>399.980011</v>
      </c>
      <c r="L248" s="7" t="n">
        <v>4</v>
      </c>
      <c r="M248" s="8" t="n">
        <v>0.01</v>
      </c>
      <c r="N248" s="7" t="n">
        <v>110.8700027</v>
      </c>
      <c r="O248" s="12" t="n">
        <v>1</v>
      </c>
    </row>
    <row r="249" customFormat="false" ht="15" hidden="false" customHeight="true" outlineLevel="0" collapsed="false">
      <c r="A249" s="6" t="n">
        <v>62230</v>
      </c>
      <c r="B249" s="6" t="s">
        <v>46</v>
      </c>
      <c r="C249" s="6" t="s">
        <v>20</v>
      </c>
      <c r="D249" s="6" t="s">
        <v>21</v>
      </c>
      <c r="E249" s="6" t="s">
        <v>65</v>
      </c>
      <c r="F249" s="6" t="s">
        <v>23</v>
      </c>
      <c r="G249" s="6" t="s">
        <v>24</v>
      </c>
      <c r="H249" s="6" t="n">
        <v>2</v>
      </c>
      <c r="I249" s="7" t="n">
        <v>129.9900055</v>
      </c>
      <c r="J249" s="6" t="n">
        <v>1</v>
      </c>
      <c r="K249" s="7" t="n">
        <v>129.9900055</v>
      </c>
      <c r="L249" s="7" t="n">
        <v>3.900000095</v>
      </c>
      <c r="M249" s="8" t="n">
        <v>0.029999999</v>
      </c>
      <c r="N249" s="7" t="n">
        <v>14.25</v>
      </c>
      <c r="O249" s="12" t="n">
        <v>1</v>
      </c>
    </row>
    <row r="250" customFormat="false" ht="15" hidden="false" customHeight="true" outlineLevel="0" collapsed="false">
      <c r="A250" s="6" t="n">
        <v>13548</v>
      </c>
      <c r="B250" s="6" t="s">
        <v>19</v>
      </c>
      <c r="C250" s="6" t="s">
        <v>20</v>
      </c>
      <c r="D250" s="6" t="s">
        <v>21</v>
      </c>
      <c r="E250" s="6" t="s">
        <v>64</v>
      </c>
      <c r="F250" s="6" t="s">
        <v>57</v>
      </c>
      <c r="G250" s="6" t="s">
        <v>44</v>
      </c>
      <c r="H250" s="6" t="n">
        <v>4</v>
      </c>
      <c r="I250" s="7" t="n">
        <v>50</v>
      </c>
      <c r="J250" s="6" t="n">
        <v>5</v>
      </c>
      <c r="K250" s="7" t="n">
        <v>250</v>
      </c>
      <c r="L250" s="7" t="n">
        <v>10</v>
      </c>
      <c r="M250" s="8" t="n">
        <v>0.039999999</v>
      </c>
      <c r="N250" s="7" t="n">
        <v>93.59999847</v>
      </c>
      <c r="O250" s="9" t="n">
        <v>0</v>
      </c>
    </row>
    <row r="251" customFormat="false" ht="15" hidden="false" customHeight="true" outlineLevel="0" collapsed="false">
      <c r="A251" s="6" t="n">
        <v>7327</v>
      </c>
      <c r="B251" s="6" t="s">
        <v>19</v>
      </c>
      <c r="C251" s="6" t="s">
        <v>37</v>
      </c>
      <c r="D251" s="6" t="s">
        <v>50</v>
      </c>
      <c r="E251" s="6" t="s">
        <v>51</v>
      </c>
      <c r="F251" s="6" t="s">
        <v>71</v>
      </c>
      <c r="G251" s="6" t="s">
        <v>44</v>
      </c>
      <c r="H251" s="6" t="n">
        <v>4</v>
      </c>
      <c r="I251" s="7" t="n">
        <v>199.9900055</v>
      </c>
      <c r="J251" s="6" t="n">
        <v>1</v>
      </c>
      <c r="K251" s="7" t="n">
        <v>199.9900055</v>
      </c>
      <c r="L251" s="7" t="n">
        <v>14</v>
      </c>
      <c r="M251" s="8" t="n">
        <v>0.07</v>
      </c>
      <c r="N251" s="7" t="n">
        <v>-325.480011</v>
      </c>
      <c r="O251" s="9" t="n">
        <v>0</v>
      </c>
    </row>
    <row r="252" customFormat="false" ht="15" hidden="false" customHeight="true" outlineLevel="0" collapsed="false">
      <c r="A252" s="6" t="n">
        <v>4548</v>
      </c>
      <c r="B252" s="6" t="s">
        <v>19</v>
      </c>
      <c r="C252" s="6" t="s">
        <v>20</v>
      </c>
      <c r="D252" s="6" t="s">
        <v>50</v>
      </c>
      <c r="E252" s="6" t="s">
        <v>51</v>
      </c>
      <c r="F252" s="6" t="s">
        <v>71</v>
      </c>
      <c r="G252" s="6" t="s">
        <v>24</v>
      </c>
      <c r="H252" s="6" t="n">
        <v>4</v>
      </c>
      <c r="I252" s="7" t="n">
        <v>199.9900055</v>
      </c>
      <c r="J252" s="6" t="n">
        <v>1</v>
      </c>
      <c r="K252" s="7" t="n">
        <v>199.9900055</v>
      </c>
      <c r="L252" s="7" t="n">
        <v>8</v>
      </c>
      <c r="M252" s="8" t="n">
        <v>0.039999999</v>
      </c>
      <c r="N252" s="7" t="n">
        <v>49.91999817</v>
      </c>
      <c r="O252" s="9" t="n">
        <v>0</v>
      </c>
    </row>
    <row r="253" customFormat="false" ht="15" hidden="false" customHeight="true" outlineLevel="0" collapsed="false">
      <c r="A253" s="6" t="n">
        <v>11373</v>
      </c>
      <c r="B253" s="6" t="s">
        <v>26</v>
      </c>
      <c r="C253" s="6" t="s">
        <v>37</v>
      </c>
      <c r="D253" s="6" t="s">
        <v>21</v>
      </c>
      <c r="E253" s="6" t="s">
        <v>65</v>
      </c>
      <c r="F253" s="6" t="s">
        <v>73</v>
      </c>
      <c r="G253" s="6" t="s">
        <v>34</v>
      </c>
      <c r="H253" s="6" t="n">
        <v>1</v>
      </c>
      <c r="I253" s="7" t="n">
        <v>39.99000168</v>
      </c>
      <c r="J253" s="6" t="n">
        <v>1</v>
      </c>
      <c r="K253" s="7" t="n">
        <v>39.99000168</v>
      </c>
      <c r="L253" s="7" t="n">
        <v>6.400000095</v>
      </c>
      <c r="M253" s="8" t="n">
        <v>0.159999996</v>
      </c>
      <c r="N253" s="7" t="n">
        <v>12.76000023</v>
      </c>
      <c r="O253" s="12" t="n">
        <v>1</v>
      </c>
    </row>
    <row r="254" customFormat="false" ht="15" hidden="false" customHeight="true" outlineLevel="0" collapsed="false">
      <c r="A254" s="6" t="n">
        <v>47063</v>
      </c>
      <c r="B254" s="6" t="s">
        <v>19</v>
      </c>
      <c r="C254" s="6" t="s">
        <v>20</v>
      </c>
      <c r="D254" s="6" t="s">
        <v>27</v>
      </c>
      <c r="E254" s="6" t="s">
        <v>97</v>
      </c>
      <c r="F254" s="6" t="s">
        <v>57</v>
      </c>
      <c r="G254" s="6" t="s">
        <v>24</v>
      </c>
      <c r="H254" s="6" t="n">
        <v>4</v>
      </c>
      <c r="I254" s="7" t="n">
        <v>50</v>
      </c>
      <c r="J254" s="6" t="n">
        <v>4</v>
      </c>
      <c r="K254" s="7" t="n">
        <v>200</v>
      </c>
      <c r="L254" s="7" t="n">
        <v>2</v>
      </c>
      <c r="M254" s="8" t="n">
        <v>0.01</v>
      </c>
      <c r="N254" s="7" t="n">
        <v>69.30000305</v>
      </c>
      <c r="O254" s="9" t="n">
        <v>0</v>
      </c>
    </row>
    <row r="255" customFormat="false" ht="15" hidden="false" customHeight="true" outlineLevel="0" collapsed="false">
      <c r="A255" s="6" t="n">
        <v>41292</v>
      </c>
      <c r="B255" s="6" t="s">
        <v>46</v>
      </c>
      <c r="C255" s="6" t="s">
        <v>37</v>
      </c>
      <c r="D255" s="6" t="s">
        <v>38</v>
      </c>
      <c r="E255" s="6" t="s">
        <v>98</v>
      </c>
      <c r="F255" s="6" t="s">
        <v>99</v>
      </c>
      <c r="G255" s="6" t="s">
        <v>34</v>
      </c>
      <c r="H255" s="6" t="n">
        <v>2</v>
      </c>
      <c r="I255" s="7" t="n">
        <v>65</v>
      </c>
      <c r="J255" s="6" t="n">
        <v>1</v>
      </c>
      <c r="K255" s="7" t="n">
        <v>65</v>
      </c>
      <c r="L255" s="7" t="n">
        <v>8.449999809</v>
      </c>
      <c r="M255" s="8" t="n">
        <v>0.129999995</v>
      </c>
      <c r="N255" s="7" t="n">
        <v>17.53000069</v>
      </c>
      <c r="O255" s="12" t="n">
        <v>1</v>
      </c>
    </row>
    <row r="256" customFormat="false" ht="15" hidden="false" customHeight="true" outlineLevel="0" collapsed="false">
      <c r="A256" s="6" t="n">
        <v>67492</v>
      </c>
      <c r="B256" s="6" t="s">
        <v>19</v>
      </c>
      <c r="C256" s="6" t="s">
        <v>49</v>
      </c>
      <c r="D256" s="6" t="s">
        <v>21</v>
      </c>
      <c r="E256" s="6" t="s">
        <v>65</v>
      </c>
      <c r="F256" s="6" t="s">
        <v>67</v>
      </c>
      <c r="G256" s="6" t="s">
        <v>44</v>
      </c>
      <c r="H256" s="6" t="n">
        <v>4</v>
      </c>
      <c r="I256" s="7" t="n">
        <v>399.9899902</v>
      </c>
      <c r="J256" s="6" t="n">
        <v>1</v>
      </c>
      <c r="K256" s="7" t="n">
        <v>399.9899902</v>
      </c>
      <c r="L256" s="7" t="n">
        <v>12</v>
      </c>
      <c r="M256" s="8" t="n">
        <v>0.029999999</v>
      </c>
      <c r="N256" s="7" t="n">
        <v>-601.3800049</v>
      </c>
      <c r="O256" s="9" t="n">
        <v>0</v>
      </c>
    </row>
    <row r="257" customFormat="false" ht="15" hidden="false" customHeight="true" outlineLevel="0" collapsed="false">
      <c r="A257" s="6" t="n">
        <v>39880</v>
      </c>
      <c r="B257" s="6" t="s">
        <v>19</v>
      </c>
      <c r="C257" s="6" t="s">
        <v>20</v>
      </c>
      <c r="D257" s="6" t="s">
        <v>31</v>
      </c>
      <c r="E257" s="6" t="s">
        <v>62</v>
      </c>
      <c r="F257" s="6" t="s">
        <v>71</v>
      </c>
      <c r="G257" s="6" t="s">
        <v>34</v>
      </c>
      <c r="H257" s="6" t="n">
        <v>4</v>
      </c>
      <c r="I257" s="7" t="n">
        <v>199.9900055</v>
      </c>
      <c r="J257" s="6" t="n">
        <v>1</v>
      </c>
      <c r="K257" s="7" t="n">
        <v>199.9900055</v>
      </c>
      <c r="L257" s="7" t="n">
        <v>8</v>
      </c>
      <c r="M257" s="8" t="n">
        <v>0.039999999</v>
      </c>
      <c r="N257" s="7" t="n">
        <v>55.68000031</v>
      </c>
      <c r="O257" s="12" t="n">
        <v>1</v>
      </c>
    </row>
    <row r="258" customFormat="false" ht="15" hidden="false" customHeight="true" outlineLevel="0" collapsed="false">
      <c r="A258" s="6" t="n">
        <v>66848</v>
      </c>
      <c r="B258" s="6" t="s">
        <v>46</v>
      </c>
      <c r="C258" s="6" t="s">
        <v>37</v>
      </c>
      <c r="D258" s="6" t="s">
        <v>21</v>
      </c>
      <c r="E258" s="6" t="s">
        <v>65</v>
      </c>
      <c r="F258" s="6" t="s">
        <v>23</v>
      </c>
      <c r="G258" s="6" t="s">
        <v>34</v>
      </c>
      <c r="H258" s="6" t="n">
        <v>2</v>
      </c>
      <c r="I258" s="7" t="n">
        <v>129.9900055</v>
      </c>
      <c r="J258" s="6" t="n">
        <v>1</v>
      </c>
      <c r="K258" s="7" t="n">
        <v>129.9900055</v>
      </c>
      <c r="L258" s="7" t="n">
        <v>7.150000095</v>
      </c>
      <c r="M258" s="8" t="n">
        <v>0.059999999</v>
      </c>
      <c r="N258" s="7" t="n">
        <v>-28.62000084</v>
      </c>
      <c r="O258" s="12" t="n">
        <v>1</v>
      </c>
    </row>
    <row r="259" customFormat="false" ht="15" hidden="false" customHeight="true" outlineLevel="0" collapsed="false">
      <c r="A259" s="6" t="n">
        <v>73499</v>
      </c>
      <c r="B259" s="6" t="s">
        <v>19</v>
      </c>
      <c r="C259" s="6" t="s">
        <v>20</v>
      </c>
      <c r="D259" s="6" t="s">
        <v>27</v>
      </c>
      <c r="E259" s="6" t="s">
        <v>28</v>
      </c>
      <c r="F259" s="6" t="s">
        <v>76</v>
      </c>
      <c r="G259" s="6" t="s">
        <v>24</v>
      </c>
      <c r="H259" s="6" t="n">
        <v>4</v>
      </c>
      <c r="I259" s="7" t="n">
        <v>39.75</v>
      </c>
      <c r="J259" s="6" t="n">
        <v>1</v>
      </c>
      <c r="K259" s="7" t="n">
        <v>39.75</v>
      </c>
      <c r="L259" s="7" t="n">
        <v>6.360000134</v>
      </c>
      <c r="M259" s="8" t="n">
        <v>0.159999996</v>
      </c>
      <c r="N259" s="7" t="n">
        <v>-24.46999931</v>
      </c>
      <c r="O259" s="12" t="n">
        <v>1</v>
      </c>
    </row>
    <row r="260" customFormat="false" ht="15" hidden="false" customHeight="true" outlineLevel="0" collapsed="false">
      <c r="A260" s="6" t="n">
        <v>63522</v>
      </c>
      <c r="B260" s="6" t="s">
        <v>19</v>
      </c>
      <c r="C260" s="6" t="s">
        <v>37</v>
      </c>
      <c r="D260" s="6" t="s">
        <v>21</v>
      </c>
      <c r="E260" s="6" t="s">
        <v>65</v>
      </c>
      <c r="F260" s="6" t="s">
        <v>33</v>
      </c>
      <c r="G260" s="6" t="s">
        <v>47</v>
      </c>
      <c r="H260" s="6" t="n">
        <v>4</v>
      </c>
      <c r="I260" s="7" t="n">
        <v>59.99000168</v>
      </c>
      <c r="J260" s="6" t="n">
        <v>2</v>
      </c>
      <c r="K260" s="7" t="n">
        <v>119.9800034</v>
      </c>
      <c r="L260" s="7" t="n">
        <v>2.400000095</v>
      </c>
      <c r="M260" s="8" t="n">
        <v>0.02</v>
      </c>
      <c r="N260" s="7" t="n">
        <v>55.25999832</v>
      </c>
      <c r="O260" s="9" t="n">
        <v>0</v>
      </c>
    </row>
    <row r="261" customFormat="false" ht="15" hidden="false" customHeight="true" outlineLevel="0" collapsed="false">
      <c r="A261" s="6" t="n">
        <v>56038</v>
      </c>
      <c r="B261" s="6" t="s">
        <v>46</v>
      </c>
      <c r="C261" s="6" t="s">
        <v>37</v>
      </c>
      <c r="D261" s="6" t="s">
        <v>50</v>
      </c>
      <c r="E261" s="6" t="s">
        <v>51</v>
      </c>
      <c r="F261" s="6" t="s">
        <v>58</v>
      </c>
      <c r="G261" s="6" t="s">
        <v>44</v>
      </c>
      <c r="H261" s="6" t="n">
        <v>2</v>
      </c>
      <c r="I261" s="7" t="n">
        <v>49.97999954</v>
      </c>
      <c r="J261" s="6" t="n">
        <v>3</v>
      </c>
      <c r="K261" s="7" t="n">
        <v>149.9400024</v>
      </c>
      <c r="L261" s="7" t="n">
        <v>22.48999977</v>
      </c>
      <c r="M261" s="8" t="n">
        <v>0.150000006</v>
      </c>
      <c r="N261" s="7" t="n">
        <v>33.13999939</v>
      </c>
      <c r="O261" s="12" t="n">
        <v>1</v>
      </c>
    </row>
    <row r="262" customFormat="false" ht="15" hidden="false" customHeight="true" outlineLevel="0" collapsed="false">
      <c r="A262" s="6" t="n">
        <v>52891</v>
      </c>
      <c r="B262" s="6" t="s">
        <v>19</v>
      </c>
      <c r="C262" s="6" t="s">
        <v>37</v>
      </c>
      <c r="D262" s="6" t="s">
        <v>50</v>
      </c>
      <c r="E262" s="6" t="s">
        <v>63</v>
      </c>
      <c r="F262" s="6" t="s">
        <v>23</v>
      </c>
      <c r="G262" s="6" t="s">
        <v>44</v>
      </c>
      <c r="H262" s="6" t="n">
        <v>4</v>
      </c>
      <c r="I262" s="7" t="n">
        <v>129.9900055</v>
      </c>
      <c r="J262" s="6" t="n">
        <v>1</v>
      </c>
      <c r="K262" s="7" t="n">
        <v>129.9900055</v>
      </c>
      <c r="L262" s="7" t="n">
        <v>13</v>
      </c>
      <c r="M262" s="8" t="n">
        <v>0.100000001</v>
      </c>
      <c r="N262" s="7" t="n">
        <v>38.61000061</v>
      </c>
      <c r="O262" s="9" t="n">
        <v>0</v>
      </c>
    </row>
    <row r="263" customFormat="false" ht="15" hidden="false" customHeight="true" outlineLevel="0" collapsed="false">
      <c r="A263" s="6" t="n">
        <v>33767</v>
      </c>
      <c r="B263" s="6" t="s">
        <v>36</v>
      </c>
      <c r="C263" s="6" t="s">
        <v>37</v>
      </c>
      <c r="D263" s="6" t="s">
        <v>31</v>
      </c>
      <c r="E263" s="6" t="s">
        <v>86</v>
      </c>
      <c r="F263" s="6" t="s">
        <v>100</v>
      </c>
      <c r="G263" s="6" t="s">
        <v>24</v>
      </c>
      <c r="H263" s="6" t="n">
        <v>0</v>
      </c>
      <c r="I263" s="7" t="n">
        <v>17.98999977</v>
      </c>
      <c r="J263" s="6" t="n">
        <v>5</v>
      </c>
      <c r="K263" s="7" t="n">
        <v>89.94999695</v>
      </c>
      <c r="L263" s="7" t="n">
        <v>1.799999952</v>
      </c>
      <c r="M263" s="8" t="n">
        <v>0.02</v>
      </c>
      <c r="N263" s="7" t="n">
        <v>25.55999947</v>
      </c>
      <c r="O263" s="12" t="n">
        <v>1</v>
      </c>
    </row>
    <row r="264" customFormat="false" ht="15" hidden="false" customHeight="true" outlineLevel="0" collapsed="false">
      <c r="A264" s="6" t="n">
        <v>20478</v>
      </c>
      <c r="B264" s="6" t="s">
        <v>46</v>
      </c>
      <c r="C264" s="6" t="s">
        <v>37</v>
      </c>
      <c r="D264" s="6" t="s">
        <v>27</v>
      </c>
      <c r="E264" s="6" t="s">
        <v>28</v>
      </c>
      <c r="F264" s="6" t="s">
        <v>58</v>
      </c>
      <c r="G264" s="6" t="s">
        <v>34</v>
      </c>
      <c r="H264" s="6" t="n">
        <v>2</v>
      </c>
      <c r="I264" s="7" t="n">
        <v>49.97999954</v>
      </c>
      <c r="J264" s="6" t="n">
        <v>4</v>
      </c>
      <c r="K264" s="7" t="n">
        <v>199.9199982</v>
      </c>
      <c r="L264" s="7" t="n">
        <v>49.97999954</v>
      </c>
      <c r="M264" s="8" t="n">
        <v>0.25</v>
      </c>
      <c r="N264" s="7" t="n">
        <v>-119.9499969</v>
      </c>
      <c r="O264" s="12" t="n">
        <v>1</v>
      </c>
    </row>
    <row r="265" customFormat="false" ht="15" hidden="false" customHeight="true" outlineLevel="0" collapsed="false">
      <c r="A265" s="6" t="n">
        <v>6217</v>
      </c>
      <c r="B265" s="6" t="s">
        <v>19</v>
      </c>
      <c r="C265" s="6" t="s">
        <v>37</v>
      </c>
      <c r="D265" s="6" t="s">
        <v>50</v>
      </c>
      <c r="E265" s="6" t="s">
        <v>51</v>
      </c>
      <c r="F265" s="6" t="s">
        <v>75</v>
      </c>
      <c r="G265" s="6" t="s">
        <v>34</v>
      </c>
      <c r="H265" s="6" t="n">
        <v>4</v>
      </c>
      <c r="I265" s="7" t="n">
        <v>299.980011</v>
      </c>
      <c r="J265" s="6" t="n">
        <v>1</v>
      </c>
      <c r="K265" s="7" t="n">
        <v>299.980011</v>
      </c>
      <c r="L265" s="7" t="n">
        <v>51</v>
      </c>
      <c r="M265" s="8" t="n">
        <v>0.170000002</v>
      </c>
      <c r="N265" s="7" t="n">
        <v>82.16000366</v>
      </c>
      <c r="O265" s="9" t="n">
        <v>0</v>
      </c>
    </row>
    <row r="266" customFormat="false" ht="15" hidden="false" customHeight="true" outlineLevel="0" collapsed="false">
      <c r="A266" s="6" t="n">
        <v>2970</v>
      </c>
      <c r="B266" s="6" t="s">
        <v>19</v>
      </c>
      <c r="C266" s="6" t="s">
        <v>49</v>
      </c>
      <c r="D266" s="6" t="s">
        <v>50</v>
      </c>
      <c r="E266" s="6" t="s">
        <v>51</v>
      </c>
      <c r="F266" s="6" t="s">
        <v>71</v>
      </c>
      <c r="G266" s="6" t="s">
        <v>24</v>
      </c>
      <c r="H266" s="6" t="n">
        <v>4</v>
      </c>
      <c r="I266" s="7" t="n">
        <v>199.9900055</v>
      </c>
      <c r="J266" s="6" t="n">
        <v>1</v>
      </c>
      <c r="K266" s="7" t="n">
        <v>199.9900055</v>
      </c>
      <c r="L266" s="7" t="n">
        <v>34</v>
      </c>
      <c r="M266" s="8" t="n">
        <v>0.170000002</v>
      </c>
      <c r="N266" s="7" t="n">
        <v>16.60000038</v>
      </c>
      <c r="O266" s="12" t="n">
        <v>1</v>
      </c>
    </row>
    <row r="267" customFormat="false" ht="15" hidden="false" customHeight="true" outlineLevel="0" collapsed="false">
      <c r="A267" s="6" t="n">
        <v>65565</v>
      </c>
      <c r="B267" s="6" t="s">
        <v>26</v>
      </c>
      <c r="C267" s="6" t="s">
        <v>20</v>
      </c>
      <c r="D267" s="6" t="s">
        <v>21</v>
      </c>
      <c r="E267" s="6" t="s">
        <v>65</v>
      </c>
      <c r="F267" s="6" t="s">
        <v>73</v>
      </c>
      <c r="G267" s="6" t="s">
        <v>24</v>
      </c>
      <c r="H267" s="6" t="n">
        <v>1</v>
      </c>
      <c r="I267" s="7" t="n">
        <v>39.99000168</v>
      </c>
      <c r="J267" s="6" t="n">
        <v>1</v>
      </c>
      <c r="K267" s="7" t="n">
        <v>39.99000168</v>
      </c>
      <c r="L267" s="7" t="n">
        <v>8</v>
      </c>
      <c r="M267" s="8" t="n">
        <v>0.200000003</v>
      </c>
      <c r="N267" s="7" t="n">
        <v>6.71999979</v>
      </c>
      <c r="O267" s="12" t="n">
        <v>1</v>
      </c>
    </row>
    <row r="268" customFormat="false" ht="15" hidden="false" customHeight="true" outlineLevel="0" collapsed="false">
      <c r="A268" s="6" t="n">
        <v>50900</v>
      </c>
      <c r="B268" s="6" t="s">
        <v>19</v>
      </c>
      <c r="C268" s="6" t="s">
        <v>20</v>
      </c>
      <c r="D268" s="6" t="s">
        <v>27</v>
      </c>
      <c r="E268" s="6" t="s">
        <v>79</v>
      </c>
      <c r="F268" s="6" t="s">
        <v>57</v>
      </c>
      <c r="G268" s="6" t="s">
        <v>44</v>
      </c>
      <c r="H268" s="6" t="n">
        <v>4</v>
      </c>
      <c r="I268" s="7" t="n">
        <v>50</v>
      </c>
      <c r="J268" s="6" t="n">
        <v>1</v>
      </c>
      <c r="K268" s="7" t="n">
        <v>50</v>
      </c>
      <c r="L268" s="7" t="n">
        <v>9</v>
      </c>
      <c r="M268" s="8" t="n">
        <v>0.180000007</v>
      </c>
      <c r="N268" s="7" t="n">
        <v>0</v>
      </c>
      <c r="O268" s="12" t="n">
        <v>1</v>
      </c>
    </row>
    <row r="269" customFormat="false" ht="15" hidden="false" customHeight="true" outlineLevel="0" collapsed="false">
      <c r="A269" s="6" t="n">
        <v>41951</v>
      </c>
      <c r="B269" s="6" t="s">
        <v>19</v>
      </c>
      <c r="C269" s="6" t="s">
        <v>37</v>
      </c>
      <c r="D269" s="6" t="s">
        <v>31</v>
      </c>
      <c r="E269" s="6" t="s">
        <v>83</v>
      </c>
      <c r="F269" s="6" t="s">
        <v>33</v>
      </c>
      <c r="G269" s="6" t="s">
        <v>34</v>
      </c>
      <c r="H269" s="6" t="n">
        <v>4</v>
      </c>
      <c r="I269" s="7" t="n">
        <v>59.99000168</v>
      </c>
      <c r="J269" s="6" t="n">
        <v>2</v>
      </c>
      <c r="K269" s="7" t="n">
        <v>119.9800034</v>
      </c>
      <c r="L269" s="7" t="n">
        <v>30</v>
      </c>
      <c r="M269" s="8" t="n">
        <v>0.25</v>
      </c>
      <c r="N269" s="7" t="n">
        <v>44.99000168</v>
      </c>
      <c r="O269" s="9" t="n">
        <v>0</v>
      </c>
    </row>
    <row r="270" customFormat="false" ht="15" hidden="false" customHeight="true" outlineLevel="0" collapsed="false">
      <c r="A270" s="6" t="n">
        <v>37768</v>
      </c>
      <c r="B270" s="6" t="s">
        <v>46</v>
      </c>
      <c r="C270" s="6" t="s">
        <v>37</v>
      </c>
      <c r="D270" s="6" t="s">
        <v>31</v>
      </c>
      <c r="E270" s="6" t="s">
        <v>62</v>
      </c>
      <c r="F270" s="6" t="s">
        <v>58</v>
      </c>
      <c r="G270" s="6" t="s">
        <v>24</v>
      </c>
      <c r="H270" s="6" t="n">
        <v>2</v>
      </c>
      <c r="I270" s="7" t="n">
        <v>49.97999954</v>
      </c>
      <c r="J270" s="6" t="n">
        <v>2</v>
      </c>
      <c r="K270" s="7" t="n">
        <v>99.95999908</v>
      </c>
      <c r="L270" s="7" t="n">
        <v>19.98999977</v>
      </c>
      <c r="M270" s="8" t="n">
        <v>0.200000003</v>
      </c>
      <c r="N270" s="7" t="n">
        <v>-2.319999933</v>
      </c>
      <c r="O270" s="12" t="n">
        <v>1</v>
      </c>
    </row>
    <row r="271" customFormat="false" ht="15" hidden="false" customHeight="true" outlineLevel="0" collapsed="false">
      <c r="A271" s="6" t="n">
        <v>59128</v>
      </c>
      <c r="B271" s="6" t="s">
        <v>19</v>
      </c>
      <c r="C271" s="6" t="s">
        <v>49</v>
      </c>
      <c r="D271" s="6" t="s">
        <v>50</v>
      </c>
      <c r="E271" s="6" t="s">
        <v>63</v>
      </c>
      <c r="F271" s="6" t="s">
        <v>40</v>
      </c>
      <c r="G271" s="6" t="s">
        <v>34</v>
      </c>
      <c r="H271" s="6" t="n">
        <v>4</v>
      </c>
      <c r="I271" s="7" t="n">
        <v>399.980011</v>
      </c>
      <c r="J271" s="6" t="n">
        <v>1</v>
      </c>
      <c r="K271" s="7" t="n">
        <v>399.980011</v>
      </c>
      <c r="L271" s="7" t="n">
        <v>60</v>
      </c>
      <c r="M271" s="8" t="n">
        <v>0.150000006</v>
      </c>
      <c r="N271" s="7" t="n">
        <v>105.3899994</v>
      </c>
      <c r="O271" s="9" t="n">
        <v>0</v>
      </c>
    </row>
    <row r="272" customFormat="false" ht="15" hidden="false" customHeight="true" outlineLevel="0" collapsed="false">
      <c r="A272" s="6" t="n">
        <v>37140</v>
      </c>
      <c r="B272" s="6" t="s">
        <v>19</v>
      </c>
      <c r="C272" s="6" t="s">
        <v>20</v>
      </c>
      <c r="D272" s="6" t="s">
        <v>31</v>
      </c>
      <c r="E272" s="6" t="s">
        <v>56</v>
      </c>
      <c r="F272" s="6" t="s">
        <v>58</v>
      </c>
      <c r="G272" s="6" t="s">
        <v>34</v>
      </c>
      <c r="H272" s="6" t="n">
        <v>4</v>
      </c>
      <c r="I272" s="7" t="n">
        <v>49.97999954</v>
      </c>
      <c r="J272" s="6" t="n">
        <v>4</v>
      </c>
      <c r="K272" s="7" t="n">
        <v>199.9199982</v>
      </c>
      <c r="L272" s="7" t="n">
        <v>11</v>
      </c>
      <c r="M272" s="8" t="n">
        <v>0.059999999</v>
      </c>
      <c r="N272" s="7" t="n">
        <v>83.12999725</v>
      </c>
      <c r="O272" s="12" t="n">
        <v>1</v>
      </c>
    </row>
    <row r="273" customFormat="false" ht="15" hidden="false" customHeight="true" outlineLevel="0" collapsed="false">
      <c r="A273" s="6" t="n">
        <v>30753</v>
      </c>
      <c r="B273" s="6" t="s">
        <v>19</v>
      </c>
      <c r="C273" s="6" t="s">
        <v>37</v>
      </c>
      <c r="D273" s="6" t="s">
        <v>27</v>
      </c>
      <c r="E273" s="6" t="s">
        <v>42</v>
      </c>
      <c r="F273" s="6" t="s">
        <v>58</v>
      </c>
      <c r="G273" s="6" t="s">
        <v>34</v>
      </c>
      <c r="H273" s="6" t="n">
        <v>4</v>
      </c>
      <c r="I273" s="7" t="n">
        <v>49.97999954</v>
      </c>
      <c r="J273" s="6" t="n">
        <v>4</v>
      </c>
      <c r="K273" s="7" t="n">
        <v>199.9199982</v>
      </c>
      <c r="L273" s="7" t="n">
        <v>13.98999977</v>
      </c>
      <c r="M273" s="8" t="n">
        <v>0.07</v>
      </c>
      <c r="N273" s="7" t="n">
        <v>50.20000076</v>
      </c>
      <c r="O273" s="9" t="n">
        <v>0</v>
      </c>
    </row>
    <row r="274" customFormat="false" ht="15" hidden="false" customHeight="true" outlineLevel="0" collapsed="false">
      <c r="A274" s="6" t="n">
        <v>52546</v>
      </c>
      <c r="B274" s="6" t="s">
        <v>46</v>
      </c>
      <c r="C274" s="6" t="s">
        <v>37</v>
      </c>
      <c r="D274" s="6" t="s">
        <v>50</v>
      </c>
      <c r="E274" s="6" t="s">
        <v>51</v>
      </c>
      <c r="F274" s="6" t="s">
        <v>75</v>
      </c>
      <c r="G274" s="6" t="s">
        <v>24</v>
      </c>
      <c r="H274" s="6" t="n">
        <v>2</v>
      </c>
      <c r="I274" s="7" t="n">
        <v>299.980011</v>
      </c>
      <c r="J274" s="6" t="n">
        <v>1</v>
      </c>
      <c r="K274" s="7" t="n">
        <v>299.980011</v>
      </c>
      <c r="L274" s="7" t="n">
        <v>3</v>
      </c>
      <c r="M274" s="8" t="n">
        <v>0.01</v>
      </c>
      <c r="N274" s="7" t="n">
        <v>80.18000031</v>
      </c>
      <c r="O274" s="9" t="n">
        <v>0</v>
      </c>
    </row>
    <row r="275" customFormat="false" ht="15" hidden="false" customHeight="true" outlineLevel="0" collapsed="false">
      <c r="A275" s="6" t="n">
        <v>33413</v>
      </c>
      <c r="B275" s="6" t="s">
        <v>26</v>
      </c>
      <c r="C275" s="6" t="s">
        <v>20</v>
      </c>
      <c r="D275" s="6" t="s">
        <v>31</v>
      </c>
      <c r="E275" s="6" t="s">
        <v>32</v>
      </c>
      <c r="F275" s="6" t="s">
        <v>74</v>
      </c>
      <c r="G275" s="6" t="s">
        <v>34</v>
      </c>
      <c r="H275" s="6" t="n">
        <v>1</v>
      </c>
      <c r="I275" s="7" t="n">
        <v>47.99000168</v>
      </c>
      <c r="J275" s="6" t="n">
        <v>5</v>
      </c>
      <c r="K275" s="7" t="n">
        <v>239.9499969</v>
      </c>
      <c r="L275" s="7" t="n">
        <v>38.38999939</v>
      </c>
      <c r="M275" s="8" t="n">
        <v>0.159999996</v>
      </c>
      <c r="N275" s="7" t="n">
        <v>17.73999977</v>
      </c>
      <c r="O275" s="12" t="n">
        <v>1</v>
      </c>
    </row>
    <row r="276" customFormat="false" ht="15" hidden="false" customHeight="true" outlineLevel="0" collapsed="false">
      <c r="A276" s="6" t="n">
        <v>39994</v>
      </c>
      <c r="B276" s="6" t="s">
        <v>19</v>
      </c>
      <c r="C276" s="6" t="s">
        <v>37</v>
      </c>
      <c r="D276" s="6" t="s">
        <v>31</v>
      </c>
      <c r="E276" s="6" t="s">
        <v>86</v>
      </c>
      <c r="F276" s="6" t="s">
        <v>23</v>
      </c>
      <c r="G276" s="6" t="s">
        <v>44</v>
      </c>
      <c r="H276" s="6" t="n">
        <v>4</v>
      </c>
      <c r="I276" s="7" t="n">
        <v>129.9900055</v>
      </c>
      <c r="J276" s="6" t="n">
        <v>1</v>
      </c>
      <c r="K276" s="7" t="n">
        <v>129.9900055</v>
      </c>
      <c r="L276" s="7" t="n">
        <v>2.599999905</v>
      </c>
      <c r="M276" s="8" t="n">
        <v>0.02</v>
      </c>
      <c r="N276" s="7" t="n">
        <v>61.15000153</v>
      </c>
      <c r="O276" s="12" t="n">
        <v>1</v>
      </c>
    </row>
    <row r="277" customFormat="false" ht="15" hidden="false" customHeight="true" outlineLevel="0" collapsed="false">
      <c r="A277" s="6" t="n">
        <v>34467</v>
      </c>
      <c r="B277" s="6" t="s">
        <v>19</v>
      </c>
      <c r="C277" s="6" t="s">
        <v>20</v>
      </c>
      <c r="D277" s="6" t="s">
        <v>31</v>
      </c>
      <c r="E277" s="6" t="s">
        <v>86</v>
      </c>
      <c r="F277" s="6" t="s">
        <v>57</v>
      </c>
      <c r="G277" s="6" t="s">
        <v>34</v>
      </c>
      <c r="H277" s="6" t="n">
        <v>4</v>
      </c>
      <c r="I277" s="7" t="n">
        <v>50</v>
      </c>
      <c r="J277" s="6" t="n">
        <v>3</v>
      </c>
      <c r="K277" s="7" t="n">
        <v>150</v>
      </c>
      <c r="L277" s="7" t="n">
        <v>4.5</v>
      </c>
      <c r="M277" s="8" t="n">
        <v>0.029999999</v>
      </c>
      <c r="N277" s="7" t="n">
        <v>52.8199997</v>
      </c>
      <c r="O277" s="9" t="n">
        <v>0</v>
      </c>
    </row>
    <row r="278" customFormat="false" ht="15" hidden="false" customHeight="true" outlineLevel="0" collapsed="false">
      <c r="A278" s="6" t="n">
        <v>35301</v>
      </c>
      <c r="B278" s="6" t="s">
        <v>46</v>
      </c>
      <c r="C278" s="6" t="s">
        <v>20</v>
      </c>
      <c r="D278" s="6" t="s">
        <v>31</v>
      </c>
      <c r="E278" s="6" t="s">
        <v>62</v>
      </c>
      <c r="F278" s="6" t="s">
        <v>71</v>
      </c>
      <c r="G278" s="6" t="s">
        <v>34</v>
      </c>
      <c r="H278" s="6" t="n">
        <v>2</v>
      </c>
      <c r="I278" s="7" t="n">
        <v>199.9900055</v>
      </c>
      <c r="J278" s="6" t="n">
        <v>1</v>
      </c>
      <c r="K278" s="7" t="n">
        <v>199.9900055</v>
      </c>
      <c r="L278" s="7" t="n">
        <v>2</v>
      </c>
      <c r="M278" s="8" t="n">
        <v>0.01</v>
      </c>
      <c r="N278" s="7" t="n">
        <v>97.01999664</v>
      </c>
      <c r="O278" s="9" t="n">
        <v>0</v>
      </c>
    </row>
    <row r="279" customFormat="false" ht="15" hidden="false" customHeight="true" outlineLevel="0" collapsed="false">
      <c r="A279" s="6" t="n">
        <v>47459</v>
      </c>
      <c r="B279" s="6" t="s">
        <v>19</v>
      </c>
      <c r="C279" s="6" t="s">
        <v>37</v>
      </c>
      <c r="D279" s="6" t="s">
        <v>38</v>
      </c>
      <c r="E279" s="6" t="s">
        <v>94</v>
      </c>
      <c r="F279" s="6" t="s">
        <v>58</v>
      </c>
      <c r="G279" s="6" t="s">
        <v>34</v>
      </c>
      <c r="H279" s="6" t="n">
        <v>4</v>
      </c>
      <c r="I279" s="7" t="n">
        <v>49.97999954</v>
      </c>
      <c r="J279" s="6" t="n">
        <v>3</v>
      </c>
      <c r="K279" s="7" t="n">
        <v>149.9400024</v>
      </c>
      <c r="L279" s="7" t="n">
        <v>25.48999977</v>
      </c>
      <c r="M279" s="8" t="n">
        <v>0.170000002</v>
      </c>
      <c r="N279" s="7" t="n">
        <v>-31.11000061</v>
      </c>
      <c r="O279" s="12" t="n">
        <v>1</v>
      </c>
    </row>
    <row r="280" customFormat="false" ht="15" hidden="false" customHeight="true" outlineLevel="0" collapsed="false">
      <c r="A280" s="6" t="n">
        <v>67129</v>
      </c>
      <c r="B280" s="6" t="s">
        <v>19</v>
      </c>
      <c r="C280" s="6" t="s">
        <v>49</v>
      </c>
      <c r="D280" s="6" t="s">
        <v>21</v>
      </c>
      <c r="E280" s="6" t="s">
        <v>64</v>
      </c>
      <c r="F280" s="6" t="s">
        <v>23</v>
      </c>
      <c r="G280" s="6" t="s">
        <v>47</v>
      </c>
      <c r="H280" s="6" t="n">
        <v>4</v>
      </c>
      <c r="I280" s="7" t="n">
        <v>129.9900055</v>
      </c>
      <c r="J280" s="6" t="n">
        <v>1</v>
      </c>
      <c r="K280" s="7" t="n">
        <v>129.9900055</v>
      </c>
      <c r="L280" s="7" t="n">
        <v>9.100000381</v>
      </c>
      <c r="M280" s="8" t="n">
        <v>0.07</v>
      </c>
      <c r="N280" s="7" t="n">
        <v>-9.069999695</v>
      </c>
      <c r="O280" s="12" t="n">
        <v>1</v>
      </c>
    </row>
    <row r="281" customFormat="false" ht="15" hidden="false" customHeight="true" outlineLevel="0" collapsed="false">
      <c r="A281" s="6" t="n">
        <v>70079</v>
      </c>
      <c r="B281" s="6" t="s">
        <v>19</v>
      </c>
      <c r="C281" s="6" t="s">
        <v>49</v>
      </c>
      <c r="D281" s="6" t="s">
        <v>21</v>
      </c>
      <c r="E281" s="6" t="s">
        <v>22</v>
      </c>
      <c r="F281" s="6" t="s">
        <v>101</v>
      </c>
      <c r="G281" s="6" t="s">
        <v>34</v>
      </c>
      <c r="H281" s="6" t="n">
        <v>4</v>
      </c>
      <c r="I281" s="7" t="n">
        <v>357.1000061</v>
      </c>
      <c r="J281" s="6" t="n">
        <v>1</v>
      </c>
      <c r="K281" s="7" t="n">
        <v>357.1000061</v>
      </c>
      <c r="L281" s="7" t="n">
        <v>57.13999939</v>
      </c>
      <c r="M281" s="8" t="n">
        <v>0.159999996</v>
      </c>
      <c r="N281" s="7" t="n">
        <v>104.9899979</v>
      </c>
      <c r="O281" s="12" t="n">
        <v>1</v>
      </c>
    </row>
    <row r="282" customFormat="false" ht="15" hidden="false" customHeight="true" outlineLevel="0" collapsed="false">
      <c r="A282" s="6" t="n">
        <v>60163</v>
      </c>
      <c r="B282" s="6" t="s">
        <v>19</v>
      </c>
      <c r="C282" s="6" t="s">
        <v>49</v>
      </c>
      <c r="D282" s="6" t="s">
        <v>50</v>
      </c>
      <c r="E282" s="6" t="s">
        <v>72</v>
      </c>
      <c r="F282" s="6" t="s">
        <v>57</v>
      </c>
      <c r="G282" s="6" t="s">
        <v>34</v>
      </c>
      <c r="H282" s="6" t="n">
        <v>4</v>
      </c>
      <c r="I282" s="7" t="n">
        <v>50</v>
      </c>
      <c r="J282" s="6" t="n">
        <v>1</v>
      </c>
      <c r="K282" s="7" t="n">
        <v>50</v>
      </c>
      <c r="L282" s="7" t="n">
        <v>6</v>
      </c>
      <c r="M282" s="8" t="n">
        <v>0.119999997</v>
      </c>
      <c r="N282" s="7" t="n">
        <v>11</v>
      </c>
      <c r="O282" s="9" t="n">
        <v>0</v>
      </c>
    </row>
    <row r="283" customFormat="false" ht="15" hidden="false" customHeight="true" outlineLevel="0" collapsed="false">
      <c r="A283" s="6" t="n">
        <v>54560</v>
      </c>
      <c r="B283" s="6" t="s">
        <v>19</v>
      </c>
      <c r="C283" s="6" t="s">
        <v>20</v>
      </c>
      <c r="D283" s="6" t="s">
        <v>50</v>
      </c>
      <c r="E283" s="6" t="s">
        <v>72</v>
      </c>
      <c r="F283" s="6" t="s">
        <v>33</v>
      </c>
      <c r="G283" s="6" t="s">
        <v>34</v>
      </c>
      <c r="H283" s="6" t="n">
        <v>4</v>
      </c>
      <c r="I283" s="7" t="n">
        <v>59.99000168</v>
      </c>
      <c r="J283" s="6" t="n">
        <v>3</v>
      </c>
      <c r="K283" s="7" t="n">
        <v>179.9700012</v>
      </c>
      <c r="L283" s="7" t="n">
        <v>7.199999809</v>
      </c>
      <c r="M283" s="8" t="n">
        <v>0.039999999</v>
      </c>
      <c r="N283" s="7" t="n">
        <v>-138.2200012</v>
      </c>
      <c r="O283" s="12" t="n">
        <v>1</v>
      </c>
    </row>
    <row r="284" customFormat="false" ht="15" hidden="false" customHeight="true" outlineLevel="0" collapsed="false">
      <c r="A284" s="6" t="n">
        <v>53927</v>
      </c>
      <c r="B284" s="6" t="s">
        <v>19</v>
      </c>
      <c r="C284" s="6" t="s">
        <v>20</v>
      </c>
      <c r="D284" s="6" t="s">
        <v>50</v>
      </c>
      <c r="E284" s="6" t="s">
        <v>51</v>
      </c>
      <c r="F284" s="6" t="s">
        <v>33</v>
      </c>
      <c r="G284" s="6" t="s">
        <v>24</v>
      </c>
      <c r="H284" s="6" t="n">
        <v>4</v>
      </c>
      <c r="I284" s="7" t="n">
        <v>59.99000168</v>
      </c>
      <c r="J284" s="6" t="n">
        <v>5</v>
      </c>
      <c r="K284" s="7" t="n">
        <v>299.9500122</v>
      </c>
      <c r="L284" s="7" t="n">
        <v>27</v>
      </c>
      <c r="M284" s="8" t="n">
        <v>0.090000004</v>
      </c>
      <c r="N284" s="7" t="n">
        <v>106.4499969</v>
      </c>
      <c r="O284" s="9" t="n">
        <v>0</v>
      </c>
    </row>
    <row r="285" customFormat="false" ht="15" hidden="false" customHeight="true" outlineLevel="0" collapsed="false">
      <c r="A285" s="6" t="n">
        <v>2780</v>
      </c>
      <c r="B285" s="6" t="s">
        <v>19</v>
      </c>
      <c r="C285" s="6" t="s">
        <v>20</v>
      </c>
      <c r="D285" s="6" t="s">
        <v>50</v>
      </c>
      <c r="E285" s="6" t="s">
        <v>51</v>
      </c>
      <c r="F285" s="6" t="s">
        <v>40</v>
      </c>
      <c r="G285" s="6" t="s">
        <v>44</v>
      </c>
      <c r="H285" s="6" t="n">
        <v>4</v>
      </c>
      <c r="I285" s="7" t="n">
        <v>399.980011</v>
      </c>
      <c r="J285" s="6" t="n">
        <v>1</v>
      </c>
      <c r="K285" s="7" t="n">
        <v>399.980011</v>
      </c>
      <c r="L285" s="7" t="n">
        <v>100</v>
      </c>
      <c r="M285" s="8" t="n">
        <v>0.25</v>
      </c>
      <c r="N285" s="7" t="n">
        <v>78</v>
      </c>
      <c r="O285" s="12" t="n">
        <v>1</v>
      </c>
    </row>
    <row r="286" customFormat="false" ht="15" hidden="false" customHeight="true" outlineLevel="0" collapsed="false">
      <c r="A286" s="6" t="n">
        <v>40426</v>
      </c>
      <c r="B286" s="6" t="s">
        <v>46</v>
      </c>
      <c r="C286" s="6" t="s">
        <v>20</v>
      </c>
      <c r="D286" s="6" t="s">
        <v>31</v>
      </c>
      <c r="E286" s="6" t="s">
        <v>32</v>
      </c>
      <c r="F286" s="6" t="s">
        <v>71</v>
      </c>
      <c r="G286" s="6" t="s">
        <v>34</v>
      </c>
      <c r="H286" s="6" t="n">
        <v>2</v>
      </c>
      <c r="I286" s="7" t="n">
        <v>199.9900055</v>
      </c>
      <c r="J286" s="6" t="n">
        <v>1</v>
      </c>
      <c r="K286" s="7" t="n">
        <v>199.9900055</v>
      </c>
      <c r="L286" s="7" t="n">
        <v>8</v>
      </c>
      <c r="M286" s="8" t="n">
        <v>0.039999999</v>
      </c>
      <c r="N286" s="7" t="n">
        <v>67.19999695</v>
      </c>
      <c r="O286" s="9" t="n">
        <v>0</v>
      </c>
    </row>
    <row r="287" customFormat="false" ht="15" hidden="false" customHeight="true" outlineLevel="0" collapsed="false">
      <c r="A287" s="6" t="n">
        <v>36286</v>
      </c>
      <c r="B287" s="6" t="s">
        <v>19</v>
      </c>
      <c r="C287" s="6" t="s">
        <v>20</v>
      </c>
      <c r="D287" s="6" t="s">
        <v>31</v>
      </c>
      <c r="E287" s="6" t="s">
        <v>56</v>
      </c>
      <c r="F287" s="6" t="s">
        <v>71</v>
      </c>
      <c r="G287" s="6" t="s">
        <v>47</v>
      </c>
      <c r="H287" s="6" t="n">
        <v>4</v>
      </c>
      <c r="I287" s="7" t="n">
        <v>199.9900055</v>
      </c>
      <c r="J287" s="6" t="n">
        <v>1</v>
      </c>
      <c r="K287" s="7" t="n">
        <v>199.9900055</v>
      </c>
      <c r="L287" s="7" t="n">
        <v>36</v>
      </c>
      <c r="M287" s="8" t="n">
        <v>0.180000007</v>
      </c>
      <c r="N287" s="7" t="n">
        <v>57.40000153</v>
      </c>
      <c r="O287" s="9" t="n">
        <v>0</v>
      </c>
    </row>
    <row r="288" customFormat="false" ht="15" hidden="false" customHeight="true" outlineLevel="0" collapsed="false">
      <c r="A288" s="6" t="n">
        <v>68856</v>
      </c>
      <c r="B288" s="6" t="s">
        <v>19</v>
      </c>
      <c r="C288" s="6" t="s">
        <v>20</v>
      </c>
      <c r="D288" s="6" t="s">
        <v>21</v>
      </c>
      <c r="E288" s="6" t="s">
        <v>65</v>
      </c>
      <c r="F288" s="6" t="s">
        <v>23</v>
      </c>
      <c r="G288" s="6" t="s">
        <v>44</v>
      </c>
      <c r="H288" s="6" t="n">
        <v>4</v>
      </c>
      <c r="I288" s="7" t="n">
        <v>129.9900055</v>
      </c>
      <c r="J288" s="6" t="n">
        <v>1</v>
      </c>
      <c r="K288" s="7" t="n">
        <v>129.9900055</v>
      </c>
      <c r="L288" s="7" t="n">
        <v>9.100000381</v>
      </c>
      <c r="M288" s="8" t="n">
        <v>0.07</v>
      </c>
      <c r="N288" s="7" t="n">
        <v>-308.269989</v>
      </c>
      <c r="O288" s="9" t="n">
        <v>0</v>
      </c>
    </row>
    <row r="289" customFormat="false" ht="15" hidden="false" customHeight="true" outlineLevel="0" collapsed="false">
      <c r="A289" s="6" t="n">
        <v>27037</v>
      </c>
      <c r="B289" s="6" t="s">
        <v>26</v>
      </c>
      <c r="C289" s="6" t="s">
        <v>20</v>
      </c>
      <c r="D289" s="6" t="s">
        <v>27</v>
      </c>
      <c r="E289" s="6" t="s">
        <v>42</v>
      </c>
      <c r="F289" s="6" t="s">
        <v>58</v>
      </c>
      <c r="G289" s="6" t="s">
        <v>24</v>
      </c>
      <c r="H289" s="6" t="n">
        <v>1</v>
      </c>
      <c r="I289" s="7" t="n">
        <v>49.97999954</v>
      </c>
      <c r="J289" s="6" t="n">
        <v>4</v>
      </c>
      <c r="K289" s="7" t="n">
        <v>199.9199982</v>
      </c>
      <c r="L289" s="7" t="n">
        <v>19.98999977</v>
      </c>
      <c r="M289" s="8" t="n">
        <v>0.100000001</v>
      </c>
      <c r="N289" s="7" t="n">
        <v>17.98999977</v>
      </c>
      <c r="O289" s="12" t="n">
        <v>1</v>
      </c>
    </row>
    <row r="290" customFormat="false" ht="15" hidden="false" customHeight="true" outlineLevel="0" collapsed="false">
      <c r="A290" s="6" t="n">
        <v>13855</v>
      </c>
      <c r="B290" s="6" t="s">
        <v>19</v>
      </c>
      <c r="C290" s="6" t="s">
        <v>37</v>
      </c>
      <c r="D290" s="6" t="s">
        <v>21</v>
      </c>
      <c r="E290" s="6" t="s">
        <v>22</v>
      </c>
      <c r="F290" s="6" t="s">
        <v>75</v>
      </c>
      <c r="G290" s="6" t="s">
        <v>47</v>
      </c>
      <c r="H290" s="6" t="n">
        <v>4</v>
      </c>
      <c r="I290" s="7" t="n">
        <v>299.980011</v>
      </c>
      <c r="J290" s="6" t="n">
        <v>1</v>
      </c>
      <c r="K290" s="7" t="n">
        <v>299.980011</v>
      </c>
      <c r="L290" s="7" t="n">
        <v>30</v>
      </c>
      <c r="M290" s="8" t="n">
        <v>0.100000001</v>
      </c>
      <c r="N290" s="7" t="n">
        <v>33.75</v>
      </c>
      <c r="O290" s="12" t="n">
        <v>1</v>
      </c>
    </row>
    <row r="291" customFormat="false" ht="15" hidden="false" customHeight="true" outlineLevel="0" collapsed="false">
      <c r="A291" s="6" t="n">
        <v>75494</v>
      </c>
      <c r="B291" s="6" t="s">
        <v>46</v>
      </c>
      <c r="C291" s="6" t="s">
        <v>37</v>
      </c>
      <c r="D291" s="6" t="s">
        <v>27</v>
      </c>
      <c r="E291" s="6" t="s">
        <v>69</v>
      </c>
      <c r="F291" s="6" t="s">
        <v>95</v>
      </c>
      <c r="G291" s="6" t="s">
        <v>24</v>
      </c>
      <c r="H291" s="6" t="n">
        <v>2</v>
      </c>
      <c r="I291" s="7" t="n">
        <v>84.40000153</v>
      </c>
      <c r="J291" s="6" t="n">
        <v>1</v>
      </c>
      <c r="K291" s="7" t="n">
        <v>84.40000153</v>
      </c>
      <c r="L291" s="7" t="n">
        <v>4.639999866</v>
      </c>
      <c r="M291" s="8" t="n">
        <v>0.059999999</v>
      </c>
      <c r="N291" s="7" t="n">
        <v>23.12999916</v>
      </c>
      <c r="O291" s="12" t="n">
        <v>1</v>
      </c>
    </row>
    <row r="292" customFormat="false" ht="15" hidden="false" customHeight="true" outlineLevel="0" collapsed="false">
      <c r="A292" s="6" t="n">
        <v>64562</v>
      </c>
      <c r="B292" s="6" t="s">
        <v>19</v>
      </c>
      <c r="C292" s="6" t="s">
        <v>37</v>
      </c>
      <c r="D292" s="6" t="s">
        <v>21</v>
      </c>
      <c r="E292" s="6" t="s">
        <v>22</v>
      </c>
      <c r="F292" s="6" t="s">
        <v>40</v>
      </c>
      <c r="G292" s="6" t="s">
        <v>47</v>
      </c>
      <c r="H292" s="6" t="n">
        <v>4</v>
      </c>
      <c r="I292" s="7" t="n">
        <v>399.980011</v>
      </c>
      <c r="J292" s="6" t="n">
        <v>1</v>
      </c>
      <c r="K292" s="7" t="n">
        <v>399.980011</v>
      </c>
      <c r="L292" s="7" t="n">
        <v>72</v>
      </c>
      <c r="M292" s="8" t="n">
        <v>0.180000007</v>
      </c>
      <c r="N292" s="7" t="n">
        <v>61.65999985</v>
      </c>
      <c r="O292" s="9" t="n">
        <v>0</v>
      </c>
    </row>
    <row r="293" customFormat="false" ht="15" hidden="false" customHeight="true" outlineLevel="0" collapsed="false">
      <c r="A293" s="6" t="n">
        <v>19653</v>
      </c>
      <c r="B293" s="6" t="s">
        <v>26</v>
      </c>
      <c r="C293" s="6" t="s">
        <v>20</v>
      </c>
      <c r="D293" s="6" t="s">
        <v>21</v>
      </c>
      <c r="E293" s="6" t="s">
        <v>65</v>
      </c>
      <c r="F293" s="6" t="s">
        <v>71</v>
      </c>
      <c r="G293" s="6" t="s">
        <v>47</v>
      </c>
      <c r="H293" s="6" t="n">
        <v>1</v>
      </c>
      <c r="I293" s="7" t="n">
        <v>199.9900055</v>
      </c>
      <c r="J293" s="6" t="n">
        <v>1</v>
      </c>
      <c r="K293" s="7" t="n">
        <v>199.9900055</v>
      </c>
      <c r="L293" s="7" t="n">
        <v>18</v>
      </c>
      <c r="M293" s="8" t="n">
        <v>0.090000004</v>
      </c>
      <c r="N293" s="7" t="n">
        <v>43.68000031</v>
      </c>
      <c r="O293" s="12" t="n">
        <v>1</v>
      </c>
    </row>
    <row r="294" customFormat="false" ht="15" hidden="false" customHeight="true" outlineLevel="0" collapsed="false">
      <c r="A294" s="6" t="n">
        <v>8397</v>
      </c>
      <c r="B294" s="6" t="s">
        <v>46</v>
      </c>
      <c r="C294" s="6" t="s">
        <v>49</v>
      </c>
      <c r="D294" s="6" t="s">
        <v>50</v>
      </c>
      <c r="E294" s="6" t="s">
        <v>72</v>
      </c>
      <c r="F294" s="6" t="s">
        <v>29</v>
      </c>
      <c r="G294" s="6" t="s">
        <v>34</v>
      </c>
      <c r="H294" s="6" t="n">
        <v>2</v>
      </c>
      <c r="I294" s="7" t="n">
        <v>99.98999786</v>
      </c>
      <c r="J294" s="6" t="n">
        <v>5</v>
      </c>
      <c r="K294" s="7" t="n">
        <v>499.9500122</v>
      </c>
      <c r="L294" s="7" t="n">
        <v>20</v>
      </c>
      <c r="M294" s="8" t="n">
        <v>0.039999999</v>
      </c>
      <c r="N294" s="7" t="n">
        <v>67.19000244</v>
      </c>
      <c r="O294" s="12" t="n">
        <v>1</v>
      </c>
    </row>
    <row r="295" customFormat="false" ht="15" hidden="false" customHeight="true" outlineLevel="0" collapsed="false">
      <c r="A295" s="6" t="n">
        <v>10768</v>
      </c>
      <c r="B295" s="6" t="s">
        <v>46</v>
      </c>
      <c r="C295" s="6" t="s">
        <v>20</v>
      </c>
      <c r="D295" s="6" t="s">
        <v>21</v>
      </c>
      <c r="E295" s="6" t="s">
        <v>65</v>
      </c>
      <c r="F295" s="6" t="s">
        <v>75</v>
      </c>
      <c r="G295" s="6" t="s">
        <v>47</v>
      </c>
      <c r="H295" s="6" t="n">
        <v>2</v>
      </c>
      <c r="I295" s="7" t="n">
        <v>299.980011</v>
      </c>
      <c r="J295" s="6" t="n">
        <v>1</v>
      </c>
      <c r="K295" s="7" t="n">
        <v>299.980011</v>
      </c>
      <c r="L295" s="7" t="n">
        <v>48</v>
      </c>
      <c r="M295" s="8" t="n">
        <v>0.159999996</v>
      </c>
      <c r="N295" s="7" t="n">
        <v>18.89999962</v>
      </c>
      <c r="O295" s="12" t="n">
        <v>1</v>
      </c>
    </row>
    <row r="296" customFormat="false" ht="15" hidden="false" customHeight="true" outlineLevel="0" collapsed="false">
      <c r="A296" s="6" t="n">
        <v>67342</v>
      </c>
      <c r="B296" s="6" t="s">
        <v>19</v>
      </c>
      <c r="C296" s="6" t="s">
        <v>37</v>
      </c>
      <c r="D296" s="6" t="s">
        <v>21</v>
      </c>
      <c r="E296" s="6" t="s">
        <v>65</v>
      </c>
      <c r="F296" s="6" t="s">
        <v>40</v>
      </c>
      <c r="G296" s="6" t="s">
        <v>44</v>
      </c>
      <c r="H296" s="6" t="n">
        <v>4</v>
      </c>
      <c r="I296" s="7" t="n">
        <v>399.980011</v>
      </c>
      <c r="J296" s="6" t="n">
        <v>1</v>
      </c>
      <c r="K296" s="7" t="n">
        <v>399.980011</v>
      </c>
      <c r="L296" s="7" t="n">
        <v>8</v>
      </c>
      <c r="M296" s="8" t="n">
        <v>0.02</v>
      </c>
      <c r="N296" s="7" t="n">
        <v>-176.3899994</v>
      </c>
      <c r="O296" s="9" t="n">
        <v>0</v>
      </c>
    </row>
    <row r="297" customFormat="false" ht="15" hidden="false" customHeight="true" outlineLevel="0" collapsed="false">
      <c r="A297" s="6" t="n">
        <v>62699</v>
      </c>
      <c r="B297" s="6" t="s">
        <v>46</v>
      </c>
      <c r="C297" s="6" t="s">
        <v>20</v>
      </c>
      <c r="D297" s="6" t="s">
        <v>21</v>
      </c>
      <c r="E297" s="6" t="s">
        <v>64</v>
      </c>
      <c r="F297" s="6" t="s">
        <v>75</v>
      </c>
      <c r="G297" s="6" t="s">
        <v>34</v>
      </c>
      <c r="H297" s="6" t="n">
        <v>2</v>
      </c>
      <c r="I297" s="7" t="n">
        <v>299.980011</v>
      </c>
      <c r="J297" s="6" t="n">
        <v>1</v>
      </c>
      <c r="K297" s="7" t="n">
        <v>299.980011</v>
      </c>
      <c r="L297" s="7" t="n">
        <v>75</v>
      </c>
      <c r="M297" s="8" t="n">
        <v>0.25</v>
      </c>
      <c r="N297" s="7" t="n">
        <v>-359.980011</v>
      </c>
      <c r="O297" s="12" t="n">
        <v>1</v>
      </c>
    </row>
    <row r="298" customFormat="false" ht="15" hidden="false" customHeight="true" outlineLevel="0" collapsed="false">
      <c r="A298" s="6" t="n">
        <v>1191</v>
      </c>
      <c r="B298" s="6" t="s">
        <v>19</v>
      </c>
      <c r="C298" s="6" t="s">
        <v>49</v>
      </c>
      <c r="D298" s="6" t="s">
        <v>50</v>
      </c>
      <c r="E298" s="6" t="s">
        <v>72</v>
      </c>
      <c r="F298" s="6" t="s">
        <v>23</v>
      </c>
      <c r="G298" s="6" t="s">
        <v>44</v>
      </c>
      <c r="H298" s="6" t="n">
        <v>4</v>
      </c>
      <c r="I298" s="7" t="n">
        <v>129.9900055</v>
      </c>
      <c r="J298" s="6" t="n">
        <v>1</v>
      </c>
      <c r="K298" s="7" t="n">
        <v>129.9900055</v>
      </c>
      <c r="L298" s="7" t="n">
        <v>1.299999952</v>
      </c>
      <c r="M298" s="8" t="n">
        <v>0.01</v>
      </c>
      <c r="N298" s="7" t="n">
        <v>-47.22999954</v>
      </c>
      <c r="O298" s="9" t="n">
        <v>0</v>
      </c>
    </row>
    <row r="299" customFormat="false" ht="15" hidden="false" customHeight="true" outlineLevel="0" collapsed="false">
      <c r="A299" s="6" t="n">
        <v>33758</v>
      </c>
      <c r="B299" s="6" t="s">
        <v>46</v>
      </c>
      <c r="C299" s="6" t="s">
        <v>20</v>
      </c>
      <c r="D299" s="6" t="s">
        <v>31</v>
      </c>
      <c r="E299" s="6" t="s">
        <v>56</v>
      </c>
      <c r="F299" s="6" t="s">
        <v>58</v>
      </c>
      <c r="G299" s="6" t="s">
        <v>34</v>
      </c>
      <c r="H299" s="6" t="n">
        <v>2</v>
      </c>
      <c r="I299" s="7" t="n">
        <v>49.97999954</v>
      </c>
      <c r="J299" s="6" t="n">
        <v>4</v>
      </c>
      <c r="K299" s="7" t="n">
        <v>199.9199982</v>
      </c>
      <c r="L299" s="7" t="n">
        <v>17.98999977</v>
      </c>
      <c r="M299" s="8" t="n">
        <v>0.090000004</v>
      </c>
      <c r="N299" s="7" t="n">
        <v>-118.25</v>
      </c>
      <c r="O299" s="12" t="n">
        <v>1</v>
      </c>
    </row>
    <row r="300" customFormat="false" ht="15" hidden="false" customHeight="true" outlineLevel="0" collapsed="false">
      <c r="A300" s="6" t="n">
        <v>20572</v>
      </c>
      <c r="B300" s="6" t="s">
        <v>46</v>
      </c>
      <c r="C300" s="6" t="s">
        <v>49</v>
      </c>
      <c r="D300" s="6" t="s">
        <v>27</v>
      </c>
      <c r="E300" s="6" t="s">
        <v>54</v>
      </c>
      <c r="F300" s="6" t="s">
        <v>71</v>
      </c>
      <c r="G300" s="6" t="s">
        <v>34</v>
      </c>
      <c r="H300" s="6" t="n">
        <v>2</v>
      </c>
      <c r="I300" s="7" t="n">
        <v>199.9900055</v>
      </c>
      <c r="J300" s="6" t="n">
        <v>1</v>
      </c>
      <c r="K300" s="7" t="n">
        <v>199.9900055</v>
      </c>
      <c r="L300" s="7" t="n">
        <v>2</v>
      </c>
      <c r="M300" s="8" t="n">
        <v>0.01</v>
      </c>
      <c r="N300" s="7" t="n">
        <v>57.41999817</v>
      </c>
      <c r="O300" s="12" t="n">
        <v>1</v>
      </c>
    </row>
    <row r="301" customFormat="false" ht="15" hidden="false" customHeight="true" outlineLevel="0" collapsed="false">
      <c r="A301" s="6" t="n">
        <v>42913</v>
      </c>
      <c r="B301" s="6" t="s">
        <v>19</v>
      </c>
      <c r="C301" s="6" t="s">
        <v>37</v>
      </c>
      <c r="D301" s="6" t="s">
        <v>38</v>
      </c>
      <c r="E301" s="6" t="s">
        <v>39</v>
      </c>
      <c r="F301" s="6" t="s">
        <v>71</v>
      </c>
      <c r="G301" s="6" t="s">
        <v>47</v>
      </c>
      <c r="H301" s="6" t="n">
        <v>4</v>
      </c>
      <c r="I301" s="7" t="n">
        <v>199.9900055</v>
      </c>
      <c r="J301" s="6" t="n">
        <v>1</v>
      </c>
      <c r="K301" s="7" t="n">
        <v>199.9900055</v>
      </c>
      <c r="L301" s="7" t="n">
        <v>2</v>
      </c>
      <c r="M301" s="8" t="n">
        <v>0.01</v>
      </c>
      <c r="N301" s="7" t="n">
        <v>-158.3899994</v>
      </c>
      <c r="O301" s="9" t="n">
        <v>0</v>
      </c>
    </row>
    <row r="302" customFormat="false" ht="15" hidden="false" customHeight="true" outlineLevel="0" collapsed="false">
      <c r="A302" s="6" t="n">
        <v>3679</v>
      </c>
      <c r="B302" s="6" t="s">
        <v>19</v>
      </c>
      <c r="C302" s="6" t="s">
        <v>20</v>
      </c>
      <c r="D302" s="6" t="s">
        <v>50</v>
      </c>
      <c r="E302" s="6" t="s">
        <v>51</v>
      </c>
      <c r="F302" s="6" t="s">
        <v>75</v>
      </c>
      <c r="G302" s="6" t="s">
        <v>34</v>
      </c>
      <c r="H302" s="6" t="n">
        <v>4</v>
      </c>
      <c r="I302" s="7" t="n">
        <v>299.980011</v>
      </c>
      <c r="J302" s="6" t="n">
        <v>1</v>
      </c>
      <c r="K302" s="7" t="n">
        <v>299.980011</v>
      </c>
      <c r="L302" s="7" t="n">
        <v>9</v>
      </c>
      <c r="M302" s="8" t="n">
        <v>0.029999999</v>
      </c>
      <c r="N302" s="7" t="n">
        <v>61.97999954</v>
      </c>
      <c r="O302" s="12" t="n">
        <v>1</v>
      </c>
    </row>
    <row r="303" customFormat="false" ht="15" hidden="false" customHeight="true" outlineLevel="0" collapsed="false">
      <c r="A303" s="6" t="n">
        <v>48511</v>
      </c>
      <c r="B303" s="6" t="s">
        <v>36</v>
      </c>
      <c r="C303" s="6" t="s">
        <v>20</v>
      </c>
      <c r="D303" s="6" t="s">
        <v>38</v>
      </c>
      <c r="E303" s="6" t="s">
        <v>98</v>
      </c>
      <c r="F303" s="6" t="s">
        <v>40</v>
      </c>
      <c r="G303" s="6" t="s">
        <v>24</v>
      </c>
      <c r="H303" s="6" t="n">
        <v>0</v>
      </c>
      <c r="I303" s="7" t="n">
        <v>399.980011</v>
      </c>
      <c r="J303" s="6" t="n">
        <v>1</v>
      </c>
      <c r="K303" s="7" t="n">
        <v>399.980011</v>
      </c>
      <c r="L303" s="7" t="n">
        <v>60</v>
      </c>
      <c r="M303" s="8" t="n">
        <v>0.150000006</v>
      </c>
      <c r="N303" s="7" t="n">
        <v>114.9100037</v>
      </c>
      <c r="O303" s="9" t="n">
        <v>0</v>
      </c>
    </row>
    <row r="304" customFormat="false" ht="15" hidden="false" customHeight="true" outlineLevel="0" collapsed="false">
      <c r="A304" s="6" t="n">
        <v>50942</v>
      </c>
      <c r="B304" s="6" t="s">
        <v>26</v>
      </c>
      <c r="C304" s="6" t="s">
        <v>20</v>
      </c>
      <c r="D304" s="6" t="s">
        <v>38</v>
      </c>
      <c r="E304" s="6" t="s">
        <v>70</v>
      </c>
      <c r="F304" s="6" t="s">
        <v>23</v>
      </c>
      <c r="G304" s="6" t="s">
        <v>24</v>
      </c>
      <c r="H304" s="6" t="n">
        <v>1</v>
      </c>
      <c r="I304" s="7" t="n">
        <v>129.9900055</v>
      </c>
      <c r="J304" s="6" t="n">
        <v>1</v>
      </c>
      <c r="K304" s="7" t="n">
        <v>129.9900055</v>
      </c>
      <c r="L304" s="7" t="n">
        <v>5.199999809</v>
      </c>
      <c r="M304" s="8" t="n">
        <v>0.039999999</v>
      </c>
      <c r="N304" s="7" t="n">
        <v>33.68999863</v>
      </c>
      <c r="O304" s="12" t="n">
        <v>1</v>
      </c>
    </row>
    <row r="305" customFormat="false" ht="15" hidden="false" customHeight="true" outlineLevel="0" collapsed="false">
      <c r="A305" s="6" t="n">
        <v>21356</v>
      </c>
      <c r="B305" s="6" t="s">
        <v>19</v>
      </c>
      <c r="C305" s="6" t="s">
        <v>37</v>
      </c>
      <c r="D305" s="6" t="s">
        <v>27</v>
      </c>
      <c r="E305" s="6" t="s">
        <v>42</v>
      </c>
      <c r="F305" s="6" t="s">
        <v>33</v>
      </c>
      <c r="G305" s="6" t="s">
        <v>44</v>
      </c>
      <c r="H305" s="6" t="n">
        <v>4</v>
      </c>
      <c r="I305" s="7" t="n">
        <v>59.99000168</v>
      </c>
      <c r="J305" s="6" t="n">
        <v>5</v>
      </c>
      <c r="K305" s="7" t="n">
        <v>299.9500122</v>
      </c>
      <c r="L305" s="7" t="n">
        <v>44.99000168</v>
      </c>
      <c r="M305" s="8" t="n">
        <v>0.150000006</v>
      </c>
      <c r="N305" s="7" t="n">
        <v>119.8300018</v>
      </c>
      <c r="O305" s="9" t="n">
        <v>0</v>
      </c>
    </row>
    <row r="306" customFormat="false" ht="15" hidden="false" customHeight="true" outlineLevel="0" collapsed="false">
      <c r="A306" s="6" t="n">
        <v>8078</v>
      </c>
      <c r="B306" s="6" t="s">
        <v>26</v>
      </c>
      <c r="C306" s="6" t="s">
        <v>20</v>
      </c>
      <c r="D306" s="6" t="s">
        <v>50</v>
      </c>
      <c r="E306" s="6" t="s">
        <v>63</v>
      </c>
      <c r="F306" s="6" t="s">
        <v>57</v>
      </c>
      <c r="G306" s="6" t="s">
        <v>34</v>
      </c>
      <c r="H306" s="6" t="n">
        <v>1</v>
      </c>
      <c r="I306" s="7" t="n">
        <v>50</v>
      </c>
      <c r="J306" s="6" t="n">
        <v>3</v>
      </c>
      <c r="K306" s="7" t="n">
        <v>150</v>
      </c>
      <c r="L306" s="7" t="n">
        <v>1.5</v>
      </c>
      <c r="M306" s="8" t="n">
        <v>0.01</v>
      </c>
      <c r="N306" s="7" t="n">
        <v>-29.70000076</v>
      </c>
      <c r="O306" s="12" t="n">
        <v>1</v>
      </c>
    </row>
    <row r="307" customFormat="false" ht="15" hidden="false" customHeight="true" outlineLevel="0" collapsed="false">
      <c r="A307" s="6" t="n">
        <v>27929</v>
      </c>
      <c r="B307" s="6" t="s">
        <v>19</v>
      </c>
      <c r="C307" s="6" t="s">
        <v>49</v>
      </c>
      <c r="D307" s="6" t="s">
        <v>27</v>
      </c>
      <c r="E307" s="6" t="s">
        <v>54</v>
      </c>
      <c r="F307" s="6" t="s">
        <v>33</v>
      </c>
      <c r="G307" s="6" t="s">
        <v>34</v>
      </c>
      <c r="H307" s="6" t="n">
        <v>4</v>
      </c>
      <c r="I307" s="7" t="n">
        <v>59.99000168</v>
      </c>
      <c r="J307" s="6" t="n">
        <v>4</v>
      </c>
      <c r="K307" s="7" t="n">
        <v>239.9600067</v>
      </c>
      <c r="L307" s="7" t="n">
        <v>21.60000038</v>
      </c>
      <c r="M307" s="8" t="n">
        <v>0.090000004</v>
      </c>
      <c r="N307" s="7" t="n">
        <v>21.84000015</v>
      </c>
      <c r="O307" s="12" t="n">
        <v>1</v>
      </c>
    </row>
    <row r="308" customFormat="false" ht="15" hidden="false" customHeight="true" outlineLevel="0" collapsed="false">
      <c r="A308" s="6" t="n">
        <v>16763</v>
      </c>
      <c r="B308" s="6" t="s">
        <v>19</v>
      </c>
      <c r="C308" s="6" t="s">
        <v>20</v>
      </c>
      <c r="D308" s="6" t="s">
        <v>21</v>
      </c>
      <c r="E308" s="6" t="s">
        <v>65</v>
      </c>
      <c r="F308" s="6" t="s">
        <v>40</v>
      </c>
      <c r="G308" s="6" t="s">
        <v>34</v>
      </c>
      <c r="H308" s="6" t="n">
        <v>4</v>
      </c>
      <c r="I308" s="7" t="n">
        <v>399.980011</v>
      </c>
      <c r="J308" s="6" t="n">
        <v>1</v>
      </c>
      <c r="K308" s="7" t="n">
        <v>399.980011</v>
      </c>
      <c r="L308" s="7" t="n">
        <v>28</v>
      </c>
      <c r="M308" s="8" t="n">
        <v>0.07</v>
      </c>
      <c r="N308" s="7" t="n">
        <v>42.02999878</v>
      </c>
      <c r="O308" s="9" t="n">
        <v>0</v>
      </c>
    </row>
    <row r="309" customFormat="false" ht="15" hidden="false" customHeight="true" outlineLevel="0" collapsed="false">
      <c r="A309" s="6" t="n">
        <v>15223</v>
      </c>
      <c r="B309" s="6" t="s">
        <v>19</v>
      </c>
      <c r="C309" s="6" t="s">
        <v>20</v>
      </c>
      <c r="D309" s="6" t="s">
        <v>21</v>
      </c>
      <c r="E309" s="6" t="s">
        <v>65</v>
      </c>
      <c r="F309" s="6" t="s">
        <v>100</v>
      </c>
      <c r="G309" s="6" t="s">
        <v>44</v>
      </c>
      <c r="H309" s="6" t="n">
        <v>4</v>
      </c>
      <c r="I309" s="7" t="n">
        <v>17.98999977</v>
      </c>
      <c r="J309" s="6" t="n">
        <v>1</v>
      </c>
      <c r="K309" s="7" t="n">
        <v>17.98999977</v>
      </c>
      <c r="L309" s="7" t="n">
        <v>1.25999999</v>
      </c>
      <c r="M309" s="8" t="n">
        <v>0.07</v>
      </c>
      <c r="N309" s="7" t="n">
        <v>5.860000134</v>
      </c>
      <c r="O309" s="9" t="n">
        <v>0</v>
      </c>
    </row>
    <row r="310" customFormat="false" ht="15" hidden="false" customHeight="true" outlineLevel="0" collapsed="false">
      <c r="A310" s="6" t="n">
        <v>27683</v>
      </c>
      <c r="B310" s="6" t="s">
        <v>19</v>
      </c>
      <c r="C310" s="6" t="s">
        <v>49</v>
      </c>
      <c r="D310" s="6" t="s">
        <v>27</v>
      </c>
      <c r="E310" s="6" t="s">
        <v>42</v>
      </c>
      <c r="F310" s="6" t="s">
        <v>57</v>
      </c>
      <c r="G310" s="6" t="s">
        <v>34</v>
      </c>
      <c r="H310" s="6" t="n">
        <v>4</v>
      </c>
      <c r="I310" s="7" t="n">
        <v>50</v>
      </c>
      <c r="J310" s="6" t="n">
        <v>1</v>
      </c>
      <c r="K310" s="7" t="n">
        <v>50</v>
      </c>
      <c r="L310" s="7" t="n">
        <v>0.5</v>
      </c>
      <c r="M310" s="8" t="n">
        <v>0.01</v>
      </c>
      <c r="N310" s="7" t="n">
        <v>1.980000019</v>
      </c>
      <c r="O310" s="9" t="n">
        <v>0</v>
      </c>
    </row>
    <row r="311" customFormat="false" ht="15" hidden="false" customHeight="true" outlineLevel="0" collapsed="false">
      <c r="A311" s="6" t="n">
        <v>51038</v>
      </c>
      <c r="B311" s="6" t="s">
        <v>36</v>
      </c>
      <c r="C311" s="6" t="s">
        <v>20</v>
      </c>
      <c r="D311" s="6" t="s">
        <v>27</v>
      </c>
      <c r="E311" s="6" t="s">
        <v>97</v>
      </c>
      <c r="F311" s="6" t="s">
        <v>23</v>
      </c>
      <c r="G311" s="6" t="s">
        <v>47</v>
      </c>
      <c r="H311" s="6" t="n">
        <v>0</v>
      </c>
      <c r="I311" s="7" t="n">
        <v>129.9900055</v>
      </c>
      <c r="J311" s="6" t="n">
        <v>1</v>
      </c>
      <c r="K311" s="7" t="n">
        <v>129.9900055</v>
      </c>
      <c r="L311" s="7" t="n">
        <v>19.5</v>
      </c>
      <c r="M311" s="8" t="n">
        <v>0.150000006</v>
      </c>
      <c r="N311" s="7" t="n">
        <v>30.94000053</v>
      </c>
      <c r="O311" s="9" t="n">
        <v>0</v>
      </c>
    </row>
    <row r="312" customFormat="false" ht="15" hidden="false" customHeight="true" outlineLevel="0" collapsed="false">
      <c r="A312" s="6" t="n">
        <v>1769</v>
      </c>
      <c r="B312" s="6" t="s">
        <v>19</v>
      </c>
      <c r="C312" s="6" t="s">
        <v>37</v>
      </c>
      <c r="D312" s="6" t="s">
        <v>50</v>
      </c>
      <c r="E312" s="6" t="s">
        <v>51</v>
      </c>
      <c r="F312" s="6" t="s">
        <v>58</v>
      </c>
      <c r="G312" s="6" t="s">
        <v>44</v>
      </c>
      <c r="H312" s="6" t="n">
        <v>4</v>
      </c>
      <c r="I312" s="7" t="n">
        <v>49.97999954</v>
      </c>
      <c r="J312" s="6" t="n">
        <v>1</v>
      </c>
      <c r="K312" s="7" t="n">
        <v>49.97999954</v>
      </c>
      <c r="L312" s="7" t="n">
        <v>4.5</v>
      </c>
      <c r="M312" s="8" t="n">
        <v>0.090000004</v>
      </c>
      <c r="N312" s="7" t="n">
        <v>21.82999992</v>
      </c>
      <c r="O312" s="12" t="n">
        <v>1</v>
      </c>
    </row>
    <row r="313" customFormat="false" ht="15" hidden="false" customHeight="true" outlineLevel="0" collapsed="false">
      <c r="A313" s="6" t="n">
        <v>57103</v>
      </c>
      <c r="B313" s="6" t="s">
        <v>36</v>
      </c>
      <c r="C313" s="6" t="s">
        <v>49</v>
      </c>
      <c r="D313" s="6" t="s">
        <v>50</v>
      </c>
      <c r="E313" s="6" t="s">
        <v>51</v>
      </c>
      <c r="F313" s="6" t="s">
        <v>23</v>
      </c>
      <c r="G313" s="6" t="s">
        <v>24</v>
      </c>
      <c r="H313" s="6" t="n">
        <v>0</v>
      </c>
      <c r="I313" s="7" t="n">
        <v>129.9900055</v>
      </c>
      <c r="J313" s="6" t="n">
        <v>1</v>
      </c>
      <c r="K313" s="7" t="n">
        <v>129.9900055</v>
      </c>
      <c r="L313" s="7" t="n">
        <v>26</v>
      </c>
      <c r="M313" s="8" t="n">
        <v>0.200000003</v>
      </c>
      <c r="N313" s="7" t="n">
        <v>29.12000084</v>
      </c>
      <c r="O313" s="12" t="n">
        <v>1</v>
      </c>
    </row>
    <row r="314" customFormat="false" ht="15" hidden="false" customHeight="true" outlineLevel="0" collapsed="false">
      <c r="A314" s="6" t="n">
        <v>56990</v>
      </c>
      <c r="B314" s="6" t="s">
        <v>19</v>
      </c>
      <c r="C314" s="6" t="s">
        <v>49</v>
      </c>
      <c r="D314" s="6" t="s">
        <v>50</v>
      </c>
      <c r="E314" s="6" t="s">
        <v>51</v>
      </c>
      <c r="F314" s="6" t="s">
        <v>57</v>
      </c>
      <c r="G314" s="6" t="s">
        <v>34</v>
      </c>
      <c r="H314" s="6" t="n">
        <v>4</v>
      </c>
      <c r="I314" s="7" t="n">
        <v>50</v>
      </c>
      <c r="J314" s="6" t="n">
        <v>5</v>
      </c>
      <c r="K314" s="7" t="n">
        <v>250</v>
      </c>
      <c r="L314" s="7" t="n">
        <v>40</v>
      </c>
      <c r="M314" s="8" t="n">
        <v>0.159999996</v>
      </c>
      <c r="N314" s="7" t="n">
        <v>37.79999924</v>
      </c>
      <c r="O314" s="12" t="n">
        <v>1</v>
      </c>
    </row>
    <row r="315" customFormat="false" ht="15" hidden="false" customHeight="true" outlineLevel="0" collapsed="false">
      <c r="A315" s="6" t="n">
        <v>31002</v>
      </c>
      <c r="B315" s="6" t="s">
        <v>19</v>
      </c>
      <c r="C315" s="6" t="s">
        <v>37</v>
      </c>
      <c r="D315" s="6" t="s">
        <v>27</v>
      </c>
      <c r="E315" s="6" t="s">
        <v>42</v>
      </c>
      <c r="F315" s="6" t="s">
        <v>73</v>
      </c>
      <c r="G315" s="6" t="s">
        <v>34</v>
      </c>
      <c r="H315" s="6" t="n">
        <v>4</v>
      </c>
      <c r="I315" s="7" t="n">
        <v>39.99000168</v>
      </c>
      <c r="J315" s="6" t="n">
        <v>4</v>
      </c>
      <c r="K315" s="7" t="n">
        <v>159.9600067</v>
      </c>
      <c r="L315" s="7" t="n">
        <v>39.99000168</v>
      </c>
      <c r="M315" s="8" t="n">
        <v>0.25</v>
      </c>
      <c r="N315" s="7" t="n">
        <v>-26.03000069</v>
      </c>
      <c r="O315" s="9" t="n">
        <v>0</v>
      </c>
    </row>
    <row r="316" customFormat="false" ht="15" hidden="false" customHeight="true" outlineLevel="0" collapsed="false">
      <c r="A316" s="6" t="n">
        <v>46304</v>
      </c>
      <c r="B316" s="6" t="s">
        <v>19</v>
      </c>
      <c r="C316" s="6" t="s">
        <v>20</v>
      </c>
      <c r="D316" s="6" t="s">
        <v>21</v>
      </c>
      <c r="E316" s="6" t="s">
        <v>66</v>
      </c>
      <c r="F316" s="6" t="s">
        <v>57</v>
      </c>
      <c r="G316" s="6" t="s">
        <v>24</v>
      </c>
      <c r="H316" s="6" t="n">
        <v>4</v>
      </c>
      <c r="I316" s="7" t="n">
        <v>50</v>
      </c>
      <c r="J316" s="6" t="n">
        <v>5</v>
      </c>
      <c r="K316" s="7" t="n">
        <v>250</v>
      </c>
      <c r="L316" s="7" t="n">
        <v>0</v>
      </c>
      <c r="M316" s="8" t="n">
        <v>0</v>
      </c>
      <c r="N316" s="7" t="n">
        <v>77.5</v>
      </c>
      <c r="O316" s="12" t="n">
        <v>1</v>
      </c>
    </row>
    <row r="317" customFormat="false" ht="15" hidden="false" customHeight="true" outlineLevel="0" collapsed="false">
      <c r="A317" s="6" t="n">
        <v>16689</v>
      </c>
      <c r="B317" s="6" t="s">
        <v>19</v>
      </c>
      <c r="C317" s="6" t="s">
        <v>37</v>
      </c>
      <c r="D317" s="6" t="s">
        <v>21</v>
      </c>
      <c r="E317" s="6" t="s">
        <v>65</v>
      </c>
      <c r="F317" s="6" t="s">
        <v>71</v>
      </c>
      <c r="G317" s="6" t="s">
        <v>44</v>
      </c>
      <c r="H317" s="6" t="n">
        <v>4</v>
      </c>
      <c r="I317" s="7" t="n">
        <v>199.9900055</v>
      </c>
      <c r="J317" s="6" t="n">
        <v>1</v>
      </c>
      <c r="K317" s="7" t="n">
        <v>199.9900055</v>
      </c>
      <c r="L317" s="7" t="n">
        <v>14</v>
      </c>
      <c r="M317" s="8" t="n">
        <v>0.07</v>
      </c>
      <c r="N317" s="7" t="n">
        <v>76.26000214</v>
      </c>
      <c r="O317" s="12" t="n">
        <v>1</v>
      </c>
    </row>
    <row r="318" customFormat="false" ht="15" hidden="false" customHeight="true" outlineLevel="0" collapsed="false">
      <c r="A318" s="6" t="n">
        <v>67640</v>
      </c>
      <c r="B318" s="6" t="s">
        <v>36</v>
      </c>
      <c r="C318" s="6" t="s">
        <v>20</v>
      </c>
      <c r="D318" s="6" t="s">
        <v>21</v>
      </c>
      <c r="E318" s="6" t="s">
        <v>65</v>
      </c>
      <c r="F318" s="6" t="s">
        <v>67</v>
      </c>
      <c r="G318" s="6" t="s">
        <v>44</v>
      </c>
      <c r="H318" s="6" t="n">
        <v>0</v>
      </c>
      <c r="I318" s="7" t="n">
        <v>399.9899902</v>
      </c>
      <c r="J318" s="6" t="n">
        <v>1</v>
      </c>
      <c r="K318" s="7" t="n">
        <v>399.9899902</v>
      </c>
      <c r="L318" s="7" t="n">
        <v>100</v>
      </c>
      <c r="M318" s="8" t="n">
        <v>0.25</v>
      </c>
      <c r="N318" s="7" t="n">
        <v>87</v>
      </c>
      <c r="O318" s="9" t="n">
        <v>0</v>
      </c>
    </row>
    <row r="319" customFormat="false" ht="15" hidden="false" customHeight="true" outlineLevel="0" collapsed="false">
      <c r="A319" s="6" t="n">
        <v>67724</v>
      </c>
      <c r="B319" s="6" t="s">
        <v>46</v>
      </c>
      <c r="C319" s="6" t="s">
        <v>20</v>
      </c>
      <c r="D319" s="6" t="s">
        <v>21</v>
      </c>
      <c r="E319" s="6" t="s">
        <v>64</v>
      </c>
      <c r="F319" s="6" t="s">
        <v>40</v>
      </c>
      <c r="G319" s="6" t="s">
        <v>44</v>
      </c>
      <c r="H319" s="6" t="n">
        <v>2</v>
      </c>
      <c r="I319" s="7" t="n">
        <v>399.980011</v>
      </c>
      <c r="J319" s="6" t="n">
        <v>1</v>
      </c>
      <c r="K319" s="7" t="n">
        <v>399.980011</v>
      </c>
      <c r="L319" s="7" t="n">
        <v>52</v>
      </c>
      <c r="M319" s="8" t="n">
        <v>0.129999995</v>
      </c>
      <c r="N319" s="7" t="n">
        <v>90.48000336</v>
      </c>
      <c r="O319" s="12" t="n">
        <v>1</v>
      </c>
    </row>
    <row r="320" customFormat="false" ht="15" hidden="false" customHeight="true" outlineLevel="0" collapsed="false">
      <c r="A320" s="6" t="n">
        <v>193</v>
      </c>
      <c r="B320" s="6" t="s">
        <v>36</v>
      </c>
      <c r="C320" s="6" t="s">
        <v>49</v>
      </c>
      <c r="D320" s="6" t="s">
        <v>50</v>
      </c>
      <c r="E320" s="6" t="s">
        <v>51</v>
      </c>
      <c r="F320" s="6" t="s">
        <v>40</v>
      </c>
      <c r="G320" s="6" t="s">
        <v>44</v>
      </c>
      <c r="H320" s="6" t="n">
        <v>0</v>
      </c>
      <c r="I320" s="7" t="n">
        <v>399.980011</v>
      </c>
      <c r="J320" s="6" t="n">
        <v>1</v>
      </c>
      <c r="K320" s="7" t="n">
        <v>399.980011</v>
      </c>
      <c r="L320" s="7" t="n">
        <v>28</v>
      </c>
      <c r="M320" s="8" t="n">
        <v>0.07</v>
      </c>
      <c r="N320" s="7" t="n">
        <v>27.89999962</v>
      </c>
      <c r="O320" s="12" t="n">
        <v>1</v>
      </c>
    </row>
    <row r="321" customFormat="false" ht="15" hidden="false" customHeight="true" outlineLevel="0" collapsed="false">
      <c r="A321" s="6" t="n">
        <v>40091</v>
      </c>
      <c r="B321" s="6" t="s">
        <v>19</v>
      </c>
      <c r="C321" s="6" t="s">
        <v>49</v>
      </c>
      <c r="D321" s="6" t="s">
        <v>31</v>
      </c>
      <c r="E321" s="6" t="s">
        <v>56</v>
      </c>
      <c r="F321" s="6" t="s">
        <v>57</v>
      </c>
      <c r="G321" s="6" t="s">
        <v>34</v>
      </c>
      <c r="H321" s="6" t="n">
        <v>4</v>
      </c>
      <c r="I321" s="7" t="n">
        <v>50</v>
      </c>
      <c r="J321" s="6" t="n">
        <v>1</v>
      </c>
      <c r="K321" s="7" t="n">
        <v>50</v>
      </c>
      <c r="L321" s="7" t="n">
        <v>12.5</v>
      </c>
      <c r="M321" s="8" t="n">
        <v>0.25</v>
      </c>
      <c r="N321" s="7" t="n">
        <v>9.380000114</v>
      </c>
      <c r="O321" s="9" t="n">
        <v>0</v>
      </c>
    </row>
    <row r="322" customFormat="false" ht="15" hidden="false" customHeight="true" outlineLevel="0" collapsed="false">
      <c r="A322" s="6" t="n">
        <v>4290</v>
      </c>
      <c r="B322" s="6" t="s">
        <v>19</v>
      </c>
      <c r="C322" s="6" t="s">
        <v>20</v>
      </c>
      <c r="D322" s="6" t="s">
        <v>50</v>
      </c>
      <c r="E322" s="6" t="s">
        <v>63</v>
      </c>
      <c r="F322" s="6" t="s">
        <v>29</v>
      </c>
      <c r="G322" s="6" t="s">
        <v>47</v>
      </c>
      <c r="H322" s="6" t="n">
        <v>4</v>
      </c>
      <c r="I322" s="7" t="n">
        <v>99.98999786</v>
      </c>
      <c r="J322" s="6" t="n">
        <v>2</v>
      </c>
      <c r="K322" s="7" t="n">
        <v>199.9799957</v>
      </c>
      <c r="L322" s="7" t="n">
        <v>20</v>
      </c>
      <c r="M322" s="8" t="n">
        <v>0.100000001</v>
      </c>
      <c r="N322" s="7" t="n">
        <v>82.79000092</v>
      </c>
      <c r="O322" s="12" t="n">
        <v>1</v>
      </c>
    </row>
    <row r="323" customFormat="false" ht="15" hidden="false" customHeight="true" outlineLevel="0" collapsed="false">
      <c r="A323" s="6" t="n">
        <v>63557</v>
      </c>
      <c r="B323" s="6" t="s">
        <v>19</v>
      </c>
      <c r="C323" s="6" t="s">
        <v>37</v>
      </c>
      <c r="D323" s="6" t="s">
        <v>21</v>
      </c>
      <c r="E323" s="6" t="s">
        <v>65</v>
      </c>
      <c r="F323" s="6" t="s">
        <v>29</v>
      </c>
      <c r="G323" s="6" t="s">
        <v>34</v>
      </c>
      <c r="H323" s="6" t="n">
        <v>4</v>
      </c>
      <c r="I323" s="7" t="n">
        <v>99.98999786</v>
      </c>
      <c r="J323" s="6" t="n">
        <v>3</v>
      </c>
      <c r="K323" s="7" t="n">
        <v>299.9700012</v>
      </c>
      <c r="L323" s="7" t="n">
        <v>30</v>
      </c>
      <c r="M323" s="8" t="n">
        <v>0.100000001</v>
      </c>
      <c r="N323" s="7" t="n">
        <v>-57.5</v>
      </c>
      <c r="O323" s="9" t="n">
        <v>0</v>
      </c>
    </row>
    <row r="324" customFormat="false" ht="15" hidden="false" customHeight="true" outlineLevel="0" collapsed="false">
      <c r="A324" s="6" t="n">
        <v>66160</v>
      </c>
      <c r="B324" s="6" t="s">
        <v>19</v>
      </c>
      <c r="C324" s="6" t="s">
        <v>20</v>
      </c>
      <c r="D324" s="6" t="s">
        <v>21</v>
      </c>
      <c r="E324" s="6" t="s">
        <v>65</v>
      </c>
      <c r="F324" s="6" t="s">
        <v>99</v>
      </c>
      <c r="G324" s="6" t="s">
        <v>34</v>
      </c>
      <c r="H324" s="6" t="n">
        <v>4</v>
      </c>
      <c r="I324" s="7" t="n">
        <v>100</v>
      </c>
      <c r="J324" s="6" t="n">
        <v>1</v>
      </c>
      <c r="K324" s="7" t="n">
        <v>100</v>
      </c>
      <c r="L324" s="7" t="n">
        <v>20</v>
      </c>
      <c r="M324" s="8" t="n">
        <v>0.200000003</v>
      </c>
      <c r="N324" s="7" t="n">
        <v>24</v>
      </c>
      <c r="O324" s="12" t="n">
        <v>1</v>
      </c>
    </row>
    <row r="325" customFormat="false" ht="15" hidden="false" customHeight="true" outlineLevel="0" collapsed="false">
      <c r="A325" s="6" t="n">
        <v>3772</v>
      </c>
      <c r="B325" s="6" t="s">
        <v>36</v>
      </c>
      <c r="C325" s="6" t="s">
        <v>49</v>
      </c>
      <c r="D325" s="6" t="s">
        <v>50</v>
      </c>
      <c r="E325" s="6" t="s">
        <v>51</v>
      </c>
      <c r="F325" s="6" t="s">
        <v>40</v>
      </c>
      <c r="G325" s="6" t="s">
        <v>34</v>
      </c>
      <c r="H325" s="6" t="n">
        <v>0</v>
      </c>
      <c r="I325" s="7" t="n">
        <v>399.980011</v>
      </c>
      <c r="J325" s="6" t="n">
        <v>1</v>
      </c>
      <c r="K325" s="7" t="n">
        <v>399.980011</v>
      </c>
      <c r="L325" s="7" t="n">
        <v>40</v>
      </c>
      <c r="M325" s="8" t="n">
        <v>0.100000001</v>
      </c>
      <c r="N325" s="7" t="n">
        <v>-206.9900055</v>
      </c>
      <c r="O325" s="9" t="n">
        <v>0</v>
      </c>
    </row>
    <row r="326" customFormat="false" ht="15" hidden="false" customHeight="true" outlineLevel="0" collapsed="false">
      <c r="A326" s="6" t="n">
        <v>34566</v>
      </c>
      <c r="B326" s="6" t="s">
        <v>46</v>
      </c>
      <c r="C326" s="6" t="s">
        <v>20</v>
      </c>
      <c r="D326" s="6" t="s">
        <v>31</v>
      </c>
      <c r="E326" s="6" t="s">
        <v>62</v>
      </c>
      <c r="F326" s="6" t="s">
        <v>33</v>
      </c>
      <c r="G326" s="6" t="s">
        <v>24</v>
      </c>
      <c r="H326" s="6" t="n">
        <v>2</v>
      </c>
      <c r="I326" s="7" t="n">
        <v>59.99000168</v>
      </c>
      <c r="J326" s="6" t="n">
        <v>3</v>
      </c>
      <c r="K326" s="7" t="n">
        <v>179.9700012</v>
      </c>
      <c r="L326" s="7" t="n">
        <v>0</v>
      </c>
      <c r="M326" s="8" t="n">
        <v>0</v>
      </c>
      <c r="N326" s="7" t="n">
        <v>29.34000015</v>
      </c>
      <c r="O326" s="9" t="n">
        <v>0</v>
      </c>
    </row>
    <row r="327" customFormat="false" ht="15" hidden="false" customHeight="true" outlineLevel="0" collapsed="false">
      <c r="A327" s="6" t="n">
        <v>38143</v>
      </c>
      <c r="B327" s="6" t="s">
        <v>46</v>
      </c>
      <c r="C327" s="6" t="s">
        <v>49</v>
      </c>
      <c r="D327" s="6" t="s">
        <v>31</v>
      </c>
      <c r="E327" s="6" t="s">
        <v>56</v>
      </c>
      <c r="F327" s="6" t="s">
        <v>58</v>
      </c>
      <c r="G327" s="6" t="s">
        <v>34</v>
      </c>
      <c r="H327" s="6" t="n">
        <v>2</v>
      </c>
      <c r="I327" s="7" t="n">
        <v>49.97999954</v>
      </c>
      <c r="J327" s="6" t="n">
        <v>2</v>
      </c>
      <c r="K327" s="7" t="n">
        <v>99.95999908</v>
      </c>
      <c r="L327" s="7" t="n">
        <v>2</v>
      </c>
      <c r="M327" s="8" t="n">
        <v>0.02</v>
      </c>
      <c r="N327" s="7" t="n">
        <v>33.31000137</v>
      </c>
      <c r="O327" s="12" t="n">
        <v>1</v>
      </c>
    </row>
    <row r="328" customFormat="false" ht="15" hidden="false" customHeight="true" outlineLevel="0" collapsed="false">
      <c r="A328" s="6" t="n">
        <v>70831</v>
      </c>
      <c r="B328" s="6" t="s">
        <v>19</v>
      </c>
      <c r="C328" s="6" t="s">
        <v>20</v>
      </c>
      <c r="D328" s="6" t="s">
        <v>21</v>
      </c>
      <c r="E328" s="6" t="s">
        <v>22</v>
      </c>
      <c r="F328" s="6" t="s">
        <v>102</v>
      </c>
      <c r="G328" s="6" t="s">
        <v>34</v>
      </c>
      <c r="H328" s="6" t="n">
        <v>4</v>
      </c>
      <c r="I328" s="7" t="n">
        <v>1500</v>
      </c>
      <c r="J328" s="6" t="n">
        <v>1</v>
      </c>
      <c r="K328" s="7" t="n">
        <v>1500</v>
      </c>
      <c r="L328" s="7" t="n">
        <v>375</v>
      </c>
      <c r="M328" s="8" t="n">
        <v>0.25</v>
      </c>
      <c r="N328" s="7" t="n">
        <v>326.25</v>
      </c>
      <c r="O328" s="9" t="n">
        <v>0</v>
      </c>
    </row>
    <row r="329" customFormat="false" ht="15" hidden="false" customHeight="true" outlineLevel="0" collapsed="false">
      <c r="A329" s="6" t="n">
        <v>41077</v>
      </c>
      <c r="B329" s="6" t="s">
        <v>19</v>
      </c>
      <c r="C329" s="6" t="s">
        <v>20</v>
      </c>
      <c r="D329" s="6" t="s">
        <v>31</v>
      </c>
      <c r="E329" s="6" t="s">
        <v>32</v>
      </c>
      <c r="F329" s="6" t="s">
        <v>75</v>
      </c>
      <c r="G329" s="6" t="s">
        <v>24</v>
      </c>
      <c r="H329" s="6" t="n">
        <v>4</v>
      </c>
      <c r="I329" s="7" t="n">
        <v>299.980011</v>
      </c>
      <c r="J329" s="6" t="n">
        <v>1</v>
      </c>
      <c r="K329" s="7" t="n">
        <v>299.980011</v>
      </c>
      <c r="L329" s="7" t="n">
        <v>9</v>
      </c>
      <c r="M329" s="8" t="n">
        <v>0.029999999</v>
      </c>
      <c r="N329" s="7" t="n">
        <v>84.37999725</v>
      </c>
      <c r="O329" s="9" t="n">
        <v>0</v>
      </c>
    </row>
    <row r="330" customFormat="false" ht="15" hidden="false" customHeight="true" outlineLevel="0" collapsed="false">
      <c r="A330" s="6" t="n">
        <v>60803</v>
      </c>
      <c r="B330" s="6" t="s">
        <v>46</v>
      </c>
      <c r="C330" s="6" t="s">
        <v>49</v>
      </c>
      <c r="D330" s="6" t="s">
        <v>50</v>
      </c>
      <c r="E330" s="6" t="s">
        <v>63</v>
      </c>
      <c r="F330" s="6" t="s">
        <v>40</v>
      </c>
      <c r="G330" s="6" t="s">
        <v>44</v>
      </c>
      <c r="H330" s="6" t="n">
        <v>2</v>
      </c>
      <c r="I330" s="7" t="n">
        <v>399.980011</v>
      </c>
      <c r="J330" s="6" t="n">
        <v>1</v>
      </c>
      <c r="K330" s="7" t="n">
        <v>399.980011</v>
      </c>
      <c r="L330" s="7" t="n">
        <v>68</v>
      </c>
      <c r="M330" s="8" t="n">
        <v>0.170000002</v>
      </c>
      <c r="N330" s="7" t="n">
        <v>156.0299988</v>
      </c>
      <c r="O330" s="12" t="n">
        <v>1</v>
      </c>
    </row>
    <row r="331" customFormat="false" ht="15" hidden="false" customHeight="true" outlineLevel="0" collapsed="false">
      <c r="A331" s="6" t="n">
        <v>2564</v>
      </c>
      <c r="B331" s="6" t="s">
        <v>19</v>
      </c>
      <c r="C331" s="6" t="s">
        <v>20</v>
      </c>
      <c r="D331" s="6" t="s">
        <v>50</v>
      </c>
      <c r="E331" s="6" t="s">
        <v>72</v>
      </c>
      <c r="F331" s="6" t="s">
        <v>23</v>
      </c>
      <c r="G331" s="6" t="s">
        <v>34</v>
      </c>
      <c r="H331" s="6" t="n">
        <v>4</v>
      </c>
      <c r="I331" s="7" t="n">
        <v>129.9900055</v>
      </c>
      <c r="J331" s="6" t="n">
        <v>1</v>
      </c>
      <c r="K331" s="7" t="n">
        <v>129.9900055</v>
      </c>
      <c r="L331" s="7" t="n">
        <v>9.100000381</v>
      </c>
      <c r="M331" s="8" t="n">
        <v>0.07</v>
      </c>
      <c r="N331" s="7" t="n">
        <v>7.130000114</v>
      </c>
      <c r="O331" s="12" t="n">
        <v>1</v>
      </c>
    </row>
    <row r="332" customFormat="false" ht="15" hidden="false" customHeight="true" outlineLevel="0" collapsed="false">
      <c r="A332" s="6" t="n">
        <v>5530</v>
      </c>
      <c r="B332" s="6" t="s">
        <v>19</v>
      </c>
      <c r="C332" s="6" t="s">
        <v>37</v>
      </c>
      <c r="D332" s="6" t="s">
        <v>50</v>
      </c>
      <c r="E332" s="6" t="s">
        <v>51</v>
      </c>
      <c r="F332" s="6" t="s">
        <v>73</v>
      </c>
      <c r="G332" s="6" t="s">
        <v>34</v>
      </c>
      <c r="H332" s="6" t="n">
        <v>4</v>
      </c>
      <c r="I332" s="7" t="n">
        <v>39.99000168</v>
      </c>
      <c r="J332" s="6" t="n">
        <v>1</v>
      </c>
      <c r="K332" s="7" t="n">
        <v>39.99000168</v>
      </c>
      <c r="L332" s="7" t="n">
        <v>6.800000191</v>
      </c>
      <c r="M332" s="8" t="n">
        <v>0.170000002</v>
      </c>
      <c r="N332" s="7" t="n">
        <v>15.93000031</v>
      </c>
      <c r="O332" s="12" t="n">
        <v>1</v>
      </c>
    </row>
    <row r="333" customFormat="false" ht="15" hidden="false" customHeight="true" outlineLevel="0" collapsed="false">
      <c r="A333" s="6" t="n">
        <v>45730</v>
      </c>
      <c r="B333" s="6" t="s">
        <v>46</v>
      </c>
      <c r="C333" s="6" t="s">
        <v>37</v>
      </c>
      <c r="D333" s="6" t="s">
        <v>21</v>
      </c>
      <c r="E333" s="6" t="s">
        <v>66</v>
      </c>
      <c r="F333" s="6" t="s">
        <v>58</v>
      </c>
      <c r="G333" s="6" t="s">
        <v>34</v>
      </c>
      <c r="H333" s="6" t="n">
        <v>2</v>
      </c>
      <c r="I333" s="7" t="n">
        <v>49.97999954</v>
      </c>
      <c r="J333" s="6" t="n">
        <v>1</v>
      </c>
      <c r="K333" s="7" t="n">
        <v>49.97999954</v>
      </c>
      <c r="L333" s="7" t="n">
        <v>8</v>
      </c>
      <c r="M333" s="8" t="n">
        <v>0.159999996</v>
      </c>
      <c r="N333" s="7" t="n">
        <v>20.14999962</v>
      </c>
      <c r="O333" s="12" t="n">
        <v>1</v>
      </c>
    </row>
    <row r="334" customFormat="false" ht="15" hidden="false" customHeight="true" outlineLevel="0" collapsed="false">
      <c r="A334" s="6" t="n">
        <v>32669</v>
      </c>
      <c r="B334" s="6" t="s">
        <v>19</v>
      </c>
      <c r="C334" s="6" t="s">
        <v>37</v>
      </c>
      <c r="D334" s="6" t="s">
        <v>31</v>
      </c>
      <c r="E334" s="6" t="s">
        <v>56</v>
      </c>
      <c r="F334" s="6" t="s">
        <v>71</v>
      </c>
      <c r="G334" s="6" t="s">
        <v>44</v>
      </c>
      <c r="H334" s="6" t="n">
        <v>4</v>
      </c>
      <c r="I334" s="7" t="n">
        <v>199.9900055</v>
      </c>
      <c r="J334" s="6" t="n">
        <v>1</v>
      </c>
      <c r="K334" s="7" t="n">
        <v>199.9900055</v>
      </c>
      <c r="L334" s="7" t="n">
        <v>40</v>
      </c>
      <c r="M334" s="8" t="n">
        <v>0.200000003</v>
      </c>
      <c r="N334" s="7" t="n">
        <v>41.59999847</v>
      </c>
      <c r="O334" s="12" t="n">
        <v>1</v>
      </c>
    </row>
    <row r="335" customFormat="false" ht="15" hidden="false" customHeight="true" outlineLevel="0" collapsed="false">
      <c r="A335" s="6" t="n">
        <v>58345</v>
      </c>
      <c r="B335" s="6" t="s">
        <v>19</v>
      </c>
      <c r="C335" s="6" t="s">
        <v>20</v>
      </c>
      <c r="D335" s="6" t="s">
        <v>50</v>
      </c>
      <c r="E335" s="6" t="s">
        <v>51</v>
      </c>
      <c r="F335" s="6" t="s">
        <v>75</v>
      </c>
      <c r="G335" s="6" t="s">
        <v>34</v>
      </c>
      <c r="H335" s="6" t="n">
        <v>4</v>
      </c>
      <c r="I335" s="7" t="n">
        <v>299.980011</v>
      </c>
      <c r="J335" s="6" t="n">
        <v>1</v>
      </c>
      <c r="K335" s="7" t="n">
        <v>299.980011</v>
      </c>
      <c r="L335" s="7" t="n">
        <v>60</v>
      </c>
      <c r="M335" s="8" t="n">
        <v>0.200000003</v>
      </c>
      <c r="N335" s="7" t="n">
        <v>117.5899963</v>
      </c>
      <c r="O335" s="12" t="n">
        <v>1</v>
      </c>
    </row>
    <row r="336" customFormat="false" ht="15" hidden="false" customHeight="true" outlineLevel="0" collapsed="false">
      <c r="A336" s="6" t="n">
        <v>50132</v>
      </c>
      <c r="B336" s="6" t="s">
        <v>19</v>
      </c>
      <c r="C336" s="6" t="s">
        <v>20</v>
      </c>
      <c r="D336" s="6" t="s">
        <v>38</v>
      </c>
      <c r="E336" s="6" t="s">
        <v>92</v>
      </c>
      <c r="F336" s="6" t="s">
        <v>100</v>
      </c>
      <c r="G336" s="6" t="s">
        <v>34</v>
      </c>
      <c r="H336" s="6" t="n">
        <v>4</v>
      </c>
      <c r="I336" s="7" t="n">
        <v>19.98999977</v>
      </c>
      <c r="J336" s="6" t="n">
        <v>2</v>
      </c>
      <c r="K336" s="7" t="n">
        <v>39.97999954</v>
      </c>
      <c r="L336" s="7" t="n">
        <v>2.200000048</v>
      </c>
      <c r="M336" s="8" t="n">
        <v>0.059999999</v>
      </c>
      <c r="N336" s="7" t="n">
        <v>18.51000023</v>
      </c>
      <c r="O336" s="9" t="n">
        <v>0</v>
      </c>
    </row>
    <row r="337" customFormat="false" ht="15" hidden="false" customHeight="true" outlineLevel="0" collapsed="false">
      <c r="A337" s="6" t="n">
        <v>20436</v>
      </c>
      <c r="B337" s="6" t="s">
        <v>19</v>
      </c>
      <c r="C337" s="6" t="s">
        <v>20</v>
      </c>
      <c r="D337" s="6" t="s">
        <v>27</v>
      </c>
      <c r="E337" s="6" t="s">
        <v>42</v>
      </c>
      <c r="F337" s="6" t="s">
        <v>23</v>
      </c>
      <c r="G337" s="6" t="s">
        <v>24</v>
      </c>
      <c r="H337" s="6" t="n">
        <v>4</v>
      </c>
      <c r="I337" s="7" t="n">
        <v>129.9900055</v>
      </c>
      <c r="J337" s="6" t="n">
        <v>1</v>
      </c>
      <c r="K337" s="7" t="n">
        <v>129.9900055</v>
      </c>
      <c r="L337" s="7" t="n">
        <v>11.69999981</v>
      </c>
      <c r="M337" s="8" t="n">
        <v>0.090000004</v>
      </c>
      <c r="N337" s="7" t="n">
        <v>15.72999954</v>
      </c>
      <c r="O337" s="9" t="n">
        <v>0</v>
      </c>
    </row>
    <row r="338" customFormat="false" ht="15" hidden="false" customHeight="true" outlineLevel="0" collapsed="false">
      <c r="A338" s="6" t="n">
        <v>20097</v>
      </c>
      <c r="B338" s="6" t="s">
        <v>46</v>
      </c>
      <c r="C338" s="6" t="s">
        <v>49</v>
      </c>
      <c r="D338" s="6" t="s">
        <v>21</v>
      </c>
      <c r="E338" s="6" t="s">
        <v>65</v>
      </c>
      <c r="F338" s="6" t="s">
        <v>57</v>
      </c>
      <c r="G338" s="6" t="s">
        <v>44</v>
      </c>
      <c r="H338" s="6" t="n">
        <v>2</v>
      </c>
      <c r="I338" s="7" t="n">
        <v>50</v>
      </c>
      <c r="J338" s="6" t="n">
        <v>5</v>
      </c>
      <c r="K338" s="7" t="n">
        <v>250</v>
      </c>
      <c r="L338" s="7" t="n">
        <v>30</v>
      </c>
      <c r="M338" s="8" t="n">
        <v>0.119999997</v>
      </c>
      <c r="N338" s="7" t="n">
        <v>50.59999847</v>
      </c>
      <c r="O338" s="12" t="n">
        <v>1</v>
      </c>
    </row>
    <row r="339" customFormat="false" ht="15" hidden="false" customHeight="true" outlineLevel="0" collapsed="false">
      <c r="A339" s="6" t="n">
        <v>53450</v>
      </c>
      <c r="B339" s="6" t="s">
        <v>19</v>
      </c>
      <c r="C339" s="6" t="s">
        <v>37</v>
      </c>
      <c r="D339" s="6" t="s">
        <v>50</v>
      </c>
      <c r="E339" s="6" t="s">
        <v>72</v>
      </c>
      <c r="F339" s="6" t="s">
        <v>33</v>
      </c>
      <c r="G339" s="6" t="s">
        <v>44</v>
      </c>
      <c r="H339" s="6" t="n">
        <v>4</v>
      </c>
      <c r="I339" s="7" t="n">
        <v>59.99000168</v>
      </c>
      <c r="J339" s="6" t="n">
        <v>3</v>
      </c>
      <c r="K339" s="7" t="n">
        <v>179.9700012</v>
      </c>
      <c r="L339" s="7" t="n">
        <v>16.20000076</v>
      </c>
      <c r="M339" s="8" t="n">
        <v>0.090000004</v>
      </c>
      <c r="N339" s="7" t="n">
        <v>59.45000076</v>
      </c>
      <c r="O339" s="12" t="n">
        <v>1</v>
      </c>
    </row>
    <row r="340" customFormat="false" ht="15" hidden="false" customHeight="true" outlineLevel="0" collapsed="false">
      <c r="A340" s="6" t="n">
        <v>25026</v>
      </c>
      <c r="B340" s="6" t="s">
        <v>19</v>
      </c>
      <c r="C340" s="6" t="s">
        <v>49</v>
      </c>
      <c r="D340" s="6" t="s">
        <v>27</v>
      </c>
      <c r="E340" s="6" t="s">
        <v>42</v>
      </c>
      <c r="F340" s="6" t="s">
        <v>29</v>
      </c>
      <c r="G340" s="6" t="s">
        <v>34</v>
      </c>
      <c r="H340" s="6" t="n">
        <v>4</v>
      </c>
      <c r="I340" s="7" t="n">
        <v>99.98999786</v>
      </c>
      <c r="J340" s="6" t="n">
        <v>5</v>
      </c>
      <c r="K340" s="7" t="n">
        <v>499.9500122</v>
      </c>
      <c r="L340" s="7" t="n">
        <v>64.98999786</v>
      </c>
      <c r="M340" s="8" t="n">
        <v>0.129999995</v>
      </c>
      <c r="N340" s="7" t="n">
        <v>136.1399994</v>
      </c>
      <c r="O340" s="9" t="n">
        <v>0</v>
      </c>
    </row>
    <row r="341" customFormat="false" ht="15" hidden="false" customHeight="true" outlineLevel="0" collapsed="false">
      <c r="A341" s="6" t="n">
        <v>57234</v>
      </c>
      <c r="B341" s="6" t="s">
        <v>26</v>
      </c>
      <c r="C341" s="6" t="s">
        <v>20</v>
      </c>
      <c r="D341" s="6" t="s">
        <v>50</v>
      </c>
      <c r="E341" s="6" t="s">
        <v>51</v>
      </c>
      <c r="F341" s="6" t="s">
        <v>33</v>
      </c>
      <c r="G341" s="6" t="s">
        <v>44</v>
      </c>
      <c r="H341" s="6" t="n">
        <v>1</v>
      </c>
      <c r="I341" s="7" t="n">
        <v>59.99000168</v>
      </c>
      <c r="J341" s="6" t="n">
        <v>5</v>
      </c>
      <c r="K341" s="7" t="n">
        <v>299.9500122</v>
      </c>
      <c r="L341" s="7" t="n">
        <v>12</v>
      </c>
      <c r="M341" s="8" t="n">
        <v>0.039999999</v>
      </c>
      <c r="N341" s="7" t="n">
        <v>11.52000046</v>
      </c>
      <c r="O341" s="12" t="n">
        <v>1</v>
      </c>
    </row>
    <row r="342" customFormat="false" ht="15" hidden="false" customHeight="true" outlineLevel="0" collapsed="false">
      <c r="A342" s="6" t="n">
        <v>71159</v>
      </c>
      <c r="B342" s="6" t="s">
        <v>26</v>
      </c>
      <c r="C342" s="6" t="s">
        <v>20</v>
      </c>
      <c r="D342" s="6" t="s">
        <v>21</v>
      </c>
      <c r="E342" s="6" t="s">
        <v>65</v>
      </c>
      <c r="F342" s="6" t="s">
        <v>103</v>
      </c>
      <c r="G342" s="6" t="s">
        <v>44</v>
      </c>
      <c r="H342" s="6" t="n">
        <v>1</v>
      </c>
      <c r="I342" s="7" t="n">
        <v>461.480011</v>
      </c>
      <c r="J342" s="6" t="n">
        <v>1</v>
      </c>
      <c r="K342" s="7" t="n">
        <v>461.480011</v>
      </c>
      <c r="L342" s="7" t="n">
        <v>23.0699997</v>
      </c>
      <c r="M342" s="8" t="n">
        <v>0.050000001</v>
      </c>
      <c r="N342" s="7" t="n">
        <v>197.2799988</v>
      </c>
      <c r="O342" s="12" t="n">
        <v>1</v>
      </c>
    </row>
    <row r="343" customFormat="false" ht="15" hidden="false" customHeight="true" outlineLevel="0" collapsed="false">
      <c r="A343" s="6" t="n">
        <v>65919</v>
      </c>
      <c r="B343" s="6" t="s">
        <v>19</v>
      </c>
      <c r="C343" s="6" t="s">
        <v>20</v>
      </c>
      <c r="D343" s="6" t="s">
        <v>21</v>
      </c>
      <c r="E343" s="6" t="s">
        <v>64</v>
      </c>
      <c r="F343" s="6" t="s">
        <v>23</v>
      </c>
      <c r="G343" s="6" t="s">
        <v>24</v>
      </c>
      <c r="H343" s="6" t="n">
        <v>4</v>
      </c>
      <c r="I343" s="7" t="n">
        <v>129.9900055</v>
      </c>
      <c r="J343" s="6" t="n">
        <v>1</v>
      </c>
      <c r="K343" s="7" t="n">
        <v>129.9900055</v>
      </c>
      <c r="L343" s="7" t="n">
        <v>3.900000095</v>
      </c>
      <c r="M343" s="8" t="n">
        <v>0.029999999</v>
      </c>
      <c r="N343" s="7" t="n">
        <v>40.97999954</v>
      </c>
      <c r="O343" s="12" t="n">
        <v>1</v>
      </c>
    </row>
    <row r="344" customFormat="false" ht="15" hidden="false" customHeight="true" outlineLevel="0" collapsed="false">
      <c r="A344" s="6" t="n">
        <v>21421</v>
      </c>
      <c r="B344" s="6" t="s">
        <v>46</v>
      </c>
      <c r="C344" s="6" t="s">
        <v>20</v>
      </c>
      <c r="D344" s="6" t="s">
        <v>27</v>
      </c>
      <c r="E344" s="6" t="s">
        <v>69</v>
      </c>
      <c r="F344" s="6" t="s">
        <v>58</v>
      </c>
      <c r="G344" s="6" t="s">
        <v>34</v>
      </c>
      <c r="H344" s="6" t="n">
        <v>2</v>
      </c>
      <c r="I344" s="7" t="n">
        <v>49.97999954</v>
      </c>
      <c r="J344" s="6" t="n">
        <v>5</v>
      </c>
      <c r="K344" s="7" t="n">
        <v>249.8999939</v>
      </c>
      <c r="L344" s="7" t="n">
        <v>37.49000168</v>
      </c>
      <c r="M344" s="8" t="n">
        <v>0.150000006</v>
      </c>
      <c r="N344" s="7" t="n">
        <v>55.22999954</v>
      </c>
      <c r="O344" s="9" t="n">
        <v>0</v>
      </c>
    </row>
    <row r="345" customFormat="false" ht="15" hidden="false" customHeight="true" outlineLevel="0" collapsed="false">
      <c r="A345" s="6" t="n">
        <v>59754</v>
      </c>
      <c r="B345" s="6" t="s">
        <v>19</v>
      </c>
      <c r="C345" s="6" t="s">
        <v>20</v>
      </c>
      <c r="D345" s="6" t="s">
        <v>50</v>
      </c>
      <c r="E345" s="6" t="s">
        <v>51</v>
      </c>
      <c r="F345" s="6" t="s">
        <v>33</v>
      </c>
      <c r="G345" s="6" t="s">
        <v>44</v>
      </c>
      <c r="H345" s="6" t="n">
        <v>4</v>
      </c>
      <c r="I345" s="7" t="n">
        <v>59.99000168</v>
      </c>
      <c r="J345" s="6" t="n">
        <v>2</v>
      </c>
      <c r="K345" s="7" t="n">
        <v>119.9800034</v>
      </c>
      <c r="L345" s="7" t="n">
        <v>0</v>
      </c>
      <c r="M345" s="8" t="n">
        <v>0</v>
      </c>
      <c r="N345" s="7" t="n">
        <v>40.79000092</v>
      </c>
      <c r="O345" s="12" t="n">
        <v>1</v>
      </c>
    </row>
    <row r="346" customFormat="false" ht="15" hidden="false" customHeight="true" outlineLevel="0" collapsed="false">
      <c r="A346" s="6" t="n">
        <v>17570</v>
      </c>
      <c r="B346" s="6" t="s">
        <v>36</v>
      </c>
      <c r="C346" s="6" t="s">
        <v>20</v>
      </c>
      <c r="D346" s="6" t="s">
        <v>21</v>
      </c>
      <c r="E346" s="6" t="s">
        <v>65</v>
      </c>
      <c r="F346" s="6" t="s">
        <v>57</v>
      </c>
      <c r="G346" s="6" t="s">
        <v>34</v>
      </c>
      <c r="H346" s="6" t="n">
        <v>0</v>
      </c>
      <c r="I346" s="7" t="n">
        <v>50</v>
      </c>
      <c r="J346" s="6" t="n">
        <v>3</v>
      </c>
      <c r="K346" s="7" t="n">
        <v>150</v>
      </c>
      <c r="L346" s="7" t="n">
        <v>3</v>
      </c>
      <c r="M346" s="8" t="n">
        <v>0.02</v>
      </c>
      <c r="N346" s="7" t="n">
        <v>69.08999634</v>
      </c>
      <c r="O346" s="9" t="n">
        <v>0</v>
      </c>
    </row>
    <row r="347" customFormat="false" ht="15" hidden="false" customHeight="true" outlineLevel="0" collapsed="false">
      <c r="A347" s="6" t="n">
        <v>25518</v>
      </c>
      <c r="B347" s="6" t="s">
        <v>19</v>
      </c>
      <c r="C347" s="6" t="s">
        <v>20</v>
      </c>
      <c r="D347" s="6" t="s">
        <v>27</v>
      </c>
      <c r="E347" s="6" t="s">
        <v>42</v>
      </c>
      <c r="F347" s="6" t="s">
        <v>40</v>
      </c>
      <c r="G347" s="6" t="s">
        <v>44</v>
      </c>
      <c r="H347" s="6" t="n">
        <v>4</v>
      </c>
      <c r="I347" s="7" t="n">
        <v>399.980011</v>
      </c>
      <c r="J347" s="6" t="n">
        <v>1</v>
      </c>
      <c r="K347" s="7" t="n">
        <v>399.980011</v>
      </c>
      <c r="L347" s="7" t="n">
        <v>52</v>
      </c>
      <c r="M347" s="8" t="n">
        <v>0.129999995</v>
      </c>
      <c r="N347" s="7" t="n">
        <v>156.5899963</v>
      </c>
      <c r="O347" s="9" t="n">
        <v>0</v>
      </c>
    </row>
    <row r="348" customFormat="false" ht="15" hidden="false" customHeight="true" outlineLevel="0" collapsed="false">
      <c r="A348" s="6" t="n">
        <v>5182</v>
      </c>
      <c r="B348" s="6" t="s">
        <v>46</v>
      </c>
      <c r="C348" s="6" t="s">
        <v>37</v>
      </c>
      <c r="D348" s="6" t="s">
        <v>50</v>
      </c>
      <c r="E348" s="6" t="s">
        <v>51</v>
      </c>
      <c r="F348" s="6" t="s">
        <v>71</v>
      </c>
      <c r="G348" s="6" t="s">
        <v>34</v>
      </c>
      <c r="H348" s="6" t="n">
        <v>2</v>
      </c>
      <c r="I348" s="7" t="n">
        <v>199.9900055</v>
      </c>
      <c r="J348" s="6" t="n">
        <v>1</v>
      </c>
      <c r="K348" s="7" t="n">
        <v>199.9900055</v>
      </c>
      <c r="L348" s="7" t="n">
        <v>50</v>
      </c>
      <c r="M348" s="8" t="n">
        <v>0.25</v>
      </c>
      <c r="N348" s="7" t="n">
        <v>24.45000076</v>
      </c>
      <c r="O348" s="12" t="n">
        <v>1</v>
      </c>
    </row>
    <row r="349" customFormat="false" ht="15" hidden="false" customHeight="true" outlineLevel="0" collapsed="false">
      <c r="A349" s="6" t="n">
        <v>19783</v>
      </c>
      <c r="B349" s="6" t="s">
        <v>19</v>
      </c>
      <c r="C349" s="6" t="s">
        <v>20</v>
      </c>
      <c r="D349" s="6" t="s">
        <v>21</v>
      </c>
      <c r="E349" s="6" t="s">
        <v>65</v>
      </c>
      <c r="F349" s="6" t="s">
        <v>104</v>
      </c>
      <c r="G349" s="6" t="s">
        <v>34</v>
      </c>
      <c r="H349" s="6" t="n">
        <v>4</v>
      </c>
      <c r="I349" s="7" t="n">
        <v>24.98999977</v>
      </c>
      <c r="J349" s="6" t="n">
        <v>1</v>
      </c>
      <c r="K349" s="7" t="n">
        <v>24.98999977</v>
      </c>
      <c r="L349" s="7" t="n">
        <v>6.25</v>
      </c>
      <c r="M349" s="8" t="n">
        <v>0.25</v>
      </c>
      <c r="N349" s="7" t="n">
        <v>1.870000005</v>
      </c>
      <c r="O349" s="9" t="n">
        <v>0</v>
      </c>
    </row>
    <row r="350" customFormat="false" ht="15" hidden="false" customHeight="true" outlineLevel="0" collapsed="false">
      <c r="A350" s="6" t="n">
        <v>25312</v>
      </c>
      <c r="B350" s="6" t="s">
        <v>19</v>
      </c>
      <c r="C350" s="6" t="s">
        <v>37</v>
      </c>
      <c r="D350" s="6" t="s">
        <v>27</v>
      </c>
      <c r="E350" s="6" t="s">
        <v>42</v>
      </c>
      <c r="F350" s="6" t="s">
        <v>57</v>
      </c>
      <c r="G350" s="6" t="s">
        <v>34</v>
      </c>
      <c r="H350" s="6" t="n">
        <v>4</v>
      </c>
      <c r="I350" s="7" t="n">
        <v>50</v>
      </c>
      <c r="J350" s="6" t="n">
        <v>3</v>
      </c>
      <c r="K350" s="7" t="n">
        <v>150</v>
      </c>
      <c r="L350" s="7" t="n">
        <v>7.5</v>
      </c>
      <c r="M350" s="8" t="n">
        <v>0.050000001</v>
      </c>
      <c r="N350" s="7" t="n">
        <v>10.68999958</v>
      </c>
      <c r="O350" s="9" t="n">
        <v>0</v>
      </c>
    </row>
    <row r="351" customFormat="false" ht="15" hidden="false" customHeight="true" outlineLevel="0" collapsed="false">
      <c r="A351" s="6" t="n">
        <v>13165</v>
      </c>
      <c r="B351" s="6" t="s">
        <v>26</v>
      </c>
      <c r="C351" s="6" t="s">
        <v>49</v>
      </c>
      <c r="D351" s="6" t="s">
        <v>21</v>
      </c>
      <c r="E351" s="6" t="s">
        <v>65</v>
      </c>
      <c r="F351" s="6" t="s">
        <v>23</v>
      </c>
      <c r="G351" s="6" t="s">
        <v>24</v>
      </c>
      <c r="H351" s="6" t="n">
        <v>1</v>
      </c>
      <c r="I351" s="7" t="n">
        <v>129.9900055</v>
      </c>
      <c r="J351" s="6" t="n">
        <v>1</v>
      </c>
      <c r="K351" s="7" t="n">
        <v>129.9900055</v>
      </c>
      <c r="L351" s="7" t="n">
        <v>11.69999981</v>
      </c>
      <c r="M351" s="8" t="n">
        <v>0.090000004</v>
      </c>
      <c r="N351" s="7" t="n">
        <v>-13.36999989</v>
      </c>
      <c r="O351" s="12" t="n">
        <v>1</v>
      </c>
    </row>
    <row r="352" customFormat="false" ht="15" hidden="false" customHeight="true" outlineLevel="0" collapsed="false">
      <c r="A352" s="6" t="n">
        <v>52280</v>
      </c>
      <c r="B352" s="6" t="s">
        <v>19</v>
      </c>
      <c r="C352" s="6" t="s">
        <v>49</v>
      </c>
      <c r="D352" s="6" t="s">
        <v>50</v>
      </c>
      <c r="E352" s="6" t="s">
        <v>51</v>
      </c>
      <c r="F352" s="6" t="s">
        <v>29</v>
      </c>
      <c r="G352" s="6" t="s">
        <v>44</v>
      </c>
      <c r="H352" s="6" t="n">
        <v>4</v>
      </c>
      <c r="I352" s="7" t="n">
        <v>99.98999786</v>
      </c>
      <c r="J352" s="6" t="n">
        <v>1</v>
      </c>
      <c r="K352" s="7" t="n">
        <v>99.98999786</v>
      </c>
      <c r="L352" s="7" t="n">
        <v>9</v>
      </c>
      <c r="M352" s="8" t="n">
        <v>0.090000004</v>
      </c>
      <c r="N352" s="7" t="n">
        <v>9.100000381</v>
      </c>
      <c r="O352" s="12" t="n">
        <v>1</v>
      </c>
    </row>
    <row r="353" customFormat="false" ht="15" hidden="false" customHeight="true" outlineLevel="0" collapsed="false">
      <c r="A353" s="6" t="n">
        <v>7900</v>
      </c>
      <c r="B353" s="6" t="s">
        <v>19</v>
      </c>
      <c r="C353" s="6" t="s">
        <v>20</v>
      </c>
      <c r="D353" s="6" t="s">
        <v>50</v>
      </c>
      <c r="E353" s="6" t="s">
        <v>51</v>
      </c>
      <c r="F353" s="6" t="s">
        <v>23</v>
      </c>
      <c r="G353" s="6" t="s">
        <v>44</v>
      </c>
      <c r="H353" s="6" t="n">
        <v>4</v>
      </c>
      <c r="I353" s="7" t="n">
        <v>129.9900055</v>
      </c>
      <c r="J353" s="6" t="n">
        <v>1</v>
      </c>
      <c r="K353" s="7" t="n">
        <v>129.9900055</v>
      </c>
      <c r="L353" s="7" t="n">
        <v>13</v>
      </c>
      <c r="M353" s="8" t="n">
        <v>0.100000001</v>
      </c>
      <c r="N353" s="7" t="n">
        <v>-85.75</v>
      </c>
      <c r="O353" s="12" t="n">
        <v>1</v>
      </c>
    </row>
    <row r="354" customFormat="false" ht="15" hidden="false" customHeight="true" outlineLevel="0" collapsed="false">
      <c r="A354" s="6" t="n">
        <v>26887</v>
      </c>
      <c r="B354" s="6" t="s">
        <v>19</v>
      </c>
      <c r="C354" s="6" t="s">
        <v>37</v>
      </c>
      <c r="D354" s="6" t="s">
        <v>27</v>
      </c>
      <c r="E354" s="6" t="s">
        <v>69</v>
      </c>
      <c r="F354" s="6" t="s">
        <v>78</v>
      </c>
      <c r="G354" s="6" t="s">
        <v>34</v>
      </c>
      <c r="H354" s="6" t="n">
        <v>4</v>
      </c>
      <c r="I354" s="7" t="n">
        <v>25</v>
      </c>
      <c r="J354" s="6" t="n">
        <v>5</v>
      </c>
      <c r="K354" s="7" t="n">
        <v>125</v>
      </c>
      <c r="L354" s="7" t="n">
        <v>5</v>
      </c>
      <c r="M354" s="8" t="n">
        <v>0.039999999</v>
      </c>
      <c r="N354" s="7" t="n">
        <v>57.59999847</v>
      </c>
      <c r="O354" s="9" t="n">
        <v>0</v>
      </c>
    </row>
    <row r="355" customFormat="false" ht="15" hidden="false" customHeight="true" outlineLevel="0" collapsed="false">
      <c r="A355" s="6" t="n">
        <v>56821</v>
      </c>
      <c r="B355" s="6" t="s">
        <v>19</v>
      </c>
      <c r="C355" s="6" t="s">
        <v>20</v>
      </c>
      <c r="D355" s="6" t="s">
        <v>50</v>
      </c>
      <c r="E355" s="6" t="s">
        <v>63</v>
      </c>
      <c r="F355" s="6" t="s">
        <v>29</v>
      </c>
      <c r="G355" s="6" t="s">
        <v>44</v>
      </c>
      <c r="H355" s="6" t="n">
        <v>4</v>
      </c>
      <c r="I355" s="7" t="n">
        <v>99.98999786</v>
      </c>
      <c r="J355" s="6" t="n">
        <v>1</v>
      </c>
      <c r="K355" s="7" t="n">
        <v>99.98999786</v>
      </c>
      <c r="L355" s="7" t="n">
        <v>2</v>
      </c>
      <c r="M355" s="8" t="n">
        <v>0.02</v>
      </c>
      <c r="N355" s="7" t="n">
        <v>32.34000015</v>
      </c>
      <c r="O355" s="9" t="n">
        <v>0</v>
      </c>
    </row>
    <row r="356" customFormat="false" ht="15" hidden="false" customHeight="true" outlineLevel="0" collapsed="false">
      <c r="A356" s="6" t="n">
        <v>9288</v>
      </c>
      <c r="B356" s="6" t="s">
        <v>19</v>
      </c>
      <c r="C356" s="6" t="s">
        <v>20</v>
      </c>
      <c r="D356" s="6" t="s">
        <v>50</v>
      </c>
      <c r="E356" s="6" t="s">
        <v>72</v>
      </c>
      <c r="F356" s="6" t="s">
        <v>23</v>
      </c>
      <c r="G356" s="6" t="s">
        <v>24</v>
      </c>
      <c r="H356" s="6" t="n">
        <v>4</v>
      </c>
      <c r="I356" s="7" t="n">
        <v>129.9900055</v>
      </c>
      <c r="J356" s="6" t="n">
        <v>1</v>
      </c>
      <c r="K356" s="7" t="n">
        <v>129.9900055</v>
      </c>
      <c r="L356" s="7" t="n">
        <v>6.5</v>
      </c>
      <c r="M356" s="8" t="n">
        <v>0.050000001</v>
      </c>
      <c r="N356" s="7" t="n">
        <v>8.640000343</v>
      </c>
      <c r="O356" s="9" t="n">
        <v>0</v>
      </c>
    </row>
    <row r="357" customFormat="false" ht="15" hidden="false" customHeight="true" outlineLevel="0" collapsed="false">
      <c r="A357" s="6" t="n">
        <v>22132</v>
      </c>
      <c r="B357" s="6" t="s">
        <v>26</v>
      </c>
      <c r="C357" s="6" t="s">
        <v>20</v>
      </c>
      <c r="D357" s="6" t="s">
        <v>27</v>
      </c>
      <c r="E357" s="6" t="s">
        <v>28</v>
      </c>
      <c r="F357" s="6" t="s">
        <v>29</v>
      </c>
      <c r="G357" s="6" t="s">
        <v>34</v>
      </c>
      <c r="H357" s="6" t="n">
        <v>1</v>
      </c>
      <c r="I357" s="7" t="n">
        <v>99.98999786</v>
      </c>
      <c r="J357" s="6" t="n">
        <v>3</v>
      </c>
      <c r="K357" s="7" t="n">
        <v>299.9700012</v>
      </c>
      <c r="L357" s="7" t="n">
        <v>36</v>
      </c>
      <c r="M357" s="8" t="n">
        <v>0.119999997</v>
      </c>
      <c r="N357" s="7" t="n">
        <v>124.0699997</v>
      </c>
      <c r="O357" s="12" t="n">
        <v>1</v>
      </c>
    </row>
    <row r="358" customFormat="false" ht="15" hidden="false" customHeight="true" outlineLevel="0" collapsed="false">
      <c r="A358" s="6" t="n">
        <v>59535</v>
      </c>
      <c r="B358" s="6" t="s">
        <v>19</v>
      </c>
      <c r="C358" s="6" t="s">
        <v>20</v>
      </c>
      <c r="D358" s="6" t="s">
        <v>50</v>
      </c>
      <c r="E358" s="6" t="s">
        <v>51</v>
      </c>
      <c r="F358" s="6" t="s">
        <v>40</v>
      </c>
      <c r="G358" s="6" t="s">
        <v>24</v>
      </c>
      <c r="H358" s="6" t="n">
        <v>4</v>
      </c>
      <c r="I358" s="7" t="n">
        <v>399.980011</v>
      </c>
      <c r="J358" s="6" t="n">
        <v>1</v>
      </c>
      <c r="K358" s="7" t="n">
        <v>399.980011</v>
      </c>
      <c r="L358" s="7" t="n">
        <v>60</v>
      </c>
      <c r="M358" s="8" t="n">
        <v>0.150000006</v>
      </c>
      <c r="N358" s="7" t="n">
        <v>-297.4899902</v>
      </c>
      <c r="O358" s="12" t="n">
        <v>1</v>
      </c>
    </row>
    <row r="359" customFormat="false" ht="15" hidden="false" customHeight="true" outlineLevel="0" collapsed="false">
      <c r="A359" s="6" t="n">
        <v>3228</v>
      </c>
      <c r="B359" s="6" t="s">
        <v>19</v>
      </c>
      <c r="C359" s="6" t="s">
        <v>49</v>
      </c>
      <c r="D359" s="6" t="s">
        <v>50</v>
      </c>
      <c r="E359" s="6" t="s">
        <v>51</v>
      </c>
      <c r="F359" s="6" t="s">
        <v>73</v>
      </c>
      <c r="G359" s="6" t="s">
        <v>44</v>
      </c>
      <c r="H359" s="6" t="n">
        <v>4</v>
      </c>
      <c r="I359" s="7" t="n">
        <v>39.99000168</v>
      </c>
      <c r="J359" s="6" t="n">
        <v>5</v>
      </c>
      <c r="K359" s="7" t="n">
        <v>199.9499969</v>
      </c>
      <c r="L359" s="7" t="n">
        <v>11</v>
      </c>
      <c r="M359" s="8" t="n">
        <v>0.059999999</v>
      </c>
      <c r="N359" s="7" t="n">
        <v>90.69999695</v>
      </c>
      <c r="O359" s="9" t="n">
        <v>0</v>
      </c>
    </row>
    <row r="360" customFormat="false" ht="15" hidden="false" customHeight="true" outlineLevel="0" collapsed="false">
      <c r="A360" s="6" t="n">
        <v>15808</v>
      </c>
      <c r="B360" s="6" t="s">
        <v>26</v>
      </c>
      <c r="C360" s="6" t="s">
        <v>20</v>
      </c>
      <c r="D360" s="6" t="s">
        <v>21</v>
      </c>
      <c r="E360" s="6" t="s">
        <v>65</v>
      </c>
      <c r="F360" s="6" t="s">
        <v>40</v>
      </c>
      <c r="G360" s="6" t="s">
        <v>24</v>
      </c>
      <c r="H360" s="6" t="n">
        <v>1</v>
      </c>
      <c r="I360" s="7" t="n">
        <v>399.980011</v>
      </c>
      <c r="J360" s="6" t="n">
        <v>1</v>
      </c>
      <c r="K360" s="7" t="n">
        <v>399.980011</v>
      </c>
      <c r="L360" s="7" t="n">
        <v>12</v>
      </c>
      <c r="M360" s="8" t="n">
        <v>0.029999999</v>
      </c>
      <c r="N360" s="7" t="n">
        <v>36.47000122</v>
      </c>
      <c r="O360" s="12" t="n">
        <v>1</v>
      </c>
    </row>
    <row r="361" customFormat="false" ht="15" hidden="false" customHeight="true" outlineLevel="0" collapsed="false">
      <c r="A361" s="6" t="n">
        <v>24261</v>
      </c>
      <c r="B361" s="6" t="s">
        <v>19</v>
      </c>
      <c r="C361" s="6" t="s">
        <v>49</v>
      </c>
      <c r="D361" s="6" t="s">
        <v>27</v>
      </c>
      <c r="E361" s="6" t="s">
        <v>42</v>
      </c>
      <c r="F361" s="6" t="s">
        <v>23</v>
      </c>
      <c r="G361" s="6" t="s">
        <v>34</v>
      </c>
      <c r="H361" s="6" t="n">
        <v>4</v>
      </c>
      <c r="I361" s="7" t="n">
        <v>129.9900055</v>
      </c>
      <c r="J361" s="6" t="n">
        <v>1</v>
      </c>
      <c r="K361" s="7" t="n">
        <v>129.9900055</v>
      </c>
      <c r="L361" s="7" t="n">
        <v>22.10000038</v>
      </c>
      <c r="M361" s="8" t="n">
        <v>0.170000002</v>
      </c>
      <c r="N361" s="7" t="n">
        <v>33.45000076</v>
      </c>
      <c r="O361" s="9" t="n">
        <v>0</v>
      </c>
    </row>
    <row r="362" customFormat="false" ht="15" hidden="false" customHeight="true" outlineLevel="0" collapsed="false">
      <c r="A362" s="6" t="n">
        <v>703</v>
      </c>
      <c r="B362" s="6" t="s">
        <v>19</v>
      </c>
      <c r="C362" s="6" t="s">
        <v>20</v>
      </c>
      <c r="D362" s="6" t="s">
        <v>50</v>
      </c>
      <c r="E362" s="6" t="s">
        <v>51</v>
      </c>
      <c r="F362" s="6" t="s">
        <v>40</v>
      </c>
      <c r="G362" s="6" t="s">
        <v>24</v>
      </c>
      <c r="H362" s="6" t="n">
        <v>4</v>
      </c>
      <c r="I362" s="7" t="n">
        <v>399.980011</v>
      </c>
      <c r="J362" s="6" t="n">
        <v>1</v>
      </c>
      <c r="K362" s="7" t="n">
        <v>399.980011</v>
      </c>
      <c r="L362" s="7" t="n">
        <v>8</v>
      </c>
      <c r="M362" s="8" t="n">
        <v>0.02</v>
      </c>
      <c r="N362" s="7" t="n">
        <v>122.6900024</v>
      </c>
      <c r="O362" s="9" t="n">
        <v>0</v>
      </c>
    </row>
    <row r="363" customFormat="false" ht="15" hidden="false" customHeight="true" outlineLevel="0" collapsed="false">
      <c r="A363" s="6" t="n">
        <v>38413</v>
      </c>
      <c r="B363" s="6" t="s">
        <v>19</v>
      </c>
      <c r="C363" s="6" t="s">
        <v>49</v>
      </c>
      <c r="D363" s="6" t="s">
        <v>31</v>
      </c>
      <c r="E363" s="6" t="s">
        <v>56</v>
      </c>
      <c r="F363" s="6" t="s">
        <v>33</v>
      </c>
      <c r="G363" s="6" t="s">
        <v>44</v>
      </c>
      <c r="H363" s="6" t="n">
        <v>4</v>
      </c>
      <c r="I363" s="7" t="n">
        <v>59.99000168</v>
      </c>
      <c r="J363" s="6" t="n">
        <v>4</v>
      </c>
      <c r="K363" s="7" t="n">
        <v>239.9600067</v>
      </c>
      <c r="L363" s="7" t="n">
        <v>38.38999939</v>
      </c>
      <c r="M363" s="8" t="n">
        <v>0.159999996</v>
      </c>
      <c r="N363" s="7" t="n">
        <v>22.17000008</v>
      </c>
      <c r="O363" s="9" t="n">
        <v>0</v>
      </c>
    </row>
    <row r="364" customFormat="false" ht="15" hidden="false" customHeight="true" outlineLevel="0" collapsed="false">
      <c r="A364" s="6" t="n">
        <v>1925</v>
      </c>
      <c r="B364" s="6" t="s">
        <v>19</v>
      </c>
      <c r="C364" s="6" t="s">
        <v>20</v>
      </c>
      <c r="D364" s="6" t="s">
        <v>50</v>
      </c>
      <c r="E364" s="6" t="s">
        <v>51</v>
      </c>
      <c r="F364" s="6" t="s">
        <v>57</v>
      </c>
      <c r="G364" s="6" t="s">
        <v>44</v>
      </c>
      <c r="H364" s="6" t="n">
        <v>4</v>
      </c>
      <c r="I364" s="7" t="n">
        <v>50</v>
      </c>
      <c r="J364" s="6" t="n">
        <v>1</v>
      </c>
      <c r="K364" s="7" t="n">
        <v>50</v>
      </c>
      <c r="L364" s="7" t="n">
        <v>2</v>
      </c>
      <c r="M364" s="8" t="n">
        <v>0.039999999</v>
      </c>
      <c r="N364" s="7" t="n">
        <v>14.39999962</v>
      </c>
      <c r="O364" s="12" t="n">
        <v>1</v>
      </c>
    </row>
    <row r="365" customFormat="false" ht="15" hidden="false" customHeight="true" outlineLevel="0" collapsed="false">
      <c r="A365" s="6" t="n">
        <v>37916</v>
      </c>
      <c r="B365" s="6" t="s">
        <v>36</v>
      </c>
      <c r="C365" s="6" t="s">
        <v>20</v>
      </c>
      <c r="D365" s="6" t="s">
        <v>31</v>
      </c>
      <c r="E365" s="6" t="s">
        <v>62</v>
      </c>
      <c r="F365" s="6" t="s">
        <v>71</v>
      </c>
      <c r="G365" s="6" t="s">
        <v>24</v>
      </c>
      <c r="H365" s="6" t="n">
        <v>0</v>
      </c>
      <c r="I365" s="7" t="n">
        <v>199.9900055</v>
      </c>
      <c r="J365" s="6" t="n">
        <v>1</v>
      </c>
      <c r="K365" s="7" t="n">
        <v>199.9900055</v>
      </c>
      <c r="L365" s="7" t="n">
        <v>36</v>
      </c>
      <c r="M365" s="8" t="n">
        <v>0.180000007</v>
      </c>
      <c r="N365" s="7" t="n">
        <v>16.39999962</v>
      </c>
      <c r="O365" s="9" t="n">
        <v>0</v>
      </c>
    </row>
    <row r="366" customFormat="false" ht="15" hidden="false" customHeight="true" outlineLevel="0" collapsed="false">
      <c r="A366" s="6" t="n">
        <v>42123</v>
      </c>
      <c r="B366" s="6" t="s">
        <v>19</v>
      </c>
      <c r="C366" s="6" t="s">
        <v>20</v>
      </c>
      <c r="D366" s="6" t="s">
        <v>27</v>
      </c>
      <c r="E366" s="6" t="s">
        <v>69</v>
      </c>
      <c r="F366" s="6" t="s">
        <v>75</v>
      </c>
      <c r="G366" s="6" t="s">
        <v>24</v>
      </c>
      <c r="H366" s="6" t="n">
        <v>4</v>
      </c>
      <c r="I366" s="7" t="n">
        <v>299.980011</v>
      </c>
      <c r="J366" s="6" t="n">
        <v>1</v>
      </c>
      <c r="K366" s="7" t="n">
        <v>299.980011</v>
      </c>
      <c r="L366" s="7" t="n">
        <v>75</v>
      </c>
      <c r="M366" s="8" t="n">
        <v>0.25</v>
      </c>
      <c r="N366" s="7" t="n">
        <v>105.7399979</v>
      </c>
      <c r="O366" s="9" t="n">
        <v>0</v>
      </c>
    </row>
    <row r="367" customFormat="false" ht="15" hidden="false" customHeight="true" outlineLevel="0" collapsed="false">
      <c r="A367" s="6" t="n">
        <v>46870</v>
      </c>
      <c r="B367" s="6" t="s">
        <v>19</v>
      </c>
      <c r="C367" s="6" t="s">
        <v>37</v>
      </c>
      <c r="D367" s="6" t="s">
        <v>38</v>
      </c>
      <c r="E367" s="6" t="s">
        <v>98</v>
      </c>
      <c r="F367" s="6" t="s">
        <v>75</v>
      </c>
      <c r="G367" s="6" t="s">
        <v>44</v>
      </c>
      <c r="H367" s="6" t="n">
        <v>4</v>
      </c>
      <c r="I367" s="7" t="n">
        <v>299.980011</v>
      </c>
      <c r="J367" s="6" t="n">
        <v>1</v>
      </c>
      <c r="K367" s="7" t="n">
        <v>299.980011</v>
      </c>
      <c r="L367" s="7" t="n">
        <v>54</v>
      </c>
      <c r="M367" s="8" t="n">
        <v>0.180000007</v>
      </c>
      <c r="N367" s="7" t="n">
        <v>-627.2600098</v>
      </c>
      <c r="O367" s="12" t="n">
        <v>1</v>
      </c>
    </row>
    <row r="368" customFormat="false" ht="15" hidden="false" customHeight="true" outlineLevel="0" collapsed="false">
      <c r="A368" s="6" t="n">
        <v>20754</v>
      </c>
      <c r="B368" s="6" t="s">
        <v>19</v>
      </c>
      <c r="C368" s="6" t="s">
        <v>20</v>
      </c>
      <c r="D368" s="6" t="s">
        <v>27</v>
      </c>
      <c r="E368" s="6" t="s">
        <v>54</v>
      </c>
      <c r="F368" s="6" t="s">
        <v>71</v>
      </c>
      <c r="G368" s="6" t="s">
        <v>34</v>
      </c>
      <c r="H368" s="6" t="n">
        <v>4</v>
      </c>
      <c r="I368" s="7" t="n">
        <v>199.9900055</v>
      </c>
      <c r="J368" s="6" t="n">
        <v>1</v>
      </c>
      <c r="K368" s="7" t="n">
        <v>199.9900055</v>
      </c>
      <c r="L368" s="7" t="n">
        <v>30</v>
      </c>
      <c r="M368" s="8" t="n">
        <v>0.150000006</v>
      </c>
      <c r="N368" s="7" t="n">
        <v>-38.25</v>
      </c>
      <c r="O368" s="12" t="n">
        <v>1</v>
      </c>
    </row>
    <row r="369" customFormat="false" ht="15" hidden="false" customHeight="true" outlineLevel="0" collapsed="false">
      <c r="A369" s="6" t="n">
        <v>9002</v>
      </c>
      <c r="B369" s="6" t="s">
        <v>19</v>
      </c>
      <c r="C369" s="6" t="s">
        <v>20</v>
      </c>
      <c r="D369" s="6" t="s">
        <v>50</v>
      </c>
      <c r="E369" s="6" t="s">
        <v>51</v>
      </c>
      <c r="F369" s="6" t="s">
        <v>33</v>
      </c>
      <c r="G369" s="6" t="s">
        <v>44</v>
      </c>
      <c r="H369" s="6" t="n">
        <v>4</v>
      </c>
      <c r="I369" s="7" t="n">
        <v>59.99000168</v>
      </c>
      <c r="J369" s="6" t="n">
        <v>3</v>
      </c>
      <c r="K369" s="7" t="n">
        <v>179.9700012</v>
      </c>
      <c r="L369" s="7" t="n">
        <v>9</v>
      </c>
      <c r="M369" s="8" t="n">
        <v>0.050000001</v>
      </c>
      <c r="N369" s="7" t="n">
        <v>59.84000015</v>
      </c>
      <c r="O369" s="9" t="n">
        <v>0</v>
      </c>
    </row>
    <row r="370" customFormat="false" ht="15" hidden="false" customHeight="true" outlineLevel="0" collapsed="false">
      <c r="A370" s="6" t="n">
        <v>63268</v>
      </c>
      <c r="B370" s="6" t="s">
        <v>19</v>
      </c>
      <c r="C370" s="6" t="s">
        <v>20</v>
      </c>
      <c r="D370" s="6" t="s">
        <v>21</v>
      </c>
      <c r="E370" s="6" t="s">
        <v>65</v>
      </c>
      <c r="F370" s="6" t="s">
        <v>57</v>
      </c>
      <c r="G370" s="6" t="s">
        <v>47</v>
      </c>
      <c r="H370" s="6" t="n">
        <v>4</v>
      </c>
      <c r="I370" s="7" t="n">
        <v>50</v>
      </c>
      <c r="J370" s="6" t="n">
        <v>1</v>
      </c>
      <c r="K370" s="7" t="n">
        <v>50</v>
      </c>
      <c r="L370" s="7" t="n">
        <v>3.5</v>
      </c>
      <c r="M370" s="8" t="n">
        <v>0.07</v>
      </c>
      <c r="N370" s="7" t="n">
        <v>16.28000069</v>
      </c>
      <c r="O370" s="9" t="n">
        <v>0</v>
      </c>
    </row>
    <row r="371" customFormat="false" ht="15" hidden="false" customHeight="true" outlineLevel="0" collapsed="false">
      <c r="A371" s="6" t="n">
        <v>43650</v>
      </c>
      <c r="B371" s="6" t="s">
        <v>19</v>
      </c>
      <c r="C371" s="6" t="s">
        <v>20</v>
      </c>
      <c r="D371" s="6" t="s">
        <v>21</v>
      </c>
      <c r="E371" s="6" t="s">
        <v>66</v>
      </c>
      <c r="F371" s="6" t="s">
        <v>105</v>
      </c>
      <c r="G371" s="6" t="s">
        <v>34</v>
      </c>
      <c r="H371" s="6" t="n">
        <v>4</v>
      </c>
      <c r="I371" s="7" t="n">
        <v>34.99000168</v>
      </c>
      <c r="J371" s="6" t="n">
        <v>5</v>
      </c>
      <c r="K371" s="7" t="n">
        <v>174.9499969</v>
      </c>
      <c r="L371" s="7" t="n">
        <v>0</v>
      </c>
      <c r="M371" s="8" t="n">
        <v>0</v>
      </c>
      <c r="N371" s="7" t="n">
        <v>59.13000107</v>
      </c>
      <c r="O371" s="12" t="n">
        <v>1</v>
      </c>
    </row>
    <row r="372" customFormat="false" ht="15" hidden="false" customHeight="true" outlineLevel="0" collapsed="false">
      <c r="A372" s="6" t="n">
        <v>421</v>
      </c>
      <c r="B372" s="6" t="s">
        <v>19</v>
      </c>
      <c r="C372" s="6" t="s">
        <v>20</v>
      </c>
      <c r="D372" s="6" t="s">
        <v>50</v>
      </c>
      <c r="E372" s="6" t="s">
        <v>72</v>
      </c>
      <c r="F372" s="6" t="s">
        <v>40</v>
      </c>
      <c r="G372" s="6" t="s">
        <v>44</v>
      </c>
      <c r="H372" s="6" t="n">
        <v>4</v>
      </c>
      <c r="I372" s="7" t="n">
        <v>399.980011</v>
      </c>
      <c r="J372" s="6" t="n">
        <v>1</v>
      </c>
      <c r="K372" s="7" t="n">
        <v>399.980011</v>
      </c>
      <c r="L372" s="7" t="n">
        <v>36</v>
      </c>
      <c r="M372" s="8" t="n">
        <v>0.090000004</v>
      </c>
      <c r="N372" s="7" t="n">
        <v>123.0299988</v>
      </c>
      <c r="O372" s="9" t="n">
        <v>0</v>
      </c>
    </row>
    <row r="373" customFormat="false" ht="15" hidden="false" customHeight="true" outlineLevel="0" collapsed="false">
      <c r="A373" s="6" t="n">
        <v>32767</v>
      </c>
      <c r="B373" s="6" t="s">
        <v>36</v>
      </c>
      <c r="C373" s="6" t="s">
        <v>20</v>
      </c>
      <c r="D373" s="6" t="s">
        <v>31</v>
      </c>
      <c r="E373" s="6" t="s">
        <v>62</v>
      </c>
      <c r="F373" s="6" t="s">
        <v>75</v>
      </c>
      <c r="G373" s="6" t="s">
        <v>34</v>
      </c>
      <c r="H373" s="6" t="n">
        <v>0</v>
      </c>
      <c r="I373" s="7" t="n">
        <v>299.980011</v>
      </c>
      <c r="J373" s="6" t="n">
        <v>1</v>
      </c>
      <c r="K373" s="7" t="n">
        <v>299.980011</v>
      </c>
      <c r="L373" s="7" t="n">
        <v>21</v>
      </c>
      <c r="M373" s="8" t="n">
        <v>0.07</v>
      </c>
      <c r="N373" s="7" t="n">
        <v>101.2699966</v>
      </c>
      <c r="O373" s="9" t="n">
        <v>0</v>
      </c>
    </row>
    <row r="374" customFormat="false" ht="15" hidden="false" customHeight="true" outlineLevel="0" collapsed="false">
      <c r="A374" s="6" t="n">
        <v>31042</v>
      </c>
      <c r="B374" s="6" t="s">
        <v>26</v>
      </c>
      <c r="C374" s="6" t="s">
        <v>20</v>
      </c>
      <c r="D374" s="6" t="s">
        <v>27</v>
      </c>
      <c r="E374" s="6" t="s">
        <v>42</v>
      </c>
      <c r="F374" s="6" t="s">
        <v>71</v>
      </c>
      <c r="G374" s="6" t="s">
        <v>34</v>
      </c>
      <c r="H374" s="6" t="n">
        <v>1</v>
      </c>
      <c r="I374" s="7" t="n">
        <v>199.9900055</v>
      </c>
      <c r="J374" s="6" t="n">
        <v>1</v>
      </c>
      <c r="K374" s="7" t="n">
        <v>199.9900055</v>
      </c>
      <c r="L374" s="7" t="n">
        <v>32</v>
      </c>
      <c r="M374" s="8" t="n">
        <v>0.159999996</v>
      </c>
      <c r="N374" s="7" t="n">
        <v>68.87999725</v>
      </c>
      <c r="O374" s="12" t="n">
        <v>1</v>
      </c>
    </row>
    <row r="375" customFormat="false" ht="15" hidden="false" customHeight="true" outlineLevel="0" collapsed="false">
      <c r="A375" s="6" t="n">
        <v>18641</v>
      </c>
      <c r="B375" s="6" t="s">
        <v>46</v>
      </c>
      <c r="C375" s="6" t="s">
        <v>37</v>
      </c>
      <c r="D375" s="6" t="s">
        <v>21</v>
      </c>
      <c r="E375" s="6" t="s">
        <v>22</v>
      </c>
      <c r="F375" s="6" t="s">
        <v>58</v>
      </c>
      <c r="G375" s="6" t="s">
        <v>34</v>
      </c>
      <c r="H375" s="6" t="n">
        <v>2</v>
      </c>
      <c r="I375" s="7" t="n">
        <v>49.97999954</v>
      </c>
      <c r="J375" s="6" t="n">
        <v>1</v>
      </c>
      <c r="K375" s="7" t="n">
        <v>49.97999954</v>
      </c>
      <c r="L375" s="7" t="n">
        <v>10</v>
      </c>
      <c r="M375" s="8" t="n">
        <v>0.200000003</v>
      </c>
      <c r="N375" s="7" t="n">
        <v>19.59000015</v>
      </c>
      <c r="O375" s="9" t="n">
        <v>0</v>
      </c>
    </row>
    <row r="376" customFormat="false" ht="15" hidden="false" customHeight="true" outlineLevel="0" collapsed="false">
      <c r="A376" s="6" t="n">
        <v>18741</v>
      </c>
      <c r="B376" s="6" t="s">
        <v>26</v>
      </c>
      <c r="C376" s="6" t="s">
        <v>49</v>
      </c>
      <c r="D376" s="6" t="s">
        <v>21</v>
      </c>
      <c r="E376" s="6" t="s">
        <v>22</v>
      </c>
      <c r="F376" s="6" t="s">
        <v>33</v>
      </c>
      <c r="G376" s="6" t="s">
        <v>24</v>
      </c>
      <c r="H376" s="6" t="n">
        <v>1</v>
      </c>
      <c r="I376" s="7" t="n">
        <v>59.99000168</v>
      </c>
      <c r="J376" s="6" t="n">
        <v>1</v>
      </c>
      <c r="K376" s="7" t="n">
        <v>59.99000168</v>
      </c>
      <c r="L376" s="7" t="n">
        <v>0</v>
      </c>
      <c r="M376" s="8" t="n">
        <v>0</v>
      </c>
      <c r="N376" s="7" t="n">
        <v>6.78000021</v>
      </c>
      <c r="O376" s="12" t="n">
        <v>1</v>
      </c>
    </row>
    <row r="377" customFormat="false" ht="15" hidden="false" customHeight="true" outlineLevel="0" collapsed="false">
      <c r="A377" s="6" t="n">
        <v>2643</v>
      </c>
      <c r="B377" s="6" t="s">
        <v>26</v>
      </c>
      <c r="C377" s="6" t="s">
        <v>37</v>
      </c>
      <c r="D377" s="6" t="s">
        <v>50</v>
      </c>
      <c r="E377" s="6" t="s">
        <v>63</v>
      </c>
      <c r="F377" s="6" t="s">
        <v>71</v>
      </c>
      <c r="G377" s="6" t="s">
        <v>44</v>
      </c>
      <c r="H377" s="6" t="n">
        <v>1</v>
      </c>
      <c r="I377" s="7" t="n">
        <v>199.9900055</v>
      </c>
      <c r="J377" s="6" t="n">
        <v>1</v>
      </c>
      <c r="K377" s="7" t="n">
        <v>199.9900055</v>
      </c>
      <c r="L377" s="7" t="n">
        <v>32</v>
      </c>
      <c r="M377" s="8" t="n">
        <v>0.159999996</v>
      </c>
      <c r="N377" s="7" t="n">
        <v>55.43999863</v>
      </c>
      <c r="O377" s="12" t="n">
        <v>1</v>
      </c>
    </row>
    <row r="378" customFormat="false" ht="15" hidden="false" customHeight="true" outlineLevel="0" collapsed="false">
      <c r="A378" s="6" t="n">
        <v>3984</v>
      </c>
      <c r="B378" s="6" t="s">
        <v>19</v>
      </c>
      <c r="C378" s="6" t="s">
        <v>20</v>
      </c>
      <c r="D378" s="6" t="s">
        <v>50</v>
      </c>
      <c r="E378" s="6" t="s">
        <v>63</v>
      </c>
      <c r="F378" s="6" t="s">
        <v>73</v>
      </c>
      <c r="G378" s="6" t="s">
        <v>34</v>
      </c>
      <c r="H378" s="6" t="n">
        <v>4</v>
      </c>
      <c r="I378" s="7" t="n">
        <v>39.99000168</v>
      </c>
      <c r="J378" s="6" t="n">
        <v>1</v>
      </c>
      <c r="K378" s="7" t="n">
        <v>39.99000168</v>
      </c>
      <c r="L378" s="7" t="n">
        <v>8</v>
      </c>
      <c r="M378" s="8" t="n">
        <v>0.200000003</v>
      </c>
      <c r="N378" s="7" t="n">
        <v>-1.820000052</v>
      </c>
      <c r="O378" s="12" t="n">
        <v>1</v>
      </c>
    </row>
    <row r="379" customFormat="false" ht="15" hidden="false" customHeight="true" outlineLevel="0" collapsed="false">
      <c r="A379" s="6" t="n">
        <v>39807</v>
      </c>
      <c r="B379" s="6" t="s">
        <v>26</v>
      </c>
      <c r="C379" s="6" t="s">
        <v>37</v>
      </c>
      <c r="D379" s="6" t="s">
        <v>31</v>
      </c>
      <c r="E379" s="6" t="s">
        <v>62</v>
      </c>
      <c r="F379" s="6" t="s">
        <v>71</v>
      </c>
      <c r="G379" s="6" t="s">
        <v>34</v>
      </c>
      <c r="H379" s="6" t="n">
        <v>1</v>
      </c>
      <c r="I379" s="7" t="n">
        <v>199.9900055</v>
      </c>
      <c r="J379" s="6" t="n">
        <v>1</v>
      </c>
      <c r="K379" s="7" t="n">
        <v>199.9900055</v>
      </c>
      <c r="L379" s="7" t="n">
        <v>0</v>
      </c>
      <c r="M379" s="8" t="n">
        <v>0</v>
      </c>
      <c r="N379" s="7" t="n">
        <v>60</v>
      </c>
      <c r="O379" s="12" t="n">
        <v>1</v>
      </c>
    </row>
    <row r="380" customFormat="false" ht="15" hidden="false" customHeight="true" outlineLevel="0" collapsed="false">
      <c r="A380" s="6" t="n">
        <v>37550</v>
      </c>
      <c r="B380" s="6" t="s">
        <v>19</v>
      </c>
      <c r="C380" s="6" t="s">
        <v>37</v>
      </c>
      <c r="D380" s="6" t="s">
        <v>31</v>
      </c>
      <c r="E380" s="6" t="s">
        <v>86</v>
      </c>
      <c r="F380" s="6" t="s">
        <v>33</v>
      </c>
      <c r="G380" s="6" t="s">
        <v>34</v>
      </c>
      <c r="H380" s="6" t="n">
        <v>4</v>
      </c>
      <c r="I380" s="7" t="n">
        <v>59.99000168</v>
      </c>
      <c r="J380" s="6" t="n">
        <v>3</v>
      </c>
      <c r="K380" s="7" t="n">
        <v>179.9700012</v>
      </c>
      <c r="L380" s="7" t="n">
        <v>0</v>
      </c>
      <c r="M380" s="8" t="n">
        <v>0</v>
      </c>
      <c r="N380" s="7" t="n">
        <v>55.79000092</v>
      </c>
      <c r="O380" s="12" t="n">
        <v>1</v>
      </c>
    </row>
    <row r="381" customFormat="false" ht="15" hidden="false" customHeight="true" outlineLevel="0" collapsed="false">
      <c r="A381" s="6" t="n">
        <v>56972</v>
      </c>
      <c r="B381" s="6" t="s">
        <v>19</v>
      </c>
      <c r="C381" s="6" t="s">
        <v>20</v>
      </c>
      <c r="D381" s="6" t="s">
        <v>50</v>
      </c>
      <c r="E381" s="6" t="s">
        <v>63</v>
      </c>
      <c r="F381" s="6" t="s">
        <v>58</v>
      </c>
      <c r="G381" s="6" t="s">
        <v>34</v>
      </c>
      <c r="H381" s="6" t="n">
        <v>4</v>
      </c>
      <c r="I381" s="7" t="n">
        <v>49.97999954</v>
      </c>
      <c r="J381" s="6" t="n">
        <v>5</v>
      </c>
      <c r="K381" s="7" t="n">
        <v>249.8999939</v>
      </c>
      <c r="L381" s="7" t="n">
        <v>22.48999977</v>
      </c>
      <c r="M381" s="8" t="n">
        <v>0.090000004</v>
      </c>
      <c r="N381" s="7" t="n">
        <v>79.58999634</v>
      </c>
      <c r="O381" s="9" t="n">
        <v>0</v>
      </c>
    </row>
    <row r="382" customFormat="false" ht="15" hidden="false" customHeight="true" outlineLevel="0" collapsed="false">
      <c r="A382" s="6" t="n">
        <v>77065</v>
      </c>
      <c r="B382" s="6" t="s">
        <v>19</v>
      </c>
      <c r="C382" s="6" t="s">
        <v>37</v>
      </c>
      <c r="D382" s="6" t="s">
        <v>27</v>
      </c>
      <c r="E382" s="6" t="s">
        <v>28</v>
      </c>
      <c r="F382" s="6" t="s">
        <v>96</v>
      </c>
      <c r="G382" s="6" t="s">
        <v>34</v>
      </c>
      <c r="H382" s="6" t="n">
        <v>4</v>
      </c>
      <c r="I382" s="7" t="n">
        <v>215.8200073</v>
      </c>
      <c r="J382" s="6" t="n">
        <v>1</v>
      </c>
      <c r="K382" s="7" t="n">
        <v>215.8200073</v>
      </c>
      <c r="L382" s="7" t="n">
        <v>19.42000008</v>
      </c>
      <c r="M382" s="8" t="n">
        <v>0.090000004</v>
      </c>
      <c r="N382" s="7" t="n">
        <v>54.99000168</v>
      </c>
      <c r="O382" s="12" t="n">
        <v>1</v>
      </c>
    </row>
    <row r="383" customFormat="false" ht="15" hidden="false" customHeight="true" outlineLevel="0" collapsed="false">
      <c r="A383" s="6" t="n">
        <v>59265</v>
      </c>
      <c r="B383" s="6" t="s">
        <v>19</v>
      </c>
      <c r="C383" s="6" t="s">
        <v>37</v>
      </c>
      <c r="D383" s="6" t="s">
        <v>50</v>
      </c>
      <c r="E383" s="6" t="s">
        <v>51</v>
      </c>
      <c r="F383" s="6" t="s">
        <v>29</v>
      </c>
      <c r="G383" s="6" t="s">
        <v>47</v>
      </c>
      <c r="H383" s="6" t="n">
        <v>4</v>
      </c>
      <c r="I383" s="7" t="n">
        <v>99.98999786</v>
      </c>
      <c r="J383" s="6" t="n">
        <v>1</v>
      </c>
      <c r="K383" s="7" t="n">
        <v>99.98999786</v>
      </c>
      <c r="L383" s="7" t="n">
        <v>10</v>
      </c>
      <c r="M383" s="8" t="n">
        <v>0.100000001</v>
      </c>
      <c r="N383" s="7" t="n">
        <v>33.75</v>
      </c>
      <c r="O383" s="12" t="n">
        <v>1</v>
      </c>
    </row>
    <row r="384" customFormat="false" ht="15" hidden="false" customHeight="true" outlineLevel="0" collapsed="false">
      <c r="A384" s="6" t="n">
        <v>40227</v>
      </c>
      <c r="B384" s="6" t="s">
        <v>19</v>
      </c>
      <c r="C384" s="6" t="s">
        <v>37</v>
      </c>
      <c r="D384" s="6" t="s">
        <v>31</v>
      </c>
      <c r="E384" s="6" t="s">
        <v>62</v>
      </c>
      <c r="F384" s="6" t="s">
        <v>90</v>
      </c>
      <c r="G384" s="6" t="s">
        <v>34</v>
      </c>
      <c r="H384" s="6" t="n">
        <v>4</v>
      </c>
      <c r="I384" s="7" t="n">
        <v>44.99000168</v>
      </c>
      <c r="J384" s="6" t="n">
        <v>5</v>
      </c>
      <c r="K384" s="7" t="n">
        <v>224.9499969</v>
      </c>
      <c r="L384" s="7" t="n">
        <v>12.36999989</v>
      </c>
      <c r="M384" s="8" t="n">
        <v>0.059999999</v>
      </c>
      <c r="N384" s="7" t="n">
        <v>-42.52000046</v>
      </c>
      <c r="O384" s="9" t="n">
        <v>0</v>
      </c>
    </row>
    <row r="385" customFormat="false" ht="15" hidden="false" customHeight="true" outlineLevel="0" collapsed="false">
      <c r="A385" s="6" t="n">
        <v>62333</v>
      </c>
      <c r="B385" s="6" t="s">
        <v>19</v>
      </c>
      <c r="C385" s="6" t="s">
        <v>20</v>
      </c>
      <c r="D385" s="6" t="s">
        <v>21</v>
      </c>
      <c r="E385" s="6" t="s">
        <v>65</v>
      </c>
      <c r="F385" s="6" t="s">
        <v>40</v>
      </c>
      <c r="G385" s="6" t="s">
        <v>34</v>
      </c>
      <c r="H385" s="6" t="n">
        <v>4</v>
      </c>
      <c r="I385" s="7" t="n">
        <v>399.980011</v>
      </c>
      <c r="J385" s="6" t="n">
        <v>1</v>
      </c>
      <c r="K385" s="7" t="n">
        <v>399.980011</v>
      </c>
      <c r="L385" s="7" t="n">
        <v>8</v>
      </c>
      <c r="M385" s="8" t="n">
        <v>0.02</v>
      </c>
      <c r="N385" s="7" t="n">
        <v>101.9100037</v>
      </c>
      <c r="O385" s="9" t="n">
        <v>0</v>
      </c>
    </row>
    <row r="386" customFormat="false" ht="15" hidden="false" customHeight="true" outlineLevel="0" collapsed="false">
      <c r="A386" s="6" t="n">
        <v>9893</v>
      </c>
      <c r="B386" s="6" t="s">
        <v>19</v>
      </c>
      <c r="C386" s="6" t="s">
        <v>20</v>
      </c>
      <c r="D386" s="6" t="s">
        <v>50</v>
      </c>
      <c r="E386" s="6" t="s">
        <v>51</v>
      </c>
      <c r="F386" s="6" t="s">
        <v>33</v>
      </c>
      <c r="G386" s="6" t="s">
        <v>34</v>
      </c>
      <c r="H386" s="6" t="n">
        <v>4</v>
      </c>
      <c r="I386" s="7" t="n">
        <v>59.99000168</v>
      </c>
      <c r="J386" s="6" t="n">
        <v>1</v>
      </c>
      <c r="K386" s="7" t="n">
        <v>59.99000168</v>
      </c>
      <c r="L386" s="7" t="n">
        <v>9</v>
      </c>
      <c r="M386" s="8" t="n">
        <v>0.150000006</v>
      </c>
      <c r="N386" s="7" t="n">
        <v>17.85000038</v>
      </c>
      <c r="O386" s="9" t="n">
        <v>0</v>
      </c>
    </row>
    <row r="387" customFormat="false" ht="15" hidden="false" customHeight="true" outlineLevel="0" collapsed="false">
      <c r="A387" s="6" t="n">
        <v>65953</v>
      </c>
      <c r="B387" s="6" t="s">
        <v>26</v>
      </c>
      <c r="C387" s="6" t="s">
        <v>20</v>
      </c>
      <c r="D387" s="6" t="s">
        <v>21</v>
      </c>
      <c r="E387" s="6" t="s">
        <v>65</v>
      </c>
      <c r="F387" s="6" t="s">
        <v>71</v>
      </c>
      <c r="G387" s="6" t="s">
        <v>24</v>
      </c>
      <c r="H387" s="6" t="n">
        <v>1</v>
      </c>
      <c r="I387" s="7" t="n">
        <v>199.9900055</v>
      </c>
      <c r="J387" s="6" t="n">
        <v>1</v>
      </c>
      <c r="K387" s="7" t="n">
        <v>199.9900055</v>
      </c>
      <c r="L387" s="7" t="n">
        <v>0</v>
      </c>
      <c r="M387" s="8" t="n">
        <v>0</v>
      </c>
      <c r="N387" s="7" t="n">
        <v>-10</v>
      </c>
      <c r="O387" s="12" t="n">
        <v>1</v>
      </c>
    </row>
    <row r="388" customFormat="false" ht="15" hidden="false" customHeight="true" outlineLevel="0" collapsed="false">
      <c r="A388" s="6" t="n">
        <v>47786</v>
      </c>
      <c r="B388" s="6" t="s">
        <v>26</v>
      </c>
      <c r="C388" s="6" t="s">
        <v>49</v>
      </c>
      <c r="D388" s="6" t="s">
        <v>38</v>
      </c>
      <c r="E388" s="6" t="s">
        <v>92</v>
      </c>
      <c r="F388" s="6" t="s">
        <v>71</v>
      </c>
      <c r="G388" s="6" t="s">
        <v>44</v>
      </c>
      <c r="H388" s="6" t="n">
        <v>1</v>
      </c>
      <c r="I388" s="7" t="n">
        <v>199.9900055</v>
      </c>
      <c r="J388" s="6" t="n">
        <v>1</v>
      </c>
      <c r="K388" s="7" t="n">
        <v>199.9900055</v>
      </c>
      <c r="L388" s="7" t="n">
        <v>2</v>
      </c>
      <c r="M388" s="8" t="n">
        <v>0.01</v>
      </c>
      <c r="N388" s="7" t="n">
        <v>-326.6799927</v>
      </c>
      <c r="O388" s="12" t="n">
        <v>1</v>
      </c>
    </row>
    <row r="389" customFormat="false" ht="15" hidden="false" customHeight="true" outlineLevel="0" collapsed="false">
      <c r="A389" s="6" t="n">
        <v>43120</v>
      </c>
      <c r="B389" s="6" t="s">
        <v>46</v>
      </c>
      <c r="C389" s="6" t="s">
        <v>20</v>
      </c>
      <c r="D389" s="6" t="s">
        <v>21</v>
      </c>
      <c r="E389" s="6" t="s">
        <v>66</v>
      </c>
      <c r="F389" s="6" t="s">
        <v>33</v>
      </c>
      <c r="G389" s="6" t="s">
        <v>24</v>
      </c>
      <c r="H389" s="6" t="n">
        <v>2</v>
      </c>
      <c r="I389" s="7" t="n">
        <v>59.99000168</v>
      </c>
      <c r="J389" s="6" t="n">
        <v>4</v>
      </c>
      <c r="K389" s="7" t="n">
        <v>239.9600067</v>
      </c>
      <c r="L389" s="7" t="n">
        <v>31.19000053</v>
      </c>
      <c r="M389" s="8" t="n">
        <v>0.129999995</v>
      </c>
      <c r="N389" s="7" t="n">
        <v>54.27999878</v>
      </c>
      <c r="O389" s="12" t="n">
        <v>1</v>
      </c>
    </row>
    <row r="390" customFormat="false" ht="15" hidden="false" customHeight="true" outlineLevel="0" collapsed="false">
      <c r="A390" s="6" t="n">
        <v>6256</v>
      </c>
      <c r="B390" s="6" t="s">
        <v>46</v>
      </c>
      <c r="C390" s="6" t="s">
        <v>37</v>
      </c>
      <c r="D390" s="6" t="s">
        <v>50</v>
      </c>
      <c r="E390" s="6" t="s">
        <v>63</v>
      </c>
      <c r="F390" s="6" t="s">
        <v>29</v>
      </c>
      <c r="G390" s="6" t="s">
        <v>24</v>
      </c>
      <c r="H390" s="6" t="n">
        <v>2</v>
      </c>
      <c r="I390" s="7" t="n">
        <v>99.98999786</v>
      </c>
      <c r="J390" s="6" t="n">
        <v>3</v>
      </c>
      <c r="K390" s="7" t="n">
        <v>299.9700012</v>
      </c>
      <c r="L390" s="7" t="n">
        <v>6</v>
      </c>
      <c r="M390" s="8" t="n">
        <v>0.02</v>
      </c>
      <c r="N390" s="7" t="n">
        <v>29.39999962</v>
      </c>
      <c r="O390" s="9" t="n">
        <v>0</v>
      </c>
    </row>
    <row r="391" customFormat="false" ht="15" hidden="false" customHeight="true" outlineLevel="0" collapsed="false">
      <c r="A391" s="6" t="n">
        <v>17307</v>
      </c>
      <c r="B391" s="6" t="s">
        <v>19</v>
      </c>
      <c r="C391" s="6" t="s">
        <v>37</v>
      </c>
      <c r="D391" s="6" t="s">
        <v>21</v>
      </c>
      <c r="E391" s="6" t="s">
        <v>65</v>
      </c>
      <c r="F391" s="6" t="s">
        <v>33</v>
      </c>
      <c r="G391" s="6" t="s">
        <v>34</v>
      </c>
      <c r="H391" s="6" t="n">
        <v>4</v>
      </c>
      <c r="I391" s="7" t="n">
        <v>59.99000168</v>
      </c>
      <c r="J391" s="6" t="n">
        <v>4</v>
      </c>
      <c r="K391" s="7" t="n">
        <v>239.9600067</v>
      </c>
      <c r="L391" s="7" t="n">
        <v>2.400000095</v>
      </c>
      <c r="M391" s="8" t="n">
        <v>0.01</v>
      </c>
      <c r="N391" s="7" t="n">
        <v>114.0299988</v>
      </c>
      <c r="O391" s="9" t="n">
        <v>0</v>
      </c>
    </row>
    <row r="392" customFormat="false" ht="15" hidden="false" customHeight="true" outlineLevel="0" collapsed="false">
      <c r="A392" s="6" t="n">
        <v>12582</v>
      </c>
      <c r="B392" s="6" t="s">
        <v>19</v>
      </c>
      <c r="C392" s="6" t="s">
        <v>20</v>
      </c>
      <c r="D392" s="6" t="s">
        <v>21</v>
      </c>
      <c r="E392" s="6" t="s">
        <v>65</v>
      </c>
      <c r="F392" s="6" t="s">
        <v>73</v>
      </c>
      <c r="G392" s="6" t="s">
        <v>47</v>
      </c>
      <c r="H392" s="6" t="n">
        <v>4</v>
      </c>
      <c r="I392" s="7" t="n">
        <v>30</v>
      </c>
      <c r="J392" s="6" t="n">
        <v>3</v>
      </c>
      <c r="K392" s="7" t="n">
        <v>90</v>
      </c>
      <c r="L392" s="7" t="n">
        <v>3.599999905</v>
      </c>
      <c r="M392" s="8" t="n">
        <v>0.039999999</v>
      </c>
      <c r="N392" s="7" t="n">
        <v>32.83000183</v>
      </c>
      <c r="O392" s="9" t="n">
        <v>0</v>
      </c>
    </row>
    <row r="393" customFormat="false" ht="15" hidden="false" customHeight="true" outlineLevel="0" collapsed="false">
      <c r="A393" s="6" t="n">
        <v>62405</v>
      </c>
      <c r="B393" s="6" t="s">
        <v>46</v>
      </c>
      <c r="C393" s="6" t="s">
        <v>37</v>
      </c>
      <c r="D393" s="6" t="s">
        <v>21</v>
      </c>
      <c r="E393" s="6" t="s">
        <v>22</v>
      </c>
      <c r="F393" s="6" t="s">
        <v>23</v>
      </c>
      <c r="G393" s="6" t="s">
        <v>47</v>
      </c>
      <c r="H393" s="6" t="n">
        <v>2</v>
      </c>
      <c r="I393" s="7" t="n">
        <v>129.9900055</v>
      </c>
      <c r="J393" s="6" t="n">
        <v>1</v>
      </c>
      <c r="K393" s="7" t="n">
        <v>129.9900055</v>
      </c>
      <c r="L393" s="7" t="n">
        <v>26</v>
      </c>
      <c r="M393" s="8" t="n">
        <v>0.200000003</v>
      </c>
      <c r="N393" s="7" t="n">
        <v>-76.23000336</v>
      </c>
      <c r="O393" s="12" t="n">
        <v>1</v>
      </c>
    </row>
    <row r="394" customFormat="false" ht="15" hidden="false" customHeight="true" outlineLevel="0" collapsed="false">
      <c r="A394" s="6" t="n">
        <v>30471</v>
      </c>
      <c r="B394" s="6" t="s">
        <v>46</v>
      </c>
      <c r="C394" s="6" t="s">
        <v>37</v>
      </c>
      <c r="D394" s="6" t="s">
        <v>27</v>
      </c>
      <c r="E394" s="6" t="s">
        <v>42</v>
      </c>
      <c r="F394" s="6" t="s">
        <v>75</v>
      </c>
      <c r="G394" s="6" t="s">
        <v>24</v>
      </c>
      <c r="H394" s="6" t="n">
        <v>2</v>
      </c>
      <c r="I394" s="7" t="n">
        <v>299.980011</v>
      </c>
      <c r="J394" s="6" t="n">
        <v>1</v>
      </c>
      <c r="K394" s="7" t="n">
        <v>299.980011</v>
      </c>
      <c r="L394" s="7" t="n">
        <v>60</v>
      </c>
      <c r="M394" s="8" t="n">
        <v>0.200000003</v>
      </c>
      <c r="N394" s="7" t="n">
        <v>115.1900024</v>
      </c>
      <c r="O394" s="9" t="n">
        <v>0</v>
      </c>
    </row>
    <row r="395" customFormat="false" ht="15" hidden="false" customHeight="true" outlineLevel="0" collapsed="false">
      <c r="A395" s="6" t="n">
        <v>25120</v>
      </c>
      <c r="B395" s="6" t="s">
        <v>46</v>
      </c>
      <c r="C395" s="6" t="s">
        <v>20</v>
      </c>
      <c r="D395" s="6" t="s">
        <v>27</v>
      </c>
      <c r="E395" s="6" t="s">
        <v>54</v>
      </c>
      <c r="F395" s="6" t="s">
        <v>75</v>
      </c>
      <c r="G395" s="6" t="s">
        <v>24</v>
      </c>
      <c r="H395" s="6" t="n">
        <v>2</v>
      </c>
      <c r="I395" s="7" t="n">
        <v>299.980011</v>
      </c>
      <c r="J395" s="6" t="n">
        <v>1</v>
      </c>
      <c r="K395" s="7" t="n">
        <v>299.980011</v>
      </c>
      <c r="L395" s="7" t="n">
        <v>21</v>
      </c>
      <c r="M395" s="8" t="n">
        <v>0.07</v>
      </c>
      <c r="N395" s="7" t="n">
        <v>55.79999924</v>
      </c>
      <c r="O395" s="12" t="n">
        <v>1</v>
      </c>
    </row>
    <row r="396" customFormat="false" ht="15" hidden="false" customHeight="true" outlineLevel="0" collapsed="false">
      <c r="A396" s="6" t="n">
        <v>22250</v>
      </c>
      <c r="B396" s="6" t="s">
        <v>46</v>
      </c>
      <c r="C396" s="6" t="s">
        <v>20</v>
      </c>
      <c r="D396" s="6" t="s">
        <v>27</v>
      </c>
      <c r="E396" s="6" t="s">
        <v>54</v>
      </c>
      <c r="F396" s="6" t="s">
        <v>57</v>
      </c>
      <c r="G396" s="6" t="s">
        <v>44</v>
      </c>
      <c r="H396" s="6" t="n">
        <v>2</v>
      </c>
      <c r="I396" s="7" t="n">
        <v>50</v>
      </c>
      <c r="J396" s="6" t="n">
        <v>2</v>
      </c>
      <c r="K396" s="7" t="n">
        <v>100</v>
      </c>
      <c r="L396" s="7" t="n">
        <v>2</v>
      </c>
      <c r="M396" s="8" t="n">
        <v>0.02</v>
      </c>
      <c r="N396" s="7" t="n">
        <v>-29.39999962</v>
      </c>
      <c r="O396" s="12" t="n">
        <v>1</v>
      </c>
    </row>
    <row r="397" customFormat="false" ht="15" hidden="false" customHeight="true" outlineLevel="0" collapsed="false">
      <c r="A397" s="6" t="n">
        <v>50806</v>
      </c>
      <c r="B397" s="6" t="s">
        <v>46</v>
      </c>
      <c r="C397" s="6" t="s">
        <v>49</v>
      </c>
      <c r="D397" s="6" t="s">
        <v>27</v>
      </c>
      <c r="E397" s="6" t="s">
        <v>79</v>
      </c>
      <c r="F397" s="6" t="s">
        <v>23</v>
      </c>
      <c r="G397" s="6" t="s">
        <v>34</v>
      </c>
      <c r="H397" s="6" t="n">
        <v>2</v>
      </c>
      <c r="I397" s="7" t="n">
        <v>129.9900055</v>
      </c>
      <c r="J397" s="6" t="n">
        <v>1</v>
      </c>
      <c r="K397" s="7" t="n">
        <v>129.9900055</v>
      </c>
      <c r="L397" s="7" t="n">
        <v>9.100000381</v>
      </c>
      <c r="M397" s="8" t="n">
        <v>0.07</v>
      </c>
      <c r="N397" s="7" t="n">
        <v>31.43000031</v>
      </c>
      <c r="O397" s="9" t="n">
        <v>0</v>
      </c>
    </row>
    <row r="398" customFormat="false" ht="15" hidden="false" customHeight="true" outlineLevel="0" collapsed="false">
      <c r="A398" s="6" t="n">
        <v>53239</v>
      </c>
      <c r="B398" s="6" t="s">
        <v>19</v>
      </c>
      <c r="C398" s="6" t="s">
        <v>20</v>
      </c>
      <c r="D398" s="6" t="s">
        <v>50</v>
      </c>
      <c r="E398" s="6" t="s">
        <v>63</v>
      </c>
      <c r="F398" s="6" t="s">
        <v>57</v>
      </c>
      <c r="G398" s="6" t="s">
        <v>24</v>
      </c>
      <c r="H398" s="6" t="n">
        <v>4</v>
      </c>
      <c r="I398" s="7" t="n">
        <v>50</v>
      </c>
      <c r="J398" s="6" t="n">
        <v>1</v>
      </c>
      <c r="K398" s="7" t="n">
        <v>50</v>
      </c>
      <c r="L398" s="7" t="n">
        <v>3.5</v>
      </c>
      <c r="M398" s="8" t="n">
        <v>0.07</v>
      </c>
      <c r="N398" s="7" t="n">
        <v>-2.74000001</v>
      </c>
      <c r="O398" s="12" t="n">
        <v>1</v>
      </c>
    </row>
    <row r="399" customFormat="false" ht="15" hidden="false" customHeight="true" outlineLevel="0" collapsed="false">
      <c r="A399" s="6" t="n">
        <v>6307</v>
      </c>
      <c r="B399" s="6" t="s">
        <v>46</v>
      </c>
      <c r="C399" s="6" t="s">
        <v>49</v>
      </c>
      <c r="D399" s="6" t="s">
        <v>50</v>
      </c>
      <c r="E399" s="6" t="s">
        <v>72</v>
      </c>
      <c r="F399" s="6" t="s">
        <v>57</v>
      </c>
      <c r="G399" s="6" t="s">
        <v>34</v>
      </c>
      <c r="H399" s="6" t="n">
        <v>2</v>
      </c>
      <c r="I399" s="7" t="n">
        <v>50</v>
      </c>
      <c r="J399" s="6" t="n">
        <v>4</v>
      </c>
      <c r="K399" s="7" t="n">
        <v>200</v>
      </c>
      <c r="L399" s="7" t="n">
        <v>8</v>
      </c>
      <c r="M399" s="8" t="n">
        <v>0.039999999</v>
      </c>
      <c r="N399" s="7" t="n">
        <v>-499.2000122</v>
      </c>
      <c r="O399" s="12" t="n">
        <v>1</v>
      </c>
    </row>
    <row r="400" customFormat="false" ht="15" hidden="false" customHeight="true" outlineLevel="0" collapsed="false">
      <c r="A400" s="6" t="n">
        <v>34336</v>
      </c>
      <c r="B400" s="6" t="s">
        <v>19</v>
      </c>
      <c r="C400" s="6" t="s">
        <v>20</v>
      </c>
      <c r="D400" s="6" t="s">
        <v>31</v>
      </c>
      <c r="E400" s="6" t="s">
        <v>56</v>
      </c>
      <c r="F400" s="6" t="s">
        <v>58</v>
      </c>
      <c r="G400" s="6" t="s">
        <v>44</v>
      </c>
      <c r="H400" s="6" t="n">
        <v>4</v>
      </c>
      <c r="I400" s="7" t="n">
        <v>49.97999954</v>
      </c>
      <c r="J400" s="6" t="n">
        <v>2</v>
      </c>
      <c r="K400" s="7" t="n">
        <v>99.95999908</v>
      </c>
      <c r="L400" s="7" t="n">
        <v>24.98999977</v>
      </c>
      <c r="M400" s="8" t="n">
        <v>0.25</v>
      </c>
      <c r="N400" s="7" t="n">
        <v>5.619999886</v>
      </c>
      <c r="O400" s="9" t="n">
        <v>0</v>
      </c>
    </row>
    <row r="401" customFormat="false" ht="15" hidden="false" customHeight="true" outlineLevel="0" collapsed="false">
      <c r="A401" s="6" t="n">
        <v>62728</v>
      </c>
      <c r="B401" s="6" t="s">
        <v>19</v>
      </c>
      <c r="C401" s="6" t="s">
        <v>49</v>
      </c>
      <c r="D401" s="6" t="s">
        <v>21</v>
      </c>
      <c r="E401" s="6" t="s">
        <v>22</v>
      </c>
      <c r="F401" s="6" t="s">
        <v>40</v>
      </c>
      <c r="G401" s="6" t="s">
        <v>34</v>
      </c>
      <c r="H401" s="6" t="n">
        <v>4</v>
      </c>
      <c r="I401" s="7" t="n">
        <v>399.980011</v>
      </c>
      <c r="J401" s="6" t="n">
        <v>1</v>
      </c>
      <c r="K401" s="7" t="n">
        <v>399.980011</v>
      </c>
      <c r="L401" s="7" t="n">
        <v>28</v>
      </c>
      <c r="M401" s="8" t="n">
        <v>0.07</v>
      </c>
      <c r="N401" s="7" t="n">
        <v>130.1900024</v>
      </c>
      <c r="O401" s="9" t="n">
        <v>0</v>
      </c>
    </row>
    <row r="402" customFormat="false" ht="15" hidden="false" customHeight="true" outlineLevel="0" collapsed="false">
      <c r="A402" s="6" t="n">
        <v>11202</v>
      </c>
      <c r="B402" s="6" t="s">
        <v>19</v>
      </c>
      <c r="C402" s="6" t="s">
        <v>20</v>
      </c>
      <c r="D402" s="6" t="s">
        <v>21</v>
      </c>
      <c r="E402" s="6" t="s">
        <v>22</v>
      </c>
      <c r="F402" s="6" t="s">
        <v>33</v>
      </c>
      <c r="G402" s="6" t="s">
        <v>34</v>
      </c>
      <c r="H402" s="6" t="n">
        <v>4</v>
      </c>
      <c r="I402" s="7" t="n">
        <v>59.99000168</v>
      </c>
      <c r="J402" s="6" t="n">
        <v>1</v>
      </c>
      <c r="K402" s="7" t="n">
        <v>59.99000168</v>
      </c>
      <c r="L402" s="7" t="n">
        <v>7.800000191</v>
      </c>
      <c r="M402" s="8" t="n">
        <v>0.129999995</v>
      </c>
      <c r="N402" s="7" t="n">
        <v>10.43999958</v>
      </c>
      <c r="O402" s="9" t="n">
        <v>0</v>
      </c>
    </row>
    <row r="403" customFormat="false" ht="15" hidden="false" customHeight="true" outlineLevel="0" collapsed="false">
      <c r="A403" s="6" t="n">
        <v>6976</v>
      </c>
      <c r="B403" s="6" t="s">
        <v>19</v>
      </c>
      <c r="C403" s="6" t="s">
        <v>49</v>
      </c>
      <c r="D403" s="6" t="s">
        <v>50</v>
      </c>
      <c r="E403" s="6" t="s">
        <v>51</v>
      </c>
      <c r="F403" s="6" t="s">
        <v>57</v>
      </c>
      <c r="G403" s="6" t="s">
        <v>34</v>
      </c>
      <c r="H403" s="6" t="n">
        <v>4</v>
      </c>
      <c r="I403" s="7" t="n">
        <v>50</v>
      </c>
      <c r="J403" s="6" t="n">
        <v>3</v>
      </c>
      <c r="K403" s="7" t="n">
        <v>150</v>
      </c>
      <c r="L403" s="7" t="n">
        <v>27</v>
      </c>
      <c r="M403" s="8" t="n">
        <v>0.180000007</v>
      </c>
      <c r="N403" s="7" t="n">
        <v>40.59000015</v>
      </c>
      <c r="O403" s="9" t="n">
        <v>0</v>
      </c>
    </row>
    <row r="404" customFormat="false" ht="15" hidden="false" customHeight="true" outlineLevel="0" collapsed="false">
      <c r="A404" s="6" t="n">
        <v>12116</v>
      </c>
      <c r="B404" s="6" t="s">
        <v>19</v>
      </c>
      <c r="C404" s="6" t="s">
        <v>37</v>
      </c>
      <c r="D404" s="6" t="s">
        <v>21</v>
      </c>
      <c r="E404" s="6" t="s">
        <v>22</v>
      </c>
      <c r="F404" s="6" t="s">
        <v>33</v>
      </c>
      <c r="G404" s="6" t="s">
        <v>24</v>
      </c>
      <c r="H404" s="6" t="n">
        <v>4</v>
      </c>
      <c r="I404" s="7" t="n">
        <v>59.99000168</v>
      </c>
      <c r="J404" s="6" t="n">
        <v>5</v>
      </c>
      <c r="K404" s="7" t="n">
        <v>299.9500122</v>
      </c>
      <c r="L404" s="7" t="n">
        <v>21</v>
      </c>
      <c r="M404" s="8" t="n">
        <v>0.07</v>
      </c>
      <c r="N404" s="7" t="n">
        <v>94.29000092</v>
      </c>
      <c r="O404" s="9" t="n">
        <v>0</v>
      </c>
    </row>
    <row r="405" customFormat="false" ht="15" hidden="false" customHeight="true" outlineLevel="0" collapsed="false">
      <c r="A405" s="6" t="n">
        <v>8681</v>
      </c>
      <c r="B405" s="6" t="s">
        <v>19</v>
      </c>
      <c r="C405" s="6" t="s">
        <v>20</v>
      </c>
      <c r="D405" s="6" t="s">
        <v>50</v>
      </c>
      <c r="E405" s="6" t="s">
        <v>51</v>
      </c>
      <c r="F405" s="6" t="s">
        <v>33</v>
      </c>
      <c r="G405" s="6" t="s">
        <v>34</v>
      </c>
      <c r="H405" s="6" t="n">
        <v>4</v>
      </c>
      <c r="I405" s="7" t="n">
        <v>59.99000168</v>
      </c>
      <c r="J405" s="6" t="n">
        <v>4</v>
      </c>
      <c r="K405" s="7" t="n">
        <v>239.9600067</v>
      </c>
      <c r="L405" s="7" t="n">
        <v>2.400000095</v>
      </c>
      <c r="M405" s="8" t="n">
        <v>0.01</v>
      </c>
      <c r="N405" s="7" t="n">
        <v>-368.2200012</v>
      </c>
      <c r="O405" s="9" t="n">
        <v>0</v>
      </c>
    </row>
    <row r="406" customFormat="false" ht="15" hidden="false" customHeight="true" outlineLevel="0" collapsed="false">
      <c r="A406" s="6" t="n">
        <v>17424</v>
      </c>
      <c r="B406" s="6" t="s">
        <v>19</v>
      </c>
      <c r="C406" s="6" t="s">
        <v>20</v>
      </c>
      <c r="D406" s="6" t="s">
        <v>21</v>
      </c>
      <c r="E406" s="6" t="s">
        <v>22</v>
      </c>
      <c r="F406" s="6" t="s">
        <v>73</v>
      </c>
      <c r="G406" s="6" t="s">
        <v>47</v>
      </c>
      <c r="H406" s="6" t="n">
        <v>4</v>
      </c>
      <c r="I406" s="7" t="n">
        <v>39.99000168</v>
      </c>
      <c r="J406" s="6" t="n">
        <v>5</v>
      </c>
      <c r="K406" s="7" t="n">
        <v>199.9499969</v>
      </c>
      <c r="L406" s="7" t="n">
        <v>33.99000168</v>
      </c>
      <c r="M406" s="8" t="n">
        <v>0.170000002</v>
      </c>
      <c r="N406" s="7" t="n">
        <v>63.06000137</v>
      </c>
      <c r="O406" s="12" t="n">
        <v>1</v>
      </c>
    </row>
    <row r="407" customFormat="false" ht="15" hidden="false" customHeight="true" outlineLevel="0" collapsed="false">
      <c r="A407" s="6" t="n">
        <v>9118</v>
      </c>
      <c r="B407" s="6" t="s">
        <v>19</v>
      </c>
      <c r="C407" s="6" t="s">
        <v>20</v>
      </c>
      <c r="D407" s="6" t="s">
        <v>50</v>
      </c>
      <c r="E407" s="6" t="s">
        <v>63</v>
      </c>
      <c r="F407" s="6" t="s">
        <v>75</v>
      </c>
      <c r="G407" s="6" t="s">
        <v>34</v>
      </c>
      <c r="H407" s="6" t="n">
        <v>4</v>
      </c>
      <c r="I407" s="7" t="n">
        <v>299.980011</v>
      </c>
      <c r="J407" s="6" t="n">
        <v>1</v>
      </c>
      <c r="K407" s="7" t="n">
        <v>299.980011</v>
      </c>
      <c r="L407" s="7" t="n">
        <v>9</v>
      </c>
      <c r="M407" s="8" t="n">
        <v>0.029999999</v>
      </c>
      <c r="N407" s="7" t="n">
        <v>105.6299973</v>
      </c>
      <c r="O407" s="9" t="n">
        <v>0</v>
      </c>
    </row>
    <row r="408" customFormat="false" ht="15" hidden="false" customHeight="true" outlineLevel="0" collapsed="false">
      <c r="A408" s="6" t="n">
        <v>27123</v>
      </c>
      <c r="B408" s="6" t="s">
        <v>26</v>
      </c>
      <c r="C408" s="6" t="s">
        <v>37</v>
      </c>
      <c r="D408" s="6" t="s">
        <v>27</v>
      </c>
      <c r="E408" s="6" t="s">
        <v>54</v>
      </c>
      <c r="F408" s="6" t="s">
        <v>57</v>
      </c>
      <c r="G408" s="6" t="s">
        <v>24</v>
      </c>
      <c r="H408" s="6" t="n">
        <v>1</v>
      </c>
      <c r="I408" s="7" t="n">
        <v>50</v>
      </c>
      <c r="J408" s="6" t="n">
        <v>4</v>
      </c>
      <c r="K408" s="7" t="n">
        <v>200</v>
      </c>
      <c r="L408" s="7" t="n">
        <v>24</v>
      </c>
      <c r="M408" s="8" t="n">
        <v>0.119999997</v>
      </c>
      <c r="N408" s="7" t="n">
        <v>-140.8000031</v>
      </c>
      <c r="O408" s="12" t="n">
        <v>1</v>
      </c>
    </row>
    <row r="409" customFormat="false" ht="15" hidden="false" customHeight="true" outlineLevel="0" collapsed="false">
      <c r="A409" s="6" t="n">
        <v>47413</v>
      </c>
      <c r="B409" s="6" t="s">
        <v>19</v>
      </c>
      <c r="C409" s="6" t="s">
        <v>49</v>
      </c>
      <c r="D409" s="6" t="s">
        <v>38</v>
      </c>
      <c r="E409" s="6" t="s">
        <v>39</v>
      </c>
      <c r="F409" s="6" t="s">
        <v>33</v>
      </c>
      <c r="G409" s="6" t="s">
        <v>34</v>
      </c>
      <c r="H409" s="6" t="n">
        <v>4</v>
      </c>
      <c r="I409" s="7" t="n">
        <v>59.99000168</v>
      </c>
      <c r="J409" s="6" t="n">
        <v>4</v>
      </c>
      <c r="K409" s="7" t="n">
        <v>239.9600067</v>
      </c>
      <c r="L409" s="7" t="n">
        <v>0</v>
      </c>
      <c r="M409" s="8" t="n">
        <v>0</v>
      </c>
      <c r="N409" s="7" t="n">
        <v>87.11000061</v>
      </c>
      <c r="O409" s="9" t="n">
        <v>0</v>
      </c>
    </row>
    <row r="410" customFormat="false" ht="15" hidden="false" customHeight="true" outlineLevel="0" collapsed="false">
      <c r="A410" s="6" t="n">
        <v>8146</v>
      </c>
      <c r="B410" s="6" t="s">
        <v>19</v>
      </c>
      <c r="C410" s="6" t="s">
        <v>20</v>
      </c>
      <c r="D410" s="6" t="s">
        <v>50</v>
      </c>
      <c r="E410" s="6" t="s">
        <v>72</v>
      </c>
      <c r="F410" s="6" t="s">
        <v>58</v>
      </c>
      <c r="G410" s="6" t="s">
        <v>34</v>
      </c>
      <c r="H410" s="6" t="n">
        <v>4</v>
      </c>
      <c r="I410" s="7" t="n">
        <v>49.97999954</v>
      </c>
      <c r="J410" s="6" t="n">
        <v>1</v>
      </c>
      <c r="K410" s="7" t="n">
        <v>49.97999954</v>
      </c>
      <c r="L410" s="7" t="n">
        <v>10</v>
      </c>
      <c r="M410" s="8" t="n">
        <v>0.200000003</v>
      </c>
      <c r="N410" s="7" t="n">
        <v>12.98999977</v>
      </c>
      <c r="O410" s="9" t="n">
        <v>0</v>
      </c>
    </row>
    <row r="411" customFormat="false" ht="15" hidden="false" customHeight="true" outlineLevel="0" collapsed="false">
      <c r="A411" s="6" t="n">
        <v>35785</v>
      </c>
      <c r="B411" s="6" t="s">
        <v>46</v>
      </c>
      <c r="C411" s="6" t="s">
        <v>20</v>
      </c>
      <c r="D411" s="6" t="s">
        <v>31</v>
      </c>
      <c r="E411" s="6" t="s">
        <v>62</v>
      </c>
      <c r="F411" s="6" t="s">
        <v>33</v>
      </c>
      <c r="G411" s="6" t="s">
        <v>34</v>
      </c>
      <c r="H411" s="6" t="n">
        <v>2</v>
      </c>
      <c r="I411" s="7" t="n">
        <v>59.99000168</v>
      </c>
      <c r="J411" s="6" t="n">
        <v>5</v>
      </c>
      <c r="K411" s="7" t="n">
        <v>299.9500122</v>
      </c>
      <c r="L411" s="7" t="n">
        <v>9</v>
      </c>
      <c r="M411" s="8" t="n">
        <v>0.029999999</v>
      </c>
      <c r="N411" s="7" t="n">
        <v>94.55999756</v>
      </c>
      <c r="O411" s="12" t="n">
        <v>1</v>
      </c>
    </row>
    <row r="412" customFormat="false" ht="15" hidden="false" customHeight="true" outlineLevel="0" collapsed="false">
      <c r="A412" s="6" t="n">
        <v>22258</v>
      </c>
      <c r="B412" s="6" t="s">
        <v>46</v>
      </c>
      <c r="C412" s="6" t="s">
        <v>37</v>
      </c>
      <c r="D412" s="6" t="s">
        <v>27</v>
      </c>
      <c r="E412" s="6" t="s">
        <v>28</v>
      </c>
      <c r="F412" s="6" t="s">
        <v>71</v>
      </c>
      <c r="G412" s="6" t="s">
        <v>44</v>
      </c>
      <c r="H412" s="6" t="n">
        <v>2</v>
      </c>
      <c r="I412" s="7" t="n">
        <v>199.9900055</v>
      </c>
      <c r="J412" s="6" t="n">
        <v>1</v>
      </c>
      <c r="K412" s="7" t="n">
        <v>199.9900055</v>
      </c>
      <c r="L412" s="7" t="n">
        <v>0</v>
      </c>
      <c r="M412" s="8" t="n">
        <v>0</v>
      </c>
      <c r="N412" s="7" t="n">
        <v>52</v>
      </c>
      <c r="O412" s="12" t="n">
        <v>1</v>
      </c>
    </row>
    <row r="413" customFormat="false" ht="15" hidden="false" customHeight="true" outlineLevel="0" collapsed="false">
      <c r="A413" s="6" t="n">
        <v>75596</v>
      </c>
      <c r="B413" s="6" t="s">
        <v>19</v>
      </c>
      <c r="C413" s="6" t="s">
        <v>20</v>
      </c>
      <c r="D413" s="6" t="s">
        <v>27</v>
      </c>
      <c r="E413" s="6" t="s">
        <v>54</v>
      </c>
      <c r="F413" s="6" t="s">
        <v>95</v>
      </c>
      <c r="G413" s="6" t="s">
        <v>34</v>
      </c>
      <c r="H413" s="6" t="n">
        <v>4</v>
      </c>
      <c r="I413" s="7" t="n">
        <v>84.40000153</v>
      </c>
      <c r="J413" s="6" t="n">
        <v>1</v>
      </c>
      <c r="K413" s="7" t="n">
        <v>84.40000153</v>
      </c>
      <c r="L413" s="7" t="n">
        <v>12.65999985</v>
      </c>
      <c r="M413" s="8" t="n">
        <v>0.150000006</v>
      </c>
      <c r="N413" s="7" t="n">
        <v>5.380000114</v>
      </c>
      <c r="O413" s="9" t="n">
        <v>0</v>
      </c>
    </row>
    <row r="414" customFormat="false" ht="15" hidden="false" customHeight="true" outlineLevel="0" collapsed="false">
      <c r="A414" s="6" t="n">
        <v>29896</v>
      </c>
      <c r="B414" s="6" t="s">
        <v>19</v>
      </c>
      <c r="C414" s="6" t="s">
        <v>20</v>
      </c>
      <c r="D414" s="6" t="s">
        <v>27</v>
      </c>
      <c r="E414" s="6" t="s">
        <v>28</v>
      </c>
      <c r="F414" s="6" t="s">
        <v>58</v>
      </c>
      <c r="G414" s="6" t="s">
        <v>34</v>
      </c>
      <c r="H414" s="6" t="n">
        <v>4</v>
      </c>
      <c r="I414" s="7" t="n">
        <v>49.97999954</v>
      </c>
      <c r="J414" s="6" t="n">
        <v>5</v>
      </c>
      <c r="K414" s="7" t="n">
        <v>249.8999939</v>
      </c>
      <c r="L414" s="7" t="n">
        <v>10</v>
      </c>
      <c r="M414" s="8" t="n">
        <v>0.039999999</v>
      </c>
      <c r="N414" s="7" t="n">
        <v>-175.8500061</v>
      </c>
      <c r="O414" s="9" t="n">
        <v>0</v>
      </c>
    </row>
    <row r="415" customFormat="false" ht="15" hidden="false" customHeight="true" outlineLevel="0" collapsed="false">
      <c r="A415" s="6" t="n">
        <v>32421</v>
      </c>
      <c r="B415" s="6" t="s">
        <v>46</v>
      </c>
      <c r="C415" s="6" t="s">
        <v>20</v>
      </c>
      <c r="D415" s="6" t="s">
        <v>31</v>
      </c>
      <c r="E415" s="6" t="s">
        <v>86</v>
      </c>
      <c r="F415" s="6" t="s">
        <v>40</v>
      </c>
      <c r="G415" s="6" t="s">
        <v>34</v>
      </c>
      <c r="H415" s="6" t="n">
        <v>2</v>
      </c>
      <c r="I415" s="7" t="n">
        <v>399.980011</v>
      </c>
      <c r="J415" s="6" t="n">
        <v>1</v>
      </c>
      <c r="K415" s="7" t="n">
        <v>399.980011</v>
      </c>
      <c r="L415" s="7" t="n">
        <v>72</v>
      </c>
      <c r="M415" s="8" t="n">
        <v>0.180000007</v>
      </c>
      <c r="N415" s="7" t="n">
        <v>6.559999943</v>
      </c>
      <c r="O415" s="9" t="n">
        <v>0</v>
      </c>
    </row>
    <row r="416" customFormat="false" ht="15" hidden="false" customHeight="true" outlineLevel="0" collapsed="false">
      <c r="A416" s="6" t="n">
        <v>16063</v>
      </c>
      <c r="B416" s="6" t="s">
        <v>19</v>
      </c>
      <c r="C416" s="6" t="s">
        <v>20</v>
      </c>
      <c r="D416" s="6" t="s">
        <v>21</v>
      </c>
      <c r="E416" s="6" t="s">
        <v>65</v>
      </c>
      <c r="F416" s="6" t="s">
        <v>75</v>
      </c>
      <c r="G416" s="6" t="s">
        <v>44</v>
      </c>
      <c r="H416" s="6" t="n">
        <v>4</v>
      </c>
      <c r="I416" s="7" t="n">
        <v>299.980011</v>
      </c>
      <c r="J416" s="6" t="n">
        <v>1</v>
      </c>
      <c r="K416" s="7" t="n">
        <v>299.980011</v>
      </c>
      <c r="L416" s="7" t="n">
        <v>39</v>
      </c>
      <c r="M416" s="8" t="n">
        <v>0.129999995</v>
      </c>
      <c r="N416" s="7" t="n">
        <v>127.8799973</v>
      </c>
      <c r="O416" s="9" t="n">
        <v>0</v>
      </c>
    </row>
    <row r="417" customFormat="false" ht="15" hidden="false" customHeight="true" outlineLevel="0" collapsed="false">
      <c r="A417" s="6" t="n">
        <v>1122</v>
      </c>
      <c r="B417" s="6" t="s">
        <v>46</v>
      </c>
      <c r="C417" s="6" t="s">
        <v>37</v>
      </c>
      <c r="D417" s="6" t="s">
        <v>50</v>
      </c>
      <c r="E417" s="6" t="s">
        <v>63</v>
      </c>
      <c r="F417" s="6" t="s">
        <v>40</v>
      </c>
      <c r="G417" s="6" t="s">
        <v>44</v>
      </c>
      <c r="H417" s="6" t="n">
        <v>2</v>
      </c>
      <c r="I417" s="7" t="n">
        <v>399.980011</v>
      </c>
      <c r="J417" s="6" t="n">
        <v>1</v>
      </c>
      <c r="K417" s="7" t="n">
        <v>399.980011</v>
      </c>
      <c r="L417" s="7" t="n">
        <v>12</v>
      </c>
      <c r="M417" s="8" t="n">
        <v>0.029999999</v>
      </c>
      <c r="N417" s="7" t="n">
        <v>34.13999939</v>
      </c>
      <c r="O417" s="12" t="n">
        <v>1</v>
      </c>
    </row>
    <row r="418" customFormat="false" ht="15" hidden="false" customHeight="true" outlineLevel="0" collapsed="false">
      <c r="A418" s="6" t="n">
        <v>39824</v>
      </c>
      <c r="B418" s="6" t="s">
        <v>19</v>
      </c>
      <c r="C418" s="6" t="s">
        <v>37</v>
      </c>
      <c r="D418" s="6" t="s">
        <v>31</v>
      </c>
      <c r="E418" s="6" t="s">
        <v>32</v>
      </c>
      <c r="F418" s="6" t="s">
        <v>58</v>
      </c>
      <c r="G418" s="6" t="s">
        <v>24</v>
      </c>
      <c r="H418" s="6" t="n">
        <v>4</v>
      </c>
      <c r="I418" s="7" t="n">
        <v>49.97999954</v>
      </c>
      <c r="J418" s="6" t="n">
        <v>5</v>
      </c>
      <c r="K418" s="7" t="n">
        <v>249.8999939</v>
      </c>
      <c r="L418" s="7" t="n">
        <v>2.5</v>
      </c>
      <c r="M418" s="8" t="n">
        <v>0.01</v>
      </c>
      <c r="N418" s="7" t="n">
        <v>113.8000031</v>
      </c>
      <c r="O418" s="12" t="n">
        <v>1</v>
      </c>
    </row>
    <row r="419" customFormat="false" ht="15" hidden="false" customHeight="true" outlineLevel="0" collapsed="false">
      <c r="A419" s="6" t="n">
        <v>56811</v>
      </c>
      <c r="B419" s="6" t="s">
        <v>19</v>
      </c>
      <c r="C419" s="6" t="s">
        <v>37</v>
      </c>
      <c r="D419" s="6" t="s">
        <v>50</v>
      </c>
      <c r="E419" s="6" t="s">
        <v>63</v>
      </c>
      <c r="F419" s="6" t="s">
        <v>58</v>
      </c>
      <c r="G419" s="6" t="s">
        <v>24</v>
      </c>
      <c r="H419" s="6" t="n">
        <v>4</v>
      </c>
      <c r="I419" s="7" t="n">
        <v>49.97999954</v>
      </c>
      <c r="J419" s="6" t="n">
        <v>5</v>
      </c>
      <c r="K419" s="7" t="n">
        <v>249.8999939</v>
      </c>
      <c r="L419" s="7" t="n">
        <v>49.97999954</v>
      </c>
      <c r="M419" s="8" t="n">
        <v>0.200000003</v>
      </c>
      <c r="N419" s="7" t="n">
        <v>17.59000015</v>
      </c>
      <c r="O419" s="9" t="n">
        <v>0</v>
      </c>
    </row>
    <row r="420" customFormat="false" ht="15" hidden="false" customHeight="true" outlineLevel="0" collapsed="false">
      <c r="A420" s="6" t="n">
        <v>57960</v>
      </c>
      <c r="B420" s="6" t="s">
        <v>19</v>
      </c>
      <c r="C420" s="6" t="s">
        <v>20</v>
      </c>
      <c r="D420" s="6" t="s">
        <v>50</v>
      </c>
      <c r="E420" s="6" t="s">
        <v>51</v>
      </c>
      <c r="F420" s="6" t="s">
        <v>71</v>
      </c>
      <c r="G420" s="6" t="s">
        <v>44</v>
      </c>
      <c r="H420" s="6" t="n">
        <v>4</v>
      </c>
      <c r="I420" s="7" t="n">
        <v>199.9900055</v>
      </c>
      <c r="J420" s="6" t="n">
        <v>1</v>
      </c>
      <c r="K420" s="7" t="n">
        <v>199.9900055</v>
      </c>
      <c r="L420" s="7" t="n">
        <v>20</v>
      </c>
      <c r="M420" s="8" t="n">
        <v>0.100000001</v>
      </c>
      <c r="N420" s="7" t="n">
        <v>82.80000305</v>
      </c>
      <c r="O420" s="12" t="n">
        <v>1</v>
      </c>
    </row>
    <row r="421" customFormat="false" ht="15" hidden="false" customHeight="true" outlineLevel="0" collapsed="false">
      <c r="A421" s="6" t="n">
        <v>61758</v>
      </c>
      <c r="B421" s="6" t="s">
        <v>26</v>
      </c>
      <c r="C421" s="6" t="s">
        <v>20</v>
      </c>
      <c r="D421" s="6" t="s">
        <v>21</v>
      </c>
      <c r="E421" s="6" t="s">
        <v>22</v>
      </c>
      <c r="F421" s="6" t="s">
        <v>23</v>
      </c>
      <c r="G421" s="6" t="s">
        <v>47</v>
      </c>
      <c r="H421" s="6" t="n">
        <v>1</v>
      </c>
      <c r="I421" s="7" t="n">
        <v>129.9900055</v>
      </c>
      <c r="J421" s="6" t="n">
        <v>1</v>
      </c>
      <c r="K421" s="7" t="n">
        <v>129.9900055</v>
      </c>
      <c r="L421" s="7" t="n">
        <v>19.5</v>
      </c>
      <c r="M421" s="8" t="n">
        <v>0.150000006</v>
      </c>
      <c r="N421" s="7" t="n">
        <v>0</v>
      </c>
      <c r="O421" s="12" t="n">
        <v>1</v>
      </c>
    </row>
    <row r="422" customFormat="false" ht="15" hidden="false" customHeight="true" outlineLevel="0" collapsed="false">
      <c r="A422" s="6" t="n">
        <v>3694</v>
      </c>
      <c r="B422" s="6" t="s">
        <v>19</v>
      </c>
      <c r="C422" s="6" t="s">
        <v>20</v>
      </c>
      <c r="D422" s="6" t="s">
        <v>50</v>
      </c>
      <c r="E422" s="6" t="s">
        <v>51</v>
      </c>
      <c r="F422" s="6" t="s">
        <v>73</v>
      </c>
      <c r="G422" s="6" t="s">
        <v>24</v>
      </c>
      <c r="H422" s="6" t="n">
        <v>4</v>
      </c>
      <c r="I422" s="7" t="n">
        <v>30</v>
      </c>
      <c r="J422" s="6" t="n">
        <v>3</v>
      </c>
      <c r="K422" s="7" t="n">
        <v>90</v>
      </c>
      <c r="L422" s="7" t="n">
        <v>2.700000048</v>
      </c>
      <c r="M422" s="8" t="n">
        <v>0.029999999</v>
      </c>
      <c r="N422" s="7" t="n">
        <v>29.51000023</v>
      </c>
      <c r="O422" s="12" t="n">
        <v>1</v>
      </c>
    </row>
    <row r="423" customFormat="false" ht="15" hidden="false" customHeight="true" outlineLevel="0" collapsed="false">
      <c r="A423" s="6" t="n">
        <v>43708</v>
      </c>
      <c r="B423" s="6" t="s">
        <v>19</v>
      </c>
      <c r="C423" s="6" t="s">
        <v>49</v>
      </c>
      <c r="D423" s="6" t="s">
        <v>27</v>
      </c>
      <c r="E423" s="6" t="s">
        <v>79</v>
      </c>
      <c r="F423" s="6" t="s">
        <v>58</v>
      </c>
      <c r="G423" s="6" t="s">
        <v>34</v>
      </c>
      <c r="H423" s="6" t="n">
        <v>4</v>
      </c>
      <c r="I423" s="7" t="n">
        <v>49.97999954</v>
      </c>
      <c r="J423" s="6" t="n">
        <v>5</v>
      </c>
      <c r="K423" s="7" t="n">
        <v>249.8999939</v>
      </c>
      <c r="L423" s="7" t="n">
        <v>39.97999954</v>
      </c>
      <c r="M423" s="8" t="n">
        <v>0.159999996</v>
      </c>
      <c r="N423" s="7" t="n">
        <v>-335.8699951</v>
      </c>
      <c r="O423" s="9" t="n">
        <v>0</v>
      </c>
    </row>
    <row r="424" customFormat="false" ht="15" hidden="false" customHeight="true" outlineLevel="0" collapsed="false">
      <c r="A424" s="6" t="n">
        <v>27072</v>
      </c>
      <c r="B424" s="6" t="s">
        <v>19</v>
      </c>
      <c r="C424" s="6" t="s">
        <v>37</v>
      </c>
      <c r="D424" s="6" t="s">
        <v>27</v>
      </c>
      <c r="E424" s="6" t="s">
        <v>69</v>
      </c>
      <c r="F424" s="6" t="s">
        <v>100</v>
      </c>
      <c r="G424" s="6" t="s">
        <v>34</v>
      </c>
      <c r="H424" s="6" t="n">
        <v>4</v>
      </c>
      <c r="I424" s="7" t="n">
        <v>19.98999977</v>
      </c>
      <c r="J424" s="6" t="n">
        <v>1</v>
      </c>
      <c r="K424" s="7" t="n">
        <v>19.98999977</v>
      </c>
      <c r="L424" s="7" t="n">
        <v>3</v>
      </c>
      <c r="M424" s="8" t="n">
        <v>0.150000006</v>
      </c>
      <c r="N424" s="7" t="n">
        <v>4.760000229</v>
      </c>
      <c r="O424" s="9" t="n">
        <v>0</v>
      </c>
    </row>
    <row r="425" customFormat="false" ht="15" hidden="false" customHeight="true" outlineLevel="0" collapsed="false">
      <c r="A425" s="6" t="n">
        <v>47758</v>
      </c>
      <c r="B425" s="6" t="s">
        <v>46</v>
      </c>
      <c r="C425" s="6" t="s">
        <v>20</v>
      </c>
      <c r="D425" s="6" t="s">
        <v>21</v>
      </c>
      <c r="E425" s="6" t="s">
        <v>66</v>
      </c>
      <c r="F425" s="6" t="s">
        <v>75</v>
      </c>
      <c r="G425" s="6" t="s">
        <v>34</v>
      </c>
      <c r="H425" s="6" t="n">
        <v>2</v>
      </c>
      <c r="I425" s="7" t="n">
        <v>299.980011</v>
      </c>
      <c r="J425" s="6" t="n">
        <v>1</v>
      </c>
      <c r="K425" s="7" t="n">
        <v>299.980011</v>
      </c>
      <c r="L425" s="7" t="n">
        <v>30</v>
      </c>
      <c r="M425" s="8" t="n">
        <v>0.100000001</v>
      </c>
      <c r="N425" s="7" t="n">
        <v>94.48999786</v>
      </c>
      <c r="O425" s="12" t="n">
        <v>1</v>
      </c>
    </row>
    <row r="426" customFormat="false" ht="15" hidden="false" customHeight="true" outlineLevel="0" collapsed="false">
      <c r="A426" s="6" t="n">
        <v>44296</v>
      </c>
      <c r="B426" s="6" t="s">
        <v>36</v>
      </c>
      <c r="C426" s="6" t="s">
        <v>20</v>
      </c>
      <c r="D426" s="6" t="s">
        <v>38</v>
      </c>
      <c r="E426" s="6" t="s">
        <v>39</v>
      </c>
      <c r="F426" s="6" t="s">
        <v>57</v>
      </c>
      <c r="G426" s="6" t="s">
        <v>44</v>
      </c>
      <c r="H426" s="6" t="n">
        <v>0</v>
      </c>
      <c r="I426" s="7" t="n">
        <v>50</v>
      </c>
      <c r="J426" s="6" t="n">
        <v>2</v>
      </c>
      <c r="K426" s="7" t="n">
        <v>100</v>
      </c>
      <c r="L426" s="7" t="n">
        <v>4</v>
      </c>
      <c r="M426" s="8" t="n">
        <v>0.039999999</v>
      </c>
      <c r="N426" s="7" t="n">
        <v>3.839999914</v>
      </c>
      <c r="O426" s="12" t="n">
        <v>1</v>
      </c>
    </row>
    <row r="427" customFormat="false" ht="15" hidden="false" customHeight="true" outlineLevel="0" collapsed="false">
      <c r="A427" s="6" t="n">
        <v>53473</v>
      </c>
      <c r="B427" s="6" t="s">
        <v>19</v>
      </c>
      <c r="C427" s="6" t="s">
        <v>49</v>
      </c>
      <c r="D427" s="6" t="s">
        <v>50</v>
      </c>
      <c r="E427" s="6" t="s">
        <v>63</v>
      </c>
      <c r="F427" s="6" t="s">
        <v>29</v>
      </c>
      <c r="G427" s="6" t="s">
        <v>24</v>
      </c>
      <c r="H427" s="6" t="n">
        <v>4</v>
      </c>
      <c r="I427" s="7" t="n">
        <v>99.98999786</v>
      </c>
      <c r="J427" s="6" t="n">
        <v>3</v>
      </c>
      <c r="K427" s="7" t="n">
        <v>299.9700012</v>
      </c>
      <c r="L427" s="7" t="n">
        <v>12</v>
      </c>
      <c r="M427" s="8" t="n">
        <v>0.039999999</v>
      </c>
      <c r="N427" s="7" t="n">
        <v>74.87000275</v>
      </c>
      <c r="O427" s="9" t="n">
        <v>0</v>
      </c>
    </row>
    <row r="428" customFormat="false" ht="15" hidden="false" customHeight="true" outlineLevel="0" collapsed="false">
      <c r="A428" s="6" t="n">
        <v>30572</v>
      </c>
      <c r="B428" s="6" t="s">
        <v>19</v>
      </c>
      <c r="C428" s="6" t="s">
        <v>20</v>
      </c>
      <c r="D428" s="6" t="s">
        <v>27</v>
      </c>
      <c r="E428" s="6" t="s">
        <v>42</v>
      </c>
      <c r="F428" s="6" t="s">
        <v>40</v>
      </c>
      <c r="G428" s="6" t="s">
        <v>44</v>
      </c>
      <c r="H428" s="6" t="n">
        <v>4</v>
      </c>
      <c r="I428" s="7" t="n">
        <v>399.980011</v>
      </c>
      <c r="J428" s="6" t="n">
        <v>1</v>
      </c>
      <c r="K428" s="7" t="n">
        <v>399.980011</v>
      </c>
      <c r="L428" s="7" t="n">
        <v>64</v>
      </c>
      <c r="M428" s="8" t="n">
        <v>0.159999996</v>
      </c>
      <c r="N428" s="7" t="n">
        <v>-75.59999847</v>
      </c>
      <c r="O428" s="9" t="n">
        <v>0</v>
      </c>
    </row>
    <row r="429" customFormat="false" ht="15" hidden="false" customHeight="true" outlineLevel="0" collapsed="false">
      <c r="A429" s="6" t="n">
        <v>61280</v>
      </c>
      <c r="B429" s="6" t="s">
        <v>46</v>
      </c>
      <c r="C429" s="6" t="s">
        <v>37</v>
      </c>
      <c r="D429" s="6" t="s">
        <v>50</v>
      </c>
      <c r="E429" s="6" t="s">
        <v>51</v>
      </c>
      <c r="F429" s="6" t="s">
        <v>57</v>
      </c>
      <c r="G429" s="6" t="s">
        <v>24</v>
      </c>
      <c r="H429" s="6" t="n">
        <v>2</v>
      </c>
      <c r="I429" s="7" t="n">
        <v>50</v>
      </c>
      <c r="J429" s="6" t="n">
        <v>2</v>
      </c>
      <c r="K429" s="7" t="n">
        <v>100</v>
      </c>
      <c r="L429" s="7" t="n">
        <v>12</v>
      </c>
      <c r="M429" s="8" t="n">
        <v>0.119999997</v>
      </c>
      <c r="N429" s="7" t="n">
        <v>7.739999771</v>
      </c>
      <c r="O429" s="12" t="n">
        <v>1</v>
      </c>
    </row>
    <row r="430" customFormat="false" ht="15" hidden="false" customHeight="true" outlineLevel="0" collapsed="false">
      <c r="A430" s="6" t="n">
        <v>10804</v>
      </c>
      <c r="B430" s="6" t="s">
        <v>19</v>
      </c>
      <c r="C430" s="6" t="s">
        <v>20</v>
      </c>
      <c r="D430" s="6" t="s">
        <v>21</v>
      </c>
      <c r="E430" s="6" t="s">
        <v>65</v>
      </c>
      <c r="F430" s="6" t="s">
        <v>58</v>
      </c>
      <c r="G430" s="6" t="s">
        <v>34</v>
      </c>
      <c r="H430" s="6" t="n">
        <v>4</v>
      </c>
      <c r="I430" s="7" t="n">
        <v>49.97999954</v>
      </c>
      <c r="J430" s="6" t="n">
        <v>3</v>
      </c>
      <c r="K430" s="7" t="n">
        <v>149.9400024</v>
      </c>
      <c r="L430" s="7" t="n">
        <v>37.49000168</v>
      </c>
      <c r="M430" s="8" t="n">
        <v>0.25</v>
      </c>
      <c r="N430" s="7" t="n">
        <v>-174.3099976</v>
      </c>
      <c r="O430" s="12" t="n">
        <v>1</v>
      </c>
    </row>
    <row r="431" customFormat="false" ht="15" hidden="false" customHeight="true" outlineLevel="0" collapsed="false">
      <c r="A431" s="6" t="n">
        <v>33768</v>
      </c>
      <c r="B431" s="6" t="s">
        <v>36</v>
      </c>
      <c r="C431" s="6" t="s">
        <v>20</v>
      </c>
      <c r="D431" s="6" t="s">
        <v>31</v>
      </c>
      <c r="E431" s="6" t="s">
        <v>86</v>
      </c>
      <c r="F431" s="6" t="s">
        <v>58</v>
      </c>
      <c r="G431" s="6" t="s">
        <v>34</v>
      </c>
      <c r="H431" s="6" t="n">
        <v>0</v>
      </c>
      <c r="I431" s="7" t="n">
        <v>49.97999954</v>
      </c>
      <c r="J431" s="6" t="n">
        <v>1</v>
      </c>
      <c r="K431" s="7" t="n">
        <v>49.97999954</v>
      </c>
      <c r="L431" s="7" t="n">
        <v>4.5</v>
      </c>
      <c r="M431" s="8" t="n">
        <v>0.090000004</v>
      </c>
      <c r="N431" s="7" t="n">
        <v>-75.04000092</v>
      </c>
      <c r="O431" s="12" t="n">
        <v>1</v>
      </c>
    </row>
    <row r="432" customFormat="false" ht="15" hidden="false" customHeight="true" outlineLevel="0" collapsed="false">
      <c r="A432" s="6" t="n">
        <v>14191</v>
      </c>
      <c r="B432" s="6" t="s">
        <v>36</v>
      </c>
      <c r="C432" s="6" t="s">
        <v>20</v>
      </c>
      <c r="D432" s="6" t="s">
        <v>21</v>
      </c>
      <c r="E432" s="6" t="s">
        <v>64</v>
      </c>
      <c r="F432" s="6" t="s">
        <v>58</v>
      </c>
      <c r="G432" s="6" t="s">
        <v>34</v>
      </c>
      <c r="H432" s="6" t="n">
        <v>0</v>
      </c>
      <c r="I432" s="7" t="n">
        <v>49.97999954</v>
      </c>
      <c r="J432" s="6" t="n">
        <v>4</v>
      </c>
      <c r="K432" s="7" t="n">
        <v>199.9199982</v>
      </c>
      <c r="L432" s="7" t="n">
        <v>4</v>
      </c>
      <c r="M432" s="8" t="n">
        <v>0.02</v>
      </c>
      <c r="N432" s="7" t="n">
        <v>-133.2299957</v>
      </c>
      <c r="O432" s="9" t="n">
        <v>0</v>
      </c>
    </row>
    <row r="433" customFormat="false" ht="15" hidden="false" customHeight="true" outlineLevel="0" collapsed="false">
      <c r="A433" s="6" t="n">
        <v>47593</v>
      </c>
      <c r="B433" s="6" t="s">
        <v>19</v>
      </c>
      <c r="C433" s="6" t="s">
        <v>20</v>
      </c>
      <c r="D433" s="6" t="s">
        <v>38</v>
      </c>
      <c r="E433" s="6" t="s">
        <v>98</v>
      </c>
      <c r="F433" s="6" t="s">
        <v>58</v>
      </c>
      <c r="G433" s="6" t="s">
        <v>34</v>
      </c>
      <c r="H433" s="6" t="n">
        <v>4</v>
      </c>
      <c r="I433" s="7" t="n">
        <v>49.97999954</v>
      </c>
      <c r="J433" s="6" t="n">
        <v>2</v>
      </c>
      <c r="K433" s="7" t="n">
        <v>99.95999908</v>
      </c>
      <c r="L433" s="7" t="n">
        <v>5.5</v>
      </c>
      <c r="M433" s="8" t="n">
        <v>0.059999999</v>
      </c>
      <c r="N433" s="7" t="n">
        <v>28.34000015</v>
      </c>
      <c r="O433" s="9" t="n">
        <v>0</v>
      </c>
    </row>
    <row r="434" customFormat="false" ht="15" hidden="false" customHeight="true" outlineLevel="0" collapsed="false">
      <c r="A434" s="6" t="n">
        <v>22940</v>
      </c>
      <c r="B434" s="6" t="s">
        <v>19</v>
      </c>
      <c r="C434" s="6" t="s">
        <v>20</v>
      </c>
      <c r="D434" s="6" t="s">
        <v>27</v>
      </c>
      <c r="E434" s="6" t="s">
        <v>28</v>
      </c>
      <c r="F434" s="6" t="s">
        <v>40</v>
      </c>
      <c r="G434" s="6" t="s">
        <v>44</v>
      </c>
      <c r="H434" s="6" t="n">
        <v>4</v>
      </c>
      <c r="I434" s="7" t="n">
        <v>399.980011</v>
      </c>
      <c r="J434" s="6" t="n">
        <v>1</v>
      </c>
      <c r="K434" s="7" t="n">
        <v>399.980011</v>
      </c>
      <c r="L434" s="7" t="n">
        <v>68</v>
      </c>
      <c r="M434" s="8" t="n">
        <v>0.170000002</v>
      </c>
      <c r="N434" s="7" t="n">
        <v>66.40000153</v>
      </c>
      <c r="O434" s="12" t="n">
        <v>1</v>
      </c>
    </row>
    <row r="435" customFormat="false" ht="15" hidden="false" customHeight="true" outlineLevel="0" collapsed="false">
      <c r="A435" s="6" t="n">
        <v>11936</v>
      </c>
      <c r="B435" s="6" t="s">
        <v>46</v>
      </c>
      <c r="C435" s="6" t="s">
        <v>49</v>
      </c>
      <c r="D435" s="6" t="s">
        <v>21</v>
      </c>
      <c r="E435" s="6" t="s">
        <v>65</v>
      </c>
      <c r="F435" s="6" t="s">
        <v>57</v>
      </c>
      <c r="G435" s="6" t="s">
        <v>24</v>
      </c>
      <c r="H435" s="6" t="n">
        <v>2</v>
      </c>
      <c r="I435" s="7" t="n">
        <v>50</v>
      </c>
      <c r="J435" s="6" t="n">
        <v>4</v>
      </c>
      <c r="K435" s="7" t="n">
        <v>200</v>
      </c>
      <c r="L435" s="7" t="n">
        <v>0</v>
      </c>
      <c r="M435" s="8" t="n">
        <v>0</v>
      </c>
      <c r="N435" s="7" t="n">
        <v>-146.6000061</v>
      </c>
      <c r="O435" s="9" t="n">
        <v>0</v>
      </c>
    </row>
    <row r="436" customFormat="false" ht="15" hidden="false" customHeight="true" outlineLevel="0" collapsed="false">
      <c r="A436" s="6" t="n">
        <v>55171</v>
      </c>
      <c r="B436" s="6" t="s">
        <v>19</v>
      </c>
      <c r="C436" s="6" t="s">
        <v>49</v>
      </c>
      <c r="D436" s="6" t="s">
        <v>50</v>
      </c>
      <c r="E436" s="6" t="s">
        <v>72</v>
      </c>
      <c r="F436" s="6" t="s">
        <v>23</v>
      </c>
      <c r="G436" s="6" t="s">
        <v>34</v>
      </c>
      <c r="H436" s="6" t="n">
        <v>4</v>
      </c>
      <c r="I436" s="7" t="n">
        <v>129.9900055</v>
      </c>
      <c r="J436" s="6" t="n">
        <v>1</v>
      </c>
      <c r="K436" s="7" t="n">
        <v>129.9900055</v>
      </c>
      <c r="L436" s="7" t="n">
        <v>0</v>
      </c>
      <c r="M436" s="8" t="n">
        <v>0</v>
      </c>
      <c r="N436" s="7" t="n">
        <v>49.40000153</v>
      </c>
      <c r="O436" s="9" t="n">
        <v>0</v>
      </c>
    </row>
    <row r="437" customFormat="false" ht="15" hidden="false" customHeight="true" outlineLevel="0" collapsed="false">
      <c r="A437" s="6" t="n">
        <v>14723</v>
      </c>
      <c r="B437" s="6" t="s">
        <v>19</v>
      </c>
      <c r="C437" s="6" t="s">
        <v>20</v>
      </c>
      <c r="D437" s="6" t="s">
        <v>21</v>
      </c>
      <c r="E437" s="6" t="s">
        <v>65</v>
      </c>
      <c r="F437" s="6" t="s">
        <v>29</v>
      </c>
      <c r="G437" s="6" t="s">
        <v>34</v>
      </c>
      <c r="H437" s="6" t="n">
        <v>4</v>
      </c>
      <c r="I437" s="7" t="n">
        <v>30</v>
      </c>
      <c r="J437" s="6" t="n">
        <v>1</v>
      </c>
      <c r="K437" s="7" t="n">
        <v>30</v>
      </c>
      <c r="L437" s="7" t="n">
        <v>0.600000024</v>
      </c>
      <c r="M437" s="8" t="n">
        <v>0.02</v>
      </c>
      <c r="N437" s="7" t="n">
        <v>7.639999866</v>
      </c>
      <c r="O437" s="9" t="n">
        <v>0</v>
      </c>
    </row>
    <row r="438" customFormat="false" ht="15" hidden="false" customHeight="true" outlineLevel="0" collapsed="false">
      <c r="A438" s="6" t="n">
        <v>36831</v>
      </c>
      <c r="B438" s="6" t="s">
        <v>26</v>
      </c>
      <c r="C438" s="6" t="s">
        <v>20</v>
      </c>
      <c r="D438" s="6" t="s">
        <v>31</v>
      </c>
      <c r="E438" s="6" t="s">
        <v>86</v>
      </c>
      <c r="F438" s="6" t="s">
        <v>58</v>
      </c>
      <c r="G438" s="6" t="s">
        <v>24</v>
      </c>
      <c r="H438" s="6" t="n">
        <v>1</v>
      </c>
      <c r="I438" s="7" t="n">
        <v>49.97999954</v>
      </c>
      <c r="J438" s="6" t="n">
        <v>5</v>
      </c>
      <c r="K438" s="7" t="n">
        <v>249.8999939</v>
      </c>
      <c r="L438" s="7" t="n">
        <v>10</v>
      </c>
      <c r="M438" s="8" t="n">
        <v>0.039999999</v>
      </c>
      <c r="N438" s="7" t="n">
        <v>-33.11000061</v>
      </c>
      <c r="O438" s="12" t="n">
        <v>1</v>
      </c>
    </row>
    <row r="439" customFormat="false" ht="15" hidden="false" customHeight="true" outlineLevel="0" collapsed="false">
      <c r="A439" s="6" t="n">
        <v>47478</v>
      </c>
      <c r="B439" s="6" t="s">
        <v>19</v>
      </c>
      <c r="C439" s="6" t="s">
        <v>49</v>
      </c>
      <c r="D439" s="6" t="s">
        <v>27</v>
      </c>
      <c r="E439" s="6" t="s">
        <v>79</v>
      </c>
      <c r="F439" s="6" t="s">
        <v>58</v>
      </c>
      <c r="G439" s="6" t="s">
        <v>34</v>
      </c>
      <c r="H439" s="6" t="n">
        <v>4</v>
      </c>
      <c r="I439" s="7" t="n">
        <v>49.97999954</v>
      </c>
      <c r="J439" s="6" t="n">
        <v>5</v>
      </c>
      <c r="K439" s="7" t="n">
        <v>249.8999939</v>
      </c>
      <c r="L439" s="7" t="n">
        <v>22.48999977</v>
      </c>
      <c r="M439" s="8" t="n">
        <v>0.090000004</v>
      </c>
      <c r="N439" s="7" t="n">
        <v>61.40000153</v>
      </c>
      <c r="O439" s="9" t="n">
        <v>0</v>
      </c>
    </row>
    <row r="440" customFormat="false" ht="15" hidden="false" customHeight="true" outlineLevel="0" collapsed="false">
      <c r="A440" s="6" t="n">
        <v>33556</v>
      </c>
      <c r="B440" s="6" t="s">
        <v>19</v>
      </c>
      <c r="C440" s="6" t="s">
        <v>37</v>
      </c>
      <c r="D440" s="6" t="s">
        <v>31</v>
      </c>
      <c r="E440" s="6" t="s">
        <v>56</v>
      </c>
      <c r="F440" s="6" t="s">
        <v>75</v>
      </c>
      <c r="G440" s="6" t="s">
        <v>24</v>
      </c>
      <c r="H440" s="6" t="n">
        <v>4</v>
      </c>
      <c r="I440" s="7" t="n">
        <v>299.980011</v>
      </c>
      <c r="J440" s="6" t="n">
        <v>1</v>
      </c>
      <c r="K440" s="7" t="n">
        <v>299.980011</v>
      </c>
      <c r="L440" s="7" t="n">
        <v>45</v>
      </c>
      <c r="M440" s="8" t="n">
        <v>0.150000006</v>
      </c>
      <c r="N440" s="7" t="n">
        <v>-69.09999847</v>
      </c>
      <c r="O440" s="9" t="n">
        <v>0</v>
      </c>
    </row>
    <row r="441" customFormat="false" ht="15" hidden="false" customHeight="true" outlineLevel="0" collapsed="false">
      <c r="A441" s="6" t="n">
        <v>7882</v>
      </c>
      <c r="B441" s="6" t="s">
        <v>46</v>
      </c>
      <c r="C441" s="6" t="s">
        <v>20</v>
      </c>
      <c r="D441" s="6" t="s">
        <v>50</v>
      </c>
      <c r="E441" s="6" t="s">
        <v>51</v>
      </c>
      <c r="F441" s="6" t="s">
        <v>40</v>
      </c>
      <c r="G441" s="6" t="s">
        <v>34</v>
      </c>
      <c r="H441" s="6" t="n">
        <v>2</v>
      </c>
      <c r="I441" s="7" t="n">
        <v>399.980011</v>
      </c>
      <c r="J441" s="6" t="n">
        <v>1</v>
      </c>
      <c r="K441" s="7" t="n">
        <v>399.980011</v>
      </c>
      <c r="L441" s="7" t="n">
        <v>20</v>
      </c>
      <c r="M441" s="8" t="n">
        <v>0.050000001</v>
      </c>
      <c r="N441" s="7" t="n">
        <v>110.1900024</v>
      </c>
      <c r="O441" s="12" t="n">
        <v>1</v>
      </c>
    </row>
    <row r="442" customFormat="false" ht="15" hidden="false" customHeight="true" outlineLevel="0" collapsed="false">
      <c r="A442" s="6" t="n">
        <v>49261</v>
      </c>
      <c r="B442" s="6" t="s">
        <v>19</v>
      </c>
      <c r="C442" s="6" t="s">
        <v>20</v>
      </c>
      <c r="D442" s="6" t="s">
        <v>27</v>
      </c>
      <c r="E442" s="6" t="s">
        <v>79</v>
      </c>
      <c r="F442" s="6" t="s">
        <v>57</v>
      </c>
      <c r="G442" s="6" t="s">
        <v>44</v>
      </c>
      <c r="H442" s="6" t="n">
        <v>4</v>
      </c>
      <c r="I442" s="7" t="n">
        <v>50</v>
      </c>
      <c r="J442" s="6" t="n">
        <v>4</v>
      </c>
      <c r="K442" s="7" t="n">
        <v>200</v>
      </c>
      <c r="L442" s="7" t="n">
        <v>34</v>
      </c>
      <c r="M442" s="8" t="n">
        <v>0.170000002</v>
      </c>
      <c r="N442" s="7" t="n">
        <v>-27.05999947</v>
      </c>
      <c r="O442" s="9" t="n">
        <v>0</v>
      </c>
    </row>
    <row r="443" customFormat="false" ht="15" hidden="false" customHeight="true" outlineLevel="0" collapsed="false">
      <c r="A443" s="6" t="n">
        <v>56346</v>
      </c>
      <c r="B443" s="6" t="s">
        <v>19</v>
      </c>
      <c r="C443" s="6" t="s">
        <v>20</v>
      </c>
      <c r="D443" s="6" t="s">
        <v>50</v>
      </c>
      <c r="E443" s="6" t="s">
        <v>72</v>
      </c>
      <c r="F443" s="6" t="s">
        <v>58</v>
      </c>
      <c r="G443" s="6" t="s">
        <v>34</v>
      </c>
      <c r="H443" s="6" t="n">
        <v>4</v>
      </c>
      <c r="I443" s="7" t="n">
        <v>49.97999954</v>
      </c>
      <c r="J443" s="6" t="n">
        <v>4</v>
      </c>
      <c r="K443" s="7" t="n">
        <v>199.9199982</v>
      </c>
      <c r="L443" s="7" t="n">
        <v>17.98999977</v>
      </c>
      <c r="M443" s="8" t="n">
        <v>0.090000004</v>
      </c>
      <c r="N443" s="7" t="n">
        <v>16.01000023</v>
      </c>
      <c r="O443" s="9" t="n">
        <v>0</v>
      </c>
    </row>
    <row r="444" customFormat="false" ht="15" hidden="false" customHeight="true" outlineLevel="0" collapsed="false">
      <c r="A444" s="6" t="n">
        <v>3156</v>
      </c>
      <c r="B444" s="6" t="s">
        <v>19</v>
      </c>
      <c r="C444" s="6" t="s">
        <v>20</v>
      </c>
      <c r="D444" s="6" t="s">
        <v>50</v>
      </c>
      <c r="E444" s="6" t="s">
        <v>63</v>
      </c>
      <c r="F444" s="6" t="s">
        <v>57</v>
      </c>
      <c r="G444" s="6" t="s">
        <v>34</v>
      </c>
      <c r="H444" s="6" t="n">
        <v>4</v>
      </c>
      <c r="I444" s="7" t="n">
        <v>50</v>
      </c>
      <c r="J444" s="6" t="n">
        <v>1</v>
      </c>
      <c r="K444" s="7" t="n">
        <v>50</v>
      </c>
      <c r="L444" s="7" t="n">
        <v>1</v>
      </c>
      <c r="M444" s="8" t="n">
        <v>0.02</v>
      </c>
      <c r="N444" s="7" t="n">
        <v>-132.3000031</v>
      </c>
      <c r="O444" s="9" t="n">
        <v>0</v>
      </c>
    </row>
    <row r="445" customFormat="false" ht="15" hidden="false" customHeight="true" outlineLevel="0" collapsed="false">
      <c r="A445" s="6" t="n">
        <v>61272</v>
      </c>
      <c r="B445" s="6" t="s">
        <v>19</v>
      </c>
      <c r="C445" s="6" t="s">
        <v>37</v>
      </c>
      <c r="D445" s="6" t="s">
        <v>50</v>
      </c>
      <c r="E445" s="6" t="s">
        <v>63</v>
      </c>
      <c r="F445" s="6" t="s">
        <v>106</v>
      </c>
      <c r="G445" s="6" t="s">
        <v>34</v>
      </c>
      <c r="H445" s="6" t="n">
        <v>4</v>
      </c>
      <c r="I445" s="7" t="n">
        <v>89.98999786</v>
      </c>
      <c r="J445" s="6" t="n">
        <v>5</v>
      </c>
      <c r="K445" s="7" t="n">
        <v>449.9500122</v>
      </c>
      <c r="L445" s="7" t="n">
        <v>80.98999786</v>
      </c>
      <c r="M445" s="8" t="n">
        <v>0.180000007</v>
      </c>
      <c r="N445" s="7" t="n">
        <v>124.7099991</v>
      </c>
      <c r="O445" s="9" t="n">
        <v>0</v>
      </c>
    </row>
    <row r="446" customFormat="false" ht="15" hidden="false" customHeight="true" outlineLevel="0" collapsed="false">
      <c r="A446" s="6" t="n">
        <v>49781</v>
      </c>
      <c r="B446" s="6" t="s">
        <v>19</v>
      </c>
      <c r="C446" s="6" t="s">
        <v>20</v>
      </c>
      <c r="D446" s="6" t="s">
        <v>27</v>
      </c>
      <c r="E446" s="6" t="s">
        <v>69</v>
      </c>
      <c r="F446" s="6" t="s">
        <v>23</v>
      </c>
      <c r="G446" s="6" t="s">
        <v>44</v>
      </c>
      <c r="H446" s="6" t="n">
        <v>4</v>
      </c>
      <c r="I446" s="7" t="n">
        <v>129.9900055</v>
      </c>
      <c r="J446" s="6" t="n">
        <v>1</v>
      </c>
      <c r="K446" s="7" t="n">
        <v>129.9900055</v>
      </c>
      <c r="L446" s="7" t="n">
        <v>1.299999952</v>
      </c>
      <c r="M446" s="8" t="n">
        <v>0.01</v>
      </c>
      <c r="N446" s="7" t="n">
        <v>33.45999908</v>
      </c>
      <c r="O446" s="9" t="n">
        <v>0</v>
      </c>
    </row>
    <row r="447" customFormat="false" ht="15" hidden="false" customHeight="true" outlineLevel="0" collapsed="false">
      <c r="A447" s="6" t="n">
        <v>58125</v>
      </c>
      <c r="B447" s="6" t="s">
        <v>19</v>
      </c>
      <c r="C447" s="6" t="s">
        <v>20</v>
      </c>
      <c r="D447" s="6" t="s">
        <v>50</v>
      </c>
      <c r="E447" s="6" t="s">
        <v>51</v>
      </c>
      <c r="F447" s="6" t="s">
        <v>58</v>
      </c>
      <c r="G447" s="6" t="s">
        <v>44</v>
      </c>
      <c r="H447" s="6" t="n">
        <v>4</v>
      </c>
      <c r="I447" s="7" t="n">
        <v>49.97999954</v>
      </c>
      <c r="J447" s="6" t="n">
        <v>4</v>
      </c>
      <c r="K447" s="7" t="n">
        <v>199.9199982</v>
      </c>
      <c r="L447" s="7" t="n">
        <v>6</v>
      </c>
      <c r="M447" s="8" t="n">
        <v>0.029999999</v>
      </c>
      <c r="N447" s="7" t="n">
        <v>12.22000027</v>
      </c>
      <c r="O447" s="12" t="n">
        <v>1</v>
      </c>
    </row>
    <row r="448" customFormat="false" ht="15" hidden="false" customHeight="true" outlineLevel="0" collapsed="false">
      <c r="A448" s="6" t="n">
        <v>76398</v>
      </c>
      <c r="B448" s="6" t="s">
        <v>19</v>
      </c>
      <c r="C448" s="6" t="s">
        <v>20</v>
      </c>
      <c r="D448" s="6" t="s">
        <v>27</v>
      </c>
      <c r="E448" s="6" t="s">
        <v>69</v>
      </c>
      <c r="F448" s="6" t="s">
        <v>76</v>
      </c>
      <c r="G448" s="6" t="s">
        <v>24</v>
      </c>
      <c r="H448" s="6" t="n">
        <v>4</v>
      </c>
      <c r="I448" s="7" t="n">
        <v>39.75</v>
      </c>
      <c r="J448" s="6" t="n">
        <v>1</v>
      </c>
      <c r="K448" s="7" t="n">
        <v>39.75</v>
      </c>
      <c r="L448" s="7" t="n">
        <v>1.590000033</v>
      </c>
      <c r="M448" s="8" t="n">
        <v>0.039999999</v>
      </c>
      <c r="N448" s="7" t="n">
        <v>-66.77999878</v>
      </c>
      <c r="O448" s="9" t="n">
        <v>0</v>
      </c>
    </row>
    <row r="449" customFormat="false" ht="15" hidden="false" customHeight="true" outlineLevel="0" collapsed="false">
      <c r="A449" s="6" t="n">
        <v>40455</v>
      </c>
      <c r="B449" s="6" t="s">
        <v>46</v>
      </c>
      <c r="C449" s="6" t="s">
        <v>20</v>
      </c>
      <c r="D449" s="6" t="s">
        <v>31</v>
      </c>
      <c r="E449" s="6" t="s">
        <v>32</v>
      </c>
      <c r="F449" s="6" t="s">
        <v>78</v>
      </c>
      <c r="G449" s="6" t="s">
        <v>47</v>
      </c>
      <c r="H449" s="6" t="n">
        <v>2</v>
      </c>
      <c r="I449" s="7" t="n">
        <v>25</v>
      </c>
      <c r="J449" s="6" t="n">
        <v>5</v>
      </c>
      <c r="K449" s="7" t="n">
        <v>125</v>
      </c>
      <c r="L449" s="7" t="n">
        <v>1.25</v>
      </c>
      <c r="M449" s="8" t="n">
        <v>0.01</v>
      </c>
      <c r="N449" s="7" t="n">
        <v>40.22000122</v>
      </c>
      <c r="O449" s="12" t="n">
        <v>1</v>
      </c>
    </row>
    <row r="450" customFormat="false" ht="15" hidden="false" customHeight="true" outlineLevel="0" collapsed="false">
      <c r="A450" s="6" t="n">
        <v>33218</v>
      </c>
      <c r="B450" s="6" t="s">
        <v>46</v>
      </c>
      <c r="C450" s="6" t="s">
        <v>37</v>
      </c>
      <c r="D450" s="6" t="s">
        <v>31</v>
      </c>
      <c r="E450" s="6" t="s">
        <v>32</v>
      </c>
      <c r="F450" s="6" t="s">
        <v>23</v>
      </c>
      <c r="G450" s="6" t="s">
        <v>44</v>
      </c>
      <c r="H450" s="6" t="n">
        <v>2</v>
      </c>
      <c r="I450" s="7" t="n">
        <v>129.9900055</v>
      </c>
      <c r="J450" s="6" t="n">
        <v>1</v>
      </c>
      <c r="K450" s="7" t="n">
        <v>129.9900055</v>
      </c>
      <c r="L450" s="7" t="n">
        <v>20.79999924</v>
      </c>
      <c r="M450" s="8" t="n">
        <v>0.159999996</v>
      </c>
      <c r="N450" s="7" t="n">
        <v>-17.79999924</v>
      </c>
      <c r="O450" s="12" t="n">
        <v>1</v>
      </c>
    </row>
    <row r="451" customFormat="false" ht="15" hidden="false" customHeight="true" outlineLevel="0" collapsed="false">
      <c r="A451" s="6" t="n">
        <v>42698</v>
      </c>
      <c r="B451" s="6" t="s">
        <v>36</v>
      </c>
      <c r="C451" s="6" t="s">
        <v>20</v>
      </c>
      <c r="D451" s="6" t="s">
        <v>38</v>
      </c>
      <c r="E451" s="6" t="s">
        <v>39</v>
      </c>
      <c r="F451" s="6" t="s">
        <v>23</v>
      </c>
      <c r="G451" s="6" t="s">
        <v>24</v>
      </c>
      <c r="H451" s="6" t="n">
        <v>0</v>
      </c>
      <c r="I451" s="7" t="n">
        <v>129.9900055</v>
      </c>
      <c r="J451" s="6" t="n">
        <v>1</v>
      </c>
      <c r="K451" s="7" t="n">
        <v>129.9900055</v>
      </c>
      <c r="L451" s="7" t="n">
        <v>22.10000038</v>
      </c>
      <c r="M451" s="8" t="n">
        <v>0.170000002</v>
      </c>
      <c r="N451" s="7" t="n">
        <v>49.63000107</v>
      </c>
      <c r="O451" s="9" t="n">
        <v>0</v>
      </c>
    </row>
    <row r="452" customFormat="false" ht="15" hidden="false" customHeight="true" outlineLevel="0" collapsed="false">
      <c r="A452" s="6" t="n">
        <v>40425</v>
      </c>
      <c r="B452" s="6" t="s">
        <v>19</v>
      </c>
      <c r="C452" s="6" t="s">
        <v>20</v>
      </c>
      <c r="D452" s="6" t="s">
        <v>31</v>
      </c>
      <c r="E452" s="6" t="s">
        <v>56</v>
      </c>
      <c r="F452" s="6" t="s">
        <v>33</v>
      </c>
      <c r="G452" s="6" t="s">
        <v>34</v>
      </c>
      <c r="H452" s="6" t="n">
        <v>4</v>
      </c>
      <c r="I452" s="7" t="n">
        <v>59.99000168</v>
      </c>
      <c r="J452" s="6" t="n">
        <v>3</v>
      </c>
      <c r="K452" s="7" t="n">
        <v>179.9700012</v>
      </c>
      <c r="L452" s="7" t="n">
        <v>3.599999905</v>
      </c>
      <c r="M452" s="8" t="n">
        <v>0.02</v>
      </c>
      <c r="N452" s="7" t="n">
        <v>45.86000061</v>
      </c>
      <c r="O452" s="12" t="n">
        <v>1</v>
      </c>
    </row>
    <row r="453" customFormat="false" ht="15" hidden="false" customHeight="true" outlineLevel="0" collapsed="false">
      <c r="A453" s="6" t="n">
        <v>42889</v>
      </c>
      <c r="B453" s="6" t="s">
        <v>46</v>
      </c>
      <c r="C453" s="6" t="s">
        <v>20</v>
      </c>
      <c r="D453" s="6" t="s">
        <v>27</v>
      </c>
      <c r="E453" s="6" t="s">
        <v>79</v>
      </c>
      <c r="F453" s="6" t="s">
        <v>23</v>
      </c>
      <c r="G453" s="6" t="s">
        <v>34</v>
      </c>
      <c r="H453" s="6" t="n">
        <v>2</v>
      </c>
      <c r="I453" s="7" t="n">
        <v>129.9900055</v>
      </c>
      <c r="J453" s="6" t="n">
        <v>1</v>
      </c>
      <c r="K453" s="7" t="n">
        <v>129.9900055</v>
      </c>
      <c r="L453" s="7" t="n">
        <v>22.10000038</v>
      </c>
      <c r="M453" s="8" t="n">
        <v>0.170000002</v>
      </c>
      <c r="N453" s="7" t="n">
        <v>32.36999893</v>
      </c>
      <c r="O453" s="12" t="n">
        <v>1</v>
      </c>
    </row>
    <row r="454" customFormat="false" ht="15" hidden="false" customHeight="true" outlineLevel="0" collapsed="false">
      <c r="A454" s="6" t="n">
        <v>19178</v>
      </c>
      <c r="B454" s="6" t="s">
        <v>19</v>
      </c>
      <c r="C454" s="6" t="s">
        <v>20</v>
      </c>
      <c r="D454" s="6" t="s">
        <v>21</v>
      </c>
      <c r="E454" s="6" t="s">
        <v>22</v>
      </c>
      <c r="F454" s="6" t="s">
        <v>33</v>
      </c>
      <c r="G454" s="6" t="s">
        <v>44</v>
      </c>
      <c r="H454" s="6" t="n">
        <v>4</v>
      </c>
      <c r="I454" s="7" t="n">
        <v>59.99000168</v>
      </c>
      <c r="J454" s="6" t="n">
        <v>2</v>
      </c>
      <c r="K454" s="7" t="n">
        <v>119.9800034</v>
      </c>
      <c r="L454" s="7" t="n">
        <v>0</v>
      </c>
      <c r="M454" s="8" t="n">
        <v>0</v>
      </c>
      <c r="N454" s="7" t="n">
        <v>3.599999905</v>
      </c>
      <c r="O454" s="9" t="n">
        <v>0</v>
      </c>
    </row>
    <row r="455" customFormat="false" ht="15" hidden="false" customHeight="true" outlineLevel="0" collapsed="false">
      <c r="A455" s="6" t="n">
        <v>33193</v>
      </c>
      <c r="B455" s="6" t="s">
        <v>26</v>
      </c>
      <c r="C455" s="6" t="s">
        <v>49</v>
      </c>
      <c r="D455" s="6" t="s">
        <v>31</v>
      </c>
      <c r="E455" s="6" t="s">
        <v>62</v>
      </c>
      <c r="F455" s="6" t="s">
        <v>57</v>
      </c>
      <c r="G455" s="6" t="s">
        <v>34</v>
      </c>
      <c r="H455" s="6" t="n">
        <v>1</v>
      </c>
      <c r="I455" s="7" t="n">
        <v>50</v>
      </c>
      <c r="J455" s="6" t="n">
        <v>5</v>
      </c>
      <c r="K455" s="7" t="n">
        <v>250</v>
      </c>
      <c r="L455" s="7" t="n">
        <v>17.5</v>
      </c>
      <c r="M455" s="8" t="n">
        <v>0.07</v>
      </c>
      <c r="N455" s="7" t="n">
        <v>58.13000107</v>
      </c>
      <c r="O455" s="12" t="n">
        <v>1</v>
      </c>
    </row>
    <row r="456" customFormat="false" ht="15" hidden="false" customHeight="true" outlineLevel="0" collapsed="false">
      <c r="A456" s="6" t="n">
        <v>37439</v>
      </c>
      <c r="B456" s="6" t="s">
        <v>19</v>
      </c>
      <c r="C456" s="6" t="s">
        <v>37</v>
      </c>
      <c r="D456" s="6" t="s">
        <v>31</v>
      </c>
      <c r="E456" s="6" t="s">
        <v>32</v>
      </c>
      <c r="F456" s="6" t="s">
        <v>40</v>
      </c>
      <c r="G456" s="6" t="s">
        <v>24</v>
      </c>
      <c r="H456" s="6" t="n">
        <v>4</v>
      </c>
      <c r="I456" s="7" t="n">
        <v>399.980011</v>
      </c>
      <c r="J456" s="6" t="n">
        <v>1</v>
      </c>
      <c r="K456" s="7" t="n">
        <v>399.980011</v>
      </c>
      <c r="L456" s="7" t="n">
        <v>20</v>
      </c>
      <c r="M456" s="8" t="n">
        <v>0.050000001</v>
      </c>
      <c r="N456" s="7" t="n">
        <v>132.9900055</v>
      </c>
      <c r="O456" s="12" t="n">
        <v>1</v>
      </c>
    </row>
    <row r="457" customFormat="false" ht="15" hidden="false" customHeight="true" outlineLevel="0" collapsed="false">
      <c r="A457" s="6" t="n">
        <v>42649</v>
      </c>
      <c r="B457" s="6" t="s">
        <v>46</v>
      </c>
      <c r="C457" s="6" t="s">
        <v>37</v>
      </c>
      <c r="D457" s="6" t="s">
        <v>27</v>
      </c>
      <c r="E457" s="6" t="s">
        <v>79</v>
      </c>
      <c r="F457" s="6" t="s">
        <v>71</v>
      </c>
      <c r="G457" s="6" t="s">
        <v>34</v>
      </c>
      <c r="H457" s="6" t="n">
        <v>2</v>
      </c>
      <c r="I457" s="7" t="n">
        <v>199.9900055</v>
      </c>
      <c r="J457" s="6" t="n">
        <v>1</v>
      </c>
      <c r="K457" s="7" t="n">
        <v>199.9900055</v>
      </c>
      <c r="L457" s="7" t="n">
        <v>40</v>
      </c>
      <c r="M457" s="8" t="n">
        <v>0.200000003</v>
      </c>
      <c r="N457" s="7" t="n">
        <v>52</v>
      </c>
      <c r="O457" s="12" t="n">
        <v>1</v>
      </c>
    </row>
    <row r="458" customFormat="false" ht="15" hidden="false" customHeight="true" outlineLevel="0" collapsed="false">
      <c r="A458" s="6" t="n">
        <v>36659</v>
      </c>
      <c r="B458" s="6" t="s">
        <v>46</v>
      </c>
      <c r="C458" s="6" t="s">
        <v>20</v>
      </c>
      <c r="D458" s="6" t="s">
        <v>31</v>
      </c>
      <c r="E458" s="6" t="s">
        <v>62</v>
      </c>
      <c r="F458" s="6" t="s">
        <v>75</v>
      </c>
      <c r="G458" s="6" t="s">
        <v>47</v>
      </c>
      <c r="H458" s="6" t="n">
        <v>2</v>
      </c>
      <c r="I458" s="7" t="n">
        <v>299.980011</v>
      </c>
      <c r="J458" s="6" t="n">
        <v>1</v>
      </c>
      <c r="K458" s="7" t="n">
        <v>299.980011</v>
      </c>
      <c r="L458" s="7" t="n">
        <v>21</v>
      </c>
      <c r="M458" s="8" t="n">
        <v>0.07</v>
      </c>
      <c r="N458" s="7" t="n">
        <v>114.3799973</v>
      </c>
      <c r="O458" s="12" t="n">
        <v>1</v>
      </c>
    </row>
    <row r="459" customFormat="false" ht="15" hidden="false" customHeight="true" outlineLevel="0" collapsed="false">
      <c r="A459" s="6" t="n">
        <v>56196</v>
      </c>
      <c r="B459" s="6" t="s">
        <v>46</v>
      </c>
      <c r="C459" s="6" t="s">
        <v>20</v>
      </c>
      <c r="D459" s="6" t="s">
        <v>50</v>
      </c>
      <c r="E459" s="6" t="s">
        <v>72</v>
      </c>
      <c r="F459" s="6" t="s">
        <v>73</v>
      </c>
      <c r="G459" s="6" t="s">
        <v>47</v>
      </c>
      <c r="H459" s="6" t="n">
        <v>2</v>
      </c>
      <c r="I459" s="7" t="n">
        <v>39.99000168</v>
      </c>
      <c r="J459" s="6" t="n">
        <v>3</v>
      </c>
      <c r="K459" s="7" t="n">
        <v>119.9700012</v>
      </c>
      <c r="L459" s="7" t="n">
        <v>21.59000015</v>
      </c>
      <c r="M459" s="8" t="n">
        <v>0.180000007</v>
      </c>
      <c r="N459" s="7" t="n">
        <v>49.18999863</v>
      </c>
      <c r="O459" s="9" t="n">
        <v>0</v>
      </c>
    </row>
    <row r="460" customFormat="false" ht="15" hidden="false" customHeight="true" outlineLevel="0" collapsed="false">
      <c r="A460" s="6" t="n">
        <v>76750</v>
      </c>
      <c r="B460" s="6" t="s">
        <v>26</v>
      </c>
      <c r="C460" s="6" t="s">
        <v>37</v>
      </c>
      <c r="D460" s="6" t="s">
        <v>27</v>
      </c>
      <c r="E460" s="6" t="s">
        <v>42</v>
      </c>
      <c r="F460" s="6" t="s">
        <v>76</v>
      </c>
      <c r="G460" s="6" t="s">
        <v>47</v>
      </c>
      <c r="H460" s="6" t="n">
        <v>1</v>
      </c>
      <c r="I460" s="7" t="n">
        <v>39.75</v>
      </c>
      <c r="J460" s="6" t="n">
        <v>1</v>
      </c>
      <c r="K460" s="7" t="n">
        <v>39.75</v>
      </c>
      <c r="L460" s="7" t="n">
        <v>5.960000038</v>
      </c>
      <c r="M460" s="8" t="n">
        <v>0.150000006</v>
      </c>
      <c r="N460" s="7" t="n">
        <v>9.289999962</v>
      </c>
      <c r="O460" s="12" t="n">
        <v>1</v>
      </c>
    </row>
    <row r="461" customFormat="false" ht="15" hidden="false" customHeight="true" outlineLevel="0" collapsed="false">
      <c r="A461" s="6" t="n">
        <v>50994</v>
      </c>
      <c r="B461" s="6" t="s">
        <v>19</v>
      </c>
      <c r="C461" s="6" t="s">
        <v>37</v>
      </c>
      <c r="D461" s="6" t="s">
        <v>38</v>
      </c>
      <c r="E461" s="6" t="s">
        <v>39</v>
      </c>
      <c r="F461" s="6" t="s">
        <v>57</v>
      </c>
      <c r="G461" s="6" t="s">
        <v>44</v>
      </c>
      <c r="H461" s="6" t="n">
        <v>4</v>
      </c>
      <c r="I461" s="7" t="n">
        <v>50</v>
      </c>
      <c r="J461" s="6" t="n">
        <v>1</v>
      </c>
      <c r="K461" s="7" t="n">
        <v>50</v>
      </c>
      <c r="L461" s="7" t="n">
        <v>6</v>
      </c>
      <c r="M461" s="8" t="n">
        <v>0.119999997</v>
      </c>
      <c r="N461" s="7" t="n">
        <v>15.97000027</v>
      </c>
      <c r="O461" s="12" t="n">
        <v>1</v>
      </c>
    </row>
    <row r="462" customFormat="false" ht="15" hidden="false" customHeight="true" outlineLevel="0" collapsed="false">
      <c r="A462" s="6" t="n">
        <v>62829</v>
      </c>
      <c r="B462" s="6" t="s">
        <v>19</v>
      </c>
      <c r="C462" s="6" t="s">
        <v>20</v>
      </c>
      <c r="D462" s="6" t="s">
        <v>21</v>
      </c>
      <c r="E462" s="6" t="s">
        <v>64</v>
      </c>
      <c r="F462" s="6" t="s">
        <v>73</v>
      </c>
      <c r="G462" s="6" t="s">
        <v>34</v>
      </c>
      <c r="H462" s="6" t="n">
        <v>4</v>
      </c>
      <c r="I462" s="7" t="n">
        <v>39.99000168</v>
      </c>
      <c r="J462" s="6" t="n">
        <v>2</v>
      </c>
      <c r="K462" s="7" t="n">
        <v>79.98000336</v>
      </c>
      <c r="L462" s="7" t="n">
        <v>14.39999962</v>
      </c>
      <c r="M462" s="8" t="n">
        <v>0.180000007</v>
      </c>
      <c r="N462" s="7" t="n">
        <v>22.95000076</v>
      </c>
      <c r="O462" s="12" t="n">
        <v>1</v>
      </c>
    </row>
    <row r="463" customFormat="false" ht="15" hidden="false" customHeight="true" outlineLevel="0" collapsed="false">
      <c r="A463" s="6" t="n">
        <v>23208</v>
      </c>
      <c r="B463" s="6" t="s">
        <v>19</v>
      </c>
      <c r="C463" s="6" t="s">
        <v>20</v>
      </c>
      <c r="D463" s="6" t="s">
        <v>27</v>
      </c>
      <c r="E463" s="6" t="s">
        <v>42</v>
      </c>
      <c r="F463" s="6" t="s">
        <v>57</v>
      </c>
      <c r="G463" s="6" t="s">
        <v>47</v>
      </c>
      <c r="H463" s="6" t="n">
        <v>4</v>
      </c>
      <c r="I463" s="7" t="n">
        <v>50</v>
      </c>
      <c r="J463" s="6" t="n">
        <v>1</v>
      </c>
      <c r="K463" s="7" t="n">
        <v>50</v>
      </c>
      <c r="L463" s="7" t="n">
        <v>2</v>
      </c>
      <c r="M463" s="8" t="n">
        <v>0.039999999</v>
      </c>
      <c r="N463" s="7" t="n">
        <v>-34.79999924</v>
      </c>
      <c r="O463" s="9" t="n">
        <v>0</v>
      </c>
    </row>
    <row r="464" customFormat="false" ht="15" hidden="false" customHeight="true" outlineLevel="0" collapsed="false">
      <c r="A464" s="6" t="n">
        <v>68598</v>
      </c>
      <c r="B464" s="6" t="s">
        <v>19</v>
      </c>
      <c r="C464" s="6" t="s">
        <v>37</v>
      </c>
      <c r="D464" s="6" t="s">
        <v>21</v>
      </c>
      <c r="E464" s="6" t="s">
        <v>65</v>
      </c>
      <c r="F464" s="6" t="s">
        <v>23</v>
      </c>
      <c r="G464" s="6" t="s">
        <v>34</v>
      </c>
      <c r="H464" s="6" t="n">
        <v>4</v>
      </c>
      <c r="I464" s="7" t="n">
        <v>129.9900055</v>
      </c>
      <c r="J464" s="6" t="n">
        <v>1</v>
      </c>
      <c r="K464" s="7" t="n">
        <v>129.9900055</v>
      </c>
      <c r="L464" s="7" t="n">
        <v>5.199999809</v>
      </c>
      <c r="M464" s="8" t="n">
        <v>0.039999999</v>
      </c>
      <c r="N464" s="7" t="n">
        <v>31.20000076</v>
      </c>
      <c r="O464" s="9" t="n">
        <v>0</v>
      </c>
    </row>
    <row r="465" customFormat="false" ht="15" hidden="false" customHeight="true" outlineLevel="0" collapsed="false">
      <c r="A465" s="6" t="n">
        <v>60910</v>
      </c>
      <c r="B465" s="6" t="s">
        <v>19</v>
      </c>
      <c r="C465" s="6" t="s">
        <v>49</v>
      </c>
      <c r="D465" s="6" t="s">
        <v>50</v>
      </c>
      <c r="E465" s="6" t="s">
        <v>63</v>
      </c>
      <c r="F465" s="6" t="s">
        <v>71</v>
      </c>
      <c r="G465" s="6" t="s">
        <v>24</v>
      </c>
      <c r="H465" s="6" t="n">
        <v>4</v>
      </c>
      <c r="I465" s="7" t="n">
        <v>199.9900055</v>
      </c>
      <c r="J465" s="6" t="n">
        <v>1</v>
      </c>
      <c r="K465" s="7" t="n">
        <v>199.9900055</v>
      </c>
      <c r="L465" s="7" t="n">
        <v>2</v>
      </c>
      <c r="M465" s="8" t="n">
        <v>0.01</v>
      </c>
      <c r="N465" s="7" t="n">
        <v>77.22000122</v>
      </c>
      <c r="O465" s="12" t="n">
        <v>1</v>
      </c>
    </row>
    <row r="466" customFormat="false" ht="15" hidden="false" customHeight="true" outlineLevel="0" collapsed="false">
      <c r="A466" s="6" t="n">
        <v>43264</v>
      </c>
      <c r="B466" s="6" t="s">
        <v>19</v>
      </c>
      <c r="C466" s="6" t="s">
        <v>49</v>
      </c>
      <c r="D466" s="6" t="s">
        <v>38</v>
      </c>
      <c r="E466" s="6" t="s">
        <v>39</v>
      </c>
      <c r="F466" s="6" t="s">
        <v>33</v>
      </c>
      <c r="G466" s="6" t="s">
        <v>34</v>
      </c>
      <c r="H466" s="6" t="n">
        <v>4</v>
      </c>
      <c r="I466" s="7" t="n">
        <v>59.99000168</v>
      </c>
      <c r="J466" s="6" t="n">
        <v>1</v>
      </c>
      <c r="K466" s="7" t="n">
        <v>59.99000168</v>
      </c>
      <c r="L466" s="7" t="n">
        <v>6</v>
      </c>
      <c r="M466" s="8" t="n">
        <v>0.100000001</v>
      </c>
      <c r="N466" s="7" t="n">
        <v>7.559999943</v>
      </c>
      <c r="O466" s="12" t="n">
        <v>1</v>
      </c>
    </row>
    <row r="467" customFormat="false" ht="15" hidden="false" customHeight="true" outlineLevel="0" collapsed="false">
      <c r="A467" s="6" t="n">
        <v>427</v>
      </c>
      <c r="B467" s="6" t="s">
        <v>26</v>
      </c>
      <c r="C467" s="6" t="s">
        <v>37</v>
      </c>
      <c r="D467" s="6" t="s">
        <v>50</v>
      </c>
      <c r="E467" s="6" t="s">
        <v>51</v>
      </c>
      <c r="F467" s="6" t="s">
        <v>71</v>
      </c>
      <c r="G467" s="6" t="s">
        <v>34</v>
      </c>
      <c r="H467" s="6" t="n">
        <v>1</v>
      </c>
      <c r="I467" s="7" t="n">
        <v>199.9900055</v>
      </c>
      <c r="J467" s="6" t="n">
        <v>1</v>
      </c>
      <c r="K467" s="7" t="n">
        <v>199.9900055</v>
      </c>
      <c r="L467" s="7" t="n">
        <v>50</v>
      </c>
      <c r="M467" s="8" t="n">
        <v>0.25</v>
      </c>
      <c r="N467" s="7" t="n">
        <v>36</v>
      </c>
      <c r="O467" s="12" t="n">
        <v>1</v>
      </c>
    </row>
    <row r="468" customFormat="false" ht="15" hidden="false" customHeight="true" outlineLevel="0" collapsed="false">
      <c r="A468" s="6" t="n">
        <v>65290</v>
      </c>
      <c r="B468" s="6" t="s">
        <v>19</v>
      </c>
      <c r="C468" s="6" t="s">
        <v>49</v>
      </c>
      <c r="D468" s="6" t="s">
        <v>21</v>
      </c>
      <c r="E468" s="6" t="s">
        <v>65</v>
      </c>
      <c r="F468" s="6" t="s">
        <v>71</v>
      </c>
      <c r="G468" s="6" t="s">
        <v>44</v>
      </c>
      <c r="H468" s="6" t="n">
        <v>4</v>
      </c>
      <c r="I468" s="7" t="n">
        <v>199.9900055</v>
      </c>
      <c r="J468" s="6" t="n">
        <v>1</v>
      </c>
      <c r="K468" s="7" t="n">
        <v>199.9900055</v>
      </c>
      <c r="L468" s="7" t="n">
        <v>20</v>
      </c>
      <c r="M468" s="8" t="n">
        <v>0.100000001</v>
      </c>
      <c r="N468" s="7" t="n">
        <v>45</v>
      </c>
      <c r="O468" s="12" t="n">
        <v>1</v>
      </c>
    </row>
    <row r="469" customFormat="false" ht="15" hidden="false" customHeight="true" outlineLevel="0" collapsed="false">
      <c r="A469" s="6" t="n">
        <v>65101</v>
      </c>
      <c r="B469" s="6" t="s">
        <v>19</v>
      </c>
      <c r="C469" s="6" t="s">
        <v>20</v>
      </c>
      <c r="D469" s="6" t="s">
        <v>21</v>
      </c>
      <c r="E469" s="6" t="s">
        <v>64</v>
      </c>
      <c r="F469" s="6" t="s">
        <v>75</v>
      </c>
      <c r="G469" s="6" t="s">
        <v>34</v>
      </c>
      <c r="H469" s="6" t="n">
        <v>4</v>
      </c>
      <c r="I469" s="7" t="n">
        <v>299.980011</v>
      </c>
      <c r="J469" s="6" t="n">
        <v>1</v>
      </c>
      <c r="K469" s="7" t="n">
        <v>299.980011</v>
      </c>
      <c r="L469" s="7" t="n">
        <v>54</v>
      </c>
      <c r="M469" s="8" t="n">
        <v>0.180000007</v>
      </c>
      <c r="N469" s="7" t="n">
        <v>-368.980011</v>
      </c>
      <c r="O469" s="9" t="n">
        <v>0</v>
      </c>
    </row>
    <row r="470" customFormat="false" ht="15" hidden="false" customHeight="true" outlineLevel="0" collapsed="false">
      <c r="A470" s="6" t="n">
        <v>45045</v>
      </c>
      <c r="B470" s="6" t="s">
        <v>19</v>
      </c>
      <c r="C470" s="6" t="s">
        <v>20</v>
      </c>
      <c r="D470" s="6" t="s">
        <v>27</v>
      </c>
      <c r="E470" s="6" t="s">
        <v>69</v>
      </c>
      <c r="F470" s="6" t="s">
        <v>40</v>
      </c>
      <c r="G470" s="6" t="s">
        <v>34</v>
      </c>
      <c r="H470" s="6" t="n">
        <v>4</v>
      </c>
      <c r="I470" s="7" t="n">
        <v>399.980011</v>
      </c>
      <c r="J470" s="6" t="n">
        <v>1</v>
      </c>
      <c r="K470" s="7" t="n">
        <v>399.980011</v>
      </c>
      <c r="L470" s="7" t="n">
        <v>8</v>
      </c>
      <c r="M470" s="8" t="n">
        <v>0.02</v>
      </c>
      <c r="N470" s="7" t="n">
        <v>-85.05999756</v>
      </c>
      <c r="O470" s="12" t="n">
        <v>1</v>
      </c>
    </row>
    <row r="471" customFormat="false" ht="15" hidden="false" customHeight="true" outlineLevel="0" collapsed="false">
      <c r="A471" s="6" t="n">
        <v>25989</v>
      </c>
      <c r="B471" s="6" t="s">
        <v>19</v>
      </c>
      <c r="C471" s="6" t="s">
        <v>37</v>
      </c>
      <c r="D471" s="6" t="s">
        <v>27</v>
      </c>
      <c r="E471" s="6" t="s">
        <v>54</v>
      </c>
      <c r="F471" s="6" t="s">
        <v>40</v>
      </c>
      <c r="G471" s="6" t="s">
        <v>44</v>
      </c>
      <c r="H471" s="6" t="n">
        <v>4</v>
      </c>
      <c r="I471" s="7" t="n">
        <v>399.980011</v>
      </c>
      <c r="J471" s="6" t="n">
        <v>1</v>
      </c>
      <c r="K471" s="7" t="n">
        <v>399.980011</v>
      </c>
      <c r="L471" s="7" t="n">
        <v>8</v>
      </c>
      <c r="M471" s="8" t="n">
        <v>0.02</v>
      </c>
      <c r="N471" s="7" t="n">
        <v>142.2899933</v>
      </c>
      <c r="O471" s="12" t="n">
        <v>1</v>
      </c>
    </row>
    <row r="472" customFormat="false" ht="15" hidden="false" customHeight="true" outlineLevel="0" collapsed="false">
      <c r="A472" s="6" t="n">
        <v>19936</v>
      </c>
      <c r="B472" s="6" t="s">
        <v>19</v>
      </c>
      <c r="C472" s="6" t="s">
        <v>37</v>
      </c>
      <c r="D472" s="6" t="s">
        <v>21</v>
      </c>
      <c r="E472" s="6" t="s">
        <v>64</v>
      </c>
      <c r="F472" s="6" t="s">
        <v>58</v>
      </c>
      <c r="G472" s="6" t="s">
        <v>34</v>
      </c>
      <c r="H472" s="6" t="n">
        <v>4</v>
      </c>
      <c r="I472" s="7" t="n">
        <v>49.97999954</v>
      </c>
      <c r="J472" s="6" t="n">
        <v>1</v>
      </c>
      <c r="K472" s="7" t="n">
        <v>49.97999954</v>
      </c>
      <c r="L472" s="7" t="n">
        <v>6.5</v>
      </c>
      <c r="M472" s="8" t="n">
        <v>0.129999995</v>
      </c>
      <c r="N472" s="7" t="n">
        <v>14.69999981</v>
      </c>
      <c r="O472" s="9" t="n">
        <v>0</v>
      </c>
    </row>
    <row r="473" customFormat="false" ht="15" hidden="false" customHeight="true" outlineLevel="0" collapsed="false">
      <c r="A473" s="6" t="n">
        <v>52518</v>
      </c>
      <c r="B473" s="6" t="s">
        <v>19</v>
      </c>
      <c r="C473" s="6" t="s">
        <v>20</v>
      </c>
      <c r="D473" s="6" t="s">
        <v>50</v>
      </c>
      <c r="E473" s="6" t="s">
        <v>51</v>
      </c>
      <c r="F473" s="6" t="s">
        <v>58</v>
      </c>
      <c r="G473" s="6" t="s">
        <v>47</v>
      </c>
      <c r="H473" s="6" t="n">
        <v>4</v>
      </c>
      <c r="I473" s="7" t="n">
        <v>49.97999954</v>
      </c>
      <c r="J473" s="6" t="n">
        <v>5</v>
      </c>
      <c r="K473" s="7" t="n">
        <v>249.8999939</v>
      </c>
      <c r="L473" s="7" t="n">
        <v>2.5</v>
      </c>
      <c r="M473" s="8" t="n">
        <v>0.01</v>
      </c>
      <c r="N473" s="7" t="n">
        <v>-43.29999924</v>
      </c>
      <c r="O473" s="9" t="n">
        <v>0</v>
      </c>
    </row>
    <row r="474" customFormat="false" ht="15" hidden="false" customHeight="true" outlineLevel="0" collapsed="false">
      <c r="A474" s="6" t="n">
        <v>57604</v>
      </c>
      <c r="B474" s="6" t="s">
        <v>19</v>
      </c>
      <c r="C474" s="6" t="s">
        <v>20</v>
      </c>
      <c r="D474" s="6" t="s">
        <v>50</v>
      </c>
      <c r="E474" s="6" t="s">
        <v>51</v>
      </c>
      <c r="F474" s="6" t="s">
        <v>73</v>
      </c>
      <c r="G474" s="6" t="s">
        <v>44</v>
      </c>
      <c r="H474" s="6" t="n">
        <v>4</v>
      </c>
      <c r="I474" s="7" t="n">
        <v>39.99000168</v>
      </c>
      <c r="J474" s="6" t="n">
        <v>5</v>
      </c>
      <c r="K474" s="7" t="n">
        <v>199.9499969</v>
      </c>
      <c r="L474" s="7" t="n">
        <v>49.99000168</v>
      </c>
      <c r="M474" s="8" t="n">
        <v>0.25</v>
      </c>
      <c r="N474" s="7" t="n">
        <v>46.93999863</v>
      </c>
      <c r="O474" s="12" t="n">
        <v>1</v>
      </c>
    </row>
    <row r="475" customFormat="false" ht="15" hidden="false" customHeight="true" outlineLevel="0" collapsed="false">
      <c r="A475" s="6" t="n">
        <v>8196</v>
      </c>
      <c r="B475" s="6" t="s">
        <v>19</v>
      </c>
      <c r="C475" s="6" t="s">
        <v>37</v>
      </c>
      <c r="D475" s="6" t="s">
        <v>50</v>
      </c>
      <c r="E475" s="6" t="s">
        <v>51</v>
      </c>
      <c r="F475" s="6" t="s">
        <v>23</v>
      </c>
      <c r="G475" s="6" t="s">
        <v>47</v>
      </c>
      <c r="H475" s="6" t="n">
        <v>4</v>
      </c>
      <c r="I475" s="7" t="n">
        <v>129.9900055</v>
      </c>
      <c r="J475" s="6" t="n">
        <v>1</v>
      </c>
      <c r="K475" s="7" t="n">
        <v>129.9900055</v>
      </c>
      <c r="L475" s="7" t="n">
        <v>22.10000038</v>
      </c>
      <c r="M475" s="8" t="n">
        <v>0.170000002</v>
      </c>
      <c r="N475" s="7" t="n">
        <v>-296.7000122</v>
      </c>
      <c r="O475" s="9" t="n">
        <v>0</v>
      </c>
    </row>
    <row r="476" customFormat="false" ht="15" hidden="false" customHeight="true" outlineLevel="0" collapsed="false">
      <c r="A476" s="6" t="n">
        <v>73506</v>
      </c>
      <c r="B476" s="6" t="s">
        <v>19</v>
      </c>
      <c r="C476" s="6" t="s">
        <v>20</v>
      </c>
      <c r="D476" s="6" t="s">
        <v>27</v>
      </c>
      <c r="E476" s="6" t="s">
        <v>28</v>
      </c>
      <c r="F476" s="6" t="s">
        <v>76</v>
      </c>
      <c r="G476" s="6" t="s">
        <v>44</v>
      </c>
      <c r="H476" s="6" t="n">
        <v>4</v>
      </c>
      <c r="I476" s="7" t="n">
        <v>39.75</v>
      </c>
      <c r="J476" s="6" t="n">
        <v>1</v>
      </c>
      <c r="K476" s="7" t="n">
        <v>39.75</v>
      </c>
      <c r="L476" s="7" t="n">
        <v>2.190000057</v>
      </c>
      <c r="M476" s="8" t="n">
        <v>0.059999999</v>
      </c>
      <c r="N476" s="7" t="n">
        <v>2.819999933</v>
      </c>
      <c r="O476" s="9" t="n">
        <v>0</v>
      </c>
    </row>
    <row r="477" customFormat="false" ht="15" hidden="false" customHeight="true" outlineLevel="0" collapsed="false">
      <c r="A477" s="6" t="n">
        <v>247</v>
      </c>
      <c r="B477" s="6" t="s">
        <v>46</v>
      </c>
      <c r="C477" s="6" t="s">
        <v>20</v>
      </c>
      <c r="D477" s="6" t="s">
        <v>50</v>
      </c>
      <c r="E477" s="6" t="s">
        <v>72</v>
      </c>
      <c r="F477" s="6" t="s">
        <v>75</v>
      </c>
      <c r="G477" s="6" t="s">
        <v>34</v>
      </c>
      <c r="H477" s="6" t="n">
        <v>2</v>
      </c>
      <c r="I477" s="7" t="n">
        <v>299.980011</v>
      </c>
      <c r="J477" s="6" t="n">
        <v>1</v>
      </c>
      <c r="K477" s="7" t="n">
        <v>299.980011</v>
      </c>
      <c r="L477" s="7" t="n">
        <v>39</v>
      </c>
      <c r="M477" s="8" t="n">
        <v>0.129999995</v>
      </c>
      <c r="N477" s="7" t="n">
        <v>22.96999931</v>
      </c>
      <c r="O477" s="12" t="n">
        <v>1</v>
      </c>
    </row>
    <row r="478" customFormat="false" ht="15" hidden="false" customHeight="true" outlineLevel="0" collapsed="false">
      <c r="A478" s="6" t="n">
        <v>68723</v>
      </c>
      <c r="B478" s="6" t="s">
        <v>26</v>
      </c>
      <c r="C478" s="6" t="s">
        <v>20</v>
      </c>
      <c r="D478" s="6" t="s">
        <v>21</v>
      </c>
      <c r="E478" s="6" t="s">
        <v>65</v>
      </c>
      <c r="F478" s="6" t="s">
        <v>107</v>
      </c>
      <c r="G478" s="6" t="s">
        <v>44</v>
      </c>
      <c r="H478" s="6" t="n">
        <v>1</v>
      </c>
      <c r="I478" s="7" t="n">
        <v>999.9899902</v>
      </c>
      <c r="J478" s="6" t="n">
        <v>1</v>
      </c>
      <c r="K478" s="7" t="n">
        <v>999.9899902</v>
      </c>
      <c r="L478" s="7" t="n">
        <v>120</v>
      </c>
      <c r="M478" s="8" t="n">
        <v>0.119999997</v>
      </c>
      <c r="N478" s="7" t="n">
        <v>-674.9500122</v>
      </c>
      <c r="O478" s="12" t="n">
        <v>1</v>
      </c>
    </row>
    <row r="479" customFormat="false" ht="15" hidden="false" customHeight="true" outlineLevel="0" collapsed="false">
      <c r="A479" s="6" t="n">
        <v>27589</v>
      </c>
      <c r="B479" s="6" t="s">
        <v>46</v>
      </c>
      <c r="C479" s="6" t="s">
        <v>20</v>
      </c>
      <c r="D479" s="6" t="s">
        <v>27</v>
      </c>
      <c r="E479" s="6" t="s">
        <v>54</v>
      </c>
      <c r="F479" s="6" t="s">
        <v>33</v>
      </c>
      <c r="G479" s="6" t="s">
        <v>47</v>
      </c>
      <c r="H479" s="6" t="n">
        <v>2</v>
      </c>
      <c r="I479" s="7" t="n">
        <v>59.99000168</v>
      </c>
      <c r="J479" s="6" t="n">
        <v>3</v>
      </c>
      <c r="K479" s="7" t="n">
        <v>179.9700012</v>
      </c>
      <c r="L479" s="7" t="n">
        <v>44.99000168</v>
      </c>
      <c r="M479" s="8" t="n">
        <v>0.25</v>
      </c>
      <c r="N479" s="7" t="n">
        <v>47.24000168</v>
      </c>
      <c r="O479" s="12" t="n">
        <v>1</v>
      </c>
    </row>
    <row r="480" customFormat="false" ht="15" hidden="false" customHeight="true" outlineLevel="0" collapsed="false">
      <c r="A480" s="6" t="n">
        <v>63006</v>
      </c>
      <c r="B480" s="6" t="s">
        <v>19</v>
      </c>
      <c r="C480" s="6" t="s">
        <v>37</v>
      </c>
      <c r="D480" s="6" t="s">
        <v>21</v>
      </c>
      <c r="E480" s="6" t="s">
        <v>65</v>
      </c>
      <c r="F480" s="6" t="s">
        <v>58</v>
      </c>
      <c r="G480" s="6" t="s">
        <v>47</v>
      </c>
      <c r="H480" s="6" t="n">
        <v>4</v>
      </c>
      <c r="I480" s="7" t="n">
        <v>49.97999954</v>
      </c>
      <c r="J480" s="6" t="n">
        <v>5</v>
      </c>
      <c r="K480" s="7" t="n">
        <v>249.8999939</v>
      </c>
      <c r="L480" s="7" t="n">
        <v>2.5</v>
      </c>
      <c r="M480" s="8" t="n">
        <v>0.01</v>
      </c>
      <c r="N480" s="7" t="n">
        <v>92.77999878</v>
      </c>
      <c r="O480" s="9" t="n">
        <v>0</v>
      </c>
    </row>
    <row r="481" customFormat="false" ht="15" hidden="false" customHeight="true" outlineLevel="0" collapsed="false">
      <c r="A481" s="6" t="n">
        <v>37283</v>
      </c>
      <c r="B481" s="6" t="s">
        <v>19</v>
      </c>
      <c r="C481" s="6" t="s">
        <v>20</v>
      </c>
      <c r="D481" s="6" t="s">
        <v>31</v>
      </c>
      <c r="E481" s="6" t="s">
        <v>86</v>
      </c>
      <c r="F481" s="6" t="s">
        <v>58</v>
      </c>
      <c r="G481" s="6" t="s">
        <v>44</v>
      </c>
      <c r="H481" s="6" t="n">
        <v>4</v>
      </c>
      <c r="I481" s="7" t="n">
        <v>49.97999954</v>
      </c>
      <c r="J481" s="6" t="n">
        <v>1</v>
      </c>
      <c r="K481" s="7" t="n">
        <v>49.97999954</v>
      </c>
      <c r="L481" s="7" t="n">
        <v>12.5</v>
      </c>
      <c r="M481" s="8" t="n">
        <v>0.25</v>
      </c>
      <c r="N481" s="7" t="n">
        <v>17.98999977</v>
      </c>
      <c r="O481" s="9" t="n">
        <v>0</v>
      </c>
    </row>
    <row r="482" customFormat="false" ht="15" hidden="false" customHeight="true" outlineLevel="0" collapsed="false">
      <c r="A482" s="6" t="n">
        <v>42686</v>
      </c>
      <c r="B482" s="6" t="s">
        <v>26</v>
      </c>
      <c r="C482" s="6" t="s">
        <v>20</v>
      </c>
      <c r="D482" s="6" t="s">
        <v>38</v>
      </c>
      <c r="E482" s="6" t="s">
        <v>92</v>
      </c>
      <c r="F482" s="6" t="s">
        <v>29</v>
      </c>
      <c r="G482" s="6" t="s">
        <v>34</v>
      </c>
      <c r="H482" s="6" t="n">
        <v>1</v>
      </c>
      <c r="I482" s="7" t="n">
        <v>99.98999786</v>
      </c>
      <c r="J482" s="6" t="n">
        <v>2</v>
      </c>
      <c r="K482" s="7" t="n">
        <v>199.9799957</v>
      </c>
      <c r="L482" s="7" t="n">
        <v>30</v>
      </c>
      <c r="M482" s="8" t="n">
        <v>0.150000006</v>
      </c>
      <c r="N482" s="7" t="n">
        <v>76.48999786</v>
      </c>
      <c r="O482" s="12" t="n">
        <v>1</v>
      </c>
    </row>
    <row r="483" customFormat="false" ht="15" hidden="false" customHeight="true" outlineLevel="0" collapsed="false">
      <c r="A483" s="6" t="n">
        <v>17263</v>
      </c>
      <c r="B483" s="6" t="s">
        <v>19</v>
      </c>
      <c r="C483" s="6" t="s">
        <v>20</v>
      </c>
      <c r="D483" s="6" t="s">
        <v>21</v>
      </c>
      <c r="E483" s="6" t="s">
        <v>65</v>
      </c>
      <c r="F483" s="6" t="s">
        <v>58</v>
      </c>
      <c r="G483" s="6" t="s">
        <v>44</v>
      </c>
      <c r="H483" s="6" t="n">
        <v>4</v>
      </c>
      <c r="I483" s="7" t="n">
        <v>49.97999954</v>
      </c>
      <c r="J483" s="6" t="n">
        <v>5</v>
      </c>
      <c r="K483" s="7" t="n">
        <v>249.8999939</v>
      </c>
      <c r="L483" s="7" t="n">
        <v>13.73999977</v>
      </c>
      <c r="M483" s="8" t="n">
        <v>0.059999999</v>
      </c>
      <c r="N483" s="7" t="n">
        <v>59.04000092</v>
      </c>
      <c r="O483" s="9" t="n">
        <v>0</v>
      </c>
    </row>
    <row r="484" customFormat="false" ht="15" hidden="false" customHeight="true" outlineLevel="0" collapsed="false">
      <c r="A484" s="6" t="n">
        <v>62254</v>
      </c>
      <c r="B484" s="6" t="s">
        <v>19</v>
      </c>
      <c r="C484" s="6" t="s">
        <v>20</v>
      </c>
      <c r="D484" s="6" t="s">
        <v>21</v>
      </c>
      <c r="E484" s="6" t="s">
        <v>65</v>
      </c>
      <c r="F484" s="6" t="s">
        <v>71</v>
      </c>
      <c r="G484" s="6" t="s">
        <v>34</v>
      </c>
      <c r="H484" s="6" t="n">
        <v>4</v>
      </c>
      <c r="I484" s="7" t="n">
        <v>199.9900055</v>
      </c>
      <c r="J484" s="6" t="n">
        <v>1</v>
      </c>
      <c r="K484" s="7" t="n">
        <v>199.9900055</v>
      </c>
      <c r="L484" s="7" t="n">
        <v>36</v>
      </c>
      <c r="M484" s="8" t="n">
        <v>0.180000007</v>
      </c>
      <c r="N484" s="7" t="n">
        <v>14.43000031</v>
      </c>
      <c r="O484" s="12" t="n">
        <v>1</v>
      </c>
    </row>
    <row r="485" customFormat="false" ht="15" hidden="false" customHeight="true" outlineLevel="0" collapsed="false">
      <c r="A485" s="6" t="n">
        <v>57627</v>
      </c>
      <c r="B485" s="6" t="s">
        <v>26</v>
      </c>
      <c r="C485" s="6" t="s">
        <v>37</v>
      </c>
      <c r="D485" s="6" t="s">
        <v>50</v>
      </c>
      <c r="E485" s="6" t="s">
        <v>51</v>
      </c>
      <c r="F485" s="6" t="s">
        <v>74</v>
      </c>
      <c r="G485" s="6" t="s">
        <v>34</v>
      </c>
      <c r="H485" s="6" t="n">
        <v>1</v>
      </c>
      <c r="I485" s="7" t="n">
        <v>31.98999977</v>
      </c>
      <c r="J485" s="6" t="n">
        <v>4</v>
      </c>
      <c r="K485" s="7" t="n">
        <v>127.9599991</v>
      </c>
      <c r="L485" s="7" t="n">
        <v>15.35999966</v>
      </c>
      <c r="M485" s="8" t="n">
        <v>0.119999997</v>
      </c>
      <c r="N485" s="7" t="n">
        <v>-180.1699982</v>
      </c>
      <c r="O485" s="12" t="n">
        <v>1</v>
      </c>
    </row>
    <row r="486" customFormat="false" ht="15" hidden="false" customHeight="true" outlineLevel="0" collapsed="false">
      <c r="A486" s="6" t="n">
        <v>21786</v>
      </c>
      <c r="B486" s="6" t="s">
        <v>46</v>
      </c>
      <c r="C486" s="6" t="s">
        <v>37</v>
      </c>
      <c r="D486" s="6" t="s">
        <v>27</v>
      </c>
      <c r="E486" s="6" t="s">
        <v>28</v>
      </c>
      <c r="F486" s="6" t="s">
        <v>73</v>
      </c>
      <c r="G486" s="6" t="s">
        <v>44</v>
      </c>
      <c r="H486" s="6" t="n">
        <v>2</v>
      </c>
      <c r="I486" s="7" t="n">
        <v>39.99000168</v>
      </c>
      <c r="J486" s="6" t="n">
        <v>5</v>
      </c>
      <c r="K486" s="7" t="n">
        <v>199.9499969</v>
      </c>
      <c r="L486" s="7" t="n">
        <v>33.99000168</v>
      </c>
      <c r="M486" s="8" t="n">
        <v>0.170000002</v>
      </c>
      <c r="N486" s="7" t="n">
        <v>79.66000366</v>
      </c>
      <c r="O486" s="9" t="n">
        <v>0</v>
      </c>
    </row>
    <row r="487" customFormat="false" ht="15" hidden="false" customHeight="true" outlineLevel="0" collapsed="false">
      <c r="A487" s="6" t="n">
        <v>45073</v>
      </c>
      <c r="B487" s="6" t="s">
        <v>19</v>
      </c>
      <c r="C487" s="6" t="s">
        <v>20</v>
      </c>
      <c r="D487" s="6" t="s">
        <v>38</v>
      </c>
      <c r="E487" s="6" t="s">
        <v>92</v>
      </c>
      <c r="F487" s="6" t="s">
        <v>71</v>
      </c>
      <c r="G487" s="6" t="s">
        <v>34</v>
      </c>
      <c r="H487" s="6" t="n">
        <v>4</v>
      </c>
      <c r="I487" s="7" t="n">
        <v>199.9900055</v>
      </c>
      <c r="J487" s="6" t="n">
        <v>1</v>
      </c>
      <c r="K487" s="7" t="n">
        <v>199.9900055</v>
      </c>
      <c r="L487" s="7" t="n">
        <v>30</v>
      </c>
      <c r="M487" s="8" t="n">
        <v>0.150000006</v>
      </c>
      <c r="N487" s="7" t="n">
        <v>81.59999847</v>
      </c>
      <c r="O487" s="9" t="n">
        <v>0</v>
      </c>
    </row>
    <row r="488" customFormat="false" ht="15" hidden="false" customHeight="true" outlineLevel="0" collapsed="false">
      <c r="A488" s="6" t="n">
        <v>10733</v>
      </c>
      <c r="B488" s="6" t="s">
        <v>19</v>
      </c>
      <c r="C488" s="6" t="s">
        <v>20</v>
      </c>
      <c r="D488" s="6" t="s">
        <v>21</v>
      </c>
      <c r="E488" s="6" t="s">
        <v>65</v>
      </c>
      <c r="F488" s="6" t="s">
        <v>29</v>
      </c>
      <c r="G488" s="6" t="s">
        <v>24</v>
      </c>
      <c r="H488" s="6" t="n">
        <v>4</v>
      </c>
      <c r="I488" s="7" t="n">
        <v>99.98999786</v>
      </c>
      <c r="J488" s="6" t="n">
        <v>4</v>
      </c>
      <c r="K488" s="7" t="n">
        <v>399.9599915</v>
      </c>
      <c r="L488" s="7" t="n">
        <v>22</v>
      </c>
      <c r="M488" s="8" t="n">
        <v>0.059999999</v>
      </c>
      <c r="N488" s="7" t="n">
        <v>-170.0800018</v>
      </c>
      <c r="O488" s="9" t="n">
        <v>0</v>
      </c>
    </row>
    <row r="489" customFormat="false" ht="15" hidden="false" customHeight="true" outlineLevel="0" collapsed="false">
      <c r="A489" s="6" t="n">
        <v>17080</v>
      </c>
      <c r="B489" s="6" t="s">
        <v>26</v>
      </c>
      <c r="C489" s="6" t="s">
        <v>20</v>
      </c>
      <c r="D489" s="6" t="s">
        <v>21</v>
      </c>
      <c r="E489" s="6" t="s">
        <v>65</v>
      </c>
      <c r="F489" s="6" t="s">
        <v>58</v>
      </c>
      <c r="G489" s="6" t="s">
        <v>47</v>
      </c>
      <c r="H489" s="6" t="n">
        <v>1</v>
      </c>
      <c r="I489" s="7" t="n">
        <v>49.97999954</v>
      </c>
      <c r="J489" s="6" t="n">
        <v>4</v>
      </c>
      <c r="K489" s="7" t="n">
        <v>199.9199982</v>
      </c>
      <c r="L489" s="7" t="n">
        <v>33.99000168</v>
      </c>
      <c r="M489" s="8" t="n">
        <v>0.170000002</v>
      </c>
      <c r="N489" s="7" t="n">
        <v>2.160000086</v>
      </c>
      <c r="O489" s="12" t="n">
        <v>1</v>
      </c>
    </row>
    <row r="490" customFormat="false" ht="15" hidden="false" customHeight="true" outlineLevel="0" collapsed="false">
      <c r="A490" s="6" t="n">
        <v>694</v>
      </c>
      <c r="B490" s="6" t="s">
        <v>26</v>
      </c>
      <c r="C490" s="6" t="s">
        <v>37</v>
      </c>
      <c r="D490" s="6" t="s">
        <v>50</v>
      </c>
      <c r="E490" s="6" t="s">
        <v>51</v>
      </c>
      <c r="F490" s="6" t="s">
        <v>57</v>
      </c>
      <c r="G490" s="6" t="s">
        <v>44</v>
      </c>
      <c r="H490" s="6" t="n">
        <v>1</v>
      </c>
      <c r="I490" s="7" t="n">
        <v>50</v>
      </c>
      <c r="J490" s="6" t="n">
        <v>5</v>
      </c>
      <c r="K490" s="7" t="n">
        <v>250</v>
      </c>
      <c r="L490" s="7" t="n">
        <v>25</v>
      </c>
      <c r="M490" s="8" t="n">
        <v>0.100000001</v>
      </c>
      <c r="N490" s="7" t="n">
        <v>-618.75</v>
      </c>
      <c r="O490" s="12" t="n">
        <v>1</v>
      </c>
    </row>
    <row r="491" customFormat="false" ht="15" hidden="false" customHeight="true" outlineLevel="0" collapsed="false">
      <c r="A491" s="6" t="n">
        <v>29815</v>
      </c>
      <c r="B491" s="6" t="s">
        <v>26</v>
      </c>
      <c r="C491" s="6" t="s">
        <v>20</v>
      </c>
      <c r="D491" s="6" t="s">
        <v>27</v>
      </c>
      <c r="E491" s="6" t="s">
        <v>28</v>
      </c>
      <c r="F491" s="6" t="s">
        <v>75</v>
      </c>
      <c r="G491" s="6" t="s">
        <v>34</v>
      </c>
      <c r="H491" s="6" t="n">
        <v>1</v>
      </c>
      <c r="I491" s="7" t="n">
        <v>299.980011</v>
      </c>
      <c r="J491" s="6" t="n">
        <v>1</v>
      </c>
      <c r="K491" s="7" t="n">
        <v>299.980011</v>
      </c>
      <c r="L491" s="7" t="n">
        <v>48</v>
      </c>
      <c r="M491" s="8" t="n">
        <v>0.159999996</v>
      </c>
      <c r="N491" s="7" t="n">
        <v>55.43999863</v>
      </c>
      <c r="O491" s="12" t="n">
        <v>1</v>
      </c>
    </row>
    <row r="492" customFormat="false" ht="15" hidden="false" customHeight="true" outlineLevel="0" collapsed="false">
      <c r="A492" s="6" t="n">
        <v>2117</v>
      </c>
      <c r="B492" s="6" t="s">
        <v>19</v>
      </c>
      <c r="C492" s="6" t="s">
        <v>49</v>
      </c>
      <c r="D492" s="6" t="s">
        <v>50</v>
      </c>
      <c r="E492" s="6" t="s">
        <v>63</v>
      </c>
      <c r="F492" s="6" t="s">
        <v>57</v>
      </c>
      <c r="G492" s="6" t="s">
        <v>44</v>
      </c>
      <c r="H492" s="6" t="n">
        <v>4</v>
      </c>
      <c r="I492" s="7" t="n">
        <v>50</v>
      </c>
      <c r="J492" s="6" t="n">
        <v>4</v>
      </c>
      <c r="K492" s="7" t="n">
        <v>200</v>
      </c>
      <c r="L492" s="7" t="n">
        <v>2</v>
      </c>
      <c r="M492" s="8" t="n">
        <v>0.01</v>
      </c>
      <c r="N492" s="7" t="n">
        <v>95.04000092</v>
      </c>
      <c r="O492" s="9" t="n">
        <v>0</v>
      </c>
    </row>
    <row r="493" customFormat="false" ht="15" hidden="false" customHeight="true" outlineLevel="0" collapsed="false">
      <c r="A493" s="6" t="n">
        <v>4293</v>
      </c>
      <c r="B493" s="6" t="s">
        <v>46</v>
      </c>
      <c r="C493" s="6" t="s">
        <v>37</v>
      </c>
      <c r="D493" s="6" t="s">
        <v>50</v>
      </c>
      <c r="E493" s="6" t="s">
        <v>51</v>
      </c>
      <c r="F493" s="6" t="s">
        <v>33</v>
      </c>
      <c r="G493" s="6" t="s">
        <v>44</v>
      </c>
      <c r="H493" s="6" t="n">
        <v>2</v>
      </c>
      <c r="I493" s="7" t="n">
        <v>59.99000168</v>
      </c>
      <c r="J493" s="6" t="n">
        <v>5</v>
      </c>
      <c r="K493" s="7" t="n">
        <v>299.9500122</v>
      </c>
      <c r="L493" s="7" t="n">
        <v>16.5</v>
      </c>
      <c r="M493" s="8" t="n">
        <v>0.059999999</v>
      </c>
      <c r="N493" s="7" t="n">
        <v>-467.7000122</v>
      </c>
      <c r="O493" s="12" t="n">
        <v>1</v>
      </c>
    </row>
    <row r="494" customFormat="false" ht="15" hidden="false" customHeight="true" outlineLevel="0" collapsed="false">
      <c r="A494" s="6" t="n">
        <v>15024</v>
      </c>
      <c r="B494" s="6" t="s">
        <v>19</v>
      </c>
      <c r="C494" s="6" t="s">
        <v>49</v>
      </c>
      <c r="D494" s="6" t="s">
        <v>21</v>
      </c>
      <c r="E494" s="6" t="s">
        <v>64</v>
      </c>
      <c r="F494" s="6" t="s">
        <v>57</v>
      </c>
      <c r="G494" s="6" t="s">
        <v>44</v>
      </c>
      <c r="H494" s="6" t="n">
        <v>4</v>
      </c>
      <c r="I494" s="7" t="n">
        <v>50</v>
      </c>
      <c r="J494" s="6" t="n">
        <v>1</v>
      </c>
      <c r="K494" s="7" t="n">
        <v>50</v>
      </c>
      <c r="L494" s="7" t="n">
        <v>2.75</v>
      </c>
      <c r="M494" s="8" t="n">
        <v>0.059999999</v>
      </c>
      <c r="N494" s="7" t="n">
        <v>-6.760000229</v>
      </c>
      <c r="O494" s="12" t="n">
        <v>1</v>
      </c>
    </row>
    <row r="495" customFormat="false" ht="15" hidden="false" customHeight="true" outlineLevel="0" collapsed="false">
      <c r="A495" s="6" t="n">
        <v>58115</v>
      </c>
      <c r="B495" s="6" t="s">
        <v>19</v>
      </c>
      <c r="C495" s="6" t="s">
        <v>37</v>
      </c>
      <c r="D495" s="6" t="s">
        <v>50</v>
      </c>
      <c r="E495" s="6" t="s">
        <v>51</v>
      </c>
      <c r="F495" s="6" t="s">
        <v>58</v>
      </c>
      <c r="G495" s="6" t="s">
        <v>34</v>
      </c>
      <c r="H495" s="6" t="n">
        <v>4</v>
      </c>
      <c r="I495" s="7" t="n">
        <v>49.97999954</v>
      </c>
      <c r="J495" s="6" t="n">
        <v>2</v>
      </c>
      <c r="K495" s="7" t="n">
        <v>99.95999908</v>
      </c>
      <c r="L495" s="7" t="n">
        <v>24.98999977</v>
      </c>
      <c r="M495" s="8" t="n">
        <v>0.25</v>
      </c>
      <c r="N495" s="7" t="n">
        <v>37.49000168</v>
      </c>
      <c r="O495" s="12" t="n">
        <v>1</v>
      </c>
    </row>
    <row r="496" customFormat="false" ht="15" hidden="false" customHeight="true" outlineLevel="0" collapsed="false">
      <c r="A496" s="6" t="n">
        <v>62709</v>
      </c>
      <c r="B496" s="6" t="s">
        <v>19</v>
      </c>
      <c r="C496" s="6" t="s">
        <v>20</v>
      </c>
      <c r="D496" s="6" t="s">
        <v>21</v>
      </c>
      <c r="E496" s="6" t="s">
        <v>64</v>
      </c>
      <c r="F496" s="6" t="s">
        <v>58</v>
      </c>
      <c r="G496" s="6" t="s">
        <v>24</v>
      </c>
      <c r="H496" s="6" t="n">
        <v>4</v>
      </c>
      <c r="I496" s="7" t="n">
        <v>49.97999954</v>
      </c>
      <c r="J496" s="6" t="n">
        <v>5</v>
      </c>
      <c r="K496" s="7" t="n">
        <v>249.8999939</v>
      </c>
      <c r="L496" s="7" t="n">
        <v>44.97999954</v>
      </c>
      <c r="M496" s="8" t="n">
        <v>0.180000007</v>
      </c>
      <c r="N496" s="7" t="n">
        <v>23.15999985</v>
      </c>
      <c r="O496" s="12" t="n">
        <v>1</v>
      </c>
    </row>
    <row r="497" customFormat="false" ht="15" hidden="false" customHeight="true" outlineLevel="0" collapsed="false">
      <c r="A497" s="6" t="n">
        <v>52251</v>
      </c>
      <c r="B497" s="6" t="s">
        <v>26</v>
      </c>
      <c r="C497" s="6" t="s">
        <v>20</v>
      </c>
      <c r="D497" s="6" t="s">
        <v>50</v>
      </c>
      <c r="E497" s="6" t="s">
        <v>51</v>
      </c>
      <c r="F497" s="6" t="s">
        <v>108</v>
      </c>
      <c r="G497" s="6" t="s">
        <v>24</v>
      </c>
      <c r="H497" s="6" t="n">
        <v>1</v>
      </c>
      <c r="I497" s="7" t="n">
        <v>19.98999977</v>
      </c>
      <c r="J497" s="6" t="n">
        <v>4</v>
      </c>
      <c r="K497" s="7" t="n">
        <v>79.95999908</v>
      </c>
      <c r="L497" s="7" t="n">
        <v>0</v>
      </c>
      <c r="M497" s="8" t="n">
        <v>0</v>
      </c>
      <c r="N497" s="7" t="n">
        <v>29.98999977</v>
      </c>
      <c r="O497" s="12" t="n">
        <v>1</v>
      </c>
    </row>
    <row r="498" customFormat="false" ht="15" hidden="false" customHeight="true" outlineLevel="0" collapsed="false">
      <c r="A498" s="6" t="n">
        <v>14157</v>
      </c>
      <c r="B498" s="6" t="s">
        <v>36</v>
      </c>
      <c r="C498" s="6" t="s">
        <v>37</v>
      </c>
      <c r="D498" s="6" t="s">
        <v>21</v>
      </c>
      <c r="E498" s="6" t="s">
        <v>65</v>
      </c>
      <c r="F498" s="6" t="s">
        <v>33</v>
      </c>
      <c r="G498" s="6" t="s">
        <v>24</v>
      </c>
      <c r="H498" s="6" t="n">
        <v>0</v>
      </c>
      <c r="I498" s="7" t="n">
        <v>59.99000168</v>
      </c>
      <c r="J498" s="6" t="n">
        <v>1</v>
      </c>
      <c r="K498" s="7" t="n">
        <v>59.99000168</v>
      </c>
      <c r="L498" s="7" t="n">
        <v>0</v>
      </c>
      <c r="M498" s="8" t="n">
        <v>0</v>
      </c>
      <c r="N498" s="7" t="n">
        <v>3.779999971</v>
      </c>
      <c r="O498" s="12" t="n">
        <v>1</v>
      </c>
    </row>
    <row r="499" customFormat="false" ht="15" hidden="false" customHeight="true" outlineLevel="0" collapsed="false">
      <c r="A499" s="6" t="n">
        <v>50220</v>
      </c>
      <c r="B499" s="6" t="s">
        <v>19</v>
      </c>
      <c r="C499" s="6" t="s">
        <v>20</v>
      </c>
      <c r="D499" s="6" t="s">
        <v>21</v>
      </c>
      <c r="E499" s="6" t="s">
        <v>65</v>
      </c>
      <c r="F499" s="6" t="s">
        <v>57</v>
      </c>
      <c r="G499" s="6" t="s">
        <v>24</v>
      </c>
      <c r="H499" s="6" t="n">
        <v>4</v>
      </c>
      <c r="I499" s="7" t="n">
        <v>50</v>
      </c>
      <c r="J499" s="6" t="n">
        <v>3</v>
      </c>
      <c r="K499" s="7" t="n">
        <v>150</v>
      </c>
      <c r="L499" s="7" t="n">
        <v>1.5</v>
      </c>
      <c r="M499" s="8" t="n">
        <v>0.01</v>
      </c>
      <c r="N499" s="7" t="n">
        <v>48.25999832</v>
      </c>
      <c r="O499" s="12" t="n">
        <v>1</v>
      </c>
    </row>
    <row r="500" customFormat="false" ht="15" hidden="false" customHeight="true" outlineLevel="0" collapsed="false">
      <c r="A500" s="6" t="n">
        <v>58548</v>
      </c>
      <c r="B500" s="6" t="s">
        <v>46</v>
      </c>
      <c r="C500" s="6" t="s">
        <v>20</v>
      </c>
      <c r="D500" s="6" t="s">
        <v>50</v>
      </c>
      <c r="E500" s="6" t="s">
        <v>51</v>
      </c>
      <c r="F500" s="6" t="s">
        <v>29</v>
      </c>
      <c r="G500" s="6" t="s">
        <v>47</v>
      </c>
      <c r="H500" s="6" t="n">
        <v>2</v>
      </c>
      <c r="I500" s="7" t="n">
        <v>99.98999786</v>
      </c>
      <c r="J500" s="6" t="n">
        <v>2</v>
      </c>
      <c r="K500" s="7" t="n">
        <v>199.9799957</v>
      </c>
      <c r="L500" s="7" t="n">
        <v>10</v>
      </c>
      <c r="M500" s="8" t="n">
        <v>0.050000001</v>
      </c>
      <c r="N500" s="7" t="n">
        <v>42.75</v>
      </c>
      <c r="O500" s="12" t="n">
        <v>1</v>
      </c>
    </row>
    <row r="501" customFormat="false" ht="15" hidden="false" customHeight="true" outlineLevel="0" collapsed="false">
      <c r="A501" s="6" t="n">
        <v>18542</v>
      </c>
      <c r="B501" s="6" t="s">
        <v>46</v>
      </c>
      <c r="C501" s="6" t="s">
        <v>20</v>
      </c>
      <c r="D501" s="6" t="s">
        <v>21</v>
      </c>
      <c r="E501" s="6" t="s">
        <v>65</v>
      </c>
      <c r="F501" s="6" t="s">
        <v>58</v>
      </c>
      <c r="G501" s="6" t="s">
        <v>34</v>
      </c>
      <c r="H501" s="6" t="n">
        <v>2</v>
      </c>
      <c r="I501" s="7" t="n">
        <v>49.97999954</v>
      </c>
      <c r="J501" s="6" t="n">
        <v>4</v>
      </c>
      <c r="K501" s="7" t="n">
        <v>199.9199982</v>
      </c>
      <c r="L501" s="7" t="n">
        <v>8</v>
      </c>
      <c r="M501" s="8" t="n">
        <v>0.039999999</v>
      </c>
      <c r="N501" s="7" t="n">
        <v>49.90000153</v>
      </c>
      <c r="O501" s="12" t="n">
        <v>1</v>
      </c>
    </row>
    <row r="502" customFormat="false" ht="15" hidden="false" customHeight="true" outlineLevel="0" collapsed="false">
      <c r="A502" s="6" t="n">
        <v>5609</v>
      </c>
      <c r="B502" s="6" t="s">
        <v>19</v>
      </c>
      <c r="C502" s="6" t="s">
        <v>49</v>
      </c>
      <c r="D502" s="6" t="s">
        <v>50</v>
      </c>
      <c r="E502" s="6" t="s">
        <v>72</v>
      </c>
      <c r="F502" s="6" t="s">
        <v>23</v>
      </c>
      <c r="G502" s="6" t="s">
        <v>34</v>
      </c>
      <c r="H502" s="6" t="n">
        <v>4</v>
      </c>
      <c r="I502" s="7" t="n">
        <v>129.9900055</v>
      </c>
      <c r="J502" s="6" t="n">
        <v>1</v>
      </c>
      <c r="K502" s="7" t="n">
        <v>129.9900055</v>
      </c>
      <c r="L502" s="7" t="n">
        <v>2.599999905</v>
      </c>
      <c r="M502" s="8" t="n">
        <v>0.02</v>
      </c>
      <c r="N502" s="7" t="n">
        <v>15.92000008</v>
      </c>
      <c r="O502" s="12" t="n">
        <v>1</v>
      </c>
    </row>
    <row r="503" customFormat="false" ht="15" hidden="false" customHeight="true" outlineLevel="0" collapsed="false">
      <c r="A503" s="6" t="n">
        <v>23356</v>
      </c>
      <c r="B503" s="6" t="s">
        <v>26</v>
      </c>
      <c r="C503" s="6" t="s">
        <v>49</v>
      </c>
      <c r="D503" s="6" t="s">
        <v>27</v>
      </c>
      <c r="E503" s="6" t="s">
        <v>42</v>
      </c>
      <c r="F503" s="6" t="s">
        <v>40</v>
      </c>
      <c r="G503" s="6" t="s">
        <v>24</v>
      </c>
      <c r="H503" s="6" t="n">
        <v>1</v>
      </c>
      <c r="I503" s="7" t="n">
        <v>399.980011</v>
      </c>
      <c r="J503" s="6" t="n">
        <v>1</v>
      </c>
      <c r="K503" s="7" t="n">
        <v>399.980011</v>
      </c>
      <c r="L503" s="7" t="n">
        <v>36</v>
      </c>
      <c r="M503" s="8" t="n">
        <v>0.090000004</v>
      </c>
      <c r="N503" s="7" t="n">
        <v>174.7100067</v>
      </c>
      <c r="O503" s="12" t="n">
        <v>1</v>
      </c>
    </row>
    <row r="504" customFormat="false" ht="15" hidden="false" customHeight="true" outlineLevel="0" collapsed="false">
      <c r="A504" s="6" t="n">
        <v>9956</v>
      </c>
      <c r="B504" s="6" t="s">
        <v>26</v>
      </c>
      <c r="C504" s="6" t="s">
        <v>37</v>
      </c>
      <c r="D504" s="6" t="s">
        <v>50</v>
      </c>
      <c r="E504" s="6" t="s">
        <v>51</v>
      </c>
      <c r="F504" s="6" t="s">
        <v>33</v>
      </c>
      <c r="G504" s="6" t="s">
        <v>44</v>
      </c>
      <c r="H504" s="6" t="n">
        <v>1</v>
      </c>
      <c r="I504" s="7" t="n">
        <v>59.99000168</v>
      </c>
      <c r="J504" s="6" t="n">
        <v>1</v>
      </c>
      <c r="K504" s="7" t="n">
        <v>59.99000168</v>
      </c>
      <c r="L504" s="7" t="n">
        <v>2.400000095</v>
      </c>
      <c r="M504" s="8" t="n">
        <v>0.039999999</v>
      </c>
      <c r="N504" s="7" t="n">
        <v>18.03000069</v>
      </c>
      <c r="O504" s="12" t="n">
        <v>1</v>
      </c>
    </row>
    <row r="505" customFormat="false" ht="15" hidden="false" customHeight="true" outlineLevel="0" collapsed="false">
      <c r="A505" s="6" t="n">
        <v>62728</v>
      </c>
      <c r="B505" s="6" t="s">
        <v>19</v>
      </c>
      <c r="C505" s="6" t="s">
        <v>49</v>
      </c>
      <c r="D505" s="6" t="s">
        <v>21</v>
      </c>
      <c r="E505" s="6" t="s">
        <v>22</v>
      </c>
      <c r="F505" s="6" t="s">
        <v>23</v>
      </c>
      <c r="G505" s="6" t="s">
        <v>34</v>
      </c>
      <c r="H505" s="6" t="n">
        <v>4</v>
      </c>
      <c r="I505" s="7" t="n">
        <v>129.9900055</v>
      </c>
      <c r="J505" s="6" t="n">
        <v>1</v>
      </c>
      <c r="K505" s="7" t="n">
        <v>129.9900055</v>
      </c>
      <c r="L505" s="7" t="n">
        <v>13</v>
      </c>
      <c r="M505" s="8" t="n">
        <v>0.100000001</v>
      </c>
      <c r="N505" s="7" t="n">
        <v>14.61999989</v>
      </c>
      <c r="O505" s="9" t="n">
        <v>0</v>
      </c>
    </row>
    <row r="506" customFormat="false" ht="15" hidden="false" customHeight="true" outlineLevel="0" collapsed="false">
      <c r="A506" s="6" t="n">
        <v>27923</v>
      </c>
      <c r="B506" s="6" t="s">
        <v>26</v>
      </c>
      <c r="C506" s="6" t="s">
        <v>20</v>
      </c>
      <c r="D506" s="6" t="s">
        <v>27</v>
      </c>
      <c r="E506" s="6" t="s">
        <v>54</v>
      </c>
      <c r="F506" s="6" t="s">
        <v>57</v>
      </c>
      <c r="G506" s="6" t="s">
        <v>34</v>
      </c>
      <c r="H506" s="6" t="n">
        <v>1</v>
      </c>
      <c r="I506" s="7" t="n">
        <v>50</v>
      </c>
      <c r="J506" s="6" t="n">
        <v>3</v>
      </c>
      <c r="K506" s="7" t="n">
        <v>150</v>
      </c>
      <c r="L506" s="7" t="n">
        <v>6</v>
      </c>
      <c r="M506" s="8" t="n">
        <v>0.039999999</v>
      </c>
      <c r="N506" s="7" t="n">
        <v>10.07999992</v>
      </c>
      <c r="O506" s="12" t="n">
        <v>1</v>
      </c>
    </row>
    <row r="507" customFormat="false" ht="15" hidden="false" customHeight="true" outlineLevel="0" collapsed="false">
      <c r="A507" s="6" t="n">
        <v>3671</v>
      </c>
      <c r="B507" s="6" t="s">
        <v>26</v>
      </c>
      <c r="C507" s="6" t="s">
        <v>20</v>
      </c>
      <c r="D507" s="6" t="s">
        <v>50</v>
      </c>
      <c r="E507" s="6" t="s">
        <v>51</v>
      </c>
      <c r="F507" s="6" t="s">
        <v>40</v>
      </c>
      <c r="G507" s="6" t="s">
        <v>34</v>
      </c>
      <c r="H507" s="6" t="n">
        <v>1</v>
      </c>
      <c r="I507" s="7" t="n">
        <v>399.980011</v>
      </c>
      <c r="J507" s="6" t="n">
        <v>1</v>
      </c>
      <c r="K507" s="7" t="n">
        <v>399.980011</v>
      </c>
      <c r="L507" s="7" t="n">
        <v>22</v>
      </c>
      <c r="M507" s="8" t="n">
        <v>0.059999999</v>
      </c>
      <c r="N507" s="7" t="n">
        <v>103.9400024</v>
      </c>
      <c r="O507" s="12" t="n">
        <v>1</v>
      </c>
    </row>
    <row r="508" customFormat="false" ht="15" hidden="false" customHeight="true" outlineLevel="0" collapsed="false">
      <c r="A508" s="6" t="n">
        <v>65447</v>
      </c>
      <c r="B508" s="6" t="s">
        <v>46</v>
      </c>
      <c r="C508" s="6" t="s">
        <v>37</v>
      </c>
      <c r="D508" s="6" t="s">
        <v>21</v>
      </c>
      <c r="E508" s="6" t="s">
        <v>65</v>
      </c>
      <c r="F508" s="6" t="s">
        <v>40</v>
      </c>
      <c r="G508" s="6" t="s">
        <v>34</v>
      </c>
      <c r="H508" s="6" t="n">
        <v>2</v>
      </c>
      <c r="I508" s="7" t="n">
        <v>399.980011</v>
      </c>
      <c r="J508" s="6" t="n">
        <v>1</v>
      </c>
      <c r="K508" s="7" t="n">
        <v>399.980011</v>
      </c>
      <c r="L508" s="7" t="n">
        <v>60</v>
      </c>
      <c r="M508" s="8" t="n">
        <v>0.150000006</v>
      </c>
      <c r="N508" s="7" t="n">
        <v>88.40000153</v>
      </c>
      <c r="O508" s="12" t="n">
        <v>1</v>
      </c>
    </row>
    <row r="509" customFormat="false" ht="15" hidden="false" customHeight="true" outlineLevel="0" collapsed="false">
      <c r="A509" s="6" t="n">
        <v>25902</v>
      </c>
      <c r="B509" s="6" t="s">
        <v>19</v>
      </c>
      <c r="C509" s="6" t="s">
        <v>37</v>
      </c>
      <c r="D509" s="6" t="s">
        <v>27</v>
      </c>
      <c r="E509" s="6" t="s">
        <v>42</v>
      </c>
      <c r="F509" s="6" t="s">
        <v>58</v>
      </c>
      <c r="G509" s="6" t="s">
        <v>34</v>
      </c>
      <c r="H509" s="6" t="n">
        <v>4</v>
      </c>
      <c r="I509" s="7" t="n">
        <v>49.97999954</v>
      </c>
      <c r="J509" s="6" t="n">
        <v>5</v>
      </c>
      <c r="K509" s="7" t="n">
        <v>249.8999939</v>
      </c>
      <c r="L509" s="7" t="n">
        <v>32.49000168</v>
      </c>
      <c r="M509" s="8" t="n">
        <v>0.129999995</v>
      </c>
      <c r="N509" s="7" t="n">
        <v>56.52999878</v>
      </c>
      <c r="O509" s="9" t="n">
        <v>0</v>
      </c>
    </row>
    <row r="510" customFormat="false" ht="15" hidden="false" customHeight="true" outlineLevel="0" collapsed="false">
      <c r="A510" s="6" t="n">
        <v>5719</v>
      </c>
      <c r="B510" s="6" t="s">
        <v>19</v>
      </c>
      <c r="C510" s="6" t="s">
        <v>49</v>
      </c>
      <c r="D510" s="6" t="s">
        <v>50</v>
      </c>
      <c r="E510" s="6" t="s">
        <v>51</v>
      </c>
      <c r="F510" s="6" t="s">
        <v>58</v>
      </c>
      <c r="G510" s="6" t="s">
        <v>24</v>
      </c>
      <c r="H510" s="6" t="n">
        <v>4</v>
      </c>
      <c r="I510" s="7" t="n">
        <v>49.97999954</v>
      </c>
      <c r="J510" s="6" t="n">
        <v>5</v>
      </c>
      <c r="K510" s="7" t="n">
        <v>249.8999939</v>
      </c>
      <c r="L510" s="7" t="n">
        <v>44.97999954</v>
      </c>
      <c r="M510" s="8" t="n">
        <v>0.180000007</v>
      </c>
      <c r="N510" s="7" t="n">
        <v>51.22999954</v>
      </c>
      <c r="O510" s="12" t="n">
        <v>1</v>
      </c>
    </row>
    <row r="511" customFormat="false" ht="15" hidden="false" customHeight="true" outlineLevel="0" collapsed="false">
      <c r="A511" s="6" t="n">
        <v>31276</v>
      </c>
      <c r="B511" s="6" t="s">
        <v>19</v>
      </c>
      <c r="C511" s="6" t="s">
        <v>49</v>
      </c>
      <c r="D511" s="6" t="s">
        <v>27</v>
      </c>
      <c r="E511" s="6" t="s">
        <v>42</v>
      </c>
      <c r="F511" s="6" t="s">
        <v>23</v>
      </c>
      <c r="G511" s="6" t="s">
        <v>34</v>
      </c>
      <c r="H511" s="6" t="n">
        <v>4</v>
      </c>
      <c r="I511" s="7" t="n">
        <v>129.9900055</v>
      </c>
      <c r="J511" s="6" t="n">
        <v>1</v>
      </c>
      <c r="K511" s="7" t="n">
        <v>129.9900055</v>
      </c>
      <c r="L511" s="7" t="n">
        <v>19.5</v>
      </c>
      <c r="M511" s="8" t="n">
        <v>0.150000006</v>
      </c>
      <c r="N511" s="7" t="n">
        <v>-20.77000046</v>
      </c>
      <c r="O511" s="9" t="n">
        <v>0</v>
      </c>
    </row>
    <row r="512" customFormat="false" ht="15" hidden="false" customHeight="true" outlineLevel="0" collapsed="false">
      <c r="A512" s="6" t="n">
        <v>41622</v>
      </c>
      <c r="B512" s="6" t="s">
        <v>19</v>
      </c>
      <c r="C512" s="6" t="s">
        <v>37</v>
      </c>
      <c r="D512" s="6" t="s">
        <v>31</v>
      </c>
      <c r="E512" s="6" t="s">
        <v>83</v>
      </c>
      <c r="F512" s="6" t="s">
        <v>57</v>
      </c>
      <c r="G512" s="6" t="s">
        <v>24</v>
      </c>
      <c r="H512" s="6" t="n">
        <v>4</v>
      </c>
      <c r="I512" s="7" t="n">
        <v>50</v>
      </c>
      <c r="J512" s="6" t="n">
        <v>4</v>
      </c>
      <c r="K512" s="7" t="n">
        <v>200</v>
      </c>
      <c r="L512" s="7" t="n">
        <v>2</v>
      </c>
      <c r="M512" s="8" t="n">
        <v>0.01</v>
      </c>
      <c r="N512" s="7" t="n">
        <v>-72.66999817</v>
      </c>
      <c r="O512" s="9" t="n">
        <v>0</v>
      </c>
    </row>
    <row r="513" customFormat="false" ht="15" hidden="false" customHeight="true" outlineLevel="0" collapsed="false">
      <c r="A513" s="6" t="n">
        <v>55681</v>
      </c>
      <c r="B513" s="6" t="s">
        <v>19</v>
      </c>
      <c r="C513" s="6" t="s">
        <v>37</v>
      </c>
      <c r="D513" s="6" t="s">
        <v>50</v>
      </c>
      <c r="E513" s="6" t="s">
        <v>51</v>
      </c>
      <c r="F513" s="6" t="s">
        <v>58</v>
      </c>
      <c r="G513" s="6" t="s">
        <v>34</v>
      </c>
      <c r="H513" s="6" t="n">
        <v>4</v>
      </c>
      <c r="I513" s="7" t="n">
        <v>49.97999954</v>
      </c>
      <c r="J513" s="6" t="n">
        <v>3</v>
      </c>
      <c r="K513" s="7" t="n">
        <v>149.9400024</v>
      </c>
      <c r="L513" s="7" t="n">
        <v>26.98999977</v>
      </c>
      <c r="M513" s="8" t="n">
        <v>0.180000007</v>
      </c>
      <c r="N513" s="7" t="n">
        <v>41.56000137</v>
      </c>
      <c r="O513" s="9" t="n">
        <v>0</v>
      </c>
    </row>
    <row r="514" customFormat="false" ht="15" hidden="false" customHeight="true" outlineLevel="0" collapsed="false">
      <c r="A514" s="6" t="n">
        <v>37765</v>
      </c>
      <c r="B514" s="6" t="s">
        <v>46</v>
      </c>
      <c r="C514" s="6" t="s">
        <v>20</v>
      </c>
      <c r="D514" s="6" t="s">
        <v>31</v>
      </c>
      <c r="E514" s="6" t="s">
        <v>32</v>
      </c>
      <c r="F514" s="6" t="s">
        <v>33</v>
      </c>
      <c r="G514" s="6" t="s">
        <v>34</v>
      </c>
      <c r="H514" s="6" t="n">
        <v>2</v>
      </c>
      <c r="I514" s="7" t="n">
        <v>59.99000168</v>
      </c>
      <c r="J514" s="6" t="n">
        <v>2</v>
      </c>
      <c r="K514" s="7" t="n">
        <v>119.9800034</v>
      </c>
      <c r="L514" s="7" t="n">
        <v>19.20000076</v>
      </c>
      <c r="M514" s="8" t="n">
        <v>0.159999996</v>
      </c>
      <c r="N514" s="7" t="n">
        <v>29.22999954</v>
      </c>
      <c r="O514" s="12" t="n">
        <v>1</v>
      </c>
    </row>
    <row r="515" customFormat="false" ht="15" hidden="false" customHeight="true" outlineLevel="0" collapsed="false">
      <c r="A515" s="6" t="n">
        <v>34932</v>
      </c>
      <c r="B515" s="6" t="s">
        <v>19</v>
      </c>
      <c r="C515" s="6" t="s">
        <v>37</v>
      </c>
      <c r="D515" s="6" t="s">
        <v>31</v>
      </c>
      <c r="E515" s="6" t="s">
        <v>32</v>
      </c>
      <c r="F515" s="6" t="s">
        <v>40</v>
      </c>
      <c r="G515" s="6" t="s">
        <v>44</v>
      </c>
      <c r="H515" s="6" t="n">
        <v>4</v>
      </c>
      <c r="I515" s="7" t="n">
        <v>399.980011</v>
      </c>
      <c r="J515" s="6" t="n">
        <v>1</v>
      </c>
      <c r="K515" s="7" t="n">
        <v>399.980011</v>
      </c>
      <c r="L515" s="7" t="n">
        <v>48</v>
      </c>
      <c r="M515" s="8" t="n">
        <v>0.119999997</v>
      </c>
      <c r="N515" s="7" t="n">
        <v>22.17000008</v>
      </c>
      <c r="O515" s="9" t="n">
        <v>0</v>
      </c>
    </row>
    <row r="516" customFormat="false" ht="15" hidden="false" customHeight="true" outlineLevel="0" collapsed="false">
      <c r="A516" s="6" t="n">
        <v>17698</v>
      </c>
      <c r="B516" s="6" t="s">
        <v>19</v>
      </c>
      <c r="C516" s="6" t="s">
        <v>37</v>
      </c>
      <c r="D516" s="6" t="s">
        <v>21</v>
      </c>
      <c r="E516" s="6" t="s">
        <v>22</v>
      </c>
      <c r="F516" s="6" t="s">
        <v>71</v>
      </c>
      <c r="G516" s="6" t="s">
        <v>24</v>
      </c>
      <c r="H516" s="6" t="n">
        <v>4</v>
      </c>
      <c r="I516" s="7" t="n">
        <v>199.9900055</v>
      </c>
      <c r="J516" s="6" t="n">
        <v>1</v>
      </c>
      <c r="K516" s="7" t="n">
        <v>199.9900055</v>
      </c>
      <c r="L516" s="7" t="n">
        <v>36</v>
      </c>
      <c r="M516" s="8" t="n">
        <v>0.180000007</v>
      </c>
      <c r="N516" s="7" t="n">
        <v>-2.130000114</v>
      </c>
      <c r="O516" s="9" t="n">
        <v>0</v>
      </c>
    </row>
    <row r="517" customFormat="false" ht="15" hidden="false" customHeight="true" outlineLevel="0" collapsed="false">
      <c r="A517" s="6" t="n">
        <v>15067</v>
      </c>
      <c r="B517" s="6" t="s">
        <v>19</v>
      </c>
      <c r="C517" s="6" t="s">
        <v>37</v>
      </c>
      <c r="D517" s="6" t="s">
        <v>21</v>
      </c>
      <c r="E517" s="6" t="s">
        <v>65</v>
      </c>
      <c r="F517" s="6" t="s">
        <v>74</v>
      </c>
      <c r="G517" s="6" t="s">
        <v>24</v>
      </c>
      <c r="H517" s="6" t="n">
        <v>4</v>
      </c>
      <c r="I517" s="7" t="n">
        <v>31.98999977</v>
      </c>
      <c r="J517" s="6" t="n">
        <v>3</v>
      </c>
      <c r="K517" s="7" t="n">
        <v>95.97000122</v>
      </c>
      <c r="L517" s="7" t="n">
        <v>9.600000381</v>
      </c>
      <c r="M517" s="8" t="n">
        <v>0.100000001</v>
      </c>
      <c r="N517" s="7" t="n">
        <v>15.55000019</v>
      </c>
      <c r="O517" s="9" t="n">
        <v>0</v>
      </c>
    </row>
    <row r="518" customFormat="false" ht="15" hidden="false" customHeight="true" outlineLevel="0" collapsed="false">
      <c r="A518" s="6" t="n">
        <v>42601</v>
      </c>
      <c r="B518" s="6" t="s">
        <v>46</v>
      </c>
      <c r="C518" s="6" t="s">
        <v>20</v>
      </c>
      <c r="D518" s="6" t="s">
        <v>38</v>
      </c>
      <c r="E518" s="6" t="s">
        <v>39</v>
      </c>
      <c r="F518" s="6" t="s">
        <v>33</v>
      </c>
      <c r="G518" s="6" t="s">
        <v>24</v>
      </c>
      <c r="H518" s="6" t="n">
        <v>2</v>
      </c>
      <c r="I518" s="7" t="n">
        <v>59.99000168</v>
      </c>
      <c r="J518" s="6" t="n">
        <v>4</v>
      </c>
      <c r="K518" s="7" t="n">
        <v>239.9600067</v>
      </c>
      <c r="L518" s="7" t="n">
        <v>7.199999809</v>
      </c>
      <c r="M518" s="8" t="n">
        <v>0.029999999</v>
      </c>
      <c r="N518" s="7" t="n">
        <v>65.16999817</v>
      </c>
      <c r="O518" s="9" t="n">
        <v>0</v>
      </c>
    </row>
    <row r="519" customFormat="false" ht="15" hidden="false" customHeight="true" outlineLevel="0" collapsed="false">
      <c r="A519" s="6" t="n">
        <v>74251</v>
      </c>
      <c r="B519" s="6" t="s">
        <v>46</v>
      </c>
      <c r="C519" s="6" t="s">
        <v>20</v>
      </c>
      <c r="D519" s="6" t="s">
        <v>27</v>
      </c>
      <c r="E519" s="6" t="s">
        <v>42</v>
      </c>
      <c r="F519" s="6" t="s">
        <v>109</v>
      </c>
      <c r="G519" s="6" t="s">
        <v>34</v>
      </c>
      <c r="H519" s="6" t="n">
        <v>2</v>
      </c>
      <c r="I519" s="7" t="n">
        <v>11.28999996</v>
      </c>
      <c r="J519" s="6" t="n">
        <v>1</v>
      </c>
      <c r="K519" s="7" t="n">
        <v>11.28999996</v>
      </c>
      <c r="L519" s="7" t="n">
        <v>2.25999999</v>
      </c>
      <c r="M519" s="8" t="n">
        <v>0.200000003</v>
      </c>
      <c r="N519" s="7" t="n">
        <v>-2.25999999</v>
      </c>
      <c r="O519" s="9" t="n">
        <v>0</v>
      </c>
    </row>
    <row r="520" customFormat="false" ht="15" hidden="false" customHeight="true" outlineLevel="0" collapsed="false">
      <c r="A520" s="6" t="n">
        <v>24976</v>
      </c>
      <c r="B520" s="6" t="s">
        <v>26</v>
      </c>
      <c r="C520" s="6" t="s">
        <v>20</v>
      </c>
      <c r="D520" s="6" t="s">
        <v>27</v>
      </c>
      <c r="E520" s="6" t="s">
        <v>28</v>
      </c>
      <c r="F520" s="6" t="s">
        <v>40</v>
      </c>
      <c r="G520" s="6" t="s">
        <v>34</v>
      </c>
      <c r="H520" s="6" t="n">
        <v>1</v>
      </c>
      <c r="I520" s="7" t="n">
        <v>399.980011</v>
      </c>
      <c r="J520" s="6" t="n">
        <v>1</v>
      </c>
      <c r="K520" s="7" t="n">
        <v>399.980011</v>
      </c>
      <c r="L520" s="7" t="n">
        <v>52</v>
      </c>
      <c r="M520" s="8" t="n">
        <v>0.129999995</v>
      </c>
      <c r="N520" s="7" t="n">
        <v>-125.2699966</v>
      </c>
      <c r="O520" s="12" t="n">
        <v>1</v>
      </c>
    </row>
    <row r="521" customFormat="false" ht="15" hidden="false" customHeight="true" outlineLevel="0" collapsed="false">
      <c r="A521" s="6" t="n">
        <v>33989</v>
      </c>
      <c r="B521" s="6" t="s">
        <v>46</v>
      </c>
      <c r="C521" s="6" t="s">
        <v>20</v>
      </c>
      <c r="D521" s="6" t="s">
        <v>31</v>
      </c>
      <c r="E521" s="6" t="s">
        <v>56</v>
      </c>
      <c r="F521" s="6" t="s">
        <v>58</v>
      </c>
      <c r="G521" s="6" t="s">
        <v>24</v>
      </c>
      <c r="H521" s="6" t="n">
        <v>2</v>
      </c>
      <c r="I521" s="7" t="n">
        <v>49.97999954</v>
      </c>
      <c r="J521" s="6" t="n">
        <v>1</v>
      </c>
      <c r="K521" s="7" t="n">
        <v>49.97999954</v>
      </c>
      <c r="L521" s="7" t="n">
        <v>5</v>
      </c>
      <c r="M521" s="8" t="n">
        <v>0.100000001</v>
      </c>
      <c r="N521" s="7" t="n">
        <v>16.32999992</v>
      </c>
      <c r="O521" s="12" t="n">
        <v>1</v>
      </c>
    </row>
    <row r="522" customFormat="false" ht="15" hidden="false" customHeight="true" outlineLevel="0" collapsed="false">
      <c r="A522" s="6" t="n">
        <v>16135</v>
      </c>
      <c r="B522" s="6" t="s">
        <v>19</v>
      </c>
      <c r="C522" s="6" t="s">
        <v>37</v>
      </c>
      <c r="D522" s="6" t="s">
        <v>21</v>
      </c>
      <c r="E522" s="6" t="s">
        <v>65</v>
      </c>
      <c r="F522" s="6" t="s">
        <v>33</v>
      </c>
      <c r="G522" s="6" t="s">
        <v>44</v>
      </c>
      <c r="H522" s="6" t="n">
        <v>4</v>
      </c>
      <c r="I522" s="7" t="n">
        <v>59.99000168</v>
      </c>
      <c r="J522" s="6" t="n">
        <v>2</v>
      </c>
      <c r="K522" s="7" t="n">
        <v>119.9800034</v>
      </c>
      <c r="L522" s="7" t="n">
        <v>6.599999905</v>
      </c>
      <c r="M522" s="8" t="n">
        <v>0.059999999</v>
      </c>
      <c r="N522" s="7" t="n">
        <v>-18.93000031</v>
      </c>
      <c r="O522" s="12" t="n">
        <v>1</v>
      </c>
    </row>
    <row r="523" customFormat="false" ht="15" hidden="false" customHeight="true" outlineLevel="0" collapsed="false">
      <c r="A523" s="6" t="n">
        <v>35516</v>
      </c>
      <c r="B523" s="6" t="s">
        <v>46</v>
      </c>
      <c r="C523" s="6" t="s">
        <v>20</v>
      </c>
      <c r="D523" s="6" t="s">
        <v>31</v>
      </c>
      <c r="E523" s="6" t="s">
        <v>56</v>
      </c>
      <c r="F523" s="6" t="s">
        <v>29</v>
      </c>
      <c r="G523" s="6" t="s">
        <v>34</v>
      </c>
      <c r="H523" s="6" t="n">
        <v>2</v>
      </c>
      <c r="I523" s="7" t="n">
        <v>99.98999786</v>
      </c>
      <c r="J523" s="6" t="n">
        <v>1</v>
      </c>
      <c r="K523" s="7" t="n">
        <v>99.98999786</v>
      </c>
      <c r="L523" s="7" t="n">
        <v>20</v>
      </c>
      <c r="M523" s="8" t="n">
        <v>0.200000003</v>
      </c>
      <c r="N523" s="7" t="n">
        <v>-24</v>
      </c>
      <c r="O523" s="9" t="n">
        <v>0</v>
      </c>
    </row>
    <row r="524" customFormat="false" ht="15" hidden="false" customHeight="true" outlineLevel="0" collapsed="false">
      <c r="A524" s="6" t="n">
        <v>10143</v>
      </c>
      <c r="B524" s="6" t="s">
        <v>36</v>
      </c>
      <c r="C524" s="6" t="s">
        <v>49</v>
      </c>
      <c r="D524" s="6" t="s">
        <v>50</v>
      </c>
      <c r="E524" s="6" t="s">
        <v>63</v>
      </c>
      <c r="F524" s="6" t="s">
        <v>75</v>
      </c>
      <c r="G524" s="6" t="s">
        <v>47</v>
      </c>
      <c r="H524" s="6" t="n">
        <v>0</v>
      </c>
      <c r="I524" s="7" t="n">
        <v>299.980011</v>
      </c>
      <c r="J524" s="6" t="n">
        <v>1</v>
      </c>
      <c r="K524" s="7" t="n">
        <v>299.980011</v>
      </c>
      <c r="L524" s="7" t="n">
        <v>27</v>
      </c>
      <c r="M524" s="8" t="n">
        <v>0.090000004</v>
      </c>
      <c r="N524" s="7" t="n">
        <v>122.8399963</v>
      </c>
      <c r="O524" s="9" t="n">
        <v>0</v>
      </c>
    </row>
    <row r="525" customFormat="false" ht="15" hidden="false" customHeight="true" outlineLevel="0" collapsed="false">
      <c r="A525" s="6" t="n">
        <v>7329</v>
      </c>
      <c r="B525" s="6" t="s">
        <v>36</v>
      </c>
      <c r="C525" s="6" t="s">
        <v>37</v>
      </c>
      <c r="D525" s="6" t="s">
        <v>50</v>
      </c>
      <c r="E525" s="6" t="s">
        <v>51</v>
      </c>
      <c r="F525" s="6" t="s">
        <v>58</v>
      </c>
      <c r="G525" s="6" t="s">
        <v>34</v>
      </c>
      <c r="H525" s="6" t="n">
        <v>0</v>
      </c>
      <c r="I525" s="7" t="n">
        <v>49.97999954</v>
      </c>
      <c r="J525" s="6" t="n">
        <v>2</v>
      </c>
      <c r="K525" s="7" t="n">
        <v>99.95999908</v>
      </c>
      <c r="L525" s="7" t="n">
        <v>12.98999977</v>
      </c>
      <c r="M525" s="8" t="n">
        <v>0.129999995</v>
      </c>
      <c r="N525" s="7" t="n">
        <v>23.47999954</v>
      </c>
      <c r="O525" s="12" t="n">
        <v>1</v>
      </c>
    </row>
    <row r="526" customFormat="false" ht="15" hidden="false" customHeight="true" outlineLevel="0" collapsed="false">
      <c r="A526" s="6" t="n">
        <v>682</v>
      </c>
      <c r="B526" s="6" t="s">
        <v>19</v>
      </c>
      <c r="C526" s="6" t="s">
        <v>20</v>
      </c>
      <c r="D526" s="6" t="s">
        <v>50</v>
      </c>
      <c r="E526" s="6" t="s">
        <v>51</v>
      </c>
      <c r="F526" s="6" t="s">
        <v>29</v>
      </c>
      <c r="G526" s="6" t="s">
        <v>34</v>
      </c>
      <c r="H526" s="6" t="n">
        <v>4</v>
      </c>
      <c r="I526" s="7" t="n">
        <v>99.98999786</v>
      </c>
      <c r="J526" s="6" t="n">
        <v>2</v>
      </c>
      <c r="K526" s="7" t="n">
        <v>199.9799957</v>
      </c>
      <c r="L526" s="7" t="n">
        <v>24</v>
      </c>
      <c r="M526" s="8" t="n">
        <v>0.119999997</v>
      </c>
      <c r="N526" s="7" t="n">
        <v>2.109999895</v>
      </c>
      <c r="O526" s="9" t="n">
        <v>0</v>
      </c>
    </row>
    <row r="527" customFormat="false" ht="15" hidden="false" customHeight="true" outlineLevel="0" collapsed="false">
      <c r="A527" s="6" t="n">
        <v>50140</v>
      </c>
      <c r="B527" s="6" t="s">
        <v>46</v>
      </c>
      <c r="C527" s="6" t="s">
        <v>37</v>
      </c>
      <c r="D527" s="6" t="s">
        <v>27</v>
      </c>
      <c r="E527" s="6" t="s">
        <v>79</v>
      </c>
      <c r="F527" s="6" t="s">
        <v>73</v>
      </c>
      <c r="G527" s="6" t="s">
        <v>34</v>
      </c>
      <c r="H527" s="6" t="n">
        <v>2</v>
      </c>
      <c r="I527" s="7" t="n">
        <v>39.99000168</v>
      </c>
      <c r="J527" s="6" t="n">
        <v>1</v>
      </c>
      <c r="K527" s="7" t="n">
        <v>39.99000168</v>
      </c>
      <c r="L527" s="7" t="n">
        <v>5.199999809</v>
      </c>
      <c r="M527" s="8" t="n">
        <v>0.129999995</v>
      </c>
      <c r="N527" s="7" t="n">
        <v>10.43999958</v>
      </c>
      <c r="O527" s="12" t="n">
        <v>1</v>
      </c>
    </row>
    <row r="528" customFormat="false" ht="15" hidden="false" customHeight="true" outlineLevel="0" collapsed="false">
      <c r="A528" s="6" t="n">
        <v>49820</v>
      </c>
      <c r="B528" s="6" t="s">
        <v>26</v>
      </c>
      <c r="C528" s="6" t="s">
        <v>37</v>
      </c>
      <c r="D528" s="6" t="s">
        <v>27</v>
      </c>
      <c r="E528" s="6" t="s">
        <v>79</v>
      </c>
      <c r="F528" s="6" t="s">
        <v>89</v>
      </c>
      <c r="G528" s="6" t="s">
        <v>24</v>
      </c>
      <c r="H528" s="6" t="n">
        <v>1</v>
      </c>
      <c r="I528" s="7" t="n">
        <v>34.99000168</v>
      </c>
      <c r="J528" s="6" t="n">
        <v>1</v>
      </c>
      <c r="K528" s="7" t="n">
        <v>34.99000168</v>
      </c>
      <c r="L528" s="7" t="n">
        <v>8.75</v>
      </c>
      <c r="M528" s="8" t="n">
        <v>0.25</v>
      </c>
      <c r="N528" s="7" t="n">
        <v>8.529999733</v>
      </c>
      <c r="O528" s="12" t="n">
        <v>1</v>
      </c>
    </row>
    <row r="529" customFormat="false" ht="15" hidden="false" customHeight="true" outlineLevel="0" collapsed="false">
      <c r="A529" s="6" t="n">
        <v>73517</v>
      </c>
      <c r="B529" s="6" t="s">
        <v>19</v>
      </c>
      <c r="C529" s="6" t="s">
        <v>49</v>
      </c>
      <c r="D529" s="6" t="s">
        <v>27</v>
      </c>
      <c r="E529" s="6" t="s">
        <v>42</v>
      </c>
      <c r="F529" s="6" t="s">
        <v>76</v>
      </c>
      <c r="G529" s="6" t="s">
        <v>34</v>
      </c>
      <c r="H529" s="6" t="n">
        <v>4</v>
      </c>
      <c r="I529" s="7" t="n">
        <v>39.75</v>
      </c>
      <c r="J529" s="6" t="n">
        <v>1</v>
      </c>
      <c r="K529" s="7" t="n">
        <v>39.75</v>
      </c>
      <c r="L529" s="7" t="n">
        <v>6.360000134</v>
      </c>
      <c r="M529" s="8" t="n">
        <v>0.159999996</v>
      </c>
      <c r="N529" s="7" t="n">
        <v>7.78000021</v>
      </c>
      <c r="O529" s="9" t="n">
        <v>0</v>
      </c>
    </row>
    <row r="530" customFormat="false" ht="15" hidden="false" customHeight="true" outlineLevel="0" collapsed="false">
      <c r="A530" s="6" t="n">
        <v>74854</v>
      </c>
      <c r="B530" s="6" t="s">
        <v>19</v>
      </c>
      <c r="C530" s="6" t="s">
        <v>20</v>
      </c>
      <c r="D530" s="6" t="s">
        <v>27</v>
      </c>
      <c r="E530" s="6" t="s">
        <v>54</v>
      </c>
      <c r="F530" s="6" t="s">
        <v>103</v>
      </c>
      <c r="G530" s="6" t="s">
        <v>34</v>
      </c>
      <c r="H530" s="6" t="n">
        <v>4</v>
      </c>
      <c r="I530" s="7" t="n">
        <v>461.480011</v>
      </c>
      <c r="J530" s="6" t="n">
        <v>1</v>
      </c>
      <c r="K530" s="7" t="n">
        <v>461.480011</v>
      </c>
      <c r="L530" s="7" t="n">
        <v>9.229999542</v>
      </c>
      <c r="M530" s="8" t="n">
        <v>0.02</v>
      </c>
      <c r="N530" s="7" t="n">
        <v>90.44999695</v>
      </c>
      <c r="O530" s="12" t="n">
        <v>1</v>
      </c>
    </row>
    <row r="531" customFormat="false" ht="15" hidden="false" customHeight="true" outlineLevel="0" collapsed="false">
      <c r="A531" s="6" t="n">
        <v>1528</v>
      </c>
      <c r="B531" s="6" t="s">
        <v>19</v>
      </c>
      <c r="C531" s="6" t="s">
        <v>20</v>
      </c>
      <c r="D531" s="6" t="s">
        <v>50</v>
      </c>
      <c r="E531" s="6" t="s">
        <v>72</v>
      </c>
      <c r="F531" s="6" t="s">
        <v>58</v>
      </c>
      <c r="G531" s="6" t="s">
        <v>44</v>
      </c>
      <c r="H531" s="6" t="n">
        <v>4</v>
      </c>
      <c r="I531" s="7" t="n">
        <v>49.97999954</v>
      </c>
      <c r="J531" s="6" t="n">
        <v>5</v>
      </c>
      <c r="K531" s="7" t="n">
        <v>249.8999939</v>
      </c>
      <c r="L531" s="7" t="n">
        <v>13.73999977</v>
      </c>
      <c r="M531" s="8" t="n">
        <v>0.059999999</v>
      </c>
      <c r="N531" s="7" t="n">
        <v>110.9899979</v>
      </c>
      <c r="O531" s="9" t="n">
        <v>0</v>
      </c>
    </row>
    <row r="532" customFormat="false" ht="15" hidden="false" customHeight="true" outlineLevel="0" collapsed="false">
      <c r="A532" s="6" t="n">
        <v>27158</v>
      </c>
      <c r="B532" s="6" t="s">
        <v>46</v>
      </c>
      <c r="C532" s="6" t="s">
        <v>20</v>
      </c>
      <c r="D532" s="6" t="s">
        <v>27</v>
      </c>
      <c r="E532" s="6" t="s">
        <v>54</v>
      </c>
      <c r="F532" s="6" t="s">
        <v>40</v>
      </c>
      <c r="G532" s="6" t="s">
        <v>34</v>
      </c>
      <c r="H532" s="6" t="n">
        <v>2</v>
      </c>
      <c r="I532" s="7" t="n">
        <v>399.980011</v>
      </c>
      <c r="J532" s="6" t="n">
        <v>1</v>
      </c>
      <c r="K532" s="7" t="n">
        <v>399.980011</v>
      </c>
      <c r="L532" s="7" t="n">
        <v>72</v>
      </c>
      <c r="M532" s="8" t="n">
        <v>0.180000007</v>
      </c>
      <c r="N532" s="7" t="n">
        <v>95.12000275</v>
      </c>
      <c r="O532" s="12" t="n">
        <v>1</v>
      </c>
    </row>
    <row r="533" customFormat="false" ht="15" hidden="false" customHeight="true" outlineLevel="0" collapsed="false">
      <c r="A533" s="6" t="n">
        <v>52639</v>
      </c>
      <c r="B533" s="6" t="s">
        <v>26</v>
      </c>
      <c r="C533" s="6" t="s">
        <v>37</v>
      </c>
      <c r="D533" s="6" t="s">
        <v>50</v>
      </c>
      <c r="E533" s="6" t="s">
        <v>63</v>
      </c>
      <c r="F533" s="6" t="s">
        <v>80</v>
      </c>
      <c r="G533" s="6" t="s">
        <v>34</v>
      </c>
      <c r="H533" s="6" t="n">
        <v>1</v>
      </c>
      <c r="I533" s="7" t="n">
        <v>24.98999977</v>
      </c>
      <c r="J533" s="6" t="n">
        <v>4</v>
      </c>
      <c r="K533" s="7" t="n">
        <v>99.95999908</v>
      </c>
      <c r="L533" s="7" t="n">
        <v>19.98999977</v>
      </c>
      <c r="M533" s="8" t="n">
        <v>0.200000003</v>
      </c>
      <c r="N533" s="7" t="n">
        <v>38.38000107</v>
      </c>
      <c r="O533" s="12" t="n">
        <v>1</v>
      </c>
    </row>
    <row r="534" customFormat="false" ht="15" hidden="false" customHeight="true" outlineLevel="0" collapsed="false">
      <c r="A534" s="6" t="n">
        <v>23742</v>
      </c>
      <c r="B534" s="6" t="s">
        <v>26</v>
      </c>
      <c r="C534" s="6" t="s">
        <v>20</v>
      </c>
      <c r="D534" s="6" t="s">
        <v>27</v>
      </c>
      <c r="E534" s="6" t="s">
        <v>28</v>
      </c>
      <c r="F534" s="6" t="s">
        <v>89</v>
      </c>
      <c r="G534" s="6" t="s">
        <v>44</v>
      </c>
      <c r="H534" s="6" t="n">
        <v>1</v>
      </c>
      <c r="I534" s="7" t="n">
        <v>59.99000168</v>
      </c>
      <c r="J534" s="6" t="n">
        <v>4</v>
      </c>
      <c r="K534" s="7" t="n">
        <v>239.9600067</v>
      </c>
      <c r="L534" s="7" t="n">
        <v>0</v>
      </c>
      <c r="M534" s="8" t="n">
        <v>0</v>
      </c>
      <c r="N534" s="7" t="n">
        <v>-184.0500031</v>
      </c>
      <c r="O534" s="12" t="n">
        <v>1</v>
      </c>
    </row>
    <row r="535" customFormat="false" ht="15" hidden="false" customHeight="true" outlineLevel="0" collapsed="false">
      <c r="A535" s="6" t="n">
        <v>37427</v>
      </c>
      <c r="B535" s="6" t="s">
        <v>26</v>
      </c>
      <c r="C535" s="6" t="s">
        <v>20</v>
      </c>
      <c r="D535" s="6" t="s">
        <v>31</v>
      </c>
      <c r="E535" s="6" t="s">
        <v>86</v>
      </c>
      <c r="F535" s="6" t="s">
        <v>58</v>
      </c>
      <c r="G535" s="6" t="s">
        <v>44</v>
      </c>
      <c r="H535" s="6" t="n">
        <v>1</v>
      </c>
      <c r="I535" s="7" t="n">
        <v>49.97999954</v>
      </c>
      <c r="J535" s="6" t="n">
        <v>2</v>
      </c>
      <c r="K535" s="7" t="n">
        <v>99.95999908</v>
      </c>
      <c r="L535" s="7" t="n">
        <v>2</v>
      </c>
      <c r="M535" s="8" t="n">
        <v>0.02</v>
      </c>
      <c r="N535" s="7" t="n">
        <v>41.13999939</v>
      </c>
      <c r="O535" s="12" t="n">
        <v>1</v>
      </c>
    </row>
    <row r="536" customFormat="false" ht="15" hidden="false" customHeight="true" outlineLevel="0" collapsed="false">
      <c r="A536" s="6" t="n">
        <v>34520</v>
      </c>
      <c r="B536" s="6" t="s">
        <v>19</v>
      </c>
      <c r="C536" s="6" t="s">
        <v>20</v>
      </c>
      <c r="D536" s="6" t="s">
        <v>31</v>
      </c>
      <c r="E536" s="6" t="s">
        <v>56</v>
      </c>
      <c r="F536" s="6" t="s">
        <v>23</v>
      </c>
      <c r="G536" s="6" t="s">
        <v>34</v>
      </c>
      <c r="H536" s="6" t="n">
        <v>4</v>
      </c>
      <c r="I536" s="7" t="n">
        <v>129.9900055</v>
      </c>
      <c r="J536" s="6" t="n">
        <v>1</v>
      </c>
      <c r="K536" s="7" t="n">
        <v>129.9900055</v>
      </c>
      <c r="L536" s="7" t="n">
        <v>20.79999924</v>
      </c>
      <c r="M536" s="8" t="n">
        <v>0.159999996</v>
      </c>
      <c r="N536" s="7" t="n">
        <v>29.47999954</v>
      </c>
      <c r="O536" s="12" t="n">
        <v>1</v>
      </c>
    </row>
    <row r="537" customFormat="false" ht="15" hidden="false" customHeight="true" outlineLevel="0" collapsed="false">
      <c r="A537" s="6" t="n">
        <v>12425</v>
      </c>
      <c r="B537" s="6" t="s">
        <v>36</v>
      </c>
      <c r="C537" s="6" t="s">
        <v>20</v>
      </c>
      <c r="D537" s="6" t="s">
        <v>21</v>
      </c>
      <c r="E537" s="6" t="s">
        <v>65</v>
      </c>
      <c r="F537" s="6" t="s">
        <v>33</v>
      </c>
      <c r="G537" s="6" t="s">
        <v>24</v>
      </c>
      <c r="H537" s="6" t="n">
        <v>0</v>
      </c>
      <c r="I537" s="7" t="n">
        <v>59.99000168</v>
      </c>
      <c r="J537" s="6" t="n">
        <v>3</v>
      </c>
      <c r="K537" s="7" t="n">
        <v>179.9700012</v>
      </c>
      <c r="L537" s="7" t="n">
        <v>21.60000038</v>
      </c>
      <c r="M537" s="8" t="n">
        <v>0.119999997</v>
      </c>
      <c r="N537" s="7" t="n">
        <v>51.47000122</v>
      </c>
      <c r="O537" s="9" t="n">
        <v>0</v>
      </c>
    </row>
    <row r="538" customFormat="false" ht="15" hidden="false" customHeight="true" outlineLevel="0" collapsed="false">
      <c r="A538" s="6" t="n">
        <v>29347</v>
      </c>
      <c r="B538" s="6" t="s">
        <v>19</v>
      </c>
      <c r="C538" s="6" t="s">
        <v>20</v>
      </c>
      <c r="D538" s="6" t="s">
        <v>27</v>
      </c>
      <c r="E538" s="6" t="s">
        <v>54</v>
      </c>
      <c r="F538" s="6" t="s">
        <v>75</v>
      </c>
      <c r="G538" s="6" t="s">
        <v>44</v>
      </c>
      <c r="H538" s="6" t="n">
        <v>4</v>
      </c>
      <c r="I538" s="7" t="n">
        <v>299.980011</v>
      </c>
      <c r="J538" s="6" t="n">
        <v>1</v>
      </c>
      <c r="K538" s="7" t="n">
        <v>299.980011</v>
      </c>
      <c r="L538" s="7" t="n">
        <v>60</v>
      </c>
      <c r="M538" s="8" t="n">
        <v>0.200000003</v>
      </c>
      <c r="N538" s="7" t="n">
        <v>93.58999634</v>
      </c>
      <c r="O538" s="9" t="n">
        <v>0</v>
      </c>
    </row>
    <row r="539" customFormat="false" ht="15" hidden="false" customHeight="true" outlineLevel="0" collapsed="false">
      <c r="A539" s="6" t="n">
        <v>54195</v>
      </c>
      <c r="B539" s="6" t="s">
        <v>26</v>
      </c>
      <c r="C539" s="6" t="s">
        <v>20</v>
      </c>
      <c r="D539" s="6" t="s">
        <v>50</v>
      </c>
      <c r="E539" s="6" t="s">
        <v>63</v>
      </c>
      <c r="F539" s="6" t="s">
        <v>29</v>
      </c>
      <c r="G539" s="6" t="s">
        <v>44</v>
      </c>
      <c r="H539" s="6" t="n">
        <v>1</v>
      </c>
      <c r="I539" s="7" t="n">
        <v>99.98999786</v>
      </c>
      <c r="J539" s="6" t="n">
        <v>1</v>
      </c>
      <c r="K539" s="7" t="n">
        <v>99.98999786</v>
      </c>
      <c r="L539" s="7" t="n">
        <v>20</v>
      </c>
      <c r="M539" s="8" t="n">
        <v>0.200000003</v>
      </c>
      <c r="N539" s="7" t="n">
        <v>37.59999847</v>
      </c>
      <c r="O539" s="12" t="n">
        <v>1</v>
      </c>
    </row>
    <row r="540" customFormat="false" ht="15" hidden="false" customHeight="true" outlineLevel="0" collapsed="false">
      <c r="A540" s="6" t="n">
        <v>8340</v>
      </c>
      <c r="B540" s="6" t="s">
        <v>19</v>
      </c>
      <c r="C540" s="6" t="s">
        <v>49</v>
      </c>
      <c r="D540" s="6" t="s">
        <v>50</v>
      </c>
      <c r="E540" s="6" t="s">
        <v>51</v>
      </c>
      <c r="F540" s="6" t="s">
        <v>40</v>
      </c>
      <c r="G540" s="6" t="s">
        <v>24</v>
      </c>
      <c r="H540" s="6" t="n">
        <v>4</v>
      </c>
      <c r="I540" s="7" t="n">
        <v>399.980011</v>
      </c>
      <c r="J540" s="6" t="n">
        <v>1</v>
      </c>
      <c r="K540" s="7" t="n">
        <v>399.980011</v>
      </c>
      <c r="L540" s="7" t="n">
        <v>12</v>
      </c>
      <c r="M540" s="8" t="n">
        <v>0.029999999</v>
      </c>
      <c r="N540" s="7" t="n">
        <v>89.23999786</v>
      </c>
      <c r="O540" s="12" t="n">
        <v>1</v>
      </c>
    </row>
    <row r="541" customFormat="false" ht="15" hidden="false" customHeight="true" outlineLevel="0" collapsed="false">
      <c r="A541" s="6" t="n">
        <v>24206</v>
      </c>
      <c r="B541" s="6" t="s">
        <v>19</v>
      </c>
      <c r="C541" s="6" t="s">
        <v>20</v>
      </c>
      <c r="D541" s="6" t="s">
        <v>27</v>
      </c>
      <c r="E541" s="6" t="s">
        <v>28</v>
      </c>
      <c r="F541" s="6" t="s">
        <v>80</v>
      </c>
      <c r="G541" s="6" t="s">
        <v>47</v>
      </c>
      <c r="H541" s="6" t="n">
        <v>4</v>
      </c>
      <c r="I541" s="7" t="n">
        <v>24.98999977</v>
      </c>
      <c r="J541" s="6" t="n">
        <v>5</v>
      </c>
      <c r="K541" s="7" t="n">
        <v>124.9499969</v>
      </c>
      <c r="L541" s="7" t="n">
        <v>18.73999977</v>
      </c>
      <c r="M541" s="8" t="n">
        <v>0.150000006</v>
      </c>
      <c r="N541" s="7" t="n">
        <v>2.660000086</v>
      </c>
      <c r="O541" s="9" t="n">
        <v>0</v>
      </c>
    </row>
    <row r="542" customFormat="false" ht="15" hidden="false" customHeight="true" outlineLevel="0" collapsed="false">
      <c r="A542" s="6" t="n">
        <v>36031</v>
      </c>
      <c r="B542" s="6" t="s">
        <v>46</v>
      </c>
      <c r="C542" s="6" t="s">
        <v>49</v>
      </c>
      <c r="D542" s="6" t="s">
        <v>31</v>
      </c>
      <c r="E542" s="6" t="s">
        <v>32</v>
      </c>
      <c r="F542" s="6" t="s">
        <v>40</v>
      </c>
      <c r="G542" s="6" t="s">
        <v>34</v>
      </c>
      <c r="H542" s="6" t="n">
        <v>2</v>
      </c>
      <c r="I542" s="7" t="n">
        <v>399.980011</v>
      </c>
      <c r="J542" s="6" t="n">
        <v>1</v>
      </c>
      <c r="K542" s="7" t="n">
        <v>399.980011</v>
      </c>
      <c r="L542" s="7" t="n">
        <v>12</v>
      </c>
      <c r="M542" s="8" t="n">
        <v>0.029999999</v>
      </c>
      <c r="N542" s="7" t="n">
        <v>145.4900055</v>
      </c>
      <c r="O542" s="9" t="n">
        <v>0</v>
      </c>
    </row>
    <row r="543" customFormat="false" ht="15" hidden="false" customHeight="true" outlineLevel="0" collapsed="false">
      <c r="A543" s="6" t="n">
        <v>70850</v>
      </c>
      <c r="B543" s="6" t="s">
        <v>19</v>
      </c>
      <c r="C543" s="6" t="s">
        <v>37</v>
      </c>
      <c r="D543" s="6" t="s">
        <v>21</v>
      </c>
      <c r="E543" s="6" t="s">
        <v>65</v>
      </c>
      <c r="F543" s="6" t="s">
        <v>102</v>
      </c>
      <c r="G543" s="6" t="s">
        <v>47</v>
      </c>
      <c r="H543" s="6" t="n">
        <v>4</v>
      </c>
      <c r="I543" s="7" t="n">
        <v>1500</v>
      </c>
      <c r="J543" s="6" t="n">
        <v>1</v>
      </c>
      <c r="K543" s="7" t="n">
        <v>1500</v>
      </c>
      <c r="L543" s="7" t="n">
        <v>300</v>
      </c>
      <c r="M543" s="8" t="n">
        <v>0.200000003</v>
      </c>
      <c r="N543" s="7" t="n">
        <v>150</v>
      </c>
      <c r="O543" s="12" t="n">
        <v>1</v>
      </c>
    </row>
    <row r="544" customFormat="false" ht="15" hidden="false" customHeight="true" outlineLevel="0" collapsed="false">
      <c r="A544" s="6" t="n">
        <v>28523</v>
      </c>
      <c r="B544" s="6" t="s">
        <v>36</v>
      </c>
      <c r="C544" s="6" t="s">
        <v>20</v>
      </c>
      <c r="D544" s="6" t="s">
        <v>27</v>
      </c>
      <c r="E544" s="6" t="s">
        <v>28</v>
      </c>
      <c r="F544" s="6" t="s">
        <v>99</v>
      </c>
      <c r="G544" s="6" t="s">
        <v>44</v>
      </c>
      <c r="H544" s="6" t="n">
        <v>0</v>
      </c>
      <c r="I544" s="7" t="n">
        <v>65</v>
      </c>
      <c r="J544" s="6" t="n">
        <v>3</v>
      </c>
      <c r="K544" s="7" t="n">
        <v>195</v>
      </c>
      <c r="L544" s="7" t="n">
        <v>33.15000153</v>
      </c>
      <c r="M544" s="8" t="n">
        <v>0.170000002</v>
      </c>
      <c r="N544" s="7" t="n">
        <v>18.29000092</v>
      </c>
      <c r="O544" s="9" t="n">
        <v>0</v>
      </c>
    </row>
    <row r="545" customFormat="false" ht="15" hidden="false" customHeight="true" outlineLevel="0" collapsed="false">
      <c r="A545" s="6" t="n">
        <v>27716</v>
      </c>
      <c r="B545" s="6" t="s">
        <v>19</v>
      </c>
      <c r="C545" s="6" t="s">
        <v>20</v>
      </c>
      <c r="D545" s="6" t="s">
        <v>27</v>
      </c>
      <c r="E545" s="6" t="s">
        <v>54</v>
      </c>
      <c r="F545" s="6" t="s">
        <v>33</v>
      </c>
      <c r="G545" s="6" t="s">
        <v>34</v>
      </c>
      <c r="H545" s="6" t="n">
        <v>4</v>
      </c>
      <c r="I545" s="7" t="n">
        <v>59.99000168</v>
      </c>
      <c r="J545" s="6" t="n">
        <v>3</v>
      </c>
      <c r="K545" s="7" t="n">
        <v>179.9700012</v>
      </c>
      <c r="L545" s="7" t="n">
        <v>16.20000076</v>
      </c>
      <c r="M545" s="8" t="n">
        <v>0.090000004</v>
      </c>
      <c r="N545" s="7" t="n">
        <v>73.69999695</v>
      </c>
      <c r="O545" s="9" t="n">
        <v>0</v>
      </c>
    </row>
    <row r="546" customFormat="false" ht="15" hidden="false" customHeight="true" outlineLevel="0" collapsed="false">
      <c r="A546" s="6" t="n">
        <v>36603</v>
      </c>
      <c r="B546" s="6" t="s">
        <v>19</v>
      </c>
      <c r="C546" s="6" t="s">
        <v>20</v>
      </c>
      <c r="D546" s="6" t="s">
        <v>31</v>
      </c>
      <c r="E546" s="6" t="s">
        <v>32</v>
      </c>
      <c r="F546" s="6" t="s">
        <v>29</v>
      </c>
      <c r="G546" s="6" t="s">
        <v>34</v>
      </c>
      <c r="H546" s="6" t="n">
        <v>4</v>
      </c>
      <c r="I546" s="7" t="n">
        <v>99.98999786</v>
      </c>
      <c r="J546" s="6" t="n">
        <v>2</v>
      </c>
      <c r="K546" s="7" t="n">
        <v>199.9799957</v>
      </c>
      <c r="L546" s="7" t="n">
        <v>4</v>
      </c>
      <c r="M546" s="8" t="n">
        <v>0.02</v>
      </c>
      <c r="N546" s="7" t="n">
        <v>-143.6499939</v>
      </c>
      <c r="O546" s="9" t="n">
        <v>0</v>
      </c>
    </row>
    <row r="547" customFormat="false" ht="15" hidden="false" customHeight="true" outlineLevel="0" collapsed="false">
      <c r="A547" s="6" t="n">
        <v>5438</v>
      </c>
      <c r="B547" s="6" t="s">
        <v>19</v>
      </c>
      <c r="C547" s="6" t="s">
        <v>49</v>
      </c>
      <c r="D547" s="6" t="s">
        <v>50</v>
      </c>
      <c r="E547" s="6" t="s">
        <v>51</v>
      </c>
      <c r="F547" s="6" t="s">
        <v>73</v>
      </c>
      <c r="G547" s="6" t="s">
        <v>34</v>
      </c>
      <c r="H547" s="6" t="n">
        <v>4</v>
      </c>
      <c r="I547" s="7" t="n">
        <v>39.99000168</v>
      </c>
      <c r="J547" s="6" t="n">
        <v>1</v>
      </c>
      <c r="K547" s="7" t="n">
        <v>39.99000168</v>
      </c>
      <c r="L547" s="7" t="n">
        <v>8</v>
      </c>
      <c r="M547" s="8" t="n">
        <v>0.200000003</v>
      </c>
      <c r="N547" s="7" t="n">
        <v>-6.400000095</v>
      </c>
      <c r="O547" s="9" t="n">
        <v>0</v>
      </c>
    </row>
    <row r="548" customFormat="false" ht="15" hidden="false" customHeight="true" outlineLevel="0" collapsed="false">
      <c r="A548" s="6" t="n">
        <v>29470</v>
      </c>
      <c r="B548" s="6" t="s">
        <v>26</v>
      </c>
      <c r="C548" s="6" t="s">
        <v>37</v>
      </c>
      <c r="D548" s="6" t="s">
        <v>27</v>
      </c>
      <c r="E548" s="6" t="s">
        <v>28</v>
      </c>
      <c r="F548" s="6" t="s">
        <v>57</v>
      </c>
      <c r="G548" s="6" t="s">
        <v>44</v>
      </c>
      <c r="H548" s="6" t="n">
        <v>1</v>
      </c>
      <c r="I548" s="7" t="n">
        <v>50</v>
      </c>
      <c r="J548" s="6" t="n">
        <v>3</v>
      </c>
      <c r="K548" s="7" t="n">
        <v>150</v>
      </c>
      <c r="L548" s="7" t="n">
        <v>27</v>
      </c>
      <c r="M548" s="8" t="n">
        <v>0.180000007</v>
      </c>
      <c r="N548" s="7" t="n">
        <v>-30.75</v>
      </c>
      <c r="O548" s="12" t="n">
        <v>1</v>
      </c>
    </row>
    <row r="549" customFormat="false" ht="15" hidden="false" customHeight="true" outlineLevel="0" collapsed="false">
      <c r="A549" s="6" t="n">
        <v>25108</v>
      </c>
      <c r="B549" s="6" t="s">
        <v>19</v>
      </c>
      <c r="C549" s="6" t="s">
        <v>37</v>
      </c>
      <c r="D549" s="6" t="s">
        <v>27</v>
      </c>
      <c r="E549" s="6" t="s">
        <v>69</v>
      </c>
      <c r="F549" s="6" t="s">
        <v>23</v>
      </c>
      <c r="G549" s="6" t="s">
        <v>44</v>
      </c>
      <c r="H549" s="6" t="n">
        <v>4</v>
      </c>
      <c r="I549" s="7" t="n">
        <v>129.9900055</v>
      </c>
      <c r="J549" s="6" t="n">
        <v>1</v>
      </c>
      <c r="K549" s="7" t="n">
        <v>129.9900055</v>
      </c>
      <c r="L549" s="7" t="n">
        <v>11.69999981</v>
      </c>
      <c r="M549" s="8" t="n">
        <v>0.090000004</v>
      </c>
      <c r="N549" s="7" t="n">
        <v>59.15000153</v>
      </c>
      <c r="O549" s="9" t="n">
        <v>0</v>
      </c>
    </row>
    <row r="550" customFormat="false" ht="15" hidden="false" customHeight="true" outlineLevel="0" collapsed="false">
      <c r="A550" s="6" t="n">
        <v>19881</v>
      </c>
      <c r="B550" s="6" t="s">
        <v>19</v>
      </c>
      <c r="C550" s="6" t="s">
        <v>49</v>
      </c>
      <c r="D550" s="6" t="s">
        <v>21</v>
      </c>
      <c r="E550" s="6" t="s">
        <v>22</v>
      </c>
      <c r="F550" s="6" t="s">
        <v>57</v>
      </c>
      <c r="G550" s="6" t="s">
        <v>34</v>
      </c>
      <c r="H550" s="6" t="n">
        <v>4</v>
      </c>
      <c r="I550" s="7" t="n">
        <v>50</v>
      </c>
      <c r="J550" s="6" t="n">
        <v>4</v>
      </c>
      <c r="K550" s="7" t="n">
        <v>200</v>
      </c>
      <c r="L550" s="7" t="n">
        <v>30</v>
      </c>
      <c r="M550" s="8" t="n">
        <v>0.150000006</v>
      </c>
      <c r="N550" s="7" t="n">
        <v>39.09999847</v>
      </c>
      <c r="O550" s="9" t="n">
        <v>0</v>
      </c>
    </row>
    <row r="551" customFormat="false" ht="15" hidden="false" customHeight="true" outlineLevel="0" collapsed="false">
      <c r="A551" s="6" t="n">
        <v>23528</v>
      </c>
      <c r="B551" s="6" t="s">
        <v>19</v>
      </c>
      <c r="C551" s="6" t="s">
        <v>49</v>
      </c>
      <c r="D551" s="6" t="s">
        <v>27</v>
      </c>
      <c r="E551" s="6" t="s">
        <v>69</v>
      </c>
      <c r="F551" s="6" t="s">
        <v>23</v>
      </c>
      <c r="G551" s="6" t="s">
        <v>34</v>
      </c>
      <c r="H551" s="6" t="n">
        <v>4</v>
      </c>
      <c r="I551" s="7" t="n">
        <v>129.9900055</v>
      </c>
      <c r="J551" s="6" t="n">
        <v>1</v>
      </c>
      <c r="K551" s="7" t="n">
        <v>129.9900055</v>
      </c>
      <c r="L551" s="7" t="n">
        <v>15.60000038</v>
      </c>
      <c r="M551" s="8" t="n">
        <v>0.119999997</v>
      </c>
      <c r="N551" s="7" t="n">
        <v>51.47999954</v>
      </c>
      <c r="O551" s="9" t="n">
        <v>0</v>
      </c>
    </row>
    <row r="552" customFormat="false" ht="15" hidden="false" customHeight="true" outlineLevel="0" collapsed="false">
      <c r="A552" s="6" t="n">
        <v>63796</v>
      </c>
      <c r="B552" s="6" t="s">
        <v>19</v>
      </c>
      <c r="C552" s="6" t="s">
        <v>49</v>
      </c>
      <c r="D552" s="6" t="s">
        <v>21</v>
      </c>
      <c r="E552" s="6" t="s">
        <v>22</v>
      </c>
      <c r="F552" s="6" t="s">
        <v>58</v>
      </c>
      <c r="G552" s="6" t="s">
        <v>34</v>
      </c>
      <c r="H552" s="6" t="n">
        <v>4</v>
      </c>
      <c r="I552" s="7" t="n">
        <v>49.97999954</v>
      </c>
      <c r="J552" s="6" t="n">
        <v>1</v>
      </c>
      <c r="K552" s="7" t="n">
        <v>49.97999954</v>
      </c>
      <c r="L552" s="7" t="n">
        <v>6.5</v>
      </c>
      <c r="M552" s="8" t="n">
        <v>0.129999995</v>
      </c>
      <c r="N552" s="7" t="n">
        <v>13.60999966</v>
      </c>
      <c r="O552" s="9" t="n">
        <v>0</v>
      </c>
    </row>
    <row r="553" customFormat="false" ht="15" hidden="false" customHeight="true" outlineLevel="0" collapsed="false">
      <c r="A553" s="6" t="n">
        <v>76187</v>
      </c>
      <c r="B553" s="6" t="s">
        <v>26</v>
      </c>
      <c r="C553" s="6" t="s">
        <v>49</v>
      </c>
      <c r="D553" s="6" t="s">
        <v>27</v>
      </c>
      <c r="E553" s="6" t="s">
        <v>28</v>
      </c>
      <c r="F553" s="6" t="s">
        <v>110</v>
      </c>
      <c r="G553" s="6" t="s">
        <v>44</v>
      </c>
      <c r="H553" s="6" t="n">
        <v>1</v>
      </c>
      <c r="I553" s="7" t="n">
        <v>11.53999996</v>
      </c>
      <c r="J553" s="6" t="n">
        <v>1</v>
      </c>
      <c r="K553" s="7" t="n">
        <v>11.53999996</v>
      </c>
      <c r="L553" s="7" t="n">
        <v>2.309999943</v>
      </c>
      <c r="M553" s="8" t="n">
        <v>0.200000003</v>
      </c>
      <c r="N553" s="7" t="n">
        <v>1.379999995</v>
      </c>
      <c r="O553" s="12" t="n">
        <v>1</v>
      </c>
    </row>
    <row r="554" customFormat="false" ht="15" hidden="false" customHeight="true" outlineLevel="0" collapsed="false">
      <c r="A554" s="6" t="n">
        <v>30696</v>
      </c>
      <c r="B554" s="6" t="s">
        <v>19</v>
      </c>
      <c r="C554" s="6" t="s">
        <v>20</v>
      </c>
      <c r="D554" s="6" t="s">
        <v>27</v>
      </c>
      <c r="E554" s="6" t="s">
        <v>42</v>
      </c>
      <c r="F554" s="6" t="s">
        <v>33</v>
      </c>
      <c r="G554" s="6" t="s">
        <v>24</v>
      </c>
      <c r="H554" s="6" t="n">
        <v>4</v>
      </c>
      <c r="I554" s="7" t="n">
        <v>59.99000168</v>
      </c>
      <c r="J554" s="6" t="n">
        <v>2</v>
      </c>
      <c r="K554" s="7" t="n">
        <v>119.9800034</v>
      </c>
      <c r="L554" s="7" t="n">
        <v>18</v>
      </c>
      <c r="M554" s="8" t="n">
        <v>0.150000006</v>
      </c>
      <c r="N554" s="7" t="n">
        <v>34.47000122</v>
      </c>
      <c r="O554" s="9" t="n">
        <v>0</v>
      </c>
    </row>
    <row r="555" customFormat="false" ht="15" hidden="false" customHeight="true" outlineLevel="0" collapsed="false">
      <c r="A555" s="6" t="n">
        <v>8441</v>
      </c>
      <c r="B555" s="6" t="s">
        <v>19</v>
      </c>
      <c r="C555" s="6" t="s">
        <v>20</v>
      </c>
      <c r="D555" s="6" t="s">
        <v>50</v>
      </c>
      <c r="E555" s="6" t="s">
        <v>51</v>
      </c>
      <c r="F555" s="6" t="s">
        <v>89</v>
      </c>
      <c r="G555" s="6" t="s">
        <v>24</v>
      </c>
      <c r="H555" s="6" t="n">
        <v>4</v>
      </c>
      <c r="I555" s="7" t="n">
        <v>59.99000168</v>
      </c>
      <c r="J555" s="6" t="n">
        <v>2</v>
      </c>
      <c r="K555" s="7" t="n">
        <v>119.9800034</v>
      </c>
      <c r="L555" s="7" t="n">
        <v>18</v>
      </c>
      <c r="M555" s="8" t="n">
        <v>0.150000006</v>
      </c>
      <c r="N555" s="7" t="n">
        <v>49.97000122</v>
      </c>
      <c r="O555" s="9" t="n">
        <v>0</v>
      </c>
    </row>
    <row r="556" customFormat="false" ht="15" hidden="false" customHeight="true" outlineLevel="0" collapsed="false">
      <c r="A556" s="6" t="n">
        <v>66105</v>
      </c>
      <c r="B556" s="6" t="s">
        <v>19</v>
      </c>
      <c r="C556" s="6" t="s">
        <v>20</v>
      </c>
      <c r="D556" s="6" t="s">
        <v>21</v>
      </c>
      <c r="E556" s="6" t="s">
        <v>65</v>
      </c>
      <c r="F556" s="6" t="s">
        <v>68</v>
      </c>
      <c r="G556" s="6" t="s">
        <v>24</v>
      </c>
      <c r="H556" s="6" t="n">
        <v>4</v>
      </c>
      <c r="I556" s="7" t="n">
        <v>249.9900055</v>
      </c>
      <c r="J556" s="6" t="n">
        <v>1</v>
      </c>
      <c r="K556" s="7" t="n">
        <v>249.9900055</v>
      </c>
      <c r="L556" s="7" t="n">
        <v>50</v>
      </c>
      <c r="M556" s="8" t="n">
        <v>0.200000003</v>
      </c>
      <c r="N556" s="7" t="n">
        <v>20</v>
      </c>
      <c r="O556" s="12" t="n">
        <v>1</v>
      </c>
    </row>
    <row r="557" customFormat="false" ht="15" hidden="false" customHeight="true" outlineLevel="0" collapsed="false">
      <c r="A557" s="6" t="n">
        <v>47345</v>
      </c>
      <c r="B557" s="6" t="s">
        <v>19</v>
      </c>
      <c r="C557" s="6" t="s">
        <v>49</v>
      </c>
      <c r="D557" s="6" t="s">
        <v>27</v>
      </c>
      <c r="E557" s="6" t="s">
        <v>69</v>
      </c>
      <c r="F557" s="6" t="s">
        <v>75</v>
      </c>
      <c r="G557" s="6" t="s">
        <v>44</v>
      </c>
      <c r="H557" s="6" t="n">
        <v>4</v>
      </c>
      <c r="I557" s="7" t="n">
        <v>299.980011</v>
      </c>
      <c r="J557" s="6" t="n">
        <v>1</v>
      </c>
      <c r="K557" s="7" t="n">
        <v>299.980011</v>
      </c>
      <c r="L557" s="7" t="n">
        <v>9</v>
      </c>
      <c r="M557" s="8" t="n">
        <v>0.029999999</v>
      </c>
      <c r="N557" s="7" t="n">
        <v>87.29000092</v>
      </c>
      <c r="O557" s="12" t="n">
        <v>1</v>
      </c>
    </row>
    <row r="558" customFormat="false" ht="15" hidden="false" customHeight="true" outlineLevel="0" collapsed="false">
      <c r="A558" s="6" t="n">
        <v>58690</v>
      </c>
      <c r="B558" s="6" t="s">
        <v>26</v>
      </c>
      <c r="C558" s="6" t="s">
        <v>20</v>
      </c>
      <c r="D558" s="6" t="s">
        <v>50</v>
      </c>
      <c r="E558" s="6" t="s">
        <v>51</v>
      </c>
      <c r="F558" s="6" t="s">
        <v>40</v>
      </c>
      <c r="G558" s="6" t="s">
        <v>24</v>
      </c>
      <c r="H558" s="6" t="n">
        <v>1</v>
      </c>
      <c r="I558" s="7" t="n">
        <v>399.980011</v>
      </c>
      <c r="J558" s="6" t="n">
        <v>1</v>
      </c>
      <c r="K558" s="7" t="n">
        <v>399.980011</v>
      </c>
      <c r="L558" s="7" t="n">
        <v>22</v>
      </c>
      <c r="M558" s="8" t="n">
        <v>0.059999999</v>
      </c>
      <c r="N558" s="7" t="n">
        <v>113.3899994</v>
      </c>
      <c r="O558" s="12" t="n">
        <v>1</v>
      </c>
    </row>
    <row r="559" customFormat="false" ht="15" hidden="false" customHeight="true" outlineLevel="0" collapsed="false">
      <c r="A559" s="6" t="n">
        <v>5261</v>
      </c>
      <c r="B559" s="6" t="s">
        <v>46</v>
      </c>
      <c r="C559" s="6" t="s">
        <v>20</v>
      </c>
      <c r="D559" s="6" t="s">
        <v>50</v>
      </c>
      <c r="E559" s="6" t="s">
        <v>51</v>
      </c>
      <c r="F559" s="6" t="s">
        <v>58</v>
      </c>
      <c r="G559" s="6" t="s">
        <v>34</v>
      </c>
      <c r="H559" s="6" t="n">
        <v>2</v>
      </c>
      <c r="I559" s="7" t="n">
        <v>49.97999954</v>
      </c>
      <c r="J559" s="6" t="n">
        <v>2</v>
      </c>
      <c r="K559" s="7" t="n">
        <v>99.95999908</v>
      </c>
      <c r="L559" s="7" t="n">
        <v>19.98999977</v>
      </c>
      <c r="M559" s="8" t="n">
        <v>0.200000003</v>
      </c>
      <c r="N559" s="7" t="n">
        <v>18.38999939</v>
      </c>
      <c r="O559" s="9" t="n">
        <v>0</v>
      </c>
    </row>
    <row r="560" customFormat="false" ht="15" hidden="false" customHeight="true" outlineLevel="0" collapsed="false">
      <c r="A560" s="6" t="n">
        <v>45218</v>
      </c>
      <c r="B560" s="6" t="s">
        <v>19</v>
      </c>
      <c r="C560" s="6" t="s">
        <v>37</v>
      </c>
      <c r="D560" s="6" t="s">
        <v>38</v>
      </c>
      <c r="E560" s="6" t="s">
        <v>39</v>
      </c>
      <c r="F560" s="6" t="s">
        <v>40</v>
      </c>
      <c r="G560" s="6" t="s">
        <v>34</v>
      </c>
      <c r="H560" s="6" t="n">
        <v>4</v>
      </c>
      <c r="I560" s="7" t="n">
        <v>399.980011</v>
      </c>
      <c r="J560" s="6" t="n">
        <v>1</v>
      </c>
      <c r="K560" s="7" t="n">
        <v>399.980011</v>
      </c>
      <c r="L560" s="7" t="n">
        <v>40</v>
      </c>
      <c r="M560" s="8" t="n">
        <v>0.100000001</v>
      </c>
      <c r="N560" s="7" t="n">
        <v>45</v>
      </c>
      <c r="O560" s="9" t="n">
        <v>0</v>
      </c>
    </row>
    <row r="561" customFormat="false" ht="15" hidden="false" customHeight="true" outlineLevel="0" collapsed="false">
      <c r="A561" s="6" t="n">
        <v>2698</v>
      </c>
      <c r="B561" s="6" t="s">
        <v>19</v>
      </c>
      <c r="C561" s="6" t="s">
        <v>20</v>
      </c>
      <c r="D561" s="6" t="s">
        <v>50</v>
      </c>
      <c r="E561" s="6" t="s">
        <v>51</v>
      </c>
      <c r="F561" s="6" t="s">
        <v>23</v>
      </c>
      <c r="G561" s="6" t="s">
        <v>34</v>
      </c>
      <c r="H561" s="6" t="n">
        <v>4</v>
      </c>
      <c r="I561" s="7" t="n">
        <v>129.9900055</v>
      </c>
      <c r="J561" s="6" t="n">
        <v>1</v>
      </c>
      <c r="K561" s="7" t="n">
        <v>129.9900055</v>
      </c>
      <c r="L561" s="7" t="n">
        <v>11.69999981</v>
      </c>
      <c r="M561" s="8" t="n">
        <v>0.090000004</v>
      </c>
      <c r="N561" s="7" t="n">
        <v>-78.90000153</v>
      </c>
      <c r="O561" s="9" t="n">
        <v>0</v>
      </c>
    </row>
    <row r="562" customFormat="false" ht="15" hidden="false" customHeight="true" outlineLevel="0" collapsed="false">
      <c r="A562" s="6" t="n">
        <v>18787</v>
      </c>
      <c r="B562" s="6" t="s">
        <v>19</v>
      </c>
      <c r="C562" s="6" t="s">
        <v>49</v>
      </c>
      <c r="D562" s="6" t="s">
        <v>21</v>
      </c>
      <c r="E562" s="6" t="s">
        <v>64</v>
      </c>
      <c r="F562" s="6" t="s">
        <v>58</v>
      </c>
      <c r="G562" s="6" t="s">
        <v>44</v>
      </c>
      <c r="H562" s="6" t="n">
        <v>4</v>
      </c>
      <c r="I562" s="7" t="n">
        <v>49.97999954</v>
      </c>
      <c r="J562" s="6" t="n">
        <v>3</v>
      </c>
      <c r="K562" s="7" t="n">
        <v>149.9400024</v>
      </c>
      <c r="L562" s="7" t="n">
        <v>25.48999977</v>
      </c>
      <c r="M562" s="8" t="n">
        <v>0.170000002</v>
      </c>
      <c r="N562" s="7" t="n">
        <v>9.329999924</v>
      </c>
      <c r="O562" s="9" t="n">
        <v>0</v>
      </c>
    </row>
    <row r="563" customFormat="false" ht="15" hidden="false" customHeight="true" outlineLevel="0" collapsed="false">
      <c r="A563" s="6" t="n">
        <v>42437</v>
      </c>
      <c r="B563" s="6" t="s">
        <v>26</v>
      </c>
      <c r="C563" s="6" t="s">
        <v>20</v>
      </c>
      <c r="D563" s="6" t="s">
        <v>38</v>
      </c>
      <c r="E563" s="6" t="s">
        <v>98</v>
      </c>
      <c r="F563" s="6" t="s">
        <v>57</v>
      </c>
      <c r="G563" s="6" t="s">
        <v>34</v>
      </c>
      <c r="H563" s="6" t="n">
        <v>1</v>
      </c>
      <c r="I563" s="7" t="n">
        <v>50</v>
      </c>
      <c r="J563" s="6" t="n">
        <v>3</v>
      </c>
      <c r="K563" s="7" t="n">
        <v>150</v>
      </c>
      <c r="L563" s="7" t="n">
        <v>10.5</v>
      </c>
      <c r="M563" s="8" t="n">
        <v>0.07</v>
      </c>
      <c r="N563" s="7" t="n">
        <v>38.36000061</v>
      </c>
      <c r="O563" s="12" t="n">
        <v>1</v>
      </c>
    </row>
    <row r="564" customFormat="false" ht="15" hidden="false" customHeight="true" outlineLevel="0" collapsed="false">
      <c r="A564" s="6" t="n">
        <v>45454</v>
      </c>
      <c r="B564" s="6" t="s">
        <v>19</v>
      </c>
      <c r="C564" s="6" t="s">
        <v>49</v>
      </c>
      <c r="D564" s="6" t="s">
        <v>38</v>
      </c>
      <c r="E564" s="6" t="s">
        <v>70</v>
      </c>
      <c r="F564" s="6" t="s">
        <v>57</v>
      </c>
      <c r="G564" s="6" t="s">
        <v>24</v>
      </c>
      <c r="H564" s="6" t="n">
        <v>4</v>
      </c>
      <c r="I564" s="7" t="n">
        <v>50</v>
      </c>
      <c r="J564" s="6" t="n">
        <v>2</v>
      </c>
      <c r="K564" s="7" t="n">
        <v>100</v>
      </c>
      <c r="L564" s="7" t="n">
        <v>15</v>
      </c>
      <c r="M564" s="8" t="n">
        <v>0.150000006</v>
      </c>
      <c r="N564" s="7" t="n">
        <v>26.61000061</v>
      </c>
      <c r="O564" s="12" t="n">
        <v>1</v>
      </c>
    </row>
    <row r="565" customFormat="false" ht="15" hidden="false" customHeight="true" outlineLevel="0" collapsed="false">
      <c r="A565" s="6" t="n">
        <v>59561</v>
      </c>
      <c r="B565" s="6" t="s">
        <v>46</v>
      </c>
      <c r="C565" s="6" t="s">
        <v>20</v>
      </c>
      <c r="D565" s="6" t="s">
        <v>50</v>
      </c>
      <c r="E565" s="6" t="s">
        <v>72</v>
      </c>
      <c r="F565" s="6" t="s">
        <v>23</v>
      </c>
      <c r="G565" s="6" t="s">
        <v>34</v>
      </c>
      <c r="H565" s="6" t="n">
        <v>2</v>
      </c>
      <c r="I565" s="7" t="n">
        <v>129.9900055</v>
      </c>
      <c r="J565" s="6" t="n">
        <v>1</v>
      </c>
      <c r="K565" s="7" t="n">
        <v>129.9900055</v>
      </c>
      <c r="L565" s="7" t="n">
        <v>19.5</v>
      </c>
      <c r="M565" s="8" t="n">
        <v>0.150000006</v>
      </c>
      <c r="N565" s="7" t="n">
        <v>55.25</v>
      </c>
      <c r="O565" s="9" t="n">
        <v>0</v>
      </c>
    </row>
    <row r="566" customFormat="false" ht="15" hidden="false" customHeight="true" outlineLevel="0" collapsed="false">
      <c r="A566" s="6" t="n">
        <v>19269</v>
      </c>
      <c r="B566" s="6" t="s">
        <v>26</v>
      </c>
      <c r="C566" s="6" t="s">
        <v>20</v>
      </c>
      <c r="D566" s="6" t="s">
        <v>21</v>
      </c>
      <c r="E566" s="6" t="s">
        <v>65</v>
      </c>
      <c r="F566" s="6" t="s">
        <v>29</v>
      </c>
      <c r="G566" s="6" t="s">
        <v>34</v>
      </c>
      <c r="H566" s="6" t="n">
        <v>1</v>
      </c>
      <c r="I566" s="7" t="n">
        <v>99.98999786</v>
      </c>
      <c r="J566" s="6" t="n">
        <v>1</v>
      </c>
      <c r="K566" s="7" t="n">
        <v>99.98999786</v>
      </c>
      <c r="L566" s="7" t="n">
        <v>13</v>
      </c>
      <c r="M566" s="8" t="n">
        <v>0.129999995</v>
      </c>
      <c r="N566" s="7" t="n">
        <v>29.39999962</v>
      </c>
      <c r="O566" s="12" t="n">
        <v>1</v>
      </c>
    </row>
    <row r="567" customFormat="false" ht="15" hidden="false" customHeight="true" outlineLevel="0" collapsed="false">
      <c r="A567" s="6" t="n">
        <v>67494</v>
      </c>
      <c r="B567" s="6" t="s">
        <v>19</v>
      </c>
      <c r="C567" s="6" t="s">
        <v>37</v>
      </c>
      <c r="D567" s="6" t="s">
        <v>21</v>
      </c>
      <c r="E567" s="6" t="s">
        <v>65</v>
      </c>
      <c r="F567" s="6" t="s">
        <v>29</v>
      </c>
      <c r="G567" s="6" t="s">
        <v>34</v>
      </c>
      <c r="H567" s="6" t="n">
        <v>4</v>
      </c>
      <c r="I567" s="7" t="n">
        <v>99.98999786</v>
      </c>
      <c r="J567" s="6" t="n">
        <v>3</v>
      </c>
      <c r="K567" s="7" t="n">
        <v>299.9700012</v>
      </c>
      <c r="L567" s="7" t="n">
        <v>15</v>
      </c>
      <c r="M567" s="8" t="n">
        <v>0.050000001</v>
      </c>
      <c r="N567" s="7" t="n">
        <v>74.08999634</v>
      </c>
      <c r="O567" s="12" t="n">
        <v>1</v>
      </c>
    </row>
    <row r="568" customFormat="false" ht="15" hidden="false" customHeight="true" outlineLevel="0" collapsed="false">
      <c r="A568" s="6" t="n">
        <v>3531</v>
      </c>
      <c r="B568" s="6" t="s">
        <v>46</v>
      </c>
      <c r="C568" s="6" t="s">
        <v>20</v>
      </c>
      <c r="D568" s="6" t="s">
        <v>50</v>
      </c>
      <c r="E568" s="6" t="s">
        <v>51</v>
      </c>
      <c r="F568" s="6" t="s">
        <v>58</v>
      </c>
      <c r="G568" s="6" t="s">
        <v>34</v>
      </c>
      <c r="H568" s="6" t="n">
        <v>2</v>
      </c>
      <c r="I568" s="7" t="n">
        <v>49.97999954</v>
      </c>
      <c r="J568" s="6" t="n">
        <v>5</v>
      </c>
      <c r="K568" s="7" t="n">
        <v>249.8999939</v>
      </c>
      <c r="L568" s="7" t="n">
        <v>17.48999977</v>
      </c>
      <c r="M568" s="8" t="n">
        <v>0.07</v>
      </c>
      <c r="N568" s="7" t="n">
        <v>81.33999634</v>
      </c>
      <c r="O568" s="9" t="n">
        <v>0</v>
      </c>
    </row>
    <row r="569" customFormat="false" ht="15" hidden="false" customHeight="true" outlineLevel="0" collapsed="false">
      <c r="A569" s="6" t="n">
        <v>20974</v>
      </c>
      <c r="B569" s="6" t="s">
        <v>26</v>
      </c>
      <c r="C569" s="6" t="s">
        <v>20</v>
      </c>
      <c r="D569" s="6" t="s">
        <v>27</v>
      </c>
      <c r="E569" s="6" t="s">
        <v>69</v>
      </c>
      <c r="F569" s="6" t="s">
        <v>78</v>
      </c>
      <c r="G569" s="6" t="s">
        <v>44</v>
      </c>
      <c r="H569" s="6" t="n">
        <v>1</v>
      </c>
      <c r="I569" s="7" t="n">
        <v>22</v>
      </c>
      <c r="J569" s="6" t="n">
        <v>4</v>
      </c>
      <c r="K569" s="7" t="n">
        <v>88</v>
      </c>
      <c r="L569" s="7" t="n">
        <v>14.96000004</v>
      </c>
      <c r="M569" s="8" t="n">
        <v>0.170000002</v>
      </c>
      <c r="N569" s="7" t="n">
        <v>-3.430000067</v>
      </c>
      <c r="O569" s="12" t="n">
        <v>1</v>
      </c>
    </row>
    <row r="570" customFormat="false" ht="15" hidden="false" customHeight="true" outlineLevel="0" collapsed="false">
      <c r="A570" s="6" t="n">
        <v>1291</v>
      </c>
      <c r="B570" s="6" t="s">
        <v>46</v>
      </c>
      <c r="C570" s="6" t="s">
        <v>20</v>
      </c>
      <c r="D570" s="6" t="s">
        <v>50</v>
      </c>
      <c r="E570" s="6" t="s">
        <v>51</v>
      </c>
      <c r="F570" s="6" t="s">
        <v>40</v>
      </c>
      <c r="G570" s="6" t="s">
        <v>34</v>
      </c>
      <c r="H570" s="6" t="n">
        <v>2</v>
      </c>
      <c r="I570" s="7" t="n">
        <v>399.980011</v>
      </c>
      <c r="J570" s="6" t="n">
        <v>1</v>
      </c>
      <c r="K570" s="7" t="n">
        <v>399.980011</v>
      </c>
      <c r="L570" s="7" t="n">
        <v>0</v>
      </c>
      <c r="M570" s="8" t="n">
        <v>0</v>
      </c>
      <c r="N570" s="7" t="n">
        <v>191.9900055</v>
      </c>
      <c r="O570" s="9" t="n">
        <v>0</v>
      </c>
    </row>
    <row r="571" customFormat="false" ht="15" hidden="false" customHeight="true" outlineLevel="0" collapsed="false">
      <c r="A571" s="6" t="n">
        <v>56934</v>
      </c>
      <c r="B571" s="6" t="s">
        <v>46</v>
      </c>
      <c r="C571" s="6" t="s">
        <v>20</v>
      </c>
      <c r="D571" s="6" t="s">
        <v>50</v>
      </c>
      <c r="E571" s="6" t="s">
        <v>51</v>
      </c>
      <c r="F571" s="6" t="s">
        <v>40</v>
      </c>
      <c r="G571" s="6" t="s">
        <v>34</v>
      </c>
      <c r="H571" s="6" t="n">
        <v>2</v>
      </c>
      <c r="I571" s="7" t="n">
        <v>399.980011</v>
      </c>
      <c r="J571" s="6" t="n">
        <v>1</v>
      </c>
      <c r="K571" s="7" t="n">
        <v>399.980011</v>
      </c>
      <c r="L571" s="7" t="n">
        <v>80</v>
      </c>
      <c r="M571" s="8" t="n">
        <v>0.200000003</v>
      </c>
      <c r="N571" s="7" t="n">
        <v>140.7899933</v>
      </c>
      <c r="O571" s="12" t="n">
        <v>1</v>
      </c>
    </row>
    <row r="572" customFormat="false" ht="15" hidden="false" customHeight="true" outlineLevel="0" collapsed="false">
      <c r="A572" s="6" t="n">
        <v>22605</v>
      </c>
      <c r="B572" s="6" t="s">
        <v>46</v>
      </c>
      <c r="C572" s="6" t="s">
        <v>49</v>
      </c>
      <c r="D572" s="6" t="s">
        <v>27</v>
      </c>
      <c r="E572" s="6" t="s">
        <v>28</v>
      </c>
      <c r="F572" s="6" t="s">
        <v>40</v>
      </c>
      <c r="G572" s="6" t="s">
        <v>44</v>
      </c>
      <c r="H572" s="6" t="n">
        <v>2</v>
      </c>
      <c r="I572" s="7" t="n">
        <v>399.980011</v>
      </c>
      <c r="J572" s="6" t="n">
        <v>1</v>
      </c>
      <c r="K572" s="7" t="n">
        <v>399.980011</v>
      </c>
      <c r="L572" s="7" t="n">
        <v>60</v>
      </c>
      <c r="M572" s="8" t="n">
        <v>0.150000006</v>
      </c>
      <c r="N572" s="7" t="n">
        <v>106.4100037</v>
      </c>
      <c r="O572" s="12" t="n">
        <v>1</v>
      </c>
    </row>
    <row r="573" customFormat="false" ht="15" hidden="false" customHeight="true" outlineLevel="0" collapsed="false">
      <c r="A573" s="6" t="n">
        <v>29763</v>
      </c>
      <c r="B573" s="6" t="s">
        <v>19</v>
      </c>
      <c r="C573" s="6" t="s">
        <v>20</v>
      </c>
      <c r="D573" s="6" t="s">
        <v>27</v>
      </c>
      <c r="E573" s="6" t="s">
        <v>42</v>
      </c>
      <c r="F573" s="6" t="s">
        <v>75</v>
      </c>
      <c r="G573" s="6" t="s">
        <v>34</v>
      </c>
      <c r="H573" s="6" t="n">
        <v>4</v>
      </c>
      <c r="I573" s="7" t="n">
        <v>299.980011</v>
      </c>
      <c r="J573" s="6" t="n">
        <v>1</v>
      </c>
      <c r="K573" s="7" t="n">
        <v>299.980011</v>
      </c>
      <c r="L573" s="7" t="n">
        <v>6</v>
      </c>
      <c r="M573" s="8" t="n">
        <v>0.02</v>
      </c>
      <c r="N573" s="7" t="n">
        <v>105.8300018</v>
      </c>
      <c r="O573" s="9" t="n">
        <v>0</v>
      </c>
    </row>
    <row r="574" customFormat="false" ht="15" hidden="false" customHeight="true" outlineLevel="0" collapsed="false">
      <c r="A574" s="6" t="n">
        <v>74332</v>
      </c>
      <c r="B574" s="6" t="s">
        <v>26</v>
      </c>
      <c r="C574" s="6" t="s">
        <v>20</v>
      </c>
      <c r="D574" s="6" t="s">
        <v>27</v>
      </c>
      <c r="E574" s="6" t="s">
        <v>69</v>
      </c>
      <c r="F574" s="6" t="s">
        <v>109</v>
      </c>
      <c r="G574" s="6" t="s">
        <v>34</v>
      </c>
      <c r="H574" s="6" t="n">
        <v>1</v>
      </c>
      <c r="I574" s="7" t="n">
        <v>11.28999996</v>
      </c>
      <c r="J574" s="6" t="n">
        <v>1</v>
      </c>
      <c r="K574" s="7" t="n">
        <v>11.28999996</v>
      </c>
      <c r="L574" s="7" t="n">
        <v>0.790000021</v>
      </c>
      <c r="M574" s="8" t="n">
        <v>0.07</v>
      </c>
      <c r="N574" s="7" t="n">
        <v>0</v>
      </c>
      <c r="O574" s="12" t="n">
        <v>1</v>
      </c>
    </row>
    <row r="575" customFormat="false" ht="15" hidden="false" customHeight="true" outlineLevel="0" collapsed="false">
      <c r="A575" s="6" t="n">
        <v>14347</v>
      </c>
      <c r="B575" s="6" t="s">
        <v>36</v>
      </c>
      <c r="C575" s="6" t="s">
        <v>20</v>
      </c>
      <c r="D575" s="6" t="s">
        <v>21</v>
      </c>
      <c r="E575" s="6" t="s">
        <v>22</v>
      </c>
      <c r="F575" s="6" t="s">
        <v>23</v>
      </c>
      <c r="G575" s="6" t="s">
        <v>24</v>
      </c>
      <c r="H575" s="6" t="n">
        <v>0</v>
      </c>
      <c r="I575" s="7" t="n">
        <v>129.9900055</v>
      </c>
      <c r="J575" s="6" t="n">
        <v>1</v>
      </c>
      <c r="K575" s="7" t="n">
        <v>129.9900055</v>
      </c>
      <c r="L575" s="7" t="n">
        <v>0</v>
      </c>
      <c r="M575" s="8" t="n">
        <v>0</v>
      </c>
      <c r="N575" s="7" t="n">
        <v>-24.82999992</v>
      </c>
      <c r="O575" s="9" t="n">
        <v>0</v>
      </c>
    </row>
    <row r="576" customFormat="false" ht="15" hidden="false" customHeight="true" outlineLevel="0" collapsed="false">
      <c r="A576" s="6" t="n">
        <v>33632</v>
      </c>
      <c r="B576" s="6" t="s">
        <v>46</v>
      </c>
      <c r="C576" s="6" t="s">
        <v>20</v>
      </c>
      <c r="D576" s="6" t="s">
        <v>31</v>
      </c>
      <c r="E576" s="6" t="s">
        <v>32</v>
      </c>
      <c r="F576" s="6" t="s">
        <v>40</v>
      </c>
      <c r="G576" s="6" t="s">
        <v>34</v>
      </c>
      <c r="H576" s="6" t="n">
        <v>2</v>
      </c>
      <c r="I576" s="7" t="n">
        <v>399.980011</v>
      </c>
      <c r="J576" s="6" t="n">
        <v>1</v>
      </c>
      <c r="K576" s="7" t="n">
        <v>399.980011</v>
      </c>
      <c r="L576" s="7" t="n">
        <v>72</v>
      </c>
      <c r="M576" s="8" t="n">
        <v>0.180000007</v>
      </c>
      <c r="N576" s="7" t="n">
        <v>-12.46000004</v>
      </c>
      <c r="O576" s="12" t="n">
        <v>1</v>
      </c>
    </row>
    <row r="577" customFormat="false" ht="15" hidden="false" customHeight="true" outlineLevel="0" collapsed="false">
      <c r="A577" s="6" t="n">
        <v>195</v>
      </c>
      <c r="B577" s="6" t="s">
        <v>46</v>
      </c>
      <c r="C577" s="6" t="s">
        <v>20</v>
      </c>
      <c r="D577" s="6" t="s">
        <v>50</v>
      </c>
      <c r="E577" s="6" t="s">
        <v>51</v>
      </c>
      <c r="F577" s="6" t="s">
        <v>74</v>
      </c>
      <c r="G577" s="6" t="s">
        <v>44</v>
      </c>
      <c r="H577" s="6" t="n">
        <v>2</v>
      </c>
      <c r="I577" s="7" t="n">
        <v>31.98999977</v>
      </c>
      <c r="J577" s="6" t="n">
        <v>4</v>
      </c>
      <c r="K577" s="7" t="n">
        <v>127.9599991</v>
      </c>
      <c r="L577" s="7" t="n">
        <v>20.46999931</v>
      </c>
      <c r="M577" s="8" t="n">
        <v>0.159999996</v>
      </c>
      <c r="N577" s="7" t="n">
        <v>31.17000008</v>
      </c>
      <c r="O577" s="12" t="n">
        <v>1</v>
      </c>
    </row>
    <row r="578" customFormat="false" ht="15" hidden="false" customHeight="true" outlineLevel="0" collapsed="false">
      <c r="A578" s="6" t="n">
        <v>9757</v>
      </c>
      <c r="B578" s="6" t="s">
        <v>19</v>
      </c>
      <c r="C578" s="6" t="s">
        <v>37</v>
      </c>
      <c r="D578" s="6" t="s">
        <v>50</v>
      </c>
      <c r="E578" s="6" t="s">
        <v>63</v>
      </c>
      <c r="F578" s="6" t="s">
        <v>29</v>
      </c>
      <c r="G578" s="6" t="s">
        <v>24</v>
      </c>
      <c r="H578" s="6" t="n">
        <v>4</v>
      </c>
      <c r="I578" s="7" t="n">
        <v>99.98999786</v>
      </c>
      <c r="J578" s="6" t="n">
        <v>2</v>
      </c>
      <c r="K578" s="7" t="n">
        <v>199.9799957</v>
      </c>
      <c r="L578" s="7" t="n">
        <v>11</v>
      </c>
      <c r="M578" s="8" t="n">
        <v>0.059999999</v>
      </c>
      <c r="N578" s="7" t="n">
        <v>94.48999786</v>
      </c>
      <c r="O578" s="9" t="n">
        <v>0</v>
      </c>
    </row>
    <row r="579" customFormat="false" ht="15" hidden="false" customHeight="true" outlineLevel="0" collapsed="false">
      <c r="A579" s="6" t="n">
        <v>1373</v>
      </c>
      <c r="B579" s="6" t="s">
        <v>26</v>
      </c>
      <c r="C579" s="6" t="s">
        <v>20</v>
      </c>
      <c r="D579" s="6" t="s">
        <v>50</v>
      </c>
      <c r="E579" s="6" t="s">
        <v>51</v>
      </c>
      <c r="F579" s="6" t="s">
        <v>75</v>
      </c>
      <c r="G579" s="6" t="s">
        <v>44</v>
      </c>
      <c r="H579" s="6" t="n">
        <v>1</v>
      </c>
      <c r="I579" s="7" t="n">
        <v>299.980011</v>
      </c>
      <c r="J579" s="6" t="n">
        <v>1</v>
      </c>
      <c r="K579" s="7" t="n">
        <v>299.980011</v>
      </c>
      <c r="L579" s="7" t="n">
        <v>9</v>
      </c>
      <c r="M579" s="8" t="n">
        <v>0.029999999</v>
      </c>
      <c r="N579" s="7" t="n">
        <v>76.52999878</v>
      </c>
      <c r="O579" s="12" t="n">
        <v>1</v>
      </c>
    </row>
    <row r="580" customFormat="false" ht="15" hidden="false" customHeight="true" outlineLevel="0" collapsed="false">
      <c r="A580" s="6" t="n">
        <v>180</v>
      </c>
      <c r="B580" s="6" t="s">
        <v>19</v>
      </c>
      <c r="C580" s="6" t="s">
        <v>20</v>
      </c>
      <c r="D580" s="6" t="s">
        <v>50</v>
      </c>
      <c r="E580" s="6" t="s">
        <v>72</v>
      </c>
      <c r="F580" s="6" t="s">
        <v>71</v>
      </c>
      <c r="G580" s="6" t="s">
        <v>34</v>
      </c>
      <c r="H580" s="6" t="n">
        <v>4</v>
      </c>
      <c r="I580" s="7" t="n">
        <v>199.9900055</v>
      </c>
      <c r="J580" s="6" t="n">
        <v>1</v>
      </c>
      <c r="K580" s="7" t="n">
        <v>199.9900055</v>
      </c>
      <c r="L580" s="7" t="n">
        <v>4</v>
      </c>
      <c r="M580" s="8" t="n">
        <v>0.02</v>
      </c>
      <c r="N580" s="7" t="n">
        <v>68.59999847</v>
      </c>
      <c r="O580" s="12" t="n">
        <v>1</v>
      </c>
    </row>
    <row r="581" customFormat="false" ht="15" hidden="false" customHeight="true" outlineLevel="0" collapsed="false">
      <c r="A581" s="6" t="n">
        <v>16199</v>
      </c>
      <c r="B581" s="6" t="s">
        <v>19</v>
      </c>
      <c r="C581" s="6" t="s">
        <v>49</v>
      </c>
      <c r="D581" s="6" t="s">
        <v>21</v>
      </c>
      <c r="E581" s="6" t="s">
        <v>65</v>
      </c>
      <c r="F581" s="6" t="s">
        <v>71</v>
      </c>
      <c r="G581" s="6" t="s">
        <v>44</v>
      </c>
      <c r="H581" s="6" t="n">
        <v>4</v>
      </c>
      <c r="I581" s="7" t="n">
        <v>199.9900055</v>
      </c>
      <c r="J581" s="6" t="n">
        <v>1</v>
      </c>
      <c r="K581" s="7" t="n">
        <v>199.9900055</v>
      </c>
      <c r="L581" s="7" t="n">
        <v>40</v>
      </c>
      <c r="M581" s="8" t="n">
        <v>0.200000003</v>
      </c>
      <c r="N581" s="7" t="n">
        <v>16</v>
      </c>
      <c r="O581" s="12" t="n">
        <v>1</v>
      </c>
    </row>
    <row r="582" customFormat="false" ht="15" hidden="false" customHeight="true" outlineLevel="0" collapsed="false">
      <c r="A582" s="6" t="n">
        <v>4330</v>
      </c>
      <c r="B582" s="6" t="s">
        <v>19</v>
      </c>
      <c r="C582" s="6" t="s">
        <v>37</v>
      </c>
      <c r="D582" s="6" t="s">
        <v>50</v>
      </c>
      <c r="E582" s="6" t="s">
        <v>51</v>
      </c>
      <c r="F582" s="6" t="s">
        <v>58</v>
      </c>
      <c r="G582" s="6" t="s">
        <v>44</v>
      </c>
      <c r="H582" s="6" t="n">
        <v>4</v>
      </c>
      <c r="I582" s="7" t="n">
        <v>49.97999954</v>
      </c>
      <c r="J582" s="6" t="n">
        <v>2</v>
      </c>
      <c r="K582" s="7" t="n">
        <v>99.95999908</v>
      </c>
      <c r="L582" s="7" t="n">
        <v>16.98999977</v>
      </c>
      <c r="M582" s="8" t="n">
        <v>0.170000002</v>
      </c>
      <c r="N582" s="7" t="n">
        <v>28.04000092</v>
      </c>
      <c r="O582" s="12" t="n">
        <v>1</v>
      </c>
    </row>
    <row r="583" customFormat="false" ht="15" hidden="false" customHeight="true" outlineLevel="0" collapsed="false">
      <c r="A583" s="6" t="n">
        <v>6511</v>
      </c>
      <c r="B583" s="6" t="s">
        <v>19</v>
      </c>
      <c r="C583" s="6" t="s">
        <v>20</v>
      </c>
      <c r="D583" s="6" t="s">
        <v>50</v>
      </c>
      <c r="E583" s="6" t="s">
        <v>51</v>
      </c>
      <c r="F583" s="6" t="s">
        <v>29</v>
      </c>
      <c r="G583" s="6" t="s">
        <v>34</v>
      </c>
      <c r="H583" s="6" t="n">
        <v>4</v>
      </c>
      <c r="I583" s="7" t="n">
        <v>99.98999786</v>
      </c>
      <c r="J583" s="6" t="n">
        <v>2</v>
      </c>
      <c r="K583" s="7" t="n">
        <v>199.9799957</v>
      </c>
      <c r="L583" s="7" t="n">
        <v>10</v>
      </c>
      <c r="M583" s="8" t="n">
        <v>0.050000001</v>
      </c>
      <c r="N583" s="7" t="n">
        <v>61.74000168</v>
      </c>
      <c r="O583" s="9" t="n">
        <v>0</v>
      </c>
    </row>
    <row r="584" customFormat="false" ht="15" hidden="false" customHeight="true" outlineLevel="0" collapsed="false">
      <c r="A584" s="6" t="n">
        <v>15132</v>
      </c>
      <c r="B584" s="6" t="s">
        <v>19</v>
      </c>
      <c r="C584" s="6" t="s">
        <v>49</v>
      </c>
      <c r="D584" s="6" t="s">
        <v>21</v>
      </c>
      <c r="E584" s="6" t="s">
        <v>22</v>
      </c>
      <c r="F584" s="6" t="s">
        <v>57</v>
      </c>
      <c r="G584" s="6" t="s">
        <v>34</v>
      </c>
      <c r="H584" s="6" t="n">
        <v>4</v>
      </c>
      <c r="I584" s="7" t="n">
        <v>50</v>
      </c>
      <c r="J584" s="6" t="n">
        <v>3</v>
      </c>
      <c r="K584" s="7" t="n">
        <v>150</v>
      </c>
      <c r="L584" s="7" t="n">
        <v>7.5</v>
      </c>
      <c r="M584" s="8" t="n">
        <v>0.050000001</v>
      </c>
      <c r="N584" s="7" t="n">
        <v>2.849999905</v>
      </c>
      <c r="O584" s="9" t="n">
        <v>0</v>
      </c>
    </row>
    <row r="585" customFormat="false" ht="15" hidden="false" customHeight="true" outlineLevel="0" collapsed="false">
      <c r="A585" s="6" t="n">
        <v>33647</v>
      </c>
      <c r="B585" s="6" t="s">
        <v>19</v>
      </c>
      <c r="C585" s="6" t="s">
        <v>37</v>
      </c>
      <c r="D585" s="6" t="s">
        <v>31</v>
      </c>
      <c r="E585" s="6" t="s">
        <v>56</v>
      </c>
      <c r="F585" s="6" t="s">
        <v>73</v>
      </c>
      <c r="G585" s="6" t="s">
        <v>34</v>
      </c>
      <c r="H585" s="6" t="n">
        <v>4</v>
      </c>
      <c r="I585" s="7" t="n">
        <v>39.99000168</v>
      </c>
      <c r="J585" s="6" t="n">
        <v>4</v>
      </c>
      <c r="K585" s="7" t="n">
        <v>159.9600067</v>
      </c>
      <c r="L585" s="7" t="n">
        <v>6.400000095</v>
      </c>
      <c r="M585" s="8" t="n">
        <v>0.039999999</v>
      </c>
      <c r="N585" s="7" t="n">
        <v>11.52000046</v>
      </c>
      <c r="O585" s="9" t="n">
        <v>0</v>
      </c>
    </row>
    <row r="586" customFormat="false" ht="15" hidden="false" customHeight="true" outlineLevel="0" collapsed="false">
      <c r="A586" s="6" t="n">
        <v>1858</v>
      </c>
      <c r="B586" s="6" t="s">
        <v>19</v>
      </c>
      <c r="C586" s="6" t="s">
        <v>20</v>
      </c>
      <c r="D586" s="6" t="s">
        <v>50</v>
      </c>
      <c r="E586" s="6" t="s">
        <v>51</v>
      </c>
      <c r="F586" s="6" t="s">
        <v>57</v>
      </c>
      <c r="G586" s="6" t="s">
        <v>34</v>
      </c>
      <c r="H586" s="6" t="n">
        <v>4</v>
      </c>
      <c r="I586" s="7" t="n">
        <v>50</v>
      </c>
      <c r="J586" s="6" t="n">
        <v>4</v>
      </c>
      <c r="K586" s="7" t="n">
        <v>200</v>
      </c>
      <c r="L586" s="7" t="n">
        <v>0</v>
      </c>
      <c r="M586" s="8" t="n">
        <v>0</v>
      </c>
      <c r="N586" s="7" t="n">
        <v>54</v>
      </c>
      <c r="O586" s="9" t="n">
        <v>0</v>
      </c>
    </row>
    <row r="587" customFormat="false" ht="15" hidden="false" customHeight="true" outlineLevel="0" collapsed="false">
      <c r="A587" s="6" t="n">
        <v>30873</v>
      </c>
      <c r="B587" s="6" t="s">
        <v>19</v>
      </c>
      <c r="C587" s="6" t="s">
        <v>20</v>
      </c>
      <c r="D587" s="6" t="s">
        <v>27</v>
      </c>
      <c r="E587" s="6" t="s">
        <v>42</v>
      </c>
      <c r="F587" s="6" t="s">
        <v>33</v>
      </c>
      <c r="G587" s="6" t="s">
        <v>44</v>
      </c>
      <c r="H587" s="6" t="n">
        <v>4</v>
      </c>
      <c r="I587" s="7" t="n">
        <v>59.99000168</v>
      </c>
      <c r="J587" s="6" t="n">
        <v>4</v>
      </c>
      <c r="K587" s="7" t="n">
        <v>239.9600067</v>
      </c>
      <c r="L587" s="7" t="n">
        <v>9.600000381</v>
      </c>
      <c r="M587" s="8" t="n">
        <v>0.039999999</v>
      </c>
      <c r="N587" s="7" t="n">
        <v>43.77000046</v>
      </c>
      <c r="O587" s="9" t="n">
        <v>0</v>
      </c>
    </row>
    <row r="588" customFormat="false" ht="15" hidden="false" customHeight="true" outlineLevel="0" collapsed="false">
      <c r="A588" s="6" t="n">
        <v>72353</v>
      </c>
      <c r="B588" s="6" t="s">
        <v>46</v>
      </c>
      <c r="C588" s="6" t="s">
        <v>20</v>
      </c>
      <c r="D588" s="6" t="s">
        <v>27</v>
      </c>
      <c r="E588" s="6" t="s">
        <v>28</v>
      </c>
      <c r="F588" s="6" t="s">
        <v>111</v>
      </c>
      <c r="G588" s="6" t="s">
        <v>34</v>
      </c>
      <c r="H588" s="6" t="n">
        <v>2</v>
      </c>
      <c r="I588" s="7" t="n">
        <v>293.0400085</v>
      </c>
      <c r="J588" s="6" t="n">
        <v>1</v>
      </c>
      <c r="K588" s="7" t="n">
        <v>293.0400085</v>
      </c>
      <c r="L588" s="7" t="n">
        <v>38.09999847</v>
      </c>
      <c r="M588" s="8" t="n">
        <v>0.129999995</v>
      </c>
      <c r="N588" s="7" t="n">
        <v>-203.9600067</v>
      </c>
      <c r="O588" s="12" t="n">
        <v>1</v>
      </c>
    </row>
    <row r="589" customFormat="false" ht="15" hidden="false" customHeight="true" outlineLevel="0" collapsed="false">
      <c r="A589" s="6" t="n">
        <v>62225</v>
      </c>
      <c r="B589" s="6" t="s">
        <v>26</v>
      </c>
      <c r="C589" s="6" t="s">
        <v>37</v>
      </c>
      <c r="D589" s="6" t="s">
        <v>21</v>
      </c>
      <c r="E589" s="6" t="s">
        <v>65</v>
      </c>
      <c r="F589" s="6" t="s">
        <v>58</v>
      </c>
      <c r="G589" s="6" t="s">
        <v>24</v>
      </c>
      <c r="H589" s="6" t="n">
        <v>1</v>
      </c>
      <c r="I589" s="7" t="n">
        <v>49.97999954</v>
      </c>
      <c r="J589" s="6" t="n">
        <v>3</v>
      </c>
      <c r="K589" s="7" t="n">
        <v>149.9400024</v>
      </c>
      <c r="L589" s="7" t="n">
        <v>37.49000168</v>
      </c>
      <c r="M589" s="8" t="n">
        <v>0.25</v>
      </c>
      <c r="N589" s="7" t="n">
        <v>8.430000305</v>
      </c>
      <c r="O589" s="12" t="n">
        <v>1</v>
      </c>
    </row>
    <row r="590" customFormat="false" ht="15" hidden="false" customHeight="true" outlineLevel="0" collapsed="false">
      <c r="A590" s="6" t="n">
        <v>25501</v>
      </c>
      <c r="B590" s="6" t="s">
        <v>19</v>
      </c>
      <c r="C590" s="6" t="s">
        <v>37</v>
      </c>
      <c r="D590" s="6" t="s">
        <v>27</v>
      </c>
      <c r="E590" s="6" t="s">
        <v>28</v>
      </c>
      <c r="F590" s="6" t="s">
        <v>75</v>
      </c>
      <c r="G590" s="6" t="s">
        <v>34</v>
      </c>
      <c r="H590" s="6" t="n">
        <v>4</v>
      </c>
      <c r="I590" s="7" t="n">
        <v>299.980011</v>
      </c>
      <c r="J590" s="6" t="n">
        <v>1</v>
      </c>
      <c r="K590" s="7" t="n">
        <v>299.980011</v>
      </c>
      <c r="L590" s="7" t="n">
        <v>36</v>
      </c>
      <c r="M590" s="8" t="n">
        <v>0.119999997</v>
      </c>
      <c r="N590" s="7" t="n">
        <v>126.7099991</v>
      </c>
      <c r="O590" s="9" t="n">
        <v>0</v>
      </c>
    </row>
    <row r="591" customFormat="false" ht="15" hidden="false" customHeight="true" outlineLevel="0" collapsed="false">
      <c r="A591" s="6" t="n">
        <v>32839</v>
      </c>
      <c r="B591" s="6" t="s">
        <v>46</v>
      </c>
      <c r="C591" s="6" t="s">
        <v>37</v>
      </c>
      <c r="D591" s="6" t="s">
        <v>31</v>
      </c>
      <c r="E591" s="6" t="s">
        <v>32</v>
      </c>
      <c r="F591" s="6" t="s">
        <v>71</v>
      </c>
      <c r="G591" s="6" t="s">
        <v>24</v>
      </c>
      <c r="H591" s="6" t="n">
        <v>2</v>
      </c>
      <c r="I591" s="7" t="n">
        <v>199.9900055</v>
      </c>
      <c r="J591" s="6" t="n">
        <v>1</v>
      </c>
      <c r="K591" s="7" t="n">
        <v>199.9900055</v>
      </c>
      <c r="L591" s="7" t="n">
        <v>4</v>
      </c>
      <c r="M591" s="8" t="n">
        <v>0.02</v>
      </c>
      <c r="N591" s="7" t="n">
        <v>46.65000153</v>
      </c>
      <c r="O591" s="12" t="n">
        <v>1</v>
      </c>
    </row>
    <row r="592" customFormat="false" ht="15" hidden="false" customHeight="true" outlineLevel="0" collapsed="false">
      <c r="A592" s="6" t="n">
        <v>25395</v>
      </c>
      <c r="B592" s="6" t="s">
        <v>19</v>
      </c>
      <c r="C592" s="6" t="s">
        <v>20</v>
      </c>
      <c r="D592" s="6" t="s">
        <v>27</v>
      </c>
      <c r="E592" s="6" t="s">
        <v>42</v>
      </c>
      <c r="F592" s="6" t="s">
        <v>71</v>
      </c>
      <c r="G592" s="6" t="s">
        <v>34</v>
      </c>
      <c r="H592" s="6" t="n">
        <v>4</v>
      </c>
      <c r="I592" s="7" t="n">
        <v>199.9900055</v>
      </c>
      <c r="J592" s="6" t="n">
        <v>1</v>
      </c>
      <c r="K592" s="7" t="n">
        <v>199.9900055</v>
      </c>
      <c r="L592" s="7" t="n">
        <v>40</v>
      </c>
      <c r="M592" s="8" t="n">
        <v>0.200000003</v>
      </c>
      <c r="N592" s="7" t="n">
        <v>-439.980011</v>
      </c>
      <c r="O592" s="12" t="n">
        <v>1</v>
      </c>
    </row>
    <row r="593" customFormat="false" ht="15" hidden="false" customHeight="true" outlineLevel="0" collapsed="false">
      <c r="A593" s="6" t="n">
        <v>48742</v>
      </c>
      <c r="B593" s="6" t="s">
        <v>46</v>
      </c>
      <c r="C593" s="6" t="s">
        <v>20</v>
      </c>
      <c r="D593" s="6" t="s">
        <v>21</v>
      </c>
      <c r="E593" s="6" t="s">
        <v>66</v>
      </c>
      <c r="F593" s="6" t="s">
        <v>29</v>
      </c>
      <c r="G593" s="6" t="s">
        <v>34</v>
      </c>
      <c r="H593" s="6" t="n">
        <v>2</v>
      </c>
      <c r="I593" s="7" t="n">
        <v>99.98999786</v>
      </c>
      <c r="J593" s="6" t="n">
        <v>5</v>
      </c>
      <c r="K593" s="7" t="n">
        <v>499.9500122</v>
      </c>
      <c r="L593" s="7" t="n">
        <v>89.98999786</v>
      </c>
      <c r="M593" s="8" t="n">
        <v>0.180000007</v>
      </c>
      <c r="N593" s="7" t="n">
        <v>56.5699997</v>
      </c>
      <c r="O593" s="12" t="n">
        <v>1</v>
      </c>
    </row>
    <row r="594" customFormat="false" ht="15" hidden="false" customHeight="true" outlineLevel="0" collapsed="false">
      <c r="A594" s="6" t="n">
        <v>2866</v>
      </c>
      <c r="B594" s="6" t="s">
        <v>19</v>
      </c>
      <c r="C594" s="6" t="s">
        <v>20</v>
      </c>
      <c r="D594" s="6" t="s">
        <v>50</v>
      </c>
      <c r="E594" s="6" t="s">
        <v>51</v>
      </c>
      <c r="F594" s="6" t="s">
        <v>57</v>
      </c>
      <c r="G594" s="6" t="s">
        <v>44</v>
      </c>
      <c r="H594" s="6" t="n">
        <v>4</v>
      </c>
      <c r="I594" s="7" t="n">
        <v>50</v>
      </c>
      <c r="J594" s="6" t="n">
        <v>2</v>
      </c>
      <c r="K594" s="7" t="n">
        <v>100</v>
      </c>
      <c r="L594" s="7" t="n">
        <v>5.5</v>
      </c>
      <c r="M594" s="8" t="n">
        <v>0.059999999</v>
      </c>
      <c r="N594" s="7" t="n">
        <v>5.860000134</v>
      </c>
      <c r="O594" s="9" t="n">
        <v>0</v>
      </c>
    </row>
    <row r="595" customFormat="false" ht="15" hidden="false" customHeight="true" outlineLevel="0" collapsed="false">
      <c r="A595" s="6" t="n">
        <v>18840</v>
      </c>
      <c r="B595" s="6" t="s">
        <v>26</v>
      </c>
      <c r="C595" s="6" t="s">
        <v>20</v>
      </c>
      <c r="D595" s="6" t="s">
        <v>21</v>
      </c>
      <c r="E595" s="6" t="s">
        <v>65</v>
      </c>
      <c r="F595" s="6" t="s">
        <v>33</v>
      </c>
      <c r="G595" s="6" t="s">
        <v>34</v>
      </c>
      <c r="H595" s="6" t="n">
        <v>1</v>
      </c>
      <c r="I595" s="7" t="n">
        <v>59.99000168</v>
      </c>
      <c r="J595" s="6" t="n">
        <v>1</v>
      </c>
      <c r="K595" s="7" t="n">
        <v>59.99000168</v>
      </c>
      <c r="L595" s="7" t="n">
        <v>2.400000095</v>
      </c>
      <c r="M595" s="8" t="n">
        <v>0.039999999</v>
      </c>
      <c r="N595" s="7" t="n">
        <v>14.39999962</v>
      </c>
      <c r="O595" s="12" t="n">
        <v>1</v>
      </c>
    </row>
    <row r="596" customFormat="false" ht="15" hidden="false" customHeight="true" outlineLevel="0" collapsed="false">
      <c r="A596" s="6" t="n">
        <v>61670</v>
      </c>
      <c r="B596" s="6" t="s">
        <v>19</v>
      </c>
      <c r="C596" s="6" t="s">
        <v>37</v>
      </c>
      <c r="D596" s="6" t="s">
        <v>21</v>
      </c>
      <c r="E596" s="6" t="s">
        <v>64</v>
      </c>
      <c r="F596" s="6" t="s">
        <v>33</v>
      </c>
      <c r="G596" s="6" t="s">
        <v>24</v>
      </c>
      <c r="H596" s="6" t="n">
        <v>4</v>
      </c>
      <c r="I596" s="7" t="n">
        <v>59.99000168</v>
      </c>
      <c r="J596" s="6" t="n">
        <v>5</v>
      </c>
      <c r="K596" s="7" t="n">
        <v>299.9500122</v>
      </c>
      <c r="L596" s="7" t="n">
        <v>21</v>
      </c>
      <c r="M596" s="8" t="n">
        <v>0.07</v>
      </c>
      <c r="N596" s="7" t="n">
        <v>53</v>
      </c>
      <c r="O596" s="12" t="n">
        <v>1</v>
      </c>
    </row>
    <row r="597" customFormat="false" ht="15" hidden="false" customHeight="true" outlineLevel="0" collapsed="false">
      <c r="A597" s="6" t="n">
        <v>53015</v>
      </c>
      <c r="B597" s="6" t="s">
        <v>36</v>
      </c>
      <c r="C597" s="6" t="s">
        <v>37</v>
      </c>
      <c r="D597" s="6" t="s">
        <v>50</v>
      </c>
      <c r="E597" s="6" t="s">
        <v>63</v>
      </c>
      <c r="F597" s="6" t="s">
        <v>73</v>
      </c>
      <c r="G597" s="6" t="s">
        <v>34</v>
      </c>
      <c r="H597" s="6" t="n">
        <v>0</v>
      </c>
      <c r="I597" s="7" t="n">
        <v>39.99000168</v>
      </c>
      <c r="J597" s="6" t="n">
        <v>5</v>
      </c>
      <c r="K597" s="7" t="n">
        <v>199.9499969</v>
      </c>
      <c r="L597" s="7" t="n">
        <v>29.98999977</v>
      </c>
      <c r="M597" s="8" t="n">
        <v>0.150000006</v>
      </c>
      <c r="N597" s="7" t="n">
        <v>79.87999725</v>
      </c>
      <c r="O597" s="12" t="n">
        <v>1</v>
      </c>
    </row>
    <row r="598" customFormat="false" ht="15" hidden="false" customHeight="true" outlineLevel="0" collapsed="false">
      <c r="A598" s="6" t="n">
        <v>72744</v>
      </c>
      <c r="B598" s="6" t="s">
        <v>26</v>
      </c>
      <c r="C598" s="6" t="s">
        <v>37</v>
      </c>
      <c r="D598" s="6" t="s">
        <v>27</v>
      </c>
      <c r="E598" s="6" t="s">
        <v>28</v>
      </c>
      <c r="F598" s="6" t="s">
        <v>112</v>
      </c>
      <c r="G598" s="6" t="s">
        <v>44</v>
      </c>
      <c r="H598" s="6" t="n">
        <v>1</v>
      </c>
      <c r="I598" s="7" t="n">
        <v>260.6499939</v>
      </c>
      <c r="J598" s="6" t="n">
        <v>1</v>
      </c>
      <c r="K598" s="7" t="n">
        <v>260.6499939</v>
      </c>
      <c r="L598" s="7" t="n">
        <v>65.16000366</v>
      </c>
      <c r="M598" s="8" t="n">
        <v>0.25</v>
      </c>
      <c r="N598" s="7" t="n">
        <v>91.87999725</v>
      </c>
      <c r="O598" s="12" t="n">
        <v>1</v>
      </c>
    </row>
    <row r="599" customFormat="false" ht="15" hidden="false" customHeight="true" outlineLevel="0" collapsed="false">
      <c r="A599" s="6" t="n">
        <v>74783</v>
      </c>
      <c r="B599" s="6" t="s">
        <v>19</v>
      </c>
      <c r="C599" s="6" t="s">
        <v>49</v>
      </c>
      <c r="D599" s="6" t="s">
        <v>27</v>
      </c>
      <c r="E599" s="6" t="s">
        <v>28</v>
      </c>
      <c r="F599" s="6" t="s">
        <v>103</v>
      </c>
      <c r="G599" s="6" t="s">
        <v>47</v>
      </c>
      <c r="H599" s="6" t="n">
        <v>4</v>
      </c>
      <c r="I599" s="7" t="n">
        <v>461.480011</v>
      </c>
      <c r="J599" s="6" t="n">
        <v>1</v>
      </c>
      <c r="K599" s="7" t="n">
        <v>461.480011</v>
      </c>
      <c r="L599" s="7" t="n">
        <v>4.610000134</v>
      </c>
      <c r="M599" s="8" t="n">
        <v>0.01</v>
      </c>
      <c r="N599" s="7" t="n">
        <v>214.7299957</v>
      </c>
      <c r="O599" s="9" t="n">
        <v>0</v>
      </c>
    </row>
    <row r="600" customFormat="false" ht="15" hidden="false" customHeight="true" outlineLevel="0" collapsed="false">
      <c r="A600" s="6" t="n">
        <v>6162</v>
      </c>
      <c r="B600" s="6" t="s">
        <v>19</v>
      </c>
      <c r="C600" s="6" t="s">
        <v>37</v>
      </c>
      <c r="D600" s="6" t="s">
        <v>50</v>
      </c>
      <c r="E600" s="6" t="s">
        <v>63</v>
      </c>
      <c r="F600" s="6" t="s">
        <v>23</v>
      </c>
      <c r="G600" s="6" t="s">
        <v>47</v>
      </c>
      <c r="H600" s="6" t="n">
        <v>4</v>
      </c>
      <c r="I600" s="7" t="n">
        <v>129.9900055</v>
      </c>
      <c r="J600" s="6" t="n">
        <v>1</v>
      </c>
      <c r="K600" s="7" t="n">
        <v>129.9900055</v>
      </c>
      <c r="L600" s="7" t="n">
        <v>19.5</v>
      </c>
      <c r="M600" s="8" t="n">
        <v>0.150000006</v>
      </c>
      <c r="N600" s="7" t="n">
        <v>30.94000053</v>
      </c>
      <c r="O600" s="9" t="n">
        <v>0</v>
      </c>
    </row>
    <row r="601" customFormat="false" ht="15" hidden="false" customHeight="true" outlineLevel="0" collapsed="false">
      <c r="A601" s="6" t="n">
        <v>39270</v>
      </c>
      <c r="B601" s="6" t="s">
        <v>19</v>
      </c>
      <c r="C601" s="6" t="s">
        <v>20</v>
      </c>
      <c r="D601" s="6" t="s">
        <v>31</v>
      </c>
      <c r="E601" s="6" t="s">
        <v>32</v>
      </c>
      <c r="F601" s="6" t="s">
        <v>58</v>
      </c>
      <c r="G601" s="6" t="s">
        <v>34</v>
      </c>
      <c r="H601" s="6" t="n">
        <v>4</v>
      </c>
      <c r="I601" s="7" t="n">
        <v>49.97999954</v>
      </c>
      <c r="J601" s="6" t="n">
        <v>5</v>
      </c>
      <c r="K601" s="7" t="n">
        <v>249.8999939</v>
      </c>
      <c r="L601" s="7" t="n">
        <v>13.73999977</v>
      </c>
      <c r="M601" s="8" t="n">
        <v>0.059999999</v>
      </c>
      <c r="N601" s="7" t="n">
        <v>61.40000153</v>
      </c>
      <c r="O601" s="12" t="n">
        <v>1</v>
      </c>
    </row>
    <row r="602" customFormat="false" ht="15" hidden="false" customHeight="true" outlineLevel="0" collapsed="false">
      <c r="A602" s="6" t="n">
        <v>40498</v>
      </c>
      <c r="B602" s="6" t="s">
        <v>36</v>
      </c>
      <c r="C602" s="6" t="s">
        <v>37</v>
      </c>
      <c r="D602" s="6" t="s">
        <v>31</v>
      </c>
      <c r="E602" s="6" t="s">
        <v>32</v>
      </c>
      <c r="F602" s="6" t="s">
        <v>58</v>
      </c>
      <c r="G602" s="6" t="s">
        <v>24</v>
      </c>
      <c r="H602" s="6" t="n">
        <v>0</v>
      </c>
      <c r="I602" s="7" t="n">
        <v>49.97999954</v>
      </c>
      <c r="J602" s="6" t="n">
        <v>5</v>
      </c>
      <c r="K602" s="7" t="n">
        <v>249.8999939</v>
      </c>
      <c r="L602" s="7" t="n">
        <v>17.48999977</v>
      </c>
      <c r="M602" s="8" t="n">
        <v>0.07</v>
      </c>
      <c r="N602" s="7" t="n">
        <v>111.5599976</v>
      </c>
      <c r="O602" s="9" t="n">
        <v>0</v>
      </c>
    </row>
    <row r="603" customFormat="false" ht="15" hidden="false" customHeight="true" outlineLevel="0" collapsed="false">
      <c r="A603" s="6" t="n">
        <v>49201</v>
      </c>
      <c r="B603" s="6" t="s">
        <v>19</v>
      </c>
      <c r="C603" s="6" t="s">
        <v>20</v>
      </c>
      <c r="D603" s="6" t="s">
        <v>31</v>
      </c>
      <c r="E603" s="6" t="s">
        <v>83</v>
      </c>
      <c r="F603" s="6" t="s">
        <v>33</v>
      </c>
      <c r="G603" s="6" t="s">
        <v>34</v>
      </c>
      <c r="H603" s="6" t="n">
        <v>4</v>
      </c>
      <c r="I603" s="7" t="n">
        <v>59.99000168</v>
      </c>
      <c r="J603" s="6" t="n">
        <v>5</v>
      </c>
      <c r="K603" s="7" t="n">
        <v>299.9500122</v>
      </c>
      <c r="L603" s="7" t="n">
        <v>16.5</v>
      </c>
      <c r="M603" s="8" t="n">
        <v>0.059999999</v>
      </c>
      <c r="N603" s="7" t="n">
        <v>79.37000275</v>
      </c>
      <c r="O603" s="9" t="n">
        <v>0</v>
      </c>
    </row>
    <row r="604" customFormat="false" ht="15" hidden="false" customHeight="true" outlineLevel="0" collapsed="false">
      <c r="A604" s="6" t="n">
        <v>10184</v>
      </c>
      <c r="B604" s="6" t="s">
        <v>19</v>
      </c>
      <c r="C604" s="6" t="s">
        <v>37</v>
      </c>
      <c r="D604" s="6" t="s">
        <v>50</v>
      </c>
      <c r="E604" s="6" t="s">
        <v>63</v>
      </c>
      <c r="F604" s="6" t="s">
        <v>100</v>
      </c>
      <c r="G604" s="6" t="s">
        <v>34</v>
      </c>
      <c r="H604" s="6" t="n">
        <v>4</v>
      </c>
      <c r="I604" s="7" t="n">
        <v>19.98999977</v>
      </c>
      <c r="J604" s="6" t="n">
        <v>4</v>
      </c>
      <c r="K604" s="7" t="n">
        <v>79.95999908</v>
      </c>
      <c r="L604" s="7" t="n">
        <v>0</v>
      </c>
      <c r="M604" s="8" t="n">
        <v>0</v>
      </c>
      <c r="N604" s="7" t="n">
        <v>24.79000092</v>
      </c>
      <c r="O604" s="12" t="n">
        <v>1</v>
      </c>
    </row>
    <row r="605" customFormat="false" ht="15" hidden="false" customHeight="true" outlineLevel="0" collapsed="false">
      <c r="A605" s="6" t="n">
        <v>12645</v>
      </c>
      <c r="B605" s="6" t="s">
        <v>19</v>
      </c>
      <c r="C605" s="6" t="s">
        <v>37</v>
      </c>
      <c r="D605" s="6" t="s">
        <v>21</v>
      </c>
      <c r="E605" s="6" t="s">
        <v>65</v>
      </c>
      <c r="F605" s="6" t="s">
        <v>23</v>
      </c>
      <c r="G605" s="6" t="s">
        <v>34</v>
      </c>
      <c r="H605" s="6" t="n">
        <v>4</v>
      </c>
      <c r="I605" s="7" t="n">
        <v>129.9900055</v>
      </c>
      <c r="J605" s="6" t="n">
        <v>1</v>
      </c>
      <c r="K605" s="7" t="n">
        <v>129.9900055</v>
      </c>
      <c r="L605" s="7" t="n">
        <v>26</v>
      </c>
      <c r="M605" s="8" t="n">
        <v>0.200000003</v>
      </c>
      <c r="N605" s="7" t="n">
        <v>37.75</v>
      </c>
      <c r="O605" s="12" t="n">
        <v>1</v>
      </c>
    </row>
    <row r="606" customFormat="false" ht="15" hidden="false" customHeight="true" outlineLevel="0" collapsed="false">
      <c r="A606" s="6" t="n">
        <v>59882</v>
      </c>
      <c r="B606" s="6" t="s">
        <v>19</v>
      </c>
      <c r="C606" s="6" t="s">
        <v>20</v>
      </c>
      <c r="D606" s="6" t="s">
        <v>50</v>
      </c>
      <c r="E606" s="6" t="s">
        <v>51</v>
      </c>
      <c r="F606" s="6" t="s">
        <v>57</v>
      </c>
      <c r="G606" s="6" t="s">
        <v>24</v>
      </c>
      <c r="H606" s="6" t="n">
        <v>4</v>
      </c>
      <c r="I606" s="7" t="n">
        <v>50</v>
      </c>
      <c r="J606" s="6" t="n">
        <v>2</v>
      </c>
      <c r="K606" s="7" t="n">
        <v>100</v>
      </c>
      <c r="L606" s="7" t="n">
        <v>15</v>
      </c>
      <c r="M606" s="8" t="n">
        <v>0.150000006</v>
      </c>
      <c r="N606" s="7" t="n">
        <v>28.04999924</v>
      </c>
      <c r="O606" s="9" t="n">
        <v>0</v>
      </c>
    </row>
    <row r="607" customFormat="false" ht="15" hidden="false" customHeight="true" outlineLevel="0" collapsed="false">
      <c r="A607" s="6" t="n">
        <v>38048</v>
      </c>
      <c r="B607" s="6" t="s">
        <v>19</v>
      </c>
      <c r="C607" s="6" t="s">
        <v>37</v>
      </c>
      <c r="D607" s="6" t="s">
        <v>31</v>
      </c>
      <c r="E607" s="6" t="s">
        <v>32</v>
      </c>
      <c r="F607" s="6" t="s">
        <v>71</v>
      </c>
      <c r="G607" s="6" t="s">
        <v>34</v>
      </c>
      <c r="H607" s="6" t="n">
        <v>4</v>
      </c>
      <c r="I607" s="7" t="n">
        <v>199.9900055</v>
      </c>
      <c r="J607" s="6" t="n">
        <v>1</v>
      </c>
      <c r="K607" s="7" t="n">
        <v>199.9900055</v>
      </c>
      <c r="L607" s="7" t="n">
        <v>10</v>
      </c>
      <c r="M607" s="8" t="n">
        <v>0.050000001</v>
      </c>
      <c r="N607" s="7" t="n">
        <v>71.25</v>
      </c>
      <c r="O607" s="9" t="n">
        <v>0</v>
      </c>
    </row>
    <row r="608" customFormat="false" ht="15" hidden="false" customHeight="true" outlineLevel="0" collapsed="false">
      <c r="A608" s="6" t="n">
        <v>74790</v>
      </c>
      <c r="B608" s="6" t="s">
        <v>19</v>
      </c>
      <c r="C608" s="6" t="s">
        <v>20</v>
      </c>
      <c r="D608" s="6" t="s">
        <v>27</v>
      </c>
      <c r="E608" s="6" t="s">
        <v>54</v>
      </c>
      <c r="F608" s="6" t="s">
        <v>103</v>
      </c>
      <c r="G608" s="6" t="s">
        <v>47</v>
      </c>
      <c r="H608" s="6" t="n">
        <v>4</v>
      </c>
      <c r="I608" s="7" t="n">
        <v>461.480011</v>
      </c>
      <c r="J608" s="6" t="n">
        <v>1</v>
      </c>
      <c r="K608" s="7" t="n">
        <v>461.480011</v>
      </c>
      <c r="L608" s="7" t="n">
        <v>69.22000122</v>
      </c>
      <c r="M608" s="8" t="n">
        <v>0.150000006</v>
      </c>
      <c r="N608" s="7" t="n">
        <v>29.42000008</v>
      </c>
      <c r="O608" s="12" t="n">
        <v>1</v>
      </c>
    </row>
    <row r="609" customFormat="false" ht="15" hidden="false" customHeight="true" outlineLevel="0" collapsed="false">
      <c r="A609" s="6" t="n">
        <v>30297</v>
      </c>
      <c r="B609" s="6" t="s">
        <v>19</v>
      </c>
      <c r="C609" s="6" t="s">
        <v>37</v>
      </c>
      <c r="D609" s="6" t="s">
        <v>27</v>
      </c>
      <c r="E609" s="6" t="s">
        <v>42</v>
      </c>
      <c r="F609" s="6" t="s">
        <v>40</v>
      </c>
      <c r="G609" s="6" t="s">
        <v>44</v>
      </c>
      <c r="H609" s="6" t="n">
        <v>4</v>
      </c>
      <c r="I609" s="7" t="n">
        <v>399.980011</v>
      </c>
      <c r="J609" s="6" t="n">
        <v>1</v>
      </c>
      <c r="K609" s="7" t="n">
        <v>399.980011</v>
      </c>
      <c r="L609" s="7" t="n">
        <v>64</v>
      </c>
      <c r="M609" s="8" t="n">
        <v>0.159999996</v>
      </c>
      <c r="N609" s="7" t="n">
        <v>100.7900009</v>
      </c>
      <c r="O609" s="9" t="n">
        <v>0</v>
      </c>
    </row>
    <row r="610" customFormat="false" ht="15" hidden="false" customHeight="true" outlineLevel="0" collapsed="false">
      <c r="A610" s="6" t="n">
        <v>47769</v>
      </c>
      <c r="B610" s="6" t="s">
        <v>19</v>
      </c>
      <c r="C610" s="6" t="s">
        <v>37</v>
      </c>
      <c r="D610" s="6" t="s">
        <v>38</v>
      </c>
      <c r="E610" s="6" t="s">
        <v>70</v>
      </c>
      <c r="F610" s="6" t="s">
        <v>75</v>
      </c>
      <c r="G610" s="6" t="s">
        <v>34</v>
      </c>
      <c r="H610" s="6" t="n">
        <v>4</v>
      </c>
      <c r="I610" s="7" t="n">
        <v>299.980011</v>
      </c>
      <c r="J610" s="6" t="n">
        <v>1</v>
      </c>
      <c r="K610" s="7" t="n">
        <v>299.980011</v>
      </c>
      <c r="L610" s="7" t="n">
        <v>9</v>
      </c>
      <c r="M610" s="8" t="n">
        <v>0.029999999</v>
      </c>
      <c r="N610" s="7" t="n">
        <v>64.01999664</v>
      </c>
      <c r="O610" s="12" t="n">
        <v>1</v>
      </c>
    </row>
    <row r="611" customFormat="false" ht="15" hidden="false" customHeight="true" outlineLevel="0" collapsed="false">
      <c r="A611" s="6" t="n">
        <v>12226</v>
      </c>
      <c r="B611" s="6" t="s">
        <v>19</v>
      </c>
      <c r="C611" s="6" t="s">
        <v>20</v>
      </c>
      <c r="D611" s="6" t="s">
        <v>21</v>
      </c>
      <c r="E611" s="6" t="s">
        <v>65</v>
      </c>
      <c r="F611" s="6" t="s">
        <v>29</v>
      </c>
      <c r="G611" s="6" t="s">
        <v>44</v>
      </c>
      <c r="H611" s="6" t="n">
        <v>4</v>
      </c>
      <c r="I611" s="7" t="n">
        <v>99.98999786</v>
      </c>
      <c r="J611" s="6" t="n">
        <v>5</v>
      </c>
      <c r="K611" s="7" t="n">
        <v>499.9500122</v>
      </c>
      <c r="L611" s="7" t="n">
        <v>79.98999786</v>
      </c>
      <c r="M611" s="8" t="n">
        <v>0.159999996</v>
      </c>
      <c r="N611" s="7" t="n">
        <v>180.5800018</v>
      </c>
      <c r="O611" s="9" t="n">
        <v>0</v>
      </c>
    </row>
    <row r="612" customFormat="false" ht="15" hidden="false" customHeight="true" outlineLevel="0" collapsed="false">
      <c r="A612" s="6" t="n">
        <v>18283</v>
      </c>
      <c r="B612" s="6" t="s">
        <v>36</v>
      </c>
      <c r="C612" s="6" t="s">
        <v>37</v>
      </c>
      <c r="D612" s="6" t="s">
        <v>21</v>
      </c>
      <c r="E612" s="6" t="s">
        <v>22</v>
      </c>
      <c r="F612" s="6" t="s">
        <v>75</v>
      </c>
      <c r="G612" s="6" t="s">
        <v>24</v>
      </c>
      <c r="H612" s="6" t="n">
        <v>0</v>
      </c>
      <c r="I612" s="7" t="n">
        <v>299.980011</v>
      </c>
      <c r="J612" s="6" t="n">
        <v>1</v>
      </c>
      <c r="K612" s="7" t="n">
        <v>299.980011</v>
      </c>
      <c r="L612" s="7" t="n">
        <v>30</v>
      </c>
      <c r="M612" s="8" t="n">
        <v>0.100000001</v>
      </c>
      <c r="N612" s="7" t="n">
        <v>98</v>
      </c>
      <c r="O612" s="12" t="n">
        <v>1</v>
      </c>
    </row>
    <row r="613" customFormat="false" ht="15" hidden="false" customHeight="true" outlineLevel="0" collapsed="false">
      <c r="A613" s="6" t="n">
        <v>67850</v>
      </c>
      <c r="B613" s="6" t="s">
        <v>46</v>
      </c>
      <c r="C613" s="6" t="s">
        <v>20</v>
      </c>
      <c r="D613" s="6" t="s">
        <v>21</v>
      </c>
      <c r="E613" s="6" t="s">
        <v>65</v>
      </c>
      <c r="F613" s="6" t="s">
        <v>57</v>
      </c>
      <c r="G613" s="6" t="s">
        <v>24</v>
      </c>
      <c r="H613" s="6" t="n">
        <v>2</v>
      </c>
      <c r="I613" s="7" t="n">
        <v>50</v>
      </c>
      <c r="J613" s="6" t="n">
        <v>2</v>
      </c>
      <c r="K613" s="7" t="n">
        <v>100</v>
      </c>
      <c r="L613" s="7" t="n">
        <v>15</v>
      </c>
      <c r="M613" s="8" t="n">
        <v>0.150000006</v>
      </c>
      <c r="N613" s="7" t="n">
        <v>18.70000076</v>
      </c>
      <c r="O613" s="12" t="n">
        <v>1</v>
      </c>
    </row>
    <row r="614" customFormat="false" ht="15" hidden="false" customHeight="true" outlineLevel="0" collapsed="false">
      <c r="A614" s="6" t="n">
        <v>62825</v>
      </c>
      <c r="B614" s="6" t="s">
        <v>46</v>
      </c>
      <c r="C614" s="6" t="s">
        <v>37</v>
      </c>
      <c r="D614" s="6" t="s">
        <v>21</v>
      </c>
      <c r="E614" s="6" t="s">
        <v>65</v>
      </c>
      <c r="F614" s="6" t="s">
        <v>88</v>
      </c>
      <c r="G614" s="6" t="s">
        <v>34</v>
      </c>
      <c r="H614" s="6" t="n">
        <v>2</v>
      </c>
      <c r="I614" s="7" t="n">
        <v>124.9899979</v>
      </c>
      <c r="J614" s="6" t="n">
        <v>1</v>
      </c>
      <c r="K614" s="7" t="n">
        <v>124.9899979</v>
      </c>
      <c r="L614" s="7" t="n">
        <v>21.25</v>
      </c>
      <c r="M614" s="8" t="n">
        <v>0.170000002</v>
      </c>
      <c r="N614" s="7" t="n">
        <v>14.3199997</v>
      </c>
      <c r="O614" s="12" t="n">
        <v>1</v>
      </c>
    </row>
    <row r="615" customFormat="false" ht="15" hidden="false" customHeight="true" outlineLevel="0" collapsed="false">
      <c r="A615" s="6" t="n">
        <v>17182</v>
      </c>
      <c r="B615" s="6" t="s">
        <v>19</v>
      </c>
      <c r="C615" s="6" t="s">
        <v>37</v>
      </c>
      <c r="D615" s="6" t="s">
        <v>21</v>
      </c>
      <c r="E615" s="6" t="s">
        <v>64</v>
      </c>
      <c r="F615" s="6" t="s">
        <v>100</v>
      </c>
      <c r="G615" s="6" t="s">
        <v>44</v>
      </c>
      <c r="H615" s="6" t="n">
        <v>4</v>
      </c>
      <c r="I615" s="7" t="n">
        <v>19.98999977</v>
      </c>
      <c r="J615" s="6" t="n">
        <v>1</v>
      </c>
      <c r="K615" s="7" t="n">
        <v>19.98999977</v>
      </c>
      <c r="L615" s="7" t="n">
        <v>2.400000095</v>
      </c>
      <c r="M615" s="8" t="n">
        <v>0.119999997</v>
      </c>
      <c r="N615" s="7" t="n">
        <v>6.159999847</v>
      </c>
      <c r="O615" s="9" t="n">
        <v>0</v>
      </c>
    </row>
    <row r="616" customFormat="false" ht="15" hidden="false" customHeight="true" outlineLevel="0" collapsed="false">
      <c r="A616" s="6" t="n">
        <v>29440</v>
      </c>
      <c r="B616" s="6" t="s">
        <v>46</v>
      </c>
      <c r="C616" s="6" t="s">
        <v>37</v>
      </c>
      <c r="D616" s="6" t="s">
        <v>27</v>
      </c>
      <c r="E616" s="6" t="s">
        <v>28</v>
      </c>
      <c r="F616" s="6" t="s">
        <v>57</v>
      </c>
      <c r="G616" s="6" t="s">
        <v>44</v>
      </c>
      <c r="H616" s="6" t="n">
        <v>2</v>
      </c>
      <c r="I616" s="7" t="n">
        <v>50</v>
      </c>
      <c r="J616" s="6" t="n">
        <v>5</v>
      </c>
      <c r="K616" s="7" t="n">
        <v>250</v>
      </c>
      <c r="L616" s="7" t="n">
        <v>45</v>
      </c>
      <c r="M616" s="8" t="n">
        <v>0.180000007</v>
      </c>
      <c r="N616" s="7" t="n">
        <v>69.69999695</v>
      </c>
      <c r="O616" s="12" t="n">
        <v>1</v>
      </c>
    </row>
    <row r="617" customFormat="false" ht="15" hidden="false" customHeight="true" outlineLevel="0" collapsed="false">
      <c r="A617" s="6" t="n">
        <v>22008</v>
      </c>
      <c r="B617" s="6" t="s">
        <v>46</v>
      </c>
      <c r="C617" s="6" t="s">
        <v>49</v>
      </c>
      <c r="D617" s="6" t="s">
        <v>27</v>
      </c>
      <c r="E617" s="6" t="s">
        <v>69</v>
      </c>
      <c r="F617" s="6" t="s">
        <v>73</v>
      </c>
      <c r="G617" s="6" t="s">
        <v>44</v>
      </c>
      <c r="H617" s="6" t="n">
        <v>2</v>
      </c>
      <c r="I617" s="7" t="n">
        <v>39.99000168</v>
      </c>
      <c r="J617" s="6" t="n">
        <v>2</v>
      </c>
      <c r="K617" s="7" t="n">
        <v>79.98000336</v>
      </c>
      <c r="L617" s="7" t="n">
        <v>10.39999962</v>
      </c>
      <c r="M617" s="8" t="n">
        <v>0.129999995</v>
      </c>
      <c r="N617" s="7" t="n">
        <v>32.00999832</v>
      </c>
      <c r="O617" s="12" t="n">
        <v>1</v>
      </c>
    </row>
    <row r="618" customFormat="false" ht="15" hidden="false" customHeight="true" outlineLevel="0" collapsed="false">
      <c r="A618" s="6" t="n">
        <v>7071</v>
      </c>
      <c r="B618" s="6" t="s">
        <v>36</v>
      </c>
      <c r="C618" s="6" t="s">
        <v>49</v>
      </c>
      <c r="D618" s="6" t="s">
        <v>50</v>
      </c>
      <c r="E618" s="6" t="s">
        <v>63</v>
      </c>
      <c r="F618" s="6" t="s">
        <v>57</v>
      </c>
      <c r="G618" s="6" t="s">
        <v>24</v>
      </c>
      <c r="H618" s="6" t="n">
        <v>0</v>
      </c>
      <c r="I618" s="7" t="n">
        <v>50</v>
      </c>
      <c r="J618" s="6" t="n">
        <v>1</v>
      </c>
      <c r="K618" s="7" t="n">
        <v>50</v>
      </c>
      <c r="L618" s="7" t="n">
        <v>9</v>
      </c>
      <c r="M618" s="8" t="n">
        <v>0.180000007</v>
      </c>
      <c r="N618" s="7" t="n">
        <v>17.21999931</v>
      </c>
      <c r="O618" s="9" t="n">
        <v>0</v>
      </c>
    </row>
    <row r="619" customFormat="false" ht="15" hidden="false" customHeight="true" outlineLevel="0" collapsed="false">
      <c r="A619" s="6" t="n">
        <v>24700</v>
      </c>
      <c r="B619" s="6" t="s">
        <v>19</v>
      </c>
      <c r="C619" s="6" t="s">
        <v>20</v>
      </c>
      <c r="D619" s="6" t="s">
        <v>27</v>
      </c>
      <c r="E619" s="6" t="s">
        <v>42</v>
      </c>
      <c r="F619" s="6" t="s">
        <v>33</v>
      </c>
      <c r="G619" s="6" t="s">
        <v>24</v>
      </c>
      <c r="H619" s="6" t="n">
        <v>4</v>
      </c>
      <c r="I619" s="7" t="n">
        <v>59.99000168</v>
      </c>
      <c r="J619" s="6" t="n">
        <v>1</v>
      </c>
      <c r="K619" s="7" t="n">
        <v>59.99000168</v>
      </c>
      <c r="L619" s="7" t="n">
        <v>4.199999809</v>
      </c>
      <c r="M619" s="8" t="n">
        <v>0.07</v>
      </c>
      <c r="N619" s="7" t="n">
        <v>6.96999979</v>
      </c>
      <c r="O619" s="12" t="n">
        <v>1</v>
      </c>
    </row>
    <row r="620" customFormat="false" ht="15" hidden="false" customHeight="true" outlineLevel="0" collapsed="false">
      <c r="A620" s="6" t="n">
        <v>48334</v>
      </c>
      <c r="B620" s="6" t="s">
        <v>19</v>
      </c>
      <c r="C620" s="6" t="s">
        <v>20</v>
      </c>
      <c r="D620" s="6" t="s">
        <v>27</v>
      </c>
      <c r="E620" s="6" t="s">
        <v>79</v>
      </c>
      <c r="F620" s="6" t="s">
        <v>75</v>
      </c>
      <c r="G620" s="6" t="s">
        <v>44</v>
      </c>
      <c r="H620" s="6" t="n">
        <v>4</v>
      </c>
      <c r="I620" s="7" t="n">
        <v>299.980011</v>
      </c>
      <c r="J620" s="6" t="n">
        <v>1</v>
      </c>
      <c r="K620" s="7" t="n">
        <v>299.980011</v>
      </c>
      <c r="L620" s="7" t="n">
        <v>6</v>
      </c>
      <c r="M620" s="8" t="n">
        <v>0.02</v>
      </c>
      <c r="N620" s="7" t="n">
        <v>95.54000092</v>
      </c>
      <c r="O620" s="12" t="n">
        <v>1</v>
      </c>
    </row>
    <row r="621" customFormat="false" ht="15" hidden="false" customHeight="true" outlineLevel="0" collapsed="false">
      <c r="A621" s="6" t="n">
        <v>8573</v>
      </c>
      <c r="B621" s="6" t="s">
        <v>19</v>
      </c>
      <c r="C621" s="6" t="s">
        <v>20</v>
      </c>
      <c r="D621" s="6" t="s">
        <v>50</v>
      </c>
      <c r="E621" s="6" t="s">
        <v>51</v>
      </c>
      <c r="F621" s="6" t="s">
        <v>73</v>
      </c>
      <c r="G621" s="6" t="s">
        <v>34</v>
      </c>
      <c r="H621" s="6" t="n">
        <v>4</v>
      </c>
      <c r="I621" s="7" t="n">
        <v>39.99000168</v>
      </c>
      <c r="J621" s="6" t="n">
        <v>3</v>
      </c>
      <c r="K621" s="7" t="n">
        <v>119.9700012</v>
      </c>
      <c r="L621" s="7" t="n">
        <v>2.400000095</v>
      </c>
      <c r="M621" s="8" t="n">
        <v>0.02</v>
      </c>
      <c r="N621" s="7" t="n">
        <v>36.79999924</v>
      </c>
      <c r="O621" s="9" t="n">
        <v>0</v>
      </c>
    </row>
    <row r="622" customFormat="false" ht="15" hidden="false" customHeight="true" outlineLevel="0" collapsed="false">
      <c r="A622" s="6" t="n">
        <v>38802</v>
      </c>
      <c r="B622" s="6" t="s">
        <v>19</v>
      </c>
      <c r="C622" s="6" t="s">
        <v>20</v>
      </c>
      <c r="D622" s="6" t="s">
        <v>31</v>
      </c>
      <c r="E622" s="6" t="s">
        <v>62</v>
      </c>
      <c r="F622" s="6" t="s">
        <v>58</v>
      </c>
      <c r="G622" s="6" t="s">
        <v>34</v>
      </c>
      <c r="H622" s="6" t="n">
        <v>4</v>
      </c>
      <c r="I622" s="7" t="n">
        <v>49.97999954</v>
      </c>
      <c r="J622" s="6" t="n">
        <v>4</v>
      </c>
      <c r="K622" s="7" t="n">
        <v>199.9199982</v>
      </c>
      <c r="L622" s="7" t="n">
        <v>23.98999977</v>
      </c>
      <c r="M622" s="8" t="n">
        <v>0.119999997</v>
      </c>
      <c r="N622" s="7" t="n">
        <v>84.44999695</v>
      </c>
      <c r="O622" s="9" t="n">
        <v>0</v>
      </c>
    </row>
    <row r="623" customFormat="false" ht="15" hidden="false" customHeight="true" outlineLevel="0" collapsed="false">
      <c r="A623" s="6" t="n">
        <v>51084</v>
      </c>
      <c r="B623" s="6" t="s">
        <v>46</v>
      </c>
      <c r="C623" s="6" t="s">
        <v>20</v>
      </c>
      <c r="D623" s="6" t="s">
        <v>27</v>
      </c>
      <c r="E623" s="6" t="s">
        <v>79</v>
      </c>
      <c r="F623" s="6" t="s">
        <v>80</v>
      </c>
      <c r="G623" s="6" t="s">
        <v>24</v>
      </c>
      <c r="H623" s="6" t="n">
        <v>2</v>
      </c>
      <c r="I623" s="7" t="n">
        <v>24.98999977</v>
      </c>
      <c r="J623" s="6" t="n">
        <v>1</v>
      </c>
      <c r="K623" s="7" t="n">
        <v>24.98999977</v>
      </c>
      <c r="L623" s="7" t="n">
        <v>1</v>
      </c>
      <c r="M623" s="8" t="n">
        <v>0.039999999</v>
      </c>
      <c r="N623" s="7" t="n">
        <v>-1.799999952</v>
      </c>
      <c r="O623" s="12" t="n">
        <v>1</v>
      </c>
    </row>
    <row r="624" customFormat="false" ht="15" hidden="false" customHeight="true" outlineLevel="0" collapsed="false">
      <c r="A624" s="6" t="n">
        <v>30856</v>
      </c>
      <c r="B624" s="6" t="s">
        <v>19</v>
      </c>
      <c r="C624" s="6" t="s">
        <v>49</v>
      </c>
      <c r="D624" s="6" t="s">
        <v>27</v>
      </c>
      <c r="E624" s="6" t="s">
        <v>42</v>
      </c>
      <c r="F624" s="6" t="s">
        <v>23</v>
      </c>
      <c r="G624" s="6" t="s">
        <v>34</v>
      </c>
      <c r="H624" s="6" t="n">
        <v>4</v>
      </c>
      <c r="I624" s="7" t="n">
        <v>129.9900055</v>
      </c>
      <c r="J624" s="6" t="n">
        <v>1</v>
      </c>
      <c r="K624" s="7" t="n">
        <v>129.9900055</v>
      </c>
      <c r="L624" s="7" t="n">
        <v>2.599999905</v>
      </c>
      <c r="M624" s="8" t="n">
        <v>0.02</v>
      </c>
      <c r="N624" s="7" t="n">
        <v>33.11999893</v>
      </c>
      <c r="O624" s="9" t="n">
        <v>0</v>
      </c>
    </row>
    <row r="625" customFormat="false" ht="15" hidden="false" customHeight="true" outlineLevel="0" collapsed="false">
      <c r="A625" s="6" t="n">
        <v>10769</v>
      </c>
      <c r="B625" s="6" t="s">
        <v>46</v>
      </c>
      <c r="C625" s="6" t="s">
        <v>37</v>
      </c>
      <c r="D625" s="6" t="s">
        <v>21</v>
      </c>
      <c r="E625" s="6" t="s">
        <v>65</v>
      </c>
      <c r="F625" s="6" t="s">
        <v>99</v>
      </c>
      <c r="G625" s="6" t="s">
        <v>34</v>
      </c>
      <c r="H625" s="6" t="n">
        <v>2</v>
      </c>
      <c r="I625" s="7" t="n">
        <v>65</v>
      </c>
      <c r="J625" s="6" t="n">
        <v>4</v>
      </c>
      <c r="K625" s="7" t="n">
        <v>260</v>
      </c>
      <c r="L625" s="7" t="n">
        <v>7.800000191</v>
      </c>
      <c r="M625" s="8" t="n">
        <v>0.029999999</v>
      </c>
      <c r="N625" s="7" t="n">
        <v>121.0599976</v>
      </c>
      <c r="O625" s="12" t="n">
        <v>1</v>
      </c>
    </row>
    <row r="626" customFormat="false" ht="15" hidden="false" customHeight="true" outlineLevel="0" collapsed="false">
      <c r="A626" s="6" t="n">
        <v>30980</v>
      </c>
      <c r="B626" s="6" t="s">
        <v>46</v>
      </c>
      <c r="C626" s="6" t="s">
        <v>20</v>
      </c>
      <c r="D626" s="6" t="s">
        <v>27</v>
      </c>
      <c r="E626" s="6" t="s">
        <v>42</v>
      </c>
      <c r="F626" s="6" t="s">
        <v>75</v>
      </c>
      <c r="G626" s="6" t="s">
        <v>34</v>
      </c>
      <c r="H626" s="6" t="n">
        <v>2</v>
      </c>
      <c r="I626" s="7" t="n">
        <v>299.980011</v>
      </c>
      <c r="J626" s="6" t="n">
        <v>1</v>
      </c>
      <c r="K626" s="7" t="n">
        <v>299.980011</v>
      </c>
      <c r="L626" s="7" t="n">
        <v>21</v>
      </c>
      <c r="M626" s="8" t="n">
        <v>0.07</v>
      </c>
      <c r="N626" s="7" t="n">
        <v>45.47000122</v>
      </c>
      <c r="O626" s="12" t="n">
        <v>1</v>
      </c>
    </row>
    <row r="627" customFormat="false" ht="15" hidden="false" customHeight="true" outlineLevel="0" collapsed="false">
      <c r="A627" s="6" t="n">
        <v>36722</v>
      </c>
      <c r="B627" s="6" t="s">
        <v>46</v>
      </c>
      <c r="C627" s="6" t="s">
        <v>20</v>
      </c>
      <c r="D627" s="6" t="s">
        <v>31</v>
      </c>
      <c r="E627" s="6" t="s">
        <v>56</v>
      </c>
      <c r="F627" s="6" t="s">
        <v>33</v>
      </c>
      <c r="G627" s="6" t="s">
        <v>44</v>
      </c>
      <c r="H627" s="6" t="n">
        <v>2</v>
      </c>
      <c r="I627" s="7" t="n">
        <v>59.99000168</v>
      </c>
      <c r="J627" s="6" t="n">
        <v>4</v>
      </c>
      <c r="K627" s="7" t="n">
        <v>239.9600067</v>
      </c>
      <c r="L627" s="7" t="n">
        <v>13.19999981</v>
      </c>
      <c r="M627" s="8" t="n">
        <v>0.059999999</v>
      </c>
      <c r="N627" s="7" t="n">
        <v>-294.7900085</v>
      </c>
      <c r="O627" s="12" t="n">
        <v>1</v>
      </c>
    </row>
    <row r="628" customFormat="false" ht="15" hidden="false" customHeight="true" outlineLevel="0" collapsed="false">
      <c r="A628" s="6" t="n">
        <v>51769</v>
      </c>
      <c r="B628" s="6" t="s">
        <v>46</v>
      </c>
      <c r="C628" s="6" t="s">
        <v>20</v>
      </c>
      <c r="D628" s="6" t="s">
        <v>50</v>
      </c>
      <c r="E628" s="6" t="s">
        <v>63</v>
      </c>
      <c r="F628" s="6" t="s">
        <v>57</v>
      </c>
      <c r="G628" s="6" t="s">
        <v>34</v>
      </c>
      <c r="H628" s="6" t="n">
        <v>2</v>
      </c>
      <c r="I628" s="7" t="n">
        <v>50</v>
      </c>
      <c r="J628" s="6" t="n">
        <v>3</v>
      </c>
      <c r="K628" s="7" t="n">
        <v>150</v>
      </c>
      <c r="L628" s="7" t="n">
        <v>24</v>
      </c>
      <c r="M628" s="8" t="n">
        <v>0.159999996</v>
      </c>
      <c r="N628" s="7" t="n">
        <v>35.27999878</v>
      </c>
      <c r="O628" s="12" t="n">
        <v>1</v>
      </c>
    </row>
    <row r="629" customFormat="false" ht="15" hidden="false" customHeight="true" outlineLevel="0" collapsed="false">
      <c r="A629" s="6" t="n">
        <v>44608</v>
      </c>
      <c r="B629" s="6" t="s">
        <v>19</v>
      </c>
      <c r="C629" s="6" t="s">
        <v>20</v>
      </c>
      <c r="D629" s="6" t="s">
        <v>38</v>
      </c>
      <c r="E629" s="6" t="s">
        <v>92</v>
      </c>
      <c r="F629" s="6" t="s">
        <v>58</v>
      </c>
      <c r="G629" s="6" t="s">
        <v>34</v>
      </c>
      <c r="H629" s="6" t="n">
        <v>4</v>
      </c>
      <c r="I629" s="7" t="n">
        <v>49.97999954</v>
      </c>
      <c r="J629" s="6" t="n">
        <v>2</v>
      </c>
      <c r="K629" s="7" t="n">
        <v>99.95999908</v>
      </c>
      <c r="L629" s="7" t="n">
        <v>14.98999977</v>
      </c>
      <c r="M629" s="8" t="n">
        <v>0.150000006</v>
      </c>
      <c r="N629" s="7" t="n">
        <v>-6.369999886</v>
      </c>
      <c r="O629" s="9" t="n">
        <v>0</v>
      </c>
    </row>
    <row r="630" customFormat="false" ht="15" hidden="false" customHeight="true" outlineLevel="0" collapsed="false">
      <c r="A630" s="6" t="n">
        <v>62901</v>
      </c>
      <c r="B630" s="6" t="s">
        <v>19</v>
      </c>
      <c r="C630" s="6" t="s">
        <v>20</v>
      </c>
      <c r="D630" s="6" t="s">
        <v>21</v>
      </c>
      <c r="E630" s="6" t="s">
        <v>65</v>
      </c>
      <c r="F630" s="6" t="s">
        <v>40</v>
      </c>
      <c r="G630" s="6" t="s">
        <v>44</v>
      </c>
      <c r="H630" s="6" t="n">
        <v>4</v>
      </c>
      <c r="I630" s="7" t="n">
        <v>399.980011</v>
      </c>
      <c r="J630" s="6" t="n">
        <v>1</v>
      </c>
      <c r="K630" s="7" t="n">
        <v>399.980011</v>
      </c>
      <c r="L630" s="7" t="n">
        <v>0</v>
      </c>
      <c r="M630" s="8" t="n">
        <v>0</v>
      </c>
      <c r="N630" s="7" t="n">
        <v>-26.79999924</v>
      </c>
      <c r="O630" s="9" t="n">
        <v>0</v>
      </c>
    </row>
    <row r="631" customFormat="false" ht="15" hidden="false" customHeight="true" outlineLevel="0" collapsed="false">
      <c r="A631" s="6" t="n">
        <v>33602</v>
      </c>
      <c r="B631" s="6" t="s">
        <v>46</v>
      </c>
      <c r="C631" s="6" t="s">
        <v>49</v>
      </c>
      <c r="D631" s="6" t="s">
        <v>31</v>
      </c>
      <c r="E631" s="6" t="s">
        <v>62</v>
      </c>
      <c r="F631" s="6" t="s">
        <v>57</v>
      </c>
      <c r="G631" s="6" t="s">
        <v>24</v>
      </c>
      <c r="H631" s="6" t="n">
        <v>2</v>
      </c>
      <c r="I631" s="7" t="n">
        <v>50</v>
      </c>
      <c r="J631" s="6" t="n">
        <v>3</v>
      </c>
      <c r="K631" s="7" t="n">
        <v>150</v>
      </c>
      <c r="L631" s="7" t="n">
        <v>19.5</v>
      </c>
      <c r="M631" s="8" t="n">
        <v>0.129999995</v>
      </c>
      <c r="N631" s="7" t="n">
        <v>40.84999847</v>
      </c>
      <c r="O631" s="12" t="n">
        <v>1</v>
      </c>
    </row>
    <row r="632" customFormat="false" ht="15" hidden="false" customHeight="true" outlineLevel="0" collapsed="false">
      <c r="A632" s="6" t="n">
        <v>22668</v>
      </c>
      <c r="B632" s="6" t="s">
        <v>26</v>
      </c>
      <c r="C632" s="6" t="s">
        <v>20</v>
      </c>
      <c r="D632" s="6" t="s">
        <v>27</v>
      </c>
      <c r="E632" s="6" t="s">
        <v>69</v>
      </c>
      <c r="F632" s="6" t="s">
        <v>40</v>
      </c>
      <c r="G632" s="6" t="s">
        <v>34</v>
      </c>
      <c r="H632" s="6" t="n">
        <v>1</v>
      </c>
      <c r="I632" s="7" t="n">
        <v>399.980011</v>
      </c>
      <c r="J632" s="6" t="n">
        <v>1</v>
      </c>
      <c r="K632" s="7" t="n">
        <v>399.980011</v>
      </c>
      <c r="L632" s="7" t="n">
        <v>36</v>
      </c>
      <c r="M632" s="8" t="n">
        <v>0.090000004</v>
      </c>
      <c r="N632" s="7" t="n">
        <v>109.1900024</v>
      </c>
      <c r="O632" s="12" t="n">
        <v>1</v>
      </c>
    </row>
    <row r="633" customFormat="false" ht="15" hidden="false" customHeight="true" outlineLevel="0" collapsed="false">
      <c r="A633" s="6" t="n">
        <v>36048</v>
      </c>
      <c r="B633" s="6" t="s">
        <v>19</v>
      </c>
      <c r="C633" s="6" t="s">
        <v>37</v>
      </c>
      <c r="D633" s="6" t="s">
        <v>31</v>
      </c>
      <c r="E633" s="6" t="s">
        <v>86</v>
      </c>
      <c r="F633" s="6" t="s">
        <v>33</v>
      </c>
      <c r="G633" s="6" t="s">
        <v>34</v>
      </c>
      <c r="H633" s="6" t="n">
        <v>4</v>
      </c>
      <c r="I633" s="7" t="n">
        <v>59.99000168</v>
      </c>
      <c r="J633" s="6" t="n">
        <v>3</v>
      </c>
      <c r="K633" s="7" t="n">
        <v>179.9700012</v>
      </c>
      <c r="L633" s="7" t="n">
        <v>1.799999952</v>
      </c>
      <c r="M633" s="8" t="n">
        <v>0.01</v>
      </c>
      <c r="N633" s="7" t="n">
        <v>71.26999664</v>
      </c>
      <c r="O633" s="9" t="n">
        <v>0</v>
      </c>
    </row>
    <row r="634" customFormat="false" ht="15" hidden="false" customHeight="true" outlineLevel="0" collapsed="false">
      <c r="A634" s="6" t="n">
        <v>25315</v>
      </c>
      <c r="B634" s="6" t="s">
        <v>19</v>
      </c>
      <c r="C634" s="6" t="s">
        <v>20</v>
      </c>
      <c r="D634" s="6" t="s">
        <v>27</v>
      </c>
      <c r="E634" s="6" t="s">
        <v>54</v>
      </c>
      <c r="F634" s="6" t="s">
        <v>71</v>
      </c>
      <c r="G634" s="6" t="s">
        <v>24</v>
      </c>
      <c r="H634" s="6" t="n">
        <v>4</v>
      </c>
      <c r="I634" s="7" t="n">
        <v>199.9900055</v>
      </c>
      <c r="J634" s="6" t="n">
        <v>1</v>
      </c>
      <c r="K634" s="7" t="n">
        <v>199.9900055</v>
      </c>
      <c r="L634" s="7" t="n">
        <v>32</v>
      </c>
      <c r="M634" s="8" t="n">
        <v>0.159999996</v>
      </c>
      <c r="N634" s="7" t="n">
        <v>75.59999847</v>
      </c>
      <c r="O634" s="12" t="n">
        <v>1</v>
      </c>
    </row>
    <row r="635" customFormat="false" ht="15" hidden="false" customHeight="true" outlineLevel="0" collapsed="false">
      <c r="A635" s="6" t="n">
        <v>60504</v>
      </c>
      <c r="B635" s="6" t="s">
        <v>19</v>
      </c>
      <c r="C635" s="6" t="s">
        <v>20</v>
      </c>
      <c r="D635" s="6" t="s">
        <v>50</v>
      </c>
      <c r="E635" s="6" t="s">
        <v>51</v>
      </c>
      <c r="F635" s="6" t="s">
        <v>57</v>
      </c>
      <c r="G635" s="6" t="s">
        <v>24</v>
      </c>
      <c r="H635" s="6" t="n">
        <v>4</v>
      </c>
      <c r="I635" s="7" t="n">
        <v>50</v>
      </c>
      <c r="J635" s="6" t="n">
        <v>5</v>
      </c>
      <c r="K635" s="7" t="n">
        <v>250</v>
      </c>
      <c r="L635" s="7" t="n">
        <v>17.5</v>
      </c>
      <c r="M635" s="8" t="n">
        <v>0.07</v>
      </c>
      <c r="N635" s="7" t="n">
        <v>87.19000244</v>
      </c>
      <c r="O635" s="12" t="n">
        <v>1</v>
      </c>
    </row>
    <row r="636" customFormat="false" ht="15" hidden="false" customHeight="true" outlineLevel="0" collapsed="false">
      <c r="A636" s="6" t="n">
        <v>56163</v>
      </c>
      <c r="B636" s="6" t="s">
        <v>19</v>
      </c>
      <c r="C636" s="6" t="s">
        <v>37</v>
      </c>
      <c r="D636" s="6" t="s">
        <v>50</v>
      </c>
      <c r="E636" s="6" t="s">
        <v>63</v>
      </c>
      <c r="F636" s="6" t="s">
        <v>73</v>
      </c>
      <c r="G636" s="6" t="s">
        <v>34</v>
      </c>
      <c r="H636" s="6" t="n">
        <v>4</v>
      </c>
      <c r="I636" s="7" t="n">
        <v>39.99000168</v>
      </c>
      <c r="J636" s="6" t="n">
        <v>1</v>
      </c>
      <c r="K636" s="7" t="n">
        <v>39.99000168</v>
      </c>
      <c r="L636" s="7" t="n">
        <v>1.600000024</v>
      </c>
      <c r="M636" s="8" t="n">
        <v>0.039999999</v>
      </c>
      <c r="N636" s="7" t="n">
        <v>-2.730000019</v>
      </c>
      <c r="O636" s="9" t="n">
        <v>0</v>
      </c>
    </row>
    <row r="637" customFormat="false" ht="15" hidden="false" customHeight="true" outlineLevel="0" collapsed="false">
      <c r="A637" s="6" t="n">
        <v>53407</v>
      </c>
      <c r="B637" s="6" t="s">
        <v>19</v>
      </c>
      <c r="C637" s="6" t="s">
        <v>20</v>
      </c>
      <c r="D637" s="6" t="s">
        <v>50</v>
      </c>
      <c r="E637" s="6" t="s">
        <v>63</v>
      </c>
      <c r="F637" s="6" t="s">
        <v>58</v>
      </c>
      <c r="G637" s="6" t="s">
        <v>34</v>
      </c>
      <c r="H637" s="6" t="n">
        <v>4</v>
      </c>
      <c r="I637" s="7" t="n">
        <v>49.97999954</v>
      </c>
      <c r="J637" s="6" t="n">
        <v>1</v>
      </c>
      <c r="K637" s="7" t="n">
        <v>49.97999954</v>
      </c>
      <c r="L637" s="7" t="n">
        <v>6.5</v>
      </c>
      <c r="M637" s="8" t="n">
        <v>0.129999995</v>
      </c>
      <c r="N637" s="7" t="n">
        <v>15.64999962</v>
      </c>
      <c r="O637" s="9" t="n">
        <v>0</v>
      </c>
    </row>
    <row r="638" customFormat="false" ht="15" hidden="false" customHeight="true" outlineLevel="0" collapsed="false">
      <c r="A638" s="6" t="n">
        <v>60844</v>
      </c>
      <c r="B638" s="6" t="s">
        <v>19</v>
      </c>
      <c r="C638" s="6" t="s">
        <v>49</v>
      </c>
      <c r="D638" s="6" t="s">
        <v>50</v>
      </c>
      <c r="E638" s="6" t="s">
        <v>51</v>
      </c>
      <c r="F638" s="6" t="s">
        <v>73</v>
      </c>
      <c r="G638" s="6" t="s">
        <v>34</v>
      </c>
      <c r="H638" s="6" t="n">
        <v>4</v>
      </c>
      <c r="I638" s="7" t="n">
        <v>39.99000168</v>
      </c>
      <c r="J638" s="6" t="n">
        <v>4</v>
      </c>
      <c r="K638" s="7" t="n">
        <v>159.9600067</v>
      </c>
      <c r="L638" s="7" t="n">
        <v>23.98999977</v>
      </c>
      <c r="M638" s="8" t="n">
        <v>0.150000006</v>
      </c>
      <c r="N638" s="7" t="n">
        <v>65.26000214</v>
      </c>
      <c r="O638" s="12" t="n">
        <v>1</v>
      </c>
    </row>
    <row r="639" customFormat="false" ht="15" hidden="false" customHeight="true" outlineLevel="0" collapsed="false">
      <c r="A639" s="6" t="n">
        <v>22942</v>
      </c>
      <c r="B639" s="6" t="s">
        <v>26</v>
      </c>
      <c r="C639" s="6" t="s">
        <v>37</v>
      </c>
      <c r="D639" s="6" t="s">
        <v>27</v>
      </c>
      <c r="E639" s="6" t="s">
        <v>28</v>
      </c>
      <c r="F639" s="6" t="s">
        <v>71</v>
      </c>
      <c r="G639" s="6" t="s">
        <v>24</v>
      </c>
      <c r="H639" s="6" t="n">
        <v>1</v>
      </c>
      <c r="I639" s="7" t="n">
        <v>199.9900055</v>
      </c>
      <c r="J639" s="6" t="n">
        <v>1</v>
      </c>
      <c r="K639" s="7" t="n">
        <v>199.9900055</v>
      </c>
      <c r="L639" s="7" t="n">
        <v>2</v>
      </c>
      <c r="M639" s="8" t="n">
        <v>0.01</v>
      </c>
      <c r="N639" s="7" t="n">
        <v>95.04000092</v>
      </c>
      <c r="O639" s="12" t="n">
        <v>1</v>
      </c>
    </row>
    <row r="640" customFormat="false" ht="15" hidden="false" customHeight="true" outlineLevel="0" collapsed="false">
      <c r="A640" s="6" t="n">
        <v>26116</v>
      </c>
      <c r="B640" s="6" t="s">
        <v>19</v>
      </c>
      <c r="C640" s="6" t="s">
        <v>20</v>
      </c>
      <c r="D640" s="6" t="s">
        <v>27</v>
      </c>
      <c r="E640" s="6" t="s">
        <v>42</v>
      </c>
      <c r="F640" s="6" t="s">
        <v>29</v>
      </c>
      <c r="G640" s="6" t="s">
        <v>34</v>
      </c>
      <c r="H640" s="6" t="n">
        <v>4</v>
      </c>
      <c r="I640" s="7" t="n">
        <v>99.98999786</v>
      </c>
      <c r="J640" s="6" t="n">
        <v>4</v>
      </c>
      <c r="K640" s="7" t="n">
        <v>399.9599915</v>
      </c>
      <c r="L640" s="7" t="n">
        <v>71.98999786</v>
      </c>
      <c r="M640" s="8" t="n">
        <v>0.180000007</v>
      </c>
      <c r="N640" s="7" t="n">
        <v>24.60000038</v>
      </c>
      <c r="O640" s="9" t="n">
        <v>0</v>
      </c>
    </row>
    <row r="641" customFormat="false" ht="15" hidden="false" customHeight="true" outlineLevel="0" collapsed="false">
      <c r="A641" s="6" t="n">
        <v>5655</v>
      </c>
      <c r="B641" s="6" t="s">
        <v>26</v>
      </c>
      <c r="C641" s="6" t="s">
        <v>20</v>
      </c>
      <c r="D641" s="6" t="s">
        <v>50</v>
      </c>
      <c r="E641" s="6" t="s">
        <v>63</v>
      </c>
      <c r="F641" s="6" t="s">
        <v>40</v>
      </c>
      <c r="G641" s="6" t="s">
        <v>44</v>
      </c>
      <c r="H641" s="6" t="n">
        <v>1</v>
      </c>
      <c r="I641" s="7" t="n">
        <v>399.980011</v>
      </c>
      <c r="J641" s="6" t="n">
        <v>1</v>
      </c>
      <c r="K641" s="7" t="n">
        <v>399.980011</v>
      </c>
      <c r="L641" s="7" t="n">
        <v>80</v>
      </c>
      <c r="M641" s="8" t="n">
        <v>0.200000003</v>
      </c>
      <c r="N641" s="7" t="n">
        <v>0</v>
      </c>
      <c r="O641" s="12" t="n">
        <v>1</v>
      </c>
    </row>
    <row r="642" customFormat="false" ht="15" hidden="false" customHeight="true" outlineLevel="0" collapsed="false">
      <c r="A642" s="6" t="n">
        <v>13314</v>
      </c>
      <c r="B642" s="6" t="s">
        <v>46</v>
      </c>
      <c r="C642" s="6" t="s">
        <v>37</v>
      </c>
      <c r="D642" s="6" t="s">
        <v>21</v>
      </c>
      <c r="E642" s="6" t="s">
        <v>22</v>
      </c>
      <c r="F642" s="6" t="s">
        <v>23</v>
      </c>
      <c r="G642" s="6" t="s">
        <v>24</v>
      </c>
      <c r="H642" s="6" t="n">
        <v>2</v>
      </c>
      <c r="I642" s="7" t="n">
        <v>129.9900055</v>
      </c>
      <c r="J642" s="6" t="n">
        <v>1</v>
      </c>
      <c r="K642" s="7" t="n">
        <v>129.9900055</v>
      </c>
      <c r="L642" s="7" t="n">
        <v>6.5</v>
      </c>
      <c r="M642" s="8" t="n">
        <v>0.050000001</v>
      </c>
      <c r="N642" s="7" t="n">
        <v>-4.690000057</v>
      </c>
      <c r="O642" s="12" t="n">
        <v>1</v>
      </c>
    </row>
    <row r="643" customFormat="false" ht="15" hidden="false" customHeight="true" outlineLevel="0" collapsed="false">
      <c r="A643" s="6" t="n">
        <v>58705</v>
      </c>
      <c r="B643" s="6" t="s">
        <v>19</v>
      </c>
      <c r="C643" s="6" t="s">
        <v>20</v>
      </c>
      <c r="D643" s="6" t="s">
        <v>50</v>
      </c>
      <c r="E643" s="6" t="s">
        <v>51</v>
      </c>
      <c r="F643" s="6" t="s">
        <v>57</v>
      </c>
      <c r="G643" s="6" t="s">
        <v>34</v>
      </c>
      <c r="H643" s="6" t="n">
        <v>4</v>
      </c>
      <c r="I643" s="7" t="n">
        <v>50</v>
      </c>
      <c r="J643" s="6" t="n">
        <v>5</v>
      </c>
      <c r="K643" s="7" t="n">
        <v>250</v>
      </c>
      <c r="L643" s="7" t="n">
        <v>45</v>
      </c>
      <c r="M643" s="8" t="n">
        <v>0.180000007</v>
      </c>
      <c r="N643" s="7" t="n">
        <v>55.34999847</v>
      </c>
      <c r="O643" s="12" t="n">
        <v>1</v>
      </c>
    </row>
    <row r="644" customFormat="false" ht="15" hidden="false" customHeight="true" outlineLevel="0" collapsed="false">
      <c r="A644" s="6" t="n">
        <v>50427</v>
      </c>
      <c r="B644" s="6" t="s">
        <v>19</v>
      </c>
      <c r="C644" s="6" t="s">
        <v>20</v>
      </c>
      <c r="D644" s="6" t="s">
        <v>27</v>
      </c>
      <c r="E644" s="6" t="s">
        <v>97</v>
      </c>
      <c r="F644" s="6" t="s">
        <v>58</v>
      </c>
      <c r="G644" s="6" t="s">
        <v>24</v>
      </c>
      <c r="H644" s="6" t="n">
        <v>4</v>
      </c>
      <c r="I644" s="7" t="n">
        <v>49.97999954</v>
      </c>
      <c r="J644" s="6" t="n">
        <v>5</v>
      </c>
      <c r="K644" s="7" t="n">
        <v>249.8999939</v>
      </c>
      <c r="L644" s="7" t="n">
        <v>2.5</v>
      </c>
      <c r="M644" s="8" t="n">
        <v>0.01</v>
      </c>
      <c r="N644" s="7" t="n">
        <v>-371.1000061</v>
      </c>
      <c r="O644" s="9" t="n">
        <v>0</v>
      </c>
    </row>
    <row r="645" customFormat="false" ht="15" hidden="false" customHeight="true" outlineLevel="0" collapsed="false">
      <c r="A645" s="6" t="n">
        <v>29211</v>
      </c>
      <c r="B645" s="6" t="s">
        <v>19</v>
      </c>
      <c r="C645" s="6" t="s">
        <v>20</v>
      </c>
      <c r="D645" s="6" t="s">
        <v>27</v>
      </c>
      <c r="E645" s="6" t="s">
        <v>28</v>
      </c>
      <c r="F645" s="6" t="s">
        <v>57</v>
      </c>
      <c r="G645" s="6" t="s">
        <v>44</v>
      </c>
      <c r="H645" s="6" t="n">
        <v>4</v>
      </c>
      <c r="I645" s="7" t="n">
        <v>50</v>
      </c>
      <c r="J645" s="6" t="n">
        <v>3</v>
      </c>
      <c r="K645" s="7" t="n">
        <v>150</v>
      </c>
      <c r="L645" s="7" t="n">
        <v>27</v>
      </c>
      <c r="M645" s="8" t="n">
        <v>0.180000007</v>
      </c>
      <c r="N645" s="7" t="n">
        <v>7.75</v>
      </c>
      <c r="O645" s="9" t="n">
        <v>0</v>
      </c>
    </row>
    <row r="646" customFormat="false" ht="15" hidden="false" customHeight="true" outlineLevel="0" collapsed="false">
      <c r="A646" s="6" t="n">
        <v>39875</v>
      </c>
      <c r="B646" s="6" t="s">
        <v>19</v>
      </c>
      <c r="C646" s="6" t="s">
        <v>49</v>
      </c>
      <c r="D646" s="6" t="s">
        <v>31</v>
      </c>
      <c r="E646" s="6" t="s">
        <v>62</v>
      </c>
      <c r="F646" s="6" t="s">
        <v>29</v>
      </c>
      <c r="G646" s="6" t="s">
        <v>24</v>
      </c>
      <c r="H646" s="6" t="n">
        <v>4</v>
      </c>
      <c r="I646" s="7" t="n">
        <v>99.98999786</v>
      </c>
      <c r="J646" s="6" t="n">
        <v>3</v>
      </c>
      <c r="K646" s="7" t="n">
        <v>299.9700012</v>
      </c>
      <c r="L646" s="7" t="n">
        <v>48</v>
      </c>
      <c r="M646" s="8" t="n">
        <v>0.159999996</v>
      </c>
      <c r="N646" s="7" t="n">
        <v>73.0699997</v>
      </c>
      <c r="O646" s="12" t="n">
        <v>1</v>
      </c>
    </row>
    <row r="647" customFormat="false" ht="15" hidden="false" customHeight="true" outlineLevel="0" collapsed="false">
      <c r="A647" s="6" t="n">
        <v>9922</v>
      </c>
      <c r="B647" s="6" t="s">
        <v>36</v>
      </c>
      <c r="C647" s="6" t="s">
        <v>20</v>
      </c>
      <c r="D647" s="6" t="s">
        <v>50</v>
      </c>
      <c r="E647" s="6" t="s">
        <v>51</v>
      </c>
      <c r="F647" s="6" t="s">
        <v>40</v>
      </c>
      <c r="G647" s="6" t="s">
        <v>24</v>
      </c>
      <c r="H647" s="6" t="n">
        <v>0</v>
      </c>
      <c r="I647" s="7" t="n">
        <v>399.980011</v>
      </c>
      <c r="J647" s="6" t="n">
        <v>1</v>
      </c>
      <c r="K647" s="7" t="n">
        <v>399.980011</v>
      </c>
      <c r="L647" s="7" t="n">
        <v>52</v>
      </c>
      <c r="M647" s="8" t="n">
        <v>0.129999995</v>
      </c>
      <c r="N647" s="7" t="n">
        <v>-61.24000168</v>
      </c>
      <c r="O647" s="12" t="n">
        <v>1</v>
      </c>
    </row>
    <row r="648" customFormat="false" ht="15" hidden="false" customHeight="true" outlineLevel="0" collapsed="false">
      <c r="A648" s="6" t="n">
        <v>11929</v>
      </c>
      <c r="B648" s="6" t="s">
        <v>19</v>
      </c>
      <c r="C648" s="6" t="s">
        <v>37</v>
      </c>
      <c r="D648" s="6" t="s">
        <v>21</v>
      </c>
      <c r="E648" s="6" t="s">
        <v>22</v>
      </c>
      <c r="F648" s="6" t="s">
        <v>40</v>
      </c>
      <c r="G648" s="6" t="s">
        <v>34</v>
      </c>
      <c r="H648" s="6" t="n">
        <v>4</v>
      </c>
      <c r="I648" s="7" t="n">
        <v>399.980011</v>
      </c>
      <c r="J648" s="6" t="n">
        <v>1</v>
      </c>
      <c r="K648" s="7" t="n">
        <v>399.980011</v>
      </c>
      <c r="L648" s="7" t="n">
        <v>8</v>
      </c>
      <c r="M648" s="8" t="n">
        <v>0.02</v>
      </c>
      <c r="N648" s="7" t="n">
        <v>-411.5799866</v>
      </c>
      <c r="O648" s="12" t="n">
        <v>1</v>
      </c>
    </row>
    <row r="649" customFormat="false" ht="15" hidden="false" customHeight="true" outlineLevel="0" collapsed="false">
      <c r="A649" s="6" t="n">
        <v>62795</v>
      </c>
      <c r="B649" s="6" t="s">
        <v>46</v>
      </c>
      <c r="C649" s="6" t="s">
        <v>20</v>
      </c>
      <c r="D649" s="6" t="s">
        <v>21</v>
      </c>
      <c r="E649" s="6" t="s">
        <v>65</v>
      </c>
      <c r="F649" s="6" t="s">
        <v>73</v>
      </c>
      <c r="G649" s="6" t="s">
        <v>34</v>
      </c>
      <c r="H649" s="6" t="n">
        <v>2</v>
      </c>
      <c r="I649" s="7" t="n">
        <v>39.99000168</v>
      </c>
      <c r="J649" s="6" t="n">
        <v>1</v>
      </c>
      <c r="K649" s="7" t="n">
        <v>39.99000168</v>
      </c>
      <c r="L649" s="7" t="n">
        <v>6</v>
      </c>
      <c r="M649" s="8" t="n">
        <v>0.150000006</v>
      </c>
      <c r="N649" s="7" t="n">
        <v>5.099999905</v>
      </c>
      <c r="O649" s="12" t="n">
        <v>1</v>
      </c>
    </row>
    <row r="650" customFormat="false" ht="15" hidden="false" customHeight="true" outlineLevel="0" collapsed="false">
      <c r="A650" s="6" t="n">
        <v>43895</v>
      </c>
      <c r="B650" s="6" t="s">
        <v>26</v>
      </c>
      <c r="C650" s="6" t="s">
        <v>20</v>
      </c>
      <c r="D650" s="6" t="s">
        <v>21</v>
      </c>
      <c r="E650" s="6" t="s">
        <v>66</v>
      </c>
      <c r="F650" s="6" t="s">
        <v>57</v>
      </c>
      <c r="G650" s="6" t="s">
        <v>34</v>
      </c>
      <c r="H650" s="6" t="n">
        <v>1</v>
      </c>
      <c r="I650" s="7" t="n">
        <v>50</v>
      </c>
      <c r="J650" s="6" t="n">
        <v>3</v>
      </c>
      <c r="K650" s="7" t="n">
        <v>150</v>
      </c>
      <c r="L650" s="7" t="n">
        <v>1.5</v>
      </c>
      <c r="M650" s="8" t="n">
        <v>0.01</v>
      </c>
      <c r="N650" s="7" t="n">
        <v>54.95000076</v>
      </c>
      <c r="O650" s="12" t="n">
        <v>1</v>
      </c>
    </row>
    <row r="651" customFormat="false" ht="15" hidden="false" customHeight="true" outlineLevel="0" collapsed="false">
      <c r="A651" s="6" t="n">
        <v>16586</v>
      </c>
      <c r="B651" s="6" t="s">
        <v>36</v>
      </c>
      <c r="C651" s="6" t="s">
        <v>20</v>
      </c>
      <c r="D651" s="6" t="s">
        <v>21</v>
      </c>
      <c r="E651" s="6" t="s">
        <v>65</v>
      </c>
      <c r="F651" s="6" t="s">
        <v>100</v>
      </c>
      <c r="G651" s="6" t="s">
        <v>24</v>
      </c>
      <c r="H651" s="6" t="n">
        <v>0</v>
      </c>
      <c r="I651" s="7" t="n">
        <v>19.98999977</v>
      </c>
      <c r="J651" s="6" t="n">
        <v>5</v>
      </c>
      <c r="K651" s="7" t="n">
        <v>99.94999695</v>
      </c>
      <c r="L651" s="7" t="n">
        <v>16.98999977</v>
      </c>
      <c r="M651" s="8" t="n">
        <v>0.170000002</v>
      </c>
      <c r="N651" s="7" t="n">
        <v>39.8199997</v>
      </c>
      <c r="O651" s="9" t="n">
        <v>0</v>
      </c>
    </row>
    <row r="652" customFormat="false" ht="15" hidden="false" customHeight="true" outlineLevel="0" collapsed="false">
      <c r="A652" s="6" t="n">
        <v>75737</v>
      </c>
      <c r="B652" s="6" t="s">
        <v>19</v>
      </c>
      <c r="C652" s="6" t="s">
        <v>37</v>
      </c>
      <c r="D652" s="6" t="s">
        <v>27</v>
      </c>
      <c r="E652" s="6" t="s">
        <v>69</v>
      </c>
      <c r="F652" s="6" t="s">
        <v>85</v>
      </c>
      <c r="G652" s="6" t="s">
        <v>44</v>
      </c>
      <c r="H652" s="6" t="n">
        <v>4</v>
      </c>
      <c r="I652" s="7" t="n">
        <v>327.75</v>
      </c>
      <c r="J652" s="6" t="n">
        <v>1</v>
      </c>
      <c r="K652" s="7" t="n">
        <v>327.75</v>
      </c>
      <c r="L652" s="7" t="n">
        <v>32.77999878</v>
      </c>
      <c r="M652" s="8" t="n">
        <v>0.100000001</v>
      </c>
      <c r="N652" s="7" t="n">
        <v>103.2399979</v>
      </c>
      <c r="O652" s="9" t="n">
        <v>0</v>
      </c>
    </row>
    <row r="653" customFormat="false" ht="15" hidden="false" customHeight="true" outlineLevel="0" collapsed="false">
      <c r="A653" s="6" t="n">
        <v>13399</v>
      </c>
      <c r="B653" s="6" t="s">
        <v>26</v>
      </c>
      <c r="C653" s="6" t="s">
        <v>20</v>
      </c>
      <c r="D653" s="6" t="s">
        <v>21</v>
      </c>
      <c r="E653" s="6" t="s">
        <v>22</v>
      </c>
      <c r="F653" s="6" t="s">
        <v>33</v>
      </c>
      <c r="G653" s="6" t="s">
        <v>47</v>
      </c>
      <c r="H653" s="6" t="n">
        <v>1</v>
      </c>
      <c r="I653" s="7" t="n">
        <v>59.99000168</v>
      </c>
      <c r="J653" s="6" t="n">
        <v>5</v>
      </c>
      <c r="K653" s="7" t="n">
        <v>299.9500122</v>
      </c>
      <c r="L653" s="7" t="n">
        <v>15</v>
      </c>
      <c r="M653" s="8" t="n">
        <v>0.050000001</v>
      </c>
      <c r="N653" s="7" t="n">
        <v>-3.99000001</v>
      </c>
      <c r="O653" s="12" t="n">
        <v>1</v>
      </c>
    </row>
    <row r="654" customFormat="false" ht="15" hidden="false" customHeight="true" outlineLevel="0" collapsed="false">
      <c r="A654" s="6" t="n">
        <v>48929</v>
      </c>
      <c r="B654" s="6" t="s">
        <v>19</v>
      </c>
      <c r="C654" s="6" t="s">
        <v>20</v>
      </c>
      <c r="D654" s="6" t="s">
        <v>21</v>
      </c>
      <c r="E654" s="6" t="s">
        <v>66</v>
      </c>
      <c r="F654" s="6" t="s">
        <v>33</v>
      </c>
      <c r="G654" s="6" t="s">
        <v>34</v>
      </c>
      <c r="H654" s="6" t="n">
        <v>4</v>
      </c>
      <c r="I654" s="7" t="n">
        <v>59.99000168</v>
      </c>
      <c r="J654" s="6" t="n">
        <v>3</v>
      </c>
      <c r="K654" s="7" t="n">
        <v>179.9700012</v>
      </c>
      <c r="L654" s="7" t="n">
        <v>3.599999905</v>
      </c>
      <c r="M654" s="8" t="n">
        <v>0.02</v>
      </c>
      <c r="N654" s="7" t="n">
        <v>66.13999939</v>
      </c>
      <c r="O654" s="12" t="n">
        <v>1</v>
      </c>
    </row>
    <row r="655" customFormat="false" ht="15" hidden="false" customHeight="true" outlineLevel="0" collapsed="false">
      <c r="A655" s="6" t="n">
        <v>58184</v>
      </c>
      <c r="B655" s="6" t="s">
        <v>19</v>
      </c>
      <c r="C655" s="6" t="s">
        <v>20</v>
      </c>
      <c r="D655" s="6" t="s">
        <v>50</v>
      </c>
      <c r="E655" s="6" t="s">
        <v>51</v>
      </c>
      <c r="F655" s="6" t="s">
        <v>57</v>
      </c>
      <c r="G655" s="6" t="s">
        <v>34</v>
      </c>
      <c r="H655" s="6" t="n">
        <v>4</v>
      </c>
      <c r="I655" s="7" t="n">
        <v>50</v>
      </c>
      <c r="J655" s="6" t="n">
        <v>4</v>
      </c>
      <c r="K655" s="7" t="n">
        <v>200</v>
      </c>
      <c r="L655" s="7" t="n">
        <v>6</v>
      </c>
      <c r="M655" s="8" t="n">
        <v>0.029999999</v>
      </c>
      <c r="N655" s="7" t="n">
        <v>93.12000275</v>
      </c>
      <c r="O655" s="12" t="n">
        <v>1</v>
      </c>
    </row>
    <row r="656" customFormat="false" ht="15" hidden="false" customHeight="true" outlineLevel="0" collapsed="false">
      <c r="A656" s="6" t="n">
        <v>24524</v>
      </c>
      <c r="B656" s="6" t="s">
        <v>19</v>
      </c>
      <c r="C656" s="6" t="s">
        <v>37</v>
      </c>
      <c r="D656" s="6" t="s">
        <v>27</v>
      </c>
      <c r="E656" s="6" t="s">
        <v>54</v>
      </c>
      <c r="F656" s="6" t="s">
        <v>40</v>
      </c>
      <c r="G656" s="6" t="s">
        <v>24</v>
      </c>
      <c r="H656" s="6" t="n">
        <v>4</v>
      </c>
      <c r="I656" s="7" t="n">
        <v>399.980011</v>
      </c>
      <c r="J656" s="6" t="n">
        <v>1</v>
      </c>
      <c r="K656" s="7" t="n">
        <v>399.980011</v>
      </c>
      <c r="L656" s="7" t="n">
        <v>100</v>
      </c>
      <c r="M656" s="8" t="n">
        <v>0.25</v>
      </c>
      <c r="N656" s="7" t="n">
        <v>108.8899994</v>
      </c>
      <c r="O656" s="12" t="n">
        <v>1</v>
      </c>
    </row>
    <row r="657" customFormat="false" ht="15" hidden="false" customHeight="true" outlineLevel="0" collapsed="false">
      <c r="A657" s="6" t="n">
        <v>31825</v>
      </c>
      <c r="B657" s="6" t="s">
        <v>26</v>
      </c>
      <c r="C657" s="6" t="s">
        <v>49</v>
      </c>
      <c r="D657" s="6" t="s">
        <v>31</v>
      </c>
      <c r="E657" s="6" t="s">
        <v>32</v>
      </c>
      <c r="F657" s="6" t="s">
        <v>74</v>
      </c>
      <c r="G657" s="6" t="s">
        <v>34</v>
      </c>
      <c r="H657" s="6" t="n">
        <v>1</v>
      </c>
      <c r="I657" s="7" t="n">
        <v>31.98999977</v>
      </c>
      <c r="J657" s="6" t="n">
        <v>4</v>
      </c>
      <c r="K657" s="7" t="n">
        <v>127.9599991</v>
      </c>
      <c r="L657" s="7" t="n">
        <v>5.119999886</v>
      </c>
      <c r="M657" s="8" t="n">
        <v>0.039999999</v>
      </c>
      <c r="N657" s="7" t="n">
        <v>-85.98999786</v>
      </c>
      <c r="O657" s="12" t="n">
        <v>1</v>
      </c>
    </row>
    <row r="658" customFormat="false" ht="15" hidden="false" customHeight="true" outlineLevel="0" collapsed="false">
      <c r="A658" s="6" t="n">
        <v>10433</v>
      </c>
      <c r="B658" s="6" t="s">
        <v>19</v>
      </c>
      <c r="C658" s="6" t="s">
        <v>20</v>
      </c>
      <c r="D658" s="6" t="s">
        <v>21</v>
      </c>
      <c r="E658" s="6" t="s">
        <v>65</v>
      </c>
      <c r="F658" s="6" t="s">
        <v>73</v>
      </c>
      <c r="G658" s="6" t="s">
        <v>44</v>
      </c>
      <c r="H658" s="6" t="n">
        <v>4</v>
      </c>
      <c r="I658" s="7" t="n">
        <v>39.99000168</v>
      </c>
      <c r="J658" s="6" t="n">
        <v>5</v>
      </c>
      <c r="K658" s="7" t="n">
        <v>199.9499969</v>
      </c>
      <c r="L658" s="7" t="n">
        <v>4</v>
      </c>
      <c r="M658" s="8" t="n">
        <v>0.02</v>
      </c>
      <c r="N658" s="7" t="n">
        <v>-2.549999952</v>
      </c>
      <c r="O658" s="9" t="n">
        <v>0</v>
      </c>
    </row>
    <row r="659" customFormat="false" ht="15" hidden="false" customHeight="true" outlineLevel="0" collapsed="false">
      <c r="A659" s="6" t="n">
        <v>16422</v>
      </c>
      <c r="B659" s="6" t="s">
        <v>46</v>
      </c>
      <c r="C659" s="6" t="s">
        <v>20</v>
      </c>
      <c r="D659" s="6" t="s">
        <v>21</v>
      </c>
      <c r="E659" s="6" t="s">
        <v>65</v>
      </c>
      <c r="F659" s="6" t="s">
        <v>57</v>
      </c>
      <c r="G659" s="6" t="s">
        <v>44</v>
      </c>
      <c r="H659" s="6" t="n">
        <v>2</v>
      </c>
      <c r="I659" s="7" t="n">
        <v>50</v>
      </c>
      <c r="J659" s="6" t="n">
        <v>1</v>
      </c>
      <c r="K659" s="7" t="n">
        <v>50</v>
      </c>
      <c r="L659" s="7" t="n">
        <v>2</v>
      </c>
      <c r="M659" s="8" t="n">
        <v>0.039999999</v>
      </c>
      <c r="N659" s="7" t="n">
        <v>-9.600000381</v>
      </c>
      <c r="O659" s="12" t="n">
        <v>1</v>
      </c>
    </row>
    <row r="660" customFormat="false" ht="15" hidden="false" customHeight="true" outlineLevel="0" collapsed="false">
      <c r="A660" s="6" t="n">
        <v>23103</v>
      </c>
      <c r="B660" s="6" t="s">
        <v>26</v>
      </c>
      <c r="C660" s="6" t="s">
        <v>49</v>
      </c>
      <c r="D660" s="6" t="s">
        <v>27</v>
      </c>
      <c r="E660" s="6" t="s">
        <v>28</v>
      </c>
      <c r="F660" s="6" t="s">
        <v>71</v>
      </c>
      <c r="G660" s="6" t="s">
        <v>44</v>
      </c>
      <c r="H660" s="6" t="n">
        <v>1</v>
      </c>
      <c r="I660" s="7" t="n">
        <v>199.9900055</v>
      </c>
      <c r="J660" s="6" t="n">
        <v>1</v>
      </c>
      <c r="K660" s="7" t="n">
        <v>199.9900055</v>
      </c>
      <c r="L660" s="7" t="n">
        <v>30</v>
      </c>
      <c r="M660" s="8" t="n">
        <v>0.150000006</v>
      </c>
      <c r="N660" s="7" t="n">
        <v>78.19999695</v>
      </c>
      <c r="O660" s="12" t="n">
        <v>1</v>
      </c>
    </row>
    <row r="661" customFormat="false" ht="15" hidden="false" customHeight="true" outlineLevel="0" collapsed="false">
      <c r="A661" s="6" t="n">
        <v>68298</v>
      </c>
      <c r="B661" s="6" t="s">
        <v>26</v>
      </c>
      <c r="C661" s="6" t="s">
        <v>20</v>
      </c>
      <c r="D661" s="6" t="s">
        <v>21</v>
      </c>
      <c r="E661" s="6" t="s">
        <v>65</v>
      </c>
      <c r="F661" s="6" t="s">
        <v>58</v>
      </c>
      <c r="G661" s="6" t="s">
        <v>34</v>
      </c>
      <c r="H661" s="6" t="n">
        <v>1</v>
      </c>
      <c r="I661" s="7" t="n">
        <v>49.97999954</v>
      </c>
      <c r="J661" s="6" t="n">
        <v>3</v>
      </c>
      <c r="K661" s="7" t="n">
        <v>149.9400024</v>
      </c>
      <c r="L661" s="7" t="n">
        <v>4.5</v>
      </c>
      <c r="M661" s="8" t="n">
        <v>0.029999999</v>
      </c>
      <c r="N661" s="7" t="n">
        <v>-29.09000015</v>
      </c>
      <c r="O661" s="12" t="n">
        <v>1</v>
      </c>
    </row>
    <row r="662" customFormat="false" ht="15" hidden="false" customHeight="true" outlineLevel="0" collapsed="false">
      <c r="A662" s="6" t="n">
        <v>51094</v>
      </c>
      <c r="B662" s="6" t="s">
        <v>19</v>
      </c>
      <c r="C662" s="6" t="s">
        <v>20</v>
      </c>
      <c r="D662" s="6" t="s">
        <v>38</v>
      </c>
      <c r="E662" s="6" t="s">
        <v>39</v>
      </c>
      <c r="F662" s="6" t="s">
        <v>71</v>
      </c>
      <c r="G662" s="6" t="s">
        <v>34</v>
      </c>
      <c r="H662" s="6" t="n">
        <v>4</v>
      </c>
      <c r="I662" s="7" t="n">
        <v>199.9900055</v>
      </c>
      <c r="J662" s="6" t="n">
        <v>1</v>
      </c>
      <c r="K662" s="7" t="n">
        <v>199.9900055</v>
      </c>
      <c r="L662" s="7" t="n">
        <v>0</v>
      </c>
      <c r="M662" s="8" t="n">
        <v>0</v>
      </c>
      <c r="N662" s="7" t="n">
        <v>-54.20000076</v>
      </c>
      <c r="O662" s="12" t="n">
        <v>1</v>
      </c>
    </row>
    <row r="663" customFormat="false" ht="15" hidden="false" customHeight="true" outlineLevel="0" collapsed="false">
      <c r="A663" s="6" t="n">
        <v>60239</v>
      </c>
      <c r="B663" s="6" t="s">
        <v>36</v>
      </c>
      <c r="C663" s="6" t="s">
        <v>49</v>
      </c>
      <c r="D663" s="6" t="s">
        <v>50</v>
      </c>
      <c r="E663" s="6" t="s">
        <v>63</v>
      </c>
      <c r="F663" s="6" t="s">
        <v>58</v>
      </c>
      <c r="G663" s="6" t="s">
        <v>24</v>
      </c>
      <c r="H663" s="6" t="n">
        <v>0</v>
      </c>
      <c r="I663" s="7" t="n">
        <v>49.97999954</v>
      </c>
      <c r="J663" s="6" t="n">
        <v>4</v>
      </c>
      <c r="K663" s="7" t="n">
        <v>199.9199982</v>
      </c>
      <c r="L663" s="7" t="n">
        <v>13.98999977</v>
      </c>
      <c r="M663" s="8" t="n">
        <v>0.07</v>
      </c>
      <c r="N663" s="7" t="n">
        <v>87.38999939</v>
      </c>
      <c r="O663" s="9" t="n">
        <v>0</v>
      </c>
    </row>
    <row r="664" customFormat="false" ht="15" hidden="false" customHeight="true" outlineLevel="0" collapsed="false">
      <c r="A664" s="6" t="n">
        <v>48199</v>
      </c>
      <c r="B664" s="6" t="s">
        <v>19</v>
      </c>
      <c r="C664" s="6" t="s">
        <v>20</v>
      </c>
      <c r="D664" s="6" t="s">
        <v>38</v>
      </c>
      <c r="E664" s="6" t="s">
        <v>98</v>
      </c>
      <c r="F664" s="6" t="s">
        <v>68</v>
      </c>
      <c r="G664" s="6" t="s">
        <v>44</v>
      </c>
      <c r="H664" s="6" t="n">
        <v>4</v>
      </c>
      <c r="I664" s="7" t="n">
        <v>24.98999977</v>
      </c>
      <c r="J664" s="6" t="n">
        <v>4</v>
      </c>
      <c r="K664" s="7" t="n">
        <v>99.95999908</v>
      </c>
      <c r="L664" s="7" t="n">
        <v>7</v>
      </c>
      <c r="M664" s="8" t="n">
        <v>0.07</v>
      </c>
      <c r="N664" s="7" t="n">
        <v>41.83000183</v>
      </c>
      <c r="O664" s="12" t="n">
        <v>1</v>
      </c>
    </row>
    <row r="665" customFormat="false" ht="15" hidden="false" customHeight="true" outlineLevel="0" collapsed="false">
      <c r="A665" s="6" t="n">
        <v>34720</v>
      </c>
      <c r="B665" s="6" t="s">
        <v>19</v>
      </c>
      <c r="C665" s="6" t="s">
        <v>49</v>
      </c>
      <c r="D665" s="6" t="s">
        <v>31</v>
      </c>
      <c r="E665" s="6" t="s">
        <v>56</v>
      </c>
      <c r="F665" s="6" t="s">
        <v>57</v>
      </c>
      <c r="G665" s="6" t="s">
        <v>44</v>
      </c>
      <c r="H665" s="6" t="n">
        <v>4</v>
      </c>
      <c r="I665" s="7" t="n">
        <v>50</v>
      </c>
      <c r="J665" s="6" t="n">
        <v>5</v>
      </c>
      <c r="K665" s="7" t="n">
        <v>250</v>
      </c>
      <c r="L665" s="7" t="n">
        <v>12.5</v>
      </c>
      <c r="M665" s="8" t="n">
        <v>0.050000001</v>
      </c>
      <c r="N665" s="7" t="n">
        <v>106.8799973</v>
      </c>
      <c r="O665" s="12" t="n">
        <v>1</v>
      </c>
    </row>
    <row r="666" customFormat="false" ht="15" hidden="false" customHeight="true" outlineLevel="0" collapsed="false">
      <c r="A666" s="6" t="n">
        <v>52970</v>
      </c>
      <c r="B666" s="6" t="s">
        <v>19</v>
      </c>
      <c r="C666" s="6" t="s">
        <v>37</v>
      </c>
      <c r="D666" s="6" t="s">
        <v>50</v>
      </c>
      <c r="E666" s="6" t="s">
        <v>63</v>
      </c>
      <c r="F666" s="6" t="s">
        <v>71</v>
      </c>
      <c r="G666" s="6" t="s">
        <v>34</v>
      </c>
      <c r="H666" s="6" t="n">
        <v>4</v>
      </c>
      <c r="I666" s="7" t="n">
        <v>199.9900055</v>
      </c>
      <c r="J666" s="6" t="n">
        <v>1</v>
      </c>
      <c r="K666" s="7" t="n">
        <v>199.9900055</v>
      </c>
      <c r="L666" s="7" t="n">
        <v>36</v>
      </c>
      <c r="M666" s="8" t="n">
        <v>0.180000007</v>
      </c>
      <c r="N666" s="7" t="n">
        <v>14.43000031</v>
      </c>
      <c r="O666" s="12" t="n">
        <v>1</v>
      </c>
    </row>
    <row r="667" customFormat="false" ht="15" hidden="false" customHeight="true" outlineLevel="0" collapsed="false">
      <c r="A667" s="6" t="n">
        <v>25222</v>
      </c>
      <c r="B667" s="6" t="s">
        <v>19</v>
      </c>
      <c r="C667" s="6" t="s">
        <v>49</v>
      </c>
      <c r="D667" s="6" t="s">
        <v>27</v>
      </c>
      <c r="E667" s="6" t="s">
        <v>54</v>
      </c>
      <c r="F667" s="6" t="s">
        <v>73</v>
      </c>
      <c r="G667" s="6" t="s">
        <v>44</v>
      </c>
      <c r="H667" s="6" t="n">
        <v>4</v>
      </c>
      <c r="I667" s="7" t="n">
        <v>39.99000168</v>
      </c>
      <c r="J667" s="6" t="n">
        <v>3</v>
      </c>
      <c r="K667" s="7" t="n">
        <v>119.9700012</v>
      </c>
      <c r="L667" s="7" t="n">
        <v>23.98999977</v>
      </c>
      <c r="M667" s="8" t="n">
        <v>0.200000003</v>
      </c>
      <c r="N667" s="7" t="n">
        <v>17.28000069</v>
      </c>
      <c r="O667" s="9" t="n">
        <v>0</v>
      </c>
    </row>
    <row r="668" customFormat="false" ht="15" hidden="false" customHeight="true" outlineLevel="0" collapsed="false">
      <c r="A668" s="6" t="n">
        <v>2524</v>
      </c>
      <c r="B668" s="6" t="s">
        <v>19</v>
      </c>
      <c r="C668" s="6" t="s">
        <v>20</v>
      </c>
      <c r="D668" s="6" t="s">
        <v>50</v>
      </c>
      <c r="E668" s="6" t="s">
        <v>63</v>
      </c>
      <c r="F668" s="6" t="s">
        <v>23</v>
      </c>
      <c r="G668" s="6" t="s">
        <v>34</v>
      </c>
      <c r="H668" s="6" t="n">
        <v>4</v>
      </c>
      <c r="I668" s="7" t="n">
        <v>129.9900055</v>
      </c>
      <c r="J668" s="6" t="n">
        <v>1</v>
      </c>
      <c r="K668" s="7" t="n">
        <v>129.9900055</v>
      </c>
      <c r="L668" s="7" t="n">
        <v>6.5</v>
      </c>
      <c r="M668" s="8" t="n">
        <v>0.050000001</v>
      </c>
      <c r="N668" s="7" t="n">
        <v>43.22000122</v>
      </c>
      <c r="O668" s="12" t="n">
        <v>1</v>
      </c>
    </row>
    <row r="669" customFormat="false" ht="15" hidden="false" customHeight="true" outlineLevel="0" collapsed="false">
      <c r="A669" s="6" t="n">
        <v>72289</v>
      </c>
      <c r="B669" s="6" t="s">
        <v>19</v>
      </c>
      <c r="C669" s="6" t="s">
        <v>49</v>
      </c>
      <c r="D669" s="6" t="s">
        <v>27</v>
      </c>
      <c r="E669" s="6" t="s">
        <v>28</v>
      </c>
      <c r="F669" s="6" t="s">
        <v>111</v>
      </c>
      <c r="G669" s="6" t="s">
        <v>44</v>
      </c>
      <c r="H669" s="6" t="n">
        <v>4</v>
      </c>
      <c r="I669" s="7" t="n">
        <v>293.0400085</v>
      </c>
      <c r="J669" s="6" t="n">
        <v>1</v>
      </c>
      <c r="K669" s="7" t="n">
        <v>293.0400085</v>
      </c>
      <c r="L669" s="7" t="n">
        <v>8.789999962</v>
      </c>
      <c r="M669" s="8" t="n">
        <v>0.029999999</v>
      </c>
      <c r="N669" s="7" t="n">
        <v>127.9100037</v>
      </c>
      <c r="O669" s="12" t="n">
        <v>1</v>
      </c>
    </row>
    <row r="670" customFormat="false" ht="15" hidden="false" customHeight="true" outlineLevel="0" collapsed="false">
      <c r="A670" s="6" t="n">
        <v>66513</v>
      </c>
      <c r="B670" s="6" t="s">
        <v>46</v>
      </c>
      <c r="C670" s="6" t="s">
        <v>37</v>
      </c>
      <c r="D670" s="6" t="s">
        <v>21</v>
      </c>
      <c r="E670" s="6" t="s">
        <v>65</v>
      </c>
      <c r="F670" s="6" t="s">
        <v>57</v>
      </c>
      <c r="G670" s="6" t="s">
        <v>34</v>
      </c>
      <c r="H670" s="6" t="n">
        <v>2</v>
      </c>
      <c r="I670" s="7" t="n">
        <v>50</v>
      </c>
      <c r="J670" s="6" t="n">
        <v>1</v>
      </c>
      <c r="K670" s="7" t="n">
        <v>50</v>
      </c>
      <c r="L670" s="7" t="n">
        <v>3.5</v>
      </c>
      <c r="M670" s="8" t="n">
        <v>0.07</v>
      </c>
      <c r="N670" s="7" t="n">
        <v>22.79000092</v>
      </c>
      <c r="O670" s="12" t="n">
        <v>1</v>
      </c>
    </row>
    <row r="671" customFormat="false" ht="15" hidden="false" customHeight="true" outlineLevel="0" collapsed="false">
      <c r="A671" s="6" t="n">
        <v>35624</v>
      </c>
      <c r="B671" s="6" t="s">
        <v>46</v>
      </c>
      <c r="C671" s="6" t="s">
        <v>20</v>
      </c>
      <c r="D671" s="6" t="s">
        <v>31</v>
      </c>
      <c r="E671" s="6" t="s">
        <v>32</v>
      </c>
      <c r="F671" s="6" t="s">
        <v>75</v>
      </c>
      <c r="G671" s="6" t="s">
        <v>24</v>
      </c>
      <c r="H671" s="6" t="n">
        <v>2</v>
      </c>
      <c r="I671" s="7" t="n">
        <v>299.980011</v>
      </c>
      <c r="J671" s="6" t="n">
        <v>1</v>
      </c>
      <c r="K671" s="7" t="n">
        <v>299.980011</v>
      </c>
      <c r="L671" s="7" t="n">
        <v>48</v>
      </c>
      <c r="M671" s="8" t="n">
        <v>0.159999996</v>
      </c>
      <c r="N671" s="7" t="n">
        <v>75.58999634</v>
      </c>
      <c r="O671" s="12" t="n">
        <v>1</v>
      </c>
    </row>
    <row r="672" customFormat="false" ht="15" hidden="false" customHeight="true" outlineLevel="0" collapsed="false">
      <c r="A672" s="6" t="n">
        <v>23032</v>
      </c>
      <c r="B672" s="6" t="s">
        <v>36</v>
      </c>
      <c r="C672" s="6" t="s">
        <v>37</v>
      </c>
      <c r="D672" s="6" t="s">
        <v>27</v>
      </c>
      <c r="E672" s="6" t="s">
        <v>28</v>
      </c>
      <c r="F672" s="6" t="s">
        <v>40</v>
      </c>
      <c r="G672" s="6" t="s">
        <v>44</v>
      </c>
      <c r="H672" s="6" t="n">
        <v>0</v>
      </c>
      <c r="I672" s="7" t="n">
        <v>399.980011</v>
      </c>
      <c r="J672" s="6" t="n">
        <v>1</v>
      </c>
      <c r="K672" s="7" t="n">
        <v>399.980011</v>
      </c>
      <c r="L672" s="7" t="n">
        <v>20</v>
      </c>
      <c r="M672" s="8" t="n">
        <v>0.050000001</v>
      </c>
      <c r="N672" s="7" t="n">
        <v>-199.4900055</v>
      </c>
      <c r="O672" s="9" t="n">
        <v>0</v>
      </c>
    </row>
    <row r="673" customFormat="false" ht="15" hidden="false" customHeight="true" outlineLevel="0" collapsed="false">
      <c r="A673" s="6" t="n">
        <v>13129</v>
      </c>
      <c r="B673" s="6" t="s">
        <v>19</v>
      </c>
      <c r="C673" s="6" t="s">
        <v>37</v>
      </c>
      <c r="D673" s="6" t="s">
        <v>21</v>
      </c>
      <c r="E673" s="6" t="s">
        <v>22</v>
      </c>
      <c r="F673" s="6" t="s">
        <v>23</v>
      </c>
      <c r="G673" s="6" t="s">
        <v>44</v>
      </c>
      <c r="H673" s="6" t="n">
        <v>4</v>
      </c>
      <c r="I673" s="7" t="n">
        <v>129.9900055</v>
      </c>
      <c r="J673" s="6" t="n">
        <v>1</v>
      </c>
      <c r="K673" s="7" t="n">
        <v>129.9900055</v>
      </c>
      <c r="L673" s="7" t="n">
        <v>9.100000381</v>
      </c>
      <c r="M673" s="8" t="n">
        <v>0.07</v>
      </c>
      <c r="N673" s="7" t="n">
        <v>54.40000153</v>
      </c>
      <c r="O673" s="12" t="n">
        <v>1</v>
      </c>
    </row>
    <row r="674" customFormat="false" ht="15" hidden="false" customHeight="true" outlineLevel="0" collapsed="false">
      <c r="A674" s="6" t="n">
        <v>3964</v>
      </c>
      <c r="B674" s="6" t="s">
        <v>19</v>
      </c>
      <c r="C674" s="6" t="s">
        <v>37</v>
      </c>
      <c r="D674" s="6" t="s">
        <v>50</v>
      </c>
      <c r="E674" s="6" t="s">
        <v>51</v>
      </c>
      <c r="F674" s="6" t="s">
        <v>84</v>
      </c>
      <c r="G674" s="6" t="s">
        <v>34</v>
      </c>
      <c r="H674" s="6" t="n">
        <v>4</v>
      </c>
      <c r="I674" s="7" t="n">
        <v>39.99000168</v>
      </c>
      <c r="J674" s="6" t="n">
        <v>1</v>
      </c>
      <c r="K674" s="7" t="n">
        <v>39.99000168</v>
      </c>
      <c r="L674" s="7" t="n">
        <v>10</v>
      </c>
      <c r="M674" s="8" t="n">
        <v>0.25</v>
      </c>
      <c r="N674" s="7" t="n">
        <v>8.399999619</v>
      </c>
      <c r="O674" s="12" t="n">
        <v>1</v>
      </c>
    </row>
    <row r="675" customFormat="false" ht="15" hidden="false" customHeight="true" outlineLevel="0" collapsed="false">
      <c r="A675" s="6" t="n">
        <v>66779</v>
      </c>
      <c r="B675" s="6" t="s">
        <v>19</v>
      </c>
      <c r="C675" s="6" t="s">
        <v>49</v>
      </c>
      <c r="D675" s="6" t="s">
        <v>21</v>
      </c>
      <c r="E675" s="6" t="s">
        <v>65</v>
      </c>
      <c r="F675" s="6" t="s">
        <v>23</v>
      </c>
      <c r="G675" s="6" t="s">
        <v>24</v>
      </c>
      <c r="H675" s="6" t="n">
        <v>4</v>
      </c>
      <c r="I675" s="7" t="n">
        <v>129.9900055</v>
      </c>
      <c r="J675" s="6" t="n">
        <v>1</v>
      </c>
      <c r="K675" s="7" t="n">
        <v>129.9900055</v>
      </c>
      <c r="L675" s="7" t="n">
        <v>1.299999952</v>
      </c>
      <c r="M675" s="8" t="n">
        <v>0.01</v>
      </c>
      <c r="N675" s="7" t="n">
        <v>61.77000046</v>
      </c>
      <c r="O675" s="12" t="n">
        <v>1</v>
      </c>
    </row>
    <row r="676" customFormat="false" ht="15" hidden="false" customHeight="true" outlineLevel="0" collapsed="false">
      <c r="A676" s="6" t="n">
        <v>60871</v>
      </c>
      <c r="B676" s="6" t="s">
        <v>19</v>
      </c>
      <c r="C676" s="6" t="s">
        <v>37</v>
      </c>
      <c r="D676" s="6" t="s">
        <v>50</v>
      </c>
      <c r="E676" s="6" t="s">
        <v>63</v>
      </c>
      <c r="F676" s="6" t="s">
        <v>73</v>
      </c>
      <c r="G676" s="6" t="s">
        <v>34</v>
      </c>
      <c r="H676" s="6" t="n">
        <v>4</v>
      </c>
      <c r="I676" s="7" t="n">
        <v>39.99000168</v>
      </c>
      <c r="J676" s="6" t="n">
        <v>5</v>
      </c>
      <c r="K676" s="7" t="n">
        <v>199.9499969</v>
      </c>
      <c r="L676" s="7" t="n">
        <v>23.98999977</v>
      </c>
      <c r="M676" s="8" t="n">
        <v>0.119999997</v>
      </c>
      <c r="N676" s="7" t="n">
        <v>-7.570000172</v>
      </c>
      <c r="O676" s="9" t="n">
        <v>0</v>
      </c>
    </row>
    <row r="677" customFormat="false" ht="15" hidden="false" customHeight="true" outlineLevel="0" collapsed="false">
      <c r="A677" s="6" t="n">
        <v>42586</v>
      </c>
      <c r="B677" s="6" t="s">
        <v>19</v>
      </c>
      <c r="C677" s="6" t="s">
        <v>37</v>
      </c>
      <c r="D677" s="6" t="s">
        <v>38</v>
      </c>
      <c r="E677" s="6" t="s">
        <v>92</v>
      </c>
      <c r="F677" s="6" t="s">
        <v>43</v>
      </c>
      <c r="G677" s="6" t="s">
        <v>34</v>
      </c>
      <c r="H677" s="6" t="n">
        <v>4</v>
      </c>
      <c r="I677" s="7" t="n">
        <v>15.98999977</v>
      </c>
      <c r="J677" s="6" t="n">
        <v>3</v>
      </c>
      <c r="K677" s="7" t="n">
        <v>47.97000122</v>
      </c>
      <c r="L677" s="7" t="n">
        <v>0.959999979</v>
      </c>
      <c r="M677" s="8" t="n">
        <v>0.02</v>
      </c>
      <c r="N677" s="7" t="n">
        <v>-37.61000061</v>
      </c>
      <c r="O677" s="9" t="n">
        <v>0</v>
      </c>
    </row>
    <row r="678" customFormat="false" ht="15" hidden="false" customHeight="true" outlineLevel="0" collapsed="false">
      <c r="A678" s="6" t="n">
        <v>52997</v>
      </c>
      <c r="B678" s="6" t="s">
        <v>36</v>
      </c>
      <c r="C678" s="6" t="s">
        <v>37</v>
      </c>
      <c r="D678" s="6" t="s">
        <v>50</v>
      </c>
      <c r="E678" s="6" t="s">
        <v>51</v>
      </c>
      <c r="F678" s="6" t="s">
        <v>29</v>
      </c>
      <c r="G678" s="6" t="s">
        <v>24</v>
      </c>
      <c r="H678" s="6" t="n">
        <v>0</v>
      </c>
      <c r="I678" s="7" t="n">
        <v>99.98999786</v>
      </c>
      <c r="J678" s="6" t="n">
        <v>3</v>
      </c>
      <c r="K678" s="7" t="n">
        <v>299.9700012</v>
      </c>
      <c r="L678" s="7" t="n">
        <v>3</v>
      </c>
      <c r="M678" s="8" t="n">
        <v>0.01</v>
      </c>
      <c r="N678" s="7" t="n">
        <v>-74.23999786</v>
      </c>
      <c r="O678" s="12" t="n">
        <v>1</v>
      </c>
    </row>
    <row r="679" customFormat="false" ht="15" hidden="false" customHeight="true" outlineLevel="0" collapsed="false">
      <c r="A679" s="6" t="n">
        <v>49492</v>
      </c>
      <c r="B679" s="6" t="s">
        <v>19</v>
      </c>
      <c r="C679" s="6" t="s">
        <v>20</v>
      </c>
      <c r="D679" s="6" t="s">
        <v>21</v>
      </c>
      <c r="E679" s="6" t="s">
        <v>66</v>
      </c>
      <c r="F679" s="6" t="s">
        <v>29</v>
      </c>
      <c r="G679" s="6" t="s">
        <v>47</v>
      </c>
      <c r="H679" s="6" t="n">
        <v>4</v>
      </c>
      <c r="I679" s="7" t="n">
        <v>99.98999786</v>
      </c>
      <c r="J679" s="6" t="n">
        <v>5</v>
      </c>
      <c r="K679" s="7" t="n">
        <v>499.9500122</v>
      </c>
      <c r="L679" s="7" t="n">
        <v>10</v>
      </c>
      <c r="M679" s="8" t="n">
        <v>0.02</v>
      </c>
      <c r="N679" s="7" t="n">
        <v>-92.11000061</v>
      </c>
      <c r="O679" s="9" t="n">
        <v>0</v>
      </c>
    </row>
    <row r="680" customFormat="false" ht="15" hidden="false" customHeight="true" outlineLevel="0" collapsed="false">
      <c r="A680" s="6" t="n">
        <v>16025</v>
      </c>
      <c r="B680" s="6" t="s">
        <v>19</v>
      </c>
      <c r="C680" s="6" t="s">
        <v>20</v>
      </c>
      <c r="D680" s="6" t="s">
        <v>21</v>
      </c>
      <c r="E680" s="6" t="s">
        <v>64</v>
      </c>
      <c r="F680" s="6" t="s">
        <v>57</v>
      </c>
      <c r="G680" s="6" t="s">
        <v>44</v>
      </c>
      <c r="H680" s="6" t="n">
        <v>4</v>
      </c>
      <c r="I680" s="7" t="n">
        <v>50</v>
      </c>
      <c r="J680" s="6" t="n">
        <v>2</v>
      </c>
      <c r="K680" s="7" t="n">
        <v>100</v>
      </c>
      <c r="L680" s="7" t="n">
        <v>1</v>
      </c>
      <c r="M680" s="8" t="n">
        <v>0.01</v>
      </c>
      <c r="N680" s="7" t="n">
        <v>37.13000107</v>
      </c>
      <c r="O680" s="12" t="n">
        <v>1</v>
      </c>
    </row>
    <row r="681" customFormat="false" ht="15" hidden="false" customHeight="true" outlineLevel="0" collapsed="false">
      <c r="A681" s="6" t="n">
        <v>21651</v>
      </c>
      <c r="B681" s="6" t="s">
        <v>19</v>
      </c>
      <c r="C681" s="6" t="s">
        <v>37</v>
      </c>
      <c r="D681" s="6" t="s">
        <v>27</v>
      </c>
      <c r="E681" s="6" t="s">
        <v>54</v>
      </c>
      <c r="F681" s="6" t="s">
        <v>75</v>
      </c>
      <c r="G681" s="6" t="s">
        <v>34</v>
      </c>
      <c r="H681" s="6" t="n">
        <v>4</v>
      </c>
      <c r="I681" s="7" t="n">
        <v>299.980011</v>
      </c>
      <c r="J681" s="6" t="n">
        <v>1</v>
      </c>
      <c r="K681" s="7" t="n">
        <v>299.980011</v>
      </c>
      <c r="L681" s="7" t="n">
        <v>60</v>
      </c>
      <c r="M681" s="8" t="n">
        <v>0.200000003</v>
      </c>
      <c r="N681" s="7" t="n">
        <v>45.59999847</v>
      </c>
      <c r="O681" s="9" t="n">
        <v>0</v>
      </c>
    </row>
    <row r="682" customFormat="false" ht="15" hidden="false" customHeight="true" outlineLevel="0" collapsed="false">
      <c r="A682" s="6" t="n">
        <v>29508</v>
      </c>
      <c r="B682" s="6" t="s">
        <v>46</v>
      </c>
      <c r="C682" s="6" t="s">
        <v>20</v>
      </c>
      <c r="D682" s="6" t="s">
        <v>27</v>
      </c>
      <c r="E682" s="6" t="s">
        <v>42</v>
      </c>
      <c r="F682" s="6" t="s">
        <v>104</v>
      </c>
      <c r="G682" s="6" t="s">
        <v>24</v>
      </c>
      <c r="H682" s="6" t="n">
        <v>2</v>
      </c>
      <c r="I682" s="7" t="n">
        <v>24.98999977</v>
      </c>
      <c r="J682" s="6" t="n">
        <v>2</v>
      </c>
      <c r="K682" s="7" t="n">
        <v>49.97999954</v>
      </c>
      <c r="L682" s="7" t="n">
        <v>7.5</v>
      </c>
      <c r="M682" s="8" t="n">
        <v>0.150000006</v>
      </c>
      <c r="N682" s="7" t="n">
        <v>19.12000084</v>
      </c>
      <c r="O682" s="12" t="n">
        <v>1</v>
      </c>
    </row>
    <row r="683" customFormat="false" ht="15" hidden="false" customHeight="true" outlineLevel="0" collapsed="false">
      <c r="A683" s="6" t="n">
        <v>27192</v>
      </c>
      <c r="B683" s="6" t="s">
        <v>19</v>
      </c>
      <c r="C683" s="6" t="s">
        <v>37</v>
      </c>
      <c r="D683" s="6" t="s">
        <v>27</v>
      </c>
      <c r="E683" s="6" t="s">
        <v>54</v>
      </c>
      <c r="F683" s="6" t="s">
        <v>57</v>
      </c>
      <c r="G683" s="6" t="s">
        <v>24</v>
      </c>
      <c r="H683" s="6" t="n">
        <v>4</v>
      </c>
      <c r="I683" s="7" t="n">
        <v>50</v>
      </c>
      <c r="J683" s="6" t="n">
        <v>2</v>
      </c>
      <c r="K683" s="7" t="n">
        <v>100</v>
      </c>
      <c r="L683" s="7" t="n">
        <v>18</v>
      </c>
      <c r="M683" s="8" t="n">
        <v>0.180000007</v>
      </c>
      <c r="N683" s="7" t="n">
        <v>37.72000122</v>
      </c>
      <c r="O683" s="9" t="n">
        <v>0</v>
      </c>
    </row>
    <row r="684" customFormat="false" ht="15" hidden="false" customHeight="true" outlineLevel="0" collapsed="false">
      <c r="A684" s="6" t="n">
        <v>35912</v>
      </c>
      <c r="B684" s="6" t="s">
        <v>19</v>
      </c>
      <c r="C684" s="6" t="s">
        <v>20</v>
      </c>
      <c r="D684" s="6" t="s">
        <v>31</v>
      </c>
      <c r="E684" s="6" t="s">
        <v>62</v>
      </c>
      <c r="F684" s="6" t="s">
        <v>71</v>
      </c>
      <c r="G684" s="6" t="s">
        <v>44</v>
      </c>
      <c r="H684" s="6" t="n">
        <v>4</v>
      </c>
      <c r="I684" s="7" t="n">
        <v>199.9900055</v>
      </c>
      <c r="J684" s="6" t="n">
        <v>1</v>
      </c>
      <c r="K684" s="7" t="n">
        <v>199.9900055</v>
      </c>
      <c r="L684" s="7" t="n">
        <v>2</v>
      </c>
      <c r="M684" s="8" t="n">
        <v>0.01</v>
      </c>
      <c r="N684" s="7" t="n">
        <v>57.41999817</v>
      </c>
      <c r="O684" s="9" t="n">
        <v>0</v>
      </c>
    </row>
    <row r="685" customFormat="false" ht="15" hidden="false" customHeight="true" outlineLevel="0" collapsed="false">
      <c r="A685" s="6" t="n">
        <v>21569</v>
      </c>
      <c r="B685" s="6" t="s">
        <v>19</v>
      </c>
      <c r="C685" s="6" t="s">
        <v>20</v>
      </c>
      <c r="D685" s="6" t="s">
        <v>27</v>
      </c>
      <c r="E685" s="6" t="s">
        <v>42</v>
      </c>
      <c r="F685" s="6" t="s">
        <v>40</v>
      </c>
      <c r="G685" s="6" t="s">
        <v>44</v>
      </c>
      <c r="H685" s="6" t="n">
        <v>4</v>
      </c>
      <c r="I685" s="7" t="n">
        <v>399.980011</v>
      </c>
      <c r="J685" s="6" t="n">
        <v>1</v>
      </c>
      <c r="K685" s="7" t="n">
        <v>399.980011</v>
      </c>
      <c r="L685" s="7" t="n">
        <v>0</v>
      </c>
      <c r="M685" s="8" t="n">
        <v>0</v>
      </c>
      <c r="N685" s="7" t="n">
        <v>35.20000076</v>
      </c>
      <c r="O685" s="12" t="n">
        <v>1</v>
      </c>
    </row>
    <row r="686" customFormat="false" ht="15" hidden="false" customHeight="true" outlineLevel="0" collapsed="false">
      <c r="A686" s="6" t="n">
        <v>11294</v>
      </c>
      <c r="B686" s="6" t="s">
        <v>26</v>
      </c>
      <c r="C686" s="6" t="s">
        <v>37</v>
      </c>
      <c r="D686" s="6" t="s">
        <v>21</v>
      </c>
      <c r="E686" s="6" t="s">
        <v>65</v>
      </c>
      <c r="F686" s="6" t="s">
        <v>73</v>
      </c>
      <c r="G686" s="6" t="s">
        <v>44</v>
      </c>
      <c r="H686" s="6" t="n">
        <v>1</v>
      </c>
      <c r="I686" s="7" t="n">
        <v>39.99000168</v>
      </c>
      <c r="J686" s="6" t="n">
        <v>4</v>
      </c>
      <c r="K686" s="7" t="n">
        <v>159.9600067</v>
      </c>
      <c r="L686" s="7" t="n">
        <v>31.98999977</v>
      </c>
      <c r="M686" s="8" t="n">
        <v>0.200000003</v>
      </c>
      <c r="N686" s="7" t="n">
        <v>33.27000046</v>
      </c>
      <c r="O686" s="12" t="n">
        <v>1</v>
      </c>
    </row>
    <row r="687" customFormat="false" ht="15" hidden="false" customHeight="true" outlineLevel="0" collapsed="false">
      <c r="A687" s="6" t="n">
        <v>583</v>
      </c>
      <c r="B687" s="6" t="s">
        <v>46</v>
      </c>
      <c r="C687" s="6" t="s">
        <v>20</v>
      </c>
      <c r="D687" s="6" t="s">
        <v>50</v>
      </c>
      <c r="E687" s="6" t="s">
        <v>51</v>
      </c>
      <c r="F687" s="6" t="s">
        <v>33</v>
      </c>
      <c r="G687" s="6" t="s">
        <v>44</v>
      </c>
      <c r="H687" s="6" t="n">
        <v>2</v>
      </c>
      <c r="I687" s="7" t="n">
        <v>59.99000168</v>
      </c>
      <c r="J687" s="6" t="n">
        <v>4</v>
      </c>
      <c r="K687" s="7" t="n">
        <v>239.9600067</v>
      </c>
      <c r="L687" s="7" t="n">
        <v>21.60000038</v>
      </c>
      <c r="M687" s="8" t="n">
        <v>0.090000004</v>
      </c>
      <c r="N687" s="7" t="n">
        <v>74.23999786</v>
      </c>
      <c r="O687" s="12" t="n">
        <v>1</v>
      </c>
    </row>
    <row r="688" customFormat="false" ht="15" hidden="false" customHeight="true" outlineLevel="0" collapsed="false">
      <c r="A688" s="6" t="n">
        <v>4493</v>
      </c>
      <c r="B688" s="6" t="s">
        <v>19</v>
      </c>
      <c r="C688" s="6" t="s">
        <v>37</v>
      </c>
      <c r="D688" s="6" t="s">
        <v>50</v>
      </c>
      <c r="E688" s="6" t="s">
        <v>63</v>
      </c>
      <c r="F688" s="6" t="s">
        <v>23</v>
      </c>
      <c r="G688" s="6" t="s">
        <v>24</v>
      </c>
      <c r="H688" s="6" t="n">
        <v>4</v>
      </c>
      <c r="I688" s="7" t="n">
        <v>129.9900055</v>
      </c>
      <c r="J688" s="6" t="n">
        <v>1</v>
      </c>
      <c r="K688" s="7" t="n">
        <v>129.9900055</v>
      </c>
      <c r="L688" s="7" t="n">
        <v>5.199999809</v>
      </c>
      <c r="M688" s="8" t="n">
        <v>0.039999999</v>
      </c>
      <c r="N688" s="7" t="n">
        <v>-24.95999908</v>
      </c>
      <c r="O688" s="9" t="n">
        <v>0</v>
      </c>
    </row>
    <row r="689" customFormat="false" ht="15" hidden="false" customHeight="true" outlineLevel="0" collapsed="false">
      <c r="A689" s="6" t="n">
        <v>342</v>
      </c>
      <c r="B689" s="6" t="s">
        <v>46</v>
      </c>
      <c r="C689" s="6" t="s">
        <v>20</v>
      </c>
      <c r="D689" s="6" t="s">
        <v>50</v>
      </c>
      <c r="E689" s="6" t="s">
        <v>51</v>
      </c>
      <c r="F689" s="6" t="s">
        <v>33</v>
      </c>
      <c r="G689" s="6" t="s">
        <v>34</v>
      </c>
      <c r="H689" s="6" t="n">
        <v>2</v>
      </c>
      <c r="I689" s="7" t="n">
        <v>59.99000168</v>
      </c>
      <c r="J689" s="6" t="n">
        <v>2</v>
      </c>
      <c r="K689" s="7" t="n">
        <v>119.9800034</v>
      </c>
      <c r="L689" s="7" t="n">
        <v>19.20000076</v>
      </c>
      <c r="M689" s="8" t="n">
        <v>0.159999996</v>
      </c>
      <c r="N689" s="7" t="n">
        <v>26.20000076</v>
      </c>
      <c r="O689" s="12" t="n">
        <v>1</v>
      </c>
    </row>
    <row r="690" customFormat="false" ht="15" hidden="false" customHeight="true" outlineLevel="0" collapsed="false">
      <c r="A690" s="6" t="n">
        <v>1895</v>
      </c>
      <c r="B690" s="6" t="s">
        <v>19</v>
      </c>
      <c r="C690" s="6" t="s">
        <v>20</v>
      </c>
      <c r="D690" s="6" t="s">
        <v>50</v>
      </c>
      <c r="E690" s="6" t="s">
        <v>51</v>
      </c>
      <c r="F690" s="6" t="s">
        <v>33</v>
      </c>
      <c r="G690" s="6" t="s">
        <v>44</v>
      </c>
      <c r="H690" s="6" t="n">
        <v>4</v>
      </c>
      <c r="I690" s="7" t="n">
        <v>59.99000168</v>
      </c>
      <c r="J690" s="6" t="n">
        <v>5</v>
      </c>
      <c r="K690" s="7" t="n">
        <v>299.9500122</v>
      </c>
      <c r="L690" s="7" t="n">
        <v>44.99000168</v>
      </c>
      <c r="M690" s="8" t="n">
        <v>0.150000006</v>
      </c>
      <c r="N690" s="7" t="n">
        <v>27.03000069</v>
      </c>
      <c r="O690" s="12" t="n">
        <v>1</v>
      </c>
    </row>
    <row r="691" customFormat="false" ht="15" hidden="false" customHeight="true" outlineLevel="0" collapsed="false">
      <c r="A691" s="6" t="n">
        <v>64426</v>
      </c>
      <c r="B691" s="6" t="s">
        <v>19</v>
      </c>
      <c r="C691" s="6" t="s">
        <v>20</v>
      </c>
      <c r="D691" s="6" t="s">
        <v>21</v>
      </c>
      <c r="E691" s="6" t="s">
        <v>22</v>
      </c>
      <c r="F691" s="6" t="s">
        <v>73</v>
      </c>
      <c r="G691" s="6" t="s">
        <v>44</v>
      </c>
      <c r="H691" s="6" t="n">
        <v>4</v>
      </c>
      <c r="I691" s="7" t="n">
        <v>39.99000168</v>
      </c>
      <c r="J691" s="6" t="n">
        <v>3</v>
      </c>
      <c r="K691" s="7" t="n">
        <v>119.9700012</v>
      </c>
      <c r="L691" s="7" t="n">
        <v>6.599999905</v>
      </c>
      <c r="M691" s="8" t="n">
        <v>0.059999999</v>
      </c>
      <c r="N691" s="7" t="n">
        <v>29.47999954</v>
      </c>
      <c r="O691" s="9" t="n">
        <v>0</v>
      </c>
    </row>
    <row r="692" customFormat="false" ht="15" hidden="false" customHeight="true" outlineLevel="0" collapsed="false">
      <c r="A692" s="6" t="n">
        <v>2818</v>
      </c>
      <c r="B692" s="6" t="s">
        <v>19</v>
      </c>
      <c r="C692" s="6" t="s">
        <v>20</v>
      </c>
      <c r="D692" s="6" t="s">
        <v>50</v>
      </c>
      <c r="E692" s="6" t="s">
        <v>51</v>
      </c>
      <c r="F692" s="6" t="s">
        <v>58</v>
      </c>
      <c r="G692" s="6" t="s">
        <v>34</v>
      </c>
      <c r="H692" s="6" t="n">
        <v>4</v>
      </c>
      <c r="I692" s="7" t="n">
        <v>49.97999954</v>
      </c>
      <c r="J692" s="6" t="n">
        <v>4</v>
      </c>
      <c r="K692" s="7" t="n">
        <v>199.9199982</v>
      </c>
      <c r="L692" s="7" t="n">
        <v>6</v>
      </c>
      <c r="M692" s="8" t="n">
        <v>0.029999999</v>
      </c>
      <c r="N692" s="7" t="n">
        <v>70.38999939</v>
      </c>
      <c r="O692" s="9" t="n">
        <v>0</v>
      </c>
    </row>
    <row r="693" customFormat="false" ht="15" hidden="false" customHeight="true" outlineLevel="0" collapsed="false">
      <c r="A693" s="6" t="n">
        <v>44030</v>
      </c>
      <c r="B693" s="6" t="s">
        <v>19</v>
      </c>
      <c r="C693" s="6" t="s">
        <v>20</v>
      </c>
      <c r="D693" s="6" t="s">
        <v>27</v>
      </c>
      <c r="E693" s="6" t="s">
        <v>69</v>
      </c>
      <c r="F693" s="6" t="s">
        <v>23</v>
      </c>
      <c r="G693" s="6" t="s">
        <v>34</v>
      </c>
      <c r="H693" s="6" t="n">
        <v>4</v>
      </c>
      <c r="I693" s="7" t="n">
        <v>129.9900055</v>
      </c>
      <c r="J693" s="6" t="n">
        <v>1</v>
      </c>
      <c r="K693" s="7" t="n">
        <v>129.9900055</v>
      </c>
      <c r="L693" s="7" t="n">
        <v>15.60000038</v>
      </c>
      <c r="M693" s="8" t="n">
        <v>0.119999997</v>
      </c>
      <c r="N693" s="7" t="n">
        <v>3.430000067</v>
      </c>
      <c r="O693" s="12" t="n">
        <v>1</v>
      </c>
    </row>
    <row r="694" customFormat="false" ht="15" hidden="false" customHeight="true" outlineLevel="0" collapsed="false">
      <c r="A694" s="6" t="n">
        <v>13641</v>
      </c>
      <c r="B694" s="6" t="s">
        <v>19</v>
      </c>
      <c r="C694" s="6" t="s">
        <v>49</v>
      </c>
      <c r="D694" s="6" t="s">
        <v>21</v>
      </c>
      <c r="E694" s="6" t="s">
        <v>64</v>
      </c>
      <c r="F694" s="6" t="s">
        <v>99</v>
      </c>
      <c r="G694" s="6" t="s">
        <v>24</v>
      </c>
      <c r="H694" s="6" t="n">
        <v>4</v>
      </c>
      <c r="I694" s="7" t="n">
        <v>65</v>
      </c>
      <c r="J694" s="6" t="n">
        <v>5</v>
      </c>
      <c r="K694" s="7" t="n">
        <v>325</v>
      </c>
      <c r="L694" s="7" t="n">
        <v>13</v>
      </c>
      <c r="M694" s="8" t="n">
        <v>0.039999999</v>
      </c>
      <c r="N694" s="7" t="n">
        <v>117</v>
      </c>
      <c r="O694" s="9" t="n">
        <v>0</v>
      </c>
    </row>
    <row r="695" customFormat="false" ht="15" hidden="false" customHeight="true" outlineLevel="0" collapsed="false">
      <c r="A695" s="6" t="n">
        <v>13242</v>
      </c>
      <c r="B695" s="6" t="s">
        <v>26</v>
      </c>
      <c r="C695" s="6" t="s">
        <v>49</v>
      </c>
      <c r="D695" s="6" t="s">
        <v>21</v>
      </c>
      <c r="E695" s="6" t="s">
        <v>65</v>
      </c>
      <c r="F695" s="6" t="s">
        <v>57</v>
      </c>
      <c r="G695" s="6" t="s">
        <v>34</v>
      </c>
      <c r="H695" s="6" t="n">
        <v>1</v>
      </c>
      <c r="I695" s="7" t="n">
        <v>50</v>
      </c>
      <c r="J695" s="6" t="n">
        <v>5</v>
      </c>
      <c r="K695" s="7" t="n">
        <v>250</v>
      </c>
      <c r="L695" s="7" t="n">
        <v>40</v>
      </c>
      <c r="M695" s="8" t="n">
        <v>0.159999996</v>
      </c>
      <c r="N695" s="7" t="n">
        <v>92.40000153</v>
      </c>
      <c r="O695" s="12" t="n">
        <v>1</v>
      </c>
    </row>
    <row r="696" customFormat="false" ht="15" hidden="false" customHeight="true" outlineLevel="0" collapsed="false">
      <c r="A696" s="6" t="n">
        <v>25479</v>
      </c>
      <c r="B696" s="6" t="s">
        <v>19</v>
      </c>
      <c r="C696" s="6" t="s">
        <v>37</v>
      </c>
      <c r="D696" s="6" t="s">
        <v>27</v>
      </c>
      <c r="E696" s="6" t="s">
        <v>42</v>
      </c>
      <c r="F696" s="6" t="s">
        <v>100</v>
      </c>
      <c r="G696" s="6" t="s">
        <v>34</v>
      </c>
      <c r="H696" s="6" t="n">
        <v>4</v>
      </c>
      <c r="I696" s="7" t="n">
        <v>19.98999977</v>
      </c>
      <c r="J696" s="6" t="n">
        <v>2</v>
      </c>
      <c r="K696" s="7" t="n">
        <v>39.97999954</v>
      </c>
      <c r="L696" s="7" t="n">
        <v>3.599999905</v>
      </c>
      <c r="M696" s="8" t="n">
        <v>0.090000004</v>
      </c>
      <c r="N696" s="7" t="n">
        <v>16.73999977</v>
      </c>
      <c r="O696" s="12" t="n">
        <v>1</v>
      </c>
    </row>
    <row r="697" customFormat="false" ht="15" hidden="false" customHeight="true" outlineLevel="0" collapsed="false">
      <c r="A697" s="6" t="n">
        <v>52380</v>
      </c>
      <c r="B697" s="6" t="s">
        <v>46</v>
      </c>
      <c r="C697" s="6" t="s">
        <v>37</v>
      </c>
      <c r="D697" s="6" t="s">
        <v>50</v>
      </c>
      <c r="E697" s="6" t="s">
        <v>63</v>
      </c>
      <c r="F697" s="6" t="s">
        <v>57</v>
      </c>
      <c r="G697" s="6" t="s">
        <v>47</v>
      </c>
      <c r="H697" s="6" t="n">
        <v>2</v>
      </c>
      <c r="I697" s="7" t="n">
        <v>50</v>
      </c>
      <c r="J697" s="6" t="n">
        <v>1</v>
      </c>
      <c r="K697" s="7" t="n">
        <v>50</v>
      </c>
      <c r="L697" s="7" t="n">
        <v>12.5</v>
      </c>
      <c r="M697" s="8" t="n">
        <v>0.25</v>
      </c>
      <c r="N697" s="7" t="n">
        <v>12.75</v>
      </c>
      <c r="O697" s="12" t="n">
        <v>1</v>
      </c>
    </row>
    <row r="698" customFormat="false" ht="15" hidden="false" customHeight="true" outlineLevel="0" collapsed="false">
      <c r="A698" s="6" t="n">
        <v>26133</v>
      </c>
      <c r="B698" s="6" t="s">
        <v>46</v>
      </c>
      <c r="C698" s="6" t="s">
        <v>20</v>
      </c>
      <c r="D698" s="6" t="s">
        <v>27</v>
      </c>
      <c r="E698" s="6" t="s">
        <v>42</v>
      </c>
      <c r="F698" s="6" t="s">
        <v>57</v>
      </c>
      <c r="G698" s="6" t="s">
        <v>34</v>
      </c>
      <c r="H698" s="6" t="n">
        <v>2</v>
      </c>
      <c r="I698" s="7" t="n">
        <v>50</v>
      </c>
      <c r="J698" s="6" t="n">
        <v>4</v>
      </c>
      <c r="K698" s="7" t="n">
        <v>200</v>
      </c>
      <c r="L698" s="7" t="n">
        <v>32</v>
      </c>
      <c r="M698" s="8" t="n">
        <v>0.159999996</v>
      </c>
      <c r="N698" s="7" t="n">
        <v>-22.18000031</v>
      </c>
      <c r="O698" s="12" t="n">
        <v>1</v>
      </c>
    </row>
    <row r="699" customFormat="false" ht="15" hidden="false" customHeight="true" outlineLevel="0" collapsed="false">
      <c r="A699" s="6" t="n">
        <v>13876</v>
      </c>
      <c r="B699" s="6" t="s">
        <v>19</v>
      </c>
      <c r="C699" s="6" t="s">
        <v>37</v>
      </c>
      <c r="D699" s="6" t="s">
        <v>21</v>
      </c>
      <c r="E699" s="6" t="s">
        <v>65</v>
      </c>
      <c r="F699" s="6" t="s">
        <v>33</v>
      </c>
      <c r="G699" s="6" t="s">
        <v>34</v>
      </c>
      <c r="H699" s="6" t="n">
        <v>4</v>
      </c>
      <c r="I699" s="7" t="n">
        <v>59.99000168</v>
      </c>
      <c r="J699" s="6" t="n">
        <v>5</v>
      </c>
      <c r="K699" s="7" t="n">
        <v>299.9500122</v>
      </c>
      <c r="L699" s="7" t="n">
        <v>16.5</v>
      </c>
      <c r="M699" s="8" t="n">
        <v>0.059999999</v>
      </c>
      <c r="N699" s="7" t="n">
        <v>-226.7599945</v>
      </c>
      <c r="O699" s="9" t="n">
        <v>0</v>
      </c>
    </row>
    <row r="700" customFormat="false" ht="15" hidden="false" customHeight="true" outlineLevel="0" collapsed="false">
      <c r="A700" s="6" t="n">
        <v>28242</v>
      </c>
      <c r="B700" s="6" t="s">
        <v>19</v>
      </c>
      <c r="C700" s="6" t="s">
        <v>49</v>
      </c>
      <c r="D700" s="6" t="s">
        <v>27</v>
      </c>
      <c r="E700" s="6" t="s">
        <v>42</v>
      </c>
      <c r="F700" s="6" t="s">
        <v>58</v>
      </c>
      <c r="G700" s="6" t="s">
        <v>24</v>
      </c>
      <c r="H700" s="6" t="n">
        <v>4</v>
      </c>
      <c r="I700" s="7" t="n">
        <v>49.97999954</v>
      </c>
      <c r="J700" s="6" t="n">
        <v>1</v>
      </c>
      <c r="K700" s="7" t="n">
        <v>49.97999954</v>
      </c>
      <c r="L700" s="7" t="n">
        <v>2</v>
      </c>
      <c r="M700" s="8" t="n">
        <v>0.039999999</v>
      </c>
      <c r="N700" s="7" t="n">
        <v>-3.019999981</v>
      </c>
      <c r="O700" s="9" t="n">
        <v>0</v>
      </c>
    </row>
    <row r="701" customFormat="false" ht="15" hidden="false" customHeight="true" outlineLevel="0" collapsed="false">
      <c r="A701" s="6" t="n">
        <v>2276</v>
      </c>
      <c r="B701" s="6" t="s">
        <v>19</v>
      </c>
      <c r="C701" s="6" t="s">
        <v>37</v>
      </c>
      <c r="D701" s="6" t="s">
        <v>50</v>
      </c>
      <c r="E701" s="6" t="s">
        <v>63</v>
      </c>
      <c r="F701" s="6" t="s">
        <v>58</v>
      </c>
      <c r="G701" s="6" t="s">
        <v>24</v>
      </c>
      <c r="H701" s="6" t="n">
        <v>4</v>
      </c>
      <c r="I701" s="7" t="n">
        <v>49.97999954</v>
      </c>
      <c r="J701" s="6" t="n">
        <v>3</v>
      </c>
      <c r="K701" s="7" t="n">
        <v>149.9400024</v>
      </c>
      <c r="L701" s="7" t="n">
        <v>25.48999977</v>
      </c>
      <c r="M701" s="8" t="n">
        <v>0.170000002</v>
      </c>
      <c r="N701" s="7" t="n">
        <v>57.25</v>
      </c>
      <c r="O701" s="9" t="n">
        <v>0</v>
      </c>
    </row>
    <row r="702" customFormat="false" ht="15" hidden="false" customHeight="true" outlineLevel="0" collapsed="false">
      <c r="A702" s="6" t="n">
        <v>66199</v>
      </c>
      <c r="B702" s="6" t="s">
        <v>46</v>
      </c>
      <c r="C702" s="6" t="s">
        <v>20</v>
      </c>
      <c r="D702" s="6" t="s">
        <v>21</v>
      </c>
      <c r="E702" s="6" t="s">
        <v>65</v>
      </c>
      <c r="F702" s="6" t="s">
        <v>71</v>
      </c>
      <c r="G702" s="6" t="s">
        <v>34</v>
      </c>
      <c r="H702" s="6" t="n">
        <v>2</v>
      </c>
      <c r="I702" s="7" t="n">
        <v>199.9900055</v>
      </c>
      <c r="J702" s="6" t="n">
        <v>1</v>
      </c>
      <c r="K702" s="7" t="n">
        <v>199.9900055</v>
      </c>
      <c r="L702" s="7" t="n">
        <v>32</v>
      </c>
      <c r="M702" s="8" t="n">
        <v>0.159999996</v>
      </c>
      <c r="N702" s="7" t="n">
        <v>-33.59999847</v>
      </c>
      <c r="O702" s="12" t="n">
        <v>1</v>
      </c>
    </row>
    <row r="703" customFormat="false" ht="15" hidden="false" customHeight="true" outlineLevel="0" collapsed="false">
      <c r="A703" s="6" t="n">
        <v>45545</v>
      </c>
      <c r="B703" s="6" t="s">
        <v>36</v>
      </c>
      <c r="C703" s="6" t="s">
        <v>20</v>
      </c>
      <c r="D703" s="6" t="s">
        <v>27</v>
      </c>
      <c r="E703" s="6" t="s">
        <v>79</v>
      </c>
      <c r="F703" s="6" t="s">
        <v>23</v>
      </c>
      <c r="G703" s="6" t="s">
        <v>44</v>
      </c>
      <c r="H703" s="6" t="n">
        <v>0</v>
      </c>
      <c r="I703" s="7" t="n">
        <v>129.9900055</v>
      </c>
      <c r="J703" s="6" t="n">
        <v>1</v>
      </c>
      <c r="K703" s="7" t="n">
        <v>129.9900055</v>
      </c>
      <c r="L703" s="7" t="n">
        <v>20.79999924</v>
      </c>
      <c r="M703" s="8" t="n">
        <v>0.159999996</v>
      </c>
      <c r="N703" s="7" t="n">
        <v>-25.44000053</v>
      </c>
      <c r="O703" s="12" t="n">
        <v>1</v>
      </c>
    </row>
    <row r="704" customFormat="false" ht="15" hidden="false" customHeight="true" outlineLevel="0" collapsed="false">
      <c r="A704" s="6" t="n">
        <v>58276</v>
      </c>
      <c r="B704" s="6" t="s">
        <v>19</v>
      </c>
      <c r="C704" s="6" t="s">
        <v>20</v>
      </c>
      <c r="D704" s="6" t="s">
        <v>50</v>
      </c>
      <c r="E704" s="6" t="s">
        <v>63</v>
      </c>
      <c r="F704" s="6" t="s">
        <v>58</v>
      </c>
      <c r="G704" s="6" t="s">
        <v>34</v>
      </c>
      <c r="H704" s="6" t="n">
        <v>4</v>
      </c>
      <c r="I704" s="7" t="n">
        <v>49.97999954</v>
      </c>
      <c r="J704" s="6" t="n">
        <v>5</v>
      </c>
      <c r="K704" s="7" t="n">
        <v>249.8999939</v>
      </c>
      <c r="L704" s="7" t="n">
        <v>42.47999954</v>
      </c>
      <c r="M704" s="8" t="n">
        <v>0.170000002</v>
      </c>
      <c r="N704" s="7" t="n">
        <v>15.56000042</v>
      </c>
      <c r="O704" s="9" t="n">
        <v>0</v>
      </c>
    </row>
    <row r="705" customFormat="false" ht="15" hidden="false" customHeight="true" outlineLevel="0" collapsed="false">
      <c r="A705" s="6" t="n">
        <v>10757</v>
      </c>
      <c r="B705" s="6" t="s">
        <v>19</v>
      </c>
      <c r="C705" s="6" t="s">
        <v>37</v>
      </c>
      <c r="D705" s="6" t="s">
        <v>21</v>
      </c>
      <c r="E705" s="6" t="s">
        <v>64</v>
      </c>
      <c r="F705" s="6" t="s">
        <v>29</v>
      </c>
      <c r="G705" s="6" t="s">
        <v>34</v>
      </c>
      <c r="H705" s="6" t="n">
        <v>4</v>
      </c>
      <c r="I705" s="7" t="n">
        <v>99.98999786</v>
      </c>
      <c r="J705" s="6" t="n">
        <v>2</v>
      </c>
      <c r="K705" s="7" t="n">
        <v>199.9799957</v>
      </c>
      <c r="L705" s="7" t="n">
        <v>50</v>
      </c>
      <c r="M705" s="8" t="n">
        <v>0.25</v>
      </c>
      <c r="N705" s="7" t="n">
        <v>48</v>
      </c>
      <c r="O705" s="9" t="n">
        <v>0</v>
      </c>
    </row>
    <row r="706" customFormat="false" ht="15" hidden="false" customHeight="true" outlineLevel="0" collapsed="false">
      <c r="A706" s="6" t="n">
        <v>38771</v>
      </c>
      <c r="B706" s="6" t="s">
        <v>26</v>
      </c>
      <c r="C706" s="6" t="s">
        <v>20</v>
      </c>
      <c r="D706" s="6" t="s">
        <v>31</v>
      </c>
      <c r="E706" s="6" t="s">
        <v>86</v>
      </c>
      <c r="F706" s="6" t="s">
        <v>40</v>
      </c>
      <c r="G706" s="6" t="s">
        <v>24</v>
      </c>
      <c r="H706" s="6" t="n">
        <v>1</v>
      </c>
      <c r="I706" s="7" t="n">
        <v>399.980011</v>
      </c>
      <c r="J706" s="6" t="n">
        <v>1</v>
      </c>
      <c r="K706" s="7" t="n">
        <v>399.980011</v>
      </c>
      <c r="L706" s="7" t="n">
        <v>22</v>
      </c>
      <c r="M706" s="8" t="n">
        <v>0.059999999</v>
      </c>
      <c r="N706" s="7" t="n">
        <v>151.1900024</v>
      </c>
      <c r="O706" s="12" t="n">
        <v>1</v>
      </c>
    </row>
    <row r="707" customFormat="false" ht="15" hidden="false" customHeight="true" outlineLevel="0" collapsed="false">
      <c r="A707" s="6" t="n">
        <v>3654</v>
      </c>
      <c r="B707" s="6" t="s">
        <v>19</v>
      </c>
      <c r="C707" s="6" t="s">
        <v>20</v>
      </c>
      <c r="D707" s="6" t="s">
        <v>50</v>
      </c>
      <c r="E707" s="6" t="s">
        <v>63</v>
      </c>
      <c r="F707" s="6" t="s">
        <v>99</v>
      </c>
      <c r="G707" s="6" t="s">
        <v>47</v>
      </c>
      <c r="H707" s="6" t="n">
        <v>4</v>
      </c>
      <c r="I707" s="7" t="n">
        <v>65</v>
      </c>
      <c r="J707" s="6" t="n">
        <v>4</v>
      </c>
      <c r="K707" s="7" t="n">
        <v>260</v>
      </c>
      <c r="L707" s="7" t="n">
        <v>52</v>
      </c>
      <c r="M707" s="8" t="n">
        <v>0.200000003</v>
      </c>
      <c r="N707" s="7" t="n">
        <v>-166.3999939</v>
      </c>
      <c r="O707" s="12" t="n">
        <v>1</v>
      </c>
    </row>
    <row r="708" customFormat="false" ht="15" hidden="false" customHeight="true" outlineLevel="0" collapsed="false">
      <c r="A708" s="6" t="n">
        <v>50289</v>
      </c>
      <c r="B708" s="6" t="s">
        <v>26</v>
      </c>
      <c r="C708" s="6" t="s">
        <v>20</v>
      </c>
      <c r="D708" s="6" t="s">
        <v>38</v>
      </c>
      <c r="E708" s="6" t="s">
        <v>70</v>
      </c>
      <c r="F708" s="6" t="s">
        <v>75</v>
      </c>
      <c r="G708" s="6" t="s">
        <v>44</v>
      </c>
      <c r="H708" s="6" t="n">
        <v>1</v>
      </c>
      <c r="I708" s="7" t="n">
        <v>299.980011</v>
      </c>
      <c r="J708" s="6" t="n">
        <v>1</v>
      </c>
      <c r="K708" s="7" t="n">
        <v>299.980011</v>
      </c>
      <c r="L708" s="7" t="n">
        <v>6</v>
      </c>
      <c r="M708" s="8" t="n">
        <v>0.02</v>
      </c>
      <c r="N708" s="7" t="n">
        <v>-191.0899963</v>
      </c>
      <c r="O708" s="12" t="n">
        <v>1</v>
      </c>
    </row>
    <row r="709" customFormat="false" ht="15" hidden="false" customHeight="true" outlineLevel="0" collapsed="false">
      <c r="A709" s="6" t="n">
        <v>63426</v>
      </c>
      <c r="B709" s="6" t="s">
        <v>19</v>
      </c>
      <c r="C709" s="6" t="s">
        <v>20</v>
      </c>
      <c r="D709" s="6" t="s">
        <v>21</v>
      </c>
      <c r="E709" s="6" t="s">
        <v>22</v>
      </c>
      <c r="F709" s="6" t="s">
        <v>58</v>
      </c>
      <c r="G709" s="6" t="s">
        <v>44</v>
      </c>
      <c r="H709" s="6" t="n">
        <v>4</v>
      </c>
      <c r="I709" s="7" t="n">
        <v>49.97999954</v>
      </c>
      <c r="J709" s="6" t="n">
        <v>4</v>
      </c>
      <c r="K709" s="7" t="n">
        <v>199.9199982</v>
      </c>
      <c r="L709" s="7" t="n">
        <v>2</v>
      </c>
      <c r="M709" s="8" t="n">
        <v>0.01</v>
      </c>
      <c r="N709" s="7" t="n">
        <v>69.26999664</v>
      </c>
      <c r="O709" s="9" t="n">
        <v>0</v>
      </c>
    </row>
    <row r="710" customFormat="false" ht="15" hidden="false" customHeight="true" outlineLevel="0" collapsed="false">
      <c r="A710" s="6" t="n">
        <v>60517</v>
      </c>
      <c r="B710" s="6" t="s">
        <v>19</v>
      </c>
      <c r="C710" s="6" t="s">
        <v>37</v>
      </c>
      <c r="D710" s="6" t="s">
        <v>50</v>
      </c>
      <c r="E710" s="6" t="s">
        <v>72</v>
      </c>
      <c r="F710" s="6" t="s">
        <v>108</v>
      </c>
      <c r="G710" s="6" t="s">
        <v>24</v>
      </c>
      <c r="H710" s="6" t="n">
        <v>4</v>
      </c>
      <c r="I710" s="7" t="n">
        <v>119.9899979</v>
      </c>
      <c r="J710" s="6" t="n">
        <v>1</v>
      </c>
      <c r="K710" s="7" t="n">
        <v>119.9899979</v>
      </c>
      <c r="L710" s="7" t="n">
        <v>4.800000191</v>
      </c>
      <c r="M710" s="8" t="n">
        <v>0.039999999</v>
      </c>
      <c r="N710" s="7" t="n">
        <v>56.43999863</v>
      </c>
      <c r="O710" s="9" t="n">
        <v>0</v>
      </c>
    </row>
    <row r="711" customFormat="false" ht="15" hidden="false" customHeight="true" outlineLevel="0" collapsed="false">
      <c r="A711" s="6" t="n">
        <v>52374</v>
      </c>
      <c r="B711" s="6" t="s">
        <v>26</v>
      </c>
      <c r="C711" s="6" t="s">
        <v>49</v>
      </c>
      <c r="D711" s="6" t="s">
        <v>50</v>
      </c>
      <c r="E711" s="6" t="s">
        <v>51</v>
      </c>
      <c r="F711" s="6" t="s">
        <v>40</v>
      </c>
      <c r="G711" s="6" t="s">
        <v>24</v>
      </c>
      <c r="H711" s="6" t="n">
        <v>1</v>
      </c>
      <c r="I711" s="7" t="n">
        <v>399.980011</v>
      </c>
      <c r="J711" s="6" t="n">
        <v>1</v>
      </c>
      <c r="K711" s="7" t="n">
        <v>399.980011</v>
      </c>
      <c r="L711" s="7" t="n">
        <v>28</v>
      </c>
      <c r="M711" s="8" t="n">
        <v>0.07</v>
      </c>
      <c r="N711" s="7" t="n">
        <v>107.8700027</v>
      </c>
      <c r="O711" s="12" t="n">
        <v>1</v>
      </c>
    </row>
    <row r="712" customFormat="false" ht="15" hidden="false" customHeight="true" outlineLevel="0" collapsed="false">
      <c r="A712" s="6" t="n">
        <v>40769</v>
      </c>
      <c r="B712" s="6" t="s">
        <v>46</v>
      </c>
      <c r="C712" s="6" t="s">
        <v>37</v>
      </c>
      <c r="D712" s="6" t="s">
        <v>31</v>
      </c>
      <c r="E712" s="6" t="s">
        <v>32</v>
      </c>
      <c r="F712" s="6" t="s">
        <v>58</v>
      </c>
      <c r="G712" s="6" t="s">
        <v>47</v>
      </c>
      <c r="H712" s="6" t="n">
        <v>2</v>
      </c>
      <c r="I712" s="7" t="n">
        <v>49.97999954</v>
      </c>
      <c r="J712" s="6" t="n">
        <v>1</v>
      </c>
      <c r="K712" s="7" t="n">
        <v>49.97999954</v>
      </c>
      <c r="L712" s="7" t="n">
        <v>8</v>
      </c>
      <c r="M712" s="8" t="n">
        <v>0.159999996</v>
      </c>
      <c r="N712" s="7" t="n">
        <v>-69.26999664</v>
      </c>
      <c r="O712" s="12" t="n">
        <v>1</v>
      </c>
    </row>
    <row r="713" customFormat="false" ht="15" hidden="false" customHeight="true" outlineLevel="0" collapsed="false">
      <c r="A713" s="6" t="n">
        <v>19208</v>
      </c>
      <c r="B713" s="6" t="s">
        <v>19</v>
      </c>
      <c r="C713" s="6" t="s">
        <v>20</v>
      </c>
      <c r="D713" s="6" t="s">
        <v>21</v>
      </c>
      <c r="E713" s="6" t="s">
        <v>65</v>
      </c>
      <c r="F713" s="6" t="s">
        <v>75</v>
      </c>
      <c r="G713" s="6" t="s">
        <v>34</v>
      </c>
      <c r="H713" s="6" t="n">
        <v>4</v>
      </c>
      <c r="I713" s="7" t="n">
        <v>299.980011</v>
      </c>
      <c r="J713" s="6" t="n">
        <v>1</v>
      </c>
      <c r="K713" s="7" t="n">
        <v>299.980011</v>
      </c>
      <c r="L713" s="7" t="n">
        <v>48</v>
      </c>
      <c r="M713" s="8" t="n">
        <v>0.159999996</v>
      </c>
      <c r="N713" s="7" t="n">
        <v>-193.2700043</v>
      </c>
      <c r="O713" s="9" t="n">
        <v>0</v>
      </c>
    </row>
    <row r="714" customFormat="false" ht="15" hidden="false" customHeight="true" outlineLevel="0" collapsed="false">
      <c r="A714" s="6" t="n">
        <v>12006</v>
      </c>
      <c r="B714" s="6" t="s">
        <v>19</v>
      </c>
      <c r="C714" s="6" t="s">
        <v>20</v>
      </c>
      <c r="D714" s="6" t="s">
        <v>21</v>
      </c>
      <c r="E714" s="6" t="s">
        <v>22</v>
      </c>
      <c r="F714" s="6" t="s">
        <v>40</v>
      </c>
      <c r="G714" s="6" t="s">
        <v>34</v>
      </c>
      <c r="H714" s="6" t="n">
        <v>4</v>
      </c>
      <c r="I714" s="7" t="n">
        <v>399.980011</v>
      </c>
      <c r="J714" s="6" t="n">
        <v>1</v>
      </c>
      <c r="K714" s="7" t="n">
        <v>399.980011</v>
      </c>
      <c r="L714" s="7" t="n">
        <v>68</v>
      </c>
      <c r="M714" s="8" t="n">
        <v>0.170000002</v>
      </c>
      <c r="N714" s="7" t="n">
        <v>-89.97000122</v>
      </c>
      <c r="O714" s="9" t="n">
        <v>0</v>
      </c>
    </row>
    <row r="715" customFormat="false" ht="15" hidden="false" customHeight="true" outlineLevel="0" collapsed="false">
      <c r="A715" s="6" t="n">
        <v>36059</v>
      </c>
      <c r="B715" s="6" t="s">
        <v>26</v>
      </c>
      <c r="C715" s="6" t="s">
        <v>20</v>
      </c>
      <c r="D715" s="6" t="s">
        <v>31</v>
      </c>
      <c r="E715" s="6" t="s">
        <v>32</v>
      </c>
      <c r="F715" s="6" t="s">
        <v>40</v>
      </c>
      <c r="G715" s="6" t="s">
        <v>34</v>
      </c>
      <c r="H715" s="6" t="n">
        <v>1</v>
      </c>
      <c r="I715" s="7" t="n">
        <v>399.980011</v>
      </c>
      <c r="J715" s="6" t="n">
        <v>1</v>
      </c>
      <c r="K715" s="7" t="n">
        <v>399.980011</v>
      </c>
      <c r="L715" s="7" t="n">
        <v>40</v>
      </c>
      <c r="M715" s="8" t="n">
        <v>0.100000001</v>
      </c>
      <c r="N715" s="7" t="n">
        <v>134.9900055</v>
      </c>
      <c r="O715" s="12" t="n">
        <v>1</v>
      </c>
    </row>
    <row r="716" customFormat="false" ht="15" hidden="false" customHeight="true" outlineLevel="0" collapsed="false">
      <c r="A716" s="6" t="n">
        <v>27133</v>
      </c>
      <c r="B716" s="6" t="s">
        <v>19</v>
      </c>
      <c r="C716" s="6" t="s">
        <v>37</v>
      </c>
      <c r="D716" s="6" t="s">
        <v>27</v>
      </c>
      <c r="E716" s="6" t="s">
        <v>54</v>
      </c>
      <c r="F716" s="6" t="s">
        <v>58</v>
      </c>
      <c r="G716" s="6" t="s">
        <v>34</v>
      </c>
      <c r="H716" s="6" t="n">
        <v>4</v>
      </c>
      <c r="I716" s="7" t="n">
        <v>49.97999954</v>
      </c>
      <c r="J716" s="6" t="n">
        <v>2</v>
      </c>
      <c r="K716" s="7" t="n">
        <v>99.95999908</v>
      </c>
      <c r="L716" s="7" t="n">
        <v>0</v>
      </c>
      <c r="M716" s="8" t="n">
        <v>0</v>
      </c>
      <c r="N716" s="7" t="n">
        <v>-159.9400024</v>
      </c>
      <c r="O716" s="9" t="n">
        <v>0</v>
      </c>
    </row>
    <row r="717" customFormat="false" ht="15" hidden="false" customHeight="true" outlineLevel="0" collapsed="false">
      <c r="A717" s="6" t="n">
        <v>72081</v>
      </c>
      <c r="B717" s="6" t="s">
        <v>19</v>
      </c>
      <c r="C717" s="6" t="s">
        <v>49</v>
      </c>
      <c r="D717" s="6" t="s">
        <v>27</v>
      </c>
      <c r="E717" s="6" t="s">
        <v>54</v>
      </c>
      <c r="F717" s="6" t="s">
        <v>87</v>
      </c>
      <c r="G717" s="6" t="s">
        <v>44</v>
      </c>
      <c r="H717" s="6" t="n">
        <v>4</v>
      </c>
      <c r="I717" s="7" t="n">
        <v>532.5800171</v>
      </c>
      <c r="J717" s="6" t="n">
        <v>1</v>
      </c>
      <c r="K717" s="7" t="n">
        <v>532.5800171</v>
      </c>
      <c r="L717" s="7" t="n">
        <v>85.20999908</v>
      </c>
      <c r="M717" s="8" t="n">
        <v>0.159999996</v>
      </c>
      <c r="N717" s="7" t="n">
        <v>71.58000183</v>
      </c>
      <c r="O717" s="9" t="n">
        <v>0</v>
      </c>
    </row>
    <row r="718" customFormat="false" ht="15" hidden="false" customHeight="true" outlineLevel="0" collapsed="false">
      <c r="A718" s="6" t="n">
        <v>35788</v>
      </c>
      <c r="B718" s="6" t="s">
        <v>46</v>
      </c>
      <c r="C718" s="6" t="s">
        <v>37</v>
      </c>
      <c r="D718" s="6" t="s">
        <v>31</v>
      </c>
      <c r="E718" s="6" t="s">
        <v>32</v>
      </c>
      <c r="F718" s="6" t="s">
        <v>40</v>
      </c>
      <c r="G718" s="6" t="s">
        <v>24</v>
      </c>
      <c r="H718" s="6" t="n">
        <v>2</v>
      </c>
      <c r="I718" s="7" t="n">
        <v>399.980011</v>
      </c>
      <c r="J718" s="6" t="n">
        <v>1</v>
      </c>
      <c r="K718" s="7" t="n">
        <v>399.980011</v>
      </c>
      <c r="L718" s="7" t="n">
        <v>36</v>
      </c>
      <c r="M718" s="8" t="n">
        <v>0.090000004</v>
      </c>
      <c r="N718" s="7" t="n">
        <v>-279.1700134</v>
      </c>
      <c r="O718" s="12" t="n">
        <v>1</v>
      </c>
    </row>
    <row r="719" customFormat="false" ht="15" hidden="false" customHeight="true" outlineLevel="0" collapsed="false">
      <c r="A719" s="6" t="n">
        <v>61350</v>
      </c>
      <c r="B719" s="6" t="s">
        <v>19</v>
      </c>
      <c r="C719" s="6" t="s">
        <v>20</v>
      </c>
      <c r="D719" s="6" t="s">
        <v>50</v>
      </c>
      <c r="E719" s="6" t="s">
        <v>63</v>
      </c>
      <c r="F719" s="6" t="s">
        <v>75</v>
      </c>
      <c r="G719" s="6" t="s">
        <v>44</v>
      </c>
      <c r="H719" s="6" t="n">
        <v>4</v>
      </c>
      <c r="I719" s="7" t="n">
        <v>299.980011</v>
      </c>
      <c r="J719" s="6" t="n">
        <v>1</v>
      </c>
      <c r="K719" s="7" t="n">
        <v>299.980011</v>
      </c>
      <c r="L719" s="7" t="n">
        <v>60</v>
      </c>
      <c r="M719" s="8" t="n">
        <v>0.200000003</v>
      </c>
      <c r="N719" s="7" t="n">
        <v>57.11999893</v>
      </c>
      <c r="O719" s="12" t="n">
        <v>1</v>
      </c>
    </row>
    <row r="720" customFormat="false" ht="15" hidden="false" customHeight="true" outlineLevel="0" collapsed="false">
      <c r="A720" s="6" t="n">
        <v>53723</v>
      </c>
      <c r="B720" s="6" t="s">
        <v>26</v>
      </c>
      <c r="C720" s="6" t="s">
        <v>20</v>
      </c>
      <c r="D720" s="6" t="s">
        <v>50</v>
      </c>
      <c r="E720" s="6" t="s">
        <v>51</v>
      </c>
      <c r="F720" s="6" t="s">
        <v>23</v>
      </c>
      <c r="G720" s="6" t="s">
        <v>34</v>
      </c>
      <c r="H720" s="6" t="n">
        <v>1</v>
      </c>
      <c r="I720" s="7" t="n">
        <v>129.9900055</v>
      </c>
      <c r="J720" s="6" t="n">
        <v>1</v>
      </c>
      <c r="K720" s="7" t="n">
        <v>129.9900055</v>
      </c>
      <c r="L720" s="7" t="n">
        <v>13</v>
      </c>
      <c r="M720" s="8" t="n">
        <v>0.100000001</v>
      </c>
      <c r="N720" s="7" t="n">
        <v>35.09999847</v>
      </c>
      <c r="O720" s="12" t="n">
        <v>1</v>
      </c>
    </row>
    <row r="721" customFormat="false" ht="15" hidden="false" customHeight="true" outlineLevel="0" collapsed="false">
      <c r="A721" s="6" t="n">
        <v>20236</v>
      </c>
      <c r="B721" s="6" t="s">
        <v>19</v>
      </c>
      <c r="C721" s="6" t="s">
        <v>37</v>
      </c>
      <c r="D721" s="6" t="s">
        <v>21</v>
      </c>
      <c r="E721" s="6" t="s">
        <v>65</v>
      </c>
      <c r="F721" s="6" t="s">
        <v>74</v>
      </c>
      <c r="G721" s="6" t="s">
        <v>34</v>
      </c>
      <c r="H721" s="6" t="n">
        <v>4</v>
      </c>
      <c r="I721" s="7" t="n">
        <v>31.98999977</v>
      </c>
      <c r="J721" s="6" t="n">
        <v>3</v>
      </c>
      <c r="K721" s="7" t="n">
        <v>95.97000122</v>
      </c>
      <c r="L721" s="7" t="n">
        <v>4.800000191</v>
      </c>
      <c r="M721" s="8" t="n">
        <v>0.050000001</v>
      </c>
      <c r="N721" s="7" t="n">
        <v>41.02999878</v>
      </c>
      <c r="O721" s="9" t="n">
        <v>0</v>
      </c>
    </row>
    <row r="722" customFormat="false" ht="15" hidden="false" customHeight="true" outlineLevel="0" collapsed="false">
      <c r="A722" s="6" t="n">
        <v>37807</v>
      </c>
      <c r="B722" s="6" t="s">
        <v>19</v>
      </c>
      <c r="C722" s="6" t="s">
        <v>20</v>
      </c>
      <c r="D722" s="6" t="s">
        <v>31</v>
      </c>
      <c r="E722" s="6" t="s">
        <v>32</v>
      </c>
      <c r="F722" s="6" t="s">
        <v>40</v>
      </c>
      <c r="G722" s="6" t="s">
        <v>47</v>
      </c>
      <c r="H722" s="6" t="n">
        <v>4</v>
      </c>
      <c r="I722" s="7" t="n">
        <v>399.980011</v>
      </c>
      <c r="J722" s="6" t="n">
        <v>1</v>
      </c>
      <c r="K722" s="7" t="n">
        <v>399.980011</v>
      </c>
      <c r="L722" s="7" t="n">
        <v>4</v>
      </c>
      <c r="M722" s="8" t="n">
        <v>0.01</v>
      </c>
      <c r="N722" s="7" t="n">
        <v>15.84000015</v>
      </c>
      <c r="O722" s="9" t="n">
        <v>0</v>
      </c>
    </row>
    <row r="723" customFormat="false" ht="15" hidden="false" customHeight="true" outlineLevel="0" collapsed="false">
      <c r="A723" s="6" t="n">
        <v>70861</v>
      </c>
      <c r="B723" s="6" t="s">
        <v>19</v>
      </c>
      <c r="C723" s="6" t="s">
        <v>20</v>
      </c>
      <c r="D723" s="6" t="s">
        <v>21</v>
      </c>
      <c r="E723" s="6" t="s">
        <v>64</v>
      </c>
      <c r="F723" s="6" t="s">
        <v>91</v>
      </c>
      <c r="G723" s="6" t="s">
        <v>24</v>
      </c>
      <c r="H723" s="6" t="n">
        <v>4</v>
      </c>
      <c r="I723" s="7" t="n">
        <v>252.8800049</v>
      </c>
      <c r="J723" s="6" t="n">
        <v>1</v>
      </c>
      <c r="K723" s="7" t="n">
        <v>252.8800049</v>
      </c>
      <c r="L723" s="7" t="n">
        <v>0</v>
      </c>
      <c r="M723" s="8" t="n">
        <v>0</v>
      </c>
      <c r="N723" s="7" t="n">
        <v>63.22000122</v>
      </c>
      <c r="O723" s="9" t="n">
        <v>0</v>
      </c>
    </row>
    <row r="724" customFormat="false" ht="15" hidden="false" customHeight="true" outlineLevel="0" collapsed="false">
      <c r="A724" s="6" t="n">
        <v>24401</v>
      </c>
      <c r="B724" s="6" t="s">
        <v>46</v>
      </c>
      <c r="C724" s="6" t="s">
        <v>49</v>
      </c>
      <c r="D724" s="6" t="s">
        <v>27</v>
      </c>
      <c r="E724" s="6" t="s">
        <v>42</v>
      </c>
      <c r="F724" s="6" t="s">
        <v>33</v>
      </c>
      <c r="G724" s="6" t="s">
        <v>34</v>
      </c>
      <c r="H724" s="6" t="n">
        <v>2</v>
      </c>
      <c r="I724" s="7" t="n">
        <v>59.99000168</v>
      </c>
      <c r="J724" s="6" t="n">
        <v>1</v>
      </c>
      <c r="K724" s="7" t="n">
        <v>59.99000168</v>
      </c>
      <c r="L724" s="7" t="n">
        <v>10.80000019</v>
      </c>
      <c r="M724" s="8" t="n">
        <v>0.180000007</v>
      </c>
      <c r="N724" s="7" t="n">
        <v>4.429999828</v>
      </c>
      <c r="O724" s="9" t="n">
        <v>0</v>
      </c>
    </row>
    <row r="725" customFormat="false" ht="15" hidden="false" customHeight="true" outlineLevel="0" collapsed="false">
      <c r="A725" s="6" t="n">
        <v>16339</v>
      </c>
      <c r="B725" s="6" t="s">
        <v>19</v>
      </c>
      <c r="C725" s="6" t="s">
        <v>20</v>
      </c>
      <c r="D725" s="6" t="s">
        <v>21</v>
      </c>
      <c r="E725" s="6" t="s">
        <v>64</v>
      </c>
      <c r="F725" s="6" t="s">
        <v>57</v>
      </c>
      <c r="G725" s="6" t="s">
        <v>44</v>
      </c>
      <c r="H725" s="6" t="n">
        <v>4</v>
      </c>
      <c r="I725" s="7" t="n">
        <v>50</v>
      </c>
      <c r="J725" s="6" t="n">
        <v>2</v>
      </c>
      <c r="K725" s="7" t="n">
        <v>100</v>
      </c>
      <c r="L725" s="7" t="n">
        <v>12</v>
      </c>
      <c r="M725" s="8" t="n">
        <v>0.119999997</v>
      </c>
      <c r="N725" s="7" t="n">
        <v>31.94000053</v>
      </c>
      <c r="O725" s="12" t="n">
        <v>1</v>
      </c>
    </row>
    <row r="726" customFormat="false" ht="15" hidden="false" customHeight="true" outlineLevel="0" collapsed="false">
      <c r="A726" s="6" t="n">
        <v>53302</v>
      </c>
      <c r="B726" s="6" t="s">
        <v>26</v>
      </c>
      <c r="C726" s="6" t="s">
        <v>20</v>
      </c>
      <c r="D726" s="6" t="s">
        <v>50</v>
      </c>
      <c r="E726" s="6" t="s">
        <v>51</v>
      </c>
      <c r="F726" s="6" t="s">
        <v>58</v>
      </c>
      <c r="G726" s="6" t="s">
        <v>44</v>
      </c>
      <c r="H726" s="6" t="n">
        <v>1</v>
      </c>
      <c r="I726" s="7" t="n">
        <v>49.97999954</v>
      </c>
      <c r="J726" s="6" t="n">
        <v>2</v>
      </c>
      <c r="K726" s="7" t="n">
        <v>99.95999908</v>
      </c>
      <c r="L726" s="7" t="n">
        <v>24.98999977</v>
      </c>
      <c r="M726" s="8" t="n">
        <v>0.25</v>
      </c>
      <c r="N726" s="7" t="n">
        <v>1.870000005</v>
      </c>
      <c r="O726" s="12" t="n">
        <v>1</v>
      </c>
    </row>
    <row r="727" customFormat="false" ht="15" hidden="false" customHeight="true" outlineLevel="0" collapsed="false">
      <c r="A727" s="6" t="n">
        <v>2950</v>
      </c>
      <c r="B727" s="6" t="s">
        <v>46</v>
      </c>
      <c r="C727" s="6" t="s">
        <v>37</v>
      </c>
      <c r="D727" s="6" t="s">
        <v>50</v>
      </c>
      <c r="E727" s="6" t="s">
        <v>63</v>
      </c>
      <c r="F727" s="6" t="s">
        <v>57</v>
      </c>
      <c r="G727" s="6" t="s">
        <v>34</v>
      </c>
      <c r="H727" s="6" t="n">
        <v>2</v>
      </c>
      <c r="I727" s="7" t="n">
        <v>50</v>
      </c>
      <c r="J727" s="6" t="n">
        <v>5</v>
      </c>
      <c r="K727" s="7" t="n">
        <v>250</v>
      </c>
      <c r="L727" s="7" t="n">
        <v>10</v>
      </c>
      <c r="M727" s="8" t="n">
        <v>0.039999999</v>
      </c>
      <c r="N727" s="7" t="n">
        <v>21.12000084</v>
      </c>
      <c r="O727" s="12" t="n">
        <v>1</v>
      </c>
    </row>
    <row r="728" customFormat="false" ht="15" hidden="false" customHeight="true" outlineLevel="0" collapsed="false">
      <c r="A728" s="6" t="n">
        <v>49742</v>
      </c>
      <c r="B728" s="6" t="s">
        <v>19</v>
      </c>
      <c r="C728" s="6" t="s">
        <v>37</v>
      </c>
      <c r="D728" s="6" t="s">
        <v>27</v>
      </c>
      <c r="E728" s="6" t="s">
        <v>79</v>
      </c>
      <c r="F728" s="6" t="s">
        <v>71</v>
      </c>
      <c r="G728" s="6" t="s">
        <v>34</v>
      </c>
      <c r="H728" s="6" t="n">
        <v>4</v>
      </c>
      <c r="I728" s="7" t="n">
        <v>199.9900055</v>
      </c>
      <c r="J728" s="6" t="n">
        <v>1</v>
      </c>
      <c r="K728" s="7" t="n">
        <v>199.9900055</v>
      </c>
      <c r="L728" s="7" t="n">
        <v>40</v>
      </c>
      <c r="M728" s="8" t="n">
        <v>0.200000003</v>
      </c>
      <c r="N728" s="7" t="n">
        <v>44</v>
      </c>
      <c r="O728" s="9" t="n">
        <v>0</v>
      </c>
    </row>
    <row r="729" customFormat="false" ht="15" hidden="false" customHeight="true" outlineLevel="0" collapsed="false">
      <c r="A729" s="6" t="n">
        <v>19591</v>
      </c>
      <c r="B729" s="6" t="s">
        <v>19</v>
      </c>
      <c r="C729" s="6" t="s">
        <v>20</v>
      </c>
      <c r="D729" s="6" t="s">
        <v>21</v>
      </c>
      <c r="E729" s="6" t="s">
        <v>65</v>
      </c>
      <c r="F729" s="6" t="s">
        <v>40</v>
      </c>
      <c r="G729" s="6" t="s">
        <v>34</v>
      </c>
      <c r="H729" s="6" t="n">
        <v>4</v>
      </c>
      <c r="I729" s="7" t="n">
        <v>399.980011</v>
      </c>
      <c r="J729" s="6" t="n">
        <v>1</v>
      </c>
      <c r="K729" s="7" t="n">
        <v>399.980011</v>
      </c>
      <c r="L729" s="7" t="n">
        <v>12</v>
      </c>
      <c r="M729" s="8" t="n">
        <v>0.029999999</v>
      </c>
      <c r="N729" s="7" t="n">
        <v>186.2299957</v>
      </c>
      <c r="O729" s="9" t="n">
        <v>0</v>
      </c>
    </row>
    <row r="730" customFormat="false" ht="15" hidden="false" customHeight="true" outlineLevel="0" collapsed="false">
      <c r="A730" s="6" t="n">
        <v>4630</v>
      </c>
      <c r="B730" s="6" t="s">
        <v>19</v>
      </c>
      <c r="C730" s="6" t="s">
        <v>20</v>
      </c>
      <c r="D730" s="6" t="s">
        <v>50</v>
      </c>
      <c r="E730" s="6" t="s">
        <v>72</v>
      </c>
      <c r="F730" s="6" t="s">
        <v>75</v>
      </c>
      <c r="G730" s="6" t="s">
        <v>24</v>
      </c>
      <c r="H730" s="6" t="n">
        <v>4</v>
      </c>
      <c r="I730" s="7" t="n">
        <v>299.980011</v>
      </c>
      <c r="J730" s="6" t="n">
        <v>1</v>
      </c>
      <c r="K730" s="7" t="n">
        <v>299.980011</v>
      </c>
      <c r="L730" s="7" t="n">
        <v>21</v>
      </c>
      <c r="M730" s="8" t="n">
        <v>0.07</v>
      </c>
      <c r="N730" s="7" t="n">
        <v>78.11000061</v>
      </c>
      <c r="O730" s="12" t="n">
        <v>1</v>
      </c>
    </row>
    <row r="731" customFormat="false" ht="15" hidden="false" customHeight="true" outlineLevel="0" collapsed="false">
      <c r="A731" s="6" t="n">
        <v>36393</v>
      </c>
      <c r="B731" s="6" t="s">
        <v>19</v>
      </c>
      <c r="C731" s="6" t="s">
        <v>20</v>
      </c>
      <c r="D731" s="6" t="s">
        <v>31</v>
      </c>
      <c r="E731" s="6" t="s">
        <v>62</v>
      </c>
      <c r="F731" s="6" t="s">
        <v>57</v>
      </c>
      <c r="G731" s="6" t="s">
        <v>34</v>
      </c>
      <c r="H731" s="6" t="n">
        <v>4</v>
      </c>
      <c r="I731" s="7" t="n">
        <v>50</v>
      </c>
      <c r="J731" s="6" t="n">
        <v>4</v>
      </c>
      <c r="K731" s="7" t="n">
        <v>200</v>
      </c>
      <c r="L731" s="7" t="n">
        <v>8</v>
      </c>
      <c r="M731" s="8" t="n">
        <v>0.039999999</v>
      </c>
      <c r="N731" s="7" t="n">
        <v>33.79000092</v>
      </c>
      <c r="O731" s="9" t="n">
        <v>0</v>
      </c>
    </row>
    <row r="732" customFormat="false" ht="15" hidden="false" customHeight="true" outlineLevel="0" collapsed="false">
      <c r="A732" s="6" t="n">
        <v>27319</v>
      </c>
      <c r="B732" s="6" t="s">
        <v>26</v>
      </c>
      <c r="C732" s="6" t="s">
        <v>37</v>
      </c>
      <c r="D732" s="6" t="s">
        <v>27</v>
      </c>
      <c r="E732" s="6" t="s">
        <v>54</v>
      </c>
      <c r="F732" s="6" t="s">
        <v>58</v>
      </c>
      <c r="G732" s="6" t="s">
        <v>24</v>
      </c>
      <c r="H732" s="6" t="n">
        <v>1</v>
      </c>
      <c r="I732" s="7" t="n">
        <v>49.97999954</v>
      </c>
      <c r="J732" s="6" t="n">
        <v>1</v>
      </c>
      <c r="K732" s="7" t="n">
        <v>49.97999954</v>
      </c>
      <c r="L732" s="7" t="n">
        <v>4.5</v>
      </c>
      <c r="M732" s="8" t="n">
        <v>0.090000004</v>
      </c>
      <c r="N732" s="7" t="n">
        <v>14.10000038</v>
      </c>
      <c r="O732" s="12" t="n">
        <v>1</v>
      </c>
    </row>
    <row r="733" customFormat="false" ht="15" hidden="false" customHeight="true" outlineLevel="0" collapsed="false">
      <c r="A733" s="6" t="n">
        <v>66723</v>
      </c>
      <c r="B733" s="6" t="s">
        <v>19</v>
      </c>
      <c r="C733" s="6" t="s">
        <v>37</v>
      </c>
      <c r="D733" s="6" t="s">
        <v>21</v>
      </c>
      <c r="E733" s="6" t="s">
        <v>65</v>
      </c>
      <c r="F733" s="6" t="s">
        <v>58</v>
      </c>
      <c r="G733" s="6" t="s">
        <v>44</v>
      </c>
      <c r="H733" s="6" t="n">
        <v>4</v>
      </c>
      <c r="I733" s="7" t="n">
        <v>49.97999954</v>
      </c>
      <c r="J733" s="6" t="n">
        <v>2</v>
      </c>
      <c r="K733" s="7" t="n">
        <v>99.95999908</v>
      </c>
      <c r="L733" s="7" t="n">
        <v>12</v>
      </c>
      <c r="M733" s="8" t="n">
        <v>0.119999997</v>
      </c>
      <c r="N733" s="7" t="n">
        <v>6.599999905</v>
      </c>
      <c r="O733" s="9" t="n">
        <v>0</v>
      </c>
    </row>
    <row r="734" customFormat="false" ht="15" hidden="false" customHeight="true" outlineLevel="0" collapsed="false">
      <c r="A734" s="6" t="n">
        <v>23000</v>
      </c>
      <c r="B734" s="6" t="s">
        <v>19</v>
      </c>
      <c r="C734" s="6" t="s">
        <v>20</v>
      </c>
      <c r="D734" s="6" t="s">
        <v>27</v>
      </c>
      <c r="E734" s="6" t="s">
        <v>69</v>
      </c>
      <c r="F734" s="6" t="s">
        <v>57</v>
      </c>
      <c r="G734" s="6" t="s">
        <v>44</v>
      </c>
      <c r="H734" s="6" t="n">
        <v>4</v>
      </c>
      <c r="I734" s="7" t="n">
        <v>50</v>
      </c>
      <c r="J734" s="6" t="n">
        <v>3</v>
      </c>
      <c r="K734" s="7" t="n">
        <v>150</v>
      </c>
      <c r="L734" s="7" t="n">
        <v>13.5</v>
      </c>
      <c r="M734" s="8" t="n">
        <v>0.090000004</v>
      </c>
      <c r="N734" s="7" t="n">
        <v>32.75999832</v>
      </c>
      <c r="O734" s="12" t="n">
        <v>1</v>
      </c>
    </row>
    <row r="735" customFormat="false" ht="15" hidden="false" customHeight="true" outlineLevel="0" collapsed="false">
      <c r="A735" s="6" t="n">
        <v>59188</v>
      </c>
      <c r="B735" s="6" t="s">
        <v>19</v>
      </c>
      <c r="C735" s="6" t="s">
        <v>37</v>
      </c>
      <c r="D735" s="6" t="s">
        <v>50</v>
      </c>
      <c r="E735" s="6" t="s">
        <v>51</v>
      </c>
      <c r="F735" s="6" t="s">
        <v>40</v>
      </c>
      <c r="G735" s="6" t="s">
        <v>34</v>
      </c>
      <c r="H735" s="6" t="n">
        <v>4</v>
      </c>
      <c r="I735" s="7" t="n">
        <v>399.980011</v>
      </c>
      <c r="J735" s="6" t="n">
        <v>1</v>
      </c>
      <c r="K735" s="7" t="n">
        <v>399.980011</v>
      </c>
      <c r="L735" s="7" t="n">
        <v>80</v>
      </c>
      <c r="M735" s="8" t="n">
        <v>0.200000003</v>
      </c>
      <c r="N735" s="7" t="n">
        <v>6.400000095</v>
      </c>
      <c r="O735" s="9" t="n">
        <v>0</v>
      </c>
    </row>
    <row r="736" customFormat="false" ht="15" hidden="false" customHeight="true" outlineLevel="0" collapsed="false">
      <c r="A736" s="6" t="n">
        <v>24258</v>
      </c>
      <c r="B736" s="6" t="s">
        <v>19</v>
      </c>
      <c r="C736" s="6" t="s">
        <v>20</v>
      </c>
      <c r="D736" s="6" t="s">
        <v>27</v>
      </c>
      <c r="E736" s="6" t="s">
        <v>28</v>
      </c>
      <c r="F736" s="6" t="s">
        <v>23</v>
      </c>
      <c r="G736" s="6" t="s">
        <v>44</v>
      </c>
      <c r="H736" s="6" t="n">
        <v>4</v>
      </c>
      <c r="I736" s="7" t="n">
        <v>129.9900055</v>
      </c>
      <c r="J736" s="6" t="n">
        <v>1</v>
      </c>
      <c r="K736" s="7" t="n">
        <v>129.9900055</v>
      </c>
      <c r="L736" s="7" t="n">
        <v>23.39999962</v>
      </c>
      <c r="M736" s="8" t="n">
        <v>0.180000007</v>
      </c>
      <c r="N736" s="7" t="n">
        <v>28.78000069</v>
      </c>
      <c r="O736" s="9" t="n">
        <v>0</v>
      </c>
    </row>
    <row r="737" customFormat="false" ht="15" hidden="false" customHeight="true" outlineLevel="0" collapsed="false">
      <c r="A737" s="6" t="n">
        <v>45601</v>
      </c>
      <c r="B737" s="6" t="s">
        <v>19</v>
      </c>
      <c r="C737" s="6" t="s">
        <v>37</v>
      </c>
      <c r="D737" s="6" t="s">
        <v>38</v>
      </c>
      <c r="E737" s="6" t="s">
        <v>39</v>
      </c>
      <c r="F737" s="6" t="s">
        <v>58</v>
      </c>
      <c r="G737" s="6" t="s">
        <v>34</v>
      </c>
      <c r="H737" s="6" t="n">
        <v>4</v>
      </c>
      <c r="I737" s="7" t="n">
        <v>49.97999954</v>
      </c>
      <c r="J737" s="6" t="n">
        <v>5</v>
      </c>
      <c r="K737" s="7" t="n">
        <v>249.8999939</v>
      </c>
      <c r="L737" s="7" t="n">
        <v>10</v>
      </c>
      <c r="M737" s="8" t="n">
        <v>0.039999999</v>
      </c>
      <c r="N737" s="7" t="n">
        <v>93.55999756</v>
      </c>
      <c r="O737" s="9" t="n">
        <v>0</v>
      </c>
    </row>
    <row r="738" customFormat="false" ht="15" hidden="false" customHeight="true" outlineLevel="0" collapsed="false">
      <c r="A738" s="6" t="n">
        <v>3226</v>
      </c>
      <c r="B738" s="6" t="s">
        <v>19</v>
      </c>
      <c r="C738" s="6" t="s">
        <v>37</v>
      </c>
      <c r="D738" s="6" t="s">
        <v>50</v>
      </c>
      <c r="E738" s="6" t="s">
        <v>51</v>
      </c>
      <c r="F738" s="6" t="s">
        <v>29</v>
      </c>
      <c r="G738" s="6" t="s">
        <v>44</v>
      </c>
      <c r="H738" s="6" t="n">
        <v>4</v>
      </c>
      <c r="I738" s="7" t="n">
        <v>30</v>
      </c>
      <c r="J738" s="6" t="n">
        <v>5</v>
      </c>
      <c r="K738" s="7" t="n">
        <v>150</v>
      </c>
      <c r="L738" s="7" t="n">
        <v>22.5</v>
      </c>
      <c r="M738" s="8" t="n">
        <v>0.150000006</v>
      </c>
      <c r="N738" s="7" t="n">
        <v>11.22000027</v>
      </c>
      <c r="O738" s="9" t="n">
        <v>0</v>
      </c>
    </row>
    <row r="739" customFormat="false" ht="15" hidden="false" customHeight="true" outlineLevel="0" collapsed="false">
      <c r="A739" s="6" t="n">
        <v>42368</v>
      </c>
      <c r="B739" s="6" t="s">
        <v>19</v>
      </c>
      <c r="C739" s="6" t="s">
        <v>20</v>
      </c>
      <c r="D739" s="6" t="s">
        <v>27</v>
      </c>
      <c r="E739" s="6" t="s">
        <v>79</v>
      </c>
      <c r="F739" s="6" t="s">
        <v>57</v>
      </c>
      <c r="G739" s="6" t="s">
        <v>34</v>
      </c>
      <c r="H739" s="6" t="n">
        <v>4</v>
      </c>
      <c r="I739" s="7" t="n">
        <v>50</v>
      </c>
      <c r="J739" s="6" t="n">
        <v>3</v>
      </c>
      <c r="K739" s="7" t="n">
        <v>150</v>
      </c>
      <c r="L739" s="7" t="n">
        <v>22.5</v>
      </c>
      <c r="M739" s="8" t="n">
        <v>0.150000006</v>
      </c>
      <c r="N739" s="7" t="n">
        <v>62.47999954</v>
      </c>
      <c r="O739" s="9" t="n">
        <v>0</v>
      </c>
    </row>
    <row r="740" customFormat="false" ht="15" hidden="false" customHeight="true" outlineLevel="0" collapsed="false">
      <c r="A740" s="6" t="n">
        <v>47257</v>
      </c>
      <c r="B740" s="6" t="s">
        <v>19</v>
      </c>
      <c r="C740" s="6" t="s">
        <v>20</v>
      </c>
      <c r="D740" s="6" t="s">
        <v>38</v>
      </c>
      <c r="E740" s="6" t="s">
        <v>92</v>
      </c>
      <c r="F740" s="6" t="s">
        <v>71</v>
      </c>
      <c r="G740" s="6" t="s">
        <v>47</v>
      </c>
      <c r="H740" s="6" t="n">
        <v>4</v>
      </c>
      <c r="I740" s="7" t="n">
        <v>199.9900055</v>
      </c>
      <c r="J740" s="6" t="n">
        <v>1</v>
      </c>
      <c r="K740" s="7" t="n">
        <v>199.9900055</v>
      </c>
      <c r="L740" s="7" t="n">
        <v>6</v>
      </c>
      <c r="M740" s="8" t="n">
        <v>0.029999999</v>
      </c>
      <c r="N740" s="7" t="n">
        <v>-161.5899963</v>
      </c>
      <c r="O740" s="9" t="n">
        <v>0</v>
      </c>
    </row>
    <row r="741" customFormat="false" ht="15" hidden="false" customHeight="true" outlineLevel="0" collapsed="false">
      <c r="A741" s="6" t="n">
        <v>71137</v>
      </c>
      <c r="B741" s="6" t="s">
        <v>46</v>
      </c>
      <c r="C741" s="6" t="s">
        <v>49</v>
      </c>
      <c r="D741" s="6" t="s">
        <v>21</v>
      </c>
      <c r="E741" s="6" t="s">
        <v>65</v>
      </c>
      <c r="F741" s="6" t="s">
        <v>91</v>
      </c>
      <c r="G741" s="6" t="s">
        <v>34</v>
      </c>
      <c r="H741" s="6" t="n">
        <v>2</v>
      </c>
      <c r="I741" s="7" t="n">
        <v>252.8800049</v>
      </c>
      <c r="J741" s="6" t="n">
        <v>1</v>
      </c>
      <c r="K741" s="7" t="n">
        <v>252.8800049</v>
      </c>
      <c r="L741" s="7" t="n">
        <v>37.93000031</v>
      </c>
      <c r="M741" s="8" t="n">
        <v>0.150000006</v>
      </c>
      <c r="N741" s="7" t="n">
        <v>10.10000038</v>
      </c>
      <c r="O741" s="12" t="n">
        <v>1</v>
      </c>
    </row>
    <row r="742" customFormat="false" ht="15" hidden="false" customHeight="true" outlineLevel="0" collapsed="false">
      <c r="A742" s="6" t="n">
        <v>55007</v>
      </c>
      <c r="B742" s="6" t="s">
        <v>19</v>
      </c>
      <c r="C742" s="6" t="s">
        <v>37</v>
      </c>
      <c r="D742" s="6" t="s">
        <v>50</v>
      </c>
      <c r="E742" s="6" t="s">
        <v>51</v>
      </c>
      <c r="F742" s="6" t="s">
        <v>33</v>
      </c>
      <c r="G742" s="6" t="s">
        <v>34</v>
      </c>
      <c r="H742" s="6" t="n">
        <v>4</v>
      </c>
      <c r="I742" s="7" t="n">
        <v>59.99000168</v>
      </c>
      <c r="J742" s="6" t="n">
        <v>1</v>
      </c>
      <c r="K742" s="7" t="n">
        <v>59.99000168</v>
      </c>
      <c r="L742" s="7" t="n">
        <v>1.200000048</v>
      </c>
      <c r="M742" s="8" t="n">
        <v>0.02</v>
      </c>
      <c r="N742" s="7" t="n">
        <v>15.86999989</v>
      </c>
      <c r="O742" s="9" t="n">
        <v>0</v>
      </c>
    </row>
    <row r="743" customFormat="false" ht="15" hidden="false" customHeight="true" outlineLevel="0" collapsed="false">
      <c r="A743" s="6" t="n">
        <v>52188</v>
      </c>
      <c r="B743" s="6" t="s">
        <v>19</v>
      </c>
      <c r="C743" s="6" t="s">
        <v>37</v>
      </c>
      <c r="D743" s="6" t="s">
        <v>50</v>
      </c>
      <c r="E743" s="6" t="s">
        <v>72</v>
      </c>
      <c r="F743" s="6" t="s">
        <v>75</v>
      </c>
      <c r="G743" s="6" t="s">
        <v>24</v>
      </c>
      <c r="H743" s="6" t="n">
        <v>4</v>
      </c>
      <c r="I743" s="7" t="n">
        <v>299.980011</v>
      </c>
      <c r="J743" s="6" t="n">
        <v>1</v>
      </c>
      <c r="K743" s="7" t="n">
        <v>299.980011</v>
      </c>
      <c r="L743" s="7" t="n">
        <v>45</v>
      </c>
      <c r="M743" s="8" t="n">
        <v>0.150000006</v>
      </c>
      <c r="N743" s="7" t="n">
        <v>-7.389999866</v>
      </c>
      <c r="O743" s="9" t="n">
        <v>0</v>
      </c>
    </row>
    <row r="744" customFormat="false" ht="15" hidden="false" customHeight="true" outlineLevel="0" collapsed="false">
      <c r="A744" s="6" t="n">
        <v>42816</v>
      </c>
      <c r="B744" s="6" t="s">
        <v>26</v>
      </c>
      <c r="C744" s="6" t="s">
        <v>20</v>
      </c>
      <c r="D744" s="6" t="s">
        <v>38</v>
      </c>
      <c r="E744" s="6" t="s">
        <v>92</v>
      </c>
      <c r="F744" s="6" t="s">
        <v>71</v>
      </c>
      <c r="G744" s="6" t="s">
        <v>44</v>
      </c>
      <c r="H744" s="6" t="n">
        <v>1</v>
      </c>
      <c r="I744" s="7" t="n">
        <v>199.9900055</v>
      </c>
      <c r="J744" s="6" t="n">
        <v>1</v>
      </c>
      <c r="K744" s="7" t="n">
        <v>199.9900055</v>
      </c>
      <c r="L744" s="7" t="n">
        <v>14</v>
      </c>
      <c r="M744" s="8" t="n">
        <v>0.07</v>
      </c>
      <c r="N744" s="7" t="n">
        <v>85.55999756</v>
      </c>
      <c r="O744" s="12" t="n">
        <v>1</v>
      </c>
    </row>
    <row r="745" customFormat="false" ht="15" hidden="false" customHeight="true" outlineLevel="0" collapsed="false">
      <c r="A745" s="6" t="n">
        <v>68283</v>
      </c>
      <c r="B745" s="6" t="s">
        <v>26</v>
      </c>
      <c r="C745" s="6" t="s">
        <v>20</v>
      </c>
      <c r="D745" s="6" t="s">
        <v>21</v>
      </c>
      <c r="E745" s="6" t="s">
        <v>22</v>
      </c>
      <c r="F745" s="6" t="s">
        <v>71</v>
      </c>
      <c r="G745" s="6" t="s">
        <v>44</v>
      </c>
      <c r="H745" s="6" t="n">
        <v>1</v>
      </c>
      <c r="I745" s="7" t="n">
        <v>199.9900055</v>
      </c>
      <c r="J745" s="6" t="n">
        <v>1</v>
      </c>
      <c r="K745" s="7" t="n">
        <v>199.9900055</v>
      </c>
      <c r="L745" s="7" t="n">
        <v>50</v>
      </c>
      <c r="M745" s="8" t="n">
        <v>0.25</v>
      </c>
      <c r="N745" s="7" t="n">
        <v>73.5</v>
      </c>
      <c r="O745" s="12" t="n">
        <v>1</v>
      </c>
    </row>
    <row r="746" customFormat="false" ht="15" hidden="false" customHeight="true" outlineLevel="0" collapsed="false">
      <c r="A746" s="6" t="n">
        <v>76722</v>
      </c>
      <c r="B746" s="6" t="s">
        <v>19</v>
      </c>
      <c r="C746" s="6" t="s">
        <v>20</v>
      </c>
      <c r="D746" s="6" t="s">
        <v>27</v>
      </c>
      <c r="E746" s="6" t="s">
        <v>54</v>
      </c>
      <c r="F746" s="6" t="s">
        <v>76</v>
      </c>
      <c r="G746" s="6" t="s">
        <v>47</v>
      </c>
      <c r="H746" s="6" t="n">
        <v>4</v>
      </c>
      <c r="I746" s="7" t="n">
        <v>39.75</v>
      </c>
      <c r="J746" s="6" t="n">
        <v>1</v>
      </c>
      <c r="K746" s="7" t="n">
        <v>39.75</v>
      </c>
      <c r="L746" s="7" t="n">
        <v>1.590000033</v>
      </c>
      <c r="M746" s="8" t="n">
        <v>0.039999999</v>
      </c>
      <c r="N746" s="7" t="n">
        <v>-8.590000153</v>
      </c>
      <c r="O746" s="9" t="n">
        <v>0</v>
      </c>
    </row>
    <row r="747" customFormat="false" ht="15" hidden="false" customHeight="true" outlineLevel="0" collapsed="false">
      <c r="A747" s="6" t="n">
        <v>53905</v>
      </c>
      <c r="B747" s="6" t="s">
        <v>19</v>
      </c>
      <c r="C747" s="6" t="s">
        <v>20</v>
      </c>
      <c r="D747" s="6" t="s">
        <v>50</v>
      </c>
      <c r="E747" s="6" t="s">
        <v>63</v>
      </c>
      <c r="F747" s="6" t="s">
        <v>40</v>
      </c>
      <c r="G747" s="6" t="s">
        <v>44</v>
      </c>
      <c r="H747" s="6" t="n">
        <v>4</v>
      </c>
      <c r="I747" s="7" t="n">
        <v>399.980011</v>
      </c>
      <c r="J747" s="6" t="n">
        <v>1</v>
      </c>
      <c r="K747" s="7" t="n">
        <v>399.980011</v>
      </c>
      <c r="L747" s="7" t="n">
        <v>72</v>
      </c>
      <c r="M747" s="8" t="n">
        <v>0.180000007</v>
      </c>
      <c r="N747" s="7" t="n">
        <v>114.7900009</v>
      </c>
      <c r="O747" s="12" t="n">
        <v>1</v>
      </c>
    </row>
    <row r="748" customFormat="false" ht="15" hidden="false" customHeight="true" outlineLevel="0" collapsed="false">
      <c r="A748" s="6" t="n">
        <v>59931</v>
      </c>
      <c r="B748" s="6" t="s">
        <v>19</v>
      </c>
      <c r="C748" s="6" t="s">
        <v>20</v>
      </c>
      <c r="D748" s="6" t="s">
        <v>50</v>
      </c>
      <c r="E748" s="6" t="s">
        <v>51</v>
      </c>
      <c r="F748" s="6" t="s">
        <v>40</v>
      </c>
      <c r="G748" s="6" t="s">
        <v>34</v>
      </c>
      <c r="H748" s="6" t="n">
        <v>4</v>
      </c>
      <c r="I748" s="7" t="n">
        <v>399.980011</v>
      </c>
      <c r="J748" s="6" t="n">
        <v>1</v>
      </c>
      <c r="K748" s="7" t="n">
        <v>399.980011</v>
      </c>
      <c r="L748" s="7" t="n">
        <v>60</v>
      </c>
      <c r="M748" s="8" t="n">
        <v>0.150000006</v>
      </c>
      <c r="N748" s="7" t="n">
        <v>42.5</v>
      </c>
      <c r="O748" s="9" t="n">
        <v>0</v>
      </c>
    </row>
    <row r="749" customFormat="false" ht="15" hidden="false" customHeight="true" outlineLevel="0" collapsed="false">
      <c r="A749" s="6" t="n">
        <v>65187</v>
      </c>
      <c r="B749" s="6" t="s">
        <v>19</v>
      </c>
      <c r="C749" s="6" t="s">
        <v>20</v>
      </c>
      <c r="D749" s="6" t="s">
        <v>21</v>
      </c>
      <c r="E749" s="6" t="s">
        <v>65</v>
      </c>
      <c r="F749" s="6" t="s">
        <v>57</v>
      </c>
      <c r="G749" s="6" t="s">
        <v>47</v>
      </c>
      <c r="H749" s="6" t="n">
        <v>4</v>
      </c>
      <c r="I749" s="7" t="n">
        <v>50</v>
      </c>
      <c r="J749" s="6" t="n">
        <v>2</v>
      </c>
      <c r="K749" s="7" t="n">
        <v>100</v>
      </c>
      <c r="L749" s="7" t="n">
        <v>2</v>
      </c>
      <c r="M749" s="8" t="n">
        <v>0.02</v>
      </c>
      <c r="N749" s="7" t="n">
        <v>26.45999908</v>
      </c>
      <c r="O749" s="9" t="n">
        <v>0</v>
      </c>
    </row>
    <row r="750" customFormat="false" ht="15" hidden="false" customHeight="true" outlineLevel="0" collapsed="false">
      <c r="A750" s="6" t="n">
        <v>19887</v>
      </c>
      <c r="B750" s="6" t="s">
        <v>19</v>
      </c>
      <c r="C750" s="6" t="s">
        <v>37</v>
      </c>
      <c r="D750" s="6" t="s">
        <v>21</v>
      </c>
      <c r="E750" s="6" t="s">
        <v>65</v>
      </c>
      <c r="F750" s="6" t="s">
        <v>33</v>
      </c>
      <c r="G750" s="6" t="s">
        <v>34</v>
      </c>
      <c r="H750" s="6" t="n">
        <v>4</v>
      </c>
      <c r="I750" s="7" t="n">
        <v>59.99000168</v>
      </c>
      <c r="J750" s="6" t="n">
        <v>1</v>
      </c>
      <c r="K750" s="7" t="n">
        <v>59.99000168</v>
      </c>
      <c r="L750" s="7" t="n">
        <v>7.199999809</v>
      </c>
      <c r="M750" s="8" t="n">
        <v>0.119999997</v>
      </c>
      <c r="N750" s="7" t="n">
        <v>25.87000084</v>
      </c>
      <c r="O750" s="9" t="n">
        <v>0</v>
      </c>
    </row>
    <row r="751" customFormat="false" ht="15" hidden="false" customHeight="true" outlineLevel="0" collapsed="false">
      <c r="A751" s="6" t="n">
        <v>32884</v>
      </c>
      <c r="B751" s="6" t="s">
        <v>19</v>
      </c>
      <c r="C751" s="6" t="s">
        <v>37</v>
      </c>
      <c r="D751" s="6" t="s">
        <v>31</v>
      </c>
      <c r="E751" s="6" t="s">
        <v>32</v>
      </c>
      <c r="F751" s="6" t="s">
        <v>80</v>
      </c>
      <c r="G751" s="6" t="s">
        <v>24</v>
      </c>
      <c r="H751" s="6" t="n">
        <v>4</v>
      </c>
      <c r="I751" s="7" t="n">
        <v>24.98999977</v>
      </c>
      <c r="J751" s="6" t="n">
        <v>4</v>
      </c>
      <c r="K751" s="7" t="n">
        <v>99.95999908</v>
      </c>
      <c r="L751" s="7" t="n">
        <v>24.98999977</v>
      </c>
      <c r="M751" s="8" t="n">
        <v>0.25</v>
      </c>
      <c r="N751" s="7" t="n">
        <v>-13.11999989</v>
      </c>
      <c r="O751" s="12" t="n">
        <v>1</v>
      </c>
    </row>
    <row r="752" customFormat="false" ht="15" hidden="false" customHeight="true" outlineLevel="0" collapsed="false">
      <c r="A752" s="6" t="n">
        <v>42271</v>
      </c>
      <c r="B752" s="6" t="s">
        <v>19</v>
      </c>
      <c r="C752" s="6" t="s">
        <v>37</v>
      </c>
      <c r="D752" s="6" t="s">
        <v>27</v>
      </c>
      <c r="E752" s="6" t="s">
        <v>97</v>
      </c>
      <c r="F752" s="6" t="s">
        <v>40</v>
      </c>
      <c r="G752" s="6" t="s">
        <v>34</v>
      </c>
      <c r="H752" s="6" t="n">
        <v>4</v>
      </c>
      <c r="I752" s="7" t="n">
        <v>399.980011</v>
      </c>
      <c r="J752" s="6" t="n">
        <v>1</v>
      </c>
      <c r="K752" s="7" t="n">
        <v>399.980011</v>
      </c>
      <c r="L752" s="7" t="n">
        <v>100</v>
      </c>
      <c r="M752" s="8" t="n">
        <v>0.25</v>
      </c>
      <c r="N752" s="7" t="n">
        <v>-479.980011</v>
      </c>
      <c r="O752" s="9" t="n">
        <v>0</v>
      </c>
    </row>
    <row r="753" customFormat="false" ht="15" hidden="false" customHeight="true" outlineLevel="0" collapsed="false">
      <c r="A753" s="6" t="n">
        <v>8775</v>
      </c>
      <c r="B753" s="6" t="s">
        <v>19</v>
      </c>
      <c r="C753" s="6" t="s">
        <v>20</v>
      </c>
      <c r="D753" s="6" t="s">
        <v>50</v>
      </c>
      <c r="E753" s="6" t="s">
        <v>51</v>
      </c>
      <c r="F753" s="6" t="s">
        <v>33</v>
      </c>
      <c r="G753" s="6" t="s">
        <v>24</v>
      </c>
      <c r="H753" s="6" t="n">
        <v>4</v>
      </c>
      <c r="I753" s="7" t="n">
        <v>59.99000168</v>
      </c>
      <c r="J753" s="6" t="n">
        <v>1</v>
      </c>
      <c r="K753" s="7" t="n">
        <v>59.99000168</v>
      </c>
      <c r="L753" s="7" t="n">
        <v>5.400000095</v>
      </c>
      <c r="M753" s="8" t="n">
        <v>0.090000004</v>
      </c>
      <c r="N753" s="7" t="n">
        <v>-144.6699982</v>
      </c>
      <c r="O753" s="12" t="n">
        <v>1</v>
      </c>
    </row>
    <row r="754" customFormat="false" ht="15" hidden="false" customHeight="true" outlineLevel="0" collapsed="false">
      <c r="A754" s="6" t="n">
        <v>73564</v>
      </c>
      <c r="B754" s="6" t="s">
        <v>19</v>
      </c>
      <c r="C754" s="6" t="s">
        <v>37</v>
      </c>
      <c r="D754" s="6" t="s">
        <v>27</v>
      </c>
      <c r="E754" s="6" t="s">
        <v>69</v>
      </c>
      <c r="F754" s="6" t="s">
        <v>76</v>
      </c>
      <c r="G754" s="6" t="s">
        <v>34</v>
      </c>
      <c r="H754" s="6" t="n">
        <v>4</v>
      </c>
      <c r="I754" s="7" t="n">
        <v>39.75</v>
      </c>
      <c r="J754" s="6" t="n">
        <v>1</v>
      </c>
      <c r="K754" s="7" t="n">
        <v>39.75</v>
      </c>
      <c r="L754" s="7" t="n">
        <v>0.800000012</v>
      </c>
      <c r="M754" s="8" t="n">
        <v>0.02</v>
      </c>
      <c r="N754" s="7" t="n">
        <v>14.60999966</v>
      </c>
      <c r="O754" s="12" t="n">
        <v>1</v>
      </c>
    </row>
    <row r="755" customFormat="false" ht="15" hidden="false" customHeight="true" outlineLevel="0" collapsed="false">
      <c r="A755" s="6" t="n">
        <v>56371</v>
      </c>
      <c r="B755" s="6" t="s">
        <v>19</v>
      </c>
      <c r="C755" s="6" t="s">
        <v>20</v>
      </c>
      <c r="D755" s="6" t="s">
        <v>50</v>
      </c>
      <c r="E755" s="6" t="s">
        <v>51</v>
      </c>
      <c r="F755" s="6" t="s">
        <v>33</v>
      </c>
      <c r="G755" s="6" t="s">
        <v>34</v>
      </c>
      <c r="H755" s="6" t="n">
        <v>4</v>
      </c>
      <c r="I755" s="7" t="n">
        <v>59.99000168</v>
      </c>
      <c r="J755" s="6" t="n">
        <v>3</v>
      </c>
      <c r="K755" s="7" t="n">
        <v>179.9700012</v>
      </c>
      <c r="L755" s="7" t="n">
        <v>35.99000168</v>
      </c>
      <c r="M755" s="8" t="n">
        <v>0.200000003</v>
      </c>
      <c r="N755" s="7" t="n">
        <v>67.66999817</v>
      </c>
      <c r="O755" s="9" t="n">
        <v>0</v>
      </c>
    </row>
    <row r="756" customFormat="false" ht="15" hidden="false" customHeight="true" outlineLevel="0" collapsed="false">
      <c r="A756" s="6" t="n">
        <v>41443</v>
      </c>
      <c r="B756" s="6" t="s">
        <v>19</v>
      </c>
      <c r="C756" s="6" t="s">
        <v>20</v>
      </c>
      <c r="D756" s="6" t="s">
        <v>38</v>
      </c>
      <c r="E756" s="6" t="s">
        <v>70</v>
      </c>
      <c r="F756" s="6" t="s">
        <v>58</v>
      </c>
      <c r="G756" s="6" t="s">
        <v>44</v>
      </c>
      <c r="H756" s="6" t="n">
        <v>4</v>
      </c>
      <c r="I756" s="7" t="n">
        <v>49.97999954</v>
      </c>
      <c r="J756" s="6" t="n">
        <v>4</v>
      </c>
      <c r="K756" s="7" t="n">
        <v>199.9199982</v>
      </c>
      <c r="L756" s="7" t="n">
        <v>35.99000168</v>
      </c>
      <c r="M756" s="8" t="n">
        <v>0.180000007</v>
      </c>
      <c r="N756" s="7" t="n">
        <v>77.05000305</v>
      </c>
      <c r="O756" s="9" t="n">
        <v>0</v>
      </c>
    </row>
    <row r="757" customFormat="false" ht="15" hidden="false" customHeight="true" outlineLevel="0" collapsed="false">
      <c r="A757" s="6" t="n">
        <v>68256</v>
      </c>
      <c r="B757" s="6" t="s">
        <v>46</v>
      </c>
      <c r="C757" s="6" t="s">
        <v>20</v>
      </c>
      <c r="D757" s="6" t="s">
        <v>21</v>
      </c>
      <c r="E757" s="6" t="s">
        <v>65</v>
      </c>
      <c r="F757" s="6" t="s">
        <v>40</v>
      </c>
      <c r="G757" s="6" t="s">
        <v>44</v>
      </c>
      <c r="H757" s="6" t="n">
        <v>2</v>
      </c>
      <c r="I757" s="7" t="n">
        <v>399.980011</v>
      </c>
      <c r="J757" s="6" t="n">
        <v>1</v>
      </c>
      <c r="K757" s="7" t="n">
        <v>399.980011</v>
      </c>
      <c r="L757" s="7" t="n">
        <v>4</v>
      </c>
      <c r="M757" s="8" t="n">
        <v>0.01</v>
      </c>
      <c r="N757" s="7" t="n">
        <v>126.7099991</v>
      </c>
      <c r="O757" s="9" t="n">
        <v>0</v>
      </c>
    </row>
    <row r="758" customFormat="false" ht="15" hidden="false" customHeight="true" outlineLevel="0" collapsed="false">
      <c r="A758" s="6" t="n">
        <v>2851</v>
      </c>
      <c r="B758" s="6" t="s">
        <v>19</v>
      </c>
      <c r="C758" s="6" t="s">
        <v>37</v>
      </c>
      <c r="D758" s="6" t="s">
        <v>50</v>
      </c>
      <c r="E758" s="6" t="s">
        <v>51</v>
      </c>
      <c r="F758" s="6" t="s">
        <v>33</v>
      </c>
      <c r="G758" s="6" t="s">
        <v>34</v>
      </c>
      <c r="H758" s="6" t="n">
        <v>4</v>
      </c>
      <c r="I758" s="7" t="n">
        <v>59.99000168</v>
      </c>
      <c r="J758" s="6" t="n">
        <v>3</v>
      </c>
      <c r="K758" s="7" t="n">
        <v>179.9700012</v>
      </c>
      <c r="L758" s="7" t="n">
        <v>12.60000038</v>
      </c>
      <c r="M758" s="8" t="n">
        <v>0.07</v>
      </c>
      <c r="N758" s="7" t="n">
        <v>82.01000214</v>
      </c>
      <c r="O758" s="9" t="n">
        <v>0</v>
      </c>
    </row>
    <row r="759" customFormat="false" ht="15" hidden="false" customHeight="true" outlineLevel="0" collapsed="false">
      <c r="A759" s="6" t="n">
        <v>25039</v>
      </c>
      <c r="B759" s="6" t="s">
        <v>19</v>
      </c>
      <c r="C759" s="6" t="s">
        <v>37</v>
      </c>
      <c r="D759" s="6" t="s">
        <v>27</v>
      </c>
      <c r="E759" s="6" t="s">
        <v>69</v>
      </c>
      <c r="F759" s="6" t="s">
        <v>23</v>
      </c>
      <c r="G759" s="6" t="s">
        <v>47</v>
      </c>
      <c r="H759" s="6" t="n">
        <v>4</v>
      </c>
      <c r="I759" s="7" t="n">
        <v>129.9900055</v>
      </c>
      <c r="J759" s="6" t="n">
        <v>1</v>
      </c>
      <c r="K759" s="7" t="n">
        <v>129.9900055</v>
      </c>
      <c r="L759" s="7" t="n">
        <v>23.39999962</v>
      </c>
      <c r="M759" s="8" t="n">
        <v>0.180000007</v>
      </c>
      <c r="N759" s="7" t="n">
        <v>44.77000046</v>
      </c>
      <c r="O759" s="12" t="n">
        <v>1</v>
      </c>
    </row>
    <row r="760" customFormat="false" ht="15" hidden="false" customHeight="true" outlineLevel="0" collapsed="false">
      <c r="A760" s="6" t="n">
        <v>58509</v>
      </c>
      <c r="B760" s="6" t="s">
        <v>36</v>
      </c>
      <c r="C760" s="6" t="s">
        <v>37</v>
      </c>
      <c r="D760" s="6" t="s">
        <v>50</v>
      </c>
      <c r="E760" s="6" t="s">
        <v>63</v>
      </c>
      <c r="F760" s="6" t="s">
        <v>75</v>
      </c>
      <c r="G760" s="6" t="s">
        <v>34</v>
      </c>
      <c r="H760" s="6" t="n">
        <v>0</v>
      </c>
      <c r="I760" s="7" t="n">
        <v>299.980011</v>
      </c>
      <c r="J760" s="6" t="n">
        <v>1</v>
      </c>
      <c r="K760" s="7" t="n">
        <v>299.980011</v>
      </c>
      <c r="L760" s="7" t="n">
        <v>51</v>
      </c>
      <c r="M760" s="8" t="n">
        <v>0.170000002</v>
      </c>
      <c r="N760" s="7" t="n">
        <v>102.0800018</v>
      </c>
      <c r="O760" s="9" t="n">
        <v>0</v>
      </c>
    </row>
    <row r="761" customFormat="false" ht="15" hidden="false" customHeight="true" outlineLevel="0" collapsed="false">
      <c r="A761" s="6" t="n">
        <v>48293</v>
      </c>
      <c r="B761" s="6" t="s">
        <v>19</v>
      </c>
      <c r="C761" s="6" t="s">
        <v>20</v>
      </c>
      <c r="D761" s="6" t="s">
        <v>27</v>
      </c>
      <c r="E761" s="6" t="s">
        <v>79</v>
      </c>
      <c r="F761" s="6" t="s">
        <v>23</v>
      </c>
      <c r="G761" s="6" t="s">
        <v>47</v>
      </c>
      <c r="H761" s="6" t="n">
        <v>4</v>
      </c>
      <c r="I761" s="7" t="n">
        <v>129.9900055</v>
      </c>
      <c r="J761" s="6" t="n">
        <v>1</v>
      </c>
      <c r="K761" s="7" t="n">
        <v>129.9900055</v>
      </c>
      <c r="L761" s="7" t="n">
        <v>16.89999962</v>
      </c>
      <c r="M761" s="8" t="n">
        <v>0.129999995</v>
      </c>
      <c r="N761" s="7" t="n">
        <v>39.58000183</v>
      </c>
      <c r="O761" s="9" t="n">
        <v>0</v>
      </c>
    </row>
    <row r="762" customFormat="false" ht="15" hidden="false" customHeight="true" outlineLevel="0" collapsed="false">
      <c r="A762" s="6" t="n">
        <v>65724</v>
      </c>
      <c r="B762" s="6" t="s">
        <v>19</v>
      </c>
      <c r="C762" s="6" t="s">
        <v>37</v>
      </c>
      <c r="D762" s="6" t="s">
        <v>21</v>
      </c>
      <c r="E762" s="6" t="s">
        <v>65</v>
      </c>
      <c r="F762" s="6" t="s">
        <v>33</v>
      </c>
      <c r="G762" s="6" t="s">
        <v>34</v>
      </c>
      <c r="H762" s="6" t="n">
        <v>4</v>
      </c>
      <c r="I762" s="7" t="n">
        <v>59.99000168</v>
      </c>
      <c r="J762" s="6" t="n">
        <v>2</v>
      </c>
      <c r="K762" s="7" t="n">
        <v>119.9800034</v>
      </c>
      <c r="L762" s="7" t="n">
        <v>14.39999962</v>
      </c>
      <c r="M762" s="8" t="n">
        <v>0.119999997</v>
      </c>
      <c r="N762" s="7" t="n">
        <v>35.68999863</v>
      </c>
      <c r="O762" s="12" t="n">
        <v>1</v>
      </c>
    </row>
    <row r="763" customFormat="false" ht="15" hidden="false" customHeight="true" outlineLevel="0" collapsed="false">
      <c r="A763" s="6" t="n">
        <v>5572</v>
      </c>
      <c r="B763" s="6" t="s">
        <v>26</v>
      </c>
      <c r="C763" s="6" t="s">
        <v>20</v>
      </c>
      <c r="D763" s="6" t="s">
        <v>50</v>
      </c>
      <c r="E763" s="6" t="s">
        <v>51</v>
      </c>
      <c r="F763" s="6" t="s">
        <v>57</v>
      </c>
      <c r="G763" s="6" t="s">
        <v>34</v>
      </c>
      <c r="H763" s="6" t="n">
        <v>1</v>
      </c>
      <c r="I763" s="7" t="n">
        <v>50</v>
      </c>
      <c r="J763" s="6" t="n">
        <v>4</v>
      </c>
      <c r="K763" s="7" t="n">
        <v>200</v>
      </c>
      <c r="L763" s="7" t="n">
        <v>26</v>
      </c>
      <c r="M763" s="8" t="n">
        <v>0.129999995</v>
      </c>
      <c r="N763" s="7" t="n">
        <v>80.04000092</v>
      </c>
      <c r="O763" s="12" t="n">
        <v>1</v>
      </c>
    </row>
    <row r="764" customFormat="false" ht="15" hidden="false" customHeight="true" outlineLevel="0" collapsed="false">
      <c r="A764" s="6" t="n">
        <v>24772</v>
      </c>
      <c r="B764" s="6" t="s">
        <v>19</v>
      </c>
      <c r="C764" s="6" t="s">
        <v>20</v>
      </c>
      <c r="D764" s="6" t="s">
        <v>27</v>
      </c>
      <c r="E764" s="6" t="s">
        <v>42</v>
      </c>
      <c r="F764" s="6" t="s">
        <v>33</v>
      </c>
      <c r="G764" s="6" t="s">
        <v>24</v>
      </c>
      <c r="H764" s="6" t="n">
        <v>4</v>
      </c>
      <c r="I764" s="7" t="n">
        <v>59.99000168</v>
      </c>
      <c r="J764" s="6" t="n">
        <v>3</v>
      </c>
      <c r="K764" s="7" t="n">
        <v>179.9700012</v>
      </c>
      <c r="L764" s="7" t="n">
        <v>18</v>
      </c>
      <c r="M764" s="8" t="n">
        <v>0.100000001</v>
      </c>
      <c r="N764" s="7" t="n">
        <v>-134.9199982</v>
      </c>
      <c r="O764" s="9" t="n">
        <v>0</v>
      </c>
    </row>
    <row r="765" customFormat="false" ht="15" hidden="false" customHeight="true" outlineLevel="0" collapsed="false">
      <c r="A765" s="6" t="n">
        <v>36176</v>
      </c>
      <c r="B765" s="6" t="s">
        <v>19</v>
      </c>
      <c r="C765" s="6" t="s">
        <v>20</v>
      </c>
      <c r="D765" s="6" t="s">
        <v>31</v>
      </c>
      <c r="E765" s="6" t="s">
        <v>86</v>
      </c>
      <c r="F765" s="6" t="s">
        <v>40</v>
      </c>
      <c r="G765" s="6" t="s">
        <v>44</v>
      </c>
      <c r="H765" s="6" t="n">
        <v>4</v>
      </c>
      <c r="I765" s="7" t="n">
        <v>399.980011</v>
      </c>
      <c r="J765" s="6" t="n">
        <v>1</v>
      </c>
      <c r="K765" s="7" t="n">
        <v>399.980011</v>
      </c>
      <c r="L765" s="7" t="n">
        <v>12</v>
      </c>
      <c r="M765" s="8" t="n">
        <v>0.029999999</v>
      </c>
      <c r="N765" s="7" t="n">
        <v>43.84000015</v>
      </c>
      <c r="O765" s="9" t="n">
        <v>0</v>
      </c>
    </row>
    <row r="766" customFormat="false" ht="15" hidden="false" customHeight="true" outlineLevel="0" collapsed="false">
      <c r="A766" s="6" t="n">
        <v>6012</v>
      </c>
      <c r="B766" s="6" t="s">
        <v>19</v>
      </c>
      <c r="C766" s="6" t="s">
        <v>49</v>
      </c>
      <c r="D766" s="6" t="s">
        <v>50</v>
      </c>
      <c r="E766" s="6" t="s">
        <v>63</v>
      </c>
      <c r="F766" s="6" t="s">
        <v>71</v>
      </c>
      <c r="G766" s="6" t="s">
        <v>44</v>
      </c>
      <c r="H766" s="6" t="n">
        <v>4</v>
      </c>
      <c r="I766" s="7" t="n">
        <v>199.9900055</v>
      </c>
      <c r="J766" s="6" t="n">
        <v>1</v>
      </c>
      <c r="K766" s="7" t="n">
        <v>199.9900055</v>
      </c>
      <c r="L766" s="7" t="n">
        <v>11</v>
      </c>
      <c r="M766" s="8" t="n">
        <v>0.059999999</v>
      </c>
      <c r="N766" s="7" t="n">
        <v>13.22999954</v>
      </c>
      <c r="O766" s="9" t="n">
        <v>0</v>
      </c>
    </row>
    <row r="767" customFormat="false" ht="15" hidden="false" customHeight="true" outlineLevel="0" collapsed="false">
      <c r="A767" s="6" t="n">
        <v>9425</v>
      </c>
      <c r="B767" s="6" t="s">
        <v>19</v>
      </c>
      <c r="C767" s="6" t="s">
        <v>37</v>
      </c>
      <c r="D767" s="6" t="s">
        <v>50</v>
      </c>
      <c r="E767" s="6" t="s">
        <v>72</v>
      </c>
      <c r="F767" s="6" t="s">
        <v>57</v>
      </c>
      <c r="G767" s="6" t="s">
        <v>34</v>
      </c>
      <c r="H767" s="6" t="n">
        <v>4</v>
      </c>
      <c r="I767" s="7" t="n">
        <v>50</v>
      </c>
      <c r="J767" s="6" t="n">
        <v>1</v>
      </c>
      <c r="K767" s="7" t="n">
        <v>50</v>
      </c>
      <c r="L767" s="7" t="n">
        <v>12.5</v>
      </c>
      <c r="M767" s="8" t="n">
        <v>0.25</v>
      </c>
      <c r="N767" s="7" t="n">
        <v>9.75</v>
      </c>
      <c r="O767" s="12" t="n">
        <v>1</v>
      </c>
    </row>
    <row r="768" customFormat="false" ht="15" hidden="false" customHeight="true" outlineLevel="0" collapsed="false">
      <c r="A768" s="6" t="n">
        <v>32839</v>
      </c>
      <c r="B768" s="6" t="s">
        <v>46</v>
      </c>
      <c r="C768" s="6" t="s">
        <v>37</v>
      </c>
      <c r="D768" s="6" t="s">
        <v>31</v>
      </c>
      <c r="E768" s="6" t="s">
        <v>32</v>
      </c>
      <c r="F768" s="6" t="s">
        <v>58</v>
      </c>
      <c r="G768" s="6" t="s">
        <v>24</v>
      </c>
      <c r="H768" s="6" t="n">
        <v>2</v>
      </c>
      <c r="I768" s="7" t="n">
        <v>49.97999954</v>
      </c>
      <c r="J768" s="6" t="n">
        <v>1</v>
      </c>
      <c r="K768" s="7" t="n">
        <v>49.97999954</v>
      </c>
      <c r="L768" s="7" t="n">
        <v>8</v>
      </c>
      <c r="M768" s="8" t="n">
        <v>0.159999996</v>
      </c>
      <c r="N768" s="7" t="n">
        <v>5.25</v>
      </c>
      <c r="O768" s="12" t="n">
        <v>1</v>
      </c>
    </row>
    <row r="769" customFormat="false" ht="15" hidden="false" customHeight="true" outlineLevel="0" collapsed="false">
      <c r="A769" s="6" t="n">
        <v>27022</v>
      </c>
      <c r="B769" s="6" t="s">
        <v>19</v>
      </c>
      <c r="C769" s="6" t="s">
        <v>37</v>
      </c>
      <c r="D769" s="6" t="s">
        <v>27</v>
      </c>
      <c r="E769" s="6" t="s">
        <v>42</v>
      </c>
      <c r="F769" s="6" t="s">
        <v>58</v>
      </c>
      <c r="G769" s="6" t="s">
        <v>34</v>
      </c>
      <c r="H769" s="6" t="n">
        <v>4</v>
      </c>
      <c r="I769" s="7" t="n">
        <v>49.97999954</v>
      </c>
      <c r="J769" s="6" t="n">
        <v>3</v>
      </c>
      <c r="K769" s="7" t="n">
        <v>149.9400024</v>
      </c>
      <c r="L769" s="7" t="n">
        <v>7.5</v>
      </c>
      <c r="M769" s="8" t="n">
        <v>0.050000001</v>
      </c>
      <c r="N769" s="7" t="n">
        <v>-17.80999947</v>
      </c>
      <c r="O769" s="9" t="n">
        <v>0</v>
      </c>
    </row>
    <row r="770" customFormat="false" ht="15" hidden="false" customHeight="true" outlineLevel="0" collapsed="false">
      <c r="A770" s="6" t="n">
        <v>38367</v>
      </c>
      <c r="B770" s="6" t="s">
        <v>46</v>
      </c>
      <c r="C770" s="6" t="s">
        <v>37</v>
      </c>
      <c r="D770" s="6" t="s">
        <v>31</v>
      </c>
      <c r="E770" s="6" t="s">
        <v>62</v>
      </c>
      <c r="F770" s="6" t="s">
        <v>58</v>
      </c>
      <c r="G770" s="6" t="s">
        <v>44</v>
      </c>
      <c r="H770" s="6" t="n">
        <v>2</v>
      </c>
      <c r="I770" s="7" t="n">
        <v>49.97999954</v>
      </c>
      <c r="J770" s="6" t="n">
        <v>5</v>
      </c>
      <c r="K770" s="7" t="n">
        <v>249.8999939</v>
      </c>
      <c r="L770" s="7" t="n">
        <v>13.73999977</v>
      </c>
      <c r="M770" s="8" t="n">
        <v>0.059999999</v>
      </c>
      <c r="N770" s="7" t="n">
        <v>61.40000153</v>
      </c>
      <c r="O770" s="12" t="n">
        <v>1</v>
      </c>
    </row>
    <row r="771" customFormat="false" ht="15" hidden="false" customHeight="true" outlineLevel="0" collapsed="false">
      <c r="A771" s="6" t="n">
        <v>68253</v>
      </c>
      <c r="B771" s="6" t="s">
        <v>36</v>
      </c>
      <c r="C771" s="6" t="s">
        <v>37</v>
      </c>
      <c r="D771" s="6" t="s">
        <v>21</v>
      </c>
      <c r="E771" s="6" t="s">
        <v>65</v>
      </c>
      <c r="F771" s="6" t="s">
        <v>29</v>
      </c>
      <c r="G771" s="6" t="s">
        <v>44</v>
      </c>
      <c r="H771" s="6" t="n">
        <v>0</v>
      </c>
      <c r="I771" s="7" t="n">
        <v>99.98999786</v>
      </c>
      <c r="J771" s="6" t="n">
        <v>1</v>
      </c>
      <c r="K771" s="7" t="n">
        <v>99.98999786</v>
      </c>
      <c r="L771" s="7" t="n">
        <v>4</v>
      </c>
      <c r="M771" s="8" t="n">
        <v>0.039999999</v>
      </c>
      <c r="N771" s="7" t="n">
        <v>10.85000038</v>
      </c>
      <c r="O771" s="9" t="n">
        <v>0</v>
      </c>
    </row>
    <row r="772" customFormat="false" ht="15" hidden="false" customHeight="true" outlineLevel="0" collapsed="false">
      <c r="A772" s="6" t="n">
        <v>57912</v>
      </c>
      <c r="B772" s="6" t="s">
        <v>19</v>
      </c>
      <c r="C772" s="6" t="s">
        <v>20</v>
      </c>
      <c r="D772" s="6" t="s">
        <v>50</v>
      </c>
      <c r="E772" s="6" t="s">
        <v>51</v>
      </c>
      <c r="F772" s="6" t="s">
        <v>75</v>
      </c>
      <c r="G772" s="6" t="s">
        <v>34</v>
      </c>
      <c r="H772" s="6" t="n">
        <v>4</v>
      </c>
      <c r="I772" s="7" t="n">
        <v>299.980011</v>
      </c>
      <c r="J772" s="6" t="n">
        <v>1</v>
      </c>
      <c r="K772" s="7" t="n">
        <v>299.980011</v>
      </c>
      <c r="L772" s="7" t="n">
        <v>54</v>
      </c>
      <c r="M772" s="8" t="n">
        <v>0.180000007</v>
      </c>
      <c r="N772" s="7" t="n">
        <v>-418.1700134</v>
      </c>
      <c r="O772" s="9" t="n">
        <v>0</v>
      </c>
    </row>
    <row r="773" customFormat="false" ht="15" hidden="false" customHeight="true" outlineLevel="0" collapsed="false">
      <c r="A773" s="6" t="n">
        <v>46348</v>
      </c>
      <c r="B773" s="6" t="s">
        <v>19</v>
      </c>
      <c r="C773" s="6" t="s">
        <v>20</v>
      </c>
      <c r="D773" s="6" t="s">
        <v>27</v>
      </c>
      <c r="E773" s="6" t="s">
        <v>97</v>
      </c>
      <c r="F773" s="6" t="s">
        <v>43</v>
      </c>
      <c r="G773" s="6" t="s">
        <v>34</v>
      </c>
      <c r="H773" s="6" t="n">
        <v>4</v>
      </c>
      <c r="I773" s="7" t="n">
        <v>21.98999977</v>
      </c>
      <c r="J773" s="6" t="n">
        <v>2</v>
      </c>
      <c r="K773" s="7" t="n">
        <v>43.97999954</v>
      </c>
      <c r="L773" s="7" t="n">
        <v>4.400000095</v>
      </c>
      <c r="M773" s="8" t="n">
        <v>0.100000001</v>
      </c>
      <c r="N773" s="7" t="n">
        <v>1.580000043</v>
      </c>
      <c r="O773" s="9" t="n">
        <v>0</v>
      </c>
    </row>
    <row r="774" customFormat="false" ht="15" hidden="false" customHeight="true" outlineLevel="0" collapsed="false">
      <c r="A774" s="6" t="n">
        <v>19825</v>
      </c>
      <c r="B774" s="6" t="s">
        <v>19</v>
      </c>
      <c r="C774" s="6" t="s">
        <v>49</v>
      </c>
      <c r="D774" s="6" t="s">
        <v>21</v>
      </c>
      <c r="E774" s="6" t="s">
        <v>65</v>
      </c>
      <c r="F774" s="6" t="s">
        <v>57</v>
      </c>
      <c r="G774" s="6" t="s">
        <v>34</v>
      </c>
      <c r="H774" s="6" t="n">
        <v>4</v>
      </c>
      <c r="I774" s="7" t="n">
        <v>50</v>
      </c>
      <c r="J774" s="6" t="n">
        <v>1</v>
      </c>
      <c r="K774" s="7" t="n">
        <v>50</v>
      </c>
      <c r="L774" s="7" t="n">
        <v>2</v>
      </c>
      <c r="M774" s="8" t="n">
        <v>0.039999999</v>
      </c>
      <c r="N774" s="7" t="n">
        <v>22.07999992</v>
      </c>
      <c r="O774" s="12" t="n">
        <v>1</v>
      </c>
    </row>
    <row r="775" customFormat="false" ht="15" hidden="false" customHeight="true" outlineLevel="0" collapsed="false">
      <c r="A775" s="6" t="n">
        <v>56019</v>
      </c>
      <c r="B775" s="6" t="s">
        <v>46</v>
      </c>
      <c r="C775" s="6" t="s">
        <v>37</v>
      </c>
      <c r="D775" s="6" t="s">
        <v>50</v>
      </c>
      <c r="E775" s="6" t="s">
        <v>51</v>
      </c>
      <c r="F775" s="6" t="s">
        <v>57</v>
      </c>
      <c r="G775" s="6" t="s">
        <v>24</v>
      </c>
      <c r="H775" s="6" t="n">
        <v>2</v>
      </c>
      <c r="I775" s="7" t="n">
        <v>50</v>
      </c>
      <c r="J775" s="6" t="n">
        <v>2</v>
      </c>
      <c r="K775" s="7" t="n">
        <v>100</v>
      </c>
      <c r="L775" s="7" t="n">
        <v>5</v>
      </c>
      <c r="M775" s="8" t="n">
        <v>0.050000001</v>
      </c>
      <c r="N775" s="7" t="n">
        <v>47.5</v>
      </c>
      <c r="O775" s="12" t="n">
        <v>1</v>
      </c>
    </row>
    <row r="776" customFormat="false" ht="15" hidden="false" customHeight="true" outlineLevel="0" collapsed="false">
      <c r="A776" s="6" t="n">
        <v>47885</v>
      </c>
      <c r="B776" s="6" t="s">
        <v>19</v>
      </c>
      <c r="C776" s="6" t="s">
        <v>37</v>
      </c>
      <c r="D776" s="6" t="s">
        <v>38</v>
      </c>
      <c r="E776" s="6" t="s">
        <v>98</v>
      </c>
      <c r="F776" s="6" t="s">
        <v>75</v>
      </c>
      <c r="G776" s="6" t="s">
        <v>24</v>
      </c>
      <c r="H776" s="6" t="n">
        <v>4</v>
      </c>
      <c r="I776" s="7" t="n">
        <v>299.980011</v>
      </c>
      <c r="J776" s="6" t="n">
        <v>1</v>
      </c>
      <c r="K776" s="7" t="n">
        <v>299.980011</v>
      </c>
      <c r="L776" s="7" t="n">
        <v>39</v>
      </c>
      <c r="M776" s="8" t="n">
        <v>0.129999995</v>
      </c>
      <c r="N776" s="7" t="n">
        <v>-52.20000076</v>
      </c>
      <c r="O776" s="12" t="n">
        <v>1</v>
      </c>
    </row>
    <row r="777" customFormat="false" ht="15" hidden="false" customHeight="true" outlineLevel="0" collapsed="false">
      <c r="A777" s="6" t="n">
        <v>12261</v>
      </c>
      <c r="B777" s="6" t="s">
        <v>26</v>
      </c>
      <c r="C777" s="6" t="s">
        <v>20</v>
      </c>
      <c r="D777" s="6" t="s">
        <v>21</v>
      </c>
      <c r="E777" s="6" t="s">
        <v>65</v>
      </c>
      <c r="F777" s="6" t="s">
        <v>29</v>
      </c>
      <c r="G777" s="6" t="s">
        <v>44</v>
      </c>
      <c r="H777" s="6" t="n">
        <v>1</v>
      </c>
      <c r="I777" s="7" t="n">
        <v>99.98999786</v>
      </c>
      <c r="J777" s="6" t="n">
        <v>1</v>
      </c>
      <c r="K777" s="7" t="n">
        <v>99.98999786</v>
      </c>
      <c r="L777" s="7" t="n">
        <v>2</v>
      </c>
      <c r="M777" s="8" t="n">
        <v>0.02</v>
      </c>
      <c r="N777" s="7" t="n">
        <v>34.29999924</v>
      </c>
      <c r="O777" s="12" t="n">
        <v>1</v>
      </c>
    </row>
    <row r="778" customFormat="false" ht="15" hidden="false" customHeight="true" outlineLevel="0" collapsed="false">
      <c r="A778" s="6" t="n">
        <v>43882</v>
      </c>
      <c r="B778" s="6" t="s">
        <v>46</v>
      </c>
      <c r="C778" s="6" t="s">
        <v>20</v>
      </c>
      <c r="D778" s="6" t="s">
        <v>38</v>
      </c>
      <c r="E778" s="6" t="s">
        <v>39</v>
      </c>
      <c r="F778" s="6" t="s">
        <v>100</v>
      </c>
      <c r="G778" s="6" t="s">
        <v>44</v>
      </c>
      <c r="H778" s="6" t="n">
        <v>2</v>
      </c>
      <c r="I778" s="7" t="n">
        <v>14.98999977</v>
      </c>
      <c r="J778" s="6" t="n">
        <v>4</v>
      </c>
      <c r="K778" s="7" t="n">
        <v>59.95999908</v>
      </c>
      <c r="L778" s="7" t="n">
        <v>5.400000095</v>
      </c>
      <c r="M778" s="8" t="n">
        <v>0.090000004</v>
      </c>
      <c r="N778" s="7" t="n">
        <v>26.73999977</v>
      </c>
      <c r="O778" s="12" t="n">
        <v>1</v>
      </c>
    </row>
    <row r="779" customFormat="false" ht="15" hidden="false" customHeight="true" outlineLevel="0" collapsed="false">
      <c r="A779" s="6" t="n">
        <v>13920</v>
      </c>
      <c r="B779" s="6" t="s">
        <v>26</v>
      </c>
      <c r="C779" s="6" t="s">
        <v>20</v>
      </c>
      <c r="D779" s="6" t="s">
        <v>21</v>
      </c>
      <c r="E779" s="6" t="s">
        <v>65</v>
      </c>
      <c r="F779" s="6" t="s">
        <v>58</v>
      </c>
      <c r="G779" s="6" t="s">
        <v>24</v>
      </c>
      <c r="H779" s="6" t="n">
        <v>1</v>
      </c>
      <c r="I779" s="7" t="n">
        <v>49.97999954</v>
      </c>
      <c r="J779" s="6" t="n">
        <v>2</v>
      </c>
      <c r="K779" s="7" t="n">
        <v>99.95999908</v>
      </c>
      <c r="L779" s="7" t="n">
        <v>5.5</v>
      </c>
      <c r="M779" s="8" t="n">
        <v>0.059999999</v>
      </c>
      <c r="N779" s="7" t="n">
        <v>9.449999809</v>
      </c>
      <c r="O779" s="12" t="n">
        <v>1</v>
      </c>
    </row>
    <row r="780" customFormat="false" ht="15" hidden="false" customHeight="true" outlineLevel="0" collapsed="false">
      <c r="A780" s="6" t="n">
        <v>9248</v>
      </c>
      <c r="B780" s="6" t="s">
        <v>19</v>
      </c>
      <c r="C780" s="6" t="s">
        <v>20</v>
      </c>
      <c r="D780" s="6" t="s">
        <v>50</v>
      </c>
      <c r="E780" s="6" t="s">
        <v>51</v>
      </c>
      <c r="F780" s="6" t="s">
        <v>57</v>
      </c>
      <c r="G780" s="6" t="s">
        <v>34</v>
      </c>
      <c r="H780" s="6" t="n">
        <v>4</v>
      </c>
      <c r="I780" s="7" t="n">
        <v>50</v>
      </c>
      <c r="J780" s="6" t="n">
        <v>2</v>
      </c>
      <c r="K780" s="7" t="n">
        <v>100</v>
      </c>
      <c r="L780" s="7" t="n">
        <v>3</v>
      </c>
      <c r="M780" s="8" t="n">
        <v>0.029999999</v>
      </c>
      <c r="N780" s="7" t="n">
        <v>18.23999977</v>
      </c>
      <c r="O780" s="9" t="n">
        <v>0</v>
      </c>
    </row>
    <row r="781" customFormat="false" ht="15" hidden="false" customHeight="true" outlineLevel="0" collapsed="false">
      <c r="A781" s="6" t="n">
        <v>45526</v>
      </c>
      <c r="B781" s="6" t="s">
        <v>19</v>
      </c>
      <c r="C781" s="6" t="s">
        <v>20</v>
      </c>
      <c r="D781" s="6" t="s">
        <v>38</v>
      </c>
      <c r="E781" s="6" t="s">
        <v>39</v>
      </c>
      <c r="F781" s="6" t="s">
        <v>33</v>
      </c>
      <c r="G781" s="6" t="s">
        <v>47</v>
      </c>
      <c r="H781" s="6" t="n">
        <v>4</v>
      </c>
      <c r="I781" s="7" t="n">
        <v>59.99000168</v>
      </c>
      <c r="J781" s="6" t="n">
        <v>2</v>
      </c>
      <c r="K781" s="7" t="n">
        <v>119.9800034</v>
      </c>
      <c r="L781" s="7" t="n">
        <v>20.39999962</v>
      </c>
      <c r="M781" s="8" t="n">
        <v>0.170000002</v>
      </c>
      <c r="N781" s="7" t="n">
        <v>-154.3500061</v>
      </c>
      <c r="O781" s="9" t="n">
        <v>0</v>
      </c>
    </row>
    <row r="782" customFormat="false" ht="15" hidden="false" customHeight="true" outlineLevel="0" collapsed="false">
      <c r="A782" s="6" t="n">
        <v>3933</v>
      </c>
      <c r="B782" s="6" t="s">
        <v>46</v>
      </c>
      <c r="C782" s="6" t="s">
        <v>20</v>
      </c>
      <c r="D782" s="6" t="s">
        <v>50</v>
      </c>
      <c r="E782" s="6" t="s">
        <v>51</v>
      </c>
      <c r="F782" s="6" t="s">
        <v>58</v>
      </c>
      <c r="G782" s="6" t="s">
        <v>44</v>
      </c>
      <c r="H782" s="6" t="n">
        <v>2</v>
      </c>
      <c r="I782" s="7" t="n">
        <v>49.97999954</v>
      </c>
      <c r="J782" s="6" t="n">
        <v>3</v>
      </c>
      <c r="K782" s="7" t="n">
        <v>149.9400024</v>
      </c>
      <c r="L782" s="7" t="n">
        <v>29.98999977</v>
      </c>
      <c r="M782" s="8" t="n">
        <v>0.200000003</v>
      </c>
      <c r="N782" s="7" t="n">
        <v>5.639999866</v>
      </c>
      <c r="O782" s="12" t="n">
        <v>1</v>
      </c>
    </row>
    <row r="783" customFormat="false" ht="15" hidden="false" customHeight="true" outlineLevel="0" collapsed="false">
      <c r="A783" s="6" t="n">
        <v>74606</v>
      </c>
      <c r="B783" s="6" t="s">
        <v>19</v>
      </c>
      <c r="C783" s="6" t="s">
        <v>37</v>
      </c>
      <c r="D783" s="6" t="s">
        <v>27</v>
      </c>
      <c r="E783" s="6" t="s">
        <v>28</v>
      </c>
      <c r="F783" s="6" t="s">
        <v>91</v>
      </c>
      <c r="G783" s="6" t="s">
        <v>34</v>
      </c>
      <c r="H783" s="6" t="n">
        <v>4</v>
      </c>
      <c r="I783" s="7" t="n">
        <v>252.8800049</v>
      </c>
      <c r="J783" s="6" t="n">
        <v>1</v>
      </c>
      <c r="K783" s="7" t="n">
        <v>252.8800049</v>
      </c>
      <c r="L783" s="7" t="n">
        <v>42.99000168</v>
      </c>
      <c r="M783" s="8" t="n">
        <v>0.170000002</v>
      </c>
      <c r="N783" s="7" t="n">
        <v>-335.8200073</v>
      </c>
      <c r="O783" s="9" t="n">
        <v>0</v>
      </c>
    </row>
    <row r="784" customFormat="false" ht="15" hidden="false" customHeight="true" outlineLevel="0" collapsed="false">
      <c r="A784" s="6" t="n">
        <v>72111</v>
      </c>
      <c r="B784" s="6" t="s">
        <v>46</v>
      </c>
      <c r="C784" s="6" t="s">
        <v>37</v>
      </c>
      <c r="D784" s="6" t="s">
        <v>27</v>
      </c>
      <c r="E784" s="6" t="s">
        <v>54</v>
      </c>
      <c r="F784" s="6" t="s">
        <v>87</v>
      </c>
      <c r="G784" s="6" t="s">
        <v>24</v>
      </c>
      <c r="H784" s="6" t="n">
        <v>2</v>
      </c>
      <c r="I784" s="7" t="n">
        <v>532.5800171</v>
      </c>
      <c r="J784" s="6" t="n">
        <v>1</v>
      </c>
      <c r="K784" s="7" t="n">
        <v>532.5800171</v>
      </c>
      <c r="L784" s="7" t="n">
        <v>5.329999924</v>
      </c>
      <c r="M784" s="8" t="n">
        <v>0.01</v>
      </c>
      <c r="N784" s="7" t="n">
        <v>-272.5899963</v>
      </c>
      <c r="O784" s="9" t="n">
        <v>0</v>
      </c>
    </row>
    <row r="785" customFormat="false" ht="15" hidden="false" customHeight="true" outlineLevel="0" collapsed="false">
      <c r="A785" s="6" t="n">
        <v>12439</v>
      </c>
      <c r="B785" s="6" t="s">
        <v>19</v>
      </c>
      <c r="C785" s="6" t="s">
        <v>20</v>
      </c>
      <c r="D785" s="6" t="s">
        <v>21</v>
      </c>
      <c r="E785" s="6" t="s">
        <v>65</v>
      </c>
      <c r="F785" s="6" t="s">
        <v>75</v>
      </c>
      <c r="G785" s="6" t="s">
        <v>44</v>
      </c>
      <c r="H785" s="6" t="n">
        <v>4</v>
      </c>
      <c r="I785" s="7" t="n">
        <v>299.980011</v>
      </c>
      <c r="J785" s="6" t="n">
        <v>1</v>
      </c>
      <c r="K785" s="7" t="n">
        <v>299.980011</v>
      </c>
      <c r="L785" s="7" t="n">
        <v>15</v>
      </c>
      <c r="M785" s="8" t="n">
        <v>0.050000001</v>
      </c>
      <c r="N785" s="7" t="n">
        <v>142.4900055</v>
      </c>
      <c r="O785" s="12" t="n">
        <v>1</v>
      </c>
    </row>
    <row r="786" customFormat="false" ht="15" hidden="false" customHeight="true" outlineLevel="0" collapsed="false">
      <c r="A786" s="6" t="n">
        <v>74770</v>
      </c>
      <c r="B786" s="6" t="s">
        <v>19</v>
      </c>
      <c r="C786" s="6" t="s">
        <v>37</v>
      </c>
      <c r="D786" s="6" t="s">
        <v>27</v>
      </c>
      <c r="E786" s="6" t="s">
        <v>69</v>
      </c>
      <c r="F786" s="6" t="s">
        <v>103</v>
      </c>
      <c r="G786" s="6" t="s">
        <v>34</v>
      </c>
      <c r="H786" s="6" t="n">
        <v>4</v>
      </c>
      <c r="I786" s="7" t="n">
        <v>461.480011</v>
      </c>
      <c r="J786" s="6" t="n">
        <v>1</v>
      </c>
      <c r="K786" s="7" t="n">
        <v>461.480011</v>
      </c>
      <c r="L786" s="7" t="n">
        <v>78.44999695</v>
      </c>
      <c r="M786" s="8" t="n">
        <v>0.170000002</v>
      </c>
      <c r="N786" s="7" t="n">
        <v>99.58999634</v>
      </c>
      <c r="O786" s="12" t="n">
        <v>1</v>
      </c>
    </row>
    <row r="787" customFormat="false" ht="15" hidden="false" customHeight="true" outlineLevel="0" collapsed="false">
      <c r="A787" s="6" t="n">
        <v>10028</v>
      </c>
      <c r="B787" s="6" t="s">
        <v>26</v>
      </c>
      <c r="C787" s="6" t="s">
        <v>37</v>
      </c>
      <c r="D787" s="6" t="s">
        <v>50</v>
      </c>
      <c r="E787" s="6" t="s">
        <v>63</v>
      </c>
      <c r="F787" s="6" t="s">
        <v>78</v>
      </c>
      <c r="G787" s="6" t="s">
        <v>44</v>
      </c>
      <c r="H787" s="6" t="n">
        <v>1</v>
      </c>
      <c r="I787" s="7" t="n">
        <v>25</v>
      </c>
      <c r="J787" s="6" t="n">
        <v>2</v>
      </c>
      <c r="K787" s="7" t="n">
        <v>50</v>
      </c>
      <c r="L787" s="7" t="n">
        <v>6</v>
      </c>
      <c r="M787" s="8" t="n">
        <v>0.119999997</v>
      </c>
      <c r="N787" s="7" t="n">
        <v>14.86999989</v>
      </c>
      <c r="O787" s="12" t="n">
        <v>1</v>
      </c>
    </row>
    <row r="788" customFormat="false" ht="15" hidden="false" customHeight="true" outlineLevel="0" collapsed="false">
      <c r="A788" s="6" t="n">
        <v>3850</v>
      </c>
      <c r="B788" s="6" t="s">
        <v>46</v>
      </c>
      <c r="C788" s="6" t="s">
        <v>37</v>
      </c>
      <c r="D788" s="6" t="s">
        <v>50</v>
      </c>
      <c r="E788" s="6" t="s">
        <v>63</v>
      </c>
      <c r="F788" s="6" t="s">
        <v>57</v>
      </c>
      <c r="G788" s="6" t="s">
        <v>24</v>
      </c>
      <c r="H788" s="6" t="n">
        <v>2</v>
      </c>
      <c r="I788" s="7" t="n">
        <v>50</v>
      </c>
      <c r="J788" s="6" t="n">
        <v>4</v>
      </c>
      <c r="K788" s="7" t="n">
        <v>200</v>
      </c>
      <c r="L788" s="7" t="n">
        <v>11</v>
      </c>
      <c r="M788" s="8" t="n">
        <v>0.059999999</v>
      </c>
      <c r="N788" s="7" t="n">
        <v>11.90999985</v>
      </c>
      <c r="O788" s="12" t="n">
        <v>1</v>
      </c>
    </row>
    <row r="789" customFormat="false" ht="15" hidden="false" customHeight="true" outlineLevel="0" collapsed="false">
      <c r="A789" s="6" t="n">
        <v>73811</v>
      </c>
      <c r="B789" s="6" t="s">
        <v>26</v>
      </c>
      <c r="C789" s="6" t="s">
        <v>37</v>
      </c>
      <c r="D789" s="6" t="s">
        <v>27</v>
      </c>
      <c r="E789" s="6" t="s">
        <v>42</v>
      </c>
      <c r="F789" s="6" t="s">
        <v>96</v>
      </c>
      <c r="G789" s="6" t="s">
        <v>34</v>
      </c>
      <c r="H789" s="6" t="n">
        <v>1</v>
      </c>
      <c r="I789" s="7" t="n">
        <v>215.8200073</v>
      </c>
      <c r="J789" s="6" t="n">
        <v>1</v>
      </c>
      <c r="K789" s="7" t="n">
        <v>215.8200073</v>
      </c>
      <c r="L789" s="7" t="n">
        <v>53.95999908</v>
      </c>
      <c r="M789" s="8" t="n">
        <v>0.25</v>
      </c>
      <c r="N789" s="7" t="n">
        <v>72.83999634</v>
      </c>
      <c r="O789" s="12" t="n">
        <v>1</v>
      </c>
    </row>
    <row r="790" customFormat="false" ht="15" hidden="false" customHeight="true" outlineLevel="0" collapsed="false">
      <c r="A790" s="6" t="n">
        <v>32146</v>
      </c>
      <c r="B790" s="6" t="s">
        <v>19</v>
      </c>
      <c r="C790" s="6" t="s">
        <v>20</v>
      </c>
      <c r="D790" s="6" t="s">
        <v>31</v>
      </c>
      <c r="E790" s="6" t="s">
        <v>32</v>
      </c>
      <c r="F790" s="6" t="s">
        <v>33</v>
      </c>
      <c r="G790" s="6" t="s">
        <v>24</v>
      </c>
      <c r="H790" s="6" t="n">
        <v>4</v>
      </c>
      <c r="I790" s="7" t="n">
        <v>59.99000168</v>
      </c>
      <c r="J790" s="6" t="n">
        <v>2</v>
      </c>
      <c r="K790" s="7" t="n">
        <v>119.9800034</v>
      </c>
      <c r="L790" s="7" t="n">
        <v>30</v>
      </c>
      <c r="M790" s="8" t="n">
        <v>0.25</v>
      </c>
      <c r="N790" s="7" t="n">
        <v>41.38999939</v>
      </c>
      <c r="O790" s="9" t="n">
        <v>0</v>
      </c>
    </row>
    <row r="791" customFormat="false" ht="15" hidden="false" customHeight="true" outlineLevel="0" collapsed="false">
      <c r="A791" s="6" t="n">
        <v>62608</v>
      </c>
      <c r="B791" s="6" t="s">
        <v>19</v>
      </c>
      <c r="C791" s="6" t="s">
        <v>37</v>
      </c>
      <c r="D791" s="6" t="s">
        <v>21</v>
      </c>
      <c r="E791" s="6" t="s">
        <v>65</v>
      </c>
      <c r="F791" s="6" t="s">
        <v>40</v>
      </c>
      <c r="G791" s="6" t="s">
        <v>34</v>
      </c>
      <c r="H791" s="6" t="n">
        <v>4</v>
      </c>
      <c r="I791" s="7" t="n">
        <v>399.980011</v>
      </c>
      <c r="J791" s="6" t="n">
        <v>1</v>
      </c>
      <c r="K791" s="7" t="n">
        <v>399.980011</v>
      </c>
      <c r="L791" s="7" t="n">
        <v>12</v>
      </c>
      <c r="M791" s="8" t="n">
        <v>0.029999999</v>
      </c>
      <c r="N791" s="7" t="n">
        <v>82.63999939</v>
      </c>
      <c r="O791" s="9" t="n">
        <v>0</v>
      </c>
    </row>
    <row r="792" customFormat="false" ht="15" hidden="false" customHeight="true" outlineLevel="0" collapsed="false">
      <c r="A792" s="6" t="n">
        <v>7843</v>
      </c>
      <c r="B792" s="6" t="s">
        <v>19</v>
      </c>
      <c r="C792" s="6" t="s">
        <v>20</v>
      </c>
      <c r="D792" s="6" t="s">
        <v>50</v>
      </c>
      <c r="E792" s="6" t="s">
        <v>63</v>
      </c>
      <c r="F792" s="6" t="s">
        <v>74</v>
      </c>
      <c r="G792" s="6" t="s">
        <v>24</v>
      </c>
      <c r="H792" s="6" t="n">
        <v>4</v>
      </c>
      <c r="I792" s="7" t="n">
        <v>31.98999977</v>
      </c>
      <c r="J792" s="6" t="n">
        <v>5</v>
      </c>
      <c r="K792" s="7" t="n">
        <v>159.9499969</v>
      </c>
      <c r="L792" s="7" t="n">
        <v>25.59000015</v>
      </c>
      <c r="M792" s="8" t="n">
        <v>0.159999996</v>
      </c>
      <c r="N792" s="7" t="n">
        <v>25.26000023</v>
      </c>
      <c r="O792" s="9" t="n">
        <v>0</v>
      </c>
    </row>
    <row r="793" customFormat="false" ht="15" hidden="false" customHeight="true" outlineLevel="0" collapsed="false">
      <c r="A793" s="6" t="n">
        <v>61</v>
      </c>
      <c r="B793" s="6" t="s">
        <v>46</v>
      </c>
      <c r="C793" s="6" t="s">
        <v>20</v>
      </c>
      <c r="D793" s="6" t="s">
        <v>50</v>
      </c>
      <c r="E793" s="6" t="s">
        <v>51</v>
      </c>
      <c r="F793" s="6" t="s">
        <v>33</v>
      </c>
      <c r="G793" s="6" t="s">
        <v>47</v>
      </c>
      <c r="H793" s="6" t="n">
        <v>2</v>
      </c>
      <c r="I793" s="7" t="n">
        <v>59.99000168</v>
      </c>
      <c r="J793" s="6" t="n">
        <v>2</v>
      </c>
      <c r="K793" s="7" t="n">
        <v>119.9800034</v>
      </c>
      <c r="L793" s="7" t="n">
        <v>3.599999905</v>
      </c>
      <c r="M793" s="8" t="n">
        <v>0.029999999</v>
      </c>
      <c r="N793" s="7" t="n">
        <v>42.25</v>
      </c>
      <c r="O793" s="9" t="n">
        <v>0</v>
      </c>
    </row>
    <row r="794" customFormat="false" ht="15" hidden="false" customHeight="true" outlineLevel="0" collapsed="false">
      <c r="A794" s="6" t="n">
        <v>28950</v>
      </c>
      <c r="B794" s="6" t="s">
        <v>26</v>
      </c>
      <c r="C794" s="6" t="s">
        <v>20</v>
      </c>
      <c r="D794" s="6" t="s">
        <v>27</v>
      </c>
      <c r="E794" s="6" t="s">
        <v>54</v>
      </c>
      <c r="F794" s="6" t="s">
        <v>75</v>
      </c>
      <c r="G794" s="6" t="s">
        <v>24</v>
      </c>
      <c r="H794" s="6" t="n">
        <v>1</v>
      </c>
      <c r="I794" s="7" t="n">
        <v>299.980011</v>
      </c>
      <c r="J794" s="6" t="n">
        <v>1</v>
      </c>
      <c r="K794" s="7" t="n">
        <v>299.980011</v>
      </c>
      <c r="L794" s="7" t="n">
        <v>36</v>
      </c>
      <c r="M794" s="8" t="n">
        <v>0.119999997</v>
      </c>
      <c r="N794" s="7" t="n">
        <v>26.39999962</v>
      </c>
      <c r="O794" s="12" t="n">
        <v>1</v>
      </c>
    </row>
    <row r="795" customFormat="false" ht="15" hidden="false" customHeight="true" outlineLevel="0" collapsed="false">
      <c r="A795" s="6" t="n">
        <v>28261</v>
      </c>
      <c r="B795" s="6" t="s">
        <v>19</v>
      </c>
      <c r="C795" s="6" t="s">
        <v>20</v>
      </c>
      <c r="D795" s="6" t="s">
        <v>27</v>
      </c>
      <c r="E795" s="6" t="s">
        <v>54</v>
      </c>
      <c r="F795" s="6" t="s">
        <v>58</v>
      </c>
      <c r="G795" s="6" t="s">
        <v>34</v>
      </c>
      <c r="H795" s="6" t="n">
        <v>4</v>
      </c>
      <c r="I795" s="7" t="n">
        <v>49.97999954</v>
      </c>
      <c r="J795" s="6" t="n">
        <v>2</v>
      </c>
      <c r="K795" s="7" t="n">
        <v>99.95999908</v>
      </c>
      <c r="L795" s="7" t="n">
        <v>17.98999977</v>
      </c>
      <c r="M795" s="8" t="n">
        <v>0.180000007</v>
      </c>
      <c r="N795" s="7" t="n">
        <v>-19.10000038</v>
      </c>
      <c r="O795" s="9" t="n">
        <v>0</v>
      </c>
    </row>
    <row r="796" customFormat="false" ht="15" hidden="false" customHeight="true" outlineLevel="0" collapsed="false">
      <c r="A796" s="6" t="n">
        <v>135</v>
      </c>
      <c r="B796" s="6" t="s">
        <v>19</v>
      </c>
      <c r="C796" s="6" t="s">
        <v>37</v>
      </c>
      <c r="D796" s="6" t="s">
        <v>50</v>
      </c>
      <c r="E796" s="6" t="s">
        <v>63</v>
      </c>
      <c r="F796" s="6" t="s">
        <v>57</v>
      </c>
      <c r="G796" s="6" t="s">
        <v>34</v>
      </c>
      <c r="H796" s="6" t="n">
        <v>4</v>
      </c>
      <c r="I796" s="7" t="n">
        <v>50</v>
      </c>
      <c r="J796" s="6" t="n">
        <v>1</v>
      </c>
      <c r="K796" s="7" t="n">
        <v>50</v>
      </c>
      <c r="L796" s="7" t="n">
        <v>3.5</v>
      </c>
      <c r="M796" s="8" t="n">
        <v>0.07</v>
      </c>
      <c r="N796" s="7" t="n">
        <v>23.25</v>
      </c>
      <c r="O796" s="12" t="n">
        <v>1</v>
      </c>
    </row>
    <row r="797" customFormat="false" ht="15" hidden="false" customHeight="true" outlineLevel="0" collapsed="false">
      <c r="A797" s="6" t="n">
        <v>27817</v>
      </c>
      <c r="B797" s="6" t="s">
        <v>36</v>
      </c>
      <c r="C797" s="6" t="s">
        <v>20</v>
      </c>
      <c r="D797" s="6" t="s">
        <v>27</v>
      </c>
      <c r="E797" s="6" t="s">
        <v>54</v>
      </c>
      <c r="F797" s="6" t="s">
        <v>23</v>
      </c>
      <c r="G797" s="6" t="s">
        <v>47</v>
      </c>
      <c r="H797" s="6" t="n">
        <v>0</v>
      </c>
      <c r="I797" s="7" t="n">
        <v>129.9900055</v>
      </c>
      <c r="J797" s="6" t="n">
        <v>1</v>
      </c>
      <c r="K797" s="7" t="n">
        <v>129.9900055</v>
      </c>
      <c r="L797" s="7" t="n">
        <v>32.5</v>
      </c>
      <c r="M797" s="8" t="n">
        <v>0.25</v>
      </c>
      <c r="N797" s="7" t="n">
        <v>11.02000046</v>
      </c>
      <c r="O797" s="9" t="n">
        <v>0</v>
      </c>
    </row>
    <row r="798" customFormat="false" ht="15" hidden="false" customHeight="true" outlineLevel="0" collapsed="false">
      <c r="A798" s="6" t="n">
        <v>35625</v>
      </c>
      <c r="B798" s="6" t="s">
        <v>46</v>
      </c>
      <c r="C798" s="6" t="s">
        <v>20</v>
      </c>
      <c r="D798" s="6" t="s">
        <v>31</v>
      </c>
      <c r="E798" s="6" t="s">
        <v>32</v>
      </c>
      <c r="F798" s="6" t="s">
        <v>57</v>
      </c>
      <c r="G798" s="6" t="s">
        <v>34</v>
      </c>
      <c r="H798" s="6" t="n">
        <v>2</v>
      </c>
      <c r="I798" s="7" t="n">
        <v>50</v>
      </c>
      <c r="J798" s="6" t="n">
        <v>5</v>
      </c>
      <c r="K798" s="7" t="n">
        <v>250</v>
      </c>
      <c r="L798" s="7" t="n">
        <v>50</v>
      </c>
      <c r="M798" s="8" t="n">
        <v>0.200000003</v>
      </c>
      <c r="N798" s="7" t="n">
        <v>96</v>
      </c>
      <c r="O798" s="12" t="n">
        <v>1</v>
      </c>
    </row>
    <row r="799" customFormat="false" ht="15" hidden="false" customHeight="true" outlineLevel="0" collapsed="false">
      <c r="A799" s="6" t="n">
        <v>48856</v>
      </c>
      <c r="B799" s="6" t="s">
        <v>19</v>
      </c>
      <c r="C799" s="6" t="s">
        <v>20</v>
      </c>
      <c r="D799" s="6" t="s">
        <v>38</v>
      </c>
      <c r="E799" s="6" t="s">
        <v>39</v>
      </c>
      <c r="F799" s="6" t="s">
        <v>33</v>
      </c>
      <c r="G799" s="6" t="s">
        <v>24</v>
      </c>
      <c r="H799" s="6" t="n">
        <v>4</v>
      </c>
      <c r="I799" s="7" t="n">
        <v>59.99000168</v>
      </c>
      <c r="J799" s="6" t="n">
        <v>3</v>
      </c>
      <c r="K799" s="7" t="n">
        <v>179.9700012</v>
      </c>
      <c r="L799" s="7" t="n">
        <v>7.199999809</v>
      </c>
      <c r="M799" s="8" t="n">
        <v>0.039999999</v>
      </c>
      <c r="N799" s="7" t="n">
        <v>21.60000038</v>
      </c>
      <c r="O799" s="9" t="n">
        <v>0</v>
      </c>
    </row>
    <row r="800" customFormat="false" ht="15" hidden="false" customHeight="true" outlineLevel="0" collapsed="false">
      <c r="A800" s="6" t="n">
        <v>59339</v>
      </c>
      <c r="B800" s="6" t="s">
        <v>19</v>
      </c>
      <c r="C800" s="6" t="s">
        <v>49</v>
      </c>
      <c r="D800" s="6" t="s">
        <v>50</v>
      </c>
      <c r="E800" s="6" t="s">
        <v>51</v>
      </c>
      <c r="F800" s="6" t="s">
        <v>73</v>
      </c>
      <c r="G800" s="6" t="s">
        <v>24</v>
      </c>
      <c r="H800" s="6" t="n">
        <v>4</v>
      </c>
      <c r="I800" s="7" t="n">
        <v>39.99000168</v>
      </c>
      <c r="J800" s="6" t="n">
        <v>3</v>
      </c>
      <c r="K800" s="7" t="n">
        <v>119.9700012</v>
      </c>
      <c r="L800" s="7" t="n">
        <v>2.400000095</v>
      </c>
      <c r="M800" s="8" t="n">
        <v>0.02</v>
      </c>
      <c r="N800" s="7" t="n">
        <v>41.15000153</v>
      </c>
      <c r="O800" s="12" t="n">
        <v>1</v>
      </c>
    </row>
    <row r="801" customFormat="false" ht="15" hidden="false" customHeight="true" outlineLevel="0" collapsed="false">
      <c r="A801" s="6" t="n">
        <v>62796</v>
      </c>
      <c r="B801" s="6" t="s">
        <v>46</v>
      </c>
      <c r="C801" s="6" t="s">
        <v>20</v>
      </c>
      <c r="D801" s="6" t="s">
        <v>21</v>
      </c>
      <c r="E801" s="6" t="s">
        <v>65</v>
      </c>
      <c r="F801" s="6" t="s">
        <v>40</v>
      </c>
      <c r="G801" s="6" t="s">
        <v>24</v>
      </c>
      <c r="H801" s="6" t="n">
        <v>2</v>
      </c>
      <c r="I801" s="7" t="n">
        <v>399.980011</v>
      </c>
      <c r="J801" s="6" t="n">
        <v>1</v>
      </c>
      <c r="K801" s="7" t="n">
        <v>399.980011</v>
      </c>
      <c r="L801" s="7" t="n">
        <v>68</v>
      </c>
      <c r="M801" s="8" t="n">
        <v>0.170000002</v>
      </c>
      <c r="N801" s="7" t="n">
        <v>-240.6900024</v>
      </c>
      <c r="O801" s="9" t="n">
        <v>0</v>
      </c>
    </row>
    <row r="802" customFormat="false" ht="15" hidden="false" customHeight="true" outlineLevel="0" collapsed="false">
      <c r="A802" s="6" t="n">
        <v>64044</v>
      </c>
      <c r="B802" s="6" t="s">
        <v>19</v>
      </c>
      <c r="C802" s="6" t="s">
        <v>20</v>
      </c>
      <c r="D802" s="6" t="s">
        <v>21</v>
      </c>
      <c r="E802" s="6" t="s">
        <v>22</v>
      </c>
      <c r="F802" s="6" t="s">
        <v>75</v>
      </c>
      <c r="G802" s="6" t="s">
        <v>34</v>
      </c>
      <c r="H802" s="6" t="n">
        <v>4</v>
      </c>
      <c r="I802" s="7" t="n">
        <v>299.980011</v>
      </c>
      <c r="J802" s="6" t="n">
        <v>1</v>
      </c>
      <c r="K802" s="7" t="n">
        <v>299.980011</v>
      </c>
      <c r="L802" s="7" t="n">
        <v>51</v>
      </c>
      <c r="M802" s="8" t="n">
        <v>0.170000002</v>
      </c>
      <c r="N802" s="7" t="n">
        <v>31.12000084</v>
      </c>
      <c r="O802" s="12" t="n">
        <v>1</v>
      </c>
    </row>
    <row r="803" customFormat="false" ht="15" hidden="false" customHeight="true" outlineLevel="0" collapsed="false">
      <c r="A803" s="6" t="n">
        <v>68807</v>
      </c>
      <c r="B803" s="6" t="s">
        <v>19</v>
      </c>
      <c r="C803" s="6" t="s">
        <v>49</v>
      </c>
      <c r="D803" s="6" t="s">
        <v>21</v>
      </c>
      <c r="E803" s="6" t="s">
        <v>64</v>
      </c>
      <c r="F803" s="6" t="s">
        <v>58</v>
      </c>
      <c r="G803" s="6" t="s">
        <v>44</v>
      </c>
      <c r="H803" s="6" t="n">
        <v>4</v>
      </c>
      <c r="I803" s="7" t="n">
        <v>49.97999954</v>
      </c>
      <c r="J803" s="6" t="n">
        <v>2</v>
      </c>
      <c r="K803" s="7" t="n">
        <v>99.95999908</v>
      </c>
      <c r="L803" s="7" t="n">
        <v>24.98999977</v>
      </c>
      <c r="M803" s="8" t="n">
        <v>0.25</v>
      </c>
      <c r="N803" s="7" t="n">
        <v>6.599999905</v>
      </c>
      <c r="O803" s="9" t="n">
        <v>0</v>
      </c>
    </row>
    <row r="804" customFormat="false" ht="15" hidden="false" customHeight="true" outlineLevel="0" collapsed="false">
      <c r="A804" s="6" t="n">
        <v>59849</v>
      </c>
      <c r="B804" s="6" t="s">
        <v>19</v>
      </c>
      <c r="C804" s="6" t="s">
        <v>20</v>
      </c>
      <c r="D804" s="6" t="s">
        <v>50</v>
      </c>
      <c r="E804" s="6" t="s">
        <v>51</v>
      </c>
      <c r="F804" s="6" t="s">
        <v>75</v>
      </c>
      <c r="G804" s="6" t="s">
        <v>44</v>
      </c>
      <c r="H804" s="6" t="n">
        <v>4</v>
      </c>
      <c r="I804" s="7" t="n">
        <v>299.980011</v>
      </c>
      <c r="J804" s="6" t="n">
        <v>1</v>
      </c>
      <c r="K804" s="7" t="n">
        <v>299.980011</v>
      </c>
      <c r="L804" s="7" t="n">
        <v>0</v>
      </c>
      <c r="M804" s="8" t="n">
        <v>0</v>
      </c>
      <c r="N804" s="7" t="n">
        <v>143.9900055</v>
      </c>
      <c r="O804" s="12" t="n">
        <v>1</v>
      </c>
    </row>
    <row r="805" customFormat="false" ht="15" hidden="false" customHeight="true" outlineLevel="0" collapsed="false">
      <c r="A805" s="6" t="n">
        <v>17159</v>
      </c>
      <c r="B805" s="6" t="s">
        <v>19</v>
      </c>
      <c r="C805" s="6" t="s">
        <v>20</v>
      </c>
      <c r="D805" s="6" t="s">
        <v>21</v>
      </c>
      <c r="E805" s="6" t="s">
        <v>65</v>
      </c>
      <c r="F805" s="6" t="s">
        <v>75</v>
      </c>
      <c r="G805" s="6" t="s">
        <v>24</v>
      </c>
      <c r="H805" s="6" t="n">
        <v>4</v>
      </c>
      <c r="I805" s="7" t="n">
        <v>299.980011</v>
      </c>
      <c r="J805" s="6" t="n">
        <v>1</v>
      </c>
      <c r="K805" s="7" t="n">
        <v>299.980011</v>
      </c>
      <c r="L805" s="7" t="n">
        <v>21</v>
      </c>
      <c r="M805" s="8" t="n">
        <v>0.07</v>
      </c>
      <c r="N805" s="7" t="n">
        <v>131.1199951</v>
      </c>
      <c r="O805" s="12" t="n">
        <v>1</v>
      </c>
    </row>
    <row r="806" customFormat="false" ht="15" hidden="false" customHeight="true" outlineLevel="0" collapsed="false">
      <c r="A806" s="6" t="n">
        <v>38550</v>
      </c>
      <c r="B806" s="6" t="s">
        <v>19</v>
      </c>
      <c r="C806" s="6" t="s">
        <v>20</v>
      </c>
      <c r="D806" s="6" t="s">
        <v>31</v>
      </c>
      <c r="E806" s="6" t="s">
        <v>62</v>
      </c>
      <c r="F806" s="6" t="s">
        <v>33</v>
      </c>
      <c r="G806" s="6" t="s">
        <v>34</v>
      </c>
      <c r="H806" s="6" t="n">
        <v>4</v>
      </c>
      <c r="I806" s="7" t="n">
        <v>59.99000168</v>
      </c>
      <c r="J806" s="6" t="n">
        <v>4</v>
      </c>
      <c r="K806" s="7" t="n">
        <v>239.9600067</v>
      </c>
      <c r="L806" s="7" t="n">
        <v>43.18999863</v>
      </c>
      <c r="M806" s="8" t="n">
        <v>0.180000007</v>
      </c>
      <c r="N806" s="7" t="n">
        <v>-344.3399963</v>
      </c>
      <c r="O806" s="12" t="n">
        <v>1</v>
      </c>
    </row>
    <row r="807" customFormat="false" ht="15" hidden="false" customHeight="true" outlineLevel="0" collapsed="false">
      <c r="A807" s="6" t="n">
        <v>36950</v>
      </c>
      <c r="B807" s="6" t="s">
        <v>46</v>
      </c>
      <c r="C807" s="6" t="s">
        <v>20</v>
      </c>
      <c r="D807" s="6" t="s">
        <v>31</v>
      </c>
      <c r="E807" s="6" t="s">
        <v>56</v>
      </c>
      <c r="F807" s="6" t="s">
        <v>73</v>
      </c>
      <c r="G807" s="6" t="s">
        <v>34</v>
      </c>
      <c r="H807" s="6" t="n">
        <v>2</v>
      </c>
      <c r="I807" s="7" t="n">
        <v>39.99000168</v>
      </c>
      <c r="J807" s="6" t="n">
        <v>1</v>
      </c>
      <c r="K807" s="7" t="n">
        <v>39.99000168</v>
      </c>
      <c r="L807" s="7" t="n">
        <v>0.400000006</v>
      </c>
      <c r="M807" s="8" t="n">
        <v>0.01</v>
      </c>
      <c r="N807" s="7" t="n">
        <v>-6.929999828</v>
      </c>
      <c r="O807" s="12" t="n">
        <v>1</v>
      </c>
    </row>
    <row r="808" customFormat="false" ht="15" hidden="false" customHeight="true" outlineLevel="0" collapsed="false">
      <c r="A808" s="6" t="n">
        <v>46533</v>
      </c>
      <c r="B808" s="6" t="s">
        <v>46</v>
      </c>
      <c r="C808" s="6" t="s">
        <v>37</v>
      </c>
      <c r="D808" s="6" t="s">
        <v>27</v>
      </c>
      <c r="E808" s="6" t="s">
        <v>79</v>
      </c>
      <c r="F808" s="6" t="s">
        <v>73</v>
      </c>
      <c r="G808" s="6" t="s">
        <v>34</v>
      </c>
      <c r="H808" s="6" t="n">
        <v>2</v>
      </c>
      <c r="I808" s="7" t="n">
        <v>39.99000168</v>
      </c>
      <c r="J808" s="6" t="n">
        <v>3</v>
      </c>
      <c r="K808" s="7" t="n">
        <v>119.9700012</v>
      </c>
      <c r="L808" s="7" t="n">
        <v>23.98999977</v>
      </c>
      <c r="M808" s="8" t="n">
        <v>0.200000003</v>
      </c>
      <c r="N808" s="7" t="n">
        <v>32.43999863</v>
      </c>
      <c r="O808" s="12" t="n">
        <v>1</v>
      </c>
    </row>
    <row r="809" customFormat="false" ht="15" hidden="false" customHeight="true" outlineLevel="0" collapsed="false">
      <c r="A809" s="6" t="n">
        <v>47948</v>
      </c>
      <c r="B809" s="6" t="s">
        <v>36</v>
      </c>
      <c r="C809" s="6" t="s">
        <v>37</v>
      </c>
      <c r="D809" s="6" t="s">
        <v>38</v>
      </c>
      <c r="E809" s="6" t="s">
        <v>70</v>
      </c>
      <c r="F809" s="6" t="s">
        <v>58</v>
      </c>
      <c r="G809" s="6" t="s">
        <v>34</v>
      </c>
      <c r="H809" s="6" t="n">
        <v>0</v>
      </c>
      <c r="I809" s="7" t="n">
        <v>49.97999954</v>
      </c>
      <c r="J809" s="6" t="n">
        <v>4</v>
      </c>
      <c r="K809" s="7" t="n">
        <v>199.9199982</v>
      </c>
      <c r="L809" s="7" t="n">
        <v>39.97999954</v>
      </c>
      <c r="M809" s="8" t="n">
        <v>0.200000003</v>
      </c>
      <c r="N809" s="7" t="n">
        <v>76.76999664</v>
      </c>
      <c r="O809" s="12" t="n">
        <v>1</v>
      </c>
    </row>
    <row r="810" customFormat="false" ht="15" hidden="false" customHeight="true" outlineLevel="0" collapsed="false">
      <c r="A810" s="6" t="n">
        <v>13801</v>
      </c>
      <c r="B810" s="6" t="s">
        <v>46</v>
      </c>
      <c r="C810" s="6" t="s">
        <v>20</v>
      </c>
      <c r="D810" s="6" t="s">
        <v>21</v>
      </c>
      <c r="E810" s="6" t="s">
        <v>65</v>
      </c>
      <c r="F810" s="6" t="s">
        <v>73</v>
      </c>
      <c r="G810" s="6" t="s">
        <v>44</v>
      </c>
      <c r="H810" s="6" t="n">
        <v>2</v>
      </c>
      <c r="I810" s="7" t="n">
        <v>39.99000168</v>
      </c>
      <c r="J810" s="6" t="n">
        <v>2</v>
      </c>
      <c r="K810" s="7" t="n">
        <v>79.98000336</v>
      </c>
      <c r="L810" s="7" t="n">
        <v>2.400000095</v>
      </c>
      <c r="M810" s="8" t="n">
        <v>0.029999999</v>
      </c>
      <c r="N810" s="7" t="n">
        <v>35.68999863</v>
      </c>
      <c r="O810" s="9" t="n">
        <v>0</v>
      </c>
    </row>
    <row r="811" customFormat="false" ht="15" hidden="false" customHeight="true" outlineLevel="0" collapsed="false">
      <c r="A811" s="6" t="n">
        <v>53434</v>
      </c>
      <c r="B811" s="6" t="s">
        <v>19</v>
      </c>
      <c r="C811" s="6" t="s">
        <v>20</v>
      </c>
      <c r="D811" s="6" t="s">
        <v>50</v>
      </c>
      <c r="E811" s="6" t="s">
        <v>63</v>
      </c>
      <c r="F811" s="6" t="s">
        <v>57</v>
      </c>
      <c r="G811" s="6" t="s">
        <v>24</v>
      </c>
      <c r="H811" s="6" t="n">
        <v>4</v>
      </c>
      <c r="I811" s="7" t="n">
        <v>50</v>
      </c>
      <c r="J811" s="6" t="n">
        <v>5</v>
      </c>
      <c r="K811" s="7" t="n">
        <v>250</v>
      </c>
      <c r="L811" s="7" t="n">
        <v>12.5</v>
      </c>
      <c r="M811" s="8" t="n">
        <v>0.050000001</v>
      </c>
      <c r="N811" s="7" t="n">
        <v>102.1299973</v>
      </c>
      <c r="O811" s="12" t="n">
        <v>1</v>
      </c>
    </row>
    <row r="812" customFormat="false" ht="15" hidden="false" customHeight="true" outlineLevel="0" collapsed="false">
      <c r="A812" s="6" t="n">
        <v>17594</v>
      </c>
      <c r="B812" s="6" t="s">
        <v>19</v>
      </c>
      <c r="C812" s="6" t="s">
        <v>37</v>
      </c>
      <c r="D812" s="6" t="s">
        <v>21</v>
      </c>
      <c r="E812" s="6" t="s">
        <v>22</v>
      </c>
      <c r="F812" s="6" t="s">
        <v>71</v>
      </c>
      <c r="G812" s="6" t="s">
        <v>34</v>
      </c>
      <c r="H812" s="6" t="n">
        <v>4</v>
      </c>
      <c r="I812" s="7" t="n">
        <v>199.9900055</v>
      </c>
      <c r="J812" s="6" t="n">
        <v>1</v>
      </c>
      <c r="K812" s="7" t="n">
        <v>199.9900055</v>
      </c>
      <c r="L812" s="7" t="n">
        <v>10</v>
      </c>
      <c r="M812" s="8" t="n">
        <v>0.050000001</v>
      </c>
      <c r="N812" s="7" t="n">
        <v>11.97000027</v>
      </c>
      <c r="O812" s="12" t="n">
        <v>1</v>
      </c>
    </row>
    <row r="813" customFormat="false" ht="15" hidden="false" customHeight="true" outlineLevel="0" collapsed="false">
      <c r="A813" s="6" t="n">
        <v>52970</v>
      </c>
      <c r="B813" s="6" t="s">
        <v>19</v>
      </c>
      <c r="C813" s="6" t="s">
        <v>37</v>
      </c>
      <c r="D813" s="6" t="s">
        <v>50</v>
      </c>
      <c r="E813" s="6" t="s">
        <v>63</v>
      </c>
      <c r="F813" s="6" t="s">
        <v>23</v>
      </c>
      <c r="G813" s="6" t="s">
        <v>34</v>
      </c>
      <c r="H813" s="6" t="n">
        <v>4</v>
      </c>
      <c r="I813" s="7" t="n">
        <v>129.9900055</v>
      </c>
      <c r="J813" s="6" t="n">
        <v>1</v>
      </c>
      <c r="K813" s="7" t="n">
        <v>129.9900055</v>
      </c>
      <c r="L813" s="7" t="n">
        <v>20.79999924</v>
      </c>
      <c r="M813" s="8" t="n">
        <v>0.159999996</v>
      </c>
      <c r="N813" s="7" t="n">
        <v>-70.97000122</v>
      </c>
      <c r="O813" s="12" t="n">
        <v>1</v>
      </c>
    </row>
    <row r="814" customFormat="false" ht="15" hidden="false" customHeight="true" outlineLevel="0" collapsed="false">
      <c r="A814" s="6" t="n">
        <v>60763</v>
      </c>
      <c r="B814" s="6" t="s">
        <v>19</v>
      </c>
      <c r="C814" s="6" t="s">
        <v>20</v>
      </c>
      <c r="D814" s="6" t="s">
        <v>50</v>
      </c>
      <c r="E814" s="6" t="s">
        <v>63</v>
      </c>
      <c r="F814" s="6" t="s">
        <v>82</v>
      </c>
      <c r="G814" s="6" t="s">
        <v>34</v>
      </c>
      <c r="H814" s="6" t="n">
        <v>4</v>
      </c>
      <c r="I814" s="7" t="n">
        <v>99</v>
      </c>
      <c r="J814" s="6" t="n">
        <v>5</v>
      </c>
      <c r="K814" s="7" t="n">
        <v>495</v>
      </c>
      <c r="L814" s="7" t="n">
        <v>84.15000153</v>
      </c>
      <c r="M814" s="8" t="n">
        <v>0.170000002</v>
      </c>
      <c r="N814" s="7" t="n">
        <v>-77.23999786</v>
      </c>
      <c r="O814" s="9" t="n">
        <v>0</v>
      </c>
    </row>
    <row r="815" customFormat="false" ht="15" hidden="false" customHeight="true" outlineLevel="0" collapsed="false">
      <c r="A815" s="6" t="n">
        <v>19099</v>
      </c>
      <c r="B815" s="6" t="s">
        <v>19</v>
      </c>
      <c r="C815" s="6" t="s">
        <v>20</v>
      </c>
      <c r="D815" s="6" t="s">
        <v>21</v>
      </c>
      <c r="E815" s="6" t="s">
        <v>65</v>
      </c>
      <c r="F815" s="6" t="s">
        <v>58</v>
      </c>
      <c r="G815" s="6" t="s">
        <v>34</v>
      </c>
      <c r="H815" s="6" t="n">
        <v>4</v>
      </c>
      <c r="I815" s="7" t="n">
        <v>49.97999954</v>
      </c>
      <c r="J815" s="6" t="n">
        <v>4</v>
      </c>
      <c r="K815" s="7" t="n">
        <v>199.9199982</v>
      </c>
      <c r="L815" s="7" t="n">
        <v>10</v>
      </c>
      <c r="M815" s="8" t="n">
        <v>0.050000001</v>
      </c>
      <c r="N815" s="7" t="n">
        <v>94.95999908</v>
      </c>
      <c r="O815" s="12" t="n">
        <v>1</v>
      </c>
    </row>
    <row r="816" customFormat="false" ht="15" hidden="false" customHeight="true" outlineLevel="0" collapsed="false">
      <c r="A816" s="6" t="n">
        <v>54692</v>
      </c>
      <c r="B816" s="6" t="s">
        <v>19</v>
      </c>
      <c r="C816" s="6" t="s">
        <v>20</v>
      </c>
      <c r="D816" s="6" t="s">
        <v>50</v>
      </c>
      <c r="E816" s="6" t="s">
        <v>51</v>
      </c>
      <c r="F816" s="6" t="s">
        <v>75</v>
      </c>
      <c r="G816" s="6" t="s">
        <v>47</v>
      </c>
      <c r="H816" s="6" t="n">
        <v>4</v>
      </c>
      <c r="I816" s="7" t="n">
        <v>299.980011</v>
      </c>
      <c r="J816" s="6" t="n">
        <v>1</v>
      </c>
      <c r="K816" s="7" t="n">
        <v>299.980011</v>
      </c>
      <c r="L816" s="7" t="n">
        <v>75</v>
      </c>
      <c r="M816" s="8" t="n">
        <v>0.25</v>
      </c>
      <c r="N816" s="7" t="n">
        <v>78.73999786</v>
      </c>
      <c r="O816" s="9" t="n">
        <v>0</v>
      </c>
    </row>
    <row r="817" customFormat="false" ht="15" hidden="false" customHeight="true" outlineLevel="0" collapsed="false">
      <c r="A817" s="6" t="n">
        <v>33837</v>
      </c>
      <c r="B817" s="6" t="s">
        <v>46</v>
      </c>
      <c r="C817" s="6" t="s">
        <v>20</v>
      </c>
      <c r="D817" s="6" t="s">
        <v>31</v>
      </c>
      <c r="E817" s="6" t="s">
        <v>56</v>
      </c>
      <c r="F817" s="6" t="s">
        <v>33</v>
      </c>
      <c r="G817" s="6" t="s">
        <v>44</v>
      </c>
      <c r="H817" s="6" t="n">
        <v>2</v>
      </c>
      <c r="I817" s="7" t="n">
        <v>59.99000168</v>
      </c>
      <c r="J817" s="6" t="n">
        <v>1</v>
      </c>
      <c r="K817" s="7" t="n">
        <v>59.99000168</v>
      </c>
      <c r="L817" s="7" t="n">
        <v>2.400000095</v>
      </c>
      <c r="M817" s="8" t="n">
        <v>0.039999999</v>
      </c>
      <c r="N817" s="7" t="n">
        <v>3.630000114</v>
      </c>
      <c r="O817" s="12" t="n">
        <v>1</v>
      </c>
    </row>
    <row r="818" customFormat="false" ht="15" hidden="false" customHeight="true" outlineLevel="0" collapsed="false">
      <c r="A818" s="6" t="n">
        <v>64922</v>
      </c>
      <c r="B818" s="6" t="s">
        <v>19</v>
      </c>
      <c r="C818" s="6" t="s">
        <v>37</v>
      </c>
      <c r="D818" s="6" t="s">
        <v>21</v>
      </c>
      <c r="E818" s="6" t="s">
        <v>22</v>
      </c>
      <c r="F818" s="6" t="s">
        <v>71</v>
      </c>
      <c r="G818" s="6" t="s">
        <v>44</v>
      </c>
      <c r="H818" s="6" t="n">
        <v>4</v>
      </c>
      <c r="I818" s="7" t="n">
        <v>199.9900055</v>
      </c>
      <c r="J818" s="6" t="n">
        <v>1</v>
      </c>
      <c r="K818" s="7" t="n">
        <v>199.9900055</v>
      </c>
      <c r="L818" s="7" t="n">
        <v>50</v>
      </c>
      <c r="M818" s="8" t="n">
        <v>0.25</v>
      </c>
      <c r="N818" s="7" t="n">
        <v>56.25</v>
      </c>
      <c r="O818" s="9" t="n">
        <v>0</v>
      </c>
    </row>
    <row r="819" customFormat="false" ht="15" hidden="false" customHeight="true" outlineLevel="0" collapsed="false">
      <c r="A819" s="6" t="n">
        <v>14764</v>
      </c>
      <c r="B819" s="6" t="s">
        <v>46</v>
      </c>
      <c r="C819" s="6" t="s">
        <v>37</v>
      </c>
      <c r="D819" s="6" t="s">
        <v>21</v>
      </c>
      <c r="E819" s="6" t="s">
        <v>64</v>
      </c>
      <c r="F819" s="6" t="s">
        <v>90</v>
      </c>
      <c r="G819" s="6" t="s">
        <v>44</v>
      </c>
      <c r="H819" s="6" t="n">
        <v>2</v>
      </c>
      <c r="I819" s="7" t="n">
        <v>44.99000168</v>
      </c>
      <c r="J819" s="6" t="n">
        <v>5</v>
      </c>
      <c r="K819" s="7" t="n">
        <v>224.9499969</v>
      </c>
      <c r="L819" s="7" t="n">
        <v>6.75</v>
      </c>
      <c r="M819" s="8" t="n">
        <v>0.029999999</v>
      </c>
      <c r="N819" s="7" t="n">
        <v>85.09999847</v>
      </c>
      <c r="O819" s="12" t="n">
        <v>1</v>
      </c>
    </row>
    <row r="820" customFormat="false" ht="15" hidden="false" customHeight="true" outlineLevel="0" collapsed="false">
      <c r="A820" s="6" t="n">
        <v>25489</v>
      </c>
      <c r="B820" s="6" t="s">
        <v>26</v>
      </c>
      <c r="C820" s="6" t="s">
        <v>37</v>
      </c>
      <c r="D820" s="6" t="s">
        <v>27</v>
      </c>
      <c r="E820" s="6" t="s">
        <v>69</v>
      </c>
      <c r="F820" s="6" t="s">
        <v>75</v>
      </c>
      <c r="G820" s="6" t="s">
        <v>47</v>
      </c>
      <c r="H820" s="6" t="n">
        <v>1</v>
      </c>
      <c r="I820" s="7" t="n">
        <v>299.980011</v>
      </c>
      <c r="J820" s="6" t="n">
        <v>1</v>
      </c>
      <c r="K820" s="7" t="n">
        <v>299.980011</v>
      </c>
      <c r="L820" s="7" t="n">
        <v>54</v>
      </c>
      <c r="M820" s="8" t="n">
        <v>0.180000007</v>
      </c>
      <c r="N820" s="7" t="n">
        <v>108.2300034</v>
      </c>
      <c r="O820" s="12" t="n">
        <v>1</v>
      </c>
    </row>
    <row r="821" customFormat="false" ht="15" hidden="false" customHeight="true" outlineLevel="0" collapsed="false">
      <c r="A821" s="6" t="n">
        <v>35599</v>
      </c>
      <c r="B821" s="6" t="s">
        <v>19</v>
      </c>
      <c r="C821" s="6" t="s">
        <v>20</v>
      </c>
      <c r="D821" s="6" t="s">
        <v>31</v>
      </c>
      <c r="E821" s="6" t="s">
        <v>32</v>
      </c>
      <c r="F821" s="6" t="s">
        <v>57</v>
      </c>
      <c r="G821" s="6" t="s">
        <v>44</v>
      </c>
      <c r="H821" s="6" t="n">
        <v>4</v>
      </c>
      <c r="I821" s="7" t="n">
        <v>50</v>
      </c>
      <c r="J821" s="6" t="n">
        <v>2</v>
      </c>
      <c r="K821" s="7" t="n">
        <v>100</v>
      </c>
      <c r="L821" s="7" t="n">
        <v>16</v>
      </c>
      <c r="M821" s="8" t="n">
        <v>0.159999996</v>
      </c>
      <c r="N821" s="7" t="n">
        <v>40.3199997</v>
      </c>
      <c r="O821" s="12" t="n">
        <v>1</v>
      </c>
    </row>
    <row r="822" customFormat="false" ht="15" hidden="false" customHeight="true" outlineLevel="0" collapsed="false">
      <c r="A822" s="6" t="n">
        <v>21739</v>
      </c>
      <c r="B822" s="6" t="s">
        <v>19</v>
      </c>
      <c r="C822" s="6" t="s">
        <v>37</v>
      </c>
      <c r="D822" s="6" t="s">
        <v>27</v>
      </c>
      <c r="E822" s="6" t="s">
        <v>69</v>
      </c>
      <c r="F822" s="6" t="s">
        <v>57</v>
      </c>
      <c r="G822" s="6" t="s">
        <v>44</v>
      </c>
      <c r="H822" s="6" t="n">
        <v>4</v>
      </c>
      <c r="I822" s="7" t="n">
        <v>50</v>
      </c>
      <c r="J822" s="6" t="n">
        <v>4</v>
      </c>
      <c r="K822" s="7" t="n">
        <v>200</v>
      </c>
      <c r="L822" s="7" t="n">
        <v>40</v>
      </c>
      <c r="M822" s="8" t="n">
        <v>0.200000003</v>
      </c>
      <c r="N822" s="7" t="n">
        <v>48</v>
      </c>
      <c r="O822" s="12" t="n">
        <v>1</v>
      </c>
    </row>
    <row r="823" customFormat="false" ht="15" hidden="false" customHeight="true" outlineLevel="0" collapsed="false">
      <c r="A823" s="6" t="n">
        <v>8263</v>
      </c>
      <c r="B823" s="6" t="s">
        <v>19</v>
      </c>
      <c r="C823" s="6" t="s">
        <v>49</v>
      </c>
      <c r="D823" s="6" t="s">
        <v>50</v>
      </c>
      <c r="E823" s="6" t="s">
        <v>63</v>
      </c>
      <c r="F823" s="6" t="s">
        <v>33</v>
      </c>
      <c r="G823" s="6" t="s">
        <v>34</v>
      </c>
      <c r="H823" s="6" t="n">
        <v>4</v>
      </c>
      <c r="I823" s="7" t="n">
        <v>59.99000168</v>
      </c>
      <c r="J823" s="6" t="n">
        <v>3</v>
      </c>
      <c r="K823" s="7" t="n">
        <v>179.9700012</v>
      </c>
      <c r="L823" s="7" t="n">
        <v>7.199999809</v>
      </c>
      <c r="M823" s="8" t="n">
        <v>0.039999999</v>
      </c>
      <c r="N823" s="7" t="n">
        <v>-112.3000031</v>
      </c>
      <c r="O823" s="9" t="n">
        <v>0</v>
      </c>
    </row>
    <row r="824" customFormat="false" ht="15" hidden="false" customHeight="true" outlineLevel="0" collapsed="false">
      <c r="A824" s="6" t="n">
        <v>76471</v>
      </c>
      <c r="B824" s="6" t="s">
        <v>19</v>
      </c>
      <c r="C824" s="6" t="s">
        <v>37</v>
      </c>
      <c r="D824" s="6" t="s">
        <v>27</v>
      </c>
      <c r="E824" s="6" t="s">
        <v>28</v>
      </c>
      <c r="F824" s="6" t="s">
        <v>76</v>
      </c>
      <c r="G824" s="6" t="s">
        <v>34</v>
      </c>
      <c r="H824" s="6" t="n">
        <v>4</v>
      </c>
      <c r="I824" s="7" t="n">
        <v>39.75</v>
      </c>
      <c r="J824" s="6" t="n">
        <v>1</v>
      </c>
      <c r="K824" s="7" t="n">
        <v>39.75</v>
      </c>
      <c r="L824" s="7" t="n">
        <v>1.190000057</v>
      </c>
      <c r="M824" s="8" t="n">
        <v>0.029999999</v>
      </c>
      <c r="N824" s="7" t="n">
        <v>0</v>
      </c>
      <c r="O824" s="9" t="n">
        <v>0</v>
      </c>
    </row>
    <row r="825" customFormat="false" ht="15" hidden="false" customHeight="true" outlineLevel="0" collapsed="false">
      <c r="A825" s="6" t="n">
        <v>36891</v>
      </c>
      <c r="B825" s="6" t="s">
        <v>19</v>
      </c>
      <c r="C825" s="6" t="s">
        <v>20</v>
      </c>
      <c r="D825" s="6" t="s">
        <v>31</v>
      </c>
      <c r="E825" s="6" t="s">
        <v>32</v>
      </c>
      <c r="F825" s="6" t="s">
        <v>23</v>
      </c>
      <c r="G825" s="6" t="s">
        <v>34</v>
      </c>
      <c r="H825" s="6" t="n">
        <v>4</v>
      </c>
      <c r="I825" s="7" t="n">
        <v>129.9900055</v>
      </c>
      <c r="J825" s="6" t="n">
        <v>1</v>
      </c>
      <c r="K825" s="7" t="n">
        <v>129.9900055</v>
      </c>
      <c r="L825" s="7" t="n">
        <v>16.89999962</v>
      </c>
      <c r="M825" s="8" t="n">
        <v>0.129999995</v>
      </c>
      <c r="N825" s="7" t="n">
        <v>39.58000183</v>
      </c>
      <c r="O825" s="9" t="n">
        <v>0</v>
      </c>
    </row>
    <row r="826" customFormat="false" ht="15" hidden="false" customHeight="true" outlineLevel="0" collapsed="false">
      <c r="A826" s="6" t="n">
        <v>61238</v>
      </c>
      <c r="B826" s="6" t="s">
        <v>19</v>
      </c>
      <c r="C826" s="6" t="s">
        <v>37</v>
      </c>
      <c r="D826" s="6" t="s">
        <v>50</v>
      </c>
      <c r="E826" s="6" t="s">
        <v>51</v>
      </c>
      <c r="F826" s="6" t="s">
        <v>23</v>
      </c>
      <c r="G826" s="6" t="s">
        <v>47</v>
      </c>
      <c r="H826" s="6" t="n">
        <v>4</v>
      </c>
      <c r="I826" s="7" t="n">
        <v>129.9900055</v>
      </c>
      <c r="J826" s="6" t="n">
        <v>1</v>
      </c>
      <c r="K826" s="7" t="n">
        <v>129.9900055</v>
      </c>
      <c r="L826" s="7" t="n">
        <v>32.5</v>
      </c>
      <c r="M826" s="8" t="n">
        <v>0.25</v>
      </c>
      <c r="N826" s="7" t="n">
        <v>10.72000027</v>
      </c>
      <c r="O826" s="9" t="n">
        <v>0</v>
      </c>
    </row>
    <row r="827" customFormat="false" ht="15" hidden="false" customHeight="true" outlineLevel="0" collapsed="false">
      <c r="A827" s="6" t="n">
        <v>20317</v>
      </c>
      <c r="B827" s="6" t="s">
        <v>19</v>
      </c>
      <c r="C827" s="6" t="s">
        <v>37</v>
      </c>
      <c r="D827" s="6" t="s">
        <v>27</v>
      </c>
      <c r="E827" s="6" t="s">
        <v>54</v>
      </c>
      <c r="F827" s="6" t="s">
        <v>73</v>
      </c>
      <c r="G827" s="6" t="s">
        <v>24</v>
      </c>
      <c r="H827" s="6" t="n">
        <v>4</v>
      </c>
      <c r="I827" s="7" t="n">
        <v>39.99000168</v>
      </c>
      <c r="J827" s="6" t="n">
        <v>3</v>
      </c>
      <c r="K827" s="7" t="n">
        <v>119.9700012</v>
      </c>
      <c r="L827" s="7" t="n">
        <v>19.20000076</v>
      </c>
      <c r="M827" s="8" t="n">
        <v>0.159999996</v>
      </c>
      <c r="N827" s="7" t="n">
        <v>36.58000183</v>
      </c>
      <c r="O827" s="9" t="n">
        <v>0</v>
      </c>
    </row>
    <row r="828" customFormat="false" ht="15" hidden="false" customHeight="true" outlineLevel="0" collapsed="false">
      <c r="A828" s="6" t="n">
        <v>891</v>
      </c>
      <c r="B828" s="6" t="s">
        <v>19</v>
      </c>
      <c r="C828" s="6" t="s">
        <v>20</v>
      </c>
      <c r="D828" s="6" t="s">
        <v>50</v>
      </c>
      <c r="E828" s="6" t="s">
        <v>51</v>
      </c>
      <c r="F828" s="6" t="s">
        <v>33</v>
      </c>
      <c r="G828" s="6" t="s">
        <v>34</v>
      </c>
      <c r="H828" s="6" t="n">
        <v>4</v>
      </c>
      <c r="I828" s="7" t="n">
        <v>59.99000168</v>
      </c>
      <c r="J828" s="6" t="n">
        <v>1</v>
      </c>
      <c r="K828" s="7" t="n">
        <v>59.99000168</v>
      </c>
      <c r="L828" s="7" t="n">
        <v>1.200000048</v>
      </c>
      <c r="M828" s="8" t="n">
        <v>0.02</v>
      </c>
      <c r="N828" s="7" t="n">
        <v>6.46999979</v>
      </c>
      <c r="O828" s="9" t="n">
        <v>0</v>
      </c>
    </row>
    <row r="829" customFormat="false" ht="15" hidden="false" customHeight="true" outlineLevel="0" collapsed="false">
      <c r="A829" s="6" t="n">
        <v>74423</v>
      </c>
      <c r="B829" s="6" t="s">
        <v>19</v>
      </c>
      <c r="C829" s="6" t="s">
        <v>20</v>
      </c>
      <c r="D829" s="6" t="s">
        <v>27</v>
      </c>
      <c r="E829" s="6" t="s">
        <v>69</v>
      </c>
      <c r="F829" s="6" t="s">
        <v>101</v>
      </c>
      <c r="G829" s="6" t="s">
        <v>24</v>
      </c>
      <c r="H829" s="6" t="n">
        <v>4</v>
      </c>
      <c r="I829" s="7" t="n">
        <v>357.1000061</v>
      </c>
      <c r="J829" s="6" t="n">
        <v>1</v>
      </c>
      <c r="K829" s="7" t="n">
        <v>357.1000061</v>
      </c>
      <c r="L829" s="7" t="n">
        <v>10.71000004</v>
      </c>
      <c r="M829" s="8" t="n">
        <v>0.029999999</v>
      </c>
      <c r="N829" s="7" t="n">
        <v>-49.52999878</v>
      </c>
      <c r="O829" s="9" t="n">
        <v>0</v>
      </c>
    </row>
    <row r="830" customFormat="false" ht="15" hidden="false" customHeight="true" outlineLevel="0" collapsed="false">
      <c r="A830" s="6" t="n">
        <v>56407</v>
      </c>
      <c r="B830" s="6" t="s">
        <v>46</v>
      </c>
      <c r="C830" s="6" t="s">
        <v>20</v>
      </c>
      <c r="D830" s="6" t="s">
        <v>50</v>
      </c>
      <c r="E830" s="6" t="s">
        <v>72</v>
      </c>
      <c r="F830" s="6" t="s">
        <v>82</v>
      </c>
      <c r="G830" s="6" t="s">
        <v>24</v>
      </c>
      <c r="H830" s="6" t="n">
        <v>2</v>
      </c>
      <c r="I830" s="7" t="n">
        <v>29.98999977</v>
      </c>
      <c r="J830" s="6" t="n">
        <v>5</v>
      </c>
      <c r="K830" s="7" t="n">
        <v>149.9499969</v>
      </c>
      <c r="L830" s="7" t="n">
        <v>26.98999977</v>
      </c>
      <c r="M830" s="8" t="n">
        <v>0.180000007</v>
      </c>
      <c r="N830" s="7" t="n">
        <v>-21.63999939</v>
      </c>
      <c r="O830" s="12" t="n">
        <v>1</v>
      </c>
    </row>
    <row r="831" customFormat="false" ht="15" hidden="false" customHeight="true" outlineLevel="0" collapsed="false">
      <c r="A831" s="6" t="n">
        <v>43860</v>
      </c>
      <c r="B831" s="6" t="s">
        <v>19</v>
      </c>
      <c r="C831" s="6" t="s">
        <v>49</v>
      </c>
      <c r="D831" s="6" t="s">
        <v>27</v>
      </c>
      <c r="E831" s="6" t="s">
        <v>79</v>
      </c>
      <c r="F831" s="6" t="s">
        <v>29</v>
      </c>
      <c r="G831" s="6" t="s">
        <v>44</v>
      </c>
      <c r="H831" s="6" t="n">
        <v>4</v>
      </c>
      <c r="I831" s="7" t="n">
        <v>99.98999786</v>
      </c>
      <c r="J831" s="6" t="n">
        <v>2</v>
      </c>
      <c r="K831" s="7" t="n">
        <v>199.9799957</v>
      </c>
      <c r="L831" s="7" t="n">
        <v>14</v>
      </c>
      <c r="M831" s="8" t="n">
        <v>0.07</v>
      </c>
      <c r="N831" s="7" t="n">
        <v>81.83000183</v>
      </c>
      <c r="O831" s="12" t="n">
        <v>1</v>
      </c>
    </row>
    <row r="832" customFormat="false" ht="15" hidden="false" customHeight="true" outlineLevel="0" collapsed="false">
      <c r="A832" s="6" t="n">
        <v>45356</v>
      </c>
      <c r="B832" s="6" t="s">
        <v>26</v>
      </c>
      <c r="C832" s="6" t="s">
        <v>20</v>
      </c>
      <c r="D832" s="6" t="s">
        <v>27</v>
      </c>
      <c r="E832" s="6" t="s">
        <v>79</v>
      </c>
      <c r="F832" s="6" t="s">
        <v>58</v>
      </c>
      <c r="G832" s="6" t="s">
        <v>34</v>
      </c>
      <c r="H832" s="6" t="n">
        <v>1</v>
      </c>
      <c r="I832" s="7" t="n">
        <v>49.97999954</v>
      </c>
      <c r="J832" s="6" t="n">
        <v>5</v>
      </c>
      <c r="K832" s="7" t="n">
        <v>249.8999939</v>
      </c>
      <c r="L832" s="7" t="n">
        <v>0</v>
      </c>
      <c r="M832" s="8" t="n">
        <v>0</v>
      </c>
      <c r="N832" s="7" t="n">
        <v>82.47000122</v>
      </c>
      <c r="O832" s="12" t="n">
        <v>1</v>
      </c>
    </row>
    <row r="833" customFormat="false" ht="15" hidden="false" customHeight="true" outlineLevel="0" collapsed="false">
      <c r="A833" s="6" t="n">
        <v>44028</v>
      </c>
      <c r="B833" s="6" t="s">
        <v>19</v>
      </c>
      <c r="C833" s="6" t="s">
        <v>49</v>
      </c>
      <c r="D833" s="6" t="s">
        <v>27</v>
      </c>
      <c r="E833" s="6" t="s">
        <v>79</v>
      </c>
      <c r="F833" s="6" t="s">
        <v>58</v>
      </c>
      <c r="G833" s="6" t="s">
        <v>24</v>
      </c>
      <c r="H833" s="6" t="n">
        <v>4</v>
      </c>
      <c r="I833" s="7" t="n">
        <v>49.97999954</v>
      </c>
      <c r="J833" s="6" t="n">
        <v>2</v>
      </c>
      <c r="K833" s="7" t="n">
        <v>99.95999908</v>
      </c>
      <c r="L833" s="7" t="n">
        <v>5</v>
      </c>
      <c r="M833" s="8" t="n">
        <v>0.050000001</v>
      </c>
      <c r="N833" s="7" t="n">
        <v>47.47999954</v>
      </c>
      <c r="O833" s="9" t="n">
        <v>0</v>
      </c>
    </row>
    <row r="834" customFormat="false" ht="15" hidden="false" customHeight="true" outlineLevel="0" collapsed="false">
      <c r="A834" s="6" t="n">
        <v>23790</v>
      </c>
      <c r="B834" s="6" t="s">
        <v>36</v>
      </c>
      <c r="C834" s="6" t="s">
        <v>20</v>
      </c>
      <c r="D834" s="6" t="s">
        <v>27</v>
      </c>
      <c r="E834" s="6" t="s">
        <v>28</v>
      </c>
      <c r="F834" s="6" t="s">
        <v>71</v>
      </c>
      <c r="G834" s="6" t="s">
        <v>34</v>
      </c>
      <c r="H834" s="6" t="n">
        <v>0</v>
      </c>
      <c r="I834" s="7" t="n">
        <v>199.9900055</v>
      </c>
      <c r="J834" s="6" t="n">
        <v>1</v>
      </c>
      <c r="K834" s="7" t="n">
        <v>199.9900055</v>
      </c>
      <c r="L834" s="7" t="n">
        <v>40</v>
      </c>
      <c r="M834" s="8" t="n">
        <v>0.200000003</v>
      </c>
      <c r="N834" s="7" t="n">
        <v>54.08000183</v>
      </c>
      <c r="O834" s="9" t="n">
        <v>0</v>
      </c>
    </row>
    <row r="835" customFormat="false" ht="15" hidden="false" customHeight="true" outlineLevel="0" collapsed="false">
      <c r="A835" s="6" t="n">
        <v>51390</v>
      </c>
      <c r="B835" s="6" t="s">
        <v>19</v>
      </c>
      <c r="C835" s="6" t="s">
        <v>20</v>
      </c>
      <c r="D835" s="6" t="s">
        <v>50</v>
      </c>
      <c r="E835" s="6" t="s">
        <v>72</v>
      </c>
      <c r="F835" s="6" t="s">
        <v>58</v>
      </c>
      <c r="G835" s="6" t="s">
        <v>24</v>
      </c>
      <c r="H835" s="6" t="n">
        <v>4</v>
      </c>
      <c r="I835" s="7" t="n">
        <v>49.97999954</v>
      </c>
      <c r="J835" s="6" t="n">
        <v>4</v>
      </c>
      <c r="K835" s="7" t="n">
        <v>199.9199982</v>
      </c>
      <c r="L835" s="7" t="n">
        <v>2</v>
      </c>
      <c r="M835" s="8" t="n">
        <v>0.01</v>
      </c>
      <c r="N835" s="7" t="n">
        <v>89.05999756</v>
      </c>
      <c r="O835" s="12" t="n">
        <v>1</v>
      </c>
    </row>
    <row r="836" customFormat="false" ht="15" hidden="false" customHeight="true" outlineLevel="0" collapsed="false">
      <c r="A836" s="6" t="n">
        <v>56453</v>
      </c>
      <c r="B836" s="6" t="s">
        <v>26</v>
      </c>
      <c r="C836" s="6" t="s">
        <v>20</v>
      </c>
      <c r="D836" s="6" t="s">
        <v>50</v>
      </c>
      <c r="E836" s="6" t="s">
        <v>63</v>
      </c>
      <c r="F836" s="6" t="s">
        <v>29</v>
      </c>
      <c r="G836" s="6" t="s">
        <v>24</v>
      </c>
      <c r="H836" s="6" t="n">
        <v>1</v>
      </c>
      <c r="I836" s="7" t="n">
        <v>99.98999786</v>
      </c>
      <c r="J836" s="6" t="n">
        <v>3</v>
      </c>
      <c r="K836" s="7" t="n">
        <v>299.9700012</v>
      </c>
      <c r="L836" s="7" t="n">
        <v>48</v>
      </c>
      <c r="M836" s="8" t="n">
        <v>0.159999996</v>
      </c>
      <c r="N836" s="7" t="n">
        <v>65.51000214</v>
      </c>
      <c r="O836" s="12" t="n">
        <v>1</v>
      </c>
    </row>
    <row r="837" customFormat="false" ht="15" hidden="false" customHeight="true" outlineLevel="0" collapsed="false">
      <c r="A837" s="6" t="n">
        <v>9399</v>
      </c>
      <c r="B837" s="6" t="s">
        <v>26</v>
      </c>
      <c r="C837" s="6" t="s">
        <v>37</v>
      </c>
      <c r="D837" s="6" t="s">
        <v>50</v>
      </c>
      <c r="E837" s="6" t="s">
        <v>51</v>
      </c>
      <c r="F837" s="6" t="s">
        <v>71</v>
      </c>
      <c r="G837" s="6" t="s">
        <v>47</v>
      </c>
      <c r="H837" s="6" t="n">
        <v>1</v>
      </c>
      <c r="I837" s="7" t="n">
        <v>199.9900055</v>
      </c>
      <c r="J837" s="6" t="n">
        <v>1</v>
      </c>
      <c r="K837" s="7" t="n">
        <v>199.9900055</v>
      </c>
      <c r="L837" s="7" t="n">
        <v>36</v>
      </c>
      <c r="M837" s="8" t="n">
        <v>0.180000007</v>
      </c>
      <c r="N837" s="7" t="n">
        <v>41</v>
      </c>
      <c r="O837" s="12" t="n">
        <v>1</v>
      </c>
    </row>
    <row r="838" customFormat="false" ht="15" hidden="false" customHeight="true" outlineLevel="0" collapsed="false">
      <c r="A838" s="6" t="n">
        <v>67047</v>
      </c>
      <c r="B838" s="6" t="s">
        <v>46</v>
      </c>
      <c r="C838" s="6" t="s">
        <v>49</v>
      </c>
      <c r="D838" s="6" t="s">
        <v>21</v>
      </c>
      <c r="E838" s="6" t="s">
        <v>65</v>
      </c>
      <c r="F838" s="6" t="s">
        <v>57</v>
      </c>
      <c r="G838" s="6" t="s">
        <v>44</v>
      </c>
      <c r="H838" s="6" t="n">
        <v>2</v>
      </c>
      <c r="I838" s="7" t="n">
        <v>50</v>
      </c>
      <c r="J838" s="6" t="n">
        <v>5</v>
      </c>
      <c r="K838" s="7" t="n">
        <v>250</v>
      </c>
      <c r="L838" s="7" t="n">
        <v>13.75</v>
      </c>
      <c r="M838" s="8" t="n">
        <v>0.059999999</v>
      </c>
      <c r="N838" s="7" t="n">
        <v>-44.41999817</v>
      </c>
      <c r="O838" s="12" t="n">
        <v>1</v>
      </c>
    </row>
    <row r="839" customFormat="false" ht="15" hidden="false" customHeight="true" outlineLevel="0" collapsed="false">
      <c r="A839" s="6" t="n">
        <v>35986</v>
      </c>
      <c r="B839" s="6" t="s">
        <v>19</v>
      </c>
      <c r="C839" s="6" t="s">
        <v>20</v>
      </c>
      <c r="D839" s="6" t="s">
        <v>31</v>
      </c>
      <c r="E839" s="6" t="s">
        <v>56</v>
      </c>
      <c r="F839" s="6" t="s">
        <v>33</v>
      </c>
      <c r="G839" s="6" t="s">
        <v>34</v>
      </c>
      <c r="H839" s="6" t="n">
        <v>4</v>
      </c>
      <c r="I839" s="7" t="n">
        <v>59.99000168</v>
      </c>
      <c r="J839" s="6" t="n">
        <v>4</v>
      </c>
      <c r="K839" s="7" t="n">
        <v>239.9600067</v>
      </c>
      <c r="L839" s="7" t="n">
        <v>13.19999981</v>
      </c>
      <c r="M839" s="8" t="n">
        <v>0.059999999</v>
      </c>
      <c r="N839" s="7" t="n">
        <v>63.49000168</v>
      </c>
      <c r="O839" s="9" t="n">
        <v>0</v>
      </c>
    </row>
    <row r="840" customFormat="false" ht="15" hidden="false" customHeight="true" outlineLevel="0" collapsed="false">
      <c r="A840" s="6" t="n">
        <v>62606</v>
      </c>
      <c r="B840" s="6" t="s">
        <v>26</v>
      </c>
      <c r="C840" s="6" t="s">
        <v>20</v>
      </c>
      <c r="D840" s="6" t="s">
        <v>21</v>
      </c>
      <c r="E840" s="6" t="s">
        <v>65</v>
      </c>
      <c r="F840" s="6" t="s">
        <v>57</v>
      </c>
      <c r="G840" s="6" t="s">
        <v>24</v>
      </c>
      <c r="H840" s="6" t="n">
        <v>1</v>
      </c>
      <c r="I840" s="7" t="n">
        <v>50</v>
      </c>
      <c r="J840" s="6" t="n">
        <v>3</v>
      </c>
      <c r="K840" s="7" t="n">
        <v>150</v>
      </c>
      <c r="L840" s="7" t="n">
        <v>27</v>
      </c>
      <c r="M840" s="8" t="n">
        <v>0.180000007</v>
      </c>
      <c r="N840" s="7" t="n">
        <v>20.54000092</v>
      </c>
      <c r="O840" s="12" t="n">
        <v>1</v>
      </c>
    </row>
    <row r="841" customFormat="false" ht="15" hidden="false" customHeight="true" outlineLevel="0" collapsed="false">
      <c r="A841" s="6" t="n">
        <v>33675</v>
      </c>
      <c r="B841" s="6" t="s">
        <v>19</v>
      </c>
      <c r="C841" s="6" t="s">
        <v>20</v>
      </c>
      <c r="D841" s="6" t="s">
        <v>31</v>
      </c>
      <c r="E841" s="6" t="s">
        <v>56</v>
      </c>
      <c r="F841" s="6" t="s">
        <v>33</v>
      </c>
      <c r="G841" s="6" t="s">
        <v>24</v>
      </c>
      <c r="H841" s="6" t="n">
        <v>4</v>
      </c>
      <c r="I841" s="7" t="n">
        <v>59.99000168</v>
      </c>
      <c r="J841" s="6" t="n">
        <v>3</v>
      </c>
      <c r="K841" s="7" t="n">
        <v>179.9700012</v>
      </c>
      <c r="L841" s="7" t="n">
        <v>0</v>
      </c>
      <c r="M841" s="8" t="n">
        <v>0</v>
      </c>
      <c r="N841" s="7" t="n">
        <v>3.599999905</v>
      </c>
      <c r="O841" s="12" t="n">
        <v>1</v>
      </c>
    </row>
    <row r="842" customFormat="false" ht="15" hidden="false" customHeight="true" outlineLevel="0" collapsed="false">
      <c r="A842" s="6" t="n">
        <v>64225</v>
      </c>
      <c r="B842" s="6" t="s">
        <v>19</v>
      </c>
      <c r="C842" s="6" t="s">
        <v>20</v>
      </c>
      <c r="D842" s="6" t="s">
        <v>21</v>
      </c>
      <c r="E842" s="6" t="s">
        <v>22</v>
      </c>
      <c r="F842" s="6" t="s">
        <v>71</v>
      </c>
      <c r="G842" s="6" t="s">
        <v>44</v>
      </c>
      <c r="H842" s="6" t="n">
        <v>4</v>
      </c>
      <c r="I842" s="7" t="n">
        <v>199.9900055</v>
      </c>
      <c r="J842" s="6" t="n">
        <v>1</v>
      </c>
      <c r="K842" s="7" t="n">
        <v>199.9900055</v>
      </c>
      <c r="L842" s="7" t="n">
        <v>4</v>
      </c>
      <c r="M842" s="8" t="n">
        <v>0.02</v>
      </c>
      <c r="N842" s="7" t="n">
        <v>34.29999924</v>
      </c>
      <c r="O842" s="12" t="n">
        <v>1</v>
      </c>
    </row>
    <row r="843" customFormat="false" ht="15" hidden="false" customHeight="true" outlineLevel="0" collapsed="false">
      <c r="A843" s="6" t="n">
        <v>27406</v>
      </c>
      <c r="B843" s="6" t="s">
        <v>19</v>
      </c>
      <c r="C843" s="6" t="s">
        <v>20</v>
      </c>
      <c r="D843" s="6" t="s">
        <v>27</v>
      </c>
      <c r="E843" s="6" t="s">
        <v>54</v>
      </c>
      <c r="F843" s="6" t="s">
        <v>58</v>
      </c>
      <c r="G843" s="6" t="s">
        <v>24</v>
      </c>
      <c r="H843" s="6" t="n">
        <v>4</v>
      </c>
      <c r="I843" s="7" t="n">
        <v>49.97999954</v>
      </c>
      <c r="J843" s="6" t="n">
        <v>5</v>
      </c>
      <c r="K843" s="7" t="n">
        <v>249.8999939</v>
      </c>
      <c r="L843" s="7" t="n">
        <v>24.98999977</v>
      </c>
      <c r="M843" s="8" t="n">
        <v>0.100000001</v>
      </c>
      <c r="N843" s="7" t="n">
        <v>67.47000122</v>
      </c>
      <c r="O843" s="9" t="n">
        <v>0</v>
      </c>
    </row>
    <row r="844" customFormat="false" ht="15" hidden="false" customHeight="true" outlineLevel="0" collapsed="false">
      <c r="A844" s="6" t="n">
        <v>61813</v>
      </c>
      <c r="B844" s="6" t="s">
        <v>19</v>
      </c>
      <c r="C844" s="6" t="s">
        <v>20</v>
      </c>
      <c r="D844" s="6" t="s">
        <v>21</v>
      </c>
      <c r="E844" s="6" t="s">
        <v>22</v>
      </c>
      <c r="F844" s="6" t="s">
        <v>33</v>
      </c>
      <c r="G844" s="6" t="s">
        <v>47</v>
      </c>
      <c r="H844" s="6" t="n">
        <v>4</v>
      </c>
      <c r="I844" s="7" t="n">
        <v>59.99000168</v>
      </c>
      <c r="J844" s="6" t="n">
        <v>2</v>
      </c>
      <c r="K844" s="7" t="n">
        <v>119.9800034</v>
      </c>
      <c r="L844" s="7" t="n">
        <v>14.39999962</v>
      </c>
      <c r="M844" s="8" t="n">
        <v>0.119999997</v>
      </c>
      <c r="N844" s="7" t="n">
        <v>11.93000031</v>
      </c>
      <c r="O844" s="9" t="n">
        <v>0</v>
      </c>
    </row>
    <row r="845" customFormat="false" ht="15" hidden="false" customHeight="true" outlineLevel="0" collapsed="false">
      <c r="A845" s="6" t="n">
        <v>36374</v>
      </c>
      <c r="B845" s="6" t="s">
        <v>26</v>
      </c>
      <c r="C845" s="6" t="s">
        <v>37</v>
      </c>
      <c r="D845" s="6" t="s">
        <v>31</v>
      </c>
      <c r="E845" s="6" t="s">
        <v>62</v>
      </c>
      <c r="F845" s="6" t="s">
        <v>80</v>
      </c>
      <c r="G845" s="6" t="s">
        <v>44</v>
      </c>
      <c r="H845" s="6" t="n">
        <v>1</v>
      </c>
      <c r="I845" s="7" t="n">
        <v>24.98999977</v>
      </c>
      <c r="J845" s="6" t="n">
        <v>2</v>
      </c>
      <c r="K845" s="7" t="n">
        <v>49.97999954</v>
      </c>
      <c r="L845" s="7" t="n">
        <v>0</v>
      </c>
      <c r="M845" s="8" t="n">
        <v>0</v>
      </c>
      <c r="N845" s="7" t="n">
        <v>22.48999977</v>
      </c>
      <c r="O845" s="12" t="n">
        <v>1</v>
      </c>
    </row>
    <row r="846" customFormat="false" ht="15" hidden="false" customHeight="true" outlineLevel="0" collapsed="false">
      <c r="A846" s="6" t="n">
        <v>55036</v>
      </c>
      <c r="B846" s="6" t="s">
        <v>46</v>
      </c>
      <c r="C846" s="6" t="s">
        <v>49</v>
      </c>
      <c r="D846" s="6" t="s">
        <v>50</v>
      </c>
      <c r="E846" s="6" t="s">
        <v>63</v>
      </c>
      <c r="F846" s="6" t="s">
        <v>43</v>
      </c>
      <c r="G846" s="6" t="s">
        <v>34</v>
      </c>
      <c r="H846" s="6" t="n">
        <v>2</v>
      </c>
      <c r="I846" s="7" t="n">
        <v>21.98999977</v>
      </c>
      <c r="J846" s="6" t="n">
        <v>5</v>
      </c>
      <c r="K846" s="7" t="n">
        <v>109.9499969</v>
      </c>
      <c r="L846" s="7" t="n">
        <v>11</v>
      </c>
      <c r="M846" s="8" t="n">
        <v>0.100000001</v>
      </c>
      <c r="N846" s="7" t="n">
        <v>29.69000053</v>
      </c>
      <c r="O846" s="9" t="n">
        <v>0</v>
      </c>
    </row>
    <row r="847" customFormat="false" ht="15" hidden="false" customHeight="true" outlineLevel="0" collapsed="false">
      <c r="A847" s="6" t="n">
        <v>36859</v>
      </c>
      <c r="B847" s="6" t="s">
        <v>19</v>
      </c>
      <c r="C847" s="6" t="s">
        <v>37</v>
      </c>
      <c r="D847" s="6" t="s">
        <v>31</v>
      </c>
      <c r="E847" s="6" t="s">
        <v>86</v>
      </c>
      <c r="F847" s="6" t="s">
        <v>33</v>
      </c>
      <c r="G847" s="6" t="s">
        <v>34</v>
      </c>
      <c r="H847" s="6" t="n">
        <v>4</v>
      </c>
      <c r="I847" s="7" t="n">
        <v>59.99000168</v>
      </c>
      <c r="J847" s="6" t="n">
        <v>3</v>
      </c>
      <c r="K847" s="7" t="n">
        <v>179.9700012</v>
      </c>
      <c r="L847" s="7" t="n">
        <v>30.59000015</v>
      </c>
      <c r="M847" s="8" t="n">
        <v>0.170000002</v>
      </c>
      <c r="N847" s="7" t="n">
        <v>71.69999695</v>
      </c>
      <c r="O847" s="12" t="n">
        <v>1</v>
      </c>
    </row>
    <row r="848" customFormat="false" ht="15" hidden="false" customHeight="true" outlineLevel="0" collapsed="false">
      <c r="A848" s="6" t="n">
        <v>2293</v>
      </c>
      <c r="B848" s="6" t="s">
        <v>19</v>
      </c>
      <c r="C848" s="6" t="s">
        <v>37</v>
      </c>
      <c r="D848" s="6" t="s">
        <v>50</v>
      </c>
      <c r="E848" s="6" t="s">
        <v>63</v>
      </c>
      <c r="F848" s="6" t="s">
        <v>33</v>
      </c>
      <c r="G848" s="6" t="s">
        <v>44</v>
      </c>
      <c r="H848" s="6" t="n">
        <v>4</v>
      </c>
      <c r="I848" s="7" t="n">
        <v>59.99000168</v>
      </c>
      <c r="J848" s="6" t="n">
        <v>3</v>
      </c>
      <c r="K848" s="7" t="n">
        <v>179.9700012</v>
      </c>
      <c r="L848" s="7" t="n">
        <v>35.99000168</v>
      </c>
      <c r="M848" s="8" t="n">
        <v>0.200000003</v>
      </c>
      <c r="N848" s="7" t="n">
        <v>48.65999985</v>
      </c>
      <c r="O848" s="9" t="n">
        <v>0</v>
      </c>
    </row>
    <row r="849" customFormat="false" ht="15" hidden="false" customHeight="true" outlineLevel="0" collapsed="false">
      <c r="A849" s="6" t="n">
        <v>73287</v>
      </c>
      <c r="B849" s="6" t="s">
        <v>26</v>
      </c>
      <c r="C849" s="6" t="s">
        <v>20</v>
      </c>
      <c r="D849" s="6" t="s">
        <v>27</v>
      </c>
      <c r="E849" s="6" t="s">
        <v>54</v>
      </c>
      <c r="F849" s="6" t="s">
        <v>110</v>
      </c>
      <c r="G849" s="6" t="s">
        <v>47</v>
      </c>
      <c r="H849" s="6" t="n">
        <v>1</v>
      </c>
      <c r="I849" s="7" t="n">
        <v>11.53999996</v>
      </c>
      <c r="J849" s="6" t="n">
        <v>1</v>
      </c>
      <c r="K849" s="7" t="n">
        <v>11.53999996</v>
      </c>
      <c r="L849" s="7" t="n">
        <v>0.119999997</v>
      </c>
      <c r="M849" s="8" t="n">
        <v>0.01</v>
      </c>
      <c r="N849" s="7" t="n">
        <v>2.170000076</v>
      </c>
      <c r="O849" s="12" t="n">
        <v>1</v>
      </c>
    </row>
    <row r="850" customFormat="false" ht="15" hidden="false" customHeight="true" outlineLevel="0" collapsed="false">
      <c r="A850" s="6" t="n">
        <v>23468</v>
      </c>
      <c r="B850" s="6" t="s">
        <v>19</v>
      </c>
      <c r="C850" s="6" t="s">
        <v>37</v>
      </c>
      <c r="D850" s="6" t="s">
        <v>27</v>
      </c>
      <c r="E850" s="6" t="s">
        <v>28</v>
      </c>
      <c r="F850" s="6" t="s">
        <v>73</v>
      </c>
      <c r="G850" s="6" t="s">
        <v>34</v>
      </c>
      <c r="H850" s="6" t="n">
        <v>4</v>
      </c>
      <c r="I850" s="7" t="n">
        <v>39.99000168</v>
      </c>
      <c r="J850" s="6" t="n">
        <v>5</v>
      </c>
      <c r="K850" s="7" t="n">
        <v>199.9499969</v>
      </c>
      <c r="L850" s="7" t="n">
        <v>29.98999977</v>
      </c>
      <c r="M850" s="8" t="n">
        <v>0.150000006</v>
      </c>
      <c r="N850" s="7" t="n">
        <v>-88.37999725</v>
      </c>
      <c r="O850" s="9" t="n">
        <v>0</v>
      </c>
    </row>
    <row r="851" customFormat="false" ht="15" hidden="false" customHeight="true" outlineLevel="0" collapsed="false">
      <c r="A851" s="6" t="n">
        <v>43565</v>
      </c>
      <c r="B851" s="6" t="s">
        <v>19</v>
      </c>
      <c r="C851" s="6" t="s">
        <v>49</v>
      </c>
      <c r="D851" s="6" t="s">
        <v>21</v>
      </c>
      <c r="E851" s="6" t="s">
        <v>66</v>
      </c>
      <c r="F851" s="6" t="s">
        <v>73</v>
      </c>
      <c r="G851" s="6" t="s">
        <v>34</v>
      </c>
      <c r="H851" s="6" t="n">
        <v>4</v>
      </c>
      <c r="I851" s="7" t="n">
        <v>39.99000168</v>
      </c>
      <c r="J851" s="6" t="n">
        <v>1</v>
      </c>
      <c r="K851" s="7" t="n">
        <v>39.99000168</v>
      </c>
      <c r="L851" s="7" t="n">
        <v>2.799999952</v>
      </c>
      <c r="M851" s="8" t="n">
        <v>0.07</v>
      </c>
      <c r="N851" s="7" t="n">
        <v>15.98999977</v>
      </c>
      <c r="O851" s="12" t="n">
        <v>1</v>
      </c>
    </row>
    <row r="852" customFormat="false" ht="15" hidden="false" customHeight="true" outlineLevel="0" collapsed="false">
      <c r="A852" s="6" t="n">
        <v>28327</v>
      </c>
      <c r="B852" s="6" t="s">
        <v>19</v>
      </c>
      <c r="C852" s="6" t="s">
        <v>37</v>
      </c>
      <c r="D852" s="6" t="s">
        <v>27</v>
      </c>
      <c r="E852" s="6" t="s">
        <v>28</v>
      </c>
      <c r="F852" s="6" t="s">
        <v>58</v>
      </c>
      <c r="G852" s="6" t="s">
        <v>34</v>
      </c>
      <c r="H852" s="6" t="n">
        <v>4</v>
      </c>
      <c r="I852" s="7" t="n">
        <v>49.97999954</v>
      </c>
      <c r="J852" s="6" t="n">
        <v>2</v>
      </c>
      <c r="K852" s="7" t="n">
        <v>99.95999908</v>
      </c>
      <c r="L852" s="7" t="n">
        <v>14.98999977</v>
      </c>
      <c r="M852" s="8" t="n">
        <v>0.150000006</v>
      </c>
      <c r="N852" s="7" t="n">
        <v>29.73999977</v>
      </c>
      <c r="O852" s="9" t="n">
        <v>0</v>
      </c>
    </row>
    <row r="853" customFormat="false" ht="15" hidden="false" customHeight="true" outlineLevel="0" collapsed="false">
      <c r="A853" s="6" t="n">
        <v>6212</v>
      </c>
      <c r="B853" s="6" t="s">
        <v>26</v>
      </c>
      <c r="C853" s="6" t="s">
        <v>20</v>
      </c>
      <c r="D853" s="6" t="s">
        <v>50</v>
      </c>
      <c r="E853" s="6" t="s">
        <v>63</v>
      </c>
      <c r="F853" s="6" t="s">
        <v>40</v>
      </c>
      <c r="G853" s="6" t="s">
        <v>47</v>
      </c>
      <c r="H853" s="6" t="n">
        <v>1</v>
      </c>
      <c r="I853" s="7" t="n">
        <v>399.980011</v>
      </c>
      <c r="J853" s="6" t="n">
        <v>1</v>
      </c>
      <c r="K853" s="7" t="n">
        <v>399.980011</v>
      </c>
      <c r="L853" s="7" t="n">
        <v>16</v>
      </c>
      <c r="M853" s="8" t="n">
        <v>0.039999999</v>
      </c>
      <c r="N853" s="7" t="n">
        <v>184.3099976</v>
      </c>
      <c r="O853" s="12" t="n">
        <v>1</v>
      </c>
    </row>
    <row r="854" customFormat="false" ht="15" hidden="false" customHeight="true" outlineLevel="0" collapsed="false">
      <c r="A854" s="6" t="n">
        <v>51219</v>
      </c>
      <c r="B854" s="6" t="s">
        <v>19</v>
      </c>
      <c r="C854" s="6" t="s">
        <v>37</v>
      </c>
      <c r="D854" s="6" t="s">
        <v>27</v>
      </c>
      <c r="E854" s="6" t="s">
        <v>79</v>
      </c>
      <c r="F854" s="6" t="s">
        <v>74</v>
      </c>
      <c r="G854" s="6" t="s">
        <v>34</v>
      </c>
      <c r="H854" s="6" t="n">
        <v>4</v>
      </c>
      <c r="I854" s="7" t="n">
        <v>31.98999977</v>
      </c>
      <c r="J854" s="6" t="n">
        <v>3</v>
      </c>
      <c r="K854" s="7" t="n">
        <v>95.97000122</v>
      </c>
      <c r="L854" s="7" t="n">
        <v>23.98999977</v>
      </c>
      <c r="M854" s="8" t="n">
        <v>0.25</v>
      </c>
      <c r="N854" s="7" t="n">
        <v>-48.58000183</v>
      </c>
      <c r="O854" s="12" t="n">
        <v>1</v>
      </c>
    </row>
    <row r="855" customFormat="false" ht="15" hidden="false" customHeight="true" outlineLevel="0" collapsed="false">
      <c r="A855" s="6" t="n">
        <v>58542</v>
      </c>
      <c r="B855" s="6" t="s">
        <v>19</v>
      </c>
      <c r="C855" s="6" t="s">
        <v>37</v>
      </c>
      <c r="D855" s="6" t="s">
        <v>50</v>
      </c>
      <c r="E855" s="6" t="s">
        <v>51</v>
      </c>
      <c r="F855" s="6" t="s">
        <v>33</v>
      </c>
      <c r="G855" s="6" t="s">
        <v>34</v>
      </c>
      <c r="H855" s="6" t="n">
        <v>4</v>
      </c>
      <c r="I855" s="7" t="n">
        <v>59.99000168</v>
      </c>
      <c r="J855" s="6" t="n">
        <v>3</v>
      </c>
      <c r="K855" s="7" t="n">
        <v>179.9700012</v>
      </c>
      <c r="L855" s="7" t="n">
        <v>18</v>
      </c>
      <c r="M855" s="8" t="n">
        <v>0.100000001</v>
      </c>
      <c r="N855" s="7" t="n">
        <v>46.97000122</v>
      </c>
      <c r="O855" s="9" t="n">
        <v>0</v>
      </c>
    </row>
    <row r="856" customFormat="false" ht="15" hidden="false" customHeight="true" outlineLevel="0" collapsed="false">
      <c r="A856" s="6" t="n">
        <v>17236</v>
      </c>
      <c r="B856" s="6" t="s">
        <v>19</v>
      </c>
      <c r="C856" s="6" t="s">
        <v>37</v>
      </c>
      <c r="D856" s="6" t="s">
        <v>21</v>
      </c>
      <c r="E856" s="6" t="s">
        <v>65</v>
      </c>
      <c r="F856" s="6" t="s">
        <v>40</v>
      </c>
      <c r="G856" s="6" t="s">
        <v>44</v>
      </c>
      <c r="H856" s="6" t="n">
        <v>4</v>
      </c>
      <c r="I856" s="7" t="n">
        <v>399.980011</v>
      </c>
      <c r="J856" s="6" t="n">
        <v>1</v>
      </c>
      <c r="K856" s="7" t="n">
        <v>399.980011</v>
      </c>
      <c r="L856" s="7" t="n">
        <v>20</v>
      </c>
      <c r="M856" s="8" t="n">
        <v>0.050000001</v>
      </c>
      <c r="N856" s="7" t="n">
        <v>98.80000305</v>
      </c>
      <c r="O856" s="9" t="n">
        <v>0</v>
      </c>
    </row>
    <row r="857" customFormat="false" ht="15" hidden="false" customHeight="true" outlineLevel="0" collapsed="false">
      <c r="A857" s="6" t="n">
        <v>65991</v>
      </c>
      <c r="B857" s="6" t="s">
        <v>26</v>
      </c>
      <c r="C857" s="6" t="s">
        <v>37</v>
      </c>
      <c r="D857" s="6" t="s">
        <v>21</v>
      </c>
      <c r="E857" s="6" t="s">
        <v>65</v>
      </c>
      <c r="F857" s="6" t="s">
        <v>73</v>
      </c>
      <c r="G857" s="6" t="s">
        <v>34</v>
      </c>
      <c r="H857" s="6" t="n">
        <v>1</v>
      </c>
      <c r="I857" s="7" t="n">
        <v>39.99000168</v>
      </c>
      <c r="J857" s="6" t="n">
        <v>3</v>
      </c>
      <c r="K857" s="7" t="n">
        <v>119.9700012</v>
      </c>
      <c r="L857" s="7" t="n">
        <v>18</v>
      </c>
      <c r="M857" s="8" t="n">
        <v>0.150000006</v>
      </c>
      <c r="N857" s="7" t="n">
        <v>7.650000095</v>
      </c>
      <c r="O857" s="12" t="n">
        <v>1</v>
      </c>
    </row>
    <row r="858" customFormat="false" ht="15" hidden="false" customHeight="true" outlineLevel="0" collapsed="false">
      <c r="A858" s="6" t="n">
        <v>41133</v>
      </c>
      <c r="B858" s="6" t="s">
        <v>46</v>
      </c>
      <c r="C858" s="6" t="s">
        <v>20</v>
      </c>
      <c r="D858" s="6" t="s">
        <v>31</v>
      </c>
      <c r="E858" s="6" t="s">
        <v>56</v>
      </c>
      <c r="F858" s="6" t="s">
        <v>29</v>
      </c>
      <c r="G858" s="6" t="s">
        <v>44</v>
      </c>
      <c r="H858" s="6" t="n">
        <v>2</v>
      </c>
      <c r="I858" s="7" t="n">
        <v>99.98999786</v>
      </c>
      <c r="J858" s="6" t="n">
        <v>3</v>
      </c>
      <c r="K858" s="7" t="n">
        <v>299.9700012</v>
      </c>
      <c r="L858" s="7" t="n">
        <v>16.5</v>
      </c>
      <c r="M858" s="8" t="n">
        <v>0.059999999</v>
      </c>
      <c r="N858" s="7" t="n">
        <v>92.12999725</v>
      </c>
      <c r="O858" s="12" t="n">
        <v>1</v>
      </c>
    </row>
    <row r="859" customFormat="false" ht="15" hidden="false" customHeight="true" outlineLevel="0" collapsed="false">
      <c r="A859" s="6" t="n">
        <v>37646</v>
      </c>
      <c r="B859" s="6" t="s">
        <v>19</v>
      </c>
      <c r="C859" s="6" t="s">
        <v>20</v>
      </c>
      <c r="D859" s="6" t="s">
        <v>31</v>
      </c>
      <c r="E859" s="6" t="s">
        <v>56</v>
      </c>
      <c r="F859" s="6" t="s">
        <v>71</v>
      </c>
      <c r="G859" s="6" t="s">
        <v>24</v>
      </c>
      <c r="H859" s="6" t="n">
        <v>4</v>
      </c>
      <c r="I859" s="7" t="n">
        <v>199.9900055</v>
      </c>
      <c r="J859" s="6" t="n">
        <v>1</v>
      </c>
      <c r="K859" s="7" t="n">
        <v>199.9900055</v>
      </c>
      <c r="L859" s="7" t="n">
        <v>6</v>
      </c>
      <c r="M859" s="8" t="n">
        <v>0.029999999</v>
      </c>
      <c r="N859" s="7" t="n">
        <v>15.52000046</v>
      </c>
      <c r="O859" s="9" t="n">
        <v>0</v>
      </c>
    </row>
    <row r="860" customFormat="false" ht="15" hidden="false" customHeight="true" outlineLevel="0" collapsed="false">
      <c r="A860" s="6" t="n">
        <v>28865</v>
      </c>
      <c r="B860" s="6" t="s">
        <v>19</v>
      </c>
      <c r="C860" s="6" t="s">
        <v>20</v>
      </c>
      <c r="D860" s="6" t="s">
        <v>27</v>
      </c>
      <c r="E860" s="6" t="s">
        <v>54</v>
      </c>
      <c r="F860" s="6" t="s">
        <v>40</v>
      </c>
      <c r="G860" s="6" t="s">
        <v>34</v>
      </c>
      <c r="H860" s="6" t="n">
        <v>4</v>
      </c>
      <c r="I860" s="7" t="n">
        <v>399.980011</v>
      </c>
      <c r="J860" s="6" t="n">
        <v>1</v>
      </c>
      <c r="K860" s="7" t="n">
        <v>399.980011</v>
      </c>
      <c r="L860" s="7" t="n">
        <v>4</v>
      </c>
      <c r="M860" s="8" t="n">
        <v>0.01</v>
      </c>
      <c r="N860" s="7" t="n">
        <v>34.84999847</v>
      </c>
      <c r="O860" s="12" t="n">
        <v>1</v>
      </c>
    </row>
    <row r="861" customFormat="false" ht="15" hidden="false" customHeight="true" outlineLevel="0" collapsed="false">
      <c r="A861" s="6" t="n">
        <v>2536</v>
      </c>
      <c r="B861" s="6" t="s">
        <v>46</v>
      </c>
      <c r="C861" s="6" t="s">
        <v>20</v>
      </c>
      <c r="D861" s="6" t="s">
        <v>50</v>
      </c>
      <c r="E861" s="6" t="s">
        <v>51</v>
      </c>
      <c r="F861" s="6" t="s">
        <v>58</v>
      </c>
      <c r="G861" s="6" t="s">
        <v>47</v>
      </c>
      <c r="H861" s="6" t="n">
        <v>2</v>
      </c>
      <c r="I861" s="7" t="n">
        <v>49.97999954</v>
      </c>
      <c r="J861" s="6" t="n">
        <v>1</v>
      </c>
      <c r="K861" s="7" t="n">
        <v>49.97999954</v>
      </c>
      <c r="L861" s="7" t="n">
        <v>2.75</v>
      </c>
      <c r="M861" s="8" t="n">
        <v>0.059999999</v>
      </c>
      <c r="N861" s="7" t="n">
        <v>-3.539999962</v>
      </c>
      <c r="O861" s="9" t="n">
        <v>0</v>
      </c>
    </row>
    <row r="862" customFormat="false" ht="15" hidden="false" customHeight="true" outlineLevel="0" collapsed="false">
      <c r="A862" s="6" t="n">
        <v>13183</v>
      </c>
      <c r="B862" s="6" t="s">
        <v>19</v>
      </c>
      <c r="C862" s="6" t="s">
        <v>20</v>
      </c>
      <c r="D862" s="6" t="s">
        <v>21</v>
      </c>
      <c r="E862" s="6" t="s">
        <v>64</v>
      </c>
      <c r="F862" s="6" t="s">
        <v>40</v>
      </c>
      <c r="G862" s="6" t="s">
        <v>34</v>
      </c>
      <c r="H862" s="6" t="n">
        <v>4</v>
      </c>
      <c r="I862" s="7" t="n">
        <v>399.980011</v>
      </c>
      <c r="J862" s="6" t="n">
        <v>1</v>
      </c>
      <c r="K862" s="7" t="n">
        <v>399.980011</v>
      </c>
      <c r="L862" s="7" t="n">
        <v>40</v>
      </c>
      <c r="M862" s="8" t="n">
        <v>0.100000001</v>
      </c>
      <c r="N862" s="7" t="n">
        <v>36</v>
      </c>
      <c r="O862" s="9" t="n">
        <v>0</v>
      </c>
    </row>
    <row r="863" customFormat="false" ht="15" hidden="false" customHeight="true" outlineLevel="0" collapsed="false">
      <c r="A863" s="6" t="n">
        <v>50842</v>
      </c>
      <c r="B863" s="6" t="s">
        <v>19</v>
      </c>
      <c r="C863" s="6" t="s">
        <v>49</v>
      </c>
      <c r="D863" s="6" t="s">
        <v>38</v>
      </c>
      <c r="E863" s="6" t="s">
        <v>39</v>
      </c>
      <c r="F863" s="6" t="s">
        <v>23</v>
      </c>
      <c r="G863" s="6" t="s">
        <v>24</v>
      </c>
      <c r="H863" s="6" t="n">
        <v>4</v>
      </c>
      <c r="I863" s="7" t="n">
        <v>129.9900055</v>
      </c>
      <c r="J863" s="6" t="n">
        <v>1</v>
      </c>
      <c r="K863" s="7" t="n">
        <v>129.9900055</v>
      </c>
      <c r="L863" s="7" t="n">
        <v>15.60000038</v>
      </c>
      <c r="M863" s="8" t="n">
        <v>0.119999997</v>
      </c>
      <c r="N863" s="7" t="n">
        <v>29.73999977</v>
      </c>
      <c r="O863" s="9" t="n">
        <v>0</v>
      </c>
    </row>
    <row r="864" customFormat="false" ht="15" hidden="false" customHeight="true" outlineLevel="0" collapsed="false">
      <c r="A864" s="6" t="n">
        <v>15938</v>
      </c>
      <c r="B864" s="6" t="s">
        <v>36</v>
      </c>
      <c r="C864" s="6" t="s">
        <v>20</v>
      </c>
      <c r="D864" s="6" t="s">
        <v>21</v>
      </c>
      <c r="E864" s="6" t="s">
        <v>65</v>
      </c>
      <c r="F864" s="6" t="s">
        <v>40</v>
      </c>
      <c r="G864" s="6" t="s">
        <v>34</v>
      </c>
      <c r="H864" s="6" t="n">
        <v>0</v>
      </c>
      <c r="I864" s="7" t="n">
        <v>399.980011</v>
      </c>
      <c r="J864" s="6" t="n">
        <v>1</v>
      </c>
      <c r="K864" s="7" t="n">
        <v>399.980011</v>
      </c>
      <c r="L864" s="7" t="n">
        <v>100</v>
      </c>
      <c r="M864" s="8" t="n">
        <v>0.25</v>
      </c>
      <c r="N864" s="7" t="n">
        <v>93.90000153</v>
      </c>
      <c r="O864" s="12" t="n">
        <v>1</v>
      </c>
    </row>
    <row r="865" customFormat="false" ht="15" hidden="false" customHeight="true" outlineLevel="0" collapsed="false">
      <c r="A865" s="6" t="n">
        <v>53088</v>
      </c>
      <c r="B865" s="6" t="s">
        <v>46</v>
      </c>
      <c r="C865" s="6" t="s">
        <v>20</v>
      </c>
      <c r="D865" s="6" t="s">
        <v>50</v>
      </c>
      <c r="E865" s="6" t="s">
        <v>51</v>
      </c>
      <c r="F865" s="6" t="s">
        <v>74</v>
      </c>
      <c r="G865" s="6" t="s">
        <v>24</v>
      </c>
      <c r="H865" s="6" t="n">
        <v>2</v>
      </c>
      <c r="I865" s="7" t="n">
        <v>31.98999977</v>
      </c>
      <c r="J865" s="6" t="n">
        <v>3</v>
      </c>
      <c r="K865" s="7" t="n">
        <v>95.97000122</v>
      </c>
      <c r="L865" s="7" t="n">
        <v>14.39999962</v>
      </c>
      <c r="M865" s="8" t="n">
        <v>0.150000006</v>
      </c>
      <c r="N865" s="7" t="n">
        <v>27.5699997</v>
      </c>
      <c r="O865" s="12" t="n">
        <v>1</v>
      </c>
    </row>
    <row r="866" customFormat="false" ht="15" hidden="false" customHeight="true" outlineLevel="0" collapsed="false">
      <c r="A866" s="6" t="n">
        <v>46242</v>
      </c>
      <c r="B866" s="6" t="s">
        <v>19</v>
      </c>
      <c r="C866" s="6" t="s">
        <v>37</v>
      </c>
      <c r="D866" s="6" t="s">
        <v>38</v>
      </c>
      <c r="E866" s="6" t="s">
        <v>92</v>
      </c>
      <c r="F866" s="6" t="s">
        <v>40</v>
      </c>
      <c r="G866" s="6" t="s">
        <v>47</v>
      </c>
      <c r="H866" s="6" t="n">
        <v>4</v>
      </c>
      <c r="I866" s="7" t="n">
        <v>399.980011</v>
      </c>
      <c r="J866" s="6" t="n">
        <v>1</v>
      </c>
      <c r="K866" s="7" t="n">
        <v>399.980011</v>
      </c>
      <c r="L866" s="7" t="n">
        <v>20</v>
      </c>
      <c r="M866" s="8" t="n">
        <v>0.050000001</v>
      </c>
      <c r="N866" s="7" t="n">
        <v>186.1900024</v>
      </c>
      <c r="O866" s="9" t="n">
        <v>0</v>
      </c>
    </row>
    <row r="867" customFormat="false" ht="15" hidden="false" customHeight="true" outlineLevel="0" collapsed="false">
      <c r="A867" s="6" t="n">
        <v>44627</v>
      </c>
      <c r="B867" s="6" t="s">
        <v>46</v>
      </c>
      <c r="C867" s="6" t="s">
        <v>20</v>
      </c>
      <c r="D867" s="6" t="s">
        <v>27</v>
      </c>
      <c r="E867" s="6" t="s">
        <v>79</v>
      </c>
      <c r="F867" s="6" t="s">
        <v>40</v>
      </c>
      <c r="G867" s="6" t="s">
        <v>44</v>
      </c>
      <c r="H867" s="6" t="n">
        <v>2</v>
      </c>
      <c r="I867" s="7" t="n">
        <v>399.980011</v>
      </c>
      <c r="J867" s="6" t="n">
        <v>1</v>
      </c>
      <c r="K867" s="7" t="n">
        <v>399.980011</v>
      </c>
      <c r="L867" s="7" t="n">
        <v>80</v>
      </c>
      <c r="M867" s="8" t="n">
        <v>0.200000003</v>
      </c>
      <c r="N867" s="7" t="n">
        <v>73.59999847</v>
      </c>
      <c r="O867" s="12" t="n">
        <v>1</v>
      </c>
    </row>
    <row r="868" customFormat="false" ht="15" hidden="false" customHeight="true" outlineLevel="0" collapsed="false">
      <c r="A868" s="6" t="n">
        <v>48276</v>
      </c>
      <c r="B868" s="6" t="s">
        <v>46</v>
      </c>
      <c r="C868" s="6" t="s">
        <v>37</v>
      </c>
      <c r="D868" s="6" t="s">
        <v>38</v>
      </c>
      <c r="E868" s="6" t="s">
        <v>39</v>
      </c>
      <c r="F868" s="6" t="s">
        <v>75</v>
      </c>
      <c r="G868" s="6" t="s">
        <v>34</v>
      </c>
      <c r="H868" s="6" t="n">
        <v>2</v>
      </c>
      <c r="I868" s="7" t="n">
        <v>299.980011</v>
      </c>
      <c r="J868" s="6" t="n">
        <v>1</v>
      </c>
      <c r="K868" s="7" t="n">
        <v>299.980011</v>
      </c>
      <c r="L868" s="7" t="n">
        <v>54</v>
      </c>
      <c r="M868" s="8" t="n">
        <v>0.180000007</v>
      </c>
      <c r="N868" s="7" t="n">
        <v>67.65000153</v>
      </c>
      <c r="O868" s="9" t="n">
        <v>0</v>
      </c>
    </row>
    <row r="869" customFormat="false" ht="15" hidden="false" customHeight="true" outlineLevel="0" collapsed="false">
      <c r="A869" s="6" t="n">
        <v>41115</v>
      </c>
      <c r="B869" s="6" t="s">
        <v>19</v>
      </c>
      <c r="C869" s="6" t="s">
        <v>20</v>
      </c>
      <c r="D869" s="6" t="s">
        <v>31</v>
      </c>
      <c r="E869" s="6" t="s">
        <v>86</v>
      </c>
      <c r="F869" s="6" t="s">
        <v>40</v>
      </c>
      <c r="G869" s="6" t="s">
        <v>34</v>
      </c>
      <c r="H869" s="6" t="n">
        <v>4</v>
      </c>
      <c r="I869" s="7" t="n">
        <v>399.980011</v>
      </c>
      <c r="J869" s="6" t="n">
        <v>1</v>
      </c>
      <c r="K869" s="7" t="n">
        <v>399.980011</v>
      </c>
      <c r="L869" s="7" t="n">
        <v>60</v>
      </c>
      <c r="M869" s="8" t="n">
        <v>0.150000006</v>
      </c>
      <c r="N869" s="7" t="n">
        <v>166.5899963</v>
      </c>
      <c r="O869" s="12" t="n">
        <v>1</v>
      </c>
    </row>
    <row r="870" customFormat="false" ht="15" hidden="false" customHeight="true" outlineLevel="0" collapsed="false">
      <c r="A870" s="6" t="n">
        <v>42362</v>
      </c>
      <c r="B870" s="6" t="s">
        <v>19</v>
      </c>
      <c r="C870" s="6" t="s">
        <v>37</v>
      </c>
      <c r="D870" s="6" t="s">
        <v>27</v>
      </c>
      <c r="E870" s="6" t="s">
        <v>79</v>
      </c>
      <c r="F870" s="6" t="s">
        <v>58</v>
      </c>
      <c r="G870" s="6" t="s">
        <v>44</v>
      </c>
      <c r="H870" s="6" t="n">
        <v>4</v>
      </c>
      <c r="I870" s="7" t="n">
        <v>49.97999954</v>
      </c>
      <c r="J870" s="6" t="n">
        <v>2</v>
      </c>
      <c r="K870" s="7" t="n">
        <v>99.95999908</v>
      </c>
      <c r="L870" s="7" t="n">
        <v>19.98999977</v>
      </c>
      <c r="M870" s="8" t="n">
        <v>0.200000003</v>
      </c>
      <c r="N870" s="7" t="n">
        <v>8</v>
      </c>
      <c r="O870" s="9" t="n">
        <v>0</v>
      </c>
    </row>
    <row r="871" customFormat="false" ht="15" hidden="false" customHeight="true" outlineLevel="0" collapsed="false">
      <c r="A871" s="6" t="n">
        <v>25662</v>
      </c>
      <c r="B871" s="6" t="s">
        <v>19</v>
      </c>
      <c r="C871" s="6" t="s">
        <v>37</v>
      </c>
      <c r="D871" s="6" t="s">
        <v>27</v>
      </c>
      <c r="E871" s="6" t="s">
        <v>69</v>
      </c>
      <c r="F871" s="6" t="s">
        <v>23</v>
      </c>
      <c r="G871" s="6" t="s">
        <v>44</v>
      </c>
      <c r="H871" s="6" t="n">
        <v>4</v>
      </c>
      <c r="I871" s="7" t="n">
        <v>129.9900055</v>
      </c>
      <c r="J871" s="6" t="n">
        <v>1</v>
      </c>
      <c r="K871" s="7" t="n">
        <v>129.9900055</v>
      </c>
      <c r="L871" s="7" t="n">
        <v>19.5</v>
      </c>
      <c r="M871" s="8" t="n">
        <v>0.150000006</v>
      </c>
      <c r="N871" s="7" t="n">
        <v>-1.440000057</v>
      </c>
      <c r="O871" s="9" t="n">
        <v>0</v>
      </c>
    </row>
    <row r="872" customFormat="false" ht="15" hidden="false" customHeight="true" outlineLevel="0" collapsed="false">
      <c r="A872" s="6" t="n">
        <v>76209</v>
      </c>
      <c r="B872" s="6" t="s">
        <v>19</v>
      </c>
      <c r="C872" s="6" t="s">
        <v>20</v>
      </c>
      <c r="D872" s="6" t="s">
        <v>27</v>
      </c>
      <c r="E872" s="6" t="s">
        <v>42</v>
      </c>
      <c r="F872" s="6" t="s">
        <v>110</v>
      </c>
      <c r="G872" s="6" t="s">
        <v>44</v>
      </c>
      <c r="H872" s="6" t="n">
        <v>4</v>
      </c>
      <c r="I872" s="7" t="n">
        <v>11.53999996</v>
      </c>
      <c r="J872" s="6" t="n">
        <v>1</v>
      </c>
      <c r="K872" s="7" t="n">
        <v>11.53999996</v>
      </c>
      <c r="L872" s="7" t="n">
        <v>1.730000019</v>
      </c>
      <c r="M872" s="8" t="n">
        <v>0.150000006</v>
      </c>
      <c r="N872" s="7" t="n">
        <v>1.570000052</v>
      </c>
      <c r="O872" s="12" t="n">
        <v>1</v>
      </c>
    </row>
    <row r="873" customFormat="false" ht="15" hidden="false" customHeight="true" outlineLevel="0" collapsed="false">
      <c r="A873" s="6" t="n">
        <v>52803</v>
      </c>
      <c r="B873" s="6" t="s">
        <v>46</v>
      </c>
      <c r="C873" s="6" t="s">
        <v>20</v>
      </c>
      <c r="D873" s="6" t="s">
        <v>50</v>
      </c>
      <c r="E873" s="6" t="s">
        <v>51</v>
      </c>
      <c r="F873" s="6" t="s">
        <v>40</v>
      </c>
      <c r="G873" s="6" t="s">
        <v>34</v>
      </c>
      <c r="H873" s="6" t="n">
        <v>2</v>
      </c>
      <c r="I873" s="7" t="n">
        <v>399.980011</v>
      </c>
      <c r="J873" s="6" t="n">
        <v>1</v>
      </c>
      <c r="K873" s="7" t="n">
        <v>399.980011</v>
      </c>
      <c r="L873" s="7" t="n">
        <v>40</v>
      </c>
      <c r="M873" s="8" t="n">
        <v>0.100000001</v>
      </c>
      <c r="N873" s="7" t="n">
        <v>161.9900055</v>
      </c>
      <c r="O873" s="12" t="n">
        <v>1</v>
      </c>
    </row>
    <row r="874" customFormat="false" ht="15" hidden="false" customHeight="true" outlineLevel="0" collapsed="false">
      <c r="A874" s="6" t="n">
        <v>99</v>
      </c>
      <c r="B874" s="6" t="s">
        <v>46</v>
      </c>
      <c r="C874" s="6" t="s">
        <v>37</v>
      </c>
      <c r="D874" s="6" t="s">
        <v>50</v>
      </c>
      <c r="E874" s="6" t="s">
        <v>72</v>
      </c>
      <c r="F874" s="6" t="s">
        <v>29</v>
      </c>
      <c r="G874" s="6" t="s">
        <v>24</v>
      </c>
      <c r="H874" s="6" t="n">
        <v>2</v>
      </c>
      <c r="I874" s="7" t="n">
        <v>99.98999786</v>
      </c>
      <c r="J874" s="6" t="n">
        <v>5</v>
      </c>
      <c r="K874" s="7" t="n">
        <v>499.9500122</v>
      </c>
      <c r="L874" s="7" t="n">
        <v>99.98999786</v>
      </c>
      <c r="M874" s="8" t="n">
        <v>0.200000003</v>
      </c>
      <c r="N874" s="7" t="n">
        <v>-533.1500244</v>
      </c>
      <c r="O874" s="12" t="n">
        <v>1</v>
      </c>
    </row>
    <row r="875" customFormat="false" ht="15" hidden="false" customHeight="true" outlineLevel="0" collapsed="false">
      <c r="A875" s="6" t="n">
        <v>22109</v>
      </c>
      <c r="B875" s="6" t="s">
        <v>19</v>
      </c>
      <c r="C875" s="6" t="s">
        <v>37</v>
      </c>
      <c r="D875" s="6" t="s">
        <v>27</v>
      </c>
      <c r="E875" s="6" t="s">
        <v>54</v>
      </c>
      <c r="F875" s="6" t="s">
        <v>71</v>
      </c>
      <c r="G875" s="6" t="s">
        <v>34</v>
      </c>
      <c r="H875" s="6" t="n">
        <v>4</v>
      </c>
      <c r="I875" s="7" t="n">
        <v>199.9900055</v>
      </c>
      <c r="J875" s="6" t="n">
        <v>1</v>
      </c>
      <c r="K875" s="7" t="n">
        <v>199.9900055</v>
      </c>
      <c r="L875" s="7" t="n">
        <v>32</v>
      </c>
      <c r="M875" s="8" t="n">
        <v>0.159999996</v>
      </c>
      <c r="N875" s="7" t="n">
        <v>55.43999863</v>
      </c>
      <c r="O875" s="12" t="n">
        <v>1</v>
      </c>
    </row>
    <row r="876" customFormat="false" ht="15" hidden="false" customHeight="true" outlineLevel="0" collapsed="false">
      <c r="A876" s="6" t="n">
        <v>26550</v>
      </c>
      <c r="B876" s="6" t="s">
        <v>46</v>
      </c>
      <c r="C876" s="6" t="s">
        <v>20</v>
      </c>
      <c r="D876" s="6" t="s">
        <v>27</v>
      </c>
      <c r="E876" s="6" t="s">
        <v>54</v>
      </c>
      <c r="F876" s="6" t="s">
        <v>57</v>
      </c>
      <c r="G876" s="6" t="s">
        <v>44</v>
      </c>
      <c r="H876" s="6" t="n">
        <v>2</v>
      </c>
      <c r="I876" s="7" t="n">
        <v>50</v>
      </c>
      <c r="J876" s="6" t="n">
        <v>1</v>
      </c>
      <c r="K876" s="7" t="n">
        <v>50</v>
      </c>
      <c r="L876" s="7" t="n">
        <v>0.5</v>
      </c>
      <c r="M876" s="8" t="n">
        <v>0.01</v>
      </c>
      <c r="N876" s="7" t="n">
        <v>21.78000069</v>
      </c>
      <c r="O876" s="12" t="n">
        <v>1</v>
      </c>
    </row>
    <row r="877" customFormat="false" ht="15" hidden="false" customHeight="true" outlineLevel="0" collapsed="false">
      <c r="A877" s="6" t="n">
        <v>38088</v>
      </c>
      <c r="B877" s="6" t="s">
        <v>26</v>
      </c>
      <c r="C877" s="6" t="s">
        <v>20</v>
      </c>
      <c r="D877" s="6" t="s">
        <v>31</v>
      </c>
      <c r="E877" s="6" t="s">
        <v>56</v>
      </c>
      <c r="F877" s="6" t="s">
        <v>29</v>
      </c>
      <c r="G877" s="6" t="s">
        <v>44</v>
      </c>
      <c r="H877" s="6" t="n">
        <v>1</v>
      </c>
      <c r="I877" s="7" t="n">
        <v>99.98999786</v>
      </c>
      <c r="J877" s="6" t="n">
        <v>5</v>
      </c>
      <c r="K877" s="7" t="n">
        <v>499.9500122</v>
      </c>
      <c r="L877" s="7" t="n">
        <v>124.9899979</v>
      </c>
      <c r="M877" s="8" t="n">
        <v>0.25</v>
      </c>
      <c r="N877" s="7" t="n">
        <v>101.2399979</v>
      </c>
      <c r="O877" s="12" t="n">
        <v>1</v>
      </c>
    </row>
    <row r="878" customFormat="false" ht="15" hidden="false" customHeight="true" outlineLevel="0" collapsed="false">
      <c r="A878" s="6" t="n">
        <v>19272</v>
      </c>
      <c r="B878" s="6" t="s">
        <v>19</v>
      </c>
      <c r="C878" s="6" t="s">
        <v>20</v>
      </c>
      <c r="D878" s="6" t="s">
        <v>21</v>
      </c>
      <c r="E878" s="6" t="s">
        <v>65</v>
      </c>
      <c r="F878" s="6" t="s">
        <v>40</v>
      </c>
      <c r="G878" s="6" t="s">
        <v>34</v>
      </c>
      <c r="H878" s="6" t="n">
        <v>4</v>
      </c>
      <c r="I878" s="7" t="n">
        <v>399.980011</v>
      </c>
      <c r="J878" s="6" t="n">
        <v>1</v>
      </c>
      <c r="K878" s="7" t="n">
        <v>399.980011</v>
      </c>
      <c r="L878" s="7" t="n">
        <v>28</v>
      </c>
      <c r="M878" s="8" t="n">
        <v>0.07</v>
      </c>
      <c r="N878" s="7" t="n">
        <v>120.8899994</v>
      </c>
      <c r="O878" s="9" t="n">
        <v>0</v>
      </c>
    </row>
    <row r="879" customFormat="false" ht="15" hidden="false" customHeight="true" outlineLevel="0" collapsed="false">
      <c r="A879" s="6" t="n">
        <v>13148</v>
      </c>
      <c r="B879" s="6" t="s">
        <v>19</v>
      </c>
      <c r="C879" s="6" t="s">
        <v>49</v>
      </c>
      <c r="D879" s="6" t="s">
        <v>21</v>
      </c>
      <c r="E879" s="6" t="s">
        <v>65</v>
      </c>
      <c r="F879" s="6" t="s">
        <v>40</v>
      </c>
      <c r="G879" s="6" t="s">
        <v>34</v>
      </c>
      <c r="H879" s="6" t="n">
        <v>4</v>
      </c>
      <c r="I879" s="7" t="n">
        <v>399.980011</v>
      </c>
      <c r="J879" s="6" t="n">
        <v>1</v>
      </c>
      <c r="K879" s="7" t="n">
        <v>399.980011</v>
      </c>
      <c r="L879" s="7" t="n">
        <v>8</v>
      </c>
      <c r="M879" s="8" t="n">
        <v>0.02</v>
      </c>
      <c r="N879" s="7" t="n">
        <v>-284.1900024</v>
      </c>
      <c r="O879" s="9" t="n">
        <v>0</v>
      </c>
    </row>
    <row r="880" customFormat="false" ht="15" hidden="false" customHeight="true" outlineLevel="0" collapsed="false">
      <c r="A880" s="6" t="n">
        <v>40489</v>
      </c>
      <c r="B880" s="6" t="s">
        <v>19</v>
      </c>
      <c r="C880" s="6" t="s">
        <v>49</v>
      </c>
      <c r="D880" s="6" t="s">
        <v>31</v>
      </c>
      <c r="E880" s="6" t="s">
        <v>62</v>
      </c>
      <c r="F880" s="6" t="s">
        <v>75</v>
      </c>
      <c r="G880" s="6" t="s">
        <v>34</v>
      </c>
      <c r="H880" s="6" t="n">
        <v>4</v>
      </c>
      <c r="I880" s="7" t="n">
        <v>299.980011</v>
      </c>
      <c r="J880" s="6" t="n">
        <v>1</v>
      </c>
      <c r="K880" s="7" t="n">
        <v>299.980011</v>
      </c>
      <c r="L880" s="7" t="n">
        <v>9</v>
      </c>
      <c r="M880" s="8" t="n">
        <v>0.029999999</v>
      </c>
      <c r="N880" s="7" t="n">
        <v>-465.5700073</v>
      </c>
      <c r="O880" s="12" t="n">
        <v>1</v>
      </c>
    </row>
    <row r="881" customFormat="false" ht="15" hidden="false" customHeight="true" outlineLevel="0" collapsed="false">
      <c r="A881" s="6" t="n">
        <v>68582</v>
      </c>
      <c r="B881" s="6" t="s">
        <v>46</v>
      </c>
      <c r="C881" s="6" t="s">
        <v>37</v>
      </c>
      <c r="D881" s="6" t="s">
        <v>21</v>
      </c>
      <c r="E881" s="6" t="s">
        <v>65</v>
      </c>
      <c r="F881" s="6" t="s">
        <v>29</v>
      </c>
      <c r="G881" s="6" t="s">
        <v>47</v>
      </c>
      <c r="H881" s="6" t="n">
        <v>2</v>
      </c>
      <c r="I881" s="7" t="n">
        <v>99.98999786</v>
      </c>
      <c r="J881" s="6" t="n">
        <v>3</v>
      </c>
      <c r="K881" s="7" t="n">
        <v>299.9700012</v>
      </c>
      <c r="L881" s="7" t="n">
        <v>74.98999786</v>
      </c>
      <c r="M881" s="8" t="n">
        <v>0.25</v>
      </c>
      <c r="N881" s="7" t="n">
        <v>73.12000275</v>
      </c>
      <c r="O881" s="12" t="n">
        <v>1</v>
      </c>
    </row>
    <row r="882" customFormat="false" ht="15" hidden="false" customHeight="true" outlineLevel="0" collapsed="false">
      <c r="A882" s="6" t="n">
        <v>54235</v>
      </c>
      <c r="B882" s="6" t="s">
        <v>19</v>
      </c>
      <c r="C882" s="6" t="s">
        <v>37</v>
      </c>
      <c r="D882" s="6" t="s">
        <v>50</v>
      </c>
      <c r="E882" s="6" t="s">
        <v>51</v>
      </c>
      <c r="F882" s="6" t="s">
        <v>74</v>
      </c>
      <c r="G882" s="6" t="s">
        <v>24</v>
      </c>
      <c r="H882" s="6" t="n">
        <v>4</v>
      </c>
      <c r="I882" s="7" t="n">
        <v>31.98999977</v>
      </c>
      <c r="J882" s="6" t="n">
        <v>4</v>
      </c>
      <c r="K882" s="7" t="n">
        <v>127.9599991</v>
      </c>
      <c r="L882" s="7" t="n">
        <v>19.19000053</v>
      </c>
      <c r="M882" s="8" t="n">
        <v>0.150000006</v>
      </c>
      <c r="N882" s="7" t="n">
        <v>35.88999939</v>
      </c>
      <c r="O882" s="12" t="n">
        <v>1</v>
      </c>
    </row>
    <row r="883" customFormat="false" ht="15" hidden="false" customHeight="true" outlineLevel="0" collapsed="false">
      <c r="A883" s="6" t="n">
        <v>57417</v>
      </c>
      <c r="B883" s="6" t="s">
        <v>19</v>
      </c>
      <c r="C883" s="6" t="s">
        <v>20</v>
      </c>
      <c r="D883" s="6" t="s">
        <v>50</v>
      </c>
      <c r="E883" s="6" t="s">
        <v>51</v>
      </c>
      <c r="F883" s="6" t="s">
        <v>33</v>
      </c>
      <c r="G883" s="6" t="s">
        <v>34</v>
      </c>
      <c r="H883" s="6" t="n">
        <v>4</v>
      </c>
      <c r="I883" s="7" t="n">
        <v>59.99000168</v>
      </c>
      <c r="J883" s="6" t="n">
        <v>5</v>
      </c>
      <c r="K883" s="7" t="n">
        <v>299.9500122</v>
      </c>
      <c r="L883" s="7" t="n">
        <v>12</v>
      </c>
      <c r="M883" s="8" t="n">
        <v>0.039999999</v>
      </c>
      <c r="N883" s="7" t="n">
        <v>51.83000183</v>
      </c>
      <c r="O883" s="9" t="n">
        <v>0</v>
      </c>
    </row>
    <row r="884" customFormat="false" ht="15" hidden="false" customHeight="true" outlineLevel="0" collapsed="false">
      <c r="A884" s="6" t="n">
        <v>31941</v>
      </c>
      <c r="B884" s="6" t="s">
        <v>36</v>
      </c>
      <c r="C884" s="6" t="s">
        <v>37</v>
      </c>
      <c r="D884" s="6" t="s">
        <v>31</v>
      </c>
      <c r="E884" s="6" t="s">
        <v>32</v>
      </c>
      <c r="F884" s="6" t="s">
        <v>58</v>
      </c>
      <c r="G884" s="6" t="s">
        <v>44</v>
      </c>
      <c r="H884" s="6" t="n">
        <v>0</v>
      </c>
      <c r="I884" s="7" t="n">
        <v>49.97999954</v>
      </c>
      <c r="J884" s="6" t="n">
        <v>5</v>
      </c>
      <c r="K884" s="7" t="n">
        <v>249.8999939</v>
      </c>
      <c r="L884" s="7" t="n">
        <v>17.48999977</v>
      </c>
      <c r="M884" s="8" t="n">
        <v>0.07</v>
      </c>
      <c r="N884" s="7" t="n">
        <v>113.8799973</v>
      </c>
      <c r="O884" s="9" t="n">
        <v>0</v>
      </c>
    </row>
    <row r="885" customFormat="false" ht="15" hidden="false" customHeight="true" outlineLevel="0" collapsed="false">
      <c r="A885" s="6" t="n">
        <v>38071</v>
      </c>
      <c r="B885" s="6" t="s">
        <v>26</v>
      </c>
      <c r="C885" s="6" t="s">
        <v>20</v>
      </c>
      <c r="D885" s="6" t="s">
        <v>31</v>
      </c>
      <c r="E885" s="6" t="s">
        <v>56</v>
      </c>
      <c r="F885" s="6" t="s">
        <v>73</v>
      </c>
      <c r="G885" s="6" t="s">
        <v>34</v>
      </c>
      <c r="H885" s="6" t="n">
        <v>1</v>
      </c>
      <c r="I885" s="7" t="n">
        <v>39.99000168</v>
      </c>
      <c r="J885" s="6" t="n">
        <v>5</v>
      </c>
      <c r="K885" s="7" t="n">
        <v>199.9499969</v>
      </c>
      <c r="L885" s="7" t="n">
        <v>33.99000168</v>
      </c>
      <c r="M885" s="8" t="n">
        <v>0.170000002</v>
      </c>
      <c r="N885" s="7" t="n">
        <v>20.73999977</v>
      </c>
      <c r="O885" s="12" t="n">
        <v>1</v>
      </c>
    </row>
    <row r="886" customFormat="false" ht="15" hidden="false" customHeight="true" outlineLevel="0" collapsed="false">
      <c r="A886" s="6" t="n">
        <v>47353</v>
      </c>
      <c r="B886" s="6" t="s">
        <v>19</v>
      </c>
      <c r="C886" s="6" t="s">
        <v>20</v>
      </c>
      <c r="D886" s="6" t="s">
        <v>27</v>
      </c>
      <c r="E886" s="6" t="s">
        <v>79</v>
      </c>
      <c r="F886" s="6" t="s">
        <v>57</v>
      </c>
      <c r="G886" s="6" t="s">
        <v>34</v>
      </c>
      <c r="H886" s="6" t="n">
        <v>4</v>
      </c>
      <c r="I886" s="7" t="n">
        <v>50</v>
      </c>
      <c r="J886" s="6" t="n">
        <v>2</v>
      </c>
      <c r="K886" s="7" t="n">
        <v>100</v>
      </c>
      <c r="L886" s="7" t="n">
        <v>18</v>
      </c>
      <c r="M886" s="8" t="n">
        <v>0.180000007</v>
      </c>
      <c r="N886" s="7" t="n">
        <v>-68.30999756</v>
      </c>
      <c r="O886" s="9" t="n">
        <v>0</v>
      </c>
    </row>
    <row r="887" customFormat="false" ht="15" hidden="false" customHeight="true" outlineLevel="0" collapsed="false">
      <c r="A887" s="6" t="n">
        <v>27178</v>
      </c>
      <c r="B887" s="6" t="s">
        <v>26</v>
      </c>
      <c r="C887" s="6" t="s">
        <v>37</v>
      </c>
      <c r="D887" s="6" t="s">
        <v>27</v>
      </c>
      <c r="E887" s="6" t="s">
        <v>28</v>
      </c>
      <c r="F887" s="6" t="s">
        <v>71</v>
      </c>
      <c r="G887" s="6" t="s">
        <v>34</v>
      </c>
      <c r="H887" s="6" t="n">
        <v>1</v>
      </c>
      <c r="I887" s="7" t="n">
        <v>199.9900055</v>
      </c>
      <c r="J887" s="6" t="n">
        <v>1</v>
      </c>
      <c r="K887" s="7" t="n">
        <v>199.9900055</v>
      </c>
      <c r="L887" s="7" t="n">
        <v>20</v>
      </c>
      <c r="M887" s="8" t="n">
        <v>0.100000001</v>
      </c>
      <c r="N887" s="7" t="n">
        <v>-39.06000137</v>
      </c>
      <c r="O887" s="12" t="n">
        <v>1</v>
      </c>
    </row>
    <row r="888" customFormat="false" ht="15" hidden="false" customHeight="true" outlineLevel="0" collapsed="false">
      <c r="A888" s="6" t="n">
        <v>35332</v>
      </c>
      <c r="B888" s="6" t="s">
        <v>36</v>
      </c>
      <c r="C888" s="6" t="s">
        <v>20</v>
      </c>
      <c r="D888" s="6" t="s">
        <v>31</v>
      </c>
      <c r="E888" s="6" t="s">
        <v>32</v>
      </c>
      <c r="F888" s="6" t="s">
        <v>57</v>
      </c>
      <c r="G888" s="6" t="s">
        <v>34</v>
      </c>
      <c r="H888" s="6" t="n">
        <v>0</v>
      </c>
      <c r="I888" s="7" t="n">
        <v>50</v>
      </c>
      <c r="J888" s="6" t="n">
        <v>2</v>
      </c>
      <c r="K888" s="7" t="n">
        <v>100</v>
      </c>
      <c r="L888" s="7" t="n">
        <v>15</v>
      </c>
      <c r="M888" s="8" t="n">
        <v>0.150000006</v>
      </c>
      <c r="N888" s="7" t="n">
        <v>-140.25</v>
      </c>
      <c r="O888" s="12" t="n">
        <v>1</v>
      </c>
    </row>
    <row r="889" customFormat="false" ht="15" hidden="false" customHeight="true" outlineLevel="0" collapsed="false">
      <c r="A889" s="6" t="n">
        <v>48330</v>
      </c>
      <c r="B889" s="6" t="s">
        <v>26</v>
      </c>
      <c r="C889" s="6" t="s">
        <v>20</v>
      </c>
      <c r="D889" s="6" t="s">
        <v>27</v>
      </c>
      <c r="E889" s="6" t="s">
        <v>79</v>
      </c>
      <c r="F889" s="6" t="s">
        <v>75</v>
      </c>
      <c r="G889" s="6" t="s">
        <v>34</v>
      </c>
      <c r="H889" s="6" t="n">
        <v>1</v>
      </c>
      <c r="I889" s="7" t="n">
        <v>299.980011</v>
      </c>
      <c r="J889" s="6" t="n">
        <v>1</v>
      </c>
      <c r="K889" s="7" t="n">
        <v>299.980011</v>
      </c>
      <c r="L889" s="7" t="n">
        <v>15</v>
      </c>
      <c r="M889" s="8" t="n">
        <v>0.050000001</v>
      </c>
      <c r="N889" s="7" t="n">
        <v>41.04000092</v>
      </c>
      <c r="O889" s="12" t="n">
        <v>1</v>
      </c>
    </row>
    <row r="890" customFormat="false" ht="15" hidden="false" customHeight="true" outlineLevel="0" collapsed="false">
      <c r="A890" s="6" t="n">
        <v>31958</v>
      </c>
      <c r="B890" s="6" t="s">
        <v>19</v>
      </c>
      <c r="C890" s="6" t="s">
        <v>37</v>
      </c>
      <c r="D890" s="6" t="s">
        <v>31</v>
      </c>
      <c r="E890" s="6" t="s">
        <v>62</v>
      </c>
      <c r="F890" s="6" t="s">
        <v>23</v>
      </c>
      <c r="G890" s="6" t="s">
        <v>34</v>
      </c>
      <c r="H890" s="6" t="n">
        <v>4</v>
      </c>
      <c r="I890" s="7" t="n">
        <v>129.9900055</v>
      </c>
      <c r="J890" s="6" t="n">
        <v>1</v>
      </c>
      <c r="K890" s="7" t="n">
        <v>129.9900055</v>
      </c>
      <c r="L890" s="7" t="n">
        <v>1.299999952</v>
      </c>
      <c r="M890" s="8" t="n">
        <v>0.01</v>
      </c>
      <c r="N890" s="7" t="n">
        <v>10.03999996</v>
      </c>
      <c r="O890" s="9" t="n">
        <v>0</v>
      </c>
    </row>
    <row r="891" customFormat="false" ht="15" hidden="false" customHeight="true" outlineLevel="0" collapsed="false">
      <c r="A891" s="6" t="n">
        <v>48387</v>
      </c>
      <c r="B891" s="6" t="s">
        <v>19</v>
      </c>
      <c r="C891" s="6" t="s">
        <v>20</v>
      </c>
      <c r="D891" s="6" t="s">
        <v>21</v>
      </c>
      <c r="E891" s="6" t="s">
        <v>66</v>
      </c>
      <c r="F891" s="6" t="s">
        <v>57</v>
      </c>
      <c r="G891" s="6" t="s">
        <v>24</v>
      </c>
      <c r="H891" s="6" t="n">
        <v>4</v>
      </c>
      <c r="I891" s="7" t="n">
        <v>50</v>
      </c>
      <c r="J891" s="6" t="n">
        <v>4</v>
      </c>
      <c r="K891" s="7" t="n">
        <v>200</v>
      </c>
      <c r="L891" s="7" t="n">
        <v>6</v>
      </c>
      <c r="M891" s="8" t="n">
        <v>0.029999999</v>
      </c>
      <c r="N891" s="7" t="n">
        <v>-181</v>
      </c>
      <c r="O891" s="9" t="n">
        <v>0</v>
      </c>
    </row>
    <row r="892" customFormat="false" ht="15" hidden="false" customHeight="true" outlineLevel="0" collapsed="false">
      <c r="A892" s="6" t="n">
        <v>7185</v>
      </c>
      <c r="B892" s="6" t="s">
        <v>19</v>
      </c>
      <c r="C892" s="6" t="s">
        <v>37</v>
      </c>
      <c r="D892" s="6" t="s">
        <v>50</v>
      </c>
      <c r="E892" s="6" t="s">
        <v>51</v>
      </c>
      <c r="F892" s="6" t="s">
        <v>40</v>
      </c>
      <c r="G892" s="6" t="s">
        <v>24</v>
      </c>
      <c r="H892" s="6" t="n">
        <v>4</v>
      </c>
      <c r="I892" s="7" t="n">
        <v>399.980011</v>
      </c>
      <c r="J892" s="6" t="n">
        <v>1</v>
      </c>
      <c r="K892" s="7" t="n">
        <v>399.980011</v>
      </c>
      <c r="L892" s="7" t="n">
        <v>68</v>
      </c>
      <c r="M892" s="8" t="n">
        <v>0.170000002</v>
      </c>
      <c r="N892" s="7" t="n">
        <v>89.63999939</v>
      </c>
      <c r="O892" s="12" t="n">
        <v>1</v>
      </c>
    </row>
    <row r="893" customFormat="false" ht="15" hidden="false" customHeight="true" outlineLevel="0" collapsed="false">
      <c r="A893" s="6" t="n">
        <v>76846</v>
      </c>
      <c r="B893" s="6" t="s">
        <v>19</v>
      </c>
      <c r="C893" s="6" t="s">
        <v>20</v>
      </c>
      <c r="D893" s="6" t="s">
        <v>27</v>
      </c>
      <c r="E893" s="6" t="s">
        <v>28</v>
      </c>
      <c r="F893" s="6" t="s">
        <v>96</v>
      </c>
      <c r="G893" s="6" t="s">
        <v>24</v>
      </c>
      <c r="H893" s="6" t="n">
        <v>4</v>
      </c>
      <c r="I893" s="7" t="n">
        <v>215.8200073</v>
      </c>
      <c r="J893" s="6" t="n">
        <v>1</v>
      </c>
      <c r="K893" s="7" t="n">
        <v>215.8200073</v>
      </c>
      <c r="L893" s="7" t="n">
        <v>28.05999947</v>
      </c>
      <c r="M893" s="8" t="n">
        <v>0.129999995</v>
      </c>
      <c r="N893" s="7" t="n">
        <v>78.86000061</v>
      </c>
      <c r="O893" s="9" t="n">
        <v>0</v>
      </c>
    </row>
    <row r="894" customFormat="false" ht="15" hidden="false" customHeight="true" outlineLevel="0" collapsed="false">
      <c r="A894" s="6" t="n">
        <v>37332</v>
      </c>
      <c r="B894" s="6" t="s">
        <v>19</v>
      </c>
      <c r="C894" s="6" t="s">
        <v>20</v>
      </c>
      <c r="D894" s="6" t="s">
        <v>31</v>
      </c>
      <c r="E894" s="6" t="s">
        <v>62</v>
      </c>
      <c r="F894" s="6" t="s">
        <v>58</v>
      </c>
      <c r="G894" s="6" t="s">
        <v>24</v>
      </c>
      <c r="H894" s="6" t="n">
        <v>4</v>
      </c>
      <c r="I894" s="7" t="n">
        <v>49.97999954</v>
      </c>
      <c r="J894" s="6" t="n">
        <v>4</v>
      </c>
      <c r="K894" s="7" t="n">
        <v>199.9199982</v>
      </c>
      <c r="L894" s="7" t="n">
        <v>29.98999977</v>
      </c>
      <c r="M894" s="8" t="n">
        <v>0.150000006</v>
      </c>
      <c r="N894" s="7" t="n">
        <v>49.27999878</v>
      </c>
      <c r="O894" s="9" t="n">
        <v>0</v>
      </c>
    </row>
    <row r="895" customFormat="false" ht="15" hidden="false" customHeight="true" outlineLevel="0" collapsed="false">
      <c r="A895" s="6" t="n">
        <v>19971</v>
      </c>
      <c r="B895" s="6" t="s">
        <v>19</v>
      </c>
      <c r="C895" s="6" t="s">
        <v>20</v>
      </c>
      <c r="D895" s="6" t="s">
        <v>21</v>
      </c>
      <c r="E895" s="6" t="s">
        <v>65</v>
      </c>
      <c r="F895" s="6" t="s">
        <v>57</v>
      </c>
      <c r="G895" s="6" t="s">
        <v>24</v>
      </c>
      <c r="H895" s="6" t="n">
        <v>4</v>
      </c>
      <c r="I895" s="7" t="n">
        <v>50</v>
      </c>
      <c r="J895" s="6" t="n">
        <v>4</v>
      </c>
      <c r="K895" s="7" t="n">
        <v>200</v>
      </c>
      <c r="L895" s="7" t="n">
        <v>10</v>
      </c>
      <c r="M895" s="8" t="n">
        <v>0.050000001</v>
      </c>
      <c r="N895" s="7" t="n">
        <v>-8.359999657</v>
      </c>
      <c r="O895" s="9" t="n">
        <v>0</v>
      </c>
    </row>
    <row r="896" customFormat="false" ht="15" hidden="false" customHeight="true" outlineLevel="0" collapsed="false">
      <c r="A896" s="6" t="n">
        <v>32989</v>
      </c>
      <c r="B896" s="6" t="s">
        <v>19</v>
      </c>
      <c r="C896" s="6" t="s">
        <v>37</v>
      </c>
      <c r="D896" s="6" t="s">
        <v>31</v>
      </c>
      <c r="E896" s="6" t="s">
        <v>32</v>
      </c>
      <c r="F896" s="6" t="s">
        <v>57</v>
      </c>
      <c r="G896" s="6" t="s">
        <v>34</v>
      </c>
      <c r="H896" s="6" t="n">
        <v>4</v>
      </c>
      <c r="I896" s="7" t="n">
        <v>50</v>
      </c>
      <c r="J896" s="6" t="n">
        <v>2</v>
      </c>
      <c r="K896" s="7" t="n">
        <v>100</v>
      </c>
      <c r="L896" s="7" t="n">
        <v>3</v>
      </c>
      <c r="M896" s="8" t="n">
        <v>0.029999999</v>
      </c>
      <c r="N896" s="7" t="n">
        <v>-35.59999847</v>
      </c>
      <c r="O896" s="12" t="n">
        <v>1</v>
      </c>
    </row>
    <row r="897" customFormat="false" ht="15" hidden="false" customHeight="true" outlineLevel="0" collapsed="false">
      <c r="A897" s="6" t="n">
        <v>38930</v>
      </c>
      <c r="B897" s="6" t="s">
        <v>26</v>
      </c>
      <c r="C897" s="6" t="s">
        <v>37</v>
      </c>
      <c r="D897" s="6" t="s">
        <v>31</v>
      </c>
      <c r="E897" s="6" t="s">
        <v>86</v>
      </c>
      <c r="F897" s="6" t="s">
        <v>100</v>
      </c>
      <c r="G897" s="6" t="s">
        <v>34</v>
      </c>
      <c r="H897" s="6" t="n">
        <v>1</v>
      </c>
      <c r="I897" s="7" t="n">
        <v>14.98999977</v>
      </c>
      <c r="J897" s="6" t="n">
        <v>2</v>
      </c>
      <c r="K897" s="7" t="n">
        <v>29.97999954</v>
      </c>
      <c r="L897" s="7" t="n">
        <v>5.400000095</v>
      </c>
      <c r="M897" s="8" t="n">
        <v>0.180000007</v>
      </c>
      <c r="N897" s="7" t="n">
        <v>6.389999866</v>
      </c>
      <c r="O897" s="12" t="n">
        <v>1</v>
      </c>
    </row>
    <row r="898" customFormat="false" ht="15" hidden="false" customHeight="true" outlineLevel="0" collapsed="false">
      <c r="A898" s="6" t="n">
        <v>4096</v>
      </c>
      <c r="B898" s="6" t="s">
        <v>46</v>
      </c>
      <c r="C898" s="6" t="s">
        <v>20</v>
      </c>
      <c r="D898" s="6" t="s">
        <v>50</v>
      </c>
      <c r="E898" s="6" t="s">
        <v>51</v>
      </c>
      <c r="F898" s="6" t="s">
        <v>71</v>
      </c>
      <c r="G898" s="6" t="s">
        <v>47</v>
      </c>
      <c r="H898" s="6" t="n">
        <v>2</v>
      </c>
      <c r="I898" s="7" t="n">
        <v>199.9900055</v>
      </c>
      <c r="J898" s="6" t="n">
        <v>1</v>
      </c>
      <c r="K898" s="7" t="n">
        <v>199.9900055</v>
      </c>
      <c r="L898" s="7" t="n">
        <v>6</v>
      </c>
      <c r="M898" s="8" t="n">
        <v>0.029999999</v>
      </c>
      <c r="N898" s="7" t="n">
        <v>32.97999954</v>
      </c>
      <c r="O898" s="9" t="n">
        <v>0</v>
      </c>
    </row>
    <row r="899" customFormat="false" ht="15" hidden="false" customHeight="true" outlineLevel="0" collapsed="false">
      <c r="A899" s="6" t="n">
        <v>51160</v>
      </c>
      <c r="B899" s="6" t="s">
        <v>19</v>
      </c>
      <c r="C899" s="6" t="s">
        <v>20</v>
      </c>
      <c r="D899" s="6" t="s">
        <v>27</v>
      </c>
      <c r="E899" s="6" t="s">
        <v>79</v>
      </c>
      <c r="F899" s="6" t="s">
        <v>58</v>
      </c>
      <c r="G899" s="6" t="s">
        <v>24</v>
      </c>
      <c r="H899" s="6" t="n">
        <v>4</v>
      </c>
      <c r="I899" s="7" t="n">
        <v>49.97999954</v>
      </c>
      <c r="J899" s="6" t="n">
        <v>1</v>
      </c>
      <c r="K899" s="7" t="n">
        <v>49.97999954</v>
      </c>
      <c r="L899" s="7" t="n">
        <v>2.75</v>
      </c>
      <c r="M899" s="8" t="n">
        <v>0.059999999</v>
      </c>
      <c r="N899" s="7" t="n">
        <v>21.25</v>
      </c>
      <c r="O899" s="12" t="n">
        <v>1</v>
      </c>
    </row>
    <row r="900" customFormat="false" ht="15" hidden="false" customHeight="true" outlineLevel="0" collapsed="false">
      <c r="A900" s="6" t="n">
        <v>66289</v>
      </c>
      <c r="B900" s="6" t="s">
        <v>46</v>
      </c>
      <c r="C900" s="6" t="s">
        <v>20</v>
      </c>
      <c r="D900" s="6" t="s">
        <v>21</v>
      </c>
      <c r="E900" s="6" t="s">
        <v>64</v>
      </c>
      <c r="F900" s="6" t="s">
        <v>40</v>
      </c>
      <c r="G900" s="6" t="s">
        <v>34</v>
      </c>
      <c r="H900" s="6" t="n">
        <v>2</v>
      </c>
      <c r="I900" s="7" t="n">
        <v>399.980011</v>
      </c>
      <c r="J900" s="6" t="n">
        <v>1</v>
      </c>
      <c r="K900" s="7" t="n">
        <v>399.980011</v>
      </c>
      <c r="L900" s="7" t="n">
        <v>52</v>
      </c>
      <c r="M900" s="8" t="n">
        <v>0.129999995</v>
      </c>
      <c r="N900" s="7" t="n">
        <v>100.2200012</v>
      </c>
      <c r="O900" s="12" t="n">
        <v>1</v>
      </c>
    </row>
    <row r="901" customFormat="false" ht="15" hidden="false" customHeight="true" outlineLevel="0" collapsed="false">
      <c r="A901" s="6" t="n">
        <v>52942</v>
      </c>
      <c r="B901" s="6" t="s">
        <v>19</v>
      </c>
      <c r="C901" s="6" t="s">
        <v>20</v>
      </c>
      <c r="D901" s="6" t="s">
        <v>50</v>
      </c>
      <c r="E901" s="6" t="s">
        <v>72</v>
      </c>
      <c r="F901" s="6" t="s">
        <v>29</v>
      </c>
      <c r="G901" s="6" t="s">
        <v>24</v>
      </c>
      <c r="H901" s="6" t="n">
        <v>4</v>
      </c>
      <c r="I901" s="7" t="n">
        <v>99.98999786</v>
      </c>
      <c r="J901" s="6" t="n">
        <v>1</v>
      </c>
      <c r="K901" s="7" t="n">
        <v>99.98999786</v>
      </c>
      <c r="L901" s="7" t="n">
        <v>7</v>
      </c>
      <c r="M901" s="8" t="n">
        <v>0.07</v>
      </c>
      <c r="N901" s="7" t="n">
        <v>-144.1399994</v>
      </c>
      <c r="O901" s="9" t="n">
        <v>0</v>
      </c>
    </row>
    <row r="902" customFormat="false" ht="15" hidden="false" customHeight="true" outlineLevel="0" collapsed="false">
      <c r="A902" s="6" t="n">
        <v>26615</v>
      </c>
      <c r="B902" s="6" t="s">
        <v>19</v>
      </c>
      <c r="C902" s="6" t="s">
        <v>20</v>
      </c>
      <c r="D902" s="6" t="s">
        <v>27</v>
      </c>
      <c r="E902" s="6" t="s">
        <v>42</v>
      </c>
      <c r="F902" s="6" t="s">
        <v>33</v>
      </c>
      <c r="G902" s="6" t="s">
        <v>34</v>
      </c>
      <c r="H902" s="6" t="n">
        <v>4</v>
      </c>
      <c r="I902" s="7" t="n">
        <v>59.99000168</v>
      </c>
      <c r="J902" s="6" t="n">
        <v>1</v>
      </c>
      <c r="K902" s="7" t="n">
        <v>59.99000168</v>
      </c>
      <c r="L902" s="7" t="n">
        <v>7.800000191</v>
      </c>
      <c r="M902" s="8" t="n">
        <v>0.129999995</v>
      </c>
      <c r="N902" s="7" t="n">
        <v>24.53000069</v>
      </c>
      <c r="O902" s="12" t="n">
        <v>1</v>
      </c>
    </row>
    <row r="903" customFormat="false" ht="15" hidden="false" customHeight="true" outlineLevel="0" collapsed="false">
      <c r="A903" s="6" t="n">
        <v>32691</v>
      </c>
      <c r="B903" s="6" t="s">
        <v>36</v>
      </c>
      <c r="C903" s="6" t="s">
        <v>20</v>
      </c>
      <c r="D903" s="6" t="s">
        <v>31</v>
      </c>
      <c r="E903" s="6" t="s">
        <v>62</v>
      </c>
      <c r="F903" s="6" t="s">
        <v>33</v>
      </c>
      <c r="G903" s="6" t="s">
        <v>34</v>
      </c>
      <c r="H903" s="6" t="n">
        <v>0</v>
      </c>
      <c r="I903" s="7" t="n">
        <v>59.99000168</v>
      </c>
      <c r="J903" s="6" t="n">
        <v>2</v>
      </c>
      <c r="K903" s="7" t="n">
        <v>119.9800034</v>
      </c>
      <c r="L903" s="7" t="n">
        <v>8.399999619</v>
      </c>
      <c r="M903" s="8" t="n">
        <v>0.07</v>
      </c>
      <c r="N903" s="7" t="n">
        <v>31.23999977</v>
      </c>
      <c r="O903" s="9" t="n">
        <v>0</v>
      </c>
    </row>
    <row r="904" customFormat="false" ht="15" hidden="false" customHeight="true" outlineLevel="0" collapsed="false">
      <c r="A904" s="6" t="n">
        <v>71875</v>
      </c>
      <c r="B904" s="6" t="s">
        <v>19</v>
      </c>
      <c r="C904" s="6" t="s">
        <v>37</v>
      </c>
      <c r="D904" s="6" t="s">
        <v>27</v>
      </c>
      <c r="E904" s="6" t="s">
        <v>69</v>
      </c>
      <c r="F904" s="6" t="s">
        <v>87</v>
      </c>
      <c r="G904" s="6" t="s">
        <v>44</v>
      </c>
      <c r="H904" s="6" t="n">
        <v>4</v>
      </c>
      <c r="I904" s="7" t="n">
        <v>532.5800171</v>
      </c>
      <c r="J904" s="6" t="n">
        <v>1</v>
      </c>
      <c r="K904" s="7" t="n">
        <v>532.5800171</v>
      </c>
      <c r="L904" s="7" t="n">
        <v>15.97999954</v>
      </c>
      <c r="M904" s="8" t="n">
        <v>0.029999999</v>
      </c>
      <c r="N904" s="7" t="n">
        <v>154.9799957</v>
      </c>
      <c r="O904" s="12" t="n">
        <v>1</v>
      </c>
    </row>
    <row r="905" customFormat="false" ht="15" hidden="false" customHeight="true" outlineLevel="0" collapsed="false">
      <c r="A905" s="6" t="n">
        <v>20929</v>
      </c>
      <c r="B905" s="6" t="s">
        <v>19</v>
      </c>
      <c r="C905" s="6" t="s">
        <v>37</v>
      </c>
      <c r="D905" s="6" t="s">
        <v>27</v>
      </c>
      <c r="E905" s="6" t="s">
        <v>28</v>
      </c>
      <c r="F905" s="6" t="s">
        <v>33</v>
      </c>
      <c r="G905" s="6" t="s">
        <v>44</v>
      </c>
      <c r="H905" s="6" t="n">
        <v>4</v>
      </c>
      <c r="I905" s="7" t="n">
        <v>59.99000168</v>
      </c>
      <c r="J905" s="6" t="n">
        <v>5</v>
      </c>
      <c r="K905" s="7" t="n">
        <v>299.9500122</v>
      </c>
      <c r="L905" s="7" t="n">
        <v>53.99000168</v>
      </c>
      <c r="M905" s="8" t="n">
        <v>0.180000007</v>
      </c>
      <c r="N905" s="7" t="n">
        <v>-418.1300049</v>
      </c>
      <c r="O905" s="12" t="n">
        <v>1</v>
      </c>
    </row>
    <row r="906" customFormat="false" ht="15" hidden="false" customHeight="true" outlineLevel="0" collapsed="false">
      <c r="A906" s="6" t="n">
        <v>53587</v>
      </c>
      <c r="B906" s="6" t="s">
        <v>19</v>
      </c>
      <c r="C906" s="6" t="s">
        <v>20</v>
      </c>
      <c r="D906" s="6" t="s">
        <v>50</v>
      </c>
      <c r="E906" s="6" t="s">
        <v>51</v>
      </c>
      <c r="F906" s="6" t="s">
        <v>23</v>
      </c>
      <c r="G906" s="6" t="s">
        <v>44</v>
      </c>
      <c r="H906" s="6" t="n">
        <v>4</v>
      </c>
      <c r="I906" s="7" t="n">
        <v>129.9900055</v>
      </c>
      <c r="J906" s="6" t="n">
        <v>1</v>
      </c>
      <c r="K906" s="7" t="n">
        <v>129.9900055</v>
      </c>
      <c r="L906" s="7" t="n">
        <v>2.599999905</v>
      </c>
      <c r="M906" s="8" t="n">
        <v>0.02</v>
      </c>
      <c r="N906" s="7" t="n">
        <v>-15.92000008</v>
      </c>
      <c r="O906" s="9" t="n">
        <v>0</v>
      </c>
    </row>
    <row r="907" customFormat="false" ht="15" hidden="false" customHeight="true" outlineLevel="0" collapsed="false">
      <c r="A907" s="6" t="n">
        <v>39047</v>
      </c>
      <c r="B907" s="6" t="s">
        <v>36</v>
      </c>
      <c r="C907" s="6" t="s">
        <v>49</v>
      </c>
      <c r="D907" s="6" t="s">
        <v>31</v>
      </c>
      <c r="E907" s="6" t="s">
        <v>86</v>
      </c>
      <c r="F907" s="6" t="s">
        <v>78</v>
      </c>
      <c r="G907" s="6" t="s">
        <v>34</v>
      </c>
      <c r="H907" s="6" t="n">
        <v>0</v>
      </c>
      <c r="I907" s="7" t="n">
        <v>25</v>
      </c>
      <c r="J907" s="6" t="n">
        <v>1</v>
      </c>
      <c r="K907" s="7" t="n">
        <v>25</v>
      </c>
      <c r="L907" s="7" t="n">
        <v>2.5</v>
      </c>
      <c r="M907" s="8" t="n">
        <v>0.100000001</v>
      </c>
      <c r="N907" s="7" t="n">
        <v>-36</v>
      </c>
      <c r="O907" s="12" t="n">
        <v>1</v>
      </c>
    </row>
    <row r="908" customFormat="false" ht="15" hidden="false" customHeight="true" outlineLevel="0" collapsed="false">
      <c r="A908" s="6" t="n">
        <v>64866</v>
      </c>
      <c r="B908" s="6" t="s">
        <v>19</v>
      </c>
      <c r="C908" s="6" t="s">
        <v>20</v>
      </c>
      <c r="D908" s="6" t="s">
        <v>21</v>
      </c>
      <c r="E908" s="6" t="s">
        <v>65</v>
      </c>
      <c r="F908" s="6" t="s">
        <v>58</v>
      </c>
      <c r="G908" s="6" t="s">
        <v>34</v>
      </c>
      <c r="H908" s="6" t="n">
        <v>4</v>
      </c>
      <c r="I908" s="7" t="n">
        <v>49.97999954</v>
      </c>
      <c r="J908" s="6" t="n">
        <v>3</v>
      </c>
      <c r="K908" s="7" t="n">
        <v>149.9400024</v>
      </c>
      <c r="L908" s="7" t="n">
        <v>4.5</v>
      </c>
      <c r="M908" s="8" t="n">
        <v>0.029999999</v>
      </c>
      <c r="N908" s="7" t="n">
        <v>69.80999756</v>
      </c>
      <c r="O908" s="9" t="n">
        <v>0</v>
      </c>
    </row>
    <row r="909" customFormat="false" ht="15" hidden="false" customHeight="true" outlineLevel="0" collapsed="false">
      <c r="A909" s="6" t="n">
        <v>23898</v>
      </c>
      <c r="B909" s="6" t="s">
        <v>19</v>
      </c>
      <c r="C909" s="6" t="s">
        <v>20</v>
      </c>
      <c r="D909" s="6" t="s">
        <v>27</v>
      </c>
      <c r="E909" s="6" t="s">
        <v>28</v>
      </c>
      <c r="F909" s="6" t="s">
        <v>23</v>
      </c>
      <c r="G909" s="6" t="s">
        <v>24</v>
      </c>
      <c r="H909" s="6" t="n">
        <v>4</v>
      </c>
      <c r="I909" s="7" t="n">
        <v>129.9900055</v>
      </c>
      <c r="J909" s="6" t="n">
        <v>1</v>
      </c>
      <c r="K909" s="7" t="n">
        <v>129.9900055</v>
      </c>
      <c r="L909" s="7" t="n">
        <v>1.299999952</v>
      </c>
      <c r="M909" s="8" t="n">
        <v>0.01</v>
      </c>
      <c r="N909" s="7" t="n">
        <v>61.77000046</v>
      </c>
      <c r="O909" s="9" t="n">
        <v>0</v>
      </c>
    </row>
    <row r="910" customFormat="false" ht="15" hidden="false" customHeight="true" outlineLevel="0" collapsed="false">
      <c r="A910" s="6" t="n">
        <v>61430</v>
      </c>
      <c r="B910" s="6" t="s">
        <v>19</v>
      </c>
      <c r="C910" s="6" t="s">
        <v>20</v>
      </c>
      <c r="D910" s="6" t="s">
        <v>50</v>
      </c>
      <c r="E910" s="6" t="s">
        <v>63</v>
      </c>
      <c r="F910" s="6" t="s">
        <v>57</v>
      </c>
      <c r="G910" s="6" t="s">
        <v>24</v>
      </c>
      <c r="H910" s="6" t="n">
        <v>4</v>
      </c>
      <c r="I910" s="7" t="n">
        <v>50</v>
      </c>
      <c r="J910" s="6" t="n">
        <v>5</v>
      </c>
      <c r="K910" s="7" t="n">
        <v>250</v>
      </c>
      <c r="L910" s="7" t="n">
        <v>45</v>
      </c>
      <c r="M910" s="8" t="n">
        <v>0.180000007</v>
      </c>
      <c r="N910" s="7" t="n">
        <v>73.80000305</v>
      </c>
      <c r="O910" s="12" t="n">
        <v>1</v>
      </c>
    </row>
    <row r="911" customFormat="false" ht="15" hidden="false" customHeight="true" outlineLevel="0" collapsed="false">
      <c r="A911" s="6" t="n">
        <v>73777</v>
      </c>
      <c r="B911" s="6" t="s">
        <v>19</v>
      </c>
      <c r="C911" s="6" t="s">
        <v>20</v>
      </c>
      <c r="D911" s="6" t="s">
        <v>27</v>
      </c>
      <c r="E911" s="6" t="s">
        <v>28</v>
      </c>
      <c r="F911" s="6" t="s">
        <v>96</v>
      </c>
      <c r="G911" s="6" t="s">
        <v>24</v>
      </c>
      <c r="H911" s="6" t="n">
        <v>4</v>
      </c>
      <c r="I911" s="7" t="n">
        <v>215.8200073</v>
      </c>
      <c r="J911" s="6" t="n">
        <v>1</v>
      </c>
      <c r="K911" s="7" t="n">
        <v>215.8200073</v>
      </c>
      <c r="L911" s="7" t="n">
        <v>38.84999847</v>
      </c>
      <c r="M911" s="8" t="n">
        <v>0.180000007</v>
      </c>
      <c r="N911" s="7" t="n">
        <v>59.8199997</v>
      </c>
      <c r="O911" s="9" t="n">
        <v>0</v>
      </c>
    </row>
    <row r="912" customFormat="false" ht="15" hidden="false" customHeight="true" outlineLevel="0" collapsed="false">
      <c r="A912" s="6" t="n">
        <v>54461</v>
      </c>
      <c r="B912" s="6" t="s">
        <v>19</v>
      </c>
      <c r="C912" s="6" t="s">
        <v>49</v>
      </c>
      <c r="D912" s="6" t="s">
        <v>50</v>
      </c>
      <c r="E912" s="6" t="s">
        <v>63</v>
      </c>
      <c r="F912" s="6" t="s">
        <v>105</v>
      </c>
      <c r="G912" s="6" t="s">
        <v>34</v>
      </c>
      <c r="H912" s="6" t="n">
        <v>4</v>
      </c>
      <c r="I912" s="7" t="n">
        <v>34.99000168</v>
      </c>
      <c r="J912" s="6" t="n">
        <v>4</v>
      </c>
      <c r="K912" s="7" t="n">
        <v>139.9600067</v>
      </c>
      <c r="L912" s="7" t="n">
        <v>5.599999905</v>
      </c>
      <c r="M912" s="8" t="n">
        <v>0.039999999</v>
      </c>
      <c r="N912" s="7" t="n">
        <v>34.93000031</v>
      </c>
      <c r="O912" s="9" t="n">
        <v>0</v>
      </c>
    </row>
    <row r="913" customFormat="false" ht="15" hidden="false" customHeight="true" outlineLevel="0" collapsed="false">
      <c r="A913" s="6" t="n">
        <v>45785</v>
      </c>
      <c r="B913" s="6" t="s">
        <v>19</v>
      </c>
      <c r="C913" s="6" t="s">
        <v>49</v>
      </c>
      <c r="D913" s="6" t="s">
        <v>27</v>
      </c>
      <c r="E913" s="6" t="s">
        <v>79</v>
      </c>
      <c r="F913" s="6" t="s">
        <v>58</v>
      </c>
      <c r="G913" s="6" t="s">
        <v>44</v>
      </c>
      <c r="H913" s="6" t="n">
        <v>4</v>
      </c>
      <c r="I913" s="7" t="n">
        <v>49.97999954</v>
      </c>
      <c r="J913" s="6" t="n">
        <v>1</v>
      </c>
      <c r="K913" s="7" t="n">
        <v>49.97999954</v>
      </c>
      <c r="L913" s="7" t="n">
        <v>5</v>
      </c>
      <c r="M913" s="8" t="n">
        <v>0.100000001</v>
      </c>
      <c r="N913" s="7" t="n">
        <v>-32.97000122</v>
      </c>
      <c r="O913" s="12" t="n">
        <v>1</v>
      </c>
    </row>
    <row r="914" customFormat="false" ht="15" hidden="false" customHeight="true" outlineLevel="0" collapsed="false">
      <c r="A914" s="6" t="n">
        <v>38051</v>
      </c>
      <c r="B914" s="6" t="s">
        <v>19</v>
      </c>
      <c r="C914" s="6" t="s">
        <v>20</v>
      </c>
      <c r="D914" s="6" t="s">
        <v>31</v>
      </c>
      <c r="E914" s="6" t="s">
        <v>32</v>
      </c>
      <c r="F914" s="6" t="s">
        <v>23</v>
      </c>
      <c r="G914" s="6" t="s">
        <v>24</v>
      </c>
      <c r="H914" s="6" t="n">
        <v>4</v>
      </c>
      <c r="I914" s="7" t="n">
        <v>129.9900055</v>
      </c>
      <c r="J914" s="6" t="n">
        <v>1</v>
      </c>
      <c r="K914" s="7" t="n">
        <v>129.9900055</v>
      </c>
      <c r="L914" s="7" t="n">
        <v>9.100000381</v>
      </c>
      <c r="M914" s="8" t="n">
        <v>0.07</v>
      </c>
      <c r="N914" s="7" t="n">
        <v>31.79000092</v>
      </c>
      <c r="O914" s="9" t="n">
        <v>0</v>
      </c>
    </row>
    <row r="915" customFormat="false" ht="15" hidden="false" customHeight="true" outlineLevel="0" collapsed="false">
      <c r="A915" s="6" t="n">
        <v>14948</v>
      </c>
      <c r="B915" s="6" t="s">
        <v>19</v>
      </c>
      <c r="C915" s="6" t="s">
        <v>37</v>
      </c>
      <c r="D915" s="6" t="s">
        <v>21</v>
      </c>
      <c r="E915" s="6" t="s">
        <v>65</v>
      </c>
      <c r="F915" s="6" t="s">
        <v>71</v>
      </c>
      <c r="G915" s="6" t="s">
        <v>34</v>
      </c>
      <c r="H915" s="6" t="n">
        <v>4</v>
      </c>
      <c r="I915" s="7" t="n">
        <v>199.9900055</v>
      </c>
      <c r="J915" s="6" t="n">
        <v>1</v>
      </c>
      <c r="K915" s="7" t="n">
        <v>199.9900055</v>
      </c>
      <c r="L915" s="7" t="n">
        <v>40</v>
      </c>
      <c r="M915" s="8" t="n">
        <v>0.200000003</v>
      </c>
      <c r="N915" s="7" t="n">
        <v>78.40000153</v>
      </c>
      <c r="O915" s="9" t="n">
        <v>0</v>
      </c>
    </row>
    <row r="916" customFormat="false" ht="15" hidden="false" customHeight="true" outlineLevel="0" collapsed="false">
      <c r="A916" s="6" t="n">
        <v>52890</v>
      </c>
      <c r="B916" s="6" t="s">
        <v>19</v>
      </c>
      <c r="C916" s="6" t="s">
        <v>20</v>
      </c>
      <c r="D916" s="6" t="s">
        <v>50</v>
      </c>
      <c r="E916" s="6" t="s">
        <v>51</v>
      </c>
      <c r="F916" s="6" t="s">
        <v>58</v>
      </c>
      <c r="G916" s="6" t="s">
        <v>24</v>
      </c>
      <c r="H916" s="6" t="n">
        <v>4</v>
      </c>
      <c r="I916" s="7" t="n">
        <v>49.97999954</v>
      </c>
      <c r="J916" s="6" t="n">
        <v>2</v>
      </c>
      <c r="K916" s="7" t="n">
        <v>99.95999908</v>
      </c>
      <c r="L916" s="7" t="n">
        <v>10</v>
      </c>
      <c r="M916" s="8" t="n">
        <v>0.100000001</v>
      </c>
      <c r="N916" s="7" t="n">
        <v>25.19000053</v>
      </c>
      <c r="O916" s="12" t="n">
        <v>1</v>
      </c>
    </row>
    <row r="917" customFormat="false" ht="15" hidden="false" customHeight="true" outlineLevel="0" collapsed="false">
      <c r="A917" s="6" t="n">
        <v>47985</v>
      </c>
      <c r="B917" s="6" t="s">
        <v>19</v>
      </c>
      <c r="C917" s="6" t="s">
        <v>37</v>
      </c>
      <c r="D917" s="6" t="s">
        <v>38</v>
      </c>
      <c r="E917" s="6" t="s">
        <v>92</v>
      </c>
      <c r="F917" s="6" t="s">
        <v>58</v>
      </c>
      <c r="G917" s="6" t="s">
        <v>44</v>
      </c>
      <c r="H917" s="6" t="n">
        <v>4</v>
      </c>
      <c r="I917" s="7" t="n">
        <v>49.97999954</v>
      </c>
      <c r="J917" s="6" t="n">
        <v>5</v>
      </c>
      <c r="K917" s="7" t="n">
        <v>249.8999939</v>
      </c>
      <c r="L917" s="7" t="n">
        <v>32.49000168</v>
      </c>
      <c r="M917" s="8" t="n">
        <v>0.129999995</v>
      </c>
      <c r="N917" s="7" t="n">
        <v>80.44000244</v>
      </c>
      <c r="O917" s="12" t="n">
        <v>1</v>
      </c>
    </row>
    <row r="918" customFormat="false" ht="15" hidden="false" customHeight="true" outlineLevel="0" collapsed="false">
      <c r="A918" s="6" t="n">
        <v>59056</v>
      </c>
      <c r="B918" s="6" t="s">
        <v>36</v>
      </c>
      <c r="C918" s="6" t="s">
        <v>37</v>
      </c>
      <c r="D918" s="6" t="s">
        <v>50</v>
      </c>
      <c r="E918" s="6" t="s">
        <v>51</v>
      </c>
      <c r="F918" s="6" t="s">
        <v>40</v>
      </c>
      <c r="G918" s="6" t="s">
        <v>44</v>
      </c>
      <c r="H918" s="6" t="n">
        <v>0</v>
      </c>
      <c r="I918" s="7" t="n">
        <v>399.980011</v>
      </c>
      <c r="J918" s="6" t="n">
        <v>1</v>
      </c>
      <c r="K918" s="7" t="n">
        <v>399.980011</v>
      </c>
      <c r="L918" s="7" t="n">
        <v>72</v>
      </c>
      <c r="M918" s="8" t="n">
        <v>0.180000007</v>
      </c>
      <c r="N918" s="7" t="n">
        <v>91.83999634</v>
      </c>
      <c r="O918" s="9" t="n">
        <v>0</v>
      </c>
    </row>
    <row r="919" customFormat="false" ht="15" hidden="false" customHeight="true" outlineLevel="0" collapsed="false">
      <c r="A919" s="6" t="n">
        <v>50951</v>
      </c>
      <c r="B919" s="6" t="s">
        <v>19</v>
      </c>
      <c r="C919" s="6" t="s">
        <v>49</v>
      </c>
      <c r="D919" s="6" t="s">
        <v>27</v>
      </c>
      <c r="E919" s="6" t="s">
        <v>79</v>
      </c>
      <c r="F919" s="6" t="s">
        <v>58</v>
      </c>
      <c r="G919" s="6" t="s">
        <v>34</v>
      </c>
      <c r="H919" s="6" t="n">
        <v>4</v>
      </c>
      <c r="I919" s="7" t="n">
        <v>49.97999954</v>
      </c>
      <c r="J919" s="6" t="n">
        <v>4</v>
      </c>
      <c r="K919" s="7" t="n">
        <v>199.9199982</v>
      </c>
      <c r="L919" s="7" t="n">
        <v>19.98999977</v>
      </c>
      <c r="M919" s="8" t="n">
        <v>0.100000001</v>
      </c>
      <c r="N919" s="7" t="n">
        <v>88.16000366</v>
      </c>
      <c r="O919" s="9" t="n">
        <v>0</v>
      </c>
    </row>
    <row r="920" customFormat="false" ht="15" hidden="false" customHeight="true" outlineLevel="0" collapsed="false">
      <c r="A920" s="6" t="n">
        <v>39549</v>
      </c>
      <c r="B920" s="6" t="s">
        <v>19</v>
      </c>
      <c r="C920" s="6" t="s">
        <v>49</v>
      </c>
      <c r="D920" s="6" t="s">
        <v>31</v>
      </c>
      <c r="E920" s="6" t="s">
        <v>62</v>
      </c>
      <c r="F920" s="6" t="s">
        <v>75</v>
      </c>
      <c r="G920" s="6" t="s">
        <v>34</v>
      </c>
      <c r="H920" s="6" t="n">
        <v>4</v>
      </c>
      <c r="I920" s="7" t="n">
        <v>299.980011</v>
      </c>
      <c r="J920" s="6" t="n">
        <v>1</v>
      </c>
      <c r="K920" s="7" t="n">
        <v>299.980011</v>
      </c>
      <c r="L920" s="7" t="n">
        <v>0</v>
      </c>
      <c r="M920" s="8" t="n">
        <v>0</v>
      </c>
      <c r="N920" s="7" t="n">
        <v>86.98999786</v>
      </c>
      <c r="O920" s="12" t="n">
        <v>1</v>
      </c>
    </row>
    <row r="921" customFormat="false" ht="15" hidden="false" customHeight="true" outlineLevel="0" collapsed="false">
      <c r="A921" s="6" t="n">
        <v>12526</v>
      </c>
      <c r="B921" s="6" t="s">
        <v>46</v>
      </c>
      <c r="C921" s="6" t="s">
        <v>20</v>
      </c>
      <c r="D921" s="6" t="s">
        <v>21</v>
      </c>
      <c r="E921" s="6" t="s">
        <v>65</v>
      </c>
      <c r="F921" s="6" t="s">
        <v>23</v>
      </c>
      <c r="G921" s="6" t="s">
        <v>24</v>
      </c>
      <c r="H921" s="6" t="n">
        <v>2</v>
      </c>
      <c r="I921" s="7" t="n">
        <v>129.9900055</v>
      </c>
      <c r="J921" s="6" t="n">
        <v>1</v>
      </c>
      <c r="K921" s="7" t="n">
        <v>129.9900055</v>
      </c>
      <c r="L921" s="7" t="n">
        <v>20.79999924</v>
      </c>
      <c r="M921" s="8" t="n">
        <v>0.159999996</v>
      </c>
      <c r="N921" s="7" t="n">
        <v>40.95000076</v>
      </c>
      <c r="O921" s="9" t="n">
        <v>0</v>
      </c>
    </row>
    <row r="922" customFormat="false" ht="15" hidden="false" customHeight="true" outlineLevel="0" collapsed="false">
      <c r="A922" s="6" t="n">
        <v>57708</v>
      </c>
      <c r="B922" s="6" t="s">
        <v>19</v>
      </c>
      <c r="C922" s="6" t="s">
        <v>20</v>
      </c>
      <c r="D922" s="6" t="s">
        <v>50</v>
      </c>
      <c r="E922" s="6" t="s">
        <v>51</v>
      </c>
      <c r="F922" s="6" t="s">
        <v>71</v>
      </c>
      <c r="G922" s="6" t="s">
        <v>47</v>
      </c>
      <c r="H922" s="6" t="n">
        <v>4</v>
      </c>
      <c r="I922" s="7" t="n">
        <v>199.9900055</v>
      </c>
      <c r="J922" s="6" t="n">
        <v>1</v>
      </c>
      <c r="K922" s="7" t="n">
        <v>199.9900055</v>
      </c>
      <c r="L922" s="7" t="n">
        <v>2</v>
      </c>
      <c r="M922" s="8" t="n">
        <v>0.01</v>
      </c>
      <c r="N922" s="7" t="n">
        <v>61.97000122</v>
      </c>
      <c r="O922" s="9" t="n">
        <v>0</v>
      </c>
    </row>
    <row r="923" customFormat="false" ht="15" hidden="false" customHeight="true" outlineLevel="0" collapsed="false">
      <c r="A923" s="6" t="n">
        <v>16927</v>
      </c>
      <c r="B923" s="6" t="s">
        <v>19</v>
      </c>
      <c r="C923" s="6" t="s">
        <v>20</v>
      </c>
      <c r="D923" s="6" t="s">
        <v>21</v>
      </c>
      <c r="E923" s="6" t="s">
        <v>65</v>
      </c>
      <c r="F923" s="6" t="s">
        <v>57</v>
      </c>
      <c r="G923" s="6" t="s">
        <v>44</v>
      </c>
      <c r="H923" s="6" t="n">
        <v>4</v>
      </c>
      <c r="I923" s="7" t="n">
        <v>50</v>
      </c>
      <c r="J923" s="6" t="n">
        <v>1</v>
      </c>
      <c r="K923" s="7" t="n">
        <v>50</v>
      </c>
      <c r="L923" s="7" t="n">
        <v>8</v>
      </c>
      <c r="M923" s="8" t="n">
        <v>0.159999996</v>
      </c>
      <c r="N923" s="7" t="n">
        <v>19.73999977</v>
      </c>
      <c r="O923" s="9" t="n">
        <v>0</v>
      </c>
    </row>
    <row r="924" customFormat="false" ht="15" hidden="false" customHeight="true" outlineLevel="0" collapsed="false">
      <c r="A924" s="6" t="n">
        <v>57664</v>
      </c>
      <c r="B924" s="6" t="s">
        <v>19</v>
      </c>
      <c r="C924" s="6" t="s">
        <v>37</v>
      </c>
      <c r="D924" s="6" t="s">
        <v>50</v>
      </c>
      <c r="E924" s="6" t="s">
        <v>51</v>
      </c>
      <c r="F924" s="6" t="s">
        <v>57</v>
      </c>
      <c r="G924" s="6" t="s">
        <v>44</v>
      </c>
      <c r="H924" s="6" t="n">
        <v>4</v>
      </c>
      <c r="I924" s="7" t="n">
        <v>50</v>
      </c>
      <c r="J924" s="6" t="n">
        <v>3</v>
      </c>
      <c r="K924" s="7" t="n">
        <v>150</v>
      </c>
      <c r="L924" s="7" t="n">
        <v>37.5</v>
      </c>
      <c r="M924" s="8" t="n">
        <v>0.25</v>
      </c>
      <c r="N924" s="7" t="n">
        <v>-196.8800049</v>
      </c>
      <c r="O924" s="12" t="n">
        <v>1</v>
      </c>
    </row>
    <row r="925" customFormat="false" ht="15" hidden="false" customHeight="true" outlineLevel="0" collapsed="false">
      <c r="A925" s="6" t="n">
        <v>44545</v>
      </c>
      <c r="B925" s="6" t="s">
        <v>19</v>
      </c>
      <c r="C925" s="6" t="s">
        <v>49</v>
      </c>
      <c r="D925" s="6" t="s">
        <v>38</v>
      </c>
      <c r="E925" s="6" t="s">
        <v>94</v>
      </c>
      <c r="F925" s="6" t="s">
        <v>80</v>
      </c>
      <c r="G925" s="6" t="s">
        <v>47</v>
      </c>
      <c r="H925" s="6" t="n">
        <v>4</v>
      </c>
      <c r="I925" s="7" t="n">
        <v>24.98999977</v>
      </c>
      <c r="J925" s="6" t="n">
        <v>4</v>
      </c>
      <c r="K925" s="7" t="n">
        <v>99.95999908</v>
      </c>
      <c r="L925" s="7" t="n">
        <v>24.98999977</v>
      </c>
      <c r="M925" s="8" t="n">
        <v>0.25</v>
      </c>
      <c r="N925" s="7" t="n">
        <v>26.23999977</v>
      </c>
      <c r="O925" s="12" t="n">
        <v>1</v>
      </c>
    </row>
    <row r="926" customFormat="false" ht="15" hidden="false" customHeight="true" outlineLevel="0" collapsed="false">
      <c r="A926" s="6" t="n">
        <v>56562</v>
      </c>
      <c r="B926" s="6" t="s">
        <v>36</v>
      </c>
      <c r="C926" s="6" t="s">
        <v>20</v>
      </c>
      <c r="D926" s="6" t="s">
        <v>50</v>
      </c>
      <c r="E926" s="6" t="s">
        <v>72</v>
      </c>
      <c r="F926" s="6" t="s">
        <v>23</v>
      </c>
      <c r="G926" s="6" t="s">
        <v>44</v>
      </c>
      <c r="H926" s="6" t="n">
        <v>0</v>
      </c>
      <c r="I926" s="7" t="n">
        <v>129.9900055</v>
      </c>
      <c r="J926" s="6" t="n">
        <v>1</v>
      </c>
      <c r="K926" s="7" t="n">
        <v>129.9900055</v>
      </c>
      <c r="L926" s="7" t="n">
        <v>23.39999962</v>
      </c>
      <c r="M926" s="8" t="n">
        <v>0.180000007</v>
      </c>
      <c r="N926" s="7" t="n">
        <v>13.3199997</v>
      </c>
      <c r="O926" s="12" t="n">
        <v>1</v>
      </c>
    </row>
    <row r="927" customFormat="false" ht="15" hidden="false" customHeight="true" outlineLevel="0" collapsed="false">
      <c r="A927" s="6" t="n">
        <v>30288</v>
      </c>
      <c r="B927" s="6" t="s">
        <v>46</v>
      </c>
      <c r="C927" s="6" t="s">
        <v>20</v>
      </c>
      <c r="D927" s="6" t="s">
        <v>27</v>
      </c>
      <c r="E927" s="6" t="s">
        <v>42</v>
      </c>
      <c r="F927" s="6" t="s">
        <v>29</v>
      </c>
      <c r="G927" s="6" t="s">
        <v>34</v>
      </c>
      <c r="H927" s="6" t="n">
        <v>2</v>
      </c>
      <c r="I927" s="7" t="n">
        <v>99.98999786</v>
      </c>
      <c r="J927" s="6" t="n">
        <v>3</v>
      </c>
      <c r="K927" s="7" t="n">
        <v>299.9700012</v>
      </c>
      <c r="L927" s="7" t="n">
        <v>12</v>
      </c>
      <c r="M927" s="8" t="n">
        <v>0.039999999</v>
      </c>
      <c r="N927" s="7" t="n">
        <v>-161.2599945</v>
      </c>
      <c r="O927" s="12" t="n">
        <v>1</v>
      </c>
    </row>
    <row r="928" customFormat="false" ht="15" hidden="false" customHeight="true" outlineLevel="0" collapsed="false">
      <c r="A928" s="6" t="n">
        <v>26413</v>
      </c>
      <c r="B928" s="6" t="s">
        <v>19</v>
      </c>
      <c r="C928" s="6" t="s">
        <v>49</v>
      </c>
      <c r="D928" s="6" t="s">
        <v>27</v>
      </c>
      <c r="E928" s="6" t="s">
        <v>28</v>
      </c>
      <c r="F928" s="6" t="s">
        <v>57</v>
      </c>
      <c r="G928" s="6" t="s">
        <v>44</v>
      </c>
      <c r="H928" s="6" t="n">
        <v>4</v>
      </c>
      <c r="I928" s="7" t="n">
        <v>50</v>
      </c>
      <c r="J928" s="6" t="n">
        <v>1</v>
      </c>
      <c r="K928" s="7" t="n">
        <v>50</v>
      </c>
      <c r="L928" s="7" t="n">
        <v>6.5</v>
      </c>
      <c r="M928" s="8" t="n">
        <v>0.129999995</v>
      </c>
      <c r="N928" s="7" t="n">
        <v>-34.79999924</v>
      </c>
      <c r="O928" s="9" t="n">
        <v>0</v>
      </c>
    </row>
    <row r="929" customFormat="false" ht="15" hidden="false" customHeight="true" outlineLevel="0" collapsed="false">
      <c r="A929" s="6" t="n">
        <v>4069</v>
      </c>
      <c r="B929" s="6" t="s">
        <v>46</v>
      </c>
      <c r="C929" s="6" t="s">
        <v>20</v>
      </c>
      <c r="D929" s="6" t="s">
        <v>50</v>
      </c>
      <c r="E929" s="6" t="s">
        <v>51</v>
      </c>
      <c r="F929" s="6" t="s">
        <v>100</v>
      </c>
      <c r="G929" s="6" t="s">
        <v>44</v>
      </c>
      <c r="H929" s="6" t="n">
        <v>2</v>
      </c>
      <c r="I929" s="7" t="n">
        <v>17.98999977</v>
      </c>
      <c r="J929" s="6" t="n">
        <v>4</v>
      </c>
      <c r="K929" s="7" t="n">
        <v>71.95999908</v>
      </c>
      <c r="L929" s="7" t="n">
        <v>2.160000086</v>
      </c>
      <c r="M929" s="8" t="n">
        <v>0.029999999</v>
      </c>
      <c r="N929" s="7" t="n">
        <v>16.75</v>
      </c>
      <c r="O929" s="12" t="n">
        <v>1</v>
      </c>
    </row>
    <row r="930" customFormat="false" ht="15" hidden="false" customHeight="true" outlineLevel="0" collapsed="false">
      <c r="A930" s="6" t="n">
        <v>3577</v>
      </c>
      <c r="B930" s="6" t="s">
        <v>19</v>
      </c>
      <c r="C930" s="6" t="s">
        <v>20</v>
      </c>
      <c r="D930" s="6" t="s">
        <v>50</v>
      </c>
      <c r="E930" s="6" t="s">
        <v>63</v>
      </c>
      <c r="F930" s="6" t="s">
        <v>71</v>
      </c>
      <c r="G930" s="6" t="s">
        <v>24</v>
      </c>
      <c r="H930" s="6" t="n">
        <v>4</v>
      </c>
      <c r="I930" s="7" t="n">
        <v>199.9900055</v>
      </c>
      <c r="J930" s="6" t="n">
        <v>1</v>
      </c>
      <c r="K930" s="7" t="n">
        <v>199.9900055</v>
      </c>
      <c r="L930" s="7" t="n">
        <v>50</v>
      </c>
      <c r="M930" s="8" t="n">
        <v>0.25</v>
      </c>
      <c r="N930" s="7" t="n">
        <v>28.20000076</v>
      </c>
      <c r="O930" s="9" t="n">
        <v>0</v>
      </c>
    </row>
    <row r="931" customFormat="false" ht="15" hidden="false" customHeight="true" outlineLevel="0" collapsed="false">
      <c r="A931" s="6" t="n">
        <v>31677</v>
      </c>
      <c r="B931" s="6" t="s">
        <v>19</v>
      </c>
      <c r="C931" s="6" t="s">
        <v>37</v>
      </c>
      <c r="D931" s="6" t="s">
        <v>31</v>
      </c>
      <c r="E931" s="6" t="s">
        <v>62</v>
      </c>
      <c r="F931" s="6" t="s">
        <v>75</v>
      </c>
      <c r="G931" s="6" t="s">
        <v>24</v>
      </c>
      <c r="H931" s="6" t="n">
        <v>4</v>
      </c>
      <c r="I931" s="7" t="n">
        <v>299.980011</v>
      </c>
      <c r="J931" s="6" t="n">
        <v>1</v>
      </c>
      <c r="K931" s="7" t="n">
        <v>299.980011</v>
      </c>
      <c r="L931" s="7" t="n">
        <v>6</v>
      </c>
      <c r="M931" s="8" t="n">
        <v>0.02</v>
      </c>
      <c r="N931" s="7" t="n">
        <v>-244.8899994</v>
      </c>
      <c r="O931" s="9" t="n">
        <v>0</v>
      </c>
    </row>
    <row r="932" customFormat="false" ht="15" hidden="false" customHeight="true" outlineLevel="0" collapsed="false">
      <c r="A932" s="6" t="n">
        <v>45227</v>
      </c>
      <c r="B932" s="6" t="s">
        <v>19</v>
      </c>
      <c r="C932" s="6" t="s">
        <v>20</v>
      </c>
      <c r="D932" s="6" t="s">
        <v>27</v>
      </c>
      <c r="E932" s="6" t="s">
        <v>79</v>
      </c>
      <c r="F932" s="6" t="s">
        <v>33</v>
      </c>
      <c r="G932" s="6" t="s">
        <v>34</v>
      </c>
      <c r="H932" s="6" t="n">
        <v>4</v>
      </c>
      <c r="I932" s="7" t="n">
        <v>59.99000168</v>
      </c>
      <c r="J932" s="6" t="n">
        <v>2</v>
      </c>
      <c r="K932" s="7" t="n">
        <v>119.9800034</v>
      </c>
      <c r="L932" s="7" t="n">
        <v>30</v>
      </c>
      <c r="M932" s="8" t="n">
        <v>0.25</v>
      </c>
      <c r="N932" s="7" t="n">
        <v>-35.99000168</v>
      </c>
      <c r="O932" s="9" t="n">
        <v>0</v>
      </c>
    </row>
    <row r="933" customFormat="false" ht="15" hidden="false" customHeight="true" outlineLevel="0" collapsed="false">
      <c r="A933" s="6" t="n">
        <v>39391</v>
      </c>
      <c r="B933" s="6" t="s">
        <v>19</v>
      </c>
      <c r="C933" s="6" t="s">
        <v>20</v>
      </c>
      <c r="D933" s="6" t="s">
        <v>31</v>
      </c>
      <c r="E933" s="6" t="s">
        <v>56</v>
      </c>
      <c r="F933" s="6" t="s">
        <v>23</v>
      </c>
      <c r="G933" s="6" t="s">
        <v>24</v>
      </c>
      <c r="H933" s="6" t="n">
        <v>4</v>
      </c>
      <c r="I933" s="7" t="n">
        <v>129.9900055</v>
      </c>
      <c r="J933" s="6" t="n">
        <v>1</v>
      </c>
      <c r="K933" s="7" t="n">
        <v>129.9900055</v>
      </c>
      <c r="L933" s="7" t="n">
        <v>19.5</v>
      </c>
      <c r="M933" s="8" t="n">
        <v>0.150000006</v>
      </c>
      <c r="N933" s="7" t="n">
        <v>38.66999817</v>
      </c>
      <c r="O933" s="9" t="n">
        <v>0</v>
      </c>
    </row>
    <row r="934" customFormat="false" ht="15" hidden="false" customHeight="true" outlineLevel="0" collapsed="false">
      <c r="A934" s="6" t="n">
        <v>30041</v>
      </c>
      <c r="B934" s="6" t="s">
        <v>19</v>
      </c>
      <c r="C934" s="6" t="s">
        <v>20</v>
      </c>
      <c r="D934" s="6" t="s">
        <v>27</v>
      </c>
      <c r="E934" s="6" t="s">
        <v>42</v>
      </c>
      <c r="F934" s="6" t="s">
        <v>71</v>
      </c>
      <c r="G934" s="6" t="s">
        <v>34</v>
      </c>
      <c r="H934" s="6" t="n">
        <v>4</v>
      </c>
      <c r="I934" s="7" t="n">
        <v>199.9900055</v>
      </c>
      <c r="J934" s="6" t="n">
        <v>1</v>
      </c>
      <c r="K934" s="7" t="n">
        <v>199.9900055</v>
      </c>
      <c r="L934" s="7" t="n">
        <v>6</v>
      </c>
      <c r="M934" s="8" t="n">
        <v>0.029999999</v>
      </c>
      <c r="N934" s="7" t="n">
        <v>0</v>
      </c>
      <c r="O934" s="9" t="n">
        <v>0</v>
      </c>
    </row>
    <row r="935" customFormat="false" ht="15" hidden="false" customHeight="true" outlineLevel="0" collapsed="false">
      <c r="A935" s="6" t="n">
        <v>45328</v>
      </c>
      <c r="B935" s="6" t="s">
        <v>36</v>
      </c>
      <c r="C935" s="6" t="s">
        <v>37</v>
      </c>
      <c r="D935" s="6" t="s">
        <v>38</v>
      </c>
      <c r="E935" s="6" t="s">
        <v>39</v>
      </c>
      <c r="F935" s="6" t="s">
        <v>58</v>
      </c>
      <c r="G935" s="6" t="s">
        <v>44</v>
      </c>
      <c r="H935" s="6" t="n">
        <v>0</v>
      </c>
      <c r="I935" s="7" t="n">
        <v>49.97999954</v>
      </c>
      <c r="J935" s="6" t="n">
        <v>5</v>
      </c>
      <c r="K935" s="7" t="n">
        <v>249.8999939</v>
      </c>
      <c r="L935" s="7" t="n">
        <v>5</v>
      </c>
      <c r="M935" s="8" t="n">
        <v>0.02</v>
      </c>
      <c r="N935" s="7" t="n">
        <v>18.37000084</v>
      </c>
      <c r="O935" s="12" t="n">
        <v>1</v>
      </c>
    </row>
    <row r="936" customFormat="false" ht="15" hidden="false" customHeight="true" outlineLevel="0" collapsed="false">
      <c r="A936" s="6" t="n">
        <v>2779</v>
      </c>
      <c r="B936" s="6" t="s">
        <v>46</v>
      </c>
      <c r="C936" s="6" t="s">
        <v>37</v>
      </c>
      <c r="D936" s="6" t="s">
        <v>50</v>
      </c>
      <c r="E936" s="6" t="s">
        <v>51</v>
      </c>
      <c r="F936" s="6" t="s">
        <v>57</v>
      </c>
      <c r="G936" s="6" t="s">
        <v>44</v>
      </c>
      <c r="H936" s="6" t="n">
        <v>2</v>
      </c>
      <c r="I936" s="7" t="n">
        <v>50</v>
      </c>
      <c r="J936" s="6" t="n">
        <v>4</v>
      </c>
      <c r="K936" s="7" t="n">
        <v>200</v>
      </c>
      <c r="L936" s="7" t="n">
        <v>50</v>
      </c>
      <c r="M936" s="8" t="n">
        <v>0.25</v>
      </c>
      <c r="N936" s="7" t="n">
        <v>52.5</v>
      </c>
      <c r="O936" s="12" t="n">
        <v>1</v>
      </c>
    </row>
    <row r="937" customFormat="false" ht="15" hidden="false" customHeight="true" outlineLevel="0" collapsed="false">
      <c r="A937" s="6" t="n">
        <v>7154</v>
      </c>
      <c r="B937" s="6" t="s">
        <v>46</v>
      </c>
      <c r="C937" s="6" t="s">
        <v>37</v>
      </c>
      <c r="D937" s="6" t="s">
        <v>50</v>
      </c>
      <c r="E937" s="6" t="s">
        <v>51</v>
      </c>
      <c r="F937" s="6" t="s">
        <v>71</v>
      </c>
      <c r="G937" s="6" t="s">
        <v>24</v>
      </c>
      <c r="H937" s="6" t="n">
        <v>2</v>
      </c>
      <c r="I937" s="7" t="n">
        <v>199.9900055</v>
      </c>
      <c r="J937" s="6" t="n">
        <v>1</v>
      </c>
      <c r="K937" s="7" t="n">
        <v>199.9900055</v>
      </c>
      <c r="L937" s="7" t="n">
        <v>30</v>
      </c>
      <c r="M937" s="8" t="n">
        <v>0.150000006</v>
      </c>
      <c r="N937" s="7" t="n">
        <v>81.59999847</v>
      </c>
      <c r="O937" s="12" t="n">
        <v>1</v>
      </c>
    </row>
    <row r="938" customFormat="false" ht="15" hidden="false" customHeight="true" outlineLevel="0" collapsed="false">
      <c r="A938" s="6" t="n">
        <v>34219</v>
      </c>
      <c r="B938" s="6" t="s">
        <v>19</v>
      </c>
      <c r="C938" s="6" t="s">
        <v>20</v>
      </c>
      <c r="D938" s="6" t="s">
        <v>31</v>
      </c>
      <c r="E938" s="6" t="s">
        <v>62</v>
      </c>
      <c r="F938" s="6" t="s">
        <v>71</v>
      </c>
      <c r="G938" s="6" t="s">
        <v>34</v>
      </c>
      <c r="H938" s="6" t="n">
        <v>4</v>
      </c>
      <c r="I938" s="7" t="n">
        <v>199.9900055</v>
      </c>
      <c r="J938" s="6" t="n">
        <v>1</v>
      </c>
      <c r="K938" s="7" t="n">
        <v>199.9900055</v>
      </c>
      <c r="L938" s="7" t="n">
        <v>2</v>
      </c>
      <c r="M938" s="8" t="n">
        <v>0.01</v>
      </c>
      <c r="N938" s="7" t="n">
        <v>35.63999939</v>
      </c>
      <c r="O938" s="12" t="n">
        <v>1</v>
      </c>
    </row>
    <row r="939" customFormat="false" ht="15" hidden="false" customHeight="true" outlineLevel="0" collapsed="false">
      <c r="A939" s="6" t="n">
        <v>75020</v>
      </c>
      <c r="B939" s="6" t="s">
        <v>19</v>
      </c>
      <c r="C939" s="6" t="s">
        <v>20</v>
      </c>
      <c r="D939" s="6" t="s">
        <v>27</v>
      </c>
      <c r="E939" s="6" t="s">
        <v>54</v>
      </c>
      <c r="F939" s="6" t="s">
        <v>113</v>
      </c>
      <c r="G939" s="6" t="s">
        <v>34</v>
      </c>
      <c r="H939" s="6" t="n">
        <v>4</v>
      </c>
      <c r="I939" s="7" t="n">
        <v>164.3800049</v>
      </c>
      <c r="J939" s="6" t="n">
        <v>1</v>
      </c>
      <c r="K939" s="7" t="n">
        <v>164.3800049</v>
      </c>
      <c r="L939" s="7" t="n">
        <v>4.929999828</v>
      </c>
      <c r="M939" s="8" t="n">
        <v>0.029999999</v>
      </c>
      <c r="N939" s="7" t="n">
        <v>78.12999725</v>
      </c>
      <c r="O939" s="12" t="n">
        <v>1</v>
      </c>
    </row>
    <row r="940" customFormat="false" ht="15" hidden="false" customHeight="true" outlineLevel="0" collapsed="false">
      <c r="A940" s="6" t="n">
        <v>67627</v>
      </c>
      <c r="B940" s="6" t="s">
        <v>19</v>
      </c>
      <c r="C940" s="6" t="s">
        <v>20</v>
      </c>
      <c r="D940" s="6" t="s">
        <v>21</v>
      </c>
      <c r="E940" s="6" t="s">
        <v>64</v>
      </c>
      <c r="F940" s="6" t="s">
        <v>71</v>
      </c>
      <c r="G940" s="6" t="s">
        <v>24</v>
      </c>
      <c r="H940" s="6" t="n">
        <v>4</v>
      </c>
      <c r="I940" s="7" t="n">
        <v>199.9900055</v>
      </c>
      <c r="J940" s="6" t="n">
        <v>1</v>
      </c>
      <c r="K940" s="7" t="n">
        <v>199.9900055</v>
      </c>
      <c r="L940" s="7" t="n">
        <v>34</v>
      </c>
      <c r="M940" s="8" t="n">
        <v>0.170000002</v>
      </c>
      <c r="N940" s="7" t="n">
        <v>43.15999985</v>
      </c>
      <c r="O940" s="9" t="n">
        <v>0</v>
      </c>
    </row>
    <row r="941" customFormat="false" ht="15" hidden="false" customHeight="true" outlineLevel="0" collapsed="false">
      <c r="A941" s="6" t="n">
        <v>41990</v>
      </c>
      <c r="B941" s="6" t="s">
        <v>19</v>
      </c>
      <c r="C941" s="6" t="s">
        <v>49</v>
      </c>
      <c r="D941" s="6" t="s">
        <v>21</v>
      </c>
      <c r="E941" s="6" t="s">
        <v>66</v>
      </c>
      <c r="F941" s="6" t="s">
        <v>23</v>
      </c>
      <c r="G941" s="6" t="s">
        <v>47</v>
      </c>
      <c r="H941" s="6" t="n">
        <v>4</v>
      </c>
      <c r="I941" s="7" t="n">
        <v>129.9900055</v>
      </c>
      <c r="J941" s="6" t="n">
        <v>1</v>
      </c>
      <c r="K941" s="7" t="n">
        <v>129.9900055</v>
      </c>
      <c r="L941" s="7" t="n">
        <v>0</v>
      </c>
      <c r="M941" s="8" t="n">
        <v>0</v>
      </c>
      <c r="N941" s="7" t="n">
        <v>-56.29000092</v>
      </c>
      <c r="O941" s="12" t="n">
        <v>1</v>
      </c>
    </row>
    <row r="942" customFormat="false" ht="15" hidden="false" customHeight="true" outlineLevel="0" collapsed="false">
      <c r="A942" s="6" t="n">
        <v>34967</v>
      </c>
      <c r="B942" s="6" t="s">
        <v>19</v>
      </c>
      <c r="C942" s="6" t="s">
        <v>37</v>
      </c>
      <c r="D942" s="6" t="s">
        <v>31</v>
      </c>
      <c r="E942" s="6" t="s">
        <v>56</v>
      </c>
      <c r="F942" s="6" t="s">
        <v>23</v>
      </c>
      <c r="G942" s="6" t="s">
        <v>34</v>
      </c>
      <c r="H942" s="6" t="n">
        <v>4</v>
      </c>
      <c r="I942" s="7" t="n">
        <v>129.9900055</v>
      </c>
      <c r="J942" s="6" t="n">
        <v>1</v>
      </c>
      <c r="K942" s="7" t="n">
        <v>129.9900055</v>
      </c>
      <c r="L942" s="7" t="n">
        <v>20.79999924</v>
      </c>
      <c r="M942" s="8" t="n">
        <v>0.159999996</v>
      </c>
      <c r="N942" s="7" t="n">
        <v>-160.1799927</v>
      </c>
      <c r="O942" s="9" t="n">
        <v>0</v>
      </c>
    </row>
    <row r="943" customFormat="false" ht="15" hidden="false" customHeight="true" outlineLevel="0" collapsed="false">
      <c r="A943" s="6" t="n">
        <v>14535</v>
      </c>
      <c r="B943" s="6" t="s">
        <v>26</v>
      </c>
      <c r="C943" s="6" t="s">
        <v>20</v>
      </c>
      <c r="D943" s="6" t="s">
        <v>21</v>
      </c>
      <c r="E943" s="6" t="s">
        <v>65</v>
      </c>
      <c r="F943" s="6" t="s">
        <v>23</v>
      </c>
      <c r="G943" s="6" t="s">
        <v>34</v>
      </c>
      <c r="H943" s="6" t="n">
        <v>1</v>
      </c>
      <c r="I943" s="7" t="n">
        <v>129.9900055</v>
      </c>
      <c r="J943" s="6" t="n">
        <v>1</v>
      </c>
      <c r="K943" s="7" t="n">
        <v>129.9900055</v>
      </c>
      <c r="L943" s="7" t="n">
        <v>3.900000095</v>
      </c>
      <c r="M943" s="8" t="n">
        <v>0.029999999</v>
      </c>
      <c r="N943" s="7" t="n">
        <v>45.77000046</v>
      </c>
      <c r="O943" s="12" t="n">
        <v>1</v>
      </c>
    </row>
    <row r="944" customFormat="false" ht="15" hidden="false" customHeight="true" outlineLevel="0" collapsed="false">
      <c r="A944" s="6" t="n">
        <v>63366</v>
      </c>
      <c r="B944" s="6" t="s">
        <v>26</v>
      </c>
      <c r="C944" s="6" t="s">
        <v>20</v>
      </c>
      <c r="D944" s="6" t="s">
        <v>21</v>
      </c>
      <c r="E944" s="6" t="s">
        <v>65</v>
      </c>
      <c r="F944" s="6" t="s">
        <v>29</v>
      </c>
      <c r="G944" s="6" t="s">
        <v>47</v>
      </c>
      <c r="H944" s="6" t="n">
        <v>1</v>
      </c>
      <c r="I944" s="7" t="n">
        <v>99.98999786</v>
      </c>
      <c r="J944" s="6" t="n">
        <v>1</v>
      </c>
      <c r="K944" s="7" t="n">
        <v>99.98999786</v>
      </c>
      <c r="L944" s="7" t="n">
        <v>18</v>
      </c>
      <c r="M944" s="8" t="n">
        <v>0.180000007</v>
      </c>
      <c r="N944" s="7" t="n">
        <v>-68.30000305</v>
      </c>
      <c r="O944" s="12" t="n">
        <v>1</v>
      </c>
    </row>
    <row r="945" customFormat="false" ht="15" hidden="false" customHeight="true" outlineLevel="0" collapsed="false">
      <c r="A945" s="6" t="n">
        <v>4512</v>
      </c>
      <c r="B945" s="6" t="s">
        <v>19</v>
      </c>
      <c r="C945" s="6" t="s">
        <v>49</v>
      </c>
      <c r="D945" s="6" t="s">
        <v>50</v>
      </c>
      <c r="E945" s="6" t="s">
        <v>51</v>
      </c>
      <c r="F945" s="6" t="s">
        <v>40</v>
      </c>
      <c r="G945" s="6" t="s">
        <v>47</v>
      </c>
      <c r="H945" s="6" t="n">
        <v>4</v>
      </c>
      <c r="I945" s="7" t="n">
        <v>399.980011</v>
      </c>
      <c r="J945" s="6" t="n">
        <v>1</v>
      </c>
      <c r="K945" s="7" t="n">
        <v>399.980011</v>
      </c>
      <c r="L945" s="7" t="n">
        <v>64</v>
      </c>
      <c r="M945" s="8" t="n">
        <v>0.159999996</v>
      </c>
      <c r="N945" s="7" t="n">
        <v>42</v>
      </c>
      <c r="O945" s="9" t="n">
        <v>0</v>
      </c>
    </row>
    <row r="946" customFormat="false" ht="15" hidden="false" customHeight="true" outlineLevel="0" collapsed="false">
      <c r="A946" s="6" t="n">
        <v>56539</v>
      </c>
      <c r="B946" s="6" t="s">
        <v>26</v>
      </c>
      <c r="C946" s="6" t="s">
        <v>20</v>
      </c>
      <c r="D946" s="6" t="s">
        <v>50</v>
      </c>
      <c r="E946" s="6" t="s">
        <v>63</v>
      </c>
      <c r="F946" s="6" t="s">
        <v>100</v>
      </c>
      <c r="G946" s="6" t="s">
        <v>34</v>
      </c>
      <c r="H946" s="6" t="n">
        <v>1</v>
      </c>
      <c r="I946" s="7" t="n">
        <v>14.98999977</v>
      </c>
      <c r="J946" s="6" t="n">
        <v>4</v>
      </c>
      <c r="K946" s="7" t="n">
        <v>59.95999908</v>
      </c>
      <c r="L946" s="7" t="n">
        <v>1.200000048</v>
      </c>
      <c r="M946" s="8" t="n">
        <v>0.02</v>
      </c>
      <c r="N946" s="7" t="n">
        <v>-45.0699997</v>
      </c>
      <c r="O946" s="12" t="n">
        <v>1</v>
      </c>
    </row>
    <row r="947" customFormat="false" ht="15" hidden="false" customHeight="true" outlineLevel="0" collapsed="false">
      <c r="A947" s="6" t="n">
        <v>9407</v>
      </c>
      <c r="B947" s="6" t="s">
        <v>19</v>
      </c>
      <c r="C947" s="6" t="s">
        <v>20</v>
      </c>
      <c r="D947" s="6" t="s">
        <v>50</v>
      </c>
      <c r="E947" s="6" t="s">
        <v>51</v>
      </c>
      <c r="F947" s="6" t="s">
        <v>58</v>
      </c>
      <c r="G947" s="6" t="s">
        <v>24</v>
      </c>
      <c r="H947" s="6" t="n">
        <v>4</v>
      </c>
      <c r="I947" s="7" t="n">
        <v>49.97999954</v>
      </c>
      <c r="J947" s="6" t="n">
        <v>2</v>
      </c>
      <c r="K947" s="7" t="n">
        <v>99.95999908</v>
      </c>
      <c r="L947" s="7" t="n">
        <v>15.98999977</v>
      </c>
      <c r="M947" s="8" t="n">
        <v>0.159999996</v>
      </c>
      <c r="N947" s="7" t="n">
        <v>0</v>
      </c>
      <c r="O947" s="9" t="n">
        <v>0</v>
      </c>
    </row>
    <row r="948" customFormat="false" ht="15" hidden="false" customHeight="true" outlineLevel="0" collapsed="false">
      <c r="A948" s="6" t="n">
        <v>41252</v>
      </c>
      <c r="B948" s="6" t="s">
        <v>46</v>
      </c>
      <c r="C948" s="6" t="s">
        <v>20</v>
      </c>
      <c r="D948" s="6" t="s">
        <v>31</v>
      </c>
      <c r="E948" s="6" t="s">
        <v>56</v>
      </c>
      <c r="F948" s="6" t="s">
        <v>40</v>
      </c>
      <c r="G948" s="6" t="s">
        <v>24</v>
      </c>
      <c r="H948" s="6" t="n">
        <v>2</v>
      </c>
      <c r="I948" s="7" t="n">
        <v>399.980011</v>
      </c>
      <c r="J948" s="6" t="n">
        <v>1</v>
      </c>
      <c r="K948" s="7" t="n">
        <v>399.980011</v>
      </c>
      <c r="L948" s="7" t="n">
        <v>0</v>
      </c>
      <c r="M948" s="8" t="n">
        <v>0</v>
      </c>
      <c r="N948" s="7" t="n">
        <v>115.9899979</v>
      </c>
      <c r="O948" s="12" t="n">
        <v>1</v>
      </c>
    </row>
    <row r="949" customFormat="false" ht="15" hidden="false" customHeight="true" outlineLevel="0" collapsed="false">
      <c r="A949" s="6" t="n">
        <v>51692</v>
      </c>
      <c r="B949" s="6" t="s">
        <v>46</v>
      </c>
      <c r="C949" s="6" t="s">
        <v>37</v>
      </c>
      <c r="D949" s="6" t="s">
        <v>50</v>
      </c>
      <c r="E949" s="6" t="s">
        <v>51</v>
      </c>
      <c r="F949" s="6" t="s">
        <v>58</v>
      </c>
      <c r="G949" s="6" t="s">
        <v>34</v>
      </c>
      <c r="H949" s="6" t="n">
        <v>2</v>
      </c>
      <c r="I949" s="7" t="n">
        <v>49.97999954</v>
      </c>
      <c r="J949" s="6" t="n">
        <v>4</v>
      </c>
      <c r="K949" s="7" t="n">
        <v>199.9199982</v>
      </c>
      <c r="L949" s="7" t="n">
        <v>8</v>
      </c>
      <c r="M949" s="8" t="n">
        <v>0.039999999</v>
      </c>
      <c r="N949" s="7" t="n">
        <v>7.679999828</v>
      </c>
      <c r="O949" s="12" t="n">
        <v>1</v>
      </c>
    </row>
    <row r="950" customFormat="false" ht="15" hidden="false" customHeight="true" outlineLevel="0" collapsed="false">
      <c r="A950" s="6" t="n">
        <v>20856</v>
      </c>
      <c r="B950" s="6" t="s">
        <v>19</v>
      </c>
      <c r="C950" s="6" t="s">
        <v>37</v>
      </c>
      <c r="D950" s="6" t="s">
        <v>27</v>
      </c>
      <c r="E950" s="6" t="s">
        <v>54</v>
      </c>
      <c r="F950" s="6" t="s">
        <v>58</v>
      </c>
      <c r="G950" s="6" t="s">
        <v>34</v>
      </c>
      <c r="H950" s="6" t="n">
        <v>4</v>
      </c>
      <c r="I950" s="7" t="n">
        <v>49.97999954</v>
      </c>
      <c r="J950" s="6" t="n">
        <v>1</v>
      </c>
      <c r="K950" s="7" t="n">
        <v>49.97999954</v>
      </c>
      <c r="L950" s="7" t="n">
        <v>8.5</v>
      </c>
      <c r="M950" s="8" t="n">
        <v>0.170000002</v>
      </c>
      <c r="N950" s="7" t="n">
        <v>19.90999985</v>
      </c>
      <c r="O950" s="9" t="n">
        <v>0</v>
      </c>
    </row>
    <row r="951" customFormat="false" ht="15" hidden="false" customHeight="true" outlineLevel="0" collapsed="false">
      <c r="A951" s="6" t="n">
        <v>16615</v>
      </c>
      <c r="B951" s="6" t="s">
        <v>19</v>
      </c>
      <c r="C951" s="6" t="s">
        <v>20</v>
      </c>
      <c r="D951" s="6" t="s">
        <v>21</v>
      </c>
      <c r="E951" s="6" t="s">
        <v>65</v>
      </c>
      <c r="F951" s="6" t="s">
        <v>23</v>
      </c>
      <c r="G951" s="6" t="s">
        <v>34</v>
      </c>
      <c r="H951" s="6" t="n">
        <v>4</v>
      </c>
      <c r="I951" s="7" t="n">
        <v>129.9900055</v>
      </c>
      <c r="J951" s="6" t="n">
        <v>1</v>
      </c>
      <c r="K951" s="7" t="n">
        <v>129.9900055</v>
      </c>
      <c r="L951" s="7" t="n">
        <v>22.10000038</v>
      </c>
      <c r="M951" s="8" t="n">
        <v>0.170000002</v>
      </c>
      <c r="N951" s="7" t="n">
        <v>36.47000122</v>
      </c>
      <c r="O951" s="12" t="n">
        <v>1</v>
      </c>
    </row>
    <row r="952" customFormat="false" ht="15" hidden="false" customHeight="true" outlineLevel="0" collapsed="false">
      <c r="A952" s="6" t="n">
        <v>2994</v>
      </c>
      <c r="B952" s="6" t="s">
        <v>46</v>
      </c>
      <c r="C952" s="6" t="s">
        <v>20</v>
      </c>
      <c r="D952" s="6" t="s">
        <v>50</v>
      </c>
      <c r="E952" s="6" t="s">
        <v>51</v>
      </c>
      <c r="F952" s="6" t="s">
        <v>75</v>
      </c>
      <c r="G952" s="6" t="s">
        <v>24</v>
      </c>
      <c r="H952" s="6" t="n">
        <v>2</v>
      </c>
      <c r="I952" s="7" t="n">
        <v>299.980011</v>
      </c>
      <c r="J952" s="6" t="n">
        <v>1</v>
      </c>
      <c r="K952" s="7" t="n">
        <v>299.980011</v>
      </c>
      <c r="L952" s="7" t="n">
        <v>45</v>
      </c>
      <c r="M952" s="8" t="n">
        <v>0.150000006</v>
      </c>
      <c r="N952" s="7" t="n">
        <v>71.40000153</v>
      </c>
      <c r="O952" s="12" t="n">
        <v>1</v>
      </c>
    </row>
    <row r="953" customFormat="false" ht="15" hidden="false" customHeight="true" outlineLevel="0" collapsed="false">
      <c r="A953" s="6" t="n">
        <v>22371</v>
      </c>
      <c r="B953" s="6" t="s">
        <v>19</v>
      </c>
      <c r="C953" s="6" t="s">
        <v>49</v>
      </c>
      <c r="D953" s="6" t="s">
        <v>27</v>
      </c>
      <c r="E953" s="6" t="s">
        <v>54</v>
      </c>
      <c r="F953" s="6" t="s">
        <v>57</v>
      </c>
      <c r="G953" s="6" t="s">
        <v>24</v>
      </c>
      <c r="H953" s="6" t="n">
        <v>4</v>
      </c>
      <c r="I953" s="7" t="n">
        <v>50</v>
      </c>
      <c r="J953" s="6" t="n">
        <v>4</v>
      </c>
      <c r="K953" s="7" t="n">
        <v>200</v>
      </c>
      <c r="L953" s="7" t="n">
        <v>50</v>
      </c>
      <c r="M953" s="8" t="n">
        <v>0.25</v>
      </c>
      <c r="N953" s="7" t="n">
        <v>26.70000076</v>
      </c>
      <c r="O953" s="9" t="n">
        <v>0</v>
      </c>
    </row>
    <row r="954" customFormat="false" ht="15" hidden="false" customHeight="true" outlineLevel="0" collapsed="false">
      <c r="A954" s="6" t="n">
        <v>21667</v>
      </c>
      <c r="B954" s="6" t="s">
        <v>26</v>
      </c>
      <c r="C954" s="6" t="s">
        <v>20</v>
      </c>
      <c r="D954" s="6" t="s">
        <v>27</v>
      </c>
      <c r="E954" s="6" t="s">
        <v>54</v>
      </c>
      <c r="F954" s="6" t="s">
        <v>23</v>
      </c>
      <c r="G954" s="6" t="s">
        <v>34</v>
      </c>
      <c r="H954" s="6" t="n">
        <v>1</v>
      </c>
      <c r="I954" s="7" t="n">
        <v>129.9900055</v>
      </c>
      <c r="J954" s="6" t="n">
        <v>1</v>
      </c>
      <c r="K954" s="7" t="n">
        <v>129.9900055</v>
      </c>
      <c r="L954" s="7" t="n">
        <v>19.5</v>
      </c>
      <c r="M954" s="8" t="n">
        <v>0.150000006</v>
      </c>
      <c r="N954" s="7" t="n">
        <v>38.66999817</v>
      </c>
      <c r="O954" s="12" t="n">
        <v>1</v>
      </c>
    </row>
    <row r="955" customFormat="false" ht="15" hidden="false" customHeight="true" outlineLevel="0" collapsed="false">
      <c r="A955" s="6" t="n">
        <v>2396</v>
      </c>
      <c r="B955" s="6" t="s">
        <v>46</v>
      </c>
      <c r="C955" s="6" t="s">
        <v>37</v>
      </c>
      <c r="D955" s="6" t="s">
        <v>50</v>
      </c>
      <c r="E955" s="6" t="s">
        <v>51</v>
      </c>
      <c r="F955" s="6" t="s">
        <v>40</v>
      </c>
      <c r="G955" s="6" t="s">
        <v>47</v>
      </c>
      <c r="H955" s="6" t="n">
        <v>2</v>
      </c>
      <c r="I955" s="7" t="n">
        <v>399.980011</v>
      </c>
      <c r="J955" s="6" t="n">
        <v>1</v>
      </c>
      <c r="K955" s="7" t="n">
        <v>399.980011</v>
      </c>
      <c r="L955" s="7" t="n">
        <v>36</v>
      </c>
      <c r="M955" s="8" t="n">
        <v>0.090000004</v>
      </c>
      <c r="N955" s="7" t="n">
        <v>118.2900009</v>
      </c>
      <c r="O955" s="9" t="n">
        <v>0</v>
      </c>
    </row>
    <row r="956" customFormat="false" ht="15" hidden="false" customHeight="true" outlineLevel="0" collapsed="false">
      <c r="A956" s="6" t="n">
        <v>74190</v>
      </c>
      <c r="B956" s="6" t="s">
        <v>26</v>
      </c>
      <c r="C956" s="6" t="s">
        <v>49</v>
      </c>
      <c r="D956" s="6" t="s">
        <v>27</v>
      </c>
      <c r="E956" s="6" t="s">
        <v>42</v>
      </c>
      <c r="F956" s="6" t="s">
        <v>93</v>
      </c>
      <c r="G956" s="6" t="s">
        <v>34</v>
      </c>
      <c r="H956" s="6" t="n">
        <v>1</v>
      </c>
      <c r="I956" s="7" t="n">
        <v>59.08000183</v>
      </c>
      <c r="J956" s="6" t="n">
        <v>1</v>
      </c>
      <c r="K956" s="7" t="n">
        <v>59.08000183</v>
      </c>
      <c r="L956" s="7" t="n">
        <v>10.63000011</v>
      </c>
      <c r="M956" s="8" t="n">
        <v>0.180000007</v>
      </c>
      <c r="N956" s="7" t="n">
        <v>14.05000019</v>
      </c>
      <c r="O956" s="12" t="n">
        <v>1</v>
      </c>
    </row>
    <row r="957" customFormat="false" ht="15" hidden="false" customHeight="true" outlineLevel="0" collapsed="false">
      <c r="A957" s="6" t="n">
        <v>9966</v>
      </c>
      <c r="B957" s="6" t="s">
        <v>46</v>
      </c>
      <c r="C957" s="6" t="s">
        <v>20</v>
      </c>
      <c r="D957" s="6" t="s">
        <v>50</v>
      </c>
      <c r="E957" s="6" t="s">
        <v>63</v>
      </c>
      <c r="F957" s="6" t="s">
        <v>73</v>
      </c>
      <c r="G957" s="6" t="s">
        <v>34</v>
      </c>
      <c r="H957" s="6" t="n">
        <v>2</v>
      </c>
      <c r="I957" s="7" t="n">
        <v>39.99000168</v>
      </c>
      <c r="J957" s="6" t="n">
        <v>3</v>
      </c>
      <c r="K957" s="7" t="n">
        <v>119.9700012</v>
      </c>
      <c r="L957" s="7" t="n">
        <v>15.60000038</v>
      </c>
      <c r="M957" s="8" t="n">
        <v>0.129999995</v>
      </c>
      <c r="N957" s="7" t="n">
        <v>29.21999931</v>
      </c>
      <c r="O957" s="9" t="n">
        <v>0</v>
      </c>
    </row>
    <row r="958" customFormat="false" ht="15" hidden="false" customHeight="true" outlineLevel="0" collapsed="false">
      <c r="A958" s="6" t="n">
        <v>31716</v>
      </c>
      <c r="B958" s="6" t="s">
        <v>19</v>
      </c>
      <c r="C958" s="6" t="s">
        <v>37</v>
      </c>
      <c r="D958" s="6" t="s">
        <v>31</v>
      </c>
      <c r="E958" s="6" t="s">
        <v>56</v>
      </c>
      <c r="F958" s="6" t="s">
        <v>57</v>
      </c>
      <c r="G958" s="6" t="s">
        <v>24</v>
      </c>
      <c r="H958" s="6" t="n">
        <v>4</v>
      </c>
      <c r="I958" s="7" t="n">
        <v>50</v>
      </c>
      <c r="J958" s="6" t="n">
        <v>4</v>
      </c>
      <c r="K958" s="7" t="n">
        <v>200</v>
      </c>
      <c r="L958" s="7" t="n">
        <v>6</v>
      </c>
      <c r="M958" s="8" t="n">
        <v>0.029999999</v>
      </c>
      <c r="N958" s="7" t="n">
        <v>87.30000305</v>
      </c>
      <c r="O958" s="9" t="n">
        <v>0</v>
      </c>
    </row>
    <row r="959" customFormat="false" ht="15" hidden="false" customHeight="true" outlineLevel="0" collapsed="false">
      <c r="A959" s="6" t="n">
        <v>20474</v>
      </c>
      <c r="B959" s="6" t="s">
        <v>46</v>
      </c>
      <c r="C959" s="6" t="s">
        <v>20</v>
      </c>
      <c r="D959" s="6" t="s">
        <v>27</v>
      </c>
      <c r="E959" s="6" t="s">
        <v>28</v>
      </c>
      <c r="F959" s="6" t="s">
        <v>58</v>
      </c>
      <c r="G959" s="6" t="s">
        <v>34</v>
      </c>
      <c r="H959" s="6" t="n">
        <v>2</v>
      </c>
      <c r="I959" s="7" t="n">
        <v>49.97999954</v>
      </c>
      <c r="J959" s="6" t="n">
        <v>4</v>
      </c>
      <c r="K959" s="7" t="n">
        <v>199.9199982</v>
      </c>
      <c r="L959" s="7" t="n">
        <v>0</v>
      </c>
      <c r="M959" s="8" t="n">
        <v>0</v>
      </c>
      <c r="N959" s="7" t="n">
        <v>22.59000015</v>
      </c>
      <c r="O959" s="12" t="n">
        <v>1</v>
      </c>
    </row>
    <row r="960" customFormat="false" ht="15" hidden="false" customHeight="true" outlineLevel="0" collapsed="false">
      <c r="A960" s="6" t="n">
        <v>32915</v>
      </c>
      <c r="B960" s="6" t="s">
        <v>26</v>
      </c>
      <c r="C960" s="6" t="s">
        <v>20</v>
      </c>
      <c r="D960" s="6" t="s">
        <v>31</v>
      </c>
      <c r="E960" s="6" t="s">
        <v>32</v>
      </c>
      <c r="F960" s="6" t="s">
        <v>33</v>
      </c>
      <c r="G960" s="6" t="s">
        <v>44</v>
      </c>
      <c r="H960" s="6" t="n">
        <v>1</v>
      </c>
      <c r="I960" s="7" t="n">
        <v>59.99000168</v>
      </c>
      <c r="J960" s="6" t="n">
        <v>3</v>
      </c>
      <c r="K960" s="7" t="n">
        <v>179.9700012</v>
      </c>
      <c r="L960" s="7" t="n">
        <v>7.199999809</v>
      </c>
      <c r="M960" s="8" t="n">
        <v>0.039999999</v>
      </c>
      <c r="N960" s="7" t="n">
        <v>-120.9400024</v>
      </c>
      <c r="O960" s="12" t="n">
        <v>1</v>
      </c>
    </row>
    <row r="961" customFormat="false" ht="15" hidden="false" customHeight="true" outlineLevel="0" collapsed="false">
      <c r="A961" s="6" t="n">
        <v>47446</v>
      </c>
      <c r="B961" s="6" t="s">
        <v>19</v>
      </c>
      <c r="C961" s="6" t="s">
        <v>37</v>
      </c>
      <c r="D961" s="6" t="s">
        <v>31</v>
      </c>
      <c r="E961" s="6" t="s">
        <v>83</v>
      </c>
      <c r="F961" s="6" t="s">
        <v>71</v>
      </c>
      <c r="G961" s="6" t="s">
        <v>44</v>
      </c>
      <c r="H961" s="6" t="n">
        <v>4</v>
      </c>
      <c r="I961" s="7" t="n">
        <v>199.9900055</v>
      </c>
      <c r="J961" s="6" t="n">
        <v>1</v>
      </c>
      <c r="K961" s="7" t="n">
        <v>199.9900055</v>
      </c>
      <c r="L961" s="7" t="n">
        <v>26</v>
      </c>
      <c r="M961" s="8" t="n">
        <v>0.129999995</v>
      </c>
      <c r="N961" s="7" t="n">
        <v>6.610000134</v>
      </c>
      <c r="O961" s="9" t="n">
        <v>0</v>
      </c>
    </row>
    <row r="962" customFormat="false" ht="15" hidden="false" customHeight="true" outlineLevel="0" collapsed="false">
      <c r="A962" s="6" t="n">
        <v>53936</v>
      </c>
      <c r="B962" s="6" t="s">
        <v>36</v>
      </c>
      <c r="C962" s="6" t="s">
        <v>49</v>
      </c>
      <c r="D962" s="6" t="s">
        <v>50</v>
      </c>
      <c r="E962" s="6" t="s">
        <v>51</v>
      </c>
      <c r="F962" s="6" t="s">
        <v>23</v>
      </c>
      <c r="G962" s="6" t="s">
        <v>34</v>
      </c>
      <c r="H962" s="6" t="n">
        <v>0</v>
      </c>
      <c r="I962" s="7" t="n">
        <v>129.9900055</v>
      </c>
      <c r="J962" s="6" t="n">
        <v>1</v>
      </c>
      <c r="K962" s="7" t="n">
        <v>129.9900055</v>
      </c>
      <c r="L962" s="7" t="n">
        <v>6.5</v>
      </c>
      <c r="M962" s="8" t="n">
        <v>0.050000001</v>
      </c>
      <c r="N962" s="7" t="n">
        <v>30.87000084</v>
      </c>
      <c r="O962" s="9" t="n">
        <v>0</v>
      </c>
    </row>
    <row r="963" customFormat="false" ht="15" hidden="false" customHeight="true" outlineLevel="0" collapsed="false">
      <c r="A963" s="6" t="n">
        <v>17458</v>
      </c>
      <c r="B963" s="6" t="s">
        <v>19</v>
      </c>
      <c r="C963" s="6" t="s">
        <v>37</v>
      </c>
      <c r="D963" s="6" t="s">
        <v>21</v>
      </c>
      <c r="E963" s="6" t="s">
        <v>65</v>
      </c>
      <c r="F963" s="6" t="s">
        <v>40</v>
      </c>
      <c r="G963" s="6" t="s">
        <v>34</v>
      </c>
      <c r="H963" s="6" t="n">
        <v>4</v>
      </c>
      <c r="I963" s="7" t="n">
        <v>399.980011</v>
      </c>
      <c r="J963" s="6" t="n">
        <v>1</v>
      </c>
      <c r="K963" s="7" t="n">
        <v>399.980011</v>
      </c>
      <c r="L963" s="7" t="n">
        <v>48</v>
      </c>
      <c r="M963" s="8" t="n">
        <v>0.119999997</v>
      </c>
      <c r="N963" s="7" t="n">
        <v>109.1100006</v>
      </c>
      <c r="O963" s="9" t="n">
        <v>0</v>
      </c>
    </row>
    <row r="964" customFormat="false" ht="15" hidden="false" customHeight="true" outlineLevel="0" collapsed="false">
      <c r="A964" s="6" t="n">
        <v>36417</v>
      </c>
      <c r="B964" s="6" t="s">
        <v>19</v>
      </c>
      <c r="C964" s="6" t="s">
        <v>20</v>
      </c>
      <c r="D964" s="6" t="s">
        <v>31</v>
      </c>
      <c r="E964" s="6" t="s">
        <v>86</v>
      </c>
      <c r="F964" s="6" t="s">
        <v>57</v>
      </c>
      <c r="G964" s="6" t="s">
        <v>24</v>
      </c>
      <c r="H964" s="6" t="n">
        <v>4</v>
      </c>
      <c r="I964" s="7" t="n">
        <v>50</v>
      </c>
      <c r="J964" s="6" t="n">
        <v>5</v>
      </c>
      <c r="K964" s="7" t="n">
        <v>250</v>
      </c>
      <c r="L964" s="7" t="n">
        <v>42.5</v>
      </c>
      <c r="M964" s="8" t="n">
        <v>0.170000002</v>
      </c>
      <c r="N964" s="7" t="n">
        <v>10.38000011</v>
      </c>
      <c r="O964" s="9" t="n">
        <v>0</v>
      </c>
    </row>
    <row r="965" customFormat="false" ht="15" hidden="false" customHeight="true" outlineLevel="0" collapsed="false">
      <c r="A965" s="6" t="n">
        <v>55213</v>
      </c>
      <c r="B965" s="6" t="s">
        <v>19</v>
      </c>
      <c r="C965" s="6" t="s">
        <v>20</v>
      </c>
      <c r="D965" s="6" t="s">
        <v>50</v>
      </c>
      <c r="E965" s="6" t="s">
        <v>72</v>
      </c>
      <c r="F965" s="6" t="s">
        <v>73</v>
      </c>
      <c r="G965" s="6" t="s">
        <v>47</v>
      </c>
      <c r="H965" s="6" t="n">
        <v>4</v>
      </c>
      <c r="I965" s="7" t="n">
        <v>39.99000168</v>
      </c>
      <c r="J965" s="6" t="n">
        <v>4</v>
      </c>
      <c r="K965" s="7" t="n">
        <v>159.9600067</v>
      </c>
      <c r="L965" s="7" t="n">
        <v>16</v>
      </c>
      <c r="M965" s="8" t="n">
        <v>0.100000001</v>
      </c>
      <c r="N965" s="7" t="n">
        <v>-223.1399994</v>
      </c>
      <c r="O965" s="9" t="n">
        <v>0</v>
      </c>
    </row>
    <row r="966" customFormat="false" ht="15" hidden="false" customHeight="true" outlineLevel="0" collapsed="false">
      <c r="A966" s="6" t="n">
        <v>43472</v>
      </c>
      <c r="B966" s="6" t="s">
        <v>19</v>
      </c>
      <c r="C966" s="6" t="s">
        <v>37</v>
      </c>
      <c r="D966" s="6" t="s">
        <v>38</v>
      </c>
      <c r="E966" s="6" t="s">
        <v>92</v>
      </c>
      <c r="F966" s="6" t="s">
        <v>71</v>
      </c>
      <c r="G966" s="6" t="s">
        <v>44</v>
      </c>
      <c r="H966" s="6" t="n">
        <v>4</v>
      </c>
      <c r="I966" s="7" t="n">
        <v>199.9900055</v>
      </c>
      <c r="J966" s="6" t="n">
        <v>1</v>
      </c>
      <c r="K966" s="7" t="n">
        <v>199.9900055</v>
      </c>
      <c r="L966" s="7" t="n">
        <v>20</v>
      </c>
      <c r="M966" s="8" t="n">
        <v>0.100000001</v>
      </c>
      <c r="N966" s="7" t="n">
        <v>84.59999847</v>
      </c>
      <c r="O966" s="9" t="n">
        <v>0</v>
      </c>
    </row>
    <row r="967" customFormat="false" ht="15" hidden="false" customHeight="true" outlineLevel="0" collapsed="false">
      <c r="A967" s="6" t="n">
        <v>51266</v>
      </c>
      <c r="B967" s="6" t="s">
        <v>46</v>
      </c>
      <c r="C967" s="6" t="s">
        <v>49</v>
      </c>
      <c r="D967" s="6" t="s">
        <v>21</v>
      </c>
      <c r="E967" s="6" t="s">
        <v>66</v>
      </c>
      <c r="F967" s="6" t="s">
        <v>58</v>
      </c>
      <c r="G967" s="6" t="s">
        <v>44</v>
      </c>
      <c r="H967" s="6" t="n">
        <v>2</v>
      </c>
      <c r="I967" s="7" t="n">
        <v>49.97999954</v>
      </c>
      <c r="J967" s="6" t="n">
        <v>4</v>
      </c>
      <c r="K967" s="7" t="n">
        <v>199.9199982</v>
      </c>
      <c r="L967" s="7" t="n">
        <v>35.99000168</v>
      </c>
      <c r="M967" s="8" t="n">
        <v>0.180000007</v>
      </c>
      <c r="N967" s="7" t="n">
        <v>42.61999893</v>
      </c>
      <c r="O967" s="9" t="n">
        <v>0</v>
      </c>
    </row>
    <row r="968" customFormat="false" ht="15" hidden="false" customHeight="true" outlineLevel="0" collapsed="false">
      <c r="A968" s="6" t="n">
        <v>67257</v>
      </c>
      <c r="B968" s="6" t="s">
        <v>46</v>
      </c>
      <c r="C968" s="6" t="s">
        <v>20</v>
      </c>
      <c r="D968" s="6" t="s">
        <v>21</v>
      </c>
      <c r="E968" s="6" t="s">
        <v>65</v>
      </c>
      <c r="F968" s="6" t="s">
        <v>71</v>
      </c>
      <c r="G968" s="6" t="s">
        <v>34</v>
      </c>
      <c r="H968" s="6" t="n">
        <v>2</v>
      </c>
      <c r="I968" s="7" t="n">
        <v>199.9900055</v>
      </c>
      <c r="J968" s="6" t="n">
        <v>1</v>
      </c>
      <c r="K968" s="7" t="n">
        <v>199.9900055</v>
      </c>
      <c r="L968" s="7" t="n">
        <v>11</v>
      </c>
      <c r="M968" s="8" t="n">
        <v>0.059999999</v>
      </c>
      <c r="N968" s="7" t="n">
        <v>90.72000122</v>
      </c>
      <c r="O968" s="12" t="n">
        <v>1</v>
      </c>
    </row>
    <row r="969" customFormat="false" ht="15" hidden="false" customHeight="true" outlineLevel="0" collapsed="false">
      <c r="A969" s="6" t="n">
        <v>61268</v>
      </c>
      <c r="B969" s="6" t="s">
        <v>46</v>
      </c>
      <c r="C969" s="6" t="s">
        <v>20</v>
      </c>
      <c r="D969" s="6" t="s">
        <v>50</v>
      </c>
      <c r="E969" s="6" t="s">
        <v>51</v>
      </c>
      <c r="F969" s="6" t="s">
        <v>108</v>
      </c>
      <c r="G969" s="6" t="s">
        <v>47</v>
      </c>
      <c r="H969" s="6" t="n">
        <v>2</v>
      </c>
      <c r="I969" s="7" t="n">
        <v>119.9899979</v>
      </c>
      <c r="J969" s="6" t="n">
        <v>1</v>
      </c>
      <c r="K969" s="7" t="n">
        <v>119.9899979</v>
      </c>
      <c r="L969" s="7" t="n">
        <v>0</v>
      </c>
      <c r="M969" s="8" t="n">
        <v>0</v>
      </c>
      <c r="N969" s="7" t="n">
        <v>12</v>
      </c>
      <c r="O969" s="12" t="n">
        <v>1</v>
      </c>
    </row>
    <row r="970" customFormat="false" ht="15" hidden="false" customHeight="true" outlineLevel="0" collapsed="false">
      <c r="A970" s="6" t="n">
        <v>19645</v>
      </c>
      <c r="B970" s="6" t="s">
        <v>19</v>
      </c>
      <c r="C970" s="6" t="s">
        <v>49</v>
      </c>
      <c r="D970" s="6" t="s">
        <v>21</v>
      </c>
      <c r="E970" s="6" t="s">
        <v>65</v>
      </c>
      <c r="F970" s="6" t="s">
        <v>57</v>
      </c>
      <c r="G970" s="6" t="s">
        <v>44</v>
      </c>
      <c r="H970" s="6" t="n">
        <v>4</v>
      </c>
      <c r="I970" s="7" t="n">
        <v>50</v>
      </c>
      <c r="J970" s="6" t="n">
        <v>2</v>
      </c>
      <c r="K970" s="7" t="n">
        <v>100</v>
      </c>
      <c r="L970" s="7" t="n">
        <v>13</v>
      </c>
      <c r="M970" s="8" t="n">
        <v>0.129999995</v>
      </c>
      <c r="N970" s="7" t="n">
        <v>-130.5</v>
      </c>
      <c r="O970" s="12" t="n">
        <v>1</v>
      </c>
    </row>
    <row r="971" customFormat="false" ht="15" hidden="false" customHeight="true" outlineLevel="0" collapsed="false">
      <c r="A971" s="6" t="n">
        <v>4268</v>
      </c>
      <c r="B971" s="6" t="s">
        <v>26</v>
      </c>
      <c r="C971" s="6" t="s">
        <v>20</v>
      </c>
      <c r="D971" s="6" t="s">
        <v>50</v>
      </c>
      <c r="E971" s="6" t="s">
        <v>51</v>
      </c>
      <c r="F971" s="6" t="s">
        <v>33</v>
      </c>
      <c r="G971" s="6" t="s">
        <v>47</v>
      </c>
      <c r="H971" s="6" t="n">
        <v>1</v>
      </c>
      <c r="I971" s="7" t="n">
        <v>59.99000168</v>
      </c>
      <c r="J971" s="6" t="n">
        <v>5</v>
      </c>
      <c r="K971" s="7" t="n">
        <v>299.9500122</v>
      </c>
      <c r="L971" s="7" t="n">
        <v>30</v>
      </c>
      <c r="M971" s="8" t="n">
        <v>0.100000001</v>
      </c>
      <c r="N971" s="7" t="n">
        <v>27</v>
      </c>
      <c r="O971" s="12" t="n">
        <v>1</v>
      </c>
    </row>
    <row r="972" customFormat="false" ht="15" hidden="false" customHeight="true" outlineLevel="0" collapsed="false">
      <c r="A972" s="6" t="n">
        <v>66698</v>
      </c>
      <c r="B972" s="6" t="s">
        <v>19</v>
      </c>
      <c r="C972" s="6" t="s">
        <v>20</v>
      </c>
      <c r="D972" s="6" t="s">
        <v>21</v>
      </c>
      <c r="E972" s="6" t="s">
        <v>64</v>
      </c>
      <c r="F972" s="6" t="s">
        <v>40</v>
      </c>
      <c r="G972" s="6" t="s">
        <v>34</v>
      </c>
      <c r="H972" s="6" t="n">
        <v>4</v>
      </c>
      <c r="I972" s="7" t="n">
        <v>399.980011</v>
      </c>
      <c r="J972" s="6" t="n">
        <v>1</v>
      </c>
      <c r="K972" s="7" t="n">
        <v>399.980011</v>
      </c>
      <c r="L972" s="7" t="n">
        <v>100</v>
      </c>
      <c r="M972" s="8" t="n">
        <v>0.25</v>
      </c>
      <c r="N972" s="7" t="n">
        <v>143.9900055</v>
      </c>
      <c r="O972" s="9" t="n">
        <v>0</v>
      </c>
    </row>
    <row r="973" customFormat="false" ht="15" hidden="false" customHeight="true" outlineLevel="0" collapsed="false">
      <c r="A973" s="6" t="n">
        <v>7927</v>
      </c>
      <c r="B973" s="6" t="s">
        <v>19</v>
      </c>
      <c r="C973" s="6" t="s">
        <v>20</v>
      </c>
      <c r="D973" s="6" t="s">
        <v>50</v>
      </c>
      <c r="E973" s="6" t="s">
        <v>51</v>
      </c>
      <c r="F973" s="6" t="s">
        <v>71</v>
      </c>
      <c r="G973" s="6" t="s">
        <v>44</v>
      </c>
      <c r="H973" s="6" t="n">
        <v>4</v>
      </c>
      <c r="I973" s="7" t="n">
        <v>199.9900055</v>
      </c>
      <c r="J973" s="6" t="n">
        <v>1</v>
      </c>
      <c r="K973" s="7" t="n">
        <v>199.9900055</v>
      </c>
      <c r="L973" s="7" t="n">
        <v>14</v>
      </c>
      <c r="M973" s="8" t="n">
        <v>0.07</v>
      </c>
      <c r="N973" s="7" t="n">
        <v>85.55999756</v>
      </c>
      <c r="O973" s="9" t="n">
        <v>0</v>
      </c>
    </row>
    <row r="974" customFormat="false" ht="15" hidden="false" customHeight="true" outlineLevel="0" collapsed="false">
      <c r="A974" s="6" t="n">
        <v>6097</v>
      </c>
      <c r="B974" s="6" t="s">
        <v>19</v>
      </c>
      <c r="C974" s="6" t="s">
        <v>20</v>
      </c>
      <c r="D974" s="6" t="s">
        <v>50</v>
      </c>
      <c r="E974" s="6" t="s">
        <v>63</v>
      </c>
      <c r="F974" s="6" t="s">
        <v>58</v>
      </c>
      <c r="G974" s="6" t="s">
        <v>34</v>
      </c>
      <c r="H974" s="6" t="n">
        <v>4</v>
      </c>
      <c r="I974" s="7" t="n">
        <v>49.97999954</v>
      </c>
      <c r="J974" s="6" t="n">
        <v>3</v>
      </c>
      <c r="K974" s="7" t="n">
        <v>149.9400024</v>
      </c>
      <c r="L974" s="7" t="n">
        <v>4.5</v>
      </c>
      <c r="M974" s="8" t="n">
        <v>0.029999999</v>
      </c>
      <c r="N974" s="7" t="n">
        <v>50.90000153</v>
      </c>
      <c r="O974" s="9" t="n">
        <v>0</v>
      </c>
    </row>
    <row r="975" customFormat="false" ht="15" hidden="false" customHeight="true" outlineLevel="0" collapsed="false">
      <c r="A975" s="6" t="n">
        <v>63300</v>
      </c>
      <c r="B975" s="6" t="s">
        <v>46</v>
      </c>
      <c r="C975" s="6" t="s">
        <v>20</v>
      </c>
      <c r="D975" s="6" t="s">
        <v>21</v>
      </c>
      <c r="E975" s="6" t="s">
        <v>65</v>
      </c>
      <c r="F975" s="6" t="s">
        <v>58</v>
      </c>
      <c r="G975" s="6" t="s">
        <v>34</v>
      </c>
      <c r="H975" s="6" t="n">
        <v>2</v>
      </c>
      <c r="I975" s="7" t="n">
        <v>49.97999954</v>
      </c>
      <c r="J975" s="6" t="n">
        <v>1</v>
      </c>
      <c r="K975" s="7" t="n">
        <v>49.97999954</v>
      </c>
      <c r="L975" s="7" t="n">
        <v>12.5</v>
      </c>
      <c r="M975" s="8" t="n">
        <v>0.25</v>
      </c>
      <c r="N975" s="7" t="n">
        <v>12.18000031</v>
      </c>
      <c r="O975" s="12" t="n">
        <v>1</v>
      </c>
    </row>
    <row r="976" customFormat="false" ht="15" hidden="false" customHeight="true" outlineLevel="0" collapsed="false">
      <c r="A976" s="6" t="n">
        <v>68618</v>
      </c>
      <c r="B976" s="6" t="s">
        <v>19</v>
      </c>
      <c r="C976" s="6" t="s">
        <v>20</v>
      </c>
      <c r="D976" s="6" t="s">
        <v>21</v>
      </c>
      <c r="E976" s="6" t="s">
        <v>65</v>
      </c>
      <c r="F976" s="6" t="s">
        <v>29</v>
      </c>
      <c r="G976" s="6" t="s">
        <v>44</v>
      </c>
      <c r="H976" s="6" t="n">
        <v>4</v>
      </c>
      <c r="I976" s="7" t="n">
        <v>99.98999786</v>
      </c>
      <c r="J976" s="6" t="n">
        <v>2</v>
      </c>
      <c r="K976" s="7" t="n">
        <v>199.9799957</v>
      </c>
      <c r="L976" s="7" t="n">
        <v>11</v>
      </c>
      <c r="M976" s="8" t="n">
        <v>0.059999999</v>
      </c>
      <c r="N976" s="7" t="n">
        <v>66.13999939</v>
      </c>
      <c r="O976" s="9" t="n">
        <v>0</v>
      </c>
    </row>
    <row r="977" customFormat="false" ht="15" hidden="false" customHeight="true" outlineLevel="0" collapsed="false">
      <c r="A977" s="6" t="n">
        <v>67319</v>
      </c>
      <c r="B977" s="6" t="s">
        <v>46</v>
      </c>
      <c r="C977" s="6" t="s">
        <v>20</v>
      </c>
      <c r="D977" s="6" t="s">
        <v>21</v>
      </c>
      <c r="E977" s="6" t="s">
        <v>65</v>
      </c>
      <c r="F977" s="6" t="s">
        <v>106</v>
      </c>
      <c r="G977" s="6" t="s">
        <v>24</v>
      </c>
      <c r="H977" s="6" t="n">
        <v>2</v>
      </c>
      <c r="I977" s="7" t="n">
        <v>94.98999786</v>
      </c>
      <c r="J977" s="6" t="n">
        <v>5</v>
      </c>
      <c r="K977" s="7" t="n">
        <v>474.9500122</v>
      </c>
      <c r="L977" s="7" t="n">
        <v>42.75</v>
      </c>
      <c r="M977" s="8" t="n">
        <v>0.090000004</v>
      </c>
      <c r="N977" s="7" t="n">
        <v>207.4600067</v>
      </c>
      <c r="O977" s="12" t="n">
        <v>1</v>
      </c>
    </row>
    <row r="978" customFormat="false" ht="15" hidden="false" customHeight="true" outlineLevel="0" collapsed="false">
      <c r="A978" s="6" t="n">
        <v>32562</v>
      </c>
      <c r="B978" s="6" t="s">
        <v>19</v>
      </c>
      <c r="C978" s="6" t="s">
        <v>49</v>
      </c>
      <c r="D978" s="6" t="s">
        <v>31</v>
      </c>
      <c r="E978" s="6" t="s">
        <v>56</v>
      </c>
      <c r="F978" s="6" t="s">
        <v>80</v>
      </c>
      <c r="G978" s="6" t="s">
        <v>34</v>
      </c>
      <c r="H978" s="6" t="n">
        <v>4</v>
      </c>
      <c r="I978" s="7" t="n">
        <v>24.98999977</v>
      </c>
      <c r="J978" s="6" t="n">
        <v>5</v>
      </c>
      <c r="K978" s="7" t="n">
        <v>124.9499969</v>
      </c>
      <c r="L978" s="7" t="n">
        <v>22.48999977</v>
      </c>
      <c r="M978" s="8" t="n">
        <v>0.180000007</v>
      </c>
      <c r="N978" s="7" t="n">
        <v>0</v>
      </c>
      <c r="O978" s="9" t="n">
        <v>0</v>
      </c>
    </row>
    <row r="979" customFormat="false" ht="15" hidden="false" customHeight="true" outlineLevel="0" collapsed="false">
      <c r="A979" s="6" t="n">
        <v>40680</v>
      </c>
      <c r="B979" s="6" t="s">
        <v>19</v>
      </c>
      <c r="C979" s="6" t="s">
        <v>20</v>
      </c>
      <c r="D979" s="6" t="s">
        <v>31</v>
      </c>
      <c r="E979" s="6" t="s">
        <v>86</v>
      </c>
      <c r="F979" s="6" t="s">
        <v>40</v>
      </c>
      <c r="G979" s="6" t="s">
        <v>44</v>
      </c>
      <c r="H979" s="6" t="n">
        <v>4</v>
      </c>
      <c r="I979" s="7" t="n">
        <v>399.980011</v>
      </c>
      <c r="J979" s="6" t="n">
        <v>1</v>
      </c>
      <c r="K979" s="7" t="n">
        <v>399.980011</v>
      </c>
      <c r="L979" s="7" t="n">
        <v>16</v>
      </c>
      <c r="M979" s="8" t="n">
        <v>0.039999999</v>
      </c>
      <c r="N979" s="7" t="n">
        <v>126.7099991</v>
      </c>
      <c r="O979" s="12" t="n">
        <v>1</v>
      </c>
    </row>
    <row r="980" customFormat="false" ht="15" hidden="false" customHeight="true" outlineLevel="0" collapsed="false">
      <c r="A980" s="6" t="n">
        <v>45402</v>
      </c>
      <c r="B980" s="6" t="s">
        <v>46</v>
      </c>
      <c r="C980" s="6" t="s">
        <v>49</v>
      </c>
      <c r="D980" s="6" t="s">
        <v>38</v>
      </c>
      <c r="E980" s="6" t="s">
        <v>98</v>
      </c>
      <c r="F980" s="6" t="s">
        <v>40</v>
      </c>
      <c r="G980" s="6" t="s">
        <v>47</v>
      </c>
      <c r="H980" s="6" t="n">
        <v>2</v>
      </c>
      <c r="I980" s="7" t="n">
        <v>399.980011</v>
      </c>
      <c r="J980" s="6" t="n">
        <v>1</v>
      </c>
      <c r="K980" s="7" t="n">
        <v>399.980011</v>
      </c>
      <c r="L980" s="7" t="n">
        <v>40</v>
      </c>
      <c r="M980" s="8" t="n">
        <v>0.100000001</v>
      </c>
      <c r="N980" s="7" t="n">
        <v>161.9900055</v>
      </c>
      <c r="O980" s="12" t="n">
        <v>1</v>
      </c>
    </row>
    <row r="981" customFormat="false" ht="15" hidden="false" customHeight="true" outlineLevel="0" collapsed="false">
      <c r="A981" s="6" t="n">
        <v>18182</v>
      </c>
      <c r="B981" s="6" t="s">
        <v>26</v>
      </c>
      <c r="C981" s="6" t="s">
        <v>20</v>
      </c>
      <c r="D981" s="6" t="s">
        <v>21</v>
      </c>
      <c r="E981" s="6" t="s">
        <v>64</v>
      </c>
      <c r="F981" s="6" t="s">
        <v>33</v>
      </c>
      <c r="G981" s="6" t="s">
        <v>44</v>
      </c>
      <c r="H981" s="6" t="n">
        <v>1</v>
      </c>
      <c r="I981" s="7" t="n">
        <v>59.99000168</v>
      </c>
      <c r="J981" s="6" t="n">
        <v>5</v>
      </c>
      <c r="K981" s="7" t="n">
        <v>299.9500122</v>
      </c>
      <c r="L981" s="7" t="n">
        <v>21</v>
      </c>
      <c r="M981" s="8" t="n">
        <v>0.07</v>
      </c>
      <c r="N981" s="7" t="n">
        <v>24.54999924</v>
      </c>
      <c r="O981" s="12" t="n">
        <v>1</v>
      </c>
    </row>
    <row r="982" customFormat="false" ht="15" hidden="false" customHeight="true" outlineLevel="0" collapsed="false">
      <c r="A982" s="6" t="n">
        <v>46298</v>
      </c>
      <c r="B982" s="6" t="s">
        <v>46</v>
      </c>
      <c r="C982" s="6" t="s">
        <v>49</v>
      </c>
      <c r="D982" s="6" t="s">
        <v>31</v>
      </c>
      <c r="E982" s="6" t="s">
        <v>83</v>
      </c>
      <c r="F982" s="6" t="s">
        <v>40</v>
      </c>
      <c r="G982" s="6" t="s">
        <v>24</v>
      </c>
      <c r="H982" s="6" t="n">
        <v>2</v>
      </c>
      <c r="I982" s="7" t="n">
        <v>399.980011</v>
      </c>
      <c r="J982" s="6" t="n">
        <v>1</v>
      </c>
      <c r="K982" s="7" t="n">
        <v>399.980011</v>
      </c>
      <c r="L982" s="7" t="n">
        <v>16</v>
      </c>
      <c r="M982" s="8" t="n">
        <v>0.039999999</v>
      </c>
      <c r="N982" s="7" t="n">
        <v>184.3099976</v>
      </c>
      <c r="O982" s="12" t="n">
        <v>1</v>
      </c>
    </row>
    <row r="983" customFormat="false" ht="15" hidden="false" customHeight="true" outlineLevel="0" collapsed="false">
      <c r="A983" s="6" t="n">
        <v>10723</v>
      </c>
      <c r="B983" s="6" t="s">
        <v>19</v>
      </c>
      <c r="C983" s="6" t="s">
        <v>20</v>
      </c>
      <c r="D983" s="6" t="s">
        <v>21</v>
      </c>
      <c r="E983" s="6" t="s">
        <v>64</v>
      </c>
      <c r="F983" s="6" t="s">
        <v>58</v>
      </c>
      <c r="G983" s="6" t="s">
        <v>24</v>
      </c>
      <c r="H983" s="6" t="n">
        <v>4</v>
      </c>
      <c r="I983" s="7" t="n">
        <v>49.97999954</v>
      </c>
      <c r="J983" s="6" t="n">
        <v>1</v>
      </c>
      <c r="K983" s="7" t="n">
        <v>49.97999954</v>
      </c>
      <c r="L983" s="7" t="n">
        <v>7.5</v>
      </c>
      <c r="M983" s="8" t="n">
        <v>0.150000006</v>
      </c>
      <c r="N983" s="7" t="n">
        <v>-1.230000019</v>
      </c>
      <c r="O983" s="9" t="n">
        <v>0</v>
      </c>
    </row>
    <row r="984" customFormat="false" ht="15" hidden="false" customHeight="true" outlineLevel="0" collapsed="false">
      <c r="A984" s="6" t="n">
        <v>21840</v>
      </c>
      <c r="B984" s="6" t="s">
        <v>19</v>
      </c>
      <c r="C984" s="6" t="s">
        <v>37</v>
      </c>
      <c r="D984" s="6" t="s">
        <v>27</v>
      </c>
      <c r="E984" s="6" t="s">
        <v>28</v>
      </c>
      <c r="F984" s="6" t="s">
        <v>33</v>
      </c>
      <c r="G984" s="6" t="s">
        <v>44</v>
      </c>
      <c r="H984" s="6" t="n">
        <v>4</v>
      </c>
      <c r="I984" s="7" t="n">
        <v>59.99000168</v>
      </c>
      <c r="J984" s="6" t="n">
        <v>4</v>
      </c>
      <c r="K984" s="7" t="n">
        <v>239.9600067</v>
      </c>
      <c r="L984" s="7" t="n">
        <v>7.199999809</v>
      </c>
      <c r="M984" s="8" t="n">
        <v>0.029999999</v>
      </c>
      <c r="N984" s="7" t="n">
        <v>104.7399979</v>
      </c>
      <c r="O984" s="12" t="n">
        <v>1</v>
      </c>
    </row>
    <row r="985" customFormat="false" ht="15" hidden="false" customHeight="true" outlineLevel="0" collapsed="false">
      <c r="A985" s="6" t="n">
        <v>15849</v>
      </c>
      <c r="B985" s="6" t="s">
        <v>46</v>
      </c>
      <c r="C985" s="6" t="s">
        <v>20</v>
      </c>
      <c r="D985" s="6" t="s">
        <v>21</v>
      </c>
      <c r="E985" s="6" t="s">
        <v>65</v>
      </c>
      <c r="F985" s="6" t="s">
        <v>82</v>
      </c>
      <c r="G985" s="6" t="s">
        <v>44</v>
      </c>
      <c r="H985" s="6" t="n">
        <v>2</v>
      </c>
      <c r="I985" s="7" t="n">
        <v>29.98999977</v>
      </c>
      <c r="J985" s="6" t="n">
        <v>3</v>
      </c>
      <c r="K985" s="7" t="n">
        <v>89.97000122</v>
      </c>
      <c r="L985" s="7" t="n">
        <v>14.39999962</v>
      </c>
      <c r="M985" s="8" t="n">
        <v>0.159999996</v>
      </c>
      <c r="N985" s="7" t="n">
        <v>22.67000008</v>
      </c>
      <c r="O985" s="12" t="n">
        <v>1</v>
      </c>
    </row>
    <row r="986" customFormat="false" ht="15" hidden="false" customHeight="true" outlineLevel="0" collapsed="false">
      <c r="A986" s="6" t="n">
        <v>3344</v>
      </c>
      <c r="B986" s="6" t="s">
        <v>46</v>
      </c>
      <c r="C986" s="6" t="s">
        <v>37</v>
      </c>
      <c r="D986" s="6" t="s">
        <v>50</v>
      </c>
      <c r="E986" s="6" t="s">
        <v>72</v>
      </c>
      <c r="F986" s="6" t="s">
        <v>23</v>
      </c>
      <c r="G986" s="6" t="s">
        <v>24</v>
      </c>
      <c r="H986" s="6" t="n">
        <v>2</v>
      </c>
      <c r="I986" s="7" t="n">
        <v>129.9900055</v>
      </c>
      <c r="J986" s="6" t="n">
        <v>1</v>
      </c>
      <c r="K986" s="7" t="n">
        <v>129.9900055</v>
      </c>
      <c r="L986" s="7" t="n">
        <v>22.10000038</v>
      </c>
      <c r="M986" s="8" t="n">
        <v>0.170000002</v>
      </c>
      <c r="N986" s="7" t="n">
        <v>43.15999985</v>
      </c>
      <c r="O986" s="12" t="n">
        <v>1</v>
      </c>
    </row>
    <row r="987" customFormat="false" ht="15" hidden="false" customHeight="true" outlineLevel="0" collapsed="false">
      <c r="A987" s="6" t="n">
        <v>51663</v>
      </c>
      <c r="B987" s="6" t="s">
        <v>19</v>
      </c>
      <c r="C987" s="6" t="s">
        <v>37</v>
      </c>
      <c r="D987" s="6" t="s">
        <v>50</v>
      </c>
      <c r="E987" s="6" t="s">
        <v>51</v>
      </c>
      <c r="F987" s="6" t="s">
        <v>23</v>
      </c>
      <c r="G987" s="6" t="s">
        <v>47</v>
      </c>
      <c r="H987" s="6" t="n">
        <v>4</v>
      </c>
      <c r="I987" s="7" t="n">
        <v>129.9900055</v>
      </c>
      <c r="J987" s="6" t="n">
        <v>1</v>
      </c>
      <c r="K987" s="7" t="n">
        <v>129.9900055</v>
      </c>
      <c r="L987" s="7" t="n">
        <v>5.199999809</v>
      </c>
      <c r="M987" s="8" t="n">
        <v>0.039999999</v>
      </c>
      <c r="N987" s="7" t="n">
        <v>40.56000137</v>
      </c>
      <c r="O987" s="9" t="n">
        <v>0</v>
      </c>
    </row>
    <row r="988" customFormat="false" ht="15" hidden="false" customHeight="true" outlineLevel="0" collapsed="false">
      <c r="A988" s="6" t="n">
        <v>34536</v>
      </c>
      <c r="B988" s="6" t="s">
        <v>46</v>
      </c>
      <c r="C988" s="6" t="s">
        <v>49</v>
      </c>
      <c r="D988" s="6" t="s">
        <v>31</v>
      </c>
      <c r="E988" s="6" t="s">
        <v>62</v>
      </c>
      <c r="F988" s="6" t="s">
        <v>71</v>
      </c>
      <c r="G988" s="6" t="s">
        <v>44</v>
      </c>
      <c r="H988" s="6" t="n">
        <v>2</v>
      </c>
      <c r="I988" s="7" t="n">
        <v>199.9900055</v>
      </c>
      <c r="J988" s="6" t="n">
        <v>1</v>
      </c>
      <c r="K988" s="7" t="n">
        <v>199.9900055</v>
      </c>
      <c r="L988" s="7" t="n">
        <v>20</v>
      </c>
      <c r="M988" s="8" t="n">
        <v>0.100000001</v>
      </c>
      <c r="N988" s="7" t="n">
        <v>-15.84000015</v>
      </c>
      <c r="O988" s="9" t="n">
        <v>0</v>
      </c>
    </row>
    <row r="989" customFormat="false" ht="15" hidden="false" customHeight="true" outlineLevel="0" collapsed="false">
      <c r="A989" s="6" t="n">
        <v>11101</v>
      </c>
      <c r="B989" s="6" t="s">
        <v>19</v>
      </c>
      <c r="C989" s="6" t="s">
        <v>20</v>
      </c>
      <c r="D989" s="6" t="s">
        <v>21</v>
      </c>
      <c r="E989" s="6" t="s">
        <v>65</v>
      </c>
      <c r="F989" s="6" t="s">
        <v>58</v>
      </c>
      <c r="G989" s="6" t="s">
        <v>34</v>
      </c>
      <c r="H989" s="6" t="n">
        <v>4</v>
      </c>
      <c r="I989" s="7" t="n">
        <v>49.97999954</v>
      </c>
      <c r="J989" s="6" t="n">
        <v>2</v>
      </c>
      <c r="K989" s="7" t="n">
        <v>99.95999908</v>
      </c>
      <c r="L989" s="7" t="n">
        <v>7</v>
      </c>
      <c r="M989" s="8" t="n">
        <v>0.07</v>
      </c>
      <c r="N989" s="7" t="n">
        <v>9.300000191</v>
      </c>
      <c r="O989" s="9" t="n">
        <v>0</v>
      </c>
    </row>
    <row r="990" customFormat="false" ht="15" hidden="false" customHeight="true" outlineLevel="0" collapsed="false">
      <c r="A990" s="6" t="n">
        <v>33847</v>
      </c>
      <c r="B990" s="6" t="s">
        <v>26</v>
      </c>
      <c r="C990" s="6" t="s">
        <v>20</v>
      </c>
      <c r="D990" s="6" t="s">
        <v>31</v>
      </c>
      <c r="E990" s="6" t="s">
        <v>56</v>
      </c>
      <c r="F990" s="6" t="s">
        <v>23</v>
      </c>
      <c r="G990" s="6" t="s">
        <v>24</v>
      </c>
      <c r="H990" s="6" t="n">
        <v>1</v>
      </c>
      <c r="I990" s="7" t="n">
        <v>129.9900055</v>
      </c>
      <c r="J990" s="6" t="n">
        <v>1</v>
      </c>
      <c r="K990" s="7" t="n">
        <v>129.9900055</v>
      </c>
      <c r="L990" s="7" t="n">
        <v>7.150000095</v>
      </c>
      <c r="M990" s="8" t="n">
        <v>0.059999999</v>
      </c>
      <c r="N990" s="7" t="n">
        <v>-45.08000183</v>
      </c>
      <c r="O990" s="12" t="n">
        <v>1</v>
      </c>
    </row>
    <row r="991" customFormat="false" ht="15" hidden="false" customHeight="true" outlineLevel="0" collapsed="false">
      <c r="A991" s="6" t="n">
        <v>47867</v>
      </c>
      <c r="B991" s="6" t="s">
        <v>26</v>
      </c>
      <c r="C991" s="6" t="s">
        <v>49</v>
      </c>
      <c r="D991" s="6" t="s">
        <v>27</v>
      </c>
      <c r="E991" s="6" t="s">
        <v>79</v>
      </c>
      <c r="F991" s="6" t="s">
        <v>75</v>
      </c>
      <c r="G991" s="6" t="s">
        <v>44</v>
      </c>
      <c r="H991" s="6" t="n">
        <v>1</v>
      </c>
      <c r="I991" s="7" t="n">
        <v>299.980011</v>
      </c>
      <c r="J991" s="6" t="n">
        <v>1</v>
      </c>
      <c r="K991" s="7" t="n">
        <v>299.980011</v>
      </c>
      <c r="L991" s="7" t="n">
        <v>6</v>
      </c>
      <c r="M991" s="8" t="n">
        <v>0.02</v>
      </c>
      <c r="N991" s="7" t="n">
        <v>65.26000214</v>
      </c>
      <c r="O991" s="12" t="n">
        <v>1</v>
      </c>
    </row>
    <row r="992" customFormat="false" ht="15" hidden="false" customHeight="true" outlineLevel="0" collapsed="false">
      <c r="A992" s="6" t="n">
        <v>1296</v>
      </c>
      <c r="B992" s="6" t="s">
        <v>46</v>
      </c>
      <c r="C992" s="6" t="s">
        <v>37</v>
      </c>
      <c r="D992" s="6" t="s">
        <v>50</v>
      </c>
      <c r="E992" s="6" t="s">
        <v>51</v>
      </c>
      <c r="F992" s="6" t="s">
        <v>23</v>
      </c>
      <c r="G992" s="6" t="s">
        <v>47</v>
      </c>
      <c r="H992" s="6" t="n">
        <v>2</v>
      </c>
      <c r="I992" s="7" t="n">
        <v>129.9900055</v>
      </c>
      <c r="J992" s="6" t="n">
        <v>1</v>
      </c>
      <c r="K992" s="7" t="n">
        <v>129.9900055</v>
      </c>
      <c r="L992" s="7" t="n">
        <v>7.150000095</v>
      </c>
      <c r="M992" s="8" t="n">
        <v>0.059999999</v>
      </c>
      <c r="N992" s="7" t="n">
        <v>35.61999893</v>
      </c>
      <c r="O992" s="9" t="n">
        <v>0</v>
      </c>
    </row>
    <row r="993" customFormat="false" ht="15" hidden="false" customHeight="true" outlineLevel="0" collapsed="false">
      <c r="A993" s="6" t="n">
        <v>11421</v>
      </c>
      <c r="B993" s="6" t="s">
        <v>19</v>
      </c>
      <c r="C993" s="6" t="s">
        <v>49</v>
      </c>
      <c r="D993" s="6" t="s">
        <v>21</v>
      </c>
      <c r="E993" s="6" t="s">
        <v>64</v>
      </c>
      <c r="F993" s="6" t="s">
        <v>58</v>
      </c>
      <c r="G993" s="6" t="s">
        <v>24</v>
      </c>
      <c r="H993" s="6" t="n">
        <v>4</v>
      </c>
      <c r="I993" s="7" t="n">
        <v>49.97999954</v>
      </c>
      <c r="J993" s="6" t="n">
        <v>1</v>
      </c>
      <c r="K993" s="7" t="n">
        <v>49.97999954</v>
      </c>
      <c r="L993" s="7" t="n">
        <v>5</v>
      </c>
      <c r="M993" s="8" t="n">
        <v>0.100000001</v>
      </c>
      <c r="N993" s="7" t="n">
        <v>14.07999992</v>
      </c>
      <c r="O993" s="9" t="n">
        <v>0</v>
      </c>
    </row>
    <row r="994" customFormat="false" ht="15" hidden="false" customHeight="true" outlineLevel="0" collapsed="false">
      <c r="A994" s="6" t="n">
        <v>18182</v>
      </c>
      <c r="B994" s="6" t="s">
        <v>26</v>
      </c>
      <c r="C994" s="6" t="s">
        <v>20</v>
      </c>
      <c r="D994" s="6" t="s">
        <v>21</v>
      </c>
      <c r="E994" s="6" t="s">
        <v>64</v>
      </c>
      <c r="F994" s="6" t="s">
        <v>71</v>
      </c>
      <c r="G994" s="6" t="s">
        <v>44</v>
      </c>
      <c r="H994" s="6" t="n">
        <v>1</v>
      </c>
      <c r="I994" s="7" t="n">
        <v>199.9900055</v>
      </c>
      <c r="J994" s="6" t="n">
        <v>1</v>
      </c>
      <c r="K994" s="7" t="n">
        <v>199.9900055</v>
      </c>
      <c r="L994" s="7" t="n">
        <v>34</v>
      </c>
      <c r="M994" s="8" t="n">
        <v>0.170000002</v>
      </c>
      <c r="N994" s="7" t="n">
        <v>14.60999966</v>
      </c>
      <c r="O994" s="12" t="n">
        <v>1</v>
      </c>
    </row>
    <row r="995" customFormat="false" ht="15" hidden="false" customHeight="true" outlineLevel="0" collapsed="false">
      <c r="A995" s="6" t="n">
        <v>33915</v>
      </c>
      <c r="B995" s="6" t="s">
        <v>46</v>
      </c>
      <c r="C995" s="6" t="s">
        <v>20</v>
      </c>
      <c r="D995" s="6" t="s">
        <v>31</v>
      </c>
      <c r="E995" s="6" t="s">
        <v>56</v>
      </c>
      <c r="F995" s="6" t="s">
        <v>71</v>
      </c>
      <c r="G995" s="6" t="s">
        <v>34</v>
      </c>
      <c r="H995" s="6" t="n">
        <v>2</v>
      </c>
      <c r="I995" s="7" t="n">
        <v>199.9900055</v>
      </c>
      <c r="J995" s="6" t="n">
        <v>1</v>
      </c>
      <c r="K995" s="7" t="n">
        <v>199.9900055</v>
      </c>
      <c r="L995" s="7" t="n">
        <v>50</v>
      </c>
      <c r="M995" s="8" t="n">
        <v>0.25</v>
      </c>
      <c r="N995" s="7" t="n">
        <v>-30</v>
      </c>
      <c r="O995" s="12" t="n">
        <v>1</v>
      </c>
    </row>
    <row r="996" customFormat="false" ht="15" hidden="false" customHeight="true" outlineLevel="0" collapsed="false">
      <c r="A996" s="6" t="n">
        <v>28623</v>
      </c>
      <c r="B996" s="6" t="s">
        <v>19</v>
      </c>
      <c r="C996" s="6" t="s">
        <v>20</v>
      </c>
      <c r="D996" s="6" t="s">
        <v>27</v>
      </c>
      <c r="E996" s="6" t="s">
        <v>42</v>
      </c>
      <c r="F996" s="6" t="s">
        <v>71</v>
      </c>
      <c r="G996" s="6" t="s">
        <v>44</v>
      </c>
      <c r="H996" s="6" t="n">
        <v>4</v>
      </c>
      <c r="I996" s="7" t="n">
        <v>199.9900055</v>
      </c>
      <c r="J996" s="6" t="n">
        <v>1</v>
      </c>
      <c r="K996" s="7" t="n">
        <v>199.9900055</v>
      </c>
      <c r="L996" s="7" t="n">
        <v>50</v>
      </c>
      <c r="M996" s="8" t="n">
        <v>0.25</v>
      </c>
      <c r="N996" s="7" t="n">
        <v>-254.9900055</v>
      </c>
      <c r="O996" s="9" t="n">
        <v>0</v>
      </c>
    </row>
    <row r="997" customFormat="false" ht="15" hidden="false" customHeight="true" outlineLevel="0" collapsed="false">
      <c r="A997" s="6" t="n">
        <v>1403</v>
      </c>
      <c r="B997" s="6" t="s">
        <v>46</v>
      </c>
      <c r="C997" s="6" t="s">
        <v>37</v>
      </c>
      <c r="D997" s="6" t="s">
        <v>50</v>
      </c>
      <c r="E997" s="6" t="s">
        <v>51</v>
      </c>
      <c r="F997" s="6" t="s">
        <v>40</v>
      </c>
      <c r="G997" s="6" t="s">
        <v>34</v>
      </c>
      <c r="H997" s="6" t="n">
        <v>2</v>
      </c>
      <c r="I997" s="7" t="n">
        <v>399.980011</v>
      </c>
      <c r="J997" s="6" t="n">
        <v>1</v>
      </c>
      <c r="K997" s="7" t="n">
        <v>399.980011</v>
      </c>
      <c r="L997" s="7" t="n">
        <v>36</v>
      </c>
      <c r="M997" s="8" t="n">
        <v>0.090000004</v>
      </c>
      <c r="N997" s="7" t="n">
        <v>167.4299927</v>
      </c>
      <c r="O997" s="12" t="n">
        <v>1</v>
      </c>
    </row>
    <row r="998" customFormat="false" ht="15" hidden="false" customHeight="true" outlineLevel="0" collapsed="false">
      <c r="A998" s="6" t="n">
        <v>65738</v>
      </c>
      <c r="B998" s="6" t="s">
        <v>19</v>
      </c>
      <c r="C998" s="6" t="s">
        <v>49</v>
      </c>
      <c r="D998" s="6" t="s">
        <v>21</v>
      </c>
      <c r="E998" s="6" t="s">
        <v>65</v>
      </c>
      <c r="F998" s="6" t="s">
        <v>108</v>
      </c>
      <c r="G998" s="6" t="s">
        <v>34</v>
      </c>
      <c r="H998" s="6" t="n">
        <v>4</v>
      </c>
      <c r="I998" s="7" t="n">
        <v>129.9900055</v>
      </c>
      <c r="J998" s="6" t="n">
        <v>1</v>
      </c>
      <c r="K998" s="7" t="n">
        <v>129.9900055</v>
      </c>
      <c r="L998" s="7" t="n">
        <v>11.69999981</v>
      </c>
      <c r="M998" s="8" t="n">
        <v>0.090000004</v>
      </c>
      <c r="N998" s="7" t="n">
        <v>20.70000076</v>
      </c>
      <c r="O998" s="9" t="n">
        <v>0</v>
      </c>
    </row>
    <row r="999" customFormat="false" ht="15" hidden="false" customHeight="true" outlineLevel="0" collapsed="false">
      <c r="A999" s="6" t="n">
        <v>48456</v>
      </c>
      <c r="B999" s="6" t="s">
        <v>46</v>
      </c>
      <c r="C999" s="6" t="s">
        <v>37</v>
      </c>
      <c r="D999" s="6" t="s">
        <v>21</v>
      </c>
      <c r="E999" s="6" t="s">
        <v>66</v>
      </c>
      <c r="F999" s="6" t="s">
        <v>29</v>
      </c>
      <c r="G999" s="6" t="s">
        <v>24</v>
      </c>
      <c r="H999" s="6" t="n">
        <v>2</v>
      </c>
      <c r="I999" s="7" t="n">
        <v>99.98999786</v>
      </c>
      <c r="J999" s="6" t="n">
        <v>3</v>
      </c>
      <c r="K999" s="7" t="n">
        <v>299.9700012</v>
      </c>
      <c r="L999" s="7" t="n">
        <v>50.99000168</v>
      </c>
      <c r="M999" s="8" t="n">
        <v>0.170000002</v>
      </c>
      <c r="N999" s="7" t="n">
        <v>119.5100021</v>
      </c>
      <c r="O999" s="9" t="n">
        <v>0</v>
      </c>
    </row>
    <row r="1000" customFormat="false" ht="15" hidden="false" customHeight="true" outlineLevel="0" collapsed="false">
      <c r="A1000" s="6" t="n">
        <v>39648</v>
      </c>
      <c r="B1000" s="6" t="s">
        <v>46</v>
      </c>
      <c r="C1000" s="6" t="s">
        <v>20</v>
      </c>
      <c r="D1000" s="6" t="s">
        <v>31</v>
      </c>
      <c r="E1000" s="6" t="s">
        <v>32</v>
      </c>
      <c r="F1000" s="6" t="s">
        <v>40</v>
      </c>
      <c r="G1000" s="6" t="s">
        <v>44</v>
      </c>
      <c r="H1000" s="6" t="n">
        <v>2</v>
      </c>
      <c r="I1000" s="7" t="n">
        <v>399.980011</v>
      </c>
      <c r="J1000" s="6" t="n">
        <v>1</v>
      </c>
      <c r="K1000" s="7" t="n">
        <v>399.980011</v>
      </c>
      <c r="L1000" s="7" t="n">
        <v>20</v>
      </c>
      <c r="M1000" s="8" t="n">
        <v>0.050000001</v>
      </c>
      <c r="N1000" s="7" t="n">
        <v>137.9299927</v>
      </c>
      <c r="O1000" s="12" t="n">
        <v>1</v>
      </c>
    </row>
    <row r="1001" customFormat="false" ht="15" hidden="false" customHeight="true" outlineLevel="0" collapsed="false">
      <c r="A1001" s="6" t="n">
        <v>12025</v>
      </c>
      <c r="B1001" s="6" t="s">
        <v>19</v>
      </c>
      <c r="C1001" s="6" t="s">
        <v>37</v>
      </c>
      <c r="D1001" s="6" t="s">
        <v>21</v>
      </c>
      <c r="E1001" s="6" t="s">
        <v>65</v>
      </c>
      <c r="F1001" s="6" t="s">
        <v>23</v>
      </c>
      <c r="G1001" s="6" t="s">
        <v>34</v>
      </c>
      <c r="H1001" s="6" t="n">
        <v>4</v>
      </c>
      <c r="I1001" s="7" t="n">
        <v>129.9900055</v>
      </c>
      <c r="J1001" s="6" t="n">
        <v>1</v>
      </c>
      <c r="K1001" s="7" t="n">
        <v>129.9900055</v>
      </c>
      <c r="L1001" s="7" t="n">
        <v>15.60000038</v>
      </c>
      <c r="M1001" s="8" t="n">
        <v>0.119999997</v>
      </c>
      <c r="N1001" s="7" t="n">
        <v>38.65999985</v>
      </c>
      <c r="O1001" s="12" t="n">
        <v>1</v>
      </c>
    </row>
    <row r="1002" customFormat="false" ht="15" hidden="false" customHeight="true" outlineLevel="0" collapsed="false">
      <c r="A1002" s="6" t="n">
        <v>5443</v>
      </c>
      <c r="B1002" s="6" t="s">
        <v>19</v>
      </c>
      <c r="C1002" s="6" t="s">
        <v>37</v>
      </c>
      <c r="D1002" s="6" t="s">
        <v>50</v>
      </c>
      <c r="E1002" s="6" t="s">
        <v>72</v>
      </c>
      <c r="F1002" s="6" t="s">
        <v>40</v>
      </c>
      <c r="G1002" s="6" t="s">
        <v>44</v>
      </c>
      <c r="H1002" s="6" t="n">
        <v>4</v>
      </c>
      <c r="I1002" s="7" t="n">
        <v>399.980011</v>
      </c>
      <c r="J1002" s="6" t="n">
        <v>1</v>
      </c>
      <c r="K1002" s="7" t="n">
        <v>399.980011</v>
      </c>
      <c r="L1002" s="7" t="n">
        <v>20</v>
      </c>
      <c r="M1002" s="8" t="n">
        <v>0.050000001</v>
      </c>
      <c r="N1002" s="7" t="n">
        <v>118.9300003</v>
      </c>
      <c r="O1002" s="9" t="n">
        <v>0</v>
      </c>
    </row>
    <row r="1003" customFormat="false" ht="15" hidden="false" customHeight="true" outlineLevel="0" collapsed="false">
      <c r="A1003" s="6" t="n">
        <v>49856</v>
      </c>
      <c r="B1003" s="6" t="s">
        <v>19</v>
      </c>
      <c r="C1003" s="6" t="s">
        <v>20</v>
      </c>
      <c r="D1003" s="6" t="s">
        <v>38</v>
      </c>
      <c r="E1003" s="6" t="s">
        <v>92</v>
      </c>
      <c r="F1003" s="6" t="s">
        <v>23</v>
      </c>
      <c r="G1003" s="6" t="s">
        <v>34</v>
      </c>
      <c r="H1003" s="6" t="n">
        <v>4</v>
      </c>
      <c r="I1003" s="7" t="n">
        <v>129.9900055</v>
      </c>
      <c r="J1003" s="6" t="n">
        <v>1</v>
      </c>
      <c r="K1003" s="7" t="n">
        <v>129.9900055</v>
      </c>
      <c r="L1003" s="7" t="n">
        <v>3.900000095</v>
      </c>
      <c r="M1003" s="8" t="n">
        <v>0.029999999</v>
      </c>
      <c r="N1003" s="7" t="n">
        <v>63.04999924</v>
      </c>
      <c r="O1003" s="9" t="n">
        <v>0</v>
      </c>
    </row>
    <row r="1004" customFormat="false" ht="15" hidden="false" customHeight="true" outlineLevel="0" collapsed="false">
      <c r="A1004" s="6" t="n">
        <v>31739</v>
      </c>
      <c r="B1004" s="6" t="s">
        <v>36</v>
      </c>
      <c r="C1004" s="6" t="s">
        <v>20</v>
      </c>
      <c r="D1004" s="6" t="s">
        <v>31</v>
      </c>
      <c r="E1004" s="6" t="s">
        <v>62</v>
      </c>
      <c r="F1004" s="6" t="s">
        <v>58</v>
      </c>
      <c r="G1004" s="6" t="s">
        <v>34</v>
      </c>
      <c r="H1004" s="6" t="n">
        <v>0</v>
      </c>
      <c r="I1004" s="7" t="n">
        <v>49.97999954</v>
      </c>
      <c r="J1004" s="6" t="n">
        <v>4</v>
      </c>
      <c r="K1004" s="7" t="n">
        <v>199.9199982</v>
      </c>
      <c r="L1004" s="7" t="n">
        <v>33.99000168</v>
      </c>
      <c r="M1004" s="8" t="n">
        <v>0.170000002</v>
      </c>
      <c r="N1004" s="7" t="n">
        <v>53.93000031</v>
      </c>
      <c r="O1004" s="9" t="n">
        <v>0</v>
      </c>
    </row>
    <row r="1005" customFormat="false" ht="15" hidden="false" customHeight="true" outlineLevel="0" collapsed="false">
      <c r="A1005" s="6" t="n">
        <v>74313</v>
      </c>
      <c r="B1005" s="6" t="s">
        <v>19</v>
      </c>
      <c r="C1005" s="6" t="s">
        <v>49</v>
      </c>
      <c r="D1005" s="6" t="s">
        <v>27</v>
      </c>
      <c r="E1005" s="6" t="s">
        <v>28</v>
      </c>
      <c r="F1005" s="6" t="s">
        <v>109</v>
      </c>
      <c r="G1005" s="6" t="s">
        <v>24</v>
      </c>
      <c r="H1005" s="6" t="n">
        <v>4</v>
      </c>
      <c r="I1005" s="7" t="n">
        <v>11.28999996</v>
      </c>
      <c r="J1005" s="6" t="n">
        <v>1</v>
      </c>
      <c r="K1005" s="7" t="n">
        <v>11.28999996</v>
      </c>
      <c r="L1005" s="7" t="n">
        <v>1.019999981</v>
      </c>
      <c r="M1005" s="8" t="n">
        <v>0.090000004</v>
      </c>
      <c r="N1005" s="7" t="n">
        <v>2.980000019</v>
      </c>
      <c r="O1005" s="9" t="n">
        <v>0</v>
      </c>
    </row>
    <row r="1006" customFormat="false" ht="15" hidden="false" customHeight="true" outlineLevel="0" collapsed="false">
      <c r="A1006" s="6" t="n">
        <v>43930</v>
      </c>
      <c r="B1006" s="6" t="s">
        <v>46</v>
      </c>
      <c r="C1006" s="6" t="s">
        <v>20</v>
      </c>
      <c r="D1006" s="6" t="s">
        <v>27</v>
      </c>
      <c r="E1006" s="6" t="s">
        <v>79</v>
      </c>
      <c r="F1006" s="6" t="s">
        <v>40</v>
      </c>
      <c r="G1006" s="6" t="s">
        <v>24</v>
      </c>
      <c r="H1006" s="6" t="n">
        <v>2</v>
      </c>
      <c r="I1006" s="7" t="n">
        <v>399.980011</v>
      </c>
      <c r="J1006" s="6" t="n">
        <v>1</v>
      </c>
      <c r="K1006" s="7" t="n">
        <v>399.980011</v>
      </c>
      <c r="L1006" s="7" t="n">
        <v>28</v>
      </c>
      <c r="M1006" s="8" t="n">
        <v>0.07</v>
      </c>
      <c r="N1006" s="7" t="n">
        <v>26.04000092</v>
      </c>
      <c r="O1006" s="12" t="n">
        <v>1</v>
      </c>
    </row>
    <row r="1007" customFormat="false" ht="15" hidden="false" customHeight="true" outlineLevel="0" collapsed="false">
      <c r="A1007" s="6" t="n">
        <v>39077</v>
      </c>
      <c r="B1007" s="6" t="s">
        <v>46</v>
      </c>
      <c r="C1007" s="6" t="s">
        <v>49</v>
      </c>
      <c r="D1007" s="6" t="s">
        <v>31</v>
      </c>
      <c r="E1007" s="6" t="s">
        <v>86</v>
      </c>
      <c r="F1007" s="6" t="s">
        <v>29</v>
      </c>
      <c r="G1007" s="6" t="s">
        <v>34</v>
      </c>
      <c r="H1007" s="6" t="n">
        <v>2</v>
      </c>
      <c r="I1007" s="7" t="n">
        <v>99.98999786</v>
      </c>
      <c r="J1007" s="6" t="n">
        <v>1</v>
      </c>
      <c r="K1007" s="7" t="n">
        <v>99.98999786</v>
      </c>
      <c r="L1007" s="7" t="n">
        <v>4</v>
      </c>
      <c r="M1007" s="8" t="n">
        <v>0.039999999</v>
      </c>
      <c r="N1007" s="7" t="n">
        <v>28.79999924</v>
      </c>
      <c r="O1007" s="12" t="n">
        <v>1</v>
      </c>
    </row>
    <row r="1008" customFormat="false" ht="15" hidden="false" customHeight="true" outlineLevel="0" collapsed="false">
      <c r="A1008" s="6" t="n">
        <v>18839</v>
      </c>
      <c r="B1008" s="6" t="s">
        <v>19</v>
      </c>
      <c r="C1008" s="6" t="s">
        <v>20</v>
      </c>
      <c r="D1008" s="6" t="s">
        <v>21</v>
      </c>
      <c r="E1008" s="6" t="s">
        <v>65</v>
      </c>
      <c r="F1008" s="6" t="s">
        <v>33</v>
      </c>
      <c r="G1008" s="6" t="s">
        <v>34</v>
      </c>
      <c r="H1008" s="6" t="n">
        <v>4</v>
      </c>
      <c r="I1008" s="7" t="n">
        <v>59.99000168</v>
      </c>
      <c r="J1008" s="6" t="n">
        <v>3</v>
      </c>
      <c r="K1008" s="7" t="n">
        <v>179.9700012</v>
      </c>
      <c r="L1008" s="7" t="n">
        <v>28.79999924</v>
      </c>
      <c r="M1008" s="8" t="n">
        <v>0.159999996</v>
      </c>
      <c r="N1008" s="7" t="n">
        <v>45.34999847</v>
      </c>
      <c r="O1008" s="12" t="n">
        <v>1</v>
      </c>
    </row>
    <row r="1009" customFormat="false" ht="15" hidden="false" customHeight="true" outlineLevel="0" collapsed="false">
      <c r="A1009" s="6" t="n">
        <v>54735</v>
      </c>
      <c r="B1009" s="6" t="s">
        <v>19</v>
      </c>
      <c r="C1009" s="6" t="s">
        <v>20</v>
      </c>
      <c r="D1009" s="6" t="s">
        <v>50</v>
      </c>
      <c r="E1009" s="6" t="s">
        <v>63</v>
      </c>
      <c r="F1009" s="6" t="s">
        <v>106</v>
      </c>
      <c r="G1009" s="6" t="s">
        <v>34</v>
      </c>
      <c r="H1009" s="6" t="n">
        <v>4</v>
      </c>
      <c r="I1009" s="7" t="n">
        <v>54.97000122</v>
      </c>
      <c r="J1009" s="6" t="n">
        <v>5</v>
      </c>
      <c r="K1009" s="7" t="n">
        <v>274.8500061</v>
      </c>
      <c r="L1009" s="7" t="n">
        <v>19.23999977</v>
      </c>
      <c r="M1009" s="8" t="n">
        <v>0.07</v>
      </c>
      <c r="N1009" s="7" t="n">
        <v>122.6900024</v>
      </c>
      <c r="O1009" s="12" t="n">
        <v>1</v>
      </c>
    </row>
    <row r="1010" customFormat="false" ht="15" hidden="false" customHeight="true" outlineLevel="0" collapsed="false">
      <c r="A1010" s="6" t="n">
        <v>62873</v>
      </c>
      <c r="B1010" s="6" t="s">
        <v>19</v>
      </c>
      <c r="C1010" s="6" t="s">
        <v>20</v>
      </c>
      <c r="D1010" s="6" t="s">
        <v>21</v>
      </c>
      <c r="E1010" s="6" t="s">
        <v>22</v>
      </c>
      <c r="F1010" s="6" t="s">
        <v>23</v>
      </c>
      <c r="G1010" s="6" t="s">
        <v>34</v>
      </c>
      <c r="H1010" s="6" t="n">
        <v>4</v>
      </c>
      <c r="I1010" s="7" t="n">
        <v>129.9900055</v>
      </c>
      <c r="J1010" s="6" t="n">
        <v>1</v>
      </c>
      <c r="K1010" s="7" t="n">
        <v>129.9900055</v>
      </c>
      <c r="L1010" s="7" t="n">
        <v>11.69999981</v>
      </c>
      <c r="M1010" s="8" t="n">
        <v>0.090000004</v>
      </c>
      <c r="N1010" s="7" t="n">
        <v>38.43999863</v>
      </c>
      <c r="O1010" s="9" t="n">
        <v>0</v>
      </c>
    </row>
    <row r="1011" customFormat="false" ht="15" hidden="false" customHeight="true" outlineLevel="0" collapsed="false">
      <c r="A1011" s="6" t="n">
        <v>41982</v>
      </c>
      <c r="B1011" s="6" t="s">
        <v>19</v>
      </c>
      <c r="C1011" s="6" t="s">
        <v>20</v>
      </c>
      <c r="D1011" s="6" t="s">
        <v>38</v>
      </c>
      <c r="E1011" s="6" t="s">
        <v>70</v>
      </c>
      <c r="F1011" s="6" t="s">
        <v>84</v>
      </c>
      <c r="G1011" s="6" t="s">
        <v>24</v>
      </c>
      <c r="H1011" s="6" t="n">
        <v>4</v>
      </c>
      <c r="I1011" s="7" t="n">
        <v>30</v>
      </c>
      <c r="J1011" s="6" t="n">
        <v>2</v>
      </c>
      <c r="K1011" s="7" t="n">
        <v>60</v>
      </c>
      <c r="L1011" s="7" t="n">
        <v>4.199999809</v>
      </c>
      <c r="M1011" s="8" t="n">
        <v>0.07</v>
      </c>
      <c r="N1011" s="7" t="n">
        <v>27.89999962</v>
      </c>
      <c r="O1011" s="9" t="n">
        <v>0</v>
      </c>
    </row>
    <row r="1012" customFormat="false" ht="15" hidden="false" customHeight="true" outlineLevel="0" collapsed="false">
      <c r="A1012" s="6" t="n">
        <v>22978</v>
      </c>
      <c r="B1012" s="6" t="s">
        <v>26</v>
      </c>
      <c r="C1012" s="6" t="s">
        <v>49</v>
      </c>
      <c r="D1012" s="6" t="s">
        <v>27</v>
      </c>
      <c r="E1012" s="6" t="s">
        <v>69</v>
      </c>
      <c r="F1012" s="6" t="s">
        <v>29</v>
      </c>
      <c r="G1012" s="6" t="s">
        <v>47</v>
      </c>
      <c r="H1012" s="6" t="n">
        <v>1</v>
      </c>
      <c r="I1012" s="7" t="n">
        <v>99.98999786</v>
      </c>
      <c r="J1012" s="6" t="n">
        <v>2</v>
      </c>
      <c r="K1012" s="7" t="n">
        <v>199.9799957</v>
      </c>
      <c r="L1012" s="7" t="n">
        <v>32</v>
      </c>
      <c r="M1012" s="8" t="n">
        <v>0.159999996</v>
      </c>
      <c r="N1012" s="7" t="n">
        <v>37.29000092</v>
      </c>
      <c r="O1012" s="12" t="n">
        <v>1</v>
      </c>
    </row>
    <row r="1013" customFormat="false" ht="15" hidden="false" customHeight="true" outlineLevel="0" collapsed="false">
      <c r="A1013" s="6" t="n">
        <v>32317</v>
      </c>
      <c r="B1013" s="6" t="s">
        <v>19</v>
      </c>
      <c r="C1013" s="6" t="s">
        <v>37</v>
      </c>
      <c r="D1013" s="6" t="s">
        <v>31</v>
      </c>
      <c r="E1013" s="6" t="s">
        <v>32</v>
      </c>
      <c r="F1013" s="6" t="s">
        <v>23</v>
      </c>
      <c r="G1013" s="6" t="s">
        <v>44</v>
      </c>
      <c r="H1013" s="6" t="n">
        <v>4</v>
      </c>
      <c r="I1013" s="7" t="n">
        <v>129.9900055</v>
      </c>
      <c r="J1013" s="6" t="n">
        <v>1</v>
      </c>
      <c r="K1013" s="7" t="n">
        <v>129.9900055</v>
      </c>
      <c r="L1013" s="7" t="n">
        <v>13</v>
      </c>
      <c r="M1013" s="8" t="n">
        <v>0.100000001</v>
      </c>
      <c r="N1013" s="7" t="n">
        <v>53.8199997</v>
      </c>
      <c r="O1013" s="9" t="n">
        <v>0</v>
      </c>
    </row>
    <row r="1014" customFormat="false" ht="15" hidden="false" customHeight="true" outlineLevel="0" collapsed="false">
      <c r="A1014" s="6" t="n">
        <v>5846</v>
      </c>
      <c r="B1014" s="6" t="s">
        <v>36</v>
      </c>
      <c r="C1014" s="6" t="s">
        <v>20</v>
      </c>
      <c r="D1014" s="6" t="s">
        <v>50</v>
      </c>
      <c r="E1014" s="6" t="s">
        <v>63</v>
      </c>
      <c r="F1014" s="6" t="s">
        <v>29</v>
      </c>
      <c r="G1014" s="6" t="s">
        <v>24</v>
      </c>
      <c r="H1014" s="6" t="n">
        <v>0</v>
      </c>
      <c r="I1014" s="7" t="n">
        <v>99.98999786</v>
      </c>
      <c r="J1014" s="6" t="n">
        <v>2</v>
      </c>
      <c r="K1014" s="7" t="n">
        <v>199.9799957</v>
      </c>
      <c r="L1014" s="7" t="n">
        <v>10</v>
      </c>
      <c r="M1014" s="8" t="n">
        <v>0.050000001</v>
      </c>
      <c r="N1014" s="7" t="n">
        <v>-145.7200012</v>
      </c>
      <c r="O1014" s="9" t="n">
        <v>0</v>
      </c>
    </row>
    <row r="1015" customFormat="false" ht="15" hidden="false" customHeight="true" outlineLevel="0" collapsed="false">
      <c r="A1015" s="6" t="n">
        <v>8489</v>
      </c>
      <c r="B1015" s="6" t="s">
        <v>46</v>
      </c>
      <c r="C1015" s="6" t="s">
        <v>20</v>
      </c>
      <c r="D1015" s="6" t="s">
        <v>50</v>
      </c>
      <c r="E1015" s="6" t="s">
        <v>72</v>
      </c>
      <c r="F1015" s="6" t="s">
        <v>40</v>
      </c>
      <c r="G1015" s="6" t="s">
        <v>34</v>
      </c>
      <c r="H1015" s="6" t="n">
        <v>2</v>
      </c>
      <c r="I1015" s="7" t="n">
        <v>399.980011</v>
      </c>
      <c r="J1015" s="6" t="n">
        <v>1</v>
      </c>
      <c r="K1015" s="7" t="n">
        <v>399.980011</v>
      </c>
      <c r="L1015" s="7" t="n">
        <v>40</v>
      </c>
      <c r="M1015" s="8" t="n">
        <v>0.100000001</v>
      </c>
      <c r="N1015" s="7" t="n">
        <v>112.6699982</v>
      </c>
      <c r="O1015" s="12" t="n">
        <v>1</v>
      </c>
    </row>
    <row r="1016" customFormat="false" ht="15" hidden="false" customHeight="true" outlineLevel="0" collapsed="false">
      <c r="A1016" s="6" t="n">
        <v>52400</v>
      </c>
      <c r="B1016" s="6" t="s">
        <v>26</v>
      </c>
      <c r="C1016" s="6" t="s">
        <v>37</v>
      </c>
      <c r="D1016" s="6" t="s">
        <v>50</v>
      </c>
      <c r="E1016" s="6" t="s">
        <v>72</v>
      </c>
      <c r="F1016" s="6" t="s">
        <v>75</v>
      </c>
      <c r="G1016" s="6" t="s">
        <v>34</v>
      </c>
      <c r="H1016" s="6" t="n">
        <v>1</v>
      </c>
      <c r="I1016" s="7" t="n">
        <v>299.980011</v>
      </c>
      <c r="J1016" s="6" t="n">
        <v>1</v>
      </c>
      <c r="K1016" s="7" t="n">
        <v>299.980011</v>
      </c>
      <c r="L1016" s="7" t="n">
        <v>60</v>
      </c>
      <c r="M1016" s="8" t="n">
        <v>0.200000003</v>
      </c>
      <c r="N1016" s="7" t="n">
        <v>105.5899963</v>
      </c>
      <c r="O1016" s="12" t="n">
        <v>1</v>
      </c>
    </row>
    <row r="1017" customFormat="false" ht="15" hidden="false" customHeight="true" outlineLevel="0" collapsed="false">
      <c r="A1017" s="6" t="n">
        <v>53637</v>
      </c>
      <c r="B1017" s="6" t="s">
        <v>26</v>
      </c>
      <c r="C1017" s="6" t="s">
        <v>20</v>
      </c>
      <c r="D1017" s="6" t="s">
        <v>50</v>
      </c>
      <c r="E1017" s="6" t="s">
        <v>72</v>
      </c>
      <c r="F1017" s="6" t="s">
        <v>57</v>
      </c>
      <c r="G1017" s="6" t="s">
        <v>44</v>
      </c>
      <c r="H1017" s="6" t="n">
        <v>1</v>
      </c>
      <c r="I1017" s="7" t="n">
        <v>50</v>
      </c>
      <c r="J1017" s="6" t="n">
        <v>1</v>
      </c>
      <c r="K1017" s="7" t="n">
        <v>50</v>
      </c>
      <c r="L1017" s="7" t="n">
        <v>1</v>
      </c>
      <c r="M1017" s="8" t="n">
        <v>0.02</v>
      </c>
      <c r="N1017" s="7" t="n">
        <v>-8.180000305</v>
      </c>
      <c r="O1017" s="12" t="n">
        <v>1</v>
      </c>
    </row>
    <row r="1018" customFormat="false" ht="15" hidden="false" customHeight="true" outlineLevel="0" collapsed="false">
      <c r="A1018" s="6" t="n">
        <v>49483</v>
      </c>
      <c r="B1018" s="6" t="s">
        <v>46</v>
      </c>
      <c r="C1018" s="6" t="s">
        <v>20</v>
      </c>
      <c r="D1018" s="6" t="s">
        <v>38</v>
      </c>
      <c r="E1018" s="6" t="s">
        <v>70</v>
      </c>
      <c r="F1018" s="6" t="s">
        <v>40</v>
      </c>
      <c r="G1018" s="6" t="s">
        <v>47</v>
      </c>
      <c r="H1018" s="6" t="n">
        <v>2</v>
      </c>
      <c r="I1018" s="7" t="n">
        <v>399.980011</v>
      </c>
      <c r="J1018" s="6" t="n">
        <v>1</v>
      </c>
      <c r="K1018" s="7" t="n">
        <v>399.980011</v>
      </c>
      <c r="L1018" s="7" t="n">
        <v>100</v>
      </c>
      <c r="M1018" s="8" t="n">
        <v>0.25</v>
      </c>
      <c r="N1018" s="7" t="n">
        <v>-464.980011</v>
      </c>
      <c r="O1018" s="12" t="n">
        <v>1</v>
      </c>
    </row>
    <row r="1019" customFormat="false" ht="15" hidden="false" customHeight="true" outlineLevel="0" collapsed="false">
      <c r="A1019" s="6" t="n">
        <v>25433</v>
      </c>
      <c r="B1019" s="6" t="s">
        <v>19</v>
      </c>
      <c r="C1019" s="6" t="s">
        <v>37</v>
      </c>
      <c r="D1019" s="6" t="s">
        <v>27</v>
      </c>
      <c r="E1019" s="6" t="s">
        <v>54</v>
      </c>
      <c r="F1019" s="6" t="s">
        <v>40</v>
      </c>
      <c r="G1019" s="6" t="s">
        <v>34</v>
      </c>
      <c r="H1019" s="6" t="n">
        <v>4</v>
      </c>
      <c r="I1019" s="7" t="n">
        <v>399.980011</v>
      </c>
      <c r="J1019" s="6" t="n">
        <v>1</v>
      </c>
      <c r="K1019" s="7" t="n">
        <v>399.980011</v>
      </c>
      <c r="L1019" s="7" t="n">
        <v>22</v>
      </c>
      <c r="M1019" s="8" t="n">
        <v>0.059999999</v>
      </c>
      <c r="N1019" s="7" t="n">
        <v>28.35000038</v>
      </c>
      <c r="O1019" s="9" t="n">
        <v>0</v>
      </c>
    </row>
    <row r="1020" customFormat="false" ht="15" hidden="false" customHeight="true" outlineLevel="0" collapsed="false">
      <c r="A1020" s="6" t="n">
        <v>349</v>
      </c>
      <c r="B1020" s="6" t="s">
        <v>19</v>
      </c>
      <c r="C1020" s="6" t="s">
        <v>20</v>
      </c>
      <c r="D1020" s="6" t="s">
        <v>50</v>
      </c>
      <c r="E1020" s="6" t="s">
        <v>51</v>
      </c>
      <c r="F1020" s="6" t="s">
        <v>29</v>
      </c>
      <c r="G1020" s="6" t="s">
        <v>34</v>
      </c>
      <c r="H1020" s="6" t="n">
        <v>4</v>
      </c>
      <c r="I1020" s="7" t="n">
        <v>99.98999786</v>
      </c>
      <c r="J1020" s="6" t="n">
        <v>5</v>
      </c>
      <c r="K1020" s="7" t="n">
        <v>499.9500122</v>
      </c>
      <c r="L1020" s="7" t="n">
        <v>59.99000168</v>
      </c>
      <c r="M1020" s="8" t="n">
        <v>0.119999997</v>
      </c>
      <c r="N1020" s="7" t="n">
        <v>49.72000122</v>
      </c>
      <c r="O1020" s="12" t="n">
        <v>1</v>
      </c>
    </row>
    <row r="1021" customFormat="false" ht="15" hidden="false" customHeight="true" outlineLevel="0" collapsed="false">
      <c r="A1021" s="6" t="n">
        <v>6405</v>
      </c>
      <c r="B1021" s="6" t="s">
        <v>19</v>
      </c>
      <c r="C1021" s="6" t="s">
        <v>20</v>
      </c>
      <c r="D1021" s="6" t="s">
        <v>50</v>
      </c>
      <c r="E1021" s="6" t="s">
        <v>51</v>
      </c>
      <c r="F1021" s="6" t="s">
        <v>33</v>
      </c>
      <c r="G1021" s="6" t="s">
        <v>34</v>
      </c>
      <c r="H1021" s="6" t="n">
        <v>4</v>
      </c>
      <c r="I1021" s="7" t="n">
        <v>59.99000168</v>
      </c>
      <c r="J1021" s="6" t="n">
        <v>4</v>
      </c>
      <c r="K1021" s="7" t="n">
        <v>239.9600067</v>
      </c>
      <c r="L1021" s="7" t="n">
        <v>16.79999924</v>
      </c>
      <c r="M1021" s="8" t="n">
        <v>0.07</v>
      </c>
      <c r="N1021" s="7" t="n">
        <v>81.01000214</v>
      </c>
      <c r="O1021" s="12" t="n">
        <v>1</v>
      </c>
    </row>
    <row r="1022" customFormat="false" ht="15" hidden="false" customHeight="true" outlineLevel="0" collapsed="false">
      <c r="A1022" s="6" t="n">
        <v>17050</v>
      </c>
      <c r="B1022" s="6" t="s">
        <v>46</v>
      </c>
      <c r="C1022" s="6" t="s">
        <v>37</v>
      </c>
      <c r="D1022" s="6" t="s">
        <v>21</v>
      </c>
      <c r="E1022" s="6" t="s">
        <v>65</v>
      </c>
      <c r="F1022" s="6" t="s">
        <v>100</v>
      </c>
      <c r="G1022" s="6" t="s">
        <v>44</v>
      </c>
      <c r="H1022" s="6" t="n">
        <v>2</v>
      </c>
      <c r="I1022" s="7" t="n">
        <v>17.98999977</v>
      </c>
      <c r="J1022" s="6" t="n">
        <v>3</v>
      </c>
      <c r="K1022" s="7" t="n">
        <v>53.97000122</v>
      </c>
      <c r="L1022" s="7" t="n">
        <v>9.710000038</v>
      </c>
      <c r="M1022" s="8" t="n">
        <v>0.180000007</v>
      </c>
      <c r="N1022" s="7" t="n">
        <v>7.739999771</v>
      </c>
      <c r="O1022" s="12" t="n">
        <v>1</v>
      </c>
    </row>
    <row r="1023" customFormat="false" ht="15" hidden="false" customHeight="true" outlineLevel="0" collapsed="false">
      <c r="A1023" s="6" t="n">
        <v>4552</v>
      </c>
      <c r="B1023" s="6" t="s">
        <v>19</v>
      </c>
      <c r="C1023" s="6" t="s">
        <v>20</v>
      </c>
      <c r="D1023" s="6" t="s">
        <v>50</v>
      </c>
      <c r="E1023" s="6" t="s">
        <v>63</v>
      </c>
      <c r="F1023" s="6" t="s">
        <v>29</v>
      </c>
      <c r="G1023" s="6" t="s">
        <v>34</v>
      </c>
      <c r="H1023" s="6" t="n">
        <v>4</v>
      </c>
      <c r="I1023" s="7" t="n">
        <v>99.98999786</v>
      </c>
      <c r="J1023" s="6" t="n">
        <v>3</v>
      </c>
      <c r="K1023" s="7" t="n">
        <v>299.9700012</v>
      </c>
      <c r="L1023" s="7" t="n">
        <v>30</v>
      </c>
      <c r="M1023" s="8" t="n">
        <v>0.100000001</v>
      </c>
      <c r="N1023" s="7" t="n">
        <v>33.75</v>
      </c>
      <c r="O1023" s="9" t="n">
        <v>0</v>
      </c>
    </row>
    <row r="1024" customFormat="false" ht="15" hidden="false" customHeight="true" outlineLevel="0" collapsed="false">
      <c r="A1024" s="6" t="n">
        <v>9116</v>
      </c>
      <c r="B1024" s="6" t="s">
        <v>19</v>
      </c>
      <c r="C1024" s="6" t="s">
        <v>37</v>
      </c>
      <c r="D1024" s="6" t="s">
        <v>50</v>
      </c>
      <c r="E1024" s="6" t="s">
        <v>51</v>
      </c>
      <c r="F1024" s="6" t="s">
        <v>40</v>
      </c>
      <c r="G1024" s="6" t="s">
        <v>24</v>
      </c>
      <c r="H1024" s="6" t="n">
        <v>4</v>
      </c>
      <c r="I1024" s="7" t="n">
        <v>399.980011</v>
      </c>
      <c r="J1024" s="6" t="n">
        <v>1</v>
      </c>
      <c r="K1024" s="7" t="n">
        <v>399.980011</v>
      </c>
      <c r="L1024" s="7" t="n">
        <v>0</v>
      </c>
      <c r="M1024" s="8" t="n">
        <v>0</v>
      </c>
      <c r="N1024" s="7" t="n">
        <v>135.1900024</v>
      </c>
      <c r="O1024" s="9" t="n">
        <v>0</v>
      </c>
    </row>
    <row r="1025" customFormat="false" ht="15" hidden="false" customHeight="true" outlineLevel="0" collapsed="false">
      <c r="A1025" s="6" t="n">
        <v>13714</v>
      </c>
      <c r="B1025" s="6" t="s">
        <v>19</v>
      </c>
      <c r="C1025" s="6" t="s">
        <v>20</v>
      </c>
      <c r="D1025" s="6" t="s">
        <v>21</v>
      </c>
      <c r="E1025" s="6" t="s">
        <v>65</v>
      </c>
      <c r="F1025" s="6" t="s">
        <v>33</v>
      </c>
      <c r="G1025" s="6" t="s">
        <v>24</v>
      </c>
      <c r="H1025" s="6" t="n">
        <v>4</v>
      </c>
      <c r="I1025" s="7" t="n">
        <v>59.99000168</v>
      </c>
      <c r="J1025" s="6" t="n">
        <v>4</v>
      </c>
      <c r="K1025" s="7" t="n">
        <v>239.9600067</v>
      </c>
      <c r="L1025" s="7" t="n">
        <v>0</v>
      </c>
      <c r="M1025" s="8" t="n">
        <v>0</v>
      </c>
      <c r="N1025" s="7" t="n">
        <v>-41.99000168</v>
      </c>
      <c r="O1025" s="12" t="n">
        <v>1</v>
      </c>
    </row>
    <row r="1026" customFormat="false" ht="15" hidden="false" customHeight="true" outlineLevel="0" collapsed="false">
      <c r="A1026" s="6" t="n">
        <v>73910</v>
      </c>
      <c r="B1026" s="6" t="s">
        <v>19</v>
      </c>
      <c r="C1026" s="6" t="s">
        <v>20</v>
      </c>
      <c r="D1026" s="6" t="s">
        <v>27</v>
      </c>
      <c r="E1026" s="6" t="s">
        <v>54</v>
      </c>
      <c r="F1026" s="6" t="s">
        <v>96</v>
      </c>
      <c r="G1026" s="6" t="s">
        <v>34</v>
      </c>
      <c r="H1026" s="6" t="n">
        <v>4</v>
      </c>
      <c r="I1026" s="7" t="n">
        <v>215.8200073</v>
      </c>
      <c r="J1026" s="6" t="n">
        <v>1</v>
      </c>
      <c r="K1026" s="7" t="n">
        <v>215.8200073</v>
      </c>
      <c r="L1026" s="7" t="n">
        <v>19.42000008</v>
      </c>
      <c r="M1026" s="8" t="n">
        <v>0.090000004</v>
      </c>
      <c r="N1026" s="7" t="n">
        <v>-150.6399994</v>
      </c>
      <c r="O1026" s="12" t="n">
        <v>1</v>
      </c>
    </row>
    <row r="1027" customFormat="false" ht="15" hidden="false" customHeight="true" outlineLevel="0" collapsed="false">
      <c r="A1027" s="6" t="n">
        <v>5553</v>
      </c>
      <c r="B1027" s="6" t="s">
        <v>36</v>
      </c>
      <c r="C1027" s="6" t="s">
        <v>20</v>
      </c>
      <c r="D1027" s="6" t="s">
        <v>50</v>
      </c>
      <c r="E1027" s="6" t="s">
        <v>51</v>
      </c>
      <c r="F1027" s="6" t="s">
        <v>33</v>
      </c>
      <c r="G1027" s="6" t="s">
        <v>34</v>
      </c>
      <c r="H1027" s="6" t="n">
        <v>0</v>
      </c>
      <c r="I1027" s="7" t="n">
        <v>59.99000168</v>
      </c>
      <c r="J1027" s="6" t="n">
        <v>2</v>
      </c>
      <c r="K1027" s="7" t="n">
        <v>119.9800034</v>
      </c>
      <c r="L1027" s="7" t="n">
        <v>6</v>
      </c>
      <c r="M1027" s="8" t="n">
        <v>0.050000001</v>
      </c>
      <c r="N1027" s="7" t="n">
        <v>38.52999878</v>
      </c>
      <c r="O1027" s="9" t="n">
        <v>0</v>
      </c>
    </row>
    <row r="1028" customFormat="false" ht="15" hidden="false" customHeight="true" outlineLevel="0" collapsed="false">
      <c r="A1028" s="6" t="n">
        <v>58606</v>
      </c>
      <c r="B1028" s="6" t="s">
        <v>19</v>
      </c>
      <c r="C1028" s="6" t="s">
        <v>37</v>
      </c>
      <c r="D1028" s="6" t="s">
        <v>50</v>
      </c>
      <c r="E1028" s="6" t="s">
        <v>63</v>
      </c>
      <c r="F1028" s="6" t="s">
        <v>40</v>
      </c>
      <c r="G1028" s="6" t="s">
        <v>34</v>
      </c>
      <c r="H1028" s="6" t="n">
        <v>4</v>
      </c>
      <c r="I1028" s="7" t="n">
        <v>399.980011</v>
      </c>
      <c r="J1028" s="6" t="n">
        <v>1</v>
      </c>
      <c r="K1028" s="7" t="n">
        <v>399.980011</v>
      </c>
      <c r="L1028" s="7" t="n">
        <v>28</v>
      </c>
      <c r="M1028" s="8" t="n">
        <v>0.07</v>
      </c>
      <c r="N1028" s="7" t="n">
        <v>-5.210000038</v>
      </c>
      <c r="O1028" s="9" t="n">
        <v>0</v>
      </c>
    </row>
    <row r="1029" customFormat="false" ht="15" hidden="false" customHeight="true" outlineLevel="0" collapsed="false">
      <c r="A1029" s="6" t="n">
        <v>20015</v>
      </c>
      <c r="B1029" s="6" t="s">
        <v>46</v>
      </c>
      <c r="C1029" s="6" t="s">
        <v>37</v>
      </c>
      <c r="D1029" s="6" t="s">
        <v>21</v>
      </c>
      <c r="E1029" s="6" t="s">
        <v>65</v>
      </c>
      <c r="F1029" s="6" t="s">
        <v>58</v>
      </c>
      <c r="G1029" s="6" t="s">
        <v>47</v>
      </c>
      <c r="H1029" s="6" t="n">
        <v>2</v>
      </c>
      <c r="I1029" s="7" t="n">
        <v>49.97999954</v>
      </c>
      <c r="J1029" s="6" t="n">
        <v>3</v>
      </c>
      <c r="K1029" s="7" t="n">
        <v>149.9400024</v>
      </c>
      <c r="L1029" s="7" t="n">
        <v>8.25</v>
      </c>
      <c r="M1029" s="8" t="n">
        <v>0.059999999</v>
      </c>
      <c r="N1029" s="7" t="n">
        <v>17.70999908</v>
      </c>
      <c r="O1029" s="12" t="n">
        <v>1</v>
      </c>
    </row>
    <row r="1030" customFormat="false" ht="15" hidden="false" customHeight="true" outlineLevel="0" collapsed="false">
      <c r="A1030" s="6" t="n">
        <v>33606</v>
      </c>
      <c r="B1030" s="6" t="s">
        <v>19</v>
      </c>
      <c r="C1030" s="6" t="s">
        <v>20</v>
      </c>
      <c r="D1030" s="6" t="s">
        <v>31</v>
      </c>
      <c r="E1030" s="6" t="s">
        <v>56</v>
      </c>
      <c r="F1030" s="6" t="s">
        <v>73</v>
      </c>
      <c r="G1030" s="6" t="s">
        <v>24</v>
      </c>
      <c r="H1030" s="6" t="n">
        <v>4</v>
      </c>
      <c r="I1030" s="7" t="n">
        <v>39.99000168</v>
      </c>
      <c r="J1030" s="6" t="n">
        <v>3</v>
      </c>
      <c r="K1030" s="7" t="n">
        <v>119.9700012</v>
      </c>
      <c r="L1030" s="7" t="n">
        <v>6</v>
      </c>
      <c r="M1030" s="8" t="n">
        <v>0.050000001</v>
      </c>
      <c r="N1030" s="7" t="n">
        <v>41.02999878</v>
      </c>
      <c r="O1030" s="9" t="n">
        <v>0</v>
      </c>
    </row>
    <row r="1031" customFormat="false" ht="15" hidden="false" customHeight="true" outlineLevel="0" collapsed="false">
      <c r="A1031" s="6" t="n">
        <v>64634</v>
      </c>
      <c r="B1031" s="6" t="s">
        <v>46</v>
      </c>
      <c r="C1031" s="6" t="s">
        <v>37</v>
      </c>
      <c r="D1031" s="6" t="s">
        <v>21</v>
      </c>
      <c r="E1031" s="6" t="s">
        <v>65</v>
      </c>
      <c r="F1031" s="6" t="s">
        <v>33</v>
      </c>
      <c r="G1031" s="6" t="s">
        <v>47</v>
      </c>
      <c r="H1031" s="6" t="n">
        <v>2</v>
      </c>
      <c r="I1031" s="7" t="n">
        <v>59.99000168</v>
      </c>
      <c r="J1031" s="6" t="n">
        <v>3</v>
      </c>
      <c r="K1031" s="7" t="n">
        <v>179.9700012</v>
      </c>
      <c r="L1031" s="7" t="n">
        <v>32.38999939</v>
      </c>
      <c r="M1031" s="8" t="n">
        <v>0.180000007</v>
      </c>
      <c r="N1031" s="7" t="n">
        <v>44.27000046</v>
      </c>
      <c r="O1031" s="12" t="n">
        <v>1</v>
      </c>
    </row>
    <row r="1032" customFormat="false" ht="15" hidden="false" customHeight="true" outlineLevel="0" collapsed="false">
      <c r="A1032" s="6" t="n">
        <v>24689</v>
      </c>
      <c r="B1032" s="6" t="s">
        <v>19</v>
      </c>
      <c r="C1032" s="6" t="s">
        <v>37</v>
      </c>
      <c r="D1032" s="6" t="s">
        <v>27</v>
      </c>
      <c r="E1032" s="6" t="s">
        <v>54</v>
      </c>
      <c r="F1032" s="6" t="s">
        <v>40</v>
      </c>
      <c r="G1032" s="6" t="s">
        <v>47</v>
      </c>
      <c r="H1032" s="6" t="n">
        <v>4</v>
      </c>
      <c r="I1032" s="7" t="n">
        <v>399.980011</v>
      </c>
      <c r="J1032" s="6" t="n">
        <v>1</v>
      </c>
      <c r="K1032" s="7" t="n">
        <v>399.980011</v>
      </c>
      <c r="L1032" s="7" t="n">
        <v>80</v>
      </c>
      <c r="M1032" s="8" t="n">
        <v>0.200000003</v>
      </c>
      <c r="N1032" s="7" t="n">
        <v>9.600000381</v>
      </c>
      <c r="O1032" s="12" t="n">
        <v>1</v>
      </c>
    </row>
    <row r="1033" customFormat="false" ht="15" hidden="false" customHeight="true" outlineLevel="0" collapsed="false">
      <c r="A1033" s="6" t="n">
        <v>37429</v>
      </c>
      <c r="B1033" s="6" t="s">
        <v>19</v>
      </c>
      <c r="C1033" s="6" t="s">
        <v>49</v>
      </c>
      <c r="D1033" s="6" t="s">
        <v>31</v>
      </c>
      <c r="E1033" s="6" t="s">
        <v>86</v>
      </c>
      <c r="F1033" s="6" t="s">
        <v>29</v>
      </c>
      <c r="G1033" s="6" t="s">
        <v>34</v>
      </c>
      <c r="H1033" s="6" t="n">
        <v>4</v>
      </c>
      <c r="I1033" s="7" t="n">
        <v>99.98999786</v>
      </c>
      <c r="J1033" s="6" t="n">
        <v>4</v>
      </c>
      <c r="K1033" s="7" t="n">
        <v>399.9599915</v>
      </c>
      <c r="L1033" s="7" t="n">
        <v>40</v>
      </c>
      <c r="M1033" s="8" t="n">
        <v>0.100000001</v>
      </c>
      <c r="N1033" s="7" t="n">
        <v>-40.68000031</v>
      </c>
      <c r="O1033" s="12" t="n">
        <v>1</v>
      </c>
    </row>
    <row r="1034" customFormat="false" ht="15" hidden="false" customHeight="true" outlineLevel="0" collapsed="false">
      <c r="A1034" s="6" t="n">
        <v>27176</v>
      </c>
      <c r="B1034" s="6" t="s">
        <v>19</v>
      </c>
      <c r="C1034" s="6" t="s">
        <v>49</v>
      </c>
      <c r="D1034" s="6" t="s">
        <v>27</v>
      </c>
      <c r="E1034" s="6" t="s">
        <v>28</v>
      </c>
      <c r="F1034" s="6" t="s">
        <v>75</v>
      </c>
      <c r="G1034" s="6" t="s">
        <v>34</v>
      </c>
      <c r="H1034" s="6" t="n">
        <v>4</v>
      </c>
      <c r="I1034" s="7" t="n">
        <v>299.980011</v>
      </c>
      <c r="J1034" s="6" t="n">
        <v>1</v>
      </c>
      <c r="K1034" s="7" t="n">
        <v>299.980011</v>
      </c>
      <c r="L1034" s="7" t="n">
        <v>12</v>
      </c>
      <c r="M1034" s="8" t="n">
        <v>0.039999999</v>
      </c>
      <c r="N1034" s="7" t="n">
        <v>93.58999634</v>
      </c>
      <c r="O1034" s="9" t="n">
        <v>0</v>
      </c>
    </row>
    <row r="1035" customFormat="false" ht="15" hidden="false" customHeight="true" outlineLevel="0" collapsed="false">
      <c r="A1035" s="6" t="n">
        <v>66878</v>
      </c>
      <c r="B1035" s="6" t="s">
        <v>19</v>
      </c>
      <c r="C1035" s="6" t="s">
        <v>20</v>
      </c>
      <c r="D1035" s="6" t="s">
        <v>21</v>
      </c>
      <c r="E1035" s="6" t="s">
        <v>65</v>
      </c>
      <c r="F1035" s="6" t="s">
        <v>75</v>
      </c>
      <c r="G1035" s="6" t="s">
        <v>44</v>
      </c>
      <c r="H1035" s="6" t="n">
        <v>4</v>
      </c>
      <c r="I1035" s="7" t="n">
        <v>299.980011</v>
      </c>
      <c r="J1035" s="6" t="n">
        <v>1</v>
      </c>
      <c r="K1035" s="7" t="n">
        <v>299.980011</v>
      </c>
      <c r="L1035" s="7" t="n">
        <v>45</v>
      </c>
      <c r="M1035" s="8" t="n">
        <v>0.150000006</v>
      </c>
      <c r="N1035" s="7" t="n">
        <v>68.84999847</v>
      </c>
      <c r="O1035" s="9" t="n">
        <v>0</v>
      </c>
    </row>
    <row r="1036" customFormat="false" ht="15" hidden="false" customHeight="true" outlineLevel="0" collapsed="false">
      <c r="A1036" s="6" t="n">
        <v>41197</v>
      </c>
      <c r="B1036" s="6" t="s">
        <v>46</v>
      </c>
      <c r="C1036" s="6" t="s">
        <v>37</v>
      </c>
      <c r="D1036" s="6" t="s">
        <v>31</v>
      </c>
      <c r="E1036" s="6" t="s">
        <v>56</v>
      </c>
      <c r="F1036" s="6" t="s">
        <v>75</v>
      </c>
      <c r="G1036" s="6" t="s">
        <v>24</v>
      </c>
      <c r="H1036" s="6" t="n">
        <v>2</v>
      </c>
      <c r="I1036" s="7" t="n">
        <v>299.980011</v>
      </c>
      <c r="J1036" s="6" t="n">
        <v>1</v>
      </c>
      <c r="K1036" s="7" t="n">
        <v>299.980011</v>
      </c>
      <c r="L1036" s="7" t="n">
        <v>15</v>
      </c>
      <c r="M1036" s="8" t="n">
        <v>0.050000001</v>
      </c>
      <c r="N1036" s="7" t="n">
        <v>136.7899933</v>
      </c>
      <c r="O1036" s="12" t="n">
        <v>1</v>
      </c>
    </row>
    <row r="1037" customFormat="false" ht="15" hidden="false" customHeight="true" outlineLevel="0" collapsed="false">
      <c r="A1037" s="6" t="n">
        <v>48631</v>
      </c>
      <c r="B1037" s="6" t="s">
        <v>19</v>
      </c>
      <c r="C1037" s="6" t="s">
        <v>37</v>
      </c>
      <c r="D1037" s="6" t="s">
        <v>38</v>
      </c>
      <c r="E1037" s="6" t="s">
        <v>70</v>
      </c>
      <c r="F1037" s="6" t="s">
        <v>57</v>
      </c>
      <c r="G1037" s="6" t="s">
        <v>44</v>
      </c>
      <c r="H1037" s="6" t="n">
        <v>4</v>
      </c>
      <c r="I1037" s="7" t="n">
        <v>50</v>
      </c>
      <c r="J1037" s="6" t="n">
        <v>5</v>
      </c>
      <c r="K1037" s="7" t="n">
        <v>250</v>
      </c>
      <c r="L1037" s="7" t="n">
        <v>17.5</v>
      </c>
      <c r="M1037" s="8" t="n">
        <v>0.07</v>
      </c>
      <c r="N1037" s="7" t="n">
        <v>17.44000053</v>
      </c>
      <c r="O1037" s="9" t="n">
        <v>0</v>
      </c>
    </row>
    <row r="1038" customFormat="false" ht="15" hidden="false" customHeight="true" outlineLevel="0" collapsed="false">
      <c r="A1038" s="6" t="n">
        <v>66705</v>
      </c>
      <c r="B1038" s="6" t="s">
        <v>19</v>
      </c>
      <c r="C1038" s="6" t="s">
        <v>37</v>
      </c>
      <c r="D1038" s="6" t="s">
        <v>21</v>
      </c>
      <c r="E1038" s="6" t="s">
        <v>22</v>
      </c>
      <c r="F1038" s="6" t="s">
        <v>114</v>
      </c>
      <c r="G1038" s="6" t="s">
        <v>44</v>
      </c>
      <c r="H1038" s="6" t="n">
        <v>4</v>
      </c>
      <c r="I1038" s="7" t="n">
        <v>99.98999786</v>
      </c>
      <c r="J1038" s="6" t="n">
        <v>1</v>
      </c>
      <c r="K1038" s="7" t="n">
        <v>99.98999786</v>
      </c>
      <c r="L1038" s="7" t="n">
        <v>15</v>
      </c>
      <c r="M1038" s="8" t="n">
        <v>0.150000006</v>
      </c>
      <c r="N1038" s="7" t="n">
        <v>31.45000076</v>
      </c>
      <c r="O1038" s="12" t="n">
        <v>1</v>
      </c>
    </row>
    <row r="1039" customFormat="false" ht="15" hidden="false" customHeight="true" outlineLevel="0" collapsed="false">
      <c r="A1039" s="6" t="n">
        <v>11815</v>
      </c>
      <c r="B1039" s="6" t="s">
        <v>36</v>
      </c>
      <c r="C1039" s="6" t="s">
        <v>20</v>
      </c>
      <c r="D1039" s="6" t="s">
        <v>21</v>
      </c>
      <c r="E1039" s="6" t="s">
        <v>65</v>
      </c>
      <c r="F1039" s="6" t="s">
        <v>40</v>
      </c>
      <c r="G1039" s="6" t="s">
        <v>34</v>
      </c>
      <c r="H1039" s="6" t="n">
        <v>0</v>
      </c>
      <c r="I1039" s="7" t="n">
        <v>399.980011</v>
      </c>
      <c r="J1039" s="6" t="n">
        <v>1</v>
      </c>
      <c r="K1039" s="7" t="n">
        <v>399.980011</v>
      </c>
      <c r="L1039" s="7" t="n">
        <v>64</v>
      </c>
      <c r="M1039" s="8" t="n">
        <v>0.159999996</v>
      </c>
      <c r="N1039" s="7" t="n">
        <v>-58.79999924</v>
      </c>
      <c r="O1039" s="9" t="n">
        <v>0</v>
      </c>
    </row>
    <row r="1040" customFormat="false" ht="15" hidden="false" customHeight="true" outlineLevel="0" collapsed="false">
      <c r="A1040" s="6" t="n">
        <v>31745</v>
      </c>
      <c r="B1040" s="6" t="s">
        <v>19</v>
      </c>
      <c r="C1040" s="6" t="s">
        <v>20</v>
      </c>
      <c r="D1040" s="6" t="s">
        <v>31</v>
      </c>
      <c r="E1040" s="6" t="s">
        <v>32</v>
      </c>
      <c r="F1040" s="6" t="s">
        <v>23</v>
      </c>
      <c r="G1040" s="6" t="s">
        <v>34</v>
      </c>
      <c r="H1040" s="6" t="n">
        <v>4</v>
      </c>
      <c r="I1040" s="7" t="n">
        <v>129.9900055</v>
      </c>
      <c r="J1040" s="6" t="n">
        <v>1</v>
      </c>
      <c r="K1040" s="7" t="n">
        <v>129.9900055</v>
      </c>
      <c r="L1040" s="7" t="n">
        <v>1.299999952</v>
      </c>
      <c r="M1040" s="8" t="n">
        <v>0.01</v>
      </c>
      <c r="N1040" s="7" t="n">
        <v>25.73999977</v>
      </c>
      <c r="O1040" s="12" t="n">
        <v>1</v>
      </c>
    </row>
    <row r="1041" customFormat="false" ht="15" hidden="false" customHeight="true" outlineLevel="0" collapsed="false">
      <c r="A1041" s="6" t="n">
        <v>47923</v>
      </c>
      <c r="B1041" s="6" t="s">
        <v>26</v>
      </c>
      <c r="C1041" s="6" t="s">
        <v>20</v>
      </c>
      <c r="D1041" s="6" t="s">
        <v>38</v>
      </c>
      <c r="E1041" s="6" t="s">
        <v>98</v>
      </c>
      <c r="F1041" s="6" t="s">
        <v>23</v>
      </c>
      <c r="G1041" s="6" t="s">
        <v>34</v>
      </c>
      <c r="H1041" s="6" t="n">
        <v>1</v>
      </c>
      <c r="I1041" s="7" t="n">
        <v>129.9900055</v>
      </c>
      <c r="J1041" s="6" t="n">
        <v>1</v>
      </c>
      <c r="K1041" s="7" t="n">
        <v>129.9900055</v>
      </c>
      <c r="L1041" s="7" t="n">
        <v>1.299999952</v>
      </c>
      <c r="M1041" s="8" t="n">
        <v>0.01</v>
      </c>
      <c r="N1041" s="7" t="n">
        <v>37.06000137</v>
      </c>
      <c r="O1041" s="12" t="n">
        <v>1</v>
      </c>
    </row>
    <row r="1042" customFormat="false" ht="15" hidden="false" customHeight="true" outlineLevel="0" collapsed="false">
      <c r="A1042" s="6" t="n">
        <v>58863</v>
      </c>
      <c r="B1042" s="6" t="s">
        <v>19</v>
      </c>
      <c r="C1042" s="6" t="s">
        <v>20</v>
      </c>
      <c r="D1042" s="6" t="s">
        <v>50</v>
      </c>
      <c r="E1042" s="6" t="s">
        <v>63</v>
      </c>
      <c r="F1042" s="6" t="s">
        <v>23</v>
      </c>
      <c r="G1042" s="6" t="s">
        <v>24</v>
      </c>
      <c r="H1042" s="6" t="n">
        <v>4</v>
      </c>
      <c r="I1042" s="7" t="n">
        <v>129.9900055</v>
      </c>
      <c r="J1042" s="6" t="n">
        <v>1</v>
      </c>
      <c r="K1042" s="7" t="n">
        <v>129.9900055</v>
      </c>
      <c r="L1042" s="7" t="n">
        <v>16.89999962</v>
      </c>
      <c r="M1042" s="8" t="n">
        <v>0.129999995</v>
      </c>
      <c r="N1042" s="7" t="n">
        <v>38.45000076</v>
      </c>
      <c r="O1042" s="9" t="n">
        <v>0</v>
      </c>
    </row>
    <row r="1043" customFormat="false" ht="15" hidden="false" customHeight="true" outlineLevel="0" collapsed="false">
      <c r="A1043" s="6" t="n">
        <v>10329</v>
      </c>
      <c r="B1043" s="6" t="s">
        <v>19</v>
      </c>
      <c r="C1043" s="6" t="s">
        <v>20</v>
      </c>
      <c r="D1043" s="6" t="s">
        <v>21</v>
      </c>
      <c r="E1043" s="6" t="s">
        <v>22</v>
      </c>
      <c r="F1043" s="6" t="s">
        <v>33</v>
      </c>
      <c r="G1043" s="6" t="s">
        <v>47</v>
      </c>
      <c r="H1043" s="6" t="n">
        <v>4</v>
      </c>
      <c r="I1043" s="7" t="n">
        <v>59.99000168</v>
      </c>
      <c r="J1043" s="6" t="n">
        <v>3</v>
      </c>
      <c r="K1043" s="7" t="n">
        <v>179.9700012</v>
      </c>
      <c r="L1043" s="7" t="n">
        <v>21.60000038</v>
      </c>
      <c r="M1043" s="8" t="n">
        <v>0.119999997</v>
      </c>
      <c r="N1043" s="7" t="n">
        <v>6.329999924</v>
      </c>
      <c r="O1043" s="12" t="n">
        <v>1</v>
      </c>
    </row>
    <row r="1044" customFormat="false" ht="15" hidden="false" customHeight="true" outlineLevel="0" collapsed="false">
      <c r="A1044" s="6" t="n">
        <v>56643</v>
      </c>
      <c r="B1044" s="6" t="s">
        <v>19</v>
      </c>
      <c r="C1044" s="6" t="s">
        <v>20</v>
      </c>
      <c r="D1044" s="6" t="s">
        <v>50</v>
      </c>
      <c r="E1044" s="6" t="s">
        <v>63</v>
      </c>
      <c r="F1044" s="6" t="s">
        <v>33</v>
      </c>
      <c r="G1044" s="6" t="s">
        <v>34</v>
      </c>
      <c r="H1044" s="6" t="n">
        <v>4</v>
      </c>
      <c r="I1044" s="7" t="n">
        <v>59.99000168</v>
      </c>
      <c r="J1044" s="6" t="n">
        <v>5</v>
      </c>
      <c r="K1044" s="7" t="n">
        <v>299.9500122</v>
      </c>
      <c r="L1044" s="7" t="n">
        <v>9</v>
      </c>
      <c r="M1044" s="8" t="n">
        <v>0.029999999</v>
      </c>
      <c r="N1044" s="7" t="n">
        <v>109.1100006</v>
      </c>
      <c r="O1044" s="9" t="n">
        <v>0</v>
      </c>
    </row>
    <row r="1045" customFormat="false" ht="15" hidden="false" customHeight="true" outlineLevel="0" collapsed="false">
      <c r="A1045" s="6" t="n">
        <v>53199</v>
      </c>
      <c r="B1045" s="6" t="s">
        <v>19</v>
      </c>
      <c r="C1045" s="6" t="s">
        <v>20</v>
      </c>
      <c r="D1045" s="6" t="s">
        <v>50</v>
      </c>
      <c r="E1045" s="6" t="s">
        <v>72</v>
      </c>
      <c r="F1045" s="6" t="s">
        <v>71</v>
      </c>
      <c r="G1045" s="6" t="s">
        <v>24</v>
      </c>
      <c r="H1045" s="6" t="n">
        <v>4</v>
      </c>
      <c r="I1045" s="7" t="n">
        <v>199.9900055</v>
      </c>
      <c r="J1045" s="6" t="n">
        <v>1</v>
      </c>
      <c r="K1045" s="7" t="n">
        <v>199.9900055</v>
      </c>
      <c r="L1045" s="7" t="n">
        <v>26</v>
      </c>
      <c r="M1045" s="8" t="n">
        <v>0.129999995</v>
      </c>
      <c r="N1045" s="7" t="n">
        <v>78.30000305</v>
      </c>
      <c r="O1045" s="12" t="n">
        <v>1</v>
      </c>
    </row>
    <row r="1046" customFormat="false" ht="15" hidden="false" customHeight="true" outlineLevel="0" collapsed="false">
      <c r="A1046" s="6" t="n">
        <v>19364</v>
      </c>
      <c r="B1046" s="6" t="s">
        <v>19</v>
      </c>
      <c r="C1046" s="6" t="s">
        <v>37</v>
      </c>
      <c r="D1046" s="6" t="s">
        <v>21</v>
      </c>
      <c r="E1046" s="6" t="s">
        <v>65</v>
      </c>
      <c r="F1046" s="6" t="s">
        <v>75</v>
      </c>
      <c r="G1046" s="6" t="s">
        <v>34</v>
      </c>
      <c r="H1046" s="6" t="n">
        <v>4</v>
      </c>
      <c r="I1046" s="7" t="n">
        <v>299.980011</v>
      </c>
      <c r="J1046" s="6" t="n">
        <v>1</v>
      </c>
      <c r="K1046" s="7" t="n">
        <v>299.980011</v>
      </c>
      <c r="L1046" s="7" t="n">
        <v>39</v>
      </c>
      <c r="M1046" s="8" t="n">
        <v>0.129999995</v>
      </c>
      <c r="N1046" s="7" t="n">
        <v>127.8799973</v>
      </c>
      <c r="O1046" s="12" t="n">
        <v>1</v>
      </c>
    </row>
    <row r="1047" customFormat="false" ht="15" hidden="false" customHeight="true" outlineLevel="0" collapsed="false">
      <c r="A1047" s="6" t="n">
        <v>20658</v>
      </c>
      <c r="B1047" s="6" t="s">
        <v>19</v>
      </c>
      <c r="C1047" s="6" t="s">
        <v>20</v>
      </c>
      <c r="D1047" s="6" t="s">
        <v>27</v>
      </c>
      <c r="E1047" s="6" t="s">
        <v>28</v>
      </c>
      <c r="F1047" s="6" t="s">
        <v>23</v>
      </c>
      <c r="G1047" s="6" t="s">
        <v>34</v>
      </c>
      <c r="H1047" s="6" t="n">
        <v>4</v>
      </c>
      <c r="I1047" s="7" t="n">
        <v>129.9900055</v>
      </c>
      <c r="J1047" s="6" t="n">
        <v>1</v>
      </c>
      <c r="K1047" s="7" t="n">
        <v>129.9900055</v>
      </c>
      <c r="L1047" s="7" t="n">
        <v>0</v>
      </c>
      <c r="M1047" s="8" t="n">
        <v>0</v>
      </c>
      <c r="N1047" s="7" t="n">
        <v>62.40000153</v>
      </c>
      <c r="O1047" s="9" t="n">
        <v>0</v>
      </c>
    </row>
    <row r="1048" customFormat="false" ht="15" hidden="false" customHeight="true" outlineLevel="0" collapsed="false">
      <c r="A1048" s="6" t="n">
        <v>66312</v>
      </c>
      <c r="B1048" s="6" t="s">
        <v>46</v>
      </c>
      <c r="C1048" s="6" t="s">
        <v>49</v>
      </c>
      <c r="D1048" s="6" t="s">
        <v>21</v>
      </c>
      <c r="E1048" s="6" t="s">
        <v>22</v>
      </c>
      <c r="F1048" s="6" t="s">
        <v>57</v>
      </c>
      <c r="G1048" s="6" t="s">
        <v>34</v>
      </c>
      <c r="H1048" s="6" t="n">
        <v>2</v>
      </c>
      <c r="I1048" s="7" t="n">
        <v>50</v>
      </c>
      <c r="J1048" s="6" t="n">
        <v>4</v>
      </c>
      <c r="K1048" s="7" t="n">
        <v>200</v>
      </c>
      <c r="L1048" s="7" t="n">
        <v>4</v>
      </c>
      <c r="M1048" s="8" t="n">
        <v>0.02</v>
      </c>
      <c r="N1048" s="7" t="n">
        <v>71.15000153</v>
      </c>
      <c r="O1048" s="12" t="n">
        <v>1</v>
      </c>
    </row>
    <row r="1049" customFormat="false" ht="15" hidden="false" customHeight="true" outlineLevel="0" collapsed="false">
      <c r="A1049" s="6" t="n">
        <v>58497</v>
      </c>
      <c r="B1049" s="6" t="s">
        <v>36</v>
      </c>
      <c r="C1049" s="6" t="s">
        <v>20</v>
      </c>
      <c r="D1049" s="6" t="s">
        <v>50</v>
      </c>
      <c r="E1049" s="6" t="s">
        <v>51</v>
      </c>
      <c r="F1049" s="6" t="s">
        <v>29</v>
      </c>
      <c r="G1049" s="6" t="s">
        <v>34</v>
      </c>
      <c r="H1049" s="6" t="n">
        <v>0</v>
      </c>
      <c r="I1049" s="7" t="n">
        <v>99.98999786</v>
      </c>
      <c r="J1049" s="6" t="n">
        <v>3</v>
      </c>
      <c r="K1049" s="7" t="n">
        <v>299.9700012</v>
      </c>
      <c r="L1049" s="7" t="n">
        <v>6</v>
      </c>
      <c r="M1049" s="8" t="n">
        <v>0.02</v>
      </c>
      <c r="N1049" s="7" t="n">
        <v>132.2899933</v>
      </c>
      <c r="O1049" s="12" t="n">
        <v>1</v>
      </c>
    </row>
    <row r="1050" customFormat="false" ht="15" hidden="false" customHeight="true" outlineLevel="0" collapsed="false">
      <c r="A1050" s="6" t="n">
        <v>40479</v>
      </c>
      <c r="B1050" s="6" t="s">
        <v>19</v>
      </c>
      <c r="C1050" s="6" t="s">
        <v>20</v>
      </c>
      <c r="D1050" s="6" t="s">
        <v>31</v>
      </c>
      <c r="E1050" s="6" t="s">
        <v>56</v>
      </c>
      <c r="F1050" s="6" t="s">
        <v>33</v>
      </c>
      <c r="G1050" s="6" t="s">
        <v>47</v>
      </c>
      <c r="H1050" s="6" t="n">
        <v>4</v>
      </c>
      <c r="I1050" s="7" t="n">
        <v>59.99000168</v>
      </c>
      <c r="J1050" s="6" t="n">
        <v>3</v>
      </c>
      <c r="K1050" s="7" t="n">
        <v>179.9700012</v>
      </c>
      <c r="L1050" s="7" t="n">
        <v>28.79999924</v>
      </c>
      <c r="M1050" s="8" t="n">
        <v>0.159999996</v>
      </c>
      <c r="N1050" s="7" t="n">
        <v>43.84000015</v>
      </c>
      <c r="O1050" s="12" t="n">
        <v>1</v>
      </c>
    </row>
    <row r="1051" customFormat="false" ht="15" hidden="false" customHeight="true" outlineLevel="0" collapsed="false">
      <c r="A1051" s="6" t="n">
        <v>25428</v>
      </c>
      <c r="B1051" s="6" t="s">
        <v>36</v>
      </c>
      <c r="C1051" s="6" t="s">
        <v>20</v>
      </c>
      <c r="D1051" s="6" t="s">
        <v>27</v>
      </c>
      <c r="E1051" s="6" t="s">
        <v>42</v>
      </c>
      <c r="F1051" s="6" t="s">
        <v>57</v>
      </c>
      <c r="G1051" s="6" t="s">
        <v>34</v>
      </c>
      <c r="H1051" s="6" t="n">
        <v>0</v>
      </c>
      <c r="I1051" s="7" t="n">
        <v>50</v>
      </c>
      <c r="J1051" s="6" t="n">
        <v>3</v>
      </c>
      <c r="K1051" s="7" t="n">
        <v>150</v>
      </c>
      <c r="L1051" s="7" t="n">
        <v>8.25</v>
      </c>
      <c r="M1051" s="8" t="n">
        <v>0.059999999</v>
      </c>
      <c r="N1051" s="7" t="n">
        <v>59.54000092</v>
      </c>
      <c r="O1051" s="9" t="n">
        <v>0</v>
      </c>
    </row>
    <row r="1052" customFormat="false" ht="15" hidden="false" customHeight="true" outlineLevel="0" collapsed="false">
      <c r="A1052" s="6" t="n">
        <v>31217</v>
      </c>
      <c r="B1052" s="6" t="s">
        <v>19</v>
      </c>
      <c r="C1052" s="6" t="s">
        <v>20</v>
      </c>
      <c r="D1052" s="6" t="s">
        <v>27</v>
      </c>
      <c r="E1052" s="6" t="s">
        <v>42</v>
      </c>
      <c r="F1052" s="6" t="s">
        <v>29</v>
      </c>
      <c r="G1052" s="6" t="s">
        <v>24</v>
      </c>
      <c r="H1052" s="6" t="n">
        <v>4</v>
      </c>
      <c r="I1052" s="7" t="n">
        <v>99.98999786</v>
      </c>
      <c r="J1052" s="6" t="n">
        <v>1</v>
      </c>
      <c r="K1052" s="7" t="n">
        <v>99.98999786</v>
      </c>
      <c r="L1052" s="7" t="n">
        <v>17</v>
      </c>
      <c r="M1052" s="8" t="n">
        <v>0.170000002</v>
      </c>
      <c r="N1052" s="7" t="n">
        <v>16.60000038</v>
      </c>
      <c r="O1052" s="9" t="n">
        <v>0</v>
      </c>
    </row>
    <row r="1053" customFormat="false" ht="15" hidden="false" customHeight="true" outlineLevel="0" collapsed="false">
      <c r="A1053" s="6" t="n">
        <v>19091</v>
      </c>
      <c r="B1053" s="6" t="s">
        <v>46</v>
      </c>
      <c r="C1053" s="6" t="s">
        <v>20</v>
      </c>
      <c r="D1053" s="6" t="s">
        <v>21</v>
      </c>
      <c r="E1053" s="6" t="s">
        <v>22</v>
      </c>
      <c r="F1053" s="6" t="s">
        <v>57</v>
      </c>
      <c r="G1053" s="6" t="s">
        <v>34</v>
      </c>
      <c r="H1053" s="6" t="n">
        <v>2</v>
      </c>
      <c r="I1053" s="7" t="n">
        <v>50</v>
      </c>
      <c r="J1053" s="6" t="n">
        <v>4</v>
      </c>
      <c r="K1053" s="7" t="n">
        <v>200</v>
      </c>
      <c r="L1053" s="7" t="n">
        <v>34</v>
      </c>
      <c r="M1053" s="8" t="n">
        <v>0.170000002</v>
      </c>
      <c r="N1053" s="7" t="n">
        <v>79.68000031</v>
      </c>
      <c r="O1053" s="9" t="n">
        <v>0</v>
      </c>
    </row>
    <row r="1054" customFormat="false" ht="15" hidden="false" customHeight="true" outlineLevel="0" collapsed="false">
      <c r="A1054" s="6" t="n">
        <v>72467</v>
      </c>
      <c r="B1054" s="6" t="s">
        <v>46</v>
      </c>
      <c r="C1054" s="6" t="s">
        <v>20</v>
      </c>
      <c r="D1054" s="6" t="s">
        <v>27</v>
      </c>
      <c r="E1054" s="6" t="s">
        <v>42</v>
      </c>
      <c r="F1054" s="6" t="s">
        <v>81</v>
      </c>
      <c r="G1054" s="6" t="s">
        <v>34</v>
      </c>
      <c r="H1054" s="6" t="n">
        <v>2</v>
      </c>
      <c r="I1054" s="7" t="n">
        <v>210.8500061</v>
      </c>
      <c r="J1054" s="6" t="n">
        <v>1</v>
      </c>
      <c r="K1054" s="7" t="n">
        <v>210.8500061</v>
      </c>
      <c r="L1054" s="7" t="n">
        <v>4.21999979</v>
      </c>
      <c r="M1054" s="8" t="n">
        <v>0.02</v>
      </c>
      <c r="N1054" s="7" t="n">
        <v>61.99000168</v>
      </c>
      <c r="O1054" s="12" t="n">
        <v>1</v>
      </c>
    </row>
    <row r="1055" customFormat="false" ht="15" hidden="false" customHeight="true" outlineLevel="0" collapsed="false">
      <c r="A1055" s="6" t="n">
        <v>42876</v>
      </c>
      <c r="B1055" s="6" t="s">
        <v>46</v>
      </c>
      <c r="C1055" s="6" t="s">
        <v>49</v>
      </c>
      <c r="D1055" s="6" t="s">
        <v>21</v>
      </c>
      <c r="E1055" s="6" t="s">
        <v>66</v>
      </c>
      <c r="F1055" s="6" t="s">
        <v>58</v>
      </c>
      <c r="G1055" s="6" t="s">
        <v>24</v>
      </c>
      <c r="H1055" s="6" t="n">
        <v>2</v>
      </c>
      <c r="I1055" s="7" t="n">
        <v>49.97999954</v>
      </c>
      <c r="J1055" s="6" t="n">
        <v>1</v>
      </c>
      <c r="K1055" s="7" t="n">
        <v>49.97999954</v>
      </c>
      <c r="L1055" s="7" t="n">
        <v>1.5</v>
      </c>
      <c r="M1055" s="8" t="n">
        <v>0.029999999</v>
      </c>
      <c r="N1055" s="7" t="n">
        <v>20.85000038</v>
      </c>
      <c r="O1055" s="9" t="n">
        <v>0</v>
      </c>
    </row>
    <row r="1056" customFormat="false" ht="15" hidden="false" customHeight="true" outlineLevel="0" collapsed="false">
      <c r="A1056" s="6" t="n">
        <v>26820</v>
      </c>
      <c r="B1056" s="6" t="s">
        <v>19</v>
      </c>
      <c r="C1056" s="6" t="s">
        <v>20</v>
      </c>
      <c r="D1056" s="6" t="s">
        <v>27</v>
      </c>
      <c r="E1056" s="6" t="s">
        <v>28</v>
      </c>
      <c r="F1056" s="6" t="s">
        <v>75</v>
      </c>
      <c r="G1056" s="6" t="s">
        <v>34</v>
      </c>
      <c r="H1056" s="6" t="n">
        <v>4</v>
      </c>
      <c r="I1056" s="7" t="n">
        <v>299.980011</v>
      </c>
      <c r="J1056" s="6" t="n">
        <v>1</v>
      </c>
      <c r="K1056" s="7" t="n">
        <v>299.980011</v>
      </c>
      <c r="L1056" s="7" t="n">
        <v>9</v>
      </c>
      <c r="M1056" s="8" t="n">
        <v>0.029999999</v>
      </c>
      <c r="N1056" s="7" t="n">
        <v>84.37999725</v>
      </c>
      <c r="O1056" s="12" t="n">
        <v>1</v>
      </c>
    </row>
    <row r="1057" customFormat="false" ht="15" hidden="false" customHeight="true" outlineLevel="0" collapsed="false">
      <c r="A1057" s="6" t="n">
        <v>65390</v>
      </c>
      <c r="B1057" s="6" t="s">
        <v>46</v>
      </c>
      <c r="C1057" s="6" t="s">
        <v>37</v>
      </c>
      <c r="D1057" s="6" t="s">
        <v>21</v>
      </c>
      <c r="E1057" s="6" t="s">
        <v>64</v>
      </c>
      <c r="F1057" s="6" t="s">
        <v>99</v>
      </c>
      <c r="G1057" s="6" t="s">
        <v>34</v>
      </c>
      <c r="H1057" s="6" t="n">
        <v>2</v>
      </c>
      <c r="I1057" s="7" t="n">
        <v>100</v>
      </c>
      <c r="J1057" s="6" t="n">
        <v>2</v>
      </c>
      <c r="K1057" s="7" t="n">
        <v>200</v>
      </c>
      <c r="L1057" s="7" t="n">
        <v>24</v>
      </c>
      <c r="M1057" s="8" t="n">
        <v>0.119999997</v>
      </c>
      <c r="N1057" s="7" t="n">
        <v>58.08000183</v>
      </c>
      <c r="O1057" s="12" t="n">
        <v>1</v>
      </c>
    </row>
    <row r="1058" customFormat="false" ht="15" hidden="false" customHeight="true" outlineLevel="0" collapsed="false">
      <c r="A1058" s="6" t="n">
        <v>16093</v>
      </c>
      <c r="B1058" s="6" t="s">
        <v>19</v>
      </c>
      <c r="C1058" s="6" t="s">
        <v>20</v>
      </c>
      <c r="D1058" s="6" t="s">
        <v>21</v>
      </c>
      <c r="E1058" s="6" t="s">
        <v>22</v>
      </c>
      <c r="F1058" s="6" t="s">
        <v>23</v>
      </c>
      <c r="G1058" s="6" t="s">
        <v>34</v>
      </c>
      <c r="H1058" s="6" t="n">
        <v>4</v>
      </c>
      <c r="I1058" s="7" t="n">
        <v>129.9900055</v>
      </c>
      <c r="J1058" s="6" t="n">
        <v>1</v>
      </c>
      <c r="K1058" s="7" t="n">
        <v>129.9900055</v>
      </c>
      <c r="L1058" s="7" t="n">
        <v>9.100000381</v>
      </c>
      <c r="M1058" s="8" t="n">
        <v>0.07</v>
      </c>
      <c r="N1058" s="7" t="n">
        <v>56.8199997</v>
      </c>
      <c r="O1058" s="9" t="n">
        <v>0</v>
      </c>
    </row>
    <row r="1059" customFormat="false" ht="15" hidden="false" customHeight="true" outlineLevel="0" collapsed="false">
      <c r="A1059" s="6" t="n">
        <v>19108</v>
      </c>
      <c r="B1059" s="6" t="s">
        <v>19</v>
      </c>
      <c r="C1059" s="6" t="s">
        <v>20</v>
      </c>
      <c r="D1059" s="6" t="s">
        <v>21</v>
      </c>
      <c r="E1059" s="6" t="s">
        <v>65</v>
      </c>
      <c r="F1059" s="6" t="s">
        <v>33</v>
      </c>
      <c r="G1059" s="6" t="s">
        <v>44</v>
      </c>
      <c r="H1059" s="6" t="n">
        <v>4</v>
      </c>
      <c r="I1059" s="7" t="n">
        <v>59.99000168</v>
      </c>
      <c r="J1059" s="6" t="n">
        <v>4</v>
      </c>
      <c r="K1059" s="7" t="n">
        <v>239.9600067</v>
      </c>
      <c r="L1059" s="7" t="n">
        <v>38.38999939</v>
      </c>
      <c r="M1059" s="8" t="n">
        <v>0.159999996</v>
      </c>
      <c r="N1059" s="7" t="n">
        <v>90.69999695</v>
      </c>
      <c r="O1059" s="9" t="n">
        <v>0</v>
      </c>
    </row>
    <row r="1060" customFormat="false" ht="15" hidden="false" customHeight="true" outlineLevel="0" collapsed="false">
      <c r="A1060" s="6" t="n">
        <v>2519</v>
      </c>
      <c r="B1060" s="6" t="s">
        <v>19</v>
      </c>
      <c r="C1060" s="6" t="s">
        <v>20</v>
      </c>
      <c r="D1060" s="6" t="s">
        <v>50</v>
      </c>
      <c r="E1060" s="6" t="s">
        <v>63</v>
      </c>
      <c r="F1060" s="6" t="s">
        <v>71</v>
      </c>
      <c r="G1060" s="6" t="s">
        <v>44</v>
      </c>
      <c r="H1060" s="6" t="n">
        <v>4</v>
      </c>
      <c r="I1060" s="7" t="n">
        <v>199.9900055</v>
      </c>
      <c r="J1060" s="6" t="n">
        <v>1</v>
      </c>
      <c r="K1060" s="7" t="n">
        <v>199.9900055</v>
      </c>
      <c r="L1060" s="7" t="n">
        <v>24</v>
      </c>
      <c r="M1060" s="8" t="n">
        <v>0.119999997</v>
      </c>
      <c r="N1060" s="7" t="n">
        <v>82.72000122</v>
      </c>
      <c r="O1060" s="12" t="n">
        <v>1</v>
      </c>
    </row>
    <row r="1061" customFormat="false" ht="15" hidden="false" customHeight="true" outlineLevel="0" collapsed="false">
      <c r="A1061" s="6" t="n">
        <v>3607</v>
      </c>
      <c r="B1061" s="6" t="s">
        <v>19</v>
      </c>
      <c r="C1061" s="6" t="s">
        <v>37</v>
      </c>
      <c r="D1061" s="6" t="s">
        <v>50</v>
      </c>
      <c r="E1061" s="6" t="s">
        <v>51</v>
      </c>
      <c r="F1061" s="6" t="s">
        <v>71</v>
      </c>
      <c r="G1061" s="6" t="s">
        <v>34</v>
      </c>
      <c r="H1061" s="6" t="n">
        <v>4</v>
      </c>
      <c r="I1061" s="7" t="n">
        <v>199.9900055</v>
      </c>
      <c r="J1061" s="6" t="n">
        <v>1</v>
      </c>
      <c r="K1061" s="7" t="n">
        <v>199.9900055</v>
      </c>
      <c r="L1061" s="7" t="n">
        <v>18</v>
      </c>
      <c r="M1061" s="8" t="n">
        <v>0.090000004</v>
      </c>
      <c r="N1061" s="7" t="n">
        <v>-291.1900024</v>
      </c>
      <c r="O1061" s="9" t="n">
        <v>0</v>
      </c>
    </row>
    <row r="1062" customFormat="false" ht="15" hidden="false" customHeight="true" outlineLevel="0" collapsed="false">
      <c r="A1062" s="6" t="n">
        <v>785</v>
      </c>
      <c r="B1062" s="6" t="s">
        <v>19</v>
      </c>
      <c r="C1062" s="6" t="s">
        <v>20</v>
      </c>
      <c r="D1062" s="6" t="s">
        <v>50</v>
      </c>
      <c r="E1062" s="6" t="s">
        <v>72</v>
      </c>
      <c r="F1062" s="6" t="s">
        <v>33</v>
      </c>
      <c r="G1062" s="6" t="s">
        <v>34</v>
      </c>
      <c r="H1062" s="6" t="n">
        <v>4</v>
      </c>
      <c r="I1062" s="7" t="n">
        <v>59.99000168</v>
      </c>
      <c r="J1062" s="6" t="n">
        <v>3</v>
      </c>
      <c r="K1062" s="7" t="n">
        <v>179.9700012</v>
      </c>
      <c r="L1062" s="7" t="n">
        <v>7.199999809</v>
      </c>
      <c r="M1062" s="8" t="n">
        <v>0.039999999</v>
      </c>
      <c r="N1062" s="7" t="n">
        <v>62.72000122</v>
      </c>
      <c r="O1062" s="12" t="n">
        <v>1</v>
      </c>
    </row>
    <row r="1063" customFormat="false" ht="15" hidden="false" customHeight="true" outlineLevel="0" collapsed="false">
      <c r="A1063" s="6" t="n">
        <v>27123</v>
      </c>
      <c r="B1063" s="6" t="s">
        <v>26</v>
      </c>
      <c r="C1063" s="6" t="s">
        <v>37</v>
      </c>
      <c r="D1063" s="6" t="s">
        <v>27</v>
      </c>
      <c r="E1063" s="6" t="s">
        <v>54</v>
      </c>
      <c r="F1063" s="6" t="s">
        <v>33</v>
      </c>
      <c r="G1063" s="6" t="s">
        <v>24</v>
      </c>
      <c r="H1063" s="6" t="n">
        <v>1</v>
      </c>
      <c r="I1063" s="7" t="n">
        <v>59.99000168</v>
      </c>
      <c r="J1063" s="6" t="n">
        <v>1</v>
      </c>
      <c r="K1063" s="7" t="n">
        <v>59.99000168</v>
      </c>
      <c r="L1063" s="7" t="n">
        <v>2.400000095</v>
      </c>
      <c r="M1063" s="8" t="n">
        <v>0.039999999</v>
      </c>
      <c r="N1063" s="7" t="n">
        <v>-38.40999985</v>
      </c>
      <c r="O1063" s="12" t="n">
        <v>1</v>
      </c>
    </row>
    <row r="1064" customFormat="false" ht="15" hidden="false" customHeight="true" outlineLevel="0" collapsed="false">
      <c r="A1064" s="6" t="n">
        <v>51796</v>
      </c>
      <c r="B1064" s="6" t="s">
        <v>26</v>
      </c>
      <c r="C1064" s="6" t="s">
        <v>20</v>
      </c>
      <c r="D1064" s="6" t="s">
        <v>50</v>
      </c>
      <c r="E1064" s="6" t="s">
        <v>51</v>
      </c>
      <c r="F1064" s="6" t="s">
        <v>23</v>
      </c>
      <c r="G1064" s="6" t="s">
        <v>34</v>
      </c>
      <c r="H1064" s="6" t="n">
        <v>1</v>
      </c>
      <c r="I1064" s="7" t="n">
        <v>129.9900055</v>
      </c>
      <c r="J1064" s="6" t="n">
        <v>1</v>
      </c>
      <c r="K1064" s="7" t="n">
        <v>129.9900055</v>
      </c>
      <c r="L1064" s="7" t="n">
        <v>11.69999981</v>
      </c>
      <c r="M1064" s="8" t="n">
        <v>0.090000004</v>
      </c>
      <c r="N1064" s="7" t="n">
        <v>11.82999992</v>
      </c>
      <c r="O1064" s="12" t="n">
        <v>1</v>
      </c>
    </row>
    <row r="1065" customFormat="false" ht="15" hidden="false" customHeight="true" outlineLevel="0" collapsed="false">
      <c r="A1065" s="6" t="n">
        <v>68747</v>
      </c>
      <c r="B1065" s="6" t="s">
        <v>19</v>
      </c>
      <c r="C1065" s="6" t="s">
        <v>49</v>
      </c>
      <c r="D1065" s="6" t="s">
        <v>21</v>
      </c>
      <c r="E1065" s="6" t="s">
        <v>64</v>
      </c>
      <c r="F1065" s="6" t="s">
        <v>40</v>
      </c>
      <c r="G1065" s="6" t="s">
        <v>47</v>
      </c>
      <c r="H1065" s="6" t="n">
        <v>4</v>
      </c>
      <c r="I1065" s="7" t="n">
        <v>399.980011</v>
      </c>
      <c r="J1065" s="6" t="n">
        <v>1</v>
      </c>
      <c r="K1065" s="7" t="n">
        <v>399.980011</v>
      </c>
      <c r="L1065" s="7" t="n">
        <v>64</v>
      </c>
      <c r="M1065" s="8" t="n">
        <v>0.159999996</v>
      </c>
      <c r="N1065" s="7" t="n">
        <v>25.20000076</v>
      </c>
      <c r="O1065" s="9" t="n">
        <v>0</v>
      </c>
    </row>
    <row r="1066" customFormat="false" ht="15" hidden="false" customHeight="true" outlineLevel="0" collapsed="false">
      <c r="A1066" s="6" t="n">
        <v>13127</v>
      </c>
      <c r="B1066" s="6" t="s">
        <v>19</v>
      </c>
      <c r="C1066" s="6" t="s">
        <v>20</v>
      </c>
      <c r="D1066" s="6" t="s">
        <v>21</v>
      </c>
      <c r="E1066" s="6" t="s">
        <v>65</v>
      </c>
      <c r="F1066" s="6" t="s">
        <v>57</v>
      </c>
      <c r="G1066" s="6" t="s">
        <v>24</v>
      </c>
      <c r="H1066" s="6" t="n">
        <v>4</v>
      </c>
      <c r="I1066" s="7" t="n">
        <v>50</v>
      </c>
      <c r="J1066" s="6" t="n">
        <v>1</v>
      </c>
      <c r="K1066" s="7" t="n">
        <v>50</v>
      </c>
      <c r="L1066" s="7" t="n">
        <v>9</v>
      </c>
      <c r="M1066" s="8" t="n">
        <v>0.180000007</v>
      </c>
      <c r="N1066" s="7" t="n">
        <v>10.65999985</v>
      </c>
      <c r="O1066" s="9" t="n">
        <v>0</v>
      </c>
    </row>
    <row r="1067" customFormat="false" ht="15" hidden="false" customHeight="true" outlineLevel="0" collapsed="false">
      <c r="A1067" s="6" t="n">
        <v>12313</v>
      </c>
      <c r="B1067" s="6" t="s">
        <v>26</v>
      </c>
      <c r="C1067" s="6" t="s">
        <v>37</v>
      </c>
      <c r="D1067" s="6" t="s">
        <v>21</v>
      </c>
      <c r="E1067" s="6" t="s">
        <v>65</v>
      </c>
      <c r="F1067" s="6" t="s">
        <v>75</v>
      </c>
      <c r="G1067" s="6" t="s">
        <v>34</v>
      </c>
      <c r="H1067" s="6" t="n">
        <v>1</v>
      </c>
      <c r="I1067" s="7" t="n">
        <v>299.980011</v>
      </c>
      <c r="J1067" s="6" t="n">
        <v>1</v>
      </c>
      <c r="K1067" s="7" t="n">
        <v>299.980011</v>
      </c>
      <c r="L1067" s="7" t="n">
        <v>6</v>
      </c>
      <c r="M1067" s="8" t="n">
        <v>0.02</v>
      </c>
      <c r="N1067" s="7" t="n">
        <v>-199.9100037</v>
      </c>
      <c r="O1067" s="12" t="n">
        <v>1</v>
      </c>
    </row>
    <row r="1068" customFormat="false" ht="15" hidden="false" customHeight="true" outlineLevel="0" collapsed="false">
      <c r="A1068" s="6" t="n">
        <v>16000</v>
      </c>
      <c r="B1068" s="6" t="s">
        <v>26</v>
      </c>
      <c r="C1068" s="6" t="s">
        <v>20</v>
      </c>
      <c r="D1068" s="6" t="s">
        <v>21</v>
      </c>
      <c r="E1068" s="6" t="s">
        <v>65</v>
      </c>
      <c r="F1068" s="6" t="s">
        <v>33</v>
      </c>
      <c r="G1068" s="6" t="s">
        <v>34</v>
      </c>
      <c r="H1068" s="6" t="n">
        <v>1</v>
      </c>
      <c r="I1068" s="7" t="n">
        <v>59.99000168</v>
      </c>
      <c r="J1068" s="6" t="n">
        <v>4</v>
      </c>
      <c r="K1068" s="7" t="n">
        <v>239.9600067</v>
      </c>
      <c r="L1068" s="7" t="n">
        <v>43.18999863</v>
      </c>
      <c r="M1068" s="8" t="n">
        <v>0.180000007</v>
      </c>
      <c r="N1068" s="7" t="n">
        <v>37.18999863</v>
      </c>
      <c r="O1068" s="12" t="n">
        <v>1</v>
      </c>
    </row>
    <row r="1069" customFormat="false" ht="15" hidden="false" customHeight="true" outlineLevel="0" collapsed="false">
      <c r="A1069" s="6" t="n">
        <v>50859</v>
      </c>
      <c r="B1069" s="6" t="s">
        <v>19</v>
      </c>
      <c r="C1069" s="6" t="s">
        <v>20</v>
      </c>
      <c r="D1069" s="6" t="s">
        <v>38</v>
      </c>
      <c r="E1069" s="6" t="s">
        <v>39</v>
      </c>
      <c r="F1069" s="6" t="s">
        <v>58</v>
      </c>
      <c r="G1069" s="6" t="s">
        <v>44</v>
      </c>
      <c r="H1069" s="6" t="n">
        <v>4</v>
      </c>
      <c r="I1069" s="7" t="n">
        <v>49.97999954</v>
      </c>
      <c r="J1069" s="6" t="n">
        <v>4</v>
      </c>
      <c r="K1069" s="7" t="n">
        <v>199.9199982</v>
      </c>
      <c r="L1069" s="7" t="n">
        <v>39.97999954</v>
      </c>
      <c r="M1069" s="8" t="n">
        <v>0.200000003</v>
      </c>
      <c r="N1069" s="7" t="n">
        <v>76.76999664</v>
      </c>
      <c r="O1069" s="12" t="n">
        <v>1</v>
      </c>
    </row>
    <row r="1070" customFormat="false" ht="15" hidden="false" customHeight="true" outlineLevel="0" collapsed="false">
      <c r="A1070" s="6" t="n">
        <v>33878</v>
      </c>
      <c r="B1070" s="6" t="s">
        <v>46</v>
      </c>
      <c r="C1070" s="6" t="s">
        <v>20</v>
      </c>
      <c r="D1070" s="6" t="s">
        <v>31</v>
      </c>
      <c r="E1070" s="6" t="s">
        <v>86</v>
      </c>
      <c r="F1070" s="6" t="s">
        <v>73</v>
      </c>
      <c r="G1070" s="6" t="s">
        <v>34</v>
      </c>
      <c r="H1070" s="6" t="n">
        <v>2</v>
      </c>
      <c r="I1070" s="7" t="n">
        <v>39.99000168</v>
      </c>
      <c r="J1070" s="6" t="n">
        <v>3</v>
      </c>
      <c r="K1070" s="7" t="n">
        <v>119.9700012</v>
      </c>
      <c r="L1070" s="7" t="n">
        <v>21.59000015</v>
      </c>
      <c r="M1070" s="8" t="n">
        <v>0.180000007</v>
      </c>
      <c r="N1070" s="7" t="n">
        <v>47.22000122</v>
      </c>
      <c r="O1070" s="12" t="n">
        <v>1</v>
      </c>
    </row>
    <row r="1071" customFormat="false" ht="15" hidden="false" customHeight="true" outlineLevel="0" collapsed="false">
      <c r="A1071" s="6" t="n">
        <v>44526</v>
      </c>
      <c r="B1071" s="6" t="s">
        <v>19</v>
      </c>
      <c r="C1071" s="6" t="s">
        <v>20</v>
      </c>
      <c r="D1071" s="6" t="s">
        <v>31</v>
      </c>
      <c r="E1071" s="6" t="s">
        <v>83</v>
      </c>
      <c r="F1071" s="6" t="s">
        <v>29</v>
      </c>
      <c r="G1071" s="6" t="s">
        <v>24</v>
      </c>
      <c r="H1071" s="6" t="n">
        <v>4</v>
      </c>
      <c r="I1071" s="7" t="n">
        <v>99.98999786</v>
      </c>
      <c r="J1071" s="6" t="n">
        <v>4</v>
      </c>
      <c r="K1071" s="7" t="n">
        <v>399.9599915</v>
      </c>
      <c r="L1071" s="7" t="n">
        <v>48</v>
      </c>
      <c r="M1071" s="8" t="n">
        <v>0.119999997</v>
      </c>
      <c r="N1071" s="7" t="n">
        <v>26.39999962</v>
      </c>
      <c r="O1071" s="9" t="n">
        <v>0</v>
      </c>
    </row>
    <row r="1072" customFormat="false" ht="15" hidden="false" customHeight="true" outlineLevel="0" collapsed="false">
      <c r="A1072" s="6" t="n">
        <v>36304</v>
      </c>
      <c r="B1072" s="6" t="s">
        <v>46</v>
      </c>
      <c r="C1072" s="6" t="s">
        <v>37</v>
      </c>
      <c r="D1072" s="6" t="s">
        <v>31</v>
      </c>
      <c r="E1072" s="6" t="s">
        <v>32</v>
      </c>
      <c r="F1072" s="6" t="s">
        <v>73</v>
      </c>
      <c r="G1072" s="6" t="s">
        <v>24</v>
      </c>
      <c r="H1072" s="6" t="n">
        <v>2</v>
      </c>
      <c r="I1072" s="7" t="n">
        <v>39.99000168</v>
      </c>
      <c r="J1072" s="6" t="n">
        <v>1</v>
      </c>
      <c r="K1072" s="7" t="n">
        <v>39.99000168</v>
      </c>
      <c r="L1072" s="7" t="n">
        <v>0.400000006</v>
      </c>
      <c r="M1072" s="8" t="n">
        <v>0.01</v>
      </c>
      <c r="N1072" s="7" t="n">
        <v>19.79999924</v>
      </c>
      <c r="O1072" s="12" t="n">
        <v>1</v>
      </c>
    </row>
    <row r="1073" customFormat="false" ht="15" hidden="false" customHeight="true" outlineLevel="0" collapsed="false">
      <c r="A1073" s="6" t="n">
        <v>42923</v>
      </c>
      <c r="B1073" s="6" t="s">
        <v>19</v>
      </c>
      <c r="C1073" s="6" t="s">
        <v>49</v>
      </c>
      <c r="D1073" s="6" t="s">
        <v>38</v>
      </c>
      <c r="E1073" s="6" t="s">
        <v>39</v>
      </c>
      <c r="F1073" s="6" t="s">
        <v>75</v>
      </c>
      <c r="G1073" s="6" t="s">
        <v>44</v>
      </c>
      <c r="H1073" s="6" t="n">
        <v>4</v>
      </c>
      <c r="I1073" s="7" t="n">
        <v>299.980011</v>
      </c>
      <c r="J1073" s="6" t="n">
        <v>1</v>
      </c>
      <c r="K1073" s="7" t="n">
        <v>299.980011</v>
      </c>
      <c r="L1073" s="7" t="n">
        <v>9</v>
      </c>
      <c r="M1073" s="8" t="n">
        <v>0.029999999</v>
      </c>
      <c r="N1073" s="7" t="n">
        <v>142.5800018</v>
      </c>
      <c r="O1073" s="9" t="n">
        <v>0</v>
      </c>
    </row>
    <row r="1074" customFormat="false" ht="15" hidden="false" customHeight="true" outlineLevel="0" collapsed="false">
      <c r="A1074" s="6" t="n">
        <v>32748</v>
      </c>
      <c r="B1074" s="6" t="s">
        <v>46</v>
      </c>
      <c r="C1074" s="6" t="s">
        <v>37</v>
      </c>
      <c r="D1074" s="6" t="s">
        <v>31</v>
      </c>
      <c r="E1074" s="6" t="s">
        <v>86</v>
      </c>
      <c r="F1074" s="6" t="s">
        <v>58</v>
      </c>
      <c r="G1074" s="6" t="s">
        <v>47</v>
      </c>
      <c r="H1074" s="6" t="n">
        <v>2</v>
      </c>
      <c r="I1074" s="7" t="n">
        <v>49.97999954</v>
      </c>
      <c r="J1074" s="6" t="n">
        <v>2</v>
      </c>
      <c r="K1074" s="7" t="n">
        <v>99.95999908</v>
      </c>
      <c r="L1074" s="7" t="n">
        <v>17.98999977</v>
      </c>
      <c r="M1074" s="8" t="n">
        <v>0.180000007</v>
      </c>
      <c r="N1074" s="7" t="n">
        <v>-19.10000038</v>
      </c>
      <c r="O1074" s="12" t="n">
        <v>1</v>
      </c>
    </row>
    <row r="1075" customFormat="false" ht="15" hidden="false" customHeight="true" outlineLevel="0" collapsed="false">
      <c r="A1075" s="6" t="n">
        <v>25213</v>
      </c>
      <c r="B1075" s="6" t="s">
        <v>19</v>
      </c>
      <c r="C1075" s="6" t="s">
        <v>37</v>
      </c>
      <c r="D1075" s="6" t="s">
        <v>27</v>
      </c>
      <c r="E1075" s="6" t="s">
        <v>28</v>
      </c>
      <c r="F1075" s="6" t="s">
        <v>40</v>
      </c>
      <c r="G1075" s="6" t="s">
        <v>34</v>
      </c>
      <c r="H1075" s="6" t="n">
        <v>4</v>
      </c>
      <c r="I1075" s="7" t="n">
        <v>399.980011</v>
      </c>
      <c r="J1075" s="6" t="n">
        <v>1</v>
      </c>
      <c r="K1075" s="7" t="n">
        <v>399.980011</v>
      </c>
      <c r="L1075" s="7" t="n">
        <v>22</v>
      </c>
      <c r="M1075" s="8" t="n">
        <v>0.059999999</v>
      </c>
      <c r="N1075" s="7" t="n">
        <v>-277.0599976</v>
      </c>
      <c r="O1075" s="9" t="n">
        <v>0</v>
      </c>
    </row>
    <row r="1076" customFormat="false" ht="15" hidden="false" customHeight="true" outlineLevel="0" collapsed="false">
      <c r="A1076" s="6" t="n">
        <v>46114</v>
      </c>
      <c r="B1076" s="6" t="s">
        <v>26</v>
      </c>
      <c r="C1076" s="6" t="s">
        <v>37</v>
      </c>
      <c r="D1076" s="6" t="s">
        <v>38</v>
      </c>
      <c r="E1076" s="6" t="s">
        <v>39</v>
      </c>
      <c r="F1076" s="6" t="s">
        <v>23</v>
      </c>
      <c r="G1076" s="6" t="s">
        <v>34</v>
      </c>
      <c r="H1076" s="6" t="n">
        <v>1</v>
      </c>
      <c r="I1076" s="7" t="n">
        <v>129.9900055</v>
      </c>
      <c r="J1076" s="6" t="n">
        <v>1</v>
      </c>
      <c r="K1076" s="7" t="n">
        <v>129.9900055</v>
      </c>
      <c r="L1076" s="7" t="n">
        <v>19.5</v>
      </c>
      <c r="M1076" s="8" t="n">
        <v>0.150000006</v>
      </c>
      <c r="N1076" s="7" t="n">
        <v>12.48999977</v>
      </c>
      <c r="O1076" s="12" t="n">
        <v>1</v>
      </c>
    </row>
    <row r="1077" customFormat="false" ht="15" hidden="false" customHeight="true" outlineLevel="0" collapsed="false">
      <c r="A1077" s="6" t="n">
        <v>10158</v>
      </c>
      <c r="B1077" s="6" t="s">
        <v>19</v>
      </c>
      <c r="C1077" s="6" t="s">
        <v>37</v>
      </c>
      <c r="D1077" s="6" t="s">
        <v>50</v>
      </c>
      <c r="E1077" s="6" t="s">
        <v>63</v>
      </c>
      <c r="F1077" s="6" t="s">
        <v>23</v>
      </c>
      <c r="G1077" s="6" t="s">
        <v>24</v>
      </c>
      <c r="H1077" s="6" t="n">
        <v>4</v>
      </c>
      <c r="I1077" s="7" t="n">
        <v>129.9900055</v>
      </c>
      <c r="J1077" s="6" t="n">
        <v>1</v>
      </c>
      <c r="K1077" s="7" t="n">
        <v>129.9900055</v>
      </c>
      <c r="L1077" s="7" t="n">
        <v>7.150000095</v>
      </c>
      <c r="M1077" s="8" t="n">
        <v>0.059999999</v>
      </c>
      <c r="N1077" s="7" t="n">
        <v>33.16999817</v>
      </c>
      <c r="O1077" s="9" t="n">
        <v>0</v>
      </c>
    </row>
    <row r="1078" customFormat="false" ht="15" hidden="false" customHeight="true" outlineLevel="0" collapsed="false">
      <c r="A1078" s="6" t="n">
        <v>6844</v>
      </c>
      <c r="B1078" s="6" t="s">
        <v>26</v>
      </c>
      <c r="C1078" s="6" t="s">
        <v>37</v>
      </c>
      <c r="D1078" s="6" t="s">
        <v>50</v>
      </c>
      <c r="E1078" s="6" t="s">
        <v>72</v>
      </c>
      <c r="F1078" s="6" t="s">
        <v>23</v>
      </c>
      <c r="G1078" s="6" t="s">
        <v>44</v>
      </c>
      <c r="H1078" s="6" t="n">
        <v>1</v>
      </c>
      <c r="I1078" s="7" t="n">
        <v>129.9900055</v>
      </c>
      <c r="J1078" s="6" t="n">
        <v>1</v>
      </c>
      <c r="K1078" s="7" t="n">
        <v>129.9900055</v>
      </c>
      <c r="L1078" s="7" t="n">
        <v>13</v>
      </c>
      <c r="M1078" s="8" t="n">
        <v>0.100000001</v>
      </c>
      <c r="N1078" s="7" t="n">
        <v>17.54999924</v>
      </c>
      <c r="O1078" s="12" t="n">
        <v>1</v>
      </c>
    </row>
    <row r="1079" customFormat="false" ht="15" hidden="false" customHeight="true" outlineLevel="0" collapsed="false">
      <c r="A1079" s="6" t="n">
        <v>2768</v>
      </c>
      <c r="B1079" s="6" t="s">
        <v>46</v>
      </c>
      <c r="C1079" s="6" t="s">
        <v>37</v>
      </c>
      <c r="D1079" s="6" t="s">
        <v>50</v>
      </c>
      <c r="E1079" s="6" t="s">
        <v>51</v>
      </c>
      <c r="F1079" s="6" t="s">
        <v>58</v>
      </c>
      <c r="G1079" s="6" t="s">
        <v>34</v>
      </c>
      <c r="H1079" s="6" t="n">
        <v>2</v>
      </c>
      <c r="I1079" s="7" t="n">
        <v>49.97999954</v>
      </c>
      <c r="J1079" s="6" t="n">
        <v>3</v>
      </c>
      <c r="K1079" s="7" t="n">
        <v>149.9400024</v>
      </c>
      <c r="L1079" s="7" t="n">
        <v>8.25</v>
      </c>
      <c r="M1079" s="8" t="n">
        <v>0.059999999</v>
      </c>
      <c r="N1079" s="7" t="n">
        <v>-8.930000305</v>
      </c>
      <c r="O1079" s="12" t="n">
        <v>1</v>
      </c>
    </row>
    <row r="1080" customFormat="false" ht="15" hidden="false" customHeight="true" outlineLevel="0" collapsed="false">
      <c r="A1080" s="6" t="n">
        <v>54920</v>
      </c>
      <c r="B1080" s="6" t="s">
        <v>19</v>
      </c>
      <c r="C1080" s="6" t="s">
        <v>20</v>
      </c>
      <c r="D1080" s="6" t="s">
        <v>50</v>
      </c>
      <c r="E1080" s="6" t="s">
        <v>51</v>
      </c>
      <c r="F1080" s="6" t="s">
        <v>57</v>
      </c>
      <c r="G1080" s="6" t="s">
        <v>34</v>
      </c>
      <c r="H1080" s="6" t="n">
        <v>4</v>
      </c>
      <c r="I1080" s="7" t="n">
        <v>50</v>
      </c>
      <c r="J1080" s="6" t="n">
        <v>2</v>
      </c>
      <c r="K1080" s="7" t="n">
        <v>100</v>
      </c>
      <c r="L1080" s="7" t="n">
        <v>12</v>
      </c>
      <c r="M1080" s="8" t="n">
        <v>0.119999997</v>
      </c>
      <c r="N1080" s="7" t="n">
        <v>-17.60000038</v>
      </c>
      <c r="O1080" s="12" t="n">
        <v>1</v>
      </c>
    </row>
    <row r="1081" customFormat="false" ht="15" hidden="false" customHeight="true" outlineLevel="0" collapsed="false">
      <c r="A1081" s="6" t="n">
        <v>28865</v>
      </c>
      <c r="B1081" s="6" t="s">
        <v>19</v>
      </c>
      <c r="C1081" s="6" t="s">
        <v>20</v>
      </c>
      <c r="D1081" s="6" t="s">
        <v>27</v>
      </c>
      <c r="E1081" s="6" t="s">
        <v>54</v>
      </c>
      <c r="F1081" s="6" t="s">
        <v>74</v>
      </c>
      <c r="G1081" s="6" t="s">
        <v>34</v>
      </c>
      <c r="H1081" s="6" t="n">
        <v>4</v>
      </c>
      <c r="I1081" s="7" t="n">
        <v>31.98999977</v>
      </c>
      <c r="J1081" s="6" t="n">
        <v>1</v>
      </c>
      <c r="K1081" s="7" t="n">
        <v>31.98999977</v>
      </c>
      <c r="L1081" s="7" t="n">
        <v>5.119999886</v>
      </c>
      <c r="M1081" s="8" t="n">
        <v>0.159999996</v>
      </c>
      <c r="N1081" s="7" t="n">
        <v>2.339999914</v>
      </c>
      <c r="O1081" s="12" t="n">
        <v>1</v>
      </c>
    </row>
    <row r="1082" customFormat="false" ht="15" hidden="false" customHeight="true" outlineLevel="0" collapsed="false">
      <c r="A1082" s="6" t="n">
        <v>32238</v>
      </c>
      <c r="B1082" s="6" t="s">
        <v>36</v>
      </c>
      <c r="C1082" s="6" t="s">
        <v>20</v>
      </c>
      <c r="D1082" s="6" t="s">
        <v>31</v>
      </c>
      <c r="E1082" s="6" t="s">
        <v>56</v>
      </c>
      <c r="F1082" s="6" t="s">
        <v>29</v>
      </c>
      <c r="G1082" s="6" t="s">
        <v>47</v>
      </c>
      <c r="H1082" s="6" t="n">
        <v>0</v>
      </c>
      <c r="I1082" s="7" t="n">
        <v>99.98999786</v>
      </c>
      <c r="J1082" s="6" t="n">
        <v>2</v>
      </c>
      <c r="K1082" s="7" t="n">
        <v>199.9799957</v>
      </c>
      <c r="L1082" s="7" t="n">
        <v>30</v>
      </c>
      <c r="M1082" s="8" t="n">
        <v>0.150000006</v>
      </c>
      <c r="N1082" s="7" t="n">
        <v>57.45000076</v>
      </c>
      <c r="O1082" s="12" t="n">
        <v>1</v>
      </c>
    </row>
    <row r="1083" customFormat="false" ht="15" hidden="false" customHeight="true" outlineLevel="0" collapsed="false">
      <c r="A1083" s="6" t="n">
        <v>58049</v>
      </c>
      <c r="B1083" s="6" t="s">
        <v>26</v>
      </c>
      <c r="C1083" s="6" t="s">
        <v>49</v>
      </c>
      <c r="D1083" s="6" t="s">
        <v>50</v>
      </c>
      <c r="E1083" s="6" t="s">
        <v>63</v>
      </c>
      <c r="F1083" s="6" t="s">
        <v>114</v>
      </c>
      <c r="G1083" s="6" t="s">
        <v>24</v>
      </c>
      <c r="H1083" s="6" t="n">
        <v>1</v>
      </c>
      <c r="I1083" s="7" t="n">
        <v>129.9900055</v>
      </c>
      <c r="J1083" s="6" t="n">
        <v>1</v>
      </c>
      <c r="K1083" s="7" t="n">
        <v>129.9900055</v>
      </c>
      <c r="L1083" s="7" t="n">
        <v>13</v>
      </c>
      <c r="M1083" s="8" t="n">
        <v>0.100000001</v>
      </c>
      <c r="N1083" s="7" t="n">
        <v>19.0699997</v>
      </c>
      <c r="O1083" s="12" t="n">
        <v>1</v>
      </c>
    </row>
    <row r="1084" customFormat="false" ht="15" hidden="false" customHeight="true" outlineLevel="0" collapsed="false">
      <c r="A1084" s="6" t="n">
        <v>68227</v>
      </c>
      <c r="B1084" s="6" t="s">
        <v>19</v>
      </c>
      <c r="C1084" s="6" t="s">
        <v>49</v>
      </c>
      <c r="D1084" s="6" t="s">
        <v>21</v>
      </c>
      <c r="E1084" s="6" t="s">
        <v>64</v>
      </c>
      <c r="F1084" s="6" t="s">
        <v>71</v>
      </c>
      <c r="G1084" s="6" t="s">
        <v>34</v>
      </c>
      <c r="H1084" s="6" t="n">
        <v>4</v>
      </c>
      <c r="I1084" s="7" t="n">
        <v>199.9900055</v>
      </c>
      <c r="J1084" s="6" t="n">
        <v>1</v>
      </c>
      <c r="K1084" s="7" t="n">
        <v>199.9900055</v>
      </c>
      <c r="L1084" s="7" t="n">
        <v>24</v>
      </c>
      <c r="M1084" s="8" t="n">
        <v>0.119999997</v>
      </c>
      <c r="N1084" s="7" t="n">
        <v>59.49000168</v>
      </c>
      <c r="O1084" s="9" t="n">
        <v>0</v>
      </c>
    </row>
    <row r="1085" customFormat="false" ht="15" hidden="false" customHeight="true" outlineLevel="0" collapsed="false">
      <c r="A1085" s="6" t="n">
        <v>49067</v>
      </c>
      <c r="B1085" s="6" t="s">
        <v>46</v>
      </c>
      <c r="C1085" s="6" t="s">
        <v>37</v>
      </c>
      <c r="D1085" s="6" t="s">
        <v>27</v>
      </c>
      <c r="E1085" s="6" t="s">
        <v>79</v>
      </c>
      <c r="F1085" s="6" t="s">
        <v>23</v>
      </c>
      <c r="G1085" s="6" t="s">
        <v>24</v>
      </c>
      <c r="H1085" s="6" t="n">
        <v>2</v>
      </c>
      <c r="I1085" s="7" t="n">
        <v>129.9900055</v>
      </c>
      <c r="J1085" s="6" t="n">
        <v>1</v>
      </c>
      <c r="K1085" s="7" t="n">
        <v>129.9900055</v>
      </c>
      <c r="L1085" s="7" t="n">
        <v>6.5</v>
      </c>
      <c r="M1085" s="8" t="n">
        <v>0.050000001</v>
      </c>
      <c r="N1085" s="7" t="n">
        <v>58.04000092</v>
      </c>
      <c r="O1085" s="12" t="n">
        <v>1</v>
      </c>
    </row>
    <row r="1086" customFormat="false" ht="15" hidden="false" customHeight="true" outlineLevel="0" collapsed="false">
      <c r="A1086" s="6" t="n">
        <v>31038</v>
      </c>
      <c r="B1086" s="6" t="s">
        <v>36</v>
      </c>
      <c r="C1086" s="6" t="s">
        <v>37</v>
      </c>
      <c r="D1086" s="6" t="s">
        <v>27</v>
      </c>
      <c r="E1086" s="6" t="s">
        <v>42</v>
      </c>
      <c r="F1086" s="6" t="s">
        <v>73</v>
      </c>
      <c r="G1086" s="6" t="s">
        <v>34</v>
      </c>
      <c r="H1086" s="6" t="n">
        <v>0</v>
      </c>
      <c r="I1086" s="7" t="n">
        <v>39.99000168</v>
      </c>
      <c r="J1086" s="6" t="n">
        <v>1</v>
      </c>
      <c r="K1086" s="7" t="n">
        <v>39.99000168</v>
      </c>
      <c r="L1086" s="7" t="n">
        <v>0.400000006</v>
      </c>
      <c r="M1086" s="8" t="n">
        <v>0.01</v>
      </c>
      <c r="N1086" s="7" t="n">
        <v>14.85000038</v>
      </c>
      <c r="O1086" s="9" t="n">
        <v>0</v>
      </c>
    </row>
    <row r="1087" customFormat="false" ht="15" hidden="false" customHeight="true" outlineLevel="0" collapsed="false">
      <c r="A1087" s="6" t="n">
        <v>2429</v>
      </c>
      <c r="B1087" s="6" t="s">
        <v>26</v>
      </c>
      <c r="C1087" s="6" t="s">
        <v>49</v>
      </c>
      <c r="D1087" s="6" t="s">
        <v>50</v>
      </c>
      <c r="E1087" s="6" t="s">
        <v>51</v>
      </c>
      <c r="F1087" s="6" t="s">
        <v>58</v>
      </c>
      <c r="G1087" s="6" t="s">
        <v>34</v>
      </c>
      <c r="H1087" s="6" t="n">
        <v>1</v>
      </c>
      <c r="I1087" s="7" t="n">
        <v>49.97999954</v>
      </c>
      <c r="J1087" s="6" t="n">
        <v>3</v>
      </c>
      <c r="K1087" s="7" t="n">
        <v>149.9400024</v>
      </c>
      <c r="L1087" s="7" t="n">
        <v>6</v>
      </c>
      <c r="M1087" s="8" t="n">
        <v>0.039999999</v>
      </c>
      <c r="N1087" s="7" t="n">
        <v>-215.9100037</v>
      </c>
      <c r="O1087" s="12" t="n">
        <v>1</v>
      </c>
    </row>
    <row r="1088" customFormat="false" ht="15" hidden="false" customHeight="true" outlineLevel="0" collapsed="false">
      <c r="A1088" s="6" t="n">
        <v>47718</v>
      </c>
      <c r="B1088" s="6" t="s">
        <v>19</v>
      </c>
      <c r="C1088" s="6" t="s">
        <v>49</v>
      </c>
      <c r="D1088" s="6" t="s">
        <v>27</v>
      </c>
      <c r="E1088" s="6" t="s">
        <v>79</v>
      </c>
      <c r="F1088" s="6" t="s">
        <v>58</v>
      </c>
      <c r="G1088" s="6" t="s">
        <v>44</v>
      </c>
      <c r="H1088" s="6" t="n">
        <v>4</v>
      </c>
      <c r="I1088" s="7" t="n">
        <v>49.97999954</v>
      </c>
      <c r="J1088" s="6" t="n">
        <v>3</v>
      </c>
      <c r="K1088" s="7" t="n">
        <v>149.9400024</v>
      </c>
      <c r="L1088" s="7" t="n">
        <v>37.49000168</v>
      </c>
      <c r="M1088" s="8" t="n">
        <v>0.25</v>
      </c>
      <c r="N1088" s="7" t="n">
        <v>14.06000042</v>
      </c>
      <c r="O1088" s="9" t="n">
        <v>0</v>
      </c>
    </row>
    <row r="1089" customFormat="false" ht="15" hidden="false" customHeight="true" outlineLevel="0" collapsed="false">
      <c r="A1089" s="6" t="n">
        <v>35200</v>
      </c>
      <c r="B1089" s="6" t="s">
        <v>19</v>
      </c>
      <c r="C1089" s="6" t="s">
        <v>20</v>
      </c>
      <c r="D1089" s="6" t="s">
        <v>31</v>
      </c>
      <c r="E1089" s="6" t="s">
        <v>32</v>
      </c>
      <c r="F1089" s="6" t="s">
        <v>71</v>
      </c>
      <c r="G1089" s="6" t="s">
        <v>47</v>
      </c>
      <c r="H1089" s="6" t="n">
        <v>4</v>
      </c>
      <c r="I1089" s="7" t="n">
        <v>199.9900055</v>
      </c>
      <c r="J1089" s="6" t="n">
        <v>1</v>
      </c>
      <c r="K1089" s="7" t="n">
        <v>199.9900055</v>
      </c>
      <c r="L1089" s="7" t="n">
        <v>50</v>
      </c>
      <c r="M1089" s="8" t="n">
        <v>0.25</v>
      </c>
      <c r="N1089" s="7" t="n">
        <v>15</v>
      </c>
      <c r="O1089" s="12" t="n">
        <v>1</v>
      </c>
    </row>
    <row r="1090" customFormat="false" ht="15" hidden="false" customHeight="true" outlineLevel="0" collapsed="false">
      <c r="A1090" s="6" t="n">
        <v>75898</v>
      </c>
      <c r="B1090" s="6" t="s">
        <v>19</v>
      </c>
      <c r="C1090" s="6" t="s">
        <v>49</v>
      </c>
      <c r="D1090" s="6" t="s">
        <v>27</v>
      </c>
      <c r="E1090" s="6" t="s">
        <v>28</v>
      </c>
      <c r="F1090" s="6" t="s">
        <v>85</v>
      </c>
      <c r="G1090" s="6" t="s">
        <v>47</v>
      </c>
      <c r="H1090" s="6" t="n">
        <v>4</v>
      </c>
      <c r="I1090" s="7" t="n">
        <v>327.75</v>
      </c>
      <c r="J1090" s="6" t="n">
        <v>1</v>
      </c>
      <c r="K1090" s="7" t="n">
        <v>327.75</v>
      </c>
      <c r="L1090" s="7" t="n">
        <v>39.33000183</v>
      </c>
      <c r="M1090" s="8" t="n">
        <v>0.119999997</v>
      </c>
      <c r="N1090" s="7" t="n">
        <v>132.6699982</v>
      </c>
      <c r="O1090" s="9" t="n">
        <v>0</v>
      </c>
    </row>
    <row r="1091" customFormat="false" ht="15" hidden="false" customHeight="true" outlineLevel="0" collapsed="false">
      <c r="A1091" s="6" t="n">
        <v>19178</v>
      </c>
      <c r="B1091" s="6" t="s">
        <v>19</v>
      </c>
      <c r="C1091" s="6" t="s">
        <v>20</v>
      </c>
      <c r="D1091" s="6" t="s">
        <v>21</v>
      </c>
      <c r="E1091" s="6" t="s">
        <v>22</v>
      </c>
      <c r="F1091" s="6" t="s">
        <v>33</v>
      </c>
      <c r="G1091" s="6" t="s">
        <v>44</v>
      </c>
      <c r="H1091" s="6" t="n">
        <v>4</v>
      </c>
      <c r="I1091" s="7" t="n">
        <v>59.99000168</v>
      </c>
      <c r="J1091" s="6" t="n">
        <v>5</v>
      </c>
      <c r="K1091" s="7" t="n">
        <v>299.9500122</v>
      </c>
      <c r="L1091" s="7" t="n">
        <v>0</v>
      </c>
      <c r="M1091" s="8" t="n">
        <v>0</v>
      </c>
      <c r="N1091" s="7" t="n">
        <v>83.98999786</v>
      </c>
      <c r="O1091" s="9" t="n">
        <v>0</v>
      </c>
    </row>
    <row r="1092" customFormat="false" ht="15" hidden="false" customHeight="true" outlineLevel="0" collapsed="false">
      <c r="A1092" s="6" t="n">
        <v>44973</v>
      </c>
      <c r="B1092" s="6" t="s">
        <v>19</v>
      </c>
      <c r="C1092" s="6" t="s">
        <v>20</v>
      </c>
      <c r="D1092" s="6" t="s">
        <v>27</v>
      </c>
      <c r="E1092" s="6" t="s">
        <v>97</v>
      </c>
      <c r="F1092" s="6" t="s">
        <v>58</v>
      </c>
      <c r="G1092" s="6" t="s">
        <v>24</v>
      </c>
      <c r="H1092" s="6" t="n">
        <v>4</v>
      </c>
      <c r="I1092" s="7" t="n">
        <v>49.97999954</v>
      </c>
      <c r="J1092" s="6" t="n">
        <v>1</v>
      </c>
      <c r="K1092" s="7" t="n">
        <v>49.97999954</v>
      </c>
      <c r="L1092" s="7" t="n">
        <v>4.5</v>
      </c>
      <c r="M1092" s="8" t="n">
        <v>0.090000004</v>
      </c>
      <c r="N1092" s="7" t="n">
        <v>-1.139999986</v>
      </c>
      <c r="O1092" s="9" t="n">
        <v>0</v>
      </c>
    </row>
    <row r="1093" customFormat="false" ht="15" hidden="false" customHeight="true" outlineLevel="0" collapsed="false">
      <c r="A1093" s="6" t="n">
        <v>25337</v>
      </c>
      <c r="B1093" s="6" t="s">
        <v>36</v>
      </c>
      <c r="C1093" s="6" t="s">
        <v>20</v>
      </c>
      <c r="D1093" s="6" t="s">
        <v>27</v>
      </c>
      <c r="E1093" s="6" t="s">
        <v>28</v>
      </c>
      <c r="F1093" s="6" t="s">
        <v>58</v>
      </c>
      <c r="G1093" s="6" t="s">
        <v>34</v>
      </c>
      <c r="H1093" s="6" t="n">
        <v>0</v>
      </c>
      <c r="I1093" s="7" t="n">
        <v>49.97999954</v>
      </c>
      <c r="J1093" s="6" t="n">
        <v>4</v>
      </c>
      <c r="K1093" s="7" t="n">
        <v>199.9199982</v>
      </c>
      <c r="L1093" s="7" t="n">
        <v>6</v>
      </c>
      <c r="M1093" s="8" t="n">
        <v>0.029999999</v>
      </c>
      <c r="N1093" s="7" t="n">
        <v>-142.1499939</v>
      </c>
      <c r="O1093" s="12" t="n">
        <v>1</v>
      </c>
    </row>
    <row r="1094" customFormat="false" ht="15" hidden="false" customHeight="true" outlineLevel="0" collapsed="false">
      <c r="A1094" s="6" t="n">
        <v>48156</v>
      </c>
      <c r="B1094" s="6" t="s">
        <v>19</v>
      </c>
      <c r="C1094" s="6" t="s">
        <v>20</v>
      </c>
      <c r="D1094" s="6" t="s">
        <v>27</v>
      </c>
      <c r="E1094" s="6" t="s">
        <v>79</v>
      </c>
      <c r="F1094" s="6" t="s">
        <v>75</v>
      </c>
      <c r="G1094" s="6" t="s">
        <v>44</v>
      </c>
      <c r="H1094" s="6" t="n">
        <v>4</v>
      </c>
      <c r="I1094" s="7" t="n">
        <v>299.980011</v>
      </c>
      <c r="J1094" s="6" t="n">
        <v>1</v>
      </c>
      <c r="K1094" s="7" t="n">
        <v>299.980011</v>
      </c>
      <c r="L1094" s="7" t="n">
        <v>15</v>
      </c>
      <c r="M1094" s="8" t="n">
        <v>0.050000001</v>
      </c>
      <c r="N1094" s="7" t="n">
        <v>21.37000084</v>
      </c>
      <c r="O1094" s="9" t="n">
        <v>0</v>
      </c>
    </row>
    <row r="1095" customFormat="false" ht="15" hidden="false" customHeight="true" outlineLevel="0" collapsed="false">
      <c r="A1095" s="6" t="n">
        <v>73415</v>
      </c>
      <c r="B1095" s="6" t="s">
        <v>19</v>
      </c>
      <c r="C1095" s="6" t="s">
        <v>37</v>
      </c>
      <c r="D1095" s="6" t="s">
        <v>27</v>
      </c>
      <c r="E1095" s="6" t="s">
        <v>28</v>
      </c>
      <c r="F1095" s="6" t="s">
        <v>110</v>
      </c>
      <c r="G1095" s="6" t="s">
        <v>34</v>
      </c>
      <c r="H1095" s="6" t="n">
        <v>4</v>
      </c>
      <c r="I1095" s="7" t="n">
        <v>11.53999996</v>
      </c>
      <c r="J1095" s="6" t="n">
        <v>1</v>
      </c>
      <c r="K1095" s="7" t="n">
        <v>11.53999996</v>
      </c>
      <c r="L1095" s="7" t="n">
        <v>2.890000105</v>
      </c>
      <c r="M1095" s="8" t="n">
        <v>0.25</v>
      </c>
      <c r="N1095" s="7" t="n">
        <v>-1.730000019</v>
      </c>
      <c r="O1095" s="12" t="n">
        <v>1</v>
      </c>
    </row>
    <row r="1096" customFormat="false" ht="15" hidden="false" customHeight="true" outlineLevel="0" collapsed="false">
      <c r="A1096" s="6" t="n">
        <v>33806</v>
      </c>
      <c r="B1096" s="6" t="s">
        <v>46</v>
      </c>
      <c r="C1096" s="6" t="s">
        <v>37</v>
      </c>
      <c r="D1096" s="6" t="s">
        <v>31</v>
      </c>
      <c r="E1096" s="6" t="s">
        <v>56</v>
      </c>
      <c r="F1096" s="6" t="s">
        <v>33</v>
      </c>
      <c r="G1096" s="6" t="s">
        <v>47</v>
      </c>
      <c r="H1096" s="6" t="n">
        <v>2</v>
      </c>
      <c r="I1096" s="7" t="n">
        <v>59.99000168</v>
      </c>
      <c r="J1096" s="6" t="n">
        <v>2</v>
      </c>
      <c r="K1096" s="7" t="n">
        <v>119.9800034</v>
      </c>
      <c r="L1096" s="7" t="n">
        <v>20.39999962</v>
      </c>
      <c r="M1096" s="8" t="n">
        <v>0.170000002</v>
      </c>
      <c r="N1096" s="7" t="n">
        <v>21.20999908</v>
      </c>
      <c r="O1096" s="9" t="n">
        <v>0</v>
      </c>
    </row>
    <row r="1097" customFormat="false" ht="15" hidden="false" customHeight="true" outlineLevel="0" collapsed="false">
      <c r="A1097" s="6" t="n">
        <v>25507</v>
      </c>
      <c r="B1097" s="6" t="s">
        <v>26</v>
      </c>
      <c r="C1097" s="6" t="s">
        <v>49</v>
      </c>
      <c r="D1097" s="6" t="s">
        <v>27</v>
      </c>
      <c r="E1097" s="6" t="s">
        <v>69</v>
      </c>
      <c r="F1097" s="6" t="s">
        <v>57</v>
      </c>
      <c r="G1097" s="6" t="s">
        <v>44</v>
      </c>
      <c r="H1097" s="6" t="n">
        <v>1</v>
      </c>
      <c r="I1097" s="7" t="n">
        <v>50</v>
      </c>
      <c r="J1097" s="6" t="n">
        <v>1</v>
      </c>
      <c r="K1097" s="7" t="n">
        <v>50</v>
      </c>
      <c r="L1097" s="7" t="n">
        <v>0</v>
      </c>
      <c r="M1097" s="8" t="n">
        <v>0</v>
      </c>
      <c r="N1097" s="7" t="n">
        <v>11.5</v>
      </c>
      <c r="O1097" s="12" t="n">
        <v>1</v>
      </c>
    </row>
    <row r="1098" customFormat="false" ht="15" hidden="false" customHeight="true" outlineLevel="0" collapsed="false">
      <c r="A1098" s="6" t="n">
        <v>51179</v>
      </c>
      <c r="B1098" s="6" t="s">
        <v>19</v>
      </c>
      <c r="C1098" s="6" t="s">
        <v>49</v>
      </c>
      <c r="D1098" s="6" t="s">
        <v>38</v>
      </c>
      <c r="E1098" s="6" t="s">
        <v>39</v>
      </c>
      <c r="F1098" s="6" t="s">
        <v>40</v>
      </c>
      <c r="G1098" s="6" t="s">
        <v>34</v>
      </c>
      <c r="H1098" s="6" t="n">
        <v>4</v>
      </c>
      <c r="I1098" s="7" t="n">
        <v>399.980011</v>
      </c>
      <c r="J1098" s="6" t="n">
        <v>1</v>
      </c>
      <c r="K1098" s="7" t="n">
        <v>399.980011</v>
      </c>
      <c r="L1098" s="7" t="n">
        <v>60</v>
      </c>
      <c r="M1098" s="8" t="n">
        <v>0.150000006</v>
      </c>
      <c r="N1098" s="7" t="n">
        <v>-25.5</v>
      </c>
      <c r="O1098" s="12" t="n">
        <v>1</v>
      </c>
    </row>
    <row r="1099" customFormat="false" ht="15" hidden="false" customHeight="true" outlineLevel="0" collapsed="false">
      <c r="A1099" s="6" t="n">
        <v>12476</v>
      </c>
      <c r="B1099" s="6" t="s">
        <v>19</v>
      </c>
      <c r="C1099" s="6" t="s">
        <v>20</v>
      </c>
      <c r="D1099" s="6" t="s">
        <v>21</v>
      </c>
      <c r="E1099" s="6" t="s">
        <v>65</v>
      </c>
      <c r="F1099" s="6" t="s">
        <v>57</v>
      </c>
      <c r="G1099" s="6" t="s">
        <v>47</v>
      </c>
      <c r="H1099" s="6" t="n">
        <v>4</v>
      </c>
      <c r="I1099" s="7" t="n">
        <v>50</v>
      </c>
      <c r="J1099" s="6" t="n">
        <v>5</v>
      </c>
      <c r="K1099" s="7" t="n">
        <v>250</v>
      </c>
      <c r="L1099" s="7" t="n">
        <v>7.5</v>
      </c>
      <c r="M1099" s="8" t="n">
        <v>0.029999999</v>
      </c>
      <c r="N1099" s="7" t="n">
        <v>104.2799988</v>
      </c>
      <c r="O1099" s="9" t="n">
        <v>0</v>
      </c>
    </row>
    <row r="1100" customFormat="false" ht="15" hidden="false" customHeight="true" outlineLevel="0" collapsed="false">
      <c r="A1100" s="6" t="n">
        <v>48231</v>
      </c>
      <c r="B1100" s="6" t="s">
        <v>19</v>
      </c>
      <c r="C1100" s="6" t="s">
        <v>20</v>
      </c>
      <c r="D1100" s="6" t="s">
        <v>27</v>
      </c>
      <c r="E1100" s="6" t="s">
        <v>79</v>
      </c>
      <c r="F1100" s="6" t="s">
        <v>75</v>
      </c>
      <c r="G1100" s="6" t="s">
        <v>34</v>
      </c>
      <c r="H1100" s="6" t="n">
        <v>4</v>
      </c>
      <c r="I1100" s="7" t="n">
        <v>299.980011</v>
      </c>
      <c r="J1100" s="6" t="n">
        <v>1</v>
      </c>
      <c r="K1100" s="7" t="n">
        <v>299.980011</v>
      </c>
      <c r="L1100" s="7" t="n">
        <v>12</v>
      </c>
      <c r="M1100" s="8" t="n">
        <v>0.039999999</v>
      </c>
      <c r="N1100" s="7" t="n">
        <v>104.5400009</v>
      </c>
      <c r="O1100" s="9" t="n">
        <v>0</v>
      </c>
    </row>
    <row r="1101" customFormat="false" ht="15" hidden="false" customHeight="true" outlineLevel="0" collapsed="false">
      <c r="A1101" s="6" t="n">
        <v>24065</v>
      </c>
      <c r="B1101" s="6" t="s">
        <v>19</v>
      </c>
      <c r="C1101" s="6" t="s">
        <v>20</v>
      </c>
      <c r="D1101" s="6" t="s">
        <v>27</v>
      </c>
      <c r="E1101" s="6" t="s">
        <v>54</v>
      </c>
      <c r="F1101" s="6" t="s">
        <v>74</v>
      </c>
      <c r="G1101" s="6" t="s">
        <v>34</v>
      </c>
      <c r="H1101" s="6" t="n">
        <v>4</v>
      </c>
      <c r="I1101" s="7" t="n">
        <v>31.98999977</v>
      </c>
      <c r="J1101" s="6" t="n">
        <v>5</v>
      </c>
      <c r="K1101" s="7" t="n">
        <v>159.9499969</v>
      </c>
      <c r="L1101" s="7" t="n">
        <v>14.39999962</v>
      </c>
      <c r="M1101" s="8" t="n">
        <v>0.090000004</v>
      </c>
      <c r="N1101" s="7" t="n">
        <v>65.5</v>
      </c>
      <c r="O1101" s="12" t="n">
        <v>1</v>
      </c>
    </row>
    <row r="1102" customFormat="false" ht="15" hidden="false" customHeight="true" outlineLevel="0" collapsed="false">
      <c r="A1102" s="6" t="n">
        <v>29470</v>
      </c>
      <c r="B1102" s="6" t="s">
        <v>26</v>
      </c>
      <c r="C1102" s="6" t="s">
        <v>37</v>
      </c>
      <c r="D1102" s="6" t="s">
        <v>27</v>
      </c>
      <c r="E1102" s="6" t="s">
        <v>28</v>
      </c>
      <c r="F1102" s="6" t="s">
        <v>33</v>
      </c>
      <c r="G1102" s="6" t="s">
        <v>44</v>
      </c>
      <c r="H1102" s="6" t="n">
        <v>1</v>
      </c>
      <c r="I1102" s="7" t="n">
        <v>59.99000168</v>
      </c>
      <c r="J1102" s="6" t="n">
        <v>4</v>
      </c>
      <c r="K1102" s="7" t="n">
        <v>239.9600067</v>
      </c>
      <c r="L1102" s="7" t="n">
        <v>0</v>
      </c>
      <c r="M1102" s="8" t="n">
        <v>0</v>
      </c>
      <c r="N1102" s="7" t="n">
        <v>16.79999924</v>
      </c>
      <c r="O1102" s="12" t="n">
        <v>1</v>
      </c>
    </row>
    <row r="1103" customFormat="false" ht="15" hidden="false" customHeight="true" outlineLevel="0" collapsed="false">
      <c r="A1103" s="6" t="n">
        <v>30260</v>
      </c>
      <c r="B1103" s="6" t="s">
        <v>19</v>
      </c>
      <c r="C1103" s="6" t="s">
        <v>49</v>
      </c>
      <c r="D1103" s="6" t="s">
        <v>27</v>
      </c>
      <c r="E1103" s="6" t="s">
        <v>42</v>
      </c>
      <c r="F1103" s="6" t="s">
        <v>23</v>
      </c>
      <c r="G1103" s="6" t="s">
        <v>24</v>
      </c>
      <c r="H1103" s="6" t="n">
        <v>4</v>
      </c>
      <c r="I1103" s="7" t="n">
        <v>129.9900055</v>
      </c>
      <c r="J1103" s="6" t="n">
        <v>1</v>
      </c>
      <c r="K1103" s="7" t="n">
        <v>129.9900055</v>
      </c>
      <c r="L1103" s="7" t="n">
        <v>32.5</v>
      </c>
      <c r="M1103" s="8" t="n">
        <v>0.25</v>
      </c>
      <c r="N1103" s="7" t="n">
        <v>-19.5</v>
      </c>
      <c r="O1103" s="12" t="n">
        <v>1</v>
      </c>
    </row>
    <row r="1104" customFormat="false" ht="15" hidden="false" customHeight="true" outlineLevel="0" collapsed="false">
      <c r="A1104" s="6" t="n">
        <v>68778</v>
      </c>
      <c r="B1104" s="6" t="s">
        <v>19</v>
      </c>
      <c r="C1104" s="6" t="s">
        <v>49</v>
      </c>
      <c r="D1104" s="6" t="s">
        <v>21</v>
      </c>
      <c r="E1104" s="6" t="s">
        <v>22</v>
      </c>
      <c r="F1104" s="6" t="s">
        <v>115</v>
      </c>
      <c r="G1104" s="6" t="s">
        <v>34</v>
      </c>
      <c r="H1104" s="6" t="n">
        <v>4</v>
      </c>
      <c r="I1104" s="7" t="n">
        <v>1999.98999</v>
      </c>
      <c r="J1104" s="6" t="n">
        <v>1</v>
      </c>
      <c r="K1104" s="7" t="n">
        <v>1999.98999</v>
      </c>
      <c r="L1104" s="7" t="n">
        <v>300</v>
      </c>
      <c r="M1104" s="8" t="n">
        <v>0.150000006</v>
      </c>
      <c r="N1104" s="7" t="n">
        <v>-1246.089966</v>
      </c>
      <c r="O1104" s="9" t="n">
        <v>0</v>
      </c>
    </row>
    <row r="1105" customFormat="false" ht="15" hidden="false" customHeight="true" outlineLevel="0" collapsed="false">
      <c r="A1105" s="6" t="n">
        <v>58100</v>
      </c>
      <c r="B1105" s="6" t="s">
        <v>19</v>
      </c>
      <c r="C1105" s="6" t="s">
        <v>20</v>
      </c>
      <c r="D1105" s="6" t="s">
        <v>50</v>
      </c>
      <c r="E1105" s="6" t="s">
        <v>51</v>
      </c>
      <c r="F1105" s="6" t="s">
        <v>40</v>
      </c>
      <c r="G1105" s="6" t="s">
        <v>34</v>
      </c>
      <c r="H1105" s="6" t="n">
        <v>4</v>
      </c>
      <c r="I1105" s="7" t="n">
        <v>399.980011</v>
      </c>
      <c r="J1105" s="6" t="n">
        <v>1</v>
      </c>
      <c r="K1105" s="7" t="n">
        <v>399.980011</v>
      </c>
      <c r="L1105" s="7" t="n">
        <v>16</v>
      </c>
      <c r="M1105" s="8" t="n">
        <v>0.039999999</v>
      </c>
      <c r="N1105" s="7" t="n">
        <v>188.1499939</v>
      </c>
      <c r="O1105" s="12" t="n">
        <v>1</v>
      </c>
    </row>
    <row r="1106" customFormat="false" ht="15" hidden="false" customHeight="true" outlineLevel="0" collapsed="false">
      <c r="A1106" s="6" t="n">
        <v>52316</v>
      </c>
      <c r="B1106" s="6" t="s">
        <v>19</v>
      </c>
      <c r="C1106" s="6" t="s">
        <v>20</v>
      </c>
      <c r="D1106" s="6" t="s">
        <v>50</v>
      </c>
      <c r="E1106" s="6" t="s">
        <v>51</v>
      </c>
      <c r="F1106" s="6" t="s">
        <v>29</v>
      </c>
      <c r="G1106" s="6" t="s">
        <v>34</v>
      </c>
      <c r="H1106" s="6" t="n">
        <v>4</v>
      </c>
      <c r="I1106" s="7" t="n">
        <v>99.98999786</v>
      </c>
      <c r="J1106" s="6" t="n">
        <v>3</v>
      </c>
      <c r="K1106" s="7" t="n">
        <v>299.9700012</v>
      </c>
      <c r="L1106" s="7" t="n">
        <v>45</v>
      </c>
      <c r="M1106" s="8" t="n">
        <v>0.150000006</v>
      </c>
      <c r="N1106" s="7" t="n">
        <v>9.68999958</v>
      </c>
      <c r="O1106" s="9" t="n">
        <v>0</v>
      </c>
    </row>
    <row r="1107" customFormat="false" ht="15" hidden="false" customHeight="true" outlineLevel="0" collapsed="false">
      <c r="A1107" s="6" t="n">
        <v>37458</v>
      </c>
      <c r="B1107" s="6" t="s">
        <v>46</v>
      </c>
      <c r="C1107" s="6" t="s">
        <v>20</v>
      </c>
      <c r="D1107" s="6" t="s">
        <v>31</v>
      </c>
      <c r="E1107" s="6" t="s">
        <v>86</v>
      </c>
      <c r="F1107" s="6" t="s">
        <v>58</v>
      </c>
      <c r="G1107" s="6" t="s">
        <v>34</v>
      </c>
      <c r="H1107" s="6" t="n">
        <v>2</v>
      </c>
      <c r="I1107" s="7" t="n">
        <v>49.97999954</v>
      </c>
      <c r="J1107" s="6" t="n">
        <v>2</v>
      </c>
      <c r="K1107" s="7" t="n">
        <v>99.95999908</v>
      </c>
      <c r="L1107" s="7" t="n">
        <v>0</v>
      </c>
      <c r="M1107" s="8" t="n">
        <v>0</v>
      </c>
      <c r="N1107" s="7" t="n">
        <v>48.97999954</v>
      </c>
      <c r="O1107" s="12" t="n">
        <v>1</v>
      </c>
    </row>
    <row r="1108" customFormat="false" ht="15" hidden="false" customHeight="true" outlineLevel="0" collapsed="false">
      <c r="A1108" s="6" t="n">
        <v>35858</v>
      </c>
      <c r="B1108" s="6" t="s">
        <v>46</v>
      </c>
      <c r="C1108" s="6" t="s">
        <v>20</v>
      </c>
      <c r="D1108" s="6" t="s">
        <v>31</v>
      </c>
      <c r="E1108" s="6" t="s">
        <v>56</v>
      </c>
      <c r="F1108" s="6" t="s">
        <v>57</v>
      </c>
      <c r="G1108" s="6" t="s">
        <v>47</v>
      </c>
      <c r="H1108" s="6" t="n">
        <v>2</v>
      </c>
      <c r="I1108" s="7" t="n">
        <v>50</v>
      </c>
      <c r="J1108" s="6" t="n">
        <v>1</v>
      </c>
      <c r="K1108" s="7" t="n">
        <v>50</v>
      </c>
      <c r="L1108" s="7" t="n">
        <v>8</v>
      </c>
      <c r="M1108" s="8" t="n">
        <v>0.159999996</v>
      </c>
      <c r="N1108" s="7" t="n">
        <v>6.71999979</v>
      </c>
      <c r="O1108" s="12" t="n">
        <v>1</v>
      </c>
    </row>
    <row r="1109" customFormat="false" ht="15" hidden="false" customHeight="true" outlineLevel="0" collapsed="false">
      <c r="A1109" s="6" t="n">
        <v>35408</v>
      </c>
      <c r="B1109" s="6" t="s">
        <v>46</v>
      </c>
      <c r="C1109" s="6" t="s">
        <v>37</v>
      </c>
      <c r="D1109" s="6" t="s">
        <v>31</v>
      </c>
      <c r="E1109" s="6" t="s">
        <v>62</v>
      </c>
      <c r="F1109" s="6" t="s">
        <v>33</v>
      </c>
      <c r="G1109" s="6" t="s">
        <v>34</v>
      </c>
      <c r="H1109" s="6" t="n">
        <v>2</v>
      </c>
      <c r="I1109" s="7" t="n">
        <v>59.99000168</v>
      </c>
      <c r="J1109" s="6" t="n">
        <v>3</v>
      </c>
      <c r="K1109" s="7" t="n">
        <v>179.9700012</v>
      </c>
      <c r="L1109" s="7" t="n">
        <v>44.99000168</v>
      </c>
      <c r="M1109" s="8" t="n">
        <v>0.25</v>
      </c>
      <c r="N1109" s="7" t="n">
        <v>43.86999893</v>
      </c>
      <c r="O1109" s="12" t="n">
        <v>1</v>
      </c>
    </row>
    <row r="1110" customFormat="false" ht="15" hidden="false" customHeight="true" outlineLevel="0" collapsed="false">
      <c r="A1110" s="6" t="n">
        <v>815</v>
      </c>
      <c r="B1110" s="6" t="s">
        <v>36</v>
      </c>
      <c r="C1110" s="6" t="s">
        <v>20</v>
      </c>
      <c r="D1110" s="6" t="s">
        <v>50</v>
      </c>
      <c r="E1110" s="6" t="s">
        <v>63</v>
      </c>
      <c r="F1110" s="6" t="s">
        <v>58</v>
      </c>
      <c r="G1110" s="6" t="s">
        <v>24</v>
      </c>
      <c r="H1110" s="6" t="n">
        <v>0</v>
      </c>
      <c r="I1110" s="7" t="n">
        <v>49.97999954</v>
      </c>
      <c r="J1110" s="6" t="n">
        <v>5</v>
      </c>
      <c r="K1110" s="7" t="n">
        <v>249.8999939</v>
      </c>
      <c r="L1110" s="7" t="n">
        <v>32.49000168</v>
      </c>
      <c r="M1110" s="8" t="n">
        <v>0.129999995</v>
      </c>
      <c r="N1110" s="7" t="n">
        <v>-40.86999893</v>
      </c>
      <c r="O1110" s="12" t="n">
        <v>1</v>
      </c>
    </row>
    <row r="1111" customFormat="false" ht="15" hidden="false" customHeight="true" outlineLevel="0" collapsed="false">
      <c r="A1111" s="6" t="n">
        <v>10656</v>
      </c>
      <c r="B1111" s="6" t="s">
        <v>19</v>
      </c>
      <c r="C1111" s="6" t="s">
        <v>49</v>
      </c>
      <c r="D1111" s="6" t="s">
        <v>21</v>
      </c>
      <c r="E1111" s="6" t="s">
        <v>64</v>
      </c>
      <c r="F1111" s="6" t="s">
        <v>40</v>
      </c>
      <c r="G1111" s="6" t="s">
        <v>24</v>
      </c>
      <c r="H1111" s="6" t="n">
        <v>4</v>
      </c>
      <c r="I1111" s="7" t="n">
        <v>399.980011</v>
      </c>
      <c r="J1111" s="6" t="n">
        <v>1</v>
      </c>
      <c r="K1111" s="7" t="n">
        <v>399.980011</v>
      </c>
      <c r="L1111" s="7" t="n">
        <v>4</v>
      </c>
      <c r="M1111" s="8" t="n">
        <v>0.01</v>
      </c>
      <c r="N1111" s="7" t="n">
        <v>75.23999786</v>
      </c>
      <c r="O1111" s="9" t="n">
        <v>0</v>
      </c>
    </row>
    <row r="1112" customFormat="false" ht="15" hidden="false" customHeight="true" outlineLevel="0" collapsed="false">
      <c r="A1112" s="6" t="n">
        <v>47532</v>
      </c>
      <c r="B1112" s="6" t="s">
        <v>26</v>
      </c>
      <c r="C1112" s="6" t="s">
        <v>20</v>
      </c>
      <c r="D1112" s="6" t="s">
        <v>38</v>
      </c>
      <c r="E1112" s="6" t="s">
        <v>92</v>
      </c>
      <c r="F1112" s="6" t="s">
        <v>80</v>
      </c>
      <c r="G1112" s="6" t="s">
        <v>34</v>
      </c>
      <c r="H1112" s="6" t="n">
        <v>1</v>
      </c>
      <c r="I1112" s="7" t="n">
        <v>24.98999977</v>
      </c>
      <c r="J1112" s="6" t="n">
        <v>4</v>
      </c>
      <c r="K1112" s="7" t="n">
        <v>99.95999908</v>
      </c>
      <c r="L1112" s="7" t="n">
        <v>16.98999977</v>
      </c>
      <c r="M1112" s="8" t="n">
        <v>0.170000002</v>
      </c>
      <c r="N1112" s="7" t="n">
        <v>0</v>
      </c>
      <c r="O1112" s="12" t="n">
        <v>1</v>
      </c>
    </row>
    <row r="1113" customFormat="false" ht="15" hidden="false" customHeight="true" outlineLevel="0" collapsed="false">
      <c r="A1113" s="6" t="n">
        <v>60607</v>
      </c>
      <c r="B1113" s="6" t="s">
        <v>26</v>
      </c>
      <c r="C1113" s="6" t="s">
        <v>20</v>
      </c>
      <c r="D1113" s="6" t="s">
        <v>50</v>
      </c>
      <c r="E1113" s="6" t="s">
        <v>51</v>
      </c>
      <c r="F1113" s="6" t="s">
        <v>23</v>
      </c>
      <c r="G1113" s="6" t="s">
        <v>44</v>
      </c>
      <c r="H1113" s="6" t="n">
        <v>1</v>
      </c>
      <c r="I1113" s="7" t="n">
        <v>129.9900055</v>
      </c>
      <c r="J1113" s="6" t="n">
        <v>1</v>
      </c>
      <c r="K1113" s="7" t="n">
        <v>129.9900055</v>
      </c>
      <c r="L1113" s="7" t="n">
        <v>0</v>
      </c>
      <c r="M1113" s="8" t="n">
        <v>0</v>
      </c>
      <c r="N1113" s="7" t="n">
        <v>62.40000153</v>
      </c>
      <c r="O1113" s="12" t="n">
        <v>1</v>
      </c>
    </row>
    <row r="1114" customFormat="false" ht="15" hidden="false" customHeight="true" outlineLevel="0" collapsed="false">
      <c r="A1114" s="6" t="n">
        <v>702</v>
      </c>
      <c r="B1114" s="6" t="s">
        <v>19</v>
      </c>
      <c r="C1114" s="6" t="s">
        <v>37</v>
      </c>
      <c r="D1114" s="6" t="s">
        <v>50</v>
      </c>
      <c r="E1114" s="6" t="s">
        <v>63</v>
      </c>
      <c r="F1114" s="6" t="s">
        <v>40</v>
      </c>
      <c r="G1114" s="6" t="s">
        <v>44</v>
      </c>
      <c r="H1114" s="6" t="n">
        <v>4</v>
      </c>
      <c r="I1114" s="7" t="n">
        <v>399.980011</v>
      </c>
      <c r="J1114" s="6" t="n">
        <v>1</v>
      </c>
      <c r="K1114" s="7" t="n">
        <v>399.980011</v>
      </c>
      <c r="L1114" s="7" t="n">
        <v>20</v>
      </c>
      <c r="M1114" s="8" t="n">
        <v>0.050000001</v>
      </c>
      <c r="N1114" s="7" t="n">
        <v>132.9900055</v>
      </c>
      <c r="O1114" s="9" t="n">
        <v>0</v>
      </c>
    </row>
    <row r="1115" customFormat="false" ht="15" hidden="false" customHeight="true" outlineLevel="0" collapsed="false">
      <c r="A1115" s="6" t="n">
        <v>66463</v>
      </c>
      <c r="B1115" s="6" t="s">
        <v>36</v>
      </c>
      <c r="C1115" s="6" t="s">
        <v>37</v>
      </c>
      <c r="D1115" s="6" t="s">
        <v>21</v>
      </c>
      <c r="E1115" s="6" t="s">
        <v>65</v>
      </c>
      <c r="F1115" s="6" t="s">
        <v>29</v>
      </c>
      <c r="G1115" s="6" t="s">
        <v>24</v>
      </c>
      <c r="H1115" s="6" t="n">
        <v>0</v>
      </c>
      <c r="I1115" s="7" t="n">
        <v>99.98999786</v>
      </c>
      <c r="J1115" s="6" t="n">
        <v>3</v>
      </c>
      <c r="K1115" s="7" t="n">
        <v>299.9700012</v>
      </c>
      <c r="L1115" s="7" t="n">
        <v>45</v>
      </c>
      <c r="M1115" s="8" t="n">
        <v>0.150000006</v>
      </c>
      <c r="N1115" s="7" t="n">
        <v>-72.16000366</v>
      </c>
      <c r="O1115" s="9" t="n">
        <v>0</v>
      </c>
    </row>
    <row r="1116" customFormat="false" ht="15" hidden="false" customHeight="true" outlineLevel="0" collapsed="false">
      <c r="A1116" s="6" t="n">
        <v>44778</v>
      </c>
      <c r="B1116" s="6" t="s">
        <v>26</v>
      </c>
      <c r="C1116" s="6" t="s">
        <v>37</v>
      </c>
      <c r="D1116" s="6" t="s">
        <v>21</v>
      </c>
      <c r="E1116" s="6" t="s">
        <v>64</v>
      </c>
      <c r="F1116" s="6" t="s">
        <v>40</v>
      </c>
      <c r="G1116" s="6" t="s">
        <v>34</v>
      </c>
      <c r="H1116" s="6" t="n">
        <v>1</v>
      </c>
      <c r="I1116" s="7" t="n">
        <v>399.980011</v>
      </c>
      <c r="J1116" s="6" t="n">
        <v>1</v>
      </c>
      <c r="K1116" s="7" t="n">
        <v>399.980011</v>
      </c>
      <c r="L1116" s="7" t="n">
        <v>80</v>
      </c>
      <c r="M1116" s="8" t="n">
        <v>0.200000003</v>
      </c>
      <c r="N1116" s="7" t="n">
        <v>153.5899963</v>
      </c>
      <c r="O1116" s="12" t="n">
        <v>1</v>
      </c>
    </row>
    <row r="1117" customFormat="false" ht="15" hidden="false" customHeight="true" outlineLevel="0" collapsed="false">
      <c r="A1117" s="6" t="n">
        <v>19116</v>
      </c>
      <c r="B1117" s="6" t="s">
        <v>19</v>
      </c>
      <c r="C1117" s="6" t="s">
        <v>20</v>
      </c>
      <c r="D1117" s="6" t="s">
        <v>21</v>
      </c>
      <c r="E1117" s="6" t="s">
        <v>65</v>
      </c>
      <c r="F1117" s="6" t="s">
        <v>23</v>
      </c>
      <c r="G1117" s="6" t="s">
        <v>44</v>
      </c>
      <c r="H1117" s="6" t="n">
        <v>4</v>
      </c>
      <c r="I1117" s="7" t="n">
        <v>129.9900055</v>
      </c>
      <c r="J1117" s="6" t="n">
        <v>1</v>
      </c>
      <c r="K1117" s="7" t="n">
        <v>129.9900055</v>
      </c>
      <c r="L1117" s="7" t="n">
        <v>15.60000038</v>
      </c>
      <c r="M1117" s="8" t="n">
        <v>0.119999997</v>
      </c>
      <c r="N1117" s="7" t="n">
        <v>30.88999939</v>
      </c>
      <c r="O1117" s="9" t="n">
        <v>0</v>
      </c>
    </row>
    <row r="1118" customFormat="false" ht="15" hidden="false" customHeight="true" outlineLevel="0" collapsed="false">
      <c r="A1118" s="6" t="n">
        <v>27458</v>
      </c>
      <c r="B1118" s="6" t="s">
        <v>19</v>
      </c>
      <c r="C1118" s="6" t="s">
        <v>20</v>
      </c>
      <c r="D1118" s="6" t="s">
        <v>27</v>
      </c>
      <c r="E1118" s="6" t="s">
        <v>54</v>
      </c>
      <c r="F1118" s="6" t="s">
        <v>73</v>
      </c>
      <c r="G1118" s="6" t="s">
        <v>34</v>
      </c>
      <c r="H1118" s="6" t="n">
        <v>4</v>
      </c>
      <c r="I1118" s="7" t="n">
        <v>39.99000168</v>
      </c>
      <c r="J1118" s="6" t="n">
        <v>3</v>
      </c>
      <c r="K1118" s="7" t="n">
        <v>119.9700012</v>
      </c>
      <c r="L1118" s="7" t="n">
        <v>19.20000076</v>
      </c>
      <c r="M1118" s="8" t="n">
        <v>0.159999996</v>
      </c>
      <c r="N1118" s="7" t="n">
        <v>-18.95000076</v>
      </c>
      <c r="O1118" s="9" t="n">
        <v>0</v>
      </c>
    </row>
    <row r="1119" customFormat="false" ht="15" hidden="false" customHeight="true" outlineLevel="0" collapsed="false">
      <c r="A1119" s="6" t="n">
        <v>30519</v>
      </c>
      <c r="B1119" s="6" t="s">
        <v>19</v>
      </c>
      <c r="C1119" s="6" t="s">
        <v>37</v>
      </c>
      <c r="D1119" s="6" t="s">
        <v>27</v>
      </c>
      <c r="E1119" s="6" t="s">
        <v>42</v>
      </c>
      <c r="F1119" s="6" t="s">
        <v>58</v>
      </c>
      <c r="G1119" s="6" t="s">
        <v>34</v>
      </c>
      <c r="H1119" s="6" t="n">
        <v>4</v>
      </c>
      <c r="I1119" s="7" t="n">
        <v>49.97999954</v>
      </c>
      <c r="J1119" s="6" t="n">
        <v>2</v>
      </c>
      <c r="K1119" s="7" t="n">
        <v>99.95999908</v>
      </c>
      <c r="L1119" s="7" t="n">
        <v>9</v>
      </c>
      <c r="M1119" s="8" t="n">
        <v>0.090000004</v>
      </c>
      <c r="N1119" s="7" t="n">
        <v>6.820000172</v>
      </c>
      <c r="O1119" s="12" t="n">
        <v>1</v>
      </c>
    </row>
    <row r="1120" customFormat="false" ht="15" hidden="false" customHeight="true" outlineLevel="0" collapsed="false">
      <c r="A1120" s="6" t="n">
        <v>67938</v>
      </c>
      <c r="B1120" s="6" t="s">
        <v>46</v>
      </c>
      <c r="C1120" s="6" t="s">
        <v>37</v>
      </c>
      <c r="D1120" s="6" t="s">
        <v>21</v>
      </c>
      <c r="E1120" s="6" t="s">
        <v>65</v>
      </c>
      <c r="F1120" s="6" t="s">
        <v>23</v>
      </c>
      <c r="G1120" s="6" t="s">
        <v>34</v>
      </c>
      <c r="H1120" s="6" t="n">
        <v>2</v>
      </c>
      <c r="I1120" s="7" t="n">
        <v>129.9900055</v>
      </c>
      <c r="J1120" s="6" t="n">
        <v>1</v>
      </c>
      <c r="K1120" s="7" t="n">
        <v>129.9900055</v>
      </c>
      <c r="L1120" s="7" t="n">
        <v>26</v>
      </c>
      <c r="M1120" s="8" t="n">
        <v>0.200000003</v>
      </c>
      <c r="N1120" s="7" t="n">
        <v>45.75999832</v>
      </c>
      <c r="O1120" s="12" t="n">
        <v>1</v>
      </c>
    </row>
    <row r="1121" customFormat="false" ht="15" hidden="false" customHeight="true" outlineLevel="0" collapsed="false">
      <c r="A1121" s="6" t="n">
        <v>59081</v>
      </c>
      <c r="B1121" s="6" t="s">
        <v>19</v>
      </c>
      <c r="C1121" s="6" t="s">
        <v>49</v>
      </c>
      <c r="D1121" s="6" t="s">
        <v>50</v>
      </c>
      <c r="E1121" s="6" t="s">
        <v>51</v>
      </c>
      <c r="F1121" s="6" t="s">
        <v>33</v>
      </c>
      <c r="G1121" s="6" t="s">
        <v>47</v>
      </c>
      <c r="H1121" s="6" t="n">
        <v>4</v>
      </c>
      <c r="I1121" s="7" t="n">
        <v>59.99000168</v>
      </c>
      <c r="J1121" s="6" t="n">
        <v>3</v>
      </c>
      <c r="K1121" s="7" t="n">
        <v>179.9700012</v>
      </c>
      <c r="L1121" s="7" t="n">
        <v>9</v>
      </c>
      <c r="M1121" s="8" t="n">
        <v>0.050000001</v>
      </c>
      <c r="N1121" s="7" t="n">
        <v>15.05000019</v>
      </c>
      <c r="O1121" s="9" t="n">
        <v>0</v>
      </c>
    </row>
    <row r="1122" customFormat="false" ht="15" hidden="false" customHeight="true" outlineLevel="0" collapsed="false">
      <c r="A1122" s="6" t="n">
        <v>28032</v>
      </c>
      <c r="B1122" s="6" t="s">
        <v>19</v>
      </c>
      <c r="C1122" s="6" t="s">
        <v>37</v>
      </c>
      <c r="D1122" s="6" t="s">
        <v>27</v>
      </c>
      <c r="E1122" s="6" t="s">
        <v>54</v>
      </c>
      <c r="F1122" s="6" t="s">
        <v>57</v>
      </c>
      <c r="G1122" s="6" t="s">
        <v>24</v>
      </c>
      <c r="H1122" s="6" t="n">
        <v>4</v>
      </c>
      <c r="I1122" s="7" t="n">
        <v>50</v>
      </c>
      <c r="J1122" s="6" t="n">
        <v>4</v>
      </c>
      <c r="K1122" s="7" t="n">
        <v>200</v>
      </c>
      <c r="L1122" s="7" t="n">
        <v>26</v>
      </c>
      <c r="M1122" s="8" t="n">
        <v>0.129999995</v>
      </c>
      <c r="N1122" s="7" t="n">
        <v>17.39999962</v>
      </c>
      <c r="O1122" s="9" t="n">
        <v>0</v>
      </c>
    </row>
    <row r="1123" customFormat="false" ht="15" hidden="false" customHeight="true" outlineLevel="0" collapsed="false">
      <c r="A1123" s="6" t="n">
        <v>38778</v>
      </c>
      <c r="B1123" s="6" t="s">
        <v>36</v>
      </c>
      <c r="C1123" s="6" t="s">
        <v>37</v>
      </c>
      <c r="D1123" s="6" t="s">
        <v>31</v>
      </c>
      <c r="E1123" s="6" t="s">
        <v>56</v>
      </c>
      <c r="F1123" s="6" t="s">
        <v>71</v>
      </c>
      <c r="G1123" s="6" t="s">
        <v>24</v>
      </c>
      <c r="H1123" s="6" t="n">
        <v>0</v>
      </c>
      <c r="I1123" s="7" t="n">
        <v>199.9900055</v>
      </c>
      <c r="J1123" s="6" t="n">
        <v>1</v>
      </c>
      <c r="K1123" s="7" t="n">
        <v>199.9900055</v>
      </c>
      <c r="L1123" s="7" t="n">
        <v>30</v>
      </c>
      <c r="M1123" s="8" t="n">
        <v>0.150000006</v>
      </c>
      <c r="N1123" s="7" t="n">
        <v>25.5</v>
      </c>
      <c r="O1123" s="9" t="n">
        <v>0</v>
      </c>
    </row>
    <row r="1124" customFormat="false" ht="15" hidden="false" customHeight="true" outlineLevel="0" collapsed="false">
      <c r="A1124" s="6" t="n">
        <v>26501</v>
      </c>
      <c r="B1124" s="6" t="s">
        <v>19</v>
      </c>
      <c r="C1124" s="6" t="s">
        <v>20</v>
      </c>
      <c r="D1124" s="6" t="s">
        <v>27</v>
      </c>
      <c r="E1124" s="6" t="s">
        <v>42</v>
      </c>
      <c r="F1124" s="6" t="s">
        <v>33</v>
      </c>
      <c r="G1124" s="6" t="s">
        <v>34</v>
      </c>
      <c r="H1124" s="6" t="n">
        <v>4</v>
      </c>
      <c r="I1124" s="7" t="n">
        <v>59.99000168</v>
      </c>
      <c r="J1124" s="6" t="n">
        <v>3</v>
      </c>
      <c r="K1124" s="7" t="n">
        <v>179.9700012</v>
      </c>
      <c r="L1124" s="7" t="n">
        <v>9.899999619</v>
      </c>
      <c r="M1124" s="8" t="n">
        <v>0.059999999</v>
      </c>
      <c r="N1124" s="7" t="n">
        <v>-255.1100006</v>
      </c>
      <c r="O1124" s="9" t="n">
        <v>0</v>
      </c>
    </row>
    <row r="1125" customFormat="false" ht="15" hidden="false" customHeight="true" outlineLevel="0" collapsed="false">
      <c r="A1125" s="6" t="n">
        <v>69954</v>
      </c>
      <c r="B1125" s="6" t="s">
        <v>26</v>
      </c>
      <c r="C1125" s="6" t="s">
        <v>20</v>
      </c>
      <c r="D1125" s="6" t="s">
        <v>21</v>
      </c>
      <c r="E1125" s="6" t="s">
        <v>65</v>
      </c>
      <c r="F1125" s="6" t="s">
        <v>116</v>
      </c>
      <c r="G1125" s="6" t="s">
        <v>34</v>
      </c>
      <c r="H1125" s="6" t="n">
        <v>1</v>
      </c>
      <c r="I1125" s="7" t="n">
        <v>452.0400085</v>
      </c>
      <c r="J1125" s="6" t="n">
        <v>1</v>
      </c>
      <c r="K1125" s="7" t="n">
        <v>452.0400085</v>
      </c>
      <c r="L1125" s="7" t="n">
        <v>9.039999962</v>
      </c>
      <c r="M1125" s="8" t="n">
        <v>0.02</v>
      </c>
      <c r="N1125" s="7" t="n">
        <v>199.3500061</v>
      </c>
      <c r="O1125" s="12" t="n">
        <v>1</v>
      </c>
    </row>
    <row r="1126" customFormat="false" ht="15" hidden="false" customHeight="true" outlineLevel="0" collapsed="false">
      <c r="A1126" s="6" t="n">
        <v>30216</v>
      </c>
      <c r="B1126" s="6" t="s">
        <v>19</v>
      </c>
      <c r="C1126" s="6" t="s">
        <v>20</v>
      </c>
      <c r="D1126" s="6" t="s">
        <v>27</v>
      </c>
      <c r="E1126" s="6" t="s">
        <v>28</v>
      </c>
      <c r="F1126" s="6" t="s">
        <v>74</v>
      </c>
      <c r="G1126" s="6" t="s">
        <v>24</v>
      </c>
      <c r="H1126" s="6" t="n">
        <v>4</v>
      </c>
      <c r="I1126" s="7" t="n">
        <v>31.98999977</v>
      </c>
      <c r="J1126" s="6" t="n">
        <v>2</v>
      </c>
      <c r="K1126" s="7" t="n">
        <v>63.97999954</v>
      </c>
      <c r="L1126" s="7" t="n">
        <v>12.80000019</v>
      </c>
      <c r="M1126" s="8" t="n">
        <v>0.200000003</v>
      </c>
      <c r="N1126" s="7" t="n">
        <v>16.37999916</v>
      </c>
      <c r="O1126" s="9" t="n">
        <v>0</v>
      </c>
    </row>
    <row r="1127" customFormat="false" ht="15" hidden="false" customHeight="true" outlineLevel="0" collapsed="false">
      <c r="A1127" s="6" t="n">
        <v>62913</v>
      </c>
      <c r="B1127" s="6" t="s">
        <v>46</v>
      </c>
      <c r="C1127" s="6" t="s">
        <v>37</v>
      </c>
      <c r="D1127" s="6" t="s">
        <v>21</v>
      </c>
      <c r="E1127" s="6" t="s">
        <v>22</v>
      </c>
      <c r="F1127" s="6" t="s">
        <v>23</v>
      </c>
      <c r="G1127" s="6" t="s">
        <v>34</v>
      </c>
      <c r="H1127" s="6" t="n">
        <v>2</v>
      </c>
      <c r="I1127" s="7" t="n">
        <v>129.9900055</v>
      </c>
      <c r="J1127" s="6" t="n">
        <v>1</v>
      </c>
      <c r="K1127" s="7" t="n">
        <v>129.9900055</v>
      </c>
      <c r="L1127" s="7" t="n">
        <v>19.5</v>
      </c>
      <c r="M1127" s="8" t="n">
        <v>0.150000006</v>
      </c>
      <c r="N1127" s="7" t="n">
        <v>32.04000092</v>
      </c>
      <c r="O1127" s="12" t="n">
        <v>1</v>
      </c>
    </row>
    <row r="1128" customFormat="false" ht="15" hidden="false" customHeight="true" outlineLevel="0" collapsed="false">
      <c r="A1128" s="6" t="n">
        <v>53878</v>
      </c>
      <c r="B1128" s="6" t="s">
        <v>46</v>
      </c>
      <c r="C1128" s="6" t="s">
        <v>20</v>
      </c>
      <c r="D1128" s="6" t="s">
        <v>50</v>
      </c>
      <c r="E1128" s="6" t="s">
        <v>51</v>
      </c>
      <c r="F1128" s="6" t="s">
        <v>75</v>
      </c>
      <c r="G1128" s="6" t="s">
        <v>34</v>
      </c>
      <c r="H1128" s="6" t="n">
        <v>2</v>
      </c>
      <c r="I1128" s="7" t="n">
        <v>299.980011</v>
      </c>
      <c r="J1128" s="6" t="n">
        <v>1</v>
      </c>
      <c r="K1128" s="7" t="n">
        <v>299.980011</v>
      </c>
      <c r="L1128" s="7" t="n">
        <v>6</v>
      </c>
      <c r="M1128" s="8" t="n">
        <v>0.02</v>
      </c>
      <c r="N1128" s="7" t="n">
        <v>80.83999634</v>
      </c>
      <c r="O1128" s="12" t="n">
        <v>1</v>
      </c>
    </row>
    <row r="1129" customFormat="false" ht="15" hidden="false" customHeight="true" outlineLevel="0" collapsed="false">
      <c r="A1129" s="6" t="n">
        <v>63287</v>
      </c>
      <c r="B1129" s="6" t="s">
        <v>19</v>
      </c>
      <c r="C1129" s="6" t="s">
        <v>37</v>
      </c>
      <c r="D1129" s="6" t="s">
        <v>21</v>
      </c>
      <c r="E1129" s="6" t="s">
        <v>65</v>
      </c>
      <c r="F1129" s="6" t="s">
        <v>29</v>
      </c>
      <c r="G1129" s="6" t="s">
        <v>34</v>
      </c>
      <c r="H1129" s="6" t="n">
        <v>4</v>
      </c>
      <c r="I1129" s="7" t="n">
        <v>99.98999786</v>
      </c>
      <c r="J1129" s="6" t="n">
        <v>1</v>
      </c>
      <c r="K1129" s="7" t="n">
        <v>99.98999786</v>
      </c>
      <c r="L1129" s="7" t="n">
        <v>0</v>
      </c>
      <c r="M1129" s="8" t="n">
        <v>0</v>
      </c>
      <c r="N1129" s="7" t="n">
        <v>-3.799999952</v>
      </c>
      <c r="O1129" s="9" t="n">
        <v>0</v>
      </c>
    </row>
    <row r="1130" customFormat="false" ht="15" hidden="false" customHeight="true" outlineLevel="0" collapsed="false">
      <c r="A1130" s="6" t="n">
        <v>36051</v>
      </c>
      <c r="B1130" s="6" t="s">
        <v>19</v>
      </c>
      <c r="C1130" s="6" t="s">
        <v>20</v>
      </c>
      <c r="D1130" s="6" t="s">
        <v>31</v>
      </c>
      <c r="E1130" s="6" t="s">
        <v>86</v>
      </c>
      <c r="F1130" s="6" t="s">
        <v>33</v>
      </c>
      <c r="G1130" s="6" t="s">
        <v>47</v>
      </c>
      <c r="H1130" s="6" t="n">
        <v>4</v>
      </c>
      <c r="I1130" s="7" t="n">
        <v>59.99000168</v>
      </c>
      <c r="J1130" s="6" t="n">
        <v>3</v>
      </c>
      <c r="K1130" s="7" t="n">
        <v>179.9700012</v>
      </c>
      <c r="L1130" s="7" t="n">
        <v>0</v>
      </c>
      <c r="M1130" s="8" t="n">
        <v>0</v>
      </c>
      <c r="N1130" s="7" t="n">
        <v>-48.04999924</v>
      </c>
      <c r="O1130" s="9" t="n">
        <v>0</v>
      </c>
    </row>
    <row r="1131" customFormat="false" ht="15" hidden="false" customHeight="true" outlineLevel="0" collapsed="false">
      <c r="A1131" s="6" t="n">
        <v>8773</v>
      </c>
      <c r="B1131" s="6" t="s">
        <v>19</v>
      </c>
      <c r="C1131" s="6" t="s">
        <v>20</v>
      </c>
      <c r="D1131" s="6" t="s">
        <v>50</v>
      </c>
      <c r="E1131" s="6" t="s">
        <v>63</v>
      </c>
      <c r="F1131" s="6" t="s">
        <v>57</v>
      </c>
      <c r="G1131" s="6" t="s">
        <v>24</v>
      </c>
      <c r="H1131" s="6" t="n">
        <v>4</v>
      </c>
      <c r="I1131" s="7" t="n">
        <v>50</v>
      </c>
      <c r="J1131" s="6" t="n">
        <v>2</v>
      </c>
      <c r="K1131" s="7" t="n">
        <v>100</v>
      </c>
      <c r="L1131" s="7" t="n">
        <v>17</v>
      </c>
      <c r="M1131" s="8" t="n">
        <v>0.170000002</v>
      </c>
      <c r="N1131" s="7" t="n">
        <v>37.34999847</v>
      </c>
      <c r="O1131" s="9" t="n">
        <v>0</v>
      </c>
    </row>
    <row r="1132" customFormat="false" ht="15" hidden="false" customHeight="true" outlineLevel="0" collapsed="false">
      <c r="A1132" s="6" t="n">
        <v>21283</v>
      </c>
      <c r="B1132" s="6" t="s">
        <v>46</v>
      </c>
      <c r="C1132" s="6" t="s">
        <v>20</v>
      </c>
      <c r="D1132" s="6" t="s">
        <v>27</v>
      </c>
      <c r="E1132" s="6" t="s">
        <v>28</v>
      </c>
      <c r="F1132" s="6" t="s">
        <v>40</v>
      </c>
      <c r="G1132" s="6" t="s">
        <v>34</v>
      </c>
      <c r="H1132" s="6" t="n">
        <v>2</v>
      </c>
      <c r="I1132" s="7" t="n">
        <v>399.980011</v>
      </c>
      <c r="J1132" s="6" t="n">
        <v>1</v>
      </c>
      <c r="K1132" s="7" t="n">
        <v>399.980011</v>
      </c>
      <c r="L1132" s="7" t="n">
        <v>16</v>
      </c>
      <c r="M1132" s="8" t="n">
        <v>0.039999999</v>
      </c>
      <c r="N1132" s="7" t="n">
        <v>99.83999634</v>
      </c>
      <c r="O1132" s="12" t="n">
        <v>1</v>
      </c>
    </row>
    <row r="1133" customFormat="false" ht="15" hidden="false" customHeight="true" outlineLevel="0" collapsed="false">
      <c r="A1133" s="6" t="n">
        <v>8245</v>
      </c>
      <c r="B1133" s="6" t="s">
        <v>26</v>
      </c>
      <c r="C1133" s="6" t="s">
        <v>37</v>
      </c>
      <c r="D1133" s="6" t="s">
        <v>50</v>
      </c>
      <c r="E1133" s="6" t="s">
        <v>51</v>
      </c>
      <c r="F1133" s="6" t="s">
        <v>33</v>
      </c>
      <c r="G1133" s="6" t="s">
        <v>44</v>
      </c>
      <c r="H1133" s="6" t="n">
        <v>1</v>
      </c>
      <c r="I1133" s="7" t="n">
        <v>59.99000168</v>
      </c>
      <c r="J1133" s="6" t="n">
        <v>1</v>
      </c>
      <c r="K1133" s="7" t="n">
        <v>59.99000168</v>
      </c>
      <c r="L1133" s="7" t="n">
        <v>9</v>
      </c>
      <c r="M1133" s="8" t="n">
        <v>0.150000006</v>
      </c>
      <c r="N1133" s="7" t="n">
        <v>14.78999996</v>
      </c>
      <c r="O1133" s="12" t="n">
        <v>1</v>
      </c>
    </row>
    <row r="1134" customFormat="false" ht="15" hidden="false" customHeight="true" outlineLevel="0" collapsed="false">
      <c r="A1134" s="6" t="n">
        <v>56442</v>
      </c>
      <c r="B1134" s="6" t="s">
        <v>19</v>
      </c>
      <c r="C1134" s="6" t="s">
        <v>20</v>
      </c>
      <c r="D1134" s="6" t="s">
        <v>50</v>
      </c>
      <c r="E1134" s="6" t="s">
        <v>51</v>
      </c>
      <c r="F1134" s="6" t="s">
        <v>23</v>
      </c>
      <c r="G1134" s="6" t="s">
        <v>44</v>
      </c>
      <c r="H1134" s="6" t="n">
        <v>4</v>
      </c>
      <c r="I1134" s="7" t="n">
        <v>129.9900055</v>
      </c>
      <c r="J1134" s="6" t="n">
        <v>1</v>
      </c>
      <c r="K1134" s="7" t="n">
        <v>129.9900055</v>
      </c>
      <c r="L1134" s="7" t="n">
        <v>15.60000038</v>
      </c>
      <c r="M1134" s="8" t="n">
        <v>0.119999997</v>
      </c>
      <c r="N1134" s="7" t="n">
        <v>8.579999924</v>
      </c>
      <c r="O1134" s="9" t="n">
        <v>0</v>
      </c>
    </row>
    <row r="1135" customFormat="false" ht="15" hidden="false" customHeight="true" outlineLevel="0" collapsed="false">
      <c r="A1135" s="6" t="n">
        <v>44275</v>
      </c>
      <c r="B1135" s="6" t="s">
        <v>19</v>
      </c>
      <c r="C1135" s="6" t="s">
        <v>37</v>
      </c>
      <c r="D1135" s="6" t="s">
        <v>31</v>
      </c>
      <c r="E1135" s="6" t="s">
        <v>83</v>
      </c>
      <c r="F1135" s="6" t="s">
        <v>29</v>
      </c>
      <c r="G1135" s="6" t="s">
        <v>34</v>
      </c>
      <c r="H1135" s="6" t="n">
        <v>4</v>
      </c>
      <c r="I1135" s="7" t="n">
        <v>99.98999786</v>
      </c>
      <c r="J1135" s="6" t="n">
        <v>3</v>
      </c>
      <c r="K1135" s="7" t="n">
        <v>299.9700012</v>
      </c>
      <c r="L1135" s="7" t="n">
        <v>6</v>
      </c>
      <c r="M1135" s="8" t="n">
        <v>0.02</v>
      </c>
      <c r="N1135" s="7" t="n">
        <v>88.19000244</v>
      </c>
      <c r="O1135" s="12" t="n">
        <v>1</v>
      </c>
    </row>
    <row r="1136" customFormat="false" ht="15" hidden="false" customHeight="true" outlineLevel="0" collapsed="false">
      <c r="A1136" s="6" t="n">
        <v>43516</v>
      </c>
      <c r="B1136" s="6" t="s">
        <v>19</v>
      </c>
      <c r="C1136" s="6" t="s">
        <v>37</v>
      </c>
      <c r="D1136" s="6" t="s">
        <v>38</v>
      </c>
      <c r="E1136" s="6" t="s">
        <v>94</v>
      </c>
      <c r="F1136" s="6" t="s">
        <v>23</v>
      </c>
      <c r="G1136" s="6" t="s">
        <v>44</v>
      </c>
      <c r="H1136" s="6" t="n">
        <v>4</v>
      </c>
      <c r="I1136" s="7" t="n">
        <v>129.9900055</v>
      </c>
      <c r="J1136" s="6" t="n">
        <v>1</v>
      </c>
      <c r="K1136" s="7" t="n">
        <v>129.9900055</v>
      </c>
      <c r="L1136" s="7" t="n">
        <v>13</v>
      </c>
      <c r="M1136" s="8" t="n">
        <v>0.100000001</v>
      </c>
      <c r="N1136" s="7" t="n">
        <v>40.95000076</v>
      </c>
      <c r="O1136" s="9" t="n">
        <v>0</v>
      </c>
    </row>
    <row r="1137" customFormat="false" ht="15" hidden="false" customHeight="true" outlineLevel="0" collapsed="false">
      <c r="A1137" s="6" t="n">
        <v>20856</v>
      </c>
      <c r="B1137" s="6" t="s">
        <v>19</v>
      </c>
      <c r="C1137" s="6" t="s">
        <v>37</v>
      </c>
      <c r="D1137" s="6" t="s">
        <v>27</v>
      </c>
      <c r="E1137" s="6" t="s">
        <v>54</v>
      </c>
      <c r="F1137" s="6" t="s">
        <v>71</v>
      </c>
      <c r="G1137" s="6" t="s">
        <v>34</v>
      </c>
      <c r="H1137" s="6" t="n">
        <v>4</v>
      </c>
      <c r="I1137" s="7" t="n">
        <v>199.9900055</v>
      </c>
      <c r="J1137" s="6" t="n">
        <v>1</v>
      </c>
      <c r="K1137" s="7" t="n">
        <v>199.9900055</v>
      </c>
      <c r="L1137" s="7" t="n">
        <v>18</v>
      </c>
      <c r="M1137" s="8" t="n">
        <v>0.090000004</v>
      </c>
      <c r="N1137" s="7" t="n">
        <v>70.98000336</v>
      </c>
      <c r="O1137" s="9" t="n">
        <v>0</v>
      </c>
    </row>
    <row r="1138" customFormat="false" ht="15" hidden="false" customHeight="true" outlineLevel="0" collapsed="false">
      <c r="A1138" s="6" t="n">
        <v>6318</v>
      </c>
      <c r="B1138" s="6" t="s">
        <v>19</v>
      </c>
      <c r="C1138" s="6" t="s">
        <v>20</v>
      </c>
      <c r="D1138" s="6" t="s">
        <v>50</v>
      </c>
      <c r="E1138" s="6" t="s">
        <v>63</v>
      </c>
      <c r="F1138" s="6" t="s">
        <v>57</v>
      </c>
      <c r="G1138" s="6" t="s">
        <v>34</v>
      </c>
      <c r="H1138" s="6" t="n">
        <v>4</v>
      </c>
      <c r="I1138" s="7" t="n">
        <v>50</v>
      </c>
      <c r="J1138" s="6" t="n">
        <v>5</v>
      </c>
      <c r="K1138" s="7" t="n">
        <v>250</v>
      </c>
      <c r="L1138" s="7" t="n">
        <v>10</v>
      </c>
      <c r="M1138" s="8" t="n">
        <v>0.039999999</v>
      </c>
      <c r="N1138" s="7" t="n">
        <v>72</v>
      </c>
      <c r="O1138" s="9" t="n">
        <v>0</v>
      </c>
    </row>
    <row r="1139" customFormat="false" ht="15" hidden="false" customHeight="true" outlineLevel="0" collapsed="false">
      <c r="A1139" s="6" t="n">
        <v>51401</v>
      </c>
      <c r="B1139" s="6" t="s">
        <v>26</v>
      </c>
      <c r="C1139" s="6" t="s">
        <v>20</v>
      </c>
      <c r="D1139" s="6" t="s">
        <v>50</v>
      </c>
      <c r="E1139" s="6" t="s">
        <v>51</v>
      </c>
      <c r="F1139" s="6" t="s">
        <v>33</v>
      </c>
      <c r="G1139" s="6" t="s">
        <v>34</v>
      </c>
      <c r="H1139" s="6" t="n">
        <v>1</v>
      </c>
      <c r="I1139" s="7" t="n">
        <v>59.99000168</v>
      </c>
      <c r="J1139" s="6" t="n">
        <v>2</v>
      </c>
      <c r="K1139" s="7" t="n">
        <v>119.9800034</v>
      </c>
      <c r="L1139" s="7" t="n">
        <v>10.80000019</v>
      </c>
      <c r="M1139" s="8" t="n">
        <v>0.090000004</v>
      </c>
      <c r="N1139" s="7" t="n">
        <v>48.04000092</v>
      </c>
      <c r="O1139" s="12" t="n">
        <v>1</v>
      </c>
    </row>
    <row r="1140" customFormat="false" ht="15" hidden="false" customHeight="true" outlineLevel="0" collapsed="false">
      <c r="A1140" s="6" t="n">
        <v>20207</v>
      </c>
      <c r="B1140" s="6" t="s">
        <v>19</v>
      </c>
      <c r="C1140" s="6" t="s">
        <v>20</v>
      </c>
      <c r="D1140" s="6" t="s">
        <v>21</v>
      </c>
      <c r="E1140" s="6" t="s">
        <v>65</v>
      </c>
      <c r="F1140" s="6" t="s">
        <v>75</v>
      </c>
      <c r="G1140" s="6" t="s">
        <v>34</v>
      </c>
      <c r="H1140" s="6" t="n">
        <v>4</v>
      </c>
      <c r="I1140" s="7" t="n">
        <v>299.980011</v>
      </c>
      <c r="J1140" s="6" t="n">
        <v>1</v>
      </c>
      <c r="K1140" s="7" t="n">
        <v>299.980011</v>
      </c>
      <c r="L1140" s="7" t="n">
        <v>30</v>
      </c>
      <c r="M1140" s="8" t="n">
        <v>0.100000001</v>
      </c>
      <c r="N1140" s="7" t="n">
        <v>72.90000153</v>
      </c>
      <c r="O1140" s="9" t="n">
        <v>0</v>
      </c>
    </row>
    <row r="1141" customFormat="false" ht="15" hidden="false" customHeight="true" outlineLevel="0" collapsed="false">
      <c r="A1141" s="6" t="n">
        <v>22708</v>
      </c>
      <c r="B1141" s="6" t="s">
        <v>36</v>
      </c>
      <c r="C1141" s="6" t="s">
        <v>37</v>
      </c>
      <c r="D1141" s="6" t="s">
        <v>27</v>
      </c>
      <c r="E1141" s="6" t="s">
        <v>28</v>
      </c>
      <c r="F1141" s="6" t="s">
        <v>33</v>
      </c>
      <c r="G1141" s="6" t="s">
        <v>44</v>
      </c>
      <c r="H1141" s="6" t="n">
        <v>0</v>
      </c>
      <c r="I1141" s="7" t="n">
        <v>59.99000168</v>
      </c>
      <c r="J1141" s="6" t="n">
        <v>4</v>
      </c>
      <c r="K1141" s="7" t="n">
        <v>239.9600067</v>
      </c>
      <c r="L1141" s="7" t="n">
        <v>4.800000191</v>
      </c>
      <c r="M1141" s="8" t="n">
        <v>0.02</v>
      </c>
      <c r="N1141" s="7" t="n">
        <v>82.30999756</v>
      </c>
      <c r="O1141" s="9" t="n">
        <v>0</v>
      </c>
    </row>
    <row r="1142" customFormat="false" ht="15" hidden="false" customHeight="true" outlineLevel="0" collapsed="false">
      <c r="A1142" s="6" t="n">
        <v>40080</v>
      </c>
      <c r="B1142" s="6" t="s">
        <v>19</v>
      </c>
      <c r="C1142" s="6" t="s">
        <v>20</v>
      </c>
      <c r="D1142" s="6" t="s">
        <v>31</v>
      </c>
      <c r="E1142" s="6" t="s">
        <v>56</v>
      </c>
      <c r="F1142" s="6" t="s">
        <v>23</v>
      </c>
      <c r="G1142" s="6" t="s">
        <v>34</v>
      </c>
      <c r="H1142" s="6" t="n">
        <v>4</v>
      </c>
      <c r="I1142" s="7" t="n">
        <v>129.9900055</v>
      </c>
      <c r="J1142" s="6" t="n">
        <v>1</v>
      </c>
      <c r="K1142" s="7" t="n">
        <v>129.9900055</v>
      </c>
      <c r="L1142" s="7" t="n">
        <v>15.60000038</v>
      </c>
      <c r="M1142" s="8" t="n">
        <v>0.119999997</v>
      </c>
      <c r="N1142" s="7" t="n">
        <v>36.61000061</v>
      </c>
      <c r="O1142" s="12" t="n">
        <v>1</v>
      </c>
    </row>
    <row r="1143" customFormat="false" ht="15" hidden="false" customHeight="true" outlineLevel="0" collapsed="false">
      <c r="A1143" s="6" t="n">
        <v>3082</v>
      </c>
      <c r="B1143" s="6" t="s">
        <v>46</v>
      </c>
      <c r="C1143" s="6" t="s">
        <v>37</v>
      </c>
      <c r="D1143" s="6" t="s">
        <v>50</v>
      </c>
      <c r="E1143" s="6" t="s">
        <v>51</v>
      </c>
      <c r="F1143" s="6" t="s">
        <v>23</v>
      </c>
      <c r="G1143" s="6" t="s">
        <v>34</v>
      </c>
      <c r="H1143" s="6" t="n">
        <v>2</v>
      </c>
      <c r="I1143" s="7" t="n">
        <v>129.9900055</v>
      </c>
      <c r="J1143" s="6" t="n">
        <v>1</v>
      </c>
      <c r="K1143" s="7" t="n">
        <v>129.9900055</v>
      </c>
      <c r="L1143" s="7" t="n">
        <v>3.900000095</v>
      </c>
      <c r="M1143" s="8" t="n">
        <v>0.029999999</v>
      </c>
      <c r="N1143" s="7" t="n">
        <v>-37.83000183</v>
      </c>
      <c r="O1143" s="12" t="n">
        <v>1</v>
      </c>
    </row>
    <row r="1144" customFormat="false" ht="15" hidden="false" customHeight="true" outlineLevel="0" collapsed="false">
      <c r="A1144" s="6" t="n">
        <v>50006</v>
      </c>
      <c r="B1144" s="6" t="s">
        <v>46</v>
      </c>
      <c r="C1144" s="6" t="s">
        <v>20</v>
      </c>
      <c r="D1144" s="6" t="s">
        <v>27</v>
      </c>
      <c r="E1144" s="6" t="s">
        <v>69</v>
      </c>
      <c r="F1144" s="6" t="s">
        <v>71</v>
      </c>
      <c r="G1144" s="6" t="s">
        <v>34</v>
      </c>
      <c r="H1144" s="6" t="n">
        <v>2</v>
      </c>
      <c r="I1144" s="7" t="n">
        <v>199.9900055</v>
      </c>
      <c r="J1144" s="6" t="n">
        <v>1</v>
      </c>
      <c r="K1144" s="7" t="n">
        <v>199.9900055</v>
      </c>
      <c r="L1144" s="7" t="n">
        <v>2</v>
      </c>
      <c r="M1144" s="8" t="n">
        <v>0.01</v>
      </c>
      <c r="N1144" s="7" t="n">
        <v>69.30000305</v>
      </c>
      <c r="O1144" s="9" t="n">
        <v>0</v>
      </c>
    </row>
    <row r="1145" customFormat="false" ht="15" hidden="false" customHeight="true" outlineLevel="0" collapsed="false">
      <c r="A1145" s="6" t="n">
        <v>54103</v>
      </c>
      <c r="B1145" s="6" t="s">
        <v>19</v>
      </c>
      <c r="C1145" s="6" t="s">
        <v>20</v>
      </c>
      <c r="D1145" s="6" t="s">
        <v>50</v>
      </c>
      <c r="E1145" s="6" t="s">
        <v>51</v>
      </c>
      <c r="F1145" s="6" t="s">
        <v>71</v>
      </c>
      <c r="G1145" s="6" t="s">
        <v>34</v>
      </c>
      <c r="H1145" s="6" t="n">
        <v>4</v>
      </c>
      <c r="I1145" s="7" t="n">
        <v>199.9900055</v>
      </c>
      <c r="J1145" s="6" t="n">
        <v>1</v>
      </c>
      <c r="K1145" s="7" t="n">
        <v>199.9900055</v>
      </c>
      <c r="L1145" s="7" t="n">
        <v>30</v>
      </c>
      <c r="M1145" s="8" t="n">
        <v>0.150000006</v>
      </c>
      <c r="N1145" s="7" t="n">
        <v>-29.75</v>
      </c>
      <c r="O1145" s="9" t="n">
        <v>0</v>
      </c>
    </row>
    <row r="1146" customFormat="false" ht="15" hidden="false" customHeight="true" outlineLevel="0" collapsed="false">
      <c r="A1146" s="6" t="n">
        <v>23254</v>
      </c>
      <c r="B1146" s="6" t="s">
        <v>46</v>
      </c>
      <c r="C1146" s="6" t="s">
        <v>37</v>
      </c>
      <c r="D1146" s="6" t="s">
        <v>27</v>
      </c>
      <c r="E1146" s="6" t="s">
        <v>28</v>
      </c>
      <c r="F1146" s="6" t="s">
        <v>75</v>
      </c>
      <c r="G1146" s="6" t="s">
        <v>24</v>
      </c>
      <c r="H1146" s="6" t="n">
        <v>2</v>
      </c>
      <c r="I1146" s="7" t="n">
        <v>299.980011</v>
      </c>
      <c r="J1146" s="6" t="n">
        <v>1</v>
      </c>
      <c r="K1146" s="7" t="n">
        <v>299.980011</v>
      </c>
      <c r="L1146" s="7" t="n">
        <v>12</v>
      </c>
      <c r="M1146" s="8" t="n">
        <v>0.039999999</v>
      </c>
      <c r="N1146" s="7" t="n">
        <v>104.5400009</v>
      </c>
      <c r="O1146" s="12" t="n">
        <v>1</v>
      </c>
    </row>
    <row r="1147" customFormat="false" ht="15" hidden="false" customHeight="true" outlineLevel="0" collapsed="false">
      <c r="A1147" s="6" t="n">
        <v>59493</v>
      </c>
      <c r="B1147" s="6" t="s">
        <v>19</v>
      </c>
      <c r="C1147" s="6" t="s">
        <v>20</v>
      </c>
      <c r="D1147" s="6" t="s">
        <v>50</v>
      </c>
      <c r="E1147" s="6" t="s">
        <v>51</v>
      </c>
      <c r="F1147" s="6" t="s">
        <v>23</v>
      </c>
      <c r="G1147" s="6" t="s">
        <v>34</v>
      </c>
      <c r="H1147" s="6" t="n">
        <v>4</v>
      </c>
      <c r="I1147" s="7" t="n">
        <v>129.9900055</v>
      </c>
      <c r="J1147" s="6" t="n">
        <v>1</v>
      </c>
      <c r="K1147" s="7" t="n">
        <v>129.9900055</v>
      </c>
      <c r="L1147" s="7" t="n">
        <v>32.5</v>
      </c>
      <c r="M1147" s="8" t="n">
        <v>0.25</v>
      </c>
      <c r="N1147" s="7" t="n">
        <v>4.579999924</v>
      </c>
      <c r="O1147" s="9" t="n">
        <v>0</v>
      </c>
    </row>
    <row r="1148" customFormat="false" ht="15" hidden="false" customHeight="true" outlineLevel="0" collapsed="false">
      <c r="A1148" s="6" t="n">
        <v>16471</v>
      </c>
      <c r="B1148" s="6" t="s">
        <v>19</v>
      </c>
      <c r="C1148" s="6" t="s">
        <v>20</v>
      </c>
      <c r="D1148" s="6" t="s">
        <v>21</v>
      </c>
      <c r="E1148" s="6" t="s">
        <v>65</v>
      </c>
      <c r="F1148" s="6" t="s">
        <v>33</v>
      </c>
      <c r="G1148" s="6" t="s">
        <v>34</v>
      </c>
      <c r="H1148" s="6" t="n">
        <v>4</v>
      </c>
      <c r="I1148" s="7" t="n">
        <v>59.99000168</v>
      </c>
      <c r="J1148" s="6" t="n">
        <v>1</v>
      </c>
      <c r="K1148" s="7" t="n">
        <v>59.99000168</v>
      </c>
      <c r="L1148" s="7" t="n">
        <v>3</v>
      </c>
      <c r="M1148" s="8" t="n">
        <v>0.050000001</v>
      </c>
      <c r="N1148" s="7" t="n">
        <v>19.95000076</v>
      </c>
      <c r="O1148" s="9" t="n">
        <v>0</v>
      </c>
    </row>
    <row r="1149" customFormat="false" ht="15" hidden="false" customHeight="true" outlineLevel="0" collapsed="false">
      <c r="A1149" s="6" t="n">
        <v>6674</v>
      </c>
      <c r="B1149" s="6" t="s">
        <v>46</v>
      </c>
      <c r="C1149" s="6" t="s">
        <v>20</v>
      </c>
      <c r="D1149" s="6" t="s">
        <v>50</v>
      </c>
      <c r="E1149" s="6" t="s">
        <v>51</v>
      </c>
      <c r="F1149" s="6" t="s">
        <v>58</v>
      </c>
      <c r="G1149" s="6" t="s">
        <v>34</v>
      </c>
      <c r="H1149" s="6" t="n">
        <v>2</v>
      </c>
      <c r="I1149" s="7" t="n">
        <v>49.97999954</v>
      </c>
      <c r="J1149" s="6" t="n">
        <v>4</v>
      </c>
      <c r="K1149" s="7" t="n">
        <v>199.9199982</v>
      </c>
      <c r="L1149" s="7" t="n">
        <v>17.98999977</v>
      </c>
      <c r="M1149" s="8" t="n">
        <v>0.090000004</v>
      </c>
      <c r="N1149" s="7" t="n">
        <v>-44.20999908</v>
      </c>
      <c r="O1149" s="12" t="n">
        <v>1</v>
      </c>
    </row>
    <row r="1150" customFormat="false" ht="15" hidden="false" customHeight="true" outlineLevel="0" collapsed="false">
      <c r="A1150" s="6" t="n">
        <v>66511</v>
      </c>
      <c r="B1150" s="6" t="s">
        <v>19</v>
      </c>
      <c r="C1150" s="6" t="s">
        <v>37</v>
      </c>
      <c r="D1150" s="6" t="s">
        <v>21</v>
      </c>
      <c r="E1150" s="6" t="s">
        <v>65</v>
      </c>
      <c r="F1150" s="6" t="s">
        <v>23</v>
      </c>
      <c r="G1150" s="6" t="s">
        <v>44</v>
      </c>
      <c r="H1150" s="6" t="n">
        <v>4</v>
      </c>
      <c r="I1150" s="7" t="n">
        <v>129.9900055</v>
      </c>
      <c r="J1150" s="6" t="n">
        <v>1</v>
      </c>
      <c r="K1150" s="7" t="n">
        <v>129.9900055</v>
      </c>
      <c r="L1150" s="7" t="n">
        <v>2.599999905</v>
      </c>
      <c r="M1150" s="8" t="n">
        <v>0.02</v>
      </c>
      <c r="N1150" s="7" t="n">
        <v>3.819999933</v>
      </c>
      <c r="O1150" s="9" t="n">
        <v>0</v>
      </c>
    </row>
    <row r="1151" customFormat="false" ht="15" hidden="false" customHeight="true" outlineLevel="0" collapsed="false">
      <c r="A1151" s="6" t="n">
        <v>2670</v>
      </c>
      <c r="B1151" s="6" t="s">
        <v>19</v>
      </c>
      <c r="C1151" s="6" t="s">
        <v>37</v>
      </c>
      <c r="D1151" s="6" t="s">
        <v>50</v>
      </c>
      <c r="E1151" s="6" t="s">
        <v>51</v>
      </c>
      <c r="F1151" s="6" t="s">
        <v>73</v>
      </c>
      <c r="G1151" s="6" t="s">
        <v>34</v>
      </c>
      <c r="H1151" s="6" t="n">
        <v>4</v>
      </c>
      <c r="I1151" s="7" t="n">
        <v>39.99000168</v>
      </c>
      <c r="J1151" s="6" t="n">
        <v>5</v>
      </c>
      <c r="K1151" s="7" t="n">
        <v>199.9499969</v>
      </c>
      <c r="L1151" s="7" t="n">
        <v>2</v>
      </c>
      <c r="M1151" s="8" t="n">
        <v>0.01</v>
      </c>
      <c r="N1151" s="7" t="n">
        <v>53.45000076</v>
      </c>
      <c r="O1151" s="12" t="n">
        <v>1</v>
      </c>
    </row>
    <row r="1152" customFormat="false" ht="15" hidden="false" customHeight="true" outlineLevel="0" collapsed="false">
      <c r="A1152" s="6" t="n">
        <v>3464</v>
      </c>
      <c r="B1152" s="6" t="s">
        <v>19</v>
      </c>
      <c r="C1152" s="6" t="s">
        <v>20</v>
      </c>
      <c r="D1152" s="6" t="s">
        <v>50</v>
      </c>
      <c r="E1152" s="6" t="s">
        <v>63</v>
      </c>
      <c r="F1152" s="6" t="s">
        <v>43</v>
      </c>
      <c r="G1152" s="6" t="s">
        <v>44</v>
      </c>
      <c r="H1152" s="6" t="n">
        <v>4</v>
      </c>
      <c r="I1152" s="7" t="n">
        <v>15.98999977</v>
      </c>
      <c r="J1152" s="6" t="n">
        <v>3</v>
      </c>
      <c r="K1152" s="7" t="n">
        <v>47.97000122</v>
      </c>
      <c r="L1152" s="7" t="n">
        <v>1.440000057</v>
      </c>
      <c r="M1152" s="8" t="n">
        <v>0.029999999</v>
      </c>
      <c r="N1152" s="7" t="n">
        <v>0.560000002</v>
      </c>
      <c r="O1152" s="12" t="n">
        <v>1</v>
      </c>
    </row>
    <row r="1153" customFormat="false" ht="15" hidden="false" customHeight="true" outlineLevel="0" collapsed="false">
      <c r="A1153" s="6" t="n">
        <v>3014</v>
      </c>
      <c r="B1153" s="6" t="s">
        <v>19</v>
      </c>
      <c r="C1153" s="6" t="s">
        <v>20</v>
      </c>
      <c r="D1153" s="6" t="s">
        <v>50</v>
      </c>
      <c r="E1153" s="6" t="s">
        <v>63</v>
      </c>
      <c r="F1153" s="6" t="s">
        <v>80</v>
      </c>
      <c r="G1153" s="6" t="s">
        <v>24</v>
      </c>
      <c r="H1153" s="6" t="n">
        <v>4</v>
      </c>
      <c r="I1153" s="7" t="n">
        <v>24.98999977</v>
      </c>
      <c r="J1153" s="6" t="n">
        <v>4</v>
      </c>
      <c r="K1153" s="7" t="n">
        <v>99.95999908</v>
      </c>
      <c r="L1153" s="7" t="n">
        <v>10</v>
      </c>
      <c r="M1153" s="8" t="n">
        <v>0.100000001</v>
      </c>
      <c r="N1153" s="7" t="n">
        <v>41.38000107</v>
      </c>
      <c r="O1153" s="12" t="n">
        <v>1</v>
      </c>
    </row>
    <row r="1154" customFormat="false" ht="15" hidden="false" customHeight="true" outlineLevel="0" collapsed="false">
      <c r="A1154" s="6" t="n">
        <v>42101</v>
      </c>
      <c r="B1154" s="6" t="s">
        <v>19</v>
      </c>
      <c r="C1154" s="6" t="s">
        <v>20</v>
      </c>
      <c r="D1154" s="6" t="s">
        <v>38</v>
      </c>
      <c r="E1154" s="6" t="s">
        <v>92</v>
      </c>
      <c r="F1154" s="6" t="s">
        <v>23</v>
      </c>
      <c r="G1154" s="6" t="s">
        <v>44</v>
      </c>
      <c r="H1154" s="6" t="n">
        <v>4</v>
      </c>
      <c r="I1154" s="7" t="n">
        <v>129.9900055</v>
      </c>
      <c r="J1154" s="6" t="n">
        <v>1</v>
      </c>
      <c r="K1154" s="7" t="n">
        <v>129.9900055</v>
      </c>
      <c r="L1154" s="7" t="n">
        <v>5.199999809</v>
      </c>
      <c r="M1154" s="8" t="n">
        <v>0.039999999</v>
      </c>
      <c r="N1154" s="7" t="n">
        <v>34.93999863</v>
      </c>
      <c r="O1154" s="9" t="n">
        <v>0</v>
      </c>
    </row>
    <row r="1155" customFormat="false" ht="15" hidden="false" customHeight="true" outlineLevel="0" collapsed="false">
      <c r="A1155" s="6" t="n">
        <v>38955</v>
      </c>
      <c r="B1155" s="6" t="s">
        <v>19</v>
      </c>
      <c r="C1155" s="6" t="s">
        <v>49</v>
      </c>
      <c r="D1155" s="6" t="s">
        <v>31</v>
      </c>
      <c r="E1155" s="6" t="s">
        <v>32</v>
      </c>
      <c r="F1155" s="6" t="s">
        <v>71</v>
      </c>
      <c r="G1155" s="6" t="s">
        <v>44</v>
      </c>
      <c r="H1155" s="6" t="n">
        <v>4</v>
      </c>
      <c r="I1155" s="7" t="n">
        <v>199.9900055</v>
      </c>
      <c r="J1155" s="6" t="n">
        <v>1</v>
      </c>
      <c r="K1155" s="7" t="n">
        <v>199.9900055</v>
      </c>
      <c r="L1155" s="7" t="n">
        <v>30</v>
      </c>
      <c r="M1155" s="8" t="n">
        <v>0.150000006</v>
      </c>
      <c r="N1155" s="7" t="n">
        <v>37.40000153</v>
      </c>
      <c r="O1155" s="12" t="n">
        <v>1</v>
      </c>
    </row>
    <row r="1156" customFormat="false" ht="15" hidden="false" customHeight="true" outlineLevel="0" collapsed="false">
      <c r="A1156" s="6" t="n">
        <v>17379</v>
      </c>
      <c r="B1156" s="6" t="s">
        <v>19</v>
      </c>
      <c r="C1156" s="6" t="s">
        <v>20</v>
      </c>
      <c r="D1156" s="6" t="s">
        <v>21</v>
      </c>
      <c r="E1156" s="6" t="s">
        <v>65</v>
      </c>
      <c r="F1156" s="6" t="s">
        <v>33</v>
      </c>
      <c r="G1156" s="6" t="s">
        <v>34</v>
      </c>
      <c r="H1156" s="6" t="n">
        <v>4</v>
      </c>
      <c r="I1156" s="7" t="n">
        <v>59.99000168</v>
      </c>
      <c r="J1156" s="6" t="n">
        <v>3</v>
      </c>
      <c r="K1156" s="7" t="n">
        <v>179.9700012</v>
      </c>
      <c r="L1156" s="7" t="n">
        <v>16.20000076</v>
      </c>
      <c r="M1156" s="8" t="n">
        <v>0.090000004</v>
      </c>
      <c r="N1156" s="7" t="n">
        <v>32.75</v>
      </c>
      <c r="O1156" s="12" t="n">
        <v>1</v>
      </c>
    </row>
    <row r="1157" customFormat="false" ht="15" hidden="false" customHeight="true" outlineLevel="0" collapsed="false">
      <c r="A1157" s="6" t="n">
        <v>21005</v>
      </c>
      <c r="B1157" s="6" t="s">
        <v>26</v>
      </c>
      <c r="C1157" s="6" t="s">
        <v>49</v>
      </c>
      <c r="D1157" s="6" t="s">
        <v>27</v>
      </c>
      <c r="E1157" s="6" t="s">
        <v>69</v>
      </c>
      <c r="F1157" s="6" t="s">
        <v>75</v>
      </c>
      <c r="G1157" s="6" t="s">
        <v>34</v>
      </c>
      <c r="H1157" s="6" t="n">
        <v>1</v>
      </c>
      <c r="I1157" s="7" t="n">
        <v>299.980011</v>
      </c>
      <c r="J1157" s="6" t="n">
        <v>1</v>
      </c>
      <c r="K1157" s="7" t="n">
        <v>299.980011</v>
      </c>
      <c r="L1157" s="7" t="n">
        <v>54</v>
      </c>
      <c r="M1157" s="8" t="n">
        <v>0.180000007</v>
      </c>
      <c r="N1157" s="7" t="n">
        <v>118.0699997</v>
      </c>
      <c r="O1157" s="12" t="n">
        <v>1</v>
      </c>
    </row>
    <row r="1158" customFormat="false" ht="15" hidden="false" customHeight="true" outlineLevel="0" collapsed="false">
      <c r="A1158" s="6" t="n">
        <v>10272</v>
      </c>
      <c r="B1158" s="6" t="s">
        <v>19</v>
      </c>
      <c r="C1158" s="6" t="s">
        <v>49</v>
      </c>
      <c r="D1158" s="6" t="s">
        <v>50</v>
      </c>
      <c r="E1158" s="6" t="s">
        <v>63</v>
      </c>
      <c r="F1158" s="6" t="s">
        <v>75</v>
      </c>
      <c r="G1158" s="6" t="s">
        <v>34</v>
      </c>
      <c r="H1158" s="6" t="n">
        <v>4</v>
      </c>
      <c r="I1158" s="7" t="n">
        <v>299.980011</v>
      </c>
      <c r="J1158" s="6" t="n">
        <v>1</v>
      </c>
      <c r="K1158" s="7" t="n">
        <v>299.980011</v>
      </c>
      <c r="L1158" s="7" t="n">
        <v>36</v>
      </c>
      <c r="M1158" s="8" t="n">
        <v>0.119999997</v>
      </c>
      <c r="N1158" s="7" t="n">
        <v>18.47999954</v>
      </c>
      <c r="O1158" s="9" t="n">
        <v>0</v>
      </c>
    </row>
    <row r="1159" customFormat="false" ht="15" hidden="false" customHeight="true" outlineLevel="0" collapsed="false">
      <c r="A1159" s="6" t="n">
        <v>40013</v>
      </c>
      <c r="B1159" s="6" t="s">
        <v>46</v>
      </c>
      <c r="C1159" s="6" t="s">
        <v>20</v>
      </c>
      <c r="D1159" s="6" t="s">
        <v>31</v>
      </c>
      <c r="E1159" s="6" t="s">
        <v>62</v>
      </c>
      <c r="F1159" s="6" t="s">
        <v>57</v>
      </c>
      <c r="G1159" s="6" t="s">
        <v>24</v>
      </c>
      <c r="H1159" s="6" t="n">
        <v>2</v>
      </c>
      <c r="I1159" s="7" t="n">
        <v>50</v>
      </c>
      <c r="J1159" s="6" t="n">
        <v>2</v>
      </c>
      <c r="K1159" s="7" t="n">
        <v>100</v>
      </c>
      <c r="L1159" s="7" t="n">
        <v>20</v>
      </c>
      <c r="M1159" s="8" t="n">
        <v>0.200000003</v>
      </c>
      <c r="N1159" s="7" t="n">
        <v>23.20000076</v>
      </c>
      <c r="O1159" s="12" t="n">
        <v>1</v>
      </c>
    </row>
    <row r="1160" customFormat="false" ht="15" hidden="false" customHeight="true" outlineLevel="0" collapsed="false">
      <c r="A1160" s="6" t="n">
        <v>66906</v>
      </c>
      <c r="B1160" s="6" t="s">
        <v>26</v>
      </c>
      <c r="C1160" s="6" t="s">
        <v>37</v>
      </c>
      <c r="D1160" s="6" t="s">
        <v>21</v>
      </c>
      <c r="E1160" s="6" t="s">
        <v>65</v>
      </c>
      <c r="F1160" s="6" t="s">
        <v>71</v>
      </c>
      <c r="G1160" s="6" t="s">
        <v>34</v>
      </c>
      <c r="H1160" s="6" t="n">
        <v>1</v>
      </c>
      <c r="I1160" s="7" t="n">
        <v>199.9900055</v>
      </c>
      <c r="J1160" s="6" t="n">
        <v>1</v>
      </c>
      <c r="K1160" s="7" t="n">
        <v>199.9900055</v>
      </c>
      <c r="L1160" s="7" t="n">
        <v>0</v>
      </c>
      <c r="M1160" s="8" t="n">
        <v>0</v>
      </c>
      <c r="N1160" s="7" t="n">
        <v>88</v>
      </c>
      <c r="O1160" s="12" t="n">
        <v>1</v>
      </c>
    </row>
    <row r="1161" customFormat="false" ht="15" hidden="false" customHeight="true" outlineLevel="0" collapsed="false">
      <c r="A1161" s="6" t="n">
        <v>17299</v>
      </c>
      <c r="B1161" s="6" t="s">
        <v>26</v>
      </c>
      <c r="C1161" s="6" t="s">
        <v>37</v>
      </c>
      <c r="D1161" s="6" t="s">
        <v>21</v>
      </c>
      <c r="E1161" s="6" t="s">
        <v>22</v>
      </c>
      <c r="F1161" s="6" t="s">
        <v>23</v>
      </c>
      <c r="G1161" s="6" t="s">
        <v>34</v>
      </c>
      <c r="H1161" s="6" t="n">
        <v>1</v>
      </c>
      <c r="I1161" s="7" t="n">
        <v>129.9900055</v>
      </c>
      <c r="J1161" s="6" t="n">
        <v>1</v>
      </c>
      <c r="K1161" s="7" t="n">
        <v>129.9900055</v>
      </c>
      <c r="L1161" s="7" t="n">
        <v>2.599999905</v>
      </c>
      <c r="M1161" s="8" t="n">
        <v>0.02</v>
      </c>
      <c r="N1161" s="7" t="n">
        <v>39.49000168</v>
      </c>
      <c r="O1161" s="12" t="n">
        <v>1</v>
      </c>
    </row>
    <row r="1162" customFormat="false" ht="15" hidden="false" customHeight="true" outlineLevel="0" collapsed="false">
      <c r="A1162" s="6" t="n">
        <v>10425</v>
      </c>
      <c r="B1162" s="6" t="s">
        <v>26</v>
      </c>
      <c r="C1162" s="6" t="s">
        <v>37</v>
      </c>
      <c r="D1162" s="6" t="s">
        <v>21</v>
      </c>
      <c r="E1162" s="6" t="s">
        <v>65</v>
      </c>
      <c r="F1162" s="6" t="s">
        <v>58</v>
      </c>
      <c r="G1162" s="6" t="s">
        <v>34</v>
      </c>
      <c r="H1162" s="6" t="n">
        <v>1</v>
      </c>
      <c r="I1162" s="7" t="n">
        <v>49.97999954</v>
      </c>
      <c r="J1162" s="6" t="n">
        <v>5</v>
      </c>
      <c r="K1162" s="7" t="n">
        <v>249.8999939</v>
      </c>
      <c r="L1162" s="7" t="n">
        <v>39.97999954</v>
      </c>
      <c r="M1162" s="8" t="n">
        <v>0.159999996</v>
      </c>
      <c r="N1162" s="7" t="n">
        <v>-167.9299927</v>
      </c>
      <c r="O1162" s="12" t="n">
        <v>1</v>
      </c>
    </row>
    <row r="1163" customFormat="false" ht="15" hidden="false" customHeight="true" outlineLevel="0" collapsed="false">
      <c r="A1163" s="6" t="n">
        <v>17119</v>
      </c>
      <c r="B1163" s="6" t="s">
        <v>19</v>
      </c>
      <c r="C1163" s="6" t="s">
        <v>49</v>
      </c>
      <c r="D1163" s="6" t="s">
        <v>21</v>
      </c>
      <c r="E1163" s="6" t="s">
        <v>22</v>
      </c>
      <c r="F1163" s="6" t="s">
        <v>40</v>
      </c>
      <c r="G1163" s="6" t="s">
        <v>24</v>
      </c>
      <c r="H1163" s="6" t="n">
        <v>4</v>
      </c>
      <c r="I1163" s="7" t="n">
        <v>399.980011</v>
      </c>
      <c r="J1163" s="6" t="n">
        <v>1</v>
      </c>
      <c r="K1163" s="7" t="n">
        <v>399.980011</v>
      </c>
      <c r="L1163" s="7" t="n">
        <v>80</v>
      </c>
      <c r="M1163" s="8" t="n">
        <v>0.200000003</v>
      </c>
      <c r="N1163" s="7" t="n">
        <v>-28.15999985</v>
      </c>
      <c r="O1163" s="12" t="n">
        <v>1</v>
      </c>
    </row>
    <row r="1164" customFormat="false" ht="15" hidden="false" customHeight="true" outlineLevel="0" collapsed="false">
      <c r="A1164" s="6" t="n">
        <v>15215</v>
      </c>
      <c r="B1164" s="6" t="s">
        <v>19</v>
      </c>
      <c r="C1164" s="6" t="s">
        <v>37</v>
      </c>
      <c r="D1164" s="6" t="s">
        <v>21</v>
      </c>
      <c r="E1164" s="6" t="s">
        <v>65</v>
      </c>
      <c r="F1164" s="6" t="s">
        <v>29</v>
      </c>
      <c r="G1164" s="6" t="s">
        <v>34</v>
      </c>
      <c r="H1164" s="6" t="n">
        <v>4</v>
      </c>
      <c r="I1164" s="7" t="n">
        <v>99.98999786</v>
      </c>
      <c r="J1164" s="6" t="n">
        <v>1</v>
      </c>
      <c r="K1164" s="7" t="n">
        <v>99.98999786</v>
      </c>
      <c r="L1164" s="7" t="n">
        <v>1</v>
      </c>
      <c r="M1164" s="8" t="n">
        <v>0.01</v>
      </c>
      <c r="N1164" s="7" t="n">
        <v>17.8199997</v>
      </c>
      <c r="O1164" s="12" t="n">
        <v>1</v>
      </c>
    </row>
    <row r="1165" customFormat="false" ht="15" hidden="false" customHeight="true" outlineLevel="0" collapsed="false">
      <c r="A1165" s="6" t="n">
        <v>43491</v>
      </c>
      <c r="B1165" s="6" t="s">
        <v>26</v>
      </c>
      <c r="C1165" s="6" t="s">
        <v>37</v>
      </c>
      <c r="D1165" s="6" t="s">
        <v>27</v>
      </c>
      <c r="E1165" s="6" t="s">
        <v>69</v>
      </c>
      <c r="F1165" s="6" t="s">
        <v>71</v>
      </c>
      <c r="G1165" s="6" t="s">
        <v>34</v>
      </c>
      <c r="H1165" s="6" t="n">
        <v>1</v>
      </c>
      <c r="I1165" s="7" t="n">
        <v>199.9900055</v>
      </c>
      <c r="J1165" s="6" t="n">
        <v>1</v>
      </c>
      <c r="K1165" s="7" t="n">
        <v>199.9900055</v>
      </c>
      <c r="L1165" s="7" t="n">
        <v>4</v>
      </c>
      <c r="M1165" s="8" t="n">
        <v>0.02</v>
      </c>
      <c r="N1165" s="7" t="n">
        <v>68.59999847</v>
      </c>
      <c r="O1165" s="12" t="n">
        <v>1</v>
      </c>
    </row>
    <row r="1166" customFormat="false" ht="15" hidden="false" customHeight="true" outlineLevel="0" collapsed="false">
      <c r="A1166" s="6" t="n">
        <v>12779</v>
      </c>
      <c r="B1166" s="6" t="s">
        <v>36</v>
      </c>
      <c r="C1166" s="6" t="s">
        <v>37</v>
      </c>
      <c r="D1166" s="6" t="s">
        <v>21</v>
      </c>
      <c r="E1166" s="6" t="s">
        <v>22</v>
      </c>
      <c r="F1166" s="6" t="s">
        <v>74</v>
      </c>
      <c r="G1166" s="6" t="s">
        <v>34</v>
      </c>
      <c r="H1166" s="6" t="n">
        <v>0</v>
      </c>
      <c r="I1166" s="7" t="n">
        <v>44.99000168</v>
      </c>
      <c r="J1166" s="6" t="n">
        <v>3</v>
      </c>
      <c r="K1166" s="7" t="n">
        <v>134.9700012</v>
      </c>
      <c r="L1166" s="7" t="n">
        <v>1.350000024</v>
      </c>
      <c r="M1166" s="8" t="n">
        <v>0.01</v>
      </c>
      <c r="N1166" s="7" t="n">
        <v>41.8199997</v>
      </c>
      <c r="O1166" s="12" t="n">
        <v>1</v>
      </c>
    </row>
    <row r="1167" customFormat="false" ht="15" hidden="false" customHeight="true" outlineLevel="0" collapsed="false">
      <c r="A1167" s="6" t="n">
        <v>4913</v>
      </c>
      <c r="B1167" s="6" t="s">
        <v>46</v>
      </c>
      <c r="C1167" s="6" t="s">
        <v>37</v>
      </c>
      <c r="D1167" s="6" t="s">
        <v>50</v>
      </c>
      <c r="E1167" s="6" t="s">
        <v>51</v>
      </c>
      <c r="F1167" s="6" t="s">
        <v>23</v>
      </c>
      <c r="G1167" s="6" t="s">
        <v>34</v>
      </c>
      <c r="H1167" s="6" t="n">
        <v>2</v>
      </c>
      <c r="I1167" s="7" t="n">
        <v>129.9900055</v>
      </c>
      <c r="J1167" s="6" t="n">
        <v>1</v>
      </c>
      <c r="K1167" s="7" t="n">
        <v>129.9900055</v>
      </c>
      <c r="L1167" s="7" t="n">
        <v>20.79999924</v>
      </c>
      <c r="M1167" s="8" t="n">
        <v>0.159999996</v>
      </c>
      <c r="N1167" s="7" t="n">
        <v>30.5699997</v>
      </c>
      <c r="O1167" s="12" t="n">
        <v>1</v>
      </c>
    </row>
    <row r="1168" customFormat="false" ht="15" hidden="false" customHeight="true" outlineLevel="0" collapsed="false">
      <c r="A1168" s="6" t="n">
        <v>75185</v>
      </c>
      <c r="B1168" s="6" t="s">
        <v>19</v>
      </c>
      <c r="C1168" s="6" t="s">
        <v>20</v>
      </c>
      <c r="D1168" s="6" t="s">
        <v>27</v>
      </c>
      <c r="E1168" s="6" t="s">
        <v>42</v>
      </c>
      <c r="F1168" s="6" t="s">
        <v>111</v>
      </c>
      <c r="G1168" s="6" t="s">
        <v>34</v>
      </c>
      <c r="H1168" s="6" t="n">
        <v>4</v>
      </c>
      <c r="I1168" s="7" t="n">
        <v>293.0400085</v>
      </c>
      <c r="J1168" s="6" t="n">
        <v>1</v>
      </c>
      <c r="K1168" s="7" t="n">
        <v>293.0400085</v>
      </c>
      <c r="L1168" s="7" t="n">
        <v>0</v>
      </c>
      <c r="M1168" s="8" t="n">
        <v>0</v>
      </c>
      <c r="N1168" s="7" t="n">
        <v>58.61000061</v>
      </c>
      <c r="O1168" s="12" t="n">
        <v>1</v>
      </c>
    </row>
    <row r="1169" customFormat="false" ht="15" hidden="false" customHeight="true" outlineLevel="0" collapsed="false">
      <c r="A1169" s="6" t="n">
        <v>33678</v>
      </c>
      <c r="B1169" s="6" t="s">
        <v>46</v>
      </c>
      <c r="C1169" s="6" t="s">
        <v>20</v>
      </c>
      <c r="D1169" s="6" t="s">
        <v>31</v>
      </c>
      <c r="E1169" s="6" t="s">
        <v>32</v>
      </c>
      <c r="F1169" s="6" t="s">
        <v>89</v>
      </c>
      <c r="G1169" s="6" t="s">
        <v>34</v>
      </c>
      <c r="H1169" s="6" t="n">
        <v>2</v>
      </c>
      <c r="I1169" s="7" t="n">
        <v>59.99000168</v>
      </c>
      <c r="J1169" s="6" t="n">
        <v>4</v>
      </c>
      <c r="K1169" s="7" t="n">
        <v>239.9600067</v>
      </c>
      <c r="L1169" s="7" t="n">
        <v>4.800000191</v>
      </c>
      <c r="M1169" s="8" t="n">
        <v>0.02</v>
      </c>
      <c r="N1169" s="7" t="n">
        <v>105.8199997</v>
      </c>
      <c r="O1169" s="12" t="n">
        <v>1</v>
      </c>
    </row>
    <row r="1170" customFormat="false" ht="15" hidden="false" customHeight="true" outlineLevel="0" collapsed="false">
      <c r="A1170" s="6" t="n">
        <v>67594</v>
      </c>
      <c r="B1170" s="6" t="s">
        <v>19</v>
      </c>
      <c r="C1170" s="6" t="s">
        <v>49</v>
      </c>
      <c r="D1170" s="6" t="s">
        <v>21</v>
      </c>
      <c r="E1170" s="6" t="s">
        <v>65</v>
      </c>
      <c r="F1170" s="6" t="s">
        <v>73</v>
      </c>
      <c r="G1170" s="6" t="s">
        <v>24</v>
      </c>
      <c r="H1170" s="6" t="n">
        <v>4</v>
      </c>
      <c r="I1170" s="7" t="n">
        <v>39.99000168</v>
      </c>
      <c r="J1170" s="6" t="n">
        <v>2</v>
      </c>
      <c r="K1170" s="7" t="n">
        <v>79.98000336</v>
      </c>
      <c r="L1170" s="7" t="n">
        <v>8</v>
      </c>
      <c r="M1170" s="8" t="n">
        <v>0.100000001</v>
      </c>
      <c r="N1170" s="7" t="n">
        <v>23.38999939</v>
      </c>
      <c r="O1170" s="12" t="n">
        <v>1</v>
      </c>
    </row>
    <row r="1171" customFormat="false" ht="15" hidden="false" customHeight="true" outlineLevel="0" collapsed="false">
      <c r="A1171" s="6" t="n">
        <v>13171</v>
      </c>
      <c r="B1171" s="6" t="s">
        <v>19</v>
      </c>
      <c r="C1171" s="6" t="s">
        <v>20</v>
      </c>
      <c r="D1171" s="6" t="s">
        <v>21</v>
      </c>
      <c r="E1171" s="6" t="s">
        <v>64</v>
      </c>
      <c r="F1171" s="6" t="s">
        <v>33</v>
      </c>
      <c r="G1171" s="6" t="s">
        <v>34</v>
      </c>
      <c r="H1171" s="6" t="n">
        <v>4</v>
      </c>
      <c r="I1171" s="7" t="n">
        <v>59.99000168</v>
      </c>
      <c r="J1171" s="6" t="n">
        <v>2</v>
      </c>
      <c r="K1171" s="7" t="n">
        <v>119.9800034</v>
      </c>
      <c r="L1171" s="7" t="n">
        <v>15.60000038</v>
      </c>
      <c r="M1171" s="8" t="n">
        <v>0.129999995</v>
      </c>
      <c r="N1171" s="7" t="n">
        <v>50.09999847</v>
      </c>
      <c r="O1171" s="9" t="n">
        <v>0</v>
      </c>
    </row>
    <row r="1172" customFormat="false" ht="15" hidden="false" customHeight="true" outlineLevel="0" collapsed="false">
      <c r="A1172" s="6" t="n">
        <v>39055</v>
      </c>
      <c r="B1172" s="6" t="s">
        <v>26</v>
      </c>
      <c r="C1172" s="6" t="s">
        <v>20</v>
      </c>
      <c r="D1172" s="6" t="s">
        <v>31</v>
      </c>
      <c r="E1172" s="6" t="s">
        <v>32</v>
      </c>
      <c r="F1172" s="6" t="s">
        <v>40</v>
      </c>
      <c r="G1172" s="6" t="s">
        <v>34</v>
      </c>
      <c r="H1172" s="6" t="n">
        <v>1</v>
      </c>
      <c r="I1172" s="7" t="n">
        <v>399.980011</v>
      </c>
      <c r="J1172" s="6" t="n">
        <v>1</v>
      </c>
      <c r="K1172" s="7" t="n">
        <v>399.980011</v>
      </c>
      <c r="L1172" s="7" t="n">
        <v>72</v>
      </c>
      <c r="M1172" s="8" t="n">
        <v>0.180000007</v>
      </c>
      <c r="N1172" s="7" t="n">
        <v>32.79999924</v>
      </c>
      <c r="O1172" s="12" t="n">
        <v>1</v>
      </c>
    </row>
    <row r="1173" customFormat="false" ht="15" hidden="false" customHeight="true" outlineLevel="0" collapsed="false">
      <c r="A1173" s="6" t="n">
        <v>45086</v>
      </c>
      <c r="B1173" s="6" t="s">
        <v>19</v>
      </c>
      <c r="C1173" s="6" t="s">
        <v>20</v>
      </c>
      <c r="D1173" s="6" t="s">
        <v>38</v>
      </c>
      <c r="E1173" s="6" t="s">
        <v>92</v>
      </c>
      <c r="F1173" s="6" t="s">
        <v>57</v>
      </c>
      <c r="G1173" s="6" t="s">
        <v>34</v>
      </c>
      <c r="H1173" s="6" t="n">
        <v>4</v>
      </c>
      <c r="I1173" s="7" t="n">
        <v>50</v>
      </c>
      <c r="J1173" s="6" t="n">
        <v>2</v>
      </c>
      <c r="K1173" s="7" t="n">
        <v>100</v>
      </c>
      <c r="L1173" s="7" t="n">
        <v>5.5</v>
      </c>
      <c r="M1173" s="8" t="n">
        <v>0.059999999</v>
      </c>
      <c r="N1173" s="7" t="n">
        <v>-1.320000052</v>
      </c>
      <c r="O1173" s="9" t="n">
        <v>0</v>
      </c>
    </row>
    <row r="1174" customFormat="false" ht="15" hidden="false" customHeight="true" outlineLevel="0" collapsed="false">
      <c r="A1174" s="6" t="n">
        <v>77186</v>
      </c>
      <c r="B1174" s="6" t="s">
        <v>19</v>
      </c>
      <c r="C1174" s="6" t="s">
        <v>49</v>
      </c>
      <c r="D1174" s="6" t="s">
        <v>27</v>
      </c>
      <c r="E1174" s="6" t="s">
        <v>28</v>
      </c>
      <c r="F1174" s="6" t="s">
        <v>96</v>
      </c>
      <c r="G1174" s="6" t="s">
        <v>47</v>
      </c>
      <c r="H1174" s="6" t="n">
        <v>4</v>
      </c>
      <c r="I1174" s="7" t="n">
        <v>215.8200073</v>
      </c>
      <c r="J1174" s="6" t="n">
        <v>1</v>
      </c>
      <c r="K1174" s="7" t="n">
        <v>215.8200073</v>
      </c>
      <c r="L1174" s="7" t="n">
        <v>34.52999878</v>
      </c>
      <c r="M1174" s="8" t="n">
        <v>0.159999996</v>
      </c>
      <c r="N1174" s="7" t="n">
        <v>76.13999939</v>
      </c>
      <c r="O1174" s="9" t="n">
        <v>0</v>
      </c>
    </row>
    <row r="1175" customFormat="false" ht="15" hidden="false" customHeight="true" outlineLevel="0" collapsed="false">
      <c r="A1175" s="6" t="n">
        <v>17262</v>
      </c>
      <c r="B1175" s="6" t="s">
        <v>26</v>
      </c>
      <c r="C1175" s="6" t="s">
        <v>20</v>
      </c>
      <c r="D1175" s="6" t="s">
        <v>21</v>
      </c>
      <c r="E1175" s="6" t="s">
        <v>65</v>
      </c>
      <c r="F1175" s="6" t="s">
        <v>100</v>
      </c>
      <c r="G1175" s="6" t="s">
        <v>44</v>
      </c>
      <c r="H1175" s="6" t="n">
        <v>1</v>
      </c>
      <c r="I1175" s="7" t="n">
        <v>19.98999977</v>
      </c>
      <c r="J1175" s="6" t="n">
        <v>4</v>
      </c>
      <c r="K1175" s="7" t="n">
        <v>79.95999908</v>
      </c>
      <c r="L1175" s="7" t="n">
        <v>14.39000034</v>
      </c>
      <c r="M1175" s="8" t="n">
        <v>0.180000007</v>
      </c>
      <c r="N1175" s="7" t="n">
        <v>-2.49000001</v>
      </c>
      <c r="O1175" s="12" t="n">
        <v>1</v>
      </c>
    </row>
    <row r="1176" customFormat="false" ht="15" hidden="false" customHeight="true" outlineLevel="0" collapsed="false">
      <c r="A1176" s="6" t="n">
        <v>29802</v>
      </c>
      <c r="B1176" s="6" t="s">
        <v>46</v>
      </c>
      <c r="C1176" s="6" t="s">
        <v>37</v>
      </c>
      <c r="D1176" s="6" t="s">
        <v>27</v>
      </c>
      <c r="E1176" s="6" t="s">
        <v>28</v>
      </c>
      <c r="F1176" s="6" t="s">
        <v>71</v>
      </c>
      <c r="G1176" s="6" t="s">
        <v>34</v>
      </c>
      <c r="H1176" s="6" t="n">
        <v>2</v>
      </c>
      <c r="I1176" s="7" t="n">
        <v>199.9900055</v>
      </c>
      <c r="J1176" s="6" t="n">
        <v>1</v>
      </c>
      <c r="K1176" s="7" t="n">
        <v>199.9900055</v>
      </c>
      <c r="L1176" s="7" t="n">
        <v>4</v>
      </c>
      <c r="M1176" s="8" t="n">
        <v>0.02</v>
      </c>
      <c r="N1176" s="7" t="n">
        <v>14.69999981</v>
      </c>
      <c r="O1176" s="12" t="n">
        <v>1</v>
      </c>
    </row>
    <row r="1177" customFormat="false" ht="15" hidden="false" customHeight="true" outlineLevel="0" collapsed="false">
      <c r="A1177" s="6" t="n">
        <v>49189</v>
      </c>
      <c r="B1177" s="6" t="s">
        <v>19</v>
      </c>
      <c r="C1177" s="6" t="s">
        <v>20</v>
      </c>
      <c r="D1177" s="6" t="s">
        <v>38</v>
      </c>
      <c r="E1177" s="6" t="s">
        <v>98</v>
      </c>
      <c r="F1177" s="6" t="s">
        <v>40</v>
      </c>
      <c r="G1177" s="6" t="s">
        <v>44</v>
      </c>
      <c r="H1177" s="6" t="n">
        <v>4</v>
      </c>
      <c r="I1177" s="7" t="n">
        <v>399.980011</v>
      </c>
      <c r="J1177" s="6" t="n">
        <v>1</v>
      </c>
      <c r="K1177" s="7" t="n">
        <v>399.980011</v>
      </c>
      <c r="L1177" s="7" t="n">
        <v>64</v>
      </c>
      <c r="M1177" s="8" t="n">
        <v>0.159999996</v>
      </c>
      <c r="N1177" s="7" t="n">
        <v>87.36000061</v>
      </c>
      <c r="O1177" s="12" t="n">
        <v>1</v>
      </c>
    </row>
    <row r="1178" customFormat="false" ht="15" hidden="false" customHeight="true" outlineLevel="0" collapsed="false">
      <c r="A1178" s="6" t="n">
        <v>34808</v>
      </c>
      <c r="B1178" s="6" t="s">
        <v>19</v>
      </c>
      <c r="C1178" s="6" t="s">
        <v>37</v>
      </c>
      <c r="D1178" s="6" t="s">
        <v>31</v>
      </c>
      <c r="E1178" s="6" t="s">
        <v>62</v>
      </c>
      <c r="F1178" s="6" t="s">
        <v>108</v>
      </c>
      <c r="G1178" s="6" t="s">
        <v>34</v>
      </c>
      <c r="H1178" s="6" t="n">
        <v>4</v>
      </c>
      <c r="I1178" s="7" t="n">
        <v>19.98999977</v>
      </c>
      <c r="J1178" s="6" t="n">
        <v>4</v>
      </c>
      <c r="K1178" s="7" t="n">
        <v>79.95999908</v>
      </c>
      <c r="L1178" s="7" t="n">
        <v>3.200000048</v>
      </c>
      <c r="M1178" s="8" t="n">
        <v>0.039999999</v>
      </c>
      <c r="N1178" s="7" t="n">
        <v>18.42000008</v>
      </c>
      <c r="O1178" s="9" t="n">
        <v>0</v>
      </c>
    </row>
    <row r="1179" customFormat="false" ht="15" hidden="false" customHeight="true" outlineLevel="0" collapsed="false">
      <c r="A1179" s="6" t="n">
        <v>17267</v>
      </c>
      <c r="B1179" s="6" t="s">
        <v>19</v>
      </c>
      <c r="C1179" s="6" t="s">
        <v>20</v>
      </c>
      <c r="D1179" s="6" t="s">
        <v>21</v>
      </c>
      <c r="E1179" s="6" t="s">
        <v>22</v>
      </c>
      <c r="F1179" s="6" t="s">
        <v>57</v>
      </c>
      <c r="G1179" s="6" t="s">
        <v>34</v>
      </c>
      <c r="H1179" s="6" t="n">
        <v>4</v>
      </c>
      <c r="I1179" s="7" t="n">
        <v>50</v>
      </c>
      <c r="J1179" s="6" t="n">
        <v>5</v>
      </c>
      <c r="K1179" s="7" t="n">
        <v>250</v>
      </c>
      <c r="L1179" s="7" t="n">
        <v>10</v>
      </c>
      <c r="M1179" s="8" t="n">
        <v>0.039999999</v>
      </c>
      <c r="N1179" s="7" t="n">
        <v>45.11999893</v>
      </c>
      <c r="O1179" s="9" t="n">
        <v>0</v>
      </c>
    </row>
    <row r="1180" customFormat="false" ht="15" hidden="false" customHeight="true" outlineLevel="0" collapsed="false">
      <c r="A1180" s="6" t="n">
        <v>27073</v>
      </c>
      <c r="B1180" s="6" t="s">
        <v>26</v>
      </c>
      <c r="C1180" s="6" t="s">
        <v>20</v>
      </c>
      <c r="D1180" s="6" t="s">
        <v>27</v>
      </c>
      <c r="E1180" s="6" t="s">
        <v>69</v>
      </c>
      <c r="F1180" s="6" t="s">
        <v>33</v>
      </c>
      <c r="G1180" s="6" t="s">
        <v>44</v>
      </c>
      <c r="H1180" s="6" t="n">
        <v>1</v>
      </c>
      <c r="I1180" s="7" t="n">
        <v>59.99000168</v>
      </c>
      <c r="J1180" s="6" t="n">
        <v>3</v>
      </c>
      <c r="K1180" s="7" t="n">
        <v>179.9700012</v>
      </c>
      <c r="L1180" s="7" t="n">
        <v>16.20000076</v>
      </c>
      <c r="M1180" s="8" t="n">
        <v>0.090000004</v>
      </c>
      <c r="N1180" s="7" t="n">
        <v>76.97000122</v>
      </c>
      <c r="O1180" s="12" t="n">
        <v>1</v>
      </c>
    </row>
    <row r="1181" customFormat="false" ht="15" hidden="false" customHeight="true" outlineLevel="0" collapsed="false">
      <c r="A1181" s="6" t="n">
        <v>48328</v>
      </c>
      <c r="B1181" s="6" t="s">
        <v>26</v>
      </c>
      <c r="C1181" s="6" t="s">
        <v>20</v>
      </c>
      <c r="D1181" s="6" t="s">
        <v>27</v>
      </c>
      <c r="E1181" s="6" t="s">
        <v>97</v>
      </c>
      <c r="F1181" s="6" t="s">
        <v>58</v>
      </c>
      <c r="G1181" s="6" t="s">
        <v>44</v>
      </c>
      <c r="H1181" s="6" t="n">
        <v>1</v>
      </c>
      <c r="I1181" s="7" t="n">
        <v>49.97999954</v>
      </c>
      <c r="J1181" s="6" t="n">
        <v>5</v>
      </c>
      <c r="K1181" s="7" t="n">
        <v>249.8999939</v>
      </c>
      <c r="L1181" s="7" t="n">
        <v>29.98999977</v>
      </c>
      <c r="M1181" s="8" t="n">
        <v>0.119999997</v>
      </c>
      <c r="N1181" s="7" t="n">
        <v>65.97000122</v>
      </c>
      <c r="O1181" s="12" t="n">
        <v>1</v>
      </c>
    </row>
    <row r="1182" customFormat="false" ht="15" hidden="false" customHeight="true" outlineLevel="0" collapsed="false">
      <c r="A1182" s="6" t="n">
        <v>34660</v>
      </c>
      <c r="B1182" s="6" t="s">
        <v>19</v>
      </c>
      <c r="C1182" s="6" t="s">
        <v>37</v>
      </c>
      <c r="D1182" s="6" t="s">
        <v>31</v>
      </c>
      <c r="E1182" s="6" t="s">
        <v>32</v>
      </c>
      <c r="F1182" s="6" t="s">
        <v>29</v>
      </c>
      <c r="G1182" s="6" t="s">
        <v>34</v>
      </c>
      <c r="H1182" s="6" t="n">
        <v>4</v>
      </c>
      <c r="I1182" s="7" t="n">
        <v>99.98999786</v>
      </c>
      <c r="J1182" s="6" t="n">
        <v>2</v>
      </c>
      <c r="K1182" s="7" t="n">
        <v>199.9799957</v>
      </c>
      <c r="L1182" s="7" t="n">
        <v>2</v>
      </c>
      <c r="M1182" s="8" t="n">
        <v>0.01</v>
      </c>
      <c r="N1182" s="7" t="n">
        <v>66.91999817</v>
      </c>
      <c r="O1182" s="12" t="n">
        <v>1</v>
      </c>
    </row>
    <row r="1183" customFormat="false" ht="15" hidden="false" customHeight="true" outlineLevel="0" collapsed="false">
      <c r="A1183" s="6" t="n">
        <v>47232</v>
      </c>
      <c r="B1183" s="6" t="s">
        <v>19</v>
      </c>
      <c r="C1183" s="6" t="s">
        <v>37</v>
      </c>
      <c r="D1183" s="6" t="s">
        <v>38</v>
      </c>
      <c r="E1183" s="6" t="s">
        <v>70</v>
      </c>
      <c r="F1183" s="6" t="s">
        <v>58</v>
      </c>
      <c r="G1183" s="6" t="s">
        <v>34</v>
      </c>
      <c r="H1183" s="6" t="n">
        <v>4</v>
      </c>
      <c r="I1183" s="7" t="n">
        <v>49.97999954</v>
      </c>
      <c r="J1183" s="6" t="n">
        <v>5</v>
      </c>
      <c r="K1183" s="7" t="n">
        <v>249.8999939</v>
      </c>
      <c r="L1183" s="7" t="n">
        <v>12.5</v>
      </c>
      <c r="M1183" s="8" t="n">
        <v>0.050000001</v>
      </c>
      <c r="N1183" s="7" t="n">
        <v>20.88999939</v>
      </c>
      <c r="O1183" s="9" t="n">
        <v>0</v>
      </c>
    </row>
    <row r="1184" customFormat="false" ht="15" hidden="false" customHeight="true" outlineLevel="0" collapsed="false">
      <c r="A1184" s="6" t="n">
        <v>13931</v>
      </c>
      <c r="B1184" s="6" t="s">
        <v>19</v>
      </c>
      <c r="C1184" s="6" t="s">
        <v>20</v>
      </c>
      <c r="D1184" s="6" t="s">
        <v>21</v>
      </c>
      <c r="E1184" s="6" t="s">
        <v>64</v>
      </c>
      <c r="F1184" s="6" t="s">
        <v>40</v>
      </c>
      <c r="G1184" s="6" t="s">
        <v>24</v>
      </c>
      <c r="H1184" s="6" t="n">
        <v>4</v>
      </c>
      <c r="I1184" s="7" t="n">
        <v>399.980011</v>
      </c>
      <c r="J1184" s="6" t="n">
        <v>1</v>
      </c>
      <c r="K1184" s="7" t="n">
        <v>399.980011</v>
      </c>
      <c r="L1184" s="7" t="n">
        <v>4</v>
      </c>
      <c r="M1184" s="8" t="n">
        <v>0.01</v>
      </c>
      <c r="N1184" s="7" t="n">
        <v>133.8399963</v>
      </c>
      <c r="O1184" s="9" t="n">
        <v>0</v>
      </c>
    </row>
    <row r="1185" customFormat="false" ht="15" hidden="false" customHeight="true" outlineLevel="0" collapsed="false">
      <c r="A1185" s="6" t="n">
        <v>39577</v>
      </c>
      <c r="B1185" s="6" t="s">
        <v>19</v>
      </c>
      <c r="C1185" s="6" t="s">
        <v>49</v>
      </c>
      <c r="D1185" s="6" t="s">
        <v>31</v>
      </c>
      <c r="E1185" s="6" t="s">
        <v>86</v>
      </c>
      <c r="F1185" s="6" t="s">
        <v>40</v>
      </c>
      <c r="G1185" s="6" t="s">
        <v>34</v>
      </c>
      <c r="H1185" s="6" t="n">
        <v>4</v>
      </c>
      <c r="I1185" s="7" t="n">
        <v>399.980011</v>
      </c>
      <c r="J1185" s="6" t="n">
        <v>1</v>
      </c>
      <c r="K1185" s="7" t="n">
        <v>399.980011</v>
      </c>
      <c r="L1185" s="7" t="n">
        <v>0</v>
      </c>
      <c r="M1185" s="8" t="n">
        <v>0</v>
      </c>
      <c r="N1185" s="7" t="n">
        <v>191.9900055</v>
      </c>
      <c r="O1185" s="9" t="n">
        <v>0</v>
      </c>
    </row>
    <row r="1186" customFormat="false" ht="15" hidden="false" customHeight="true" outlineLevel="0" collapsed="false">
      <c r="A1186" s="6" t="n">
        <v>35170</v>
      </c>
      <c r="B1186" s="6" t="s">
        <v>46</v>
      </c>
      <c r="C1186" s="6" t="s">
        <v>20</v>
      </c>
      <c r="D1186" s="6" t="s">
        <v>31</v>
      </c>
      <c r="E1186" s="6" t="s">
        <v>86</v>
      </c>
      <c r="F1186" s="6" t="s">
        <v>75</v>
      </c>
      <c r="G1186" s="6" t="s">
        <v>47</v>
      </c>
      <c r="H1186" s="6" t="n">
        <v>2</v>
      </c>
      <c r="I1186" s="7" t="n">
        <v>299.980011</v>
      </c>
      <c r="J1186" s="6" t="n">
        <v>1</v>
      </c>
      <c r="K1186" s="7" t="n">
        <v>299.980011</v>
      </c>
      <c r="L1186" s="7" t="n">
        <v>27</v>
      </c>
      <c r="M1186" s="8" t="n">
        <v>0.090000004</v>
      </c>
      <c r="N1186" s="7" t="n">
        <v>92.26999664</v>
      </c>
      <c r="O1186" s="12" t="n">
        <v>1</v>
      </c>
    </row>
    <row r="1187" customFormat="false" ht="15" hidden="false" customHeight="true" outlineLevel="0" collapsed="false">
      <c r="A1187" s="6" t="n">
        <v>68660</v>
      </c>
      <c r="B1187" s="6" t="s">
        <v>19</v>
      </c>
      <c r="C1187" s="6" t="s">
        <v>20</v>
      </c>
      <c r="D1187" s="6" t="s">
        <v>21</v>
      </c>
      <c r="E1187" s="6" t="s">
        <v>22</v>
      </c>
      <c r="F1187" s="6" t="s">
        <v>107</v>
      </c>
      <c r="G1187" s="6" t="s">
        <v>24</v>
      </c>
      <c r="H1187" s="6" t="n">
        <v>4</v>
      </c>
      <c r="I1187" s="7" t="n">
        <v>299.9899902</v>
      </c>
      <c r="J1187" s="6" t="n">
        <v>1</v>
      </c>
      <c r="K1187" s="7" t="n">
        <v>299.9899902</v>
      </c>
      <c r="L1187" s="7" t="n">
        <v>3</v>
      </c>
      <c r="M1187" s="8" t="n">
        <v>0.01</v>
      </c>
      <c r="N1187" s="7" t="n">
        <v>145.5299988</v>
      </c>
      <c r="O1187" s="12" t="n">
        <v>1</v>
      </c>
    </row>
    <row r="1188" customFormat="false" ht="15" hidden="false" customHeight="true" outlineLevel="0" collapsed="false">
      <c r="A1188" s="6" t="n">
        <v>54116</v>
      </c>
      <c r="B1188" s="6" t="s">
        <v>36</v>
      </c>
      <c r="C1188" s="6" t="s">
        <v>20</v>
      </c>
      <c r="D1188" s="6" t="s">
        <v>50</v>
      </c>
      <c r="E1188" s="6" t="s">
        <v>51</v>
      </c>
      <c r="F1188" s="6" t="s">
        <v>75</v>
      </c>
      <c r="G1188" s="6" t="s">
        <v>34</v>
      </c>
      <c r="H1188" s="6" t="n">
        <v>0</v>
      </c>
      <c r="I1188" s="7" t="n">
        <v>299.980011</v>
      </c>
      <c r="J1188" s="6" t="n">
        <v>1</v>
      </c>
      <c r="K1188" s="7" t="n">
        <v>299.980011</v>
      </c>
      <c r="L1188" s="7" t="n">
        <v>3</v>
      </c>
      <c r="M1188" s="8" t="n">
        <v>0.01</v>
      </c>
      <c r="N1188" s="7" t="n">
        <v>-217.6900024</v>
      </c>
      <c r="O1188" s="12" t="n">
        <v>1</v>
      </c>
    </row>
    <row r="1189" customFormat="false" ht="15" hidden="false" customHeight="true" outlineLevel="0" collapsed="false">
      <c r="A1189" s="6" t="n">
        <v>12744</v>
      </c>
      <c r="B1189" s="6" t="s">
        <v>19</v>
      </c>
      <c r="C1189" s="6" t="s">
        <v>49</v>
      </c>
      <c r="D1189" s="6" t="s">
        <v>21</v>
      </c>
      <c r="E1189" s="6" t="s">
        <v>65</v>
      </c>
      <c r="F1189" s="6" t="s">
        <v>23</v>
      </c>
      <c r="G1189" s="6" t="s">
        <v>34</v>
      </c>
      <c r="H1189" s="6" t="n">
        <v>4</v>
      </c>
      <c r="I1189" s="7" t="n">
        <v>129.9900055</v>
      </c>
      <c r="J1189" s="6" t="n">
        <v>1</v>
      </c>
      <c r="K1189" s="7" t="n">
        <v>129.9900055</v>
      </c>
      <c r="L1189" s="7" t="n">
        <v>23.39999962</v>
      </c>
      <c r="M1189" s="8" t="n">
        <v>0.180000007</v>
      </c>
      <c r="N1189" s="7" t="n">
        <v>29.85000038</v>
      </c>
      <c r="O1189" s="12" t="n">
        <v>1</v>
      </c>
    </row>
    <row r="1190" customFormat="false" ht="15" hidden="false" customHeight="true" outlineLevel="0" collapsed="false">
      <c r="A1190" s="6" t="n">
        <v>58837</v>
      </c>
      <c r="B1190" s="6" t="s">
        <v>19</v>
      </c>
      <c r="C1190" s="6" t="s">
        <v>20</v>
      </c>
      <c r="D1190" s="6" t="s">
        <v>50</v>
      </c>
      <c r="E1190" s="6" t="s">
        <v>51</v>
      </c>
      <c r="F1190" s="6" t="s">
        <v>88</v>
      </c>
      <c r="G1190" s="6" t="s">
        <v>24</v>
      </c>
      <c r="H1190" s="6" t="n">
        <v>4</v>
      </c>
      <c r="I1190" s="7" t="n">
        <v>79.98999786</v>
      </c>
      <c r="J1190" s="6" t="n">
        <v>4</v>
      </c>
      <c r="K1190" s="7" t="n">
        <v>319.9599915</v>
      </c>
      <c r="L1190" s="7" t="n">
        <v>16</v>
      </c>
      <c r="M1190" s="8" t="n">
        <v>0.050000001</v>
      </c>
      <c r="N1190" s="7" t="n">
        <v>142.8600006</v>
      </c>
      <c r="O1190" s="9" t="n">
        <v>0</v>
      </c>
    </row>
    <row r="1191" customFormat="false" ht="15" hidden="false" customHeight="true" outlineLevel="0" collapsed="false">
      <c r="A1191" s="6" t="n">
        <v>68878</v>
      </c>
      <c r="B1191" s="6" t="s">
        <v>19</v>
      </c>
      <c r="C1191" s="6" t="s">
        <v>49</v>
      </c>
      <c r="D1191" s="6" t="s">
        <v>21</v>
      </c>
      <c r="E1191" s="6" t="s">
        <v>65</v>
      </c>
      <c r="F1191" s="6" t="s">
        <v>75</v>
      </c>
      <c r="G1191" s="6" t="s">
        <v>34</v>
      </c>
      <c r="H1191" s="6" t="n">
        <v>4</v>
      </c>
      <c r="I1191" s="7" t="n">
        <v>299.980011</v>
      </c>
      <c r="J1191" s="6" t="n">
        <v>1</v>
      </c>
      <c r="K1191" s="7" t="n">
        <v>299.980011</v>
      </c>
      <c r="L1191" s="7" t="n">
        <v>12</v>
      </c>
      <c r="M1191" s="8" t="n">
        <v>0.039999999</v>
      </c>
      <c r="N1191" s="7" t="n">
        <v>43.20000076</v>
      </c>
      <c r="O1191" s="9" t="n">
        <v>0</v>
      </c>
    </row>
    <row r="1192" customFormat="false" ht="15" hidden="false" customHeight="true" outlineLevel="0" collapsed="false">
      <c r="A1192" s="6" t="n">
        <v>4527</v>
      </c>
      <c r="B1192" s="6" t="s">
        <v>19</v>
      </c>
      <c r="C1192" s="6" t="s">
        <v>37</v>
      </c>
      <c r="D1192" s="6" t="s">
        <v>50</v>
      </c>
      <c r="E1192" s="6" t="s">
        <v>51</v>
      </c>
      <c r="F1192" s="6" t="s">
        <v>29</v>
      </c>
      <c r="G1192" s="6" t="s">
        <v>44</v>
      </c>
      <c r="H1192" s="6" t="n">
        <v>4</v>
      </c>
      <c r="I1192" s="7" t="n">
        <v>99.98999786</v>
      </c>
      <c r="J1192" s="6" t="n">
        <v>2</v>
      </c>
      <c r="K1192" s="7" t="n">
        <v>199.9799957</v>
      </c>
      <c r="L1192" s="7" t="n">
        <v>8</v>
      </c>
      <c r="M1192" s="8" t="n">
        <v>0.039999999</v>
      </c>
      <c r="N1192" s="7" t="n">
        <v>-19.20000076</v>
      </c>
      <c r="O1192" s="9" t="n">
        <v>0</v>
      </c>
    </row>
    <row r="1193" customFormat="false" ht="15" hidden="false" customHeight="true" outlineLevel="0" collapsed="false">
      <c r="A1193" s="6" t="n">
        <v>10909</v>
      </c>
      <c r="B1193" s="6" t="s">
        <v>46</v>
      </c>
      <c r="C1193" s="6" t="s">
        <v>20</v>
      </c>
      <c r="D1193" s="6" t="s">
        <v>21</v>
      </c>
      <c r="E1193" s="6" t="s">
        <v>65</v>
      </c>
      <c r="F1193" s="6" t="s">
        <v>58</v>
      </c>
      <c r="G1193" s="6" t="s">
        <v>44</v>
      </c>
      <c r="H1193" s="6" t="n">
        <v>2</v>
      </c>
      <c r="I1193" s="7" t="n">
        <v>49.97999954</v>
      </c>
      <c r="J1193" s="6" t="n">
        <v>5</v>
      </c>
      <c r="K1193" s="7" t="n">
        <v>249.8999939</v>
      </c>
      <c r="L1193" s="7" t="n">
        <v>2.5</v>
      </c>
      <c r="M1193" s="8" t="n">
        <v>0.01</v>
      </c>
      <c r="N1193" s="7" t="n">
        <v>118.75</v>
      </c>
      <c r="O1193" s="12" t="n">
        <v>1</v>
      </c>
    </row>
    <row r="1194" customFormat="false" ht="15" hidden="false" customHeight="true" outlineLevel="0" collapsed="false">
      <c r="A1194" s="6" t="n">
        <v>6185</v>
      </c>
      <c r="B1194" s="6" t="s">
        <v>19</v>
      </c>
      <c r="C1194" s="6" t="s">
        <v>37</v>
      </c>
      <c r="D1194" s="6" t="s">
        <v>50</v>
      </c>
      <c r="E1194" s="6" t="s">
        <v>63</v>
      </c>
      <c r="F1194" s="6" t="s">
        <v>33</v>
      </c>
      <c r="G1194" s="6" t="s">
        <v>34</v>
      </c>
      <c r="H1194" s="6" t="n">
        <v>4</v>
      </c>
      <c r="I1194" s="7" t="n">
        <v>59.99000168</v>
      </c>
      <c r="J1194" s="6" t="n">
        <v>1</v>
      </c>
      <c r="K1194" s="7" t="n">
        <v>59.99000168</v>
      </c>
      <c r="L1194" s="7" t="n">
        <v>7.800000191</v>
      </c>
      <c r="M1194" s="8" t="n">
        <v>0.129999995</v>
      </c>
      <c r="N1194" s="7" t="n">
        <v>10.96000004</v>
      </c>
      <c r="O1194" s="12" t="n">
        <v>1</v>
      </c>
    </row>
    <row r="1195" customFormat="false" ht="15" hidden="false" customHeight="true" outlineLevel="0" collapsed="false">
      <c r="A1195" s="6" t="n">
        <v>66110</v>
      </c>
      <c r="B1195" s="6" t="s">
        <v>46</v>
      </c>
      <c r="C1195" s="6" t="s">
        <v>49</v>
      </c>
      <c r="D1195" s="6" t="s">
        <v>21</v>
      </c>
      <c r="E1195" s="6" t="s">
        <v>65</v>
      </c>
      <c r="F1195" s="6" t="s">
        <v>40</v>
      </c>
      <c r="G1195" s="6" t="s">
        <v>34</v>
      </c>
      <c r="H1195" s="6" t="n">
        <v>2</v>
      </c>
      <c r="I1195" s="7" t="n">
        <v>399.980011</v>
      </c>
      <c r="J1195" s="6" t="n">
        <v>1</v>
      </c>
      <c r="K1195" s="7" t="n">
        <v>399.980011</v>
      </c>
      <c r="L1195" s="7" t="n">
        <v>64</v>
      </c>
      <c r="M1195" s="8" t="n">
        <v>0.159999996</v>
      </c>
      <c r="N1195" s="7" t="n">
        <v>151.1900024</v>
      </c>
      <c r="O1195" s="12" t="n">
        <v>1</v>
      </c>
    </row>
    <row r="1196" customFormat="false" ht="15" hidden="false" customHeight="true" outlineLevel="0" collapsed="false">
      <c r="A1196" s="6" t="n">
        <v>46697</v>
      </c>
      <c r="B1196" s="6" t="s">
        <v>19</v>
      </c>
      <c r="C1196" s="6" t="s">
        <v>49</v>
      </c>
      <c r="D1196" s="6" t="s">
        <v>27</v>
      </c>
      <c r="E1196" s="6" t="s">
        <v>69</v>
      </c>
      <c r="F1196" s="6" t="s">
        <v>40</v>
      </c>
      <c r="G1196" s="6" t="s">
        <v>34</v>
      </c>
      <c r="H1196" s="6" t="n">
        <v>4</v>
      </c>
      <c r="I1196" s="7" t="n">
        <v>399.980011</v>
      </c>
      <c r="J1196" s="6" t="n">
        <v>1</v>
      </c>
      <c r="K1196" s="7" t="n">
        <v>399.980011</v>
      </c>
      <c r="L1196" s="7" t="n">
        <v>64</v>
      </c>
      <c r="M1196" s="8" t="n">
        <v>0.159999996</v>
      </c>
      <c r="N1196" s="7" t="n">
        <v>-123.3099976</v>
      </c>
      <c r="O1196" s="9" t="n">
        <v>0</v>
      </c>
    </row>
    <row r="1197" customFormat="false" ht="15" hidden="false" customHeight="true" outlineLevel="0" collapsed="false">
      <c r="A1197" s="6" t="n">
        <v>25074</v>
      </c>
      <c r="B1197" s="6" t="s">
        <v>19</v>
      </c>
      <c r="C1197" s="6" t="s">
        <v>37</v>
      </c>
      <c r="D1197" s="6" t="s">
        <v>27</v>
      </c>
      <c r="E1197" s="6" t="s">
        <v>42</v>
      </c>
      <c r="F1197" s="6" t="s">
        <v>23</v>
      </c>
      <c r="G1197" s="6" t="s">
        <v>34</v>
      </c>
      <c r="H1197" s="6" t="n">
        <v>4</v>
      </c>
      <c r="I1197" s="7" t="n">
        <v>129.9900055</v>
      </c>
      <c r="J1197" s="6" t="n">
        <v>1</v>
      </c>
      <c r="K1197" s="7" t="n">
        <v>129.9900055</v>
      </c>
      <c r="L1197" s="7" t="n">
        <v>5.199999809</v>
      </c>
      <c r="M1197" s="8" t="n">
        <v>0.039999999</v>
      </c>
      <c r="N1197" s="7" t="n">
        <v>-109.1900024</v>
      </c>
      <c r="O1197" s="12" t="n">
        <v>1</v>
      </c>
    </row>
    <row r="1198" customFormat="false" ht="15" hidden="false" customHeight="true" outlineLevel="0" collapsed="false">
      <c r="A1198" s="6" t="n">
        <v>34446</v>
      </c>
      <c r="B1198" s="6" t="s">
        <v>19</v>
      </c>
      <c r="C1198" s="6" t="s">
        <v>37</v>
      </c>
      <c r="D1198" s="6" t="s">
        <v>31</v>
      </c>
      <c r="E1198" s="6" t="s">
        <v>56</v>
      </c>
      <c r="F1198" s="6" t="s">
        <v>71</v>
      </c>
      <c r="G1198" s="6" t="s">
        <v>47</v>
      </c>
      <c r="H1198" s="6" t="n">
        <v>4</v>
      </c>
      <c r="I1198" s="7" t="n">
        <v>199.9900055</v>
      </c>
      <c r="J1198" s="6" t="n">
        <v>1</v>
      </c>
      <c r="K1198" s="7" t="n">
        <v>199.9900055</v>
      </c>
      <c r="L1198" s="7" t="n">
        <v>26</v>
      </c>
      <c r="M1198" s="8" t="n">
        <v>0.129999995</v>
      </c>
      <c r="N1198" s="7" t="n">
        <v>78.30000305</v>
      </c>
      <c r="O1198" s="9" t="n">
        <v>0</v>
      </c>
    </row>
    <row r="1199" customFormat="false" ht="15" hidden="false" customHeight="true" outlineLevel="0" collapsed="false">
      <c r="A1199" s="6" t="n">
        <v>29938</v>
      </c>
      <c r="B1199" s="6" t="s">
        <v>26</v>
      </c>
      <c r="C1199" s="6" t="s">
        <v>20</v>
      </c>
      <c r="D1199" s="6" t="s">
        <v>27</v>
      </c>
      <c r="E1199" s="6" t="s">
        <v>54</v>
      </c>
      <c r="F1199" s="6" t="s">
        <v>57</v>
      </c>
      <c r="G1199" s="6" t="s">
        <v>44</v>
      </c>
      <c r="H1199" s="6" t="n">
        <v>1</v>
      </c>
      <c r="I1199" s="7" t="n">
        <v>50</v>
      </c>
      <c r="J1199" s="6" t="n">
        <v>4</v>
      </c>
      <c r="K1199" s="7" t="n">
        <v>200</v>
      </c>
      <c r="L1199" s="7" t="n">
        <v>11</v>
      </c>
      <c r="M1199" s="8" t="n">
        <v>0.059999999</v>
      </c>
      <c r="N1199" s="7" t="n">
        <v>3.779999971</v>
      </c>
      <c r="O1199" s="12" t="n">
        <v>1</v>
      </c>
    </row>
    <row r="1200" customFormat="false" ht="15" hidden="false" customHeight="true" outlineLevel="0" collapsed="false">
      <c r="A1200" s="6" t="n">
        <v>36087</v>
      </c>
      <c r="B1200" s="6" t="s">
        <v>26</v>
      </c>
      <c r="C1200" s="6" t="s">
        <v>20</v>
      </c>
      <c r="D1200" s="6" t="s">
        <v>31</v>
      </c>
      <c r="E1200" s="6" t="s">
        <v>56</v>
      </c>
      <c r="F1200" s="6" t="s">
        <v>23</v>
      </c>
      <c r="G1200" s="6" t="s">
        <v>34</v>
      </c>
      <c r="H1200" s="6" t="n">
        <v>1</v>
      </c>
      <c r="I1200" s="7" t="n">
        <v>129.9900055</v>
      </c>
      <c r="J1200" s="6" t="n">
        <v>1</v>
      </c>
      <c r="K1200" s="7" t="n">
        <v>129.9900055</v>
      </c>
      <c r="L1200" s="7" t="n">
        <v>22.10000038</v>
      </c>
      <c r="M1200" s="8" t="n">
        <v>0.170000002</v>
      </c>
      <c r="N1200" s="7" t="n">
        <v>-41.3199997</v>
      </c>
      <c r="O1200" s="12" t="n">
        <v>1</v>
      </c>
    </row>
    <row r="1201" customFormat="false" ht="15" hidden="false" customHeight="true" outlineLevel="0" collapsed="false">
      <c r="A1201" s="6" t="n">
        <v>34191</v>
      </c>
      <c r="B1201" s="6" t="s">
        <v>26</v>
      </c>
      <c r="C1201" s="6" t="s">
        <v>20</v>
      </c>
      <c r="D1201" s="6" t="s">
        <v>31</v>
      </c>
      <c r="E1201" s="6" t="s">
        <v>32</v>
      </c>
      <c r="F1201" s="6" t="s">
        <v>58</v>
      </c>
      <c r="G1201" s="6" t="s">
        <v>34</v>
      </c>
      <c r="H1201" s="6" t="n">
        <v>1</v>
      </c>
      <c r="I1201" s="7" t="n">
        <v>49.97999954</v>
      </c>
      <c r="J1201" s="6" t="n">
        <v>1</v>
      </c>
      <c r="K1201" s="7" t="n">
        <v>49.97999954</v>
      </c>
      <c r="L1201" s="7" t="n">
        <v>9</v>
      </c>
      <c r="M1201" s="8" t="n">
        <v>0.180000007</v>
      </c>
      <c r="N1201" s="7" t="n">
        <v>10.77999973</v>
      </c>
      <c r="O1201" s="12" t="n">
        <v>1</v>
      </c>
    </row>
    <row r="1202" customFormat="false" ht="15" hidden="false" customHeight="true" outlineLevel="0" collapsed="false">
      <c r="A1202" s="6" t="n">
        <v>60997</v>
      </c>
      <c r="B1202" s="6" t="s">
        <v>19</v>
      </c>
      <c r="C1202" s="6" t="s">
        <v>20</v>
      </c>
      <c r="D1202" s="6" t="s">
        <v>50</v>
      </c>
      <c r="E1202" s="6" t="s">
        <v>63</v>
      </c>
      <c r="F1202" s="6" t="s">
        <v>58</v>
      </c>
      <c r="G1202" s="6" t="s">
        <v>34</v>
      </c>
      <c r="H1202" s="6" t="n">
        <v>4</v>
      </c>
      <c r="I1202" s="7" t="n">
        <v>49.97999954</v>
      </c>
      <c r="J1202" s="6" t="n">
        <v>2</v>
      </c>
      <c r="K1202" s="7" t="n">
        <v>99.95999908</v>
      </c>
      <c r="L1202" s="7" t="n">
        <v>16.98999977</v>
      </c>
      <c r="M1202" s="8" t="n">
        <v>0.170000002</v>
      </c>
      <c r="N1202" s="7" t="n">
        <v>-1.159999967</v>
      </c>
      <c r="O1202" s="9" t="n">
        <v>0</v>
      </c>
    </row>
    <row r="1203" customFormat="false" ht="15" hidden="false" customHeight="true" outlineLevel="0" collapsed="false">
      <c r="A1203" s="6" t="n">
        <v>46945</v>
      </c>
      <c r="B1203" s="6" t="s">
        <v>46</v>
      </c>
      <c r="C1203" s="6" t="s">
        <v>37</v>
      </c>
      <c r="D1203" s="6" t="s">
        <v>27</v>
      </c>
      <c r="E1203" s="6" t="s">
        <v>79</v>
      </c>
      <c r="F1203" s="6" t="s">
        <v>73</v>
      </c>
      <c r="G1203" s="6" t="s">
        <v>44</v>
      </c>
      <c r="H1203" s="6" t="n">
        <v>2</v>
      </c>
      <c r="I1203" s="7" t="n">
        <v>39.99000168</v>
      </c>
      <c r="J1203" s="6" t="n">
        <v>3</v>
      </c>
      <c r="K1203" s="7" t="n">
        <v>119.9700012</v>
      </c>
      <c r="L1203" s="7" t="n">
        <v>18</v>
      </c>
      <c r="M1203" s="8" t="n">
        <v>0.150000006</v>
      </c>
      <c r="N1203" s="7" t="n">
        <v>-66.27999878</v>
      </c>
      <c r="O1203" s="12" t="n">
        <v>1</v>
      </c>
    </row>
    <row r="1204" customFormat="false" ht="15" hidden="false" customHeight="true" outlineLevel="0" collapsed="false">
      <c r="A1204" s="6" t="n">
        <v>64700</v>
      </c>
      <c r="B1204" s="6" t="s">
        <v>46</v>
      </c>
      <c r="C1204" s="6" t="s">
        <v>37</v>
      </c>
      <c r="D1204" s="6" t="s">
        <v>21</v>
      </c>
      <c r="E1204" s="6" t="s">
        <v>65</v>
      </c>
      <c r="F1204" s="6" t="s">
        <v>71</v>
      </c>
      <c r="G1204" s="6" t="s">
        <v>47</v>
      </c>
      <c r="H1204" s="6" t="n">
        <v>2</v>
      </c>
      <c r="I1204" s="7" t="n">
        <v>199.9900055</v>
      </c>
      <c r="J1204" s="6" t="n">
        <v>1</v>
      </c>
      <c r="K1204" s="7" t="n">
        <v>199.9900055</v>
      </c>
      <c r="L1204" s="7" t="n">
        <v>40</v>
      </c>
      <c r="M1204" s="8" t="n">
        <v>0.200000003</v>
      </c>
      <c r="N1204" s="7" t="n">
        <v>-359.980011</v>
      </c>
      <c r="O1204" s="12" t="n">
        <v>1</v>
      </c>
    </row>
    <row r="1205" customFormat="false" ht="15" hidden="false" customHeight="true" outlineLevel="0" collapsed="false">
      <c r="A1205" s="6" t="n">
        <v>2358</v>
      </c>
      <c r="B1205" s="6" t="s">
        <v>19</v>
      </c>
      <c r="C1205" s="6" t="s">
        <v>49</v>
      </c>
      <c r="D1205" s="6" t="s">
        <v>50</v>
      </c>
      <c r="E1205" s="6" t="s">
        <v>72</v>
      </c>
      <c r="F1205" s="6" t="s">
        <v>40</v>
      </c>
      <c r="G1205" s="6" t="s">
        <v>34</v>
      </c>
      <c r="H1205" s="6" t="n">
        <v>4</v>
      </c>
      <c r="I1205" s="7" t="n">
        <v>399.980011</v>
      </c>
      <c r="J1205" s="6" t="n">
        <v>1</v>
      </c>
      <c r="K1205" s="7" t="n">
        <v>399.980011</v>
      </c>
      <c r="L1205" s="7" t="n">
        <v>60</v>
      </c>
      <c r="M1205" s="8" t="n">
        <v>0.150000006</v>
      </c>
      <c r="N1205" s="7" t="n">
        <v>118.9899979</v>
      </c>
      <c r="O1205" s="9" t="n">
        <v>0</v>
      </c>
    </row>
    <row r="1206" customFormat="false" ht="15" hidden="false" customHeight="true" outlineLevel="0" collapsed="false">
      <c r="A1206" s="6" t="n">
        <v>25446</v>
      </c>
      <c r="B1206" s="6" t="s">
        <v>19</v>
      </c>
      <c r="C1206" s="6" t="s">
        <v>20</v>
      </c>
      <c r="D1206" s="6" t="s">
        <v>27</v>
      </c>
      <c r="E1206" s="6" t="s">
        <v>69</v>
      </c>
      <c r="F1206" s="6" t="s">
        <v>75</v>
      </c>
      <c r="G1206" s="6" t="s">
        <v>24</v>
      </c>
      <c r="H1206" s="6" t="n">
        <v>4</v>
      </c>
      <c r="I1206" s="7" t="n">
        <v>299.980011</v>
      </c>
      <c r="J1206" s="6" t="n">
        <v>1</v>
      </c>
      <c r="K1206" s="7" t="n">
        <v>299.980011</v>
      </c>
      <c r="L1206" s="7" t="n">
        <v>21</v>
      </c>
      <c r="M1206" s="8" t="n">
        <v>0.07</v>
      </c>
      <c r="N1206" s="7" t="n">
        <v>78.11000061</v>
      </c>
      <c r="O1206" s="9" t="n">
        <v>0</v>
      </c>
    </row>
    <row r="1207" customFormat="false" ht="15" hidden="false" customHeight="true" outlineLevel="0" collapsed="false">
      <c r="A1207" s="6" t="n">
        <v>74156</v>
      </c>
      <c r="B1207" s="6" t="s">
        <v>36</v>
      </c>
      <c r="C1207" s="6" t="s">
        <v>20</v>
      </c>
      <c r="D1207" s="6" t="s">
        <v>27</v>
      </c>
      <c r="E1207" s="6" t="s">
        <v>42</v>
      </c>
      <c r="F1207" s="6" t="s">
        <v>93</v>
      </c>
      <c r="G1207" s="6" t="s">
        <v>47</v>
      </c>
      <c r="H1207" s="6" t="n">
        <v>0</v>
      </c>
      <c r="I1207" s="7" t="n">
        <v>59.08000183</v>
      </c>
      <c r="J1207" s="6" t="n">
        <v>1</v>
      </c>
      <c r="K1207" s="7" t="n">
        <v>59.08000183</v>
      </c>
      <c r="L1207" s="7" t="n">
        <v>9.449999809</v>
      </c>
      <c r="M1207" s="8" t="n">
        <v>0.159999996</v>
      </c>
      <c r="N1207" s="7" t="n">
        <v>18.01000023</v>
      </c>
      <c r="O1207" s="9" t="n">
        <v>0</v>
      </c>
    </row>
    <row r="1208" customFormat="false" ht="15" hidden="false" customHeight="true" outlineLevel="0" collapsed="false">
      <c r="A1208" s="6" t="n">
        <v>5603</v>
      </c>
      <c r="B1208" s="6" t="s">
        <v>26</v>
      </c>
      <c r="C1208" s="6" t="s">
        <v>37</v>
      </c>
      <c r="D1208" s="6" t="s">
        <v>50</v>
      </c>
      <c r="E1208" s="6" t="s">
        <v>51</v>
      </c>
      <c r="F1208" s="6" t="s">
        <v>71</v>
      </c>
      <c r="G1208" s="6" t="s">
        <v>44</v>
      </c>
      <c r="H1208" s="6" t="n">
        <v>1</v>
      </c>
      <c r="I1208" s="7" t="n">
        <v>199.9900055</v>
      </c>
      <c r="J1208" s="6" t="n">
        <v>1</v>
      </c>
      <c r="K1208" s="7" t="n">
        <v>199.9900055</v>
      </c>
      <c r="L1208" s="7" t="n">
        <v>2</v>
      </c>
      <c r="M1208" s="8" t="n">
        <v>0.01</v>
      </c>
      <c r="N1208" s="7" t="n">
        <v>13.85999966</v>
      </c>
      <c r="O1208" s="12" t="n">
        <v>1</v>
      </c>
    </row>
    <row r="1209" customFormat="false" ht="15" hidden="false" customHeight="true" outlineLevel="0" collapsed="false">
      <c r="A1209" s="6" t="n">
        <v>11166</v>
      </c>
      <c r="B1209" s="6" t="s">
        <v>26</v>
      </c>
      <c r="C1209" s="6" t="s">
        <v>20</v>
      </c>
      <c r="D1209" s="6" t="s">
        <v>21</v>
      </c>
      <c r="E1209" s="6" t="s">
        <v>64</v>
      </c>
      <c r="F1209" s="6" t="s">
        <v>75</v>
      </c>
      <c r="G1209" s="6" t="s">
        <v>24</v>
      </c>
      <c r="H1209" s="6" t="n">
        <v>1</v>
      </c>
      <c r="I1209" s="7" t="n">
        <v>299.980011</v>
      </c>
      <c r="J1209" s="6" t="n">
        <v>1</v>
      </c>
      <c r="K1209" s="7" t="n">
        <v>299.980011</v>
      </c>
      <c r="L1209" s="7" t="n">
        <v>39</v>
      </c>
      <c r="M1209" s="8" t="n">
        <v>0.129999995</v>
      </c>
      <c r="N1209" s="7" t="n">
        <v>91.33999634</v>
      </c>
      <c r="O1209" s="12" t="n">
        <v>1</v>
      </c>
    </row>
    <row r="1210" customFormat="false" ht="15" hidden="false" customHeight="true" outlineLevel="0" collapsed="false">
      <c r="A1210" s="6" t="n">
        <v>74241</v>
      </c>
      <c r="B1210" s="6" t="s">
        <v>19</v>
      </c>
      <c r="C1210" s="6" t="s">
        <v>20</v>
      </c>
      <c r="D1210" s="6" t="s">
        <v>27</v>
      </c>
      <c r="E1210" s="6" t="s">
        <v>42</v>
      </c>
      <c r="F1210" s="6" t="s">
        <v>109</v>
      </c>
      <c r="G1210" s="6" t="s">
        <v>44</v>
      </c>
      <c r="H1210" s="6" t="n">
        <v>4</v>
      </c>
      <c r="I1210" s="7" t="n">
        <v>11.28999996</v>
      </c>
      <c r="J1210" s="6" t="n">
        <v>1</v>
      </c>
      <c r="K1210" s="7" t="n">
        <v>11.28999996</v>
      </c>
      <c r="L1210" s="7" t="n">
        <v>1.019999981</v>
      </c>
      <c r="M1210" s="8" t="n">
        <v>0.090000004</v>
      </c>
      <c r="N1210" s="7" t="n">
        <v>-15.40999985</v>
      </c>
      <c r="O1210" s="9" t="n">
        <v>0</v>
      </c>
    </row>
    <row r="1211" customFormat="false" ht="15" hidden="false" customHeight="true" outlineLevel="0" collapsed="false">
      <c r="A1211" s="6" t="n">
        <v>5268</v>
      </c>
      <c r="B1211" s="6" t="s">
        <v>19</v>
      </c>
      <c r="C1211" s="6" t="s">
        <v>37</v>
      </c>
      <c r="D1211" s="6" t="s">
        <v>50</v>
      </c>
      <c r="E1211" s="6" t="s">
        <v>51</v>
      </c>
      <c r="F1211" s="6" t="s">
        <v>71</v>
      </c>
      <c r="G1211" s="6" t="s">
        <v>47</v>
      </c>
      <c r="H1211" s="6" t="n">
        <v>4</v>
      </c>
      <c r="I1211" s="7" t="n">
        <v>199.9900055</v>
      </c>
      <c r="J1211" s="6" t="n">
        <v>1</v>
      </c>
      <c r="K1211" s="7" t="n">
        <v>199.9900055</v>
      </c>
      <c r="L1211" s="7" t="n">
        <v>32</v>
      </c>
      <c r="M1211" s="8" t="n">
        <v>0.159999996</v>
      </c>
      <c r="N1211" s="7" t="n">
        <v>53.75999832</v>
      </c>
      <c r="O1211" s="9" t="n">
        <v>0</v>
      </c>
    </row>
    <row r="1212" customFormat="false" ht="15" hidden="false" customHeight="true" outlineLevel="0" collapsed="false">
      <c r="A1212" s="6" t="n">
        <v>30412</v>
      </c>
      <c r="B1212" s="6" t="s">
        <v>26</v>
      </c>
      <c r="C1212" s="6" t="s">
        <v>37</v>
      </c>
      <c r="D1212" s="6" t="s">
        <v>27</v>
      </c>
      <c r="E1212" s="6" t="s">
        <v>42</v>
      </c>
      <c r="F1212" s="6" t="s">
        <v>57</v>
      </c>
      <c r="G1212" s="6" t="s">
        <v>34</v>
      </c>
      <c r="H1212" s="6" t="n">
        <v>1</v>
      </c>
      <c r="I1212" s="7" t="n">
        <v>50</v>
      </c>
      <c r="J1212" s="6" t="n">
        <v>3</v>
      </c>
      <c r="K1212" s="7" t="n">
        <v>150</v>
      </c>
      <c r="L1212" s="7" t="n">
        <v>13.5</v>
      </c>
      <c r="M1212" s="8" t="n">
        <v>0.090000004</v>
      </c>
      <c r="N1212" s="7" t="n">
        <v>44.36000061</v>
      </c>
      <c r="O1212" s="12" t="n">
        <v>1</v>
      </c>
    </row>
    <row r="1213" customFormat="false" ht="15" hidden="false" customHeight="true" outlineLevel="0" collapsed="false">
      <c r="A1213" s="6" t="n">
        <v>39260</v>
      </c>
      <c r="B1213" s="6" t="s">
        <v>19</v>
      </c>
      <c r="C1213" s="6" t="s">
        <v>37</v>
      </c>
      <c r="D1213" s="6" t="s">
        <v>31</v>
      </c>
      <c r="E1213" s="6" t="s">
        <v>86</v>
      </c>
      <c r="F1213" s="6" t="s">
        <v>57</v>
      </c>
      <c r="G1213" s="6" t="s">
        <v>34</v>
      </c>
      <c r="H1213" s="6" t="n">
        <v>4</v>
      </c>
      <c r="I1213" s="7" t="n">
        <v>50</v>
      </c>
      <c r="J1213" s="6" t="n">
        <v>5</v>
      </c>
      <c r="K1213" s="7" t="n">
        <v>250</v>
      </c>
      <c r="L1213" s="7" t="n">
        <v>10</v>
      </c>
      <c r="M1213" s="8" t="n">
        <v>0.039999999</v>
      </c>
      <c r="N1213" s="7" t="n">
        <v>-168</v>
      </c>
      <c r="O1213" s="12" t="n">
        <v>1</v>
      </c>
    </row>
    <row r="1214" customFormat="false" ht="15" hidden="false" customHeight="true" outlineLevel="0" collapsed="false">
      <c r="A1214" s="6" t="n">
        <v>2403</v>
      </c>
      <c r="B1214" s="6" t="s">
        <v>26</v>
      </c>
      <c r="C1214" s="6" t="s">
        <v>37</v>
      </c>
      <c r="D1214" s="6" t="s">
        <v>50</v>
      </c>
      <c r="E1214" s="6" t="s">
        <v>51</v>
      </c>
      <c r="F1214" s="6" t="s">
        <v>74</v>
      </c>
      <c r="G1214" s="6" t="s">
        <v>44</v>
      </c>
      <c r="H1214" s="6" t="n">
        <v>1</v>
      </c>
      <c r="I1214" s="7" t="n">
        <v>47.99000168</v>
      </c>
      <c r="J1214" s="6" t="n">
        <v>5</v>
      </c>
      <c r="K1214" s="7" t="n">
        <v>239.9499969</v>
      </c>
      <c r="L1214" s="7" t="n">
        <v>59.99000168</v>
      </c>
      <c r="M1214" s="8" t="n">
        <v>0.25</v>
      </c>
      <c r="N1214" s="7" t="n">
        <v>82.77999878</v>
      </c>
      <c r="O1214" s="12" t="n">
        <v>1</v>
      </c>
    </row>
    <row r="1215" customFormat="false" ht="15" hidden="false" customHeight="true" outlineLevel="0" collapsed="false">
      <c r="A1215" s="6" t="n">
        <v>76404</v>
      </c>
      <c r="B1215" s="6" t="s">
        <v>26</v>
      </c>
      <c r="C1215" s="6" t="s">
        <v>20</v>
      </c>
      <c r="D1215" s="6" t="s">
        <v>27</v>
      </c>
      <c r="E1215" s="6" t="s">
        <v>69</v>
      </c>
      <c r="F1215" s="6" t="s">
        <v>76</v>
      </c>
      <c r="G1215" s="6" t="s">
        <v>34</v>
      </c>
      <c r="H1215" s="6" t="n">
        <v>1</v>
      </c>
      <c r="I1215" s="7" t="n">
        <v>39.75</v>
      </c>
      <c r="J1215" s="6" t="n">
        <v>1</v>
      </c>
      <c r="K1215" s="7" t="n">
        <v>39.75</v>
      </c>
      <c r="L1215" s="7" t="n">
        <v>7.949999809</v>
      </c>
      <c r="M1215" s="8" t="n">
        <v>0.200000003</v>
      </c>
      <c r="N1215" s="7" t="n">
        <v>10.48999977</v>
      </c>
      <c r="O1215" s="12" t="n">
        <v>1</v>
      </c>
    </row>
    <row r="1216" customFormat="false" ht="15" hidden="false" customHeight="true" outlineLevel="0" collapsed="false">
      <c r="A1216" s="6" t="n">
        <v>48271</v>
      </c>
      <c r="B1216" s="6" t="s">
        <v>46</v>
      </c>
      <c r="C1216" s="6" t="s">
        <v>37</v>
      </c>
      <c r="D1216" s="6" t="s">
        <v>27</v>
      </c>
      <c r="E1216" s="6" t="s">
        <v>69</v>
      </c>
      <c r="F1216" s="6" t="s">
        <v>23</v>
      </c>
      <c r="G1216" s="6" t="s">
        <v>24</v>
      </c>
      <c r="H1216" s="6" t="n">
        <v>2</v>
      </c>
      <c r="I1216" s="7" t="n">
        <v>129.9900055</v>
      </c>
      <c r="J1216" s="6" t="n">
        <v>1</v>
      </c>
      <c r="K1216" s="7" t="n">
        <v>129.9900055</v>
      </c>
      <c r="L1216" s="7" t="n">
        <v>2.599999905</v>
      </c>
      <c r="M1216" s="8" t="n">
        <v>0.02</v>
      </c>
      <c r="N1216" s="7" t="n">
        <v>14.39999962</v>
      </c>
      <c r="O1216" s="9" t="n">
        <v>0</v>
      </c>
    </row>
    <row r="1217" customFormat="false" ht="15" hidden="false" customHeight="true" outlineLevel="0" collapsed="false">
      <c r="A1217" s="6" t="n">
        <v>13360</v>
      </c>
      <c r="B1217" s="6" t="s">
        <v>26</v>
      </c>
      <c r="C1217" s="6" t="s">
        <v>20</v>
      </c>
      <c r="D1217" s="6" t="s">
        <v>21</v>
      </c>
      <c r="E1217" s="6" t="s">
        <v>64</v>
      </c>
      <c r="F1217" s="6" t="s">
        <v>33</v>
      </c>
      <c r="G1217" s="6" t="s">
        <v>24</v>
      </c>
      <c r="H1217" s="6" t="n">
        <v>1</v>
      </c>
      <c r="I1217" s="7" t="n">
        <v>59.99000168</v>
      </c>
      <c r="J1217" s="6" t="n">
        <v>2</v>
      </c>
      <c r="K1217" s="7" t="n">
        <v>119.9800034</v>
      </c>
      <c r="L1217" s="7" t="n">
        <v>18</v>
      </c>
      <c r="M1217" s="8" t="n">
        <v>0.150000006</v>
      </c>
      <c r="N1217" s="7" t="n">
        <v>8.970000267</v>
      </c>
      <c r="O1217" s="12" t="n">
        <v>1</v>
      </c>
    </row>
    <row r="1218" customFormat="false" ht="15" hidden="false" customHeight="true" outlineLevel="0" collapsed="false">
      <c r="A1218" s="6" t="n">
        <v>20189</v>
      </c>
      <c r="B1218" s="6" t="s">
        <v>19</v>
      </c>
      <c r="C1218" s="6" t="s">
        <v>20</v>
      </c>
      <c r="D1218" s="6" t="s">
        <v>21</v>
      </c>
      <c r="E1218" s="6" t="s">
        <v>64</v>
      </c>
      <c r="F1218" s="6" t="s">
        <v>73</v>
      </c>
      <c r="G1218" s="6" t="s">
        <v>24</v>
      </c>
      <c r="H1218" s="6" t="n">
        <v>4</v>
      </c>
      <c r="I1218" s="7" t="n">
        <v>39.99000168</v>
      </c>
      <c r="J1218" s="6" t="n">
        <v>1</v>
      </c>
      <c r="K1218" s="7" t="n">
        <v>39.99000168</v>
      </c>
      <c r="L1218" s="7" t="n">
        <v>1.600000024</v>
      </c>
      <c r="M1218" s="8" t="n">
        <v>0.039999999</v>
      </c>
      <c r="N1218" s="7" t="n">
        <v>10.36999989</v>
      </c>
      <c r="O1218" s="12" t="n">
        <v>1</v>
      </c>
    </row>
    <row r="1219" customFormat="false" ht="15" hidden="false" customHeight="true" outlineLevel="0" collapsed="false">
      <c r="A1219" s="6" t="n">
        <v>56455</v>
      </c>
      <c r="B1219" s="6" t="s">
        <v>26</v>
      </c>
      <c r="C1219" s="6" t="s">
        <v>37</v>
      </c>
      <c r="D1219" s="6" t="s">
        <v>50</v>
      </c>
      <c r="E1219" s="6" t="s">
        <v>63</v>
      </c>
      <c r="F1219" s="6" t="s">
        <v>40</v>
      </c>
      <c r="G1219" s="6" t="s">
        <v>24</v>
      </c>
      <c r="H1219" s="6" t="n">
        <v>1</v>
      </c>
      <c r="I1219" s="7" t="n">
        <v>399.980011</v>
      </c>
      <c r="J1219" s="6" t="n">
        <v>1</v>
      </c>
      <c r="K1219" s="7" t="n">
        <v>399.980011</v>
      </c>
      <c r="L1219" s="7" t="n">
        <v>0</v>
      </c>
      <c r="M1219" s="8" t="n">
        <v>0</v>
      </c>
      <c r="N1219" s="7" t="n">
        <v>145.1900024</v>
      </c>
      <c r="O1219" s="12" t="n">
        <v>1</v>
      </c>
    </row>
    <row r="1220" customFormat="false" ht="15" hidden="false" customHeight="true" outlineLevel="0" collapsed="false">
      <c r="A1220" s="6" t="n">
        <v>62713</v>
      </c>
      <c r="B1220" s="6" t="s">
        <v>19</v>
      </c>
      <c r="C1220" s="6" t="s">
        <v>20</v>
      </c>
      <c r="D1220" s="6" t="s">
        <v>21</v>
      </c>
      <c r="E1220" s="6" t="s">
        <v>65</v>
      </c>
      <c r="F1220" s="6" t="s">
        <v>33</v>
      </c>
      <c r="G1220" s="6" t="s">
        <v>34</v>
      </c>
      <c r="H1220" s="6" t="n">
        <v>4</v>
      </c>
      <c r="I1220" s="7" t="n">
        <v>59.99000168</v>
      </c>
      <c r="J1220" s="6" t="n">
        <v>2</v>
      </c>
      <c r="K1220" s="7" t="n">
        <v>119.9800034</v>
      </c>
      <c r="L1220" s="7" t="n">
        <v>6</v>
      </c>
      <c r="M1220" s="8" t="n">
        <v>0.050000001</v>
      </c>
      <c r="N1220" s="7" t="n">
        <v>52.43000031</v>
      </c>
      <c r="O1220" s="9" t="n">
        <v>0</v>
      </c>
    </row>
    <row r="1221" customFormat="false" ht="15" hidden="false" customHeight="true" outlineLevel="0" collapsed="false">
      <c r="A1221" s="6" t="n">
        <v>32792</v>
      </c>
      <c r="B1221" s="6" t="s">
        <v>46</v>
      </c>
      <c r="C1221" s="6" t="s">
        <v>49</v>
      </c>
      <c r="D1221" s="6" t="s">
        <v>31</v>
      </c>
      <c r="E1221" s="6" t="s">
        <v>62</v>
      </c>
      <c r="F1221" s="6" t="s">
        <v>23</v>
      </c>
      <c r="G1221" s="6" t="s">
        <v>34</v>
      </c>
      <c r="H1221" s="6" t="n">
        <v>2</v>
      </c>
      <c r="I1221" s="7" t="n">
        <v>129.9900055</v>
      </c>
      <c r="J1221" s="6" t="n">
        <v>1</v>
      </c>
      <c r="K1221" s="7" t="n">
        <v>129.9900055</v>
      </c>
      <c r="L1221" s="7" t="n">
        <v>0</v>
      </c>
      <c r="M1221" s="8" t="n">
        <v>0</v>
      </c>
      <c r="N1221" s="7" t="n">
        <v>47.18999863</v>
      </c>
      <c r="O1221" s="12" t="n">
        <v>1</v>
      </c>
    </row>
    <row r="1222" customFormat="false" ht="15" hidden="false" customHeight="true" outlineLevel="0" collapsed="false">
      <c r="A1222" s="6" t="n">
        <v>34428</v>
      </c>
      <c r="B1222" s="6" t="s">
        <v>26</v>
      </c>
      <c r="C1222" s="6" t="s">
        <v>49</v>
      </c>
      <c r="D1222" s="6" t="s">
        <v>31</v>
      </c>
      <c r="E1222" s="6" t="s">
        <v>56</v>
      </c>
      <c r="F1222" s="6" t="s">
        <v>75</v>
      </c>
      <c r="G1222" s="6" t="s">
        <v>44</v>
      </c>
      <c r="H1222" s="6" t="n">
        <v>1</v>
      </c>
      <c r="I1222" s="7" t="n">
        <v>299.980011</v>
      </c>
      <c r="J1222" s="6" t="n">
        <v>1</v>
      </c>
      <c r="K1222" s="7" t="n">
        <v>299.980011</v>
      </c>
      <c r="L1222" s="7" t="n">
        <v>21</v>
      </c>
      <c r="M1222" s="8" t="n">
        <v>0.07</v>
      </c>
      <c r="N1222" s="7" t="n">
        <v>119.9599991</v>
      </c>
      <c r="O1222" s="12" t="n">
        <v>1</v>
      </c>
    </row>
    <row r="1223" customFormat="false" ht="15" hidden="false" customHeight="true" outlineLevel="0" collapsed="false">
      <c r="A1223" s="6" t="n">
        <v>11248</v>
      </c>
      <c r="B1223" s="6" t="s">
        <v>36</v>
      </c>
      <c r="C1223" s="6" t="s">
        <v>49</v>
      </c>
      <c r="D1223" s="6" t="s">
        <v>21</v>
      </c>
      <c r="E1223" s="6" t="s">
        <v>22</v>
      </c>
      <c r="F1223" s="6" t="s">
        <v>58</v>
      </c>
      <c r="G1223" s="6" t="s">
        <v>44</v>
      </c>
      <c r="H1223" s="6" t="n">
        <v>0</v>
      </c>
      <c r="I1223" s="7" t="n">
        <v>49.97999954</v>
      </c>
      <c r="J1223" s="6" t="n">
        <v>5</v>
      </c>
      <c r="K1223" s="7" t="n">
        <v>249.8999939</v>
      </c>
      <c r="L1223" s="7" t="n">
        <v>12.5</v>
      </c>
      <c r="M1223" s="8" t="n">
        <v>0.050000001</v>
      </c>
      <c r="N1223" s="7" t="n">
        <v>80.23999786</v>
      </c>
      <c r="O1223" s="9" t="n">
        <v>0</v>
      </c>
    </row>
    <row r="1224" customFormat="false" ht="15" hidden="false" customHeight="true" outlineLevel="0" collapsed="false">
      <c r="A1224" s="6" t="n">
        <v>27728</v>
      </c>
      <c r="B1224" s="6" t="s">
        <v>19</v>
      </c>
      <c r="C1224" s="6" t="s">
        <v>37</v>
      </c>
      <c r="D1224" s="6" t="s">
        <v>27</v>
      </c>
      <c r="E1224" s="6" t="s">
        <v>28</v>
      </c>
      <c r="F1224" s="6" t="s">
        <v>75</v>
      </c>
      <c r="G1224" s="6" t="s">
        <v>34</v>
      </c>
      <c r="H1224" s="6" t="n">
        <v>4</v>
      </c>
      <c r="I1224" s="7" t="n">
        <v>299.980011</v>
      </c>
      <c r="J1224" s="6" t="n">
        <v>1</v>
      </c>
      <c r="K1224" s="7" t="n">
        <v>299.980011</v>
      </c>
      <c r="L1224" s="7" t="n">
        <v>39</v>
      </c>
      <c r="M1224" s="8" t="n">
        <v>0.129999995</v>
      </c>
      <c r="N1224" s="7" t="n">
        <v>91.33999634</v>
      </c>
      <c r="O1224" s="9" t="n">
        <v>0</v>
      </c>
    </row>
    <row r="1225" customFormat="false" ht="15" hidden="false" customHeight="true" outlineLevel="0" collapsed="false">
      <c r="A1225" s="6" t="n">
        <v>24436</v>
      </c>
      <c r="B1225" s="6" t="s">
        <v>26</v>
      </c>
      <c r="C1225" s="6" t="s">
        <v>49</v>
      </c>
      <c r="D1225" s="6" t="s">
        <v>27</v>
      </c>
      <c r="E1225" s="6" t="s">
        <v>28</v>
      </c>
      <c r="F1225" s="6" t="s">
        <v>58</v>
      </c>
      <c r="G1225" s="6" t="s">
        <v>34</v>
      </c>
      <c r="H1225" s="6" t="n">
        <v>1</v>
      </c>
      <c r="I1225" s="7" t="n">
        <v>49.97999954</v>
      </c>
      <c r="J1225" s="6" t="n">
        <v>2</v>
      </c>
      <c r="K1225" s="7" t="n">
        <v>99.95999908</v>
      </c>
      <c r="L1225" s="7" t="n">
        <v>5</v>
      </c>
      <c r="M1225" s="8" t="n">
        <v>0.050000001</v>
      </c>
      <c r="N1225" s="7" t="n">
        <v>29.44000053</v>
      </c>
      <c r="O1225" s="12" t="n">
        <v>1</v>
      </c>
    </row>
    <row r="1226" customFormat="false" ht="15" hidden="false" customHeight="true" outlineLevel="0" collapsed="false">
      <c r="A1226" s="6" t="n">
        <v>845</v>
      </c>
      <c r="B1226" s="6" t="s">
        <v>19</v>
      </c>
      <c r="C1226" s="6" t="s">
        <v>37</v>
      </c>
      <c r="D1226" s="6" t="s">
        <v>50</v>
      </c>
      <c r="E1226" s="6" t="s">
        <v>63</v>
      </c>
      <c r="F1226" s="6" t="s">
        <v>33</v>
      </c>
      <c r="G1226" s="6" t="s">
        <v>44</v>
      </c>
      <c r="H1226" s="6" t="n">
        <v>4</v>
      </c>
      <c r="I1226" s="7" t="n">
        <v>59.99000168</v>
      </c>
      <c r="J1226" s="6" t="n">
        <v>1</v>
      </c>
      <c r="K1226" s="7" t="n">
        <v>59.99000168</v>
      </c>
      <c r="L1226" s="7" t="n">
        <v>1.799999952</v>
      </c>
      <c r="M1226" s="8" t="n">
        <v>0.029999999</v>
      </c>
      <c r="N1226" s="7" t="n">
        <v>26.19000053</v>
      </c>
      <c r="O1226" s="12" t="n">
        <v>1</v>
      </c>
    </row>
    <row r="1227" customFormat="false" ht="15" hidden="false" customHeight="true" outlineLevel="0" collapsed="false">
      <c r="A1227" s="6" t="n">
        <v>34150</v>
      </c>
      <c r="B1227" s="6" t="s">
        <v>46</v>
      </c>
      <c r="C1227" s="6" t="s">
        <v>37</v>
      </c>
      <c r="D1227" s="6" t="s">
        <v>31</v>
      </c>
      <c r="E1227" s="6" t="s">
        <v>32</v>
      </c>
      <c r="F1227" s="6" t="s">
        <v>58</v>
      </c>
      <c r="G1227" s="6" t="s">
        <v>24</v>
      </c>
      <c r="H1227" s="6" t="n">
        <v>2</v>
      </c>
      <c r="I1227" s="7" t="n">
        <v>49.97999954</v>
      </c>
      <c r="J1227" s="6" t="n">
        <v>1</v>
      </c>
      <c r="K1227" s="7" t="n">
        <v>49.97999954</v>
      </c>
      <c r="L1227" s="7" t="n">
        <v>0.5</v>
      </c>
      <c r="M1227" s="8" t="n">
        <v>0.01</v>
      </c>
      <c r="N1227" s="7" t="n">
        <v>20.78000069</v>
      </c>
      <c r="O1227" s="12" t="n">
        <v>1</v>
      </c>
    </row>
    <row r="1228" customFormat="false" ht="15" hidden="false" customHeight="true" outlineLevel="0" collapsed="false">
      <c r="A1228" s="6" t="n">
        <v>35551</v>
      </c>
      <c r="B1228" s="6" t="s">
        <v>36</v>
      </c>
      <c r="C1228" s="6" t="s">
        <v>37</v>
      </c>
      <c r="D1228" s="6" t="s">
        <v>31</v>
      </c>
      <c r="E1228" s="6" t="s">
        <v>62</v>
      </c>
      <c r="F1228" s="6" t="s">
        <v>75</v>
      </c>
      <c r="G1228" s="6" t="s">
        <v>34</v>
      </c>
      <c r="H1228" s="6" t="n">
        <v>0</v>
      </c>
      <c r="I1228" s="7" t="n">
        <v>299.980011</v>
      </c>
      <c r="J1228" s="6" t="n">
        <v>1</v>
      </c>
      <c r="K1228" s="7" t="n">
        <v>299.980011</v>
      </c>
      <c r="L1228" s="7" t="n">
        <v>48</v>
      </c>
      <c r="M1228" s="8" t="n">
        <v>0.159999996</v>
      </c>
      <c r="N1228" s="7" t="n">
        <v>73.08000183</v>
      </c>
      <c r="O1228" s="12" t="n">
        <v>1</v>
      </c>
    </row>
    <row r="1229" customFormat="false" ht="15" hidden="false" customHeight="true" outlineLevel="0" collapsed="false">
      <c r="A1229" s="6" t="n">
        <v>5998</v>
      </c>
      <c r="B1229" s="6" t="s">
        <v>46</v>
      </c>
      <c r="C1229" s="6" t="s">
        <v>20</v>
      </c>
      <c r="D1229" s="6" t="s">
        <v>50</v>
      </c>
      <c r="E1229" s="6" t="s">
        <v>51</v>
      </c>
      <c r="F1229" s="6" t="s">
        <v>73</v>
      </c>
      <c r="G1229" s="6" t="s">
        <v>44</v>
      </c>
      <c r="H1229" s="6" t="n">
        <v>2</v>
      </c>
      <c r="I1229" s="7" t="n">
        <v>39.99000168</v>
      </c>
      <c r="J1229" s="6" t="n">
        <v>1</v>
      </c>
      <c r="K1229" s="7" t="n">
        <v>39.99000168</v>
      </c>
      <c r="L1229" s="7" t="n">
        <v>0</v>
      </c>
      <c r="M1229" s="8" t="n">
        <v>0</v>
      </c>
      <c r="N1229" s="7" t="n">
        <v>-9</v>
      </c>
      <c r="O1229" s="12" t="n">
        <v>1</v>
      </c>
    </row>
    <row r="1230" customFormat="false" ht="15" hidden="false" customHeight="true" outlineLevel="0" collapsed="false">
      <c r="A1230" s="6" t="n">
        <v>1512</v>
      </c>
      <c r="B1230" s="6" t="s">
        <v>26</v>
      </c>
      <c r="C1230" s="6" t="s">
        <v>37</v>
      </c>
      <c r="D1230" s="6" t="s">
        <v>50</v>
      </c>
      <c r="E1230" s="6" t="s">
        <v>51</v>
      </c>
      <c r="F1230" s="6" t="s">
        <v>33</v>
      </c>
      <c r="G1230" s="6" t="s">
        <v>44</v>
      </c>
      <c r="H1230" s="6" t="n">
        <v>1</v>
      </c>
      <c r="I1230" s="7" t="n">
        <v>59.99000168</v>
      </c>
      <c r="J1230" s="6" t="n">
        <v>2</v>
      </c>
      <c r="K1230" s="7" t="n">
        <v>119.9800034</v>
      </c>
      <c r="L1230" s="7" t="n">
        <v>14.39999962</v>
      </c>
      <c r="M1230" s="8" t="n">
        <v>0.119999997</v>
      </c>
      <c r="N1230" s="7" t="n">
        <v>49.61999893</v>
      </c>
      <c r="O1230" s="12" t="n">
        <v>1</v>
      </c>
    </row>
    <row r="1231" customFormat="false" ht="15" hidden="false" customHeight="true" outlineLevel="0" collapsed="false">
      <c r="A1231" s="6" t="n">
        <v>65875</v>
      </c>
      <c r="B1231" s="6" t="s">
        <v>26</v>
      </c>
      <c r="C1231" s="6" t="s">
        <v>20</v>
      </c>
      <c r="D1231" s="6" t="s">
        <v>21</v>
      </c>
      <c r="E1231" s="6" t="s">
        <v>65</v>
      </c>
      <c r="F1231" s="6" t="s">
        <v>23</v>
      </c>
      <c r="G1231" s="6" t="s">
        <v>34</v>
      </c>
      <c r="H1231" s="6" t="n">
        <v>1</v>
      </c>
      <c r="I1231" s="7" t="n">
        <v>129.9900055</v>
      </c>
      <c r="J1231" s="6" t="n">
        <v>1</v>
      </c>
      <c r="K1231" s="7" t="n">
        <v>129.9900055</v>
      </c>
      <c r="L1231" s="7" t="n">
        <v>1.299999952</v>
      </c>
      <c r="M1231" s="8" t="n">
        <v>0.01</v>
      </c>
      <c r="N1231" s="7" t="n">
        <v>50.18999863</v>
      </c>
      <c r="O1231" s="12" t="n">
        <v>1</v>
      </c>
    </row>
    <row r="1232" customFormat="false" ht="15" hidden="false" customHeight="true" outlineLevel="0" collapsed="false">
      <c r="A1232" s="6" t="n">
        <v>19329</v>
      </c>
      <c r="B1232" s="6" t="s">
        <v>19</v>
      </c>
      <c r="C1232" s="6" t="s">
        <v>20</v>
      </c>
      <c r="D1232" s="6" t="s">
        <v>21</v>
      </c>
      <c r="E1232" s="6" t="s">
        <v>65</v>
      </c>
      <c r="F1232" s="6" t="s">
        <v>29</v>
      </c>
      <c r="G1232" s="6" t="s">
        <v>34</v>
      </c>
      <c r="H1232" s="6" t="n">
        <v>4</v>
      </c>
      <c r="I1232" s="7" t="n">
        <v>99.98999786</v>
      </c>
      <c r="J1232" s="6" t="n">
        <v>4</v>
      </c>
      <c r="K1232" s="7" t="n">
        <v>399.9599915</v>
      </c>
      <c r="L1232" s="7" t="n">
        <v>0</v>
      </c>
      <c r="M1232" s="8" t="n">
        <v>0</v>
      </c>
      <c r="N1232" s="7" t="n">
        <v>99.98999786</v>
      </c>
      <c r="O1232" s="12" t="n">
        <v>1</v>
      </c>
    </row>
    <row r="1233" customFormat="false" ht="15" hidden="false" customHeight="true" outlineLevel="0" collapsed="false">
      <c r="A1233" s="6" t="n">
        <v>3107</v>
      </c>
      <c r="B1233" s="6" t="s">
        <v>26</v>
      </c>
      <c r="C1233" s="6" t="s">
        <v>37</v>
      </c>
      <c r="D1233" s="6" t="s">
        <v>50</v>
      </c>
      <c r="E1233" s="6" t="s">
        <v>51</v>
      </c>
      <c r="F1233" s="6" t="s">
        <v>71</v>
      </c>
      <c r="G1233" s="6" t="s">
        <v>34</v>
      </c>
      <c r="H1233" s="6" t="n">
        <v>1</v>
      </c>
      <c r="I1233" s="7" t="n">
        <v>199.9900055</v>
      </c>
      <c r="J1233" s="6" t="n">
        <v>1</v>
      </c>
      <c r="K1233" s="7" t="n">
        <v>199.9900055</v>
      </c>
      <c r="L1233" s="7" t="n">
        <v>0</v>
      </c>
      <c r="M1233" s="8" t="n">
        <v>0</v>
      </c>
      <c r="N1233" s="7" t="n">
        <v>52</v>
      </c>
      <c r="O1233" s="12" t="n">
        <v>1</v>
      </c>
    </row>
    <row r="1234" customFormat="false" ht="15" hidden="false" customHeight="true" outlineLevel="0" collapsed="false">
      <c r="A1234" s="6" t="n">
        <v>8784</v>
      </c>
      <c r="B1234" s="6" t="s">
        <v>19</v>
      </c>
      <c r="C1234" s="6" t="s">
        <v>20</v>
      </c>
      <c r="D1234" s="6" t="s">
        <v>50</v>
      </c>
      <c r="E1234" s="6" t="s">
        <v>63</v>
      </c>
      <c r="F1234" s="6" t="s">
        <v>29</v>
      </c>
      <c r="G1234" s="6" t="s">
        <v>44</v>
      </c>
      <c r="H1234" s="6" t="n">
        <v>4</v>
      </c>
      <c r="I1234" s="7" t="n">
        <v>99.98999786</v>
      </c>
      <c r="J1234" s="6" t="n">
        <v>5</v>
      </c>
      <c r="K1234" s="7" t="n">
        <v>499.9500122</v>
      </c>
      <c r="L1234" s="7" t="n">
        <v>5</v>
      </c>
      <c r="M1234" s="8" t="n">
        <v>0.01</v>
      </c>
      <c r="N1234" s="7" t="n">
        <v>242.5299988</v>
      </c>
      <c r="O1234" s="12" t="n">
        <v>1</v>
      </c>
    </row>
    <row r="1235" customFormat="false" ht="15" hidden="false" customHeight="true" outlineLevel="0" collapsed="false">
      <c r="A1235" s="6" t="n">
        <v>64172</v>
      </c>
      <c r="B1235" s="6" t="s">
        <v>26</v>
      </c>
      <c r="C1235" s="6" t="s">
        <v>49</v>
      </c>
      <c r="D1235" s="6" t="s">
        <v>21</v>
      </c>
      <c r="E1235" s="6" t="s">
        <v>65</v>
      </c>
      <c r="F1235" s="6" t="s">
        <v>73</v>
      </c>
      <c r="G1235" s="6" t="s">
        <v>44</v>
      </c>
      <c r="H1235" s="6" t="n">
        <v>1</v>
      </c>
      <c r="I1235" s="7" t="n">
        <v>199.9900055</v>
      </c>
      <c r="J1235" s="6" t="n">
        <v>1</v>
      </c>
      <c r="K1235" s="7" t="n">
        <v>199.9900055</v>
      </c>
      <c r="L1235" s="7" t="n">
        <v>14</v>
      </c>
      <c r="M1235" s="8" t="n">
        <v>0.07</v>
      </c>
      <c r="N1235" s="7" t="n">
        <v>58.22000122</v>
      </c>
      <c r="O1235" s="12" t="n">
        <v>1</v>
      </c>
    </row>
    <row r="1236" customFormat="false" ht="15" hidden="false" customHeight="true" outlineLevel="0" collapsed="false">
      <c r="A1236" s="6" t="n">
        <v>24178</v>
      </c>
      <c r="B1236" s="6" t="s">
        <v>19</v>
      </c>
      <c r="C1236" s="6" t="s">
        <v>20</v>
      </c>
      <c r="D1236" s="6" t="s">
        <v>27</v>
      </c>
      <c r="E1236" s="6" t="s">
        <v>69</v>
      </c>
      <c r="F1236" s="6" t="s">
        <v>58</v>
      </c>
      <c r="G1236" s="6" t="s">
        <v>34</v>
      </c>
      <c r="H1236" s="6" t="n">
        <v>4</v>
      </c>
      <c r="I1236" s="7" t="n">
        <v>49.97999954</v>
      </c>
      <c r="J1236" s="6" t="n">
        <v>2</v>
      </c>
      <c r="K1236" s="7" t="n">
        <v>99.95999908</v>
      </c>
      <c r="L1236" s="7" t="n">
        <v>1</v>
      </c>
      <c r="M1236" s="8" t="n">
        <v>0.01</v>
      </c>
      <c r="N1236" s="7" t="n">
        <v>32.15999985</v>
      </c>
      <c r="O1236" s="9" t="n">
        <v>0</v>
      </c>
    </row>
    <row r="1237" customFormat="false" ht="15" hidden="false" customHeight="true" outlineLevel="0" collapsed="false">
      <c r="A1237" s="6" t="n">
        <v>37540</v>
      </c>
      <c r="B1237" s="6" t="s">
        <v>46</v>
      </c>
      <c r="C1237" s="6" t="s">
        <v>20</v>
      </c>
      <c r="D1237" s="6" t="s">
        <v>31</v>
      </c>
      <c r="E1237" s="6" t="s">
        <v>56</v>
      </c>
      <c r="F1237" s="6" t="s">
        <v>43</v>
      </c>
      <c r="G1237" s="6" t="s">
        <v>34</v>
      </c>
      <c r="H1237" s="6" t="n">
        <v>2</v>
      </c>
      <c r="I1237" s="7" t="n">
        <v>15.98999977</v>
      </c>
      <c r="J1237" s="6" t="n">
        <v>3</v>
      </c>
      <c r="K1237" s="7" t="n">
        <v>47.97000122</v>
      </c>
      <c r="L1237" s="7" t="n">
        <v>9.590000153</v>
      </c>
      <c r="M1237" s="8" t="n">
        <v>0.200000003</v>
      </c>
      <c r="N1237" s="7" t="n">
        <v>13.93000031</v>
      </c>
      <c r="O1237" s="12" t="n">
        <v>1</v>
      </c>
    </row>
    <row r="1238" customFormat="false" ht="15" hidden="false" customHeight="true" outlineLevel="0" collapsed="false">
      <c r="A1238" s="6" t="n">
        <v>51865</v>
      </c>
      <c r="B1238" s="6" t="s">
        <v>19</v>
      </c>
      <c r="C1238" s="6" t="s">
        <v>37</v>
      </c>
      <c r="D1238" s="6" t="s">
        <v>50</v>
      </c>
      <c r="E1238" s="6" t="s">
        <v>63</v>
      </c>
      <c r="F1238" s="6" t="s">
        <v>58</v>
      </c>
      <c r="G1238" s="6" t="s">
        <v>44</v>
      </c>
      <c r="H1238" s="6" t="n">
        <v>4</v>
      </c>
      <c r="I1238" s="7" t="n">
        <v>49.97999954</v>
      </c>
      <c r="J1238" s="6" t="n">
        <v>4</v>
      </c>
      <c r="K1238" s="7" t="n">
        <v>199.9199982</v>
      </c>
      <c r="L1238" s="7" t="n">
        <v>33.99000168</v>
      </c>
      <c r="M1238" s="8" t="n">
        <v>0.170000002</v>
      </c>
      <c r="N1238" s="7" t="n">
        <v>10.44999981</v>
      </c>
      <c r="O1238" s="12" t="n">
        <v>1</v>
      </c>
    </row>
    <row r="1239" customFormat="false" ht="15" hidden="false" customHeight="true" outlineLevel="0" collapsed="false">
      <c r="A1239" s="6" t="n">
        <v>52655</v>
      </c>
      <c r="B1239" s="6" t="s">
        <v>19</v>
      </c>
      <c r="C1239" s="6" t="s">
        <v>20</v>
      </c>
      <c r="D1239" s="6" t="s">
        <v>50</v>
      </c>
      <c r="E1239" s="6" t="s">
        <v>51</v>
      </c>
      <c r="F1239" s="6" t="s">
        <v>33</v>
      </c>
      <c r="G1239" s="6" t="s">
        <v>34</v>
      </c>
      <c r="H1239" s="6" t="n">
        <v>4</v>
      </c>
      <c r="I1239" s="7" t="n">
        <v>59.99000168</v>
      </c>
      <c r="J1239" s="6" t="n">
        <v>1</v>
      </c>
      <c r="K1239" s="7" t="n">
        <v>59.99000168</v>
      </c>
      <c r="L1239" s="7" t="n">
        <v>7.800000191</v>
      </c>
      <c r="M1239" s="8" t="n">
        <v>0.129999995</v>
      </c>
      <c r="N1239" s="7" t="n">
        <v>9.920000076</v>
      </c>
      <c r="O1239" s="12" t="n">
        <v>1</v>
      </c>
    </row>
    <row r="1240" customFormat="false" ht="15" hidden="false" customHeight="true" outlineLevel="0" collapsed="false">
      <c r="A1240" s="6" t="n">
        <v>11787</v>
      </c>
      <c r="B1240" s="6" t="s">
        <v>36</v>
      </c>
      <c r="C1240" s="6" t="s">
        <v>37</v>
      </c>
      <c r="D1240" s="6" t="s">
        <v>21</v>
      </c>
      <c r="E1240" s="6" t="s">
        <v>65</v>
      </c>
      <c r="F1240" s="6" t="s">
        <v>29</v>
      </c>
      <c r="G1240" s="6" t="s">
        <v>47</v>
      </c>
      <c r="H1240" s="6" t="n">
        <v>0</v>
      </c>
      <c r="I1240" s="7" t="n">
        <v>99.98999786</v>
      </c>
      <c r="J1240" s="6" t="n">
        <v>4</v>
      </c>
      <c r="K1240" s="7" t="n">
        <v>399.9599915</v>
      </c>
      <c r="L1240" s="7" t="n">
        <v>20</v>
      </c>
      <c r="M1240" s="8" t="n">
        <v>0.050000001</v>
      </c>
      <c r="N1240" s="7" t="n">
        <v>110.1900024</v>
      </c>
      <c r="O1240" s="9" t="n">
        <v>0</v>
      </c>
    </row>
    <row r="1241" customFormat="false" ht="15" hidden="false" customHeight="true" outlineLevel="0" collapsed="false">
      <c r="A1241" s="6" t="n">
        <v>51971</v>
      </c>
      <c r="B1241" s="6" t="s">
        <v>46</v>
      </c>
      <c r="C1241" s="6" t="s">
        <v>37</v>
      </c>
      <c r="D1241" s="6" t="s">
        <v>50</v>
      </c>
      <c r="E1241" s="6" t="s">
        <v>51</v>
      </c>
      <c r="F1241" s="6" t="s">
        <v>29</v>
      </c>
      <c r="G1241" s="6" t="s">
        <v>44</v>
      </c>
      <c r="H1241" s="6" t="n">
        <v>2</v>
      </c>
      <c r="I1241" s="7" t="n">
        <v>99.98999786</v>
      </c>
      <c r="J1241" s="6" t="n">
        <v>4</v>
      </c>
      <c r="K1241" s="7" t="n">
        <v>399.9599915</v>
      </c>
      <c r="L1241" s="7" t="n">
        <v>99.98999786</v>
      </c>
      <c r="M1241" s="8" t="n">
        <v>0.25</v>
      </c>
      <c r="N1241" s="7" t="n">
        <v>3</v>
      </c>
      <c r="O1241" s="9" t="n">
        <v>0</v>
      </c>
    </row>
    <row r="1242" customFormat="false" ht="15" hidden="false" customHeight="true" outlineLevel="0" collapsed="false">
      <c r="A1242" s="6" t="n">
        <v>52302</v>
      </c>
      <c r="B1242" s="6" t="s">
        <v>19</v>
      </c>
      <c r="C1242" s="6" t="s">
        <v>37</v>
      </c>
      <c r="D1242" s="6" t="s">
        <v>50</v>
      </c>
      <c r="E1242" s="6" t="s">
        <v>72</v>
      </c>
      <c r="F1242" s="6" t="s">
        <v>29</v>
      </c>
      <c r="G1242" s="6" t="s">
        <v>34</v>
      </c>
      <c r="H1242" s="6" t="n">
        <v>4</v>
      </c>
      <c r="I1242" s="7" t="n">
        <v>99.98999786</v>
      </c>
      <c r="J1242" s="6" t="n">
        <v>4</v>
      </c>
      <c r="K1242" s="7" t="n">
        <v>399.9599915</v>
      </c>
      <c r="L1242" s="7" t="n">
        <v>99.98999786</v>
      </c>
      <c r="M1242" s="8" t="n">
        <v>0.25</v>
      </c>
      <c r="N1242" s="7" t="n">
        <v>-3.900000095</v>
      </c>
      <c r="O1242" s="9" t="n">
        <v>0</v>
      </c>
    </row>
    <row r="1243" customFormat="false" ht="15" hidden="false" customHeight="true" outlineLevel="0" collapsed="false">
      <c r="A1243" s="6" t="n">
        <v>12178</v>
      </c>
      <c r="B1243" s="6" t="s">
        <v>46</v>
      </c>
      <c r="C1243" s="6" t="s">
        <v>20</v>
      </c>
      <c r="D1243" s="6" t="s">
        <v>21</v>
      </c>
      <c r="E1243" s="6" t="s">
        <v>65</v>
      </c>
      <c r="F1243" s="6" t="s">
        <v>99</v>
      </c>
      <c r="G1243" s="6" t="s">
        <v>24</v>
      </c>
      <c r="H1243" s="6" t="n">
        <v>2</v>
      </c>
      <c r="I1243" s="7" t="n">
        <v>65</v>
      </c>
      <c r="J1243" s="6" t="n">
        <v>1</v>
      </c>
      <c r="K1243" s="7" t="n">
        <v>65</v>
      </c>
      <c r="L1243" s="7" t="n">
        <v>11.69999981</v>
      </c>
      <c r="M1243" s="8" t="n">
        <v>0.180000007</v>
      </c>
      <c r="N1243" s="7" t="n">
        <v>-10.65999985</v>
      </c>
      <c r="O1243" s="12" t="n">
        <v>1</v>
      </c>
    </row>
    <row r="1244" customFormat="false" ht="15" hidden="false" customHeight="true" outlineLevel="0" collapsed="false">
      <c r="A1244" s="6" t="n">
        <v>61023</v>
      </c>
      <c r="B1244" s="6" t="s">
        <v>26</v>
      </c>
      <c r="C1244" s="6" t="s">
        <v>20</v>
      </c>
      <c r="D1244" s="6" t="s">
        <v>50</v>
      </c>
      <c r="E1244" s="6" t="s">
        <v>51</v>
      </c>
      <c r="F1244" s="6" t="s">
        <v>40</v>
      </c>
      <c r="G1244" s="6" t="s">
        <v>24</v>
      </c>
      <c r="H1244" s="6" t="n">
        <v>1</v>
      </c>
      <c r="I1244" s="7" t="n">
        <v>399.980011</v>
      </c>
      <c r="J1244" s="6" t="n">
        <v>1</v>
      </c>
      <c r="K1244" s="7" t="n">
        <v>399.980011</v>
      </c>
      <c r="L1244" s="7" t="n">
        <v>72</v>
      </c>
      <c r="M1244" s="8" t="n">
        <v>0.180000007</v>
      </c>
      <c r="N1244" s="7" t="n">
        <v>72.16000366</v>
      </c>
      <c r="O1244" s="12" t="n">
        <v>1</v>
      </c>
    </row>
    <row r="1245" customFormat="false" ht="15" hidden="false" customHeight="true" outlineLevel="0" collapsed="false">
      <c r="A1245" s="6" t="n">
        <v>29417</v>
      </c>
      <c r="B1245" s="6" t="s">
        <v>19</v>
      </c>
      <c r="C1245" s="6" t="s">
        <v>20</v>
      </c>
      <c r="D1245" s="6" t="s">
        <v>27</v>
      </c>
      <c r="E1245" s="6" t="s">
        <v>54</v>
      </c>
      <c r="F1245" s="6" t="s">
        <v>23</v>
      </c>
      <c r="G1245" s="6" t="s">
        <v>47</v>
      </c>
      <c r="H1245" s="6" t="n">
        <v>4</v>
      </c>
      <c r="I1245" s="7" t="n">
        <v>129.9900055</v>
      </c>
      <c r="J1245" s="6" t="n">
        <v>1</v>
      </c>
      <c r="K1245" s="7" t="n">
        <v>129.9900055</v>
      </c>
      <c r="L1245" s="7" t="n">
        <v>20.79999924</v>
      </c>
      <c r="M1245" s="8" t="n">
        <v>0.159999996</v>
      </c>
      <c r="N1245" s="7" t="n">
        <v>30.5699997</v>
      </c>
      <c r="O1245" s="9" t="n">
        <v>0</v>
      </c>
    </row>
    <row r="1246" customFormat="false" ht="15" hidden="false" customHeight="true" outlineLevel="0" collapsed="false">
      <c r="A1246" s="6" t="n">
        <v>24124</v>
      </c>
      <c r="B1246" s="6" t="s">
        <v>46</v>
      </c>
      <c r="C1246" s="6" t="s">
        <v>49</v>
      </c>
      <c r="D1246" s="6" t="s">
        <v>27</v>
      </c>
      <c r="E1246" s="6" t="s">
        <v>42</v>
      </c>
      <c r="F1246" s="6" t="s">
        <v>75</v>
      </c>
      <c r="G1246" s="6" t="s">
        <v>44</v>
      </c>
      <c r="H1246" s="6" t="n">
        <v>2</v>
      </c>
      <c r="I1246" s="7" t="n">
        <v>299.980011</v>
      </c>
      <c r="J1246" s="6" t="n">
        <v>1</v>
      </c>
      <c r="K1246" s="7" t="n">
        <v>299.980011</v>
      </c>
      <c r="L1246" s="7" t="n">
        <v>54</v>
      </c>
      <c r="M1246" s="8" t="n">
        <v>0.180000007</v>
      </c>
      <c r="N1246" s="7" t="n">
        <v>73.80000305</v>
      </c>
      <c r="O1246" s="12" t="n">
        <v>1</v>
      </c>
    </row>
    <row r="1247" customFormat="false" ht="15" hidden="false" customHeight="true" outlineLevel="0" collapsed="false">
      <c r="A1247" s="6" t="n">
        <v>58309</v>
      </c>
      <c r="B1247" s="6" t="s">
        <v>19</v>
      </c>
      <c r="C1247" s="6" t="s">
        <v>20</v>
      </c>
      <c r="D1247" s="6" t="s">
        <v>50</v>
      </c>
      <c r="E1247" s="6" t="s">
        <v>63</v>
      </c>
      <c r="F1247" s="6" t="s">
        <v>33</v>
      </c>
      <c r="G1247" s="6" t="s">
        <v>34</v>
      </c>
      <c r="H1247" s="6" t="n">
        <v>4</v>
      </c>
      <c r="I1247" s="7" t="n">
        <v>59.99000168</v>
      </c>
      <c r="J1247" s="6" t="n">
        <v>4</v>
      </c>
      <c r="K1247" s="7" t="n">
        <v>239.9600067</v>
      </c>
      <c r="L1247" s="7" t="n">
        <v>21.60000038</v>
      </c>
      <c r="M1247" s="8" t="n">
        <v>0.090000004</v>
      </c>
      <c r="N1247" s="7" t="n">
        <v>24.02000046</v>
      </c>
      <c r="O1247" s="12" t="n">
        <v>1</v>
      </c>
    </row>
    <row r="1248" customFormat="false" ht="15" hidden="false" customHeight="true" outlineLevel="0" collapsed="false">
      <c r="A1248" s="6" t="n">
        <v>61830</v>
      </c>
      <c r="B1248" s="6" t="s">
        <v>19</v>
      </c>
      <c r="C1248" s="6" t="s">
        <v>49</v>
      </c>
      <c r="D1248" s="6" t="s">
        <v>21</v>
      </c>
      <c r="E1248" s="6" t="s">
        <v>65</v>
      </c>
      <c r="F1248" s="6" t="s">
        <v>40</v>
      </c>
      <c r="G1248" s="6" t="s">
        <v>34</v>
      </c>
      <c r="H1248" s="6" t="n">
        <v>4</v>
      </c>
      <c r="I1248" s="7" t="n">
        <v>399.980011</v>
      </c>
      <c r="J1248" s="6" t="n">
        <v>1</v>
      </c>
      <c r="K1248" s="7" t="n">
        <v>399.980011</v>
      </c>
      <c r="L1248" s="7" t="n">
        <v>60</v>
      </c>
      <c r="M1248" s="8" t="n">
        <v>0.150000006</v>
      </c>
      <c r="N1248" s="7" t="n">
        <v>95.19999695</v>
      </c>
      <c r="O1248" s="12" t="n">
        <v>1</v>
      </c>
    </row>
    <row r="1249" customFormat="false" ht="15" hidden="false" customHeight="true" outlineLevel="0" collapsed="false">
      <c r="A1249" s="6" t="n">
        <v>57977</v>
      </c>
      <c r="B1249" s="6" t="s">
        <v>19</v>
      </c>
      <c r="C1249" s="6" t="s">
        <v>20</v>
      </c>
      <c r="D1249" s="6" t="s">
        <v>50</v>
      </c>
      <c r="E1249" s="6" t="s">
        <v>51</v>
      </c>
      <c r="F1249" s="6" t="s">
        <v>58</v>
      </c>
      <c r="G1249" s="6" t="s">
        <v>44</v>
      </c>
      <c r="H1249" s="6" t="n">
        <v>4</v>
      </c>
      <c r="I1249" s="7" t="n">
        <v>49.97999954</v>
      </c>
      <c r="J1249" s="6" t="n">
        <v>3</v>
      </c>
      <c r="K1249" s="7" t="n">
        <v>149.9400024</v>
      </c>
      <c r="L1249" s="7" t="n">
        <v>6</v>
      </c>
      <c r="M1249" s="8" t="n">
        <v>0.039999999</v>
      </c>
      <c r="N1249" s="7" t="n">
        <v>52.25</v>
      </c>
      <c r="O1249" s="9" t="n">
        <v>0</v>
      </c>
    </row>
    <row r="1250" customFormat="false" ht="15" hidden="false" customHeight="true" outlineLevel="0" collapsed="false">
      <c r="A1250" s="6" t="n">
        <v>57048</v>
      </c>
      <c r="B1250" s="6" t="s">
        <v>46</v>
      </c>
      <c r="C1250" s="6" t="s">
        <v>49</v>
      </c>
      <c r="D1250" s="6" t="s">
        <v>50</v>
      </c>
      <c r="E1250" s="6" t="s">
        <v>72</v>
      </c>
      <c r="F1250" s="6" t="s">
        <v>100</v>
      </c>
      <c r="G1250" s="6" t="s">
        <v>34</v>
      </c>
      <c r="H1250" s="6" t="n">
        <v>2</v>
      </c>
      <c r="I1250" s="7" t="n">
        <v>17.98999977</v>
      </c>
      <c r="J1250" s="6" t="n">
        <v>1</v>
      </c>
      <c r="K1250" s="7" t="n">
        <v>17.98999977</v>
      </c>
      <c r="L1250" s="7" t="n">
        <v>0.899999976</v>
      </c>
      <c r="M1250" s="8" t="n">
        <v>0.050000001</v>
      </c>
      <c r="N1250" s="7" t="n">
        <v>2.049999952</v>
      </c>
      <c r="O1250" s="12" t="n">
        <v>1</v>
      </c>
    </row>
    <row r="1251" customFormat="false" ht="15" hidden="false" customHeight="true" outlineLevel="0" collapsed="false">
      <c r="A1251" s="6" t="n">
        <v>52757</v>
      </c>
      <c r="B1251" s="6" t="s">
        <v>26</v>
      </c>
      <c r="C1251" s="6" t="s">
        <v>37</v>
      </c>
      <c r="D1251" s="6" t="s">
        <v>50</v>
      </c>
      <c r="E1251" s="6" t="s">
        <v>51</v>
      </c>
      <c r="F1251" s="6" t="s">
        <v>43</v>
      </c>
      <c r="G1251" s="6" t="s">
        <v>34</v>
      </c>
      <c r="H1251" s="6" t="n">
        <v>1</v>
      </c>
      <c r="I1251" s="7" t="n">
        <v>21.98999977</v>
      </c>
      <c r="J1251" s="6" t="n">
        <v>3</v>
      </c>
      <c r="K1251" s="7" t="n">
        <v>65.97000122</v>
      </c>
      <c r="L1251" s="7" t="n">
        <v>11.86999989</v>
      </c>
      <c r="M1251" s="8" t="n">
        <v>0.180000007</v>
      </c>
      <c r="N1251" s="7" t="n">
        <v>27.04999924</v>
      </c>
      <c r="O1251" s="12" t="n">
        <v>1</v>
      </c>
    </row>
    <row r="1252" customFormat="false" ht="15" hidden="false" customHeight="true" outlineLevel="0" collapsed="false">
      <c r="A1252" s="6" t="n">
        <v>8265</v>
      </c>
      <c r="B1252" s="6" t="s">
        <v>19</v>
      </c>
      <c r="C1252" s="6" t="s">
        <v>20</v>
      </c>
      <c r="D1252" s="6" t="s">
        <v>50</v>
      </c>
      <c r="E1252" s="6" t="s">
        <v>63</v>
      </c>
      <c r="F1252" s="6" t="s">
        <v>29</v>
      </c>
      <c r="G1252" s="6" t="s">
        <v>34</v>
      </c>
      <c r="H1252" s="6" t="n">
        <v>4</v>
      </c>
      <c r="I1252" s="7" t="n">
        <v>99.98999786</v>
      </c>
      <c r="J1252" s="6" t="n">
        <v>5</v>
      </c>
      <c r="K1252" s="7" t="n">
        <v>499.9500122</v>
      </c>
      <c r="L1252" s="7" t="n">
        <v>84.98999786</v>
      </c>
      <c r="M1252" s="8" t="n">
        <v>0.170000002</v>
      </c>
      <c r="N1252" s="7" t="n">
        <v>124.4899979</v>
      </c>
      <c r="O1252" s="12" t="n">
        <v>1</v>
      </c>
    </row>
    <row r="1253" customFormat="false" ht="15" hidden="false" customHeight="true" outlineLevel="0" collapsed="false">
      <c r="A1253" s="6" t="n">
        <v>38161</v>
      </c>
      <c r="B1253" s="6" t="s">
        <v>19</v>
      </c>
      <c r="C1253" s="6" t="s">
        <v>20</v>
      </c>
      <c r="D1253" s="6" t="s">
        <v>31</v>
      </c>
      <c r="E1253" s="6" t="s">
        <v>56</v>
      </c>
      <c r="F1253" s="6" t="s">
        <v>71</v>
      </c>
      <c r="G1253" s="6" t="s">
        <v>34</v>
      </c>
      <c r="H1253" s="6" t="n">
        <v>4</v>
      </c>
      <c r="I1253" s="7" t="n">
        <v>199.9900055</v>
      </c>
      <c r="J1253" s="6" t="n">
        <v>1</v>
      </c>
      <c r="K1253" s="7" t="n">
        <v>199.9900055</v>
      </c>
      <c r="L1253" s="7" t="n">
        <v>32</v>
      </c>
      <c r="M1253" s="8" t="n">
        <v>0.159999996</v>
      </c>
      <c r="N1253" s="7" t="n">
        <v>80.63999939</v>
      </c>
      <c r="O1253" s="9" t="n">
        <v>0</v>
      </c>
    </row>
    <row r="1254" customFormat="false" ht="15" hidden="false" customHeight="true" outlineLevel="0" collapsed="false">
      <c r="A1254" s="6" t="n">
        <v>49805</v>
      </c>
      <c r="B1254" s="6" t="s">
        <v>19</v>
      </c>
      <c r="C1254" s="6" t="s">
        <v>20</v>
      </c>
      <c r="D1254" s="6" t="s">
        <v>27</v>
      </c>
      <c r="E1254" s="6" t="s">
        <v>79</v>
      </c>
      <c r="F1254" s="6" t="s">
        <v>23</v>
      </c>
      <c r="G1254" s="6" t="s">
        <v>34</v>
      </c>
      <c r="H1254" s="6" t="n">
        <v>4</v>
      </c>
      <c r="I1254" s="7" t="n">
        <v>129.9900055</v>
      </c>
      <c r="J1254" s="6" t="n">
        <v>1</v>
      </c>
      <c r="K1254" s="7" t="n">
        <v>129.9900055</v>
      </c>
      <c r="L1254" s="7" t="n">
        <v>3.900000095</v>
      </c>
      <c r="M1254" s="8" t="n">
        <v>0.029999999</v>
      </c>
      <c r="N1254" s="7" t="n">
        <v>58</v>
      </c>
      <c r="O1254" s="12" t="n">
        <v>1</v>
      </c>
    </row>
    <row r="1255" customFormat="false" ht="15" hidden="false" customHeight="true" outlineLevel="0" collapsed="false">
      <c r="A1255" s="6" t="n">
        <v>49339</v>
      </c>
      <c r="B1255" s="6" t="s">
        <v>19</v>
      </c>
      <c r="C1255" s="6" t="s">
        <v>20</v>
      </c>
      <c r="D1255" s="6" t="s">
        <v>27</v>
      </c>
      <c r="E1255" s="6" t="s">
        <v>79</v>
      </c>
      <c r="F1255" s="6" t="s">
        <v>57</v>
      </c>
      <c r="G1255" s="6" t="s">
        <v>34</v>
      </c>
      <c r="H1255" s="6" t="n">
        <v>4</v>
      </c>
      <c r="I1255" s="7" t="n">
        <v>50</v>
      </c>
      <c r="J1255" s="6" t="n">
        <v>2</v>
      </c>
      <c r="K1255" s="7" t="n">
        <v>100</v>
      </c>
      <c r="L1255" s="7" t="n">
        <v>16</v>
      </c>
      <c r="M1255" s="8" t="n">
        <v>0.159999996</v>
      </c>
      <c r="N1255" s="7" t="n">
        <v>-21</v>
      </c>
      <c r="O1255" s="12" t="n">
        <v>1</v>
      </c>
    </row>
    <row r="1256" customFormat="false" ht="15" hidden="false" customHeight="true" outlineLevel="0" collapsed="false">
      <c r="A1256" s="6" t="n">
        <v>50775</v>
      </c>
      <c r="B1256" s="6" t="s">
        <v>19</v>
      </c>
      <c r="C1256" s="6" t="s">
        <v>37</v>
      </c>
      <c r="D1256" s="6" t="s">
        <v>38</v>
      </c>
      <c r="E1256" s="6" t="s">
        <v>92</v>
      </c>
      <c r="F1256" s="6" t="s">
        <v>23</v>
      </c>
      <c r="G1256" s="6" t="s">
        <v>44</v>
      </c>
      <c r="H1256" s="6" t="n">
        <v>4</v>
      </c>
      <c r="I1256" s="7" t="n">
        <v>129.9900055</v>
      </c>
      <c r="J1256" s="6" t="n">
        <v>1</v>
      </c>
      <c r="K1256" s="7" t="n">
        <v>129.9900055</v>
      </c>
      <c r="L1256" s="7" t="n">
        <v>1.299999952</v>
      </c>
      <c r="M1256" s="8" t="n">
        <v>0.01</v>
      </c>
      <c r="N1256" s="7" t="n">
        <v>48.25999832</v>
      </c>
      <c r="O1256" s="12" t="n">
        <v>1</v>
      </c>
    </row>
    <row r="1257" customFormat="false" ht="15" hidden="false" customHeight="true" outlineLevel="0" collapsed="false">
      <c r="A1257" s="6" t="n">
        <v>40398</v>
      </c>
      <c r="B1257" s="6" t="s">
        <v>19</v>
      </c>
      <c r="C1257" s="6" t="s">
        <v>20</v>
      </c>
      <c r="D1257" s="6" t="s">
        <v>31</v>
      </c>
      <c r="E1257" s="6" t="s">
        <v>62</v>
      </c>
      <c r="F1257" s="6" t="s">
        <v>29</v>
      </c>
      <c r="G1257" s="6" t="s">
        <v>34</v>
      </c>
      <c r="H1257" s="6" t="n">
        <v>4</v>
      </c>
      <c r="I1257" s="7" t="n">
        <v>99.98999786</v>
      </c>
      <c r="J1257" s="6" t="n">
        <v>4</v>
      </c>
      <c r="K1257" s="7" t="n">
        <v>399.9599915</v>
      </c>
      <c r="L1257" s="7" t="n">
        <v>63.99000168</v>
      </c>
      <c r="M1257" s="8" t="n">
        <v>0.159999996</v>
      </c>
      <c r="N1257" s="7" t="n">
        <v>117.5899963</v>
      </c>
      <c r="O1257" s="9" t="n">
        <v>0</v>
      </c>
    </row>
    <row r="1258" customFormat="false" ht="15" hidden="false" customHeight="true" outlineLevel="0" collapsed="false">
      <c r="A1258" s="6" t="n">
        <v>5085</v>
      </c>
      <c r="B1258" s="6" t="s">
        <v>19</v>
      </c>
      <c r="C1258" s="6" t="s">
        <v>20</v>
      </c>
      <c r="D1258" s="6" t="s">
        <v>50</v>
      </c>
      <c r="E1258" s="6" t="s">
        <v>51</v>
      </c>
      <c r="F1258" s="6" t="s">
        <v>29</v>
      </c>
      <c r="G1258" s="6" t="s">
        <v>44</v>
      </c>
      <c r="H1258" s="6" t="n">
        <v>4</v>
      </c>
      <c r="I1258" s="7" t="n">
        <v>99.98999786</v>
      </c>
      <c r="J1258" s="6" t="n">
        <v>3</v>
      </c>
      <c r="K1258" s="7" t="n">
        <v>299.9700012</v>
      </c>
      <c r="L1258" s="7" t="n">
        <v>59.99000168</v>
      </c>
      <c r="M1258" s="8" t="n">
        <v>0.200000003</v>
      </c>
      <c r="N1258" s="7" t="n">
        <v>-82.30999756</v>
      </c>
      <c r="O1258" s="12" t="n">
        <v>1</v>
      </c>
    </row>
    <row r="1259" customFormat="false" ht="15" hidden="false" customHeight="true" outlineLevel="0" collapsed="false">
      <c r="A1259" s="6" t="n">
        <v>2287</v>
      </c>
      <c r="B1259" s="6" t="s">
        <v>26</v>
      </c>
      <c r="C1259" s="6" t="s">
        <v>20</v>
      </c>
      <c r="D1259" s="6" t="s">
        <v>50</v>
      </c>
      <c r="E1259" s="6" t="s">
        <v>51</v>
      </c>
      <c r="F1259" s="6" t="s">
        <v>29</v>
      </c>
      <c r="G1259" s="6" t="s">
        <v>34</v>
      </c>
      <c r="H1259" s="6" t="n">
        <v>1</v>
      </c>
      <c r="I1259" s="7" t="n">
        <v>99.98999786</v>
      </c>
      <c r="J1259" s="6" t="n">
        <v>1</v>
      </c>
      <c r="K1259" s="7" t="n">
        <v>99.98999786</v>
      </c>
      <c r="L1259" s="7" t="n">
        <v>9</v>
      </c>
      <c r="M1259" s="8" t="n">
        <v>0.090000004</v>
      </c>
      <c r="N1259" s="7" t="n">
        <v>-145.5899963</v>
      </c>
      <c r="O1259" s="12" t="n">
        <v>1</v>
      </c>
    </row>
    <row r="1260" customFormat="false" ht="15" hidden="false" customHeight="true" outlineLevel="0" collapsed="false">
      <c r="A1260" s="6" t="n">
        <v>43667</v>
      </c>
      <c r="B1260" s="6" t="s">
        <v>46</v>
      </c>
      <c r="C1260" s="6" t="s">
        <v>20</v>
      </c>
      <c r="D1260" s="6" t="s">
        <v>31</v>
      </c>
      <c r="E1260" s="6" t="s">
        <v>83</v>
      </c>
      <c r="F1260" s="6" t="s">
        <v>74</v>
      </c>
      <c r="G1260" s="6" t="s">
        <v>34</v>
      </c>
      <c r="H1260" s="6" t="n">
        <v>2</v>
      </c>
      <c r="I1260" s="7" t="n">
        <v>44.99000168</v>
      </c>
      <c r="J1260" s="6" t="n">
        <v>3</v>
      </c>
      <c r="K1260" s="7" t="n">
        <v>134.9700012</v>
      </c>
      <c r="L1260" s="7" t="n">
        <v>24.29000092</v>
      </c>
      <c r="M1260" s="8" t="n">
        <v>0.180000007</v>
      </c>
      <c r="N1260" s="7" t="n">
        <v>14.72000027</v>
      </c>
      <c r="O1260" s="12" t="n">
        <v>1</v>
      </c>
    </row>
    <row r="1261" customFormat="false" ht="15" hidden="false" customHeight="true" outlineLevel="0" collapsed="false">
      <c r="A1261" s="6" t="n">
        <v>30985</v>
      </c>
      <c r="B1261" s="6" t="s">
        <v>46</v>
      </c>
      <c r="C1261" s="6" t="s">
        <v>49</v>
      </c>
      <c r="D1261" s="6" t="s">
        <v>27</v>
      </c>
      <c r="E1261" s="6" t="s">
        <v>42</v>
      </c>
      <c r="F1261" s="6" t="s">
        <v>40</v>
      </c>
      <c r="G1261" s="6" t="s">
        <v>44</v>
      </c>
      <c r="H1261" s="6" t="n">
        <v>2</v>
      </c>
      <c r="I1261" s="7" t="n">
        <v>399.980011</v>
      </c>
      <c r="J1261" s="6" t="n">
        <v>1</v>
      </c>
      <c r="K1261" s="7" t="n">
        <v>399.980011</v>
      </c>
      <c r="L1261" s="7" t="n">
        <v>8</v>
      </c>
      <c r="M1261" s="8" t="n">
        <v>0.02</v>
      </c>
      <c r="N1261" s="7" t="n">
        <v>19.60000038</v>
      </c>
      <c r="O1261" s="12" t="n">
        <v>1</v>
      </c>
    </row>
    <row r="1262" customFormat="false" ht="15" hidden="false" customHeight="true" outlineLevel="0" collapsed="false">
      <c r="A1262" s="6" t="n">
        <v>8983</v>
      </c>
      <c r="B1262" s="6" t="s">
        <v>46</v>
      </c>
      <c r="C1262" s="6" t="s">
        <v>37</v>
      </c>
      <c r="D1262" s="6" t="s">
        <v>50</v>
      </c>
      <c r="E1262" s="6" t="s">
        <v>63</v>
      </c>
      <c r="F1262" s="6" t="s">
        <v>58</v>
      </c>
      <c r="G1262" s="6" t="s">
        <v>44</v>
      </c>
      <c r="H1262" s="6" t="n">
        <v>2</v>
      </c>
      <c r="I1262" s="7" t="n">
        <v>49.97999954</v>
      </c>
      <c r="J1262" s="6" t="n">
        <v>1</v>
      </c>
      <c r="K1262" s="7" t="n">
        <v>49.97999954</v>
      </c>
      <c r="L1262" s="7" t="n">
        <v>2.75</v>
      </c>
      <c r="M1262" s="8" t="n">
        <v>0.059999999</v>
      </c>
      <c r="N1262" s="7" t="n">
        <v>15.59000015</v>
      </c>
      <c r="O1262" s="12" t="n">
        <v>1</v>
      </c>
    </row>
    <row r="1263" customFormat="false" ht="15" hidden="false" customHeight="true" outlineLevel="0" collapsed="false">
      <c r="A1263" s="6" t="n">
        <v>36050</v>
      </c>
      <c r="B1263" s="6" t="s">
        <v>46</v>
      </c>
      <c r="C1263" s="6" t="s">
        <v>20</v>
      </c>
      <c r="D1263" s="6" t="s">
        <v>31</v>
      </c>
      <c r="E1263" s="6" t="s">
        <v>62</v>
      </c>
      <c r="F1263" s="6" t="s">
        <v>57</v>
      </c>
      <c r="G1263" s="6" t="s">
        <v>44</v>
      </c>
      <c r="H1263" s="6" t="n">
        <v>2</v>
      </c>
      <c r="I1263" s="7" t="n">
        <v>50</v>
      </c>
      <c r="J1263" s="6" t="n">
        <v>1</v>
      </c>
      <c r="K1263" s="7" t="n">
        <v>50</v>
      </c>
      <c r="L1263" s="7" t="n">
        <v>0</v>
      </c>
      <c r="M1263" s="8" t="n">
        <v>0</v>
      </c>
      <c r="N1263" s="7" t="n">
        <v>18.14999962</v>
      </c>
      <c r="O1263" s="12" t="n">
        <v>1</v>
      </c>
    </row>
    <row r="1264" customFormat="false" ht="15" hidden="false" customHeight="true" outlineLevel="0" collapsed="false">
      <c r="A1264" s="6" t="n">
        <v>19069</v>
      </c>
      <c r="B1264" s="6" t="s">
        <v>26</v>
      </c>
      <c r="C1264" s="6" t="s">
        <v>49</v>
      </c>
      <c r="D1264" s="6" t="s">
        <v>21</v>
      </c>
      <c r="E1264" s="6" t="s">
        <v>65</v>
      </c>
      <c r="F1264" s="6" t="s">
        <v>57</v>
      </c>
      <c r="G1264" s="6" t="s">
        <v>34</v>
      </c>
      <c r="H1264" s="6" t="n">
        <v>1</v>
      </c>
      <c r="I1264" s="7" t="n">
        <v>50</v>
      </c>
      <c r="J1264" s="6" t="n">
        <v>5</v>
      </c>
      <c r="K1264" s="7" t="n">
        <v>250</v>
      </c>
      <c r="L1264" s="7" t="n">
        <v>42.5</v>
      </c>
      <c r="M1264" s="8" t="n">
        <v>0.170000002</v>
      </c>
      <c r="N1264" s="7" t="n">
        <v>-166</v>
      </c>
      <c r="O1264" s="12" t="n">
        <v>1</v>
      </c>
    </row>
    <row r="1265" customFormat="false" ht="15" hidden="false" customHeight="true" outlineLevel="0" collapsed="false">
      <c r="A1265" s="6" t="n">
        <v>74667</v>
      </c>
      <c r="B1265" s="6" t="s">
        <v>19</v>
      </c>
      <c r="C1265" s="6" t="s">
        <v>20</v>
      </c>
      <c r="D1265" s="6" t="s">
        <v>27</v>
      </c>
      <c r="E1265" s="6" t="s">
        <v>42</v>
      </c>
      <c r="F1265" s="6" t="s">
        <v>91</v>
      </c>
      <c r="G1265" s="6" t="s">
        <v>34</v>
      </c>
      <c r="H1265" s="6" t="n">
        <v>4</v>
      </c>
      <c r="I1265" s="7" t="n">
        <v>252.8800049</v>
      </c>
      <c r="J1265" s="6" t="n">
        <v>1</v>
      </c>
      <c r="K1265" s="7" t="n">
        <v>252.8800049</v>
      </c>
      <c r="L1265" s="7" t="n">
        <v>17.70000076</v>
      </c>
      <c r="M1265" s="8" t="n">
        <v>0.07</v>
      </c>
      <c r="N1265" s="7" t="n">
        <v>4.699999809</v>
      </c>
      <c r="O1265" s="9" t="n">
        <v>0</v>
      </c>
    </row>
    <row r="1266" customFormat="false" ht="15" hidden="false" customHeight="true" outlineLevel="0" collapsed="false">
      <c r="A1266" s="6" t="n">
        <v>66298</v>
      </c>
      <c r="B1266" s="6" t="s">
        <v>19</v>
      </c>
      <c r="C1266" s="6" t="s">
        <v>49</v>
      </c>
      <c r="D1266" s="6" t="s">
        <v>21</v>
      </c>
      <c r="E1266" s="6" t="s">
        <v>65</v>
      </c>
      <c r="F1266" s="6" t="s">
        <v>73</v>
      </c>
      <c r="G1266" s="6" t="s">
        <v>44</v>
      </c>
      <c r="H1266" s="6" t="n">
        <v>4</v>
      </c>
      <c r="I1266" s="7" t="n">
        <v>39.99000168</v>
      </c>
      <c r="J1266" s="6" t="n">
        <v>5</v>
      </c>
      <c r="K1266" s="7" t="n">
        <v>199.9499969</v>
      </c>
      <c r="L1266" s="7" t="n">
        <v>0</v>
      </c>
      <c r="M1266" s="8" t="n">
        <v>0</v>
      </c>
      <c r="N1266" s="7" t="n">
        <v>35.18999863</v>
      </c>
      <c r="O1266" s="9" t="n">
        <v>0</v>
      </c>
    </row>
    <row r="1267" customFormat="false" ht="15" hidden="false" customHeight="true" outlineLevel="0" collapsed="false">
      <c r="A1267" s="6" t="n">
        <v>35842</v>
      </c>
      <c r="B1267" s="6" t="s">
        <v>19</v>
      </c>
      <c r="C1267" s="6" t="s">
        <v>20</v>
      </c>
      <c r="D1267" s="6" t="s">
        <v>31</v>
      </c>
      <c r="E1267" s="6" t="s">
        <v>62</v>
      </c>
      <c r="F1267" s="6" t="s">
        <v>73</v>
      </c>
      <c r="G1267" s="6" t="s">
        <v>44</v>
      </c>
      <c r="H1267" s="6" t="n">
        <v>4</v>
      </c>
      <c r="I1267" s="7" t="n">
        <v>39.99000168</v>
      </c>
      <c r="J1267" s="6" t="n">
        <v>3</v>
      </c>
      <c r="K1267" s="7" t="n">
        <v>119.9700012</v>
      </c>
      <c r="L1267" s="7" t="n">
        <v>18</v>
      </c>
      <c r="M1267" s="8" t="n">
        <v>0.150000006</v>
      </c>
      <c r="N1267" s="7" t="n">
        <v>7.650000095</v>
      </c>
      <c r="O1267" s="9" t="n">
        <v>0</v>
      </c>
    </row>
    <row r="1268" customFormat="false" ht="15" hidden="false" customHeight="true" outlineLevel="0" collapsed="false">
      <c r="A1268" s="6" t="n">
        <v>23625</v>
      </c>
      <c r="B1268" s="6" t="s">
        <v>19</v>
      </c>
      <c r="C1268" s="6" t="s">
        <v>20</v>
      </c>
      <c r="D1268" s="6" t="s">
        <v>27</v>
      </c>
      <c r="E1268" s="6" t="s">
        <v>28</v>
      </c>
      <c r="F1268" s="6" t="s">
        <v>57</v>
      </c>
      <c r="G1268" s="6" t="s">
        <v>24</v>
      </c>
      <c r="H1268" s="6" t="n">
        <v>4</v>
      </c>
      <c r="I1268" s="7" t="n">
        <v>50</v>
      </c>
      <c r="J1268" s="6" t="n">
        <v>3</v>
      </c>
      <c r="K1268" s="7" t="n">
        <v>150</v>
      </c>
      <c r="L1268" s="7" t="n">
        <v>22.5</v>
      </c>
      <c r="M1268" s="8" t="n">
        <v>0.150000006</v>
      </c>
      <c r="N1268" s="7" t="n">
        <v>1.279999971</v>
      </c>
      <c r="O1268" s="12" t="n">
        <v>1</v>
      </c>
    </row>
    <row r="1269" customFormat="false" ht="15" hidden="false" customHeight="true" outlineLevel="0" collapsed="false">
      <c r="A1269" s="6" t="n">
        <v>45077</v>
      </c>
      <c r="B1269" s="6" t="s">
        <v>19</v>
      </c>
      <c r="C1269" s="6" t="s">
        <v>20</v>
      </c>
      <c r="D1269" s="6" t="s">
        <v>31</v>
      </c>
      <c r="E1269" s="6" t="s">
        <v>83</v>
      </c>
      <c r="F1269" s="6" t="s">
        <v>29</v>
      </c>
      <c r="G1269" s="6" t="s">
        <v>24</v>
      </c>
      <c r="H1269" s="6" t="n">
        <v>4</v>
      </c>
      <c r="I1269" s="7" t="n">
        <v>99.98999786</v>
      </c>
      <c r="J1269" s="6" t="n">
        <v>1</v>
      </c>
      <c r="K1269" s="7" t="n">
        <v>99.98999786</v>
      </c>
      <c r="L1269" s="7" t="n">
        <v>3</v>
      </c>
      <c r="M1269" s="8" t="n">
        <v>0.029999999</v>
      </c>
      <c r="N1269" s="7" t="n">
        <v>35.20999908</v>
      </c>
      <c r="O1269" s="9" t="n">
        <v>0</v>
      </c>
    </row>
    <row r="1270" customFormat="false" ht="15" hidden="false" customHeight="true" outlineLevel="0" collapsed="false">
      <c r="A1270" s="6" t="n">
        <v>33228</v>
      </c>
      <c r="B1270" s="6" t="s">
        <v>26</v>
      </c>
      <c r="C1270" s="6" t="s">
        <v>49</v>
      </c>
      <c r="D1270" s="6" t="s">
        <v>31</v>
      </c>
      <c r="E1270" s="6" t="s">
        <v>56</v>
      </c>
      <c r="F1270" s="6" t="s">
        <v>33</v>
      </c>
      <c r="G1270" s="6" t="s">
        <v>34</v>
      </c>
      <c r="H1270" s="6" t="n">
        <v>1</v>
      </c>
      <c r="I1270" s="7" t="n">
        <v>59.99000168</v>
      </c>
      <c r="J1270" s="6" t="n">
        <v>4</v>
      </c>
      <c r="K1270" s="7" t="n">
        <v>239.9600067</v>
      </c>
      <c r="L1270" s="7" t="n">
        <v>7.199999809</v>
      </c>
      <c r="M1270" s="8" t="n">
        <v>0.029999999</v>
      </c>
      <c r="N1270" s="7" t="n">
        <v>65.16999817</v>
      </c>
      <c r="O1270" s="12" t="n">
        <v>1</v>
      </c>
    </row>
    <row r="1271" customFormat="false" ht="15" hidden="false" customHeight="true" outlineLevel="0" collapsed="false">
      <c r="A1271" s="6" t="n">
        <v>7723</v>
      </c>
      <c r="B1271" s="6" t="s">
        <v>26</v>
      </c>
      <c r="C1271" s="6" t="s">
        <v>20</v>
      </c>
      <c r="D1271" s="6" t="s">
        <v>50</v>
      </c>
      <c r="E1271" s="6" t="s">
        <v>51</v>
      </c>
      <c r="F1271" s="6" t="s">
        <v>33</v>
      </c>
      <c r="G1271" s="6" t="s">
        <v>34</v>
      </c>
      <c r="H1271" s="6" t="n">
        <v>1</v>
      </c>
      <c r="I1271" s="7" t="n">
        <v>59.99000168</v>
      </c>
      <c r="J1271" s="6" t="n">
        <v>4</v>
      </c>
      <c r="K1271" s="7" t="n">
        <v>239.9600067</v>
      </c>
      <c r="L1271" s="7" t="n">
        <v>40.79000092</v>
      </c>
      <c r="M1271" s="8" t="n">
        <v>0.170000002</v>
      </c>
      <c r="N1271" s="7" t="n">
        <v>55.77000046</v>
      </c>
      <c r="O1271" s="12" t="n">
        <v>1</v>
      </c>
    </row>
    <row r="1272" customFormat="false" ht="15" hidden="false" customHeight="true" outlineLevel="0" collapsed="false">
      <c r="A1272" s="6" t="n">
        <v>9812</v>
      </c>
      <c r="B1272" s="6" t="s">
        <v>26</v>
      </c>
      <c r="C1272" s="6" t="s">
        <v>49</v>
      </c>
      <c r="D1272" s="6" t="s">
        <v>50</v>
      </c>
      <c r="E1272" s="6" t="s">
        <v>51</v>
      </c>
      <c r="F1272" s="6" t="s">
        <v>89</v>
      </c>
      <c r="G1272" s="6" t="s">
        <v>47</v>
      </c>
      <c r="H1272" s="6" t="n">
        <v>1</v>
      </c>
      <c r="I1272" s="7" t="n">
        <v>59.99000168</v>
      </c>
      <c r="J1272" s="6" t="n">
        <v>1</v>
      </c>
      <c r="K1272" s="7" t="n">
        <v>59.99000168</v>
      </c>
      <c r="L1272" s="7" t="n">
        <v>15</v>
      </c>
      <c r="M1272" s="8" t="n">
        <v>0.25</v>
      </c>
      <c r="N1272" s="7" t="n">
        <v>16.32999992</v>
      </c>
      <c r="O1272" s="12" t="n">
        <v>1</v>
      </c>
    </row>
    <row r="1273" customFormat="false" ht="15" hidden="false" customHeight="true" outlineLevel="0" collapsed="false">
      <c r="A1273" s="6" t="n">
        <v>27439</v>
      </c>
      <c r="B1273" s="6" t="s">
        <v>19</v>
      </c>
      <c r="C1273" s="6" t="s">
        <v>20</v>
      </c>
      <c r="D1273" s="6" t="s">
        <v>27</v>
      </c>
      <c r="E1273" s="6" t="s">
        <v>42</v>
      </c>
      <c r="F1273" s="6" t="s">
        <v>58</v>
      </c>
      <c r="G1273" s="6" t="s">
        <v>34</v>
      </c>
      <c r="H1273" s="6" t="n">
        <v>4</v>
      </c>
      <c r="I1273" s="7" t="n">
        <v>49.97999954</v>
      </c>
      <c r="J1273" s="6" t="n">
        <v>4</v>
      </c>
      <c r="K1273" s="7" t="n">
        <v>199.9199982</v>
      </c>
      <c r="L1273" s="7" t="n">
        <v>6</v>
      </c>
      <c r="M1273" s="8" t="n">
        <v>0.029999999</v>
      </c>
      <c r="N1273" s="7" t="n">
        <v>11.64000034</v>
      </c>
      <c r="O1273" s="12" t="n">
        <v>1</v>
      </c>
    </row>
    <row r="1274" customFormat="false" ht="15" hidden="false" customHeight="true" outlineLevel="0" collapsed="false">
      <c r="A1274" s="6" t="n">
        <v>42475</v>
      </c>
      <c r="B1274" s="6" t="s">
        <v>19</v>
      </c>
      <c r="C1274" s="6" t="s">
        <v>20</v>
      </c>
      <c r="D1274" s="6" t="s">
        <v>38</v>
      </c>
      <c r="E1274" s="6" t="s">
        <v>92</v>
      </c>
      <c r="F1274" s="6" t="s">
        <v>57</v>
      </c>
      <c r="G1274" s="6" t="s">
        <v>24</v>
      </c>
      <c r="H1274" s="6" t="n">
        <v>4</v>
      </c>
      <c r="I1274" s="7" t="n">
        <v>50</v>
      </c>
      <c r="J1274" s="6" t="n">
        <v>5</v>
      </c>
      <c r="K1274" s="7" t="n">
        <v>250</v>
      </c>
      <c r="L1274" s="7" t="n">
        <v>5</v>
      </c>
      <c r="M1274" s="8" t="n">
        <v>0.02</v>
      </c>
      <c r="N1274" s="7" t="n">
        <v>18.37999916</v>
      </c>
      <c r="O1274" s="12" t="n">
        <v>1</v>
      </c>
    </row>
    <row r="1275" customFormat="false" ht="15" hidden="false" customHeight="true" outlineLevel="0" collapsed="false">
      <c r="A1275" s="6" t="n">
        <v>66338</v>
      </c>
      <c r="B1275" s="6" t="s">
        <v>19</v>
      </c>
      <c r="C1275" s="6" t="s">
        <v>20</v>
      </c>
      <c r="D1275" s="6" t="s">
        <v>21</v>
      </c>
      <c r="E1275" s="6" t="s">
        <v>65</v>
      </c>
      <c r="F1275" s="6" t="s">
        <v>58</v>
      </c>
      <c r="G1275" s="6" t="s">
        <v>44</v>
      </c>
      <c r="H1275" s="6" t="n">
        <v>4</v>
      </c>
      <c r="I1275" s="7" t="n">
        <v>49.97999954</v>
      </c>
      <c r="J1275" s="6" t="n">
        <v>4</v>
      </c>
      <c r="K1275" s="7" t="n">
        <v>199.9199982</v>
      </c>
      <c r="L1275" s="7" t="n">
        <v>29.98999977</v>
      </c>
      <c r="M1275" s="8" t="n">
        <v>0.150000006</v>
      </c>
      <c r="N1275" s="7" t="n">
        <v>57.77999878</v>
      </c>
      <c r="O1275" s="9" t="n">
        <v>0</v>
      </c>
    </row>
    <row r="1276" customFormat="false" ht="15" hidden="false" customHeight="true" outlineLevel="0" collapsed="false">
      <c r="A1276" s="6" t="n">
        <v>15874</v>
      </c>
      <c r="B1276" s="6" t="s">
        <v>26</v>
      </c>
      <c r="C1276" s="6" t="s">
        <v>20</v>
      </c>
      <c r="D1276" s="6" t="s">
        <v>21</v>
      </c>
      <c r="E1276" s="6" t="s">
        <v>65</v>
      </c>
      <c r="F1276" s="6" t="s">
        <v>33</v>
      </c>
      <c r="G1276" s="6" t="s">
        <v>44</v>
      </c>
      <c r="H1276" s="6" t="n">
        <v>1</v>
      </c>
      <c r="I1276" s="7" t="n">
        <v>59.99000168</v>
      </c>
      <c r="J1276" s="6" t="n">
        <v>2</v>
      </c>
      <c r="K1276" s="7" t="n">
        <v>119.9800034</v>
      </c>
      <c r="L1276" s="7" t="n">
        <v>2.400000095</v>
      </c>
      <c r="M1276" s="8" t="n">
        <v>0.02</v>
      </c>
      <c r="N1276" s="7" t="n">
        <v>9.760000229</v>
      </c>
      <c r="O1276" s="12" t="n">
        <v>1</v>
      </c>
    </row>
    <row r="1277" customFormat="false" ht="15" hidden="false" customHeight="true" outlineLevel="0" collapsed="false">
      <c r="A1277" s="6" t="n">
        <v>41011</v>
      </c>
      <c r="B1277" s="6" t="s">
        <v>19</v>
      </c>
      <c r="C1277" s="6" t="s">
        <v>37</v>
      </c>
      <c r="D1277" s="6" t="s">
        <v>31</v>
      </c>
      <c r="E1277" s="6" t="s">
        <v>32</v>
      </c>
      <c r="F1277" s="6" t="s">
        <v>33</v>
      </c>
      <c r="G1277" s="6" t="s">
        <v>24</v>
      </c>
      <c r="H1277" s="6" t="n">
        <v>4</v>
      </c>
      <c r="I1277" s="7" t="n">
        <v>59.99000168</v>
      </c>
      <c r="J1277" s="6" t="n">
        <v>4</v>
      </c>
      <c r="K1277" s="7" t="n">
        <v>239.9600067</v>
      </c>
      <c r="L1277" s="7" t="n">
        <v>12</v>
      </c>
      <c r="M1277" s="8" t="n">
        <v>0.050000001</v>
      </c>
      <c r="N1277" s="7" t="n">
        <v>28.5</v>
      </c>
      <c r="O1277" s="9" t="n">
        <v>0</v>
      </c>
    </row>
    <row r="1278" customFormat="false" ht="15" hidden="false" customHeight="true" outlineLevel="0" collapsed="false">
      <c r="A1278" s="6" t="n">
        <v>7290</v>
      </c>
      <c r="B1278" s="6" t="s">
        <v>19</v>
      </c>
      <c r="C1278" s="6" t="s">
        <v>20</v>
      </c>
      <c r="D1278" s="6" t="s">
        <v>50</v>
      </c>
      <c r="E1278" s="6" t="s">
        <v>51</v>
      </c>
      <c r="F1278" s="6" t="s">
        <v>23</v>
      </c>
      <c r="G1278" s="6" t="s">
        <v>44</v>
      </c>
      <c r="H1278" s="6" t="n">
        <v>4</v>
      </c>
      <c r="I1278" s="7" t="n">
        <v>129.9900055</v>
      </c>
      <c r="J1278" s="6" t="n">
        <v>1</v>
      </c>
      <c r="K1278" s="7" t="n">
        <v>129.9900055</v>
      </c>
      <c r="L1278" s="7" t="n">
        <v>1.299999952</v>
      </c>
      <c r="M1278" s="8" t="n">
        <v>0.01</v>
      </c>
      <c r="N1278" s="7" t="n">
        <v>64.34999847</v>
      </c>
      <c r="O1278" s="12" t="n">
        <v>1</v>
      </c>
    </row>
    <row r="1279" customFormat="false" ht="15" hidden="false" customHeight="true" outlineLevel="0" collapsed="false">
      <c r="A1279" s="6" t="n">
        <v>58709</v>
      </c>
      <c r="B1279" s="6" t="s">
        <v>19</v>
      </c>
      <c r="C1279" s="6" t="s">
        <v>20</v>
      </c>
      <c r="D1279" s="6" t="s">
        <v>50</v>
      </c>
      <c r="E1279" s="6" t="s">
        <v>72</v>
      </c>
      <c r="F1279" s="6" t="s">
        <v>75</v>
      </c>
      <c r="G1279" s="6" t="s">
        <v>34</v>
      </c>
      <c r="H1279" s="6" t="n">
        <v>4</v>
      </c>
      <c r="I1279" s="7" t="n">
        <v>299.980011</v>
      </c>
      <c r="J1279" s="6" t="n">
        <v>1</v>
      </c>
      <c r="K1279" s="7" t="n">
        <v>299.980011</v>
      </c>
      <c r="L1279" s="7" t="n">
        <v>9</v>
      </c>
      <c r="M1279" s="8" t="n">
        <v>0.029999999</v>
      </c>
      <c r="N1279" s="7" t="n">
        <v>36.36999893</v>
      </c>
      <c r="O1279" s="12" t="n">
        <v>1</v>
      </c>
    </row>
    <row r="1280" customFormat="false" ht="15" hidden="false" customHeight="true" outlineLevel="0" collapsed="false">
      <c r="A1280" s="6" t="n">
        <v>51818</v>
      </c>
      <c r="B1280" s="6" t="s">
        <v>19</v>
      </c>
      <c r="C1280" s="6" t="s">
        <v>49</v>
      </c>
      <c r="D1280" s="6" t="s">
        <v>50</v>
      </c>
      <c r="E1280" s="6" t="s">
        <v>72</v>
      </c>
      <c r="F1280" s="6" t="s">
        <v>33</v>
      </c>
      <c r="G1280" s="6" t="s">
        <v>44</v>
      </c>
      <c r="H1280" s="6" t="n">
        <v>4</v>
      </c>
      <c r="I1280" s="7" t="n">
        <v>59.99000168</v>
      </c>
      <c r="J1280" s="6" t="n">
        <v>4</v>
      </c>
      <c r="K1280" s="7" t="n">
        <v>239.9600067</v>
      </c>
      <c r="L1280" s="7" t="n">
        <v>59.99000168</v>
      </c>
      <c r="M1280" s="8" t="n">
        <v>0.25</v>
      </c>
      <c r="N1280" s="7" t="n">
        <v>62.99000168</v>
      </c>
      <c r="O1280" s="9" t="n">
        <v>0</v>
      </c>
    </row>
    <row r="1281" customFormat="false" ht="15" hidden="false" customHeight="true" outlineLevel="0" collapsed="false">
      <c r="A1281" s="6" t="n">
        <v>31611</v>
      </c>
      <c r="B1281" s="6" t="s">
        <v>19</v>
      </c>
      <c r="C1281" s="6" t="s">
        <v>37</v>
      </c>
      <c r="D1281" s="6" t="s">
        <v>31</v>
      </c>
      <c r="E1281" s="6" t="s">
        <v>86</v>
      </c>
      <c r="F1281" s="6" t="s">
        <v>40</v>
      </c>
      <c r="G1281" s="6" t="s">
        <v>47</v>
      </c>
      <c r="H1281" s="6" t="n">
        <v>4</v>
      </c>
      <c r="I1281" s="7" t="n">
        <v>399.980011</v>
      </c>
      <c r="J1281" s="6" t="n">
        <v>1</v>
      </c>
      <c r="K1281" s="7" t="n">
        <v>399.980011</v>
      </c>
      <c r="L1281" s="7" t="n">
        <v>0</v>
      </c>
      <c r="M1281" s="8" t="n">
        <v>0</v>
      </c>
      <c r="N1281" s="7" t="n">
        <v>85.19999695</v>
      </c>
      <c r="O1281" s="9" t="n">
        <v>0</v>
      </c>
    </row>
    <row r="1282" customFormat="false" ht="15" hidden="false" customHeight="true" outlineLevel="0" collapsed="false">
      <c r="A1282" s="6" t="n">
        <v>13964</v>
      </c>
      <c r="B1282" s="6" t="s">
        <v>26</v>
      </c>
      <c r="C1282" s="6" t="s">
        <v>20</v>
      </c>
      <c r="D1282" s="6" t="s">
        <v>21</v>
      </c>
      <c r="E1282" s="6" t="s">
        <v>65</v>
      </c>
      <c r="F1282" s="6" t="s">
        <v>33</v>
      </c>
      <c r="G1282" s="6" t="s">
        <v>44</v>
      </c>
      <c r="H1282" s="6" t="n">
        <v>1</v>
      </c>
      <c r="I1282" s="7" t="n">
        <v>59.99000168</v>
      </c>
      <c r="J1282" s="6" t="n">
        <v>4</v>
      </c>
      <c r="K1282" s="7" t="n">
        <v>239.9600067</v>
      </c>
      <c r="L1282" s="7" t="n">
        <v>13.19999981</v>
      </c>
      <c r="M1282" s="8" t="n">
        <v>0.059999999</v>
      </c>
      <c r="N1282" s="7" t="n">
        <v>95.23999786</v>
      </c>
      <c r="O1282" s="12" t="n">
        <v>1</v>
      </c>
    </row>
    <row r="1283" customFormat="false" ht="15" hidden="false" customHeight="true" outlineLevel="0" collapsed="false">
      <c r="A1283" s="6" t="n">
        <v>58103</v>
      </c>
      <c r="B1283" s="6" t="s">
        <v>19</v>
      </c>
      <c r="C1283" s="6" t="s">
        <v>49</v>
      </c>
      <c r="D1283" s="6" t="s">
        <v>50</v>
      </c>
      <c r="E1283" s="6" t="s">
        <v>63</v>
      </c>
      <c r="F1283" s="6" t="s">
        <v>75</v>
      </c>
      <c r="G1283" s="6" t="s">
        <v>34</v>
      </c>
      <c r="H1283" s="6" t="n">
        <v>4</v>
      </c>
      <c r="I1283" s="7" t="n">
        <v>299.980011</v>
      </c>
      <c r="J1283" s="6" t="n">
        <v>1</v>
      </c>
      <c r="K1283" s="7" t="n">
        <v>299.980011</v>
      </c>
      <c r="L1283" s="7" t="n">
        <v>36</v>
      </c>
      <c r="M1283" s="8" t="n">
        <v>0.119999997</v>
      </c>
      <c r="N1283" s="7" t="n">
        <v>-61.50999832</v>
      </c>
      <c r="O1283" s="9" t="n">
        <v>0</v>
      </c>
    </row>
    <row r="1284" customFormat="false" ht="15" hidden="false" customHeight="true" outlineLevel="0" collapsed="false">
      <c r="A1284" s="6" t="n">
        <v>20404</v>
      </c>
      <c r="B1284" s="6" t="s">
        <v>26</v>
      </c>
      <c r="C1284" s="6" t="s">
        <v>37</v>
      </c>
      <c r="D1284" s="6" t="s">
        <v>27</v>
      </c>
      <c r="E1284" s="6" t="s">
        <v>28</v>
      </c>
      <c r="F1284" s="6" t="s">
        <v>57</v>
      </c>
      <c r="G1284" s="6" t="s">
        <v>44</v>
      </c>
      <c r="H1284" s="6" t="n">
        <v>1</v>
      </c>
      <c r="I1284" s="7" t="n">
        <v>50</v>
      </c>
      <c r="J1284" s="6" t="n">
        <v>3</v>
      </c>
      <c r="K1284" s="7" t="n">
        <v>150</v>
      </c>
      <c r="L1284" s="7" t="n">
        <v>19.5</v>
      </c>
      <c r="M1284" s="8" t="n">
        <v>0.129999995</v>
      </c>
      <c r="N1284" s="7" t="n">
        <v>37.58000183</v>
      </c>
      <c r="O1284" s="12" t="n">
        <v>1</v>
      </c>
    </row>
    <row r="1285" customFormat="false" ht="15" hidden="false" customHeight="true" outlineLevel="0" collapsed="false">
      <c r="A1285" s="6" t="n">
        <v>16929</v>
      </c>
      <c r="B1285" s="6" t="s">
        <v>19</v>
      </c>
      <c r="C1285" s="6" t="s">
        <v>37</v>
      </c>
      <c r="D1285" s="6" t="s">
        <v>21</v>
      </c>
      <c r="E1285" s="6" t="s">
        <v>64</v>
      </c>
      <c r="F1285" s="6" t="s">
        <v>23</v>
      </c>
      <c r="G1285" s="6" t="s">
        <v>24</v>
      </c>
      <c r="H1285" s="6" t="n">
        <v>4</v>
      </c>
      <c r="I1285" s="7" t="n">
        <v>129.9900055</v>
      </c>
      <c r="J1285" s="6" t="n">
        <v>1</v>
      </c>
      <c r="K1285" s="7" t="n">
        <v>129.9900055</v>
      </c>
      <c r="L1285" s="7" t="n">
        <v>19.5</v>
      </c>
      <c r="M1285" s="8" t="n">
        <v>0.150000006</v>
      </c>
      <c r="N1285" s="7" t="n">
        <v>38.66999817</v>
      </c>
      <c r="O1285" s="12" t="n">
        <v>1</v>
      </c>
    </row>
    <row r="1286" customFormat="false" ht="15" hidden="false" customHeight="true" outlineLevel="0" collapsed="false">
      <c r="A1286" s="6" t="n">
        <v>58516</v>
      </c>
      <c r="B1286" s="6" t="s">
        <v>46</v>
      </c>
      <c r="C1286" s="6" t="s">
        <v>20</v>
      </c>
      <c r="D1286" s="6" t="s">
        <v>50</v>
      </c>
      <c r="E1286" s="6" t="s">
        <v>51</v>
      </c>
      <c r="F1286" s="6" t="s">
        <v>75</v>
      </c>
      <c r="G1286" s="6" t="s">
        <v>47</v>
      </c>
      <c r="H1286" s="6" t="n">
        <v>2</v>
      </c>
      <c r="I1286" s="7" t="n">
        <v>299.980011</v>
      </c>
      <c r="J1286" s="6" t="n">
        <v>1</v>
      </c>
      <c r="K1286" s="7" t="n">
        <v>299.980011</v>
      </c>
      <c r="L1286" s="7" t="n">
        <v>39</v>
      </c>
      <c r="M1286" s="8" t="n">
        <v>0.129999995</v>
      </c>
      <c r="N1286" s="7" t="n">
        <v>55.59000015</v>
      </c>
      <c r="O1286" s="9" t="n">
        <v>0</v>
      </c>
    </row>
    <row r="1287" customFormat="false" ht="15" hidden="false" customHeight="true" outlineLevel="0" collapsed="false">
      <c r="A1287" s="6" t="n">
        <v>23629</v>
      </c>
      <c r="B1287" s="6" t="s">
        <v>19</v>
      </c>
      <c r="C1287" s="6" t="s">
        <v>20</v>
      </c>
      <c r="D1287" s="6" t="s">
        <v>27</v>
      </c>
      <c r="E1287" s="6" t="s">
        <v>42</v>
      </c>
      <c r="F1287" s="6" t="s">
        <v>23</v>
      </c>
      <c r="G1287" s="6" t="s">
        <v>24</v>
      </c>
      <c r="H1287" s="6" t="n">
        <v>4</v>
      </c>
      <c r="I1287" s="7" t="n">
        <v>129.9900055</v>
      </c>
      <c r="J1287" s="6" t="n">
        <v>1</v>
      </c>
      <c r="K1287" s="7" t="n">
        <v>129.9900055</v>
      </c>
      <c r="L1287" s="7" t="n">
        <v>26</v>
      </c>
      <c r="M1287" s="8" t="n">
        <v>0.200000003</v>
      </c>
      <c r="N1287" s="7" t="n">
        <v>28.07999992</v>
      </c>
      <c r="O1287" s="12" t="n">
        <v>1</v>
      </c>
    </row>
    <row r="1288" customFormat="false" ht="15" hidden="false" customHeight="true" outlineLevel="0" collapsed="false">
      <c r="A1288" s="6" t="n">
        <v>3540</v>
      </c>
      <c r="B1288" s="6" t="s">
        <v>19</v>
      </c>
      <c r="C1288" s="6" t="s">
        <v>37</v>
      </c>
      <c r="D1288" s="6" t="s">
        <v>50</v>
      </c>
      <c r="E1288" s="6" t="s">
        <v>63</v>
      </c>
      <c r="F1288" s="6" t="s">
        <v>57</v>
      </c>
      <c r="G1288" s="6" t="s">
        <v>34</v>
      </c>
      <c r="H1288" s="6" t="n">
        <v>4</v>
      </c>
      <c r="I1288" s="7" t="n">
        <v>50</v>
      </c>
      <c r="J1288" s="6" t="n">
        <v>4</v>
      </c>
      <c r="K1288" s="7" t="n">
        <v>200</v>
      </c>
      <c r="L1288" s="7" t="n">
        <v>8</v>
      </c>
      <c r="M1288" s="8" t="n">
        <v>0.039999999</v>
      </c>
      <c r="N1288" s="7" t="n">
        <v>53.75999832</v>
      </c>
      <c r="O1288" s="12" t="n">
        <v>1</v>
      </c>
    </row>
    <row r="1289" customFormat="false" ht="15" hidden="false" customHeight="true" outlineLevel="0" collapsed="false">
      <c r="A1289" s="6" t="n">
        <v>26905</v>
      </c>
      <c r="B1289" s="6" t="s">
        <v>19</v>
      </c>
      <c r="C1289" s="6" t="s">
        <v>20</v>
      </c>
      <c r="D1289" s="6" t="s">
        <v>27</v>
      </c>
      <c r="E1289" s="6" t="s">
        <v>28</v>
      </c>
      <c r="F1289" s="6" t="s">
        <v>71</v>
      </c>
      <c r="G1289" s="6" t="s">
        <v>24</v>
      </c>
      <c r="H1289" s="6" t="n">
        <v>4</v>
      </c>
      <c r="I1289" s="7" t="n">
        <v>199.9900055</v>
      </c>
      <c r="J1289" s="6" t="n">
        <v>1</v>
      </c>
      <c r="K1289" s="7" t="n">
        <v>199.9900055</v>
      </c>
      <c r="L1289" s="7" t="n">
        <v>30</v>
      </c>
      <c r="M1289" s="8" t="n">
        <v>0.150000006</v>
      </c>
      <c r="N1289" s="7" t="n">
        <v>-38.25</v>
      </c>
      <c r="O1289" s="12" t="n">
        <v>1</v>
      </c>
    </row>
    <row r="1290" customFormat="false" ht="15" hidden="false" customHeight="true" outlineLevel="0" collapsed="false">
      <c r="A1290" s="6" t="n">
        <v>62130</v>
      </c>
      <c r="B1290" s="6" t="s">
        <v>19</v>
      </c>
      <c r="C1290" s="6" t="s">
        <v>20</v>
      </c>
      <c r="D1290" s="6" t="s">
        <v>21</v>
      </c>
      <c r="E1290" s="6" t="s">
        <v>65</v>
      </c>
      <c r="F1290" s="6" t="s">
        <v>57</v>
      </c>
      <c r="G1290" s="6" t="s">
        <v>44</v>
      </c>
      <c r="H1290" s="6" t="n">
        <v>4</v>
      </c>
      <c r="I1290" s="7" t="n">
        <v>50</v>
      </c>
      <c r="J1290" s="6" t="n">
        <v>1</v>
      </c>
      <c r="K1290" s="7" t="n">
        <v>50</v>
      </c>
      <c r="L1290" s="7" t="n">
        <v>6</v>
      </c>
      <c r="M1290" s="8" t="n">
        <v>0.119999997</v>
      </c>
      <c r="N1290" s="7" t="n">
        <v>11.88000011</v>
      </c>
      <c r="O1290" s="12" t="n">
        <v>1</v>
      </c>
    </row>
    <row r="1291" customFormat="false" ht="15" hidden="false" customHeight="true" outlineLevel="0" collapsed="false">
      <c r="A1291" s="6" t="n">
        <v>3194</v>
      </c>
      <c r="B1291" s="6" t="s">
        <v>19</v>
      </c>
      <c r="C1291" s="6" t="s">
        <v>37</v>
      </c>
      <c r="D1291" s="6" t="s">
        <v>50</v>
      </c>
      <c r="E1291" s="6" t="s">
        <v>63</v>
      </c>
      <c r="F1291" s="6" t="s">
        <v>71</v>
      </c>
      <c r="G1291" s="6" t="s">
        <v>34</v>
      </c>
      <c r="H1291" s="6" t="n">
        <v>4</v>
      </c>
      <c r="I1291" s="7" t="n">
        <v>199.9900055</v>
      </c>
      <c r="J1291" s="6" t="n">
        <v>1</v>
      </c>
      <c r="K1291" s="7" t="n">
        <v>199.9900055</v>
      </c>
      <c r="L1291" s="7" t="n">
        <v>8</v>
      </c>
      <c r="M1291" s="8" t="n">
        <v>0.039999999</v>
      </c>
      <c r="N1291" s="7" t="n">
        <v>-159.9299927</v>
      </c>
      <c r="O1291" s="12" t="n">
        <v>1</v>
      </c>
    </row>
    <row r="1292" customFormat="false" ht="15" hidden="false" customHeight="true" outlineLevel="0" collapsed="false">
      <c r="A1292" s="6" t="n">
        <v>50662</v>
      </c>
      <c r="B1292" s="6" t="s">
        <v>19</v>
      </c>
      <c r="C1292" s="6" t="s">
        <v>37</v>
      </c>
      <c r="D1292" s="6" t="s">
        <v>38</v>
      </c>
      <c r="E1292" s="6" t="s">
        <v>98</v>
      </c>
      <c r="F1292" s="6" t="s">
        <v>57</v>
      </c>
      <c r="G1292" s="6" t="s">
        <v>24</v>
      </c>
      <c r="H1292" s="6" t="n">
        <v>4</v>
      </c>
      <c r="I1292" s="7" t="n">
        <v>50</v>
      </c>
      <c r="J1292" s="6" t="n">
        <v>5</v>
      </c>
      <c r="K1292" s="7" t="n">
        <v>250</v>
      </c>
      <c r="L1292" s="7" t="n">
        <v>5</v>
      </c>
      <c r="M1292" s="8" t="n">
        <v>0.02</v>
      </c>
      <c r="N1292" s="7" t="n">
        <v>120.0500031</v>
      </c>
      <c r="O1292" s="9" t="n">
        <v>0</v>
      </c>
    </row>
    <row r="1293" customFormat="false" ht="15" hidden="false" customHeight="true" outlineLevel="0" collapsed="false">
      <c r="A1293" s="6" t="n">
        <v>63557</v>
      </c>
      <c r="B1293" s="6" t="s">
        <v>19</v>
      </c>
      <c r="C1293" s="6" t="s">
        <v>37</v>
      </c>
      <c r="D1293" s="6" t="s">
        <v>21</v>
      </c>
      <c r="E1293" s="6" t="s">
        <v>65</v>
      </c>
      <c r="F1293" s="6" t="s">
        <v>33</v>
      </c>
      <c r="G1293" s="6" t="s">
        <v>34</v>
      </c>
      <c r="H1293" s="6" t="n">
        <v>4</v>
      </c>
      <c r="I1293" s="7" t="n">
        <v>59.99000168</v>
      </c>
      <c r="J1293" s="6" t="n">
        <v>2</v>
      </c>
      <c r="K1293" s="7" t="n">
        <v>119.9800034</v>
      </c>
      <c r="L1293" s="7" t="n">
        <v>24</v>
      </c>
      <c r="M1293" s="8" t="n">
        <v>0.200000003</v>
      </c>
      <c r="N1293" s="7" t="n">
        <v>24</v>
      </c>
      <c r="O1293" s="9" t="n">
        <v>0</v>
      </c>
    </row>
    <row r="1294" customFormat="false" ht="15" hidden="false" customHeight="true" outlineLevel="0" collapsed="false">
      <c r="A1294" s="6" t="n">
        <v>47088</v>
      </c>
      <c r="B1294" s="6" t="s">
        <v>46</v>
      </c>
      <c r="C1294" s="6" t="s">
        <v>20</v>
      </c>
      <c r="D1294" s="6" t="s">
        <v>27</v>
      </c>
      <c r="E1294" s="6" t="s">
        <v>79</v>
      </c>
      <c r="F1294" s="6" t="s">
        <v>23</v>
      </c>
      <c r="G1294" s="6" t="s">
        <v>44</v>
      </c>
      <c r="H1294" s="6" t="n">
        <v>2</v>
      </c>
      <c r="I1294" s="7" t="n">
        <v>129.9900055</v>
      </c>
      <c r="J1294" s="6" t="n">
        <v>1</v>
      </c>
      <c r="K1294" s="7" t="n">
        <v>129.9900055</v>
      </c>
      <c r="L1294" s="7" t="n">
        <v>32.5</v>
      </c>
      <c r="M1294" s="8" t="n">
        <v>0.25</v>
      </c>
      <c r="N1294" s="7" t="n">
        <v>46.79999924</v>
      </c>
      <c r="O1294" s="12" t="n">
        <v>1</v>
      </c>
    </row>
    <row r="1295" customFormat="false" ht="15" hidden="false" customHeight="true" outlineLevel="0" collapsed="false">
      <c r="A1295" s="6" t="n">
        <v>54462</v>
      </c>
      <c r="B1295" s="6" t="s">
        <v>19</v>
      </c>
      <c r="C1295" s="6" t="s">
        <v>20</v>
      </c>
      <c r="D1295" s="6" t="s">
        <v>50</v>
      </c>
      <c r="E1295" s="6" t="s">
        <v>63</v>
      </c>
      <c r="F1295" s="6" t="s">
        <v>71</v>
      </c>
      <c r="G1295" s="6" t="s">
        <v>44</v>
      </c>
      <c r="H1295" s="6" t="n">
        <v>4</v>
      </c>
      <c r="I1295" s="7" t="n">
        <v>199.9900055</v>
      </c>
      <c r="J1295" s="6" t="n">
        <v>1</v>
      </c>
      <c r="K1295" s="7" t="n">
        <v>199.9900055</v>
      </c>
      <c r="L1295" s="7" t="n">
        <v>26</v>
      </c>
      <c r="M1295" s="8" t="n">
        <v>0.129999995</v>
      </c>
      <c r="N1295" s="7" t="n">
        <v>60.90000153</v>
      </c>
      <c r="O1295" s="9" t="n">
        <v>0</v>
      </c>
    </row>
    <row r="1296" customFormat="false" ht="15" hidden="false" customHeight="true" outlineLevel="0" collapsed="false">
      <c r="A1296" s="6" t="n">
        <v>6052</v>
      </c>
      <c r="B1296" s="6" t="s">
        <v>19</v>
      </c>
      <c r="C1296" s="6" t="s">
        <v>20</v>
      </c>
      <c r="D1296" s="6" t="s">
        <v>50</v>
      </c>
      <c r="E1296" s="6" t="s">
        <v>51</v>
      </c>
      <c r="F1296" s="6" t="s">
        <v>58</v>
      </c>
      <c r="G1296" s="6" t="s">
        <v>44</v>
      </c>
      <c r="H1296" s="6" t="n">
        <v>4</v>
      </c>
      <c r="I1296" s="7" t="n">
        <v>49.97999954</v>
      </c>
      <c r="J1296" s="6" t="n">
        <v>1</v>
      </c>
      <c r="K1296" s="7" t="n">
        <v>49.97999954</v>
      </c>
      <c r="L1296" s="7" t="n">
        <v>1.5</v>
      </c>
      <c r="M1296" s="8" t="n">
        <v>0.029999999</v>
      </c>
      <c r="N1296" s="7" t="n">
        <v>13.96000004</v>
      </c>
      <c r="O1296" s="9" t="n">
        <v>0</v>
      </c>
    </row>
    <row r="1297" customFormat="false" ht="15" hidden="false" customHeight="true" outlineLevel="0" collapsed="false">
      <c r="A1297" s="6" t="n">
        <v>43787</v>
      </c>
      <c r="B1297" s="6" t="s">
        <v>19</v>
      </c>
      <c r="C1297" s="6" t="s">
        <v>20</v>
      </c>
      <c r="D1297" s="6" t="s">
        <v>38</v>
      </c>
      <c r="E1297" s="6" t="s">
        <v>39</v>
      </c>
      <c r="F1297" s="6" t="s">
        <v>71</v>
      </c>
      <c r="G1297" s="6" t="s">
        <v>44</v>
      </c>
      <c r="H1297" s="6" t="n">
        <v>4</v>
      </c>
      <c r="I1297" s="7" t="n">
        <v>199.9900055</v>
      </c>
      <c r="J1297" s="6" t="n">
        <v>1</v>
      </c>
      <c r="K1297" s="7" t="n">
        <v>199.9900055</v>
      </c>
      <c r="L1297" s="7" t="n">
        <v>40</v>
      </c>
      <c r="M1297" s="8" t="n">
        <v>0.200000003</v>
      </c>
      <c r="N1297" s="7" t="n">
        <v>-34.08000183</v>
      </c>
      <c r="O1297" s="9" t="n">
        <v>0</v>
      </c>
    </row>
    <row r="1298" customFormat="false" ht="15" hidden="false" customHeight="true" outlineLevel="0" collapsed="false">
      <c r="A1298" s="6" t="n">
        <v>74126</v>
      </c>
      <c r="B1298" s="6" t="s">
        <v>46</v>
      </c>
      <c r="C1298" s="6" t="s">
        <v>20</v>
      </c>
      <c r="D1298" s="6" t="s">
        <v>27</v>
      </c>
      <c r="E1298" s="6" t="s">
        <v>54</v>
      </c>
      <c r="F1298" s="6" t="s">
        <v>93</v>
      </c>
      <c r="G1298" s="6" t="s">
        <v>34</v>
      </c>
      <c r="H1298" s="6" t="n">
        <v>2</v>
      </c>
      <c r="I1298" s="7" t="n">
        <v>59.08000183</v>
      </c>
      <c r="J1298" s="6" t="n">
        <v>1</v>
      </c>
      <c r="K1298" s="7" t="n">
        <v>59.08000183</v>
      </c>
      <c r="L1298" s="7" t="n">
        <v>4.139999866</v>
      </c>
      <c r="M1298" s="8" t="n">
        <v>0.07</v>
      </c>
      <c r="N1298" s="7" t="n">
        <v>15.93000031</v>
      </c>
      <c r="O1298" s="9" t="n">
        <v>0</v>
      </c>
    </row>
    <row r="1299" customFormat="false" ht="15" hidden="false" customHeight="true" outlineLevel="0" collapsed="false">
      <c r="A1299" s="6" t="n">
        <v>76801</v>
      </c>
      <c r="B1299" s="6" t="s">
        <v>26</v>
      </c>
      <c r="C1299" s="6" t="s">
        <v>20</v>
      </c>
      <c r="D1299" s="6" t="s">
        <v>27</v>
      </c>
      <c r="E1299" s="6" t="s">
        <v>69</v>
      </c>
      <c r="F1299" s="6" t="s">
        <v>76</v>
      </c>
      <c r="G1299" s="6" t="s">
        <v>24</v>
      </c>
      <c r="H1299" s="6" t="n">
        <v>1</v>
      </c>
      <c r="I1299" s="7" t="n">
        <v>39.75</v>
      </c>
      <c r="J1299" s="6" t="n">
        <v>1</v>
      </c>
      <c r="K1299" s="7" t="n">
        <v>39.75</v>
      </c>
      <c r="L1299" s="7" t="n">
        <v>7.159999847</v>
      </c>
      <c r="M1299" s="8" t="n">
        <v>0.180000007</v>
      </c>
      <c r="N1299" s="7" t="n">
        <v>-25</v>
      </c>
      <c r="O1299" s="12" t="n">
        <v>1</v>
      </c>
    </row>
    <row r="1300" customFormat="false" ht="15" hidden="false" customHeight="true" outlineLevel="0" collapsed="false">
      <c r="A1300" s="6" t="n">
        <v>67983</v>
      </c>
      <c r="B1300" s="6" t="s">
        <v>19</v>
      </c>
      <c r="C1300" s="6" t="s">
        <v>20</v>
      </c>
      <c r="D1300" s="6" t="s">
        <v>21</v>
      </c>
      <c r="E1300" s="6" t="s">
        <v>64</v>
      </c>
      <c r="F1300" s="6" t="s">
        <v>23</v>
      </c>
      <c r="G1300" s="6" t="s">
        <v>44</v>
      </c>
      <c r="H1300" s="6" t="n">
        <v>4</v>
      </c>
      <c r="I1300" s="7" t="n">
        <v>129.9900055</v>
      </c>
      <c r="J1300" s="6" t="n">
        <v>1</v>
      </c>
      <c r="K1300" s="7" t="n">
        <v>129.9900055</v>
      </c>
      <c r="L1300" s="7" t="n">
        <v>5.199999809</v>
      </c>
      <c r="M1300" s="8" t="n">
        <v>0.039999999</v>
      </c>
      <c r="N1300" s="7" t="n">
        <v>41.18000031</v>
      </c>
      <c r="O1300" s="9" t="n">
        <v>0</v>
      </c>
    </row>
    <row r="1301" customFormat="false" ht="15" hidden="false" customHeight="true" outlineLevel="0" collapsed="false">
      <c r="A1301" s="6" t="n">
        <v>54802</v>
      </c>
      <c r="B1301" s="6" t="s">
        <v>19</v>
      </c>
      <c r="C1301" s="6" t="s">
        <v>37</v>
      </c>
      <c r="D1301" s="6" t="s">
        <v>50</v>
      </c>
      <c r="E1301" s="6" t="s">
        <v>51</v>
      </c>
      <c r="F1301" s="6" t="s">
        <v>71</v>
      </c>
      <c r="G1301" s="6" t="s">
        <v>34</v>
      </c>
      <c r="H1301" s="6" t="n">
        <v>4</v>
      </c>
      <c r="I1301" s="7" t="n">
        <v>199.9900055</v>
      </c>
      <c r="J1301" s="6" t="n">
        <v>1</v>
      </c>
      <c r="K1301" s="7" t="n">
        <v>199.9900055</v>
      </c>
      <c r="L1301" s="7" t="n">
        <v>14</v>
      </c>
      <c r="M1301" s="8" t="n">
        <v>0.07</v>
      </c>
      <c r="N1301" s="7" t="n">
        <v>69.75</v>
      </c>
      <c r="O1301" s="9" t="n">
        <v>0</v>
      </c>
    </row>
    <row r="1302" customFormat="false" ht="15" hidden="false" customHeight="true" outlineLevel="0" collapsed="false">
      <c r="A1302" s="6" t="n">
        <v>47592</v>
      </c>
      <c r="B1302" s="6" t="s">
        <v>19</v>
      </c>
      <c r="C1302" s="6" t="s">
        <v>20</v>
      </c>
      <c r="D1302" s="6" t="s">
        <v>38</v>
      </c>
      <c r="E1302" s="6" t="s">
        <v>98</v>
      </c>
      <c r="F1302" s="6" t="s">
        <v>58</v>
      </c>
      <c r="G1302" s="6" t="s">
        <v>47</v>
      </c>
      <c r="H1302" s="6" t="n">
        <v>4</v>
      </c>
      <c r="I1302" s="7" t="n">
        <v>49.97999954</v>
      </c>
      <c r="J1302" s="6" t="n">
        <v>4</v>
      </c>
      <c r="K1302" s="7" t="n">
        <v>199.9199982</v>
      </c>
      <c r="L1302" s="7" t="n">
        <v>0</v>
      </c>
      <c r="M1302" s="8" t="n">
        <v>0</v>
      </c>
      <c r="N1302" s="7" t="n">
        <v>83.97000122</v>
      </c>
      <c r="O1302" s="9" t="n">
        <v>0</v>
      </c>
    </row>
    <row r="1303" customFormat="false" ht="15" hidden="false" customHeight="true" outlineLevel="0" collapsed="false">
      <c r="A1303" s="6" t="n">
        <v>12348</v>
      </c>
      <c r="B1303" s="6" t="s">
        <v>19</v>
      </c>
      <c r="C1303" s="6" t="s">
        <v>20</v>
      </c>
      <c r="D1303" s="6" t="s">
        <v>21</v>
      </c>
      <c r="E1303" s="6" t="s">
        <v>65</v>
      </c>
      <c r="F1303" s="6" t="s">
        <v>29</v>
      </c>
      <c r="G1303" s="6" t="s">
        <v>34</v>
      </c>
      <c r="H1303" s="6" t="n">
        <v>4</v>
      </c>
      <c r="I1303" s="7" t="n">
        <v>99.98999786</v>
      </c>
      <c r="J1303" s="6" t="n">
        <v>4</v>
      </c>
      <c r="K1303" s="7" t="n">
        <v>399.9599915</v>
      </c>
      <c r="L1303" s="7" t="n">
        <v>16</v>
      </c>
      <c r="M1303" s="8" t="n">
        <v>0.039999999</v>
      </c>
      <c r="N1303" s="7" t="n">
        <v>-550.2199707</v>
      </c>
      <c r="O1303" s="9" t="n">
        <v>0</v>
      </c>
    </row>
    <row r="1304" customFormat="false" ht="15" hidden="false" customHeight="true" outlineLevel="0" collapsed="false">
      <c r="A1304" s="6" t="n">
        <v>12074</v>
      </c>
      <c r="B1304" s="6" t="s">
        <v>19</v>
      </c>
      <c r="C1304" s="6" t="s">
        <v>49</v>
      </c>
      <c r="D1304" s="6" t="s">
        <v>21</v>
      </c>
      <c r="E1304" s="6" t="s">
        <v>65</v>
      </c>
      <c r="F1304" s="6" t="s">
        <v>84</v>
      </c>
      <c r="G1304" s="6" t="s">
        <v>34</v>
      </c>
      <c r="H1304" s="6" t="n">
        <v>4</v>
      </c>
      <c r="I1304" s="7" t="n">
        <v>39.99000168</v>
      </c>
      <c r="J1304" s="6" t="n">
        <v>5</v>
      </c>
      <c r="K1304" s="7" t="n">
        <v>199.9499969</v>
      </c>
      <c r="L1304" s="7" t="n">
        <v>39.99000168</v>
      </c>
      <c r="M1304" s="8" t="n">
        <v>0.200000003</v>
      </c>
      <c r="N1304" s="7" t="n">
        <v>73.58000183</v>
      </c>
      <c r="O1304" s="12" t="n">
        <v>1</v>
      </c>
    </row>
    <row r="1305" customFormat="false" ht="15" hidden="false" customHeight="true" outlineLevel="0" collapsed="false">
      <c r="A1305" s="6" t="n">
        <v>13461</v>
      </c>
      <c r="B1305" s="6" t="s">
        <v>19</v>
      </c>
      <c r="C1305" s="6" t="s">
        <v>20</v>
      </c>
      <c r="D1305" s="6" t="s">
        <v>21</v>
      </c>
      <c r="E1305" s="6" t="s">
        <v>65</v>
      </c>
      <c r="F1305" s="6" t="s">
        <v>84</v>
      </c>
      <c r="G1305" s="6" t="s">
        <v>24</v>
      </c>
      <c r="H1305" s="6" t="n">
        <v>4</v>
      </c>
      <c r="I1305" s="7" t="n">
        <v>39.99000168</v>
      </c>
      <c r="J1305" s="6" t="n">
        <v>2</v>
      </c>
      <c r="K1305" s="7" t="n">
        <v>79.98000336</v>
      </c>
      <c r="L1305" s="7" t="n">
        <v>16</v>
      </c>
      <c r="M1305" s="8" t="n">
        <v>0.200000003</v>
      </c>
      <c r="N1305" s="7" t="n">
        <v>23.67000008</v>
      </c>
      <c r="O1305" s="9" t="n">
        <v>0</v>
      </c>
    </row>
    <row r="1306" customFormat="false" ht="15" hidden="false" customHeight="true" outlineLevel="0" collapsed="false">
      <c r="A1306" s="6" t="n">
        <v>39718</v>
      </c>
      <c r="B1306" s="6" t="s">
        <v>36</v>
      </c>
      <c r="C1306" s="6" t="s">
        <v>37</v>
      </c>
      <c r="D1306" s="6" t="s">
        <v>31</v>
      </c>
      <c r="E1306" s="6" t="s">
        <v>32</v>
      </c>
      <c r="F1306" s="6" t="s">
        <v>75</v>
      </c>
      <c r="G1306" s="6" t="s">
        <v>34</v>
      </c>
      <c r="H1306" s="6" t="n">
        <v>0</v>
      </c>
      <c r="I1306" s="7" t="n">
        <v>299.980011</v>
      </c>
      <c r="J1306" s="6" t="n">
        <v>1</v>
      </c>
      <c r="K1306" s="7" t="n">
        <v>299.980011</v>
      </c>
      <c r="L1306" s="7" t="n">
        <v>45</v>
      </c>
      <c r="M1306" s="8" t="n">
        <v>0.150000006</v>
      </c>
      <c r="N1306" s="7" t="n">
        <v>-51</v>
      </c>
      <c r="O1306" s="12" t="n">
        <v>1</v>
      </c>
    </row>
    <row r="1307" customFormat="false" ht="15" hidden="false" customHeight="true" outlineLevel="0" collapsed="false">
      <c r="A1307" s="6" t="n">
        <v>22072</v>
      </c>
      <c r="B1307" s="6" t="s">
        <v>19</v>
      </c>
      <c r="C1307" s="6" t="s">
        <v>49</v>
      </c>
      <c r="D1307" s="6" t="s">
        <v>27</v>
      </c>
      <c r="E1307" s="6" t="s">
        <v>28</v>
      </c>
      <c r="F1307" s="6" t="s">
        <v>71</v>
      </c>
      <c r="G1307" s="6" t="s">
        <v>34</v>
      </c>
      <c r="H1307" s="6" t="n">
        <v>4</v>
      </c>
      <c r="I1307" s="7" t="n">
        <v>199.9900055</v>
      </c>
      <c r="J1307" s="6" t="n">
        <v>1</v>
      </c>
      <c r="K1307" s="7" t="n">
        <v>199.9900055</v>
      </c>
      <c r="L1307" s="7" t="n">
        <v>18</v>
      </c>
      <c r="M1307" s="8" t="n">
        <v>0.090000004</v>
      </c>
      <c r="N1307" s="7" t="n">
        <v>22.75</v>
      </c>
      <c r="O1307" s="9" t="n">
        <v>0</v>
      </c>
    </row>
    <row r="1308" customFormat="false" ht="15" hidden="false" customHeight="true" outlineLevel="0" collapsed="false">
      <c r="A1308" s="6" t="n">
        <v>10735</v>
      </c>
      <c r="B1308" s="6" t="s">
        <v>19</v>
      </c>
      <c r="C1308" s="6" t="s">
        <v>20</v>
      </c>
      <c r="D1308" s="6" t="s">
        <v>21</v>
      </c>
      <c r="E1308" s="6" t="s">
        <v>65</v>
      </c>
      <c r="F1308" s="6" t="s">
        <v>100</v>
      </c>
      <c r="G1308" s="6" t="s">
        <v>24</v>
      </c>
      <c r="H1308" s="6" t="n">
        <v>4</v>
      </c>
      <c r="I1308" s="7" t="n">
        <v>14.98999977</v>
      </c>
      <c r="J1308" s="6" t="n">
        <v>3</v>
      </c>
      <c r="K1308" s="7" t="n">
        <v>44.97000122</v>
      </c>
      <c r="L1308" s="7" t="n">
        <v>5.400000095</v>
      </c>
      <c r="M1308" s="8" t="n">
        <v>0.119999997</v>
      </c>
      <c r="N1308" s="7" t="n">
        <v>0</v>
      </c>
      <c r="O1308" s="12" t="n">
        <v>1</v>
      </c>
    </row>
    <row r="1309" customFormat="false" ht="15" hidden="false" customHeight="true" outlineLevel="0" collapsed="false">
      <c r="A1309" s="6" t="n">
        <v>43427</v>
      </c>
      <c r="B1309" s="6" t="s">
        <v>26</v>
      </c>
      <c r="C1309" s="6" t="s">
        <v>20</v>
      </c>
      <c r="D1309" s="6" t="s">
        <v>21</v>
      </c>
      <c r="E1309" s="6" t="s">
        <v>66</v>
      </c>
      <c r="F1309" s="6" t="s">
        <v>58</v>
      </c>
      <c r="G1309" s="6" t="s">
        <v>34</v>
      </c>
      <c r="H1309" s="6" t="n">
        <v>1</v>
      </c>
      <c r="I1309" s="7" t="n">
        <v>49.97999954</v>
      </c>
      <c r="J1309" s="6" t="n">
        <v>2</v>
      </c>
      <c r="K1309" s="7" t="n">
        <v>99.95999908</v>
      </c>
      <c r="L1309" s="7" t="n">
        <v>2</v>
      </c>
      <c r="M1309" s="8" t="n">
        <v>0.02</v>
      </c>
      <c r="N1309" s="7" t="n">
        <v>-71.80999756</v>
      </c>
      <c r="O1309" s="12" t="n">
        <v>1</v>
      </c>
    </row>
    <row r="1310" customFormat="false" ht="15" hidden="false" customHeight="true" outlineLevel="0" collapsed="false">
      <c r="A1310" s="6" t="n">
        <v>46342</v>
      </c>
      <c r="B1310" s="6" t="s">
        <v>19</v>
      </c>
      <c r="C1310" s="6" t="s">
        <v>37</v>
      </c>
      <c r="D1310" s="6" t="s">
        <v>21</v>
      </c>
      <c r="E1310" s="6" t="s">
        <v>66</v>
      </c>
      <c r="F1310" s="6" t="s">
        <v>71</v>
      </c>
      <c r="G1310" s="6" t="s">
        <v>44</v>
      </c>
      <c r="H1310" s="6" t="n">
        <v>4</v>
      </c>
      <c r="I1310" s="7" t="n">
        <v>199.9900055</v>
      </c>
      <c r="J1310" s="6" t="n">
        <v>1</v>
      </c>
      <c r="K1310" s="7" t="n">
        <v>199.9900055</v>
      </c>
      <c r="L1310" s="7" t="n">
        <v>30</v>
      </c>
      <c r="M1310" s="8" t="n">
        <v>0.150000006</v>
      </c>
      <c r="N1310" s="7" t="n">
        <v>-141.6000061</v>
      </c>
      <c r="O1310" s="9" t="n">
        <v>0</v>
      </c>
    </row>
    <row r="1311" customFormat="false" ht="15" hidden="false" customHeight="true" outlineLevel="0" collapsed="false">
      <c r="A1311" s="6" t="n">
        <v>41739</v>
      </c>
      <c r="B1311" s="6" t="s">
        <v>19</v>
      </c>
      <c r="C1311" s="6" t="s">
        <v>49</v>
      </c>
      <c r="D1311" s="6" t="s">
        <v>21</v>
      </c>
      <c r="E1311" s="6" t="s">
        <v>66</v>
      </c>
      <c r="F1311" s="6" t="s">
        <v>33</v>
      </c>
      <c r="G1311" s="6" t="s">
        <v>34</v>
      </c>
      <c r="H1311" s="6" t="n">
        <v>4</v>
      </c>
      <c r="I1311" s="7" t="n">
        <v>59.99000168</v>
      </c>
      <c r="J1311" s="6" t="n">
        <v>4</v>
      </c>
      <c r="K1311" s="7" t="n">
        <v>239.9600067</v>
      </c>
      <c r="L1311" s="7" t="n">
        <v>9.600000381</v>
      </c>
      <c r="M1311" s="8" t="n">
        <v>0.039999999</v>
      </c>
      <c r="N1311" s="7" t="n">
        <v>59.88999939</v>
      </c>
      <c r="O1311" s="12" t="n">
        <v>1</v>
      </c>
    </row>
    <row r="1312" customFormat="false" ht="15" hidden="false" customHeight="true" outlineLevel="0" collapsed="false">
      <c r="A1312" s="6" t="n">
        <v>10600</v>
      </c>
      <c r="B1312" s="6" t="s">
        <v>19</v>
      </c>
      <c r="C1312" s="6" t="s">
        <v>20</v>
      </c>
      <c r="D1312" s="6" t="s">
        <v>21</v>
      </c>
      <c r="E1312" s="6" t="s">
        <v>22</v>
      </c>
      <c r="F1312" s="6" t="s">
        <v>71</v>
      </c>
      <c r="G1312" s="6" t="s">
        <v>24</v>
      </c>
      <c r="H1312" s="6" t="n">
        <v>4</v>
      </c>
      <c r="I1312" s="7" t="n">
        <v>199.9900055</v>
      </c>
      <c r="J1312" s="6" t="n">
        <v>1</v>
      </c>
      <c r="K1312" s="7" t="n">
        <v>199.9900055</v>
      </c>
      <c r="L1312" s="7" t="n">
        <v>8</v>
      </c>
      <c r="M1312" s="8" t="n">
        <v>0.039999999</v>
      </c>
      <c r="N1312" s="7" t="n">
        <v>60.09000015</v>
      </c>
      <c r="O1312" s="12" t="n">
        <v>1</v>
      </c>
    </row>
    <row r="1313" customFormat="false" ht="15" hidden="false" customHeight="true" outlineLevel="0" collapsed="false">
      <c r="A1313" s="6" t="n">
        <v>15016</v>
      </c>
      <c r="B1313" s="6" t="s">
        <v>19</v>
      </c>
      <c r="C1313" s="6" t="s">
        <v>20</v>
      </c>
      <c r="D1313" s="6" t="s">
        <v>21</v>
      </c>
      <c r="E1313" s="6" t="s">
        <v>64</v>
      </c>
      <c r="F1313" s="6" t="s">
        <v>57</v>
      </c>
      <c r="G1313" s="6" t="s">
        <v>44</v>
      </c>
      <c r="H1313" s="6" t="n">
        <v>4</v>
      </c>
      <c r="I1313" s="7" t="n">
        <v>50</v>
      </c>
      <c r="J1313" s="6" t="n">
        <v>5</v>
      </c>
      <c r="K1313" s="7" t="n">
        <v>250</v>
      </c>
      <c r="L1313" s="7" t="n">
        <v>0</v>
      </c>
      <c r="M1313" s="8" t="n">
        <v>0</v>
      </c>
      <c r="N1313" s="7" t="n">
        <v>-3.5</v>
      </c>
      <c r="O1313" s="9" t="n">
        <v>0</v>
      </c>
    </row>
    <row r="1314" customFormat="false" ht="15" hidden="false" customHeight="true" outlineLevel="0" collapsed="false">
      <c r="A1314" s="6" t="n">
        <v>1321</v>
      </c>
      <c r="B1314" s="6" t="s">
        <v>19</v>
      </c>
      <c r="C1314" s="6" t="s">
        <v>20</v>
      </c>
      <c r="D1314" s="6" t="s">
        <v>50</v>
      </c>
      <c r="E1314" s="6" t="s">
        <v>51</v>
      </c>
      <c r="F1314" s="6" t="s">
        <v>23</v>
      </c>
      <c r="G1314" s="6" t="s">
        <v>34</v>
      </c>
      <c r="H1314" s="6" t="n">
        <v>4</v>
      </c>
      <c r="I1314" s="7" t="n">
        <v>129.9900055</v>
      </c>
      <c r="J1314" s="6" t="n">
        <v>1</v>
      </c>
      <c r="K1314" s="7" t="n">
        <v>129.9900055</v>
      </c>
      <c r="L1314" s="7" t="n">
        <v>2.599999905</v>
      </c>
      <c r="M1314" s="8" t="n">
        <v>0.02</v>
      </c>
      <c r="N1314" s="7" t="n">
        <v>44.59000015</v>
      </c>
      <c r="O1314" s="9" t="n">
        <v>0</v>
      </c>
    </row>
    <row r="1315" customFormat="false" ht="15" hidden="false" customHeight="true" outlineLevel="0" collapsed="false">
      <c r="A1315" s="6" t="n">
        <v>48054</v>
      </c>
      <c r="B1315" s="6" t="s">
        <v>26</v>
      </c>
      <c r="C1315" s="6" t="s">
        <v>37</v>
      </c>
      <c r="D1315" s="6" t="s">
        <v>38</v>
      </c>
      <c r="E1315" s="6" t="s">
        <v>98</v>
      </c>
      <c r="F1315" s="6" t="s">
        <v>23</v>
      </c>
      <c r="G1315" s="6" t="s">
        <v>24</v>
      </c>
      <c r="H1315" s="6" t="n">
        <v>1</v>
      </c>
      <c r="I1315" s="7" t="n">
        <v>129.9900055</v>
      </c>
      <c r="J1315" s="6" t="n">
        <v>1</v>
      </c>
      <c r="K1315" s="7" t="n">
        <v>129.9900055</v>
      </c>
      <c r="L1315" s="7" t="n">
        <v>20.79999924</v>
      </c>
      <c r="M1315" s="8" t="n">
        <v>0.159999996</v>
      </c>
      <c r="N1315" s="7" t="n">
        <v>-72.83000183</v>
      </c>
      <c r="O1315" s="12" t="n">
        <v>1</v>
      </c>
    </row>
    <row r="1316" customFormat="false" ht="15" hidden="false" customHeight="true" outlineLevel="0" collapsed="false">
      <c r="A1316" s="6" t="n">
        <v>53184</v>
      </c>
      <c r="B1316" s="6" t="s">
        <v>19</v>
      </c>
      <c r="C1316" s="6" t="s">
        <v>37</v>
      </c>
      <c r="D1316" s="6" t="s">
        <v>50</v>
      </c>
      <c r="E1316" s="6" t="s">
        <v>51</v>
      </c>
      <c r="F1316" s="6" t="s">
        <v>74</v>
      </c>
      <c r="G1316" s="6" t="s">
        <v>34</v>
      </c>
      <c r="H1316" s="6" t="n">
        <v>4</v>
      </c>
      <c r="I1316" s="7" t="n">
        <v>31.98999977</v>
      </c>
      <c r="J1316" s="6" t="n">
        <v>1</v>
      </c>
      <c r="K1316" s="7" t="n">
        <v>31.98999977</v>
      </c>
      <c r="L1316" s="7" t="n">
        <v>5.119999886</v>
      </c>
      <c r="M1316" s="8" t="n">
        <v>0.159999996</v>
      </c>
      <c r="N1316" s="7" t="n">
        <v>3.220000029</v>
      </c>
      <c r="O1316" s="12" t="n">
        <v>1</v>
      </c>
    </row>
    <row r="1317" customFormat="false" ht="15" hidden="false" customHeight="true" outlineLevel="0" collapsed="false">
      <c r="A1317" s="6" t="n">
        <v>37695</v>
      </c>
      <c r="B1317" s="6" t="s">
        <v>19</v>
      </c>
      <c r="C1317" s="6" t="s">
        <v>20</v>
      </c>
      <c r="D1317" s="6" t="s">
        <v>31</v>
      </c>
      <c r="E1317" s="6" t="s">
        <v>32</v>
      </c>
      <c r="F1317" s="6" t="s">
        <v>58</v>
      </c>
      <c r="G1317" s="6" t="s">
        <v>34</v>
      </c>
      <c r="H1317" s="6" t="n">
        <v>4</v>
      </c>
      <c r="I1317" s="7" t="n">
        <v>49.97999954</v>
      </c>
      <c r="J1317" s="6" t="n">
        <v>2</v>
      </c>
      <c r="K1317" s="7" t="n">
        <v>99.95999908</v>
      </c>
      <c r="L1317" s="7" t="n">
        <v>2</v>
      </c>
      <c r="M1317" s="8" t="n">
        <v>0.02</v>
      </c>
      <c r="N1317" s="7" t="n">
        <v>47.02000046</v>
      </c>
      <c r="O1317" s="12" t="n">
        <v>1</v>
      </c>
    </row>
    <row r="1318" customFormat="false" ht="15" hidden="false" customHeight="true" outlineLevel="0" collapsed="false">
      <c r="A1318" s="6" t="n">
        <v>55616</v>
      </c>
      <c r="B1318" s="6" t="s">
        <v>46</v>
      </c>
      <c r="C1318" s="6" t="s">
        <v>20</v>
      </c>
      <c r="D1318" s="6" t="s">
        <v>50</v>
      </c>
      <c r="E1318" s="6" t="s">
        <v>63</v>
      </c>
      <c r="F1318" s="6" t="s">
        <v>43</v>
      </c>
      <c r="G1318" s="6" t="s">
        <v>24</v>
      </c>
      <c r="H1318" s="6" t="n">
        <v>2</v>
      </c>
      <c r="I1318" s="7" t="n">
        <v>21.98999977</v>
      </c>
      <c r="J1318" s="6" t="n">
        <v>3</v>
      </c>
      <c r="K1318" s="7" t="n">
        <v>65.97000122</v>
      </c>
      <c r="L1318" s="7" t="n">
        <v>10.56000042</v>
      </c>
      <c r="M1318" s="8" t="n">
        <v>0.159999996</v>
      </c>
      <c r="N1318" s="7" t="n">
        <v>19.95000076</v>
      </c>
      <c r="O1318" s="9" t="n">
        <v>0</v>
      </c>
    </row>
    <row r="1319" customFormat="false" ht="15" hidden="false" customHeight="true" outlineLevel="0" collapsed="false">
      <c r="A1319" s="6" t="n">
        <v>19654</v>
      </c>
      <c r="B1319" s="6" t="s">
        <v>26</v>
      </c>
      <c r="C1319" s="6" t="s">
        <v>49</v>
      </c>
      <c r="D1319" s="6" t="s">
        <v>21</v>
      </c>
      <c r="E1319" s="6" t="s">
        <v>65</v>
      </c>
      <c r="F1319" s="6" t="s">
        <v>73</v>
      </c>
      <c r="G1319" s="6" t="s">
        <v>34</v>
      </c>
      <c r="H1319" s="6" t="n">
        <v>1</v>
      </c>
      <c r="I1319" s="7" t="n">
        <v>39.99000168</v>
      </c>
      <c r="J1319" s="6" t="n">
        <v>2</v>
      </c>
      <c r="K1319" s="7" t="n">
        <v>79.98000336</v>
      </c>
      <c r="L1319" s="7" t="n">
        <v>9.600000381</v>
      </c>
      <c r="M1319" s="8" t="n">
        <v>0.119999997</v>
      </c>
      <c r="N1319" s="7" t="n">
        <v>25.34000015</v>
      </c>
      <c r="O1319" s="12" t="n">
        <v>1</v>
      </c>
    </row>
    <row r="1320" customFormat="false" ht="15" hidden="false" customHeight="true" outlineLevel="0" collapsed="false">
      <c r="A1320" s="6" t="n">
        <v>64443</v>
      </c>
      <c r="B1320" s="6" t="s">
        <v>19</v>
      </c>
      <c r="C1320" s="6" t="s">
        <v>37</v>
      </c>
      <c r="D1320" s="6" t="s">
        <v>21</v>
      </c>
      <c r="E1320" s="6" t="s">
        <v>65</v>
      </c>
      <c r="F1320" s="6" t="s">
        <v>73</v>
      </c>
      <c r="G1320" s="6" t="s">
        <v>34</v>
      </c>
      <c r="H1320" s="6" t="n">
        <v>4</v>
      </c>
      <c r="I1320" s="7" t="n">
        <v>39.99000168</v>
      </c>
      <c r="J1320" s="6" t="n">
        <v>5</v>
      </c>
      <c r="K1320" s="7" t="n">
        <v>199.9499969</v>
      </c>
      <c r="L1320" s="7" t="n">
        <v>18</v>
      </c>
      <c r="M1320" s="8" t="n">
        <v>0.090000004</v>
      </c>
      <c r="N1320" s="7" t="n">
        <v>47.31000137</v>
      </c>
      <c r="O1320" s="9" t="n">
        <v>0</v>
      </c>
    </row>
    <row r="1321" customFormat="false" ht="15" hidden="false" customHeight="true" outlineLevel="0" collapsed="false">
      <c r="A1321" s="6" t="n">
        <v>9864</v>
      </c>
      <c r="B1321" s="6" t="s">
        <v>19</v>
      </c>
      <c r="C1321" s="6" t="s">
        <v>20</v>
      </c>
      <c r="D1321" s="6" t="s">
        <v>50</v>
      </c>
      <c r="E1321" s="6" t="s">
        <v>51</v>
      </c>
      <c r="F1321" s="6" t="s">
        <v>58</v>
      </c>
      <c r="G1321" s="6" t="s">
        <v>34</v>
      </c>
      <c r="H1321" s="6" t="n">
        <v>4</v>
      </c>
      <c r="I1321" s="7" t="n">
        <v>49.97999954</v>
      </c>
      <c r="J1321" s="6" t="n">
        <v>4</v>
      </c>
      <c r="K1321" s="7" t="n">
        <v>199.9199982</v>
      </c>
      <c r="L1321" s="7" t="n">
        <v>6</v>
      </c>
      <c r="M1321" s="8" t="n">
        <v>0.029999999</v>
      </c>
      <c r="N1321" s="7" t="n">
        <v>-129.3500061</v>
      </c>
      <c r="O1321" s="12" t="n">
        <v>1</v>
      </c>
    </row>
    <row r="1322" customFormat="false" ht="15" hidden="false" customHeight="true" outlineLevel="0" collapsed="false">
      <c r="A1322" s="6" t="n">
        <v>66015</v>
      </c>
      <c r="B1322" s="6" t="s">
        <v>19</v>
      </c>
      <c r="C1322" s="6" t="s">
        <v>49</v>
      </c>
      <c r="D1322" s="6" t="s">
        <v>21</v>
      </c>
      <c r="E1322" s="6" t="s">
        <v>65</v>
      </c>
      <c r="F1322" s="6" t="s">
        <v>57</v>
      </c>
      <c r="G1322" s="6" t="s">
        <v>34</v>
      </c>
      <c r="H1322" s="6" t="n">
        <v>4</v>
      </c>
      <c r="I1322" s="7" t="n">
        <v>50</v>
      </c>
      <c r="J1322" s="6" t="n">
        <v>1</v>
      </c>
      <c r="K1322" s="7" t="n">
        <v>50</v>
      </c>
      <c r="L1322" s="7" t="n">
        <v>1</v>
      </c>
      <c r="M1322" s="8" t="n">
        <v>0.02</v>
      </c>
      <c r="N1322" s="7" t="n">
        <v>23.03000069</v>
      </c>
      <c r="O1322" s="12" t="n">
        <v>1</v>
      </c>
    </row>
    <row r="1323" customFormat="false" ht="15" hidden="false" customHeight="true" outlineLevel="0" collapsed="false">
      <c r="A1323" s="6" t="n">
        <v>68101</v>
      </c>
      <c r="B1323" s="6" t="s">
        <v>19</v>
      </c>
      <c r="C1323" s="6" t="s">
        <v>49</v>
      </c>
      <c r="D1323" s="6" t="s">
        <v>21</v>
      </c>
      <c r="E1323" s="6" t="s">
        <v>64</v>
      </c>
      <c r="F1323" s="6" t="s">
        <v>57</v>
      </c>
      <c r="G1323" s="6" t="s">
        <v>44</v>
      </c>
      <c r="H1323" s="6" t="n">
        <v>4</v>
      </c>
      <c r="I1323" s="7" t="n">
        <v>50</v>
      </c>
      <c r="J1323" s="6" t="n">
        <v>5</v>
      </c>
      <c r="K1323" s="7" t="n">
        <v>250</v>
      </c>
      <c r="L1323" s="7" t="n">
        <v>2.5</v>
      </c>
      <c r="M1323" s="8" t="n">
        <v>0.01</v>
      </c>
      <c r="N1323" s="7" t="n">
        <v>4.949999809</v>
      </c>
      <c r="O1323" s="9" t="n">
        <v>0</v>
      </c>
    </row>
    <row r="1324" customFormat="false" ht="15" hidden="false" customHeight="true" outlineLevel="0" collapsed="false">
      <c r="A1324" s="6" t="n">
        <v>5649</v>
      </c>
      <c r="B1324" s="6" t="s">
        <v>36</v>
      </c>
      <c r="C1324" s="6" t="s">
        <v>20</v>
      </c>
      <c r="D1324" s="6" t="s">
        <v>50</v>
      </c>
      <c r="E1324" s="6" t="s">
        <v>72</v>
      </c>
      <c r="F1324" s="6" t="s">
        <v>33</v>
      </c>
      <c r="G1324" s="6" t="s">
        <v>34</v>
      </c>
      <c r="H1324" s="6" t="n">
        <v>0</v>
      </c>
      <c r="I1324" s="7" t="n">
        <v>59.99000168</v>
      </c>
      <c r="J1324" s="6" t="n">
        <v>5</v>
      </c>
      <c r="K1324" s="7" t="n">
        <v>299.9500122</v>
      </c>
      <c r="L1324" s="7" t="n">
        <v>21</v>
      </c>
      <c r="M1324" s="8" t="n">
        <v>0.07</v>
      </c>
      <c r="N1324" s="7" t="n">
        <v>66.94999695</v>
      </c>
      <c r="O1324" s="9" t="n">
        <v>0</v>
      </c>
    </row>
    <row r="1325" customFormat="false" ht="15" hidden="false" customHeight="true" outlineLevel="0" collapsed="false">
      <c r="A1325" s="6" t="n">
        <v>47658</v>
      </c>
      <c r="B1325" s="6" t="s">
        <v>46</v>
      </c>
      <c r="C1325" s="6" t="s">
        <v>20</v>
      </c>
      <c r="D1325" s="6" t="s">
        <v>27</v>
      </c>
      <c r="E1325" s="6" t="s">
        <v>79</v>
      </c>
      <c r="F1325" s="6" t="s">
        <v>40</v>
      </c>
      <c r="G1325" s="6" t="s">
        <v>24</v>
      </c>
      <c r="H1325" s="6" t="n">
        <v>2</v>
      </c>
      <c r="I1325" s="7" t="n">
        <v>399.980011</v>
      </c>
      <c r="J1325" s="6" t="n">
        <v>1</v>
      </c>
      <c r="K1325" s="7" t="n">
        <v>399.980011</v>
      </c>
      <c r="L1325" s="7" t="n">
        <v>4</v>
      </c>
      <c r="M1325" s="8" t="n">
        <v>0.01</v>
      </c>
      <c r="N1325" s="7" t="n">
        <v>89.09999847</v>
      </c>
      <c r="O1325" s="12" t="n">
        <v>1</v>
      </c>
    </row>
    <row r="1326" customFormat="false" ht="15" hidden="false" customHeight="true" outlineLevel="0" collapsed="false">
      <c r="A1326" s="6" t="n">
        <v>26102</v>
      </c>
      <c r="B1326" s="6" t="s">
        <v>19</v>
      </c>
      <c r="C1326" s="6" t="s">
        <v>37</v>
      </c>
      <c r="D1326" s="6" t="s">
        <v>27</v>
      </c>
      <c r="E1326" s="6" t="s">
        <v>54</v>
      </c>
      <c r="F1326" s="6" t="s">
        <v>57</v>
      </c>
      <c r="G1326" s="6" t="s">
        <v>24</v>
      </c>
      <c r="H1326" s="6" t="n">
        <v>4</v>
      </c>
      <c r="I1326" s="7" t="n">
        <v>50</v>
      </c>
      <c r="J1326" s="6" t="n">
        <v>4</v>
      </c>
      <c r="K1326" s="7" t="n">
        <v>200</v>
      </c>
      <c r="L1326" s="7" t="n">
        <v>40</v>
      </c>
      <c r="M1326" s="8" t="n">
        <v>0.200000003</v>
      </c>
      <c r="N1326" s="7" t="n">
        <v>58.08000183</v>
      </c>
      <c r="O1326" s="9" t="n">
        <v>0</v>
      </c>
    </row>
    <row r="1327" customFormat="false" ht="15" hidden="false" customHeight="true" outlineLevel="0" collapsed="false">
      <c r="A1327" s="6" t="n">
        <v>39619</v>
      </c>
      <c r="B1327" s="6" t="s">
        <v>19</v>
      </c>
      <c r="C1327" s="6" t="s">
        <v>49</v>
      </c>
      <c r="D1327" s="6" t="s">
        <v>31</v>
      </c>
      <c r="E1327" s="6" t="s">
        <v>32</v>
      </c>
      <c r="F1327" s="6" t="s">
        <v>75</v>
      </c>
      <c r="G1327" s="6" t="s">
        <v>44</v>
      </c>
      <c r="H1327" s="6" t="n">
        <v>4</v>
      </c>
      <c r="I1327" s="7" t="n">
        <v>299.980011</v>
      </c>
      <c r="J1327" s="6" t="n">
        <v>1</v>
      </c>
      <c r="K1327" s="7" t="n">
        <v>299.980011</v>
      </c>
      <c r="L1327" s="7" t="n">
        <v>39</v>
      </c>
      <c r="M1327" s="8" t="n">
        <v>0.129999995</v>
      </c>
      <c r="N1327" s="7" t="n">
        <v>125.2699966</v>
      </c>
      <c r="O1327" s="12" t="n">
        <v>1</v>
      </c>
    </row>
    <row r="1328" customFormat="false" ht="15" hidden="false" customHeight="true" outlineLevel="0" collapsed="false">
      <c r="A1328" s="6" t="n">
        <v>40411</v>
      </c>
      <c r="B1328" s="6" t="s">
        <v>19</v>
      </c>
      <c r="C1328" s="6" t="s">
        <v>37</v>
      </c>
      <c r="D1328" s="6" t="s">
        <v>31</v>
      </c>
      <c r="E1328" s="6" t="s">
        <v>56</v>
      </c>
      <c r="F1328" s="6" t="s">
        <v>71</v>
      </c>
      <c r="G1328" s="6" t="s">
        <v>34</v>
      </c>
      <c r="H1328" s="6" t="n">
        <v>4</v>
      </c>
      <c r="I1328" s="7" t="n">
        <v>199.9900055</v>
      </c>
      <c r="J1328" s="6" t="n">
        <v>1</v>
      </c>
      <c r="K1328" s="7" t="n">
        <v>199.9900055</v>
      </c>
      <c r="L1328" s="7" t="n">
        <v>10</v>
      </c>
      <c r="M1328" s="8" t="n">
        <v>0.050000001</v>
      </c>
      <c r="N1328" s="7" t="n">
        <v>87.40000153</v>
      </c>
      <c r="O1328" s="9" t="n">
        <v>0</v>
      </c>
    </row>
    <row r="1329" customFormat="false" ht="15" hidden="false" customHeight="true" outlineLevel="0" collapsed="false">
      <c r="A1329" s="6" t="n">
        <v>68210</v>
      </c>
      <c r="B1329" s="6" t="s">
        <v>26</v>
      </c>
      <c r="C1329" s="6" t="s">
        <v>20</v>
      </c>
      <c r="D1329" s="6" t="s">
        <v>21</v>
      </c>
      <c r="E1329" s="6" t="s">
        <v>64</v>
      </c>
      <c r="F1329" s="6" t="s">
        <v>71</v>
      </c>
      <c r="G1329" s="6" t="s">
        <v>34</v>
      </c>
      <c r="H1329" s="6" t="n">
        <v>1</v>
      </c>
      <c r="I1329" s="7" t="n">
        <v>199.9900055</v>
      </c>
      <c r="J1329" s="6" t="n">
        <v>1</v>
      </c>
      <c r="K1329" s="7" t="n">
        <v>199.9900055</v>
      </c>
      <c r="L1329" s="7" t="n">
        <v>32</v>
      </c>
      <c r="M1329" s="8" t="n">
        <v>0.159999996</v>
      </c>
      <c r="N1329" s="7" t="n">
        <v>70.55999756</v>
      </c>
      <c r="O1329" s="12" t="n">
        <v>1</v>
      </c>
    </row>
    <row r="1330" customFormat="false" ht="15" hidden="false" customHeight="true" outlineLevel="0" collapsed="false">
      <c r="A1330" s="6" t="n">
        <v>67585</v>
      </c>
      <c r="B1330" s="6" t="s">
        <v>19</v>
      </c>
      <c r="C1330" s="6" t="s">
        <v>20</v>
      </c>
      <c r="D1330" s="6" t="s">
        <v>21</v>
      </c>
      <c r="E1330" s="6" t="s">
        <v>65</v>
      </c>
      <c r="F1330" s="6" t="s">
        <v>40</v>
      </c>
      <c r="G1330" s="6" t="s">
        <v>47</v>
      </c>
      <c r="H1330" s="6" t="n">
        <v>4</v>
      </c>
      <c r="I1330" s="7" t="n">
        <v>399.980011</v>
      </c>
      <c r="J1330" s="6" t="n">
        <v>1</v>
      </c>
      <c r="K1330" s="7" t="n">
        <v>399.980011</v>
      </c>
      <c r="L1330" s="7" t="n">
        <v>52</v>
      </c>
      <c r="M1330" s="8" t="n">
        <v>0.129999995</v>
      </c>
      <c r="N1330" s="7" t="n">
        <v>-191.3899994</v>
      </c>
      <c r="O1330" s="12" t="n">
        <v>1</v>
      </c>
    </row>
    <row r="1331" customFormat="false" ht="15" hidden="false" customHeight="true" outlineLevel="0" collapsed="false">
      <c r="A1331" s="6" t="n">
        <v>61025</v>
      </c>
      <c r="B1331" s="6" t="s">
        <v>26</v>
      </c>
      <c r="C1331" s="6" t="s">
        <v>20</v>
      </c>
      <c r="D1331" s="6" t="s">
        <v>50</v>
      </c>
      <c r="E1331" s="6" t="s">
        <v>51</v>
      </c>
      <c r="F1331" s="6" t="s">
        <v>58</v>
      </c>
      <c r="G1331" s="6" t="s">
        <v>44</v>
      </c>
      <c r="H1331" s="6" t="n">
        <v>1</v>
      </c>
      <c r="I1331" s="7" t="n">
        <v>49.97999954</v>
      </c>
      <c r="J1331" s="6" t="n">
        <v>2</v>
      </c>
      <c r="K1331" s="7" t="n">
        <v>99.95999908</v>
      </c>
      <c r="L1331" s="7" t="n">
        <v>15.98999977</v>
      </c>
      <c r="M1331" s="8" t="n">
        <v>0.159999996</v>
      </c>
      <c r="N1331" s="7" t="n">
        <v>-46.18000031</v>
      </c>
      <c r="O1331" s="12" t="n">
        <v>1</v>
      </c>
    </row>
    <row r="1332" customFormat="false" ht="15" hidden="false" customHeight="true" outlineLevel="0" collapsed="false">
      <c r="A1332" s="6" t="n">
        <v>57018</v>
      </c>
      <c r="B1332" s="6" t="s">
        <v>46</v>
      </c>
      <c r="C1332" s="6" t="s">
        <v>20</v>
      </c>
      <c r="D1332" s="6" t="s">
        <v>50</v>
      </c>
      <c r="E1332" s="6" t="s">
        <v>72</v>
      </c>
      <c r="F1332" s="6" t="s">
        <v>40</v>
      </c>
      <c r="G1332" s="6" t="s">
        <v>44</v>
      </c>
      <c r="H1332" s="6" t="n">
        <v>2</v>
      </c>
      <c r="I1332" s="7" t="n">
        <v>399.980011</v>
      </c>
      <c r="J1332" s="6" t="n">
        <v>1</v>
      </c>
      <c r="K1332" s="7" t="n">
        <v>399.980011</v>
      </c>
      <c r="L1332" s="7" t="n">
        <v>36</v>
      </c>
      <c r="M1332" s="8" t="n">
        <v>0.090000004</v>
      </c>
      <c r="N1332" s="7" t="n">
        <v>-545.9699707</v>
      </c>
      <c r="O1332" s="12" t="n">
        <v>1</v>
      </c>
    </row>
    <row r="1333" customFormat="false" ht="15" hidden="false" customHeight="true" outlineLevel="0" collapsed="false">
      <c r="A1333" s="6" t="n">
        <v>35638</v>
      </c>
      <c r="B1333" s="6" t="s">
        <v>26</v>
      </c>
      <c r="C1333" s="6" t="s">
        <v>20</v>
      </c>
      <c r="D1333" s="6" t="s">
        <v>31</v>
      </c>
      <c r="E1333" s="6" t="s">
        <v>86</v>
      </c>
      <c r="F1333" s="6" t="s">
        <v>29</v>
      </c>
      <c r="G1333" s="6" t="s">
        <v>44</v>
      </c>
      <c r="H1333" s="6" t="n">
        <v>1</v>
      </c>
      <c r="I1333" s="7" t="n">
        <v>99.98999786</v>
      </c>
      <c r="J1333" s="6" t="n">
        <v>5</v>
      </c>
      <c r="K1333" s="7" t="n">
        <v>499.9500122</v>
      </c>
      <c r="L1333" s="7" t="n">
        <v>84.98999786</v>
      </c>
      <c r="M1333" s="8" t="n">
        <v>0.170000002</v>
      </c>
      <c r="N1333" s="7" t="n">
        <v>190.8800049</v>
      </c>
      <c r="O1333" s="12" t="n">
        <v>1</v>
      </c>
    </row>
    <row r="1334" customFormat="false" ht="15" hidden="false" customHeight="true" outlineLevel="0" collapsed="false">
      <c r="A1334" s="6" t="n">
        <v>4737</v>
      </c>
      <c r="B1334" s="6" t="s">
        <v>46</v>
      </c>
      <c r="C1334" s="6" t="s">
        <v>37</v>
      </c>
      <c r="D1334" s="6" t="s">
        <v>50</v>
      </c>
      <c r="E1334" s="6" t="s">
        <v>51</v>
      </c>
      <c r="F1334" s="6" t="s">
        <v>74</v>
      </c>
      <c r="G1334" s="6" t="s">
        <v>34</v>
      </c>
      <c r="H1334" s="6" t="n">
        <v>2</v>
      </c>
      <c r="I1334" s="7" t="n">
        <v>31.98999977</v>
      </c>
      <c r="J1334" s="6" t="n">
        <v>1</v>
      </c>
      <c r="K1334" s="7" t="n">
        <v>31.98999977</v>
      </c>
      <c r="L1334" s="7" t="n">
        <v>3.200000048</v>
      </c>
      <c r="M1334" s="8" t="n">
        <v>0.100000001</v>
      </c>
      <c r="N1334" s="7" t="n">
        <v>9.010000229</v>
      </c>
      <c r="O1334" s="12" t="n">
        <v>1</v>
      </c>
    </row>
    <row r="1335" customFormat="false" ht="15" hidden="false" customHeight="true" outlineLevel="0" collapsed="false">
      <c r="A1335" s="6" t="n">
        <v>17831</v>
      </c>
      <c r="B1335" s="6" t="s">
        <v>19</v>
      </c>
      <c r="C1335" s="6" t="s">
        <v>37</v>
      </c>
      <c r="D1335" s="6" t="s">
        <v>21</v>
      </c>
      <c r="E1335" s="6" t="s">
        <v>65</v>
      </c>
      <c r="F1335" s="6" t="s">
        <v>84</v>
      </c>
      <c r="G1335" s="6" t="s">
        <v>34</v>
      </c>
      <c r="H1335" s="6" t="n">
        <v>4</v>
      </c>
      <c r="I1335" s="7" t="n">
        <v>39.99000168</v>
      </c>
      <c r="J1335" s="6" t="n">
        <v>4</v>
      </c>
      <c r="K1335" s="7" t="n">
        <v>159.9600067</v>
      </c>
      <c r="L1335" s="7" t="n">
        <v>8.800000191</v>
      </c>
      <c r="M1335" s="8" t="n">
        <v>0.059999999</v>
      </c>
      <c r="N1335" s="7" t="n">
        <v>72.55999756</v>
      </c>
      <c r="O1335" s="9" t="n">
        <v>0</v>
      </c>
    </row>
    <row r="1336" customFormat="false" ht="15" hidden="false" customHeight="true" outlineLevel="0" collapsed="false">
      <c r="A1336" s="6" t="n">
        <v>48536</v>
      </c>
      <c r="B1336" s="6" t="s">
        <v>19</v>
      </c>
      <c r="C1336" s="6" t="s">
        <v>49</v>
      </c>
      <c r="D1336" s="6" t="s">
        <v>27</v>
      </c>
      <c r="E1336" s="6" t="s">
        <v>79</v>
      </c>
      <c r="F1336" s="6" t="s">
        <v>58</v>
      </c>
      <c r="G1336" s="6" t="s">
        <v>44</v>
      </c>
      <c r="H1336" s="6" t="n">
        <v>4</v>
      </c>
      <c r="I1336" s="7" t="n">
        <v>49.97999954</v>
      </c>
      <c r="J1336" s="6" t="n">
        <v>5</v>
      </c>
      <c r="K1336" s="7" t="n">
        <v>249.8999939</v>
      </c>
      <c r="L1336" s="7" t="n">
        <v>42.47999954</v>
      </c>
      <c r="M1336" s="8" t="n">
        <v>0.170000002</v>
      </c>
      <c r="N1336" s="7" t="n">
        <v>25.93000031</v>
      </c>
      <c r="O1336" s="9" t="n">
        <v>0</v>
      </c>
    </row>
    <row r="1337" customFormat="false" ht="15" hidden="false" customHeight="true" outlineLevel="0" collapsed="false">
      <c r="A1337" s="6" t="n">
        <v>39423</v>
      </c>
      <c r="B1337" s="6" t="s">
        <v>26</v>
      </c>
      <c r="C1337" s="6" t="s">
        <v>20</v>
      </c>
      <c r="D1337" s="6" t="s">
        <v>31</v>
      </c>
      <c r="E1337" s="6" t="s">
        <v>62</v>
      </c>
      <c r="F1337" s="6" t="s">
        <v>29</v>
      </c>
      <c r="G1337" s="6" t="s">
        <v>34</v>
      </c>
      <c r="H1337" s="6" t="n">
        <v>1</v>
      </c>
      <c r="I1337" s="7" t="n">
        <v>99.98999786</v>
      </c>
      <c r="J1337" s="6" t="n">
        <v>3</v>
      </c>
      <c r="K1337" s="7" t="n">
        <v>299.9700012</v>
      </c>
      <c r="L1337" s="7" t="n">
        <v>36</v>
      </c>
      <c r="M1337" s="8" t="n">
        <v>0.119999997</v>
      </c>
      <c r="N1337" s="7" t="n">
        <v>33</v>
      </c>
      <c r="O1337" s="12" t="n">
        <v>1</v>
      </c>
    </row>
    <row r="1338" customFormat="false" ht="15" hidden="false" customHeight="true" outlineLevel="0" collapsed="false">
      <c r="A1338" s="6" t="n">
        <v>9135</v>
      </c>
      <c r="B1338" s="6" t="s">
        <v>19</v>
      </c>
      <c r="C1338" s="6" t="s">
        <v>20</v>
      </c>
      <c r="D1338" s="6" t="s">
        <v>50</v>
      </c>
      <c r="E1338" s="6" t="s">
        <v>51</v>
      </c>
      <c r="F1338" s="6" t="s">
        <v>40</v>
      </c>
      <c r="G1338" s="6" t="s">
        <v>24</v>
      </c>
      <c r="H1338" s="6" t="n">
        <v>4</v>
      </c>
      <c r="I1338" s="7" t="n">
        <v>399.980011</v>
      </c>
      <c r="J1338" s="6" t="n">
        <v>1</v>
      </c>
      <c r="K1338" s="7" t="n">
        <v>399.980011</v>
      </c>
      <c r="L1338" s="7" t="n">
        <v>68</v>
      </c>
      <c r="M1338" s="8" t="n">
        <v>0.170000002</v>
      </c>
      <c r="N1338" s="7" t="n">
        <v>-243.3399963</v>
      </c>
      <c r="O1338" s="12" t="n">
        <v>1</v>
      </c>
    </row>
    <row r="1339" customFormat="false" ht="15" hidden="false" customHeight="true" outlineLevel="0" collapsed="false">
      <c r="A1339" s="6" t="n">
        <v>8343</v>
      </c>
      <c r="B1339" s="6" t="s">
        <v>19</v>
      </c>
      <c r="C1339" s="6" t="s">
        <v>20</v>
      </c>
      <c r="D1339" s="6" t="s">
        <v>50</v>
      </c>
      <c r="E1339" s="6" t="s">
        <v>51</v>
      </c>
      <c r="F1339" s="6" t="s">
        <v>71</v>
      </c>
      <c r="G1339" s="6" t="s">
        <v>34</v>
      </c>
      <c r="H1339" s="6" t="n">
        <v>4</v>
      </c>
      <c r="I1339" s="7" t="n">
        <v>199.9900055</v>
      </c>
      <c r="J1339" s="6" t="n">
        <v>1</v>
      </c>
      <c r="K1339" s="7" t="n">
        <v>199.9900055</v>
      </c>
      <c r="L1339" s="7" t="n">
        <v>26</v>
      </c>
      <c r="M1339" s="8" t="n">
        <v>0.129999995</v>
      </c>
      <c r="N1339" s="7" t="n">
        <v>39.15000153</v>
      </c>
      <c r="O1339" s="9" t="n">
        <v>0</v>
      </c>
    </row>
    <row r="1340" customFormat="false" ht="15" hidden="false" customHeight="true" outlineLevel="0" collapsed="false">
      <c r="A1340" s="6" t="n">
        <v>4408</v>
      </c>
      <c r="B1340" s="6" t="s">
        <v>46</v>
      </c>
      <c r="C1340" s="6" t="s">
        <v>37</v>
      </c>
      <c r="D1340" s="6" t="s">
        <v>50</v>
      </c>
      <c r="E1340" s="6" t="s">
        <v>51</v>
      </c>
      <c r="F1340" s="6" t="s">
        <v>82</v>
      </c>
      <c r="G1340" s="6" t="s">
        <v>34</v>
      </c>
      <c r="H1340" s="6" t="n">
        <v>2</v>
      </c>
      <c r="I1340" s="7" t="n">
        <v>29.98999977</v>
      </c>
      <c r="J1340" s="6" t="n">
        <v>4</v>
      </c>
      <c r="K1340" s="7" t="n">
        <v>119.9599991</v>
      </c>
      <c r="L1340" s="7" t="n">
        <v>20.38999939</v>
      </c>
      <c r="M1340" s="8" t="n">
        <v>0.170000002</v>
      </c>
      <c r="N1340" s="7" t="n">
        <v>46.79999924</v>
      </c>
      <c r="O1340" s="12" t="n">
        <v>1</v>
      </c>
    </row>
    <row r="1341" customFormat="false" ht="15" hidden="false" customHeight="true" outlineLevel="0" collapsed="false">
      <c r="A1341" s="6" t="n">
        <v>52038</v>
      </c>
      <c r="B1341" s="6" t="s">
        <v>26</v>
      </c>
      <c r="C1341" s="6" t="s">
        <v>20</v>
      </c>
      <c r="D1341" s="6" t="s">
        <v>50</v>
      </c>
      <c r="E1341" s="6" t="s">
        <v>51</v>
      </c>
      <c r="F1341" s="6" t="s">
        <v>40</v>
      </c>
      <c r="G1341" s="6" t="s">
        <v>44</v>
      </c>
      <c r="H1341" s="6" t="n">
        <v>1</v>
      </c>
      <c r="I1341" s="7" t="n">
        <v>399.980011</v>
      </c>
      <c r="J1341" s="6" t="n">
        <v>1</v>
      </c>
      <c r="K1341" s="7" t="n">
        <v>399.980011</v>
      </c>
      <c r="L1341" s="7" t="n">
        <v>60</v>
      </c>
      <c r="M1341" s="8" t="n">
        <v>0.150000006</v>
      </c>
      <c r="N1341" s="7" t="n">
        <v>163.1900024</v>
      </c>
      <c r="O1341" s="12" t="n">
        <v>1</v>
      </c>
    </row>
    <row r="1342" customFormat="false" ht="15" hidden="false" customHeight="true" outlineLevel="0" collapsed="false">
      <c r="A1342" s="6" t="n">
        <v>54736</v>
      </c>
      <c r="B1342" s="6" t="s">
        <v>36</v>
      </c>
      <c r="C1342" s="6" t="s">
        <v>37</v>
      </c>
      <c r="D1342" s="6" t="s">
        <v>50</v>
      </c>
      <c r="E1342" s="6" t="s">
        <v>63</v>
      </c>
      <c r="F1342" s="6" t="s">
        <v>29</v>
      </c>
      <c r="G1342" s="6" t="s">
        <v>34</v>
      </c>
      <c r="H1342" s="6" t="n">
        <v>0</v>
      </c>
      <c r="I1342" s="7" t="n">
        <v>99.98999786</v>
      </c>
      <c r="J1342" s="6" t="n">
        <v>1</v>
      </c>
      <c r="K1342" s="7" t="n">
        <v>99.98999786</v>
      </c>
      <c r="L1342" s="7" t="n">
        <v>0</v>
      </c>
      <c r="M1342" s="8" t="n">
        <v>0</v>
      </c>
      <c r="N1342" s="7" t="n">
        <v>-66.69000244</v>
      </c>
      <c r="O1342" s="9" t="n">
        <v>0</v>
      </c>
    </row>
    <row r="1343" customFormat="false" ht="15" hidden="false" customHeight="true" outlineLevel="0" collapsed="false">
      <c r="A1343" s="6" t="n">
        <v>13159</v>
      </c>
      <c r="B1343" s="6" t="s">
        <v>19</v>
      </c>
      <c r="C1343" s="6" t="s">
        <v>37</v>
      </c>
      <c r="D1343" s="6" t="s">
        <v>21</v>
      </c>
      <c r="E1343" s="6" t="s">
        <v>22</v>
      </c>
      <c r="F1343" s="6" t="s">
        <v>29</v>
      </c>
      <c r="G1343" s="6" t="s">
        <v>34</v>
      </c>
      <c r="H1343" s="6" t="n">
        <v>4</v>
      </c>
      <c r="I1343" s="7" t="n">
        <v>99.98999786</v>
      </c>
      <c r="J1343" s="6" t="n">
        <v>5</v>
      </c>
      <c r="K1343" s="7" t="n">
        <v>499.9500122</v>
      </c>
      <c r="L1343" s="7" t="n">
        <v>74.98999786</v>
      </c>
      <c r="M1343" s="8" t="n">
        <v>0.150000006</v>
      </c>
      <c r="N1343" s="7" t="n">
        <v>48.02000046</v>
      </c>
      <c r="O1343" s="12" t="n">
        <v>1</v>
      </c>
    </row>
    <row r="1344" customFormat="false" ht="15" hidden="false" customHeight="true" outlineLevel="0" collapsed="false">
      <c r="A1344" s="6" t="n">
        <v>17977</v>
      </c>
      <c r="B1344" s="6" t="s">
        <v>46</v>
      </c>
      <c r="C1344" s="6" t="s">
        <v>49</v>
      </c>
      <c r="D1344" s="6" t="s">
        <v>21</v>
      </c>
      <c r="E1344" s="6" t="s">
        <v>22</v>
      </c>
      <c r="F1344" s="6" t="s">
        <v>73</v>
      </c>
      <c r="G1344" s="6" t="s">
        <v>34</v>
      </c>
      <c r="H1344" s="6" t="n">
        <v>2</v>
      </c>
      <c r="I1344" s="7" t="n">
        <v>39.99000168</v>
      </c>
      <c r="J1344" s="6" t="n">
        <v>5</v>
      </c>
      <c r="K1344" s="7" t="n">
        <v>199.9499969</v>
      </c>
      <c r="L1344" s="7" t="n">
        <v>20</v>
      </c>
      <c r="M1344" s="8" t="n">
        <v>0.100000001</v>
      </c>
      <c r="N1344" s="7" t="n">
        <v>86.37999725</v>
      </c>
      <c r="O1344" s="12" t="n">
        <v>1</v>
      </c>
    </row>
    <row r="1345" customFormat="false" ht="15" hidden="false" customHeight="true" outlineLevel="0" collapsed="false">
      <c r="A1345" s="6" t="n">
        <v>21016</v>
      </c>
      <c r="B1345" s="6" t="s">
        <v>19</v>
      </c>
      <c r="C1345" s="6" t="s">
        <v>37</v>
      </c>
      <c r="D1345" s="6" t="s">
        <v>27</v>
      </c>
      <c r="E1345" s="6" t="s">
        <v>69</v>
      </c>
      <c r="F1345" s="6" t="s">
        <v>33</v>
      </c>
      <c r="G1345" s="6" t="s">
        <v>44</v>
      </c>
      <c r="H1345" s="6" t="n">
        <v>4</v>
      </c>
      <c r="I1345" s="7" t="n">
        <v>59.99000168</v>
      </c>
      <c r="J1345" s="6" t="n">
        <v>2</v>
      </c>
      <c r="K1345" s="7" t="n">
        <v>119.9800034</v>
      </c>
      <c r="L1345" s="7" t="n">
        <v>0</v>
      </c>
      <c r="M1345" s="8" t="n">
        <v>0</v>
      </c>
      <c r="N1345" s="7" t="n">
        <v>-1.440000057</v>
      </c>
      <c r="O1345" s="9" t="n">
        <v>0</v>
      </c>
    </row>
    <row r="1346" customFormat="false" ht="15" hidden="false" customHeight="true" outlineLevel="0" collapsed="false">
      <c r="A1346" s="6" t="n">
        <v>36882</v>
      </c>
      <c r="B1346" s="6" t="s">
        <v>19</v>
      </c>
      <c r="C1346" s="6" t="s">
        <v>37</v>
      </c>
      <c r="D1346" s="6" t="s">
        <v>31</v>
      </c>
      <c r="E1346" s="6" t="s">
        <v>32</v>
      </c>
      <c r="F1346" s="6" t="s">
        <v>33</v>
      </c>
      <c r="G1346" s="6" t="s">
        <v>24</v>
      </c>
      <c r="H1346" s="6" t="n">
        <v>4</v>
      </c>
      <c r="I1346" s="7" t="n">
        <v>59.99000168</v>
      </c>
      <c r="J1346" s="6" t="n">
        <v>4</v>
      </c>
      <c r="K1346" s="7" t="n">
        <v>239.9600067</v>
      </c>
      <c r="L1346" s="7" t="n">
        <v>31.19000053</v>
      </c>
      <c r="M1346" s="8" t="n">
        <v>0.129999995</v>
      </c>
      <c r="N1346" s="7" t="n">
        <v>100.2099991</v>
      </c>
      <c r="O1346" s="9" t="n">
        <v>0</v>
      </c>
    </row>
    <row r="1347" customFormat="false" ht="15" hidden="false" customHeight="true" outlineLevel="0" collapsed="false">
      <c r="A1347" s="6" t="n">
        <v>44121</v>
      </c>
      <c r="B1347" s="6" t="s">
        <v>36</v>
      </c>
      <c r="C1347" s="6" t="s">
        <v>20</v>
      </c>
      <c r="D1347" s="6" t="s">
        <v>27</v>
      </c>
      <c r="E1347" s="6" t="s">
        <v>79</v>
      </c>
      <c r="F1347" s="6" t="s">
        <v>23</v>
      </c>
      <c r="G1347" s="6" t="s">
        <v>24</v>
      </c>
      <c r="H1347" s="6" t="n">
        <v>0</v>
      </c>
      <c r="I1347" s="7" t="n">
        <v>129.9900055</v>
      </c>
      <c r="J1347" s="6" t="n">
        <v>1</v>
      </c>
      <c r="K1347" s="7" t="n">
        <v>129.9900055</v>
      </c>
      <c r="L1347" s="7" t="n">
        <v>7.150000095</v>
      </c>
      <c r="M1347" s="8" t="n">
        <v>0.059999999</v>
      </c>
      <c r="N1347" s="7" t="n">
        <v>41.52000046</v>
      </c>
      <c r="O1347" s="9" t="n">
        <v>0</v>
      </c>
    </row>
    <row r="1348" customFormat="false" ht="15" hidden="false" customHeight="true" outlineLevel="0" collapsed="false">
      <c r="A1348" s="6" t="n">
        <v>56516</v>
      </c>
      <c r="B1348" s="6" t="s">
        <v>19</v>
      </c>
      <c r="C1348" s="6" t="s">
        <v>37</v>
      </c>
      <c r="D1348" s="6" t="s">
        <v>50</v>
      </c>
      <c r="E1348" s="6" t="s">
        <v>51</v>
      </c>
      <c r="F1348" s="6" t="s">
        <v>58</v>
      </c>
      <c r="G1348" s="6" t="s">
        <v>47</v>
      </c>
      <c r="H1348" s="6" t="n">
        <v>4</v>
      </c>
      <c r="I1348" s="7" t="n">
        <v>49.97999954</v>
      </c>
      <c r="J1348" s="6" t="n">
        <v>4</v>
      </c>
      <c r="K1348" s="7" t="n">
        <v>199.9199982</v>
      </c>
      <c r="L1348" s="7" t="n">
        <v>29.98999977</v>
      </c>
      <c r="M1348" s="8" t="n">
        <v>0.150000006</v>
      </c>
      <c r="N1348" s="7" t="n">
        <v>57.77999878</v>
      </c>
      <c r="O1348" s="9" t="n">
        <v>0</v>
      </c>
    </row>
    <row r="1349" customFormat="false" ht="15" hidden="false" customHeight="true" outlineLevel="0" collapsed="false">
      <c r="A1349" s="6" t="n">
        <v>50865</v>
      </c>
      <c r="B1349" s="6" t="s">
        <v>26</v>
      </c>
      <c r="C1349" s="6" t="s">
        <v>37</v>
      </c>
      <c r="D1349" s="6" t="s">
        <v>21</v>
      </c>
      <c r="E1349" s="6" t="s">
        <v>66</v>
      </c>
      <c r="F1349" s="6" t="s">
        <v>33</v>
      </c>
      <c r="G1349" s="6" t="s">
        <v>34</v>
      </c>
      <c r="H1349" s="6" t="n">
        <v>1</v>
      </c>
      <c r="I1349" s="7" t="n">
        <v>59.99000168</v>
      </c>
      <c r="J1349" s="6" t="n">
        <v>5</v>
      </c>
      <c r="K1349" s="7" t="n">
        <v>299.9500122</v>
      </c>
      <c r="L1349" s="7" t="n">
        <v>35.99000168</v>
      </c>
      <c r="M1349" s="8" t="n">
        <v>0.119999997</v>
      </c>
      <c r="N1349" s="7" t="n">
        <v>71.26999664</v>
      </c>
      <c r="O1349" s="12" t="n">
        <v>1</v>
      </c>
    </row>
    <row r="1350" customFormat="false" ht="15" hidden="false" customHeight="true" outlineLevel="0" collapsed="false">
      <c r="A1350" s="6" t="n">
        <v>36097</v>
      </c>
      <c r="B1350" s="6" t="s">
        <v>19</v>
      </c>
      <c r="C1350" s="6" t="s">
        <v>20</v>
      </c>
      <c r="D1350" s="6" t="s">
        <v>31</v>
      </c>
      <c r="E1350" s="6" t="s">
        <v>86</v>
      </c>
      <c r="F1350" s="6" t="s">
        <v>33</v>
      </c>
      <c r="G1350" s="6" t="s">
        <v>47</v>
      </c>
      <c r="H1350" s="6" t="n">
        <v>4</v>
      </c>
      <c r="I1350" s="7" t="n">
        <v>59.99000168</v>
      </c>
      <c r="J1350" s="6" t="n">
        <v>4</v>
      </c>
      <c r="K1350" s="7" t="n">
        <v>239.9600067</v>
      </c>
      <c r="L1350" s="7" t="n">
        <v>40.79000092</v>
      </c>
      <c r="M1350" s="8" t="n">
        <v>0.170000002</v>
      </c>
      <c r="N1350" s="7" t="n">
        <v>51.77999878</v>
      </c>
      <c r="O1350" s="9" t="n">
        <v>0</v>
      </c>
    </row>
    <row r="1351" customFormat="false" ht="15" hidden="false" customHeight="true" outlineLevel="0" collapsed="false">
      <c r="A1351" s="6" t="n">
        <v>47294</v>
      </c>
      <c r="B1351" s="6" t="s">
        <v>26</v>
      </c>
      <c r="C1351" s="6" t="s">
        <v>20</v>
      </c>
      <c r="D1351" s="6" t="s">
        <v>27</v>
      </c>
      <c r="E1351" s="6" t="s">
        <v>79</v>
      </c>
      <c r="F1351" s="6" t="s">
        <v>100</v>
      </c>
      <c r="G1351" s="6" t="s">
        <v>24</v>
      </c>
      <c r="H1351" s="6" t="n">
        <v>1</v>
      </c>
      <c r="I1351" s="7" t="n">
        <v>14.98999977</v>
      </c>
      <c r="J1351" s="6" t="n">
        <v>4</v>
      </c>
      <c r="K1351" s="7" t="n">
        <v>59.95999908</v>
      </c>
      <c r="L1351" s="7" t="n">
        <v>11.98999977</v>
      </c>
      <c r="M1351" s="8" t="n">
        <v>0.200000003</v>
      </c>
      <c r="N1351" s="7" t="n">
        <v>3.74000001</v>
      </c>
      <c r="O1351" s="12" t="n">
        <v>1</v>
      </c>
    </row>
    <row r="1352" customFormat="false" ht="15" hidden="false" customHeight="true" outlineLevel="0" collapsed="false">
      <c r="A1352" s="6" t="n">
        <v>14614</v>
      </c>
      <c r="B1352" s="6" t="s">
        <v>26</v>
      </c>
      <c r="C1352" s="6" t="s">
        <v>37</v>
      </c>
      <c r="D1352" s="6" t="s">
        <v>21</v>
      </c>
      <c r="E1352" s="6" t="s">
        <v>64</v>
      </c>
      <c r="F1352" s="6" t="s">
        <v>74</v>
      </c>
      <c r="G1352" s="6" t="s">
        <v>34</v>
      </c>
      <c r="H1352" s="6" t="n">
        <v>1</v>
      </c>
      <c r="I1352" s="7" t="n">
        <v>31.98999977</v>
      </c>
      <c r="J1352" s="6" t="n">
        <v>5</v>
      </c>
      <c r="K1352" s="7" t="n">
        <v>159.9499969</v>
      </c>
      <c r="L1352" s="7" t="n">
        <v>31.98999977</v>
      </c>
      <c r="M1352" s="8" t="n">
        <v>0.200000003</v>
      </c>
      <c r="N1352" s="7" t="n">
        <v>37.11000061</v>
      </c>
      <c r="O1352" s="12" t="n">
        <v>1</v>
      </c>
    </row>
    <row r="1353" customFormat="false" ht="15" hidden="false" customHeight="true" outlineLevel="0" collapsed="false">
      <c r="A1353" s="6" t="n">
        <v>3344</v>
      </c>
      <c r="B1353" s="6" t="s">
        <v>46</v>
      </c>
      <c r="C1353" s="6" t="s">
        <v>37</v>
      </c>
      <c r="D1353" s="6" t="s">
        <v>50</v>
      </c>
      <c r="E1353" s="6" t="s">
        <v>72</v>
      </c>
      <c r="F1353" s="6" t="s">
        <v>58</v>
      </c>
      <c r="G1353" s="6" t="s">
        <v>24</v>
      </c>
      <c r="H1353" s="6" t="n">
        <v>2</v>
      </c>
      <c r="I1353" s="7" t="n">
        <v>49.97999954</v>
      </c>
      <c r="J1353" s="6" t="n">
        <v>5</v>
      </c>
      <c r="K1353" s="7" t="n">
        <v>249.8999939</v>
      </c>
      <c r="L1353" s="7" t="n">
        <v>10</v>
      </c>
      <c r="M1353" s="8" t="n">
        <v>0.039999999</v>
      </c>
      <c r="N1353" s="7" t="n">
        <v>77.97000122</v>
      </c>
      <c r="O1353" s="12" t="n">
        <v>1</v>
      </c>
    </row>
    <row r="1354" customFormat="false" ht="15" hidden="false" customHeight="true" outlineLevel="0" collapsed="false">
      <c r="A1354" s="6" t="n">
        <v>17503</v>
      </c>
      <c r="B1354" s="6" t="s">
        <v>19</v>
      </c>
      <c r="C1354" s="6" t="s">
        <v>49</v>
      </c>
      <c r="D1354" s="6" t="s">
        <v>21</v>
      </c>
      <c r="E1354" s="6" t="s">
        <v>65</v>
      </c>
      <c r="F1354" s="6" t="s">
        <v>23</v>
      </c>
      <c r="G1354" s="6" t="s">
        <v>34</v>
      </c>
      <c r="H1354" s="6" t="n">
        <v>4</v>
      </c>
      <c r="I1354" s="7" t="n">
        <v>129.9900055</v>
      </c>
      <c r="J1354" s="6" t="n">
        <v>1</v>
      </c>
      <c r="K1354" s="7" t="n">
        <v>129.9900055</v>
      </c>
      <c r="L1354" s="7" t="n">
        <v>16.89999962</v>
      </c>
      <c r="M1354" s="8" t="n">
        <v>0.129999995</v>
      </c>
      <c r="N1354" s="7" t="n">
        <v>3.390000105</v>
      </c>
      <c r="O1354" s="9" t="n">
        <v>0</v>
      </c>
    </row>
    <row r="1355" customFormat="false" ht="15" hidden="false" customHeight="true" outlineLevel="0" collapsed="false">
      <c r="A1355" s="6" t="n">
        <v>891</v>
      </c>
      <c r="B1355" s="6" t="s">
        <v>19</v>
      </c>
      <c r="C1355" s="6" t="s">
        <v>20</v>
      </c>
      <c r="D1355" s="6" t="s">
        <v>50</v>
      </c>
      <c r="E1355" s="6" t="s">
        <v>51</v>
      </c>
      <c r="F1355" s="6" t="s">
        <v>23</v>
      </c>
      <c r="G1355" s="6" t="s">
        <v>34</v>
      </c>
      <c r="H1355" s="6" t="n">
        <v>4</v>
      </c>
      <c r="I1355" s="7" t="n">
        <v>129.9900055</v>
      </c>
      <c r="J1355" s="6" t="n">
        <v>1</v>
      </c>
      <c r="K1355" s="7" t="n">
        <v>129.9900055</v>
      </c>
      <c r="L1355" s="7" t="n">
        <v>13</v>
      </c>
      <c r="M1355" s="8" t="n">
        <v>0.100000001</v>
      </c>
      <c r="N1355" s="7" t="n">
        <v>31.59000015</v>
      </c>
      <c r="O1355" s="9" t="n">
        <v>0</v>
      </c>
    </row>
    <row r="1356" customFormat="false" ht="15" hidden="false" customHeight="true" outlineLevel="0" collapsed="false">
      <c r="A1356" s="6" t="n">
        <v>48213</v>
      </c>
      <c r="B1356" s="6" t="s">
        <v>19</v>
      </c>
      <c r="C1356" s="6" t="s">
        <v>20</v>
      </c>
      <c r="D1356" s="6" t="s">
        <v>38</v>
      </c>
      <c r="E1356" s="6" t="s">
        <v>39</v>
      </c>
      <c r="F1356" s="6" t="s">
        <v>23</v>
      </c>
      <c r="G1356" s="6" t="s">
        <v>47</v>
      </c>
      <c r="H1356" s="6" t="n">
        <v>4</v>
      </c>
      <c r="I1356" s="7" t="n">
        <v>129.9900055</v>
      </c>
      <c r="J1356" s="6" t="n">
        <v>1</v>
      </c>
      <c r="K1356" s="7" t="n">
        <v>129.9900055</v>
      </c>
      <c r="L1356" s="7" t="n">
        <v>15.60000038</v>
      </c>
      <c r="M1356" s="8" t="n">
        <v>0.119999997</v>
      </c>
      <c r="N1356" s="7" t="n">
        <v>38.88999939</v>
      </c>
      <c r="O1356" s="9" t="n">
        <v>0</v>
      </c>
    </row>
    <row r="1357" customFormat="false" ht="15" hidden="false" customHeight="true" outlineLevel="0" collapsed="false">
      <c r="A1357" s="6" t="n">
        <v>32265</v>
      </c>
      <c r="B1357" s="6" t="s">
        <v>26</v>
      </c>
      <c r="C1357" s="6" t="s">
        <v>20</v>
      </c>
      <c r="D1357" s="6" t="s">
        <v>31</v>
      </c>
      <c r="E1357" s="6" t="s">
        <v>32</v>
      </c>
      <c r="F1357" s="6" t="s">
        <v>57</v>
      </c>
      <c r="G1357" s="6" t="s">
        <v>34</v>
      </c>
      <c r="H1357" s="6" t="n">
        <v>1</v>
      </c>
      <c r="I1357" s="7" t="n">
        <v>50</v>
      </c>
      <c r="J1357" s="6" t="n">
        <v>1</v>
      </c>
      <c r="K1357" s="7" t="n">
        <v>50</v>
      </c>
      <c r="L1357" s="7" t="n">
        <v>2.5</v>
      </c>
      <c r="M1357" s="8" t="n">
        <v>0.050000001</v>
      </c>
      <c r="N1357" s="7" t="n">
        <v>19.47999954</v>
      </c>
      <c r="O1357" s="12" t="n">
        <v>1</v>
      </c>
    </row>
    <row r="1358" customFormat="false" ht="15" hidden="false" customHeight="true" outlineLevel="0" collapsed="false">
      <c r="A1358" s="6" t="n">
        <v>74774</v>
      </c>
      <c r="B1358" s="6" t="s">
        <v>19</v>
      </c>
      <c r="C1358" s="6" t="s">
        <v>20</v>
      </c>
      <c r="D1358" s="6" t="s">
        <v>27</v>
      </c>
      <c r="E1358" s="6" t="s">
        <v>69</v>
      </c>
      <c r="F1358" s="6" t="s">
        <v>103</v>
      </c>
      <c r="G1358" s="6" t="s">
        <v>34</v>
      </c>
      <c r="H1358" s="6" t="n">
        <v>4</v>
      </c>
      <c r="I1358" s="7" t="n">
        <v>461.480011</v>
      </c>
      <c r="J1358" s="6" t="n">
        <v>1</v>
      </c>
      <c r="K1358" s="7" t="n">
        <v>461.480011</v>
      </c>
      <c r="L1358" s="7" t="n">
        <v>55.38000107</v>
      </c>
      <c r="M1358" s="8" t="n">
        <v>0.119999997</v>
      </c>
      <c r="N1358" s="7" t="n">
        <v>93.40000153</v>
      </c>
      <c r="O1358" s="12" t="n">
        <v>1</v>
      </c>
    </row>
    <row r="1359" customFormat="false" ht="15" hidden="false" customHeight="true" outlineLevel="0" collapsed="false">
      <c r="A1359" s="6" t="n">
        <v>29712</v>
      </c>
      <c r="B1359" s="6" t="s">
        <v>26</v>
      </c>
      <c r="C1359" s="6" t="s">
        <v>49</v>
      </c>
      <c r="D1359" s="6" t="s">
        <v>27</v>
      </c>
      <c r="E1359" s="6" t="s">
        <v>69</v>
      </c>
      <c r="F1359" s="6" t="s">
        <v>33</v>
      </c>
      <c r="G1359" s="6" t="s">
        <v>24</v>
      </c>
      <c r="H1359" s="6" t="n">
        <v>1</v>
      </c>
      <c r="I1359" s="7" t="n">
        <v>59.99000168</v>
      </c>
      <c r="J1359" s="6" t="n">
        <v>5</v>
      </c>
      <c r="K1359" s="7" t="n">
        <v>299.9500122</v>
      </c>
      <c r="L1359" s="7" t="n">
        <v>16.5</v>
      </c>
      <c r="M1359" s="8" t="n">
        <v>0.059999999</v>
      </c>
      <c r="N1359" s="7" t="n">
        <v>-467.7000122</v>
      </c>
      <c r="O1359" s="12" t="n">
        <v>1</v>
      </c>
    </row>
    <row r="1360" customFormat="false" ht="15" hidden="false" customHeight="true" outlineLevel="0" collapsed="false">
      <c r="A1360" s="6" t="n">
        <v>32895</v>
      </c>
      <c r="B1360" s="6" t="s">
        <v>46</v>
      </c>
      <c r="C1360" s="6" t="s">
        <v>20</v>
      </c>
      <c r="D1360" s="6" t="s">
        <v>31</v>
      </c>
      <c r="E1360" s="6" t="s">
        <v>62</v>
      </c>
      <c r="F1360" s="6" t="s">
        <v>57</v>
      </c>
      <c r="G1360" s="6" t="s">
        <v>24</v>
      </c>
      <c r="H1360" s="6" t="n">
        <v>2</v>
      </c>
      <c r="I1360" s="7" t="n">
        <v>50</v>
      </c>
      <c r="J1360" s="6" t="n">
        <v>2</v>
      </c>
      <c r="K1360" s="7" t="n">
        <v>100</v>
      </c>
      <c r="L1360" s="7" t="n">
        <v>9</v>
      </c>
      <c r="M1360" s="8" t="n">
        <v>0.090000004</v>
      </c>
      <c r="N1360" s="7" t="n">
        <v>25.47999954</v>
      </c>
      <c r="O1360" s="12" t="n">
        <v>1</v>
      </c>
    </row>
    <row r="1361" customFormat="false" ht="15" hidden="false" customHeight="true" outlineLevel="0" collapsed="false">
      <c r="A1361" s="6" t="n">
        <v>41069</v>
      </c>
      <c r="B1361" s="6" t="s">
        <v>46</v>
      </c>
      <c r="C1361" s="6" t="s">
        <v>37</v>
      </c>
      <c r="D1361" s="6" t="s">
        <v>31</v>
      </c>
      <c r="E1361" s="6" t="s">
        <v>32</v>
      </c>
      <c r="F1361" s="6" t="s">
        <v>40</v>
      </c>
      <c r="G1361" s="6" t="s">
        <v>24</v>
      </c>
      <c r="H1361" s="6" t="n">
        <v>2</v>
      </c>
      <c r="I1361" s="7" t="n">
        <v>399.980011</v>
      </c>
      <c r="J1361" s="6" t="n">
        <v>1</v>
      </c>
      <c r="K1361" s="7" t="n">
        <v>399.980011</v>
      </c>
      <c r="L1361" s="7" t="n">
        <v>52</v>
      </c>
      <c r="M1361" s="8" t="n">
        <v>0.129999995</v>
      </c>
      <c r="N1361" s="7" t="n">
        <v>104.3899994</v>
      </c>
      <c r="O1361" s="12" t="n">
        <v>1</v>
      </c>
    </row>
    <row r="1362" customFormat="false" ht="15" hidden="false" customHeight="true" outlineLevel="0" collapsed="false">
      <c r="A1362" s="6" t="n">
        <v>59774</v>
      </c>
      <c r="B1362" s="6" t="s">
        <v>19</v>
      </c>
      <c r="C1362" s="6" t="s">
        <v>49</v>
      </c>
      <c r="D1362" s="6" t="s">
        <v>50</v>
      </c>
      <c r="E1362" s="6" t="s">
        <v>51</v>
      </c>
      <c r="F1362" s="6" t="s">
        <v>23</v>
      </c>
      <c r="G1362" s="6" t="s">
        <v>44</v>
      </c>
      <c r="H1362" s="6" t="n">
        <v>4</v>
      </c>
      <c r="I1362" s="7" t="n">
        <v>129.9900055</v>
      </c>
      <c r="J1362" s="6" t="n">
        <v>1</v>
      </c>
      <c r="K1362" s="7" t="n">
        <v>129.9900055</v>
      </c>
      <c r="L1362" s="7" t="n">
        <v>20.79999924</v>
      </c>
      <c r="M1362" s="8" t="n">
        <v>0.159999996</v>
      </c>
      <c r="N1362" s="7" t="n">
        <v>36.90999985</v>
      </c>
      <c r="O1362" s="12" t="n">
        <v>1</v>
      </c>
    </row>
    <row r="1363" customFormat="false" ht="15" hidden="false" customHeight="true" outlineLevel="0" collapsed="false">
      <c r="A1363" s="6" t="n">
        <v>25014</v>
      </c>
      <c r="B1363" s="6" t="s">
        <v>19</v>
      </c>
      <c r="C1363" s="6" t="s">
        <v>37</v>
      </c>
      <c r="D1363" s="6" t="s">
        <v>27</v>
      </c>
      <c r="E1363" s="6" t="s">
        <v>28</v>
      </c>
      <c r="F1363" s="6" t="s">
        <v>73</v>
      </c>
      <c r="G1363" s="6" t="s">
        <v>34</v>
      </c>
      <c r="H1363" s="6" t="n">
        <v>4</v>
      </c>
      <c r="I1363" s="7" t="n">
        <v>39.99000168</v>
      </c>
      <c r="J1363" s="6" t="n">
        <v>4</v>
      </c>
      <c r="K1363" s="7" t="n">
        <v>159.9600067</v>
      </c>
      <c r="L1363" s="7" t="n">
        <v>19.20000076</v>
      </c>
      <c r="M1363" s="8" t="n">
        <v>0.119999997</v>
      </c>
      <c r="N1363" s="7" t="n">
        <v>66.16000366</v>
      </c>
      <c r="O1363" s="12" t="n">
        <v>1</v>
      </c>
    </row>
    <row r="1364" customFormat="false" ht="15" hidden="false" customHeight="true" outlineLevel="0" collapsed="false">
      <c r="A1364" s="6" t="n">
        <v>41</v>
      </c>
      <c r="B1364" s="6" t="s">
        <v>26</v>
      </c>
      <c r="C1364" s="6" t="s">
        <v>49</v>
      </c>
      <c r="D1364" s="6" t="s">
        <v>50</v>
      </c>
      <c r="E1364" s="6" t="s">
        <v>72</v>
      </c>
      <c r="F1364" s="6" t="s">
        <v>74</v>
      </c>
      <c r="G1364" s="6" t="s">
        <v>24</v>
      </c>
      <c r="H1364" s="6" t="n">
        <v>1</v>
      </c>
      <c r="I1364" s="7" t="n">
        <v>31.98999977</v>
      </c>
      <c r="J1364" s="6" t="n">
        <v>4</v>
      </c>
      <c r="K1364" s="7" t="n">
        <v>127.9599991</v>
      </c>
      <c r="L1364" s="7" t="n">
        <v>21.75</v>
      </c>
      <c r="M1364" s="8" t="n">
        <v>0.170000002</v>
      </c>
      <c r="N1364" s="7" t="n">
        <v>9.350000381</v>
      </c>
      <c r="O1364" s="12" t="n">
        <v>1</v>
      </c>
    </row>
    <row r="1365" customFormat="false" ht="15" hidden="false" customHeight="true" outlineLevel="0" collapsed="false">
      <c r="A1365" s="6" t="n">
        <v>17553</v>
      </c>
      <c r="B1365" s="6" t="s">
        <v>19</v>
      </c>
      <c r="C1365" s="6" t="s">
        <v>37</v>
      </c>
      <c r="D1365" s="6" t="s">
        <v>21</v>
      </c>
      <c r="E1365" s="6" t="s">
        <v>64</v>
      </c>
      <c r="F1365" s="6" t="s">
        <v>80</v>
      </c>
      <c r="G1365" s="6" t="s">
        <v>47</v>
      </c>
      <c r="H1365" s="6" t="n">
        <v>4</v>
      </c>
      <c r="I1365" s="7" t="n">
        <v>24.98999977</v>
      </c>
      <c r="J1365" s="6" t="n">
        <v>3</v>
      </c>
      <c r="K1365" s="7" t="n">
        <v>74.97000122</v>
      </c>
      <c r="L1365" s="7" t="n">
        <v>11.25</v>
      </c>
      <c r="M1365" s="8" t="n">
        <v>0.150000006</v>
      </c>
      <c r="N1365" s="7" t="n">
        <v>18.47999954</v>
      </c>
      <c r="O1365" s="9" t="n">
        <v>0</v>
      </c>
    </row>
    <row r="1366" customFormat="false" ht="15" hidden="false" customHeight="true" outlineLevel="0" collapsed="false">
      <c r="A1366" s="6" t="n">
        <v>36156</v>
      </c>
      <c r="B1366" s="6" t="s">
        <v>19</v>
      </c>
      <c r="C1366" s="6" t="s">
        <v>49</v>
      </c>
      <c r="D1366" s="6" t="s">
        <v>31</v>
      </c>
      <c r="E1366" s="6" t="s">
        <v>62</v>
      </c>
      <c r="F1366" s="6" t="s">
        <v>78</v>
      </c>
      <c r="G1366" s="6" t="s">
        <v>34</v>
      </c>
      <c r="H1366" s="6" t="n">
        <v>4</v>
      </c>
      <c r="I1366" s="7" t="n">
        <v>25</v>
      </c>
      <c r="J1366" s="6" t="n">
        <v>2</v>
      </c>
      <c r="K1366" s="7" t="n">
        <v>50</v>
      </c>
      <c r="L1366" s="7" t="n">
        <v>4.5</v>
      </c>
      <c r="M1366" s="8" t="n">
        <v>0.090000004</v>
      </c>
      <c r="N1366" s="7" t="n">
        <v>22.29999924</v>
      </c>
      <c r="O1366" s="9" t="n">
        <v>0</v>
      </c>
    </row>
    <row r="1367" customFormat="false" ht="15" hidden="false" customHeight="true" outlineLevel="0" collapsed="false">
      <c r="A1367" s="6" t="n">
        <v>11630</v>
      </c>
      <c r="B1367" s="6" t="s">
        <v>19</v>
      </c>
      <c r="C1367" s="6" t="s">
        <v>20</v>
      </c>
      <c r="D1367" s="6" t="s">
        <v>21</v>
      </c>
      <c r="E1367" s="6" t="s">
        <v>65</v>
      </c>
      <c r="F1367" s="6" t="s">
        <v>33</v>
      </c>
      <c r="G1367" s="6" t="s">
        <v>47</v>
      </c>
      <c r="H1367" s="6" t="n">
        <v>4</v>
      </c>
      <c r="I1367" s="7" t="n">
        <v>59.99000168</v>
      </c>
      <c r="J1367" s="6" t="n">
        <v>5</v>
      </c>
      <c r="K1367" s="7" t="n">
        <v>299.9500122</v>
      </c>
      <c r="L1367" s="7" t="n">
        <v>6</v>
      </c>
      <c r="M1367" s="8" t="n">
        <v>0.02</v>
      </c>
      <c r="N1367" s="7" t="n">
        <v>-107.8799973</v>
      </c>
      <c r="O1367" s="12" t="n">
        <v>1</v>
      </c>
    </row>
    <row r="1368" customFormat="false" ht="15" hidden="false" customHeight="true" outlineLevel="0" collapsed="false">
      <c r="A1368" s="6" t="n">
        <v>30273</v>
      </c>
      <c r="B1368" s="6" t="s">
        <v>19</v>
      </c>
      <c r="C1368" s="6" t="s">
        <v>20</v>
      </c>
      <c r="D1368" s="6" t="s">
        <v>27</v>
      </c>
      <c r="E1368" s="6" t="s">
        <v>28</v>
      </c>
      <c r="F1368" s="6" t="s">
        <v>29</v>
      </c>
      <c r="G1368" s="6" t="s">
        <v>47</v>
      </c>
      <c r="H1368" s="6" t="n">
        <v>4</v>
      </c>
      <c r="I1368" s="7" t="n">
        <v>99.98999786</v>
      </c>
      <c r="J1368" s="6" t="n">
        <v>3</v>
      </c>
      <c r="K1368" s="7" t="n">
        <v>299.9700012</v>
      </c>
      <c r="L1368" s="7" t="n">
        <v>16.5</v>
      </c>
      <c r="M1368" s="8" t="n">
        <v>0.059999999</v>
      </c>
      <c r="N1368" s="7" t="n">
        <v>133.2299957</v>
      </c>
      <c r="O1368" s="9" t="n">
        <v>0</v>
      </c>
    </row>
    <row r="1369" customFormat="false" ht="15" hidden="false" customHeight="true" outlineLevel="0" collapsed="false">
      <c r="A1369" s="6" t="n">
        <v>48198</v>
      </c>
      <c r="B1369" s="6" t="s">
        <v>19</v>
      </c>
      <c r="C1369" s="6" t="s">
        <v>20</v>
      </c>
      <c r="D1369" s="6" t="s">
        <v>38</v>
      </c>
      <c r="E1369" s="6" t="s">
        <v>70</v>
      </c>
      <c r="F1369" s="6" t="s">
        <v>90</v>
      </c>
      <c r="G1369" s="6" t="s">
        <v>44</v>
      </c>
      <c r="H1369" s="6" t="n">
        <v>4</v>
      </c>
      <c r="I1369" s="7" t="n">
        <v>44.99000168</v>
      </c>
      <c r="J1369" s="6" t="n">
        <v>5</v>
      </c>
      <c r="K1369" s="7" t="n">
        <v>224.9499969</v>
      </c>
      <c r="L1369" s="7" t="n">
        <v>35.99000168</v>
      </c>
      <c r="M1369" s="8" t="n">
        <v>0.159999996</v>
      </c>
      <c r="N1369" s="7" t="n">
        <v>52.90999985</v>
      </c>
      <c r="O1369" s="9" t="n">
        <v>0</v>
      </c>
    </row>
    <row r="1370" customFormat="false" ht="15" hidden="false" customHeight="true" outlineLevel="0" collapsed="false">
      <c r="A1370" s="6" t="n">
        <v>16779</v>
      </c>
      <c r="B1370" s="6" t="s">
        <v>26</v>
      </c>
      <c r="C1370" s="6" t="s">
        <v>37</v>
      </c>
      <c r="D1370" s="6" t="s">
        <v>21</v>
      </c>
      <c r="E1370" s="6" t="s">
        <v>65</v>
      </c>
      <c r="F1370" s="6" t="s">
        <v>75</v>
      </c>
      <c r="G1370" s="6" t="s">
        <v>44</v>
      </c>
      <c r="H1370" s="6" t="n">
        <v>1</v>
      </c>
      <c r="I1370" s="7" t="n">
        <v>299.980011</v>
      </c>
      <c r="J1370" s="6" t="n">
        <v>1</v>
      </c>
      <c r="K1370" s="7" t="n">
        <v>299.980011</v>
      </c>
      <c r="L1370" s="7" t="n">
        <v>0</v>
      </c>
      <c r="M1370" s="8" t="n">
        <v>0</v>
      </c>
      <c r="N1370" s="7" t="n">
        <v>83.98999786</v>
      </c>
      <c r="O1370" s="12" t="n">
        <v>1</v>
      </c>
    </row>
    <row r="1371" customFormat="false" ht="15" hidden="false" customHeight="true" outlineLevel="0" collapsed="false">
      <c r="A1371" s="6" t="n">
        <v>22183</v>
      </c>
      <c r="B1371" s="6" t="s">
        <v>19</v>
      </c>
      <c r="C1371" s="6" t="s">
        <v>49</v>
      </c>
      <c r="D1371" s="6" t="s">
        <v>27</v>
      </c>
      <c r="E1371" s="6" t="s">
        <v>28</v>
      </c>
      <c r="F1371" s="6" t="s">
        <v>57</v>
      </c>
      <c r="G1371" s="6" t="s">
        <v>34</v>
      </c>
      <c r="H1371" s="6" t="n">
        <v>4</v>
      </c>
      <c r="I1371" s="7" t="n">
        <v>50</v>
      </c>
      <c r="J1371" s="6" t="n">
        <v>2</v>
      </c>
      <c r="K1371" s="7" t="n">
        <v>100</v>
      </c>
      <c r="L1371" s="7" t="n">
        <v>7</v>
      </c>
      <c r="M1371" s="8" t="n">
        <v>0.07</v>
      </c>
      <c r="N1371" s="7" t="n">
        <v>20.45999908</v>
      </c>
      <c r="O1371" s="9" t="n">
        <v>0</v>
      </c>
    </row>
    <row r="1372" customFormat="false" ht="15" hidden="false" customHeight="true" outlineLevel="0" collapsed="false">
      <c r="A1372" s="6" t="n">
        <v>32695</v>
      </c>
      <c r="B1372" s="6" t="s">
        <v>19</v>
      </c>
      <c r="C1372" s="6" t="s">
        <v>37</v>
      </c>
      <c r="D1372" s="6" t="s">
        <v>31</v>
      </c>
      <c r="E1372" s="6" t="s">
        <v>32</v>
      </c>
      <c r="F1372" s="6" t="s">
        <v>40</v>
      </c>
      <c r="G1372" s="6" t="s">
        <v>44</v>
      </c>
      <c r="H1372" s="6" t="n">
        <v>4</v>
      </c>
      <c r="I1372" s="7" t="n">
        <v>399.980011</v>
      </c>
      <c r="J1372" s="6" t="n">
        <v>1</v>
      </c>
      <c r="K1372" s="7" t="n">
        <v>399.980011</v>
      </c>
      <c r="L1372" s="7" t="n">
        <v>72</v>
      </c>
      <c r="M1372" s="8" t="n">
        <v>0.180000007</v>
      </c>
      <c r="N1372" s="7" t="n">
        <v>95.12000275</v>
      </c>
      <c r="O1372" s="12" t="n">
        <v>1</v>
      </c>
    </row>
    <row r="1373" customFormat="false" ht="15" hidden="false" customHeight="true" outlineLevel="0" collapsed="false">
      <c r="A1373" s="6" t="n">
        <v>8435</v>
      </c>
      <c r="B1373" s="6" t="s">
        <v>26</v>
      </c>
      <c r="C1373" s="6" t="s">
        <v>37</v>
      </c>
      <c r="D1373" s="6" t="s">
        <v>50</v>
      </c>
      <c r="E1373" s="6" t="s">
        <v>51</v>
      </c>
      <c r="F1373" s="6" t="s">
        <v>33</v>
      </c>
      <c r="G1373" s="6" t="s">
        <v>44</v>
      </c>
      <c r="H1373" s="6" t="n">
        <v>1</v>
      </c>
      <c r="I1373" s="7" t="n">
        <v>59.99000168</v>
      </c>
      <c r="J1373" s="6" t="n">
        <v>5</v>
      </c>
      <c r="K1373" s="7" t="n">
        <v>299.9500122</v>
      </c>
      <c r="L1373" s="7" t="n">
        <v>16.5</v>
      </c>
      <c r="M1373" s="8" t="n">
        <v>0.059999999</v>
      </c>
      <c r="N1373" s="7" t="n">
        <v>95.80999756</v>
      </c>
      <c r="O1373" s="12" t="n">
        <v>1</v>
      </c>
    </row>
    <row r="1374" customFormat="false" ht="15" hidden="false" customHeight="true" outlineLevel="0" collapsed="false">
      <c r="A1374" s="6" t="n">
        <v>10451</v>
      </c>
      <c r="B1374" s="6" t="s">
        <v>19</v>
      </c>
      <c r="C1374" s="6" t="s">
        <v>20</v>
      </c>
      <c r="D1374" s="6" t="s">
        <v>21</v>
      </c>
      <c r="E1374" s="6" t="s">
        <v>65</v>
      </c>
      <c r="F1374" s="6" t="s">
        <v>71</v>
      </c>
      <c r="G1374" s="6" t="s">
        <v>44</v>
      </c>
      <c r="H1374" s="6" t="n">
        <v>4</v>
      </c>
      <c r="I1374" s="7" t="n">
        <v>199.9900055</v>
      </c>
      <c r="J1374" s="6" t="n">
        <v>1</v>
      </c>
      <c r="K1374" s="7" t="n">
        <v>199.9900055</v>
      </c>
      <c r="L1374" s="7" t="n">
        <v>2</v>
      </c>
      <c r="M1374" s="8" t="n">
        <v>0.01</v>
      </c>
      <c r="N1374" s="7" t="n">
        <v>49.5</v>
      </c>
      <c r="O1374" s="9" t="n">
        <v>0</v>
      </c>
    </row>
    <row r="1375" customFormat="false" ht="15" hidden="false" customHeight="true" outlineLevel="0" collapsed="false">
      <c r="A1375" s="6" t="n">
        <v>3033</v>
      </c>
      <c r="B1375" s="6" t="s">
        <v>46</v>
      </c>
      <c r="C1375" s="6" t="s">
        <v>49</v>
      </c>
      <c r="D1375" s="6" t="s">
        <v>50</v>
      </c>
      <c r="E1375" s="6" t="s">
        <v>72</v>
      </c>
      <c r="F1375" s="6" t="s">
        <v>23</v>
      </c>
      <c r="G1375" s="6" t="s">
        <v>44</v>
      </c>
      <c r="H1375" s="6" t="n">
        <v>2</v>
      </c>
      <c r="I1375" s="7" t="n">
        <v>129.9900055</v>
      </c>
      <c r="J1375" s="6" t="n">
        <v>1</v>
      </c>
      <c r="K1375" s="7" t="n">
        <v>129.9900055</v>
      </c>
      <c r="L1375" s="7" t="n">
        <v>3.900000095</v>
      </c>
      <c r="M1375" s="8" t="n">
        <v>0.029999999</v>
      </c>
      <c r="N1375" s="7" t="n">
        <v>15.76000023</v>
      </c>
      <c r="O1375" s="12" t="n">
        <v>1</v>
      </c>
    </row>
    <row r="1376" customFormat="false" ht="15" hidden="false" customHeight="true" outlineLevel="0" collapsed="false">
      <c r="A1376" s="6" t="n">
        <v>5488</v>
      </c>
      <c r="B1376" s="6" t="s">
        <v>26</v>
      </c>
      <c r="C1376" s="6" t="s">
        <v>20</v>
      </c>
      <c r="D1376" s="6" t="s">
        <v>50</v>
      </c>
      <c r="E1376" s="6" t="s">
        <v>51</v>
      </c>
      <c r="F1376" s="6" t="s">
        <v>23</v>
      </c>
      <c r="G1376" s="6" t="s">
        <v>47</v>
      </c>
      <c r="H1376" s="6" t="n">
        <v>1</v>
      </c>
      <c r="I1376" s="7" t="n">
        <v>129.9900055</v>
      </c>
      <c r="J1376" s="6" t="n">
        <v>1</v>
      </c>
      <c r="K1376" s="7" t="n">
        <v>129.9900055</v>
      </c>
      <c r="L1376" s="7" t="n">
        <v>16.89999962</v>
      </c>
      <c r="M1376" s="8" t="n">
        <v>0.129999995</v>
      </c>
      <c r="N1376" s="7" t="n">
        <v>27.13999939</v>
      </c>
      <c r="O1376" s="12" t="n">
        <v>1</v>
      </c>
    </row>
    <row r="1377" customFormat="false" ht="15" hidden="false" customHeight="true" outlineLevel="0" collapsed="false">
      <c r="A1377" s="6" t="n">
        <v>36657</v>
      </c>
      <c r="B1377" s="6" t="s">
        <v>19</v>
      </c>
      <c r="C1377" s="6" t="s">
        <v>20</v>
      </c>
      <c r="D1377" s="6" t="s">
        <v>31</v>
      </c>
      <c r="E1377" s="6" t="s">
        <v>86</v>
      </c>
      <c r="F1377" s="6" t="s">
        <v>57</v>
      </c>
      <c r="G1377" s="6" t="s">
        <v>47</v>
      </c>
      <c r="H1377" s="6" t="n">
        <v>4</v>
      </c>
      <c r="I1377" s="7" t="n">
        <v>50</v>
      </c>
      <c r="J1377" s="6" t="n">
        <v>2</v>
      </c>
      <c r="K1377" s="7" t="n">
        <v>100</v>
      </c>
      <c r="L1377" s="7" t="n">
        <v>0</v>
      </c>
      <c r="M1377" s="8" t="n">
        <v>0</v>
      </c>
      <c r="N1377" s="7" t="n">
        <v>47</v>
      </c>
      <c r="O1377" s="9" t="n">
        <v>0</v>
      </c>
    </row>
    <row r="1378" customFormat="false" ht="15" hidden="false" customHeight="true" outlineLevel="0" collapsed="false">
      <c r="A1378" s="6" t="n">
        <v>73282</v>
      </c>
      <c r="B1378" s="6" t="s">
        <v>26</v>
      </c>
      <c r="C1378" s="6" t="s">
        <v>20</v>
      </c>
      <c r="D1378" s="6" t="s">
        <v>27</v>
      </c>
      <c r="E1378" s="6" t="s">
        <v>42</v>
      </c>
      <c r="F1378" s="6" t="s">
        <v>110</v>
      </c>
      <c r="G1378" s="6" t="s">
        <v>34</v>
      </c>
      <c r="H1378" s="6" t="n">
        <v>1</v>
      </c>
      <c r="I1378" s="7" t="n">
        <v>11.53999996</v>
      </c>
      <c r="J1378" s="6" t="n">
        <v>1</v>
      </c>
      <c r="K1378" s="7" t="n">
        <v>11.53999996</v>
      </c>
      <c r="L1378" s="7" t="n">
        <v>0.629999995</v>
      </c>
      <c r="M1378" s="8" t="n">
        <v>0.059999999</v>
      </c>
      <c r="N1378" s="7" t="n">
        <v>0.270000011</v>
      </c>
      <c r="O1378" s="12" t="n">
        <v>1</v>
      </c>
    </row>
    <row r="1379" customFormat="false" ht="15" hidden="false" customHeight="true" outlineLevel="0" collapsed="false">
      <c r="A1379" s="6" t="n">
        <v>65484</v>
      </c>
      <c r="B1379" s="6" t="s">
        <v>26</v>
      </c>
      <c r="C1379" s="6" t="s">
        <v>37</v>
      </c>
      <c r="D1379" s="6" t="s">
        <v>21</v>
      </c>
      <c r="E1379" s="6" t="s">
        <v>65</v>
      </c>
      <c r="F1379" s="6" t="s">
        <v>29</v>
      </c>
      <c r="G1379" s="6" t="s">
        <v>44</v>
      </c>
      <c r="H1379" s="6" t="n">
        <v>1</v>
      </c>
      <c r="I1379" s="7" t="n">
        <v>99.98999786</v>
      </c>
      <c r="J1379" s="6" t="n">
        <v>5</v>
      </c>
      <c r="K1379" s="7" t="n">
        <v>499.9500122</v>
      </c>
      <c r="L1379" s="7" t="n">
        <v>74.98999786</v>
      </c>
      <c r="M1379" s="8" t="n">
        <v>0.150000006</v>
      </c>
      <c r="N1379" s="7" t="n">
        <v>203.9799957</v>
      </c>
      <c r="O1379" s="12" t="n">
        <v>1</v>
      </c>
    </row>
    <row r="1380" customFormat="false" ht="15" hidden="false" customHeight="true" outlineLevel="0" collapsed="false">
      <c r="A1380" s="6" t="n">
        <v>62915</v>
      </c>
      <c r="B1380" s="6" t="s">
        <v>46</v>
      </c>
      <c r="C1380" s="6" t="s">
        <v>20</v>
      </c>
      <c r="D1380" s="6" t="s">
        <v>21</v>
      </c>
      <c r="E1380" s="6" t="s">
        <v>65</v>
      </c>
      <c r="F1380" s="6" t="s">
        <v>75</v>
      </c>
      <c r="G1380" s="6" t="s">
        <v>44</v>
      </c>
      <c r="H1380" s="6" t="n">
        <v>2</v>
      </c>
      <c r="I1380" s="7" t="n">
        <v>299.980011</v>
      </c>
      <c r="J1380" s="6" t="n">
        <v>1</v>
      </c>
      <c r="K1380" s="7" t="n">
        <v>299.980011</v>
      </c>
      <c r="L1380" s="7" t="n">
        <v>60</v>
      </c>
      <c r="M1380" s="8" t="n">
        <v>0.200000003</v>
      </c>
      <c r="N1380" s="7" t="n">
        <v>67.19999695</v>
      </c>
      <c r="O1380" s="12" t="n">
        <v>1</v>
      </c>
    </row>
    <row r="1381" customFormat="false" ht="15" hidden="false" customHeight="true" outlineLevel="0" collapsed="false">
      <c r="A1381" s="6" t="n">
        <v>35881</v>
      </c>
      <c r="B1381" s="6" t="s">
        <v>19</v>
      </c>
      <c r="C1381" s="6" t="s">
        <v>37</v>
      </c>
      <c r="D1381" s="6" t="s">
        <v>31</v>
      </c>
      <c r="E1381" s="6" t="s">
        <v>56</v>
      </c>
      <c r="F1381" s="6" t="s">
        <v>80</v>
      </c>
      <c r="G1381" s="6" t="s">
        <v>24</v>
      </c>
      <c r="H1381" s="6" t="n">
        <v>4</v>
      </c>
      <c r="I1381" s="7" t="n">
        <v>24.98999977</v>
      </c>
      <c r="J1381" s="6" t="n">
        <v>5</v>
      </c>
      <c r="K1381" s="7" t="n">
        <v>124.9499969</v>
      </c>
      <c r="L1381" s="7" t="n">
        <v>2.5</v>
      </c>
      <c r="M1381" s="8" t="n">
        <v>0.02</v>
      </c>
      <c r="N1381" s="7" t="n">
        <v>55.09999847</v>
      </c>
      <c r="O1381" s="9" t="n">
        <v>0</v>
      </c>
    </row>
    <row r="1382" customFormat="false" ht="15" hidden="false" customHeight="true" outlineLevel="0" collapsed="false">
      <c r="A1382" s="6" t="n">
        <v>43817</v>
      </c>
      <c r="B1382" s="6" t="s">
        <v>19</v>
      </c>
      <c r="C1382" s="6" t="s">
        <v>37</v>
      </c>
      <c r="D1382" s="6" t="s">
        <v>38</v>
      </c>
      <c r="E1382" s="6" t="s">
        <v>39</v>
      </c>
      <c r="F1382" s="6" t="s">
        <v>73</v>
      </c>
      <c r="G1382" s="6" t="s">
        <v>34</v>
      </c>
      <c r="H1382" s="6" t="n">
        <v>4</v>
      </c>
      <c r="I1382" s="7" t="n">
        <v>39.99000168</v>
      </c>
      <c r="J1382" s="6" t="n">
        <v>2</v>
      </c>
      <c r="K1382" s="7" t="n">
        <v>79.98000336</v>
      </c>
      <c r="L1382" s="7" t="n">
        <v>14.39999962</v>
      </c>
      <c r="M1382" s="8" t="n">
        <v>0.180000007</v>
      </c>
      <c r="N1382" s="7" t="n">
        <v>27.54999924</v>
      </c>
      <c r="O1382" s="9" t="n">
        <v>0</v>
      </c>
    </row>
    <row r="1383" customFormat="false" ht="15" hidden="false" customHeight="true" outlineLevel="0" collapsed="false">
      <c r="A1383" s="6" t="n">
        <v>53613</v>
      </c>
      <c r="B1383" s="6" t="s">
        <v>19</v>
      </c>
      <c r="C1383" s="6" t="s">
        <v>20</v>
      </c>
      <c r="D1383" s="6" t="s">
        <v>50</v>
      </c>
      <c r="E1383" s="6" t="s">
        <v>51</v>
      </c>
      <c r="F1383" s="6" t="s">
        <v>23</v>
      </c>
      <c r="G1383" s="6" t="s">
        <v>24</v>
      </c>
      <c r="H1383" s="6" t="n">
        <v>4</v>
      </c>
      <c r="I1383" s="7" t="n">
        <v>129.9900055</v>
      </c>
      <c r="J1383" s="6" t="n">
        <v>1</v>
      </c>
      <c r="K1383" s="7" t="n">
        <v>129.9900055</v>
      </c>
      <c r="L1383" s="7" t="n">
        <v>19.5</v>
      </c>
      <c r="M1383" s="8" t="n">
        <v>0.150000006</v>
      </c>
      <c r="N1383" s="7" t="n">
        <v>25.40999985</v>
      </c>
      <c r="O1383" s="9" t="n">
        <v>0</v>
      </c>
    </row>
    <row r="1384" customFormat="false" ht="15" hidden="false" customHeight="true" outlineLevel="0" collapsed="false">
      <c r="A1384" s="6" t="n">
        <v>68660</v>
      </c>
      <c r="B1384" s="6" t="s">
        <v>19</v>
      </c>
      <c r="C1384" s="6" t="s">
        <v>20</v>
      </c>
      <c r="D1384" s="6" t="s">
        <v>21</v>
      </c>
      <c r="E1384" s="6" t="s">
        <v>22</v>
      </c>
      <c r="F1384" s="6" t="s">
        <v>75</v>
      </c>
      <c r="G1384" s="6" t="s">
        <v>24</v>
      </c>
      <c r="H1384" s="6" t="n">
        <v>4</v>
      </c>
      <c r="I1384" s="7" t="n">
        <v>299.980011</v>
      </c>
      <c r="J1384" s="6" t="n">
        <v>1</v>
      </c>
      <c r="K1384" s="7" t="n">
        <v>299.980011</v>
      </c>
      <c r="L1384" s="7" t="n">
        <v>75</v>
      </c>
      <c r="M1384" s="8" t="n">
        <v>0.25</v>
      </c>
      <c r="N1384" s="7" t="n">
        <v>2.700000048</v>
      </c>
      <c r="O1384" s="12" t="n">
        <v>1</v>
      </c>
    </row>
    <row r="1385" customFormat="false" ht="15" hidden="false" customHeight="true" outlineLevel="0" collapsed="false">
      <c r="A1385" s="6" t="n">
        <v>12306</v>
      </c>
      <c r="B1385" s="6" t="s">
        <v>19</v>
      </c>
      <c r="C1385" s="6" t="s">
        <v>49</v>
      </c>
      <c r="D1385" s="6" t="s">
        <v>21</v>
      </c>
      <c r="E1385" s="6" t="s">
        <v>64</v>
      </c>
      <c r="F1385" s="6" t="s">
        <v>57</v>
      </c>
      <c r="G1385" s="6" t="s">
        <v>34</v>
      </c>
      <c r="H1385" s="6" t="n">
        <v>4</v>
      </c>
      <c r="I1385" s="7" t="n">
        <v>50</v>
      </c>
      <c r="J1385" s="6" t="n">
        <v>4</v>
      </c>
      <c r="K1385" s="7" t="n">
        <v>200</v>
      </c>
      <c r="L1385" s="7" t="n">
        <v>0</v>
      </c>
      <c r="M1385" s="8" t="n">
        <v>0</v>
      </c>
      <c r="N1385" s="7" t="n">
        <v>67.59999847</v>
      </c>
      <c r="O1385" s="9" t="n">
        <v>0</v>
      </c>
    </row>
    <row r="1386" customFormat="false" ht="15" hidden="false" customHeight="true" outlineLevel="0" collapsed="false">
      <c r="A1386" s="6" t="n">
        <v>31903</v>
      </c>
      <c r="B1386" s="6" t="s">
        <v>46</v>
      </c>
      <c r="C1386" s="6" t="s">
        <v>20</v>
      </c>
      <c r="D1386" s="6" t="s">
        <v>31</v>
      </c>
      <c r="E1386" s="6" t="s">
        <v>86</v>
      </c>
      <c r="F1386" s="6" t="s">
        <v>33</v>
      </c>
      <c r="G1386" s="6" t="s">
        <v>44</v>
      </c>
      <c r="H1386" s="6" t="n">
        <v>2</v>
      </c>
      <c r="I1386" s="7" t="n">
        <v>59.99000168</v>
      </c>
      <c r="J1386" s="6" t="n">
        <v>2</v>
      </c>
      <c r="K1386" s="7" t="n">
        <v>119.9800034</v>
      </c>
      <c r="L1386" s="7" t="n">
        <v>1.200000048</v>
      </c>
      <c r="M1386" s="8" t="n">
        <v>0.01</v>
      </c>
      <c r="N1386" s="7" t="n">
        <v>-91.09999847</v>
      </c>
      <c r="O1386" s="12" t="n">
        <v>1</v>
      </c>
    </row>
    <row r="1387" customFormat="false" ht="15" hidden="false" customHeight="true" outlineLevel="0" collapsed="false">
      <c r="A1387" s="6" t="n">
        <v>53742</v>
      </c>
      <c r="B1387" s="6" t="s">
        <v>36</v>
      </c>
      <c r="C1387" s="6" t="s">
        <v>37</v>
      </c>
      <c r="D1387" s="6" t="s">
        <v>50</v>
      </c>
      <c r="E1387" s="6" t="s">
        <v>51</v>
      </c>
      <c r="F1387" s="6" t="s">
        <v>23</v>
      </c>
      <c r="G1387" s="6" t="s">
        <v>24</v>
      </c>
      <c r="H1387" s="6" t="n">
        <v>0</v>
      </c>
      <c r="I1387" s="7" t="n">
        <v>129.9900055</v>
      </c>
      <c r="J1387" s="6" t="n">
        <v>1</v>
      </c>
      <c r="K1387" s="7" t="n">
        <v>129.9900055</v>
      </c>
      <c r="L1387" s="7" t="n">
        <v>6.5</v>
      </c>
      <c r="M1387" s="8" t="n">
        <v>0.050000001</v>
      </c>
      <c r="N1387" s="7" t="n">
        <v>29.63999939</v>
      </c>
      <c r="O1387" s="9" t="n">
        <v>0</v>
      </c>
    </row>
    <row r="1388" customFormat="false" ht="15" hidden="false" customHeight="true" outlineLevel="0" collapsed="false">
      <c r="A1388" s="6" t="n">
        <v>68357</v>
      </c>
      <c r="B1388" s="6" t="s">
        <v>46</v>
      </c>
      <c r="C1388" s="6" t="s">
        <v>37</v>
      </c>
      <c r="D1388" s="6" t="s">
        <v>21</v>
      </c>
      <c r="E1388" s="6" t="s">
        <v>65</v>
      </c>
      <c r="F1388" s="6" t="s">
        <v>57</v>
      </c>
      <c r="G1388" s="6" t="s">
        <v>34</v>
      </c>
      <c r="H1388" s="6" t="n">
        <v>2</v>
      </c>
      <c r="I1388" s="7" t="n">
        <v>50</v>
      </c>
      <c r="J1388" s="6" t="n">
        <v>2</v>
      </c>
      <c r="K1388" s="7" t="n">
        <v>100</v>
      </c>
      <c r="L1388" s="7" t="n">
        <v>2</v>
      </c>
      <c r="M1388" s="8" t="n">
        <v>0.02</v>
      </c>
      <c r="N1388" s="7" t="n">
        <v>25.47999954</v>
      </c>
      <c r="O1388" s="12" t="n">
        <v>1</v>
      </c>
    </row>
    <row r="1389" customFormat="false" ht="15" hidden="false" customHeight="true" outlineLevel="0" collapsed="false">
      <c r="A1389" s="6" t="n">
        <v>70949</v>
      </c>
      <c r="B1389" s="6" t="s">
        <v>26</v>
      </c>
      <c r="C1389" s="6" t="s">
        <v>20</v>
      </c>
      <c r="D1389" s="6" t="s">
        <v>21</v>
      </c>
      <c r="E1389" s="6" t="s">
        <v>65</v>
      </c>
      <c r="F1389" s="6" t="s">
        <v>91</v>
      </c>
      <c r="G1389" s="6" t="s">
        <v>34</v>
      </c>
      <c r="H1389" s="6" t="n">
        <v>1</v>
      </c>
      <c r="I1389" s="7" t="n">
        <v>252.8800049</v>
      </c>
      <c r="J1389" s="6" t="n">
        <v>1</v>
      </c>
      <c r="K1389" s="7" t="n">
        <v>252.8800049</v>
      </c>
      <c r="L1389" s="7" t="n">
        <v>5.059999943</v>
      </c>
      <c r="M1389" s="8" t="n">
        <v>0.02</v>
      </c>
      <c r="N1389" s="7" t="n">
        <v>74.34999847</v>
      </c>
      <c r="O1389" s="12" t="n">
        <v>1</v>
      </c>
    </row>
    <row r="1390" customFormat="false" ht="15" hidden="false" customHeight="true" outlineLevel="0" collapsed="false">
      <c r="A1390" s="6" t="n">
        <v>12384</v>
      </c>
      <c r="B1390" s="6" t="s">
        <v>19</v>
      </c>
      <c r="C1390" s="6" t="s">
        <v>49</v>
      </c>
      <c r="D1390" s="6" t="s">
        <v>21</v>
      </c>
      <c r="E1390" s="6" t="s">
        <v>65</v>
      </c>
      <c r="F1390" s="6" t="s">
        <v>58</v>
      </c>
      <c r="G1390" s="6" t="s">
        <v>44</v>
      </c>
      <c r="H1390" s="6" t="n">
        <v>4</v>
      </c>
      <c r="I1390" s="7" t="n">
        <v>49.97999954</v>
      </c>
      <c r="J1390" s="6" t="n">
        <v>5</v>
      </c>
      <c r="K1390" s="7" t="n">
        <v>249.8999939</v>
      </c>
      <c r="L1390" s="7" t="n">
        <v>12.5</v>
      </c>
      <c r="M1390" s="8" t="n">
        <v>0.050000001</v>
      </c>
      <c r="N1390" s="7" t="n">
        <v>26.82999992</v>
      </c>
      <c r="O1390" s="12" t="n">
        <v>1</v>
      </c>
    </row>
    <row r="1391" customFormat="false" ht="15" hidden="false" customHeight="true" outlineLevel="0" collapsed="false">
      <c r="A1391" s="6" t="n">
        <v>8370</v>
      </c>
      <c r="B1391" s="6" t="s">
        <v>19</v>
      </c>
      <c r="C1391" s="6" t="s">
        <v>20</v>
      </c>
      <c r="D1391" s="6" t="s">
        <v>50</v>
      </c>
      <c r="E1391" s="6" t="s">
        <v>63</v>
      </c>
      <c r="F1391" s="6" t="s">
        <v>71</v>
      </c>
      <c r="G1391" s="6" t="s">
        <v>24</v>
      </c>
      <c r="H1391" s="6" t="n">
        <v>4</v>
      </c>
      <c r="I1391" s="7" t="n">
        <v>199.9900055</v>
      </c>
      <c r="J1391" s="6" t="n">
        <v>1</v>
      </c>
      <c r="K1391" s="7" t="n">
        <v>199.9900055</v>
      </c>
      <c r="L1391" s="7" t="n">
        <v>11</v>
      </c>
      <c r="M1391" s="8" t="n">
        <v>0.059999999</v>
      </c>
      <c r="N1391" s="7" t="n">
        <v>-4.71999979</v>
      </c>
      <c r="O1391" s="12" t="n">
        <v>1</v>
      </c>
    </row>
    <row r="1392" customFormat="false" ht="15" hidden="false" customHeight="true" outlineLevel="0" collapsed="false">
      <c r="A1392" s="6" t="n">
        <v>31519</v>
      </c>
      <c r="B1392" s="6" t="s">
        <v>19</v>
      </c>
      <c r="C1392" s="6" t="s">
        <v>37</v>
      </c>
      <c r="D1392" s="6" t="s">
        <v>31</v>
      </c>
      <c r="E1392" s="6" t="s">
        <v>32</v>
      </c>
      <c r="F1392" s="6" t="s">
        <v>40</v>
      </c>
      <c r="G1392" s="6" t="s">
        <v>34</v>
      </c>
      <c r="H1392" s="6" t="n">
        <v>4</v>
      </c>
      <c r="I1392" s="7" t="n">
        <v>399.980011</v>
      </c>
      <c r="J1392" s="6" t="n">
        <v>1</v>
      </c>
      <c r="K1392" s="7" t="n">
        <v>399.980011</v>
      </c>
      <c r="L1392" s="7" t="n">
        <v>64</v>
      </c>
      <c r="M1392" s="8" t="n">
        <v>0.159999996</v>
      </c>
      <c r="N1392" s="7" t="n">
        <v>164.6300049</v>
      </c>
      <c r="O1392" s="12" t="n">
        <v>1</v>
      </c>
    </row>
    <row r="1393" customFormat="false" ht="15" hidden="false" customHeight="true" outlineLevel="0" collapsed="false">
      <c r="A1393" s="6" t="n">
        <v>55782</v>
      </c>
      <c r="B1393" s="6" t="s">
        <v>19</v>
      </c>
      <c r="C1393" s="6" t="s">
        <v>37</v>
      </c>
      <c r="D1393" s="6" t="s">
        <v>50</v>
      </c>
      <c r="E1393" s="6" t="s">
        <v>51</v>
      </c>
      <c r="F1393" s="6" t="s">
        <v>71</v>
      </c>
      <c r="G1393" s="6" t="s">
        <v>44</v>
      </c>
      <c r="H1393" s="6" t="n">
        <v>4</v>
      </c>
      <c r="I1393" s="7" t="n">
        <v>199.9900055</v>
      </c>
      <c r="J1393" s="6" t="n">
        <v>1</v>
      </c>
      <c r="K1393" s="7" t="n">
        <v>199.9900055</v>
      </c>
      <c r="L1393" s="7" t="n">
        <v>8</v>
      </c>
      <c r="M1393" s="8" t="n">
        <v>0.039999999</v>
      </c>
      <c r="N1393" s="7" t="n">
        <v>-147.2599945</v>
      </c>
      <c r="O1393" s="9" t="n">
        <v>0</v>
      </c>
    </row>
    <row r="1394" customFormat="false" ht="15" hidden="false" customHeight="true" outlineLevel="0" collapsed="false">
      <c r="A1394" s="6" t="n">
        <v>16365</v>
      </c>
      <c r="B1394" s="6" t="s">
        <v>19</v>
      </c>
      <c r="C1394" s="6" t="s">
        <v>37</v>
      </c>
      <c r="D1394" s="6" t="s">
        <v>21</v>
      </c>
      <c r="E1394" s="6" t="s">
        <v>65</v>
      </c>
      <c r="F1394" s="6" t="s">
        <v>33</v>
      </c>
      <c r="G1394" s="6" t="s">
        <v>44</v>
      </c>
      <c r="H1394" s="6" t="n">
        <v>4</v>
      </c>
      <c r="I1394" s="7" t="n">
        <v>59.99000168</v>
      </c>
      <c r="J1394" s="6" t="n">
        <v>4</v>
      </c>
      <c r="K1394" s="7" t="n">
        <v>239.9600067</v>
      </c>
      <c r="L1394" s="7" t="n">
        <v>4.800000191</v>
      </c>
      <c r="M1394" s="8" t="n">
        <v>0.02</v>
      </c>
      <c r="N1394" s="7" t="n">
        <v>21.15999985</v>
      </c>
      <c r="O1394" s="12" t="n">
        <v>1</v>
      </c>
    </row>
    <row r="1395" customFormat="false" ht="15" hidden="false" customHeight="true" outlineLevel="0" collapsed="false">
      <c r="A1395" s="6" t="n">
        <v>59990</v>
      </c>
      <c r="B1395" s="6" t="s">
        <v>46</v>
      </c>
      <c r="C1395" s="6" t="s">
        <v>37</v>
      </c>
      <c r="D1395" s="6" t="s">
        <v>50</v>
      </c>
      <c r="E1395" s="6" t="s">
        <v>63</v>
      </c>
      <c r="F1395" s="6" t="s">
        <v>40</v>
      </c>
      <c r="G1395" s="6" t="s">
        <v>24</v>
      </c>
      <c r="H1395" s="6" t="n">
        <v>2</v>
      </c>
      <c r="I1395" s="7" t="n">
        <v>399.980011</v>
      </c>
      <c r="J1395" s="6" t="n">
        <v>1</v>
      </c>
      <c r="K1395" s="7" t="n">
        <v>399.980011</v>
      </c>
      <c r="L1395" s="7" t="n">
        <v>100</v>
      </c>
      <c r="M1395" s="8" t="n">
        <v>0.25</v>
      </c>
      <c r="N1395" s="7" t="n">
        <v>-60</v>
      </c>
      <c r="O1395" s="12" t="n">
        <v>1</v>
      </c>
    </row>
    <row r="1396" customFormat="false" ht="15" hidden="false" customHeight="true" outlineLevel="0" collapsed="false">
      <c r="A1396" s="6" t="n">
        <v>35911</v>
      </c>
      <c r="B1396" s="6" t="s">
        <v>19</v>
      </c>
      <c r="C1396" s="6" t="s">
        <v>20</v>
      </c>
      <c r="D1396" s="6" t="s">
        <v>31</v>
      </c>
      <c r="E1396" s="6" t="s">
        <v>62</v>
      </c>
      <c r="F1396" s="6" t="s">
        <v>90</v>
      </c>
      <c r="G1396" s="6" t="s">
        <v>44</v>
      </c>
      <c r="H1396" s="6" t="n">
        <v>4</v>
      </c>
      <c r="I1396" s="7" t="n">
        <v>44.99000168</v>
      </c>
      <c r="J1396" s="6" t="n">
        <v>1</v>
      </c>
      <c r="K1396" s="7" t="n">
        <v>44.99000168</v>
      </c>
      <c r="L1396" s="7" t="n">
        <v>1.350000024</v>
      </c>
      <c r="M1396" s="8" t="n">
        <v>0.029999999</v>
      </c>
      <c r="N1396" s="7" t="n">
        <v>15.27000046</v>
      </c>
      <c r="O1396" s="9" t="n">
        <v>0</v>
      </c>
    </row>
    <row r="1397" customFormat="false" ht="15" hidden="false" customHeight="true" outlineLevel="0" collapsed="false">
      <c r="A1397" s="6" t="n">
        <v>51345</v>
      </c>
      <c r="B1397" s="6" t="s">
        <v>26</v>
      </c>
      <c r="C1397" s="6" t="s">
        <v>49</v>
      </c>
      <c r="D1397" s="6" t="s">
        <v>50</v>
      </c>
      <c r="E1397" s="6" t="s">
        <v>51</v>
      </c>
      <c r="F1397" s="6" t="s">
        <v>73</v>
      </c>
      <c r="G1397" s="6" t="s">
        <v>34</v>
      </c>
      <c r="H1397" s="6" t="n">
        <v>1</v>
      </c>
      <c r="I1397" s="7" t="n">
        <v>39.99000168</v>
      </c>
      <c r="J1397" s="6" t="n">
        <v>2</v>
      </c>
      <c r="K1397" s="7" t="n">
        <v>79.98000336</v>
      </c>
      <c r="L1397" s="7" t="n">
        <v>9.600000381</v>
      </c>
      <c r="M1397" s="8" t="n">
        <v>0.119999997</v>
      </c>
      <c r="N1397" s="7" t="n">
        <v>-112.6100006</v>
      </c>
      <c r="O1397" s="12" t="n">
        <v>1</v>
      </c>
    </row>
    <row r="1398" customFormat="false" ht="15" hidden="false" customHeight="true" outlineLevel="0" collapsed="false">
      <c r="A1398" s="6" t="n">
        <v>33646</v>
      </c>
      <c r="B1398" s="6" t="s">
        <v>19</v>
      </c>
      <c r="C1398" s="6" t="s">
        <v>37</v>
      </c>
      <c r="D1398" s="6" t="s">
        <v>31</v>
      </c>
      <c r="E1398" s="6" t="s">
        <v>56</v>
      </c>
      <c r="F1398" s="6" t="s">
        <v>75</v>
      </c>
      <c r="G1398" s="6" t="s">
        <v>34</v>
      </c>
      <c r="H1398" s="6" t="n">
        <v>4</v>
      </c>
      <c r="I1398" s="7" t="n">
        <v>299.980011</v>
      </c>
      <c r="J1398" s="6" t="n">
        <v>1</v>
      </c>
      <c r="K1398" s="7" t="n">
        <v>299.980011</v>
      </c>
      <c r="L1398" s="7" t="n">
        <v>9</v>
      </c>
      <c r="M1398" s="8" t="n">
        <v>0.029999999</v>
      </c>
      <c r="N1398" s="7" t="n">
        <v>54.70000076</v>
      </c>
      <c r="O1398" s="9" t="n">
        <v>0</v>
      </c>
    </row>
    <row r="1399" customFormat="false" ht="15" hidden="false" customHeight="true" outlineLevel="0" collapsed="false">
      <c r="A1399" s="6" t="n">
        <v>56368</v>
      </c>
      <c r="B1399" s="6" t="s">
        <v>19</v>
      </c>
      <c r="C1399" s="6" t="s">
        <v>37</v>
      </c>
      <c r="D1399" s="6" t="s">
        <v>50</v>
      </c>
      <c r="E1399" s="6" t="s">
        <v>63</v>
      </c>
      <c r="F1399" s="6" t="s">
        <v>23</v>
      </c>
      <c r="G1399" s="6" t="s">
        <v>24</v>
      </c>
      <c r="H1399" s="6" t="n">
        <v>4</v>
      </c>
      <c r="I1399" s="7" t="n">
        <v>129.9900055</v>
      </c>
      <c r="J1399" s="6" t="n">
        <v>1</v>
      </c>
      <c r="K1399" s="7" t="n">
        <v>129.9900055</v>
      </c>
      <c r="L1399" s="7" t="n">
        <v>23.39999962</v>
      </c>
      <c r="M1399" s="8" t="n">
        <v>0.180000007</v>
      </c>
      <c r="N1399" s="7" t="n">
        <v>37.31000137</v>
      </c>
      <c r="O1399" s="9" t="n">
        <v>0</v>
      </c>
    </row>
    <row r="1400" customFormat="false" ht="15" hidden="false" customHeight="true" outlineLevel="0" collapsed="false">
      <c r="A1400" s="6" t="n">
        <v>51638</v>
      </c>
      <c r="B1400" s="6" t="s">
        <v>19</v>
      </c>
      <c r="C1400" s="6" t="s">
        <v>20</v>
      </c>
      <c r="D1400" s="6" t="s">
        <v>50</v>
      </c>
      <c r="E1400" s="6" t="s">
        <v>51</v>
      </c>
      <c r="F1400" s="6" t="s">
        <v>75</v>
      </c>
      <c r="G1400" s="6" t="s">
        <v>34</v>
      </c>
      <c r="H1400" s="6" t="n">
        <v>4</v>
      </c>
      <c r="I1400" s="7" t="n">
        <v>299.980011</v>
      </c>
      <c r="J1400" s="6" t="n">
        <v>1</v>
      </c>
      <c r="K1400" s="7" t="n">
        <v>299.980011</v>
      </c>
      <c r="L1400" s="7" t="n">
        <v>45</v>
      </c>
      <c r="M1400" s="8" t="n">
        <v>0.150000006</v>
      </c>
      <c r="N1400" s="7" t="n">
        <v>-31.87000084</v>
      </c>
      <c r="O1400" s="9" t="n">
        <v>0</v>
      </c>
    </row>
    <row r="1401" customFormat="false" ht="15" hidden="false" customHeight="true" outlineLevel="0" collapsed="false">
      <c r="A1401" s="6" t="n">
        <v>34984</v>
      </c>
      <c r="B1401" s="6" t="s">
        <v>46</v>
      </c>
      <c r="C1401" s="6" t="s">
        <v>20</v>
      </c>
      <c r="D1401" s="6" t="s">
        <v>31</v>
      </c>
      <c r="E1401" s="6" t="s">
        <v>86</v>
      </c>
      <c r="F1401" s="6" t="s">
        <v>57</v>
      </c>
      <c r="G1401" s="6" t="s">
        <v>47</v>
      </c>
      <c r="H1401" s="6" t="n">
        <v>2</v>
      </c>
      <c r="I1401" s="7" t="n">
        <v>50</v>
      </c>
      <c r="J1401" s="6" t="n">
        <v>1</v>
      </c>
      <c r="K1401" s="7" t="n">
        <v>50</v>
      </c>
      <c r="L1401" s="7" t="n">
        <v>9</v>
      </c>
      <c r="M1401" s="8" t="n">
        <v>0.180000007</v>
      </c>
      <c r="N1401" s="7" t="n">
        <v>11.47999954</v>
      </c>
      <c r="O1401" s="12" t="n">
        <v>1</v>
      </c>
    </row>
    <row r="1402" customFormat="false" ht="15" hidden="false" customHeight="true" outlineLevel="0" collapsed="false">
      <c r="A1402" s="6" t="n">
        <v>34085</v>
      </c>
      <c r="B1402" s="6" t="s">
        <v>19</v>
      </c>
      <c r="C1402" s="6" t="s">
        <v>20</v>
      </c>
      <c r="D1402" s="6" t="s">
        <v>31</v>
      </c>
      <c r="E1402" s="6" t="s">
        <v>62</v>
      </c>
      <c r="F1402" s="6" t="s">
        <v>29</v>
      </c>
      <c r="G1402" s="6" t="s">
        <v>44</v>
      </c>
      <c r="H1402" s="6" t="n">
        <v>4</v>
      </c>
      <c r="I1402" s="7" t="n">
        <v>99.98999786</v>
      </c>
      <c r="J1402" s="6" t="n">
        <v>5</v>
      </c>
      <c r="K1402" s="7" t="n">
        <v>499.9500122</v>
      </c>
      <c r="L1402" s="7" t="n">
        <v>15</v>
      </c>
      <c r="M1402" s="8" t="n">
        <v>0.029999999</v>
      </c>
      <c r="N1402" s="7" t="n">
        <v>163.9100037</v>
      </c>
      <c r="O1402" s="12" t="n">
        <v>1</v>
      </c>
    </row>
    <row r="1403" customFormat="false" ht="15" hidden="false" customHeight="true" outlineLevel="0" collapsed="false">
      <c r="A1403" s="6" t="n">
        <v>45759</v>
      </c>
      <c r="B1403" s="6" t="s">
        <v>19</v>
      </c>
      <c r="C1403" s="6" t="s">
        <v>20</v>
      </c>
      <c r="D1403" s="6" t="s">
        <v>38</v>
      </c>
      <c r="E1403" s="6" t="s">
        <v>92</v>
      </c>
      <c r="F1403" s="6" t="s">
        <v>23</v>
      </c>
      <c r="G1403" s="6" t="s">
        <v>34</v>
      </c>
      <c r="H1403" s="6" t="n">
        <v>4</v>
      </c>
      <c r="I1403" s="7" t="n">
        <v>129.9900055</v>
      </c>
      <c r="J1403" s="6" t="n">
        <v>1</v>
      </c>
      <c r="K1403" s="7" t="n">
        <v>129.9900055</v>
      </c>
      <c r="L1403" s="7" t="n">
        <v>7.150000095</v>
      </c>
      <c r="M1403" s="8" t="n">
        <v>0.059999999</v>
      </c>
      <c r="N1403" s="7" t="n">
        <v>-98.26999664</v>
      </c>
      <c r="O1403" s="12" t="n">
        <v>1</v>
      </c>
    </row>
    <row r="1404" customFormat="false" ht="15" hidden="false" customHeight="true" outlineLevel="0" collapsed="false">
      <c r="A1404" s="6" t="n">
        <v>44022</v>
      </c>
      <c r="B1404" s="6" t="s">
        <v>19</v>
      </c>
      <c r="C1404" s="6" t="s">
        <v>37</v>
      </c>
      <c r="D1404" s="6" t="s">
        <v>31</v>
      </c>
      <c r="E1404" s="6" t="s">
        <v>83</v>
      </c>
      <c r="F1404" s="6" t="s">
        <v>106</v>
      </c>
      <c r="G1404" s="6" t="s">
        <v>24</v>
      </c>
      <c r="H1404" s="6" t="n">
        <v>4</v>
      </c>
      <c r="I1404" s="7" t="n">
        <v>54.97000122</v>
      </c>
      <c r="J1404" s="6" t="n">
        <v>3</v>
      </c>
      <c r="K1404" s="7" t="n">
        <v>164.9100037</v>
      </c>
      <c r="L1404" s="7" t="n">
        <v>6.599999905</v>
      </c>
      <c r="M1404" s="8" t="n">
        <v>0.039999999</v>
      </c>
      <c r="N1404" s="7" t="n">
        <v>-2.220000029</v>
      </c>
      <c r="O1404" s="9" t="n">
        <v>0</v>
      </c>
    </row>
    <row r="1405" customFormat="false" ht="15" hidden="false" customHeight="true" outlineLevel="0" collapsed="false">
      <c r="A1405" s="6" t="n">
        <v>68297</v>
      </c>
      <c r="B1405" s="6" t="s">
        <v>26</v>
      </c>
      <c r="C1405" s="6" t="s">
        <v>49</v>
      </c>
      <c r="D1405" s="6" t="s">
        <v>21</v>
      </c>
      <c r="E1405" s="6" t="s">
        <v>22</v>
      </c>
      <c r="F1405" s="6" t="s">
        <v>57</v>
      </c>
      <c r="G1405" s="6" t="s">
        <v>34</v>
      </c>
      <c r="H1405" s="6" t="n">
        <v>1</v>
      </c>
      <c r="I1405" s="7" t="n">
        <v>50</v>
      </c>
      <c r="J1405" s="6" t="n">
        <v>5</v>
      </c>
      <c r="K1405" s="7" t="n">
        <v>250</v>
      </c>
      <c r="L1405" s="7" t="n">
        <v>10</v>
      </c>
      <c r="M1405" s="8" t="n">
        <v>0.039999999</v>
      </c>
      <c r="N1405" s="7" t="n">
        <v>75.12000275</v>
      </c>
      <c r="O1405" s="12" t="n">
        <v>1</v>
      </c>
    </row>
    <row r="1406" customFormat="false" ht="15" hidden="false" customHeight="true" outlineLevel="0" collapsed="false">
      <c r="A1406" s="6" t="n">
        <v>46458</v>
      </c>
      <c r="B1406" s="6" t="s">
        <v>26</v>
      </c>
      <c r="C1406" s="6" t="s">
        <v>37</v>
      </c>
      <c r="D1406" s="6" t="s">
        <v>27</v>
      </c>
      <c r="E1406" s="6" t="s">
        <v>79</v>
      </c>
      <c r="F1406" s="6" t="s">
        <v>71</v>
      </c>
      <c r="G1406" s="6" t="s">
        <v>34</v>
      </c>
      <c r="H1406" s="6" t="n">
        <v>1</v>
      </c>
      <c r="I1406" s="7" t="n">
        <v>199.9900055</v>
      </c>
      <c r="J1406" s="6" t="n">
        <v>1</v>
      </c>
      <c r="K1406" s="7" t="n">
        <v>199.9900055</v>
      </c>
      <c r="L1406" s="7" t="n">
        <v>34</v>
      </c>
      <c r="M1406" s="8" t="n">
        <v>0.170000002</v>
      </c>
      <c r="N1406" s="7" t="n">
        <v>29.87999916</v>
      </c>
      <c r="O1406" s="12" t="n">
        <v>1</v>
      </c>
    </row>
    <row r="1407" customFormat="false" ht="15" hidden="false" customHeight="true" outlineLevel="0" collapsed="false">
      <c r="A1407" s="6" t="n">
        <v>22606</v>
      </c>
      <c r="B1407" s="6" t="s">
        <v>46</v>
      </c>
      <c r="C1407" s="6" t="s">
        <v>49</v>
      </c>
      <c r="D1407" s="6" t="s">
        <v>27</v>
      </c>
      <c r="E1407" s="6" t="s">
        <v>28</v>
      </c>
      <c r="F1407" s="6" t="s">
        <v>57</v>
      </c>
      <c r="G1407" s="6" t="s">
        <v>44</v>
      </c>
      <c r="H1407" s="6" t="n">
        <v>2</v>
      </c>
      <c r="I1407" s="7" t="n">
        <v>50</v>
      </c>
      <c r="J1407" s="6" t="n">
        <v>2</v>
      </c>
      <c r="K1407" s="7" t="n">
        <v>100</v>
      </c>
      <c r="L1407" s="7" t="n">
        <v>3</v>
      </c>
      <c r="M1407" s="8" t="n">
        <v>0.029999999</v>
      </c>
      <c r="N1407" s="7" t="n">
        <v>-150.3500061</v>
      </c>
      <c r="O1407" s="9" t="n">
        <v>0</v>
      </c>
    </row>
    <row r="1408" customFormat="false" ht="15" hidden="false" customHeight="true" outlineLevel="0" collapsed="false">
      <c r="A1408" s="6" t="n">
        <v>8011</v>
      </c>
      <c r="B1408" s="6" t="s">
        <v>46</v>
      </c>
      <c r="C1408" s="6" t="s">
        <v>20</v>
      </c>
      <c r="D1408" s="6" t="s">
        <v>50</v>
      </c>
      <c r="E1408" s="6" t="s">
        <v>51</v>
      </c>
      <c r="F1408" s="6" t="s">
        <v>106</v>
      </c>
      <c r="G1408" s="6" t="s">
        <v>47</v>
      </c>
      <c r="H1408" s="6" t="n">
        <v>2</v>
      </c>
      <c r="I1408" s="7" t="n">
        <v>54.97000122</v>
      </c>
      <c r="J1408" s="6" t="n">
        <v>1</v>
      </c>
      <c r="K1408" s="7" t="n">
        <v>54.97000122</v>
      </c>
      <c r="L1408" s="7" t="n">
        <v>1.649999976</v>
      </c>
      <c r="M1408" s="8" t="n">
        <v>0.029999999</v>
      </c>
      <c r="N1408" s="7" t="n">
        <v>25.59000015</v>
      </c>
      <c r="O1408" s="9" t="n">
        <v>0</v>
      </c>
    </row>
    <row r="1409" customFormat="false" ht="15" hidden="false" customHeight="true" outlineLevel="0" collapsed="false">
      <c r="A1409" s="6" t="n">
        <v>40238</v>
      </c>
      <c r="B1409" s="6" t="s">
        <v>19</v>
      </c>
      <c r="C1409" s="6" t="s">
        <v>49</v>
      </c>
      <c r="D1409" s="6" t="s">
        <v>31</v>
      </c>
      <c r="E1409" s="6" t="s">
        <v>56</v>
      </c>
      <c r="F1409" s="6" t="s">
        <v>105</v>
      </c>
      <c r="G1409" s="6" t="s">
        <v>47</v>
      </c>
      <c r="H1409" s="6" t="n">
        <v>4</v>
      </c>
      <c r="I1409" s="7" t="n">
        <v>34.99000168</v>
      </c>
      <c r="J1409" s="6" t="n">
        <v>1</v>
      </c>
      <c r="K1409" s="7" t="n">
        <v>34.99000168</v>
      </c>
      <c r="L1409" s="7" t="n">
        <v>6.300000191</v>
      </c>
      <c r="M1409" s="8" t="n">
        <v>0.180000007</v>
      </c>
      <c r="N1409" s="7" t="n">
        <v>13.19999981</v>
      </c>
      <c r="O1409" s="9" t="n">
        <v>0</v>
      </c>
    </row>
    <row r="1410" customFormat="false" ht="15" hidden="false" customHeight="true" outlineLevel="0" collapsed="false">
      <c r="A1410" s="6" t="n">
        <v>55864</v>
      </c>
      <c r="B1410" s="6" t="s">
        <v>19</v>
      </c>
      <c r="C1410" s="6" t="s">
        <v>20</v>
      </c>
      <c r="D1410" s="6" t="s">
        <v>50</v>
      </c>
      <c r="E1410" s="6" t="s">
        <v>63</v>
      </c>
      <c r="F1410" s="6" t="s">
        <v>74</v>
      </c>
      <c r="G1410" s="6" t="s">
        <v>44</v>
      </c>
      <c r="H1410" s="6" t="n">
        <v>4</v>
      </c>
      <c r="I1410" s="7" t="n">
        <v>31.98999977</v>
      </c>
      <c r="J1410" s="6" t="n">
        <v>3</v>
      </c>
      <c r="K1410" s="7" t="n">
        <v>95.97000122</v>
      </c>
      <c r="L1410" s="7" t="n">
        <v>2.880000114</v>
      </c>
      <c r="M1410" s="8" t="n">
        <v>0.029999999</v>
      </c>
      <c r="N1410" s="7" t="n">
        <v>38.16999817</v>
      </c>
      <c r="O1410" s="12" t="n">
        <v>1</v>
      </c>
    </row>
    <row r="1411" customFormat="false" ht="15" hidden="false" customHeight="true" outlineLevel="0" collapsed="false">
      <c r="A1411" s="6" t="n">
        <v>39402</v>
      </c>
      <c r="B1411" s="6" t="s">
        <v>19</v>
      </c>
      <c r="C1411" s="6" t="s">
        <v>49</v>
      </c>
      <c r="D1411" s="6" t="s">
        <v>31</v>
      </c>
      <c r="E1411" s="6" t="s">
        <v>62</v>
      </c>
      <c r="F1411" s="6" t="s">
        <v>29</v>
      </c>
      <c r="G1411" s="6" t="s">
        <v>44</v>
      </c>
      <c r="H1411" s="6" t="n">
        <v>4</v>
      </c>
      <c r="I1411" s="7" t="n">
        <v>99.98999786</v>
      </c>
      <c r="J1411" s="6" t="n">
        <v>4</v>
      </c>
      <c r="K1411" s="7" t="n">
        <v>399.9599915</v>
      </c>
      <c r="L1411" s="7" t="n">
        <v>36</v>
      </c>
      <c r="M1411" s="8" t="n">
        <v>0.090000004</v>
      </c>
      <c r="N1411" s="7" t="n">
        <v>113.9199982</v>
      </c>
      <c r="O1411" s="9" t="n">
        <v>0</v>
      </c>
    </row>
    <row r="1412" customFormat="false" ht="15" hidden="false" customHeight="true" outlineLevel="0" collapsed="false">
      <c r="A1412" s="6" t="n">
        <v>6543</v>
      </c>
      <c r="B1412" s="6" t="s">
        <v>46</v>
      </c>
      <c r="C1412" s="6" t="s">
        <v>37</v>
      </c>
      <c r="D1412" s="6" t="s">
        <v>50</v>
      </c>
      <c r="E1412" s="6" t="s">
        <v>51</v>
      </c>
      <c r="F1412" s="6" t="s">
        <v>71</v>
      </c>
      <c r="G1412" s="6" t="s">
        <v>34</v>
      </c>
      <c r="H1412" s="6" t="n">
        <v>2</v>
      </c>
      <c r="I1412" s="7" t="n">
        <v>199.9900055</v>
      </c>
      <c r="J1412" s="6" t="n">
        <v>1</v>
      </c>
      <c r="K1412" s="7" t="n">
        <v>199.9900055</v>
      </c>
      <c r="L1412" s="7" t="n">
        <v>20</v>
      </c>
      <c r="M1412" s="8" t="n">
        <v>0.100000001</v>
      </c>
      <c r="N1412" s="7" t="n">
        <v>36</v>
      </c>
      <c r="O1412" s="12" t="n">
        <v>1</v>
      </c>
    </row>
    <row r="1413" customFormat="false" ht="15" hidden="false" customHeight="true" outlineLevel="0" collapsed="false">
      <c r="A1413" s="6" t="n">
        <v>35310</v>
      </c>
      <c r="B1413" s="6" t="s">
        <v>19</v>
      </c>
      <c r="C1413" s="6" t="s">
        <v>20</v>
      </c>
      <c r="D1413" s="6" t="s">
        <v>31</v>
      </c>
      <c r="E1413" s="6" t="s">
        <v>86</v>
      </c>
      <c r="F1413" s="6" t="s">
        <v>23</v>
      </c>
      <c r="G1413" s="6" t="s">
        <v>34</v>
      </c>
      <c r="H1413" s="6" t="n">
        <v>4</v>
      </c>
      <c r="I1413" s="7" t="n">
        <v>129.9900055</v>
      </c>
      <c r="J1413" s="6" t="n">
        <v>1</v>
      </c>
      <c r="K1413" s="7" t="n">
        <v>129.9900055</v>
      </c>
      <c r="L1413" s="7" t="n">
        <v>2.599999905</v>
      </c>
      <c r="M1413" s="8" t="n">
        <v>0.02</v>
      </c>
      <c r="N1413" s="7" t="n">
        <v>15.92000008</v>
      </c>
      <c r="O1413" s="12" t="n">
        <v>1</v>
      </c>
    </row>
    <row r="1414" customFormat="false" ht="15" hidden="false" customHeight="true" outlineLevel="0" collapsed="false">
      <c r="A1414" s="6" t="n">
        <v>29690</v>
      </c>
      <c r="B1414" s="6" t="s">
        <v>26</v>
      </c>
      <c r="C1414" s="6" t="s">
        <v>49</v>
      </c>
      <c r="D1414" s="6" t="s">
        <v>27</v>
      </c>
      <c r="E1414" s="6" t="s">
        <v>54</v>
      </c>
      <c r="F1414" s="6" t="s">
        <v>99</v>
      </c>
      <c r="G1414" s="6" t="s">
        <v>44</v>
      </c>
      <c r="H1414" s="6" t="n">
        <v>1</v>
      </c>
      <c r="I1414" s="7" t="n">
        <v>65</v>
      </c>
      <c r="J1414" s="6" t="n">
        <v>4</v>
      </c>
      <c r="K1414" s="7" t="n">
        <v>260</v>
      </c>
      <c r="L1414" s="7" t="n">
        <v>41.59999847</v>
      </c>
      <c r="M1414" s="8" t="n">
        <v>0.159999996</v>
      </c>
      <c r="N1414" s="7" t="n">
        <v>21.84000015</v>
      </c>
      <c r="O1414" s="12" t="n">
        <v>1</v>
      </c>
    </row>
    <row r="1415" customFormat="false" ht="15" hidden="false" customHeight="true" outlineLevel="0" collapsed="false">
      <c r="A1415" s="6" t="n">
        <v>4717</v>
      </c>
      <c r="B1415" s="6" t="s">
        <v>26</v>
      </c>
      <c r="C1415" s="6" t="s">
        <v>20</v>
      </c>
      <c r="D1415" s="6" t="s">
        <v>50</v>
      </c>
      <c r="E1415" s="6" t="s">
        <v>51</v>
      </c>
      <c r="F1415" s="6" t="s">
        <v>57</v>
      </c>
      <c r="G1415" s="6" t="s">
        <v>34</v>
      </c>
      <c r="H1415" s="6" t="n">
        <v>1</v>
      </c>
      <c r="I1415" s="7" t="n">
        <v>50</v>
      </c>
      <c r="J1415" s="6" t="n">
        <v>1</v>
      </c>
      <c r="K1415" s="7" t="n">
        <v>50</v>
      </c>
      <c r="L1415" s="7" t="n">
        <v>8.5</v>
      </c>
      <c r="M1415" s="8" t="n">
        <v>0.170000002</v>
      </c>
      <c r="N1415" s="7" t="n">
        <v>17.43000031</v>
      </c>
      <c r="O1415" s="12" t="n">
        <v>1</v>
      </c>
    </row>
    <row r="1416" customFormat="false" ht="15" hidden="false" customHeight="true" outlineLevel="0" collapsed="false">
      <c r="A1416" s="6" t="n">
        <v>22128</v>
      </c>
      <c r="B1416" s="6" t="s">
        <v>19</v>
      </c>
      <c r="C1416" s="6" t="s">
        <v>20</v>
      </c>
      <c r="D1416" s="6" t="s">
        <v>27</v>
      </c>
      <c r="E1416" s="6" t="s">
        <v>28</v>
      </c>
      <c r="F1416" s="6" t="s">
        <v>33</v>
      </c>
      <c r="G1416" s="6" t="s">
        <v>24</v>
      </c>
      <c r="H1416" s="6" t="n">
        <v>4</v>
      </c>
      <c r="I1416" s="7" t="n">
        <v>59.99000168</v>
      </c>
      <c r="J1416" s="6" t="n">
        <v>1</v>
      </c>
      <c r="K1416" s="7" t="n">
        <v>59.99000168</v>
      </c>
      <c r="L1416" s="7" t="n">
        <v>2.400000095</v>
      </c>
      <c r="M1416" s="8" t="n">
        <v>0.039999999</v>
      </c>
      <c r="N1416" s="7" t="n">
        <v>-46.0699997</v>
      </c>
      <c r="O1416" s="9" t="n">
        <v>0</v>
      </c>
    </row>
    <row r="1417" customFormat="false" ht="15" hidden="false" customHeight="true" outlineLevel="0" collapsed="false">
      <c r="A1417" s="6" t="n">
        <v>68060</v>
      </c>
      <c r="B1417" s="6" t="s">
        <v>19</v>
      </c>
      <c r="C1417" s="6" t="s">
        <v>37</v>
      </c>
      <c r="D1417" s="6" t="s">
        <v>21</v>
      </c>
      <c r="E1417" s="6" t="s">
        <v>64</v>
      </c>
      <c r="F1417" s="6" t="s">
        <v>67</v>
      </c>
      <c r="G1417" s="6" t="s">
        <v>34</v>
      </c>
      <c r="H1417" s="6" t="n">
        <v>4</v>
      </c>
      <c r="I1417" s="7" t="n">
        <v>299.9899902</v>
      </c>
      <c r="J1417" s="6" t="n">
        <v>1</v>
      </c>
      <c r="K1417" s="7" t="n">
        <v>299.9899902</v>
      </c>
      <c r="L1417" s="7" t="n">
        <v>9</v>
      </c>
      <c r="M1417" s="8" t="n">
        <v>0.029999999</v>
      </c>
      <c r="N1417" s="7" t="n">
        <v>-7.269999981</v>
      </c>
      <c r="O1417" s="12" t="n">
        <v>1</v>
      </c>
    </row>
    <row r="1418" customFormat="false" ht="15" hidden="false" customHeight="true" outlineLevel="0" collapsed="false">
      <c r="A1418" s="6" t="n">
        <v>23100</v>
      </c>
      <c r="B1418" s="6" t="s">
        <v>19</v>
      </c>
      <c r="C1418" s="6" t="s">
        <v>20</v>
      </c>
      <c r="D1418" s="6" t="s">
        <v>27</v>
      </c>
      <c r="E1418" s="6" t="s">
        <v>28</v>
      </c>
      <c r="F1418" s="6" t="s">
        <v>58</v>
      </c>
      <c r="G1418" s="6" t="s">
        <v>24</v>
      </c>
      <c r="H1418" s="6" t="n">
        <v>4</v>
      </c>
      <c r="I1418" s="7" t="n">
        <v>49.97999954</v>
      </c>
      <c r="J1418" s="6" t="n">
        <v>1</v>
      </c>
      <c r="K1418" s="7" t="n">
        <v>49.97999954</v>
      </c>
      <c r="L1418" s="7" t="n">
        <v>7.5</v>
      </c>
      <c r="M1418" s="8" t="n">
        <v>0.150000006</v>
      </c>
      <c r="N1418" s="7" t="n">
        <v>15.42000008</v>
      </c>
      <c r="O1418" s="12" t="n">
        <v>1</v>
      </c>
    </row>
    <row r="1419" customFormat="false" ht="15" hidden="false" customHeight="true" outlineLevel="0" collapsed="false">
      <c r="A1419" s="6" t="n">
        <v>48281</v>
      </c>
      <c r="B1419" s="6" t="s">
        <v>26</v>
      </c>
      <c r="C1419" s="6" t="s">
        <v>49</v>
      </c>
      <c r="D1419" s="6" t="s">
        <v>31</v>
      </c>
      <c r="E1419" s="6" t="s">
        <v>83</v>
      </c>
      <c r="F1419" s="6" t="s">
        <v>58</v>
      </c>
      <c r="G1419" s="6" t="s">
        <v>24</v>
      </c>
      <c r="H1419" s="6" t="n">
        <v>1</v>
      </c>
      <c r="I1419" s="7" t="n">
        <v>49.97999954</v>
      </c>
      <c r="J1419" s="6" t="n">
        <v>4</v>
      </c>
      <c r="K1419" s="7" t="n">
        <v>199.9199982</v>
      </c>
      <c r="L1419" s="7" t="n">
        <v>4</v>
      </c>
      <c r="M1419" s="8" t="n">
        <v>0.02</v>
      </c>
      <c r="N1419" s="7" t="n">
        <v>94.04000092</v>
      </c>
      <c r="O1419" s="12" t="n">
        <v>1</v>
      </c>
    </row>
    <row r="1420" customFormat="false" ht="15" hidden="false" customHeight="true" outlineLevel="0" collapsed="false">
      <c r="A1420" s="6" t="n">
        <v>4088</v>
      </c>
      <c r="B1420" s="6" t="s">
        <v>46</v>
      </c>
      <c r="C1420" s="6" t="s">
        <v>20</v>
      </c>
      <c r="D1420" s="6" t="s">
        <v>50</v>
      </c>
      <c r="E1420" s="6" t="s">
        <v>72</v>
      </c>
      <c r="F1420" s="6" t="s">
        <v>57</v>
      </c>
      <c r="G1420" s="6" t="s">
        <v>24</v>
      </c>
      <c r="H1420" s="6" t="n">
        <v>2</v>
      </c>
      <c r="I1420" s="7" t="n">
        <v>50</v>
      </c>
      <c r="J1420" s="6" t="n">
        <v>2</v>
      </c>
      <c r="K1420" s="7" t="n">
        <v>100</v>
      </c>
      <c r="L1420" s="7" t="n">
        <v>4</v>
      </c>
      <c r="M1420" s="8" t="n">
        <v>0.039999999</v>
      </c>
      <c r="N1420" s="7" t="n">
        <v>34.84999847</v>
      </c>
      <c r="O1420" s="12" t="n">
        <v>1</v>
      </c>
    </row>
    <row r="1421" customFormat="false" ht="15" hidden="false" customHeight="true" outlineLevel="0" collapsed="false">
      <c r="A1421" s="6" t="n">
        <v>27774</v>
      </c>
      <c r="B1421" s="6" t="s">
        <v>46</v>
      </c>
      <c r="C1421" s="6" t="s">
        <v>20</v>
      </c>
      <c r="D1421" s="6" t="s">
        <v>27</v>
      </c>
      <c r="E1421" s="6" t="s">
        <v>69</v>
      </c>
      <c r="F1421" s="6" t="s">
        <v>73</v>
      </c>
      <c r="G1421" s="6" t="s">
        <v>34</v>
      </c>
      <c r="H1421" s="6" t="n">
        <v>2</v>
      </c>
      <c r="I1421" s="7" t="n">
        <v>39.99000168</v>
      </c>
      <c r="J1421" s="6" t="n">
        <v>4</v>
      </c>
      <c r="K1421" s="7" t="n">
        <v>159.9600067</v>
      </c>
      <c r="L1421" s="7" t="n">
        <v>25.59000015</v>
      </c>
      <c r="M1421" s="8" t="n">
        <v>0.159999996</v>
      </c>
      <c r="N1421" s="7" t="n">
        <v>-21.89999962</v>
      </c>
      <c r="O1421" s="12" t="n">
        <v>1</v>
      </c>
    </row>
    <row r="1422" customFormat="false" ht="15" hidden="false" customHeight="true" outlineLevel="0" collapsed="false">
      <c r="A1422" s="6" t="n">
        <v>55240</v>
      </c>
      <c r="B1422" s="6" t="s">
        <v>19</v>
      </c>
      <c r="C1422" s="6" t="s">
        <v>37</v>
      </c>
      <c r="D1422" s="6" t="s">
        <v>50</v>
      </c>
      <c r="E1422" s="6" t="s">
        <v>51</v>
      </c>
      <c r="F1422" s="6" t="s">
        <v>57</v>
      </c>
      <c r="G1422" s="6" t="s">
        <v>24</v>
      </c>
      <c r="H1422" s="6" t="n">
        <v>4</v>
      </c>
      <c r="I1422" s="7" t="n">
        <v>50</v>
      </c>
      <c r="J1422" s="6" t="n">
        <v>5</v>
      </c>
      <c r="K1422" s="7" t="n">
        <v>250</v>
      </c>
      <c r="L1422" s="7" t="n">
        <v>17.5</v>
      </c>
      <c r="M1422" s="8" t="n">
        <v>0.07</v>
      </c>
      <c r="N1422" s="7" t="n">
        <v>74.40000153</v>
      </c>
      <c r="O1422" s="12" t="n">
        <v>1</v>
      </c>
    </row>
    <row r="1423" customFormat="false" ht="15" hidden="false" customHeight="true" outlineLevel="0" collapsed="false">
      <c r="A1423" s="6" t="n">
        <v>60609</v>
      </c>
      <c r="B1423" s="6" t="s">
        <v>19</v>
      </c>
      <c r="C1423" s="6" t="s">
        <v>49</v>
      </c>
      <c r="D1423" s="6" t="s">
        <v>50</v>
      </c>
      <c r="E1423" s="6" t="s">
        <v>51</v>
      </c>
      <c r="F1423" s="6" t="s">
        <v>57</v>
      </c>
      <c r="G1423" s="6" t="s">
        <v>34</v>
      </c>
      <c r="H1423" s="6" t="n">
        <v>4</v>
      </c>
      <c r="I1423" s="7" t="n">
        <v>50</v>
      </c>
      <c r="J1423" s="6" t="n">
        <v>3</v>
      </c>
      <c r="K1423" s="7" t="n">
        <v>150</v>
      </c>
      <c r="L1423" s="7" t="n">
        <v>27</v>
      </c>
      <c r="M1423" s="8" t="n">
        <v>0.180000007</v>
      </c>
      <c r="N1423" s="7" t="n">
        <v>-29.88999939</v>
      </c>
      <c r="O1423" s="12" t="n">
        <v>1</v>
      </c>
    </row>
    <row r="1424" customFormat="false" ht="15" hidden="false" customHeight="true" outlineLevel="0" collapsed="false">
      <c r="A1424" s="6" t="n">
        <v>1112</v>
      </c>
      <c r="B1424" s="6" t="s">
        <v>26</v>
      </c>
      <c r="C1424" s="6" t="s">
        <v>49</v>
      </c>
      <c r="D1424" s="6" t="s">
        <v>50</v>
      </c>
      <c r="E1424" s="6" t="s">
        <v>51</v>
      </c>
      <c r="F1424" s="6" t="s">
        <v>75</v>
      </c>
      <c r="G1424" s="6" t="s">
        <v>34</v>
      </c>
      <c r="H1424" s="6" t="n">
        <v>1</v>
      </c>
      <c r="I1424" s="7" t="n">
        <v>299.980011</v>
      </c>
      <c r="J1424" s="6" t="n">
        <v>1</v>
      </c>
      <c r="K1424" s="7" t="n">
        <v>299.980011</v>
      </c>
      <c r="L1424" s="7" t="n">
        <v>16.5</v>
      </c>
      <c r="M1424" s="8" t="n">
        <v>0.059999999</v>
      </c>
      <c r="N1424" s="7" t="n">
        <v>-7.090000153</v>
      </c>
      <c r="O1424" s="12" t="n">
        <v>1</v>
      </c>
    </row>
    <row r="1425" customFormat="false" ht="15" hidden="false" customHeight="true" outlineLevel="0" collapsed="false">
      <c r="A1425" s="6" t="n">
        <v>30085</v>
      </c>
      <c r="B1425" s="6" t="s">
        <v>19</v>
      </c>
      <c r="C1425" s="6" t="s">
        <v>37</v>
      </c>
      <c r="D1425" s="6" t="s">
        <v>27</v>
      </c>
      <c r="E1425" s="6" t="s">
        <v>42</v>
      </c>
      <c r="F1425" s="6" t="s">
        <v>80</v>
      </c>
      <c r="G1425" s="6" t="s">
        <v>34</v>
      </c>
      <c r="H1425" s="6" t="n">
        <v>4</v>
      </c>
      <c r="I1425" s="7" t="n">
        <v>24.98999977</v>
      </c>
      <c r="J1425" s="6" t="n">
        <v>1</v>
      </c>
      <c r="K1425" s="7" t="n">
        <v>24.98999977</v>
      </c>
      <c r="L1425" s="7" t="n">
        <v>1.370000005</v>
      </c>
      <c r="M1425" s="8" t="n">
        <v>0.059999999</v>
      </c>
      <c r="N1425" s="7" t="n">
        <v>11.34000015</v>
      </c>
      <c r="O1425" s="12" t="n">
        <v>1</v>
      </c>
    </row>
    <row r="1426" customFormat="false" ht="15" hidden="false" customHeight="true" outlineLevel="0" collapsed="false">
      <c r="A1426" s="6" t="n">
        <v>47166</v>
      </c>
      <c r="B1426" s="6" t="s">
        <v>26</v>
      </c>
      <c r="C1426" s="6" t="s">
        <v>37</v>
      </c>
      <c r="D1426" s="6" t="s">
        <v>38</v>
      </c>
      <c r="E1426" s="6" t="s">
        <v>92</v>
      </c>
      <c r="F1426" s="6" t="s">
        <v>40</v>
      </c>
      <c r="G1426" s="6" t="s">
        <v>24</v>
      </c>
      <c r="H1426" s="6" t="n">
        <v>1</v>
      </c>
      <c r="I1426" s="7" t="n">
        <v>399.980011</v>
      </c>
      <c r="J1426" s="6" t="n">
        <v>1</v>
      </c>
      <c r="K1426" s="7" t="n">
        <v>399.980011</v>
      </c>
      <c r="L1426" s="7" t="n">
        <v>100</v>
      </c>
      <c r="M1426" s="8" t="n">
        <v>0.25</v>
      </c>
      <c r="N1426" s="7" t="n">
        <v>81</v>
      </c>
      <c r="O1426" s="12" t="n">
        <v>1</v>
      </c>
    </row>
    <row r="1427" customFormat="false" ht="15" hidden="false" customHeight="true" outlineLevel="0" collapsed="false">
      <c r="A1427" s="6" t="n">
        <v>21026</v>
      </c>
      <c r="B1427" s="6" t="s">
        <v>19</v>
      </c>
      <c r="C1427" s="6" t="s">
        <v>49</v>
      </c>
      <c r="D1427" s="6" t="s">
        <v>27</v>
      </c>
      <c r="E1427" s="6" t="s">
        <v>42</v>
      </c>
      <c r="F1427" s="6" t="s">
        <v>40</v>
      </c>
      <c r="G1427" s="6" t="s">
        <v>44</v>
      </c>
      <c r="H1427" s="6" t="n">
        <v>4</v>
      </c>
      <c r="I1427" s="7" t="n">
        <v>399.980011</v>
      </c>
      <c r="J1427" s="6" t="n">
        <v>1</v>
      </c>
      <c r="K1427" s="7" t="n">
        <v>399.980011</v>
      </c>
      <c r="L1427" s="7" t="n">
        <v>100</v>
      </c>
      <c r="M1427" s="8" t="n">
        <v>0.25</v>
      </c>
      <c r="N1427" s="7" t="n">
        <v>71.40000153</v>
      </c>
      <c r="O1427" s="9" t="n">
        <v>0</v>
      </c>
    </row>
    <row r="1428" customFormat="false" ht="15" hidden="false" customHeight="true" outlineLevel="0" collapsed="false">
      <c r="A1428" s="6" t="n">
        <v>25555</v>
      </c>
      <c r="B1428" s="6" t="s">
        <v>19</v>
      </c>
      <c r="C1428" s="6" t="s">
        <v>20</v>
      </c>
      <c r="D1428" s="6" t="s">
        <v>27</v>
      </c>
      <c r="E1428" s="6" t="s">
        <v>28</v>
      </c>
      <c r="F1428" s="6" t="s">
        <v>84</v>
      </c>
      <c r="G1428" s="6" t="s">
        <v>34</v>
      </c>
      <c r="H1428" s="6" t="n">
        <v>4</v>
      </c>
      <c r="I1428" s="7" t="n">
        <v>30</v>
      </c>
      <c r="J1428" s="6" t="n">
        <v>1</v>
      </c>
      <c r="K1428" s="7" t="n">
        <v>30</v>
      </c>
      <c r="L1428" s="7" t="n">
        <v>1.200000048</v>
      </c>
      <c r="M1428" s="8" t="n">
        <v>0.039999999</v>
      </c>
      <c r="N1428" s="7" t="n">
        <v>-19.20999908</v>
      </c>
      <c r="O1428" s="12" t="n">
        <v>1</v>
      </c>
    </row>
    <row r="1429" customFormat="false" ht="15" hidden="false" customHeight="true" outlineLevel="0" collapsed="false">
      <c r="A1429" s="6" t="n">
        <v>56699</v>
      </c>
      <c r="B1429" s="6" t="s">
        <v>46</v>
      </c>
      <c r="C1429" s="6" t="s">
        <v>20</v>
      </c>
      <c r="D1429" s="6" t="s">
        <v>50</v>
      </c>
      <c r="E1429" s="6" t="s">
        <v>51</v>
      </c>
      <c r="F1429" s="6" t="s">
        <v>75</v>
      </c>
      <c r="G1429" s="6" t="s">
        <v>34</v>
      </c>
      <c r="H1429" s="6" t="n">
        <v>2</v>
      </c>
      <c r="I1429" s="7" t="n">
        <v>299.980011</v>
      </c>
      <c r="J1429" s="6" t="n">
        <v>1</v>
      </c>
      <c r="K1429" s="7" t="n">
        <v>299.980011</v>
      </c>
      <c r="L1429" s="7" t="n">
        <v>51</v>
      </c>
      <c r="M1429" s="8" t="n">
        <v>0.170000002</v>
      </c>
      <c r="N1429" s="7" t="n">
        <v>97.09999847</v>
      </c>
      <c r="O1429" s="12" t="n">
        <v>1</v>
      </c>
    </row>
    <row r="1430" customFormat="false" ht="15" hidden="false" customHeight="true" outlineLevel="0" collapsed="false">
      <c r="A1430" s="6" t="n">
        <v>42662</v>
      </c>
      <c r="B1430" s="6" t="s">
        <v>19</v>
      </c>
      <c r="C1430" s="6" t="s">
        <v>20</v>
      </c>
      <c r="D1430" s="6" t="s">
        <v>31</v>
      </c>
      <c r="E1430" s="6" t="s">
        <v>83</v>
      </c>
      <c r="F1430" s="6" t="s">
        <v>29</v>
      </c>
      <c r="G1430" s="6" t="s">
        <v>24</v>
      </c>
      <c r="H1430" s="6" t="n">
        <v>4</v>
      </c>
      <c r="I1430" s="7" t="n">
        <v>99.98999786</v>
      </c>
      <c r="J1430" s="6" t="n">
        <v>4</v>
      </c>
      <c r="K1430" s="7" t="n">
        <v>399.9599915</v>
      </c>
      <c r="L1430" s="7" t="n">
        <v>40</v>
      </c>
      <c r="M1430" s="8" t="n">
        <v>0.100000001</v>
      </c>
      <c r="N1430" s="7" t="n">
        <v>61.18999863</v>
      </c>
      <c r="O1430" s="9" t="n">
        <v>0</v>
      </c>
    </row>
    <row r="1431" customFormat="false" ht="15" hidden="false" customHeight="true" outlineLevel="0" collapsed="false">
      <c r="A1431" s="6" t="n">
        <v>58137</v>
      </c>
      <c r="B1431" s="6" t="s">
        <v>19</v>
      </c>
      <c r="C1431" s="6" t="s">
        <v>49</v>
      </c>
      <c r="D1431" s="6" t="s">
        <v>50</v>
      </c>
      <c r="E1431" s="6" t="s">
        <v>51</v>
      </c>
      <c r="F1431" s="6" t="s">
        <v>73</v>
      </c>
      <c r="G1431" s="6" t="s">
        <v>44</v>
      </c>
      <c r="H1431" s="6" t="n">
        <v>4</v>
      </c>
      <c r="I1431" s="7" t="n">
        <v>39.99000168</v>
      </c>
      <c r="J1431" s="6" t="n">
        <v>3</v>
      </c>
      <c r="K1431" s="7" t="n">
        <v>119.9700012</v>
      </c>
      <c r="L1431" s="7" t="n">
        <v>8.399999619</v>
      </c>
      <c r="M1431" s="8" t="n">
        <v>0.07</v>
      </c>
      <c r="N1431" s="7" t="n">
        <v>52.43999863</v>
      </c>
      <c r="O1431" s="9" t="n">
        <v>0</v>
      </c>
    </row>
    <row r="1432" customFormat="false" ht="15" hidden="false" customHeight="true" outlineLevel="0" collapsed="false">
      <c r="A1432" s="6" t="n">
        <v>34594</v>
      </c>
      <c r="B1432" s="6" t="s">
        <v>46</v>
      </c>
      <c r="C1432" s="6" t="s">
        <v>20</v>
      </c>
      <c r="D1432" s="6" t="s">
        <v>31</v>
      </c>
      <c r="E1432" s="6" t="s">
        <v>56</v>
      </c>
      <c r="F1432" s="6" t="s">
        <v>33</v>
      </c>
      <c r="G1432" s="6" t="s">
        <v>47</v>
      </c>
      <c r="H1432" s="6" t="n">
        <v>2</v>
      </c>
      <c r="I1432" s="7" t="n">
        <v>59.99000168</v>
      </c>
      <c r="J1432" s="6" t="n">
        <v>2</v>
      </c>
      <c r="K1432" s="7" t="n">
        <v>119.9800034</v>
      </c>
      <c r="L1432" s="7" t="n">
        <v>19.20000076</v>
      </c>
      <c r="M1432" s="8" t="n">
        <v>0.159999996</v>
      </c>
      <c r="N1432" s="7" t="n">
        <v>-1.409999967</v>
      </c>
      <c r="O1432" s="12" t="n">
        <v>1</v>
      </c>
    </row>
    <row r="1433" customFormat="false" ht="15" hidden="false" customHeight="true" outlineLevel="0" collapsed="false">
      <c r="A1433" s="6" t="n">
        <v>34489</v>
      </c>
      <c r="B1433" s="6" t="s">
        <v>19</v>
      </c>
      <c r="C1433" s="6" t="s">
        <v>49</v>
      </c>
      <c r="D1433" s="6" t="s">
        <v>31</v>
      </c>
      <c r="E1433" s="6" t="s">
        <v>62</v>
      </c>
      <c r="F1433" s="6" t="s">
        <v>33</v>
      </c>
      <c r="G1433" s="6" t="s">
        <v>34</v>
      </c>
      <c r="H1433" s="6" t="n">
        <v>4</v>
      </c>
      <c r="I1433" s="7" t="n">
        <v>59.99000168</v>
      </c>
      <c r="J1433" s="6" t="n">
        <v>5</v>
      </c>
      <c r="K1433" s="7" t="n">
        <v>299.9500122</v>
      </c>
      <c r="L1433" s="7" t="n">
        <v>47.99000168</v>
      </c>
      <c r="M1433" s="8" t="n">
        <v>0.159999996</v>
      </c>
      <c r="N1433" s="7" t="n">
        <v>-44.09000015</v>
      </c>
      <c r="O1433" s="12" t="n">
        <v>1</v>
      </c>
    </row>
    <row r="1434" customFormat="false" ht="15" hidden="false" customHeight="true" outlineLevel="0" collapsed="false">
      <c r="A1434" s="6" t="n">
        <v>29855</v>
      </c>
      <c r="B1434" s="6" t="s">
        <v>26</v>
      </c>
      <c r="C1434" s="6" t="s">
        <v>20</v>
      </c>
      <c r="D1434" s="6" t="s">
        <v>27</v>
      </c>
      <c r="E1434" s="6" t="s">
        <v>54</v>
      </c>
      <c r="F1434" s="6" t="s">
        <v>57</v>
      </c>
      <c r="G1434" s="6" t="s">
        <v>34</v>
      </c>
      <c r="H1434" s="6" t="n">
        <v>1</v>
      </c>
      <c r="I1434" s="7" t="n">
        <v>50</v>
      </c>
      <c r="J1434" s="6" t="n">
        <v>2</v>
      </c>
      <c r="K1434" s="7" t="n">
        <v>100</v>
      </c>
      <c r="L1434" s="7" t="n">
        <v>17</v>
      </c>
      <c r="M1434" s="8" t="n">
        <v>0.170000002</v>
      </c>
      <c r="N1434" s="7" t="n">
        <v>29.04999924</v>
      </c>
      <c r="O1434" s="12" t="n">
        <v>1</v>
      </c>
    </row>
    <row r="1435" customFormat="false" ht="15" hidden="false" customHeight="true" outlineLevel="0" collapsed="false">
      <c r="A1435" s="6" t="n">
        <v>55374</v>
      </c>
      <c r="B1435" s="6" t="s">
        <v>19</v>
      </c>
      <c r="C1435" s="6" t="s">
        <v>20</v>
      </c>
      <c r="D1435" s="6" t="s">
        <v>50</v>
      </c>
      <c r="E1435" s="6" t="s">
        <v>51</v>
      </c>
      <c r="F1435" s="6" t="s">
        <v>75</v>
      </c>
      <c r="G1435" s="6" t="s">
        <v>24</v>
      </c>
      <c r="H1435" s="6" t="n">
        <v>4</v>
      </c>
      <c r="I1435" s="7" t="n">
        <v>299.980011</v>
      </c>
      <c r="J1435" s="6" t="n">
        <v>1</v>
      </c>
      <c r="K1435" s="7" t="n">
        <v>299.980011</v>
      </c>
      <c r="L1435" s="7" t="n">
        <v>75</v>
      </c>
      <c r="M1435" s="8" t="n">
        <v>0.25</v>
      </c>
      <c r="N1435" s="7" t="n">
        <v>107.9899979</v>
      </c>
      <c r="O1435" s="12" t="n">
        <v>1</v>
      </c>
    </row>
    <row r="1436" customFormat="false" ht="15" hidden="false" customHeight="true" outlineLevel="0" collapsed="false">
      <c r="A1436" s="6" t="n">
        <v>32694</v>
      </c>
      <c r="B1436" s="6" t="s">
        <v>19</v>
      </c>
      <c r="C1436" s="6" t="s">
        <v>49</v>
      </c>
      <c r="D1436" s="6" t="s">
        <v>31</v>
      </c>
      <c r="E1436" s="6" t="s">
        <v>32</v>
      </c>
      <c r="F1436" s="6" t="s">
        <v>71</v>
      </c>
      <c r="G1436" s="6" t="s">
        <v>34</v>
      </c>
      <c r="H1436" s="6" t="n">
        <v>4</v>
      </c>
      <c r="I1436" s="7" t="n">
        <v>199.9900055</v>
      </c>
      <c r="J1436" s="6" t="n">
        <v>1</v>
      </c>
      <c r="K1436" s="7" t="n">
        <v>199.9900055</v>
      </c>
      <c r="L1436" s="7" t="n">
        <v>30</v>
      </c>
      <c r="M1436" s="8" t="n">
        <v>0.150000006</v>
      </c>
      <c r="N1436" s="7" t="n">
        <v>-36.88999939</v>
      </c>
      <c r="O1436" s="12" t="n">
        <v>1</v>
      </c>
    </row>
    <row r="1437" customFormat="false" ht="15" hidden="false" customHeight="true" outlineLevel="0" collapsed="false">
      <c r="A1437" s="6" t="n">
        <v>43748</v>
      </c>
      <c r="B1437" s="6" t="s">
        <v>36</v>
      </c>
      <c r="C1437" s="6" t="s">
        <v>20</v>
      </c>
      <c r="D1437" s="6" t="s">
        <v>21</v>
      </c>
      <c r="E1437" s="6" t="s">
        <v>22</v>
      </c>
      <c r="F1437" s="6" t="s">
        <v>57</v>
      </c>
      <c r="G1437" s="6" t="s">
        <v>24</v>
      </c>
      <c r="H1437" s="6" t="n">
        <v>0</v>
      </c>
      <c r="I1437" s="7" t="n">
        <v>50</v>
      </c>
      <c r="J1437" s="6" t="n">
        <v>2</v>
      </c>
      <c r="K1437" s="7" t="n">
        <v>100</v>
      </c>
      <c r="L1437" s="7" t="n">
        <v>20</v>
      </c>
      <c r="M1437" s="8" t="n">
        <v>0.200000003</v>
      </c>
      <c r="N1437" s="7" t="n">
        <v>28</v>
      </c>
      <c r="O1437" s="12" t="n">
        <v>1</v>
      </c>
    </row>
    <row r="1438" customFormat="false" ht="15" hidden="false" customHeight="true" outlineLevel="0" collapsed="false">
      <c r="A1438" s="6" t="n">
        <v>39229</v>
      </c>
      <c r="B1438" s="6" t="s">
        <v>46</v>
      </c>
      <c r="C1438" s="6" t="s">
        <v>20</v>
      </c>
      <c r="D1438" s="6" t="s">
        <v>31</v>
      </c>
      <c r="E1438" s="6" t="s">
        <v>56</v>
      </c>
      <c r="F1438" s="6" t="s">
        <v>75</v>
      </c>
      <c r="G1438" s="6" t="s">
        <v>24</v>
      </c>
      <c r="H1438" s="6" t="n">
        <v>2</v>
      </c>
      <c r="I1438" s="7" t="n">
        <v>299.980011</v>
      </c>
      <c r="J1438" s="6" t="n">
        <v>1</v>
      </c>
      <c r="K1438" s="7" t="n">
        <v>299.980011</v>
      </c>
      <c r="L1438" s="7" t="n">
        <v>27</v>
      </c>
      <c r="M1438" s="8" t="n">
        <v>0.090000004</v>
      </c>
      <c r="N1438" s="7" t="n">
        <v>38.22000122</v>
      </c>
      <c r="O1438" s="12" t="n">
        <v>1</v>
      </c>
    </row>
    <row r="1439" customFormat="false" ht="15" hidden="false" customHeight="true" outlineLevel="0" collapsed="false">
      <c r="A1439" s="6" t="n">
        <v>35311</v>
      </c>
      <c r="B1439" s="6" t="s">
        <v>19</v>
      </c>
      <c r="C1439" s="6" t="s">
        <v>20</v>
      </c>
      <c r="D1439" s="6" t="s">
        <v>31</v>
      </c>
      <c r="E1439" s="6" t="s">
        <v>86</v>
      </c>
      <c r="F1439" s="6" t="s">
        <v>75</v>
      </c>
      <c r="G1439" s="6" t="s">
        <v>44</v>
      </c>
      <c r="H1439" s="6" t="n">
        <v>4</v>
      </c>
      <c r="I1439" s="7" t="n">
        <v>299.980011</v>
      </c>
      <c r="J1439" s="6" t="n">
        <v>1</v>
      </c>
      <c r="K1439" s="7" t="n">
        <v>299.980011</v>
      </c>
      <c r="L1439" s="7" t="n">
        <v>48</v>
      </c>
      <c r="M1439" s="8" t="n">
        <v>0.159999996</v>
      </c>
      <c r="N1439" s="7" t="n">
        <v>125.9899979</v>
      </c>
      <c r="O1439" s="9" t="n">
        <v>0</v>
      </c>
    </row>
    <row r="1440" customFormat="false" ht="15" hidden="false" customHeight="true" outlineLevel="0" collapsed="false">
      <c r="A1440" s="6" t="n">
        <v>28184</v>
      </c>
      <c r="B1440" s="6" t="s">
        <v>19</v>
      </c>
      <c r="C1440" s="6" t="s">
        <v>20</v>
      </c>
      <c r="D1440" s="6" t="s">
        <v>27</v>
      </c>
      <c r="E1440" s="6" t="s">
        <v>28</v>
      </c>
      <c r="F1440" s="6" t="s">
        <v>80</v>
      </c>
      <c r="G1440" s="6" t="s">
        <v>34</v>
      </c>
      <c r="H1440" s="6" t="n">
        <v>4</v>
      </c>
      <c r="I1440" s="7" t="n">
        <v>24.98999977</v>
      </c>
      <c r="J1440" s="6" t="n">
        <v>3</v>
      </c>
      <c r="K1440" s="7" t="n">
        <v>74.97000122</v>
      </c>
      <c r="L1440" s="7" t="n">
        <v>0.75</v>
      </c>
      <c r="M1440" s="8" t="n">
        <v>0.01</v>
      </c>
      <c r="N1440" s="7" t="n">
        <v>-126.1699982</v>
      </c>
      <c r="O1440" s="12" t="n">
        <v>1</v>
      </c>
    </row>
    <row r="1441" customFormat="false" ht="15" hidden="false" customHeight="true" outlineLevel="0" collapsed="false">
      <c r="A1441" s="6" t="n">
        <v>22316</v>
      </c>
      <c r="B1441" s="6" t="s">
        <v>46</v>
      </c>
      <c r="C1441" s="6" t="s">
        <v>37</v>
      </c>
      <c r="D1441" s="6" t="s">
        <v>27</v>
      </c>
      <c r="E1441" s="6" t="s">
        <v>54</v>
      </c>
      <c r="F1441" s="6" t="s">
        <v>29</v>
      </c>
      <c r="G1441" s="6" t="s">
        <v>24</v>
      </c>
      <c r="H1441" s="6" t="n">
        <v>2</v>
      </c>
      <c r="I1441" s="7" t="n">
        <v>99.98999786</v>
      </c>
      <c r="J1441" s="6" t="n">
        <v>1</v>
      </c>
      <c r="K1441" s="7" t="n">
        <v>99.98999786</v>
      </c>
      <c r="L1441" s="7" t="n">
        <v>9</v>
      </c>
      <c r="M1441" s="8" t="n">
        <v>0.090000004</v>
      </c>
      <c r="N1441" s="7" t="n">
        <v>27.29999924</v>
      </c>
      <c r="O1441" s="9" t="n">
        <v>0</v>
      </c>
    </row>
    <row r="1442" customFormat="false" ht="15" hidden="false" customHeight="true" outlineLevel="0" collapsed="false">
      <c r="A1442" s="6" t="n">
        <v>51666</v>
      </c>
      <c r="B1442" s="6" t="s">
        <v>19</v>
      </c>
      <c r="C1442" s="6" t="s">
        <v>20</v>
      </c>
      <c r="D1442" s="6" t="s">
        <v>50</v>
      </c>
      <c r="E1442" s="6" t="s">
        <v>72</v>
      </c>
      <c r="F1442" s="6" t="s">
        <v>33</v>
      </c>
      <c r="G1442" s="6" t="s">
        <v>24</v>
      </c>
      <c r="H1442" s="6" t="n">
        <v>4</v>
      </c>
      <c r="I1442" s="7" t="n">
        <v>59.99000168</v>
      </c>
      <c r="J1442" s="6" t="n">
        <v>4</v>
      </c>
      <c r="K1442" s="7" t="n">
        <v>239.9600067</v>
      </c>
      <c r="L1442" s="7" t="n">
        <v>28.79999924</v>
      </c>
      <c r="M1442" s="8" t="n">
        <v>0.119999997</v>
      </c>
      <c r="N1442" s="7" t="n">
        <v>97.13999939</v>
      </c>
      <c r="O1442" s="9" t="n">
        <v>0</v>
      </c>
    </row>
    <row r="1443" customFormat="false" ht="15" hidden="false" customHeight="true" outlineLevel="0" collapsed="false">
      <c r="A1443" s="6" t="n">
        <v>14655</v>
      </c>
      <c r="B1443" s="6" t="s">
        <v>19</v>
      </c>
      <c r="C1443" s="6" t="s">
        <v>49</v>
      </c>
      <c r="D1443" s="6" t="s">
        <v>21</v>
      </c>
      <c r="E1443" s="6" t="s">
        <v>64</v>
      </c>
      <c r="F1443" s="6" t="s">
        <v>23</v>
      </c>
      <c r="G1443" s="6" t="s">
        <v>34</v>
      </c>
      <c r="H1443" s="6" t="n">
        <v>4</v>
      </c>
      <c r="I1443" s="7" t="n">
        <v>129.9900055</v>
      </c>
      <c r="J1443" s="6" t="n">
        <v>1</v>
      </c>
      <c r="K1443" s="7" t="n">
        <v>129.9900055</v>
      </c>
      <c r="L1443" s="7" t="n">
        <v>32.5</v>
      </c>
      <c r="M1443" s="8" t="n">
        <v>0.25</v>
      </c>
      <c r="N1443" s="7" t="n">
        <v>29.25</v>
      </c>
      <c r="O1443" s="12" t="n">
        <v>1</v>
      </c>
    </row>
    <row r="1444" customFormat="false" ht="15" hidden="false" customHeight="true" outlineLevel="0" collapsed="false">
      <c r="A1444" s="6" t="n">
        <v>48311</v>
      </c>
      <c r="B1444" s="6" t="s">
        <v>26</v>
      </c>
      <c r="C1444" s="6" t="s">
        <v>37</v>
      </c>
      <c r="D1444" s="6" t="s">
        <v>21</v>
      </c>
      <c r="E1444" s="6" t="s">
        <v>66</v>
      </c>
      <c r="F1444" s="6" t="s">
        <v>57</v>
      </c>
      <c r="G1444" s="6" t="s">
        <v>44</v>
      </c>
      <c r="H1444" s="6" t="n">
        <v>1</v>
      </c>
      <c r="I1444" s="7" t="n">
        <v>50</v>
      </c>
      <c r="J1444" s="6" t="n">
        <v>3</v>
      </c>
      <c r="K1444" s="7" t="n">
        <v>150</v>
      </c>
      <c r="L1444" s="7" t="n">
        <v>25.5</v>
      </c>
      <c r="M1444" s="8" t="n">
        <v>0.170000002</v>
      </c>
      <c r="N1444" s="7" t="n">
        <v>-3.109999895</v>
      </c>
      <c r="O1444" s="12" t="n">
        <v>1</v>
      </c>
    </row>
    <row r="1445" customFormat="false" ht="15" hidden="false" customHeight="true" outlineLevel="0" collapsed="false">
      <c r="A1445" s="6" t="n">
        <v>27528</v>
      </c>
      <c r="B1445" s="6" t="s">
        <v>19</v>
      </c>
      <c r="C1445" s="6" t="s">
        <v>20</v>
      </c>
      <c r="D1445" s="6" t="s">
        <v>27</v>
      </c>
      <c r="E1445" s="6" t="s">
        <v>42</v>
      </c>
      <c r="F1445" s="6" t="s">
        <v>58</v>
      </c>
      <c r="G1445" s="6" t="s">
        <v>34</v>
      </c>
      <c r="H1445" s="6" t="n">
        <v>4</v>
      </c>
      <c r="I1445" s="7" t="n">
        <v>49.97999954</v>
      </c>
      <c r="J1445" s="6" t="n">
        <v>4</v>
      </c>
      <c r="K1445" s="7" t="n">
        <v>199.9199982</v>
      </c>
      <c r="L1445" s="7" t="n">
        <v>33.99000168</v>
      </c>
      <c r="M1445" s="8" t="n">
        <v>0.170000002</v>
      </c>
      <c r="N1445" s="7" t="n">
        <v>-38.65999985</v>
      </c>
      <c r="O1445" s="9" t="n">
        <v>0</v>
      </c>
    </row>
    <row r="1446" customFormat="false" ht="15" hidden="false" customHeight="true" outlineLevel="0" collapsed="false">
      <c r="A1446" s="6" t="n">
        <v>29796</v>
      </c>
      <c r="B1446" s="6" t="s">
        <v>19</v>
      </c>
      <c r="C1446" s="6" t="s">
        <v>49</v>
      </c>
      <c r="D1446" s="6" t="s">
        <v>27</v>
      </c>
      <c r="E1446" s="6" t="s">
        <v>54</v>
      </c>
      <c r="F1446" s="6" t="s">
        <v>23</v>
      </c>
      <c r="G1446" s="6" t="s">
        <v>44</v>
      </c>
      <c r="H1446" s="6" t="n">
        <v>4</v>
      </c>
      <c r="I1446" s="7" t="n">
        <v>129.9900055</v>
      </c>
      <c r="J1446" s="6" t="n">
        <v>1</v>
      </c>
      <c r="K1446" s="7" t="n">
        <v>129.9900055</v>
      </c>
      <c r="L1446" s="7" t="n">
        <v>32.5</v>
      </c>
      <c r="M1446" s="8" t="n">
        <v>0.25</v>
      </c>
      <c r="N1446" s="7" t="n">
        <v>45.8199997</v>
      </c>
      <c r="O1446" s="9" t="n">
        <v>0</v>
      </c>
    </row>
    <row r="1447" customFormat="false" ht="15" hidden="false" customHeight="true" outlineLevel="0" collapsed="false">
      <c r="A1447" s="6" t="n">
        <v>36211</v>
      </c>
      <c r="B1447" s="6" t="s">
        <v>26</v>
      </c>
      <c r="C1447" s="6" t="s">
        <v>20</v>
      </c>
      <c r="D1447" s="6" t="s">
        <v>31</v>
      </c>
      <c r="E1447" s="6" t="s">
        <v>56</v>
      </c>
      <c r="F1447" s="6" t="s">
        <v>29</v>
      </c>
      <c r="G1447" s="6" t="s">
        <v>34</v>
      </c>
      <c r="H1447" s="6" t="n">
        <v>1</v>
      </c>
      <c r="I1447" s="7" t="n">
        <v>99.98999786</v>
      </c>
      <c r="J1447" s="6" t="n">
        <v>1</v>
      </c>
      <c r="K1447" s="7" t="n">
        <v>99.98999786</v>
      </c>
      <c r="L1447" s="7" t="n">
        <v>13</v>
      </c>
      <c r="M1447" s="8" t="n">
        <v>0.129999995</v>
      </c>
      <c r="N1447" s="7" t="n">
        <v>-20.27000046</v>
      </c>
      <c r="O1447" s="12" t="n">
        <v>1</v>
      </c>
    </row>
    <row r="1448" customFormat="false" ht="15" hidden="false" customHeight="true" outlineLevel="0" collapsed="false">
      <c r="A1448" s="6" t="n">
        <v>10061</v>
      </c>
      <c r="B1448" s="6" t="s">
        <v>19</v>
      </c>
      <c r="C1448" s="6" t="s">
        <v>49</v>
      </c>
      <c r="D1448" s="6" t="s">
        <v>50</v>
      </c>
      <c r="E1448" s="6" t="s">
        <v>63</v>
      </c>
      <c r="F1448" s="6" t="s">
        <v>40</v>
      </c>
      <c r="G1448" s="6" t="s">
        <v>47</v>
      </c>
      <c r="H1448" s="6" t="n">
        <v>4</v>
      </c>
      <c r="I1448" s="7" t="n">
        <v>399.980011</v>
      </c>
      <c r="J1448" s="6" t="n">
        <v>1</v>
      </c>
      <c r="K1448" s="7" t="n">
        <v>399.980011</v>
      </c>
      <c r="L1448" s="7" t="n">
        <v>72</v>
      </c>
      <c r="M1448" s="8" t="n">
        <v>0.180000007</v>
      </c>
      <c r="N1448" s="7" t="n">
        <v>20.65999985</v>
      </c>
      <c r="O1448" s="9" t="n">
        <v>0</v>
      </c>
    </row>
    <row r="1449" customFormat="false" ht="15" hidden="false" customHeight="true" outlineLevel="0" collapsed="false">
      <c r="A1449" s="6" t="n">
        <v>65720</v>
      </c>
      <c r="B1449" s="6" t="s">
        <v>46</v>
      </c>
      <c r="C1449" s="6" t="s">
        <v>37</v>
      </c>
      <c r="D1449" s="6" t="s">
        <v>21</v>
      </c>
      <c r="E1449" s="6" t="s">
        <v>65</v>
      </c>
      <c r="F1449" s="6" t="s">
        <v>71</v>
      </c>
      <c r="G1449" s="6" t="s">
        <v>34</v>
      </c>
      <c r="H1449" s="6" t="n">
        <v>2</v>
      </c>
      <c r="I1449" s="7" t="n">
        <v>199.9900055</v>
      </c>
      <c r="J1449" s="6" t="n">
        <v>1</v>
      </c>
      <c r="K1449" s="7" t="n">
        <v>199.9900055</v>
      </c>
      <c r="L1449" s="7" t="n">
        <v>50</v>
      </c>
      <c r="M1449" s="8" t="n">
        <v>0.25</v>
      </c>
      <c r="N1449" s="7" t="n">
        <v>-10.64999962</v>
      </c>
      <c r="O1449" s="12" t="n">
        <v>1</v>
      </c>
    </row>
    <row r="1450" customFormat="false" ht="15" hidden="false" customHeight="true" outlineLevel="0" collapsed="false">
      <c r="A1450" s="6" t="n">
        <v>15448</v>
      </c>
      <c r="B1450" s="6" t="s">
        <v>19</v>
      </c>
      <c r="C1450" s="6" t="s">
        <v>37</v>
      </c>
      <c r="D1450" s="6" t="s">
        <v>21</v>
      </c>
      <c r="E1450" s="6" t="s">
        <v>65</v>
      </c>
      <c r="F1450" s="6" t="s">
        <v>57</v>
      </c>
      <c r="G1450" s="6" t="s">
        <v>24</v>
      </c>
      <c r="H1450" s="6" t="n">
        <v>4</v>
      </c>
      <c r="I1450" s="7" t="n">
        <v>50</v>
      </c>
      <c r="J1450" s="6" t="n">
        <v>4</v>
      </c>
      <c r="K1450" s="7" t="n">
        <v>200</v>
      </c>
      <c r="L1450" s="7" t="n">
        <v>30</v>
      </c>
      <c r="M1450" s="8" t="n">
        <v>0.150000006</v>
      </c>
      <c r="N1450" s="7" t="n">
        <v>44.20000076</v>
      </c>
      <c r="O1450" s="9" t="n">
        <v>0</v>
      </c>
    </row>
    <row r="1451" customFormat="false" ht="15" hidden="false" customHeight="true" outlineLevel="0" collapsed="false">
      <c r="A1451" s="6" t="n">
        <v>45820</v>
      </c>
      <c r="B1451" s="6" t="s">
        <v>36</v>
      </c>
      <c r="C1451" s="6" t="s">
        <v>20</v>
      </c>
      <c r="D1451" s="6" t="s">
        <v>27</v>
      </c>
      <c r="E1451" s="6" t="s">
        <v>79</v>
      </c>
      <c r="F1451" s="6" t="s">
        <v>58</v>
      </c>
      <c r="G1451" s="6" t="s">
        <v>47</v>
      </c>
      <c r="H1451" s="6" t="n">
        <v>0</v>
      </c>
      <c r="I1451" s="7" t="n">
        <v>49.97999954</v>
      </c>
      <c r="J1451" s="6" t="n">
        <v>1</v>
      </c>
      <c r="K1451" s="7" t="n">
        <v>49.97999954</v>
      </c>
      <c r="L1451" s="7" t="n">
        <v>3.5</v>
      </c>
      <c r="M1451" s="8" t="n">
        <v>0.07</v>
      </c>
      <c r="N1451" s="7" t="n">
        <v>15.34000015</v>
      </c>
      <c r="O1451" s="12" t="n">
        <v>1</v>
      </c>
    </row>
    <row r="1452" customFormat="false" ht="15" hidden="false" customHeight="true" outlineLevel="0" collapsed="false">
      <c r="A1452" s="6" t="n">
        <v>28566</v>
      </c>
      <c r="B1452" s="6" t="s">
        <v>46</v>
      </c>
      <c r="C1452" s="6" t="s">
        <v>37</v>
      </c>
      <c r="D1452" s="6" t="s">
        <v>27</v>
      </c>
      <c r="E1452" s="6" t="s">
        <v>54</v>
      </c>
      <c r="F1452" s="6" t="s">
        <v>23</v>
      </c>
      <c r="G1452" s="6" t="s">
        <v>34</v>
      </c>
      <c r="H1452" s="6" t="n">
        <v>2</v>
      </c>
      <c r="I1452" s="7" t="n">
        <v>129.9900055</v>
      </c>
      <c r="J1452" s="6" t="n">
        <v>1</v>
      </c>
      <c r="K1452" s="7" t="n">
        <v>129.9900055</v>
      </c>
      <c r="L1452" s="7" t="n">
        <v>7.150000095</v>
      </c>
      <c r="M1452" s="8" t="n">
        <v>0.059999999</v>
      </c>
      <c r="N1452" s="7" t="n">
        <v>42.99000168</v>
      </c>
      <c r="O1452" s="9" t="n">
        <v>0</v>
      </c>
    </row>
    <row r="1453" customFormat="false" ht="15" hidden="false" customHeight="true" outlineLevel="0" collapsed="false">
      <c r="A1453" s="6" t="n">
        <v>66208</v>
      </c>
      <c r="B1453" s="6" t="s">
        <v>19</v>
      </c>
      <c r="C1453" s="6" t="s">
        <v>20</v>
      </c>
      <c r="D1453" s="6" t="s">
        <v>21</v>
      </c>
      <c r="E1453" s="6" t="s">
        <v>65</v>
      </c>
      <c r="F1453" s="6" t="s">
        <v>75</v>
      </c>
      <c r="G1453" s="6" t="s">
        <v>24</v>
      </c>
      <c r="H1453" s="6" t="n">
        <v>4</v>
      </c>
      <c r="I1453" s="7" t="n">
        <v>299.980011</v>
      </c>
      <c r="J1453" s="6" t="n">
        <v>1</v>
      </c>
      <c r="K1453" s="7" t="n">
        <v>299.980011</v>
      </c>
      <c r="L1453" s="7" t="n">
        <v>30</v>
      </c>
      <c r="M1453" s="8" t="n">
        <v>0.100000001</v>
      </c>
      <c r="N1453" s="7" t="n">
        <v>17.01000023</v>
      </c>
      <c r="O1453" s="9" t="n">
        <v>0</v>
      </c>
    </row>
    <row r="1454" customFormat="false" ht="15" hidden="false" customHeight="true" outlineLevel="0" collapsed="false">
      <c r="A1454" s="6" t="n">
        <v>13428</v>
      </c>
      <c r="B1454" s="6" t="s">
        <v>46</v>
      </c>
      <c r="C1454" s="6" t="s">
        <v>20</v>
      </c>
      <c r="D1454" s="6" t="s">
        <v>21</v>
      </c>
      <c r="E1454" s="6" t="s">
        <v>22</v>
      </c>
      <c r="F1454" s="6" t="s">
        <v>74</v>
      </c>
      <c r="G1454" s="6" t="s">
        <v>34</v>
      </c>
      <c r="H1454" s="6" t="n">
        <v>2</v>
      </c>
      <c r="I1454" s="7" t="n">
        <v>31.98999977</v>
      </c>
      <c r="J1454" s="6" t="n">
        <v>3</v>
      </c>
      <c r="K1454" s="7" t="n">
        <v>95.97000122</v>
      </c>
      <c r="L1454" s="7" t="n">
        <v>0</v>
      </c>
      <c r="M1454" s="8" t="n">
        <v>0</v>
      </c>
      <c r="N1454" s="7" t="n">
        <v>4.800000191</v>
      </c>
      <c r="O1454" s="12" t="n">
        <v>1</v>
      </c>
    </row>
    <row r="1455" customFormat="false" ht="15" hidden="false" customHeight="true" outlineLevel="0" collapsed="false">
      <c r="A1455" s="6" t="n">
        <v>17749</v>
      </c>
      <c r="B1455" s="6" t="s">
        <v>19</v>
      </c>
      <c r="C1455" s="6" t="s">
        <v>20</v>
      </c>
      <c r="D1455" s="6" t="s">
        <v>21</v>
      </c>
      <c r="E1455" s="6" t="s">
        <v>65</v>
      </c>
      <c r="F1455" s="6" t="s">
        <v>29</v>
      </c>
      <c r="G1455" s="6" t="s">
        <v>24</v>
      </c>
      <c r="H1455" s="6" t="n">
        <v>4</v>
      </c>
      <c r="I1455" s="7" t="n">
        <v>99.98999786</v>
      </c>
      <c r="J1455" s="6" t="n">
        <v>1</v>
      </c>
      <c r="K1455" s="7" t="n">
        <v>99.98999786</v>
      </c>
      <c r="L1455" s="7" t="n">
        <v>0</v>
      </c>
      <c r="M1455" s="8" t="n">
        <v>0</v>
      </c>
      <c r="N1455" s="7" t="n">
        <v>29</v>
      </c>
      <c r="O1455" s="12" t="n">
        <v>1</v>
      </c>
    </row>
    <row r="1456" customFormat="false" ht="15" hidden="false" customHeight="true" outlineLevel="0" collapsed="false">
      <c r="A1456" s="6" t="n">
        <v>60005</v>
      </c>
      <c r="B1456" s="6" t="s">
        <v>26</v>
      </c>
      <c r="C1456" s="6" t="s">
        <v>37</v>
      </c>
      <c r="D1456" s="6" t="s">
        <v>50</v>
      </c>
      <c r="E1456" s="6" t="s">
        <v>72</v>
      </c>
      <c r="F1456" s="6" t="s">
        <v>23</v>
      </c>
      <c r="G1456" s="6" t="s">
        <v>34</v>
      </c>
      <c r="H1456" s="6" t="n">
        <v>1</v>
      </c>
      <c r="I1456" s="7" t="n">
        <v>129.9900055</v>
      </c>
      <c r="J1456" s="6" t="n">
        <v>1</v>
      </c>
      <c r="K1456" s="7" t="n">
        <v>129.9900055</v>
      </c>
      <c r="L1456" s="7" t="n">
        <v>13</v>
      </c>
      <c r="M1456" s="8" t="n">
        <v>0.100000001</v>
      </c>
      <c r="N1456" s="7" t="n">
        <v>1.169999957</v>
      </c>
      <c r="O1456" s="12" t="n">
        <v>1</v>
      </c>
    </row>
    <row r="1457" customFormat="false" ht="15" hidden="false" customHeight="true" outlineLevel="0" collapsed="false">
      <c r="A1457" s="6" t="n">
        <v>71011</v>
      </c>
      <c r="B1457" s="6" t="s">
        <v>36</v>
      </c>
      <c r="C1457" s="6" t="s">
        <v>20</v>
      </c>
      <c r="D1457" s="6" t="s">
        <v>21</v>
      </c>
      <c r="E1457" s="6" t="s">
        <v>65</v>
      </c>
      <c r="F1457" s="6" t="s">
        <v>91</v>
      </c>
      <c r="G1457" s="6" t="s">
        <v>44</v>
      </c>
      <c r="H1457" s="6" t="n">
        <v>0</v>
      </c>
      <c r="I1457" s="7" t="n">
        <v>252.8800049</v>
      </c>
      <c r="J1457" s="6" t="n">
        <v>1</v>
      </c>
      <c r="K1457" s="7" t="n">
        <v>252.8800049</v>
      </c>
      <c r="L1457" s="7" t="n">
        <v>37.93000031</v>
      </c>
      <c r="M1457" s="8" t="n">
        <v>0.150000006</v>
      </c>
      <c r="N1457" s="7" t="n">
        <v>10.75</v>
      </c>
      <c r="O1457" s="12" t="n">
        <v>1</v>
      </c>
    </row>
    <row r="1458" customFormat="false" ht="15" hidden="false" customHeight="true" outlineLevel="0" collapsed="false">
      <c r="A1458" s="6" t="n">
        <v>34970</v>
      </c>
      <c r="B1458" s="6" t="s">
        <v>26</v>
      </c>
      <c r="C1458" s="6" t="s">
        <v>49</v>
      </c>
      <c r="D1458" s="6" t="s">
        <v>31</v>
      </c>
      <c r="E1458" s="6" t="s">
        <v>32</v>
      </c>
      <c r="F1458" s="6" t="s">
        <v>40</v>
      </c>
      <c r="G1458" s="6" t="s">
        <v>34</v>
      </c>
      <c r="H1458" s="6" t="n">
        <v>1</v>
      </c>
      <c r="I1458" s="7" t="n">
        <v>399.980011</v>
      </c>
      <c r="J1458" s="6" t="n">
        <v>1</v>
      </c>
      <c r="K1458" s="7" t="n">
        <v>399.980011</v>
      </c>
      <c r="L1458" s="7" t="n">
        <v>80</v>
      </c>
      <c r="M1458" s="8" t="n">
        <v>0.200000003</v>
      </c>
      <c r="N1458" s="7" t="n">
        <v>52.15999985</v>
      </c>
      <c r="O1458" s="12" t="n">
        <v>1</v>
      </c>
    </row>
    <row r="1459" customFormat="false" ht="15" hidden="false" customHeight="true" outlineLevel="0" collapsed="false">
      <c r="A1459" s="6" t="n">
        <v>36158</v>
      </c>
      <c r="B1459" s="6" t="s">
        <v>19</v>
      </c>
      <c r="C1459" s="6" t="s">
        <v>20</v>
      </c>
      <c r="D1459" s="6" t="s">
        <v>31</v>
      </c>
      <c r="E1459" s="6" t="s">
        <v>62</v>
      </c>
      <c r="F1459" s="6" t="s">
        <v>75</v>
      </c>
      <c r="G1459" s="6" t="s">
        <v>44</v>
      </c>
      <c r="H1459" s="6" t="n">
        <v>4</v>
      </c>
      <c r="I1459" s="7" t="n">
        <v>299.980011</v>
      </c>
      <c r="J1459" s="6" t="n">
        <v>1</v>
      </c>
      <c r="K1459" s="7" t="n">
        <v>299.980011</v>
      </c>
      <c r="L1459" s="7" t="n">
        <v>15</v>
      </c>
      <c r="M1459" s="8" t="n">
        <v>0.050000001</v>
      </c>
      <c r="N1459" s="7" t="n">
        <v>89.19999695</v>
      </c>
      <c r="O1459" s="9" t="n">
        <v>0</v>
      </c>
    </row>
    <row r="1460" customFormat="false" ht="15" hidden="false" customHeight="true" outlineLevel="0" collapsed="false">
      <c r="A1460" s="6" t="n">
        <v>9001</v>
      </c>
      <c r="B1460" s="6" t="s">
        <v>19</v>
      </c>
      <c r="C1460" s="6" t="s">
        <v>20</v>
      </c>
      <c r="D1460" s="6" t="s">
        <v>50</v>
      </c>
      <c r="E1460" s="6" t="s">
        <v>51</v>
      </c>
      <c r="F1460" s="6" t="s">
        <v>71</v>
      </c>
      <c r="G1460" s="6" t="s">
        <v>44</v>
      </c>
      <c r="H1460" s="6" t="n">
        <v>4</v>
      </c>
      <c r="I1460" s="7" t="n">
        <v>199.9900055</v>
      </c>
      <c r="J1460" s="6" t="n">
        <v>1</v>
      </c>
      <c r="K1460" s="7" t="n">
        <v>199.9900055</v>
      </c>
      <c r="L1460" s="7" t="n">
        <v>4</v>
      </c>
      <c r="M1460" s="8" t="n">
        <v>0.02</v>
      </c>
      <c r="N1460" s="7" t="n">
        <v>19.60000038</v>
      </c>
      <c r="O1460" s="9" t="n">
        <v>0</v>
      </c>
    </row>
    <row r="1461" customFormat="false" ht="15" hidden="false" customHeight="true" outlineLevel="0" collapsed="false">
      <c r="A1461" s="6" t="n">
        <v>56406</v>
      </c>
      <c r="B1461" s="6" t="s">
        <v>19</v>
      </c>
      <c r="C1461" s="6" t="s">
        <v>37</v>
      </c>
      <c r="D1461" s="6" t="s">
        <v>50</v>
      </c>
      <c r="E1461" s="6" t="s">
        <v>51</v>
      </c>
      <c r="F1461" s="6" t="s">
        <v>58</v>
      </c>
      <c r="G1461" s="6" t="s">
        <v>34</v>
      </c>
      <c r="H1461" s="6" t="n">
        <v>4</v>
      </c>
      <c r="I1461" s="7" t="n">
        <v>49.97999954</v>
      </c>
      <c r="J1461" s="6" t="n">
        <v>5</v>
      </c>
      <c r="K1461" s="7" t="n">
        <v>249.8999939</v>
      </c>
      <c r="L1461" s="7" t="n">
        <v>5</v>
      </c>
      <c r="M1461" s="8" t="n">
        <v>0.02</v>
      </c>
      <c r="N1461" s="7" t="n">
        <v>-404.0899963</v>
      </c>
      <c r="O1461" s="9" t="n">
        <v>0</v>
      </c>
    </row>
    <row r="1462" customFormat="false" ht="15" hidden="false" customHeight="true" outlineLevel="0" collapsed="false">
      <c r="A1462" s="6" t="n">
        <v>39574</v>
      </c>
      <c r="B1462" s="6" t="s">
        <v>46</v>
      </c>
      <c r="C1462" s="6" t="s">
        <v>37</v>
      </c>
      <c r="D1462" s="6" t="s">
        <v>31</v>
      </c>
      <c r="E1462" s="6" t="s">
        <v>86</v>
      </c>
      <c r="F1462" s="6" t="s">
        <v>29</v>
      </c>
      <c r="G1462" s="6" t="s">
        <v>24</v>
      </c>
      <c r="H1462" s="6" t="n">
        <v>2</v>
      </c>
      <c r="I1462" s="7" t="n">
        <v>99.98999786</v>
      </c>
      <c r="J1462" s="6" t="n">
        <v>2</v>
      </c>
      <c r="K1462" s="7" t="n">
        <v>199.9799957</v>
      </c>
      <c r="L1462" s="7" t="n">
        <v>36</v>
      </c>
      <c r="M1462" s="8" t="n">
        <v>0.180000007</v>
      </c>
      <c r="N1462" s="7" t="n">
        <v>61.49000168</v>
      </c>
      <c r="O1462" s="12" t="n">
        <v>1</v>
      </c>
    </row>
    <row r="1463" customFormat="false" ht="15" hidden="false" customHeight="true" outlineLevel="0" collapsed="false">
      <c r="A1463" s="6" t="n">
        <v>23545</v>
      </c>
      <c r="B1463" s="6" t="s">
        <v>19</v>
      </c>
      <c r="C1463" s="6" t="s">
        <v>20</v>
      </c>
      <c r="D1463" s="6" t="s">
        <v>27</v>
      </c>
      <c r="E1463" s="6" t="s">
        <v>28</v>
      </c>
      <c r="F1463" s="6" t="s">
        <v>23</v>
      </c>
      <c r="G1463" s="6" t="s">
        <v>24</v>
      </c>
      <c r="H1463" s="6" t="n">
        <v>4</v>
      </c>
      <c r="I1463" s="7" t="n">
        <v>129.9900055</v>
      </c>
      <c r="J1463" s="6" t="n">
        <v>1</v>
      </c>
      <c r="K1463" s="7" t="n">
        <v>129.9900055</v>
      </c>
      <c r="L1463" s="7" t="n">
        <v>7.150000095</v>
      </c>
      <c r="M1463" s="8" t="n">
        <v>0.059999999</v>
      </c>
      <c r="N1463" s="7" t="n">
        <v>24.5699997</v>
      </c>
      <c r="O1463" s="12" t="n">
        <v>1</v>
      </c>
    </row>
    <row r="1464" customFormat="false" ht="15" hidden="false" customHeight="true" outlineLevel="0" collapsed="false">
      <c r="A1464" s="6" t="n">
        <v>41288</v>
      </c>
      <c r="B1464" s="6" t="s">
        <v>19</v>
      </c>
      <c r="C1464" s="6" t="s">
        <v>49</v>
      </c>
      <c r="D1464" s="6" t="s">
        <v>31</v>
      </c>
      <c r="E1464" s="6" t="s">
        <v>56</v>
      </c>
      <c r="F1464" s="6" t="s">
        <v>57</v>
      </c>
      <c r="G1464" s="6" t="s">
        <v>34</v>
      </c>
      <c r="H1464" s="6" t="n">
        <v>4</v>
      </c>
      <c r="I1464" s="7" t="n">
        <v>50</v>
      </c>
      <c r="J1464" s="6" t="n">
        <v>4</v>
      </c>
      <c r="K1464" s="7" t="n">
        <v>200</v>
      </c>
      <c r="L1464" s="7" t="n">
        <v>4</v>
      </c>
      <c r="M1464" s="8" t="n">
        <v>0.02</v>
      </c>
      <c r="N1464" s="7" t="n">
        <v>50.95999908</v>
      </c>
      <c r="O1464" s="9" t="n">
        <v>0</v>
      </c>
    </row>
    <row r="1465" customFormat="false" ht="15" hidden="false" customHeight="true" outlineLevel="0" collapsed="false">
      <c r="A1465" s="6" t="n">
        <v>6997</v>
      </c>
      <c r="B1465" s="6" t="s">
        <v>36</v>
      </c>
      <c r="C1465" s="6" t="s">
        <v>20</v>
      </c>
      <c r="D1465" s="6" t="s">
        <v>50</v>
      </c>
      <c r="E1465" s="6" t="s">
        <v>63</v>
      </c>
      <c r="F1465" s="6" t="s">
        <v>33</v>
      </c>
      <c r="G1465" s="6" t="s">
        <v>44</v>
      </c>
      <c r="H1465" s="6" t="n">
        <v>0</v>
      </c>
      <c r="I1465" s="7" t="n">
        <v>59.99000168</v>
      </c>
      <c r="J1465" s="6" t="n">
        <v>1</v>
      </c>
      <c r="K1465" s="7" t="n">
        <v>59.99000168</v>
      </c>
      <c r="L1465" s="7" t="n">
        <v>1.200000048</v>
      </c>
      <c r="M1465" s="8" t="n">
        <v>0.02</v>
      </c>
      <c r="N1465" s="7" t="n">
        <v>20.57999992</v>
      </c>
      <c r="O1465" s="9" t="n">
        <v>0</v>
      </c>
    </row>
    <row r="1466" customFormat="false" ht="15" hidden="false" customHeight="true" outlineLevel="0" collapsed="false">
      <c r="A1466" s="6" t="n">
        <v>26240</v>
      </c>
      <c r="B1466" s="6" t="s">
        <v>19</v>
      </c>
      <c r="C1466" s="6" t="s">
        <v>37</v>
      </c>
      <c r="D1466" s="6" t="s">
        <v>27</v>
      </c>
      <c r="E1466" s="6" t="s">
        <v>54</v>
      </c>
      <c r="F1466" s="6" t="s">
        <v>29</v>
      </c>
      <c r="G1466" s="6" t="s">
        <v>24</v>
      </c>
      <c r="H1466" s="6" t="n">
        <v>4</v>
      </c>
      <c r="I1466" s="7" t="n">
        <v>99.98999786</v>
      </c>
      <c r="J1466" s="6" t="n">
        <v>3</v>
      </c>
      <c r="K1466" s="7" t="n">
        <v>299.9700012</v>
      </c>
      <c r="L1466" s="7" t="n">
        <v>16.5</v>
      </c>
      <c r="M1466" s="8" t="n">
        <v>0.059999999</v>
      </c>
      <c r="N1466" s="7" t="n">
        <v>138.8999939</v>
      </c>
      <c r="O1466" s="12" t="n">
        <v>1</v>
      </c>
    </row>
    <row r="1467" customFormat="false" ht="15" hidden="false" customHeight="true" outlineLevel="0" collapsed="false">
      <c r="A1467" s="6" t="n">
        <v>56856</v>
      </c>
      <c r="B1467" s="6" t="s">
        <v>26</v>
      </c>
      <c r="C1467" s="6" t="s">
        <v>37</v>
      </c>
      <c r="D1467" s="6" t="s">
        <v>50</v>
      </c>
      <c r="E1467" s="6" t="s">
        <v>51</v>
      </c>
      <c r="F1467" s="6" t="s">
        <v>23</v>
      </c>
      <c r="G1467" s="6" t="s">
        <v>34</v>
      </c>
      <c r="H1467" s="6" t="n">
        <v>1</v>
      </c>
      <c r="I1467" s="7" t="n">
        <v>129.9900055</v>
      </c>
      <c r="J1467" s="6" t="n">
        <v>1</v>
      </c>
      <c r="K1467" s="7" t="n">
        <v>129.9900055</v>
      </c>
      <c r="L1467" s="7" t="n">
        <v>0</v>
      </c>
      <c r="M1467" s="8" t="n">
        <v>0</v>
      </c>
      <c r="N1467" s="7" t="n">
        <v>-14.68999958</v>
      </c>
      <c r="O1467" s="12" t="n">
        <v>1</v>
      </c>
    </row>
    <row r="1468" customFormat="false" ht="15" hidden="false" customHeight="true" outlineLevel="0" collapsed="false">
      <c r="A1468" s="6" t="n">
        <v>7710</v>
      </c>
      <c r="B1468" s="6" t="s">
        <v>19</v>
      </c>
      <c r="C1468" s="6" t="s">
        <v>20</v>
      </c>
      <c r="D1468" s="6" t="s">
        <v>50</v>
      </c>
      <c r="E1468" s="6" t="s">
        <v>72</v>
      </c>
      <c r="F1468" s="6" t="s">
        <v>68</v>
      </c>
      <c r="G1468" s="6" t="s">
        <v>34</v>
      </c>
      <c r="H1468" s="6" t="n">
        <v>4</v>
      </c>
      <c r="I1468" s="7" t="n">
        <v>9.989999771</v>
      </c>
      <c r="J1468" s="6" t="n">
        <v>4</v>
      </c>
      <c r="K1468" s="7" t="n">
        <v>39.95999908</v>
      </c>
      <c r="L1468" s="7" t="n">
        <v>3.599999905</v>
      </c>
      <c r="M1468" s="8" t="n">
        <v>0.090000004</v>
      </c>
      <c r="N1468" s="7" t="n">
        <v>4.110000134</v>
      </c>
      <c r="O1468" s="12" t="n">
        <v>1</v>
      </c>
    </row>
    <row r="1469" customFormat="false" ht="15" hidden="false" customHeight="true" outlineLevel="0" collapsed="false">
      <c r="A1469" s="6" t="n">
        <v>13070</v>
      </c>
      <c r="B1469" s="6" t="s">
        <v>19</v>
      </c>
      <c r="C1469" s="6" t="s">
        <v>20</v>
      </c>
      <c r="D1469" s="6" t="s">
        <v>21</v>
      </c>
      <c r="E1469" s="6" t="s">
        <v>65</v>
      </c>
      <c r="F1469" s="6" t="s">
        <v>57</v>
      </c>
      <c r="G1469" s="6" t="s">
        <v>47</v>
      </c>
      <c r="H1469" s="6" t="n">
        <v>4</v>
      </c>
      <c r="I1469" s="7" t="n">
        <v>50</v>
      </c>
      <c r="J1469" s="6" t="n">
        <v>2</v>
      </c>
      <c r="K1469" s="7" t="n">
        <v>100</v>
      </c>
      <c r="L1469" s="7" t="n">
        <v>12</v>
      </c>
      <c r="M1469" s="8" t="n">
        <v>0.119999997</v>
      </c>
      <c r="N1469" s="7" t="n">
        <v>-67.5</v>
      </c>
      <c r="O1469" s="12" t="n">
        <v>1</v>
      </c>
    </row>
    <row r="1470" customFormat="false" ht="15" hidden="false" customHeight="true" outlineLevel="0" collapsed="false">
      <c r="A1470" s="6" t="n">
        <v>65490</v>
      </c>
      <c r="B1470" s="6" t="s">
        <v>19</v>
      </c>
      <c r="C1470" s="6" t="s">
        <v>37</v>
      </c>
      <c r="D1470" s="6" t="s">
        <v>21</v>
      </c>
      <c r="E1470" s="6" t="s">
        <v>64</v>
      </c>
      <c r="F1470" s="6" t="s">
        <v>23</v>
      </c>
      <c r="G1470" s="6" t="s">
        <v>34</v>
      </c>
      <c r="H1470" s="6" t="n">
        <v>4</v>
      </c>
      <c r="I1470" s="7" t="n">
        <v>129.9900055</v>
      </c>
      <c r="J1470" s="6" t="n">
        <v>1</v>
      </c>
      <c r="K1470" s="7" t="n">
        <v>129.9900055</v>
      </c>
      <c r="L1470" s="7" t="n">
        <v>23.39999962</v>
      </c>
      <c r="M1470" s="8" t="n">
        <v>0.180000007</v>
      </c>
      <c r="N1470" s="7" t="n">
        <v>9.380000114</v>
      </c>
      <c r="O1470" s="12" t="n">
        <v>1</v>
      </c>
    </row>
    <row r="1471" customFormat="false" ht="15" hidden="false" customHeight="true" outlineLevel="0" collapsed="false">
      <c r="A1471" s="6" t="n">
        <v>65377</v>
      </c>
      <c r="B1471" s="6" t="s">
        <v>19</v>
      </c>
      <c r="C1471" s="6" t="s">
        <v>49</v>
      </c>
      <c r="D1471" s="6" t="s">
        <v>21</v>
      </c>
      <c r="E1471" s="6" t="s">
        <v>22</v>
      </c>
      <c r="F1471" s="6" t="s">
        <v>58</v>
      </c>
      <c r="G1471" s="6" t="s">
        <v>44</v>
      </c>
      <c r="H1471" s="6" t="n">
        <v>4</v>
      </c>
      <c r="I1471" s="7" t="n">
        <v>49.97999954</v>
      </c>
      <c r="J1471" s="6" t="n">
        <v>5</v>
      </c>
      <c r="K1471" s="7" t="n">
        <v>249.8999939</v>
      </c>
      <c r="L1471" s="7" t="n">
        <v>37.49000168</v>
      </c>
      <c r="M1471" s="8" t="n">
        <v>0.150000006</v>
      </c>
      <c r="N1471" s="7" t="n">
        <v>101.9599991</v>
      </c>
      <c r="O1471" s="9" t="n">
        <v>0</v>
      </c>
    </row>
    <row r="1472" customFormat="false" ht="15" hidden="false" customHeight="true" outlineLevel="0" collapsed="false">
      <c r="A1472" s="6" t="n">
        <v>72296</v>
      </c>
      <c r="B1472" s="6" t="s">
        <v>19</v>
      </c>
      <c r="C1472" s="6" t="s">
        <v>37</v>
      </c>
      <c r="D1472" s="6" t="s">
        <v>27</v>
      </c>
      <c r="E1472" s="6" t="s">
        <v>69</v>
      </c>
      <c r="F1472" s="6" t="s">
        <v>111</v>
      </c>
      <c r="G1472" s="6" t="s">
        <v>44</v>
      </c>
      <c r="H1472" s="6" t="n">
        <v>4</v>
      </c>
      <c r="I1472" s="7" t="n">
        <v>293.0400085</v>
      </c>
      <c r="J1472" s="6" t="n">
        <v>1</v>
      </c>
      <c r="K1472" s="7" t="n">
        <v>293.0400085</v>
      </c>
      <c r="L1472" s="7" t="n">
        <v>49.8199997</v>
      </c>
      <c r="M1472" s="8" t="n">
        <v>0.170000002</v>
      </c>
      <c r="N1472" s="7" t="n">
        <v>85.12999725</v>
      </c>
      <c r="O1472" s="9" t="n">
        <v>0</v>
      </c>
    </row>
    <row r="1473" customFormat="false" ht="15" hidden="false" customHeight="true" outlineLevel="0" collapsed="false">
      <c r="A1473" s="6" t="n">
        <v>40977</v>
      </c>
      <c r="B1473" s="6" t="s">
        <v>46</v>
      </c>
      <c r="C1473" s="6" t="s">
        <v>20</v>
      </c>
      <c r="D1473" s="6" t="s">
        <v>31</v>
      </c>
      <c r="E1473" s="6" t="s">
        <v>56</v>
      </c>
      <c r="F1473" s="6" t="s">
        <v>23</v>
      </c>
      <c r="G1473" s="6" t="s">
        <v>24</v>
      </c>
      <c r="H1473" s="6" t="n">
        <v>2</v>
      </c>
      <c r="I1473" s="7" t="n">
        <v>129.9900055</v>
      </c>
      <c r="J1473" s="6" t="n">
        <v>1</v>
      </c>
      <c r="K1473" s="7" t="n">
        <v>129.9900055</v>
      </c>
      <c r="L1473" s="7" t="n">
        <v>15.60000038</v>
      </c>
      <c r="M1473" s="8" t="n">
        <v>0.119999997</v>
      </c>
      <c r="N1473" s="7" t="n">
        <v>-200.1799927</v>
      </c>
      <c r="O1473" s="12" t="n">
        <v>1</v>
      </c>
    </row>
    <row r="1474" customFormat="false" ht="15" hidden="false" customHeight="true" outlineLevel="0" collapsed="false">
      <c r="A1474" s="6" t="n">
        <v>66234</v>
      </c>
      <c r="B1474" s="6" t="s">
        <v>19</v>
      </c>
      <c r="C1474" s="6" t="s">
        <v>20</v>
      </c>
      <c r="D1474" s="6" t="s">
        <v>21</v>
      </c>
      <c r="E1474" s="6" t="s">
        <v>65</v>
      </c>
      <c r="F1474" s="6" t="s">
        <v>75</v>
      </c>
      <c r="G1474" s="6" t="s">
        <v>24</v>
      </c>
      <c r="H1474" s="6" t="n">
        <v>4</v>
      </c>
      <c r="I1474" s="7" t="n">
        <v>299.980011</v>
      </c>
      <c r="J1474" s="6" t="n">
        <v>1</v>
      </c>
      <c r="K1474" s="7" t="n">
        <v>299.980011</v>
      </c>
      <c r="L1474" s="7" t="n">
        <v>12</v>
      </c>
      <c r="M1474" s="8" t="n">
        <v>0.039999999</v>
      </c>
      <c r="N1474" s="7" t="n">
        <v>90.13999939</v>
      </c>
      <c r="O1474" s="12" t="n">
        <v>1</v>
      </c>
    </row>
    <row r="1475" customFormat="false" ht="15" hidden="false" customHeight="true" outlineLevel="0" collapsed="false">
      <c r="A1475" s="6" t="n">
        <v>6134</v>
      </c>
      <c r="B1475" s="6" t="s">
        <v>26</v>
      </c>
      <c r="C1475" s="6" t="s">
        <v>37</v>
      </c>
      <c r="D1475" s="6" t="s">
        <v>50</v>
      </c>
      <c r="E1475" s="6" t="s">
        <v>51</v>
      </c>
      <c r="F1475" s="6" t="s">
        <v>40</v>
      </c>
      <c r="G1475" s="6" t="s">
        <v>24</v>
      </c>
      <c r="H1475" s="6" t="n">
        <v>1</v>
      </c>
      <c r="I1475" s="7" t="n">
        <v>399.980011</v>
      </c>
      <c r="J1475" s="6" t="n">
        <v>1</v>
      </c>
      <c r="K1475" s="7" t="n">
        <v>399.980011</v>
      </c>
      <c r="L1475" s="7" t="n">
        <v>52</v>
      </c>
      <c r="M1475" s="8" t="n">
        <v>0.129999995</v>
      </c>
      <c r="N1475" s="7" t="n">
        <v>0</v>
      </c>
      <c r="O1475" s="12" t="n">
        <v>1</v>
      </c>
    </row>
    <row r="1476" customFormat="false" ht="15" hidden="false" customHeight="true" outlineLevel="0" collapsed="false">
      <c r="A1476" s="6" t="n">
        <v>48175</v>
      </c>
      <c r="B1476" s="6" t="s">
        <v>46</v>
      </c>
      <c r="C1476" s="6" t="s">
        <v>20</v>
      </c>
      <c r="D1476" s="6" t="s">
        <v>27</v>
      </c>
      <c r="E1476" s="6" t="s">
        <v>79</v>
      </c>
      <c r="F1476" s="6" t="s">
        <v>73</v>
      </c>
      <c r="G1476" s="6" t="s">
        <v>24</v>
      </c>
      <c r="H1476" s="6" t="n">
        <v>2</v>
      </c>
      <c r="I1476" s="7" t="n">
        <v>39.99000168</v>
      </c>
      <c r="J1476" s="6" t="n">
        <v>4</v>
      </c>
      <c r="K1476" s="7" t="n">
        <v>159.9600067</v>
      </c>
      <c r="L1476" s="7" t="n">
        <v>8.800000191</v>
      </c>
      <c r="M1476" s="8" t="n">
        <v>0.059999999</v>
      </c>
      <c r="N1476" s="7" t="n">
        <v>66.51000214</v>
      </c>
      <c r="O1476" s="12" t="n">
        <v>1</v>
      </c>
    </row>
    <row r="1477" customFormat="false" ht="15" hidden="false" customHeight="true" outlineLevel="0" collapsed="false">
      <c r="A1477" s="6" t="n">
        <v>33543</v>
      </c>
      <c r="B1477" s="6" t="s">
        <v>19</v>
      </c>
      <c r="C1477" s="6" t="s">
        <v>37</v>
      </c>
      <c r="D1477" s="6" t="s">
        <v>31</v>
      </c>
      <c r="E1477" s="6" t="s">
        <v>56</v>
      </c>
      <c r="F1477" s="6" t="s">
        <v>40</v>
      </c>
      <c r="G1477" s="6" t="s">
        <v>47</v>
      </c>
      <c r="H1477" s="6" t="n">
        <v>4</v>
      </c>
      <c r="I1477" s="7" t="n">
        <v>399.980011</v>
      </c>
      <c r="J1477" s="6" t="n">
        <v>1</v>
      </c>
      <c r="K1477" s="7" t="n">
        <v>399.980011</v>
      </c>
      <c r="L1477" s="7" t="n">
        <v>100</v>
      </c>
      <c r="M1477" s="8" t="n">
        <v>0.25</v>
      </c>
      <c r="N1477" s="7" t="n">
        <v>30</v>
      </c>
      <c r="O1477" s="9" t="n">
        <v>0</v>
      </c>
    </row>
    <row r="1478" customFormat="false" ht="15" hidden="false" customHeight="true" outlineLevel="0" collapsed="false">
      <c r="A1478" s="6" t="n">
        <v>52558</v>
      </c>
      <c r="B1478" s="6" t="s">
        <v>19</v>
      </c>
      <c r="C1478" s="6" t="s">
        <v>20</v>
      </c>
      <c r="D1478" s="6" t="s">
        <v>50</v>
      </c>
      <c r="E1478" s="6" t="s">
        <v>63</v>
      </c>
      <c r="F1478" s="6" t="s">
        <v>33</v>
      </c>
      <c r="G1478" s="6" t="s">
        <v>24</v>
      </c>
      <c r="H1478" s="6" t="n">
        <v>4</v>
      </c>
      <c r="I1478" s="7" t="n">
        <v>59.99000168</v>
      </c>
      <c r="J1478" s="6" t="n">
        <v>5</v>
      </c>
      <c r="K1478" s="7" t="n">
        <v>299.9500122</v>
      </c>
      <c r="L1478" s="7" t="n">
        <v>9</v>
      </c>
      <c r="M1478" s="8" t="n">
        <v>0.029999999</v>
      </c>
      <c r="N1478" s="7" t="n">
        <v>109.1100006</v>
      </c>
      <c r="O1478" s="9" t="n">
        <v>0</v>
      </c>
    </row>
    <row r="1479" customFormat="false" ht="15" hidden="false" customHeight="true" outlineLevel="0" collapsed="false">
      <c r="A1479" s="6" t="n">
        <v>27372</v>
      </c>
      <c r="B1479" s="6" t="s">
        <v>36</v>
      </c>
      <c r="C1479" s="6" t="s">
        <v>20</v>
      </c>
      <c r="D1479" s="6" t="s">
        <v>27</v>
      </c>
      <c r="E1479" s="6" t="s">
        <v>54</v>
      </c>
      <c r="F1479" s="6" t="s">
        <v>84</v>
      </c>
      <c r="G1479" s="6" t="s">
        <v>24</v>
      </c>
      <c r="H1479" s="6" t="n">
        <v>0</v>
      </c>
      <c r="I1479" s="7" t="n">
        <v>30</v>
      </c>
      <c r="J1479" s="6" t="n">
        <v>1</v>
      </c>
      <c r="K1479" s="7" t="n">
        <v>30</v>
      </c>
      <c r="L1479" s="7" t="n">
        <v>0.300000012</v>
      </c>
      <c r="M1479" s="8" t="n">
        <v>0.01</v>
      </c>
      <c r="N1479" s="7" t="n">
        <v>10.39999962</v>
      </c>
      <c r="O1479" s="12" t="n">
        <v>1</v>
      </c>
    </row>
    <row r="1480" customFormat="false" ht="15" hidden="false" customHeight="true" outlineLevel="0" collapsed="false">
      <c r="A1480" s="6" t="n">
        <v>60007</v>
      </c>
      <c r="B1480" s="6" t="s">
        <v>26</v>
      </c>
      <c r="C1480" s="6" t="s">
        <v>37</v>
      </c>
      <c r="D1480" s="6" t="s">
        <v>50</v>
      </c>
      <c r="E1480" s="6" t="s">
        <v>63</v>
      </c>
      <c r="F1480" s="6" t="s">
        <v>71</v>
      </c>
      <c r="G1480" s="6" t="s">
        <v>44</v>
      </c>
      <c r="H1480" s="6" t="n">
        <v>1</v>
      </c>
      <c r="I1480" s="7" t="n">
        <v>199.9900055</v>
      </c>
      <c r="J1480" s="6" t="n">
        <v>1</v>
      </c>
      <c r="K1480" s="7" t="n">
        <v>199.9900055</v>
      </c>
      <c r="L1480" s="7" t="n">
        <v>0</v>
      </c>
      <c r="M1480" s="8" t="n">
        <v>0</v>
      </c>
      <c r="N1480" s="7" t="n">
        <v>100</v>
      </c>
      <c r="O1480" s="12" t="n">
        <v>1</v>
      </c>
    </row>
    <row r="1481" customFormat="false" ht="15" hidden="false" customHeight="true" outlineLevel="0" collapsed="false">
      <c r="A1481" s="6" t="n">
        <v>73387</v>
      </c>
      <c r="B1481" s="6" t="s">
        <v>19</v>
      </c>
      <c r="C1481" s="6" t="s">
        <v>20</v>
      </c>
      <c r="D1481" s="6" t="s">
        <v>27</v>
      </c>
      <c r="E1481" s="6" t="s">
        <v>42</v>
      </c>
      <c r="F1481" s="6" t="s">
        <v>110</v>
      </c>
      <c r="G1481" s="6" t="s">
        <v>44</v>
      </c>
      <c r="H1481" s="6" t="n">
        <v>4</v>
      </c>
      <c r="I1481" s="7" t="n">
        <v>11.53999996</v>
      </c>
      <c r="J1481" s="6" t="n">
        <v>1</v>
      </c>
      <c r="K1481" s="7" t="n">
        <v>11.53999996</v>
      </c>
      <c r="L1481" s="7" t="n">
        <v>1.149999976</v>
      </c>
      <c r="M1481" s="8" t="n">
        <v>0.100000001</v>
      </c>
      <c r="N1481" s="7" t="n">
        <v>0.779999971</v>
      </c>
      <c r="O1481" s="9" t="n">
        <v>0</v>
      </c>
    </row>
    <row r="1482" customFormat="false" ht="15" hidden="false" customHeight="true" outlineLevel="0" collapsed="false">
      <c r="A1482" s="6" t="n">
        <v>40530</v>
      </c>
      <c r="B1482" s="6" t="s">
        <v>19</v>
      </c>
      <c r="C1482" s="6" t="s">
        <v>37</v>
      </c>
      <c r="D1482" s="6" t="s">
        <v>31</v>
      </c>
      <c r="E1482" s="6" t="s">
        <v>56</v>
      </c>
      <c r="F1482" s="6" t="s">
        <v>80</v>
      </c>
      <c r="G1482" s="6" t="s">
        <v>44</v>
      </c>
      <c r="H1482" s="6" t="n">
        <v>4</v>
      </c>
      <c r="I1482" s="7" t="n">
        <v>24.98999977</v>
      </c>
      <c r="J1482" s="6" t="n">
        <v>4</v>
      </c>
      <c r="K1482" s="7" t="n">
        <v>99.95999908</v>
      </c>
      <c r="L1482" s="7" t="n">
        <v>24.98999977</v>
      </c>
      <c r="M1482" s="8" t="n">
        <v>0.25</v>
      </c>
      <c r="N1482" s="7" t="n">
        <v>-21.21999931</v>
      </c>
      <c r="O1482" s="12" t="n">
        <v>1</v>
      </c>
    </row>
    <row r="1483" customFormat="false" ht="15" hidden="false" customHeight="true" outlineLevel="0" collapsed="false">
      <c r="A1483" s="6" t="n">
        <v>50088</v>
      </c>
      <c r="B1483" s="6" t="s">
        <v>19</v>
      </c>
      <c r="C1483" s="6" t="s">
        <v>20</v>
      </c>
      <c r="D1483" s="6" t="s">
        <v>27</v>
      </c>
      <c r="E1483" s="6" t="s">
        <v>79</v>
      </c>
      <c r="F1483" s="6" t="s">
        <v>73</v>
      </c>
      <c r="G1483" s="6" t="s">
        <v>44</v>
      </c>
      <c r="H1483" s="6" t="n">
        <v>4</v>
      </c>
      <c r="I1483" s="7" t="n">
        <v>39.99000168</v>
      </c>
      <c r="J1483" s="6" t="n">
        <v>2</v>
      </c>
      <c r="K1483" s="7" t="n">
        <v>79.98000336</v>
      </c>
      <c r="L1483" s="7" t="n">
        <v>16</v>
      </c>
      <c r="M1483" s="8" t="n">
        <v>0.200000003</v>
      </c>
      <c r="N1483" s="7" t="n">
        <v>21.75</v>
      </c>
      <c r="O1483" s="9" t="n">
        <v>0</v>
      </c>
    </row>
    <row r="1484" customFormat="false" ht="15" hidden="false" customHeight="true" outlineLevel="0" collapsed="false">
      <c r="A1484" s="6" t="n">
        <v>45375</v>
      </c>
      <c r="B1484" s="6" t="s">
        <v>19</v>
      </c>
      <c r="C1484" s="6" t="s">
        <v>49</v>
      </c>
      <c r="D1484" s="6" t="s">
        <v>38</v>
      </c>
      <c r="E1484" s="6" t="s">
        <v>92</v>
      </c>
      <c r="F1484" s="6" t="s">
        <v>29</v>
      </c>
      <c r="G1484" s="6" t="s">
        <v>44</v>
      </c>
      <c r="H1484" s="6" t="n">
        <v>4</v>
      </c>
      <c r="I1484" s="7" t="n">
        <v>99.98999786</v>
      </c>
      <c r="J1484" s="6" t="n">
        <v>5</v>
      </c>
      <c r="K1484" s="7" t="n">
        <v>499.9500122</v>
      </c>
      <c r="L1484" s="7" t="n">
        <v>74.98999786</v>
      </c>
      <c r="M1484" s="8" t="n">
        <v>0.150000006</v>
      </c>
      <c r="N1484" s="7" t="n">
        <v>123.2399979</v>
      </c>
      <c r="O1484" s="12" t="n">
        <v>1</v>
      </c>
    </row>
    <row r="1485" customFormat="false" ht="15" hidden="false" customHeight="true" outlineLevel="0" collapsed="false">
      <c r="A1485" s="6" t="n">
        <v>51360</v>
      </c>
      <c r="B1485" s="6" t="s">
        <v>19</v>
      </c>
      <c r="C1485" s="6" t="s">
        <v>37</v>
      </c>
      <c r="D1485" s="6" t="s">
        <v>50</v>
      </c>
      <c r="E1485" s="6" t="s">
        <v>63</v>
      </c>
      <c r="F1485" s="6" t="s">
        <v>57</v>
      </c>
      <c r="G1485" s="6" t="s">
        <v>24</v>
      </c>
      <c r="H1485" s="6" t="n">
        <v>4</v>
      </c>
      <c r="I1485" s="7" t="n">
        <v>50</v>
      </c>
      <c r="J1485" s="6" t="n">
        <v>2</v>
      </c>
      <c r="K1485" s="7" t="n">
        <v>100</v>
      </c>
      <c r="L1485" s="7" t="n">
        <v>5.5</v>
      </c>
      <c r="M1485" s="8" t="n">
        <v>0.059999999</v>
      </c>
      <c r="N1485" s="7" t="n">
        <v>44.41999817</v>
      </c>
      <c r="O1485" s="12" t="n">
        <v>1</v>
      </c>
    </row>
    <row r="1486" customFormat="false" ht="15" hidden="false" customHeight="true" outlineLevel="0" collapsed="false">
      <c r="A1486" s="6" t="n">
        <v>8761</v>
      </c>
      <c r="B1486" s="6" t="s">
        <v>19</v>
      </c>
      <c r="C1486" s="6" t="s">
        <v>49</v>
      </c>
      <c r="D1486" s="6" t="s">
        <v>50</v>
      </c>
      <c r="E1486" s="6" t="s">
        <v>63</v>
      </c>
      <c r="F1486" s="6" t="s">
        <v>40</v>
      </c>
      <c r="G1486" s="6" t="s">
        <v>34</v>
      </c>
      <c r="H1486" s="6" t="n">
        <v>4</v>
      </c>
      <c r="I1486" s="7" t="n">
        <v>399.980011</v>
      </c>
      <c r="J1486" s="6" t="n">
        <v>1</v>
      </c>
      <c r="K1486" s="7" t="n">
        <v>399.980011</v>
      </c>
      <c r="L1486" s="7" t="n">
        <v>8</v>
      </c>
      <c r="M1486" s="8" t="n">
        <v>0.02</v>
      </c>
      <c r="N1486" s="7" t="n">
        <v>176.3899994</v>
      </c>
      <c r="O1486" s="9" t="n">
        <v>0</v>
      </c>
    </row>
    <row r="1487" customFormat="false" ht="15" hidden="false" customHeight="true" outlineLevel="0" collapsed="false">
      <c r="A1487" s="6" t="n">
        <v>49743</v>
      </c>
      <c r="B1487" s="6" t="s">
        <v>26</v>
      </c>
      <c r="C1487" s="6" t="s">
        <v>20</v>
      </c>
      <c r="D1487" s="6" t="s">
        <v>27</v>
      </c>
      <c r="E1487" s="6" t="s">
        <v>79</v>
      </c>
      <c r="F1487" s="6" t="s">
        <v>73</v>
      </c>
      <c r="G1487" s="6" t="s">
        <v>34</v>
      </c>
      <c r="H1487" s="6" t="n">
        <v>1</v>
      </c>
      <c r="I1487" s="7" t="n">
        <v>30</v>
      </c>
      <c r="J1487" s="6" t="n">
        <v>1</v>
      </c>
      <c r="K1487" s="7" t="n">
        <v>30</v>
      </c>
      <c r="L1487" s="7" t="n">
        <v>5.400000095</v>
      </c>
      <c r="M1487" s="8" t="n">
        <v>0.180000007</v>
      </c>
      <c r="N1487" s="7" t="n">
        <v>8.609999657</v>
      </c>
      <c r="O1487" s="12" t="n">
        <v>1</v>
      </c>
    </row>
    <row r="1488" customFormat="false" ht="15" hidden="false" customHeight="true" outlineLevel="0" collapsed="false">
      <c r="A1488" s="6" t="n">
        <v>21604</v>
      </c>
      <c r="B1488" s="6" t="s">
        <v>19</v>
      </c>
      <c r="C1488" s="6" t="s">
        <v>20</v>
      </c>
      <c r="D1488" s="6" t="s">
        <v>27</v>
      </c>
      <c r="E1488" s="6" t="s">
        <v>42</v>
      </c>
      <c r="F1488" s="6" t="s">
        <v>29</v>
      </c>
      <c r="G1488" s="6" t="s">
        <v>24</v>
      </c>
      <c r="H1488" s="6" t="n">
        <v>4</v>
      </c>
      <c r="I1488" s="7" t="n">
        <v>99.98999786</v>
      </c>
      <c r="J1488" s="6" t="n">
        <v>5</v>
      </c>
      <c r="K1488" s="7" t="n">
        <v>499.9500122</v>
      </c>
      <c r="L1488" s="7" t="n">
        <v>89.98999786</v>
      </c>
      <c r="M1488" s="8" t="n">
        <v>0.180000007</v>
      </c>
      <c r="N1488" s="7" t="n">
        <v>106.5899963</v>
      </c>
      <c r="O1488" s="12" t="n">
        <v>1</v>
      </c>
    </row>
    <row r="1489" customFormat="false" ht="15" hidden="false" customHeight="true" outlineLevel="0" collapsed="false">
      <c r="A1489" s="6" t="n">
        <v>69647</v>
      </c>
      <c r="B1489" s="6" t="s">
        <v>26</v>
      </c>
      <c r="C1489" s="6" t="s">
        <v>37</v>
      </c>
      <c r="D1489" s="6" t="s">
        <v>21</v>
      </c>
      <c r="E1489" s="6" t="s">
        <v>65</v>
      </c>
      <c r="F1489" s="6" t="s">
        <v>116</v>
      </c>
      <c r="G1489" s="6" t="s">
        <v>47</v>
      </c>
      <c r="H1489" s="6" t="n">
        <v>1</v>
      </c>
      <c r="I1489" s="7" t="n">
        <v>452.0400085</v>
      </c>
      <c r="J1489" s="6" t="n">
        <v>1</v>
      </c>
      <c r="K1489" s="7" t="n">
        <v>452.0400085</v>
      </c>
      <c r="L1489" s="7" t="n">
        <v>13.56000042</v>
      </c>
      <c r="M1489" s="8" t="n">
        <v>0.029999999</v>
      </c>
      <c r="N1489" s="7" t="n">
        <v>137.2400055</v>
      </c>
      <c r="O1489" s="12" t="n">
        <v>1</v>
      </c>
    </row>
    <row r="1490" customFormat="false" ht="15" hidden="false" customHeight="true" outlineLevel="0" collapsed="false">
      <c r="A1490" s="6" t="n">
        <v>17689</v>
      </c>
      <c r="B1490" s="6" t="s">
        <v>19</v>
      </c>
      <c r="C1490" s="6" t="s">
        <v>37</v>
      </c>
      <c r="D1490" s="6" t="s">
        <v>21</v>
      </c>
      <c r="E1490" s="6" t="s">
        <v>65</v>
      </c>
      <c r="F1490" s="6" t="s">
        <v>75</v>
      </c>
      <c r="G1490" s="6" t="s">
        <v>34</v>
      </c>
      <c r="H1490" s="6" t="n">
        <v>4</v>
      </c>
      <c r="I1490" s="7" t="n">
        <v>299.980011</v>
      </c>
      <c r="J1490" s="6" t="n">
        <v>1</v>
      </c>
      <c r="K1490" s="7" t="n">
        <v>299.980011</v>
      </c>
      <c r="L1490" s="7" t="n">
        <v>36</v>
      </c>
      <c r="M1490" s="8" t="n">
        <v>0.119999997</v>
      </c>
      <c r="N1490" s="7" t="n">
        <v>118.7900009</v>
      </c>
      <c r="O1490" s="12" t="n">
        <v>1</v>
      </c>
    </row>
    <row r="1491" customFormat="false" ht="15" hidden="false" customHeight="true" outlineLevel="0" collapsed="false">
      <c r="A1491" s="6" t="n">
        <v>25574</v>
      </c>
      <c r="B1491" s="6" t="s">
        <v>36</v>
      </c>
      <c r="C1491" s="6" t="s">
        <v>20</v>
      </c>
      <c r="D1491" s="6" t="s">
        <v>27</v>
      </c>
      <c r="E1491" s="6" t="s">
        <v>42</v>
      </c>
      <c r="F1491" s="6" t="s">
        <v>68</v>
      </c>
      <c r="G1491" s="6" t="s">
        <v>34</v>
      </c>
      <c r="H1491" s="6" t="n">
        <v>0</v>
      </c>
      <c r="I1491" s="7" t="n">
        <v>9.989999771</v>
      </c>
      <c r="J1491" s="6" t="n">
        <v>4</v>
      </c>
      <c r="K1491" s="7" t="n">
        <v>39.95999908</v>
      </c>
      <c r="L1491" s="7" t="n">
        <v>5.190000057</v>
      </c>
      <c r="M1491" s="8" t="n">
        <v>0.129999995</v>
      </c>
      <c r="N1491" s="7" t="n">
        <v>3.930000067</v>
      </c>
      <c r="O1491" s="9" t="n">
        <v>0</v>
      </c>
    </row>
    <row r="1492" customFormat="false" ht="15" hidden="false" customHeight="true" outlineLevel="0" collapsed="false">
      <c r="A1492" s="6" t="n">
        <v>30765</v>
      </c>
      <c r="B1492" s="6" t="s">
        <v>19</v>
      </c>
      <c r="C1492" s="6" t="s">
        <v>37</v>
      </c>
      <c r="D1492" s="6" t="s">
        <v>27</v>
      </c>
      <c r="E1492" s="6" t="s">
        <v>42</v>
      </c>
      <c r="F1492" s="6" t="s">
        <v>71</v>
      </c>
      <c r="G1492" s="6" t="s">
        <v>47</v>
      </c>
      <c r="H1492" s="6" t="n">
        <v>4</v>
      </c>
      <c r="I1492" s="7" t="n">
        <v>199.9900055</v>
      </c>
      <c r="J1492" s="6" t="n">
        <v>1</v>
      </c>
      <c r="K1492" s="7" t="n">
        <v>199.9900055</v>
      </c>
      <c r="L1492" s="7" t="n">
        <v>11</v>
      </c>
      <c r="M1492" s="8" t="n">
        <v>0.059999999</v>
      </c>
      <c r="N1492" s="7" t="n">
        <v>88.83000183</v>
      </c>
      <c r="O1492" s="12" t="n">
        <v>1</v>
      </c>
    </row>
    <row r="1493" customFormat="false" ht="15" hidden="false" customHeight="true" outlineLevel="0" collapsed="false">
      <c r="A1493" s="6" t="n">
        <v>13098</v>
      </c>
      <c r="B1493" s="6" t="s">
        <v>19</v>
      </c>
      <c r="C1493" s="6" t="s">
        <v>37</v>
      </c>
      <c r="D1493" s="6" t="s">
        <v>21</v>
      </c>
      <c r="E1493" s="6" t="s">
        <v>22</v>
      </c>
      <c r="F1493" s="6" t="s">
        <v>33</v>
      </c>
      <c r="G1493" s="6" t="s">
        <v>24</v>
      </c>
      <c r="H1493" s="6" t="n">
        <v>4</v>
      </c>
      <c r="I1493" s="7" t="n">
        <v>59.99000168</v>
      </c>
      <c r="J1493" s="6" t="n">
        <v>1</v>
      </c>
      <c r="K1493" s="7" t="n">
        <v>59.99000168</v>
      </c>
      <c r="L1493" s="7" t="n">
        <v>0.600000024</v>
      </c>
      <c r="M1493" s="8" t="n">
        <v>0.01</v>
      </c>
      <c r="N1493" s="7" t="n">
        <v>6.710000038</v>
      </c>
      <c r="O1493" s="9" t="n">
        <v>0</v>
      </c>
    </row>
    <row r="1494" customFormat="false" ht="15" hidden="false" customHeight="true" outlineLevel="0" collapsed="false">
      <c r="A1494" s="6" t="n">
        <v>38289</v>
      </c>
      <c r="B1494" s="6" t="s">
        <v>19</v>
      </c>
      <c r="C1494" s="6" t="s">
        <v>20</v>
      </c>
      <c r="D1494" s="6" t="s">
        <v>31</v>
      </c>
      <c r="E1494" s="6" t="s">
        <v>86</v>
      </c>
      <c r="F1494" s="6" t="s">
        <v>84</v>
      </c>
      <c r="G1494" s="6" t="s">
        <v>34</v>
      </c>
      <c r="H1494" s="6" t="n">
        <v>4</v>
      </c>
      <c r="I1494" s="7" t="n">
        <v>25</v>
      </c>
      <c r="J1494" s="6" t="n">
        <v>2</v>
      </c>
      <c r="K1494" s="7" t="n">
        <v>50</v>
      </c>
      <c r="L1494" s="7" t="n">
        <v>2</v>
      </c>
      <c r="M1494" s="8" t="n">
        <v>0.039999999</v>
      </c>
      <c r="N1494" s="7" t="n">
        <v>20.63999939</v>
      </c>
      <c r="O1494" s="12" t="n">
        <v>1</v>
      </c>
    </row>
    <row r="1495" customFormat="false" ht="15" hidden="false" customHeight="true" outlineLevel="0" collapsed="false">
      <c r="A1495" s="6" t="n">
        <v>12056</v>
      </c>
      <c r="B1495" s="6" t="s">
        <v>19</v>
      </c>
      <c r="C1495" s="6" t="s">
        <v>20</v>
      </c>
      <c r="D1495" s="6" t="s">
        <v>21</v>
      </c>
      <c r="E1495" s="6" t="s">
        <v>65</v>
      </c>
      <c r="F1495" s="6" t="s">
        <v>57</v>
      </c>
      <c r="G1495" s="6" t="s">
        <v>34</v>
      </c>
      <c r="H1495" s="6" t="n">
        <v>4</v>
      </c>
      <c r="I1495" s="7" t="n">
        <v>50</v>
      </c>
      <c r="J1495" s="6" t="n">
        <v>4</v>
      </c>
      <c r="K1495" s="7" t="n">
        <v>200</v>
      </c>
      <c r="L1495" s="7" t="n">
        <v>24</v>
      </c>
      <c r="M1495" s="8" t="n">
        <v>0.119999997</v>
      </c>
      <c r="N1495" s="7" t="n">
        <v>82.72000122</v>
      </c>
      <c r="O1495" s="9" t="n">
        <v>0</v>
      </c>
    </row>
    <row r="1496" customFormat="false" ht="15" hidden="false" customHeight="true" outlineLevel="0" collapsed="false">
      <c r="A1496" s="6" t="n">
        <v>59708</v>
      </c>
      <c r="B1496" s="6" t="s">
        <v>19</v>
      </c>
      <c r="C1496" s="6" t="s">
        <v>37</v>
      </c>
      <c r="D1496" s="6" t="s">
        <v>50</v>
      </c>
      <c r="E1496" s="6" t="s">
        <v>51</v>
      </c>
      <c r="F1496" s="6" t="s">
        <v>57</v>
      </c>
      <c r="G1496" s="6" t="s">
        <v>24</v>
      </c>
      <c r="H1496" s="6" t="n">
        <v>4</v>
      </c>
      <c r="I1496" s="7" t="n">
        <v>50</v>
      </c>
      <c r="J1496" s="6" t="n">
        <v>4</v>
      </c>
      <c r="K1496" s="7" t="n">
        <v>200</v>
      </c>
      <c r="L1496" s="7" t="n">
        <v>34</v>
      </c>
      <c r="M1496" s="8" t="n">
        <v>0.170000002</v>
      </c>
      <c r="N1496" s="7" t="n">
        <v>14.60999966</v>
      </c>
      <c r="O1496" s="9" t="n">
        <v>0</v>
      </c>
    </row>
    <row r="1497" customFormat="false" ht="15" hidden="false" customHeight="true" outlineLevel="0" collapsed="false">
      <c r="A1497" s="6" t="n">
        <v>13095</v>
      </c>
      <c r="B1497" s="6" t="s">
        <v>19</v>
      </c>
      <c r="C1497" s="6" t="s">
        <v>37</v>
      </c>
      <c r="D1497" s="6" t="s">
        <v>21</v>
      </c>
      <c r="E1497" s="6" t="s">
        <v>22</v>
      </c>
      <c r="F1497" s="6" t="s">
        <v>57</v>
      </c>
      <c r="G1497" s="6" t="s">
        <v>47</v>
      </c>
      <c r="H1497" s="6" t="n">
        <v>4</v>
      </c>
      <c r="I1497" s="7" t="n">
        <v>50</v>
      </c>
      <c r="J1497" s="6" t="n">
        <v>1</v>
      </c>
      <c r="K1497" s="7" t="n">
        <v>50</v>
      </c>
      <c r="L1497" s="7" t="n">
        <v>0</v>
      </c>
      <c r="M1497" s="8" t="n">
        <v>0</v>
      </c>
      <c r="N1497" s="7" t="n">
        <v>21</v>
      </c>
      <c r="O1497" s="12" t="n">
        <v>1</v>
      </c>
    </row>
    <row r="1498" customFormat="false" ht="15" hidden="false" customHeight="true" outlineLevel="0" collapsed="false">
      <c r="A1498" s="6" t="n">
        <v>12996</v>
      </c>
      <c r="B1498" s="6" t="s">
        <v>19</v>
      </c>
      <c r="C1498" s="6" t="s">
        <v>49</v>
      </c>
      <c r="D1498" s="6" t="s">
        <v>21</v>
      </c>
      <c r="E1498" s="6" t="s">
        <v>22</v>
      </c>
      <c r="F1498" s="6" t="s">
        <v>40</v>
      </c>
      <c r="G1498" s="6" t="s">
        <v>34</v>
      </c>
      <c r="H1498" s="6" t="n">
        <v>4</v>
      </c>
      <c r="I1498" s="7" t="n">
        <v>399.980011</v>
      </c>
      <c r="J1498" s="6" t="n">
        <v>1</v>
      </c>
      <c r="K1498" s="7" t="n">
        <v>399.980011</v>
      </c>
      <c r="L1498" s="7" t="n">
        <v>36</v>
      </c>
      <c r="M1498" s="8" t="n">
        <v>0.090000004</v>
      </c>
      <c r="N1498" s="7" t="n">
        <v>167.4299927</v>
      </c>
      <c r="O1498" s="9" t="n">
        <v>0</v>
      </c>
    </row>
    <row r="1499" customFormat="false" ht="15" hidden="false" customHeight="true" outlineLevel="0" collapsed="false">
      <c r="A1499" s="6" t="n">
        <v>41729</v>
      </c>
      <c r="B1499" s="6" t="s">
        <v>19</v>
      </c>
      <c r="C1499" s="6" t="s">
        <v>20</v>
      </c>
      <c r="D1499" s="6" t="s">
        <v>38</v>
      </c>
      <c r="E1499" s="6" t="s">
        <v>92</v>
      </c>
      <c r="F1499" s="6" t="s">
        <v>23</v>
      </c>
      <c r="G1499" s="6" t="s">
        <v>24</v>
      </c>
      <c r="H1499" s="6" t="n">
        <v>4</v>
      </c>
      <c r="I1499" s="7" t="n">
        <v>129.9900055</v>
      </c>
      <c r="J1499" s="6" t="n">
        <v>1</v>
      </c>
      <c r="K1499" s="7" t="n">
        <v>129.9900055</v>
      </c>
      <c r="L1499" s="7" t="n">
        <v>26</v>
      </c>
      <c r="M1499" s="8" t="n">
        <v>0.200000003</v>
      </c>
      <c r="N1499" s="7" t="n">
        <v>11.75</v>
      </c>
      <c r="O1499" s="12" t="n">
        <v>1</v>
      </c>
    </row>
    <row r="1500" customFormat="false" ht="15" hidden="false" customHeight="true" outlineLevel="0" collapsed="false">
      <c r="A1500" s="6" t="n">
        <v>36866</v>
      </c>
      <c r="B1500" s="6" t="s">
        <v>46</v>
      </c>
      <c r="C1500" s="6" t="s">
        <v>49</v>
      </c>
      <c r="D1500" s="6" t="s">
        <v>31</v>
      </c>
      <c r="E1500" s="6" t="s">
        <v>62</v>
      </c>
      <c r="F1500" s="6" t="s">
        <v>29</v>
      </c>
      <c r="G1500" s="6" t="s">
        <v>34</v>
      </c>
      <c r="H1500" s="6" t="n">
        <v>2</v>
      </c>
      <c r="I1500" s="7" t="n">
        <v>99.98999786</v>
      </c>
      <c r="J1500" s="6" t="n">
        <v>3</v>
      </c>
      <c r="K1500" s="7" t="n">
        <v>299.9700012</v>
      </c>
      <c r="L1500" s="7" t="n">
        <v>6</v>
      </c>
      <c r="M1500" s="8" t="n">
        <v>0.02</v>
      </c>
      <c r="N1500" s="7" t="n">
        <v>-47.91999817</v>
      </c>
      <c r="O1500" s="9" t="n">
        <v>0</v>
      </c>
    </row>
    <row r="1501" customFormat="false" ht="15" hidden="false" customHeight="true" outlineLevel="0" collapsed="false">
      <c r="A1501" s="6" t="n">
        <v>14481</v>
      </c>
      <c r="B1501" s="6" t="s">
        <v>19</v>
      </c>
      <c r="C1501" s="6" t="s">
        <v>37</v>
      </c>
      <c r="D1501" s="6" t="s">
        <v>21</v>
      </c>
      <c r="E1501" s="6" t="s">
        <v>65</v>
      </c>
      <c r="F1501" s="6" t="s">
        <v>33</v>
      </c>
      <c r="G1501" s="6" t="s">
        <v>44</v>
      </c>
      <c r="H1501" s="6" t="n">
        <v>4</v>
      </c>
      <c r="I1501" s="7" t="n">
        <v>59.99000168</v>
      </c>
      <c r="J1501" s="6" t="n">
        <v>1</v>
      </c>
      <c r="K1501" s="7" t="n">
        <v>59.99000168</v>
      </c>
      <c r="L1501" s="7" t="n">
        <v>0</v>
      </c>
      <c r="M1501" s="8" t="n">
        <v>0</v>
      </c>
      <c r="N1501" s="7" t="n">
        <v>16.20000076</v>
      </c>
      <c r="O1501" s="9" t="n">
        <v>0</v>
      </c>
    </row>
    <row r="1502" customFormat="false" ht="15" hidden="false" customHeight="true" outlineLevel="0" collapsed="false">
      <c r="A1502" s="6" t="n">
        <v>4187</v>
      </c>
      <c r="B1502" s="6" t="s">
        <v>19</v>
      </c>
      <c r="C1502" s="6" t="s">
        <v>20</v>
      </c>
      <c r="D1502" s="6" t="s">
        <v>50</v>
      </c>
      <c r="E1502" s="6" t="s">
        <v>63</v>
      </c>
      <c r="F1502" s="6" t="s">
        <v>80</v>
      </c>
      <c r="G1502" s="6" t="s">
        <v>34</v>
      </c>
      <c r="H1502" s="6" t="n">
        <v>4</v>
      </c>
      <c r="I1502" s="7" t="n">
        <v>24.98999977</v>
      </c>
      <c r="J1502" s="6" t="n">
        <v>4</v>
      </c>
      <c r="K1502" s="7" t="n">
        <v>99.95999908</v>
      </c>
      <c r="L1502" s="7" t="n">
        <v>5.5</v>
      </c>
      <c r="M1502" s="8" t="n">
        <v>0.059999999</v>
      </c>
      <c r="N1502" s="7" t="n">
        <v>26.45000076</v>
      </c>
      <c r="O1502" s="9" t="n">
        <v>0</v>
      </c>
    </row>
    <row r="1503" customFormat="false" ht="15" hidden="false" customHeight="true" outlineLevel="0" collapsed="false">
      <c r="A1503" s="6" t="n">
        <v>7388</v>
      </c>
      <c r="B1503" s="6" t="s">
        <v>19</v>
      </c>
      <c r="C1503" s="6" t="s">
        <v>20</v>
      </c>
      <c r="D1503" s="6" t="s">
        <v>50</v>
      </c>
      <c r="E1503" s="6" t="s">
        <v>63</v>
      </c>
      <c r="F1503" s="6" t="s">
        <v>104</v>
      </c>
      <c r="G1503" s="6" t="s">
        <v>34</v>
      </c>
      <c r="H1503" s="6" t="n">
        <v>4</v>
      </c>
      <c r="I1503" s="7" t="n">
        <v>24.98999977</v>
      </c>
      <c r="J1503" s="6" t="n">
        <v>1</v>
      </c>
      <c r="K1503" s="7" t="n">
        <v>24.98999977</v>
      </c>
      <c r="L1503" s="7" t="n">
        <v>2.5</v>
      </c>
      <c r="M1503" s="8" t="n">
        <v>0.100000001</v>
      </c>
      <c r="N1503" s="7" t="n">
        <v>6.75</v>
      </c>
      <c r="O1503" s="9" t="n">
        <v>0</v>
      </c>
    </row>
    <row r="1504" customFormat="false" ht="15" hidden="false" customHeight="true" outlineLevel="0" collapsed="false">
      <c r="A1504" s="6" t="n">
        <v>40899</v>
      </c>
      <c r="B1504" s="6" t="s">
        <v>36</v>
      </c>
      <c r="C1504" s="6" t="s">
        <v>20</v>
      </c>
      <c r="D1504" s="6" t="s">
        <v>31</v>
      </c>
      <c r="E1504" s="6" t="s">
        <v>86</v>
      </c>
      <c r="F1504" s="6" t="s">
        <v>75</v>
      </c>
      <c r="G1504" s="6" t="s">
        <v>24</v>
      </c>
      <c r="H1504" s="6" t="n">
        <v>0</v>
      </c>
      <c r="I1504" s="7" t="n">
        <v>299.980011</v>
      </c>
      <c r="J1504" s="6" t="n">
        <v>1</v>
      </c>
      <c r="K1504" s="7" t="n">
        <v>299.980011</v>
      </c>
      <c r="L1504" s="7" t="n">
        <v>0</v>
      </c>
      <c r="M1504" s="8" t="n">
        <v>0</v>
      </c>
      <c r="N1504" s="7" t="n">
        <v>3</v>
      </c>
      <c r="O1504" s="9" t="n">
        <v>0</v>
      </c>
    </row>
    <row r="1505" customFormat="false" ht="15" hidden="false" customHeight="true" outlineLevel="0" collapsed="false">
      <c r="A1505" s="6" t="n">
        <v>63832</v>
      </c>
      <c r="B1505" s="6" t="s">
        <v>19</v>
      </c>
      <c r="C1505" s="6" t="s">
        <v>20</v>
      </c>
      <c r="D1505" s="6" t="s">
        <v>21</v>
      </c>
      <c r="E1505" s="6" t="s">
        <v>65</v>
      </c>
      <c r="F1505" s="6" t="s">
        <v>57</v>
      </c>
      <c r="G1505" s="6" t="s">
        <v>34</v>
      </c>
      <c r="H1505" s="6" t="n">
        <v>4</v>
      </c>
      <c r="I1505" s="7" t="n">
        <v>50</v>
      </c>
      <c r="J1505" s="6" t="n">
        <v>2</v>
      </c>
      <c r="K1505" s="7" t="n">
        <v>100</v>
      </c>
      <c r="L1505" s="7" t="n">
        <v>0</v>
      </c>
      <c r="M1505" s="8" t="n">
        <v>0</v>
      </c>
      <c r="N1505" s="7" t="n">
        <v>36.29999924</v>
      </c>
      <c r="O1505" s="9" t="n">
        <v>0</v>
      </c>
    </row>
    <row r="1506" customFormat="false" ht="15" hidden="false" customHeight="true" outlineLevel="0" collapsed="false">
      <c r="A1506" s="6" t="n">
        <v>76045</v>
      </c>
      <c r="B1506" s="6" t="s">
        <v>19</v>
      </c>
      <c r="C1506" s="6" t="s">
        <v>20</v>
      </c>
      <c r="D1506" s="6" t="s">
        <v>27</v>
      </c>
      <c r="E1506" s="6" t="s">
        <v>69</v>
      </c>
      <c r="F1506" s="6" t="s">
        <v>110</v>
      </c>
      <c r="G1506" s="6" t="s">
        <v>34</v>
      </c>
      <c r="H1506" s="6" t="n">
        <v>4</v>
      </c>
      <c r="I1506" s="7" t="n">
        <v>11.53999996</v>
      </c>
      <c r="J1506" s="6" t="n">
        <v>1</v>
      </c>
      <c r="K1506" s="7" t="n">
        <v>11.53999996</v>
      </c>
      <c r="L1506" s="7" t="n">
        <v>1.960000038</v>
      </c>
      <c r="M1506" s="8" t="n">
        <v>0.170000002</v>
      </c>
      <c r="N1506" s="7" t="n">
        <v>4.5</v>
      </c>
      <c r="O1506" s="12" t="n">
        <v>1</v>
      </c>
    </row>
    <row r="1507" customFormat="false" ht="15" hidden="false" customHeight="true" outlineLevel="0" collapsed="false">
      <c r="A1507" s="6" t="n">
        <v>8951</v>
      </c>
      <c r="B1507" s="6" t="s">
        <v>19</v>
      </c>
      <c r="C1507" s="6" t="s">
        <v>37</v>
      </c>
      <c r="D1507" s="6" t="s">
        <v>50</v>
      </c>
      <c r="E1507" s="6" t="s">
        <v>63</v>
      </c>
      <c r="F1507" s="6" t="s">
        <v>29</v>
      </c>
      <c r="G1507" s="6" t="s">
        <v>34</v>
      </c>
      <c r="H1507" s="6" t="n">
        <v>4</v>
      </c>
      <c r="I1507" s="7" t="n">
        <v>99.98999786</v>
      </c>
      <c r="J1507" s="6" t="n">
        <v>4</v>
      </c>
      <c r="K1507" s="7" t="n">
        <v>399.9599915</v>
      </c>
      <c r="L1507" s="7" t="n">
        <v>59.99000168</v>
      </c>
      <c r="M1507" s="8" t="n">
        <v>0.150000006</v>
      </c>
      <c r="N1507" s="7" t="n">
        <v>84.98999786</v>
      </c>
      <c r="O1507" s="9" t="n">
        <v>0</v>
      </c>
    </row>
    <row r="1508" customFormat="false" ht="15" hidden="false" customHeight="true" outlineLevel="0" collapsed="false">
      <c r="A1508" s="6" t="n">
        <v>15441</v>
      </c>
      <c r="B1508" s="6" t="s">
        <v>19</v>
      </c>
      <c r="C1508" s="6" t="s">
        <v>37</v>
      </c>
      <c r="D1508" s="6" t="s">
        <v>21</v>
      </c>
      <c r="E1508" s="6" t="s">
        <v>65</v>
      </c>
      <c r="F1508" s="6" t="s">
        <v>33</v>
      </c>
      <c r="G1508" s="6" t="s">
        <v>24</v>
      </c>
      <c r="H1508" s="6" t="n">
        <v>4</v>
      </c>
      <c r="I1508" s="7" t="n">
        <v>59.99000168</v>
      </c>
      <c r="J1508" s="6" t="n">
        <v>4</v>
      </c>
      <c r="K1508" s="7" t="n">
        <v>239.9600067</v>
      </c>
      <c r="L1508" s="7" t="n">
        <v>0</v>
      </c>
      <c r="M1508" s="8" t="n">
        <v>0</v>
      </c>
      <c r="N1508" s="7" t="n">
        <v>40.79000092</v>
      </c>
      <c r="O1508" s="9" t="n">
        <v>0</v>
      </c>
    </row>
    <row r="1509" customFormat="false" ht="15" hidden="false" customHeight="true" outlineLevel="0" collapsed="false">
      <c r="A1509" s="6" t="n">
        <v>798</v>
      </c>
      <c r="B1509" s="6" t="s">
        <v>19</v>
      </c>
      <c r="C1509" s="6" t="s">
        <v>20</v>
      </c>
      <c r="D1509" s="6" t="s">
        <v>50</v>
      </c>
      <c r="E1509" s="6" t="s">
        <v>51</v>
      </c>
      <c r="F1509" s="6" t="s">
        <v>57</v>
      </c>
      <c r="G1509" s="6" t="s">
        <v>34</v>
      </c>
      <c r="H1509" s="6" t="n">
        <v>4</v>
      </c>
      <c r="I1509" s="7" t="n">
        <v>50</v>
      </c>
      <c r="J1509" s="6" t="n">
        <v>1</v>
      </c>
      <c r="K1509" s="7" t="n">
        <v>50</v>
      </c>
      <c r="L1509" s="7" t="n">
        <v>2.75</v>
      </c>
      <c r="M1509" s="8" t="n">
        <v>0.059999999</v>
      </c>
      <c r="N1509" s="7" t="n">
        <v>12.28999996</v>
      </c>
      <c r="O1509" s="9" t="n">
        <v>0</v>
      </c>
    </row>
    <row r="1510" customFormat="false" ht="15" hidden="false" customHeight="true" outlineLevel="0" collapsed="false">
      <c r="A1510" s="6" t="n">
        <v>31971</v>
      </c>
      <c r="B1510" s="6" t="s">
        <v>19</v>
      </c>
      <c r="C1510" s="6" t="s">
        <v>20</v>
      </c>
      <c r="D1510" s="6" t="s">
        <v>31</v>
      </c>
      <c r="E1510" s="6" t="s">
        <v>62</v>
      </c>
      <c r="F1510" s="6" t="s">
        <v>33</v>
      </c>
      <c r="G1510" s="6" t="s">
        <v>44</v>
      </c>
      <c r="H1510" s="6" t="n">
        <v>4</v>
      </c>
      <c r="I1510" s="7" t="n">
        <v>59.99000168</v>
      </c>
      <c r="J1510" s="6" t="n">
        <v>2</v>
      </c>
      <c r="K1510" s="7" t="n">
        <v>119.9800034</v>
      </c>
      <c r="L1510" s="7" t="n">
        <v>19.20000076</v>
      </c>
      <c r="M1510" s="8" t="n">
        <v>0.159999996</v>
      </c>
      <c r="N1510" s="7" t="n">
        <v>-80.62999725</v>
      </c>
      <c r="O1510" s="9" t="n">
        <v>0</v>
      </c>
    </row>
    <row r="1511" customFormat="false" ht="15" hidden="false" customHeight="true" outlineLevel="0" collapsed="false">
      <c r="A1511" s="6" t="n">
        <v>20076</v>
      </c>
      <c r="B1511" s="6" t="s">
        <v>19</v>
      </c>
      <c r="C1511" s="6" t="s">
        <v>20</v>
      </c>
      <c r="D1511" s="6" t="s">
        <v>21</v>
      </c>
      <c r="E1511" s="6" t="s">
        <v>65</v>
      </c>
      <c r="F1511" s="6" t="s">
        <v>57</v>
      </c>
      <c r="G1511" s="6" t="s">
        <v>34</v>
      </c>
      <c r="H1511" s="6" t="n">
        <v>4</v>
      </c>
      <c r="I1511" s="7" t="n">
        <v>50</v>
      </c>
      <c r="J1511" s="6" t="n">
        <v>5</v>
      </c>
      <c r="K1511" s="7" t="n">
        <v>250</v>
      </c>
      <c r="L1511" s="7" t="n">
        <v>62.5</v>
      </c>
      <c r="M1511" s="8" t="n">
        <v>0.25</v>
      </c>
      <c r="N1511" s="7" t="n">
        <v>-50.81000137</v>
      </c>
      <c r="O1511" s="9" t="n">
        <v>0</v>
      </c>
    </row>
    <row r="1512" customFormat="false" ht="15" hidden="false" customHeight="true" outlineLevel="0" collapsed="false">
      <c r="A1512" s="6" t="n">
        <v>55198</v>
      </c>
      <c r="B1512" s="6" t="s">
        <v>19</v>
      </c>
      <c r="C1512" s="6" t="s">
        <v>20</v>
      </c>
      <c r="D1512" s="6" t="s">
        <v>50</v>
      </c>
      <c r="E1512" s="6" t="s">
        <v>51</v>
      </c>
      <c r="F1512" s="6" t="s">
        <v>57</v>
      </c>
      <c r="G1512" s="6" t="s">
        <v>44</v>
      </c>
      <c r="H1512" s="6" t="n">
        <v>4</v>
      </c>
      <c r="I1512" s="7" t="n">
        <v>50</v>
      </c>
      <c r="J1512" s="6" t="n">
        <v>2</v>
      </c>
      <c r="K1512" s="7" t="n">
        <v>100</v>
      </c>
      <c r="L1512" s="7" t="n">
        <v>12</v>
      </c>
      <c r="M1512" s="8" t="n">
        <v>0.119999997</v>
      </c>
      <c r="N1512" s="7" t="n">
        <v>9.93999958</v>
      </c>
      <c r="O1512" s="9" t="n">
        <v>0</v>
      </c>
    </row>
    <row r="1513" customFormat="false" ht="15" hidden="false" customHeight="true" outlineLevel="0" collapsed="false">
      <c r="A1513" s="6" t="n">
        <v>75203</v>
      </c>
      <c r="B1513" s="6" t="s">
        <v>26</v>
      </c>
      <c r="C1513" s="6" t="s">
        <v>37</v>
      </c>
      <c r="D1513" s="6" t="s">
        <v>27</v>
      </c>
      <c r="E1513" s="6" t="s">
        <v>28</v>
      </c>
      <c r="F1513" s="6" t="s">
        <v>111</v>
      </c>
      <c r="G1513" s="6" t="s">
        <v>34</v>
      </c>
      <c r="H1513" s="6" t="n">
        <v>1</v>
      </c>
      <c r="I1513" s="7" t="n">
        <v>293.0400085</v>
      </c>
      <c r="J1513" s="6" t="n">
        <v>1</v>
      </c>
      <c r="K1513" s="7" t="n">
        <v>293.0400085</v>
      </c>
      <c r="L1513" s="7" t="n">
        <v>0</v>
      </c>
      <c r="M1513" s="8" t="n">
        <v>0</v>
      </c>
      <c r="N1513" s="7" t="n">
        <v>84.98000336</v>
      </c>
      <c r="O1513" s="12" t="n">
        <v>1</v>
      </c>
    </row>
    <row r="1514" customFormat="false" ht="15" hidden="false" customHeight="true" outlineLevel="0" collapsed="false">
      <c r="A1514" s="6" t="n">
        <v>31293</v>
      </c>
      <c r="B1514" s="6" t="s">
        <v>19</v>
      </c>
      <c r="C1514" s="6" t="s">
        <v>37</v>
      </c>
      <c r="D1514" s="6" t="s">
        <v>27</v>
      </c>
      <c r="E1514" s="6" t="s">
        <v>42</v>
      </c>
      <c r="F1514" s="6" t="s">
        <v>29</v>
      </c>
      <c r="G1514" s="6" t="s">
        <v>24</v>
      </c>
      <c r="H1514" s="6" t="n">
        <v>4</v>
      </c>
      <c r="I1514" s="7" t="n">
        <v>99.98999786</v>
      </c>
      <c r="J1514" s="6" t="n">
        <v>4</v>
      </c>
      <c r="K1514" s="7" t="n">
        <v>399.9599915</v>
      </c>
      <c r="L1514" s="7" t="n">
        <v>16</v>
      </c>
      <c r="M1514" s="8" t="n">
        <v>0.039999999</v>
      </c>
      <c r="N1514" s="7" t="n">
        <v>-33.79000092</v>
      </c>
      <c r="O1514" s="9" t="n">
        <v>0</v>
      </c>
    </row>
    <row r="1515" customFormat="false" ht="15" hidden="false" customHeight="true" outlineLevel="0" collapsed="false">
      <c r="A1515" s="6" t="n">
        <v>48283</v>
      </c>
      <c r="B1515" s="6" t="s">
        <v>19</v>
      </c>
      <c r="C1515" s="6" t="s">
        <v>49</v>
      </c>
      <c r="D1515" s="6" t="s">
        <v>21</v>
      </c>
      <c r="E1515" s="6" t="s">
        <v>66</v>
      </c>
      <c r="F1515" s="6" t="s">
        <v>75</v>
      </c>
      <c r="G1515" s="6" t="s">
        <v>34</v>
      </c>
      <c r="H1515" s="6" t="n">
        <v>4</v>
      </c>
      <c r="I1515" s="7" t="n">
        <v>299.980011</v>
      </c>
      <c r="J1515" s="6" t="n">
        <v>1</v>
      </c>
      <c r="K1515" s="7" t="n">
        <v>299.980011</v>
      </c>
      <c r="L1515" s="7" t="n">
        <v>48</v>
      </c>
      <c r="M1515" s="8" t="n">
        <v>0.159999996</v>
      </c>
      <c r="N1515" s="7" t="n">
        <v>18.89999962</v>
      </c>
      <c r="O1515" s="9" t="n">
        <v>0</v>
      </c>
    </row>
    <row r="1516" customFormat="false" ht="15" hidden="false" customHeight="true" outlineLevel="0" collapsed="false">
      <c r="A1516" s="6" t="n">
        <v>65609</v>
      </c>
      <c r="B1516" s="6" t="s">
        <v>46</v>
      </c>
      <c r="C1516" s="6" t="s">
        <v>20</v>
      </c>
      <c r="D1516" s="6" t="s">
        <v>21</v>
      </c>
      <c r="E1516" s="6" t="s">
        <v>65</v>
      </c>
      <c r="F1516" s="6" t="s">
        <v>40</v>
      </c>
      <c r="G1516" s="6" t="s">
        <v>34</v>
      </c>
      <c r="H1516" s="6" t="n">
        <v>2</v>
      </c>
      <c r="I1516" s="7" t="n">
        <v>399.980011</v>
      </c>
      <c r="J1516" s="6" t="n">
        <v>1</v>
      </c>
      <c r="K1516" s="7" t="n">
        <v>399.980011</v>
      </c>
      <c r="L1516" s="7" t="n">
        <v>36</v>
      </c>
      <c r="M1516" s="8" t="n">
        <v>0.090000004</v>
      </c>
      <c r="N1516" s="7" t="n">
        <v>181.9900055</v>
      </c>
      <c r="O1516" s="12" t="n">
        <v>1</v>
      </c>
    </row>
    <row r="1517" customFormat="false" ht="15" hidden="false" customHeight="true" outlineLevel="0" collapsed="false">
      <c r="A1517" s="6" t="n">
        <v>4952</v>
      </c>
      <c r="B1517" s="6" t="s">
        <v>19</v>
      </c>
      <c r="C1517" s="6" t="s">
        <v>20</v>
      </c>
      <c r="D1517" s="6" t="s">
        <v>50</v>
      </c>
      <c r="E1517" s="6" t="s">
        <v>72</v>
      </c>
      <c r="F1517" s="6" t="s">
        <v>29</v>
      </c>
      <c r="G1517" s="6" t="s">
        <v>44</v>
      </c>
      <c r="H1517" s="6" t="n">
        <v>4</v>
      </c>
      <c r="I1517" s="7" t="n">
        <v>99.98999786</v>
      </c>
      <c r="J1517" s="6" t="n">
        <v>5</v>
      </c>
      <c r="K1517" s="7" t="n">
        <v>499.9500122</v>
      </c>
      <c r="L1517" s="7" t="n">
        <v>45</v>
      </c>
      <c r="M1517" s="8" t="n">
        <v>0.090000004</v>
      </c>
      <c r="N1517" s="7" t="n">
        <v>27.29999924</v>
      </c>
      <c r="O1517" s="9" t="n">
        <v>0</v>
      </c>
    </row>
    <row r="1518" customFormat="false" ht="15" hidden="false" customHeight="true" outlineLevel="0" collapsed="false">
      <c r="A1518" s="6" t="n">
        <v>29548</v>
      </c>
      <c r="B1518" s="6" t="s">
        <v>46</v>
      </c>
      <c r="C1518" s="6" t="s">
        <v>20</v>
      </c>
      <c r="D1518" s="6" t="s">
        <v>27</v>
      </c>
      <c r="E1518" s="6" t="s">
        <v>28</v>
      </c>
      <c r="F1518" s="6" t="s">
        <v>57</v>
      </c>
      <c r="G1518" s="6" t="s">
        <v>34</v>
      </c>
      <c r="H1518" s="6" t="n">
        <v>2</v>
      </c>
      <c r="I1518" s="7" t="n">
        <v>50</v>
      </c>
      <c r="J1518" s="6" t="n">
        <v>3</v>
      </c>
      <c r="K1518" s="7" t="n">
        <v>150</v>
      </c>
      <c r="L1518" s="7" t="n">
        <v>18</v>
      </c>
      <c r="M1518" s="8" t="n">
        <v>0.119999997</v>
      </c>
      <c r="N1518" s="7" t="n">
        <v>28.12000084</v>
      </c>
      <c r="O1518" s="12" t="n">
        <v>1</v>
      </c>
    </row>
    <row r="1519" customFormat="false" ht="15" hidden="false" customHeight="true" outlineLevel="0" collapsed="false">
      <c r="A1519" s="6" t="n">
        <v>24643</v>
      </c>
      <c r="B1519" s="6" t="s">
        <v>26</v>
      </c>
      <c r="C1519" s="6" t="s">
        <v>20</v>
      </c>
      <c r="D1519" s="6" t="s">
        <v>27</v>
      </c>
      <c r="E1519" s="6" t="s">
        <v>54</v>
      </c>
      <c r="F1519" s="6" t="s">
        <v>40</v>
      </c>
      <c r="G1519" s="6" t="s">
        <v>47</v>
      </c>
      <c r="H1519" s="6" t="n">
        <v>1</v>
      </c>
      <c r="I1519" s="7" t="n">
        <v>399.980011</v>
      </c>
      <c r="J1519" s="6" t="n">
        <v>1</v>
      </c>
      <c r="K1519" s="7" t="n">
        <v>399.980011</v>
      </c>
      <c r="L1519" s="7" t="n">
        <v>100</v>
      </c>
      <c r="M1519" s="8" t="n">
        <v>0.25</v>
      </c>
      <c r="N1519" s="7" t="n">
        <v>104.9899979</v>
      </c>
      <c r="O1519" s="12" t="n">
        <v>1</v>
      </c>
    </row>
    <row r="1520" customFormat="false" ht="15" hidden="false" customHeight="true" outlineLevel="0" collapsed="false">
      <c r="A1520" s="6" t="n">
        <v>4819</v>
      </c>
      <c r="B1520" s="6" t="s">
        <v>26</v>
      </c>
      <c r="C1520" s="6" t="s">
        <v>37</v>
      </c>
      <c r="D1520" s="6" t="s">
        <v>50</v>
      </c>
      <c r="E1520" s="6" t="s">
        <v>51</v>
      </c>
      <c r="F1520" s="6" t="s">
        <v>78</v>
      </c>
      <c r="G1520" s="6" t="s">
        <v>24</v>
      </c>
      <c r="H1520" s="6" t="n">
        <v>1</v>
      </c>
      <c r="I1520" s="7" t="n">
        <v>25</v>
      </c>
      <c r="J1520" s="6" t="n">
        <v>4</v>
      </c>
      <c r="K1520" s="7" t="n">
        <v>100</v>
      </c>
      <c r="L1520" s="7" t="n">
        <v>18</v>
      </c>
      <c r="M1520" s="8" t="n">
        <v>0.180000007</v>
      </c>
      <c r="N1520" s="7" t="n">
        <v>24.60000038</v>
      </c>
      <c r="O1520" s="12" t="n">
        <v>1</v>
      </c>
    </row>
    <row r="1521" customFormat="false" ht="15" hidden="false" customHeight="true" outlineLevel="0" collapsed="false">
      <c r="A1521" s="6" t="n">
        <v>62814</v>
      </c>
      <c r="B1521" s="6" t="s">
        <v>19</v>
      </c>
      <c r="C1521" s="6" t="s">
        <v>49</v>
      </c>
      <c r="D1521" s="6" t="s">
        <v>21</v>
      </c>
      <c r="E1521" s="6" t="s">
        <v>65</v>
      </c>
      <c r="F1521" s="6" t="s">
        <v>58</v>
      </c>
      <c r="G1521" s="6" t="s">
        <v>24</v>
      </c>
      <c r="H1521" s="6" t="n">
        <v>4</v>
      </c>
      <c r="I1521" s="7" t="n">
        <v>49.97999954</v>
      </c>
      <c r="J1521" s="6" t="n">
        <v>3</v>
      </c>
      <c r="K1521" s="7" t="n">
        <v>149.9400024</v>
      </c>
      <c r="L1521" s="7" t="n">
        <v>3</v>
      </c>
      <c r="M1521" s="8" t="n">
        <v>0.02</v>
      </c>
      <c r="N1521" s="7" t="n">
        <v>-36.74000168</v>
      </c>
      <c r="O1521" s="12" t="n">
        <v>1</v>
      </c>
    </row>
    <row r="1522" customFormat="false" ht="15" hidden="false" customHeight="true" outlineLevel="0" collapsed="false">
      <c r="A1522" s="6" t="n">
        <v>12757</v>
      </c>
      <c r="B1522" s="6" t="s">
        <v>19</v>
      </c>
      <c r="C1522" s="6" t="s">
        <v>20</v>
      </c>
      <c r="D1522" s="6" t="s">
        <v>21</v>
      </c>
      <c r="E1522" s="6" t="s">
        <v>22</v>
      </c>
      <c r="F1522" s="6" t="s">
        <v>57</v>
      </c>
      <c r="G1522" s="6" t="s">
        <v>24</v>
      </c>
      <c r="H1522" s="6" t="n">
        <v>4</v>
      </c>
      <c r="I1522" s="7" t="n">
        <v>50</v>
      </c>
      <c r="J1522" s="6" t="n">
        <v>1</v>
      </c>
      <c r="K1522" s="7" t="n">
        <v>50</v>
      </c>
      <c r="L1522" s="7" t="n">
        <v>9</v>
      </c>
      <c r="M1522" s="8" t="n">
        <v>0.180000007</v>
      </c>
      <c r="N1522" s="7" t="n">
        <v>4.630000114</v>
      </c>
      <c r="O1522" s="9" t="n">
        <v>0</v>
      </c>
    </row>
    <row r="1523" customFormat="false" ht="15" hidden="false" customHeight="true" outlineLevel="0" collapsed="false">
      <c r="A1523" s="6" t="n">
        <v>47761</v>
      </c>
      <c r="B1523" s="6" t="s">
        <v>46</v>
      </c>
      <c r="C1523" s="6" t="s">
        <v>20</v>
      </c>
      <c r="D1523" s="6" t="s">
        <v>38</v>
      </c>
      <c r="E1523" s="6" t="s">
        <v>92</v>
      </c>
      <c r="F1523" s="6" t="s">
        <v>23</v>
      </c>
      <c r="G1523" s="6" t="s">
        <v>44</v>
      </c>
      <c r="H1523" s="6" t="n">
        <v>2</v>
      </c>
      <c r="I1523" s="7" t="n">
        <v>129.9900055</v>
      </c>
      <c r="J1523" s="6" t="n">
        <v>1</v>
      </c>
      <c r="K1523" s="7" t="n">
        <v>129.9900055</v>
      </c>
      <c r="L1523" s="7" t="n">
        <v>13</v>
      </c>
      <c r="M1523" s="8" t="n">
        <v>0.100000001</v>
      </c>
      <c r="N1523" s="7" t="n">
        <v>7.019999981</v>
      </c>
      <c r="O1523" s="9" t="n">
        <v>0</v>
      </c>
    </row>
    <row r="1524" customFormat="false" ht="15" hidden="false" customHeight="true" outlineLevel="0" collapsed="false">
      <c r="A1524" s="6" t="n">
        <v>75264</v>
      </c>
      <c r="B1524" s="6" t="s">
        <v>19</v>
      </c>
      <c r="C1524" s="6" t="s">
        <v>49</v>
      </c>
      <c r="D1524" s="6" t="s">
        <v>27</v>
      </c>
      <c r="E1524" s="6" t="s">
        <v>69</v>
      </c>
      <c r="F1524" s="6" t="s">
        <v>111</v>
      </c>
      <c r="G1524" s="6" t="s">
        <v>34</v>
      </c>
      <c r="H1524" s="6" t="n">
        <v>4</v>
      </c>
      <c r="I1524" s="7" t="n">
        <v>293.0400085</v>
      </c>
      <c r="J1524" s="6" t="n">
        <v>1</v>
      </c>
      <c r="K1524" s="7" t="n">
        <v>293.0400085</v>
      </c>
      <c r="L1524" s="7" t="n">
        <v>38.09999847</v>
      </c>
      <c r="M1524" s="8" t="n">
        <v>0.129999995</v>
      </c>
      <c r="N1524" s="7" t="n">
        <v>54.29999924</v>
      </c>
      <c r="O1524" s="12" t="n">
        <v>1</v>
      </c>
    </row>
    <row r="1525" customFormat="false" ht="15" hidden="false" customHeight="true" outlineLevel="0" collapsed="false">
      <c r="A1525" s="6" t="n">
        <v>61110</v>
      </c>
      <c r="B1525" s="6" t="s">
        <v>46</v>
      </c>
      <c r="C1525" s="6" t="s">
        <v>20</v>
      </c>
      <c r="D1525" s="6" t="s">
        <v>50</v>
      </c>
      <c r="E1525" s="6" t="s">
        <v>51</v>
      </c>
      <c r="F1525" s="6" t="s">
        <v>23</v>
      </c>
      <c r="G1525" s="6" t="s">
        <v>34</v>
      </c>
      <c r="H1525" s="6" t="n">
        <v>2</v>
      </c>
      <c r="I1525" s="7" t="n">
        <v>129.9900055</v>
      </c>
      <c r="J1525" s="6" t="n">
        <v>1</v>
      </c>
      <c r="K1525" s="7" t="n">
        <v>129.9900055</v>
      </c>
      <c r="L1525" s="7" t="n">
        <v>9.100000381</v>
      </c>
      <c r="M1525" s="8" t="n">
        <v>0.07</v>
      </c>
      <c r="N1525" s="7" t="n">
        <v>-12.09000015</v>
      </c>
      <c r="O1525" s="12" t="n">
        <v>1</v>
      </c>
    </row>
    <row r="1526" customFormat="false" ht="15" hidden="false" customHeight="true" outlineLevel="0" collapsed="false">
      <c r="A1526" s="6" t="n">
        <v>59204</v>
      </c>
      <c r="B1526" s="6" t="s">
        <v>19</v>
      </c>
      <c r="C1526" s="6" t="s">
        <v>20</v>
      </c>
      <c r="D1526" s="6" t="s">
        <v>50</v>
      </c>
      <c r="E1526" s="6" t="s">
        <v>51</v>
      </c>
      <c r="F1526" s="6" t="s">
        <v>114</v>
      </c>
      <c r="G1526" s="6" t="s">
        <v>24</v>
      </c>
      <c r="H1526" s="6" t="n">
        <v>4</v>
      </c>
      <c r="I1526" s="7" t="n">
        <v>99.98999786</v>
      </c>
      <c r="J1526" s="6" t="n">
        <v>5</v>
      </c>
      <c r="K1526" s="7" t="n">
        <v>499.9500122</v>
      </c>
      <c r="L1526" s="7" t="n">
        <v>5</v>
      </c>
      <c r="M1526" s="8" t="n">
        <v>0.01</v>
      </c>
      <c r="N1526" s="7" t="n">
        <v>173.2299957</v>
      </c>
      <c r="O1526" s="12" t="n">
        <v>1</v>
      </c>
    </row>
    <row r="1527" customFormat="false" ht="15" hidden="false" customHeight="true" outlineLevel="0" collapsed="false">
      <c r="A1527" s="6" t="n">
        <v>19430</v>
      </c>
      <c r="B1527" s="6" t="s">
        <v>46</v>
      </c>
      <c r="C1527" s="6" t="s">
        <v>49</v>
      </c>
      <c r="D1527" s="6" t="s">
        <v>21</v>
      </c>
      <c r="E1527" s="6" t="s">
        <v>65</v>
      </c>
      <c r="F1527" s="6" t="s">
        <v>33</v>
      </c>
      <c r="G1527" s="6" t="s">
        <v>47</v>
      </c>
      <c r="H1527" s="6" t="n">
        <v>2</v>
      </c>
      <c r="I1527" s="7" t="n">
        <v>59.99000168</v>
      </c>
      <c r="J1527" s="6" t="n">
        <v>5</v>
      </c>
      <c r="K1527" s="7" t="n">
        <v>299.9500122</v>
      </c>
      <c r="L1527" s="7" t="n">
        <v>74.98999786</v>
      </c>
      <c r="M1527" s="8" t="n">
        <v>0.25</v>
      </c>
      <c r="N1527" s="7" t="n">
        <v>71.98999786</v>
      </c>
      <c r="O1527" s="12" t="n">
        <v>1</v>
      </c>
    </row>
    <row r="1528" customFormat="false" ht="15" hidden="false" customHeight="true" outlineLevel="0" collapsed="false">
      <c r="A1528" s="6" t="n">
        <v>16055</v>
      </c>
      <c r="B1528" s="6" t="s">
        <v>19</v>
      </c>
      <c r="C1528" s="6" t="s">
        <v>20</v>
      </c>
      <c r="D1528" s="6" t="s">
        <v>21</v>
      </c>
      <c r="E1528" s="6" t="s">
        <v>64</v>
      </c>
      <c r="F1528" s="6" t="s">
        <v>73</v>
      </c>
      <c r="G1528" s="6" t="s">
        <v>34</v>
      </c>
      <c r="H1528" s="6" t="n">
        <v>4</v>
      </c>
      <c r="I1528" s="7" t="n">
        <v>39.99000168</v>
      </c>
      <c r="J1528" s="6" t="n">
        <v>1</v>
      </c>
      <c r="K1528" s="7" t="n">
        <v>39.99000168</v>
      </c>
      <c r="L1528" s="7" t="n">
        <v>0.400000006</v>
      </c>
      <c r="M1528" s="8" t="n">
        <v>0.01</v>
      </c>
      <c r="N1528" s="7" t="n">
        <v>11.47999954</v>
      </c>
      <c r="O1528" s="12" t="n">
        <v>1</v>
      </c>
    </row>
    <row r="1529" customFormat="false" ht="15" hidden="false" customHeight="true" outlineLevel="0" collapsed="false">
      <c r="A1529" s="6" t="n">
        <v>41166</v>
      </c>
      <c r="B1529" s="6" t="s">
        <v>19</v>
      </c>
      <c r="C1529" s="6" t="s">
        <v>49</v>
      </c>
      <c r="D1529" s="6" t="s">
        <v>31</v>
      </c>
      <c r="E1529" s="6" t="s">
        <v>32</v>
      </c>
      <c r="F1529" s="6" t="s">
        <v>23</v>
      </c>
      <c r="G1529" s="6" t="s">
        <v>34</v>
      </c>
      <c r="H1529" s="6" t="n">
        <v>4</v>
      </c>
      <c r="I1529" s="7" t="n">
        <v>129.9900055</v>
      </c>
      <c r="J1529" s="6" t="n">
        <v>1</v>
      </c>
      <c r="K1529" s="7" t="n">
        <v>129.9900055</v>
      </c>
      <c r="L1529" s="7" t="n">
        <v>9.100000381</v>
      </c>
      <c r="M1529" s="8" t="n">
        <v>0.07</v>
      </c>
      <c r="N1529" s="7" t="n">
        <v>22.72999954</v>
      </c>
      <c r="O1529" s="9" t="n">
        <v>0</v>
      </c>
    </row>
    <row r="1530" customFormat="false" ht="15" hidden="false" customHeight="true" outlineLevel="0" collapsed="false">
      <c r="A1530" s="6" t="n">
        <v>57676</v>
      </c>
      <c r="B1530" s="6" t="s">
        <v>19</v>
      </c>
      <c r="C1530" s="6" t="s">
        <v>20</v>
      </c>
      <c r="D1530" s="6" t="s">
        <v>50</v>
      </c>
      <c r="E1530" s="6" t="s">
        <v>72</v>
      </c>
      <c r="F1530" s="6" t="s">
        <v>29</v>
      </c>
      <c r="G1530" s="6" t="s">
        <v>24</v>
      </c>
      <c r="H1530" s="6" t="n">
        <v>4</v>
      </c>
      <c r="I1530" s="7" t="n">
        <v>30</v>
      </c>
      <c r="J1530" s="6" t="n">
        <v>2</v>
      </c>
      <c r="K1530" s="7" t="n">
        <v>60</v>
      </c>
      <c r="L1530" s="7" t="n">
        <v>15</v>
      </c>
      <c r="M1530" s="8" t="n">
        <v>0.25</v>
      </c>
      <c r="N1530" s="7" t="n">
        <v>20.70000076</v>
      </c>
      <c r="O1530" s="9" t="n">
        <v>0</v>
      </c>
    </row>
    <row r="1531" customFormat="false" ht="15" hidden="false" customHeight="true" outlineLevel="0" collapsed="false">
      <c r="A1531" s="6" t="n">
        <v>54325</v>
      </c>
      <c r="B1531" s="6" t="s">
        <v>19</v>
      </c>
      <c r="C1531" s="6" t="s">
        <v>20</v>
      </c>
      <c r="D1531" s="6" t="s">
        <v>50</v>
      </c>
      <c r="E1531" s="6" t="s">
        <v>51</v>
      </c>
      <c r="F1531" s="6" t="s">
        <v>40</v>
      </c>
      <c r="G1531" s="6" t="s">
        <v>24</v>
      </c>
      <c r="H1531" s="6" t="n">
        <v>4</v>
      </c>
      <c r="I1531" s="7" t="n">
        <v>399.980011</v>
      </c>
      <c r="J1531" s="6" t="n">
        <v>1</v>
      </c>
      <c r="K1531" s="7" t="n">
        <v>399.980011</v>
      </c>
      <c r="L1531" s="7" t="n">
        <v>48</v>
      </c>
      <c r="M1531" s="8" t="n">
        <v>0.119999997</v>
      </c>
      <c r="N1531" s="7" t="n">
        <v>123.1900024</v>
      </c>
      <c r="O1531" s="12" t="n">
        <v>1</v>
      </c>
    </row>
    <row r="1532" customFormat="false" ht="15" hidden="false" customHeight="true" outlineLevel="0" collapsed="false">
      <c r="A1532" s="6" t="n">
        <v>33086</v>
      </c>
      <c r="B1532" s="6" t="s">
        <v>19</v>
      </c>
      <c r="C1532" s="6" t="s">
        <v>20</v>
      </c>
      <c r="D1532" s="6" t="s">
        <v>31</v>
      </c>
      <c r="E1532" s="6" t="s">
        <v>62</v>
      </c>
      <c r="F1532" s="6" t="s">
        <v>58</v>
      </c>
      <c r="G1532" s="6" t="s">
        <v>34</v>
      </c>
      <c r="H1532" s="6" t="n">
        <v>4</v>
      </c>
      <c r="I1532" s="7" t="n">
        <v>49.97999954</v>
      </c>
      <c r="J1532" s="6" t="n">
        <v>4</v>
      </c>
      <c r="K1532" s="7" t="n">
        <v>199.9199982</v>
      </c>
      <c r="L1532" s="7" t="n">
        <v>11</v>
      </c>
      <c r="M1532" s="8" t="n">
        <v>0.059999999</v>
      </c>
      <c r="N1532" s="7" t="n">
        <v>66.12000275</v>
      </c>
      <c r="O1532" s="9" t="n">
        <v>0</v>
      </c>
    </row>
    <row r="1533" customFormat="false" ht="15" hidden="false" customHeight="true" outlineLevel="0" collapsed="false">
      <c r="A1533" s="6" t="n">
        <v>41398</v>
      </c>
      <c r="B1533" s="6" t="s">
        <v>26</v>
      </c>
      <c r="C1533" s="6" t="s">
        <v>20</v>
      </c>
      <c r="D1533" s="6" t="s">
        <v>38</v>
      </c>
      <c r="E1533" s="6" t="s">
        <v>70</v>
      </c>
      <c r="F1533" s="6" t="s">
        <v>29</v>
      </c>
      <c r="G1533" s="6" t="s">
        <v>34</v>
      </c>
      <c r="H1533" s="6" t="n">
        <v>1</v>
      </c>
      <c r="I1533" s="7" t="n">
        <v>99.98999786</v>
      </c>
      <c r="J1533" s="6" t="n">
        <v>5</v>
      </c>
      <c r="K1533" s="7" t="n">
        <v>499.9500122</v>
      </c>
      <c r="L1533" s="7" t="n">
        <v>5</v>
      </c>
      <c r="M1533" s="8" t="n">
        <v>0.01</v>
      </c>
      <c r="N1533" s="7" t="n">
        <v>143.5399933</v>
      </c>
      <c r="O1533" s="12" t="n">
        <v>1</v>
      </c>
    </row>
    <row r="1534" customFormat="false" ht="15" hidden="false" customHeight="true" outlineLevel="0" collapsed="false">
      <c r="A1534" s="6" t="n">
        <v>32006</v>
      </c>
      <c r="B1534" s="6" t="s">
        <v>46</v>
      </c>
      <c r="C1534" s="6" t="s">
        <v>20</v>
      </c>
      <c r="D1534" s="6" t="s">
        <v>31</v>
      </c>
      <c r="E1534" s="6" t="s">
        <v>32</v>
      </c>
      <c r="F1534" s="6" t="s">
        <v>58</v>
      </c>
      <c r="G1534" s="6" t="s">
        <v>34</v>
      </c>
      <c r="H1534" s="6" t="n">
        <v>2</v>
      </c>
      <c r="I1534" s="7" t="n">
        <v>49.97999954</v>
      </c>
      <c r="J1534" s="6" t="n">
        <v>3</v>
      </c>
      <c r="K1534" s="7" t="n">
        <v>149.9400024</v>
      </c>
      <c r="L1534" s="7" t="n">
        <v>25.48999977</v>
      </c>
      <c r="M1534" s="8" t="n">
        <v>0.170000002</v>
      </c>
      <c r="N1534" s="7" t="n">
        <v>32.36000061</v>
      </c>
      <c r="O1534" s="9" t="n">
        <v>0</v>
      </c>
    </row>
    <row r="1535" customFormat="false" ht="15" hidden="false" customHeight="true" outlineLevel="0" collapsed="false">
      <c r="A1535" s="6" t="n">
        <v>43755</v>
      </c>
      <c r="B1535" s="6" t="s">
        <v>19</v>
      </c>
      <c r="C1535" s="6" t="s">
        <v>20</v>
      </c>
      <c r="D1535" s="6" t="s">
        <v>38</v>
      </c>
      <c r="E1535" s="6" t="s">
        <v>39</v>
      </c>
      <c r="F1535" s="6" t="s">
        <v>23</v>
      </c>
      <c r="G1535" s="6" t="s">
        <v>34</v>
      </c>
      <c r="H1535" s="6" t="n">
        <v>4</v>
      </c>
      <c r="I1535" s="7" t="n">
        <v>129.9900055</v>
      </c>
      <c r="J1535" s="6" t="n">
        <v>1</v>
      </c>
      <c r="K1535" s="7" t="n">
        <v>129.9900055</v>
      </c>
      <c r="L1535" s="7" t="n">
        <v>16.89999962</v>
      </c>
      <c r="M1535" s="8" t="n">
        <v>0.129999995</v>
      </c>
      <c r="N1535" s="7" t="n">
        <v>50.88999939</v>
      </c>
      <c r="O1535" s="12" t="n">
        <v>1</v>
      </c>
    </row>
    <row r="1536" customFormat="false" ht="15" hidden="false" customHeight="true" outlineLevel="0" collapsed="false">
      <c r="A1536" s="6" t="n">
        <v>75684</v>
      </c>
      <c r="B1536" s="6" t="s">
        <v>19</v>
      </c>
      <c r="C1536" s="6" t="s">
        <v>20</v>
      </c>
      <c r="D1536" s="6" t="s">
        <v>27</v>
      </c>
      <c r="E1536" s="6" t="s">
        <v>42</v>
      </c>
      <c r="F1536" s="6" t="s">
        <v>95</v>
      </c>
      <c r="G1536" s="6" t="s">
        <v>34</v>
      </c>
      <c r="H1536" s="6" t="n">
        <v>4</v>
      </c>
      <c r="I1536" s="7" t="n">
        <v>84.40000153</v>
      </c>
      <c r="J1536" s="6" t="n">
        <v>1</v>
      </c>
      <c r="K1536" s="7" t="n">
        <v>84.40000153</v>
      </c>
      <c r="L1536" s="7" t="n">
        <v>14.35000038</v>
      </c>
      <c r="M1536" s="8" t="n">
        <v>0.170000002</v>
      </c>
      <c r="N1536" s="7" t="n">
        <v>17.51000023</v>
      </c>
      <c r="O1536" s="12" t="n">
        <v>1</v>
      </c>
    </row>
    <row r="1537" customFormat="false" ht="15" hidden="false" customHeight="true" outlineLevel="0" collapsed="false">
      <c r="A1537" s="6" t="n">
        <v>8769</v>
      </c>
      <c r="B1537" s="6" t="s">
        <v>26</v>
      </c>
      <c r="C1537" s="6" t="s">
        <v>20</v>
      </c>
      <c r="D1537" s="6" t="s">
        <v>50</v>
      </c>
      <c r="E1537" s="6" t="s">
        <v>51</v>
      </c>
      <c r="F1537" s="6" t="s">
        <v>29</v>
      </c>
      <c r="G1537" s="6" t="s">
        <v>47</v>
      </c>
      <c r="H1537" s="6" t="n">
        <v>1</v>
      </c>
      <c r="I1537" s="7" t="n">
        <v>99.98999786</v>
      </c>
      <c r="J1537" s="6" t="n">
        <v>5</v>
      </c>
      <c r="K1537" s="7" t="n">
        <v>499.9500122</v>
      </c>
      <c r="L1537" s="7" t="n">
        <v>10</v>
      </c>
      <c r="M1537" s="8" t="n">
        <v>0.02</v>
      </c>
      <c r="N1537" s="7" t="n">
        <v>153.3500061</v>
      </c>
      <c r="O1537" s="12" t="n">
        <v>1</v>
      </c>
    </row>
    <row r="1538" customFormat="false" ht="15" hidden="false" customHeight="true" outlineLevel="0" collapsed="false">
      <c r="A1538" s="6" t="n">
        <v>35888</v>
      </c>
      <c r="B1538" s="6" t="s">
        <v>19</v>
      </c>
      <c r="C1538" s="6" t="s">
        <v>49</v>
      </c>
      <c r="D1538" s="6" t="s">
        <v>31</v>
      </c>
      <c r="E1538" s="6" t="s">
        <v>56</v>
      </c>
      <c r="F1538" s="6" t="s">
        <v>57</v>
      </c>
      <c r="G1538" s="6" t="s">
        <v>44</v>
      </c>
      <c r="H1538" s="6" t="n">
        <v>4</v>
      </c>
      <c r="I1538" s="7" t="n">
        <v>50</v>
      </c>
      <c r="J1538" s="6" t="n">
        <v>5</v>
      </c>
      <c r="K1538" s="7" t="n">
        <v>250</v>
      </c>
      <c r="L1538" s="7" t="n">
        <v>42.5</v>
      </c>
      <c r="M1538" s="8" t="n">
        <v>0.170000002</v>
      </c>
      <c r="N1538" s="7" t="n">
        <v>51.88000107</v>
      </c>
      <c r="O1538" s="9" t="n">
        <v>0</v>
      </c>
    </row>
    <row r="1539" customFormat="false" ht="15" hidden="false" customHeight="true" outlineLevel="0" collapsed="false">
      <c r="A1539" s="6" t="n">
        <v>63148</v>
      </c>
      <c r="B1539" s="6" t="s">
        <v>19</v>
      </c>
      <c r="C1539" s="6" t="s">
        <v>20</v>
      </c>
      <c r="D1539" s="6" t="s">
        <v>21</v>
      </c>
      <c r="E1539" s="6" t="s">
        <v>22</v>
      </c>
      <c r="F1539" s="6" t="s">
        <v>71</v>
      </c>
      <c r="G1539" s="6" t="s">
        <v>44</v>
      </c>
      <c r="H1539" s="6" t="n">
        <v>4</v>
      </c>
      <c r="I1539" s="7" t="n">
        <v>199.9900055</v>
      </c>
      <c r="J1539" s="6" t="n">
        <v>1</v>
      </c>
      <c r="K1539" s="7" t="n">
        <v>199.9900055</v>
      </c>
      <c r="L1539" s="7" t="n">
        <v>32</v>
      </c>
      <c r="M1539" s="8" t="n">
        <v>0.159999996</v>
      </c>
      <c r="N1539" s="7" t="n">
        <v>77.27999878</v>
      </c>
      <c r="O1539" s="9" t="n">
        <v>0</v>
      </c>
    </row>
    <row r="1540" customFormat="false" ht="15" hidden="false" customHeight="true" outlineLevel="0" collapsed="false">
      <c r="A1540" s="6" t="n">
        <v>31961</v>
      </c>
      <c r="B1540" s="6" t="s">
        <v>19</v>
      </c>
      <c r="C1540" s="6" t="s">
        <v>37</v>
      </c>
      <c r="D1540" s="6" t="s">
        <v>31</v>
      </c>
      <c r="E1540" s="6" t="s">
        <v>86</v>
      </c>
      <c r="F1540" s="6" t="s">
        <v>33</v>
      </c>
      <c r="G1540" s="6" t="s">
        <v>34</v>
      </c>
      <c r="H1540" s="6" t="n">
        <v>4</v>
      </c>
      <c r="I1540" s="7" t="n">
        <v>59.99000168</v>
      </c>
      <c r="J1540" s="6" t="n">
        <v>2</v>
      </c>
      <c r="K1540" s="7" t="n">
        <v>119.9800034</v>
      </c>
      <c r="L1540" s="7" t="n">
        <v>20.39999962</v>
      </c>
      <c r="M1540" s="8" t="n">
        <v>0.170000002</v>
      </c>
      <c r="N1540" s="7" t="n">
        <v>-169.2899933</v>
      </c>
      <c r="O1540" s="9" t="n">
        <v>0</v>
      </c>
    </row>
    <row r="1541" customFormat="false" ht="15" hidden="false" customHeight="true" outlineLevel="0" collapsed="false">
      <c r="A1541" s="6" t="n">
        <v>18967</v>
      </c>
      <c r="B1541" s="6" t="s">
        <v>19</v>
      </c>
      <c r="C1541" s="6" t="s">
        <v>49</v>
      </c>
      <c r="D1541" s="6" t="s">
        <v>21</v>
      </c>
      <c r="E1541" s="6" t="s">
        <v>65</v>
      </c>
      <c r="F1541" s="6" t="s">
        <v>58</v>
      </c>
      <c r="G1541" s="6" t="s">
        <v>44</v>
      </c>
      <c r="H1541" s="6" t="n">
        <v>4</v>
      </c>
      <c r="I1541" s="7" t="n">
        <v>49.97999954</v>
      </c>
      <c r="J1541" s="6" t="n">
        <v>2</v>
      </c>
      <c r="K1541" s="7" t="n">
        <v>99.95999908</v>
      </c>
      <c r="L1541" s="7" t="n">
        <v>9</v>
      </c>
      <c r="M1541" s="8" t="n">
        <v>0.090000004</v>
      </c>
      <c r="N1541" s="7" t="n">
        <v>19.10000038</v>
      </c>
      <c r="O1541" s="9" t="n">
        <v>0</v>
      </c>
    </row>
    <row r="1542" customFormat="false" ht="15" hidden="false" customHeight="true" outlineLevel="0" collapsed="false">
      <c r="A1542" s="6" t="n">
        <v>15368</v>
      </c>
      <c r="B1542" s="6" t="s">
        <v>26</v>
      </c>
      <c r="C1542" s="6" t="s">
        <v>49</v>
      </c>
      <c r="D1542" s="6" t="s">
        <v>21</v>
      </c>
      <c r="E1542" s="6" t="s">
        <v>65</v>
      </c>
      <c r="F1542" s="6" t="s">
        <v>23</v>
      </c>
      <c r="G1542" s="6" t="s">
        <v>24</v>
      </c>
      <c r="H1542" s="6" t="n">
        <v>1</v>
      </c>
      <c r="I1542" s="7" t="n">
        <v>129.9900055</v>
      </c>
      <c r="J1542" s="6" t="n">
        <v>1</v>
      </c>
      <c r="K1542" s="7" t="n">
        <v>129.9900055</v>
      </c>
      <c r="L1542" s="7" t="n">
        <v>23.39999962</v>
      </c>
      <c r="M1542" s="8" t="n">
        <v>0.180000007</v>
      </c>
      <c r="N1542" s="7" t="n">
        <v>33.36000061</v>
      </c>
      <c r="O1542" s="12" t="n">
        <v>1</v>
      </c>
    </row>
    <row r="1543" customFormat="false" ht="15" hidden="false" customHeight="true" outlineLevel="0" collapsed="false">
      <c r="A1543" s="6" t="n">
        <v>2341</v>
      </c>
      <c r="B1543" s="6" t="s">
        <v>19</v>
      </c>
      <c r="C1543" s="6" t="s">
        <v>20</v>
      </c>
      <c r="D1543" s="6" t="s">
        <v>50</v>
      </c>
      <c r="E1543" s="6" t="s">
        <v>63</v>
      </c>
      <c r="F1543" s="6" t="s">
        <v>40</v>
      </c>
      <c r="G1543" s="6" t="s">
        <v>24</v>
      </c>
      <c r="H1543" s="6" t="n">
        <v>4</v>
      </c>
      <c r="I1543" s="7" t="n">
        <v>399.980011</v>
      </c>
      <c r="J1543" s="6" t="n">
        <v>1</v>
      </c>
      <c r="K1543" s="7" t="n">
        <v>399.980011</v>
      </c>
      <c r="L1543" s="7" t="n">
        <v>0</v>
      </c>
      <c r="M1543" s="8" t="n">
        <v>0</v>
      </c>
      <c r="N1543" s="7" t="n">
        <v>125.1900024</v>
      </c>
      <c r="O1543" s="9" t="n">
        <v>0</v>
      </c>
    </row>
    <row r="1544" customFormat="false" ht="15" hidden="false" customHeight="true" outlineLevel="0" collapsed="false">
      <c r="A1544" s="6" t="n">
        <v>6573</v>
      </c>
      <c r="B1544" s="6" t="s">
        <v>19</v>
      </c>
      <c r="C1544" s="6" t="s">
        <v>20</v>
      </c>
      <c r="D1544" s="6" t="s">
        <v>50</v>
      </c>
      <c r="E1544" s="6" t="s">
        <v>51</v>
      </c>
      <c r="F1544" s="6" t="s">
        <v>40</v>
      </c>
      <c r="G1544" s="6" t="s">
        <v>34</v>
      </c>
      <c r="H1544" s="6" t="n">
        <v>4</v>
      </c>
      <c r="I1544" s="7" t="n">
        <v>399.980011</v>
      </c>
      <c r="J1544" s="6" t="n">
        <v>1</v>
      </c>
      <c r="K1544" s="7" t="n">
        <v>399.980011</v>
      </c>
      <c r="L1544" s="7" t="n">
        <v>20</v>
      </c>
      <c r="M1544" s="8" t="n">
        <v>0.050000001</v>
      </c>
      <c r="N1544" s="7" t="n">
        <v>118.9300003</v>
      </c>
      <c r="O1544" s="9" t="n">
        <v>0</v>
      </c>
    </row>
    <row r="1545" customFormat="false" ht="15" hidden="false" customHeight="true" outlineLevel="0" collapsed="false">
      <c r="A1545" s="6" t="n">
        <v>61787</v>
      </c>
      <c r="B1545" s="6" t="s">
        <v>26</v>
      </c>
      <c r="C1545" s="6" t="s">
        <v>20</v>
      </c>
      <c r="D1545" s="6" t="s">
        <v>21</v>
      </c>
      <c r="E1545" s="6" t="s">
        <v>22</v>
      </c>
      <c r="F1545" s="6" t="s">
        <v>75</v>
      </c>
      <c r="G1545" s="6" t="s">
        <v>24</v>
      </c>
      <c r="H1545" s="6" t="n">
        <v>1</v>
      </c>
      <c r="I1545" s="7" t="n">
        <v>299.980011</v>
      </c>
      <c r="J1545" s="6" t="n">
        <v>1</v>
      </c>
      <c r="K1545" s="7" t="n">
        <v>299.980011</v>
      </c>
      <c r="L1545" s="7" t="n">
        <v>45</v>
      </c>
      <c r="M1545" s="8" t="n">
        <v>0.150000006</v>
      </c>
      <c r="N1545" s="7" t="n">
        <v>28.80999947</v>
      </c>
      <c r="O1545" s="12" t="n">
        <v>1</v>
      </c>
    </row>
    <row r="1546" customFormat="false" ht="15" hidden="false" customHeight="true" outlineLevel="0" collapsed="false">
      <c r="A1546" s="6" t="n">
        <v>7088</v>
      </c>
      <c r="B1546" s="6" t="s">
        <v>19</v>
      </c>
      <c r="C1546" s="6" t="s">
        <v>37</v>
      </c>
      <c r="D1546" s="6" t="s">
        <v>50</v>
      </c>
      <c r="E1546" s="6" t="s">
        <v>72</v>
      </c>
      <c r="F1546" s="6" t="s">
        <v>23</v>
      </c>
      <c r="G1546" s="6" t="s">
        <v>34</v>
      </c>
      <c r="H1546" s="6" t="n">
        <v>4</v>
      </c>
      <c r="I1546" s="7" t="n">
        <v>129.9900055</v>
      </c>
      <c r="J1546" s="6" t="n">
        <v>1</v>
      </c>
      <c r="K1546" s="7" t="n">
        <v>129.9900055</v>
      </c>
      <c r="L1546" s="7" t="n">
        <v>16.89999962</v>
      </c>
      <c r="M1546" s="8" t="n">
        <v>0.129999995</v>
      </c>
      <c r="N1546" s="7" t="n">
        <v>49.75999832</v>
      </c>
      <c r="O1546" s="9" t="n">
        <v>0</v>
      </c>
    </row>
    <row r="1547" customFormat="false" ht="15" hidden="false" customHeight="true" outlineLevel="0" collapsed="false">
      <c r="A1547" s="6" t="n">
        <v>42714</v>
      </c>
      <c r="B1547" s="6" t="s">
        <v>36</v>
      </c>
      <c r="C1547" s="6" t="s">
        <v>49</v>
      </c>
      <c r="D1547" s="6" t="s">
        <v>38</v>
      </c>
      <c r="E1547" s="6" t="s">
        <v>92</v>
      </c>
      <c r="F1547" s="6" t="s">
        <v>23</v>
      </c>
      <c r="G1547" s="6" t="s">
        <v>24</v>
      </c>
      <c r="H1547" s="6" t="n">
        <v>0</v>
      </c>
      <c r="I1547" s="7" t="n">
        <v>129.9900055</v>
      </c>
      <c r="J1547" s="6" t="n">
        <v>1</v>
      </c>
      <c r="K1547" s="7" t="n">
        <v>129.9900055</v>
      </c>
      <c r="L1547" s="7" t="n">
        <v>9.100000381</v>
      </c>
      <c r="M1547" s="8" t="n">
        <v>0.07</v>
      </c>
      <c r="N1547" s="7" t="n">
        <v>53.18999863</v>
      </c>
      <c r="O1547" s="12" t="n">
        <v>1</v>
      </c>
    </row>
    <row r="1548" customFormat="false" ht="15" hidden="false" customHeight="true" outlineLevel="0" collapsed="false">
      <c r="A1548" s="6" t="n">
        <v>24334</v>
      </c>
      <c r="B1548" s="6" t="s">
        <v>19</v>
      </c>
      <c r="C1548" s="6" t="s">
        <v>37</v>
      </c>
      <c r="D1548" s="6" t="s">
        <v>27</v>
      </c>
      <c r="E1548" s="6" t="s">
        <v>42</v>
      </c>
      <c r="F1548" s="6" t="s">
        <v>57</v>
      </c>
      <c r="G1548" s="6" t="s">
        <v>34</v>
      </c>
      <c r="H1548" s="6" t="n">
        <v>4</v>
      </c>
      <c r="I1548" s="7" t="n">
        <v>50</v>
      </c>
      <c r="J1548" s="6" t="n">
        <v>4</v>
      </c>
      <c r="K1548" s="7" t="n">
        <v>200</v>
      </c>
      <c r="L1548" s="7" t="n">
        <v>18</v>
      </c>
      <c r="M1548" s="8" t="n">
        <v>0.090000004</v>
      </c>
      <c r="N1548" s="7" t="n">
        <v>87.36000061</v>
      </c>
      <c r="O1548" s="12" t="n">
        <v>1</v>
      </c>
    </row>
    <row r="1549" customFormat="false" ht="15" hidden="false" customHeight="true" outlineLevel="0" collapsed="false">
      <c r="A1549" s="6" t="n">
        <v>38407</v>
      </c>
      <c r="B1549" s="6" t="s">
        <v>26</v>
      </c>
      <c r="C1549" s="6" t="s">
        <v>49</v>
      </c>
      <c r="D1549" s="6" t="s">
        <v>31</v>
      </c>
      <c r="E1549" s="6" t="s">
        <v>32</v>
      </c>
      <c r="F1549" s="6" t="s">
        <v>58</v>
      </c>
      <c r="G1549" s="6" t="s">
        <v>44</v>
      </c>
      <c r="H1549" s="6" t="n">
        <v>1</v>
      </c>
      <c r="I1549" s="7" t="n">
        <v>49.97999954</v>
      </c>
      <c r="J1549" s="6" t="n">
        <v>4</v>
      </c>
      <c r="K1549" s="7" t="n">
        <v>199.9199982</v>
      </c>
      <c r="L1549" s="7" t="n">
        <v>33.99000168</v>
      </c>
      <c r="M1549" s="8" t="n">
        <v>0.170000002</v>
      </c>
      <c r="N1549" s="7" t="n">
        <v>13.27000046</v>
      </c>
      <c r="O1549" s="12" t="n">
        <v>1</v>
      </c>
    </row>
    <row r="1550" customFormat="false" ht="15" hidden="false" customHeight="true" outlineLevel="0" collapsed="false">
      <c r="A1550" s="6" t="n">
        <v>39259</v>
      </c>
      <c r="B1550" s="6" t="s">
        <v>19</v>
      </c>
      <c r="C1550" s="6" t="s">
        <v>20</v>
      </c>
      <c r="D1550" s="6" t="s">
        <v>31</v>
      </c>
      <c r="E1550" s="6" t="s">
        <v>86</v>
      </c>
      <c r="F1550" s="6" t="s">
        <v>80</v>
      </c>
      <c r="G1550" s="6" t="s">
        <v>24</v>
      </c>
      <c r="H1550" s="6" t="n">
        <v>4</v>
      </c>
      <c r="I1550" s="7" t="n">
        <v>24.98999977</v>
      </c>
      <c r="J1550" s="6" t="n">
        <v>2</v>
      </c>
      <c r="K1550" s="7" t="n">
        <v>49.97999954</v>
      </c>
      <c r="L1550" s="7" t="n">
        <v>2.5</v>
      </c>
      <c r="M1550" s="8" t="n">
        <v>0.050000001</v>
      </c>
      <c r="N1550" s="7" t="n">
        <v>-1.379999995</v>
      </c>
      <c r="O1550" s="12" t="n">
        <v>1</v>
      </c>
    </row>
    <row r="1551" customFormat="false" ht="15" hidden="false" customHeight="true" outlineLevel="0" collapsed="false">
      <c r="A1551" s="6" t="n">
        <v>12551</v>
      </c>
      <c r="B1551" s="6" t="s">
        <v>19</v>
      </c>
      <c r="C1551" s="6" t="s">
        <v>49</v>
      </c>
      <c r="D1551" s="6" t="s">
        <v>21</v>
      </c>
      <c r="E1551" s="6" t="s">
        <v>64</v>
      </c>
      <c r="F1551" s="6" t="s">
        <v>71</v>
      </c>
      <c r="G1551" s="6" t="s">
        <v>47</v>
      </c>
      <c r="H1551" s="6" t="n">
        <v>4</v>
      </c>
      <c r="I1551" s="7" t="n">
        <v>199.9900055</v>
      </c>
      <c r="J1551" s="6" t="n">
        <v>1</v>
      </c>
      <c r="K1551" s="7" t="n">
        <v>199.9900055</v>
      </c>
      <c r="L1551" s="7" t="n">
        <v>34</v>
      </c>
      <c r="M1551" s="8" t="n">
        <v>0.170000002</v>
      </c>
      <c r="N1551" s="7" t="n">
        <v>-128.6399994</v>
      </c>
      <c r="O1551" s="9" t="n">
        <v>0</v>
      </c>
    </row>
    <row r="1552" customFormat="false" ht="15" hidden="false" customHeight="true" outlineLevel="0" collapsed="false">
      <c r="A1552" s="6" t="n">
        <v>60717</v>
      </c>
      <c r="B1552" s="6" t="s">
        <v>26</v>
      </c>
      <c r="C1552" s="6" t="s">
        <v>37</v>
      </c>
      <c r="D1552" s="6" t="s">
        <v>50</v>
      </c>
      <c r="E1552" s="6" t="s">
        <v>63</v>
      </c>
      <c r="F1552" s="6" t="s">
        <v>33</v>
      </c>
      <c r="G1552" s="6" t="s">
        <v>34</v>
      </c>
      <c r="H1552" s="6" t="n">
        <v>1</v>
      </c>
      <c r="I1552" s="7" t="n">
        <v>59.99000168</v>
      </c>
      <c r="J1552" s="6" t="n">
        <v>4</v>
      </c>
      <c r="K1552" s="7" t="n">
        <v>239.9600067</v>
      </c>
      <c r="L1552" s="7" t="n">
        <v>31.19000053</v>
      </c>
      <c r="M1552" s="8" t="n">
        <v>0.129999995</v>
      </c>
      <c r="N1552" s="7" t="n">
        <v>20.87999916</v>
      </c>
      <c r="O1552" s="12" t="n">
        <v>1</v>
      </c>
    </row>
    <row r="1553" customFormat="false" ht="15" hidden="false" customHeight="true" outlineLevel="0" collapsed="false">
      <c r="A1553" s="6" t="n">
        <v>20819</v>
      </c>
      <c r="B1553" s="6" t="s">
        <v>19</v>
      </c>
      <c r="C1553" s="6" t="s">
        <v>20</v>
      </c>
      <c r="D1553" s="6" t="s">
        <v>27</v>
      </c>
      <c r="E1553" s="6" t="s">
        <v>54</v>
      </c>
      <c r="F1553" s="6" t="s">
        <v>71</v>
      </c>
      <c r="G1553" s="6" t="s">
        <v>34</v>
      </c>
      <c r="H1553" s="6" t="n">
        <v>4</v>
      </c>
      <c r="I1553" s="7" t="n">
        <v>199.9900055</v>
      </c>
      <c r="J1553" s="6" t="n">
        <v>1</v>
      </c>
      <c r="K1553" s="7" t="n">
        <v>199.9900055</v>
      </c>
      <c r="L1553" s="7" t="n">
        <v>34</v>
      </c>
      <c r="M1553" s="8" t="n">
        <v>0.170000002</v>
      </c>
      <c r="N1553" s="7" t="n">
        <v>49.79999924</v>
      </c>
      <c r="O1553" s="12" t="n">
        <v>1</v>
      </c>
    </row>
    <row r="1554" customFormat="false" ht="15" hidden="false" customHeight="true" outlineLevel="0" collapsed="false">
      <c r="A1554" s="6" t="n">
        <v>34302</v>
      </c>
      <c r="B1554" s="6" t="s">
        <v>36</v>
      </c>
      <c r="C1554" s="6" t="s">
        <v>37</v>
      </c>
      <c r="D1554" s="6" t="s">
        <v>31</v>
      </c>
      <c r="E1554" s="6" t="s">
        <v>62</v>
      </c>
      <c r="F1554" s="6" t="s">
        <v>33</v>
      </c>
      <c r="G1554" s="6" t="s">
        <v>44</v>
      </c>
      <c r="H1554" s="6" t="n">
        <v>0</v>
      </c>
      <c r="I1554" s="7" t="n">
        <v>59.99000168</v>
      </c>
      <c r="J1554" s="6" t="n">
        <v>1</v>
      </c>
      <c r="K1554" s="7" t="n">
        <v>59.99000168</v>
      </c>
      <c r="L1554" s="7" t="n">
        <v>2.400000095</v>
      </c>
      <c r="M1554" s="8" t="n">
        <v>0.039999999</v>
      </c>
      <c r="N1554" s="7" t="n">
        <v>3.630000114</v>
      </c>
      <c r="O1554" s="12" t="n">
        <v>1</v>
      </c>
    </row>
    <row r="1555" customFormat="false" ht="15" hidden="false" customHeight="true" outlineLevel="0" collapsed="false">
      <c r="A1555" s="6" t="n">
        <v>7292</v>
      </c>
      <c r="B1555" s="6" t="s">
        <v>46</v>
      </c>
      <c r="C1555" s="6" t="s">
        <v>49</v>
      </c>
      <c r="D1555" s="6" t="s">
        <v>50</v>
      </c>
      <c r="E1555" s="6" t="s">
        <v>51</v>
      </c>
      <c r="F1555" s="6" t="s">
        <v>71</v>
      </c>
      <c r="G1555" s="6" t="s">
        <v>34</v>
      </c>
      <c r="H1555" s="6" t="n">
        <v>2</v>
      </c>
      <c r="I1555" s="7" t="n">
        <v>199.9900055</v>
      </c>
      <c r="J1555" s="6" t="n">
        <v>1</v>
      </c>
      <c r="K1555" s="7" t="n">
        <v>199.9900055</v>
      </c>
      <c r="L1555" s="7" t="n">
        <v>50</v>
      </c>
      <c r="M1555" s="8" t="n">
        <v>0.25</v>
      </c>
      <c r="N1555" s="7" t="n">
        <v>46.95000076</v>
      </c>
      <c r="O1555" s="12" t="n">
        <v>1</v>
      </c>
    </row>
    <row r="1556" customFormat="false" ht="15" hidden="false" customHeight="true" outlineLevel="0" collapsed="false">
      <c r="A1556" s="6" t="n">
        <v>18377</v>
      </c>
      <c r="B1556" s="6" t="s">
        <v>36</v>
      </c>
      <c r="C1556" s="6" t="s">
        <v>20</v>
      </c>
      <c r="D1556" s="6" t="s">
        <v>21</v>
      </c>
      <c r="E1556" s="6" t="s">
        <v>65</v>
      </c>
      <c r="F1556" s="6" t="s">
        <v>23</v>
      </c>
      <c r="G1556" s="6" t="s">
        <v>34</v>
      </c>
      <c r="H1556" s="6" t="n">
        <v>0</v>
      </c>
      <c r="I1556" s="7" t="n">
        <v>129.9900055</v>
      </c>
      <c r="J1556" s="6" t="n">
        <v>1</v>
      </c>
      <c r="K1556" s="7" t="n">
        <v>129.9900055</v>
      </c>
      <c r="L1556" s="7" t="n">
        <v>23.39999962</v>
      </c>
      <c r="M1556" s="8" t="n">
        <v>0.180000007</v>
      </c>
      <c r="N1556" s="7" t="n">
        <v>2.130000114</v>
      </c>
      <c r="O1556" s="9" t="n">
        <v>0</v>
      </c>
    </row>
    <row r="1557" customFormat="false" ht="15" hidden="false" customHeight="true" outlineLevel="0" collapsed="false">
      <c r="A1557" s="6" t="n">
        <v>15949</v>
      </c>
      <c r="B1557" s="6" t="s">
        <v>19</v>
      </c>
      <c r="C1557" s="6" t="s">
        <v>20</v>
      </c>
      <c r="D1557" s="6" t="s">
        <v>21</v>
      </c>
      <c r="E1557" s="6" t="s">
        <v>65</v>
      </c>
      <c r="F1557" s="6" t="s">
        <v>104</v>
      </c>
      <c r="G1557" s="6" t="s">
        <v>44</v>
      </c>
      <c r="H1557" s="6" t="n">
        <v>4</v>
      </c>
      <c r="I1557" s="7" t="n">
        <v>24.98999977</v>
      </c>
      <c r="J1557" s="6" t="n">
        <v>1</v>
      </c>
      <c r="K1557" s="7" t="n">
        <v>24.98999977</v>
      </c>
      <c r="L1557" s="7" t="n">
        <v>4</v>
      </c>
      <c r="M1557" s="8" t="n">
        <v>0.159999996</v>
      </c>
      <c r="N1557" s="7" t="n">
        <v>6.300000191</v>
      </c>
      <c r="O1557" s="12" t="n">
        <v>1</v>
      </c>
    </row>
    <row r="1558" customFormat="false" ht="15" hidden="false" customHeight="true" outlineLevel="0" collapsed="false">
      <c r="A1558" s="6" t="n">
        <v>12821</v>
      </c>
      <c r="B1558" s="6" t="s">
        <v>36</v>
      </c>
      <c r="C1558" s="6" t="s">
        <v>37</v>
      </c>
      <c r="D1558" s="6" t="s">
        <v>21</v>
      </c>
      <c r="E1558" s="6" t="s">
        <v>65</v>
      </c>
      <c r="F1558" s="6" t="s">
        <v>71</v>
      </c>
      <c r="G1558" s="6" t="s">
        <v>44</v>
      </c>
      <c r="H1558" s="6" t="n">
        <v>0</v>
      </c>
      <c r="I1558" s="7" t="n">
        <v>199.9900055</v>
      </c>
      <c r="J1558" s="6" t="n">
        <v>1</v>
      </c>
      <c r="K1558" s="7" t="n">
        <v>199.9900055</v>
      </c>
      <c r="L1558" s="7" t="n">
        <v>14</v>
      </c>
      <c r="M1558" s="8" t="n">
        <v>0.07</v>
      </c>
      <c r="N1558" s="7" t="n">
        <v>15.43999958</v>
      </c>
      <c r="O1558" s="9" t="n">
        <v>0</v>
      </c>
    </row>
    <row r="1559" customFormat="false" ht="15" hidden="false" customHeight="true" outlineLevel="0" collapsed="false">
      <c r="A1559" s="6" t="n">
        <v>15179</v>
      </c>
      <c r="B1559" s="6" t="s">
        <v>46</v>
      </c>
      <c r="C1559" s="6" t="s">
        <v>49</v>
      </c>
      <c r="D1559" s="6" t="s">
        <v>21</v>
      </c>
      <c r="E1559" s="6" t="s">
        <v>64</v>
      </c>
      <c r="F1559" s="6" t="s">
        <v>106</v>
      </c>
      <c r="G1559" s="6" t="s">
        <v>34</v>
      </c>
      <c r="H1559" s="6" t="n">
        <v>2</v>
      </c>
      <c r="I1559" s="7" t="n">
        <v>54.97000122</v>
      </c>
      <c r="J1559" s="6" t="n">
        <v>1</v>
      </c>
      <c r="K1559" s="7" t="n">
        <v>54.97000122</v>
      </c>
      <c r="L1559" s="7" t="n">
        <v>9.890000343</v>
      </c>
      <c r="M1559" s="8" t="n">
        <v>0.180000007</v>
      </c>
      <c r="N1559" s="7" t="n">
        <v>13.0699997</v>
      </c>
      <c r="O1559" s="12" t="n">
        <v>1</v>
      </c>
    </row>
    <row r="1560" customFormat="false" ht="15" hidden="false" customHeight="true" outlineLevel="0" collapsed="false">
      <c r="A1560" s="6" t="n">
        <v>54555</v>
      </c>
      <c r="B1560" s="6" t="s">
        <v>46</v>
      </c>
      <c r="C1560" s="6" t="s">
        <v>20</v>
      </c>
      <c r="D1560" s="6" t="s">
        <v>50</v>
      </c>
      <c r="E1560" s="6" t="s">
        <v>63</v>
      </c>
      <c r="F1560" s="6" t="s">
        <v>75</v>
      </c>
      <c r="G1560" s="6" t="s">
        <v>44</v>
      </c>
      <c r="H1560" s="6" t="n">
        <v>2</v>
      </c>
      <c r="I1560" s="7" t="n">
        <v>299.980011</v>
      </c>
      <c r="J1560" s="6" t="n">
        <v>1</v>
      </c>
      <c r="K1560" s="7" t="n">
        <v>299.980011</v>
      </c>
      <c r="L1560" s="7" t="n">
        <v>15</v>
      </c>
      <c r="M1560" s="8" t="n">
        <v>0.050000001</v>
      </c>
      <c r="N1560" s="7" t="n">
        <v>35.61999893</v>
      </c>
      <c r="O1560" s="12" t="n">
        <v>1</v>
      </c>
    </row>
    <row r="1561" customFormat="false" ht="15" hidden="false" customHeight="true" outlineLevel="0" collapsed="false">
      <c r="A1561" s="6" t="n">
        <v>29493</v>
      </c>
      <c r="B1561" s="6" t="s">
        <v>19</v>
      </c>
      <c r="C1561" s="6" t="s">
        <v>20</v>
      </c>
      <c r="D1561" s="6" t="s">
        <v>27</v>
      </c>
      <c r="E1561" s="6" t="s">
        <v>69</v>
      </c>
      <c r="F1561" s="6" t="s">
        <v>29</v>
      </c>
      <c r="G1561" s="6" t="s">
        <v>24</v>
      </c>
      <c r="H1561" s="6" t="n">
        <v>4</v>
      </c>
      <c r="I1561" s="7" t="n">
        <v>99.98999786</v>
      </c>
      <c r="J1561" s="6" t="n">
        <v>1</v>
      </c>
      <c r="K1561" s="7" t="n">
        <v>99.98999786</v>
      </c>
      <c r="L1561" s="7" t="n">
        <v>3</v>
      </c>
      <c r="M1561" s="8" t="n">
        <v>0.029999999</v>
      </c>
      <c r="N1561" s="7" t="n">
        <v>-15.22999954</v>
      </c>
      <c r="O1561" s="9" t="n">
        <v>0</v>
      </c>
    </row>
    <row r="1562" customFormat="false" ht="15" hidden="false" customHeight="true" outlineLevel="0" collapsed="false">
      <c r="A1562" s="6" t="n">
        <v>32757</v>
      </c>
      <c r="B1562" s="6" t="s">
        <v>19</v>
      </c>
      <c r="C1562" s="6" t="s">
        <v>37</v>
      </c>
      <c r="D1562" s="6" t="s">
        <v>31</v>
      </c>
      <c r="E1562" s="6" t="s">
        <v>56</v>
      </c>
      <c r="F1562" s="6" t="s">
        <v>29</v>
      </c>
      <c r="G1562" s="6" t="s">
        <v>24</v>
      </c>
      <c r="H1562" s="6" t="n">
        <v>4</v>
      </c>
      <c r="I1562" s="7" t="n">
        <v>99.98999786</v>
      </c>
      <c r="J1562" s="6" t="n">
        <v>1</v>
      </c>
      <c r="K1562" s="7" t="n">
        <v>99.98999786</v>
      </c>
      <c r="L1562" s="7" t="n">
        <v>0</v>
      </c>
      <c r="M1562" s="8" t="n">
        <v>0</v>
      </c>
      <c r="N1562" s="7" t="n">
        <v>27</v>
      </c>
      <c r="O1562" s="9" t="n">
        <v>0</v>
      </c>
    </row>
    <row r="1563" customFormat="false" ht="15" hidden="false" customHeight="true" outlineLevel="0" collapsed="false">
      <c r="A1563" s="6" t="n">
        <v>50703</v>
      </c>
      <c r="B1563" s="6" t="s">
        <v>46</v>
      </c>
      <c r="C1563" s="6" t="s">
        <v>49</v>
      </c>
      <c r="D1563" s="6" t="s">
        <v>27</v>
      </c>
      <c r="E1563" s="6" t="s">
        <v>79</v>
      </c>
      <c r="F1563" s="6" t="s">
        <v>57</v>
      </c>
      <c r="G1563" s="6" t="s">
        <v>47</v>
      </c>
      <c r="H1563" s="6" t="n">
        <v>2</v>
      </c>
      <c r="I1563" s="7" t="n">
        <v>50</v>
      </c>
      <c r="J1563" s="6" t="n">
        <v>5</v>
      </c>
      <c r="K1563" s="7" t="n">
        <v>250</v>
      </c>
      <c r="L1563" s="7" t="n">
        <v>42.5</v>
      </c>
      <c r="M1563" s="8" t="n">
        <v>0.170000002</v>
      </c>
      <c r="N1563" s="7" t="n">
        <v>25.94000053</v>
      </c>
      <c r="O1563" s="12" t="n">
        <v>1</v>
      </c>
    </row>
    <row r="1564" customFormat="false" ht="15" hidden="false" customHeight="true" outlineLevel="0" collapsed="false">
      <c r="A1564" s="6" t="n">
        <v>23779</v>
      </c>
      <c r="B1564" s="6" t="s">
        <v>46</v>
      </c>
      <c r="C1564" s="6" t="s">
        <v>20</v>
      </c>
      <c r="D1564" s="6" t="s">
        <v>27</v>
      </c>
      <c r="E1564" s="6" t="s">
        <v>69</v>
      </c>
      <c r="F1564" s="6" t="s">
        <v>75</v>
      </c>
      <c r="G1564" s="6" t="s">
        <v>44</v>
      </c>
      <c r="H1564" s="6" t="n">
        <v>2</v>
      </c>
      <c r="I1564" s="7" t="n">
        <v>299.980011</v>
      </c>
      <c r="J1564" s="6" t="n">
        <v>1</v>
      </c>
      <c r="K1564" s="7" t="n">
        <v>299.980011</v>
      </c>
      <c r="L1564" s="7" t="n">
        <v>21</v>
      </c>
      <c r="M1564" s="8" t="n">
        <v>0.07</v>
      </c>
      <c r="N1564" s="7" t="n">
        <v>20.92000008</v>
      </c>
      <c r="O1564" s="12" t="n">
        <v>1</v>
      </c>
    </row>
    <row r="1565" customFormat="false" ht="15" hidden="false" customHeight="true" outlineLevel="0" collapsed="false">
      <c r="A1565" s="6" t="n">
        <v>28129</v>
      </c>
      <c r="B1565" s="6" t="s">
        <v>19</v>
      </c>
      <c r="C1565" s="6" t="s">
        <v>20</v>
      </c>
      <c r="D1565" s="6" t="s">
        <v>27</v>
      </c>
      <c r="E1565" s="6" t="s">
        <v>54</v>
      </c>
      <c r="F1565" s="6" t="s">
        <v>71</v>
      </c>
      <c r="G1565" s="6" t="s">
        <v>34</v>
      </c>
      <c r="H1565" s="6" t="n">
        <v>4</v>
      </c>
      <c r="I1565" s="7" t="n">
        <v>199.9900055</v>
      </c>
      <c r="J1565" s="6" t="n">
        <v>1</v>
      </c>
      <c r="K1565" s="7" t="n">
        <v>199.9900055</v>
      </c>
      <c r="L1565" s="7" t="n">
        <v>14</v>
      </c>
      <c r="M1565" s="8" t="n">
        <v>0.07</v>
      </c>
      <c r="N1565" s="7" t="n">
        <v>-16.37000084</v>
      </c>
      <c r="O1565" s="12" t="n">
        <v>1</v>
      </c>
    </row>
    <row r="1566" customFormat="false" ht="15" hidden="false" customHeight="true" outlineLevel="0" collapsed="false">
      <c r="A1566" s="6" t="n">
        <v>68527</v>
      </c>
      <c r="B1566" s="6" t="s">
        <v>19</v>
      </c>
      <c r="C1566" s="6" t="s">
        <v>49</v>
      </c>
      <c r="D1566" s="6" t="s">
        <v>21</v>
      </c>
      <c r="E1566" s="6" t="s">
        <v>65</v>
      </c>
      <c r="F1566" s="6" t="s">
        <v>33</v>
      </c>
      <c r="G1566" s="6" t="s">
        <v>47</v>
      </c>
      <c r="H1566" s="6" t="n">
        <v>4</v>
      </c>
      <c r="I1566" s="7" t="n">
        <v>59.99000168</v>
      </c>
      <c r="J1566" s="6" t="n">
        <v>3</v>
      </c>
      <c r="K1566" s="7" t="n">
        <v>179.9700012</v>
      </c>
      <c r="L1566" s="7" t="n">
        <v>3.599999905</v>
      </c>
      <c r="M1566" s="8" t="n">
        <v>0.02</v>
      </c>
      <c r="N1566" s="7" t="n">
        <v>47.61999893</v>
      </c>
      <c r="O1566" s="9" t="n">
        <v>0</v>
      </c>
    </row>
    <row r="1567" customFormat="false" ht="15" hidden="false" customHeight="true" outlineLevel="0" collapsed="false">
      <c r="A1567" s="6" t="n">
        <v>30092</v>
      </c>
      <c r="B1567" s="6" t="s">
        <v>19</v>
      </c>
      <c r="C1567" s="6" t="s">
        <v>20</v>
      </c>
      <c r="D1567" s="6" t="s">
        <v>27</v>
      </c>
      <c r="E1567" s="6" t="s">
        <v>42</v>
      </c>
      <c r="F1567" s="6" t="s">
        <v>23</v>
      </c>
      <c r="G1567" s="6" t="s">
        <v>34</v>
      </c>
      <c r="H1567" s="6" t="n">
        <v>4</v>
      </c>
      <c r="I1567" s="7" t="n">
        <v>129.9900055</v>
      </c>
      <c r="J1567" s="6" t="n">
        <v>1</v>
      </c>
      <c r="K1567" s="7" t="n">
        <v>129.9900055</v>
      </c>
      <c r="L1567" s="7" t="n">
        <v>26</v>
      </c>
      <c r="M1567" s="8" t="n">
        <v>0.200000003</v>
      </c>
      <c r="N1567" s="7" t="n">
        <v>29.12000084</v>
      </c>
      <c r="O1567" s="9" t="n">
        <v>0</v>
      </c>
    </row>
    <row r="1568" customFormat="false" ht="15" hidden="false" customHeight="true" outlineLevel="0" collapsed="false">
      <c r="A1568" s="6" t="n">
        <v>44085</v>
      </c>
      <c r="B1568" s="6" t="s">
        <v>19</v>
      </c>
      <c r="C1568" s="6" t="s">
        <v>20</v>
      </c>
      <c r="D1568" s="6" t="s">
        <v>21</v>
      </c>
      <c r="E1568" s="6" t="s">
        <v>66</v>
      </c>
      <c r="F1568" s="6" t="s">
        <v>40</v>
      </c>
      <c r="G1568" s="6" t="s">
        <v>34</v>
      </c>
      <c r="H1568" s="6" t="n">
        <v>4</v>
      </c>
      <c r="I1568" s="7" t="n">
        <v>399.980011</v>
      </c>
      <c r="J1568" s="6" t="n">
        <v>1</v>
      </c>
      <c r="K1568" s="7" t="n">
        <v>399.980011</v>
      </c>
      <c r="L1568" s="7" t="n">
        <v>20</v>
      </c>
      <c r="M1568" s="8" t="n">
        <v>0.050000001</v>
      </c>
      <c r="N1568" s="7" t="n">
        <v>-588.9699707</v>
      </c>
      <c r="O1568" s="12" t="n">
        <v>1</v>
      </c>
    </row>
    <row r="1569" customFormat="false" ht="15" hidden="false" customHeight="true" outlineLevel="0" collapsed="false">
      <c r="A1569" s="6" t="n">
        <v>3836</v>
      </c>
      <c r="B1569" s="6" t="s">
        <v>19</v>
      </c>
      <c r="C1569" s="6" t="s">
        <v>20</v>
      </c>
      <c r="D1569" s="6" t="s">
        <v>50</v>
      </c>
      <c r="E1569" s="6" t="s">
        <v>51</v>
      </c>
      <c r="F1569" s="6" t="s">
        <v>33</v>
      </c>
      <c r="G1569" s="6" t="s">
        <v>34</v>
      </c>
      <c r="H1569" s="6" t="n">
        <v>4</v>
      </c>
      <c r="I1569" s="7" t="n">
        <v>59.99000168</v>
      </c>
      <c r="J1569" s="6" t="n">
        <v>3</v>
      </c>
      <c r="K1569" s="7" t="n">
        <v>179.9700012</v>
      </c>
      <c r="L1569" s="7" t="n">
        <v>32.38999939</v>
      </c>
      <c r="M1569" s="8" t="n">
        <v>0.180000007</v>
      </c>
      <c r="N1569" s="7" t="n">
        <v>14.76000023</v>
      </c>
      <c r="O1569" s="9" t="n">
        <v>0</v>
      </c>
    </row>
    <row r="1570" customFormat="false" ht="15" hidden="false" customHeight="true" outlineLevel="0" collapsed="false">
      <c r="A1570" s="6" t="n">
        <v>64771</v>
      </c>
      <c r="B1570" s="6" t="s">
        <v>19</v>
      </c>
      <c r="C1570" s="6" t="s">
        <v>49</v>
      </c>
      <c r="D1570" s="6" t="s">
        <v>21</v>
      </c>
      <c r="E1570" s="6" t="s">
        <v>64</v>
      </c>
      <c r="F1570" s="6" t="s">
        <v>29</v>
      </c>
      <c r="G1570" s="6" t="s">
        <v>44</v>
      </c>
      <c r="H1570" s="6" t="n">
        <v>4</v>
      </c>
      <c r="I1570" s="7" t="n">
        <v>99.98999786</v>
      </c>
      <c r="J1570" s="6" t="n">
        <v>1</v>
      </c>
      <c r="K1570" s="7" t="n">
        <v>99.98999786</v>
      </c>
      <c r="L1570" s="7" t="n">
        <v>2</v>
      </c>
      <c r="M1570" s="8" t="n">
        <v>0.02</v>
      </c>
      <c r="N1570" s="7" t="n">
        <v>3.920000076</v>
      </c>
      <c r="O1570" s="9" t="n">
        <v>0</v>
      </c>
    </row>
    <row r="1571" customFormat="false" ht="15" hidden="false" customHeight="true" outlineLevel="0" collapsed="false">
      <c r="A1571" s="6" t="n">
        <v>61096</v>
      </c>
      <c r="B1571" s="6" t="s">
        <v>46</v>
      </c>
      <c r="C1571" s="6" t="s">
        <v>20</v>
      </c>
      <c r="D1571" s="6" t="s">
        <v>50</v>
      </c>
      <c r="E1571" s="6" t="s">
        <v>63</v>
      </c>
      <c r="F1571" s="6" t="s">
        <v>114</v>
      </c>
      <c r="G1571" s="6" t="s">
        <v>47</v>
      </c>
      <c r="H1571" s="6" t="n">
        <v>2</v>
      </c>
      <c r="I1571" s="7" t="n">
        <v>129.9900055</v>
      </c>
      <c r="J1571" s="6" t="n">
        <v>1</v>
      </c>
      <c r="K1571" s="7" t="n">
        <v>129.9900055</v>
      </c>
      <c r="L1571" s="7" t="n">
        <v>15.60000038</v>
      </c>
      <c r="M1571" s="8" t="n">
        <v>0.119999997</v>
      </c>
      <c r="N1571" s="7" t="n">
        <v>-120.1100006</v>
      </c>
      <c r="O1571" s="9" t="n">
        <v>0</v>
      </c>
    </row>
    <row r="1572" customFormat="false" ht="15" hidden="false" customHeight="true" outlineLevel="0" collapsed="false">
      <c r="A1572" s="6" t="n">
        <v>56755</v>
      </c>
      <c r="B1572" s="6" t="s">
        <v>26</v>
      </c>
      <c r="C1572" s="6" t="s">
        <v>49</v>
      </c>
      <c r="D1572" s="6" t="s">
        <v>50</v>
      </c>
      <c r="E1572" s="6" t="s">
        <v>72</v>
      </c>
      <c r="F1572" s="6" t="s">
        <v>58</v>
      </c>
      <c r="G1572" s="6" t="s">
        <v>24</v>
      </c>
      <c r="H1572" s="6" t="n">
        <v>1</v>
      </c>
      <c r="I1572" s="7" t="n">
        <v>49.97999954</v>
      </c>
      <c r="J1572" s="6" t="n">
        <v>3</v>
      </c>
      <c r="K1572" s="7" t="n">
        <v>149.9400024</v>
      </c>
      <c r="L1572" s="7" t="n">
        <v>4.5</v>
      </c>
      <c r="M1572" s="8" t="n">
        <v>0.029999999</v>
      </c>
      <c r="N1572" s="7" t="n">
        <v>69.80999756</v>
      </c>
      <c r="O1572" s="12" t="n">
        <v>1</v>
      </c>
    </row>
    <row r="1573" customFormat="false" ht="15" hidden="false" customHeight="true" outlineLevel="0" collapsed="false">
      <c r="A1573" s="6" t="n">
        <v>53234</v>
      </c>
      <c r="B1573" s="6" t="s">
        <v>19</v>
      </c>
      <c r="C1573" s="6" t="s">
        <v>37</v>
      </c>
      <c r="D1573" s="6" t="s">
        <v>50</v>
      </c>
      <c r="E1573" s="6" t="s">
        <v>51</v>
      </c>
      <c r="F1573" s="6" t="s">
        <v>71</v>
      </c>
      <c r="G1573" s="6" t="s">
        <v>44</v>
      </c>
      <c r="H1573" s="6" t="n">
        <v>4</v>
      </c>
      <c r="I1573" s="7" t="n">
        <v>199.9900055</v>
      </c>
      <c r="J1573" s="6" t="n">
        <v>1</v>
      </c>
      <c r="K1573" s="7" t="n">
        <v>199.9900055</v>
      </c>
      <c r="L1573" s="7" t="n">
        <v>8</v>
      </c>
      <c r="M1573" s="8" t="n">
        <v>0.039999999</v>
      </c>
      <c r="N1573" s="7" t="n">
        <v>80.63999939</v>
      </c>
      <c r="O1573" s="12" t="n">
        <v>1</v>
      </c>
    </row>
    <row r="1574" customFormat="false" ht="15" hidden="false" customHeight="true" outlineLevel="0" collapsed="false">
      <c r="A1574" s="6" t="n">
        <v>30965</v>
      </c>
      <c r="B1574" s="6" t="s">
        <v>19</v>
      </c>
      <c r="C1574" s="6" t="s">
        <v>37</v>
      </c>
      <c r="D1574" s="6" t="s">
        <v>27</v>
      </c>
      <c r="E1574" s="6" t="s">
        <v>42</v>
      </c>
      <c r="F1574" s="6" t="s">
        <v>57</v>
      </c>
      <c r="G1574" s="6" t="s">
        <v>34</v>
      </c>
      <c r="H1574" s="6" t="n">
        <v>4</v>
      </c>
      <c r="I1574" s="7" t="n">
        <v>50</v>
      </c>
      <c r="J1574" s="6" t="n">
        <v>3</v>
      </c>
      <c r="K1574" s="7" t="n">
        <v>150</v>
      </c>
      <c r="L1574" s="7" t="n">
        <v>7.5</v>
      </c>
      <c r="M1574" s="8" t="n">
        <v>0.050000001</v>
      </c>
      <c r="N1574" s="7" t="n">
        <v>64.12999725</v>
      </c>
      <c r="O1574" s="12" t="n">
        <v>1</v>
      </c>
    </row>
    <row r="1575" customFormat="false" ht="15" hidden="false" customHeight="true" outlineLevel="0" collapsed="false">
      <c r="A1575" s="6" t="n">
        <v>7716</v>
      </c>
      <c r="B1575" s="6" t="s">
        <v>26</v>
      </c>
      <c r="C1575" s="6" t="s">
        <v>20</v>
      </c>
      <c r="D1575" s="6" t="s">
        <v>50</v>
      </c>
      <c r="E1575" s="6" t="s">
        <v>63</v>
      </c>
      <c r="F1575" s="6" t="s">
        <v>33</v>
      </c>
      <c r="G1575" s="6" t="s">
        <v>34</v>
      </c>
      <c r="H1575" s="6" t="n">
        <v>1</v>
      </c>
      <c r="I1575" s="7" t="n">
        <v>59.99000168</v>
      </c>
      <c r="J1575" s="6" t="n">
        <v>3</v>
      </c>
      <c r="K1575" s="7" t="n">
        <v>179.9700012</v>
      </c>
      <c r="L1575" s="7" t="n">
        <v>44.99000168</v>
      </c>
      <c r="M1575" s="8" t="n">
        <v>0.25</v>
      </c>
      <c r="N1575" s="7" t="n">
        <v>-90.02999878</v>
      </c>
      <c r="O1575" s="12" t="n">
        <v>1</v>
      </c>
    </row>
    <row r="1576" customFormat="false" ht="15" hidden="false" customHeight="true" outlineLevel="0" collapsed="false">
      <c r="A1576" s="6" t="n">
        <v>58497</v>
      </c>
      <c r="B1576" s="6" t="s">
        <v>36</v>
      </c>
      <c r="C1576" s="6" t="s">
        <v>20</v>
      </c>
      <c r="D1576" s="6" t="s">
        <v>50</v>
      </c>
      <c r="E1576" s="6" t="s">
        <v>51</v>
      </c>
      <c r="F1576" s="6" t="s">
        <v>33</v>
      </c>
      <c r="G1576" s="6" t="s">
        <v>34</v>
      </c>
      <c r="H1576" s="6" t="n">
        <v>0</v>
      </c>
      <c r="I1576" s="7" t="n">
        <v>59.99000168</v>
      </c>
      <c r="J1576" s="6" t="n">
        <v>3</v>
      </c>
      <c r="K1576" s="7" t="n">
        <v>179.9700012</v>
      </c>
      <c r="L1576" s="7" t="n">
        <v>21.60000038</v>
      </c>
      <c r="M1576" s="8" t="n">
        <v>0.119999997</v>
      </c>
      <c r="N1576" s="7" t="n">
        <v>42.75999832</v>
      </c>
      <c r="O1576" s="12" t="n">
        <v>1</v>
      </c>
    </row>
    <row r="1577" customFormat="false" ht="15" hidden="false" customHeight="true" outlineLevel="0" collapsed="false">
      <c r="A1577" s="6" t="n">
        <v>62552</v>
      </c>
      <c r="B1577" s="6" t="s">
        <v>19</v>
      </c>
      <c r="C1577" s="6" t="s">
        <v>37</v>
      </c>
      <c r="D1577" s="6" t="s">
        <v>21</v>
      </c>
      <c r="E1577" s="6" t="s">
        <v>65</v>
      </c>
      <c r="F1577" s="6" t="s">
        <v>33</v>
      </c>
      <c r="G1577" s="6" t="s">
        <v>44</v>
      </c>
      <c r="H1577" s="6" t="n">
        <v>4</v>
      </c>
      <c r="I1577" s="7" t="n">
        <v>59.99000168</v>
      </c>
      <c r="J1577" s="6" t="n">
        <v>4</v>
      </c>
      <c r="K1577" s="7" t="n">
        <v>239.9600067</v>
      </c>
      <c r="L1577" s="7" t="n">
        <v>16.79999924</v>
      </c>
      <c r="M1577" s="8" t="n">
        <v>0.07</v>
      </c>
      <c r="N1577" s="7" t="n">
        <v>107.1200027</v>
      </c>
      <c r="O1577" s="9" t="n">
        <v>0</v>
      </c>
    </row>
    <row r="1578" customFormat="false" ht="15" hidden="false" customHeight="true" outlineLevel="0" collapsed="false">
      <c r="A1578" s="6" t="n">
        <v>8148</v>
      </c>
      <c r="B1578" s="6" t="s">
        <v>19</v>
      </c>
      <c r="C1578" s="6" t="s">
        <v>37</v>
      </c>
      <c r="D1578" s="6" t="s">
        <v>50</v>
      </c>
      <c r="E1578" s="6" t="s">
        <v>72</v>
      </c>
      <c r="F1578" s="6" t="s">
        <v>33</v>
      </c>
      <c r="G1578" s="6" t="s">
        <v>34</v>
      </c>
      <c r="H1578" s="6" t="n">
        <v>4</v>
      </c>
      <c r="I1578" s="7" t="n">
        <v>59.99000168</v>
      </c>
      <c r="J1578" s="6" t="n">
        <v>4</v>
      </c>
      <c r="K1578" s="7" t="n">
        <v>239.9600067</v>
      </c>
      <c r="L1578" s="7" t="n">
        <v>12</v>
      </c>
      <c r="M1578" s="8" t="n">
        <v>0.050000001</v>
      </c>
      <c r="N1578" s="7" t="n">
        <v>109.4199982</v>
      </c>
      <c r="O1578" s="9" t="n">
        <v>0</v>
      </c>
    </row>
    <row r="1579" customFormat="false" ht="15" hidden="false" customHeight="true" outlineLevel="0" collapsed="false">
      <c r="A1579" s="6" t="n">
        <v>47197</v>
      </c>
      <c r="B1579" s="6" t="s">
        <v>19</v>
      </c>
      <c r="C1579" s="6" t="s">
        <v>20</v>
      </c>
      <c r="D1579" s="6" t="s">
        <v>27</v>
      </c>
      <c r="E1579" s="6" t="s">
        <v>79</v>
      </c>
      <c r="F1579" s="6" t="s">
        <v>90</v>
      </c>
      <c r="G1579" s="6" t="s">
        <v>47</v>
      </c>
      <c r="H1579" s="6" t="n">
        <v>4</v>
      </c>
      <c r="I1579" s="7" t="n">
        <v>44.99000168</v>
      </c>
      <c r="J1579" s="6" t="n">
        <v>1</v>
      </c>
      <c r="K1579" s="7" t="n">
        <v>44.99000168</v>
      </c>
      <c r="L1579" s="7" t="n">
        <v>7.650000095</v>
      </c>
      <c r="M1579" s="8" t="n">
        <v>0.170000002</v>
      </c>
      <c r="N1579" s="7" t="n">
        <v>17.92000008</v>
      </c>
      <c r="O1579" s="9" t="n">
        <v>0</v>
      </c>
    </row>
    <row r="1580" customFormat="false" ht="15" hidden="false" customHeight="true" outlineLevel="0" collapsed="false">
      <c r="A1580" s="6" t="n">
        <v>37879</v>
      </c>
      <c r="B1580" s="6" t="s">
        <v>19</v>
      </c>
      <c r="C1580" s="6" t="s">
        <v>37</v>
      </c>
      <c r="D1580" s="6" t="s">
        <v>31</v>
      </c>
      <c r="E1580" s="6" t="s">
        <v>56</v>
      </c>
      <c r="F1580" s="6" t="s">
        <v>23</v>
      </c>
      <c r="G1580" s="6" t="s">
        <v>34</v>
      </c>
      <c r="H1580" s="6" t="n">
        <v>4</v>
      </c>
      <c r="I1580" s="7" t="n">
        <v>129.9900055</v>
      </c>
      <c r="J1580" s="6" t="n">
        <v>1</v>
      </c>
      <c r="K1580" s="7" t="n">
        <v>129.9900055</v>
      </c>
      <c r="L1580" s="7" t="n">
        <v>7.150000095</v>
      </c>
      <c r="M1580" s="8" t="n">
        <v>0.059999999</v>
      </c>
      <c r="N1580" s="7" t="n">
        <v>39.31000137</v>
      </c>
      <c r="O1580" s="12" t="n">
        <v>1</v>
      </c>
    </row>
    <row r="1581" customFormat="false" ht="15" hidden="false" customHeight="true" outlineLevel="0" collapsed="false">
      <c r="A1581" s="6" t="n">
        <v>37816</v>
      </c>
      <c r="B1581" s="6" t="s">
        <v>46</v>
      </c>
      <c r="C1581" s="6" t="s">
        <v>20</v>
      </c>
      <c r="D1581" s="6" t="s">
        <v>31</v>
      </c>
      <c r="E1581" s="6" t="s">
        <v>56</v>
      </c>
      <c r="F1581" s="6" t="s">
        <v>71</v>
      </c>
      <c r="G1581" s="6" t="s">
        <v>47</v>
      </c>
      <c r="H1581" s="6" t="n">
        <v>2</v>
      </c>
      <c r="I1581" s="7" t="n">
        <v>199.9900055</v>
      </c>
      <c r="J1581" s="6" t="n">
        <v>1</v>
      </c>
      <c r="K1581" s="7" t="n">
        <v>199.9900055</v>
      </c>
      <c r="L1581" s="7" t="n">
        <v>14</v>
      </c>
      <c r="M1581" s="8" t="n">
        <v>0.07</v>
      </c>
      <c r="N1581" s="7" t="n">
        <v>52.08000183</v>
      </c>
      <c r="O1581" s="9" t="n">
        <v>0</v>
      </c>
    </row>
    <row r="1582" customFormat="false" ht="15" hidden="false" customHeight="true" outlineLevel="0" collapsed="false">
      <c r="A1582" s="6" t="n">
        <v>52823</v>
      </c>
      <c r="B1582" s="6" t="s">
        <v>19</v>
      </c>
      <c r="C1582" s="6" t="s">
        <v>37</v>
      </c>
      <c r="D1582" s="6" t="s">
        <v>50</v>
      </c>
      <c r="E1582" s="6" t="s">
        <v>51</v>
      </c>
      <c r="F1582" s="6" t="s">
        <v>73</v>
      </c>
      <c r="G1582" s="6" t="s">
        <v>34</v>
      </c>
      <c r="H1582" s="6" t="n">
        <v>4</v>
      </c>
      <c r="I1582" s="7" t="n">
        <v>39.99000168</v>
      </c>
      <c r="J1582" s="6" t="n">
        <v>1</v>
      </c>
      <c r="K1582" s="7" t="n">
        <v>39.99000168</v>
      </c>
      <c r="L1582" s="7" t="n">
        <v>8</v>
      </c>
      <c r="M1582" s="8" t="n">
        <v>0.200000003</v>
      </c>
      <c r="N1582" s="7" t="n">
        <v>-10.14000034</v>
      </c>
      <c r="O1582" s="9" t="n">
        <v>0</v>
      </c>
    </row>
    <row r="1583" customFormat="false" ht="15" hidden="false" customHeight="true" outlineLevel="0" collapsed="false">
      <c r="A1583" s="6" t="n">
        <v>74612</v>
      </c>
      <c r="B1583" s="6" t="s">
        <v>26</v>
      </c>
      <c r="C1583" s="6" t="s">
        <v>37</v>
      </c>
      <c r="D1583" s="6" t="s">
        <v>27</v>
      </c>
      <c r="E1583" s="6" t="s">
        <v>54</v>
      </c>
      <c r="F1583" s="6" t="s">
        <v>91</v>
      </c>
      <c r="G1583" s="6" t="s">
        <v>34</v>
      </c>
      <c r="H1583" s="6" t="n">
        <v>1</v>
      </c>
      <c r="I1583" s="7" t="n">
        <v>252.8800049</v>
      </c>
      <c r="J1583" s="6" t="n">
        <v>1</v>
      </c>
      <c r="K1583" s="7" t="n">
        <v>252.8800049</v>
      </c>
      <c r="L1583" s="7" t="n">
        <v>22.76000023</v>
      </c>
      <c r="M1583" s="8" t="n">
        <v>0.090000004</v>
      </c>
      <c r="N1583" s="7" t="n">
        <v>80.54000092</v>
      </c>
      <c r="O1583" s="12" t="n">
        <v>1</v>
      </c>
    </row>
    <row r="1584" customFormat="false" ht="15" hidden="false" customHeight="true" outlineLevel="0" collapsed="false">
      <c r="A1584" s="6" t="n">
        <v>9992</v>
      </c>
      <c r="B1584" s="6" t="s">
        <v>26</v>
      </c>
      <c r="C1584" s="6" t="s">
        <v>20</v>
      </c>
      <c r="D1584" s="6" t="s">
        <v>50</v>
      </c>
      <c r="E1584" s="6" t="s">
        <v>51</v>
      </c>
      <c r="F1584" s="6" t="s">
        <v>33</v>
      </c>
      <c r="G1584" s="6" t="s">
        <v>44</v>
      </c>
      <c r="H1584" s="6" t="n">
        <v>1</v>
      </c>
      <c r="I1584" s="7" t="n">
        <v>59.99000168</v>
      </c>
      <c r="J1584" s="6" t="n">
        <v>4</v>
      </c>
      <c r="K1584" s="7" t="n">
        <v>239.9600067</v>
      </c>
      <c r="L1584" s="7" t="n">
        <v>21.60000038</v>
      </c>
      <c r="M1584" s="8" t="n">
        <v>0.090000004</v>
      </c>
      <c r="N1584" s="7" t="n">
        <v>4.369999886</v>
      </c>
      <c r="O1584" s="12" t="n">
        <v>1</v>
      </c>
    </row>
    <row r="1585" customFormat="false" ht="15" hidden="false" customHeight="true" outlineLevel="0" collapsed="false">
      <c r="A1585" s="6" t="n">
        <v>5330</v>
      </c>
      <c r="B1585" s="6" t="s">
        <v>19</v>
      </c>
      <c r="C1585" s="6" t="s">
        <v>20</v>
      </c>
      <c r="D1585" s="6" t="s">
        <v>50</v>
      </c>
      <c r="E1585" s="6" t="s">
        <v>63</v>
      </c>
      <c r="F1585" s="6" t="s">
        <v>58</v>
      </c>
      <c r="G1585" s="6" t="s">
        <v>44</v>
      </c>
      <c r="H1585" s="6" t="n">
        <v>4</v>
      </c>
      <c r="I1585" s="7" t="n">
        <v>49.97999954</v>
      </c>
      <c r="J1585" s="6" t="n">
        <v>3</v>
      </c>
      <c r="K1585" s="7" t="n">
        <v>149.9400024</v>
      </c>
      <c r="L1585" s="7" t="n">
        <v>37.49000168</v>
      </c>
      <c r="M1585" s="8" t="n">
        <v>0.25</v>
      </c>
      <c r="N1585" s="7" t="n">
        <v>55.09999847</v>
      </c>
      <c r="O1585" s="12" t="n">
        <v>1</v>
      </c>
    </row>
    <row r="1586" customFormat="false" ht="15" hidden="false" customHeight="true" outlineLevel="0" collapsed="false">
      <c r="A1586" s="6" t="n">
        <v>51909</v>
      </c>
      <c r="B1586" s="6" t="s">
        <v>36</v>
      </c>
      <c r="C1586" s="6" t="s">
        <v>20</v>
      </c>
      <c r="D1586" s="6" t="s">
        <v>50</v>
      </c>
      <c r="E1586" s="6" t="s">
        <v>72</v>
      </c>
      <c r="F1586" s="6" t="s">
        <v>23</v>
      </c>
      <c r="G1586" s="6" t="s">
        <v>34</v>
      </c>
      <c r="H1586" s="6" t="n">
        <v>0</v>
      </c>
      <c r="I1586" s="7" t="n">
        <v>129.9900055</v>
      </c>
      <c r="J1586" s="6" t="n">
        <v>1</v>
      </c>
      <c r="K1586" s="7" t="n">
        <v>129.9900055</v>
      </c>
      <c r="L1586" s="7" t="n">
        <v>15.60000038</v>
      </c>
      <c r="M1586" s="8" t="n">
        <v>0.119999997</v>
      </c>
      <c r="N1586" s="7" t="n">
        <v>41.52000046</v>
      </c>
      <c r="O1586" s="12" t="n">
        <v>1</v>
      </c>
    </row>
    <row r="1587" customFormat="false" ht="15" hidden="false" customHeight="true" outlineLevel="0" collapsed="false">
      <c r="A1587" s="6" t="n">
        <v>45277</v>
      </c>
      <c r="B1587" s="6" t="s">
        <v>26</v>
      </c>
      <c r="C1587" s="6" t="s">
        <v>20</v>
      </c>
      <c r="D1587" s="6" t="s">
        <v>21</v>
      </c>
      <c r="E1587" s="6" t="s">
        <v>66</v>
      </c>
      <c r="F1587" s="6" t="s">
        <v>73</v>
      </c>
      <c r="G1587" s="6" t="s">
        <v>34</v>
      </c>
      <c r="H1587" s="6" t="n">
        <v>1</v>
      </c>
      <c r="I1587" s="7" t="n">
        <v>39.99000168</v>
      </c>
      <c r="J1587" s="6" t="n">
        <v>3</v>
      </c>
      <c r="K1587" s="7" t="n">
        <v>119.9700012</v>
      </c>
      <c r="L1587" s="7" t="n">
        <v>4.800000191</v>
      </c>
      <c r="M1587" s="8" t="n">
        <v>0.039999999</v>
      </c>
      <c r="N1587" s="7" t="n">
        <v>54.13000107</v>
      </c>
      <c r="O1587" s="12" t="n">
        <v>1</v>
      </c>
    </row>
    <row r="1588" customFormat="false" ht="15" hidden="false" customHeight="true" outlineLevel="0" collapsed="false">
      <c r="A1588" s="6" t="n">
        <v>54857</v>
      </c>
      <c r="B1588" s="6" t="s">
        <v>19</v>
      </c>
      <c r="C1588" s="6" t="s">
        <v>37</v>
      </c>
      <c r="D1588" s="6" t="s">
        <v>50</v>
      </c>
      <c r="E1588" s="6" t="s">
        <v>51</v>
      </c>
      <c r="F1588" s="6" t="s">
        <v>33</v>
      </c>
      <c r="G1588" s="6" t="s">
        <v>34</v>
      </c>
      <c r="H1588" s="6" t="n">
        <v>4</v>
      </c>
      <c r="I1588" s="7" t="n">
        <v>59.99000168</v>
      </c>
      <c r="J1588" s="6" t="n">
        <v>1</v>
      </c>
      <c r="K1588" s="7" t="n">
        <v>59.99000168</v>
      </c>
      <c r="L1588" s="7" t="n">
        <v>10.19999981</v>
      </c>
      <c r="M1588" s="8" t="n">
        <v>0.170000002</v>
      </c>
      <c r="N1588" s="7" t="n">
        <v>6.21999979</v>
      </c>
      <c r="O1588" s="9" t="n">
        <v>0</v>
      </c>
    </row>
    <row r="1589" customFormat="false" ht="15" hidden="false" customHeight="true" outlineLevel="0" collapsed="false">
      <c r="A1589" s="6" t="n">
        <v>6266</v>
      </c>
      <c r="B1589" s="6" t="s">
        <v>19</v>
      </c>
      <c r="C1589" s="6" t="s">
        <v>37</v>
      </c>
      <c r="D1589" s="6" t="s">
        <v>50</v>
      </c>
      <c r="E1589" s="6" t="s">
        <v>51</v>
      </c>
      <c r="F1589" s="6" t="s">
        <v>23</v>
      </c>
      <c r="G1589" s="6" t="s">
        <v>44</v>
      </c>
      <c r="H1589" s="6" t="n">
        <v>4</v>
      </c>
      <c r="I1589" s="7" t="n">
        <v>129.9900055</v>
      </c>
      <c r="J1589" s="6" t="n">
        <v>1</v>
      </c>
      <c r="K1589" s="7" t="n">
        <v>129.9900055</v>
      </c>
      <c r="L1589" s="7" t="n">
        <v>1.299999952</v>
      </c>
      <c r="M1589" s="8" t="n">
        <v>0.01</v>
      </c>
      <c r="N1589" s="7" t="n">
        <v>-14.53999996</v>
      </c>
      <c r="O1589" s="9" t="n">
        <v>0</v>
      </c>
    </row>
    <row r="1590" customFormat="false" ht="15" hidden="false" customHeight="true" outlineLevel="0" collapsed="false">
      <c r="A1590" s="6" t="n">
        <v>36936</v>
      </c>
      <c r="B1590" s="6" t="s">
        <v>19</v>
      </c>
      <c r="C1590" s="6" t="s">
        <v>20</v>
      </c>
      <c r="D1590" s="6" t="s">
        <v>31</v>
      </c>
      <c r="E1590" s="6" t="s">
        <v>56</v>
      </c>
      <c r="F1590" s="6" t="s">
        <v>23</v>
      </c>
      <c r="G1590" s="6" t="s">
        <v>24</v>
      </c>
      <c r="H1590" s="6" t="n">
        <v>4</v>
      </c>
      <c r="I1590" s="7" t="n">
        <v>129.9900055</v>
      </c>
      <c r="J1590" s="6" t="n">
        <v>1</v>
      </c>
      <c r="K1590" s="7" t="n">
        <v>129.9900055</v>
      </c>
      <c r="L1590" s="7" t="n">
        <v>26</v>
      </c>
      <c r="M1590" s="8" t="n">
        <v>0.200000003</v>
      </c>
      <c r="N1590" s="7" t="n">
        <v>40.56000137</v>
      </c>
      <c r="O1590" s="9" t="n">
        <v>0</v>
      </c>
    </row>
    <row r="1591" customFormat="false" ht="15" hidden="false" customHeight="true" outlineLevel="0" collapsed="false">
      <c r="A1591" s="6" t="n">
        <v>44703</v>
      </c>
      <c r="B1591" s="6" t="s">
        <v>46</v>
      </c>
      <c r="C1591" s="6" t="s">
        <v>20</v>
      </c>
      <c r="D1591" s="6" t="s">
        <v>21</v>
      </c>
      <c r="E1591" s="6" t="s">
        <v>22</v>
      </c>
      <c r="F1591" s="6" t="s">
        <v>40</v>
      </c>
      <c r="G1591" s="6" t="s">
        <v>44</v>
      </c>
      <c r="H1591" s="6" t="n">
        <v>2</v>
      </c>
      <c r="I1591" s="7" t="n">
        <v>399.980011</v>
      </c>
      <c r="J1591" s="6" t="n">
        <v>1</v>
      </c>
      <c r="K1591" s="7" t="n">
        <v>399.980011</v>
      </c>
      <c r="L1591" s="7" t="n">
        <v>80</v>
      </c>
      <c r="M1591" s="8" t="n">
        <v>0.200000003</v>
      </c>
      <c r="N1591" s="7" t="n">
        <v>-52.15999985</v>
      </c>
      <c r="O1591" s="12" t="n">
        <v>1</v>
      </c>
    </row>
    <row r="1592" customFormat="false" ht="15" hidden="false" customHeight="true" outlineLevel="0" collapsed="false">
      <c r="A1592" s="6" t="n">
        <v>8277</v>
      </c>
      <c r="B1592" s="6" t="s">
        <v>19</v>
      </c>
      <c r="C1592" s="6" t="s">
        <v>20</v>
      </c>
      <c r="D1592" s="6" t="s">
        <v>50</v>
      </c>
      <c r="E1592" s="6" t="s">
        <v>63</v>
      </c>
      <c r="F1592" s="6" t="s">
        <v>29</v>
      </c>
      <c r="G1592" s="6" t="s">
        <v>34</v>
      </c>
      <c r="H1592" s="6" t="n">
        <v>4</v>
      </c>
      <c r="I1592" s="7" t="n">
        <v>99.98999786</v>
      </c>
      <c r="J1592" s="6" t="n">
        <v>5</v>
      </c>
      <c r="K1592" s="7" t="n">
        <v>499.9500122</v>
      </c>
      <c r="L1592" s="7" t="n">
        <v>74.98999786</v>
      </c>
      <c r="M1592" s="8" t="n">
        <v>0.150000006</v>
      </c>
      <c r="N1592" s="7" t="n">
        <v>31.87000084</v>
      </c>
      <c r="O1592" s="9" t="n">
        <v>0</v>
      </c>
    </row>
    <row r="1593" customFormat="false" ht="15" hidden="false" customHeight="true" outlineLevel="0" collapsed="false">
      <c r="A1593" s="6" t="n">
        <v>9189</v>
      </c>
      <c r="B1593" s="6" t="s">
        <v>19</v>
      </c>
      <c r="C1593" s="6" t="s">
        <v>20</v>
      </c>
      <c r="D1593" s="6" t="s">
        <v>50</v>
      </c>
      <c r="E1593" s="6" t="s">
        <v>51</v>
      </c>
      <c r="F1593" s="6" t="s">
        <v>57</v>
      </c>
      <c r="G1593" s="6" t="s">
        <v>24</v>
      </c>
      <c r="H1593" s="6" t="n">
        <v>4</v>
      </c>
      <c r="I1593" s="7" t="n">
        <v>50</v>
      </c>
      <c r="J1593" s="6" t="n">
        <v>5</v>
      </c>
      <c r="K1593" s="7" t="n">
        <v>250</v>
      </c>
      <c r="L1593" s="7" t="n">
        <v>25</v>
      </c>
      <c r="M1593" s="8" t="n">
        <v>0.100000001</v>
      </c>
      <c r="N1593" s="7" t="n">
        <v>60.75</v>
      </c>
      <c r="O1593" s="12" t="n">
        <v>1</v>
      </c>
    </row>
    <row r="1594" customFormat="false" ht="15" hidden="false" customHeight="true" outlineLevel="0" collapsed="false">
      <c r="A1594" s="6" t="n">
        <v>47723</v>
      </c>
      <c r="B1594" s="6" t="s">
        <v>46</v>
      </c>
      <c r="C1594" s="6" t="s">
        <v>20</v>
      </c>
      <c r="D1594" s="6" t="s">
        <v>38</v>
      </c>
      <c r="E1594" s="6" t="s">
        <v>92</v>
      </c>
      <c r="F1594" s="6" t="s">
        <v>58</v>
      </c>
      <c r="G1594" s="6" t="s">
        <v>24</v>
      </c>
      <c r="H1594" s="6" t="n">
        <v>2</v>
      </c>
      <c r="I1594" s="7" t="n">
        <v>49.97999954</v>
      </c>
      <c r="J1594" s="6" t="n">
        <v>1</v>
      </c>
      <c r="K1594" s="7" t="n">
        <v>49.97999954</v>
      </c>
      <c r="L1594" s="7" t="n">
        <v>8.5</v>
      </c>
      <c r="M1594" s="8" t="n">
        <v>0.170000002</v>
      </c>
      <c r="N1594" s="7" t="n">
        <v>10.78999996</v>
      </c>
      <c r="O1594" s="12" t="n">
        <v>1</v>
      </c>
    </row>
    <row r="1595" customFormat="false" ht="15" hidden="false" customHeight="true" outlineLevel="0" collapsed="false">
      <c r="A1595" s="6" t="n">
        <v>67547</v>
      </c>
      <c r="B1595" s="6" t="s">
        <v>19</v>
      </c>
      <c r="C1595" s="6" t="s">
        <v>20</v>
      </c>
      <c r="D1595" s="6" t="s">
        <v>21</v>
      </c>
      <c r="E1595" s="6" t="s">
        <v>65</v>
      </c>
      <c r="F1595" s="6" t="s">
        <v>71</v>
      </c>
      <c r="G1595" s="6" t="s">
        <v>24</v>
      </c>
      <c r="H1595" s="6" t="n">
        <v>4</v>
      </c>
      <c r="I1595" s="7" t="n">
        <v>199.9900055</v>
      </c>
      <c r="J1595" s="6" t="n">
        <v>1</v>
      </c>
      <c r="K1595" s="7" t="n">
        <v>199.9900055</v>
      </c>
      <c r="L1595" s="7" t="n">
        <v>40</v>
      </c>
      <c r="M1595" s="8" t="n">
        <v>0.200000003</v>
      </c>
      <c r="N1595" s="7" t="n">
        <v>58.08000183</v>
      </c>
      <c r="O1595" s="9" t="n">
        <v>0</v>
      </c>
    </row>
    <row r="1596" customFormat="false" ht="15" hidden="false" customHeight="true" outlineLevel="0" collapsed="false">
      <c r="A1596" s="6" t="n">
        <v>18285</v>
      </c>
      <c r="B1596" s="6" t="s">
        <v>36</v>
      </c>
      <c r="C1596" s="6" t="s">
        <v>20</v>
      </c>
      <c r="D1596" s="6" t="s">
        <v>21</v>
      </c>
      <c r="E1596" s="6" t="s">
        <v>65</v>
      </c>
      <c r="F1596" s="6" t="s">
        <v>58</v>
      </c>
      <c r="G1596" s="6" t="s">
        <v>34</v>
      </c>
      <c r="H1596" s="6" t="n">
        <v>0</v>
      </c>
      <c r="I1596" s="7" t="n">
        <v>49.97999954</v>
      </c>
      <c r="J1596" s="6" t="n">
        <v>4</v>
      </c>
      <c r="K1596" s="7" t="n">
        <v>199.9199982</v>
      </c>
      <c r="L1596" s="7" t="n">
        <v>31.98999977</v>
      </c>
      <c r="M1596" s="8" t="n">
        <v>0.159999996</v>
      </c>
      <c r="N1596" s="7" t="n">
        <v>43.65999985</v>
      </c>
      <c r="O1596" s="12" t="n">
        <v>1</v>
      </c>
    </row>
    <row r="1597" customFormat="false" ht="15" hidden="false" customHeight="true" outlineLevel="0" collapsed="false">
      <c r="A1597" s="6" t="n">
        <v>5898</v>
      </c>
      <c r="B1597" s="6" t="s">
        <v>46</v>
      </c>
      <c r="C1597" s="6" t="s">
        <v>20</v>
      </c>
      <c r="D1597" s="6" t="s">
        <v>50</v>
      </c>
      <c r="E1597" s="6" t="s">
        <v>63</v>
      </c>
      <c r="F1597" s="6" t="s">
        <v>99</v>
      </c>
      <c r="G1597" s="6" t="s">
        <v>47</v>
      </c>
      <c r="H1597" s="6" t="n">
        <v>2</v>
      </c>
      <c r="I1597" s="7" t="n">
        <v>65</v>
      </c>
      <c r="J1597" s="6" t="n">
        <v>2</v>
      </c>
      <c r="K1597" s="7" t="n">
        <v>130</v>
      </c>
      <c r="L1597" s="7" t="n">
        <v>13</v>
      </c>
      <c r="M1597" s="8" t="n">
        <v>0.100000001</v>
      </c>
      <c r="N1597" s="7" t="n">
        <v>52.65000153</v>
      </c>
      <c r="O1597" s="12" t="n">
        <v>1</v>
      </c>
    </row>
    <row r="1598" customFormat="false" ht="15" hidden="false" customHeight="true" outlineLevel="0" collapsed="false">
      <c r="A1598" s="6" t="n">
        <v>30847</v>
      </c>
      <c r="B1598" s="6" t="s">
        <v>19</v>
      </c>
      <c r="C1598" s="6" t="s">
        <v>20</v>
      </c>
      <c r="D1598" s="6" t="s">
        <v>27</v>
      </c>
      <c r="E1598" s="6" t="s">
        <v>42</v>
      </c>
      <c r="F1598" s="6" t="s">
        <v>57</v>
      </c>
      <c r="G1598" s="6" t="s">
        <v>34</v>
      </c>
      <c r="H1598" s="6" t="n">
        <v>4</v>
      </c>
      <c r="I1598" s="7" t="n">
        <v>50</v>
      </c>
      <c r="J1598" s="6" t="n">
        <v>5</v>
      </c>
      <c r="K1598" s="7" t="n">
        <v>250</v>
      </c>
      <c r="L1598" s="7" t="n">
        <v>37.5</v>
      </c>
      <c r="M1598" s="8" t="n">
        <v>0.150000006</v>
      </c>
      <c r="N1598" s="7" t="n">
        <v>26.55999947</v>
      </c>
      <c r="O1598" s="9" t="n">
        <v>0</v>
      </c>
    </row>
    <row r="1599" customFormat="false" ht="15" hidden="false" customHeight="true" outlineLevel="0" collapsed="false">
      <c r="A1599" s="6" t="n">
        <v>44054</v>
      </c>
      <c r="B1599" s="6" t="s">
        <v>19</v>
      </c>
      <c r="C1599" s="6" t="s">
        <v>49</v>
      </c>
      <c r="D1599" s="6" t="s">
        <v>27</v>
      </c>
      <c r="E1599" s="6" t="s">
        <v>79</v>
      </c>
      <c r="F1599" s="6" t="s">
        <v>23</v>
      </c>
      <c r="G1599" s="6" t="s">
        <v>34</v>
      </c>
      <c r="H1599" s="6" t="n">
        <v>4</v>
      </c>
      <c r="I1599" s="7" t="n">
        <v>129.9900055</v>
      </c>
      <c r="J1599" s="6" t="n">
        <v>1</v>
      </c>
      <c r="K1599" s="7" t="n">
        <v>129.9900055</v>
      </c>
      <c r="L1599" s="7" t="n">
        <v>5.199999809</v>
      </c>
      <c r="M1599" s="8" t="n">
        <v>0.039999999</v>
      </c>
      <c r="N1599" s="7" t="n">
        <v>24.95999908</v>
      </c>
      <c r="O1599" s="12" t="n">
        <v>1</v>
      </c>
    </row>
    <row r="1600" customFormat="false" ht="15" hidden="false" customHeight="true" outlineLevel="0" collapsed="false">
      <c r="A1600" s="6" t="n">
        <v>37485</v>
      </c>
      <c r="B1600" s="6" t="s">
        <v>19</v>
      </c>
      <c r="C1600" s="6" t="s">
        <v>20</v>
      </c>
      <c r="D1600" s="6" t="s">
        <v>31</v>
      </c>
      <c r="E1600" s="6" t="s">
        <v>32</v>
      </c>
      <c r="F1600" s="6" t="s">
        <v>58</v>
      </c>
      <c r="G1600" s="6" t="s">
        <v>34</v>
      </c>
      <c r="H1600" s="6" t="n">
        <v>4</v>
      </c>
      <c r="I1600" s="7" t="n">
        <v>49.97999954</v>
      </c>
      <c r="J1600" s="6" t="n">
        <v>5</v>
      </c>
      <c r="K1600" s="7" t="n">
        <v>249.8999939</v>
      </c>
      <c r="L1600" s="7" t="n">
        <v>37.49000168</v>
      </c>
      <c r="M1600" s="8" t="n">
        <v>0.150000006</v>
      </c>
      <c r="N1600" s="7" t="n">
        <v>-339.8599854</v>
      </c>
      <c r="O1600" s="12" t="n">
        <v>1</v>
      </c>
    </row>
    <row r="1601" customFormat="false" ht="15" hidden="false" customHeight="true" outlineLevel="0" collapsed="false">
      <c r="A1601" s="6" t="n">
        <v>6046</v>
      </c>
      <c r="B1601" s="6" t="s">
        <v>19</v>
      </c>
      <c r="C1601" s="6" t="s">
        <v>20</v>
      </c>
      <c r="D1601" s="6" t="s">
        <v>50</v>
      </c>
      <c r="E1601" s="6" t="s">
        <v>63</v>
      </c>
      <c r="F1601" s="6" t="s">
        <v>73</v>
      </c>
      <c r="G1601" s="6" t="s">
        <v>47</v>
      </c>
      <c r="H1601" s="6" t="n">
        <v>4</v>
      </c>
      <c r="I1601" s="7" t="n">
        <v>39.99000168</v>
      </c>
      <c r="J1601" s="6" t="n">
        <v>4</v>
      </c>
      <c r="K1601" s="7" t="n">
        <v>159.9600067</v>
      </c>
      <c r="L1601" s="7" t="n">
        <v>0</v>
      </c>
      <c r="M1601" s="8" t="n">
        <v>0</v>
      </c>
      <c r="N1601" s="7" t="n">
        <v>51.99000168</v>
      </c>
      <c r="O1601" s="9" t="n">
        <v>0</v>
      </c>
    </row>
    <row r="1602" customFormat="false" ht="15" hidden="false" customHeight="true" outlineLevel="0" collapsed="false">
      <c r="A1602" s="6" t="n">
        <v>73170</v>
      </c>
      <c r="B1602" s="6" t="s">
        <v>26</v>
      </c>
      <c r="C1602" s="6" t="s">
        <v>20</v>
      </c>
      <c r="D1602" s="6" t="s">
        <v>27</v>
      </c>
      <c r="E1602" s="6" t="s">
        <v>28</v>
      </c>
      <c r="F1602" s="6" t="s">
        <v>85</v>
      </c>
      <c r="G1602" s="6" t="s">
        <v>24</v>
      </c>
      <c r="H1602" s="6" t="n">
        <v>1</v>
      </c>
      <c r="I1602" s="7" t="n">
        <v>327.75</v>
      </c>
      <c r="J1602" s="6" t="n">
        <v>1</v>
      </c>
      <c r="K1602" s="7" t="n">
        <v>327.75</v>
      </c>
      <c r="L1602" s="7" t="n">
        <v>59</v>
      </c>
      <c r="M1602" s="8" t="n">
        <v>0.180000007</v>
      </c>
      <c r="N1602" s="7" t="n">
        <v>33.59000015</v>
      </c>
      <c r="O1602" s="12" t="n">
        <v>1</v>
      </c>
    </row>
    <row r="1603" customFormat="false" ht="15" hidden="false" customHeight="true" outlineLevel="0" collapsed="false">
      <c r="A1603" s="6" t="n">
        <v>6189</v>
      </c>
      <c r="B1603" s="6" t="s">
        <v>19</v>
      </c>
      <c r="C1603" s="6" t="s">
        <v>20</v>
      </c>
      <c r="D1603" s="6" t="s">
        <v>50</v>
      </c>
      <c r="E1603" s="6" t="s">
        <v>72</v>
      </c>
      <c r="F1603" s="6" t="s">
        <v>57</v>
      </c>
      <c r="G1603" s="6" t="s">
        <v>24</v>
      </c>
      <c r="H1603" s="6" t="n">
        <v>4</v>
      </c>
      <c r="I1603" s="7" t="n">
        <v>50</v>
      </c>
      <c r="J1603" s="6" t="n">
        <v>2</v>
      </c>
      <c r="K1603" s="7" t="n">
        <v>100</v>
      </c>
      <c r="L1603" s="7" t="n">
        <v>17</v>
      </c>
      <c r="M1603" s="8" t="n">
        <v>0.170000002</v>
      </c>
      <c r="N1603" s="7" t="n">
        <v>-62.25</v>
      </c>
      <c r="O1603" s="12" t="n">
        <v>1</v>
      </c>
    </row>
    <row r="1604" customFormat="false" ht="15" hidden="false" customHeight="true" outlineLevel="0" collapsed="false">
      <c r="A1604" s="6" t="n">
        <v>64447</v>
      </c>
      <c r="B1604" s="6" t="s">
        <v>19</v>
      </c>
      <c r="C1604" s="6" t="s">
        <v>49</v>
      </c>
      <c r="D1604" s="6" t="s">
        <v>21</v>
      </c>
      <c r="E1604" s="6" t="s">
        <v>65</v>
      </c>
      <c r="F1604" s="6" t="s">
        <v>29</v>
      </c>
      <c r="G1604" s="6" t="s">
        <v>47</v>
      </c>
      <c r="H1604" s="6" t="n">
        <v>4</v>
      </c>
      <c r="I1604" s="7" t="n">
        <v>99.98999786</v>
      </c>
      <c r="J1604" s="6" t="n">
        <v>1</v>
      </c>
      <c r="K1604" s="7" t="n">
        <v>99.98999786</v>
      </c>
      <c r="L1604" s="7" t="n">
        <v>1</v>
      </c>
      <c r="M1604" s="8" t="n">
        <v>0.01</v>
      </c>
      <c r="N1604" s="7" t="n">
        <v>14.25</v>
      </c>
      <c r="O1604" s="9" t="n">
        <v>0</v>
      </c>
    </row>
    <row r="1605" customFormat="false" ht="15" hidden="false" customHeight="true" outlineLevel="0" collapsed="false">
      <c r="A1605" s="6" t="n">
        <v>52250</v>
      </c>
      <c r="B1605" s="6" t="s">
        <v>19</v>
      </c>
      <c r="C1605" s="6" t="s">
        <v>20</v>
      </c>
      <c r="D1605" s="6" t="s">
        <v>50</v>
      </c>
      <c r="E1605" s="6" t="s">
        <v>51</v>
      </c>
      <c r="F1605" s="6" t="s">
        <v>57</v>
      </c>
      <c r="G1605" s="6" t="s">
        <v>44</v>
      </c>
      <c r="H1605" s="6" t="n">
        <v>4</v>
      </c>
      <c r="I1605" s="7" t="n">
        <v>50</v>
      </c>
      <c r="J1605" s="6" t="n">
        <v>5</v>
      </c>
      <c r="K1605" s="7" t="n">
        <v>250</v>
      </c>
      <c r="L1605" s="7" t="n">
        <v>37.5</v>
      </c>
      <c r="M1605" s="8" t="n">
        <v>0.150000006</v>
      </c>
      <c r="N1605" s="7" t="n">
        <v>-31.87999916</v>
      </c>
      <c r="O1605" s="12" t="n">
        <v>1</v>
      </c>
    </row>
    <row r="1606" customFormat="false" ht="15" hidden="false" customHeight="true" outlineLevel="0" collapsed="false">
      <c r="A1606" s="6" t="n">
        <v>43377</v>
      </c>
      <c r="B1606" s="6" t="s">
        <v>19</v>
      </c>
      <c r="C1606" s="6" t="s">
        <v>20</v>
      </c>
      <c r="D1606" s="6" t="s">
        <v>27</v>
      </c>
      <c r="E1606" s="6" t="s">
        <v>97</v>
      </c>
      <c r="F1606" s="6" t="s">
        <v>29</v>
      </c>
      <c r="G1606" s="6" t="s">
        <v>34</v>
      </c>
      <c r="H1606" s="6" t="n">
        <v>4</v>
      </c>
      <c r="I1606" s="7" t="n">
        <v>99.98999786</v>
      </c>
      <c r="J1606" s="6" t="n">
        <v>1</v>
      </c>
      <c r="K1606" s="7" t="n">
        <v>99.98999786</v>
      </c>
      <c r="L1606" s="7" t="n">
        <v>18</v>
      </c>
      <c r="M1606" s="8" t="n">
        <v>0.180000007</v>
      </c>
      <c r="N1606" s="7" t="n">
        <v>29.52000046</v>
      </c>
      <c r="O1606" s="9" t="n">
        <v>0</v>
      </c>
    </row>
    <row r="1607" customFormat="false" ht="15" hidden="false" customHeight="true" outlineLevel="0" collapsed="false">
      <c r="A1607" s="6" t="n">
        <v>8632</v>
      </c>
      <c r="B1607" s="6" t="s">
        <v>19</v>
      </c>
      <c r="C1607" s="6" t="s">
        <v>49</v>
      </c>
      <c r="D1607" s="6" t="s">
        <v>50</v>
      </c>
      <c r="E1607" s="6" t="s">
        <v>63</v>
      </c>
      <c r="F1607" s="6" t="s">
        <v>58</v>
      </c>
      <c r="G1607" s="6" t="s">
        <v>44</v>
      </c>
      <c r="H1607" s="6" t="n">
        <v>4</v>
      </c>
      <c r="I1607" s="7" t="n">
        <v>49.97999954</v>
      </c>
      <c r="J1607" s="6" t="n">
        <v>1</v>
      </c>
      <c r="K1607" s="7" t="n">
        <v>49.97999954</v>
      </c>
      <c r="L1607" s="7" t="n">
        <v>1</v>
      </c>
      <c r="M1607" s="8" t="n">
        <v>0.02</v>
      </c>
      <c r="N1607" s="7" t="n">
        <v>10.32999992</v>
      </c>
      <c r="O1607" s="9" t="n">
        <v>0</v>
      </c>
    </row>
    <row r="1608" customFormat="false" ht="15" hidden="false" customHeight="true" outlineLevel="0" collapsed="false">
      <c r="A1608" s="6" t="n">
        <v>48668</v>
      </c>
      <c r="B1608" s="6" t="s">
        <v>19</v>
      </c>
      <c r="C1608" s="6" t="s">
        <v>20</v>
      </c>
      <c r="D1608" s="6" t="s">
        <v>38</v>
      </c>
      <c r="E1608" s="6" t="s">
        <v>39</v>
      </c>
      <c r="F1608" s="6" t="s">
        <v>71</v>
      </c>
      <c r="G1608" s="6" t="s">
        <v>47</v>
      </c>
      <c r="H1608" s="6" t="n">
        <v>4</v>
      </c>
      <c r="I1608" s="7" t="n">
        <v>199.9900055</v>
      </c>
      <c r="J1608" s="6" t="n">
        <v>1</v>
      </c>
      <c r="K1608" s="7" t="n">
        <v>199.9900055</v>
      </c>
      <c r="L1608" s="7" t="n">
        <v>34</v>
      </c>
      <c r="M1608" s="8" t="n">
        <v>0.170000002</v>
      </c>
      <c r="N1608" s="7" t="n">
        <v>81.33999634</v>
      </c>
      <c r="O1608" s="9" t="n">
        <v>0</v>
      </c>
    </row>
    <row r="1609" customFormat="false" ht="15" hidden="false" customHeight="true" outlineLevel="0" collapsed="false">
      <c r="A1609" s="6" t="n">
        <v>62387</v>
      </c>
      <c r="B1609" s="6" t="s">
        <v>19</v>
      </c>
      <c r="C1609" s="6" t="s">
        <v>20</v>
      </c>
      <c r="D1609" s="6" t="s">
        <v>21</v>
      </c>
      <c r="E1609" s="6" t="s">
        <v>22</v>
      </c>
      <c r="F1609" s="6" t="s">
        <v>71</v>
      </c>
      <c r="G1609" s="6" t="s">
        <v>34</v>
      </c>
      <c r="H1609" s="6" t="n">
        <v>4</v>
      </c>
      <c r="I1609" s="7" t="n">
        <v>199.9900055</v>
      </c>
      <c r="J1609" s="6" t="n">
        <v>1</v>
      </c>
      <c r="K1609" s="7" t="n">
        <v>199.9900055</v>
      </c>
      <c r="L1609" s="7" t="n">
        <v>36</v>
      </c>
      <c r="M1609" s="8" t="n">
        <v>0.180000007</v>
      </c>
      <c r="N1609" s="7" t="n">
        <v>78.72000122</v>
      </c>
      <c r="O1609" s="9" t="n">
        <v>0</v>
      </c>
    </row>
    <row r="1610" customFormat="false" ht="15" hidden="false" customHeight="true" outlineLevel="0" collapsed="false">
      <c r="A1610" s="6" t="n">
        <v>52952</v>
      </c>
      <c r="B1610" s="6" t="s">
        <v>26</v>
      </c>
      <c r="C1610" s="6" t="s">
        <v>20</v>
      </c>
      <c r="D1610" s="6" t="s">
        <v>50</v>
      </c>
      <c r="E1610" s="6" t="s">
        <v>51</v>
      </c>
      <c r="F1610" s="6" t="s">
        <v>58</v>
      </c>
      <c r="G1610" s="6" t="s">
        <v>34</v>
      </c>
      <c r="H1610" s="6" t="n">
        <v>1</v>
      </c>
      <c r="I1610" s="7" t="n">
        <v>49.97999954</v>
      </c>
      <c r="J1610" s="6" t="n">
        <v>3</v>
      </c>
      <c r="K1610" s="7" t="n">
        <v>149.9400024</v>
      </c>
      <c r="L1610" s="7" t="n">
        <v>23.98999977</v>
      </c>
      <c r="M1610" s="8" t="n">
        <v>0.159999996</v>
      </c>
      <c r="N1610" s="7" t="n">
        <v>56.68000031</v>
      </c>
      <c r="O1610" s="12" t="n">
        <v>1</v>
      </c>
    </row>
    <row r="1611" customFormat="false" ht="15" hidden="false" customHeight="true" outlineLevel="0" collapsed="false">
      <c r="A1611" s="6" t="n">
        <v>25354</v>
      </c>
      <c r="B1611" s="6" t="s">
        <v>19</v>
      </c>
      <c r="C1611" s="6" t="s">
        <v>49</v>
      </c>
      <c r="D1611" s="6" t="s">
        <v>27</v>
      </c>
      <c r="E1611" s="6" t="s">
        <v>28</v>
      </c>
      <c r="F1611" s="6" t="s">
        <v>33</v>
      </c>
      <c r="G1611" s="6" t="s">
        <v>34</v>
      </c>
      <c r="H1611" s="6" t="n">
        <v>4</v>
      </c>
      <c r="I1611" s="7" t="n">
        <v>59.99000168</v>
      </c>
      <c r="J1611" s="6" t="n">
        <v>3</v>
      </c>
      <c r="K1611" s="7" t="n">
        <v>179.9700012</v>
      </c>
      <c r="L1611" s="7" t="n">
        <v>1.799999952</v>
      </c>
      <c r="M1611" s="8" t="n">
        <v>0.01</v>
      </c>
      <c r="N1611" s="7" t="n">
        <v>62.36000061</v>
      </c>
      <c r="O1611" s="12" t="n">
        <v>1</v>
      </c>
    </row>
    <row r="1612" customFormat="false" ht="15" hidden="false" customHeight="true" outlineLevel="0" collapsed="false">
      <c r="A1612" s="6" t="n">
        <v>6490</v>
      </c>
      <c r="B1612" s="6" t="s">
        <v>46</v>
      </c>
      <c r="C1612" s="6" t="s">
        <v>49</v>
      </c>
      <c r="D1612" s="6" t="s">
        <v>50</v>
      </c>
      <c r="E1612" s="6" t="s">
        <v>51</v>
      </c>
      <c r="F1612" s="6" t="s">
        <v>23</v>
      </c>
      <c r="G1612" s="6" t="s">
        <v>47</v>
      </c>
      <c r="H1612" s="6" t="n">
        <v>2</v>
      </c>
      <c r="I1612" s="7" t="n">
        <v>129.9900055</v>
      </c>
      <c r="J1612" s="6" t="n">
        <v>1</v>
      </c>
      <c r="K1612" s="7" t="n">
        <v>129.9900055</v>
      </c>
      <c r="L1612" s="7" t="n">
        <v>6.5</v>
      </c>
      <c r="M1612" s="8" t="n">
        <v>0.050000001</v>
      </c>
      <c r="N1612" s="7" t="n">
        <v>35.81000137</v>
      </c>
      <c r="O1612" s="12" t="n">
        <v>1</v>
      </c>
    </row>
    <row r="1613" customFormat="false" ht="15" hidden="false" customHeight="true" outlineLevel="0" collapsed="false">
      <c r="A1613" s="6" t="n">
        <v>56274</v>
      </c>
      <c r="B1613" s="6" t="s">
        <v>19</v>
      </c>
      <c r="C1613" s="6" t="s">
        <v>20</v>
      </c>
      <c r="D1613" s="6" t="s">
        <v>50</v>
      </c>
      <c r="E1613" s="6" t="s">
        <v>63</v>
      </c>
      <c r="F1613" s="6" t="s">
        <v>57</v>
      </c>
      <c r="G1613" s="6" t="s">
        <v>34</v>
      </c>
      <c r="H1613" s="6" t="n">
        <v>4</v>
      </c>
      <c r="I1613" s="7" t="n">
        <v>50</v>
      </c>
      <c r="J1613" s="6" t="n">
        <v>5</v>
      </c>
      <c r="K1613" s="7" t="n">
        <v>250</v>
      </c>
      <c r="L1613" s="7" t="n">
        <v>37.5</v>
      </c>
      <c r="M1613" s="8" t="n">
        <v>0.150000006</v>
      </c>
      <c r="N1613" s="7" t="n">
        <v>-24.01000023</v>
      </c>
      <c r="O1613" s="12" t="n">
        <v>1</v>
      </c>
    </row>
    <row r="1614" customFormat="false" ht="15" hidden="false" customHeight="true" outlineLevel="0" collapsed="false">
      <c r="A1614" s="6" t="n">
        <v>5056</v>
      </c>
      <c r="B1614" s="6" t="s">
        <v>26</v>
      </c>
      <c r="C1614" s="6" t="s">
        <v>37</v>
      </c>
      <c r="D1614" s="6" t="s">
        <v>50</v>
      </c>
      <c r="E1614" s="6" t="s">
        <v>72</v>
      </c>
      <c r="F1614" s="6" t="s">
        <v>73</v>
      </c>
      <c r="G1614" s="6" t="s">
        <v>34</v>
      </c>
      <c r="H1614" s="6" t="n">
        <v>1</v>
      </c>
      <c r="I1614" s="7" t="n">
        <v>39.99000168</v>
      </c>
      <c r="J1614" s="6" t="n">
        <v>4</v>
      </c>
      <c r="K1614" s="7" t="n">
        <v>159.9600067</v>
      </c>
      <c r="L1614" s="7" t="n">
        <v>14.39999962</v>
      </c>
      <c r="M1614" s="8" t="n">
        <v>0.090000004</v>
      </c>
      <c r="N1614" s="7" t="n">
        <v>-97.08999634</v>
      </c>
      <c r="O1614" s="12" t="n">
        <v>1</v>
      </c>
    </row>
    <row r="1615" customFormat="false" ht="15" hidden="false" customHeight="true" outlineLevel="0" collapsed="false">
      <c r="A1615" s="6" t="n">
        <v>18867</v>
      </c>
      <c r="B1615" s="6" t="s">
        <v>19</v>
      </c>
      <c r="C1615" s="6" t="s">
        <v>49</v>
      </c>
      <c r="D1615" s="6" t="s">
        <v>21</v>
      </c>
      <c r="E1615" s="6" t="s">
        <v>65</v>
      </c>
      <c r="F1615" s="6" t="s">
        <v>71</v>
      </c>
      <c r="G1615" s="6" t="s">
        <v>34</v>
      </c>
      <c r="H1615" s="6" t="n">
        <v>4</v>
      </c>
      <c r="I1615" s="7" t="n">
        <v>199.9900055</v>
      </c>
      <c r="J1615" s="6" t="n">
        <v>1</v>
      </c>
      <c r="K1615" s="7" t="n">
        <v>199.9900055</v>
      </c>
      <c r="L1615" s="7" t="n">
        <v>20</v>
      </c>
      <c r="M1615" s="8" t="n">
        <v>0.100000001</v>
      </c>
      <c r="N1615" s="7" t="n">
        <v>50.40000153</v>
      </c>
      <c r="O1615" s="9" t="n">
        <v>0</v>
      </c>
    </row>
    <row r="1616" customFormat="false" ht="15" hidden="false" customHeight="true" outlineLevel="0" collapsed="false">
      <c r="A1616" s="6" t="n">
        <v>40918</v>
      </c>
      <c r="B1616" s="6" t="s">
        <v>19</v>
      </c>
      <c r="C1616" s="6" t="s">
        <v>37</v>
      </c>
      <c r="D1616" s="6" t="s">
        <v>31</v>
      </c>
      <c r="E1616" s="6" t="s">
        <v>32</v>
      </c>
      <c r="F1616" s="6" t="s">
        <v>23</v>
      </c>
      <c r="G1616" s="6" t="s">
        <v>44</v>
      </c>
      <c r="H1616" s="6" t="n">
        <v>4</v>
      </c>
      <c r="I1616" s="7" t="n">
        <v>129.9900055</v>
      </c>
      <c r="J1616" s="6" t="n">
        <v>1</v>
      </c>
      <c r="K1616" s="7" t="n">
        <v>129.9900055</v>
      </c>
      <c r="L1616" s="7" t="n">
        <v>19.5</v>
      </c>
      <c r="M1616" s="8" t="n">
        <v>0.150000006</v>
      </c>
      <c r="N1616" s="7" t="n">
        <v>13.81000042</v>
      </c>
      <c r="O1616" s="9" t="n">
        <v>0</v>
      </c>
    </row>
    <row r="1617" customFormat="false" ht="15" hidden="false" customHeight="true" outlineLevel="0" collapsed="false">
      <c r="A1617" s="6" t="n">
        <v>332</v>
      </c>
      <c r="B1617" s="6" t="s">
        <v>26</v>
      </c>
      <c r="C1617" s="6" t="s">
        <v>37</v>
      </c>
      <c r="D1617" s="6" t="s">
        <v>50</v>
      </c>
      <c r="E1617" s="6" t="s">
        <v>63</v>
      </c>
      <c r="F1617" s="6" t="s">
        <v>33</v>
      </c>
      <c r="G1617" s="6" t="s">
        <v>34</v>
      </c>
      <c r="H1617" s="6" t="n">
        <v>1</v>
      </c>
      <c r="I1617" s="7" t="n">
        <v>59.99000168</v>
      </c>
      <c r="J1617" s="6" t="n">
        <v>5</v>
      </c>
      <c r="K1617" s="7" t="n">
        <v>299.9500122</v>
      </c>
      <c r="L1617" s="7" t="n">
        <v>35.99000168</v>
      </c>
      <c r="M1617" s="8" t="n">
        <v>0.119999997</v>
      </c>
      <c r="N1617" s="7" t="n">
        <v>129.3399963</v>
      </c>
      <c r="O1617" s="12" t="n">
        <v>1</v>
      </c>
    </row>
    <row r="1618" customFormat="false" ht="15" hidden="false" customHeight="true" outlineLevel="0" collapsed="false">
      <c r="A1618" s="6" t="n">
        <v>21349</v>
      </c>
      <c r="B1618" s="6" t="s">
        <v>19</v>
      </c>
      <c r="C1618" s="6" t="s">
        <v>37</v>
      </c>
      <c r="D1618" s="6" t="s">
        <v>27</v>
      </c>
      <c r="E1618" s="6" t="s">
        <v>28</v>
      </c>
      <c r="F1618" s="6" t="s">
        <v>75</v>
      </c>
      <c r="G1618" s="6" t="s">
        <v>34</v>
      </c>
      <c r="H1618" s="6" t="n">
        <v>4</v>
      </c>
      <c r="I1618" s="7" t="n">
        <v>299.980011</v>
      </c>
      <c r="J1618" s="6" t="n">
        <v>1</v>
      </c>
      <c r="K1618" s="7" t="n">
        <v>299.980011</v>
      </c>
      <c r="L1618" s="7" t="n">
        <v>12</v>
      </c>
      <c r="M1618" s="8" t="n">
        <v>0.039999999</v>
      </c>
      <c r="N1618" s="7" t="n">
        <v>-475.1700134</v>
      </c>
      <c r="O1618" s="12" t="n">
        <v>1</v>
      </c>
    </row>
    <row r="1619" customFormat="false" ht="15" hidden="false" customHeight="true" outlineLevel="0" collapsed="false">
      <c r="A1619" s="6" t="n">
        <v>66495</v>
      </c>
      <c r="B1619" s="6" t="s">
        <v>19</v>
      </c>
      <c r="C1619" s="6" t="s">
        <v>20</v>
      </c>
      <c r="D1619" s="6" t="s">
        <v>21</v>
      </c>
      <c r="E1619" s="6" t="s">
        <v>22</v>
      </c>
      <c r="F1619" s="6" t="s">
        <v>73</v>
      </c>
      <c r="G1619" s="6" t="s">
        <v>24</v>
      </c>
      <c r="H1619" s="6" t="n">
        <v>4</v>
      </c>
      <c r="I1619" s="7" t="n">
        <v>39.99000168</v>
      </c>
      <c r="J1619" s="6" t="n">
        <v>1</v>
      </c>
      <c r="K1619" s="7" t="n">
        <v>39.99000168</v>
      </c>
      <c r="L1619" s="7" t="n">
        <v>2.799999952</v>
      </c>
      <c r="M1619" s="8" t="n">
        <v>0.07</v>
      </c>
      <c r="N1619" s="7" t="n">
        <v>13.5</v>
      </c>
      <c r="O1619" s="12" t="n">
        <v>1</v>
      </c>
    </row>
    <row r="1620" customFormat="false" ht="15" hidden="false" customHeight="true" outlineLevel="0" collapsed="false">
      <c r="A1620" s="6" t="n">
        <v>24679</v>
      </c>
      <c r="B1620" s="6" t="s">
        <v>19</v>
      </c>
      <c r="C1620" s="6" t="s">
        <v>37</v>
      </c>
      <c r="D1620" s="6" t="s">
        <v>27</v>
      </c>
      <c r="E1620" s="6" t="s">
        <v>28</v>
      </c>
      <c r="F1620" s="6" t="s">
        <v>57</v>
      </c>
      <c r="G1620" s="6" t="s">
        <v>34</v>
      </c>
      <c r="H1620" s="6" t="n">
        <v>4</v>
      </c>
      <c r="I1620" s="7" t="n">
        <v>50</v>
      </c>
      <c r="J1620" s="6" t="n">
        <v>5</v>
      </c>
      <c r="K1620" s="7" t="n">
        <v>250</v>
      </c>
      <c r="L1620" s="7" t="n">
        <v>5</v>
      </c>
      <c r="M1620" s="8" t="n">
        <v>0.02</v>
      </c>
      <c r="N1620" s="7" t="n">
        <v>18.37999916</v>
      </c>
      <c r="O1620" s="12" t="n">
        <v>1</v>
      </c>
    </row>
    <row r="1621" customFormat="false" ht="15" hidden="false" customHeight="true" outlineLevel="0" collapsed="false">
      <c r="A1621" s="6" t="n">
        <v>13406</v>
      </c>
      <c r="B1621" s="6" t="s">
        <v>19</v>
      </c>
      <c r="C1621" s="6" t="s">
        <v>20</v>
      </c>
      <c r="D1621" s="6" t="s">
        <v>21</v>
      </c>
      <c r="E1621" s="6" t="s">
        <v>22</v>
      </c>
      <c r="F1621" s="6" t="s">
        <v>23</v>
      </c>
      <c r="G1621" s="6" t="s">
        <v>34</v>
      </c>
      <c r="H1621" s="6" t="n">
        <v>4</v>
      </c>
      <c r="I1621" s="7" t="n">
        <v>129.9900055</v>
      </c>
      <c r="J1621" s="6" t="n">
        <v>1</v>
      </c>
      <c r="K1621" s="7" t="n">
        <v>129.9900055</v>
      </c>
      <c r="L1621" s="7" t="n">
        <v>6.5</v>
      </c>
      <c r="M1621" s="8" t="n">
        <v>0.050000001</v>
      </c>
      <c r="N1621" s="7" t="n">
        <v>7.78000021</v>
      </c>
      <c r="O1621" s="9" t="n">
        <v>0</v>
      </c>
    </row>
    <row r="1622" customFormat="false" ht="15" hidden="false" customHeight="true" outlineLevel="0" collapsed="false">
      <c r="A1622" s="6" t="n">
        <v>48796</v>
      </c>
      <c r="B1622" s="6" t="s">
        <v>19</v>
      </c>
      <c r="C1622" s="6" t="s">
        <v>49</v>
      </c>
      <c r="D1622" s="6" t="s">
        <v>27</v>
      </c>
      <c r="E1622" s="6" t="s">
        <v>79</v>
      </c>
      <c r="F1622" s="6" t="s">
        <v>57</v>
      </c>
      <c r="G1622" s="6" t="s">
        <v>34</v>
      </c>
      <c r="H1622" s="6" t="n">
        <v>4</v>
      </c>
      <c r="I1622" s="7" t="n">
        <v>50</v>
      </c>
      <c r="J1622" s="6" t="n">
        <v>1</v>
      </c>
      <c r="K1622" s="7" t="n">
        <v>50</v>
      </c>
      <c r="L1622" s="7" t="n">
        <v>7.5</v>
      </c>
      <c r="M1622" s="8" t="n">
        <v>0.150000006</v>
      </c>
      <c r="N1622" s="7" t="n">
        <v>-28.35000038</v>
      </c>
      <c r="O1622" s="9" t="n">
        <v>0</v>
      </c>
    </row>
    <row r="1623" customFormat="false" ht="15" hidden="false" customHeight="true" outlineLevel="0" collapsed="false">
      <c r="A1623" s="6" t="n">
        <v>49309</v>
      </c>
      <c r="B1623" s="6" t="s">
        <v>19</v>
      </c>
      <c r="C1623" s="6" t="s">
        <v>37</v>
      </c>
      <c r="D1623" s="6" t="s">
        <v>38</v>
      </c>
      <c r="E1623" s="6" t="s">
        <v>70</v>
      </c>
      <c r="F1623" s="6" t="s">
        <v>40</v>
      </c>
      <c r="G1623" s="6" t="s">
        <v>44</v>
      </c>
      <c r="H1623" s="6" t="n">
        <v>4</v>
      </c>
      <c r="I1623" s="7" t="n">
        <v>399.980011</v>
      </c>
      <c r="J1623" s="6" t="n">
        <v>1</v>
      </c>
      <c r="K1623" s="7" t="n">
        <v>399.980011</v>
      </c>
      <c r="L1623" s="7" t="n">
        <v>4</v>
      </c>
      <c r="M1623" s="8" t="n">
        <v>0.01</v>
      </c>
      <c r="N1623" s="7" t="n">
        <v>190.0700073</v>
      </c>
      <c r="O1623" s="12" t="n">
        <v>1</v>
      </c>
    </row>
    <row r="1624" customFormat="false" ht="15" hidden="false" customHeight="true" outlineLevel="0" collapsed="false">
      <c r="A1624" s="6" t="n">
        <v>26764</v>
      </c>
      <c r="B1624" s="6" t="s">
        <v>19</v>
      </c>
      <c r="C1624" s="6" t="s">
        <v>20</v>
      </c>
      <c r="D1624" s="6" t="s">
        <v>27</v>
      </c>
      <c r="E1624" s="6" t="s">
        <v>54</v>
      </c>
      <c r="F1624" s="6" t="s">
        <v>29</v>
      </c>
      <c r="G1624" s="6" t="s">
        <v>34</v>
      </c>
      <c r="H1624" s="6" t="n">
        <v>4</v>
      </c>
      <c r="I1624" s="7" t="n">
        <v>99.98999786</v>
      </c>
      <c r="J1624" s="6" t="n">
        <v>1</v>
      </c>
      <c r="K1624" s="7" t="n">
        <v>99.98999786</v>
      </c>
      <c r="L1624" s="7" t="n">
        <v>3</v>
      </c>
      <c r="M1624" s="8" t="n">
        <v>0.029999999</v>
      </c>
      <c r="N1624" s="7" t="n">
        <v>0</v>
      </c>
      <c r="O1624" s="12" t="n">
        <v>1</v>
      </c>
    </row>
    <row r="1625" customFormat="false" ht="15" hidden="false" customHeight="true" outlineLevel="0" collapsed="false">
      <c r="A1625" s="6" t="n">
        <v>17966</v>
      </c>
      <c r="B1625" s="6" t="s">
        <v>36</v>
      </c>
      <c r="C1625" s="6" t="s">
        <v>37</v>
      </c>
      <c r="D1625" s="6" t="s">
        <v>21</v>
      </c>
      <c r="E1625" s="6" t="s">
        <v>65</v>
      </c>
      <c r="F1625" s="6" t="s">
        <v>58</v>
      </c>
      <c r="G1625" s="6" t="s">
        <v>47</v>
      </c>
      <c r="H1625" s="6" t="n">
        <v>0</v>
      </c>
      <c r="I1625" s="7" t="n">
        <v>49.97999954</v>
      </c>
      <c r="J1625" s="6" t="n">
        <v>1</v>
      </c>
      <c r="K1625" s="7" t="n">
        <v>49.97999954</v>
      </c>
      <c r="L1625" s="7" t="n">
        <v>12.5</v>
      </c>
      <c r="M1625" s="8" t="n">
        <v>0.25</v>
      </c>
      <c r="N1625" s="7" t="n">
        <v>18.73999977</v>
      </c>
      <c r="O1625" s="9" t="n">
        <v>0</v>
      </c>
    </row>
    <row r="1626" customFormat="false" ht="15" hidden="false" customHeight="true" outlineLevel="0" collapsed="false">
      <c r="A1626" s="6" t="n">
        <v>7542</v>
      </c>
      <c r="B1626" s="6" t="s">
        <v>19</v>
      </c>
      <c r="C1626" s="6" t="s">
        <v>37</v>
      </c>
      <c r="D1626" s="6" t="s">
        <v>50</v>
      </c>
      <c r="E1626" s="6" t="s">
        <v>72</v>
      </c>
      <c r="F1626" s="6" t="s">
        <v>33</v>
      </c>
      <c r="G1626" s="6" t="s">
        <v>24</v>
      </c>
      <c r="H1626" s="6" t="n">
        <v>4</v>
      </c>
      <c r="I1626" s="7" t="n">
        <v>59.99000168</v>
      </c>
      <c r="J1626" s="6" t="n">
        <v>4</v>
      </c>
      <c r="K1626" s="7" t="n">
        <v>239.9600067</v>
      </c>
      <c r="L1626" s="7" t="n">
        <v>13.19999981</v>
      </c>
      <c r="M1626" s="8" t="n">
        <v>0.059999999</v>
      </c>
      <c r="N1626" s="7" t="n">
        <v>108.8499985</v>
      </c>
      <c r="O1626" s="9" t="n">
        <v>0</v>
      </c>
    </row>
    <row r="1627" customFormat="false" ht="15" hidden="false" customHeight="true" outlineLevel="0" collapsed="false">
      <c r="A1627" s="6" t="n">
        <v>7221</v>
      </c>
      <c r="B1627" s="6" t="s">
        <v>19</v>
      </c>
      <c r="C1627" s="6" t="s">
        <v>37</v>
      </c>
      <c r="D1627" s="6" t="s">
        <v>50</v>
      </c>
      <c r="E1627" s="6" t="s">
        <v>72</v>
      </c>
      <c r="F1627" s="6" t="s">
        <v>75</v>
      </c>
      <c r="G1627" s="6" t="s">
        <v>34</v>
      </c>
      <c r="H1627" s="6" t="n">
        <v>4</v>
      </c>
      <c r="I1627" s="7" t="n">
        <v>299.980011</v>
      </c>
      <c r="J1627" s="6" t="n">
        <v>1</v>
      </c>
      <c r="K1627" s="7" t="n">
        <v>299.980011</v>
      </c>
      <c r="L1627" s="7" t="n">
        <v>3</v>
      </c>
      <c r="M1627" s="8" t="n">
        <v>0.01</v>
      </c>
      <c r="N1627" s="7" t="n">
        <v>142.5500031</v>
      </c>
      <c r="O1627" s="9" t="n">
        <v>0</v>
      </c>
    </row>
    <row r="1628" customFormat="false" ht="15" hidden="false" customHeight="true" outlineLevel="0" collapsed="false">
      <c r="A1628" s="6" t="n">
        <v>19234</v>
      </c>
      <c r="B1628" s="6" t="s">
        <v>46</v>
      </c>
      <c r="C1628" s="6" t="s">
        <v>49</v>
      </c>
      <c r="D1628" s="6" t="s">
        <v>21</v>
      </c>
      <c r="E1628" s="6" t="s">
        <v>22</v>
      </c>
      <c r="F1628" s="6" t="s">
        <v>33</v>
      </c>
      <c r="G1628" s="6" t="s">
        <v>44</v>
      </c>
      <c r="H1628" s="6" t="n">
        <v>2</v>
      </c>
      <c r="I1628" s="7" t="n">
        <v>59.99000168</v>
      </c>
      <c r="J1628" s="6" t="n">
        <v>5</v>
      </c>
      <c r="K1628" s="7" t="n">
        <v>299.9500122</v>
      </c>
      <c r="L1628" s="7" t="n">
        <v>47.99000168</v>
      </c>
      <c r="M1628" s="8" t="n">
        <v>0.159999996</v>
      </c>
      <c r="N1628" s="7" t="n">
        <v>70.55000305</v>
      </c>
      <c r="O1628" s="12" t="n">
        <v>1</v>
      </c>
    </row>
    <row r="1629" customFormat="false" ht="15" hidden="false" customHeight="true" outlineLevel="0" collapsed="false">
      <c r="A1629" s="6" t="n">
        <v>49035</v>
      </c>
      <c r="B1629" s="6" t="s">
        <v>19</v>
      </c>
      <c r="C1629" s="6" t="s">
        <v>37</v>
      </c>
      <c r="D1629" s="6" t="s">
        <v>38</v>
      </c>
      <c r="E1629" s="6" t="s">
        <v>39</v>
      </c>
      <c r="F1629" s="6" t="s">
        <v>29</v>
      </c>
      <c r="G1629" s="6" t="s">
        <v>34</v>
      </c>
      <c r="H1629" s="6" t="n">
        <v>4</v>
      </c>
      <c r="I1629" s="7" t="n">
        <v>99.98999786</v>
      </c>
      <c r="J1629" s="6" t="n">
        <v>2</v>
      </c>
      <c r="K1629" s="7" t="n">
        <v>199.9799957</v>
      </c>
      <c r="L1629" s="7" t="n">
        <v>32</v>
      </c>
      <c r="M1629" s="8" t="n">
        <v>0.159999996</v>
      </c>
      <c r="N1629" s="7" t="n">
        <v>-31.23999977</v>
      </c>
      <c r="O1629" s="12" t="n">
        <v>1</v>
      </c>
    </row>
    <row r="1630" customFormat="false" ht="15" hidden="false" customHeight="true" outlineLevel="0" collapsed="false">
      <c r="A1630" s="6" t="n">
        <v>52130</v>
      </c>
      <c r="B1630" s="6" t="s">
        <v>46</v>
      </c>
      <c r="C1630" s="6" t="s">
        <v>37</v>
      </c>
      <c r="D1630" s="6" t="s">
        <v>50</v>
      </c>
      <c r="E1630" s="6" t="s">
        <v>51</v>
      </c>
      <c r="F1630" s="6" t="s">
        <v>58</v>
      </c>
      <c r="G1630" s="6" t="s">
        <v>34</v>
      </c>
      <c r="H1630" s="6" t="n">
        <v>2</v>
      </c>
      <c r="I1630" s="7" t="n">
        <v>49.97999954</v>
      </c>
      <c r="J1630" s="6" t="n">
        <v>3</v>
      </c>
      <c r="K1630" s="7" t="n">
        <v>149.9400024</v>
      </c>
      <c r="L1630" s="7" t="n">
        <v>17.98999977</v>
      </c>
      <c r="M1630" s="8" t="n">
        <v>0.119999997</v>
      </c>
      <c r="N1630" s="7" t="n">
        <v>-197.9199982</v>
      </c>
      <c r="O1630" s="12" t="n">
        <v>1</v>
      </c>
    </row>
    <row r="1631" customFormat="false" ht="15" hidden="false" customHeight="true" outlineLevel="0" collapsed="false">
      <c r="A1631" s="6" t="n">
        <v>485</v>
      </c>
      <c r="B1631" s="6" t="s">
        <v>46</v>
      </c>
      <c r="C1631" s="6" t="s">
        <v>20</v>
      </c>
      <c r="D1631" s="6" t="s">
        <v>50</v>
      </c>
      <c r="E1631" s="6" t="s">
        <v>72</v>
      </c>
      <c r="F1631" s="6" t="s">
        <v>23</v>
      </c>
      <c r="G1631" s="6" t="s">
        <v>24</v>
      </c>
      <c r="H1631" s="6" t="n">
        <v>2</v>
      </c>
      <c r="I1631" s="7" t="n">
        <v>129.9900055</v>
      </c>
      <c r="J1631" s="6" t="n">
        <v>1</v>
      </c>
      <c r="K1631" s="7" t="n">
        <v>129.9900055</v>
      </c>
      <c r="L1631" s="7" t="n">
        <v>13</v>
      </c>
      <c r="M1631" s="8" t="n">
        <v>0.100000001</v>
      </c>
      <c r="N1631" s="7" t="n">
        <v>24.92000008</v>
      </c>
      <c r="O1631" s="12" t="n">
        <v>1</v>
      </c>
    </row>
    <row r="1632" customFormat="false" ht="15" hidden="false" customHeight="true" outlineLevel="0" collapsed="false">
      <c r="A1632" s="6" t="n">
        <v>44493</v>
      </c>
      <c r="B1632" s="6" t="s">
        <v>46</v>
      </c>
      <c r="C1632" s="6" t="s">
        <v>20</v>
      </c>
      <c r="D1632" s="6" t="s">
        <v>38</v>
      </c>
      <c r="E1632" s="6" t="s">
        <v>92</v>
      </c>
      <c r="F1632" s="6" t="s">
        <v>104</v>
      </c>
      <c r="G1632" s="6" t="s">
        <v>24</v>
      </c>
      <c r="H1632" s="6" t="n">
        <v>2</v>
      </c>
      <c r="I1632" s="7" t="n">
        <v>24.98999977</v>
      </c>
      <c r="J1632" s="6" t="n">
        <v>1</v>
      </c>
      <c r="K1632" s="7" t="n">
        <v>24.98999977</v>
      </c>
      <c r="L1632" s="7" t="n">
        <v>4</v>
      </c>
      <c r="M1632" s="8" t="n">
        <v>0.159999996</v>
      </c>
      <c r="N1632" s="7" t="n">
        <v>10.07999992</v>
      </c>
      <c r="O1632" s="12" t="n">
        <v>1</v>
      </c>
    </row>
    <row r="1633" customFormat="false" ht="15" hidden="false" customHeight="true" outlineLevel="0" collapsed="false">
      <c r="A1633" s="6" t="n">
        <v>10491</v>
      </c>
      <c r="B1633" s="6" t="s">
        <v>19</v>
      </c>
      <c r="C1633" s="6" t="s">
        <v>37</v>
      </c>
      <c r="D1633" s="6" t="s">
        <v>21</v>
      </c>
      <c r="E1633" s="6" t="s">
        <v>64</v>
      </c>
      <c r="F1633" s="6" t="s">
        <v>33</v>
      </c>
      <c r="G1633" s="6" t="s">
        <v>34</v>
      </c>
      <c r="H1633" s="6" t="n">
        <v>4</v>
      </c>
      <c r="I1633" s="7" t="n">
        <v>59.99000168</v>
      </c>
      <c r="J1633" s="6" t="n">
        <v>5</v>
      </c>
      <c r="K1633" s="7" t="n">
        <v>299.9500122</v>
      </c>
      <c r="L1633" s="7" t="n">
        <v>16.5</v>
      </c>
      <c r="M1633" s="8" t="n">
        <v>0.059999999</v>
      </c>
      <c r="N1633" s="7" t="n">
        <v>70.86000061</v>
      </c>
      <c r="O1633" s="9" t="n">
        <v>0</v>
      </c>
    </row>
    <row r="1634" customFormat="false" ht="15" hidden="false" customHeight="true" outlineLevel="0" collapsed="false">
      <c r="A1634" s="6" t="n">
        <v>3149</v>
      </c>
      <c r="B1634" s="6" t="s">
        <v>46</v>
      </c>
      <c r="C1634" s="6" t="s">
        <v>49</v>
      </c>
      <c r="D1634" s="6" t="s">
        <v>50</v>
      </c>
      <c r="E1634" s="6" t="s">
        <v>51</v>
      </c>
      <c r="F1634" s="6" t="s">
        <v>29</v>
      </c>
      <c r="G1634" s="6" t="s">
        <v>34</v>
      </c>
      <c r="H1634" s="6" t="n">
        <v>2</v>
      </c>
      <c r="I1634" s="7" t="n">
        <v>99.98999786</v>
      </c>
      <c r="J1634" s="6" t="n">
        <v>5</v>
      </c>
      <c r="K1634" s="7" t="n">
        <v>499.9500122</v>
      </c>
      <c r="L1634" s="7" t="n">
        <v>35</v>
      </c>
      <c r="M1634" s="8" t="n">
        <v>0.07</v>
      </c>
      <c r="N1634" s="7" t="n">
        <v>223.1799927</v>
      </c>
      <c r="O1634" s="12" t="n">
        <v>1</v>
      </c>
    </row>
    <row r="1635" customFormat="false" ht="15" hidden="false" customHeight="true" outlineLevel="0" collapsed="false">
      <c r="A1635" s="6" t="n">
        <v>47030</v>
      </c>
      <c r="B1635" s="6" t="s">
        <v>46</v>
      </c>
      <c r="C1635" s="6" t="s">
        <v>20</v>
      </c>
      <c r="D1635" s="6" t="s">
        <v>38</v>
      </c>
      <c r="E1635" s="6" t="s">
        <v>98</v>
      </c>
      <c r="F1635" s="6" t="s">
        <v>58</v>
      </c>
      <c r="G1635" s="6" t="s">
        <v>24</v>
      </c>
      <c r="H1635" s="6" t="n">
        <v>2</v>
      </c>
      <c r="I1635" s="7" t="n">
        <v>49.97999954</v>
      </c>
      <c r="J1635" s="6" t="n">
        <v>3</v>
      </c>
      <c r="K1635" s="7" t="n">
        <v>149.9400024</v>
      </c>
      <c r="L1635" s="7" t="n">
        <v>6</v>
      </c>
      <c r="M1635" s="8" t="n">
        <v>0.039999999</v>
      </c>
      <c r="N1635" s="7" t="n">
        <v>37.86000061</v>
      </c>
      <c r="O1635" s="12" t="n">
        <v>1</v>
      </c>
    </row>
    <row r="1636" customFormat="false" ht="15" hidden="false" customHeight="true" outlineLevel="0" collapsed="false">
      <c r="A1636" s="6" t="n">
        <v>51883</v>
      </c>
      <c r="B1636" s="6" t="s">
        <v>26</v>
      </c>
      <c r="C1636" s="6" t="s">
        <v>20</v>
      </c>
      <c r="D1636" s="6" t="s">
        <v>50</v>
      </c>
      <c r="E1636" s="6" t="s">
        <v>63</v>
      </c>
      <c r="F1636" s="6" t="s">
        <v>33</v>
      </c>
      <c r="G1636" s="6" t="s">
        <v>34</v>
      </c>
      <c r="H1636" s="6" t="n">
        <v>1</v>
      </c>
      <c r="I1636" s="7" t="n">
        <v>59.99000168</v>
      </c>
      <c r="J1636" s="6" t="n">
        <v>5</v>
      </c>
      <c r="K1636" s="7" t="n">
        <v>299.9500122</v>
      </c>
      <c r="L1636" s="7" t="n">
        <v>27</v>
      </c>
      <c r="M1636" s="8" t="n">
        <v>0.090000004</v>
      </c>
      <c r="N1636" s="7" t="n">
        <v>68.23999786</v>
      </c>
      <c r="O1636" s="12" t="n">
        <v>1</v>
      </c>
    </row>
    <row r="1637" customFormat="false" ht="15" hidden="false" customHeight="true" outlineLevel="0" collapsed="false">
      <c r="A1637" s="6" t="n">
        <v>21710</v>
      </c>
      <c r="B1637" s="6" t="s">
        <v>46</v>
      </c>
      <c r="C1637" s="6" t="s">
        <v>37</v>
      </c>
      <c r="D1637" s="6" t="s">
        <v>27</v>
      </c>
      <c r="E1637" s="6" t="s">
        <v>42</v>
      </c>
      <c r="F1637" s="6" t="s">
        <v>29</v>
      </c>
      <c r="G1637" s="6" t="s">
        <v>44</v>
      </c>
      <c r="H1637" s="6" t="n">
        <v>2</v>
      </c>
      <c r="I1637" s="7" t="n">
        <v>99.98999786</v>
      </c>
      <c r="J1637" s="6" t="n">
        <v>2</v>
      </c>
      <c r="K1637" s="7" t="n">
        <v>199.9799957</v>
      </c>
      <c r="L1637" s="7" t="n">
        <v>14</v>
      </c>
      <c r="M1637" s="8" t="n">
        <v>0.07</v>
      </c>
      <c r="N1637" s="7" t="n">
        <v>-97.63999939</v>
      </c>
      <c r="O1637" s="12" t="n">
        <v>1</v>
      </c>
    </row>
    <row r="1638" customFormat="false" ht="15" hidden="false" customHeight="true" outlineLevel="0" collapsed="false">
      <c r="A1638" s="6" t="n">
        <v>47457</v>
      </c>
      <c r="B1638" s="6" t="s">
        <v>46</v>
      </c>
      <c r="C1638" s="6" t="s">
        <v>37</v>
      </c>
      <c r="D1638" s="6" t="s">
        <v>38</v>
      </c>
      <c r="E1638" s="6" t="s">
        <v>94</v>
      </c>
      <c r="F1638" s="6" t="s">
        <v>71</v>
      </c>
      <c r="G1638" s="6" t="s">
        <v>24</v>
      </c>
      <c r="H1638" s="6" t="n">
        <v>2</v>
      </c>
      <c r="I1638" s="7" t="n">
        <v>199.9900055</v>
      </c>
      <c r="J1638" s="6" t="n">
        <v>1</v>
      </c>
      <c r="K1638" s="7" t="n">
        <v>199.9900055</v>
      </c>
      <c r="L1638" s="7" t="n">
        <v>24</v>
      </c>
      <c r="M1638" s="8" t="n">
        <v>0.119999997</v>
      </c>
      <c r="N1638" s="7" t="n">
        <v>19.88999939</v>
      </c>
      <c r="O1638" s="12" t="n">
        <v>1</v>
      </c>
    </row>
    <row r="1639" customFormat="false" ht="15" hidden="false" customHeight="true" outlineLevel="0" collapsed="false">
      <c r="A1639" s="6" t="n">
        <v>16071</v>
      </c>
      <c r="B1639" s="6" t="s">
        <v>26</v>
      </c>
      <c r="C1639" s="6" t="s">
        <v>20</v>
      </c>
      <c r="D1639" s="6" t="s">
        <v>21</v>
      </c>
      <c r="E1639" s="6" t="s">
        <v>64</v>
      </c>
      <c r="F1639" s="6" t="s">
        <v>74</v>
      </c>
      <c r="G1639" s="6" t="s">
        <v>44</v>
      </c>
      <c r="H1639" s="6" t="n">
        <v>1</v>
      </c>
      <c r="I1639" s="7" t="n">
        <v>31.98999977</v>
      </c>
      <c r="J1639" s="6" t="n">
        <v>4</v>
      </c>
      <c r="K1639" s="7" t="n">
        <v>127.9599991</v>
      </c>
      <c r="L1639" s="7" t="n">
        <v>8.960000038</v>
      </c>
      <c r="M1639" s="8" t="n">
        <v>0.07</v>
      </c>
      <c r="N1639" s="7" t="n">
        <v>-40.8199997</v>
      </c>
      <c r="O1639" s="12" t="n">
        <v>1</v>
      </c>
    </row>
    <row r="1640" customFormat="false" ht="15" hidden="false" customHeight="true" outlineLevel="0" collapsed="false">
      <c r="A1640" s="6" t="n">
        <v>19566</v>
      </c>
      <c r="B1640" s="6" t="s">
        <v>19</v>
      </c>
      <c r="C1640" s="6" t="s">
        <v>20</v>
      </c>
      <c r="D1640" s="6" t="s">
        <v>21</v>
      </c>
      <c r="E1640" s="6" t="s">
        <v>65</v>
      </c>
      <c r="F1640" s="6" t="s">
        <v>40</v>
      </c>
      <c r="G1640" s="6" t="s">
        <v>34</v>
      </c>
      <c r="H1640" s="6" t="n">
        <v>4</v>
      </c>
      <c r="I1640" s="7" t="n">
        <v>399.980011</v>
      </c>
      <c r="J1640" s="6" t="n">
        <v>1</v>
      </c>
      <c r="K1640" s="7" t="n">
        <v>399.980011</v>
      </c>
      <c r="L1640" s="7" t="n">
        <v>48</v>
      </c>
      <c r="M1640" s="8" t="n">
        <v>0.119999997</v>
      </c>
      <c r="N1640" s="7" t="n">
        <v>123.1900024</v>
      </c>
      <c r="O1640" s="9" t="n">
        <v>0</v>
      </c>
    </row>
    <row r="1641" customFormat="false" ht="15" hidden="false" customHeight="true" outlineLevel="0" collapsed="false">
      <c r="A1641" s="6" t="n">
        <v>62001</v>
      </c>
      <c r="B1641" s="6" t="s">
        <v>26</v>
      </c>
      <c r="C1641" s="6" t="s">
        <v>37</v>
      </c>
      <c r="D1641" s="6" t="s">
        <v>21</v>
      </c>
      <c r="E1641" s="6" t="s">
        <v>65</v>
      </c>
      <c r="F1641" s="6" t="s">
        <v>23</v>
      </c>
      <c r="G1641" s="6" t="s">
        <v>24</v>
      </c>
      <c r="H1641" s="6" t="n">
        <v>1</v>
      </c>
      <c r="I1641" s="7" t="n">
        <v>129.9900055</v>
      </c>
      <c r="J1641" s="6" t="n">
        <v>1</v>
      </c>
      <c r="K1641" s="7" t="n">
        <v>129.9900055</v>
      </c>
      <c r="L1641" s="7" t="n">
        <v>20.79999924</v>
      </c>
      <c r="M1641" s="8" t="n">
        <v>0.159999996</v>
      </c>
      <c r="N1641" s="7" t="n">
        <v>-80.04000092</v>
      </c>
      <c r="O1641" s="12" t="n">
        <v>1</v>
      </c>
    </row>
    <row r="1642" customFormat="false" ht="15" hidden="false" customHeight="true" outlineLevel="0" collapsed="false">
      <c r="A1642" s="6" t="n">
        <v>38504</v>
      </c>
      <c r="B1642" s="6" t="s">
        <v>19</v>
      </c>
      <c r="C1642" s="6" t="s">
        <v>49</v>
      </c>
      <c r="D1642" s="6" t="s">
        <v>31</v>
      </c>
      <c r="E1642" s="6" t="s">
        <v>56</v>
      </c>
      <c r="F1642" s="6" t="s">
        <v>33</v>
      </c>
      <c r="G1642" s="6" t="s">
        <v>34</v>
      </c>
      <c r="H1642" s="6" t="n">
        <v>4</v>
      </c>
      <c r="I1642" s="7" t="n">
        <v>59.99000168</v>
      </c>
      <c r="J1642" s="6" t="n">
        <v>5</v>
      </c>
      <c r="K1642" s="7" t="n">
        <v>299.9500122</v>
      </c>
      <c r="L1642" s="7" t="n">
        <v>50.99000168</v>
      </c>
      <c r="M1642" s="8" t="n">
        <v>0.170000002</v>
      </c>
      <c r="N1642" s="7" t="n">
        <v>114.5199966</v>
      </c>
      <c r="O1642" s="12" t="n">
        <v>1</v>
      </c>
    </row>
    <row r="1643" customFormat="false" ht="15" hidden="false" customHeight="true" outlineLevel="0" collapsed="false">
      <c r="A1643" s="6" t="n">
        <v>5477</v>
      </c>
      <c r="B1643" s="6" t="s">
        <v>19</v>
      </c>
      <c r="C1643" s="6" t="s">
        <v>20</v>
      </c>
      <c r="D1643" s="6" t="s">
        <v>50</v>
      </c>
      <c r="E1643" s="6" t="s">
        <v>63</v>
      </c>
      <c r="F1643" s="6" t="s">
        <v>80</v>
      </c>
      <c r="G1643" s="6" t="s">
        <v>24</v>
      </c>
      <c r="H1643" s="6" t="n">
        <v>4</v>
      </c>
      <c r="I1643" s="7" t="n">
        <v>24.98999977</v>
      </c>
      <c r="J1643" s="6" t="n">
        <v>3</v>
      </c>
      <c r="K1643" s="7" t="n">
        <v>74.97000122</v>
      </c>
      <c r="L1643" s="7" t="n">
        <v>9.75</v>
      </c>
      <c r="M1643" s="8" t="n">
        <v>0.129999995</v>
      </c>
      <c r="N1643" s="7" t="n">
        <v>30.65999985</v>
      </c>
      <c r="O1643" s="9" t="n">
        <v>0</v>
      </c>
    </row>
    <row r="1644" customFormat="false" ht="15" hidden="false" customHeight="true" outlineLevel="0" collapsed="false">
      <c r="A1644" s="6" t="n">
        <v>5424</v>
      </c>
      <c r="B1644" s="6" t="s">
        <v>19</v>
      </c>
      <c r="C1644" s="6" t="s">
        <v>20</v>
      </c>
      <c r="D1644" s="6" t="s">
        <v>50</v>
      </c>
      <c r="E1644" s="6" t="s">
        <v>51</v>
      </c>
      <c r="F1644" s="6" t="s">
        <v>40</v>
      </c>
      <c r="G1644" s="6" t="s">
        <v>44</v>
      </c>
      <c r="H1644" s="6" t="n">
        <v>4</v>
      </c>
      <c r="I1644" s="7" t="n">
        <v>399.980011</v>
      </c>
      <c r="J1644" s="6" t="n">
        <v>1</v>
      </c>
      <c r="K1644" s="7" t="n">
        <v>399.980011</v>
      </c>
      <c r="L1644" s="7" t="n">
        <v>52</v>
      </c>
      <c r="M1644" s="8" t="n">
        <v>0.129999995</v>
      </c>
      <c r="N1644" s="7" t="n">
        <v>62.63999939</v>
      </c>
      <c r="O1644" s="12" t="n">
        <v>1</v>
      </c>
    </row>
    <row r="1645" customFormat="false" ht="15" hidden="false" customHeight="true" outlineLevel="0" collapsed="false">
      <c r="A1645" s="6" t="n">
        <v>36968</v>
      </c>
      <c r="B1645" s="6" t="s">
        <v>19</v>
      </c>
      <c r="C1645" s="6" t="s">
        <v>20</v>
      </c>
      <c r="D1645" s="6" t="s">
        <v>31</v>
      </c>
      <c r="E1645" s="6" t="s">
        <v>56</v>
      </c>
      <c r="F1645" s="6" t="s">
        <v>58</v>
      </c>
      <c r="G1645" s="6" t="s">
        <v>44</v>
      </c>
      <c r="H1645" s="6" t="n">
        <v>4</v>
      </c>
      <c r="I1645" s="7" t="n">
        <v>49.97999954</v>
      </c>
      <c r="J1645" s="6" t="n">
        <v>2</v>
      </c>
      <c r="K1645" s="7" t="n">
        <v>99.95999908</v>
      </c>
      <c r="L1645" s="7" t="n">
        <v>0</v>
      </c>
      <c r="M1645" s="8" t="n">
        <v>0</v>
      </c>
      <c r="N1645" s="7" t="n">
        <v>10</v>
      </c>
      <c r="O1645" s="9" t="n">
        <v>0</v>
      </c>
    </row>
    <row r="1646" customFormat="false" ht="15" hidden="false" customHeight="true" outlineLevel="0" collapsed="false">
      <c r="A1646" s="6" t="n">
        <v>37255</v>
      </c>
      <c r="B1646" s="6" t="s">
        <v>19</v>
      </c>
      <c r="C1646" s="6" t="s">
        <v>20</v>
      </c>
      <c r="D1646" s="6" t="s">
        <v>31</v>
      </c>
      <c r="E1646" s="6" t="s">
        <v>56</v>
      </c>
      <c r="F1646" s="6" t="s">
        <v>23</v>
      </c>
      <c r="G1646" s="6" t="s">
        <v>34</v>
      </c>
      <c r="H1646" s="6" t="n">
        <v>4</v>
      </c>
      <c r="I1646" s="7" t="n">
        <v>129.9900055</v>
      </c>
      <c r="J1646" s="6" t="n">
        <v>1</v>
      </c>
      <c r="K1646" s="7" t="n">
        <v>129.9900055</v>
      </c>
      <c r="L1646" s="7" t="n">
        <v>26</v>
      </c>
      <c r="M1646" s="8" t="n">
        <v>0.200000003</v>
      </c>
      <c r="N1646" s="7" t="n">
        <v>50.95999908</v>
      </c>
      <c r="O1646" s="12" t="n">
        <v>1</v>
      </c>
    </row>
    <row r="1647" customFormat="false" ht="15" hidden="false" customHeight="true" outlineLevel="0" collapsed="false">
      <c r="A1647" s="6" t="n">
        <v>58257</v>
      </c>
      <c r="B1647" s="6" t="s">
        <v>19</v>
      </c>
      <c r="C1647" s="6" t="s">
        <v>49</v>
      </c>
      <c r="D1647" s="6" t="s">
        <v>50</v>
      </c>
      <c r="E1647" s="6" t="s">
        <v>63</v>
      </c>
      <c r="F1647" s="6" t="s">
        <v>40</v>
      </c>
      <c r="G1647" s="6" t="s">
        <v>24</v>
      </c>
      <c r="H1647" s="6" t="n">
        <v>4</v>
      </c>
      <c r="I1647" s="7" t="n">
        <v>399.980011</v>
      </c>
      <c r="J1647" s="6" t="n">
        <v>1</v>
      </c>
      <c r="K1647" s="7" t="n">
        <v>399.980011</v>
      </c>
      <c r="L1647" s="7" t="n">
        <v>8</v>
      </c>
      <c r="M1647" s="8" t="n">
        <v>0.02</v>
      </c>
      <c r="N1647" s="7" t="n">
        <v>184.2299957</v>
      </c>
      <c r="O1647" s="9" t="n">
        <v>0</v>
      </c>
    </row>
    <row r="1648" customFormat="false" ht="15" hidden="false" customHeight="true" outlineLevel="0" collapsed="false">
      <c r="A1648" s="6" t="n">
        <v>50663</v>
      </c>
      <c r="B1648" s="6" t="s">
        <v>19</v>
      </c>
      <c r="C1648" s="6" t="s">
        <v>37</v>
      </c>
      <c r="D1648" s="6" t="s">
        <v>38</v>
      </c>
      <c r="E1648" s="6" t="s">
        <v>98</v>
      </c>
      <c r="F1648" s="6" t="s">
        <v>40</v>
      </c>
      <c r="G1648" s="6" t="s">
        <v>24</v>
      </c>
      <c r="H1648" s="6" t="n">
        <v>4</v>
      </c>
      <c r="I1648" s="7" t="n">
        <v>399.980011</v>
      </c>
      <c r="J1648" s="6" t="n">
        <v>1</v>
      </c>
      <c r="K1648" s="7" t="n">
        <v>399.980011</v>
      </c>
      <c r="L1648" s="7" t="n">
        <v>8</v>
      </c>
      <c r="M1648" s="8" t="n">
        <v>0.02</v>
      </c>
      <c r="N1648" s="7" t="n">
        <v>113.6699982</v>
      </c>
      <c r="O1648" s="9" t="n">
        <v>0</v>
      </c>
    </row>
    <row r="1649" customFormat="false" ht="15" hidden="false" customHeight="true" outlineLevel="0" collapsed="false">
      <c r="A1649" s="6" t="n">
        <v>14832</v>
      </c>
      <c r="B1649" s="6" t="s">
        <v>19</v>
      </c>
      <c r="C1649" s="6" t="s">
        <v>49</v>
      </c>
      <c r="D1649" s="6" t="s">
        <v>21</v>
      </c>
      <c r="E1649" s="6" t="s">
        <v>65</v>
      </c>
      <c r="F1649" s="6" t="s">
        <v>68</v>
      </c>
      <c r="G1649" s="6" t="s">
        <v>24</v>
      </c>
      <c r="H1649" s="6" t="n">
        <v>4</v>
      </c>
      <c r="I1649" s="7" t="n">
        <v>9.989999771</v>
      </c>
      <c r="J1649" s="6" t="n">
        <v>2</v>
      </c>
      <c r="K1649" s="7" t="n">
        <v>19.97999954</v>
      </c>
      <c r="L1649" s="7" t="n">
        <v>5</v>
      </c>
      <c r="M1649" s="8" t="n">
        <v>0.25</v>
      </c>
      <c r="N1649" s="7" t="n">
        <v>7.039999962</v>
      </c>
      <c r="O1649" s="9" t="n">
        <v>0</v>
      </c>
    </row>
    <row r="1650" customFormat="false" ht="15" hidden="false" customHeight="true" outlineLevel="0" collapsed="false">
      <c r="A1650" s="6" t="n">
        <v>21036</v>
      </c>
      <c r="B1650" s="6" t="s">
        <v>46</v>
      </c>
      <c r="C1650" s="6" t="s">
        <v>20</v>
      </c>
      <c r="D1650" s="6" t="s">
        <v>27</v>
      </c>
      <c r="E1650" s="6" t="s">
        <v>54</v>
      </c>
      <c r="F1650" s="6" t="s">
        <v>23</v>
      </c>
      <c r="G1650" s="6" t="s">
        <v>34</v>
      </c>
      <c r="H1650" s="6" t="n">
        <v>2</v>
      </c>
      <c r="I1650" s="7" t="n">
        <v>129.9900055</v>
      </c>
      <c r="J1650" s="6" t="n">
        <v>1</v>
      </c>
      <c r="K1650" s="7" t="n">
        <v>129.9900055</v>
      </c>
      <c r="L1650" s="7" t="n">
        <v>7.150000095</v>
      </c>
      <c r="M1650" s="8" t="n">
        <v>0.059999999</v>
      </c>
      <c r="N1650" s="7" t="n">
        <v>12.27999973</v>
      </c>
      <c r="O1650" s="9" t="n">
        <v>0</v>
      </c>
    </row>
    <row r="1651" customFormat="false" ht="15" hidden="false" customHeight="true" outlineLevel="0" collapsed="false">
      <c r="A1651" s="6" t="n">
        <v>67748</v>
      </c>
      <c r="B1651" s="6" t="s">
        <v>46</v>
      </c>
      <c r="C1651" s="6" t="s">
        <v>37</v>
      </c>
      <c r="D1651" s="6" t="s">
        <v>21</v>
      </c>
      <c r="E1651" s="6" t="s">
        <v>64</v>
      </c>
      <c r="F1651" s="6" t="s">
        <v>71</v>
      </c>
      <c r="G1651" s="6" t="s">
        <v>24</v>
      </c>
      <c r="H1651" s="6" t="n">
        <v>2</v>
      </c>
      <c r="I1651" s="7" t="n">
        <v>199.9900055</v>
      </c>
      <c r="J1651" s="6" t="n">
        <v>1</v>
      </c>
      <c r="K1651" s="7" t="n">
        <v>199.9900055</v>
      </c>
      <c r="L1651" s="7" t="n">
        <v>34</v>
      </c>
      <c r="M1651" s="8" t="n">
        <v>0.170000002</v>
      </c>
      <c r="N1651" s="7" t="n">
        <v>58.09999847</v>
      </c>
      <c r="O1651" s="12" t="n">
        <v>1</v>
      </c>
    </row>
    <row r="1652" customFormat="false" ht="15" hidden="false" customHeight="true" outlineLevel="0" collapsed="false">
      <c r="A1652" s="6" t="n">
        <v>8347</v>
      </c>
      <c r="B1652" s="6" t="s">
        <v>46</v>
      </c>
      <c r="C1652" s="6" t="s">
        <v>49</v>
      </c>
      <c r="D1652" s="6" t="s">
        <v>50</v>
      </c>
      <c r="E1652" s="6" t="s">
        <v>51</v>
      </c>
      <c r="F1652" s="6" t="s">
        <v>74</v>
      </c>
      <c r="G1652" s="6" t="s">
        <v>34</v>
      </c>
      <c r="H1652" s="6" t="n">
        <v>2</v>
      </c>
      <c r="I1652" s="7" t="n">
        <v>51.99000168</v>
      </c>
      <c r="J1652" s="6" t="n">
        <v>4</v>
      </c>
      <c r="K1652" s="7" t="n">
        <v>207.9600067</v>
      </c>
      <c r="L1652" s="7" t="n">
        <v>11.43999958</v>
      </c>
      <c r="M1652" s="8" t="n">
        <v>0.059999999</v>
      </c>
      <c r="N1652" s="7" t="n">
        <v>-206.3500061</v>
      </c>
      <c r="O1652" s="12" t="n">
        <v>1</v>
      </c>
    </row>
    <row r="1653" customFormat="false" ht="15" hidden="false" customHeight="true" outlineLevel="0" collapsed="false">
      <c r="A1653" s="6" t="n">
        <v>8245</v>
      </c>
      <c r="B1653" s="6" t="s">
        <v>26</v>
      </c>
      <c r="C1653" s="6" t="s">
        <v>37</v>
      </c>
      <c r="D1653" s="6" t="s">
        <v>50</v>
      </c>
      <c r="E1653" s="6" t="s">
        <v>51</v>
      </c>
      <c r="F1653" s="6" t="s">
        <v>23</v>
      </c>
      <c r="G1653" s="6" t="s">
        <v>44</v>
      </c>
      <c r="H1653" s="6" t="n">
        <v>1</v>
      </c>
      <c r="I1653" s="7" t="n">
        <v>129.9900055</v>
      </c>
      <c r="J1653" s="6" t="n">
        <v>1</v>
      </c>
      <c r="K1653" s="7" t="n">
        <v>129.9900055</v>
      </c>
      <c r="L1653" s="7" t="n">
        <v>20.79999924</v>
      </c>
      <c r="M1653" s="8" t="n">
        <v>0.159999996</v>
      </c>
      <c r="N1653" s="7" t="n">
        <v>51.3199997</v>
      </c>
      <c r="O1653" s="12" t="n">
        <v>1</v>
      </c>
    </row>
    <row r="1654" customFormat="false" ht="15" hidden="false" customHeight="true" outlineLevel="0" collapsed="false">
      <c r="A1654" s="6" t="n">
        <v>44761</v>
      </c>
      <c r="B1654" s="6" t="s">
        <v>19</v>
      </c>
      <c r="C1654" s="6" t="s">
        <v>37</v>
      </c>
      <c r="D1654" s="6" t="s">
        <v>21</v>
      </c>
      <c r="E1654" s="6" t="s">
        <v>66</v>
      </c>
      <c r="F1654" s="6" t="s">
        <v>33</v>
      </c>
      <c r="G1654" s="6" t="s">
        <v>34</v>
      </c>
      <c r="H1654" s="6" t="n">
        <v>4</v>
      </c>
      <c r="I1654" s="7" t="n">
        <v>59.99000168</v>
      </c>
      <c r="J1654" s="6" t="n">
        <v>5</v>
      </c>
      <c r="K1654" s="7" t="n">
        <v>299.9500122</v>
      </c>
      <c r="L1654" s="7" t="n">
        <v>15</v>
      </c>
      <c r="M1654" s="8" t="n">
        <v>0.050000001</v>
      </c>
      <c r="N1654" s="7" t="n">
        <v>133.9299927</v>
      </c>
      <c r="O1654" s="9" t="n">
        <v>0</v>
      </c>
    </row>
    <row r="1655" customFormat="false" ht="15" hidden="false" customHeight="true" outlineLevel="0" collapsed="false">
      <c r="A1655" s="6" t="n">
        <v>34678</v>
      </c>
      <c r="B1655" s="6" t="s">
        <v>26</v>
      </c>
      <c r="C1655" s="6" t="s">
        <v>20</v>
      </c>
      <c r="D1655" s="6" t="s">
        <v>31</v>
      </c>
      <c r="E1655" s="6" t="s">
        <v>86</v>
      </c>
      <c r="F1655" s="6" t="s">
        <v>57</v>
      </c>
      <c r="G1655" s="6" t="s">
        <v>47</v>
      </c>
      <c r="H1655" s="6" t="n">
        <v>1</v>
      </c>
      <c r="I1655" s="7" t="n">
        <v>50</v>
      </c>
      <c r="J1655" s="6" t="n">
        <v>2</v>
      </c>
      <c r="K1655" s="7" t="n">
        <v>100</v>
      </c>
      <c r="L1655" s="7" t="n">
        <v>5</v>
      </c>
      <c r="M1655" s="8" t="n">
        <v>0.050000001</v>
      </c>
      <c r="N1655" s="7" t="n">
        <v>46.54999924</v>
      </c>
      <c r="O1655" s="12" t="n">
        <v>1</v>
      </c>
    </row>
    <row r="1656" customFormat="false" ht="15" hidden="false" customHeight="true" outlineLevel="0" collapsed="false">
      <c r="A1656" s="6" t="n">
        <v>8725</v>
      </c>
      <c r="B1656" s="6" t="s">
        <v>19</v>
      </c>
      <c r="C1656" s="6" t="s">
        <v>37</v>
      </c>
      <c r="D1656" s="6" t="s">
        <v>50</v>
      </c>
      <c r="E1656" s="6" t="s">
        <v>72</v>
      </c>
      <c r="F1656" s="6" t="s">
        <v>33</v>
      </c>
      <c r="G1656" s="6" t="s">
        <v>34</v>
      </c>
      <c r="H1656" s="6" t="n">
        <v>4</v>
      </c>
      <c r="I1656" s="7" t="n">
        <v>59.99000168</v>
      </c>
      <c r="J1656" s="6" t="n">
        <v>1</v>
      </c>
      <c r="K1656" s="7" t="n">
        <v>59.99000168</v>
      </c>
      <c r="L1656" s="7" t="n">
        <v>10.80000019</v>
      </c>
      <c r="M1656" s="8" t="n">
        <v>0.180000007</v>
      </c>
      <c r="N1656" s="7" t="n">
        <v>22.62999916</v>
      </c>
      <c r="O1656" s="12" t="n">
        <v>1</v>
      </c>
    </row>
    <row r="1657" customFormat="false" ht="15" hidden="false" customHeight="true" outlineLevel="0" collapsed="false">
      <c r="A1657" s="6" t="n">
        <v>54066</v>
      </c>
      <c r="B1657" s="6" t="s">
        <v>46</v>
      </c>
      <c r="C1657" s="6" t="s">
        <v>20</v>
      </c>
      <c r="D1657" s="6" t="s">
        <v>50</v>
      </c>
      <c r="E1657" s="6" t="s">
        <v>51</v>
      </c>
      <c r="F1657" s="6" t="s">
        <v>71</v>
      </c>
      <c r="G1657" s="6" t="s">
        <v>34</v>
      </c>
      <c r="H1657" s="6" t="n">
        <v>2</v>
      </c>
      <c r="I1657" s="7" t="n">
        <v>199.9900055</v>
      </c>
      <c r="J1657" s="6" t="n">
        <v>1</v>
      </c>
      <c r="K1657" s="7" t="n">
        <v>199.9900055</v>
      </c>
      <c r="L1657" s="7" t="n">
        <v>14</v>
      </c>
      <c r="M1657" s="8" t="n">
        <v>0.07</v>
      </c>
      <c r="N1657" s="7" t="n">
        <v>42.77999878</v>
      </c>
      <c r="O1657" s="9" t="n">
        <v>0</v>
      </c>
    </row>
    <row r="1658" customFormat="false" ht="15" hidden="false" customHeight="true" outlineLevel="0" collapsed="false">
      <c r="A1658" s="6" t="n">
        <v>38202</v>
      </c>
      <c r="B1658" s="6" t="s">
        <v>19</v>
      </c>
      <c r="C1658" s="6" t="s">
        <v>49</v>
      </c>
      <c r="D1658" s="6" t="s">
        <v>31</v>
      </c>
      <c r="E1658" s="6" t="s">
        <v>56</v>
      </c>
      <c r="F1658" s="6" t="s">
        <v>80</v>
      </c>
      <c r="G1658" s="6" t="s">
        <v>34</v>
      </c>
      <c r="H1658" s="6" t="n">
        <v>4</v>
      </c>
      <c r="I1658" s="7" t="n">
        <v>24.98999977</v>
      </c>
      <c r="J1658" s="6" t="n">
        <v>3</v>
      </c>
      <c r="K1658" s="7" t="n">
        <v>74.97000122</v>
      </c>
      <c r="L1658" s="7" t="n">
        <v>3</v>
      </c>
      <c r="M1658" s="8" t="n">
        <v>0.039999999</v>
      </c>
      <c r="N1658" s="7" t="n">
        <v>-15.61999989</v>
      </c>
      <c r="O1658" s="9" t="n">
        <v>0</v>
      </c>
    </row>
    <row r="1659" customFormat="false" ht="15" hidden="false" customHeight="true" outlineLevel="0" collapsed="false">
      <c r="A1659" s="6" t="n">
        <v>18991</v>
      </c>
      <c r="B1659" s="6" t="s">
        <v>19</v>
      </c>
      <c r="C1659" s="6" t="s">
        <v>37</v>
      </c>
      <c r="D1659" s="6" t="s">
        <v>21</v>
      </c>
      <c r="E1659" s="6" t="s">
        <v>65</v>
      </c>
      <c r="F1659" s="6" t="s">
        <v>33</v>
      </c>
      <c r="G1659" s="6" t="s">
        <v>44</v>
      </c>
      <c r="H1659" s="6" t="n">
        <v>4</v>
      </c>
      <c r="I1659" s="7" t="n">
        <v>59.99000168</v>
      </c>
      <c r="J1659" s="6" t="n">
        <v>5</v>
      </c>
      <c r="K1659" s="7" t="n">
        <v>299.9500122</v>
      </c>
      <c r="L1659" s="7" t="n">
        <v>6</v>
      </c>
      <c r="M1659" s="8" t="n">
        <v>0.02</v>
      </c>
      <c r="N1659" s="7" t="n">
        <v>77.30999756</v>
      </c>
      <c r="O1659" s="9" t="n">
        <v>0</v>
      </c>
    </row>
    <row r="1660" customFormat="false" ht="15" hidden="false" customHeight="true" outlineLevel="0" collapsed="false">
      <c r="A1660" s="6" t="n">
        <v>4216</v>
      </c>
      <c r="B1660" s="6" t="s">
        <v>19</v>
      </c>
      <c r="C1660" s="6" t="s">
        <v>37</v>
      </c>
      <c r="D1660" s="6" t="s">
        <v>50</v>
      </c>
      <c r="E1660" s="6" t="s">
        <v>51</v>
      </c>
      <c r="F1660" s="6" t="s">
        <v>58</v>
      </c>
      <c r="G1660" s="6" t="s">
        <v>34</v>
      </c>
      <c r="H1660" s="6" t="n">
        <v>4</v>
      </c>
      <c r="I1660" s="7" t="n">
        <v>49.97999954</v>
      </c>
      <c r="J1660" s="6" t="n">
        <v>2</v>
      </c>
      <c r="K1660" s="7" t="n">
        <v>99.95999908</v>
      </c>
      <c r="L1660" s="7" t="n">
        <v>2</v>
      </c>
      <c r="M1660" s="8" t="n">
        <v>0.02</v>
      </c>
      <c r="N1660" s="7" t="n">
        <v>30.65999985</v>
      </c>
      <c r="O1660" s="9" t="n">
        <v>0</v>
      </c>
    </row>
    <row r="1661" customFormat="false" ht="15" hidden="false" customHeight="true" outlineLevel="0" collapsed="false">
      <c r="A1661" s="6" t="n">
        <v>44439</v>
      </c>
      <c r="B1661" s="6" t="s">
        <v>19</v>
      </c>
      <c r="C1661" s="6" t="s">
        <v>37</v>
      </c>
      <c r="D1661" s="6" t="s">
        <v>21</v>
      </c>
      <c r="E1661" s="6" t="s">
        <v>66</v>
      </c>
      <c r="F1661" s="6" t="s">
        <v>33</v>
      </c>
      <c r="G1661" s="6" t="s">
        <v>34</v>
      </c>
      <c r="H1661" s="6" t="n">
        <v>4</v>
      </c>
      <c r="I1661" s="7" t="n">
        <v>59.99000168</v>
      </c>
      <c r="J1661" s="6" t="n">
        <v>5</v>
      </c>
      <c r="K1661" s="7" t="n">
        <v>299.9500122</v>
      </c>
      <c r="L1661" s="7" t="n">
        <v>9</v>
      </c>
      <c r="M1661" s="8" t="n">
        <v>0.029999999</v>
      </c>
      <c r="N1661" s="7" t="n">
        <v>52.36999893</v>
      </c>
      <c r="O1661" s="12" t="n">
        <v>1</v>
      </c>
    </row>
    <row r="1662" customFormat="false" ht="15" hidden="false" customHeight="true" outlineLevel="0" collapsed="false">
      <c r="A1662" s="6" t="n">
        <v>21</v>
      </c>
      <c r="B1662" s="6" t="s">
        <v>26</v>
      </c>
      <c r="C1662" s="6" t="s">
        <v>20</v>
      </c>
      <c r="D1662" s="6" t="s">
        <v>50</v>
      </c>
      <c r="E1662" s="6" t="s">
        <v>51</v>
      </c>
      <c r="F1662" s="6" t="s">
        <v>89</v>
      </c>
      <c r="G1662" s="6" t="s">
        <v>44</v>
      </c>
      <c r="H1662" s="6" t="n">
        <v>1</v>
      </c>
      <c r="I1662" s="7" t="n">
        <v>34.99000168</v>
      </c>
      <c r="J1662" s="6" t="n">
        <v>2</v>
      </c>
      <c r="K1662" s="7" t="n">
        <v>69.98000336</v>
      </c>
      <c r="L1662" s="7" t="n">
        <v>14</v>
      </c>
      <c r="M1662" s="8" t="n">
        <v>0.200000003</v>
      </c>
      <c r="N1662" s="7" t="n">
        <v>6.71999979</v>
      </c>
      <c r="O1662" s="12" t="n">
        <v>1</v>
      </c>
    </row>
    <row r="1663" customFormat="false" ht="15" hidden="false" customHeight="true" outlineLevel="0" collapsed="false">
      <c r="A1663" s="6" t="n">
        <v>24657</v>
      </c>
      <c r="B1663" s="6" t="s">
        <v>26</v>
      </c>
      <c r="C1663" s="6" t="s">
        <v>20</v>
      </c>
      <c r="D1663" s="6" t="s">
        <v>27</v>
      </c>
      <c r="E1663" s="6" t="s">
        <v>42</v>
      </c>
      <c r="F1663" s="6" t="s">
        <v>40</v>
      </c>
      <c r="G1663" s="6" t="s">
        <v>24</v>
      </c>
      <c r="H1663" s="6" t="n">
        <v>1</v>
      </c>
      <c r="I1663" s="7" t="n">
        <v>399.980011</v>
      </c>
      <c r="J1663" s="6" t="n">
        <v>1</v>
      </c>
      <c r="K1663" s="7" t="n">
        <v>399.980011</v>
      </c>
      <c r="L1663" s="7" t="n">
        <v>48</v>
      </c>
      <c r="M1663" s="8" t="n">
        <v>0.119999997</v>
      </c>
      <c r="N1663" s="7" t="n">
        <v>105.5899963</v>
      </c>
      <c r="O1663" s="12" t="n">
        <v>1</v>
      </c>
    </row>
    <row r="1664" customFormat="false" ht="15" hidden="false" customHeight="true" outlineLevel="0" collapsed="false">
      <c r="A1664" s="6" t="n">
        <v>43708</v>
      </c>
      <c r="B1664" s="6" t="s">
        <v>19</v>
      </c>
      <c r="C1664" s="6" t="s">
        <v>49</v>
      </c>
      <c r="D1664" s="6" t="s">
        <v>27</v>
      </c>
      <c r="E1664" s="6" t="s">
        <v>79</v>
      </c>
      <c r="F1664" s="6" t="s">
        <v>73</v>
      </c>
      <c r="G1664" s="6" t="s">
        <v>34</v>
      </c>
      <c r="H1664" s="6" t="n">
        <v>4</v>
      </c>
      <c r="I1664" s="7" t="n">
        <v>39.99000168</v>
      </c>
      <c r="J1664" s="6" t="n">
        <v>1</v>
      </c>
      <c r="K1664" s="7" t="n">
        <v>39.99000168</v>
      </c>
      <c r="L1664" s="7" t="n">
        <v>10</v>
      </c>
      <c r="M1664" s="8" t="n">
        <v>0.25</v>
      </c>
      <c r="N1664" s="7" t="n">
        <v>9.600000381</v>
      </c>
      <c r="O1664" s="9" t="n">
        <v>0</v>
      </c>
    </row>
    <row r="1665" customFormat="false" ht="15" hidden="false" customHeight="true" outlineLevel="0" collapsed="false">
      <c r="A1665" s="6" t="n">
        <v>5234</v>
      </c>
      <c r="B1665" s="6" t="s">
        <v>19</v>
      </c>
      <c r="C1665" s="6" t="s">
        <v>37</v>
      </c>
      <c r="D1665" s="6" t="s">
        <v>50</v>
      </c>
      <c r="E1665" s="6" t="s">
        <v>51</v>
      </c>
      <c r="F1665" s="6" t="s">
        <v>80</v>
      </c>
      <c r="G1665" s="6" t="s">
        <v>24</v>
      </c>
      <c r="H1665" s="6" t="n">
        <v>4</v>
      </c>
      <c r="I1665" s="7" t="n">
        <v>24.98999977</v>
      </c>
      <c r="J1665" s="6" t="n">
        <v>1</v>
      </c>
      <c r="K1665" s="7" t="n">
        <v>24.98999977</v>
      </c>
      <c r="L1665" s="7" t="n">
        <v>3</v>
      </c>
      <c r="M1665" s="8" t="n">
        <v>0.119999997</v>
      </c>
      <c r="N1665" s="7" t="n">
        <v>2.75</v>
      </c>
      <c r="O1665" s="12" t="n">
        <v>1</v>
      </c>
    </row>
    <row r="1666" customFormat="false" ht="15" hidden="false" customHeight="true" outlineLevel="0" collapsed="false">
      <c r="A1666" s="6" t="n">
        <v>18733</v>
      </c>
      <c r="B1666" s="6" t="s">
        <v>19</v>
      </c>
      <c r="C1666" s="6" t="s">
        <v>37</v>
      </c>
      <c r="D1666" s="6" t="s">
        <v>21</v>
      </c>
      <c r="E1666" s="6" t="s">
        <v>64</v>
      </c>
      <c r="F1666" s="6" t="s">
        <v>75</v>
      </c>
      <c r="G1666" s="6" t="s">
        <v>34</v>
      </c>
      <c r="H1666" s="6" t="n">
        <v>4</v>
      </c>
      <c r="I1666" s="7" t="n">
        <v>299.980011</v>
      </c>
      <c r="J1666" s="6" t="n">
        <v>1</v>
      </c>
      <c r="K1666" s="7" t="n">
        <v>299.980011</v>
      </c>
      <c r="L1666" s="7" t="n">
        <v>54</v>
      </c>
      <c r="M1666" s="8" t="n">
        <v>0.180000007</v>
      </c>
      <c r="N1666" s="7" t="n">
        <v>-9.350000381</v>
      </c>
      <c r="O1666" s="9" t="n">
        <v>0</v>
      </c>
    </row>
    <row r="1667" customFormat="false" ht="15" hidden="false" customHeight="true" outlineLevel="0" collapsed="false">
      <c r="A1667" s="6" t="n">
        <v>56496</v>
      </c>
      <c r="B1667" s="6" t="s">
        <v>19</v>
      </c>
      <c r="C1667" s="6" t="s">
        <v>20</v>
      </c>
      <c r="D1667" s="6" t="s">
        <v>50</v>
      </c>
      <c r="E1667" s="6" t="s">
        <v>63</v>
      </c>
      <c r="F1667" s="6" t="s">
        <v>43</v>
      </c>
      <c r="G1667" s="6" t="s">
        <v>34</v>
      </c>
      <c r="H1667" s="6" t="n">
        <v>4</v>
      </c>
      <c r="I1667" s="7" t="n">
        <v>15.98999977</v>
      </c>
      <c r="J1667" s="6" t="n">
        <v>1</v>
      </c>
      <c r="K1667" s="7" t="n">
        <v>15.98999977</v>
      </c>
      <c r="L1667" s="7" t="n">
        <v>2.079999924</v>
      </c>
      <c r="M1667" s="8" t="n">
        <v>0.129999995</v>
      </c>
      <c r="N1667" s="7" t="n">
        <v>4.590000153</v>
      </c>
      <c r="O1667" s="9" t="n">
        <v>0</v>
      </c>
    </row>
    <row r="1668" customFormat="false" ht="15" hidden="false" customHeight="true" outlineLevel="0" collapsed="false">
      <c r="A1668" s="6" t="n">
        <v>6300</v>
      </c>
      <c r="B1668" s="6" t="s">
        <v>46</v>
      </c>
      <c r="C1668" s="6" t="s">
        <v>37</v>
      </c>
      <c r="D1668" s="6" t="s">
        <v>50</v>
      </c>
      <c r="E1668" s="6" t="s">
        <v>51</v>
      </c>
      <c r="F1668" s="6" t="s">
        <v>71</v>
      </c>
      <c r="G1668" s="6" t="s">
        <v>44</v>
      </c>
      <c r="H1668" s="6" t="n">
        <v>2</v>
      </c>
      <c r="I1668" s="7" t="n">
        <v>199.9900055</v>
      </c>
      <c r="J1668" s="6" t="n">
        <v>1</v>
      </c>
      <c r="K1668" s="7" t="n">
        <v>199.9900055</v>
      </c>
      <c r="L1668" s="7" t="n">
        <v>36</v>
      </c>
      <c r="M1668" s="8" t="n">
        <v>0.180000007</v>
      </c>
      <c r="N1668" s="7" t="n">
        <v>78.72000122</v>
      </c>
      <c r="O1668" s="12" t="n">
        <v>1</v>
      </c>
    </row>
    <row r="1669" customFormat="false" ht="15" hidden="false" customHeight="true" outlineLevel="0" collapsed="false">
      <c r="A1669" s="6" t="n">
        <v>59138</v>
      </c>
      <c r="B1669" s="6" t="s">
        <v>26</v>
      </c>
      <c r="C1669" s="6" t="s">
        <v>20</v>
      </c>
      <c r="D1669" s="6" t="s">
        <v>50</v>
      </c>
      <c r="E1669" s="6" t="s">
        <v>63</v>
      </c>
      <c r="F1669" s="6" t="s">
        <v>33</v>
      </c>
      <c r="G1669" s="6" t="s">
        <v>44</v>
      </c>
      <c r="H1669" s="6" t="n">
        <v>1</v>
      </c>
      <c r="I1669" s="7" t="n">
        <v>59.99000168</v>
      </c>
      <c r="J1669" s="6" t="n">
        <v>5</v>
      </c>
      <c r="K1669" s="7" t="n">
        <v>299.9500122</v>
      </c>
      <c r="L1669" s="7" t="n">
        <v>59.99000168</v>
      </c>
      <c r="M1669" s="8" t="n">
        <v>0.200000003</v>
      </c>
      <c r="N1669" s="7" t="n">
        <v>40.0699997</v>
      </c>
      <c r="O1669" s="12" t="n">
        <v>1</v>
      </c>
    </row>
    <row r="1670" customFormat="false" ht="15" hidden="false" customHeight="true" outlineLevel="0" collapsed="false">
      <c r="A1670" s="6" t="n">
        <v>60736</v>
      </c>
      <c r="B1670" s="6" t="s">
        <v>19</v>
      </c>
      <c r="C1670" s="6" t="s">
        <v>37</v>
      </c>
      <c r="D1670" s="6" t="s">
        <v>50</v>
      </c>
      <c r="E1670" s="6" t="s">
        <v>63</v>
      </c>
      <c r="F1670" s="6" t="s">
        <v>23</v>
      </c>
      <c r="G1670" s="6" t="s">
        <v>44</v>
      </c>
      <c r="H1670" s="6" t="n">
        <v>4</v>
      </c>
      <c r="I1670" s="7" t="n">
        <v>129.9900055</v>
      </c>
      <c r="J1670" s="6" t="n">
        <v>1</v>
      </c>
      <c r="K1670" s="7" t="n">
        <v>129.9900055</v>
      </c>
      <c r="L1670" s="7" t="n">
        <v>13</v>
      </c>
      <c r="M1670" s="8" t="n">
        <v>0.100000001</v>
      </c>
      <c r="N1670" s="7" t="n">
        <v>10.30000019</v>
      </c>
      <c r="O1670" s="9" t="n">
        <v>0</v>
      </c>
    </row>
    <row r="1671" customFormat="false" ht="15" hidden="false" customHeight="true" outlineLevel="0" collapsed="false">
      <c r="A1671" s="6" t="n">
        <v>67502</v>
      </c>
      <c r="B1671" s="6" t="s">
        <v>19</v>
      </c>
      <c r="C1671" s="6" t="s">
        <v>37</v>
      </c>
      <c r="D1671" s="6" t="s">
        <v>21</v>
      </c>
      <c r="E1671" s="6" t="s">
        <v>64</v>
      </c>
      <c r="F1671" s="6" t="s">
        <v>58</v>
      </c>
      <c r="G1671" s="6" t="s">
        <v>24</v>
      </c>
      <c r="H1671" s="6" t="n">
        <v>4</v>
      </c>
      <c r="I1671" s="7" t="n">
        <v>49.97999954</v>
      </c>
      <c r="J1671" s="6" t="n">
        <v>2</v>
      </c>
      <c r="K1671" s="7" t="n">
        <v>99.95999908</v>
      </c>
      <c r="L1671" s="7" t="n">
        <v>19.98999977</v>
      </c>
      <c r="M1671" s="8" t="n">
        <v>0.200000003</v>
      </c>
      <c r="N1671" s="7" t="n">
        <v>5.039999962</v>
      </c>
      <c r="O1671" s="9" t="n">
        <v>0</v>
      </c>
    </row>
    <row r="1672" customFormat="false" ht="15" hidden="false" customHeight="true" outlineLevel="0" collapsed="false">
      <c r="A1672" s="6" t="n">
        <v>34193</v>
      </c>
      <c r="B1672" s="6" t="s">
        <v>26</v>
      </c>
      <c r="C1672" s="6" t="s">
        <v>20</v>
      </c>
      <c r="D1672" s="6" t="s">
        <v>31</v>
      </c>
      <c r="E1672" s="6" t="s">
        <v>32</v>
      </c>
      <c r="F1672" s="6" t="s">
        <v>33</v>
      </c>
      <c r="G1672" s="6" t="s">
        <v>44</v>
      </c>
      <c r="H1672" s="6" t="n">
        <v>1</v>
      </c>
      <c r="I1672" s="7" t="n">
        <v>59.99000168</v>
      </c>
      <c r="J1672" s="6" t="n">
        <v>2</v>
      </c>
      <c r="K1672" s="7" t="n">
        <v>119.9800034</v>
      </c>
      <c r="L1672" s="7" t="n">
        <v>3.599999905</v>
      </c>
      <c r="M1672" s="8" t="n">
        <v>0.029999999</v>
      </c>
      <c r="N1672" s="7" t="n">
        <v>29.10000038</v>
      </c>
      <c r="O1672" s="12" t="n">
        <v>1</v>
      </c>
    </row>
    <row r="1673" customFormat="false" ht="15" hidden="false" customHeight="true" outlineLevel="0" collapsed="false">
      <c r="A1673" s="6" t="n">
        <v>7479</v>
      </c>
      <c r="B1673" s="6" t="s">
        <v>46</v>
      </c>
      <c r="C1673" s="6" t="s">
        <v>20</v>
      </c>
      <c r="D1673" s="6" t="s">
        <v>50</v>
      </c>
      <c r="E1673" s="6" t="s">
        <v>51</v>
      </c>
      <c r="F1673" s="6" t="s">
        <v>29</v>
      </c>
      <c r="G1673" s="6" t="s">
        <v>34</v>
      </c>
      <c r="H1673" s="6" t="n">
        <v>2</v>
      </c>
      <c r="I1673" s="7" t="n">
        <v>99.98999786</v>
      </c>
      <c r="J1673" s="6" t="n">
        <v>1</v>
      </c>
      <c r="K1673" s="7" t="n">
        <v>99.98999786</v>
      </c>
      <c r="L1673" s="7" t="n">
        <v>25</v>
      </c>
      <c r="M1673" s="8" t="n">
        <v>0.25</v>
      </c>
      <c r="N1673" s="7" t="n">
        <v>1.870000005</v>
      </c>
      <c r="O1673" s="12" t="n">
        <v>1</v>
      </c>
    </row>
    <row r="1674" customFormat="false" ht="15" hidden="false" customHeight="true" outlineLevel="0" collapsed="false">
      <c r="A1674" s="6" t="n">
        <v>20320</v>
      </c>
      <c r="B1674" s="6" t="s">
        <v>26</v>
      </c>
      <c r="C1674" s="6" t="s">
        <v>49</v>
      </c>
      <c r="D1674" s="6" t="s">
        <v>27</v>
      </c>
      <c r="E1674" s="6" t="s">
        <v>28</v>
      </c>
      <c r="F1674" s="6" t="s">
        <v>58</v>
      </c>
      <c r="G1674" s="6" t="s">
        <v>44</v>
      </c>
      <c r="H1674" s="6" t="n">
        <v>1</v>
      </c>
      <c r="I1674" s="7" t="n">
        <v>49.97999954</v>
      </c>
      <c r="J1674" s="6" t="n">
        <v>4</v>
      </c>
      <c r="K1674" s="7" t="n">
        <v>199.9199982</v>
      </c>
      <c r="L1674" s="7" t="n">
        <v>17.98999977</v>
      </c>
      <c r="M1674" s="8" t="n">
        <v>0.090000004</v>
      </c>
      <c r="N1674" s="7" t="n">
        <v>11.46000004</v>
      </c>
      <c r="O1674" s="12" t="n">
        <v>1</v>
      </c>
    </row>
    <row r="1675" customFormat="false" ht="15" hidden="false" customHeight="true" outlineLevel="0" collapsed="false">
      <c r="A1675" s="6" t="n">
        <v>21838</v>
      </c>
      <c r="B1675" s="6" t="s">
        <v>19</v>
      </c>
      <c r="C1675" s="6" t="s">
        <v>37</v>
      </c>
      <c r="D1675" s="6" t="s">
        <v>27</v>
      </c>
      <c r="E1675" s="6" t="s">
        <v>28</v>
      </c>
      <c r="F1675" s="6" t="s">
        <v>58</v>
      </c>
      <c r="G1675" s="6" t="s">
        <v>44</v>
      </c>
      <c r="H1675" s="6" t="n">
        <v>4</v>
      </c>
      <c r="I1675" s="7" t="n">
        <v>49.97999954</v>
      </c>
      <c r="J1675" s="6" t="n">
        <v>1</v>
      </c>
      <c r="K1675" s="7" t="n">
        <v>49.97999954</v>
      </c>
      <c r="L1675" s="7" t="n">
        <v>1.5</v>
      </c>
      <c r="M1675" s="8" t="n">
        <v>0.029999999</v>
      </c>
      <c r="N1675" s="7" t="n">
        <v>12.11999989</v>
      </c>
      <c r="O1675" s="9" t="n">
        <v>0</v>
      </c>
    </row>
    <row r="1676" customFormat="false" ht="15" hidden="false" customHeight="true" outlineLevel="0" collapsed="false">
      <c r="A1676" s="6" t="n">
        <v>33155</v>
      </c>
      <c r="B1676" s="6" t="s">
        <v>26</v>
      </c>
      <c r="C1676" s="6" t="s">
        <v>37</v>
      </c>
      <c r="D1676" s="6" t="s">
        <v>31</v>
      </c>
      <c r="E1676" s="6" t="s">
        <v>32</v>
      </c>
      <c r="F1676" s="6" t="s">
        <v>71</v>
      </c>
      <c r="G1676" s="6" t="s">
        <v>44</v>
      </c>
      <c r="H1676" s="6" t="n">
        <v>1</v>
      </c>
      <c r="I1676" s="7" t="n">
        <v>199.9900055</v>
      </c>
      <c r="J1676" s="6" t="n">
        <v>1</v>
      </c>
      <c r="K1676" s="7" t="n">
        <v>199.9900055</v>
      </c>
      <c r="L1676" s="7" t="n">
        <v>30</v>
      </c>
      <c r="M1676" s="8" t="n">
        <v>0.150000006</v>
      </c>
      <c r="N1676" s="7" t="n">
        <v>81.59999847</v>
      </c>
      <c r="O1676" s="12" t="n">
        <v>1</v>
      </c>
    </row>
    <row r="1677" customFormat="false" ht="15" hidden="false" customHeight="true" outlineLevel="0" collapsed="false">
      <c r="A1677" s="6" t="n">
        <v>40435</v>
      </c>
      <c r="B1677" s="6" t="s">
        <v>19</v>
      </c>
      <c r="C1677" s="6" t="s">
        <v>20</v>
      </c>
      <c r="D1677" s="6" t="s">
        <v>31</v>
      </c>
      <c r="E1677" s="6" t="s">
        <v>86</v>
      </c>
      <c r="F1677" s="6" t="s">
        <v>33</v>
      </c>
      <c r="G1677" s="6" t="s">
        <v>34</v>
      </c>
      <c r="H1677" s="6" t="n">
        <v>4</v>
      </c>
      <c r="I1677" s="7" t="n">
        <v>59.99000168</v>
      </c>
      <c r="J1677" s="6" t="n">
        <v>4</v>
      </c>
      <c r="K1677" s="7" t="n">
        <v>239.9600067</v>
      </c>
      <c r="L1677" s="7" t="n">
        <v>9.600000381</v>
      </c>
      <c r="M1677" s="8" t="n">
        <v>0.039999999</v>
      </c>
      <c r="N1677" s="7" t="n">
        <v>59.88999939</v>
      </c>
      <c r="O1677" s="12" t="n">
        <v>1</v>
      </c>
    </row>
    <row r="1678" customFormat="false" ht="15" hidden="false" customHeight="true" outlineLevel="0" collapsed="false">
      <c r="A1678" s="6" t="n">
        <v>57238</v>
      </c>
      <c r="B1678" s="6" t="s">
        <v>26</v>
      </c>
      <c r="C1678" s="6" t="s">
        <v>37</v>
      </c>
      <c r="D1678" s="6" t="s">
        <v>50</v>
      </c>
      <c r="E1678" s="6" t="s">
        <v>51</v>
      </c>
      <c r="F1678" s="6" t="s">
        <v>58</v>
      </c>
      <c r="G1678" s="6" t="s">
        <v>24</v>
      </c>
      <c r="H1678" s="6" t="n">
        <v>1</v>
      </c>
      <c r="I1678" s="7" t="n">
        <v>49.97999954</v>
      </c>
      <c r="J1678" s="6" t="n">
        <v>3</v>
      </c>
      <c r="K1678" s="7" t="n">
        <v>149.9400024</v>
      </c>
      <c r="L1678" s="7" t="n">
        <v>19.48999977</v>
      </c>
      <c r="M1678" s="8" t="n">
        <v>0.129999995</v>
      </c>
      <c r="N1678" s="7" t="n">
        <v>61.31000137</v>
      </c>
      <c r="O1678" s="12" t="n">
        <v>1</v>
      </c>
    </row>
    <row r="1679" customFormat="false" ht="15" hidden="false" customHeight="true" outlineLevel="0" collapsed="false">
      <c r="A1679" s="6" t="n">
        <v>1174</v>
      </c>
      <c r="B1679" s="6" t="s">
        <v>19</v>
      </c>
      <c r="C1679" s="6" t="s">
        <v>37</v>
      </c>
      <c r="D1679" s="6" t="s">
        <v>50</v>
      </c>
      <c r="E1679" s="6" t="s">
        <v>72</v>
      </c>
      <c r="F1679" s="6" t="s">
        <v>40</v>
      </c>
      <c r="G1679" s="6" t="s">
        <v>34</v>
      </c>
      <c r="H1679" s="6" t="n">
        <v>4</v>
      </c>
      <c r="I1679" s="7" t="n">
        <v>399.980011</v>
      </c>
      <c r="J1679" s="6" t="n">
        <v>1</v>
      </c>
      <c r="K1679" s="7" t="n">
        <v>399.980011</v>
      </c>
      <c r="L1679" s="7" t="n">
        <v>60</v>
      </c>
      <c r="M1679" s="8" t="n">
        <v>0.150000006</v>
      </c>
      <c r="N1679" s="7" t="n">
        <v>88.40000153</v>
      </c>
      <c r="O1679" s="12" t="n">
        <v>1</v>
      </c>
    </row>
    <row r="1680" customFormat="false" ht="15" hidden="false" customHeight="true" outlineLevel="0" collapsed="false">
      <c r="A1680" s="6" t="n">
        <v>23287</v>
      </c>
      <c r="B1680" s="6" t="s">
        <v>19</v>
      </c>
      <c r="C1680" s="6" t="s">
        <v>37</v>
      </c>
      <c r="D1680" s="6" t="s">
        <v>27</v>
      </c>
      <c r="E1680" s="6" t="s">
        <v>42</v>
      </c>
      <c r="F1680" s="6" t="s">
        <v>71</v>
      </c>
      <c r="G1680" s="6" t="s">
        <v>24</v>
      </c>
      <c r="H1680" s="6" t="n">
        <v>4</v>
      </c>
      <c r="I1680" s="7" t="n">
        <v>199.9900055</v>
      </c>
      <c r="J1680" s="6" t="n">
        <v>1</v>
      </c>
      <c r="K1680" s="7" t="n">
        <v>199.9900055</v>
      </c>
      <c r="L1680" s="7" t="n">
        <v>30</v>
      </c>
      <c r="M1680" s="8" t="n">
        <v>0.150000006</v>
      </c>
      <c r="N1680" s="7" t="n">
        <v>-34</v>
      </c>
      <c r="O1680" s="9" t="n">
        <v>0</v>
      </c>
    </row>
    <row r="1681" customFormat="false" ht="15" hidden="false" customHeight="true" outlineLevel="0" collapsed="false">
      <c r="A1681" s="6" t="n">
        <v>56073</v>
      </c>
      <c r="B1681" s="6" t="s">
        <v>19</v>
      </c>
      <c r="C1681" s="6" t="s">
        <v>20</v>
      </c>
      <c r="D1681" s="6" t="s">
        <v>50</v>
      </c>
      <c r="E1681" s="6" t="s">
        <v>63</v>
      </c>
      <c r="F1681" s="6" t="s">
        <v>23</v>
      </c>
      <c r="G1681" s="6" t="s">
        <v>44</v>
      </c>
      <c r="H1681" s="6" t="n">
        <v>4</v>
      </c>
      <c r="I1681" s="7" t="n">
        <v>129.9900055</v>
      </c>
      <c r="J1681" s="6" t="n">
        <v>1</v>
      </c>
      <c r="K1681" s="7" t="n">
        <v>129.9900055</v>
      </c>
      <c r="L1681" s="7" t="n">
        <v>13</v>
      </c>
      <c r="M1681" s="8" t="n">
        <v>0.100000001</v>
      </c>
      <c r="N1681" s="7" t="n">
        <v>40.95000076</v>
      </c>
      <c r="O1681" s="9" t="n">
        <v>0</v>
      </c>
    </row>
    <row r="1682" customFormat="false" ht="15" hidden="false" customHeight="true" outlineLevel="0" collapsed="false">
      <c r="A1682" s="6" t="n">
        <v>4995</v>
      </c>
      <c r="B1682" s="6" t="s">
        <v>19</v>
      </c>
      <c r="C1682" s="6" t="s">
        <v>20</v>
      </c>
      <c r="D1682" s="6" t="s">
        <v>50</v>
      </c>
      <c r="E1682" s="6" t="s">
        <v>51</v>
      </c>
      <c r="F1682" s="6" t="s">
        <v>58</v>
      </c>
      <c r="G1682" s="6" t="s">
        <v>34</v>
      </c>
      <c r="H1682" s="6" t="n">
        <v>4</v>
      </c>
      <c r="I1682" s="7" t="n">
        <v>49.97999954</v>
      </c>
      <c r="J1682" s="6" t="n">
        <v>5</v>
      </c>
      <c r="K1682" s="7" t="n">
        <v>249.8999939</v>
      </c>
      <c r="L1682" s="7" t="n">
        <v>7.5</v>
      </c>
      <c r="M1682" s="8" t="n">
        <v>0.029999999</v>
      </c>
      <c r="N1682" s="7" t="n">
        <v>18.18000031</v>
      </c>
      <c r="O1682" s="12" t="n">
        <v>1</v>
      </c>
    </row>
    <row r="1683" customFormat="false" ht="15" hidden="false" customHeight="true" outlineLevel="0" collapsed="false">
      <c r="A1683" s="6" t="n">
        <v>24368</v>
      </c>
      <c r="B1683" s="6" t="s">
        <v>46</v>
      </c>
      <c r="C1683" s="6" t="s">
        <v>20</v>
      </c>
      <c r="D1683" s="6" t="s">
        <v>27</v>
      </c>
      <c r="E1683" s="6" t="s">
        <v>69</v>
      </c>
      <c r="F1683" s="6" t="s">
        <v>33</v>
      </c>
      <c r="G1683" s="6" t="s">
        <v>44</v>
      </c>
      <c r="H1683" s="6" t="n">
        <v>2</v>
      </c>
      <c r="I1683" s="7" t="n">
        <v>59.99000168</v>
      </c>
      <c r="J1683" s="6" t="n">
        <v>2</v>
      </c>
      <c r="K1683" s="7" t="n">
        <v>119.9800034</v>
      </c>
      <c r="L1683" s="7" t="n">
        <v>2.400000095</v>
      </c>
      <c r="M1683" s="8" t="n">
        <v>0.02</v>
      </c>
      <c r="N1683" s="7" t="n">
        <v>56.43999863</v>
      </c>
      <c r="O1683" s="12" t="n">
        <v>1</v>
      </c>
    </row>
    <row r="1684" customFormat="false" ht="15" hidden="false" customHeight="true" outlineLevel="0" collapsed="false">
      <c r="A1684" s="6" t="n">
        <v>66313</v>
      </c>
      <c r="B1684" s="6" t="s">
        <v>46</v>
      </c>
      <c r="C1684" s="6" t="s">
        <v>20</v>
      </c>
      <c r="D1684" s="6" t="s">
        <v>21</v>
      </c>
      <c r="E1684" s="6" t="s">
        <v>22</v>
      </c>
      <c r="F1684" s="6" t="s">
        <v>29</v>
      </c>
      <c r="G1684" s="6" t="s">
        <v>24</v>
      </c>
      <c r="H1684" s="6" t="n">
        <v>2</v>
      </c>
      <c r="I1684" s="7" t="n">
        <v>99.98999786</v>
      </c>
      <c r="J1684" s="6" t="n">
        <v>1</v>
      </c>
      <c r="K1684" s="7" t="n">
        <v>99.98999786</v>
      </c>
      <c r="L1684" s="7" t="n">
        <v>12</v>
      </c>
      <c r="M1684" s="8" t="n">
        <v>0.119999997</v>
      </c>
      <c r="N1684" s="7" t="n">
        <v>-41.79999924</v>
      </c>
      <c r="O1684" s="12" t="n">
        <v>1</v>
      </c>
    </row>
    <row r="1685" customFormat="false" ht="15" hidden="false" customHeight="true" outlineLevel="0" collapsed="false">
      <c r="A1685" s="6" t="n">
        <v>69417</v>
      </c>
      <c r="B1685" s="6" t="s">
        <v>46</v>
      </c>
      <c r="C1685" s="6" t="s">
        <v>37</v>
      </c>
      <c r="D1685" s="6" t="s">
        <v>21</v>
      </c>
      <c r="E1685" s="6" t="s">
        <v>22</v>
      </c>
      <c r="F1685" s="6" t="s">
        <v>116</v>
      </c>
      <c r="G1685" s="6" t="s">
        <v>34</v>
      </c>
      <c r="H1685" s="6" t="n">
        <v>2</v>
      </c>
      <c r="I1685" s="7" t="n">
        <v>452.0400085</v>
      </c>
      <c r="J1685" s="6" t="n">
        <v>1</v>
      </c>
      <c r="K1685" s="7" t="n">
        <v>452.0400085</v>
      </c>
      <c r="L1685" s="7" t="n">
        <v>113.0100021</v>
      </c>
      <c r="M1685" s="8" t="n">
        <v>0.25</v>
      </c>
      <c r="N1685" s="7" t="n">
        <v>16.95000076</v>
      </c>
      <c r="O1685" s="12" t="n">
        <v>1</v>
      </c>
    </row>
    <row r="1686" customFormat="false" ht="15" hidden="false" customHeight="true" outlineLevel="0" collapsed="false">
      <c r="A1686" s="6" t="n">
        <v>10025</v>
      </c>
      <c r="B1686" s="6" t="s">
        <v>19</v>
      </c>
      <c r="C1686" s="6" t="s">
        <v>49</v>
      </c>
      <c r="D1686" s="6" t="s">
        <v>50</v>
      </c>
      <c r="E1686" s="6" t="s">
        <v>63</v>
      </c>
      <c r="F1686" s="6" t="s">
        <v>58</v>
      </c>
      <c r="G1686" s="6" t="s">
        <v>47</v>
      </c>
      <c r="H1686" s="6" t="n">
        <v>4</v>
      </c>
      <c r="I1686" s="7" t="n">
        <v>49.97999954</v>
      </c>
      <c r="J1686" s="6" t="n">
        <v>3</v>
      </c>
      <c r="K1686" s="7" t="n">
        <v>149.9400024</v>
      </c>
      <c r="L1686" s="7" t="n">
        <v>7.5</v>
      </c>
      <c r="M1686" s="8" t="n">
        <v>0.050000001</v>
      </c>
      <c r="N1686" s="7" t="n">
        <v>-104.4100037</v>
      </c>
      <c r="O1686" s="12" t="n">
        <v>1</v>
      </c>
    </row>
    <row r="1687" customFormat="false" ht="15" hidden="false" customHeight="true" outlineLevel="0" collapsed="false">
      <c r="A1687" s="6" t="n">
        <v>930</v>
      </c>
      <c r="B1687" s="6" t="s">
        <v>19</v>
      </c>
      <c r="C1687" s="6" t="s">
        <v>49</v>
      </c>
      <c r="D1687" s="6" t="s">
        <v>50</v>
      </c>
      <c r="E1687" s="6" t="s">
        <v>51</v>
      </c>
      <c r="F1687" s="6" t="s">
        <v>29</v>
      </c>
      <c r="G1687" s="6" t="s">
        <v>24</v>
      </c>
      <c r="H1687" s="6" t="n">
        <v>4</v>
      </c>
      <c r="I1687" s="7" t="n">
        <v>99.98999786</v>
      </c>
      <c r="J1687" s="6" t="n">
        <v>5</v>
      </c>
      <c r="K1687" s="7" t="n">
        <v>499.9500122</v>
      </c>
      <c r="L1687" s="7" t="n">
        <v>45</v>
      </c>
      <c r="M1687" s="8" t="n">
        <v>0.090000004</v>
      </c>
      <c r="N1687" s="7" t="n">
        <v>159.2299957</v>
      </c>
      <c r="O1687" s="12" t="n">
        <v>1</v>
      </c>
    </row>
    <row r="1688" customFormat="false" ht="15" hidden="false" customHeight="true" outlineLevel="0" collapsed="false">
      <c r="A1688" s="6" t="n">
        <v>10239</v>
      </c>
      <c r="B1688" s="6" t="s">
        <v>26</v>
      </c>
      <c r="C1688" s="6" t="s">
        <v>20</v>
      </c>
      <c r="D1688" s="6" t="s">
        <v>50</v>
      </c>
      <c r="E1688" s="6" t="s">
        <v>63</v>
      </c>
      <c r="F1688" s="6" t="s">
        <v>57</v>
      </c>
      <c r="G1688" s="6" t="s">
        <v>47</v>
      </c>
      <c r="H1688" s="6" t="n">
        <v>1</v>
      </c>
      <c r="I1688" s="7" t="n">
        <v>50</v>
      </c>
      <c r="J1688" s="6" t="n">
        <v>1</v>
      </c>
      <c r="K1688" s="7" t="n">
        <v>50</v>
      </c>
      <c r="L1688" s="7" t="n">
        <v>6</v>
      </c>
      <c r="M1688" s="8" t="n">
        <v>0.119999997</v>
      </c>
      <c r="N1688" s="7" t="n">
        <v>11</v>
      </c>
      <c r="O1688" s="12" t="n">
        <v>1</v>
      </c>
    </row>
    <row r="1689" customFormat="false" ht="15" hidden="false" customHeight="true" outlineLevel="0" collapsed="false">
      <c r="A1689" s="6" t="n">
        <v>22236</v>
      </c>
      <c r="B1689" s="6" t="s">
        <v>26</v>
      </c>
      <c r="C1689" s="6" t="s">
        <v>20</v>
      </c>
      <c r="D1689" s="6" t="s">
        <v>27</v>
      </c>
      <c r="E1689" s="6" t="s">
        <v>69</v>
      </c>
      <c r="F1689" s="6" t="s">
        <v>23</v>
      </c>
      <c r="G1689" s="6" t="s">
        <v>24</v>
      </c>
      <c r="H1689" s="6" t="n">
        <v>1</v>
      </c>
      <c r="I1689" s="7" t="n">
        <v>129.9900055</v>
      </c>
      <c r="J1689" s="6" t="n">
        <v>1</v>
      </c>
      <c r="K1689" s="7" t="n">
        <v>129.9900055</v>
      </c>
      <c r="L1689" s="7" t="n">
        <v>5.199999809</v>
      </c>
      <c r="M1689" s="8" t="n">
        <v>0.039999999</v>
      </c>
      <c r="N1689" s="7" t="n">
        <v>43.68000031</v>
      </c>
      <c r="O1689" s="12" t="n">
        <v>1</v>
      </c>
    </row>
    <row r="1690" customFormat="false" ht="15" hidden="false" customHeight="true" outlineLevel="0" collapsed="false">
      <c r="A1690" s="6" t="n">
        <v>37607</v>
      </c>
      <c r="B1690" s="6" t="s">
        <v>19</v>
      </c>
      <c r="C1690" s="6" t="s">
        <v>20</v>
      </c>
      <c r="D1690" s="6" t="s">
        <v>31</v>
      </c>
      <c r="E1690" s="6" t="s">
        <v>56</v>
      </c>
      <c r="F1690" s="6" t="s">
        <v>57</v>
      </c>
      <c r="G1690" s="6" t="s">
        <v>24</v>
      </c>
      <c r="H1690" s="6" t="n">
        <v>4</v>
      </c>
      <c r="I1690" s="7" t="n">
        <v>50</v>
      </c>
      <c r="J1690" s="6" t="n">
        <v>1</v>
      </c>
      <c r="K1690" s="7" t="n">
        <v>50</v>
      </c>
      <c r="L1690" s="7" t="n">
        <v>0.5</v>
      </c>
      <c r="M1690" s="8" t="n">
        <v>0.01</v>
      </c>
      <c r="N1690" s="7" t="n">
        <v>15.35000038</v>
      </c>
      <c r="O1690" s="9" t="n">
        <v>0</v>
      </c>
    </row>
    <row r="1691" customFormat="false" ht="15" hidden="false" customHeight="true" outlineLevel="0" collapsed="false">
      <c r="A1691" s="6" t="n">
        <v>24369</v>
      </c>
      <c r="B1691" s="6" t="s">
        <v>46</v>
      </c>
      <c r="C1691" s="6" t="s">
        <v>20</v>
      </c>
      <c r="D1691" s="6" t="s">
        <v>27</v>
      </c>
      <c r="E1691" s="6" t="s">
        <v>69</v>
      </c>
      <c r="F1691" s="6" t="s">
        <v>29</v>
      </c>
      <c r="G1691" s="6" t="s">
        <v>34</v>
      </c>
      <c r="H1691" s="6" t="n">
        <v>2</v>
      </c>
      <c r="I1691" s="7" t="n">
        <v>99.98999786</v>
      </c>
      <c r="J1691" s="6" t="n">
        <v>3</v>
      </c>
      <c r="K1691" s="7" t="n">
        <v>299.9700012</v>
      </c>
      <c r="L1691" s="7" t="n">
        <v>21</v>
      </c>
      <c r="M1691" s="8" t="n">
        <v>0.07</v>
      </c>
      <c r="N1691" s="7" t="n">
        <v>-432.4100037</v>
      </c>
      <c r="O1691" s="12" t="n">
        <v>1</v>
      </c>
    </row>
    <row r="1692" customFormat="false" ht="15" hidden="false" customHeight="true" outlineLevel="0" collapsed="false">
      <c r="A1692" s="6" t="n">
        <v>11068</v>
      </c>
      <c r="B1692" s="6" t="s">
        <v>26</v>
      </c>
      <c r="C1692" s="6" t="s">
        <v>20</v>
      </c>
      <c r="D1692" s="6" t="s">
        <v>21</v>
      </c>
      <c r="E1692" s="6" t="s">
        <v>65</v>
      </c>
      <c r="F1692" s="6" t="s">
        <v>40</v>
      </c>
      <c r="G1692" s="6" t="s">
        <v>34</v>
      </c>
      <c r="H1692" s="6" t="n">
        <v>1</v>
      </c>
      <c r="I1692" s="7" t="n">
        <v>399.980011</v>
      </c>
      <c r="J1692" s="6" t="n">
        <v>1</v>
      </c>
      <c r="K1692" s="7" t="n">
        <v>399.980011</v>
      </c>
      <c r="L1692" s="7" t="n">
        <v>8</v>
      </c>
      <c r="M1692" s="8" t="n">
        <v>0.02</v>
      </c>
      <c r="N1692" s="7" t="n">
        <v>188.1499939</v>
      </c>
      <c r="O1692" s="12" t="n">
        <v>1</v>
      </c>
    </row>
    <row r="1693" customFormat="false" ht="15" hidden="false" customHeight="true" outlineLevel="0" collapsed="false">
      <c r="A1693" s="6" t="n">
        <v>68003</v>
      </c>
      <c r="B1693" s="6" t="s">
        <v>19</v>
      </c>
      <c r="C1693" s="6" t="s">
        <v>37</v>
      </c>
      <c r="D1693" s="6" t="s">
        <v>21</v>
      </c>
      <c r="E1693" s="6" t="s">
        <v>64</v>
      </c>
      <c r="F1693" s="6" t="s">
        <v>68</v>
      </c>
      <c r="G1693" s="6" t="s">
        <v>34</v>
      </c>
      <c r="H1693" s="6" t="n">
        <v>4</v>
      </c>
      <c r="I1693" s="7" t="n">
        <v>299.9899902</v>
      </c>
      <c r="J1693" s="6" t="n">
        <v>1</v>
      </c>
      <c r="K1693" s="7" t="n">
        <v>299.9899902</v>
      </c>
      <c r="L1693" s="7" t="n">
        <v>45</v>
      </c>
      <c r="M1693" s="8" t="n">
        <v>0.150000006</v>
      </c>
      <c r="N1693" s="7" t="n">
        <v>73.44000244</v>
      </c>
      <c r="O1693" s="9" t="n">
        <v>0</v>
      </c>
    </row>
    <row r="1694" customFormat="false" ht="15" hidden="false" customHeight="true" outlineLevel="0" collapsed="false">
      <c r="A1694" s="6" t="n">
        <v>77046</v>
      </c>
      <c r="B1694" s="6" t="s">
        <v>19</v>
      </c>
      <c r="C1694" s="6" t="s">
        <v>20</v>
      </c>
      <c r="D1694" s="6" t="s">
        <v>27</v>
      </c>
      <c r="E1694" s="6" t="s">
        <v>42</v>
      </c>
      <c r="F1694" s="6" t="s">
        <v>96</v>
      </c>
      <c r="G1694" s="6" t="s">
        <v>34</v>
      </c>
      <c r="H1694" s="6" t="n">
        <v>4</v>
      </c>
      <c r="I1694" s="7" t="n">
        <v>215.8200073</v>
      </c>
      <c r="J1694" s="6" t="n">
        <v>1</v>
      </c>
      <c r="K1694" s="7" t="n">
        <v>215.8200073</v>
      </c>
      <c r="L1694" s="7" t="n">
        <v>21.57999992</v>
      </c>
      <c r="M1694" s="8" t="n">
        <v>0.100000001</v>
      </c>
      <c r="N1694" s="7" t="n">
        <v>-161.8000031</v>
      </c>
      <c r="O1694" s="9" t="n">
        <v>0</v>
      </c>
    </row>
    <row r="1695" customFormat="false" ht="15" hidden="false" customHeight="true" outlineLevel="0" collapsed="false">
      <c r="A1695" s="6" t="n">
        <v>69802</v>
      </c>
      <c r="B1695" s="6" t="s">
        <v>26</v>
      </c>
      <c r="C1695" s="6" t="s">
        <v>37</v>
      </c>
      <c r="D1695" s="6" t="s">
        <v>21</v>
      </c>
      <c r="E1695" s="6" t="s">
        <v>65</v>
      </c>
      <c r="F1695" s="6" t="s">
        <v>116</v>
      </c>
      <c r="G1695" s="6" t="s">
        <v>34</v>
      </c>
      <c r="H1695" s="6" t="n">
        <v>1</v>
      </c>
      <c r="I1695" s="7" t="n">
        <v>452.0400085</v>
      </c>
      <c r="J1695" s="6" t="n">
        <v>1</v>
      </c>
      <c r="K1695" s="7" t="n">
        <v>452.0400085</v>
      </c>
      <c r="L1695" s="7" t="n">
        <v>54.24000168</v>
      </c>
      <c r="M1695" s="8" t="n">
        <v>0.119999997</v>
      </c>
      <c r="N1695" s="7" t="n">
        <v>127.2900009</v>
      </c>
      <c r="O1695" s="12" t="n">
        <v>1</v>
      </c>
    </row>
    <row r="1696" customFormat="false" ht="15" hidden="false" customHeight="true" outlineLevel="0" collapsed="false">
      <c r="A1696" s="6" t="n">
        <v>19633</v>
      </c>
      <c r="B1696" s="6" t="s">
        <v>19</v>
      </c>
      <c r="C1696" s="6" t="s">
        <v>20</v>
      </c>
      <c r="D1696" s="6" t="s">
        <v>21</v>
      </c>
      <c r="E1696" s="6" t="s">
        <v>22</v>
      </c>
      <c r="F1696" s="6" t="s">
        <v>57</v>
      </c>
      <c r="G1696" s="6" t="s">
        <v>34</v>
      </c>
      <c r="H1696" s="6" t="n">
        <v>4</v>
      </c>
      <c r="I1696" s="7" t="n">
        <v>50</v>
      </c>
      <c r="J1696" s="6" t="n">
        <v>4</v>
      </c>
      <c r="K1696" s="7" t="n">
        <v>200</v>
      </c>
      <c r="L1696" s="7" t="n">
        <v>18</v>
      </c>
      <c r="M1696" s="8" t="n">
        <v>0.090000004</v>
      </c>
      <c r="N1696" s="7" t="n">
        <v>27.29999924</v>
      </c>
      <c r="O1696" s="9" t="n">
        <v>0</v>
      </c>
    </row>
    <row r="1697" customFormat="false" ht="15" hidden="false" customHeight="true" outlineLevel="0" collapsed="false">
      <c r="A1697" s="6" t="n">
        <v>63213</v>
      </c>
      <c r="B1697" s="6" t="s">
        <v>19</v>
      </c>
      <c r="C1697" s="6" t="s">
        <v>37</v>
      </c>
      <c r="D1697" s="6" t="s">
        <v>21</v>
      </c>
      <c r="E1697" s="6" t="s">
        <v>64</v>
      </c>
      <c r="F1697" s="6" t="s">
        <v>58</v>
      </c>
      <c r="G1697" s="6" t="s">
        <v>24</v>
      </c>
      <c r="H1697" s="6" t="n">
        <v>4</v>
      </c>
      <c r="I1697" s="7" t="n">
        <v>49.97999954</v>
      </c>
      <c r="J1697" s="6" t="n">
        <v>2</v>
      </c>
      <c r="K1697" s="7" t="n">
        <v>99.95999908</v>
      </c>
      <c r="L1697" s="7" t="n">
        <v>19.98999977</v>
      </c>
      <c r="M1697" s="8" t="n">
        <v>0.200000003</v>
      </c>
      <c r="N1697" s="7" t="n">
        <v>3.200000048</v>
      </c>
      <c r="O1697" s="9" t="n">
        <v>0</v>
      </c>
    </row>
    <row r="1698" customFormat="false" ht="15" hidden="false" customHeight="true" outlineLevel="0" collapsed="false">
      <c r="A1698" s="6" t="n">
        <v>63180</v>
      </c>
      <c r="B1698" s="6" t="s">
        <v>19</v>
      </c>
      <c r="C1698" s="6" t="s">
        <v>20</v>
      </c>
      <c r="D1698" s="6" t="s">
        <v>21</v>
      </c>
      <c r="E1698" s="6" t="s">
        <v>65</v>
      </c>
      <c r="F1698" s="6" t="s">
        <v>23</v>
      </c>
      <c r="G1698" s="6" t="s">
        <v>24</v>
      </c>
      <c r="H1698" s="6" t="n">
        <v>4</v>
      </c>
      <c r="I1698" s="7" t="n">
        <v>129.9900055</v>
      </c>
      <c r="J1698" s="6" t="n">
        <v>1</v>
      </c>
      <c r="K1698" s="7" t="n">
        <v>129.9900055</v>
      </c>
      <c r="L1698" s="7" t="n">
        <v>20.79999924</v>
      </c>
      <c r="M1698" s="8" t="n">
        <v>0.159999996</v>
      </c>
      <c r="N1698" s="7" t="n">
        <v>0</v>
      </c>
      <c r="O1698" s="12" t="n">
        <v>1</v>
      </c>
    </row>
    <row r="1699" customFormat="false" ht="15" hidden="false" customHeight="true" outlineLevel="0" collapsed="false">
      <c r="A1699" s="6" t="n">
        <v>2000</v>
      </c>
      <c r="B1699" s="6" t="s">
        <v>19</v>
      </c>
      <c r="C1699" s="6" t="s">
        <v>20</v>
      </c>
      <c r="D1699" s="6" t="s">
        <v>50</v>
      </c>
      <c r="E1699" s="6" t="s">
        <v>72</v>
      </c>
      <c r="F1699" s="6" t="s">
        <v>29</v>
      </c>
      <c r="G1699" s="6" t="s">
        <v>47</v>
      </c>
      <c r="H1699" s="6" t="n">
        <v>4</v>
      </c>
      <c r="I1699" s="7" t="n">
        <v>99.98999786</v>
      </c>
      <c r="J1699" s="6" t="n">
        <v>1</v>
      </c>
      <c r="K1699" s="7" t="n">
        <v>99.98999786</v>
      </c>
      <c r="L1699" s="7" t="n">
        <v>18</v>
      </c>
      <c r="M1699" s="8" t="n">
        <v>0.180000007</v>
      </c>
      <c r="N1699" s="7" t="n">
        <v>27.70999908</v>
      </c>
      <c r="O1699" s="12" t="n">
        <v>1</v>
      </c>
    </row>
    <row r="1700" customFormat="false" ht="15" hidden="false" customHeight="true" outlineLevel="0" collapsed="false">
      <c r="A1700" s="6" t="n">
        <v>19066</v>
      </c>
      <c r="B1700" s="6" t="s">
        <v>26</v>
      </c>
      <c r="C1700" s="6" t="s">
        <v>49</v>
      </c>
      <c r="D1700" s="6" t="s">
        <v>21</v>
      </c>
      <c r="E1700" s="6" t="s">
        <v>22</v>
      </c>
      <c r="F1700" s="6" t="s">
        <v>23</v>
      </c>
      <c r="G1700" s="6" t="s">
        <v>47</v>
      </c>
      <c r="H1700" s="6" t="n">
        <v>1</v>
      </c>
      <c r="I1700" s="7" t="n">
        <v>129.9900055</v>
      </c>
      <c r="J1700" s="6" t="n">
        <v>1</v>
      </c>
      <c r="K1700" s="7" t="n">
        <v>129.9900055</v>
      </c>
      <c r="L1700" s="7" t="n">
        <v>11.69999981</v>
      </c>
      <c r="M1700" s="8" t="n">
        <v>0.090000004</v>
      </c>
      <c r="N1700" s="7" t="n">
        <v>29.5699997</v>
      </c>
      <c r="O1700" s="12" t="n">
        <v>1</v>
      </c>
    </row>
    <row r="1701" customFormat="false" ht="15" hidden="false" customHeight="true" outlineLevel="0" collapsed="false">
      <c r="A1701" s="6" t="n">
        <v>17838</v>
      </c>
      <c r="B1701" s="6" t="s">
        <v>19</v>
      </c>
      <c r="C1701" s="6" t="s">
        <v>37</v>
      </c>
      <c r="D1701" s="6" t="s">
        <v>21</v>
      </c>
      <c r="E1701" s="6" t="s">
        <v>64</v>
      </c>
      <c r="F1701" s="6" t="s">
        <v>75</v>
      </c>
      <c r="G1701" s="6" t="s">
        <v>24</v>
      </c>
      <c r="H1701" s="6" t="n">
        <v>4</v>
      </c>
      <c r="I1701" s="7" t="n">
        <v>299.980011</v>
      </c>
      <c r="J1701" s="6" t="n">
        <v>1</v>
      </c>
      <c r="K1701" s="7" t="n">
        <v>299.980011</v>
      </c>
      <c r="L1701" s="7" t="n">
        <v>39</v>
      </c>
      <c r="M1701" s="8" t="n">
        <v>0.129999995</v>
      </c>
      <c r="N1701" s="7" t="n">
        <v>45.66999817</v>
      </c>
      <c r="O1701" s="9" t="n">
        <v>0</v>
      </c>
    </row>
    <row r="1702" customFormat="false" ht="15" hidden="false" customHeight="true" outlineLevel="0" collapsed="false">
      <c r="A1702" s="6" t="n">
        <v>10149</v>
      </c>
      <c r="B1702" s="6" t="s">
        <v>46</v>
      </c>
      <c r="C1702" s="6" t="s">
        <v>37</v>
      </c>
      <c r="D1702" s="6" t="s">
        <v>50</v>
      </c>
      <c r="E1702" s="6" t="s">
        <v>63</v>
      </c>
      <c r="F1702" s="6" t="s">
        <v>33</v>
      </c>
      <c r="G1702" s="6" t="s">
        <v>44</v>
      </c>
      <c r="H1702" s="6" t="n">
        <v>2</v>
      </c>
      <c r="I1702" s="7" t="n">
        <v>59.99000168</v>
      </c>
      <c r="J1702" s="6" t="n">
        <v>4</v>
      </c>
      <c r="K1702" s="7" t="n">
        <v>239.9600067</v>
      </c>
      <c r="L1702" s="7" t="n">
        <v>59.99000168</v>
      </c>
      <c r="M1702" s="8" t="n">
        <v>0.25</v>
      </c>
      <c r="N1702" s="7" t="n">
        <v>53.99000168</v>
      </c>
      <c r="O1702" s="12" t="n">
        <v>1</v>
      </c>
    </row>
    <row r="1703" customFormat="false" ht="15" hidden="false" customHeight="true" outlineLevel="0" collapsed="false">
      <c r="A1703" s="6" t="n">
        <v>48999</v>
      </c>
      <c r="B1703" s="6" t="s">
        <v>36</v>
      </c>
      <c r="C1703" s="6" t="s">
        <v>20</v>
      </c>
      <c r="D1703" s="6" t="s">
        <v>27</v>
      </c>
      <c r="E1703" s="6" t="s">
        <v>79</v>
      </c>
      <c r="F1703" s="6" t="s">
        <v>29</v>
      </c>
      <c r="G1703" s="6" t="s">
        <v>34</v>
      </c>
      <c r="H1703" s="6" t="n">
        <v>0</v>
      </c>
      <c r="I1703" s="7" t="n">
        <v>99.98999786</v>
      </c>
      <c r="J1703" s="6" t="n">
        <v>2</v>
      </c>
      <c r="K1703" s="7" t="n">
        <v>199.9799957</v>
      </c>
      <c r="L1703" s="7" t="n">
        <v>36</v>
      </c>
      <c r="M1703" s="8" t="n">
        <v>0.180000007</v>
      </c>
      <c r="N1703" s="7" t="n">
        <v>78.70999908</v>
      </c>
      <c r="O1703" s="9" t="n">
        <v>0</v>
      </c>
    </row>
    <row r="1704" customFormat="false" ht="15" hidden="false" customHeight="true" outlineLevel="0" collapsed="false">
      <c r="A1704" s="6" t="n">
        <v>34743</v>
      </c>
      <c r="B1704" s="6" t="s">
        <v>19</v>
      </c>
      <c r="C1704" s="6" t="s">
        <v>37</v>
      </c>
      <c r="D1704" s="6" t="s">
        <v>31</v>
      </c>
      <c r="E1704" s="6" t="s">
        <v>32</v>
      </c>
      <c r="F1704" s="6" t="s">
        <v>40</v>
      </c>
      <c r="G1704" s="6" t="s">
        <v>44</v>
      </c>
      <c r="H1704" s="6" t="n">
        <v>4</v>
      </c>
      <c r="I1704" s="7" t="n">
        <v>399.980011</v>
      </c>
      <c r="J1704" s="6" t="n">
        <v>1</v>
      </c>
      <c r="K1704" s="7" t="n">
        <v>399.980011</v>
      </c>
      <c r="L1704" s="7" t="n">
        <v>22</v>
      </c>
      <c r="M1704" s="8" t="n">
        <v>0.059999999</v>
      </c>
      <c r="N1704" s="7" t="n">
        <v>98.27999878</v>
      </c>
      <c r="O1704" s="9" t="n">
        <v>0</v>
      </c>
    </row>
    <row r="1705" customFormat="false" ht="15" hidden="false" customHeight="true" outlineLevel="0" collapsed="false">
      <c r="A1705" s="6" t="n">
        <v>19751</v>
      </c>
      <c r="B1705" s="6" t="s">
        <v>19</v>
      </c>
      <c r="C1705" s="6" t="s">
        <v>37</v>
      </c>
      <c r="D1705" s="6" t="s">
        <v>21</v>
      </c>
      <c r="E1705" s="6" t="s">
        <v>64</v>
      </c>
      <c r="F1705" s="6" t="s">
        <v>40</v>
      </c>
      <c r="G1705" s="6" t="s">
        <v>44</v>
      </c>
      <c r="H1705" s="6" t="n">
        <v>4</v>
      </c>
      <c r="I1705" s="7" t="n">
        <v>399.980011</v>
      </c>
      <c r="J1705" s="6" t="n">
        <v>1</v>
      </c>
      <c r="K1705" s="7" t="n">
        <v>399.980011</v>
      </c>
      <c r="L1705" s="7" t="n">
        <v>100</v>
      </c>
      <c r="M1705" s="8" t="n">
        <v>0.25</v>
      </c>
      <c r="N1705" s="7" t="n">
        <v>33.90000153</v>
      </c>
      <c r="O1705" s="9" t="n">
        <v>0</v>
      </c>
    </row>
    <row r="1706" customFormat="false" ht="15" hidden="false" customHeight="true" outlineLevel="0" collapsed="false">
      <c r="A1706" s="6" t="n">
        <v>49721</v>
      </c>
      <c r="B1706" s="6" t="s">
        <v>19</v>
      </c>
      <c r="C1706" s="6" t="s">
        <v>49</v>
      </c>
      <c r="D1706" s="6" t="s">
        <v>38</v>
      </c>
      <c r="E1706" s="6" t="s">
        <v>39</v>
      </c>
      <c r="F1706" s="6" t="s">
        <v>29</v>
      </c>
      <c r="G1706" s="6" t="s">
        <v>34</v>
      </c>
      <c r="H1706" s="6" t="n">
        <v>4</v>
      </c>
      <c r="I1706" s="7" t="n">
        <v>99.98999786</v>
      </c>
      <c r="J1706" s="6" t="n">
        <v>1</v>
      </c>
      <c r="K1706" s="7" t="n">
        <v>99.98999786</v>
      </c>
      <c r="L1706" s="7" t="n">
        <v>2</v>
      </c>
      <c r="M1706" s="8" t="n">
        <v>0.02</v>
      </c>
      <c r="N1706" s="7" t="n">
        <v>46.06000137</v>
      </c>
      <c r="O1706" s="9" t="n">
        <v>0</v>
      </c>
    </row>
    <row r="1707" customFormat="false" ht="15" hidden="false" customHeight="true" outlineLevel="0" collapsed="false">
      <c r="A1707" s="6" t="n">
        <v>47129</v>
      </c>
      <c r="B1707" s="6" t="s">
        <v>19</v>
      </c>
      <c r="C1707" s="6" t="s">
        <v>20</v>
      </c>
      <c r="D1707" s="6" t="s">
        <v>27</v>
      </c>
      <c r="E1707" s="6" t="s">
        <v>79</v>
      </c>
      <c r="F1707" s="6" t="s">
        <v>33</v>
      </c>
      <c r="G1707" s="6" t="s">
        <v>34</v>
      </c>
      <c r="H1707" s="6" t="n">
        <v>4</v>
      </c>
      <c r="I1707" s="7" t="n">
        <v>59.99000168</v>
      </c>
      <c r="J1707" s="6" t="n">
        <v>4</v>
      </c>
      <c r="K1707" s="7" t="n">
        <v>239.9600067</v>
      </c>
      <c r="L1707" s="7" t="n">
        <v>24</v>
      </c>
      <c r="M1707" s="8" t="n">
        <v>0.100000001</v>
      </c>
      <c r="N1707" s="7" t="n">
        <v>103.6600037</v>
      </c>
      <c r="O1707" s="12" t="n">
        <v>1</v>
      </c>
    </row>
    <row r="1708" customFormat="false" ht="15" hidden="false" customHeight="true" outlineLevel="0" collapsed="false">
      <c r="A1708" s="6" t="n">
        <v>25940</v>
      </c>
      <c r="B1708" s="6" t="s">
        <v>19</v>
      </c>
      <c r="C1708" s="6" t="s">
        <v>20</v>
      </c>
      <c r="D1708" s="6" t="s">
        <v>27</v>
      </c>
      <c r="E1708" s="6" t="s">
        <v>54</v>
      </c>
      <c r="F1708" s="6" t="s">
        <v>40</v>
      </c>
      <c r="G1708" s="6" t="s">
        <v>34</v>
      </c>
      <c r="H1708" s="6" t="n">
        <v>4</v>
      </c>
      <c r="I1708" s="7" t="n">
        <v>399.980011</v>
      </c>
      <c r="J1708" s="6" t="n">
        <v>1</v>
      </c>
      <c r="K1708" s="7" t="n">
        <v>399.980011</v>
      </c>
      <c r="L1708" s="7" t="n">
        <v>68</v>
      </c>
      <c r="M1708" s="8" t="n">
        <v>0.170000002</v>
      </c>
      <c r="N1708" s="7" t="n">
        <v>83</v>
      </c>
      <c r="O1708" s="12" t="n">
        <v>1</v>
      </c>
    </row>
    <row r="1709" customFormat="false" ht="15" hidden="false" customHeight="true" outlineLevel="0" collapsed="false">
      <c r="A1709" s="6" t="n">
        <v>66134</v>
      </c>
      <c r="B1709" s="6" t="s">
        <v>19</v>
      </c>
      <c r="C1709" s="6" t="s">
        <v>20</v>
      </c>
      <c r="D1709" s="6" t="s">
        <v>21</v>
      </c>
      <c r="E1709" s="6" t="s">
        <v>65</v>
      </c>
      <c r="F1709" s="6" t="s">
        <v>43</v>
      </c>
      <c r="G1709" s="6" t="s">
        <v>44</v>
      </c>
      <c r="H1709" s="6" t="n">
        <v>4</v>
      </c>
      <c r="I1709" s="7" t="n">
        <v>249.9900055</v>
      </c>
      <c r="J1709" s="6" t="n">
        <v>1</v>
      </c>
      <c r="K1709" s="7" t="n">
        <v>249.9900055</v>
      </c>
      <c r="L1709" s="7" t="n">
        <v>42.5</v>
      </c>
      <c r="M1709" s="8" t="n">
        <v>0.170000002</v>
      </c>
      <c r="N1709" s="7" t="n">
        <v>60.16999817</v>
      </c>
      <c r="O1709" s="12" t="n">
        <v>1</v>
      </c>
    </row>
    <row r="1710" customFormat="false" ht="15" hidden="false" customHeight="true" outlineLevel="0" collapsed="false">
      <c r="A1710" s="6" t="n">
        <v>66658</v>
      </c>
      <c r="B1710" s="6" t="s">
        <v>19</v>
      </c>
      <c r="C1710" s="6" t="s">
        <v>20</v>
      </c>
      <c r="D1710" s="6" t="s">
        <v>21</v>
      </c>
      <c r="E1710" s="6" t="s">
        <v>65</v>
      </c>
      <c r="F1710" s="6" t="s">
        <v>57</v>
      </c>
      <c r="G1710" s="6" t="s">
        <v>44</v>
      </c>
      <c r="H1710" s="6" t="n">
        <v>4</v>
      </c>
      <c r="I1710" s="7" t="n">
        <v>50</v>
      </c>
      <c r="J1710" s="6" t="n">
        <v>1</v>
      </c>
      <c r="K1710" s="7" t="n">
        <v>50</v>
      </c>
      <c r="L1710" s="7" t="n">
        <v>7.5</v>
      </c>
      <c r="M1710" s="8" t="n">
        <v>0.150000006</v>
      </c>
      <c r="N1710" s="7" t="n">
        <v>0.850000024</v>
      </c>
      <c r="O1710" s="9" t="n">
        <v>0</v>
      </c>
    </row>
    <row r="1711" customFormat="false" ht="15" hidden="false" customHeight="true" outlineLevel="0" collapsed="false">
      <c r="A1711" s="6" t="n">
        <v>4675</v>
      </c>
      <c r="B1711" s="6" t="s">
        <v>46</v>
      </c>
      <c r="C1711" s="6" t="s">
        <v>20</v>
      </c>
      <c r="D1711" s="6" t="s">
        <v>50</v>
      </c>
      <c r="E1711" s="6" t="s">
        <v>51</v>
      </c>
      <c r="F1711" s="6" t="s">
        <v>23</v>
      </c>
      <c r="G1711" s="6" t="s">
        <v>34</v>
      </c>
      <c r="H1711" s="6" t="n">
        <v>2</v>
      </c>
      <c r="I1711" s="7" t="n">
        <v>129.9900055</v>
      </c>
      <c r="J1711" s="6" t="n">
        <v>1</v>
      </c>
      <c r="K1711" s="7" t="n">
        <v>129.9900055</v>
      </c>
      <c r="L1711" s="7" t="n">
        <v>16.89999962</v>
      </c>
      <c r="M1711" s="8" t="n">
        <v>0.129999995</v>
      </c>
      <c r="N1711" s="7" t="n">
        <v>56.54999924</v>
      </c>
      <c r="O1711" s="12" t="n">
        <v>1</v>
      </c>
    </row>
    <row r="1712" customFormat="false" ht="15" hidden="false" customHeight="true" outlineLevel="0" collapsed="false">
      <c r="A1712" s="6" t="n">
        <v>37815</v>
      </c>
      <c r="B1712" s="6" t="s">
        <v>46</v>
      </c>
      <c r="C1712" s="6" t="s">
        <v>37</v>
      </c>
      <c r="D1712" s="6" t="s">
        <v>31</v>
      </c>
      <c r="E1712" s="6" t="s">
        <v>56</v>
      </c>
      <c r="F1712" s="6" t="s">
        <v>23</v>
      </c>
      <c r="G1712" s="6" t="s">
        <v>34</v>
      </c>
      <c r="H1712" s="6" t="n">
        <v>2</v>
      </c>
      <c r="I1712" s="7" t="n">
        <v>129.9900055</v>
      </c>
      <c r="J1712" s="6" t="n">
        <v>1</v>
      </c>
      <c r="K1712" s="7" t="n">
        <v>129.9900055</v>
      </c>
      <c r="L1712" s="7" t="n">
        <v>19.5</v>
      </c>
      <c r="M1712" s="8" t="n">
        <v>0.150000006</v>
      </c>
      <c r="N1712" s="7" t="n">
        <v>32.04000092</v>
      </c>
      <c r="O1712" s="12" t="n">
        <v>1</v>
      </c>
    </row>
    <row r="1713" customFormat="false" ht="15" hidden="false" customHeight="true" outlineLevel="0" collapsed="false">
      <c r="A1713" s="6" t="n">
        <v>53466</v>
      </c>
      <c r="B1713" s="6" t="s">
        <v>19</v>
      </c>
      <c r="C1713" s="6" t="s">
        <v>20</v>
      </c>
      <c r="D1713" s="6" t="s">
        <v>50</v>
      </c>
      <c r="E1713" s="6" t="s">
        <v>51</v>
      </c>
      <c r="F1713" s="6" t="s">
        <v>75</v>
      </c>
      <c r="G1713" s="6" t="s">
        <v>24</v>
      </c>
      <c r="H1713" s="6" t="n">
        <v>4</v>
      </c>
      <c r="I1713" s="7" t="n">
        <v>299.980011</v>
      </c>
      <c r="J1713" s="6" t="n">
        <v>1</v>
      </c>
      <c r="K1713" s="7" t="n">
        <v>299.980011</v>
      </c>
      <c r="L1713" s="7" t="n">
        <v>12</v>
      </c>
      <c r="M1713" s="8" t="n">
        <v>0.039999999</v>
      </c>
      <c r="N1713" s="7" t="n">
        <v>43.20000076</v>
      </c>
      <c r="O1713" s="9" t="n">
        <v>0</v>
      </c>
    </row>
    <row r="1714" customFormat="false" ht="15" hidden="false" customHeight="true" outlineLevel="0" collapsed="false">
      <c r="A1714" s="6" t="n">
        <v>20909</v>
      </c>
      <c r="B1714" s="6" t="s">
        <v>46</v>
      </c>
      <c r="C1714" s="6" t="s">
        <v>37</v>
      </c>
      <c r="D1714" s="6" t="s">
        <v>27</v>
      </c>
      <c r="E1714" s="6" t="s">
        <v>54</v>
      </c>
      <c r="F1714" s="6" t="s">
        <v>57</v>
      </c>
      <c r="G1714" s="6" t="s">
        <v>34</v>
      </c>
      <c r="H1714" s="6" t="n">
        <v>2</v>
      </c>
      <c r="I1714" s="7" t="n">
        <v>50</v>
      </c>
      <c r="J1714" s="6" t="n">
        <v>4</v>
      </c>
      <c r="K1714" s="7" t="n">
        <v>200</v>
      </c>
      <c r="L1714" s="7" t="n">
        <v>36</v>
      </c>
      <c r="M1714" s="8" t="n">
        <v>0.180000007</v>
      </c>
      <c r="N1714" s="7" t="n">
        <v>20.5</v>
      </c>
      <c r="O1714" s="12" t="n">
        <v>1</v>
      </c>
    </row>
    <row r="1715" customFormat="false" ht="15" hidden="false" customHeight="true" outlineLevel="0" collapsed="false">
      <c r="A1715" s="6" t="n">
        <v>48371</v>
      </c>
      <c r="B1715" s="6" t="s">
        <v>19</v>
      </c>
      <c r="C1715" s="6" t="s">
        <v>20</v>
      </c>
      <c r="D1715" s="6" t="s">
        <v>27</v>
      </c>
      <c r="E1715" s="6" t="s">
        <v>79</v>
      </c>
      <c r="F1715" s="6" t="s">
        <v>73</v>
      </c>
      <c r="G1715" s="6" t="s">
        <v>47</v>
      </c>
      <c r="H1715" s="6" t="n">
        <v>4</v>
      </c>
      <c r="I1715" s="7" t="n">
        <v>39.99000168</v>
      </c>
      <c r="J1715" s="6" t="n">
        <v>1</v>
      </c>
      <c r="K1715" s="7" t="n">
        <v>39.99000168</v>
      </c>
      <c r="L1715" s="7" t="n">
        <v>4.800000191</v>
      </c>
      <c r="M1715" s="8" t="n">
        <v>0.119999997</v>
      </c>
      <c r="N1715" s="7" t="n">
        <v>7.920000076</v>
      </c>
      <c r="O1715" s="9" t="n">
        <v>0</v>
      </c>
    </row>
    <row r="1716" customFormat="false" ht="15" hidden="false" customHeight="true" outlineLevel="0" collapsed="false">
      <c r="A1716" s="6" t="n">
        <v>20335</v>
      </c>
      <c r="B1716" s="6" t="s">
        <v>46</v>
      </c>
      <c r="C1716" s="6" t="s">
        <v>37</v>
      </c>
      <c r="D1716" s="6" t="s">
        <v>27</v>
      </c>
      <c r="E1716" s="6" t="s">
        <v>42</v>
      </c>
      <c r="F1716" s="6" t="s">
        <v>100</v>
      </c>
      <c r="G1716" s="6" t="s">
        <v>34</v>
      </c>
      <c r="H1716" s="6" t="n">
        <v>2</v>
      </c>
      <c r="I1716" s="7" t="n">
        <v>14.98999977</v>
      </c>
      <c r="J1716" s="6" t="n">
        <v>2</v>
      </c>
      <c r="K1716" s="7" t="n">
        <v>29.97999954</v>
      </c>
      <c r="L1716" s="7" t="n">
        <v>1.649999976</v>
      </c>
      <c r="M1716" s="8" t="n">
        <v>0.059999999</v>
      </c>
      <c r="N1716" s="7" t="n">
        <v>13.02999973</v>
      </c>
      <c r="O1716" s="12" t="n">
        <v>1</v>
      </c>
    </row>
    <row r="1717" customFormat="false" ht="15" hidden="false" customHeight="true" outlineLevel="0" collapsed="false">
      <c r="A1717" s="6" t="n">
        <v>28332</v>
      </c>
      <c r="B1717" s="6" t="s">
        <v>19</v>
      </c>
      <c r="C1717" s="6" t="s">
        <v>20</v>
      </c>
      <c r="D1717" s="6" t="s">
        <v>27</v>
      </c>
      <c r="E1717" s="6" t="s">
        <v>69</v>
      </c>
      <c r="F1717" s="6" t="s">
        <v>33</v>
      </c>
      <c r="G1717" s="6" t="s">
        <v>34</v>
      </c>
      <c r="H1717" s="6" t="n">
        <v>4</v>
      </c>
      <c r="I1717" s="7" t="n">
        <v>59.99000168</v>
      </c>
      <c r="J1717" s="6" t="n">
        <v>4</v>
      </c>
      <c r="K1717" s="7" t="n">
        <v>239.9600067</v>
      </c>
      <c r="L1717" s="7" t="n">
        <v>4.800000191</v>
      </c>
      <c r="M1717" s="8" t="n">
        <v>0.02</v>
      </c>
      <c r="N1717" s="7" t="n">
        <v>29.39999962</v>
      </c>
      <c r="O1717" s="9" t="n">
        <v>0</v>
      </c>
    </row>
    <row r="1718" customFormat="false" ht="15" hidden="false" customHeight="true" outlineLevel="0" collapsed="false">
      <c r="A1718" s="6" t="n">
        <v>23044</v>
      </c>
      <c r="B1718" s="6" t="s">
        <v>46</v>
      </c>
      <c r="C1718" s="6" t="s">
        <v>49</v>
      </c>
      <c r="D1718" s="6" t="s">
        <v>27</v>
      </c>
      <c r="E1718" s="6" t="s">
        <v>69</v>
      </c>
      <c r="F1718" s="6" t="s">
        <v>57</v>
      </c>
      <c r="G1718" s="6" t="s">
        <v>44</v>
      </c>
      <c r="H1718" s="6" t="n">
        <v>2</v>
      </c>
      <c r="I1718" s="7" t="n">
        <v>50</v>
      </c>
      <c r="J1718" s="6" t="n">
        <v>5</v>
      </c>
      <c r="K1718" s="7" t="n">
        <v>250</v>
      </c>
      <c r="L1718" s="7" t="n">
        <v>62.5</v>
      </c>
      <c r="M1718" s="8" t="n">
        <v>0.25</v>
      </c>
      <c r="N1718" s="7" t="n">
        <v>16.5</v>
      </c>
      <c r="O1718" s="12" t="n">
        <v>1</v>
      </c>
    </row>
    <row r="1719" customFormat="false" ht="15" hidden="false" customHeight="true" outlineLevel="0" collapsed="false">
      <c r="A1719" s="6" t="n">
        <v>19476</v>
      </c>
      <c r="B1719" s="6" t="s">
        <v>26</v>
      </c>
      <c r="C1719" s="6" t="s">
        <v>49</v>
      </c>
      <c r="D1719" s="6" t="s">
        <v>21</v>
      </c>
      <c r="E1719" s="6" t="s">
        <v>65</v>
      </c>
      <c r="F1719" s="6" t="s">
        <v>57</v>
      </c>
      <c r="G1719" s="6" t="s">
        <v>24</v>
      </c>
      <c r="H1719" s="6" t="n">
        <v>1</v>
      </c>
      <c r="I1719" s="7" t="n">
        <v>50</v>
      </c>
      <c r="J1719" s="6" t="n">
        <v>4</v>
      </c>
      <c r="K1719" s="7" t="n">
        <v>200</v>
      </c>
      <c r="L1719" s="7" t="n">
        <v>8</v>
      </c>
      <c r="M1719" s="8" t="n">
        <v>0.039999999</v>
      </c>
      <c r="N1719" s="7" t="n">
        <v>16.89999962</v>
      </c>
      <c r="O1719" s="12" t="n">
        <v>1</v>
      </c>
    </row>
    <row r="1720" customFormat="false" ht="15" hidden="false" customHeight="true" outlineLevel="0" collapsed="false">
      <c r="A1720" s="6" t="n">
        <v>42531</v>
      </c>
      <c r="B1720" s="6" t="s">
        <v>19</v>
      </c>
      <c r="C1720" s="6" t="s">
        <v>37</v>
      </c>
      <c r="D1720" s="6" t="s">
        <v>27</v>
      </c>
      <c r="E1720" s="6" t="s">
        <v>79</v>
      </c>
      <c r="F1720" s="6" t="s">
        <v>33</v>
      </c>
      <c r="G1720" s="6" t="s">
        <v>47</v>
      </c>
      <c r="H1720" s="6" t="n">
        <v>4</v>
      </c>
      <c r="I1720" s="7" t="n">
        <v>59.99000168</v>
      </c>
      <c r="J1720" s="6" t="n">
        <v>2</v>
      </c>
      <c r="K1720" s="7" t="n">
        <v>119.9800034</v>
      </c>
      <c r="L1720" s="7" t="n">
        <v>1.200000048</v>
      </c>
      <c r="M1720" s="8" t="n">
        <v>0.01</v>
      </c>
      <c r="N1720" s="7" t="n">
        <v>41.5699997</v>
      </c>
      <c r="O1720" s="9" t="n">
        <v>0</v>
      </c>
    </row>
    <row r="1721" customFormat="false" ht="15" hidden="false" customHeight="true" outlineLevel="0" collapsed="false">
      <c r="A1721" s="6" t="n">
        <v>56091</v>
      </c>
      <c r="B1721" s="6" t="s">
        <v>46</v>
      </c>
      <c r="C1721" s="6" t="s">
        <v>37</v>
      </c>
      <c r="D1721" s="6" t="s">
        <v>50</v>
      </c>
      <c r="E1721" s="6" t="s">
        <v>51</v>
      </c>
      <c r="F1721" s="6" t="s">
        <v>33</v>
      </c>
      <c r="G1721" s="6" t="s">
        <v>34</v>
      </c>
      <c r="H1721" s="6" t="n">
        <v>2</v>
      </c>
      <c r="I1721" s="7" t="n">
        <v>59.99000168</v>
      </c>
      <c r="J1721" s="6" t="n">
        <v>2</v>
      </c>
      <c r="K1721" s="7" t="n">
        <v>119.9800034</v>
      </c>
      <c r="L1721" s="7" t="n">
        <v>6.599999905</v>
      </c>
      <c r="M1721" s="8" t="n">
        <v>0.059999999</v>
      </c>
      <c r="N1721" s="7" t="n">
        <v>35.49000168</v>
      </c>
      <c r="O1721" s="9" t="n">
        <v>0</v>
      </c>
    </row>
    <row r="1722" customFormat="false" ht="15" hidden="false" customHeight="true" outlineLevel="0" collapsed="false">
      <c r="A1722" s="6" t="n">
        <v>51699</v>
      </c>
      <c r="B1722" s="6" t="s">
        <v>19</v>
      </c>
      <c r="C1722" s="6" t="s">
        <v>20</v>
      </c>
      <c r="D1722" s="6" t="s">
        <v>50</v>
      </c>
      <c r="E1722" s="6" t="s">
        <v>51</v>
      </c>
      <c r="F1722" s="6" t="s">
        <v>23</v>
      </c>
      <c r="G1722" s="6" t="s">
        <v>47</v>
      </c>
      <c r="H1722" s="6" t="n">
        <v>4</v>
      </c>
      <c r="I1722" s="7" t="n">
        <v>129.9900055</v>
      </c>
      <c r="J1722" s="6" t="n">
        <v>1</v>
      </c>
      <c r="K1722" s="7" t="n">
        <v>129.9900055</v>
      </c>
      <c r="L1722" s="7" t="n">
        <v>11.69999981</v>
      </c>
      <c r="M1722" s="8" t="n">
        <v>0.090000004</v>
      </c>
      <c r="N1722" s="7" t="n">
        <v>10.40999985</v>
      </c>
      <c r="O1722" s="12" t="n">
        <v>1</v>
      </c>
    </row>
    <row r="1723" customFormat="false" ht="15" hidden="false" customHeight="true" outlineLevel="0" collapsed="false">
      <c r="A1723" s="6" t="n">
        <v>33128</v>
      </c>
      <c r="B1723" s="6" t="s">
        <v>46</v>
      </c>
      <c r="C1723" s="6" t="s">
        <v>37</v>
      </c>
      <c r="D1723" s="6" t="s">
        <v>31</v>
      </c>
      <c r="E1723" s="6" t="s">
        <v>62</v>
      </c>
      <c r="F1723" s="6" t="s">
        <v>33</v>
      </c>
      <c r="G1723" s="6" t="s">
        <v>34</v>
      </c>
      <c r="H1723" s="6" t="n">
        <v>2</v>
      </c>
      <c r="I1723" s="7" t="n">
        <v>59.99000168</v>
      </c>
      <c r="J1723" s="6" t="n">
        <v>5</v>
      </c>
      <c r="K1723" s="7" t="n">
        <v>299.9500122</v>
      </c>
      <c r="L1723" s="7" t="n">
        <v>59.99000168</v>
      </c>
      <c r="M1723" s="8" t="n">
        <v>0.200000003</v>
      </c>
      <c r="N1723" s="7" t="n">
        <v>112.7799988</v>
      </c>
      <c r="O1723" s="12" t="n">
        <v>1</v>
      </c>
    </row>
    <row r="1724" customFormat="false" ht="15" hidden="false" customHeight="true" outlineLevel="0" collapsed="false">
      <c r="A1724" s="6" t="n">
        <v>59400</v>
      </c>
      <c r="B1724" s="6" t="s">
        <v>19</v>
      </c>
      <c r="C1724" s="6" t="s">
        <v>49</v>
      </c>
      <c r="D1724" s="6" t="s">
        <v>50</v>
      </c>
      <c r="E1724" s="6" t="s">
        <v>51</v>
      </c>
      <c r="F1724" s="6" t="s">
        <v>23</v>
      </c>
      <c r="G1724" s="6" t="s">
        <v>24</v>
      </c>
      <c r="H1724" s="6" t="n">
        <v>4</v>
      </c>
      <c r="I1724" s="7" t="n">
        <v>129.9900055</v>
      </c>
      <c r="J1724" s="6" t="n">
        <v>1</v>
      </c>
      <c r="K1724" s="7" t="n">
        <v>129.9900055</v>
      </c>
      <c r="L1724" s="7" t="n">
        <v>13</v>
      </c>
      <c r="M1724" s="8" t="n">
        <v>0.100000001</v>
      </c>
      <c r="N1724" s="7" t="n">
        <v>38.02000046</v>
      </c>
      <c r="O1724" s="12" t="n">
        <v>1</v>
      </c>
    </row>
    <row r="1725" customFormat="false" ht="15" hidden="false" customHeight="true" outlineLevel="0" collapsed="false">
      <c r="A1725" s="6" t="n">
        <v>9008</v>
      </c>
      <c r="B1725" s="6" t="s">
        <v>19</v>
      </c>
      <c r="C1725" s="6" t="s">
        <v>37</v>
      </c>
      <c r="D1725" s="6" t="s">
        <v>50</v>
      </c>
      <c r="E1725" s="6" t="s">
        <v>72</v>
      </c>
      <c r="F1725" s="6" t="s">
        <v>58</v>
      </c>
      <c r="G1725" s="6" t="s">
        <v>44</v>
      </c>
      <c r="H1725" s="6" t="n">
        <v>4</v>
      </c>
      <c r="I1725" s="7" t="n">
        <v>49.97999954</v>
      </c>
      <c r="J1725" s="6" t="n">
        <v>2</v>
      </c>
      <c r="K1725" s="7" t="n">
        <v>99.95999908</v>
      </c>
      <c r="L1725" s="7" t="n">
        <v>4</v>
      </c>
      <c r="M1725" s="8" t="n">
        <v>0.039999999</v>
      </c>
      <c r="N1725" s="7" t="n">
        <v>12</v>
      </c>
      <c r="O1725" s="9" t="n">
        <v>0</v>
      </c>
    </row>
    <row r="1726" customFormat="false" ht="15" hidden="false" customHeight="true" outlineLevel="0" collapsed="false">
      <c r="A1726" s="6" t="n">
        <v>40008</v>
      </c>
      <c r="B1726" s="6" t="s">
        <v>19</v>
      </c>
      <c r="C1726" s="6" t="s">
        <v>49</v>
      </c>
      <c r="D1726" s="6" t="s">
        <v>31</v>
      </c>
      <c r="E1726" s="6" t="s">
        <v>56</v>
      </c>
      <c r="F1726" s="6" t="s">
        <v>58</v>
      </c>
      <c r="G1726" s="6" t="s">
        <v>34</v>
      </c>
      <c r="H1726" s="6" t="n">
        <v>4</v>
      </c>
      <c r="I1726" s="7" t="n">
        <v>49.97999954</v>
      </c>
      <c r="J1726" s="6" t="n">
        <v>2</v>
      </c>
      <c r="K1726" s="7" t="n">
        <v>99.95999908</v>
      </c>
      <c r="L1726" s="7" t="n">
        <v>12</v>
      </c>
      <c r="M1726" s="8" t="n">
        <v>0.119999997</v>
      </c>
      <c r="N1726" s="7" t="n">
        <v>43.09999847</v>
      </c>
      <c r="O1726" s="9" t="n">
        <v>0</v>
      </c>
    </row>
    <row r="1727" customFormat="false" ht="15" hidden="false" customHeight="true" outlineLevel="0" collapsed="false">
      <c r="A1727" s="6" t="n">
        <v>8331</v>
      </c>
      <c r="B1727" s="6" t="s">
        <v>46</v>
      </c>
      <c r="C1727" s="6" t="s">
        <v>20</v>
      </c>
      <c r="D1727" s="6" t="s">
        <v>50</v>
      </c>
      <c r="E1727" s="6" t="s">
        <v>51</v>
      </c>
      <c r="F1727" s="6" t="s">
        <v>29</v>
      </c>
      <c r="G1727" s="6" t="s">
        <v>47</v>
      </c>
      <c r="H1727" s="6" t="n">
        <v>2</v>
      </c>
      <c r="I1727" s="7" t="n">
        <v>99.98999786</v>
      </c>
      <c r="J1727" s="6" t="n">
        <v>2</v>
      </c>
      <c r="K1727" s="7" t="n">
        <v>199.9799957</v>
      </c>
      <c r="L1727" s="7" t="n">
        <v>24</v>
      </c>
      <c r="M1727" s="8" t="n">
        <v>0.119999997</v>
      </c>
      <c r="N1727" s="7" t="n">
        <v>-35.20000076</v>
      </c>
      <c r="O1727" s="9" t="n">
        <v>0</v>
      </c>
    </row>
    <row r="1728" customFormat="false" ht="15" hidden="false" customHeight="true" outlineLevel="0" collapsed="false">
      <c r="A1728" s="6" t="n">
        <v>39288</v>
      </c>
      <c r="B1728" s="6" t="s">
        <v>46</v>
      </c>
      <c r="C1728" s="6" t="s">
        <v>20</v>
      </c>
      <c r="D1728" s="6" t="s">
        <v>31</v>
      </c>
      <c r="E1728" s="6" t="s">
        <v>86</v>
      </c>
      <c r="F1728" s="6" t="s">
        <v>57</v>
      </c>
      <c r="G1728" s="6" t="s">
        <v>34</v>
      </c>
      <c r="H1728" s="6" t="n">
        <v>2</v>
      </c>
      <c r="I1728" s="7" t="n">
        <v>50</v>
      </c>
      <c r="J1728" s="6" t="n">
        <v>5</v>
      </c>
      <c r="K1728" s="7" t="n">
        <v>250</v>
      </c>
      <c r="L1728" s="7" t="n">
        <v>7.5</v>
      </c>
      <c r="M1728" s="8" t="n">
        <v>0.029999999</v>
      </c>
      <c r="N1728" s="7" t="n">
        <v>30.30999947</v>
      </c>
      <c r="O1728" s="12" t="n">
        <v>1</v>
      </c>
    </row>
    <row r="1729" customFormat="false" ht="15" hidden="false" customHeight="true" outlineLevel="0" collapsed="false">
      <c r="A1729" s="6" t="n">
        <v>31655</v>
      </c>
      <c r="B1729" s="6" t="s">
        <v>36</v>
      </c>
      <c r="C1729" s="6" t="s">
        <v>37</v>
      </c>
      <c r="D1729" s="6" t="s">
        <v>31</v>
      </c>
      <c r="E1729" s="6" t="s">
        <v>86</v>
      </c>
      <c r="F1729" s="6" t="s">
        <v>58</v>
      </c>
      <c r="G1729" s="6" t="s">
        <v>34</v>
      </c>
      <c r="H1729" s="6" t="n">
        <v>0</v>
      </c>
      <c r="I1729" s="7" t="n">
        <v>49.97999954</v>
      </c>
      <c r="J1729" s="6" t="n">
        <v>4</v>
      </c>
      <c r="K1729" s="7" t="n">
        <v>199.9199982</v>
      </c>
      <c r="L1729" s="7" t="n">
        <v>0</v>
      </c>
      <c r="M1729" s="8" t="n">
        <v>0</v>
      </c>
      <c r="N1729" s="7" t="n">
        <v>-54.18000031</v>
      </c>
      <c r="O1729" s="9" t="n">
        <v>0</v>
      </c>
    </row>
    <row r="1730" customFormat="false" ht="15" hidden="false" customHeight="true" outlineLevel="0" collapsed="false">
      <c r="A1730" s="6" t="n">
        <v>17949</v>
      </c>
      <c r="B1730" s="6" t="s">
        <v>19</v>
      </c>
      <c r="C1730" s="6" t="s">
        <v>37</v>
      </c>
      <c r="D1730" s="6" t="s">
        <v>21</v>
      </c>
      <c r="E1730" s="6" t="s">
        <v>22</v>
      </c>
      <c r="F1730" s="6" t="s">
        <v>29</v>
      </c>
      <c r="G1730" s="6" t="s">
        <v>34</v>
      </c>
      <c r="H1730" s="6" t="n">
        <v>4</v>
      </c>
      <c r="I1730" s="7" t="n">
        <v>99.98999786</v>
      </c>
      <c r="J1730" s="6" t="n">
        <v>2</v>
      </c>
      <c r="K1730" s="7" t="n">
        <v>199.9799957</v>
      </c>
      <c r="L1730" s="7" t="n">
        <v>11</v>
      </c>
      <c r="M1730" s="8" t="n">
        <v>0.059999999</v>
      </c>
      <c r="N1730" s="7" t="n">
        <v>-11.90999985</v>
      </c>
      <c r="O1730" s="12" t="n">
        <v>1</v>
      </c>
    </row>
    <row r="1731" customFormat="false" ht="15" hidden="false" customHeight="true" outlineLevel="0" collapsed="false">
      <c r="A1731" s="6" t="n">
        <v>61943</v>
      </c>
      <c r="B1731" s="6" t="s">
        <v>19</v>
      </c>
      <c r="C1731" s="6" t="s">
        <v>20</v>
      </c>
      <c r="D1731" s="6" t="s">
        <v>21</v>
      </c>
      <c r="E1731" s="6" t="s">
        <v>65</v>
      </c>
      <c r="F1731" s="6" t="s">
        <v>58</v>
      </c>
      <c r="G1731" s="6" t="s">
        <v>44</v>
      </c>
      <c r="H1731" s="6" t="n">
        <v>4</v>
      </c>
      <c r="I1731" s="7" t="n">
        <v>49.97999954</v>
      </c>
      <c r="J1731" s="6" t="n">
        <v>3</v>
      </c>
      <c r="K1731" s="7" t="n">
        <v>149.9400024</v>
      </c>
      <c r="L1731" s="7" t="n">
        <v>0</v>
      </c>
      <c r="M1731" s="8" t="n">
        <v>0</v>
      </c>
      <c r="N1731" s="7" t="n">
        <v>71.97000122</v>
      </c>
      <c r="O1731" s="9" t="n">
        <v>0</v>
      </c>
    </row>
    <row r="1732" customFormat="false" ht="15" hidden="false" customHeight="true" outlineLevel="0" collapsed="false">
      <c r="A1732" s="6" t="n">
        <v>34263</v>
      </c>
      <c r="B1732" s="6" t="s">
        <v>19</v>
      </c>
      <c r="C1732" s="6" t="s">
        <v>20</v>
      </c>
      <c r="D1732" s="6" t="s">
        <v>31</v>
      </c>
      <c r="E1732" s="6" t="s">
        <v>62</v>
      </c>
      <c r="F1732" s="6" t="s">
        <v>73</v>
      </c>
      <c r="G1732" s="6" t="s">
        <v>34</v>
      </c>
      <c r="H1732" s="6" t="n">
        <v>4</v>
      </c>
      <c r="I1732" s="7" t="n">
        <v>39.99000168</v>
      </c>
      <c r="J1732" s="6" t="n">
        <v>3</v>
      </c>
      <c r="K1732" s="7" t="n">
        <v>119.9700012</v>
      </c>
      <c r="L1732" s="7" t="n">
        <v>4.800000191</v>
      </c>
      <c r="M1732" s="8" t="n">
        <v>0.039999999</v>
      </c>
      <c r="N1732" s="7" t="n">
        <v>-11.52000046</v>
      </c>
      <c r="O1732" s="9" t="n">
        <v>0</v>
      </c>
    </row>
    <row r="1733" customFormat="false" ht="15" hidden="false" customHeight="true" outlineLevel="0" collapsed="false">
      <c r="A1733" s="6" t="n">
        <v>1595</v>
      </c>
      <c r="B1733" s="6" t="s">
        <v>19</v>
      </c>
      <c r="C1733" s="6" t="s">
        <v>20</v>
      </c>
      <c r="D1733" s="6" t="s">
        <v>50</v>
      </c>
      <c r="E1733" s="6" t="s">
        <v>72</v>
      </c>
      <c r="F1733" s="6" t="s">
        <v>104</v>
      </c>
      <c r="G1733" s="6" t="s">
        <v>47</v>
      </c>
      <c r="H1733" s="6" t="n">
        <v>4</v>
      </c>
      <c r="I1733" s="7" t="n">
        <v>24.98999977</v>
      </c>
      <c r="J1733" s="6" t="n">
        <v>4</v>
      </c>
      <c r="K1733" s="7" t="n">
        <v>99.95999908</v>
      </c>
      <c r="L1733" s="7" t="n">
        <v>12.98999977</v>
      </c>
      <c r="M1733" s="8" t="n">
        <v>0.129999995</v>
      </c>
      <c r="N1733" s="7" t="n">
        <v>9.829999924</v>
      </c>
      <c r="O1733" s="12" t="n">
        <v>1</v>
      </c>
    </row>
    <row r="1734" customFormat="false" ht="15" hidden="false" customHeight="true" outlineLevel="0" collapsed="false">
      <c r="A1734" s="6" t="n">
        <v>57314</v>
      </c>
      <c r="B1734" s="6" t="s">
        <v>19</v>
      </c>
      <c r="C1734" s="6" t="s">
        <v>20</v>
      </c>
      <c r="D1734" s="6" t="s">
        <v>50</v>
      </c>
      <c r="E1734" s="6" t="s">
        <v>51</v>
      </c>
      <c r="F1734" s="6" t="s">
        <v>58</v>
      </c>
      <c r="G1734" s="6" t="s">
        <v>44</v>
      </c>
      <c r="H1734" s="6" t="n">
        <v>4</v>
      </c>
      <c r="I1734" s="7" t="n">
        <v>49.97999954</v>
      </c>
      <c r="J1734" s="6" t="n">
        <v>4</v>
      </c>
      <c r="K1734" s="7" t="n">
        <v>199.9199982</v>
      </c>
      <c r="L1734" s="7" t="n">
        <v>2</v>
      </c>
      <c r="M1734" s="8" t="n">
        <v>0.01</v>
      </c>
      <c r="N1734" s="7" t="n">
        <v>54.43000031</v>
      </c>
      <c r="O1734" s="12" t="n">
        <v>1</v>
      </c>
    </row>
    <row r="1735" customFormat="false" ht="15" hidden="false" customHeight="true" outlineLevel="0" collapsed="false">
      <c r="A1735" s="6" t="n">
        <v>48761</v>
      </c>
      <c r="B1735" s="6" t="s">
        <v>19</v>
      </c>
      <c r="C1735" s="6" t="s">
        <v>20</v>
      </c>
      <c r="D1735" s="6" t="s">
        <v>38</v>
      </c>
      <c r="E1735" s="6" t="s">
        <v>94</v>
      </c>
      <c r="F1735" s="6" t="s">
        <v>23</v>
      </c>
      <c r="G1735" s="6" t="s">
        <v>34</v>
      </c>
      <c r="H1735" s="6" t="n">
        <v>4</v>
      </c>
      <c r="I1735" s="7" t="n">
        <v>129.9900055</v>
      </c>
      <c r="J1735" s="6" t="n">
        <v>1</v>
      </c>
      <c r="K1735" s="7" t="n">
        <v>129.9900055</v>
      </c>
      <c r="L1735" s="7" t="n">
        <v>13</v>
      </c>
      <c r="M1735" s="8" t="n">
        <v>0.100000001</v>
      </c>
      <c r="N1735" s="7" t="n">
        <v>54.99000168</v>
      </c>
      <c r="O1735" s="9" t="n">
        <v>0</v>
      </c>
    </row>
    <row r="1736" customFormat="false" ht="15" hidden="false" customHeight="true" outlineLevel="0" collapsed="false">
      <c r="A1736" s="6" t="n">
        <v>50024</v>
      </c>
      <c r="B1736" s="6" t="s">
        <v>19</v>
      </c>
      <c r="C1736" s="6" t="s">
        <v>20</v>
      </c>
      <c r="D1736" s="6" t="s">
        <v>27</v>
      </c>
      <c r="E1736" s="6" t="s">
        <v>79</v>
      </c>
      <c r="F1736" s="6" t="s">
        <v>33</v>
      </c>
      <c r="G1736" s="6" t="s">
        <v>34</v>
      </c>
      <c r="H1736" s="6" t="n">
        <v>4</v>
      </c>
      <c r="I1736" s="7" t="n">
        <v>59.99000168</v>
      </c>
      <c r="J1736" s="6" t="n">
        <v>5</v>
      </c>
      <c r="K1736" s="7" t="n">
        <v>299.9500122</v>
      </c>
      <c r="L1736" s="7" t="n">
        <v>0</v>
      </c>
      <c r="M1736" s="8" t="n">
        <v>0</v>
      </c>
      <c r="N1736" s="7" t="n">
        <v>108.8799973</v>
      </c>
      <c r="O1736" s="12" t="n">
        <v>1</v>
      </c>
    </row>
    <row r="1737" customFormat="false" ht="15" hidden="false" customHeight="true" outlineLevel="0" collapsed="false">
      <c r="A1737" s="6" t="n">
        <v>1502</v>
      </c>
      <c r="B1737" s="6" t="s">
        <v>19</v>
      </c>
      <c r="C1737" s="6" t="s">
        <v>37</v>
      </c>
      <c r="D1737" s="6" t="s">
        <v>50</v>
      </c>
      <c r="E1737" s="6" t="s">
        <v>63</v>
      </c>
      <c r="F1737" s="6" t="s">
        <v>40</v>
      </c>
      <c r="G1737" s="6" t="s">
        <v>24</v>
      </c>
      <c r="H1737" s="6" t="n">
        <v>4</v>
      </c>
      <c r="I1737" s="7" t="n">
        <v>399.980011</v>
      </c>
      <c r="J1737" s="6" t="n">
        <v>1</v>
      </c>
      <c r="K1737" s="7" t="n">
        <v>399.980011</v>
      </c>
      <c r="L1737" s="7" t="n">
        <v>52</v>
      </c>
      <c r="M1737" s="8" t="n">
        <v>0.129999995</v>
      </c>
      <c r="N1737" s="7" t="n">
        <v>13.92000008</v>
      </c>
      <c r="O1737" s="9" t="n">
        <v>0</v>
      </c>
    </row>
    <row r="1738" customFormat="false" ht="15" hidden="false" customHeight="true" outlineLevel="0" collapsed="false">
      <c r="A1738" s="6" t="n">
        <v>58307</v>
      </c>
      <c r="B1738" s="6" t="s">
        <v>26</v>
      </c>
      <c r="C1738" s="6" t="s">
        <v>20</v>
      </c>
      <c r="D1738" s="6" t="s">
        <v>50</v>
      </c>
      <c r="E1738" s="6" t="s">
        <v>72</v>
      </c>
      <c r="F1738" s="6" t="s">
        <v>57</v>
      </c>
      <c r="G1738" s="6" t="s">
        <v>47</v>
      </c>
      <c r="H1738" s="6" t="n">
        <v>1</v>
      </c>
      <c r="I1738" s="7" t="n">
        <v>50</v>
      </c>
      <c r="J1738" s="6" t="n">
        <v>5</v>
      </c>
      <c r="K1738" s="7" t="n">
        <v>250</v>
      </c>
      <c r="L1738" s="7" t="n">
        <v>5</v>
      </c>
      <c r="M1738" s="8" t="n">
        <v>0.02</v>
      </c>
      <c r="N1738" s="7" t="n">
        <v>9.800000191</v>
      </c>
      <c r="O1738" s="12" t="n">
        <v>1</v>
      </c>
    </row>
    <row r="1739" customFormat="false" ht="15" hidden="false" customHeight="true" outlineLevel="0" collapsed="false">
      <c r="A1739" s="6" t="n">
        <v>16779</v>
      </c>
      <c r="B1739" s="6" t="s">
        <v>26</v>
      </c>
      <c r="C1739" s="6" t="s">
        <v>37</v>
      </c>
      <c r="D1739" s="6" t="s">
        <v>21</v>
      </c>
      <c r="E1739" s="6" t="s">
        <v>65</v>
      </c>
      <c r="F1739" s="6" t="s">
        <v>29</v>
      </c>
      <c r="G1739" s="6" t="s">
        <v>44</v>
      </c>
      <c r="H1739" s="6" t="n">
        <v>1</v>
      </c>
      <c r="I1739" s="7" t="n">
        <v>99.98999786</v>
      </c>
      <c r="J1739" s="6" t="n">
        <v>3</v>
      </c>
      <c r="K1739" s="7" t="n">
        <v>299.9700012</v>
      </c>
      <c r="L1739" s="7" t="n">
        <v>21</v>
      </c>
      <c r="M1739" s="8" t="n">
        <v>0.07</v>
      </c>
      <c r="N1739" s="7" t="n">
        <v>131.1199951</v>
      </c>
      <c r="O1739" s="12" t="n">
        <v>1</v>
      </c>
    </row>
    <row r="1740" customFormat="false" ht="15" hidden="false" customHeight="true" outlineLevel="0" collapsed="false">
      <c r="A1740" s="6" t="n">
        <v>69893</v>
      </c>
      <c r="B1740" s="6" t="s">
        <v>19</v>
      </c>
      <c r="C1740" s="6" t="s">
        <v>37</v>
      </c>
      <c r="D1740" s="6" t="s">
        <v>21</v>
      </c>
      <c r="E1740" s="6" t="s">
        <v>64</v>
      </c>
      <c r="F1740" s="6" t="s">
        <v>116</v>
      </c>
      <c r="G1740" s="6" t="s">
        <v>34</v>
      </c>
      <c r="H1740" s="6" t="n">
        <v>4</v>
      </c>
      <c r="I1740" s="7" t="n">
        <v>452.0400085</v>
      </c>
      <c r="J1740" s="6" t="n">
        <v>1</v>
      </c>
      <c r="K1740" s="7" t="n">
        <v>452.0400085</v>
      </c>
      <c r="L1740" s="7" t="n">
        <v>45.20000076</v>
      </c>
      <c r="M1740" s="8" t="n">
        <v>0.100000001</v>
      </c>
      <c r="N1740" s="7" t="n">
        <v>187.1399994</v>
      </c>
      <c r="O1740" s="9" t="n">
        <v>0</v>
      </c>
    </row>
    <row r="1741" customFormat="false" ht="15" hidden="false" customHeight="true" outlineLevel="0" collapsed="false">
      <c r="A1741" s="6" t="n">
        <v>16383</v>
      </c>
      <c r="B1741" s="6" t="s">
        <v>46</v>
      </c>
      <c r="C1741" s="6" t="s">
        <v>20</v>
      </c>
      <c r="D1741" s="6" t="s">
        <v>21</v>
      </c>
      <c r="E1741" s="6" t="s">
        <v>64</v>
      </c>
      <c r="F1741" s="6" t="s">
        <v>58</v>
      </c>
      <c r="G1741" s="6" t="s">
        <v>44</v>
      </c>
      <c r="H1741" s="6" t="n">
        <v>2</v>
      </c>
      <c r="I1741" s="7" t="n">
        <v>49.97999954</v>
      </c>
      <c r="J1741" s="6" t="n">
        <v>4</v>
      </c>
      <c r="K1741" s="7" t="n">
        <v>199.9199982</v>
      </c>
      <c r="L1741" s="7" t="n">
        <v>35.99000168</v>
      </c>
      <c r="M1741" s="8" t="n">
        <v>0.180000007</v>
      </c>
      <c r="N1741" s="7" t="n">
        <v>-95.5699997</v>
      </c>
      <c r="O1741" s="12" t="n">
        <v>1</v>
      </c>
    </row>
    <row r="1742" customFormat="false" ht="15" hidden="false" customHeight="true" outlineLevel="0" collapsed="false">
      <c r="A1742" s="6" t="n">
        <v>52816</v>
      </c>
      <c r="B1742" s="6" t="s">
        <v>19</v>
      </c>
      <c r="C1742" s="6" t="s">
        <v>20</v>
      </c>
      <c r="D1742" s="6" t="s">
        <v>50</v>
      </c>
      <c r="E1742" s="6" t="s">
        <v>51</v>
      </c>
      <c r="F1742" s="6" t="s">
        <v>40</v>
      </c>
      <c r="G1742" s="6" t="s">
        <v>44</v>
      </c>
      <c r="H1742" s="6" t="n">
        <v>4</v>
      </c>
      <c r="I1742" s="7" t="n">
        <v>399.980011</v>
      </c>
      <c r="J1742" s="6" t="n">
        <v>1</v>
      </c>
      <c r="K1742" s="7" t="n">
        <v>399.980011</v>
      </c>
      <c r="L1742" s="7" t="n">
        <v>16</v>
      </c>
      <c r="M1742" s="8" t="n">
        <v>0.039999999</v>
      </c>
      <c r="N1742" s="7" t="n">
        <v>107.5100021</v>
      </c>
      <c r="O1742" s="9" t="n">
        <v>0</v>
      </c>
    </row>
    <row r="1743" customFormat="false" ht="15" hidden="false" customHeight="true" outlineLevel="0" collapsed="false">
      <c r="A1743" s="6" t="n">
        <v>64606</v>
      </c>
      <c r="B1743" s="6" t="s">
        <v>19</v>
      </c>
      <c r="C1743" s="6" t="s">
        <v>37</v>
      </c>
      <c r="D1743" s="6" t="s">
        <v>21</v>
      </c>
      <c r="E1743" s="6" t="s">
        <v>22</v>
      </c>
      <c r="F1743" s="6" t="s">
        <v>23</v>
      </c>
      <c r="G1743" s="6" t="s">
        <v>34</v>
      </c>
      <c r="H1743" s="6" t="n">
        <v>4</v>
      </c>
      <c r="I1743" s="7" t="n">
        <v>129.9900055</v>
      </c>
      <c r="J1743" s="6" t="n">
        <v>1</v>
      </c>
      <c r="K1743" s="7" t="n">
        <v>129.9900055</v>
      </c>
      <c r="L1743" s="7" t="n">
        <v>7.150000095</v>
      </c>
      <c r="M1743" s="8" t="n">
        <v>0.059999999</v>
      </c>
      <c r="N1743" s="7" t="n">
        <v>42.99000168</v>
      </c>
      <c r="O1743" s="9" t="n">
        <v>0</v>
      </c>
    </row>
    <row r="1744" customFormat="false" ht="15" hidden="false" customHeight="true" outlineLevel="0" collapsed="false">
      <c r="A1744" s="6" t="n">
        <v>13251</v>
      </c>
      <c r="B1744" s="6" t="s">
        <v>19</v>
      </c>
      <c r="C1744" s="6" t="s">
        <v>20</v>
      </c>
      <c r="D1744" s="6" t="s">
        <v>21</v>
      </c>
      <c r="E1744" s="6" t="s">
        <v>65</v>
      </c>
      <c r="F1744" s="6" t="s">
        <v>23</v>
      </c>
      <c r="G1744" s="6" t="s">
        <v>34</v>
      </c>
      <c r="H1744" s="6" t="n">
        <v>4</v>
      </c>
      <c r="I1744" s="7" t="n">
        <v>129.9900055</v>
      </c>
      <c r="J1744" s="6" t="n">
        <v>1</v>
      </c>
      <c r="K1744" s="7" t="n">
        <v>129.9900055</v>
      </c>
      <c r="L1744" s="7" t="n">
        <v>13</v>
      </c>
      <c r="M1744" s="8" t="n">
        <v>0.100000001</v>
      </c>
      <c r="N1744" s="7" t="n">
        <v>52.65000153</v>
      </c>
      <c r="O1744" s="9" t="n">
        <v>0</v>
      </c>
    </row>
    <row r="1745" customFormat="false" ht="15" hidden="false" customHeight="true" outlineLevel="0" collapsed="false">
      <c r="A1745" s="6" t="n">
        <v>8044</v>
      </c>
      <c r="B1745" s="6" t="s">
        <v>19</v>
      </c>
      <c r="C1745" s="6" t="s">
        <v>37</v>
      </c>
      <c r="D1745" s="6" t="s">
        <v>50</v>
      </c>
      <c r="E1745" s="6" t="s">
        <v>51</v>
      </c>
      <c r="F1745" s="6" t="s">
        <v>73</v>
      </c>
      <c r="G1745" s="6" t="s">
        <v>24</v>
      </c>
      <c r="H1745" s="6" t="n">
        <v>4</v>
      </c>
      <c r="I1745" s="7" t="n">
        <v>39.99000168</v>
      </c>
      <c r="J1745" s="6" t="n">
        <v>5</v>
      </c>
      <c r="K1745" s="7" t="n">
        <v>199.9499969</v>
      </c>
      <c r="L1745" s="7" t="n">
        <v>6</v>
      </c>
      <c r="M1745" s="8" t="n">
        <v>0.029999999</v>
      </c>
      <c r="N1745" s="7" t="n">
        <v>87.27999878</v>
      </c>
      <c r="O1745" s="12" t="n">
        <v>1</v>
      </c>
    </row>
    <row r="1746" customFormat="false" ht="15" hidden="false" customHeight="true" outlineLevel="0" collapsed="false">
      <c r="A1746" s="6" t="n">
        <v>65359</v>
      </c>
      <c r="B1746" s="6" t="s">
        <v>26</v>
      </c>
      <c r="C1746" s="6" t="s">
        <v>20</v>
      </c>
      <c r="D1746" s="6" t="s">
        <v>21</v>
      </c>
      <c r="E1746" s="6" t="s">
        <v>65</v>
      </c>
      <c r="F1746" s="6" t="s">
        <v>75</v>
      </c>
      <c r="G1746" s="6" t="s">
        <v>47</v>
      </c>
      <c r="H1746" s="6" t="n">
        <v>1</v>
      </c>
      <c r="I1746" s="7" t="n">
        <v>299.980011</v>
      </c>
      <c r="J1746" s="6" t="n">
        <v>1</v>
      </c>
      <c r="K1746" s="7" t="n">
        <v>299.980011</v>
      </c>
      <c r="L1746" s="7" t="n">
        <v>9</v>
      </c>
      <c r="M1746" s="8" t="n">
        <v>0.029999999</v>
      </c>
      <c r="N1746" s="7" t="n">
        <v>61.11000061</v>
      </c>
      <c r="O1746" s="12" t="n">
        <v>1</v>
      </c>
    </row>
    <row r="1747" customFormat="false" ht="15" hidden="false" customHeight="true" outlineLevel="0" collapsed="false">
      <c r="A1747" s="6" t="n">
        <v>54105</v>
      </c>
      <c r="B1747" s="6" t="s">
        <v>46</v>
      </c>
      <c r="C1747" s="6" t="s">
        <v>20</v>
      </c>
      <c r="D1747" s="6" t="s">
        <v>50</v>
      </c>
      <c r="E1747" s="6" t="s">
        <v>72</v>
      </c>
      <c r="F1747" s="6" t="s">
        <v>71</v>
      </c>
      <c r="G1747" s="6" t="s">
        <v>34</v>
      </c>
      <c r="H1747" s="6" t="n">
        <v>2</v>
      </c>
      <c r="I1747" s="7" t="n">
        <v>199.9900055</v>
      </c>
      <c r="J1747" s="6" t="n">
        <v>1</v>
      </c>
      <c r="K1747" s="7" t="n">
        <v>199.9900055</v>
      </c>
      <c r="L1747" s="7" t="n">
        <v>20</v>
      </c>
      <c r="M1747" s="8" t="n">
        <v>0.100000001</v>
      </c>
      <c r="N1747" s="7" t="n">
        <v>25.92000008</v>
      </c>
      <c r="O1747" s="12" t="n">
        <v>1</v>
      </c>
    </row>
    <row r="1748" customFormat="false" ht="15" hidden="false" customHeight="true" outlineLevel="0" collapsed="false">
      <c r="A1748" s="6" t="n">
        <v>30249</v>
      </c>
      <c r="B1748" s="6" t="s">
        <v>26</v>
      </c>
      <c r="C1748" s="6" t="s">
        <v>37</v>
      </c>
      <c r="D1748" s="6" t="s">
        <v>27</v>
      </c>
      <c r="E1748" s="6" t="s">
        <v>42</v>
      </c>
      <c r="F1748" s="6" t="s">
        <v>73</v>
      </c>
      <c r="G1748" s="6" t="s">
        <v>34</v>
      </c>
      <c r="H1748" s="6" t="n">
        <v>1</v>
      </c>
      <c r="I1748" s="7" t="n">
        <v>39.99000168</v>
      </c>
      <c r="J1748" s="6" t="n">
        <v>5</v>
      </c>
      <c r="K1748" s="7" t="n">
        <v>199.9499969</v>
      </c>
      <c r="L1748" s="7" t="n">
        <v>10</v>
      </c>
      <c r="M1748" s="8" t="n">
        <v>0.050000001</v>
      </c>
      <c r="N1748" s="7" t="n">
        <v>25.26000023</v>
      </c>
      <c r="O1748" s="12" t="n">
        <v>1</v>
      </c>
    </row>
    <row r="1749" customFormat="false" ht="15" hidden="false" customHeight="true" outlineLevel="0" collapsed="false">
      <c r="A1749" s="6" t="n">
        <v>15347</v>
      </c>
      <c r="B1749" s="6" t="s">
        <v>36</v>
      </c>
      <c r="C1749" s="6" t="s">
        <v>49</v>
      </c>
      <c r="D1749" s="6" t="s">
        <v>21</v>
      </c>
      <c r="E1749" s="6" t="s">
        <v>65</v>
      </c>
      <c r="F1749" s="6" t="s">
        <v>57</v>
      </c>
      <c r="G1749" s="6" t="s">
        <v>24</v>
      </c>
      <c r="H1749" s="6" t="n">
        <v>0</v>
      </c>
      <c r="I1749" s="7" t="n">
        <v>50</v>
      </c>
      <c r="J1749" s="6" t="n">
        <v>5</v>
      </c>
      <c r="K1749" s="7" t="n">
        <v>250</v>
      </c>
      <c r="L1749" s="7" t="n">
        <v>5</v>
      </c>
      <c r="M1749" s="8" t="n">
        <v>0.02</v>
      </c>
      <c r="N1749" s="7" t="n">
        <v>105.3499985</v>
      </c>
      <c r="O1749" s="9" t="n">
        <v>0</v>
      </c>
    </row>
    <row r="1750" customFormat="false" ht="15" hidden="false" customHeight="true" outlineLevel="0" collapsed="false">
      <c r="A1750" s="6" t="n">
        <v>66029</v>
      </c>
      <c r="B1750" s="6" t="s">
        <v>46</v>
      </c>
      <c r="C1750" s="6" t="s">
        <v>37</v>
      </c>
      <c r="D1750" s="6" t="s">
        <v>21</v>
      </c>
      <c r="E1750" s="6" t="s">
        <v>65</v>
      </c>
      <c r="F1750" s="6" t="s">
        <v>40</v>
      </c>
      <c r="G1750" s="6" t="s">
        <v>44</v>
      </c>
      <c r="H1750" s="6" t="n">
        <v>2</v>
      </c>
      <c r="I1750" s="7" t="n">
        <v>399.980011</v>
      </c>
      <c r="J1750" s="6" t="n">
        <v>1</v>
      </c>
      <c r="K1750" s="7" t="n">
        <v>399.980011</v>
      </c>
      <c r="L1750" s="7" t="n">
        <v>80</v>
      </c>
      <c r="M1750" s="8" t="n">
        <v>0.200000003</v>
      </c>
      <c r="N1750" s="7" t="n">
        <v>-831.960022</v>
      </c>
      <c r="O1750" s="12" t="n">
        <v>1</v>
      </c>
    </row>
    <row r="1751" customFormat="false" ht="15" hidden="false" customHeight="true" outlineLevel="0" collapsed="false">
      <c r="A1751" s="6" t="n">
        <v>25530</v>
      </c>
      <c r="B1751" s="6" t="s">
        <v>19</v>
      </c>
      <c r="C1751" s="6" t="s">
        <v>49</v>
      </c>
      <c r="D1751" s="6" t="s">
        <v>27</v>
      </c>
      <c r="E1751" s="6" t="s">
        <v>42</v>
      </c>
      <c r="F1751" s="6" t="s">
        <v>58</v>
      </c>
      <c r="G1751" s="6" t="s">
        <v>34</v>
      </c>
      <c r="H1751" s="6" t="n">
        <v>4</v>
      </c>
      <c r="I1751" s="7" t="n">
        <v>49.97999954</v>
      </c>
      <c r="J1751" s="6" t="n">
        <v>4</v>
      </c>
      <c r="K1751" s="7" t="n">
        <v>199.9199982</v>
      </c>
      <c r="L1751" s="7" t="n">
        <v>23.98999977</v>
      </c>
      <c r="M1751" s="8" t="n">
        <v>0.119999997</v>
      </c>
      <c r="N1751" s="7" t="n">
        <v>49.25999832</v>
      </c>
      <c r="O1751" s="12" t="n">
        <v>1</v>
      </c>
    </row>
    <row r="1752" customFormat="false" ht="15" hidden="false" customHeight="true" outlineLevel="0" collapsed="false">
      <c r="A1752" s="6" t="n">
        <v>68141</v>
      </c>
      <c r="B1752" s="6" t="s">
        <v>19</v>
      </c>
      <c r="C1752" s="6" t="s">
        <v>20</v>
      </c>
      <c r="D1752" s="6" t="s">
        <v>21</v>
      </c>
      <c r="E1752" s="6" t="s">
        <v>65</v>
      </c>
      <c r="F1752" s="6" t="s">
        <v>58</v>
      </c>
      <c r="G1752" s="6" t="s">
        <v>34</v>
      </c>
      <c r="H1752" s="6" t="n">
        <v>4</v>
      </c>
      <c r="I1752" s="7" t="n">
        <v>49.97999954</v>
      </c>
      <c r="J1752" s="6" t="n">
        <v>4</v>
      </c>
      <c r="K1752" s="7" t="n">
        <v>199.9199982</v>
      </c>
      <c r="L1752" s="7" t="n">
        <v>11</v>
      </c>
      <c r="M1752" s="8" t="n">
        <v>0.059999999</v>
      </c>
      <c r="N1752" s="7" t="n">
        <v>23.62000084</v>
      </c>
      <c r="O1752" s="9" t="n">
        <v>0</v>
      </c>
    </row>
    <row r="1753" customFormat="false" ht="15" hidden="false" customHeight="true" outlineLevel="0" collapsed="false">
      <c r="A1753" s="6" t="n">
        <v>696</v>
      </c>
      <c r="B1753" s="6" t="s">
        <v>19</v>
      </c>
      <c r="C1753" s="6" t="s">
        <v>49</v>
      </c>
      <c r="D1753" s="6" t="s">
        <v>50</v>
      </c>
      <c r="E1753" s="6" t="s">
        <v>51</v>
      </c>
      <c r="F1753" s="6" t="s">
        <v>73</v>
      </c>
      <c r="G1753" s="6" t="s">
        <v>24</v>
      </c>
      <c r="H1753" s="6" t="n">
        <v>4</v>
      </c>
      <c r="I1753" s="7" t="n">
        <v>39.99000168</v>
      </c>
      <c r="J1753" s="6" t="n">
        <v>3</v>
      </c>
      <c r="K1753" s="7" t="n">
        <v>119.9700012</v>
      </c>
      <c r="L1753" s="7" t="n">
        <v>1.200000048</v>
      </c>
      <c r="M1753" s="8" t="n">
        <v>0.01</v>
      </c>
      <c r="N1753" s="7" t="n">
        <v>-3.440000057</v>
      </c>
      <c r="O1753" s="9" t="n">
        <v>0</v>
      </c>
    </row>
    <row r="1754" customFormat="false" ht="15" hidden="false" customHeight="true" outlineLevel="0" collapsed="false">
      <c r="A1754" s="6" t="n">
        <v>18091</v>
      </c>
      <c r="B1754" s="6" t="s">
        <v>19</v>
      </c>
      <c r="C1754" s="6" t="s">
        <v>37</v>
      </c>
      <c r="D1754" s="6" t="s">
        <v>21</v>
      </c>
      <c r="E1754" s="6" t="s">
        <v>65</v>
      </c>
      <c r="F1754" s="6" t="s">
        <v>58</v>
      </c>
      <c r="G1754" s="6" t="s">
        <v>44</v>
      </c>
      <c r="H1754" s="6" t="n">
        <v>4</v>
      </c>
      <c r="I1754" s="7" t="n">
        <v>49.97999954</v>
      </c>
      <c r="J1754" s="6" t="n">
        <v>5</v>
      </c>
      <c r="K1754" s="7" t="n">
        <v>249.8999939</v>
      </c>
      <c r="L1754" s="7" t="n">
        <v>44.97999954</v>
      </c>
      <c r="M1754" s="8" t="n">
        <v>0.180000007</v>
      </c>
      <c r="N1754" s="7" t="n">
        <v>-148.5700073</v>
      </c>
      <c r="O1754" s="9" t="n">
        <v>0</v>
      </c>
    </row>
    <row r="1755" customFormat="false" ht="15" hidden="false" customHeight="true" outlineLevel="0" collapsed="false">
      <c r="A1755" s="6" t="n">
        <v>41810</v>
      </c>
      <c r="B1755" s="6" t="s">
        <v>19</v>
      </c>
      <c r="C1755" s="6" t="s">
        <v>20</v>
      </c>
      <c r="D1755" s="6" t="s">
        <v>38</v>
      </c>
      <c r="E1755" s="6" t="s">
        <v>92</v>
      </c>
      <c r="F1755" s="6" t="s">
        <v>23</v>
      </c>
      <c r="G1755" s="6" t="s">
        <v>34</v>
      </c>
      <c r="H1755" s="6" t="n">
        <v>4</v>
      </c>
      <c r="I1755" s="7" t="n">
        <v>129.9900055</v>
      </c>
      <c r="J1755" s="6" t="n">
        <v>1</v>
      </c>
      <c r="K1755" s="7" t="n">
        <v>129.9900055</v>
      </c>
      <c r="L1755" s="7" t="n">
        <v>20.79999924</v>
      </c>
      <c r="M1755" s="8" t="n">
        <v>0.159999996</v>
      </c>
      <c r="N1755" s="7" t="n">
        <v>34.18000031</v>
      </c>
      <c r="O1755" s="12" t="n">
        <v>1</v>
      </c>
    </row>
    <row r="1756" customFormat="false" ht="15" hidden="false" customHeight="true" outlineLevel="0" collapsed="false">
      <c r="A1756" s="6" t="n">
        <v>65120</v>
      </c>
      <c r="B1756" s="6" t="s">
        <v>19</v>
      </c>
      <c r="C1756" s="6" t="s">
        <v>20</v>
      </c>
      <c r="D1756" s="6" t="s">
        <v>21</v>
      </c>
      <c r="E1756" s="6" t="s">
        <v>64</v>
      </c>
      <c r="F1756" s="6" t="s">
        <v>33</v>
      </c>
      <c r="G1756" s="6" t="s">
        <v>47</v>
      </c>
      <c r="H1756" s="6" t="n">
        <v>4</v>
      </c>
      <c r="I1756" s="7" t="n">
        <v>59.99000168</v>
      </c>
      <c r="J1756" s="6" t="n">
        <v>5</v>
      </c>
      <c r="K1756" s="7" t="n">
        <v>299.9500122</v>
      </c>
      <c r="L1756" s="7" t="n">
        <v>16.5</v>
      </c>
      <c r="M1756" s="8" t="n">
        <v>0.059999999</v>
      </c>
      <c r="N1756" s="7" t="n">
        <v>-42.52000046</v>
      </c>
      <c r="O1756" s="12" t="n">
        <v>1</v>
      </c>
    </row>
    <row r="1757" customFormat="false" ht="15" hidden="false" customHeight="true" outlineLevel="0" collapsed="false">
      <c r="A1757" s="6" t="n">
        <v>53595</v>
      </c>
      <c r="B1757" s="6" t="s">
        <v>19</v>
      </c>
      <c r="C1757" s="6" t="s">
        <v>37</v>
      </c>
      <c r="D1757" s="6" t="s">
        <v>50</v>
      </c>
      <c r="E1757" s="6" t="s">
        <v>51</v>
      </c>
      <c r="F1757" s="6" t="s">
        <v>57</v>
      </c>
      <c r="G1757" s="6" t="s">
        <v>24</v>
      </c>
      <c r="H1757" s="6" t="n">
        <v>4</v>
      </c>
      <c r="I1757" s="7" t="n">
        <v>50</v>
      </c>
      <c r="J1757" s="6" t="n">
        <v>5</v>
      </c>
      <c r="K1757" s="7" t="n">
        <v>250</v>
      </c>
      <c r="L1757" s="7" t="n">
        <v>30</v>
      </c>
      <c r="M1757" s="8" t="n">
        <v>0.119999997</v>
      </c>
      <c r="N1757" s="7" t="n">
        <v>35.20000076</v>
      </c>
      <c r="O1757" s="12" t="n">
        <v>1</v>
      </c>
    </row>
    <row r="1758" customFormat="false" ht="15" hidden="false" customHeight="true" outlineLevel="0" collapsed="false">
      <c r="A1758" s="6" t="n">
        <v>8567</v>
      </c>
      <c r="B1758" s="6" t="s">
        <v>19</v>
      </c>
      <c r="C1758" s="6" t="s">
        <v>37</v>
      </c>
      <c r="D1758" s="6" t="s">
        <v>50</v>
      </c>
      <c r="E1758" s="6" t="s">
        <v>63</v>
      </c>
      <c r="F1758" s="6" t="s">
        <v>57</v>
      </c>
      <c r="G1758" s="6" t="s">
        <v>44</v>
      </c>
      <c r="H1758" s="6" t="n">
        <v>4</v>
      </c>
      <c r="I1758" s="7" t="n">
        <v>50</v>
      </c>
      <c r="J1758" s="6" t="n">
        <v>5</v>
      </c>
      <c r="K1758" s="7" t="n">
        <v>250</v>
      </c>
      <c r="L1758" s="7" t="n">
        <v>42.5</v>
      </c>
      <c r="M1758" s="8" t="n">
        <v>0.170000002</v>
      </c>
      <c r="N1758" s="7" t="n">
        <v>58.09999847</v>
      </c>
      <c r="O1758" s="9" t="n">
        <v>0</v>
      </c>
    </row>
    <row r="1759" customFormat="false" ht="15" hidden="false" customHeight="true" outlineLevel="0" collapsed="false">
      <c r="A1759" s="6" t="n">
        <v>7185</v>
      </c>
      <c r="B1759" s="6" t="s">
        <v>19</v>
      </c>
      <c r="C1759" s="6" t="s">
        <v>37</v>
      </c>
      <c r="D1759" s="6" t="s">
        <v>50</v>
      </c>
      <c r="E1759" s="6" t="s">
        <v>51</v>
      </c>
      <c r="F1759" s="6" t="s">
        <v>75</v>
      </c>
      <c r="G1759" s="6" t="s">
        <v>24</v>
      </c>
      <c r="H1759" s="6" t="n">
        <v>4</v>
      </c>
      <c r="I1759" s="7" t="n">
        <v>299.980011</v>
      </c>
      <c r="J1759" s="6" t="n">
        <v>1</v>
      </c>
      <c r="K1759" s="7" t="n">
        <v>299.980011</v>
      </c>
      <c r="L1759" s="7" t="n">
        <v>27</v>
      </c>
      <c r="M1759" s="8" t="n">
        <v>0.090000004</v>
      </c>
      <c r="N1759" s="7" t="n">
        <v>17.20000076</v>
      </c>
      <c r="O1759" s="12" t="n">
        <v>1</v>
      </c>
    </row>
    <row r="1760" customFormat="false" ht="15" hidden="false" customHeight="true" outlineLevel="0" collapsed="false">
      <c r="A1760" s="6" t="n">
        <v>71086</v>
      </c>
      <c r="B1760" s="6" t="s">
        <v>19</v>
      </c>
      <c r="C1760" s="6" t="s">
        <v>37</v>
      </c>
      <c r="D1760" s="6" t="s">
        <v>21</v>
      </c>
      <c r="E1760" s="6" t="s">
        <v>22</v>
      </c>
      <c r="F1760" s="6" t="s">
        <v>91</v>
      </c>
      <c r="G1760" s="6" t="s">
        <v>34</v>
      </c>
      <c r="H1760" s="6" t="n">
        <v>4</v>
      </c>
      <c r="I1760" s="7" t="n">
        <v>252.8800049</v>
      </c>
      <c r="J1760" s="6" t="n">
        <v>1</v>
      </c>
      <c r="K1760" s="7" t="n">
        <v>252.8800049</v>
      </c>
      <c r="L1760" s="7" t="n">
        <v>25.29000092</v>
      </c>
      <c r="M1760" s="8" t="n">
        <v>0.100000001</v>
      </c>
      <c r="N1760" s="7" t="n">
        <v>-28.45000076</v>
      </c>
      <c r="O1760" s="9" t="n">
        <v>0</v>
      </c>
    </row>
    <row r="1761" customFormat="false" ht="15" hidden="false" customHeight="true" outlineLevel="0" collapsed="false">
      <c r="A1761" s="6" t="n">
        <v>4994</v>
      </c>
      <c r="B1761" s="6" t="s">
        <v>19</v>
      </c>
      <c r="C1761" s="6" t="s">
        <v>37</v>
      </c>
      <c r="D1761" s="6" t="s">
        <v>50</v>
      </c>
      <c r="E1761" s="6" t="s">
        <v>63</v>
      </c>
      <c r="F1761" s="6" t="s">
        <v>58</v>
      </c>
      <c r="G1761" s="6" t="s">
        <v>24</v>
      </c>
      <c r="H1761" s="6" t="n">
        <v>4</v>
      </c>
      <c r="I1761" s="7" t="n">
        <v>49.97999954</v>
      </c>
      <c r="J1761" s="6" t="n">
        <v>1</v>
      </c>
      <c r="K1761" s="7" t="n">
        <v>49.97999954</v>
      </c>
      <c r="L1761" s="7" t="n">
        <v>10</v>
      </c>
      <c r="M1761" s="8" t="n">
        <v>0.200000003</v>
      </c>
      <c r="N1761" s="7" t="n">
        <v>17.98999977</v>
      </c>
      <c r="O1761" s="12" t="n">
        <v>1</v>
      </c>
    </row>
    <row r="1762" customFormat="false" ht="15" hidden="false" customHeight="true" outlineLevel="0" collapsed="false">
      <c r="A1762" s="6" t="n">
        <v>62644</v>
      </c>
      <c r="B1762" s="6" t="s">
        <v>26</v>
      </c>
      <c r="C1762" s="6" t="s">
        <v>37</v>
      </c>
      <c r="D1762" s="6" t="s">
        <v>21</v>
      </c>
      <c r="E1762" s="6" t="s">
        <v>64</v>
      </c>
      <c r="F1762" s="6" t="s">
        <v>23</v>
      </c>
      <c r="G1762" s="6" t="s">
        <v>24</v>
      </c>
      <c r="H1762" s="6" t="n">
        <v>1</v>
      </c>
      <c r="I1762" s="7" t="n">
        <v>129.9900055</v>
      </c>
      <c r="J1762" s="6" t="n">
        <v>1</v>
      </c>
      <c r="K1762" s="7" t="n">
        <v>129.9900055</v>
      </c>
      <c r="L1762" s="7" t="n">
        <v>3.900000095</v>
      </c>
      <c r="M1762" s="8" t="n">
        <v>0.029999999</v>
      </c>
      <c r="N1762" s="7" t="n">
        <v>42.61999893</v>
      </c>
      <c r="O1762" s="12" t="n">
        <v>1</v>
      </c>
    </row>
    <row r="1763" customFormat="false" ht="15" hidden="false" customHeight="true" outlineLevel="0" collapsed="false">
      <c r="A1763" s="6" t="n">
        <v>47272</v>
      </c>
      <c r="B1763" s="6" t="s">
        <v>19</v>
      </c>
      <c r="C1763" s="6" t="s">
        <v>49</v>
      </c>
      <c r="D1763" s="6" t="s">
        <v>38</v>
      </c>
      <c r="E1763" s="6" t="s">
        <v>39</v>
      </c>
      <c r="F1763" s="6" t="s">
        <v>58</v>
      </c>
      <c r="G1763" s="6" t="s">
        <v>24</v>
      </c>
      <c r="H1763" s="6" t="n">
        <v>4</v>
      </c>
      <c r="I1763" s="7" t="n">
        <v>49.97999954</v>
      </c>
      <c r="J1763" s="6" t="n">
        <v>2</v>
      </c>
      <c r="K1763" s="7" t="n">
        <v>99.95999908</v>
      </c>
      <c r="L1763" s="7" t="n">
        <v>17.98999977</v>
      </c>
      <c r="M1763" s="8" t="n">
        <v>0.180000007</v>
      </c>
      <c r="N1763" s="7" t="n">
        <v>-19.10000038</v>
      </c>
      <c r="O1763" s="9" t="n">
        <v>0</v>
      </c>
    </row>
    <row r="1764" customFormat="false" ht="15" hidden="false" customHeight="true" outlineLevel="0" collapsed="false">
      <c r="A1764" s="6" t="n">
        <v>44020</v>
      </c>
      <c r="B1764" s="6" t="s">
        <v>26</v>
      </c>
      <c r="C1764" s="6" t="s">
        <v>49</v>
      </c>
      <c r="D1764" s="6" t="s">
        <v>31</v>
      </c>
      <c r="E1764" s="6" t="s">
        <v>83</v>
      </c>
      <c r="F1764" s="6" t="s">
        <v>23</v>
      </c>
      <c r="G1764" s="6" t="s">
        <v>34</v>
      </c>
      <c r="H1764" s="6" t="n">
        <v>1</v>
      </c>
      <c r="I1764" s="7" t="n">
        <v>129.9900055</v>
      </c>
      <c r="J1764" s="6" t="n">
        <v>1</v>
      </c>
      <c r="K1764" s="7" t="n">
        <v>129.9900055</v>
      </c>
      <c r="L1764" s="7" t="n">
        <v>26</v>
      </c>
      <c r="M1764" s="8" t="n">
        <v>0.200000003</v>
      </c>
      <c r="N1764" s="7" t="n">
        <v>-15.60000038</v>
      </c>
      <c r="O1764" s="12" t="n">
        <v>1</v>
      </c>
    </row>
    <row r="1765" customFormat="false" ht="15" hidden="false" customHeight="true" outlineLevel="0" collapsed="false">
      <c r="A1765" s="6" t="n">
        <v>32826</v>
      </c>
      <c r="B1765" s="6" t="s">
        <v>19</v>
      </c>
      <c r="C1765" s="6" t="s">
        <v>20</v>
      </c>
      <c r="D1765" s="6" t="s">
        <v>31</v>
      </c>
      <c r="E1765" s="6" t="s">
        <v>32</v>
      </c>
      <c r="F1765" s="6" t="s">
        <v>75</v>
      </c>
      <c r="G1765" s="6" t="s">
        <v>44</v>
      </c>
      <c r="H1765" s="6" t="n">
        <v>4</v>
      </c>
      <c r="I1765" s="7" t="n">
        <v>299.980011</v>
      </c>
      <c r="J1765" s="6" t="n">
        <v>1</v>
      </c>
      <c r="K1765" s="7" t="n">
        <v>299.980011</v>
      </c>
      <c r="L1765" s="7" t="n">
        <v>36</v>
      </c>
      <c r="M1765" s="8" t="n">
        <v>0.119999997</v>
      </c>
      <c r="N1765" s="7" t="n">
        <v>116.1500015</v>
      </c>
      <c r="O1765" s="9" t="n">
        <v>0</v>
      </c>
    </row>
    <row r="1766" customFormat="false" ht="15" hidden="false" customHeight="true" outlineLevel="0" collapsed="false">
      <c r="A1766" s="6" t="n">
        <v>19559</v>
      </c>
      <c r="B1766" s="6" t="s">
        <v>19</v>
      </c>
      <c r="C1766" s="6" t="s">
        <v>37</v>
      </c>
      <c r="D1766" s="6" t="s">
        <v>21</v>
      </c>
      <c r="E1766" s="6" t="s">
        <v>65</v>
      </c>
      <c r="F1766" s="6" t="s">
        <v>75</v>
      </c>
      <c r="G1766" s="6" t="s">
        <v>44</v>
      </c>
      <c r="H1766" s="6" t="n">
        <v>4</v>
      </c>
      <c r="I1766" s="7" t="n">
        <v>299.980011</v>
      </c>
      <c r="J1766" s="6" t="n">
        <v>1</v>
      </c>
      <c r="K1766" s="7" t="n">
        <v>299.980011</v>
      </c>
      <c r="L1766" s="7" t="n">
        <v>6</v>
      </c>
      <c r="M1766" s="8" t="n">
        <v>0.02</v>
      </c>
      <c r="N1766" s="7" t="n">
        <v>-485.0700073</v>
      </c>
      <c r="O1766" s="12" t="n">
        <v>1</v>
      </c>
    </row>
    <row r="1767" customFormat="false" ht="15" hidden="false" customHeight="true" outlineLevel="0" collapsed="false">
      <c r="A1767" s="6" t="n">
        <v>32901</v>
      </c>
      <c r="B1767" s="6" t="s">
        <v>19</v>
      </c>
      <c r="C1767" s="6" t="s">
        <v>20</v>
      </c>
      <c r="D1767" s="6" t="s">
        <v>31</v>
      </c>
      <c r="E1767" s="6" t="s">
        <v>56</v>
      </c>
      <c r="F1767" s="6" t="s">
        <v>33</v>
      </c>
      <c r="G1767" s="6" t="s">
        <v>47</v>
      </c>
      <c r="H1767" s="6" t="n">
        <v>4</v>
      </c>
      <c r="I1767" s="7" t="n">
        <v>59.99000168</v>
      </c>
      <c r="J1767" s="6" t="n">
        <v>4</v>
      </c>
      <c r="K1767" s="7" t="n">
        <v>239.9600067</v>
      </c>
      <c r="L1767" s="7" t="n">
        <v>12</v>
      </c>
      <c r="M1767" s="8" t="n">
        <v>0.050000001</v>
      </c>
      <c r="N1767" s="7" t="n">
        <v>66.11000061</v>
      </c>
      <c r="O1767" s="9" t="n">
        <v>0</v>
      </c>
    </row>
    <row r="1768" customFormat="false" ht="15" hidden="false" customHeight="true" outlineLevel="0" collapsed="false">
      <c r="A1768" s="6" t="n">
        <v>68072</v>
      </c>
      <c r="B1768" s="6" t="s">
        <v>46</v>
      </c>
      <c r="C1768" s="6" t="s">
        <v>20</v>
      </c>
      <c r="D1768" s="6" t="s">
        <v>21</v>
      </c>
      <c r="E1768" s="6" t="s">
        <v>65</v>
      </c>
      <c r="F1768" s="6" t="s">
        <v>58</v>
      </c>
      <c r="G1768" s="6" t="s">
        <v>34</v>
      </c>
      <c r="H1768" s="6" t="n">
        <v>2</v>
      </c>
      <c r="I1768" s="7" t="n">
        <v>49.97999954</v>
      </c>
      <c r="J1768" s="6" t="n">
        <v>4</v>
      </c>
      <c r="K1768" s="7" t="n">
        <v>199.9199982</v>
      </c>
      <c r="L1768" s="7" t="n">
        <v>25.98999977</v>
      </c>
      <c r="M1768" s="8" t="n">
        <v>0.129999995</v>
      </c>
      <c r="N1768" s="7" t="n">
        <v>58.79000092</v>
      </c>
      <c r="O1768" s="12" t="n">
        <v>1</v>
      </c>
    </row>
    <row r="1769" customFormat="false" ht="15" hidden="false" customHeight="true" outlineLevel="0" collapsed="false">
      <c r="A1769" s="6" t="n">
        <v>37283</v>
      </c>
      <c r="B1769" s="6" t="s">
        <v>19</v>
      </c>
      <c r="C1769" s="6" t="s">
        <v>20</v>
      </c>
      <c r="D1769" s="6" t="s">
        <v>31</v>
      </c>
      <c r="E1769" s="6" t="s">
        <v>86</v>
      </c>
      <c r="F1769" s="6" t="s">
        <v>57</v>
      </c>
      <c r="G1769" s="6" t="s">
        <v>44</v>
      </c>
      <c r="H1769" s="6" t="n">
        <v>4</v>
      </c>
      <c r="I1769" s="7" t="n">
        <v>50</v>
      </c>
      <c r="J1769" s="6" t="n">
        <v>5</v>
      </c>
      <c r="K1769" s="7" t="n">
        <v>250</v>
      </c>
      <c r="L1769" s="7" t="n">
        <v>32.5</v>
      </c>
      <c r="M1769" s="8" t="n">
        <v>0.129999995</v>
      </c>
      <c r="N1769" s="7" t="n">
        <v>102.2300034</v>
      </c>
      <c r="O1769" s="9" t="n">
        <v>0</v>
      </c>
    </row>
    <row r="1770" customFormat="false" ht="15" hidden="false" customHeight="true" outlineLevel="0" collapsed="false">
      <c r="A1770" s="6" t="n">
        <v>13776</v>
      </c>
      <c r="B1770" s="6" t="s">
        <v>19</v>
      </c>
      <c r="C1770" s="6" t="s">
        <v>37</v>
      </c>
      <c r="D1770" s="6" t="s">
        <v>21</v>
      </c>
      <c r="E1770" s="6" t="s">
        <v>64</v>
      </c>
      <c r="F1770" s="6" t="s">
        <v>40</v>
      </c>
      <c r="G1770" s="6" t="s">
        <v>34</v>
      </c>
      <c r="H1770" s="6" t="n">
        <v>4</v>
      </c>
      <c r="I1770" s="7" t="n">
        <v>399.980011</v>
      </c>
      <c r="J1770" s="6" t="n">
        <v>1</v>
      </c>
      <c r="K1770" s="7" t="n">
        <v>399.980011</v>
      </c>
      <c r="L1770" s="7" t="n">
        <v>68</v>
      </c>
      <c r="M1770" s="8" t="n">
        <v>0.170000002</v>
      </c>
      <c r="N1770" s="7" t="n">
        <v>132.7899933</v>
      </c>
      <c r="O1770" s="9" t="n">
        <v>0</v>
      </c>
    </row>
    <row r="1771" customFormat="false" ht="15" hidden="false" customHeight="true" outlineLevel="0" collapsed="false">
      <c r="A1771" s="6" t="n">
        <v>52023</v>
      </c>
      <c r="B1771" s="6" t="s">
        <v>19</v>
      </c>
      <c r="C1771" s="6" t="s">
        <v>49</v>
      </c>
      <c r="D1771" s="6" t="s">
        <v>50</v>
      </c>
      <c r="E1771" s="6" t="s">
        <v>51</v>
      </c>
      <c r="F1771" s="6" t="s">
        <v>75</v>
      </c>
      <c r="G1771" s="6" t="s">
        <v>47</v>
      </c>
      <c r="H1771" s="6" t="n">
        <v>4</v>
      </c>
      <c r="I1771" s="7" t="n">
        <v>299.980011</v>
      </c>
      <c r="J1771" s="6" t="n">
        <v>1</v>
      </c>
      <c r="K1771" s="7" t="n">
        <v>299.980011</v>
      </c>
      <c r="L1771" s="7" t="n">
        <v>39</v>
      </c>
      <c r="M1771" s="8" t="n">
        <v>0.129999995</v>
      </c>
      <c r="N1771" s="7" t="n">
        <v>96.55999756</v>
      </c>
      <c r="O1771" s="9" t="n">
        <v>0</v>
      </c>
    </row>
    <row r="1772" customFormat="false" ht="15" hidden="false" customHeight="true" outlineLevel="0" collapsed="false">
      <c r="A1772" s="6" t="n">
        <v>6618</v>
      </c>
      <c r="B1772" s="6" t="s">
        <v>46</v>
      </c>
      <c r="C1772" s="6" t="s">
        <v>37</v>
      </c>
      <c r="D1772" s="6" t="s">
        <v>50</v>
      </c>
      <c r="E1772" s="6" t="s">
        <v>51</v>
      </c>
      <c r="F1772" s="6" t="s">
        <v>33</v>
      </c>
      <c r="G1772" s="6" t="s">
        <v>24</v>
      </c>
      <c r="H1772" s="6" t="n">
        <v>2</v>
      </c>
      <c r="I1772" s="7" t="n">
        <v>59.99000168</v>
      </c>
      <c r="J1772" s="6" t="n">
        <v>1</v>
      </c>
      <c r="K1772" s="7" t="n">
        <v>59.99000168</v>
      </c>
      <c r="L1772" s="7" t="n">
        <v>7.800000191</v>
      </c>
      <c r="M1772" s="8" t="n">
        <v>0.129999995</v>
      </c>
      <c r="N1772" s="7" t="n">
        <v>5.900000095</v>
      </c>
      <c r="O1772" s="12" t="n">
        <v>1</v>
      </c>
    </row>
    <row r="1773" customFormat="false" ht="15" hidden="false" customHeight="true" outlineLevel="0" collapsed="false">
      <c r="A1773" s="6" t="n">
        <v>18716</v>
      </c>
      <c r="B1773" s="6" t="s">
        <v>19</v>
      </c>
      <c r="C1773" s="6" t="s">
        <v>49</v>
      </c>
      <c r="D1773" s="6" t="s">
        <v>21</v>
      </c>
      <c r="E1773" s="6" t="s">
        <v>65</v>
      </c>
      <c r="F1773" s="6" t="s">
        <v>40</v>
      </c>
      <c r="G1773" s="6" t="s">
        <v>47</v>
      </c>
      <c r="H1773" s="6" t="n">
        <v>4</v>
      </c>
      <c r="I1773" s="7" t="n">
        <v>399.980011</v>
      </c>
      <c r="J1773" s="6" t="n">
        <v>1</v>
      </c>
      <c r="K1773" s="7" t="n">
        <v>399.980011</v>
      </c>
      <c r="L1773" s="7" t="n">
        <v>8</v>
      </c>
      <c r="M1773" s="8" t="n">
        <v>0.02</v>
      </c>
      <c r="N1773" s="7" t="n">
        <v>39.20000076</v>
      </c>
      <c r="O1773" s="9" t="n">
        <v>0</v>
      </c>
    </row>
    <row r="1774" customFormat="false" ht="15" hidden="false" customHeight="true" outlineLevel="0" collapsed="false">
      <c r="A1774" s="6" t="n">
        <v>8999</v>
      </c>
      <c r="B1774" s="6" t="s">
        <v>19</v>
      </c>
      <c r="C1774" s="6" t="s">
        <v>37</v>
      </c>
      <c r="D1774" s="6" t="s">
        <v>50</v>
      </c>
      <c r="E1774" s="6" t="s">
        <v>72</v>
      </c>
      <c r="F1774" s="6" t="s">
        <v>57</v>
      </c>
      <c r="G1774" s="6" t="s">
        <v>47</v>
      </c>
      <c r="H1774" s="6" t="n">
        <v>4</v>
      </c>
      <c r="I1774" s="7" t="n">
        <v>50</v>
      </c>
      <c r="J1774" s="6" t="n">
        <v>1</v>
      </c>
      <c r="K1774" s="7" t="n">
        <v>50</v>
      </c>
      <c r="L1774" s="7" t="n">
        <v>2</v>
      </c>
      <c r="M1774" s="8" t="n">
        <v>0.039999999</v>
      </c>
      <c r="N1774" s="7" t="n">
        <v>16.79999924</v>
      </c>
      <c r="O1774" s="12" t="n">
        <v>1</v>
      </c>
    </row>
    <row r="1775" customFormat="false" ht="15" hidden="false" customHeight="true" outlineLevel="0" collapsed="false">
      <c r="A1775" s="6" t="n">
        <v>66985</v>
      </c>
      <c r="B1775" s="6" t="s">
        <v>36</v>
      </c>
      <c r="C1775" s="6" t="s">
        <v>37</v>
      </c>
      <c r="D1775" s="6" t="s">
        <v>21</v>
      </c>
      <c r="E1775" s="6" t="s">
        <v>65</v>
      </c>
      <c r="F1775" s="6" t="s">
        <v>82</v>
      </c>
      <c r="G1775" s="6" t="s">
        <v>34</v>
      </c>
      <c r="H1775" s="6" t="n">
        <v>0</v>
      </c>
      <c r="I1775" s="7" t="n">
        <v>149.9900055</v>
      </c>
      <c r="J1775" s="6" t="n">
        <v>1</v>
      </c>
      <c r="K1775" s="7" t="n">
        <v>149.9900055</v>
      </c>
      <c r="L1775" s="7" t="n">
        <v>24</v>
      </c>
      <c r="M1775" s="8" t="n">
        <v>0.159999996</v>
      </c>
      <c r="N1775" s="7" t="n">
        <v>40.95000076</v>
      </c>
      <c r="O1775" s="12" t="n">
        <v>1</v>
      </c>
    </row>
    <row r="1776" customFormat="false" ht="15" hidden="false" customHeight="true" outlineLevel="0" collapsed="false">
      <c r="A1776" s="6" t="n">
        <v>13961</v>
      </c>
      <c r="B1776" s="6" t="s">
        <v>36</v>
      </c>
      <c r="C1776" s="6" t="s">
        <v>49</v>
      </c>
      <c r="D1776" s="6" t="s">
        <v>21</v>
      </c>
      <c r="E1776" s="6" t="s">
        <v>65</v>
      </c>
      <c r="F1776" s="6" t="s">
        <v>33</v>
      </c>
      <c r="G1776" s="6" t="s">
        <v>34</v>
      </c>
      <c r="H1776" s="6" t="n">
        <v>0</v>
      </c>
      <c r="I1776" s="7" t="n">
        <v>59.99000168</v>
      </c>
      <c r="J1776" s="6" t="n">
        <v>4</v>
      </c>
      <c r="K1776" s="7" t="n">
        <v>239.9600067</v>
      </c>
      <c r="L1776" s="7" t="n">
        <v>16.79999924</v>
      </c>
      <c r="M1776" s="8" t="n">
        <v>0.07</v>
      </c>
      <c r="N1776" s="7" t="n">
        <v>-379.3800049</v>
      </c>
      <c r="O1776" s="12" t="n">
        <v>1</v>
      </c>
    </row>
    <row r="1777" customFormat="false" ht="15" hidden="false" customHeight="true" outlineLevel="0" collapsed="false">
      <c r="A1777" s="6" t="n">
        <v>54085</v>
      </c>
      <c r="B1777" s="6" t="s">
        <v>26</v>
      </c>
      <c r="C1777" s="6" t="s">
        <v>20</v>
      </c>
      <c r="D1777" s="6" t="s">
        <v>50</v>
      </c>
      <c r="E1777" s="6" t="s">
        <v>72</v>
      </c>
      <c r="F1777" s="6" t="s">
        <v>23</v>
      </c>
      <c r="G1777" s="6" t="s">
        <v>24</v>
      </c>
      <c r="H1777" s="6" t="n">
        <v>1</v>
      </c>
      <c r="I1777" s="7" t="n">
        <v>129.9900055</v>
      </c>
      <c r="J1777" s="6" t="n">
        <v>1</v>
      </c>
      <c r="K1777" s="7" t="n">
        <v>129.9900055</v>
      </c>
      <c r="L1777" s="7" t="n">
        <v>22.10000038</v>
      </c>
      <c r="M1777" s="8" t="n">
        <v>0.170000002</v>
      </c>
      <c r="N1777" s="7" t="n">
        <v>50.70999908</v>
      </c>
      <c r="O1777" s="12" t="n">
        <v>1</v>
      </c>
    </row>
    <row r="1778" customFormat="false" ht="15" hidden="false" customHeight="true" outlineLevel="0" collapsed="false">
      <c r="A1778" s="6" t="n">
        <v>64249</v>
      </c>
      <c r="B1778" s="6" t="s">
        <v>19</v>
      </c>
      <c r="C1778" s="6" t="s">
        <v>20</v>
      </c>
      <c r="D1778" s="6" t="s">
        <v>21</v>
      </c>
      <c r="E1778" s="6" t="s">
        <v>65</v>
      </c>
      <c r="F1778" s="6" t="s">
        <v>40</v>
      </c>
      <c r="G1778" s="6" t="s">
        <v>34</v>
      </c>
      <c r="H1778" s="6" t="n">
        <v>4</v>
      </c>
      <c r="I1778" s="7" t="n">
        <v>399.980011</v>
      </c>
      <c r="J1778" s="6" t="n">
        <v>1</v>
      </c>
      <c r="K1778" s="7" t="n">
        <v>399.980011</v>
      </c>
      <c r="L1778" s="7" t="n">
        <v>0</v>
      </c>
      <c r="M1778" s="8" t="n">
        <v>0</v>
      </c>
      <c r="N1778" s="7" t="n">
        <v>103.9899979</v>
      </c>
      <c r="O1778" s="12" t="n">
        <v>1</v>
      </c>
    </row>
    <row r="1779" customFormat="false" ht="15" hidden="false" customHeight="true" outlineLevel="0" collapsed="false">
      <c r="A1779" s="6" t="n">
        <v>43736</v>
      </c>
      <c r="B1779" s="6" t="s">
        <v>19</v>
      </c>
      <c r="C1779" s="6" t="s">
        <v>37</v>
      </c>
      <c r="D1779" s="6" t="s">
        <v>38</v>
      </c>
      <c r="E1779" s="6" t="s">
        <v>39</v>
      </c>
      <c r="F1779" s="6" t="s">
        <v>23</v>
      </c>
      <c r="G1779" s="6" t="s">
        <v>34</v>
      </c>
      <c r="H1779" s="6" t="n">
        <v>4</v>
      </c>
      <c r="I1779" s="7" t="n">
        <v>129.9900055</v>
      </c>
      <c r="J1779" s="6" t="n">
        <v>1</v>
      </c>
      <c r="K1779" s="7" t="n">
        <v>129.9900055</v>
      </c>
      <c r="L1779" s="7" t="n">
        <v>5.199999809</v>
      </c>
      <c r="M1779" s="8" t="n">
        <v>0.039999999</v>
      </c>
      <c r="N1779" s="7" t="n">
        <v>-33.3199997</v>
      </c>
      <c r="O1779" s="9" t="n">
        <v>0</v>
      </c>
    </row>
    <row r="1780" customFormat="false" ht="15" hidden="false" customHeight="true" outlineLevel="0" collapsed="false">
      <c r="A1780" s="6" t="n">
        <v>12055</v>
      </c>
      <c r="B1780" s="6" t="s">
        <v>46</v>
      </c>
      <c r="C1780" s="6" t="s">
        <v>20</v>
      </c>
      <c r="D1780" s="6" t="s">
        <v>21</v>
      </c>
      <c r="E1780" s="6" t="s">
        <v>64</v>
      </c>
      <c r="F1780" s="6" t="s">
        <v>29</v>
      </c>
      <c r="G1780" s="6" t="s">
        <v>44</v>
      </c>
      <c r="H1780" s="6" t="n">
        <v>2</v>
      </c>
      <c r="I1780" s="7" t="n">
        <v>99.98999786</v>
      </c>
      <c r="J1780" s="6" t="n">
        <v>3</v>
      </c>
      <c r="K1780" s="7" t="n">
        <v>299.9700012</v>
      </c>
      <c r="L1780" s="7" t="n">
        <v>53.99000168</v>
      </c>
      <c r="M1780" s="8" t="n">
        <v>0.180000007</v>
      </c>
      <c r="N1780" s="7" t="n">
        <v>86.08999634</v>
      </c>
      <c r="O1780" s="12" t="n">
        <v>1</v>
      </c>
    </row>
    <row r="1781" customFormat="false" ht="15" hidden="false" customHeight="true" outlineLevel="0" collapsed="false">
      <c r="A1781" s="6" t="n">
        <v>33201</v>
      </c>
      <c r="B1781" s="6" t="s">
        <v>19</v>
      </c>
      <c r="C1781" s="6" t="s">
        <v>20</v>
      </c>
      <c r="D1781" s="6" t="s">
        <v>31</v>
      </c>
      <c r="E1781" s="6" t="s">
        <v>56</v>
      </c>
      <c r="F1781" s="6" t="s">
        <v>33</v>
      </c>
      <c r="G1781" s="6" t="s">
        <v>47</v>
      </c>
      <c r="H1781" s="6" t="n">
        <v>4</v>
      </c>
      <c r="I1781" s="7" t="n">
        <v>59.99000168</v>
      </c>
      <c r="J1781" s="6" t="n">
        <v>1</v>
      </c>
      <c r="K1781" s="7" t="n">
        <v>59.99000168</v>
      </c>
      <c r="L1781" s="7" t="n">
        <v>2.400000095</v>
      </c>
      <c r="M1781" s="8" t="n">
        <v>0.039999999</v>
      </c>
      <c r="N1781" s="7" t="n">
        <v>15.14999962</v>
      </c>
      <c r="O1781" s="9" t="n">
        <v>0</v>
      </c>
    </row>
    <row r="1782" customFormat="false" ht="15" hidden="false" customHeight="true" outlineLevel="0" collapsed="false">
      <c r="A1782" s="6" t="n">
        <v>42146</v>
      </c>
      <c r="B1782" s="6" t="s">
        <v>19</v>
      </c>
      <c r="C1782" s="6" t="s">
        <v>37</v>
      </c>
      <c r="D1782" s="6" t="s">
        <v>31</v>
      </c>
      <c r="E1782" s="6" t="s">
        <v>83</v>
      </c>
      <c r="F1782" s="6" t="s">
        <v>33</v>
      </c>
      <c r="G1782" s="6" t="s">
        <v>34</v>
      </c>
      <c r="H1782" s="6" t="n">
        <v>4</v>
      </c>
      <c r="I1782" s="7" t="n">
        <v>59.99000168</v>
      </c>
      <c r="J1782" s="6" t="n">
        <v>2</v>
      </c>
      <c r="K1782" s="7" t="n">
        <v>119.9800034</v>
      </c>
      <c r="L1782" s="7" t="n">
        <v>21.60000038</v>
      </c>
      <c r="M1782" s="8" t="n">
        <v>0.180000007</v>
      </c>
      <c r="N1782" s="7" t="n">
        <v>35.70999908</v>
      </c>
      <c r="O1782" s="9" t="n">
        <v>0</v>
      </c>
    </row>
    <row r="1783" customFormat="false" ht="15" hidden="false" customHeight="true" outlineLevel="0" collapsed="false">
      <c r="A1783" s="6" t="n">
        <v>63669</v>
      </c>
      <c r="B1783" s="6" t="s">
        <v>19</v>
      </c>
      <c r="C1783" s="6" t="s">
        <v>37</v>
      </c>
      <c r="D1783" s="6" t="s">
        <v>21</v>
      </c>
      <c r="E1783" s="6" t="s">
        <v>64</v>
      </c>
      <c r="F1783" s="6" t="s">
        <v>71</v>
      </c>
      <c r="G1783" s="6" t="s">
        <v>44</v>
      </c>
      <c r="H1783" s="6" t="n">
        <v>4</v>
      </c>
      <c r="I1783" s="7" t="n">
        <v>199.9900055</v>
      </c>
      <c r="J1783" s="6" t="n">
        <v>1</v>
      </c>
      <c r="K1783" s="7" t="n">
        <v>199.9900055</v>
      </c>
      <c r="L1783" s="7" t="n">
        <v>40</v>
      </c>
      <c r="M1783" s="8" t="n">
        <v>0.200000003</v>
      </c>
      <c r="N1783" s="7" t="n">
        <v>73.59999847</v>
      </c>
      <c r="O1783" s="12" t="n">
        <v>1</v>
      </c>
    </row>
    <row r="1784" customFormat="false" ht="15" hidden="false" customHeight="true" outlineLevel="0" collapsed="false">
      <c r="A1784" s="6" t="n">
        <v>7729</v>
      </c>
      <c r="B1784" s="6" t="s">
        <v>19</v>
      </c>
      <c r="C1784" s="6" t="s">
        <v>37</v>
      </c>
      <c r="D1784" s="6" t="s">
        <v>50</v>
      </c>
      <c r="E1784" s="6" t="s">
        <v>72</v>
      </c>
      <c r="F1784" s="6" t="s">
        <v>73</v>
      </c>
      <c r="G1784" s="6" t="s">
        <v>34</v>
      </c>
      <c r="H1784" s="6" t="n">
        <v>4</v>
      </c>
      <c r="I1784" s="7" t="n">
        <v>39.99000168</v>
      </c>
      <c r="J1784" s="6" t="n">
        <v>5</v>
      </c>
      <c r="K1784" s="7" t="n">
        <v>199.9499969</v>
      </c>
      <c r="L1784" s="7" t="n">
        <v>49.99000168</v>
      </c>
      <c r="M1784" s="8" t="n">
        <v>0.25</v>
      </c>
      <c r="N1784" s="7" t="n">
        <v>26.38999939</v>
      </c>
      <c r="O1784" s="12" t="n">
        <v>1</v>
      </c>
    </row>
    <row r="1785" customFormat="false" ht="15" hidden="false" customHeight="true" outlineLevel="0" collapsed="false">
      <c r="A1785" s="6" t="n">
        <v>46567</v>
      </c>
      <c r="B1785" s="6" t="s">
        <v>36</v>
      </c>
      <c r="C1785" s="6" t="s">
        <v>37</v>
      </c>
      <c r="D1785" s="6" t="s">
        <v>27</v>
      </c>
      <c r="E1785" s="6" t="s">
        <v>79</v>
      </c>
      <c r="F1785" s="6" t="s">
        <v>33</v>
      </c>
      <c r="G1785" s="6" t="s">
        <v>44</v>
      </c>
      <c r="H1785" s="6" t="n">
        <v>0</v>
      </c>
      <c r="I1785" s="7" t="n">
        <v>59.99000168</v>
      </c>
      <c r="J1785" s="6" t="n">
        <v>2</v>
      </c>
      <c r="K1785" s="7" t="n">
        <v>119.9800034</v>
      </c>
      <c r="L1785" s="7" t="n">
        <v>1.200000048</v>
      </c>
      <c r="M1785" s="8" t="n">
        <v>0.01</v>
      </c>
      <c r="N1785" s="7" t="n">
        <v>44.54000092</v>
      </c>
      <c r="O1785" s="12" t="n">
        <v>1</v>
      </c>
    </row>
    <row r="1786" customFormat="false" ht="15" hidden="false" customHeight="true" outlineLevel="0" collapsed="false">
      <c r="A1786" s="6" t="n">
        <v>22510</v>
      </c>
      <c r="B1786" s="6" t="s">
        <v>19</v>
      </c>
      <c r="C1786" s="6" t="s">
        <v>20</v>
      </c>
      <c r="D1786" s="6" t="s">
        <v>27</v>
      </c>
      <c r="E1786" s="6" t="s">
        <v>54</v>
      </c>
      <c r="F1786" s="6" t="s">
        <v>100</v>
      </c>
      <c r="G1786" s="6" t="s">
        <v>34</v>
      </c>
      <c r="H1786" s="6" t="n">
        <v>4</v>
      </c>
      <c r="I1786" s="7" t="n">
        <v>14.98999977</v>
      </c>
      <c r="J1786" s="6" t="n">
        <v>1</v>
      </c>
      <c r="K1786" s="7" t="n">
        <v>14.98999977</v>
      </c>
      <c r="L1786" s="7" t="n">
        <v>3.75</v>
      </c>
      <c r="M1786" s="8" t="n">
        <v>0.25</v>
      </c>
      <c r="N1786" s="7" t="n">
        <v>1.409999967</v>
      </c>
      <c r="O1786" s="12" t="n">
        <v>1</v>
      </c>
    </row>
    <row r="1787" customFormat="false" ht="15" hidden="false" customHeight="true" outlineLevel="0" collapsed="false">
      <c r="A1787" s="6" t="n">
        <v>39336</v>
      </c>
      <c r="B1787" s="6" t="s">
        <v>19</v>
      </c>
      <c r="C1787" s="6" t="s">
        <v>20</v>
      </c>
      <c r="D1787" s="6" t="s">
        <v>31</v>
      </c>
      <c r="E1787" s="6" t="s">
        <v>56</v>
      </c>
      <c r="F1787" s="6" t="s">
        <v>75</v>
      </c>
      <c r="G1787" s="6" t="s">
        <v>34</v>
      </c>
      <c r="H1787" s="6" t="n">
        <v>4</v>
      </c>
      <c r="I1787" s="7" t="n">
        <v>299.980011</v>
      </c>
      <c r="J1787" s="6" t="n">
        <v>1</v>
      </c>
      <c r="K1787" s="7" t="n">
        <v>299.980011</v>
      </c>
      <c r="L1787" s="7" t="n">
        <v>21</v>
      </c>
      <c r="M1787" s="8" t="n">
        <v>0.07</v>
      </c>
      <c r="N1787" s="7" t="n">
        <v>87.3199997</v>
      </c>
      <c r="O1787" s="9" t="n">
        <v>0</v>
      </c>
    </row>
    <row r="1788" customFormat="false" ht="15" hidden="false" customHeight="true" outlineLevel="0" collapsed="false">
      <c r="A1788" s="6" t="n">
        <v>47049</v>
      </c>
      <c r="B1788" s="6" t="s">
        <v>19</v>
      </c>
      <c r="C1788" s="6" t="s">
        <v>49</v>
      </c>
      <c r="D1788" s="6" t="s">
        <v>27</v>
      </c>
      <c r="E1788" s="6" t="s">
        <v>79</v>
      </c>
      <c r="F1788" s="6" t="s">
        <v>33</v>
      </c>
      <c r="G1788" s="6" t="s">
        <v>24</v>
      </c>
      <c r="H1788" s="6" t="n">
        <v>4</v>
      </c>
      <c r="I1788" s="7" t="n">
        <v>59.99000168</v>
      </c>
      <c r="J1788" s="6" t="n">
        <v>1</v>
      </c>
      <c r="K1788" s="7" t="n">
        <v>59.99000168</v>
      </c>
      <c r="L1788" s="7" t="n">
        <v>7.199999809</v>
      </c>
      <c r="M1788" s="8" t="n">
        <v>0.119999997</v>
      </c>
      <c r="N1788" s="7" t="n">
        <v>8.970000267</v>
      </c>
      <c r="O1788" s="12" t="n">
        <v>1</v>
      </c>
    </row>
    <row r="1789" customFormat="false" ht="15" hidden="false" customHeight="true" outlineLevel="0" collapsed="false">
      <c r="A1789" s="6" t="n">
        <v>15358</v>
      </c>
      <c r="B1789" s="6" t="s">
        <v>19</v>
      </c>
      <c r="C1789" s="6" t="s">
        <v>37</v>
      </c>
      <c r="D1789" s="6" t="s">
        <v>21</v>
      </c>
      <c r="E1789" s="6" t="s">
        <v>65</v>
      </c>
      <c r="F1789" s="6" t="s">
        <v>74</v>
      </c>
      <c r="G1789" s="6" t="s">
        <v>44</v>
      </c>
      <c r="H1789" s="6" t="n">
        <v>4</v>
      </c>
      <c r="I1789" s="7" t="n">
        <v>31.98999977</v>
      </c>
      <c r="J1789" s="6" t="n">
        <v>5</v>
      </c>
      <c r="K1789" s="7" t="n">
        <v>159.9499969</v>
      </c>
      <c r="L1789" s="7" t="n">
        <v>11.19999981</v>
      </c>
      <c r="M1789" s="8" t="n">
        <v>0.07</v>
      </c>
      <c r="N1789" s="7" t="n">
        <v>66.94000244</v>
      </c>
      <c r="O1789" s="9" t="n">
        <v>0</v>
      </c>
    </row>
    <row r="1790" customFormat="false" ht="15" hidden="false" customHeight="true" outlineLevel="0" collapsed="false">
      <c r="A1790" s="6" t="n">
        <v>41048</v>
      </c>
      <c r="B1790" s="6" t="s">
        <v>26</v>
      </c>
      <c r="C1790" s="6" t="s">
        <v>37</v>
      </c>
      <c r="D1790" s="6" t="s">
        <v>31</v>
      </c>
      <c r="E1790" s="6" t="s">
        <v>62</v>
      </c>
      <c r="F1790" s="6" t="s">
        <v>57</v>
      </c>
      <c r="G1790" s="6" t="s">
        <v>34</v>
      </c>
      <c r="H1790" s="6" t="n">
        <v>1</v>
      </c>
      <c r="I1790" s="7" t="n">
        <v>50</v>
      </c>
      <c r="J1790" s="6" t="n">
        <v>4</v>
      </c>
      <c r="K1790" s="7" t="n">
        <v>200</v>
      </c>
      <c r="L1790" s="7" t="n">
        <v>40</v>
      </c>
      <c r="M1790" s="8" t="n">
        <v>0.200000003</v>
      </c>
      <c r="N1790" s="7" t="n">
        <v>76.80000305</v>
      </c>
      <c r="O1790" s="12" t="n">
        <v>1</v>
      </c>
    </row>
    <row r="1791" customFormat="false" ht="15" hidden="false" customHeight="true" outlineLevel="0" collapsed="false">
      <c r="A1791" s="6" t="n">
        <v>65105</v>
      </c>
      <c r="B1791" s="6" t="s">
        <v>46</v>
      </c>
      <c r="C1791" s="6" t="s">
        <v>20</v>
      </c>
      <c r="D1791" s="6" t="s">
        <v>21</v>
      </c>
      <c r="E1791" s="6" t="s">
        <v>65</v>
      </c>
      <c r="F1791" s="6" t="s">
        <v>75</v>
      </c>
      <c r="G1791" s="6" t="s">
        <v>34</v>
      </c>
      <c r="H1791" s="6" t="n">
        <v>2</v>
      </c>
      <c r="I1791" s="7" t="n">
        <v>299.980011</v>
      </c>
      <c r="J1791" s="6" t="n">
        <v>1</v>
      </c>
      <c r="K1791" s="7" t="n">
        <v>299.980011</v>
      </c>
      <c r="L1791" s="7" t="n">
        <v>51</v>
      </c>
      <c r="M1791" s="8" t="n">
        <v>0.170000002</v>
      </c>
      <c r="N1791" s="7" t="n">
        <v>64.73999786</v>
      </c>
      <c r="O1791" s="12" t="n">
        <v>1</v>
      </c>
    </row>
    <row r="1792" customFormat="false" ht="15" hidden="false" customHeight="true" outlineLevel="0" collapsed="false">
      <c r="A1792" s="6" t="n">
        <v>7185</v>
      </c>
      <c r="B1792" s="6" t="s">
        <v>19</v>
      </c>
      <c r="C1792" s="6" t="s">
        <v>37</v>
      </c>
      <c r="D1792" s="6" t="s">
        <v>50</v>
      </c>
      <c r="E1792" s="6" t="s">
        <v>51</v>
      </c>
      <c r="F1792" s="6" t="s">
        <v>57</v>
      </c>
      <c r="G1792" s="6" t="s">
        <v>24</v>
      </c>
      <c r="H1792" s="6" t="n">
        <v>4</v>
      </c>
      <c r="I1792" s="7" t="n">
        <v>50</v>
      </c>
      <c r="J1792" s="6" t="n">
        <v>5</v>
      </c>
      <c r="K1792" s="7" t="n">
        <v>250</v>
      </c>
      <c r="L1792" s="7" t="n">
        <v>0</v>
      </c>
      <c r="M1792" s="8" t="n">
        <v>0</v>
      </c>
      <c r="N1792" s="7" t="n">
        <v>112.5</v>
      </c>
      <c r="O1792" s="12" t="n">
        <v>1</v>
      </c>
    </row>
    <row r="1793" customFormat="false" ht="15" hidden="false" customHeight="true" outlineLevel="0" collapsed="false">
      <c r="A1793" s="6" t="n">
        <v>28042</v>
      </c>
      <c r="B1793" s="6" t="s">
        <v>46</v>
      </c>
      <c r="C1793" s="6" t="s">
        <v>49</v>
      </c>
      <c r="D1793" s="6" t="s">
        <v>27</v>
      </c>
      <c r="E1793" s="6" t="s">
        <v>69</v>
      </c>
      <c r="F1793" s="6" t="s">
        <v>57</v>
      </c>
      <c r="G1793" s="6" t="s">
        <v>34</v>
      </c>
      <c r="H1793" s="6" t="n">
        <v>2</v>
      </c>
      <c r="I1793" s="7" t="n">
        <v>50</v>
      </c>
      <c r="J1793" s="6" t="n">
        <v>2</v>
      </c>
      <c r="K1793" s="7" t="n">
        <v>100</v>
      </c>
      <c r="L1793" s="7" t="n">
        <v>18</v>
      </c>
      <c r="M1793" s="8" t="n">
        <v>0.180000007</v>
      </c>
      <c r="N1793" s="7" t="n">
        <v>41</v>
      </c>
      <c r="O1793" s="12" t="n">
        <v>1</v>
      </c>
    </row>
    <row r="1794" customFormat="false" ht="15" hidden="false" customHeight="true" outlineLevel="0" collapsed="false">
      <c r="A1794" s="6" t="n">
        <v>27300</v>
      </c>
      <c r="B1794" s="6" t="s">
        <v>19</v>
      </c>
      <c r="C1794" s="6" t="s">
        <v>37</v>
      </c>
      <c r="D1794" s="6" t="s">
        <v>27</v>
      </c>
      <c r="E1794" s="6" t="s">
        <v>69</v>
      </c>
      <c r="F1794" s="6" t="s">
        <v>84</v>
      </c>
      <c r="G1794" s="6" t="s">
        <v>34</v>
      </c>
      <c r="H1794" s="6" t="n">
        <v>4</v>
      </c>
      <c r="I1794" s="7" t="n">
        <v>70</v>
      </c>
      <c r="J1794" s="6" t="n">
        <v>5</v>
      </c>
      <c r="K1794" s="7" t="n">
        <v>350</v>
      </c>
      <c r="L1794" s="7" t="n">
        <v>63</v>
      </c>
      <c r="M1794" s="8" t="n">
        <v>0.180000007</v>
      </c>
      <c r="N1794" s="7" t="n">
        <v>43.04999924</v>
      </c>
      <c r="O1794" s="12" t="n">
        <v>1</v>
      </c>
    </row>
    <row r="1795" customFormat="false" ht="15" hidden="false" customHeight="true" outlineLevel="0" collapsed="false">
      <c r="A1795" s="6" t="n">
        <v>2073</v>
      </c>
      <c r="B1795" s="6" t="s">
        <v>26</v>
      </c>
      <c r="C1795" s="6" t="s">
        <v>20</v>
      </c>
      <c r="D1795" s="6" t="s">
        <v>50</v>
      </c>
      <c r="E1795" s="6" t="s">
        <v>63</v>
      </c>
      <c r="F1795" s="6" t="s">
        <v>40</v>
      </c>
      <c r="G1795" s="6" t="s">
        <v>34</v>
      </c>
      <c r="H1795" s="6" t="n">
        <v>1</v>
      </c>
      <c r="I1795" s="7" t="n">
        <v>399.980011</v>
      </c>
      <c r="J1795" s="6" t="n">
        <v>1</v>
      </c>
      <c r="K1795" s="7" t="n">
        <v>399.980011</v>
      </c>
      <c r="L1795" s="7" t="n">
        <v>8</v>
      </c>
      <c r="M1795" s="8" t="n">
        <v>0.02</v>
      </c>
      <c r="N1795" s="7" t="n">
        <v>148.9499969</v>
      </c>
      <c r="O1795" s="12" t="n">
        <v>1</v>
      </c>
    </row>
    <row r="1796" customFormat="false" ht="15" hidden="false" customHeight="true" outlineLevel="0" collapsed="false">
      <c r="A1796" s="6" t="n">
        <v>33164</v>
      </c>
      <c r="B1796" s="6" t="s">
        <v>19</v>
      </c>
      <c r="C1796" s="6" t="s">
        <v>49</v>
      </c>
      <c r="D1796" s="6" t="s">
        <v>31</v>
      </c>
      <c r="E1796" s="6" t="s">
        <v>32</v>
      </c>
      <c r="F1796" s="6" t="s">
        <v>73</v>
      </c>
      <c r="G1796" s="6" t="s">
        <v>34</v>
      </c>
      <c r="H1796" s="6" t="n">
        <v>4</v>
      </c>
      <c r="I1796" s="7" t="n">
        <v>39.99000168</v>
      </c>
      <c r="J1796" s="6" t="n">
        <v>4</v>
      </c>
      <c r="K1796" s="7" t="n">
        <v>159.9600067</v>
      </c>
      <c r="L1796" s="7" t="n">
        <v>28.79000092</v>
      </c>
      <c r="M1796" s="8" t="n">
        <v>0.180000007</v>
      </c>
      <c r="N1796" s="7" t="n">
        <v>-1.710000038</v>
      </c>
      <c r="O1796" s="12" t="n">
        <v>1</v>
      </c>
    </row>
    <row r="1797" customFormat="false" ht="15" hidden="false" customHeight="true" outlineLevel="0" collapsed="false">
      <c r="A1797" s="6" t="n">
        <v>4064</v>
      </c>
      <c r="B1797" s="6" t="s">
        <v>19</v>
      </c>
      <c r="C1797" s="6" t="s">
        <v>20</v>
      </c>
      <c r="D1797" s="6" t="s">
        <v>50</v>
      </c>
      <c r="E1797" s="6" t="s">
        <v>63</v>
      </c>
      <c r="F1797" s="6" t="s">
        <v>57</v>
      </c>
      <c r="G1797" s="6" t="s">
        <v>24</v>
      </c>
      <c r="H1797" s="6" t="n">
        <v>4</v>
      </c>
      <c r="I1797" s="7" t="n">
        <v>50</v>
      </c>
      <c r="J1797" s="6" t="n">
        <v>4</v>
      </c>
      <c r="K1797" s="7" t="n">
        <v>200</v>
      </c>
      <c r="L1797" s="7" t="n">
        <v>32</v>
      </c>
      <c r="M1797" s="8" t="n">
        <v>0.159999996</v>
      </c>
      <c r="N1797" s="7" t="n">
        <v>-17.29999924</v>
      </c>
      <c r="O1797" s="12" t="n">
        <v>1</v>
      </c>
    </row>
    <row r="1798" customFormat="false" ht="15" hidden="false" customHeight="true" outlineLevel="0" collapsed="false">
      <c r="A1798" s="6" t="n">
        <v>41867</v>
      </c>
      <c r="B1798" s="6" t="s">
        <v>19</v>
      </c>
      <c r="C1798" s="6" t="s">
        <v>20</v>
      </c>
      <c r="D1798" s="6" t="s">
        <v>38</v>
      </c>
      <c r="E1798" s="6" t="s">
        <v>70</v>
      </c>
      <c r="F1798" s="6" t="s">
        <v>33</v>
      </c>
      <c r="G1798" s="6" t="s">
        <v>24</v>
      </c>
      <c r="H1798" s="6" t="n">
        <v>4</v>
      </c>
      <c r="I1798" s="7" t="n">
        <v>59.99000168</v>
      </c>
      <c r="J1798" s="6" t="n">
        <v>4</v>
      </c>
      <c r="K1798" s="7" t="n">
        <v>239.9600067</v>
      </c>
      <c r="L1798" s="7" t="n">
        <v>38.38999939</v>
      </c>
      <c r="M1798" s="8" t="n">
        <v>0.159999996</v>
      </c>
      <c r="N1798" s="7" t="n">
        <v>70.55000305</v>
      </c>
      <c r="O1798" s="9" t="n">
        <v>0</v>
      </c>
    </row>
    <row r="1799" customFormat="false" ht="15" hidden="false" customHeight="true" outlineLevel="0" collapsed="false">
      <c r="A1799" s="6" t="n">
        <v>58134</v>
      </c>
      <c r="B1799" s="6" t="s">
        <v>46</v>
      </c>
      <c r="C1799" s="6" t="s">
        <v>49</v>
      </c>
      <c r="D1799" s="6" t="s">
        <v>50</v>
      </c>
      <c r="E1799" s="6" t="s">
        <v>72</v>
      </c>
      <c r="F1799" s="6" t="s">
        <v>40</v>
      </c>
      <c r="G1799" s="6" t="s">
        <v>34</v>
      </c>
      <c r="H1799" s="6" t="n">
        <v>2</v>
      </c>
      <c r="I1799" s="7" t="n">
        <v>399.980011</v>
      </c>
      <c r="J1799" s="6" t="n">
        <v>1</v>
      </c>
      <c r="K1799" s="7" t="n">
        <v>399.980011</v>
      </c>
      <c r="L1799" s="7" t="n">
        <v>72</v>
      </c>
      <c r="M1799" s="8" t="n">
        <v>0.180000007</v>
      </c>
      <c r="N1799" s="7" t="n">
        <v>-98.40000153</v>
      </c>
      <c r="O1799" s="12" t="n">
        <v>1</v>
      </c>
    </row>
    <row r="1800" customFormat="false" ht="15" hidden="false" customHeight="true" outlineLevel="0" collapsed="false">
      <c r="A1800" s="6" t="n">
        <v>34148</v>
      </c>
      <c r="B1800" s="6" t="s">
        <v>36</v>
      </c>
      <c r="C1800" s="6" t="s">
        <v>20</v>
      </c>
      <c r="D1800" s="6" t="s">
        <v>31</v>
      </c>
      <c r="E1800" s="6" t="s">
        <v>62</v>
      </c>
      <c r="F1800" s="6" t="s">
        <v>100</v>
      </c>
      <c r="G1800" s="6" t="s">
        <v>34</v>
      </c>
      <c r="H1800" s="6" t="n">
        <v>0</v>
      </c>
      <c r="I1800" s="7" t="n">
        <v>19.98999977</v>
      </c>
      <c r="J1800" s="6" t="n">
        <v>3</v>
      </c>
      <c r="K1800" s="7" t="n">
        <v>59.97000122</v>
      </c>
      <c r="L1800" s="7" t="n">
        <v>7.199999809</v>
      </c>
      <c r="M1800" s="8" t="n">
        <v>0.119999997</v>
      </c>
      <c r="N1800" s="7" t="n">
        <v>-40.47999954</v>
      </c>
      <c r="O1800" s="9" t="n">
        <v>0</v>
      </c>
    </row>
    <row r="1801" customFormat="false" ht="15" hidden="false" customHeight="true" outlineLevel="0" collapsed="false">
      <c r="A1801" s="6" t="n">
        <v>64561</v>
      </c>
      <c r="B1801" s="6" t="s">
        <v>19</v>
      </c>
      <c r="C1801" s="6" t="s">
        <v>37</v>
      </c>
      <c r="D1801" s="6" t="s">
        <v>21</v>
      </c>
      <c r="E1801" s="6" t="s">
        <v>22</v>
      </c>
      <c r="F1801" s="6" t="s">
        <v>29</v>
      </c>
      <c r="G1801" s="6" t="s">
        <v>24</v>
      </c>
      <c r="H1801" s="6" t="n">
        <v>4</v>
      </c>
      <c r="I1801" s="7" t="n">
        <v>99.98999786</v>
      </c>
      <c r="J1801" s="6" t="n">
        <v>5</v>
      </c>
      <c r="K1801" s="7" t="n">
        <v>499.9500122</v>
      </c>
      <c r="L1801" s="7" t="n">
        <v>84.98999786</v>
      </c>
      <c r="M1801" s="8" t="n">
        <v>0.170000002</v>
      </c>
      <c r="N1801" s="7" t="n">
        <v>31.12000084</v>
      </c>
      <c r="O1801" s="9" t="n">
        <v>0</v>
      </c>
    </row>
    <row r="1802" customFormat="false" ht="15" hidden="false" customHeight="true" outlineLevel="0" collapsed="false">
      <c r="A1802" s="6" t="n">
        <v>34793</v>
      </c>
      <c r="B1802" s="6" t="s">
        <v>19</v>
      </c>
      <c r="C1802" s="6" t="s">
        <v>20</v>
      </c>
      <c r="D1802" s="6" t="s">
        <v>31</v>
      </c>
      <c r="E1802" s="6" t="s">
        <v>56</v>
      </c>
      <c r="F1802" s="6" t="s">
        <v>100</v>
      </c>
      <c r="G1802" s="6" t="s">
        <v>47</v>
      </c>
      <c r="H1802" s="6" t="n">
        <v>4</v>
      </c>
      <c r="I1802" s="7" t="n">
        <v>17.98999977</v>
      </c>
      <c r="J1802" s="6" t="n">
        <v>4</v>
      </c>
      <c r="K1802" s="7" t="n">
        <v>71.95999908</v>
      </c>
      <c r="L1802" s="7" t="n">
        <v>9.350000381</v>
      </c>
      <c r="M1802" s="8" t="n">
        <v>0.129999995</v>
      </c>
      <c r="N1802" s="7" t="n">
        <v>20.65999985</v>
      </c>
      <c r="O1802" s="9" t="n">
        <v>0</v>
      </c>
    </row>
    <row r="1803" customFormat="false" ht="15" hidden="false" customHeight="true" outlineLevel="0" collapsed="false">
      <c r="A1803" s="6" t="n">
        <v>48605</v>
      </c>
      <c r="B1803" s="6" t="s">
        <v>46</v>
      </c>
      <c r="C1803" s="6" t="s">
        <v>20</v>
      </c>
      <c r="D1803" s="6" t="s">
        <v>38</v>
      </c>
      <c r="E1803" s="6" t="s">
        <v>39</v>
      </c>
      <c r="F1803" s="6" t="s">
        <v>33</v>
      </c>
      <c r="G1803" s="6" t="s">
        <v>34</v>
      </c>
      <c r="H1803" s="6" t="n">
        <v>2</v>
      </c>
      <c r="I1803" s="7" t="n">
        <v>59.99000168</v>
      </c>
      <c r="J1803" s="6" t="n">
        <v>5</v>
      </c>
      <c r="K1803" s="7" t="n">
        <v>299.9500122</v>
      </c>
      <c r="L1803" s="7" t="n">
        <v>0</v>
      </c>
      <c r="M1803" s="8" t="n">
        <v>0</v>
      </c>
      <c r="N1803" s="7" t="n">
        <v>80.98999786</v>
      </c>
      <c r="O1803" s="12" t="n">
        <v>1</v>
      </c>
    </row>
    <row r="1804" customFormat="false" ht="15" hidden="false" customHeight="true" outlineLevel="0" collapsed="false">
      <c r="A1804" s="6" t="n">
        <v>21910</v>
      </c>
      <c r="B1804" s="6" t="s">
        <v>46</v>
      </c>
      <c r="C1804" s="6" t="s">
        <v>20</v>
      </c>
      <c r="D1804" s="6" t="s">
        <v>27</v>
      </c>
      <c r="E1804" s="6" t="s">
        <v>28</v>
      </c>
      <c r="F1804" s="6" t="s">
        <v>33</v>
      </c>
      <c r="G1804" s="6" t="s">
        <v>47</v>
      </c>
      <c r="H1804" s="6" t="n">
        <v>2</v>
      </c>
      <c r="I1804" s="7" t="n">
        <v>59.99000168</v>
      </c>
      <c r="J1804" s="6" t="n">
        <v>1</v>
      </c>
      <c r="K1804" s="7" t="n">
        <v>59.99000168</v>
      </c>
      <c r="L1804" s="7" t="n">
        <v>4.199999809</v>
      </c>
      <c r="M1804" s="8" t="n">
        <v>0.07</v>
      </c>
      <c r="N1804" s="7" t="n">
        <v>-39.04999924</v>
      </c>
      <c r="O1804" s="12" t="n">
        <v>1</v>
      </c>
    </row>
    <row r="1805" customFormat="false" ht="15" hidden="false" customHeight="true" outlineLevel="0" collapsed="false">
      <c r="A1805" s="6" t="n">
        <v>54619</v>
      </c>
      <c r="B1805" s="6" t="s">
        <v>46</v>
      </c>
      <c r="C1805" s="6" t="s">
        <v>37</v>
      </c>
      <c r="D1805" s="6" t="s">
        <v>50</v>
      </c>
      <c r="E1805" s="6" t="s">
        <v>63</v>
      </c>
      <c r="F1805" s="6" t="s">
        <v>58</v>
      </c>
      <c r="G1805" s="6" t="s">
        <v>47</v>
      </c>
      <c r="H1805" s="6" t="n">
        <v>2</v>
      </c>
      <c r="I1805" s="7" t="n">
        <v>49.97999954</v>
      </c>
      <c r="J1805" s="6" t="n">
        <v>3</v>
      </c>
      <c r="K1805" s="7" t="n">
        <v>149.9400024</v>
      </c>
      <c r="L1805" s="7" t="n">
        <v>23.98999977</v>
      </c>
      <c r="M1805" s="8" t="n">
        <v>0.159999996</v>
      </c>
      <c r="N1805" s="7" t="n">
        <v>-28.34000015</v>
      </c>
      <c r="O1805" s="12" t="n">
        <v>1</v>
      </c>
    </row>
    <row r="1806" customFormat="false" ht="15" hidden="false" customHeight="true" outlineLevel="0" collapsed="false">
      <c r="A1806" s="6" t="n">
        <v>10485</v>
      </c>
      <c r="B1806" s="6" t="s">
        <v>46</v>
      </c>
      <c r="C1806" s="6" t="s">
        <v>20</v>
      </c>
      <c r="D1806" s="6" t="s">
        <v>21</v>
      </c>
      <c r="E1806" s="6" t="s">
        <v>65</v>
      </c>
      <c r="F1806" s="6" t="s">
        <v>23</v>
      </c>
      <c r="G1806" s="6" t="s">
        <v>24</v>
      </c>
      <c r="H1806" s="6" t="n">
        <v>2</v>
      </c>
      <c r="I1806" s="7" t="n">
        <v>129.9900055</v>
      </c>
      <c r="J1806" s="6" t="n">
        <v>1</v>
      </c>
      <c r="K1806" s="7" t="n">
        <v>129.9900055</v>
      </c>
      <c r="L1806" s="7" t="n">
        <v>16.89999962</v>
      </c>
      <c r="M1806" s="8" t="n">
        <v>0.129999995</v>
      </c>
      <c r="N1806" s="7" t="n">
        <v>-22.62000084</v>
      </c>
      <c r="O1806" s="12" t="n">
        <v>1</v>
      </c>
    </row>
    <row r="1807" customFormat="false" ht="15" hidden="false" customHeight="true" outlineLevel="0" collapsed="false">
      <c r="A1807" s="6" t="n">
        <v>56029</v>
      </c>
      <c r="B1807" s="6" t="s">
        <v>19</v>
      </c>
      <c r="C1807" s="6" t="s">
        <v>49</v>
      </c>
      <c r="D1807" s="6" t="s">
        <v>50</v>
      </c>
      <c r="E1807" s="6" t="s">
        <v>51</v>
      </c>
      <c r="F1807" s="6" t="s">
        <v>29</v>
      </c>
      <c r="G1807" s="6" t="s">
        <v>44</v>
      </c>
      <c r="H1807" s="6" t="n">
        <v>4</v>
      </c>
      <c r="I1807" s="7" t="n">
        <v>99.98999786</v>
      </c>
      <c r="J1807" s="6" t="n">
        <v>3</v>
      </c>
      <c r="K1807" s="7" t="n">
        <v>299.9700012</v>
      </c>
      <c r="L1807" s="7" t="n">
        <v>27</v>
      </c>
      <c r="M1807" s="8" t="n">
        <v>0.090000004</v>
      </c>
      <c r="N1807" s="7" t="n">
        <v>51.86000061</v>
      </c>
      <c r="O1807" s="12" t="n">
        <v>1</v>
      </c>
    </row>
    <row r="1808" customFormat="false" ht="15" hidden="false" customHeight="true" outlineLevel="0" collapsed="false">
      <c r="A1808" s="6" t="n">
        <v>58377</v>
      </c>
      <c r="B1808" s="6" t="s">
        <v>19</v>
      </c>
      <c r="C1808" s="6" t="s">
        <v>37</v>
      </c>
      <c r="D1808" s="6" t="s">
        <v>50</v>
      </c>
      <c r="E1808" s="6" t="s">
        <v>72</v>
      </c>
      <c r="F1808" s="6" t="s">
        <v>40</v>
      </c>
      <c r="G1808" s="6" t="s">
        <v>34</v>
      </c>
      <c r="H1808" s="6" t="n">
        <v>4</v>
      </c>
      <c r="I1808" s="7" t="n">
        <v>399.980011</v>
      </c>
      <c r="J1808" s="6" t="n">
        <v>1</v>
      </c>
      <c r="K1808" s="7" t="n">
        <v>399.980011</v>
      </c>
      <c r="L1808" s="7" t="n">
        <v>100</v>
      </c>
      <c r="M1808" s="8" t="n">
        <v>0.25</v>
      </c>
      <c r="N1808" s="7" t="n">
        <v>26.39999962</v>
      </c>
      <c r="O1808" s="9" t="n">
        <v>0</v>
      </c>
    </row>
    <row r="1809" customFormat="false" ht="15" hidden="false" customHeight="true" outlineLevel="0" collapsed="false">
      <c r="A1809" s="6" t="n">
        <v>67415</v>
      </c>
      <c r="B1809" s="6" t="s">
        <v>19</v>
      </c>
      <c r="C1809" s="6" t="s">
        <v>20</v>
      </c>
      <c r="D1809" s="6" t="s">
        <v>21</v>
      </c>
      <c r="E1809" s="6" t="s">
        <v>64</v>
      </c>
      <c r="F1809" s="6" t="s">
        <v>73</v>
      </c>
      <c r="G1809" s="6" t="s">
        <v>34</v>
      </c>
      <c r="H1809" s="6" t="n">
        <v>4</v>
      </c>
      <c r="I1809" s="7" t="n">
        <v>39.99000168</v>
      </c>
      <c r="J1809" s="6" t="n">
        <v>2</v>
      </c>
      <c r="K1809" s="7" t="n">
        <v>79.98000336</v>
      </c>
      <c r="L1809" s="7" t="n">
        <v>3.200000048</v>
      </c>
      <c r="M1809" s="8" t="n">
        <v>0.039999999</v>
      </c>
      <c r="N1809" s="7" t="n">
        <v>37.61999893</v>
      </c>
      <c r="O1809" s="12" t="n">
        <v>1</v>
      </c>
    </row>
    <row r="1810" customFormat="false" ht="15" hidden="false" customHeight="true" outlineLevel="0" collapsed="false">
      <c r="A1810" s="6" t="n">
        <v>19126</v>
      </c>
      <c r="B1810" s="6" t="s">
        <v>46</v>
      </c>
      <c r="C1810" s="6" t="s">
        <v>20</v>
      </c>
      <c r="D1810" s="6" t="s">
        <v>21</v>
      </c>
      <c r="E1810" s="6" t="s">
        <v>65</v>
      </c>
      <c r="F1810" s="6" t="s">
        <v>23</v>
      </c>
      <c r="G1810" s="6" t="s">
        <v>34</v>
      </c>
      <c r="H1810" s="6" t="n">
        <v>2</v>
      </c>
      <c r="I1810" s="7" t="n">
        <v>129.9900055</v>
      </c>
      <c r="J1810" s="6" t="n">
        <v>1</v>
      </c>
      <c r="K1810" s="7" t="n">
        <v>129.9900055</v>
      </c>
      <c r="L1810" s="7" t="n">
        <v>5.199999809</v>
      </c>
      <c r="M1810" s="8" t="n">
        <v>0.039999999</v>
      </c>
      <c r="N1810" s="7" t="n">
        <v>24.95999908</v>
      </c>
      <c r="O1810" s="9" t="n">
        <v>0</v>
      </c>
    </row>
    <row r="1811" customFormat="false" ht="15" hidden="false" customHeight="true" outlineLevel="0" collapsed="false">
      <c r="A1811" s="6" t="n">
        <v>1510</v>
      </c>
      <c r="B1811" s="6" t="s">
        <v>46</v>
      </c>
      <c r="C1811" s="6" t="s">
        <v>20</v>
      </c>
      <c r="D1811" s="6" t="s">
        <v>50</v>
      </c>
      <c r="E1811" s="6" t="s">
        <v>51</v>
      </c>
      <c r="F1811" s="6" t="s">
        <v>73</v>
      </c>
      <c r="G1811" s="6" t="s">
        <v>24</v>
      </c>
      <c r="H1811" s="6" t="n">
        <v>2</v>
      </c>
      <c r="I1811" s="7" t="n">
        <v>39.99000168</v>
      </c>
      <c r="J1811" s="6" t="n">
        <v>3</v>
      </c>
      <c r="K1811" s="7" t="n">
        <v>119.9700012</v>
      </c>
      <c r="L1811" s="7" t="n">
        <v>2.400000095</v>
      </c>
      <c r="M1811" s="8" t="n">
        <v>0.02</v>
      </c>
      <c r="N1811" s="7" t="n">
        <v>30.5699997</v>
      </c>
      <c r="O1811" s="12" t="n">
        <v>1</v>
      </c>
    </row>
    <row r="1812" customFormat="false" ht="15" hidden="false" customHeight="true" outlineLevel="0" collapsed="false">
      <c r="A1812" s="6" t="n">
        <v>29882</v>
      </c>
      <c r="B1812" s="6" t="s">
        <v>19</v>
      </c>
      <c r="C1812" s="6" t="s">
        <v>20</v>
      </c>
      <c r="D1812" s="6" t="s">
        <v>27</v>
      </c>
      <c r="E1812" s="6" t="s">
        <v>28</v>
      </c>
      <c r="F1812" s="6" t="s">
        <v>40</v>
      </c>
      <c r="G1812" s="6" t="s">
        <v>34</v>
      </c>
      <c r="H1812" s="6" t="n">
        <v>4</v>
      </c>
      <c r="I1812" s="7" t="n">
        <v>399.980011</v>
      </c>
      <c r="J1812" s="6" t="n">
        <v>1</v>
      </c>
      <c r="K1812" s="7" t="n">
        <v>399.980011</v>
      </c>
      <c r="L1812" s="7" t="n">
        <v>52</v>
      </c>
      <c r="M1812" s="8" t="n">
        <v>0.129999995</v>
      </c>
      <c r="N1812" s="7" t="n">
        <v>160.0700073</v>
      </c>
      <c r="O1812" s="9" t="n">
        <v>0</v>
      </c>
    </row>
    <row r="1813" customFormat="false" ht="15" hidden="false" customHeight="true" outlineLevel="0" collapsed="false">
      <c r="A1813" s="6" t="n">
        <v>5127</v>
      </c>
      <c r="B1813" s="6" t="s">
        <v>26</v>
      </c>
      <c r="C1813" s="6" t="s">
        <v>20</v>
      </c>
      <c r="D1813" s="6" t="s">
        <v>50</v>
      </c>
      <c r="E1813" s="6" t="s">
        <v>72</v>
      </c>
      <c r="F1813" s="6" t="s">
        <v>57</v>
      </c>
      <c r="G1813" s="6" t="s">
        <v>24</v>
      </c>
      <c r="H1813" s="6" t="n">
        <v>1</v>
      </c>
      <c r="I1813" s="7" t="n">
        <v>50</v>
      </c>
      <c r="J1813" s="6" t="n">
        <v>1</v>
      </c>
      <c r="K1813" s="7" t="n">
        <v>50</v>
      </c>
      <c r="L1813" s="7" t="n">
        <v>1</v>
      </c>
      <c r="M1813" s="8" t="n">
        <v>0.02</v>
      </c>
      <c r="N1813" s="7" t="n">
        <v>11.42000008</v>
      </c>
      <c r="O1813" s="12" t="n">
        <v>1</v>
      </c>
    </row>
    <row r="1814" customFormat="false" ht="15" hidden="false" customHeight="true" outlineLevel="0" collapsed="false">
      <c r="A1814" s="6" t="n">
        <v>35118</v>
      </c>
      <c r="B1814" s="6" t="s">
        <v>19</v>
      </c>
      <c r="C1814" s="6" t="s">
        <v>49</v>
      </c>
      <c r="D1814" s="6" t="s">
        <v>31</v>
      </c>
      <c r="E1814" s="6" t="s">
        <v>32</v>
      </c>
      <c r="F1814" s="6" t="s">
        <v>33</v>
      </c>
      <c r="G1814" s="6" t="s">
        <v>44</v>
      </c>
      <c r="H1814" s="6" t="n">
        <v>4</v>
      </c>
      <c r="I1814" s="7" t="n">
        <v>59.99000168</v>
      </c>
      <c r="J1814" s="6" t="n">
        <v>3</v>
      </c>
      <c r="K1814" s="7" t="n">
        <v>179.9700012</v>
      </c>
      <c r="L1814" s="7" t="n">
        <v>12.60000038</v>
      </c>
      <c r="M1814" s="8" t="n">
        <v>0.07</v>
      </c>
      <c r="N1814" s="7" t="n">
        <v>16.73999977</v>
      </c>
      <c r="O1814" s="9" t="n">
        <v>0</v>
      </c>
    </row>
    <row r="1815" customFormat="false" ht="15" hidden="false" customHeight="true" outlineLevel="0" collapsed="false">
      <c r="A1815" s="6" t="n">
        <v>8430</v>
      </c>
      <c r="B1815" s="6" t="s">
        <v>19</v>
      </c>
      <c r="C1815" s="6" t="s">
        <v>37</v>
      </c>
      <c r="D1815" s="6" t="s">
        <v>50</v>
      </c>
      <c r="E1815" s="6" t="s">
        <v>63</v>
      </c>
      <c r="F1815" s="6" t="s">
        <v>75</v>
      </c>
      <c r="G1815" s="6" t="s">
        <v>24</v>
      </c>
      <c r="H1815" s="6" t="n">
        <v>4</v>
      </c>
      <c r="I1815" s="7" t="n">
        <v>299.980011</v>
      </c>
      <c r="J1815" s="6" t="n">
        <v>1</v>
      </c>
      <c r="K1815" s="7" t="n">
        <v>299.980011</v>
      </c>
      <c r="L1815" s="7" t="n">
        <v>27</v>
      </c>
      <c r="M1815" s="8" t="n">
        <v>0.090000004</v>
      </c>
      <c r="N1815" s="7" t="n">
        <v>24.02000046</v>
      </c>
      <c r="O1815" s="12" t="n">
        <v>1</v>
      </c>
    </row>
    <row r="1816" customFormat="false" ht="15" hidden="false" customHeight="true" outlineLevel="0" collapsed="false">
      <c r="A1816" s="6" t="n">
        <v>25438</v>
      </c>
      <c r="B1816" s="6" t="s">
        <v>19</v>
      </c>
      <c r="C1816" s="6" t="s">
        <v>20</v>
      </c>
      <c r="D1816" s="6" t="s">
        <v>27</v>
      </c>
      <c r="E1816" s="6" t="s">
        <v>42</v>
      </c>
      <c r="F1816" s="6" t="s">
        <v>33</v>
      </c>
      <c r="G1816" s="6" t="s">
        <v>34</v>
      </c>
      <c r="H1816" s="6" t="n">
        <v>4</v>
      </c>
      <c r="I1816" s="7" t="n">
        <v>59.99000168</v>
      </c>
      <c r="J1816" s="6" t="n">
        <v>2</v>
      </c>
      <c r="K1816" s="7" t="n">
        <v>119.9800034</v>
      </c>
      <c r="L1816" s="7" t="n">
        <v>19.20000076</v>
      </c>
      <c r="M1816" s="8" t="n">
        <v>0.159999996</v>
      </c>
      <c r="N1816" s="7" t="n">
        <v>39.31000137</v>
      </c>
      <c r="O1816" s="9" t="n">
        <v>0</v>
      </c>
    </row>
    <row r="1817" customFormat="false" ht="15" hidden="false" customHeight="true" outlineLevel="0" collapsed="false">
      <c r="A1817" s="6" t="n">
        <v>42722</v>
      </c>
      <c r="B1817" s="6" t="s">
        <v>19</v>
      </c>
      <c r="C1817" s="6" t="s">
        <v>20</v>
      </c>
      <c r="D1817" s="6" t="s">
        <v>21</v>
      </c>
      <c r="E1817" s="6" t="s">
        <v>66</v>
      </c>
      <c r="F1817" s="6" t="s">
        <v>71</v>
      </c>
      <c r="G1817" s="6" t="s">
        <v>34</v>
      </c>
      <c r="H1817" s="6" t="n">
        <v>4</v>
      </c>
      <c r="I1817" s="7" t="n">
        <v>199.9900055</v>
      </c>
      <c r="J1817" s="6" t="n">
        <v>1</v>
      </c>
      <c r="K1817" s="7" t="n">
        <v>199.9900055</v>
      </c>
      <c r="L1817" s="7" t="n">
        <v>50</v>
      </c>
      <c r="M1817" s="8" t="n">
        <v>0.25</v>
      </c>
      <c r="N1817" s="7" t="n">
        <v>50.70000076</v>
      </c>
      <c r="O1817" s="9" t="n">
        <v>0</v>
      </c>
    </row>
    <row r="1818" customFormat="false" ht="15" hidden="false" customHeight="true" outlineLevel="0" collapsed="false">
      <c r="A1818" s="6" t="n">
        <v>539</v>
      </c>
      <c r="B1818" s="6" t="s">
        <v>19</v>
      </c>
      <c r="C1818" s="6" t="s">
        <v>20</v>
      </c>
      <c r="D1818" s="6" t="s">
        <v>50</v>
      </c>
      <c r="E1818" s="6" t="s">
        <v>63</v>
      </c>
      <c r="F1818" s="6" t="s">
        <v>71</v>
      </c>
      <c r="G1818" s="6" t="s">
        <v>24</v>
      </c>
      <c r="H1818" s="6" t="n">
        <v>4</v>
      </c>
      <c r="I1818" s="7" t="n">
        <v>199.9900055</v>
      </c>
      <c r="J1818" s="6" t="n">
        <v>1</v>
      </c>
      <c r="K1818" s="7" t="n">
        <v>199.9900055</v>
      </c>
      <c r="L1818" s="7" t="n">
        <v>24</v>
      </c>
      <c r="M1818" s="8" t="n">
        <v>0.119999997</v>
      </c>
      <c r="N1818" s="7" t="n">
        <v>-123.1900024</v>
      </c>
      <c r="O1818" s="12" t="n">
        <v>1</v>
      </c>
    </row>
    <row r="1819" customFormat="false" ht="15" hidden="false" customHeight="true" outlineLevel="0" collapsed="false">
      <c r="A1819" s="6" t="n">
        <v>47173</v>
      </c>
      <c r="B1819" s="6" t="s">
        <v>19</v>
      </c>
      <c r="C1819" s="6" t="s">
        <v>49</v>
      </c>
      <c r="D1819" s="6" t="s">
        <v>27</v>
      </c>
      <c r="E1819" s="6" t="s">
        <v>69</v>
      </c>
      <c r="F1819" s="6" t="s">
        <v>33</v>
      </c>
      <c r="G1819" s="6" t="s">
        <v>34</v>
      </c>
      <c r="H1819" s="6" t="n">
        <v>4</v>
      </c>
      <c r="I1819" s="7" t="n">
        <v>59.99000168</v>
      </c>
      <c r="J1819" s="6" t="n">
        <v>4</v>
      </c>
      <c r="K1819" s="7" t="n">
        <v>239.9600067</v>
      </c>
      <c r="L1819" s="7" t="n">
        <v>13.19999981</v>
      </c>
      <c r="M1819" s="8" t="n">
        <v>0.059999999</v>
      </c>
      <c r="N1819" s="7" t="n">
        <v>65.76000214</v>
      </c>
      <c r="O1819" s="9" t="n">
        <v>0</v>
      </c>
    </row>
    <row r="1820" customFormat="false" ht="15" hidden="false" customHeight="true" outlineLevel="0" collapsed="false">
      <c r="A1820" s="6" t="n">
        <v>9524</v>
      </c>
      <c r="B1820" s="6" t="s">
        <v>19</v>
      </c>
      <c r="C1820" s="6" t="s">
        <v>49</v>
      </c>
      <c r="D1820" s="6" t="s">
        <v>50</v>
      </c>
      <c r="E1820" s="6" t="s">
        <v>51</v>
      </c>
      <c r="F1820" s="6" t="s">
        <v>99</v>
      </c>
      <c r="G1820" s="6" t="s">
        <v>44</v>
      </c>
      <c r="H1820" s="6" t="n">
        <v>4</v>
      </c>
      <c r="I1820" s="7" t="n">
        <v>65</v>
      </c>
      <c r="J1820" s="6" t="n">
        <v>4</v>
      </c>
      <c r="K1820" s="7" t="n">
        <v>260</v>
      </c>
      <c r="L1820" s="7" t="n">
        <v>26</v>
      </c>
      <c r="M1820" s="8" t="n">
        <v>0.100000001</v>
      </c>
      <c r="N1820" s="7" t="n">
        <v>114.6600037</v>
      </c>
      <c r="O1820" s="12" t="n">
        <v>1</v>
      </c>
    </row>
    <row r="1821" customFormat="false" ht="15" hidden="false" customHeight="true" outlineLevel="0" collapsed="false">
      <c r="A1821" s="6" t="n">
        <v>1217</v>
      </c>
      <c r="B1821" s="6" t="s">
        <v>46</v>
      </c>
      <c r="C1821" s="6" t="s">
        <v>20</v>
      </c>
      <c r="D1821" s="6" t="s">
        <v>50</v>
      </c>
      <c r="E1821" s="6" t="s">
        <v>63</v>
      </c>
      <c r="F1821" s="6" t="s">
        <v>29</v>
      </c>
      <c r="G1821" s="6" t="s">
        <v>34</v>
      </c>
      <c r="H1821" s="6" t="n">
        <v>2</v>
      </c>
      <c r="I1821" s="7" t="n">
        <v>99.98999786</v>
      </c>
      <c r="J1821" s="6" t="n">
        <v>4</v>
      </c>
      <c r="K1821" s="7" t="n">
        <v>399.9599915</v>
      </c>
      <c r="L1821" s="7" t="n">
        <v>99.98999786</v>
      </c>
      <c r="M1821" s="8" t="n">
        <v>0.25</v>
      </c>
      <c r="N1821" s="7" t="n">
        <v>104.9899979</v>
      </c>
      <c r="O1821" s="12" t="n">
        <v>1</v>
      </c>
    </row>
    <row r="1822" customFormat="false" ht="15" hidden="false" customHeight="true" outlineLevel="0" collapsed="false">
      <c r="A1822" s="6" t="n">
        <v>19257</v>
      </c>
      <c r="B1822" s="6" t="s">
        <v>19</v>
      </c>
      <c r="C1822" s="6" t="s">
        <v>20</v>
      </c>
      <c r="D1822" s="6" t="s">
        <v>21</v>
      </c>
      <c r="E1822" s="6" t="s">
        <v>64</v>
      </c>
      <c r="F1822" s="6" t="s">
        <v>33</v>
      </c>
      <c r="G1822" s="6" t="s">
        <v>44</v>
      </c>
      <c r="H1822" s="6" t="n">
        <v>4</v>
      </c>
      <c r="I1822" s="7" t="n">
        <v>59.99000168</v>
      </c>
      <c r="J1822" s="6" t="n">
        <v>5</v>
      </c>
      <c r="K1822" s="7" t="n">
        <v>299.9500122</v>
      </c>
      <c r="L1822" s="7" t="n">
        <v>44.99000168</v>
      </c>
      <c r="M1822" s="8" t="n">
        <v>0.150000006</v>
      </c>
      <c r="N1822" s="7" t="n">
        <v>76.48999786</v>
      </c>
      <c r="O1822" s="9" t="n">
        <v>0</v>
      </c>
    </row>
    <row r="1823" customFormat="false" ht="15" hidden="false" customHeight="true" outlineLevel="0" collapsed="false">
      <c r="A1823" s="6" t="n">
        <v>45788</v>
      </c>
      <c r="B1823" s="6" t="s">
        <v>19</v>
      </c>
      <c r="C1823" s="6" t="s">
        <v>20</v>
      </c>
      <c r="D1823" s="6" t="s">
        <v>38</v>
      </c>
      <c r="E1823" s="6" t="s">
        <v>39</v>
      </c>
      <c r="F1823" s="6" t="s">
        <v>75</v>
      </c>
      <c r="G1823" s="6" t="s">
        <v>44</v>
      </c>
      <c r="H1823" s="6" t="n">
        <v>4</v>
      </c>
      <c r="I1823" s="7" t="n">
        <v>299.980011</v>
      </c>
      <c r="J1823" s="6" t="n">
        <v>1</v>
      </c>
      <c r="K1823" s="7" t="n">
        <v>299.980011</v>
      </c>
      <c r="L1823" s="7" t="n">
        <v>30</v>
      </c>
      <c r="M1823" s="8" t="n">
        <v>0.100000001</v>
      </c>
      <c r="N1823" s="7" t="n">
        <v>94.48999786</v>
      </c>
      <c r="O1823" s="9" t="n">
        <v>0</v>
      </c>
    </row>
    <row r="1824" customFormat="false" ht="15" hidden="false" customHeight="true" outlineLevel="0" collapsed="false">
      <c r="A1824" s="6" t="n">
        <v>45793</v>
      </c>
      <c r="B1824" s="6" t="s">
        <v>26</v>
      </c>
      <c r="C1824" s="6" t="s">
        <v>37</v>
      </c>
      <c r="D1824" s="6" t="s">
        <v>38</v>
      </c>
      <c r="E1824" s="6" t="s">
        <v>92</v>
      </c>
      <c r="F1824" s="6" t="s">
        <v>71</v>
      </c>
      <c r="G1824" s="6" t="s">
        <v>24</v>
      </c>
      <c r="H1824" s="6" t="n">
        <v>1</v>
      </c>
      <c r="I1824" s="7" t="n">
        <v>199.9900055</v>
      </c>
      <c r="J1824" s="6" t="n">
        <v>1</v>
      </c>
      <c r="K1824" s="7" t="n">
        <v>199.9900055</v>
      </c>
      <c r="L1824" s="7" t="n">
        <v>36</v>
      </c>
      <c r="M1824" s="8" t="n">
        <v>0.180000007</v>
      </c>
      <c r="N1824" s="7" t="n">
        <v>-204.9900055</v>
      </c>
      <c r="O1824" s="12" t="n">
        <v>1</v>
      </c>
    </row>
    <row r="1825" customFormat="false" ht="15" hidden="false" customHeight="true" outlineLevel="0" collapsed="false">
      <c r="A1825" s="6" t="n">
        <v>52876</v>
      </c>
      <c r="B1825" s="6" t="s">
        <v>19</v>
      </c>
      <c r="C1825" s="6" t="s">
        <v>20</v>
      </c>
      <c r="D1825" s="6" t="s">
        <v>50</v>
      </c>
      <c r="E1825" s="6" t="s">
        <v>63</v>
      </c>
      <c r="F1825" s="6" t="s">
        <v>29</v>
      </c>
      <c r="G1825" s="6" t="s">
        <v>34</v>
      </c>
      <c r="H1825" s="6" t="n">
        <v>4</v>
      </c>
      <c r="I1825" s="7" t="n">
        <v>99.98999786</v>
      </c>
      <c r="J1825" s="6" t="n">
        <v>4</v>
      </c>
      <c r="K1825" s="7" t="n">
        <v>399.9599915</v>
      </c>
      <c r="L1825" s="7" t="n">
        <v>4</v>
      </c>
      <c r="M1825" s="8" t="n">
        <v>0.01</v>
      </c>
      <c r="N1825" s="7" t="n">
        <v>110.8700027</v>
      </c>
      <c r="O1825" s="9" t="n">
        <v>0</v>
      </c>
    </row>
    <row r="1826" customFormat="false" ht="15" hidden="false" customHeight="true" outlineLevel="0" collapsed="false">
      <c r="A1826" s="6" t="n">
        <v>29386</v>
      </c>
      <c r="B1826" s="6" t="s">
        <v>26</v>
      </c>
      <c r="C1826" s="6" t="s">
        <v>49</v>
      </c>
      <c r="D1826" s="6" t="s">
        <v>27</v>
      </c>
      <c r="E1826" s="6" t="s">
        <v>42</v>
      </c>
      <c r="F1826" s="6" t="s">
        <v>71</v>
      </c>
      <c r="G1826" s="6" t="s">
        <v>34</v>
      </c>
      <c r="H1826" s="6" t="n">
        <v>1</v>
      </c>
      <c r="I1826" s="7" t="n">
        <v>199.9900055</v>
      </c>
      <c r="J1826" s="6" t="n">
        <v>1</v>
      </c>
      <c r="K1826" s="7" t="n">
        <v>199.9900055</v>
      </c>
      <c r="L1826" s="7" t="n">
        <v>30</v>
      </c>
      <c r="M1826" s="8" t="n">
        <v>0.150000006</v>
      </c>
      <c r="N1826" s="7" t="n">
        <v>69.69999695</v>
      </c>
      <c r="O1826" s="12" t="n">
        <v>1</v>
      </c>
    </row>
    <row r="1827" customFormat="false" ht="15" hidden="false" customHeight="true" outlineLevel="0" collapsed="false">
      <c r="A1827" s="6" t="n">
        <v>61220</v>
      </c>
      <c r="B1827" s="6" t="s">
        <v>46</v>
      </c>
      <c r="C1827" s="6" t="s">
        <v>20</v>
      </c>
      <c r="D1827" s="6" t="s">
        <v>50</v>
      </c>
      <c r="E1827" s="6" t="s">
        <v>63</v>
      </c>
      <c r="F1827" s="6" t="s">
        <v>75</v>
      </c>
      <c r="G1827" s="6" t="s">
        <v>44</v>
      </c>
      <c r="H1827" s="6" t="n">
        <v>2</v>
      </c>
      <c r="I1827" s="7" t="n">
        <v>299.980011</v>
      </c>
      <c r="J1827" s="6" t="n">
        <v>1</v>
      </c>
      <c r="K1827" s="7" t="n">
        <v>299.980011</v>
      </c>
      <c r="L1827" s="7" t="n">
        <v>60</v>
      </c>
      <c r="M1827" s="8" t="n">
        <v>0.200000003</v>
      </c>
      <c r="N1827" s="7" t="n">
        <v>69.59999847</v>
      </c>
      <c r="O1827" s="12" t="n">
        <v>1</v>
      </c>
    </row>
    <row r="1828" customFormat="false" ht="15" hidden="false" customHeight="true" outlineLevel="0" collapsed="false">
      <c r="A1828" s="6" t="n">
        <v>73827</v>
      </c>
      <c r="B1828" s="6" t="s">
        <v>19</v>
      </c>
      <c r="C1828" s="6" t="s">
        <v>20</v>
      </c>
      <c r="D1828" s="6" t="s">
        <v>27</v>
      </c>
      <c r="E1828" s="6" t="s">
        <v>42</v>
      </c>
      <c r="F1828" s="6" t="s">
        <v>96</v>
      </c>
      <c r="G1828" s="6" t="s">
        <v>34</v>
      </c>
      <c r="H1828" s="6" t="n">
        <v>4</v>
      </c>
      <c r="I1828" s="7" t="n">
        <v>215.8200073</v>
      </c>
      <c r="J1828" s="6" t="n">
        <v>1</v>
      </c>
      <c r="K1828" s="7" t="n">
        <v>215.8200073</v>
      </c>
      <c r="L1828" s="7" t="n">
        <v>2.160000086</v>
      </c>
      <c r="M1828" s="8" t="n">
        <v>0.01</v>
      </c>
      <c r="N1828" s="7" t="n">
        <v>55.54999924</v>
      </c>
      <c r="O1828" s="9" t="n">
        <v>0</v>
      </c>
    </row>
    <row r="1829" customFormat="false" ht="15" hidden="false" customHeight="true" outlineLevel="0" collapsed="false">
      <c r="A1829" s="6" t="n">
        <v>57785</v>
      </c>
      <c r="B1829" s="6" t="s">
        <v>46</v>
      </c>
      <c r="C1829" s="6" t="s">
        <v>49</v>
      </c>
      <c r="D1829" s="6" t="s">
        <v>50</v>
      </c>
      <c r="E1829" s="6" t="s">
        <v>63</v>
      </c>
      <c r="F1829" s="6" t="s">
        <v>73</v>
      </c>
      <c r="G1829" s="6" t="s">
        <v>44</v>
      </c>
      <c r="H1829" s="6" t="n">
        <v>2</v>
      </c>
      <c r="I1829" s="7" t="n">
        <v>39.99000168</v>
      </c>
      <c r="J1829" s="6" t="n">
        <v>5</v>
      </c>
      <c r="K1829" s="7" t="n">
        <v>199.9499969</v>
      </c>
      <c r="L1829" s="7" t="n">
        <v>11</v>
      </c>
      <c r="M1829" s="8" t="n">
        <v>0.059999999</v>
      </c>
      <c r="N1829" s="7" t="n">
        <v>0</v>
      </c>
      <c r="O1829" s="12" t="n">
        <v>1</v>
      </c>
    </row>
    <row r="1830" customFormat="false" ht="15" hidden="false" customHeight="true" outlineLevel="0" collapsed="false">
      <c r="A1830" s="6" t="n">
        <v>16773</v>
      </c>
      <c r="B1830" s="6" t="s">
        <v>19</v>
      </c>
      <c r="C1830" s="6" t="s">
        <v>49</v>
      </c>
      <c r="D1830" s="6" t="s">
        <v>21</v>
      </c>
      <c r="E1830" s="6" t="s">
        <v>65</v>
      </c>
      <c r="F1830" s="6" t="s">
        <v>75</v>
      </c>
      <c r="G1830" s="6" t="s">
        <v>34</v>
      </c>
      <c r="H1830" s="6" t="n">
        <v>4</v>
      </c>
      <c r="I1830" s="7" t="n">
        <v>299.980011</v>
      </c>
      <c r="J1830" s="6" t="n">
        <v>1</v>
      </c>
      <c r="K1830" s="7" t="n">
        <v>299.980011</v>
      </c>
      <c r="L1830" s="7" t="n">
        <v>6</v>
      </c>
      <c r="M1830" s="8" t="n">
        <v>0.02</v>
      </c>
      <c r="N1830" s="7" t="n">
        <v>73.5</v>
      </c>
      <c r="O1830" s="9" t="n">
        <v>0</v>
      </c>
    </row>
    <row r="1831" customFormat="false" ht="15" hidden="false" customHeight="true" outlineLevel="0" collapsed="false">
      <c r="A1831" s="6" t="n">
        <v>24100</v>
      </c>
      <c r="B1831" s="6" t="s">
        <v>19</v>
      </c>
      <c r="C1831" s="6" t="s">
        <v>20</v>
      </c>
      <c r="D1831" s="6" t="s">
        <v>27</v>
      </c>
      <c r="E1831" s="6" t="s">
        <v>69</v>
      </c>
      <c r="F1831" s="6" t="s">
        <v>40</v>
      </c>
      <c r="G1831" s="6" t="s">
        <v>44</v>
      </c>
      <c r="H1831" s="6" t="n">
        <v>4</v>
      </c>
      <c r="I1831" s="7" t="n">
        <v>399.980011</v>
      </c>
      <c r="J1831" s="6" t="n">
        <v>1</v>
      </c>
      <c r="K1831" s="7" t="n">
        <v>399.980011</v>
      </c>
      <c r="L1831" s="7" t="n">
        <v>64</v>
      </c>
      <c r="M1831" s="8" t="n">
        <v>0.159999996</v>
      </c>
      <c r="N1831" s="7" t="n">
        <v>161.2700043</v>
      </c>
      <c r="O1831" s="12" t="n">
        <v>1</v>
      </c>
    </row>
    <row r="1832" customFormat="false" ht="15" hidden="false" customHeight="true" outlineLevel="0" collapsed="false">
      <c r="A1832" s="6" t="n">
        <v>37992</v>
      </c>
      <c r="B1832" s="6" t="s">
        <v>19</v>
      </c>
      <c r="C1832" s="6" t="s">
        <v>37</v>
      </c>
      <c r="D1832" s="6" t="s">
        <v>31</v>
      </c>
      <c r="E1832" s="6" t="s">
        <v>32</v>
      </c>
      <c r="F1832" s="6" t="s">
        <v>74</v>
      </c>
      <c r="G1832" s="6" t="s">
        <v>34</v>
      </c>
      <c r="H1832" s="6" t="n">
        <v>4</v>
      </c>
      <c r="I1832" s="7" t="n">
        <v>47.99000168</v>
      </c>
      <c r="J1832" s="6" t="n">
        <v>4</v>
      </c>
      <c r="K1832" s="7" t="n">
        <v>191.9600067</v>
      </c>
      <c r="L1832" s="7" t="n">
        <v>23.04000092</v>
      </c>
      <c r="M1832" s="8" t="n">
        <v>0.119999997</v>
      </c>
      <c r="N1832" s="7" t="n">
        <v>84.45999908</v>
      </c>
      <c r="O1832" s="9" t="n">
        <v>0</v>
      </c>
    </row>
    <row r="1833" customFormat="false" ht="15" hidden="false" customHeight="true" outlineLevel="0" collapsed="false">
      <c r="A1833" s="6" t="n">
        <v>42897</v>
      </c>
      <c r="B1833" s="6" t="s">
        <v>19</v>
      </c>
      <c r="C1833" s="6" t="s">
        <v>20</v>
      </c>
      <c r="D1833" s="6" t="s">
        <v>38</v>
      </c>
      <c r="E1833" s="6" t="s">
        <v>39</v>
      </c>
      <c r="F1833" s="6" t="s">
        <v>33</v>
      </c>
      <c r="G1833" s="6" t="s">
        <v>44</v>
      </c>
      <c r="H1833" s="6" t="n">
        <v>4</v>
      </c>
      <c r="I1833" s="7" t="n">
        <v>59.99000168</v>
      </c>
      <c r="J1833" s="6" t="n">
        <v>5</v>
      </c>
      <c r="K1833" s="7" t="n">
        <v>299.9500122</v>
      </c>
      <c r="L1833" s="7" t="n">
        <v>35.99000168</v>
      </c>
      <c r="M1833" s="8" t="n">
        <v>0.119999997</v>
      </c>
      <c r="N1833" s="7" t="n">
        <v>92.37999725</v>
      </c>
      <c r="O1833" s="9" t="n">
        <v>0</v>
      </c>
    </row>
    <row r="1834" customFormat="false" ht="15" hidden="false" customHeight="true" outlineLevel="0" collapsed="false">
      <c r="A1834" s="6" t="n">
        <v>54265</v>
      </c>
      <c r="B1834" s="6" t="s">
        <v>19</v>
      </c>
      <c r="C1834" s="6" t="s">
        <v>20</v>
      </c>
      <c r="D1834" s="6" t="s">
        <v>50</v>
      </c>
      <c r="E1834" s="6" t="s">
        <v>51</v>
      </c>
      <c r="F1834" s="6" t="s">
        <v>57</v>
      </c>
      <c r="G1834" s="6" t="s">
        <v>34</v>
      </c>
      <c r="H1834" s="6" t="n">
        <v>4</v>
      </c>
      <c r="I1834" s="7" t="n">
        <v>50</v>
      </c>
      <c r="J1834" s="6" t="n">
        <v>2</v>
      </c>
      <c r="K1834" s="7" t="n">
        <v>100</v>
      </c>
      <c r="L1834" s="7" t="n">
        <v>12</v>
      </c>
      <c r="M1834" s="8" t="n">
        <v>0.119999997</v>
      </c>
      <c r="N1834" s="7" t="n">
        <v>22.87999916</v>
      </c>
      <c r="O1834" s="12" t="n">
        <v>1</v>
      </c>
    </row>
    <row r="1835" customFormat="false" ht="15" hidden="false" customHeight="true" outlineLevel="0" collapsed="false">
      <c r="A1835" s="6" t="n">
        <v>64971</v>
      </c>
      <c r="B1835" s="6" t="s">
        <v>19</v>
      </c>
      <c r="C1835" s="6" t="s">
        <v>20</v>
      </c>
      <c r="D1835" s="6" t="s">
        <v>21</v>
      </c>
      <c r="E1835" s="6" t="s">
        <v>65</v>
      </c>
      <c r="F1835" s="6" t="s">
        <v>33</v>
      </c>
      <c r="G1835" s="6" t="s">
        <v>44</v>
      </c>
      <c r="H1835" s="6" t="n">
        <v>4</v>
      </c>
      <c r="I1835" s="7" t="n">
        <v>59.99000168</v>
      </c>
      <c r="J1835" s="6" t="n">
        <v>1</v>
      </c>
      <c r="K1835" s="7" t="n">
        <v>59.99000168</v>
      </c>
      <c r="L1835" s="7" t="n">
        <v>2.400000095</v>
      </c>
      <c r="M1835" s="8" t="n">
        <v>0.039999999</v>
      </c>
      <c r="N1835" s="7" t="n">
        <v>9.789999962</v>
      </c>
      <c r="O1835" s="9" t="n">
        <v>0</v>
      </c>
    </row>
    <row r="1836" customFormat="false" ht="15" hidden="false" customHeight="true" outlineLevel="0" collapsed="false">
      <c r="A1836" s="6" t="n">
        <v>43475</v>
      </c>
      <c r="B1836" s="6" t="s">
        <v>26</v>
      </c>
      <c r="C1836" s="6" t="s">
        <v>20</v>
      </c>
      <c r="D1836" s="6" t="s">
        <v>21</v>
      </c>
      <c r="E1836" s="6" t="s">
        <v>22</v>
      </c>
      <c r="F1836" s="6" t="s">
        <v>23</v>
      </c>
      <c r="G1836" s="6" t="s">
        <v>34</v>
      </c>
      <c r="H1836" s="6" t="n">
        <v>1</v>
      </c>
      <c r="I1836" s="7" t="n">
        <v>129.9900055</v>
      </c>
      <c r="J1836" s="6" t="n">
        <v>1</v>
      </c>
      <c r="K1836" s="7" t="n">
        <v>129.9900055</v>
      </c>
      <c r="L1836" s="7" t="n">
        <v>5.199999809</v>
      </c>
      <c r="M1836" s="8" t="n">
        <v>0.039999999</v>
      </c>
      <c r="N1836" s="7" t="n">
        <v>46.79999924</v>
      </c>
      <c r="O1836" s="12" t="n">
        <v>1</v>
      </c>
    </row>
    <row r="1837" customFormat="false" ht="15" hidden="false" customHeight="true" outlineLevel="0" collapsed="false">
      <c r="A1837" s="6" t="n">
        <v>35923</v>
      </c>
      <c r="B1837" s="6" t="s">
        <v>36</v>
      </c>
      <c r="C1837" s="6" t="s">
        <v>20</v>
      </c>
      <c r="D1837" s="6" t="s">
        <v>31</v>
      </c>
      <c r="E1837" s="6" t="s">
        <v>32</v>
      </c>
      <c r="F1837" s="6" t="s">
        <v>71</v>
      </c>
      <c r="G1837" s="6" t="s">
        <v>34</v>
      </c>
      <c r="H1837" s="6" t="n">
        <v>0</v>
      </c>
      <c r="I1837" s="7" t="n">
        <v>199.9900055</v>
      </c>
      <c r="J1837" s="6" t="n">
        <v>1</v>
      </c>
      <c r="K1837" s="7" t="n">
        <v>199.9900055</v>
      </c>
      <c r="L1837" s="7" t="n">
        <v>32</v>
      </c>
      <c r="M1837" s="8" t="n">
        <v>0.159999996</v>
      </c>
      <c r="N1837" s="7" t="n">
        <v>48.72000122</v>
      </c>
      <c r="O1837" s="9" t="n">
        <v>0</v>
      </c>
    </row>
    <row r="1838" customFormat="false" ht="15" hidden="false" customHeight="true" outlineLevel="0" collapsed="false">
      <c r="A1838" s="6" t="n">
        <v>52599</v>
      </c>
      <c r="B1838" s="6" t="s">
        <v>19</v>
      </c>
      <c r="C1838" s="6" t="s">
        <v>20</v>
      </c>
      <c r="D1838" s="6" t="s">
        <v>50</v>
      </c>
      <c r="E1838" s="6" t="s">
        <v>72</v>
      </c>
      <c r="F1838" s="6" t="s">
        <v>58</v>
      </c>
      <c r="G1838" s="6" t="s">
        <v>47</v>
      </c>
      <c r="H1838" s="6" t="n">
        <v>4</v>
      </c>
      <c r="I1838" s="7" t="n">
        <v>49.97999954</v>
      </c>
      <c r="J1838" s="6" t="n">
        <v>1</v>
      </c>
      <c r="K1838" s="7" t="n">
        <v>49.97999954</v>
      </c>
      <c r="L1838" s="7" t="n">
        <v>5</v>
      </c>
      <c r="M1838" s="8" t="n">
        <v>0.100000001</v>
      </c>
      <c r="N1838" s="7" t="n">
        <v>22.04000092</v>
      </c>
      <c r="O1838" s="12" t="n">
        <v>1</v>
      </c>
    </row>
    <row r="1839" customFormat="false" ht="15" hidden="false" customHeight="true" outlineLevel="0" collapsed="false">
      <c r="A1839" s="6" t="n">
        <v>26375</v>
      </c>
      <c r="B1839" s="6" t="s">
        <v>46</v>
      </c>
      <c r="C1839" s="6" t="s">
        <v>37</v>
      </c>
      <c r="D1839" s="6" t="s">
        <v>27</v>
      </c>
      <c r="E1839" s="6" t="s">
        <v>69</v>
      </c>
      <c r="F1839" s="6" t="s">
        <v>23</v>
      </c>
      <c r="G1839" s="6" t="s">
        <v>34</v>
      </c>
      <c r="H1839" s="6" t="n">
        <v>2</v>
      </c>
      <c r="I1839" s="7" t="n">
        <v>129.9900055</v>
      </c>
      <c r="J1839" s="6" t="n">
        <v>1</v>
      </c>
      <c r="K1839" s="7" t="n">
        <v>129.9900055</v>
      </c>
      <c r="L1839" s="7" t="n">
        <v>2.599999905</v>
      </c>
      <c r="M1839" s="8" t="n">
        <v>0.02</v>
      </c>
      <c r="N1839" s="7" t="n">
        <v>54.77999878</v>
      </c>
      <c r="O1839" s="12" t="n">
        <v>1</v>
      </c>
    </row>
    <row r="1840" customFormat="false" ht="15" hidden="false" customHeight="true" outlineLevel="0" collapsed="false">
      <c r="A1840" s="6" t="n">
        <v>52371</v>
      </c>
      <c r="B1840" s="6" t="s">
        <v>26</v>
      </c>
      <c r="C1840" s="6" t="s">
        <v>37</v>
      </c>
      <c r="D1840" s="6" t="s">
        <v>50</v>
      </c>
      <c r="E1840" s="6" t="s">
        <v>72</v>
      </c>
      <c r="F1840" s="6" t="s">
        <v>71</v>
      </c>
      <c r="G1840" s="6" t="s">
        <v>34</v>
      </c>
      <c r="H1840" s="6" t="n">
        <v>1</v>
      </c>
      <c r="I1840" s="7" t="n">
        <v>199.9900055</v>
      </c>
      <c r="J1840" s="6" t="n">
        <v>1</v>
      </c>
      <c r="K1840" s="7" t="n">
        <v>199.9900055</v>
      </c>
      <c r="L1840" s="7" t="n">
        <v>18</v>
      </c>
      <c r="M1840" s="8" t="n">
        <v>0.090000004</v>
      </c>
      <c r="N1840" s="7" t="n">
        <v>87.36000061</v>
      </c>
      <c r="O1840" s="12" t="n">
        <v>1</v>
      </c>
    </row>
    <row r="1841" customFormat="false" ht="15" hidden="false" customHeight="true" outlineLevel="0" collapsed="false">
      <c r="A1841" s="6" t="n">
        <v>30541</v>
      </c>
      <c r="B1841" s="6" t="s">
        <v>46</v>
      </c>
      <c r="C1841" s="6" t="s">
        <v>20</v>
      </c>
      <c r="D1841" s="6" t="s">
        <v>27</v>
      </c>
      <c r="E1841" s="6" t="s">
        <v>42</v>
      </c>
      <c r="F1841" s="6" t="s">
        <v>57</v>
      </c>
      <c r="G1841" s="6" t="s">
        <v>24</v>
      </c>
      <c r="H1841" s="6" t="n">
        <v>2</v>
      </c>
      <c r="I1841" s="7" t="n">
        <v>50</v>
      </c>
      <c r="J1841" s="6" t="n">
        <v>3</v>
      </c>
      <c r="K1841" s="7" t="n">
        <v>150</v>
      </c>
      <c r="L1841" s="7" t="n">
        <v>3</v>
      </c>
      <c r="M1841" s="8" t="n">
        <v>0.02</v>
      </c>
      <c r="N1841" s="7" t="n">
        <v>-235.1999969</v>
      </c>
      <c r="O1841" s="9" t="n">
        <v>0</v>
      </c>
    </row>
    <row r="1842" customFormat="false" ht="15" hidden="false" customHeight="true" outlineLevel="0" collapsed="false">
      <c r="A1842" s="6" t="n">
        <v>11530</v>
      </c>
      <c r="B1842" s="6" t="s">
        <v>19</v>
      </c>
      <c r="C1842" s="6" t="s">
        <v>20</v>
      </c>
      <c r="D1842" s="6" t="s">
        <v>21</v>
      </c>
      <c r="E1842" s="6" t="s">
        <v>64</v>
      </c>
      <c r="F1842" s="6" t="s">
        <v>58</v>
      </c>
      <c r="G1842" s="6" t="s">
        <v>44</v>
      </c>
      <c r="H1842" s="6" t="n">
        <v>4</v>
      </c>
      <c r="I1842" s="7" t="n">
        <v>49.97999954</v>
      </c>
      <c r="J1842" s="6" t="n">
        <v>2</v>
      </c>
      <c r="K1842" s="7" t="n">
        <v>99.95999908</v>
      </c>
      <c r="L1842" s="7" t="n">
        <v>16.98999977</v>
      </c>
      <c r="M1842" s="8" t="n">
        <v>0.170000002</v>
      </c>
      <c r="N1842" s="7" t="n">
        <v>29.04000092</v>
      </c>
      <c r="O1842" s="12" t="n">
        <v>1</v>
      </c>
    </row>
    <row r="1843" customFormat="false" ht="15" hidden="false" customHeight="true" outlineLevel="0" collapsed="false">
      <c r="A1843" s="6" t="n">
        <v>73562</v>
      </c>
      <c r="B1843" s="6" t="s">
        <v>19</v>
      </c>
      <c r="C1843" s="6" t="s">
        <v>20</v>
      </c>
      <c r="D1843" s="6" t="s">
        <v>27</v>
      </c>
      <c r="E1843" s="6" t="s">
        <v>54</v>
      </c>
      <c r="F1843" s="6" t="s">
        <v>76</v>
      </c>
      <c r="G1843" s="6" t="s">
        <v>34</v>
      </c>
      <c r="H1843" s="6" t="n">
        <v>4</v>
      </c>
      <c r="I1843" s="7" t="n">
        <v>39.75</v>
      </c>
      <c r="J1843" s="6" t="n">
        <v>1</v>
      </c>
      <c r="K1843" s="7" t="n">
        <v>39.75</v>
      </c>
      <c r="L1843" s="7" t="n">
        <v>1.590000033</v>
      </c>
      <c r="M1843" s="8" t="n">
        <v>0.039999999</v>
      </c>
      <c r="N1843" s="7" t="n">
        <v>10.68000031</v>
      </c>
      <c r="O1843" s="9" t="n">
        <v>0</v>
      </c>
    </row>
    <row r="1844" customFormat="false" ht="15" hidden="false" customHeight="true" outlineLevel="0" collapsed="false">
      <c r="A1844" s="6" t="n">
        <v>68778</v>
      </c>
      <c r="B1844" s="6" t="s">
        <v>19</v>
      </c>
      <c r="C1844" s="6" t="s">
        <v>49</v>
      </c>
      <c r="D1844" s="6" t="s">
        <v>21</v>
      </c>
      <c r="E1844" s="6" t="s">
        <v>22</v>
      </c>
      <c r="F1844" s="6" t="s">
        <v>23</v>
      </c>
      <c r="G1844" s="6" t="s">
        <v>34</v>
      </c>
      <c r="H1844" s="6" t="n">
        <v>4</v>
      </c>
      <c r="I1844" s="7" t="n">
        <v>129.9900055</v>
      </c>
      <c r="J1844" s="6" t="n">
        <v>1</v>
      </c>
      <c r="K1844" s="7" t="n">
        <v>129.9900055</v>
      </c>
      <c r="L1844" s="7" t="n">
        <v>20.79999924</v>
      </c>
      <c r="M1844" s="8" t="n">
        <v>0.159999996</v>
      </c>
      <c r="N1844" s="7" t="n">
        <v>36.02999878</v>
      </c>
      <c r="O1844" s="9" t="n">
        <v>0</v>
      </c>
    </row>
    <row r="1845" customFormat="false" ht="15" hidden="false" customHeight="true" outlineLevel="0" collapsed="false">
      <c r="A1845" s="6" t="n">
        <v>3683</v>
      </c>
      <c r="B1845" s="6" t="s">
        <v>19</v>
      </c>
      <c r="C1845" s="6" t="s">
        <v>20</v>
      </c>
      <c r="D1845" s="6" t="s">
        <v>50</v>
      </c>
      <c r="E1845" s="6" t="s">
        <v>51</v>
      </c>
      <c r="F1845" s="6" t="s">
        <v>23</v>
      </c>
      <c r="G1845" s="6" t="s">
        <v>47</v>
      </c>
      <c r="H1845" s="6" t="n">
        <v>4</v>
      </c>
      <c r="I1845" s="7" t="n">
        <v>129.9900055</v>
      </c>
      <c r="J1845" s="6" t="n">
        <v>1</v>
      </c>
      <c r="K1845" s="7" t="n">
        <v>129.9900055</v>
      </c>
      <c r="L1845" s="7" t="n">
        <v>15.60000038</v>
      </c>
      <c r="M1845" s="8" t="n">
        <v>0.119999997</v>
      </c>
      <c r="N1845" s="7" t="n">
        <v>37.18000031</v>
      </c>
      <c r="O1845" s="9" t="n">
        <v>0</v>
      </c>
    </row>
    <row r="1846" customFormat="false" ht="15" hidden="false" customHeight="true" outlineLevel="0" collapsed="false">
      <c r="A1846" s="6" t="n">
        <v>54480</v>
      </c>
      <c r="B1846" s="6" t="s">
        <v>19</v>
      </c>
      <c r="C1846" s="6" t="s">
        <v>37</v>
      </c>
      <c r="D1846" s="6" t="s">
        <v>50</v>
      </c>
      <c r="E1846" s="6" t="s">
        <v>51</v>
      </c>
      <c r="F1846" s="6" t="s">
        <v>58</v>
      </c>
      <c r="G1846" s="6" t="s">
        <v>24</v>
      </c>
      <c r="H1846" s="6" t="n">
        <v>4</v>
      </c>
      <c r="I1846" s="7" t="n">
        <v>49.97999954</v>
      </c>
      <c r="J1846" s="6" t="n">
        <v>3</v>
      </c>
      <c r="K1846" s="7" t="n">
        <v>149.9400024</v>
      </c>
      <c r="L1846" s="7" t="n">
        <v>37.49000168</v>
      </c>
      <c r="M1846" s="8" t="n">
        <v>0.25</v>
      </c>
      <c r="N1846" s="7" t="n">
        <v>52.84999847</v>
      </c>
      <c r="O1846" s="12" t="n">
        <v>1</v>
      </c>
    </row>
    <row r="1847" customFormat="false" ht="15" hidden="false" customHeight="true" outlineLevel="0" collapsed="false">
      <c r="A1847" s="6" t="n">
        <v>24463</v>
      </c>
      <c r="B1847" s="6" t="s">
        <v>19</v>
      </c>
      <c r="C1847" s="6" t="s">
        <v>20</v>
      </c>
      <c r="D1847" s="6" t="s">
        <v>27</v>
      </c>
      <c r="E1847" s="6" t="s">
        <v>42</v>
      </c>
      <c r="F1847" s="6" t="s">
        <v>74</v>
      </c>
      <c r="G1847" s="6" t="s">
        <v>34</v>
      </c>
      <c r="H1847" s="6" t="n">
        <v>4</v>
      </c>
      <c r="I1847" s="7" t="n">
        <v>51.99000168</v>
      </c>
      <c r="J1847" s="6" t="n">
        <v>1</v>
      </c>
      <c r="K1847" s="7" t="n">
        <v>51.99000168</v>
      </c>
      <c r="L1847" s="7" t="n">
        <v>6.760000229</v>
      </c>
      <c r="M1847" s="8" t="n">
        <v>0.129999995</v>
      </c>
      <c r="N1847" s="7" t="n">
        <v>0.540000021</v>
      </c>
      <c r="O1847" s="9" t="n">
        <v>0</v>
      </c>
    </row>
    <row r="1848" customFormat="false" ht="15" hidden="false" customHeight="true" outlineLevel="0" collapsed="false">
      <c r="A1848" s="6" t="n">
        <v>8666</v>
      </c>
      <c r="B1848" s="6" t="s">
        <v>26</v>
      </c>
      <c r="C1848" s="6" t="s">
        <v>37</v>
      </c>
      <c r="D1848" s="6" t="s">
        <v>50</v>
      </c>
      <c r="E1848" s="6" t="s">
        <v>63</v>
      </c>
      <c r="F1848" s="6" t="s">
        <v>29</v>
      </c>
      <c r="G1848" s="6" t="s">
        <v>47</v>
      </c>
      <c r="H1848" s="6" t="n">
        <v>1</v>
      </c>
      <c r="I1848" s="7" t="n">
        <v>99.98999786</v>
      </c>
      <c r="J1848" s="6" t="n">
        <v>5</v>
      </c>
      <c r="K1848" s="7" t="n">
        <v>499.9500122</v>
      </c>
      <c r="L1848" s="7" t="n">
        <v>27.5</v>
      </c>
      <c r="M1848" s="8" t="n">
        <v>0.059999999</v>
      </c>
      <c r="N1848" s="7" t="n">
        <v>94.48999786</v>
      </c>
      <c r="O1848" s="12" t="n">
        <v>1</v>
      </c>
    </row>
    <row r="1849" customFormat="false" ht="15" hidden="false" customHeight="true" outlineLevel="0" collapsed="false">
      <c r="A1849" s="6" t="n">
        <v>26638</v>
      </c>
      <c r="B1849" s="6" t="s">
        <v>19</v>
      </c>
      <c r="C1849" s="6" t="s">
        <v>20</v>
      </c>
      <c r="D1849" s="6" t="s">
        <v>27</v>
      </c>
      <c r="E1849" s="6" t="s">
        <v>28</v>
      </c>
      <c r="F1849" s="6" t="s">
        <v>57</v>
      </c>
      <c r="G1849" s="6" t="s">
        <v>34</v>
      </c>
      <c r="H1849" s="6" t="n">
        <v>4</v>
      </c>
      <c r="I1849" s="7" t="n">
        <v>50</v>
      </c>
      <c r="J1849" s="6" t="n">
        <v>5</v>
      </c>
      <c r="K1849" s="7" t="n">
        <v>250</v>
      </c>
      <c r="L1849" s="7" t="n">
        <v>10</v>
      </c>
      <c r="M1849" s="8" t="n">
        <v>0.039999999</v>
      </c>
      <c r="N1849" s="7" t="n">
        <v>110.4000015</v>
      </c>
      <c r="O1849" s="9" t="n">
        <v>0</v>
      </c>
    </row>
    <row r="1850" customFormat="false" ht="15" hidden="false" customHeight="true" outlineLevel="0" collapsed="false">
      <c r="A1850" s="6" t="n">
        <v>57127</v>
      </c>
      <c r="B1850" s="6" t="s">
        <v>19</v>
      </c>
      <c r="C1850" s="6" t="s">
        <v>20</v>
      </c>
      <c r="D1850" s="6" t="s">
        <v>50</v>
      </c>
      <c r="E1850" s="6" t="s">
        <v>51</v>
      </c>
      <c r="F1850" s="6" t="s">
        <v>58</v>
      </c>
      <c r="G1850" s="6" t="s">
        <v>34</v>
      </c>
      <c r="H1850" s="6" t="n">
        <v>4</v>
      </c>
      <c r="I1850" s="7" t="n">
        <v>49.97999954</v>
      </c>
      <c r="J1850" s="6" t="n">
        <v>1</v>
      </c>
      <c r="K1850" s="7" t="n">
        <v>49.97999954</v>
      </c>
      <c r="L1850" s="7" t="n">
        <v>3.5</v>
      </c>
      <c r="M1850" s="8" t="n">
        <v>0.07</v>
      </c>
      <c r="N1850" s="7" t="n">
        <v>17.43000031</v>
      </c>
      <c r="O1850" s="9" t="n">
        <v>0</v>
      </c>
    </row>
    <row r="1851" customFormat="false" ht="15" hidden="false" customHeight="true" outlineLevel="0" collapsed="false">
      <c r="A1851" s="6" t="n">
        <v>55471</v>
      </c>
      <c r="B1851" s="6" t="s">
        <v>26</v>
      </c>
      <c r="C1851" s="6" t="s">
        <v>49</v>
      </c>
      <c r="D1851" s="6" t="s">
        <v>50</v>
      </c>
      <c r="E1851" s="6" t="s">
        <v>51</v>
      </c>
      <c r="F1851" s="6" t="s">
        <v>33</v>
      </c>
      <c r="G1851" s="6" t="s">
        <v>34</v>
      </c>
      <c r="H1851" s="6" t="n">
        <v>1</v>
      </c>
      <c r="I1851" s="7" t="n">
        <v>59.99000168</v>
      </c>
      <c r="J1851" s="6" t="n">
        <v>5</v>
      </c>
      <c r="K1851" s="7" t="n">
        <v>299.9500122</v>
      </c>
      <c r="L1851" s="7" t="n">
        <v>27</v>
      </c>
      <c r="M1851" s="8" t="n">
        <v>0.090000004</v>
      </c>
      <c r="N1851" s="7" t="n">
        <v>95.52999878</v>
      </c>
      <c r="O1851" s="12" t="n">
        <v>1</v>
      </c>
    </row>
    <row r="1852" customFormat="false" ht="15" hidden="false" customHeight="true" outlineLevel="0" collapsed="false">
      <c r="A1852" s="6" t="n">
        <v>53639</v>
      </c>
      <c r="B1852" s="6" t="s">
        <v>26</v>
      </c>
      <c r="C1852" s="6" t="s">
        <v>37</v>
      </c>
      <c r="D1852" s="6" t="s">
        <v>50</v>
      </c>
      <c r="E1852" s="6" t="s">
        <v>51</v>
      </c>
      <c r="F1852" s="6" t="s">
        <v>73</v>
      </c>
      <c r="G1852" s="6" t="s">
        <v>47</v>
      </c>
      <c r="H1852" s="6" t="n">
        <v>1</v>
      </c>
      <c r="I1852" s="7" t="n">
        <v>39.99000168</v>
      </c>
      <c r="J1852" s="6" t="n">
        <v>5</v>
      </c>
      <c r="K1852" s="7" t="n">
        <v>199.9499969</v>
      </c>
      <c r="L1852" s="7" t="n">
        <v>25.98999977</v>
      </c>
      <c r="M1852" s="8" t="n">
        <v>0.129999995</v>
      </c>
      <c r="N1852" s="7" t="n">
        <v>83.5</v>
      </c>
      <c r="O1852" s="12" t="n">
        <v>1</v>
      </c>
    </row>
    <row r="1853" customFormat="false" ht="15" hidden="false" customHeight="true" outlineLevel="0" collapsed="false">
      <c r="A1853" s="6" t="n">
        <v>62772</v>
      </c>
      <c r="B1853" s="6" t="s">
        <v>26</v>
      </c>
      <c r="C1853" s="6" t="s">
        <v>20</v>
      </c>
      <c r="D1853" s="6" t="s">
        <v>21</v>
      </c>
      <c r="E1853" s="6" t="s">
        <v>22</v>
      </c>
      <c r="F1853" s="6" t="s">
        <v>117</v>
      </c>
      <c r="G1853" s="6" t="s">
        <v>44</v>
      </c>
      <c r="H1853" s="6" t="n">
        <v>1</v>
      </c>
      <c r="I1853" s="7" t="n">
        <v>169.9900055</v>
      </c>
      <c r="J1853" s="6" t="n">
        <v>1</v>
      </c>
      <c r="K1853" s="7" t="n">
        <v>169.9900055</v>
      </c>
      <c r="L1853" s="7" t="n">
        <v>15.30000019</v>
      </c>
      <c r="M1853" s="8" t="n">
        <v>0.090000004</v>
      </c>
      <c r="N1853" s="7" t="n">
        <v>64.97000122</v>
      </c>
      <c r="O1853" s="12" t="n">
        <v>1</v>
      </c>
    </row>
    <row r="1854" customFormat="false" ht="15" hidden="false" customHeight="true" outlineLevel="0" collapsed="false">
      <c r="A1854" s="6" t="n">
        <v>15386</v>
      </c>
      <c r="B1854" s="6" t="s">
        <v>26</v>
      </c>
      <c r="C1854" s="6" t="s">
        <v>49</v>
      </c>
      <c r="D1854" s="6" t="s">
        <v>21</v>
      </c>
      <c r="E1854" s="6" t="s">
        <v>64</v>
      </c>
      <c r="F1854" s="6" t="s">
        <v>75</v>
      </c>
      <c r="G1854" s="6" t="s">
        <v>24</v>
      </c>
      <c r="H1854" s="6" t="n">
        <v>1</v>
      </c>
      <c r="I1854" s="7" t="n">
        <v>299.980011</v>
      </c>
      <c r="J1854" s="6" t="n">
        <v>1</v>
      </c>
      <c r="K1854" s="7" t="n">
        <v>299.980011</v>
      </c>
      <c r="L1854" s="7" t="n">
        <v>60</v>
      </c>
      <c r="M1854" s="8" t="n">
        <v>0.200000003</v>
      </c>
      <c r="N1854" s="7" t="n">
        <v>62.40000153</v>
      </c>
      <c r="O1854" s="12" t="n">
        <v>1</v>
      </c>
    </row>
    <row r="1855" customFormat="false" ht="15" hidden="false" customHeight="true" outlineLevel="0" collapsed="false">
      <c r="A1855" s="6" t="n">
        <v>51599</v>
      </c>
      <c r="B1855" s="6" t="s">
        <v>19</v>
      </c>
      <c r="C1855" s="6" t="s">
        <v>20</v>
      </c>
      <c r="D1855" s="6" t="s">
        <v>50</v>
      </c>
      <c r="E1855" s="6" t="s">
        <v>51</v>
      </c>
      <c r="F1855" s="6" t="s">
        <v>40</v>
      </c>
      <c r="G1855" s="6" t="s">
        <v>44</v>
      </c>
      <c r="H1855" s="6" t="n">
        <v>4</v>
      </c>
      <c r="I1855" s="7" t="n">
        <v>399.980011</v>
      </c>
      <c r="J1855" s="6" t="n">
        <v>1</v>
      </c>
      <c r="K1855" s="7" t="n">
        <v>399.980011</v>
      </c>
      <c r="L1855" s="7" t="n">
        <v>12</v>
      </c>
      <c r="M1855" s="8" t="n">
        <v>0.029999999</v>
      </c>
      <c r="N1855" s="7" t="n">
        <v>-186.2299957</v>
      </c>
      <c r="O1855" s="12" t="n">
        <v>1</v>
      </c>
    </row>
    <row r="1856" customFormat="false" ht="15" hidden="false" customHeight="true" outlineLevel="0" collapsed="false">
      <c r="A1856" s="6" t="n">
        <v>20570</v>
      </c>
      <c r="B1856" s="6" t="s">
        <v>46</v>
      </c>
      <c r="C1856" s="6" t="s">
        <v>20</v>
      </c>
      <c r="D1856" s="6" t="s">
        <v>27</v>
      </c>
      <c r="E1856" s="6" t="s">
        <v>54</v>
      </c>
      <c r="F1856" s="6" t="s">
        <v>40</v>
      </c>
      <c r="G1856" s="6" t="s">
        <v>34</v>
      </c>
      <c r="H1856" s="6" t="n">
        <v>2</v>
      </c>
      <c r="I1856" s="7" t="n">
        <v>399.980011</v>
      </c>
      <c r="J1856" s="6" t="n">
        <v>1</v>
      </c>
      <c r="K1856" s="7" t="n">
        <v>399.980011</v>
      </c>
      <c r="L1856" s="7" t="n">
        <v>28</v>
      </c>
      <c r="M1856" s="8" t="n">
        <v>0.07</v>
      </c>
      <c r="N1856" s="7" t="n">
        <v>126.4700012</v>
      </c>
      <c r="O1856" s="12" t="n">
        <v>1</v>
      </c>
    </row>
    <row r="1857" customFormat="false" ht="15" hidden="false" customHeight="true" outlineLevel="0" collapsed="false">
      <c r="A1857" s="6" t="n">
        <v>20297</v>
      </c>
      <c r="B1857" s="6" t="s">
        <v>26</v>
      </c>
      <c r="C1857" s="6" t="s">
        <v>37</v>
      </c>
      <c r="D1857" s="6" t="s">
        <v>27</v>
      </c>
      <c r="E1857" s="6" t="s">
        <v>54</v>
      </c>
      <c r="F1857" s="6" t="s">
        <v>23</v>
      </c>
      <c r="G1857" s="6" t="s">
        <v>44</v>
      </c>
      <c r="H1857" s="6" t="n">
        <v>1</v>
      </c>
      <c r="I1857" s="7" t="n">
        <v>129.9900055</v>
      </c>
      <c r="J1857" s="6" t="n">
        <v>1</v>
      </c>
      <c r="K1857" s="7" t="n">
        <v>129.9900055</v>
      </c>
      <c r="L1857" s="7" t="n">
        <v>11.69999981</v>
      </c>
      <c r="M1857" s="8" t="n">
        <v>0.090000004</v>
      </c>
      <c r="N1857" s="7" t="n">
        <v>39.04000092</v>
      </c>
      <c r="O1857" s="12" t="n">
        <v>1</v>
      </c>
    </row>
    <row r="1858" customFormat="false" ht="15" hidden="false" customHeight="true" outlineLevel="0" collapsed="false">
      <c r="A1858" s="6" t="n">
        <v>1902</v>
      </c>
      <c r="B1858" s="6" t="s">
        <v>46</v>
      </c>
      <c r="C1858" s="6" t="s">
        <v>20</v>
      </c>
      <c r="D1858" s="6" t="s">
        <v>50</v>
      </c>
      <c r="E1858" s="6" t="s">
        <v>51</v>
      </c>
      <c r="F1858" s="6" t="s">
        <v>57</v>
      </c>
      <c r="G1858" s="6" t="s">
        <v>34</v>
      </c>
      <c r="H1858" s="6" t="n">
        <v>2</v>
      </c>
      <c r="I1858" s="7" t="n">
        <v>50</v>
      </c>
      <c r="J1858" s="6" t="n">
        <v>5</v>
      </c>
      <c r="K1858" s="7" t="n">
        <v>250</v>
      </c>
      <c r="L1858" s="7" t="n">
        <v>17.5</v>
      </c>
      <c r="M1858" s="8" t="n">
        <v>0.07</v>
      </c>
      <c r="N1858" s="7" t="n">
        <v>113.9300003</v>
      </c>
      <c r="O1858" s="12" t="n">
        <v>1</v>
      </c>
    </row>
    <row r="1859" customFormat="false" ht="15" hidden="false" customHeight="true" outlineLevel="0" collapsed="false">
      <c r="A1859" s="6" t="n">
        <v>17538</v>
      </c>
      <c r="B1859" s="6" t="s">
        <v>26</v>
      </c>
      <c r="C1859" s="6" t="s">
        <v>49</v>
      </c>
      <c r="D1859" s="6" t="s">
        <v>21</v>
      </c>
      <c r="E1859" s="6" t="s">
        <v>65</v>
      </c>
      <c r="F1859" s="6" t="s">
        <v>71</v>
      </c>
      <c r="G1859" s="6" t="s">
        <v>34</v>
      </c>
      <c r="H1859" s="6" t="n">
        <v>1</v>
      </c>
      <c r="I1859" s="7" t="n">
        <v>199.9900055</v>
      </c>
      <c r="J1859" s="6" t="n">
        <v>1</v>
      </c>
      <c r="K1859" s="7" t="n">
        <v>199.9900055</v>
      </c>
      <c r="L1859" s="7" t="n">
        <v>34</v>
      </c>
      <c r="M1859" s="8" t="n">
        <v>0.170000002</v>
      </c>
      <c r="N1859" s="7" t="n">
        <v>74.69999695</v>
      </c>
      <c r="O1859" s="12" t="n">
        <v>1</v>
      </c>
    </row>
    <row r="1860" customFormat="false" ht="15" hidden="false" customHeight="true" outlineLevel="0" collapsed="false">
      <c r="A1860" s="6" t="n">
        <v>24043</v>
      </c>
      <c r="B1860" s="6" t="s">
        <v>19</v>
      </c>
      <c r="C1860" s="6" t="s">
        <v>37</v>
      </c>
      <c r="D1860" s="6" t="s">
        <v>27</v>
      </c>
      <c r="E1860" s="6" t="s">
        <v>28</v>
      </c>
      <c r="F1860" s="6" t="s">
        <v>80</v>
      </c>
      <c r="G1860" s="6" t="s">
        <v>47</v>
      </c>
      <c r="H1860" s="6" t="n">
        <v>4</v>
      </c>
      <c r="I1860" s="7" t="n">
        <v>24.98999977</v>
      </c>
      <c r="J1860" s="6" t="n">
        <v>1</v>
      </c>
      <c r="K1860" s="7" t="n">
        <v>24.98999977</v>
      </c>
      <c r="L1860" s="7" t="n">
        <v>0.25</v>
      </c>
      <c r="M1860" s="8" t="n">
        <v>0.01</v>
      </c>
      <c r="N1860" s="7" t="n">
        <v>4.449999809</v>
      </c>
      <c r="O1860" s="9" t="n">
        <v>0</v>
      </c>
    </row>
    <row r="1861" customFormat="false" ht="15" hidden="false" customHeight="true" outlineLevel="0" collapsed="false">
      <c r="A1861" s="6" t="n">
        <v>67978</v>
      </c>
      <c r="B1861" s="6" t="s">
        <v>19</v>
      </c>
      <c r="C1861" s="6" t="s">
        <v>20</v>
      </c>
      <c r="D1861" s="6" t="s">
        <v>21</v>
      </c>
      <c r="E1861" s="6" t="s">
        <v>65</v>
      </c>
      <c r="F1861" s="6" t="s">
        <v>57</v>
      </c>
      <c r="G1861" s="6" t="s">
        <v>34</v>
      </c>
      <c r="H1861" s="6" t="n">
        <v>4</v>
      </c>
      <c r="I1861" s="7" t="n">
        <v>50</v>
      </c>
      <c r="J1861" s="6" t="n">
        <v>2</v>
      </c>
      <c r="K1861" s="7" t="n">
        <v>100</v>
      </c>
      <c r="L1861" s="7" t="n">
        <v>5.5</v>
      </c>
      <c r="M1861" s="8" t="n">
        <v>0.059999999</v>
      </c>
      <c r="N1861" s="7" t="n">
        <v>46.31000137</v>
      </c>
      <c r="O1861" s="9" t="n">
        <v>0</v>
      </c>
    </row>
    <row r="1862" customFormat="false" ht="15" hidden="false" customHeight="true" outlineLevel="0" collapsed="false">
      <c r="A1862" s="6" t="n">
        <v>47877</v>
      </c>
      <c r="B1862" s="6" t="s">
        <v>19</v>
      </c>
      <c r="C1862" s="6" t="s">
        <v>20</v>
      </c>
      <c r="D1862" s="6" t="s">
        <v>38</v>
      </c>
      <c r="E1862" s="6" t="s">
        <v>98</v>
      </c>
      <c r="F1862" s="6" t="s">
        <v>75</v>
      </c>
      <c r="G1862" s="6" t="s">
        <v>34</v>
      </c>
      <c r="H1862" s="6" t="n">
        <v>4</v>
      </c>
      <c r="I1862" s="7" t="n">
        <v>299.980011</v>
      </c>
      <c r="J1862" s="6" t="n">
        <v>1</v>
      </c>
      <c r="K1862" s="7" t="n">
        <v>299.980011</v>
      </c>
      <c r="L1862" s="7" t="n">
        <v>51</v>
      </c>
      <c r="M1862" s="8" t="n">
        <v>0.170000002</v>
      </c>
      <c r="N1862" s="7" t="n">
        <v>67.23000336</v>
      </c>
      <c r="O1862" s="9" t="n">
        <v>0</v>
      </c>
    </row>
    <row r="1863" customFormat="false" ht="15" hidden="false" customHeight="true" outlineLevel="0" collapsed="false">
      <c r="A1863" s="6" t="n">
        <v>70622</v>
      </c>
      <c r="B1863" s="6" t="s">
        <v>19</v>
      </c>
      <c r="C1863" s="6" t="s">
        <v>49</v>
      </c>
      <c r="D1863" s="6" t="s">
        <v>21</v>
      </c>
      <c r="E1863" s="6" t="s">
        <v>65</v>
      </c>
      <c r="F1863" s="6" t="s">
        <v>102</v>
      </c>
      <c r="G1863" s="6" t="s">
        <v>34</v>
      </c>
      <c r="H1863" s="6" t="n">
        <v>4</v>
      </c>
      <c r="I1863" s="7" t="n">
        <v>1500</v>
      </c>
      <c r="J1863" s="6" t="n">
        <v>1</v>
      </c>
      <c r="K1863" s="7" t="n">
        <v>1500</v>
      </c>
      <c r="L1863" s="7" t="n">
        <v>180</v>
      </c>
      <c r="M1863" s="8" t="n">
        <v>0.119999997</v>
      </c>
      <c r="N1863" s="7" t="n">
        <v>330</v>
      </c>
      <c r="O1863" s="9" t="n">
        <v>0</v>
      </c>
    </row>
    <row r="1864" customFormat="false" ht="15" hidden="false" customHeight="true" outlineLevel="0" collapsed="false">
      <c r="A1864" s="6" t="n">
        <v>63439</v>
      </c>
      <c r="B1864" s="6" t="s">
        <v>46</v>
      </c>
      <c r="C1864" s="6" t="s">
        <v>49</v>
      </c>
      <c r="D1864" s="6" t="s">
        <v>21</v>
      </c>
      <c r="E1864" s="6" t="s">
        <v>65</v>
      </c>
      <c r="F1864" s="6" t="s">
        <v>71</v>
      </c>
      <c r="G1864" s="6" t="s">
        <v>34</v>
      </c>
      <c r="H1864" s="6" t="n">
        <v>2</v>
      </c>
      <c r="I1864" s="7" t="n">
        <v>199.9900055</v>
      </c>
      <c r="J1864" s="6" t="n">
        <v>1</v>
      </c>
      <c r="K1864" s="7" t="n">
        <v>199.9900055</v>
      </c>
      <c r="L1864" s="7" t="n">
        <v>26</v>
      </c>
      <c r="M1864" s="8" t="n">
        <v>0.129999995</v>
      </c>
      <c r="N1864" s="7" t="n">
        <v>60.90000153</v>
      </c>
      <c r="O1864" s="12" t="n">
        <v>1</v>
      </c>
    </row>
    <row r="1865" customFormat="false" ht="15" hidden="false" customHeight="true" outlineLevel="0" collapsed="false">
      <c r="A1865" s="6" t="n">
        <v>50003</v>
      </c>
      <c r="B1865" s="6" t="s">
        <v>26</v>
      </c>
      <c r="C1865" s="6" t="s">
        <v>49</v>
      </c>
      <c r="D1865" s="6" t="s">
        <v>38</v>
      </c>
      <c r="E1865" s="6" t="s">
        <v>92</v>
      </c>
      <c r="F1865" s="6" t="s">
        <v>58</v>
      </c>
      <c r="G1865" s="6" t="s">
        <v>44</v>
      </c>
      <c r="H1865" s="6" t="n">
        <v>1</v>
      </c>
      <c r="I1865" s="7" t="n">
        <v>49.97999954</v>
      </c>
      <c r="J1865" s="6" t="n">
        <v>4</v>
      </c>
      <c r="K1865" s="7" t="n">
        <v>199.9199982</v>
      </c>
      <c r="L1865" s="7" t="n">
        <v>29.98999977</v>
      </c>
      <c r="M1865" s="8" t="n">
        <v>0.150000006</v>
      </c>
      <c r="N1865" s="7" t="n">
        <v>-130.3399963</v>
      </c>
      <c r="O1865" s="12" t="n">
        <v>1</v>
      </c>
    </row>
    <row r="1866" customFormat="false" ht="15" hidden="false" customHeight="true" outlineLevel="0" collapsed="false">
      <c r="A1866" s="6" t="n">
        <v>27335</v>
      </c>
      <c r="B1866" s="6" t="s">
        <v>19</v>
      </c>
      <c r="C1866" s="6" t="s">
        <v>20</v>
      </c>
      <c r="D1866" s="6" t="s">
        <v>27</v>
      </c>
      <c r="E1866" s="6" t="s">
        <v>42</v>
      </c>
      <c r="F1866" s="6" t="s">
        <v>29</v>
      </c>
      <c r="G1866" s="6" t="s">
        <v>47</v>
      </c>
      <c r="H1866" s="6" t="n">
        <v>4</v>
      </c>
      <c r="I1866" s="7" t="n">
        <v>99.98999786</v>
      </c>
      <c r="J1866" s="6" t="n">
        <v>3</v>
      </c>
      <c r="K1866" s="7" t="n">
        <v>299.9700012</v>
      </c>
      <c r="L1866" s="7" t="n">
        <v>74.98999786</v>
      </c>
      <c r="M1866" s="8" t="n">
        <v>0.25</v>
      </c>
      <c r="N1866" s="7" t="n">
        <v>78.73999786</v>
      </c>
      <c r="O1866" s="12" t="n">
        <v>1</v>
      </c>
    </row>
    <row r="1867" customFormat="false" ht="15" hidden="false" customHeight="true" outlineLevel="0" collapsed="false">
      <c r="A1867" s="6" t="n">
        <v>17452</v>
      </c>
      <c r="B1867" s="6" t="s">
        <v>19</v>
      </c>
      <c r="C1867" s="6" t="s">
        <v>49</v>
      </c>
      <c r="D1867" s="6" t="s">
        <v>21</v>
      </c>
      <c r="E1867" s="6" t="s">
        <v>22</v>
      </c>
      <c r="F1867" s="6" t="s">
        <v>40</v>
      </c>
      <c r="G1867" s="6" t="s">
        <v>24</v>
      </c>
      <c r="H1867" s="6" t="n">
        <v>4</v>
      </c>
      <c r="I1867" s="7" t="n">
        <v>399.980011</v>
      </c>
      <c r="J1867" s="6" t="n">
        <v>1</v>
      </c>
      <c r="K1867" s="7" t="n">
        <v>399.980011</v>
      </c>
      <c r="L1867" s="7" t="n">
        <v>68</v>
      </c>
      <c r="M1867" s="8" t="n">
        <v>0.170000002</v>
      </c>
      <c r="N1867" s="7" t="n">
        <v>54.11000061</v>
      </c>
      <c r="O1867" s="9" t="n">
        <v>0</v>
      </c>
    </row>
    <row r="1868" customFormat="false" ht="15" hidden="false" customHeight="true" outlineLevel="0" collapsed="false">
      <c r="A1868" s="6" t="n">
        <v>4548</v>
      </c>
      <c r="B1868" s="6" t="s">
        <v>19</v>
      </c>
      <c r="C1868" s="6" t="s">
        <v>20</v>
      </c>
      <c r="D1868" s="6" t="s">
        <v>50</v>
      </c>
      <c r="E1868" s="6" t="s">
        <v>51</v>
      </c>
      <c r="F1868" s="6" t="s">
        <v>58</v>
      </c>
      <c r="G1868" s="6" t="s">
        <v>24</v>
      </c>
      <c r="H1868" s="6" t="n">
        <v>4</v>
      </c>
      <c r="I1868" s="7" t="n">
        <v>49.97999954</v>
      </c>
      <c r="J1868" s="6" t="n">
        <v>3</v>
      </c>
      <c r="K1868" s="7" t="n">
        <v>149.9400024</v>
      </c>
      <c r="L1868" s="7" t="n">
        <v>6</v>
      </c>
      <c r="M1868" s="8" t="n">
        <v>0.039999999</v>
      </c>
      <c r="N1868" s="7" t="n">
        <v>59.02000046</v>
      </c>
      <c r="O1868" s="9" t="n">
        <v>0</v>
      </c>
    </row>
    <row r="1869" customFormat="false" ht="15" hidden="false" customHeight="true" outlineLevel="0" collapsed="false">
      <c r="A1869" s="6" t="n">
        <v>6076</v>
      </c>
      <c r="B1869" s="6" t="s">
        <v>26</v>
      </c>
      <c r="C1869" s="6" t="s">
        <v>20</v>
      </c>
      <c r="D1869" s="6" t="s">
        <v>50</v>
      </c>
      <c r="E1869" s="6" t="s">
        <v>63</v>
      </c>
      <c r="F1869" s="6" t="s">
        <v>73</v>
      </c>
      <c r="G1869" s="6" t="s">
        <v>34</v>
      </c>
      <c r="H1869" s="6" t="n">
        <v>1</v>
      </c>
      <c r="I1869" s="7" t="n">
        <v>39.99000168</v>
      </c>
      <c r="J1869" s="6" t="n">
        <v>1</v>
      </c>
      <c r="K1869" s="7" t="n">
        <v>39.99000168</v>
      </c>
      <c r="L1869" s="7" t="n">
        <v>6.800000191</v>
      </c>
      <c r="M1869" s="8" t="n">
        <v>0.170000002</v>
      </c>
      <c r="N1869" s="7" t="n">
        <v>10.61999989</v>
      </c>
      <c r="O1869" s="12" t="n">
        <v>1</v>
      </c>
    </row>
    <row r="1870" customFormat="false" ht="15" hidden="false" customHeight="true" outlineLevel="0" collapsed="false">
      <c r="A1870" s="6" t="n">
        <v>7938</v>
      </c>
      <c r="B1870" s="6" t="s">
        <v>19</v>
      </c>
      <c r="C1870" s="6" t="s">
        <v>49</v>
      </c>
      <c r="D1870" s="6" t="s">
        <v>50</v>
      </c>
      <c r="E1870" s="6" t="s">
        <v>63</v>
      </c>
      <c r="F1870" s="6" t="s">
        <v>74</v>
      </c>
      <c r="G1870" s="6" t="s">
        <v>44</v>
      </c>
      <c r="H1870" s="6" t="n">
        <v>4</v>
      </c>
      <c r="I1870" s="7" t="n">
        <v>31.98999977</v>
      </c>
      <c r="J1870" s="6" t="n">
        <v>2</v>
      </c>
      <c r="K1870" s="7" t="n">
        <v>63.97999954</v>
      </c>
      <c r="L1870" s="7" t="n">
        <v>1.919999957</v>
      </c>
      <c r="M1870" s="8" t="n">
        <v>0.029999999</v>
      </c>
      <c r="N1870" s="7" t="n">
        <v>-93.08999634</v>
      </c>
      <c r="O1870" s="9" t="n">
        <v>0</v>
      </c>
    </row>
    <row r="1871" customFormat="false" ht="15" hidden="false" customHeight="true" outlineLevel="0" collapsed="false">
      <c r="A1871" s="6" t="n">
        <v>39076</v>
      </c>
      <c r="B1871" s="6" t="s">
        <v>46</v>
      </c>
      <c r="C1871" s="6" t="s">
        <v>20</v>
      </c>
      <c r="D1871" s="6" t="s">
        <v>31</v>
      </c>
      <c r="E1871" s="6" t="s">
        <v>86</v>
      </c>
      <c r="F1871" s="6" t="s">
        <v>57</v>
      </c>
      <c r="G1871" s="6" t="s">
        <v>34</v>
      </c>
      <c r="H1871" s="6" t="n">
        <v>2</v>
      </c>
      <c r="I1871" s="7" t="n">
        <v>50</v>
      </c>
      <c r="J1871" s="6" t="n">
        <v>3</v>
      </c>
      <c r="K1871" s="7" t="n">
        <v>150</v>
      </c>
      <c r="L1871" s="7" t="n">
        <v>30</v>
      </c>
      <c r="M1871" s="8" t="n">
        <v>0.200000003</v>
      </c>
      <c r="N1871" s="7" t="n">
        <v>60</v>
      </c>
      <c r="O1871" s="9" t="n">
        <v>0</v>
      </c>
    </row>
    <row r="1872" customFormat="false" ht="15" hidden="false" customHeight="true" outlineLevel="0" collapsed="false">
      <c r="A1872" s="6" t="n">
        <v>18592</v>
      </c>
      <c r="B1872" s="6" t="s">
        <v>46</v>
      </c>
      <c r="C1872" s="6" t="s">
        <v>20</v>
      </c>
      <c r="D1872" s="6" t="s">
        <v>21</v>
      </c>
      <c r="E1872" s="6" t="s">
        <v>64</v>
      </c>
      <c r="F1872" s="6" t="s">
        <v>75</v>
      </c>
      <c r="G1872" s="6" t="s">
        <v>44</v>
      </c>
      <c r="H1872" s="6" t="n">
        <v>2</v>
      </c>
      <c r="I1872" s="7" t="n">
        <v>299.980011</v>
      </c>
      <c r="J1872" s="6" t="n">
        <v>1</v>
      </c>
      <c r="K1872" s="7" t="n">
        <v>299.980011</v>
      </c>
      <c r="L1872" s="7" t="n">
        <v>9</v>
      </c>
      <c r="M1872" s="8" t="n">
        <v>0.029999999</v>
      </c>
      <c r="N1872" s="7" t="n">
        <v>125.1200027</v>
      </c>
      <c r="O1872" s="12" t="n">
        <v>1</v>
      </c>
    </row>
    <row r="1873" customFormat="false" ht="15" hidden="false" customHeight="true" outlineLevel="0" collapsed="false">
      <c r="A1873" s="6" t="n">
        <v>43939</v>
      </c>
      <c r="B1873" s="6" t="s">
        <v>19</v>
      </c>
      <c r="C1873" s="6" t="s">
        <v>20</v>
      </c>
      <c r="D1873" s="6" t="s">
        <v>21</v>
      </c>
      <c r="E1873" s="6" t="s">
        <v>66</v>
      </c>
      <c r="F1873" s="6" t="s">
        <v>43</v>
      </c>
      <c r="G1873" s="6" t="s">
        <v>34</v>
      </c>
      <c r="H1873" s="6" t="n">
        <v>4</v>
      </c>
      <c r="I1873" s="7" t="n">
        <v>15.98999977</v>
      </c>
      <c r="J1873" s="6" t="n">
        <v>3</v>
      </c>
      <c r="K1873" s="7" t="n">
        <v>47.97000122</v>
      </c>
      <c r="L1873" s="7" t="n">
        <v>0.479999989</v>
      </c>
      <c r="M1873" s="8" t="n">
        <v>0.01</v>
      </c>
      <c r="N1873" s="7" t="n">
        <v>-10.31000042</v>
      </c>
      <c r="O1873" s="12" t="n">
        <v>1</v>
      </c>
    </row>
    <row r="1874" customFormat="false" ht="15" hidden="false" customHeight="true" outlineLevel="0" collapsed="false">
      <c r="A1874" s="6" t="n">
        <v>42862</v>
      </c>
      <c r="B1874" s="6" t="s">
        <v>19</v>
      </c>
      <c r="C1874" s="6" t="s">
        <v>49</v>
      </c>
      <c r="D1874" s="6" t="s">
        <v>21</v>
      </c>
      <c r="E1874" s="6" t="s">
        <v>66</v>
      </c>
      <c r="F1874" s="6" t="s">
        <v>71</v>
      </c>
      <c r="G1874" s="6" t="s">
        <v>24</v>
      </c>
      <c r="H1874" s="6" t="n">
        <v>4</v>
      </c>
      <c r="I1874" s="7" t="n">
        <v>199.9900055</v>
      </c>
      <c r="J1874" s="6" t="n">
        <v>1</v>
      </c>
      <c r="K1874" s="7" t="n">
        <v>199.9900055</v>
      </c>
      <c r="L1874" s="7" t="n">
        <v>30</v>
      </c>
      <c r="M1874" s="8" t="n">
        <v>0.150000006</v>
      </c>
      <c r="N1874" s="7" t="n">
        <v>-36.20999908</v>
      </c>
      <c r="O1874" s="9" t="n">
        <v>0</v>
      </c>
    </row>
    <row r="1875" customFormat="false" ht="15" hidden="false" customHeight="true" outlineLevel="0" collapsed="false">
      <c r="A1875" s="6" t="n">
        <v>66313</v>
      </c>
      <c r="B1875" s="6" t="s">
        <v>46</v>
      </c>
      <c r="C1875" s="6" t="s">
        <v>20</v>
      </c>
      <c r="D1875" s="6" t="s">
        <v>21</v>
      </c>
      <c r="E1875" s="6" t="s">
        <v>22</v>
      </c>
      <c r="F1875" s="6" t="s">
        <v>75</v>
      </c>
      <c r="G1875" s="6" t="s">
        <v>24</v>
      </c>
      <c r="H1875" s="6" t="n">
        <v>2</v>
      </c>
      <c r="I1875" s="7" t="n">
        <v>299.980011</v>
      </c>
      <c r="J1875" s="6" t="n">
        <v>1</v>
      </c>
      <c r="K1875" s="7" t="n">
        <v>299.980011</v>
      </c>
      <c r="L1875" s="7" t="n">
        <v>45</v>
      </c>
      <c r="M1875" s="8" t="n">
        <v>0.150000006</v>
      </c>
      <c r="N1875" s="7" t="n">
        <v>119.8399963</v>
      </c>
      <c r="O1875" s="12" t="n">
        <v>1</v>
      </c>
    </row>
    <row r="1876" customFormat="false" ht="15" hidden="false" customHeight="true" outlineLevel="0" collapsed="false">
      <c r="A1876" s="6" t="n">
        <v>63510</v>
      </c>
      <c r="B1876" s="6" t="s">
        <v>19</v>
      </c>
      <c r="C1876" s="6" t="s">
        <v>20</v>
      </c>
      <c r="D1876" s="6" t="s">
        <v>21</v>
      </c>
      <c r="E1876" s="6" t="s">
        <v>65</v>
      </c>
      <c r="F1876" s="6" t="s">
        <v>40</v>
      </c>
      <c r="G1876" s="6" t="s">
        <v>44</v>
      </c>
      <c r="H1876" s="6" t="n">
        <v>4</v>
      </c>
      <c r="I1876" s="7" t="n">
        <v>399.980011</v>
      </c>
      <c r="J1876" s="6" t="n">
        <v>1</v>
      </c>
      <c r="K1876" s="7" t="n">
        <v>399.980011</v>
      </c>
      <c r="L1876" s="7" t="n">
        <v>80</v>
      </c>
      <c r="M1876" s="8" t="n">
        <v>0.200000003</v>
      </c>
      <c r="N1876" s="7" t="n">
        <v>80</v>
      </c>
      <c r="O1876" s="12" t="n">
        <v>1</v>
      </c>
    </row>
    <row r="1877" customFormat="false" ht="15" hidden="false" customHeight="true" outlineLevel="0" collapsed="false">
      <c r="A1877" s="6" t="n">
        <v>39631</v>
      </c>
      <c r="B1877" s="6" t="s">
        <v>19</v>
      </c>
      <c r="C1877" s="6" t="s">
        <v>49</v>
      </c>
      <c r="D1877" s="6" t="s">
        <v>31</v>
      </c>
      <c r="E1877" s="6" t="s">
        <v>32</v>
      </c>
      <c r="F1877" s="6" t="s">
        <v>23</v>
      </c>
      <c r="G1877" s="6" t="s">
        <v>44</v>
      </c>
      <c r="H1877" s="6" t="n">
        <v>4</v>
      </c>
      <c r="I1877" s="7" t="n">
        <v>129.9900055</v>
      </c>
      <c r="J1877" s="6" t="n">
        <v>1</v>
      </c>
      <c r="K1877" s="7" t="n">
        <v>129.9900055</v>
      </c>
      <c r="L1877" s="7" t="n">
        <v>26</v>
      </c>
      <c r="M1877" s="8" t="n">
        <v>0.200000003</v>
      </c>
      <c r="N1877" s="7" t="n">
        <v>37.75</v>
      </c>
      <c r="O1877" s="9" t="n">
        <v>0</v>
      </c>
    </row>
    <row r="1878" customFormat="false" ht="15" hidden="false" customHeight="true" outlineLevel="0" collapsed="false">
      <c r="A1878" s="6" t="n">
        <v>67789</v>
      </c>
      <c r="B1878" s="6" t="s">
        <v>19</v>
      </c>
      <c r="C1878" s="6" t="s">
        <v>37</v>
      </c>
      <c r="D1878" s="6" t="s">
        <v>21</v>
      </c>
      <c r="E1878" s="6" t="s">
        <v>65</v>
      </c>
      <c r="F1878" s="6" t="s">
        <v>40</v>
      </c>
      <c r="G1878" s="6" t="s">
        <v>34</v>
      </c>
      <c r="H1878" s="6" t="n">
        <v>4</v>
      </c>
      <c r="I1878" s="7" t="n">
        <v>399.980011</v>
      </c>
      <c r="J1878" s="6" t="n">
        <v>1</v>
      </c>
      <c r="K1878" s="7" t="n">
        <v>399.980011</v>
      </c>
      <c r="L1878" s="7" t="n">
        <v>100</v>
      </c>
      <c r="M1878" s="8" t="n">
        <v>0.25</v>
      </c>
      <c r="N1878" s="7" t="n">
        <v>134.9900055</v>
      </c>
      <c r="O1878" s="12" t="n">
        <v>1</v>
      </c>
    </row>
    <row r="1879" customFormat="false" ht="15" hidden="false" customHeight="true" outlineLevel="0" collapsed="false">
      <c r="A1879" s="6" t="n">
        <v>35604</v>
      </c>
      <c r="B1879" s="6" t="s">
        <v>19</v>
      </c>
      <c r="C1879" s="6" t="s">
        <v>20</v>
      </c>
      <c r="D1879" s="6" t="s">
        <v>31</v>
      </c>
      <c r="E1879" s="6" t="s">
        <v>56</v>
      </c>
      <c r="F1879" s="6" t="s">
        <v>23</v>
      </c>
      <c r="G1879" s="6" t="s">
        <v>44</v>
      </c>
      <c r="H1879" s="6" t="n">
        <v>4</v>
      </c>
      <c r="I1879" s="7" t="n">
        <v>129.9900055</v>
      </c>
      <c r="J1879" s="6" t="n">
        <v>1</v>
      </c>
      <c r="K1879" s="7" t="n">
        <v>129.9900055</v>
      </c>
      <c r="L1879" s="7" t="n">
        <v>11.69999981</v>
      </c>
      <c r="M1879" s="8" t="n">
        <v>0.090000004</v>
      </c>
      <c r="N1879" s="7" t="n">
        <v>40.22000122</v>
      </c>
      <c r="O1879" s="12" t="n">
        <v>1</v>
      </c>
    </row>
    <row r="1880" customFormat="false" ht="15" hidden="false" customHeight="true" outlineLevel="0" collapsed="false">
      <c r="A1880" s="6" t="n">
        <v>9340</v>
      </c>
      <c r="B1880" s="6" t="s">
        <v>19</v>
      </c>
      <c r="C1880" s="6" t="s">
        <v>20</v>
      </c>
      <c r="D1880" s="6" t="s">
        <v>50</v>
      </c>
      <c r="E1880" s="6" t="s">
        <v>51</v>
      </c>
      <c r="F1880" s="6" t="s">
        <v>23</v>
      </c>
      <c r="G1880" s="6" t="s">
        <v>44</v>
      </c>
      <c r="H1880" s="6" t="n">
        <v>4</v>
      </c>
      <c r="I1880" s="7" t="n">
        <v>129.9900055</v>
      </c>
      <c r="J1880" s="6" t="n">
        <v>1</v>
      </c>
      <c r="K1880" s="7" t="n">
        <v>129.9900055</v>
      </c>
      <c r="L1880" s="7" t="n">
        <v>20.79999924</v>
      </c>
      <c r="M1880" s="8" t="n">
        <v>0.159999996</v>
      </c>
      <c r="N1880" s="7" t="n">
        <v>31.67000008</v>
      </c>
      <c r="O1880" s="12" t="n">
        <v>1</v>
      </c>
    </row>
    <row r="1881" customFormat="false" ht="15" hidden="false" customHeight="true" outlineLevel="0" collapsed="false">
      <c r="A1881" s="6" t="n">
        <v>38558</v>
      </c>
      <c r="B1881" s="6" t="s">
        <v>19</v>
      </c>
      <c r="C1881" s="6" t="s">
        <v>20</v>
      </c>
      <c r="D1881" s="6" t="s">
        <v>31</v>
      </c>
      <c r="E1881" s="6" t="s">
        <v>56</v>
      </c>
      <c r="F1881" s="6" t="s">
        <v>33</v>
      </c>
      <c r="G1881" s="6" t="s">
        <v>24</v>
      </c>
      <c r="H1881" s="6" t="n">
        <v>4</v>
      </c>
      <c r="I1881" s="7" t="n">
        <v>59.99000168</v>
      </c>
      <c r="J1881" s="6" t="n">
        <v>1</v>
      </c>
      <c r="K1881" s="7" t="n">
        <v>59.99000168</v>
      </c>
      <c r="L1881" s="7" t="n">
        <v>9</v>
      </c>
      <c r="M1881" s="8" t="n">
        <v>0.150000006</v>
      </c>
      <c r="N1881" s="7" t="n">
        <v>-9.479999542</v>
      </c>
      <c r="O1881" s="9" t="n">
        <v>0</v>
      </c>
    </row>
    <row r="1882" customFormat="false" ht="15" hidden="false" customHeight="true" outlineLevel="0" collapsed="false">
      <c r="A1882" s="6" t="n">
        <v>68230</v>
      </c>
      <c r="B1882" s="6" t="s">
        <v>19</v>
      </c>
      <c r="C1882" s="6" t="s">
        <v>37</v>
      </c>
      <c r="D1882" s="6" t="s">
        <v>21</v>
      </c>
      <c r="E1882" s="6" t="s">
        <v>65</v>
      </c>
      <c r="F1882" s="6" t="s">
        <v>71</v>
      </c>
      <c r="G1882" s="6" t="s">
        <v>47</v>
      </c>
      <c r="H1882" s="6" t="n">
        <v>4</v>
      </c>
      <c r="I1882" s="7" t="n">
        <v>199.9900055</v>
      </c>
      <c r="J1882" s="6" t="n">
        <v>1</v>
      </c>
      <c r="K1882" s="7" t="n">
        <v>199.9900055</v>
      </c>
      <c r="L1882" s="7" t="n">
        <v>20</v>
      </c>
      <c r="M1882" s="8" t="n">
        <v>0.100000001</v>
      </c>
      <c r="N1882" s="7" t="n">
        <v>54</v>
      </c>
      <c r="O1882" s="12" t="n">
        <v>1</v>
      </c>
    </row>
    <row r="1883" customFormat="false" ht="15" hidden="false" customHeight="true" outlineLevel="0" collapsed="false">
      <c r="A1883" s="6" t="n">
        <v>17417</v>
      </c>
      <c r="B1883" s="6" t="s">
        <v>19</v>
      </c>
      <c r="C1883" s="6" t="s">
        <v>20</v>
      </c>
      <c r="D1883" s="6" t="s">
        <v>21</v>
      </c>
      <c r="E1883" s="6" t="s">
        <v>22</v>
      </c>
      <c r="F1883" s="6" t="s">
        <v>75</v>
      </c>
      <c r="G1883" s="6" t="s">
        <v>44</v>
      </c>
      <c r="H1883" s="6" t="n">
        <v>4</v>
      </c>
      <c r="I1883" s="7" t="n">
        <v>299.980011</v>
      </c>
      <c r="J1883" s="6" t="n">
        <v>1</v>
      </c>
      <c r="K1883" s="7" t="n">
        <v>299.980011</v>
      </c>
      <c r="L1883" s="7" t="n">
        <v>15</v>
      </c>
      <c r="M1883" s="8" t="n">
        <v>0.050000001</v>
      </c>
      <c r="N1883" s="7" t="n">
        <v>-57</v>
      </c>
      <c r="O1883" s="9" t="n">
        <v>0</v>
      </c>
    </row>
    <row r="1884" customFormat="false" ht="15" hidden="false" customHeight="true" outlineLevel="0" collapsed="false">
      <c r="A1884" s="6" t="n">
        <v>25398</v>
      </c>
      <c r="B1884" s="6" t="s">
        <v>19</v>
      </c>
      <c r="C1884" s="6" t="s">
        <v>20</v>
      </c>
      <c r="D1884" s="6" t="s">
        <v>27</v>
      </c>
      <c r="E1884" s="6" t="s">
        <v>69</v>
      </c>
      <c r="F1884" s="6" t="s">
        <v>33</v>
      </c>
      <c r="G1884" s="6" t="s">
        <v>34</v>
      </c>
      <c r="H1884" s="6" t="n">
        <v>4</v>
      </c>
      <c r="I1884" s="7" t="n">
        <v>59.99000168</v>
      </c>
      <c r="J1884" s="6" t="n">
        <v>1</v>
      </c>
      <c r="K1884" s="7" t="n">
        <v>59.99000168</v>
      </c>
      <c r="L1884" s="7" t="n">
        <v>6</v>
      </c>
      <c r="M1884" s="8" t="n">
        <v>0.100000001</v>
      </c>
      <c r="N1884" s="7" t="n">
        <v>24.29999924</v>
      </c>
      <c r="O1884" s="9" t="n">
        <v>0</v>
      </c>
    </row>
    <row r="1885" customFormat="false" ht="15" hidden="false" customHeight="true" outlineLevel="0" collapsed="false">
      <c r="A1885" s="6" t="n">
        <v>41657</v>
      </c>
      <c r="B1885" s="6" t="s">
        <v>19</v>
      </c>
      <c r="C1885" s="6" t="s">
        <v>20</v>
      </c>
      <c r="D1885" s="6" t="s">
        <v>21</v>
      </c>
      <c r="E1885" s="6" t="s">
        <v>66</v>
      </c>
      <c r="F1885" s="6" t="s">
        <v>29</v>
      </c>
      <c r="G1885" s="6" t="s">
        <v>34</v>
      </c>
      <c r="H1885" s="6" t="n">
        <v>4</v>
      </c>
      <c r="I1885" s="7" t="n">
        <v>99.98999786</v>
      </c>
      <c r="J1885" s="6" t="n">
        <v>4</v>
      </c>
      <c r="K1885" s="7" t="n">
        <v>399.9599915</v>
      </c>
      <c r="L1885" s="7" t="n">
        <v>99.98999786</v>
      </c>
      <c r="M1885" s="8" t="n">
        <v>0.25</v>
      </c>
      <c r="N1885" s="7" t="n">
        <v>101.3899994</v>
      </c>
      <c r="O1885" s="9" t="n">
        <v>0</v>
      </c>
    </row>
    <row r="1886" customFormat="false" ht="15" hidden="false" customHeight="true" outlineLevel="0" collapsed="false">
      <c r="A1886" s="6" t="n">
        <v>27769</v>
      </c>
      <c r="B1886" s="6" t="s">
        <v>46</v>
      </c>
      <c r="C1886" s="6" t="s">
        <v>37</v>
      </c>
      <c r="D1886" s="6" t="s">
        <v>27</v>
      </c>
      <c r="E1886" s="6" t="s">
        <v>28</v>
      </c>
      <c r="F1886" s="6" t="s">
        <v>57</v>
      </c>
      <c r="G1886" s="6" t="s">
        <v>47</v>
      </c>
      <c r="H1886" s="6" t="n">
        <v>2</v>
      </c>
      <c r="I1886" s="7" t="n">
        <v>50</v>
      </c>
      <c r="J1886" s="6" t="n">
        <v>2</v>
      </c>
      <c r="K1886" s="7" t="n">
        <v>100</v>
      </c>
      <c r="L1886" s="7" t="n">
        <v>4</v>
      </c>
      <c r="M1886" s="8" t="n">
        <v>0.039999999</v>
      </c>
      <c r="N1886" s="7" t="n">
        <v>32.45000076</v>
      </c>
      <c r="O1886" s="12" t="n">
        <v>1</v>
      </c>
    </row>
    <row r="1887" customFormat="false" ht="15" hidden="false" customHeight="true" outlineLevel="0" collapsed="false">
      <c r="A1887" s="6" t="n">
        <v>15981</v>
      </c>
      <c r="B1887" s="6" t="s">
        <v>19</v>
      </c>
      <c r="C1887" s="6" t="s">
        <v>20</v>
      </c>
      <c r="D1887" s="6" t="s">
        <v>21</v>
      </c>
      <c r="E1887" s="6" t="s">
        <v>64</v>
      </c>
      <c r="F1887" s="6" t="s">
        <v>57</v>
      </c>
      <c r="G1887" s="6" t="s">
        <v>24</v>
      </c>
      <c r="H1887" s="6" t="n">
        <v>4</v>
      </c>
      <c r="I1887" s="7" t="n">
        <v>50</v>
      </c>
      <c r="J1887" s="6" t="n">
        <v>1</v>
      </c>
      <c r="K1887" s="7" t="n">
        <v>50</v>
      </c>
      <c r="L1887" s="7" t="n">
        <v>0.5</v>
      </c>
      <c r="M1887" s="8" t="n">
        <v>0.01</v>
      </c>
      <c r="N1887" s="7" t="n">
        <v>3.119999886</v>
      </c>
      <c r="O1887" s="9" t="n">
        <v>0</v>
      </c>
    </row>
    <row r="1888" customFormat="false" ht="15" hidden="false" customHeight="true" outlineLevel="0" collapsed="false">
      <c r="A1888" s="6" t="n">
        <v>19803</v>
      </c>
      <c r="B1888" s="6" t="s">
        <v>26</v>
      </c>
      <c r="C1888" s="6" t="s">
        <v>37</v>
      </c>
      <c r="D1888" s="6" t="s">
        <v>21</v>
      </c>
      <c r="E1888" s="6" t="s">
        <v>64</v>
      </c>
      <c r="F1888" s="6" t="s">
        <v>29</v>
      </c>
      <c r="G1888" s="6" t="s">
        <v>34</v>
      </c>
      <c r="H1888" s="6" t="n">
        <v>1</v>
      </c>
      <c r="I1888" s="7" t="n">
        <v>99.98999786</v>
      </c>
      <c r="J1888" s="6" t="n">
        <v>4</v>
      </c>
      <c r="K1888" s="7" t="n">
        <v>399.9599915</v>
      </c>
      <c r="L1888" s="7" t="n">
        <v>40</v>
      </c>
      <c r="M1888" s="8" t="n">
        <v>0.100000001</v>
      </c>
      <c r="N1888" s="7" t="n">
        <v>169.1799927</v>
      </c>
      <c r="O1888" s="12" t="n">
        <v>1</v>
      </c>
    </row>
    <row r="1889" customFormat="false" ht="15" hidden="false" customHeight="true" outlineLevel="0" collapsed="false">
      <c r="A1889" s="6" t="n">
        <v>41732</v>
      </c>
      <c r="B1889" s="6" t="s">
        <v>19</v>
      </c>
      <c r="C1889" s="6" t="s">
        <v>37</v>
      </c>
      <c r="D1889" s="6" t="s">
        <v>38</v>
      </c>
      <c r="E1889" s="6" t="s">
        <v>98</v>
      </c>
      <c r="F1889" s="6" t="s">
        <v>58</v>
      </c>
      <c r="G1889" s="6" t="s">
        <v>24</v>
      </c>
      <c r="H1889" s="6" t="n">
        <v>4</v>
      </c>
      <c r="I1889" s="7" t="n">
        <v>49.97999954</v>
      </c>
      <c r="J1889" s="6" t="n">
        <v>1</v>
      </c>
      <c r="K1889" s="7" t="n">
        <v>49.97999954</v>
      </c>
      <c r="L1889" s="7" t="n">
        <v>8.5</v>
      </c>
      <c r="M1889" s="8" t="n">
        <v>0.170000002</v>
      </c>
      <c r="N1889" s="7" t="n">
        <v>20.32999992</v>
      </c>
      <c r="O1889" s="9" t="n">
        <v>0</v>
      </c>
    </row>
    <row r="1890" customFormat="false" ht="15" hidden="false" customHeight="true" outlineLevel="0" collapsed="false">
      <c r="A1890" s="6" t="n">
        <v>39667</v>
      </c>
      <c r="B1890" s="6" t="s">
        <v>46</v>
      </c>
      <c r="C1890" s="6" t="s">
        <v>37</v>
      </c>
      <c r="D1890" s="6" t="s">
        <v>31</v>
      </c>
      <c r="E1890" s="6" t="s">
        <v>56</v>
      </c>
      <c r="F1890" s="6" t="s">
        <v>75</v>
      </c>
      <c r="G1890" s="6" t="s">
        <v>34</v>
      </c>
      <c r="H1890" s="6" t="n">
        <v>2</v>
      </c>
      <c r="I1890" s="7" t="n">
        <v>299.980011</v>
      </c>
      <c r="J1890" s="6" t="n">
        <v>1</v>
      </c>
      <c r="K1890" s="7" t="n">
        <v>299.980011</v>
      </c>
      <c r="L1890" s="7" t="n">
        <v>0</v>
      </c>
      <c r="M1890" s="8" t="n">
        <v>0</v>
      </c>
      <c r="N1890" s="7" t="n">
        <v>-200.0899963</v>
      </c>
      <c r="O1890" s="12" t="n">
        <v>1</v>
      </c>
    </row>
    <row r="1891" customFormat="false" ht="15" hidden="false" customHeight="true" outlineLevel="0" collapsed="false">
      <c r="A1891" s="6" t="n">
        <v>50669</v>
      </c>
      <c r="B1891" s="6" t="s">
        <v>19</v>
      </c>
      <c r="C1891" s="6" t="s">
        <v>20</v>
      </c>
      <c r="D1891" s="6" t="s">
        <v>21</v>
      </c>
      <c r="E1891" s="6" t="s">
        <v>64</v>
      </c>
      <c r="F1891" s="6" t="s">
        <v>40</v>
      </c>
      <c r="G1891" s="6" t="s">
        <v>34</v>
      </c>
      <c r="H1891" s="6" t="n">
        <v>4</v>
      </c>
      <c r="I1891" s="7" t="n">
        <v>399.980011</v>
      </c>
      <c r="J1891" s="6" t="n">
        <v>1</v>
      </c>
      <c r="K1891" s="7" t="n">
        <v>399.980011</v>
      </c>
      <c r="L1891" s="7" t="n">
        <v>4</v>
      </c>
      <c r="M1891" s="8" t="n">
        <v>0.01</v>
      </c>
      <c r="N1891" s="7" t="n">
        <v>190.0700073</v>
      </c>
      <c r="O1891" s="12" t="n">
        <v>1</v>
      </c>
    </row>
    <row r="1892" customFormat="false" ht="15" hidden="false" customHeight="true" outlineLevel="0" collapsed="false">
      <c r="A1892" s="6" t="n">
        <v>3873</v>
      </c>
      <c r="B1892" s="6" t="s">
        <v>26</v>
      </c>
      <c r="C1892" s="6" t="s">
        <v>20</v>
      </c>
      <c r="D1892" s="6" t="s">
        <v>50</v>
      </c>
      <c r="E1892" s="6" t="s">
        <v>51</v>
      </c>
      <c r="F1892" s="6" t="s">
        <v>33</v>
      </c>
      <c r="G1892" s="6" t="s">
        <v>44</v>
      </c>
      <c r="H1892" s="6" t="n">
        <v>1</v>
      </c>
      <c r="I1892" s="7" t="n">
        <v>59.99000168</v>
      </c>
      <c r="J1892" s="6" t="n">
        <v>4</v>
      </c>
      <c r="K1892" s="7" t="n">
        <v>239.9600067</v>
      </c>
      <c r="L1892" s="7" t="n">
        <v>24</v>
      </c>
      <c r="M1892" s="8" t="n">
        <v>0.100000001</v>
      </c>
      <c r="N1892" s="7" t="n">
        <v>58.31000137</v>
      </c>
      <c r="O1892" s="12" t="n">
        <v>1</v>
      </c>
    </row>
    <row r="1893" customFormat="false" ht="15" hidden="false" customHeight="true" outlineLevel="0" collapsed="false">
      <c r="A1893" s="6" t="n">
        <v>71436</v>
      </c>
      <c r="B1893" s="6" t="s">
        <v>26</v>
      </c>
      <c r="C1893" s="6" t="s">
        <v>37</v>
      </c>
      <c r="D1893" s="6" t="s">
        <v>21</v>
      </c>
      <c r="E1893" s="6" t="s">
        <v>65</v>
      </c>
      <c r="F1893" s="6" t="s">
        <v>113</v>
      </c>
      <c r="G1893" s="6" t="s">
        <v>34</v>
      </c>
      <c r="H1893" s="6" t="n">
        <v>1</v>
      </c>
      <c r="I1893" s="7" t="n">
        <v>164.3800049</v>
      </c>
      <c r="J1893" s="6" t="n">
        <v>1</v>
      </c>
      <c r="K1893" s="7" t="n">
        <v>164.3800049</v>
      </c>
      <c r="L1893" s="7" t="n">
        <v>16.44000053</v>
      </c>
      <c r="M1893" s="8" t="n">
        <v>0.100000001</v>
      </c>
      <c r="N1893" s="7" t="n">
        <v>51.77999878</v>
      </c>
      <c r="O1893" s="12" t="n">
        <v>1</v>
      </c>
    </row>
    <row r="1894" customFormat="false" ht="15" hidden="false" customHeight="true" outlineLevel="0" collapsed="false">
      <c r="A1894" s="6" t="n">
        <v>32740</v>
      </c>
      <c r="B1894" s="6" t="s">
        <v>19</v>
      </c>
      <c r="C1894" s="6" t="s">
        <v>49</v>
      </c>
      <c r="D1894" s="6" t="s">
        <v>31</v>
      </c>
      <c r="E1894" s="6" t="s">
        <v>56</v>
      </c>
      <c r="F1894" s="6" t="s">
        <v>33</v>
      </c>
      <c r="G1894" s="6" t="s">
        <v>47</v>
      </c>
      <c r="H1894" s="6" t="n">
        <v>4</v>
      </c>
      <c r="I1894" s="7" t="n">
        <v>59.99000168</v>
      </c>
      <c r="J1894" s="6" t="n">
        <v>3</v>
      </c>
      <c r="K1894" s="7" t="n">
        <v>179.9700012</v>
      </c>
      <c r="L1894" s="7" t="n">
        <v>30.59000015</v>
      </c>
      <c r="M1894" s="8" t="n">
        <v>0.170000002</v>
      </c>
      <c r="N1894" s="7" t="n">
        <v>70.20999908</v>
      </c>
      <c r="O1894" s="12" t="n">
        <v>1</v>
      </c>
    </row>
    <row r="1895" customFormat="false" ht="15" hidden="false" customHeight="true" outlineLevel="0" collapsed="false">
      <c r="A1895" s="6" t="n">
        <v>9462</v>
      </c>
      <c r="B1895" s="6" t="s">
        <v>26</v>
      </c>
      <c r="C1895" s="6" t="s">
        <v>37</v>
      </c>
      <c r="D1895" s="6" t="s">
        <v>50</v>
      </c>
      <c r="E1895" s="6" t="s">
        <v>51</v>
      </c>
      <c r="F1895" s="6" t="s">
        <v>33</v>
      </c>
      <c r="G1895" s="6" t="s">
        <v>24</v>
      </c>
      <c r="H1895" s="6" t="n">
        <v>1</v>
      </c>
      <c r="I1895" s="7" t="n">
        <v>59.99000168</v>
      </c>
      <c r="J1895" s="6" t="n">
        <v>4</v>
      </c>
      <c r="K1895" s="7" t="n">
        <v>239.9600067</v>
      </c>
      <c r="L1895" s="7" t="n">
        <v>16.79999924</v>
      </c>
      <c r="M1895" s="8" t="n">
        <v>0.07</v>
      </c>
      <c r="N1895" s="7" t="n">
        <v>58.02000046</v>
      </c>
      <c r="O1895" s="12" t="n">
        <v>1</v>
      </c>
    </row>
    <row r="1896" customFormat="false" ht="15" hidden="false" customHeight="true" outlineLevel="0" collapsed="false">
      <c r="A1896" s="6" t="n">
        <v>44546</v>
      </c>
      <c r="B1896" s="6" t="s">
        <v>19</v>
      </c>
      <c r="C1896" s="6" t="s">
        <v>37</v>
      </c>
      <c r="D1896" s="6" t="s">
        <v>38</v>
      </c>
      <c r="E1896" s="6" t="s">
        <v>92</v>
      </c>
      <c r="F1896" s="6" t="s">
        <v>74</v>
      </c>
      <c r="G1896" s="6" t="s">
        <v>34</v>
      </c>
      <c r="H1896" s="6" t="n">
        <v>4</v>
      </c>
      <c r="I1896" s="7" t="n">
        <v>31.98999977</v>
      </c>
      <c r="J1896" s="6" t="n">
        <v>5</v>
      </c>
      <c r="K1896" s="7" t="n">
        <v>159.9499969</v>
      </c>
      <c r="L1896" s="7" t="n">
        <v>14.39999962</v>
      </c>
      <c r="M1896" s="8" t="n">
        <v>0.090000004</v>
      </c>
      <c r="N1896" s="7" t="n">
        <v>54.58000183</v>
      </c>
      <c r="O1896" s="9" t="n">
        <v>0</v>
      </c>
    </row>
    <row r="1897" customFormat="false" ht="15" hidden="false" customHeight="true" outlineLevel="0" collapsed="false">
      <c r="A1897" s="6" t="n">
        <v>67987</v>
      </c>
      <c r="B1897" s="6" t="s">
        <v>19</v>
      </c>
      <c r="C1897" s="6" t="s">
        <v>20</v>
      </c>
      <c r="D1897" s="6" t="s">
        <v>21</v>
      </c>
      <c r="E1897" s="6" t="s">
        <v>64</v>
      </c>
      <c r="F1897" s="6" t="s">
        <v>57</v>
      </c>
      <c r="G1897" s="6" t="s">
        <v>47</v>
      </c>
      <c r="H1897" s="6" t="n">
        <v>4</v>
      </c>
      <c r="I1897" s="7" t="n">
        <v>50</v>
      </c>
      <c r="J1897" s="6" t="n">
        <v>5</v>
      </c>
      <c r="K1897" s="7" t="n">
        <v>250</v>
      </c>
      <c r="L1897" s="7" t="n">
        <v>13.75</v>
      </c>
      <c r="M1897" s="8" t="n">
        <v>0.059999999</v>
      </c>
      <c r="N1897" s="7" t="n">
        <v>89.77999878</v>
      </c>
      <c r="O1897" s="9" t="n">
        <v>0</v>
      </c>
    </row>
    <row r="1898" customFormat="false" ht="15" hidden="false" customHeight="true" outlineLevel="0" collapsed="false">
      <c r="A1898" s="6" t="n">
        <v>59878</v>
      </c>
      <c r="B1898" s="6" t="s">
        <v>19</v>
      </c>
      <c r="C1898" s="6" t="s">
        <v>37</v>
      </c>
      <c r="D1898" s="6" t="s">
        <v>50</v>
      </c>
      <c r="E1898" s="6" t="s">
        <v>51</v>
      </c>
      <c r="F1898" s="6" t="s">
        <v>71</v>
      </c>
      <c r="G1898" s="6" t="s">
        <v>34</v>
      </c>
      <c r="H1898" s="6" t="n">
        <v>4</v>
      </c>
      <c r="I1898" s="7" t="n">
        <v>199.9900055</v>
      </c>
      <c r="J1898" s="6" t="n">
        <v>1</v>
      </c>
      <c r="K1898" s="7" t="n">
        <v>199.9900055</v>
      </c>
      <c r="L1898" s="7" t="n">
        <v>4</v>
      </c>
      <c r="M1898" s="8" t="n">
        <v>0.02</v>
      </c>
      <c r="N1898" s="7" t="n">
        <v>88.19999695</v>
      </c>
      <c r="O1898" s="9" t="n">
        <v>0</v>
      </c>
    </row>
    <row r="1899" customFormat="false" ht="15" hidden="false" customHeight="true" outlineLevel="0" collapsed="false">
      <c r="A1899" s="6" t="n">
        <v>61094</v>
      </c>
      <c r="B1899" s="6" t="s">
        <v>46</v>
      </c>
      <c r="C1899" s="6" t="s">
        <v>49</v>
      </c>
      <c r="D1899" s="6" t="s">
        <v>50</v>
      </c>
      <c r="E1899" s="6" t="s">
        <v>51</v>
      </c>
      <c r="F1899" s="6" t="s">
        <v>23</v>
      </c>
      <c r="G1899" s="6" t="s">
        <v>44</v>
      </c>
      <c r="H1899" s="6" t="n">
        <v>2</v>
      </c>
      <c r="I1899" s="7" t="n">
        <v>129.9900055</v>
      </c>
      <c r="J1899" s="6" t="n">
        <v>1</v>
      </c>
      <c r="K1899" s="7" t="n">
        <v>129.9900055</v>
      </c>
      <c r="L1899" s="7" t="n">
        <v>19.5</v>
      </c>
      <c r="M1899" s="8" t="n">
        <v>0.150000006</v>
      </c>
      <c r="N1899" s="7" t="n">
        <v>-46.18999863</v>
      </c>
      <c r="O1899" s="12" t="n">
        <v>1</v>
      </c>
    </row>
    <row r="1900" customFormat="false" ht="15" hidden="false" customHeight="true" outlineLevel="0" collapsed="false">
      <c r="A1900" s="6" t="n">
        <v>16017</v>
      </c>
      <c r="B1900" s="6" t="s">
        <v>26</v>
      </c>
      <c r="C1900" s="6" t="s">
        <v>20</v>
      </c>
      <c r="D1900" s="6" t="s">
        <v>21</v>
      </c>
      <c r="E1900" s="6" t="s">
        <v>65</v>
      </c>
      <c r="F1900" s="6" t="s">
        <v>40</v>
      </c>
      <c r="G1900" s="6" t="s">
        <v>24</v>
      </c>
      <c r="H1900" s="6" t="n">
        <v>1</v>
      </c>
      <c r="I1900" s="7" t="n">
        <v>399.980011</v>
      </c>
      <c r="J1900" s="6" t="n">
        <v>1</v>
      </c>
      <c r="K1900" s="7" t="n">
        <v>399.980011</v>
      </c>
      <c r="L1900" s="7" t="n">
        <v>28</v>
      </c>
      <c r="M1900" s="8" t="n">
        <v>0.07</v>
      </c>
      <c r="N1900" s="7" t="n">
        <v>130.1900024</v>
      </c>
      <c r="O1900" s="12" t="n">
        <v>1</v>
      </c>
    </row>
    <row r="1901" customFormat="false" ht="15" hidden="false" customHeight="true" outlineLevel="0" collapsed="false">
      <c r="A1901" s="6" t="n">
        <v>22580</v>
      </c>
      <c r="B1901" s="6" t="s">
        <v>19</v>
      </c>
      <c r="C1901" s="6" t="s">
        <v>37</v>
      </c>
      <c r="D1901" s="6" t="s">
        <v>27</v>
      </c>
      <c r="E1901" s="6" t="s">
        <v>28</v>
      </c>
      <c r="F1901" s="6" t="s">
        <v>75</v>
      </c>
      <c r="G1901" s="6" t="s">
        <v>34</v>
      </c>
      <c r="H1901" s="6" t="n">
        <v>4</v>
      </c>
      <c r="I1901" s="7" t="n">
        <v>299.980011</v>
      </c>
      <c r="J1901" s="6" t="n">
        <v>1</v>
      </c>
      <c r="K1901" s="7" t="n">
        <v>299.980011</v>
      </c>
      <c r="L1901" s="7" t="n">
        <v>39</v>
      </c>
      <c r="M1901" s="8" t="n">
        <v>0.129999995</v>
      </c>
      <c r="N1901" s="7" t="n">
        <v>-456.7200012</v>
      </c>
      <c r="O1901" s="12" t="n">
        <v>1</v>
      </c>
    </row>
    <row r="1902" customFormat="false" ht="15" hidden="false" customHeight="true" outlineLevel="0" collapsed="false">
      <c r="A1902" s="6" t="n">
        <v>46191</v>
      </c>
      <c r="B1902" s="6" t="s">
        <v>26</v>
      </c>
      <c r="C1902" s="6" t="s">
        <v>20</v>
      </c>
      <c r="D1902" s="6" t="s">
        <v>38</v>
      </c>
      <c r="E1902" s="6" t="s">
        <v>92</v>
      </c>
      <c r="F1902" s="6" t="s">
        <v>33</v>
      </c>
      <c r="G1902" s="6" t="s">
        <v>34</v>
      </c>
      <c r="H1902" s="6" t="n">
        <v>1</v>
      </c>
      <c r="I1902" s="7" t="n">
        <v>59.99000168</v>
      </c>
      <c r="J1902" s="6" t="n">
        <v>3</v>
      </c>
      <c r="K1902" s="7" t="n">
        <v>179.9700012</v>
      </c>
      <c r="L1902" s="7" t="n">
        <v>23.39999962</v>
      </c>
      <c r="M1902" s="8" t="n">
        <v>0.129999995</v>
      </c>
      <c r="N1902" s="7" t="n">
        <v>45.40999985</v>
      </c>
      <c r="O1902" s="12" t="n">
        <v>1</v>
      </c>
    </row>
    <row r="1903" customFormat="false" ht="15" hidden="false" customHeight="true" outlineLevel="0" collapsed="false">
      <c r="A1903" s="6" t="n">
        <v>68294</v>
      </c>
      <c r="B1903" s="6" t="s">
        <v>19</v>
      </c>
      <c r="C1903" s="6" t="s">
        <v>20</v>
      </c>
      <c r="D1903" s="6" t="s">
        <v>21</v>
      </c>
      <c r="E1903" s="6" t="s">
        <v>65</v>
      </c>
      <c r="F1903" s="6" t="s">
        <v>67</v>
      </c>
      <c r="G1903" s="6" t="s">
        <v>24</v>
      </c>
      <c r="H1903" s="6" t="n">
        <v>4</v>
      </c>
      <c r="I1903" s="7" t="n">
        <v>399.9899902</v>
      </c>
      <c r="J1903" s="6" t="n">
        <v>1</v>
      </c>
      <c r="K1903" s="7" t="n">
        <v>399.9899902</v>
      </c>
      <c r="L1903" s="7" t="n">
        <v>72</v>
      </c>
      <c r="M1903" s="8" t="n">
        <v>0.180000007</v>
      </c>
      <c r="N1903" s="7" t="n">
        <v>150.8800049</v>
      </c>
      <c r="O1903" s="12" t="n">
        <v>1</v>
      </c>
    </row>
    <row r="1904" customFormat="false" ht="15" hidden="false" customHeight="true" outlineLevel="0" collapsed="false">
      <c r="A1904" s="6" t="n">
        <v>64727</v>
      </c>
      <c r="B1904" s="6" t="s">
        <v>19</v>
      </c>
      <c r="C1904" s="6" t="s">
        <v>20</v>
      </c>
      <c r="D1904" s="6" t="s">
        <v>21</v>
      </c>
      <c r="E1904" s="6" t="s">
        <v>65</v>
      </c>
      <c r="F1904" s="6" t="s">
        <v>71</v>
      </c>
      <c r="G1904" s="6" t="s">
        <v>44</v>
      </c>
      <c r="H1904" s="6" t="n">
        <v>4</v>
      </c>
      <c r="I1904" s="7" t="n">
        <v>199.9900055</v>
      </c>
      <c r="J1904" s="6" t="n">
        <v>1</v>
      </c>
      <c r="K1904" s="7" t="n">
        <v>199.9900055</v>
      </c>
      <c r="L1904" s="7" t="n">
        <v>24</v>
      </c>
      <c r="M1904" s="8" t="n">
        <v>0.119999997</v>
      </c>
      <c r="N1904" s="7" t="n">
        <v>55.09000015</v>
      </c>
      <c r="O1904" s="9" t="n">
        <v>0</v>
      </c>
    </row>
    <row r="1905" customFormat="false" ht="15" hidden="false" customHeight="true" outlineLevel="0" collapsed="false">
      <c r="A1905" s="6" t="n">
        <v>46503</v>
      </c>
      <c r="B1905" s="6" t="s">
        <v>19</v>
      </c>
      <c r="C1905" s="6" t="s">
        <v>20</v>
      </c>
      <c r="D1905" s="6" t="s">
        <v>27</v>
      </c>
      <c r="E1905" s="6" t="s">
        <v>79</v>
      </c>
      <c r="F1905" s="6" t="s">
        <v>75</v>
      </c>
      <c r="G1905" s="6" t="s">
        <v>34</v>
      </c>
      <c r="H1905" s="6" t="n">
        <v>4</v>
      </c>
      <c r="I1905" s="7" t="n">
        <v>299.980011</v>
      </c>
      <c r="J1905" s="6" t="n">
        <v>1</v>
      </c>
      <c r="K1905" s="7" t="n">
        <v>299.980011</v>
      </c>
      <c r="L1905" s="7" t="n">
        <v>9</v>
      </c>
      <c r="M1905" s="8" t="n">
        <v>0.029999999</v>
      </c>
      <c r="N1905" s="7" t="n">
        <v>142.5800018</v>
      </c>
      <c r="O1905" s="9" t="n">
        <v>0</v>
      </c>
    </row>
    <row r="1906" customFormat="false" ht="15" hidden="false" customHeight="true" outlineLevel="0" collapsed="false">
      <c r="A1906" s="6" t="n">
        <v>18829</v>
      </c>
      <c r="B1906" s="6" t="s">
        <v>26</v>
      </c>
      <c r="C1906" s="6" t="s">
        <v>20</v>
      </c>
      <c r="D1906" s="6" t="s">
        <v>21</v>
      </c>
      <c r="E1906" s="6" t="s">
        <v>22</v>
      </c>
      <c r="F1906" s="6" t="s">
        <v>71</v>
      </c>
      <c r="G1906" s="6" t="s">
        <v>34</v>
      </c>
      <c r="H1906" s="6" t="n">
        <v>1</v>
      </c>
      <c r="I1906" s="7" t="n">
        <v>199.9900055</v>
      </c>
      <c r="J1906" s="6" t="n">
        <v>1</v>
      </c>
      <c r="K1906" s="7" t="n">
        <v>199.9900055</v>
      </c>
      <c r="L1906" s="7" t="n">
        <v>50</v>
      </c>
      <c r="M1906" s="8" t="n">
        <v>0.25</v>
      </c>
      <c r="N1906" s="7" t="n">
        <v>-37.5</v>
      </c>
      <c r="O1906" s="12" t="n">
        <v>1</v>
      </c>
    </row>
    <row r="1907" customFormat="false" ht="15" hidden="false" customHeight="true" outlineLevel="0" collapsed="false">
      <c r="A1907" s="6" t="n">
        <v>61513</v>
      </c>
      <c r="B1907" s="6" t="s">
        <v>19</v>
      </c>
      <c r="C1907" s="6" t="s">
        <v>20</v>
      </c>
      <c r="D1907" s="6" t="s">
        <v>50</v>
      </c>
      <c r="E1907" s="6" t="s">
        <v>63</v>
      </c>
      <c r="F1907" s="6" t="s">
        <v>33</v>
      </c>
      <c r="G1907" s="6" t="s">
        <v>34</v>
      </c>
      <c r="H1907" s="6" t="n">
        <v>4</v>
      </c>
      <c r="I1907" s="7" t="n">
        <v>59.99000168</v>
      </c>
      <c r="J1907" s="6" t="n">
        <v>2</v>
      </c>
      <c r="K1907" s="7" t="n">
        <v>119.9800034</v>
      </c>
      <c r="L1907" s="7" t="n">
        <v>15.60000038</v>
      </c>
      <c r="M1907" s="8" t="n">
        <v>0.129999995</v>
      </c>
      <c r="N1907" s="7" t="n">
        <v>30.27000046</v>
      </c>
      <c r="O1907" s="9" t="n">
        <v>0</v>
      </c>
    </row>
    <row r="1908" customFormat="false" ht="15" hidden="false" customHeight="true" outlineLevel="0" collapsed="false">
      <c r="A1908" s="6" t="n">
        <v>14656</v>
      </c>
      <c r="B1908" s="6" t="s">
        <v>19</v>
      </c>
      <c r="C1908" s="6" t="s">
        <v>20</v>
      </c>
      <c r="D1908" s="6" t="s">
        <v>21</v>
      </c>
      <c r="E1908" s="6" t="s">
        <v>64</v>
      </c>
      <c r="F1908" s="6" t="s">
        <v>71</v>
      </c>
      <c r="G1908" s="6" t="s">
        <v>47</v>
      </c>
      <c r="H1908" s="6" t="n">
        <v>4</v>
      </c>
      <c r="I1908" s="7" t="n">
        <v>199.9900055</v>
      </c>
      <c r="J1908" s="6" t="n">
        <v>1</v>
      </c>
      <c r="K1908" s="7" t="n">
        <v>199.9900055</v>
      </c>
      <c r="L1908" s="7" t="n">
        <v>40</v>
      </c>
      <c r="M1908" s="8" t="n">
        <v>0.200000003</v>
      </c>
      <c r="N1908" s="7" t="n">
        <v>16</v>
      </c>
      <c r="O1908" s="9" t="n">
        <v>0</v>
      </c>
    </row>
    <row r="1909" customFormat="false" ht="15" hidden="false" customHeight="true" outlineLevel="0" collapsed="false">
      <c r="A1909" s="6" t="n">
        <v>68834</v>
      </c>
      <c r="B1909" s="6" t="s">
        <v>36</v>
      </c>
      <c r="C1909" s="6" t="s">
        <v>20</v>
      </c>
      <c r="D1909" s="6" t="s">
        <v>21</v>
      </c>
      <c r="E1909" s="6" t="s">
        <v>64</v>
      </c>
      <c r="F1909" s="6" t="s">
        <v>57</v>
      </c>
      <c r="G1909" s="6" t="s">
        <v>34</v>
      </c>
      <c r="H1909" s="6" t="n">
        <v>0</v>
      </c>
      <c r="I1909" s="7" t="n">
        <v>50</v>
      </c>
      <c r="J1909" s="6" t="n">
        <v>2</v>
      </c>
      <c r="K1909" s="7" t="n">
        <v>100</v>
      </c>
      <c r="L1909" s="7" t="n">
        <v>2</v>
      </c>
      <c r="M1909" s="8" t="n">
        <v>0.02</v>
      </c>
      <c r="N1909" s="7" t="n">
        <v>9.800000191</v>
      </c>
      <c r="O1909" s="12" t="n">
        <v>1</v>
      </c>
    </row>
    <row r="1910" customFormat="false" ht="15" hidden="false" customHeight="true" outlineLevel="0" collapsed="false">
      <c r="A1910" s="6" t="n">
        <v>42569</v>
      </c>
      <c r="B1910" s="6" t="s">
        <v>26</v>
      </c>
      <c r="C1910" s="6" t="s">
        <v>20</v>
      </c>
      <c r="D1910" s="6" t="s">
        <v>27</v>
      </c>
      <c r="E1910" s="6" t="s">
        <v>79</v>
      </c>
      <c r="F1910" s="6" t="s">
        <v>78</v>
      </c>
      <c r="G1910" s="6" t="s">
        <v>24</v>
      </c>
      <c r="H1910" s="6" t="n">
        <v>1</v>
      </c>
      <c r="I1910" s="7" t="n">
        <v>22</v>
      </c>
      <c r="J1910" s="6" t="n">
        <v>1</v>
      </c>
      <c r="K1910" s="7" t="n">
        <v>22</v>
      </c>
      <c r="L1910" s="7" t="n">
        <v>0.660000026</v>
      </c>
      <c r="M1910" s="8" t="n">
        <v>0.029999999</v>
      </c>
      <c r="N1910" s="7" t="n">
        <v>-11.73999977</v>
      </c>
      <c r="O1910" s="12" t="n">
        <v>1</v>
      </c>
    </row>
    <row r="1911" customFormat="false" ht="15" hidden="false" customHeight="true" outlineLevel="0" collapsed="false">
      <c r="A1911" s="6" t="n">
        <v>20838</v>
      </c>
      <c r="B1911" s="6" t="s">
        <v>19</v>
      </c>
      <c r="C1911" s="6" t="s">
        <v>20</v>
      </c>
      <c r="D1911" s="6" t="s">
        <v>27</v>
      </c>
      <c r="E1911" s="6" t="s">
        <v>42</v>
      </c>
      <c r="F1911" s="6" t="s">
        <v>73</v>
      </c>
      <c r="G1911" s="6" t="s">
        <v>44</v>
      </c>
      <c r="H1911" s="6" t="n">
        <v>4</v>
      </c>
      <c r="I1911" s="7" t="n">
        <v>39.99000168</v>
      </c>
      <c r="J1911" s="6" t="n">
        <v>5</v>
      </c>
      <c r="K1911" s="7" t="n">
        <v>199.9499969</v>
      </c>
      <c r="L1911" s="7" t="n">
        <v>23.98999977</v>
      </c>
      <c r="M1911" s="8" t="n">
        <v>0.119999997</v>
      </c>
      <c r="N1911" s="7" t="n">
        <v>5.28000021</v>
      </c>
      <c r="O1911" s="9" t="n">
        <v>0</v>
      </c>
    </row>
    <row r="1912" customFormat="false" ht="15" hidden="false" customHeight="true" outlineLevel="0" collapsed="false">
      <c r="A1912" s="6" t="n">
        <v>44064</v>
      </c>
      <c r="B1912" s="6" t="s">
        <v>46</v>
      </c>
      <c r="C1912" s="6" t="s">
        <v>49</v>
      </c>
      <c r="D1912" s="6" t="s">
        <v>38</v>
      </c>
      <c r="E1912" s="6" t="s">
        <v>92</v>
      </c>
      <c r="F1912" s="6" t="s">
        <v>80</v>
      </c>
      <c r="G1912" s="6" t="s">
        <v>34</v>
      </c>
      <c r="H1912" s="6" t="n">
        <v>2</v>
      </c>
      <c r="I1912" s="7" t="n">
        <v>24.98999977</v>
      </c>
      <c r="J1912" s="6" t="n">
        <v>3</v>
      </c>
      <c r="K1912" s="7" t="n">
        <v>74.97000122</v>
      </c>
      <c r="L1912" s="7" t="n">
        <v>11.25</v>
      </c>
      <c r="M1912" s="8" t="n">
        <v>0.150000006</v>
      </c>
      <c r="N1912" s="7" t="n">
        <v>30.59000015</v>
      </c>
      <c r="O1912" s="12" t="n">
        <v>1</v>
      </c>
    </row>
    <row r="1913" customFormat="false" ht="15" hidden="false" customHeight="true" outlineLevel="0" collapsed="false">
      <c r="A1913" s="6" t="n">
        <v>34307</v>
      </c>
      <c r="B1913" s="6" t="s">
        <v>19</v>
      </c>
      <c r="C1913" s="6" t="s">
        <v>20</v>
      </c>
      <c r="D1913" s="6" t="s">
        <v>31</v>
      </c>
      <c r="E1913" s="6" t="s">
        <v>56</v>
      </c>
      <c r="F1913" s="6" t="s">
        <v>57</v>
      </c>
      <c r="G1913" s="6" t="s">
        <v>24</v>
      </c>
      <c r="H1913" s="6" t="n">
        <v>4</v>
      </c>
      <c r="I1913" s="7" t="n">
        <v>50</v>
      </c>
      <c r="J1913" s="6" t="n">
        <v>2</v>
      </c>
      <c r="K1913" s="7" t="n">
        <v>100</v>
      </c>
      <c r="L1913" s="7" t="n">
        <v>9</v>
      </c>
      <c r="M1913" s="8" t="n">
        <v>0.090000004</v>
      </c>
      <c r="N1913" s="7" t="n">
        <v>31.85000038</v>
      </c>
      <c r="O1913" s="9" t="n">
        <v>0</v>
      </c>
    </row>
    <row r="1914" customFormat="false" ht="15" hidden="false" customHeight="true" outlineLevel="0" collapsed="false">
      <c r="A1914" s="6" t="n">
        <v>10109</v>
      </c>
      <c r="B1914" s="6" t="s">
        <v>19</v>
      </c>
      <c r="C1914" s="6" t="s">
        <v>49</v>
      </c>
      <c r="D1914" s="6" t="s">
        <v>50</v>
      </c>
      <c r="E1914" s="6" t="s">
        <v>63</v>
      </c>
      <c r="F1914" s="6" t="s">
        <v>57</v>
      </c>
      <c r="G1914" s="6" t="s">
        <v>34</v>
      </c>
      <c r="H1914" s="6" t="n">
        <v>4</v>
      </c>
      <c r="I1914" s="7" t="n">
        <v>50</v>
      </c>
      <c r="J1914" s="6" t="n">
        <v>1</v>
      </c>
      <c r="K1914" s="7" t="n">
        <v>50</v>
      </c>
      <c r="L1914" s="7" t="n">
        <v>1.5</v>
      </c>
      <c r="M1914" s="8" t="n">
        <v>0.029999999</v>
      </c>
      <c r="N1914" s="7" t="n">
        <v>21.82999992</v>
      </c>
      <c r="O1914" s="12" t="n">
        <v>1</v>
      </c>
    </row>
    <row r="1915" customFormat="false" ht="15" hidden="false" customHeight="true" outlineLevel="0" collapsed="false">
      <c r="A1915" s="6" t="n">
        <v>65761</v>
      </c>
      <c r="B1915" s="6" t="s">
        <v>19</v>
      </c>
      <c r="C1915" s="6" t="s">
        <v>20</v>
      </c>
      <c r="D1915" s="6" t="s">
        <v>21</v>
      </c>
      <c r="E1915" s="6" t="s">
        <v>65</v>
      </c>
      <c r="F1915" s="6" t="s">
        <v>40</v>
      </c>
      <c r="G1915" s="6" t="s">
        <v>24</v>
      </c>
      <c r="H1915" s="6" t="n">
        <v>4</v>
      </c>
      <c r="I1915" s="7" t="n">
        <v>399.980011</v>
      </c>
      <c r="J1915" s="6" t="n">
        <v>1</v>
      </c>
      <c r="K1915" s="7" t="n">
        <v>399.980011</v>
      </c>
      <c r="L1915" s="7" t="n">
        <v>8</v>
      </c>
      <c r="M1915" s="8" t="n">
        <v>0.02</v>
      </c>
      <c r="N1915" s="7" t="n">
        <v>44.29000092</v>
      </c>
      <c r="O1915" s="9" t="n">
        <v>0</v>
      </c>
    </row>
    <row r="1916" customFormat="false" ht="15" hidden="false" customHeight="true" outlineLevel="0" collapsed="false">
      <c r="A1916" s="6" t="n">
        <v>42767</v>
      </c>
      <c r="B1916" s="6" t="s">
        <v>26</v>
      </c>
      <c r="C1916" s="6" t="s">
        <v>20</v>
      </c>
      <c r="D1916" s="6" t="s">
        <v>21</v>
      </c>
      <c r="E1916" s="6" t="s">
        <v>22</v>
      </c>
      <c r="F1916" s="6" t="s">
        <v>40</v>
      </c>
      <c r="G1916" s="6" t="s">
        <v>34</v>
      </c>
      <c r="H1916" s="6" t="n">
        <v>1</v>
      </c>
      <c r="I1916" s="7" t="n">
        <v>399.980011</v>
      </c>
      <c r="J1916" s="6" t="n">
        <v>1</v>
      </c>
      <c r="K1916" s="7" t="n">
        <v>399.980011</v>
      </c>
      <c r="L1916" s="7" t="n">
        <v>28</v>
      </c>
      <c r="M1916" s="8" t="n">
        <v>0.07</v>
      </c>
      <c r="N1916" s="7" t="n">
        <v>135.0299988</v>
      </c>
      <c r="O1916" s="12" t="n">
        <v>1</v>
      </c>
    </row>
    <row r="1917" customFormat="false" ht="15" hidden="false" customHeight="true" outlineLevel="0" collapsed="false">
      <c r="A1917" s="6" t="n">
        <v>33737</v>
      </c>
      <c r="B1917" s="6" t="s">
        <v>26</v>
      </c>
      <c r="C1917" s="6" t="s">
        <v>37</v>
      </c>
      <c r="D1917" s="6" t="s">
        <v>31</v>
      </c>
      <c r="E1917" s="6" t="s">
        <v>32</v>
      </c>
      <c r="F1917" s="6" t="s">
        <v>73</v>
      </c>
      <c r="G1917" s="6" t="s">
        <v>47</v>
      </c>
      <c r="H1917" s="6" t="n">
        <v>1</v>
      </c>
      <c r="I1917" s="7" t="n">
        <v>39.99000168</v>
      </c>
      <c r="J1917" s="6" t="n">
        <v>3</v>
      </c>
      <c r="K1917" s="7" t="n">
        <v>119.9700012</v>
      </c>
      <c r="L1917" s="7" t="n">
        <v>0</v>
      </c>
      <c r="M1917" s="8" t="n">
        <v>0</v>
      </c>
      <c r="N1917" s="7" t="n">
        <v>-99.94000244</v>
      </c>
      <c r="O1917" s="12" t="n">
        <v>1</v>
      </c>
    </row>
    <row r="1918" customFormat="false" ht="15" hidden="false" customHeight="true" outlineLevel="0" collapsed="false">
      <c r="A1918" s="6" t="n">
        <v>23872</v>
      </c>
      <c r="B1918" s="6" t="s">
        <v>19</v>
      </c>
      <c r="C1918" s="6" t="s">
        <v>20</v>
      </c>
      <c r="D1918" s="6" t="s">
        <v>27</v>
      </c>
      <c r="E1918" s="6" t="s">
        <v>69</v>
      </c>
      <c r="F1918" s="6" t="s">
        <v>57</v>
      </c>
      <c r="G1918" s="6" t="s">
        <v>24</v>
      </c>
      <c r="H1918" s="6" t="n">
        <v>4</v>
      </c>
      <c r="I1918" s="7" t="n">
        <v>50</v>
      </c>
      <c r="J1918" s="6" t="n">
        <v>2</v>
      </c>
      <c r="K1918" s="7" t="n">
        <v>100</v>
      </c>
      <c r="L1918" s="7" t="n">
        <v>15</v>
      </c>
      <c r="M1918" s="8" t="n">
        <v>0.150000006</v>
      </c>
      <c r="N1918" s="7" t="n">
        <v>28.04999924</v>
      </c>
      <c r="O1918" s="9" t="n">
        <v>0</v>
      </c>
    </row>
    <row r="1919" customFormat="false" ht="15" hidden="false" customHeight="true" outlineLevel="0" collapsed="false">
      <c r="A1919" s="6" t="n">
        <v>69691</v>
      </c>
      <c r="B1919" s="6" t="s">
        <v>26</v>
      </c>
      <c r="C1919" s="6" t="s">
        <v>37</v>
      </c>
      <c r="D1919" s="6" t="s">
        <v>21</v>
      </c>
      <c r="E1919" s="6" t="s">
        <v>65</v>
      </c>
      <c r="F1919" s="6" t="s">
        <v>116</v>
      </c>
      <c r="G1919" s="6" t="s">
        <v>44</v>
      </c>
      <c r="H1919" s="6" t="n">
        <v>1</v>
      </c>
      <c r="I1919" s="7" t="n">
        <v>452.0400085</v>
      </c>
      <c r="J1919" s="6" t="n">
        <v>1</v>
      </c>
      <c r="K1919" s="7" t="n">
        <v>452.0400085</v>
      </c>
      <c r="L1919" s="7" t="n">
        <v>72.33000183</v>
      </c>
      <c r="M1919" s="8" t="n">
        <v>0.159999996</v>
      </c>
      <c r="N1919" s="7" t="n">
        <v>128.3399963</v>
      </c>
      <c r="O1919" s="12" t="n">
        <v>1</v>
      </c>
    </row>
    <row r="1920" customFormat="false" ht="15" hidden="false" customHeight="true" outlineLevel="0" collapsed="false">
      <c r="A1920" s="6" t="n">
        <v>44872</v>
      </c>
      <c r="B1920" s="6" t="s">
        <v>19</v>
      </c>
      <c r="C1920" s="6" t="s">
        <v>20</v>
      </c>
      <c r="D1920" s="6" t="s">
        <v>38</v>
      </c>
      <c r="E1920" s="6" t="s">
        <v>92</v>
      </c>
      <c r="F1920" s="6" t="s">
        <v>40</v>
      </c>
      <c r="G1920" s="6" t="s">
        <v>24</v>
      </c>
      <c r="H1920" s="6" t="n">
        <v>4</v>
      </c>
      <c r="I1920" s="7" t="n">
        <v>399.980011</v>
      </c>
      <c r="J1920" s="6" t="n">
        <v>1</v>
      </c>
      <c r="K1920" s="7" t="n">
        <v>399.980011</v>
      </c>
      <c r="L1920" s="7" t="n">
        <v>68</v>
      </c>
      <c r="M1920" s="8" t="n">
        <v>0.170000002</v>
      </c>
      <c r="N1920" s="7" t="n">
        <v>16.60000038</v>
      </c>
      <c r="O1920" s="9" t="n">
        <v>0</v>
      </c>
    </row>
    <row r="1921" customFormat="false" ht="15" hidden="false" customHeight="true" outlineLevel="0" collapsed="false">
      <c r="A1921" s="6" t="n">
        <v>55328</v>
      </c>
      <c r="B1921" s="6" t="s">
        <v>26</v>
      </c>
      <c r="C1921" s="6" t="s">
        <v>20</v>
      </c>
      <c r="D1921" s="6" t="s">
        <v>50</v>
      </c>
      <c r="E1921" s="6" t="s">
        <v>63</v>
      </c>
      <c r="F1921" s="6" t="s">
        <v>57</v>
      </c>
      <c r="G1921" s="6" t="s">
        <v>44</v>
      </c>
      <c r="H1921" s="6" t="n">
        <v>1</v>
      </c>
      <c r="I1921" s="7" t="n">
        <v>50</v>
      </c>
      <c r="J1921" s="6" t="n">
        <v>5</v>
      </c>
      <c r="K1921" s="7" t="n">
        <v>250</v>
      </c>
      <c r="L1921" s="7" t="n">
        <v>5</v>
      </c>
      <c r="M1921" s="8" t="n">
        <v>0.02</v>
      </c>
      <c r="N1921" s="7" t="n">
        <v>-33.81000137</v>
      </c>
      <c r="O1921" s="12" t="n">
        <v>1</v>
      </c>
    </row>
    <row r="1922" customFormat="false" ht="15" hidden="false" customHeight="true" outlineLevel="0" collapsed="false">
      <c r="A1922" s="6" t="n">
        <v>68538</v>
      </c>
      <c r="B1922" s="6" t="s">
        <v>19</v>
      </c>
      <c r="C1922" s="6" t="s">
        <v>20</v>
      </c>
      <c r="D1922" s="6" t="s">
        <v>21</v>
      </c>
      <c r="E1922" s="6" t="s">
        <v>65</v>
      </c>
      <c r="F1922" s="6" t="s">
        <v>57</v>
      </c>
      <c r="G1922" s="6" t="s">
        <v>24</v>
      </c>
      <c r="H1922" s="6" t="n">
        <v>4</v>
      </c>
      <c r="I1922" s="7" t="n">
        <v>50</v>
      </c>
      <c r="J1922" s="6" t="n">
        <v>3</v>
      </c>
      <c r="K1922" s="7" t="n">
        <v>150</v>
      </c>
      <c r="L1922" s="7" t="n">
        <v>3</v>
      </c>
      <c r="M1922" s="8" t="n">
        <v>0.02</v>
      </c>
      <c r="N1922" s="7" t="n">
        <v>49.68999863</v>
      </c>
      <c r="O1922" s="9" t="n">
        <v>0</v>
      </c>
    </row>
    <row r="1923" customFormat="false" ht="15" hidden="false" customHeight="true" outlineLevel="0" collapsed="false">
      <c r="A1923" s="6" t="n">
        <v>14</v>
      </c>
      <c r="B1923" s="6" t="s">
        <v>19</v>
      </c>
      <c r="C1923" s="6" t="s">
        <v>20</v>
      </c>
      <c r="D1923" s="6" t="s">
        <v>50</v>
      </c>
      <c r="E1923" s="6" t="s">
        <v>51</v>
      </c>
      <c r="F1923" s="6" t="s">
        <v>40</v>
      </c>
      <c r="G1923" s="6" t="s">
        <v>44</v>
      </c>
      <c r="H1923" s="6" t="n">
        <v>4</v>
      </c>
      <c r="I1923" s="7" t="n">
        <v>399.980011</v>
      </c>
      <c r="J1923" s="6" t="n">
        <v>1</v>
      </c>
      <c r="K1923" s="7" t="n">
        <v>399.980011</v>
      </c>
      <c r="L1923" s="7" t="n">
        <v>72</v>
      </c>
      <c r="M1923" s="8" t="n">
        <v>0.180000007</v>
      </c>
      <c r="N1923" s="7" t="n">
        <v>85.27999878</v>
      </c>
      <c r="O1923" s="12" t="n">
        <v>1</v>
      </c>
    </row>
    <row r="1924" customFormat="false" ht="15" hidden="false" customHeight="true" outlineLevel="0" collapsed="false">
      <c r="A1924" s="6" t="n">
        <v>16969</v>
      </c>
      <c r="B1924" s="6" t="s">
        <v>19</v>
      </c>
      <c r="C1924" s="6" t="s">
        <v>20</v>
      </c>
      <c r="D1924" s="6" t="s">
        <v>21</v>
      </c>
      <c r="E1924" s="6" t="s">
        <v>64</v>
      </c>
      <c r="F1924" s="6" t="s">
        <v>75</v>
      </c>
      <c r="G1924" s="6" t="s">
        <v>34</v>
      </c>
      <c r="H1924" s="6" t="n">
        <v>4</v>
      </c>
      <c r="I1924" s="7" t="n">
        <v>299.980011</v>
      </c>
      <c r="J1924" s="6" t="n">
        <v>1</v>
      </c>
      <c r="K1924" s="7" t="n">
        <v>299.980011</v>
      </c>
      <c r="L1924" s="7" t="n">
        <v>3</v>
      </c>
      <c r="M1924" s="8" t="n">
        <v>0.01</v>
      </c>
      <c r="N1924" s="7" t="n">
        <v>-237.5800018</v>
      </c>
      <c r="O1924" s="12" t="n">
        <v>1</v>
      </c>
    </row>
    <row r="1925" customFormat="false" ht="15" hidden="false" customHeight="true" outlineLevel="0" collapsed="false">
      <c r="A1925" s="6" t="n">
        <v>35133</v>
      </c>
      <c r="B1925" s="6" t="s">
        <v>19</v>
      </c>
      <c r="C1925" s="6" t="s">
        <v>49</v>
      </c>
      <c r="D1925" s="6" t="s">
        <v>31</v>
      </c>
      <c r="E1925" s="6" t="s">
        <v>56</v>
      </c>
      <c r="F1925" s="6" t="s">
        <v>23</v>
      </c>
      <c r="G1925" s="6" t="s">
        <v>34</v>
      </c>
      <c r="H1925" s="6" t="n">
        <v>4</v>
      </c>
      <c r="I1925" s="7" t="n">
        <v>129.9900055</v>
      </c>
      <c r="J1925" s="6" t="n">
        <v>1</v>
      </c>
      <c r="K1925" s="7" t="n">
        <v>129.9900055</v>
      </c>
      <c r="L1925" s="7" t="n">
        <v>13</v>
      </c>
      <c r="M1925" s="8" t="n">
        <v>0.100000001</v>
      </c>
      <c r="N1925" s="7" t="n">
        <v>14.61999989</v>
      </c>
      <c r="O1925" s="9" t="n">
        <v>0</v>
      </c>
    </row>
    <row r="1926" customFormat="false" ht="15" hidden="false" customHeight="true" outlineLevel="0" collapsed="false">
      <c r="A1926" s="6" t="n">
        <v>56931</v>
      </c>
      <c r="B1926" s="6" t="s">
        <v>19</v>
      </c>
      <c r="C1926" s="6" t="s">
        <v>37</v>
      </c>
      <c r="D1926" s="6" t="s">
        <v>50</v>
      </c>
      <c r="E1926" s="6" t="s">
        <v>51</v>
      </c>
      <c r="F1926" s="6" t="s">
        <v>40</v>
      </c>
      <c r="G1926" s="6" t="s">
        <v>34</v>
      </c>
      <c r="H1926" s="6" t="n">
        <v>4</v>
      </c>
      <c r="I1926" s="7" t="n">
        <v>399.980011</v>
      </c>
      <c r="J1926" s="6" t="n">
        <v>1</v>
      </c>
      <c r="K1926" s="7" t="n">
        <v>399.980011</v>
      </c>
      <c r="L1926" s="7" t="n">
        <v>100</v>
      </c>
      <c r="M1926" s="8" t="n">
        <v>0.25</v>
      </c>
      <c r="N1926" s="7" t="n">
        <v>84</v>
      </c>
      <c r="O1926" s="9" t="n">
        <v>0</v>
      </c>
    </row>
    <row r="1927" customFormat="false" ht="15" hidden="false" customHeight="true" outlineLevel="0" collapsed="false">
      <c r="A1927" s="6" t="n">
        <v>7321</v>
      </c>
      <c r="B1927" s="6" t="s">
        <v>26</v>
      </c>
      <c r="C1927" s="6" t="s">
        <v>20</v>
      </c>
      <c r="D1927" s="6" t="s">
        <v>50</v>
      </c>
      <c r="E1927" s="6" t="s">
        <v>51</v>
      </c>
      <c r="F1927" s="6" t="s">
        <v>29</v>
      </c>
      <c r="G1927" s="6" t="s">
        <v>47</v>
      </c>
      <c r="H1927" s="6" t="n">
        <v>1</v>
      </c>
      <c r="I1927" s="7" t="n">
        <v>99.98999786</v>
      </c>
      <c r="J1927" s="6" t="n">
        <v>1</v>
      </c>
      <c r="K1927" s="7" t="n">
        <v>99.98999786</v>
      </c>
      <c r="L1927" s="7" t="n">
        <v>7</v>
      </c>
      <c r="M1927" s="8" t="n">
        <v>0.07</v>
      </c>
      <c r="N1927" s="7" t="n">
        <v>29.11000061</v>
      </c>
      <c r="O1927" s="12" t="n">
        <v>1</v>
      </c>
    </row>
    <row r="1928" customFormat="false" ht="15" hidden="false" customHeight="true" outlineLevel="0" collapsed="false">
      <c r="A1928" s="6" t="n">
        <v>29476</v>
      </c>
      <c r="B1928" s="6" t="s">
        <v>19</v>
      </c>
      <c r="C1928" s="6" t="s">
        <v>20</v>
      </c>
      <c r="D1928" s="6" t="s">
        <v>27</v>
      </c>
      <c r="E1928" s="6" t="s">
        <v>54</v>
      </c>
      <c r="F1928" s="6" t="s">
        <v>23</v>
      </c>
      <c r="G1928" s="6" t="s">
        <v>47</v>
      </c>
      <c r="H1928" s="6" t="n">
        <v>4</v>
      </c>
      <c r="I1928" s="7" t="n">
        <v>129.9900055</v>
      </c>
      <c r="J1928" s="6" t="n">
        <v>1</v>
      </c>
      <c r="K1928" s="7" t="n">
        <v>129.9900055</v>
      </c>
      <c r="L1928" s="7" t="n">
        <v>23.39999962</v>
      </c>
      <c r="M1928" s="8" t="n">
        <v>0.180000007</v>
      </c>
      <c r="N1928" s="7" t="n">
        <v>-266.480011</v>
      </c>
      <c r="O1928" s="9" t="n">
        <v>0</v>
      </c>
    </row>
    <row r="1929" customFormat="false" ht="15" hidden="false" customHeight="true" outlineLevel="0" collapsed="false">
      <c r="A1929" s="6" t="n">
        <v>71093</v>
      </c>
      <c r="B1929" s="6" t="s">
        <v>46</v>
      </c>
      <c r="C1929" s="6" t="s">
        <v>20</v>
      </c>
      <c r="D1929" s="6" t="s">
        <v>21</v>
      </c>
      <c r="E1929" s="6" t="s">
        <v>64</v>
      </c>
      <c r="F1929" s="6" t="s">
        <v>91</v>
      </c>
      <c r="G1929" s="6" t="s">
        <v>24</v>
      </c>
      <c r="H1929" s="6" t="n">
        <v>2</v>
      </c>
      <c r="I1929" s="7" t="n">
        <v>252.8800049</v>
      </c>
      <c r="J1929" s="6" t="n">
        <v>1</v>
      </c>
      <c r="K1929" s="7" t="n">
        <v>252.8800049</v>
      </c>
      <c r="L1929" s="7" t="n">
        <v>5.059999943</v>
      </c>
      <c r="M1929" s="8" t="n">
        <v>0.02</v>
      </c>
      <c r="N1929" s="7" t="n">
        <v>52.04000092</v>
      </c>
      <c r="O1929" s="12" t="n">
        <v>1</v>
      </c>
    </row>
    <row r="1930" customFormat="false" ht="15" hidden="false" customHeight="true" outlineLevel="0" collapsed="false">
      <c r="A1930" s="6" t="n">
        <v>59528</v>
      </c>
      <c r="B1930" s="6" t="s">
        <v>46</v>
      </c>
      <c r="C1930" s="6" t="s">
        <v>37</v>
      </c>
      <c r="D1930" s="6" t="s">
        <v>50</v>
      </c>
      <c r="E1930" s="6" t="s">
        <v>51</v>
      </c>
      <c r="F1930" s="6" t="s">
        <v>71</v>
      </c>
      <c r="G1930" s="6" t="s">
        <v>24</v>
      </c>
      <c r="H1930" s="6" t="n">
        <v>2</v>
      </c>
      <c r="I1930" s="7" t="n">
        <v>199.9900055</v>
      </c>
      <c r="J1930" s="6" t="n">
        <v>1</v>
      </c>
      <c r="K1930" s="7" t="n">
        <v>199.9900055</v>
      </c>
      <c r="L1930" s="7" t="n">
        <v>34</v>
      </c>
      <c r="M1930" s="8" t="n">
        <v>0.170000002</v>
      </c>
      <c r="N1930" s="7" t="n">
        <v>53.95000076</v>
      </c>
      <c r="O1930" s="12" t="n">
        <v>1</v>
      </c>
    </row>
    <row r="1931" customFormat="false" ht="15" hidden="false" customHeight="true" outlineLevel="0" collapsed="false">
      <c r="A1931" s="6" t="n">
        <v>45366</v>
      </c>
      <c r="B1931" s="6" t="s">
        <v>46</v>
      </c>
      <c r="C1931" s="6" t="s">
        <v>20</v>
      </c>
      <c r="D1931" s="6" t="s">
        <v>27</v>
      </c>
      <c r="E1931" s="6" t="s">
        <v>79</v>
      </c>
      <c r="F1931" s="6" t="s">
        <v>84</v>
      </c>
      <c r="G1931" s="6" t="s">
        <v>34</v>
      </c>
      <c r="H1931" s="6" t="n">
        <v>2</v>
      </c>
      <c r="I1931" s="7" t="n">
        <v>39.99000168</v>
      </c>
      <c r="J1931" s="6" t="n">
        <v>2</v>
      </c>
      <c r="K1931" s="7" t="n">
        <v>79.98000336</v>
      </c>
      <c r="L1931" s="7" t="n">
        <v>1.600000024</v>
      </c>
      <c r="M1931" s="8" t="n">
        <v>0.02</v>
      </c>
      <c r="N1931" s="7" t="n">
        <v>6.900000095</v>
      </c>
      <c r="O1931" s="9" t="n">
        <v>0</v>
      </c>
    </row>
    <row r="1932" customFormat="false" ht="15" hidden="false" customHeight="true" outlineLevel="0" collapsed="false">
      <c r="A1932" s="6" t="n">
        <v>38892</v>
      </c>
      <c r="B1932" s="6" t="s">
        <v>19</v>
      </c>
      <c r="C1932" s="6" t="s">
        <v>20</v>
      </c>
      <c r="D1932" s="6" t="s">
        <v>31</v>
      </c>
      <c r="E1932" s="6" t="s">
        <v>62</v>
      </c>
      <c r="F1932" s="6" t="s">
        <v>71</v>
      </c>
      <c r="G1932" s="6" t="s">
        <v>24</v>
      </c>
      <c r="H1932" s="6" t="n">
        <v>4</v>
      </c>
      <c r="I1932" s="7" t="n">
        <v>199.9900055</v>
      </c>
      <c r="J1932" s="6" t="n">
        <v>1</v>
      </c>
      <c r="K1932" s="7" t="n">
        <v>199.9900055</v>
      </c>
      <c r="L1932" s="7" t="n">
        <v>20</v>
      </c>
      <c r="M1932" s="8" t="n">
        <v>0.100000001</v>
      </c>
      <c r="N1932" s="7" t="n">
        <v>22.5</v>
      </c>
      <c r="O1932" s="9" t="n">
        <v>0</v>
      </c>
    </row>
    <row r="1933" customFormat="false" ht="15" hidden="false" customHeight="true" outlineLevel="0" collapsed="false">
      <c r="A1933" s="6" t="n">
        <v>42246</v>
      </c>
      <c r="B1933" s="6" t="s">
        <v>46</v>
      </c>
      <c r="C1933" s="6" t="s">
        <v>37</v>
      </c>
      <c r="D1933" s="6" t="s">
        <v>27</v>
      </c>
      <c r="E1933" s="6" t="s">
        <v>79</v>
      </c>
      <c r="F1933" s="6" t="s">
        <v>33</v>
      </c>
      <c r="G1933" s="6" t="s">
        <v>24</v>
      </c>
      <c r="H1933" s="6" t="n">
        <v>2</v>
      </c>
      <c r="I1933" s="7" t="n">
        <v>59.99000168</v>
      </c>
      <c r="J1933" s="6" t="n">
        <v>2</v>
      </c>
      <c r="K1933" s="7" t="n">
        <v>119.9800034</v>
      </c>
      <c r="L1933" s="7" t="n">
        <v>4.800000191</v>
      </c>
      <c r="M1933" s="8" t="n">
        <v>0.039999999</v>
      </c>
      <c r="N1933" s="7" t="n">
        <v>-172.7700043</v>
      </c>
      <c r="O1933" s="9" t="n">
        <v>0</v>
      </c>
    </row>
    <row r="1934" customFormat="false" ht="15" hidden="false" customHeight="true" outlineLevel="0" collapsed="false">
      <c r="A1934" s="6" t="n">
        <v>60008</v>
      </c>
      <c r="B1934" s="6" t="s">
        <v>19</v>
      </c>
      <c r="C1934" s="6" t="s">
        <v>49</v>
      </c>
      <c r="D1934" s="6" t="s">
        <v>50</v>
      </c>
      <c r="E1934" s="6" t="s">
        <v>63</v>
      </c>
      <c r="F1934" s="6" t="s">
        <v>71</v>
      </c>
      <c r="G1934" s="6" t="s">
        <v>34</v>
      </c>
      <c r="H1934" s="6" t="n">
        <v>4</v>
      </c>
      <c r="I1934" s="7" t="n">
        <v>199.9900055</v>
      </c>
      <c r="J1934" s="6" t="n">
        <v>1</v>
      </c>
      <c r="K1934" s="7" t="n">
        <v>199.9900055</v>
      </c>
      <c r="L1934" s="7" t="n">
        <v>50</v>
      </c>
      <c r="M1934" s="8" t="n">
        <v>0.25</v>
      </c>
      <c r="N1934" s="7" t="n">
        <v>11.25</v>
      </c>
      <c r="O1934" s="9" t="n">
        <v>0</v>
      </c>
    </row>
    <row r="1935" customFormat="false" ht="15" hidden="false" customHeight="true" outlineLevel="0" collapsed="false">
      <c r="A1935" s="6" t="n">
        <v>17077</v>
      </c>
      <c r="B1935" s="6" t="s">
        <v>46</v>
      </c>
      <c r="C1935" s="6" t="s">
        <v>37</v>
      </c>
      <c r="D1935" s="6" t="s">
        <v>21</v>
      </c>
      <c r="E1935" s="6" t="s">
        <v>64</v>
      </c>
      <c r="F1935" s="6" t="s">
        <v>58</v>
      </c>
      <c r="G1935" s="6" t="s">
        <v>44</v>
      </c>
      <c r="H1935" s="6" t="n">
        <v>2</v>
      </c>
      <c r="I1935" s="7" t="n">
        <v>49.97999954</v>
      </c>
      <c r="J1935" s="6" t="n">
        <v>2</v>
      </c>
      <c r="K1935" s="7" t="n">
        <v>99.95999908</v>
      </c>
      <c r="L1935" s="7" t="n">
        <v>10</v>
      </c>
      <c r="M1935" s="8" t="n">
        <v>0.100000001</v>
      </c>
      <c r="N1935" s="7" t="n">
        <v>-1.169999957</v>
      </c>
      <c r="O1935" s="12" t="n">
        <v>1</v>
      </c>
    </row>
    <row r="1936" customFormat="false" ht="15" hidden="false" customHeight="true" outlineLevel="0" collapsed="false">
      <c r="A1936" s="6" t="n">
        <v>65617</v>
      </c>
      <c r="B1936" s="6" t="s">
        <v>26</v>
      </c>
      <c r="C1936" s="6" t="s">
        <v>20</v>
      </c>
      <c r="D1936" s="6" t="s">
        <v>21</v>
      </c>
      <c r="E1936" s="6" t="s">
        <v>65</v>
      </c>
      <c r="F1936" s="6" t="s">
        <v>40</v>
      </c>
      <c r="G1936" s="6" t="s">
        <v>24</v>
      </c>
      <c r="H1936" s="6" t="n">
        <v>1</v>
      </c>
      <c r="I1936" s="7" t="n">
        <v>399.980011</v>
      </c>
      <c r="J1936" s="6" t="n">
        <v>1</v>
      </c>
      <c r="K1936" s="7" t="n">
        <v>399.980011</v>
      </c>
      <c r="L1936" s="7" t="n">
        <v>20</v>
      </c>
      <c r="M1936" s="8" t="n">
        <v>0.050000001</v>
      </c>
      <c r="N1936" s="7" t="n">
        <v>102.5899963</v>
      </c>
      <c r="O1936" s="12" t="n">
        <v>1</v>
      </c>
    </row>
    <row r="1937" customFormat="false" ht="15" hidden="false" customHeight="true" outlineLevel="0" collapsed="false">
      <c r="A1937" s="6" t="n">
        <v>38178</v>
      </c>
      <c r="B1937" s="6" t="s">
        <v>19</v>
      </c>
      <c r="C1937" s="6" t="s">
        <v>20</v>
      </c>
      <c r="D1937" s="6" t="s">
        <v>31</v>
      </c>
      <c r="E1937" s="6" t="s">
        <v>56</v>
      </c>
      <c r="F1937" s="6" t="s">
        <v>75</v>
      </c>
      <c r="G1937" s="6" t="s">
        <v>34</v>
      </c>
      <c r="H1937" s="6" t="n">
        <v>4</v>
      </c>
      <c r="I1937" s="7" t="n">
        <v>299.980011</v>
      </c>
      <c r="J1937" s="6" t="n">
        <v>1</v>
      </c>
      <c r="K1937" s="7" t="n">
        <v>299.980011</v>
      </c>
      <c r="L1937" s="7" t="n">
        <v>39</v>
      </c>
      <c r="M1937" s="8" t="n">
        <v>0.129999995</v>
      </c>
      <c r="N1937" s="7" t="n">
        <v>83.51000214</v>
      </c>
      <c r="O1937" s="9" t="n">
        <v>0</v>
      </c>
    </row>
    <row r="1938" customFormat="false" ht="15" hidden="false" customHeight="true" outlineLevel="0" collapsed="false">
      <c r="A1938" s="6" t="n">
        <v>76381</v>
      </c>
      <c r="B1938" s="6" t="s">
        <v>19</v>
      </c>
      <c r="C1938" s="6" t="s">
        <v>37</v>
      </c>
      <c r="D1938" s="6" t="s">
        <v>27</v>
      </c>
      <c r="E1938" s="6" t="s">
        <v>28</v>
      </c>
      <c r="F1938" s="6" t="s">
        <v>76</v>
      </c>
      <c r="G1938" s="6" t="s">
        <v>24</v>
      </c>
      <c r="H1938" s="6" t="n">
        <v>4</v>
      </c>
      <c r="I1938" s="7" t="n">
        <v>39.75</v>
      </c>
      <c r="J1938" s="6" t="n">
        <v>1</v>
      </c>
      <c r="K1938" s="7" t="n">
        <v>39.75</v>
      </c>
      <c r="L1938" s="7" t="n">
        <v>1.190000057</v>
      </c>
      <c r="M1938" s="8" t="n">
        <v>0.029999999</v>
      </c>
      <c r="N1938" s="7" t="n">
        <v>-7.710000038</v>
      </c>
      <c r="O1938" s="9" t="n">
        <v>0</v>
      </c>
    </row>
    <row r="1939" customFormat="false" ht="15" hidden="false" customHeight="true" outlineLevel="0" collapsed="false">
      <c r="A1939" s="6" t="n">
        <v>8932</v>
      </c>
      <c r="B1939" s="6" t="s">
        <v>19</v>
      </c>
      <c r="C1939" s="6" t="s">
        <v>20</v>
      </c>
      <c r="D1939" s="6" t="s">
        <v>50</v>
      </c>
      <c r="E1939" s="6" t="s">
        <v>63</v>
      </c>
      <c r="F1939" s="6" t="s">
        <v>40</v>
      </c>
      <c r="G1939" s="6" t="s">
        <v>34</v>
      </c>
      <c r="H1939" s="6" t="n">
        <v>4</v>
      </c>
      <c r="I1939" s="7" t="n">
        <v>399.980011</v>
      </c>
      <c r="J1939" s="6" t="n">
        <v>1</v>
      </c>
      <c r="K1939" s="7" t="n">
        <v>399.980011</v>
      </c>
      <c r="L1939" s="7" t="n">
        <v>60</v>
      </c>
      <c r="M1939" s="8" t="n">
        <v>0.150000006</v>
      </c>
      <c r="N1939" s="7" t="n">
        <v>114.9100037</v>
      </c>
      <c r="O1939" s="9" t="n">
        <v>0</v>
      </c>
    </row>
    <row r="1940" customFormat="false" ht="15" hidden="false" customHeight="true" outlineLevel="0" collapsed="false">
      <c r="A1940" s="6" t="n">
        <v>53937</v>
      </c>
      <c r="B1940" s="6" t="s">
        <v>36</v>
      </c>
      <c r="C1940" s="6" t="s">
        <v>20</v>
      </c>
      <c r="D1940" s="6" t="s">
        <v>50</v>
      </c>
      <c r="E1940" s="6" t="s">
        <v>51</v>
      </c>
      <c r="F1940" s="6" t="s">
        <v>58</v>
      </c>
      <c r="G1940" s="6" t="s">
        <v>47</v>
      </c>
      <c r="H1940" s="6" t="n">
        <v>0</v>
      </c>
      <c r="I1940" s="7" t="n">
        <v>49.97999954</v>
      </c>
      <c r="J1940" s="6" t="n">
        <v>2</v>
      </c>
      <c r="K1940" s="7" t="n">
        <v>99.95999908</v>
      </c>
      <c r="L1940" s="7" t="n">
        <v>17.98999977</v>
      </c>
      <c r="M1940" s="8" t="n">
        <v>0.180000007</v>
      </c>
      <c r="N1940" s="7" t="n">
        <v>13.93000031</v>
      </c>
      <c r="O1940" s="9" t="n">
        <v>0</v>
      </c>
    </row>
    <row r="1941" customFormat="false" ht="15" hidden="false" customHeight="true" outlineLevel="0" collapsed="false">
      <c r="A1941" s="6" t="n">
        <v>2103</v>
      </c>
      <c r="B1941" s="6" t="s">
        <v>19</v>
      </c>
      <c r="C1941" s="6" t="s">
        <v>49</v>
      </c>
      <c r="D1941" s="6" t="s">
        <v>50</v>
      </c>
      <c r="E1941" s="6" t="s">
        <v>63</v>
      </c>
      <c r="F1941" s="6" t="s">
        <v>58</v>
      </c>
      <c r="G1941" s="6" t="s">
        <v>47</v>
      </c>
      <c r="H1941" s="6" t="n">
        <v>4</v>
      </c>
      <c r="I1941" s="7" t="n">
        <v>49.97999954</v>
      </c>
      <c r="J1941" s="6" t="n">
        <v>2</v>
      </c>
      <c r="K1941" s="7" t="n">
        <v>99.95999908</v>
      </c>
      <c r="L1941" s="7" t="n">
        <v>16.98999977</v>
      </c>
      <c r="M1941" s="8" t="n">
        <v>0.170000002</v>
      </c>
      <c r="N1941" s="7" t="n">
        <v>34.84999847</v>
      </c>
      <c r="O1941" s="9" t="n">
        <v>0</v>
      </c>
    </row>
    <row r="1942" customFormat="false" ht="15" hidden="false" customHeight="true" outlineLevel="0" collapsed="false">
      <c r="A1942" s="6" t="n">
        <v>62013</v>
      </c>
      <c r="B1942" s="6" t="s">
        <v>26</v>
      </c>
      <c r="C1942" s="6" t="s">
        <v>20</v>
      </c>
      <c r="D1942" s="6" t="s">
        <v>21</v>
      </c>
      <c r="E1942" s="6" t="s">
        <v>64</v>
      </c>
      <c r="F1942" s="6" t="s">
        <v>71</v>
      </c>
      <c r="G1942" s="6" t="s">
        <v>34</v>
      </c>
      <c r="H1942" s="6" t="n">
        <v>1</v>
      </c>
      <c r="I1942" s="7" t="n">
        <v>199.9900055</v>
      </c>
      <c r="J1942" s="6" t="n">
        <v>1</v>
      </c>
      <c r="K1942" s="7" t="n">
        <v>199.9900055</v>
      </c>
      <c r="L1942" s="7" t="n">
        <v>0</v>
      </c>
      <c r="M1942" s="8" t="n">
        <v>0</v>
      </c>
      <c r="N1942" s="7" t="n">
        <v>92</v>
      </c>
      <c r="O1942" s="12" t="n">
        <v>1</v>
      </c>
    </row>
    <row r="1943" customFormat="false" ht="15" hidden="false" customHeight="true" outlineLevel="0" collapsed="false">
      <c r="A1943" s="6" t="n">
        <v>30542</v>
      </c>
      <c r="B1943" s="6" t="s">
        <v>46</v>
      </c>
      <c r="C1943" s="6" t="s">
        <v>49</v>
      </c>
      <c r="D1943" s="6" t="s">
        <v>27</v>
      </c>
      <c r="E1943" s="6" t="s">
        <v>42</v>
      </c>
      <c r="F1943" s="6" t="s">
        <v>57</v>
      </c>
      <c r="G1943" s="6" t="s">
        <v>24</v>
      </c>
      <c r="H1943" s="6" t="n">
        <v>2</v>
      </c>
      <c r="I1943" s="7" t="n">
        <v>50</v>
      </c>
      <c r="J1943" s="6" t="n">
        <v>5</v>
      </c>
      <c r="K1943" s="7" t="n">
        <v>250</v>
      </c>
      <c r="L1943" s="7" t="n">
        <v>42.5</v>
      </c>
      <c r="M1943" s="8" t="n">
        <v>0.170000002</v>
      </c>
      <c r="N1943" s="7" t="n">
        <v>4.150000095</v>
      </c>
      <c r="O1943" s="12" t="n">
        <v>1</v>
      </c>
    </row>
    <row r="1944" customFormat="false" ht="15" hidden="false" customHeight="true" outlineLevel="0" collapsed="false">
      <c r="A1944" s="6" t="n">
        <v>26833</v>
      </c>
      <c r="B1944" s="6" t="s">
        <v>19</v>
      </c>
      <c r="C1944" s="6" t="s">
        <v>20</v>
      </c>
      <c r="D1944" s="6" t="s">
        <v>27</v>
      </c>
      <c r="E1944" s="6" t="s">
        <v>54</v>
      </c>
      <c r="F1944" s="6" t="s">
        <v>57</v>
      </c>
      <c r="G1944" s="6" t="s">
        <v>44</v>
      </c>
      <c r="H1944" s="6" t="n">
        <v>4</v>
      </c>
      <c r="I1944" s="7" t="n">
        <v>50</v>
      </c>
      <c r="J1944" s="6" t="n">
        <v>1</v>
      </c>
      <c r="K1944" s="7" t="n">
        <v>50</v>
      </c>
      <c r="L1944" s="7" t="n">
        <v>0.5</v>
      </c>
      <c r="M1944" s="8" t="n">
        <v>0.01</v>
      </c>
      <c r="N1944" s="7" t="n">
        <v>13.85999966</v>
      </c>
      <c r="O1944" s="9" t="n">
        <v>0</v>
      </c>
    </row>
    <row r="1945" customFormat="false" ht="15" hidden="false" customHeight="true" outlineLevel="0" collapsed="false">
      <c r="A1945" s="6" t="n">
        <v>40045</v>
      </c>
      <c r="B1945" s="6" t="s">
        <v>19</v>
      </c>
      <c r="C1945" s="6" t="s">
        <v>20</v>
      </c>
      <c r="D1945" s="6" t="s">
        <v>31</v>
      </c>
      <c r="E1945" s="6" t="s">
        <v>56</v>
      </c>
      <c r="F1945" s="6" t="s">
        <v>71</v>
      </c>
      <c r="G1945" s="6" t="s">
        <v>34</v>
      </c>
      <c r="H1945" s="6" t="n">
        <v>4</v>
      </c>
      <c r="I1945" s="7" t="n">
        <v>199.9900055</v>
      </c>
      <c r="J1945" s="6" t="n">
        <v>1</v>
      </c>
      <c r="K1945" s="7" t="n">
        <v>199.9900055</v>
      </c>
      <c r="L1945" s="7" t="n">
        <v>4</v>
      </c>
      <c r="M1945" s="8" t="n">
        <v>0.02</v>
      </c>
      <c r="N1945" s="7" t="n">
        <v>86.23999786</v>
      </c>
      <c r="O1945" s="12" t="n">
        <v>1</v>
      </c>
    </row>
    <row r="1946" customFormat="false" ht="15" hidden="false" customHeight="true" outlineLevel="0" collapsed="false">
      <c r="A1946" s="6" t="n">
        <v>57452</v>
      </c>
      <c r="B1946" s="6" t="s">
        <v>46</v>
      </c>
      <c r="C1946" s="6" t="s">
        <v>37</v>
      </c>
      <c r="D1946" s="6" t="s">
        <v>50</v>
      </c>
      <c r="E1946" s="6" t="s">
        <v>63</v>
      </c>
      <c r="F1946" s="6" t="s">
        <v>58</v>
      </c>
      <c r="G1946" s="6" t="s">
        <v>24</v>
      </c>
      <c r="H1946" s="6" t="n">
        <v>2</v>
      </c>
      <c r="I1946" s="7" t="n">
        <v>49.97999954</v>
      </c>
      <c r="J1946" s="6" t="n">
        <v>1</v>
      </c>
      <c r="K1946" s="7" t="n">
        <v>49.97999954</v>
      </c>
      <c r="L1946" s="7" t="n">
        <v>2</v>
      </c>
      <c r="M1946" s="8" t="n">
        <v>0.039999999</v>
      </c>
      <c r="N1946" s="7" t="n">
        <v>-79.16999817</v>
      </c>
      <c r="O1946" s="12" t="n">
        <v>1</v>
      </c>
    </row>
    <row r="1947" customFormat="false" ht="15" hidden="false" customHeight="true" outlineLevel="0" collapsed="false">
      <c r="A1947" s="6" t="n">
        <v>58067</v>
      </c>
      <c r="B1947" s="6" t="s">
        <v>19</v>
      </c>
      <c r="C1947" s="6" t="s">
        <v>20</v>
      </c>
      <c r="D1947" s="6" t="s">
        <v>50</v>
      </c>
      <c r="E1947" s="6" t="s">
        <v>51</v>
      </c>
      <c r="F1947" s="6" t="s">
        <v>77</v>
      </c>
      <c r="G1947" s="6" t="s">
        <v>47</v>
      </c>
      <c r="H1947" s="6" t="n">
        <v>4</v>
      </c>
      <c r="I1947" s="7" t="n">
        <v>209.9900055</v>
      </c>
      <c r="J1947" s="6" t="n">
        <v>1</v>
      </c>
      <c r="K1947" s="7" t="n">
        <v>209.9900055</v>
      </c>
      <c r="L1947" s="7" t="n">
        <v>52.5</v>
      </c>
      <c r="M1947" s="8" t="n">
        <v>0.25</v>
      </c>
      <c r="N1947" s="7" t="n">
        <v>74.01999664</v>
      </c>
      <c r="O1947" s="9" t="n">
        <v>0</v>
      </c>
    </row>
    <row r="1948" customFormat="false" ht="15" hidden="false" customHeight="true" outlineLevel="0" collapsed="false">
      <c r="A1948" s="6" t="n">
        <v>5293</v>
      </c>
      <c r="B1948" s="6" t="s">
        <v>19</v>
      </c>
      <c r="C1948" s="6" t="s">
        <v>37</v>
      </c>
      <c r="D1948" s="6" t="s">
        <v>50</v>
      </c>
      <c r="E1948" s="6" t="s">
        <v>63</v>
      </c>
      <c r="F1948" s="6" t="s">
        <v>75</v>
      </c>
      <c r="G1948" s="6" t="s">
        <v>24</v>
      </c>
      <c r="H1948" s="6" t="n">
        <v>4</v>
      </c>
      <c r="I1948" s="7" t="n">
        <v>299.980011</v>
      </c>
      <c r="J1948" s="6" t="n">
        <v>1</v>
      </c>
      <c r="K1948" s="7" t="n">
        <v>299.980011</v>
      </c>
      <c r="L1948" s="7" t="n">
        <v>9</v>
      </c>
      <c r="M1948" s="8" t="n">
        <v>0.029999999</v>
      </c>
      <c r="N1948" s="7" t="n">
        <v>84.37999725</v>
      </c>
      <c r="O1948" s="9" t="n">
        <v>0</v>
      </c>
    </row>
    <row r="1949" customFormat="false" ht="15" hidden="false" customHeight="true" outlineLevel="0" collapsed="false">
      <c r="A1949" s="6" t="n">
        <v>48068</v>
      </c>
      <c r="B1949" s="6" t="s">
        <v>26</v>
      </c>
      <c r="C1949" s="6" t="s">
        <v>20</v>
      </c>
      <c r="D1949" s="6" t="s">
        <v>21</v>
      </c>
      <c r="E1949" s="6" t="s">
        <v>66</v>
      </c>
      <c r="F1949" s="6" t="s">
        <v>23</v>
      </c>
      <c r="G1949" s="6" t="s">
        <v>34</v>
      </c>
      <c r="H1949" s="6" t="n">
        <v>1</v>
      </c>
      <c r="I1949" s="7" t="n">
        <v>129.9900055</v>
      </c>
      <c r="J1949" s="6" t="n">
        <v>1</v>
      </c>
      <c r="K1949" s="7" t="n">
        <v>129.9900055</v>
      </c>
      <c r="L1949" s="7" t="n">
        <v>7.150000095</v>
      </c>
      <c r="M1949" s="8" t="n">
        <v>0.059999999</v>
      </c>
      <c r="N1949" s="7" t="n">
        <v>60.18999863</v>
      </c>
      <c r="O1949" s="12" t="n">
        <v>1</v>
      </c>
    </row>
    <row r="1950" customFormat="false" ht="15" hidden="false" customHeight="true" outlineLevel="0" collapsed="false">
      <c r="A1950" s="6" t="n">
        <v>42482</v>
      </c>
      <c r="B1950" s="6" t="s">
        <v>19</v>
      </c>
      <c r="C1950" s="6" t="s">
        <v>20</v>
      </c>
      <c r="D1950" s="6" t="s">
        <v>38</v>
      </c>
      <c r="E1950" s="6" t="s">
        <v>39</v>
      </c>
      <c r="F1950" s="6" t="s">
        <v>33</v>
      </c>
      <c r="G1950" s="6" t="s">
        <v>44</v>
      </c>
      <c r="H1950" s="6" t="n">
        <v>4</v>
      </c>
      <c r="I1950" s="7" t="n">
        <v>59.99000168</v>
      </c>
      <c r="J1950" s="6" t="n">
        <v>1</v>
      </c>
      <c r="K1950" s="7" t="n">
        <v>59.99000168</v>
      </c>
      <c r="L1950" s="7" t="n">
        <v>10.19999981</v>
      </c>
      <c r="M1950" s="8" t="n">
        <v>0.170000002</v>
      </c>
      <c r="N1950" s="7" t="n">
        <v>22.40999985</v>
      </c>
      <c r="O1950" s="9" t="n">
        <v>0</v>
      </c>
    </row>
    <row r="1951" customFormat="false" ht="15" hidden="false" customHeight="true" outlineLevel="0" collapsed="false">
      <c r="A1951" s="6" t="n">
        <v>10689</v>
      </c>
      <c r="B1951" s="6" t="s">
        <v>19</v>
      </c>
      <c r="C1951" s="6" t="s">
        <v>20</v>
      </c>
      <c r="D1951" s="6" t="s">
        <v>21</v>
      </c>
      <c r="E1951" s="6" t="s">
        <v>65</v>
      </c>
      <c r="F1951" s="6" t="s">
        <v>57</v>
      </c>
      <c r="G1951" s="6" t="s">
        <v>47</v>
      </c>
      <c r="H1951" s="6" t="n">
        <v>4</v>
      </c>
      <c r="I1951" s="7" t="n">
        <v>50</v>
      </c>
      <c r="J1951" s="6" t="n">
        <v>5</v>
      </c>
      <c r="K1951" s="7" t="n">
        <v>250</v>
      </c>
      <c r="L1951" s="7" t="n">
        <v>2.5</v>
      </c>
      <c r="M1951" s="8" t="n">
        <v>0.01</v>
      </c>
      <c r="N1951" s="7" t="n">
        <v>69.30000305</v>
      </c>
      <c r="O1951" s="12" t="n">
        <v>1</v>
      </c>
    </row>
    <row r="1952" customFormat="false" ht="15" hidden="false" customHeight="true" outlineLevel="0" collapsed="false">
      <c r="A1952" s="6" t="n">
        <v>59902</v>
      </c>
      <c r="B1952" s="6" t="s">
        <v>19</v>
      </c>
      <c r="C1952" s="6" t="s">
        <v>37</v>
      </c>
      <c r="D1952" s="6" t="s">
        <v>50</v>
      </c>
      <c r="E1952" s="6" t="s">
        <v>51</v>
      </c>
      <c r="F1952" s="6" t="s">
        <v>73</v>
      </c>
      <c r="G1952" s="6" t="s">
        <v>34</v>
      </c>
      <c r="H1952" s="6" t="n">
        <v>4</v>
      </c>
      <c r="I1952" s="7" t="n">
        <v>39.99000168</v>
      </c>
      <c r="J1952" s="6" t="n">
        <v>2</v>
      </c>
      <c r="K1952" s="7" t="n">
        <v>79.98000336</v>
      </c>
      <c r="L1952" s="7" t="n">
        <v>5.599999905</v>
      </c>
      <c r="M1952" s="8" t="n">
        <v>0.07</v>
      </c>
      <c r="N1952" s="7" t="n">
        <v>8.409999847</v>
      </c>
      <c r="O1952" s="9" t="n">
        <v>0</v>
      </c>
    </row>
    <row r="1953" customFormat="false" ht="15" hidden="false" customHeight="true" outlineLevel="0" collapsed="false">
      <c r="A1953" s="6" t="n">
        <v>57883</v>
      </c>
      <c r="B1953" s="6" t="s">
        <v>19</v>
      </c>
      <c r="C1953" s="6" t="s">
        <v>37</v>
      </c>
      <c r="D1953" s="6" t="s">
        <v>50</v>
      </c>
      <c r="E1953" s="6" t="s">
        <v>51</v>
      </c>
      <c r="F1953" s="6" t="s">
        <v>29</v>
      </c>
      <c r="G1953" s="6" t="s">
        <v>34</v>
      </c>
      <c r="H1953" s="6" t="n">
        <v>4</v>
      </c>
      <c r="I1953" s="7" t="n">
        <v>99.98999786</v>
      </c>
      <c r="J1953" s="6" t="n">
        <v>4</v>
      </c>
      <c r="K1953" s="7" t="n">
        <v>399.9599915</v>
      </c>
      <c r="L1953" s="7" t="n">
        <v>40</v>
      </c>
      <c r="M1953" s="8" t="n">
        <v>0.100000001</v>
      </c>
      <c r="N1953" s="7" t="n">
        <v>125.9899979</v>
      </c>
      <c r="O1953" s="9" t="n">
        <v>0</v>
      </c>
    </row>
    <row r="1954" customFormat="false" ht="15" hidden="false" customHeight="true" outlineLevel="0" collapsed="false">
      <c r="A1954" s="6" t="n">
        <v>8022</v>
      </c>
      <c r="B1954" s="6" t="s">
        <v>19</v>
      </c>
      <c r="C1954" s="6" t="s">
        <v>37</v>
      </c>
      <c r="D1954" s="6" t="s">
        <v>50</v>
      </c>
      <c r="E1954" s="6" t="s">
        <v>72</v>
      </c>
      <c r="F1954" s="6" t="s">
        <v>80</v>
      </c>
      <c r="G1954" s="6" t="s">
        <v>34</v>
      </c>
      <c r="H1954" s="6" t="n">
        <v>4</v>
      </c>
      <c r="I1954" s="7" t="n">
        <v>24.98999977</v>
      </c>
      <c r="J1954" s="6" t="n">
        <v>3</v>
      </c>
      <c r="K1954" s="7" t="n">
        <v>74.97000122</v>
      </c>
      <c r="L1954" s="7" t="n">
        <v>12</v>
      </c>
      <c r="M1954" s="8" t="n">
        <v>0.159999996</v>
      </c>
      <c r="N1954" s="7" t="n">
        <v>29.60000038</v>
      </c>
      <c r="O1954" s="9" t="n">
        <v>0</v>
      </c>
    </row>
    <row r="1955" customFormat="false" ht="15" hidden="false" customHeight="true" outlineLevel="0" collapsed="false">
      <c r="A1955" s="6" t="n">
        <v>28603</v>
      </c>
      <c r="B1955" s="6" t="s">
        <v>19</v>
      </c>
      <c r="C1955" s="6" t="s">
        <v>37</v>
      </c>
      <c r="D1955" s="6" t="s">
        <v>27</v>
      </c>
      <c r="E1955" s="6" t="s">
        <v>28</v>
      </c>
      <c r="F1955" s="6" t="s">
        <v>58</v>
      </c>
      <c r="G1955" s="6" t="s">
        <v>44</v>
      </c>
      <c r="H1955" s="6" t="n">
        <v>4</v>
      </c>
      <c r="I1955" s="7" t="n">
        <v>49.97999954</v>
      </c>
      <c r="J1955" s="6" t="n">
        <v>2</v>
      </c>
      <c r="K1955" s="7" t="n">
        <v>99.95999908</v>
      </c>
      <c r="L1955" s="7" t="n">
        <v>9</v>
      </c>
      <c r="M1955" s="8" t="n">
        <v>0.090000004</v>
      </c>
      <c r="N1955" s="7" t="n">
        <v>43.65999985</v>
      </c>
      <c r="O1955" s="9" t="n">
        <v>0</v>
      </c>
    </row>
    <row r="1956" customFormat="false" ht="15" hidden="false" customHeight="true" outlineLevel="0" collapsed="false">
      <c r="A1956" s="6" t="n">
        <v>1210</v>
      </c>
      <c r="B1956" s="6" t="s">
        <v>19</v>
      </c>
      <c r="C1956" s="6" t="s">
        <v>49</v>
      </c>
      <c r="D1956" s="6" t="s">
        <v>50</v>
      </c>
      <c r="E1956" s="6" t="s">
        <v>51</v>
      </c>
      <c r="F1956" s="6" t="s">
        <v>40</v>
      </c>
      <c r="G1956" s="6" t="s">
        <v>47</v>
      </c>
      <c r="H1956" s="6" t="n">
        <v>4</v>
      </c>
      <c r="I1956" s="7" t="n">
        <v>399.980011</v>
      </c>
      <c r="J1956" s="6" t="n">
        <v>1</v>
      </c>
      <c r="K1956" s="7" t="n">
        <v>399.980011</v>
      </c>
      <c r="L1956" s="7" t="n">
        <v>16</v>
      </c>
      <c r="M1956" s="8" t="n">
        <v>0.039999999</v>
      </c>
      <c r="N1956" s="7" t="n">
        <v>-633.5700073</v>
      </c>
      <c r="O1956" s="12" t="n">
        <v>1</v>
      </c>
    </row>
    <row r="1957" customFormat="false" ht="15" hidden="false" customHeight="true" outlineLevel="0" collapsed="false">
      <c r="A1957" s="6" t="n">
        <v>62833</v>
      </c>
      <c r="B1957" s="6" t="s">
        <v>19</v>
      </c>
      <c r="C1957" s="6" t="s">
        <v>20</v>
      </c>
      <c r="D1957" s="6" t="s">
        <v>21</v>
      </c>
      <c r="E1957" s="6" t="s">
        <v>65</v>
      </c>
      <c r="F1957" s="6" t="s">
        <v>73</v>
      </c>
      <c r="G1957" s="6" t="s">
        <v>34</v>
      </c>
      <c r="H1957" s="6" t="n">
        <v>4</v>
      </c>
      <c r="I1957" s="7" t="n">
        <v>39.99000168</v>
      </c>
      <c r="J1957" s="6" t="n">
        <v>1</v>
      </c>
      <c r="K1957" s="7" t="n">
        <v>39.99000168</v>
      </c>
      <c r="L1957" s="7" t="n">
        <v>4.800000191</v>
      </c>
      <c r="M1957" s="8" t="n">
        <v>0.119999997</v>
      </c>
      <c r="N1957" s="7" t="n">
        <v>16.19000053</v>
      </c>
      <c r="O1957" s="9" t="n">
        <v>0</v>
      </c>
    </row>
    <row r="1958" customFormat="false" ht="15" hidden="false" customHeight="true" outlineLevel="0" collapsed="false">
      <c r="A1958" s="6" t="n">
        <v>2263</v>
      </c>
      <c r="B1958" s="6" t="s">
        <v>46</v>
      </c>
      <c r="C1958" s="6" t="s">
        <v>49</v>
      </c>
      <c r="D1958" s="6" t="s">
        <v>50</v>
      </c>
      <c r="E1958" s="6" t="s">
        <v>51</v>
      </c>
      <c r="F1958" s="6" t="s">
        <v>40</v>
      </c>
      <c r="G1958" s="6" t="s">
        <v>24</v>
      </c>
      <c r="H1958" s="6" t="n">
        <v>2</v>
      </c>
      <c r="I1958" s="7" t="n">
        <v>399.980011</v>
      </c>
      <c r="J1958" s="6" t="n">
        <v>1</v>
      </c>
      <c r="K1958" s="7" t="n">
        <v>399.980011</v>
      </c>
      <c r="L1958" s="7" t="n">
        <v>100</v>
      </c>
      <c r="M1958" s="8" t="n">
        <v>0.25</v>
      </c>
      <c r="N1958" s="7" t="n">
        <v>-3.900000095</v>
      </c>
      <c r="O1958" s="12" t="n">
        <v>1</v>
      </c>
    </row>
    <row r="1959" customFormat="false" ht="15" hidden="false" customHeight="true" outlineLevel="0" collapsed="false">
      <c r="A1959" s="6" t="n">
        <v>43586</v>
      </c>
      <c r="B1959" s="6" t="s">
        <v>46</v>
      </c>
      <c r="C1959" s="6" t="s">
        <v>37</v>
      </c>
      <c r="D1959" s="6" t="s">
        <v>21</v>
      </c>
      <c r="E1959" s="6" t="s">
        <v>66</v>
      </c>
      <c r="F1959" s="6" t="s">
        <v>23</v>
      </c>
      <c r="G1959" s="6" t="s">
        <v>44</v>
      </c>
      <c r="H1959" s="6" t="n">
        <v>2</v>
      </c>
      <c r="I1959" s="7" t="n">
        <v>129.9900055</v>
      </c>
      <c r="J1959" s="6" t="n">
        <v>1</v>
      </c>
      <c r="K1959" s="7" t="n">
        <v>129.9900055</v>
      </c>
      <c r="L1959" s="7" t="n">
        <v>19.5</v>
      </c>
      <c r="M1959" s="8" t="n">
        <v>0.150000006</v>
      </c>
      <c r="N1959" s="7" t="n">
        <v>-193.3600006</v>
      </c>
      <c r="O1959" s="9" t="n">
        <v>0</v>
      </c>
    </row>
    <row r="1960" customFormat="false" ht="15" hidden="false" customHeight="true" outlineLevel="0" collapsed="false">
      <c r="A1960" s="6" t="n">
        <v>10615</v>
      </c>
      <c r="B1960" s="6" t="s">
        <v>19</v>
      </c>
      <c r="C1960" s="6" t="s">
        <v>49</v>
      </c>
      <c r="D1960" s="6" t="s">
        <v>21</v>
      </c>
      <c r="E1960" s="6" t="s">
        <v>65</v>
      </c>
      <c r="F1960" s="6" t="s">
        <v>100</v>
      </c>
      <c r="G1960" s="6" t="s">
        <v>44</v>
      </c>
      <c r="H1960" s="6" t="n">
        <v>4</v>
      </c>
      <c r="I1960" s="7" t="n">
        <v>17.98999977</v>
      </c>
      <c r="J1960" s="6" t="n">
        <v>2</v>
      </c>
      <c r="K1960" s="7" t="n">
        <v>35.97999954</v>
      </c>
      <c r="L1960" s="7" t="n">
        <v>9</v>
      </c>
      <c r="M1960" s="8" t="n">
        <v>0.25</v>
      </c>
      <c r="N1960" s="7" t="n">
        <v>-28.32999992</v>
      </c>
      <c r="O1960" s="12" t="n">
        <v>1</v>
      </c>
    </row>
    <row r="1961" customFormat="false" ht="15" hidden="false" customHeight="true" outlineLevel="0" collapsed="false">
      <c r="A1961" s="6" t="n">
        <v>17448</v>
      </c>
      <c r="B1961" s="6" t="s">
        <v>19</v>
      </c>
      <c r="C1961" s="6" t="s">
        <v>49</v>
      </c>
      <c r="D1961" s="6" t="s">
        <v>21</v>
      </c>
      <c r="E1961" s="6" t="s">
        <v>64</v>
      </c>
      <c r="F1961" s="6" t="s">
        <v>33</v>
      </c>
      <c r="G1961" s="6" t="s">
        <v>24</v>
      </c>
      <c r="H1961" s="6" t="n">
        <v>4</v>
      </c>
      <c r="I1961" s="7" t="n">
        <v>59.99000168</v>
      </c>
      <c r="J1961" s="6" t="n">
        <v>4</v>
      </c>
      <c r="K1961" s="7" t="n">
        <v>239.9600067</v>
      </c>
      <c r="L1961" s="7" t="n">
        <v>28.79999924</v>
      </c>
      <c r="M1961" s="8" t="n">
        <v>0.119999997</v>
      </c>
      <c r="N1961" s="7" t="n">
        <v>57.00999832</v>
      </c>
      <c r="O1961" s="9" t="n">
        <v>0</v>
      </c>
    </row>
    <row r="1962" customFormat="false" ht="15" hidden="false" customHeight="true" outlineLevel="0" collapsed="false">
      <c r="A1962" s="6" t="n">
        <v>21740</v>
      </c>
      <c r="B1962" s="6" t="s">
        <v>19</v>
      </c>
      <c r="C1962" s="6" t="s">
        <v>20</v>
      </c>
      <c r="D1962" s="6" t="s">
        <v>27</v>
      </c>
      <c r="E1962" s="6" t="s">
        <v>42</v>
      </c>
      <c r="F1962" s="6" t="s">
        <v>23</v>
      </c>
      <c r="G1962" s="6" t="s">
        <v>47</v>
      </c>
      <c r="H1962" s="6" t="n">
        <v>4</v>
      </c>
      <c r="I1962" s="7" t="n">
        <v>129.9900055</v>
      </c>
      <c r="J1962" s="6" t="n">
        <v>1</v>
      </c>
      <c r="K1962" s="7" t="n">
        <v>129.9900055</v>
      </c>
      <c r="L1962" s="7" t="n">
        <v>1.299999952</v>
      </c>
      <c r="M1962" s="8" t="n">
        <v>0.01</v>
      </c>
      <c r="N1962" s="7" t="n">
        <v>61.77000046</v>
      </c>
      <c r="O1962" s="12" t="n">
        <v>1</v>
      </c>
    </row>
    <row r="1963" customFormat="false" ht="15" hidden="false" customHeight="true" outlineLevel="0" collapsed="false">
      <c r="A1963" s="6" t="n">
        <v>4929</v>
      </c>
      <c r="B1963" s="6" t="s">
        <v>19</v>
      </c>
      <c r="C1963" s="6" t="s">
        <v>37</v>
      </c>
      <c r="D1963" s="6" t="s">
        <v>50</v>
      </c>
      <c r="E1963" s="6" t="s">
        <v>63</v>
      </c>
      <c r="F1963" s="6" t="s">
        <v>33</v>
      </c>
      <c r="G1963" s="6" t="s">
        <v>34</v>
      </c>
      <c r="H1963" s="6" t="n">
        <v>4</v>
      </c>
      <c r="I1963" s="7" t="n">
        <v>59.99000168</v>
      </c>
      <c r="J1963" s="6" t="n">
        <v>5</v>
      </c>
      <c r="K1963" s="7" t="n">
        <v>299.9500122</v>
      </c>
      <c r="L1963" s="7" t="n">
        <v>15</v>
      </c>
      <c r="M1963" s="8" t="n">
        <v>0.050000001</v>
      </c>
      <c r="N1963" s="7" t="n">
        <v>59.84000015</v>
      </c>
      <c r="O1963" s="12" t="n">
        <v>1</v>
      </c>
    </row>
    <row r="1964" customFormat="false" ht="15" hidden="false" customHeight="true" outlineLevel="0" collapsed="false">
      <c r="A1964" s="6" t="n">
        <v>64834</v>
      </c>
      <c r="B1964" s="6" t="s">
        <v>19</v>
      </c>
      <c r="C1964" s="6" t="s">
        <v>37</v>
      </c>
      <c r="D1964" s="6" t="s">
        <v>21</v>
      </c>
      <c r="E1964" s="6" t="s">
        <v>65</v>
      </c>
      <c r="F1964" s="6" t="s">
        <v>29</v>
      </c>
      <c r="G1964" s="6" t="s">
        <v>34</v>
      </c>
      <c r="H1964" s="6" t="n">
        <v>4</v>
      </c>
      <c r="I1964" s="7" t="n">
        <v>99.98999786</v>
      </c>
      <c r="J1964" s="6" t="n">
        <v>4</v>
      </c>
      <c r="K1964" s="7" t="n">
        <v>399.9599915</v>
      </c>
      <c r="L1964" s="7" t="n">
        <v>36</v>
      </c>
      <c r="M1964" s="8" t="n">
        <v>0.090000004</v>
      </c>
      <c r="N1964" s="7" t="n">
        <v>98.26999664</v>
      </c>
      <c r="O1964" s="12" t="n">
        <v>1</v>
      </c>
    </row>
    <row r="1965" customFormat="false" ht="15" hidden="false" customHeight="true" outlineLevel="0" collapsed="false">
      <c r="A1965" s="6" t="n">
        <v>46451</v>
      </c>
      <c r="B1965" s="6" t="s">
        <v>19</v>
      </c>
      <c r="C1965" s="6" t="s">
        <v>20</v>
      </c>
      <c r="D1965" s="6" t="s">
        <v>27</v>
      </c>
      <c r="E1965" s="6" t="s">
        <v>79</v>
      </c>
      <c r="F1965" s="6" t="s">
        <v>57</v>
      </c>
      <c r="G1965" s="6" t="s">
        <v>44</v>
      </c>
      <c r="H1965" s="6" t="n">
        <v>4</v>
      </c>
      <c r="I1965" s="7" t="n">
        <v>50</v>
      </c>
      <c r="J1965" s="6" t="n">
        <v>4</v>
      </c>
      <c r="K1965" s="7" t="n">
        <v>200</v>
      </c>
      <c r="L1965" s="7" t="n">
        <v>40</v>
      </c>
      <c r="M1965" s="8" t="n">
        <v>0.200000003</v>
      </c>
      <c r="N1965" s="7" t="n">
        <v>14.07999992</v>
      </c>
      <c r="O1965" s="9" t="n">
        <v>0</v>
      </c>
    </row>
    <row r="1966" customFormat="false" ht="15" hidden="false" customHeight="true" outlineLevel="0" collapsed="false">
      <c r="A1966" s="6" t="n">
        <v>995</v>
      </c>
      <c r="B1966" s="6" t="s">
        <v>26</v>
      </c>
      <c r="C1966" s="6" t="s">
        <v>20</v>
      </c>
      <c r="D1966" s="6" t="s">
        <v>50</v>
      </c>
      <c r="E1966" s="6" t="s">
        <v>72</v>
      </c>
      <c r="F1966" s="6" t="s">
        <v>33</v>
      </c>
      <c r="G1966" s="6" t="s">
        <v>34</v>
      </c>
      <c r="H1966" s="6" t="n">
        <v>1</v>
      </c>
      <c r="I1966" s="7" t="n">
        <v>59.99000168</v>
      </c>
      <c r="J1966" s="6" t="n">
        <v>2</v>
      </c>
      <c r="K1966" s="7" t="n">
        <v>119.9800034</v>
      </c>
      <c r="L1966" s="7" t="n">
        <v>10.80000019</v>
      </c>
      <c r="M1966" s="8" t="n">
        <v>0.090000004</v>
      </c>
      <c r="N1966" s="7" t="n">
        <v>0</v>
      </c>
      <c r="O1966" s="12" t="n">
        <v>1</v>
      </c>
    </row>
    <row r="1967" customFormat="false" ht="15" hidden="false" customHeight="true" outlineLevel="0" collapsed="false">
      <c r="A1967" s="6" t="n">
        <v>22150</v>
      </c>
      <c r="B1967" s="6" t="s">
        <v>19</v>
      </c>
      <c r="C1967" s="6" t="s">
        <v>49</v>
      </c>
      <c r="D1967" s="6" t="s">
        <v>27</v>
      </c>
      <c r="E1967" s="6" t="s">
        <v>28</v>
      </c>
      <c r="F1967" s="6" t="s">
        <v>57</v>
      </c>
      <c r="G1967" s="6" t="s">
        <v>34</v>
      </c>
      <c r="H1967" s="6" t="n">
        <v>4</v>
      </c>
      <c r="I1967" s="7" t="n">
        <v>50</v>
      </c>
      <c r="J1967" s="6" t="n">
        <v>4</v>
      </c>
      <c r="K1967" s="7" t="n">
        <v>200</v>
      </c>
      <c r="L1967" s="7" t="n">
        <v>24</v>
      </c>
      <c r="M1967" s="8" t="n">
        <v>0.119999997</v>
      </c>
      <c r="N1967" s="7" t="n">
        <v>5.28000021</v>
      </c>
      <c r="O1967" s="12" t="n">
        <v>1</v>
      </c>
    </row>
    <row r="1968" customFormat="false" ht="15" hidden="false" customHeight="true" outlineLevel="0" collapsed="false">
      <c r="A1968" s="6" t="n">
        <v>47717</v>
      </c>
      <c r="B1968" s="6" t="s">
        <v>19</v>
      </c>
      <c r="C1968" s="6" t="s">
        <v>20</v>
      </c>
      <c r="D1968" s="6" t="s">
        <v>27</v>
      </c>
      <c r="E1968" s="6" t="s">
        <v>79</v>
      </c>
      <c r="F1968" s="6" t="s">
        <v>33</v>
      </c>
      <c r="G1968" s="6" t="s">
        <v>34</v>
      </c>
      <c r="H1968" s="6" t="n">
        <v>4</v>
      </c>
      <c r="I1968" s="7" t="n">
        <v>59.99000168</v>
      </c>
      <c r="J1968" s="6" t="n">
        <v>1</v>
      </c>
      <c r="K1968" s="7" t="n">
        <v>59.99000168</v>
      </c>
      <c r="L1968" s="7" t="n">
        <v>1.799999952</v>
      </c>
      <c r="M1968" s="8" t="n">
        <v>0.029999999</v>
      </c>
      <c r="N1968" s="7" t="n">
        <v>16.87999916</v>
      </c>
      <c r="O1968" s="9" t="n">
        <v>0</v>
      </c>
    </row>
    <row r="1969" customFormat="false" ht="15" hidden="false" customHeight="true" outlineLevel="0" collapsed="false">
      <c r="A1969" s="6" t="n">
        <v>24824</v>
      </c>
      <c r="B1969" s="6" t="s">
        <v>19</v>
      </c>
      <c r="C1969" s="6" t="s">
        <v>20</v>
      </c>
      <c r="D1969" s="6" t="s">
        <v>27</v>
      </c>
      <c r="E1969" s="6" t="s">
        <v>28</v>
      </c>
      <c r="F1969" s="6" t="s">
        <v>57</v>
      </c>
      <c r="G1969" s="6" t="s">
        <v>44</v>
      </c>
      <c r="H1969" s="6" t="n">
        <v>4</v>
      </c>
      <c r="I1969" s="7" t="n">
        <v>50</v>
      </c>
      <c r="J1969" s="6" t="n">
        <v>4</v>
      </c>
      <c r="K1969" s="7" t="n">
        <v>200</v>
      </c>
      <c r="L1969" s="7" t="n">
        <v>14</v>
      </c>
      <c r="M1969" s="8" t="n">
        <v>0.07</v>
      </c>
      <c r="N1969" s="7" t="n">
        <v>34.97000122</v>
      </c>
      <c r="O1969" s="12" t="n">
        <v>1</v>
      </c>
    </row>
    <row r="1970" customFormat="false" ht="15" hidden="false" customHeight="true" outlineLevel="0" collapsed="false">
      <c r="A1970" s="6" t="n">
        <v>45289</v>
      </c>
      <c r="B1970" s="6" t="s">
        <v>19</v>
      </c>
      <c r="C1970" s="6" t="s">
        <v>20</v>
      </c>
      <c r="D1970" s="6" t="s">
        <v>27</v>
      </c>
      <c r="E1970" s="6" t="s">
        <v>79</v>
      </c>
      <c r="F1970" s="6" t="s">
        <v>33</v>
      </c>
      <c r="G1970" s="6" t="s">
        <v>34</v>
      </c>
      <c r="H1970" s="6" t="n">
        <v>4</v>
      </c>
      <c r="I1970" s="7" t="n">
        <v>59.99000168</v>
      </c>
      <c r="J1970" s="6" t="n">
        <v>2</v>
      </c>
      <c r="K1970" s="7" t="n">
        <v>119.9800034</v>
      </c>
      <c r="L1970" s="7" t="n">
        <v>18</v>
      </c>
      <c r="M1970" s="8" t="n">
        <v>0.150000006</v>
      </c>
      <c r="N1970" s="7" t="n">
        <v>45.88999939</v>
      </c>
      <c r="O1970" s="12" t="n">
        <v>1</v>
      </c>
    </row>
    <row r="1971" customFormat="false" ht="15" hidden="false" customHeight="true" outlineLevel="0" collapsed="false">
      <c r="A1971" s="6" t="n">
        <v>27779</v>
      </c>
      <c r="B1971" s="6" t="s">
        <v>19</v>
      </c>
      <c r="C1971" s="6" t="s">
        <v>20</v>
      </c>
      <c r="D1971" s="6" t="s">
        <v>27</v>
      </c>
      <c r="E1971" s="6" t="s">
        <v>42</v>
      </c>
      <c r="F1971" s="6" t="s">
        <v>75</v>
      </c>
      <c r="G1971" s="6" t="s">
        <v>34</v>
      </c>
      <c r="H1971" s="6" t="n">
        <v>4</v>
      </c>
      <c r="I1971" s="7" t="n">
        <v>299.980011</v>
      </c>
      <c r="J1971" s="6" t="n">
        <v>1</v>
      </c>
      <c r="K1971" s="7" t="n">
        <v>299.980011</v>
      </c>
      <c r="L1971" s="7" t="n">
        <v>15</v>
      </c>
      <c r="M1971" s="8" t="n">
        <v>0.050000001</v>
      </c>
      <c r="N1971" s="7" t="n">
        <v>103.4499969</v>
      </c>
      <c r="O1971" s="12" t="n">
        <v>1</v>
      </c>
    </row>
    <row r="1972" customFormat="false" ht="15" hidden="false" customHeight="true" outlineLevel="0" collapsed="false">
      <c r="A1972" s="6" t="n">
        <v>5779</v>
      </c>
      <c r="B1972" s="6" t="s">
        <v>19</v>
      </c>
      <c r="C1972" s="6" t="s">
        <v>20</v>
      </c>
      <c r="D1972" s="6" t="s">
        <v>50</v>
      </c>
      <c r="E1972" s="6" t="s">
        <v>51</v>
      </c>
      <c r="F1972" s="6" t="s">
        <v>57</v>
      </c>
      <c r="G1972" s="6" t="s">
        <v>24</v>
      </c>
      <c r="H1972" s="6" t="n">
        <v>4</v>
      </c>
      <c r="I1972" s="7" t="n">
        <v>50</v>
      </c>
      <c r="J1972" s="6" t="n">
        <v>3</v>
      </c>
      <c r="K1972" s="7" t="n">
        <v>150</v>
      </c>
      <c r="L1972" s="7" t="n">
        <v>10.5</v>
      </c>
      <c r="M1972" s="8" t="n">
        <v>0.07</v>
      </c>
      <c r="N1972" s="7" t="n">
        <v>36.27000046</v>
      </c>
      <c r="O1972" s="12" t="n">
        <v>1</v>
      </c>
    </row>
    <row r="1973" customFormat="false" ht="15" hidden="false" customHeight="true" outlineLevel="0" collapsed="false">
      <c r="A1973" s="6" t="n">
        <v>59574</v>
      </c>
      <c r="B1973" s="6" t="s">
        <v>26</v>
      </c>
      <c r="C1973" s="6" t="s">
        <v>20</v>
      </c>
      <c r="D1973" s="6" t="s">
        <v>50</v>
      </c>
      <c r="E1973" s="6" t="s">
        <v>63</v>
      </c>
      <c r="F1973" s="6" t="s">
        <v>33</v>
      </c>
      <c r="G1973" s="6" t="s">
        <v>44</v>
      </c>
      <c r="H1973" s="6" t="n">
        <v>1</v>
      </c>
      <c r="I1973" s="7" t="n">
        <v>59.99000168</v>
      </c>
      <c r="J1973" s="6" t="n">
        <v>5</v>
      </c>
      <c r="K1973" s="7" t="n">
        <v>299.9500122</v>
      </c>
      <c r="L1973" s="7" t="n">
        <v>53.99000168</v>
      </c>
      <c r="M1973" s="8" t="n">
        <v>0.180000007</v>
      </c>
      <c r="N1973" s="7" t="n">
        <v>-17.45999908</v>
      </c>
      <c r="O1973" s="12" t="n">
        <v>1</v>
      </c>
    </row>
    <row r="1974" customFormat="false" ht="15" hidden="false" customHeight="true" outlineLevel="0" collapsed="false">
      <c r="A1974" s="6" t="n">
        <v>36757</v>
      </c>
      <c r="B1974" s="6" t="s">
        <v>19</v>
      </c>
      <c r="C1974" s="6" t="s">
        <v>37</v>
      </c>
      <c r="D1974" s="6" t="s">
        <v>31</v>
      </c>
      <c r="E1974" s="6" t="s">
        <v>86</v>
      </c>
      <c r="F1974" s="6" t="s">
        <v>75</v>
      </c>
      <c r="G1974" s="6" t="s">
        <v>44</v>
      </c>
      <c r="H1974" s="6" t="n">
        <v>4</v>
      </c>
      <c r="I1974" s="7" t="n">
        <v>299.980011</v>
      </c>
      <c r="J1974" s="6" t="n">
        <v>1</v>
      </c>
      <c r="K1974" s="7" t="n">
        <v>299.980011</v>
      </c>
      <c r="L1974" s="7" t="n">
        <v>9</v>
      </c>
      <c r="M1974" s="8" t="n">
        <v>0.029999999</v>
      </c>
      <c r="N1974" s="7" t="n">
        <v>41.90000153</v>
      </c>
      <c r="O1974" s="9" t="n">
        <v>0</v>
      </c>
    </row>
    <row r="1975" customFormat="false" ht="15" hidden="false" customHeight="true" outlineLevel="0" collapsed="false">
      <c r="A1975" s="6" t="n">
        <v>29418</v>
      </c>
      <c r="B1975" s="6" t="s">
        <v>19</v>
      </c>
      <c r="C1975" s="6" t="s">
        <v>20</v>
      </c>
      <c r="D1975" s="6" t="s">
        <v>27</v>
      </c>
      <c r="E1975" s="6" t="s">
        <v>54</v>
      </c>
      <c r="F1975" s="6" t="s">
        <v>33</v>
      </c>
      <c r="G1975" s="6" t="s">
        <v>24</v>
      </c>
      <c r="H1975" s="6" t="n">
        <v>4</v>
      </c>
      <c r="I1975" s="7" t="n">
        <v>59.99000168</v>
      </c>
      <c r="J1975" s="6" t="n">
        <v>5</v>
      </c>
      <c r="K1975" s="7" t="n">
        <v>299.9500122</v>
      </c>
      <c r="L1975" s="7" t="n">
        <v>44.99000168</v>
      </c>
      <c r="M1975" s="8" t="n">
        <v>0.150000006</v>
      </c>
      <c r="N1975" s="7" t="n">
        <v>-47.41999817</v>
      </c>
      <c r="O1975" s="9" t="n">
        <v>0</v>
      </c>
    </row>
    <row r="1976" customFormat="false" ht="15" hidden="false" customHeight="true" outlineLevel="0" collapsed="false">
      <c r="A1976" s="6" t="n">
        <v>44059</v>
      </c>
      <c r="B1976" s="6" t="s">
        <v>36</v>
      </c>
      <c r="C1976" s="6" t="s">
        <v>20</v>
      </c>
      <c r="D1976" s="6" t="s">
        <v>27</v>
      </c>
      <c r="E1976" s="6" t="s">
        <v>79</v>
      </c>
      <c r="F1976" s="6" t="s">
        <v>71</v>
      </c>
      <c r="G1976" s="6" t="s">
        <v>24</v>
      </c>
      <c r="H1976" s="6" t="n">
        <v>0</v>
      </c>
      <c r="I1976" s="7" t="n">
        <v>199.9900055</v>
      </c>
      <c r="J1976" s="6" t="n">
        <v>1</v>
      </c>
      <c r="K1976" s="7" t="n">
        <v>199.9900055</v>
      </c>
      <c r="L1976" s="7" t="n">
        <v>18</v>
      </c>
      <c r="M1976" s="8" t="n">
        <v>0.090000004</v>
      </c>
      <c r="N1976" s="7" t="n">
        <v>68.25</v>
      </c>
      <c r="O1976" s="9" t="n">
        <v>0</v>
      </c>
    </row>
    <row r="1977" customFormat="false" ht="15" hidden="false" customHeight="true" outlineLevel="0" collapsed="false">
      <c r="A1977" s="6" t="n">
        <v>76316</v>
      </c>
      <c r="B1977" s="6" t="s">
        <v>19</v>
      </c>
      <c r="C1977" s="6" t="s">
        <v>49</v>
      </c>
      <c r="D1977" s="6" t="s">
        <v>27</v>
      </c>
      <c r="E1977" s="6" t="s">
        <v>42</v>
      </c>
      <c r="F1977" s="6" t="s">
        <v>76</v>
      </c>
      <c r="G1977" s="6" t="s">
        <v>34</v>
      </c>
      <c r="H1977" s="6" t="n">
        <v>4</v>
      </c>
      <c r="I1977" s="7" t="n">
        <v>39.75</v>
      </c>
      <c r="J1977" s="6" t="n">
        <v>1</v>
      </c>
      <c r="K1977" s="7" t="n">
        <v>39.75</v>
      </c>
      <c r="L1977" s="7" t="n">
        <v>6.760000229</v>
      </c>
      <c r="M1977" s="8" t="n">
        <v>0.170000002</v>
      </c>
      <c r="N1977" s="7" t="n">
        <v>15.18000031</v>
      </c>
      <c r="O1977" s="9" t="n">
        <v>0</v>
      </c>
    </row>
    <row r="1978" customFormat="false" ht="15" hidden="false" customHeight="true" outlineLevel="0" collapsed="false">
      <c r="A1978" s="6" t="n">
        <v>50729</v>
      </c>
      <c r="B1978" s="6" t="s">
        <v>26</v>
      </c>
      <c r="C1978" s="6" t="s">
        <v>49</v>
      </c>
      <c r="D1978" s="6" t="s">
        <v>27</v>
      </c>
      <c r="E1978" s="6" t="s">
        <v>79</v>
      </c>
      <c r="F1978" s="6" t="s">
        <v>73</v>
      </c>
      <c r="G1978" s="6" t="s">
        <v>24</v>
      </c>
      <c r="H1978" s="6" t="n">
        <v>1</v>
      </c>
      <c r="I1978" s="7" t="n">
        <v>39.99000168</v>
      </c>
      <c r="J1978" s="6" t="n">
        <v>3</v>
      </c>
      <c r="K1978" s="7" t="n">
        <v>119.9700012</v>
      </c>
      <c r="L1978" s="7" t="n">
        <v>29.98999977</v>
      </c>
      <c r="M1978" s="8" t="n">
        <v>0.25</v>
      </c>
      <c r="N1978" s="7" t="n">
        <v>32.65999985</v>
      </c>
      <c r="O1978" s="12" t="n">
        <v>1</v>
      </c>
    </row>
    <row r="1979" customFormat="false" ht="15" hidden="false" customHeight="true" outlineLevel="0" collapsed="false">
      <c r="A1979" s="6" t="n">
        <v>50268</v>
      </c>
      <c r="B1979" s="6" t="s">
        <v>19</v>
      </c>
      <c r="C1979" s="6" t="s">
        <v>20</v>
      </c>
      <c r="D1979" s="6" t="s">
        <v>27</v>
      </c>
      <c r="E1979" s="6" t="s">
        <v>79</v>
      </c>
      <c r="F1979" s="6" t="s">
        <v>33</v>
      </c>
      <c r="G1979" s="6" t="s">
        <v>47</v>
      </c>
      <c r="H1979" s="6" t="n">
        <v>4</v>
      </c>
      <c r="I1979" s="7" t="n">
        <v>59.99000168</v>
      </c>
      <c r="J1979" s="6" t="n">
        <v>2</v>
      </c>
      <c r="K1979" s="7" t="n">
        <v>119.9800034</v>
      </c>
      <c r="L1979" s="7" t="n">
        <v>0</v>
      </c>
      <c r="M1979" s="8" t="n">
        <v>0</v>
      </c>
      <c r="N1979" s="7" t="n">
        <v>4.800000191</v>
      </c>
      <c r="O1979" s="9" t="n">
        <v>0</v>
      </c>
    </row>
    <row r="1980" customFormat="false" ht="15" hidden="false" customHeight="true" outlineLevel="0" collapsed="false">
      <c r="A1980" s="6" t="n">
        <v>69435</v>
      </c>
      <c r="B1980" s="6" t="s">
        <v>46</v>
      </c>
      <c r="C1980" s="6" t="s">
        <v>37</v>
      </c>
      <c r="D1980" s="6" t="s">
        <v>21</v>
      </c>
      <c r="E1980" s="6" t="s">
        <v>22</v>
      </c>
      <c r="F1980" s="6" t="s">
        <v>116</v>
      </c>
      <c r="G1980" s="6" t="s">
        <v>34</v>
      </c>
      <c r="H1980" s="6" t="n">
        <v>2</v>
      </c>
      <c r="I1980" s="7" t="n">
        <v>452.0400085</v>
      </c>
      <c r="J1980" s="6" t="n">
        <v>1</v>
      </c>
      <c r="K1980" s="7" t="n">
        <v>452.0400085</v>
      </c>
      <c r="L1980" s="7" t="n">
        <v>113.0100021</v>
      </c>
      <c r="M1980" s="8" t="n">
        <v>0.25</v>
      </c>
      <c r="N1980" s="7" t="n">
        <v>110.1800003</v>
      </c>
      <c r="O1980" s="12" t="n">
        <v>1</v>
      </c>
    </row>
    <row r="1981" customFormat="false" ht="15" hidden="false" customHeight="true" outlineLevel="0" collapsed="false">
      <c r="A1981" s="6" t="n">
        <v>29367</v>
      </c>
      <c r="B1981" s="6" t="s">
        <v>36</v>
      </c>
      <c r="C1981" s="6" t="s">
        <v>20</v>
      </c>
      <c r="D1981" s="6" t="s">
        <v>27</v>
      </c>
      <c r="E1981" s="6" t="s">
        <v>42</v>
      </c>
      <c r="F1981" s="6" t="s">
        <v>33</v>
      </c>
      <c r="G1981" s="6" t="s">
        <v>47</v>
      </c>
      <c r="H1981" s="6" t="n">
        <v>0</v>
      </c>
      <c r="I1981" s="7" t="n">
        <v>59.99000168</v>
      </c>
      <c r="J1981" s="6" t="n">
        <v>4</v>
      </c>
      <c r="K1981" s="7" t="n">
        <v>239.9600067</v>
      </c>
      <c r="L1981" s="7" t="n">
        <v>31.19000053</v>
      </c>
      <c r="M1981" s="8" t="n">
        <v>0.129999995</v>
      </c>
      <c r="N1981" s="7" t="n">
        <v>-38.20000076</v>
      </c>
      <c r="O1981" s="12" t="n">
        <v>1</v>
      </c>
    </row>
    <row r="1982" customFormat="false" ht="15" hidden="false" customHeight="true" outlineLevel="0" collapsed="false">
      <c r="A1982" s="6" t="n">
        <v>19728</v>
      </c>
      <c r="B1982" s="6" t="s">
        <v>19</v>
      </c>
      <c r="C1982" s="6" t="s">
        <v>20</v>
      </c>
      <c r="D1982" s="6" t="s">
        <v>21</v>
      </c>
      <c r="E1982" s="6" t="s">
        <v>22</v>
      </c>
      <c r="F1982" s="6" t="s">
        <v>58</v>
      </c>
      <c r="G1982" s="6" t="s">
        <v>47</v>
      </c>
      <c r="H1982" s="6" t="n">
        <v>4</v>
      </c>
      <c r="I1982" s="7" t="n">
        <v>49.97999954</v>
      </c>
      <c r="J1982" s="6" t="n">
        <v>2</v>
      </c>
      <c r="K1982" s="7" t="n">
        <v>99.95999908</v>
      </c>
      <c r="L1982" s="7" t="n">
        <v>1</v>
      </c>
      <c r="M1982" s="8" t="n">
        <v>0.01</v>
      </c>
      <c r="N1982" s="7" t="n">
        <v>0</v>
      </c>
      <c r="O1982" s="9" t="n">
        <v>0</v>
      </c>
    </row>
    <row r="1983" customFormat="false" ht="15" hidden="false" customHeight="true" outlineLevel="0" collapsed="false">
      <c r="A1983" s="6" t="n">
        <v>10220</v>
      </c>
      <c r="B1983" s="6" t="s">
        <v>26</v>
      </c>
      <c r="C1983" s="6" t="s">
        <v>20</v>
      </c>
      <c r="D1983" s="6" t="s">
        <v>50</v>
      </c>
      <c r="E1983" s="6" t="s">
        <v>63</v>
      </c>
      <c r="F1983" s="6" t="s">
        <v>58</v>
      </c>
      <c r="G1983" s="6" t="s">
        <v>24</v>
      </c>
      <c r="H1983" s="6" t="n">
        <v>1</v>
      </c>
      <c r="I1983" s="7" t="n">
        <v>49.97999954</v>
      </c>
      <c r="J1983" s="6" t="n">
        <v>4</v>
      </c>
      <c r="K1983" s="7" t="n">
        <v>199.9199982</v>
      </c>
      <c r="L1983" s="7" t="n">
        <v>35.99000168</v>
      </c>
      <c r="M1983" s="8" t="n">
        <v>0.180000007</v>
      </c>
      <c r="N1983" s="7" t="n">
        <v>-209.0200043</v>
      </c>
      <c r="O1983" s="12" t="n">
        <v>1</v>
      </c>
    </row>
    <row r="1984" customFormat="false" ht="15" hidden="false" customHeight="true" outlineLevel="0" collapsed="false">
      <c r="A1984" s="6" t="n">
        <v>40939</v>
      </c>
      <c r="B1984" s="6" t="s">
        <v>36</v>
      </c>
      <c r="C1984" s="6" t="s">
        <v>20</v>
      </c>
      <c r="D1984" s="6" t="s">
        <v>31</v>
      </c>
      <c r="E1984" s="6" t="s">
        <v>56</v>
      </c>
      <c r="F1984" s="6" t="s">
        <v>57</v>
      </c>
      <c r="G1984" s="6" t="s">
        <v>34</v>
      </c>
      <c r="H1984" s="6" t="n">
        <v>0</v>
      </c>
      <c r="I1984" s="7" t="n">
        <v>50</v>
      </c>
      <c r="J1984" s="6" t="n">
        <v>3</v>
      </c>
      <c r="K1984" s="7" t="n">
        <v>150</v>
      </c>
      <c r="L1984" s="7" t="n">
        <v>18</v>
      </c>
      <c r="M1984" s="8" t="n">
        <v>0.119999997</v>
      </c>
      <c r="N1984" s="7" t="n">
        <v>-28.12000084</v>
      </c>
      <c r="O1984" s="12" t="n">
        <v>1</v>
      </c>
    </row>
    <row r="1985" customFormat="false" ht="15" hidden="false" customHeight="true" outlineLevel="0" collapsed="false">
      <c r="A1985" s="6" t="n">
        <v>530</v>
      </c>
      <c r="B1985" s="6" t="s">
        <v>26</v>
      </c>
      <c r="C1985" s="6" t="s">
        <v>49</v>
      </c>
      <c r="D1985" s="6" t="s">
        <v>50</v>
      </c>
      <c r="E1985" s="6" t="s">
        <v>51</v>
      </c>
      <c r="F1985" s="6" t="s">
        <v>57</v>
      </c>
      <c r="G1985" s="6" t="s">
        <v>44</v>
      </c>
      <c r="H1985" s="6" t="n">
        <v>1</v>
      </c>
      <c r="I1985" s="7" t="n">
        <v>50</v>
      </c>
      <c r="J1985" s="6" t="n">
        <v>4</v>
      </c>
      <c r="K1985" s="7" t="n">
        <v>200</v>
      </c>
      <c r="L1985" s="7" t="n">
        <v>18</v>
      </c>
      <c r="M1985" s="8" t="n">
        <v>0.090000004</v>
      </c>
      <c r="N1985" s="7" t="n">
        <v>-491.3999939</v>
      </c>
      <c r="O1985" s="12" t="n">
        <v>1</v>
      </c>
    </row>
    <row r="1986" customFormat="false" ht="15" hidden="false" customHeight="true" outlineLevel="0" collapsed="false">
      <c r="A1986" s="6" t="n">
        <v>75827</v>
      </c>
      <c r="B1986" s="6" t="s">
        <v>19</v>
      </c>
      <c r="C1986" s="6" t="s">
        <v>20</v>
      </c>
      <c r="D1986" s="6" t="s">
        <v>27</v>
      </c>
      <c r="E1986" s="6" t="s">
        <v>42</v>
      </c>
      <c r="F1986" s="6" t="s">
        <v>85</v>
      </c>
      <c r="G1986" s="6" t="s">
        <v>34</v>
      </c>
      <c r="H1986" s="6" t="n">
        <v>4</v>
      </c>
      <c r="I1986" s="7" t="n">
        <v>327.75</v>
      </c>
      <c r="J1986" s="6" t="n">
        <v>1</v>
      </c>
      <c r="K1986" s="7" t="n">
        <v>327.75</v>
      </c>
      <c r="L1986" s="7" t="n">
        <v>32.77999878</v>
      </c>
      <c r="M1986" s="8" t="n">
        <v>0.100000001</v>
      </c>
      <c r="N1986" s="7" t="n">
        <v>95.87000275</v>
      </c>
      <c r="O1986" s="9" t="n">
        <v>0</v>
      </c>
    </row>
    <row r="1987" customFormat="false" ht="15" hidden="false" customHeight="true" outlineLevel="0" collapsed="false">
      <c r="A1987" s="6" t="n">
        <v>44320</v>
      </c>
      <c r="B1987" s="6" t="s">
        <v>36</v>
      </c>
      <c r="C1987" s="6" t="s">
        <v>20</v>
      </c>
      <c r="D1987" s="6" t="s">
        <v>38</v>
      </c>
      <c r="E1987" s="6" t="s">
        <v>39</v>
      </c>
      <c r="F1987" s="6" t="s">
        <v>58</v>
      </c>
      <c r="G1987" s="6" t="s">
        <v>34</v>
      </c>
      <c r="H1987" s="6" t="n">
        <v>0</v>
      </c>
      <c r="I1987" s="7" t="n">
        <v>49.97999954</v>
      </c>
      <c r="J1987" s="6" t="n">
        <v>1</v>
      </c>
      <c r="K1987" s="7" t="n">
        <v>49.97999954</v>
      </c>
      <c r="L1987" s="7" t="n">
        <v>5</v>
      </c>
      <c r="M1987" s="8" t="n">
        <v>0.100000001</v>
      </c>
      <c r="N1987" s="7" t="n">
        <v>4.5</v>
      </c>
      <c r="O1987" s="12" t="n">
        <v>1</v>
      </c>
    </row>
    <row r="1988" customFormat="false" ht="15" hidden="false" customHeight="true" outlineLevel="0" collapsed="false">
      <c r="A1988" s="6" t="n">
        <v>35041</v>
      </c>
      <c r="B1988" s="6" t="s">
        <v>19</v>
      </c>
      <c r="C1988" s="6" t="s">
        <v>37</v>
      </c>
      <c r="D1988" s="6" t="s">
        <v>31</v>
      </c>
      <c r="E1988" s="6" t="s">
        <v>86</v>
      </c>
      <c r="F1988" s="6" t="s">
        <v>80</v>
      </c>
      <c r="G1988" s="6" t="s">
        <v>34</v>
      </c>
      <c r="H1988" s="6" t="n">
        <v>4</v>
      </c>
      <c r="I1988" s="7" t="n">
        <v>24.98999977</v>
      </c>
      <c r="J1988" s="6" t="n">
        <v>2</v>
      </c>
      <c r="K1988" s="7" t="n">
        <v>49.97999954</v>
      </c>
      <c r="L1988" s="7" t="n">
        <v>8.5</v>
      </c>
      <c r="M1988" s="8" t="n">
        <v>0.170000002</v>
      </c>
      <c r="N1988" s="7" t="n">
        <v>-9.869999886</v>
      </c>
      <c r="O1988" s="9" t="n">
        <v>0</v>
      </c>
    </row>
    <row r="1989" customFormat="false" ht="15" hidden="false" customHeight="true" outlineLevel="0" collapsed="false">
      <c r="A1989" s="6" t="n">
        <v>66862</v>
      </c>
      <c r="B1989" s="6" t="s">
        <v>26</v>
      </c>
      <c r="C1989" s="6" t="s">
        <v>37</v>
      </c>
      <c r="D1989" s="6" t="s">
        <v>21</v>
      </c>
      <c r="E1989" s="6" t="s">
        <v>65</v>
      </c>
      <c r="F1989" s="6" t="s">
        <v>57</v>
      </c>
      <c r="G1989" s="6" t="s">
        <v>34</v>
      </c>
      <c r="H1989" s="6" t="n">
        <v>1</v>
      </c>
      <c r="I1989" s="7" t="n">
        <v>50</v>
      </c>
      <c r="J1989" s="6" t="n">
        <v>3</v>
      </c>
      <c r="K1989" s="7" t="n">
        <v>150</v>
      </c>
      <c r="L1989" s="7" t="n">
        <v>37.5</v>
      </c>
      <c r="M1989" s="8" t="n">
        <v>0.25</v>
      </c>
      <c r="N1989" s="7" t="n">
        <v>-16.09000015</v>
      </c>
      <c r="O1989" s="12" t="n">
        <v>1</v>
      </c>
    </row>
    <row r="1990" customFormat="false" ht="15" hidden="false" customHeight="true" outlineLevel="0" collapsed="false">
      <c r="A1990" s="6" t="n">
        <v>46374</v>
      </c>
      <c r="B1990" s="6" t="s">
        <v>19</v>
      </c>
      <c r="C1990" s="6" t="s">
        <v>20</v>
      </c>
      <c r="D1990" s="6" t="s">
        <v>21</v>
      </c>
      <c r="E1990" s="6" t="s">
        <v>22</v>
      </c>
      <c r="F1990" s="6" t="s">
        <v>40</v>
      </c>
      <c r="G1990" s="6" t="s">
        <v>34</v>
      </c>
      <c r="H1990" s="6" t="n">
        <v>4</v>
      </c>
      <c r="I1990" s="7" t="n">
        <v>399.980011</v>
      </c>
      <c r="J1990" s="6" t="n">
        <v>1</v>
      </c>
      <c r="K1990" s="7" t="n">
        <v>399.980011</v>
      </c>
      <c r="L1990" s="7" t="n">
        <v>68</v>
      </c>
      <c r="M1990" s="8" t="n">
        <v>0.170000002</v>
      </c>
      <c r="N1990" s="7" t="n">
        <v>156.0299988</v>
      </c>
      <c r="O1990" s="12" t="n">
        <v>1</v>
      </c>
    </row>
    <row r="1991" customFormat="false" ht="15" hidden="false" customHeight="true" outlineLevel="0" collapsed="false">
      <c r="A1991" s="6" t="n">
        <v>19267</v>
      </c>
      <c r="B1991" s="6" t="s">
        <v>19</v>
      </c>
      <c r="C1991" s="6" t="s">
        <v>49</v>
      </c>
      <c r="D1991" s="6" t="s">
        <v>21</v>
      </c>
      <c r="E1991" s="6" t="s">
        <v>64</v>
      </c>
      <c r="F1991" s="6" t="s">
        <v>58</v>
      </c>
      <c r="G1991" s="6" t="s">
        <v>24</v>
      </c>
      <c r="H1991" s="6" t="n">
        <v>4</v>
      </c>
      <c r="I1991" s="7" t="n">
        <v>49.97999954</v>
      </c>
      <c r="J1991" s="6" t="n">
        <v>1</v>
      </c>
      <c r="K1991" s="7" t="n">
        <v>49.97999954</v>
      </c>
      <c r="L1991" s="7" t="n">
        <v>5</v>
      </c>
      <c r="M1991" s="8" t="n">
        <v>0.100000001</v>
      </c>
      <c r="N1991" s="7" t="n">
        <v>20.69000053</v>
      </c>
      <c r="O1991" s="9" t="n">
        <v>0</v>
      </c>
    </row>
    <row r="1992" customFormat="false" ht="15" hidden="false" customHeight="true" outlineLevel="0" collapsed="false">
      <c r="A1992" s="6" t="n">
        <v>7183</v>
      </c>
      <c r="B1992" s="6" t="s">
        <v>19</v>
      </c>
      <c r="C1992" s="6" t="s">
        <v>37</v>
      </c>
      <c r="D1992" s="6" t="s">
        <v>50</v>
      </c>
      <c r="E1992" s="6" t="s">
        <v>72</v>
      </c>
      <c r="F1992" s="6" t="s">
        <v>33</v>
      </c>
      <c r="G1992" s="6" t="s">
        <v>34</v>
      </c>
      <c r="H1992" s="6" t="n">
        <v>4</v>
      </c>
      <c r="I1992" s="7" t="n">
        <v>59.99000168</v>
      </c>
      <c r="J1992" s="6" t="n">
        <v>5</v>
      </c>
      <c r="K1992" s="7" t="n">
        <v>299.9500122</v>
      </c>
      <c r="L1992" s="7" t="n">
        <v>12</v>
      </c>
      <c r="M1992" s="8" t="n">
        <v>0.039999999</v>
      </c>
      <c r="N1992" s="7" t="n">
        <v>138.2200012</v>
      </c>
      <c r="O1992" s="9" t="n">
        <v>0</v>
      </c>
    </row>
    <row r="1993" customFormat="false" ht="15" hidden="false" customHeight="true" outlineLevel="0" collapsed="false">
      <c r="A1993" s="6" t="n">
        <v>49037</v>
      </c>
      <c r="B1993" s="6" t="s">
        <v>19</v>
      </c>
      <c r="C1993" s="6" t="s">
        <v>20</v>
      </c>
      <c r="D1993" s="6" t="s">
        <v>38</v>
      </c>
      <c r="E1993" s="6" t="s">
        <v>39</v>
      </c>
      <c r="F1993" s="6" t="s">
        <v>68</v>
      </c>
      <c r="G1993" s="6" t="s">
        <v>24</v>
      </c>
      <c r="H1993" s="6" t="n">
        <v>4</v>
      </c>
      <c r="I1993" s="7" t="n">
        <v>9.989999771</v>
      </c>
      <c r="J1993" s="6" t="n">
        <v>1</v>
      </c>
      <c r="K1993" s="7" t="n">
        <v>9.989999771</v>
      </c>
      <c r="L1993" s="7" t="n">
        <v>1</v>
      </c>
      <c r="M1993" s="8" t="n">
        <v>0.100000001</v>
      </c>
      <c r="N1993" s="7" t="n">
        <v>1.019999981</v>
      </c>
      <c r="O1993" s="9" t="n">
        <v>0</v>
      </c>
    </row>
    <row r="1994" customFormat="false" ht="15" hidden="false" customHeight="true" outlineLevel="0" collapsed="false">
      <c r="A1994" s="6" t="n">
        <v>67596</v>
      </c>
      <c r="B1994" s="6" t="s">
        <v>19</v>
      </c>
      <c r="C1994" s="6" t="s">
        <v>49</v>
      </c>
      <c r="D1994" s="6" t="s">
        <v>21</v>
      </c>
      <c r="E1994" s="6" t="s">
        <v>64</v>
      </c>
      <c r="F1994" s="6" t="s">
        <v>23</v>
      </c>
      <c r="G1994" s="6" t="s">
        <v>24</v>
      </c>
      <c r="H1994" s="6" t="n">
        <v>4</v>
      </c>
      <c r="I1994" s="7" t="n">
        <v>129.9900055</v>
      </c>
      <c r="J1994" s="6" t="n">
        <v>1</v>
      </c>
      <c r="K1994" s="7" t="n">
        <v>129.9900055</v>
      </c>
      <c r="L1994" s="7" t="n">
        <v>13</v>
      </c>
      <c r="M1994" s="8" t="n">
        <v>0.100000001</v>
      </c>
      <c r="N1994" s="7" t="n">
        <v>54.99000168</v>
      </c>
      <c r="O1994" s="9" t="n">
        <v>0</v>
      </c>
    </row>
    <row r="1995" customFormat="false" ht="15" hidden="false" customHeight="true" outlineLevel="0" collapsed="false">
      <c r="A1995" s="6" t="n">
        <v>58230</v>
      </c>
      <c r="B1995" s="6" t="s">
        <v>19</v>
      </c>
      <c r="C1995" s="6" t="s">
        <v>37</v>
      </c>
      <c r="D1995" s="6" t="s">
        <v>50</v>
      </c>
      <c r="E1995" s="6" t="s">
        <v>51</v>
      </c>
      <c r="F1995" s="6" t="s">
        <v>33</v>
      </c>
      <c r="G1995" s="6" t="s">
        <v>24</v>
      </c>
      <c r="H1995" s="6" t="n">
        <v>4</v>
      </c>
      <c r="I1995" s="7" t="n">
        <v>59.99000168</v>
      </c>
      <c r="J1995" s="6" t="n">
        <v>2</v>
      </c>
      <c r="K1995" s="7" t="n">
        <v>119.9800034</v>
      </c>
      <c r="L1995" s="7" t="n">
        <v>24</v>
      </c>
      <c r="M1995" s="8" t="n">
        <v>0.200000003</v>
      </c>
      <c r="N1995" s="7" t="n">
        <v>45.11000061</v>
      </c>
      <c r="O1995" s="12" t="n">
        <v>1</v>
      </c>
    </row>
    <row r="1996" customFormat="false" ht="15" hidden="false" customHeight="true" outlineLevel="0" collapsed="false">
      <c r="A1996" s="6" t="n">
        <v>26647</v>
      </c>
      <c r="B1996" s="6" t="s">
        <v>19</v>
      </c>
      <c r="C1996" s="6" t="s">
        <v>20</v>
      </c>
      <c r="D1996" s="6" t="s">
        <v>27</v>
      </c>
      <c r="E1996" s="6" t="s">
        <v>28</v>
      </c>
      <c r="F1996" s="6" t="s">
        <v>23</v>
      </c>
      <c r="G1996" s="6" t="s">
        <v>47</v>
      </c>
      <c r="H1996" s="6" t="n">
        <v>4</v>
      </c>
      <c r="I1996" s="7" t="n">
        <v>129.9900055</v>
      </c>
      <c r="J1996" s="6" t="n">
        <v>1</v>
      </c>
      <c r="K1996" s="7" t="n">
        <v>129.9900055</v>
      </c>
      <c r="L1996" s="7" t="n">
        <v>32.5</v>
      </c>
      <c r="M1996" s="8" t="n">
        <v>0.25</v>
      </c>
      <c r="N1996" s="7" t="n">
        <v>29.25</v>
      </c>
      <c r="O1996" s="9" t="n">
        <v>0</v>
      </c>
    </row>
    <row r="1997" customFormat="false" ht="15" hidden="false" customHeight="true" outlineLevel="0" collapsed="false">
      <c r="A1997" s="6" t="n">
        <v>75369</v>
      </c>
      <c r="B1997" s="6" t="s">
        <v>19</v>
      </c>
      <c r="C1997" s="6" t="s">
        <v>49</v>
      </c>
      <c r="D1997" s="6" t="s">
        <v>27</v>
      </c>
      <c r="E1997" s="6" t="s">
        <v>69</v>
      </c>
      <c r="F1997" s="6" t="s">
        <v>112</v>
      </c>
      <c r="G1997" s="6" t="s">
        <v>44</v>
      </c>
      <c r="H1997" s="6" t="n">
        <v>4</v>
      </c>
      <c r="I1997" s="7" t="n">
        <v>260.6499939</v>
      </c>
      <c r="J1997" s="6" t="n">
        <v>1</v>
      </c>
      <c r="K1997" s="7" t="n">
        <v>260.6499939</v>
      </c>
      <c r="L1997" s="7" t="n">
        <v>23.45999908</v>
      </c>
      <c r="M1997" s="8" t="n">
        <v>0.090000004</v>
      </c>
      <c r="N1997" s="7" t="n">
        <v>4.739999771</v>
      </c>
      <c r="O1997" s="12" t="n">
        <v>1</v>
      </c>
    </row>
    <row r="1998" customFormat="false" ht="15" hidden="false" customHeight="true" outlineLevel="0" collapsed="false">
      <c r="A1998" s="6" t="n">
        <v>58046</v>
      </c>
      <c r="B1998" s="6" t="s">
        <v>26</v>
      </c>
      <c r="C1998" s="6" t="s">
        <v>37</v>
      </c>
      <c r="D1998" s="6" t="s">
        <v>50</v>
      </c>
      <c r="E1998" s="6" t="s">
        <v>51</v>
      </c>
      <c r="F1998" s="6" t="s">
        <v>40</v>
      </c>
      <c r="G1998" s="6" t="s">
        <v>24</v>
      </c>
      <c r="H1998" s="6" t="n">
        <v>1</v>
      </c>
      <c r="I1998" s="7" t="n">
        <v>399.980011</v>
      </c>
      <c r="J1998" s="6" t="n">
        <v>1</v>
      </c>
      <c r="K1998" s="7" t="n">
        <v>399.980011</v>
      </c>
      <c r="L1998" s="7" t="n">
        <v>100</v>
      </c>
      <c r="M1998" s="8" t="n">
        <v>0.25</v>
      </c>
      <c r="N1998" s="7" t="n">
        <v>82.5</v>
      </c>
      <c r="O1998" s="12" t="n">
        <v>1</v>
      </c>
    </row>
    <row r="1999" customFormat="false" ht="15" hidden="false" customHeight="true" outlineLevel="0" collapsed="false">
      <c r="A1999" s="6" t="n">
        <v>12971</v>
      </c>
      <c r="B1999" s="6" t="s">
        <v>19</v>
      </c>
      <c r="C1999" s="6" t="s">
        <v>49</v>
      </c>
      <c r="D1999" s="6" t="s">
        <v>21</v>
      </c>
      <c r="E1999" s="6" t="s">
        <v>65</v>
      </c>
      <c r="F1999" s="6" t="s">
        <v>33</v>
      </c>
      <c r="G1999" s="6" t="s">
        <v>44</v>
      </c>
      <c r="H1999" s="6" t="n">
        <v>4</v>
      </c>
      <c r="I1999" s="7" t="n">
        <v>59.99000168</v>
      </c>
      <c r="J1999" s="6" t="n">
        <v>3</v>
      </c>
      <c r="K1999" s="7" t="n">
        <v>179.9700012</v>
      </c>
      <c r="L1999" s="7" t="n">
        <v>18</v>
      </c>
      <c r="M1999" s="8" t="n">
        <v>0.100000001</v>
      </c>
      <c r="N1999" s="7" t="n">
        <v>54.75</v>
      </c>
      <c r="O1999" s="9" t="n">
        <v>0</v>
      </c>
    </row>
    <row r="2000" customFormat="false" ht="15" hidden="false" customHeight="true" outlineLevel="0" collapsed="false">
      <c r="A2000" s="6" t="n">
        <v>59491</v>
      </c>
      <c r="B2000" s="6" t="s">
        <v>46</v>
      </c>
      <c r="C2000" s="6" t="s">
        <v>49</v>
      </c>
      <c r="D2000" s="6" t="s">
        <v>50</v>
      </c>
      <c r="E2000" s="6" t="s">
        <v>72</v>
      </c>
      <c r="F2000" s="6" t="s">
        <v>57</v>
      </c>
      <c r="G2000" s="6" t="s">
        <v>34</v>
      </c>
      <c r="H2000" s="6" t="n">
        <v>2</v>
      </c>
      <c r="I2000" s="7" t="n">
        <v>50</v>
      </c>
      <c r="J2000" s="6" t="n">
        <v>5</v>
      </c>
      <c r="K2000" s="7" t="n">
        <v>250</v>
      </c>
      <c r="L2000" s="7" t="n">
        <v>32.5</v>
      </c>
      <c r="M2000" s="8" t="n">
        <v>0.129999995</v>
      </c>
      <c r="N2000" s="7" t="n">
        <v>-43.5</v>
      </c>
      <c r="O2000" s="9" t="n">
        <v>0</v>
      </c>
    </row>
    <row r="2001" customFormat="false" ht="15" hidden="false" customHeight="true" outlineLevel="0" collapsed="false">
      <c r="A2001" s="6" t="n">
        <v>72846</v>
      </c>
      <c r="B2001" s="6" t="s">
        <v>19</v>
      </c>
      <c r="C2001" s="6" t="s">
        <v>20</v>
      </c>
      <c r="D2001" s="6" t="s">
        <v>27</v>
      </c>
      <c r="E2001" s="6" t="s">
        <v>54</v>
      </c>
      <c r="F2001" s="6" t="s">
        <v>95</v>
      </c>
      <c r="G2001" s="6" t="s">
        <v>34</v>
      </c>
      <c r="H2001" s="6" t="n">
        <v>4</v>
      </c>
      <c r="I2001" s="7" t="n">
        <v>84.40000153</v>
      </c>
      <c r="J2001" s="6" t="n">
        <v>1</v>
      </c>
      <c r="K2001" s="7" t="n">
        <v>84.40000153</v>
      </c>
      <c r="L2001" s="7" t="n">
        <v>14.35000038</v>
      </c>
      <c r="M2001" s="8" t="n">
        <v>0.170000002</v>
      </c>
      <c r="N2001" s="7" t="n">
        <v>-53.72999954</v>
      </c>
      <c r="O2001" s="9" t="n">
        <v>0</v>
      </c>
    </row>
    <row r="2002" customFormat="false" ht="15" hidden="false" customHeight="true" outlineLevel="0" collapsed="false">
      <c r="A2002" s="6" t="n">
        <v>66690</v>
      </c>
      <c r="B2002" s="6" t="s">
        <v>19</v>
      </c>
      <c r="C2002" s="6" t="s">
        <v>20</v>
      </c>
      <c r="D2002" s="6" t="s">
        <v>21</v>
      </c>
      <c r="E2002" s="6" t="s">
        <v>64</v>
      </c>
      <c r="F2002" s="6" t="s">
        <v>29</v>
      </c>
      <c r="G2002" s="6" t="s">
        <v>24</v>
      </c>
      <c r="H2002" s="6" t="n">
        <v>4</v>
      </c>
      <c r="I2002" s="7" t="n">
        <v>99.98999786</v>
      </c>
      <c r="J2002" s="6" t="n">
        <v>1</v>
      </c>
      <c r="K2002" s="7" t="n">
        <v>99.98999786</v>
      </c>
      <c r="L2002" s="7" t="n">
        <v>16</v>
      </c>
      <c r="M2002" s="8" t="n">
        <v>0.159999996</v>
      </c>
      <c r="N2002" s="7" t="n">
        <v>-29.98999977</v>
      </c>
      <c r="O2002" s="12" t="n">
        <v>1</v>
      </c>
    </row>
    <row r="2003" customFormat="false" ht="15" hidden="false" customHeight="true" outlineLevel="0" collapsed="false">
      <c r="A2003" s="6" t="n">
        <v>2004</v>
      </c>
      <c r="B2003" s="6" t="s">
        <v>46</v>
      </c>
      <c r="C2003" s="6" t="s">
        <v>20</v>
      </c>
      <c r="D2003" s="6" t="s">
        <v>50</v>
      </c>
      <c r="E2003" s="6" t="s">
        <v>63</v>
      </c>
      <c r="F2003" s="6" t="s">
        <v>73</v>
      </c>
      <c r="G2003" s="6" t="s">
        <v>44</v>
      </c>
      <c r="H2003" s="6" t="n">
        <v>2</v>
      </c>
      <c r="I2003" s="7" t="n">
        <v>39.99000168</v>
      </c>
      <c r="J2003" s="6" t="n">
        <v>4</v>
      </c>
      <c r="K2003" s="7" t="n">
        <v>159.9600067</v>
      </c>
      <c r="L2003" s="7" t="n">
        <v>39.99000168</v>
      </c>
      <c r="M2003" s="8" t="n">
        <v>0.25</v>
      </c>
      <c r="N2003" s="7" t="n">
        <v>43.54999924</v>
      </c>
      <c r="O2003" s="12" t="n">
        <v>1</v>
      </c>
    </row>
    <row r="2004" customFormat="false" ht="15" hidden="false" customHeight="true" outlineLevel="0" collapsed="false">
      <c r="A2004" s="6" t="n">
        <v>57797</v>
      </c>
      <c r="B2004" s="6" t="s">
        <v>36</v>
      </c>
      <c r="C2004" s="6" t="s">
        <v>20</v>
      </c>
      <c r="D2004" s="6" t="s">
        <v>50</v>
      </c>
      <c r="E2004" s="6" t="s">
        <v>51</v>
      </c>
      <c r="F2004" s="6" t="s">
        <v>82</v>
      </c>
      <c r="G2004" s="6" t="s">
        <v>24</v>
      </c>
      <c r="H2004" s="6" t="n">
        <v>0</v>
      </c>
      <c r="I2004" s="7" t="n">
        <v>99</v>
      </c>
      <c r="J2004" s="6" t="n">
        <v>5</v>
      </c>
      <c r="K2004" s="7" t="n">
        <v>495</v>
      </c>
      <c r="L2004" s="7" t="n">
        <v>0</v>
      </c>
      <c r="M2004" s="8" t="n">
        <v>0</v>
      </c>
      <c r="N2004" s="7" t="n">
        <v>19.79999924</v>
      </c>
      <c r="O2004" s="12" t="n">
        <v>1</v>
      </c>
    </row>
    <row r="2005" customFormat="false" ht="15" hidden="false" customHeight="true" outlineLevel="0" collapsed="false">
      <c r="A2005" s="6" t="n">
        <v>71342</v>
      </c>
      <c r="B2005" s="6" t="s">
        <v>19</v>
      </c>
      <c r="C2005" s="6" t="s">
        <v>20</v>
      </c>
      <c r="D2005" s="6" t="s">
        <v>21</v>
      </c>
      <c r="E2005" s="6" t="s">
        <v>65</v>
      </c>
      <c r="F2005" s="6" t="s">
        <v>103</v>
      </c>
      <c r="G2005" s="6" t="s">
        <v>24</v>
      </c>
      <c r="H2005" s="6" t="n">
        <v>4</v>
      </c>
      <c r="I2005" s="7" t="n">
        <v>461.480011</v>
      </c>
      <c r="J2005" s="6" t="n">
        <v>1</v>
      </c>
      <c r="K2005" s="7" t="n">
        <v>461.480011</v>
      </c>
      <c r="L2005" s="7" t="n">
        <v>9.229999542</v>
      </c>
      <c r="M2005" s="8" t="n">
        <v>0.02</v>
      </c>
      <c r="N2005" s="7" t="n">
        <v>212.5599976</v>
      </c>
      <c r="O2005" s="9" t="n">
        <v>0</v>
      </c>
    </row>
    <row r="2006" customFormat="false" ht="15" hidden="false" customHeight="true" outlineLevel="0" collapsed="false">
      <c r="A2006" s="6" t="n">
        <v>48879</v>
      </c>
      <c r="B2006" s="6" t="s">
        <v>19</v>
      </c>
      <c r="C2006" s="6" t="s">
        <v>20</v>
      </c>
      <c r="D2006" s="6" t="s">
        <v>38</v>
      </c>
      <c r="E2006" s="6" t="s">
        <v>39</v>
      </c>
      <c r="F2006" s="6" t="s">
        <v>57</v>
      </c>
      <c r="G2006" s="6" t="s">
        <v>34</v>
      </c>
      <c r="H2006" s="6" t="n">
        <v>4</v>
      </c>
      <c r="I2006" s="7" t="n">
        <v>50</v>
      </c>
      <c r="J2006" s="6" t="n">
        <v>4</v>
      </c>
      <c r="K2006" s="7" t="n">
        <v>200</v>
      </c>
      <c r="L2006" s="7" t="n">
        <v>40</v>
      </c>
      <c r="M2006" s="8" t="n">
        <v>0.200000003</v>
      </c>
      <c r="N2006" s="7" t="n">
        <v>27.20000076</v>
      </c>
      <c r="O2006" s="12" t="n">
        <v>1</v>
      </c>
    </row>
    <row r="2007" customFormat="false" ht="15" hidden="false" customHeight="true" outlineLevel="0" collapsed="false">
      <c r="A2007" s="6" t="n">
        <v>60898</v>
      </c>
      <c r="B2007" s="6" t="s">
        <v>26</v>
      </c>
      <c r="C2007" s="6" t="s">
        <v>49</v>
      </c>
      <c r="D2007" s="6" t="s">
        <v>50</v>
      </c>
      <c r="E2007" s="6" t="s">
        <v>51</v>
      </c>
      <c r="F2007" s="6" t="s">
        <v>58</v>
      </c>
      <c r="G2007" s="6" t="s">
        <v>34</v>
      </c>
      <c r="H2007" s="6" t="n">
        <v>1</v>
      </c>
      <c r="I2007" s="7" t="n">
        <v>49.97999954</v>
      </c>
      <c r="J2007" s="6" t="n">
        <v>4</v>
      </c>
      <c r="K2007" s="7" t="n">
        <v>199.9199982</v>
      </c>
      <c r="L2007" s="7" t="n">
        <v>10</v>
      </c>
      <c r="M2007" s="8" t="n">
        <v>0.050000001</v>
      </c>
      <c r="N2007" s="7" t="n">
        <v>-33.24000168</v>
      </c>
      <c r="O2007" s="12" t="n">
        <v>1</v>
      </c>
    </row>
    <row r="2008" customFormat="false" ht="15" hidden="false" customHeight="true" outlineLevel="0" collapsed="false">
      <c r="A2008" s="6" t="n">
        <v>53585</v>
      </c>
      <c r="B2008" s="6" t="s">
        <v>19</v>
      </c>
      <c r="C2008" s="6" t="s">
        <v>20</v>
      </c>
      <c r="D2008" s="6" t="s">
        <v>50</v>
      </c>
      <c r="E2008" s="6" t="s">
        <v>72</v>
      </c>
      <c r="F2008" s="6" t="s">
        <v>57</v>
      </c>
      <c r="G2008" s="6" t="s">
        <v>34</v>
      </c>
      <c r="H2008" s="6" t="n">
        <v>4</v>
      </c>
      <c r="I2008" s="7" t="n">
        <v>50</v>
      </c>
      <c r="J2008" s="6" t="n">
        <v>5</v>
      </c>
      <c r="K2008" s="7" t="n">
        <v>250</v>
      </c>
      <c r="L2008" s="7" t="n">
        <v>40</v>
      </c>
      <c r="M2008" s="8" t="n">
        <v>0.159999996</v>
      </c>
      <c r="N2008" s="7" t="n">
        <v>100.8000031</v>
      </c>
      <c r="O2008" s="12" t="n">
        <v>1</v>
      </c>
    </row>
    <row r="2009" customFormat="false" ht="15" hidden="false" customHeight="true" outlineLevel="0" collapsed="false">
      <c r="A2009" s="6" t="n">
        <v>12737</v>
      </c>
      <c r="B2009" s="6" t="s">
        <v>19</v>
      </c>
      <c r="C2009" s="6" t="s">
        <v>37</v>
      </c>
      <c r="D2009" s="6" t="s">
        <v>21</v>
      </c>
      <c r="E2009" s="6" t="s">
        <v>22</v>
      </c>
      <c r="F2009" s="6" t="s">
        <v>58</v>
      </c>
      <c r="G2009" s="6" t="s">
        <v>24</v>
      </c>
      <c r="H2009" s="6" t="n">
        <v>4</v>
      </c>
      <c r="I2009" s="7" t="n">
        <v>49.97999954</v>
      </c>
      <c r="J2009" s="6" t="n">
        <v>1</v>
      </c>
      <c r="K2009" s="7" t="n">
        <v>49.97999954</v>
      </c>
      <c r="L2009" s="7" t="n">
        <v>2</v>
      </c>
      <c r="M2009" s="8" t="n">
        <v>0.039999999</v>
      </c>
      <c r="N2009" s="7" t="n">
        <v>6</v>
      </c>
      <c r="O2009" s="9" t="n">
        <v>0</v>
      </c>
    </row>
    <row r="2010" customFormat="false" ht="15" hidden="false" customHeight="true" outlineLevel="0" collapsed="false">
      <c r="A2010" s="6" t="n">
        <v>13685</v>
      </c>
      <c r="B2010" s="6" t="s">
        <v>46</v>
      </c>
      <c r="C2010" s="6" t="s">
        <v>49</v>
      </c>
      <c r="D2010" s="6" t="s">
        <v>21</v>
      </c>
      <c r="E2010" s="6" t="s">
        <v>65</v>
      </c>
      <c r="F2010" s="6" t="s">
        <v>71</v>
      </c>
      <c r="G2010" s="6" t="s">
        <v>34</v>
      </c>
      <c r="H2010" s="6" t="n">
        <v>2</v>
      </c>
      <c r="I2010" s="7" t="n">
        <v>199.9900055</v>
      </c>
      <c r="J2010" s="6" t="n">
        <v>1</v>
      </c>
      <c r="K2010" s="7" t="n">
        <v>199.9900055</v>
      </c>
      <c r="L2010" s="7" t="n">
        <v>6</v>
      </c>
      <c r="M2010" s="8" t="n">
        <v>0.029999999</v>
      </c>
      <c r="N2010" s="7" t="n">
        <v>17.0699997</v>
      </c>
      <c r="O2010" s="12" t="n">
        <v>1</v>
      </c>
    </row>
    <row r="2011" customFormat="false" ht="15" hidden="false" customHeight="true" outlineLevel="0" collapsed="false">
      <c r="A2011" s="6" t="n">
        <v>33353</v>
      </c>
      <c r="B2011" s="6" t="s">
        <v>46</v>
      </c>
      <c r="C2011" s="6" t="s">
        <v>20</v>
      </c>
      <c r="D2011" s="6" t="s">
        <v>31</v>
      </c>
      <c r="E2011" s="6" t="s">
        <v>62</v>
      </c>
      <c r="F2011" s="6" t="s">
        <v>73</v>
      </c>
      <c r="G2011" s="6" t="s">
        <v>34</v>
      </c>
      <c r="H2011" s="6" t="n">
        <v>2</v>
      </c>
      <c r="I2011" s="7" t="n">
        <v>39.99000168</v>
      </c>
      <c r="J2011" s="6" t="n">
        <v>5</v>
      </c>
      <c r="K2011" s="7" t="n">
        <v>199.9499969</v>
      </c>
      <c r="L2011" s="7" t="n">
        <v>10</v>
      </c>
      <c r="M2011" s="8" t="n">
        <v>0.050000001</v>
      </c>
      <c r="N2011" s="7" t="n">
        <v>64.19999695</v>
      </c>
      <c r="O2011" s="12" t="n">
        <v>1</v>
      </c>
    </row>
    <row r="2012" customFormat="false" ht="15" hidden="false" customHeight="true" outlineLevel="0" collapsed="false">
      <c r="A2012" s="6" t="n">
        <v>30787</v>
      </c>
      <c r="B2012" s="6" t="s">
        <v>19</v>
      </c>
      <c r="C2012" s="6" t="s">
        <v>20</v>
      </c>
      <c r="D2012" s="6" t="s">
        <v>27</v>
      </c>
      <c r="E2012" s="6" t="s">
        <v>42</v>
      </c>
      <c r="F2012" s="6" t="s">
        <v>33</v>
      </c>
      <c r="G2012" s="6" t="s">
        <v>34</v>
      </c>
      <c r="H2012" s="6" t="n">
        <v>4</v>
      </c>
      <c r="I2012" s="7" t="n">
        <v>59.99000168</v>
      </c>
      <c r="J2012" s="6" t="n">
        <v>3</v>
      </c>
      <c r="K2012" s="7" t="n">
        <v>179.9700012</v>
      </c>
      <c r="L2012" s="7" t="n">
        <v>30.59000015</v>
      </c>
      <c r="M2012" s="8" t="n">
        <v>0.170000002</v>
      </c>
      <c r="N2012" s="7" t="n">
        <v>50.49000168</v>
      </c>
      <c r="O2012" s="9" t="n">
        <v>0</v>
      </c>
    </row>
    <row r="2013" customFormat="false" ht="15" hidden="false" customHeight="true" outlineLevel="0" collapsed="false">
      <c r="A2013" s="6" t="n">
        <v>73518</v>
      </c>
      <c r="B2013" s="6" t="s">
        <v>19</v>
      </c>
      <c r="C2013" s="6" t="s">
        <v>20</v>
      </c>
      <c r="D2013" s="6" t="s">
        <v>27</v>
      </c>
      <c r="E2013" s="6" t="s">
        <v>42</v>
      </c>
      <c r="F2013" s="6" t="s">
        <v>76</v>
      </c>
      <c r="G2013" s="6" t="s">
        <v>34</v>
      </c>
      <c r="H2013" s="6" t="n">
        <v>4</v>
      </c>
      <c r="I2013" s="7" t="n">
        <v>39.75</v>
      </c>
      <c r="J2013" s="6" t="n">
        <v>1</v>
      </c>
      <c r="K2013" s="7" t="n">
        <v>39.75</v>
      </c>
      <c r="L2013" s="7" t="n">
        <v>5.960000038</v>
      </c>
      <c r="M2013" s="8" t="n">
        <v>0.150000006</v>
      </c>
      <c r="N2013" s="7" t="n">
        <v>9.119999886</v>
      </c>
      <c r="O2013" s="9" t="n">
        <v>0</v>
      </c>
    </row>
    <row r="2014" customFormat="false" ht="15" hidden="false" customHeight="true" outlineLevel="0" collapsed="false">
      <c r="A2014" s="6" t="n">
        <v>56099</v>
      </c>
      <c r="B2014" s="6" t="s">
        <v>19</v>
      </c>
      <c r="C2014" s="6" t="s">
        <v>20</v>
      </c>
      <c r="D2014" s="6" t="s">
        <v>50</v>
      </c>
      <c r="E2014" s="6" t="s">
        <v>51</v>
      </c>
      <c r="F2014" s="6" t="s">
        <v>74</v>
      </c>
      <c r="G2014" s="6" t="s">
        <v>44</v>
      </c>
      <c r="H2014" s="6" t="n">
        <v>4</v>
      </c>
      <c r="I2014" s="7" t="n">
        <v>51.99000168</v>
      </c>
      <c r="J2014" s="6" t="n">
        <v>4</v>
      </c>
      <c r="K2014" s="7" t="n">
        <v>207.9600067</v>
      </c>
      <c r="L2014" s="7" t="n">
        <v>41.59000015</v>
      </c>
      <c r="M2014" s="8" t="n">
        <v>0.200000003</v>
      </c>
      <c r="N2014" s="7" t="n">
        <v>43.25999832</v>
      </c>
      <c r="O2014" s="12" t="n">
        <v>1</v>
      </c>
    </row>
    <row r="2015" customFormat="false" ht="15" hidden="false" customHeight="true" outlineLevel="0" collapsed="false">
      <c r="A2015" s="6" t="n">
        <v>35275</v>
      </c>
      <c r="B2015" s="6" t="s">
        <v>19</v>
      </c>
      <c r="C2015" s="6" t="s">
        <v>20</v>
      </c>
      <c r="D2015" s="6" t="s">
        <v>31</v>
      </c>
      <c r="E2015" s="6" t="s">
        <v>56</v>
      </c>
      <c r="F2015" s="6" t="s">
        <v>23</v>
      </c>
      <c r="G2015" s="6" t="s">
        <v>34</v>
      </c>
      <c r="H2015" s="6" t="n">
        <v>4</v>
      </c>
      <c r="I2015" s="7" t="n">
        <v>129.9900055</v>
      </c>
      <c r="J2015" s="6" t="n">
        <v>1</v>
      </c>
      <c r="K2015" s="7" t="n">
        <v>129.9900055</v>
      </c>
      <c r="L2015" s="7" t="n">
        <v>19.5</v>
      </c>
      <c r="M2015" s="8" t="n">
        <v>0.150000006</v>
      </c>
      <c r="N2015" s="7" t="n">
        <v>-176.7899933</v>
      </c>
      <c r="O2015" s="12" t="n">
        <v>1</v>
      </c>
    </row>
    <row r="2016" customFormat="false" ht="15" hidden="false" customHeight="true" outlineLevel="0" collapsed="false">
      <c r="A2016" s="6" t="n">
        <v>36303</v>
      </c>
      <c r="B2016" s="6" t="s">
        <v>46</v>
      </c>
      <c r="C2016" s="6" t="s">
        <v>20</v>
      </c>
      <c r="D2016" s="6" t="s">
        <v>31</v>
      </c>
      <c r="E2016" s="6" t="s">
        <v>32</v>
      </c>
      <c r="F2016" s="6" t="s">
        <v>29</v>
      </c>
      <c r="G2016" s="6" t="s">
        <v>24</v>
      </c>
      <c r="H2016" s="6" t="n">
        <v>2</v>
      </c>
      <c r="I2016" s="7" t="n">
        <v>99.98999786</v>
      </c>
      <c r="J2016" s="6" t="n">
        <v>3</v>
      </c>
      <c r="K2016" s="7" t="n">
        <v>299.9700012</v>
      </c>
      <c r="L2016" s="7" t="n">
        <v>12</v>
      </c>
      <c r="M2016" s="8" t="n">
        <v>0.039999999</v>
      </c>
      <c r="N2016" s="7" t="n">
        <v>74.87000275</v>
      </c>
      <c r="O2016" s="12" t="n">
        <v>1</v>
      </c>
    </row>
    <row r="2017" customFormat="false" ht="15" hidden="false" customHeight="true" outlineLevel="0" collapsed="false">
      <c r="A2017" s="6" t="n">
        <v>27077</v>
      </c>
      <c r="B2017" s="6" t="s">
        <v>19</v>
      </c>
      <c r="C2017" s="6" t="s">
        <v>37</v>
      </c>
      <c r="D2017" s="6" t="s">
        <v>27</v>
      </c>
      <c r="E2017" s="6" t="s">
        <v>42</v>
      </c>
      <c r="F2017" s="6" t="s">
        <v>75</v>
      </c>
      <c r="G2017" s="6" t="s">
        <v>24</v>
      </c>
      <c r="H2017" s="6" t="n">
        <v>4</v>
      </c>
      <c r="I2017" s="7" t="n">
        <v>299.980011</v>
      </c>
      <c r="J2017" s="6" t="n">
        <v>1</v>
      </c>
      <c r="K2017" s="7" t="n">
        <v>299.980011</v>
      </c>
      <c r="L2017" s="7" t="n">
        <v>21</v>
      </c>
      <c r="M2017" s="8" t="n">
        <v>0.07</v>
      </c>
      <c r="N2017" s="7" t="n">
        <v>86.48000336</v>
      </c>
      <c r="O2017" s="9" t="n">
        <v>0</v>
      </c>
    </row>
    <row r="2018" customFormat="false" ht="15" hidden="false" customHeight="true" outlineLevel="0" collapsed="false">
      <c r="A2018" s="6" t="n">
        <v>35065</v>
      </c>
      <c r="B2018" s="6" t="s">
        <v>19</v>
      </c>
      <c r="C2018" s="6" t="s">
        <v>20</v>
      </c>
      <c r="D2018" s="6" t="s">
        <v>31</v>
      </c>
      <c r="E2018" s="6" t="s">
        <v>86</v>
      </c>
      <c r="F2018" s="6" t="s">
        <v>23</v>
      </c>
      <c r="G2018" s="6" t="s">
        <v>24</v>
      </c>
      <c r="H2018" s="6" t="n">
        <v>4</v>
      </c>
      <c r="I2018" s="7" t="n">
        <v>129.9900055</v>
      </c>
      <c r="J2018" s="6" t="n">
        <v>1</v>
      </c>
      <c r="K2018" s="7" t="n">
        <v>129.9900055</v>
      </c>
      <c r="L2018" s="7" t="n">
        <v>26</v>
      </c>
      <c r="M2018" s="8" t="n">
        <v>0.200000003</v>
      </c>
      <c r="N2018" s="7" t="n">
        <v>6.550000191</v>
      </c>
      <c r="O2018" s="12" t="n">
        <v>1</v>
      </c>
    </row>
    <row r="2019" customFormat="false" ht="15" hidden="false" customHeight="true" outlineLevel="0" collapsed="false">
      <c r="A2019" s="6" t="n">
        <v>13555</v>
      </c>
      <c r="B2019" s="6" t="s">
        <v>19</v>
      </c>
      <c r="C2019" s="6" t="s">
        <v>37</v>
      </c>
      <c r="D2019" s="6" t="s">
        <v>21</v>
      </c>
      <c r="E2019" s="6" t="s">
        <v>65</v>
      </c>
      <c r="F2019" s="6" t="s">
        <v>75</v>
      </c>
      <c r="G2019" s="6" t="s">
        <v>44</v>
      </c>
      <c r="H2019" s="6" t="n">
        <v>4</v>
      </c>
      <c r="I2019" s="7" t="n">
        <v>299.980011</v>
      </c>
      <c r="J2019" s="6" t="n">
        <v>1</v>
      </c>
      <c r="K2019" s="7" t="n">
        <v>299.980011</v>
      </c>
      <c r="L2019" s="7" t="n">
        <v>3</v>
      </c>
      <c r="M2019" s="8" t="n">
        <v>0.01</v>
      </c>
      <c r="N2019" s="7" t="n">
        <v>136.6100006</v>
      </c>
      <c r="O2019" s="12" t="n">
        <v>1</v>
      </c>
    </row>
    <row r="2020" customFormat="false" ht="15" hidden="false" customHeight="true" outlineLevel="0" collapsed="false">
      <c r="A2020" s="6" t="n">
        <v>33830</v>
      </c>
      <c r="B2020" s="6" t="s">
        <v>46</v>
      </c>
      <c r="C2020" s="6" t="s">
        <v>20</v>
      </c>
      <c r="D2020" s="6" t="s">
        <v>31</v>
      </c>
      <c r="E2020" s="6" t="s">
        <v>86</v>
      </c>
      <c r="F2020" s="6" t="s">
        <v>33</v>
      </c>
      <c r="G2020" s="6" t="s">
        <v>34</v>
      </c>
      <c r="H2020" s="6" t="n">
        <v>2</v>
      </c>
      <c r="I2020" s="7" t="n">
        <v>59.99000168</v>
      </c>
      <c r="J2020" s="6" t="n">
        <v>3</v>
      </c>
      <c r="K2020" s="7" t="n">
        <v>179.9700012</v>
      </c>
      <c r="L2020" s="7" t="n">
        <v>7.199999809</v>
      </c>
      <c r="M2020" s="8" t="n">
        <v>0.039999999</v>
      </c>
      <c r="N2020" s="7" t="n">
        <v>82.93000031</v>
      </c>
      <c r="O2020" s="12" t="n">
        <v>1</v>
      </c>
    </row>
    <row r="2021" customFormat="false" ht="15" hidden="false" customHeight="true" outlineLevel="0" collapsed="false">
      <c r="A2021" s="6" t="n">
        <v>10935</v>
      </c>
      <c r="B2021" s="6" t="s">
        <v>19</v>
      </c>
      <c r="C2021" s="6" t="s">
        <v>20</v>
      </c>
      <c r="D2021" s="6" t="s">
        <v>21</v>
      </c>
      <c r="E2021" s="6" t="s">
        <v>65</v>
      </c>
      <c r="F2021" s="6" t="s">
        <v>23</v>
      </c>
      <c r="G2021" s="6" t="s">
        <v>44</v>
      </c>
      <c r="H2021" s="6" t="n">
        <v>4</v>
      </c>
      <c r="I2021" s="7" t="n">
        <v>129.9900055</v>
      </c>
      <c r="J2021" s="6" t="n">
        <v>1</v>
      </c>
      <c r="K2021" s="7" t="n">
        <v>129.9900055</v>
      </c>
      <c r="L2021" s="7" t="n">
        <v>16.89999962</v>
      </c>
      <c r="M2021" s="8" t="n">
        <v>0.129999995</v>
      </c>
      <c r="N2021" s="7" t="n">
        <v>-7.119999886</v>
      </c>
      <c r="O2021" s="12" t="n">
        <v>1</v>
      </c>
    </row>
    <row r="2022" customFormat="false" ht="15" hidden="false" customHeight="true" outlineLevel="0" collapsed="false">
      <c r="A2022" s="6" t="n">
        <v>41813</v>
      </c>
      <c r="B2022" s="6" t="s">
        <v>19</v>
      </c>
      <c r="C2022" s="6" t="s">
        <v>20</v>
      </c>
      <c r="D2022" s="6" t="s">
        <v>38</v>
      </c>
      <c r="E2022" s="6" t="s">
        <v>70</v>
      </c>
      <c r="F2022" s="6" t="s">
        <v>57</v>
      </c>
      <c r="G2022" s="6" t="s">
        <v>34</v>
      </c>
      <c r="H2022" s="6" t="n">
        <v>4</v>
      </c>
      <c r="I2022" s="7" t="n">
        <v>50</v>
      </c>
      <c r="J2022" s="6" t="n">
        <v>1</v>
      </c>
      <c r="K2022" s="7" t="n">
        <v>50</v>
      </c>
      <c r="L2022" s="7" t="n">
        <v>0.5</v>
      </c>
      <c r="M2022" s="8" t="n">
        <v>0.01</v>
      </c>
      <c r="N2022" s="7" t="n">
        <v>23.27000046</v>
      </c>
      <c r="O2022" s="9" t="n">
        <v>0</v>
      </c>
    </row>
    <row r="2023" customFormat="false" ht="15" hidden="false" customHeight="true" outlineLevel="0" collapsed="false">
      <c r="A2023" s="6" t="n">
        <v>47274</v>
      </c>
      <c r="B2023" s="6" t="s">
        <v>19</v>
      </c>
      <c r="C2023" s="6" t="s">
        <v>20</v>
      </c>
      <c r="D2023" s="6" t="s">
        <v>27</v>
      </c>
      <c r="E2023" s="6" t="s">
        <v>79</v>
      </c>
      <c r="F2023" s="6" t="s">
        <v>40</v>
      </c>
      <c r="G2023" s="6" t="s">
        <v>24</v>
      </c>
      <c r="H2023" s="6" t="n">
        <v>4</v>
      </c>
      <c r="I2023" s="7" t="n">
        <v>399.980011</v>
      </c>
      <c r="J2023" s="6" t="n">
        <v>1</v>
      </c>
      <c r="K2023" s="7" t="n">
        <v>399.980011</v>
      </c>
      <c r="L2023" s="7" t="n">
        <v>100</v>
      </c>
      <c r="M2023" s="8" t="n">
        <v>0.25</v>
      </c>
      <c r="N2023" s="7" t="n">
        <v>0</v>
      </c>
      <c r="O2023" s="12" t="n">
        <v>1</v>
      </c>
    </row>
    <row r="2024" customFormat="false" ht="15" hidden="false" customHeight="true" outlineLevel="0" collapsed="false">
      <c r="A2024" s="6" t="n">
        <v>24803</v>
      </c>
      <c r="B2024" s="6" t="s">
        <v>19</v>
      </c>
      <c r="C2024" s="6" t="s">
        <v>49</v>
      </c>
      <c r="D2024" s="6" t="s">
        <v>27</v>
      </c>
      <c r="E2024" s="6" t="s">
        <v>28</v>
      </c>
      <c r="F2024" s="6" t="s">
        <v>43</v>
      </c>
      <c r="G2024" s="6" t="s">
        <v>47</v>
      </c>
      <c r="H2024" s="6" t="n">
        <v>4</v>
      </c>
      <c r="I2024" s="7" t="n">
        <v>15.98999977</v>
      </c>
      <c r="J2024" s="6" t="n">
        <v>1</v>
      </c>
      <c r="K2024" s="7" t="n">
        <v>15.98999977</v>
      </c>
      <c r="L2024" s="7" t="n">
        <v>2.720000029</v>
      </c>
      <c r="M2024" s="8" t="n">
        <v>0.170000002</v>
      </c>
      <c r="N2024" s="7" t="n">
        <v>4.25</v>
      </c>
      <c r="O2024" s="9" t="n">
        <v>0</v>
      </c>
    </row>
    <row r="2025" customFormat="false" ht="15" hidden="false" customHeight="true" outlineLevel="0" collapsed="false">
      <c r="A2025" s="6" t="n">
        <v>2386</v>
      </c>
      <c r="B2025" s="6" t="s">
        <v>19</v>
      </c>
      <c r="C2025" s="6" t="s">
        <v>20</v>
      </c>
      <c r="D2025" s="6" t="s">
        <v>50</v>
      </c>
      <c r="E2025" s="6" t="s">
        <v>51</v>
      </c>
      <c r="F2025" s="6" t="s">
        <v>23</v>
      </c>
      <c r="G2025" s="6" t="s">
        <v>34</v>
      </c>
      <c r="H2025" s="6" t="n">
        <v>4</v>
      </c>
      <c r="I2025" s="7" t="n">
        <v>129.9900055</v>
      </c>
      <c r="J2025" s="6" t="n">
        <v>1</v>
      </c>
      <c r="K2025" s="7" t="n">
        <v>129.9900055</v>
      </c>
      <c r="L2025" s="7" t="n">
        <v>7.150000095</v>
      </c>
      <c r="M2025" s="8" t="n">
        <v>0.059999999</v>
      </c>
      <c r="N2025" s="7" t="n">
        <v>60.18999863</v>
      </c>
      <c r="O2025" s="9" t="n">
        <v>0</v>
      </c>
    </row>
    <row r="2026" customFormat="false" ht="15" hidden="false" customHeight="true" outlineLevel="0" collapsed="false">
      <c r="A2026" s="6" t="n">
        <v>60718</v>
      </c>
      <c r="B2026" s="6" t="s">
        <v>26</v>
      </c>
      <c r="C2026" s="6" t="s">
        <v>20</v>
      </c>
      <c r="D2026" s="6" t="s">
        <v>50</v>
      </c>
      <c r="E2026" s="6" t="s">
        <v>51</v>
      </c>
      <c r="F2026" s="6" t="s">
        <v>33</v>
      </c>
      <c r="G2026" s="6" t="s">
        <v>34</v>
      </c>
      <c r="H2026" s="6" t="n">
        <v>1</v>
      </c>
      <c r="I2026" s="7" t="n">
        <v>59.99000168</v>
      </c>
      <c r="J2026" s="6" t="n">
        <v>3</v>
      </c>
      <c r="K2026" s="7" t="n">
        <v>179.9700012</v>
      </c>
      <c r="L2026" s="7" t="n">
        <v>44.99000168</v>
      </c>
      <c r="M2026" s="8" t="n">
        <v>0.25</v>
      </c>
      <c r="N2026" s="7" t="n">
        <v>50.61999893</v>
      </c>
      <c r="O2026" s="12" t="n">
        <v>1</v>
      </c>
    </row>
    <row r="2027" customFormat="false" ht="15" hidden="false" customHeight="true" outlineLevel="0" collapsed="false">
      <c r="A2027" s="6" t="n">
        <v>19956</v>
      </c>
      <c r="B2027" s="6" t="s">
        <v>46</v>
      </c>
      <c r="C2027" s="6" t="s">
        <v>37</v>
      </c>
      <c r="D2027" s="6" t="s">
        <v>21</v>
      </c>
      <c r="E2027" s="6" t="s">
        <v>65</v>
      </c>
      <c r="F2027" s="6" t="s">
        <v>29</v>
      </c>
      <c r="G2027" s="6" t="s">
        <v>47</v>
      </c>
      <c r="H2027" s="6" t="n">
        <v>2</v>
      </c>
      <c r="I2027" s="7" t="n">
        <v>99.98999786</v>
      </c>
      <c r="J2027" s="6" t="n">
        <v>1</v>
      </c>
      <c r="K2027" s="7" t="n">
        <v>99.98999786</v>
      </c>
      <c r="L2027" s="7" t="n">
        <v>25</v>
      </c>
      <c r="M2027" s="8" t="n">
        <v>0.25</v>
      </c>
      <c r="N2027" s="7" t="n">
        <v>0.75</v>
      </c>
      <c r="O2027" s="9" t="n">
        <v>0</v>
      </c>
    </row>
    <row r="2028" customFormat="false" ht="15" hidden="false" customHeight="true" outlineLevel="0" collapsed="false">
      <c r="A2028" s="6" t="n">
        <v>66733</v>
      </c>
      <c r="B2028" s="6" t="s">
        <v>19</v>
      </c>
      <c r="C2028" s="6" t="s">
        <v>20</v>
      </c>
      <c r="D2028" s="6" t="s">
        <v>21</v>
      </c>
      <c r="E2028" s="6" t="s">
        <v>64</v>
      </c>
      <c r="F2028" s="6" t="s">
        <v>58</v>
      </c>
      <c r="G2028" s="6" t="s">
        <v>47</v>
      </c>
      <c r="H2028" s="6" t="n">
        <v>4</v>
      </c>
      <c r="I2028" s="7" t="n">
        <v>49.97999954</v>
      </c>
      <c r="J2028" s="6" t="n">
        <v>4</v>
      </c>
      <c r="K2028" s="7" t="n">
        <v>199.9199982</v>
      </c>
      <c r="L2028" s="7" t="n">
        <v>8</v>
      </c>
      <c r="M2028" s="8" t="n">
        <v>0.039999999</v>
      </c>
      <c r="N2028" s="7" t="n">
        <v>88.27999878</v>
      </c>
      <c r="O2028" s="9" t="n">
        <v>0</v>
      </c>
    </row>
    <row r="2029" customFormat="false" ht="15" hidden="false" customHeight="true" outlineLevel="0" collapsed="false">
      <c r="A2029" s="6" t="n">
        <v>23586</v>
      </c>
      <c r="B2029" s="6" t="s">
        <v>19</v>
      </c>
      <c r="C2029" s="6" t="s">
        <v>37</v>
      </c>
      <c r="D2029" s="6" t="s">
        <v>27</v>
      </c>
      <c r="E2029" s="6" t="s">
        <v>28</v>
      </c>
      <c r="F2029" s="6" t="s">
        <v>75</v>
      </c>
      <c r="G2029" s="6" t="s">
        <v>34</v>
      </c>
      <c r="H2029" s="6" t="n">
        <v>4</v>
      </c>
      <c r="I2029" s="7" t="n">
        <v>299.980011</v>
      </c>
      <c r="J2029" s="6" t="n">
        <v>1</v>
      </c>
      <c r="K2029" s="7" t="n">
        <v>299.980011</v>
      </c>
      <c r="L2029" s="7" t="n">
        <v>21</v>
      </c>
      <c r="M2029" s="8" t="n">
        <v>0.07</v>
      </c>
      <c r="N2029" s="7" t="n">
        <v>-204.4900055</v>
      </c>
      <c r="O2029" s="9" t="n">
        <v>0</v>
      </c>
    </row>
    <row r="2030" customFormat="false" ht="15" hidden="false" customHeight="true" outlineLevel="0" collapsed="false">
      <c r="A2030" s="6" t="n">
        <v>33932</v>
      </c>
      <c r="B2030" s="6" t="s">
        <v>19</v>
      </c>
      <c r="C2030" s="6" t="s">
        <v>20</v>
      </c>
      <c r="D2030" s="6" t="s">
        <v>31</v>
      </c>
      <c r="E2030" s="6" t="s">
        <v>86</v>
      </c>
      <c r="F2030" s="6" t="s">
        <v>58</v>
      </c>
      <c r="G2030" s="6" t="s">
        <v>24</v>
      </c>
      <c r="H2030" s="6" t="n">
        <v>4</v>
      </c>
      <c r="I2030" s="7" t="n">
        <v>49.97999954</v>
      </c>
      <c r="J2030" s="6" t="n">
        <v>5</v>
      </c>
      <c r="K2030" s="7" t="n">
        <v>249.8999939</v>
      </c>
      <c r="L2030" s="7" t="n">
        <v>32.49000168</v>
      </c>
      <c r="M2030" s="8" t="n">
        <v>0.129999995</v>
      </c>
      <c r="N2030" s="7" t="n">
        <v>-48.91999817</v>
      </c>
      <c r="O2030" s="9" t="n">
        <v>0</v>
      </c>
    </row>
    <row r="2031" customFormat="false" ht="15" hidden="false" customHeight="true" outlineLevel="0" collapsed="false">
      <c r="A2031" s="6" t="n">
        <v>20644</v>
      </c>
      <c r="B2031" s="6" t="s">
        <v>19</v>
      </c>
      <c r="C2031" s="6" t="s">
        <v>20</v>
      </c>
      <c r="D2031" s="6" t="s">
        <v>27</v>
      </c>
      <c r="E2031" s="6" t="s">
        <v>69</v>
      </c>
      <c r="F2031" s="6" t="s">
        <v>40</v>
      </c>
      <c r="G2031" s="6" t="s">
        <v>44</v>
      </c>
      <c r="H2031" s="6" t="n">
        <v>4</v>
      </c>
      <c r="I2031" s="7" t="n">
        <v>399.980011</v>
      </c>
      <c r="J2031" s="6" t="n">
        <v>1</v>
      </c>
      <c r="K2031" s="7" t="n">
        <v>399.980011</v>
      </c>
      <c r="L2031" s="7" t="n">
        <v>12</v>
      </c>
      <c r="M2031" s="8" t="n">
        <v>0.029999999</v>
      </c>
      <c r="N2031" s="7" t="n">
        <v>186.2299957</v>
      </c>
      <c r="O2031" s="12" t="n">
        <v>1</v>
      </c>
    </row>
    <row r="2032" customFormat="false" ht="15" hidden="false" customHeight="true" outlineLevel="0" collapsed="false">
      <c r="A2032" s="6" t="n">
        <v>8982</v>
      </c>
      <c r="B2032" s="6" t="s">
        <v>46</v>
      </c>
      <c r="C2032" s="6" t="s">
        <v>20</v>
      </c>
      <c r="D2032" s="6" t="s">
        <v>50</v>
      </c>
      <c r="E2032" s="6" t="s">
        <v>63</v>
      </c>
      <c r="F2032" s="6" t="s">
        <v>73</v>
      </c>
      <c r="G2032" s="6" t="s">
        <v>24</v>
      </c>
      <c r="H2032" s="6" t="n">
        <v>2</v>
      </c>
      <c r="I2032" s="7" t="n">
        <v>39.99000168</v>
      </c>
      <c r="J2032" s="6" t="n">
        <v>4</v>
      </c>
      <c r="K2032" s="7" t="n">
        <v>159.9600067</v>
      </c>
      <c r="L2032" s="7" t="n">
        <v>8</v>
      </c>
      <c r="M2032" s="8" t="n">
        <v>0.050000001</v>
      </c>
      <c r="N2032" s="7" t="n">
        <v>7.599999905</v>
      </c>
      <c r="O2032" s="12" t="n">
        <v>1</v>
      </c>
    </row>
    <row r="2033" customFormat="false" ht="15" hidden="false" customHeight="true" outlineLevel="0" collapsed="false">
      <c r="A2033" s="6" t="n">
        <v>53711</v>
      </c>
      <c r="B2033" s="6" t="s">
        <v>19</v>
      </c>
      <c r="C2033" s="6" t="s">
        <v>37</v>
      </c>
      <c r="D2033" s="6" t="s">
        <v>50</v>
      </c>
      <c r="E2033" s="6" t="s">
        <v>72</v>
      </c>
      <c r="F2033" s="6" t="s">
        <v>33</v>
      </c>
      <c r="G2033" s="6" t="s">
        <v>34</v>
      </c>
      <c r="H2033" s="6" t="n">
        <v>4</v>
      </c>
      <c r="I2033" s="7" t="n">
        <v>59.99000168</v>
      </c>
      <c r="J2033" s="6" t="n">
        <v>4</v>
      </c>
      <c r="K2033" s="7" t="n">
        <v>239.9600067</v>
      </c>
      <c r="L2033" s="7" t="n">
        <v>9.600000381</v>
      </c>
      <c r="M2033" s="8" t="n">
        <v>0.039999999</v>
      </c>
      <c r="N2033" s="7" t="n">
        <v>23.04000092</v>
      </c>
      <c r="O2033" s="9" t="n">
        <v>0</v>
      </c>
    </row>
    <row r="2034" customFormat="false" ht="15" hidden="false" customHeight="true" outlineLevel="0" collapsed="false">
      <c r="A2034" s="6" t="n">
        <v>2781</v>
      </c>
      <c r="B2034" s="6" t="s">
        <v>19</v>
      </c>
      <c r="C2034" s="6" t="s">
        <v>20</v>
      </c>
      <c r="D2034" s="6" t="s">
        <v>50</v>
      </c>
      <c r="E2034" s="6" t="s">
        <v>51</v>
      </c>
      <c r="F2034" s="6" t="s">
        <v>33</v>
      </c>
      <c r="G2034" s="6" t="s">
        <v>34</v>
      </c>
      <c r="H2034" s="6" t="n">
        <v>4</v>
      </c>
      <c r="I2034" s="7" t="n">
        <v>59.99000168</v>
      </c>
      <c r="J2034" s="6" t="n">
        <v>4</v>
      </c>
      <c r="K2034" s="7" t="n">
        <v>239.9600067</v>
      </c>
      <c r="L2034" s="7" t="n">
        <v>2.400000095</v>
      </c>
      <c r="M2034" s="8" t="n">
        <v>0.01</v>
      </c>
      <c r="N2034" s="7" t="n">
        <v>68.88999939</v>
      </c>
      <c r="O2034" s="9" t="n">
        <v>0</v>
      </c>
    </row>
    <row r="2035" customFormat="false" ht="15" hidden="false" customHeight="true" outlineLevel="0" collapsed="false">
      <c r="A2035" s="6" t="n">
        <v>24479</v>
      </c>
      <c r="B2035" s="6" t="s">
        <v>19</v>
      </c>
      <c r="C2035" s="6" t="s">
        <v>37</v>
      </c>
      <c r="D2035" s="6" t="s">
        <v>27</v>
      </c>
      <c r="E2035" s="6" t="s">
        <v>42</v>
      </c>
      <c r="F2035" s="6" t="s">
        <v>84</v>
      </c>
      <c r="G2035" s="6" t="s">
        <v>34</v>
      </c>
      <c r="H2035" s="6" t="n">
        <v>4</v>
      </c>
      <c r="I2035" s="7" t="n">
        <v>70</v>
      </c>
      <c r="J2035" s="6" t="n">
        <v>4</v>
      </c>
      <c r="K2035" s="7" t="n">
        <v>280</v>
      </c>
      <c r="L2035" s="7" t="n">
        <v>11.19999981</v>
      </c>
      <c r="M2035" s="8" t="n">
        <v>0.039999999</v>
      </c>
      <c r="N2035" s="7" t="n">
        <v>40.3199997</v>
      </c>
      <c r="O2035" s="12" t="n">
        <v>1</v>
      </c>
    </row>
    <row r="2036" customFormat="false" ht="15" hidden="false" customHeight="true" outlineLevel="0" collapsed="false">
      <c r="A2036" s="6" t="n">
        <v>19536</v>
      </c>
      <c r="B2036" s="6" t="s">
        <v>36</v>
      </c>
      <c r="C2036" s="6" t="s">
        <v>20</v>
      </c>
      <c r="D2036" s="6" t="s">
        <v>21</v>
      </c>
      <c r="E2036" s="6" t="s">
        <v>65</v>
      </c>
      <c r="F2036" s="6" t="s">
        <v>33</v>
      </c>
      <c r="G2036" s="6" t="s">
        <v>24</v>
      </c>
      <c r="H2036" s="6" t="n">
        <v>0</v>
      </c>
      <c r="I2036" s="7" t="n">
        <v>59.99000168</v>
      </c>
      <c r="J2036" s="6" t="n">
        <v>4</v>
      </c>
      <c r="K2036" s="7" t="n">
        <v>239.9600067</v>
      </c>
      <c r="L2036" s="7" t="n">
        <v>0</v>
      </c>
      <c r="M2036" s="8" t="n">
        <v>0</v>
      </c>
      <c r="N2036" s="7" t="n">
        <v>117.5800018</v>
      </c>
      <c r="O2036" s="9" t="n">
        <v>0</v>
      </c>
    </row>
    <row r="2037" customFormat="false" ht="15" hidden="false" customHeight="true" outlineLevel="0" collapsed="false">
      <c r="A2037" s="6" t="n">
        <v>20578</v>
      </c>
      <c r="B2037" s="6" t="s">
        <v>19</v>
      </c>
      <c r="C2037" s="6" t="s">
        <v>20</v>
      </c>
      <c r="D2037" s="6" t="s">
        <v>27</v>
      </c>
      <c r="E2037" s="6" t="s">
        <v>54</v>
      </c>
      <c r="F2037" s="6" t="s">
        <v>73</v>
      </c>
      <c r="G2037" s="6" t="s">
        <v>44</v>
      </c>
      <c r="H2037" s="6" t="n">
        <v>4</v>
      </c>
      <c r="I2037" s="7" t="n">
        <v>39.99000168</v>
      </c>
      <c r="J2037" s="6" t="n">
        <v>2</v>
      </c>
      <c r="K2037" s="7" t="n">
        <v>79.98000336</v>
      </c>
      <c r="L2037" s="7" t="n">
        <v>16</v>
      </c>
      <c r="M2037" s="8" t="n">
        <v>0.200000003</v>
      </c>
      <c r="N2037" s="7" t="n">
        <v>-12.80000019</v>
      </c>
      <c r="O2037" s="9" t="n">
        <v>0</v>
      </c>
    </row>
    <row r="2038" customFormat="false" ht="15" hidden="false" customHeight="true" outlineLevel="0" collapsed="false">
      <c r="A2038" s="6" t="n">
        <v>16525</v>
      </c>
      <c r="B2038" s="6" t="s">
        <v>19</v>
      </c>
      <c r="C2038" s="6" t="s">
        <v>49</v>
      </c>
      <c r="D2038" s="6" t="s">
        <v>21</v>
      </c>
      <c r="E2038" s="6" t="s">
        <v>65</v>
      </c>
      <c r="F2038" s="6" t="s">
        <v>23</v>
      </c>
      <c r="G2038" s="6" t="s">
        <v>34</v>
      </c>
      <c r="H2038" s="6" t="n">
        <v>4</v>
      </c>
      <c r="I2038" s="7" t="n">
        <v>129.9900055</v>
      </c>
      <c r="J2038" s="6" t="n">
        <v>1</v>
      </c>
      <c r="K2038" s="7" t="n">
        <v>129.9900055</v>
      </c>
      <c r="L2038" s="7" t="n">
        <v>13</v>
      </c>
      <c r="M2038" s="8" t="n">
        <v>0.100000001</v>
      </c>
      <c r="N2038" s="7" t="n">
        <v>54.99000168</v>
      </c>
      <c r="O2038" s="12" t="n">
        <v>1</v>
      </c>
    </row>
    <row r="2039" customFormat="false" ht="15" hidden="false" customHeight="true" outlineLevel="0" collapsed="false">
      <c r="A2039" s="6" t="n">
        <v>23851</v>
      </c>
      <c r="B2039" s="6" t="s">
        <v>19</v>
      </c>
      <c r="C2039" s="6" t="s">
        <v>20</v>
      </c>
      <c r="D2039" s="6" t="s">
        <v>27</v>
      </c>
      <c r="E2039" s="6" t="s">
        <v>42</v>
      </c>
      <c r="F2039" s="6" t="s">
        <v>73</v>
      </c>
      <c r="G2039" s="6" t="s">
        <v>47</v>
      </c>
      <c r="H2039" s="6" t="n">
        <v>4</v>
      </c>
      <c r="I2039" s="7" t="n">
        <v>39.99000168</v>
      </c>
      <c r="J2039" s="6" t="n">
        <v>3</v>
      </c>
      <c r="K2039" s="7" t="n">
        <v>119.9700012</v>
      </c>
      <c r="L2039" s="7" t="n">
        <v>29.98999977</v>
      </c>
      <c r="M2039" s="8" t="n">
        <v>0.25</v>
      </c>
      <c r="N2039" s="7" t="n">
        <v>-69.73000336</v>
      </c>
      <c r="O2039" s="9" t="n">
        <v>0</v>
      </c>
    </row>
    <row r="2040" customFormat="false" ht="15" hidden="false" customHeight="true" outlineLevel="0" collapsed="false">
      <c r="A2040" s="6" t="n">
        <v>56848</v>
      </c>
      <c r="B2040" s="6" t="s">
        <v>46</v>
      </c>
      <c r="C2040" s="6" t="s">
        <v>20</v>
      </c>
      <c r="D2040" s="6" t="s">
        <v>50</v>
      </c>
      <c r="E2040" s="6" t="s">
        <v>51</v>
      </c>
      <c r="F2040" s="6" t="s">
        <v>71</v>
      </c>
      <c r="G2040" s="6" t="s">
        <v>44</v>
      </c>
      <c r="H2040" s="6" t="n">
        <v>2</v>
      </c>
      <c r="I2040" s="7" t="n">
        <v>199.9900055</v>
      </c>
      <c r="J2040" s="6" t="n">
        <v>1</v>
      </c>
      <c r="K2040" s="7" t="n">
        <v>199.9900055</v>
      </c>
      <c r="L2040" s="7" t="n">
        <v>10</v>
      </c>
      <c r="M2040" s="8" t="n">
        <v>0.050000001</v>
      </c>
      <c r="N2040" s="7" t="n">
        <v>49.40000153</v>
      </c>
      <c r="O2040" s="12" t="n">
        <v>1</v>
      </c>
    </row>
    <row r="2041" customFormat="false" ht="15" hidden="false" customHeight="true" outlineLevel="0" collapsed="false">
      <c r="A2041" s="6" t="n">
        <v>70375</v>
      </c>
      <c r="B2041" s="6" t="s">
        <v>46</v>
      </c>
      <c r="C2041" s="6" t="s">
        <v>20</v>
      </c>
      <c r="D2041" s="6" t="s">
        <v>21</v>
      </c>
      <c r="E2041" s="6" t="s">
        <v>65</v>
      </c>
      <c r="F2041" s="6" t="s">
        <v>101</v>
      </c>
      <c r="G2041" s="6" t="s">
        <v>44</v>
      </c>
      <c r="H2041" s="6" t="n">
        <v>2</v>
      </c>
      <c r="I2041" s="7" t="n">
        <v>357.1000061</v>
      </c>
      <c r="J2041" s="6" t="n">
        <v>1</v>
      </c>
      <c r="K2041" s="7" t="n">
        <v>357.1000061</v>
      </c>
      <c r="L2041" s="7" t="n">
        <v>17.86000061</v>
      </c>
      <c r="M2041" s="8" t="n">
        <v>0.050000001</v>
      </c>
      <c r="N2041" s="7" t="n">
        <v>88.19999695</v>
      </c>
      <c r="O2041" s="12" t="n">
        <v>1</v>
      </c>
    </row>
    <row r="2042" customFormat="false" ht="15" hidden="false" customHeight="true" outlineLevel="0" collapsed="false">
      <c r="A2042" s="6" t="n">
        <v>10769</v>
      </c>
      <c r="B2042" s="6" t="s">
        <v>46</v>
      </c>
      <c r="C2042" s="6" t="s">
        <v>37</v>
      </c>
      <c r="D2042" s="6" t="s">
        <v>21</v>
      </c>
      <c r="E2042" s="6" t="s">
        <v>65</v>
      </c>
      <c r="F2042" s="6" t="s">
        <v>23</v>
      </c>
      <c r="G2042" s="6" t="s">
        <v>34</v>
      </c>
      <c r="H2042" s="6" t="n">
        <v>2</v>
      </c>
      <c r="I2042" s="7" t="n">
        <v>129.9900055</v>
      </c>
      <c r="J2042" s="6" t="n">
        <v>1</v>
      </c>
      <c r="K2042" s="7" t="n">
        <v>129.9900055</v>
      </c>
      <c r="L2042" s="7" t="n">
        <v>5.199999809</v>
      </c>
      <c r="M2042" s="8" t="n">
        <v>0.039999999</v>
      </c>
      <c r="N2042" s="7" t="n">
        <v>44.91999817</v>
      </c>
      <c r="O2042" s="12" t="n">
        <v>1</v>
      </c>
    </row>
    <row r="2043" customFormat="false" ht="15" hidden="false" customHeight="true" outlineLevel="0" collapsed="false">
      <c r="A2043" s="6" t="n">
        <v>13013</v>
      </c>
      <c r="B2043" s="6" t="s">
        <v>19</v>
      </c>
      <c r="C2043" s="6" t="s">
        <v>20</v>
      </c>
      <c r="D2043" s="6" t="s">
        <v>21</v>
      </c>
      <c r="E2043" s="6" t="s">
        <v>65</v>
      </c>
      <c r="F2043" s="6" t="s">
        <v>33</v>
      </c>
      <c r="G2043" s="6" t="s">
        <v>34</v>
      </c>
      <c r="H2043" s="6" t="n">
        <v>4</v>
      </c>
      <c r="I2043" s="7" t="n">
        <v>59.99000168</v>
      </c>
      <c r="J2043" s="6" t="n">
        <v>1</v>
      </c>
      <c r="K2043" s="7" t="n">
        <v>59.99000168</v>
      </c>
      <c r="L2043" s="7" t="n">
        <v>6</v>
      </c>
      <c r="M2043" s="8" t="n">
        <v>0.100000001</v>
      </c>
      <c r="N2043" s="7" t="n">
        <v>18.89999962</v>
      </c>
      <c r="O2043" s="9" t="n">
        <v>0</v>
      </c>
    </row>
    <row r="2044" customFormat="false" ht="15" hidden="false" customHeight="true" outlineLevel="0" collapsed="false">
      <c r="A2044" s="6" t="n">
        <v>7518</v>
      </c>
      <c r="B2044" s="6" t="s">
        <v>19</v>
      </c>
      <c r="C2044" s="6" t="s">
        <v>20</v>
      </c>
      <c r="D2044" s="6" t="s">
        <v>50</v>
      </c>
      <c r="E2044" s="6" t="s">
        <v>63</v>
      </c>
      <c r="F2044" s="6" t="s">
        <v>33</v>
      </c>
      <c r="G2044" s="6" t="s">
        <v>24</v>
      </c>
      <c r="H2044" s="6" t="n">
        <v>4</v>
      </c>
      <c r="I2044" s="7" t="n">
        <v>59.99000168</v>
      </c>
      <c r="J2044" s="6" t="n">
        <v>2</v>
      </c>
      <c r="K2044" s="7" t="n">
        <v>119.9800034</v>
      </c>
      <c r="L2044" s="7" t="n">
        <v>6.599999905</v>
      </c>
      <c r="M2044" s="8" t="n">
        <v>0.059999999</v>
      </c>
      <c r="N2044" s="7" t="n">
        <v>-74.83000183</v>
      </c>
      <c r="O2044" s="9" t="n">
        <v>0</v>
      </c>
    </row>
    <row r="2045" customFormat="false" ht="15" hidden="false" customHeight="true" outlineLevel="0" collapsed="false">
      <c r="A2045" s="6" t="n">
        <v>68476</v>
      </c>
      <c r="B2045" s="6" t="s">
        <v>26</v>
      </c>
      <c r="C2045" s="6" t="s">
        <v>20</v>
      </c>
      <c r="D2045" s="6" t="s">
        <v>21</v>
      </c>
      <c r="E2045" s="6" t="s">
        <v>22</v>
      </c>
      <c r="F2045" s="6" t="s">
        <v>57</v>
      </c>
      <c r="G2045" s="6" t="s">
        <v>44</v>
      </c>
      <c r="H2045" s="6" t="n">
        <v>1</v>
      </c>
      <c r="I2045" s="7" t="n">
        <v>50</v>
      </c>
      <c r="J2045" s="6" t="n">
        <v>4</v>
      </c>
      <c r="K2045" s="7" t="n">
        <v>200</v>
      </c>
      <c r="L2045" s="7" t="n">
        <v>18</v>
      </c>
      <c r="M2045" s="8" t="n">
        <v>0.090000004</v>
      </c>
      <c r="N2045" s="7" t="n">
        <v>80.08000183</v>
      </c>
      <c r="O2045" s="12" t="n">
        <v>1</v>
      </c>
    </row>
    <row r="2046" customFormat="false" ht="15" hidden="false" customHeight="true" outlineLevel="0" collapsed="false">
      <c r="A2046" s="6" t="n">
        <v>59847</v>
      </c>
      <c r="B2046" s="6" t="s">
        <v>19</v>
      </c>
      <c r="C2046" s="6" t="s">
        <v>20</v>
      </c>
      <c r="D2046" s="6" t="s">
        <v>50</v>
      </c>
      <c r="E2046" s="6" t="s">
        <v>63</v>
      </c>
      <c r="F2046" s="6" t="s">
        <v>58</v>
      </c>
      <c r="G2046" s="6" t="s">
        <v>34</v>
      </c>
      <c r="H2046" s="6" t="n">
        <v>4</v>
      </c>
      <c r="I2046" s="7" t="n">
        <v>49.97999954</v>
      </c>
      <c r="J2046" s="6" t="n">
        <v>1</v>
      </c>
      <c r="K2046" s="7" t="n">
        <v>49.97999954</v>
      </c>
      <c r="L2046" s="7" t="n">
        <v>9</v>
      </c>
      <c r="M2046" s="8" t="n">
        <v>0.180000007</v>
      </c>
      <c r="N2046" s="7" t="n">
        <v>0.409999996</v>
      </c>
      <c r="O2046" s="9" t="n">
        <v>0</v>
      </c>
    </row>
    <row r="2047" customFormat="false" ht="15" hidden="false" customHeight="true" outlineLevel="0" collapsed="false">
      <c r="A2047" s="6" t="n">
        <v>15411</v>
      </c>
      <c r="B2047" s="6" t="s">
        <v>46</v>
      </c>
      <c r="C2047" s="6" t="s">
        <v>20</v>
      </c>
      <c r="D2047" s="6" t="s">
        <v>21</v>
      </c>
      <c r="E2047" s="6" t="s">
        <v>22</v>
      </c>
      <c r="F2047" s="6" t="s">
        <v>58</v>
      </c>
      <c r="G2047" s="6" t="s">
        <v>24</v>
      </c>
      <c r="H2047" s="6" t="n">
        <v>2</v>
      </c>
      <c r="I2047" s="7" t="n">
        <v>49.97999954</v>
      </c>
      <c r="J2047" s="6" t="n">
        <v>5</v>
      </c>
      <c r="K2047" s="7" t="n">
        <v>249.8999939</v>
      </c>
      <c r="L2047" s="7" t="n">
        <v>5</v>
      </c>
      <c r="M2047" s="8" t="n">
        <v>0.02</v>
      </c>
      <c r="N2047" s="7" t="n">
        <v>46.04000092</v>
      </c>
      <c r="O2047" s="9" t="n">
        <v>0</v>
      </c>
    </row>
    <row r="2048" customFormat="false" ht="15" hidden="false" customHeight="true" outlineLevel="0" collapsed="false">
      <c r="A2048" s="6" t="n">
        <v>17402</v>
      </c>
      <c r="B2048" s="6" t="s">
        <v>26</v>
      </c>
      <c r="C2048" s="6" t="s">
        <v>20</v>
      </c>
      <c r="D2048" s="6" t="s">
        <v>21</v>
      </c>
      <c r="E2048" s="6" t="s">
        <v>64</v>
      </c>
      <c r="F2048" s="6" t="s">
        <v>40</v>
      </c>
      <c r="G2048" s="6" t="s">
        <v>44</v>
      </c>
      <c r="H2048" s="6" t="n">
        <v>1</v>
      </c>
      <c r="I2048" s="7" t="n">
        <v>399.980011</v>
      </c>
      <c r="J2048" s="6" t="n">
        <v>1</v>
      </c>
      <c r="K2048" s="7" t="n">
        <v>399.980011</v>
      </c>
      <c r="L2048" s="7" t="n">
        <v>36</v>
      </c>
      <c r="M2048" s="8" t="n">
        <v>0.090000004</v>
      </c>
      <c r="N2048" s="7" t="n">
        <v>101.9100037</v>
      </c>
      <c r="O2048" s="12" t="n">
        <v>1</v>
      </c>
    </row>
    <row r="2049" customFormat="false" ht="15" hidden="false" customHeight="true" outlineLevel="0" collapsed="false">
      <c r="A2049" s="6" t="n">
        <v>61308</v>
      </c>
      <c r="B2049" s="6" t="s">
        <v>19</v>
      </c>
      <c r="C2049" s="6" t="s">
        <v>49</v>
      </c>
      <c r="D2049" s="6" t="s">
        <v>50</v>
      </c>
      <c r="E2049" s="6" t="s">
        <v>63</v>
      </c>
      <c r="F2049" s="6" t="s">
        <v>57</v>
      </c>
      <c r="G2049" s="6" t="s">
        <v>44</v>
      </c>
      <c r="H2049" s="6" t="n">
        <v>4</v>
      </c>
      <c r="I2049" s="7" t="n">
        <v>50</v>
      </c>
      <c r="J2049" s="6" t="n">
        <v>3</v>
      </c>
      <c r="K2049" s="7" t="n">
        <v>150</v>
      </c>
      <c r="L2049" s="7" t="n">
        <v>15</v>
      </c>
      <c r="M2049" s="8" t="n">
        <v>0.100000001</v>
      </c>
      <c r="N2049" s="7" t="n">
        <v>64.80000305</v>
      </c>
      <c r="O2049" s="9" t="n">
        <v>0</v>
      </c>
    </row>
    <row r="2050" customFormat="false" ht="15" hidden="false" customHeight="true" outlineLevel="0" collapsed="false">
      <c r="A2050" s="6" t="n">
        <v>34183</v>
      </c>
      <c r="B2050" s="6" t="s">
        <v>19</v>
      </c>
      <c r="C2050" s="6" t="s">
        <v>37</v>
      </c>
      <c r="D2050" s="6" t="s">
        <v>31</v>
      </c>
      <c r="E2050" s="6" t="s">
        <v>56</v>
      </c>
      <c r="F2050" s="6" t="s">
        <v>23</v>
      </c>
      <c r="G2050" s="6" t="s">
        <v>24</v>
      </c>
      <c r="H2050" s="6" t="n">
        <v>4</v>
      </c>
      <c r="I2050" s="7" t="n">
        <v>129.9900055</v>
      </c>
      <c r="J2050" s="6" t="n">
        <v>1</v>
      </c>
      <c r="K2050" s="7" t="n">
        <v>129.9900055</v>
      </c>
      <c r="L2050" s="7" t="n">
        <v>20.79999924</v>
      </c>
      <c r="M2050" s="8" t="n">
        <v>0.159999996</v>
      </c>
      <c r="N2050" s="7" t="n">
        <v>31.67000008</v>
      </c>
      <c r="O2050" s="9" t="n">
        <v>0</v>
      </c>
    </row>
    <row r="2051" customFormat="false" ht="15" hidden="false" customHeight="true" outlineLevel="0" collapsed="false">
      <c r="A2051" s="6" t="n">
        <v>34151</v>
      </c>
      <c r="B2051" s="6" t="s">
        <v>46</v>
      </c>
      <c r="C2051" s="6" t="s">
        <v>20</v>
      </c>
      <c r="D2051" s="6" t="s">
        <v>31</v>
      </c>
      <c r="E2051" s="6" t="s">
        <v>32</v>
      </c>
      <c r="F2051" s="6" t="s">
        <v>23</v>
      </c>
      <c r="G2051" s="6" t="s">
        <v>34</v>
      </c>
      <c r="H2051" s="6" t="n">
        <v>2</v>
      </c>
      <c r="I2051" s="7" t="n">
        <v>129.9900055</v>
      </c>
      <c r="J2051" s="6" t="n">
        <v>1</v>
      </c>
      <c r="K2051" s="7" t="n">
        <v>129.9900055</v>
      </c>
      <c r="L2051" s="7" t="n">
        <v>11.69999981</v>
      </c>
      <c r="M2051" s="8" t="n">
        <v>0.090000004</v>
      </c>
      <c r="N2051" s="7" t="n">
        <v>-22.23999977</v>
      </c>
      <c r="O2051" s="9" t="n">
        <v>0</v>
      </c>
    </row>
    <row r="2052" customFormat="false" ht="15" hidden="false" customHeight="true" outlineLevel="0" collapsed="false">
      <c r="A2052" s="6" t="n">
        <v>64450</v>
      </c>
      <c r="B2052" s="6" t="s">
        <v>19</v>
      </c>
      <c r="C2052" s="6" t="s">
        <v>20</v>
      </c>
      <c r="D2052" s="6" t="s">
        <v>21</v>
      </c>
      <c r="E2052" s="6" t="s">
        <v>22</v>
      </c>
      <c r="F2052" s="6" t="s">
        <v>40</v>
      </c>
      <c r="G2052" s="6" t="s">
        <v>44</v>
      </c>
      <c r="H2052" s="6" t="n">
        <v>4</v>
      </c>
      <c r="I2052" s="7" t="n">
        <v>399.980011</v>
      </c>
      <c r="J2052" s="6" t="n">
        <v>1</v>
      </c>
      <c r="K2052" s="7" t="n">
        <v>399.980011</v>
      </c>
      <c r="L2052" s="7" t="n">
        <v>52</v>
      </c>
      <c r="M2052" s="8" t="n">
        <v>0.129999995</v>
      </c>
      <c r="N2052" s="7" t="n">
        <v>26.10000038</v>
      </c>
      <c r="O2052" s="12" t="n">
        <v>1</v>
      </c>
    </row>
    <row r="2053" customFormat="false" ht="15" hidden="false" customHeight="true" outlineLevel="0" collapsed="false">
      <c r="A2053" s="6" t="n">
        <v>17093</v>
      </c>
      <c r="B2053" s="6" t="s">
        <v>19</v>
      </c>
      <c r="C2053" s="6" t="s">
        <v>49</v>
      </c>
      <c r="D2053" s="6" t="s">
        <v>21</v>
      </c>
      <c r="E2053" s="6" t="s">
        <v>65</v>
      </c>
      <c r="F2053" s="6" t="s">
        <v>23</v>
      </c>
      <c r="G2053" s="6" t="s">
        <v>44</v>
      </c>
      <c r="H2053" s="6" t="n">
        <v>4</v>
      </c>
      <c r="I2053" s="7" t="n">
        <v>129.9900055</v>
      </c>
      <c r="J2053" s="6" t="n">
        <v>1</v>
      </c>
      <c r="K2053" s="7" t="n">
        <v>129.9900055</v>
      </c>
      <c r="L2053" s="7" t="n">
        <v>19.5</v>
      </c>
      <c r="M2053" s="8" t="n">
        <v>0.150000006</v>
      </c>
      <c r="N2053" s="7" t="n">
        <v>50.83000183</v>
      </c>
      <c r="O2053" s="9" t="n">
        <v>0</v>
      </c>
    </row>
    <row r="2054" customFormat="false" ht="15" hidden="false" customHeight="true" outlineLevel="0" collapsed="false">
      <c r="A2054" s="6" t="n">
        <v>55039</v>
      </c>
      <c r="B2054" s="6" t="s">
        <v>19</v>
      </c>
      <c r="C2054" s="6" t="s">
        <v>20</v>
      </c>
      <c r="D2054" s="6" t="s">
        <v>50</v>
      </c>
      <c r="E2054" s="6" t="s">
        <v>72</v>
      </c>
      <c r="F2054" s="6" t="s">
        <v>71</v>
      </c>
      <c r="G2054" s="6" t="s">
        <v>34</v>
      </c>
      <c r="H2054" s="6" t="n">
        <v>4</v>
      </c>
      <c r="I2054" s="7" t="n">
        <v>199.9900055</v>
      </c>
      <c r="J2054" s="6" t="n">
        <v>1</v>
      </c>
      <c r="K2054" s="7" t="n">
        <v>199.9900055</v>
      </c>
      <c r="L2054" s="7" t="n">
        <v>34</v>
      </c>
      <c r="M2054" s="8" t="n">
        <v>0.170000002</v>
      </c>
      <c r="N2054" s="7" t="n">
        <v>-110.7200012</v>
      </c>
      <c r="O2054" s="12" t="n">
        <v>1</v>
      </c>
    </row>
    <row r="2055" customFormat="false" ht="15" hidden="false" customHeight="true" outlineLevel="0" collapsed="false">
      <c r="A2055" s="6" t="n">
        <v>23391</v>
      </c>
      <c r="B2055" s="6" t="s">
        <v>26</v>
      </c>
      <c r="C2055" s="6" t="s">
        <v>37</v>
      </c>
      <c r="D2055" s="6" t="s">
        <v>27</v>
      </c>
      <c r="E2055" s="6" t="s">
        <v>69</v>
      </c>
      <c r="F2055" s="6" t="s">
        <v>40</v>
      </c>
      <c r="G2055" s="6" t="s">
        <v>34</v>
      </c>
      <c r="H2055" s="6" t="n">
        <v>1</v>
      </c>
      <c r="I2055" s="7" t="n">
        <v>399.980011</v>
      </c>
      <c r="J2055" s="6" t="n">
        <v>1</v>
      </c>
      <c r="K2055" s="7" t="n">
        <v>399.980011</v>
      </c>
      <c r="L2055" s="7" t="n">
        <v>64</v>
      </c>
      <c r="M2055" s="8" t="n">
        <v>0.159999996</v>
      </c>
      <c r="N2055" s="7" t="n">
        <v>120.9499969</v>
      </c>
      <c r="O2055" s="12" t="n">
        <v>1</v>
      </c>
    </row>
    <row r="2056" customFormat="false" ht="15" hidden="false" customHeight="true" outlineLevel="0" collapsed="false">
      <c r="A2056" s="6" t="n">
        <v>14139</v>
      </c>
      <c r="B2056" s="6" t="s">
        <v>36</v>
      </c>
      <c r="C2056" s="6" t="s">
        <v>49</v>
      </c>
      <c r="D2056" s="6" t="s">
        <v>21</v>
      </c>
      <c r="E2056" s="6" t="s">
        <v>65</v>
      </c>
      <c r="F2056" s="6" t="s">
        <v>73</v>
      </c>
      <c r="G2056" s="6" t="s">
        <v>47</v>
      </c>
      <c r="H2056" s="6" t="n">
        <v>0</v>
      </c>
      <c r="I2056" s="7" t="n">
        <v>39.99000168</v>
      </c>
      <c r="J2056" s="6" t="n">
        <v>5</v>
      </c>
      <c r="K2056" s="7" t="n">
        <v>199.9499969</v>
      </c>
      <c r="L2056" s="7" t="n">
        <v>6</v>
      </c>
      <c r="M2056" s="8" t="n">
        <v>0.029999999</v>
      </c>
      <c r="N2056" s="7" t="n">
        <v>25.20999908</v>
      </c>
      <c r="O2056" s="9" t="n">
        <v>0</v>
      </c>
    </row>
    <row r="2057" customFormat="false" ht="15" hidden="false" customHeight="true" outlineLevel="0" collapsed="false">
      <c r="A2057" s="6" t="n">
        <v>66171</v>
      </c>
      <c r="B2057" s="6" t="s">
        <v>19</v>
      </c>
      <c r="C2057" s="6" t="s">
        <v>20</v>
      </c>
      <c r="D2057" s="6" t="s">
        <v>21</v>
      </c>
      <c r="E2057" s="6" t="s">
        <v>65</v>
      </c>
      <c r="F2057" s="6" t="s">
        <v>57</v>
      </c>
      <c r="G2057" s="6" t="s">
        <v>24</v>
      </c>
      <c r="H2057" s="6" t="n">
        <v>4</v>
      </c>
      <c r="I2057" s="7" t="n">
        <v>50</v>
      </c>
      <c r="J2057" s="6" t="n">
        <v>4</v>
      </c>
      <c r="K2057" s="7" t="n">
        <v>200</v>
      </c>
      <c r="L2057" s="7" t="n">
        <v>20</v>
      </c>
      <c r="M2057" s="8" t="n">
        <v>0.100000001</v>
      </c>
      <c r="N2057" s="7" t="n">
        <v>20.34000015</v>
      </c>
      <c r="O2057" s="9" t="n">
        <v>0</v>
      </c>
    </row>
    <row r="2058" customFormat="false" ht="15" hidden="false" customHeight="true" outlineLevel="0" collapsed="false">
      <c r="A2058" s="6" t="n">
        <v>23540</v>
      </c>
      <c r="B2058" s="6" t="s">
        <v>19</v>
      </c>
      <c r="C2058" s="6" t="s">
        <v>20</v>
      </c>
      <c r="D2058" s="6" t="s">
        <v>27</v>
      </c>
      <c r="E2058" s="6" t="s">
        <v>54</v>
      </c>
      <c r="F2058" s="6" t="s">
        <v>40</v>
      </c>
      <c r="G2058" s="6" t="s">
        <v>24</v>
      </c>
      <c r="H2058" s="6" t="n">
        <v>4</v>
      </c>
      <c r="I2058" s="7" t="n">
        <v>399.980011</v>
      </c>
      <c r="J2058" s="6" t="n">
        <v>1</v>
      </c>
      <c r="K2058" s="7" t="n">
        <v>399.980011</v>
      </c>
      <c r="L2058" s="7" t="n">
        <v>68</v>
      </c>
      <c r="M2058" s="8" t="n">
        <v>0.170000002</v>
      </c>
      <c r="N2058" s="7" t="n">
        <v>129.4700012</v>
      </c>
      <c r="O2058" s="12" t="n">
        <v>1</v>
      </c>
    </row>
    <row r="2059" customFormat="false" ht="15" hidden="false" customHeight="true" outlineLevel="0" collapsed="false">
      <c r="A2059" s="6" t="n">
        <v>16377</v>
      </c>
      <c r="B2059" s="6" t="s">
        <v>19</v>
      </c>
      <c r="C2059" s="6" t="s">
        <v>37</v>
      </c>
      <c r="D2059" s="6" t="s">
        <v>21</v>
      </c>
      <c r="E2059" s="6" t="s">
        <v>64</v>
      </c>
      <c r="F2059" s="6" t="s">
        <v>74</v>
      </c>
      <c r="G2059" s="6" t="s">
        <v>34</v>
      </c>
      <c r="H2059" s="6" t="n">
        <v>4</v>
      </c>
      <c r="I2059" s="7" t="n">
        <v>51.99000168</v>
      </c>
      <c r="J2059" s="6" t="n">
        <v>1</v>
      </c>
      <c r="K2059" s="7" t="n">
        <v>51.99000168</v>
      </c>
      <c r="L2059" s="7" t="n">
        <v>6.239999771</v>
      </c>
      <c r="M2059" s="8" t="n">
        <v>0.119999997</v>
      </c>
      <c r="N2059" s="7" t="n">
        <v>16.46999931</v>
      </c>
      <c r="O2059" s="9" t="n">
        <v>0</v>
      </c>
    </row>
    <row r="2060" customFormat="false" ht="15" hidden="false" customHeight="true" outlineLevel="0" collapsed="false">
      <c r="A2060" s="6" t="n">
        <v>15428</v>
      </c>
      <c r="B2060" s="6" t="s">
        <v>19</v>
      </c>
      <c r="C2060" s="6" t="s">
        <v>49</v>
      </c>
      <c r="D2060" s="6" t="s">
        <v>21</v>
      </c>
      <c r="E2060" s="6" t="s">
        <v>65</v>
      </c>
      <c r="F2060" s="6" t="s">
        <v>57</v>
      </c>
      <c r="G2060" s="6" t="s">
        <v>34</v>
      </c>
      <c r="H2060" s="6" t="n">
        <v>4</v>
      </c>
      <c r="I2060" s="7" t="n">
        <v>50</v>
      </c>
      <c r="J2060" s="6" t="n">
        <v>5</v>
      </c>
      <c r="K2060" s="7" t="n">
        <v>250</v>
      </c>
      <c r="L2060" s="7" t="n">
        <v>37.5</v>
      </c>
      <c r="M2060" s="8" t="n">
        <v>0.150000006</v>
      </c>
      <c r="N2060" s="7" t="n">
        <v>-155.7599945</v>
      </c>
      <c r="O2060" s="9" t="n">
        <v>0</v>
      </c>
    </row>
    <row r="2061" customFormat="false" ht="15" hidden="false" customHeight="true" outlineLevel="0" collapsed="false">
      <c r="A2061" s="6" t="n">
        <v>20510</v>
      </c>
      <c r="B2061" s="6" t="s">
        <v>36</v>
      </c>
      <c r="C2061" s="6" t="s">
        <v>37</v>
      </c>
      <c r="D2061" s="6" t="s">
        <v>27</v>
      </c>
      <c r="E2061" s="6" t="s">
        <v>42</v>
      </c>
      <c r="F2061" s="6" t="s">
        <v>57</v>
      </c>
      <c r="G2061" s="6" t="s">
        <v>24</v>
      </c>
      <c r="H2061" s="6" t="n">
        <v>0</v>
      </c>
      <c r="I2061" s="7" t="n">
        <v>50</v>
      </c>
      <c r="J2061" s="6" t="n">
        <v>4</v>
      </c>
      <c r="K2061" s="7" t="n">
        <v>200</v>
      </c>
      <c r="L2061" s="7" t="n">
        <v>4</v>
      </c>
      <c r="M2061" s="8" t="n">
        <v>0.02</v>
      </c>
      <c r="N2061" s="7" t="n">
        <v>23.90999985</v>
      </c>
      <c r="O2061" s="9" t="n">
        <v>0</v>
      </c>
    </row>
    <row r="2062" customFormat="false" ht="15" hidden="false" customHeight="true" outlineLevel="0" collapsed="false">
      <c r="A2062" s="6" t="n">
        <v>61177</v>
      </c>
      <c r="B2062" s="6" t="s">
        <v>36</v>
      </c>
      <c r="C2062" s="6" t="s">
        <v>37</v>
      </c>
      <c r="D2062" s="6" t="s">
        <v>50</v>
      </c>
      <c r="E2062" s="6" t="s">
        <v>63</v>
      </c>
      <c r="F2062" s="6" t="s">
        <v>23</v>
      </c>
      <c r="G2062" s="6" t="s">
        <v>34</v>
      </c>
      <c r="H2062" s="6" t="n">
        <v>0</v>
      </c>
      <c r="I2062" s="7" t="n">
        <v>129.9900055</v>
      </c>
      <c r="J2062" s="6" t="n">
        <v>1</v>
      </c>
      <c r="K2062" s="7" t="n">
        <v>129.9900055</v>
      </c>
      <c r="L2062" s="7" t="n">
        <v>32.5</v>
      </c>
      <c r="M2062" s="8" t="n">
        <v>0.25</v>
      </c>
      <c r="N2062" s="7" t="n">
        <v>20.46999931</v>
      </c>
      <c r="O2062" s="9" t="n">
        <v>0</v>
      </c>
    </row>
    <row r="2063" customFormat="false" ht="15" hidden="false" customHeight="true" outlineLevel="0" collapsed="false">
      <c r="A2063" s="6" t="n">
        <v>17371</v>
      </c>
      <c r="B2063" s="6" t="s">
        <v>19</v>
      </c>
      <c r="C2063" s="6" t="s">
        <v>20</v>
      </c>
      <c r="D2063" s="6" t="s">
        <v>21</v>
      </c>
      <c r="E2063" s="6" t="s">
        <v>65</v>
      </c>
      <c r="F2063" s="6" t="s">
        <v>23</v>
      </c>
      <c r="G2063" s="6" t="s">
        <v>34</v>
      </c>
      <c r="H2063" s="6" t="n">
        <v>4</v>
      </c>
      <c r="I2063" s="7" t="n">
        <v>129.9900055</v>
      </c>
      <c r="J2063" s="6" t="n">
        <v>1</v>
      </c>
      <c r="K2063" s="7" t="n">
        <v>129.9900055</v>
      </c>
      <c r="L2063" s="7" t="n">
        <v>0</v>
      </c>
      <c r="M2063" s="8" t="n">
        <v>0</v>
      </c>
      <c r="N2063" s="7" t="n">
        <v>-99.69999695</v>
      </c>
      <c r="O2063" s="9" t="n">
        <v>0</v>
      </c>
    </row>
    <row r="2064" customFormat="false" ht="15" hidden="false" customHeight="true" outlineLevel="0" collapsed="false">
      <c r="A2064" s="6" t="n">
        <v>68159</v>
      </c>
      <c r="B2064" s="6" t="s">
        <v>19</v>
      </c>
      <c r="C2064" s="6" t="s">
        <v>20</v>
      </c>
      <c r="D2064" s="6" t="s">
        <v>21</v>
      </c>
      <c r="E2064" s="6" t="s">
        <v>65</v>
      </c>
      <c r="F2064" s="6" t="s">
        <v>29</v>
      </c>
      <c r="G2064" s="6" t="s">
        <v>47</v>
      </c>
      <c r="H2064" s="6" t="n">
        <v>4</v>
      </c>
      <c r="I2064" s="7" t="n">
        <v>99.98999786</v>
      </c>
      <c r="J2064" s="6" t="n">
        <v>3</v>
      </c>
      <c r="K2064" s="7" t="n">
        <v>299.9700012</v>
      </c>
      <c r="L2064" s="7" t="n">
        <v>74.98999786</v>
      </c>
      <c r="M2064" s="8" t="n">
        <v>0.25</v>
      </c>
      <c r="N2064" s="7" t="n">
        <v>67.48999786</v>
      </c>
      <c r="O2064" s="12" t="n">
        <v>1</v>
      </c>
    </row>
    <row r="2065" customFormat="false" ht="15" hidden="false" customHeight="true" outlineLevel="0" collapsed="false">
      <c r="A2065" s="6" t="n">
        <v>15035</v>
      </c>
      <c r="B2065" s="6" t="s">
        <v>46</v>
      </c>
      <c r="C2065" s="6" t="s">
        <v>37</v>
      </c>
      <c r="D2065" s="6" t="s">
        <v>21</v>
      </c>
      <c r="E2065" s="6" t="s">
        <v>22</v>
      </c>
      <c r="F2065" s="6" t="s">
        <v>57</v>
      </c>
      <c r="G2065" s="6" t="s">
        <v>34</v>
      </c>
      <c r="H2065" s="6" t="n">
        <v>2</v>
      </c>
      <c r="I2065" s="7" t="n">
        <v>50</v>
      </c>
      <c r="J2065" s="6" t="n">
        <v>2</v>
      </c>
      <c r="K2065" s="7" t="n">
        <v>100</v>
      </c>
      <c r="L2065" s="7" t="n">
        <v>1</v>
      </c>
      <c r="M2065" s="8" t="n">
        <v>0.01</v>
      </c>
      <c r="N2065" s="7" t="n">
        <v>35.93999863</v>
      </c>
      <c r="O2065" s="12" t="n">
        <v>1</v>
      </c>
    </row>
    <row r="2066" customFormat="false" ht="15" hidden="false" customHeight="true" outlineLevel="0" collapsed="false">
      <c r="A2066" s="6" t="n">
        <v>59585</v>
      </c>
      <c r="B2066" s="6" t="s">
        <v>46</v>
      </c>
      <c r="C2066" s="6" t="s">
        <v>20</v>
      </c>
      <c r="D2066" s="6" t="s">
        <v>50</v>
      </c>
      <c r="E2066" s="6" t="s">
        <v>51</v>
      </c>
      <c r="F2066" s="6" t="s">
        <v>40</v>
      </c>
      <c r="G2066" s="6" t="s">
        <v>44</v>
      </c>
      <c r="H2066" s="6" t="n">
        <v>2</v>
      </c>
      <c r="I2066" s="7" t="n">
        <v>399.980011</v>
      </c>
      <c r="J2066" s="6" t="n">
        <v>1</v>
      </c>
      <c r="K2066" s="7" t="n">
        <v>399.980011</v>
      </c>
      <c r="L2066" s="7" t="n">
        <v>68</v>
      </c>
      <c r="M2066" s="8" t="n">
        <v>0.170000002</v>
      </c>
      <c r="N2066" s="7" t="n">
        <v>103.9100037</v>
      </c>
      <c r="O2066" s="12" t="n">
        <v>1</v>
      </c>
    </row>
    <row r="2067" customFormat="false" ht="15" hidden="false" customHeight="true" outlineLevel="0" collapsed="false">
      <c r="A2067" s="6" t="n">
        <v>38963</v>
      </c>
      <c r="B2067" s="6" t="s">
        <v>19</v>
      </c>
      <c r="C2067" s="6" t="s">
        <v>20</v>
      </c>
      <c r="D2067" s="6" t="s">
        <v>31</v>
      </c>
      <c r="E2067" s="6" t="s">
        <v>32</v>
      </c>
      <c r="F2067" s="6" t="s">
        <v>57</v>
      </c>
      <c r="G2067" s="6" t="s">
        <v>24</v>
      </c>
      <c r="H2067" s="6" t="n">
        <v>4</v>
      </c>
      <c r="I2067" s="7" t="n">
        <v>50</v>
      </c>
      <c r="J2067" s="6" t="n">
        <v>1</v>
      </c>
      <c r="K2067" s="7" t="n">
        <v>50</v>
      </c>
      <c r="L2067" s="7" t="n">
        <v>0</v>
      </c>
      <c r="M2067" s="8" t="n">
        <v>0</v>
      </c>
      <c r="N2067" s="7" t="n">
        <v>-11.89999962</v>
      </c>
      <c r="O2067" s="9" t="n">
        <v>0</v>
      </c>
    </row>
    <row r="2068" customFormat="false" ht="15" hidden="false" customHeight="true" outlineLevel="0" collapsed="false">
      <c r="A2068" s="6" t="n">
        <v>48713</v>
      </c>
      <c r="B2068" s="6" t="s">
        <v>19</v>
      </c>
      <c r="C2068" s="6" t="s">
        <v>37</v>
      </c>
      <c r="D2068" s="6" t="s">
        <v>27</v>
      </c>
      <c r="E2068" s="6" t="s">
        <v>79</v>
      </c>
      <c r="F2068" s="6" t="s">
        <v>23</v>
      </c>
      <c r="G2068" s="6" t="s">
        <v>34</v>
      </c>
      <c r="H2068" s="6" t="n">
        <v>4</v>
      </c>
      <c r="I2068" s="7" t="n">
        <v>129.9900055</v>
      </c>
      <c r="J2068" s="6" t="n">
        <v>1</v>
      </c>
      <c r="K2068" s="7" t="n">
        <v>129.9900055</v>
      </c>
      <c r="L2068" s="7" t="n">
        <v>6.5</v>
      </c>
      <c r="M2068" s="8" t="n">
        <v>0.050000001</v>
      </c>
      <c r="N2068" s="7" t="n">
        <v>20.12999916</v>
      </c>
      <c r="O2068" s="9" t="n">
        <v>0</v>
      </c>
    </row>
    <row r="2069" customFormat="false" ht="15" hidden="false" customHeight="true" outlineLevel="0" collapsed="false">
      <c r="A2069" s="6" t="n">
        <v>10944</v>
      </c>
      <c r="B2069" s="6" t="s">
        <v>19</v>
      </c>
      <c r="C2069" s="6" t="s">
        <v>20</v>
      </c>
      <c r="D2069" s="6" t="s">
        <v>21</v>
      </c>
      <c r="E2069" s="6" t="s">
        <v>22</v>
      </c>
      <c r="F2069" s="6" t="s">
        <v>23</v>
      </c>
      <c r="G2069" s="6" t="s">
        <v>24</v>
      </c>
      <c r="H2069" s="6" t="n">
        <v>4</v>
      </c>
      <c r="I2069" s="7" t="n">
        <v>129.9900055</v>
      </c>
      <c r="J2069" s="6" t="n">
        <v>1</v>
      </c>
      <c r="K2069" s="7" t="n">
        <v>129.9900055</v>
      </c>
      <c r="L2069" s="7" t="n">
        <v>7.150000095</v>
      </c>
      <c r="M2069" s="8" t="n">
        <v>0.059999999</v>
      </c>
      <c r="N2069" s="7" t="n">
        <v>57.74000168</v>
      </c>
      <c r="O2069" s="12" t="n">
        <v>1</v>
      </c>
    </row>
    <row r="2070" customFormat="false" ht="15" hidden="false" customHeight="true" outlineLevel="0" collapsed="false">
      <c r="A2070" s="6" t="n">
        <v>31150</v>
      </c>
      <c r="B2070" s="6" t="s">
        <v>19</v>
      </c>
      <c r="C2070" s="6" t="s">
        <v>20</v>
      </c>
      <c r="D2070" s="6" t="s">
        <v>27</v>
      </c>
      <c r="E2070" s="6" t="s">
        <v>42</v>
      </c>
      <c r="F2070" s="6" t="s">
        <v>33</v>
      </c>
      <c r="G2070" s="6" t="s">
        <v>44</v>
      </c>
      <c r="H2070" s="6" t="n">
        <v>4</v>
      </c>
      <c r="I2070" s="7" t="n">
        <v>59.99000168</v>
      </c>
      <c r="J2070" s="6" t="n">
        <v>3</v>
      </c>
      <c r="K2070" s="7" t="n">
        <v>179.9700012</v>
      </c>
      <c r="L2070" s="7" t="n">
        <v>9.899999619</v>
      </c>
      <c r="M2070" s="8" t="n">
        <v>0.059999999</v>
      </c>
      <c r="N2070" s="7" t="n">
        <v>64.62999725</v>
      </c>
      <c r="O2070" s="12" t="n">
        <v>1</v>
      </c>
    </row>
    <row r="2071" customFormat="false" ht="15" hidden="false" customHeight="true" outlineLevel="0" collapsed="false">
      <c r="A2071" s="6" t="n">
        <v>33797</v>
      </c>
      <c r="B2071" s="6" t="s">
        <v>19</v>
      </c>
      <c r="C2071" s="6" t="s">
        <v>49</v>
      </c>
      <c r="D2071" s="6" t="s">
        <v>31</v>
      </c>
      <c r="E2071" s="6" t="s">
        <v>62</v>
      </c>
      <c r="F2071" s="6" t="s">
        <v>57</v>
      </c>
      <c r="G2071" s="6" t="s">
        <v>24</v>
      </c>
      <c r="H2071" s="6" t="n">
        <v>4</v>
      </c>
      <c r="I2071" s="7" t="n">
        <v>50</v>
      </c>
      <c r="J2071" s="6" t="n">
        <v>4</v>
      </c>
      <c r="K2071" s="7" t="n">
        <v>200</v>
      </c>
      <c r="L2071" s="7" t="n">
        <v>36</v>
      </c>
      <c r="M2071" s="8" t="n">
        <v>0.180000007</v>
      </c>
      <c r="N2071" s="7" t="n">
        <v>55.43000031</v>
      </c>
      <c r="O2071" s="9" t="n">
        <v>0</v>
      </c>
    </row>
    <row r="2072" customFormat="false" ht="15" hidden="false" customHeight="true" outlineLevel="0" collapsed="false">
      <c r="A2072" s="6" t="n">
        <v>12241</v>
      </c>
      <c r="B2072" s="6" t="s">
        <v>26</v>
      </c>
      <c r="C2072" s="6" t="s">
        <v>20</v>
      </c>
      <c r="D2072" s="6" t="s">
        <v>21</v>
      </c>
      <c r="E2072" s="6" t="s">
        <v>65</v>
      </c>
      <c r="F2072" s="6" t="s">
        <v>71</v>
      </c>
      <c r="G2072" s="6" t="s">
        <v>44</v>
      </c>
      <c r="H2072" s="6" t="n">
        <v>1</v>
      </c>
      <c r="I2072" s="7" t="n">
        <v>199.9900055</v>
      </c>
      <c r="J2072" s="6" t="n">
        <v>1</v>
      </c>
      <c r="K2072" s="7" t="n">
        <v>199.9900055</v>
      </c>
      <c r="L2072" s="7" t="n">
        <v>34</v>
      </c>
      <c r="M2072" s="8" t="n">
        <v>0.170000002</v>
      </c>
      <c r="N2072" s="7" t="n">
        <v>27.05999947</v>
      </c>
      <c r="O2072" s="12" t="n">
        <v>1</v>
      </c>
    </row>
    <row r="2073" customFormat="false" ht="15" hidden="false" customHeight="true" outlineLevel="0" collapsed="false">
      <c r="A2073" s="6" t="n">
        <v>29940</v>
      </c>
      <c r="B2073" s="6" t="s">
        <v>26</v>
      </c>
      <c r="C2073" s="6" t="s">
        <v>49</v>
      </c>
      <c r="D2073" s="6" t="s">
        <v>27</v>
      </c>
      <c r="E2073" s="6" t="s">
        <v>28</v>
      </c>
      <c r="F2073" s="6" t="s">
        <v>71</v>
      </c>
      <c r="G2073" s="6" t="s">
        <v>47</v>
      </c>
      <c r="H2073" s="6" t="n">
        <v>1</v>
      </c>
      <c r="I2073" s="7" t="n">
        <v>199.9900055</v>
      </c>
      <c r="J2073" s="6" t="n">
        <v>1</v>
      </c>
      <c r="K2073" s="7" t="n">
        <v>199.9900055</v>
      </c>
      <c r="L2073" s="7" t="n">
        <v>30</v>
      </c>
      <c r="M2073" s="8" t="n">
        <v>0.150000006</v>
      </c>
      <c r="N2073" s="7" t="n">
        <v>79.90000153</v>
      </c>
      <c r="O2073" s="12" t="n">
        <v>1</v>
      </c>
    </row>
    <row r="2074" customFormat="false" ht="15" hidden="false" customHeight="true" outlineLevel="0" collapsed="false">
      <c r="A2074" s="6" t="n">
        <v>34622</v>
      </c>
      <c r="B2074" s="6" t="s">
        <v>19</v>
      </c>
      <c r="C2074" s="6" t="s">
        <v>37</v>
      </c>
      <c r="D2074" s="6" t="s">
        <v>31</v>
      </c>
      <c r="E2074" s="6" t="s">
        <v>62</v>
      </c>
      <c r="F2074" s="6" t="s">
        <v>33</v>
      </c>
      <c r="G2074" s="6" t="s">
        <v>44</v>
      </c>
      <c r="H2074" s="6" t="n">
        <v>4</v>
      </c>
      <c r="I2074" s="7" t="n">
        <v>59.99000168</v>
      </c>
      <c r="J2074" s="6" t="n">
        <v>5</v>
      </c>
      <c r="K2074" s="7" t="n">
        <v>299.9500122</v>
      </c>
      <c r="L2074" s="7" t="n">
        <v>3</v>
      </c>
      <c r="M2074" s="8" t="n">
        <v>0.01</v>
      </c>
      <c r="N2074" s="7" t="n">
        <v>22.27000046</v>
      </c>
      <c r="O2074" s="9" t="n">
        <v>0</v>
      </c>
    </row>
    <row r="2075" customFormat="false" ht="15" hidden="false" customHeight="true" outlineLevel="0" collapsed="false">
      <c r="A2075" s="6" t="n">
        <v>49604</v>
      </c>
      <c r="B2075" s="6" t="s">
        <v>19</v>
      </c>
      <c r="C2075" s="6" t="s">
        <v>49</v>
      </c>
      <c r="D2075" s="6" t="s">
        <v>38</v>
      </c>
      <c r="E2075" s="6" t="s">
        <v>94</v>
      </c>
      <c r="F2075" s="6" t="s">
        <v>57</v>
      </c>
      <c r="G2075" s="6" t="s">
        <v>34</v>
      </c>
      <c r="H2075" s="6" t="n">
        <v>4</v>
      </c>
      <c r="I2075" s="7" t="n">
        <v>50</v>
      </c>
      <c r="J2075" s="6" t="n">
        <v>4</v>
      </c>
      <c r="K2075" s="7" t="n">
        <v>200</v>
      </c>
      <c r="L2075" s="7" t="n">
        <v>50</v>
      </c>
      <c r="M2075" s="8" t="n">
        <v>0.25</v>
      </c>
      <c r="N2075" s="7" t="n">
        <v>-27.45000076</v>
      </c>
      <c r="O2075" s="12" t="n">
        <v>1</v>
      </c>
    </row>
    <row r="2076" customFormat="false" ht="15" hidden="false" customHeight="true" outlineLevel="0" collapsed="false">
      <c r="A2076" s="6" t="n">
        <v>33945</v>
      </c>
      <c r="B2076" s="6" t="s">
        <v>19</v>
      </c>
      <c r="C2076" s="6" t="s">
        <v>37</v>
      </c>
      <c r="D2076" s="6" t="s">
        <v>31</v>
      </c>
      <c r="E2076" s="6" t="s">
        <v>62</v>
      </c>
      <c r="F2076" s="6" t="s">
        <v>71</v>
      </c>
      <c r="G2076" s="6" t="s">
        <v>34</v>
      </c>
      <c r="H2076" s="6" t="n">
        <v>4</v>
      </c>
      <c r="I2076" s="7" t="n">
        <v>199.9900055</v>
      </c>
      <c r="J2076" s="6" t="n">
        <v>1</v>
      </c>
      <c r="K2076" s="7" t="n">
        <v>199.9900055</v>
      </c>
      <c r="L2076" s="7" t="n">
        <v>20</v>
      </c>
      <c r="M2076" s="8" t="n">
        <v>0.100000001</v>
      </c>
      <c r="N2076" s="7" t="n">
        <v>86.40000153</v>
      </c>
      <c r="O2076" s="12" t="n">
        <v>1</v>
      </c>
    </row>
    <row r="2077" customFormat="false" ht="15" hidden="false" customHeight="true" outlineLevel="0" collapsed="false">
      <c r="A2077" s="6" t="n">
        <v>51570</v>
      </c>
      <c r="B2077" s="6" t="s">
        <v>19</v>
      </c>
      <c r="C2077" s="6" t="s">
        <v>20</v>
      </c>
      <c r="D2077" s="6" t="s">
        <v>50</v>
      </c>
      <c r="E2077" s="6" t="s">
        <v>63</v>
      </c>
      <c r="F2077" s="6" t="s">
        <v>57</v>
      </c>
      <c r="G2077" s="6" t="s">
        <v>47</v>
      </c>
      <c r="H2077" s="6" t="n">
        <v>4</v>
      </c>
      <c r="I2077" s="7" t="n">
        <v>50</v>
      </c>
      <c r="J2077" s="6" t="n">
        <v>3</v>
      </c>
      <c r="K2077" s="7" t="n">
        <v>150</v>
      </c>
      <c r="L2077" s="7" t="n">
        <v>10.5</v>
      </c>
      <c r="M2077" s="8" t="n">
        <v>0.07</v>
      </c>
      <c r="N2077" s="7" t="n">
        <v>52.31000137</v>
      </c>
      <c r="O2077" s="12" t="n">
        <v>1</v>
      </c>
    </row>
    <row r="2078" customFormat="false" ht="15" hidden="false" customHeight="true" outlineLevel="0" collapsed="false">
      <c r="A2078" s="6" t="n">
        <v>28309</v>
      </c>
      <c r="B2078" s="6" t="s">
        <v>19</v>
      </c>
      <c r="C2078" s="6" t="s">
        <v>20</v>
      </c>
      <c r="D2078" s="6" t="s">
        <v>27</v>
      </c>
      <c r="E2078" s="6" t="s">
        <v>28</v>
      </c>
      <c r="F2078" s="6" t="s">
        <v>23</v>
      </c>
      <c r="G2078" s="6" t="s">
        <v>24</v>
      </c>
      <c r="H2078" s="6" t="n">
        <v>4</v>
      </c>
      <c r="I2078" s="7" t="n">
        <v>129.9900055</v>
      </c>
      <c r="J2078" s="6" t="n">
        <v>1</v>
      </c>
      <c r="K2078" s="7" t="n">
        <v>129.9900055</v>
      </c>
      <c r="L2078" s="7" t="n">
        <v>23.39999962</v>
      </c>
      <c r="M2078" s="8" t="n">
        <v>0.180000007</v>
      </c>
      <c r="N2078" s="7" t="n">
        <v>10.65999985</v>
      </c>
      <c r="O2078" s="12" t="n">
        <v>1</v>
      </c>
    </row>
    <row r="2079" customFormat="false" ht="15" hidden="false" customHeight="true" outlineLevel="0" collapsed="false">
      <c r="A2079" s="6" t="n">
        <v>20717</v>
      </c>
      <c r="B2079" s="6" t="s">
        <v>19</v>
      </c>
      <c r="C2079" s="6" t="s">
        <v>20</v>
      </c>
      <c r="D2079" s="6" t="s">
        <v>27</v>
      </c>
      <c r="E2079" s="6" t="s">
        <v>54</v>
      </c>
      <c r="F2079" s="6" t="s">
        <v>73</v>
      </c>
      <c r="G2079" s="6" t="s">
        <v>24</v>
      </c>
      <c r="H2079" s="6" t="n">
        <v>4</v>
      </c>
      <c r="I2079" s="7" t="n">
        <v>39.99000168</v>
      </c>
      <c r="J2079" s="6" t="n">
        <v>2</v>
      </c>
      <c r="K2079" s="7" t="n">
        <v>79.98000336</v>
      </c>
      <c r="L2079" s="7" t="n">
        <v>4</v>
      </c>
      <c r="M2079" s="8" t="n">
        <v>0.050000001</v>
      </c>
      <c r="N2079" s="7" t="n">
        <v>35.70999908</v>
      </c>
      <c r="O2079" s="9" t="n">
        <v>0</v>
      </c>
    </row>
    <row r="2080" customFormat="false" ht="15" hidden="false" customHeight="true" outlineLevel="0" collapsed="false">
      <c r="A2080" s="6" t="n">
        <v>38887</v>
      </c>
      <c r="B2080" s="6" t="s">
        <v>46</v>
      </c>
      <c r="C2080" s="6" t="s">
        <v>37</v>
      </c>
      <c r="D2080" s="6" t="s">
        <v>31</v>
      </c>
      <c r="E2080" s="6" t="s">
        <v>32</v>
      </c>
      <c r="F2080" s="6" t="s">
        <v>73</v>
      </c>
      <c r="G2080" s="6" t="s">
        <v>34</v>
      </c>
      <c r="H2080" s="6" t="n">
        <v>2</v>
      </c>
      <c r="I2080" s="7" t="n">
        <v>39.99000168</v>
      </c>
      <c r="J2080" s="6" t="n">
        <v>3</v>
      </c>
      <c r="K2080" s="7" t="n">
        <v>119.9700012</v>
      </c>
      <c r="L2080" s="7" t="n">
        <v>23.98999977</v>
      </c>
      <c r="M2080" s="8" t="n">
        <v>0.200000003</v>
      </c>
      <c r="N2080" s="7" t="n">
        <v>33.59000015</v>
      </c>
      <c r="O2080" s="12" t="n">
        <v>1</v>
      </c>
    </row>
    <row r="2081" customFormat="false" ht="15" hidden="false" customHeight="true" outlineLevel="0" collapsed="false">
      <c r="A2081" s="6" t="n">
        <v>7795</v>
      </c>
      <c r="B2081" s="6" t="s">
        <v>19</v>
      </c>
      <c r="C2081" s="6" t="s">
        <v>37</v>
      </c>
      <c r="D2081" s="6" t="s">
        <v>50</v>
      </c>
      <c r="E2081" s="6" t="s">
        <v>51</v>
      </c>
      <c r="F2081" s="6" t="s">
        <v>75</v>
      </c>
      <c r="G2081" s="6" t="s">
        <v>44</v>
      </c>
      <c r="H2081" s="6" t="n">
        <v>4</v>
      </c>
      <c r="I2081" s="7" t="n">
        <v>299.980011</v>
      </c>
      <c r="J2081" s="6" t="n">
        <v>1</v>
      </c>
      <c r="K2081" s="7" t="n">
        <v>299.980011</v>
      </c>
      <c r="L2081" s="7" t="n">
        <v>48</v>
      </c>
      <c r="M2081" s="8" t="n">
        <v>0.159999996</v>
      </c>
      <c r="N2081" s="7" t="n">
        <v>63</v>
      </c>
      <c r="O2081" s="12" t="n">
        <v>1</v>
      </c>
    </row>
    <row r="2082" customFormat="false" ht="15" hidden="false" customHeight="true" outlineLevel="0" collapsed="false">
      <c r="A2082" s="6" t="n">
        <v>28987</v>
      </c>
      <c r="B2082" s="6" t="s">
        <v>19</v>
      </c>
      <c r="C2082" s="6" t="s">
        <v>37</v>
      </c>
      <c r="D2082" s="6" t="s">
        <v>27</v>
      </c>
      <c r="E2082" s="6" t="s">
        <v>54</v>
      </c>
      <c r="F2082" s="6" t="s">
        <v>58</v>
      </c>
      <c r="G2082" s="6" t="s">
        <v>44</v>
      </c>
      <c r="H2082" s="6" t="n">
        <v>4</v>
      </c>
      <c r="I2082" s="7" t="n">
        <v>49.97999954</v>
      </c>
      <c r="J2082" s="6" t="n">
        <v>2</v>
      </c>
      <c r="K2082" s="7" t="n">
        <v>99.95999908</v>
      </c>
      <c r="L2082" s="7" t="n">
        <v>7</v>
      </c>
      <c r="M2082" s="8" t="n">
        <v>0.07</v>
      </c>
      <c r="N2082" s="7" t="n">
        <v>27.88999939</v>
      </c>
      <c r="O2082" s="9" t="n">
        <v>0</v>
      </c>
    </row>
    <row r="2083" customFormat="false" ht="15" hidden="false" customHeight="true" outlineLevel="0" collapsed="false">
      <c r="A2083" s="6" t="n">
        <v>10711</v>
      </c>
      <c r="B2083" s="6" t="s">
        <v>19</v>
      </c>
      <c r="C2083" s="6" t="s">
        <v>20</v>
      </c>
      <c r="D2083" s="6" t="s">
        <v>21</v>
      </c>
      <c r="E2083" s="6" t="s">
        <v>65</v>
      </c>
      <c r="F2083" s="6" t="s">
        <v>75</v>
      </c>
      <c r="G2083" s="6" t="s">
        <v>24</v>
      </c>
      <c r="H2083" s="6" t="n">
        <v>4</v>
      </c>
      <c r="I2083" s="7" t="n">
        <v>299.980011</v>
      </c>
      <c r="J2083" s="6" t="n">
        <v>1</v>
      </c>
      <c r="K2083" s="7" t="n">
        <v>299.980011</v>
      </c>
      <c r="L2083" s="7" t="n">
        <v>15</v>
      </c>
      <c r="M2083" s="8" t="n">
        <v>0.050000001</v>
      </c>
      <c r="N2083" s="7" t="n">
        <v>-57</v>
      </c>
      <c r="O2083" s="9" t="n">
        <v>0</v>
      </c>
    </row>
    <row r="2084" customFormat="false" ht="15" hidden="false" customHeight="true" outlineLevel="0" collapsed="false">
      <c r="A2084" s="6" t="n">
        <v>61052</v>
      </c>
      <c r="B2084" s="6" t="s">
        <v>19</v>
      </c>
      <c r="C2084" s="6" t="s">
        <v>37</v>
      </c>
      <c r="D2084" s="6" t="s">
        <v>50</v>
      </c>
      <c r="E2084" s="6" t="s">
        <v>72</v>
      </c>
      <c r="F2084" s="6" t="s">
        <v>75</v>
      </c>
      <c r="G2084" s="6" t="s">
        <v>44</v>
      </c>
      <c r="H2084" s="6" t="n">
        <v>4</v>
      </c>
      <c r="I2084" s="7" t="n">
        <v>299.980011</v>
      </c>
      <c r="J2084" s="6" t="n">
        <v>1</v>
      </c>
      <c r="K2084" s="7" t="n">
        <v>299.980011</v>
      </c>
      <c r="L2084" s="7" t="n">
        <v>45</v>
      </c>
      <c r="M2084" s="8" t="n">
        <v>0.150000006</v>
      </c>
      <c r="N2084" s="7" t="n">
        <v>28.80999947</v>
      </c>
      <c r="O2084" s="9" t="n">
        <v>0</v>
      </c>
    </row>
    <row r="2085" customFormat="false" ht="15" hidden="false" customHeight="true" outlineLevel="0" collapsed="false">
      <c r="A2085" s="6" t="n">
        <v>54370</v>
      </c>
      <c r="B2085" s="6" t="s">
        <v>46</v>
      </c>
      <c r="C2085" s="6" t="s">
        <v>20</v>
      </c>
      <c r="D2085" s="6" t="s">
        <v>50</v>
      </c>
      <c r="E2085" s="6" t="s">
        <v>51</v>
      </c>
      <c r="F2085" s="6" t="s">
        <v>23</v>
      </c>
      <c r="G2085" s="6" t="s">
        <v>44</v>
      </c>
      <c r="H2085" s="6" t="n">
        <v>2</v>
      </c>
      <c r="I2085" s="7" t="n">
        <v>129.9900055</v>
      </c>
      <c r="J2085" s="6" t="n">
        <v>1</v>
      </c>
      <c r="K2085" s="7" t="n">
        <v>129.9900055</v>
      </c>
      <c r="L2085" s="7" t="n">
        <v>26</v>
      </c>
      <c r="M2085" s="8" t="n">
        <v>0.200000003</v>
      </c>
      <c r="N2085" s="7" t="n">
        <v>29.12000084</v>
      </c>
      <c r="O2085" s="12" t="n">
        <v>1</v>
      </c>
    </row>
    <row r="2086" customFormat="false" ht="15" hidden="false" customHeight="true" outlineLevel="0" collapsed="false">
      <c r="A2086" s="6" t="n">
        <v>45971</v>
      </c>
      <c r="B2086" s="6" t="s">
        <v>26</v>
      </c>
      <c r="C2086" s="6" t="s">
        <v>20</v>
      </c>
      <c r="D2086" s="6" t="s">
        <v>21</v>
      </c>
      <c r="E2086" s="6" t="s">
        <v>66</v>
      </c>
      <c r="F2086" s="6" t="s">
        <v>33</v>
      </c>
      <c r="G2086" s="6" t="s">
        <v>24</v>
      </c>
      <c r="H2086" s="6" t="n">
        <v>1</v>
      </c>
      <c r="I2086" s="7" t="n">
        <v>59.99000168</v>
      </c>
      <c r="J2086" s="6" t="n">
        <v>3</v>
      </c>
      <c r="K2086" s="7" t="n">
        <v>179.9700012</v>
      </c>
      <c r="L2086" s="7" t="n">
        <v>7.199999809</v>
      </c>
      <c r="M2086" s="8" t="n">
        <v>0.039999999</v>
      </c>
      <c r="N2086" s="7" t="n">
        <v>84.66000366</v>
      </c>
      <c r="O2086" s="12" t="n">
        <v>1</v>
      </c>
    </row>
    <row r="2087" customFormat="false" ht="15" hidden="false" customHeight="true" outlineLevel="0" collapsed="false">
      <c r="A2087" s="6" t="n">
        <v>24291</v>
      </c>
      <c r="B2087" s="6" t="s">
        <v>19</v>
      </c>
      <c r="C2087" s="6" t="s">
        <v>20</v>
      </c>
      <c r="D2087" s="6" t="s">
        <v>27</v>
      </c>
      <c r="E2087" s="6" t="s">
        <v>69</v>
      </c>
      <c r="F2087" s="6" t="s">
        <v>29</v>
      </c>
      <c r="G2087" s="6" t="s">
        <v>34</v>
      </c>
      <c r="H2087" s="6" t="n">
        <v>4</v>
      </c>
      <c r="I2087" s="7" t="n">
        <v>99.98999786</v>
      </c>
      <c r="J2087" s="6" t="n">
        <v>3</v>
      </c>
      <c r="K2087" s="7" t="n">
        <v>299.9700012</v>
      </c>
      <c r="L2087" s="7" t="n">
        <v>36</v>
      </c>
      <c r="M2087" s="8" t="n">
        <v>0.119999997</v>
      </c>
      <c r="N2087" s="7" t="n">
        <v>92.38999939</v>
      </c>
      <c r="O2087" s="9" t="n">
        <v>0</v>
      </c>
    </row>
    <row r="2088" customFormat="false" ht="15" hidden="false" customHeight="true" outlineLevel="0" collapsed="false">
      <c r="A2088" s="6" t="n">
        <v>47113</v>
      </c>
      <c r="B2088" s="6" t="s">
        <v>46</v>
      </c>
      <c r="C2088" s="6" t="s">
        <v>20</v>
      </c>
      <c r="D2088" s="6" t="s">
        <v>31</v>
      </c>
      <c r="E2088" s="6" t="s">
        <v>83</v>
      </c>
      <c r="F2088" s="6" t="s">
        <v>73</v>
      </c>
      <c r="G2088" s="6" t="s">
        <v>34</v>
      </c>
      <c r="H2088" s="6" t="n">
        <v>2</v>
      </c>
      <c r="I2088" s="7" t="n">
        <v>39.99000168</v>
      </c>
      <c r="J2088" s="6" t="n">
        <v>5</v>
      </c>
      <c r="K2088" s="7" t="n">
        <v>199.9499969</v>
      </c>
      <c r="L2088" s="7" t="n">
        <v>25.98999977</v>
      </c>
      <c r="M2088" s="8" t="n">
        <v>0.129999995</v>
      </c>
      <c r="N2088" s="7" t="n">
        <v>30.62000084</v>
      </c>
      <c r="O2088" s="12" t="n">
        <v>1</v>
      </c>
    </row>
    <row r="2089" customFormat="false" ht="15" hidden="false" customHeight="true" outlineLevel="0" collapsed="false">
      <c r="A2089" s="6" t="n">
        <v>13543</v>
      </c>
      <c r="B2089" s="6" t="s">
        <v>19</v>
      </c>
      <c r="C2089" s="6" t="s">
        <v>37</v>
      </c>
      <c r="D2089" s="6" t="s">
        <v>21</v>
      </c>
      <c r="E2089" s="6" t="s">
        <v>22</v>
      </c>
      <c r="F2089" s="6" t="s">
        <v>40</v>
      </c>
      <c r="G2089" s="6" t="s">
        <v>47</v>
      </c>
      <c r="H2089" s="6" t="n">
        <v>4</v>
      </c>
      <c r="I2089" s="7" t="n">
        <v>399.980011</v>
      </c>
      <c r="J2089" s="6" t="n">
        <v>1</v>
      </c>
      <c r="K2089" s="7" t="n">
        <v>399.980011</v>
      </c>
      <c r="L2089" s="7" t="n">
        <v>52</v>
      </c>
      <c r="M2089" s="8" t="n">
        <v>0.129999995</v>
      </c>
      <c r="N2089" s="7" t="n">
        <v>90.48000336</v>
      </c>
      <c r="O2089" s="9" t="n">
        <v>0</v>
      </c>
    </row>
    <row r="2090" customFormat="false" ht="15" hidden="false" customHeight="true" outlineLevel="0" collapsed="false">
      <c r="A2090" s="6" t="n">
        <v>29373</v>
      </c>
      <c r="B2090" s="6" t="s">
        <v>46</v>
      </c>
      <c r="C2090" s="6" t="s">
        <v>20</v>
      </c>
      <c r="D2090" s="6" t="s">
        <v>27</v>
      </c>
      <c r="E2090" s="6" t="s">
        <v>42</v>
      </c>
      <c r="F2090" s="6" t="s">
        <v>23</v>
      </c>
      <c r="G2090" s="6" t="s">
        <v>34</v>
      </c>
      <c r="H2090" s="6" t="n">
        <v>2</v>
      </c>
      <c r="I2090" s="7" t="n">
        <v>129.9900055</v>
      </c>
      <c r="J2090" s="6" t="n">
        <v>1</v>
      </c>
      <c r="K2090" s="7" t="n">
        <v>129.9900055</v>
      </c>
      <c r="L2090" s="7" t="n">
        <v>13</v>
      </c>
      <c r="M2090" s="8" t="n">
        <v>0.100000001</v>
      </c>
      <c r="N2090" s="7" t="n">
        <v>42.47000122</v>
      </c>
      <c r="O2090" s="12" t="n">
        <v>1</v>
      </c>
    </row>
    <row r="2091" customFormat="false" ht="15" hidden="false" customHeight="true" outlineLevel="0" collapsed="false">
      <c r="A2091" s="6" t="n">
        <v>59951</v>
      </c>
      <c r="B2091" s="6" t="s">
        <v>19</v>
      </c>
      <c r="C2091" s="6" t="s">
        <v>20</v>
      </c>
      <c r="D2091" s="6" t="s">
        <v>50</v>
      </c>
      <c r="E2091" s="6" t="s">
        <v>51</v>
      </c>
      <c r="F2091" s="6" t="s">
        <v>33</v>
      </c>
      <c r="G2091" s="6" t="s">
        <v>34</v>
      </c>
      <c r="H2091" s="6" t="n">
        <v>4</v>
      </c>
      <c r="I2091" s="7" t="n">
        <v>59.99000168</v>
      </c>
      <c r="J2091" s="6" t="n">
        <v>5</v>
      </c>
      <c r="K2091" s="7" t="n">
        <v>299.9500122</v>
      </c>
      <c r="L2091" s="7" t="n">
        <v>30</v>
      </c>
      <c r="M2091" s="8" t="n">
        <v>0.100000001</v>
      </c>
      <c r="N2091" s="7" t="n">
        <v>91.77999878</v>
      </c>
      <c r="O2091" s="9" t="n">
        <v>0</v>
      </c>
    </row>
    <row r="2092" customFormat="false" ht="15" hidden="false" customHeight="true" outlineLevel="0" collapsed="false">
      <c r="A2092" s="6" t="n">
        <v>56754</v>
      </c>
      <c r="B2092" s="6" t="s">
        <v>26</v>
      </c>
      <c r="C2092" s="6" t="s">
        <v>37</v>
      </c>
      <c r="D2092" s="6" t="s">
        <v>50</v>
      </c>
      <c r="E2092" s="6" t="s">
        <v>72</v>
      </c>
      <c r="F2092" s="6" t="s">
        <v>23</v>
      </c>
      <c r="G2092" s="6" t="s">
        <v>34</v>
      </c>
      <c r="H2092" s="6" t="n">
        <v>1</v>
      </c>
      <c r="I2092" s="7" t="n">
        <v>129.9900055</v>
      </c>
      <c r="J2092" s="6" t="n">
        <v>1</v>
      </c>
      <c r="K2092" s="7" t="n">
        <v>129.9900055</v>
      </c>
      <c r="L2092" s="7" t="n">
        <v>2.599999905</v>
      </c>
      <c r="M2092" s="8" t="n">
        <v>0.02</v>
      </c>
      <c r="N2092" s="7" t="n">
        <v>35.66999817</v>
      </c>
      <c r="O2092" s="12" t="n">
        <v>1</v>
      </c>
    </row>
    <row r="2093" customFormat="false" ht="15" hidden="false" customHeight="true" outlineLevel="0" collapsed="false">
      <c r="A2093" s="6" t="n">
        <v>30866</v>
      </c>
      <c r="B2093" s="6" t="s">
        <v>19</v>
      </c>
      <c r="C2093" s="6" t="s">
        <v>49</v>
      </c>
      <c r="D2093" s="6" t="s">
        <v>27</v>
      </c>
      <c r="E2093" s="6" t="s">
        <v>42</v>
      </c>
      <c r="F2093" s="6" t="s">
        <v>57</v>
      </c>
      <c r="G2093" s="6" t="s">
        <v>24</v>
      </c>
      <c r="H2093" s="6" t="n">
        <v>4</v>
      </c>
      <c r="I2093" s="7" t="n">
        <v>50</v>
      </c>
      <c r="J2093" s="6" t="n">
        <v>4</v>
      </c>
      <c r="K2093" s="7" t="n">
        <v>200</v>
      </c>
      <c r="L2093" s="7" t="n">
        <v>11</v>
      </c>
      <c r="M2093" s="8" t="n">
        <v>0.059999999</v>
      </c>
      <c r="N2093" s="7" t="n">
        <v>88.83000183</v>
      </c>
      <c r="O2093" s="9" t="n">
        <v>0</v>
      </c>
    </row>
    <row r="2094" customFormat="false" ht="15" hidden="false" customHeight="true" outlineLevel="0" collapsed="false">
      <c r="A2094" s="6" t="n">
        <v>64815</v>
      </c>
      <c r="B2094" s="6" t="s">
        <v>19</v>
      </c>
      <c r="C2094" s="6" t="s">
        <v>37</v>
      </c>
      <c r="D2094" s="6" t="s">
        <v>21</v>
      </c>
      <c r="E2094" s="6" t="s">
        <v>65</v>
      </c>
      <c r="F2094" s="6" t="s">
        <v>58</v>
      </c>
      <c r="G2094" s="6" t="s">
        <v>34</v>
      </c>
      <c r="H2094" s="6" t="n">
        <v>4</v>
      </c>
      <c r="I2094" s="7" t="n">
        <v>49.97999954</v>
      </c>
      <c r="J2094" s="6" t="n">
        <v>1</v>
      </c>
      <c r="K2094" s="7" t="n">
        <v>49.97999954</v>
      </c>
      <c r="L2094" s="7" t="n">
        <v>2.75</v>
      </c>
      <c r="M2094" s="8" t="n">
        <v>0.059999999</v>
      </c>
      <c r="N2094" s="7" t="n">
        <v>17.13999939</v>
      </c>
      <c r="O2094" s="12" t="n">
        <v>1</v>
      </c>
    </row>
    <row r="2095" customFormat="false" ht="15" hidden="false" customHeight="true" outlineLevel="0" collapsed="false">
      <c r="A2095" s="6" t="n">
        <v>42282</v>
      </c>
      <c r="B2095" s="6" t="s">
        <v>19</v>
      </c>
      <c r="C2095" s="6" t="s">
        <v>37</v>
      </c>
      <c r="D2095" s="6" t="s">
        <v>38</v>
      </c>
      <c r="E2095" s="6" t="s">
        <v>98</v>
      </c>
      <c r="F2095" s="6" t="s">
        <v>23</v>
      </c>
      <c r="G2095" s="6" t="s">
        <v>34</v>
      </c>
      <c r="H2095" s="6" t="n">
        <v>4</v>
      </c>
      <c r="I2095" s="7" t="n">
        <v>129.9900055</v>
      </c>
      <c r="J2095" s="6" t="n">
        <v>1</v>
      </c>
      <c r="K2095" s="7" t="n">
        <v>129.9900055</v>
      </c>
      <c r="L2095" s="7" t="n">
        <v>5.199999809</v>
      </c>
      <c r="M2095" s="8" t="n">
        <v>0.039999999</v>
      </c>
      <c r="N2095" s="7" t="n">
        <v>21.20999908</v>
      </c>
      <c r="O2095" s="9" t="n">
        <v>0</v>
      </c>
    </row>
    <row r="2096" customFormat="false" ht="15" hidden="false" customHeight="true" outlineLevel="0" collapsed="false">
      <c r="A2096" s="6" t="n">
        <v>42048</v>
      </c>
      <c r="B2096" s="6" t="s">
        <v>26</v>
      </c>
      <c r="C2096" s="6" t="s">
        <v>37</v>
      </c>
      <c r="D2096" s="6" t="s">
        <v>31</v>
      </c>
      <c r="E2096" s="6" t="s">
        <v>83</v>
      </c>
      <c r="F2096" s="6" t="s">
        <v>23</v>
      </c>
      <c r="G2096" s="6" t="s">
        <v>47</v>
      </c>
      <c r="H2096" s="6" t="n">
        <v>1</v>
      </c>
      <c r="I2096" s="7" t="n">
        <v>129.9900055</v>
      </c>
      <c r="J2096" s="6" t="n">
        <v>1</v>
      </c>
      <c r="K2096" s="7" t="n">
        <v>129.9900055</v>
      </c>
      <c r="L2096" s="7" t="n">
        <v>22.10000038</v>
      </c>
      <c r="M2096" s="8" t="n">
        <v>0.170000002</v>
      </c>
      <c r="N2096" s="7" t="n">
        <v>39.15999985</v>
      </c>
      <c r="O2096" s="12" t="n">
        <v>1</v>
      </c>
    </row>
    <row r="2097" customFormat="false" ht="15" hidden="false" customHeight="true" outlineLevel="0" collapsed="false">
      <c r="A2097" s="6" t="n">
        <v>50559</v>
      </c>
      <c r="B2097" s="6" t="s">
        <v>19</v>
      </c>
      <c r="C2097" s="6" t="s">
        <v>37</v>
      </c>
      <c r="D2097" s="6" t="s">
        <v>38</v>
      </c>
      <c r="E2097" s="6" t="s">
        <v>39</v>
      </c>
      <c r="F2097" s="6" t="s">
        <v>75</v>
      </c>
      <c r="G2097" s="6" t="s">
        <v>24</v>
      </c>
      <c r="H2097" s="6" t="n">
        <v>4</v>
      </c>
      <c r="I2097" s="7" t="n">
        <v>299.980011</v>
      </c>
      <c r="J2097" s="6" t="n">
        <v>1</v>
      </c>
      <c r="K2097" s="7" t="n">
        <v>299.980011</v>
      </c>
      <c r="L2097" s="7" t="n">
        <v>3</v>
      </c>
      <c r="M2097" s="8" t="n">
        <v>0.01</v>
      </c>
      <c r="N2097" s="7" t="n">
        <v>145.5200043</v>
      </c>
      <c r="O2097" s="12" t="n">
        <v>1</v>
      </c>
    </row>
    <row r="2098" customFormat="false" ht="15" hidden="false" customHeight="true" outlineLevel="0" collapsed="false">
      <c r="A2098" s="6" t="n">
        <v>66366</v>
      </c>
      <c r="B2098" s="6" t="s">
        <v>36</v>
      </c>
      <c r="C2098" s="6" t="s">
        <v>49</v>
      </c>
      <c r="D2098" s="6" t="s">
        <v>21</v>
      </c>
      <c r="E2098" s="6" t="s">
        <v>64</v>
      </c>
      <c r="F2098" s="6" t="s">
        <v>71</v>
      </c>
      <c r="G2098" s="6" t="s">
        <v>44</v>
      </c>
      <c r="H2098" s="6" t="n">
        <v>0</v>
      </c>
      <c r="I2098" s="7" t="n">
        <v>199.9900055</v>
      </c>
      <c r="J2098" s="6" t="n">
        <v>1</v>
      </c>
      <c r="K2098" s="7" t="n">
        <v>199.9900055</v>
      </c>
      <c r="L2098" s="7" t="n">
        <v>20</v>
      </c>
      <c r="M2098" s="8" t="n">
        <v>0.100000001</v>
      </c>
      <c r="N2098" s="7" t="n">
        <v>65.33999634</v>
      </c>
      <c r="O2098" s="12" t="n">
        <v>1</v>
      </c>
    </row>
    <row r="2099" customFormat="false" ht="15" hidden="false" customHeight="true" outlineLevel="0" collapsed="false">
      <c r="A2099" s="6" t="n">
        <v>13162</v>
      </c>
      <c r="B2099" s="6" t="s">
        <v>19</v>
      </c>
      <c r="C2099" s="6" t="s">
        <v>49</v>
      </c>
      <c r="D2099" s="6" t="s">
        <v>21</v>
      </c>
      <c r="E2099" s="6" t="s">
        <v>65</v>
      </c>
      <c r="F2099" s="6" t="s">
        <v>23</v>
      </c>
      <c r="G2099" s="6" t="s">
        <v>34</v>
      </c>
      <c r="H2099" s="6" t="n">
        <v>4</v>
      </c>
      <c r="I2099" s="7" t="n">
        <v>129.9900055</v>
      </c>
      <c r="J2099" s="6" t="n">
        <v>1</v>
      </c>
      <c r="K2099" s="7" t="n">
        <v>129.9900055</v>
      </c>
      <c r="L2099" s="7" t="n">
        <v>13</v>
      </c>
      <c r="M2099" s="8" t="n">
        <v>0.100000001</v>
      </c>
      <c r="N2099" s="7" t="n">
        <v>54.99000168</v>
      </c>
      <c r="O2099" s="9" t="n">
        <v>0</v>
      </c>
    </row>
    <row r="2100" customFormat="false" ht="15" hidden="false" customHeight="true" outlineLevel="0" collapsed="false">
      <c r="A2100" s="6" t="n">
        <v>40308</v>
      </c>
      <c r="B2100" s="6" t="s">
        <v>26</v>
      </c>
      <c r="C2100" s="6" t="s">
        <v>20</v>
      </c>
      <c r="D2100" s="6" t="s">
        <v>31</v>
      </c>
      <c r="E2100" s="6" t="s">
        <v>62</v>
      </c>
      <c r="F2100" s="6" t="s">
        <v>40</v>
      </c>
      <c r="G2100" s="6" t="s">
        <v>24</v>
      </c>
      <c r="H2100" s="6" t="n">
        <v>1</v>
      </c>
      <c r="I2100" s="7" t="n">
        <v>399.980011</v>
      </c>
      <c r="J2100" s="6" t="n">
        <v>1</v>
      </c>
      <c r="K2100" s="7" t="n">
        <v>399.980011</v>
      </c>
      <c r="L2100" s="7" t="n">
        <v>4</v>
      </c>
      <c r="M2100" s="8" t="n">
        <v>0.01</v>
      </c>
      <c r="N2100" s="7" t="n">
        <v>110.8700027</v>
      </c>
      <c r="O2100" s="12" t="n">
        <v>1</v>
      </c>
    </row>
    <row r="2101" customFormat="false" ht="15" hidden="false" customHeight="true" outlineLevel="0" collapsed="false">
      <c r="A2101" s="6" t="n">
        <v>50161</v>
      </c>
      <c r="B2101" s="6" t="s">
        <v>46</v>
      </c>
      <c r="C2101" s="6" t="s">
        <v>20</v>
      </c>
      <c r="D2101" s="6" t="s">
        <v>38</v>
      </c>
      <c r="E2101" s="6" t="s">
        <v>39</v>
      </c>
      <c r="F2101" s="6" t="s">
        <v>57</v>
      </c>
      <c r="G2101" s="6" t="s">
        <v>34</v>
      </c>
      <c r="H2101" s="6" t="n">
        <v>2</v>
      </c>
      <c r="I2101" s="7" t="n">
        <v>50</v>
      </c>
      <c r="J2101" s="6" t="n">
        <v>1</v>
      </c>
      <c r="K2101" s="7" t="n">
        <v>50</v>
      </c>
      <c r="L2101" s="7" t="n">
        <v>1</v>
      </c>
      <c r="M2101" s="8" t="n">
        <v>0.02</v>
      </c>
      <c r="N2101" s="7" t="n">
        <v>-6.46999979</v>
      </c>
      <c r="O2101" s="9" t="n">
        <v>0</v>
      </c>
    </row>
    <row r="2102" customFormat="false" ht="15" hidden="false" customHeight="true" outlineLevel="0" collapsed="false">
      <c r="A2102" s="6" t="n">
        <v>46928</v>
      </c>
      <c r="B2102" s="6" t="s">
        <v>19</v>
      </c>
      <c r="C2102" s="6" t="s">
        <v>20</v>
      </c>
      <c r="D2102" s="6" t="s">
        <v>38</v>
      </c>
      <c r="E2102" s="6" t="s">
        <v>39</v>
      </c>
      <c r="F2102" s="6" t="s">
        <v>71</v>
      </c>
      <c r="G2102" s="6" t="s">
        <v>24</v>
      </c>
      <c r="H2102" s="6" t="n">
        <v>4</v>
      </c>
      <c r="I2102" s="7" t="n">
        <v>199.9900055</v>
      </c>
      <c r="J2102" s="6" t="n">
        <v>1</v>
      </c>
      <c r="K2102" s="7" t="n">
        <v>199.9900055</v>
      </c>
      <c r="L2102" s="7" t="n">
        <v>24</v>
      </c>
      <c r="M2102" s="8" t="n">
        <v>0.119999997</v>
      </c>
      <c r="N2102" s="7" t="n">
        <v>80.95999908</v>
      </c>
      <c r="O2102" s="9" t="n">
        <v>0</v>
      </c>
    </row>
    <row r="2103" customFormat="false" ht="15" hidden="false" customHeight="true" outlineLevel="0" collapsed="false">
      <c r="A2103" s="6" t="n">
        <v>11542</v>
      </c>
      <c r="B2103" s="6" t="s">
        <v>19</v>
      </c>
      <c r="C2103" s="6" t="s">
        <v>37</v>
      </c>
      <c r="D2103" s="6" t="s">
        <v>21</v>
      </c>
      <c r="E2103" s="6" t="s">
        <v>65</v>
      </c>
      <c r="F2103" s="6" t="s">
        <v>73</v>
      </c>
      <c r="G2103" s="6" t="s">
        <v>44</v>
      </c>
      <c r="H2103" s="6" t="n">
        <v>4</v>
      </c>
      <c r="I2103" s="7" t="n">
        <v>39.99000168</v>
      </c>
      <c r="J2103" s="6" t="n">
        <v>2</v>
      </c>
      <c r="K2103" s="7" t="n">
        <v>79.98000336</v>
      </c>
      <c r="L2103" s="7" t="n">
        <v>16</v>
      </c>
      <c r="M2103" s="8" t="n">
        <v>0.200000003</v>
      </c>
      <c r="N2103" s="7" t="n">
        <v>4.800000191</v>
      </c>
      <c r="O2103" s="9" t="n">
        <v>0</v>
      </c>
    </row>
    <row r="2104" customFormat="false" ht="15" hidden="false" customHeight="true" outlineLevel="0" collapsed="false">
      <c r="A2104" s="6" t="n">
        <v>20845</v>
      </c>
      <c r="B2104" s="6" t="s">
        <v>46</v>
      </c>
      <c r="C2104" s="6" t="s">
        <v>37</v>
      </c>
      <c r="D2104" s="6" t="s">
        <v>27</v>
      </c>
      <c r="E2104" s="6" t="s">
        <v>28</v>
      </c>
      <c r="F2104" s="6" t="s">
        <v>29</v>
      </c>
      <c r="G2104" s="6" t="s">
        <v>34</v>
      </c>
      <c r="H2104" s="6" t="n">
        <v>2</v>
      </c>
      <c r="I2104" s="7" t="n">
        <v>99.98999786</v>
      </c>
      <c r="J2104" s="6" t="n">
        <v>3</v>
      </c>
      <c r="K2104" s="7" t="n">
        <v>299.9700012</v>
      </c>
      <c r="L2104" s="7" t="n">
        <v>74.98999786</v>
      </c>
      <c r="M2104" s="8" t="n">
        <v>0.25</v>
      </c>
      <c r="N2104" s="7" t="n">
        <v>14.17000008</v>
      </c>
      <c r="O2104" s="12" t="n">
        <v>1</v>
      </c>
    </row>
    <row r="2105" customFormat="false" ht="15" hidden="false" customHeight="true" outlineLevel="0" collapsed="false">
      <c r="A2105" s="6" t="n">
        <v>15800</v>
      </c>
      <c r="B2105" s="6" t="s">
        <v>46</v>
      </c>
      <c r="C2105" s="6" t="s">
        <v>49</v>
      </c>
      <c r="D2105" s="6" t="s">
        <v>21</v>
      </c>
      <c r="E2105" s="6" t="s">
        <v>65</v>
      </c>
      <c r="F2105" s="6" t="s">
        <v>23</v>
      </c>
      <c r="G2105" s="6" t="s">
        <v>44</v>
      </c>
      <c r="H2105" s="6" t="n">
        <v>2</v>
      </c>
      <c r="I2105" s="7" t="n">
        <v>129.9900055</v>
      </c>
      <c r="J2105" s="6" t="n">
        <v>1</v>
      </c>
      <c r="K2105" s="7" t="n">
        <v>129.9900055</v>
      </c>
      <c r="L2105" s="7" t="n">
        <v>5.199999809</v>
      </c>
      <c r="M2105" s="8" t="n">
        <v>0.039999999</v>
      </c>
      <c r="N2105" s="7" t="n">
        <v>33.68999863</v>
      </c>
      <c r="O2105" s="12" t="n">
        <v>1</v>
      </c>
    </row>
    <row r="2106" customFormat="false" ht="15" hidden="false" customHeight="true" outlineLevel="0" collapsed="false">
      <c r="A2106" s="6" t="n">
        <v>59376</v>
      </c>
      <c r="B2106" s="6" t="s">
        <v>46</v>
      </c>
      <c r="C2106" s="6" t="s">
        <v>37</v>
      </c>
      <c r="D2106" s="6" t="s">
        <v>50</v>
      </c>
      <c r="E2106" s="6" t="s">
        <v>51</v>
      </c>
      <c r="F2106" s="6" t="s">
        <v>29</v>
      </c>
      <c r="G2106" s="6" t="s">
        <v>34</v>
      </c>
      <c r="H2106" s="6" t="n">
        <v>2</v>
      </c>
      <c r="I2106" s="7" t="n">
        <v>99.98999786</v>
      </c>
      <c r="J2106" s="6" t="n">
        <v>4</v>
      </c>
      <c r="K2106" s="7" t="n">
        <v>399.9599915</v>
      </c>
      <c r="L2106" s="7" t="n">
        <v>40</v>
      </c>
      <c r="M2106" s="8" t="n">
        <v>0.100000001</v>
      </c>
      <c r="N2106" s="7" t="n">
        <v>93.58999634</v>
      </c>
      <c r="O2106" s="9" t="n">
        <v>0</v>
      </c>
    </row>
    <row r="2107" customFormat="false" ht="15" hidden="false" customHeight="true" outlineLevel="0" collapsed="false">
      <c r="A2107" s="6" t="n">
        <v>53429</v>
      </c>
      <c r="B2107" s="6" t="s">
        <v>19</v>
      </c>
      <c r="C2107" s="6" t="s">
        <v>20</v>
      </c>
      <c r="D2107" s="6" t="s">
        <v>50</v>
      </c>
      <c r="E2107" s="6" t="s">
        <v>51</v>
      </c>
      <c r="F2107" s="6" t="s">
        <v>71</v>
      </c>
      <c r="G2107" s="6" t="s">
        <v>24</v>
      </c>
      <c r="H2107" s="6" t="n">
        <v>4</v>
      </c>
      <c r="I2107" s="7" t="n">
        <v>199.9900055</v>
      </c>
      <c r="J2107" s="6" t="n">
        <v>1</v>
      </c>
      <c r="K2107" s="7" t="n">
        <v>199.9900055</v>
      </c>
      <c r="L2107" s="7" t="n">
        <v>32</v>
      </c>
      <c r="M2107" s="8" t="n">
        <v>0.159999996</v>
      </c>
      <c r="N2107" s="7" t="n">
        <v>54.59999847</v>
      </c>
      <c r="O2107" s="12" t="n">
        <v>1</v>
      </c>
    </row>
    <row r="2108" customFormat="false" ht="15" hidden="false" customHeight="true" outlineLevel="0" collapsed="false">
      <c r="A2108" s="6" t="n">
        <v>61316</v>
      </c>
      <c r="B2108" s="6" t="s">
        <v>19</v>
      </c>
      <c r="C2108" s="6" t="s">
        <v>37</v>
      </c>
      <c r="D2108" s="6" t="s">
        <v>50</v>
      </c>
      <c r="E2108" s="6" t="s">
        <v>63</v>
      </c>
      <c r="F2108" s="6" t="s">
        <v>75</v>
      </c>
      <c r="G2108" s="6" t="s">
        <v>34</v>
      </c>
      <c r="H2108" s="6" t="n">
        <v>4</v>
      </c>
      <c r="I2108" s="7" t="n">
        <v>299.980011</v>
      </c>
      <c r="J2108" s="6" t="n">
        <v>1</v>
      </c>
      <c r="K2108" s="7" t="n">
        <v>299.980011</v>
      </c>
      <c r="L2108" s="7" t="n">
        <v>21</v>
      </c>
      <c r="M2108" s="8" t="n">
        <v>0.07</v>
      </c>
      <c r="N2108" s="7" t="n">
        <v>117.1699982</v>
      </c>
      <c r="O2108" s="9" t="n">
        <v>0</v>
      </c>
    </row>
    <row r="2109" customFormat="false" ht="15" hidden="false" customHeight="true" outlineLevel="0" collapsed="false">
      <c r="A2109" s="6" t="n">
        <v>13070</v>
      </c>
      <c r="B2109" s="6" t="s">
        <v>19</v>
      </c>
      <c r="C2109" s="6" t="s">
        <v>20</v>
      </c>
      <c r="D2109" s="6" t="s">
        <v>21</v>
      </c>
      <c r="E2109" s="6" t="s">
        <v>65</v>
      </c>
      <c r="F2109" s="6" t="s">
        <v>29</v>
      </c>
      <c r="G2109" s="6" t="s">
        <v>47</v>
      </c>
      <c r="H2109" s="6" t="n">
        <v>4</v>
      </c>
      <c r="I2109" s="7" t="n">
        <v>99.98999786</v>
      </c>
      <c r="J2109" s="6" t="n">
        <v>2</v>
      </c>
      <c r="K2109" s="7" t="n">
        <v>199.9799957</v>
      </c>
      <c r="L2109" s="7" t="n">
        <v>11</v>
      </c>
      <c r="M2109" s="8" t="n">
        <v>0.059999999</v>
      </c>
      <c r="N2109" s="7" t="n">
        <v>23.62000084</v>
      </c>
      <c r="O2109" s="12" t="n">
        <v>1</v>
      </c>
    </row>
    <row r="2110" customFormat="false" ht="15" hidden="false" customHeight="true" outlineLevel="0" collapsed="false">
      <c r="A2110" s="6" t="n">
        <v>10399</v>
      </c>
      <c r="B2110" s="6" t="s">
        <v>19</v>
      </c>
      <c r="C2110" s="6" t="s">
        <v>20</v>
      </c>
      <c r="D2110" s="6" t="s">
        <v>21</v>
      </c>
      <c r="E2110" s="6" t="s">
        <v>65</v>
      </c>
      <c r="F2110" s="6" t="s">
        <v>71</v>
      </c>
      <c r="G2110" s="6" t="s">
        <v>47</v>
      </c>
      <c r="H2110" s="6" t="n">
        <v>4</v>
      </c>
      <c r="I2110" s="7" t="n">
        <v>199.9900055</v>
      </c>
      <c r="J2110" s="6" t="n">
        <v>1</v>
      </c>
      <c r="K2110" s="7" t="n">
        <v>199.9900055</v>
      </c>
      <c r="L2110" s="7" t="n">
        <v>40</v>
      </c>
      <c r="M2110" s="8" t="n">
        <v>0.200000003</v>
      </c>
      <c r="N2110" s="7" t="n">
        <v>78.40000153</v>
      </c>
      <c r="O2110" s="12" t="n">
        <v>1</v>
      </c>
    </row>
    <row r="2111" customFormat="false" ht="15" hidden="false" customHeight="true" outlineLevel="0" collapsed="false">
      <c r="A2111" s="6" t="n">
        <v>12147</v>
      </c>
      <c r="B2111" s="6" t="s">
        <v>46</v>
      </c>
      <c r="C2111" s="6" t="s">
        <v>37</v>
      </c>
      <c r="D2111" s="6" t="s">
        <v>21</v>
      </c>
      <c r="E2111" s="6" t="s">
        <v>65</v>
      </c>
      <c r="F2111" s="6" t="s">
        <v>33</v>
      </c>
      <c r="G2111" s="6" t="s">
        <v>34</v>
      </c>
      <c r="H2111" s="6" t="n">
        <v>2</v>
      </c>
      <c r="I2111" s="7" t="n">
        <v>59.99000168</v>
      </c>
      <c r="J2111" s="6" t="n">
        <v>3</v>
      </c>
      <c r="K2111" s="7" t="n">
        <v>179.9700012</v>
      </c>
      <c r="L2111" s="7" t="n">
        <v>35.99000168</v>
      </c>
      <c r="M2111" s="8" t="n">
        <v>0.200000003</v>
      </c>
      <c r="N2111" s="7" t="n">
        <v>69.11000061</v>
      </c>
      <c r="O2111" s="12" t="n">
        <v>1</v>
      </c>
    </row>
    <row r="2112" customFormat="false" ht="15" hidden="false" customHeight="true" outlineLevel="0" collapsed="false">
      <c r="A2112" s="6" t="n">
        <v>62595</v>
      </c>
      <c r="B2112" s="6" t="s">
        <v>19</v>
      </c>
      <c r="C2112" s="6" t="s">
        <v>37</v>
      </c>
      <c r="D2112" s="6" t="s">
        <v>21</v>
      </c>
      <c r="E2112" s="6" t="s">
        <v>22</v>
      </c>
      <c r="F2112" s="6" t="s">
        <v>58</v>
      </c>
      <c r="G2112" s="6" t="s">
        <v>34</v>
      </c>
      <c r="H2112" s="6" t="n">
        <v>4</v>
      </c>
      <c r="I2112" s="7" t="n">
        <v>49.97999954</v>
      </c>
      <c r="J2112" s="6" t="n">
        <v>5</v>
      </c>
      <c r="K2112" s="7" t="n">
        <v>249.8999939</v>
      </c>
      <c r="L2112" s="7" t="n">
        <v>17.48999977</v>
      </c>
      <c r="M2112" s="8" t="n">
        <v>0.07</v>
      </c>
      <c r="N2112" s="7" t="n">
        <v>111.5599976</v>
      </c>
      <c r="O2112" s="12" t="n">
        <v>1</v>
      </c>
    </row>
    <row r="2113" customFormat="false" ht="15" hidden="false" customHeight="true" outlineLevel="0" collapsed="false">
      <c r="A2113" s="6" t="n">
        <v>28422</v>
      </c>
      <c r="B2113" s="6" t="s">
        <v>19</v>
      </c>
      <c r="C2113" s="6" t="s">
        <v>49</v>
      </c>
      <c r="D2113" s="6" t="s">
        <v>27</v>
      </c>
      <c r="E2113" s="6" t="s">
        <v>54</v>
      </c>
      <c r="F2113" s="6" t="s">
        <v>33</v>
      </c>
      <c r="G2113" s="6" t="s">
        <v>24</v>
      </c>
      <c r="H2113" s="6" t="n">
        <v>4</v>
      </c>
      <c r="I2113" s="7" t="n">
        <v>59.99000168</v>
      </c>
      <c r="J2113" s="6" t="n">
        <v>3</v>
      </c>
      <c r="K2113" s="7" t="n">
        <v>179.9700012</v>
      </c>
      <c r="L2113" s="7" t="n">
        <v>28.79999924</v>
      </c>
      <c r="M2113" s="8" t="n">
        <v>0.159999996</v>
      </c>
      <c r="N2113" s="7" t="n">
        <v>61.97999954</v>
      </c>
      <c r="O2113" s="9" t="n">
        <v>0</v>
      </c>
    </row>
    <row r="2114" customFormat="false" ht="15" hidden="false" customHeight="true" outlineLevel="0" collapsed="false">
      <c r="A2114" s="6" t="n">
        <v>72682</v>
      </c>
      <c r="B2114" s="6" t="s">
        <v>19</v>
      </c>
      <c r="C2114" s="6" t="s">
        <v>20</v>
      </c>
      <c r="D2114" s="6" t="s">
        <v>27</v>
      </c>
      <c r="E2114" s="6" t="s">
        <v>28</v>
      </c>
      <c r="F2114" s="6" t="s">
        <v>112</v>
      </c>
      <c r="G2114" s="6" t="s">
        <v>34</v>
      </c>
      <c r="H2114" s="6" t="n">
        <v>4</v>
      </c>
      <c r="I2114" s="7" t="n">
        <v>260.6499939</v>
      </c>
      <c r="J2114" s="6" t="n">
        <v>1</v>
      </c>
      <c r="K2114" s="7" t="n">
        <v>260.6499939</v>
      </c>
      <c r="L2114" s="7" t="n">
        <v>18.25</v>
      </c>
      <c r="M2114" s="8" t="n">
        <v>0.07</v>
      </c>
      <c r="N2114" s="7" t="n">
        <v>84.83999634</v>
      </c>
      <c r="O2114" s="9" t="n">
        <v>0</v>
      </c>
    </row>
    <row r="2115" customFormat="false" ht="15" hidden="false" customHeight="true" outlineLevel="0" collapsed="false">
      <c r="A2115" s="6" t="n">
        <v>46062</v>
      </c>
      <c r="B2115" s="6" t="s">
        <v>19</v>
      </c>
      <c r="C2115" s="6" t="s">
        <v>20</v>
      </c>
      <c r="D2115" s="6" t="s">
        <v>38</v>
      </c>
      <c r="E2115" s="6" t="s">
        <v>92</v>
      </c>
      <c r="F2115" s="6" t="s">
        <v>75</v>
      </c>
      <c r="G2115" s="6" t="s">
        <v>44</v>
      </c>
      <c r="H2115" s="6" t="n">
        <v>4</v>
      </c>
      <c r="I2115" s="7" t="n">
        <v>299.980011</v>
      </c>
      <c r="J2115" s="6" t="n">
        <v>1</v>
      </c>
      <c r="K2115" s="7" t="n">
        <v>299.980011</v>
      </c>
      <c r="L2115" s="7" t="n">
        <v>75</v>
      </c>
      <c r="M2115" s="8" t="n">
        <v>0.25</v>
      </c>
      <c r="N2115" s="7" t="n">
        <v>87.73999786</v>
      </c>
      <c r="O2115" s="9" t="n">
        <v>0</v>
      </c>
    </row>
    <row r="2116" customFormat="false" ht="15" hidden="false" customHeight="true" outlineLevel="0" collapsed="false">
      <c r="A2116" s="6" t="n">
        <v>39591</v>
      </c>
      <c r="B2116" s="6" t="s">
        <v>19</v>
      </c>
      <c r="C2116" s="6" t="s">
        <v>49</v>
      </c>
      <c r="D2116" s="6" t="s">
        <v>31</v>
      </c>
      <c r="E2116" s="6" t="s">
        <v>32</v>
      </c>
      <c r="F2116" s="6" t="s">
        <v>40</v>
      </c>
      <c r="G2116" s="6" t="s">
        <v>34</v>
      </c>
      <c r="H2116" s="6" t="n">
        <v>4</v>
      </c>
      <c r="I2116" s="7" t="n">
        <v>399.980011</v>
      </c>
      <c r="J2116" s="6" t="n">
        <v>1</v>
      </c>
      <c r="K2116" s="7" t="n">
        <v>399.980011</v>
      </c>
      <c r="L2116" s="7" t="n">
        <v>72</v>
      </c>
      <c r="M2116" s="8" t="n">
        <v>0.180000007</v>
      </c>
      <c r="N2116" s="7" t="n">
        <v>20.65999985</v>
      </c>
      <c r="O2116" s="9" t="n">
        <v>0</v>
      </c>
    </row>
    <row r="2117" customFormat="false" ht="15" hidden="false" customHeight="true" outlineLevel="0" collapsed="false">
      <c r="A2117" s="6" t="n">
        <v>47667</v>
      </c>
      <c r="B2117" s="6" t="s">
        <v>19</v>
      </c>
      <c r="C2117" s="6" t="s">
        <v>49</v>
      </c>
      <c r="D2117" s="6" t="s">
        <v>38</v>
      </c>
      <c r="E2117" s="6" t="s">
        <v>39</v>
      </c>
      <c r="F2117" s="6" t="s">
        <v>33</v>
      </c>
      <c r="G2117" s="6" t="s">
        <v>44</v>
      </c>
      <c r="H2117" s="6" t="n">
        <v>4</v>
      </c>
      <c r="I2117" s="7" t="n">
        <v>59.99000168</v>
      </c>
      <c r="J2117" s="6" t="n">
        <v>2</v>
      </c>
      <c r="K2117" s="7" t="n">
        <v>119.9800034</v>
      </c>
      <c r="L2117" s="7" t="n">
        <v>3.599999905</v>
      </c>
      <c r="M2117" s="8" t="n">
        <v>0.029999999</v>
      </c>
      <c r="N2117" s="7" t="n">
        <v>11.64000034</v>
      </c>
      <c r="O2117" s="9" t="n">
        <v>0</v>
      </c>
    </row>
    <row r="2118" customFormat="false" ht="15" hidden="false" customHeight="true" outlineLevel="0" collapsed="false">
      <c r="A2118" s="6" t="n">
        <v>42104</v>
      </c>
      <c r="B2118" s="6" t="s">
        <v>19</v>
      </c>
      <c r="C2118" s="6" t="s">
        <v>49</v>
      </c>
      <c r="D2118" s="6" t="s">
        <v>27</v>
      </c>
      <c r="E2118" s="6" t="s">
        <v>79</v>
      </c>
      <c r="F2118" s="6" t="s">
        <v>73</v>
      </c>
      <c r="G2118" s="6" t="s">
        <v>24</v>
      </c>
      <c r="H2118" s="6" t="n">
        <v>4</v>
      </c>
      <c r="I2118" s="7" t="n">
        <v>39.99000168</v>
      </c>
      <c r="J2118" s="6" t="n">
        <v>1</v>
      </c>
      <c r="K2118" s="7" t="n">
        <v>39.99000168</v>
      </c>
      <c r="L2118" s="7" t="n">
        <v>0.800000012</v>
      </c>
      <c r="M2118" s="8" t="n">
        <v>0.02</v>
      </c>
      <c r="N2118" s="7" t="n">
        <v>12.73999977</v>
      </c>
      <c r="O2118" s="12" t="n">
        <v>1</v>
      </c>
    </row>
    <row r="2119" customFormat="false" ht="15" hidden="false" customHeight="true" outlineLevel="0" collapsed="false">
      <c r="A2119" s="6" t="n">
        <v>10387</v>
      </c>
      <c r="B2119" s="6" t="s">
        <v>19</v>
      </c>
      <c r="C2119" s="6" t="s">
        <v>49</v>
      </c>
      <c r="D2119" s="6" t="s">
        <v>21</v>
      </c>
      <c r="E2119" s="6" t="s">
        <v>64</v>
      </c>
      <c r="F2119" s="6" t="s">
        <v>29</v>
      </c>
      <c r="G2119" s="6" t="s">
        <v>34</v>
      </c>
      <c r="H2119" s="6" t="n">
        <v>4</v>
      </c>
      <c r="I2119" s="7" t="n">
        <v>99.98999786</v>
      </c>
      <c r="J2119" s="6" t="n">
        <v>1</v>
      </c>
      <c r="K2119" s="7" t="n">
        <v>99.98999786</v>
      </c>
      <c r="L2119" s="7" t="n">
        <v>0</v>
      </c>
      <c r="M2119" s="8" t="n">
        <v>0</v>
      </c>
      <c r="N2119" s="7" t="n">
        <v>0</v>
      </c>
      <c r="O2119" s="9" t="n">
        <v>0</v>
      </c>
    </row>
    <row r="2120" customFormat="false" ht="15" hidden="false" customHeight="true" outlineLevel="0" collapsed="false">
      <c r="A2120" s="6" t="n">
        <v>24476</v>
      </c>
      <c r="B2120" s="6" t="s">
        <v>19</v>
      </c>
      <c r="C2120" s="6" t="s">
        <v>20</v>
      </c>
      <c r="D2120" s="6" t="s">
        <v>27</v>
      </c>
      <c r="E2120" s="6" t="s">
        <v>28</v>
      </c>
      <c r="F2120" s="6" t="s">
        <v>58</v>
      </c>
      <c r="G2120" s="6" t="s">
        <v>24</v>
      </c>
      <c r="H2120" s="6" t="n">
        <v>4</v>
      </c>
      <c r="I2120" s="7" t="n">
        <v>49.97999954</v>
      </c>
      <c r="J2120" s="6" t="n">
        <v>1</v>
      </c>
      <c r="K2120" s="7" t="n">
        <v>49.97999954</v>
      </c>
      <c r="L2120" s="7" t="n">
        <v>5</v>
      </c>
      <c r="M2120" s="8" t="n">
        <v>0.100000001</v>
      </c>
      <c r="N2120" s="7" t="n">
        <v>21.59000015</v>
      </c>
      <c r="O2120" s="9" t="n">
        <v>0</v>
      </c>
    </row>
    <row r="2121" customFormat="false" ht="15" hidden="false" customHeight="true" outlineLevel="0" collapsed="false">
      <c r="A2121" s="6" t="n">
        <v>29259</v>
      </c>
      <c r="B2121" s="6" t="s">
        <v>19</v>
      </c>
      <c r="C2121" s="6" t="s">
        <v>20</v>
      </c>
      <c r="D2121" s="6" t="s">
        <v>27</v>
      </c>
      <c r="E2121" s="6" t="s">
        <v>28</v>
      </c>
      <c r="F2121" s="6" t="s">
        <v>43</v>
      </c>
      <c r="G2121" s="6" t="s">
        <v>44</v>
      </c>
      <c r="H2121" s="6" t="n">
        <v>4</v>
      </c>
      <c r="I2121" s="7" t="n">
        <v>15.98999977</v>
      </c>
      <c r="J2121" s="6" t="n">
        <v>2</v>
      </c>
      <c r="K2121" s="7" t="n">
        <v>31.97999954</v>
      </c>
      <c r="L2121" s="7" t="n">
        <v>8</v>
      </c>
      <c r="M2121" s="8" t="n">
        <v>0.25</v>
      </c>
      <c r="N2121" s="7" t="n">
        <v>10.78999996</v>
      </c>
      <c r="O2121" s="12" t="n">
        <v>1</v>
      </c>
    </row>
    <row r="2122" customFormat="false" ht="15" hidden="false" customHeight="true" outlineLevel="0" collapsed="false">
      <c r="A2122" s="6" t="n">
        <v>14918</v>
      </c>
      <c r="B2122" s="6" t="s">
        <v>26</v>
      </c>
      <c r="C2122" s="6" t="s">
        <v>37</v>
      </c>
      <c r="D2122" s="6" t="s">
        <v>21</v>
      </c>
      <c r="E2122" s="6" t="s">
        <v>65</v>
      </c>
      <c r="F2122" s="6" t="s">
        <v>33</v>
      </c>
      <c r="G2122" s="6" t="s">
        <v>44</v>
      </c>
      <c r="H2122" s="6" t="n">
        <v>1</v>
      </c>
      <c r="I2122" s="7" t="n">
        <v>59.99000168</v>
      </c>
      <c r="J2122" s="6" t="n">
        <v>4</v>
      </c>
      <c r="K2122" s="7" t="n">
        <v>239.9600067</v>
      </c>
      <c r="L2122" s="7" t="n">
        <v>12</v>
      </c>
      <c r="M2122" s="8" t="n">
        <v>0.050000001</v>
      </c>
      <c r="N2122" s="7" t="n">
        <v>59.27000046</v>
      </c>
      <c r="O2122" s="12" t="n">
        <v>1</v>
      </c>
    </row>
    <row r="2123" customFormat="false" ht="15" hidden="false" customHeight="true" outlineLevel="0" collapsed="false">
      <c r="A2123" s="6" t="n">
        <v>17244</v>
      </c>
      <c r="B2123" s="6" t="s">
        <v>46</v>
      </c>
      <c r="C2123" s="6" t="s">
        <v>37</v>
      </c>
      <c r="D2123" s="6" t="s">
        <v>21</v>
      </c>
      <c r="E2123" s="6" t="s">
        <v>65</v>
      </c>
      <c r="F2123" s="6" t="s">
        <v>33</v>
      </c>
      <c r="G2123" s="6" t="s">
        <v>34</v>
      </c>
      <c r="H2123" s="6" t="n">
        <v>2</v>
      </c>
      <c r="I2123" s="7" t="n">
        <v>59.99000168</v>
      </c>
      <c r="J2123" s="6" t="n">
        <v>1</v>
      </c>
      <c r="K2123" s="7" t="n">
        <v>59.99000168</v>
      </c>
      <c r="L2123" s="7" t="n">
        <v>3</v>
      </c>
      <c r="M2123" s="8" t="n">
        <v>0.050000001</v>
      </c>
      <c r="N2123" s="7" t="n">
        <v>-68.38999939</v>
      </c>
      <c r="O2123" s="12" t="n">
        <v>1</v>
      </c>
    </row>
    <row r="2124" customFormat="false" ht="15" hidden="false" customHeight="true" outlineLevel="0" collapsed="false">
      <c r="A2124" s="6" t="n">
        <v>24675</v>
      </c>
      <c r="B2124" s="6" t="s">
        <v>19</v>
      </c>
      <c r="C2124" s="6" t="s">
        <v>37</v>
      </c>
      <c r="D2124" s="6" t="s">
        <v>27</v>
      </c>
      <c r="E2124" s="6" t="s">
        <v>28</v>
      </c>
      <c r="F2124" s="6" t="s">
        <v>71</v>
      </c>
      <c r="G2124" s="6" t="s">
        <v>44</v>
      </c>
      <c r="H2124" s="6" t="n">
        <v>4</v>
      </c>
      <c r="I2124" s="7" t="n">
        <v>199.9900055</v>
      </c>
      <c r="J2124" s="6" t="n">
        <v>1</v>
      </c>
      <c r="K2124" s="7" t="n">
        <v>199.9900055</v>
      </c>
      <c r="L2124" s="7" t="n">
        <v>4</v>
      </c>
      <c r="M2124" s="8" t="n">
        <v>0.02</v>
      </c>
      <c r="N2124" s="7" t="n">
        <v>88.19999695</v>
      </c>
      <c r="O2124" s="12" t="n">
        <v>1</v>
      </c>
    </row>
    <row r="2125" customFormat="false" ht="15" hidden="false" customHeight="true" outlineLevel="0" collapsed="false">
      <c r="A2125" s="6" t="n">
        <v>27163</v>
      </c>
      <c r="B2125" s="6" t="s">
        <v>26</v>
      </c>
      <c r="C2125" s="6" t="s">
        <v>20</v>
      </c>
      <c r="D2125" s="6" t="s">
        <v>27</v>
      </c>
      <c r="E2125" s="6" t="s">
        <v>69</v>
      </c>
      <c r="F2125" s="6" t="s">
        <v>73</v>
      </c>
      <c r="G2125" s="6" t="s">
        <v>24</v>
      </c>
      <c r="H2125" s="6" t="n">
        <v>1</v>
      </c>
      <c r="I2125" s="7" t="n">
        <v>39.99000168</v>
      </c>
      <c r="J2125" s="6" t="n">
        <v>3</v>
      </c>
      <c r="K2125" s="7" t="n">
        <v>119.9700012</v>
      </c>
      <c r="L2125" s="7" t="n">
        <v>4.800000191</v>
      </c>
      <c r="M2125" s="8" t="n">
        <v>0.039999999</v>
      </c>
      <c r="N2125" s="7" t="n">
        <v>33.40000153</v>
      </c>
      <c r="O2125" s="12" t="n">
        <v>1</v>
      </c>
    </row>
    <row r="2126" customFormat="false" ht="15" hidden="false" customHeight="true" outlineLevel="0" collapsed="false">
      <c r="A2126" s="6" t="n">
        <v>42213</v>
      </c>
      <c r="B2126" s="6" t="s">
        <v>19</v>
      </c>
      <c r="C2126" s="6" t="s">
        <v>20</v>
      </c>
      <c r="D2126" s="6" t="s">
        <v>31</v>
      </c>
      <c r="E2126" s="6" t="s">
        <v>83</v>
      </c>
      <c r="F2126" s="6" t="s">
        <v>57</v>
      </c>
      <c r="G2126" s="6" t="s">
        <v>44</v>
      </c>
      <c r="H2126" s="6" t="n">
        <v>4</v>
      </c>
      <c r="I2126" s="7" t="n">
        <v>50</v>
      </c>
      <c r="J2126" s="6" t="n">
        <v>1</v>
      </c>
      <c r="K2126" s="7" t="n">
        <v>50</v>
      </c>
      <c r="L2126" s="7" t="n">
        <v>8.5</v>
      </c>
      <c r="M2126" s="8" t="n">
        <v>0.170000002</v>
      </c>
      <c r="N2126" s="7" t="n">
        <v>10.38000011</v>
      </c>
      <c r="O2126" s="9" t="n">
        <v>0</v>
      </c>
    </row>
    <row r="2127" customFormat="false" ht="15" hidden="false" customHeight="true" outlineLevel="0" collapsed="false">
      <c r="A2127" s="6" t="n">
        <v>34938</v>
      </c>
      <c r="B2127" s="6" t="s">
        <v>19</v>
      </c>
      <c r="C2127" s="6" t="s">
        <v>20</v>
      </c>
      <c r="D2127" s="6" t="s">
        <v>31</v>
      </c>
      <c r="E2127" s="6" t="s">
        <v>32</v>
      </c>
      <c r="F2127" s="6" t="s">
        <v>71</v>
      </c>
      <c r="G2127" s="6" t="s">
        <v>34</v>
      </c>
      <c r="H2127" s="6" t="n">
        <v>4</v>
      </c>
      <c r="I2127" s="7" t="n">
        <v>199.9900055</v>
      </c>
      <c r="J2127" s="6" t="n">
        <v>1</v>
      </c>
      <c r="K2127" s="7" t="n">
        <v>199.9900055</v>
      </c>
      <c r="L2127" s="7" t="n">
        <v>40</v>
      </c>
      <c r="M2127" s="8" t="n">
        <v>0.200000003</v>
      </c>
      <c r="N2127" s="7" t="n">
        <v>46.40000153</v>
      </c>
      <c r="O2127" s="9" t="n">
        <v>0</v>
      </c>
    </row>
    <row r="2128" customFormat="false" ht="15" hidden="false" customHeight="true" outlineLevel="0" collapsed="false">
      <c r="A2128" s="6" t="n">
        <v>7443</v>
      </c>
      <c r="B2128" s="6" t="s">
        <v>26</v>
      </c>
      <c r="C2128" s="6" t="s">
        <v>20</v>
      </c>
      <c r="D2128" s="6" t="s">
        <v>50</v>
      </c>
      <c r="E2128" s="6" t="s">
        <v>51</v>
      </c>
      <c r="F2128" s="6" t="s">
        <v>23</v>
      </c>
      <c r="G2128" s="6" t="s">
        <v>44</v>
      </c>
      <c r="H2128" s="6" t="n">
        <v>1</v>
      </c>
      <c r="I2128" s="7" t="n">
        <v>129.9900055</v>
      </c>
      <c r="J2128" s="6" t="n">
        <v>1</v>
      </c>
      <c r="K2128" s="7" t="n">
        <v>129.9900055</v>
      </c>
      <c r="L2128" s="7" t="n">
        <v>5.199999809</v>
      </c>
      <c r="M2128" s="8" t="n">
        <v>0.039999999</v>
      </c>
      <c r="N2128" s="7" t="n">
        <v>-23.45999908</v>
      </c>
      <c r="O2128" s="12" t="n">
        <v>1</v>
      </c>
    </row>
    <row r="2129" customFormat="false" ht="15" hidden="false" customHeight="true" outlineLevel="0" collapsed="false">
      <c r="A2129" s="6" t="n">
        <v>13506</v>
      </c>
      <c r="B2129" s="6" t="s">
        <v>19</v>
      </c>
      <c r="C2129" s="6" t="s">
        <v>49</v>
      </c>
      <c r="D2129" s="6" t="s">
        <v>21</v>
      </c>
      <c r="E2129" s="6" t="s">
        <v>22</v>
      </c>
      <c r="F2129" s="6" t="s">
        <v>57</v>
      </c>
      <c r="G2129" s="6" t="s">
        <v>34</v>
      </c>
      <c r="H2129" s="6" t="n">
        <v>4</v>
      </c>
      <c r="I2129" s="7" t="n">
        <v>50</v>
      </c>
      <c r="J2129" s="6" t="n">
        <v>5</v>
      </c>
      <c r="K2129" s="7" t="n">
        <v>250</v>
      </c>
      <c r="L2129" s="7" t="n">
        <v>22.5</v>
      </c>
      <c r="M2129" s="8" t="n">
        <v>0.090000004</v>
      </c>
      <c r="N2129" s="7" t="n">
        <v>76.90000153</v>
      </c>
      <c r="O2129" s="9" t="n">
        <v>0</v>
      </c>
    </row>
    <row r="2130" customFormat="false" ht="15" hidden="false" customHeight="true" outlineLevel="0" collapsed="false">
      <c r="A2130" s="6" t="n">
        <v>33819</v>
      </c>
      <c r="B2130" s="6" t="s">
        <v>19</v>
      </c>
      <c r="C2130" s="6" t="s">
        <v>20</v>
      </c>
      <c r="D2130" s="6" t="s">
        <v>31</v>
      </c>
      <c r="E2130" s="6" t="s">
        <v>62</v>
      </c>
      <c r="F2130" s="6" t="s">
        <v>71</v>
      </c>
      <c r="G2130" s="6" t="s">
        <v>44</v>
      </c>
      <c r="H2130" s="6" t="n">
        <v>4</v>
      </c>
      <c r="I2130" s="7" t="n">
        <v>199.9900055</v>
      </c>
      <c r="J2130" s="6" t="n">
        <v>1</v>
      </c>
      <c r="K2130" s="7" t="n">
        <v>199.9900055</v>
      </c>
      <c r="L2130" s="7" t="n">
        <v>10</v>
      </c>
      <c r="M2130" s="8" t="n">
        <v>0.050000001</v>
      </c>
      <c r="N2130" s="7" t="n">
        <v>89.30000305</v>
      </c>
      <c r="O2130" s="12" t="n">
        <v>1</v>
      </c>
    </row>
    <row r="2131" customFormat="false" ht="15" hidden="false" customHeight="true" outlineLevel="0" collapsed="false">
      <c r="A2131" s="6" t="n">
        <v>57178</v>
      </c>
      <c r="B2131" s="6" t="s">
        <v>46</v>
      </c>
      <c r="C2131" s="6" t="s">
        <v>37</v>
      </c>
      <c r="D2131" s="6" t="s">
        <v>50</v>
      </c>
      <c r="E2131" s="6" t="s">
        <v>63</v>
      </c>
      <c r="F2131" s="6" t="s">
        <v>58</v>
      </c>
      <c r="G2131" s="6" t="s">
        <v>34</v>
      </c>
      <c r="H2131" s="6" t="n">
        <v>2</v>
      </c>
      <c r="I2131" s="7" t="n">
        <v>49.97999954</v>
      </c>
      <c r="J2131" s="6" t="n">
        <v>5</v>
      </c>
      <c r="K2131" s="7" t="n">
        <v>249.8999939</v>
      </c>
      <c r="L2131" s="7" t="n">
        <v>42.47999954</v>
      </c>
      <c r="M2131" s="8" t="n">
        <v>0.170000002</v>
      </c>
      <c r="N2131" s="7" t="n">
        <v>60.15000153</v>
      </c>
      <c r="O2131" s="12" t="n">
        <v>1</v>
      </c>
    </row>
    <row r="2132" customFormat="false" ht="15" hidden="false" customHeight="true" outlineLevel="0" collapsed="false">
      <c r="A2132" s="6" t="n">
        <v>43172</v>
      </c>
      <c r="B2132" s="6" t="s">
        <v>19</v>
      </c>
      <c r="C2132" s="6" t="s">
        <v>37</v>
      </c>
      <c r="D2132" s="6" t="s">
        <v>38</v>
      </c>
      <c r="E2132" s="6" t="s">
        <v>92</v>
      </c>
      <c r="F2132" s="6" t="s">
        <v>33</v>
      </c>
      <c r="G2132" s="6" t="s">
        <v>34</v>
      </c>
      <c r="H2132" s="6" t="n">
        <v>4</v>
      </c>
      <c r="I2132" s="7" t="n">
        <v>59.99000168</v>
      </c>
      <c r="J2132" s="6" t="n">
        <v>1</v>
      </c>
      <c r="K2132" s="7" t="n">
        <v>59.99000168</v>
      </c>
      <c r="L2132" s="7" t="n">
        <v>10.19999981</v>
      </c>
      <c r="M2132" s="8" t="n">
        <v>0.170000002</v>
      </c>
      <c r="N2132" s="7" t="n">
        <v>-9.359999657</v>
      </c>
      <c r="O2132" s="9" t="n">
        <v>0</v>
      </c>
    </row>
    <row r="2133" customFormat="false" ht="15" hidden="false" customHeight="true" outlineLevel="0" collapsed="false">
      <c r="A2133" s="6" t="n">
        <v>12075</v>
      </c>
      <c r="B2133" s="6" t="s">
        <v>19</v>
      </c>
      <c r="C2133" s="6" t="s">
        <v>20</v>
      </c>
      <c r="D2133" s="6" t="s">
        <v>21</v>
      </c>
      <c r="E2133" s="6" t="s">
        <v>65</v>
      </c>
      <c r="F2133" s="6" t="s">
        <v>29</v>
      </c>
      <c r="G2133" s="6" t="s">
        <v>44</v>
      </c>
      <c r="H2133" s="6" t="n">
        <v>4</v>
      </c>
      <c r="I2133" s="7" t="n">
        <v>99.98999786</v>
      </c>
      <c r="J2133" s="6" t="n">
        <v>3</v>
      </c>
      <c r="K2133" s="7" t="n">
        <v>299.9700012</v>
      </c>
      <c r="L2133" s="7" t="n">
        <v>50.99000168</v>
      </c>
      <c r="M2133" s="8" t="n">
        <v>0.170000002</v>
      </c>
      <c r="N2133" s="7" t="n">
        <v>-186.7299957</v>
      </c>
      <c r="O2133" s="12" t="n">
        <v>1</v>
      </c>
    </row>
    <row r="2134" customFormat="false" ht="15" hidden="false" customHeight="true" outlineLevel="0" collapsed="false">
      <c r="A2134" s="6" t="n">
        <v>60483</v>
      </c>
      <c r="B2134" s="6" t="s">
        <v>19</v>
      </c>
      <c r="C2134" s="6" t="s">
        <v>49</v>
      </c>
      <c r="D2134" s="6" t="s">
        <v>50</v>
      </c>
      <c r="E2134" s="6" t="s">
        <v>72</v>
      </c>
      <c r="F2134" s="6" t="s">
        <v>58</v>
      </c>
      <c r="G2134" s="6" t="s">
        <v>44</v>
      </c>
      <c r="H2134" s="6" t="n">
        <v>4</v>
      </c>
      <c r="I2134" s="7" t="n">
        <v>49.97999954</v>
      </c>
      <c r="J2134" s="6" t="n">
        <v>5</v>
      </c>
      <c r="K2134" s="7" t="n">
        <v>249.8999939</v>
      </c>
      <c r="L2134" s="7" t="n">
        <v>37.49000168</v>
      </c>
      <c r="M2134" s="8" t="n">
        <v>0.150000006</v>
      </c>
      <c r="N2134" s="7" t="n">
        <v>59.47999954</v>
      </c>
      <c r="O2134" s="9" t="n">
        <v>0</v>
      </c>
    </row>
    <row r="2135" customFormat="false" ht="15" hidden="false" customHeight="true" outlineLevel="0" collapsed="false">
      <c r="A2135" s="6" t="n">
        <v>16265</v>
      </c>
      <c r="B2135" s="6" t="s">
        <v>19</v>
      </c>
      <c r="C2135" s="6" t="s">
        <v>37</v>
      </c>
      <c r="D2135" s="6" t="s">
        <v>21</v>
      </c>
      <c r="E2135" s="6" t="s">
        <v>65</v>
      </c>
      <c r="F2135" s="6" t="s">
        <v>40</v>
      </c>
      <c r="G2135" s="6" t="s">
        <v>24</v>
      </c>
      <c r="H2135" s="6" t="n">
        <v>4</v>
      </c>
      <c r="I2135" s="7" t="n">
        <v>399.980011</v>
      </c>
      <c r="J2135" s="6" t="n">
        <v>1</v>
      </c>
      <c r="K2135" s="7" t="n">
        <v>399.980011</v>
      </c>
      <c r="L2135" s="7" t="n">
        <v>8</v>
      </c>
      <c r="M2135" s="8" t="n">
        <v>0.02</v>
      </c>
      <c r="N2135" s="7" t="n">
        <v>98</v>
      </c>
      <c r="O2135" s="12" t="n">
        <v>1</v>
      </c>
    </row>
    <row r="2136" customFormat="false" ht="15" hidden="false" customHeight="true" outlineLevel="0" collapsed="false">
      <c r="A2136" s="6" t="n">
        <v>15102</v>
      </c>
      <c r="B2136" s="6" t="s">
        <v>19</v>
      </c>
      <c r="C2136" s="6" t="s">
        <v>20</v>
      </c>
      <c r="D2136" s="6" t="s">
        <v>21</v>
      </c>
      <c r="E2136" s="6" t="s">
        <v>64</v>
      </c>
      <c r="F2136" s="6" t="s">
        <v>29</v>
      </c>
      <c r="G2136" s="6" t="s">
        <v>34</v>
      </c>
      <c r="H2136" s="6" t="n">
        <v>4</v>
      </c>
      <c r="I2136" s="7" t="n">
        <v>99.98999786</v>
      </c>
      <c r="J2136" s="6" t="n">
        <v>1</v>
      </c>
      <c r="K2136" s="7" t="n">
        <v>99.98999786</v>
      </c>
      <c r="L2136" s="7" t="n">
        <v>4</v>
      </c>
      <c r="M2136" s="8" t="n">
        <v>0.039999999</v>
      </c>
      <c r="N2136" s="7" t="n">
        <v>-64.02999878</v>
      </c>
      <c r="O2136" s="9" t="n">
        <v>0</v>
      </c>
    </row>
    <row r="2137" customFormat="false" ht="15" hidden="false" customHeight="true" outlineLevel="0" collapsed="false">
      <c r="A2137" s="6" t="n">
        <v>45902</v>
      </c>
      <c r="B2137" s="6" t="s">
        <v>19</v>
      </c>
      <c r="C2137" s="6" t="s">
        <v>20</v>
      </c>
      <c r="D2137" s="6" t="s">
        <v>38</v>
      </c>
      <c r="E2137" s="6" t="s">
        <v>92</v>
      </c>
      <c r="F2137" s="6" t="s">
        <v>33</v>
      </c>
      <c r="G2137" s="6" t="s">
        <v>24</v>
      </c>
      <c r="H2137" s="6" t="n">
        <v>4</v>
      </c>
      <c r="I2137" s="7" t="n">
        <v>59.99000168</v>
      </c>
      <c r="J2137" s="6" t="n">
        <v>4</v>
      </c>
      <c r="K2137" s="7" t="n">
        <v>239.9600067</v>
      </c>
      <c r="L2137" s="7" t="n">
        <v>7.199999809</v>
      </c>
      <c r="M2137" s="8" t="n">
        <v>0.029999999</v>
      </c>
      <c r="N2137" s="7" t="n">
        <v>16.29000092</v>
      </c>
      <c r="O2137" s="9" t="n">
        <v>0</v>
      </c>
    </row>
    <row r="2138" customFormat="false" ht="15" hidden="false" customHeight="true" outlineLevel="0" collapsed="false">
      <c r="A2138" s="6" t="n">
        <v>53128</v>
      </c>
      <c r="B2138" s="6" t="s">
        <v>19</v>
      </c>
      <c r="C2138" s="6" t="s">
        <v>20</v>
      </c>
      <c r="D2138" s="6" t="s">
        <v>50</v>
      </c>
      <c r="E2138" s="6" t="s">
        <v>63</v>
      </c>
      <c r="F2138" s="6" t="s">
        <v>23</v>
      </c>
      <c r="G2138" s="6" t="s">
        <v>44</v>
      </c>
      <c r="H2138" s="6" t="n">
        <v>4</v>
      </c>
      <c r="I2138" s="7" t="n">
        <v>129.9900055</v>
      </c>
      <c r="J2138" s="6" t="n">
        <v>1</v>
      </c>
      <c r="K2138" s="7" t="n">
        <v>129.9900055</v>
      </c>
      <c r="L2138" s="7" t="n">
        <v>6.5</v>
      </c>
      <c r="M2138" s="8" t="n">
        <v>0.050000001</v>
      </c>
      <c r="N2138" s="7" t="n">
        <v>48.15999985</v>
      </c>
      <c r="O2138" s="9" t="n">
        <v>0</v>
      </c>
    </row>
    <row r="2139" customFormat="false" ht="15" hidden="false" customHeight="true" outlineLevel="0" collapsed="false">
      <c r="A2139" s="6" t="n">
        <v>61606</v>
      </c>
      <c r="B2139" s="6" t="s">
        <v>19</v>
      </c>
      <c r="C2139" s="6" t="s">
        <v>49</v>
      </c>
      <c r="D2139" s="6" t="s">
        <v>21</v>
      </c>
      <c r="E2139" s="6" t="s">
        <v>65</v>
      </c>
      <c r="F2139" s="6" t="s">
        <v>71</v>
      </c>
      <c r="G2139" s="6" t="s">
        <v>34</v>
      </c>
      <c r="H2139" s="6" t="n">
        <v>4</v>
      </c>
      <c r="I2139" s="7" t="n">
        <v>199.9900055</v>
      </c>
      <c r="J2139" s="6" t="n">
        <v>1</v>
      </c>
      <c r="K2139" s="7" t="n">
        <v>199.9900055</v>
      </c>
      <c r="L2139" s="7" t="n">
        <v>34</v>
      </c>
      <c r="M2139" s="8" t="n">
        <v>0.170000002</v>
      </c>
      <c r="N2139" s="7" t="n">
        <v>-35.36000061</v>
      </c>
      <c r="O2139" s="9" t="n">
        <v>0</v>
      </c>
    </row>
    <row r="2140" customFormat="false" ht="15" hidden="false" customHeight="true" outlineLevel="0" collapsed="false">
      <c r="A2140" s="6" t="n">
        <v>52544</v>
      </c>
      <c r="B2140" s="6" t="s">
        <v>19</v>
      </c>
      <c r="C2140" s="6" t="s">
        <v>20</v>
      </c>
      <c r="D2140" s="6" t="s">
        <v>50</v>
      </c>
      <c r="E2140" s="6" t="s">
        <v>51</v>
      </c>
      <c r="F2140" s="6" t="s">
        <v>75</v>
      </c>
      <c r="G2140" s="6" t="s">
        <v>34</v>
      </c>
      <c r="H2140" s="6" t="n">
        <v>4</v>
      </c>
      <c r="I2140" s="7" t="n">
        <v>299.980011</v>
      </c>
      <c r="J2140" s="6" t="n">
        <v>1</v>
      </c>
      <c r="K2140" s="7" t="n">
        <v>299.980011</v>
      </c>
      <c r="L2140" s="7" t="n">
        <v>12</v>
      </c>
      <c r="M2140" s="8" t="n">
        <v>0.039999999</v>
      </c>
      <c r="N2140" s="7" t="n">
        <v>-149.75</v>
      </c>
      <c r="O2140" s="12" t="n">
        <v>1</v>
      </c>
    </row>
    <row r="2141" customFormat="false" ht="15" hidden="false" customHeight="true" outlineLevel="0" collapsed="false">
      <c r="A2141" s="6" t="n">
        <v>66728</v>
      </c>
      <c r="B2141" s="6" t="s">
        <v>19</v>
      </c>
      <c r="C2141" s="6" t="s">
        <v>37</v>
      </c>
      <c r="D2141" s="6" t="s">
        <v>21</v>
      </c>
      <c r="E2141" s="6" t="s">
        <v>65</v>
      </c>
      <c r="F2141" s="6" t="s">
        <v>71</v>
      </c>
      <c r="G2141" s="6" t="s">
        <v>34</v>
      </c>
      <c r="H2141" s="6" t="n">
        <v>4</v>
      </c>
      <c r="I2141" s="7" t="n">
        <v>199.9900055</v>
      </c>
      <c r="J2141" s="6" t="n">
        <v>1</v>
      </c>
      <c r="K2141" s="7" t="n">
        <v>199.9900055</v>
      </c>
      <c r="L2141" s="7" t="n">
        <v>4</v>
      </c>
      <c r="M2141" s="8" t="n">
        <v>0.02</v>
      </c>
      <c r="N2141" s="7" t="n">
        <v>54.88000107</v>
      </c>
      <c r="O2141" s="9" t="n">
        <v>0</v>
      </c>
    </row>
    <row r="2142" customFormat="false" ht="15" hidden="false" customHeight="true" outlineLevel="0" collapsed="false">
      <c r="A2142" s="6" t="n">
        <v>21769</v>
      </c>
      <c r="B2142" s="6" t="s">
        <v>46</v>
      </c>
      <c r="C2142" s="6" t="s">
        <v>20</v>
      </c>
      <c r="D2142" s="6" t="s">
        <v>27</v>
      </c>
      <c r="E2142" s="6" t="s">
        <v>54</v>
      </c>
      <c r="F2142" s="6" t="s">
        <v>33</v>
      </c>
      <c r="G2142" s="6" t="s">
        <v>34</v>
      </c>
      <c r="H2142" s="6" t="n">
        <v>2</v>
      </c>
      <c r="I2142" s="7" t="n">
        <v>59.99000168</v>
      </c>
      <c r="J2142" s="6" t="n">
        <v>4</v>
      </c>
      <c r="K2142" s="7" t="n">
        <v>239.9600067</v>
      </c>
      <c r="L2142" s="7" t="n">
        <v>21.60000038</v>
      </c>
      <c r="M2142" s="8" t="n">
        <v>0.090000004</v>
      </c>
      <c r="N2142" s="7" t="n">
        <v>100.4499969</v>
      </c>
      <c r="O2142" s="12" t="n">
        <v>1</v>
      </c>
    </row>
    <row r="2143" customFormat="false" ht="15" hidden="false" customHeight="true" outlineLevel="0" collapsed="false">
      <c r="A2143" s="6" t="n">
        <v>560</v>
      </c>
      <c r="B2143" s="6" t="s">
        <v>46</v>
      </c>
      <c r="C2143" s="6" t="s">
        <v>20</v>
      </c>
      <c r="D2143" s="6" t="s">
        <v>50</v>
      </c>
      <c r="E2143" s="6" t="s">
        <v>51</v>
      </c>
      <c r="F2143" s="6" t="s">
        <v>74</v>
      </c>
      <c r="G2143" s="6" t="s">
        <v>34</v>
      </c>
      <c r="H2143" s="6" t="n">
        <v>2</v>
      </c>
      <c r="I2143" s="7" t="n">
        <v>31.98999977</v>
      </c>
      <c r="J2143" s="6" t="n">
        <v>1</v>
      </c>
      <c r="K2143" s="7" t="n">
        <v>31.98999977</v>
      </c>
      <c r="L2143" s="7" t="n">
        <v>5.760000229</v>
      </c>
      <c r="M2143" s="8" t="n">
        <v>0.180000007</v>
      </c>
      <c r="N2143" s="7" t="n">
        <v>9.180000305</v>
      </c>
      <c r="O2143" s="12" t="n">
        <v>1</v>
      </c>
    </row>
    <row r="2144" customFormat="false" ht="15" hidden="false" customHeight="true" outlineLevel="0" collapsed="false">
      <c r="A2144" s="6" t="n">
        <v>42271</v>
      </c>
      <c r="B2144" s="6" t="s">
        <v>19</v>
      </c>
      <c r="C2144" s="6" t="s">
        <v>37</v>
      </c>
      <c r="D2144" s="6" t="s">
        <v>27</v>
      </c>
      <c r="E2144" s="6" t="s">
        <v>97</v>
      </c>
      <c r="F2144" s="6" t="s">
        <v>58</v>
      </c>
      <c r="G2144" s="6" t="s">
        <v>34</v>
      </c>
      <c r="H2144" s="6" t="n">
        <v>4</v>
      </c>
      <c r="I2144" s="7" t="n">
        <v>49.97999954</v>
      </c>
      <c r="J2144" s="6" t="n">
        <v>4</v>
      </c>
      <c r="K2144" s="7" t="n">
        <v>199.9199982</v>
      </c>
      <c r="L2144" s="7" t="n">
        <v>33.99000168</v>
      </c>
      <c r="M2144" s="8" t="n">
        <v>0.170000002</v>
      </c>
      <c r="N2144" s="7" t="n">
        <v>-33.18999863</v>
      </c>
      <c r="O2144" s="9" t="n">
        <v>0</v>
      </c>
    </row>
    <row r="2145" customFormat="false" ht="15" hidden="false" customHeight="true" outlineLevel="0" collapsed="false">
      <c r="A2145" s="6" t="n">
        <v>8285</v>
      </c>
      <c r="B2145" s="6" t="s">
        <v>19</v>
      </c>
      <c r="C2145" s="6" t="s">
        <v>20</v>
      </c>
      <c r="D2145" s="6" t="s">
        <v>50</v>
      </c>
      <c r="E2145" s="6" t="s">
        <v>51</v>
      </c>
      <c r="F2145" s="6" t="s">
        <v>78</v>
      </c>
      <c r="G2145" s="6" t="s">
        <v>34</v>
      </c>
      <c r="H2145" s="6" t="n">
        <v>4</v>
      </c>
      <c r="I2145" s="7" t="n">
        <v>25</v>
      </c>
      <c r="J2145" s="6" t="n">
        <v>1</v>
      </c>
      <c r="K2145" s="7" t="n">
        <v>25</v>
      </c>
      <c r="L2145" s="7" t="n">
        <v>3</v>
      </c>
      <c r="M2145" s="8" t="n">
        <v>0.119999997</v>
      </c>
      <c r="N2145" s="7" t="n">
        <v>3.74000001</v>
      </c>
      <c r="O2145" s="12" t="n">
        <v>1</v>
      </c>
    </row>
    <row r="2146" customFormat="false" ht="15" hidden="false" customHeight="true" outlineLevel="0" collapsed="false">
      <c r="A2146" s="6" t="n">
        <v>1350</v>
      </c>
      <c r="B2146" s="6" t="s">
        <v>19</v>
      </c>
      <c r="C2146" s="6" t="s">
        <v>20</v>
      </c>
      <c r="D2146" s="6" t="s">
        <v>50</v>
      </c>
      <c r="E2146" s="6" t="s">
        <v>63</v>
      </c>
      <c r="F2146" s="6" t="s">
        <v>33</v>
      </c>
      <c r="G2146" s="6" t="s">
        <v>34</v>
      </c>
      <c r="H2146" s="6" t="n">
        <v>4</v>
      </c>
      <c r="I2146" s="7" t="n">
        <v>59.99000168</v>
      </c>
      <c r="J2146" s="6" t="n">
        <v>4</v>
      </c>
      <c r="K2146" s="7" t="n">
        <v>239.9600067</v>
      </c>
      <c r="L2146" s="7" t="n">
        <v>43.18999863</v>
      </c>
      <c r="M2146" s="8" t="n">
        <v>0.180000007</v>
      </c>
      <c r="N2146" s="7" t="n">
        <v>71.43000031</v>
      </c>
      <c r="O2146" s="12" t="n">
        <v>1</v>
      </c>
    </row>
    <row r="2147" customFormat="false" ht="15" hidden="false" customHeight="true" outlineLevel="0" collapsed="false">
      <c r="A2147" s="6" t="n">
        <v>18690</v>
      </c>
      <c r="B2147" s="6" t="s">
        <v>19</v>
      </c>
      <c r="C2147" s="6" t="s">
        <v>37</v>
      </c>
      <c r="D2147" s="6" t="s">
        <v>21</v>
      </c>
      <c r="E2147" s="6" t="s">
        <v>22</v>
      </c>
      <c r="F2147" s="6" t="s">
        <v>57</v>
      </c>
      <c r="G2147" s="6" t="s">
        <v>24</v>
      </c>
      <c r="H2147" s="6" t="n">
        <v>4</v>
      </c>
      <c r="I2147" s="7" t="n">
        <v>50</v>
      </c>
      <c r="J2147" s="6" t="n">
        <v>3</v>
      </c>
      <c r="K2147" s="7" t="n">
        <v>150</v>
      </c>
      <c r="L2147" s="7" t="n">
        <v>4.5</v>
      </c>
      <c r="M2147" s="8" t="n">
        <v>0.029999999</v>
      </c>
      <c r="N2147" s="7" t="n">
        <v>12.51000023</v>
      </c>
      <c r="O2147" s="12" t="n">
        <v>1</v>
      </c>
    </row>
    <row r="2148" customFormat="false" ht="15" hidden="false" customHeight="true" outlineLevel="0" collapsed="false">
      <c r="A2148" s="6" t="n">
        <v>12463</v>
      </c>
      <c r="B2148" s="6" t="s">
        <v>19</v>
      </c>
      <c r="C2148" s="6" t="s">
        <v>20</v>
      </c>
      <c r="D2148" s="6" t="s">
        <v>21</v>
      </c>
      <c r="E2148" s="6" t="s">
        <v>22</v>
      </c>
      <c r="F2148" s="6" t="s">
        <v>33</v>
      </c>
      <c r="G2148" s="6" t="s">
        <v>44</v>
      </c>
      <c r="H2148" s="6" t="n">
        <v>4</v>
      </c>
      <c r="I2148" s="7" t="n">
        <v>59.99000168</v>
      </c>
      <c r="J2148" s="6" t="n">
        <v>1</v>
      </c>
      <c r="K2148" s="7" t="n">
        <v>59.99000168</v>
      </c>
      <c r="L2148" s="7" t="n">
        <v>2.400000095</v>
      </c>
      <c r="M2148" s="8" t="n">
        <v>0.039999999</v>
      </c>
      <c r="N2148" s="7" t="n">
        <v>27.63999939</v>
      </c>
      <c r="O2148" s="9" t="n">
        <v>0</v>
      </c>
    </row>
    <row r="2149" customFormat="false" ht="15" hidden="false" customHeight="true" outlineLevel="0" collapsed="false">
      <c r="A2149" s="6" t="n">
        <v>64406</v>
      </c>
      <c r="B2149" s="6" t="s">
        <v>26</v>
      </c>
      <c r="C2149" s="6" t="s">
        <v>49</v>
      </c>
      <c r="D2149" s="6" t="s">
        <v>21</v>
      </c>
      <c r="E2149" s="6" t="s">
        <v>65</v>
      </c>
      <c r="F2149" s="6" t="s">
        <v>29</v>
      </c>
      <c r="G2149" s="6" t="s">
        <v>34</v>
      </c>
      <c r="H2149" s="6" t="n">
        <v>1</v>
      </c>
      <c r="I2149" s="7" t="n">
        <v>99.98999786</v>
      </c>
      <c r="J2149" s="6" t="n">
        <v>4</v>
      </c>
      <c r="K2149" s="7" t="n">
        <v>399.9599915</v>
      </c>
      <c r="L2149" s="7" t="n">
        <v>22</v>
      </c>
      <c r="M2149" s="8" t="n">
        <v>0.059999999</v>
      </c>
      <c r="N2149" s="7" t="n">
        <v>-52.15999985</v>
      </c>
      <c r="O2149" s="12" t="n">
        <v>1</v>
      </c>
    </row>
    <row r="2150" customFormat="false" ht="15" hidden="false" customHeight="true" outlineLevel="0" collapsed="false">
      <c r="A2150" s="6" t="n">
        <v>22496</v>
      </c>
      <c r="B2150" s="6" t="s">
        <v>19</v>
      </c>
      <c r="C2150" s="6" t="s">
        <v>37</v>
      </c>
      <c r="D2150" s="6" t="s">
        <v>27</v>
      </c>
      <c r="E2150" s="6" t="s">
        <v>54</v>
      </c>
      <c r="F2150" s="6" t="s">
        <v>57</v>
      </c>
      <c r="G2150" s="6" t="s">
        <v>34</v>
      </c>
      <c r="H2150" s="6" t="n">
        <v>4</v>
      </c>
      <c r="I2150" s="7" t="n">
        <v>50</v>
      </c>
      <c r="J2150" s="6" t="n">
        <v>2</v>
      </c>
      <c r="K2150" s="7" t="n">
        <v>100</v>
      </c>
      <c r="L2150" s="7" t="n">
        <v>7</v>
      </c>
      <c r="M2150" s="8" t="n">
        <v>0.07</v>
      </c>
      <c r="N2150" s="7" t="n">
        <v>-4</v>
      </c>
      <c r="O2150" s="9" t="n">
        <v>0</v>
      </c>
    </row>
    <row r="2151" customFormat="false" ht="15" hidden="false" customHeight="true" outlineLevel="0" collapsed="false">
      <c r="A2151" s="6" t="n">
        <v>16285</v>
      </c>
      <c r="B2151" s="6" t="s">
        <v>46</v>
      </c>
      <c r="C2151" s="6" t="s">
        <v>20</v>
      </c>
      <c r="D2151" s="6" t="s">
        <v>21</v>
      </c>
      <c r="E2151" s="6" t="s">
        <v>65</v>
      </c>
      <c r="F2151" s="6" t="s">
        <v>29</v>
      </c>
      <c r="G2151" s="6" t="s">
        <v>24</v>
      </c>
      <c r="H2151" s="6" t="n">
        <v>2</v>
      </c>
      <c r="I2151" s="7" t="n">
        <v>99.98999786</v>
      </c>
      <c r="J2151" s="6" t="n">
        <v>5</v>
      </c>
      <c r="K2151" s="7" t="n">
        <v>499.9500122</v>
      </c>
      <c r="L2151" s="7" t="n">
        <v>124.9899979</v>
      </c>
      <c r="M2151" s="8" t="n">
        <v>0.25</v>
      </c>
      <c r="N2151" s="7" t="n">
        <v>-637.4400024</v>
      </c>
      <c r="O2151" s="12" t="n">
        <v>1</v>
      </c>
    </row>
    <row r="2152" customFormat="false" ht="15" hidden="false" customHeight="true" outlineLevel="0" collapsed="false">
      <c r="A2152" s="6" t="n">
        <v>42298</v>
      </c>
      <c r="B2152" s="6" t="s">
        <v>19</v>
      </c>
      <c r="C2152" s="6" t="s">
        <v>49</v>
      </c>
      <c r="D2152" s="6" t="s">
        <v>38</v>
      </c>
      <c r="E2152" s="6" t="s">
        <v>70</v>
      </c>
      <c r="F2152" s="6" t="s">
        <v>33</v>
      </c>
      <c r="G2152" s="6" t="s">
        <v>34</v>
      </c>
      <c r="H2152" s="6" t="n">
        <v>4</v>
      </c>
      <c r="I2152" s="7" t="n">
        <v>59.99000168</v>
      </c>
      <c r="J2152" s="6" t="n">
        <v>3</v>
      </c>
      <c r="K2152" s="7" t="n">
        <v>179.9700012</v>
      </c>
      <c r="L2152" s="7" t="n">
        <v>0</v>
      </c>
      <c r="M2152" s="8" t="n">
        <v>0</v>
      </c>
      <c r="N2152" s="7" t="n">
        <v>-296.9500122</v>
      </c>
      <c r="O2152" s="9" t="n">
        <v>0</v>
      </c>
    </row>
    <row r="2153" customFormat="false" ht="15" hidden="false" customHeight="true" outlineLevel="0" collapsed="false">
      <c r="A2153" s="6" t="n">
        <v>22114</v>
      </c>
      <c r="B2153" s="6" t="s">
        <v>19</v>
      </c>
      <c r="C2153" s="6" t="s">
        <v>37</v>
      </c>
      <c r="D2153" s="6" t="s">
        <v>27</v>
      </c>
      <c r="E2153" s="6" t="s">
        <v>28</v>
      </c>
      <c r="F2153" s="6" t="s">
        <v>75</v>
      </c>
      <c r="G2153" s="6" t="s">
        <v>47</v>
      </c>
      <c r="H2153" s="6" t="n">
        <v>4</v>
      </c>
      <c r="I2153" s="7" t="n">
        <v>299.980011</v>
      </c>
      <c r="J2153" s="6" t="n">
        <v>1</v>
      </c>
      <c r="K2153" s="7" t="n">
        <v>299.980011</v>
      </c>
      <c r="L2153" s="7" t="n">
        <v>16.5</v>
      </c>
      <c r="M2153" s="8" t="n">
        <v>0.059999999</v>
      </c>
      <c r="N2153" s="7" t="n">
        <v>-3.690000057</v>
      </c>
      <c r="O2153" s="12" t="n">
        <v>1</v>
      </c>
    </row>
    <row r="2154" customFormat="false" ht="15" hidden="false" customHeight="true" outlineLevel="0" collapsed="false">
      <c r="A2154" s="6" t="n">
        <v>15686</v>
      </c>
      <c r="B2154" s="6" t="s">
        <v>19</v>
      </c>
      <c r="C2154" s="6" t="s">
        <v>20</v>
      </c>
      <c r="D2154" s="6" t="s">
        <v>21</v>
      </c>
      <c r="E2154" s="6" t="s">
        <v>65</v>
      </c>
      <c r="F2154" s="6" t="s">
        <v>23</v>
      </c>
      <c r="G2154" s="6" t="s">
        <v>44</v>
      </c>
      <c r="H2154" s="6" t="n">
        <v>4</v>
      </c>
      <c r="I2154" s="7" t="n">
        <v>129.9900055</v>
      </c>
      <c r="J2154" s="6" t="n">
        <v>1</v>
      </c>
      <c r="K2154" s="7" t="n">
        <v>129.9900055</v>
      </c>
      <c r="L2154" s="7" t="n">
        <v>2.599999905</v>
      </c>
      <c r="M2154" s="8" t="n">
        <v>0.02</v>
      </c>
      <c r="N2154" s="7" t="n">
        <v>19.87000084</v>
      </c>
      <c r="O2154" s="9" t="n">
        <v>0</v>
      </c>
    </row>
    <row r="2155" customFormat="false" ht="15" hidden="false" customHeight="true" outlineLevel="0" collapsed="false">
      <c r="A2155" s="6" t="n">
        <v>16662</v>
      </c>
      <c r="B2155" s="6" t="s">
        <v>19</v>
      </c>
      <c r="C2155" s="6" t="s">
        <v>37</v>
      </c>
      <c r="D2155" s="6" t="s">
        <v>21</v>
      </c>
      <c r="E2155" s="6" t="s">
        <v>22</v>
      </c>
      <c r="F2155" s="6" t="s">
        <v>75</v>
      </c>
      <c r="G2155" s="6" t="s">
        <v>44</v>
      </c>
      <c r="H2155" s="6" t="n">
        <v>4</v>
      </c>
      <c r="I2155" s="7" t="n">
        <v>299.980011</v>
      </c>
      <c r="J2155" s="6" t="n">
        <v>1</v>
      </c>
      <c r="K2155" s="7" t="n">
        <v>299.980011</v>
      </c>
      <c r="L2155" s="7" t="n">
        <v>6</v>
      </c>
      <c r="M2155" s="8" t="n">
        <v>0.02</v>
      </c>
      <c r="N2155" s="7" t="n">
        <v>138.1699982</v>
      </c>
      <c r="O2155" s="9" t="n">
        <v>0</v>
      </c>
    </row>
    <row r="2156" customFormat="false" ht="15" hidden="false" customHeight="true" outlineLevel="0" collapsed="false">
      <c r="A2156" s="6" t="n">
        <v>10345</v>
      </c>
      <c r="B2156" s="6" t="s">
        <v>19</v>
      </c>
      <c r="C2156" s="6" t="s">
        <v>20</v>
      </c>
      <c r="D2156" s="6" t="s">
        <v>21</v>
      </c>
      <c r="E2156" s="6" t="s">
        <v>64</v>
      </c>
      <c r="F2156" s="6" t="s">
        <v>23</v>
      </c>
      <c r="G2156" s="6" t="s">
        <v>34</v>
      </c>
      <c r="H2156" s="6" t="n">
        <v>4</v>
      </c>
      <c r="I2156" s="7" t="n">
        <v>129.9900055</v>
      </c>
      <c r="J2156" s="6" t="n">
        <v>1</v>
      </c>
      <c r="K2156" s="7" t="n">
        <v>129.9900055</v>
      </c>
      <c r="L2156" s="7" t="n">
        <v>7.150000095</v>
      </c>
      <c r="M2156" s="8" t="n">
        <v>0.059999999</v>
      </c>
      <c r="N2156" s="7" t="n">
        <v>3.690000057</v>
      </c>
      <c r="O2156" s="12" t="n">
        <v>1</v>
      </c>
    </row>
    <row r="2157" customFormat="false" ht="15" hidden="false" customHeight="true" outlineLevel="0" collapsed="false">
      <c r="A2157" s="6" t="n">
        <v>381</v>
      </c>
      <c r="B2157" s="6" t="s">
        <v>19</v>
      </c>
      <c r="C2157" s="6" t="s">
        <v>20</v>
      </c>
      <c r="D2157" s="6" t="s">
        <v>50</v>
      </c>
      <c r="E2157" s="6" t="s">
        <v>63</v>
      </c>
      <c r="F2157" s="6" t="s">
        <v>100</v>
      </c>
      <c r="G2157" s="6" t="s">
        <v>34</v>
      </c>
      <c r="H2157" s="6" t="n">
        <v>4</v>
      </c>
      <c r="I2157" s="7" t="n">
        <v>19.98999977</v>
      </c>
      <c r="J2157" s="6" t="n">
        <v>5</v>
      </c>
      <c r="K2157" s="7" t="n">
        <v>99.94999695</v>
      </c>
      <c r="L2157" s="7" t="n">
        <v>4</v>
      </c>
      <c r="M2157" s="8" t="n">
        <v>0.039999999</v>
      </c>
      <c r="N2157" s="7" t="n">
        <v>7.199999809</v>
      </c>
      <c r="O2157" s="9" t="n">
        <v>0</v>
      </c>
    </row>
    <row r="2158" customFormat="false" ht="15" hidden="false" customHeight="true" outlineLevel="0" collapsed="false">
      <c r="A2158" s="6" t="n">
        <v>72351</v>
      </c>
      <c r="B2158" s="6" t="s">
        <v>19</v>
      </c>
      <c r="C2158" s="6" t="s">
        <v>20</v>
      </c>
      <c r="D2158" s="6" t="s">
        <v>27</v>
      </c>
      <c r="E2158" s="6" t="s">
        <v>28</v>
      </c>
      <c r="F2158" s="6" t="s">
        <v>111</v>
      </c>
      <c r="G2158" s="6" t="s">
        <v>34</v>
      </c>
      <c r="H2158" s="6" t="n">
        <v>4</v>
      </c>
      <c r="I2158" s="7" t="n">
        <v>293.0400085</v>
      </c>
      <c r="J2158" s="6" t="n">
        <v>1</v>
      </c>
      <c r="K2158" s="7" t="n">
        <v>293.0400085</v>
      </c>
      <c r="L2158" s="7" t="n">
        <v>46.88999939</v>
      </c>
      <c r="M2158" s="8" t="n">
        <v>0.159999996</v>
      </c>
      <c r="N2158" s="7" t="n">
        <v>55.38000107</v>
      </c>
      <c r="O2158" s="9" t="n">
        <v>0</v>
      </c>
    </row>
    <row r="2159" customFormat="false" ht="15" hidden="false" customHeight="true" outlineLevel="0" collapsed="false">
      <c r="A2159" s="6" t="n">
        <v>45972</v>
      </c>
      <c r="B2159" s="6" t="s">
        <v>19</v>
      </c>
      <c r="C2159" s="6" t="s">
        <v>20</v>
      </c>
      <c r="D2159" s="6" t="s">
        <v>21</v>
      </c>
      <c r="E2159" s="6" t="s">
        <v>66</v>
      </c>
      <c r="F2159" s="6" t="s">
        <v>71</v>
      </c>
      <c r="G2159" s="6" t="s">
        <v>34</v>
      </c>
      <c r="H2159" s="6" t="n">
        <v>4</v>
      </c>
      <c r="I2159" s="7" t="n">
        <v>199.9900055</v>
      </c>
      <c r="J2159" s="6" t="n">
        <v>1</v>
      </c>
      <c r="K2159" s="7" t="n">
        <v>199.9900055</v>
      </c>
      <c r="L2159" s="7" t="n">
        <v>18</v>
      </c>
      <c r="M2159" s="8" t="n">
        <v>0.090000004</v>
      </c>
      <c r="N2159" s="7" t="n">
        <v>50.04999924</v>
      </c>
      <c r="O2159" s="9" t="n">
        <v>0</v>
      </c>
    </row>
    <row r="2160" customFormat="false" ht="15" hidden="false" customHeight="true" outlineLevel="0" collapsed="false">
      <c r="A2160" s="6" t="n">
        <v>8764</v>
      </c>
      <c r="B2160" s="6" t="s">
        <v>46</v>
      </c>
      <c r="C2160" s="6" t="s">
        <v>49</v>
      </c>
      <c r="D2160" s="6" t="s">
        <v>50</v>
      </c>
      <c r="E2160" s="6" t="s">
        <v>51</v>
      </c>
      <c r="F2160" s="6" t="s">
        <v>23</v>
      </c>
      <c r="G2160" s="6" t="s">
        <v>44</v>
      </c>
      <c r="H2160" s="6" t="n">
        <v>2</v>
      </c>
      <c r="I2160" s="7" t="n">
        <v>129.9900055</v>
      </c>
      <c r="J2160" s="6" t="n">
        <v>1</v>
      </c>
      <c r="K2160" s="7" t="n">
        <v>129.9900055</v>
      </c>
      <c r="L2160" s="7" t="n">
        <v>23.39999962</v>
      </c>
      <c r="M2160" s="8" t="n">
        <v>0.180000007</v>
      </c>
      <c r="N2160" s="7" t="n">
        <v>28.78000069</v>
      </c>
      <c r="O2160" s="12" t="n">
        <v>1</v>
      </c>
    </row>
    <row r="2161" customFormat="false" ht="15" hidden="false" customHeight="true" outlineLevel="0" collapsed="false">
      <c r="A2161" s="6" t="n">
        <v>58634</v>
      </c>
      <c r="B2161" s="6" t="s">
        <v>19</v>
      </c>
      <c r="C2161" s="6" t="s">
        <v>49</v>
      </c>
      <c r="D2161" s="6" t="s">
        <v>50</v>
      </c>
      <c r="E2161" s="6" t="s">
        <v>51</v>
      </c>
      <c r="F2161" s="6" t="s">
        <v>58</v>
      </c>
      <c r="G2161" s="6" t="s">
        <v>34</v>
      </c>
      <c r="H2161" s="6" t="n">
        <v>4</v>
      </c>
      <c r="I2161" s="7" t="n">
        <v>49.97999954</v>
      </c>
      <c r="J2161" s="6" t="n">
        <v>2</v>
      </c>
      <c r="K2161" s="7" t="n">
        <v>99.95999908</v>
      </c>
      <c r="L2161" s="7" t="n">
        <v>5.5</v>
      </c>
      <c r="M2161" s="8" t="n">
        <v>0.059999999</v>
      </c>
      <c r="N2161" s="7" t="n">
        <v>27.38999939</v>
      </c>
      <c r="O2161" s="12" t="n">
        <v>1</v>
      </c>
    </row>
    <row r="2162" customFormat="false" ht="15" hidden="false" customHeight="true" outlineLevel="0" collapsed="false">
      <c r="A2162" s="6" t="n">
        <v>41352</v>
      </c>
      <c r="B2162" s="6" t="s">
        <v>26</v>
      </c>
      <c r="C2162" s="6" t="s">
        <v>37</v>
      </c>
      <c r="D2162" s="6" t="s">
        <v>38</v>
      </c>
      <c r="E2162" s="6" t="s">
        <v>92</v>
      </c>
      <c r="F2162" s="6" t="s">
        <v>58</v>
      </c>
      <c r="G2162" s="6" t="s">
        <v>34</v>
      </c>
      <c r="H2162" s="6" t="n">
        <v>1</v>
      </c>
      <c r="I2162" s="7" t="n">
        <v>49.97999954</v>
      </c>
      <c r="J2162" s="6" t="n">
        <v>3</v>
      </c>
      <c r="K2162" s="7" t="n">
        <v>149.9400024</v>
      </c>
      <c r="L2162" s="7" t="n">
        <v>22.48999977</v>
      </c>
      <c r="M2162" s="8" t="n">
        <v>0.150000006</v>
      </c>
      <c r="N2162" s="7" t="n">
        <v>62.45000076</v>
      </c>
      <c r="O2162" s="12" t="n">
        <v>1</v>
      </c>
    </row>
    <row r="2163" customFormat="false" ht="15" hidden="false" customHeight="true" outlineLevel="0" collapsed="false">
      <c r="A2163" s="6" t="n">
        <v>18105</v>
      </c>
      <c r="B2163" s="6" t="s">
        <v>26</v>
      </c>
      <c r="C2163" s="6" t="s">
        <v>49</v>
      </c>
      <c r="D2163" s="6" t="s">
        <v>21</v>
      </c>
      <c r="E2163" s="6" t="s">
        <v>65</v>
      </c>
      <c r="F2163" s="6" t="s">
        <v>75</v>
      </c>
      <c r="G2163" s="6" t="s">
        <v>34</v>
      </c>
      <c r="H2163" s="6" t="n">
        <v>1</v>
      </c>
      <c r="I2163" s="7" t="n">
        <v>299.980011</v>
      </c>
      <c r="J2163" s="6" t="n">
        <v>1</v>
      </c>
      <c r="K2163" s="7" t="n">
        <v>299.980011</v>
      </c>
      <c r="L2163" s="7" t="n">
        <v>21</v>
      </c>
      <c r="M2163" s="8" t="n">
        <v>0.07</v>
      </c>
      <c r="N2163" s="7" t="n">
        <v>133.9100037</v>
      </c>
      <c r="O2163" s="12" t="n">
        <v>1</v>
      </c>
    </row>
    <row r="2164" customFormat="false" ht="15" hidden="false" customHeight="true" outlineLevel="0" collapsed="false">
      <c r="A2164" s="6" t="n">
        <v>20923</v>
      </c>
      <c r="B2164" s="6" t="s">
        <v>46</v>
      </c>
      <c r="C2164" s="6" t="s">
        <v>20</v>
      </c>
      <c r="D2164" s="6" t="s">
        <v>27</v>
      </c>
      <c r="E2164" s="6" t="s">
        <v>54</v>
      </c>
      <c r="F2164" s="6" t="s">
        <v>33</v>
      </c>
      <c r="G2164" s="6" t="s">
        <v>34</v>
      </c>
      <c r="H2164" s="6" t="n">
        <v>2</v>
      </c>
      <c r="I2164" s="7" t="n">
        <v>59.99000168</v>
      </c>
      <c r="J2164" s="6" t="n">
        <v>5</v>
      </c>
      <c r="K2164" s="7" t="n">
        <v>299.9500122</v>
      </c>
      <c r="L2164" s="7" t="n">
        <v>59.99000168</v>
      </c>
      <c r="M2164" s="8" t="n">
        <v>0.200000003</v>
      </c>
      <c r="N2164" s="7" t="n">
        <v>98.37999725</v>
      </c>
      <c r="O2164" s="12" t="n">
        <v>1</v>
      </c>
    </row>
    <row r="2165" customFormat="false" ht="15" hidden="false" customHeight="true" outlineLevel="0" collapsed="false">
      <c r="A2165" s="6" t="n">
        <v>39127</v>
      </c>
      <c r="B2165" s="6" t="s">
        <v>19</v>
      </c>
      <c r="C2165" s="6" t="s">
        <v>37</v>
      </c>
      <c r="D2165" s="6" t="s">
        <v>31</v>
      </c>
      <c r="E2165" s="6" t="s">
        <v>56</v>
      </c>
      <c r="F2165" s="6" t="s">
        <v>58</v>
      </c>
      <c r="G2165" s="6" t="s">
        <v>34</v>
      </c>
      <c r="H2165" s="6" t="n">
        <v>4</v>
      </c>
      <c r="I2165" s="7" t="n">
        <v>49.97999954</v>
      </c>
      <c r="J2165" s="6" t="n">
        <v>5</v>
      </c>
      <c r="K2165" s="7" t="n">
        <v>249.8999939</v>
      </c>
      <c r="L2165" s="7" t="n">
        <v>44.97999954</v>
      </c>
      <c r="M2165" s="8" t="n">
        <v>0.180000007</v>
      </c>
      <c r="N2165" s="7" t="n">
        <v>-55.52999878</v>
      </c>
      <c r="O2165" s="9" t="n">
        <v>0</v>
      </c>
    </row>
    <row r="2166" customFormat="false" ht="15" hidden="false" customHeight="true" outlineLevel="0" collapsed="false">
      <c r="A2166" s="6" t="n">
        <v>22890</v>
      </c>
      <c r="B2166" s="6" t="s">
        <v>19</v>
      </c>
      <c r="C2166" s="6" t="s">
        <v>20</v>
      </c>
      <c r="D2166" s="6" t="s">
        <v>27</v>
      </c>
      <c r="E2166" s="6" t="s">
        <v>42</v>
      </c>
      <c r="F2166" s="6" t="s">
        <v>29</v>
      </c>
      <c r="G2166" s="6" t="s">
        <v>34</v>
      </c>
      <c r="H2166" s="6" t="n">
        <v>4</v>
      </c>
      <c r="I2166" s="7" t="n">
        <v>99.98999786</v>
      </c>
      <c r="J2166" s="6" t="n">
        <v>3</v>
      </c>
      <c r="K2166" s="7" t="n">
        <v>299.9700012</v>
      </c>
      <c r="L2166" s="7" t="n">
        <v>45</v>
      </c>
      <c r="M2166" s="8" t="n">
        <v>0.150000006</v>
      </c>
      <c r="N2166" s="7" t="n">
        <v>79.80999756</v>
      </c>
      <c r="O2166" s="12" t="n">
        <v>1</v>
      </c>
    </row>
    <row r="2167" customFormat="false" ht="15" hidden="false" customHeight="true" outlineLevel="0" collapsed="false">
      <c r="A2167" s="6" t="n">
        <v>8639</v>
      </c>
      <c r="B2167" s="6" t="s">
        <v>46</v>
      </c>
      <c r="C2167" s="6" t="s">
        <v>20</v>
      </c>
      <c r="D2167" s="6" t="s">
        <v>50</v>
      </c>
      <c r="E2167" s="6" t="s">
        <v>51</v>
      </c>
      <c r="F2167" s="6" t="s">
        <v>23</v>
      </c>
      <c r="G2167" s="6" t="s">
        <v>24</v>
      </c>
      <c r="H2167" s="6" t="n">
        <v>2</v>
      </c>
      <c r="I2167" s="7" t="n">
        <v>129.9900055</v>
      </c>
      <c r="J2167" s="6" t="n">
        <v>1</v>
      </c>
      <c r="K2167" s="7" t="n">
        <v>129.9900055</v>
      </c>
      <c r="L2167" s="7" t="n">
        <v>23.39999962</v>
      </c>
      <c r="M2167" s="8" t="n">
        <v>0.180000007</v>
      </c>
      <c r="N2167" s="7" t="n">
        <v>9.270000458</v>
      </c>
      <c r="O2167" s="12" t="n">
        <v>1</v>
      </c>
    </row>
    <row r="2168" customFormat="false" ht="15" hidden="false" customHeight="true" outlineLevel="0" collapsed="false">
      <c r="A2168" s="6" t="n">
        <v>32012</v>
      </c>
      <c r="B2168" s="6" t="s">
        <v>46</v>
      </c>
      <c r="C2168" s="6" t="s">
        <v>20</v>
      </c>
      <c r="D2168" s="6" t="s">
        <v>31</v>
      </c>
      <c r="E2168" s="6" t="s">
        <v>56</v>
      </c>
      <c r="F2168" s="6" t="s">
        <v>29</v>
      </c>
      <c r="G2168" s="6" t="s">
        <v>44</v>
      </c>
      <c r="H2168" s="6" t="n">
        <v>2</v>
      </c>
      <c r="I2168" s="7" t="n">
        <v>99.98999786</v>
      </c>
      <c r="J2168" s="6" t="n">
        <v>3</v>
      </c>
      <c r="K2168" s="7" t="n">
        <v>299.9700012</v>
      </c>
      <c r="L2168" s="7" t="n">
        <v>59.99000168</v>
      </c>
      <c r="M2168" s="8" t="n">
        <v>0.200000003</v>
      </c>
      <c r="N2168" s="7" t="n">
        <v>57.59000015</v>
      </c>
      <c r="O2168" s="12" t="n">
        <v>1</v>
      </c>
    </row>
    <row r="2169" customFormat="false" ht="15" hidden="false" customHeight="true" outlineLevel="0" collapsed="false">
      <c r="A2169" s="6" t="n">
        <v>50428</v>
      </c>
      <c r="B2169" s="6" t="s">
        <v>19</v>
      </c>
      <c r="C2169" s="6" t="s">
        <v>20</v>
      </c>
      <c r="D2169" s="6" t="s">
        <v>31</v>
      </c>
      <c r="E2169" s="6" t="s">
        <v>83</v>
      </c>
      <c r="F2169" s="6" t="s">
        <v>58</v>
      </c>
      <c r="G2169" s="6" t="s">
        <v>44</v>
      </c>
      <c r="H2169" s="6" t="n">
        <v>4</v>
      </c>
      <c r="I2169" s="7" t="n">
        <v>49.97999954</v>
      </c>
      <c r="J2169" s="6" t="n">
        <v>1</v>
      </c>
      <c r="K2169" s="7" t="n">
        <v>49.97999954</v>
      </c>
      <c r="L2169" s="7" t="n">
        <v>10</v>
      </c>
      <c r="M2169" s="8" t="n">
        <v>0.200000003</v>
      </c>
      <c r="N2169" s="7" t="n">
        <v>5</v>
      </c>
      <c r="O2169" s="9" t="n">
        <v>0</v>
      </c>
    </row>
    <row r="2170" customFormat="false" ht="15" hidden="false" customHeight="true" outlineLevel="0" collapsed="false">
      <c r="A2170" s="6" t="n">
        <v>29962</v>
      </c>
      <c r="B2170" s="6" t="s">
        <v>19</v>
      </c>
      <c r="C2170" s="6" t="s">
        <v>37</v>
      </c>
      <c r="D2170" s="6" t="s">
        <v>27</v>
      </c>
      <c r="E2170" s="6" t="s">
        <v>42</v>
      </c>
      <c r="F2170" s="6" t="s">
        <v>29</v>
      </c>
      <c r="G2170" s="6" t="s">
        <v>47</v>
      </c>
      <c r="H2170" s="6" t="n">
        <v>4</v>
      </c>
      <c r="I2170" s="7" t="n">
        <v>99.98999786</v>
      </c>
      <c r="J2170" s="6" t="n">
        <v>2</v>
      </c>
      <c r="K2170" s="7" t="n">
        <v>199.9799957</v>
      </c>
      <c r="L2170" s="7" t="n">
        <v>36</v>
      </c>
      <c r="M2170" s="8" t="n">
        <v>0.180000007</v>
      </c>
      <c r="N2170" s="7" t="n">
        <v>77.0699997</v>
      </c>
      <c r="O2170" s="9" t="n">
        <v>0</v>
      </c>
    </row>
    <row r="2171" customFormat="false" ht="15" hidden="false" customHeight="true" outlineLevel="0" collapsed="false">
      <c r="A2171" s="6" t="n">
        <v>60986</v>
      </c>
      <c r="B2171" s="6" t="s">
        <v>19</v>
      </c>
      <c r="C2171" s="6" t="s">
        <v>20</v>
      </c>
      <c r="D2171" s="6" t="s">
        <v>50</v>
      </c>
      <c r="E2171" s="6" t="s">
        <v>51</v>
      </c>
      <c r="F2171" s="6" t="s">
        <v>58</v>
      </c>
      <c r="G2171" s="6" t="s">
        <v>24</v>
      </c>
      <c r="H2171" s="6" t="n">
        <v>4</v>
      </c>
      <c r="I2171" s="7" t="n">
        <v>49.97999954</v>
      </c>
      <c r="J2171" s="6" t="n">
        <v>3</v>
      </c>
      <c r="K2171" s="7" t="n">
        <v>149.9400024</v>
      </c>
      <c r="L2171" s="7" t="n">
        <v>6</v>
      </c>
      <c r="M2171" s="8" t="n">
        <v>0.039999999</v>
      </c>
      <c r="N2171" s="7" t="n">
        <v>67.65000153</v>
      </c>
      <c r="O2171" s="9" t="n">
        <v>0</v>
      </c>
    </row>
    <row r="2172" customFormat="false" ht="15" hidden="false" customHeight="true" outlineLevel="0" collapsed="false">
      <c r="A2172" s="6" t="n">
        <v>1863</v>
      </c>
      <c r="B2172" s="6" t="s">
        <v>19</v>
      </c>
      <c r="C2172" s="6" t="s">
        <v>20</v>
      </c>
      <c r="D2172" s="6" t="s">
        <v>50</v>
      </c>
      <c r="E2172" s="6" t="s">
        <v>63</v>
      </c>
      <c r="F2172" s="6" t="s">
        <v>100</v>
      </c>
      <c r="G2172" s="6" t="s">
        <v>47</v>
      </c>
      <c r="H2172" s="6" t="n">
        <v>4</v>
      </c>
      <c r="I2172" s="7" t="n">
        <v>19.98999977</v>
      </c>
      <c r="J2172" s="6" t="n">
        <v>2</v>
      </c>
      <c r="K2172" s="7" t="n">
        <v>39.97999954</v>
      </c>
      <c r="L2172" s="7" t="n">
        <v>10</v>
      </c>
      <c r="M2172" s="8" t="n">
        <v>0.25</v>
      </c>
      <c r="N2172" s="7" t="n">
        <v>7.800000191</v>
      </c>
      <c r="O2172" s="9" t="n">
        <v>0</v>
      </c>
    </row>
    <row r="2173" customFormat="false" ht="15" hidden="false" customHeight="true" outlineLevel="0" collapsed="false">
      <c r="A2173" s="6" t="n">
        <v>22277</v>
      </c>
      <c r="B2173" s="6" t="s">
        <v>19</v>
      </c>
      <c r="C2173" s="6" t="s">
        <v>20</v>
      </c>
      <c r="D2173" s="6" t="s">
        <v>27</v>
      </c>
      <c r="E2173" s="6" t="s">
        <v>42</v>
      </c>
      <c r="F2173" s="6" t="s">
        <v>33</v>
      </c>
      <c r="G2173" s="6" t="s">
        <v>47</v>
      </c>
      <c r="H2173" s="6" t="n">
        <v>4</v>
      </c>
      <c r="I2173" s="7" t="n">
        <v>59.99000168</v>
      </c>
      <c r="J2173" s="6" t="n">
        <v>3</v>
      </c>
      <c r="K2173" s="7" t="n">
        <v>179.9700012</v>
      </c>
      <c r="L2173" s="7" t="n">
        <v>23.39999962</v>
      </c>
      <c r="M2173" s="8" t="n">
        <v>0.129999995</v>
      </c>
      <c r="N2173" s="7" t="n">
        <v>-15.65999985</v>
      </c>
      <c r="O2173" s="9" t="n">
        <v>0</v>
      </c>
    </row>
    <row r="2174" customFormat="false" ht="15" hidden="false" customHeight="true" outlineLevel="0" collapsed="false">
      <c r="A2174" s="6" t="n">
        <v>50075</v>
      </c>
      <c r="B2174" s="6" t="s">
        <v>19</v>
      </c>
      <c r="C2174" s="6" t="s">
        <v>20</v>
      </c>
      <c r="D2174" s="6" t="s">
        <v>27</v>
      </c>
      <c r="E2174" s="6" t="s">
        <v>79</v>
      </c>
      <c r="F2174" s="6" t="s">
        <v>40</v>
      </c>
      <c r="G2174" s="6" t="s">
        <v>34</v>
      </c>
      <c r="H2174" s="6" t="n">
        <v>4</v>
      </c>
      <c r="I2174" s="7" t="n">
        <v>399.980011</v>
      </c>
      <c r="J2174" s="6" t="n">
        <v>1</v>
      </c>
      <c r="K2174" s="7" t="n">
        <v>399.980011</v>
      </c>
      <c r="L2174" s="7" t="n">
        <v>22</v>
      </c>
      <c r="M2174" s="8" t="n">
        <v>0.059999999</v>
      </c>
      <c r="N2174" s="7" t="n">
        <v>98.27999878</v>
      </c>
      <c r="O2174" s="12" t="n">
        <v>1</v>
      </c>
    </row>
    <row r="2175" customFormat="false" ht="15" hidden="false" customHeight="true" outlineLevel="0" collapsed="false">
      <c r="A2175" s="6" t="n">
        <v>11199</v>
      </c>
      <c r="B2175" s="6" t="s">
        <v>19</v>
      </c>
      <c r="C2175" s="6" t="s">
        <v>37</v>
      </c>
      <c r="D2175" s="6" t="s">
        <v>21</v>
      </c>
      <c r="E2175" s="6" t="s">
        <v>65</v>
      </c>
      <c r="F2175" s="6" t="s">
        <v>29</v>
      </c>
      <c r="G2175" s="6" t="s">
        <v>34</v>
      </c>
      <c r="H2175" s="6" t="n">
        <v>4</v>
      </c>
      <c r="I2175" s="7" t="n">
        <v>99.98999786</v>
      </c>
      <c r="J2175" s="6" t="n">
        <v>2</v>
      </c>
      <c r="K2175" s="7" t="n">
        <v>199.9799957</v>
      </c>
      <c r="L2175" s="7" t="n">
        <v>26</v>
      </c>
      <c r="M2175" s="8" t="n">
        <v>0.129999995</v>
      </c>
      <c r="N2175" s="7" t="n">
        <v>83.51000214</v>
      </c>
      <c r="O2175" s="12" t="n">
        <v>1</v>
      </c>
    </row>
    <row r="2176" customFormat="false" ht="15" hidden="false" customHeight="true" outlineLevel="0" collapsed="false">
      <c r="A2176" s="6" t="n">
        <v>59824</v>
      </c>
      <c r="B2176" s="6" t="s">
        <v>19</v>
      </c>
      <c r="C2176" s="6" t="s">
        <v>37</v>
      </c>
      <c r="D2176" s="6" t="s">
        <v>50</v>
      </c>
      <c r="E2176" s="6" t="s">
        <v>51</v>
      </c>
      <c r="F2176" s="6" t="s">
        <v>73</v>
      </c>
      <c r="G2176" s="6" t="s">
        <v>34</v>
      </c>
      <c r="H2176" s="6" t="n">
        <v>4</v>
      </c>
      <c r="I2176" s="7" t="n">
        <v>39.99000168</v>
      </c>
      <c r="J2176" s="6" t="n">
        <v>1</v>
      </c>
      <c r="K2176" s="7" t="n">
        <v>39.99000168</v>
      </c>
      <c r="L2176" s="7" t="n">
        <v>6</v>
      </c>
      <c r="M2176" s="8" t="n">
        <v>0.150000006</v>
      </c>
      <c r="N2176" s="7" t="n">
        <v>-1.700000048</v>
      </c>
      <c r="O2176" s="12" t="n">
        <v>1</v>
      </c>
    </row>
    <row r="2177" customFormat="false" ht="15" hidden="false" customHeight="true" outlineLevel="0" collapsed="false">
      <c r="A2177" s="6" t="n">
        <v>45171</v>
      </c>
      <c r="B2177" s="6" t="s">
        <v>26</v>
      </c>
      <c r="C2177" s="6" t="s">
        <v>37</v>
      </c>
      <c r="D2177" s="6" t="s">
        <v>38</v>
      </c>
      <c r="E2177" s="6" t="s">
        <v>70</v>
      </c>
      <c r="F2177" s="6" t="s">
        <v>29</v>
      </c>
      <c r="G2177" s="6" t="s">
        <v>24</v>
      </c>
      <c r="H2177" s="6" t="n">
        <v>1</v>
      </c>
      <c r="I2177" s="7" t="n">
        <v>99.98999786</v>
      </c>
      <c r="J2177" s="6" t="n">
        <v>4</v>
      </c>
      <c r="K2177" s="7" t="n">
        <v>399.9599915</v>
      </c>
      <c r="L2177" s="7" t="n">
        <v>12</v>
      </c>
      <c r="M2177" s="8" t="n">
        <v>0.029999999</v>
      </c>
      <c r="N2177" s="7" t="n">
        <v>-24.44000053</v>
      </c>
      <c r="O2177" s="12" t="n">
        <v>1</v>
      </c>
    </row>
    <row r="2178" customFormat="false" ht="15" hidden="false" customHeight="true" outlineLevel="0" collapsed="false">
      <c r="A2178" s="6" t="n">
        <v>28077</v>
      </c>
      <c r="B2178" s="6" t="s">
        <v>26</v>
      </c>
      <c r="C2178" s="6" t="s">
        <v>49</v>
      </c>
      <c r="D2178" s="6" t="s">
        <v>27</v>
      </c>
      <c r="E2178" s="6" t="s">
        <v>69</v>
      </c>
      <c r="F2178" s="6" t="s">
        <v>40</v>
      </c>
      <c r="G2178" s="6" t="s">
        <v>24</v>
      </c>
      <c r="H2178" s="6" t="n">
        <v>1</v>
      </c>
      <c r="I2178" s="7" t="n">
        <v>399.980011</v>
      </c>
      <c r="J2178" s="6" t="n">
        <v>1</v>
      </c>
      <c r="K2178" s="7" t="n">
        <v>399.980011</v>
      </c>
      <c r="L2178" s="7" t="n">
        <v>60</v>
      </c>
      <c r="M2178" s="8" t="n">
        <v>0.150000006</v>
      </c>
      <c r="N2178" s="7" t="n">
        <v>-226.7700043</v>
      </c>
      <c r="O2178" s="12" t="n">
        <v>1</v>
      </c>
    </row>
    <row r="2179" customFormat="false" ht="15" hidden="false" customHeight="true" outlineLevel="0" collapsed="false">
      <c r="A2179" s="6" t="n">
        <v>6084</v>
      </c>
      <c r="B2179" s="6" t="s">
        <v>19</v>
      </c>
      <c r="C2179" s="6" t="s">
        <v>37</v>
      </c>
      <c r="D2179" s="6" t="s">
        <v>50</v>
      </c>
      <c r="E2179" s="6" t="s">
        <v>51</v>
      </c>
      <c r="F2179" s="6" t="s">
        <v>58</v>
      </c>
      <c r="G2179" s="6" t="s">
        <v>34</v>
      </c>
      <c r="H2179" s="6" t="n">
        <v>4</v>
      </c>
      <c r="I2179" s="7" t="n">
        <v>49.97999954</v>
      </c>
      <c r="J2179" s="6" t="n">
        <v>5</v>
      </c>
      <c r="K2179" s="7" t="n">
        <v>249.8999939</v>
      </c>
      <c r="L2179" s="7" t="n">
        <v>24.98999977</v>
      </c>
      <c r="M2179" s="8" t="n">
        <v>0.100000001</v>
      </c>
      <c r="N2179" s="7" t="n">
        <v>60.72999954</v>
      </c>
      <c r="O2179" s="12" t="n">
        <v>1</v>
      </c>
    </row>
    <row r="2180" customFormat="false" ht="15" hidden="false" customHeight="true" outlineLevel="0" collapsed="false">
      <c r="A2180" s="6" t="n">
        <v>50148</v>
      </c>
      <c r="B2180" s="6" t="s">
        <v>19</v>
      </c>
      <c r="C2180" s="6" t="s">
        <v>37</v>
      </c>
      <c r="D2180" s="6" t="s">
        <v>38</v>
      </c>
      <c r="E2180" s="6" t="s">
        <v>70</v>
      </c>
      <c r="F2180" s="6" t="s">
        <v>33</v>
      </c>
      <c r="G2180" s="6" t="s">
        <v>34</v>
      </c>
      <c r="H2180" s="6" t="n">
        <v>4</v>
      </c>
      <c r="I2180" s="7" t="n">
        <v>59.99000168</v>
      </c>
      <c r="J2180" s="6" t="n">
        <v>5</v>
      </c>
      <c r="K2180" s="7" t="n">
        <v>299.9500122</v>
      </c>
      <c r="L2180" s="7" t="n">
        <v>15</v>
      </c>
      <c r="M2180" s="8" t="n">
        <v>0.050000001</v>
      </c>
      <c r="N2180" s="7" t="n">
        <v>96.87999725</v>
      </c>
      <c r="O2180" s="9" t="n">
        <v>0</v>
      </c>
    </row>
    <row r="2181" customFormat="false" ht="15" hidden="false" customHeight="true" outlineLevel="0" collapsed="false">
      <c r="A2181" s="6" t="n">
        <v>39358</v>
      </c>
      <c r="B2181" s="6" t="s">
        <v>19</v>
      </c>
      <c r="C2181" s="6" t="s">
        <v>20</v>
      </c>
      <c r="D2181" s="6" t="s">
        <v>31</v>
      </c>
      <c r="E2181" s="6" t="s">
        <v>32</v>
      </c>
      <c r="F2181" s="6" t="s">
        <v>75</v>
      </c>
      <c r="G2181" s="6" t="s">
        <v>47</v>
      </c>
      <c r="H2181" s="6" t="n">
        <v>4</v>
      </c>
      <c r="I2181" s="7" t="n">
        <v>299.980011</v>
      </c>
      <c r="J2181" s="6" t="n">
        <v>1</v>
      </c>
      <c r="K2181" s="7" t="n">
        <v>299.980011</v>
      </c>
      <c r="L2181" s="7" t="n">
        <v>6</v>
      </c>
      <c r="M2181" s="8" t="n">
        <v>0.02</v>
      </c>
      <c r="N2181" s="7" t="n">
        <v>62.02999878</v>
      </c>
      <c r="O2181" s="9" t="n">
        <v>0</v>
      </c>
    </row>
    <row r="2182" customFormat="false" ht="15" hidden="false" customHeight="true" outlineLevel="0" collapsed="false">
      <c r="A2182" s="6" t="n">
        <v>33808</v>
      </c>
      <c r="B2182" s="6" t="s">
        <v>46</v>
      </c>
      <c r="C2182" s="6" t="s">
        <v>20</v>
      </c>
      <c r="D2182" s="6" t="s">
        <v>31</v>
      </c>
      <c r="E2182" s="6" t="s">
        <v>86</v>
      </c>
      <c r="F2182" s="6" t="s">
        <v>73</v>
      </c>
      <c r="G2182" s="6" t="s">
        <v>34</v>
      </c>
      <c r="H2182" s="6" t="n">
        <v>2</v>
      </c>
      <c r="I2182" s="7" t="n">
        <v>39.99000168</v>
      </c>
      <c r="J2182" s="6" t="n">
        <v>4</v>
      </c>
      <c r="K2182" s="7" t="n">
        <v>159.9600067</v>
      </c>
      <c r="L2182" s="7" t="n">
        <v>28.79000092</v>
      </c>
      <c r="M2182" s="8" t="n">
        <v>0.180000007</v>
      </c>
      <c r="N2182" s="7" t="n">
        <v>14.8199997</v>
      </c>
      <c r="O2182" s="12" t="n">
        <v>1</v>
      </c>
    </row>
    <row r="2183" customFormat="false" ht="15" hidden="false" customHeight="true" outlineLevel="0" collapsed="false">
      <c r="A2183" s="6" t="n">
        <v>47533</v>
      </c>
      <c r="B2183" s="6" t="s">
        <v>19</v>
      </c>
      <c r="C2183" s="6" t="s">
        <v>20</v>
      </c>
      <c r="D2183" s="6" t="s">
        <v>38</v>
      </c>
      <c r="E2183" s="6" t="s">
        <v>92</v>
      </c>
      <c r="F2183" s="6" t="s">
        <v>71</v>
      </c>
      <c r="G2183" s="6" t="s">
        <v>47</v>
      </c>
      <c r="H2183" s="6" t="n">
        <v>4</v>
      </c>
      <c r="I2183" s="7" t="n">
        <v>199.9900055</v>
      </c>
      <c r="J2183" s="6" t="n">
        <v>1</v>
      </c>
      <c r="K2183" s="7" t="n">
        <v>199.9900055</v>
      </c>
      <c r="L2183" s="7" t="n">
        <v>20</v>
      </c>
      <c r="M2183" s="8" t="n">
        <v>0.100000001</v>
      </c>
      <c r="N2183" s="7" t="n">
        <v>-24.84000015</v>
      </c>
      <c r="O2183" s="9" t="n">
        <v>0</v>
      </c>
    </row>
    <row r="2184" customFormat="false" ht="15" hidden="false" customHeight="true" outlineLevel="0" collapsed="false">
      <c r="A2184" s="6" t="n">
        <v>38701</v>
      </c>
      <c r="B2184" s="6" t="s">
        <v>26</v>
      </c>
      <c r="C2184" s="6" t="s">
        <v>49</v>
      </c>
      <c r="D2184" s="6" t="s">
        <v>31</v>
      </c>
      <c r="E2184" s="6" t="s">
        <v>56</v>
      </c>
      <c r="F2184" s="6" t="s">
        <v>58</v>
      </c>
      <c r="G2184" s="6" t="s">
        <v>34</v>
      </c>
      <c r="H2184" s="6" t="n">
        <v>1</v>
      </c>
      <c r="I2184" s="7" t="n">
        <v>49.97999954</v>
      </c>
      <c r="J2184" s="6" t="n">
        <v>2</v>
      </c>
      <c r="K2184" s="7" t="n">
        <v>99.95999908</v>
      </c>
      <c r="L2184" s="7" t="n">
        <v>0</v>
      </c>
      <c r="M2184" s="8" t="n">
        <v>0</v>
      </c>
      <c r="N2184" s="7" t="n">
        <v>-5</v>
      </c>
      <c r="O2184" s="12" t="n">
        <v>1</v>
      </c>
    </row>
    <row r="2185" customFormat="false" ht="15" hidden="false" customHeight="true" outlineLevel="0" collapsed="false">
      <c r="A2185" s="6" t="n">
        <v>59119</v>
      </c>
      <c r="B2185" s="6" t="s">
        <v>26</v>
      </c>
      <c r="C2185" s="6" t="s">
        <v>20</v>
      </c>
      <c r="D2185" s="6" t="s">
        <v>50</v>
      </c>
      <c r="E2185" s="6" t="s">
        <v>51</v>
      </c>
      <c r="F2185" s="6" t="s">
        <v>29</v>
      </c>
      <c r="G2185" s="6" t="s">
        <v>34</v>
      </c>
      <c r="H2185" s="6" t="n">
        <v>1</v>
      </c>
      <c r="I2185" s="7" t="n">
        <v>99.98999786</v>
      </c>
      <c r="J2185" s="6" t="n">
        <v>5</v>
      </c>
      <c r="K2185" s="7" t="n">
        <v>499.9500122</v>
      </c>
      <c r="L2185" s="7" t="n">
        <v>25</v>
      </c>
      <c r="M2185" s="8" t="n">
        <v>0.050000001</v>
      </c>
      <c r="N2185" s="7" t="n">
        <v>47.5</v>
      </c>
      <c r="O2185" s="12" t="n">
        <v>1</v>
      </c>
    </row>
    <row r="2186" customFormat="false" ht="15" hidden="false" customHeight="true" outlineLevel="0" collapsed="false">
      <c r="A2186" s="6" t="n">
        <v>56440</v>
      </c>
      <c r="B2186" s="6" t="s">
        <v>19</v>
      </c>
      <c r="C2186" s="6" t="s">
        <v>20</v>
      </c>
      <c r="D2186" s="6" t="s">
        <v>50</v>
      </c>
      <c r="E2186" s="6" t="s">
        <v>51</v>
      </c>
      <c r="F2186" s="6" t="s">
        <v>58</v>
      </c>
      <c r="G2186" s="6" t="s">
        <v>44</v>
      </c>
      <c r="H2186" s="6" t="n">
        <v>4</v>
      </c>
      <c r="I2186" s="7" t="n">
        <v>49.97999954</v>
      </c>
      <c r="J2186" s="6" t="n">
        <v>1</v>
      </c>
      <c r="K2186" s="7" t="n">
        <v>49.97999954</v>
      </c>
      <c r="L2186" s="7" t="n">
        <v>6.5</v>
      </c>
      <c r="M2186" s="8" t="n">
        <v>0.129999995</v>
      </c>
      <c r="N2186" s="7" t="n">
        <v>8.699999809</v>
      </c>
      <c r="O2186" s="12" t="n">
        <v>1</v>
      </c>
    </row>
    <row r="2187" customFormat="false" ht="15" hidden="false" customHeight="true" outlineLevel="0" collapsed="false">
      <c r="A2187" s="6" t="n">
        <v>23272</v>
      </c>
      <c r="B2187" s="6" t="s">
        <v>19</v>
      </c>
      <c r="C2187" s="6" t="s">
        <v>20</v>
      </c>
      <c r="D2187" s="6" t="s">
        <v>27</v>
      </c>
      <c r="E2187" s="6" t="s">
        <v>42</v>
      </c>
      <c r="F2187" s="6" t="s">
        <v>33</v>
      </c>
      <c r="G2187" s="6" t="s">
        <v>24</v>
      </c>
      <c r="H2187" s="6" t="n">
        <v>4</v>
      </c>
      <c r="I2187" s="7" t="n">
        <v>59.99000168</v>
      </c>
      <c r="J2187" s="6" t="n">
        <v>4</v>
      </c>
      <c r="K2187" s="7" t="n">
        <v>239.9600067</v>
      </c>
      <c r="L2187" s="7" t="n">
        <v>40.79000092</v>
      </c>
      <c r="M2187" s="8" t="n">
        <v>0.170000002</v>
      </c>
      <c r="N2187" s="7" t="n">
        <v>62.34000015</v>
      </c>
      <c r="O2187" s="9" t="n">
        <v>0</v>
      </c>
    </row>
    <row r="2188" customFormat="false" ht="15" hidden="false" customHeight="true" outlineLevel="0" collapsed="false">
      <c r="A2188" s="6" t="n">
        <v>69971</v>
      </c>
      <c r="B2188" s="6" t="s">
        <v>19</v>
      </c>
      <c r="C2188" s="6" t="s">
        <v>20</v>
      </c>
      <c r="D2188" s="6" t="s">
        <v>21</v>
      </c>
      <c r="E2188" s="6" t="s">
        <v>65</v>
      </c>
      <c r="F2188" s="6" t="s">
        <v>116</v>
      </c>
      <c r="G2188" s="6" t="s">
        <v>24</v>
      </c>
      <c r="H2188" s="6" t="n">
        <v>4</v>
      </c>
      <c r="I2188" s="7" t="n">
        <v>452.0400085</v>
      </c>
      <c r="J2188" s="6" t="n">
        <v>1</v>
      </c>
      <c r="K2188" s="7" t="n">
        <v>452.0400085</v>
      </c>
      <c r="L2188" s="7" t="n">
        <v>13.56000042</v>
      </c>
      <c r="M2188" s="8" t="n">
        <v>0.029999999</v>
      </c>
      <c r="N2188" s="7" t="n">
        <v>21.92000008</v>
      </c>
      <c r="O2188" s="9" t="n">
        <v>0</v>
      </c>
    </row>
    <row r="2189" customFormat="false" ht="15" hidden="false" customHeight="true" outlineLevel="0" collapsed="false">
      <c r="A2189" s="6" t="n">
        <v>45112</v>
      </c>
      <c r="B2189" s="6" t="s">
        <v>19</v>
      </c>
      <c r="C2189" s="6" t="s">
        <v>37</v>
      </c>
      <c r="D2189" s="6" t="s">
        <v>38</v>
      </c>
      <c r="E2189" s="6" t="s">
        <v>92</v>
      </c>
      <c r="F2189" s="6" t="s">
        <v>33</v>
      </c>
      <c r="G2189" s="6" t="s">
        <v>34</v>
      </c>
      <c r="H2189" s="6" t="n">
        <v>4</v>
      </c>
      <c r="I2189" s="7" t="n">
        <v>59.99000168</v>
      </c>
      <c r="J2189" s="6" t="n">
        <v>3</v>
      </c>
      <c r="K2189" s="7" t="n">
        <v>179.9700012</v>
      </c>
      <c r="L2189" s="7" t="n">
        <v>9</v>
      </c>
      <c r="M2189" s="8" t="n">
        <v>0.050000001</v>
      </c>
      <c r="N2189" s="7" t="n">
        <v>53.50999832</v>
      </c>
      <c r="O2189" s="9" t="n">
        <v>0</v>
      </c>
    </row>
    <row r="2190" customFormat="false" ht="15" hidden="false" customHeight="true" outlineLevel="0" collapsed="false">
      <c r="A2190" s="6" t="n">
        <v>57331</v>
      </c>
      <c r="B2190" s="6" t="s">
        <v>46</v>
      </c>
      <c r="C2190" s="6" t="s">
        <v>20</v>
      </c>
      <c r="D2190" s="6" t="s">
        <v>50</v>
      </c>
      <c r="E2190" s="6" t="s">
        <v>63</v>
      </c>
      <c r="F2190" s="6" t="s">
        <v>58</v>
      </c>
      <c r="G2190" s="6" t="s">
        <v>44</v>
      </c>
      <c r="H2190" s="6" t="n">
        <v>2</v>
      </c>
      <c r="I2190" s="7" t="n">
        <v>49.97999954</v>
      </c>
      <c r="J2190" s="6" t="n">
        <v>5</v>
      </c>
      <c r="K2190" s="7" t="n">
        <v>249.8999939</v>
      </c>
      <c r="L2190" s="7" t="n">
        <v>7.5</v>
      </c>
      <c r="M2190" s="8" t="n">
        <v>0.029999999</v>
      </c>
      <c r="N2190" s="7" t="n">
        <v>-27.38999939</v>
      </c>
      <c r="O2190" s="9" t="n">
        <v>0</v>
      </c>
    </row>
    <row r="2191" customFormat="false" ht="15" hidden="false" customHeight="true" outlineLevel="0" collapsed="false">
      <c r="A2191" s="6" t="n">
        <v>64289</v>
      </c>
      <c r="B2191" s="6" t="s">
        <v>19</v>
      </c>
      <c r="C2191" s="6" t="s">
        <v>20</v>
      </c>
      <c r="D2191" s="6" t="s">
        <v>21</v>
      </c>
      <c r="E2191" s="6" t="s">
        <v>22</v>
      </c>
      <c r="F2191" s="6" t="s">
        <v>57</v>
      </c>
      <c r="G2191" s="6" t="s">
        <v>34</v>
      </c>
      <c r="H2191" s="6" t="n">
        <v>4</v>
      </c>
      <c r="I2191" s="7" t="n">
        <v>50</v>
      </c>
      <c r="J2191" s="6" t="n">
        <v>1</v>
      </c>
      <c r="K2191" s="7" t="n">
        <v>50</v>
      </c>
      <c r="L2191" s="7" t="n">
        <v>0.5</v>
      </c>
      <c r="M2191" s="8" t="n">
        <v>0.01</v>
      </c>
      <c r="N2191" s="7" t="n">
        <v>24.26000023</v>
      </c>
      <c r="O2191" s="12" t="n">
        <v>1</v>
      </c>
    </row>
    <row r="2192" customFormat="false" ht="15" hidden="false" customHeight="true" outlineLevel="0" collapsed="false">
      <c r="A2192" s="6" t="n">
        <v>63011</v>
      </c>
      <c r="B2192" s="6" t="s">
        <v>36</v>
      </c>
      <c r="C2192" s="6" t="s">
        <v>49</v>
      </c>
      <c r="D2192" s="6" t="s">
        <v>21</v>
      </c>
      <c r="E2192" s="6" t="s">
        <v>64</v>
      </c>
      <c r="F2192" s="6" t="s">
        <v>73</v>
      </c>
      <c r="G2192" s="6" t="s">
        <v>24</v>
      </c>
      <c r="H2192" s="6" t="n">
        <v>0</v>
      </c>
      <c r="I2192" s="7" t="n">
        <v>39.99000168</v>
      </c>
      <c r="J2192" s="6" t="n">
        <v>4</v>
      </c>
      <c r="K2192" s="7" t="n">
        <v>159.9600067</v>
      </c>
      <c r="L2192" s="7" t="n">
        <v>20.79000092</v>
      </c>
      <c r="M2192" s="8" t="n">
        <v>0.129999995</v>
      </c>
      <c r="N2192" s="7" t="n">
        <v>-20.87000084</v>
      </c>
      <c r="O2192" s="12" t="n">
        <v>1</v>
      </c>
    </row>
    <row r="2193" customFormat="false" ht="15" hidden="false" customHeight="true" outlineLevel="0" collapsed="false">
      <c r="A2193" s="6" t="n">
        <v>61172</v>
      </c>
      <c r="B2193" s="6" t="s">
        <v>19</v>
      </c>
      <c r="C2193" s="6" t="s">
        <v>20</v>
      </c>
      <c r="D2193" s="6" t="s">
        <v>50</v>
      </c>
      <c r="E2193" s="6" t="s">
        <v>72</v>
      </c>
      <c r="F2193" s="6" t="s">
        <v>23</v>
      </c>
      <c r="G2193" s="6" t="s">
        <v>24</v>
      </c>
      <c r="H2193" s="6" t="n">
        <v>4</v>
      </c>
      <c r="I2193" s="7" t="n">
        <v>129.9900055</v>
      </c>
      <c r="J2193" s="6" t="n">
        <v>1</v>
      </c>
      <c r="K2193" s="7" t="n">
        <v>129.9900055</v>
      </c>
      <c r="L2193" s="7" t="n">
        <v>0</v>
      </c>
      <c r="M2193" s="8" t="n">
        <v>0</v>
      </c>
      <c r="N2193" s="7" t="n">
        <v>35.09999847</v>
      </c>
      <c r="O2193" s="9" t="n">
        <v>0</v>
      </c>
    </row>
    <row r="2194" customFormat="false" ht="15" hidden="false" customHeight="true" outlineLevel="0" collapsed="false">
      <c r="A2194" s="6" t="n">
        <v>61588</v>
      </c>
      <c r="B2194" s="6" t="s">
        <v>19</v>
      </c>
      <c r="C2194" s="6" t="s">
        <v>37</v>
      </c>
      <c r="D2194" s="6" t="s">
        <v>21</v>
      </c>
      <c r="E2194" s="6" t="s">
        <v>64</v>
      </c>
      <c r="F2194" s="6" t="s">
        <v>40</v>
      </c>
      <c r="G2194" s="6" t="s">
        <v>44</v>
      </c>
      <c r="H2194" s="6" t="n">
        <v>4</v>
      </c>
      <c r="I2194" s="7" t="n">
        <v>399.980011</v>
      </c>
      <c r="J2194" s="6" t="n">
        <v>1</v>
      </c>
      <c r="K2194" s="7" t="n">
        <v>399.980011</v>
      </c>
      <c r="L2194" s="7" t="n">
        <v>60</v>
      </c>
      <c r="M2194" s="8" t="n">
        <v>0.150000006</v>
      </c>
      <c r="N2194" s="7" t="n">
        <v>108.7900009</v>
      </c>
      <c r="O2194" s="9" t="n">
        <v>0</v>
      </c>
    </row>
    <row r="2195" customFormat="false" ht="15" hidden="false" customHeight="true" outlineLevel="0" collapsed="false">
      <c r="A2195" s="6" t="n">
        <v>31637</v>
      </c>
      <c r="B2195" s="6" t="s">
        <v>19</v>
      </c>
      <c r="C2195" s="6" t="s">
        <v>20</v>
      </c>
      <c r="D2195" s="6" t="s">
        <v>31</v>
      </c>
      <c r="E2195" s="6" t="s">
        <v>32</v>
      </c>
      <c r="F2195" s="6" t="s">
        <v>40</v>
      </c>
      <c r="G2195" s="6" t="s">
        <v>47</v>
      </c>
      <c r="H2195" s="6" t="n">
        <v>4</v>
      </c>
      <c r="I2195" s="7" t="n">
        <v>399.980011</v>
      </c>
      <c r="J2195" s="6" t="n">
        <v>1</v>
      </c>
      <c r="K2195" s="7" t="n">
        <v>399.980011</v>
      </c>
      <c r="L2195" s="7" t="n">
        <v>40</v>
      </c>
      <c r="M2195" s="8" t="n">
        <v>0.100000001</v>
      </c>
      <c r="N2195" s="7" t="n">
        <v>176.3899994</v>
      </c>
      <c r="O2195" s="9" t="n">
        <v>0</v>
      </c>
    </row>
    <row r="2196" customFormat="false" ht="15" hidden="false" customHeight="true" outlineLevel="0" collapsed="false">
      <c r="A2196" s="6" t="n">
        <v>62245</v>
      </c>
      <c r="B2196" s="6" t="s">
        <v>26</v>
      </c>
      <c r="C2196" s="6" t="s">
        <v>20</v>
      </c>
      <c r="D2196" s="6" t="s">
        <v>21</v>
      </c>
      <c r="E2196" s="6" t="s">
        <v>64</v>
      </c>
      <c r="F2196" s="6" t="s">
        <v>23</v>
      </c>
      <c r="G2196" s="6" t="s">
        <v>44</v>
      </c>
      <c r="H2196" s="6" t="n">
        <v>1</v>
      </c>
      <c r="I2196" s="7" t="n">
        <v>129.9900055</v>
      </c>
      <c r="J2196" s="6" t="n">
        <v>1</v>
      </c>
      <c r="K2196" s="7" t="n">
        <v>129.9900055</v>
      </c>
      <c r="L2196" s="7" t="n">
        <v>23.39999962</v>
      </c>
      <c r="M2196" s="8" t="n">
        <v>0.180000007</v>
      </c>
      <c r="N2196" s="7" t="n">
        <v>36.02999878</v>
      </c>
      <c r="O2196" s="12" t="n">
        <v>1</v>
      </c>
    </row>
    <row r="2197" customFormat="false" ht="15" hidden="false" customHeight="true" outlineLevel="0" collapsed="false">
      <c r="A2197" s="6" t="n">
        <v>44307</v>
      </c>
      <c r="B2197" s="6" t="s">
        <v>19</v>
      </c>
      <c r="C2197" s="6" t="s">
        <v>37</v>
      </c>
      <c r="D2197" s="6" t="s">
        <v>38</v>
      </c>
      <c r="E2197" s="6" t="s">
        <v>39</v>
      </c>
      <c r="F2197" s="6" t="s">
        <v>29</v>
      </c>
      <c r="G2197" s="6" t="s">
        <v>34</v>
      </c>
      <c r="H2197" s="6" t="n">
        <v>4</v>
      </c>
      <c r="I2197" s="7" t="n">
        <v>99.98999786</v>
      </c>
      <c r="J2197" s="6" t="n">
        <v>3</v>
      </c>
      <c r="K2197" s="7" t="n">
        <v>299.9700012</v>
      </c>
      <c r="L2197" s="7" t="n">
        <v>0</v>
      </c>
      <c r="M2197" s="8" t="n">
        <v>0</v>
      </c>
      <c r="N2197" s="7" t="n">
        <v>93.88999939</v>
      </c>
      <c r="O2197" s="9" t="n">
        <v>0</v>
      </c>
    </row>
    <row r="2198" customFormat="false" ht="15" hidden="false" customHeight="true" outlineLevel="0" collapsed="false">
      <c r="A2198" s="6" t="n">
        <v>3109</v>
      </c>
      <c r="B2198" s="6" t="s">
        <v>19</v>
      </c>
      <c r="C2198" s="6" t="s">
        <v>37</v>
      </c>
      <c r="D2198" s="6" t="s">
        <v>50</v>
      </c>
      <c r="E2198" s="6" t="s">
        <v>72</v>
      </c>
      <c r="F2198" s="6" t="s">
        <v>33</v>
      </c>
      <c r="G2198" s="6" t="s">
        <v>44</v>
      </c>
      <c r="H2198" s="6" t="n">
        <v>4</v>
      </c>
      <c r="I2198" s="7" t="n">
        <v>59.99000168</v>
      </c>
      <c r="J2198" s="6" t="n">
        <v>4</v>
      </c>
      <c r="K2198" s="7" t="n">
        <v>239.9600067</v>
      </c>
      <c r="L2198" s="7" t="n">
        <v>43.18999863</v>
      </c>
      <c r="M2198" s="8" t="n">
        <v>0.180000007</v>
      </c>
      <c r="N2198" s="7" t="n">
        <v>19.68000031</v>
      </c>
      <c r="O2198" s="12" t="n">
        <v>1</v>
      </c>
    </row>
    <row r="2199" customFormat="false" ht="15" hidden="false" customHeight="true" outlineLevel="0" collapsed="false">
      <c r="A2199" s="6" t="n">
        <v>65026</v>
      </c>
      <c r="B2199" s="6" t="s">
        <v>19</v>
      </c>
      <c r="C2199" s="6" t="s">
        <v>20</v>
      </c>
      <c r="D2199" s="6" t="s">
        <v>21</v>
      </c>
      <c r="E2199" s="6" t="s">
        <v>64</v>
      </c>
      <c r="F2199" s="6" t="s">
        <v>57</v>
      </c>
      <c r="G2199" s="6" t="s">
        <v>47</v>
      </c>
      <c r="H2199" s="6" t="n">
        <v>4</v>
      </c>
      <c r="I2199" s="7" t="n">
        <v>50</v>
      </c>
      <c r="J2199" s="6" t="n">
        <v>1</v>
      </c>
      <c r="K2199" s="7" t="n">
        <v>50</v>
      </c>
      <c r="L2199" s="7" t="n">
        <v>7.5</v>
      </c>
      <c r="M2199" s="8" t="n">
        <v>0.150000006</v>
      </c>
      <c r="N2199" s="7" t="n">
        <v>16.14999962</v>
      </c>
      <c r="O2199" s="9" t="n">
        <v>0</v>
      </c>
    </row>
    <row r="2200" customFormat="false" ht="15" hidden="false" customHeight="true" outlineLevel="0" collapsed="false">
      <c r="A2200" s="6" t="n">
        <v>27077</v>
      </c>
      <c r="B2200" s="6" t="s">
        <v>19</v>
      </c>
      <c r="C2200" s="6" t="s">
        <v>37</v>
      </c>
      <c r="D2200" s="6" t="s">
        <v>27</v>
      </c>
      <c r="E2200" s="6" t="s">
        <v>42</v>
      </c>
      <c r="F2200" s="6" t="s">
        <v>71</v>
      </c>
      <c r="G2200" s="6" t="s">
        <v>24</v>
      </c>
      <c r="H2200" s="6" t="n">
        <v>4</v>
      </c>
      <c r="I2200" s="7" t="n">
        <v>199.9900055</v>
      </c>
      <c r="J2200" s="6" t="n">
        <v>1</v>
      </c>
      <c r="K2200" s="7" t="n">
        <v>199.9900055</v>
      </c>
      <c r="L2200" s="7" t="n">
        <v>0</v>
      </c>
      <c r="M2200" s="8" t="n">
        <v>0</v>
      </c>
      <c r="N2200" s="7" t="n">
        <v>90</v>
      </c>
      <c r="O2200" s="9" t="n">
        <v>0</v>
      </c>
    </row>
    <row r="2201" customFormat="false" ht="15" hidden="false" customHeight="true" outlineLevel="0" collapsed="false">
      <c r="A2201" s="6" t="n">
        <v>30447</v>
      </c>
      <c r="B2201" s="6" t="s">
        <v>19</v>
      </c>
      <c r="C2201" s="6" t="s">
        <v>49</v>
      </c>
      <c r="D2201" s="6" t="s">
        <v>27</v>
      </c>
      <c r="E2201" s="6" t="s">
        <v>42</v>
      </c>
      <c r="F2201" s="6" t="s">
        <v>75</v>
      </c>
      <c r="G2201" s="6" t="s">
        <v>34</v>
      </c>
      <c r="H2201" s="6" t="n">
        <v>4</v>
      </c>
      <c r="I2201" s="7" t="n">
        <v>299.980011</v>
      </c>
      <c r="J2201" s="6" t="n">
        <v>1</v>
      </c>
      <c r="K2201" s="7" t="n">
        <v>299.980011</v>
      </c>
      <c r="L2201" s="7" t="n">
        <v>16.5</v>
      </c>
      <c r="M2201" s="8" t="n">
        <v>0.059999999</v>
      </c>
      <c r="N2201" s="7" t="n">
        <v>138.9100037</v>
      </c>
      <c r="O2201" s="9" t="n">
        <v>0</v>
      </c>
    </row>
    <row r="2202" customFormat="false" ht="15" hidden="false" customHeight="true" outlineLevel="0" collapsed="false">
      <c r="A2202" s="6" t="n">
        <v>47541</v>
      </c>
      <c r="B2202" s="6" t="s">
        <v>19</v>
      </c>
      <c r="C2202" s="6" t="s">
        <v>20</v>
      </c>
      <c r="D2202" s="6" t="s">
        <v>27</v>
      </c>
      <c r="E2202" s="6" t="s">
        <v>79</v>
      </c>
      <c r="F2202" s="6" t="s">
        <v>75</v>
      </c>
      <c r="G2202" s="6" t="s">
        <v>44</v>
      </c>
      <c r="H2202" s="6" t="n">
        <v>4</v>
      </c>
      <c r="I2202" s="7" t="n">
        <v>299.980011</v>
      </c>
      <c r="J2202" s="6" t="n">
        <v>1</v>
      </c>
      <c r="K2202" s="7" t="n">
        <v>299.980011</v>
      </c>
      <c r="L2202" s="7" t="n">
        <v>48</v>
      </c>
      <c r="M2202" s="8" t="n">
        <v>0.159999996</v>
      </c>
      <c r="N2202" s="7" t="n">
        <v>28.46999931</v>
      </c>
      <c r="O2202" s="9" t="n">
        <v>0</v>
      </c>
    </row>
    <row r="2203" customFormat="false" ht="15" hidden="false" customHeight="true" outlineLevel="0" collapsed="false">
      <c r="A2203" s="6" t="n">
        <v>68808</v>
      </c>
      <c r="B2203" s="6" t="s">
        <v>19</v>
      </c>
      <c r="C2203" s="6" t="s">
        <v>37</v>
      </c>
      <c r="D2203" s="6" t="s">
        <v>21</v>
      </c>
      <c r="E2203" s="6" t="s">
        <v>64</v>
      </c>
      <c r="F2203" s="6" t="s">
        <v>58</v>
      </c>
      <c r="G2203" s="6" t="s">
        <v>24</v>
      </c>
      <c r="H2203" s="6" t="n">
        <v>4</v>
      </c>
      <c r="I2203" s="7" t="n">
        <v>49.97999954</v>
      </c>
      <c r="J2203" s="6" t="n">
        <v>1</v>
      </c>
      <c r="K2203" s="7" t="n">
        <v>49.97999954</v>
      </c>
      <c r="L2203" s="7" t="n">
        <v>0</v>
      </c>
      <c r="M2203" s="8" t="n">
        <v>0</v>
      </c>
      <c r="N2203" s="7" t="n">
        <v>17.48999977</v>
      </c>
      <c r="O2203" s="9" t="n">
        <v>0</v>
      </c>
    </row>
    <row r="2204" customFormat="false" ht="15" hidden="false" customHeight="true" outlineLevel="0" collapsed="false">
      <c r="A2204" s="6" t="n">
        <v>26236</v>
      </c>
      <c r="B2204" s="6" t="s">
        <v>46</v>
      </c>
      <c r="C2204" s="6" t="s">
        <v>37</v>
      </c>
      <c r="D2204" s="6" t="s">
        <v>27</v>
      </c>
      <c r="E2204" s="6" t="s">
        <v>28</v>
      </c>
      <c r="F2204" s="6" t="s">
        <v>29</v>
      </c>
      <c r="G2204" s="6" t="s">
        <v>34</v>
      </c>
      <c r="H2204" s="6" t="n">
        <v>2</v>
      </c>
      <c r="I2204" s="7" t="n">
        <v>99.98999786</v>
      </c>
      <c r="J2204" s="6" t="n">
        <v>5</v>
      </c>
      <c r="K2204" s="7" t="n">
        <v>499.9500122</v>
      </c>
      <c r="L2204" s="7" t="n">
        <v>15</v>
      </c>
      <c r="M2204" s="8" t="n">
        <v>0.029999999</v>
      </c>
      <c r="N2204" s="7" t="n">
        <v>145.4900055</v>
      </c>
      <c r="O2204" s="9" t="n">
        <v>0</v>
      </c>
    </row>
    <row r="2205" customFormat="false" ht="15" hidden="false" customHeight="true" outlineLevel="0" collapsed="false">
      <c r="A2205" s="6" t="n">
        <v>5657</v>
      </c>
      <c r="B2205" s="6" t="s">
        <v>26</v>
      </c>
      <c r="C2205" s="6" t="s">
        <v>37</v>
      </c>
      <c r="D2205" s="6" t="s">
        <v>50</v>
      </c>
      <c r="E2205" s="6" t="s">
        <v>63</v>
      </c>
      <c r="F2205" s="6" t="s">
        <v>29</v>
      </c>
      <c r="G2205" s="6" t="s">
        <v>47</v>
      </c>
      <c r="H2205" s="6" t="n">
        <v>1</v>
      </c>
      <c r="I2205" s="7" t="n">
        <v>99.98999786</v>
      </c>
      <c r="J2205" s="6" t="n">
        <v>3</v>
      </c>
      <c r="K2205" s="7" t="n">
        <v>299.9700012</v>
      </c>
      <c r="L2205" s="7" t="n">
        <v>45</v>
      </c>
      <c r="M2205" s="8" t="n">
        <v>0.150000006</v>
      </c>
      <c r="N2205" s="7" t="n">
        <v>7.650000095</v>
      </c>
      <c r="O2205" s="12" t="n">
        <v>1</v>
      </c>
    </row>
    <row r="2206" customFormat="false" ht="15" hidden="false" customHeight="true" outlineLevel="0" collapsed="false">
      <c r="A2206" s="6" t="n">
        <v>73641</v>
      </c>
      <c r="B2206" s="6" t="s">
        <v>19</v>
      </c>
      <c r="C2206" s="6" t="s">
        <v>49</v>
      </c>
      <c r="D2206" s="6" t="s">
        <v>27</v>
      </c>
      <c r="E2206" s="6" t="s">
        <v>42</v>
      </c>
      <c r="F2206" s="6" t="s">
        <v>76</v>
      </c>
      <c r="G2206" s="6" t="s">
        <v>24</v>
      </c>
      <c r="H2206" s="6" t="n">
        <v>4</v>
      </c>
      <c r="I2206" s="7" t="n">
        <v>39.75</v>
      </c>
      <c r="J2206" s="6" t="n">
        <v>1</v>
      </c>
      <c r="K2206" s="7" t="n">
        <v>39.75</v>
      </c>
      <c r="L2206" s="7" t="n">
        <v>7.159999847</v>
      </c>
      <c r="M2206" s="8" t="n">
        <v>0.180000007</v>
      </c>
      <c r="N2206" s="7" t="n">
        <v>8.470000267</v>
      </c>
      <c r="O2206" s="9" t="n">
        <v>0</v>
      </c>
    </row>
    <row r="2207" customFormat="false" ht="15" hidden="false" customHeight="true" outlineLevel="0" collapsed="false">
      <c r="A2207" s="6" t="n">
        <v>7108</v>
      </c>
      <c r="B2207" s="6" t="s">
        <v>19</v>
      </c>
      <c r="C2207" s="6" t="s">
        <v>20</v>
      </c>
      <c r="D2207" s="6" t="s">
        <v>50</v>
      </c>
      <c r="E2207" s="6" t="s">
        <v>51</v>
      </c>
      <c r="F2207" s="6" t="s">
        <v>57</v>
      </c>
      <c r="G2207" s="6" t="s">
        <v>24</v>
      </c>
      <c r="H2207" s="6" t="n">
        <v>4</v>
      </c>
      <c r="I2207" s="7" t="n">
        <v>50</v>
      </c>
      <c r="J2207" s="6" t="n">
        <v>1</v>
      </c>
      <c r="K2207" s="7" t="n">
        <v>50</v>
      </c>
      <c r="L2207" s="7" t="n">
        <v>6.5</v>
      </c>
      <c r="M2207" s="8" t="n">
        <v>0.129999995</v>
      </c>
      <c r="N2207" s="7" t="n">
        <v>4.920000076</v>
      </c>
      <c r="O2207" s="9" t="n">
        <v>0</v>
      </c>
    </row>
    <row r="2208" customFormat="false" ht="15" hidden="false" customHeight="true" outlineLevel="0" collapsed="false">
      <c r="A2208" s="6" t="n">
        <v>51086</v>
      </c>
      <c r="B2208" s="6" t="s">
        <v>46</v>
      </c>
      <c r="C2208" s="6" t="s">
        <v>20</v>
      </c>
      <c r="D2208" s="6" t="s">
        <v>38</v>
      </c>
      <c r="E2208" s="6" t="s">
        <v>92</v>
      </c>
      <c r="F2208" s="6" t="s">
        <v>57</v>
      </c>
      <c r="G2208" s="6" t="s">
        <v>47</v>
      </c>
      <c r="H2208" s="6" t="n">
        <v>2</v>
      </c>
      <c r="I2208" s="7" t="n">
        <v>50</v>
      </c>
      <c r="J2208" s="6" t="n">
        <v>2</v>
      </c>
      <c r="K2208" s="7" t="n">
        <v>100</v>
      </c>
      <c r="L2208" s="7" t="n">
        <v>4</v>
      </c>
      <c r="M2208" s="8" t="n">
        <v>0.039999999</v>
      </c>
      <c r="N2208" s="7" t="n">
        <v>19.20000076</v>
      </c>
      <c r="O2208" s="9" t="n">
        <v>0</v>
      </c>
    </row>
    <row r="2209" customFormat="false" ht="15" hidden="false" customHeight="true" outlineLevel="0" collapsed="false">
      <c r="A2209" s="6" t="n">
        <v>29101</v>
      </c>
      <c r="B2209" s="6" t="s">
        <v>46</v>
      </c>
      <c r="C2209" s="6" t="s">
        <v>20</v>
      </c>
      <c r="D2209" s="6" t="s">
        <v>27</v>
      </c>
      <c r="E2209" s="6" t="s">
        <v>28</v>
      </c>
      <c r="F2209" s="6" t="s">
        <v>71</v>
      </c>
      <c r="G2209" s="6" t="s">
        <v>34</v>
      </c>
      <c r="H2209" s="6" t="n">
        <v>2</v>
      </c>
      <c r="I2209" s="7" t="n">
        <v>199.9900055</v>
      </c>
      <c r="J2209" s="6" t="n">
        <v>1</v>
      </c>
      <c r="K2209" s="7" t="n">
        <v>199.9900055</v>
      </c>
      <c r="L2209" s="7" t="n">
        <v>24</v>
      </c>
      <c r="M2209" s="8" t="n">
        <v>0.119999997</v>
      </c>
      <c r="N2209" s="7" t="n">
        <v>47.52000046</v>
      </c>
      <c r="O2209" s="9" t="n">
        <v>0</v>
      </c>
    </row>
    <row r="2210" customFormat="false" ht="15" hidden="false" customHeight="true" outlineLevel="0" collapsed="false">
      <c r="A2210" s="6" t="n">
        <v>23083</v>
      </c>
      <c r="B2210" s="6" t="s">
        <v>19</v>
      </c>
      <c r="C2210" s="6" t="s">
        <v>37</v>
      </c>
      <c r="D2210" s="6" t="s">
        <v>27</v>
      </c>
      <c r="E2210" s="6" t="s">
        <v>28</v>
      </c>
      <c r="F2210" s="6" t="s">
        <v>33</v>
      </c>
      <c r="G2210" s="6" t="s">
        <v>34</v>
      </c>
      <c r="H2210" s="6" t="n">
        <v>4</v>
      </c>
      <c r="I2210" s="7" t="n">
        <v>59.99000168</v>
      </c>
      <c r="J2210" s="6" t="n">
        <v>3</v>
      </c>
      <c r="K2210" s="7" t="n">
        <v>179.9700012</v>
      </c>
      <c r="L2210" s="7" t="n">
        <v>21.60000038</v>
      </c>
      <c r="M2210" s="8" t="n">
        <v>0.119999997</v>
      </c>
      <c r="N2210" s="7" t="n">
        <v>61.77000046</v>
      </c>
      <c r="O2210" s="9" t="n">
        <v>0</v>
      </c>
    </row>
    <row r="2211" customFormat="false" ht="15" hidden="false" customHeight="true" outlineLevel="0" collapsed="false">
      <c r="A2211" s="6" t="n">
        <v>45485</v>
      </c>
      <c r="B2211" s="6" t="s">
        <v>19</v>
      </c>
      <c r="C2211" s="6" t="s">
        <v>49</v>
      </c>
      <c r="D2211" s="6" t="s">
        <v>38</v>
      </c>
      <c r="E2211" s="6" t="s">
        <v>39</v>
      </c>
      <c r="F2211" s="6" t="s">
        <v>33</v>
      </c>
      <c r="G2211" s="6" t="s">
        <v>44</v>
      </c>
      <c r="H2211" s="6" t="n">
        <v>4</v>
      </c>
      <c r="I2211" s="7" t="n">
        <v>59.99000168</v>
      </c>
      <c r="J2211" s="6" t="n">
        <v>5</v>
      </c>
      <c r="K2211" s="7" t="n">
        <v>299.9500122</v>
      </c>
      <c r="L2211" s="7" t="n">
        <v>47.99000168</v>
      </c>
      <c r="M2211" s="8" t="n">
        <v>0.159999996</v>
      </c>
      <c r="N2211" s="7" t="n">
        <v>98.26000214</v>
      </c>
      <c r="O2211" s="12" t="n">
        <v>1</v>
      </c>
    </row>
    <row r="2212" customFormat="false" ht="15" hidden="false" customHeight="true" outlineLevel="0" collapsed="false">
      <c r="A2212" s="6" t="n">
        <v>76425</v>
      </c>
      <c r="B2212" s="6" t="s">
        <v>19</v>
      </c>
      <c r="C2212" s="6" t="s">
        <v>20</v>
      </c>
      <c r="D2212" s="6" t="s">
        <v>27</v>
      </c>
      <c r="E2212" s="6" t="s">
        <v>28</v>
      </c>
      <c r="F2212" s="6" t="s">
        <v>76</v>
      </c>
      <c r="G2212" s="6" t="s">
        <v>34</v>
      </c>
      <c r="H2212" s="6" t="n">
        <v>4</v>
      </c>
      <c r="I2212" s="7" t="n">
        <v>39.75</v>
      </c>
      <c r="J2212" s="6" t="n">
        <v>1</v>
      </c>
      <c r="K2212" s="7" t="n">
        <v>39.75</v>
      </c>
      <c r="L2212" s="7" t="n">
        <v>6.360000134</v>
      </c>
      <c r="M2212" s="8" t="n">
        <v>0.159999996</v>
      </c>
      <c r="N2212" s="7" t="n">
        <v>-8.350000381</v>
      </c>
      <c r="O2212" s="12" t="n">
        <v>1</v>
      </c>
    </row>
    <row r="2213" customFormat="false" ht="15" hidden="false" customHeight="true" outlineLevel="0" collapsed="false">
      <c r="A2213" s="6" t="n">
        <v>46760</v>
      </c>
      <c r="B2213" s="6" t="s">
        <v>26</v>
      </c>
      <c r="C2213" s="6" t="s">
        <v>20</v>
      </c>
      <c r="D2213" s="6" t="s">
        <v>21</v>
      </c>
      <c r="E2213" s="6" t="s">
        <v>66</v>
      </c>
      <c r="F2213" s="6" t="s">
        <v>40</v>
      </c>
      <c r="G2213" s="6" t="s">
        <v>34</v>
      </c>
      <c r="H2213" s="6" t="n">
        <v>1</v>
      </c>
      <c r="I2213" s="7" t="n">
        <v>399.980011</v>
      </c>
      <c r="J2213" s="6" t="n">
        <v>1</v>
      </c>
      <c r="K2213" s="7" t="n">
        <v>399.980011</v>
      </c>
      <c r="L2213" s="7" t="n">
        <v>64</v>
      </c>
      <c r="M2213" s="8" t="n">
        <v>0.159999996</v>
      </c>
      <c r="N2213" s="7" t="n">
        <v>25.20000076</v>
      </c>
      <c r="O2213" s="12" t="n">
        <v>1</v>
      </c>
    </row>
    <row r="2214" customFormat="false" ht="15" hidden="false" customHeight="true" outlineLevel="0" collapsed="false">
      <c r="A2214" s="6" t="n">
        <v>71097</v>
      </c>
      <c r="B2214" s="6" t="s">
        <v>19</v>
      </c>
      <c r="C2214" s="6" t="s">
        <v>37</v>
      </c>
      <c r="D2214" s="6" t="s">
        <v>21</v>
      </c>
      <c r="E2214" s="6" t="s">
        <v>64</v>
      </c>
      <c r="F2214" s="6" t="s">
        <v>91</v>
      </c>
      <c r="G2214" s="6" t="s">
        <v>34</v>
      </c>
      <c r="H2214" s="6" t="n">
        <v>4</v>
      </c>
      <c r="I2214" s="7" t="n">
        <v>252.8800049</v>
      </c>
      <c r="J2214" s="6" t="n">
        <v>1</v>
      </c>
      <c r="K2214" s="7" t="n">
        <v>252.8800049</v>
      </c>
      <c r="L2214" s="7" t="n">
        <v>50.58000183</v>
      </c>
      <c r="M2214" s="8" t="n">
        <v>0.200000003</v>
      </c>
      <c r="N2214" s="7" t="n">
        <v>68.37999725</v>
      </c>
      <c r="O2214" s="9" t="n">
        <v>0</v>
      </c>
    </row>
    <row r="2215" customFormat="false" ht="15" hidden="false" customHeight="true" outlineLevel="0" collapsed="false">
      <c r="A2215" s="6" t="n">
        <v>28964</v>
      </c>
      <c r="B2215" s="6" t="s">
        <v>19</v>
      </c>
      <c r="C2215" s="6" t="s">
        <v>20</v>
      </c>
      <c r="D2215" s="6" t="s">
        <v>27</v>
      </c>
      <c r="E2215" s="6" t="s">
        <v>54</v>
      </c>
      <c r="F2215" s="6" t="s">
        <v>75</v>
      </c>
      <c r="G2215" s="6" t="s">
        <v>34</v>
      </c>
      <c r="H2215" s="6" t="n">
        <v>4</v>
      </c>
      <c r="I2215" s="7" t="n">
        <v>299.980011</v>
      </c>
      <c r="J2215" s="6" t="n">
        <v>1</v>
      </c>
      <c r="K2215" s="7" t="n">
        <v>299.980011</v>
      </c>
      <c r="L2215" s="7" t="n">
        <v>16.5</v>
      </c>
      <c r="M2215" s="8" t="n">
        <v>0.059999999</v>
      </c>
      <c r="N2215" s="7" t="n">
        <v>21.26000023</v>
      </c>
      <c r="O2215" s="12" t="n">
        <v>1</v>
      </c>
    </row>
    <row r="2216" customFormat="false" ht="15" hidden="false" customHeight="true" outlineLevel="0" collapsed="false">
      <c r="A2216" s="6" t="n">
        <v>13494</v>
      </c>
      <c r="B2216" s="6" t="s">
        <v>26</v>
      </c>
      <c r="C2216" s="6" t="s">
        <v>49</v>
      </c>
      <c r="D2216" s="6" t="s">
        <v>21</v>
      </c>
      <c r="E2216" s="6" t="s">
        <v>65</v>
      </c>
      <c r="F2216" s="6" t="s">
        <v>33</v>
      </c>
      <c r="G2216" s="6" t="s">
        <v>34</v>
      </c>
      <c r="H2216" s="6" t="n">
        <v>1</v>
      </c>
      <c r="I2216" s="7" t="n">
        <v>59.99000168</v>
      </c>
      <c r="J2216" s="6" t="n">
        <v>1</v>
      </c>
      <c r="K2216" s="7" t="n">
        <v>59.99000168</v>
      </c>
      <c r="L2216" s="7" t="n">
        <v>9.600000381</v>
      </c>
      <c r="M2216" s="8" t="n">
        <v>0.159999996</v>
      </c>
      <c r="N2216" s="7" t="n">
        <v>2.519999981</v>
      </c>
      <c r="O2216" s="12" t="n">
        <v>1</v>
      </c>
    </row>
    <row r="2217" customFormat="false" ht="15" hidden="false" customHeight="true" outlineLevel="0" collapsed="false">
      <c r="A2217" s="6" t="n">
        <v>28289</v>
      </c>
      <c r="B2217" s="6" t="s">
        <v>46</v>
      </c>
      <c r="C2217" s="6" t="s">
        <v>37</v>
      </c>
      <c r="D2217" s="6" t="s">
        <v>27</v>
      </c>
      <c r="E2217" s="6" t="s">
        <v>54</v>
      </c>
      <c r="F2217" s="6" t="s">
        <v>71</v>
      </c>
      <c r="G2217" s="6" t="s">
        <v>34</v>
      </c>
      <c r="H2217" s="6" t="n">
        <v>2</v>
      </c>
      <c r="I2217" s="7" t="n">
        <v>199.9900055</v>
      </c>
      <c r="J2217" s="6" t="n">
        <v>1</v>
      </c>
      <c r="K2217" s="7" t="n">
        <v>199.9900055</v>
      </c>
      <c r="L2217" s="7" t="n">
        <v>6</v>
      </c>
      <c r="M2217" s="8" t="n">
        <v>0.029999999</v>
      </c>
      <c r="N2217" s="7" t="n">
        <v>70.41999817</v>
      </c>
      <c r="O2217" s="12" t="n">
        <v>1</v>
      </c>
    </row>
    <row r="2218" customFormat="false" ht="15" hidden="false" customHeight="true" outlineLevel="0" collapsed="false">
      <c r="A2218" s="6" t="n">
        <v>25660</v>
      </c>
      <c r="B2218" s="6" t="s">
        <v>19</v>
      </c>
      <c r="C2218" s="6" t="s">
        <v>37</v>
      </c>
      <c r="D2218" s="6" t="s">
        <v>27</v>
      </c>
      <c r="E2218" s="6" t="s">
        <v>28</v>
      </c>
      <c r="F2218" s="6" t="s">
        <v>58</v>
      </c>
      <c r="G2218" s="6" t="s">
        <v>24</v>
      </c>
      <c r="H2218" s="6" t="n">
        <v>4</v>
      </c>
      <c r="I2218" s="7" t="n">
        <v>49.97999954</v>
      </c>
      <c r="J2218" s="6" t="n">
        <v>3</v>
      </c>
      <c r="K2218" s="7" t="n">
        <v>149.9400024</v>
      </c>
      <c r="L2218" s="7" t="n">
        <v>22.48999977</v>
      </c>
      <c r="M2218" s="8" t="n">
        <v>0.150000006</v>
      </c>
      <c r="N2218" s="7" t="n">
        <v>59.90000153</v>
      </c>
      <c r="O2218" s="12" t="n">
        <v>1</v>
      </c>
    </row>
    <row r="2219" customFormat="false" ht="15" hidden="false" customHeight="true" outlineLevel="0" collapsed="false">
      <c r="A2219" s="6" t="n">
        <v>11011</v>
      </c>
      <c r="B2219" s="6" t="s">
        <v>26</v>
      </c>
      <c r="C2219" s="6" t="s">
        <v>20</v>
      </c>
      <c r="D2219" s="6" t="s">
        <v>21</v>
      </c>
      <c r="E2219" s="6" t="s">
        <v>65</v>
      </c>
      <c r="F2219" s="6" t="s">
        <v>23</v>
      </c>
      <c r="G2219" s="6" t="s">
        <v>47</v>
      </c>
      <c r="H2219" s="6" t="n">
        <v>1</v>
      </c>
      <c r="I2219" s="7" t="n">
        <v>129.9900055</v>
      </c>
      <c r="J2219" s="6" t="n">
        <v>1</v>
      </c>
      <c r="K2219" s="7" t="n">
        <v>129.9900055</v>
      </c>
      <c r="L2219" s="7" t="n">
        <v>23.39999962</v>
      </c>
      <c r="M2219" s="8" t="n">
        <v>0.180000007</v>
      </c>
      <c r="N2219" s="7" t="n">
        <v>4.260000229</v>
      </c>
      <c r="O2219" s="12" t="n">
        <v>1</v>
      </c>
    </row>
    <row r="2220" customFormat="false" ht="15" hidden="false" customHeight="true" outlineLevel="0" collapsed="false">
      <c r="A2220" s="6" t="n">
        <v>24135</v>
      </c>
      <c r="B2220" s="6" t="s">
        <v>36</v>
      </c>
      <c r="C2220" s="6" t="s">
        <v>20</v>
      </c>
      <c r="D2220" s="6" t="s">
        <v>27</v>
      </c>
      <c r="E2220" s="6" t="s">
        <v>28</v>
      </c>
      <c r="F2220" s="6" t="s">
        <v>23</v>
      </c>
      <c r="G2220" s="6" t="s">
        <v>24</v>
      </c>
      <c r="H2220" s="6" t="n">
        <v>0</v>
      </c>
      <c r="I2220" s="7" t="n">
        <v>129.9900055</v>
      </c>
      <c r="J2220" s="6" t="n">
        <v>1</v>
      </c>
      <c r="K2220" s="7" t="n">
        <v>129.9900055</v>
      </c>
      <c r="L2220" s="7" t="n">
        <v>0</v>
      </c>
      <c r="M2220" s="8" t="n">
        <v>0</v>
      </c>
      <c r="N2220" s="7" t="n">
        <v>47.18999863</v>
      </c>
      <c r="O2220" s="9" t="n">
        <v>0</v>
      </c>
    </row>
    <row r="2221" customFormat="false" ht="15" hidden="false" customHeight="true" outlineLevel="0" collapsed="false">
      <c r="A2221" s="6" t="n">
        <v>39752</v>
      </c>
      <c r="B2221" s="6" t="s">
        <v>26</v>
      </c>
      <c r="C2221" s="6" t="s">
        <v>37</v>
      </c>
      <c r="D2221" s="6" t="s">
        <v>31</v>
      </c>
      <c r="E2221" s="6" t="s">
        <v>56</v>
      </c>
      <c r="F2221" s="6" t="s">
        <v>57</v>
      </c>
      <c r="G2221" s="6" t="s">
        <v>24</v>
      </c>
      <c r="H2221" s="6" t="n">
        <v>1</v>
      </c>
      <c r="I2221" s="7" t="n">
        <v>50</v>
      </c>
      <c r="J2221" s="6" t="n">
        <v>5</v>
      </c>
      <c r="K2221" s="7" t="n">
        <v>250</v>
      </c>
      <c r="L2221" s="7" t="n">
        <v>7.5</v>
      </c>
      <c r="M2221" s="8" t="n">
        <v>0.029999999</v>
      </c>
      <c r="N2221" s="7" t="n">
        <v>-606.25</v>
      </c>
      <c r="O2221" s="12" t="n">
        <v>1</v>
      </c>
    </row>
    <row r="2222" customFormat="false" ht="15" hidden="false" customHeight="true" outlineLevel="0" collapsed="false">
      <c r="A2222" s="6" t="n">
        <v>23257</v>
      </c>
      <c r="B2222" s="6" t="s">
        <v>19</v>
      </c>
      <c r="C2222" s="6" t="s">
        <v>20</v>
      </c>
      <c r="D2222" s="6" t="s">
        <v>27</v>
      </c>
      <c r="E2222" s="6" t="s">
        <v>54</v>
      </c>
      <c r="F2222" s="6" t="s">
        <v>73</v>
      </c>
      <c r="G2222" s="6" t="s">
        <v>34</v>
      </c>
      <c r="H2222" s="6" t="n">
        <v>4</v>
      </c>
      <c r="I2222" s="7" t="n">
        <v>39.99000168</v>
      </c>
      <c r="J2222" s="6" t="n">
        <v>2</v>
      </c>
      <c r="K2222" s="7" t="n">
        <v>79.98000336</v>
      </c>
      <c r="L2222" s="7" t="n">
        <v>12</v>
      </c>
      <c r="M2222" s="8" t="n">
        <v>0.150000006</v>
      </c>
      <c r="N2222" s="7" t="n">
        <v>0</v>
      </c>
      <c r="O2222" s="9" t="n">
        <v>0</v>
      </c>
    </row>
    <row r="2223" customFormat="false" ht="15" hidden="false" customHeight="true" outlineLevel="0" collapsed="false">
      <c r="A2223" s="6" t="n">
        <v>25075</v>
      </c>
      <c r="B2223" s="6" t="s">
        <v>19</v>
      </c>
      <c r="C2223" s="6" t="s">
        <v>37</v>
      </c>
      <c r="D2223" s="6" t="s">
        <v>27</v>
      </c>
      <c r="E2223" s="6" t="s">
        <v>54</v>
      </c>
      <c r="F2223" s="6" t="s">
        <v>33</v>
      </c>
      <c r="G2223" s="6" t="s">
        <v>24</v>
      </c>
      <c r="H2223" s="6" t="n">
        <v>4</v>
      </c>
      <c r="I2223" s="7" t="n">
        <v>59.99000168</v>
      </c>
      <c r="J2223" s="6" t="n">
        <v>4</v>
      </c>
      <c r="K2223" s="7" t="n">
        <v>239.9600067</v>
      </c>
      <c r="L2223" s="7" t="n">
        <v>12</v>
      </c>
      <c r="M2223" s="8" t="n">
        <v>0.050000001</v>
      </c>
      <c r="N2223" s="7" t="n">
        <v>104.8600006</v>
      </c>
      <c r="O2223" s="12" t="n">
        <v>1</v>
      </c>
    </row>
    <row r="2224" customFormat="false" ht="15" hidden="false" customHeight="true" outlineLevel="0" collapsed="false">
      <c r="A2224" s="6" t="n">
        <v>59884</v>
      </c>
      <c r="B2224" s="6" t="s">
        <v>19</v>
      </c>
      <c r="C2224" s="6" t="s">
        <v>37</v>
      </c>
      <c r="D2224" s="6" t="s">
        <v>50</v>
      </c>
      <c r="E2224" s="6" t="s">
        <v>51</v>
      </c>
      <c r="F2224" s="6" t="s">
        <v>40</v>
      </c>
      <c r="G2224" s="6" t="s">
        <v>47</v>
      </c>
      <c r="H2224" s="6" t="n">
        <v>4</v>
      </c>
      <c r="I2224" s="7" t="n">
        <v>399.980011</v>
      </c>
      <c r="J2224" s="6" t="n">
        <v>1</v>
      </c>
      <c r="K2224" s="7" t="n">
        <v>399.980011</v>
      </c>
      <c r="L2224" s="7" t="n">
        <v>40</v>
      </c>
      <c r="M2224" s="8" t="n">
        <v>0.100000001</v>
      </c>
      <c r="N2224" s="7" t="n">
        <v>169.1900024</v>
      </c>
      <c r="O2224" s="12" t="n">
        <v>1</v>
      </c>
    </row>
    <row r="2225" customFormat="false" ht="15" hidden="false" customHeight="true" outlineLevel="0" collapsed="false">
      <c r="A2225" s="6" t="n">
        <v>5026</v>
      </c>
      <c r="B2225" s="6" t="s">
        <v>19</v>
      </c>
      <c r="C2225" s="6" t="s">
        <v>20</v>
      </c>
      <c r="D2225" s="6" t="s">
        <v>50</v>
      </c>
      <c r="E2225" s="6" t="s">
        <v>51</v>
      </c>
      <c r="F2225" s="6" t="s">
        <v>73</v>
      </c>
      <c r="G2225" s="6" t="s">
        <v>44</v>
      </c>
      <c r="H2225" s="6" t="n">
        <v>4</v>
      </c>
      <c r="I2225" s="7" t="n">
        <v>39.99000168</v>
      </c>
      <c r="J2225" s="6" t="n">
        <v>3</v>
      </c>
      <c r="K2225" s="7" t="n">
        <v>119.9700012</v>
      </c>
      <c r="L2225" s="7" t="n">
        <v>8.399999619</v>
      </c>
      <c r="M2225" s="8" t="n">
        <v>0.07</v>
      </c>
      <c r="N2225" s="7" t="n">
        <v>-4.239999771</v>
      </c>
      <c r="O2225" s="9" t="n">
        <v>0</v>
      </c>
    </row>
    <row r="2226" customFormat="false" ht="15" hidden="false" customHeight="true" outlineLevel="0" collapsed="false">
      <c r="A2226" s="6" t="n">
        <v>18973</v>
      </c>
      <c r="B2226" s="6" t="s">
        <v>19</v>
      </c>
      <c r="C2226" s="6" t="s">
        <v>20</v>
      </c>
      <c r="D2226" s="6" t="s">
        <v>21</v>
      </c>
      <c r="E2226" s="6" t="s">
        <v>22</v>
      </c>
      <c r="F2226" s="6" t="s">
        <v>100</v>
      </c>
      <c r="G2226" s="6" t="s">
        <v>34</v>
      </c>
      <c r="H2226" s="6" t="n">
        <v>4</v>
      </c>
      <c r="I2226" s="7" t="n">
        <v>19.98999977</v>
      </c>
      <c r="J2226" s="6" t="n">
        <v>5</v>
      </c>
      <c r="K2226" s="7" t="n">
        <v>99.94999695</v>
      </c>
      <c r="L2226" s="7" t="n">
        <v>5</v>
      </c>
      <c r="M2226" s="8" t="n">
        <v>0.050000001</v>
      </c>
      <c r="N2226" s="7" t="n">
        <v>-5.699999809</v>
      </c>
      <c r="O2226" s="9" t="n">
        <v>0</v>
      </c>
    </row>
    <row r="2227" customFormat="false" ht="15" hidden="false" customHeight="true" outlineLevel="0" collapsed="false">
      <c r="A2227" s="6" t="n">
        <v>26492</v>
      </c>
      <c r="B2227" s="6" t="s">
        <v>19</v>
      </c>
      <c r="C2227" s="6" t="s">
        <v>37</v>
      </c>
      <c r="D2227" s="6" t="s">
        <v>27</v>
      </c>
      <c r="E2227" s="6" t="s">
        <v>54</v>
      </c>
      <c r="F2227" s="6" t="s">
        <v>58</v>
      </c>
      <c r="G2227" s="6" t="s">
        <v>24</v>
      </c>
      <c r="H2227" s="6" t="n">
        <v>4</v>
      </c>
      <c r="I2227" s="7" t="n">
        <v>49.97999954</v>
      </c>
      <c r="J2227" s="6" t="n">
        <v>4</v>
      </c>
      <c r="K2227" s="7" t="n">
        <v>199.9199982</v>
      </c>
      <c r="L2227" s="7" t="n">
        <v>11</v>
      </c>
      <c r="M2227" s="8" t="n">
        <v>0.059999999</v>
      </c>
      <c r="N2227" s="7" t="n">
        <v>11.89999962</v>
      </c>
      <c r="O2227" s="9" t="n">
        <v>0</v>
      </c>
    </row>
    <row r="2228" customFormat="false" ht="15" hidden="false" customHeight="true" outlineLevel="0" collapsed="false">
      <c r="A2228" s="6" t="n">
        <v>26757</v>
      </c>
      <c r="B2228" s="6" t="s">
        <v>19</v>
      </c>
      <c r="C2228" s="6" t="s">
        <v>49</v>
      </c>
      <c r="D2228" s="6" t="s">
        <v>27</v>
      </c>
      <c r="E2228" s="6" t="s">
        <v>28</v>
      </c>
      <c r="F2228" s="6" t="s">
        <v>57</v>
      </c>
      <c r="G2228" s="6" t="s">
        <v>44</v>
      </c>
      <c r="H2228" s="6" t="n">
        <v>4</v>
      </c>
      <c r="I2228" s="7" t="n">
        <v>50</v>
      </c>
      <c r="J2228" s="6" t="n">
        <v>5</v>
      </c>
      <c r="K2228" s="7" t="n">
        <v>250</v>
      </c>
      <c r="L2228" s="7" t="n">
        <v>30</v>
      </c>
      <c r="M2228" s="8" t="n">
        <v>0.119999997</v>
      </c>
      <c r="N2228" s="7" t="n">
        <v>61.59999847</v>
      </c>
      <c r="O2228" s="9" t="n">
        <v>0</v>
      </c>
    </row>
    <row r="2229" customFormat="false" ht="15" hidden="false" customHeight="true" outlineLevel="0" collapsed="false">
      <c r="A2229" s="6" t="n">
        <v>40286</v>
      </c>
      <c r="B2229" s="6" t="s">
        <v>26</v>
      </c>
      <c r="C2229" s="6" t="s">
        <v>20</v>
      </c>
      <c r="D2229" s="6" t="s">
        <v>31</v>
      </c>
      <c r="E2229" s="6" t="s">
        <v>62</v>
      </c>
      <c r="F2229" s="6" t="s">
        <v>57</v>
      </c>
      <c r="G2229" s="6" t="s">
        <v>44</v>
      </c>
      <c r="H2229" s="6" t="n">
        <v>1</v>
      </c>
      <c r="I2229" s="7" t="n">
        <v>50</v>
      </c>
      <c r="J2229" s="6" t="n">
        <v>5</v>
      </c>
      <c r="K2229" s="7" t="n">
        <v>250</v>
      </c>
      <c r="L2229" s="7" t="n">
        <v>32.5</v>
      </c>
      <c r="M2229" s="8" t="n">
        <v>0.129999995</v>
      </c>
      <c r="N2229" s="7" t="n">
        <v>10.88000011</v>
      </c>
      <c r="O2229" s="12" t="n">
        <v>1</v>
      </c>
    </row>
    <row r="2230" customFormat="false" ht="15" hidden="false" customHeight="true" outlineLevel="0" collapsed="false">
      <c r="A2230" s="6" t="n">
        <v>18664</v>
      </c>
      <c r="B2230" s="6" t="s">
        <v>19</v>
      </c>
      <c r="C2230" s="6" t="s">
        <v>37</v>
      </c>
      <c r="D2230" s="6" t="s">
        <v>21</v>
      </c>
      <c r="E2230" s="6" t="s">
        <v>65</v>
      </c>
      <c r="F2230" s="6" t="s">
        <v>57</v>
      </c>
      <c r="G2230" s="6" t="s">
        <v>34</v>
      </c>
      <c r="H2230" s="6" t="n">
        <v>4</v>
      </c>
      <c r="I2230" s="7" t="n">
        <v>50</v>
      </c>
      <c r="J2230" s="6" t="n">
        <v>4</v>
      </c>
      <c r="K2230" s="7" t="n">
        <v>200</v>
      </c>
      <c r="L2230" s="7" t="n">
        <v>10</v>
      </c>
      <c r="M2230" s="8" t="n">
        <v>0.050000001</v>
      </c>
      <c r="N2230" s="7" t="n">
        <v>26.21999931</v>
      </c>
      <c r="O2230" s="12" t="n">
        <v>1</v>
      </c>
    </row>
    <row r="2231" customFormat="false" ht="15" hidden="false" customHeight="true" outlineLevel="0" collapsed="false">
      <c r="A2231" s="6" t="n">
        <v>76067</v>
      </c>
      <c r="B2231" s="6" t="s">
        <v>19</v>
      </c>
      <c r="C2231" s="6" t="s">
        <v>37</v>
      </c>
      <c r="D2231" s="6" t="s">
        <v>27</v>
      </c>
      <c r="E2231" s="6" t="s">
        <v>28</v>
      </c>
      <c r="F2231" s="6" t="s">
        <v>110</v>
      </c>
      <c r="G2231" s="6" t="s">
        <v>24</v>
      </c>
      <c r="H2231" s="6" t="n">
        <v>4</v>
      </c>
      <c r="I2231" s="7" t="n">
        <v>11.53999996</v>
      </c>
      <c r="J2231" s="6" t="n">
        <v>1</v>
      </c>
      <c r="K2231" s="7" t="n">
        <v>11.53999996</v>
      </c>
      <c r="L2231" s="7" t="n">
        <v>1.379999995</v>
      </c>
      <c r="M2231" s="8" t="n">
        <v>0.119999997</v>
      </c>
      <c r="N2231" s="7" t="n">
        <v>4.869999886</v>
      </c>
      <c r="O2231" s="9" t="n">
        <v>0</v>
      </c>
    </row>
    <row r="2232" customFormat="false" ht="15" hidden="false" customHeight="true" outlineLevel="0" collapsed="false">
      <c r="A2232" s="6" t="n">
        <v>25438</v>
      </c>
      <c r="B2232" s="6" t="s">
        <v>19</v>
      </c>
      <c r="C2232" s="6" t="s">
        <v>20</v>
      </c>
      <c r="D2232" s="6" t="s">
        <v>27</v>
      </c>
      <c r="E2232" s="6" t="s">
        <v>42</v>
      </c>
      <c r="F2232" s="6" t="s">
        <v>57</v>
      </c>
      <c r="G2232" s="6" t="s">
        <v>34</v>
      </c>
      <c r="H2232" s="6" t="n">
        <v>4</v>
      </c>
      <c r="I2232" s="7" t="n">
        <v>50</v>
      </c>
      <c r="J2232" s="6" t="n">
        <v>3</v>
      </c>
      <c r="K2232" s="7" t="n">
        <v>150</v>
      </c>
      <c r="L2232" s="7" t="n">
        <v>7.5</v>
      </c>
      <c r="M2232" s="8" t="n">
        <v>0.050000001</v>
      </c>
      <c r="N2232" s="7" t="n">
        <v>49.88000107</v>
      </c>
      <c r="O2232" s="9" t="n">
        <v>0</v>
      </c>
    </row>
    <row r="2233" customFormat="false" ht="15" hidden="false" customHeight="true" outlineLevel="0" collapsed="false">
      <c r="A2233" s="6" t="n">
        <v>44394</v>
      </c>
      <c r="B2233" s="6" t="s">
        <v>46</v>
      </c>
      <c r="C2233" s="6" t="s">
        <v>37</v>
      </c>
      <c r="D2233" s="6" t="s">
        <v>38</v>
      </c>
      <c r="E2233" s="6" t="s">
        <v>92</v>
      </c>
      <c r="F2233" s="6" t="s">
        <v>58</v>
      </c>
      <c r="G2233" s="6" t="s">
        <v>24</v>
      </c>
      <c r="H2233" s="6" t="n">
        <v>2</v>
      </c>
      <c r="I2233" s="7" t="n">
        <v>49.97999954</v>
      </c>
      <c r="J2233" s="6" t="n">
        <v>4</v>
      </c>
      <c r="K2233" s="7" t="n">
        <v>199.9199982</v>
      </c>
      <c r="L2233" s="7" t="n">
        <v>25.98999977</v>
      </c>
      <c r="M2233" s="8" t="n">
        <v>0.129999995</v>
      </c>
      <c r="N2233" s="7" t="n">
        <v>54.43999863</v>
      </c>
      <c r="O2233" s="12" t="n">
        <v>1</v>
      </c>
    </row>
    <row r="2234" customFormat="false" ht="15" hidden="false" customHeight="true" outlineLevel="0" collapsed="false">
      <c r="A2234" s="6" t="n">
        <v>57391</v>
      </c>
      <c r="B2234" s="6" t="s">
        <v>19</v>
      </c>
      <c r="C2234" s="6" t="s">
        <v>49</v>
      </c>
      <c r="D2234" s="6" t="s">
        <v>50</v>
      </c>
      <c r="E2234" s="6" t="s">
        <v>72</v>
      </c>
      <c r="F2234" s="6" t="s">
        <v>57</v>
      </c>
      <c r="G2234" s="6" t="s">
        <v>34</v>
      </c>
      <c r="H2234" s="6" t="n">
        <v>4</v>
      </c>
      <c r="I2234" s="7" t="n">
        <v>50</v>
      </c>
      <c r="J2234" s="6" t="n">
        <v>1</v>
      </c>
      <c r="K2234" s="7" t="n">
        <v>50</v>
      </c>
      <c r="L2234" s="7" t="n">
        <v>8.5</v>
      </c>
      <c r="M2234" s="8" t="n">
        <v>0.170000002</v>
      </c>
      <c r="N2234" s="7" t="n">
        <v>19.09000015</v>
      </c>
      <c r="O2234" s="9" t="n">
        <v>0</v>
      </c>
    </row>
    <row r="2235" customFormat="false" ht="15" hidden="false" customHeight="true" outlineLevel="0" collapsed="false">
      <c r="A2235" s="6" t="n">
        <v>64790</v>
      </c>
      <c r="B2235" s="6" t="s">
        <v>19</v>
      </c>
      <c r="C2235" s="6" t="s">
        <v>49</v>
      </c>
      <c r="D2235" s="6" t="s">
        <v>21</v>
      </c>
      <c r="E2235" s="6" t="s">
        <v>64</v>
      </c>
      <c r="F2235" s="6" t="s">
        <v>40</v>
      </c>
      <c r="G2235" s="6" t="s">
        <v>44</v>
      </c>
      <c r="H2235" s="6" t="n">
        <v>4</v>
      </c>
      <c r="I2235" s="7" t="n">
        <v>399.980011</v>
      </c>
      <c r="J2235" s="6" t="n">
        <v>1</v>
      </c>
      <c r="K2235" s="7" t="n">
        <v>399.980011</v>
      </c>
      <c r="L2235" s="7" t="n">
        <v>100</v>
      </c>
      <c r="M2235" s="8" t="n">
        <v>0.25</v>
      </c>
      <c r="N2235" s="7" t="n">
        <v>-7.5</v>
      </c>
      <c r="O2235" s="12" t="n">
        <v>1</v>
      </c>
    </row>
    <row r="2236" customFormat="false" ht="15" hidden="false" customHeight="true" outlineLevel="0" collapsed="false">
      <c r="A2236" s="6" t="n">
        <v>3776</v>
      </c>
      <c r="B2236" s="6" t="s">
        <v>46</v>
      </c>
      <c r="C2236" s="6" t="s">
        <v>37</v>
      </c>
      <c r="D2236" s="6" t="s">
        <v>50</v>
      </c>
      <c r="E2236" s="6" t="s">
        <v>51</v>
      </c>
      <c r="F2236" s="6" t="s">
        <v>33</v>
      </c>
      <c r="G2236" s="6" t="s">
        <v>34</v>
      </c>
      <c r="H2236" s="6" t="n">
        <v>2</v>
      </c>
      <c r="I2236" s="7" t="n">
        <v>59.99000168</v>
      </c>
      <c r="J2236" s="6" t="n">
        <v>5</v>
      </c>
      <c r="K2236" s="7" t="n">
        <v>299.9500122</v>
      </c>
      <c r="L2236" s="7" t="n">
        <v>30</v>
      </c>
      <c r="M2236" s="8" t="n">
        <v>0.100000001</v>
      </c>
      <c r="N2236" s="7" t="n">
        <v>13.5</v>
      </c>
      <c r="O2236" s="9" t="n">
        <v>0</v>
      </c>
    </row>
    <row r="2237" customFormat="false" ht="15" hidden="false" customHeight="true" outlineLevel="0" collapsed="false">
      <c r="A2237" s="6" t="n">
        <v>44122</v>
      </c>
      <c r="B2237" s="6" t="s">
        <v>36</v>
      </c>
      <c r="C2237" s="6" t="s">
        <v>49</v>
      </c>
      <c r="D2237" s="6" t="s">
        <v>27</v>
      </c>
      <c r="E2237" s="6" t="s">
        <v>79</v>
      </c>
      <c r="F2237" s="6" t="s">
        <v>40</v>
      </c>
      <c r="G2237" s="6" t="s">
        <v>24</v>
      </c>
      <c r="H2237" s="6" t="n">
        <v>0</v>
      </c>
      <c r="I2237" s="7" t="n">
        <v>399.980011</v>
      </c>
      <c r="J2237" s="6" t="n">
        <v>1</v>
      </c>
      <c r="K2237" s="7" t="n">
        <v>399.980011</v>
      </c>
      <c r="L2237" s="7" t="n">
        <v>64</v>
      </c>
      <c r="M2237" s="8" t="n">
        <v>0.159999996</v>
      </c>
      <c r="N2237" s="7" t="n">
        <v>42</v>
      </c>
      <c r="O2237" s="9" t="n">
        <v>0</v>
      </c>
    </row>
    <row r="2238" customFormat="false" ht="15" hidden="false" customHeight="true" outlineLevel="0" collapsed="false">
      <c r="A2238" s="6" t="n">
        <v>69071</v>
      </c>
      <c r="B2238" s="6" t="s">
        <v>36</v>
      </c>
      <c r="C2238" s="6" t="s">
        <v>49</v>
      </c>
      <c r="D2238" s="6" t="s">
        <v>21</v>
      </c>
      <c r="E2238" s="6" t="s">
        <v>64</v>
      </c>
      <c r="F2238" s="6" t="s">
        <v>118</v>
      </c>
      <c r="G2238" s="6" t="s">
        <v>44</v>
      </c>
      <c r="H2238" s="6" t="n">
        <v>0</v>
      </c>
      <c r="I2238" s="7" t="n">
        <v>31.07999992</v>
      </c>
      <c r="J2238" s="6" t="n">
        <v>1</v>
      </c>
      <c r="K2238" s="7" t="n">
        <v>31.07999992</v>
      </c>
      <c r="L2238" s="7" t="n">
        <v>2.799999952</v>
      </c>
      <c r="M2238" s="8" t="n">
        <v>0.090000004</v>
      </c>
      <c r="N2238" s="7" t="n">
        <v>5.940000057</v>
      </c>
      <c r="O2238" s="9" t="n">
        <v>0</v>
      </c>
    </row>
    <row r="2239" customFormat="false" ht="15" hidden="false" customHeight="true" outlineLevel="0" collapsed="false">
      <c r="A2239" s="6" t="n">
        <v>6331</v>
      </c>
      <c r="B2239" s="6" t="s">
        <v>19</v>
      </c>
      <c r="C2239" s="6" t="s">
        <v>20</v>
      </c>
      <c r="D2239" s="6" t="s">
        <v>50</v>
      </c>
      <c r="E2239" s="6" t="s">
        <v>72</v>
      </c>
      <c r="F2239" s="6" t="s">
        <v>71</v>
      </c>
      <c r="G2239" s="6" t="s">
        <v>44</v>
      </c>
      <c r="H2239" s="6" t="n">
        <v>4</v>
      </c>
      <c r="I2239" s="7" t="n">
        <v>199.9900055</v>
      </c>
      <c r="J2239" s="6" t="n">
        <v>1</v>
      </c>
      <c r="K2239" s="7" t="n">
        <v>199.9900055</v>
      </c>
      <c r="L2239" s="7" t="n">
        <v>10</v>
      </c>
      <c r="M2239" s="8" t="n">
        <v>0.050000001</v>
      </c>
      <c r="N2239" s="7" t="n">
        <v>87.40000153</v>
      </c>
      <c r="O2239" s="9" t="n">
        <v>0</v>
      </c>
    </row>
    <row r="2240" customFormat="false" ht="15" hidden="false" customHeight="true" outlineLevel="0" collapsed="false">
      <c r="A2240" s="6" t="n">
        <v>2859</v>
      </c>
      <c r="B2240" s="6" t="s">
        <v>46</v>
      </c>
      <c r="C2240" s="6" t="s">
        <v>37</v>
      </c>
      <c r="D2240" s="6" t="s">
        <v>50</v>
      </c>
      <c r="E2240" s="6" t="s">
        <v>63</v>
      </c>
      <c r="F2240" s="6" t="s">
        <v>40</v>
      </c>
      <c r="G2240" s="6" t="s">
        <v>34</v>
      </c>
      <c r="H2240" s="6" t="n">
        <v>2</v>
      </c>
      <c r="I2240" s="7" t="n">
        <v>399.980011</v>
      </c>
      <c r="J2240" s="6" t="n">
        <v>1</v>
      </c>
      <c r="K2240" s="7" t="n">
        <v>399.980011</v>
      </c>
      <c r="L2240" s="7" t="n">
        <v>0</v>
      </c>
      <c r="M2240" s="8" t="n">
        <v>0</v>
      </c>
      <c r="N2240" s="7" t="n">
        <v>40</v>
      </c>
      <c r="O2240" s="12" t="n">
        <v>1</v>
      </c>
    </row>
    <row r="2241" customFormat="false" ht="15" hidden="false" customHeight="true" outlineLevel="0" collapsed="false">
      <c r="A2241" s="6" t="n">
        <v>67026</v>
      </c>
      <c r="B2241" s="6" t="s">
        <v>19</v>
      </c>
      <c r="C2241" s="6" t="s">
        <v>20</v>
      </c>
      <c r="D2241" s="6" t="s">
        <v>21</v>
      </c>
      <c r="E2241" s="6" t="s">
        <v>65</v>
      </c>
      <c r="F2241" s="6" t="s">
        <v>73</v>
      </c>
      <c r="G2241" s="6" t="s">
        <v>24</v>
      </c>
      <c r="H2241" s="6" t="n">
        <v>4</v>
      </c>
      <c r="I2241" s="7" t="n">
        <v>39.99000168</v>
      </c>
      <c r="J2241" s="6" t="n">
        <v>5</v>
      </c>
      <c r="K2241" s="7" t="n">
        <v>199.9499969</v>
      </c>
      <c r="L2241" s="7" t="n">
        <v>49.99000168</v>
      </c>
      <c r="M2241" s="8" t="n">
        <v>0.25</v>
      </c>
      <c r="N2241" s="7" t="n">
        <v>16.95000076</v>
      </c>
      <c r="O2241" s="9" t="n">
        <v>0</v>
      </c>
    </row>
    <row r="2242" customFormat="false" ht="15" hidden="false" customHeight="true" outlineLevel="0" collapsed="false">
      <c r="A2242" s="6" t="n">
        <v>5072</v>
      </c>
      <c r="B2242" s="6" t="s">
        <v>19</v>
      </c>
      <c r="C2242" s="6" t="s">
        <v>20</v>
      </c>
      <c r="D2242" s="6" t="s">
        <v>50</v>
      </c>
      <c r="E2242" s="6" t="s">
        <v>51</v>
      </c>
      <c r="F2242" s="6" t="s">
        <v>73</v>
      </c>
      <c r="G2242" s="6" t="s">
        <v>34</v>
      </c>
      <c r="H2242" s="6" t="n">
        <v>4</v>
      </c>
      <c r="I2242" s="7" t="n">
        <v>39.99000168</v>
      </c>
      <c r="J2242" s="6" t="n">
        <v>2</v>
      </c>
      <c r="K2242" s="7" t="n">
        <v>79.98000336</v>
      </c>
      <c r="L2242" s="7" t="n">
        <v>1.600000024</v>
      </c>
      <c r="M2242" s="8" t="n">
        <v>0.02</v>
      </c>
      <c r="N2242" s="7" t="n">
        <v>19.60000038</v>
      </c>
      <c r="O2242" s="9" t="n">
        <v>0</v>
      </c>
    </row>
    <row r="2243" customFormat="false" ht="15" hidden="false" customHeight="true" outlineLevel="0" collapsed="false">
      <c r="A2243" s="6" t="n">
        <v>18338</v>
      </c>
      <c r="B2243" s="6" t="s">
        <v>19</v>
      </c>
      <c r="C2243" s="6" t="s">
        <v>20</v>
      </c>
      <c r="D2243" s="6" t="s">
        <v>21</v>
      </c>
      <c r="E2243" s="6" t="s">
        <v>22</v>
      </c>
      <c r="F2243" s="6" t="s">
        <v>40</v>
      </c>
      <c r="G2243" s="6" t="s">
        <v>34</v>
      </c>
      <c r="H2243" s="6" t="n">
        <v>4</v>
      </c>
      <c r="I2243" s="7" t="n">
        <v>399.980011</v>
      </c>
      <c r="J2243" s="6" t="n">
        <v>1</v>
      </c>
      <c r="K2243" s="7" t="n">
        <v>399.980011</v>
      </c>
      <c r="L2243" s="7" t="n">
        <v>12</v>
      </c>
      <c r="M2243" s="8" t="n">
        <v>0.029999999</v>
      </c>
      <c r="N2243" s="7" t="n">
        <v>140.8399963</v>
      </c>
      <c r="O2243" s="9" t="n">
        <v>0</v>
      </c>
    </row>
    <row r="2244" customFormat="false" ht="15" hidden="false" customHeight="true" outlineLevel="0" collapsed="false">
      <c r="A2244" s="6" t="n">
        <v>43227</v>
      </c>
      <c r="B2244" s="6" t="s">
        <v>19</v>
      </c>
      <c r="C2244" s="6" t="s">
        <v>20</v>
      </c>
      <c r="D2244" s="6" t="s">
        <v>38</v>
      </c>
      <c r="E2244" s="6" t="s">
        <v>94</v>
      </c>
      <c r="F2244" s="6" t="s">
        <v>58</v>
      </c>
      <c r="G2244" s="6" t="s">
        <v>34</v>
      </c>
      <c r="H2244" s="6" t="n">
        <v>4</v>
      </c>
      <c r="I2244" s="7" t="n">
        <v>49.97999954</v>
      </c>
      <c r="J2244" s="6" t="n">
        <v>4</v>
      </c>
      <c r="K2244" s="7" t="n">
        <v>199.9199982</v>
      </c>
      <c r="L2244" s="7" t="n">
        <v>8</v>
      </c>
      <c r="M2244" s="8" t="n">
        <v>0.039999999</v>
      </c>
      <c r="N2244" s="7" t="n">
        <v>90.19999695</v>
      </c>
      <c r="O2244" s="9" t="n">
        <v>0</v>
      </c>
    </row>
    <row r="2245" customFormat="false" ht="15" hidden="false" customHeight="true" outlineLevel="0" collapsed="false">
      <c r="A2245" s="6" t="n">
        <v>11834</v>
      </c>
      <c r="B2245" s="6" t="s">
        <v>26</v>
      </c>
      <c r="C2245" s="6" t="s">
        <v>20</v>
      </c>
      <c r="D2245" s="6" t="s">
        <v>21</v>
      </c>
      <c r="E2245" s="6" t="s">
        <v>65</v>
      </c>
      <c r="F2245" s="6" t="s">
        <v>29</v>
      </c>
      <c r="G2245" s="6" t="s">
        <v>34</v>
      </c>
      <c r="H2245" s="6" t="n">
        <v>1</v>
      </c>
      <c r="I2245" s="7" t="n">
        <v>99.98999786</v>
      </c>
      <c r="J2245" s="6" t="n">
        <v>3</v>
      </c>
      <c r="K2245" s="7" t="n">
        <v>299.9700012</v>
      </c>
      <c r="L2245" s="7" t="n">
        <v>27</v>
      </c>
      <c r="M2245" s="8" t="n">
        <v>0.090000004</v>
      </c>
      <c r="N2245" s="7" t="n">
        <v>70.97000122</v>
      </c>
      <c r="O2245" s="12" t="n">
        <v>1</v>
      </c>
    </row>
    <row r="2246" customFormat="false" ht="15" hidden="false" customHeight="true" outlineLevel="0" collapsed="false">
      <c r="A2246" s="6" t="n">
        <v>73464</v>
      </c>
      <c r="B2246" s="6" t="s">
        <v>19</v>
      </c>
      <c r="C2246" s="6" t="s">
        <v>37</v>
      </c>
      <c r="D2246" s="6" t="s">
        <v>27</v>
      </c>
      <c r="E2246" s="6" t="s">
        <v>28</v>
      </c>
      <c r="F2246" s="6" t="s">
        <v>110</v>
      </c>
      <c r="G2246" s="6" t="s">
        <v>24</v>
      </c>
      <c r="H2246" s="6" t="n">
        <v>4</v>
      </c>
      <c r="I2246" s="7" t="n">
        <v>11.53999996</v>
      </c>
      <c r="J2246" s="6" t="n">
        <v>1</v>
      </c>
      <c r="K2246" s="7" t="n">
        <v>11.53999996</v>
      </c>
      <c r="L2246" s="7" t="n">
        <v>0.460000008</v>
      </c>
      <c r="M2246" s="8" t="n">
        <v>0.039999999</v>
      </c>
      <c r="N2246" s="7" t="n">
        <v>1.379999995</v>
      </c>
      <c r="O2246" s="12" t="n">
        <v>1</v>
      </c>
    </row>
    <row r="2247" customFormat="false" ht="15" hidden="false" customHeight="true" outlineLevel="0" collapsed="false">
      <c r="A2247" s="6" t="n">
        <v>51386</v>
      </c>
      <c r="B2247" s="6" t="s">
        <v>19</v>
      </c>
      <c r="C2247" s="6" t="s">
        <v>20</v>
      </c>
      <c r="D2247" s="6" t="s">
        <v>50</v>
      </c>
      <c r="E2247" s="6" t="s">
        <v>63</v>
      </c>
      <c r="F2247" s="6" t="s">
        <v>75</v>
      </c>
      <c r="G2247" s="6" t="s">
        <v>47</v>
      </c>
      <c r="H2247" s="6" t="n">
        <v>4</v>
      </c>
      <c r="I2247" s="7" t="n">
        <v>299.980011</v>
      </c>
      <c r="J2247" s="6" t="n">
        <v>1</v>
      </c>
      <c r="K2247" s="7" t="n">
        <v>299.980011</v>
      </c>
      <c r="L2247" s="7" t="n">
        <v>30</v>
      </c>
      <c r="M2247" s="8" t="n">
        <v>0.100000001</v>
      </c>
      <c r="N2247" s="7" t="n">
        <v>121.4899979</v>
      </c>
      <c r="O2247" s="9" t="n">
        <v>0</v>
      </c>
    </row>
    <row r="2248" customFormat="false" ht="15" hidden="false" customHeight="true" outlineLevel="0" collapsed="false">
      <c r="A2248" s="6" t="n">
        <v>24573</v>
      </c>
      <c r="B2248" s="6" t="s">
        <v>46</v>
      </c>
      <c r="C2248" s="6" t="s">
        <v>20</v>
      </c>
      <c r="D2248" s="6" t="s">
        <v>27</v>
      </c>
      <c r="E2248" s="6" t="s">
        <v>42</v>
      </c>
      <c r="F2248" s="6" t="s">
        <v>40</v>
      </c>
      <c r="G2248" s="6" t="s">
        <v>44</v>
      </c>
      <c r="H2248" s="6" t="n">
        <v>2</v>
      </c>
      <c r="I2248" s="7" t="n">
        <v>399.980011</v>
      </c>
      <c r="J2248" s="6" t="n">
        <v>1</v>
      </c>
      <c r="K2248" s="7" t="n">
        <v>399.980011</v>
      </c>
      <c r="L2248" s="7" t="n">
        <v>100</v>
      </c>
      <c r="M2248" s="8" t="n">
        <v>0.25</v>
      </c>
      <c r="N2248" s="7" t="n">
        <v>-209.9900055</v>
      </c>
      <c r="O2248" s="12" t="n">
        <v>1</v>
      </c>
    </row>
    <row r="2249" customFormat="false" ht="15" hidden="false" customHeight="true" outlineLevel="0" collapsed="false">
      <c r="A2249" s="6" t="n">
        <v>6915</v>
      </c>
      <c r="B2249" s="6" t="s">
        <v>19</v>
      </c>
      <c r="C2249" s="6" t="s">
        <v>20</v>
      </c>
      <c r="D2249" s="6" t="s">
        <v>50</v>
      </c>
      <c r="E2249" s="6" t="s">
        <v>63</v>
      </c>
      <c r="F2249" s="6" t="s">
        <v>23</v>
      </c>
      <c r="G2249" s="6" t="s">
        <v>44</v>
      </c>
      <c r="H2249" s="6" t="n">
        <v>4</v>
      </c>
      <c r="I2249" s="7" t="n">
        <v>129.9900055</v>
      </c>
      <c r="J2249" s="6" t="n">
        <v>1</v>
      </c>
      <c r="K2249" s="7" t="n">
        <v>129.9900055</v>
      </c>
      <c r="L2249" s="7" t="n">
        <v>0</v>
      </c>
      <c r="M2249" s="8" t="n">
        <v>0</v>
      </c>
      <c r="N2249" s="7" t="n">
        <v>62.40000153</v>
      </c>
      <c r="O2249" s="12" t="n">
        <v>1</v>
      </c>
    </row>
    <row r="2250" customFormat="false" ht="15" hidden="false" customHeight="true" outlineLevel="0" collapsed="false">
      <c r="A2250" s="6" t="n">
        <v>55284</v>
      </c>
      <c r="B2250" s="6" t="s">
        <v>19</v>
      </c>
      <c r="C2250" s="6" t="s">
        <v>20</v>
      </c>
      <c r="D2250" s="6" t="s">
        <v>50</v>
      </c>
      <c r="E2250" s="6" t="s">
        <v>63</v>
      </c>
      <c r="F2250" s="6" t="s">
        <v>73</v>
      </c>
      <c r="G2250" s="6" t="s">
        <v>34</v>
      </c>
      <c r="H2250" s="6" t="n">
        <v>4</v>
      </c>
      <c r="I2250" s="7" t="n">
        <v>39.99000168</v>
      </c>
      <c r="J2250" s="6" t="n">
        <v>1</v>
      </c>
      <c r="K2250" s="7" t="n">
        <v>39.99000168</v>
      </c>
      <c r="L2250" s="7" t="n">
        <v>6</v>
      </c>
      <c r="M2250" s="8" t="n">
        <v>0.150000006</v>
      </c>
      <c r="N2250" s="7" t="n">
        <v>7.820000172</v>
      </c>
      <c r="O2250" s="12" t="n">
        <v>1</v>
      </c>
    </row>
    <row r="2251" customFormat="false" ht="15" hidden="false" customHeight="true" outlineLevel="0" collapsed="false">
      <c r="A2251" s="6" t="n">
        <v>3987</v>
      </c>
      <c r="B2251" s="6" t="s">
        <v>46</v>
      </c>
      <c r="C2251" s="6" t="s">
        <v>49</v>
      </c>
      <c r="D2251" s="6" t="s">
        <v>50</v>
      </c>
      <c r="E2251" s="6" t="s">
        <v>72</v>
      </c>
      <c r="F2251" s="6" t="s">
        <v>75</v>
      </c>
      <c r="G2251" s="6" t="s">
        <v>24</v>
      </c>
      <c r="H2251" s="6" t="n">
        <v>2</v>
      </c>
      <c r="I2251" s="7" t="n">
        <v>299.980011</v>
      </c>
      <c r="J2251" s="6" t="n">
        <v>1</v>
      </c>
      <c r="K2251" s="7" t="n">
        <v>299.980011</v>
      </c>
      <c r="L2251" s="7" t="n">
        <v>45</v>
      </c>
      <c r="M2251" s="8" t="n">
        <v>0.150000006</v>
      </c>
      <c r="N2251" s="7" t="n">
        <v>79.04000092</v>
      </c>
      <c r="O2251" s="12" t="n">
        <v>1</v>
      </c>
    </row>
    <row r="2252" customFormat="false" ht="15" hidden="false" customHeight="true" outlineLevel="0" collapsed="false">
      <c r="A2252" s="6" t="n">
        <v>13993</v>
      </c>
      <c r="B2252" s="6" t="s">
        <v>19</v>
      </c>
      <c r="C2252" s="6" t="s">
        <v>20</v>
      </c>
      <c r="D2252" s="6" t="s">
        <v>21</v>
      </c>
      <c r="E2252" s="6" t="s">
        <v>65</v>
      </c>
      <c r="F2252" s="6" t="s">
        <v>78</v>
      </c>
      <c r="G2252" s="6" t="s">
        <v>34</v>
      </c>
      <c r="H2252" s="6" t="n">
        <v>4</v>
      </c>
      <c r="I2252" s="7" t="n">
        <v>25</v>
      </c>
      <c r="J2252" s="6" t="n">
        <v>5</v>
      </c>
      <c r="K2252" s="7" t="n">
        <v>125</v>
      </c>
      <c r="L2252" s="7" t="n">
        <v>20</v>
      </c>
      <c r="M2252" s="8" t="n">
        <v>0.159999996</v>
      </c>
      <c r="N2252" s="7" t="n">
        <v>45.15000153</v>
      </c>
      <c r="O2252" s="9" t="n">
        <v>0</v>
      </c>
    </row>
    <row r="2253" customFormat="false" ht="15" hidden="false" customHeight="true" outlineLevel="0" collapsed="false">
      <c r="A2253" s="6" t="n">
        <v>74723</v>
      </c>
      <c r="B2253" s="6" t="s">
        <v>19</v>
      </c>
      <c r="C2253" s="6" t="s">
        <v>37</v>
      </c>
      <c r="D2253" s="6" t="s">
        <v>27</v>
      </c>
      <c r="E2253" s="6" t="s">
        <v>28</v>
      </c>
      <c r="F2253" s="6" t="s">
        <v>103</v>
      </c>
      <c r="G2253" s="6" t="s">
        <v>34</v>
      </c>
      <c r="H2253" s="6" t="n">
        <v>4</v>
      </c>
      <c r="I2253" s="7" t="n">
        <v>461.480011</v>
      </c>
      <c r="J2253" s="6" t="n">
        <v>1</v>
      </c>
      <c r="K2253" s="7" t="n">
        <v>461.480011</v>
      </c>
      <c r="L2253" s="7" t="n">
        <v>32.29999924</v>
      </c>
      <c r="M2253" s="8" t="n">
        <v>0.07</v>
      </c>
      <c r="N2253" s="7" t="n">
        <v>37.77000046</v>
      </c>
      <c r="O2253" s="9" t="n">
        <v>0</v>
      </c>
    </row>
    <row r="2254" customFormat="false" ht="15" hidden="false" customHeight="true" outlineLevel="0" collapsed="false">
      <c r="A2254" s="6" t="n">
        <v>36169</v>
      </c>
      <c r="B2254" s="6" t="s">
        <v>19</v>
      </c>
      <c r="C2254" s="6" t="s">
        <v>49</v>
      </c>
      <c r="D2254" s="6" t="s">
        <v>31</v>
      </c>
      <c r="E2254" s="6" t="s">
        <v>62</v>
      </c>
      <c r="F2254" s="6" t="s">
        <v>33</v>
      </c>
      <c r="G2254" s="6" t="s">
        <v>47</v>
      </c>
      <c r="H2254" s="6" t="n">
        <v>4</v>
      </c>
      <c r="I2254" s="7" t="n">
        <v>59.99000168</v>
      </c>
      <c r="J2254" s="6" t="n">
        <v>4</v>
      </c>
      <c r="K2254" s="7" t="n">
        <v>239.9600067</v>
      </c>
      <c r="L2254" s="7" t="n">
        <v>13.19999981</v>
      </c>
      <c r="M2254" s="8" t="n">
        <v>0.059999999</v>
      </c>
      <c r="N2254" s="7" t="n">
        <v>108.8499985</v>
      </c>
      <c r="O2254" s="12" t="n">
        <v>1</v>
      </c>
    </row>
    <row r="2255" customFormat="false" ht="15" hidden="false" customHeight="true" outlineLevel="0" collapsed="false">
      <c r="A2255" s="6" t="n">
        <v>9465</v>
      </c>
      <c r="B2255" s="6" t="s">
        <v>26</v>
      </c>
      <c r="C2255" s="6" t="s">
        <v>20</v>
      </c>
      <c r="D2255" s="6" t="s">
        <v>50</v>
      </c>
      <c r="E2255" s="6" t="s">
        <v>51</v>
      </c>
      <c r="F2255" s="6" t="s">
        <v>23</v>
      </c>
      <c r="G2255" s="6" t="s">
        <v>34</v>
      </c>
      <c r="H2255" s="6" t="n">
        <v>1</v>
      </c>
      <c r="I2255" s="7" t="n">
        <v>129.9900055</v>
      </c>
      <c r="J2255" s="6" t="n">
        <v>1</v>
      </c>
      <c r="K2255" s="7" t="n">
        <v>129.9900055</v>
      </c>
      <c r="L2255" s="7" t="n">
        <v>15.60000038</v>
      </c>
      <c r="M2255" s="8" t="n">
        <v>0.119999997</v>
      </c>
      <c r="N2255" s="7" t="n">
        <v>10.0699997</v>
      </c>
      <c r="O2255" s="12" t="n">
        <v>1</v>
      </c>
    </row>
    <row r="2256" customFormat="false" ht="15" hidden="false" customHeight="true" outlineLevel="0" collapsed="false">
      <c r="A2256" s="6" t="n">
        <v>26572</v>
      </c>
      <c r="B2256" s="6" t="s">
        <v>46</v>
      </c>
      <c r="C2256" s="6" t="s">
        <v>37</v>
      </c>
      <c r="D2256" s="6" t="s">
        <v>27</v>
      </c>
      <c r="E2256" s="6" t="s">
        <v>69</v>
      </c>
      <c r="F2256" s="6" t="s">
        <v>57</v>
      </c>
      <c r="G2256" s="6" t="s">
        <v>24</v>
      </c>
      <c r="H2256" s="6" t="n">
        <v>2</v>
      </c>
      <c r="I2256" s="7" t="n">
        <v>50</v>
      </c>
      <c r="J2256" s="6" t="n">
        <v>4</v>
      </c>
      <c r="K2256" s="7" t="n">
        <v>200</v>
      </c>
      <c r="L2256" s="7" t="n">
        <v>2</v>
      </c>
      <c r="M2256" s="8" t="n">
        <v>0.01</v>
      </c>
      <c r="N2256" s="7" t="n">
        <v>52.0699997</v>
      </c>
      <c r="O2256" s="12" t="n">
        <v>1</v>
      </c>
    </row>
    <row r="2257" customFormat="false" ht="15" hidden="false" customHeight="true" outlineLevel="0" collapsed="false">
      <c r="A2257" s="6" t="n">
        <v>41163</v>
      </c>
      <c r="B2257" s="6" t="s">
        <v>19</v>
      </c>
      <c r="C2257" s="6" t="s">
        <v>37</v>
      </c>
      <c r="D2257" s="6" t="s">
        <v>31</v>
      </c>
      <c r="E2257" s="6" t="s">
        <v>32</v>
      </c>
      <c r="F2257" s="6" t="s">
        <v>40</v>
      </c>
      <c r="G2257" s="6" t="s">
        <v>44</v>
      </c>
      <c r="H2257" s="6" t="n">
        <v>4</v>
      </c>
      <c r="I2257" s="7" t="n">
        <v>399.980011</v>
      </c>
      <c r="J2257" s="6" t="n">
        <v>1</v>
      </c>
      <c r="K2257" s="7" t="n">
        <v>399.980011</v>
      </c>
      <c r="L2257" s="7" t="n">
        <v>16</v>
      </c>
      <c r="M2257" s="8" t="n">
        <v>0.039999999</v>
      </c>
      <c r="N2257" s="7" t="n">
        <v>103.6699982</v>
      </c>
      <c r="O2257" s="9" t="n">
        <v>0</v>
      </c>
    </row>
    <row r="2258" customFormat="false" ht="15" hidden="false" customHeight="true" outlineLevel="0" collapsed="false">
      <c r="A2258" s="6" t="n">
        <v>24121</v>
      </c>
      <c r="B2258" s="6" t="s">
        <v>19</v>
      </c>
      <c r="C2258" s="6" t="s">
        <v>37</v>
      </c>
      <c r="D2258" s="6" t="s">
        <v>27</v>
      </c>
      <c r="E2258" s="6" t="s">
        <v>69</v>
      </c>
      <c r="F2258" s="6" t="s">
        <v>40</v>
      </c>
      <c r="G2258" s="6" t="s">
        <v>47</v>
      </c>
      <c r="H2258" s="6" t="n">
        <v>4</v>
      </c>
      <c r="I2258" s="7" t="n">
        <v>399.980011</v>
      </c>
      <c r="J2258" s="6" t="n">
        <v>1</v>
      </c>
      <c r="K2258" s="7" t="n">
        <v>399.980011</v>
      </c>
      <c r="L2258" s="7" t="n">
        <v>4</v>
      </c>
      <c r="M2258" s="8" t="n">
        <v>0.01</v>
      </c>
      <c r="N2258" s="7" t="n">
        <v>114.8300018</v>
      </c>
      <c r="O2258" s="9" t="n">
        <v>0</v>
      </c>
    </row>
    <row r="2259" customFormat="false" ht="15" hidden="false" customHeight="true" outlineLevel="0" collapsed="false">
      <c r="A2259" s="6" t="n">
        <v>2747</v>
      </c>
      <c r="B2259" s="6" t="s">
        <v>19</v>
      </c>
      <c r="C2259" s="6" t="s">
        <v>20</v>
      </c>
      <c r="D2259" s="6" t="s">
        <v>50</v>
      </c>
      <c r="E2259" s="6" t="s">
        <v>51</v>
      </c>
      <c r="F2259" s="6" t="s">
        <v>108</v>
      </c>
      <c r="G2259" s="6" t="s">
        <v>47</v>
      </c>
      <c r="H2259" s="6" t="n">
        <v>4</v>
      </c>
      <c r="I2259" s="7" t="n">
        <v>19.98999977</v>
      </c>
      <c r="J2259" s="6" t="n">
        <v>3</v>
      </c>
      <c r="K2259" s="7" t="n">
        <v>59.97000122</v>
      </c>
      <c r="L2259" s="7" t="n">
        <v>1.200000048</v>
      </c>
      <c r="M2259" s="8" t="n">
        <v>0.02</v>
      </c>
      <c r="N2259" s="7" t="n">
        <v>0.589999974</v>
      </c>
      <c r="O2259" s="9" t="n">
        <v>0</v>
      </c>
    </row>
    <row r="2260" customFormat="false" ht="15" hidden="false" customHeight="true" outlineLevel="0" collapsed="false">
      <c r="A2260" s="6" t="n">
        <v>67428</v>
      </c>
      <c r="B2260" s="6" t="s">
        <v>19</v>
      </c>
      <c r="C2260" s="6" t="s">
        <v>20</v>
      </c>
      <c r="D2260" s="6" t="s">
        <v>21</v>
      </c>
      <c r="E2260" s="6" t="s">
        <v>65</v>
      </c>
      <c r="F2260" s="6" t="s">
        <v>57</v>
      </c>
      <c r="G2260" s="6" t="s">
        <v>34</v>
      </c>
      <c r="H2260" s="6" t="n">
        <v>4</v>
      </c>
      <c r="I2260" s="7" t="n">
        <v>50</v>
      </c>
      <c r="J2260" s="6" t="n">
        <v>5</v>
      </c>
      <c r="K2260" s="7" t="n">
        <v>250</v>
      </c>
      <c r="L2260" s="7" t="n">
        <v>17.5</v>
      </c>
      <c r="M2260" s="8" t="n">
        <v>0.07</v>
      </c>
      <c r="N2260" s="7" t="n">
        <v>72.76999664</v>
      </c>
      <c r="O2260" s="9" t="n">
        <v>0</v>
      </c>
    </row>
    <row r="2261" customFormat="false" ht="15" hidden="false" customHeight="true" outlineLevel="0" collapsed="false">
      <c r="A2261" s="6" t="n">
        <v>42912</v>
      </c>
      <c r="B2261" s="6" t="s">
        <v>46</v>
      </c>
      <c r="C2261" s="6" t="s">
        <v>20</v>
      </c>
      <c r="D2261" s="6" t="s">
        <v>38</v>
      </c>
      <c r="E2261" s="6" t="s">
        <v>39</v>
      </c>
      <c r="F2261" s="6" t="s">
        <v>23</v>
      </c>
      <c r="G2261" s="6" t="s">
        <v>34</v>
      </c>
      <c r="H2261" s="6" t="n">
        <v>2</v>
      </c>
      <c r="I2261" s="7" t="n">
        <v>129.9900055</v>
      </c>
      <c r="J2261" s="6" t="n">
        <v>1</v>
      </c>
      <c r="K2261" s="7" t="n">
        <v>129.9900055</v>
      </c>
      <c r="L2261" s="7" t="n">
        <v>9.100000381</v>
      </c>
      <c r="M2261" s="8" t="n">
        <v>0.07</v>
      </c>
      <c r="N2261" s="7" t="n">
        <v>45.33000183</v>
      </c>
      <c r="O2261" s="12" t="n">
        <v>1</v>
      </c>
    </row>
    <row r="2262" customFormat="false" ht="15" hidden="false" customHeight="true" outlineLevel="0" collapsed="false">
      <c r="A2262" s="6" t="n">
        <v>12294</v>
      </c>
      <c r="B2262" s="6" t="s">
        <v>19</v>
      </c>
      <c r="C2262" s="6" t="s">
        <v>20</v>
      </c>
      <c r="D2262" s="6" t="s">
        <v>21</v>
      </c>
      <c r="E2262" s="6" t="s">
        <v>22</v>
      </c>
      <c r="F2262" s="6" t="s">
        <v>23</v>
      </c>
      <c r="G2262" s="6" t="s">
        <v>34</v>
      </c>
      <c r="H2262" s="6" t="n">
        <v>4</v>
      </c>
      <c r="I2262" s="7" t="n">
        <v>129.9900055</v>
      </c>
      <c r="J2262" s="6" t="n">
        <v>1</v>
      </c>
      <c r="K2262" s="7" t="n">
        <v>129.9900055</v>
      </c>
      <c r="L2262" s="7" t="n">
        <v>3.900000095</v>
      </c>
      <c r="M2262" s="8" t="n">
        <v>0.029999999</v>
      </c>
      <c r="N2262" s="7" t="n">
        <v>14.25</v>
      </c>
      <c r="O2262" s="12" t="n">
        <v>1</v>
      </c>
    </row>
    <row r="2263" customFormat="false" ht="15" hidden="false" customHeight="true" outlineLevel="0" collapsed="false">
      <c r="A2263" s="6" t="n">
        <v>62567</v>
      </c>
      <c r="B2263" s="6" t="s">
        <v>36</v>
      </c>
      <c r="C2263" s="6" t="s">
        <v>20</v>
      </c>
      <c r="D2263" s="6" t="s">
        <v>21</v>
      </c>
      <c r="E2263" s="6" t="s">
        <v>65</v>
      </c>
      <c r="F2263" s="6" t="s">
        <v>33</v>
      </c>
      <c r="G2263" s="6" t="s">
        <v>44</v>
      </c>
      <c r="H2263" s="6" t="n">
        <v>0</v>
      </c>
      <c r="I2263" s="7" t="n">
        <v>59.99000168</v>
      </c>
      <c r="J2263" s="6" t="n">
        <v>3</v>
      </c>
      <c r="K2263" s="7" t="n">
        <v>179.9700012</v>
      </c>
      <c r="L2263" s="7" t="n">
        <v>18</v>
      </c>
      <c r="M2263" s="8" t="n">
        <v>0.100000001</v>
      </c>
      <c r="N2263" s="7" t="n">
        <v>58.31000137</v>
      </c>
      <c r="O2263" s="9" t="n">
        <v>0</v>
      </c>
    </row>
    <row r="2264" customFormat="false" ht="15" hidden="false" customHeight="true" outlineLevel="0" collapsed="false">
      <c r="A2264" s="6" t="n">
        <v>4816</v>
      </c>
      <c r="B2264" s="6" t="s">
        <v>19</v>
      </c>
      <c r="C2264" s="6" t="s">
        <v>49</v>
      </c>
      <c r="D2264" s="6" t="s">
        <v>50</v>
      </c>
      <c r="E2264" s="6" t="s">
        <v>63</v>
      </c>
      <c r="F2264" s="6" t="s">
        <v>75</v>
      </c>
      <c r="G2264" s="6" t="s">
        <v>34</v>
      </c>
      <c r="H2264" s="6" t="n">
        <v>4</v>
      </c>
      <c r="I2264" s="7" t="n">
        <v>299.980011</v>
      </c>
      <c r="J2264" s="6" t="n">
        <v>1</v>
      </c>
      <c r="K2264" s="7" t="n">
        <v>299.980011</v>
      </c>
      <c r="L2264" s="7" t="n">
        <v>0</v>
      </c>
      <c r="M2264" s="8" t="n">
        <v>0</v>
      </c>
      <c r="N2264" s="7" t="n">
        <v>-38.70000076</v>
      </c>
      <c r="O2264" s="9" t="n">
        <v>0</v>
      </c>
    </row>
    <row r="2265" customFormat="false" ht="15" hidden="false" customHeight="true" outlineLevel="0" collapsed="false">
      <c r="A2265" s="6" t="n">
        <v>38445</v>
      </c>
      <c r="B2265" s="6" t="s">
        <v>19</v>
      </c>
      <c r="C2265" s="6" t="s">
        <v>20</v>
      </c>
      <c r="D2265" s="6" t="s">
        <v>31</v>
      </c>
      <c r="E2265" s="6" t="s">
        <v>32</v>
      </c>
      <c r="F2265" s="6" t="s">
        <v>89</v>
      </c>
      <c r="G2265" s="6" t="s">
        <v>34</v>
      </c>
      <c r="H2265" s="6" t="n">
        <v>4</v>
      </c>
      <c r="I2265" s="7" t="n">
        <v>59.99000168</v>
      </c>
      <c r="J2265" s="6" t="n">
        <v>5</v>
      </c>
      <c r="K2265" s="7" t="n">
        <v>299.9500122</v>
      </c>
      <c r="L2265" s="7" t="n">
        <v>6</v>
      </c>
      <c r="M2265" s="8" t="n">
        <v>0.02</v>
      </c>
      <c r="N2265" s="7" t="n">
        <v>22.04999924</v>
      </c>
      <c r="O2265" s="12" t="n">
        <v>1</v>
      </c>
    </row>
    <row r="2266" customFormat="false" ht="15" hidden="false" customHeight="true" outlineLevel="0" collapsed="false">
      <c r="A2266" s="6" t="n">
        <v>48056</v>
      </c>
      <c r="B2266" s="6" t="s">
        <v>46</v>
      </c>
      <c r="C2266" s="6" t="s">
        <v>37</v>
      </c>
      <c r="D2266" s="6" t="s">
        <v>38</v>
      </c>
      <c r="E2266" s="6" t="s">
        <v>39</v>
      </c>
      <c r="F2266" s="6" t="s">
        <v>33</v>
      </c>
      <c r="G2266" s="6" t="s">
        <v>24</v>
      </c>
      <c r="H2266" s="6" t="n">
        <v>2</v>
      </c>
      <c r="I2266" s="7" t="n">
        <v>59.99000168</v>
      </c>
      <c r="J2266" s="6" t="n">
        <v>4</v>
      </c>
      <c r="K2266" s="7" t="n">
        <v>239.9600067</v>
      </c>
      <c r="L2266" s="7" t="n">
        <v>40.79000092</v>
      </c>
      <c r="M2266" s="8" t="n">
        <v>0.170000002</v>
      </c>
      <c r="N2266" s="7" t="n">
        <v>55.77000046</v>
      </c>
      <c r="O2266" s="9" t="n">
        <v>0</v>
      </c>
    </row>
    <row r="2267" customFormat="false" ht="15" hidden="false" customHeight="true" outlineLevel="0" collapsed="false">
      <c r="A2267" s="6" t="n">
        <v>46258</v>
      </c>
      <c r="B2267" s="6" t="s">
        <v>19</v>
      </c>
      <c r="C2267" s="6" t="s">
        <v>20</v>
      </c>
      <c r="D2267" s="6" t="s">
        <v>27</v>
      </c>
      <c r="E2267" s="6" t="s">
        <v>79</v>
      </c>
      <c r="F2267" s="6" t="s">
        <v>29</v>
      </c>
      <c r="G2267" s="6" t="s">
        <v>44</v>
      </c>
      <c r="H2267" s="6" t="n">
        <v>4</v>
      </c>
      <c r="I2267" s="7" t="n">
        <v>99.98999786</v>
      </c>
      <c r="J2267" s="6" t="n">
        <v>3</v>
      </c>
      <c r="K2267" s="7" t="n">
        <v>299.9700012</v>
      </c>
      <c r="L2267" s="7" t="n">
        <v>0</v>
      </c>
      <c r="M2267" s="8" t="n">
        <v>0</v>
      </c>
      <c r="N2267" s="7" t="n">
        <v>140.9900055</v>
      </c>
      <c r="O2267" s="9" t="n">
        <v>0</v>
      </c>
    </row>
    <row r="2268" customFormat="false" ht="15" hidden="false" customHeight="true" outlineLevel="0" collapsed="false">
      <c r="A2268" s="6" t="n">
        <v>30704</v>
      </c>
      <c r="B2268" s="6" t="s">
        <v>19</v>
      </c>
      <c r="C2268" s="6" t="s">
        <v>20</v>
      </c>
      <c r="D2268" s="6" t="s">
        <v>27</v>
      </c>
      <c r="E2268" s="6" t="s">
        <v>42</v>
      </c>
      <c r="F2268" s="6" t="s">
        <v>23</v>
      </c>
      <c r="G2268" s="6" t="s">
        <v>44</v>
      </c>
      <c r="H2268" s="6" t="n">
        <v>4</v>
      </c>
      <c r="I2268" s="7" t="n">
        <v>129.9900055</v>
      </c>
      <c r="J2268" s="6" t="n">
        <v>1</v>
      </c>
      <c r="K2268" s="7" t="n">
        <v>129.9900055</v>
      </c>
      <c r="L2268" s="7" t="n">
        <v>20.79999924</v>
      </c>
      <c r="M2268" s="8" t="n">
        <v>0.159999996</v>
      </c>
      <c r="N2268" s="7" t="n">
        <v>30.5699997</v>
      </c>
      <c r="O2268" s="12" t="n">
        <v>1</v>
      </c>
    </row>
    <row r="2269" customFormat="false" ht="15" hidden="false" customHeight="true" outlineLevel="0" collapsed="false">
      <c r="A2269" s="6" t="n">
        <v>48389</v>
      </c>
      <c r="B2269" s="6" t="s">
        <v>19</v>
      </c>
      <c r="C2269" s="6" t="s">
        <v>20</v>
      </c>
      <c r="D2269" s="6" t="s">
        <v>21</v>
      </c>
      <c r="E2269" s="6" t="s">
        <v>66</v>
      </c>
      <c r="F2269" s="6" t="s">
        <v>29</v>
      </c>
      <c r="G2269" s="6" t="s">
        <v>24</v>
      </c>
      <c r="H2269" s="6" t="n">
        <v>4</v>
      </c>
      <c r="I2269" s="7" t="n">
        <v>99.98999786</v>
      </c>
      <c r="J2269" s="6" t="n">
        <v>4</v>
      </c>
      <c r="K2269" s="7" t="n">
        <v>399.9599915</v>
      </c>
      <c r="L2269" s="7" t="n">
        <v>20</v>
      </c>
      <c r="M2269" s="8" t="n">
        <v>0.050000001</v>
      </c>
      <c r="N2269" s="7" t="n">
        <v>-278.5100098</v>
      </c>
      <c r="O2269" s="12" t="n">
        <v>1</v>
      </c>
    </row>
    <row r="2270" customFormat="false" ht="15" hidden="false" customHeight="true" outlineLevel="0" collapsed="false">
      <c r="A2270" s="6" t="n">
        <v>74478</v>
      </c>
      <c r="B2270" s="6" t="s">
        <v>19</v>
      </c>
      <c r="C2270" s="6" t="s">
        <v>37</v>
      </c>
      <c r="D2270" s="6" t="s">
        <v>27</v>
      </c>
      <c r="E2270" s="6" t="s">
        <v>54</v>
      </c>
      <c r="F2270" s="6" t="s">
        <v>101</v>
      </c>
      <c r="G2270" s="6" t="s">
        <v>34</v>
      </c>
      <c r="H2270" s="6" t="n">
        <v>4</v>
      </c>
      <c r="I2270" s="7" t="n">
        <v>357.1000061</v>
      </c>
      <c r="J2270" s="6" t="n">
        <v>1</v>
      </c>
      <c r="K2270" s="7" t="n">
        <v>357.1000061</v>
      </c>
      <c r="L2270" s="7" t="n">
        <v>7.139999866</v>
      </c>
      <c r="M2270" s="8" t="n">
        <v>0.02</v>
      </c>
      <c r="N2270" s="7" t="n">
        <v>118.2900009</v>
      </c>
      <c r="O2270" s="9" t="n">
        <v>0</v>
      </c>
    </row>
    <row r="2271" customFormat="false" ht="15" hidden="false" customHeight="true" outlineLevel="0" collapsed="false">
      <c r="A2271" s="6" t="n">
        <v>16693</v>
      </c>
      <c r="B2271" s="6" t="s">
        <v>46</v>
      </c>
      <c r="C2271" s="6" t="s">
        <v>49</v>
      </c>
      <c r="D2271" s="6" t="s">
        <v>21</v>
      </c>
      <c r="E2271" s="6" t="s">
        <v>64</v>
      </c>
      <c r="F2271" s="6" t="s">
        <v>74</v>
      </c>
      <c r="G2271" s="6" t="s">
        <v>44</v>
      </c>
      <c r="H2271" s="6" t="n">
        <v>2</v>
      </c>
      <c r="I2271" s="7" t="n">
        <v>27.98999977</v>
      </c>
      <c r="J2271" s="6" t="n">
        <v>3</v>
      </c>
      <c r="K2271" s="7" t="n">
        <v>83.97000122</v>
      </c>
      <c r="L2271" s="7" t="n">
        <v>10.92000008</v>
      </c>
      <c r="M2271" s="8" t="n">
        <v>0.129999995</v>
      </c>
      <c r="N2271" s="7" t="n">
        <v>35.0699997</v>
      </c>
      <c r="O2271" s="12" t="n">
        <v>1</v>
      </c>
    </row>
    <row r="2272" customFormat="false" ht="15" hidden="false" customHeight="true" outlineLevel="0" collapsed="false">
      <c r="A2272" s="6" t="n">
        <v>48781</v>
      </c>
      <c r="B2272" s="6" t="s">
        <v>46</v>
      </c>
      <c r="C2272" s="6" t="s">
        <v>20</v>
      </c>
      <c r="D2272" s="6" t="s">
        <v>38</v>
      </c>
      <c r="E2272" s="6" t="s">
        <v>94</v>
      </c>
      <c r="F2272" s="6" t="s">
        <v>40</v>
      </c>
      <c r="G2272" s="6" t="s">
        <v>47</v>
      </c>
      <c r="H2272" s="6" t="n">
        <v>2</v>
      </c>
      <c r="I2272" s="7" t="n">
        <v>399.980011</v>
      </c>
      <c r="J2272" s="6" t="n">
        <v>1</v>
      </c>
      <c r="K2272" s="7" t="n">
        <v>399.980011</v>
      </c>
      <c r="L2272" s="7" t="n">
        <v>52</v>
      </c>
      <c r="M2272" s="8" t="n">
        <v>0.129999995</v>
      </c>
      <c r="N2272" s="7" t="n">
        <v>125.2699966</v>
      </c>
      <c r="O2272" s="9" t="n">
        <v>0</v>
      </c>
    </row>
    <row r="2273" customFormat="false" ht="15" hidden="false" customHeight="true" outlineLevel="0" collapsed="false">
      <c r="A2273" s="6" t="n">
        <v>43426</v>
      </c>
      <c r="B2273" s="6" t="s">
        <v>26</v>
      </c>
      <c r="C2273" s="6" t="s">
        <v>49</v>
      </c>
      <c r="D2273" s="6" t="s">
        <v>21</v>
      </c>
      <c r="E2273" s="6" t="s">
        <v>66</v>
      </c>
      <c r="F2273" s="6" t="s">
        <v>40</v>
      </c>
      <c r="G2273" s="6" t="s">
        <v>34</v>
      </c>
      <c r="H2273" s="6" t="n">
        <v>1</v>
      </c>
      <c r="I2273" s="7" t="n">
        <v>399.980011</v>
      </c>
      <c r="J2273" s="6" t="n">
        <v>1</v>
      </c>
      <c r="K2273" s="7" t="n">
        <v>399.980011</v>
      </c>
      <c r="L2273" s="7" t="n">
        <v>0</v>
      </c>
      <c r="M2273" s="8" t="n">
        <v>0</v>
      </c>
      <c r="N2273" s="7" t="n">
        <v>183.9900055</v>
      </c>
      <c r="O2273" s="12" t="n">
        <v>1</v>
      </c>
    </row>
    <row r="2274" customFormat="false" ht="15" hidden="false" customHeight="true" outlineLevel="0" collapsed="false">
      <c r="A2274" s="6" t="n">
        <v>42281</v>
      </c>
      <c r="B2274" s="6" t="s">
        <v>26</v>
      </c>
      <c r="C2274" s="6" t="s">
        <v>49</v>
      </c>
      <c r="D2274" s="6" t="s">
        <v>27</v>
      </c>
      <c r="E2274" s="6" t="s">
        <v>69</v>
      </c>
      <c r="F2274" s="6" t="s">
        <v>57</v>
      </c>
      <c r="G2274" s="6" t="s">
        <v>34</v>
      </c>
      <c r="H2274" s="6" t="n">
        <v>1</v>
      </c>
      <c r="I2274" s="7" t="n">
        <v>50</v>
      </c>
      <c r="J2274" s="6" t="n">
        <v>1</v>
      </c>
      <c r="K2274" s="7" t="n">
        <v>50</v>
      </c>
      <c r="L2274" s="7" t="n">
        <v>5</v>
      </c>
      <c r="M2274" s="8" t="n">
        <v>0.100000001</v>
      </c>
      <c r="N2274" s="7" t="n">
        <v>-19.12999916</v>
      </c>
      <c r="O2274" s="12" t="n">
        <v>1</v>
      </c>
    </row>
    <row r="2275" customFormat="false" ht="15" hidden="false" customHeight="true" outlineLevel="0" collapsed="false">
      <c r="A2275" s="6" t="n">
        <v>45952</v>
      </c>
      <c r="B2275" s="6" t="s">
        <v>26</v>
      </c>
      <c r="C2275" s="6" t="s">
        <v>37</v>
      </c>
      <c r="D2275" s="6" t="s">
        <v>38</v>
      </c>
      <c r="E2275" s="6" t="s">
        <v>92</v>
      </c>
      <c r="F2275" s="6" t="s">
        <v>58</v>
      </c>
      <c r="G2275" s="6" t="s">
        <v>47</v>
      </c>
      <c r="H2275" s="6" t="n">
        <v>1</v>
      </c>
      <c r="I2275" s="7" t="n">
        <v>49.97999954</v>
      </c>
      <c r="J2275" s="6" t="n">
        <v>3</v>
      </c>
      <c r="K2275" s="7" t="n">
        <v>149.9400024</v>
      </c>
      <c r="L2275" s="7" t="n">
        <v>37.49000168</v>
      </c>
      <c r="M2275" s="8" t="n">
        <v>0.25</v>
      </c>
      <c r="N2275" s="7" t="n">
        <v>12.71000004</v>
      </c>
      <c r="O2275" s="12" t="n">
        <v>1</v>
      </c>
    </row>
    <row r="2276" customFormat="false" ht="15" hidden="false" customHeight="true" outlineLevel="0" collapsed="false">
      <c r="A2276" s="6" t="n">
        <v>60982</v>
      </c>
      <c r="B2276" s="6" t="s">
        <v>19</v>
      </c>
      <c r="C2276" s="6" t="s">
        <v>37</v>
      </c>
      <c r="D2276" s="6" t="s">
        <v>50</v>
      </c>
      <c r="E2276" s="6" t="s">
        <v>51</v>
      </c>
      <c r="F2276" s="6" t="s">
        <v>33</v>
      </c>
      <c r="G2276" s="6" t="s">
        <v>34</v>
      </c>
      <c r="H2276" s="6" t="n">
        <v>4</v>
      </c>
      <c r="I2276" s="7" t="n">
        <v>59.99000168</v>
      </c>
      <c r="J2276" s="6" t="n">
        <v>1</v>
      </c>
      <c r="K2276" s="7" t="n">
        <v>59.99000168</v>
      </c>
      <c r="L2276" s="7" t="n">
        <v>1.200000048</v>
      </c>
      <c r="M2276" s="8" t="n">
        <v>0.02</v>
      </c>
      <c r="N2276" s="7" t="n">
        <v>20.57999992</v>
      </c>
      <c r="O2276" s="9" t="n">
        <v>0</v>
      </c>
    </row>
    <row r="2277" customFormat="false" ht="15" hidden="false" customHeight="true" outlineLevel="0" collapsed="false">
      <c r="A2277" s="6" t="n">
        <v>26236</v>
      </c>
      <c r="B2277" s="6" t="s">
        <v>46</v>
      </c>
      <c r="C2277" s="6" t="s">
        <v>37</v>
      </c>
      <c r="D2277" s="6" t="s">
        <v>27</v>
      </c>
      <c r="E2277" s="6" t="s">
        <v>28</v>
      </c>
      <c r="F2277" s="6" t="s">
        <v>75</v>
      </c>
      <c r="G2277" s="6" t="s">
        <v>34</v>
      </c>
      <c r="H2277" s="6" t="n">
        <v>2</v>
      </c>
      <c r="I2277" s="7" t="n">
        <v>299.980011</v>
      </c>
      <c r="J2277" s="6" t="n">
        <v>1</v>
      </c>
      <c r="K2277" s="7" t="n">
        <v>299.980011</v>
      </c>
      <c r="L2277" s="7" t="n">
        <v>12</v>
      </c>
      <c r="M2277" s="8" t="n">
        <v>0.039999999</v>
      </c>
      <c r="N2277" s="7" t="n">
        <v>135.3500061</v>
      </c>
      <c r="O2277" s="9" t="n">
        <v>0</v>
      </c>
    </row>
    <row r="2278" customFormat="false" ht="15" hidden="false" customHeight="true" outlineLevel="0" collapsed="false">
      <c r="A2278" s="6" t="n">
        <v>17720</v>
      </c>
      <c r="B2278" s="6" t="s">
        <v>26</v>
      </c>
      <c r="C2278" s="6" t="s">
        <v>20</v>
      </c>
      <c r="D2278" s="6" t="s">
        <v>21</v>
      </c>
      <c r="E2278" s="6" t="s">
        <v>22</v>
      </c>
      <c r="F2278" s="6" t="s">
        <v>23</v>
      </c>
      <c r="G2278" s="6" t="s">
        <v>47</v>
      </c>
      <c r="H2278" s="6" t="n">
        <v>1</v>
      </c>
      <c r="I2278" s="7" t="n">
        <v>129.9900055</v>
      </c>
      <c r="J2278" s="6" t="n">
        <v>1</v>
      </c>
      <c r="K2278" s="7" t="n">
        <v>129.9900055</v>
      </c>
      <c r="L2278" s="7" t="n">
        <v>26</v>
      </c>
      <c r="M2278" s="8" t="n">
        <v>0.200000003</v>
      </c>
      <c r="N2278" s="7" t="n">
        <v>9.359999657</v>
      </c>
      <c r="O2278" s="12" t="n">
        <v>1</v>
      </c>
    </row>
    <row r="2279" customFormat="false" ht="15" hidden="false" customHeight="true" outlineLevel="0" collapsed="false">
      <c r="A2279" s="6" t="n">
        <v>68828</v>
      </c>
      <c r="B2279" s="6" t="s">
        <v>26</v>
      </c>
      <c r="C2279" s="6" t="s">
        <v>37</v>
      </c>
      <c r="D2279" s="6" t="s">
        <v>21</v>
      </c>
      <c r="E2279" s="6" t="s">
        <v>65</v>
      </c>
      <c r="F2279" s="6" t="s">
        <v>33</v>
      </c>
      <c r="G2279" s="6" t="s">
        <v>47</v>
      </c>
      <c r="H2279" s="6" t="n">
        <v>1</v>
      </c>
      <c r="I2279" s="7" t="n">
        <v>59.99000168</v>
      </c>
      <c r="J2279" s="6" t="n">
        <v>3</v>
      </c>
      <c r="K2279" s="7" t="n">
        <v>179.9700012</v>
      </c>
      <c r="L2279" s="7" t="n">
        <v>18</v>
      </c>
      <c r="M2279" s="8" t="n">
        <v>0.100000001</v>
      </c>
      <c r="N2279" s="7" t="n">
        <v>-26.39999962</v>
      </c>
      <c r="O2279" s="12" t="n">
        <v>1</v>
      </c>
    </row>
    <row r="2280" customFormat="false" ht="15" hidden="false" customHeight="true" outlineLevel="0" collapsed="false">
      <c r="A2280" s="6" t="n">
        <v>38976</v>
      </c>
      <c r="B2280" s="6" t="s">
        <v>19</v>
      </c>
      <c r="C2280" s="6" t="s">
        <v>20</v>
      </c>
      <c r="D2280" s="6" t="s">
        <v>31</v>
      </c>
      <c r="E2280" s="6" t="s">
        <v>32</v>
      </c>
      <c r="F2280" s="6" t="s">
        <v>33</v>
      </c>
      <c r="G2280" s="6" t="s">
        <v>34</v>
      </c>
      <c r="H2280" s="6" t="n">
        <v>4</v>
      </c>
      <c r="I2280" s="7" t="n">
        <v>59.99000168</v>
      </c>
      <c r="J2280" s="6" t="n">
        <v>1</v>
      </c>
      <c r="K2280" s="7" t="n">
        <v>59.99000168</v>
      </c>
      <c r="L2280" s="7" t="n">
        <v>12</v>
      </c>
      <c r="M2280" s="8" t="n">
        <v>0.200000003</v>
      </c>
      <c r="N2280" s="7" t="n">
        <v>22.07999992</v>
      </c>
      <c r="O2280" s="9" t="n">
        <v>0</v>
      </c>
    </row>
    <row r="2281" customFormat="false" ht="15" hidden="false" customHeight="true" outlineLevel="0" collapsed="false">
      <c r="A2281" s="6" t="n">
        <v>9553</v>
      </c>
      <c r="B2281" s="6" t="s">
        <v>46</v>
      </c>
      <c r="C2281" s="6" t="s">
        <v>20</v>
      </c>
      <c r="D2281" s="6" t="s">
        <v>50</v>
      </c>
      <c r="E2281" s="6" t="s">
        <v>51</v>
      </c>
      <c r="F2281" s="6" t="s">
        <v>33</v>
      </c>
      <c r="G2281" s="6" t="s">
        <v>24</v>
      </c>
      <c r="H2281" s="6" t="n">
        <v>2</v>
      </c>
      <c r="I2281" s="7" t="n">
        <v>59.99000168</v>
      </c>
      <c r="J2281" s="6" t="n">
        <v>4</v>
      </c>
      <c r="K2281" s="7" t="n">
        <v>239.9600067</v>
      </c>
      <c r="L2281" s="7" t="n">
        <v>0</v>
      </c>
      <c r="M2281" s="8" t="n">
        <v>0</v>
      </c>
      <c r="N2281" s="7" t="n">
        <v>115.1800003</v>
      </c>
      <c r="O2281" s="12" t="n">
        <v>1</v>
      </c>
    </row>
    <row r="2282" customFormat="false" ht="15" hidden="false" customHeight="true" outlineLevel="0" collapsed="false">
      <c r="A2282" s="6" t="n">
        <v>53516</v>
      </c>
      <c r="B2282" s="6" t="s">
        <v>19</v>
      </c>
      <c r="C2282" s="6" t="s">
        <v>37</v>
      </c>
      <c r="D2282" s="6" t="s">
        <v>50</v>
      </c>
      <c r="E2282" s="6" t="s">
        <v>72</v>
      </c>
      <c r="F2282" s="6" t="s">
        <v>33</v>
      </c>
      <c r="G2282" s="6" t="s">
        <v>44</v>
      </c>
      <c r="H2282" s="6" t="n">
        <v>4</v>
      </c>
      <c r="I2282" s="7" t="n">
        <v>59.99000168</v>
      </c>
      <c r="J2282" s="6" t="n">
        <v>3</v>
      </c>
      <c r="K2282" s="7" t="n">
        <v>179.9700012</v>
      </c>
      <c r="L2282" s="7" t="n">
        <v>5.400000095</v>
      </c>
      <c r="M2282" s="8" t="n">
        <v>0.029999999</v>
      </c>
      <c r="N2282" s="7" t="n">
        <v>-41.54999924</v>
      </c>
      <c r="O2282" s="9" t="n">
        <v>0</v>
      </c>
    </row>
    <row r="2283" customFormat="false" ht="15" hidden="false" customHeight="true" outlineLevel="0" collapsed="false">
      <c r="A2283" s="6" t="n">
        <v>58222</v>
      </c>
      <c r="B2283" s="6" t="s">
        <v>46</v>
      </c>
      <c r="C2283" s="6" t="s">
        <v>49</v>
      </c>
      <c r="D2283" s="6" t="s">
        <v>50</v>
      </c>
      <c r="E2283" s="6" t="s">
        <v>51</v>
      </c>
      <c r="F2283" s="6" t="s">
        <v>23</v>
      </c>
      <c r="G2283" s="6" t="s">
        <v>34</v>
      </c>
      <c r="H2283" s="6" t="n">
        <v>2</v>
      </c>
      <c r="I2283" s="7" t="n">
        <v>129.9900055</v>
      </c>
      <c r="J2283" s="6" t="n">
        <v>1</v>
      </c>
      <c r="K2283" s="7" t="n">
        <v>129.9900055</v>
      </c>
      <c r="L2283" s="7" t="n">
        <v>13</v>
      </c>
      <c r="M2283" s="8" t="n">
        <v>0.100000001</v>
      </c>
      <c r="N2283" s="7" t="n">
        <v>-4.449999809</v>
      </c>
      <c r="O2283" s="12" t="n">
        <v>1</v>
      </c>
    </row>
    <row r="2284" customFormat="false" ht="15" hidden="false" customHeight="true" outlineLevel="0" collapsed="false">
      <c r="A2284" s="6" t="n">
        <v>37194</v>
      </c>
      <c r="B2284" s="6" t="s">
        <v>19</v>
      </c>
      <c r="C2284" s="6" t="s">
        <v>20</v>
      </c>
      <c r="D2284" s="6" t="s">
        <v>31</v>
      </c>
      <c r="E2284" s="6" t="s">
        <v>62</v>
      </c>
      <c r="F2284" s="6" t="s">
        <v>71</v>
      </c>
      <c r="G2284" s="6" t="s">
        <v>34</v>
      </c>
      <c r="H2284" s="6" t="n">
        <v>4</v>
      </c>
      <c r="I2284" s="7" t="n">
        <v>199.9900055</v>
      </c>
      <c r="J2284" s="6" t="n">
        <v>1</v>
      </c>
      <c r="K2284" s="7" t="n">
        <v>199.9900055</v>
      </c>
      <c r="L2284" s="7" t="n">
        <v>30</v>
      </c>
      <c r="M2284" s="8" t="n">
        <v>0.150000006</v>
      </c>
      <c r="N2284" s="7" t="n">
        <v>56.09999847</v>
      </c>
      <c r="O2284" s="12" t="n">
        <v>1</v>
      </c>
    </row>
    <row r="2285" customFormat="false" ht="15" hidden="false" customHeight="true" outlineLevel="0" collapsed="false">
      <c r="A2285" s="6" t="n">
        <v>9682</v>
      </c>
      <c r="B2285" s="6" t="s">
        <v>26</v>
      </c>
      <c r="C2285" s="6" t="s">
        <v>37</v>
      </c>
      <c r="D2285" s="6" t="s">
        <v>50</v>
      </c>
      <c r="E2285" s="6" t="s">
        <v>51</v>
      </c>
      <c r="F2285" s="6" t="s">
        <v>73</v>
      </c>
      <c r="G2285" s="6" t="s">
        <v>44</v>
      </c>
      <c r="H2285" s="6" t="n">
        <v>1</v>
      </c>
      <c r="I2285" s="7" t="n">
        <v>39.99000168</v>
      </c>
      <c r="J2285" s="6" t="n">
        <v>3</v>
      </c>
      <c r="K2285" s="7" t="n">
        <v>119.9700012</v>
      </c>
      <c r="L2285" s="7" t="n">
        <v>1.200000048</v>
      </c>
      <c r="M2285" s="8" t="n">
        <v>0.01</v>
      </c>
      <c r="N2285" s="7" t="n">
        <v>49.88000107</v>
      </c>
      <c r="O2285" s="12" t="n">
        <v>1</v>
      </c>
    </row>
    <row r="2286" customFormat="false" ht="15" hidden="false" customHeight="true" outlineLevel="0" collapsed="false">
      <c r="A2286" s="6" t="n">
        <v>61325</v>
      </c>
      <c r="B2286" s="6" t="s">
        <v>19</v>
      </c>
      <c r="C2286" s="6" t="s">
        <v>49</v>
      </c>
      <c r="D2286" s="6" t="s">
        <v>50</v>
      </c>
      <c r="E2286" s="6" t="s">
        <v>63</v>
      </c>
      <c r="F2286" s="6" t="s">
        <v>23</v>
      </c>
      <c r="G2286" s="6" t="s">
        <v>47</v>
      </c>
      <c r="H2286" s="6" t="n">
        <v>4</v>
      </c>
      <c r="I2286" s="7" t="n">
        <v>129.9900055</v>
      </c>
      <c r="J2286" s="6" t="n">
        <v>1</v>
      </c>
      <c r="K2286" s="7" t="n">
        <v>129.9900055</v>
      </c>
      <c r="L2286" s="7" t="n">
        <v>19.5</v>
      </c>
      <c r="M2286" s="8" t="n">
        <v>0.150000006</v>
      </c>
      <c r="N2286" s="7" t="n">
        <v>-57.11999893</v>
      </c>
      <c r="O2286" s="12" t="n">
        <v>1</v>
      </c>
    </row>
    <row r="2287" customFormat="false" ht="15" hidden="false" customHeight="true" outlineLevel="0" collapsed="false">
      <c r="A2287" s="6" t="n">
        <v>62293</v>
      </c>
      <c r="B2287" s="6" t="s">
        <v>46</v>
      </c>
      <c r="C2287" s="6" t="s">
        <v>20</v>
      </c>
      <c r="D2287" s="6" t="s">
        <v>21</v>
      </c>
      <c r="E2287" s="6" t="s">
        <v>65</v>
      </c>
      <c r="F2287" s="6" t="s">
        <v>40</v>
      </c>
      <c r="G2287" s="6" t="s">
        <v>34</v>
      </c>
      <c r="H2287" s="6" t="n">
        <v>2</v>
      </c>
      <c r="I2287" s="7" t="n">
        <v>399.980011</v>
      </c>
      <c r="J2287" s="6" t="n">
        <v>1</v>
      </c>
      <c r="K2287" s="7" t="n">
        <v>399.980011</v>
      </c>
      <c r="L2287" s="7" t="n">
        <v>48</v>
      </c>
      <c r="M2287" s="8" t="n">
        <v>0.119999997</v>
      </c>
      <c r="N2287" s="7" t="n">
        <v>30.96999931</v>
      </c>
      <c r="O2287" s="12" t="n">
        <v>1</v>
      </c>
    </row>
    <row r="2288" customFormat="false" ht="15" hidden="false" customHeight="true" outlineLevel="0" collapsed="false">
      <c r="A2288" s="6" t="n">
        <v>52120</v>
      </c>
      <c r="B2288" s="6" t="s">
        <v>19</v>
      </c>
      <c r="C2288" s="6" t="s">
        <v>49</v>
      </c>
      <c r="D2288" s="6" t="s">
        <v>50</v>
      </c>
      <c r="E2288" s="6" t="s">
        <v>51</v>
      </c>
      <c r="F2288" s="6" t="s">
        <v>75</v>
      </c>
      <c r="G2288" s="6" t="s">
        <v>44</v>
      </c>
      <c r="H2288" s="6" t="n">
        <v>4</v>
      </c>
      <c r="I2288" s="7" t="n">
        <v>299.980011</v>
      </c>
      <c r="J2288" s="6" t="n">
        <v>1</v>
      </c>
      <c r="K2288" s="7" t="n">
        <v>299.980011</v>
      </c>
      <c r="L2288" s="7" t="n">
        <v>30</v>
      </c>
      <c r="M2288" s="8" t="n">
        <v>0.100000001</v>
      </c>
      <c r="N2288" s="7" t="n">
        <v>-17.01000023</v>
      </c>
      <c r="O2288" s="12" t="n">
        <v>1</v>
      </c>
    </row>
    <row r="2289" customFormat="false" ht="15" hidden="false" customHeight="true" outlineLevel="0" collapsed="false">
      <c r="A2289" s="6" t="n">
        <v>68118</v>
      </c>
      <c r="B2289" s="6" t="s">
        <v>19</v>
      </c>
      <c r="C2289" s="6" t="s">
        <v>37</v>
      </c>
      <c r="D2289" s="6" t="s">
        <v>21</v>
      </c>
      <c r="E2289" s="6" t="s">
        <v>65</v>
      </c>
      <c r="F2289" s="6" t="s">
        <v>33</v>
      </c>
      <c r="G2289" s="6" t="s">
        <v>47</v>
      </c>
      <c r="H2289" s="6" t="n">
        <v>4</v>
      </c>
      <c r="I2289" s="7" t="n">
        <v>59.99000168</v>
      </c>
      <c r="J2289" s="6" t="n">
        <v>3</v>
      </c>
      <c r="K2289" s="7" t="n">
        <v>179.9700012</v>
      </c>
      <c r="L2289" s="7" t="n">
        <v>9.899999619</v>
      </c>
      <c r="M2289" s="8" t="n">
        <v>0.059999999</v>
      </c>
      <c r="N2289" s="7" t="n">
        <v>19.21999931</v>
      </c>
      <c r="O2289" s="9" t="n">
        <v>0</v>
      </c>
    </row>
    <row r="2290" customFormat="false" ht="15" hidden="false" customHeight="true" outlineLevel="0" collapsed="false">
      <c r="A2290" s="6" t="n">
        <v>55151</v>
      </c>
      <c r="B2290" s="6" t="s">
        <v>46</v>
      </c>
      <c r="C2290" s="6" t="s">
        <v>37</v>
      </c>
      <c r="D2290" s="6" t="s">
        <v>50</v>
      </c>
      <c r="E2290" s="6" t="s">
        <v>63</v>
      </c>
      <c r="F2290" s="6" t="s">
        <v>58</v>
      </c>
      <c r="G2290" s="6" t="s">
        <v>34</v>
      </c>
      <c r="H2290" s="6" t="n">
        <v>2</v>
      </c>
      <c r="I2290" s="7" t="n">
        <v>49.97999954</v>
      </c>
      <c r="J2290" s="6" t="n">
        <v>2</v>
      </c>
      <c r="K2290" s="7" t="n">
        <v>99.95999908</v>
      </c>
      <c r="L2290" s="7" t="n">
        <v>16.98999977</v>
      </c>
      <c r="M2290" s="8" t="n">
        <v>0.170000002</v>
      </c>
      <c r="N2290" s="7" t="n">
        <v>25.96999931</v>
      </c>
      <c r="O2290" s="9" t="n">
        <v>0</v>
      </c>
    </row>
    <row r="2291" customFormat="false" ht="15" hidden="false" customHeight="true" outlineLevel="0" collapsed="false">
      <c r="A2291" s="6" t="n">
        <v>8597</v>
      </c>
      <c r="B2291" s="6" t="s">
        <v>46</v>
      </c>
      <c r="C2291" s="6" t="s">
        <v>49</v>
      </c>
      <c r="D2291" s="6" t="s">
        <v>50</v>
      </c>
      <c r="E2291" s="6" t="s">
        <v>63</v>
      </c>
      <c r="F2291" s="6" t="s">
        <v>23</v>
      </c>
      <c r="G2291" s="6" t="s">
        <v>44</v>
      </c>
      <c r="H2291" s="6" t="n">
        <v>2</v>
      </c>
      <c r="I2291" s="7" t="n">
        <v>129.9900055</v>
      </c>
      <c r="J2291" s="6" t="n">
        <v>1</v>
      </c>
      <c r="K2291" s="7" t="n">
        <v>129.9900055</v>
      </c>
      <c r="L2291" s="7" t="n">
        <v>20.79999924</v>
      </c>
      <c r="M2291" s="8" t="n">
        <v>0.159999996</v>
      </c>
      <c r="N2291" s="7" t="n">
        <v>30.03000069</v>
      </c>
      <c r="O2291" s="12" t="n">
        <v>1</v>
      </c>
    </row>
    <row r="2292" customFormat="false" ht="15" hidden="false" customHeight="true" outlineLevel="0" collapsed="false">
      <c r="A2292" s="6" t="n">
        <v>53957</v>
      </c>
      <c r="B2292" s="6" t="s">
        <v>46</v>
      </c>
      <c r="C2292" s="6" t="s">
        <v>37</v>
      </c>
      <c r="D2292" s="6" t="s">
        <v>50</v>
      </c>
      <c r="E2292" s="6" t="s">
        <v>51</v>
      </c>
      <c r="F2292" s="6" t="s">
        <v>57</v>
      </c>
      <c r="G2292" s="6" t="s">
        <v>24</v>
      </c>
      <c r="H2292" s="6" t="n">
        <v>2</v>
      </c>
      <c r="I2292" s="7" t="n">
        <v>50</v>
      </c>
      <c r="J2292" s="6" t="n">
        <v>3</v>
      </c>
      <c r="K2292" s="7" t="n">
        <v>150</v>
      </c>
      <c r="L2292" s="7" t="n">
        <v>25.5</v>
      </c>
      <c r="M2292" s="8" t="n">
        <v>0.170000002</v>
      </c>
      <c r="N2292" s="7" t="n">
        <v>54.77999878</v>
      </c>
      <c r="O2292" s="12" t="n">
        <v>1</v>
      </c>
    </row>
    <row r="2293" customFormat="false" ht="15" hidden="false" customHeight="true" outlineLevel="0" collapsed="false">
      <c r="A2293" s="6" t="n">
        <v>54345</v>
      </c>
      <c r="B2293" s="6" t="s">
        <v>26</v>
      </c>
      <c r="C2293" s="6" t="s">
        <v>49</v>
      </c>
      <c r="D2293" s="6" t="s">
        <v>50</v>
      </c>
      <c r="E2293" s="6" t="s">
        <v>51</v>
      </c>
      <c r="F2293" s="6" t="s">
        <v>84</v>
      </c>
      <c r="G2293" s="6" t="s">
        <v>44</v>
      </c>
      <c r="H2293" s="6" t="n">
        <v>1</v>
      </c>
      <c r="I2293" s="7" t="n">
        <v>70</v>
      </c>
      <c r="J2293" s="6" t="n">
        <v>1</v>
      </c>
      <c r="K2293" s="7" t="n">
        <v>70</v>
      </c>
      <c r="L2293" s="7" t="n">
        <v>2.099999905</v>
      </c>
      <c r="M2293" s="8" t="n">
        <v>0.029999999</v>
      </c>
      <c r="N2293" s="7" t="n">
        <v>2.720000029</v>
      </c>
      <c r="O2293" s="12" t="n">
        <v>1</v>
      </c>
    </row>
    <row r="2294" customFormat="false" ht="15" hidden="false" customHeight="true" outlineLevel="0" collapsed="false">
      <c r="A2294" s="6" t="n">
        <v>44590</v>
      </c>
      <c r="B2294" s="6" t="s">
        <v>19</v>
      </c>
      <c r="C2294" s="6" t="s">
        <v>37</v>
      </c>
      <c r="D2294" s="6" t="s">
        <v>38</v>
      </c>
      <c r="E2294" s="6" t="s">
        <v>98</v>
      </c>
      <c r="F2294" s="6" t="s">
        <v>74</v>
      </c>
      <c r="G2294" s="6" t="s">
        <v>34</v>
      </c>
      <c r="H2294" s="6" t="n">
        <v>4</v>
      </c>
      <c r="I2294" s="7" t="n">
        <v>31.98999977</v>
      </c>
      <c r="J2294" s="6" t="n">
        <v>5</v>
      </c>
      <c r="K2294" s="7" t="n">
        <v>159.9499969</v>
      </c>
      <c r="L2294" s="7" t="n">
        <v>11.19999981</v>
      </c>
      <c r="M2294" s="8" t="n">
        <v>0.07</v>
      </c>
      <c r="N2294" s="7" t="n">
        <v>48.34000015</v>
      </c>
      <c r="O2294" s="12" t="n">
        <v>1</v>
      </c>
    </row>
    <row r="2295" customFormat="false" ht="15" hidden="false" customHeight="true" outlineLevel="0" collapsed="false">
      <c r="A2295" s="6" t="n">
        <v>41506</v>
      </c>
      <c r="B2295" s="6" t="s">
        <v>19</v>
      </c>
      <c r="C2295" s="6" t="s">
        <v>49</v>
      </c>
      <c r="D2295" s="6" t="s">
        <v>38</v>
      </c>
      <c r="E2295" s="6" t="s">
        <v>92</v>
      </c>
      <c r="F2295" s="6" t="s">
        <v>89</v>
      </c>
      <c r="G2295" s="6" t="s">
        <v>34</v>
      </c>
      <c r="H2295" s="6" t="n">
        <v>4</v>
      </c>
      <c r="I2295" s="7" t="n">
        <v>34.99000168</v>
      </c>
      <c r="J2295" s="6" t="n">
        <v>4</v>
      </c>
      <c r="K2295" s="7" t="n">
        <v>139.9600067</v>
      </c>
      <c r="L2295" s="7" t="n">
        <v>22.38999939</v>
      </c>
      <c r="M2295" s="8" t="n">
        <v>0.159999996</v>
      </c>
      <c r="N2295" s="7" t="n">
        <v>35.27000046</v>
      </c>
      <c r="O2295" s="9" t="n">
        <v>0</v>
      </c>
    </row>
    <row r="2296" customFormat="false" ht="15" hidden="false" customHeight="true" outlineLevel="0" collapsed="false">
      <c r="A2296" s="6" t="n">
        <v>22416</v>
      </c>
      <c r="B2296" s="6" t="s">
        <v>19</v>
      </c>
      <c r="C2296" s="6" t="s">
        <v>20</v>
      </c>
      <c r="D2296" s="6" t="s">
        <v>27</v>
      </c>
      <c r="E2296" s="6" t="s">
        <v>42</v>
      </c>
      <c r="F2296" s="6" t="s">
        <v>23</v>
      </c>
      <c r="G2296" s="6" t="s">
        <v>44</v>
      </c>
      <c r="H2296" s="6" t="n">
        <v>4</v>
      </c>
      <c r="I2296" s="7" t="n">
        <v>129.9900055</v>
      </c>
      <c r="J2296" s="6" t="n">
        <v>1</v>
      </c>
      <c r="K2296" s="7" t="n">
        <v>129.9900055</v>
      </c>
      <c r="L2296" s="7" t="n">
        <v>13</v>
      </c>
      <c r="M2296" s="8" t="n">
        <v>0.100000001</v>
      </c>
      <c r="N2296" s="7" t="n">
        <v>43.86999893</v>
      </c>
      <c r="O2296" s="9" t="n">
        <v>0</v>
      </c>
    </row>
    <row r="2297" customFormat="false" ht="15" hidden="false" customHeight="true" outlineLevel="0" collapsed="false">
      <c r="A2297" s="6" t="n">
        <v>72362</v>
      </c>
      <c r="B2297" s="6" t="s">
        <v>26</v>
      </c>
      <c r="C2297" s="6" t="s">
        <v>20</v>
      </c>
      <c r="D2297" s="6" t="s">
        <v>27</v>
      </c>
      <c r="E2297" s="6" t="s">
        <v>28</v>
      </c>
      <c r="F2297" s="6" t="s">
        <v>111</v>
      </c>
      <c r="G2297" s="6" t="s">
        <v>34</v>
      </c>
      <c r="H2297" s="6" t="n">
        <v>1</v>
      </c>
      <c r="I2297" s="7" t="n">
        <v>293.0400085</v>
      </c>
      <c r="J2297" s="6" t="n">
        <v>1</v>
      </c>
      <c r="K2297" s="7" t="n">
        <v>293.0400085</v>
      </c>
      <c r="L2297" s="7" t="n">
        <v>5.860000134</v>
      </c>
      <c r="M2297" s="8" t="n">
        <v>0.02</v>
      </c>
      <c r="N2297" s="7" t="n">
        <v>97.0699997</v>
      </c>
      <c r="O2297" s="12" t="n">
        <v>1</v>
      </c>
    </row>
    <row r="2298" customFormat="false" ht="15" hidden="false" customHeight="true" outlineLevel="0" collapsed="false">
      <c r="A2298" s="6" t="n">
        <v>39799</v>
      </c>
      <c r="B2298" s="6" t="s">
        <v>26</v>
      </c>
      <c r="C2298" s="6" t="s">
        <v>49</v>
      </c>
      <c r="D2298" s="6" t="s">
        <v>31</v>
      </c>
      <c r="E2298" s="6" t="s">
        <v>56</v>
      </c>
      <c r="F2298" s="6" t="s">
        <v>33</v>
      </c>
      <c r="G2298" s="6" t="s">
        <v>24</v>
      </c>
      <c r="H2298" s="6" t="n">
        <v>1</v>
      </c>
      <c r="I2298" s="7" t="n">
        <v>59.99000168</v>
      </c>
      <c r="J2298" s="6" t="n">
        <v>3</v>
      </c>
      <c r="K2298" s="7" t="n">
        <v>179.9700012</v>
      </c>
      <c r="L2298" s="7" t="n">
        <v>30.59000015</v>
      </c>
      <c r="M2298" s="8" t="n">
        <v>0.170000002</v>
      </c>
      <c r="N2298" s="7" t="n">
        <v>28.07999992</v>
      </c>
      <c r="O2298" s="12" t="n">
        <v>1</v>
      </c>
    </row>
    <row r="2299" customFormat="false" ht="15" hidden="false" customHeight="true" outlineLevel="0" collapsed="false">
      <c r="A2299" s="6" t="n">
        <v>49747</v>
      </c>
      <c r="B2299" s="6" t="s">
        <v>19</v>
      </c>
      <c r="C2299" s="6" t="s">
        <v>37</v>
      </c>
      <c r="D2299" s="6" t="s">
        <v>27</v>
      </c>
      <c r="E2299" s="6" t="s">
        <v>79</v>
      </c>
      <c r="F2299" s="6" t="s">
        <v>84</v>
      </c>
      <c r="G2299" s="6" t="s">
        <v>34</v>
      </c>
      <c r="H2299" s="6" t="n">
        <v>4</v>
      </c>
      <c r="I2299" s="7" t="n">
        <v>30</v>
      </c>
      <c r="J2299" s="6" t="n">
        <v>5</v>
      </c>
      <c r="K2299" s="7" t="n">
        <v>150</v>
      </c>
      <c r="L2299" s="7" t="n">
        <v>18</v>
      </c>
      <c r="M2299" s="8" t="n">
        <v>0.119999997</v>
      </c>
      <c r="N2299" s="7" t="n">
        <v>14.92000008</v>
      </c>
      <c r="O2299" s="9" t="n">
        <v>0</v>
      </c>
    </row>
    <row r="2300" customFormat="false" ht="15" hidden="false" customHeight="true" outlineLevel="0" collapsed="false">
      <c r="A2300" s="6" t="n">
        <v>5747</v>
      </c>
      <c r="B2300" s="6" t="s">
        <v>26</v>
      </c>
      <c r="C2300" s="6" t="s">
        <v>20</v>
      </c>
      <c r="D2300" s="6" t="s">
        <v>50</v>
      </c>
      <c r="E2300" s="6" t="s">
        <v>63</v>
      </c>
      <c r="F2300" s="6" t="s">
        <v>57</v>
      </c>
      <c r="G2300" s="6" t="s">
        <v>34</v>
      </c>
      <c r="H2300" s="6" t="n">
        <v>1</v>
      </c>
      <c r="I2300" s="7" t="n">
        <v>50</v>
      </c>
      <c r="J2300" s="6" t="n">
        <v>2</v>
      </c>
      <c r="K2300" s="7" t="n">
        <v>100</v>
      </c>
      <c r="L2300" s="7" t="n">
        <v>5</v>
      </c>
      <c r="M2300" s="8" t="n">
        <v>0.050000001</v>
      </c>
      <c r="N2300" s="7" t="n">
        <v>5.699999809</v>
      </c>
      <c r="O2300" s="12" t="n">
        <v>1</v>
      </c>
    </row>
    <row r="2301" customFormat="false" ht="15" hidden="false" customHeight="true" outlineLevel="0" collapsed="false">
      <c r="A2301" s="6" t="n">
        <v>25869</v>
      </c>
      <c r="B2301" s="6" t="s">
        <v>46</v>
      </c>
      <c r="C2301" s="6" t="s">
        <v>20</v>
      </c>
      <c r="D2301" s="6" t="s">
        <v>27</v>
      </c>
      <c r="E2301" s="6" t="s">
        <v>54</v>
      </c>
      <c r="F2301" s="6" t="s">
        <v>71</v>
      </c>
      <c r="G2301" s="6" t="s">
        <v>47</v>
      </c>
      <c r="H2301" s="6" t="n">
        <v>2</v>
      </c>
      <c r="I2301" s="7" t="n">
        <v>199.9900055</v>
      </c>
      <c r="J2301" s="6" t="n">
        <v>1</v>
      </c>
      <c r="K2301" s="7" t="n">
        <v>199.9900055</v>
      </c>
      <c r="L2301" s="7" t="n">
        <v>30</v>
      </c>
      <c r="M2301" s="8" t="n">
        <v>0.150000006</v>
      </c>
      <c r="N2301" s="7" t="n">
        <v>14.96000004</v>
      </c>
      <c r="O2301" s="12" t="n">
        <v>1</v>
      </c>
    </row>
    <row r="2302" customFormat="false" ht="15" hidden="false" customHeight="true" outlineLevel="0" collapsed="false">
      <c r="A2302" s="6" t="n">
        <v>63366</v>
      </c>
      <c r="B2302" s="6" t="s">
        <v>26</v>
      </c>
      <c r="C2302" s="6" t="s">
        <v>20</v>
      </c>
      <c r="D2302" s="6" t="s">
        <v>21</v>
      </c>
      <c r="E2302" s="6" t="s">
        <v>65</v>
      </c>
      <c r="F2302" s="6" t="s">
        <v>58</v>
      </c>
      <c r="G2302" s="6" t="s">
        <v>47</v>
      </c>
      <c r="H2302" s="6" t="n">
        <v>1</v>
      </c>
      <c r="I2302" s="7" t="n">
        <v>49.97999954</v>
      </c>
      <c r="J2302" s="6" t="n">
        <v>3</v>
      </c>
      <c r="K2302" s="7" t="n">
        <v>149.9400024</v>
      </c>
      <c r="L2302" s="7" t="n">
        <v>6</v>
      </c>
      <c r="M2302" s="8" t="n">
        <v>0.039999999</v>
      </c>
      <c r="N2302" s="7" t="n">
        <v>14.39000034</v>
      </c>
      <c r="O2302" s="12" t="n">
        <v>1</v>
      </c>
    </row>
    <row r="2303" customFormat="false" ht="15" hidden="false" customHeight="true" outlineLevel="0" collapsed="false">
      <c r="A2303" s="6" t="n">
        <v>34133</v>
      </c>
      <c r="B2303" s="6" t="s">
        <v>36</v>
      </c>
      <c r="C2303" s="6" t="s">
        <v>37</v>
      </c>
      <c r="D2303" s="6" t="s">
        <v>31</v>
      </c>
      <c r="E2303" s="6" t="s">
        <v>56</v>
      </c>
      <c r="F2303" s="6" t="s">
        <v>80</v>
      </c>
      <c r="G2303" s="6" t="s">
        <v>24</v>
      </c>
      <c r="H2303" s="6" t="n">
        <v>0</v>
      </c>
      <c r="I2303" s="7" t="n">
        <v>24.98999977</v>
      </c>
      <c r="J2303" s="6" t="n">
        <v>4</v>
      </c>
      <c r="K2303" s="7" t="n">
        <v>99.95999908</v>
      </c>
      <c r="L2303" s="7" t="n">
        <v>24.98999977</v>
      </c>
      <c r="M2303" s="8" t="n">
        <v>0.25</v>
      </c>
      <c r="N2303" s="7" t="n">
        <v>-5.320000172</v>
      </c>
      <c r="O2303" s="9" t="n">
        <v>0</v>
      </c>
    </row>
    <row r="2304" customFormat="false" ht="15" hidden="false" customHeight="true" outlineLevel="0" collapsed="false">
      <c r="A2304" s="6" t="n">
        <v>12614</v>
      </c>
      <c r="B2304" s="6" t="s">
        <v>46</v>
      </c>
      <c r="C2304" s="6" t="s">
        <v>37</v>
      </c>
      <c r="D2304" s="6" t="s">
        <v>21</v>
      </c>
      <c r="E2304" s="6" t="s">
        <v>64</v>
      </c>
      <c r="F2304" s="6" t="s">
        <v>23</v>
      </c>
      <c r="G2304" s="6" t="s">
        <v>24</v>
      </c>
      <c r="H2304" s="6" t="n">
        <v>2</v>
      </c>
      <c r="I2304" s="7" t="n">
        <v>129.9900055</v>
      </c>
      <c r="J2304" s="6" t="n">
        <v>1</v>
      </c>
      <c r="K2304" s="7" t="n">
        <v>129.9900055</v>
      </c>
      <c r="L2304" s="7" t="n">
        <v>6.5</v>
      </c>
      <c r="M2304" s="8" t="n">
        <v>0.050000001</v>
      </c>
      <c r="N2304" s="7" t="n">
        <v>41.74000168</v>
      </c>
      <c r="O2304" s="12" t="n">
        <v>1</v>
      </c>
    </row>
    <row r="2305" customFormat="false" ht="15" hidden="false" customHeight="true" outlineLevel="0" collapsed="false">
      <c r="A2305" s="6" t="n">
        <v>47015</v>
      </c>
      <c r="B2305" s="6" t="s">
        <v>26</v>
      </c>
      <c r="C2305" s="6" t="s">
        <v>20</v>
      </c>
      <c r="D2305" s="6" t="s">
        <v>27</v>
      </c>
      <c r="E2305" s="6" t="s">
        <v>79</v>
      </c>
      <c r="F2305" s="6" t="s">
        <v>29</v>
      </c>
      <c r="G2305" s="6" t="s">
        <v>34</v>
      </c>
      <c r="H2305" s="6" t="n">
        <v>1</v>
      </c>
      <c r="I2305" s="7" t="n">
        <v>99.98999786</v>
      </c>
      <c r="J2305" s="6" t="n">
        <v>5</v>
      </c>
      <c r="K2305" s="7" t="n">
        <v>499.9500122</v>
      </c>
      <c r="L2305" s="7" t="n">
        <v>20</v>
      </c>
      <c r="M2305" s="8" t="n">
        <v>0.039999999</v>
      </c>
      <c r="N2305" s="7" t="n">
        <v>129.5899963</v>
      </c>
      <c r="O2305" s="12" t="n">
        <v>1</v>
      </c>
    </row>
    <row r="2306" customFormat="false" ht="15" hidden="false" customHeight="true" outlineLevel="0" collapsed="false">
      <c r="A2306" s="6" t="n">
        <v>24573</v>
      </c>
      <c r="B2306" s="6" t="s">
        <v>46</v>
      </c>
      <c r="C2306" s="6" t="s">
        <v>20</v>
      </c>
      <c r="D2306" s="6" t="s">
        <v>27</v>
      </c>
      <c r="E2306" s="6" t="s">
        <v>42</v>
      </c>
      <c r="F2306" s="6" t="s">
        <v>33</v>
      </c>
      <c r="G2306" s="6" t="s">
        <v>44</v>
      </c>
      <c r="H2306" s="6" t="n">
        <v>2</v>
      </c>
      <c r="I2306" s="7" t="n">
        <v>59.99000168</v>
      </c>
      <c r="J2306" s="6" t="n">
        <v>3</v>
      </c>
      <c r="K2306" s="7" t="n">
        <v>179.9700012</v>
      </c>
      <c r="L2306" s="7" t="n">
        <v>5.400000095</v>
      </c>
      <c r="M2306" s="8" t="n">
        <v>0.029999999</v>
      </c>
      <c r="N2306" s="7" t="n">
        <v>-13.09000015</v>
      </c>
      <c r="O2306" s="12" t="n">
        <v>1</v>
      </c>
    </row>
    <row r="2307" customFormat="false" ht="15" hidden="false" customHeight="true" outlineLevel="0" collapsed="false">
      <c r="A2307" s="6" t="n">
        <v>70097</v>
      </c>
      <c r="B2307" s="6" t="s">
        <v>19</v>
      </c>
      <c r="C2307" s="6" t="s">
        <v>37</v>
      </c>
      <c r="D2307" s="6" t="s">
        <v>21</v>
      </c>
      <c r="E2307" s="6" t="s">
        <v>65</v>
      </c>
      <c r="F2307" s="6" t="s">
        <v>101</v>
      </c>
      <c r="G2307" s="6" t="s">
        <v>34</v>
      </c>
      <c r="H2307" s="6" t="n">
        <v>4</v>
      </c>
      <c r="I2307" s="7" t="n">
        <v>357.1000061</v>
      </c>
      <c r="J2307" s="6" t="n">
        <v>1</v>
      </c>
      <c r="K2307" s="7" t="n">
        <v>357.1000061</v>
      </c>
      <c r="L2307" s="7" t="n">
        <v>57.13999939</v>
      </c>
      <c r="M2307" s="8" t="n">
        <v>0.159999996</v>
      </c>
      <c r="N2307" s="7" t="n">
        <v>12</v>
      </c>
      <c r="O2307" s="9" t="n">
        <v>0</v>
      </c>
    </row>
    <row r="2308" customFormat="false" ht="15" hidden="false" customHeight="true" outlineLevel="0" collapsed="false">
      <c r="A2308" s="6" t="n">
        <v>18815</v>
      </c>
      <c r="B2308" s="6" t="s">
        <v>19</v>
      </c>
      <c r="C2308" s="6" t="s">
        <v>49</v>
      </c>
      <c r="D2308" s="6" t="s">
        <v>21</v>
      </c>
      <c r="E2308" s="6" t="s">
        <v>22</v>
      </c>
      <c r="F2308" s="6" t="s">
        <v>33</v>
      </c>
      <c r="G2308" s="6" t="s">
        <v>24</v>
      </c>
      <c r="H2308" s="6" t="n">
        <v>4</v>
      </c>
      <c r="I2308" s="7" t="n">
        <v>59.99000168</v>
      </c>
      <c r="J2308" s="6" t="n">
        <v>3</v>
      </c>
      <c r="K2308" s="7" t="n">
        <v>179.9700012</v>
      </c>
      <c r="L2308" s="7" t="n">
        <v>35.99000168</v>
      </c>
      <c r="M2308" s="8" t="n">
        <v>0.200000003</v>
      </c>
      <c r="N2308" s="7" t="n">
        <v>70.55000305</v>
      </c>
      <c r="O2308" s="12" t="n">
        <v>1</v>
      </c>
    </row>
    <row r="2309" customFormat="false" ht="15" hidden="false" customHeight="true" outlineLevel="0" collapsed="false">
      <c r="A2309" s="6" t="n">
        <v>22154</v>
      </c>
      <c r="B2309" s="6" t="s">
        <v>19</v>
      </c>
      <c r="C2309" s="6" t="s">
        <v>37</v>
      </c>
      <c r="D2309" s="6" t="s">
        <v>27</v>
      </c>
      <c r="E2309" s="6" t="s">
        <v>42</v>
      </c>
      <c r="F2309" s="6" t="s">
        <v>29</v>
      </c>
      <c r="G2309" s="6" t="s">
        <v>34</v>
      </c>
      <c r="H2309" s="6" t="n">
        <v>4</v>
      </c>
      <c r="I2309" s="7" t="n">
        <v>99.98999786</v>
      </c>
      <c r="J2309" s="6" t="n">
        <v>1</v>
      </c>
      <c r="K2309" s="7" t="n">
        <v>99.98999786</v>
      </c>
      <c r="L2309" s="7" t="n">
        <v>17</v>
      </c>
      <c r="M2309" s="8" t="n">
        <v>0.170000002</v>
      </c>
      <c r="N2309" s="7" t="n">
        <v>22.40999985</v>
      </c>
      <c r="O2309" s="12" t="n">
        <v>1</v>
      </c>
    </row>
    <row r="2310" customFormat="false" ht="15" hidden="false" customHeight="true" outlineLevel="0" collapsed="false">
      <c r="A2310" s="6" t="n">
        <v>74436</v>
      </c>
      <c r="B2310" s="6" t="s">
        <v>19</v>
      </c>
      <c r="C2310" s="6" t="s">
        <v>20</v>
      </c>
      <c r="D2310" s="6" t="s">
        <v>27</v>
      </c>
      <c r="E2310" s="6" t="s">
        <v>42</v>
      </c>
      <c r="F2310" s="6" t="s">
        <v>101</v>
      </c>
      <c r="G2310" s="6" t="s">
        <v>34</v>
      </c>
      <c r="H2310" s="6" t="n">
        <v>4</v>
      </c>
      <c r="I2310" s="7" t="n">
        <v>357.1000061</v>
      </c>
      <c r="J2310" s="6" t="n">
        <v>1</v>
      </c>
      <c r="K2310" s="7" t="n">
        <v>357.1000061</v>
      </c>
      <c r="L2310" s="7" t="n">
        <v>32.13999939</v>
      </c>
      <c r="M2310" s="8" t="n">
        <v>0.090000004</v>
      </c>
      <c r="N2310" s="7" t="n">
        <v>159.2299957</v>
      </c>
      <c r="O2310" s="9" t="n">
        <v>0</v>
      </c>
    </row>
    <row r="2311" customFormat="false" ht="15" hidden="false" customHeight="true" outlineLevel="0" collapsed="false">
      <c r="A2311" s="6" t="n">
        <v>36823</v>
      </c>
      <c r="B2311" s="6" t="s">
        <v>19</v>
      </c>
      <c r="C2311" s="6" t="s">
        <v>20</v>
      </c>
      <c r="D2311" s="6" t="s">
        <v>31</v>
      </c>
      <c r="E2311" s="6" t="s">
        <v>56</v>
      </c>
      <c r="F2311" s="6" t="s">
        <v>29</v>
      </c>
      <c r="G2311" s="6" t="s">
        <v>44</v>
      </c>
      <c r="H2311" s="6" t="n">
        <v>4</v>
      </c>
      <c r="I2311" s="7" t="n">
        <v>99.98999786</v>
      </c>
      <c r="J2311" s="6" t="n">
        <v>4</v>
      </c>
      <c r="K2311" s="7" t="n">
        <v>399.9599915</v>
      </c>
      <c r="L2311" s="7" t="n">
        <v>63.99000168</v>
      </c>
      <c r="M2311" s="8" t="n">
        <v>0.159999996</v>
      </c>
      <c r="N2311" s="7" t="n">
        <v>42</v>
      </c>
      <c r="O2311" s="9" t="n">
        <v>0</v>
      </c>
    </row>
    <row r="2312" customFormat="false" ht="15" hidden="false" customHeight="true" outlineLevel="0" collapsed="false">
      <c r="A2312" s="6" t="n">
        <v>53600</v>
      </c>
      <c r="B2312" s="6" t="s">
        <v>19</v>
      </c>
      <c r="C2312" s="6" t="s">
        <v>49</v>
      </c>
      <c r="D2312" s="6" t="s">
        <v>50</v>
      </c>
      <c r="E2312" s="6" t="s">
        <v>63</v>
      </c>
      <c r="F2312" s="6" t="s">
        <v>33</v>
      </c>
      <c r="G2312" s="6" t="s">
        <v>24</v>
      </c>
      <c r="H2312" s="6" t="n">
        <v>4</v>
      </c>
      <c r="I2312" s="7" t="n">
        <v>59.99000168</v>
      </c>
      <c r="J2312" s="6" t="n">
        <v>3</v>
      </c>
      <c r="K2312" s="7" t="n">
        <v>179.9700012</v>
      </c>
      <c r="L2312" s="7" t="n">
        <v>44.99000168</v>
      </c>
      <c r="M2312" s="8" t="n">
        <v>0.25</v>
      </c>
      <c r="N2312" s="7" t="n">
        <v>-16.87000084</v>
      </c>
      <c r="O2312" s="12" t="n">
        <v>1</v>
      </c>
    </row>
    <row r="2313" customFormat="false" ht="15" hidden="false" customHeight="true" outlineLevel="0" collapsed="false">
      <c r="A2313" s="6" t="n">
        <v>52513</v>
      </c>
      <c r="B2313" s="6" t="s">
        <v>19</v>
      </c>
      <c r="C2313" s="6" t="s">
        <v>37</v>
      </c>
      <c r="D2313" s="6" t="s">
        <v>50</v>
      </c>
      <c r="E2313" s="6" t="s">
        <v>51</v>
      </c>
      <c r="F2313" s="6" t="s">
        <v>75</v>
      </c>
      <c r="G2313" s="6" t="s">
        <v>34</v>
      </c>
      <c r="H2313" s="6" t="n">
        <v>4</v>
      </c>
      <c r="I2313" s="7" t="n">
        <v>299.980011</v>
      </c>
      <c r="J2313" s="6" t="n">
        <v>1</v>
      </c>
      <c r="K2313" s="7" t="n">
        <v>299.980011</v>
      </c>
      <c r="L2313" s="7" t="n">
        <v>27</v>
      </c>
      <c r="M2313" s="8" t="n">
        <v>0.090000004</v>
      </c>
      <c r="N2313" s="7" t="n">
        <v>-182.0800018</v>
      </c>
      <c r="O2313" s="9" t="n">
        <v>0</v>
      </c>
    </row>
    <row r="2314" customFormat="false" ht="15" hidden="false" customHeight="true" outlineLevel="0" collapsed="false">
      <c r="A2314" s="6" t="n">
        <v>64109</v>
      </c>
      <c r="B2314" s="6" t="s">
        <v>36</v>
      </c>
      <c r="C2314" s="6" t="s">
        <v>20</v>
      </c>
      <c r="D2314" s="6" t="s">
        <v>21</v>
      </c>
      <c r="E2314" s="6" t="s">
        <v>65</v>
      </c>
      <c r="F2314" s="6" t="s">
        <v>33</v>
      </c>
      <c r="G2314" s="6" t="s">
        <v>34</v>
      </c>
      <c r="H2314" s="6" t="n">
        <v>0</v>
      </c>
      <c r="I2314" s="7" t="n">
        <v>59.99000168</v>
      </c>
      <c r="J2314" s="6" t="n">
        <v>2</v>
      </c>
      <c r="K2314" s="7" t="n">
        <v>119.9800034</v>
      </c>
      <c r="L2314" s="7" t="n">
        <v>21.60000038</v>
      </c>
      <c r="M2314" s="8" t="n">
        <v>0.180000007</v>
      </c>
      <c r="N2314" s="7" t="n">
        <v>34.43000031</v>
      </c>
      <c r="O2314" s="12" t="n">
        <v>1</v>
      </c>
    </row>
    <row r="2315" customFormat="false" ht="15" hidden="false" customHeight="true" outlineLevel="0" collapsed="false">
      <c r="A2315" s="6" t="n">
        <v>50866</v>
      </c>
      <c r="B2315" s="6" t="s">
        <v>26</v>
      </c>
      <c r="C2315" s="6" t="s">
        <v>20</v>
      </c>
      <c r="D2315" s="6" t="s">
        <v>38</v>
      </c>
      <c r="E2315" s="6" t="s">
        <v>98</v>
      </c>
      <c r="F2315" s="6" t="s">
        <v>23</v>
      </c>
      <c r="G2315" s="6" t="s">
        <v>47</v>
      </c>
      <c r="H2315" s="6" t="n">
        <v>1</v>
      </c>
      <c r="I2315" s="7" t="n">
        <v>129.9900055</v>
      </c>
      <c r="J2315" s="6" t="n">
        <v>1</v>
      </c>
      <c r="K2315" s="7" t="n">
        <v>129.9900055</v>
      </c>
      <c r="L2315" s="7" t="n">
        <v>3.900000095</v>
      </c>
      <c r="M2315" s="8" t="n">
        <v>0.029999999</v>
      </c>
      <c r="N2315" s="7" t="n">
        <v>40.97999954</v>
      </c>
      <c r="O2315" s="12" t="n">
        <v>1</v>
      </c>
    </row>
    <row r="2316" customFormat="false" ht="15" hidden="false" customHeight="true" outlineLevel="0" collapsed="false">
      <c r="A2316" s="6" t="n">
        <v>5324</v>
      </c>
      <c r="B2316" s="6" t="s">
        <v>19</v>
      </c>
      <c r="C2316" s="6" t="s">
        <v>37</v>
      </c>
      <c r="D2316" s="6" t="s">
        <v>50</v>
      </c>
      <c r="E2316" s="6" t="s">
        <v>51</v>
      </c>
      <c r="F2316" s="6" t="s">
        <v>29</v>
      </c>
      <c r="G2316" s="6" t="s">
        <v>44</v>
      </c>
      <c r="H2316" s="6" t="n">
        <v>4</v>
      </c>
      <c r="I2316" s="7" t="n">
        <v>99.98999786</v>
      </c>
      <c r="J2316" s="6" t="n">
        <v>1</v>
      </c>
      <c r="K2316" s="7" t="n">
        <v>99.98999786</v>
      </c>
      <c r="L2316" s="7" t="n">
        <v>18</v>
      </c>
      <c r="M2316" s="8" t="n">
        <v>0.180000007</v>
      </c>
      <c r="N2316" s="7" t="n">
        <v>33.61999893</v>
      </c>
      <c r="O2316" s="12" t="n">
        <v>1</v>
      </c>
    </row>
    <row r="2317" customFormat="false" ht="15" hidden="false" customHeight="true" outlineLevel="0" collapsed="false">
      <c r="A2317" s="6" t="n">
        <v>14728</v>
      </c>
      <c r="B2317" s="6" t="s">
        <v>46</v>
      </c>
      <c r="C2317" s="6" t="s">
        <v>37</v>
      </c>
      <c r="D2317" s="6" t="s">
        <v>21</v>
      </c>
      <c r="E2317" s="6" t="s">
        <v>65</v>
      </c>
      <c r="F2317" s="6" t="s">
        <v>29</v>
      </c>
      <c r="G2317" s="6" t="s">
        <v>34</v>
      </c>
      <c r="H2317" s="6" t="n">
        <v>2</v>
      </c>
      <c r="I2317" s="7" t="n">
        <v>99.98999786</v>
      </c>
      <c r="J2317" s="6" t="n">
        <v>4</v>
      </c>
      <c r="K2317" s="7" t="n">
        <v>399.9599915</v>
      </c>
      <c r="L2317" s="7" t="n">
        <v>63.99000168</v>
      </c>
      <c r="M2317" s="8" t="n">
        <v>0.159999996</v>
      </c>
      <c r="N2317" s="7" t="n">
        <v>39.31000137</v>
      </c>
      <c r="O2317" s="12" t="n">
        <v>1</v>
      </c>
    </row>
    <row r="2318" customFormat="false" ht="15" hidden="false" customHeight="true" outlineLevel="0" collapsed="false">
      <c r="A2318" s="6" t="n">
        <v>29301</v>
      </c>
      <c r="B2318" s="6" t="s">
        <v>19</v>
      </c>
      <c r="C2318" s="6" t="s">
        <v>20</v>
      </c>
      <c r="D2318" s="6" t="s">
        <v>27</v>
      </c>
      <c r="E2318" s="6" t="s">
        <v>28</v>
      </c>
      <c r="F2318" s="6" t="s">
        <v>71</v>
      </c>
      <c r="G2318" s="6" t="s">
        <v>24</v>
      </c>
      <c r="H2318" s="6" t="n">
        <v>4</v>
      </c>
      <c r="I2318" s="7" t="n">
        <v>199.9900055</v>
      </c>
      <c r="J2318" s="6" t="n">
        <v>1</v>
      </c>
      <c r="K2318" s="7" t="n">
        <v>199.9900055</v>
      </c>
      <c r="L2318" s="7" t="n">
        <v>11</v>
      </c>
      <c r="M2318" s="8" t="n">
        <v>0.059999999</v>
      </c>
      <c r="N2318" s="7" t="n">
        <v>30.80999947</v>
      </c>
      <c r="O2318" s="9" t="n">
        <v>0</v>
      </c>
    </row>
    <row r="2319" customFormat="false" ht="15" hidden="false" customHeight="true" outlineLevel="0" collapsed="false">
      <c r="A2319" s="6" t="n">
        <v>59822</v>
      </c>
      <c r="B2319" s="6" t="s">
        <v>26</v>
      </c>
      <c r="C2319" s="6" t="s">
        <v>20</v>
      </c>
      <c r="D2319" s="6" t="s">
        <v>50</v>
      </c>
      <c r="E2319" s="6" t="s">
        <v>51</v>
      </c>
      <c r="F2319" s="6" t="s">
        <v>40</v>
      </c>
      <c r="G2319" s="6" t="s">
        <v>24</v>
      </c>
      <c r="H2319" s="6" t="n">
        <v>1</v>
      </c>
      <c r="I2319" s="7" t="n">
        <v>399.980011</v>
      </c>
      <c r="J2319" s="6" t="n">
        <v>1</v>
      </c>
      <c r="K2319" s="7" t="n">
        <v>399.980011</v>
      </c>
      <c r="L2319" s="7" t="n">
        <v>16</v>
      </c>
      <c r="M2319" s="8" t="n">
        <v>0.039999999</v>
      </c>
      <c r="N2319" s="7" t="n">
        <v>184.3099976</v>
      </c>
      <c r="O2319" s="12" t="n">
        <v>1</v>
      </c>
    </row>
    <row r="2320" customFormat="false" ht="15" hidden="false" customHeight="true" outlineLevel="0" collapsed="false">
      <c r="A2320" s="6" t="n">
        <v>40003</v>
      </c>
      <c r="B2320" s="6" t="s">
        <v>46</v>
      </c>
      <c r="C2320" s="6" t="s">
        <v>49</v>
      </c>
      <c r="D2320" s="6" t="s">
        <v>31</v>
      </c>
      <c r="E2320" s="6" t="s">
        <v>32</v>
      </c>
      <c r="F2320" s="6" t="s">
        <v>29</v>
      </c>
      <c r="G2320" s="6" t="s">
        <v>34</v>
      </c>
      <c r="H2320" s="6" t="n">
        <v>2</v>
      </c>
      <c r="I2320" s="7" t="n">
        <v>30</v>
      </c>
      <c r="J2320" s="6" t="n">
        <v>1</v>
      </c>
      <c r="K2320" s="7" t="n">
        <v>30</v>
      </c>
      <c r="L2320" s="7" t="n">
        <v>7.5</v>
      </c>
      <c r="M2320" s="8" t="n">
        <v>0.25</v>
      </c>
      <c r="N2320" s="7" t="n">
        <v>6.190000057</v>
      </c>
      <c r="O2320" s="12" t="n">
        <v>1</v>
      </c>
    </row>
    <row r="2321" customFormat="false" ht="15" hidden="false" customHeight="true" outlineLevel="0" collapsed="false">
      <c r="A2321" s="6" t="n">
        <v>49043</v>
      </c>
      <c r="B2321" s="6" t="s">
        <v>36</v>
      </c>
      <c r="C2321" s="6" t="s">
        <v>37</v>
      </c>
      <c r="D2321" s="6" t="s">
        <v>38</v>
      </c>
      <c r="E2321" s="6" t="s">
        <v>92</v>
      </c>
      <c r="F2321" s="6" t="s">
        <v>33</v>
      </c>
      <c r="G2321" s="6" t="s">
        <v>44</v>
      </c>
      <c r="H2321" s="6" t="n">
        <v>0</v>
      </c>
      <c r="I2321" s="7" t="n">
        <v>59.99000168</v>
      </c>
      <c r="J2321" s="6" t="n">
        <v>5</v>
      </c>
      <c r="K2321" s="7" t="n">
        <v>299.9500122</v>
      </c>
      <c r="L2321" s="7" t="n">
        <v>6</v>
      </c>
      <c r="M2321" s="8" t="n">
        <v>0.02</v>
      </c>
      <c r="N2321" s="7" t="n">
        <v>132.2799988</v>
      </c>
      <c r="O2321" s="12" t="n">
        <v>1</v>
      </c>
    </row>
    <row r="2322" customFormat="false" ht="15" hidden="false" customHeight="true" outlineLevel="0" collapsed="false">
      <c r="A2322" s="6" t="n">
        <v>52377</v>
      </c>
      <c r="B2322" s="6" t="s">
        <v>26</v>
      </c>
      <c r="C2322" s="6" t="s">
        <v>49</v>
      </c>
      <c r="D2322" s="6" t="s">
        <v>50</v>
      </c>
      <c r="E2322" s="6" t="s">
        <v>63</v>
      </c>
      <c r="F2322" s="6" t="s">
        <v>75</v>
      </c>
      <c r="G2322" s="6" t="s">
        <v>47</v>
      </c>
      <c r="H2322" s="6" t="n">
        <v>1</v>
      </c>
      <c r="I2322" s="7" t="n">
        <v>299.980011</v>
      </c>
      <c r="J2322" s="6" t="n">
        <v>1</v>
      </c>
      <c r="K2322" s="7" t="n">
        <v>299.980011</v>
      </c>
      <c r="L2322" s="7" t="n">
        <v>12</v>
      </c>
      <c r="M2322" s="8" t="n">
        <v>0.039999999</v>
      </c>
      <c r="N2322" s="7" t="n">
        <v>72</v>
      </c>
      <c r="O2322" s="12" t="n">
        <v>1</v>
      </c>
    </row>
    <row r="2323" customFormat="false" ht="15" hidden="false" customHeight="true" outlineLevel="0" collapsed="false">
      <c r="A2323" s="6" t="n">
        <v>3007</v>
      </c>
      <c r="B2323" s="6" t="s">
        <v>19</v>
      </c>
      <c r="C2323" s="6" t="s">
        <v>20</v>
      </c>
      <c r="D2323" s="6" t="s">
        <v>50</v>
      </c>
      <c r="E2323" s="6" t="s">
        <v>51</v>
      </c>
      <c r="F2323" s="6" t="s">
        <v>29</v>
      </c>
      <c r="G2323" s="6" t="s">
        <v>44</v>
      </c>
      <c r="H2323" s="6" t="n">
        <v>4</v>
      </c>
      <c r="I2323" s="7" t="n">
        <v>99.98999786</v>
      </c>
      <c r="J2323" s="6" t="n">
        <v>5</v>
      </c>
      <c r="K2323" s="7" t="n">
        <v>499.9500122</v>
      </c>
      <c r="L2323" s="7" t="n">
        <v>79.98999786</v>
      </c>
      <c r="M2323" s="8" t="n">
        <v>0.159999996</v>
      </c>
      <c r="N2323" s="7" t="n">
        <v>109.1900024</v>
      </c>
      <c r="O2323" s="9" t="n">
        <v>0</v>
      </c>
    </row>
    <row r="2324" customFormat="false" ht="15" hidden="false" customHeight="true" outlineLevel="0" collapsed="false">
      <c r="A2324" s="6" t="n">
        <v>35057</v>
      </c>
      <c r="B2324" s="6" t="s">
        <v>46</v>
      </c>
      <c r="C2324" s="6" t="s">
        <v>20</v>
      </c>
      <c r="D2324" s="6" t="s">
        <v>31</v>
      </c>
      <c r="E2324" s="6" t="s">
        <v>56</v>
      </c>
      <c r="F2324" s="6" t="s">
        <v>74</v>
      </c>
      <c r="G2324" s="6" t="s">
        <v>47</v>
      </c>
      <c r="H2324" s="6" t="n">
        <v>2</v>
      </c>
      <c r="I2324" s="7" t="n">
        <v>27.98999977</v>
      </c>
      <c r="J2324" s="6" t="n">
        <v>4</v>
      </c>
      <c r="K2324" s="7" t="n">
        <v>111.9599991</v>
      </c>
      <c r="L2324" s="7" t="n">
        <v>19.03000069</v>
      </c>
      <c r="M2324" s="8" t="n">
        <v>0.170000002</v>
      </c>
      <c r="N2324" s="7" t="n">
        <v>8.180000305</v>
      </c>
      <c r="O2324" s="12" t="n">
        <v>1</v>
      </c>
    </row>
    <row r="2325" customFormat="false" ht="15" hidden="false" customHeight="true" outlineLevel="0" collapsed="false">
      <c r="A2325" s="6" t="n">
        <v>58830</v>
      </c>
      <c r="B2325" s="6" t="s">
        <v>46</v>
      </c>
      <c r="C2325" s="6" t="s">
        <v>37</v>
      </c>
      <c r="D2325" s="6" t="s">
        <v>50</v>
      </c>
      <c r="E2325" s="6" t="s">
        <v>51</v>
      </c>
      <c r="F2325" s="6" t="s">
        <v>40</v>
      </c>
      <c r="G2325" s="6" t="s">
        <v>34</v>
      </c>
      <c r="H2325" s="6" t="n">
        <v>2</v>
      </c>
      <c r="I2325" s="7" t="n">
        <v>399.980011</v>
      </c>
      <c r="J2325" s="6" t="n">
        <v>1</v>
      </c>
      <c r="K2325" s="7" t="n">
        <v>399.980011</v>
      </c>
      <c r="L2325" s="7" t="n">
        <v>40</v>
      </c>
      <c r="M2325" s="8" t="n">
        <v>0.100000001</v>
      </c>
      <c r="N2325" s="7" t="n">
        <v>-539.9699707</v>
      </c>
      <c r="O2325" s="12" t="n">
        <v>1</v>
      </c>
    </row>
    <row r="2326" customFormat="false" ht="15" hidden="false" customHeight="true" outlineLevel="0" collapsed="false">
      <c r="A2326" s="6" t="n">
        <v>50174</v>
      </c>
      <c r="B2326" s="6" t="s">
        <v>19</v>
      </c>
      <c r="C2326" s="6" t="s">
        <v>37</v>
      </c>
      <c r="D2326" s="6" t="s">
        <v>21</v>
      </c>
      <c r="E2326" s="6" t="s">
        <v>66</v>
      </c>
      <c r="F2326" s="6" t="s">
        <v>23</v>
      </c>
      <c r="G2326" s="6" t="s">
        <v>34</v>
      </c>
      <c r="H2326" s="6" t="n">
        <v>4</v>
      </c>
      <c r="I2326" s="7" t="n">
        <v>129.9900055</v>
      </c>
      <c r="J2326" s="6" t="n">
        <v>1</v>
      </c>
      <c r="K2326" s="7" t="n">
        <v>129.9900055</v>
      </c>
      <c r="L2326" s="7" t="n">
        <v>15.60000038</v>
      </c>
      <c r="M2326" s="8" t="n">
        <v>0.119999997</v>
      </c>
      <c r="N2326" s="7" t="n">
        <v>2.289999962</v>
      </c>
      <c r="O2326" s="12" t="n">
        <v>1</v>
      </c>
    </row>
    <row r="2327" customFormat="false" ht="15" hidden="false" customHeight="true" outlineLevel="0" collapsed="false">
      <c r="A2327" s="6" t="n">
        <v>49945</v>
      </c>
      <c r="B2327" s="6" t="s">
        <v>19</v>
      </c>
      <c r="C2327" s="6" t="s">
        <v>20</v>
      </c>
      <c r="D2327" s="6" t="s">
        <v>38</v>
      </c>
      <c r="E2327" s="6" t="s">
        <v>70</v>
      </c>
      <c r="F2327" s="6" t="s">
        <v>57</v>
      </c>
      <c r="G2327" s="6" t="s">
        <v>24</v>
      </c>
      <c r="H2327" s="6" t="n">
        <v>4</v>
      </c>
      <c r="I2327" s="7" t="n">
        <v>50</v>
      </c>
      <c r="J2327" s="6" t="n">
        <v>5</v>
      </c>
      <c r="K2327" s="7" t="n">
        <v>250</v>
      </c>
      <c r="L2327" s="7" t="n">
        <v>2.5</v>
      </c>
      <c r="M2327" s="8" t="n">
        <v>0.01</v>
      </c>
      <c r="N2327" s="7" t="n">
        <v>83.66000366</v>
      </c>
      <c r="O2327" s="12" t="n">
        <v>1</v>
      </c>
    </row>
    <row r="2328" customFormat="false" ht="15" hidden="false" customHeight="true" outlineLevel="0" collapsed="false">
      <c r="A2328" s="6" t="n">
        <v>37818</v>
      </c>
      <c r="B2328" s="6" t="s">
        <v>19</v>
      </c>
      <c r="C2328" s="6" t="s">
        <v>37</v>
      </c>
      <c r="D2328" s="6" t="s">
        <v>31</v>
      </c>
      <c r="E2328" s="6" t="s">
        <v>62</v>
      </c>
      <c r="F2328" s="6" t="s">
        <v>57</v>
      </c>
      <c r="G2328" s="6" t="s">
        <v>24</v>
      </c>
      <c r="H2328" s="6" t="n">
        <v>4</v>
      </c>
      <c r="I2328" s="7" t="n">
        <v>50</v>
      </c>
      <c r="J2328" s="6" t="n">
        <v>4</v>
      </c>
      <c r="K2328" s="7" t="n">
        <v>200</v>
      </c>
      <c r="L2328" s="7" t="n">
        <v>14</v>
      </c>
      <c r="M2328" s="8" t="n">
        <v>0.07</v>
      </c>
      <c r="N2328" s="7" t="n">
        <v>87.41999817</v>
      </c>
      <c r="O2328" s="9" t="n">
        <v>0</v>
      </c>
    </row>
    <row r="2329" customFormat="false" ht="15" hidden="false" customHeight="true" outlineLevel="0" collapsed="false">
      <c r="A2329" s="6" t="n">
        <v>10182</v>
      </c>
      <c r="B2329" s="6" t="s">
        <v>19</v>
      </c>
      <c r="C2329" s="6" t="s">
        <v>37</v>
      </c>
      <c r="D2329" s="6" t="s">
        <v>50</v>
      </c>
      <c r="E2329" s="6" t="s">
        <v>63</v>
      </c>
      <c r="F2329" s="6" t="s">
        <v>23</v>
      </c>
      <c r="G2329" s="6" t="s">
        <v>44</v>
      </c>
      <c r="H2329" s="6" t="n">
        <v>4</v>
      </c>
      <c r="I2329" s="7" t="n">
        <v>129.9900055</v>
      </c>
      <c r="J2329" s="6" t="n">
        <v>1</v>
      </c>
      <c r="K2329" s="7" t="n">
        <v>129.9900055</v>
      </c>
      <c r="L2329" s="7" t="n">
        <v>20.79999924</v>
      </c>
      <c r="M2329" s="8" t="n">
        <v>0.159999996</v>
      </c>
      <c r="N2329" s="7" t="n">
        <v>-90.95999908</v>
      </c>
      <c r="O2329" s="9" t="n">
        <v>0</v>
      </c>
    </row>
    <row r="2330" customFormat="false" ht="15" hidden="false" customHeight="true" outlineLevel="0" collapsed="false">
      <c r="A2330" s="6" t="n">
        <v>65040</v>
      </c>
      <c r="B2330" s="6" t="s">
        <v>19</v>
      </c>
      <c r="C2330" s="6" t="s">
        <v>20</v>
      </c>
      <c r="D2330" s="6" t="s">
        <v>21</v>
      </c>
      <c r="E2330" s="6" t="s">
        <v>65</v>
      </c>
      <c r="F2330" s="6" t="s">
        <v>23</v>
      </c>
      <c r="G2330" s="6" t="s">
        <v>24</v>
      </c>
      <c r="H2330" s="6" t="n">
        <v>4</v>
      </c>
      <c r="I2330" s="7" t="n">
        <v>129.9900055</v>
      </c>
      <c r="J2330" s="6" t="n">
        <v>1</v>
      </c>
      <c r="K2330" s="7" t="n">
        <v>129.9900055</v>
      </c>
      <c r="L2330" s="7" t="n">
        <v>1.299999952</v>
      </c>
      <c r="M2330" s="8" t="n">
        <v>0.01</v>
      </c>
      <c r="N2330" s="7" t="n">
        <v>43.5</v>
      </c>
      <c r="O2330" s="12" t="n">
        <v>1</v>
      </c>
    </row>
    <row r="2331" customFormat="false" ht="15" hidden="false" customHeight="true" outlineLevel="0" collapsed="false">
      <c r="A2331" s="6" t="n">
        <v>16794</v>
      </c>
      <c r="B2331" s="6" t="s">
        <v>19</v>
      </c>
      <c r="C2331" s="6" t="s">
        <v>37</v>
      </c>
      <c r="D2331" s="6" t="s">
        <v>21</v>
      </c>
      <c r="E2331" s="6" t="s">
        <v>22</v>
      </c>
      <c r="F2331" s="6" t="s">
        <v>74</v>
      </c>
      <c r="G2331" s="6" t="s">
        <v>44</v>
      </c>
      <c r="H2331" s="6" t="n">
        <v>4</v>
      </c>
      <c r="I2331" s="7" t="n">
        <v>51.99000168</v>
      </c>
      <c r="J2331" s="6" t="n">
        <v>4</v>
      </c>
      <c r="K2331" s="7" t="n">
        <v>207.9600067</v>
      </c>
      <c r="L2331" s="7" t="n">
        <v>14.56000042</v>
      </c>
      <c r="M2331" s="8" t="n">
        <v>0.07</v>
      </c>
      <c r="N2331" s="7" t="n">
        <v>54.15000153</v>
      </c>
      <c r="O2331" s="12" t="n">
        <v>1</v>
      </c>
    </row>
    <row r="2332" customFormat="false" ht="15" hidden="false" customHeight="true" outlineLevel="0" collapsed="false">
      <c r="A2332" s="6" t="n">
        <v>45873</v>
      </c>
      <c r="B2332" s="6" t="s">
        <v>26</v>
      </c>
      <c r="C2332" s="6" t="s">
        <v>49</v>
      </c>
      <c r="D2332" s="6" t="s">
        <v>21</v>
      </c>
      <c r="E2332" s="6" t="s">
        <v>66</v>
      </c>
      <c r="F2332" s="6" t="s">
        <v>57</v>
      </c>
      <c r="G2332" s="6" t="s">
        <v>47</v>
      </c>
      <c r="H2332" s="6" t="n">
        <v>1</v>
      </c>
      <c r="I2332" s="7" t="n">
        <v>50</v>
      </c>
      <c r="J2332" s="6" t="n">
        <v>1</v>
      </c>
      <c r="K2332" s="7" t="n">
        <v>50</v>
      </c>
      <c r="L2332" s="7" t="n">
        <v>6.5</v>
      </c>
      <c r="M2332" s="8" t="n">
        <v>0.129999995</v>
      </c>
      <c r="N2332" s="7" t="n">
        <v>-8.180000305</v>
      </c>
      <c r="O2332" s="12" t="n">
        <v>1</v>
      </c>
    </row>
    <row r="2333" customFormat="false" ht="15" hidden="false" customHeight="true" outlineLevel="0" collapsed="false">
      <c r="A2333" s="6" t="n">
        <v>10792</v>
      </c>
      <c r="B2333" s="6" t="s">
        <v>19</v>
      </c>
      <c r="C2333" s="6" t="s">
        <v>37</v>
      </c>
      <c r="D2333" s="6" t="s">
        <v>21</v>
      </c>
      <c r="E2333" s="6" t="s">
        <v>65</v>
      </c>
      <c r="F2333" s="6" t="s">
        <v>33</v>
      </c>
      <c r="G2333" s="6" t="s">
        <v>34</v>
      </c>
      <c r="H2333" s="6" t="n">
        <v>4</v>
      </c>
      <c r="I2333" s="7" t="n">
        <v>59.99000168</v>
      </c>
      <c r="J2333" s="6" t="n">
        <v>5</v>
      </c>
      <c r="K2333" s="7" t="n">
        <v>299.9500122</v>
      </c>
      <c r="L2333" s="7" t="n">
        <v>53.99000168</v>
      </c>
      <c r="M2333" s="8" t="n">
        <v>0.180000007</v>
      </c>
      <c r="N2333" s="7" t="n">
        <v>118.0599976</v>
      </c>
      <c r="O2333" s="9" t="n">
        <v>0</v>
      </c>
    </row>
    <row r="2334" customFormat="false" ht="15" hidden="false" customHeight="true" outlineLevel="0" collapsed="false">
      <c r="A2334" s="6" t="n">
        <v>41111</v>
      </c>
      <c r="B2334" s="6" t="s">
        <v>46</v>
      </c>
      <c r="C2334" s="6" t="s">
        <v>37</v>
      </c>
      <c r="D2334" s="6" t="s">
        <v>31</v>
      </c>
      <c r="E2334" s="6" t="s">
        <v>32</v>
      </c>
      <c r="F2334" s="6" t="s">
        <v>58</v>
      </c>
      <c r="G2334" s="6" t="s">
        <v>44</v>
      </c>
      <c r="H2334" s="6" t="n">
        <v>2</v>
      </c>
      <c r="I2334" s="7" t="n">
        <v>49.97999954</v>
      </c>
      <c r="J2334" s="6" t="n">
        <v>1</v>
      </c>
      <c r="K2334" s="7" t="n">
        <v>49.97999954</v>
      </c>
      <c r="L2334" s="7" t="n">
        <v>6.5</v>
      </c>
      <c r="M2334" s="8" t="n">
        <v>0.129999995</v>
      </c>
      <c r="N2334" s="7" t="n">
        <v>13.60999966</v>
      </c>
      <c r="O2334" s="9" t="n">
        <v>0</v>
      </c>
    </row>
    <row r="2335" customFormat="false" ht="15" hidden="false" customHeight="true" outlineLevel="0" collapsed="false">
      <c r="A2335" s="6" t="n">
        <v>64306</v>
      </c>
      <c r="B2335" s="6" t="s">
        <v>19</v>
      </c>
      <c r="C2335" s="6" t="s">
        <v>20</v>
      </c>
      <c r="D2335" s="6" t="s">
        <v>21</v>
      </c>
      <c r="E2335" s="6" t="s">
        <v>22</v>
      </c>
      <c r="F2335" s="6" t="s">
        <v>58</v>
      </c>
      <c r="G2335" s="6" t="s">
        <v>34</v>
      </c>
      <c r="H2335" s="6" t="n">
        <v>4</v>
      </c>
      <c r="I2335" s="7" t="n">
        <v>49.97999954</v>
      </c>
      <c r="J2335" s="6" t="n">
        <v>5</v>
      </c>
      <c r="K2335" s="7" t="n">
        <v>249.8999939</v>
      </c>
      <c r="L2335" s="7" t="n">
        <v>5</v>
      </c>
      <c r="M2335" s="8" t="n">
        <v>0.02</v>
      </c>
      <c r="N2335" s="7" t="n">
        <v>-7.099999905</v>
      </c>
      <c r="O2335" s="9" t="n">
        <v>0</v>
      </c>
    </row>
    <row r="2336" customFormat="false" ht="15" hidden="false" customHeight="true" outlineLevel="0" collapsed="false">
      <c r="A2336" s="6" t="n">
        <v>7416</v>
      </c>
      <c r="B2336" s="6" t="s">
        <v>19</v>
      </c>
      <c r="C2336" s="6" t="s">
        <v>37</v>
      </c>
      <c r="D2336" s="6" t="s">
        <v>50</v>
      </c>
      <c r="E2336" s="6" t="s">
        <v>51</v>
      </c>
      <c r="F2336" s="6" t="s">
        <v>40</v>
      </c>
      <c r="G2336" s="6" t="s">
        <v>47</v>
      </c>
      <c r="H2336" s="6" t="n">
        <v>4</v>
      </c>
      <c r="I2336" s="7" t="n">
        <v>399.980011</v>
      </c>
      <c r="J2336" s="6" t="n">
        <v>1</v>
      </c>
      <c r="K2336" s="7" t="n">
        <v>399.980011</v>
      </c>
      <c r="L2336" s="7" t="n">
        <v>0</v>
      </c>
      <c r="M2336" s="8" t="n">
        <v>0</v>
      </c>
      <c r="N2336" s="7" t="n">
        <v>199.9900055</v>
      </c>
      <c r="O2336" s="9" t="n">
        <v>0</v>
      </c>
    </row>
    <row r="2337" customFormat="false" ht="15" hidden="false" customHeight="true" outlineLevel="0" collapsed="false">
      <c r="A2337" s="6" t="n">
        <v>38667</v>
      </c>
      <c r="B2337" s="6" t="s">
        <v>19</v>
      </c>
      <c r="C2337" s="6" t="s">
        <v>49</v>
      </c>
      <c r="D2337" s="6" t="s">
        <v>31</v>
      </c>
      <c r="E2337" s="6" t="s">
        <v>62</v>
      </c>
      <c r="F2337" s="6" t="s">
        <v>33</v>
      </c>
      <c r="G2337" s="6" t="s">
        <v>34</v>
      </c>
      <c r="H2337" s="6" t="n">
        <v>4</v>
      </c>
      <c r="I2337" s="7" t="n">
        <v>59.99000168</v>
      </c>
      <c r="J2337" s="6" t="n">
        <v>1</v>
      </c>
      <c r="K2337" s="7" t="n">
        <v>59.99000168</v>
      </c>
      <c r="L2337" s="7" t="n">
        <v>15</v>
      </c>
      <c r="M2337" s="8" t="n">
        <v>0.25</v>
      </c>
      <c r="N2337" s="7" t="n">
        <v>-0.629999995</v>
      </c>
      <c r="O2337" s="9" t="n">
        <v>0</v>
      </c>
    </row>
    <row r="2338" customFormat="false" ht="15" hidden="false" customHeight="true" outlineLevel="0" collapsed="false">
      <c r="A2338" s="6" t="n">
        <v>3535</v>
      </c>
      <c r="B2338" s="6" t="s">
        <v>19</v>
      </c>
      <c r="C2338" s="6" t="s">
        <v>20</v>
      </c>
      <c r="D2338" s="6" t="s">
        <v>50</v>
      </c>
      <c r="E2338" s="6" t="s">
        <v>51</v>
      </c>
      <c r="F2338" s="6" t="s">
        <v>71</v>
      </c>
      <c r="G2338" s="6" t="s">
        <v>34</v>
      </c>
      <c r="H2338" s="6" t="n">
        <v>4</v>
      </c>
      <c r="I2338" s="7" t="n">
        <v>199.9900055</v>
      </c>
      <c r="J2338" s="6" t="n">
        <v>1</v>
      </c>
      <c r="K2338" s="7" t="n">
        <v>199.9900055</v>
      </c>
      <c r="L2338" s="7" t="n">
        <v>10</v>
      </c>
      <c r="M2338" s="8" t="n">
        <v>0.050000001</v>
      </c>
      <c r="N2338" s="7" t="n">
        <v>40.47000122</v>
      </c>
      <c r="O2338" s="12" t="n">
        <v>1</v>
      </c>
    </row>
    <row r="2339" customFormat="false" ht="15" hidden="false" customHeight="true" outlineLevel="0" collapsed="false">
      <c r="A2339" s="6" t="n">
        <v>4593</v>
      </c>
      <c r="B2339" s="6" t="s">
        <v>19</v>
      </c>
      <c r="C2339" s="6" t="s">
        <v>37</v>
      </c>
      <c r="D2339" s="6" t="s">
        <v>50</v>
      </c>
      <c r="E2339" s="6" t="s">
        <v>51</v>
      </c>
      <c r="F2339" s="6" t="s">
        <v>84</v>
      </c>
      <c r="G2339" s="6" t="s">
        <v>44</v>
      </c>
      <c r="H2339" s="6" t="n">
        <v>4</v>
      </c>
      <c r="I2339" s="7" t="n">
        <v>39.99000168</v>
      </c>
      <c r="J2339" s="6" t="n">
        <v>5</v>
      </c>
      <c r="K2339" s="7" t="n">
        <v>199.9499969</v>
      </c>
      <c r="L2339" s="7" t="n">
        <v>49.99000168</v>
      </c>
      <c r="M2339" s="8" t="n">
        <v>0.25</v>
      </c>
      <c r="N2339" s="7" t="n">
        <v>41.99000168</v>
      </c>
      <c r="O2339" s="9" t="n">
        <v>0</v>
      </c>
    </row>
    <row r="2340" customFormat="false" ht="15" hidden="false" customHeight="true" outlineLevel="0" collapsed="false">
      <c r="A2340" s="6" t="n">
        <v>38462</v>
      </c>
      <c r="B2340" s="6" t="s">
        <v>46</v>
      </c>
      <c r="C2340" s="6" t="s">
        <v>49</v>
      </c>
      <c r="D2340" s="6" t="s">
        <v>31</v>
      </c>
      <c r="E2340" s="6" t="s">
        <v>32</v>
      </c>
      <c r="F2340" s="6" t="s">
        <v>80</v>
      </c>
      <c r="G2340" s="6" t="s">
        <v>34</v>
      </c>
      <c r="H2340" s="6" t="n">
        <v>2</v>
      </c>
      <c r="I2340" s="7" t="n">
        <v>24.98999977</v>
      </c>
      <c r="J2340" s="6" t="n">
        <v>5</v>
      </c>
      <c r="K2340" s="7" t="n">
        <v>124.9499969</v>
      </c>
      <c r="L2340" s="7" t="n">
        <v>31.23999977</v>
      </c>
      <c r="M2340" s="8" t="n">
        <v>0.25</v>
      </c>
      <c r="N2340" s="7" t="n">
        <v>23.43000031</v>
      </c>
      <c r="O2340" s="12" t="n">
        <v>1</v>
      </c>
    </row>
    <row r="2341" customFormat="false" ht="15" hidden="false" customHeight="true" outlineLevel="0" collapsed="false">
      <c r="A2341" s="6" t="n">
        <v>17232</v>
      </c>
      <c r="B2341" s="6" t="s">
        <v>46</v>
      </c>
      <c r="C2341" s="6" t="s">
        <v>20</v>
      </c>
      <c r="D2341" s="6" t="s">
        <v>21</v>
      </c>
      <c r="E2341" s="6" t="s">
        <v>64</v>
      </c>
      <c r="F2341" s="6" t="s">
        <v>29</v>
      </c>
      <c r="G2341" s="6" t="s">
        <v>34</v>
      </c>
      <c r="H2341" s="6" t="n">
        <v>2</v>
      </c>
      <c r="I2341" s="7" t="n">
        <v>99.98999786</v>
      </c>
      <c r="J2341" s="6" t="n">
        <v>1</v>
      </c>
      <c r="K2341" s="7" t="n">
        <v>99.98999786</v>
      </c>
      <c r="L2341" s="7" t="n">
        <v>5</v>
      </c>
      <c r="M2341" s="8" t="n">
        <v>0.050000001</v>
      </c>
      <c r="N2341" s="7" t="n">
        <v>45.59999847</v>
      </c>
      <c r="O2341" s="12" t="n">
        <v>1</v>
      </c>
    </row>
    <row r="2342" customFormat="false" ht="15" hidden="false" customHeight="true" outlineLevel="0" collapsed="false">
      <c r="A2342" s="6" t="n">
        <v>14560</v>
      </c>
      <c r="B2342" s="6" t="s">
        <v>19</v>
      </c>
      <c r="C2342" s="6" t="s">
        <v>37</v>
      </c>
      <c r="D2342" s="6" t="s">
        <v>21</v>
      </c>
      <c r="E2342" s="6" t="s">
        <v>65</v>
      </c>
      <c r="F2342" s="6" t="s">
        <v>40</v>
      </c>
      <c r="G2342" s="6" t="s">
        <v>34</v>
      </c>
      <c r="H2342" s="6" t="n">
        <v>4</v>
      </c>
      <c r="I2342" s="7" t="n">
        <v>399.980011</v>
      </c>
      <c r="J2342" s="6" t="n">
        <v>1</v>
      </c>
      <c r="K2342" s="7" t="n">
        <v>399.980011</v>
      </c>
      <c r="L2342" s="7" t="n">
        <v>12</v>
      </c>
      <c r="M2342" s="8" t="n">
        <v>0.029999999</v>
      </c>
      <c r="N2342" s="7" t="n">
        <v>4.659999847</v>
      </c>
      <c r="O2342" s="12" t="n">
        <v>1</v>
      </c>
    </row>
    <row r="2343" customFormat="false" ht="15" hidden="false" customHeight="true" outlineLevel="0" collapsed="false">
      <c r="A2343" s="6" t="n">
        <v>46047</v>
      </c>
      <c r="B2343" s="6" t="s">
        <v>46</v>
      </c>
      <c r="C2343" s="6" t="s">
        <v>37</v>
      </c>
      <c r="D2343" s="6" t="s">
        <v>38</v>
      </c>
      <c r="E2343" s="6" t="s">
        <v>92</v>
      </c>
      <c r="F2343" s="6" t="s">
        <v>71</v>
      </c>
      <c r="G2343" s="6" t="s">
        <v>34</v>
      </c>
      <c r="H2343" s="6" t="n">
        <v>2</v>
      </c>
      <c r="I2343" s="7" t="n">
        <v>199.9900055</v>
      </c>
      <c r="J2343" s="6" t="n">
        <v>1</v>
      </c>
      <c r="K2343" s="7" t="n">
        <v>199.9900055</v>
      </c>
      <c r="L2343" s="7" t="n">
        <v>14</v>
      </c>
      <c r="M2343" s="8" t="n">
        <v>0.07</v>
      </c>
      <c r="N2343" s="7" t="n">
        <v>52.08000183</v>
      </c>
      <c r="O2343" s="12" t="n">
        <v>1</v>
      </c>
    </row>
    <row r="2344" customFormat="false" ht="15" hidden="false" customHeight="true" outlineLevel="0" collapsed="false">
      <c r="A2344" s="6" t="n">
        <v>66768</v>
      </c>
      <c r="B2344" s="6" t="s">
        <v>19</v>
      </c>
      <c r="C2344" s="6" t="s">
        <v>37</v>
      </c>
      <c r="D2344" s="6" t="s">
        <v>21</v>
      </c>
      <c r="E2344" s="6" t="s">
        <v>65</v>
      </c>
      <c r="F2344" s="6" t="s">
        <v>75</v>
      </c>
      <c r="G2344" s="6" t="s">
        <v>44</v>
      </c>
      <c r="H2344" s="6" t="n">
        <v>4</v>
      </c>
      <c r="I2344" s="7" t="n">
        <v>299.980011</v>
      </c>
      <c r="J2344" s="6" t="n">
        <v>1</v>
      </c>
      <c r="K2344" s="7" t="n">
        <v>299.980011</v>
      </c>
      <c r="L2344" s="7" t="n">
        <v>51</v>
      </c>
      <c r="M2344" s="8" t="n">
        <v>0.170000002</v>
      </c>
      <c r="N2344" s="7" t="n">
        <v>15.68999958</v>
      </c>
      <c r="O2344" s="9" t="n">
        <v>0</v>
      </c>
    </row>
    <row r="2345" customFormat="false" ht="15" hidden="false" customHeight="true" outlineLevel="0" collapsed="false">
      <c r="A2345" s="6" t="n">
        <v>5895</v>
      </c>
      <c r="B2345" s="6" t="s">
        <v>46</v>
      </c>
      <c r="C2345" s="6" t="s">
        <v>49</v>
      </c>
      <c r="D2345" s="6" t="s">
        <v>50</v>
      </c>
      <c r="E2345" s="6" t="s">
        <v>51</v>
      </c>
      <c r="F2345" s="6" t="s">
        <v>23</v>
      </c>
      <c r="G2345" s="6" t="s">
        <v>24</v>
      </c>
      <c r="H2345" s="6" t="n">
        <v>2</v>
      </c>
      <c r="I2345" s="7" t="n">
        <v>129.9900055</v>
      </c>
      <c r="J2345" s="6" t="n">
        <v>1</v>
      </c>
      <c r="K2345" s="7" t="n">
        <v>129.9900055</v>
      </c>
      <c r="L2345" s="7" t="n">
        <v>19.5</v>
      </c>
      <c r="M2345" s="8" t="n">
        <v>0.150000006</v>
      </c>
      <c r="N2345" s="7" t="n">
        <v>50.83000183</v>
      </c>
      <c r="O2345" s="12" t="n">
        <v>1</v>
      </c>
    </row>
    <row r="2346" customFormat="false" ht="15" hidden="false" customHeight="true" outlineLevel="0" collapsed="false">
      <c r="A2346" s="6" t="n">
        <v>29476</v>
      </c>
      <c r="B2346" s="6" t="s">
        <v>19</v>
      </c>
      <c r="C2346" s="6" t="s">
        <v>20</v>
      </c>
      <c r="D2346" s="6" t="s">
        <v>27</v>
      </c>
      <c r="E2346" s="6" t="s">
        <v>54</v>
      </c>
      <c r="F2346" s="6" t="s">
        <v>33</v>
      </c>
      <c r="G2346" s="6" t="s">
        <v>47</v>
      </c>
      <c r="H2346" s="6" t="n">
        <v>4</v>
      </c>
      <c r="I2346" s="7" t="n">
        <v>59.99000168</v>
      </c>
      <c r="J2346" s="6" t="n">
        <v>2</v>
      </c>
      <c r="K2346" s="7" t="n">
        <v>119.9800034</v>
      </c>
      <c r="L2346" s="7" t="n">
        <v>3.599999905</v>
      </c>
      <c r="M2346" s="8" t="n">
        <v>0.029999999</v>
      </c>
      <c r="N2346" s="7" t="n">
        <v>34.90999985</v>
      </c>
      <c r="O2346" s="9" t="n">
        <v>0</v>
      </c>
    </row>
    <row r="2347" customFormat="false" ht="15" hidden="false" customHeight="true" outlineLevel="0" collapsed="false">
      <c r="A2347" s="6" t="n">
        <v>61942</v>
      </c>
      <c r="B2347" s="6" t="s">
        <v>19</v>
      </c>
      <c r="C2347" s="6" t="s">
        <v>49</v>
      </c>
      <c r="D2347" s="6" t="s">
        <v>21</v>
      </c>
      <c r="E2347" s="6" t="s">
        <v>22</v>
      </c>
      <c r="F2347" s="6" t="s">
        <v>71</v>
      </c>
      <c r="G2347" s="6" t="s">
        <v>24</v>
      </c>
      <c r="H2347" s="6" t="n">
        <v>4</v>
      </c>
      <c r="I2347" s="7" t="n">
        <v>199.9900055</v>
      </c>
      <c r="J2347" s="6" t="n">
        <v>1</v>
      </c>
      <c r="K2347" s="7" t="n">
        <v>199.9900055</v>
      </c>
      <c r="L2347" s="7" t="n">
        <v>11</v>
      </c>
      <c r="M2347" s="8" t="n">
        <v>0.059999999</v>
      </c>
      <c r="N2347" s="7" t="n">
        <v>54.81000137</v>
      </c>
      <c r="O2347" s="9" t="n">
        <v>0</v>
      </c>
    </row>
    <row r="2348" customFormat="false" ht="15" hidden="false" customHeight="true" outlineLevel="0" collapsed="false">
      <c r="A2348" s="6" t="n">
        <v>66010</v>
      </c>
      <c r="B2348" s="6" t="s">
        <v>19</v>
      </c>
      <c r="C2348" s="6" t="s">
        <v>20</v>
      </c>
      <c r="D2348" s="6" t="s">
        <v>21</v>
      </c>
      <c r="E2348" s="6" t="s">
        <v>22</v>
      </c>
      <c r="F2348" s="6" t="s">
        <v>33</v>
      </c>
      <c r="G2348" s="6" t="s">
        <v>44</v>
      </c>
      <c r="H2348" s="6" t="n">
        <v>4</v>
      </c>
      <c r="I2348" s="7" t="n">
        <v>59.99000168</v>
      </c>
      <c r="J2348" s="6" t="n">
        <v>3</v>
      </c>
      <c r="K2348" s="7" t="n">
        <v>179.9700012</v>
      </c>
      <c r="L2348" s="7" t="n">
        <v>35.99000168</v>
      </c>
      <c r="M2348" s="8" t="n">
        <v>0.200000003</v>
      </c>
      <c r="N2348" s="7" t="n">
        <v>43.18999863</v>
      </c>
      <c r="O2348" s="12" t="n">
        <v>1</v>
      </c>
    </row>
    <row r="2349" customFormat="false" ht="15" hidden="false" customHeight="true" outlineLevel="0" collapsed="false">
      <c r="A2349" s="6" t="n">
        <v>49781</v>
      </c>
      <c r="B2349" s="6" t="s">
        <v>19</v>
      </c>
      <c r="C2349" s="6" t="s">
        <v>20</v>
      </c>
      <c r="D2349" s="6" t="s">
        <v>27</v>
      </c>
      <c r="E2349" s="6" t="s">
        <v>69</v>
      </c>
      <c r="F2349" s="6" t="s">
        <v>57</v>
      </c>
      <c r="G2349" s="6" t="s">
        <v>44</v>
      </c>
      <c r="H2349" s="6" t="n">
        <v>4</v>
      </c>
      <c r="I2349" s="7" t="n">
        <v>50</v>
      </c>
      <c r="J2349" s="6" t="n">
        <v>4</v>
      </c>
      <c r="K2349" s="7" t="n">
        <v>200</v>
      </c>
      <c r="L2349" s="7" t="n">
        <v>11</v>
      </c>
      <c r="M2349" s="8" t="n">
        <v>0.059999999</v>
      </c>
      <c r="N2349" s="7" t="n">
        <v>18.89999962</v>
      </c>
      <c r="O2349" s="9" t="n">
        <v>0</v>
      </c>
    </row>
    <row r="2350" customFormat="false" ht="15" hidden="false" customHeight="true" outlineLevel="0" collapsed="false">
      <c r="A2350" s="6" t="n">
        <v>2596</v>
      </c>
      <c r="B2350" s="6" t="s">
        <v>26</v>
      </c>
      <c r="C2350" s="6" t="s">
        <v>37</v>
      </c>
      <c r="D2350" s="6" t="s">
        <v>50</v>
      </c>
      <c r="E2350" s="6" t="s">
        <v>51</v>
      </c>
      <c r="F2350" s="6" t="s">
        <v>40</v>
      </c>
      <c r="G2350" s="6" t="s">
        <v>34</v>
      </c>
      <c r="H2350" s="6" t="n">
        <v>1</v>
      </c>
      <c r="I2350" s="7" t="n">
        <v>399.980011</v>
      </c>
      <c r="J2350" s="6" t="n">
        <v>1</v>
      </c>
      <c r="K2350" s="7" t="n">
        <v>399.980011</v>
      </c>
      <c r="L2350" s="7" t="n">
        <v>20</v>
      </c>
      <c r="M2350" s="8" t="n">
        <v>0.050000001</v>
      </c>
      <c r="N2350" s="7" t="n">
        <v>0</v>
      </c>
      <c r="O2350" s="12" t="n">
        <v>1</v>
      </c>
    </row>
    <row r="2351" customFormat="false" ht="15" hidden="false" customHeight="true" outlineLevel="0" collapsed="false">
      <c r="A2351" s="6" t="n">
        <v>13797</v>
      </c>
      <c r="B2351" s="6" t="s">
        <v>36</v>
      </c>
      <c r="C2351" s="6" t="s">
        <v>20</v>
      </c>
      <c r="D2351" s="6" t="s">
        <v>21</v>
      </c>
      <c r="E2351" s="6" t="s">
        <v>22</v>
      </c>
      <c r="F2351" s="6" t="s">
        <v>29</v>
      </c>
      <c r="G2351" s="6" t="s">
        <v>24</v>
      </c>
      <c r="H2351" s="6" t="n">
        <v>0</v>
      </c>
      <c r="I2351" s="7" t="n">
        <v>99.98999786</v>
      </c>
      <c r="J2351" s="6" t="n">
        <v>4</v>
      </c>
      <c r="K2351" s="7" t="n">
        <v>399.9599915</v>
      </c>
      <c r="L2351" s="7" t="n">
        <v>28</v>
      </c>
      <c r="M2351" s="8" t="n">
        <v>0.07</v>
      </c>
      <c r="N2351" s="7" t="n">
        <v>125.7200012</v>
      </c>
      <c r="O2351" s="9" t="n">
        <v>0</v>
      </c>
    </row>
    <row r="2352" customFormat="false" ht="15" hidden="false" customHeight="true" outlineLevel="0" collapsed="false">
      <c r="A2352" s="6" t="n">
        <v>41408</v>
      </c>
      <c r="B2352" s="6" t="s">
        <v>26</v>
      </c>
      <c r="C2352" s="6" t="s">
        <v>20</v>
      </c>
      <c r="D2352" s="6" t="s">
        <v>27</v>
      </c>
      <c r="E2352" s="6" t="s">
        <v>79</v>
      </c>
      <c r="F2352" s="6" t="s">
        <v>58</v>
      </c>
      <c r="G2352" s="6" t="s">
        <v>34</v>
      </c>
      <c r="H2352" s="6" t="n">
        <v>1</v>
      </c>
      <c r="I2352" s="7" t="n">
        <v>49.97999954</v>
      </c>
      <c r="J2352" s="6" t="n">
        <v>4</v>
      </c>
      <c r="K2352" s="7" t="n">
        <v>199.9199982</v>
      </c>
      <c r="L2352" s="7" t="n">
        <v>49.97999954</v>
      </c>
      <c r="M2352" s="8" t="n">
        <v>0.25</v>
      </c>
      <c r="N2352" s="7" t="n">
        <v>47.97999954</v>
      </c>
      <c r="O2352" s="12" t="n">
        <v>1</v>
      </c>
    </row>
    <row r="2353" customFormat="false" ht="15" hidden="false" customHeight="true" outlineLevel="0" collapsed="false">
      <c r="A2353" s="6" t="n">
        <v>31510</v>
      </c>
      <c r="B2353" s="6" t="s">
        <v>19</v>
      </c>
      <c r="C2353" s="6" t="s">
        <v>37</v>
      </c>
      <c r="D2353" s="6" t="s">
        <v>31</v>
      </c>
      <c r="E2353" s="6" t="s">
        <v>32</v>
      </c>
      <c r="F2353" s="6" t="s">
        <v>58</v>
      </c>
      <c r="G2353" s="6" t="s">
        <v>34</v>
      </c>
      <c r="H2353" s="6" t="n">
        <v>4</v>
      </c>
      <c r="I2353" s="7" t="n">
        <v>49.97999954</v>
      </c>
      <c r="J2353" s="6" t="n">
        <v>3</v>
      </c>
      <c r="K2353" s="7" t="n">
        <v>149.9400024</v>
      </c>
      <c r="L2353" s="7" t="n">
        <v>6</v>
      </c>
      <c r="M2353" s="8" t="n">
        <v>0.039999999</v>
      </c>
      <c r="N2353" s="7" t="n">
        <v>35.99000168</v>
      </c>
      <c r="O2353" s="12" t="n">
        <v>1</v>
      </c>
    </row>
    <row r="2354" customFormat="false" ht="15" hidden="false" customHeight="true" outlineLevel="0" collapsed="false">
      <c r="A2354" s="6" t="n">
        <v>27733</v>
      </c>
      <c r="B2354" s="6" t="s">
        <v>26</v>
      </c>
      <c r="C2354" s="6" t="s">
        <v>37</v>
      </c>
      <c r="D2354" s="6" t="s">
        <v>27</v>
      </c>
      <c r="E2354" s="6" t="s">
        <v>54</v>
      </c>
      <c r="F2354" s="6" t="s">
        <v>71</v>
      </c>
      <c r="G2354" s="6" t="s">
        <v>24</v>
      </c>
      <c r="H2354" s="6" t="n">
        <v>1</v>
      </c>
      <c r="I2354" s="7" t="n">
        <v>199.9900055</v>
      </c>
      <c r="J2354" s="6" t="n">
        <v>1</v>
      </c>
      <c r="K2354" s="7" t="n">
        <v>199.9900055</v>
      </c>
      <c r="L2354" s="7" t="n">
        <v>26</v>
      </c>
      <c r="M2354" s="8" t="n">
        <v>0.129999995</v>
      </c>
      <c r="N2354" s="7" t="n">
        <v>74.8199997</v>
      </c>
      <c r="O2354" s="12" t="n">
        <v>1</v>
      </c>
    </row>
    <row r="2355" customFormat="false" ht="15" hidden="false" customHeight="true" outlineLevel="0" collapsed="false">
      <c r="A2355" s="6" t="n">
        <v>52657</v>
      </c>
      <c r="B2355" s="6" t="s">
        <v>19</v>
      </c>
      <c r="C2355" s="6" t="s">
        <v>37</v>
      </c>
      <c r="D2355" s="6" t="s">
        <v>50</v>
      </c>
      <c r="E2355" s="6" t="s">
        <v>63</v>
      </c>
      <c r="F2355" s="6" t="s">
        <v>57</v>
      </c>
      <c r="G2355" s="6" t="s">
        <v>34</v>
      </c>
      <c r="H2355" s="6" t="n">
        <v>4</v>
      </c>
      <c r="I2355" s="7" t="n">
        <v>50</v>
      </c>
      <c r="J2355" s="6" t="n">
        <v>4</v>
      </c>
      <c r="K2355" s="7" t="n">
        <v>200</v>
      </c>
      <c r="L2355" s="7" t="n">
        <v>18</v>
      </c>
      <c r="M2355" s="8" t="n">
        <v>0.090000004</v>
      </c>
      <c r="N2355" s="7" t="n">
        <v>-327.6000061</v>
      </c>
      <c r="O2355" s="9" t="n">
        <v>0</v>
      </c>
    </row>
    <row r="2356" customFormat="false" ht="15" hidden="false" customHeight="true" outlineLevel="0" collapsed="false">
      <c r="A2356" s="6" t="n">
        <v>17978</v>
      </c>
      <c r="B2356" s="6" t="s">
        <v>46</v>
      </c>
      <c r="C2356" s="6" t="s">
        <v>49</v>
      </c>
      <c r="D2356" s="6" t="s">
        <v>21</v>
      </c>
      <c r="E2356" s="6" t="s">
        <v>22</v>
      </c>
      <c r="F2356" s="6" t="s">
        <v>23</v>
      </c>
      <c r="G2356" s="6" t="s">
        <v>34</v>
      </c>
      <c r="H2356" s="6" t="n">
        <v>2</v>
      </c>
      <c r="I2356" s="7" t="n">
        <v>129.9900055</v>
      </c>
      <c r="J2356" s="6" t="n">
        <v>1</v>
      </c>
      <c r="K2356" s="7" t="n">
        <v>129.9900055</v>
      </c>
      <c r="L2356" s="7" t="n">
        <v>19.5</v>
      </c>
      <c r="M2356" s="8" t="n">
        <v>0.150000006</v>
      </c>
      <c r="N2356" s="7" t="n">
        <v>54.13999939</v>
      </c>
      <c r="O2356" s="12" t="n">
        <v>1</v>
      </c>
    </row>
    <row r="2357" customFormat="false" ht="15" hidden="false" customHeight="true" outlineLevel="0" collapsed="false">
      <c r="A2357" s="6" t="n">
        <v>59958</v>
      </c>
      <c r="B2357" s="6" t="s">
        <v>26</v>
      </c>
      <c r="C2357" s="6" t="s">
        <v>37</v>
      </c>
      <c r="D2357" s="6" t="s">
        <v>50</v>
      </c>
      <c r="E2357" s="6" t="s">
        <v>63</v>
      </c>
      <c r="F2357" s="6" t="s">
        <v>57</v>
      </c>
      <c r="G2357" s="6" t="s">
        <v>47</v>
      </c>
      <c r="H2357" s="6" t="n">
        <v>1</v>
      </c>
      <c r="I2357" s="7" t="n">
        <v>50</v>
      </c>
      <c r="J2357" s="6" t="n">
        <v>5</v>
      </c>
      <c r="K2357" s="7" t="n">
        <v>250</v>
      </c>
      <c r="L2357" s="7" t="n">
        <v>7.5</v>
      </c>
      <c r="M2357" s="8" t="n">
        <v>0.029999999</v>
      </c>
      <c r="N2357" s="7" t="n">
        <v>84.87999725</v>
      </c>
      <c r="O2357" s="12" t="n">
        <v>1</v>
      </c>
    </row>
    <row r="2358" customFormat="false" ht="15" hidden="false" customHeight="true" outlineLevel="0" collapsed="false">
      <c r="A2358" s="6" t="n">
        <v>13008</v>
      </c>
      <c r="B2358" s="6" t="s">
        <v>19</v>
      </c>
      <c r="C2358" s="6" t="s">
        <v>20</v>
      </c>
      <c r="D2358" s="6" t="s">
        <v>21</v>
      </c>
      <c r="E2358" s="6" t="s">
        <v>65</v>
      </c>
      <c r="F2358" s="6" t="s">
        <v>29</v>
      </c>
      <c r="G2358" s="6" t="s">
        <v>44</v>
      </c>
      <c r="H2358" s="6" t="n">
        <v>4</v>
      </c>
      <c r="I2358" s="7" t="n">
        <v>99.98999786</v>
      </c>
      <c r="J2358" s="6" t="n">
        <v>5</v>
      </c>
      <c r="K2358" s="7" t="n">
        <v>499.9500122</v>
      </c>
      <c r="L2358" s="7" t="n">
        <v>124.9899979</v>
      </c>
      <c r="M2358" s="8" t="n">
        <v>0.25</v>
      </c>
      <c r="N2358" s="7" t="n">
        <v>117.3600006</v>
      </c>
      <c r="O2358" s="9" t="n">
        <v>0</v>
      </c>
    </row>
    <row r="2359" customFormat="false" ht="15" hidden="false" customHeight="true" outlineLevel="0" collapsed="false">
      <c r="A2359" s="6" t="n">
        <v>17008</v>
      </c>
      <c r="B2359" s="6" t="s">
        <v>19</v>
      </c>
      <c r="C2359" s="6" t="s">
        <v>37</v>
      </c>
      <c r="D2359" s="6" t="s">
        <v>21</v>
      </c>
      <c r="E2359" s="6" t="s">
        <v>65</v>
      </c>
      <c r="F2359" s="6" t="s">
        <v>75</v>
      </c>
      <c r="G2359" s="6" t="s">
        <v>34</v>
      </c>
      <c r="H2359" s="6" t="n">
        <v>4</v>
      </c>
      <c r="I2359" s="7" t="n">
        <v>299.980011</v>
      </c>
      <c r="J2359" s="6" t="n">
        <v>1</v>
      </c>
      <c r="K2359" s="7" t="n">
        <v>299.980011</v>
      </c>
      <c r="L2359" s="7" t="n">
        <v>39</v>
      </c>
      <c r="M2359" s="8" t="n">
        <v>0.129999995</v>
      </c>
      <c r="N2359" s="7" t="n">
        <v>84.8199997</v>
      </c>
      <c r="O2359" s="9" t="n">
        <v>0</v>
      </c>
    </row>
    <row r="2360" customFormat="false" ht="15" hidden="false" customHeight="true" outlineLevel="0" collapsed="false">
      <c r="A2360" s="6" t="n">
        <v>17511</v>
      </c>
      <c r="B2360" s="6" t="s">
        <v>19</v>
      </c>
      <c r="C2360" s="6" t="s">
        <v>20</v>
      </c>
      <c r="D2360" s="6" t="s">
        <v>21</v>
      </c>
      <c r="E2360" s="6" t="s">
        <v>64</v>
      </c>
      <c r="F2360" s="6" t="s">
        <v>33</v>
      </c>
      <c r="G2360" s="6" t="s">
        <v>24</v>
      </c>
      <c r="H2360" s="6" t="n">
        <v>4</v>
      </c>
      <c r="I2360" s="7" t="n">
        <v>59.99000168</v>
      </c>
      <c r="J2360" s="6" t="n">
        <v>1</v>
      </c>
      <c r="K2360" s="7" t="n">
        <v>59.99000168</v>
      </c>
      <c r="L2360" s="7" t="n">
        <v>0</v>
      </c>
      <c r="M2360" s="8" t="n">
        <v>0</v>
      </c>
      <c r="N2360" s="7" t="n">
        <v>-161.9700012</v>
      </c>
      <c r="O2360" s="9" t="n">
        <v>0</v>
      </c>
    </row>
    <row r="2361" customFormat="false" ht="15" hidden="false" customHeight="true" outlineLevel="0" collapsed="false">
      <c r="A2361" s="6" t="n">
        <v>55180</v>
      </c>
      <c r="B2361" s="6" t="s">
        <v>19</v>
      </c>
      <c r="C2361" s="6" t="s">
        <v>37</v>
      </c>
      <c r="D2361" s="6" t="s">
        <v>50</v>
      </c>
      <c r="E2361" s="6" t="s">
        <v>51</v>
      </c>
      <c r="F2361" s="6" t="s">
        <v>57</v>
      </c>
      <c r="G2361" s="6" t="s">
        <v>47</v>
      </c>
      <c r="H2361" s="6" t="n">
        <v>4</v>
      </c>
      <c r="I2361" s="7" t="n">
        <v>50</v>
      </c>
      <c r="J2361" s="6" t="n">
        <v>4</v>
      </c>
      <c r="K2361" s="7" t="n">
        <v>200</v>
      </c>
      <c r="L2361" s="7" t="n">
        <v>10</v>
      </c>
      <c r="M2361" s="8" t="n">
        <v>0.050000001</v>
      </c>
      <c r="N2361" s="7" t="n">
        <v>45.59999847</v>
      </c>
      <c r="O2361" s="12" t="n">
        <v>1</v>
      </c>
    </row>
    <row r="2362" customFormat="false" ht="15" hidden="false" customHeight="true" outlineLevel="0" collapsed="false">
      <c r="A2362" s="6" t="n">
        <v>63940</v>
      </c>
      <c r="B2362" s="6" t="s">
        <v>46</v>
      </c>
      <c r="C2362" s="6" t="s">
        <v>20</v>
      </c>
      <c r="D2362" s="6" t="s">
        <v>21</v>
      </c>
      <c r="E2362" s="6" t="s">
        <v>22</v>
      </c>
      <c r="F2362" s="6" t="s">
        <v>75</v>
      </c>
      <c r="G2362" s="6" t="s">
        <v>24</v>
      </c>
      <c r="H2362" s="6" t="n">
        <v>2</v>
      </c>
      <c r="I2362" s="7" t="n">
        <v>299.980011</v>
      </c>
      <c r="J2362" s="6" t="n">
        <v>1</v>
      </c>
      <c r="K2362" s="7" t="n">
        <v>299.980011</v>
      </c>
      <c r="L2362" s="7" t="n">
        <v>60</v>
      </c>
      <c r="M2362" s="8" t="n">
        <v>0.200000003</v>
      </c>
      <c r="N2362" s="7" t="n">
        <v>79.19000244</v>
      </c>
      <c r="O2362" s="12" t="n">
        <v>1</v>
      </c>
    </row>
    <row r="2363" customFormat="false" ht="15" hidden="false" customHeight="true" outlineLevel="0" collapsed="false">
      <c r="A2363" s="6" t="n">
        <v>10940</v>
      </c>
      <c r="B2363" s="6" t="s">
        <v>19</v>
      </c>
      <c r="C2363" s="6" t="s">
        <v>37</v>
      </c>
      <c r="D2363" s="6" t="s">
        <v>21</v>
      </c>
      <c r="E2363" s="6" t="s">
        <v>65</v>
      </c>
      <c r="F2363" s="6" t="s">
        <v>74</v>
      </c>
      <c r="G2363" s="6" t="s">
        <v>34</v>
      </c>
      <c r="H2363" s="6" t="n">
        <v>4</v>
      </c>
      <c r="I2363" s="7" t="n">
        <v>31.98999977</v>
      </c>
      <c r="J2363" s="6" t="n">
        <v>2</v>
      </c>
      <c r="K2363" s="7" t="n">
        <v>63.97999954</v>
      </c>
      <c r="L2363" s="7" t="n">
        <v>9.600000381</v>
      </c>
      <c r="M2363" s="8" t="n">
        <v>0.150000006</v>
      </c>
      <c r="N2363" s="7" t="n">
        <v>0.540000021</v>
      </c>
      <c r="O2363" s="12" t="n">
        <v>1</v>
      </c>
    </row>
    <row r="2364" customFormat="false" ht="15" hidden="false" customHeight="true" outlineLevel="0" collapsed="false">
      <c r="A2364" s="6" t="n">
        <v>73145</v>
      </c>
      <c r="B2364" s="6" t="s">
        <v>26</v>
      </c>
      <c r="C2364" s="6" t="s">
        <v>20</v>
      </c>
      <c r="D2364" s="6" t="s">
        <v>27</v>
      </c>
      <c r="E2364" s="6" t="s">
        <v>42</v>
      </c>
      <c r="F2364" s="6" t="s">
        <v>85</v>
      </c>
      <c r="G2364" s="6" t="s">
        <v>44</v>
      </c>
      <c r="H2364" s="6" t="n">
        <v>1</v>
      </c>
      <c r="I2364" s="7" t="n">
        <v>327.75</v>
      </c>
      <c r="J2364" s="6" t="n">
        <v>1</v>
      </c>
      <c r="K2364" s="7" t="n">
        <v>327.75</v>
      </c>
      <c r="L2364" s="7" t="n">
        <v>13.10999966</v>
      </c>
      <c r="M2364" s="8" t="n">
        <v>0.039999999</v>
      </c>
      <c r="N2364" s="7" t="n">
        <v>35.54999924</v>
      </c>
      <c r="O2364" s="12" t="n">
        <v>1</v>
      </c>
    </row>
    <row r="2365" customFormat="false" ht="15" hidden="false" customHeight="true" outlineLevel="0" collapsed="false">
      <c r="A2365" s="6" t="n">
        <v>42321</v>
      </c>
      <c r="B2365" s="6" t="s">
        <v>19</v>
      </c>
      <c r="C2365" s="6" t="s">
        <v>49</v>
      </c>
      <c r="D2365" s="6" t="s">
        <v>21</v>
      </c>
      <c r="E2365" s="6" t="s">
        <v>66</v>
      </c>
      <c r="F2365" s="6" t="s">
        <v>84</v>
      </c>
      <c r="G2365" s="6" t="s">
        <v>24</v>
      </c>
      <c r="H2365" s="6" t="n">
        <v>4</v>
      </c>
      <c r="I2365" s="7" t="n">
        <v>70</v>
      </c>
      <c r="J2365" s="6" t="n">
        <v>5</v>
      </c>
      <c r="K2365" s="7" t="n">
        <v>350</v>
      </c>
      <c r="L2365" s="7" t="n">
        <v>59.5</v>
      </c>
      <c r="M2365" s="8" t="n">
        <v>0.170000002</v>
      </c>
      <c r="N2365" s="7" t="n">
        <v>72.62999725</v>
      </c>
      <c r="O2365" s="9" t="n">
        <v>0</v>
      </c>
    </row>
    <row r="2366" customFormat="false" ht="15" hidden="false" customHeight="true" outlineLevel="0" collapsed="false">
      <c r="A2366" s="6" t="n">
        <v>30065</v>
      </c>
      <c r="B2366" s="6" t="s">
        <v>19</v>
      </c>
      <c r="C2366" s="6" t="s">
        <v>20</v>
      </c>
      <c r="D2366" s="6" t="s">
        <v>27</v>
      </c>
      <c r="E2366" s="6" t="s">
        <v>69</v>
      </c>
      <c r="F2366" s="6" t="s">
        <v>58</v>
      </c>
      <c r="G2366" s="6" t="s">
        <v>34</v>
      </c>
      <c r="H2366" s="6" t="n">
        <v>4</v>
      </c>
      <c r="I2366" s="7" t="n">
        <v>49.97999954</v>
      </c>
      <c r="J2366" s="6" t="n">
        <v>5</v>
      </c>
      <c r="K2366" s="7" t="n">
        <v>249.8999939</v>
      </c>
      <c r="L2366" s="7" t="n">
        <v>24.98999977</v>
      </c>
      <c r="M2366" s="8" t="n">
        <v>0.100000001</v>
      </c>
      <c r="N2366" s="7" t="n">
        <v>70.40000153</v>
      </c>
      <c r="O2366" s="12" t="n">
        <v>1</v>
      </c>
    </row>
    <row r="2367" customFormat="false" ht="15" hidden="false" customHeight="true" outlineLevel="0" collapsed="false">
      <c r="A2367" s="6" t="n">
        <v>49194</v>
      </c>
      <c r="B2367" s="6" t="s">
        <v>19</v>
      </c>
      <c r="C2367" s="6" t="s">
        <v>37</v>
      </c>
      <c r="D2367" s="6" t="s">
        <v>38</v>
      </c>
      <c r="E2367" s="6" t="s">
        <v>39</v>
      </c>
      <c r="F2367" s="6" t="s">
        <v>40</v>
      </c>
      <c r="G2367" s="6" t="s">
        <v>24</v>
      </c>
      <c r="H2367" s="6" t="n">
        <v>4</v>
      </c>
      <c r="I2367" s="7" t="n">
        <v>399.980011</v>
      </c>
      <c r="J2367" s="6" t="n">
        <v>1</v>
      </c>
      <c r="K2367" s="7" t="n">
        <v>399.980011</v>
      </c>
      <c r="L2367" s="7" t="n">
        <v>52</v>
      </c>
      <c r="M2367" s="8" t="n">
        <v>0.129999995</v>
      </c>
      <c r="N2367" s="7" t="n">
        <v>27.84000015</v>
      </c>
      <c r="O2367" s="12" t="n">
        <v>1</v>
      </c>
    </row>
    <row r="2368" customFormat="false" ht="15" hidden="false" customHeight="true" outlineLevel="0" collapsed="false">
      <c r="A2368" s="6" t="n">
        <v>16885</v>
      </c>
      <c r="B2368" s="6" t="s">
        <v>19</v>
      </c>
      <c r="C2368" s="6" t="s">
        <v>20</v>
      </c>
      <c r="D2368" s="6" t="s">
        <v>21</v>
      </c>
      <c r="E2368" s="6" t="s">
        <v>22</v>
      </c>
      <c r="F2368" s="6" t="s">
        <v>23</v>
      </c>
      <c r="G2368" s="6" t="s">
        <v>34</v>
      </c>
      <c r="H2368" s="6" t="n">
        <v>4</v>
      </c>
      <c r="I2368" s="7" t="n">
        <v>129.9900055</v>
      </c>
      <c r="J2368" s="6" t="n">
        <v>1</v>
      </c>
      <c r="K2368" s="7" t="n">
        <v>129.9900055</v>
      </c>
      <c r="L2368" s="7" t="n">
        <v>11.69999981</v>
      </c>
      <c r="M2368" s="8" t="n">
        <v>0.090000004</v>
      </c>
      <c r="N2368" s="7" t="n">
        <v>40.22000122</v>
      </c>
      <c r="O2368" s="12" t="n">
        <v>1</v>
      </c>
    </row>
    <row r="2369" customFormat="false" ht="15" hidden="false" customHeight="true" outlineLevel="0" collapsed="false">
      <c r="A2369" s="6" t="n">
        <v>26419</v>
      </c>
      <c r="B2369" s="6" t="s">
        <v>46</v>
      </c>
      <c r="C2369" s="6" t="s">
        <v>37</v>
      </c>
      <c r="D2369" s="6" t="s">
        <v>27</v>
      </c>
      <c r="E2369" s="6" t="s">
        <v>54</v>
      </c>
      <c r="F2369" s="6" t="s">
        <v>100</v>
      </c>
      <c r="G2369" s="6" t="s">
        <v>34</v>
      </c>
      <c r="H2369" s="6" t="n">
        <v>2</v>
      </c>
      <c r="I2369" s="7" t="n">
        <v>17.98999977</v>
      </c>
      <c r="J2369" s="6" t="n">
        <v>1</v>
      </c>
      <c r="K2369" s="7" t="n">
        <v>17.98999977</v>
      </c>
      <c r="L2369" s="7" t="n">
        <v>2.880000114</v>
      </c>
      <c r="M2369" s="8" t="n">
        <v>0.159999996</v>
      </c>
      <c r="N2369" s="7" t="n">
        <v>5.489999771</v>
      </c>
      <c r="O2369" s="12" t="n">
        <v>1</v>
      </c>
    </row>
    <row r="2370" customFormat="false" ht="15" hidden="false" customHeight="true" outlineLevel="0" collapsed="false">
      <c r="A2370" s="6" t="n">
        <v>71442</v>
      </c>
      <c r="B2370" s="6" t="s">
        <v>19</v>
      </c>
      <c r="C2370" s="6" t="s">
        <v>20</v>
      </c>
      <c r="D2370" s="6" t="s">
        <v>21</v>
      </c>
      <c r="E2370" s="6" t="s">
        <v>65</v>
      </c>
      <c r="F2370" s="6" t="s">
        <v>113</v>
      </c>
      <c r="G2370" s="6" t="s">
        <v>24</v>
      </c>
      <c r="H2370" s="6" t="n">
        <v>4</v>
      </c>
      <c r="I2370" s="7" t="n">
        <v>164.3800049</v>
      </c>
      <c r="J2370" s="6" t="n">
        <v>1</v>
      </c>
      <c r="K2370" s="7" t="n">
        <v>164.3800049</v>
      </c>
      <c r="L2370" s="7" t="n">
        <v>4.929999828</v>
      </c>
      <c r="M2370" s="8" t="n">
        <v>0.029999999</v>
      </c>
      <c r="N2370" s="7" t="n">
        <v>57.40000153</v>
      </c>
      <c r="O2370" s="9" t="n">
        <v>0</v>
      </c>
    </row>
    <row r="2371" customFormat="false" ht="15" hidden="false" customHeight="true" outlineLevel="0" collapsed="false">
      <c r="A2371" s="6" t="n">
        <v>29078</v>
      </c>
      <c r="B2371" s="6" t="s">
        <v>36</v>
      </c>
      <c r="C2371" s="6" t="s">
        <v>20</v>
      </c>
      <c r="D2371" s="6" t="s">
        <v>27</v>
      </c>
      <c r="E2371" s="6" t="s">
        <v>42</v>
      </c>
      <c r="F2371" s="6" t="s">
        <v>57</v>
      </c>
      <c r="G2371" s="6" t="s">
        <v>47</v>
      </c>
      <c r="H2371" s="6" t="n">
        <v>0</v>
      </c>
      <c r="I2371" s="7" t="n">
        <v>50</v>
      </c>
      <c r="J2371" s="6" t="n">
        <v>3</v>
      </c>
      <c r="K2371" s="7" t="n">
        <v>150</v>
      </c>
      <c r="L2371" s="7" t="n">
        <v>8.25</v>
      </c>
      <c r="M2371" s="8" t="n">
        <v>0.059999999</v>
      </c>
      <c r="N2371" s="7" t="n">
        <v>28.35000038</v>
      </c>
      <c r="O2371" s="9" t="n">
        <v>0</v>
      </c>
    </row>
    <row r="2372" customFormat="false" ht="15" hidden="false" customHeight="true" outlineLevel="0" collapsed="false">
      <c r="A2372" s="6" t="n">
        <v>49806</v>
      </c>
      <c r="B2372" s="6" t="s">
        <v>19</v>
      </c>
      <c r="C2372" s="6" t="s">
        <v>37</v>
      </c>
      <c r="D2372" s="6" t="s">
        <v>27</v>
      </c>
      <c r="E2372" s="6" t="s">
        <v>79</v>
      </c>
      <c r="F2372" s="6" t="s">
        <v>75</v>
      </c>
      <c r="G2372" s="6" t="s">
        <v>34</v>
      </c>
      <c r="H2372" s="6" t="n">
        <v>4</v>
      </c>
      <c r="I2372" s="7" t="n">
        <v>299.980011</v>
      </c>
      <c r="J2372" s="6" t="n">
        <v>1</v>
      </c>
      <c r="K2372" s="7" t="n">
        <v>299.980011</v>
      </c>
      <c r="L2372" s="7" t="n">
        <v>75</v>
      </c>
      <c r="M2372" s="8" t="n">
        <v>0.25</v>
      </c>
      <c r="N2372" s="7" t="n">
        <v>24.75</v>
      </c>
      <c r="O2372" s="9" t="n">
        <v>0</v>
      </c>
    </row>
    <row r="2373" customFormat="false" ht="15" hidden="false" customHeight="true" outlineLevel="0" collapsed="false">
      <c r="A2373" s="6" t="n">
        <v>42529</v>
      </c>
      <c r="B2373" s="6" t="s">
        <v>19</v>
      </c>
      <c r="C2373" s="6" t="s">
        <v>37</v>
      </c>
      <c r="D2373" s="6" t="s">
        <v>38</v>
      </c>
      <c r="E2373" s="6" t="s">
        <v>92</v>
      </c>
      <c r="F2373" s="6" t="s">
        <v>71</v>
      </c>
      <c r="G2373" s="6" t="s">
        <v>34</v>
      </c>
      <c r="H2373" s="6" t="n">
        <v>4</v>
      </c>
      <c r="I2373" s="7" t="n">
        <v>199.9900055</v>
      </c>
      <c r="J2373" s="6" t="n">
        <v>1</v>
      </c>
      <c r="K2373" s="7" t="n">
        <v>199.9900055</v>
      </c>
      <c r="L2373" s="7" t="n">
        <v>14</v>
      </c>
      <c r="M2373" s="8" t="n">
        <v>0.07</v>
      </c>
      <c r="N2373" s="7" t="n">
        <v>18.60000038</v>
      </c>
      <c r="O2373" s="12" t="n">
        <v>1</v>
      </c>
    </row>
    <row r="2374" customFormat="false" ht="15" hidden="false" customHeight="true" outlineLevel="0" collapsed="false">
      <c r="A2374" s="6" t="n">
        <v>22623</v>
      </c>
      <c r="B2374" s="6" t="s">
        <v>19</v>
      </c>
      <c r="C2374" s="6" t="s">
        <v>20</v>
      </c>
      <c r="D2374" s="6" t="s">
        <v>27</v>
      </c>
      <c r="E2374" s="6" t="s">
        <v>28</v>
      </c>
      <c r="F2374" s="6" t="s">
        <v>33</v>
      </c>
      <c r="G2374" s="6" t="s">
        <v>24</v>
      </c>
      <c r="H2374" s="6" t="n">
        <v>4</v>
      </c>
      <c r="I2374" s="7" t="n">
        <v>59.99000168</v>
      </c>
      <c r="J2374" s="6" t="n">
        <v>1</v>
      </c>
      <c r="K2374" s="7" t="n">
        <v>59.99000168</v>
      </c>
      <c r="L2374" s="7" t="n">
        <v>1.799999952</v>
      </c>
      <c r="M2374" s="8" t="n">
        <v>0.029999999</v>
      </c>
      <c r="N2374" s="7" t="n">
        <v>26.77000046</v>
      </c>
      <c r="O2374" s="9" t="n">
        <v>0</v>
      </c>
    </row>
    <row r="2375" customFormat="false" ht="15" hidden="false" customHeight="true" outlineLevel="0" collapsed="false">
      <c r="A2375" s="6" t="n">
        <v>53310</v>
      </c>
      <c r="B2375" s="6" t="s">
        <v>46</v>
      </c>
      <c r="C2375" s="6" t="s">
        <v>20</v>
      </c>
      <c r="D2375" s="6" t="s">
        <v>50</v>
      </c>
      <c r="E2375" s="6" t="s">
        <v>63</v>
      </c>
      <c r="F2375" s="6" t="s">
        <v>40</v>
      </c>
      <c r="G2375" s="6" t="s">
        <v>47</v>
      </c>
      <c r="H2375" s="6" t="n">
        <v>2</v>
      </c>
      <c r="I2375" s="7" t="n">
        <v>399.980011</v>
      </c>
      <c r="J2375" s="6" t="n">
        <v>1</v>
      </c>
      <c r="K2375" s="7" t="n">
        <v>399.980011</v>
      </c>
      <c r="L2375" s="7" t="n">
        <v>52</v>
      </c>
      <c r="M2375" s="8" t="n">
        <v>0.129999995</v>
      </c>
      <c r="N2375" s="7" t="n">
        <v>104.3899994</v>
      </c>
      <c r="O2375" s="12" t="n">
        <v>1</v>
      </c>
    </row>
    <row r="2376" customFormat="false" ht="15" hidden="false" customHeight="true" outlineLevel="0" collapsed="false">
      <c r="A2376" s="6" t="n">
        <v>40429</v>
      </c>
      <c r="B2376" s="6" t="s">
        <v>19</v>
      </c>
      <c r="C2376" s="6" t="s">
        <v>49</v>
      </c>
      <c r="D2376" s="6" t="s">
        <v>31</v>
      </c>
      <c r="E2376" s="6" t="s">
        <v>32</v>
      </c>
      <c r="F2376" s="6" t="s">
        <v>40</v>
      </c>
      <c r="G2376" s="6" t="s">
        <v>47</v>
      </c>
      <c r="H2376" s="6" t="n">
        <v>4</v>
      </c>
      <c r="I2376" s="7" t="n">
        <v>399.980011</v>
      </c>
      <c r="J2376" s="6" t="n">
        <v>1</v>
      </c>
      <c r="K2376" s="7" t="n">
        <v>399.980011</v>
      </c>
      <c r="L2376" s="7" t="n">
        <v>68</v>
      </c>
      <c r="M2376" s="8" t="n">
        <v>0.170000002</v>
      </c>
      <c r="N2376" s="7" t="n">
        <v>79.68000031</v>
      </c>
      <c r="O2376" s="12" t="n">
        <v>1</v>
      </c>
    </row>
    <row r="2377" customFormat="false" ht="15" hidden="false" customHeight="true" outlineLevel="0" collapsed="false">
      <c r="A2377" s="6" t="n">
        <v>45350</v>
      </c>
      <c r="B2377" s="6" t="s">
        <v>26</v>
      </c>
      <c r="C2377" s="6" t="s">
        <v>20</v>
      </c>
      <c r="D2377" s="6" t="s">
        <v>38</v>
      </c>
      <c r="E2377" s="6" t="s">
        <v>98</v>
      </c>
      <c r="F2377" s="6" t="s">
        <v>73</v>
      </c>
      <c r="G2377" s="6" t="s">
        <v>34</v>
      </c>
      <c r="H2377" s="6" t="n">
        <v>1</v>
      </c>
      <c r="I2377" s="7" t="n">
        <v>39.99000168</v>
      </c>
      <c r="J2377" s="6" t="n">
        <v>3</v>
      </c>
      <c r="K2377" s="7" t="n">
        <v>119.9700012</v>
      </c>
      <c r="L2377" s="7" t="n">
        <v>0</v>
      </c>
      <c r="M2377" s="8" t="n">
        <v>0</v>
      </c>
      <c r="N2377" s="7" t="n">
        <v>15</v>
      </c>
      <c r="O2377" s="12" t="n">
        <v>1</v>
      </c>
    </row>
    <row r="2378" customFormat="false" ht="15" hidden="false" customHeight="true" outlineLevel="0" collapsed="false">
      <c r="A2378" s="6" t="n">
        <v>41002</v>
      </c>
      <c r="B2378" s="6" t="s">
        <v>36</v>
      </c>
      <c r="C2378" s="6" t="s">
        <v>20</v>
      </c>
      <c r="D2378" s="6" t="s">
        <v>31</v>
      </c>
      <c r="E2378" s="6" t="s">
        <v>56</v>
      </c>
      <c r="F2378" s="6" t="s">
        <v>84</v>
      </c>
      <c r="G2378" s="6" t="s">
        <v>47</v>
      </c>
      <c r="H2378" s="6" t="n">
        <v>0</v>
      </c>
      <c r="I2378" s="7" t="n">
        <v>30</v>
      </c>
      <c r="J2378" s="6" t="n">
        <v>4</v>
      </c>
      <c r="K2378" s="7" t="n">
        <v>120</v>
      </c>
      <c r="L2378" s="7" t="n">
        <v>15.60000038</v>
      </c>
      <c r="M2378" s="8" t="n">
        <v>0.129999995</v>
      </c>
      <c r="N2378" s="7" t="n">
        <v>50.11000061</v>
      </c>
      <c r="O2378" s="12" t="n">
        <v>1</v>
      </c>
    </row>
    <row r="2379" customFormat="false" ht="15" hidden="false" customHeight="true" outlineLevel="0" collapsed="false">
      <c r="A2379" s="6" t="n">
        <v>61502</v>
      </c>
      <c r="B2379" s="6" t="s">
        <v>19</v>
      </c>
      <c r="C2379" s="6" t="s">
        <v>20</v>
      </c>
      <c r="D2379" s="6" t="s">
        <v>50</v>
      </c>
      <c r="E2379" s="6" t="s">
        <v>63</v>
      </c>
      <c r="F2379" s="6" t="s">
        <v>114</v>
      </c>
      <c r="G2379" s="6" t="s">
        <v>44</v>
      </c>
      <c r="H2379" s="6" t="n">
        <v>4</v>
      </c>
      <c r="I2379" s="7" t="n">
        <v>134.9900055</v>
      </c>
      <c r="J2379" s="6" t="n">
        <v>1</v>
      </c>
      <c r="K2379" s="7" t="n">
        <v>134.9900055</v>
      </c>
      <c r="L2379" s="7" t="n">
        <v>21.60000038</v>
      </c>
      <c r="M2379" s="8" t="n">
        <v>0.159999996</v>
      </c>
      <c r="N2379" s="7" t="n">
        <v>46.49000168</v>
      </c>
      <c r="O2379" s="9" t="n">
        <v>0</v>
      </c>
    </row>
    <row r="2380" customFormat="false" ht="15" hidden="false" customHeight="true" outlineLevel="0" collapsed="false">
      <c r="A2380" s="6" t="n">
        <v>24929</v>
      </c>
      <c r="B2380" s="6" t="s">
        <v>26</v>
      </c>
      <c r="C2380" s="6" t="s">
        <v>20</v>
      </c>
      <c r="D2380" s="6" t="s">
        <v>27</v>
      </c>
      <c r="E2380" s="6" t="s">
        <v>42</v>
      </c>
      <c r="F2380" s="6" t="s">
        <v>40</v>
      </c>
      <c r="G2380" s="6" t="s">
        <v>34</v>
      </c>
      <c r="H2380" s="6" t="n">
        <v>1</v>
      </c>
      <c r="I2380" s="7" t="n">
        <v>399.980011</v>
      </c>
      <c r="J2380" s="6" t="n">
        <v>1</v>
      </c>
      <c r="K2380" s="7" t="n">
        <v>399.980011</v>
      </c>
      <c r="L2380" s="7" t="n">
        <v>12</v>
      </c>
      <c r="M2380" s="8" t="n">
        <v>0.029999999</v>
      </c>
      <c r="N2380" s="7" t="n">
        <v>33.75</v>
      </c>
      <c r="O2380" s="12" t="n">
        <v>1</v>
      </c>
    </row>
    <row r="2381" customFormat="false" ht="15" hidden="false" customHeight="true" outlineLevel="0" collapsed="false">
      <c r="A2381" s="6" t="n">
        <v>55044</v>
      </c>
      <c r="B2381" s="6" t="s">
        <v>46</v>
      </c>
      <c r="C2381" s="6" t="s">
        <v>37</v>
      </c>
      <c r="D2381" s="6" t="s">
        <v>50</v>
      </c>
      <c r="E2381" s="6" t="s">
        <v>51</v>
      </c>
      <c r="F2381" s="6" t="s">
        <v>40</v>
      </c>
      <c r="G2381" s="6" t="s">
        <v>44</v>
      </c>
      <c r="H2381" s="6" t="n">
        <v>2</v>
      </c>
      <c r="I2381" s="7" t="n">
        <v>399.980011</v>
      </c>
      <c r="J2381" s="6" t="n">
        <v>1</v>
      </c>
      <c r="K2381" s="7" t="n">
        <v>399.980011</v>
      </c>
      <c r="L2381" s="7" t="n">
        <v>80</v>
      </c>
      <c r="M2381" s="8" t="n">
        <v>0.200000003</v>
      </c>
      <c r="N2381" s="7" t="n">
        <v>42.56000137</v>
      </c>
      <c r="O2381" s="12" t="n">
        <v>1</v>
      </c>
    </row>
    <row r="2382" customFormat="false" ht="15" hidden="false" customHeight="true" outlineLevel="0" collapsed="false">
      <c r="A2382" s="6" t="n">
        <v>17902</v>
      </c>
      <c r="B2382" s="6" t="s">
        <v>19</v>
      </c>
      <c r="C2382" s="6" t="s">
        <v>20</v>
      </c>
      <c r="D2382" s="6" t="s">
        <v>21</v>
      </c>
      <c r="E2382" s="6" t="s">
        <v>65</v>
      </c>
      <c r="F2382" s="6" t="s">
        <v>57</v>
      </c>
      <c r="G2382" s="6" t="s">
        <v>34</v>
      </c>
      <c r="H2382" s="6" t="n">
        <v>4</v>
      </c>
      <c r="I2382" s="7" t="n">
        <v>50</v>
      </c>
      <c r="J2382" s="6" t="n">
        <v>3</v>
      </c>
      <c r="K2382" s="7" t="n">
        <v>150</v>
      </c>
      <c r="L2382" s="7" t="n">
        <v>0</v>
      </c>
      <c r="M2382" s="8" t="n">
        <v>0</v>
      </c>
      <c r="N2382" s="7" t="n">
        <v>46.95000076</v>
      </c>
      <c r="O2382" s="9" t="n">
        <v>0</v>
      </c>
    </row>
    <row r="2383" customFormat="false" ht="15" hidden="false" customHeight="true" outlineLevel="0" collapsed="false">
      <c r="A2383" s="6" t="n">
        <v>72185</v>
      </c>
      <c r="B2383" s="6" t="s">
        <v>26</v>
      </c>
      <c r="C2383" s="6" t="s">
        <v>20</v>
      </c>
      <c r="D2383" s="6" t="s">
        <v>27</v>
      </c>
      <c r="E2383" s="6" t="s">
        <v>28</v>
      </c>
      <c r="F2383" s="6" t="s">
        <v>111</v>
      </c>
      <c r="G2383" s="6" t="s">
        <v>34</v>
      </c>
      <c r="H2383" s="6" t="n">
        <v>1</v>
      </c>
      <c r="I2383" s="7" t="n">
        <v>293.0400085</v>
      </c>
      <c r="J2383" s="6" t="n">
        <v>1</v>
      </c>
      <c r="K2383" s="7" t="n">
        <v>293.0400085</v>
      </c>
      <c r="L2383" s="7" t="n">
        <v>73.26000214</v>
      </c>
      <c r="M2383" s="8" t="n">
        <v>0.25</v>
      </c>
      <c r="N2383" s="7" t="n">
        <v>65.93000031</v>
      </c>
      <c r="O2383" s="12" t="n">
        <v>1</v>
      </c>
    </row>
    <row r="2384" customFormat="false" ht="15" hidden="false" customHeight="true" outlineLevel="0" collapsed="false">
      <c r="A2384" s="6" t="n">
        <v>13155</v>
      </c>
      <c r="B2384" s="6" t="s">
        <v>19</v>
      </c>
      <c r="C2384" s="6" t="s">
        <v>20</v>
      </c>
      <c r="D2384" s="6" t="s">
        <v>21</v>
      </c>
      <c r="E2384" s="6" t="s">
        <v>65</v>
      </c>
      <c r="F2384" s="6" t="s">
        <v>80</v>
      </c>
      <c r="G2384" s="6" t="s">
        <v>47</v>
      </c>
      <c r="H2384" s="6" t="n">
        <v>4</v>
      </c>
      <c r="I2384" s="7" t="n">
        <v>24.98999977</v>
      </c>
      <c r="J2384" s="6" t="n">
        <v>1</v>
      </c>
      <c r="K2384" s="7" t="n">
        <v>24.98999977</v>
      </c>
      <c r="L2384" s="7" t="n">
        <v>4.25</v>
      </c>
      <c r="M2384" s="8" t="n">
        <v>0.170000002</v>
      </c>
      <c r="N2384" s="7" t="n">
        <v>6.019999981</v>
      </c>
      <c r="O2384" s="12" t="n">
        <v>1</v>
      </c>
    </row>
    <row r="2385" customFormat="false" ht="15" hidden="false" customHeight="true" outlineLevel="0" collapsed="false">
      <c r="A2385" s="6" t="n">
        <v>25002</v>
      </c>
      <c r="B2385" s="6" t="s">
        <v>19</v>
      </c>
      <c r="C2385" s="6" t="s">
        <v>37</v>
      </c>
      <c r="D2385" s="6" t="s">
        <v>27</v>
      </c>
      <c r="E2385" s="6" t="s">
        <v>54</v>
      </c>
      <c r="F2385" s="6" t="s">
        <v>58</v>
      </c>
      <c r="G2385" s="6" t="s">
        <v>34</v>
      </c>
      <c r="H2385" s="6" t="n">
        <v>4</v>
      </c>
      <c r="I2385" s="7" t="n">
        <v>49.97999954</v>
      </c>
      <c r="J2385" s="6" t="n">
        <v>2</v>
      </c>
      <c r="K2385" s="7" t="n">
        <v>99.95999908</v>
      </c>
      <c r="L2385" s="7" t="n">
        <v>24.98999977</v>
      </c>
      <c r="M2385" s="8" t="n">
        <v>0.25</v>
      </c>
      <c r="N2385" s="7" t="n">
        <v>35.99000168</v>
      </c>
      <c r="O2385" s="9" t="n">
        <v>0</v>
      </c>
    </row>
    <row r="2386" customFormat="false" ht="15" hidden="false" customHeight="true" outlineLevel="0" collapsed="false">
      <c r="A2386" s="6" t="n">
        <v>27326</v>
      </c>
      <c r="B2386" s="6" t="s">
        <v>19</v>
      </c>
      <c r="C2386" s="6" t="s">
        <v>20</v>
      </c>
      <c r="D2386" s="6" t="s">
        <v>27</v>
      </c>
      <c r="E2386" s="6" t="s">
        <v>54</v>
      </c>
      <c r="F2386" s="6" t="s">
        <v>71</v>
      </c>
      <c r="G2386" s="6" t="s">
        <v>34</v>
      </c>
      <c r="H2386" s="6" t="n">
        <v>4</v>
      </c>
      <c r="I2386" s="7" t="n">
        <v>199.9900055</v>
      </c>
      <c r="J2386" s="6" t="n">
        <v>1</v>
      </c>
      <c r="K2386" s="7" t="n">
        <v>199.9900055</v>
      </c>
      <c r="L2386" s="7" t="n">
        <v>20</v>
      </c>
      <c r="M2386" s="8" t="n">
        <v>0.100000001</v>
      </c>
      <c r="N2386" s="7" t="n">
        <v>7.199999809</v>
      </c>
      <c r="O2386" s="9" t="n">
        <v>0</v>
      </c>
    </row>
    <row r="2387" customFormat="false" ht="15" hidden="false" customHeight="true" outlineLevel="0" collapsed="false">
      <c r="A2387" s="6" t="n">
        <v>21893</v>
      </c>
      <c r="B2387" s="6" t="s">
        <v>19</v>
      </c>
      <c r="C2387" s="6" t="s">
        <v>20</v>
      </c>
      <c r="D2387" s="6" t="s">
        <v>27</v>
      </c>
      <c r="E2387" s="6" t="s">
        <v>28</v>
      </c>
      <c r="F2387" s="6" t="s">
        <v>73</v>
      </c>
      <c r="G2387" s="6" t="s">
        <v>47</v>
      </c>
      <c r="H2387" s="6" t="n">
        <v>4</v>
      </c>
      <c r="I2387" s="7" t="n">
        <v>39.99000168</v>
      </c>
      <c r="J2387" s="6" t="n">
        <v>2</v>
      </c>
      <c r="K2387" s="7" t="n">
        <v>79.98000336</v>
      </c>
      <c r="L2387" s="7" t="n">
        <v>20</v>
      </c>
      <c r="M2387" s="8" t="n">
        <v>0.25</v>
      </c>
      <c r="N2387" s="7" t="n">
        <v>29.98999977</v>
      </c>
      <c r="O2387" s="9" t="n">
        <v>0</v>
      </c>
    </row>
    <row r="2388" customFormat="false" ht="15" hidden="false" customHeight="true" outlineLevel="0" collapsed="false">
      <c r="A2388" s="6" t="n">
        <v>58323</v>
      </c>
      <c r="B2388" s="6" t="s">
        <v>26</v>
      </c>
      <c r="C2388" s="6" t="s">
        <v>20</v>
      </c>
      <c r="D2388" s="6" t="s">
        <v>50</v>
      </c>
      <c r="E2388" s="6" t="s">
        <v>72</v>
      </c>
      <c r="F2388" s="6" t="s">
        <v>73</v>
      </c>
      <c r="G2388" s="6" t="s">
        <v>34</v>
      </c>
      <c r="H2388" s="6" t="n">
        <v>1</v>
      </c>
      <c r="I2388" s="7" t="n">
        <v>39.99000168</v>
      </c>
      <c r="J2388" s="6" t="n">
        <v>2</v>
      </c>
      <c r="K2388" s="7" t="n">
        <v>79.98000336</v>
      </c>
      <c r="L2388" s="7" t="n">
        <v>4.400000095</v>
      </c>
      <c r="M2388" s="8" t="n">
        <v>0.059999999</v>
      </c>
      <c r="N2388" s="7" t="n">
        <v>5.289999962</v>
      </c>
      <c r="O2388" s="12" t="n">
        <v>1</v>
      </c>
    </row>
    <row r="2389" customFormat="false" ht="15" hidden="false" customHeight="true" outlineLevel="0" collapsed="false">
      <c r="A2389" s="6" t="n">
        <v>59205</v>
      </c>
      <c r="B2389" s="6" t="s">
        <v>19</v>
      </c>
      <c r="C2389" s="6" t="s">
        <v>37</v>
      </c>
      <c r="D2389" s="6" t="s">
        <v>50</v>
      </c>
      <c r="E2389" s="6" t="s">
        <v>51</v>
      </c>
      <c r="F2389" s="6" t="s">
        <v>23</v>
      </c>
      <c r="G2389" s="6" t="s">
        <v>24</v>
      </c>
      <c r="H2389" s="6" t="n">
        <v>4</v>
      </c>
      <c r="I2389" s="7" t="n">
        <v>129.9900055</v>
      </c>
      <c r="J2389" s="6" t="n">
        <v>1</v>
      </c>
      <c r="K2389" s="7" t="n">
        <v>129.9900055</v>
      </c>
      <c r="L2389" s="7" t="n">
        <v>20.79999924</v>
      </c>
      <c r="M2389" s="8" t="n">
        <v>0.159999996</v>
      </c>
      <c r="N2389" s="7" t="n">
        <v>36.02999878</v>
      </c>
      <c r="O2389" s="12" t="n">
        <v>1</v>
      </c>
    </row>
    <row r="2390" customFormat="false" ht="15" hidden="false" customHeight="true" outlineLevel="0" collapsed="false">
      <c r="A2390" s="6" t="n">
        <v>42043</v>
      </c>
      <c r="B2390" s="6" t="s">
        <v>26</v>
      </c>
      <c r="C2390" s="6" t="s">
        <v>49</v>
      </c>
      <c r="D2390" s="6" t="s">
        <v>21</v>
      </c>
      <c r="E2390" s="6" t="s">
        <v>66</v>
      </c>
      <c r="F2390" s="6" t="s">
        <v>33</v>
      </c>
      <c r="G2390" s="6" t="s">
        <v>34</v>
      </c>
      <c r="H2390" s="6" t="n">
        <v>1</v>
      </c>
      <c r="I2390" s="7" t="n">
        <v>59.99000168</v>
      </c>
      <c r="J2390" s="6" t="n">
        <v>5</v>
      </c>
      <c r="K2390" s="7" t="n">
        <v>299.9500122</v>
      </c>
      <c r="L2390" s="7" t="n">
        <v>50.99000168</v>
      </c>
      <c r="M2390" s="8" t="n">
        <v>0.170000002</v>
      </c>
      <c r="N2390" s="7" t="n">
        <v>112.0299988</v>
      </c>
      <c r="O2390" s="12" t="n">
        <v>1</v>
      </c>
    </row>
    <row r="2391" customFormat="false" ht="15" hidden="false" customHeight="true" outlineLevel="0" collapsed="false">
      <c r="A2391" s="6" t="n">
        <v>44598</v>
      </c>
      <c r="B2391" s="6" t="s">
        <v>19</v>
      </c>
      <c r="C2391" s="6" t="s">
        <v>20</v>
      </c>
      <c r="D2391" s="6" t="s">
        <v>27</v>
      </c>
      <c r="E2391" s="6" t="s">
        <v>69</v>
      </c>
      <c r="F2391" s="6" t="s">
        <v>73</v>
      </c>
      <c r="G2391" s="6" t="s">
        <v>34</v>
      </c>
      <c r="H2391" s="6" t="n">
        <v>4</v>
      </c>
      <c r="I2391" s="7" t="n">
        <v>39.99000168</v>
      </c>
      <c r="J2391" s="6" t="n">
        <v>2</v>
      </c>
      <c r="K2391" s="7" t="n">
        <v>79.98000336</v>
      </c>
      <c r="L2391" s="7" t="n">
        <v>1.600000024</v>
      </c>
      <c r="M2391" s="8" t="n">
        <v>0.02</v>
      </c>
      <c r="N2391" s="7" t="n">
        <v>8.859999657</v>
      </c>
      <c r="O2391" s="9" t="n">
        <v>0</v>
      </c>
    </row>
    <row r="2392" customFormat="false" ht="15" hidden="false" customHeight="true" outlineLevel="0" collapsed="false">
      <c r="A2392" s="6" t="n">
        <v>59446</v>
      </c>
      <c r="B2392" s="6" t="s">
        <v>26</v>
      </c>
      <c r="C2392" s="6" t="s">
        <v>49</v>
      </c>
      <c r="D2392" s="6" t="s">
        <v>50</v>
      </c>
      <c r="E2392" s="6" t="s">
        <v>51</v>
      </c>
      <c r="F2392" s="6" t="s">
        <v>58</v>
      </c>
      <c r="G2392" s="6" t="s">
        <v>24</v>
      </c>
      <c r="H2392" s="6" t="n">
        <v>1</v>
      </c>
      <c r="I2392" s="7" t="n">
        <v>49.97999954</v>
      </c>
      <c r="J2392" s="6" t="n">
        <v>1</v>
      </c>
      <c r="K2392" s="7" t="n">
        <v>49.97999954</v>
      </c>
      <c r="L2392" s="7" t="n">
        <v>9</v>
      </c>
      <c r="M2392" s="8" t="n">
        <v>0.180000007</v>
      </c>
      <c r="N2392" s="7" t="n">
        <v>14.34000015</v>
      </c>
      <c r="O2392" s="12" t="n">
        <v>1</v>
      </c>
    </row>
    <row r="2393" customFormat="false" ht="15" hidden="false" customHeight="true" outlineLevel="0" collapsed="false">
      <c r="A2393" s="6" t="n">
        <v>60298</v>
      </c>
      <c r="B2393" s="6" t="s">
        <v>19</v>
      </c>
      <c r="C2393" s="6" t="s">
        <v>20</v>
      </c>
      <c r="D2393" s="6" t="s">
        <v>50</v>
      </c>
      <c r="E2393" s="6" t="s">
        <v>72</v>
      </c>
      <c r="F2393" s="6" t="s">
        <v>23</v>
      </c>
      <c r="G2393" s="6" t="s">
        <v>47</v>
      </c>
      <c r="H2393" s="6" t="n">
        <v>4</v>
      </c>
      <c r="I2393" s="7" t="n">
        <v>129.9900055</v>
      </c>
      <c r="J2393" s="6" t="n">
        <v>1</v>
      </c>
      <c r="K2393" s="7" t="n">
        <v>129.9900055</v>
      </c>
      <c r="L2393" s="7" t="n">
        <v>32.5</v>
      </c>
      <c r="M2393" s="8" t="n">
        <v>0.25</v>
      </c>
      <c r="N2393" s="7" t="n">
        <v>25.35000038</v>
      </c>
      <c r="O2393" s="9" t="n">
        <v>0</v>
      </c>
    </row>
    <row r="2394" customFormat="false" ht="15" hidden="false" customHeight="true" outlineLevel="0" collapsed="false">
      <c r="A2394" s="6" t="n">
        <v>6505</v>
      </c>
      <c r="B2394" s="6" t="s">
        <v>19</v>
      </c>
      <c r="C2394" s="6" t="s">
        <v>20</v>
      </c>
      <c r="D2394" s="6" t="s">
        <v>50</v>
      </c>
      <c r="E2394" s="6" t="s">
        <v>72</v>
      </c>
      <c r="F2394" s="6" t="s">
        <v>23</v>
      </c>
      <c r="G2394" s="6" t="s">
        <v>44</v>
      </c>
      <c r="H2394" s="6" t="n">
        <v>4</v>
      </c>
      <c r="I2394" s="7" t="n">
        <v>129.9900055</v>
      </c>
      <c r="J2394" s="6" t="n">
        <v>1</v>
      </c>
      <c r="K2394" s="7" t="n">
        <v>129.9900055</v>
      </c>
      <c r="L2394" s="7" t="n">
        <v>1.299999952</v>
      </c>
      <c r="M2394" s="8" t="n">
        <v>0.01</v>
      </c>
      <c r="N2394" s="7" t="n">
        <v>14.53999996</v>
      </c>
      <c r="O2394" s="12" t="n">
        <v>1</v>
      </c>
    </row>
    <row r="2395" customFormat="false" ht="15" hidden="false" customHeight="true" outlineLevel="0" collapsed="false">
      <c r="A2395" s="6" t="n">
        <v>30053</v>
      </c>
      <c r="B2395" s="6" t="s">
        <v>19</v>
      </c>
      <c r="C2395" s="6" t="s">
        <v>20</v>
      </c>
      <c r="D2395" s="6" t="s">
        <v>27</v>
      </c>
      <c r="E2395" s="6" t="s">
        <v>28</v>
      </c>
      <c r="F2395" s="6" t="s">
        <v>58</v>
      </c>
      <c r="G2395" s="6" t="s">
        <v>44</v>
      </c>
      <c r="H2395" s="6" t="n">
        <v>4</v>
      </c>
      <c r="I2395" s="7" t="n">
        <v>49.97999954</v>
      </c>
      <c r="J2395" s="6" t="n">
        <v>4</v>
      </c>
      <c r="K2395" s="7" t="n">
        <v>199.9199982</v>
      </c>
      <c r="L2395" s="7" t="n">
        <v>23.98999977</v>
      </c>
      <c r="M2395" s="8" t="n">
        <v>0.119999997</v>
      </c>
      <c r="N2395" s="7" t="n">
        <v>15.47999954</v>
      </c>
      <c r="O2395" s="9" t="n">
        <v>0</v>
      </c>
    </row>
    <row r="2396" customFormat="false" ht="15" hidden="false" customHeight="true" outlineLevel="0" collapsed="false">
      <c r="A2396" s="6" t="n">
        <v>67348</v>
      </c>
      <c r="B2396" s="6" t="s">
        <v>36</v>
      </c>
      <c r="C2396" s="6" t="s">
        <v>20</v>
      </c>
      <c r="D2396" s="6" t="s">
        <v>21</v>
      </c>
      <c r="E2396" s="6" t="s">
        <v>65</v>
      </c>
      <c r="F2396" s="6" t="s">
        <v>75</v>
      </c>
      <c r="G2396" s="6" t="s">
        <v>47</v>
      </c>
      <c r="H2396" s="6" t="n">
        <v>0</v>
      </c>
      <c r="I2396" s="7" t="n">
        <v>299.980011</v>
      </c>
      <c r="J2396" s="6" t="n">
        <v>1</v>
      </c>
      <c r="K2396" s="7" t="n">
        <v>299.980011</v>
      </c>
      <c r="L2396" s="7" t="n">
        <v>6</v>
      </c>
      <c r="M2396" s="8" t="n">
        <v>0.02</v>
      </c>
      <c r="N2396" s="7" t="n">
        <v>76.43000031</v>
      </c>
      <c r="O2396" s="9" t="n">
        <v>0</v>
      </c>
    </row>
    <row r="2397" customFormat="false" ht="15" hidden="false" customHeight="true" outlineLevel="0" collapsed="false">
      <c r="A2397" s="6" t="n">
        <v>45542</v>
      </c>
      <c r="B2397" s="6" t="s">
        <v>19</v>
      </c>
      <c r="C2397" s="6" t="s">
        <v>20</v>
      </c>
      <c r="D2397" s="6" t="s">
        <v>27</v>
      </c>
      <c r="E2397" s="6" t="s">
        <v>79</v>
      </c>
      <c r="F2397" s="6" t="s">
        <v>40</v>
      </c>
      <c r="G2397" s="6" t="s">
        <v>44</v>
      </c>
      <c r="H2397" s="6" t="n">
        <v>4</v>
      </c>
      <c r="I2397" s="7" t="n">
        <v>399.980011</v>
      </c>
      <c r="J2397" s="6" t="n">
        <v>1</v>
      </c>
      <c r="K2397" s="7" t="n">
        <v>399.980011</v>
      </c>
      <c r="L2397" s="7" t="n">
        <v>0</v>
      </c>
      <c r="M2397" s="8" t="n">
        <v>0</v>
      </c>
      <c r="N2397" s="7" t="n">
        <v>-65.19999695</v>
      </c>
      <c r="O2397" s="9" t="n">
        <v>0</v>
      </c>
    </row>
    <row r="2398" customFormat="false" ht="15" hidden="false" customHeight="true" outlineLevel="0" collapsed="false">
      <c r="A2398" s="6" t="n">
        <v>28450</v>
      </c>
      <c r="B2398" s="6" t="s">
        <v>19</v>
      </c>
      <c r="C2398" s="6" t="s">
        <v>49</v>
      </c>
      <c r="D2398" s="6" t="s">
        <v>27</v>
      </c>
      <c r="E2398" s="6" t="s">
        <v>42</v>
      </c>
      <c r="F2398" s="6" t="s">
        <v>75</v>
      </c>
      <c r="G2398" s="6" t="s">
        <v>34</v>
      </c>
      <c r="H2398" s="6" t="n">
        <v>4</v>
      </c>
      <c r="I2398" s="7" t="n">
        <v>299.980011</v>
      </c>
      <c r="J2398" s="6" t="n">
        <v>1</v>
      </c>
      <c r="K2398" s="7" t="n">
        <v>299.980011</v>
      </c>
      <c r="L2398" s="7" t="n">
        <v>51</v>
      </c>
      <c r="M2398" s="8" t="n">
        <v>0.170000002</v>
      </c>
      <c r="N2398" s="7" t="n">
        <v>28.13999939</v>
      </c>
      <c r="O2398" s="12" t="n">
        <v>1</v>
      </c>
    </row>
    <row r="2399" customFormat="false" ht="15" hidden="false" customHeight="true" outlineLevel="0" collapsed="false">
      <c r="A2399" s="6" t="n">
        <v>30114</v>
      </c>
      <c r="B2399" s="6" t="s">
        <v>19</v>
      </c>
      <c r="C2399" s="6" t="s">
        <v>37</v>
      </c>
      <c r="D2399" s="6" t="s">
        <v>27</v>
      </c>
      <c r="E2399" s="6" t="s">
        <v>42</v>
      </c>
      <c r="F2399" s="6" t="s">
        <v>71</v>
      </c>
      <c r="G2399" s="6" t="s">
        <v>34</v>
      </c>
      <c r="H2399" s="6" t="n">
        <v>4</v>
      </c>
      <c r="I2399" s="7" t="n">
        <v>199.9900055</v>
      </c>
      <c r="J2399" s="6" t="n">
        <v>1</v>
      </c>
      <c r="K2399" s="7" t="n">
        <v>199.9900055</v>
      </c>
      <c r="L2399" s="7" t="n">
        <v>8</v>
      </c>
      <c r="M2399" s="8" t="n">
        <v>0.039999999</v>
      </c>
      <c r="N2399" s="7" t="n">
        <v>94.08000183</v>
      </c>
      <c r="O2399" s="12" t="n">
        <v>1</v>
      </c>
    </row>
    <row r="2400" customFormat="false" ht="15" hidden="false" customHeight="true" outlineLevel="0" collapsed="false">
      <c r="A2400" s="6" t="n">
        <v>58813</v>
      </c>
      <c r="B2400" s="6" t="s">
        <v>19</v>
      </c>
      <c r="C2400" s="6" t="s">
        <v>20</v>
      </c>
      <c r="D2400" s="6" t="s">
        <v>50</v>
      </c>
      <c r="E2400" s="6" t="s">
        <v>51</v>
      </c>
      <c r="F2400" s="6" t="s">
        <v>58</v>
      </c>
      <c r="G2400" s="6" t="s">
        <v>34</v>
      </c>
      <c r="H2400" s="6" t="n">
        <v>4</v>
      </c>
      <c r="I2400" s="7" t="n">
        <v>49.97999954</v>
      </c>
      <c r="J2400" s="6" t="n">
        <v>4</v>
      </c>
      <c r="K2400" s="7" t="n">
        <v>199.9199982</v>
      </c>
      <c r="L2400" s="7" t="n">
        <v>49.97999954</v>
      </c>
      <c r="M2400" s="8" t="n">
        <v>0.25</v>
      </c>
      <c r="N2400" s="7" t="n">
        <v>50.97999954</v>
      </c>
      <c r="O2400" s="9" t="n">
        <v>0</v>
      </c>
    </row>
    <row r="2401" customFormat="false" ht="15" hidden="false" customHeight="true" outlineLevel="0" collapsed="false">
      <c r="A2401" s="6" t="n">
        <v>19119</v>
      </c>
      <c r="B2401" s="6" t="s">
        <v>26</v>
      </c>
      <c r="C2401" s="6" t="s">
        <v>20</v>
      </c>
      <c r="D2401" s="6" t="s">
        <v>21</v>
      </c>
      <c r="E2401" s="6" t="s">
        <v>64</v>
      </c>
      <c r="F2401" s="6" t="s">
        <v>58</v>
      </c>
      <c r="G2401" s="6" t="s">
        <v>24</v>
      </c>
      <c r="H2401" s="6" t="n">
        <v>1</v>
      </c>
      <c r="I2401" s="7" t="n">
        <v>49.97999954</v>
      </c>
      <c r="J2401" s="6" t="n">
        <v>4</v>
      </c>
      <c r="K2401" s="7" t="n">
        <v>199.9199982</v>
      </c>
      <c r="L2401" s="7" t="n">
        <v>6</v>
      </c>
      <c r="M2401" s="8" t="n">
        <v>0.029999999</v>
      </c>
      <c r="N2401" s="7" t="n">
        <v>21.32999992</v>
      </c>
      <c r="O2401" s="12" t="n">
        <v>1</v>
      </c>
    </row>
    <row r="2402" customFormat="false" ht="15" hidden="false" customHeight="true" outlineLevel="0" collapsed="false">
      <c r="A2402" s="6" t="n">
        <v>39806</v>
      </c>
      <c r="B2402" s="6" t="s">
        <v>46</v>
      </c>
      <c r="C2402" s="6" t="s">
        <v>37</v>
      </c>
      <c r="D2402" s="6" t="s">
        <v>31</v>
      </c>
      <c r="E2402" s="6" t="s">
        <v>62</v>
      </c>
      <c r="F2402" s="6" t="s">
        <v>74</v>
      </c>
      <c r="G2402" s="6" t="s">
        <v>34</v>
      </c>
      <c r="H2402" s="6" t="n">
        <v>2</v>
      </c>
      <c r="I2402" s="7" t="n">
        <v>31.98999977</v>
      </c>
      <c r="J2402" s="6" t="n">
        <v>5</v>
      </c>
      <c r="K2402" s="7" t="n">
        <v>159.9499969</v>
      </c>
      <c r="L2402" s="7" t="n">
        <v>14.39999962</v>
      </c>
      <c r="M2402" s="8" t="n">
        <v>0.090000004</v>
      </c>
      <c r="N2402" s="7" t="n">
        <v>69.87000275</v>
      </c>
      <c r="O2402" s="9" t="n">
        <v>0</v>
      </c>
    </row>
    <row r="2403" customFormat="false" ht="15" hidden="false" customHeight="true" outlineLevel="0" collapsed="false">
      <c r="A2403" s="6" t="n">
        <v>77115</v>
      </c>
      <c r="B2403" s="6" t="s">
        <v>19</v>
      </c>
      <c r="C2403" s="6" t="s">
        <v>49</v>
      </c>
      <c r="D2403" s="6" t="s">
        <v>27</v>
      </c>
      <c r="E2403" s="6" t="s">
        <v>69</v>
      </c>
      <c r="F2403" s="6" t="s">
        <v>96</v>
      </c>
      <c r="G2403" s="6" t="s">
        <v>34</v>
      </c>
      <c r="H2403" s="6" t="n">
        <v>4</v>
      </c>
      <c r="I2403" s="7" t="n">
        <v>215.8200073</v>
      </c>
      <c r="J2403" s="6" t="n">
        <v>1</v>
      </c>
      <c r="K2403" s="7" t="n">
        <v>215.8200073</v>
      </c>
      <c r="L2403" s="7" t="n">
        <v>32.36999893</v>
      </c>
      <c r="M2403" s="8" t="n">
        <v>0.150000006</v>
      </c>
      <c r="N2403" s="7" t="n">
        <v>53.20000076</v>
      </c>
      <c r="O2403" s="12" t="n">
        <v>1</v>
      </c>
    </row>
    <row r="2404" customFormat="false" ht="15" hidden="false" customHeight="true" outlineLevel="0" collapsed="false">
      <c r="A2404" s="6" t="n">
        <v>50594</v>
      </c>
      <c r="B2404" s="6" t="s">
        <v>36</v>
      </c>
      <c r="C2404" s="6" t="s">
        <v>37</v>
      </c>
      <c r="D2404" s="6" t="s">
        <v>38</v>
      </c>
      <c r="E2404" s="6" t="s">
        <v>98</v>
      </c>
      <c r="F2404" s="6" t="s">
        <v>58</v>
      </c>
      <c r="G2404" s="6" t="s">
        <v>34</v>
      </c>
      <c r="H2404" s="6" t="n">
        <v>0</v>
      </c>
      <c r="I2404" s="7" t="n">
        <v>49.97999954</v>
      </c>
      <c r="J2404" s="6" t="n">
        <v>4</v>
      </c>
      <c r="K2404" s="7" t="n">
        <v>199.9199982</v>
      </c>
      <c r="L2404" s="7" t="n">
        <v>39.97999954</v>
      </c>
      <c r="M2404" s="8" t="n">
        <v>0.200000003</v>
      </c>
      <c r="N2404" s="7" t="n">
        <v>71.97000122</v>
      </c>
      <c r="O2404" s="12" t="n">
        <v>1</v>
      </c>
    </row>
    <row r="2405" customFormat="false" ht="15" hidden="false" customHeight="true" outlineLevel="0" collapsed="false">
      <c r="A2405" s="6" t="n">
        <v>3981</v>
      </c>
      <c r="B2405" s="6" t="s">
        <v>26</v>
      </c>
      <c r="C2405" s="6" t="s">
        <v>37</v>
      </c>
      <c r="D2405" s="6" t="s">
        <v>50</v>
      </c>
      <c r="E2405" s="6" t="s">
        <v>72</v>
      </c>
      <c r="F2405" s="6" t="s">
        <v>57</v>
      </c>
      <c r="G2405" s="6" t="s">
        <v>44</v>
      </c>
      <c r="H2405" s="6" t="n">
        <v>1</v>
      </c>
      <c r="I2405" s="7" t="n">
        <v>50</v>
      </c>
      <c r="J2405" s="6" t="n">
        <v>5</v>
      </c>
      <c r="K2405" s="7" t="n">
        <v>250</v>
      </c>
      <c r="L2405" s="7" t="n">
        <v>7.5</v>
      </c>
      <c r="M2405" s="8" t="n">
        <v>0.029999999</v>
      </c>
      <c r="N2405" s="7" t="n">
        <v>15.03999996</v>
      </c>
      <c r="O2405" s="12" t="n">
        <v>1</v>
      </c>
    </row>
    <row r="2406" customFormat="false" ht="15" hidden="false" customHeight="true" outlineLevel="0" collapsed="false">
      <c r="A2406" s="6" t="n">
        <v>47844</v>
      </c>
      <c r="B2406" s="6" t="s">
        <v>19</v>
      </c>
      <c r="C2406" s="6" t="s">
        <v>49</v>
      </c>
      <c r="D2406" s="6" t="s">
        <v>27</v>
      </c>
      <c r="E2406" s="6" t="s">
        <v>69</v>
      </c>
      <c r="F2406" s="6" t="s">
        <v>40</v>
      </c>
      <c r="G2406" s="6" t="s">
        <v>34</v>
      </c>
      <c r="H2406" s="6" t="n">
        <v>4</v>
      </c>
      <c r="I2406" s="7" t="n">
        <v>399.980011</v>
      </c>
      <c r="J2406" s="6" t="n">
        <v>1</v>
      </c>
      <c r="K2406" s="7" t="n">
        <v>399.980011</v>
      </c>
      <c r="L2406" s="7" t="n">
        <v>0</v>
      </c>
      <c r="M2406" s="8" t="n">
        <v>0</v>
      </c>
      <c r="N2406" s="7" t="n">
        <v>111.9899979</v>
      </c>
      <c r="O2406" s="12" t="n">
        <v>1</v>
      </c>
    </row>
    <row r="2407" customFormat="false" ht="15" hidden="false" customHeight="true" outlineLevel="0" collapsed="false">
      <c r="A2407" s="6" t="n">
        <v>9197</v>
      </c>
      <c r="B2407" s="6" t="s">
        <v>19</v>
      </c>
      <c r="C2407" s="6" t="s">
        <v>49</v>
      </c>
      <c r="D2407" s="6" t="s">
        <v>50</v>
      </c>
      <c r="E2407" s="6" t="s">
        <v>72</v>
      </c>
      <c r="F2407" s="6" t="s">
        <v>80</v>
      </c>
      <c r="G2407" s="6" t="s">
        <v>24</v>
      </c>
      <c r="H2407" s="6" t="n">
        <v>4</v>
      </c>
      <c r="I2407" s="7" t="n">
        <v>24.98999977</v>
      </c>
      <c r="J2407" s="6" t="n">
        <v>5</v>
      </c>
      <c r="K2407" s="7" t="n">
        <v>124.9499969</v>
      </c>
      <c r="L2407" s="7" t="n">
        <v>14.98999977</v>
      </c>
      <c r="M2407" s="8" t="n">
        <v>0.119999997</v>
      </c>
      <c r="N2407" s="7" t="n">
        <v>-84.33999634</v>
      </c>
      <c r="O2407" s="9" t="n">
        <v>0</v>
      </c>
    </row>
    <row r="2408" customFormat="false" ht="15" hidden="false" customHeight="true" outlineLevel="0" collapsed="false">
      <c r="A2408" s="6" t="n">
        <v>55780</v>
      </c>
      <c r="B2408" s="6" t="s">
        <v>19</v>
      </c>
      <c r="C2408" s="6" t="s">
        <v>20</v>
      </c>
      <c r="D2408" s="6" t="s">
        <v>50</v>
      </c>
      <c r="E2408" s="6" t="s">
        <v>63</v>
      </c>
      <c r="F2408" s="6" t="s">
        <v>58</v>
      </c>
      <c r="G2408" s="6" t="s">
        <v>24</v>
      </c>
      <c r="H2408" s="6" t="n">
        <v>4</v>
      </c>
      <c r="I2408" s="7" t="n">
        <v>49.97999954</v>
      </c>
      <c r="J2408" s="6" t="n">
        <v>1</v>
      </c>
      <c r="K2408" s="7" t="n">
        <v>49.97999954</v>
      </c>
      <c r="L2408" s="7" t="n">
        <v>6</v>
      </c>
      <c r="M2408" s="8" t="n">
        <v>0.119999997</v>
      </c>
      <c r="N2408" s="7" t="n">
        <v>21.11000061</v>
      </c>
      <c r="O2408" s="12" t="n">
        <v>1</v>
      </c>
    </row>
    <row r="2409" customFormat="false" ht="15" hidden="false" customHeight="true" outlineLevel="0" collapsed="false">
      <c r="A2409" s="6" t="n">
        <v>9671</v>
      </c>
      <c r="B2409" s="6" t="s">
        <v>46</v>
      </c>
      <c r="C2409" s="6" t="s">
        <v>20</v>
      </c>
      <c r="D2409" s="6" t="s">
        <v>50</v>
      </c>
      <c r="E2409" s="6" t="s">
        <v>72</v>
      </c>
      <c r="F2409" s="6" t="s">
        <v>29</v>
      </c>
      <c r="G2409" s="6" t="s">
        <v>44</v>
      </c>
      <c r="H2409" s="6" t="n">
        <v>2</v>
      </c>
      <c r="I2409" s="7" t="n">
        <v>99.98999786</v>
      </c>
      <c r="J2409" s="6" t="n">
        <v>3</v>
      </c>
      <c r="K2409" s="7" t="n">
        <v>299.9700012</v>
      </c>
      <c r="L2409" s="7" t="n">
        <v>48</v>
      </c>
      <c r="M2409" s="8" t="n">
        <v>0.159999996</v>
      </c>
      <c r="N2409" s="7" t="n">
        <v>68.02999878</v>
      </c>
      <c r="O2409" s="9" t="n">
        <v>0</v>
      </c>
    </row>
    <row r="2410" customFormat="false" ht="15" hidden="false" customHeight="true" outlineLevel="0" collapsed="false">
      <c r="A2410" s="6" t="n">
        <v>59341</v>
      </c>
      <c r="B2410" s="6" t="s">
        <v>19</v>
      </c>
      <c r="C2410" s="6" t="s">
        <v>49</v>
      </c>
      <c r="D2410" s="6" t="s">
        <v>50</v>
      </c>
      <c r="E2410" s="6" t="s">
        <v>51</v>
      </c>
      <c r="F2410" s="6" t="s">
        <v>29</v>
      </c>
      <c r="G2410" s="6" t="s">
        <v>44</v>
      </c>
      <c r="H2410" s="6" t="n">
        <v>4</v>
      </c>
      <c r="I2410" s="7" t="n">
        <v>99.98999786</v>
      </c>
      <c r="J2410" s="6" t="n">
        <v>2</v>
      </c>
      <c r="K2410" s="7" t="n">
        <v>199.9799957</v>
      </c>
      <c r="L2410" s="7" t="n">
        <v>10</v>
      </c>
      <c r="M2410" s="8" t="n">
        <v>0.050000001</v>
      </c>
      <c r="N2410" s="7" t="n">
        <v>87.38999939</v>
      </c>
      <c r="O2410" s="9" t="n">
        <v>0</v>
      </c>
    </row>
    <row r="2411" customFormat="false" ht="15" hidden="false" customHeight="true" outlineLevel="0" collapsed="false">
      <c r="A2411" s="6" t="n">
        <v>7096</v>
      </c>
      <c r="B2411" s="6" t="s">
        <v>19</v>
      </c>
      <c r="C2411" s="6" t="s">
        <v>20</v>
      </c>
      <c r="D2411" s="6" t="s">
        <v>50</v>
      </c>
      <c r="E2411" s="6" t="s">
        <v>51</v>
      </c>
      <c r="F2411" s="6" t="s">
        <v>23</v>
      </c>
      <c r="G2411" s="6" t="s">
        <v>44</v>
      </c>
      <c r="H2411" s="6" t="n">
        <v>4</v>
      </c>
      <c r="I2411" s="7" t="n">
        <v>129.9900055</v>
      </c>
      <c r="J2411" s="6" t="n">
        <v>1</v>
      </c>
      <c r="K2411" s="7" t="n">
        <v>129.9900055</v>
      </c>
      <c r="L2411" s="7" t="n">
        <v>11.69999981</v>
      </c>
      <c r="M2411" s="8" t="n">
        <v>0.090000004</v>
      </c>
      <c r="N2411" s="7" t="n">
        <v>8.869999886</v>
      </c>
      <c r="O2411" s="9" t="n">
        <v>0</v>
      </c>
    </row>
    <row r="2412" customFormat="false" ht="15" hidden="false" customHeight="true" outlineLevel="0" collapsed="false">
      <c r="A2412" s="6" t="n">
        <v>15563</v>
      </c>
      <c r="B2412" s="6" t="s">
        <v>36</v>
      </c>
      <c r="C2412" s="6" t="s">
        <v>37</v>
      </c>
      <c r="D2412" s="6" t="s">
        <v>21</v>
      </c>
      <c r="E2412" s="6" t="s">
        <v>64</v>
      </c>
      <c r="F2412" s="6" t="s">
        <v>33</v>
      </c>
      <c r="G2412" s="6" t="s">
        <v>24</v>
      </c>
      <c r="H2412" s="6" t="n">
        <v>0</v>
      </c>
      <c r="I2412" s="7" t="n">
        <v>59.99000168</v>
      </c>
      <c r="J2412" s="6" t="n">
        <v>4</v>
      </c>
      <c r="K2412" s="7" t="n">
        <v>239.9600067</v>
      </c>
      <c r="L2412" s="7" t="n">
        <v>28.79999924</v>
      </c>
      <c r="M2412" s="8" t="n">
        <v>0.119999997</v>
      </c>
      <c r="N2412" s="7" t="n">
        <v>-158.3699951</v>
      </c>
      <c r="O2412" s="9" t="n">
        <v>0</v>
      </c>
    </row>
    <row r="2413" customFormat="false" ht="15" hidden="false" customHeight="true" outlineLevel="0" collapsed="false">
      <c r="A2413" s="6" t="n">
        <v>7730</v>
      </c>
      <c r="B2413" s="6" t="s">
        <v>19</v>
      </c>
      <c r="C2413" s="6" t="s">
        <v>49</v>
      </c>
      <c r="D2413" s="6" t="s">
        <v>50</v>
      </c>
      <c r="E2413" s="6" t="s">
        <v>51</v>
      </c>
      <c r="F2413" s="6" t="s">
        <v>100</v>
      </c>
      <c r="G2413" s="6" t="s">
        <v>24</v>
      </c>
      <c r="H2413" s="6" t="n">
        <v>4</v>
      </c>
      <c r="I2413" s="7" t="n">
        <v>14.98999977</v>
      </c>
      <c r="J2413" s="6" t="n">
        <v>5</v>
      </c>
      <c r="K2413" s="7" t="n">
        <v>74.94999695</v>
      </c>
      <c r="L2413" s="7" t="n">
        <v>8.989999771</v>
      </c>
      <c r="M2413" s="8" t="n">
        <v>0.119999997</v>
      </c>
      <c r="N2413" s="7" t="n">
        <v>1.320000052</v>
      </c>
      <c r="O2413" s="12" t="n">
        <v>1</v>
      </c>
    </row>
    <row r="2414" customFormat="false" ht="15" hidden="false" customHeight="true" outlineLevel="0" collapsed="false">
      <c r="A2414" s="6" t="n">
        <v>20678</v>
      </c>
      <c r="B2414" s="6" t="s">
        <v>26</v>
      </c>
      <c r="C2414" s="6" t="s">
        <v>49</v>
      </c>
      <c r="D2414" s="6" t="s">
        <v>27</v>
      </c>
      <c r="E2414" s="6" t="s">
        <v>69</v>
      </c>
      <c r="F2414" s="6" t="s">
        <v>58</v>
      </c>
      <c r="G2414" s="6" t="s">
        <v>34</v>
      </c>
      <c r="H2414" s="6" t="n">
        <v>1</v>
      </c>
      <c r="I2414" s="7" t="n">
        <v>49.97999954</v>
      </c>
      <c r="J2414" s="6" t="n">
        <v>4</v>
      </c>
      <c r="K2414" s="7" t="n">
        <v>199.9199982</v>
      </c>
      <c r="L2414" s="7" t="n">
        <v>6</v>
      </c>
      <c r="M2414" s="8" t="n">
        <v>0.029999999</v>
      </c>
      <c r="N2414" s="7" t="n">
        <v>87.26999664</v>
      </c>
      <c r="O2414" s="12" t="n">
        <v>1</v>
      </c>
    </row>
    <row r="2415" customFormat="false" ht="15" hidden="false" customHeight="true" outlineLevel="0" collapsed="false">
      <c r="A2415" s="6" t="n">
        <v>44371</v>
      </c>
      <c r="B2415" s="6" t="s">
        <v>36</v>
      </c>
      <c r="C2415" s="6" t="s">
        <v>37</v>
      </c>
      <c r="D2415" s="6" t="s">
        <v>21</v>
      </c>
      <c r="E2415" s="6" t="s">
        <v>64</v>
      </c>
      <c r="F2415" s="6" t="s">
        <v>73</v>
      </c>
      <c r="G2415" s="6" t="s">
        <v>34</v>
      </c>
      <c r="H2415" s="6" t="n">
        <v>0</v>
      </c>
      <c r="I2415" s="7" t="n">
        <v>39.99000168</v>
      </c>
      <c r="J2415" s="6" t="n">
        <v>3</v>
      </c>
      <c r="K2415" s="7" t="n">
        <v>119.9700012</v>
      </c>
      <c r="L2415" s="7" t="n">
        <v>2.400000095</v>
      </c>
      <c r="M2415" s="8" t="n">
        <v>0.02</v>
      </c>
      <c r="N2415" s="7" t="n">
        <v>45.84999847</v>
      </c>
      <c r="O2415" s="12" t="n">
        <v>1</v>
      </c>
    </row>
    <row r="2416" customFormat="false" ht="15" hidden="false" customHeight="true" outlineLevel="0" collapsed="false">
      <c r="A2416" s="6" t="n">
        <v>46646</v>
      </c>
      <c r="B2416" s="6" t="s">
        <v>19</v>
      </c>
      <c r="C2416" s="6" t="s">
        <v>37</v>
      </c>
      <c r="D2416" s="6" t="s">
        <v>38</v>
      </c>
      <c r="E2416" s="6" t="s">
        <v>39</v>
      </c>
      <c r="F2416" s="6" t="s">
        <v>73</v>
      </c>
      <c r="G2416" s="6" t="s">
        <v>34</v>
      </c>
      <c r="H2416" s="6" t="n">
        <v>4</v>
      </c>
      <c r="I2416" s="7" t="n">
        <v>39.99000168</v>
      </c>
      <c r="J2416" s="6" t="n">
        <v>4</v>
      </c>
      <c r="K2416" s="7" t="n">
        <v>159.9600067</v>
      </c>
      <c r="L2416" s="7" t="n">
        <v>3.200000048</v>
      </c>
      <c r="M2416" s="8" t="n">
        <v>0.02</v>
      </c>
      <c r="N2416" s="7" t="n">
        <v>7.840000153</v>
      </c>
      <c r="O2416" s="9" t="n">
        <v>0</v>
      </c>
    </row>
    <row r="2417" customFormat="false" ht="15" hidden="false" customHeight="true" outlineLevel="0" collapsed="false">
      <c r="A2417" s="6" t="n">
        <v>56997</v>
      </c>
      <c r="B2417" s="6" t="s">
        <v>36</v>
      </c>
      <c r="C2417" s="6" t="s">
        <v>20</v>
      </c>
      <c r="D2417" s="6" t="s">
        <v>50</v>
      </c>
      <c r="E2417" s="6" t="s">
        <v>51</v>
      </c>
      <c r="F2417" s="6" t="s">
        <v>29</v>
      </c>
      <c r="G2417" s="6" t="s">
        <v>24</v>
      </c>
      <c r="H2417" s="6" t="n">
        <v>0</v>
      </c>
      <c r="I2417" s="7" t="n">
        <v>99.98999786</v>
      </c>
      <c r="J2417" s="6" t="n">
        <v>3</v>
      </c>
      <c r="K2417" s="7" t="n">
        <v>299.9700012</v>
      </c>
      <c r="L2417" s="7" t="n">
        <v>48</v>
      </c>
      <c r="M2417" s="8" t="n">
        <v>0.159999996</v>
      </c>
      <c r="N2417" s="7" t="n">
        <v>68.02999878</v>
      </c>
      <c r="O2417" s="9" t="n">
        <v>0</v>
      </c>
    </row>
    <row r="2418" customFormat="false" ht="15" hidden="false" customHeight="true" outlineLevel="0" collapsed="false">
      <c r="A2418" s="6" t="n">
        <v>16501</v>
      </c>
      <c r="B2418" s="6" t="s">
        <v>19</v>
      </c>
      <c r="C2418" s="6" t="s">
        <v>37</v>
      </c>
      <c r="D2418" s="6" t="s">
        <v>21</v>
      </c>
      <c r="E2418" s="6" t="s">
        <v>65</v>
      </c>
      <c r="F2418" s="6" t="s">
        <v>71</v>
      </c>
      <c r="G2418" s="6" t="s">
        <v>34</v>
      </c>
      <c r="H2418" s="6" t="n">
        <v>4</v>
      </c>
      <c r="I2418" s="7" t="n">
        <v>199.9900055</v>
      </c>
      <c r="J2418" s="6" t="n">
        <v>1</v>
      </c>
      <c r="K2418" s="7" t="n">
        <v>199.9900055</v>
      </c>
      <c r="L2418" s="7" t="n">
        <v>18</v>
      </c>
      <c r="M2418" s="8" t="n">
        <v>0.090000004</v>
      </c>
      <c r="N2418" s="7" t="n">
        <v>16.02000046</v>
      </c>
      <c r="O2418" s="9" t="n">
        <v>0</v>
      </c>
    </row>
    <row r="2419" customFormat="false" ht="15" hidden="false" customHeight="true" outlineLevel="0" collapsed="false">
      <c r="A2419" s="6" t="n">
        <v>49344</v>
      </c>
      <c r="B2419" s="6" t="s">
        <v>19</v>
      </c>
      <c r="C2419" s="6" t="s">
        <v>20</v>
      </c>
      <c r="D2419" s="6" t="s">
        <v>38</v>
      </c>
      <c r="E2419" s="6" t="s">
        <v>92</v>
      </c>
      <c r="F2419" s="6" t="s">
        <v>57</v>
      </c>
      <c r="G2419" s="6" t="s">
        <v>47</v>
      </c>
      <c r="H2419" s="6" t="n">
        <v>4</v>
      </c>
      <c r="I2419" s="7" t="n">
        <v>50</v>
      </c>
      <c r="J2419" s="6" t="n">
        <v>5</v>
      </c>
      <c r="K2419" s="7" t="n">
        <v>250</v>
      </c>
      <c r="L2419" s="7" t="n">
        <v>22.5</v>
      </c>
      <c r="M2419" s="8" t="n">
        <v>0.090000004</v>
      </c>
      <c r="N2419" s="7" t="n">
        <v>31.85000038</v>
      </c>
      <c r="O2419" s="12" t="n">
        <v>1</v>
      </c>
    </row>
    <row r="2420" customFormat="false" ht="15" hidden="false" customHeight="true" outlineLevel="0" collapsed="false">
      <c r="A2420" s="6" t="n">
        <v>55695</v>
      </c>
      <c r="B2420" s="6" t="s">
        <v>19</v>
      </c>
      <c r="C2420" s="6" t="s">
        <v>20</v>
      </c>
      <c r="D2420" s="6" t="s">
        <v>50</v>
      </c>
      <c r="E2420" s="6" t="s">
        <v>51</v>
      </c>
      <c r="F2420" s="6" t="s">
        <v>23</v>
      </c>
      <c r="G2420" s="6" t="s">
        <v>24</v>
      </c>
      <c r="H2420" s="6" t="n">
        <v>4</v>
      </c>
      <c r="I2420" s="7" t="n">
        <v>129.9900055</v>
      </c>
      <c r="J2420" s="6" t="n">
        <v>1</v>
      </c>
      <c r="K2420" s="7" t="n">
        <v>129.9900055</v>
      </c>
      <c r="L2420" s="7" t="n">
        <v>2.599999905</v>
      </c>
      <c r="M2420" s="8" t="n">
        <v>0.02</v>
      </c>
      <c r="N2420" s="7" t="n">
        <v>33.11999893</v>
      </c>
      <c r="O2420" s="12" t="n">
        <v>1</v>
      </c>
    </row>
    <row r="2421" customFormat="false" ht="15" hidden="false" customHeight="true" outlineLevel="0" collapsed="false">
      <c r="A2421" s="6" t="n">
        <v>43160</v>
      </c>
      <c r="B2421" s="6" t="s">
        <v>19</v>
      </c>
      <c r="C2421" s="6" t="s">
        <v>20</v>
      </c>
      <c r="D2421" s="6" t="s">
        <v>27</v>
      </c>
      <c r="E2421" s="6" t="s">
        <v>79</v>
      </c>
      <c r="F2421" s="6" t="s">
        <v>57</v>
      </c>
      <c r="G2421" s="6" t="s">
        <v>47</v>
      </c>
      <c r="H2421" s="6" t="n">
        <v>4</v>
      </c>
      <c r="I2421" s="7" t="n">
        <v>50</v>
      </c>
      <c r="J2421" s="6" t="n">
        <v>2</v>
      </c>
      <c r="K2421" s="7" t="n">
        <v>100</v>
      </c>
      <c r="L2421" s="7" t="n">
        <v>4</v>
      </c>
      <c r="M2421" s="8" t="n">
        <v>0.039999999</v>
      </c>
      <c r="N2421" s="7" t="n">
        <v>33.59999847</v>
      </c>
      <c r="O2421" s="12" t="n">
        <v>1</v>
      </c>
    </row>
    <row r="2422" customFormat="false" ht="15" hidden="false" customHeight="true" outlineLevel="0" collapsed="false">
      <c r="A2422" s="6" t="n">
        <v>41472</v>
      </c>
      <c r="B2422" s="6" t="s">
        <v>19</v>
      </c>
      <c r="C2422" s="6" t="s">
        <v>20</v>
      </c>
      <c r="D2422" s="6" t="s">
        <v>38</v>
      </c>
      <c r="E2422" s="6" t="s">
        <v>94</v>
      </c>
      <c r="F2422" s="6" t="s">
        <v>89</v>
      </c>
      <c r="G2422" s="6" t="s">
        <v>34</v>
      </c>
      <c r="H2422" s="6" t="n">
        <v>4</v>
      </c>
      <c r="I2422" s="7" t="n">
        <v>34.99000168</v>
      </c>
      <c r="J2422" s="6" t="n">
        <v>5</v>
      </c>
      <c r="K2422" s="7" t="n">
        <v>174.9499969</v>
      </c>
      <c r="L2422" s="7" t="n">
        <v>8.75</v>
      </c>
      <c r="M2422" s="8" t="n">
        <v>0.050000001</v>
      </c>
      <c r="N2422" s="7" t="n">
        <v>16.62000084</v>
      </c>
      <c r="O2422" s="9" t="n">
        <v>0</v>
      </c>
    </row>
    <row r="2423" customFormat="false" ht="15" hidden="false" customHeight="true" outlineLevel="0" collapsed="false">
      <c r="A2423" s="6" t="n">
        <v>40358</v>
      </c>
      <c r="B2423" s="6" t="s">
        <v>46</v>
      </c>
      <c r="C2423" s="6" t="s">
        <v>20</v>
      </c>
      <c r="D2423" s="6" t="s">
        <v>31</v>
      </c>
      <c r="E2423" s="6" t="s">
        <v>56</v>
      </c>
      <c r="F2423" s="6" t="s">
        <v>71</v>
      </c>
      <c r="G2423" s="6" t="s">
        <v>34</v>
      </c>
      <c r="H2423" s="6" t="n">
        <v>2</v>
      </c>
      <c r="I2423" s="7" t="n">
        <v>199.9900055</v>
      </c>
      <c r="J2423" s="6" t="n">
        <v>1</v>
      </c>
      <c r="K2423" s="7" t="n">
        <v>199.9900055</v>
      </c>
      <c r="L2423" s="7" t="n">
        <v>50</v>
      </c>
      <c r="M2423" s="8" t="n">
        <v>0.25</v>
      </c>
      <c r="N2423" s="7" t="n">
        <v>48.75</v>
      </c>
      <c r="O2423" s="12" t="n">
        <v>1</v>
      </c>
    </row>
    <row r="2424" customFormat="false" ht="15" hidden="false" customHeight="true" outlineLevel="0" collapsed="false">
      <c r="A2424" s="6" t="n">
        <v>43992</v>
      </c>
      <c r="B2424" s="6" t="s">
        <v>36</v>
      </c>
      <c r="C2424" s="6" t="s">
        <v>20</v>
      </c>
      <c r="D2424" s="6" t="s">
        <v>27</v>
      </c>
      <c r="E2424" s="6" t="s">
        <v>97</v>
      </c>
      <c r="F2424" s="6" t="s">
        <v>58</v>
      </c>
      <c r="G2424" s="6" t="s">
        <v>47</v>
      </c>
      <c r="H2424" s="6" t="n">
        <v>0</v>
      </c>
      <c r="I2424" s="7" t="n">
        <v>49.97999954</v>
      </c>
      <c r="J2424" s="6" t="n">
        <v>5</v>
      </c>
      <c r="K2424" s="7" t="n">
        <v>249.8999939</v>
      </c>
      <c r="L2424" s="7" t="n">
        <v>39.97999954</v>
      </c>
      <c r="M2424" s="8" t="n">
        <v>0.159999996</v>
      </c>
      <c r="N2424" s="7" t="n">
        <v>-18.46999931</v>
      </c>
      <c r="O2424" s="9" t="n">
        <v>0</v>
      </c>
    </row>
    <row r="2425" customFormat="false" ht="15" hidden="false" customHeight="true" outlineLevel="0" collapsed="false">
      <c r="A2425" s="6" t="n">
        <v>74329</v>
      </c>
      <c r="B2425" s="6" t="s">
        <v>26</v>
      </c>
      <c r="C2425" s="6" t="s">
        <v>20</v>
      </c>
      <c r="D2425" s="6" t="s">
        <v>27</v>
      </c>
      <c r="E2425" s="6" t="s">
        <v>69</v>
      </c>
      <c r="F2425" s="6" t="s">
        <v>109</v>
      </c>
      <c r="G2425" s="6" t="s">
        <v>44</v>
      </c>
      <c r="H2425" s="6" t="n">
        <v>1</v>
      </c>
      <c r="I2425" s="7" t="n">
        <v>11.28999996</v>
      </c>
      <c r="J2425" s="6" t="n">
        <v>1</v>
      </c>
      <c r="K2425" s="7" t="n">
        <v>11.28999996</v>
      </c>
      <c r="L2425" s="7" t="n">
        <v>1.350000024</v>
      </c>
      <c r="M2425" s="8" t="n">
        <v>0.119999997</v>
      </c>
      <c r="N2425" s="7" t="n">
        <v>3.079999924</v>
      </c>
      <c r="O2425" s="12" t="n">
        <v>1</v>
      </c>
    </row>
    <row r="2426" customFormat="false" ht="15" hidden="false" customHeight="true" outlineLevel="0" collapsed="false">
      <c r="A2426" s="6" t="n">
        <v>44075</v>
      </c>
      <c r="B2426" s="6" t="s">
        <v>19</v>
      </c>
      <c r="C2426" s="6" t="s">
        <v>37</v>
      </c>
      <c r="D2426" s="6" t="s">
        <v>21</v>
      </c>
      <c r="E2426" s="6" t="s">
        <v>66</v>
      </c>
      <c r="F2426" s="6" t="s">
        <v>73</v>
      </c>
      <c r="G2426" s="6" t="s">
        <v>44</v>
      </c>
      <c r="H2426" s="6" t="n">
        <v>4</v>
      </c>
      <c r="I2426" s="7" t="n">
        <v>39.99000168</v>
      </c>
      <c r="J2426" s="6" t="n">
        <v>5</v>
      </c>
      <c r="K2426" s="7" t="n">
        <v>199.9499969</v>
      </c>
      <c r="L2426" s="7" t="n">
        <v>8</v>
      </c>
      <c r="M2426" s="8" t="n">
        <v>0.039999999</v>
      </c>
      <c r="N2426" s="7" t="n">
        <v>64.87999725</v>
      </c>
      <c r="O2426" s="12" t="n">
        <v>1</v>
      </c>
    </row>
    <row r="2427" customFormat="false" ht="15" hidden="false" customHeight="true" outlineLevel="0" collapsed="false">
      <c r="A2427" s="6" t="n">
        <v>56610</v>
      </c>
      <c r="B2427" s="6" t="s">
        <v>26</v>
      </c>
      <c r="C2427" s="6" t="s">
        <v>37</v>
      </c>
      <c r="D2427" s="6" t="s">
        <v>50</v>
      </c>
      <c r="E2427" s="6" t="s">
        <v>63</v>
      </c>
      <c r="F2427" s="6" t="s">
        <v>58</v>
      </c>
      <c r="G2427" s="6" t="s">
        <v>44</v>
      </c>
      <c r="H2427" s="6" t="n">
        <v>1</v>
      </c>
      <c r="I2427" s="7" t="n">
        <v>49.97999954</v>
      </c>
      <c r="J2427" s="6" t="n">
        <v>5</v>
      </c>
      <c r="K2427" s="7" t="n">
        <v>249.8999939</v>
      </c>
      <c r="L2427" s="7" t="n">
        <v>13.73999977</v>
      </c>
      <c r="M2427" s="8" t="n">
        <v>0.059999999</v>
      </c>
      <c r="N2427" s="7" t="n">
        <v>73.20999908</v>
      </c>
      <c r="O2427" s="12" t="n">
        <v>1</v>
      </c>
    </row>
    <row r="2428" customFormat="false" ht="15" hidden="false" customHeight="true" outlineLevel="0" collapsed="false">
      <c r="A2428" s="6" t="n">
        <v>63892</v>
      </c>
      <c r="B2428" s="6" t="s">
        <v>26</v>
      </c>
      <c r="C2428" s="6" t="s">
        <v>20</v>
      </c>
      <c r="D2428" s="6" t="s">
        <v>21</v>
      </c>
      <c r="E2428" s="6" t="s">
        <v>65</v>
      </c>
      <c r="F2428" s="6" t="s">
        <v>57</v>
      </c>
      <c r="G2428" s="6" t="s">
        <v>34</v>
      </c>
      <c r="H2428" s="6" t="n">
        <v>1</v>
      </c>
      <c r="I2428" s="7" t="n">
        <v>50</v>
      </c>
      <c r="J2428" s="6" t="n">
        <v>5</v>
      </c>
      <c r="K2428" s="7" t="n">
        <v>250</v>
      </c>
      <c r="L2428" s="7" t="n">
        <v>2.5</v>
      </c>
      <c r="M2428" s="8" t="n">
        <v>0.01</v>
      </c>
      <c r="N2428" s="7" t="n">
        <v>61.88000107</v>
      </c>
      <c r="O2428" s="12" t="n">
        <v>1</v>
      </c>
    </row>
    <row r="2429" customFormat="false" ht="15" hidden="false" customHeight="true" outlineLevel="0" collapsed="false">
      <c r="A2429" s="6" t="n">
        <v>58951</v>
      </c>
      <c r="B2429" s="6" t="s">
        <v>19</v>
      </c>
      <c r="C2429" s="6" t="s">
        <v>49</v>
      </c>
      <c r="D2429" s="6" t="s">
        <v>50</v>
      </c>
      <c r="E2429" s="6" t="s">
        <v>51</v>
      </c>
      <c r="F2429" s="6" t="s">
        <v>114</v>
      </c>
      <c r="G2429" s="6" t="s">
        <v>47</v>
      </c>
      <c r="H2429" s="6" t="n">
        <v>4</v>
      </c>
      <c r="I2429" s="7" t="n">
        <v>109.9899979</v>
      </c>
      <c r="J2429" s="6" t="n">
        <v>1</v>
      </c>
      <c r="K2429" s="7" t="n">
        <v>109.9899979</v>
      </c>
      <c r="L2429" s="7" t="n">
        <v>9.899999619</v>
      </c>
      <c r="M2429" s="8" t="n">
        <v>0.090000004</v>
      </c>
      <c r="N2429" s="7" t="n">
        <v>3.799999952</v>
      </c>
      <c r="O2429" s="9" t="n">
        <v>0</v>
      </c>
    </row>
    <row r="2430" customFormat="false" ht="15" hidden="false" customHeight="true" outlineLevel="0" collapsed="false">
      <c r="A2430" s="6" t="n">
        <v>22292</v>
      </c>
      <c r="B2430" s="6" t="s">
        <v>26</v>
      </c>
      <c r="C2430" s="6" t="s">
        <v>37</v>
      </c>
      <c r="D2430" s="6" t="s">
        <v>27</v>
      </c>
      <c r="E2430" s="6" t="s">
        <v>42</v>
      </c>
      <c r="F2430" s="6" t="s">
        <v>78</v>
      </c>
      <c r="G2430" s="6" t="s">
        <v>47</v>
      </c>
      <c r="H2430" s="6" t="n">
        <v>1</v>
      </c>
      <c r="I2430" s="7" t="n">
        <v>25</v>
      </c>
      <c r="J2430" s="6" t="n">
        <v>2</v>
      </c>
      <c r="K2430" s="7" t="n">
        <v>50</v>
      </c>
      <c r="L2430" s="7" t="n">
        <v>9</v>
      </c>
      <c r="M2430" s="8" t="n">
        <v>0.180000007</v>
      </c>
      <c r="N2430" s="7" t="n">
        <v>14.88000011</v>
      </c>
      <c r="O2430" s="12" t="n">
        <v>1</v>
      </c>
    </row>
    <row r="2431" customFormat="false" ht="15" hidden="false" customHeight="true" outlineLevel="0" collapsed="false">
      <c r="A2431" s="6" t="n">
        <v>45357</v>
      </c>
      <c r="B2431" s="6" t="s">
        <v>26</v>
      </c>
      <c r="C2431" s="6" t="s">
        <v>37</v>
      </c>
      <c r="D2431" s="6" t="s">
        <v>38</v>
      </c>
      <c r="E2431" s="6" t="s">
        <v>94</v>
      </c>
      <c r="F2431" s="6" t="s">
        <v>74</v>
      </c>
      <c r="G2431" s="6" t="s">
        <v>24</v>
      </c>
      <c r="H2431" s="6" t="n">
        <v>1</v>
      </c>
      <c r="I2431" s="7" t="n">
        <v>51.99000168</v>
      </c>
      <c r="J2431" s="6" t="n">
        <v>4</v>
      </c>
      <c r="K2431" s="7" t="n">
        <v>207.9600067</v>
      </c>
      <c r="L2431" s="7" t="n">
        <v>14.56000042</v>
      </c>
      <c r="M2431" s="8" t="n">
        <v>0.07</v>
      </c>
      <c r="N2431" s="7" t="n">
        <v>56.09000015</v>
      </c>
      <c r="O2431" s="12" t="n">
        <v>1</v>
      </c>
    </row>
    <row r="2432" customFormat="false" ht="15" hidden="false" customHeight="true" outlineLevel="0" collapsed="false">
      <c r="A2432" s="6" t="n">
        <v>54619</v>
      </c>
      <c r="B2432" s="6" t="s">
        <v>46</v>
      </c>
      <c r="C2432" s="6" t="s">
        <v>37</v>
      </c>
      <c r="D2432" s="6" t="s">
        <v>50</v>
      </c>
      <c r="E2432" s="6" t="s">
        <v>63</v>
      </c>
      <c r="F2432" s="6" t="s">
        <v>57</v>
      </c>
      <c r="G2432" s="6" t="s">
        <v>47</v>
      </c>
      <c r="H2432" s="6" t="n">
        <v>2</v>
      </c>
      <c r="I2432" s="7" t="n">
        <v>50</v>
      </c>
      <c r="J2432" s="6" t="n">
        <v>2</v>
      </c>
      <c r="K2432" s="7" t="n">
        <v>100</v>
      </c>
      <c r="L2432" s="7" t="n">
        <v>10</v>
      </c>
      <c r="M2432" s="8" t="n">
        <v>0.100000001</v>
      </c>
      <c r="N2432" s="7" t="n">
        <v>26.10000038</v>
      </c>
      <c r="O2432" s="12" t="n">
        <v>1</v>
      </c>
    </row>
    <row r="2433" customFormat="false" ht="15" hidden="false" customHeight="true" outlineLevel="0" collapsed="false">
      <c r="A2433" s="6" t="n">
        <v>61268</v>
      </c>
      <c r="B2433" s="6" t="s">
        <v>46</v>
      </c>
      <c r="C2433" s="6" t="s">
        <v>20</v>
      </c>
      <c r="D2433" s="6" t="s">
        <v>50</v>
      </c>
      <c r="E2433" s="6" t="s">
        <v>51</v>
      </c>
      <c r="F2433" s="6" t="s">
        <v>23</v>
      </c>
      <c r="G2433" s="6" t="s">
        <v>47</v>
      </c>
      <c r="H2433" s="6" t="n">
        <v>2</v>
      </c>
      <c r="I2433" s="7" t="n">
        <v>129.9900055</v>
      </c>
      <c r="J2433" s="6" t="n">
        <v>1</v>
      </c>
      <c r="K2433" s="7" t="n">
        <v>129.9900055</v>
      </c>
      <c r="L2433" s="7" t="n">
        <v>2.599999905</v>
      </c>
      <c r="M2433" s="8" t="n">
        <v>0.02</v>
      </c>
      <c r="N2433" s="7" t="n">
        <v>12.73999977</v>
      </c>
      <c r="O2433" s="12" t="n">
        <v>1</v>
      </c>
    </row>
    <row r="2434" customFormat="false" ht="15" hidden="false" customHeight="true" outlineLevel="0" collapsed="false">
      <c r="A2434" s="6" t="n">
        <v>18166</v>
      </c>
      <c r="B2434" s="6" t="s">
        <v>19</v>
      </c>
      <c r="C2434" s="6" t="s">
        <v>37</v>
      </c>
      <c r="D2434" s="6" t="s">
        <v>21</v>
      </c>
      <c r="E2434" s="6" t="s">
        <v>22</v>
      </c>
      <c r="F2434" s="6" t="s">
        <v>57</v>
      </c>
      <c r="G2434" s="6" t="s">
        <v>34</v>
      </c>
      <c r="H2434" s="6" t="n">
        <v>4</v>
      </c>
      <c r="I2434" s="7" t="n">
        <v>50</v>
      </c>
      <c r="J2434" s="6" t="n">
        <v>5</v>
      </c>
      <c r="K2434" s="7" t="n">
        <v>250</v>
      </c>
      <c r="L2434" s="7" t="n">
        <v>22.5</v>
      </c>
      <c r="M2434" s="8" t="n">
        <v>0.090000004</v>
      </c>
      <c r="N2434" s="7" t="n">
        <v>85.30999756</v>
      </c>
      <c r="O2434" s="9" t="n">
        <v>0</v>
      </c>
    </row>
    <row r="2435" customFormat="false" ht="15" hidden="false" customHeight="true" outlineLevel="0" collapsed="false">
      <c r="A2435" s="6" t="n">
        <v>61544</v>
      </c>
      <c r="B2435" s="6" t="s">
        <v>19</v>
      </c>
      <c r="C2435" s="6" t="s">
        <v>37</v>
      </c>
      <c r="D2435" s="6" t="s">
        <v>50</v>
      </c>
      <c r="E2435" s="6" t="s">
        <v>63</v>
      </c>
      <c r="F2435" s="6" t="s">
        <v>23</v>
      </c>
      <c r="G2435" s="6" t="s">
        <v>47</v>
      </c>
      <c r="H2435" s="6" t="n">
        <v>4</v>
      </c>
      <c r="I2435" s="7" t="n">
        <v>129.9900055</v>
      </c>
      <c r="J2435" s="6" t="n">
        <v>1</v>
      </c>
      <c r="K2435" s="7" t="n">
        <v>129.9900055</v>
      </c>
      <c r="L2435" s="7" t="n">
        <v>0</v>
      </c>
      <c r="M2435" s="8" t="n">
        <v>0</v>
      </c>
      <c r="N2435" s="7" t="n">
        <v>32.5</v>
      </c>
      <c r="O2435" s="12" t="n">
        <v>1</v>
      </c>
    </row>
    <row r="2436" customFormat="false" ht="15" hidden="false" customHeight="true" outlineLevel="0" collapsed="false">
      <c r="A2436" s="6" t="n">
        <v>31557</v>
      </c>
      <c r="B2436" s="6" t="s">
        <v>46</v>
      </c>
      <c r="C2436" s="6" t="s">
        <v>20</v>
      </c>
      <c r="D2436" s="6" t="s">
        <v>31</v>
      </c>
      <c r="E2436" s="6" t="s">
        <v>32</v>
      </c>
      <c r="F2436" s="6" t="s">
        <v>40</v>
      </c>
      <c r="G2436" s="6" t="s">
        <v>34</v>
      </c>
      <c r="H2436" s="6" t="n">
        <v>2</v>
      </c>
      <c r="I2436" s="7" t="n">
        <v>399.980011</v>
      </c>
      <c r="J2436" s="6" t="n">
        <v>1</v>
      </c>
      <c r="K2436" s="7" t="n">
        <v>399.980011</v>
      </c>
      <c r="L2436" s="7" t="n">
        <v>8</v>
      </c>
      <c r="M2436" s="8" t="n">
        <v>0.02</v>
      </c>
      <c r="N2436" s="7" t="n">
        <v>188.1499939</v>
      </c>
      <c r="O2436" s="12" t="n">
        <v>1</v>
      </c>
    </row>
    <row r="2437" customFormat="false" ht="15" hidden="false" customHeight="true" outlineLevel="0" collapsed="false">
      <c r="A2437" s="6" t="n">
        <v>34428</v>
      </c>
      <c r="B2437" s="6" t="s">
        <v>26</v>
      </c>
      <c r="C2437" s="6" t="s">
        <v>49</v>
      </c>
      <c r="D2437" s="6" t="s">
        <v>31</v>
      </c>
      <c r="E2437" s="6" t="s">
        <v>56</v>
      </c>
      <c r="F2437" s="6" t="s">
        <v>57</v>
      </c>
      <c r="G2437" s="6" t="s">
        <v>44</v>
      </c>
      <c r="H2437" s="6" t="n">
        <v>1</v>
      </c>
      <c r="I2437" s="7" t="n">
        <v>50</v>
      </c>
      <c r="J2437" s="6" t="n">
        <v>5</v>
      </c>
      <c r="K2437" s="7" t="n">
        <v>250</v>
      </c>
      <c r="L2437" s="7" t="n">
        <v>17.5</v>
      </c>
      <c r="M2437" s="8" t="n">
        <v>0.07</v>
      </c>
      <c r="N2437" s="7" t="n">
        <v>-8.840000153</v>
      </c>
      <c r="O2437" s="12" t="n">
        <v>1</v>
      </c>
    </row>
    <row r="2438" customFormat="false" ht="15" hidden="false" customHeight="true" outlineLevel="0" collapsed="false">
      <c r="A2438" s="6" t="n">
        <v>2797</v>
      </c>
      <c r="B2438" s="6" t="s">
        <v>19</v>
      </c>
      <c r="C2438" s="6" t="s">
        <v>20</v>
      </c>
      <c r="D2438" s="6" t="s">
        <v>50</v>
      </c>
      <c r="E2438" s="6" t="s">
        <v>63</v>
      </c>
      <c r="F2438" s="6" t="s">
        <v>73</v>
      </c>
      <c r="G2438" s="6" t="s">
        <v>24</v>
      </c>
      <c r="H2438" s="6" t="n">
        <v>4</v>
      </c>
      <c r="I2438" s="7" t="n">
        <v>39.99000168</v>
      </c>
      <c r="J2438" s="6" t="n">
        <v>5</v>
      </c>
      <c r="K2438" s="7" t="n">
        <v>199.9499969</v>
      </c>
      <c r="L2438" s="7" t="n">
        <v>31.98999977</v>
      </c>
      <c r="M2438" s="8" t="n">
        <v>0.159999996</v>
      </c>
      <c r="N2438" s="7" t="n">
        <v>80.62000275</v>
      </c>
      <c r="O2438" s="9" t="n">
        <v>0</v>
      </c>
    </row>
    <row r="2439" customFormat="false" ht="15" hidden="false" customHeight="true" outlineLevel="0" collapsed="false">
      <c r="A2439" s="6" t="n">
        <v>29205</v>
      </c>
      <c r="B2439" s="6" t="s">
        <v>19</v>
      </c>
      <c r="C2439" s="6" t="s">
        <v>49</v>
      </c>
      <c r="D2439" s="6" t="s">
        <v>27</v>
      </c>
      <c r="E2439" s="6" t="s">
        <v>42</v>
      </c>
      <c r="F2439" s="6" t="s">
        <v>40</v>
      </c>
      <c r="G2439" s="6" t="s">
        <v>44</v>
      </c>
      <c r="H2439" s="6" t="n">
        <v>4</v>
      </c>
      <c r="I2439" s="7" t="n">
        <v>399.980011</v>
      </c>
      <c r="J2439" s="6" t="n">
        <v>1</v>
      </c>
      <c r="K2439" s="7" t="n">
        <v>399.980011</v>
      </c>
      <c r="L2439" s="7" t="n">
        <v>20</v>
      </c>
      <c r="M2439" s="8" t="n">
        <v>0.050000001</v>
      </c>
      <c r="N2439" s="7" t="n">
        <v>178.5899963</v>
      </c>
      <c r="O2439" s="12" t="n">
        <v>1</v>
      </c>
    </row>
    <row r="2440" customFormat="false" ht="15" hidden="false" customHeight="true" outlineLevel="0" collapsed="false">
      <c r="A2440" s="6" t="n">
        <v>48797</v>
      </c>
      <c r="B2440" s="6" t="s">
        <v>19</v>
      </c>
      <c r="C2440" s="6" t="s">
        <v>20</v>
      </c>
      <c r="D2440" s="6" t="s">
        <v>38</v>
      </c>
      <c r="E2440" s="6" t="s">
        <v>70</v>
      </c>
      <c r="F2440" s="6" t="s">
        <v>71</v>
      </c>
      <c r="G2440" s="6" t="s">
        <v>34</v>
      </c>
      <c r="H2440" s="6" t="n">
        <v>4</v>
      </c>
      <c r="I2440" s="7" t="n">
        <v>199.9900055</v>
      </c>
      <c r="J2440" s="6" t="n">
        <v>1</v>
      </c>
      <c r="K2440" s="7" t="n">
        <v>199.9900055</v>
      </c>
      <c r="L2440" s="7" t="n">
        <v>34</v>
      </c>
      <c r="M2440" s="8" t="n">
        <v>0.170000002</v>
      </c>
      <c r="N2440" s="7" t="n">
        <v>74.69999695</v>
      </c>
      <c r="O2440" s="9" t="n">
        <v>0</v>
      </c>
    </row>
    <row r="2441" customFormat="false" ht="15" hidden="false" customHeight="true" outlineLevel="0" collapsed="false">
      <c r="A2441" s="6" t="n">
        <v>10840</v>
      </c>
      <c r="B2441" s="6" t="s">
        <v>19</v>
      </c>
      <c r="C2441" s="6" t="s">
        <v>20</v>
      </c>
      <c r="D2441" s="6" t="s">
        <v>21</v>
      </c>
      <c r="E2441" s="6" t="s">
        <v>65</v>
      </c>
      <c r="F2441" s="6" t="s">
        <v>23</v>
      </c>
      <c r="G2441" s="6" t="s">
        <v>24</v>
      </c>
      <c r="H2441" s="6" t="n">
        <v>4</v>
      </c>
      <c r="I2441" s="7" t="n">
        <v>129.9900055</v>
      </c>
      <c r="J2441" s="6" t="n">
        <v>1</v>
      </c>
      <c r="K2441" s="7" t="n">
        <v>129.9900055</v>
      </c>
      <c r="L2441" s="7" t="n">
        <v>16.89999962</v>
      </c>
      <c r="M2441" s="8" t="n">
        <v>0.129999995</v>
      </c>
      <c r="N2441" s="7" t="n">
        <v>39.58000183</v>
      </c>
      <c r="O2441" s="12" t="n">
        <v>1</v>
      </c>
    </row>
    <row r="2442" customFormat="false" ht="15" hidden="false" customHeight="true" outlineLevel="0" collapsed="false">
      <c r="A2442" s="6" t="n">
        <v>54941</v>
      </c>
      <c r="B2442" s="6" t="s">
        <v>46</v>
      </c>
      <c r="C2442" s="6" t="s">
        <v>20</v>
      </c>
      <c r="D2442" s="6" t="s">
        <v>50</v>
      </c>
      <c r="E2442" s="6" t="s">
        <v>63</v>
      </c>
      <c r="F2442" s="6" t="s">
        <v>57</v>
      </c>
      <c r="G2442" s="6" t="s">
        <v>34</v>
      </c>
      <c r="H2442" s="6" t="n">
        <v>2</v>
      </c>
      <c r="I2442" s="7" t="n">
        <v>50</v>
      </c>
      <c r="J2442" s="6" t="n">
        <v>5</v>
      </c>
      <c r="K2442" s="7" t="n">
        <v>250</v>
      </c>
      <c r="L2442" s="7" t="n">
        <v>17.5</v>
      </c>
      <c r="M2442" s="8" t="n">
        <v>0.07</v>
      </c>
      <c r="N2442" s="7" t="n">
        <v>65.09999847</v>
      </c>
      <c r="O2442" s="9" t="n">
        <v>0</v>
      </c>
    </row>
    <row r="2443" customFormat="false" ht="15" hidden="false" customHeight="true" outlineLevel="0" collapsed="false">
      <c r="A2443" s="6" t="n">
        <v>65635</v>
      </c>
      <c r="B2443" s="6" t="s">
        <v>19</v>
      </c>
      <c r="C2443" s="6" t="s">
        <v>49</v>
      </c>
      <c r="D2443" s="6" t="s">
        <v>21</v>
      </c>
      <c r="E2443" s="6" t="s">
        <v>22</v>
      </c>
      <c r="F2443" s="6" t="s">
        <v>58</v>
      </c>
      <c r="G2443" s="6" t="s">
        <v>34</v>
      </c>
      <c r="H2443" s="6" t="n">
        <v>4</v>
      </c>
      <c r="I2443" s="7" t="n">
        <v>49.97999954</v>
      </c>
      <c r="J2443" s="6" t="n">
        <v>2</v>
      </c>
      <c r="K2443" s="7" t="n">
        <v>99.95999908</v>
      </c>
      <c r="L2443" s="7" t="n">
        <v>17.98999977</v>
      </c>
      <c r="M2443" s="8" t="n">
        <v>0.180000007</v>
      </c>
      <c r="N2443" s="7" t="n">
        <v>25.65999985</v>
      </c>
      <c r="O2443" s="12" t="n">
        <v>1</v>
      </c>
    </row>
    <row r="2444" customFormat="false" ht="15" hidden="false" customHeight="true" outlineLevel="0" collapsed="false">
      <c r="A2444" s="6" t="n">
        <v>65460</v>
      </c>
      <c r="B2444" s="6" t="s">
        <v>19</v>
      </c>
      <c r="C2444" s="6" t="s">
        <v>20</v>
      </c>
      <c r="D2444" s="6" t="s">
        <v>21</v>
      </c>
      <c r="E2444" s="6" t="s">
        <v>65</v>
      </c>
      <c r="F2444" s="6" t="s">
        <v>114</v>
      </c>
      <c r="G2444" s="6" t="s">
        <v>34</v>
      </c>
      <c r="H2444" s="6" t="n">
        <v>4</v>
      </c>
      <c r="I2444" s="7" t="n">
        <v>134.9900055</v>
      </c>
      <c r="J2444" s="6" t="n">
        <v>1</v>
      </c>
      <c r="K2444" s="7" t="n">
        <v>134.9900055</v>
      </c>
      <c r="L2444" s="7" t="n">
        <v>12.14999962</v>
      </c>
      <c r="M2444" s="8" t="n">
        <v>0.090000004</v>
      </c>
      <c r="N2444" s="7" t="n">
        <v>2.460000038</v>
      </c>
      <c r="O2444" s="12" t="n">
        <v>1</v>
      </c>
    </row>
    <row r="2445" customFormat="false" ht="15" hidden="false" customHeight="true" outlineLevel="0" collapsed="false">
      <c r="A2445" s="6" t="n">
        <v>15966</v>
      </c>
      <c r="B2445" s="6" t="s">
        <v>46</v>
      </c>
      <c r="C2445" s="6" t="s">
        <v>37</v>
      </c>
      <c r="D2445" s="6" t="s">
        <v>21</v>
      </c>
      <c r="E2445" s="6" t="s">
        <v>22</v>
      </c>
      <c r="F2445" s="6" t="s">
        <v>40</v>
      </c>
      <c r="G2445" s="6" t="s">
        <v>34</v>
      </c>
      <c r="H2445" s="6" t="n">
        <v>2</v>
      </c>
      <c r="I2445" s="7" t="n">
        <v>399.980011</v>
      </c>
      <c r="J2445" s="6" t="n">
        <v>1</v>
      </c>
      <c r="K2445" s="7" t="n">
        <v>399.980011</v>
      </c>
      <c r="L2445" s="7" t="n">
        <v>22</v>
      </c>
      <c r="M2445" s="8" t="n">
        <v>0.059999999</v>
      </c>
      <c r="N2445" s="7" t="n">
        <v>137.2100067</v>
      </c>
      <c r="O2445" s="9" t="n">
        <v>0</v>
      </c>
    </row>
    <row r="2446" customFormat="false" ht="15" hidden="false" customHeight="true" outlineLevel="0" collapsed="false">
      <c r="A2446" s="6" t="n">
        <v>39400</v>
      </c>
      <c r="B2446" s="6" t="s">
        <v>19</v>
      </c>
      <c r="C2446" s="6" t="s">
        <v>49</v>
      </c>
      <c r="D2446" s="6" t="s">
        <v>31</v>
      </c>
      <c r="E2446" s="6" t="s">
        <v>56</v>
      </c>
      <c r="F2446" s="6" t="s">
        <v>57</v>
      </c>
      <c r="G2446" s="6" t="s">
        <v>34</v>
      </c>
      <c r="H2446" s="6" t="n">
        <v>4</v>
      </c>
      <c r="I2446" s="7" t="n">
        <v>50</v>
      </c>
      <c r="J2446" s="6" t="n">
        <v>4</v>
      </c>
      <c r="K2446" s="7" t="n">
        <v>200</v>
      </c>
      <c r="L2446" s="7" t="n">
        <v>20</v>
      </c>
      <c r="M2446" s="8" t="n">
        <v>0.100000001</v>
      </c>
      <c r="N2446" s="7" t="n">
        <v>-131.9400024</v>
      </c>
      <c r="O2446" s="12" t="n">
        <v>1</v>
      </c>
    </row>
    <row r="2447" customFormat="false" ht="15" hidden="false" customHeight="true" outlineLevel="0" collapsed="false">
      <c r="A2447" s="6" t="n">
        <v>2357</v>
      </c>
      <c r="B2447" s="6" t="s">
        <v>26</v>
      </c>
      <c r="C2447" s="6" t="s">
        <v>49</v>
      </c>
      <c r="D2447" s="6" t="s">
        <v>50</v>
      </c>
      <c r="E2447" s="6" t="s">
        <v>63</v>
      </c>
      <c r="F2447" s="6" t="s">
        <v>75</v>
      </c>
      <c r="G2447" s="6" t="s">
        <v>34</v>
      </c>
      <c r="H2447" s="6" t="n">
        <v>1</v>
      </c>
      <c r="I2447" s="7" t="n">
        <v>299.980011</v>
      </c>
      <c r="J2447" s="6" t="n">
        <v>1</v>
      </c>
      <c r="K2447" s="7" t="n">
        <v>299.980011</v>
      </c>
      <c r="L2447" s="7" t="n">
        <v>54</v>
      </c>
      <c r="M2447" s="8" t="n">
        <v>0.180000007</v>
      </c>
      <c r="N2447" s="7" t="n">
        <v>18.45000076</v>
      </c>
      <c r="O2447" s="12" t="n">
        <v>1</v>
      </c>
    </row>
    <row r="2448" customFormat="false" ht="15" hidden="false" customHeight="true" outlineLevel="0" collapsed="false">
      <c r="A2448" s="6" t="n">
        <v>54732</v>
      </c>
      <c r="B2448" s="6" t="s">
        <v>19</v>
      </c>
      <c r="C2448" s="6" t="s">
        <v>20</v>
      </c>
      <c r="D2448" s="6" t="s">
        <v>50</v>
      </c>
      <c r="E2448" s="6" t="s">
        <v>63</v>
      </c>
      <c r="F2448" s="6" t="s">
        <v>74</v>
      </c>
      <c r="G2448" s="6" t="s">
        <v>44</v>
      </c>
      <c r="H2448" s="6" t="n">
        <v>4</v>
      </c>
      <c r="I2448" s="7" t="n">
        <v>51.99000168</v>
      </c>
      <c r="J2448" s="6" t="n">
        <v>2</v>
      </c>
      <c r="K2448" s="7" t="n">
        <v>103.9800034</v>
      </c>
      <c r="L2448" s="7" t="n">
        <v>3.119999886</v>
      </c>
      <c r="M2448" s="8" t="n">
        <v>0.029999999</v>
      </c>
      <c r="N2448" s="7" t="n">
        <v>-77.36000061</v>
      </c>
      <c r="O2448" s="9" t="n">
        <v>0</v>
      </c>
    </row>
    <row r="2449" customFormat="false" ht="15" hidden="false" customHeight="true" outlineLevel="0" collapsed="false">
      <c r="A2449" s="6" t="n">
        <v>11195</v>
      </c>
      <c r="B2449" s="6" t="s">
        <v>26</v>
      </c>
      <c r="C2449" s="6" t="s">
        <v>20</v>
      </c>
      <c r="D2449" s="6" t="s">
        <v>21</v>
      </c>
      <c r="E2449" s="6" t="s">
        <v>22</v>
      </c>
      <c r="F2449" s="6" t="s">
        <v>23</v>
      </c>
      <c r="G2449" s="6" t="s">
        <v>47</v>
      </c>
      <c r="H2449" s="6" t="n">
        <v>1</v>
      </c>
      <c r="I2449" s="7" t="n">
        <v>129.9900055</v>
      </c>
      <c r="J2449" s="6" t="n">
        <v>1</v>
      </c>
      <c r="K2449" s="7" t="n">
        <v>129.9900055</v>
      </c>
      <c r="L2449" s="7" t="n">
        <v>32.5</v>
      </c>
      <c r="M2449" s="8" t="n">
        <v>0.25</v>
      </c>
      <c r="N2449" s="7" t="n">
        <v>6.039999962</v>
      </c>
      <c r="O2449" s="12" t="n">
        <v>1</v>
      </c>
    </row>
    <row r="2450" customFormat="false" ht="15" hidden="false" customHeight="true" outlineLevel="0" collapsed="false">
      <c r="A2450" s="6" t="n">
        <v>56199</v>
      </c>
      <c r="B2450" s="6" t="s">
        <v>26</v>
      </c>
      <c r="C2450" s="6" t="s">
        <v>20</v>
      </c>
      <c r="D2450" s="6" t="s">
        <v>50</v>
      </c>
      <c r="E2450" s="6" t="s">
        <v>51</v>
      </c>
      <c r="F2450" s="6" t="s">
        <v>40</v>
      </c>
      <c r="G2450" s="6" t="s">
        <v>24</v>
      </c>
      <c r="H2450" s="6" t="n">
        <v>1</v>
      </c>
      <c r="I2450" s="7" t="n">
        <v>399.980011</v>
      </c>
      <c r="J2450" s="6" t="n">
        <v>1</v>
      </c>
      <c r="K2450" s="7" t="n">
        <v>399.980011</v>
      </c>
      <c r="L2450" s="7" t="n">
        <v>68</v>
      </c>
      <c r="M2450" s="8" t="n">
        <v>0.170000002</v>
      </c>
      <c r="N2450" s="7" t="n">
        <v>83</v>
      </c>
      <c r="O2450" s="12" t="n">
        <v>1</v>
      </c>
    </row>
    <row r="2451" customFormat="false" ht="15" hidden="false" customHeight="true" outlineLevel="0" collapsed="false">
      <c r="A2451" s="6" t="n">
        <v>15888</v>
      </c>
      <c r="B2451" s="6" t="s">
        <v>19</v>
      </c>
      <c r="C2451" s="6" t="s">
        <v>37</v>
      </c>
      <c r="D2451" s="6" t="s">
        <v>21</v>
      </c>
      <c r="E2451" s="6" t="s">
        <v>65</v>
      </c>
      <c r="F2451" s="6" t="s">
        <v>33</v>
      </c>
      <c r="G2451" s="6" t="s">
        <v>34</v>
      </c>
      <c r="H2451" s="6" t="n">
        <v>4</v>
      </c>
      <c r="I2451" s="7" t="n">
        <v>59.99000168</v>
      </c>
      <c r="J2451" s="6" t="n">
        <v>5</v>
      </c>
      <c r="K2451" s="7" t="n">
        <v>299.9500122</v>
      </c>
      <c r="L2451" s="7" t="n">
        <v>30</v>
      </c>
      <c r="M2451" s="8" t="n">
        <v>0.100000001</v>
      </c>
      <c r="N2451" s="7" t="n">
        <v>53.99000168</v>
      </c>
      <c r="O2451" s="9" t="n">
        <v>0</v>
      </c>
    </row>
    <row r="2452" customFormat="false" ht="15" hidden="false" customHeight="true" outlineLevel="0" collapsed="false">
      <c r="A2452" s="6" t="n">
        <v>31688</v>
      </c>
      <c r="B2452" s="6" t="s">
        <v>19</v>
      </c>
      <c r="C2452" s="6" t="s">
        <v>37</v>
      </c>
      <c r="D2452" s="6" t="s">
        <v>31</v>
      </c>
      <c r="E2452" s="6" t="s">
        <v>56</v>
      </c>
      <c r="F2452" s="6" t="s">
        <v>73</v>
      </c>
      <c r="G2452" s="6" t="s">
        <v>34</v>
      </c>
      <c r="H2452" s="6" t="n">
        <v>4</v>
      </c>
      <c r="I2452" s="7" t="n">
        <v>39.99000168</v>
      </c>
      <c r="J2452" s="6" t="n">
        <v>2</v>
      </c>
      <c r="K2452" s="7" t="n">
        <v>79.98000336</v>
      </c>
      <c r="L2452" s="7" t="n">
        <v>13.60000038</v>
      </c>
      <c r="M2452" s="8" t="n">
        <v>0.170000002</v>
      </c>
      <c r="N2452" s="7" t="n">
        <v>3.319999933</v>
      </c>
      <c r="O2452" s="9" t="n">
        <v>0</v>
      </c>
    </row>
    <row r="2453" customFormat="false" ht="15" hidden="false" customHeight="true" outlineLevel="0" collapsed="false">
      <c r="A2453" s="6" t="n">
        <v>53214</v>
      </c>
      <c r="B2453" s="6" t="s">
        <v>19</v>
      </c>
      <c r="C2453" s="6" t="s">
        <v>20</v>
      </c>
      <c r="D2453" s="6" t="s">
        <v>50</v>
      </c>
      <c r="E2453" s="6" t="s">
        <v>63</v>
      </c>
      <c r="F2453" s="6" t="s">
        <v>23</v>
      </c>
      <c r="G2453" s="6" t="s">
        <v>44</v>
      </c>
      <c r="H2453" s="6" t="n">
        <v>4</v>
      </c>
      <c r="I2453" s="7" t="n">
        <v>129.9900055</v>
      </c>
      <c r="J2453" s="6" t="n">
        <v>1</v>
      </c>
      <c r="K2453" s="7" t="n">
        <v>129.9900055</v>
      </c>
      <c r="L2453" s="7" t="n">
        <v>23.39999962</v>
      </c>
      <c r="M2453" s="8" t="n">
        <v>0.180000007</v>
      </c>
      <c r="N2453" s="7" t="n">
        <v>-71.09999847</v>
      </c>
      <c r="O2453" s="12" t="n">
        <v>1</v>
      </c>
    </row>
    <row r="2454" customFormat="false" ht="15" hidden="false" customHeight="true" outlineLevel="0" collapsed="false">
      <c r="A2454" s="6" t="n">
        <v>45281</v>
      </c>
      <c r="B2454" s="6" t="s">
        <v>19</v>
      </c>
      <c r="C2454" s="6" t="s">
        <v>20</v>
      </c>
      <c r="D2454" s="6" t="s">
        <v>21</v>
      </c>
      <c r="E2454" s="6" t="s">
        <v>22</v>
      </c>
      <c r="F2454" s="6" t="s">
        <v>100</v>
      </c>
      <c r="G2454" s="6" t="s">
        <v>34</v>
      </c>
      <c r="H2454" s="6" t="n">
        <v>4</v>
      </c>
      <c r="I2454" s="7" t="n">
        <v>14.98999977</v>
      </c>
      <c r="J2454" s="6" t="n">
        <v>3</v>
      </c>
      <c r="K2454" s="7" t="n">
        <v>44.97000122</v>
      </c>
      <c r="L2454" s="7" t="n">
        <v>6.75</v>
      </c>
      <c r="M2454" s="8" t="n">
        <v>0.150000006</v>
      </c>
      <c r="N2454" s="7" t="n">
        <v>-59.25</v>
      </c>
      <c r="O2454" s="9" t="n">
        <v>0</v>
      </c>
    </row>
    <row r="2455" customFormat="false" ht="15" hidden="false" customHeight="true" outlineLevel="0" collapsed="false">
      <c r="A2455" s="6" t="n">
        <v>68980</v>
      </c>
      <c r="B2455" s="6" t="s">
        <v>19</v>
      </c>
      <c r="C2455" s="6" t="s">
        <v>20</v>
      </c>
      <c r="D2455" s="6" t="s">
        <v>21</v>
      </c>
      <c r="E2455" s="6" t="s">
        <v>22</v>
      </c>
      <c r="F2455" s="6" t="s">
        <v>118</v>
      </c>
      <c r="G2455" s="6" t="s">
        <v>34</v>
      </c>
      <c r="H2455" s="6" t="n">
        <v>4</v>
      </c>
      <c r="I2455" s="7" t="n">
        <v>31.07999992</v>
      </c>
      <c r="J2455" s="6" t="n">
        <v>1</v>
      </c>
      <c r="K2455" s="7" t="n">
        <v>31.07999992</v>
      </c>
      <c r="L2455" s="7" t="n">
        <v>3.109999895</v>
      </c>
      <c r="M2455" s="8" t="n">
        <v>0.100000001</v>
      </c>
      <c r="N2455" s="7" t="n">
        <v>5.309999943</v>
      </c>
      <c r="O2455" s="12" t="n">
        <v>1</v>
      </c>
    </row>
    <row r="2456" customFormat="false" ht="15" hidden="false" customHeight="true" outlineLevel="0" collapsed="false">
      <c r="A2456" s="6" t="n">
        <v>34893</v>
      </c>
      <c r="B2456" s="6" t="s">
        <v>46</v>
      </c>
      <c r="C2456" s="6" t="s">
        <v>49</v>
      </c>
      <c r="D2456" s="6" t="s">
        <v>31</v>
      </c>
      <c r="E2456" s="6" t="s">
        <v>32</v>
      </c>
      <c r="F2456" s="6" t="s">
        <v>29</v>
      </c>
      <c r="G2456" s="6" t="s">
        <v>34</v>
      </c>
      <c r="H2456" s="6" t="n">
        <v>2</v>
      </c>
      <c r="I2456" s="7" t="n">
        <v>99.98999786</v>
      </c>
      <c r="J2456" s="6" t="n">
        <v>5</v>
      </c>
      <c r="K2456" s="7" t="n">
        <v>499.9500122</v>
      </c>
      <c r="L2456" s="7" t="n">
        <v>0</v>
      </c>
      <c r="M2456" s="8" t="n">
        <v>0</v>
      </c>
      <c r="N2456" s="7" t="n">
        <v>168.9799957</v>
      </c>
      <c r="O2456" s="12" t="n">
        <v>1</v>
      </c>
    </row>
    <row r="2457" customFormat="false" ht="15" hidden="false" customHeight="true" outlineLevel="0" collapsed="false">
      <c r="A2457" s="6" t="n">
        <v>493</v>
      </c>
      <c r="B2457" s="6" t="s">
        <v>46</v>
      </c>
      <c r="C2457" s="6" t="s">
        <v>37</v>
      </c>
      <c r="D2457" s="6" t="s">
        <v>50</v>
      </c>
      <c r="E2457" s="6" t="s">
        <v>63</v>
      </c>
      <c r="F2457" s="6" t="s">
        <v>23</v>
      </c>
      <c r="G2457" s="6" t="s">
        <v>34</v>
      </c>
      <c r="H2457" s="6" t="n">
        <v>2</v>
      </c>
      <c r="I2457" s="7" t="n">
        <v>129.9900055</v>
      </c>
      <c r="J2457" s="6" t="n">
        <v>1</v>
      </c>
      <c r="K2457" s="7" t="n">
        <v>129.9900055</v>
      </c>
      <c r="L2457" s="7" t="n">
        <v>6.5</v>
      </c>
      <c r="M2457" s="8" t="n">
        <v>0.050000001</v>
      </c>
      <c r="N2457" s="7" t="n">
        <v>46.31000137</v>
      </c>
      <c r="O2457" s="12" t="n">
        <v>1</v>
      </c>
    </row>
    <row r="2458" customFormat="false" ht="15" hidden="false" customHeight="true" outlineLevel="0" collapsed="false">
      <c r="A2458" s="6" t="n">
        <v>48514</v>
      </c>
      <c r="B2458" s="6" t="s">
        <v>36</v>
      </c>
      <c r="C2458" s="6" t="s">
        <v>49</v>
      </c>
      <c r="D2458" s="6" t="s">
        <v>21</v>
      </c>
      <c r="E2458" s="6" t="s">
        <v>66</v>
      </c>
      <c r="F2458" s="6" t="s">
        <v>33</v>
      </c>
      <c r="G2458" s="6" t="s">
        <v>34</v>
      </c>
      <c r="H2458" s="6" t="n">
        <v>0</v>
      </c>
      <c r="I2458" s="7" t="n">
        <v>59.99000168</v>
      </c>
      <c r="J2458" s="6" t="n">
        <v>3</v>
      </c>
      <c r="K2458" s="7" t="n">
        <v>179.9700012</v>
      </c>
      <c r="L2458" s="7" t="n">
        <v>32.38999939</v>
      </c>
      <c r="M2458" s="8" t="n">
        <v>0.180000007</v>
      </c>
      <c r="N2458" s="7" t="n">
        <v>-228.7400055</v>
      </c>
      <c r="O2458" s="9" t="n">
        <v>0</v>
      </c>
    </row>
    <row r="2459" customFormat="false" ht="15" hidden="false" customHeight="true" outlineLevel="0" collapsed="false">
      <c r="A2459" s="6" t="n">
        <v>27453</v>
      </c>
      <c r="B2459" s="6" t="s">
        <v>26</v>
      </c>
      <c r="C2459" s="6" t="s">
        <v>37</v>
      </c>
      <c r="D2459" s="6" t="s">
        <v>27</v>
      </c>
      <c r="E2459" s="6" t="s">
        <v>54</v>
      </c>
      <c r="F2459" s="6" t="s">
        <v>58</v>
      </c>
      <c r="G2459" s="6" t="s">
        <v>44</v>
      </c>
      <c r="H2459" s="6" t="n">
        <v>1</v>
      </c>
      <c r="I2459" s="7" t="n">
        <v>49.97999954</v>
      </c>
      <c r="J2459" s="6" t="n">
        <v>1</v>
      </c>
      <c r="K2459" s="7" t="n">
        <v>49.97999954</v>
      </c>
      <c r="L2459" s="7" t="n">
        <v>1</v>
      </c>
      <c r="M2459" s="8" t="n">
        <v>0.02</v>
      </c>
      <c r="N2459" s="7" t="n">
        <v>17.13999939</v>
      </c>
      <c r="O2459" s="12" t="n">
        <v>1</v>
      </c>
    </row>
    <row r="2460" customFormat="false" ht="15" hidden="false" customHeight="true" outlineLevel="0" collapsed="false">
      <c r="A2460" s="6" t="n">
        <v>14212</v>
      </c>
      <c r="B2460" s="6" t="s">
        <v>19</v>
      </c>
      <c r="C2460" s="6" t="s">
        <v>20</v>
      </c>
      <c r="D2460" s="6" t="s">
        <v>21</v>
      </c>
      <c r="E2460" s="6" t="s">
        <v>65</v>
      </c>
      <c r="F2460" s="6" t="s">
        <v>40</v>
      </c>
      <c r="G2460" s="6" t="s">
        <v>47</v>
      </c>
      <c r="H2460" s="6" t="n">
        <v>4</v>
      </c>
      <c r="I2460" s="7" t="n">
        <v>399.980011</v>
      </c>
      <c r="J2460" s="6" t="n">
        <v>1</v>
      </c>
      <c r="K2460" s="7" t="n">
        <v>399.980011</v>
      </c>
      <c r="L2460" s="7" t="n">
        <v>72</v>
      </c>
      <c r="M2460" s="8" t="n">
        <v>0.180000007</v>
      </c>
      <c r="N2460" s="7" t="n">
        <v>3.940000057</v>
      </c>
      <c r="O2460" s="9" t="n">
        <v>0</v>
      </c>
    </row>
    <row r="2461" customFormat="false" ht="15" hidden="false" customHeight="true" outlineLevel="0" collapsed="false">
      <c r="A2461" s="6" t="n">
        <v>48445</v>
      </c>
      <c r="B2461" s="6" t="s">
        <v>19</v>
      </c>
      <c r="C2461" s="6" t="s">
        <v>49</v>
      </c>
      <c r="D2461" s="6" t="s">
        <v>31</v>
      </c>
      <c r="E2461" s="6" t="s">
        <v>83</v>
      </c>
      <c r="F2461" s="6" t="s">
        <v>71</v>
      </c>
      <c r="G2461" s="6" t="s">
        <v>34</v>
      </c>
      <c r="H2461" s="6" t="n">
        <v>4</v>
      </c>
      <c r="I2461" s="7" t="n">
        <v>199.9900055</v>
      </c>
      <c r="J2461" s="6" t="n">
        <v>1</v>
      </c>
      <c r="K2461" s="7" t="n">
        <v>199.9900055</v>
      </c>
      <c r="L2461" s="7" t="n">
        <v>30</v>
      </c>
      <c r="M2461" s="8" t="n">
        <v>0.150000006</v>
      </c>
      <c r="N2461" s="7" t="n">
        <v>29.75</v>
      </c>
      <c r="O2461" s="12" t="n">
        <v>1</v>
      </c>
    </row>
    <row r="2462" customFormat="false" ht="15" hidden="false" customHeight="true" outlineLevel="0" collapsed="false">
      <c r="A2462" s="6" t="n">
        <v>22872</v>
      </c>
      <c r="B2462" s="6" t="s">
        <v>19</v>
      </c>
      <c r="C2462" s="6" t="s">
        <v>20</v>
      </c>
      <c r="D2462" s="6" t="s">
        <v>27</v>
      </c>
      <c r="E2462" s="6" t="s">
        <v>42</v>
      </c>
      <c r="F2462" s="6" t="s">
        <v>57</v>
      </c>
      <c r="G2462" s="6" t="s">
        <v>44</v>
      </c>
      <c r="H2462" s="6" t="n">
        <v>4</v>
      </c>
      <c r="I2462" s="7" t="n">
        <v>50</v>
      </c>
      <c r="J2462" s="6" t="n">
        <v>2</v>
      </c>
      <c r="K2462" s="7" t="n">
        <v>100</v>
      </c>
      <c r="L2462" s="7" t="n">
        <v>10</v>
      </c>
      <c r="M2462" s="8" t="n">
        <v>0.100000001</v>
      </c>
      <c r="N2462" s="7" t="n">
        <v>43.20000076</v>
      </c>
      <c r="O2462" s="9" t="n">
        <v>0</v>
      </c>
    </row>
    <row r="2463" customFormat="false" ht="15" hidden="false" customHeight="true" outlineLevel="0" collapsed="false">
      <c r="A2463" s="6" t="n">
        <v>6489</v>
      </c>
      <c r="B2463" s="6" t="s">
        <v>46</v>
      </c>
      <c r="C2463" s="6" t="s">
        <v>20</v>
      </c>
      <c r="D2463" s="6" t="s">
        <v>50</v>
      </c>
      <c r="E2463" s="6" t="s">
        <v>51</v>
      </c>
      <c r="F2463" s="6" t="s">
        <v>73</v>
      </c>
      <c r="G2463" s="6" t="s">
        <v>44</v>
      </c>
      <c r="H2463" s="6" t="n">
        <v>2</v>
      </c>
      <c r="I2463" s="7" t="n">
        <v>39.99000168</v>
      </c>
      <c r="J2463" s="6" t="n">
        <v>3</v>
      </c>
      <c r="K2463" s="7" t="n">
        <v>119.9700012</v>
      </c>
      <c r="L2463" s="7" t="n">
        <v>20.38999939</v>
      </c>
      <c r="M2463" s="8" t="n">
        <v>0.170000002</v>
      </c>
      <c r="N2463" s="7" t="n">
        <v>24.88999939</v>
      </c>
      <c r="O2463" s="12" t="n">
        <v>1</v>
      </c>
    </row>
    <row r="2464" customFormat="false" ht="15" hidden="false" customHeight="true" outlineLevel="0" collapsed="false">
      <c r="A2464" s="6" t="n">
        <v>28552</v>
      </c>
      <c r="B2464" s="6" t="s">
        <v>19</v>
      </c>
      <c r="C2464" s="6" t="s">
        <v>20</v>
      </c>
      <c r="D2464" s="6" t="s">
        <v>27</v>
      </c>
      <c r="E2464" s="6" t="s">
        <v>69</v>
      </c>
      <c r="F2464" s="6" t="s">
        <v>57</v>
      </c>
      <c r="G2464" s="6" t="s">
        <v>34</v>
      </c>
      <c r="H2464" s="6" t="n">
        <v>4</v>
      </c>
      <c r="I2464" s="7" t="n">
        <v>50</v>
      </c>
      <c r="J2464" s="6" t="n">
        <v>4</v>
      </c>
      <c r="K2464" s="7" t="n">
        <v>200</v>
      </c>
      <c r="L2464" s="7" t="n">
        <v>50</v>
      </c>
      <c r="M2464" s="8" t="n">
        <v>0.25</v>
      </c>
      <c r="N2464" s="7" t="n">
        <v>50.70000076</v>
      </c>
      <c r="O2464" s="9" t="n">
        <v>0</v>
      </c>
    </row>
    <row r="2465" customFormat="false" ht="15" hidden="false" customHeight="true" outlineLevel="0" collapsed="false">
      <c r="A2465" s="6" t="n">
        <v>57317</v>
      </c>
      <c r="B2465" s="6" t="s">
        <v>19</v>
      </c>
      <c r="C2465" s="6" t="s">
        <v>37</v>
      </c>
      <c r="D2465" s="6" t="s">
        <v>50</v>
      </c>
      <c r="E2465" s="6" t="s">
        <v>63</v>
      </c>
      <c r="F2465" s="6" t="s">
        <v>71</v>
      </c>
      <c r="G2465" s="6" t="s">
        <v>24</v>
      </c>
      <c r="H2465" s="6" t="n">
        <v>4</v>
      </c>
      <c r="I2465" s="7" t="n">
        <v>199.9900055</v>
      </c>
      <c r="J2465" s="6" t="n">
        <v>1</v>
      </c>
      <c r="K2465" s="7" t="n">
        <v>199.9900055</v>
      </c>
      <c r="L2465" s="7" t="n">
        <v>20</v>
      </c>
      <c r="M2465" s="8" t="n">
        <v>0.100000001</v>
      </c>
      <c r="N2465" s="7" t="n">
        <v>20.34000015</v>
      </c>
      <c r="O2465" s="9" t="n">
        <v>0</v>
      </c>
    </row>
    <row r="2466" customFormat="false" ht="15" hidden="false" customHeight="true" outlineLevel="0" collapsed="false">
      <c r="A2466" s="6" t="n">
        <v>45550</v>
      </c>
      <c r="B2466" s="6" t="s">
        <v>19</v>
      </c>
      <c r="C2466" s="6" t="s">
        <v>49</v>
      </c>
      <c r="D2466" s="6" t="s">
        <v>38</v>
      </c>
      <c r="E2466" s="6" t="s">
        <v>39</v>
      </c>
      <c r="F2466" s="6" t="s">
        <v>57</v>
      </c>
      <c r="G2466" s="6" t="s">
        <v>47</v>
      </c>
      <c r="H2466" s="6" t="n">
        <v>4</v>
      </c>
      <c r="I2466" s="7" t="n">
        <v>50</v>
      </c>
      <c r="J2466" s="6" t="n">
        <v>3</v>
      </c>
      <c r="K2466" s="7" t="n">
        <v>150</v>
      </c>
      <c r="L2466" s="7" t="n">
        <v>37.5</v>
      </c>
      <c r="M2466" s="8" t="n">
        <v>0.25</v>
      </c>
      <c r="N2466" s="7" t="n">
        <v>13.5</v>
      </c>
      <c r="O2466" s="12" t="n">
        <v>1</v>
      </c>
    </row>
    <row r="2467" customFormat="false" ht="15" hidden="false" customHeight="true" outlineLevel="0" collapsed="false">
      <c r="A2467" s="6" t="n">
        <v>31738</v>
      </c>
      <c r="B2467" s="6" t="s">
        <v>19</v>
      </c>
      <c r="C2467" s="6" t="s">
        <v>20</v>
      </c>
      <c r="D2467" s="6" t="s">
        <v>31</v>
      </c>
      <c r="E2467" s="6" t="s">
        <v>62</v>
      </c>
      <c r="F2467" s="6" t="s">
        <v>40</v>
      </c>
      <c r="G2467" s="6" t="s">
        <v>44</v>
      </c>
      <c r="H2467" s="6" t="n">
        <v>4</v>
      </c>
      <c r="I2467" s="7" t="n">
        <v>399.980011</v>
      </c>
      <c r="J2467" s="6" t="n">
        <v>1</v>
      </c>
      <c r="K2467" s="7" t="n">
        <v>399.980011</v>
      </c>
      <c r="L2467" s="7" t="n">
        <v>52</v>
      </c>
      <c r="M2467" s="8" t="n">
        <v>0.129999995</v>
      </c>
      <c r="N2467" s="7" t="n">
        <v>-24.70999908</v>
      </c>
      <c r="O2467" s="9" t="n">
        <v>0</v>
      </c>
    </row>
    <row r="2468" customFormat="false" ht="15" hidden="false" customHeight="true" outlineLevel="0" collapsed="false">
      <c r="A2468" s="6" t="n">
        <v>14960</v>
      </c>
      <c r="B2468" s="6" t="s">
        <v>46</v>
      </c>
      <c r="C2468" s="6" t="s">
        <v>20</v>
      </c>
      <c r="D2468" s="6" t="s">
        <v>21</v>
      </c>
      <c r="E2468" s="6" t="s">
        <v>65</v>
      </c>
      <c r="F2468" s="6" t="s">
        <v>40</v>
      </c>
      <c r="G2468" s="6" t="s">
        <v>34</v>
      </c>
      <c r="H2468" s="6" t="n">
        <v>2</v>
      </c>
      <c r="I2468" s="7" t="n">
        <v>399.980011</v>
      </c>
      <c r="J2468" s="6" t="n">
        <v>1</v>
      </c>
      <c r="K2468" s="7" t="n">
        <v>399.980011</v>
      </c>
      <c r="L2468" s="7" t="n">
        <v>48</v>
      </c>
      <c r="M2468" s="8" t="n">
        <v>0.119999997</v>
      </c>
      <c r="N2468" s="7" t="n">
        <v>118.9700012</v>
      </c>
      <c r="O2468" s="12" t="n">
        <v>1</v>
      </c>
    </row>
    <row r="2469" customFormat="false" ht="15" hidden="false" customHeight="true" outlineLevel="0" collapsed="false">
      <c r="A2469" s="6" t="n">
        <v>7547</v>
      </c>
      <c r="B2469" s="6" t="s">
        <v>26</v>
      </c>
      <c r="C2469" s="6" t="s">
        <v>20</v>
      </c>
      <c r="D2469" s="6" t="s">
        <v>50</v>
      </c>
      <c r="E2469" s="6" t="s">
        <v>51</v>
      </c>
      <c r="F2469" s="6" t="s">
        <v>58</v>
      </c>
      <c r="G2469" s="6" t="s">
        <v>34</v>
      </c>
      <c r="H2469" s="6" t="n">
        <v>1</v>
      </c>
      <c r="I2469" s="7" t="n">
        <v>49.97999954</v>
      </c>
      <c r="J2469" s="6" t="n">
        <v>5</v>
      </c>
      <c r="K2469" s="7" t="n">
        <v>249.8999939</v>
      </c>
      <c r="L2469" s="7" t="n">
        <v>17.48999977</v>
      </c>
      <c r="M2469" s="8" t="n">
        <v>0.07</v>
      </c>
      <c r="N2469" s="7" t="n">
        <v>46.47999954</v>
      </c>
      <c r="O2469" s="12" t="n">
        <v>1</v>
      </c>
    </row>
    <row r="2470" customFormat="false" ht="15" hidden="false" customHeight="true" outlineLevel="0" collapsed="false">
      <c r="A2470" s="6" t="n">
        <v>39806</v>
      </c>
      <c r="B2470" s="6" t="s">
        <v>46</v>
      </c>
      <c r="C2470" s="6" t="s">
        <v>37</v>
      </c>
      <c r="D2470" s="6" t="s">
        <v>31</v>
      </c>
      <c r="E2470" s="6" t="s">
        <v>62</v>
      </c>
      <c r="F2470" s="6" t="s">
        <v>23</v>
      </c>
      <c r="G2470" s="6" t="s">
        <v>34</v>
      </c>
      <c r="H2470" s="6" t="n">
        <v>2</v>
      </c>
      <c r="I2470" s="7" t="n">
        <v>129.9900055</v>
      </c>
      <c r="J2470" s="6" t="n">
        <v>1</v>
      </c>
      <c r="K2470" s="7" t="n">
        <v>129.9900055</v>
      </c>
      <c r="L2470" s="7" t="n">
        <v>20.79999924</v>
      </c>
      <c r="M2470" s="8" t="n">
        <v>0.159999996</v>
      </c>
      <c r="N2470" s="7" t="n">
        <v>39.63999939</v>
      </c>
      <c r="O2470" s="9" t="n">
        <v>0</v>
      </c>
    </row>
    <row r="2471" customFormat="false" ht="15" hidden="false" customHeight="true" outlineLevel="0" collapsed="false">
      <c r="A2471" s="6" t="n">
        <v>40512</v>
      </c>
      <c r="B2471" s="6" t="s">
        <v>19</v>
      </c>
      <c r="C2471" s="6" t="s">
        <v>20</v>
      </c>
      <c r="D2471" s="6" t="s">
        <v>31</v>
      </c>
      <c r="E2471" s="6" t="s">
        <v>56</v>
      </c>
      <c r="F2471" s="6" t="s">
        <v>80</v>
      </c>
      <c r="G2471" s="6" t="s">
        <v>34</v>
      </c>
      <c r="H2471" s="6" t="n">
        <v>4</v>
      </c>
      <c r="I2471" s="7" t="n">
        <v>24.98999977</v>
      </c>
      <c r="J2471" s="6" t="n">
        <v>5</v>
      </c>
      <c r="K2471" s="7" t="n">
        <v>124.9499969</v>
      </c>
      <c r="L2471" s="7" t="n">
        <v>6.25</v>
      </c>
      <c r="M2471" s="8" t="n">
        <v>0.050000001</v>
      </c>
      <c r="N2471" s="7" t="n">
        <v>40.11999893</v>
      </c>
      <c r="O2471" s="9" t="n">
        <v>0</v>
      </c>
    </row>
    <row r="2472" customFormat="false" ht="15" hidden="false" customHeight="true" outlineLevel="0" collapsed="false">
      <c r="A2472" s="6" t="n">
        <v>60065</v>
      </c>
      <c r="B2472" s="6" t="s">
        <v>46</v>
      </c>
      <c r="C2472" s="6" t="s">
        <v>20</v>
      </c>
      <c r="D2472" s="6" t="s">
        <v>50</v>
      </c>
      <c r="E2472" s="6" t="s">
        <v>51</v>
      </c>
      <c r="F2472" s="6" t="s">
        <v>23</v>
      </c>
      <c r="G2472" s="6" t="s">
        <v>34</v>
      </c>
      <c r="H2472" s="6" t="n">
        <v>2</v>
      </c>
      <c r="I2472" s="7" t="n">
        <v>129.9900055</v>
      </c>
      <c r="J2472" s="6" t="n">
        <v>1</v>
      </c>
      <c r="K2472" s="7" t="n">
        <v>129.9900055</v>
      </c>
      <c r="L2472" s="7" t="n">
        <v>32.5</v>
      </c>
      <c r="M2472" s="8" t="n">
        <v>0.25</v>
      </c>
      <c r="N2472" s="7" t="n">
        <v>32.16999817</v>
      </c>
      <c r="O2472" s="12" t="n">
        <v>1</v>
      </c>
    </row>
    <row r="2473" customFormat="false" ht="15" hidden="false" customHeight="true" outlineLevel="0" collapsed="false">
      <c r="A2473" s="6" t="n">
        <v>11321</v>
      </c>
      <c r="B2473" s="6" t="s">
        <v>46</v>
      </c>
      <c r="C2473" s="6" t="s">
        <v>49</v>
      </c>
      <c r="D2473" s="6" t="s">
        <v>21</v>
      </c>
      <c r="E2473" s="6" t="s">
        <v>65</v>
      </c>
      <c r="F2473" s="6" t="s">
        <v>74</v>
      </c>
      <c r="G2473" s="6" t="s">
        <v>24</v>
      </c>
      <c r="H2473" s="6" t="n">
        <v>2</v>
      </c>
      <c r="I2473" s="7" t="n">
        <v>44.99000168</v>
      </c>
      <c r="J2473" s="6" t="n">
        <v>1</v>
      </c>
      <c r="K2473" s="7" t="n">
        <v>44.99000168</v>
      </c>
      <c r="L2473" s="7" t="n">
        <v>2.470000029</v>
      </c>
      <c r="M2473" s="8" t="n">
        <v>0.059999999</v>
      </c>
      <c r="N2473" s="7" t="n">
        <v>21.26000023</v>
      </c>
      <c r="O2473" s="9" t="n">
        <v>0</v>
      </c>
    </row>
    <row r="2474" customFormat="false" ht="15" hidden="false" customHeight="true" outlineLevel="0" collapsed="false">
      <c r="A2474" s="6" t="n">
        <v>8023</v>
      </c>
      <c r="B2474" s="6" t="s">
        <v>19</v>
      </c>
      <c r="C2474" s="6" t="s">
        <v>37</v>
      </c>
      <c r="D2474" s="6" t="s">
        <v>50</v>
      </c>
      <c r="E2474" s="6" t="s">
        <v>72</v>
      </c>
      <c r="F2474" s="6" t="s">
        <v>29</v>
      </c>
      <c r="G2474" s="6" t="s">
        <v>44</v>
      </c>
      <c r="H2474" s="6" t="n">
        <v>4</v>
      </c>
      <c r="I2474" s="7" t="n">
        <v>99.98999786</v>
      </c>
      <c r="J2474" s="6" t="n">
        <v>1</v>
      </c>
      <c r="K2474" s="7" t="n">
        <v>99.98999786</v>
      </c>
      <c r="L2474" s="7" t="n">
        <v>0</v>
      </c>
      <c r="M2474" s="8" t="n">
        <v>0</v>
      </c>
      <c r="N2474" s="7" t="n">
        <v>50</v>
      </c>
      <c r="O2474" s="9" t="n">
        <v>0</v>
      </c>
    </row>
    <row r="2475" customFormat="false" ht="15" hidden="false" customHeight="true" outlineLevel="0" collapsed="false">
      <c r="A2475" s="6" t="n">
        <v>5633</v>
      </c>
      <c r="B2475" s="6" t="s">
        <v>46</v>
      </c>
      <c r="C2475" s="6" t="s">
        <v>49</v>
      </c>
      <c r="D2475" s="6" t="s">
        <v>50</v>
      </c>
      <c r="E2475" s="6" t="s">
        <v>51</v>
      </c>
      <c r="F2475" s="6" t="s">
        <v>40</v>
      </c>
      <c r="G2475" s="6" t="s">
        <v>44</v>
      </c>
      <c r="H2475" s="6" t="n">
        <v>2</v>
      </c>
      <c r="I2475" s="7" t="n">
        <v>399.980011</v>
      </c>
      <c r="J2475" s="6" t="n">
        <v>1</v>
      </c>
      <c r="K2475" s="7" t="n">
        <v>399.980011</v>
      </c>
      <c r="L2475" s="7" t="n">
        <v>16</v>
      </c>
      <c r="M2475" s="8" t="n">
        <v>0.039999999</v>
      </c>
      <c r="N2475" s="7" t="n">
        <v>-24.19000053</v>
      </c>
      <c r="O2475" s="12" t="n">
        <v>1</v>
      </c>
    </row>
    <row r="2476" customFormat="false" ht="15" hidden="false" customHeight="true" outlineLevel="0" collapsed="false">
      <c r="A2476" s="6" t="n">
        <v>34574</v>
      </c>
      <c r="B2476" s="6" t="s">
        <v>19</v>
      </c>
      <c r="C2476" s="6" t="s">
        <v>37</v>
      </c>
      <c r="D2476" s="6" t="s">
        <v>31</v>
      </c>
      <c r="E2476" s="6" t="s">
        <v>86</v>
      </c>
      <c r="F2476" s="6" t="s">
        <v>33</v>
      </c>
      <c r="G2476" s="6" t="s">
        <v>34</v>
      </c>
      <c r="H2476" s="6" t="n">
        <v>4</v>
      </c>
      <c r="I2476" s="7" t="n">
        <v>59.99000168</v>
      </c>
      <c r="J2476" s="6" t="n">
        <v>5</v>
      </c>
      <c r="K2476" s="7" t="n">
        <v>299.9500122</v>
      </c>
      <c r="L2476" s="7" t="n">
        <v>12</v>
      </c>
      <c r="M2476" s="8" t="n">
        <v>0.039999999</v>
      </c>
      <c r="N2476" s="7" t="n">
        <v>83.51000214</v>
      </c>
      <c r="O2476" s="12" t="n">
        <v>1</v>
      </c>
    </row>
    <row r="2477" customFormat="false" ht="15" hidden="false" customHeight="true" outlineLevel="0" collapsed="false">
      <c r="A2477" s="6" t="n">
        <v>51427</v>
      </c>
      <c r="B2477" s="6" t="s">
        <v>19</v>
      </c>
      <c r="C2477" s="6" t="s">
        <v>49</v>
      </c>
      <c r="D2477" s="6" t="s">
        <v>50</v>
      </c>
      <c r="E2477" s="6" t="s">
        <v>63</v>
      </c>
      <c r="F2477" s="6" t="s">
        <v>58</v>
      </c>
      <c r="G2477" s="6" t="s">
        <v>34</v>
      </c>
      <c r="H2477" s="6" t="n">
        <v>4</v>
      </c>
      <c r="I2477" s="7" t="n">
        <v>49.97999954</v>
      </c>
      <c r="J2477" s="6" t="n">
        <v>2</v>
      </c>
      <c r="K2477" s="7" t="n">
        <v>99.95999908</v>
      </c>
      <c r="L2477" s="7" t="n">
        <v>12.98999977</v>
      </c>
      <c r="M2477" s="8" t="n">
        <v>0.129999995</v>
      </c>
      <c r="N2477" s="7" t="n">
        <v>-31.92000008</v>
      </c>
      <c r="O2477" s="9" t="n">
        <v>0</v>
      </c>
    </row>
    <row r="2478" customFormat="false" ht="15" hidden="false" customHeight="true" outlineLevel="0" collapsed="false">
      <c r="A2478" s="6" t="n">
        <v>13101</v>
      </c>
      <c r="B2478" s="6" t="s">
        <v>26</v>
      </c>
      <c r="C2478" s="6" t="s">
        <v>37</v>
      </c>
      <c r="D2478" s="6" t="s">
        <v>21</v>
      </c>
      <c r="E2478" s="6" t="s">
        <v>65</v>
      </c>
      <c r="F2478" s="6" t="s">
        <v>57</v>
      </c>
      <c r="G2478" s="6" t="s">
        <v>34</v>
      </c>
      <c r="H2478" s="6" t="n">
        <v>1</v>
      </c>
      <c r="I2478" s="7" t="n">
        <v>50</v>
      </c>
      <c r="J2478" s="6" t="n">
        <v>3</v>
      </c>
      <c r="K2478" s="7" t="n">
        <v>150</v>
      </c>
      <c r="L2478" s="7" t="n">
        <v>7.5</v>
      </c>
      <c r="M2478" s="8" t="n">
        <v>0.050000001</v>
      </c>
      <c r="N2478" s="7" t="n">
        <v>55.58000183</v>
      </c>
      <c r="O2478" s="12" t="n">
        <v>1</v>
      </c>
    </row>
    <row r="2479" customFormat="false" ht="15" hidden="false" customHeight="true" outlineLevel="0" collapsed="false">
      <c r="A2479" s="6" t="n">
        <v>44878</v>
      </c>
      <c r="B2479" s="6" t="s">
        <v>19</v>
      </c>
      <c r="C2479" s="6" t="s">
        <v>20</v>
      </c>
      <c r="D2479" s="6" t="s">
        <v>27</v>
      </c>
      <c r="E2479" s="6" t="s">
        <v>79</v>
      </c>
      <c r="F2479" s="6" t="s">
        <v>71</v>
      </c>
      <c r="G2479" s="6" t="s">
        <v>44</v>
      </c>
      <c r="H2479" s="6" t="n">
        <v>4</v>
      </c>
      <c r="I2479" s="7" t="n">
        <v>199.9900055</v>
      </c>
      <c r="J2479" s="6" t="n">
        <v>1</v>
      </c>
      <c r="K2479" s="7" t="n">
        <v>199.9900055</v>
      </c>
      <c r="L2479" s="7" t="n">
        <v>36</v>
      </c>
      <c r="M2479" s="8" t="n">
        <v>0.180000007</v>
      </c>
      <c r="N2479" s="7" t="n">
        <v>20.5</v>
      </c>
      <c r="O2479" s="9" t="n">
        <v>0</v>
      </c>
    </row>
    <row r="2480" customFormat="false" ht="15" hidden="false" customHeight="true" outlineLevel="0" collapsed="false">
      <c r="A2480" s="6" t="n">
        <v>22658</v>
      </c>
      <c r="B2480" s="6" t="s">
        <v>19</v>
      </c>
      <c r="C2480" s="6" t="s">
        <v>37</v>
      </c>
      <c r="D2480" s="6" t="s">
        <v>27</v>
      </c>
      <c r="E2480" s="6" t="s">
        <v>69</v>
      </c>
      <c r="F2480" s="6" t="s">
        <v>33</v>
      </c>
      <c r="G2480" s="6" t="s">
        <v>34</v>
      </c>
      <c r="H2480" s="6" t="n">
        <v>4</v>
      </c>
      <c r="I2480" s="7" t="n">
        <v>59.99000168</v>
      </c>
      <c r="J2480" s="6" t="n">
        <v>2</v>
      </c>
      <c r="K2480" s="7" t="n">
        <v>119.9800034</v>
      </c>
      <c r="L2480" s="7" t="n">
        <v>4.800000191</v>
      </c>
      <c r="M2480" s="8" t="n">
        <v>0.039999999</v>
      </c>
      <c r="N2480" s="7" t="n">
        <v>14.39999962</v>
      </c>
      <c r="O2480" s="9" t="n">
        <v>0</v>
      </c>
    </row>
    <row r="2481" customFormat="false" ht="15" hidden="false" customHeight="true" outlineLevel="0" collapsed="false">
      <c r="A2481" s="6" t="n">
        <v>62740</v>
      </c>
      <c r="B2481" s="6" t="s">
        <v>19</v>
      </c>
      <c r="C2481" s="6" t="s">
        <v>37</v>
      </c>
      <c r="D2481" s="6" t="s">
        <v>21</v>
      </c>
      <c r="E2481" s="6" t="s">
        <v>65</v>
      </c>
      <c r="F2481" s="6" t="s">
        <v>23</v>
      </c>
      <c r="G2481" s="6" t="s">
        <v>34</v>
      </c>
      <c r="H2481" s="6" t="n">
        <v>4</v>
      </c>
      <c r="I2481" s="7" t="n">
        <v>129.9900055</v>
      </c>
      <c r="J2481" s="6" t="n">
        <v>1</v>
      </c>
      <c r="K2481" s="7" t="n">
        <v>129.9900055</v>
      </c>
      <c r="L2481" s="7" t="n">
        <v>6.5</v>
      </c>
      <c r="M2481" s="8" t="n">
        <v>0.050000001</v>
      </c>
      <c r="N2481" s="7" t="n">
        <v>40.13000107</v>
      </c>
      <c r="O2481" s="12" t="n">
        <v>1</v>
      </c>
    </row>
    <row r="2482" customFormat="false" ht="15" hidden="false" customHeight="true" outlineLevel="0" collapsed="false">
      <c r="A2482" s="6" t="n">
        <v>40266</v>
      </c>
      <c r="B2482" s="6" t="s">
        <v>19</v>
      </c>
      <c r="C2482" s="6" t="s">
        <v>37</v>
      </c>
      <c r="D2482" s="6" t="s">
        <v>31</v>
      </c>
      <c r="E2482" s="6" t="s">
        <v>32</v>
      </c>
      <c r="F2482" s="6" t="s">
        <v>58</v>
      </c>
      <c r="G2482" s="6" t="s">
        <v>34</v>
      </c>
      <c r="H2482" s="6" t="n">
        <v>4</v>
      </c>
      <c r="I2482" s="7" t="n">
        <v>49.97999954</v>
      </c>
      <c r="J2482" s="6" t="n">
        <v>3</v>
      </c>
      <c r="K2482" s="7" t="n">
        <v>149.9400024</v>
      </c>
      <c r="L2482" s="7" t="n">
        <v>19.48999977</v>
      </c>
      <c r="M2482" s="8" t="n">
        <v>0.129999995</v>
      </c>
      <c r="N2482" s="7" t="n">
        <v>11.47999954</v>
      </c>
      <c r="O2482" s="9" t="n">
        <v>0</v>
      </c>
    </row>
    <row r="2483" customFormat="false" ht="15" hidden="false" customHeight="true" outlineLevel="0" collapsed="false">
      <c r="A2483" s="6" t="n">
        <v>47858</v>
      </c>
      <c r="B2483" s="6" t="s">
        <v>46</v>
      </c>
      <c r="C2483" s="6" t="s">
        <v>37</v>
      </c>
      <c r="D2483" s="6" t="s">
        <v>27</v>
      </c>
      <c r="E2483" s="6" t="s">
        <v>69</v>
      </c>
      <c r="F2483" s="6" t="s">
        <v>80</v>
      </c>
      <c r="G2483" s="6" t="s">
        <v>34</v>
      </c>
      <c r="H2483" s="6" t="n">
        <v>2</v>
      </c>
      <c r="I2483" s="7" t="n">
        <v>24.98999977</v>
      </c>
      <c r="J2483" s="6" t="n">
        <v>1</v>
      </c>
      <c r="K2483" s="7" t="n">
        <v>24.98999977</v>
      </c>
      <c r="L2483" s="7" t="n">
        <v>1.75</v>
      </c>
      <c r="M2483" s="8" t="n">
        <v>0.07</v>
      </c>
      <c r="N2483" s="7" t="n">
        <v>1.559999943</v>
      </c>
      <c r="O2483" s="12" t="n">
        <v>1</v>
      </c>
    </row>
    <row r="2484" customFormat="false" ht="15" hidden="false" customHeight="true" outlineLevel="0" collapsed="false">
      <c r="A2484" s="6" t="n">
        <v>67168</v>
      </c>
      <c r="B2484" s="6" t="s">
        <v>19</v>
      </c>
      <c r="C2484" s="6" t="s">
        <v>20</v>
      </c>
      <c r="D2484" s="6" t="s">
        <v>21</v>
      </c>
      <c r="E2484" s="6" t="s">
        <v>65</v>
      </c>
      <c r="F2484" s="6" t="s">
        <v>57</v>
      </c>
      <c r="G2484" s="6" t="s">
        <v>34</v>
      </c>
      <c r="H2484" s="6" t="n">
        <v>4</v>
      </c>
      <c r="I2484" s="7" t="n">
        <v>50</v>
      </c>
      <c r="J2484" s="6" t="n">
        <v>3</v>
      </c>
      <c r="K2484" s="7" t="n">
        <v>150</v>
      </c>
      <c r="L2484" s="7" t="n">
        <v>7.5</v>
      </c>
      <c r="M2484" s="8" t="n">
        <v>0.050000001</v>
      </c>
      <c r="N2484" s="7" t="n">
        <v>69.83000183</v>
      </c>
      <c r="O2484" s="9" t="n">
        <v>0</v>
      </c>
    </row>
    <row r="2485" customFormat="false" ht="15" hidden="false" customHeight="true" outlineLevel="0" collapsed="false">
      <c r="A2485" s="6" t="n">
        <v>55151</v>
      </c>
      <c r="B2485" s="6" t="s">
        <v>46</v>
      </c>
      <c r="C2485" s="6" t="s">
        <v>37</v>
      </c>
      <c r="D2485" s="6" t="s">
        <v>50</v>
      </c>
      <c r="E2485" s="6" t="s">
        <v>63</v>
      </c>
      <c r="F2485" s="6" t="s">
        <v>68</v>
      </c>
      <c r="G2485" s="6" t="s">
        <v>34</v>
      </c>
      <c r="H2485" s="6" t="n">
        <v>2</v>
      </c>
      <c r="I2485" s="7" t="n">
        <v>24.98999977</v>
      </c>
      <c r="J2485" s="6" t="n">
        <v>1</v>
      </c>
      <c r="K2485" s="7" t="n">
        <v>24.98999977</v>
      </c>
      <c r="L2485" s="7" t="n">
        <v>6.25</v>
      </c>
      <c r="M2485" s="8" t="n">
        <v>0.25</v>
      </c>
      <c r="N2485" s="7" t="n">
        <v>6.090000153</v>
      </c>
      <c r="O2485" s="9" t="n">
        <v>0</v>
      </c>
    </row>
    <row r="2486" customFormat="false" ht="15" hidden="false" customHeight="true" outlineLevel="0" collapsed="false">
      <c r="A2486" s="6" t="n">
        <v>8012</v>
      </c>
      <c r="B2486" s="6" t="s">
        <v>46</v>
      </c>
      <c r="C2486" s="6" t="s">
        <v>37</v>
      </c>
      <c r="D2486" s="6" t="s">
        <v>50</v>
      </c>
      <c r="E2486" s="6" t="s">
        <v>51</v>
      </c>
      <c r="F2486" s="6" t="s">
        <v>75</v>
      </c>
      <c r="G2486" s="6" t="s">
        <v>44</v>
      </c>
      <c r="H2486" s="6" t="n">
        <v>2</v>
      </c>
      <c r="I2486" s="7" t="n">
        <v>299.980011</v>
      </c>
      <c r="J2486" s="6" t="n">
        <v>1</v>
      </c>
      <c r="K2486" s="7" t="n">
        <v>299.980011</v>
      </c>
      <c r="L2486" s="7" t="n">
        <v>21</v>
      </c>
      <c r="M2486" s="8" t="n">
        <v>0.07</v>
      </c>
      <c r="N2486" s="7" t="n">
        <v>76.72000122</v>
      </c>
      <c r="O2486" s="12" t="n">
        <v>1</v>
      </c>
    </row>
    <row r="2487" customFormat="false" ht="15" hidden="false" customHeight="true" outlineLevel="0" collapsed="false">
      <c r="A2487" s="6" t="n">
        <v>21944</v>
      </c>
      <c r="B2487" s="6" t="s">
        <v>36</v>
      </c>
      <c r="C2487" s="6" t="s">
        <v>49</v>
      </c>
      <c r="D2487" s="6" t="s">
        <v>27</v>
      </c>
      <c r="E2487" s="6" t="s">
        <v>42</v>
      </c>
      <c r="F2487" s="6" t="s">
        <v>58</v>
      </c>
      <c r="G2487" s="6" t="s">
        <v>34</v>
      </c>
      <c r="H2487" s="6" t="n">
        <v>0</v>
      </c>
      <c r="I2487" s="7" t="n">
        <v>49.97999954</v>
      </c>
      <c r="J2487" s="6" t="n">
        <v>5</v>
      </c>
      <c r="K2487" s="7" t="n">
        <v>249.8999939</v>
      </c>
      <c r="L2487" s="7" t="n">
        <v>22.48999977</v>
      </c>
      <c r="M2487" s="8" t="n">
        <v>0.090000004</v>
      </c>
      <c r="N2487" s="7" t="n">
        <v>-52.99000168</v>
      </c>
      <c r="O2487" s="9" t="n">
        <v>0</v>
      </c>
    </row>
    <row r="2488" customFormat="false" ht="15" hidden="false" customHeight="true" outlineLevel="0" collapsed="false">
      <c r="A2488" s="6" t="n">
        <v>15594</v>
      </c>
      <c r="B2488" s="6" t="s">
        <v>26</v>
      </c>
      <c r="C2488" s="6" t="s">
        <v>20</v>
      </c>
      <c r="D2488" s="6" t="s">
        <v>21</v>
      </c>
      <c r="E2488" s="6" t="s">
        <v>64</v>
      </c>
      <c r="F2488" s="6" t="s">
        <v>40</v>
      </c>
      <c r="G2488" s="6" t="s">
        <v>34</v>
      </c>
      <c r="H2488" s="6" t="n">
        <v>1</v>
      </c>
      <c r="I2488" s="7" t="n">
        <v>399.980011</v>
      </c>
      <c r="J2488" s="6" t="n">
        <v>1</v>
      </c>
      <c r="K2488" s="7" t="n">
        <v>399.980011</v>
      </c>
      <c r="L2488" s="7" t="n">
        <v>72</v>
      </c>
      <c r="M2488" s="8" t="n">
        <v>0.180000007</v>
      </c>
      <c r="N2488" s="7" t="n">
        <v>-8.199999809</v>
      </c>
      <c r="O2488" s="12" t="n">
        <v>1</v>
      </c>
    </row>
    <row r="2489" customFormat="false" ht="15" hidden="false" customHeight="true" outlineLevel="0" collapsed="false">
      <c r="A2489" s="6" t="n">
        <v>4473</v>
      </c>
      <c r="B2489" s="6" t="s">
        <v>19</v>
      </c>
      <c r="C2489" s="6" t="s">
        <v>20</v>
      </c>
      <c r="D2489" s="6" t="s">
        <v>50</v>
      </c>
      <c r="E2489" s="6" t="s">
        <v>51</v>
      </c>
      <c r="F2489" s="6" t="s">
        <v>73</v>
      </c>
      <c r="G2489" s="6" t="s">
        <v>44</v>
      </c>
      <c r="H2489" s="6" t="n">
        <v>4</v>
      </c>
      <c r="I2489" s="7" t="n">
        <v>39.99000168</v>
      </c>
      <c r="J2489" s="6" t="n">
        <v>4</v>
      </c>
      <c r="K2489" s="7" t="n">
        <v>159.9600067</v>
      </c>
      <c r="L2489" s="7" t="n">
        <v>28.79000092</v>
      </c>
      <c r="M2489" s="8" t="n">
        <v>0.180000007</v>
      </c>
      <c r="N2489" s="7" t="n">
        <v>62.95999908</v>
      </c>
      <c r="O2489" s="9" t="n">
        <v>0</v>
      </c>
    </row>
    <row r="2490" customFormat="false" ht="15" hidden="false" customHeight="true" outlineLevel="0" collapsed="false">
      <c r="A2490" s="6" t="n">
        <v>18073</v>
      </c>
      <c r="B2490" s="6" t="s">
        <v>26</v>
      </c>
      <c r="C2490" s="6" t="s">
        <v>49</v>
      </c>
      <c r="D2490" s="6" t="s">
        <v>21</v>
      </c>
      <c r="E2490" s="6" t="s">
        <v>64</v>
      </c>
      <c r="F2490" s="6" t="s">
        <v>58</v>
      </c>
      <c r="G2490" s="6" t="s">
        <v>44</v>
      </c>
      <c r="H2490" s="6" t="n">
        <v>1</v>
      </c>
      <c r="I2490" s="7" t="n">
        <v>49.97999954</v>
      </c>
      <c r="J2490" s="6" t="n">
        <v>4</v>
      </c>
      <c r="K2490" s="7" t="n">
        <v>199.9199982</v>
      </c>
      <c r="L2490" s="7" t="n">
        <v>8</v>
      </c>
      <c r="M2490" s="8" t="n">
        <v>0.039999999</v>
      </c>
      <c r="N2490" s="7" t="n">
        <v>-44.72000122</v>
      </c>
      <c r="O2490" s="12" t="n">
        <v>1</v>
      </c>
    </row>
    <row r="2491" customFormat="false" ht="15" hidden="false" customHeight="true" outlineLevel="0" collapsed="false">
      <c r="A2491" s="6" t="n">
        <v>62947</v>
      </c>
      <c r="B2491" s="6" t="s">
        <v>26</v>
      </c>
      <c r="C2491" s="6" t="s">
        <v>20</v>
      </c>
      <c r="D2491" s="6" t="s">
        <v>21</v>
      </c>
      <c r="E2491" s="6" t="s">
        <v>65</v>
      </c>
      <c r="F2491" s="6" t="s">
        <v>108</v>
      </c>
      <c r="G2491" s="6" t="s">
        <v>47</v>
      </c>
      <c r="H2491" s="6" t="n">
        <v>1</v>
      </c>
      <c r="I2491" s="7" t="n">
        <v>119.9899979</v>
      </c>
      <c r="J2491" s="6" t="n">
        <v>1</v>
      </c>
      <c r="K2491" s="7" t="n">
        <v>119.9899979</v>
      </c>
      <c r="L2491" s="7" t="n">
        <v>4.800000191</v>
      </c>
      <c r="M2491" s="8" t="n">
        <v>0.039999999</v>
      </c>
      <c r="N2491" s="7" t="n">
        <v>26.48999977</v>
      </c>
      <c r="O2491" s="12" t="n">
        <v>1</v>
      </c>
    </row>
    <row r="2492" customFormat="false" ht="15" hidden="false" customHeight="true" outlineLevel="0" collapsed="false">
      <c r="A2492" s="6" t="n">
        <v>13752</v>
      </c>
      <c r="B2492" s="6" t="s">
        <v>19</v>
      </c>
      <c r="C2492" s="6" t="s">
        <v>49</v>
      </c>
      <c r="D2492" s="6" t="s">
        <v>21</v>
      </c>
      <c r="E2492" s="6" t="s">
        <v>65</v>
      </c>
      <c r="F2492" s="6" t="s">
        <v>58</v>
      </c>
      <c r="G2492" s="6" t="s">
        <v>44</v>
      </c>
      <c r="H2492" s="6" t="n">
        <v>4</v>
      </c>
      <c r="I2492" s="7" t="n">
        <v>49.97999954</v>
      </c>
      <c r="J2492" s="6" t="n">
        <v>1</v>
      </c>
      <c r="K2492" s="7" t="n">
        <v>49.97999954</v>
      </c>
      <c r="L2492" s="7" t="n">
        <v>8</v>
      </c>
      <c r="M2492" s="8" t="n">
        <v>0.159999996</v>
      </c>
      <c r="N2492" s="7" t="n">
        <v>8.399999619</v>
      </c>
      <c r="O2492" s="9" t="n">
        <v>0</v>
      </c>
    </row>
    <row r="2493" customFormat="false" ht="15" hidden="false" customHeight="true" outlineLevel="0" collapsed="false">
      <c r="A2493" s="6" t="n">
        <v>73873</v>
      </c>
      <c r="B2493" s="6" t="s">
        <v>19</v>
      </c>
      <c r="C2493" s="6" t="s">
        <v>49</v>
      </c>
      <c r="D2493" s="6" t="s">
        <v>27</v>
      </c>
      <c r="E2493" s="6" t="s">
        <v>28</v>
      </c>
      <c r="F2493" s="6" t="s">
        <v>96</v>
      </c>
      <c r="G2493" s="6" t="s">
        <v>24</v>
      </c>
      <c r="H2493" s="6" t="n">
        <v>4</v>
      </c>
      <c r="I2493" s="7" t="n">
        <v>215.8200073</v>
      </c>
      <c r="J2493" s="6" t="n">
        <v>1</v>
      </c>
      <c r="K2493" s="7" t="n">
        <v>215.8200073</v>
      </c>
      <c r="L2493" s="7" t="n">
        <v>21.57999992</v>
      </c>
      <c r="M2493" s="8" t="n">
        <v>0.100000001</v>
      </c>
      <c r="N2493" s="7" t="n">
        <v>93.23000336</v>
      </c>
      <c r="O2493" s="9" t="n">
        <v>0</v>
      </c>
    </row>
    <row r="2494" customFormat="false" ht="15" hidden="false" customHeight="true" outlineLevel="0" collapsed="false">
      <c r="A2494" s="6" t="n">
        <v>28025</v>
      </c>
      <c r="B2494" s="6" t="s">
        <v>19</v>
      </c>
      <c r="C2494" s="6" t="s">
        <v>37</v>
      </c>
      <c r="D2494" s="6" t="s">
        <v>27</v>
      </c>
      <c r="E2494" s="6" t="s">
        <v>69</v>
      </c>
      <c r="F2494" s="6" t="s">
        <v>75</v>
      </c>
      <c r="G2494" s="6" t="s">
        <v>34</v>
      </c>
      <c r="H2494" s="6" t="n">
        <v>4</v>
      </c>
      <c r="I2494" s="7" t="n">
        <v>299.980011</v>
      </c>
      <c r="J2494" s="6" t="n">
        <v>1</v>
      </c>
      <c r="K2494" s="7" t="n">
        <v>299.980011</v>
      </c>
      <c r="L2494" s="7" t="n">
        <v>9</v>
      </c>
      <c r="M2494" s="8" t="n">
        <v>0.029999999</v>
      </c>
      <c r="N2494" s="7" t="n">
        <v>-63.13999939</v>
      </c>
      <c r="O2494" s="12" t="n">
        <v>1</v>
      </c>
    </row>
    <row r="2495" customFormat="false" ht="15" hidden="false" customHeight="true" outlineLevel="0" collapsed="false">
      <c r="A2495" s="6" t="n">
        <v>17054</v>
      </c>
      <c r="B2495" s="6" t="s">
        <v>46</v>
      </c>
      <c r="C2495" s="6" t="s">
        <v>20</v>
      </c>
      <c r="D2495" s="6" t="s">
        <v>21</v>
      </c>
      <c r="E2495" s="6" t="s">
        <v>64</v>
      </c>
      <c r="F2495" s="6" t="s">
        <v>33</v>
      </c>
      <c r="G2495" s="6" t="s">
        <v>44</v>
      </c>
      <c r="H2495" s="6" t="n">
        <v>2</v>
      </c>
      <c r="I2495" s="7" t="n">
        <v>59.99000168</v>
      </c>
      <c r="J2495" s="6" t="n">
        <v>1</v>
      </c>
      <c r="K2495" s="7" t="n">
        <v>59.99000168</v>
      </c>
      <c r="L2495" s="7" t="n">
        <v>1.200000048</v>
      </c>
      <c r="M2495" s="8" t="n">
        <v>0.02</v>
      </c>
      <c r="N2495" s="7" t="n">
        <v>21.15999985</v>
      </c>
      <c r="O2495" s="12" t="n">
        <v>1</v>
      </c>
    </row>
    <row r="2496" customFormat="false" ht="15" hidden="false" customHeight="true" outlineLevel="0" collapsed="false">
      <c r="A2496" s="6" t="n">
        <v>28070</v>
      </c>
      <c r="B2496" s="6" t="s">
        <v>46</v>
      </c>
      <c r="C2496" s="6" t="s">
        <v>20</v>
      </c>
      <c r="D2496" s="6" t="s">
        <v>27</v>
      </c>
      <c r="E2496" s="6" t="s">
        <v>54</v>
      </c>
      <c r="F2496" s="6" t="s">
        <v>23</v>
      </c>
      <c r="G2496" s="6" t="s">
        <v>34</v>
      </c>
      <c r="H2496" s="6" t="n">
        <v>2</v>
      </c>
      <c r="I2496" s="7" t="n">
        <v>129.9900055</v>
      </c>
      <c r="J2496" s="6" t="n">
        <v>1</v>
      </c>
      <c r="K2496" s="7" t="n">
        <v>129.9900055</v>
      </c>
      <c r="L2496" s="7" t="n">
        <v>20.79999924</v>
      </c>
      <c r="M2496" s="8" t="n">
        <v>0.159999996</v>
      </c>
      <c r="N2496" s="7" t="n">
        <v>28.38999939</v>
      </c>
      <c r="O2496" s="12" t="n">
        <v>1</v>
      </c>
    </row>
    <row r="2497" customFormat="false" ht="15" hidden="false" customHeight="true" outlineLevel="0" collapsed="false">
      <c r="A2497" s="6" t="n">
        <v>57631</v>
      </c>
      <c r="B2497" s="6" t="s">
        <v>19</v>
      </c>
      <c r="C2497" s="6" t="s">
        <v>20</v>
      </c>
      <c r="D2497" s="6" t="s">
        <v>50</v>
      </c>
      <c r="E2497" s="6" t="s">
        <v>72</v>
      </c>
      <c r="F2497" s="6" t="s">
        <v>58</v>
      </c>
      <c r="G2497" s="6" t="s">
        <v>47</v>
      </c>
      <c r="H2497" s="6" t="n">
        <v>4</v>
      </c>
      <c r="I2497" s="7" t="n">
        <v>49.97999954</v>
      </c>
      <c r="J2497" s="6" t="n">
        <v>2</v>
      </c>
      <c r="K2497" s="7" t="n">
        <v>99.95999908</v>
      </c>
      <c r="L2497" s="7" t="n">
        <v>24.98999977</v>
      </c>
      <c r="M2497" s="8" t="n">
        <v>0.25</v>
      </c>
      <c r="N2497" s="7" t="n">
        <v>35.24000168</v>
      </c>
      <c r="O2497" s="9" t="n">
        <v>0</v>
      </c>
    </row>
    <row r="2498" customFormat="false" ht="15" hidden="false" customHeight="true" outlineLevel="0" collapsed="false">
      <c r="A2498" s="6" t="n">
        <v>51981</v>
      </c>
      <c r="B2498" s="6" t="s">
        <v>19</v>
      </c>
      <c r="C2498" s="6" t="s">
        <v>20</v>
      </c>
      <c r="D2498" s="6" t="s">
        <v>50</v>
      </c>
      <c r="E2498" s="6" t="s">
        <v>51</v>
      </c>
      <c r="F2498" s="6" t="s">
        <v>33</v>
      </c>
      <c r="G2498" s="6" t="s">
        <v>24</v>
      </c>
      <c r="H2498" s="6" t="n">
        <v>4</v>
      </c>
      <c r="I2498" s="7" t="n">
        <v>59.99000168</v>
      </c>
      <c r="J2498" s="6" t="n">
        <v>1</v>
      </c>
      <c r="K2498" s="7" t="n">
        <v>59.99000168</v>
      </c>
      <c r="L2498" s="7" t="n">
        <v>1.200000048</v>
      </c>
      <c r="M2498" s="8" t="n">
        <v>0.02</v>
      </c>
      <c r="N2498" s="7" t="n">
        <v>27.62999916</v>
      </c>
      <c r="O2498" s="9" t="n">
        <v>0</v>
      </c>
    </row>
    <row r="2499" customFormat="false" ht="15" hidden="false" customHeight="true" outlineLevel="0" collapsed="false">
      <c r="A2499" s="6" t="n">
        <v>63903</v>
      </c>
      <c r="B2499" s="6" t="s">
        <v>36</v>
      </c>
      <c r="C2499" s="6" t="s">
        <v>37</v>
      </c>
      <c r="D2499" s="6" t="s">
        <v>21</v>
      </c>
      <c r="E2499" s="6" t="s">
        <v>64</v>
      </c>
      <c r="F2499" s="6" t="s">
        <v>57</v>
      </c>
      <c r="G2499" s="6" t="s">
        <v>44</v>
      </c>
      <c r="H2499" s="6" t="n">
        <v>0</v>
      </c>
      <c r="I2499" s="7" t="n">
        <v>50</v>
      </c>
      <c r="J2499" s="6" t="n">
        <v>2</v>
      </c>
      <c r="K2499" s="7" t="n">
        <v>100</v>
      </c>
      <c r="L2499" s="7" t="n">
        <v>10</v>
      </c>
      <c r="M2499" s="8" t="n">
        <v>0.100000001</v>
      </c>
      <c r="N2499" s="7" t="n">
        <v>41.40000153</v>
      </c>
      <c r="O2499" s="12" t="n">
        <v>1</v>
      </c>
    </row>
    <row r="2500" customFormat="false" ht="15" hidden="false" customHeight="true" outlineLevel="0" collapsed="false">
      <c r="A2500" s="6" t="n">
        <v>59161</v>
      </c>
      <c r="B2500" s="6" t="s">
        <v>19</v>
      </c>
      <c r="C2500" s="6" t="s">
        <v>20</v>
      </c>
      <c r="D2500" s="6" t="s">
        <v>50</v>
      </c>
      <c r="E2500" s="6" t="s">
        <v>51</v>
      </c>
      <c r="F2500" s="6" t="s">
        <v>57</v>
      </c>
      <c r="G2500" s="6" t="s">
        <v>24</v>
      </c>
      <c r="H2500" s="6" t="n">
        <v>4</v>
      </c>
      <c r="I2500" s="7" t="n">
        <v>50</v>
      </c>
      <c r="J2500" s="6" t="n">
        <v>3</v>
      </c>
      <c r="K2500" s="7" t="n">
        <v>150</v>
      </c>
      <c r="L2500" s="7" t="n">
        <v>27</v>
      </c>
      <c r="M2500" s="8" t="n">
        <v>0.180000007</v>
      </c>
      <c r="N2500" s="7" t="n">
        <v>57.81000137</v>
      </c>
      <c r="O2500" s="9" t="n">
        <v>0</v>
      </c>
    </row>
    <row r="2501" customFormat="false" ht="15" hidden="false" customHeight="true" outlineLevel="0" collapsed="false">
      <c r="A2501" s="6" t="n">
        <v>61774</v>
      </c>
      <c r="B2501" s="6" t="s">
        <v>19</v>
      </c>
      <c r="C2501" s="6" t="s">
        <v>37</v>
      </c>
      <c r="D2501" s="6" t="s">
        <v>21</v>
      </c>
      <c r="E2501" s="6" t="s">
        <v>65</v>
      </c>
      <c r="F2501" s="6" t="s">
        <v>57</v>
      </c>
      <c r="G2501" s="6" t="s">
        <v>47</v>
      </c>
      <c r="H2501" s="6" t="n">
        <v>4</v>
      </c>
      <c r="I2501" s="7" t="n">
        <v>50</v>
      </c>
      <c r="J2501" s="6" t="n">
        <v>2</v>
      </c>
      <c r="K2501" s="7" t="n">
        <v>100</v>
      </c>
      <c r="L2501" s="7" t="n">
        <v>4</v>
      </c>
      <c r="M2501" s="8" t="n">
        <v>0.039999999</v>
      </c>
      <c r="N2501" s="7" t="n">
        <v>34.84999847</v>
      </c>
      <c r="O2501" s="12" t="n">
        <v>1</v>
      </c>
    </row>
    <row r="2502" customFormat="false" ht="15" hidden="false" customHeight="true" outlineLevel="0" collapsed="false">
      <c r="A2502" s="6" t="n">
        <v>45496</v>
      </c>
      <c r="B2502" s="6" t="s">
        <v>26</v>
      </c>
      <c r="C2502" s="6" t="s">
        <v>49</v>
      </c>
      <c r="D2502" s="6" t="s">
        <v>38</v>
      </c>
      <c r="E2502" s="6" t="s">
        <v>92</v>
      </c>
      <c r="F2502" s="6" t="s">
        <v>57</v>
      </c>
      <c r="G2502" s="6" t="s">
        <v>34</v>
      </c>
      <c r="H2502" s="6" t="n">
        <v>1</v>
      </c>
      <c r="I2502" s="7" t="n">
        <v>50</v>
      </c>
      <c r="J2502" s="6" t="n">
        <v>2</v>
      </c>
      <c r="K2502" s="7" t="n">
        <v>100</v>
      </c>
      <c r="L2502" s="7" t="n">
        <v>10</v>
      </c>
      <c r="M2502" s="8" t="n">
        <v>0.100000001</v>
      </c>
      <c r="N2502" s="7" t="n">
        <v>29.25</v>
      </c>
      <c r="O2502" s="12" t="n">
        <v>1</v>
      </c>
    </row>
    <row r="2503" customFormat="false" ht="15" hidden="false" customHeight="true" outlineLevel="0" collapsed="false">
      <c r="A2503" s="6" t="n">
        <v>55127</v>
      </c>
      <c r="B2503" s="6" t="s">
        <v>19</v>
      </c>
      <c r="C2503" s="6" t="s">
        <v>20</v>
      </c>
      <c r="D2503" s="6" t="s">
        <v>50</v>
      </c>
      <c r="E2503" s="6" t="s">
        <v>51</v>
      </c>
      <c r="F2503" s="6" t="s">
        <v>58</v>
      </c>
      <c r="G2503" s="6" t="s">
        <v>24</v>
      </c>
      <c r="H2503" s="6" t="n">
        <v>4</v>
      </c>
      <c r="I2503" s="7" t="n">
        <v>49.97999954</v>
      </c>
      <c r="J2503" s="6" t="n">
        <v>5</v>
      </c>
      <c r="K2503" s="7" t="n">
        <v>249.8999939</v>
      </c>
      <c r="L2503" s="7" t="n">
        <v>2.5</v>
      </c>
      <c r="M2503" s="8" t="n">
        <v>0.01</v>
      </c>
      <c r="N2503" s="7" t="n">
        <v>111.3300018</v>
      </c>
      <c r="O2503" s="9" t="n">
        <v>0</v>
      </c>
    </row>
    <row r="2504" customFormat="false" ht="15" hidden="false" customHeight="true" outlineLevel="0" collapsed="false">
      <c r="A2504" s="6" t="n">
        <v>48418</v>
      </c>
      <c r="B2504" s="6" t="s">
        <v>19</v>
      </c>
      <c r="C2504" s="6" t="s">
        <v>20</v>
      </c>
      <c r="D2504" s="6" t="s">
        <v>21</v>
      </c>
      <c r="E2504" s="6" t="s">
        <v>66</v>
      </c>
      <c r="F2504" s="6" t="s">
        <v>40</v>
      </c>
      <c r="G2504" s="6" t="s">
        <v>24</v>
      </c>
      <c r="H2504" s="6" t="n">
        <v>4</v>
      </c>
      <c r="I2504" s="7" t="n">
        <v>399.980011</v>
      </c>
      <c r="J2504" s="6" t="n">
        <v>1</v>
      </c>
      <c r="K2504" s="7" t="n">
        <v>399.980011</v>
      </c>
      <c r="L2504" s="7" t="n">
        <v>80</v>
      </c>
      <c r="M2504" s="8" t="n">
        <v>0.200000003</v>
      </c>
      <c r="N2504" s="7" t="n">
        <v>111.9899979</v>
      </c>
      <c r="O2504" s="9" t="n">
        <v>0</v>
      </c>
    </row>
    <row r="2505" customFormat="false" ht="15" hidden="false" customHeight="true" outlineLevel="0" collapsed="false">
      <c r="A2505" s="6" t="n">
        <v>1506</v>
      </c>
      <c r="B2505" s="6" t="s">
        <v>26</v>
      </c>
      <c r="C2505" s="6" t="s">
        <v>20</v>
      </c>
      <c r="D2505" s="6" t="s">
        <v>50</v>
      </c>
      <c r="E2505" s="6" t="s">
        <v>51</v>
      </c>
      <c r="F2505" s="6" t="s">
        <v>58</v>
      </c>
      <c r="G2505" s="6" t="s">
        <v>44</v>
      </c>
      <c r="H2505" s="6" t="n">
        <v>1</v>
      </c>
      <c r="I2505" s="7" t="n">
        <v>49.97999954</v>
      </c>
      <c r="J2505" s="6" t="n">
        <v>4</v>
      </c>
      <c r="K2505" s="7" t="n">
        <v>199.9199982</v>
      </c>
      <c r="L2505" s="7" t="n">
        <v>2</v>
      </c>
      <c r="M2505" s="8" t="n">
        <v>0.01</v>
      </c>
      <c r="N2505" s="7" t="n">
        <v>39.58000183</v>
      </c>
      <c r="O2505" s="12" t="n">
        <v>1</v>
      </c>
    </row>
    <row r="2506" customFormat="false" ht="15" hidden="false" customHeight="true" outlineLevel="0" collapsed="false">
      <c r="A2506" s="6" t="n">
        <v>35289</v>
      </c>
      <c r="B2506" s="6" t="s">
        <v>19</v>
      </c>
      <c r="C2506" s="6" t="s">
        <v>49</v>
      </c>
      <c r="D2506" s="6" t="s">
        <v>31</v>
      </c>
      <c r="E2506" s="6" t="s">
        <v>86</v>
      </c>
      <c r="F2506" s="6" t="s">
        <v>73</v>
      </c>
      <c r="G2506" s="6" t="s">
        <v>44</v>
      </c>
      <c r="H2506" s="6" t="n">
        <v>4</v>
      </c>
      <c r="I2506" s="7" t="n">
        <v>39.99000168</v>
      </c>
      <c r="J2506" s="6" t="n">
        <v>3</v>
      </c>
      <c r="K2506" s="7" t="n">
        <v>119.9700012</v>
      </c>
      <c r="L2506" s="7" t="n">
        <v>19.20000076</v>
      </c>
      <c r="M2506" s="8" t="n">
        <v>0.159999996</v>
      </c>
      <c r="N2506" s="7" t="n">
        <v>35.27000046</v>
      </c>
      <c r="O2506" s="12" t="n">
        <v>1</v>
      </c>
    </row>
    <row r="2507" customFormat="false" ht="15" hidden="false" customHeight="true" outlineLevel="0" collapsed="false">
      <c r="A2507" s="6" t="n">
        <v>14821</v>
      </c>
      <c r="B2507" s="6" t="s">
        <v>19</v>
      </c>
      <c r="C2507" s="6" t="s">
        <v>37</v>
      </c>
      <c r="D2507" s="6" t="s">
        <v>21</v>
      </c>
      <c r="E2507" s="6" t="s">
        <v>65</v>
      </c>
      <c r="F2507" s="6" t="s">
        <v>23</v>
      </c>
      <c r="G2507" s="6" t="s">
        <v>34</v>
      </c>
      <c r="H2507" s="6" t="n">
        <v>4</v>
      </c>
      <c r="I2507" s="7" t="n">
        <v>129.9900055</v>
      </c>
      <c r="J2507" s="6" t="n">
        <v>1</v>
      </c>
      <c r="K2507" s="7" t="n">
        <v>129.9900055</v>
      </c>
      <c r="L2507" s="7" t="n">
        <v>9.100000381</v>
      </c>
      <c r="M2507" s="8" t="n">
        <v>0.07</v>
      </c>
      <c r="N2507" s="7" t="n">
        <v>10.64000034</v>
      </c>
      <c r="O2507" s="9" t="n">
        <v>0</v>
      </c>
    </row>
    <row r="2508" customFormat="false" ht="15" hidden="false" customHeight="true" outlineLevel="0" collapsed="false">
      <c r="A2508" s="6" t="n">
        <v>9305</v>
      </c>
      <c r="B2508" s="6" t="s">
        <v>36</v>
      </c>
      <c r="C2508" s="6" t="s">
        <v>49</v>
      </c>
      <c r="D2508" s="6" t="s">
        <v>50</v>
      </c>
      <c r="E2508" s="6" t="s">
        <v>51</v>
      </c>
      <c r="F2508" s="6" t="s">
        <v>57</v>
      </c>
      <c r="G2508" s="6" t="s">
        <v>34</v>
      </c>
      <c r="H2508" s="6" t="n">
        <v>0</v>
      </c>
      <c r="I2508" s="7" t="n">
        <v>50</v>
      </c>
      <c r="J2508" s="6" t="n">
        <v>2</v>
      </c>
      <c r="K2508" s="7" t="n">
        <v>100</v>
      </c>
      <c r="L2508" s="7" t="n">
        <v>1</v>
      </c>
      <c r="M2508" s="8" t="n">
        <v>0.01</v>
      </c>
      <c r="N2508" s="7" t="n">
        <v>48.50999832</v>
      </c>
      <c r="O2508" s="12" t="n">
        <v>1</v>
      </c>
    </row>
    <row r="2509" customFormat="false" ht="15" hidden="false" customHeight="true" outlineLevel="0" collapsed="false">
      <c r="A2509" s="6" t="n">
        <v>52890</v>
      </c>
      <c r="B2509" s="6" t="s">
        <v>19</v>
      </c>
      <c r="C2509" s="6" t="s">
        <v>20</v>
      </c>
      <c r="D2509" s="6" t="s">
        <v>50</v>
      </c>
      <c r="E2509" s="6" t="s">
        <v>51</v>
      </c>
      <c r="F2509" s="6" t="s">
        <v>73</v>
      </c>
      <c r="G2509" s="6" t="s">
        <v>24</v>
      </c>
      <c r="H2509" s="6" t="n">
        <v>4</v>
      </c>
      <c r="I2509" s="7" t="n">
        <v>39.99000168</v>
      </c>
      <c r="J2509" s="6" t="n">
        <v>5</v>
      </c>
      <c r="K2509" s="7" t="n">
        <v>199.9499969</v>
      </c>
      <c r="L2509" s="7" t="n">
        <v>33.99000168</v>
      </c>
      <c r="M2509" s="8" t="n">
        <v>0.170000002</v>
      </c>
      <c r="N2509" s="7" t="n">
        <v>79.66000366</v>
      </c>
      <c r="O2509" s="12" t="n">
        <v>1</v>
      </c>
    </row>
    <row r="2510" customFormat="false" ht="15" hidden="false" customHeight="true" outlineLevel="0" collapsed="false">
      <c r="A2510" s="6" t="n">
        <v>59030</v>
      </c>
      <c r="B2510" s="6" t="s">
        <v>19</v>
      </c>
      <c r="C2510" s="6" t="s">
        <v>37</v>
      </c>
      <c r="D2510" s="6" t="s">
        <v>50</v>
      </c>
      <c r="E2510" s="6" t="s">
        <v>51</v>
      </c>
      <c r="F2510" s="6" t="s">
        <v>57</v>
      </c>
      <c r="G2510" s="6" t="s">
        <v>44</v>
      </c>
      <c r="H2510" s="6" t="n">
        <v>4</v>
      </c>
      <c r="I2510" s="7" t="n">
        <v>50</v>
      </c>
      <c r="J2510" s="6" t="n">
        <v>5</v>
      </c>
      <c r="K2510" s="7" t="n">
        <v>250</v>
      </c>
      <c r="L2510" s="7" t="n">
        <v>5</v>
      </c>
      <c r="M2510" s="8" t="n">
        <v>0.02</v>
      </c>
      <c r="N2510" s="7" t="n">
        <v>12.25</v>
      </c>
      <c r="O2510" s="12" t="n">
        <v>1</v>
      </c>
    </row>
    <row r="2511" customFormat="false" ht="15" hidden="false" customHeight="true" outlineLevel="0" collapsed="false">
      <c r="A2511" s="6" t="n">
        <v>18292</v>
      </c>
      <c r="B2511" s="6" t="s">
        <v>26</v>
      </c>
      <c r="C2511" s="6" t="s">
        <v>20</v>
      </c>
      <c r="D2511" s="6" t="s">
        <v>21</v>
      </c>
      <c r="E2511" s="6" t="s">
        <v>65</v>
      </c>
      <c r="F2511" s="6" t="s">
        <v>40</v>
      </c>
      <c r="G2511" s="6" t="s">
        <v>44</v>
      </c>
      <c r="H2511" s="6" t="n">
        <v>1</v>
      </c>
      <c r="I2511" s="7" t="n">
        <v>399.980011</v>
      </c>
      <c r="J2511" s="6" t="n">
        <v>1</v>
      </c>
      <c r="K2511" s="7" t="n">
        <v>399.980011</v>
      </c>
      <c r="L2511" s="7" t="n">
        <v>48</v>
      </c>
      <c r="M2511" s="8" t="n">
        <v>0.119999997</v>
      </c>
      <c r="N2511" s="7" t="n">
        <v>168.9499969</v>
      </c>
      <c r="O2511" s="12" t="n">
        <v>1</v>
      </c>
    </row>
    <row r="2512" customFormat="false" ht="15" hidden="false" customHeight="true" outlineLevel="0" collapsed="false">
      <c r="A2512" s="6" t="n">
        <v>54408</v>
      </c>
      <c r="B2512" s="6" t="s">
        <v>46</v>
      </c>
      <c r="C2512" s="6" t="s">
        <v>37</v>
      </c>
      <c r="D2512" s="6" t="s">
        <v>50</v>
      </c>
      <c r="E2512" s="6" t="s">
        <v>63</v>
      </c>
      <c r="F2512" s="6" t="s">
        <v>82</v>
      </c>
      <c r="G2512" s="6" t="s">
        <v>24</v>
      </c>
      <c r="H2512" s="6" t="n">
        <v>2</v>
      </c>
      <c r="I2512" s="7" t="n">
        <v>29.98999977</v>
      </c>
      <c r="J2512" s="6" t="n">
        <v>2</v>
      </c>
      <c r="K2512" s="7" t="n">
        <v>59.97999954</v>
      </c>
      <c r="L2512" s="7" t="n">
        <v>12</v>
      </c>
      <c r="M2512" s="8" t="n">
        <v>0.200000003</v>
      </c>
      <c r="N2512" s="7" t="n">
        <v>5.760000229</v>
      </c>
      <c r="O2512" s="12" t="n">
        <v>1</v>
      </c>
    </row>
    <row r="2513" customFormat="false" ht="15" hidden="false" customHeight="true" outlineLevel="0" collapsed="false">
      <c r="A2513" s="6" t="n">
        <v>60898</v>
      </c>
      <c r="B2513" s="6" t="s">
        <v>26</v>
      </c>
      <c r="C2513" s="6" t="s">
        <v>49</v>
      </c>
      <c r="D2513" s="6" t="s">
        <v>50</v>
      </c>
      <c r="E2513" s="6" t="s">
        <v>51</v>
      </c>
      <c r="F2513" s="6" t="s">
        <v>58</v>
      </c>
      <c r="G2513" s="6" t="s">
        <v>34</v>
      </c>
      <c r="H2513" s="6" t="n">
        <v>1</v>
      </c>
      <c r="I2513" s="7" t="n">
        <v>49.97999954</v>
      </c>
      <c r="J2513" s="6" t="n">
        <v>5</v>
      </c>
      <c r="K2513" s="7" t="n">
        <v>249.8999939</v>
      </c>
      <c r="L2513" s="7" t="n">
        <v>37.49000168</v>
      </c>
      <c r="M2513" s="8" t="n">
        <v>0.150000006</v>
      </c>
      <c r="N2513" s="7" t="n">
        <v>89.20999908</v>
      </c>
      <c r="O2513" s="12" t="n">
        <v>1</v>
      </c>
    </row>
    <row r="2514" customFormat="false" ht="15" hidden="false" customHeight="true" outlineLevel="0" collapsed="false">
      <c r="A2514" s="6" t="n">
        <v>16569</v>
      </c>
      <c r="B2514" s="6" t="s">
        <v>19</v>
      </c>
      <c r="C2514" s="6" t="s">
        <v>49</v>
      </c>
      <c r="D2514" s="6" t="s">
        <v>21</v>
      </c>
      <c r="E2514" s="6" t="s">
        <v>22</v>
      </c>
      <c r="F2514" s="6" t="s">
        <v>23</v>
      </c>
      <c r="G2514" s="6" t="s">
        <v>44</v>
      </c>
      <c r="H2514" s="6" t="n">
        <v>4</v>
      </c>
      <c r="I2514" s="7" t="n">
        <v>129.9900055</v>
      </c>
      <c r="J2514" s="6" t="n">
        <v>1</v>
      </c>
      <c r="K2514" s="7" t="n">
        <v>129.9900055</v>
      </c>
      <c r="L2514" s="7" t="n">
        <v>26</v>
      </c>
      <c r="M2514" s="8" t="n">
        <v>0.200000003</v>
      </c>
      <c r="N2514" s="7" t="n">
        <v>35.15000153</v>
      </c>
      <c r="O2514" s="12" t="n">
        <v>1</v>
      </c>
    </row>
    <row r="2515" customFormat="false" ht="15" hidden="false" customHeight="true" outlineLevel="0" collapsed="false">
      <c r="A2515" s="6" t="n">
        <v>10224</v>
      </c>
      <c r="B2515" s="6" t="s">
        <v>19</v>
      </c>
      <c r="C2515" s="6" t="s">
        <v>20</v>
      </c>
      <c r="D2515" s="6" t="s">
        <v>50</v>
      </c>
      <c r="E2515" s="6" t="s">
        <v>63</v>
      </c>
      <c r="F2515" s="6" t="s">
        <v>58</v>
      </c>
      <c r="G2515" s="6" t="s">
        <v>24</v>
      </c>
      <c r="H2515" s="6" t="n">
        <v>4</v>
      </c>
      <c r="I2515" s="7" t="n">
        <v>49.97999954</v>
      </c>
      <c r="J2515" s="6" t="n">
        <v>3</v>
      </c>
      <c r="K2515" s="7" t="n">
        <v>149.9400024</v>
      </c>
      <c r="L2515" s="7" t="n">
        <v>19.48999977</v>
      </c>
      <c r="M2515" s="8" t="n">
        <v>0.129999995</v>
      </c>
      <c r="N2515" s="7" t="n">
        <v>-195.6699982</v>
      </c>
      <c r="O2515" s="12" t="n">
        <v>1</v>
      </c>
    </row>
    <row r="2516" customFormat="false" ht="15" hidden="false" customHeight="true" outlineLevel="0" collapsed="false">
      <c r="A2516" s="6" t="n">
        <v>17101</v>
      </c>
      <c r="B2516" s="6" t="s">
        <v>19</v>
      </c>
      <c r="C2516" s="6" t="s">
        <v>37</v>
      </c>
      <c r="D2516" s="6" t="s">
        <v>21</v>
      </c>
      <c r="E2516" s="6" t="s">
        <v>64</v>
      </c>
      <c r="F2516" s="6" t="s">
        <v>40</v>
      </c>
      <c r="G2516" s="6" t="s">
        <v>34</v>
      </c>
      <c r="H2516" s="6" t="n">
        <v>4</v>
      </c>
      <c r="I2516" s="7" t="n">
        <v>399.980011</v>
      </c>
      <c r="J2516" s="6" t="n">
        <v>1</v>
      </c>
      <c r="K2516" s="7" t="n">
        <v>399.980011</v>
      </c>
      <c r="L2516" s="7" t="n">
        <v>20</v>
      </c>
      <c r="M2516" s="8" t="n">
        <v>0.050000001</v>
      </c>
      <c r="N2516" s="7" t="n">
        <v>178.5899963</v>
      </c>
      <c r="O2516" s="9" t="n">
        <v>0</v>
      </c>
    </row>
    <row r="2517" customFormat="false" ht="15" hidden="false" customHeight="true" outlineLevel="0" collapsed="false">
      <c r="A2517" s="6" t="n">
        <v>50704</v>
      </c>
      <c r="B2517" s="6" t="s">
        <v>19</v>
      </c>
      <c r="C2517" s="6" t="s">
        <v>20</v>
      </c>
      <c r="D2517" s="6" t="s">
        <v>27</v>
      </c>
      <c r="E2517" s="6" t="s">
        <v>79</v>
      </c>
      <c r="F2517" s="6" t="s">
        <v>58</v>
      </c>
      <c r="G2517" s="6" t="s">
        <v>34</v>
      </c>
      <c r="H2517" s="6" t="n">
        <v>4</v>
      </c>
      <c r="I2517" s="7" t="n">
        <v>49.97999954</v>
      </c>
      <c r="J2517" s="6" t="n">
        <v>5</v>
      </c>
      <c r="K2517" s="7" t="n">
        <v>249.8999939</v>
      </c>
      <c r="L2517" s="7" t="n">
        <v>22.48999977</v>
      </c>
      <c r="M2517" s="8" t="n">
        <v>0.090000004</v>
      </c>
      <c r="N2517" s="7" t="n">
        <v>95.51000214</v>
      </c>
      <c r="O2517" s="12" t="n">
        <v>1</v>
      </c>
    </row>
    <row r="2518" customFormat="false" ht="15" hidden="false" customHeight="true" outlineLevel="0" collapsed="false">
      <c r="A2518" s="6" t="n">
        <v>71136</v>
      </c>
      <c r="B2518" s="6" t="s">
        <v>19</v>
      </c>
      <c r="C2518" s="6" t="s">
        <v>49</v>
      </c>
      <c r="D2518" s="6" t="s">
        <v>21</v>
      </c>
      <c r="E2518" s="6" t="s">
        <v>65</v>
      </c>
      <c r="F2518" s="6" t="s">
        <v>91</v>
      </c>
      <c r="G2518" s="6" t="s">
        <v>24</v>
      </c>
      <c r="H2518" s="6" t="n">
        <v>4</v>
      </c>
      <c r="I2518" s="7" t="n">
        <v>252.8800049</v>
      </c>
      <c r="J2518" s="6" t="n">
        <v>1</v>
      </c>
      <c r="K2518" s="7" t="n">
        <v>252.8800049</v>
      </c>
      <c r="L2518" s="7" t="n">
        <v>40.45999908</v>
      </c>
      <c r="M2518" s="8" t="n">
        <v>0.159999996</v>
      </c>
      <c r="N2518" s="7" t="n">
        <v>15.93000031</v>
      </c>
      <c r="O2518" s="9" t="n">
        <v>0</v>
      </c>
    </row>
    <row r="2519" customFormat="false" ht="15" hidden="false" customHeight="true" outlineLevel="0" collapsed="false">
      <c r="A2519" s="6" t="n">
        <v>56456</v>
      </c>
      <c r="B2519" s="6" t="s">
        <v>19</v>
      </c>
      <c r="C2519" s="6" t="s">
        <v>49</v>
      </c>
      <c r="D2519" s="6" t="s">
        <v>50</v>
      </c>
      <c r="E2519" s="6" t="s">
        <v>51</v>
      </c>
      <c r="F2519" s="6" t="s">
        <v>57</v>
      </c>
      <c r="G2519" s="6" t="s">
        <v>34</v>
      </c>
      <c r="H2519" s="6" t="n">
        <v>4</v>
      </c>
      <c r="I2519" s="7" t="n">
        <v>50</v>
      </c>
      <c r="J2519" s="6" t="n">
        <v>2</v>
      </c>
      <c r="K2519" s="7" t="n">
        <v>100</v>
      </c>
      <c r="L2519" s="7" t="n">
        <v>0</v>
      </c>
      <c r="M2519" s="8" t="n">
        <v>0</v>
      </c>
      <c r="N2519" s="7" t="n">
        <v>30</v>
      </c>
      <c r="O2519" s="9" t="n">
        <v>0</v>
      </c>
    </row>
    <row r="2520" customFormat="false" ht="15" hidden="false" customHeight="true" outlineLevel="0" collapsed="false">
      <c r="A2520" s="6" t="n">
        <v>52639</v>
      </c>
      <c r="B2520" s="6" t="s">
        <v>26</v>
      </c>
      <c r="C2520" s="6" t="s">
        <v>37</v>
      </c>
      <c r="D2520" s="6" t="s">
        <v>50</v>
      </c>
      <c r="E2520" s="6" t="s">
        <v>63</v>
      </c>
      <c r="F2520" s="6" t="s">
        <v>84</v>
      </c>
      <c r="G2520" s="6" t="s">
        <v>34</v>
      </c>
      <c r="H2520" s="6" t="n">
        <v>1</v>
      </c>
      <c r="I2520" s="7" t="n">
        <v>39.99000168</v>
      </c>
      <c r="J2520" s="6" t="n">
        <v>1</v>
      </c>
      <c r="K2520" s="7" t="n">
        <v>39.99000168</v>
      </c>
      <c r="L2520" s="7" t="n">
        <v>0.800000012</v>
      </c>
      <c r="M2520" s="8" t="n">
        <v>0.02</v>
      </c>
      <c r="N2520" s="7" t="n">
        <v>11.36999989</v>
      </c>
      <c r="O2520" s="12" t="n">
        <v>1</v>
      </c>
    </row>
    <row r="2521" customFormat="false" ht="15" hidden="false" customHeight="true" outlineLevel="0" collapsed="false">
      <c r="A2521" s="6" t="n">
        <v>1191</v>
      </c>
      <c r="B2521" s="6" t="s">
        <v>19</v>
      </c>
      <c r="C2521" s="6" t="s">
        <v>49</v>
      </c>
      <c r="D2521" s="6" t="s">
        <v>50</v>
      </c>
      <c r="E2521" s="6" t="s">
        <v>72</v>
      </c>
      <c r="F2521" s="6" t="s">
        <v>29</v>
      </c>
      <c r="G2521" s="6" t="s">
        <v>44</v>
      </c>
      <c r="H2521" s="6" t="n">
        <v>4</v>
      </c>
      <c r="I2521" s="7" t="n">
        <v>99.98999786</v>
      </c>
      <c r="J2521" s="6" t="n">
        <v>5</v>
      </c>
      <c r="K2521" s="7" t="n">
        <v>499.9500122</v>
      </c>
      <c r="L2521" s="7" t="n">
        <v>124.9899979</v>
      </c>
      <c r="M2521" s="8" t="n">
        <v>0.25</v>
      </c>
      <c r="N2521" s="7" t="n">
        <v>56.24000168</v>
      </c>
      <c r="O2521" s="9" t="n">
        <v>0</v>
      </c>
    </row>
    <row r="2522" customFormat="false" ht="15" hidden="false" customHeight="true" outlineLevel="0" collapsed="false">
      <c r="A2522" s="6" t="n">
        <v>15507</v>
      </c>
      <c r="B2522" s="6" t="s">
        <v>19</v>
      </c>
      <c r="C2522" s="6" t="s">
        <v>37</v>
      </c>
      <c r="D2522" s="6" t="s">
        <v>21</v>
      </c>
      <c r="E2522" s="6" t="s">
        <v>22</v>
      </c>
      <c r="F2522" s="6" t="s">
        <v>78</v>
      </c>
      <c r="G2522" s="6" t="s">
        <v>34</v>
      </c>
      <c r="H2522" s="6" t="n">
        <v>4</v>
      </c>
      <c r="I2522" s="7" t="n">
        <v>22</v>
      </c>
      <c r="J2522" s="6" t="n">
        <v>4</v>
      </c>
      <c r="K2522" s="7" t="n">
        <v>88</v>
      </c>
      <c r="L2522" s="7" t="n">
        <v>1.75999999</v>
      </c>
      <c r="M2522" s="8" t="n">
        <v>0.02</v>
      </c>
      <c r="N2522" s="7" t="n">
        <v>10.77999973</v>
      </c>
      <c r="O2522" s="9" t="n">
        <v>0</v>
      </c>
    </row>
    <row r="2523" customFormat="false" ht="15" hidden="false" customHeight="true" outlineLevel="0" collapsed="false">
      <c r="A2523" s="6" t="n">
        <v>62076</v>
      </c>
      <c r="B2523" s="6" t="s">
        <v>19</v>
      </c>
      <c r="C2523" s="6" t="s">
        <v>20</v>
      </c>
      <c r="D2523" s="6" t="s">
        <v>21</v>
      </c>
      <c r="E2523" s="6" t="s">
        <v>22</v>
      </c>
      <c r="F2523" s="6" t="s">
        <v>73</v>
      </c>
      <c r="G2523" s="6" t="s">
        <v>34</v>
      </c>
      <c r="H2523" s="6" t="n">
        <v>4</v>
      </c>
      <c r="I2523" s="7" t="n">
        <v>39.99000168</v>
      </c>
      <c r="J2523" s="6" t="n">
        <v>5</v>
      </c>
      <c r="K2523" s="7" t="n">
        <v>199.9499969</v>
      </c>
      <c r="L2523" s="7" t="n">
        <v>23.98999977</v>
      </c>
      <c r="M2523" s="8" t="n">
        <v>0.119999997</v>
      </c>
      <c r="N2523" s="7" t="n">
        <v>51.02999878</v>
      </c>
      <c r="O2523" s="9" t="n">
        <v>0</v>
      </c>
    </row>
    <row r="2524" customFormat="false" ht="15" hidden="false" customHeight="true" outlineLevel="0" collapsed="false">
      <c r="A2524" s="6" t="n">
        <v>2512</v>
      </c>
      <c r="B2524" s="6" t="s">
        <v>46</v>
      </c>
      <c r="C2524" s="6" t="s">
        <v>49</v>
      </c>
      <c r="D2524" s="6" t="s">
        <v>50</v>
      </c>
      <c r="E2524" s="6" t="s">
        <v>51</v>
      </c>
      <c r="F2524" s="6" t="s">
        <v>75</v>
      </c>
      <c r="G2524" s="6" t="s">
        <v>44</v>
      </c>
      <c r="H2524" s="6" t="n">
        <v>2</v>
      </c>
      <c r="I2524" s="7" t="n">
        <v>299.980011</v>
      </c>
      <c r="J2524" s="6" t="n">
        <v>1</v>
      </c>
      <c r="K2524" s="7" t="n">
        <v>299.980011</v>
      </c>
      <c r="L2524" s="7" t="n">
        <v>6</v>
      </c>
      <c r="M2524" s="8" t="n">
        <v>0.02</v>
      </c>
      <c r="N2524" s="7" t="n">
        <v>135.2299957</v>
      </c>
      <c r="O2524" s="12" t="n">
        <v>1</v>
      </c>
    </row>
    <row r="2525" customFormat="false" ht="15" hidden="false" customHeight="true" outlineLevel="0" collapsed="false">
      <c r="A2525" s="6" t="n">
        <v>21127</v>
      </c>
      <c r="B2525" s="6" t="s">
        <v>19</v>
      </c>
      <c r="C2525" s="6" t="s">
        <v>20</v>
      </c>
      <c r="D2525" s="6" t="s">
        <v>27</v>
      </c>
      <c r="E2525" s="6" t="s">
        <v>54</v>
      </c>
      <c r="F2525" s="6" t="s">
        <v>71</v>
      </c>
      <c r="G2525" s="6" t="s">
        <v>44</v>
      </c>
      <c r="H2525" s="6" t="n">
        <v>4</v>
      </c>
      <c r="I2525" s="7" t="n">
        <v>199.9900055</v>
      </c>
      <c r="J2525" s="6" t="n">
        <v>1</v>
      </c>
      <c r="K2525" s="7" t="n">
        <v>199.9900055</v>
      </c>
      <c r="L2525" s="7" t="n">
        <v>18</v>
      </c>
      <c r="M2525" s="8" t="n">
        <v>0.090000004</v>
      </c>
      <c r="N2525" s="7" t="n">
        <v>83.72000122</v>
      </c>
      <c r="O2525" s="9" t="n">
        <v>0</v>
      </c>
    </row>
    <row r="2526" customFormat="false" ht="15" hidden="false" customHeight="true" outlineLevel="0" collapsed="false">
      <c r="A2526" s="6" t="n">
        <v>55237</v>
      </c>
      <c r="B2526" s="6" t="s">
        <v>19</v>
      </c>
      <c r="C2526" s="6" t="s">
        <v>49</v>
      </c>
      <c r="D2526" s="6" t="s">
        <v>50</v>
      </c>
      <c r="E2526" s="6" t="s">
        <v>51</v>
      </c>
      <c r="F2526" s="6" t="s">
        <v>23</v>
      </c>
      <c r="G2526" s="6" t="s">
        <v>24</v>
      </c>
      <c r="H2526" s="6" t="n">
        <v>4</v>
      </c>
      <c r="I2526" s="7" t="n">
        <v>129.9900055</v>
      </c>
      <c r="J2526" s="6" t="n">
        <v>1</v>
      </c>
      <c r="K2526" s="7" t="n">
        <v>129.9900055</v>
      </c>
      <c r="L2526" s="7" t="n">
        <v>2.599999905</v>
      </c>
      <c r="M2526" s="8" t="n">
        <v>0.02</v>
      </c>
      <c r="N2526" s="7" t="n">
        <v>46.24000168</v>
      </c>
      <c r="O2526" s="9" t="n">
        <v>0</v>
      </c>
    </row>
    <row r="2527" customFormat="false" ht="15" hidden="false" customHeight="true" outlineLevel="0" collapsed="false">
      <c r="A2527" s="6" t="n">
        <v>20599</v>
      </c>
      <c r="B2527" s="6" t="s">
        <v>19</v>
      </c>
      <c r="C2527" s="6" t="s">
        <v>20</v>
      </c>
      <c r="D2527" s="6" t="s">
        <v>27</v>
      </c>
      <c r="E2527" s="6" t="s">
        <v>28</v>
      </c>
      <c r="F2527" s="6" t="s">
        <v>75</v>
      </c>
      <c r="G2527" s="6" t="s">
        <v>24</v>
      </c>
      <c r="H2527" s="6" t="n">
        <v>4</v>
      </c>
      <c r="I2527" s="7" t="n">
        <v>299.980011</v>
      </c>
      <c r="J2527" s="6" t="n">
        <v>1</v>
      </c>
      <c r="K2527" s="7" t="n">
        <v>299.980011</v>
      </c>
      <c r="L2527" s="7" t="n">
        <v>16.5</v>
      </c>
      <c r="M2527" s="8" t="n">
        <v>0.059999999</v>
      </c>
      <c r="N2527" s="7" t="n">
        <v>31.18000031</v>
      </c>
      <c r="O2527" s="12" t="n">
        <v>1</v>
      </c>
    </row>
    <row r="2528" customFormat="false" ht="15" hidden="false" customHeight="true" outlineLevel="0" collapsed="false">
      <c r="A2528" s="6" t="n">
        <v>8467</v>
      </c>
      <c r="B2528" s="6" t="s">
        <v>19</v>
      </c>
      <c r="C2528" s="6" t="s">
        <v>37</v>
      </c>
      <c r="D2528" s="6" t="s">
        <v>50</v>
      </c>
      <c r="E2528" s="6" t="s">
        <v>51</v>
      </c>
      <c r="F2528" s="6" t="s">
        <v>57</v>
      </c>
      <c r="G2528" s="6" t="s">
        <v>34</v>
      </c>
      <c r="H2528" s="6" t="n">
        <v>4</v>
      </c>
      <c r="I2528" s="7" t="n">
        <v>50</v>
      </c>
      <c r="J2528" s="6" t="n">
        <v>2</v>
      </c>
      <c r="K2528" s="7" t="n">
        <v>100</v>
      </c>
      <c r="L2528" s="7" t="n">
        <v>15</v>
      </c>
      <c r="M2528" s="8" t="n">
        <v>0.150000006</v>
      </c>
      <c r="N2528" s="7" t="n">
        <v>41.65000153</v>
      </c>
      <c r="O2528" s="9" t="n">
        <v>0</v>
      </c>
    </row>
    <row r="2529" customFormat="false" ht="15" hidden="false" customHeight="true" outlineLevel="0" collapsed="false">
      <c r="A2529" s="6" t="n">
        <v>26742</v>
      </c>
      <c r="B2529" s="6" t="s">
        <v>19</v>
      </c>
      <c r="C2529" s="6" t="s">
        <v>20</v>
      </c>
      <c r="D2529" s="6" t="s">
        <v>27</v>
      </c>
      <c r="E2529" s="6" t="s">
        <v>42</v>
      </c>
      <c r="F2529" s="6" t="s">
        <v>23</v>
      </c>
      <c r="G2529" s="6" t="s">
        <v>34</v>
      </c>
      <c r="H2529" s="6" t="n">
        <v>4</v>
      </c>
      <c r="I2529" s="7" t="n">
        <v>129.9900055</v>
      </c>
      <c r="J2529" s="6" t="n">
        <v>1</v>
      </c>
      <c r="K2529" s="7" t="n">
        <v>129.9900055</v>
      </c>
      <c r="L2529" s="7" t="n">
        <v>32.5</v>
      </c>
      <c r="M2529" s="8" t="n">
        <v>0.25</v>
      </c>
      <c r="N2529" s="7" t="n">
        <v>35.38999939</v>
      </c>
      <c r="O2529" s="9" t="n">
        <v>0</v>
      </c>
    </row>
    <row r="2530" customFormat="false" ht="15" hidden="false" customHeight="true" outlineLevel="0" collapsed="false">
      <c r="A2530" s="6" t="n">
        <v>45132</v>
      </c>
      <c r="B2530" s="6" t="s">
        <v>19</v>
      </c>
      <c r="C2530" s="6" t="s">
        <v>37</v>
      </c>
      <c r="D2530" s="6" t="s">
        <v>21</v>
      </c>
      <c r="E2530" s="6" t="s">
        <v>66</v>
      </c>
      <c r="F2530" s="6" t="s">
        <v>23</v>
      </c>
      <c r="G2530" s="6" t="s">
        <v>34</v>
      </c>
      <c r="H2530" s="6" t="n">
        <v>4</v>
      </c>
      <c r="I2530" s="7" t="n">
        <v>129.9900055</v>
      </c>
      <c r="J2530" s="6" t="n">
        <v>1</v>
      </c>
      <c r="K2530" s="7" t="n">
        <v>129.9900055</v>
      </c>
      <c r="L2530" s="7" t="n">
        <v>16.89999962</v>
      </c>
      <c r="M2530" s="8" t="n">
        <v>0.129999995</v>
      </c>
      <c r="N2530" s="7" t="n">
        <v>38.45000076</v>
      </c>
      <c r="O2530" s="9" t="n">
        <v>0</v>
      </c>
    </row>
    <row r="2531" customFormat="false" ht="15" hidden="false" customHeight="true" outlineLevel="0" collapsed="false">
      <c r="A2531" s="6" t="n">
        <v>67245</v>
      </c>
      <c r="B2531" s="6" t="s">
        <v>19</v>
      </c>
      <c r="C2531" s="6" t="s">
        <v>37</v>
      </c>
      <c r="D2531" s="6" t="s">
        <v>21</v>
      </c>
      <c r="E2531" s="6" t="s">
        <v>22</v>
      </c>
      <c r="F2531" s="6" t="s">
        <v>33</v>
      </c>
      <c r="G2531" s="6" t="s">
        <v>24</v>
      </c>
      <c r="H2531" s="6" t="n">
        <v>4</v>
      </c>
      <c r="I2531" s="7" t="n">
        <v>59.99000168</v>
      </c>
      <c r="J2531" s="6" t="n">
        <v>1</v>
      </c>
      <c r="K2531" s="7" t="n">
        <v>59.99000168</v>
      </c>
      <c r="L2531" s="7" t="n">
        <v>6</v>
      </c>
      <c r="M2531" s="8" t="n">
        <v>0.100000001</v>
      </c>
      <c r="N2531" s="7" t="n">
        <v>10.80000019</v>
      </c>
      <c r="O2531" s="12" t="n">
        <v>1</v>
      </c>
    </row>
    <row r="2532" customFormat="false" ht="15" hidden="false" customHeight="true" outlineLevel="0" collapsed="false">
      <c r="A2532" s="6" t="n">
        <v>2959</v>
      </c>
      <c r="B2532" s="6" t="s">
        <v>36</v>
      </c>
      <c r="C2532" s="6" t="s">
        <v>49</v>
      </c>
      <c r="D2532" s="6" t="s">
        <v>50</v>
      </c>
      <c r="E2532" s="6" t="s">
        <v>51</v>
      </c>
      <c r="F2532" s="6" t="s">
        <v>73</v>
      </c>
      <c r="G2532" s="6" t="s">
        <v>47</v>
      </c>
      <c r="H2532" s="6" t="n">
        <v>0</v>
      </c>
      <c r="I2532" s="7" t="n">
        <v>39.99000168</v>
      </c>
      <c r="J2532" s="6" t="n">
        <v>4</v>
      </c>
      <c r="K2532" s="7" t="n">
        <v>159.9600067</v>
      </c>
      <c r="L2532" s="7" t="n">
        <v>1.600000024</v>
      </c>
      <c r="M2532" s="8" t="n">
        <v>0.01</v>
      </c>
      <c r="N2532" s="7" t="n">
        <v>53.52999878</v>
      </c>
      <c r="O2532" s="9" t="n">
        <v>0</v>
      </c>
    </row>
    <row r="2533" customFormat="false" ht="15" hidden="false" customHeight="true" outlineLevel="0" collapsed="false">
      <c r="A2533" s="6" t="n">
        <v>46446</v>
      </c>
      <c r="B2533" s="6" t="s">
        <v>19</v>
      </c>
      <c r="C2533" s="6" t="s">
        <v>20</v>
      </c>
      <c r="D2533" s="6" t="s">
        <v>27</v>
      </c>
      <c r="E2533" s="6" t="s">
        <v>79</v>
      </c>
      <c r="F2533" s="6" t="s">
        <v>57</v>
      </c>
      <c r="G2533" s="6" t="s">
        <v>34</v>
      </c>
      <c r="H2533" s="6" t="n">
        <v>4</v>
      </c>
      <c r="I2533" s="7" t="n">
        <v>50</v>
      </c>
      <c r="J2533" s="6" t="n">
        <v>5</v>
      </c>
      <c r="K2533" s="7" t="n">
        <v>250</v>
      </c>
      <c r="L2533" s="7" t="n">
        <v>25</v>
      </c>
      <c r="M2533" s="8" t="n">
        <v>0.100000001</v>
      </c>
      <c r="N2533" s="7" t="n">
        <v>58.5</v>
      </c>
      <c r="O2533" s="9" t="n">
        <v>0</v>
      </c>
    </row>
    <row r="2534" customFormat="false" ht="15" hidden="false" customHeight="true" outlineLevel="0" collapsed="false">
      <c r="A2534" s="6" t="n">
        <v>26978</v>
      </c>
      <c r="B2534" s="6" t="s">
        <v>26</v>
      </c>
      <c r="C2534" s="6" t="s">
        <v>20</v>
      </c>
      <c r="D2534" s="6" t="s">
        <v>27</v>
      </c>
      <c r="E2534" s="6" t="s">
        <v>69</v>
      </c>
      <c r="F2534" s="6" t="s">
        <v>58</v>
      </c>
      <c r="G2534" s="6" t="s">
        <v>24</v>
      </c>
      <c r="H2534" s="6" t="n">
        <v>1</v>
      </c>
      <c r="I2534" s="7" t="n">
        <v>49.97999954</v>
      </c>
      <c r="J2534" s="6" t="n">
        <v>2</v>
      </c>
      <c r="K2534" s="7" t="n">
        <v>99.95999908</v>
      </c>
      <c r="L2534" s="7" t="n">
        <v>17.98999977</v>
      </c>
      <c r="M2534" s="8" t="n">
        <v>0.180000007</v>
      </c>
      <c r="N2534" s="7" t="n">
        <v>-18.44000053</v>
      </c>
      <c r="O2534" s="12" t="n">
        <v>1</v>
      </c>
    </row>
    <row r="2535" customFormat="false" ht="15" hidden="false" customHeight="true" outlineLevel="0" collapsed="false">
      <c r="A2535" s="6" t="n">
        <v>4231</v>
      </c>
      <c r="B2535" s="6" t="s">
        <v>26</v>
      </c>
      <c r="C2535" s="6" t="s">
        <v>37</v>
      </c>
      <c r="D2535" s="6" t="s">
        <v>50</v>
      </c>
      <c r="E2535" s="6" t="s">
        <v>63</v>
      </c>
      <c r="F2535" s="6" t="s">
        <v>58</v>
      </c>
      <c r="G2535" s="6" t="s">
        <v>34</v>
      </c>
      <c r="H2535" s="6" t="n">
        <v>1</v>
      </c>
      <c r="I2535" s="7" t="n">
        <v>49.97999954</v>
      </c>
      <c r="J2535" s="6" t="n">
        <v>2</v>
      </c>
      <c r="K2535" s="7" t="n">
        <v>99.95999908</v>
      </c>
      <c r="L2535" s="7" t="n">
        <v>0</v>
      </c>
      <c r="M2535" s="8" t="n">
        <v>0</v>
      </c>
      <c r="N2535" s="7" t="n">
        <v>23.98999977</v>
      </c>
      <c r="O2535" s="12" t="n">
        <v>1</v>
      </c>
    </row>
    <row r="2536" customFormat="false" ht="15" hidden="false" customHeight="true" outlineLevel="0" collapsed="false">
      <c r="A2536" s="6" t="n">
        <v>3329</v>
      </c>
      <c r="B2536" s="6" t="s">
        <v>26</v>
      </c>
      <c r="C2536" s="6" t="s">
        <v>20</v>
      </c>
      <c r="D2536" s="6" t="s">
        <v>50</v>
      </c>
      <c r="E2536" s="6" t="s">
        <v>63</v>
      </c>
      <c r="F2536" s="6" t="s">
        <v>58</v>
      </c>
      <c r="G2536" s="6" t="s">
        <v>44</v>
      </c>
      <c r="H2536" s="6" t="n">
        <v>1</v>
      </c>
      <c r="I2536" s="7" t="n">
        <v>49.97999954</v>
      </c>
      <c r="J2536" s="6" t="n">
        <v>5</v>
      </c>
      <c r="K2536" s="7" t="n">
        <v>249.8999939</v>
      </c>
      <c r="L2536" s="7" t="n">
        <v>13.73999977</v>
      </c>
      <c r="M2536" s="8" t="n">
        <v>0.059999999</v>
      </c>
      <c r="N2536" s="7" t="n">
        <v>64.94000244</v>
      </c>
      <c r="O2536" s="12" t="n">
        <v>1</v>
      </c>
    </row>
    <row r="2537" customFormat="false" ht="15" hidden="false" customHeight="true" outlineLevel="0" collapsed="false">
      <c r="A2537" s="6" t="n">
        <v>49474</v>
      </c>
      <c r="B2537" s="6" t="s">
        <v>26</v>
      </c>
      <c r="C2537" s="6" t="s">
        <v>37</v>
      </c>
      <c r="D2537" s="6" t="s">
        <v>38</v>
      </c>
      <c r="E2537" s="6" t="s">
        <v>70</v>
      </c>
      <c r="F2537" s="6" t="s">
        <v>58</v>
      </c>
      <c r="G2537" s="6" t="s">
        <v>44</v>
      </c>
      <c r="H2537" s="6" t="n">
        <v>1</v>
      </c>
      <c r="I2537" s="7" t="n">
        <v>49.97999954</v>
      </c>
      <c r="J2537" s="6" t="n">
        <v>1</v>
      </c>
      <c r="K2537" s="7" t="n">
        <v>49.97999954</v>
      </c>
      <c r="L2537" s="7" t="n">
        <v>1.5</v>
      </c>
      <c r="M2537" s="8" t="n">
        <v>0.029999999</v>
      </c>
      <c r="N2537" s="7" t="n">
        <v>16.38999939</v>
      </c>
      <c r="O2537" s="12" t="n">
        <v>1</v>
      </c>
    </row>
    <row r="2538" customFormat="false" ht="15" hidden="false" customHeight="true" outlineLevel="0" collapsed="false">
      <c r="A2538" s="6" t="n">
        <v>52642</v>
      </c>
      <c r="B2538" s="6" t="s">
        <v>19</v>
      </c>
      <c r="C2538" s="6" t="s">
        <v>49</v>
      </c>
      <c r="D2538" s="6" t="s">
        <v>50</v>
      </c>
      <c r="E2538" s="6" t="s">
        <v>72</v>
      </c>
      <c r="F2538" s="6" t="s">
        <v>71</v>
      </c>
      <c r="G2538" s="6" t="s">
        <v>44</v>
      </c>
      <c r="H2538" s="6" t="n">
        <v>4</v>
      </c>
      <c r="I2538" s="7" t="n">
        <v>199.9900055</v>
      </c>
      <c r="J2538" s="6" t="n">
        <v>1</v>
      </c>
      <c r="K2538" s="7" t="n">
        <v>199.9900055</v>
      </c>
      <c r="L2538" s="7" t="n">
        <v>0</v>
      </c>
      <c r="M2538" s="8" t="n">
        <v>0</v>
      </c>
      <c r="N2538" s="7" t="n">
        <v>-32.59999847</v>
      </c>
      <c r="O2538" s="9" t="n">
        <v>0</v>
      </c>
    </row>
    <row r="2539" customFormat="false" ht="15" hidden="false" customHeight="true" outlineLevel="0" collapsed="false">
      <c r="A2539" s="6" t="n">
        <v>7743</v>
      </c>
      <c r="B2539" s="6" t="s">
        <v>26</v>
      </c>
      <c r="C2539" s="6" t="s">
        <v>37</v>
      </c>
      <c r="D2539" s="6" t="s">
        <v>50</v>
      </c>
      <c r="E2539" s="6" t="s">
        <v>51</v>
      </c>
      <c r="F2539" s="6" t="s">
        <v>57</v>
      </c>
      <c r="G2539" s="6" t="s">
        <v>44</v>
      </c>
      <c r="H2539" s="6" t="n">
        <v>1</v>
      </c>
      <c r="I2539" s="7" t="n">
        <v>50</v>
      </c>
      <c r="J2539" s="6" t="n">
        <v>3</v>
      </c>
      <c r="K2539" s="7" t="n">
        <v>150</v>
      </c>
      <c r="L2539" s="7" t="n">
        <v>22.5</v>
      </c>
      <c r="M2539" s="8" t="n">
        <v>0.150000006</v>
      </c>
      <c r="N2539" s="7" t="n">
        <v>47.81000137</v>
      </c>
      <c r="O2539" s="12" t="n">
        <v>1</v>
      </c>
    </row>
    <row r="2540" customFormat="false" ht="15" hidden="false" customHeight="true" outlineLevel="0" collapsed="false">
      <c r="A2540" s="6" t="n">
        <v>22844</v>
      </c>
      <c r="B2540" s="6" t="s">
        <v>26</v>
      </c>
      <c r="C2540" s="6" t="s">
        <v>37</v>
      </c>
      <c r="D2540" s="6" t="s">
        <v>27</v>
      </c>
      <c r="E2540" s="6" t="s">
        <v>54</v>
      </c>
      <c r="F2540" s="6" t="s">
        <v>33</v>
      </c>
      <c r="G2540" s="6" t="s">
        <v>47</v>
      </c>
      <c r="H2540" s="6" t="n">
        <v>1</v>
      </c>
      <c r="I2540" s="7" t="n">
        <v>59.99000168</v>
      </c>
      <c r="J2540" s="6" t="n">
        <v>3</v>
      </c>
      <c r="K2540" s="7" t="n">
        <v>179.9700012</v>
      </c>
      <c r="L2540" s="7" t="n">
        <v>16.20000076</v>
      </c>
      <c r="M2540" s="8" t="n">
        <v>0.090000004</v>
      </c>
      <c r="N2540" s="7" t="n">
        <v>12.27999973</v>
      </c>
      <c r="O2540" s="12" t="n">
        <v>1</v>
      </c>
    </row>
    <row r="2541" customFormat="false" ht="15" hidden="false" customHeight="true" outlineLevel="0" collapsed="false">
      <c r="A2541" s="6" t="n">
        <v>34816</v>
      </c>
      <c r="B2541" s="6" t="s">
        <v>26</v>
      </c>
      <c r="C2541" s="6" t="s">
        <v>49</v>
      </c>
      <c r="D2541" s="6" t="s">
        <v>31</v>
      </c>
      <c r="E2541" s="6" t="s">
        <v>62</v>
      </c>
      <c r="F2541" s="6" t="s">
        <v>75</v>
      </c>
      <c r="G2541" s="6" t="s">
        <v>47</v>
      </c>
      <c r="H2541" s="6" t="n">
        <v>1</v>
      </c>
      <c r="I2541" s="7" t="n">
        <v>299.980011</v>
      </c>
      <c r="J2541" s="6" t="n">
        <v>1</v>
      </c>
      <c r="K2541" s="7" t="n">
        <v>299.980011</v>
      </c>
      <c r="L2541" s="7" t="n">
        <v>39</v>
      </c>
      <c r="M2541" s="8" t="n">
        <v>0.129999995</v>
      </c>
      <c r="N2541" s="7" t="n">
        <v>71.76999664</v>
      </c>
      <c r="O2541" s="12" t="n">
        <v>1</v>
      </c>
    </row>
    <row r="2542" customFormat="false" ht="15" hidden="false" customHeight="true" outlineLevel="0" collapsed="false">
      <c r="A2542" s="6" t="n">
        <v>5242</v>
      </c>
      <c r="B2542" s="6" t="s">
        <v>19</v>
      </c>
      <c r="C2542" s="6" t="s">
        <v>37</v>
      </c>
      <c r="D2542" s="6" t="s">
        <v>50</v>
      </c>
      <c r="E2542" s="6" t="s">
        <v>51</v>
      </c>
      <c r="F2542" s="6" t="s">
        <v>71</v>
      </c>
      <c r="G2542" s="6" t="s">
        <v>24</v>
      </c>
      <c r="H2542" s="6" t="n">
        <v>4</v>
      </c>
      <c r="I2542" s="7" t="n">
        <v>199.9900055</v>
      </c>
      <c r="J2542" s="6" t="n">
        <v>1</v>
      </c>
      <c r="K2542" s="7" t="n">
        <v>199.9900055</v>
      </c>
      <c r="L2542" s="7" t="n">
        <v>8</v>
      </c>
      <c r="M2542" s="8" t="n">
        <v>0.039999999</v>
      </c>
      <c r="N2542" s="7" t="n">
        <v>-99.83999634</v>
      </c>
      <c r="O2542" s="9" t="n">
        <v>0</v>
      </c>
    </row>
    <row r="2543" customFormat="false" ht="15" hidden="false" customHeight="true" outlineLevel="0" collapsed="false">
      <c r="A2543" s="6" t="n">
        <v>62535</v>
      </c>
      <c r="B2543" s="6" t="s">
        <v>46</v>
      </c>
      <c r="C2543" s="6" t="s">
        <v>20</v>
      </c>
      <c r="D2543" s="6" t="s">
        <v>21</v>
      </c>
      <c r="E2543" s="6" t="s">
        <v>65</v>
      </c>
      <c r="F2543" s="6" t="s">
        <v>29</v>
      </c>
      <c r="G2543" s="6" t="s">
        <v>24</v>
      </c>
      <c r="H2543" s="6" t="n">
        <v>2</v>
      </c>
      <c r="I2543" s="7" t="n">
        <v>99.98999786</v>
      </c>
      <c r="J2543" s="6" t="n">
        <v>2</v>
      </c>
      <c r="K2543" s="7" t="n">
        <v>199.9799957</v>
      </c>
      <c r="L2543" s="7" t="n">
        <v>32</v>
      </c>
      <c r="M2543" s="8" t="n">
        <v>0.159999996</v>
      </c>
      <c r="N2543" s="7" t="n">
        <v>50.38999939</v>
      </c>
      <c r="O2543" s="12" t="n">
        <v>1</v>
      </c>
    </row>
    <row r="2544" customFormat="false" ht="15" hidden="false" customHeight="true" outlineLevel="0" collapsed="false">
      <c r="A2544" s="6" t="n">
        <v>60380</v>
      </c>
      <c r="B2544" s="6" t="s">
        <v>26</v>
      </c>
      <c r="C2544" s="6" t="s">
        <v>49</v>
      </c>
      <c r="D2544" s="6" t="s">
        <v>50</v>
      </c>
      <c r="E2544" s="6" t="s">
        <v>63</v>
      </c>
      <c r="F2544" s="6" t="s">
        <v>57</v>
      </c>
      <c r="G2544" s="6" t="s">
        <v>34</v>
      </c>
      <c r="H2544" s="6" t="n">
        <v>1</v>
      </c>
      <c r="I2544" s="7" t="n">
        <v>50</v>
      </c>
      <c r="J2544" s="6" t="n">
        <v>1</v>
      </c>
      <c r="K2544" s="7" t="n">
        <v>50</v>
      </c>
      <c r="L2544" s="7" t="n">
        <v>7.5</v>
      </c>
      <c r="M2544" s="8" t="n">
        <v>0.150000006</v>
      </c>
      <c r="N2544" s="7" t="n">
        <v>11.89999962</v>
      </c>
      <c r="O2544" s="12" t="n">
        <v>1</v>
      </c>
    </row>
    <row r="2545" customFormat="false" ht="15" hidden="false" customHeight="true" outlineLevel="0" collapsed="false">
      <c r="A2545" s="6" t="n">
        <v>67468</v>
      </c>
      <c r="B2545" s="6" t="s">
        <v>19</v>
      </c>
      <c r="C2545" s="6" t="s">
        <v>49</v>
      </c>
      <c r="D2545" s="6" t="s">
        <v>21</v>
      </c>
      <c r="E2545" s="6" t="s">
        <v>64</v>
      </c>
      <c r="F2545" s="6" t="s">
        <v>73</v>
      </c>
      <c r="G2545" s="6" t="s">
        <v>34</v>
      </c>
      <c r="H2545" s="6" t="n">
        <v>4</v>
      </c>
      <c r="I2545" s="7" t="n">
        <v>39.99000168</v>
      </c>
      <c r="J2545" s="6" t="n">
        <v>3</v>
      </c>
      <c r="K2545" s="7" t="n">
        <v>119.9700012</v>
      </c>
      <c r="L2545" s="7" t="n">
        <v>6</v>
      </c>
      <c r="M2545" s="8" t="n">
        <v>0.050000001</v>
      </c>
      <c r="N2545" s="7" t="n">
        <v>27.35000038</v>
      </c>
      <c r="O2545" s="9" t="n">
        <v>0</v>
      </c>
    </row>
    <row r="2546" customFormat="false" ht="15" hidden="false" customHeight="true" outlineLevel="0" collapsed="false">
      <c r="A2546" s="6" t="n">
        <v>16209</v>
      </c>
      <c r="B2546" s="6" t="s">
        <v>26</v>
      </c>
      <c r="C2546" s="6" t="s">
        <v>20</v>
      </c>
      <c r="D2546" s="6" t="s">
        <v>21</v>
      </c>
      <c r="E2546" s="6" t="s">
        <v>64</v>
      </c>
      <c r="F2546" s="6" t="s">
        <v>71</v>
      </c>
      <c r="G2546" s="6" t="s">
        <v>47</v>
      </c>
      <c r="H2546" s="6" t="n">
        <v>1</v>
      </c>
      <c r="I2546" s="7" t="n">
        <v>199.9900055</v>
      </c>
      <c r="J2546" s="6" t="n">
        <v>1</v>
      </c>
      <c r="K2546" s="7" t="n">
        <v>199.9900055</v>
      </c>
      <c r="L2546" s="7" t="n">
        <v>26</v>
      </c>
      <c r="M2546" s="8" t="n">
        <v>0.129999995</v>
      </c>
      <c r="N2546" s="7" t="n">
        <v>46.97999954</v>
      </c>
      <c r="O2546" s="12" t="n">
        <v>1</v>
      </c>
    </row>
    <row r="2547" customFormat="false" ht="15" hidden="false" customHeight="true" outlineLevel="0" collapsed="false">
      <c r="A2547" s="6" t="n">
        <v>59199</v>
      </c>
      <c r="B2547" s="6" t="s">
        <v>19</v>
      </c>
      <c r="C2547" s="6" t="s">
        <v>37</v>
      </c>
      <c r="D2547" s="6" t="s">
        <v>50</v>
      </c>
      <c r="E2547" s="6" t="s">
        <v>63</v>
      </c>
      <c r="F2547" s="6" t="s">
        <v>58</v>
      </c>
      <c r="G2547" s="6" t="s">
        <v>24</v>
      </c>
      <c r="H2547" s="6" t="n">
        <v>4</v>
      </c>
      <c r="I2547" s="7" t="n">
        <v>49.97999954</v>
      </c>
      <c r="J2547" s="6" t="n">
        <v>4</v>
      </c>
      <c r="K2547" s="7" t="n">
        <v>199.9199982</v>
      </c>
      <c r="L2547" s="7" t="n">
        <v>49.97999954</v>
      </c>
      <c r="M2547" s="8" t="n">
        <v>0.25</v>
      </c>
      <c r="N2547" s="7" t="n">
        <v>-95.36000061</v>
      </c>
      <c r="O2547" s="12" t="n">
        <v>1</v>
      </c>
    </row>
    <row r="2548" customFormat="false" ht="15" hidden="false" customHeight="true" outlineLevel="0" collapsed="false">
      <c r="A2548" s="6" t="n">
        <v>21862</v>
      </c>
      <c r="B2548" s="6" t="s">
        <v>19</v>
      </c>
      <c r="C2548" s="6" t="s">
        <v>49</v>
      </c>
      <c r="D2548" s="6" t="s">
        <v>27</v>
      </c>
      <c r="E2548" s="6" t="s">
        <v>54</v>
      </c>
      <c r="F2548" s="6" t="s">
        <v>57</v>
      </c>
      <c r="G2548" s="6" t="s">
        <v>44</v>
      </c>
      <c r="H2548" s="6" t="n">
        <v>4</v>
      </c>
      <c r="I2548" s="7" t="n">
        <v>50</v>
      </c>
      <c r="J2548" s="6" t="n">
        <v>5</v>
      </c>
      <c r="K2548" s="7" t="n">
        <v>250</v>
      </c>
      <c r="L2548" s="7" t="n">
        <v>62.5</v>
      </c>
      <c r="M2548" s="8" t="n">
        <v>0.25</v>
      </c>
      <c r="N2548" s="7" t="n">
        <v>88.12999725</v>
      </c>
      <c r="O2548" s="9" t="n">
        <v>0</v>
      </c>
    </row>
    <row r="2549" customFormat="false" ht="15" hidden="false" customHeight="true" outlineLevel="0" collapsed="false">
      <c r="A2549" s="6" t="n">
        <v>49632</v>
      </c>
      <c r="B2549" s="6" t="s">
        <v>26</v>
      </c>
      <c r="C2549" s="6" t="s">
        <v>37</v>
      </c>
      <c r="D2549" s="6" t="s">
        <v>27</v>
      </c>
      <c r="E2549" s="6" t="s">
        <v>97</v>
      </c>
      <c r="F2549" s="6" t="s">
        <v>58</v>
      </c>
      <c r="G2549" s="6" t="s">
        <v>47</v>
      </c>
      <c r="H2549" s="6" t="n">
        <v>1</v>
      </c>
      <c r="I2549" s="7" t="n">
        <v>49.97999954</v>
      </c>
      <c r="J2549" s="6" t="n">
        <v>1</v>
      </c>
      <c r="K2549" s="7" t="n">
        <v>49.97999954</v>
      </c>
      <c r="L2549" s="7" t="n">
        <v>6</v>
      </c>
      <c r="M2549" s="8" t="n">
        <v>0.119999997</v>
      </c>
      <c r="N2549" s="7" t="n">
        <v>14.94999981</v>
      </c>
      <c r="O2549" s="12" t="n">
        <v>1</v>
      </c>
    </row>
    <row r="2550" customFormat="false" ht="15" hidden="false" customHeight="true" outlineLevel="0" collapsed="false">
      <c r="A2550" s="6" t="n">
        <v>49280</v>
      </c>
      <c r="B2550" s="6" t="s">
        <v>36</v>
      </c>
      <c r="C2550" s="6" t="s">
        <v>37</v>
      </c>
      <c r="D2550" s="6" t="s">
        <v>38</v>
      </c>
      <c r="E2550" s="6" t="s">
        <v>39</v>
      </c>
      <c r="F2550" s="6" t="s">
        <v>58</v>
      </c>
      <c r="G2550" s="6" t="s">
        <v>44</v>
      </c>
      <c r="H2550" s="6" t="n">
        <v>0</v>
      </c>
      <c r="I2550" s="7" t="n">
        <v>49.97999954</v>
      </c>
      <c r="J2550" s="6" t="n">
        <v>3</v>
      </c>
      <c r="K2550" s="7" t="n">
        <v>149.9400024</v>
      </c>
      <c r="L2550" s="7" t="n">
        <v>23.98999977</v>
      </c>
      <c r="M2550" s="8" t="n">
        <v>0.159999996</v>
      </c>
      <c r="N2550" s="7" t="n">
        <v>61.72000122</v>
      </c>
      <c r="O2550" s="9" t="n">
        <v>0</v>
      </c>
    </row>
    <row r="2551" customFormat="false" ht="15" hidden="false" customHeight="true" outlineLevel="0" collapsed="false">
      <c r="A2551" s="6" t="n">
        <v>64577</v>
      </c>
      <c r="B2551" s="6" t="s">
        <v>19</v>
      </c>
      <c r="C2551" s="6" t="s">
        <v>37</v>
      </c>
      <c r="D2551" s="6" t="s">
        <v>21</v>
      </c>
      <c r="E2551" s="6" t="s">
        <v>65</v>
      </c>
      <c r="F2551" s="6" t="s">
        <v>71</v>
      </c>
      <c r="G2551" s="6" t="s">
        <v>34</v>
      </c>
      <c r="H2551" s="6" t="n">
        <v>4</v>
      </c>
      <c r="I2551" s="7" t="n">
        <v>199.9900055</v>
      </c>
      <c r="J2551" s="6" t="n">
        <v>1</v>
      </c>
      <c r="K2551" s="7" t="n">
        <v>199.9900055</v>
      </c>
      <c r="L2551" s="7" t="n">
        <v>34</v>
      </c>
      <c r="M2551" s="8" t="n">
        <v>0.170000002</v>
      </c>
      <c r="N2551" s="7" t="n">
        <v>78.01999664</v>
      </c>
      <c r="O2551" s="9" t="n">
        <v>0</v>
      </c>
    </row>
    <row r="2552" customFormat="false" ht="15" hidden="false" customHeight="true" outlineLevel="0" collapsed="false">
      <c r="A2552" s="6" t="n">
        <v>73987</v>
      </c>
      <c r="B2552" s="6" t="s">
        <v>19</v>
      </c>
      <c r="C2552" s="6" t="s">
        <v>20</v>
      </c>
      <c r="D2552" s="6" t="s">
        <v>27</v>
      </c>
      <c r="E2552" s="6" t="s">
        <v>54</v>
      </c>
      <c r="F2552" s="6" t="s">
        <v>118</v>
      </c>
      <c r="G2552" s="6" t="s">
        <v>44</v>
      </c>
      <c r="H2552" s="6" t="n">
        <v>4</v>
      </c>
      <c r="I2552" s="7" t="n">
        <v>31.07999992</v>
      </c>
      <c r="J2552" s="6" t="n">
        <v>1</v>
      </c>
      <c r="K2552" s="7" t="n">
        <v>31.07999992</v>
      </c>
      <c r="L2552" s="7" t="n">
        <v>0.310000002</v>
      </c>
      <c r="M2552" s="8" t="n">
        <v>0.01</v>
      </c>
      <c r="N2552" s="7" t="n">
        <v>-53.84999847</v>
      </c>
      <c r="O2552" s="9" t="n">
        <v>0</v>
      </c>
    </row>
    <row r="2553" customFormat="false" ht="15" hidden="false" customHeight="true" outlineLevel="0" collapsed="false">
      <c r="A2553" s="6" t="n">
        <v>32548</v>
      </c>
      <c r="B2553" s="6" t="s">
        <v>19</v>
      </c>
      <c r="C2553" s="6" t="s">
        <v>20</v>
      </c>
      <c r="D2553" s="6" t="s">
        <v>31</v>
      </c>
      <c r="E2553" s="6" t="s">
        <v>32</v>
      </c>
      <c r="F2553" s="6" t="s">
        <v>71</v>
      </c>
      <c r="G2553" s="6" t="s">
        <v>24</v>
      </c>
      <c r="H2553" s="6" t="n">
        <v>4</v>
      </c>
      <c r="I2553" s="7" t="n">
        <v>199.9900055</v>
      </c>
      <c r="J2553" s="6" t="n">
        <v>1</v>
      </c>
      <c r="K2553" s="7" t="n">
        <v>199.9900055</v>
      </c>
      <c r="L2553" s="7" t="n">
        <v>18</v>
      </c>
      <c r="M2553" s="8" t="n">
        <v>0.090000004</v>
      </c>
      <c r="N2553" s="7" t="n">
        <v>13.64999962</v>
      </c>
      <c r="O2553" s="9" t="n">
        <v>0</v>
      </c>
    </row>
    <row r="2554" customFormat="false" ht="15" hidden="false" customHeight="true" outlineLevel="0" collapsed="false">
      <c r="A2554" s="6" t="n">
        <v>23001</v>
      </c>
      <c r="B2554" s="6" t="s">
        <v>19</v>
      </c>
      <c r="C2554" s="6" t="s">
        <v>37</v>
      </c>
      <c r="D2554" s="6" t="s">
        <v>27</v>
      </c>
      <c r="E2554" s="6" t="s">
        <v>54</v>
      </c>
      <c r="F2554" s="6" t="s">
        <v>58</v>
      </c>
      <c r="G2554" s="6" t="s">
        <v>34</v>
      </c>
      <c r="H2554" s="6" t="n">
        <v>4</v>
      </c>
      <c r="I2554" s="7" t="n">
        <v>49.97999954</v>
      </c>
      <c r="J2554" s="6" t="n">
        <v>5</v>
      </c>
      <c r="K2554" s="7" t="n">
        <v>249.8999939</v>
      </c>
      <c r="L2554" s="7" t="n">
        <v>2.5</v>
      </c>
      <c r="M2554" s="8" t="n">
        <v>0.01</v>
      </c>
      <c r="N2554" s="7" t="n">
        <v>121.2300034</v>
      </c>
      <c r="O2554" s="9" t="n">
        <v>0</v>
      </c>
    </row>
    <row r="2555" customFormat="false" ht="15" hidden="false" customHeight="true" outlineLevel="0" collapsed="false">
      <c r="A2555" s="6" t="n">
        <v>38563</v>
      </c>
      <c r="B2555" s="6" t="s">
        <v>19</v>
      </c>
      <c r="C2555" s="6" t="s">
        <v>49</v>
      </c>
      <c r="D2555" s="6" t="s">
        <v>31</v>
      </c>
      <c r="E2555" s="6" t="s">
        <v>86</v>
      </c>
      <c r="F2555" s="6" t="s">
        <v>33</v>
      </c>
      <c r="G2555" s="6" t="s">
        <v>34</v>
      </c>
      <c r="H2555" s="6" t="n">
        <v>4</v>
      </c>
      <c r="I2555" s="7" t="n">
        <v>59.99000168</v>
      </c>
      <c r="J2555" s="6" t="n">
        <v>4</v>
      </c>
      <c r="K2555" s="7" t="n">
        <v>239.9600067</v>
      </c>
      <c r="L2555" s="7" t="n">
        <v>40.79000092</v>
      </c>
      <c r="M2555" s="8" t="n">
        <v>0.170000002</v>
      </c>
      <c r="N2555" s="7" t="n">
        <v>62.34000015</v>
      </c>
      <c r="O2555" s="9" t="n">
        <v>0</v>
      </c>
    </row>
    <row r="2556" customFormat="false" ht="15" hidden="false" customHeight="true" outlineLevel="0" collapsed="false">
      <c r="A2556" s="6" t="n">
        <v>30480</v>
      </c>
      <c r="B2556" s="6" t="s">
        <v>19</v>
      </c>
      <c r="C2556" s="6" t="s">
        <v>20</v>
      </c>
      <c r="D2556" s="6" t="s">
        <v>27</v>
      </c>
      <c r="E2556" s="6" t="s">
        <v>42</v>
      </c>
      <c r="F2556" s="6" t="s">
        <v>71</v>
      </c>
      <c r="G2556" s="6" t="s">
        <v>44</v>
      </c>
      <c r="H2556" s="6" t="n">
        <v>4</v>
      </c>
      <c r="I2556" s="7" t="n">
        <v>199.9900055</v>
      </c>
      <c r="J2556" s="6" t="n">
        <v>1</v>
      </c>
      <c r="K2556" s="7" t="n">
        <v>199.9900055</v>
      </c>
      <c r="L2556" s="7" t="n">
        <v>0</v>
      </c>
      <c r="M2556" s="8" t="n">
        <v>0</v>
      </c>
      <c r="N2556" s="7" t="n">
        <v>65</v>
      </c>
      <c r="O2556" s="12" t="n">
        <v>1</v>
      </c>
    </row>
    <row r="2557" customFormat="false" ht="15" hidden="false" customHeight="true" outlineLevel="0" collapsed="false">
      <c r="A2557" s="6" t="n">
        <v>66380</v>
      </c>
      <c r="B2557" s="6" t="s">
        <v>46</v>
      </c>
      <c r="C2557" s="6" t="s">
        <v>37</v>
      </c>
      <c r="D2557" s="6" t="s">
        <v>21</v>
      </c>
      <c r="E2557" s="6" t="s">
        <v>65</v>
      </c>
      <c r="F2557" s="6" t="s">
        <v>40</v>
      </c>
      <c r="G2557" s="6" t="s">
        <v>34</v>
      </c>
      <c r="H2557" s="6" t="n">
        <v>2</v>
      </c>
      <c r="I2557" s="7" t="n">
        <v>399.980011</v>
      </c>
      <c r="J2557" s="6" t="n">
        <v>1</v>
      </c>
      <c r="K2557" s="7" t="n">
        <v>399.980011</v>
      </c>
      <c r="L2557" s="7" t="n">
        <v>72</v>
      </c>
      <c r="M2557" s="8" t="n">
        <v>0.180000007</v>
      </c>
      <c r="N2557" s="7" t="n">
        <v>91.83999634</v>
      </c>
      <c r="O2557" s="12" t="n">
        <v>1</v>
      </c>
    </row>
    <row r="2558" customFormat="false" ht="15" hidden="false" customHeight="true" outlineLevel="0" collapsed="false">
      <c r="A2558" s="6" t="n">
        <v>66001</v>
      </c>
      <c r="B2558" s="6" t="s">
        <v>19</v>
      </c>
      <c r="C2558" s="6" t="s">
        <v>20</v>
      </c>
      <c r="D2558" s="6" t="s">
        <v>21</v>
      </c>
      <c r="E2558" s="6" t="s">
        <v>65</v>
      </c>
      <c r="F2558" s="6" t="s">
        <v>71</v>
      </c>
      <c r="G2558" s="6" t="s">
        <v>44</v>
      </c>
      <c r="H2558" s="6" t="n">
        <v>4</v>
      </c>
      <c r="I2558" s="7" t="n">
        <v>199.9900055</v>
      </c>
      <c r="J2558" s="6" t="n">
        <v>1</v>
      </c>
      <c r="K2558" s="7" t="n">
        <v>199.9900055</v>
      </c>
      <c r="L2558" s="7" t="n">
        <v>4</v>
      </c>
      <c r="M2558" s="8" t="n">
        <v>0.02</v>
      </c>
      <c r="N2558" s="7" t="n">
        <v>-101.3300018</v>
      </c>
      <c r="O2558" s="9" t="n">
        <v>0</v>
      </c>
    </row>
    <row r="2559" customFormat="false" ht="15" hidden="false" customHeight="true" outlineLevel="0" collapsed="false">
      <c r="A2559" s="6" t="n">
        <v>17085</v>
      </c>
      <c r="B2559" s="6" t="s">
        <v>26</v>
      </c>
      <c r="C2559" s="6" t="s">
        <v>20</v>
      </c>
      <c r="D2559" s="6" t="s">
        <v>21</v>
      </c>
      <c r="E2559" s="6" t="s">
        <v>65</v>
      </c>
      <c r="F2559" s="6" t="s">
        <v>74</v>
      </c>
      <c r="G2559" s="6" t="s">
        <v>44</v>
      </c>
      <c r="H2559" s="6" t="n">
        <v>1</v>
      </c>
      <c r="I2559" s="7" t="n">
        <v>51.99000168</v>
      </c>
      <c r="J2559" s="6" t="n">
        <v>5</v>
      </c>
      <c r="K2559" s="7" t="n">
        <v>259.9500122</v>
      </c>
      <c r="L2559" s="7" t="n">
        <v>44.18999863</v>
      </c>
      <c r="M2559" s="8" t="n">
        <v>0.170000002</v>
      </c>
      <c r="N2559" s="7" t="n">
        <v>78.3199997</v>
      </c>
      <c r="O2559" s="12" t="n">
        <v>1</v>
      </c>
    </row>
    <row r="2560" customFormat="false" ht="15" hidden="false" customHeight="true" outlineLevel="0" collapsed="false">
      <c r="A2560" s="6" t="n">
        <v>27860</v>
      </c>
      <c r="B2560" s="6" t="s">
        <v>19</v>
      </c>
      <c r="C2560" s="6" t="s">
        <v>20</v>
      </c>
      <c r="D2560" s="6" t="s">
        <v>27</v>
      </c>
      <c r="E2560" s="6" t="s">
        <v>69</v>
      </c>
      <c r="F2560" s="6" t="s">
        <v>71</v>
      </c>
      <c r="G2560" s="6" t="s">
        <v>34</v>
      </c>
      <c r="H2560" s="6" t="n">
        <v>4</v>
      </c>
      <c r="I2560" s="7" t="n">
        <v>199.9900055</v>
      </c>
      <c r="J2560" s="6" t="n">
        <v>1</v>
      </c>
      <c r="K2560" s="7" t="n">
        <v>199.9900055</v>
      </c>
      <c r="L2560" s="7" t="n">
        <v>30</v>
      </c>
      <c r="M2560" s="8" t="n">
        <v>0.150000006</v>
      </c>
      <c r="N2560" s="7" t="n">
        <v>1.700000048</v>
      </c>
      <c r="O2560" s="12" t="n">
        <v>1</v>
      </c>
    </row>
    <row r="2561" customFormat="false" ht="15" hidden="false" customHeight="true" outlineLevel="0" collapsed="false">
      <c r="A2561" s="6" t="n">
        <v>55008</v>
      </c>
      <c r="B2561" s="6" t="s">
        <v>19</v>
      </c>
      <c r="C2561" s="6" t="s">
        <v>20</v>
      </c>
      <c r="D2561" s="6" t="s">
        <v>50</v>
      </c>
      <c r="E2561" s="6" t="s">
        <v>51</v>
      </c>
      <c r="F2561" s="6" t="s">
        <v>29</v>
      </c>
      <c r="G2561" s="6" t="s">
        <v>47</v>
      </c>
      <c r="H2561" s="6" t="n">
        <v>4</v>
      </c>
      <c r="I2561" s="7" t="n">
        <v>99.98999786</v>
      </c>
      <c r="J2561" s="6" t="n">
        <v>1</v>
      </c>
      <c r="K2561" s="7" t="n">
        <v>99.98999786</v>
      </c>
      <c r="L2561" s="7" t="n">
        <v>9</v>
      </c>
      <c r="M2561" s="8" t="n">
        <v>0.090000004</v>
      </c>
      <c r="N2561" s="7" t="n">
        <v>-6.460000038</v>
      </c>
      <c r="O2561" s="9" t="n">
        <v>0</v>
      </c>
    </row>
    <row r="2562" customFormat="false" ht="15" hidden="false" customHeight="true" outlineLevel="0" collapsed="false">
      <c r="A2562" s="6" t="n">
        <v>10799</v>
      </c>
      <c r="B2562" s="6" t="s">
        <v>19</v>
      </c>
      <c r="C2562" s="6" t="s">
        <v>20</v>
      </c>
      <c r="D2562" s="6" t="s">
        <v>21</v>
      </c>
      <c r="E2562" s="6" t="s">
        <v>64</v>
      </c>
      <c r="F2562" s="6" t="s">
        <v>71</v>
      </c>
      <c r="G2562" s="6" t="s">
        <v>24</v>
      </c>
      <c r="H2562" s="6" t="n">
        <v>4</v>
      </c>
      <c r="I2562" s="7" t="n">
        <v>199.9900055</v>
      </c>
      <c r="J2562" s="6" t="n">
        <v>1</v>
      </c>
      <c r="K2562" s="7" t="n">
        <v>199.9900055</v>
      </c>
      <c r="L2562" s="7" t="n">
        <v>24</v>
      </c>
      <c r="M2562" s="8" t="n">
        <v>0.119999997</v>
      </c>
      <c r="N2562" s="7" t="n">
        <v>33.09000015</v>
      </c>
      <c r="O2562" s="12" t="n">
        <v>1</v>
      </c>
    </row>
    <row r="2563" customFormat="false" ht="15" hidden="false" customHeight="true" outlineLevel="0" collapsed="false">
      <c r="A2563" s="6" t="n">
        <v>62935</v>
      </c>
      <c r="B2563" s="6" t="s">
        <v>19</v>
      </c>
      <c r="C2563" s="6" t="s">
        <v>37</v>
      </c>
      <c r="D2563" s="6" t="s">
        <v>21</v>
      </c>
      <c r="E2563" s="6" t="s">
        <v>65</v>
      </c>
      <c r="F2563" s="6" t="s">
        <v>114</v>
      </c>
      <c r="G2563" s="6" t="s">
        <v>34</v>
      </c>
      <c r="H2563" s="6" t="n">
        <v>4</v>
      </c>
      <c r="I2563" s="7" t="n">
        <v>129.9900055</v>
      </c>
      <c r="J2563" s="6" t="n">
        <v>1</v>
      </c>
      <c r="K2563" s="7" t="n">
        <v>129.9900055</v>
      </c>
      <c r="L2563" s="7" t="n">
        <v>0</v>
      </c>
      <c r="M2563" s="8" t="n">
        <v>0</v>
      </c>
      <c r="N2563" s="7" t="n">
        <v>13</v>
      </c>
      <c r="O2563" s="12" t="n">
        <v>1</v>
      </c>
    </row>
    <row r="2564" customFormat="false" ht="15" hidden="false" customHeight="true" outlineLevel="0" collapsed="false">
      <c r="A2564" s="6" t="n">
        <v>68123</v>
      </c>
      <c r="B2564" s="6" t="s">
        <v>26</v>
      </c>
      <c r="C2564" s="6" t="s">
        <v>20</v>
      </c>
      <c r="D2564" s="6" t="s">
        <v>21</v>
      </c>
      <c r="E2564" s="6" t="s">
        <v>65</v>
      </c>
      <c r="F2564" s="6" t="s">
        <v>75</v>
      </c>
      <c r="G2564" s="6" t="s">
        <v>34</v>
      </c>
      <c r="H2564" s="6" t="n">
        <v>1</v>
      </c>
      <c r="I2564" s="7" t="n">
        <v>299.980011</v>
      </c>
      <c r="J2564" s="6" t="n">
        <v>1</v>
      </c>
      <c r="K2564" s="7" t="n">
        <v>299.980011</v>
      </c>
      <c r="L2564" s="7" t="n">
        <v>36</v>
      </c>
      <c r="M2564" s="8" t="n">
        <v>0.119999997</v>
      </c>
      <c r="N2564" s="7" t="n">
        <v>81.83000183</v>
      </c>
      <c r="O2564" s="12" t="n">
        <v>1</v>
      </c>
    </row>
    <row r="2565" customFormat="false" ht="15" hidden="false" customHeight="true" outlineLevel="0" collapsed="false">
      <c r="A2565" s="6" t="n">
        <v>38683</v>
      </c>
      <c r="B2565" s="6" t="s">
        <v>19</v>
      </c>
      <c r="C2565" s="6" t="s">
        <v>20</v>
      </c>
      <c r="D2565" s="6" t="s">
        <v>31</v>
      </c>
      <c r="E2565" s="6" t="s">
        <v>62</v>
      </c>
      <c r="F2565" s="6" t="s">
        <v>33</v>
      </c>
      <c r="G2565" s="6" t="s">
        <v>34</v>
      </c>
      <c r="H2565" s="6" t="n">
        <v>4</v>
      </c>
      <c r="I2565" s="7" t="n">
        <v>59.99000168</v>
      </c>
      <c r="J2565" s="6" t="n">
        <v>5</v>
      </c>
      <c r="K2565" s="7" t="n">
        <v>299.9500122</v>
      </c>
      <c r="L2565" s="7" t="n">
        <v>50.99000168</v>
      </c>
      <c r="M2565" s="8" t="n">
        <v>0.170000002</v>
      </c>
      <c r="N2565" s="7" t="n">
        <v>119.5</v>
      </c>
      <c r="O2565" s="9" t="n">
        <v>0</v>
      </c>
    </row>
    <row r="2566" customFormat="false" ht="15" hidden="false" customHeight="true" outlineLevel="0" collapsed="false">
      <c r="A2566" s="6" t="n">
        <v>6673</v>
      </c>
      <c r="B2566" s="6" t="s">
        <v>19</v>
      </c>
      <c r="C2566" s="6" t="s">
        <v>20</v>
      </c>
      <c r="D2566" s="6" t="s">
        <v>50</v>
      </c>
      <c r="E2566" s="6" t="s">
        <v>51</v>
      </c>
      <c r="F2566" s="6" t="s">
        <v>23</v>
      </c>
      <c r="G2566" s="6" t="s">
        <v>34</v>
      </c>
      <c r="H2566" s="6" t="n">
        <v>4</v>
      </c>
      <c r="I2566" s="7" t="n">
        <v>129.9900055</v>
      </c>
      <c r="J2566" s="6" t="n">
        <v>1</v>
      </c>
      <c r="K2566" s="7" t="n">
        <v>129.9900055</v>
      </c>
      <c r="L2566" s="7" t="n">
        <v>23.39999962</v>
      </c>
      <c r="M2566" s="8" t="n">
        <v>0.180000007</v>
      </c>
      <c r="N2566" s="7" t="n">
        <v>12.78999996</v>
      </c>
      <c r="O2566" s="9" t="n">
        <v>0</v>
      </c>
    </row>
    <row r="2567" customFormat="false" ht="15" hidden="false" customHeight="true" outlineLevel="0" collapsed="false">
      <c r="A2567" s="6" t="n">
        <v>32457</v>
      </c>
      <c r="B2567" s="6" t="s">
        <v>19</v>
      </c>
      <c r="C2567" s="6" t="s">
        <v>49</v>
      </c>
      <c r="D2567" s="6" t="s">
        <v>31</v>
      </c>
      <c r="E2567" s="6" t="s">
        <v>62</v>
      </c>
      <c r="F2567" s="6" t="s">
        <v>33</v>
      </c>
      <c r="G2567" s="6" t="s">
        <v>34</v>
      </c>
      <c r="H2567" s="6" t="n">
        <v>4</v>
      </c>
      <c r="I2567" s="7" t="n">
        <v>59.99000168</v>
      </c>
      <c r="J2567" s="6" t="n">
        <v>4</v>
      </c>
      <c r="K2567" s="7" t="n">
        <v>239.9600067</v>
      </c>
      <c r="L2567" s="7" t="n">
        <v>9.600000381</v>
      </c>
      <c r="M2567" s="8" t="n">
        <v>0.039999999</v>
      </c>
      <c r="N2567" s="7" t="n">
        <v>14.51000023</v>
      </c>
      <c r="O2567" s="9" t="n">
        <v>0</v>
      </c>
    </row>
    <row r="2568" customFormat="false" ht="15" hidden="false" customHeight="true" outlineLevel="0" collapsed="false">
      <c r="A2568" s="6" t="n">
        <v>64025</v>
      </c>
      <c r="B2568" s="6" t="s">
        <v>26</v>
      </c>
      <c r="C2568" s="6" t="s">
        <v>20</v>
      </c>
      <c r="D2568" s="6" t="s">
        <v>21</v>
      </c>
      <c r="E2568" s="6" t="s">
        <v>65</v>
      </c>
      <c r="F2568" s="6" t="s">
        <v>29</v>
      </c>
      <c r="G2568" s="6" t="s">
        <v>44</v>
      </c>
      <c r="H2568" s="6" t="n">
        <v>1</v>
      </c>
      <c r="I2568" s="7" t="n">
        <v>99.98999786</v>
      </c>
      <c r="J2568" s="6" t="n">
        <v>3</v>
      </c>
      <c r="K2568" s="7" t="n">
        <v>299.9700012</v>
      </c>
      <c r="L2568" s="7" t="n">
        <v>9</v>
      </c>
      <c r="M2568" s="8" t="n">
        <v>0.029999999</v>
      </c>
      <c r="N2568" s="7" t="n">
        <v>-203.6799927</v>
      </c>
      <c r="O2568" s="12" t="n">
        <v>1</v>
      </c>
    </row>
    <row r="2569" customFormat="false" ht="15" hidden="false" customHeight="true" outlineLevel="0" collapsed="false">
      <c r="A2569" s="6" t="n">
        <v>38744</v>
      </c>
      <c r="B2569" s="6" t="s">
        <v>19</v>
      </c>
      <c r="C2569" s="6" t="s">
        <v>49</v>
      </c>
      <c r="D2569" s="6" t="s">
        <v>31</v>
      </c>
      <c r="E2569" s="6" t="s">
        <v>62</v>
      </c>
      <c r="F2569" s="6" t="s">
        <v>29</v>
      </c>
      <c r="G2569" s="6" t="s">
        <v>44</v>
      </c>
      <c r="H2569" s="6" t="n">
        <v>4</v>
      </c>
      <c r="I2569" s="7" t="n">
        <v>99.98999786</v>
      </c>
      <c r="J2569" s="6" t="n">
        <v>1</v>
      </c>
      <c r="K2569" s="7" t="n">
        <v>99.98999786</v>
      </c>
      <c r="L2569" s="7" t="n">
        <v>17</v>
      </c>
      <c r="M2569" s="8" t="n">
        <v>0.170000002</v>
      </c>
      <c r="N2569" s="7" t="n">
        <v>39.84000015</v>
      </c>
      <c r="O2569" s="12" t="n">
        <v>1</v>
      </c>
    </row>
    <row r="2570" customFormat="false" ht="15" hidden="false" customHeight="true" outlineLevel="0" collapsed="false">
      <c r="A2570" s="6" t="n">
        <v>5502</v>
      </c>
      <c r="B2570" s="6" t="s">
        <v>26</v>
      </c>
      <c r="C2570" s="6" t="s">
        <v>20</v>
      </c>
      <c r="D2570" s="6" t="s">
        <v>50</v>
      </c>
      <c r="E2570" s="6" t="s">
        <v>63</v>
      </c>
      <c r="F2570" s="6" t="s">
        <v>105</v>
      </c>
      <c r="G2570" s="6" t="s">
        <v>34</v>
      </c>
      <c r="H2570" s="6" t="n">
        <v>1</v>
      </c>
      <c r="I2570" s="7" t="n">
        <v>34.99000168</v>
      </c>
      <c r="J2570" s="6" t="n">
        <v>2</v>
      </c>
      <c r="K2570" s="7" t="n">
        <v>69.98000336</v>
      </c>
      <c r="L2570" s="7" t="n">
        <v>2.799999952</v>
      </c>
      <c r="M2570" s="8" t="n">
        <v>0.039999999</v>
      </c>
      <c r="N2570" s="7" t="n">
        <v>18.13999939</v>
      </c>
      <c r="O2570" s="12" t="n">
        <v>1</v>
      </c>
    </row>
    <row r="2571" customFormat="false" ht="15" hidden="false" customHeight="true" outlineLevel="0" collapsed="false">
      <c r="A2571" s="6" t="n">
        <v>66149</v>
      </c>
      <c r="B2571" s="6" t="s">
        <v>19</v>
      </c>
      <c r="C2571" s="6" t="s">
        <v>20</v>
      </c>
      <c r="D2571" s="6" t="s">
        <v>21</v>
      </c>
      <c r="E2571" s="6" t="s">
        <v>65</v>
      </c>
      <c r="F2571" s="6" t="s">
        <v>40</v>
      </c>
      <c r="G2571" s="6" t="s">
        <v>34</v>
      </c>
      <c r="H2571" s="6" t="n">
        <v>4</v>
      </c>
      <c r="I2571" s="7" t="n">
        <v>399.980011</v>
      </c>
      <c r="J2571" s="6" t="n">
        <v>1</v>
      </c>
      <c r="K2571" s="7" t="n">
        <v>399.980011</v>
      </c>
      <c r="L2571" s="7" t="n">
        <v>12</v>
      </c>
      <c r="M2571" s="8" t="n">
        <v>0.029999999</v>
      </c>
      <c r="N2571" s="7" t="n">
        <v>116.3899994</v>
      </c>
      <c r="O2571" s="12" t="n">
        <v>1</v>
      </c>
    </row>
    <row r="2572" customFormat="false" ht="15" hidden="false" customHeight="true" outlineLevel="0" collapsed="false">
      <c r="A2572" s="6" t="n">
        <v>3851</v>
      </c>
      <c r="B2572" s="6" t="s">
        <v>19</v>
      </c>
      <c r="C2572" s="6" t="s">
        <v>49</v>
      </c>
      <c r="D2572" s="6" t="s">
        <v>50</v>
      </c>
      <c r="E2572" s="6" t="s">
        <v>63</v>
      </c>
      <c r="F2572" s="6" t="s">
        <v>57</v>
      </c>
      <c r="G2572" s="6" t="s">
        <v>24</v>
      </c>
      <c r="H2572" s="6" t="n">
        <v>4</v>
      </c>
      <c r="I2572" s="7" t="n">
        <v>50</v>
      </c>
      <c r="J2572" s="6" t="n">
        <v>3</v>
      </c>
      <c r="K2572" s="7" t="n">
        <v>150</v>
      </c>
      <c r="L2572" s="7" t="n">
        <v>0</v>
      </c>
      <c r="M2572" s="8" t="n">
        <v>0</v>
      </c>
      <c r="N2572" s="7" t="n">
        <v>-30</v>
      </c>
      <c r="O2572" s="9" t="n">
        <v>0</v>
      </c>
    </row>
    <row r="2573" customFormat="false" ht="15" hidden="false" customHeight="true" outlineLevel="0" collapsed="false">
      <c r="A2573" s="6" t="n">
        <v>14010</v>
      </c>
      <c r="B2573" s="6" t="s">
        <v>36</v>
      </c>
      <c r="C2573" s="6" t="s">
        <v>37</v>
      </c>
      <c r="D2573" s="6" t="s">
        <v>21</v>
      </c>
      <c r="E2573" s="6" t="s">
        <v>64</v>
      </c>
      <c r="F2573" s="6" t="s">
        <v>57</v>
      </c>
      <c r="G2573" s="6" t="s">
        <v>34</v>
      </c>
      <c r="H2573" s="6" t="n">
        <v>0</v>
      </c>
      <c r="I2573" s="7" t="n">
        <v>50</v>
      </c>
      <c r="J2573" s="6" t="n">
        <v>5</v>
      </c>
      <c r="K2573" s="7" t="n">
        <v>250</v>
      </c>
      <c r="L2573" s="7" t="n">
        <v>37.5</v>
      </c>
      <c r="M2573" s="8" t="n">
        <v>0.150000006</v>
      </c>
      <c r="N2573" s="7" t="n">
        <v>-131.75</v>
      </c>
      <c r="O2573" s="9" t="n">
        <v>0</v>
      </c>
    </row>
    <row r="2574" customFormat="false" ht="15" hidden="false" customHeight="true" outlineLevel="0" collapsed="false">
      <c r="A2574" s="6" t="n">
        <v>7080</v>
      </c>
      <c r="B2574" s="6" t="s">
        <v>19</v>
      </c>
      <c r="C2574" s="6" t="s">
        <v>20</v>
      </c>
      <c r="D2574" s="6" t="s">
        <v>50</v>
      </c>
      <c r="E2574" s="6" t="s">
        <v>51</v>
      </c>
      <c r="F2574" s="6" t="s">
        <v>23</v>
      </c>
      <c r="G2574" s="6" t="s">
        <v>24</v>
      </c>
      <c r="H2574" s="6" t="n">
        <v>4</v>
      </c>
      <c r="I2574" s="7" t="n">
        <v>129.9900055</v>
      </c>
      <c r="J2574" s="6" t="n">
        <v>1</v>
      </c>
      <c r="K2574" s="7" t="n">
        <v>129.9900055</v>
      </c>
      <c r="L2574" s="7" t="n">
        <v>23.39999962</v>
      </c>
      <c r="M2574" s="8" t="n">
        <v>0.180000007</v>
      </c>
      <c r="N2574" s="7" t="n">
        <v>20.25</v>
      </c>
      <c r="O2574" s="12" t="n">
        <v>1</v>
      </c>
    </row>
    <row r="2575" customFormat="false" ht="15" hidden="false" customHeight="true" outlineLevel="0" collapsed="false">
      <c r="A2575" s="6" t="n">
        <v>68826</v>
      </c>
      <c r="B2575" s="6" t="s">
        <v>46</v>
      </c>
      <c r="C2575" s="6" t="s">
        <v>20</v>
      </c>
      <c r="D2575" s="6" t="s">
        <v>21</v>
      </c>
      <c r="E2575" s="6" t="s">
        <v>65</v>
      </c>
      <c r="F2575" s="6" t="s">
        <v>40</v>
      </c>
      <c r="G2575" s="6" t="s">
        <v>44</v>
      </c>
      <c r="H2575" s="6" t="n">
        <v>2</v>
      </c>
      <c r="I2575" s="7" t="n">
        <v>399.980011</v>
      </c>
      <c r="J2575" s="6" t="n">
        <v>1</v>
      </c>
      <c r="K2575" s="7" t="n">
        <v>399.980011</v>
      </c>
      <c r="L2575" s="7" t="n">
        <v>72</v>
      </c>
      <c r="M2575" s="8" t="n">
        <v>0.180000007</v>
      </c>
      <c r="N2575" s="7" t="n">
        <v>114.7900009</v>
      </c>
      <c r="O2575" s="9" t="n">
        <v>0</v>
      </c>
    </row>
    <row r="2576" customFormat="false" ht="15" hidden="false" customHeight="true" outlineLevel="0" collapsed="false">
      <c r="A2576" s="6" t="n">
        <v>48455</v>
      </c>
      <c r="B2576" s="6" t="s">
        <v>26</v>
      </c>
      <c r="C2576" s="6" t="s">
        <v>49</v>
      </c>
      <c r="D2576" s="6" t="s">
        <v>21</v>
      </c>
      <c r="E2576" s="6" t="s">
        <v>66</v>
      </c>
      <c r="F2576" s="6" t="s">
        <v>100</v>
      </c>
      <c r="G2576" s="6" t="s">
        <v>44</v>
      </c>
      <c r="H2576" s="6" t="n">
        <v>1</v>
      </c>
      <c r="I2576" s="7" t="n">
        <v>17.98999977</v>
      </c>
      <c r="J2576" s="6" t="n">
        <v>5</v>
      </c>
      <c r="K2576" s="7" t="n">
        <v>89.94999695</v>
      </c>
      <c r="L2576" s="7" t="n">
        <v>6.300000191</v>
      </c>
      <c r="M2576" s="8" t="n">
        <v>0.07</v>
      </c>
      <c r="N2576" s="7" t="n">
        <v>39.3199997</v>
      </c>
      <c r="O2576" s="12" t="n">
        <v>1</v>
      </c>
    </row>
    <row r="2577" customFormat="false" ht="15" hidden="false" customHeight="true" outlineLevel="0" collapsed="false">
      <c r="A2577" s="6" t="n">
        <v>38023</v>
      </c>
      <c r="B2577" s="6" t="s">
        <v>19</v>
      </c>
      <c r="C2577" s="6" t="s">
        <v>49</v>
      </c>
      <c r="D2577" s="6" t="s">
        <v>31</v>
      </c>
      <c r="E2577" s="6" t="s">
        <v>56</v>
      </c>
      <c r="F2577" s="6" t="s">
        <v>73</v>
      </c>
      <c r="G2577" s="6" t="s">
        <v>44</v>
      </c>
      <c r="H2577" s="6" t="n">
        <v>4</v>
      </c>
      <c r="I2577" s="7" t="n">
        <v>39.99000168</v>
      </c>
      <c r="J2577" s="6" t="n">
        <v>5</v>
      </c>
      <c r="K2577" s="7" t="n">
        <v>199.9499969</v>
      </c>
      <c r="L2577" s="7" t="n">
        <v>35.99000168</v>
      </c>
      <c r="M2577" s="8" t="n">
        <v>0.180000007</v>
      </c>
      <c r="N2577" s="7" t="n">
        <v>14.26000023</v>
      </c>
      <c r="O2577" s="9" t="n">
        <v>0</v>
      </c>
    </row>
    <row r="2578" customFormat="false" ht="15" hidden="false" customHeight="true" outlineLevel="0" collapsed="false">
      <c r="A2578" s="6" t="n">
        <v>72014</v>
      </c>
      <c r="B2578" s="6" t="s">
        <v>19</v>
      </c>
      <c r="C2578" s="6" t="s">
        <v>37</v>
      </c>
      <c r="D2578" s="6" t="s">
        <v>27</v>
      </c>
      <c r="E2578" s="6" t="s">
        <v>54</v>
      </c>
      <c r="F2578" s="6" t="s">
        <v>87</v>
      </c>
      <c r="G2578" s="6" t="s">
        <v>44</v>
      </c>
      <c r="H2578" s="6" t="n">
        <v>4</v>
      </c>
      <c r="I2578" s="7" t="n">
        <v>532.5800171</v>
      </c>
      <c r="J2578" s="6" t="n">
        <v>1</v>
      </c>
      <c r="K2578" s="7" t="n">
        <v>532.5800171</v>
      </c>
      <c r="L2578" s="7" t="n">
        <v>47.93000031</v>
      </c>
      <c r="M2578" s="8" t="n">
        <v>0.090000004</v>
      </c>
      <c r="N2578" s="7" t="n">
        <v>-66.87999725</v>
      </c>
      <c r="O2578" s="12" t="n">
        <v>1</v>
      </c>
    </row>
    <row r="2579" customFormat="false" ht="15" hidden="false" customHeight="true" outlineLevel="0" collapsed="false">
      <c r="A2579" s="6" t="n">
        <v>59268</v>
      </c>
      <c r="B2579" s="6" t="s">
        <v>19</v>
      </c>
      <c r="C2579" s="6" t="s">
        <v>20</v>
      </c>
      <c r="D2579" s="6" t="s">
        <v>50</v>
      </c>
      <c r="E2579" s="6" t="s">
        <v>51</v>
      </c>
      <c r="F2579" s="6" t="s">
        <v>57</v>
      </c>
      <c r="G2579" s="6" t="s">
        <v>44</v>
      </c>
      <c r="H2579" s="6" t="n">
        <v>4</v>
      </c>
      <c r="I2579" s="7" t="n">
        <v>50</v>
      </c>
      <c r="J2579" s="6" t="n">
        <v>5</v>
      </c>
      <c r="K2579" s="7" t="n">
        <v>250</v>
      </c>
      <c r="L2579" s="7" t="n">
        <v>12.5</v>
      </c>
      <c r="M2579" s="8" t="n">
        <v>0.050000001</v>
      </c>
      <c r="N2579" s="7" t="n">
        <v>74.33999634</v>
      </c>
      <c r="O2579" s="9" t="n">
        <v>0</v>
      </c>
    </row>
    <row r="2580" customFormat="false" ht="15" hidden="false" customHeight="true" outlineLevel="0" collapsed="false">
      <c r="A2580" s="6" t="n">
        <v>56367</v>
      </c>
      <c r="B2580" s="6" t="s">
        <v>19</v>
      </c>
      <c r="C2580" s="6" t="s">
        <v>20</v>
      </c>
      <c r="D2580" s="6" t="s">
        <v>50</v>
      </c>
      <c r="E2580" s="6" t="s">
        <v>63</v>
      </c>
      <c r="F2580" s="6" t="s">
        <v>33</v>
      </c>
      <c r="G2580" s="6" t="s">
        <v>24</v>
      </c>
      <c r="H2580" s="6" t="n">
        <v>4</v>
      </c>
      <c r="I2580" s="7" t="n">
        <v>59.99000168</v>
      </c>
      <c r="J2580" s="6" t="n">
        <v>2</v>
      </c>
      <c r="K2580" s="7" t="n">
        <v>119.9800034</v>
      </c>
      <c r="L2580" s="7" t="n">
        <v>21.60000038</v>
      </c>
      <c r="M2580" s="8" t="n">
        <v>0.180000007</v>
      </c>
      <c r="N2580" s="7" t="n">
        <v>31.96999931</v>
      </c>
      <c r="O2580" s="9" t="n">
        <v>0</v>
      </c>
    </row>
    <row r="2581" customFormat="false" ht="15" hidden="false" customHeight="true" outlineLevel="0" collapsed="false">
      <c r="A2581" s="6" t="n">
        <v>65143</v>
      </c>
      <c r="B2581" s="6" t="s">
        <v>26</v>
      </c>
      <c r="C2581" s="6" t="s">
        <v>20</v>
      </c>
      <c r="D2581" s="6" t="s">
        <v>21</v>
      </c>
      <c r="E2581" s="6" t="s">
        <v>22</v>
      </c>
      <c r="F2581" s="6" t="s">
        <v>40</v>
      </c>
      <c r="G2581" s="6" t="s">
        <v>24</v>
      </c>
      <c r="H2581" s="6" t="n">
        <v>1</v>
      </c>
      <c r="I2581" s="7" t="n">
        <v>399.980011</v>
      </c>
      <c r="J2581" s="6" t="n">
        <v>1</v>
      </c>
      <c r="K2581" s="7" t="n">
        <v>399.980011</v>
      </c>
      <c r="L2581" s="7" t="n">
        <v>8</v>
      </c>
      <c r="M2581" s="8" t="n">
        <v>0.02</v>
      </c>
      <c r="N2581" s="7" t="n">
        <v>180.3099976</v>
      </c>
      <c r="O2581" s="12" t="n">
        <v>1</v>
      </c>
    </row>
    <row r="2582" customFormat="false" ht="15" hidden="false" customHeight="true" outlineLevel="0" collapsed="false">
      <c r="A2582" s="6" t="n">
        <v>26702</v>
      </c>
      <c r="B2582" s="6" t="s">
        <v>19</v>
      </c>
      <c r="C2582" s="6" t="s">
        <v>37</v>
      </c>
      <c r="D2582" s="6" t="s">
        <v>27</v>
      </c>
      <c r="E2582" s="6" t="s">
        <v>54</v>
      </c>
      <c r="F2582" s="6" t="s">
        <v>23</v>
      </c>
      <c r="G2582" s="6" t="s">
        <v>47</v>
      </c>
      <c r="H2582" s="6" t="n">
        <v>4</v>
      </c>
      <c r="I2582" s="7" t="n">
        <v>129.9900055</v>
      </c>
      <c r="J2582" s="6" t="n">
        <v>1</v>
      </c>
      <c r="K2582" s="7" t="n">
        <v>129.9900055</v>
      </c>
      <c r="L2582" s="7" t="n">
        <v>26</v>
      </c>
      <c r="M2582" s="8" t="n">
        <v>0.200000003</v>
      </c>
      <c r="N2582" s="7" t="n">
        <v>-161.1900024</v>
      </c>
      <c r="O2582" s="9" t="n">
        <v>0</v>
      </c>
    </row>
    <row r="2583" customFormat="false" ht="15" hidden="false" customHeight="true" outlineLevel="0" collapsed="false">
      <c r="A2583" s="6" t="n">
        <v>43539</v>
      </c>
      <c r="B2583" s="6" t="s">
        <v>19</v>
      </c>
      <c r="C2583" s="6" t="s">
        <v>37</v>
      </c>
      <c r="D2583" s="6" t="s">
        <v>38</v>
      </c>
      <c r="E2583" s="6" t="s">
        <v>94</v>
      </c>
      <c r="F2583" s="6" t="s">
        <v>23</v>
      </c>
      <c r="G2583" s="6" t="s">
        <v>47</v>
      </c>
      <c r="H2583" s="6" t="n">
        <v>4</v>
      </c>
      <c r="I2583" s="7" t="n">
        <v>129.9900055</v>
      </c>
      <c r="J2583" s="6" t="n">
        <v>1</v>
      </c>
      <c r="K2583" s="7" t="n">
        <v>129.9900055</v>
      </c>
      <c r="L2583" s="7" t="n">
        <v>5.199999809</v>
      </c>
      <c r="M2583" s="8" t="n">
        <v>0.039999999</v>
      </c>
      <c r="N2583" s="7" t="n">
        <v>0</v>
      </c>
      <c r="O2583" s="12" t="n">
        <v>1</v>
      </c>
    </row>
    <row r="2584" customFormat="false" ht="15" hidden="false" customHeight="true" outlineLevel="0" collapsed="false">
      <c r="A2584" s="6" t="n">
        <v>40881</v>
      </c>
      <c r="B2584" s="6" t="s">
        <v>19</v>
      </c>
      <c r="C2584" s="6" t="s">
        <v>37</v>
      </c>
      <c r="D2584" s="6" t="s">
        <v>31</v>
      </c>
      <c r="E2584" s="6" t="s">
        <v>62</v>
      </c>
      <c r="F2584" s="6" t="s">
        <v>33</v>
      </c>
      <c r="G2584" s="6" t="s">
        <v>34</v>
      </c>
      <c r="H2584" s="6" t="n">
        <v>4</v>
      </c>
      <c r="I2584" s="7" t="n">
        <v>59.99000168</v>
      </c>
      <c r="J2584" s="6" t="n">
        <v>1</v>
      </c>
      <c r="K2584" s="7" t="n">
        <v>59.99000168</v>
      </c>
      <c r="L2584" s="7" t="n">
        <v>7.199999809</v>
      </c>
      <c r="M2584" s="8" t="n">
        <v>0.119999997</v>
      </c>
      <c r="N2584" s="7" t="n">
        <v>14.25</v>
      </c>
      <c r="O2584" s="9" t="n">
        <v>0</v>
      </c>
    </row>
    <row r="2585" customFormat="false" ht="15" hidden="false" customHeight="true" outlineLevel="0" collapsed="false">
      <c r="A2585" s="6" t="n">
        <v>9361</v>
      </c>
      <c r="B2585" s="6" t="s">
        <v>19</v>
      </c>
      <c r="C2585" s="6" t="s">
        <v>20</v>
      </c>
      <c r="D2585" s="6" t="s">
        <v>50</v>
      </c>
      <c r="E2585" s="6" t="s">
        <v>51</v>
      </c>
      <c r="F2585" s="6" t="s">
        <v>33</v>
      </c>
      <c r="G2585" s="6" t="s">
        <v>44</v>
      </c>
      <c r="H2585" s="6" t="n">
        <v>4</v>
      </c>
      <c r="I2585" s="7" t="n">
        <v>59.99000168</v>
      </c>
      <c r="J2585" s="6" t="n">
        <v>1</v>
      </c>
      <c r="K2585" s="7" t="n">
        <v>59.99000168</v>
      </c>
      <c r="L2585" s="7" t="n">
        <v>4.199999809</v>
      </c>
      <c r="M2585" s="8" t="n">
        <v>0.07</v>
      </c>
      <c r="N2585" s="7" t="n">
        <v>18.12999916</v>
      </c>
      <c r="O2585" s="9" t="n">
        <v>0</v>
      </c>
    </row>
    <row r="2586" customFormat="false" ht="15" hidden="false" customHeight="true" outlineLevel="0" collapsed="false">
      <c r="A2586" s="6" t="n">
        <v>49388</v>
      </c>
      <c r="B2586" s="6" t="s">
        <v>19</v>
      </c>
      <c r="C2586" s="6" t="s">
        <v>37</v>
      </c>
      <c r="D2586" s="6" t="s">
        <v>38</v>
      </c>
      <c r="E2586" s="6" t="s">
        <v>39</v>
      </c>
      <c r="F2586" s="6" t="s">
        <v>73</v>
      </c>
      <c r="G2586" s="6" t="s">
        <v>24</v>
      </c>
      <c r="H2586" s="6" t="n">
        <v>4</v>
      </c>
      <c r="I2586" s="7" t="n">
        <v>39.99000168</v>
      </c>
      <c r="J2586" s="6" t="n">
        <v>2</v>
      </c>
      <c r="K2586" s="7" t="n">
        <v>79.98000336</v>
      </c>
      <c r="L2586" s="7" t="n">
        <v>1.600000024</v>
      </c>
      <c r="M2586" s="8" t="n">
        <v>0.02</v>
      </c>
      <c r="N2586" s="7" t="n">
        <v>21.95000076</v>
      </c>
      <c r="O2586" s="9" t="n">
        <v>0</v>
      </c>
    </row>
    <row r="2587" customFormat="false" ht="15" hidden="false" customHeight="true" outlineLevel="0" collapsed="false">
      <c r="A2587" s="6" t="n">
        <v>55006</v>
      </c>
      <c r="B2587" s="6" t="s">
        <v>46</v>
      </c>
      <c r="C2587" s="6" t="s">
        <v>20</v>
      </c>
      <c r="D2587" s="6" t="s">
        <v>50</v>
      </c>
      <c r="E2587" s="6" t="s">
        <v>51</v>
      </c>
      <c r="F2587" s="6" t="s">
        <v>84</v>
      </c>
      <c r="G2587" s="6" t="s">
        <v>34</v>
      </c>
      <c r="H2587" s="6" t="n">
        <v>2</v>
      </c>
      <c r="I2587" s="7" t="n">
        <v>25</v>
      </c>
      <c r="J2587" s="6" t="n">
        <v>1</v>
      </c>
      <c r="K2587" s="7" t="n">
        <v>25</v>
      </c>
      <c r="L2587" s="7" t="n">
        <v>5</v>
      </c>
      <c r="M2587" s="8" t="n">
        <v>0.200000003</v>
      </c>
      <c r="N2587" s="7" t="n">
        <v>-13.60000038</v>
      </c>
      <c r="O2587" s="9" t="n">
        <v>0</v>
      </c>
    </row>
    <row r="2588" customFormat="false" ht="15" hidden="false" customHeight="true" outlineLevel="0" collapsed="false">
      <c r="A2588" s="6" t="n">
        <v>23173</v>
      </c>
      <c r="B2588" s="6" t="s">
        <v>19</v>
      </c>
      <c r="C2588" s="6" t="s">
        <v>37</v>
      </c>
      <c r="D2588" s="6" t="s">
        <v>27</v>
      </c>
      <c r="E2588" s="6" t="s">
        <v>28</v>
      </c>
      <c r="F2588" s="6" t="s">
        <v>23</v>
      </c>
      <c r="G2588" s="6" t="s">
        <v>47</v>
      </c>
      <c r="H2588" s="6" t="n">
        <v>4</v>
      </c>
      <c r="I2588" s="7" t="n">
        <v>129.9900055</v>
      </c>
      <c r="J2588" s="6" t="n">
        <v>1</v>
      </c>
      <c r="K2588" s="7" t="n">
        <v>129.9900055</v>
      </c>
      <c r="L2588" s="7" t="n">
        <v>6.5</v>
      </c>
      <c r="M2588" s="8" t="n">
        <v>0.050000001</v>
      </c>
      <c r="N2588" s="7" t="n">
        <v>41.74000168</v>
      </c>
      <c r="O2588" s="9" t="n">
        <v>0</v>
      </c>
    </row>
    <row r="2589" customFormat="false" ht="15" hidden="false" customHeight="true" outlineLevel="0" collapsed="false">
      <c r="A2589" s="6" t="n">
        <v>46639</v>
      </c>
      <c r="B2589" s="6" t="s">
        <v>46</v>
      </c>
      <c r="C2589" s="6" t="s">
        <v>37</v>
      </c>
      <c r="D2589" s="6" t="s">
        <v>38</v>
      </c>
      <c r="E2589" s="6" t="s">
        <v>98</v>
      </c>
      <c r="F2589" s="6" t="s">
        <v>58</v>
      </c>
      <c r="G2589" s="6" t="s">
        <v>24</v>
      </c>
      <c r="H2589" s="6" t="n">
        <v>2</v>
      </c>
      <c r="I2589" s="7" t="n">
        <v>49.97999954</v>
      </c>
      <c r="J2589" s="6" t="n">
        <v>1</v>
      </c>
      <c r="K2589" s="7" t="n">
        <v>49.97999954</v>
      </c>
      <c r="L2589" s="7" t="n">
        <v>2.75</v>
      </c>
      <c r="M2589" s="8" t="n">
        <v>0.059999999</v>
      </c>
      <c r="N2589" s="7" t="n">
        <v>19.84000015</v>
      </c>
      <c r="O2589" s="12" t="n">
        <v>1</v>
      </c>
    </row>
    <row r="2590" customFormat="false" ht="15" hidden="false" customHeight="true" outlineLevel="0" collapsed="false">
      <c r="A2590" s="6" t="n">
        <v>8592</v>
      </c>
      <c r="B2590" s="6" t="s">
        <v>19</v>
      </c>
      <c r="C2590" s="6" t="s">
        <v>49</v>
      </c>
      <c r="D2590" s="6" t="s">
        <v>50</v>
      </c>
      <c r="E2590" s="6" t="s">
        <v>51</v>
      </c>
      <c r="F2590" s="6" t="s">
        <v>58</v>
      </c>
      <c r="G2590" s="6" t="s">
        <v>34</v>
      </c>
      <c r="H2590" s="6" t="n">
        <v>4</v>
      </c>
      <c r="I2590" s="7" t="n">
        <v>49.97999954</v>
      </c>
      <c r="J2590" s="6" t="n">
        <v>2</v>
      </c>
      <c r="K2590" s="7" t="n">
        <v>99.95999908</v>
      </c>
      <c r="L2590" s="7" t="n">
        <v>17.98999977</v>
      </c>
      <c r="M2590" s="8" t="n">
        <v>0.180000007</v>
      </c>
      <c r="N2590" s="7" t="n">
        <v>7.210000038</v>
      </c>
      <c r="O2590" s="9" t="n">
        <v>0</v>
      </c>
    </row>
    <row r="2591" customFormat="false" ht="15" hidden="false" customHeight="true" outlineLevel="0" collapsed="false">
      <c r="A2591" s="6" t="n">
        <v>53477</v>
      </c>
      <c r="B2591" s="6" t="s">
        <v>19</v>
      </c>
      <c r="C2591" s="6" t="s">
        <v>20</v>
      </c>
      <c r="D2591" s="6" t="s">
        <v>50</v>
      </c>
      <c r="E2591" s="6" t="s">
        <v>63</v>
      </c>
      <c r="F2591" s="6" t="s">
        <v>75</v>
      </c>
      <c r="G2591" s="6" t="s">
        <v>34</v>
      </c>
      <c r="H2591" s="6" t="n">
        <v>4</v>
      </c>
      <c r="I2591" s="7" t="n">
        <v>299.980011</v>
      </c>
      <c r="J2591" s="6" t="n">
        <v>1</v>
      </c>
      <c r="K2591" s="7" t="n">
        <v>299.980011</v>
      </c>
      <c r="L2591" s="7" t="n">
        <v>3</v>
      </c>
      <c r="M2591" s="8" t="n">
        <v>0.01</v>
      </c>
      <c r="N2591" s="7" t="n">
        <v>89.08999634</v>
      </c>
      <c r="O2591" s="9" t="n">
        <v>0</v>
      </c>
    </row>
    <row r="2592" customFormat="false" ht="15" hidden="false" customHeight="true" outlineLevel="0" collapsed="false">
      <c r="A2592" s="6" t="n">
        <v>39198</v>
      </c>
      <c r="B2592" s="6" t="s">
        <v>19</v>
      </c>
      <c r="C2592" s="6" t="s">
        <v>49</v>
      </c>
      <c r="D2592" s="6" t="s">
        <v>31</v>
      </c>
      <c r="E2592" s="6" t="s">
        <v>86</v>
      </c>
      <c r="F2592" s="6" t="s">
        <v>23</v>
      </c>
      <c r="G2592" s="6" t="s">
        <v>34</v>
      </c>
      <c r="H2592" s="6" t="n">
        <v>4</v>
      </c>
      <c r="I2592" s="7" t="n">
        <v>129.9900055</v>
      </c>
      <c r="J2592" s="6" t="n">
        <v>1</v>
      </c>
      <c r="K2592" s="7" t="n">
        <v>129.9900055</v>
      </c>
      <c r="L2592" s="7" t="n">
        <v>9.100000381</v>
      </c>
      <c r="M2592" s="8" t="n">
        <v>0.07</v>
      </c>
      <c r="N2592" s="7" t="n">
        <v>40.86000061</v>
      </c>
      <c r="O2592" s="9" t="n">
        <v>0</v>
      </c>
    </row>
    <row r="2593" customFormat="false" ht="15" hidden="false" customHeight="true" outlineLevel="0" collapsed="false">
      <c r="A2593" s="6" t="n">
        <v>51176</v>
      </c>
      <c r="B2593" s="6" t="s">
        <v>19</v>
      </c>
      <c r="C2593" s="6" t="s">
        <v>49</v>
      </c>
      <c r="D2593" s="6" t="s">
        <v>27</v>
      </c>
      <c r="E2593" s="6" t="s">
        <v>79</v>
      </c>
      <c r="F2593" s="6" t="s">
        <v>80</v>
      </c>
      <c r="G2593" s="6" t="s">
        <v>24</v>
      </c>
      <c r="H2593" s="6" t="n">
        <v>4</v>
      </c>
      <c r="I2593" s="7" t="n">
        <v>24.98999977</v>
      </c>
      <c r="J2593" s="6" t="n">
        <v>4</v>
      </c>
      <c r="K2593" s="7" t="n">
        <v>99.95999908</v>
      </c>
      <c r="L2593" s="7" t="n">
        <v>16.98999977</v>
      </c>
      <c r="M2593" s="8" t="n">
        <v>0.170000002</v>
      </c>
      <c r="N2593" s="7" t="n">
        <v>11.44999981</v>
      </c>
      <c r="O2593" s="9" t="n">
        <v>0</v>
      </c>
    </row>
    <row r="2594" customFormat="false" ht="15" hidden="false" customHeight="true" outlineLevel="0" collapsed="false">
      <c r="A2594" s="6" t="n">
        <v>26064</v>
      </c>
      <c r="B2594" s="6" t="s">
        <v>26</v>
      </c>
      <c r="C2594" s="6" t="s">
        <v>37</v>
      </c>
      <c r="D2594" s="6" t="s">
        <v>27</v>
      </c>
      <c r="E2594" s="6" t="s">
        <v>54</v>
      </c>
      <c r="F2594" s="6" t="s">
        <v>23</v>
      </c>
      <c r="G2594" s="6" t="s">
        <v>24</v>
      </c>
      <c r="H2594" s="6" t="n">
        <v>1</v>
      </c>
      <c r="I2594" s="7" t="n">
        <v>129.9900055</v>
      </c>
      <c r="J2594" s="6" t="n">
        <v>1</v>
      </c>
      <c r="K2594" s="7" t="n">
        <v>129.9900055</v>
      </c>
      <c r="L2594" s="7" t="n">
        <v>6.5</v>
      </c>
      <c r="M2594" s="8" t="n">
        <v>0.050000001</v>
      </c>
      <c r="N2594" s="7" t="n">
        <v>40.13000107</v>
      </c>
      <c r="O2594" s="12" t="n">
        <v>1</v>
      </c>
    </row>
    <row r="2595" customFormat="false" ht="15" hidden="false" customHeight="true" outlineLevel="0" collapsed="false">
      <c r="A2595" s="6" t="n">
        <v>27977</v>
      </c>
      <c r="B2595" s="6" t="s">
        <v>26</v>
      </c>
      <c r="C2595" s="6" t="s">
        <v>20</v>
      </c>
      <c r="D2595" s="6" t="s">
        <v>27</v>
      </c>
      <c r="E2595" s="6" t="s">
        <v>54</v>
      </c>
      <c r="F2595" s="6" t="s">
        <v>58</v>
      </c>
      <c r="G2595" s="6" t="s">
        <v>34</v>
      </c>
      <c r="H2595" s="6" t="n">
        <v>1</v>
      </c>
      <c r="I2595" s="7" t="n">
        <v>49.97999954</v>
      </c>
      <c r="J2595" s="6" t="n">
        <v>4</v>
      </c>
      <c r="K2595" s="7" t="n">
        <v>199.9199982</v>
      </c>
      <c r="L2595" s="7" t="n">
        <v>4</v>
      </c>
      <c r="M2595" s="8" t="n">
        <v>0.02</v>
      </c>
      <c r="N2595" s="7" t="n">
        <v>19.59000015</v>
      </c>
      <c r="O2595" s="12" t="n">
        <v>1</v>
      </c>
    </row>
    <row r="2596" customFormat="false" ht="15" hidden="false" customHeight="true" outlineLevel="0" collapsed="false">
      <c r="A2596" s="6" t="n">
        <v>59675</v>
      </c>
      <c r="B2596" s="6" t="s">
        <v>19</v>
      </c>
      <c r="C2596" s="6" t="s">
        <v>37</v>
      </c>
      <c r="D2596" s="6" t="s">
        <v>50</v>
      </c>
      <c r="E2596" s="6" t="s">
        <v>51</v>
      </c>
      <c r="F2596" s="6" t="s">
        <v>71</v>
      </c>
      <c r="G2596" s="6" t="s">
        <v>34</v>
      </c>
      <c r="H2596" s="6" t="n">
        <v>4</v>
      </c>
      <c r="I2596" s="7" t="n">
        <v>199.9900055</v>
      </c>
      <c r="J2596" s="6" t="n">
        <v>1</v>
      </c>
      <c r="K2596" s="7" t="n">
        <v>199.9900055</v>
      </c>
      <c r="L2596" s="7" t="n">
        <v>6</v>
      </c>
      <c r="M2596" s="8" t="n">
        <v>0.029999999</v>
      </c>
      <c r="N2596" s="7" t="n">
        <v>89.23999786</v>
      </c>
      <c r="O2596" s="12" t="n">
        <v>1</v>
      </c>
    </row>
    <row r="2597" customFormat="false" ht="15" hidden="false" customHeight="true" outlineLevel="0" collapsed="false">
      <c r="A2597" s="6" t="n">
        <v>28842</v>
      </c>
      <c r="B2597" s="6" t="s">
        <v>46</v>
      </c>
      <c r="C2597" s="6" t="s">
        <v>49</v>
      </c>
      <c r="D2597" s="6" t="s">
        <v>27</v>
      </c>
      <c r="E2597" s="6" t="s">
        <v>28</v>
      </c>
      <c r="F2597" s="6" t="s">
        <v>73</v>
      </c>
      <c r="G2597" s="6" t="s">
        <v>34</v>
      </c>
      <c r="H2597" s="6" t="n">
        <v>2</v>
      </c>
      <c r="I2597" s="7" t="n">
        <v>39.99000168</v>
      </c>
      <c r="J2597" s="6" t="n">
        <v>2</v>
      </c>
      <c r="K2597" s="7" t="n">
        <v>79.98000336</v>
      </c>
      <c r="L2597" s="7" t="n">
        <v>4.400000095</v>
      </c>
      <c r="M2597" s="8" t="n">
        <v>0.059999999</v>
      </c>
      <c r="N2597" s="7" t="n">
        <v>21.15999985</v>
      </c>
      <c r="O2597" s="12" t="n">
        <v>1</v>
      </c>
    </row>
    <row r="2598" customFormat="false" ht="15" hidden="false" customHeight="true" outlineLevel="0" collapsed="false">
      <c r="A2598" s="6" t="n">
        <v>60982</v>
      </c>
      <c r="B2598" s="6" t="s">
        <v>19</v>
      </c>
      <c r="C2598" s="6" t="s">
        <v>37</v>
      </c>
      <c r="D2598" s="6" t="s">
        <v>50</v>
      </c>
      <c r="E2598" s="6" t="s">
        <v>51</v>
      </c>
      <c r="F2598" s="6" t="s">
        <v>33</v>
      </c>
      <c r="G2598" s="6" t="s">
        <v>34</v>
      </c>
      <c r="H2598" s="6" t="n">
        <v>4</v>
      </c>
      <c r="I2598" s="7" t="n">
        <v>59.99000168</v>
      </c>
      <c r="J2598" s="6" t="n">
        <v>4</v>
      </c>
      <c r="K2598" s="7" t="n">
        <v>239.9600067</v>
      </c>
      <c r="L2598" s="7" t="n">
        <v>40.79000092</v>
      </c>
      <c r="M2598" s="8" t="n">
        <v>0.170000002</v>
      </c>
      <c r="N2598" s="7" t="n">
        <v>67.3199997</v>
      </c>
      <c r="O2598" s="9" t="n">
        <v>0</v>
      </c>
    </row>
    <row r="2599" customFormat="false" ht="15" hidden="false" customHeight="true" outlineLevel="0" collapsed="false">
      <c r="A2599" s="6" t="n">
        <v>69677</v>
      </c>
      <c r="B2599" s="6" t="s">
        <v>19</v>
      </c>
      <c r="C2599" s="6" t="s">
        <v>49</v>
      </c>
      <c r="D2599" s="6" t="s">
        <v>21</v>
      </c>
      <c r="E2599" s="6" t="s">
        <v>65</v>
      </c>
      <c r="F2599" s="6" t="s">
        <v>116</v>
      </c>
      <c r="G2599" s="6" t="s">
        <v>34</v>
      </c>
      <c r="H2599" s="6" t="n">
        <v>4</v>
      </c>
      <c r="I2599" s="7" t="n">
        <v>452.0400085</v>
      </c>
      <c r="J2599" s="6" t="n">
        <v>1</v>
      </c>
      <c r="K2599" s="7" t="n">
        <v>452.0400085</v>
      </c>
      <c r="L2599" s="7" t="n">
        <v>45.20000076</v>
      </c>
      <c r="M2599" s="8" t="n">
        <v>0.100000001</v>
      </c>
      <c r="N2599" s="7" t="n">
        <v>122.0500031</v>
      </c>
      <c r="O2599" s="9" t="n">
        <v>0</v>
      </c>
    </row>
    <row r="2600" customFormat="false" ht="15" hidden="false" customHeight="true" outlineLevel="0" collapsed="false">
      <c r="A2600" s="6" t="n">
        <v>49627</v>
      </c>
      <c r="B2600" s="6" t="s">
        <v>19</v>
      </c>
      <c r="C2600" s="6" t="s">
        <v>20</v>
      </c>
      <c r="D2600" s="6" t="s">
        <v>38</v>
      </c>
      <c r="E2600" s="6" t="s">
        <v>39</v>
      </c>
      <c r="F2600" s="6" t="s">
        <v>29</v>
      </c>
      <c r="G2600" s="6" t="s">
        <v>34</v>
      </c>
      <c r="H2600" s="6" t="n">
        <v>4</v>
      </c>
      <c r="I2600" s="7" t="n">
        <v>99.98999786</v>
      </c>
      <c r="J2600" s="6" t="n">
        <v>4</v>
      </c>
      <c r="K2600" s="7" t="n">
        <v>399.9599915</v>
      </c>
      <c r="L2600" s="7" t="n">
        <v>51.99000168</v>
      </c>
      <c r="M2600" s="8" t="n">
        <v>0.129999995</v>
      </c>
      <c r="N2600" s="7" t="n">
        <v>113.0899963</v>
      </c>
      <c r="O2600" s="9" t="n">
        <v>0</v>
      </c>
    </row>
    <row r="2601" customFormat="false" ht="15" hidden="false" customHeight="true" outlineLevel="0" collapsed="false">
      <c r="A2601" s="6" t="n">
        <v>63724</v>
      </c>
      <c r="B2601" s="6" t="s">
        <v>19</v>
      </c>
      <c r="C2601" s="6" t="s">
        <v>37</v>
      </c>
      <c r="D2601" s="6" t="s">
        <v>21</v>
      </c>
      <c r="E2601" s="6" t="s">
        <v>65</v>
      </c>
      <c r="F2601" s="6" t="s">
        <v>71</v>
      </c>
      <c r="G2601" s="6" t="s">
        <v>44</v>
      </c>
      <c r="H2601" s="6" t="n">
        <v>4</v>
      </c>
      <c r="I2601" s="7" t="n">
        <v>199.9900055</v>
      </c>
      <c r="J2601" s="6" t="n">
        <v>1</v>
      </c>
      <c r="K2601" s="7" t="n">
        <v>199.9900055</v>
      </c>
      <c r="L2601" s="7" t="n">
        <v>11</v>
      </c>
      <c r="M2601" s="8" t="n">
        <v>0.059999999</v>
      </c>
      <c r="N2601" s="7" t="n">
        <v>51.02999878</v>
      </c>
      <c r="O2601" s="12" t="n">
        <v>1</v>
      </c>
    </row>
    <row r="2602" customFormat="false" ht="15" hidden="false" customHeight="true" outlineLevel="0" collapsed="false">
      <c r="A2602" s="6" t="n">
        <v>36169</v>
      </c>
      <c r="B2602" s="6" t="s">
        <v>19</v>
      </c>
      <c r="C2602" s="6" t="s">
        <v>49</v>
      </c>
      <c r="D2602" s="6" t="s">
        <v>31</v>
      </c>
      <c r="E2602" s="6" t="s">
        <v>62</v>
      </c>
      <c r="F2602" s="6" t="s">
        <v>58</v>
      </c>
      <c r="G2602" s="6" t="s">
        <v>47</v>
      </c>
      <c r="H2602" s="6" t="n">
        <v>4</v>
      </c>
      <c r="I2602" s="7" t="n">
        <v>49.97999954</v>
      </c>
      <c r="J2602" s="6" t="n">
        <v>5</v>
      </c>
      <c r="K2602" s="7" t="n">
        <v>249.8999939</v>
      </c>
      <c r="L2602" s="7" t="n">
        <v>17.48999977</v>
      </c>
      <c r="M2602" s="8" t="n">
        <v>0.07</v>
      </c>
      <c r="N2602" s="7" t="n">
        <v>90.63999939</v>
      </c>
      <c r="O2602" s="12" t="n">
        <v>1</v>
      </c>
    </row>
    <row r="2603" customFormat="false" ht="15" hidden="false" customHeight="true" outlineLevel="0" collapsed="false">
      <c r="A2603" s="6" t="n">
        <v>40771</v>
      </c>
      <c r="B2603" s="6" t="s">
        <v>46</v>
      </c>
      <c r="C2603" s="6" t="s">
        <v>37</v>
      </c>
      <c r="D2603" s="6" t="s">
        <v>31</v>
      </c>
      <c r="E2603" s="6" t="s">
        <v>62</v>
      </c>
      <c r="F2603" s="6" t="s">
        <v>104</v>
      </c>
      <c r="G2603" s="6" t="s">
        <v>47</v>
      </c>
      <c r="H2603" s="6" t="n">
        <v>2</v>
      </c>
      <c r="I2603" s="7" t="n">
        <v>24.98999977</v>
      </c>
      <c r="J2603" s="6" t="n">
        <v>2</v>
      </c>
      <c r="K2603" s="7" t="n">
        <v>49.97999954</v>
      </c>
      <c r="L2603" s="7" t="n">
        <v>7.5</v>
      </c>
      <c r="M2603" s="8" t="n">
        <v>0.150000006</v>
      </c>
      <c r="N2603" s="7" t="n">
        <v>14.86999989</v>
      </c>
      <c r="O2603" s="9" t="n">
        <v>0</v>
      </c>
    </row>
    <row r="2604" customFormat="false" ht="15" hidden="false" customHeight="true" outlineLevel="0" collapsed="false">
      <c r="A2604" s="6" t="n">
        <v>3627</v>
      </c>
      <c r="B2604" s="6" t="s">
        <v>19</v>
      </c>
      <c r="C2604" s="6" t="s">
        <v>20</v>
      </c>
      <c r="D2604" s="6" t="s">
        <v>50</v>
      </c>
      <c r="E2604" s="6" t="s">
        <v>51</v>
      </c>
      <c r="F2604" s="6" t="s">
        <v>58</v>
      </c>
      <c r="G2604" s="6" t="s">
        <v>34</v>
      </c>
      <c r="H2604" s="6" t="n">
        <v>4</v>
      </c>
      <c r="I2604" s="7" t="n">
        <v>49.97999954</v>
      </c>
      <c r="J2604" s="6" t="n">
        <v>4</v>
      </c>
      <c r="K2604" s="7" t="n">
        <v>199.9199982</v>
      </c>
      <c r="L2604" s="7" t="n">
        <v>10</v>
      </c>
      <c r="M2604" s="8" t="n">
        <v>0.050000001</v>
      </c>
      <c r="N2604" s="7" t="n">
        <v>11.77999973</v>
      </c>
      <c r="O2604" s="9" t="n">
        <v>0</v>
      </c>
    </row>
    <row r="2605" customFormat="false" ht="15" hidden="false" customHeight="true" outlineLevel="0" collapsed="false">
      <c r="A2605" s="6" t="n">
        <v>58601</v>
      </c>
      <c r="B2605" s="6" t="s">
        <v>19</v>
      </c>
      <c r="C2605" s="6" t="s">
        <v>20</v>
      </c>
      <c r="D2605" s="6" t="s">
        <v>50</v>
      </c>
      <c r="E2605" s="6" t="s">
        <v>72</v>
      </c>
      <c r="F2605" s="6" t="s">
        <v>57</v>
      </c>
      <c r="G2605" s="6" t="s">
        <v>44</v>
      </c>
      <c r="H2605" s="6" t="n">
        <v>4</v>
      </c>
      <c r="I2605" s="7" t="n">
        <v>50</v>
      </c>
      <c r="J2605" s="6" t="n">
        <v>5</v>
      </c>
      <c r="K2605" s="7" t="n">
        <v>250</v>
      </c>
      <c r="L2605" s="7" t="n">
        <v>13.75</v>
      </c>
      <c r="M2605" s="8" t="n">
        <v>0.059999999</v>
      </c>
      <c r="N2605" s="7" t="n">
        <v>-16.77000046</v>
      </c>
      <c r="O2605" s="9" t="n">
        <v>0</v>
      </c>
    </row>
    <row r="2606" customFormat="false" ht="15" hidden="false" customHeight="true" outlineLevel="0" collapsed="false">
      <c r="A2606" s="6" t="n">
        <v>12821</v>
      </c>
      <c r="B2606" s="6" t="s">
        <v>36</v>
      </c>
      <c r="C2606" s="6" t="s">
        <v>37</v>
      </c>
      <c r="D2606" s="6" t="s">
        <v>21</v>
      </c>
      <c r="E2606" s="6" t="s">
        <v>65</v>
      </c>
      <c r="F2606" s="6" t="s">
        <v>23</v>
      </c>
      <c r="G2606" s="6" t="s">
        <v>44</v>
      </c>
      <c r="H2606" s="6" t="n">
        <v>0</v>
      </c>
      <c r="I2606" s="7" t="n">
        <v>129.9900055</v>
      </c>
      <c r="J2606" s="6" t="n">
        <v>1</v>
      </c>
      <c r="K2606" s="7" t="n">
        <v>129.9900055</v>
      </c>
      <c r="L2606" s="7" t="n">
        <v>11.69999981</v>
      </c>
      <c r="M2606" s="8" t="n">
        <v>0.090000004</v>
      </c>
      <c r="N2606" s="7" t="n">
        <v>56.77999878</v>
      </c>
      <c r="O2606" s="9" t="n">
        <v>0</v>
      </c>
    </row>
    <row r="2607" customFormat="false" ht="15" hidden="false" customHeight="true" outlineLevel="0" collapsed="false">
      <c r="A2607" s="6" t="n">
        <v>30292</v>
      </c>
      <c r="B2607" s="6" t="s">
        <v>26</v>
      </c>
      <c r="C2607" s="6" t="s">
        <v>20</v>
      </c>
      <c r="D2607" s="6" t="s">
        <v>27</v>
      </c>
      <c r="E2607" s="6" t="s">
        <v>69</v>
      </c>
      <c r="F2607" s="6" t="s">
        <v>57</v>
      </c>
      <c r="G2607" s="6" t="s">
        <v>44</v>
      </c>
      <c r="H2607" s="6" t="n">
        <v>1</v>
      </c>
      <c r="I2607" s="7" t="n">
        <v>50</v>
      </c>
      <c r="J2607" s="6" t="n">
        <v>5</v>
      </c>
      <c r="K2607" s="7" t="n">
        <v>250</v>
      </c>
      <c r="L2607" s="7" t="n">
        <v>40</v>
      </c>
      <c r="M2607" s="8" t="n">
        <v>0.159999996</v>
      </c>
      <c r="N2607" s="7" t="n">
        <v>-36.75</v>
      </c>
      <c r="O2607" s="12" t="n">
        <v>1</v>
      </c>
    </row>
    <row r="2608" customFormat="false" ht="15" hidden="false" customHeight="true" outlineLevel="0" collapsed="false">
      <c r="A2608" s="6" t="n">
        <v>2042</v>
      </c>
      <c r="B2608" s="6" t="s">
        <v>46</v>
      </c>
      <c r="C2608" s="6" t="s">
        <v>20</v>
      </c>
      <c r="D2608" s="6" t="s">
        <v>50</v>
      </c>
      <c r="E2608" s="6" t="s">
        <v>51</v>
      </c>
      <c r="F2608" s="6" t="s">
        <v>75</v>
      </c>
      <c r="G2608" s="6" t="s">
        <v>44</v>
      </c>
      <c r="H2608" s="6" t="n">
        <v>2</v>
      </c>
      <c r="I2608" s="7" t="n">
        <v>299.980011</v>
      </c>
      <c r="J2608" s="6" t="n">
        <v>1</v>
      </c>
      <c r="K2608" s="7" t="n">
        <v>299.980011</v>
      </c>
      <c r="L2608" s="7" t="n">
        <v>51</v>
      </c>
      <c r="M2608" s="8" t="n">
        <v>0.170000002</v>
      </c>
      <c r="N2608" s="7" t="n">
        <v>-107.8099976</v>
      </c>
      <c r="O2608" s="12" t="n">
        <v>1</v>
      </c>
    </row>
    <row r="2609" customFormat="false" ht="15" hidden="false" customHeight="true" outlineLevel="0" collapsed="false">
      <c r="A2609" s="6" t="n">
        <v>55966</v>
      </c>
      <c r="B2609" s="6" t="s">
        <v>19</v>
      </c>
      <c r="C2609" s="6" t="s">
        <v>37</v>
      </c>
      <c r="D2609" s="6" t="s">
        <v>50</v>
      </c>
      <c r="E2609" s="6" t="s">
        <v>72</v>
      </c>
      <c r="F2609" s="6" t="s">
        <v>57</v>
      </c>
      <c r="G2609" s="6" t="s">
        <v>24</v>
      </c>
      <c r="H2609" s="6" t="n">
        <v>4</v>
      </c>
      <c r="I2609" s="7" t="n">
        <v>50</v>
      </c>
      <c r="J2609" s="6" t="n">
        <v>5</v>
      </c>
      <c r="K2609" s="7" t="n">
        <v>250</v>
      </c>
      <c r="L2609" s="7" t="n">
        <v>45</v>
      </c>
      <c r="M2609" s="8" t="n">
        <v>0.180000007</v>
      </c>
      <c r="N2609" s="7" t="n">
        <v>-67.44999695</v>
      </c>
      <c r="O2609" s="9" t="n">
        <v>0</v>
      </c>
    </row>
    <row r="2610" customFormat="false" ht="15" hidden="false" customHeight="true" outlineLevel="0" collapsed="false">
      <c r="A2610" s="6" t="n">
        <v>44185</v>
      </c>
      <c r="B2610" s="6" t="s">
        <v>26</v>
      </c>
      <c r="C2610" s="6" t="s">
        <v>37</v>
      </c>
      <c r="D2610" s="6" t="s">
        <v>27</v>
      </c>
      <c r="E2610" s="6" t="s">
        <v>97</v>
      </c>
      <c r="F2610" s="6" t="s">
        <v>71</v>
      </c>
      <c r="G2610" s="6" t="s">
        <v>44</v>
      </c>
      <c r="H2610" s="6" t="n">
        <v>1</v>
      </c>
      <c r="I2610" s="7" t="n">
        <v>199.9900055</v>
      </c>
      <c r="J2610" s="6" t="n">
        <v>1</v>
      </c>
      <c r="K2610" s="7" t="n">
        <v>199.9900055</v>
      </c>
      <c r="L2610" s="7" t="n">
        <v>24</v>
      </c>
      <c r="M2610" s="8" t="n">
        <v>0.119999997</v>
      </c>
      <c r="N2610" s="7" t="n">
        <v>8.800000191</v>
      </c>
      <c r="O2610" s="12" t="n">
        <v>1</v>
      </c>
    </row>
    <row r="2611" customFormat="false" ht="15" hidden="false" customHeight="true" outlineLevel="0" collapsed="false">
      <c r="A2611" s="6" t="n">
        <v>53413</v>
      </c>
      <c r="B2611" s="6" t="s">
        <v>46</v>
      </c>
      <c r="C2611" s="6" t="s">
        <v>49</v>
      </c>
      <c r="D2611" s="6" t="s">
        <v>50</v>
      </c>
      <c r="E2611" s="6" t="s">
        <v>63</v>
      </c>
      <c r="F2611" s="6" t="s">
        <v>71</v>
      </c>
      <c r="G2611" s="6" t="s">
        <v>24</v>
      </c>
      <c r="H2611" s="6" t="n">
        <v>2</v>
      </c>
      <c r="I2611" s="7" t="n">
        <v>199.9900055</v>
      </c>
      <c r="J2611" s="6" t="n">
        <v>1</v>
      </c>
      <c r="K2611" s="7" t="n">
        <v>199.9900055</v>
      </c>
      <c r="L2611" s="7" t="n">
        <v>50</v>
      </c>
      <c r="M2611" s="8" t="n">
        <v>0.25</v>
      </c>
      <c r="N2611" s="7" t="n">
        <v>69</v>
      </c>
      <c r="O2611" s="12" t="n">
        <v>1</v>
      </c>
    </row>
    <row r="2612" customFormat="false" ht="15" hidden="false" customHeight="true" outlineLevel="0" collapsed="false">
      <c r="A2612" s="6" t="n">
        <v>28421</v>
      </c>
      <c r="B2612" s="6" t="s">
        <v>19</v>
      </c>
      <c r="C2612" s="6" t="s">
        <v>20</v>
      </c>
      <c r="D2612" s="6" t="s">
        <v>27</v>
      </c>
      <c r="E2612" s="6" t="s">
        <v>54</v>
      </c>
      <c r="F2612" s="6" t="s">
        <v>40</v>
      </c>
      <c r="G2612" s="6" t="s">
        <v>44</v>
      </c>
      <c r="H2612" s="6" t="n">
        <v>4</v>
      </c>
      <c r="I2612" s="7" t="n">
        <v>399.980011</v>
      </c>
      <c r="J2612" s="6" t="n">
        <v>1</v>
      </c>
      <c r="K2612" s="7" t="n">
        <v>399.980011</v>
      </c>
      <c r="L2612" s="7" t="n">
        <v>20</v>
      </c>
      <c r="M2612" s="8" t="n">
        <v>0.050000001</v>
      </c>
      <c r="N2612" s="7" t="n">
        <v>99.94000244</v>
      </c>
      <c r="O2612" s="9" t="n">
        <v>0</v>
      </c>
    </row>
    <row r="2613" customFormat="false" ht="15" hidden="false" customHeight="true" outlineLevel="0" collapsed="false">
      <c r="A2613" s="6" t="n">
        <v>40929</v>
      </c>
      <c r="B2613" s="6" t="s">
        <v>19</v>
      </c>
      <c r="C2613" s="6" t="s">
        <v>37</v>
      </c>
      <c r="D2613" s="6" t="s">
        <v>31</v>
      </c>
      <c r="E2613" s="6" t="s">
        <v>62</v>
      </c>
      <c r="F2613" s="6" t="s">
        <v>75</v>
      </c>
      <c r="G2613" s="6" t="s">
        <v>34</v>
      </c>
      <c r="H2613" s="6" t="n">
        <v>4</v>
      </c>
      <c r="I2613" s="7" t="n">
        <v>299.980011</v>
      </c>
      <c r="J2613" s="6" t="n">
        <v>1</v>
      </c>
      <c r="K2613" s="7" t="n">
        <v>299.980011</v>
      </c>
      <c r="L2613" s="7" t="n">
        <v>36</v>
      </c>
      <c r="M2613" s="8" t="n">
        <v>0.119999997</v>
      </c>
      <c r="N2613" s="7" t="n">
        <v>73.91999817</v>
      </c>
      <c r="O2613" s="12" t="n">
        <v>1</v>
      </c>
    </row>
    <row r="2614" customFormat="false" ht="15" hidden="false" customHeight="true" outlineLevel="0" collapsed="false">
      <c r="A2614" s="6" t="n">
        <v>65990</v>
      </c>
      <c r="B2614" s="6" t="s">
        <v>26</v>
      </c>
      <c r="C2614" s="6" t="s">
        <v>49</v>
      </c>
      <c r="D2614" s="6" t="s">
        <v>21</v>
      </c>
      <c r="E2614" s="6" t="s">
        <v>65</v>
      </c>
      <c r="F2614" s="6" t="s">
        <v>23</v>
      </c>
      <c r="G2614" s="6" t="s">
        <v>24</v>
      </c>
      <c r="H2614" s="6" t="n">
        <v>1</v>
      </c>
      <c r="I2614" s="7" t="n">
        <v>129.9900055</v>
      </c>
      <c r="J2614" s="6" t="n">
        <v>1</v>
      </c>
      <c r="K2614" s="7" t="n">
        <v>129.9900055</v>
      </c>
      <c r="L2614" s="7" t="n">
        <v>13</v>
      </c>
      <c r="M2614" s="8" t="n">
        <v>0.100000001</v>
      </c>
      <c r="N2614" s="7" t="n">
        <v>40.95000076</v>
      </c>
      <c r="O2614" s="12" t="n">
        <v>1</v>
      </c>
    </row>
    <row r="2615" customFormat="false" ht="15" hidden="false" customHeight="true" outlineLevel="0" collapsed="false">
      <c r="A2615" s="6" t="n">
        <v>5243</v>
      </c>
      <c r="B2615" s="6" t="s">
        <v>19</v>
      </c>
      <c r="C2615" s="6" t="s">
        <v>37</v>
      </c>
      <c r="D2615" s="6" t="s">
        <v>50</v>
      </c>
      <c r="E2615" s="6" t="s">
        <v>63</v>
      </c>
      <c r="F2615" s="6" t="s">
        <v>58</v>
      </c>
      <c r="G2615" s="6" t="s">
        <v>34</v>
      </c>
      <c r="H2615" s="6" t="n">
        <v>4</v>
      </c>
      <c r="I2615" s="7" t="n">
        <v>49.97999954</v>
      </c>
      <c r="J2615" s="6" t="n">
        <v>5</v>
      </c>
      <c r="K2615" s="7" t="n">
        <v>249.8999939</v>
      </c>
      <c r="L2615" s="7" t="n">
        <v>22.48999977</v>
      </c>
      <c r="M2615" s="8" t="n">
        <v>0.090000004</v>
      </c>
      <c r="N2615" s="7" t="n">
        <v>28.43000031</v>
      </c>
      <c r="O2615" s="9" t="n">
        <v>0</v>
      </c>
    </row>
    <row r="2616" customFormat="false" ht="15" hidden="false" customHeight="true" outlineLevel="0" collapsed="false">
      <c r="A2616" s="6" t="n">
        <v>63563</v>
      </c>
      <c r="B2616" s="6" t="s">
        <v>19</v>
      </c>
      <c r="C2616" s="6" t="s">
        <v>49</v>
      </c>
      <c r="D2616" s="6" t="s">
        <v>21</v>
      </c>
      <c r="E2616" s="6" t="s">
        <v>65</v>
      </c>
      <c r="F2616" s="6" t="s">
        <v>71</v>
      </c>
      <c r="G2616" s="6" t="s">
        <v>24</v>
      </c>
      <c r="H2616" s="6" t="n">
        <v>4</v>
      </c>
      <c r="I2616" s="7" t="n">
        <v>199.9900055</v>
      </c>
      <c r="J2616" s="6" t="n">
        <v>1</v>
      </c>
      <c r="K2616" s="7" t="n">
        <v>199.9900055</v>
      </c>
      <c r="L2616" s="7" t="n">
        <v>11</v>
      </c>
      <c r="M2616" s="8" t="n">
        <v>0.059999999</v>
      </c>
      <c r="N2616" s="7" t="n">
        <v>54.81000137</v>
      </c>
      <c r="O2616" s="9" t="n">
        <v>0</v>
      </c>
    </row>
    <row r="2617" customFormat="false" ht="15" hidden="false" customHeight="true" outlineLevel="0" collapsed="false">
      <c r="A2617" s="6" t="n">
        <v>4399</v>
      </c>
      <c r="B2617" s="6" t="s">
        <v>46</v>
      </c>
      <c r="C2617" s="6" t="s">
        <v>20</v>
      </c>
      <c r="D2617" s="6" t="s">
        <v>50</v>
      </c>
      <c r="E2617" s="6" t="s">
        <v>51</v>
      </c>
      <c r="F2617" s="6" t="s">
        <v>57</v>
      </c>
      <c r="G2617" s="6" t="s">
        <v>44</v>
      </c>
      <c r="H2617" s="6" t="n">
        <v>2</v>
      </c>
      <c r="I2617" s="7" t="n">
        <v>50</v>
      </c>
      <c r="J2617" s="6" t="n">
        <v>2</v>
      </c>
      <c r="K2617" s="7" t="n">
        <v>100</v>
      </c>
      <c r="L2617" s="7" t="n">
        <v>18</v>
      </c>
      <c r="M2617" s="8" t="n">
        <v>0.180000007</v>
      </c>
      <c r="N2617" s="7" t="n">
        <v>22.13999939</v>
      </c>
      <c r="O2617" s="12" t="n">
        <v>1</v>
      </c>
    </row>
    <row r="2618" customFormat="false" ht="15" hidden="false" customHeight="true" outlineLevel="0" collapsed="false">
      <c r="A2618" s="6" t="n">
        <v>11499</v>
      </c>
      <c r="B2618" s="6" t="s">
        <v>19</v>
      </c>
      <c r="C2618" s="6" t="s">
        <v>20</v>
      </c>
      <c r="D2618" s="6" t="s">
        <v>21</v>
      </c>
      <c r="E2618" s="6" t="s">
        <v>65</v>
      </c>
      <c r="F2618" s="6" t="s">
        <v>33</v>
      </c>
      <c r="G2618" s="6" t="s">
        <v>34</v>
      </c>
      <c r="H2618" s="6" t="n">
        <v>4</v>
      </c>
      <c r="I2618" s="7" t="n">
        <v>59.99000168</v>
      </c>
      <c r="J2618" s="6" t="n">
        <v>3</v>
      </c>
      <c r="K2618" s="7" t="n">
        <v>179.9700012</v>
      </c>
      <c r="L2618" s="7" t="n">
        <v>27</v>
      </c>
      <c r="M2618" s="8" t="n">
        <v>0.150000006</v>
      </c>
      <c r="N2618" s="7" t="n">
        <v>13.46000004</v>
      </c>
      <c r="O2618" s="12" t="n">
        <v>1</v>
      </c>
    </row>
    <row r="2619" customFormat="false" ht="15" hidden="false" customHeight="true" outlineLevel="0" collapsed="false">
      <c r="A2619" s="6" t="n">
        <v>54442</v>
      </c>
      <c r="B2619" s="6" t="s">
        <v>26</v>
      </c>
      <c r="C2619" s="6" t="s">
        <v>37</v>
      </c>
      <c r="D2619" s="6" t="s">
        <v>50</v>
      </c>
      <c r="E2619" s="6" t="s">
        <v>72</v>
      </c>
      <c r="F2619" s="6" t="s">
        <v>33</v>
      </c>
      <c r="G2619" s="6" t="s">
        <v>47</v>
      </c>
      <c r="H2619" s="6" t="n">
        <v>1</v>
      </c>
      <c r="I2619" s="7" t="n">
        <v>59.99000168</v>
      </c>
      <c r="J2619" s="6" t="n">
        <v>1</v>
      </c>
      <c r="K2619" s="7" t="n">
        <v>59.99000168</v>
      </c>
      <c r="L2619" s="7" t="n">
        <v>9</v>
      </c>
      <c r="M2619" s="8" t="n">
        <v>0.150000006</v>
      </c>
      <c r="N2619" s="7" t="n">
        <v>23.96999931</v>
      </c>
      <c r="O2619" s="12" t="n">
        <v>1</v>
      </c>
    </row>
    <row r="2620" customFormat="false" ht="15" hidden="false" customHeight="true" outlineLevel="0" collapsed="false">
      <c r="A2620" s="6" t="n">
        <v>67567</v>
      </c>
      <c r="B2620" s="6" t="s">
        <v>36</v>
      </c>
      <c r="C2620" s="6" t="s">
        <v>49</v>
      </c>
      <c r="D2620" s="6" t="s">
        <v>21</v>
      </c>
      <c r="E2620" s="6" t="s">
        <v>64</v>
      </c>
      <c r="F2620" s="6" t="s">
        <v>33</v>
      </c>
      <c r="G2620" s="6" t="s">
        <v>47</v>
      </c>
      <c r="H2620" s="6" t="n">
        <v>0</v>
      </c>
      <c r="I2620" s="7" t="n">
        <v>59.99000168</v>
      </c>
      <c r="J2620" s="6" t="n">
        <v>5</v>
      </c>
      <c r="K2620" s="7" t="n">
        <v>299.9500122</v>
      </c>
      <c r="L2620" s="7" t="n">
        <v>16.5</v>
      </c>
      <c r="M2620" s="8" t="n">
        <v>0.059999999</v>
      </c>
      <c r="N2620" s="7" t="n">
        <v>73.69999695</v>
      </c>
      <c r="O2620" s="9" t="n">
        <v>0</v>
      </c>
    </row>
    <row r="2621" customFormat="false" ht="15" hidden="false" customHeight="true" outlineLevel="0" collapsed="false">
      <c r="A2621" s="6" t="n">
        <v>59221</v>
      </c>
      <c r="B2621" s="6" t="s">
        <v>26</v>
      </c>
      <c r="C2621" s="6" t="s">
        <v>37</v>
      </c>
      <c r="D2621" s="6" t="s">
        <v>50</v>
      </c>
      <c r="E2621" s="6" t="s">
        <v>72</v>
      </c>
      <c r="F2621" s="6" t="s">
        <v>58</v>
      </c>
      <c r="G2621" s="6" t="s">
        <v>34</v>
      </c>
      <c r="H2621" s="6" t="n">
        <v>1</v>
      </c>
      <c r="I2621" s="7" t="n">
        <v>49.97999954</v>
      </c>
      <c r="J2621" s="6" t="n">
        <v>2</v>
      </c>
      <c r="K2621" s="7" t="n">
        <v>99.95999908</v>
      </c>
      <c r="L2621" s="7" t="n">
        <v>10</v>
      </c>
      <c r="M2621" s="8" t="n">
        <v>0.100000001</v>
      </c>
      <c r="N2621" s="7" t="n">
        <v>25.19000053</v>
      </c>
      <c r="O2621" s="12" t="n">
        <v>1</v>
      </c>
    </row>
    <row r="2622" customFormat="false" ht="15" hidden="false" customHeight="true" outlineLevel="0" collapsed="false">
      <c r="A2622" s="6" t="n">
        <v>54066</v>
      </c>
      <c r="B2622" s="6" t="s">
        <v>46</v>
      </c>
      <c r="C2622" s="6" t="s">
        <v>20</v>
      </c>
      <c r="D2622" s="6" t="s">
        <v>50</v>
      </c>
      <c r="E2622" s="6" t="s">
        <v>51</v>
      </c>
      <c r="F2622" s="6" t="s">
        <v>71</v>
      </c>
      <c r="G2622" s="6" t="s">
        <v>34</v>
      </c>
      <c r="H2622" s="6" t="n">
        <v>2</v>
      </c>
      <c r="I2622" s="7" t="n">
        <v>199.9900055</v>
      </c>
      <c r="J2622" s="6" t="n">
        <v>1</v>
      </c>
      <c r="K2622" s="7" t="n">
        <v>199.9900055</v>
      </c>
      <c r="L2622" s="7" t="n">
        <v>11</v>
      </c>
      <c r="M2622" s="8" t="n">
        <v>0.059999999</v>
      </c>
      <c r="N2622" s="7" t="n">
        <v>54.81000137</v>
      </c>
      <c r="O2622" s="9" t="n">
        <v>0</v>
      </c>
    </row>
    <row r="2623" customFormat="false" ht="15" hidden="false" customHeight="true" outlineLevel="0" collapsed="false">
      <c r="A2623" s="6" t="n">
        <v>22440</v>
      </c>
      <c r="B2623" s="6" t="s">
        <v>19</v>
      </c>
      <c r="C2623" s="6" t="s">
        <v>20</v>
      </c>
      <c r="D2623" s="6" t="s">
        <v>27</v>
      </c>
      <c r="E2623" s="6" t="s">
        <v>42</v>
      </c>
      <c r="F2623" s="6" t="s">
        <v>75</v>
      </c>
      <c r="G2623" s="6" t="s">
        <v>24</v>
      </c>
      <c r="H2623" s="6" t="n">
        <v>4</v>
      </c>
      <c r="I2623" s="7" t="n">
        <v>299.980011</v>
      </c>
      <c r="J2623" s="6" t="n">
        <v>1</v>
      </c>
      <c r="K2623" s="7" t="n">
        <v>299.980011</v>
      </c>
      <c r="L2623" s="7" t="n">
        <v>15</v>
      </c>
      <c r="M2623" s="8" t="n">
        <v>0.050000001</v>
      </c>
      <c r="N2623" s="7" t="n">
        <v>82.63999939</v>
      </c>
      <c r="O2623" s="12" t="n">
        <v>1</v>
      </c>
    </row>
    <row r="2624" customFormat="false" ht="15" hidden="false" customHeight="true" outlineLevel="0" collapsed="false">
      <c r="A2624" s="6" t="n">
        <v>1277</v>
      </c>
      <c r="B2624" s="6" t="s">
        <v>19</v>
      </c>
      <c r="C2624" s="6" t="s">
        <v>20</v>
      </c>
      <c r="D2624" s="6" t="s">
        <v>50</v>
      </c>
      <c r="E2624" s="6" t="s">
        <v>63</v>
      </c>
      <c r="F2624" s="6" t="s">
        <v>58</v>
      </c>
      <c r="G2624" s="6" t="s">
        <v>34</v>
      </c>
      <c r="H2624" s="6" t="n">
        <v>4</v>
      </c>
      <c r="I2624" s="7" t="n">
        <v>49.97999954</v>
      </c>
      <c r="J2624" s="6" t="n">
        <v>1</v>
      </c>
      <c r="K2624" s="7" t="n">
        <v>49.97999954</v>
      </c>
      <c r="L2624" s="7" t="n">
        <v>4.5</v>
      </c>
      <c r="M2624" s="8" t="n">
        <v>0.090000004</v>
      </c>
      <c r="N2624" s="7" t="n">
        <v>21.82999992</v>
      </c>
      <c r="O2624" s="9" t="n">
        <v>0</v>
      </c>
    </row>
    <row r="2625" customFormat="false" ht="15" hidden="false" customHeight="true" outlineLevel="0" collapsed="false">
      <c r="A2625" s="6" t="n">
        <v>36766</v>
      </c>
      <c r="B2625" s="6" t="s">
        <v>26</v>
      </c>
      <c r="C2625" s="6" t="s">
        <v>49</v>
      </c>
      <c r="D2625" s="6" t="s">
        <v>31</v>
      </c>
      <c r="E2625" s="6" t="s">
        <v>56</v>
      </c>
      <c r="F2625" s="6" t="s">
        <v>33</v>
      </c>
      <c r="G2625" s="6" t="s">
        <v>47</v>
      </c>
      <c r="H2625" s="6" t="n">
        <v>1</v>
      </c>
      <c r="I2625" s="7" t="n">
        <v>59.99000168</v>
      </c>
      <c r="J2625" s="6" t="n">
        <v>4</v>
      </c>
      <c r="K2625" s="7" t="n">
        <v>239.9600067</v>
      </c>
      <c r="L2625" s="7" t="n">
        <v>4.800000191</v>
      </c>
      <c r="M2625" s="8" t="n">
        <v>0.02</v>
      </c>
      <c r="N2625" s="7" t="n">
        <v>58.79000092</v>
      </c>
      <c r="O2625" s="12" t="n">
        <v>1</v>
      </c>
    </row>
    <row r="2626" customFormat="false" ht="15" hidden="false" customHeight="true" outlineLevel="0" collapsed="false">
      <c r="A2626" s="6" t="n">
        <v>31667</v>
      </c>
      <c r="B2626" s="6" t="s">
        <v>19</v>
      </c>
      <c r="C2626" s="6" t="s">
        <v>20</v>
      </c>
      <c r="D2626" s="6" t="s">
        <v>31</v>
      </c>
      <c r="E2626" s="6" t="s">
        <v>62</v>
      </c>
      <c r="F2626" s="6" t="s">
        <v>33</v>
      </c>
      <c r="G2626" s="6" t="s">
        <v>47</v>
      </c>
      <c r="H2626" s="6" t="n">
        <v>4</v>
      </c>
      <c r="I2626" s="7" t="n">
        <v>59.99000168</v>
      </c>
      <c r="J2626" s="6" t="n">
        <v>5</v>
      </c>
      <c r="K2626" s="7" t="n">
        <v>299.9500122</v>
      </c>
      <c r="L2626" s="7" t="n">
        <v>27</v>
      </c>
      <c r="M2626" s="8" t="n">
        <v>0.090000004</v>
      </c>
      <c r="N2626" s="7" t="n">
        <v>88.70999908</v>
      </c>
      <c r="O2626" s="9" t="n">
        <v>0</v>
      </c>
    </row>
    <row r="2627" customFormat="false" ht="15" hidden="false" customHeight="true" outlineLevel="0" collapsed="false">
      <c r="A2627" s="6" t="n">
        <v>38619</v>
      </c>
      <c r="B2627" s="6" t="s">
        <v>26</v>
      </c>
      <c r="C2627" s="6" t="s">
        <v>49</v>
      </c>
      <c r="D2627" s="6" t="s">
        <v>31</v>
      </c>
      <c r="E2627" s="6" t="s">
        <v>62</v>
      </c>
      <c r="F2627" s="6" t="s">
        <v>75</v>
      </c>
      <c r="G2627" s="6" t="s">
        <v>34</v>
      </c>
      <c r="H2627" s="6" t="n">
        <v>1</v>
      </c>
      <c r="I2627" s="7" t="n">
        <v>299.980011</v>
      </c>
      <c r="J2627" s="6" t="n">
        <v>1</v>
      </c>
      <c r="K2627" s="7" t="n">
        <v>299.980011</v>
      </c>
      <c r="L2627" s="7" t="n">
        <v>6</v>
      </c>
      <c r="M2627" s="8" t="n">
        <v>0.02</v>
      </c>
      <c r="N2627" s="7" t="n">
        <v>146.9900055</v>
      </c>
      <c r="O2627" s="12" t="n">
        <v>1</v>
      </c>
    </row>
    <row r="2628" customFormat="false" ht="15" hidden="false" customHeight="true" outlineLevel="0" collapsed="false">
      <c r="A2628" s="6" t="n">
        <v>27954</v>
      </c>
      <c r="B2628" s="6" t="s">
        <v>46</v>
      </c>
      <c r="C2628" s="6" t="s">
        <v>37</v>
      </c>
      <c r="D2628" s="6" t="s">
        <v>27</v>
      </c>
      <c r="E2628" s="6" t="s">
        <v>42</v>
      </c>
      <c r="F2628" s="6" t="s">
        <v>40</v>
      </c>
      <c r="G2628" s="6" t="s">
        <v>34</v>
      </c>
      <c r="H2628" s="6" t="n">
        <v>2</v>
      </c>
      <c r="I2628" s="7" t="n">
        <v>399.980011</v>
      </c>
      <c r="J2628" s="6" t="n">
        <v>1</v>
      </c>
      <c r="K2628" s="7" t="n">
        <v>399.980011</v>
      </c>
      <c r="L2628" s="7" t="n">
        <v>72</v>
      </c>
      <c r="M2628" s="8" t="n">
        <v>0.180000007</v>
      </c>
      <c r="N2628" s="7" t="n">
        <v>-24.60000038</v>
      </c>
      <c r="O2628" s="12" t="n">
        <v>1</v>
      </c>
    </row>
    <row r="2629" customFormat="false" ht="15" hidden="false" customHeight="true" outlineLevel="0" collapsed="false">
      <c r="A2629" s="6" t="n">
        <v>68677</v>
      </c>
      <c r="B2629" s="6" t="s">
        <v>19</v>
      </c>
      <c r="C2629" s="6" t="s">
        <v>20</v>
      </c>
      <c r="D2629" s="6" t="s">
        <v>21</v>
      </c>
      <c r="E2629" s="6" t="s">
        <v>22</v>
      </c>
      <c r="F2629" s="6" t="s">
        <v>57</v>
      </c>
      <c r="G2629" s="6" t="s">
        <v>34</v>
      </c>
      <c r="H2629" s="6" t="n">
        <v>4</v>
      </c>
      <c r="I2629" s="7" t="n">
        <v>50</v>
      </c>
      <c r="J2629" s="6" t="n">
        <v>4</v>
      </c>
      <c r="K2629" s="7" t="n">
        <v>200</v>
      </c>
      <c r="L2629" s="7" t="n">
        <v>32</v>
      </c>
      <c r="M2629" s="8" t="n">
        <v>0.159999996</v>
      </c>
      <c r="N2629" s="7" t="n">
        <v>16.79999924</v>
      </c>
      <c r="O2629" s="9" t="n">
        <v>0</v>
      </c>
    </row>
    <row r="2630" customFormat="false" ht="15" hidden="false" customHeight="true" outlineLevel="0" collapsed="false">
      <c r="A2630" s="6" t="n">
        <v>19511</v>
      </c>
      <c r="B2630" s="6" t="s">
        <v>19</v>
      </c>
      <c r="C2630" s="6" t="s">
        <v>37</v>
      </c>
      <c r="D2630" s="6" t="s">
        <v>21</v>
      </c>
      <c r="E2630" s="6" t="s">
        <v>65</v>
      </c>
      <c r="F2630" s="6" t="s">
        <v>75</v>
      </c>
      <c r="G2630" s="6" t="s">
        <v>34</v>
      </c>
      <c r="H2630" s="6" t="n">
        <v>4</v>
      </c>
      <c r="I2630" s="7" t="n">
        <v>299.980011</v>
      </c>
      <c r="J2630" s="6" t="n">
        <v>1</v>
      </c>
      <c r="K2630" s="7" t="n">
        <v>299.980011</v>
      </c>
      <c r="L2630" s="7" t="n">
        <v>48</v>
      </c>
      <c r="M2630" s="8" t="n">
        <v>0.159999996</v>
      </c>
      <c r="N2630" s="7" t="n">
        <v>75.58999634</v>
      </c>
      <c r="O2630" s="9" t="n">
        <v>0</v>
      </c>
    </row>
    <row r="2631" customFormat="false" ht="15" hidden="false" customHeight="true" outlineLevel="0" collapsed="false">
      <c r="A2631" s="6" t="n">
        <v>68492</v>
      </c>
      <c r="B2631" s="6" t="s">
        <v>36</v>
      </c>
      <c r="C2631" s="6" t="s">
        <v>49</v>
      </c>
      <c r="D2631" s="6" t="s">
        <v>21</v>
      </c>
      <c r="E2631" s="6" t="s">
        <v>65</v>
      </c>
      <c r="F2631" s="6" t="s">
        <v>33</v>
      </c>
      <c r="G2631" s="6" t="s">
        <v>34</v>
      </c>
      <c r="H2631" s="6" t="n">
        <v>0</v>
      </c>
      <c r="I2631" s="7" t="n">
        <v>59.99000168</v>
      </c>
      <c r="J2631" s="6" t="n">
        <v>3</v>
      </c>
      <c r="K2631" s="7" t="n">
        <v>179.9700012</v>
      </c>
      <c r="L2631" s="7" t="n">
        <v>9</v>
      </c>
      <c r="M2631" s="8" t="n">
        <v>0.050000001</v>
      </c>
      <c r="N2631" s="7" t="n">
        <v>10.26000023</v>
      </c>
      <c r="O2631" s="12" t="n">
        <v>1</v>
      </c>
    </row>
    <row r="2632" customFormat="false" ht="15" hidden="false" customHeight="true" outlineLevel="0" collapsed="false">
      <c r="A2632" s="6" t="n">
        <v>9564</v>
      </c>
      <c r="B2632" s="6" t="s">
        <v>19</v>
      </c>
      <c r="C2632" s="6" t="s">
        <v>20</v>
      </c>
      <c r="D2632" s="6" t="s">
        <v>50</v>
      </c>
      <c r="E2632" s="6" t="s">
        <v>51</v>
      </c>
      <c r="F2632" s="6" t="s">
        <v>33</v>
      </c>
      <c r="G2632" s="6" t="s">
        <v>34</v>
      </c>
      <c r="H2632" s="6" t="n">
        <v>4</v>
      </c>
      <c r="I2632" s="7" t="n">
        <v>59.99000168</v>
      </c>
      <c r="J2632" s="6" t="n">
        <v>2</v>
      </c>
      <c r="K2632" s="7" t="n">
        <v>119.9800034</v>
      </c>
      <c r="L2632" s="7" t="n">
        <v>19.20000076</v>
      </c>
      <c r="M2632" s="8" t="n">
        <v>0.159999996</v>
      </c>
      <c r="N2632" s="7" t="n">
        <v>11.39000034</v>
      </c>
      <c r="O2632" s="12" t="n">
        <v>1</v>
      </c>
    </row>
    <row r="2633" customFormat="false" ht="15" hidden="false" customHeight="true" outlineLevel="0" collapsed="false">
      <c r="A2633" s="6" t="n">
        <v>22433</v>
      </c>
      <c r="B2633" s="6" t="s">
        <v>19</v>
      </c>
      <c r="C2633" s="6" t="s">
        <v>37</v>
      </c>
      <c r="D2633" s="6" t="s">
        <v>27</v>
      </c>
      <c r="E2633" s="6" t="s">
        <v>54</v>
      </c>
      <c r="F2633" s="6" t="s">
        <v>40</v>
      </c>
      <c r="G2633" s="6" t="s">
        <v>24</v>
      </c>
      <c r="H2633" s="6" t="n">
        <v>4</v>
      </c>
      <c r="I2633" s="7" t="n">
        <v>399.980011</v>
      </c>
      <c r="J2633" s="6" t="n">
        <v>1</v>
      </c>
      <c r="K2633" s="7" t="n">
        <v>399.980011</v>
      </c>
      <c r="L2633" s="7" t="n">
        <v>64</v>
      </c>
      <c r="M2633" s="8" t="n">
        <v>0.159999996</v>
      </c>
      <c r="N2633" s="7" t="n">
        <v>113.5599976</v>
      </c>
      <c r="O2633" s="9" t="n">
        <v>0</v>
      </c>
    </row>
    <row r="2634" customFormat="false" ht="15" hidden="false" customHeight="true" outlineLevel="0" collapsed="false">
      <c r="A2634" s="6" t="n">
        <v>24071</v>
      </c>
      <c r="B2634" s="6" t="s">
        <v>36</v>
      </c>
      <c r="C2634" s="6" t="s">
        <v>49</v>
      </c>
      <c r="D2634" s="6" t="s">
        <v>27</v>
      </c>
      <c r="E2634" s="6" t="s">
        <v>42</v>
      </c>
      <c r="F2634" s="6" t="s">
        <v>23</v>
      </c>
      <c r="G2634" s="6" t="s">
        <v>34</v>
      </c>
      <c r="H2634" s="6" t="n">
        <v>0</v>
      </c>
      <c r="I2634" s="7" t="n">
        <v>129.9900055</v>
      </c>
      <c r="J2634" s="6" t="n">
        <v>1</v>
      </c>
      <c r="K2634" s="7" t="n">
        <v>129.9900055</v>
      </c>
      <c r="L2634" s="7" t="n">
        <v>2.599999905</v>
      </c>
      <c r="M2634" s="8" t="n">
        <v>0.02</v>
      </c>
      <c r="N2634" s="7" t="n">
        <v>33.11999893</v>
      </c>
      <c r="O2634" s="9" t="n">
        <v>0</v>
      </c>
    </row>
    <row r="2635" customFormat="false" ht="15" hidden="false" customHeight="true" outlineLevel="0" collapsed="false">
      <c r="A2635" s="6" t="n">
        <v>6446</v>
      </c>
      <c r="B2635" s="6" t="s">
        <v>26</v>
      </c>
      <c r="C2635" s="6" t="s">
        <v>20</v>
      </c>
      <c r="D2635" s="6" t="s">
        <v>50</v>
      </c>
      <c r="E2635" s="6" t="s">
        <v>51</v>
      </c>
      <c r="F2635" s="6" t="s">
        <v>73</v>
      </c>
      <c r="G2635" s="6" t="s">
        <v>34</v>
      </c>
      <c r="H2635" s="6" t="n">
        <v>1</v>
      </c>
      <c r="I2635" s="7" t="n">
        <v>39.99000168</v>
      </c>
      <c r="J2635" s="6" t="n">
        <v>5</v>
      </c>
      <c r="K2635" s="7" t="n">
        <v>199.9499969</v>
      </c>
      <c r="L2635" s="7" t="n">
        <v>4</v>
      </c>
      <c r="M2635" s="8" t="n">
        <v>0.02</v>
      </c>
      <c r="N2635" s="7" t="n">
        <v>48.99000168</v>
      </c>
      <c r="O2635" s="12" t="n">
        <v>1</v>
      </c>
    </row>
    <row r="2636" customFormat="false" ht="15" hidden="false" customHeight="true" outlineLevel="0" collapsed="false">
      <c r="A2636" s="6" t="n">
        <v>33857</v>
      </c>
      <c r="B2636" s="6" t="s">
        <v>46</v>
      </c>
      <c r="C2636" s="6" t="s">
        <v>20</v>
      </c>
      <c r="D2636" s="6" t="s">
        <v>31</v>
      </c>
      <c r="E2636" s="6" t="s">
        <v>56</v>
      </c>
      <c r="F2636" s="6" t="s">
        <v>58</v>
      </c>
      <c r="G2636" s="6" t="s">
        <v>34</v>
      </c>
      <c r="H2636" s="6" t="n">
        <v>2</v>
      </c>
      <c r="I2636" s="7" t="n">
        <v>49.97999954</v>
      </c>
      <c r="J2636" s="6" t="n">
        <v>2</v>
      </c>
      <c r="K2636" s="7" t="n">
        <v>99.95999908</v>
      </c>
      <c r="L2636" s="7" t="n">
        <v>7</v>
      </c>
      <c r="M2636" s="8" t="n">
        <v>0.07</v>
      </c>
      <c r="N2636" s="7" t="n">
        <v>30.68000031</v>
      </c>
      <c r="O2636" s="12" t="n">
        <v>1</v>
      </c>
    </row>
    <row r="2637" customFormat="false" ht="15" hidden="false" customHeight="true" outlineLevel="0" collapsed="false">
      <c r="A2637" s="6" t="n">
        <v>5948</v>
      </c>
      <c r="B2637" s="6" t="s">
        <v>26</v>
      </c>
      <c r="C2637" s="6" t="s">
        <v>49</v>
      </c>
      <c r="D2637" s="6" t="s">
        <v>50</v>
      </c>
      <c r="E2637" s="6" t="s">
        <v>51</v>
      </c>
      <c r="F2637" s="6" t="s">
        <v>75</v>
      </c>
      <c r="G2637" s="6" t="s">
        <v>34</v>
      </c>
      <c r="H2637" s="6" t="n">
        <v>1</v>
      </c>
      <c r="I2637" s="7" t="n">
        <v>299.980011</v>
      </c>
      <c r="J2637" s="6" t="n">
        <v>1</v>
      </c>
      <c r="K2637" s="7" t="n">
        <v>299.980011</v>
      </c>
      <c r="L2637" s="7" t="n">
        <v>45</v>
      </c>
      <c r="M2637" s="8" t="n">
        <v>0.150000006</v>
      </c>
      <c r="N2637" s="7" t="n">
        <v>95.62000275</v>
      </c>
      <c r="O2637" s="12" t="n">
        <v>1</v>
      </c>
    </row>
    <row r="2638" customFormat="false" ht="15" hidden="false" customHeight="true" outlineLevel="0" collapsed="false">
      <c r="A2638" s="6" t="n">
        <v>21079</v>
      </c>
      <c r="B2638" s="6" t="s">
        <v>36</v>
      </c>
      <c r="C2638" s="6" t="s">
        <v>20</v>
      </c>
      <c r="D2638" s="6" t="s">
        <v>27</v>
      </c>
      <c r="E2638" s="6" t="s">
        <v>54</v>
      </c>
      <c r="F2638" s="6" t="s">
        <v>23</v>
      </c>
      <c r="G2638" s="6" t="s">
        <v>44</v>
      </c>
      <c r="H2638" s="6" t="n">
        <v>0</v>
      </c>
      <c r="I2638" s="7" t="n">
        <v>129.9900055</v>
      </c>
      <c r="J2638" s="6" t="n">
        <v>1</v>
      </c>
      <c r="K2638" s="7" t="n">
        <v>129.9900055</v>
      </c>
      <c r="L2638" s="7" t="n">
        <v>9.100000381</v>
      </c>
      <c r="M2638" s="8" t="n">
        <v>0.07</v>
      </c>
      <c r="N2638" s="7" t="n">
        <v>37.47999954</v>
      </c>
      <c r="O2638" s="12" t="n">
        <v>1</v>
      </c>
    </row>
    <row r="2639" customFormat="false" ht="15" hidden="false" customHeight="true" outlineLevel="0" collapsed="false">
      <c r="A2639" s="6" t="n">
        <v>44091</v>
      </c>
      <c r="B2639" s="6" t="s">
        <v>26</v>
      </c>
      <c r="C2639" s="6" t="s">
        <v>37</v>
      </c>
      <c r="D2639" s="6" t="s">
        <v>38</v>
      </c>
      <c r="E2639" s="6" t="s">
        <v>70</v>
      </c>
      <c r="F2639" s="6" t="s">
        <v>80</v>
      </c>
      <c r="G2639" s="6" t="s">
        <v>34</v>
      </c>
      <c r="H2639" s="6" t="n">
        <v>1</v>
      </c>
      <c r="I2639" s="7" t="n">
        <v>24.98999977</v>
      </c>
      <c r="J2639" s="6" t="n">
        <v>5</v>
      </c>
      <c r="K2639" s="7" t="n">
        <v>124.9499969</v>
      </c>
      <c r="L2639" s="7" t="n">
        <v>21.23999977</v>
      </c>
      <c r="M2639" s="8" t="n">
        <v>0.170000002</v>
      </c>
      <c r="N2639" s="7" t="n">
        <v>49.77999878</v>
      </c>
      <c r="O2639" s="12" t="n">
        <v>1</v>
      </c>
    </row>
    <row r="2640" customFormat="false" ht="15" hidden="false" customHeight="true" outlineLevel="0" collapsed="false">
      <c r="A2640" s="6" t="n">
        <v>17463</v>
      </c>
      <c r="B2640" s="6" t="s">
        <v>19</v>
      </c>
      <c r="C2640" s="6" t="s">
        <v>20</v>
      </c>
      <c r="D2640" s="6" t="s">
        <v>21</v>
      </c>
      <c r="E2640" s="6" t="s">
        <v>64</v>
      </c>
      <c r="F2640" s="6" t="s">
        <v>57</v>
      </c>
      <c r="G2640" s="6" t="s">
        <v>34</v>
      </c>
      <c r="H2640" s="6" t="n">
        <v>4</v>
      </c>
      <c r="I2640" s="7" t="n">
        <v>50</v>
      </c>
      <c r="J2640" s="6" t="n">
        <v>1</v>
      </c>
      <c r="K2640" s="7" t="n">
        <v>50</v>
      </c>
      <c r="L2640" s="7" t="n">
        <v>6</v>
      </c>
      <c r="M2640" s="8" t="n">
        <v>0.119999997</v>
      </c>
      <c r="N2640" s="7" t="n">
        <v>19.79999924</v>
      </c>
      <c r="O2640" s="9" t="n">
        <v>0</v>
      </c>
    </row>
    <row r="2641" customFormat="false" ht="15" hidden="false" customHeight="true" outlineLevel="0" collapsed="false">
      <c r="A2641" s="6" t="n">
        <v>37212</v>
      </c>
      <c r="B2641" s="6" t="s">
        <v>26</v>
      </c>
      <c r="C2641" s="6" t="s">
        <v>20</v>
      </c>
      <c r="D2641" s="6" t="s">
        <v>31</v>
      </c>
      <c r="E2641" s="6" t="s">
        <v>32</v>
      </c>
      <c r="F2641" s="6" t="s">
        <v>29</v>
      </c>
      <c r="G2641" s="6" t="s">
        <v>34</v>
      </c>
      <c r="H2641" s="6" t="n">
        <v>1</v>
      </c>
      <c r="I2641" s="7" t="n">
        <v>99.98999786</v>
      </c>
      <c r="J2641" s="6" t="n">
        <v>5</v>
      </c>
      <c r="K2641" s="7" t="n">
        <v>499.9500122</v>
      </c>
      <c r="L2641" s="7" t="n">
        <v>84.98999786</v>
      </c>
      <c r="M2641" s="8" t="n">
        <v>0.170000002</v>
      </c>
      <c r="N2641" s="7" t="n">
        <v>25.72999954</v>
      </c>
      <c r="O2641" s="12" t="n">
        <v>1</v>
      </c>
    </row>
    <row r="2642" customFormat="false" ht="15" hidden="false" customHeight="true" outlineLevel="0" collapsed="false">
      <c r="A2642" s="6" t="n">
        <v>45521</v>
      </c>
      <c r="B2642" s="6" t="s">
        <v>19</v>
      </c>
      <c r="C2642" s="6" t="s">
        <v>20</v>
      </c>
      <c r="D2642" s="6" t="s">
        <v>27</v>
      </c>
      <c r="E2642" s="6" t="s">
        <v>79</v>
      </c>
      <c r="F2642" s="6" t="s">
        <v>80</v>
      </c>
      <c r="G2642" s="6" t="s">
        <v>47</v>
      </c>
      <c r="H2642" s="6" t="n">
        <v>4</v>
      </c>
      <c r="I2642" s="7" t="n">
        <v>24.98999977</v>
      </c>
      <c r="J2642" s="6" t="n">
        <v>5</v>
      </c>
      <c r="K2642" s="7" t="n">
        <v>124.9499969</v>
      </c>
      <c r="L2642" s="7" t="n">
        <v>22.48999977</v>
      </c>
      <c r="M2642" s="8" t="n">
        <v>0.180000007</v>
      </c>
      <c r="N2642" s="7" t="n">
        <v>9.020000458</v>
      </c>
      <c r="O2642" s="9" t="n">
        <v>0</v>
      </c>
    </row>
    <row r="2643" customFormat="false" ht="15" hidden="false" customHeight="true" outlineLevel="0" collapsed="false">
      <c r="A2643" s="6" t="n">
        <v>10826</v>
      </c>
      <c r="B2643" s="6" t="s">
        <v>19</v>
      </c>
      <c r="C2643" s="6" t="s">
        <v>37</v>
      </c>
      <c r="D2643" s="6" t="s">
        <v>21</v>
      </c>
      <c r="E2643" s="6" t="s">
        <v>22</v>
      </c>
      <c r="F2643" s="6" t="s">
        <v>33</v>
      </c>
      <c r="G2643" s="6" t="s">
        <v>34</v>
      </c>
      <c r="H2643" s="6" t="n">
        <v>4</v>
      </c>
      <c r="I2643" s="7" t="n">
        <v>59.99000168</v>
      </c>
      <c r="J2643" s="6" t="n">
        <v>4</v>
      </c>
      <c r="K2643" s="7" t="n">
        <v>239.9600067</v>
      </c>
      <c r="L2643" s="7" t="n">
        <v>13.19999981</v>
      </c>
      <c r="M2643" s="8" t="n">
        <v>0.059999999</v>
      </c>
      <c r="N2643" s="7" t="n">
        <v>58.95999908</v>
      </c>
      <c r="O2643" s="9" t="n">
        <v>0</v>
      </c>
    </row>
    <row r="2644" customFormat="false" ht="15" hidden="false" customHeight="true" outlineLevel="0" collapsed="false">
      <c r="A2644" s="6" t="n">
        <v>1153</v>
      </c>
      <c r="B2644" s="6" t="s">
        <v>46</v>
      </c>
      <c r="C2644" s="6" t="s">
        <v>20</v>
      </c>
      <c r="D2644" s="6" t="s">
        <v>50</v>
      </c>
      <c r="E2644" s="6" t="s">
        <v>72</v>
      </c>
      <c r="F2644" s="6" t="s">
        <v>58</v>
      </c>
      <c r="G2644" s="6" t="s">
        <v>44</v>
      </c>
      <c r="H2644" s="6" t="n">
        <v>2</v>
      </c>
      <c r="I2644" s="7" t="n">
        <v>49.97999954</v>
      </c>
      <c r="J2644" s="6" t="n">
        <v>2</v>
      </c>
      <c r="K2644" s="7" t="n">
        <v>99.95999908</v>
      </c>
      <c r="L2644" s="7" t="n">
        <v>4</v>
      </c>
      <c r="M2644" s="8" t="n">
        <v>0.039999999</v>
      </c>
      <c r="N2644" s="7" t="n">
        <v>12</v>
      </c>
      <c r="O2644" s="12" t="n">
        <v>1</v>
      </c>
    </row>
    <row r="2645" customFormat="false" ht="15" hidden="false" customHeight="true" outlineLevel="0" collapsed="false">
      <c r="A2645" s="6" t="n">
        <v>28663</v>
      </c>
      <c r="B2645" s="6" t="s">
        <v>19</v>
      </c>
      <c r="C2645" s="6" t="s">
        <v>20</v>
      </c>
      <c r="D2645" s="6" t="s">
        <v>27</v>
      </c>
      <c r="E2645" s="6" t="s">
        <v>54</v>
      </c>
      <c r="F2645" s="6" t="s">
        <v>23</v>
      </c>
      <c r="G2645" s="6" t="s">
        <v>34</v>
      </c>
      <c r="H2645" s="6" t="n">
        <v>4</v>
      </c>
      <c r="I2645" s="7" t="n">
        <v>129.9900055</v>
      </c>
      <c r="J2645" s="6" t="n">
        <v>1</v>
      </c>
      <c r="K2645" s="7" t="n">
        <v>129.9900055</v>
      </c>
      <c r="L2645" s="7" t="n">
        <v>20.79999924</v>
      </c>
      <c r="M2645" s="8" t="n">
        <v>0.159999996</v>
      </c>
      <c r="N2645" s="7" t="n">
        <v>32.75999832</v>
      </c>
      <c r="O2645" s="9" t="n">
        <v>0</v>
      </c>
    </row>
    <row r="2646" customFormat="false" ht="15" hidden="false" customHeight="true" outlineLevel="0" collapsed="false">
      <c r="A2646" s="6" t="n">
        <v>75065</v>
      </c>
      <c r="B2646" s="6" t="s">
        <v>19</v>
      </c>
      <c r="C2646" s="6" t="s">
        <v>20</v>
      </c>
      <c r="D2646" s="6" t="s">
        <v>27</v>
      </c>
      <c r="E2646" s="6" t="s">
        <v>42</v>
      </c>
      <c r="F2646" s="6" t="s">
        <v>113</v>
      </c>
      <c r="G2646" s="6" t="s">
        <v>47</v>
      </c>
      <c r="H2646" s="6" t="n">
        <v>4</v>
      </c>
      <c r="I2646" s="7" t="n">
        <v>164.3800049</v>
      </c>
      <c r="J2646" s="6" t="n">
        <v>1</v>
      </c>
      <c r="K2646" s="7" t="n">
        <v>164.3800049</v>
      </c>
      <c r="L2646" s="7" t="n">
        <v>24.65999985</v>
      </c>
      <c r="M2646" s="8" t="n">
        <v>0.150000006</v>
      </c>
      <c r="N2646" s="7" t="n">
        <v>11.18000031</v>
      </c>
      <c r="O2646" s="12" t="n">
        <v>1</v>
      </c>
    </row>
    <row r="2647" customFormat="false" ht="15" hidden="false" customHeight="true" outlineLevel="0" collapsed="false">
      <c r="A2647" s="6" t="n">
        <v>60328</v>
      </c>
      <c r="B2647" s="6" t="s">
        <v>19</v>
      </c>
      <c r="C2647" s="6" t="s">
        <v>20</v>
      </c>
      <c r="D2647" s="6" t="s">
        <v>50</v>
      </c>
      <c r="E2647" s="6" t="s">
        <v>51</v>
      </c>
      <c r="F2647" s="6" t="s">
        <v>108</v>
      </c>
      <c r="G2647" s="6" t="s">
        <v>24</v>
      </c>
      <c r="H2647" s="6" t="n">
        <v>4</v>
      </c>
      <c r="I2647" s="7" t="n">
        <v>119.9899979</v>
      </c>
      <c r="J2647" s="6" t="n">
        <v>1</v>
      </c>
      <c r="K2647" s="7" t="n">
        <v>119.9899979</v>
      </c>
      <c r="L2647" s="7" t="n">
        <v>6.599999905</v>
      </c>
      <c r="M2647" s="8" t="n">
        <v>0.059999999</v>
      </c>
      <c r="N2647" s="7" t="n">
        <v>29.47999954</v>
      </c>
      <c r="O2647" s="9" t="n">
        <v>0</v>
      </c>
    </row>
    <row r="2648" customFormat="false" ht="15" hidden="false" customHeight="true" outlineLevel="0" collapsed="false">
      <c r="A2648" s="6" t="n">
        <v>27927</v>
      </c>
      <c r="B2648" s="6" t="s">
        <v>46</v>
      </c>
      <c r="C2648" s="6" t="s">
        <v>20</v>
      </c>
      <c r="D2648" s="6" t="s">
        <v>27</v>
      </c>
      <c r="E2648" s="6" t="s">
        <v>54</v>
      </c>
      <c r="F2648" s="6" t="s">
        <v>23</v>
      </c>
      <c r="G2648" s="6" t="s">
        <v>44</v>
      </c>
      <c r="H2648" s="6" t="n">
        <v>2</v>
      </c>
      <c r="I2648" s="7" t="n">
        <v>129.9900055</v>
      </c>
      <c r="J2648" s="6" t="n">
        <v>1</v>
      </c>
      <c r="K2648" s="7" t="n">
        <v>129.9900055</v>
      </c>
      <c r="L2648" s="7" t="n">
        <v>1.299999952</v>
      </c>
      <c r="M2648" s="8" t="n">
        <v>0.01</v>
      </c>
      <c r="N2648" s="7" t="n">
        <v>63.06000137</v>
      </c>
      <c r="O2648" s="12" t="n">
        <v>1</v>
      </c>
    </row>
    <row r="2649" customFormat="false" ht="15" hidden="false" customHeight="true" outlineLevel="0" collapsed="false">
      <c r="A2649" s="6" t="n">
        <v>59339</v>
      </c>
      <c r="B2649" s="6" t="s">
        <v>19</v>
      </c>
      <c r="C2649" s="6" t="s">
        <v>49</v>
      </c>
      <c r="D2649" s="6" t="s">
        <v>50</v>
      </c>
      <c r="E2649" s="6" t="s">
        <v>51</v>
      </c>
      <c r="F2649" s="6" t="s">
        <v>40</v>
      </c>
      <c r="G2649" s="6" t="s">
        <v>24</v>
      </c>
      <c r="H2649" s="6" t="n">
        <v>4</v>
      </c>
      <c r="I2649" s="7" t="n">
        <v>399.980011</v>
      </c>
      <c r="J2649" s="6" t="n">
        <v>1</v>
      </c>
      <c r="K2649" s="7" t="n">
        <v>399.980011</v>
      </c>
      <c r="L2649" s="7" t="n">
        <v>22</v>
      </c>
      <c r="M2649" s="8" t="n">
        <v>0.059999999</v>
      </c>
      <c r="N2649" s="7" t="n">
        <v>122.8399963</v>
      </c>
      <c r="O2649" s="12" t="n">
        <v>1</v>
      </c>
    </row>
    <row r="2650" customFormat="false" ht="15" hidden="false" customHeight="true" outlineLevel="0" collapsed="false">
      <c r="A2650" s="6" t="n">
        <v>1242</v>
      </c>
      <c r="B2650" s="6" t="s">
        <v>19</v>
      </c>
      <c r="C2650" s="6" t="s">
        <v>20</v>
      </c>
      <c r="D2650" s="6" t="s">
        <v>50</v>
      </c>
      <c r="E2650" s="6" t="s">
        <v>51</v>
      </c>
      <c r="F2650" s="6" t="s">
        <v>40</v>
      </c>
      <c r="G2650" s="6" t="s">
        <v>24</v>
      </c>
      <c r="H2650" s="6" t="n">
        <v>4</v>
      </c>
      <c r="I2650" s="7" t="n">
        <v>399.980011</v>
      </c>
      <c r="J2650" s="6" t="n">
        <v>1</v>
      </c>
      <c r="K2650" s="7" t="n">
        <v>399.980011</v>
      </c>
      <c r="L2650" s="7" t="n">
        <v>72</v>
      </c>
      <c r="M2650" s="8" t="n">
        <v>0.180000007</v>
      </c>
      <c r="N2650" s="7" t="n">
        <v>150.8699951</v>
      </c>
      <c r="O2650" s="9" t="n">
        <v>0</v>
      </c>
    </row>
    <row r="2651" customFormat="false" ht="15" hidden="false" customHeight="true" outlineLevel="0" collapsed="false">
      <c r="A2651" s="6" t="n">
        <v>35188</v>
      </c>
      <c r="B2651" s="6" t="s">
        <v>19</v>
      </c>
      <c r="C2651" s="6" t="s">
        <v>20</v>
      </c>
      <c r="D2651" s="6" t="s">
        <v>31</v>
      </c>
      <c r="E2651" s="6" t="s">
        <v>56</v>
      </c>
      <c r="F2651" s="6" t="s">
        <v>73</v>
      </c>
      <c r="G2651" s="6" t="s">
        <v>34</v>
      </c>
      <c r="H2651" s="6" t="n">
        <v>4</v>
      </c>
      <c r="I2651" s="7" t="n">
        <v>39.99000168</v>
      </c>
      <c r="J2651" s="6" t="n">
        <v>2</v>
      </c>
      <c r="K2651" s="7" t="n">
        <v>79.98000336</v>
      </c>
      <c r="L2651" s="7" t="n">
        <v>14.39999962</v>
      </c>
      <c r="M2651" s="8" t="n">
        <v>0.180000007</v>
      </c>
      <c r="N2651" s="7" t="n">
        <v>23.80999947</v>
      </c>
      <c r="O2651" s="9" t="n">
        <v>0</v>
      </c>
    </row>
    <row r="2652" customFormat="false" ht="15" hidden="false" customHeight="true" outlineLevel="0" collapsed="false">
      <c r="A2652" s="6" t="n">
        <v>21515</v>
      </c>
      <c r="B2652" s="6" t="s">
        <v>19</v>
      </c>
      <c r="C2652" s="6" t="s">
        <v>20</v>
      </c>
      <c r="D2652" s="6" t="s">
        <v>27</v>
      </c>
      <c r="E2652" s="6" t="s">
        <v>54</v>
      </c>
      <c r="F2652" s="6" t="s">
        <v>23</v>
      </c>
      <c r="G2652" s="6" t="s">
        <v>24</v>
      </c>
      <c r="H2652" s="6" t="n">
        <v>4</v>
      </c>
      <c r="I2652" s="7" t="n">
        <v>129.9900055</v>
      </c>
      <c r="J2652" s="6" t="n">
        <v>1</v>
      </c>
      <c r="K2652" s="7" t="n">
        <v>129.9900055</v>
      </c>
      <c r="L2652" s="7" t="n">
        <v>15.60000038</v>
      </c>
      <c r="M2652" s="8" t="n">
        <v>0.119999997</v>
      </c>
      <c r="N2652" s="7" t="n">
        <v>35.79999924</v>
      </c>
      <c r="O2652" s="12" t="n">
        <v>1</v>
      </c>
    </row>
    <row r="2653" customFormat="false" ht="15" hidden="false" customHeight="true" outlineLevel="0" collapsed="false">
      <c r="A2653" s="6" t="n">
        <v>40379</v>
      </c>
      <c r="B2653" s="6" t="s">
        <v>19</v>
      </c>
      <c r="C2653" s="6" t="s">
        <v>37</v>
      </c>
      <c r="D2653" s="6" t="s">
        <v>31</v>
      </c>
      <c r="E2653" s="6" t="s">
        <v>86</v>
      </c>
      <c r="F2653" s="6" t="s">
        <v>58</v>
      </c>
      <c r="G2653" s="6" t="s">
        <v>34</v>
      </c>
      <c r="H2653" s="6" t="n">
        <v>4</v>
      </c>
      <c r="I2653" s="7" t="n">
        <v>49.97999954</v>
      </c>
      <c r="J2653" s="6" t="n">
        <v>4</v>
      </c>
      <c r="K2653" s="7" t="n">
        <v>199.9199982</v>
      </c>
      <c r="L2653" s="7" t="n">
        <v>10</v>
      </c>
      <c r="M2653" s="8" t="n">
        <v>0.050000001</v>
      </c>
      <c r="N2653" s="7" t="n">
        <v>-56.97999954</v>
      </c>
      <c r="O2653" s="12" t="n">
        <v>1</v>
      </c>
    </row>
    <row r="2654" customFormat="false" ht="15" hidden="false" customHeight="true" outlineLevel="0" collapsed="false">
      <c r="A2654" s="6" t="n">
        <v>11278</v>
      </c>
      <c r="B2654" s="6" t="s">
        <v>26</v>
      </c>
      <c r="C2654" s="6" t="s">
        <v>49</v>
      </c>
      <c r="D2654" s="6" t="s">
        <v>21</v>
      </c>
      <c r="E2654" s="6" t="s">
        <v>65</v>
      </c>
      <c r="F2654" s="6" t="s">
        <v>80</v>
      </c>
      <c r="G2654" s="6" t="s">
        <v>24</v>
      </c>
      <c r="H2654" s="6" t="n">
        <v>1</v>
      </c>
      <c r="I2654" s="7" t="n">
        <v>24.98999977</v>
      </c>
      <c r="J2654" s="6" t="n">
        <v>4</v>
      </c>
      <c r="K2654" s="7" t="n">
        <v>99.95999908</v>
      </c>
      <c r="L2654" s="7" t="n">
        <v>19.98999977</v>
      </c>
      <c r="M2654" s="8" t="n">
        <v>0.200000003</v>
      </c>
      <c r="N2654" s="7" t="n">
        <v>27.03000069</v>
      </c>
      <c r="O2654" s="12" t="n">
        <v>1</v>
      </c>
    </row>
    <row r="2655" customFormat="false" ht="15" hidden="false" customHeight="true" outlineLevel="0" collapsed="false">
      <c r="A2655" s="6" t="n">
        <v>15763</v>
      </c>
      <c r="B2655" s="6" t="s">
        <v>46</v>
      </c>
      <c r="C2655" s="6" t="s">
        <v>20</v>
      </c>
      <c r="D2655" s="6" t="s">
        <v>21</v>
      </c>
      <c r="E2655" s="6" t="s">
        <v>65</v>
      </c>
      <c r="F2655" s="6" t="s">
        <v>89</v>
      </c>
      <c r="G2655" s="6" t="s">
        <v>24</v>
      </c>
      <c r="H2655" s="6" t="n">
        <v>2</v>
      </c>
      <c r="I2655" s="7" t="n">
        <v>34.99000168</v>
      </c>
      <c r="J2655" s="6" t="n">
        <v>3</v>
      </c>
      <c r="K2655" s="7" t="n">
        <v>104.9700012</v>
      </c>
      <c r="L2655" s="7" t="n">
        <v>9.449999809</v>
      </c>
      <c r="M2655" s="8" t="n">
        <v>0.090000004</v>
      </c>
      <c r="N2655" s="7" t="n">
        <v>42.99000168</v>
      </c>
      <c r="O2655" s="12" t="n">
        <v>1</v>
      </c>
    </row>
    <row r="2656" customFormat="false" ht="15" hidden="false" customHeight="true" outlineLevel="0" collapsed="false">
      <c r="A2656" s="6" t="n">
        <v>43093</v>
      </c>
      <c r="B2656" s="6" t="s">
        <v>36</v>
      </c>
      <c r="C2656" s="6" t="s">
        <v>20</v>
      </c>
      <c r="D2656" s="6" t="s">
        <v>38</v>
      </c>
      <c r="E2656" s="6" t="s">
        <v>39</v>
      </c>
      <c r="F2656" s="6" t="s">
        <v>75</v>
      </c>
      <c r="G2656" s="6" t="s">
        <v>47</v>
      </c>
      <c r="H2656" s="6" t="n">
        <v>0</v>
      </c>
      <c r="I2656" s="7" t="n">
        <v>299.980011</v>
      </c>
      <c r="J2656" s="6" t="n">
        <v>1</v>
      </c>
      <c r="K2656" s="7" t="n">
        <v>299.980011</v>
      </c>
      <c r="L2656" s="7" t="n">
        <v>16.5</v>
      </c>
      <c r="M2656" s="8" t="n">
        <v>0.059999999</v>
      </c>
      <c r="N2656" s="7" t="n">
        <v>82.20999908</v>
      </c>
      <c r="O2656" s="9" t="n">
        <v>0</v>
      </c>
    </row>
    <row r="2657" customFormat="false" ht="15" hidden="false" customHeight="true" outlineLevel="0" collapsed="false">
      <c r="A2657" s="6" t="n">
        <v>3239</v>
      </c>
      <c r="B2657" s="6" t="s">
        <v>19</v>
      </c>
      <c r="C2657" s="6" t="s">
        <v>49</v>
      </c>
      <c r="D2657" s="6" t="s">
        <v>50</v>
      </c>
      <c r="E2657" s="6" t="s">
        <v>72</v>
      </c>
      <c r="F2657" s="6" t="s">
        <v>29</v>
      </c>
      <c r="G2657" s="6" t="s">
        <v>44</v>
      </c>
      <c r="H2657" s="6" t="n">
        <v>4</v>
      </c>
      <c r="I2657" s="7" t="n">
        <v>99.98999786</v>
      </c>
      <c r="J2657" s="6" t="n">
        <v>1</v>
      </c>
      <c r="K2657" s="7" t="n">
        <v>99.98999786</v>
      </c>
      <c r="L2657" s="7" t="n">
        <v>25</v>
      </c>
      <c r="M2657" s="8" t="n">
        <v>0.25</v>
      </c>
      <c r="N2657" s="7" t="n">
        <v>36</v>
      </c>
      <c r="O2657" s="12" t="n">
        <v>1</v>
      </c>
    </row>
    <row r="2658" customFormat="false" ht="15" hidden="false" customHeight="true" outlineLevel="0" collapsed="false">
      <c r="A2658" s="6" t="n">
        <v>10581</v>
      </c>
      <c r="B2658" s="6" t="s">
        <v>46</v>
      </c>
      <c r="C2658" s="6" t="s">
        <v>37</v>
      </c>
      <c r="D2658" s="6" t="s">
        <v>21</v>
      </c>
      <c r="E2658" s="6" t="s">
        <v>65</v>
      </c>
      <c r="F2658" s="6" t="s">
        <v>40</v>
      </c>
      <c r="G2658" s="6" t="s">
        <v>24</v>
      </c>
      <c r="H2658" s="6" t="n">
        <v>2</v>
      </c>
      <c r="I2658" s="7" t="n">
        <v>399.980011</v>
      </c>
      <c r="J2658" s="6" t="n">
        <v>1</v>
      </c>
      <c r="K2658" s="7" t="n">
        <v>399.980011</v>
      </c>
      <c r="L2658" s="7" t="n">
        <v>8</v>
      </c>
      <c r="M2658" s="8" t="n">
        <v>0.02</v>
      </c>
      <c r="N2658" s="7" t="n">
        <v>109.75</v>
      </c>
      <c r="O2658" s="9" t="n">
        <v>0</v>
      </c>
    </row>
    <row r="2659" customFormat="false" ht="15" hidden="false" customHeight="true" outlineLevel="0" collapsed="false">
      <c r="A2659" s="6" t="n">
        <v>66106</v>
      </c>
      <c r="B2659" s="6" t="s">
        <v>19</v>
      </c>
      <c r="C2659" s="6" t="s">
        <v>49</v>
      </c>
      <c r="D2659" s="6" t="s">
        <v>21</v>
      </c>
      <c r="E2659" s="6" t="s">
        <v>65</v>
      </c>
      <c r="F2659" s="6" t="s">
        <v>40</v>
      </c>
      <c r="G2659" s="6" t="s">
        <v>34</v>
      </c>
      <c r="H2659" s="6" t="n">
        <v>4</v>
      </c>
      <c r="I2659" s="7" t="n">
        <v>399.980011</v>
      </c>
      <c r="J2659" s="6" t="n">
        <v>1</v>
      </c>
      <c r="K2659" s="7" t="n">
        <v>399.980011</v>
      </c>
      <c r="L2659" s="7" t="n">
        <v>80</v>
      </c>
      <c r="M2659" s="8" t="n">
        <v>0.200000003</v>
      </c>
      <c r="N2659" s="7" t="n">
        <v>140.7899933</v>
      </c>
      <c r="O2659" s="9" t="n">
        <v>0</v>
      </c>
    </row>
    <row r="2660" customFormat="false" ht="15" hidden="false" customHeight="true" outlineLevel="0" collapsed="false">
      <c r="A2660" s="6" t="n">
        <v>53624</v>
      </c>
      <c r="B2660" s="6" t="s">
        <v>19</v>
      </c>
      <c r="C2660" s="6" t="s">
        <v>49</v>
      </c>
      <c r="D2660" s="6" t="s">
        <v>50</v>
      </c>
      <c r="E2660" s="6" t="s">
        <v>72</v>
      </c>
      <c r="F2660" s="6" t="s">
        <v>75</v>
      </c>
      <c r="G2660" s="6" t="s">
        <v>34</v>
      </c>
      <c r="H2660" s="6" t="n">
        <v>4</v>
      </c>
      <c r="I2660" s="7" t="n">
        <v>299.980011</v>
      </c>
      <c r="J2660" s="6" t="n">
        <v>1</v>
      </c>
      <c r="K2660" s="7" t="n">
        <v>299.980011</v>
      </c>
      <c r="L2660" s="7" t="n">
        <v>54</v>
      </c>
      <c r="M2660" s="8" t="n">
        <v>0.180000007</v>
      </c>
      <c r="N2660" s="7" t="n">
        <v>9.350000381</v>
      </c>
      <c r="O2660" s="12" t="n">
        <v>1</v>
      </c>
    </row>
    <row r="2661" customFormat="false" ht="15" hidden="false" customHeight="true" outlineLevel="0" collapsed="false">
      <c r="A2661" s="6" t="n">
        <v>51035</v>
      </c>
      <c r="B2661" s="6" t="s">
        <v>26</v>
      </c>
      <c r="C2661" s="6" t="s">
        <v>20</v>
      </c>
      <c r="D2661" s="6" t="s">
        <v>21</v>
      </c>
      <c r="E2661" s="6" t="s">
        <v>66</v>
      </c>
      <c r="F2661" s="6" t="s">
        <v>33</v>
      </c>
      <c r="G2661" s="6" t="s">
        <v>44</v>
      </c>
      <c r="H2661" s="6" t="n">
        <v>1</v>
      </c>
      <c r="I2661" s="7" t="n">
        <v>59.99000168</v>
      </c>
      <c r="J2661" s="6" t="n">
        <v>1</v>
      </c>
      <c r="K2661" s="7" t="n">
        <v>59.99000168</v>
      </c>
      <c r="L2661" s="7" t="n">
        <v>5.400000095</v>
      </c>
      <c r="M2661" s="8" t="n">
        <v>0.090000004</v>
      </c>
      <c r="N2661" s="7" t="n">
        <v>17.73999977</v>
      </c>
      <c r="O2661" s="12" t="n">
        <v>1</v>
      </c>
    </row>
    <row r="2662" customFormat="false" ht="15" hidden="false" customHeight="true" outlineLevel="0" collapsed="false">
      <c r="A2662" s="6" t="n">
        <v>5729</v>
      </c>
      <c r="B2662" s="6" t="s">
        <v>36</v>
      </c>
      <c r="C2662" s="6" t="s">
        <v>20</v>
      </c>
      <c r="D2662" s="6" t="s">
        <v>50</v>
      </c>
      <c r="E2662" s="6" t="s">
        <v>72</v>
      </c>
      <c r="F2662" s="6" t="s">
        <v>23</v>
      </c>
      <c r="G2662" s="6" t="s">
        <v>34</v>
      </c>
      <c r="H2662" s="6" t="n">
        <v>0</v>
      </c>
      <c r="I2662" s="7" t="n">
        <v>129.9900055</v>
      </c>
      <c r="J2662" s="6" t="n">
        <v>1</v>
      </c>
      <c r="K2662" s="7" t="n">
        <v>129.9900055</v>
      </c>
      <c r="L2662" s="7" t="n">
        <v>7.150000095</v>
      </c>
      <c r="M2662" s="8" t="n">
        <v>0.059999999</v>
      </c>
      <c r="N2662" s="7" t="n">
        <v>-15.85000038</v>
      </c>
      <c r="O2662" s="12" t="n">
        <v>1</v>
      </c>
    </row>
    <row r="2663" customFormat="false" ht="15" hidden="false" customHeight="true" outlineLevel="0" collapsed="false">
      <c r="A2663" s="6" t="n">
        <v>16111</v>
      </c>
      <c r="B2663" s="6" t="s">
        <v>19</v>
      </c>
      <c r="C2663" s="6" t="s">
        <v>49</v>
      </c>
      <c r="D2663" s="6" t="s">
        <v>21</v>
      </c>
      <c r="E2663" s="6" t="s">
        <v>65</v>
      </c>
      <c r="F2663" s="6" t="s">
        <v>23</v>
      </c>
      <c r="G2663" s="6" t="s">
        <v>24</v>
      </c>
      <c r="H2663" s="6" t="n">
        <v>4</v>
      </c>
      <c r="I2663" s="7" t="n">
        <v>129.9900055</v>
      </c>
      <c r="J2663" s="6" t="n">
        <v>1</v>
      </c>
      <c r="K2663" s="7" t="n">
        <v>129.9900055</v>
      </c>
      <c r="L2663" s="7" t="n">
        <v>3.900000095</v>
      </c>
      <c r="M2663" s="8" t="n">
        <v>0.029999999</v>
      </c>
      <c r="N2663" s="7" t="n">
        <v>2.519999981</v>
      </c>
      <c r="O2663" s="9" t="n">
        <v>0</v>
      </c>
    </row>
    <row r="2664" customFormat="false" ht="15" hidden="false" customHeight="true" outlineLevel="0" collapsed="false">
      <c r="A2664" s="6" t="n">
        <v>66034</v>
      </c>
      <c r="B2664" s="6" t="s">
        <v>19</v>
      </c>
      <c r="C2664" s="6" t="s">
        <v>20</v>
      </c>
      <c r="D2664" s="6" t="s">
        <v>21</v>
      </c>
      <c r="E2664" s="6" t="s">
        <v>64</v>
      </c>
      <c r="F2664" s="6" t="s">
        <v>106</v>
      </c>
      <c r="G2664" s="6" t="s">
        <v>24</v>
      </c>
      <c r="H2664" s="6" t="n">
        <v>4</v>
      </c>
      <c r="I2664" s="7" t="n">
        <v>89.98999786</v>
      </c>
      <c r="J2664" s="6" t="n">
        <v>5</v>
      </c>
      <c r="K2664" s="7" t="n">
        <v>449.9500122</v>
      </c>
      <c r="L2664" s="7" t="n">
        <v>18</v>
      </c>
      <c r="M2664" s="8" t="n">
        <v>0.039999999</v>
      </c>
      <c r="N2664" s="7" t="n">
        <v>140.3800049</v>
      </c>
      <c r="O2664" s="12" t="n">
        <v>1</v>
      </c>
    </row>
    <row r="2665" customFormat="false" ht="15" hidden="false" customHeight="true" outlineLevel="0" collapsed="false">
      <c r="A2665" s="6" t="n">
        <v>31785</v>
      </c>
      <c r="B2665" s="6" t="s">
        <v>19</v>
      </c>
      <c r="C2665" s="6" t="s">
        <v>49</v>
      </c>
      <c r="D2665" s="6" t="s">
        <v>31</v>
      </c>
      <c r="E2665" s="6" t="s">
        <v>62</v>
      </c>
      <c r="F2665" s="6" t="s">
        <v>40</v>
      </c>
      <c r="G2665" s="6" t="s">
        <v>44</v>
      </c>
      <c r="H2665" s="6" t="n">
        <v>4</v>
      </c>
      <c r="I2665" s="7" t="n">
        <v>399.980011</v>
      </c>
      <c r="J2665" s="6" t="n">
        <v>1</v>
      </c>
      <c r="K2665" s="7" t="n">
        <v>399.980011</v>
      </c>
      <c r="L2665" s="7" t="n">
        <v>4</v>
      </c>
      <c r="M2665" s="8" t="n">
        <v>0.01</v>
      </c>
      <c r="N2665" s="7" t="n">
        <v>39.59999847</v>
      </c>
      <c r="O2665" s="12" t="n">
        <v>1</v>
      </c>
    </row>
    <row r="2666" customFormat="false" ht="15" hidden="false" customHeight="true" outlineLevel="0" collapsed="false">
      <c r="A2666" s="6" t="n">
        <v>27674</v>
      </c>
      <c r="B2666" s="6" t="s">
        <v>46</v>
      </c>
      <c r="C2666" s="6" t="s">
        <v>37</v>
      </c>
      <c r="D2666" s="6" t="s">
        <v>27</v>
      </c>
      <c r="E2666" s="6" t="s">
        <v>42</v>
      </c>
      <c r="F2666" s="6" t="s">
        <v>33</v>
      </c>
      <c r="G2666" s="6" t="s">
        <v>24</v>
      </c>
      <c r="H2666" s="6" t="n">
        <v>2</v>
      </c>
      <c r="I2666" s="7" t="n">
        <v>59.99000168</v>
      </c>
      <c r="J2666" s="6" t="n">
        <v>1</v>
      </c>
      <c r="K2666" s="7" t="n">
        <v>59.99000168</v>
      </c>
      <c r="L2666" s="7" t="n">
        <v>3</v>
      </c>
      <c r="M2666" s="8" t="n">
        <v>0.050000001</v>
      </c>
      <c r="N2666" s="7" t="n">
        <v>20.52000046</v>
      </c>
      <c r="O2666" s="12" t="n">
        <v>1</v>
      </c>
    </row>
    <row r="2667" customFormat="false" ht="15" hidden="false" customHeight="true" outlineLevel="0" collapsed="false">
      <c r="A2667" s="6" t="n">
        <v>59904</v>
      </c>
      <c r="B2667" s="6" t="s">
        <v>19</v>
      </c>
      <c r="C2667" s="6" t="s">
        <v>49</v>
      </c>
      <c r="D2667" s="6" t="s">
        <v>50</v>
      </c>
      <c r="E2667" s="6" t="s">
        <v>51</v>
      </c>
      <c r="F2667" s="6" t="s">
        <v>57</v>
      </c>
      <c r="G2667" s="6" t="s">
        <v>44</v>
      </c>
      <c r="H2667" s="6" t="n">
        <v>4</v>
      </c>
      <c r="I2667" s="7" t="n">
        <v>50</v>
      </c>
      <c r="J2667" s="6" t="n">
        <v>1</v>
      </c>
      <c r="K2667" s="7" t="n">
        <v>50</v>
      </c>
      <c r="L2667" s="7" t="n">
        <v>3.5</v>
      </c>
      <c r="M2667" s="8" t="n">
        <v>0.07</v>
      </c>
      <c r="N2667" s="7" t="n">
        <v>15.81000042</v>
      </c>
      <c r="O2667" s="12" t="n">
        <v>1</v>
      </c>
    </row>
    <row r="2668" customFormat="false" ht="15" hidden="false" customHeight="true" outlineLevel="0" collapsed="false">
      <c r="A2668" s="6" t="n">
        <v>20833</v>
      </c>
      <c r="B2668" s="6" t="s">
        <v>19</v>
      </c>
      <c r="C2668" s="6" t="s">
        <v>49</v>
      </c>
      <c r="D2668" s="6" t="s">
        <v>27</v>
      </c>
      <c r="E2668" s="6" t="s">
        <v>69</v>
      </c>
      <c r="F2668" s="6" t="s">
        <v>75</v>
      </c>
      <c r="G2668" s="6" t="s">
        <v>34</v>
      </c>
      <c r="H2668" s="6" t="n">
        <v>4</v>
      </c>
      <c r="I2668" s="7" t="n">
        <v>299.980011</v>
      </c>
      <c r="J2668" s="6" t="n">
        <v>1</v>
      </c>
      <c r="K2668" s="7" t="n">
        <v>299.980011</v>
      </c>
      <c r="L2668" s="7" t="n">
        <v>12</v>
      </c>
      <c r="M2668" s="8" t="n">
        <v>0.039999999</v>
      </c>
      <c r="N2668" s="7" t="n">
        <v>129.5899963</v>
      </c>
      <c r="O2668" s="9" t="n">
        <v>0</v>
      </c>
    </row>
    <row r="2669" customFormat="false" ht="15" hidden="false" customHeight="true" outlineLevel="0" collapsed="false">
      <c r="A2669" s="6" t="n">
        <v>20186</v>
      </c>
      <c r="B2669" s="6" t="s">
        <v>19</v>
      </c>
      <c r="C2669" s="6" t="s">
        <v>37</v>
      </c>
      <c r="D2669" s="6" t="s">
        <v>21</v>
      </c>
      <c r="E2669" s="6" t="s">
        <v>65</v>
      </c>
      <c r="F2669" s="6" t="s">
        <v>29</v>
      </c>
      <c r="G2669" s="6" t="s">
        <v>47</v>
      </c>
      <c r="H2669" s="6" t="n">
        <v>4</v>
      </c>
      <c r="I2669" s="7" t="n">
        <v>99.98999786</v>
      </c>
      <c r="J2669" s="6" t="n">
        <v>2</v>
      </c>
      <c r="K2669" s="7" t="n">
        <v>199.9799957</v>
      </c>
      <c r="L2669" s="7" t="n">
        <v>6</v>
      </c>
      <c r="M2669" s="8" t="n">
        <v>0.029999999</v>
      </c>
      <c r="N2669" s="7" t="n">
        <v>91.16999817</v>
      </c>
      <c r="O2669" s="9" t="n">
        <v>0</v>
      </c>
    </row>
    <row r="2670" customFormat="false" ht="15" hidden="false" customHeight="true" outlineLevel="0" collapsed="false">
      <c r="A2670" s="6" t="n">
        <v>62971</v>
      </c>
      <c r="B2670" s="6" t="s">
        <v>19</v>
      </c>
      <c r="C2670" s="6" t="s">
        <v>49</v>
      </c>
      <c r="D2670" s="6" t="s">
        <v>21</v>
      </c>
      <c r="E2670" s="6" t="s">
        <v>65</v>
      </c>
      <c r="F2670" s="6" t="s">
        <v>33</v>
      </c>
      <c r="G2670" s="6" t="s">
        <v>24</v>
      </c>
      <c r="H2670" s="6" t="n">
        <v>4</v>
      </c>
      <c r="I2670" s="7" t="n">
        <v>59.99000168</v>
      </c>
      <c r="J2670" s="6" t="n">
        <v>5</v>
      </c>
      <c r="K2670" s="7" t="n">
        <v>299.9500122</v>
      </c>
      <c r="L2670" s="7" t="n">
        <v>15</v>
      </c>
      <c r="M2670" s="8" t="n">
        <v>0.050000001</v>
      </c>
      <c r="N2670" s="7" t="n">
        <v>94.02999878</v>
      </c>
      <c r="O2670" s="9" t="n">
        <v>0</v>
      </c>
    </row>
    <row r="2671" customFormat="false" ht="15" hidden="false" customHeight="true" outlineLevel="0" collapsed="false">
      <c r="A2671" s="6" t="n">
        <v>52190</v>
      </c>
      <c r="B2671" s="6" t="s">
        <v>19</v>
      </c>
      <c r="C2671" s="6" t="s">
        <v>20</v>
      </c>
      <c r="D2671" s="6" t="s">
        <v>50</v>
      </c>
      <c r="E2671" s="6" t="s">
        <v>63</v>
      </c>
      <c r="F2671" s="6" t="s">
        <v>58</v>
      </c>
      <c r="G2671" s="6" t="s">
        <v>24</v>
      </c>
      <c r="H2671" s="6" t="n">
        <v>4</v>
      </c>
      <c r="I2671" s="7" t="n">
        <v>49.97999954</v>
      </c>
      <c r="J2671" s="6" t="n">
        <v>3</v>
      </c>
      <c r="K2671" s="7" t="n">
        <v>149.9400024</v>
      </c>
      <c r="L2671" s="7" t="n">
        <v>4.5</v>
      </c>
      <c r="M2671" s="8" t="n">
        <v>0.029999999</v>
      </c>
      <c r="N2671" s="7" t="n">
        <v>1.450000048</v>
      </c>
      <c r="O2671" s="12" t="n">
        <v>1</v>
      </c>
    </row>
    <row r="2672" customFormat="false" ht="15" hidden="false" customHeight="true" outlineLevel="0" collapsed="false">
      <c r="A2672" s="6" t="n">
        <v>14384</v>
      </c>
      <c r="B2672" s="6" t="s">
        <v>19</v>
      </c>
      <c r="C2672" s="6" t="s">
        <v>20</v>
      </c>
      <c r="D2672" s="6" t="s">
        <v>21</v>
      </c>
      <c r="E2672" s="6" t="s">
        <v>65</v>
      </c>
      <c r="F2672" s="6" t="s">
        <v>29</v>
      </c>
      <c r="G2672" s="6" t="s">
        <v>34</v>
      </c>
      <c r="H2672" s="6" t="n">
        <v>4</v>
      </c>
      <c r="I2672" s="7" t="n">
        <v>99.98999786</v>
      </c>
      <c r="J2672" s="6" t="n">
        <v>5</v>
      </c>
      <c r="K2672" s="7" t="n">
        <v>499.9500122</v>
      </c>
      <c r="L2672" s="7" t="n">
        <v>84.98999786</v>
      </c>
      <c r="M2672" s="8" t="n">
        <v>0.170000002</v>
      </c>
      <c r="N2672" s="7" t="n">
        <v>-643.1900024</v>
      </c>
      <c r="O2672" s="12" t="n">
        <v>1</v>
      </c>
    </row>
    <row r="2673" customFormat="false" ht="15" hidden="false" customHeight="true" outlineLevel="0" collapsed="false">
      <c r="A2673" s="6" t="n">
        <v>29529</v>
      </c>
      <c r="B2673" s="6" t="s">
        <v>36</v>
      </c>
      <c r="C2673" s="6" t="s">
        <v>20</v>
      </c>
      <c r="D2673" s="6" t="s">
        <v>27</v>
      </c>
      <c r="E2673" s="6" t="s">
        <v>54</v>
      </c>
      <c r="F2673" s="6" t="s">
        <v>57</v>
      </c>
      <c r="G2673" s="6" t="s">
        <v>24</v>
      </c>
      <c r="H2673" s="6" t="n">
        <v>0</v>
      </c>
      <c r="I2673" s="7" t="n">
        <v>50</v>
      </c>
      <c r="J2673" s="6" t="n">
        <v>3</v>
      </c>
      <c r="K2673" s="7" t="n">
        <v>150</v>
      </c>
      <c r="L2673" s="7" t="n">
        <v>19.5</v>
      </c>
      <c r="M2673" s="8" t="n">
        <v>0.129999995</v>
      </c>
      <c r="N2673" s="7" t="n">
        <v>48.93999863</v>
      </c>
      <c r="O2673" s="9" t="n">
        <v>0</v>
      </c>
    </row>
    <row r="2674" customFormat="false" ht="15" hidden="false" customHeight="true" outlineLevel="0" collapsed="false">
      <c r="A2674" s="6" t="n">
        <v>49361</v>
      </c>
      <c r="B2674" s="6" t="s">
        <v>46</v>
      </c>
      <c r="C2674" s="6" t="s">
        <v>20</v>
      </c>
      <c r="D2674" s="6" t="s">
        <v>21</v>
      </c>
      <c r="E2674" s="6" t="s">
        <v>66</v>
      </c>
      <c r="F2674" s="6" t="s">
        <v>71</v>
      </c>
      <c r="G2674" s="6" t="s">
        <v>44</v>
      </c>
      <c r="H2674" s="6" t="n">
        <v>2</v>
      </c>
      <c r="I2674" s="7" t="n">
        <v>199.9900055</v>
      </c>
      <c r="J2674" s="6" t="n">
        <v>1</v>
      </c>
      <c r="K2674" s="7" t="n">
        <v>199.9900055</v>
      </c>
      <c r="L2674" s="7" t="n">
        <v>20</v>
      </c>
      <c r="M2674" s="8" t="n">
        <v>0.100000001</v>
      </c>
      <c r="N2674" s="7" t="n">
        <v>34.20000076</v>
      </c>
      <c r="O2674" s="9" t="n">
        <v>0</v>
      </c>
    </row>
    <row r="2675" customFormat="false" ht="15" hidden="false" customHeight="true" outlineLevel="0" collapsed="false">
      <c r="A2675" s="6" t="n">
        <v>8257</v>
      </c>
      <c r="B2675" s="6" t="s">
        <v>19</v>
      </c>
      <c r="C2675" s="6" t="s">
        <v>49</v>
      </c>
      <c r="D2675" s="6" t="s">
        <v>50</v>
      </c>
      <c r="E2675" s="6" t="s">
        <v>51</v>
      </c>
      <c r="F2675" s="6" t="s">
        <v>73</v>
      </c>
      <c r="G2675" s="6" t="s">
        <v>47</v>
      </c>
      <c r="H2675" s="6" t="n">
        <v>4</v>
      </c>
      <c r="I2675" s="7" t="n">
        <v>30</v>
      </c>
      <c r="J2675" s="6" t="n">
        <v>3</v>
      </c>
      <c r="K2675" s="7" t="n">
        <v>90</v>
      </c>
      <c r="L2675" s="7" t="n">
        <v>4.949999809</v>
      </c>
      <c r="M2675" s="8" t="n">
        <v>0.059999999</v>
      </c>
      <c r="N2675" s="7" t="n">
        <v>16.15999985</v>
      </c>
      <c r="O2675" s="9" t="n">
        <v>0</v>
      </c>
    </row>
    <row r="2676" customFormat="false" ht="15" hidden="false" customHeight="true" outlineLevel="0" collapsed="false">
      <c r="A2676" s="6" t="n">
        <v>35487</v>
      </c>
      <c r="B2676" s="6" t="s">
        <v>26</v>
      </c>
      <c r="C2676" s="6" t="s">
        <v>37</v>
      </c>
      <c r="D2676" s="6" t="s">
        <v>31</v>
      </c>
      <c r="E2676" s="6" t="s">
        <v>32</v>
      </c>
      <c r="F2676" s="6" t="s">
        <v>58</v>
      </c>
      <c r="G2676" s="6" t="s">
        <v>24</v>
      </c>
      <c r="H2676" s="6" t="n">
        <v>1</v>
      </c>
      <c r="I2676" s="7" t="n">
        <v>49.97999954</v>
      </c>
      <c r="J2676" s="6" t="n">
        <v>5</v>
      </c>
      <c r="K2676" s="7" t="n">
        <v>249.8999939</v>
      </c>
      <c r="L2676" s="7" t="n">
        <v>37.49000168</v>
      </c>
      <c r="M2676" s="8" t="n">
        <v>0.150000006</v>
      </c>
      <c r="N2676" s="7" t="n">
        <v>66.48999786</v>
      </c>
      <c r="O2676" s="12" t="n">
        <v>1</v>
      </c>
    </row>
    <row r="2677" customFormat="false" ht="15" hidden="false" customHeight="true" outlineLevel="0" collapsed="false">
      <c r="A2677" s="6" t="n">
        <v>37223</v>
      </c>
      <c r="B2677" s="6" t="s">
        <v>26</v>
      </c>
      <c r="C2677" s="6" t="s">
        <v>20</v>
      </c>
      <c r="D2677" s="6" t="s">
        <v>31</v>
      </c>
      <c r="E2677" s="6" t="s">
        <v>86</v>
      </c>
      <c r="F2677" s="6" t="s">
        <v>23</v>
      </c>
      <c r="G2677" s="6" t="s">
        <v>44</v>
      </c>
      <c r="H2677" s="6" t="n">
        <v>1</v>
      </c>
      <c r="I2677" s="7" t="n">
        <v>129.9900055</v>
      </c>
      <c r="J2677" s="6" t="n">
        <v>1</v>
      </c>
      <c r="K2677" s="7" t="n">
        <v>129.9900055</v>
      </c>
      <c r="L2677" s="7" t="n">
        <v>20.79999924</v>
      </c>
      <c r="M2677" s="8" t="n">
        <v>0.159999996</v>
      </c>
      <c r="N2677" s="7" t="n">
        <v>-174.7100067</v>
      </c>
      <c r="O2677" s="12" t="n">
        <v>1</v>
      </c>
    </row>
    <row r="2678" customFormat="false" ht="15" hidden="false" customHeight="true" outlineLevel="0" collapsed="false">
      <c r="A2678" s="6" t="n">
        <v>1473</v>
      </c>
      <c r="B2678" s="6" t="s">
        <v>19</v>
      </c>
      <c r="C2678" s="6" t="s">
        <v>37</v>
      </c>
      <c r="D2678" s="6" t="s">
        <v>50</v>
      </c>
      <c r="E2678" s="6" t="s">
        <v>51</v>
      </c>
      <c r="F2678" s="6" t="s">
        <v>23</v>
      </c>
      <c r="G2678" s="6" t="s">
        <v>44</v>
      </c>
      <c r="H2678" s="6" t="n">
        <v>4</v>
      </c>
      <c r="I2678" s="7" t="n">
        <v>129.9900055</v>
      </c>
      <c r="J2678" s="6" t="n">
        <v>1</v>
      </c>
      <c r="K2678" s="7" t="n">
        <v>129.9900055</v>
      </c>
      <c r="L2678" s="7" t="n">
        <v>7.150000095</v>
      </c>
      <c r="M2678" s="8" t="n">
        <v>0.059999999</v>
      </c>
      <c r="N2678" s="7" t="n">
        <v>30.70999908</v>
      </c>
      <c r="O2678" s="9" t="n">
        <v>0</v>
      </c>
    </row>
    <row r="2679" customFormat="false" ht="15" hidden="false" customHeight="true" outlineLevel="0" collapsed="false">
      <c r="A2679" s="6" t="n">
        <v>60452</v>
      </c>
      <c r="B2679" s="6" t="s">
        <v>46</v>
      </c>
      <c r="C2679" s="6" t="s">
        <v>37</v>
      </c>
      <c r="D2679" s="6" t="s">
        <v>50</v>
      </c>
      <c r="E2679" s="6" t="s">
        <v>51</v>
      </c>
      <c r="F2679" s="6" t="s">
        <v>23</v>
      </c>
      <c r="G2679" s="6" t="s">
        <v>44</v>
      </c>
      <c r="H2679" s="6" t="n">
        <v>2</v>
      </c>
      <c r="I2679" s="7" t="n">
        <v>129.9900055</v>
      </c>
      <c r="J2679" s="6" t="n">
        <v>1</v>
      </c>
      <c r="K2679" s="7" t="n">
        <v>129.9900055</v>
      </c>
      <c r="L2679" s="7" t="n">
        <v>15.60000038</v>
      </c>
      <c r="M2679" s="8" t="n">
        <v>0.119999997</v>
      </c>
      <c r="N2679" s="7" t="n">
        <v>14.30000019</v>
      </c>
      <c r="O2679" s="12" t="n">
        <v>1</v>
      </c>
    </row>
    <row r="2680" customFormat="false" ht="15" hidden="false" customHeight="true" outlineLevel="0" collapsed="false">
      <c r="A2680" s="6" t="n">
        <v>58859</v>
      </c>
      <c r="B2680" s="6" t="s">
        <v>19</v>
      </c>
      <c r="C2680" s="6" t="s">
        <v>37</v>
      </c>
      <c r="D2680" s="6" t="s">
        <v>50</v>
      </c>
      <c r="E2680" s="6" t="s">
        <v>51</v>
      </c>
      <c r="F2680" s="6" t="s">
        <v>40</v>
      </c>
      <c r="G2680" s="6" t="s">
        <v>44</v>
      </c>
      <c r="H2680" s="6" t="n">
        <v>4</v>
      </c>
      <c r="I2680" s="7" t="n">
        <v>399.980011</v>
      </c>
      <c r="J2680" s="6" t="n">
        <v>1</v>
      </c>
      <c r="K2680" s="7" t="n">
        <v>399.980011</v>
      </c>
      <c r="L2680" s="7" t="n">
        <v>80</v>
      </c>
      <c r="M2680" s="8" t="n">
        <v>0.200000003</v>
      </c>
      <c r="N2680" s="7" t="n">
        <v>103.9899979</v>
      </c>
      <c r="O2680" s="12" t="n">
        <v>1</v>
      </c>
    </row>
    <row r="2681" customFormat="false" ht="15" hidden="false" customHeight="true" outlineLevel="0" collapsed="false">
      <c r="A2681" s="6" t="n">
        <v>56750</v>
      </c>
      <c r="B2681" s="6" t="s">
        <v>19</v>
      </c>
      <c r="C2681" s="6" t="s">
        <v>20</v>
      </c>
      <c r="D2681" s="6" t="s">
        <v>50</v>
      </c>
      <c r="E2681" s="6" t="s">
        <v>63</v>
      </c>
      <c r="F2681" s="6" t="s">
        <v>23</v>
      </c>
      <c r="G2681" s="6" t="s">
        <v>24</v>
      </c>
      <c r="H2681" s="6" t="n">
        <v>4</v>
      </c>
      <c r="I2681" s="7" t="n">
        <v>129.9900055</v>
      </c>
      <c r="J2681" s="6" t="n">
        <v>1</v>
      </c>
      <c r="K2681" s="7" t="n">
        <v>129.9900055</v>
      </c>
      <c r="L2681" s="7" t="n">
        <v>5.199999809</v>
      </c>
      <c r="M2681" s="8" t="n">
        <v>0.039999999</v>
      </c>
      <c r="N2681" s="7" t="n">
        <v>-29.70000076</v>
      </c>
      <c r="O2681" s="12" t="n">
        <v>1</v>
      </c>
    </row>
    <row r="2682" customFormat="false" ht="15" hidden="false" customHeight="true" outlineLevel="0" collapsed="false">
      <c r="A2682" s="6" t="n">
        <v>12620</v>
      </c>
      <c r="B2682" s="6" t="s">
        <v>46</v>
      </c>
      <c r="C2682" s="6" t="s">
        <v>20</v>
      </c>
      <c r="D2682" s="6" t="s">
        <v>21</v>
      </c>
      <c r="E2682" s="6" t="s">
        <v>22</v>
      </c>
      <c r="F2682" s="6" t="s">
        <v>29</v>
      </c>
      <c r="G2682" s="6" t="s">
        <v>47</v>
      </c>
      <c r="H2682" s="6" t="n">
        <v>2</v>
      </c>
      <c r="I2682" s="7" t="n">
        <v>99.98999786</v>
      </c>
      <c r="J2682" s="6" t="n">
        <v>3</v>
      </c>
      <c r="K2682" s="7" t="n">
        <v>299.9700012</v>
      </c>
      <c r="L2682" s="7" t="n">
        <v>48</v>
      </c>
      <c r="M2682" s="8" t="n">
        <v>0.159999996</v>
      </c>
      <c r="N2682" s="7" t="n">
        <v>60.47000122</v>
      </c>
      <c r="O2682" s="12" t="n">
        <v>1</v>
      </c>
    </row>
    <row r="2683" customFormat="false" ht="15" hidden="false" customHeight="true" outlineLevel="0" collapsed="false">
      <c r="A2683" s="6" t="n">
        <v>27888</v>
      </c>
      <c r="B2683" s="6" t="s">
        <v>19</v>
      </c>
      <c r="C2683" s="6" t="s">
        <v>37</v>
      </c>
      <c r="D2683" s="6" t="s">
        <v>27</v>
      </c>
      <c r="E2683" s="6" t="s">
        <v>69</v>
      </c>
      <c r="F2683" s="6" t="s">
        <v>74</v>
      </c>
      <c r="G2683" s="6" t="s">
        <v>34</v>
      </c>
      <c r="H2683" s="6" t="n">
        <v>4</v>
      </c>
      <c r="I2683" s="7" t="n">
        <v>31.98999977</v>
      </c>
      <c r="J2683" s="6" t="n">
        <v>2</v>
      </c>
      <c r="K2683" s="7" t="n">
        <v>63.97999954</v>
      </c>
      <c r="L2683" s="7" t="n">
        <v>10.88000011</v>
      </c>
      <c r="M2683" s="8" t="n">
        <v>0.170000002</v>
      </c>
      <c r="N2683" s="7" t="n">
        <v>26.02000046</v>
      </c>
      <c r="O2683" s="9" t="n">
        <v>0</v>
      </c>
    </row>
    <row r="2684" customFormat="false" ht="15" hidden="false" customHeight="true" outlineLevel="0" collapsed="false">
      <c r="A2684" s="6" t="n">
        <v>38577</v>
      </c>
      <c r="B2684" s="6" t="s">
        <v>19</v>
      </c>
      <c r="C2684" s="6" t="s">
        <v>20</v>
      </c>
      <c r="D2684" s="6" t="s">
        <v>31</v>
      </c>
      <c r="E2684" s="6" t="s">
        <v>32</v>
      </c>
      <c r="F2684" s="6" t="s">
        <v>58</v>
      </c>
      <c r="G2684" s="6" t="s">
        <v>47</v>
      </c>
      <c r="H2684" s="6" t="n">
        <v>4</v>
      </c>
      <c r="I2684" s="7" t="n">
        <v>49.97999954</v>
      </c>
      <c r="J2684" s="6" t="n">
        <v>5</v>
      </c>
      <c r="K2684" s="7" t="n">
        <v>249.8999939</v>
      </c>
      <c r="L2684" s="7" t="n">
        <v>32.49000168</v>
      </c>
      <c r="M2684" s="8" t="n">
        <v>0.129999995</v>
      </c>
      <c r="N2684" s="7" t="n">
        <v>102.1800003</v>
      </c>
      <c r="O2684" s="9" t="n">
        <v>0</v>
      </c>
    </row>
    <row r="2685" customFormat="false" ht="15" hidden="false" customHeight="true" outlineLevel="0" collapsed="false">
      <c r="A2685" s="6" t="n">
        <v>14611</v>
      </c>
      <c r="B2685" s="6" t="s">
        <v>19</v>
      </c>
      <c r="C2685" s="6" t="s">
        <v>20</v>
      </c>
      <c r="D2685" s="6" t="s">
        <v>21</v>
      </c>
      <c r="E2685" s="6" t="s">
        <v>64</v>
      </c>
      <c r="F2685" s="6" t="s">
        <v>58</v>
      </c>
      <c r="G2685" s="6" t="s">
        <v>24</v>
      </c>
      <c r="H2685" s="6" t="n">
        <v>4</v>
      </c>
      <c r="I2685" s="7" t="n">
        <v>49.97999954</v>
      </c>
      <c r="J2685" s="6" t="n">
        <v>1</v>
      </c>
      <c r="K2685" s="7" t="n">
        <v>49.97999954</v>
      </c>
      <c r="L2685" s="7" t="n">
        <v>1</v>
      </c>
      <c r="M2685" s="8" t="n">
        <v>0.02</v>
      </c>
      <c r="N2685" s="7" t="n">
        <v>15.32999992</v>
      </c>
      <c r="O2685" s="9" t="n">
        <v>0</v>
      </c>
    </row>
    <row r="2686" customFormat="false" ht="15" hidden="false" customHeight="true" outlineLevel="0" collapsed="false">
      <c r="A2686" s="6" t="n">
        <v>27036</v>
      </c>
      <c r="B2686" s="6" t="s">
        <v>46</v>
      </c>
      <c r="C2686" s="6" t="s">
        <v>20</v>
      </c>
      <c r="D2686" s="6" t="s">
        <v>27</v>
      </c>
      <c r="E2686" s="6" t="s">
        <v>42</v>
      </c>
      <c r="F2686" s="6" t="s">
        <v>90</v>
      </c>
      <c r="G2686" s="6" t="s">
        <v>44</v>
      </c>
      <c r="H2686" s="6" t="n">
        <v>2</v>
      </c>
      <c r="I2686" s="7" t="n">
        <v>44.99000168</v>
      </c>
      <c r="J2686" s="6" t="n">
        <v>3</v>
      </c>
      <c r="K2686" s="7" t="n">
        <v>134.9700012</v>
      </c>
      <c r="L2686" s="7" t="n">
        <v>7.420000076</v>
      </c>
      <c r="M2686" s="8" t="n">
        <v>0.059999999</v>
      </c>
      <c r="N2686" s="7" t="n">
        <v>46.29999924</v>
      </c>
      <c r="O2686" s="9" t="n">
        <v>0</v>
      </c>
    </row>
    <row r="2687" customFormat="false" ht="15" hidden="false" customHeight="true" outlineLevel="0" collapsed="false">
      <c r="A2687" s="6" t="n">
        <v>9614</v>
      </c>
      <c r="B2687" s="6" t="s">
        <v>19</v>
      </c>
      <c r="C2687" s="6" t="s">
        <v>37</v>
      </c>
      <c r="D2687" s="6" t="s">
        <v>50</v>
      </c>
      <c r="E2687" s="6" t="s">
        <v>72</v>
      </c>
      <c r="F2687" s="6" t="s">
        <v>33</v>
      </c>
      <c r="G2687" s="6" t="s">
        <v>44</v>
      </c>
      <c r="H2687" s="6" t="n">
        <v>4</v>
      </c>
      <c r="I2687" s="7" t="n">
        <v>59.99000168</v>
      </c>
      <c r="J2687" s="6" t="n">
        <v>2</v>
      </c>
      <c r="K2687" s="7" t="n">
        <v>119.9800034</v>
      </c>
      <c r="L2687" s="7" t="n">
        <v>6.599999905</v>
      </c>
      <c r="M2687" s="8" t="n">
        <v>0.059999999</v>
      </c>
      <c r="N2687" s="7" t="n">
        <v>14.17000008</v>
      </c>
      <c r="O2687" s="12" t="n">
        <v>1</v>
      </c>
    </row>
    <row r="2688" customFormat="false" ht="15" hidden="false" customHeight="true" outlineLevel="0" collapsed="false">
      <c r="A2688" s="6" t="n">
        <v>41833</v>
      </c>
      <c r="B2688" s="6" t="s">
        <v>19</v>
      </c>
      <c r="C2688" s="6" t="s">
        <v>20</v>
      </c>
      <c r="D2688" s="6" t="s">
        <v>38</v>
      </c>
      <c r="E2688" s="6" t="s">
        <v>94</v>
      </c>
      <c r="F2688" s="6" t="s">
        <v>57</v>
      </c>
      <c r="G2688" s="6" t="s">
        <v>34</v>
      </c>
      <c r="H2688" s="6" t="n">
        <v>4</v>
      </c>
      <c r="I2688" s="7" t="n">
        <v>50</v>
      </c>
      <c r="J2688" s="6" t="n">
        <v>2</v>
      </c>
      <c r="K2688" s="7" t="n">
        <v>100</v>
      </c>
      <c r="L2688" s="7" t="n">
        <v>2</v>
      </c>
      <c r="M2688" s="8" t="n">
        <v>0.02</v>
      </c>
      <c r="N2688" s="7" t="n">
        <v>31.85000038</v>
      </c>
      <c r="O2688" s="9" t="n">
        <v>0</v>
      </c>
    </row>
    <row r="2689" customFormat="false" ht="15" hidden="false" customHeight="true" outlineLevel="0" collapsed="false">
      <c r="A2689" s="6" t="n">
        <v>74327</v>
      </c>
      <c r="B2689" s="6" t="s">
        <v>19</v>
      </c>
      <c r="C2689" s="6" t="s">
        <v>20</v>
      </c>
      <c r="D2689" s="6" t="s">
        <v>27</v>
      </c>
      <c r="E2689" s="6" t="s">
        <v>28</v>
      </c>
      <c r="F2689" s="6" t="s">
        <v>109</v>
      </c>
      <c r="G2689" s="6" t="s">
        <v>34</v>
      </c>
      <c r="H2689" s="6" t="n">
        <v>4</v>
      </c>
      <c r="I2689" s="7" t="n">
        <v>11.28999996</v>
      </c>
      <c r="J2689" s="6" t="n">
        <v>1</v>
      </c>
      <c r="K2689" s="7" t="n">
        <v>11.28999996</v>
      </c>
      <c r="L2689" s="7" t="n">
        <v>1.690000057</v>
      </c>
      <c r="M2689" s="8" t="n">
        <v>0.150000006</v>
      </c>
      <c r="N2689" s="7" t="n">
        <v>4.610000134</v>
      </c>
      <c r="O2689" s="9" t="n">
        <v>0</v>
      </c>
    </row>
    <row r="2690" customFormat="false" ht="15" hidden="false" customHeight="true" outlineLevel="0" collapsed="false">
      <c r="A2690" s="6" t="n">
        <v>43966</v>
      </c>
      <c r="B2690" s="6" t="s">
        <v>19</v>
      </c>
      <c r="C2690" s="6" t="s">
        <v>20</v>
      </c>
      <c r="D2690" s="6" t="s">
        <v>21</v>
      </c>
      <c r="E2690" s="6" t="s">
        <v>66</v>
      </c>
      <c r="F2690" s="6" t="s">
        <v>29</v>
      </c>
      <c r="G2690" s="6" t="s">
        <v>34</v>
      </c>
      <c r="H2690" s="6" t="n">
        <v>4</v>
      </c>
      <c r="I2690" s="7" t="n">
        <v>99.98999786</v>
      </c>
      <c r="J2690" s="6" t="n">
        <v>2</v>
      </c>
      <c r="K2690" s="7" t="n">
        <v>199.9799957</v>
      </c>
      <c r="L2690" s="7" t="n">
        <v>2</v>
      </c>
      <c r="M2690" s="8" t="n">
        <v>0.01</v>
      </c>
      <c r="N2690" s="7" t="n">
        <v>-151.8500061</v>
      </c>
      <c r="O2690" s="9" t="n">
        <v>0</v>
      </c>
    </row>
    <row r="2691" customFormat="false" ht="15" hidden="false" customHeight="true" outlineLevel="0" collapsed="false">
      <c r="A2691" s="6" t="n">
        <v>50912</v>
      </c>
      <c r="B2691" s="6" t="s">
        <v>19</v>
      </c>
      <c r="C2691" s="6" t="s">
        <v>20</v>
      </c>
      <c r="D2691" s="6" t="s">
        <v>27</v>
      </c>
      <c r="E2691" s="6" t="s">
        <v>79</v>
      </c>
      <c r="F2691" s="6" t="s">
        <v>33</v>
      </c>
      <c r="G2691" s="6" t="s">
        <v>34</v>
      </c>
      <c r="H2691" s="6" t="n">
        <v>4</v>
      </c>
      <c r="I2691" s="7" t="n">
        <v>59.99000168</v>
      </c>
      <c r="J2691" s="6" t="n">
        <v>2</v>
      </c>
      <c r="K2691" s="7" t="n">
        <v>119.9800034</v>
      </c>
      <c r="L2691" s="7" t="n">
        <v>8.399999619</v>
      </c>
      <c r="M2691" s="8" t="n">
        <v>0.07</v>
      </c>
      <c r="N2691" s="7" t="n">
        <v>20.97999954</v>
      </c>
      <c r="O2691" s="9" t="n">
        <v>0</v>
      </c>
    </row>
    <row r="2692" customFormat="false" ht="15" hidden="false" customHeight="true" outlineLevel="0" collapsed="false">
      <c r="A2692" s="6" t="n">
        <v>57221</v>
      </c>
      <c r="B2692" s="6" t="s">
        <v>46</v>
      </c>
      <c r="C2692" s="6" t="s">
        <v>20</v>
      </c>
      <c r="D2692" s="6" t="s">
        <v>50</v>
      </c>
      <c r="E2692" s="6" t="s">
        <v>72</v>
      </c>
      <c r="F2692" s="6" t="s">
        <v>75</v>
      </c>
      <c r="G2692" s="6" t="s">
        <v>34</v>
      </c>
      <c r="H2692" s="6" t="n">
        <v>2</v>
      </c>
      <c r="I2692" s="7" t="n">
        <v>299.980011</v>
      </c>
      <c r="J2692" s="6" t="n">
        <v>1</v>
      </c>
      <c r="K2692" s="7" t="n">
        <v>299.980011</v>
      </c>
      <c r="L2692" s="7" t="n">
        <v>75</v>
      </c>
      <c r="M2692" s="8" t="n">
        <v>0.25</v>
      </c>
      <c r="N2692" s="7" t="n">
        <v>27.45000076</v>
      </c>
      <c r="O2692" s="9" t="n">
        <v>0</v>
      </c>
    </row>
    <row r="2693" customFormat="false" ht="15" hidden="false" customHeight="true" outlineLevel="0" collapsed="false">
      <c r="A2693" s="6" t="n">
        <v>21713</v>
      </c>
      <c r="B2693" s="6" t="s">
        <v>36</v>
      </c>
      <c r="C2693" s="6" t="s">
        <v>20</v>
      </c>
      <c r="D2693" s="6" t="s">
        <v>27</v>
      </c>
      <c r="E2693" s="6" t="s">
        <v>42</v>
      </c>
      <c r="F2693" s="6" t="s">
        <v>33</v>
      </c>
      <c r="G2693" s="6" t="s">
        <v>24</v>
      </c>
      <c r="H2693" s="6" t="n">
        <v>0</v>
      </c>
      <c r="I2693" s="7" t="n">
        <v>59.99000168</v>
      </c>
      <c r="J2693" s="6" t="n">
        <v>1</v>
      </c>
      <c r="K2693" s="7" t="n">
        <v>59.99000168</v>
      </c>
      <c r="L2693" s="7" t="n">
        <v>1.799999952</v>
      </c>
      <c r="M2693" s="8" t="n">
        <v>0.029999999</v>
      </c>
      <c r="N2693" s="7" t="n">
        <v>-93.09999847</v>
      </c>
      <c r="O2693" s="12" t="n">
        <v>1</v>
      </c>
    </row>
    <row r="2694" customFormat="false" ht="15" hidden="false" customHeight="true" outlineLevel="0" collapsed="false">
      <c r="A2694" s="6" t="n">
        <v>5942</v>
      </c>
      <c r="B2694" s="6" t="s">
        <v>36</v>
      </c>
      <c r="C2694" s="6" t="s">
        <v>37</v>
      </c>
      <c r="D2694" s="6" t="s">
        <v>50</v>
      </c>
      <c r="E2694" s="6" t="s">
        <v>51</v>
      </c>
      <c r="F2694" s="6" t="s">
        <v>75</v>
      </c>
      <c r="G2694" s="6" t="s">
        <v>44</v>
      </c>
      <c r="H2694" s="6" t="n">
        <v>0</v>
      </c>
      <c r="I2694" s="7" t="n">
        <v>299.980011</v>
      </c>
      <c r="J2694" s="6" t="n">
        <v>1</v>
      </c>
      <c r="K2694" s="7" t="n">
        <v>299.980011</v>
      </c>
      <c r="L2694" s="7" t="n">
        <v>60</v>
      </c>
      <c r="M2694" s="8" t="n">
        <v>0.200000003</v>
      </c>
      <c r="N2694" s="7" t="n">
        <v>67.19999695</v>
      </c>
      <c r="O2694" s="12" t="n">
        <v>1</v>
      </c>
    </row>
    <row r="2695" customFormat="false" ht="15" hidden="false" customHeight="true" outlineLevel="0" collapsed="false">
      <c r="A2695" s="6" t="n">
        <v>63202</v>
      </c>
      <c r="B2695" s="6" t="s">
        <v>46</v>
      </c>
      <c r="C2695" s="6" t="s">
        <v>49</v>
      </c>
      <c r="D2695" s="6" t="s">
        <v>21</v>
      </c>
      <c r="E2695" s="6" t="s">
        <v>64</v>
      </c>
      <c r="F2695" s="6" t="s">
        <v>33</v>
      </c>
      <c r="G2695" s="6" t="s">
        <v>34</v>
      </c>
      <c r="H2695" s="6" t="n">
        <v>2</v>
      </c>
      <c r="I2695" s="7" t="n">
        <v>59.99000168</v>
      </c>
      <c r="J2695" s="6" t="n">
        <v>4</v>
      </c>
      <c r="K2695" s="7" t="n">
        <v>239.9600067</v>
      </c>
      <c r="L2695" s="7" t="n">
        <v>21.60000038</v>
      </c>
      <c r="M2695" s="8" t="n">
        <v>0.090000004</v>
      </c>
      <c r="N2695" s="7" t="n">
        <v>68.34999847</v>
      </c>
      <c r="O2695" s="12" t="n">
        <v>1</v>
      </c>
    </row>
    <row r="2696" customFormat="false" ht="15" hidden="false" customHeight="true" outlineLevel="0" collapsed="false">
      <c r="A2696" s="6" t="n">
        <v>51289</v>
      </c>
      <c r="B2696" s="6" t="s">
        <v>19</v>
      </c>
      <c r="C2696" s="6" t="s">
        <v>20</v>
      </c>
      <c r="D2696" s="6" t="s">
        <v>21</v>
      </c>
      <c r="E2696" s="6" t="s">
        <v>66</v>
      </c>
      <c r="F2696" s="6" t="s">
        <v>58</v>
      </c>
      <c r="G2696" s="6" t="s">
        <v>34</v>
      </c>
      <c r="H2696" s="6" t="n">
        <v>4</v>
      </c>
      <c r="I2696" s="7" t="n">
        <v>49.97999954</v>
      </c>
      <c r="J2696" s="6" t="n">
        <v>5</v>
      </c>
      <c r="K2696" s="7" t="n">
        <v>249.8999939</v>
      </c>
      <c r="L2696" s="7" t="n">
        <v>29.98999977</v>
      </c>
      <c r="M2696" s="8" t="n">
        <v>0.119999997</v>
      </c>
      <c r="N2696" s="7" t="n">
        <v>57.18000031</v>
      </c>
      <c r="O2696" s="12" t="n">
        <v>1</v>
      </c>
    </row>
    <row r="2697" customFormat="false" ht="15" hidden="false" customHeight="true" outlineLevel="0" collapsed="false">
      <c r="A2697" s="6" t="n">
        <v>6271</v>
      </c>
      <c r="B2697" s="6" t="s">
        <v>19</v>
      </c>
      <c r="C2697" s="6" t="s">
        <v>20</v>
      </c>
      <c r="D2697" s="6" t="s">
        <v>50</v>
      </c>
      <c r="E2697" s="6" t="s">
        <v>51</v>
      </c>
      <c r="F2697" s="6" t="s">
        <v>57</v>
      </c>
      <c r="G2697" s="6" t="s">
        <v>34</v>
      </c>
      <c r="H2697" s="6" t="n">
        <v>4</v>
      </c>
      <c r="I2697" s="7" t="n">
        <v>50</v>
      </c>
      <c r="J2697" s="6" t="n">
        <v>4</v>
      </c>
      <c r="K2697" s="7" t="n">
        <v>200</v>
      </c>
      <c r="L2697" s="7" t="n">
        <v>20</v>
      </c>
      <c r="M2697" s="8" t="n">
        <v>0.100000001</v>
      </c>
      <c r="N2697" s="7" t="n">
        <v>46.79999924</v>
      </c>
      <c r="O2697" s="9" t="n">
        <v>0</v>
      </c>
    </row>
    <row r="2698" customFormat="false" ht="15" hidden="false" customHeight="true" outlineLevel="0" collapsed="false">
      <c r="A2698" s="6" t="n">
        <v>72779</v>
      </c>
      <c r="B2698" s="6" t="s">
        <v>46</v>
      </c>
      <c r="C2698" s="6" t="s">
        <v>20</v>
      </c>
      <c r="D2698" s="6" t="s">
        <v>27</v>
      </c>
      <c r="E2698" s="6" t="s">
        <v>42</v>
      </c>
      <c r="F2698" s="6" t="s">
        <v>112</v>
      </c>
      <c r="G2698" s="6" t="s">
        <v>34</v>
      </c>
      <c r="H2698" s="6" t="n">
        <v>2</v>
      </c>
      <c r="I2698" s="7" t="n">
        <v>260.6499939</v>
      </c>
      <c r="J2698" s="6" t="n">
        <v>1</v>
      </c>
      <c r="K2698" s="7" t="n">
        <v>260.6499939</v>
      </c>
      <c r="L2698" s="7" t="n">
        <v>0</v>
      </c>
      <c r="M2698" s="8" t="n">
        <v>0</v>
      </c>
      <c r="N2698" s="7" t="n">
        <v>117.2900009</v>
      </c>
      <c r="O2698" s="12" t="n">
        <v>1</v>
      </c>
    </row>
    <row r="2699" customFormat="false" ht="15" hidden="false" customHeight="true" outlineLevel="0" collapsed="false">
      <c r="A2699" s="6" t="n">
        <v>39959</v>
      </c>
      <c r="B2699" s="6" t="s">
        <v>19</v>
      </c>
      <c r="C2699" s="6" t="s">
        <v>20</v>
      </c>
      <c r="D2699" s="6" t="s">
        <v>31</v>
      </c>
      <c r="E2699" s="6" t="s">
        <v>62</v>
      </c>
      <c r="F2699" s="6" t="s">
        <v>73</v>
      </c>
      <c r="G2699" s="6" t="s">
        <v>34</v>
      </c>
      <c r="H2699" s="6" t="n">
        <v>4</v>
      </c>
      <c r="I2699" s="7" t="n">
        <v>39.99000168</v>
      </c>
      <c r="J2699" s="6" t="n">
        <v>4</v>
      </c>
      <c r="K2699" s="7" t="n">
        <v>159.9600067</v>
      </c>
      <c r="L2699" s="7" t="n">
        <v>19.20000076</v>
      </c>
      <c r="M2699" s="8" t="n">
        <v>0.119999997</v>
      </c>
      <c r="N2699" s="7" t="n">
        <v>47.58000183</v>
      </c>
      <c r="O2699" s="12" t="n">
        <v>1</v>
      </c>
    </row>
    <row r="2700" customFormat="false" ht="15" hidden="false" customHeight="true" outlineLevel="0" collapsed="false">
      <c r="A2700" s="6" t="n">
        <v>46196</v>
      </c>
      <c r="B2700" s="6" t="s">
        <v>19</v>
      </c>
      <c r="C2700" s="6" t="s">
        <v>49</v>
      </c>
      <c r="D2700" s="6" t="s">
        <v>31</v>
      </c>
      <c r="E2700" s="6" t="s">
        <v>83</v>
      </c>
      <c r="F2700" s="6" t="s">
        <v>75</v>
      </c>
      <c r="G2700" s="6" t="s">
        <v>34</v>
      </c>
      <c r="H2700" s="6" t="n">
        <v>4</v>
      </c>
      <c r="I2700" s="7" t="n">
        <v>299.980011</v>
      </c>
      <c r="J2700" s="6" t="n">
        <v>1</v>
      </c>
      <c r="K2700" s="7" t="n">
        <v>299.980011</v>
      </c>
      <c r="L2700" s="7" t="n">
        <v>30</v>
      </c>
      <c r="M2700" s="8" t="n">
        <v>0.100000001</v>
      </c>
      <c r="N2700" s="7" t="n">
        <v>87.73999786</v>
      </c>
      <c r="O2700" s="9" t="n">
        <v>0</v>
      </c>
    </row>
    <row r="2701" customFormat="false" ht="15" hidden="false" customHeight="true" outlineLevel="0" collapsed="false">
      <c r="A2701" s="6" t="n">
        <v>12071</v>
      </c>
      <c r="B2701" s="6" t="s">
        <v>46</v>
      </c>
      <c r="C2701" s="6" t="s">
        <v>20</v>
      </c>
      <c r="D2701" s="6" t="s">
        <v>21</v>
      </c>
      <c r="E2701" s="6" t="s">
        <v>65</v>
      </c>
      <c r="F2701" s="6" t="s">
        <v>40</v>
      </c>
      <c r="G2701" s="6" t="s">
        <v>47</v>
      </c>
      <c r="H2701" s="6" t="n">
        <v>2</v>
      </c>
      <c r="I2701" s="7" t="n">
        <v>399.980011</v>
      </c>
      <c r="J2701" s="6" t="n">
        <v>1</v>
      </c>
      <c r="K2701" s="7" t="n">
        <v>399.980011</v>
      </c>
      <c r="L2701" s="7" t="n">
        <v>20</v>
      </c>
      <c r="M2701" s="8" t="n">
        <v>0.050000001</v>
      </c>
      <c r="N2701" s="7" t="n">
        <v>186.1900024</v>
      </c>
      <c r="O2701" s="9" t="n">
        <v>0</v>
      </c>
    </row>
    <row r="2702" customFormat="false" ht="15" hidden="false" customHeight="true" outlineLevel="0" collapsed="false">
      <c r="A2702" s="6" t="n">
        <v>57270</v>
      </c>
      <c r="B2702" s="6" t="s">
        <v>19</v>
      </c>
      <c r="C2702" s="6" t="s">
        <v>20</v>
      </c>
      <c r="D2702" s="6" t="s">
        <v>50</v>
      </c>
      <c r="E2702" s="6" t="s">
        <v>51</v>
      </c>
      <c r="F2702" s="6" t="s">
        <v>40</v>
      </c>
      <c r="G2702" s="6" t="s">
        <v>24</v>
      </c>
      <c r="H2702" s="6" t="n">
        <v>4</v>
      </c>
      <c r="I2702" s="7" t="n">
        <v>399.980011</v>
      </c>
      <c r="J2702" s="6" t="n">
        <v>1</v>
      </c>
      <c r="K2702" s="7" t="n">
        <v>399.980011</v>
      </c>
      <c r="L2702" s="7" t="n">
        <v>20</v>
      </c>
      <c r="M2702" s="8" t="n">
        <v>0.050000001</v>
      </c>
      <c r="N2702" s="7" t="n">
        <v>121.5899963</v>
      </c>
      <c r="O2702" s="12" t="n">
        <v>1</v>
      </c>
    </row>
    <row r="2703" customFormat="false" ht="15" hidden="false" customHeight="true" outlineLevel="0" collapsed="false">
      <c r="A2703" s="6" t="n">
        <v>17634</v>
      </c>
      <c r="B2703" s="6" t="s">
        <v>19</v>
      </c>
      <c r="C2703" s="6" t="s">
        <v>49</v>
      </c>
      <c r="D2703" s="6" t="s">
        <v>21</v>
      </c>
      <c r="E2703" s="6" t="s">
        <v>22</v>
      </c>
      <c r="F2703" s="6" t="s">
        <v>33</v>
      </c>
      <c r="G2703" s="6" t="s">
        <v>47</v>
      </c>
      <c r="H2703" s="6" t="n">
        <v>4</v>
      </c>
      <c r="I2703" s="7" t="n">
        <v>59.99000168</v>
      </c>
      <c r="J2703" s="6" t="n">
        <v>2</v>
      </c>
      <c r="K2703" s="7" t="n">
        <v>119.9800034</v>
      </c>
      <c r="L2703" s="7" t="n">
        <v>21.60000038</v>
      </c>
      <c r="M2703" s="8" t="n">
        <v>0.180000007</v>
      </c>
      <c r="N2703" s="7" t="n">
        <v>46.24000168</v>
      </c>
      <c r="O2703" s="12" t="n">
        <v>1</v>
      </c>
    </row>
    <row r="2704" customFormat="false" ht="15" hidden="false" customHeight="true" outlineLevel="0" collapsed="false">
      <c r="A2704" s="6" t="n">
        <v>68176</v>
      </c>
      <c r="B2704" s="6" t="s">
        <v>26</v>
      </c>
      <c r="C2704" s="6" t="s">
        <v>20</v>
      </c>
      <c r="D2704" s="6" t="s">
        <v>21</v>
      </c>
      <c r="E2704" s="6" t="s">
        <v>65</v>
      </c>
      <c r="F2704" s="6" t="s">
        <v>75</v>
      </c>
      <c r="G2704" s="6" t="s">
        <v>34</v>
      </c>
      <c r="H2704" s="6" t="n">
        <v>1</v>
      </c>
      <c r="I2704" s="7" t="n">
        <v>299.980011</v>
      </c>
      <c r="J2704" s="6" t="n">
        <v>1</v>
      </c>
      <c r="K2704" s="7" t="n">
        <v>299.980011</v>
      </c>
      <c r="L2704" s="7" t="n">
        <v>3</v>
      </c>
      <c r="M2704" s="8" t="n">
        <v>0.01</v>
      </c>
      <c r="N2704" s="7" t="n">
        <v>145.5200043</v>
      </c>
      <c r="O2704" s="12" t="n">
        <v>1</v>
      </c>
    </row>
    <row r="2705" customFormat="false" ht="15" hidden="false" customHeight="true" outlineLevel="0" collapsed="false">
      <c r="A2705" s="6" t="n">
        <v>64663</v>
      </c>
      <c r="B2705" s="6" t="s">
        <v>19</v>
      </c>
      <c r="C2705" s="6" t="s">
        <v>37</v>
      </c>
      <c r="D2705" s="6" t="s">
        <v>21</v>
      </c>
      <c r="E2705" s="6" t="s">
        <v>65</v>
      </c>
      <c r="F2705" s="6" t="s">
        <v>71</v>
      </c>
      <c r="G2705" s="6" t="s">
        <v>24</v>
      </c>
      <c r="H2705" s="6" t="n">
        <v>4</v>
      </c>
      <c r="I2705" s="7" t="n">
        <v>199.9900055</v>
      </c>
      <c r="J2705" s="6" t="n">
        <v>1</v>
      </c>
      <c r="K2705" s="7" t="n">
        <v>199.9900055</v>
      </c>
      <c r="L2705" s="7" t="n">
        <v>8</v>
      </c>
      <c r="M2705" s="8" t="n">
        <v>0.039999999</v>
      </c>
      <c r="N2705" s="7" t="n">
        <v>86.40000153</v>
      </c>
      <c r="O2705" s="9" t="n">
        <v>0</v>
      </c>
    </row>
    <row r="2706" customFormat="false" ht="15" hidden="false" customHeight="true" outlineLevel="0" collapsed="false">
      <c r="A2706" s="6" t="n">
        <v>13689</v>
      </c>
      <c r="B2706" s="6" t="s">
        <v>46</v>
      </c>
      <c r="C2706" s="6" t="s">
        <v>37</v>
      </c>
      <c r="D2706" s="6" t="s">
        <v>21</v>
      </c>
      <c r="E2706" s="6" t="s">
        <v>64</v>
      </c>
      <c r="F2706" s="6" t="s">
        <v>23</v>
      </c>
      <c r="G2706" s="6" t="s">
        <v>44</v>
      </c>
      <c r="H2706" s="6" t="n">
        <v>2</v>
      </c>
      <c r="I2706" s="7" t="n">
        <v>129.9900055</v>
      </c>
      <c r="J2706" s="6" t="n">
        <v>1</v>
      </c>
      <c r="K2706" s="7" t="n">
        <v>129.9900055</v>
      </c>
      <c r="L2706" s="7" t="n">
        <v>2.599999905</v>
      </c>
      <c r="M2706" s="8" t="n">
        <v>0.02</v>
      </c>
      <c r="N2706" s="7" t="n">
        <v>44.59000015</v>
      </c>
      <c r="O2706" s="12" t="n">
        <v>1</v>
      </c>
    </row>
    <row r="2707" customFormat="false" ht="15" hidden="false" customHeight="true" outlineLevel="0" collapsed="false">
      <c r="A2707" s="6" t="n">
        <v>17894</v>
      </c>
      <c r="B2707" s="6" t="s">
        <v>19</v>
      </c>
      <c r="C2707" s="6" t="s">
        <v>49</v>
      </c>
      <c r="D2707" s="6" t="s">
        <v>21</v>
      </c>
      <c r="E2707" s="6" t="s">
        <v>65</v>
      </c>
      <c r="F2707" s="6" t="s">
        <v>73</v>
      </c>
      <c r="G2707" s="6" t="s">
        <v>24</v>
      </c>
      <c r="H2707" s="6" t="n">
        <v>4</v>
      </c>
      <c r="I2707" s="7" t="n">
        <v>39.99000168</v>
      </c>
      <c r="J2707" s="6" t="n">
        <v>1</v>
      </c>
      <c r="K2707" s="7" t="n">
        <v>39.99000168</v>
      </c>
      <c r="L2707" s="7" t="n">
        <v>2.799999952</v>
      </c>
      <c r="M2707" s="8" t="n">
        <v>0.07</v>
      </c>
      <c r="N2707" s="7" t="n">
        <v>-2.640000105</v>
      </c>
      <c r="O2707" s="12" t="n">
        <v>1</v>
      </c>
    </row>
    <row r="2708" customFormat="false" ht="15" hidden="false" customHeight="true" outlineLevel="0" collapsed="false">
      <c r="A2708" s="6" t="n">
        <v>51172</v>
      </c>
      <c r="B2708" s="6" t="s">
        <v>19</v>
      </c>
      <c r="C2708" s="6" t="s">
        <v>49</v>
      </c>
      <c r="D2708" s="6" t="s">
        <v>38</v>
      </c>
      <c r="E2708" s="6" t="s">
        <v>39</v>
      </c>
      <c r="F2708" s="6" t="s">
        <v>73</v>
      </c>
      <c r="G2708" s="6" t="s">
        <v>44</v>
      </c>
      <c r="H2708" s="6" t="n">
        <v>4</v>
      </c>
      <c r="I2708" s="7" t="n">
        <v>39.99000168</v>
      </c>
      <c r="J2708" s="6" t="n">
        <v>5</v>
      </c>
      <c r="K2708" s="7" t="n">
        <v>199.9499969</v>
      </c>
      <c r="L2708" s="7" t="n">
        <v>2</v>
      </c>
      <c r="M2708" s="8" t="n">
        <v>0.01</v>
      </c>
      <c r="N2708" s="7" t="n">
        <v>-145.1000061</v>
      </c>
      <c r="O2708" s="9" t="n">
        <v>0</v>
      </c>
    </row>
    <row r="2709" customFormat="false" ht="15" hidden="false" customHeight="true" outlineLevel="0" collapsed="false">
      <c r="A2709" s="6" t="n">
        <v>38791</v>
      </c>
      <c r="B2709" s="6" t="s">
        <v>26</v>
      </c>
      <c r="C2709" s="6" t="s">
        <v>20</v>
      </c>
      <c r="D2709" s="6" t="s">
        <v>31</v>
      </c>
      <c r="E2709" s="6" t="s">
        <v>62</v>
      </c>
      <c r="F2709" s="6" t="s">
        <v>57</v>
      </c>
      <c r="G2709" s="6" t="s">
        <v>44</v>
      </c>
      <c r="H2709" s="6" t="n">
        <v>1</v>
      </c>
      <c r="I2709" s="7" t="n">
        <v>50</v>
      </c>
      <c r="J2709" s="6" t="n">
        <v>5</v>
      </c>
      <c r="K2709" s="7" t="n">
        <v>250</v>
      </c>
      <c r="L2709" s="7" t="n">
        <v>5</v>
      </c>
      <c r="M2709" s="8" t="n">
        <v>0.02</v>
      </c>
      <c r="N2709" s="7" t="n">
        <v>82.80999756</v>
      </c>
      <c r="O2709" s="12" t="n">
        <v>1</v>
      </c>
    </row>
    <row r="2710" customFormat="false" ht="15" hidden="false" customHeight="true" outlineLevel="0" collapsed="false">
      <c r="A2710" s="6" t="n">
        <v>52046</v>
      </c>
      <c r="B2710" s="6" t="s">
        <v>46</v>
      </c>
      <c r="C2710" s="6" t="s">
        <v>20</v>
      </c>
      <c r="D2710" s="6" t="s">
        <v>50</v>
      </c>
      <c r="E2710" s="6" t="s">
        <v>63</v>
      </c>
      <c r="F2710" s="6" t="s">
        <v>75</v>
      </c>
      <c r="G2710" s="6" t="s">
        <v>34</v>
      </c>
      <c r="H2710" s="6" t="n">
        <v>2</v>
      </c>
      <c r="I2710" s="7" t="n">
        <v>299.980011</v>
      </c>
      <c r="J2710" s="6" t="n">
        <v>1</v>
      </c>
      <c r="K2710" s="7" t="n">
        <v>299.980011</v>
      </c>
      <c r="L2710" s="7" t="n">
        <v>21</v>
      </c>
      <c r="M2710" s="8" t="n">
        <v>0.07</v>
      </c>
      <c r="N2710" s="7" t="n">
        <v>97.63999939</v>
      </c>
      <c r="O2710" s="9" t="n">
        <v>0</v>
      </c>
    </row>
    <row r="2711" customFormat="false" ht="15" hidden="false" customHeight="true" outlineLevel="0" collapsed="false">
      <c r="A2711" s="6" t="n">
        <v>64302</v>
      </c>
      <c r="B2711" s="6" t="s">
        <v>46</v>
      </c>
      <c r="C2711" s="6" t="s">
        <v>20</v>
      </c>
      <c r="D2711" s="6" t="s">
        <v>21</v>
      </c>
      <c r="E2711" s="6" t="s">
        <v>65</v>
      </c>
      <c r="F2711" s="6" t="s">
        <v>40</v>
      </c>
      <c r="G2711" s="6" t="s">
        <v>34</v>
      </c>
      <c r="H2711" s="6" t="n">
        <v>2</v>
      </c>
      <c r="I2711" s="7" t="n">
        <v>399.980011</v>
      </c>
      <c r="J2711" s="6" t="n">
        <v>1</v>
      </c>
      <c r="K2711" s="7" t="n">
        <v>399.980011</v>
      </c>
      <c r="L2711" s="7" t="n">
        <v>60</v>
      </c>
      <c r="M2711" s="8" t="n">
        <v>0.150000006</v>
      </c>
      <c r="N2711" s="7" t="n">
        <v>25.5</v>
      </c>
      <c r="O2711" s="12" t="n">
        <v>1</v>
      </c>
    </row>
    <row r="2712" customFormat="false" ht="15" hidden="false" customHeight="true" outlineLevel="0" collapsed="false">
      <c r="A2712" s="6" t="n">
        <v>31634</v>
      </c>
      <c r="B2712" s="6" t="s">
        <v>19</v>
      </c>
      <c r="C2712" s="6" t="s">
        <v>37</v>
      </c>
      <c r="D2712" s="6" t="s">
        <v>31</v>
      </c>
      <c r="E2712" s="6" t="s">
        <v>56</v>
      </c>
      <c r="F2712" s="6" t="s">
        <v>40</v>
      </c>
      <c r="G2712" s="6" t="s">
        <v>34</v>
      </c>
      <c r="H2712" s="6" t="n">
        <v>4</v>
      </c>
      <c r="I2712" s="7" t="n">
        <v>399.980011</v>
      </c>
      <c r="J2712" s="6" t="n">
        <v>1</v>
      </c>
      <c r="K2712" s="7" t="n">
        <v>399.980011</v>
      </c>
      <c r="L2712" s="7" t="n">
        <v>48</v>
      </c>
      <c r="M2712" s="8" t="n">
        <v>0.119999997</v>
      </c>
      <c r="N2712" s="7" t="n">
        <v>84.48000336</v>
      </c>
      <c r="O2712" s="12" t="n">
        <v>1</v>
      </c>
    </row>
    <row r="2713" customFormat="false" ht="15" hidden="false" customHeight="true" outlineLevel="0" collapsed="false">
      <c r="A2713" s="6" t="n">
        <v>75324</v>
      </c>
      <c r="B2713" s="6" t="s">
        <v>19</v>
      </c>
      <c r="C2713" s="6" t="s">
        <v>37</v>
      </c>
      <c r="D2713" s="6" t="s">
        <v>27</v>
      </c>
      <c r="E2713" s="6" t="s">
        <v>28</v>
      </c>
      <c r="F2713" s="6" t="s">
        <v>81</v>
      </c>
      <c r="G2713" s="6" t="s">
        <v>24</v>
      </c>
      <c r="H2713" s="6" t="n">
        <v>4</v>
      </c>
      <c r="I2713" s="7" t="n">
        <v>210.8500061</v>
      </c>
      <c r="J2713" s="6" t="n">
        <v>1</v>
      </c>
      <c r="K2713" s="7" t="n">
        <v>210.8500061</v>
      </c>
      <c r="L2713" s="7" t="n">
        <v>4.21999979</v>
      </c>
      <c r="M2713" s="8" t="n">
        <v>0.02</v>
      </c>
      <c r="N2713" s="7" t="n">
        <v>-38.43000031</v>
      </c>
      <c r="O2713" s="12" t="n">
        <v>1</v>
      </c>
    </row>
    <row r="2714" customFormat="false" ht="15" hidden="false" customHeight="true" outlineLevel="0" collapsed="false">
      <c r="A2714" s="6" t="n">
        <v>56442</v>
      </c>
      <c r="B2714" s="6" t="s">
        <v>19</v>
      </c>
      <c r="C2714" s="6" t="s">
        <v>20</v>
      </c>
      <c r="D2714" s="6" t="s">
        <v>50</v>
      </c>
      <c r="E2714" s="6" t="s">
        <v>51</v>
      </c>
      <c r="F2714" s="6" t="s">
        <v>43</v>
      </c>
      <c r="G2714" s="6" t="s">
        <v>44</v>
      </c>
      <c r="H2714" s="6" t="n">
        <v>4</v>
      </c>
      <c r="I2714" s="7" t="n">
        <v>21.98999977</v>
      </c>
      <c r="J2714" s="6" t="n">
        <v>3</v>
      </c>
      <c r="K2714" s="7" t="n">
        <v>65.97000122</v>
      </c>
      <c r="L2714" s="7" t="n">
        <v>8.579999924</v>
      </c>
      <c r="M2714" s="8" t="n">
        <v>0.129999995</v>
      </c>
      <c r="N2714" s="7" t="n">
        <v>5.050000191</v>
      </c>
      <c r="O2714" s="9" t="n">
        <v>0</v>
      </c>
    </row>
    <row r="2715" customFormat="false" ht="15" hidden="false" customHeight="true" outlineLevel="0" collapsed="false">
      <c r="A2715" s="6" t="n">
        <v>159</v>
      </c>
      <c r="B2715" s="6" t="s">
        <v>46</v>
      </c>
      <c r="C2715" s="6" t="s">
        <v>20</v>
      </c>
      <c r="D2715" s="6" t="s">
        <v>50</v>
      </c>
      <c r="E2715" s="6" t="s">
        <v>51</v>
      </c>
      <c r="F2715" s="6" t="s">
        <v>100</v>
      </c>
      <c r="G2715" s="6" t="s">
        <v>24</v>
      </c>
      <c r="H2715" s="6" t="n">
        <v>2</v>
      </c>
      <c r="I2715" s="7" t="n">
        <v>17.98999977</v>
      </c>
      <c r="J2715" s="6" t="n">
        <v>3</v>
      </c>
      <c r="K2715" s="7" t="n">
        <v>53.97000122</v>
      </c>
      <c r="L2715" s="7" t="n">
        <v>7.019999981</v>
      </c>
      <c r="M2715" s="8" t="n">
        <v>0.129999995</v>
      </c>
      <c r="N2715" s="7" t="n">
        <v>23.47999954</v>
      </c>
      <c r="O2715" s="12" t="n">
        <v>1</v>
      </c>
    </row>
    <row r="2716" customFormat="false" ht="15" hidden="false" customHeight="true" outlineLevel="0" collapsed="false">
      <c r="A2716" s="6" t="n">
        <v>49554</v>
      </c>
      <c r="B2716" s="6" t="s">
        <v>46</v>
      </c>
      <c r="C2716" s="6" t="s">
        <v>20</v>
      </c>
      <c r="D2716" s="6" t="s">
        <v>38</v>
      </c>
      <c r="E2716" s="6" t="s">
        <v>39</v>
      </c>
      <c r="F2716" s="6" t="s">
        <v>58</v>
      </c>
      <c r="G2716" s="6" t="s">
        <v>34</v>
      </c>
      <c r="H2716" s="6" t="n">
        <v>2</v>
      </c>
      <c r="I2716" s="7" t="n">
        <v>49.97999954</v>
      </c>
      <c r="J2716" s="6" t="n">
        <v>2</v>
      </c>
      <c r="K2716" s="7" t="n">
        <v>99.95999908</v>
      </c>
      <c r="L2716" s="7" t="n">
        <v>24.98999977</v>
      </c>
      <c r="M2716" s="8" t="n">
        <v>0.25</v>
      </c>
      <c r="N2716" s="7" t="n">
        <v>-54.95000076</v>
      </c>
      <c r="O2716" s="12" t="n">
        <v>1</v>
      </c>
    </row>
    <row r="2717" customFormat="false" ht="15" hidden="false" customHeight="true" outlineLevel="0" collapsed="false">
      <c r="A2717" s="6" t="n">
        <v>69205</v>
      </c>
      <c r="B2717" s="6" t="s">
        <v>19</v>
      </c>
      <c r="C2717" s="6" t="s">
        <v>37</v>
      </c>
      <c r="D2717" s="6" t="s">
        <v>21</v>
      </c>
      <c r="E2717" s="6" t="s">
        <v>64</v>
      </c>
      <c r="F2717" s="6" t="s">
        <v>93</v>
      </c>
      <c r="G2717" s="6" t="s">
        <v>24</v>
      </c>
      <c r="H2717" s="6" t="n">
        <v>4</v>
      </c>
      <c r="I2717" s="7" t="n">
        <v>59.08000183</v>
      </c>
      <c r="J2717" s="6" t="n">
        <v>1</v>
      </c>
      <c r="K2717" s="7" t="n">
        <v>59.08000183</v>
      </c>
      <c r="L2717" s="7" t="n">
        <v>2.359999895</v>
      </c>
      <c r="M2717" s="8" t="n">
        <v>0.039999999</v>
      </c>
      <c r="N2717" s="7" t="n">
        <v>20.59000015</v>
      </c>
      <c r="O2717" s="12" t="n">
        <v>1</v>
      </c>
    </row>
    <row r="2718" customFormat="false" ht="15" hidden="false" customHeight="true" outlineLevel="0" collapsed="false">
      <c r="A2718" s="6" t="n">
        <v>47646</v>
      </c>
      <c r="B2718" s="6" t="s">
        <v>19</v>
      </c>
      <c r="C2718" s="6" t="s">
        <v>37</v>
      </c>
      <c r="D2718" s="6" t="s">
        <v>27</v>
      </c>
      <c r="E2718" s="6" t="s">
        <v>79</v>
      </c>
      <c r="F2718" s="6" t="s">
        <v>71</v>
      </c>
      <c r="G2718" s="6" t="s">
        <v>44</v>
      </c>
      <c r="H2718" s="6" t="n">
        <v>4</v>
      </c>
      <c r="I2718" s="7" t="n">
        <v>199.9900055</v>
      </c>
      <c r="J2718" s="6" t="n">
        <v>1</v>
      </c>
      <c r="K2718" s="7" t="n">
        <v>199.9900055</v>
      </c>
      <c r="L2718" s="7" t="n">
        <v>14</v>
      </c>
      <c r="M2718" s="8" t="n">
        <v>0.07</v>
      </c>
      <c r="N2718" s="7" t="n">
        <v>-43.34000015</v>
      </c>
      <c r="O2718" s="9" t="n">
        <v>0</v>
      </c>
    </row>
    <row r="2719" customFormat="false" ht="15" hidden="false" customHeight="true" outlineLevel="0" collapsed="false">
      <c r="A2719" s="6" t="n">
        <v>18648</v>
      </c>
      <c r="B2719" s="6" t="s">
        <v>19</v>
      </c>
      <c r="C2719" s="6" t="s">
        <v>20</v>
      </c>
      <c r="D2719" s="6" t="s">
        <v>21</v>
      </c>
      <c r="E2719" s="6" t="s">
        <v>65</v>
      </c>
      <c r="F2719" s="6" t="s">
        <v>58</v>
      </c>
      <c r="G2719" s="6" t="s">
        <v>24</v>
      </c>
      <c r="H2719" s="6" t="n">
        <v>4</v>
      </c>
      <c r="I2719" s="7" t="n">
        <v>49.97999954</v>
      </c>
      <c r="J2719" s="6" t="n">
        <v>4</v>
      </c>
      <c r="K2719" s="7" t="n">
        <v>199.9199982</v>
      </c>
      <c r="L2719" s="7" t="n">
        <v>39.97999954</v>
      </c>
      <c r="M2719" s="8" t="n">
        <v>0.200000003</v>
      </c>
      <c r="N2719" s="7" t="n">
        <v>47.97999954</v>
      </c>
      <c r="O2719" s="9" t="n">
        <v>0</v>
      </c>
    </row>
    <row r="2720" customFormat="false" ht="15" hidden="false" customHeight="true" outlineLevel="0" collapsed="false">
      <c r="A2720" s="6" t="n">
        <v>17200</v>
      </c>
      <c r="B2720" s="6" t="s">
        <v>46</v>
      </c>
      <c r="C2720" s="6" t="s">
        <v>20</v>
      </c>
      <c r="D2720" s="6" t="s">
        <v>21</v>
      </c>
      <c r="E2720" s="6" t="s">
        <v>65</v>
      </c>
      <c r="F2720" s="6" t="s">
        <v>75</v>
      </c>
      <c r="G2720" s="6" t="s">
        <v>24</v>
      </c>
      <c r="H2720" s="6" t="n">
        <v>2</v>
      </c>
      <c r="I2720" s="7" t="n">
        <v>299.980011</v>
      </c>
      <c r="J2720" s="6" t="n">
        <v>1</v>
      </c>
      <c r="K2720" s="7" t="n">
        <v>299.980011</v>
      </c>
      <c r="L2720" s="7" t="n">
        <v>60</v>
      </c>
      <c r="M2720" s="8" t="n">
        <v>0.200000003</v>
      </c>
      <c r="N2720" s="7" t="n">
        <v>45.11999893</v>
      </c>
      <c r="O2720" s="12" t="n">
        <v>1</v>
      </c>
    </row>
    <row r="2721" customFormat="false" ht="15" hidden="false" customHeight="true" outlineLevel="0" collapsed="false">
      <c r="A2721" s="6" t="n">
        <v>45233</v>
      </c>
      <c r="B2721" s="6" t="s">
        <v>26</v>
      </c>
      <c r="C2721" s="6" t="s">
        <v>49</v>
      </c>
      <c r="D2721" s="6" t="s">
        <v>27</v>
      </c>
      <c r="E2721" s="6" t="s">
        <v>79</v>
      </c>
      <c r="F2721" s="6" t="s">
        <v>33</v>
      </c>
      <c r="G2721" s="6" t="s">
        <v>34</v>
      </c>
      <c r="H2721" s="6" t="n">
        <v>1</v>
      </c>
      <c r="I2721" s="7" t="n">
        <v>59.99000168</v>
      </c>
      <c r="J2721" s="6" t="n">
        <v>2</v>
      </c>
      <c r="K2721" s="7" t="n">
        <v>119.9800034</v>
      </c>
      <c r="L2721" s="7" t="n">
        <v>24</v>
      </c>
      <c r="M2721" s="8" t="n">
        <v>0.200000003</v>
      </c>
      <c r="N2721" s="7" t="n">
        <v>35.50999832</v>
      </c>
      <c r="O2721" s="12" t="n">
        <v>1</v>
      </c>
    </row>
    <row r="2722" customFormat="false" ht="15" hidden="false" customHeight="true" outlineLevel="0" collapsed="false">
      <c r="A2722" s="6" t="n">
        <v>53749</v>
      </c>
      <c r="B2722" s="6" t="s">
        <v>19</v>
      </c>
      <c r="C2722" s="6" t="s">
        <v>49</v>
      </c>
      <c r="D2722" s="6" t="s">
        <v>50</v>
      </c>
      <c r="E2722" s="6" t="s">
        <v>72</v>
      </c>
      <c r="F2722" s="6" t="s">
        <v>29</v>
      </c>
      <c r="G2722" s="6" t="s">
        <v>34</v>
      </c>
      <c r="H2722" s="6" t="n">
        <v>4</v>
      </c>
      <c r="I2722" s="7" t="n">
        <v>99.98999786</v>
      </c>
      <c r="J2722" s="6" t="n">
        <v>3</v>
      </c>
      <c r="K2722" s="7" t="n">
        <v>299.9700012</v>
      </c>
      <c r="L2722" s="7" t="n">
        <v>21</v>
      </c>
      <c r="M2722" s="8" t="n">
        <v>0.07</v>
      </c>
      <c r="N2722" s="7" t="n">
        <v>27.89999962</v>
      </c>
      <c r="O2722" s="12" t="n">
        <v>1</v>
      </c>
    </row>
    <row r="2723" customFormat="false" ht="15" hidden="false" customHeight="true" outlineLevel="0" collapsed="false">
      <c r="A2723" s="6" t="n">
        <v>15730</v>
      </c>
      <c r="B2723" s="6" t="s">
        <v>19</v>
      </c>
      <c r="C2723" s="6" t="s">
        <v>37</v>
      </c>
      <c r="D2723" s="6" t="s">
        <v>21</v>
      </c>
      <c r="E2723" s="6" t="s">
        <v>65</v>
      </c>
      <c r="F2723" s="6" t="s">
        <v>75</v>
      </c>
      <c r="G2723" s="6" t="s">
        <v>44</v>
      </c>
      <c r="H2723" s="6" t="n">
        <v>4</v>
      </c>
      <c r="I2723" s="7" t="n">
        <v>299.980011</v>
      </c>
      <c r="J2723" s="6" t="n">
        <v>1</v>
      </c>
      <c r="K2723" s="7" t="n">
        <v>299.980011</v>
      </c>
      <c r="L2723" s="7" t="n">
        <v>51</v>
      </c>
      <c r="M2723" s="8" t="n">
        <v>0.170000002</v>
      </c>
      <c r="N2723" s="7" t="n">
        <v>87.13999939</v>
      </c>
      <c r="O2723" s="12" t="n">
        <v>1</v>
      </c>
    </row>
    <row r="2724" customFormat="false" ht="15" hidden="false" customHeight="true" outlineLevel="0" collapsed="false">
      <c r="A2724" s="6" t="n">
        <v>46050</v>
      </c>
      <c r="B2724" s="6" t="s">
        <v>19</v>
      </c>
      <c r="C2724" s="6" t="s">
        <v>20</v>
      </c>
      <c r="D2724" s="6" t="s">
        <v>38</v>
      </c>
      <c r="E2724" s="6" t="s">
        <v>92</v>
      </c>
      <c r="F2724" s="6" t="s">
        <v>73</v>
      </c>
      <c r="G2724" s="6" t="s">
        <v>24</v>
      </c>
      <c r="H2724" s="6" t="n">
        <v>4</v>
      </c>
      <c r="I2724" s="7" t="n">
        <v>39.99000168</v>
      </c>
      <c r="J2724" s="6" t="n">
        <v>4</v>
      </c>
      <c r="K2724" s="7" t="n">
        <v>159.9600067</v>
      </c>
      <c r="L2724" s="7" t="n">
        <v>31.98999977</v>
      </c>
      <c r="M2724" s="8" t="n">
        <v>0.200000003</v>
      </c>
      <c r="N2724" s="7" t="n">
        <v>44.79000092</v>
      </c>
      <c r="O2724" s="12" t="n">
        <v>1</v>
      </c>
    </row>
    <row r="2725" customFormat="false" ht="15" hidden="false" customHeight="true" outlineLevel="0" collapsed="false">
      <c r="A2725" s="6" t="n">
        <v>50780</v>
      </c>
      <c r="B2725" s="6" t="s">
        <v>19</v>
      </c>
      <c r="C2725" s="6" t="s">
        <v>37</v>
      </c>
      <c r="D2725" s="6" t="s">
        <v>38</v>
      </c>
      <c r="E2725" s="6" t="s">
        <v>39</v>
      </c>
      <c r="F2725" s="6" t="s">
        <v>75</v>
      </c>
      <c r="G2725" s="6" t="s">
        <v>44</v>
      </c>
      <c r="H2725" s="6" t="n">
        <v>4</v>
      </c>
      <c r="I2725" s="7" t="n">
        <v>299.980011</v>
      </c>
      <c r="J2725" s="6" t="n">
        <v>1</v>
      </c>
      <c r="K2725" s="7" t="n">
        <v>299.980011</v>
      </c>
      <c r="L2725" s="7" t="n">
        <v>36</v>
      </c>
      <c r="M2725" s="8" t="n">
        <v>0.119999997</v>
      </c>
      <c r="N2725" s="7" t="n">
        <v>66</v>
      </c>
      <c r="O2725" s="12" t="n">
        <v>1</v>
      </c>
    </row>
    <row r="2726" customFormat="false" ht="15" hidden="false" customHeight="true" outlineLevel="0" collapsed="false">
      <c r="A2726" s="6" t="n">
        <v>1071</v>
      </c>
      <c r="B2726" s="6" t="s">
        <v>26</v>
      </c>
      <c r="C2726" s="6" t="s">
        <v>20</v>
      </c>
      <c r="D2726" s="6" t="s">
        <v>50</v>
      </c>
      <c r="E2726" s="6" t="s">
        <v>72</v>
      </c>
      <c r="F2726" s="6" t="s">
        <v>73</v>
      </c>
      <c r="G2726" s="6" t="s">
        <v>47</v>
      </c>
      <c r="H2726" s="6" t="n">
        <v>1</v>
      </c>
      <c r="I2726" s="7" t="n">
        <v>39.99000168</v>
      </c>
      <c r="J2726" s="6" t="n">
        <v>5</v>
      </c>
      <c r="K2726" s="7" t="n">
        <v>199.9499969</v>
      </c>
      <c r="L2726" s="7" t="n">
        <v>14</v>
      </c>
      <c r="M2726" s="8" t="n">
        <v>0.07</v>
      </c>
      <c r="N2726" s="7" t="n">
        <v>65.08000183</v>
      </c>
      <c r="O2726" s="12" t="n">
        <v>1</v>
      </c>
    </row>
    <row r="2727" customFormat="false" ht="15" hidden="false" customHeight="true" outlineLevel="0" collapsed="false">
      <c r="A2727" s="6" t="n">
        <v>72785</v>
      </c>
      <c r="B2727" s="6" t="s">
        <v>36</v>
      </c>
      <c r="C2727" s="6" t="s">
        <v>37</v>
      </c>
      <c r="D2727" s="6" t="s">
        <v>27</v>
      </c>
      <c r="E2727" s="6" t="s">
        <v>42</v>
      </c>
      <c r="F2727" s="6" t="s">
        <v>112</v>
      </c>
      <c r="G2727" s="6" t="s">
        <v>24</v>
      </c>
      <c r="H2727" s="6" t="n">
        <v>0</v>
      </c>
      <c r="I2727" s="7" t="n">
        <v>260.6499939</v>
      </c>
      <c r="J2727" s="6" t="n">
        <v>1</v>
      </c>
      <c r="K2727" s="7" t="n">
        <v>260.6499939</v>
      </c>
      <c r="L2727" s="7" t="n">
        <v>39.09999847</v>
      </c>
      <c r="M2727" s="8" t="n">
        <v>0.150000006</v>
      </c>
      <c r="N2727" s="7" t="n">
        <v>99.69999695</v>
      </c>
      <c r="O2727" s="9" t="n">
        <v>0</v>
      </c>
    </row>
    <row r="2728" customFormat="false" ht="15" hidden="false" customHeight="true" outlineLevel="0" collapsed="false">
      <c r="A2728" s="6" t="n">
        <v>74788</v>
      </c>
      <c r="B2728" s="6" t="s">
        <v>19</v>
      </c>
      <c r="C2728" s="6" t="s">
        <v>20</v>
      </c>
      <c r="D2728" s="6" t="s">
        <v>27</v>
      </c>
      <c r="E2728" s="6" t="s">
        <v>42</v>
      </c>
      <c r="F2728" s="6" t="s">
        <v>103</v>
      </c>
      <c r="G2728" s="6" t="s">
        <v>34</v>
      </c>
      <c r="H2728" s="6" t="n">
        <v>4</v>
      </c>
      <c r="I2728" s="7" t="n">
        <v>461.480011</v>
      </c>
      <c r="J2728" s="6" t="n">
        <v>1</v>
      </c>
      <c r="K2728" s="7" t="n">
        <v>461.480011</v>
      </c>
      <c r="L2728" s="7" t="n">
        <v>78.44999695</v>
      </c>
      <c r="M2728" s="8" t="n">
        <v>0.170000002</v>
      </c>
      <c r="N2728" s="7" t="n">
        <v>134.0599976</v>
      </c>
      <c r="O2728" s="9" t="n">
        <v>0</v>
      </c>
    </row>
    <row r="2729" customFormat="false" ht="15" hidden="false" customHeight="true" outlineLevel="0" collapsed="false">
      <c r="A2729" s="6" t="n">
        <v>30601</v>
      </c>
      <c r="B2729" s="6" t="s">
        <v>19</v>
      </c>
      <c r="C2729" s="6" t="s">
        <v>20</v>
      </c>
      <c r="D2729" s="6" t="s">
        <v>27</v>
      </c>
      <c r="E2729" s="6" t="s">
        <v>42</v>
      </c>
      <c r="F2729" s="6" t="s">
        <v>73</v>
      </c>
      <c r="G2729" s="6" t="s">
        <v>47</v>
      </c>
      <c r="H2729" s="6" t="n">
        <v>4</v>
      </c>
      <c r="I2729" s="7" t="n">
        <v>39.99000168</v>
      </c>
      <c r="J2729" s="6" t="n">
        <v>2</v>
      </c>
      <c r="K2729" s="7" t="n">
        <v>79.98000336</v>
      </c>
      <c r="L2729" s="7" t="n">
        <v>10.39999962</v>
      </c>
      <c r="M2729" s="8" t="n">
        <v>0.129999995</v>
      </c>
      <c r="N2729" s="7" t="n">
        <v>25.26000023</v>
      </c>
      <c r="O2729" s="9" t="n">
        <v>0</v>
      </c>
    </row>
    <row r="2730" customFormat="false" ht="15" hidden="false" customHeight="true" outlineLevel="0" collapsed="false">
      <c r="A2730" s="6" t="n">
        <v>63859</v>
      </c>
      <c r="B2730" s="6" t="s">
        <v>26</v>
      </c>
      <c r="C2730" s="6" t="s">
        <v>37</v>
      </c>
      <c r="D2730" s="6" t="s">
        <v>21</v>
      </c>
      <c r="E2730" s="6" t="s">
        <v>22</v>
      </c>
      <c r="F2730" s="6" t="s">
        <v>75</v>
      </c>
      <c r="G2730" s="6" t="s">
        <v>24</v>
      </c>
      <c r="H2730" s="6" t="n">
        <v>1</v>
      </c>
      <c r="I2730" s="7" t="n">
        <v>299.980011</v>
      </c>
      <c r="J2730" s="6" t="n">
        <v>1</v>
      </c>
      <c r="K2730" s="7" t="n">
        <v>299.980011</v>
      </c>
      <c r="L2730" s="7" t="n">
        <v>6</v>
      </c>
      <c r="M2730" s="8" t="n">
        <v>0.02</v>
      </c>
      <c r="N2730" s="7" t="n">
        <v>29.39999962</v>
      </c>
      <c r="O2730" s="12" t="n">
        <v>1</v>
      </c>
    </row>
    <row r="2731" customFormat="false" ht="15" hidden="false" customHeight="true" outlineLevel="0" collapsed="false">
      <c r="A2731" s="6" t="n">
        <v>46377</v>
      </c>
      <c r="B2731" s="6" t="s">
        <v>19</v>
      </c>
      <c r="C2731" s="6" t="s">
        <v>20</v>
      </c>
      <c r="D2731" s="6" t="s">
        <v>38</v>
      </c>
      <c r="E2731" s="6" t="s">
        <v>39</v>
      </c>
      <c r="F2731" s="6" t="s">
        <v>80</v>
      </c>
      <c r="G2731" s="6" t="s">
        <v>34</v>
      </c>
      <c r="H2731" s="6" t="n">
        <v>4</v>
      </c>
      <c r="I2731" s="7" t="n">
        <v>24.98999977</v>
      </c>
      <c r="J2731" s="6" t="n">
        <v>1</v>
      </c>
      <c r="K2731" s="7" t="n">
        <v>24.98999977</v>
      </c>
      <c r="L2731" s="7" t="n">
        <v>4</v>
      </c>
      <c r="M2731" s="8" t="n">
        <v>0.159999996</v>
      </c>
      <c r="N2731" s="7" t="n">
        <v>4.46999979</v>
      </c>
      <c r="O2731" s="9" t="n">
        <v>0</v>
      </c>
    </row>
    <row r="2732" customFormat="false" ht="15" hidden="false" customHeight="true" outlineLevel="0" collapsed="false">
      <c r="A2732" s="6" t="n">
        <v>39288</v>
      </c>
      <c r="B2732" s="6" t="s">
        <v>46</v>
      </c>
      <c r="C2732" s="6" t="s">
        <v>20</v>
      </c>
      <c r="D2732" s="6" t="s">
        <v>31</v>
      </c>
      <c r="E2732" s="6" t="s">
        <v>86</v>
      </c>
      <c r="F2732" s="6" t="s">
        <v>105</v>
      </c>
      <c r="G2732" s="6" t="s">
        <v>34</v>
      </c>
      <c r="H2732" s="6" t="n">
        <v>2</v>
      </c>
      <c r="I2732" s="7" t="n">
        <v>34.99000168</v>
      </c>
      <c r="J2732" s="6" t="n">
        <v>4</v>
      </c>
      <c r="K2732" s="7" t="n">
        <v>139.9600067</v>
      </c>
      <c r="L2732" s="7" t="n">
        <v>27.98999977</v>
      </c>
      <c r="M2732" s="8" t="n">
        <v>0.200000003</v>
      </c>
      <c r="N2732" s="7" t="n">
        <v>33.59000015</v>
      </c>
      <c r="O2732" s="12" t="n">
        <v>1</v>
      </c>
    </row>
    <row r="2733" customFormat="false" ht="15" hidden="false" customHeight="true" outlineLevel="0" collapsed="false">
      <c r="A2733" s="6" t="n">
        <v>68610</v>
      </c>
      <c r="B2733" s="6" t="s">
        <v>19</v>
      </c>
      <c r="C2733" s="6" t="s">
        <v>37</v>
      </c>
      <c r="D2733" s="6" t="s">
        <v>21</v>
      </c>
      <c r="E2733" s="6" t="s">
        <v>65</v>
      </c>
      <c r="F2733" s="6" t="s">
        <v>58</v>
      </c>
      <c r="G2733" s="6" t="s">
        <v>34</v>
      </c>
      <c r="H2733" s="6" t="n">
        <v>4</v>
      </c>
      <c r="I2733" s="7" t="n">
        <v>49.97999954</v>
      </c>
      <c r="J2733" s="6" t="n">
        <v>5</v>
      </c>
      <c r="K2733" s="7" t="n">
        <v>249.8999939</v>
      </c>
      <c r="L2733" s="7" t="n">
        <v>2.5</v>
      </c>
      <c r="M2733" s="8" t="n">
        <v>0.01</v>
      </c>
      <c r="N2733" s="7" t="n">
        <v>61.84999847</v>
      </c>
      <c r="O2733" s="12" t="n">
        <v>1</v>
      </c>
    </row>
    <row r="2734" customFormat="false" ht="15" hidden="false" customHeight="true" outlineLevel="0" collapsed="false">
      <c r="A2734" s="6" t="n">
        <v>53140</v>
      </c>
      <c r="B2734" s="6" t="s">
        <v>26</v>
      </c>
      <c r="C2734" s="6" t="s">
        <v>37</v>
      </c>
      <c r="D2734" s="6" t="s">
        <v>50</v>
      </c>
      <c r="E2734" s="6" t="s">
        <v>63</v>
      </c>
      <c r="F2734" s="6" t="s">
        <v>58</v>
      </c>
      <c r="G2734" s="6" t="s">
        <v>44</v>
      </c>
      <c r="H2734" s="6" t="n">
        <v>1</v>
      </c>
      <c r="I2734" s="7" t="n">
        <v>49.97999954</v>
      </c>
      <c r="J2734" s="6" t="n">
        <v>1</v>
      </c>
      <c r="K2734" s="7" t="n">
        <v>49.97999954</v>
      </c>
      <c r="L2734" s="7" t="n">
        <v>5</v>
      </c>
      <c r="M2734" s="8" t="n">
        <v>0.100000001</v>
      </c>
      <c r="N2734" s="7" t="n">
        <v>13.48999977</v>
      </c>
      <c r="O2734" s="12" t="n">
        <v>1</v>
      </c>
    </row>
    <row r="2735" customFormat="false" ht="15" hidden="false" customHeight="true" outlineLevel="0" collapsed="false">
      <c r="A2735" s="6" t="n">
        <v>56740</v>
      </c>
      <c r="B2735" s="6" t="s">
        <v>19</v>
      </c>
      <c r="C2735" s="6" t="s">
        <v>37</v>
      </c>
      <c r="D2735" s="6" t="s">
        <v>50</v>
      </c>
      <c r="E2735" s="6" t="s">
        <v>51</v>
      </c>
      <c r="F2735" s="6" t="s">
        <v>57</v>
      </c>
      <c r="G2735" s="6" t="s">
        <v>44</v>
      </c>
      <c r="H2735" s="6" t="n">
        <v>4</v>
      </c>
      <c r="I2735" s="7" t="n">
        <v>50</v>
      </c>
      <c r="J2735" s="6" t="n">
        <v>4</v>
      </c>
      <c r="K2735" s="7" t="n">
        <v>200</v>
      </c>
      <c r="L2735" s="7" t="n">
        <v>0</v>
      </c>
      <c r="M2735" s="8" t="n">
        <v>0</v>
      </c>
      <c r="N2735" s="7" t="n">
        <v>96</v>
      </c>
      <c r="O2735" s="12" t="n">
        <v>1</v>
      </c>
    </row>
    <row r="2736" customFormat="false" ht="15" hidden="false" customHeight="true" outlineLevel="0" collapsed="false">
      <c r="A2736" s="6" t="n">
        <v>6048</v>
      </c>
      <c r="B2736" s="6" t="s">
        <v>19</v>
      </c>
      <c r="C2736" s="6" t="s">
        <v>20</v>
      </c>
      <c r="D2736" s="6" t="s">
        <v>50</v>
      </c>
      <c r="E2736" s="6" t="s">
        <v>63</v>
      </c>
      <c r="F2736" s="6" t="s">
        <v>71</v>
      </c>
      <c r="G2736" s="6" t="s">
        <v>34</v>
      </c>
      <c r="H2736" s="6" t="n">
        <v>4</v>
      </c>
      <c r="I2736" s="7" t="n">
        <v>199.9900055</v>
      </c>
      <c r="J2736" s="6" t="n">
        <v>1</v>
      </c>
      <c r="K2736" s="7" t="n">
        <v>199.9900055</v>
      </c>
      <c r="L2736" s="7" t="n">
        <v>24</v>
      </c>
      <c r="M2736" s="8" t="n">
        <v>0.119999997</v>
      </c>
      <c r="N2736" s="7" t="n">
        <v>56.3199997</v>
      </c>
      <c r="O2736" s="9" t="n">
        <v>0</v>
      </c>
    </row>
    <row r="2737" customFormat="false" ht="15" hidden="false" customHeight="true" outlineLevel="0" collapsed="false">
      <c r="A2737" s="6" t="n">
        <v>22128</v>
      </c>
      <c r="B2737" s="6" t="s">
        <v>19</v>
      </c>
      <c r="C2737" s="6" t="s">
        <v>20</v>
      </c>
      <c r="D2737" s="6" t="s">
        <v>27</v>
      </c>
      <c r="E2737" s="6" t="s">
        <v>28</v>
      </c>
      <c r="F2737" s="6" t="s">
        <v>29</v>
      </c>
      <c r="G2737" s="6" t="s">
        <v>24</v>
      </c>
      <c r="H2737" s="6" t="n">
        <v>4</v>
      </c>
      <c r="I2737" s="7" t="n">
        <v>99.98999786</v>
      </c>
      <c r="J2737" s="6" t="n">
        <v>3</v>
      </c>
      <c r="K2737" s="7" t="n">
        <v>299.9700012</v>
      </c>
      <c r="L2737" s="7" t="n">
        <v>39</v>
      </c>
      <c r="M2737" s="8" t="n">
        <v>0.129999995</v>
      </c>
      <c r="N2737" s="7" t="n">
        <v>19.5699997</v>
      </c>
      <c r="O2737" s="9" t="n">
        <v>0</v>
      </c>
    </row>
    <row r="2738" customFormat="false" ht="15" hidden="false" customHeight="true" outlineLevel="0" collapsed="false">
      <c r="A2738" s="6" t="n">
        <v>42677</v>
      </c>
      <c r="B2738" s="6" t="s">
        <v>26</v>
      </c>
      <c r="C2738" s="6" t="s">
        <v>20</v>
      </c>
      <c r="D2738" s="6" t="s">
        <v>21</v>
      </c>
      <c r="E2738" s="6" t="s">
        <v>66</v>
      </c>
      <c r="F2738" s="6" t="s">
        <v>73</v>
      </c>
      <c r="G2738" s="6" t="s">
        <v>44</v>
      </c>
      <c r="H2738" s="6" t="n">
        <v>1</v>
      </c>
      <c r="I2738" s="7" t="n">
        <v>39.99000168</v>
      </c>
      <c r="J2738" s="6" t="n">
        <v>2</v>
      </c>
      <c r="K2738" s="7" t="n">
        <v>79.98000336</v>
      </c>
      <c r="L2738" s="7" t="n">
        <v>1.600000024</v>
      </c>
      <c r="M2738" s="8" t="n">
        <v>0.02</v>
      </c>
      <c r="N2738" s="7" t="n">
        <v>-62.70000076</v>
      </c>
      <c r="O2738" s="12" t="n">
        <v>1</v>
      </c>
    </row>
    <row r="2739" customFormat="false" ht="15" hidden="false" customHeight="true" outlineLevel="0" collapsed="false">
      <c r="A2739" s="6" t="n">
        <v>12837</v>
      </c>
      <c r="B2739" s="6" t="s">
        <v>19</v>
      </c>
      <c r="C2739" s="6" t="s">
        <v>20</v>
      </c>
      <c r="D2739" s="6" t="s">
        <v>21</v>
      </c>
      <c r="E2739" s="6" t="s">
        <v>65</v>
      </c>
      <c r="F2739" s="6" t="s">
        <v>23</v>
      </c>
      <c r="G2739" s="6" t="s">
        <v>24</v>
      </c>
      <c r="H2739" s="6" t="n">
        <v>4</v>
      </c>
      <c r="I2739" s="7" t="n">
        <v>129.9900055</v>
      </c>
      <c r="J2739" s="6" t="n">
        <v>1</v>
      </c>
      <c r="K2739" s="7" t="n">
        <v>129.9900055</v>
      </c>
      <c r="L2739" s="7" t="n">
        <v>6.5</v>
      </c>
      <c r="M2739" s="8" t="n">
        <v>0.050000001</v>
      </c>
      <c r="N2739" s="7" t="n">
        <v>48.15999985</v>
      </c>
      <c r="O2739" s="9" t="n">
        <v>0</v>
      </c>
    </row>
    <row r="2740" customFormat="false" ht="15" hidden="false" customHeight="true" outlineLevel="0" collapsed="false">
      <c r="A2740" s="6" t="n">
        <v>28908</v>
      </c>
      <c r="B2740" s="6" t="s">
        <v>19</v>
      </c>
      <c r="C2740" s="6" t="s">
        <v>49</v>
      </c>
      <c r="D2740" s="6" t="s">
        <v>27</v>
      </c>
      <c r="E2740" s="6" t="s">
        <v>69</v>
      </c>
      <c r="F2740" s="6" t="s">
        <v>57</v>
      </c>
      <c r="G2740" s="6" t="s">
        <v>44</v>
      </c>
      <c r="H2740" s="6" t="n">
        <v>4</v>
      </c>
      <c r="I2740" s="7" t="n">
        <v>50</v>
      </c>
      <c r="J2740" s="6" t="n">
        <v>3</v>
      </c>
      <c r="K2740" s="7" t="n">
        <v>150</v>
      </c>
      <c r="L2740" s="7" t="n">
        <v>1.5</v>
      </c>
      <c r="M2740" s="8" t="n">
        <v>0.01</v>
      </c>
      <c r="N2740" s="7" t="n">
        <v>51.97999954</v>
      </c>
      <c r="O2740" s="9" t="n">
        <v>0</v>
      </c>
    </row>
    <row r="2741" customFormat="false" ht="15" hidden="false" customHeight="true" outlineLevel="0" collapsed="false">
      <c r="A2741" s="6" t="n">
        <v>25390</v>
      </c>
      <c r="B2741" s="6" t="s">
        <v>19</v>
      </c>
      <c r="C2741" s="6" t="s">
        <v>20</v>
      </c>
      <c r="D2741" s="6" t="s">
        <v>27</v>
      </c>
      <c r="E2741" s="6" t="s">
        <v>54</v>
      </c>
      <c r="F2741" s="6" t="s">
        <v>100</v>
      </c>
      <c r="G2741" s="6" t="s">
        <v>44</v>
      </c>
      <c r="H2741" s="6" t="n">
        <v>4</v>
      </c>
      <c r="I2741" s="7" t="n">
        <v>17.98999977</v>
      </c>
      <c r="J2741" s="6" t="n">
        <v>3</v>
      </c>
      <c r="K2741" s="7" t="n">
        <v>53.97000122</v>
      </c>
      <c r="L2741" s="7" t="n">
        <v>1.620000005</v>
      </c>
      <c r="M2741" s="8" t="n">
        <v>0.029999999</v>
      </c>
      <c r="N2741" s="7" t="n">
        <v>5.920000076</v>
      </c>
      <c r="O2741" s="12" t="n">
        <v>1</v>
      </c>
    </row>
    <row r="2742" customFormat="false" ht="15" hidden="false" customHeight="true" outlineLevel="0" collapsed="false">
      <c r="A2742" s="6" t="n">
        <v>53584</v>
      </c>
      <c r="B2742" s="6" t="s">
        <v>19</v>
      </c>
      <c r="C2742" s="6" t="s">
        <v>20</v>
      </c>
      <c r="D2742" s="6" t="s">
        <v>50</v>
      </c>
      <c r="E2742" s="6" t="s">
        <v>72</v>
      </c>
      <c r="F2742" s="6" t="s">
        <v>29</v>
      </c>
      <c r="G2742" s="6" t="s">
        <v>34</v>
      </c>
      <c r="H2742" s="6" t="n">
        <v>4</v>
      </c>
      <c r="I2742" s="7" t="n">
        <v>99.98999786</v>
      </c>
      <c r="J2742" s="6" t="n">
        <v>4</v>
      </c>
      <c r="K2742" s="7" t="n">
        <v>399.9599915</v>
      </c>
      <c r="L2742" s="7" t="n">
        <v>48</v>
      </c>
      <c r="M2742" s="8" t="n">
        <v>0.119999997</v>
      </c>
      <c r="N2742" s="7" t="n">
        <v>151.3399963</v>
      </c>
      <c r="O2742" s="12" t="n">
        <v>1</v>
      </c>
    </row>
    <row r="2743" customFormat="false" ht="15" hidden="false" customHeight="true" outlineLevel="0" collapsed="false">
      <c r="A2743" s="6" t="n">
        <v>50216</v>
      </c>
      <c r="B2743" s="6" t="s">
        <v>46</v>
      </c>
      <c r="C2743" s="6" t="s">
        <v>49</v>
      </c>
      <c r="D2743" s="6" t="s">
        <v>38</v>
      </c>
      <c r="E2743" s="6" t="s">
        <v>70</v>
      </c>
      <c r="F2743" s="6" t="s">
        <v>33</v>
      </c>
      <c r="G2743" s="6" t="s">
        <v>24</v>
      </c>
      <c r="H2743" s="6" t="n">
        <v>2</v>
      </c>
      <c r="I2743" s="7" t="n">
        <v>59.99000168</v>
      </c>
      <c r="J2743" s="6" t="n">
        <v>5</v>
      </c>
      <c r="K2743" s="7" t="n">
        <v>299.9500122</v>
      </c>
      <c r="L2743" s="7" t="n">
        <v>50.99000168</v>
      </c>
      <c r="M2743" s="8" t="n">
        <v>0.170000002</v>
      </c>
      <c r="N2743" s="7" t="n">
        <v>-56.02000046</v>
      </c>
      <c r="O2743" s="9" t="n">
        <v>0</v>
      </c>
    </row>
    <row r="2744" customFormat="false" ht="15" hidden="false" customHeight="true" outlineLevel="0" collapsed="false">
      <c r="A2744" s="6" t="n">
        <v>28583</v>
      </c>
      <c r="B2744" s="6" t="s">
        <v>19</v>
      </c>
      <c r="C2744" s="6" t="s">
        <v>20</v>
      </c>
      <c r="D2744" s="6" t="s">
        <v>27</v>
      </c>
      <c r="E2744" s="6" t="s">
        <v>54</v>
      </c>
      <c r="F2744" s="6" t="s">
        <v>73</v>
      </c>
      <c r="G2744" s="6" t="s">
        <v>34</v>
      </c>
      <c r="H2744" s="6" t="n">
        <v>4</v>
      </c>
      <c r="I2744" s="7" t="n">
        <v>39.99000168</v>
      </c>
      <c r="J2744" s="6" t="n">
        <v>4</v>
      </c>
      <c r="K2744" s="7" t="n">
        <v>159.9600067</v>
      </c>
      <c r="L2744" s="7" t="n">
        <v>20.79000092</v>
      </c>
      <c r="M2744" s="8" t="n">
        <v>0.129999995</v>
      </c>
      <c r="N2744" s="7" t="n">
        <v>-34.79000092</v>
      </c>
      <c r="O2744" s="9" t="n">
        <v>0</v>
      </c>
    </row>
    <row r="2745" customFormat="false" ht="15" hidden="false" customHeight="true" outlineLevel="0" collapsed="false">
      <c r="A2745" s="6" t="n">
        <v>48957</v>
      </c>
      <c r="B2745" s="6" t="s">
        <v>19</v>
      </c>
      <c r="C2745" s="6" t="s">
        <v>20</v>
      </c>
      <c r="D2745" s="6" t="s">
        <v>27</v>
      </c>
      <c r="E2745" s="6" t="s">
        <v>79</v>
      </c>
      <c r="F2745" s="6" t="s">
        <v>71</v>
      </c>
      <c r="G2745" s="6" t="s">
        <v>24</v>
      </c>
      <c r="H2745" s="6" t="n">
        <v>4</v>
      </c>
      <c r="I2745" s="7" t="n">
        <v>199.9900055</v>
      </c>
      <c r="J2745" s="6" t="n">
        <v>1</v>
      </c>
      <c r="K2745" s="7" t="n">
        <v>199.9900055</v>
      </c>
      <c r="L2745" s="7" t="n">
        <v>34</v>
      </c>
      <c r="M2745" s="8" t="n">
        <v>0.170000002</v>
      </c>
      <c r="N2745" s="7" t="n">
        <v>14.27999973</v>
      </c>
      <c r="O2745" s="9" t="n">
        <v>0</v>
      </c>
    </row>
    <row r="2746" customFormat="false" ht="15" hidden="false" customHeight="true" outlineLevel="0" collapsed="false">
      <c r="A2746" s="6" t="n">
        <v>2000</v>
      </c>
      <c r="B2746" s="6" t="s">
        <v>19</v>
      </c>
      <c r="C2746" s="6" t="s">
        <v>20</v>
      </c>
      <c r="D2746" s="6" t="s">
        <v>50</v>
      </c>
      <c r="E2746" s="6" t="s">
        <v>72</v>
      </c>
      <c r="F2746" s="6" t="s">
        <v>40</v>
      </c>
      <c r="G2746" s="6" t="s">
        <v>47</v>
      </c>
      <c r="H2746" s="6" t="n">
        <v>4</v>
      </c>
      <c r="I2746" s="7" t="n">
        <v>399.980011</v>
      </c>
      <c r="J2746" s="6" t="n">
        <v>1</v>
      </c>
      <c r="K2746" s="7" t="n">
        <v>399.980011</v>
      </c>
      <c r="L2746" s="7" t="n">
        <v>40</v>
      </c>
      <c r="M2746" s="8" t="n">
        <v>0.100000001</v>
      </c>
      <c r="N2746" s="7" t="n">
        <v>-81</v>
      </c>
      <c r="O2746" s="12" t="n">
        <v>1</v>
      </c>
    </row>
    <row r="2747" customFormat="false" ht="15" hidden="false" customHeight="true" outlineLevel="0" collapsed="false">
      <c r="A2747" s="6" t="n">
        <v>8999</v>
      </c>
      <c r="B2747" s="6" t="s">
        <v>19</v>
      </c>
      <c r="C2747" s="6" t="s">
        <v>37</v>
      </c>
      <c r="D2747" s="6" t="s">
        <v>50</v>
      </c>
      <c r="E2747" s="6" t="s">
        <v>72</v>
      </c>
      <c r="F2747" s="6" t="s">
        <v>57</v>
      </c>
      <c r="G2747" s="6" t="s">
        <v>47</v>
      </c>
      <c r="H2747" s="6" t="n">
        <v>4</v>
      </c>
      <c r="I2747" s="7" t="n">
        <v>50</v>
      </c>
      <c r="J2747" s="6" t="n">
        <v>2</v>
      </c>
      <c r="K2747" s="7" t="n">
        <v>100</v>
      </c>
      <c r="L2747" s="7" t="n">
        <v>0</v>
      </c>
      <c r="M2747" s="8" t="n">
        <v>0</v>
      </c>
      <c r="N2747" s="7" t="n">
        <v>30</v>
      </c>
      <c r="O2747" s="12" t="n">
        <v>1</v>
      </c>
    </row>
    <row r="2748" customFormat="false" ht="15" hidden="false" customHeight="true" outlineLevel="0" collapsed="false">
      <c r="A2748" s="6" t="n">
        <v>19590</v>
      </c>
      <c r="B2748" s="6" t="s">
        <v>19</v>
      </c>
      <c r="C2748" s="6" t="s">
        <v>20</v>
      </c>
      <c r="D2748" s="6" t="s">
        <v>21</v>
      </c>
      <c r="E2748" s="6" t="s">
        <v>65</v>
      </c>
      <c r="F2748" s="6" t="s">
        <v>73</v>
      </c>
      <c r="G2748" s="6" t="s">
        <v>34</v>
      </c>
      <c r="H2748" s="6" t="n">
        <v>4</v>
      </c>
      <c r="I2748" s="7" t="n">
        <v>39.99000168</v>
      </c>
      <c r="J2748" s="6" t="n">
        <v>4</v>
      </c>
      <c r="K2748" s="7" t="n">
        <v>159.9600067</v>
      </c>
      <c r="L2748" s="7" t="n">
        <v>25.59000015</v>
      </c>
      <c r="M2748" s="8" t="n">
        <v>0.159999996</v>
      </c>
      <c r="N2748" s="7" t="n">
        <v>15.18000031</v>
      </c>
      <c r="O2748" s="12" t="n">
        <v>1</v>
      </c>
    </row>
    <row r="2749" customFormat="false" ht="15" hidden="false" customHeight="true" outlineLevel="0" collapsed="false">
      <c r="A2749" s="6" t="n">
        <v>14917</v>
      </c>
      <c r="B2749" s="6" t="s">
        <v>26</v>
      </c>
      <c r="C2749" s="6" t="s">
        <v>49</v>
      </c>
      <c r="D2749" s="6" t="s">
        <v>21</v>
      </c>
      <c r="E2749" s="6" t="s">
        <v>65</v>
      </c>
      <c r="F2749" s="6" t="s">
        <v>33</v>
      </c>
      <c r="G2749" s="6" t="s">
        <v>24</v>
      </c>
      <c r="H2749" s="6" t="n">
        <v>1</v>
      </c>
      <c r="I2749" s="7" t="n">
        <v>59.99000168</v>
      </c>
      <c r="J2749" s="6" t="n">
        <v>2</v>
      </c>
      <c r="K2749" s="7" t="n">
        <v>119.9800034</v>
      </c>
      <c r="L2749" s="7" t="n">
        <v>8.399999619</v>
      </c>
      <c r="M2749" s="8" t="n">
        <v>0.07</v>
      </c>
      <c r="N2749" s="7" t="n">
        <v>-78.11000061</v>
      </c>
      <c r="O2749" s="12" t="n">
        <v>1</v>
      </c>
    </row>
    <row r="2750" customFormat="false" ht="15" hidden="false" customHeight="true" outlineLevel="0" collapsed="false">
      <c r="A2750" s="6" t="n">
        <v>11188</v>
      </c>
      <c r="B2750" s="6" t="s">
        <v>19</v>
      </c>
      <c r="C2750" s="6" t="s">
        <v>20</v>
      </c>
      <c r="D2750" s="6" t="s">
        <v>21</v>
      </c>
      <c r="E2750" s="6" t="s">
        <v>65</v>
      </c>
      <c r="F2750" s="6" t="s">
        <v>33</v>
      </c>
      <c r="G2750" s="6" t="s">
        <v>24</v>
      </c>
      <c r="H2750" s="6" t="n">
        <v>4</v>
      </c>
      <c r="I2750" s="7" t="n">
        <v>59.99000168</v>
      </c>
      <c r="J2750" s="6" t="n">
        <v>3</v>
      </c>
      <c r="K2750" s="7" t="n">
        <v>179.9700012</v>
      </c>
      <c r="L2750" s="7" t="n">
        <v>7.199999809</v>
      </c>
      <c r="M2750" s="8" t="n">
        <v>0.039999999</v>
      </c>
      <c r="N2750" s="7" t="n">
        <v>-32.13999939</v>
      </c>
      <c r="O2750" s="9" t="n">
        <v>0</v>
      </c>
    </row>
    <row r="2751" customFormat="false" ht="15" hidden="false" customHeight="true" outlineLevel="0" collapsed="false">
      <c r="A2751" s="6" t="n">
        <v>15073</v>
      </c>
      <c r="B2751" s="6" t="s">
        <v>19</v>
      </c>
      <c r="C2751" s="6" t="s">
        <v>20</v>
      </c>
      <c r="D2751" s="6" t="s">
        <v>21</v>
      </c>
      <c r="E2751" s="6" t="s">
        <v>65</v>
      </c>
      <c r="F2751" s="6" t="s">
        <v>33</v>
      </c>
      <c r="G2751" s="6" t="s">
        <v>44</v>
      </c>
      <c r="H2751" s="6" t="n">
        <v>4</v>
      </c>
      <c r="I2751" s="7" t="n">
        <v>59.99000168</v>
      </c>
      <c r="J2751" s="6" t="n">
        <v>3</v>
      </c>
      <c r="K2751" s="7" t="n">
        <v>179.9700012</v>
      </c>
      <c r="L2751" s="7" t="n">
        <v>7.199999809</v>
      </c>
      <c r="M2751" s="8" t="n">
        <v>0.039999999</v>
      </c>
      <c r="N2751" s="7" t="n">
        <v>24.19000053</v>
      </c>
      <c r="O2751" s="9" t="n">
        <v>0</v>
      </c>
    </row>
    <row r="2752" customFormat="false" ht="15" hidden="false" customHeight="true" outlineLevel="0" collapsed="false">
      <c r="A2752" s="6" t="n">
        <v>42986</v>
      </c>
      <c r="B2752" s="6" t="s">
        <v>19</v>
      </c>
      <c r="C2752" s="6" t="s">
        <v>20</v>
      </c>
      <c r="D2752" s="6" t="s">
        <v>27</v>
      </c>
      <c r="E2752" s="6" t="s">
        <v>79</v>
      </c>
      <c r="F2752" s="6" t="s">
        <v>73</v>
      </c>
      <c r="G2752" s="6" t="s">
        <v>47</v>
      </c>
      <c r="H2752" s="6" t="n">
        <v>4</v>
      </c>
      <c r="I2752" s="7" t="n">
        <v>39.99000168</v>
      </c>
      <c r="J2752" s="6" t="n">
        <v>4</v>
      </c>
      <c r="K2752" s="7" t="n">
        <v>159.9600067</v>
      </c>
      <c r="L2752" s="7" t="n">
        <v>16</v>
      </c>
      <c r="M2752" s="8" t="n">
        <v>0.100000001</v>
      </c>
      <c r="N2752" s="7" t="n">
        <v>70.54000092</v>
      </c>
      <c r="O2752" s="9" t="n">
        <v>0</v>
      </c>
    </row>
    <row r="2753" customFormat="false" ht="15" hidden="false" customHeight="true" outlineLevel="0" collapsed="false">
      <c r="A2753" s="6" t="n">
        <v>333</v>
      </c>
      <c r="B2753" s="6" t="s">
        <v>19</v>
      </c>
      <c r="C2753" s="6" t="s">
        <v>37</v>
      </c>
      <c r="D2753" s="6" t="s">
        <v>50</v>
      </c>
      <c r="E2753" s="6" t="s">
        <v>63</v>
      </c>
      <c r="F2753" s="6" t="s">
        <v>33</v>
      </c>
      <c r="G2753" s="6" t="s">
        <v>24</v>
      </c>
      <c r="H2753" s="6" t="n">
        <v>4</v>
      </c>
      <c r="I2753" s="7" t="n">
        <v>59.99000168</v>
      </c>
      <c r="J2753" s="6" t="n">
        <v>1</v>
      </c>
      <c r="K2753" s="7" t="n">
        <v>59.99000168</v>
      </c>
      <c r="L2753" s="7" t="n">
        <v>4.199999809</v>
      </c>
      <c r="M2753" s="8" t="n">
        <v>0.07</v>
      </c>
      <c r="N2753" s="7" t="n">
        <v>19.53000069</v>
      </c>
      <c r="O2753" s="9" t="n">
        <v>0</v>
      </c>
    </row>
    <row r="2754" customFormat="false" ht="15" hidden="false" customHeight="true" outlineLevel="0" collapsed="false">
      <c r="A2754" s="6" t="n">
        <v>13190</v>
      </c>
      <c r="B2754" s="6" t="s">
        <v>19</v>
      </c>
      <c r="C2754" s="6" t="s">
        <v>20</v>
      </c>
      <c r="D2754" s="6" t="s">
        <v>21</v>
      </c>
      <c r="E2754" s="6" t="s">
        <v>65</v>
      </c>
      <c r="F2754" s="6" t="s">
        <v>71</v>
      </c>
      <c r="G2754" s="6" t="s">
        <v>34</v>
      </c>
      <c r="H2754" s="6" t="n">
        <v>4</v>
      </c>
      <c r="I2754" s="7" t="n">
        <v>199.9900055</v>
      </c>
      <c r="J2754" s="6" t="n">
        <v>1</v>
      </c>
      <c r="K2754" s="7" t="n">
        <v>199.9900055</v>
      </c>
      <c r="L2754" s="7" t="n">
        <v>24</v>
      </c>
      <c r="M2754" s="8" t="n">
        <v>0.119999997</v>
      </c>
      <c r="N2754" s="7" t="n">
        <v>-129</v>
      </c>
      <c r="O2754" s="12" t="n">
        <v>1</v>
      </c>
    </row>
    <row r="2755" customFormat="false" ht="15" hidden="false" customHeight="true" outlineLevel="0" collapsed="false">
      <c r="A2755" s="6" t="n">
        <v>1092</v>
      </c>
      <c r="B2755" s="6" t="s">
        <v>46</v>
      </c>
      <c r="C2755" s="6" t="s">
        <v>49</v>
      </c>
      <c r="D2755" s="6" t="s">
        <v>50</v>
      </c>
      <c r="E2755" s="6" t="s">
        <v>63</v>
      </c>
      <c r="F2755" s="6" t="s">
        <v>58</v>
      </c>
      <c r="G2755" s="6" t="s">
        <v>44</v>
      </c>
      <c r="H2755" s="6" t="n">
        <v>2</v>
      </c>
      <c r="I2755" s="7" t="n">
        <v>49.97999954</v>
      </c>
      <c r="J2755" s="6" t="n">
        <v>3</v>
      </c>
      <c r="K2755" s="7" t="n">
        <v>149.9400024</v>
      </c>
      <c r="L2755" s="7" t="n">
        <v>22.48999977</v>
      </c>
      <c r="M2755" s="8" t="n">
        <v>0.150000006</v>
      </c>
      <c r="N2755" s="7" t="n">
        <v>43.08000183</v>
      </c>
      <c r="O2755" s="12" t="n">
        <v>1</v>
      </c>
    </row>
    <row r="2756" customFormat="false" ht="15" hidden="false" customHeight="true" outlineLevel="0" collapsed="false">
      <c r="A2756" s="6" t="n">
        <v>54604</v>
      </c>
      <c r="B2756" s="6" t="s">
        <v>19</v>
      </c>
      <c r="C2756" s="6" t="s">
        <v>20</v>
      </c>
      <c r="D2756" s="6" t="s">
        <v>50</v>
      </c>
      <c r="E2756" s="6" t="s">
        <v>51</v>
      </c>
      <c r="F2756" s="6" t="s">
        <v>40</v>
      </c>
      <c r="G2756" s="6" t="s">
        <v>44</v>
      </c>
      <c r="H2756" s="6" t="n">
        <v>4</v>
      </c>
      <c r="I2756" s="7" t="n">
        <v>399.980011</v>
      </c>
      <c r="J2756" s="6" t="n">
        <v>1</v>
      </c>
      <c r="K2756" s="7" t="n">
        <v>399.980011</v>
      </c>
      <c r="L2756" s="7" t="n">
        <v>12</v>
      </c>
      <c r="M2756" s="8" t="n">
        <v>0.029999999</v>
      </c>
      <c r="N2756" s="7" t="n">
        <v>186.2299957</v>
      </c>
      <c r="O2756" s="12" t="n">
        <v>1</v>
      </c>
    </row>
    <row r="2757" customFormat="false" ht="15" hidden="false" customHeight="true" outlineLevel="0" collapsed="false">
      <c r="A2757" s="6" t="n">
        <v>18386</v>
      </c>
      <c r="B2757" s="6" t="s">
        <v>19</v>
      </c>
      <c r="C2757" s="6" t="s">
        <v>20</v>
      </c>
      <c r="D2757" s="6" t="s">
        <v>21</v>
      </c>
      <c r="E2757" s="6" t="s">
        <v>65</v>
      </c>
      <c r="F2757" s="6" t="s">
        <v>73</v>
      </c>
      <c r="G2757" s="6" t="s">
        <v>24</v>
      </c>
      <c r="H2757" s="6" t="n">
        <v>4</v>
      </c>
      <c r="I2757" s="7" t="n">
        <v>39.99000168</v>
      </c>
      <c r="J2757" s="6" t="n">
        <v>5</v>
      </c>
      <c r="K2757" s="7" t="n">
        <v>199.9499969</v>
      </c>
      <c r="L2757" s="7" t="n">
        <v>39.99000168</v>
      </c>
      <c r="M2757" s="8" t="n">
        <v>0.200000003</v>
      </c>
      <c r="N2757" s="7" t="n">
        <v>76.77999878</v>
      </c>
      <c r="O2757" s="9" t="n">
        <v>0</v>
      </c>
    </row>
    <row r="2758" customFormat="false" ht="15" hidden="false" customHeight="true" outlineLevel="0" collapsed="false">
      <c r="A2758" s="6" t="n">
        <v>42704</v>
      </c>
      <c r="B2758" s="6" t="s">
        <v>19</v>
      </c>
      <c r="C2758" s="6" t="s">
        <v>20</v>
      </c>
      <c r="D2758" s="6" t="s">
        <v>38</v>
      </c>
      <c r="E2758" s="6" t="s">
        <v>39</v>
      </c>
      <c r="F2758" s="6" t="s">
        <v>23</v>
      </c>
      <c r="G2758" s="6" t="s">
        <v>34</v>
      </c>
      <c r="H2758" s="6" t="n">
        <v>4</v>
      </c>
      <c r="I2758" s="7" t="n">
        <v>129.9900055</v>
      </c>
      <c r="J2758" s="6" t="n">
        <v>1</v>
      </c>
      <c r="K2758" s="7" t="n">
        <v>129.9900055</v>
      </c>
      <c r="L2758" s="7" t="n">
        <v>16.89999962</v>
      </c>
      <c r="M2758" s="8" t="n">
        <v>0.129999995</v>
      </c>
      <c r="N2758" s="7" t="n">
        <v>-87.65000153</v>
      </c>
      <c r="O2758" s="12" t="n">
        <v>1</v>
      </c>
    </row>
    <row r="2759" customFormat="false" ht="15" hidden="false" customHeight="true" outlineLevel="0" collapsed="false">
      <c r="A2759" s="6" t="n">
        <v>51849</v>
      </c>
      <c r="B2759" s="6" t="s">
        <v>19</v>
      </c>
      <c r="C2759" s="6" t="s">
        <v>49</v>
      </c>
      <c r="D2759" s="6" t="s">
        <v>50</v>
      </c>
      <c r="E2759" s="6" t="s">
        <v>51</v>
      </c>
      <c r="F2759" s="6" t="s">
        <v>73</v>
      </c>
      <c r="G2759" s="6" t="s">
        <v>34</v>
      </c>
      <c r="H2759" s="6" t="n">
        <v>4</v>
      </c>
      <c r="I2759" s="7" t="n">
        <v>39.99000168</v>
      </c>
      <c r="J2759" s="6" t="n">
        <v>3</v>
      </c>
      <c r="K2759" s="7" t="n">
        <v>119.9700012</v>
      </c>
      <c r="L2759" s="7" t="n">
        <v>19.20000076</v>
      </c>
      <c r="M2759" s="8" t="n">
        <v>0.159999996</v>
      </c>
      <c r="N2759" s="7" t="n">
        <v>32.75</v>
      </c>
      <c r="O2759" s="12" t="n">
        <v>1</v>
      </c>
    </row>
    <row r="2760" customFormat="false" ht="15" hidden="false" customHeight="true" outlineLevel="0" collapsed="false">
      <c r="A2760" s="6" t="n">
        <v>51119</v>
      </c>
      <c r="B2760" s="6" t="s">
        <v>19</v>
      </c>
      <c r="C2760" s="6" t="s">
        <v>20</v>
      </c>
      <c r="D2760" s="6" t="s">
        <v>27</v>
      </c>
      <c r="E2760" s="6" t="s">
        <v>69</v>
      </c>
      <c r="F2760" s="6" t="s">
        <v>40</v>
      </c>
      <c r="G2760" s="6" t="s">
        <v>34</v>
      </c>
      <c r="H2760" s="6" t="n">
        <v>4</v>
      </c>
      <c r="I2760" s="7" t="n">
        <v>399.980011</v>
      </c>
      <c r="J2760" s="6" t="n">
        <v>1</v>
      </c>
      <c r="K2760" s="7" t="n">
        <v>399.980011</v>
      </c>
      <c r="L2760" s="7" t="n">
        <v>60</v>
      </c>
      <c r="M2760" s="8" t="n">
        <v>0.150000006</v>
      </c>
      <c r="N2760" s="7" t="n">
        <v>88.40000153</v>
      </c>
      <c r="O2760" s="12" t="n">
        <v>1</v>
      </c>
    </row>
    <row r="2761" customFormat="false" ht="15" hidden="false" customHeight="true" outlineLevel="0" collapsed="false">
      <c r="A2761" s="6" t="n">
        <v>31706</v>
      </c>
      <c r="B2761" s="6" t="s">
        <v>46</v>
      </c>
      <c r="C2761" s="6" t="s">
        <v>20</v>
      </c>
      <c r="D2761" s="6" t="s">
        <v>31</v>
      </c>
      <c r="E2761" s="6" t="s">
        <v>56</v>
      </c>
      <c r="F2761" s="6" t="s">
        <v>75</v>
      </c>
      <c r="G2761" s="6" t="s">
        <v>44</v>
      </c>
      <c r="H2761" s="6" t="n">
        <v>2</v>
      </c>
      <c r="I2761" s="7" t="n">
        <v>299.980011</v>
      </c>
      <c r="J2761" s="6" t="n">
        <v>1</v>
      </c>
      <c r="K2761" s="7" t="n">
        <v>299.980011</v>
      </c>
      <c r="L2761" s="7" t="n">
        <v>45</v>
      </c>
      <c r="M2761" s="8" t="n">
        <v>0.150000006</v>
      </c>
      <c r="N2761" s="7" t="n">
        <v>41.56000137</v>
      </c>
      <c r="O2761" s="9" t="n">
        <v>0</v>
      </c>
    </row>
    <row r="2762" customFormat="false" ht="15" hidden="false" customHeight="true" outlineLevel="0" collapsed="false">
      <c r="A2762" s="6" t="n">
        <v>63529</v>
      </c>
      <c r="B2762" s="6" t="s">
        <v>26</v>
      </c>
      <c r="C2762" s="6" t="s">
        <v>37</v>
      </c>
      <c r="D2762" s="6" t="s">
        <v>21</v>
      </c>
      <c r="E2762" s="6" t="s">
        <v>65</v>
      </c>
      <c r="F2762" s="6" t="s">
        <v>58</v>
      </c>
      <c r="G2762" s="6" t="s">
        <v>44</v>
      </c>
      <c r="H2762" s="6" t="n">
        <v>1</v>
      </c>
      <c r="I2762" s="7" t="n">
        <v>49.97999954</v>
      </c>
      <c r="J2762" s="6" t="n">
        <v>3</v>
      </c>
      <c r="K2762" s="7" t="n">
        <v>149.9400024</v>
      </c>
      <c r="L2762" s="7" t="n">
        <v>26.98999977</v>
      </c>
      <c r="M2762" s="8" t="n">
        <v>0.180000007</v>
      </c>
      <c r="N2762" s="7" t="n">
        <v>31.96999931</v>
      </c>
      <c r="O2762" s="12" t="n">
        <v>1</v>
      </c>
    </row>
    <row r="2763" customFormat="false" ht="15" hidden="false" customHeight="true" outlineLevel="0" collapsed="false">
      <c r="A2763" s="6" t="n">
        <v>9110</v>
      </c>
      <c r="B2763" s="6" t="s">
        <v>19</v>
      </c>
      <c r="C2763" s="6" t="s">
        <v>20</v>
      </c>
      <c r="D2763" s="6" t="s">
        <v>50</v>
      </c>
      <c r="E2763" s="6" t="s">
        <v>51</v>
      </c>
      <c r="F2763" s="6" t="s">
        <v>75</v>
      </c>
      <c r="G2763" s="6" t="s">
        <v>24</v>
      </c>
      <c r="H2763" s="6" t="n">
        <v>4</v>
      </c>
      <c r="I2763" s="7" t="n">
        <v>299.980011</v>
      </c>
      <c r="J2763" s="6" t="n">
        <v>1</v>
      </c>
      <c r="K2763" s="7" t="n">
        <v>299.980011</v>
      </c>
      <c r="L2763" s="7" t="n">
        <v>16.5</v>
      </c>
      <c r="M2763" s="8" t="n">
        <v>0.059999999</v>
      </c>
      <c r="N2763" s="7" t="n">
        <v>-467.7399902</v>
      </c>
      <c r="O2763" s="12" t="n">
        <v>1</v>
      </c>
    </row>
    <row r="2764" customFormat="false" ht="15" hidden="false" customHeight="true" outlineLevel="0" collapsed="false">
      <c r="A2764" s="6" t="n">
        <v>60431</v>
      </c>
      <c r="B2764" s="6" t="s">
        <v>19</v>
      </c>
      <c r="C2764" s="6" t="s">
        <v>37</v>
      </c>
      <c r="D2764" s="6" t="s">
        <v>50</v>
      </c>
      <c r="E2764" s="6" t="s">
        <v>63</v>
      </c>
      <c r="F2764" s="6" t="s">
        <v>75</v>
      </c>
      <c r="G2764" s="6" t="s">
        <v>34</v>
      </c>
      <c r="H2764" s="6" t="n">
        <v>4</v>
      </c>
      <c r="I2764" s="7" t="n">
        <v>299.980011</v>
      </c>
      <c r="J2764" s="6" t="n">
        <v>1</v>
      </c>
      <c r="K2764" s="7" t="n">
        <v>299.980011</v>
      </c>
      <c r="L2764" s="7" t="n">
        <v>30</v>
      </c>
      <c r="M2764" s="8" t="n">
        <v>0.100000001</v>
      </c>
      <c r="N2764" s="7" t="n">
        <v>27</v>
      </c>
      <c r="O2764" s="9" t="n">
        <v>0</v>
      </c>
    </row>
    <row r="2765" customFormat="false" ht="15" hidden="false" customHeight="true" outlineLevel="0" collapsed="false">
      <c r="A2765" s="6" t="n">
        <v>49812</v>
      </c>
      <c r="B2765" s="6" t="s">
        <v>26</v>
      </c>
      <c r="C2765" s="6" t="s">
        <v>20</v>
      </c>
      <c r="D2765" s="6" t="s">
        <v>38</v>
      </c>
      <c r="E2765" s="6" t="s">
        <v>94</v>
      </c>
      <c r="F2765" s="6" t="s">
        <v>57</v>
      </c>
      <c r="G2765" s="6" t="s">
        <v>24</v>
      </c>
      <c r="H2765" s="6" t="n">
        <v>1</v>
      </c>
      <c r="I2765" s="7" t="n">
        <v>50</v>
      </c>
      <c r="J2765" s="6" t="n">
        <v>4</v>
      </c>
      <c r="K2765" s="7" t="n">
        <v>200</v>
      </c>
      <c r="L2765" s="7" t="n">
        <v>8</v>
      </c>
      <c r="M2765" s="8" t="n">
        <v>0.039999999</v>
      </c>
      <c r="N2765" s="7" t="n">
        <v>14.39999962</v>
      </c>
      <c r="O2765" s="12" t="n">
        <v>1</v>
      </c>
    </row>
    <row r="2766" customFormat="false" ht="15" hidden="false" customHeight="true" outlineLevel="0" collapsed="false">
      <c r="A2766" s="6" t="n">
        <v>58800</v>
      </c>
      <c r="B2766" s="6" t="s">
        <v>46</v>
      </c>
      <c r="C2766" s="6" t="s">
        <v>20</v>
      </c>
      <c r="D2766" s="6" t="s">
        <v>50</v>
      </c>
      <c r="E2766" s="6" t="s">
        <v>63</v>
      </c>
      <c r="F2766" s="6" t="s">
        <v>29</v>
      </c>
      <c r="G2766" s="6" t="s">
        <v>34</v>
      </c>
      <c r="H2766" s="6" t="n">
        <v>2</v>
      </c>
      <c r="I2766" s="7" t="n">
        <v>99.98999786</v>
      </c>
      <c r="J2766" s="6" t="n">
        <v>5</v>
      </c>
      <c r="K2766" s="7" t="n">
        <v>499.9500122</v>
      </c>
      <c r="L2766" s="7" t="n">
        <v>10</v>
      </c>
      <c r="M2766" s="8" t="n">
        <v>0.02</v>
      </c>
      <c r="N2766" s="7" t="n">
        <v>-326.7999878</v>
      </c>
      <c r="O2766" s="12" t="n">
        <v>1</v>
      </c>
    </row>
    <row r="2767" customFormat="false" ht="15" hidden="false" customHeight="true" outlineLevel="0" collapsed="false">
      <c r="A2767" s="6" t="n">
        <v>14073</v>
      </c>
      <c r="B2767" s="6" t="s">
        <v>19</v>
      </c>
      <c r="C2767" s="6" t="s">
        <v>37</v>
      </c>
      <c r="D2767" s="6" t="s">
        <v>21</v>
      </c>
      <c r="E2767" s="6" t="s">
        <v>65</v>
      </c>
      <c r="F2767" s="6" t="s">
        <v>33</v>
      </c>
      <c r="G2767" s="6" t="s">
        <v>24</v>
      </c>
      <c r="H2767" s="6" t="n">
        <v>4</v>
      </c>
      <c r="I2767" s="7" t="n">
        <v>59.99000168</v>
      </c>
      <c r="J2767" s="6" t="n">
        <v>4</v>
      </c>
      <c r="K2767" s="7" t="n">
        <v>239.9600067</v>
      </c>
      <c r="L2767" s="7" t="n">
        <v>35.99000168</v>
      </c>
      <c r="M2767" s="8" t="n">
        <v>0.150000006</v>
      </c>
      <c r="N2767" s="7" t="n">
        <v>63.84000015</v>
      </c>
      <c r="O2767" s="9" t="n">
        <v>0</v>
      </c>
    </row>
    <row r="2768" customFormat="false" ht="15" hidden="false" customHeight="true" outlineLevel="0" collapsed="false">
      <c r="A2768" s="6" t="n">
        <v>28281</v>
      </c>
      <c r="B2768" s="6" t="s">
        <v>46</v>
      </c>
      <c r="C2768" s="6" t="s">
        <v>37</v>
      </c>
      <c r="D2768" s="6" t="s">
        <v>27</v>
      </c>
      <c r="E2768" s="6" t="s">
        <v>69</v>
      </c>
      <c r="F2768" s="6" t="s">
        <v>29</v>
      </c>
      <c r="G2768" s="6" t="s">
        <v>47</v>
      </c>
      <c r="H2768" s="6" t="n">
        <v>2</v>
      </c>
      <c r="I2768" s="7" t="n">
        <v>99.98999786</v>
      </c>
      <c r="J2768" s="6" t="n">
        <v>2</v>
      </c>
      <c r="K2768" s="7" t="n">
        <v>199.9799957</v>
      </c>
      <c r="L2768" s="7" t="n">
        <v>20</v>
      </c>
      <c r="M2768" s="8" t="n">
        <v>0.100000001</v>
      </c>
      <c r="N2768" s="7" t="n">
        <v>45</v>
      </c>
      <c r="O2768" s="9" t="n">
        <v>0</v>
      </c>
    </row>
    <row r="2769" customFormat="false" ht="15" hidden="false" customHeight="true" outlineLevel="0" collapsed="false">
      <c r="A2769" s="6" t="n">
        <v>30210</v>
      </c>
      <c r="B2769" s="6" t="s">
        <v>26</v>
      </c>
      <c r="C2769" s="6" t="s">
        <v>49</v>
      </c>
      <c r="D2769" s="6" t="s">
        <v>27</v>
      </c>
      <c r="E2769" s="6" t="s">
        <v>28</v>
      </c>
      <c r="F2769" s="6" t="s">
        <v>75</v>
      </c>
      <c r="G2769" s="6" t="s">
        <v>24</v>
      </c>
      <c r="H2769" s="6" t="n">
        <v>1</v>
      </c>
      <c r="I2769" s="7" t="n">
        <v>299.980011</v>
      </c>
      <c r="J2769" s="6" t="n">
        <v>1</v>
      </c>
      <c r="K2769" s="7" t="n">
        <v>299.980011</v>
      </c>
      <c r="L2769" s="7" t="n">
        <v>6</v>
      </c>
      <c r="M2769" s="8" t="n">
        <v>0.02</v>
      </c>
      <c r="N2769" s="7" t="n">
        <v>82.30999756</v>
      </c>
      <c r="O2769" s="12" t="n">
        <v>1</v>
      </c>
    </row>
    <row r="2770" customFormat="false" ht="15" hidden="false" customHeight="true" outlineLevel="0" collapsed="false">
      <c r="A2770" s="6" t="n">
        <v>12024</v>
      </c>
      <c r="B2770" s="6" t="s">
        <v>46</v>
      </c>
      <c r="C2770" s="6" t="s">
        <v>37</v>
      </c>
      <c r="D2770" s="6" t="s">
        <v>21</v>
      </c>
      <c r="E2770" s="6" t="s">
        <v>65</v>
      </c>
      <c r="F2770" s="6" t="s">
        <v>71</v>
      </c>
      <c r="G2770" s="6" t="s">
        <v>34</v>
      </c>
      <c r="H2770" s="6" t="n">
        <v>2</v>
      </c>
      <c r="I2770" s="7" t="n">
        <v>199.9900055</v>
      </c>
      <c r="J2770" s="6" t="n">
        <v>1</v>
      </c>
      <c r="K2770" s="7" t="n">
        <v>199.9900055</v>
      </c>
      <c r="L2770" s="7" t="n">
        <v>40</v>
      </c>
      <c r="M2770" s="8" t="n">
        <v>0.200000003</v>
      </c>
      <c r="N2770" s="7" t="n">
        <v>3.200000048</v>
      </c>
      <c r="O2770" s="12" t="n">
        <v>1</v>
      </c>
    </row>
    <row r="2771" customFormat="false" ht="15" hidden="false" customHeight="true" outlineLevel="0" collapsed="false">
      <c r="A2771" s="6" t="n">
        <v>32388</v>
      </c>
      <c r="B2771" s="6" t="s">
        <v>26</v>
      </c>
      <c r="C2771" s="6" t="s">
        <v>37</v>
      </c>
      <c r="D2771" s="6" t="s">
        <v>31</v>
      </c>
      <c r="E2771" s="6" t="s">
        <v>56</v>
      </c>
      <c r="F2771" s="6" t="s">
        <v>33</v>
      </c>
      <c r="G2771" s="6" t="s">
        <v>24</v>
      </c>
      <c r="H2771" s="6" t="n">
        <v>1</v>
      </c>
      <c r="I2771" s="7" t="n">
        <v>59.99000168</v>
      </c>
      <c r="J2771" s="6" t="n">
        <v>2</v>
      </c>
      <c r="K2771" s="7" t="n">
        <v>119.9800034</v>
      </c>
      <c r="L2771" s="7" t="n">
        <v>24</v>
      </c>
      <c r="M2771" s="8" t="n">
        <v>0.200000003</v>
      </c>
      <c r="N2771" s="7" t="n">
        <v>22.84000015</v>
      </c>
      <c r="O2771" s="12" t="n">
        <v>1</v>
      </c>
    </row>
    <row r="2772" customFormat="false" ht="15" hidden="false" customHeight="true" outlineLevel="0" collapsed="false">
      <c r="A2772" s="6" t="n">
        <v>21530</v>
      </c>
      <c r="B2772" s="6" t="s">
        <v>19</v>
      </c>
      <c r="C2772" s="6" t="s">
        <v>37</v>
      </c>
      <c r="D2772" s="6" t="s">
        <v>27</v>
      </c>
      <c r="E2772" s="6" t="s">
        <v>28</v>
      </c>
      <c r="F2772" s="6" t="s">
        <v>23</v>
      </c>
      <c r="G2772" s="6" t="s">
        <v>24</v>
      </c>
      <c r="H2772" s="6" t="n">
        <v>4</v>
      </c>
      <c r="I2772" s="7" t="n">
        <v>129.9900055</v>
      </c>
      <c r="J2772" s="6" t="n">
        <v>1</v>
      </c>
      <c r="K2772" s="7" t="n">
        <v>129.9900055</v>
      </c>
      <c r="L2772" s="7" t="n">
        <v>5.199999809</v>
      </c>
      <c r="M2772" s="8" t="n">
        <v>0.039999999</v>
      </c>
      <c r="N2772" s="7" t="n">
        <v>39.93000031</v>
      </c>
      <c r="O2772" s="12" t="n">
        <v>1</v>
      </c>
    </row>
    <row r="2773" customFormat="false" ht="15" hidden="false" customHeight="true" outlineLevel="0" collapsed="false">
      <c r="A2773" s="6" t="n">
        <v>64288</v>
      </c>
      <c r="B2773" s="6" t="s">
        <v>19</v>
      </c>
      <c r="C2773" s="6" t="s">
        <v>49</v>
      </c>
      <c r="D2773" s="6" t="s">
        <v>21</v>
      </c>
      <c r="E2773" s="6" t="s">
        <v>22</v>
      </c>
      <c r="F2773" s="6" t="s">
        <v>33</v>
      </c>
      <c r="G2773" s="6" t="s">
        <v>44</v>
      </c>
      <c r="H2773" s="6" t="n">
        <v>4</v>
      </c>
      <c r="I2773" s="7" t="n">
        <v>59.99000168</v>
      </c>
      <c r="J2773" s="6" t="n">
        <v>4</v>
      </c>
      <c r="K2773" s="7" t="n">
        <v>239.9600067</v>
      </c>
      <c r="L2773" s="7" t="n">
        <v>28.79999924</v>
      </c>
      <c r="M2773" s="8" t="n">
        <v>0.119999997</v>
      </c>
      <c r="N2773" s="7" t="n">
        <v>101.3600006</v>
      </c>
      <c r="O2773" s="9" t="n">
        <v>0</v>
      </c>
    </row>
    <row r="2774" customFormat="false" ht="15" hidden="false" customHeight="true" outlineLevel="0" collapsed="false">
      <c r="A2774" s="6" t="n">
        <v>36349</v>
      </c>
      <c r="B2774" s="6" t="s">
        <v>19</v>
      </c>
      <c r="C2774" s="6" t="s">
        <v>20</v>
      </c>
      <c r="D2774" s="6" t="s">
        <v>31</v>
      </c>
      <c r="E2774" s="6" t="s">
        <v>86</v>
      </c>
      <c r="F2774" s="6" t="s">
        <v>33</v>
      </c>
      <c r="G2774" s="6" t="s">
        <v>34</v>
      </c>
      <c r="H2774" s="6" t="n">
        <v>4</v>
      </c>
      <c r="I2774" s="7" t="n">
        <v>59.99000168</v>
      </c>
      <c r="J2774" s="6" t="n">
        <v>5</v>
      </c>
      <c r="K2774" s="7" t="n">
        <v>299.9500122</v>
      </c>
      <c r="L2774" s="7" t="n">
        <v>15</v>
      </c>
      <c r="M2774" s="8" t="n">
        <v>0.050000001</v>
      </c>
      <c r="N2774" s="7" t="n">
        <v>96.30999756</v>
      </c>
      <c r="O2774" s="12" t="n">
        <v>1</v>
      </c>
    </row>
    <row r="2775" customFormat="false" ht="15" hidden="false" customHeight="true" outlineLevel="0" collapsed="false">
      <c r="A2775" s="6" t="n">
        <v>47987</v>
      </c>
      <c r="B2775" s="6" t="s">
        <v>46</v>
      </c>
      <c r="C2775" s="6" t="s">
        <v>20</v>
      </c>
      <c r="D2775" s="6" t="s">
        <v>27</v>
      </c>
      <c r="E2775" s="6" t="s">
        <v>69</v>
      </c>
      <c r="F2775" s="6" t="s">
        <v>58</v>
      </c>
      <c r="G2775" s="6" t="s">
        <v>34</v>
      </c>
      <c r="H2775" s="6" t="n">
        <v>2</v>
      </c>
      <c r="I2775" s="7" t="n">
        <v>49.97999954</v>
      </c>
      <c r="J2775" s="6" t="n">
        <v>1</v>
      </c>
      <c r="K2775" s="7" t="n">
        <v>49.97999954</v>
      </c>
      <c r="L2775" s="7" t="n">
        <v>12.5</v>
      </c>
      <c r="M2775" s="8" t="n">
        <v>0.25</v>
      </c>
      <c r="N2775" s="7" t="n">
        <v>17.23999977</v>
      </c>
      <c r="O2775" s="12" t="n">
        <v>1</v>
      </c>
    </row>
    <row r="2776" customFormat="false" ht="15" hidden="false" customHeight="true" outlineLevel="0" collapsed="false">
      <c r="A2776" s="6" t="n">
        <v>35679</v>
      </c>
      <c r="B2776" s="6" t="s">
        <v>19</v>
      </c>
      <c r="C2776" s="6" t="s">
        <v>37</v>
      </c>
      <c r="D2776" s="6" t="s">
        <v>31</v>
      </c>
      <c r="E2776" s="6" t="s">
        <v>62</v>
      </c>
      <c r="F2776" s="6" t="s">
        <v>75</v>
      </c>
      <c r="G2776" s="6" t="s">
        <v>44</v>
      </c>
      <c r="H2776" s="6" t="n">
        <v>4</v>
      </c>
      <c r="I2776" s="7" t="n">
        <v>299.980011</v>
      </c>
      <c r="J2776" s="6" t="n">
        <v>1</v>
      </c>
      <c r="K2776" s="7" t="n">
        <v>299.980011</v>
      </c>
      <c r="L2776" s="7" t="n">
        <v>60</v>
      </c>
      <c r="M2776" s="8" t="n">
        <v>0.200000003</v>
      </c>
      <c r="N2776" s="7" t="n">
        <v>18</v>
      </c>
      <c r="O2776" s="12" t="n">
        <v>1</v>
      </c>
    </row>
    <row r="2777" customFormat="false" ht="15" hidden="false" customHeight="true" outlineLevel="0" collapsed="false">
      <c r="A2777" s="6" t="n">
        <v>62209</v>
      </c>
      <c r="B2777" s="6" t="s">
        <v>26</v>
      </c>
      <c r="C2777" s="6" t="s">
        <v>20</v>
      </c>
      <c r="D2777" s="6" t="s">
        <v>21</v>
      </c>
      <c r="E2777" s="6" t="s">
        <v>65</v>
      </c>
      <c r="F2777" s="6" t="s">
        <v>40</v>
      </c>
      <c r="G2777" s="6" t="s">
        <v>24</v>
      </c>
      <c r="H2777" s="6" t="n">
        <v>1</v>
      </c>
      <c r="I2777" s="7" t="n">
        <v>399.980011</v>
      </c>
      <c r="J2777" s="6" t="n">
        <v>1</v>
      </c>
      <c r="K2777" s="7" t="n">
        <v>399.980011</v>
      </c>
      <c r="L2777" s="7" t="n">
        <v>60</v>
      </c>
      <c r="M2777" s="8" t="n">
        <v>0.150000006</v>
      </c>
      <c r="N2777" s="7" t="n">
        <v>21.42000008</v>
      </c>
      <c r="O2777" s="12" t="n">
        <v>1</v>
      </c>
    </row>
    <row r="2778" customFormat="false" ht="15" hidden="false" customHeight="true" outlineLevel="0" collapsed="false">
      <c r="A2778" s="6" t="n">
        <v>32348</v>
      </c>
      <c r="B2778" s="6" t="s">
        <v>19</v>
      </c>
      <c r="C2778" s="6" t="s">
        <v>20</v>
      </c>
      <c r="D2778" s="6" t="s">
        <v>31</v>
      </c>
      <c r="E2778" s="6" t="s">
        <v>32</v>
      </c>
      <c r="F2778" s="6" t="s">
        <v>29</v>
      </c>
      <c r="G2778" s="6" t="s">
        <v>44</v>
      </c>
      <c r="H2778" s="6" t="n">
        <v>4</v>
      </c>
      <c r="I2778" s="7" t="n">
        <v>99.98999786</v>
      </c>
      <c r="J2778" s="6" t="n">
        <v>4</v>
      </c>
      <c r="K2778" s="7" t="n">
        <v>399.9599915</v>
      </c>
      <c r="L2778" s="7" t="n">
        <v>16</v>
      </c>
      <c r="M2778" s="8" t="n">
        <v>0.039999999</v>
      </c>
      <c r="N2778" s="7" t="n">
        <v>-614.3400269</v>
      </c>
      <c r="O2778" s="9" t="n">
        <v>0</v>
      </c>
    </row>
    <row r="2779" customFormat="false" ht="15" hidden="false" customHeight="true" outlineLevel="0" collapsed="false">
      <c r="A2779" s="6" t="n">
        <v>53847</v>
      </c>
      <c r="B2779" s="6" t="s">
        <v>19</v>
      </c>
      <c r="C2779" s="6" t="s">
        <v>49</v>
      </c>
      <c r="D2779" s="6" t="s">
        <v>50</v>
      </c>
      <c r="E2779" s="6" t="s">
        <v>72</v>
      </c>
      <c r="F2779" s="6" t="s">
        <v>33</v>
      </c>
      <c r="G2779" s="6" t="s">
        <v>34</v>
      </c>
      <c r="H2779" s="6" t="n">
        <v>4</v>
      </c>
      <c r="I2779" s="7" t="n">
        <v>59.99000168</v>
      </c>
      <c r="J2779" s="6" t="n">
        <v>5</v>
      </c>
      <c r="K2779" s="7" t="n">
        <v>299.9500122</v>
      </c>
      <c r="L2779" s="7" t="n">
        <v>74.98999786</v>
      </c>
      <c r="M2779" s="8" t="n">
        <v>0.25</v>
      </c>
      <c r="N2779" s="7" t="n">
        <v>107.9800034</v>
      </c>
      <c r="O2779" s="9" t="n">
        <v>0</v>
      </c>
    </row>
    <row r="2780" customFormat="false" ht="15" hidden="false" customHeight="true" outlineLevel="0" collapsed="false">
      <c r="A2780" s="6" t="n">
        <v>63086</v>
      </c>
      <c r="B2780" s="6" t="s">
        <v>26</v>
      </c>
      <c r="C2780" s="6" t="s">
        <v>37</v>
      </c>
      <c r="D2780" s="6" t="s">
        <v>21</v>
      </c>
      <c r="E2780" s="6" t="s">
        <v>64</v>
      </c>
      <c r="F2780" s="6" t="s">
        <v>75</v>
      </c>
      <c r="G2780" s="6" t="s">
        <v>34</v>
      </c>
      <c r="H2780" s="6" t="n">
        <v>1</v>
      </c>
      <c r="I2780" s="7" t="n">
        <v>299.980011</v>
      </c>
      <c r="J2780" s="6" t="n">
        <v>1</v>
      </c>
      <c r="K2780" s="7" t="n">
        <v>299.980011</v>
      </c>
      <c r="L2780" s="7" t="n">
        <v>6</v>
      </c>
      <c r="M2780" s="8" t="n">
        <v>0.02</v>
      </c>
      <c r="N2780" s="7" t="n">
        <v>76.43000031</v>
      </c>
      <c r="O2780" s="12" t="n">
        <v>1</v>
      </c>
    </row>
    <row r="2781" customFormat="false" ht="15" hidden="false" customHeight="true" outlineLevel="0" collapsed="false">
      <c r="A2781" s="6" t="n">
        <v>36609</v>
      </c>
      <c r="B2781" s="6" t="s">
        <v>19</v>
      </c>
      <c r="C2781" s="6" t="s">
        <v>20</v>
      </c>
      <c r="D2781" s="6" t="s">
        <v>31</v>
      </c>
      <c r="E2781" s="6" t="s">
        <v>86</v>
      </c>
      <c r="F2781" s="6" t="s">
        <v>74</v>
      </c>
      <c r="G2781" s="6" t="s">
        <v>34</v>
      </c>
      <c r="H2781" s="6" t="n">
        <v>4</v>
      </c>
      <c r="I2781" s="7" t="n">
        <v>47.99000168</v>
      </c>
      <c r="J2781" s="6" t="n">
        <v>1</v>
      </c>
      <c r="K2781" s="7" t="n">
        <v>47.99000168</v>
      </c>
      <c r="L2781" s="7" t="n">
        <v>12</v>
      </c>
      <c r="M2781" s="8" t="n">
        <v>0.25</v>
      </c>
      <c r="N2781" s="7" t="n">
        <v>10.80000019</v>
      </c>
      <c r="O2781" s="12" t="n">
        <v>1</v>
      </c>
    </row>
    <row r="2782" customFormat="false" ht="15" hidden="false" customHeight="true" outlineLevel="0" collapsed="false">
      <c r="A2782" s="6" t="n">
        <v>58533</v>
      </c>
      <c r="B2782" s="6" t="s">
        <v>19</v>
      </c>
      <c r="C2782" s="6" t="s">
        <v>37</v>
      </c>
      <c r="D2782" s="6" t="s">
        <v>50</v>
      </c>
      <c r="E2782" s="6" t="s">
        <v>51</v>
      </c>
      <c r="F2782" s="6" t="s">
        <v>58</v>
      </c>
      <c r="G2782" s="6" t="s">
        <v>24</v>
      </c>
      <c r="H2782" s="6" t="n">
        <v>4</v>
      </c>
      <c r="I2782" s="7" t="n">
        <v>49.97999954</v>
      </c>
      <c r="J2782" s="6" t="n">
        <v>1</v>
      </c>
      <c r="K2782" s="7" t="n">
        <v>49.97999954</v>
      </c>
      <c r="L2782" s="7" t="n">
        <v>10</v>
      </c>
      <c r="M2782" s="8" t="n">
        <v>0.200000003</v>
      </c>
      <c r="N2782" s="7" t="n">
        <v>13.51000023</v>
      </c>
      <c r="O2782" s="9" t="n">
        <v>0</v>
      </c>
    </row>
    <row r="2783" customFormat="false" ht="15" hidden="false" customHeight="true" outlineLevel="0" collapsed="false">
      <c r="A2783" s="6" t="n">
        <v>13360</v>
      </c>
      <c r="B2783" s="6" t="s">
        <v>26</v>
      </c>
      <c r="C2783" s="6" t="s">
        <v>20</v>
      </c>
      <c r="D2783" s="6" t="s">
        <v>21</v>
      </c>
      <c r="E2783" s="6" t="s">
        <v>64</v>
      </c>
      <c r="F2783" s="6" t="s">
        <v>33</v>
      </c>
      <c r="G2783" s="6" t="s">
        <v>24</v>
      </c>
      <c r="H2783" s="6" t="n">
        <v>1</v>
      </c>
      <c r="I2783" s="7" t="n">
        <v>59.99000168</v>
      </c>
      <c r="J2783" s="6" t="n">
        <v>5</v>
      </c>
      <c r="K2783" s="7" t="n">
        <v>299.9500122</v>
      </c>
      <c r="L2783" s="7" t="n">
        <v>35.99000168</v>
      </c>
      <c r="M2783" s="8" t="n">
        <v>0.119999997</v>
      </c>
      <c r="N2783" s="7" t="n">
        <v>16.62999916</v>
      </c>
      <c r="O2783" s="12" t="n">
        <v>1</v>
      </c>
    </row>
    <row r="2784" customFormat="false" ht="15" hidden="false" customHeight="true" outlineLevel="0" collapsed="false">
      <c r="A2784" s="6" t="n">
        <v>32551</v>
      </c>
      <c r="B2784" s="6" t="s">
        <v>36</v>
      </c>
      <c r="C2784" s="6" t="s">
        <v>20</v>
      </c>
      <c r="D2784" s="6" t="s">
        <v>31</v>
      </c>
      <c r="E2784" s="6" t="s">
        <v>32</v>
      </c>
      <c r="F2784" s="6" t="s">
        <v>29</v>
      </c>
      <c r="G2784" s="6" t="s">
        <v>34</v>
      </c>
      <c r="H2784" s="6" t="n">
        <v>0</v>
      </c>
      <c r="I2784" s="7" t="n">
        <v>99.98999786</v>
      </c>
      <c r="J2784" s="6" t="n">
        <v>3</v>
      </c>
      <c r="K2784" s="7" t="n">
        <v>299.9700012</v>
      </c>
      <c r="L2784" s="7" t="n">
        <v>53.99000168</v>
      </c>
      <c r="M2784" s="8" t="n">
        <v>0.180000007</v>
      </c>
      <c r="N2784" s="7" t="n">
        <v>-41.08000183</v>
      </c>
      <c r="O2784" s="9" t="n">
        <v>0</v>
      </c>
    </row>
    <row r="2785" customFormat="false" ht="15" hidden="false" customHeight="true" outlineLevel="0" collapsed="false">
      <c r="A2785" s="6" t="n">
        <v>27743</v>
      </c>
      <c r="B2785" s="6" t="s">
        <v>19</v>
      </c>
      <c r="C2785" s="6" t="s">
        <v>20</v>
      </c>
      <c r="D2785" s="6" t="s">
        <v>27</v>
      </c>
      <c r="E2785" s="6" t="s">
        <v>69</v>
      </c>
      <c r="F2785" s="6" t="s">
        <v>23</v>
      </c>
      <c r="G2785" s="6" t="s">
        <v>44</v>
      </c>
      <c r="H2785" s="6" t="n">
        <v>4</v>
      </c>
      <c r="I2785" s="7" t="n">
        <v>129.9900055</v>
      </c>
      <c r="J2785" s="6" t="n">
        <v>1</v>
      </c>
      <c r="K2785" s="7" t="n">
        <v>129.9900055</v>
      </c>
      <c r="L2785" s="7" t="n">
        <v>7.150000095</v>
      </c>
      <c r="M2785" s="8" t="n">
        <v>0.059999999</v>
      </c>
      <c r="N2785" s="7" t="n">
        <v>42.99000168</v>
      </c>
      <c r="O2785" s="9" t="n">
        <v>0</v>
      </c>
    </row>
    <row r="2786" customFormat="false" ht="15" hidden="false" customHeight="true" outlineLevel="0" collapsed="false">
      <c r="A2786" s="6" t="n">
        <v>29666</v>
      </c>
      <c r="B2786" s="6" t="s">
        <v>19</v>
      </c>
      <c r="C2786" s="6" t="s">
        <v>20</v>
      </c>
      <c r="D2786" s="6" t="s">
        <v>27</v>
      </c>
      <c r="E2786" s="6" t="s">
        <v>28</v>
      </c>
      <c r="F2786" s="6" t="s">
        <v>75</v>
      </c>
      <c r="G2786" s="6" t="s">
        <v>24</v>
      </c>
      <c r="H2786" s="6" t="n">
        <v>4</v>
      </c>
      <c r="I2786" s="7" t="n">
        <v>299.980011</v>
      </c>
      <c r="J2786" s="6" t="n">
        <v>1</v>
      </c>
      <c r="K2786" s="7" t="n">
        <v>299.980011</v>
      </c>
      <c r="L2786" s="7" t="n">
        <v>12</v>
      </c>
      <c r="M2786" s="8" t="n">
        <v>0.039999999</v>
      </c>
      <c r="N2786" s="7" t="n">
        <v>32.54000092</v>
      </c>
      <c r="O2786" s="9" t="n">
        <v>0</v>
      </c>
    </row>
    <row r="2787" customFormat="false" ht="15" hidden="false" customHeight="true" outlineLevel="0" collapsed="false">
      <c r="A2787" s="6" t="n">
        <v>35129</v>
      </c>
      <c r="B2787" s="6" t="s">
        <v>19</v>
      </c>
      <c r="C2787" s="6" t="s">
        <v>20</v>
      </c>
      <c r="D2787" s="6" t="s">
        <v>31</v>
      </c>
      <c r="E2787" s="6" t="s">
        <v>32</v>
      </c>
      <c r="F2787" s="6" t="s">
        <v>33</v>
      </c>
      <c r="G2787" s="6" t="s">
        <v>34</v>
      </c>
      <c r="H2787" s="6" t="n">
        <v>4</v>
      </c>
      <c r="I2787" s="7" t="n">
        <v>59.99000168</v>
      </c>
      <c r="J2787" s="6" t="n">
        <v>5</v>
      </c>
      <c r="K2787" s="7" t="n">
        <v>299.9500122</v>
      </c>
      <c r="L2787" s="7" t="n">
        <v>12</v>
      </c>
      <c r="M2787" s="8" t="n">
        <v>0.039999999</v>
      </c>
      <c r="N2787" s="7" t="n">
        <v>-489.519989</v>
      </c>
      <c r="O2787" s="12" t="n">
        <v>1</v>
      </c>
    </row>
    <row r="2788" customFormat="false" ht="15" hidden="false" customHeight="true" outlineLevel="0" collapsed="false">
      <c r="A2788" s="6" t="n">
        <v>41436</v>
      </c>
      <c r="B2788" s="6" t="s">
        <v>19</v>
      </c>
      <c r="C2788" s="6" t="s">
        <v>20</v>
      </c>
      <c r="D2788" s="6" t="s">
        <v>38</v>
      </c>
      <c r="E2788" s="6" t="s">
        <v>98</v>
      </c>
      <c r="F2788" s="6" t="s">
        <v>33</v>
      </c>
      <c r="G2788" s="6" t="s">
        <v>34</v>
      </c>
      <c r="H2788" s="6" t="n">
        <v>4</v>
      </c>
      <c r="I2788" s="7" t="n">
        <v>59.99000168</v>
      </c>
      <c r="J2788" s="6" t="n">
        <v>1</v>
      </c>
      <c r="K2788" s="7" t="n">
        <v>59.99000168</v>
      </c>
      <c r="L2788" s="7" t="n">
        <v>0</v>
      </c>
      <c r="M2788" s="8" t="n">
        <v>0</v>
      </c>
      <c r="N2788" s="7" t="n">
        <v>-104.9800034</v>
      </c>
      <c r="O2788" s="9" t="n">
        <v>0</v>
      </c>
    </row>
    <row r="2789" customFormat="false" ht="15" hidden="false" customHeight="true" outlineLevel="0" collapsed="false">
      <c r="A2789" s="6" t="n">
        <v>60986</v>
      </c>
      <c r="B2789" s="6" t="s">
        <v>19</v>
      </c>
      <c r="C2789" s="6" t="s">
        <v>20</v>
      </c>
      <c r="D2789" s="6" t="s">
        <v>50</v>
      </c>
      <c r="E2789" s="6" t="s">
        <v>51</v>
      </c>
      <c r="F2789" s="6" t="s">
        <v>23</v>
      </c>
      <c r="G2789" s="6" t="s">
        <v>24</v>
      </c>
      <c r="H2789" s="6" t="n">
        <v>4</v>
      </c>
      <c r="I2789" s="7" t="n">
        <v>129.9900055</v>
      </c>
      <c r="J2789" s="6" t="n">
        <v>1</v>
      </c>
      <c r="K2789" s="7" t="n">
        <v>129.9900055</v>
      </c>
      <c r="L2789" s="7" t="n">
        <v>20.79999924</v>
      </c>
      <c r="M2789" s="8" t="n">
        <v>0.159999996</v>
      </c>
      <c r="N2789" s="7" t="n">
        <v>-12.44999981</v>
      </c>
      <c r="O2789" s="9" t="n">
        <v>0</v>
      </c>
    </row>
    <row r="2790" customFormat="false" ht="15" hidden="false" customHeight="true" outlineLevel="0" collapsed="false">
      <c r="A2790" s="6" t="n">
        <v>52284</v>
      </c>
      <c r="B2790" s="6" t="s">
        <v>46</v>
      </c>
      <c r="C2790" s="6" t="s">
        <v>20</v>
      </c>
      <c r="D2790" s="6" t="s">
        <v>50</v>
      </c>
      <c r="E2790" s="6" t="s">
        <v>72</v>
      </c>
      <c r="F2790" s="6" t="s">
        <v>33</v>
      </c>
      <c r="G2790" s="6" t="s">
        <v>24</v>
      </c>
      <c r="H2790" s="6" t="n">
        <v>2</v>
      </c>
      <c r="I2790" s="7" t="n">
        <v>59.99000168</v>
      </c>
      <c r="J2790" s="6" t="n">
        <v>3</v>
      </c>
      <c r="K2790" s="7" t="n">
        <v>179.9700012</v>
      </c>
      <c r="L2790" s="7" t="n">
        <v>12.60000038</v>
      </c>
      <c r="M2790" s="8" t="n">
        <v>0.07</v>
      </c>
      <c r="N2790" s="7" t="n">
        <v>20.92000008</v>
      </c>
      <c r="O2790" s="12" t="n">
        <v>1</v>
      </c>
    </row>
    <row r="2791" customFormat="false" ht="15" hidden="false" customHeight="true" outlineLevel="0" collapsed="false">
      <c r="A2791" s="6" t="n">
        <v>29692</v>
      </c>
      <c r="B2791" s="6" t="s">
        <v>26</v>
      </c>
      <c r="C2791" s="6" t="s">
        <v>20</v>
      </c>
      <c r="D2791" s="6" t="s">
        <v>27</v>
      </c>
      <c r="E2791" s="6" t="s">
        <v>69</v>
      </c>
      <c r="F2791" s="6" t="s">
        <v>29</v>
      </c>
      <c r="G2791" s="6" t="s">
        <v>34</v>
      </c>
      <c r="H2791" s="6" t="n">
        <v>1</v>
      </c>
      <c r="I2791" s="7" t="n">
        <v>99.98999786</v>
      </c>
      <c r="J2791" s="6" t="n">
        <v>1</v>
      </c>
      <c r="K2791" s="7" t="n">
        <v>99.98999786</v>
      </c>
      <c r="L2791" s="7" t="n">
        <v>16</v>
      </c>
      <c r="M2791" s="8" t="n">
        <v>0.159999996</v>
      </c>
      <c r="N2791" s="7" t="n">
        <v>23.52000046</v>
      </c>
      <c r="O2791" s="12" t="n">
        <v>1</v>
      </c>
    </row>
    <row r="2792" customFormat="false" ht="15" hidden="false" customHeight="true" outlineLevel="0" collapsed="false">
      <c r="A2792" s="6" t="n">
        <v>51514</v>
      </c>
      <c r="B2792" s="6" t="s">
        <v>26</v>
      </c>
      <c r="C2792" s="6" t="s">
        <v>20</v>
      </c>
      <c r="D2792" s="6" t="s">
        <v>50</v>
      </c>
      <c r="E2792" s="6" t="s">
        <v>51</v>
      </c>
      <c r="F2792" s="6" t="s">
        <v>33</v>
      </c>
      <c r="G2792" s="6" t="s">
        <v>24</v>
      </c>
      <c r="H2792" s="6" t="n">
        <v>1</v>
      </c>
      <c r="I2792" s="7" t="n">
        <v>59.99000168</v>
      </c>
      <c r="J2792" s="6" t="n">
        <v>4</v>
      </c>
      <c r="K2792" s="7" t="n">
        <v>239.9600067</v>
      </c>
      <c r="L2792" s="7" t="n">
        <v>21.60000038</v>
      </c>
      <c r="M2792" s="8" t="n">
        <v>0.090000004</v>
      </c>
      <c r="N2792" s="7" t="n">
        <v>21.84000015</v>
      </c>
      <c r="O2792" s="12" t="n">
        <v>1</v>
      </c>
    </row>
    <row r="2793" customFormat="false" ht="15" hidden="false" customHeight="true" outlineLevel="0" collapsed="false">
      <c r="A2793" s="6" t="n">
        <v>27105</v>
      </c>
      <c r="B2793" s="6" t="s">
        <v>19</v>
      </c>
      <c r="C2793" s="6" t="s">
        <v>20</v>
      </c>
      <c r="D2793" s="6" t="s">
        <v>27</v>
      </c>
      <c r="E2793" s="6" t="s">
        <v>54</v>
      </c>
      <c r="F2793" s="6" t="s">
        <v>57</v>
      </c>
      <c r="G2793" s="6" t="s">
        <v>44</v>
      </c>
      <c r="H2793" s="6" t="n">
        <v>4</v>
      </c>
      <c r="I2793" s="7" t="n">
        <v>50</v>
      </c>
      <c r="J2793" s="6" t="n">
        <v>3</v>
      </c>
      <c r="K2793" s="7" t="n">
        <v>150</v>
      </c>
      <c r="L2793" s="7" t="n">
        <v>4.5</v>
      </c>
      <c r="M2793" s="8" t="n">
        <v>0.029999999</v>
      </c>
      <c r="N2793" s="7" t="n">
        <v>14.55000019</v>
      </c>
      <c r="O2793" s="12" t="n">
        <v>1</v>
      </c>
    </row>
    <row r="2794" customFormat="false" ht="15" hidden="false" customHeight="true" outlineLevel="0" collapsed="false">
      <c r="A2794" s="6" t="n">
        <v>36871</v>
      </c>
      <c r="B2794" s="6" t="s">
        <v>19</v>
      </c>
      <c r="C2794" s="6" t="s">
        <v>37</v>
      </c>
      <c r="D2794" s="6" t="s">
        <v>31</v>
      </c>
      <c r="E2794" s="6" t="s">
        <v>32</v>
      </c>
      <c r="F2794" s="6" t="s">
        <v>29</v>
      </c>
      <c r="G2794" s="6" t="s">
        <v>24</v>
      </c>
      <c r="H2794" s="6" t="n">
        <v>4</v>
      </c>
      <c r="I2794" s="7" t="n">
        <v>99.98999786</v>
      </c>
      <c r="J2794" s="6" t="n">
        <v>4</v>
      </c>
      <c r="K2794" s="7" t="n">
        <v>399.9599915</v>
      </c>
      <c r="L2794" s="7" t="n">
        <v>51.99000168</v>
      </c>
      <c r="M2794" s="8" t="n">
        <v>0.129999995</v>
      </c>
      <c r="N2794" s="7" t="n">
        <v>-556.7399902</v>
      </c>
      <c r="O2794" s="9" t="n">
        <v>0</v>
      </c>
    </row>
    <row r="2795" customFormat="false" ht="15" hidden="false" customHeight="true" outlineLevel="0" collapsed="false">
      <c r="A2795" s="6" t="n">
        <v>57507</v>
      </c>
      <c r="B2795" s="6" t="s">
        <v>19</v>
      </c>
      <c r="C2795" s="6" t="s">
        <v>37</v>
      </c>
      <c r="D2795" s="6" t="s">
        <v>50</v>
      </c>
      <c r="E2795" s="6" t="s">
        <v>51</v>
      </c>
      <c r="F2795" s="6" t="s">
        <v>73</v>
      </c>
      <c r="G2795" s="6" t="s">
        <v>24</v>
      </c>
      <c r="H2795" s="6" t="n">
        <v>4</v>
      </c>
      <c r="I2795" s="7" t="n">
        <v>39.99000168</v>
      </c>
      <c r="J2795" s="6" t="n">
        <v>5</v>
      </c>
      <c r="K2795" s="7" t="n">
        <v>199.9499969</v>
      </c>
      <c r="L2795" s="7" t="n">
        <v>8</v>
      </c>
      <c r="M2795" s="8" t="n">
        <v>0.039999999</v>
      </c>
      <c r="N2795" s="7" t="n">
        <v>67.18000031</v>
      </c>
      <c r="O2795" s="9" t="n">
        <v>0</v>
      </c>
    </row>
    <row r="2796" customFormat="false" ht="15" hidden="false" customHeight="true" outlineLevel="0" collapsed="false">
      <c r="A2796" s="6" t="n">
        <v>39717</v>
      </c>
      <c r="B2796" s="6" t="s">
        <v>19</v>
      </c>
      <c r="C2796" s="6" t="s">
        <v>20</v>
      </c>
      <c r="D2796" s="6" t="s">
        <v>31</v>
      </c>
      <c r="E2796" s="6" t="s">
        <v>56</v>
      </c>
      <c r="F2796" s="6" t="s">
        <v>40</v>
      </c>
      <c r="G2796" s="6" t="s">
        <v>44</v>
      </c>
      <c r="H2796" s="6" t="n">
        <v>4</v>
      </c>
      <c r="I2796" s="7" t="n">
        <v>399.980011</v>
      </c>
      <c r="J2796" s="6" t="n">
        <v>1</v>
      </c>
      <c r="K2796" s="7" t="n">
        <v>399.980011</v>
      </c>
      <c r="L2796" s="7" t="n">
        <v>12</v>
      </c>
      <c r="M2796" s="8" t="n">
        <v>0.029999999</v>
      </c>
      <c r="N2796" s="7" t="n">
        <v>190.1100006</v>
      </c>
      <c r="O2796" s="9" t="n">
        <v>0</v>
      </c>
    </row>
    <row r="2797" customFormat="false" ht="15" hidden="false" customHeight="true" outlineLevel="0" collapsed="false">
      <c r="A2797" s="6" t="n">
        <v>67878</v>
      </c>
      <c r="B2797" s="6" t="s">
        <v>19</v>
      </c>
      <c r="C2797" s="6" t="s">
        <v>37</v>
      </c>
      <c r="D2797" s="6" t="s">
        <v>21</v>
      </c>
      <c r="E2797" s="6" t="s">
        <v>65</v>
      </c>
      <c r="F2797" s="6" t="s">
        <v>73</v>
      </c>
      <c r="G2797" s="6" t="s">
        <v>47</v>
      </c>
      <c r="H2797" s="6" t="n">
        <v>4</v>
      </c>
      <c r="I2797" s="7" t="n">
        <v>39.99000168</v>
      </c>
      <c r="J2797" s="6" t="n">
        <v>3</v>
      </c>
      <c r="K2797" s="7" t="n">
        <v>119.9700012</v>
      </c>
      <c r="L2797" s="7" t="n">
        <v>21.59000015</v>
      </c>
      <c r="M2797" s="8" t="n">
        <v>0.180000007</v>
      </c>
      <c r="N2797" s="7" t="n">
        <v>9.840000153</v>
      </c>
      <c r="O2797" s="9" t="n">
        <v>0</v>
      </c>
    </row>
    <row r="2798" customFormat="false" ht="15" hidden="false" customHeight="true" outlineLevel="0" collapsed="false">
      <c r="A2798" s="6" t="n">
        <v>12043</v>
      </c>
      <c r="B2798" s="6" t="s">
        <v>26</v>
      </c>
      <c r="C2798" s="6" t="s">
        <v>37</v>
      </c>
      <c r="D2798" s="6" t="s">
        <v>21</v>
      </c>
      <c r="E2798" s="6" t="s">
        <v>65</v>
      </c>
      <c r="F2798" s="6" t="s">
        <v>57</v>
      </c>
      <c r="G2798" s="6" t="s">
        <v>34</v>
      </c>
      <c r="H2798" s="6" t="n">
        <v>1</v>
      </c>
      <c r="I2798" s="7" t="n">
        <v>50</v>
      </c>
      <c r="J2798" s="6" t="n">
        <v>3</v>
      </c>
      <c r="K2798" s="7" t="n">
        <v>150</v>
      </c>
      <c r="L2798" s="7" t="n">
        <v>37.5</v>
      </c>
      <c r="M2798" s="8" t="n">
        <v>0.25</v>
      </c>
      <c r="N2798" s="7" t="n">
        <v>8.43999958</v>
      </c>
      <c r="O2798" s="12" t="n">
        <v>1</v>
      </c>
    </row>
    <row r="2799" customFormat="false" ht="15" hidden="false" customHeight="true" outlineLevel="0" collapsed="false">
      <c r="A2799" s="6" t="n">
        <v>50806</v>
      </c>
      <c r="B2799" s="6" t="s">
        <v>46</v>
      </c>
      <c r="C2799" s="6" t="s">
        <v>49</v>
      </c>
      <c r="D2799" s="6" t="s">
        <v>27</v>
      </c>
      <c r="E2799" s="6" t="s">
        <v>79</v>
      </c>
      <c r="F2799" s="6" t="s">
        <v>75</v>
      </c>
      <c r="G2799" s="6" t="s">
        <v>34</v>
      </c>
      <c r="H2799" s="6" t="n">
        <v>2</v>
      </c>
      <c r="I2799" s="7" t="n">
        <v>299.980011</v>
      </c>
      <c r="J2799" s="6" t="n">
        <v>1</v>
      </c>
      <c r="K2799" s="7" t="n">
        <v>299.980011</v>
      </c>
      <c r="L2799" s="7" t="n">
        <v>27</v>
      </c>
      <c r="M2799" s="8" t="n">
        <v>0.090000004</v>
      </c>
      <c r="N2799" s="7" t="n">
        <v>102.3700027</v>
      </c>
      <c r="O2799" s="9" t="n">
        <v>0</v>
      </c>
    </row>
    <row r="2800" customFormat="false" ht="15" hidden="false" customHeight="true" outlineLevel="0" collapsed="false">
      <c r="A2800" s="6" t="n">
        <v>12585</v>
      </c>
      <c r="B2800" s="6" t="s">
        <v>19</v>
      </c>
      <c r="C2800" s="6" t="s">
        <v>49</v>
      </c>
      <c r="D2800" s="6" t="s">
        <v>21</v>
      </c>
      <c r="E2800" s="6" t="s">
        <v>65</v>
      </c>
      <c r="F2800" s="6" t="s">
        <v>73</v>
      </c>
      <c r="G2800" s="6" t="s">
        <v>44</v>
      </c>
      <c r="H2800" s="6" t="n">
        <v>4</v>
      </c>
      <c r="I2800" s="7" t="n">
        <v>39.99000168</v>
      </c>
      <c r="J2800" s="6" t="n">
        <v>3</v>
      </c>
      <c r="K2800" s="7" t="n">
        <v>119.9700012</v>
      </c>
      <c r="L2800" s="7" t="n">
        <v>8.399999619</v>
      </c>
      <c r="M2800" s="8" t="n">
        <v>0.07</v>
      </c>
      <c r="N2800" s="7" t="n">
        <v>41.27999878</v>
      </c>
      <c r="O2800" s="12" t="n">
        <v>1</v>
      </c>
    </row>
    <row r="2801" customFormat="false" ht="15" hidden="false" customHeight="true" outlineLevel="0" collapsed="false">
      <c r="A2801" s="6" t="n">
        <v>17656</v>
      </c>
      <c r="B2801" s="6" t="s">
        <v>19</v>
      </c>
      <c r="C2801" s="6" t="s">
        <v>20</v>
      </c>
      <c r="D2801" s="6" t="s">
        <v>21</v>
      </c>
      <c r="E2801" s="6" t="s">
        <v>65</v>
      </c>
      <c r="F2801" s="6" t="s">
        <v>75</v>
      </c>
      <c r="G2801" s="6" t="s">
        <v>44</v>
      </c>
      <c r="H2801" s="6" t="n">
        <v>4</v>
      </c>
      <c r="I2801" s="7" t="n">
        <v>299.980011</v>
      </c>
      <c r="J2801" s="6" t="n">
        <v>1</v>
      </c>
      <c r="K2801" s="7" t="n">
        <v>299.980011</v>
      </c>
      <c r="L2801" s="7" t="n">
        <v>54</v>
      </c>
      <c r="M2801" s="8" t="n">
        <v>0.180000007</v>
      </c>
      <c r="N2801" s="7" t="n">
        <v>-46.97999954</v>
      </c>
      <c r="O2801" s="9" t="n">
        <v>0</v>
      </c>
    </row>
    <row r="2802" customFormat="false" ht="15" hidden="false" customHeight="true" outlineLevel="0" collapsed="false">
      <c r="A2802" s="6" t="n">
        <v>43767</v>
      </c>
      <c r="B2802" s="6" t="s">
        <v>46</v>
      </c>
      <c r="C2802" s="6" t="s">
        <v>20</v>
      </c>
      <c r="D2802" s="6" t="s">
        <v>27</v>
      </c>
      <c r="E2802" s="6" t="s">
        <v>79</v>
      </c>
      <c r="F2802" s="6" t="s">
        <v>33</v>
      </c>
      <c r="G2802" s="6" t="s">
        <v>47</v>
      </c>
      <c r="H2802" s="6" t="n">
        <v>2</v>
      </c>
      <c r="I2802" s="7" t="n">
        <v>59.99000168</v>
      </c>
      <c r="J2802" s="6" t="n">
        <v>4</v>
      </c>
      <c r="K2802" s="7" t="n">
        <v>239.9600067</v>
      </c>
      <c r="L2802" s="7" t="n">
        <v>31.19000053</v>
      </c>
      <c r="M2802" s="8" t="n">
        <v>0.129999995</v>
      </c>
      <c r="N2802" s="7" t="n">
        <v>-153.0200043</v>
      </c>
      <c r="O2802" s="12" t="n">
        <v>1</v>
      </c>
    </row>
    <row r="2803" customFormat="false" ht="15" hidden="false" customHeight="true" outlineLevel="0" collapsed="false">
      <c r="A2803" s="6" t="n">
        <v>24203</v>
      </c>
      <c r="B2803" s="6" t="s">
        <v>19</v>
      </c>
      <c r="C2803" s="6" t="s">
        <v>37</v>
      </c>
      <c r="D2803" s="6" t="s">
        <v>27</v>
      </c>
      <c r="E2803" s="6" t="s">
        <v>69</v>
      </c>
      <c r="F2803" s="6" t="s">
        <v>23</v>
      </c>
      <c r="G2803" s="6" t="s">
        <v>34</v>
      </c>
      <c r="H2803" s="6" t="n">
        <v>4</v>
      </c>
      <c r="I2803" s="7" t="n">
        <v>129.9900055</v>
      </c>
      <c r="J2803" s="6" t="n">
        <v>1</v>
      </c>
      <c r="K2803" s="7" t="n">
        <v>129.9900055</v>
      </c>
      <c r="L2803" s="7" t="n">
        <v>1.299999952</v>
      </c>
      <c r="M2803" s="8" t="n">
        <v>0.01</v>
      </c>
      <c r="N2803" s="7" t="n">
        <v>34.75</v>
      </c>
      <c r="O2803" s="9" t="n">
        <v>0</v>
      </c>
    </row>
    <row r="2804" customFormat="false" ht="15" hidden="false" customHeight="true" outlineLevel="0" collapsed="false">
      <c r="A2804" s="6" t="n">
        <v>31349</v>
      </c>
      <c r="B2804" s="6" t="s">
        <v>19</v>
      </c>
      <c r="C2804" s="6" t="s">
        <v>37</v>
      </c>
      <c r="D2804" s="6" t="s">
        <v>31</v>
      </c>
      <c r="E2804" s="6" t="s">
        <v>62</v>
      </c>
      <c r="F2804" s="6" t="s">
        <v>71</v>
      </c>
      <c r="G2804" s="6" t="s">
        <v>44</v>
      </c>
      <c r="H2804" s="6" t="n">
        <v>4</v>
      </c>
      <c r="I2804" s="7" t="n">
        <v>199.9900055</v>
      </c>
      <c r="J2804" s="6" t="n">
        <v>1</v>
      </c>
      <c r="K2804" s="7" t="n">
        <v>199.9900055</v>
      </c>
      <c r="L2804" s="7" t="n">
        <v>0</v>
      </c>
      <c r="M2804" s="8" t="n">
        <v>0</v>
      </c>
      <c r="N2804" s="7" t="n">
        <v>67.59999847</v>
      </c>
      <c r="O2804" s="12" t="n">
        <v>1</v>
      </c>
    </row>
    <row r="2805" customFormat="false" ht="15" hidden="false" customHeight="true" outlineLevel="0" collapsed="false">
      <c r="A2805" s="6" t="n">
        <v>4570</v>
      </c>
      <c r="B2805" s="6" t="s">
        <v>19</v>
      </c>
      <c r="C2805" s="6" t="s">
        <v>20</v>
      </c>
      <c r="D2805" s="6" t="s">
        <v>50</v>
      </c>
      <c r="E2805" s="6" t="s">
        <v>51</v>
      </c>
      <c r="F2805" s="6" t="s">
        <v>57</v>
      </c>
      <c r="G2805" s="6" t="s">
        <v>34</v>
      </c>
      <c r="H2805" s="6" t="n">
        <v>4</v>
      </c>
      <c r="I2805" s="7" t="n">
        <v>50</v>
      </c>
      <c r="J2805" s="6" t="n">
        <v>4</v>
      </c>
      <c r="K2805" s="7" t="n">
        <v>200</v>
      </c>
      <c r="L2805" s="7" t="n">
        <v>30</v>
      </c>
      <c r="M2805" s="8" t="n">
        <v>0.150000006</v>
      </c>
      <c r="N2805" s="7" t="n">
        <v>66.30000305</v>
      </c>
      <c r="O2805" s="12" t="n">
        <v>1</v>
      </c>
    </row>
    <row r="2806" customFormat="false" ht="15" hidden="false" customHeight="true" outlineLevel="0" collapsed="false">
      <c r="A2806" s="6" t="n">
        <v>20660</v>
      </c>
      <c r="B2806" s="6" t="s">
        <v>19</v>
      </c>
      <c r="C2806" s="6" t="s">
        <v>49</v>
      </c>
      <c r="D2806" s="6" t="s">
        <v>27</v>
      </c>
      <c r="E2806" s="6" t="s">
        <v>69</v>
      </c>
      <c r="F2806" s="6" t="s">
        <v>71</v>
      </c>
      <c r="G2806" s="6" t="s">
        <v>24</v>
      </c>
      <c r="H2806" s="6" t="n">
        <v>4</v>
      </c>
      <c r="I2806" s="7" t="n">
        <v>199.9900055</v>
      </c>
      <c r="J2806" s="6" t="n">
        <v>1</v>
      </c>
      <c r="K2806" s="7" t="n">
        <v>199.9900055</v>
      </c>
      <c r="L2806" s="7" t="n">
        <v>36</v>
      </c>
      <c r="M2806" s="8" t="n">
        <v>0.180000007</v>
      </c>
      <c r="N2806" s="7" t="n">
        <v>32.79999924</v>
      </c>
      <c r="O2806" s="12" t="n">
        <v>1</v>
      </c>
    </row>
    <row r="2807" customFormat="false" ht="15" hidden="false" customHeight="true" outlineLevel="0" collapsed="false">
      <c r="A2807" s="6" t="n">
        <v>31390</v>
      </c>
      <c r="B2807" s="6" t="s">
        <v>26</v>
      </c>
      <c r="C2807" s="6" t="s">
        <v>20</v>
      </c>
      <c r="D2807" s="6" t="s">
        <v>31</v>
      </c>
      <c r="E2807" s="6" t="s">
        <v>62</v>
      </c>
      <c r="F2807" s="6" t="s">
        <v>29</v>
      </c>
      <c r="G2807" s="6" t="s">
        <v>34</v>
      </c>
      <c r="H2807" s="6" t="n">
        <v>1</v>
      </c>
      <c r="I2807" s="7" t="n">
        <v>99.98999786</v>
      </c>
      <c r="J2807" s="6" t="n">
        <v>1</v>
      </c>
      <c r="K2807" s="7" t="n">
        <v>99.98999786</v>
      </c>
      <c r="L2807" s="7" t="n">
        <v>5.5</v>
      </c>
      <c r="M2807" s="8" t="n">
        <v>0.059999999</v>
      </c>
      <c r="N2807" s="7" t="n">
        <v>41.58000183</v>
      </c>
      <c r="O2807" s="12" t="n">
        <v>1</v>
      </c>
    </row>
    <row r="2808" customFormat="false" ht="15" hidden="false" customHeight="true" outlineLevel="0" collapsed="false">
      <c r="A2808" s="6" t="n">
        <v>7531</v>
      </c>
      <c r="B2808" s="6" t="s">
        <v>19</v>
      </c>
      <c r="C2808" s="6" t="s">
        <v>20</v>
      </c>
      <c r="D2808" s="6" t="s">
        <v>50</v>
      </c>
      <c r="E2808" s="6" t="s">
        <v>51</v>
      </c>
      <c r="F2808" s="6" t="s">
        <v>80</v>
      </c>
      <c r="G2808" s="6" t="s">
        <v>47</v>
      </c>
      <c r="H2808" s="6" t="n">
        <v>4</v>
      </c>
      <c r="I2808" s="7" t="n">
        <v>24.98999977</v>
      </c>
      <c r="J2808" s="6" t="n">
        <v>4</v>
      </c>
      <c r="K2808" s="7" t="n">
        <v>99.95999908</v>
      </c>
      <c r="L2808" s="7" t="n">
        <v>24.98999977</v>
      </c>
      <c r="M2808" s="8" t="n">
        <v>0.25</v>
      </c>
      <c r="N2808" s="7" t="n">
        <v>32.99000168</v>
      </c>
      <c r="O2808" s="9" t="n">
        <v>0</v>
      </c>
    </row>
    <row r="2809" customFormat="false" ht="15" hidden="false" customHeight="true" outlineLevel="0" collapsed="false">
      <c r="A2809" s="6" t="n">
        <v>70071</v>
      </c>
      <c r="B2809" s="6" t="s">
        <v>19</v>
      </c>
      <c r="C2809" s="6" t="s">
        <v>37</v>
      </c>
      <c r="D2809" s="6" t="s">
        <v>21</v>
      </c>
      <c r="E2809" s="6" t="s">
        <v>65</v>
      </c>
      <c r="F2809" s="6" t="s">
        <v>101</v>
      </c>
      <c r="G2809" s="6" t="s">
        <v>24</v>
      </c>
      <c r="H2809" s="6" t="n">
        <v>4</v>
      </c>
      <c r="I2809" s="7" t="n">
        <v>357.1000061</v>
      </c>
      <c r="J2809" s="6" t="n">
        <v>1</v>
      </c>
      <c r="K2809" s="7" t="n">
        <v>357.1000061</v>
      </c>
      <c r="L2809" s="7" t="n">
        <v>10.71000004</v>
      </c>
      <c r="M2809" s="8" t="n">
        <v>0.029999999</v>
      </c>
      <c r="N2809" s="7" t="n">
        <v>-60.61999893</v>
      </c>
      <c r="O2809" s="9" t="n">
        <v>0</v>
      </c>
    </row>
    <row r="2810" customFormat="false" ht="15" hidden="false" customHeight="true" outlineLevel="0" collapsed="false">
      <c r="A2810" s="6" t="n">
        <v>20336</v>
      </c>
      <c r="B2810" s="6" t="s">
        <v>19</v>
      </c>
      <c r="C2810" s="6" t="s">
        <v>20</v>
      </c>
      <c r="D2810" s="6" t="s">
        <v>27</v>
      </c>
      <c r="E2810" s="6" t="s">
        <v>42</v>
      </c>
      <c r="F2810" s="6" t="s">
        <v>33</v>
      </c>
      <c r="G2810" s="6" t="s">
        <v>47</v>
      </c>
      <c r="H2810" s="6" t="n">
        <v>4</v>
      </c>
      <c r="I2810" s="7" t="n">
        <v>59.99000168</v>
      </c>
      <c r="J2810" s="6" t="n">
        <v>5</v>
      </c>
      <c r="K2810" s="7" t="n">
        <v>299.9500122</v>
      </c>
      <c r="L2810" s="7" t="n">
        <v>44.99000168</v>
      </c>
      <c r="M2810" s="8" t="n">
        <v>0.150000006</v>
      </c>
      <c r="N2810" s="7" t="n">
        <v>96.87999725</v>
      </c>
      <c r="O2810" s="9" t="n">
        <v>0</v>
      </c>
    </row>
    <row r="2811" customFormat="false" ht="15" hidden="false" customHeight="true" outlineLevel="0" collapsed="false">
      <c r="A2811" s="6" t="n">
        <v>61332</v>
      </c>
      <c r="B2811" s="6" t="s">
        <v>19</v>
      </c>
      <c r="C2811" s="6" t="s">
        <v>37</v>
      </c>
      <c r="D2811" s="6" t="s">
        <v>50</v>
      </c>
      <c r="E2811" s="6" t="s">
        <v>63</v>
      </c>
      <c r="F2811" s="6" t="s">
        <v>40</v>
      </c>
      <c r="G2811" s="6" t="s">
        <v>44</v>
      </c>
      <c r="H2811" s="6" t="n">
        <v>4</v>
      </c>
      <c r="I2811" s="7" t="n">
        <v>399.980011</v>
      </c>
      <c r="J2811" s="6" t="n">
        <v>1</v>
      </c>
      <c r="K2811" s="7" t="n">
        <v>399.980011</v>
      </c>
      <c r="L2811" s="7" t="n">
        <v>28</v>
      </c>
      <c r="M2811" s="8" t="n">
        <v>0.07</v>
      </c>
      <c r="N2811" s="7" t="n">
        <v>182.2700043</v>
      </c>
      <c r="O2811" s="9" t="n">
        <v>0</v>
      </c>
    </row>
    <row r="2812" customFormat="false" ht="15" hidden="false" customHeight="true" outlineLevel="0" collapsed="false">
      <c r="A2812" s="6" t="n">
        <v>65811</v>
      </c>
      <c r="B2812" s="6" t="s">
        <v>36</v>
      </c>
      <c r="C2812" s="6" t="s">
        <v>20</v>
      </c>
      <c r="D2812" s="6" t="s">
        <v>21</v>
      </c>
      <c r="E2812" s="6" t="s">
        <v>65</v>
      </c>
      <c r="F2812" s="6" t="s">
        <v>40</v>
      </c>
      <c r="G2812" s="6" t="s">
        <v>47</v>
      </c>
      <c r="H2812" s="6" t="n">
        <v>0</v>
      </c>
      <c r="I2812" s="7" t="n">
        <v>399.980011</v>
      </c>
      <c r="J2812" s="6" t="n">
        <v>1</v>
      </c>
      <c r="K2812" s="7" t="n">
        <v>399.980011</v>
      </c>
      <c r="L2812" s="7" t="n">
        <v>22</v>
      </c>
      <c r="M2812" s="8" t="n">
        <v>0.059999999</v>
      </c>
      <c r="N2812" s="7" t="n">
        <v>188.9900055</v>
      </c>
      <c r="O2812" s="12" t="n">
        <v>1</v>
      </c>
    </row>
    <row r="2813" customFormat="false" ht="15" hidden="false" customHeight="true" outlineLevel="0" collapsed="false">
      <c r="A2813" s="6" t="n">
        <v>64928</v>
      </c>
      <c r="B2813" s="6" t="s">
        <v>19</v>
      </c>
      <c r="C2813" s="6" t="s">
        <v>37</v>
      </c>
      <c r="D2813" s="6" t="s">
        <v>21</v>
      </c>
      <c r="E2813" s="6" t="s">
        <v>64</v>
      </c>
      <c r="F2813" s="6" t="s">
        <v>29</v>
      </c>
      <c r="G2813" s="6" t="s">
        <v>44</v>
      </c>
      <c r="H2813" s="6" t="n">
        <v>4</v>
      </c>
      <c r="I2813" s="7" t="n">
        <v>99.98999786</v>
      </c>
      <c r="J2813" s="6" t="n">
        <v>2</v>
      </c>
      <c r="K2813" s="7" t="n">
        <v>199.9799957</v>
      </c>
      <c r="L2813" s="7" t="n">
        <v>6</v>
      </c>
      <c r="M2813" s="8" t="n">
        <v>0.029999999</v>
      </c>
      <c r="N2813" s="7" t="n">
        <v>60.72000122</v>
      </c>
      <c r="O2813" s="9" t="n">
        <v>0</v>
      </c>
    </row>
    <row r="2814" customFormat="false" ht="15" hidden="false" customHeight="true" outlineLevel="0" collapsed="false">
      <c r="A2814" s="6" t="n">
        <v>2381</v>
      </c>
      <c r="B2814" s="6" t="s">
        <v>26</v>
      </c>
      <c r="C2814" s="6" t="s">
        <v>20</v>
      </c>
      <c r="D2814" s="6" t="s">
        <v>50</v>
      </c>
      <c r="E2814" s="6" t="s">
        <v>51</v>
      </c>
      <c r="F2814" s="6" t="s">
        <v>23</v>
      </c>
      <c r="G2814" s="6" t="s">
        <v>44</v>
      </c>
      <c r="H2814" s="6" t="n">
        <v>1</v>
      </c>
      <c r="I2814" s="7" t="n">
        <v>129.9900055</v>
      </c>
      <c r="J2814" s="6" t="n">
        <v>1</v>
      </c>
      <c r="K2814" s="7" t="n">
        <v>129.9900055</v>
      </c>
      <c r="L2814" s="7" t="n">
        <v>11.69999981</v>
      </c>
      <c r="M2814" s="8" t="n">
        <v>0.090000004</v>
      </c>
      <c r="N2814" s="7" t="n">
        <v>34.29999924</v>
      </c>
      <c r="O2814" s="12" t="n">
        <v>1</v>
      </c>
    </row>
    <row r="2815" customFormat="false" ht="15" hidden="false" customHeight="true" outlineLevel="0" collapsed="false">
      <c r="A2815" s="6" t="n">
        <v>61032</v>
      </c>
      <c r="B2815" s="6" t="s">
        <v>36</v>
      </c>
      <c r="C2815" s="6" t="s">
        <v>20</v>
      </c>
      <c r="D2815" s="6" t="s">
        <v>50</v>
      </c>
      <c r="E2815" s="6" t="s">
        <v>72</v>
      </c>
      <c r="F2815" s="6" t="s">
        <v>71</v>
      </c>
      <c r="G2815" s="6" t="s">
        <v>47</v>
      </c>
      <c r="H2815" s="6" t="n">
        <v>0</v>
      </c>
      <c r="I2815" s="7" t="n">
        <v>199.9900055</v>
      </c>
      <c r="J2815" s="6" t="n">
        <v>1</v>
      </c>
      <c r="K2815" s="7" t="n">
        <v>199.9900055</v>
      </c>
      <c r="L2815" s="7" t="n">
        <v>26</v>
      </c>
      <c r="M2815" s="8" t="n">
        <v>0.129999995</v>
      </c>
      <c r="N2815" s="7" t="n">
        <v>13.05000019</v>
      </c>
      <c r="O2815" s="12" t="n">
        <v>1</v>
      </c>
    </row>
    <row r="2816" customFormat="false" ht="15" hidden="false" customHeight="true" outlineLevel="0" collapsed="false">
      <c r="A2816" s="6" t="n">
        <v>22712</v>
      </c>
      <c r="B2816" s="6" t="s">
        <v>19</v>
      </c>
      <c r="C2816" s="6" t="s">
        <v>49</v>
      </c>
      <c r="D2816" s="6" t="s">
        <v>27</v>
      </c>
      <c r="E2816" s="6" t="s">
        <v>69</v>
      </c>
      <c r="F2816" s="6" t="s">
        <v>29</v>
      </c>
      <c r="G2816" s="6" t="s">
        <v>34</v>
      </c>
      <c r="H2816" s="6" t="n">
        <v>4</v>
      </c>
      <c r="I2816" s="7" t="n">
        <v>99.98999786</v>
      </c>
      <c r="J2816" s="6" t="n">
        <v>4</v>
      </c>
      <c r="K2816" s="7" t="n">
        <v>399.9599915</v>
      </c>
      <c r="L2816" s="7" t="n">
        <v>20</v>
      </c>
      <c r="M2816" s="8" t="n">
        <v>0.050000001</v>
      </c>
      <c r="N2816" s="7" t="n">
        <v>-80.93000031</v>
      </c>
      <c r="O2816" s="9" t="n">
        <v>0</v>
      </c>
    </row>
    <row r="2817" customFormat="false" ht="15" hidden="false" customHeight="true" outlineLevel="0" collapsed="false">
      <c r="A2817" s="6" t="n">
        <v>55703</v>
      </c>
      <c r="B2817" s="6" t="s">
        <v>26</v>
      </c>
      <c r="C2817" s="6" t="s">
        <v>20</v>
      </c>
      <c r="D2817" s="6" t="s">
        <v>50</v>
      </c>
      <c r="E2817" s="6" t="s">
        <v>63</v>
      </c>
      <c r="F2817" s="6" t="s">
        <v>40</v>
      </c>
      <c r="G2817" s="6" t="s">
        <v>24</v>
      </c>
      <c r="H2817" s="6" t="n">
        <v>1</v>
      </c>
      <c r="I2817" s="7" t="n">
        <v>399.980011</v>
      </c>
      <c r="J2817" s="6" t="n">
        <v>1</v>
      </c>
      <c r="K2817" s="7" t="n">
        <v>399.980011</v>
      </c>
      <c r="L2817" s="7" t="n">
        <v>64</v>
      </c>
      <c r="M2817" s="8" t="n">
        <v>0.159999996</v>
      </c>
      <c r="N2817" s="7" t="n">
        <v>31.57999992</v>
      </c>
      <c r="O2817" s="12" t="n">
        <v>1</v>
      </c>
    </row>
    <row r="2818" customFormat="false" ht="15" hidden="false" customHeight="true" outlineLevel="0" collapsed="false">
      <c r="A2818" s="6" t="n">
        <v>75807</v>
      </c>
      <c r="B2818" s="6" t="s">
        <v>36</v>
      </c>
      <c r="C2818" s="6" t="s">
        <v>37</v>
      </c>
      <c r="D2818" s="6" t="s">
        <v>27</v>
      </c>
      <c r="E2818" s="6" t="s">
        <v>54</v>
      </c>
      <c r="F2818" s="6" t="s">
        <v>85</v>
      </c>
      <c r="G2818" s="6" t="s">
        <v>24</v>
      </c>
      <c r="H2818" s="6" t="n">
        <v>0</v>
      </c>
      <c r="I2818" s="7" t="n">
        <v>327.75</v>
      </c>
      <c r="J2818" s="6" t="n">
        <v>1</v>
      </c>
      <c r="K2818" s="7" t="n">
        <v>327.75</v>
      </c>
      <c r="L2818" s="7" t="n">
        <v>42.61000061</v>
      </c>
      <c r="M2818" s="8" t="n">
        <v>0.129999995</v>
      </c>
      <c r="N2818" s="7" t="n">
        <v>76.98999786</v>
      </c>
      <c r="O2818" s="12" t="n">
        <v>1</v>
      </c>
    </row>
    <row r="2819" customFormat="false" ht="15" hidden="false" customHeight="true" outlineLevel="0" collapsed="false">
      <c r="A2819" s="6" t="n">
        <v>31180</v>
      </c>
      <c r="B2819" s="6" t="s">
        <v>19</v>
      </c>
      <c r="C2819" s="6" t="s">
        <v>20</v>
      </c>
      <c r="D2819" s="6" t="s">
        <v>27</v>
      </c>
      <c r="E2819" s="6" t="s">
        <v>42</v>
      </c>
      <c r="F2819" s="6" t="s">
        <v>33</v>
      </c>
      <c r="G2819" s="6" t="s">
        <v>34</v>
      </c>
      <c r="H2819" s="6" t="n">
        <v>4</v>
      </c>
      <c r="I2819" s="7" t="n">
        <v>59.99000168</v>
      </c>
      <c r="J2819" s="6" t="n">
        <v>3</v>
      </c>
      <c r="K2819" s="7" t="n">
        <v>179.9700012</v>
      </c>
      <c r="L2819" s="7" t="n">
        <v>0</v>
      </c>
      <c r="M2819" s="8" t="n">
        <v>0</v>
      </c>
      <c r="N2819" s="7" t="n">
        <v>61.18999863</v>
      </c>
      <c r="O2819" s="12" t="n">
        <v>1</v>
      </c>
    </row>
    <row r="2820" customFormat="false" ht="15" hidden="false" customHeight="true" outlineLevel="0" collapsed="false">
      <c r="A2820" s="6" t="n">
        <v>9727</v>
      </c>
      <c r="B2820" s="6" t="s">
        <v>26</v>
      </c>
      <c r="C2820" s="6" t="s">
        <v>37</v>
      </c>
      <c r="D2820" s="6" t="s">
        <v>50</v>
      </c>
      <c r="E2820" s="6" t="s">
        <v>51</v>
      </c>
      <c r="F2820" s="6" t="s">
        <v>33</v>
      </c>
      <c r="G2820" s="6" t="s">
        <v>24</v>
      </c>
      <c r="H2820" s="6" t="n">
        <v>1</v>
      </c>
      <c r="I2820" s="7" t="n">
        <v>59.99000168</v>
      </c>
      <c r="J2820" s="6" t="n">
        <v>2</v>
      </c>
      <c r="K2820" s="7" t="n">
        <v>119.9800034</v>
      </c>
      <c r="L2820" s="7" t="n">
        <v>24</v>
      </c>
      <c r="M2820" s="8" t="n">
        <v>0.200000003</v>
      </c>
      <c r="N2820" s="7" t="n">
        <v>13.43999958</v>
      </c>
      <c r="O2820" s="12" t="n">
        <v>1</v>
      </c>
    </row>
    <row r="2821" customFormat="false" ht="15" hidden="false" customHeight="true" outlineLevel="0" collapsed="false">
      <c r="A2821" s="6" t="n">
        <v>10589</v>
      </c>
      <c r="B2821" s="6" t="s">
        <v>19</v>
      </c>
      <c r="C2821" s="6" t="s">
        <v>20</v>
      </c>
      <c r="D2821" s="6" t="s">
        <v>21</v>
      </c>
      <c r="E2821" s="6" t="s">
        <v>65</v>
      </c>
      <c r="F2821" s="6" t="s">
        <v>75</v>
      </c>
      <c r="G2821" s="6" t="s">
        <v>44</v>
      </c>
      <c r="H2821" s="6" t="n">
        <v>4</v>
      </c>
      <c r="I2821" s="7" t="n">
        <v>299.980011</v>
      </c>
      <c r="J2821" s="6" t="n">
        <v>1</v>
      </c>
      <c r="K2821" s="7" t="n">
        <v>299.980011</v>
      </c>
      <c r="L2821" s="7" t="n">
        <v>9</v>
      </c>
      <c r="M2821" s="8" t="n">
        <v>0.029999999</v>
      </c>
      <c r="N2821" s="7" t="n">
        <v>133.8500061</v>
      </c>
      <c r="O2821" s="12" t="n">
        <v>1</v>
      </c>
    </row>
    <row r="2822" customFormat="false" ht="15" hidden="false" customHeight="true" outlineLevel="0" collapsed="false">
      <c r="A2822" s="6" t="n">
        <v>59587</v>
      </c>
      <c r="B2822" s="6" t="s">
        <v>26</v>
      </c>
      <c r="C2822" s="6" t="s">
        <v>20</v>
      </c>
      <c r="D2822" s="6" t="s">
        <v>50</v>
      </c>
      <c r="E2822" s="6" t="s">
        <v>51</v>
      </c>
      <c r="F2822" s="6" t="s">
        <v>57</v>
      </c>
      <c r="G2822" s="6" t="s">
        <v>34</v>
      </c>
      <c r="H2822" s="6" t="n">
        <v>1</v>
      </c>
      <c r="I2822" s="7" t="n">
        <v>50</v>
      </c>
      <c r="J2822" s="6" t="n">
        <v>5</v>
      </c>
      <c r="K2822" s="7" t="n">
        <v>250</v>
      </c>
      <c r="L2822" s="7" t="n">
        <v>7.5</v>
      </c>
      <c r="M2822" s="8" t="n">
        <v>0.029999999</v>
      </c>
      <c r="N2822" s="7" t="n">
        <v>121.25</v>
      </c>
      <c r="O2822" s="12" t="n">
        <v>1</v>
      </c>
    </row>
    <row r="2823" customFormat="false" ht="15" hidden="false" customHeight="true" outlineLevel="0" collapsed="false">
      <c r="A2823" s="6" t="n">
        <v>49665</v>
      </c>
      <c r="B2823" s="6" t="s">
        <v>46</v>
      </c>
      <c r="C2823" s="6" t="s">
        <v>20</v>
      </c>
      <c r="D2823" s="6" t="s">
        <v>21</v>
      </c>
      <c r="E2823" s="6" t="s">
        <v>66</v>
      </c>
      <c r="F2823" s="6" t="s">
        <v>74</v>
      </c>
      <c r="G2823" s="6" t="s">
        <v>44</v>
      </c>
      <c r="H2823" s="6" t="n">
        <v>2</v>
      </c>
      <c r="I2823" s="7" t="n">
        <v>47.99000168</v>
      </c>
      <c r="J2823" s="6" t="n">
        <v>3</v>
      </c>
      <c r="K2823" s="7" t="n">
        <v>143.9700012</v>
      </c>
      <c r="L2823" s="7" t="n">
        <v>7.199999809</v>
      </c>
      <c r="M2823" s="8" t="n">
        <v>0.050000001</v>
      </c>
      <c r="N2823" s="7" t="n">
        <v>-25.44000053</v>
      </c>
      <c r="O2823" s="12" t="n">
        <v>1</v>
      </c>
    </row>
    <row r="2824" customFormat="false" ht="15" hidden="false" customHeight="true" outlineLevel="0" collapsed="false">
      <c r="A2824" s="6" t="n">
        <v>20530</v>
      </c>
      <c r="B2824" s="6" t="s">
        <v>19</v>
      </c>
      <c r="C2824" s="6" t="s">
        <v>20</v>
      </c>
      <c r="D2824" s="6" t="s">
        <v>27</v>
      </c>
      <c r="E2824" s="6" t="s">
        <v>69</v>
      </c>
      <c r="F2824" s="6" t="s">
        <v>71</v>
      </c>
      <c r="G2824" s="6" t="s">
        <v>24</v>
      </c>
      <c r="H2824" s="6" t="n">
        <v>4</v>
      </c>
      <c r="I2824" s="7" t="n">
        <v>199.9900055</v>
      </c>
      <c r="J2824" s="6" t="n">
        <v>1</v>
      </c>
      <c r="K2824" s="7" t="n">
        <v>199.9900055</v>
      </c>
      <c r="L2824" s="7" t="n">
        <v>30</v>
      </c>
      <c r="M2824" s="8" t="n">
        <v>0.150000006</v>
      </c>
      <c r="N2824" s="7" t="n">
        <v>8.5</v>
      </c>
      <c r="O2824" s="12" t="n">
        <v>1</v>
      </c>
    </row>
    <row r="2825" customFormat="false" ht="15" hidden="false" customHeight="true" outlineLevel="0" collapsed="false">
      <c r="A2825" s="6" t="n">
        <v>62137</v>
      </c>
      <c r="B2825" s="6" t="s">
        <v>26</v>
      </c>
      <c r="C2825" s="6" t="s">
        <v>37</v>
      </c>
      <c r="D2825" s="6" t="s">
        <v>21</v>
      </c>
      <c r="E2825" s="6" t="s">
        <v>22</v>
      </c>
      <c r="F2825" s="6" t="s">
        <v>57</v>
      </c>
      <c r="G2825" s="6" t="s">
        <v>47</v>
      </c>
      <c r="H2825" s="6" t="n">
        <v>1</v>
      </c>
      <c r="I2825" s="7" t="n">
        <v>50</v>
      </c>
      <c r="J2825" s="6" t="n">
        <v>4</v>
      </c>
      <c r="K2825" s="7" t="n">
        <v>200</v>
      </c>
      <c r="L2825" s="7" t="n">
        <v>6</v>
      </c>
      <c r="M2825" s="8" t="n">
        <v>0.029999999</v>
      </c>
      <c r="N2825" s="7" t="n">
        <v>93.12000275</v>
      </c>
      <c r="O2825" s="12" t="n">
        <v>1</v>
      </c>
    </row>
    <row r="2826" customFormat="false" ht="15" hidden="false" customHeight="true" outlineLevel="0" collapsed="false">
      <c r="A2826" s="6" t="n">
        <v>18872</v>
      </c>
      <c r="B2826" s="6" t="s">
        <v>19</v>
      </c>
      <c r="C2826" s="6" t="s">
        <v>37</v>
      </c>
      <c r="D2826" s="6" t="s">
        <v>21</v>
      </c>
      <c r="E2826" s="6" t="s">
        <v>65</v>
      </c>
      <c r="F2826" s="6" t="s">
        <v>58</v>
      </c>
      <c r="G2826" s="6" t="s">
        <v>24</v>
      </c>
      <c r="H2826" s="6" t="n">
        <v>4</v>
      </c>
      <c r="I2826" s="7" t="n">
        <v>49.97999954</v>
      </c>
      <c r="J2826" s="6" t="n">
        <v>5</v>
      </c>
      <c r="K2826" s="7" t="n">
        <v>249.8999939</v>
      </c>
      <c r="L2826" s="7" t="n">
        <v>2.5</v>
      </c>
      <c r="M2826" s="8" t="n">
        <v>0.01</v>
      </c>
      <c r="N2826" s="7" t="n">
        <v>86.58999634</v>
      </c>
      <c r="O2826" s="9" t="n">
        <v>0</v>
      </c>
    </row>
    <row r="2827" customFormat="false" ht="15" hidden="false" customHeight="true" outlineLevel="0" collapsed="false">
      <c r="A2827" s="6" t="n">
        <v>15541</v>
      </c>
      <c r="B2827" s="6" t="s">
        <v>46</v>
      </c>
      <c r="C2827" s="6" t="s">
        <v>37</v>
      </c>
      <c r="D2827" s="6" t="s">
        <v>21</v>
      </c>
      <c r="E2827" s="6" t="s">
        <v>65</v>
      </c>
      <c r="F2827" s="6" t="s">
        <v>74</v>
      </c>
      <c r="G2827" s="6" t="s">
        <v>24</v>
      </c>
      <c r="H2827" s="6" t="n">
        <v>2</v>
      </c>
      <c r="I2827" s="7" t="n">
        <v>44.99000168</v>
      </c>
      <c r="J2827" s="6" t="n">
        <v>3</v>
      </c>
      <c r="K2827" s="7" t="n">
        <v>134.9700012</v>
      </c>
      <c r="L2827" s="7" t="n">
        <v>16.20000076</v>
      </c>
      <c r="M2827" s="8" t="n">
        <v>0.119999997</v>
      </c>
      <c r="N2827" s="7" t="n">
        <v>-50.47999954</v>
      </c>
      <c r="O2827" s="9" t="n">
        <v>0</v>
      </c>
    </row>
    <row r="2828" customFormat="false" ht="15" hidden="false" customHeight="true" outlineLevel="0" collapsed="false">
      <c r="A2828" s="6" t="n">
        <v>52251</v>
      </c>
      <c r="B2828" s="6" t="s">
        <v>26</v>
      </c>
      <c r="C2828" s="6" t="s">
        <v>20</v>
      </c>
      <c r="D2828" s="6" t="s">
        <v>50</v>
      </c>
      <c r="E2828" s="6" t="s">
        <v>51</v>
      </c>
      <c r="F2828" s="6" t="s">
        <v>29</v>
      </c>
      <c r="G2828" s="6" t="s">
        <v>24</v>
      </c>
      <c r="H2828" s="6" t="n">
        <v>1</v>
      </c>
      <c r="I2828" s="7" t="n">
        <v>99.98999786</v>
      </c>
      <c r="J2828" s="6" t="n">
        <v>5</v>
      </c>
      <c r="K2828" s="7" t="n">
        <v>499.9500122</v>
      </c>
      <c r="L2828" s="7" t="n">
        <v>5</v>
      </c>
      <c r="M2828" s="8" t="n">
        <v>0.01</v>
      </c>
      <c r="N2828" s="7" t="n">
        <v>4.949999809</v>
      </c>
      <c r="O2828" s="12" t="n">
        <v>1</v>
      </c>
    </row>
    <row r="2829" customFormat="false" ht="15" hidden="false" customHeight="true" outlineLevel="0" collapsed="false">
      <c r="A2829" s="6" t="n">
        <v>30341</v>
      </c>
      <c r="B2829" s="6" t="s">
        <v>46</v>
      </c>
      <c r="C2829" s="6" t="s">
        <v>20</v>
      </c>
      <c r="D2829" s="6" t="s">
        <v>27</v>
      </c>
      <c r="E2829" s="6" t="s">
        <v>42</v>
      </c>
      <c r="F2829" s="6" t="s">
        <v>40</v>
      </c>
      <c r="G2829" s="6" t="s">
        <v>44</v>
      </c>
      <c r="H2829" s="6" t="n">
        <v>2</v>
      </c>
      <c r="I2829" s="7" t="n">
        <v>399.980011</v>
      </c>
      <c r="J2829" s="6" t="n">
        <v>1</v>
      </c>
      <c r="K2829" s="7" t="n">
        <v>399.980011</v>
      </c>
      <c r="L2829" s="7" t="n">
        <v>72</v>
      </c>
      <c r="M2829" s="8" t="n">
        <v>0.180000007</v>
      </c>
      <c r="N2829" s="7" t="n">
        <v>131.1900024</v>
      </c>
      <c r="O2829" s="9" t="n">
        <v>0</v>
      </c>
    </row>
    <row r="2830" customFormat="false" ht="15" hidden="false" customHeight="true" outlineLevel="0" collapsed="false">
      <c r="A2830" s="6" t="n">
        <v>51808</v>
      </c>
      <c r="B2830" s="6" t="s">
        <v>19</v>
      </c>
      <c r="C2830" s="6" t="s">
        <v>20</v>
      </c>
      <c r="D2830" s="6" t="s">
        <v>50</v>
      </c>
      <c r="E2830" s="6" t="s">
        <v>51</v>
      </c>
      <c r="F2830" s="6" t="s">
        <v>58</v>
      </c>
      <c r="G2830" s="6" t="s">
        <v>34</v>
      </c>
      <c r="H2830" s="6" t="n">
        <v>4</v>
      </c>
      <c r="I2830" s="7" t="n">
        <v>49.97999954</v>
      </c>
      <c r="J2830" s="6" t="n">
        <v>5</v>
      </c>
      <c r="K2830" s="7" t="n">
        <v>249.8999939</v>
      </c>
      <c r="L2830" s="7" t="n">
        <v>13.73999977</v>
      </c>
      <c r="M2830" s="8" t="n">
        <v>0.059999999</v>
      </c>
      <c r="N2830" s="7" t="n">
        <v>76.75</v>
      </c>
      <c r="O2830" s="9" t="n">
        <v>0</v>
      </c>
    </row>
    <row r="2831" customFormat="false" ht="15" hidden="false" customHeight="true" outlineLevel="0" collapsed="false">
      <c r="A2831" s="6" t="n">
        <v>41661</v>
      </c>
      <c r="B2831" s="6" t="s">
        <v>19</v>
      </c>
      <c r="C2831" s="6" t="s">
        <v>37</v>
      </c>
      <c r="D2831" s="6" t="s">
        <v>21</v>
      </c>
      <c r="E2831" s="6" t="s">
        <v>66</v>
      </c>
      <c r="F2831" s="6" t="s">
        <v>74</v>
      </c>
      <c r="G2831" s="6" t="s">
        <v>44</v>
      </c>
      <c r="H2831" s="6" t="n">
        <v>4</v>
      </c>
      <c r="I2831" s="7" t="n">
        <v>31.98999977</v>
      </c>
      <c r="J2831" s="6" t="n">
        <v>4</v>
      </c>
      <c r="K2831" s="7" t="n">
        <v>127.9599991</v>
      </c>
      <c r="L2831" s="7" t="n">
        <v>7.039999962</v>
      </c>
      <c r="M2831" s="8" t="n">
        <v>0.059999999</v>
      </c>
      <c r="N2831" s="7" t="n">
        <v>-27.20999908</v>
      </c>
      <c r="O2831" s="9" t="n">
        <v>0</v>
      </c>
    </row>
    <row r="2832" customFormat="false" ht="15" hidden="false" customHeight="true" outlineLevel="0" collapsed="false">
      <c r="A2832" s="6" t="n">
        <v>51012</v>
      </c>
      <c r="B2832" s="6" t="s">
        <v>46</v>
      </c>
      <c r="C2832" s="6" t="s">
        <v>49</v>
      </c>
      <c r="D2832" s="6" t="s">
        <v>38</v>
      </c>
      <c r="E2832" s="6" t="s">
        <v>98</v>
      </c>
      <c r="F2832" s="6" t="s">
        <v>29</v>
      </c>
      <c r="G2832" s="6" t="s">
        <v>34</v>
      </c>
      <c r="H2832" s="6" t="n">
        <v>2</v>
      </c>
      <c r="I2832" s="7" t="n">
        <v>30</v>
      </c>
      <c r="J2832" s="6" t="n">
        <v>3</v>
      </c>
      <c r="K2832" s="7" t="n">
        <v>90</v>
      </c>
      <c r="L2832" s="7" t="n">
        <v>6.300000191</v>
      </c>
      <c r="M2832" s="8" t="n">
        <v>0.07</v>
      </c>
      <c r="N2832" s="7" t="n">
        <v>8.369999886</v>
      </c>
      <c r="O2832" s="12" t="n">
        <v>1</v>
      </c>
    </row>
    <row r="2833" customFormat="false" ht="15" hidden="false" customHeight="true" outlineLevel="0" collapsed="false">
      <c r="A2833" s="6" t="n">
        <v>50203</v>
      </c>
      <c r="B2833" s="6" t="s">
        <v>19</v>
      </c>
      <c r="C2833" s="6" t="s">
        <v>49</v>
      </c>
      <c r="D2833" s="6" t="s">
        <v>27</v>
      </c>
      <c r="E2833" s="6" t="s">
        <v>79</v>
      </c>
      <c r="F2833" s="6" t="s">
        <v>100</v>
      </c>
      <c r="G2833" s="6" t="s">
        <v>44</v>
      </c>
      <c r="H2833" s="6" t="n">
        <v>4</v>
      </c>
      <c r="I2833" s="7" t="n">
        <v>19.98999977</v>
      </c>
      <c r="J2833" s="6" t="n">
        <v>2</v>
      </c>
      <c r="K2833" s="7" t="n">
        <v>39.97999954</v>
      </c>
      <c r="L2833" s="7" t="n">
        <v>2</v>
      </c>
      <c r="M2833" s="8" t="n">
        <v>0.050000001</v>
      </c>
      <c r="N2833" s="7" t="n">
        <v>18.98999977</v>
      </c>
      <c r="O2833" s="9" t="n">
        <v>0</v>
      </c>
    </row>
    <row r="2834" customFormat="false" ht="15" hidden="false" customHeight="true" outlineLevel="0" collapsed="false">
      <c r="A2834" s="6" t="n">
        <v>17046</v>
      </c>
      <c r="B2834" s="6" t="s">
        <v>19</v>
      </c>
      <c r="C2834" s="6" t="s">
        <v>20</v>
      </c>
      <c r="D2834" s="6" t="s">
        <v>21</v>
      </c>
      <c r="E2834" s="6" t="s">
        <v>65</v>
      </c>
      <c r="F2834" s="6" t="s">
        <v>68</v>
      </c>
      <c r="G2834" s="6" t="s">
        <v>47</v>
      </c>
      <c r="H2834" s="6" t="n">
        <v>4</v>
      </c>
      <c r="I2834" s="7" t="n">
        <v>24.98999977</v>
      </c>
      <c r="J2834" s="6" t="n">
        <v>2</v>
      </c>
      <c r="K2834" s="7" t="n">
        <v>49.97999954</v>
      </c>
      <c r="L2834" s="7" t="n">
        <v>2.75</v>
      </c>
      <c r="M2834" s="8" t="n">
        <v>0.059999999</v>
      </c>
      <c r="N2834" s="7" t="n">
        <v>9.920000076</v>
      </c>
      <c r="O2834" s="9" t="n">
        <v>0</v>
      </c>
    </row>
    <row r="2835" customFormat="false" ht="15" hidden="false" customHeight="true" outlineLevel="0" collapsed="false">
      <c r="A2835" s="6" t="n">
        <v>1816</v>
      </c>
      <c r="B2835" s="6" t="s">
        <v>19</v>
      </c>
      <c r="C2835" s="6" t="s">
        <v>37</v>
      </c>
      <c r="D2835" s="6" t="s">
        <v>50</v>
      </c>
      <c r="E2835" s="6" t="s">
        <v>51</v>
      </c>
      <c r="F2835" s="6" t="s">
        <v>71</v>
      </c>
      <c r="G2835" s="6" t="s">
        <v>34</v>
      </c>
      <c r="H2835" s="6" t="n">
        <v>4</v>
      </c>
      <c r="I2835" s="7" t="n">
        <v>199.9900055</v>
      </c>
      <c r="J2835" s="6" t="n">
        <v>1</v>
      </c>
      <c r="K2835" s="7" t="n">
        <v>199.9900055</v>
      </c>
      <c r="L2835" s="7" t="n">
        <v>30</v>
      </c>
      <c r="M2835" s="8" t="n">
        <v>0.150000006</v>
      </c>
      <c r="N2835" s="7" t="n">
        <v>49.29999924</v>
      </c>
      <c r="O2835" s="9" t="n">
        <v>0</v>
      </c>
    </row>
    <row r="2836" customFormat="false" ht="15" hidden="false" customHeight="true" outlineLevel="0" collapsed="false">
      <c r="A2836" s="6" t="n">
        <v>21663</v>
      </c>
      <c r="B2836" s="6" t="s">
        <v>26</v>
      </c>
      <c r="C2836" s="6" t="s">
        <v>20</v>
      </c>
      <c r="D2836" s="6" t="s">
        <v>27</v>
      </c>
      <c r="E2836" s="6" t="s">
        <v>54</v>
      </c>
      <c r="F2836" s="6" t="s">
        <v>75</v>
      </c>
      <c r="G2836" s="6" t="s">
        <v>34</v>
      </c>
      <c r="H2836" s="6" t="n">
        <v>1</v>
      </c>
      <c r="I2836" s="7" t="n">
        <v>299.980011</v>
      </c>
      <c r="J2836" s="6" t="n">
        <v>1</v>
      </c>
      <c r="K2836" s="7" t="n">
        <v>299.980011</v>
      </c>
      <c r="L2836" s="7" t="n">
        <v>51</v>
      </c>
      <c r="M2836" s="8" t="n">
        <v>0.170000002</v>
      </c>
      <c r="N2836" s="7" t="n">
        <v>112.0400009</v>
      </c>
      <c r="O2836" s="12" t="n">
        <v>1</v>
      </c>
    </row>
    <row r="2837" customFormat="false" ht="15" hidden="false" customHeight="true" outlineLevel="0" collapsed="false">
      <c r="A2837" s="6" t="n">
        <v>20441</v>
      </c>
      <c r="B2837" s="6" t="s">
        <v>19</v>
      </c>
      <c r="C2837" s="6" t="s">
        <v>49</v>
      </c>
      <c r="D2837" s="6" t="s">
        <v>27</v>
      </c>
      <c r="E2837" s="6" t="s">
        <v>42</v>
      </c>
      <c r="F2837" s="6" t="s">
        <v>75</v>
      </c>
      <c r="G2837" s="6" t="s">
        <v>47</v>
      </c>
      <c r="H2837" s="6" t="n">
        <v>4</v>
      </c>
      <c r="I2837" s="7" t="n">
        <v>299.980011</v>
      </c>
      <c r="J2837" s="6" t="n">
        <v>1</v>
      </c>
      <c r="K2837" s="7" t="n">
        <v>299.980011</v>
      </c>
      <c r="L2837" s="7" t="n">
        <v>16.5</v>
      </c>
      <c r="M2837" s="8" t="n">
        <v>0.059999999</v>
      </c>
      <c r="N2837" s="7" t="n">
        <v>21.26000023</v>
      </c>
      <c r="O2837" s="9" t="n">
        <v>0</v>
      </c>
    </row>
    <row r="2838" customFormat="false" ht="15" hidden="false" customHeight="true" outlineLevel="0" collapsed="false">
      <c r="A2838" s="6" t="n">
        <v>7490</v>
      </c>
      <c r="B2838" s="6" t="s">
        <v>19</v>
      </c>
      <c r="C2838" s="6" t="s">
        <v>20</v>
      </c>
      <c r="D2838" s="6" t="s">
        <v>50</v>
      </c>
      <c r="E2838" s="6" t="s">
        <v>51</v>
      </c>
      <c r="F2838" s="6" t="s">
        <v>23</v>
      </c>
      <c r="G2838" s="6" t="s">
        <v>44</v>
      </c>
      <c r="H2838" s="6" t="n">
        <v>4</v>
      </c>
      <c r="I2838" s="7" t="n">
        <v>129.9900055</v>
      </c>
      <c r="J2838" s="6" t="n">
        <v>1</v>
      </c>
      <c r="K2838" s="7" t="n">
        <v>129.9900055</v>
      </c>
      <c r="L2838" s="7" t="n">
        <v>11.69999981</v>
      </c>
      <c r="M2838" s="8" t="n">
        <v>0.090000004</v>
      </c>
      <c r="N2838" s="7" t="n">
        <v>56.77999878</v>
      </c>
      <c r="O2838" s="12" t="n">
        <v>1</v>
      </c>
    </row>
    <row r="2839" customFormat="false" ht="15" hidden="false" customHeight="true" outlineLevel="0" collapsed="false">
      <c r="A2839" s="6" t="n">
        <v>6466</v>
      </c>
      <c r="B2839" s="6" t="s">
        <v>19</v>
      </c>
      <c r="C2839" s="6" t="s">
        <v>20</v>
      </c>
      <c r="D2839" s="6" t="s">
        <v>50</v>
      </c>
      <c r="E2839" s="6" t="s">
        <v>51</v>
      </c>
      <c r="F2839" s="6" t="s">
        <v>58</v>
      </c>
      <c r="G2839" s="6" t="s">
        <v>34</v>
      </c>
      <c r="H2839" s="6" t="n">
        <v>4</v>
      </c>
      <c r="I2839" s="7" t="n">
        <v>49.97999954</v>
      </c>
      <c r="J2839" s="6" t="n">
        <v>4</v>
      </c>
      <c r="K2839" s="7" t="n">
        <v>199.9199982</v>
      </c>
      <c r="L2839" s="7" t="n">
        <v>6</v>
      </c>
      <c r="M2839" s="8" t="n">
        <v>0.029999999</v>
      </c>
      <c r="N2839" s="7" t="n">
        <v>-484.8099976</v>
      </c>
      <c r="O2839" s="9" t="n">
        <v>0</v>
      </c>
    </row>
    <row r="2840" customFormat="false" ht="15" hidden="false" customHeight="true" outlineLevel="0" collapsed="false">
      <c r="A2840" s="6" t="n">
        <v>57976</v>
      </c>
      <c r="B2840" s="6" t="s">
        <v>26</v>
      </c>
      <c r="C2840" s="6" t="s">
        <v>37</v>
      </c>
      <c r="D2840" s="6" t="s">
        <v>50</v>
      </c>
      <c r="E2840" s="6" t="s">
        <v>63</v>
      </c>
      <c r="F2840" s="6" t="s">
        <v>73</v>
      </c>
      <c r="G2840" s="6" t="s">
        <v>24</v>
      </c>
      <c r="H2840" s="6" t="n">
        <v>1</v>
      </c>
      <c r="I2840" s="7" t="n">
        <v>39.99000168</v>
      </c>
      <c r="J2840" s="6" t="n">
        <v>2</v>
      </c>
      <c r="K2840" s="7" t="n">
        <v>79.98000336</v>
      </c>
      <c r="L2840" s="7" t="n">
        <v>0.800000012</v>
      </c>
      <c r="M2840" s="8" t="n">
        <v>0.01</v>
      </c>
      <c r="N2840" s="7" t="n">
        <v>4.909999847</v>
      </c>
      <c r="O2840" s="12" t="n">
        <v>1</v>
      </c>
    </row>
    <row r="2841" customFormat="false" ht="15" hidden="false" customHeight="true" outlineLevel="0" collapsed="false">
      <c r="A2841" s="6" t="n">
        <v>31606</v>
      </c>
      <c r="B2841" s="6" t="s">
        <v>19</v>
      </c>
      <c r="C2841" s="6" t="s">
        <v>49</v>
      </c>
      <c r="D2841" s="6" t="s">
        <v>31</v>
      </c>
      <c r="E2841" s="6" t="s">
        <v>56</v>
      </c>
      <c r="F2841" s="6" t="s">
        <v>58</v>
      </c>
      <c r="G2841" s="6" t="s">
        <v>24</v>
      </c>
      <c r="H2841" s="6" t="n">
        <v>4</v>
      </c>
      <c r="I2841" s="7" t="n">
        <v>49.97999954</v>
      </c>
      <c r="J2841" s="6" t="n">
        <v>1</v>
      </c>
      <c r="K2841" s="7" t="n">
        <v>49.97999954</v>
      </c>
      <c r="L2841" s="7" t="n">
        <v>2.5</v>
      </c>
      <c r="M2841" s="8" t="n">
        <v>0.050000001</v>
      </c>
      <c r="N2841" s="7" t="n">
        <v>0.949999988</v>
      </c>
      <c r="O2841" s="9" t="n">
        <v>0</v>
      </c>
    </row>
    <row r="2842" customFormat="false" ht="15" hidden="false" customHeight="true" outlineLevel="0" collapsed="false">
      <c r="A2842" s="6" t="n">
        <v>92</v>
      </c>
      <c r="B2842" s="6" t="s">
        <v>46</v>
      </c>
      <c r="C2842" s="6" t="s">
        <v>49</v>
      </c>
      <c r="D2842" s="6" t="s">
        <v>50</v>
      </c>
      <c r="E2842" s="6" t="s">
        <v>51</v>
      </c>
      <c r="F2842" s="6" t="s">
        <v>58</v>
      </c>
      <c r="G2842" s="6" t="s">
        <v>34</v>
      </c>
      <c r="H2842" s="6" t="n">
        <v>2</v>
      </c>
      <c r="I2842" s="7" t="n">
        <v>49.97999954</v>
      </c>
      <c r="J2842" s="6" t="n">
        <v>4</v>
      </c>
      <c r="K2842" s="7" t="n">
        <v>199.9199982</v>
      </c>
      <c r="L2842" s="7" t="n">
        <v>19.98999977</v>
      </c>
      <c r="M2842" s="8" t="n">
        <v>0.100000001</v>
      </c>
      <c r="N2842" s="7" t="n">
        <v>58.47999954</v>
      </c>
      <c r="O2842" s="12" t="n">
        <v>1</v>
      </c>
    </row>
    <row r="2843" customFormat="false" ht="15" hidden="false" customHeight="true" outlineLevel="0" collapsed="false">
      <c r="A2843" s="6" t="n">
        <v>20873</v>
      </c>
      <c r="B2843" s="6" t="s">
        <v>19</v>
      </c>
      <c r="C2843" s="6" t="s">
        <v>20</v>
      </c>
      <c r="D2843" s="6" t="s">
        <v>27</v>
      </c>
      <c r="E2843" s="6" t="s">
        <v>42</v>
      </c>
      <c r="F2843" s="6" t="s">
        <v>33</v>
      </c>
      <c r="G2843" s="6" t="s">
        <v>34</v>
      </c>
      <c r="H2843" s="6" t="n">
        <v>4</v>
      </c>
      <c r="I2843" s="7" t="n">
        <v>59.99000168</v>
      </c>
      <c r="J2843" s="6" t="n">
        <v>1</v>
      </c>
      <c r="K2843" s="7" t="n">
        <v>59.99000168</v>
      </c>
      <c r="L2843" s="7" t="n">
        <v>1.799999952</v>
      </c>
      <c r="M2843" s="8" t="n">
        <v>0.029999999</v>
      </c>
      <c r="N2843" s="7" t="n">
        <v>1.159999967</v>
      </c>
      <c r="O2843" s="9" t="n">
        <v>0</v>
      </c>
    </row>
    <row r="2844" customFormat="false" ht="15" hidden="false" customHeight="true" outlineLevel="0" collapsed="false">
      <c r="A2844" s="6" t="n">
        <v>24556</v>
      </c>
      <c r="B2844" s="6" t="s">
        <v>19</v>
      </c>
      <c r="C2844" s="6" t="s">
        <v>20</v>
      </c>
      <c r="D2844" s="6" t="s">
        <v>27</v>
      </c>
      <c r="E2844" s="6" t="s">
        <v>69</v>
      </c>
      <c r="F2844" s="6" t="s">
        <v>73</v>
      </c>
      <c r="G2844" s="6" t="s">
        <v>44</v>
      </c>
      <c r="H2844" s="6" t="n">
        <v>4</v>
      </c>
      <c r="I2844" s="7" t="n">
        <v>39.99000168</v>
      </c>
      <c r="J2844" s="6" t="n">
        <v>2</v>
      </c>
      <c r="K2844" s="7" t="n">
        <v>79.98000336</v>
      </c>
      <c r="L2844" s="7" t="n">
        <v>16</v>
      </c>
      <c r="M2844" s="8" t="n">
        <v>0.200000003</v>
      </c>
      <c r="N2844" s="7" t="n">
        <v>31.98999977</v>
      </c>
      <c r="O2844" s="9" t="n">
        <v>0</v>
      </c>
    </row>
    <row r="2845" customFormat="false" ht="15" hidden="false" customHeight="true" outlineLevel="0" collapsed="false">
      <c r="A2845" s="6" t="n">
        <v>65875</v>
      </c>
      <c r="B2845" s="6" t="s">
        <v>26</v>
      </c>
      <c r="C2845" s="6" t="s">
        <v>20</v>
      </c>
      <c r="D2845" s="6" t="s">
        <v>21</v>
      </c>
      <c r="E2845" s="6" t="s">
        <v>65</v>
      </c>
      <c r="F2845" s="6" t="s">
        <v>73</v>
      </c>
      <c r="G2845" s="6" t="s">
        <v>34</v>
      </c>
      <c r="H2845" s="6" t="n">
        <v>1</v>
      </c>
      <c r="I2845" s="7" t="n">
        <v>39.99000168</v>
      </c>
      <c r="J2845" s="6" t="n">
        <v>4</v>
      </c>
      <c r="K2845" s="7" t="n">
        <v>159.9600067</v>
      </c>
      <c r="L2845" s="7" t="n">
        <v>39.99000168</v>
      </c>
      <c r="M2845" s="8" t="n">
        <v>0.25</v>
      </c>
      <c r="N2845" s="7" t="n">
        <v>-87.94000244</v>
      </c>
      <c r="O2845" s="12" t="n">
        <v>1</v>
      </c>
    </row>
    <row r="2846" customFormat="false" ht="15" hidden="false" customHeight="true" outlineLevel="0" collapsed="false">
      <c r="A2846" s="6" t="n">
        <v>13596</v>
      </c>
      <c r="B2846" s="6" t="s">
        <v>19</v>
      </c>
      <c r="C2846" s="6" t="s">
        <v>20</v>
      </c>
      <c r="D2846" s="6" t="s">
        <v>21</v>
      </c>
      <c r="E2846" s="6" t="s">
        <v>64</v>
      </c>
      <c r="F2846" s="6" t="s">
        <v>57</v>
      </c>
      <c r="G2846" s="6" t="s">
        <v>34</v>
      </c>
      <c r="H2846" s="6" t="n">
        <v>4</v>
      </c>
      <c r="I2846" s="7" t="n">
        <v>50</v>
      </c>
      <c r="J2846" s="6" t="n">
        <v>2</v>
      </c>
      <c r="K2846" s="7" t="n">
        <v>100</v>
      </c>
      <c r="L2846" s="7" t="n">
        <v>7</v>
      </c>
      <c r="M2846" s="8" t="n">
        <v>0.07</v>
      </c>
      <c r="N2846" s="7" t="n">
        <v>23.25</v>
      </c>
      <c r="O2846" s="9" t="n">
        <v>0</v>
      </c>
    </row>
    <row r="2847" customFormat="false" ht="15" hidden="false" customHeight="true" outlineLevel="0" collapsed="false">
      <c r="A2847" s="6" t="n">
        <v>22419</v>
      </c>
      <c r="B2847" s="6" t="s">
        <v>36</v>
      </c>
      <c r="C2847" s="6" t="s">
        <v>20</v>
      </c>
      <c r="D2847" s="6" t="s">
        <v>27</v>
      </c>
      <c r="E2847" s="6" t="s">
        <v>42</v>
      </c>
      <c r="F2847" s="6" t="s">
        <v>75</v>
      </c>
      <c r="G2847" s="6" t="s">
        <v>34</v>
      </c>
      <c r="H2847" s="6" t="n">
        <v>0</v>
      </c>
      <c r="I2847" s="7" t="n">
        <v>299.980011</v>
      </c>
      <c r="J2847" s="6" t="n">
        <v>1</v>
      </c>
      <c r="K2847" s="7" t="n">
        <v>299.980011</v>
      </c>
      <c r="L2847" s="7" t="n">
        <v>39</v>
      </c>
      <c r="M2847" s="8" t="n">
        <v>0.129999995</v>
      </c>
      <c r="N2847" s="7" t="n">
        <v>78.29000092</v>
      </c>
      <c r="O2847" s="9" t="n">
        <v>0</v>
      </c>
    </row>
    <row r="2848" customFormat="false" ht="15" hidden="false" customHeight="true" outlineLevel="0" collapsed="false">
      <c r="A2848" s="6" t="n">
        <v>7211</v>
      </c>
      <c r="B2848" s="6" t="s">
        <v>19</v>
      </c>
      <c r="C2848" s="6" t="s">
        <v>20</v>
      </c>
      <c r="D2848" s="6" t="s">
        <v>50</v>
      </c>
      <c r="E2848" s="6" t="s">
        <v>63</v>
      </c>
      <c r="F2848" s="6" t="s">
        <v>74</v>
      </c>
      <c r="G2848" s="6" t="s">
        <v>34</v>
      </c>
      <c r="H2848" s="6" t="n">
        <v>4</v>
      </c>
      <c r="I2848" s="7" t="n">
        <v>31.98999977</v>
      </c>
      <c r="J2848" s="6" t="n">
        <v>3</v>
      </c>
      <c r="K2848" s="7" t="n">
        <v>95.97000122</v>
      </c>
      <c r="L2848" s="7" t="n">
        <v>8.640000343</v>
      </c>
      <c r="M2848" s="8" t="n">
        <v>0.090000004</v>
      </c>
      <c r="N2848" s="7" t="n">
        <v>1.75</v>
      </c>
      <c r="O2848" s="9" t="n">
        <v>0</v>
      </c>
    </row>
    <row r="2849" customFormat="false" ht="15" hidden="false" customHeight="true" outlineLevel="0" collapsed="false">
      <c r="A2849" s="6" t="n">
        <v>15379</v>
      </c>
      <c r="B2849" s="6" t="s">
        <v>19</v>
      </c>
      <c r="C2849" s="6" t="s">
        <v>20</v>
      </c>
      <c r="D2849" s="6" t="s">
        <v>21</v>
      </c>
      <c r="E2849" s="6" t="s">
        <v>64</v>
      </c>
      <c r="F2849" s="6" t="s">
        <v>75</v>
      </c>
      <c r="G2849" s="6" t="s">
        <v>34</v>
      </c>
      <c r="H2849" s="6" t="n">
        <v>4</v>
      </c>
      <c r="I2849" s="7" t="n">
        <v>299.980011</v>
      </c>
      <c r="J2849" s="6" t="n">
        <v>1</v>
      </c>
      <c r="K2849" s="7" t="n">
        <v>299.980011</v>
      </c>
      <c r="L2849" s="7" t="n">
        <v>0</v>
      </c>
      <c r="M2849" s="8" t="n">
        <v>0</v>
      </c>
      <c r="N2849" s="7" t="n">
        <v>63.90000153</v>
      </c>
      <c r="O2849" s="12" t="n">
        <v>1</v>
      </c>
    </row>
    <row r="2850" customFormat="false" ht="15" hidden="false" customHeight="true" outlineLevel="0" collapsed="false">
      <c r="A2850" s="6" t="n">
        <v>35856</v>
      </c>
      <c r="B2850" s="6" t="s">
        <v>26</v>
      </c>
      <c r="C2850" s="6" t="s">
        <v>37</v>
      </c>
      <c r="D2850" s="6" t="s">
        <v>31</v>
      </c>
      <c r="E2850" s="6" t="s">
        <v>62</v>
      </c>
      <c r="F2850" s="6" t="s">
        <v>57</v>
      </c>
      <c r="G2850" s="6" t="s">
        <v>34</v>
      </c>
      <c r="H2850" s="6" t="n">
        <v>1</v>
      </c>
      <c r="I2850" s="7" t="n">
        <v>50</v>
      </c>
      <c r="J2850" s="6" t="n">
        <v>2</v>
      </c>
      <c r="K2850" s="7" t="n">
        <v>100</v>
      </c>
      <c r="L2850" s="7" t="n">
        <v>13</v>
      </c>
      <c r="M2850" s="8" t="n">
        <v>0.129999995</v>
      </c>
      <c r="N2850" s="7" t="n">
        <v>6.53000021</v>
      </c>
      <c r="O2850" s="12" t="n">
        <v>1</v>
      </c>
    </row>
    <row r="2851" customFormat="false" ht="15" hidden="false" customHeight="true" outlineLevel="0" collapsed="false">
      <c r="A2851" s="6" t="n">
        <v>59285</v>
      </c>
      <c r="B2851" s="6" t="s">
        <v>19</v>
      </c>
      <c r="C2851" s="6" t="s">
        <v>20</v>
      </c>
      <c r="D2851" s="6" t="s">
        <v>50</v>
      </c>
      <c r="E2851" s="6" t="s">
        <v>51</v>
      </c>
      <c r="F2851" s="6" t="s">
        <v>40</v>
      </c>
      <c r="G2851" s="6" t="s">
        <v>44</v>
      </c>
      <c r="H2851" s="6" t="n">
        <v>4</v>
      </c>
      <c r="I2851" s="7" t="n">
        <v>399.980011</v>
      </c>
      <c r="J2851" s="6" t="n">
        <v>1</v>
      </c>
      <c r="K2851" s="7" t="n">
        <v>399.980011</v>
      </c>
      <c r="L2851" s="7" t="n">
        <v>16</v>
      </c>
      <c r="M2851" s="8" t="n">
        <v>0.039999999</v>
      </c>
      <c r="N2851" s="7" t="n">
        <v>24.19000053</v>
      </c>
      <c r="O2851" s="12" t="n">
        <v>1</v>
      </c>
    </row>
    <row r="2852" customFormat="false" ht="15" hidden="false" customHeight="true" outlineLevel="0" collapsed="false">
      <c r="A2852" s="6" t="n">
        <v>44865</v>
      </c>
      <c r="B2852" s="6" t="s">
        <v>26</v>
      </c>
      <c r="C2852" s="6" t="s">
        <v>20</v>
      </c>
      <c r="D2852" s="6" t="s">
        <v>38</v>
      </c>
      <c r="E2852" s="6" t="s">
        <v>98</v>
      </c>
      <c r="F2852" s="6" t="s">
        <v>75</v>
      </c>
      <c r="G2852" s="6" t="s">
        <v>47</v>
      </c>
      <c r="H2852" s="6" t="n">
        <v>1</v>
      </c>
      <c r="I2852" s="7" t="n">
        <v>299.980011</v>
      </c>
      <c r="J2852" s="6" t="n">
        <v>1</v>
      </c>
      <c r="K2852" s="7" t="n">
        <v>299.980011</v>
      </c>
      <c r="L2852" s="7" t="n">
        <v>6</v>
      </c>
      <c r="M2852" s="8" t="n">
        <v>0.02</v>
      </c>
      <c r="N2852" s="7" t="n">
        <v>22.04999924</v>
      </c>
      <c r="O2852" s="12" t="n">
        <v>1</v>
      </c>
    </row>
    <row r="2853" customFormat="false" ht="15" hidden="false" customHeight="true" outlineLevel="0" collapsed="false">
      <c r="A2853" s="6" t="n">
        <v>40566</v>
      </c>
      <c r="B2853" s="6" t="s">
        <v>19</v>
      </c>
      <c r="C2853" s="6" t="s">
        <v>20</v>
      </c>
      <c r="D2853" s="6" t="s">
        <v>31</v>
      </c>
      <c r="E2853" s="6" t="s">
        <v>32</v>
      </c>
      <c r="F2853" s="6" t="s">
        <v>33</v>
      </c>
      <c r="G2853" s="6" t="s">
        <v>24</v>
      </c>
      <c r="H2853" s="6" t="n">
        <v>4</v>
      </c>
      <c r="I2853" s="7" t="n">
        <v>59.99000168</v>
      </c>
      <c r="J2853" s="6" t="n">
        <v>5</v>
      </c>
      <c r="K2853" s="7" t="n">
        <v>299.9500122</v>
      </c>
      <c r="L2853" s="7" t="n">
        <v>16.5</v>
      </c>
      <c r="M2853" s="8" t="n">
        <v>0.059999999</v>
      </c>
      <c r="N2853" s="7" t="n">
        <v>21.26000023</v>
      </c>
      <c r="O2853" s="9" t="n">
        <v>0</v>
      </c>
    </row>
    <row r="2854" customFormat="false" ht="15" hidden="false" customHeight="true" outlineLevel="0" collapsed="false">
      <c r="A2854" s="6" t="n">
        <v>63306</v>
      </c>
      <c r="B2854" s="6" t="s">
        <v>19</v>
      </c>
      <c r="C2854" s="6" t="s">
        <v>20</v>
      </c>
      <c r="D2854" s="6" t="s">
        <v>21</v>
      </c>
      <c r="E2854" s="6" t="s">
        <v>65</v>
      </c>
      <c r="F2854" s="6" t="s">
        <v>23</v>
      </c>
      <c r="G2854" s="6" t="s">
        <v>34</v>
      </c>
      <c r="H2854" s="6" t="n">
        <v>4</v>
      </c>
      <c r="I2854" s="7" t="n">
        <v>129.9900055</v>
      </c>
      <c r="J2854" s="6" t="n">
        <v>1</v>
      </c>
      <c r="K2854" s="7" t="n">
        <v>129.9900055</v>
      </c>
      <c r="L2854" s="7" t="n">
        <v>16.89999962</v>
      </c>
      <c r="M2854" s="8" t="n">
        <v>0.129999995</v>
      </c>
      <c r="N2854" s="7" t="n">
        <v>5.320000172</v>
      </c>
      <c r="O2854" s="9" t="n">
        <v>0</v>
      </c>
    </row>
    <row r="2855" customFormat="false" ht="15" hidden="false" customHeight="true" outlineLevel="0" collapsed="false">
      <c r="A2855" s="6" t="n">
        <v>61183</v>
      </c>
      <c r="B2855" s="6" t="s">
        <v>46</v>
      </c>
      <c r="C2855" s="6" t="s">
        <v>20</v>
      </c>
      <c r="D2855" s="6" t="s">
        <v>50</v>
      </c>
      <c r="E2855" s="6" t="s">
        <v>51</v>
      </c>
      <c r="F2855" s="6" t="s">
        <v>58</v>
      </c>
      <c r="G2855" s="6" t="s">
        <v>34</v>
      </c>
      <c r="H2855" s="6" t="n">
        <v>2</v>
      </c>
      <c r="I2855" s="7" t="n">
        <v>49.97999954</v>
      </c>
      <c r="J2855" s="6" t="n">
        <v>3</v>
      </c>
      <c r="K2855" s="7" t="n">
        <v>149.9400024</v>
      </c>
      <c r="L2855" s="7" t="n">
        <v>26.98999977</v>
      </c>
      <c r="M2855" s="8" t="n">
        <v>0.180000007</v>
      </c>
      <c r="N2855" s="7" t="n">
        <v>55.33000183</v>
      </c>
      <c r="O2855" s="12" t="n">
        <v>1</v>
      </c>
    </row>
    <row r="2856" customFormat="false" ht="15" hidden="false" customHeight="true" outlineLevel="0" collapsed="false">
      <c r="A2856" s="6" t="n">
        <v>34910</v>
      </c>
      <c r="B2856" s="6" t="s">
        <v>19</v>
      </c>
      <c r="C2856" s="6" t="s">
        <v>20</v>
      </c>
      <c r="D2856" s="6" t="s">
        <v>31</v>
      </c>
      <c r="E2856" s="6" t="s">
        <v>32</v>
      </c>
      <c r="F2856" s="6" t="s">
        <v>73</v>
      </c>
      <c r="G2856" s="6" t="s">
        <v>34</v>
      </c>
      <c r="H2856" s="6" t="n">
        <v>4</v>
      </c>
      <c r="I2856" s="7" t="n">
        <v>39.99000168</v>
      </c>
      <c r="J2856" s="6" t="n">
        <v>4</v>
      </c>
      <c r="K2856" s="7" t="n">
        <v>159.9600067</v>
      </c>
      <c r="L2856" s="7" t="n">
        <v>23.98999977</v>
      </c>
      <c r="M2856" s="8" t="n">
        <v>0.150000006</v>
      </c>
      <c r="N2856" s="7" t="n">
        <v>35.34999847</v>
      </c>
      <c r="O2856" s="12" t="n">
        <v>1</v>
      </c>
    </row>
    <row r="2857" customFormat="false" ht="15" hidden="false" customHeight="true" outlineLevel="0" collapsed="false">
      <c r="A2857" s="6" t="n">
        <v>20126</v>
      </c>
      <c r="B2857" s="6" t="s">
        <v>19</v>
      </c>
      <c r="C2857" s="6" t="s">
        <v>20</v>
      </c>
      <c r="D2857" s="6" t="s">
        <v>21</v>
      </c>
      <c r="E2857" s="6" t="s">
        <v>64</v>
      </c>
      <c r="F2857" s="6" t="s">
        <v>23</v>
      </c>
      <c r="G2857" s="6" t="s">
        <v>44</v>
      </c>
      <c r="H2857" s="6" t="n">
        <v>4</v>
      </c>
      <c r="I2857" s="7" t="n">
        <v>129.9900055</v>
      </c>
      <c r="J2857" s="6" t="n">
        <v>1</v>
      </c>
      <c r="K2857" s="7" t="n">
        <v>129.9900055</v>
      </c>
      <c r="L2857" s="7" t="n">
        <v>23.39999962</v>
      </c>
      <c r="M2857" s="8" t="n">
        <v>0.180000007</v>
      </c>
      <c r="N2857" s="7" t="n">
        <v>-271.8099976</v>
      </c>
      <c r="O2857" s="9" t="n">
        <v>0</v>
      </c>
    </row>
    <row r="2858" customFormat="false" ht="15" hidden="false" customHeight="true" outlineLevel="0" collapsed="false">
      <c r="A2858" s="6" t="n">
        <v>19316</v>
      </c>
      <c r="B2858" s="6" t="s">
        <v>46</v>
      </c>
      <c r="C2858" s="6" t="s">
        <v>37</v>
      </c>
      <c r="D2858" s="6" t="s">
        <v>21</v>
      </c>
      <c r="E2858" s="6" t="s">
        <v>64</v>
      </c>
      <c r="F2858" s="6" t="s">
        <v>57</v>
      </c>
      <c r="G2858" s="6" t="s">
        <v>34</v>
      </c>
      <c r="H2858" s="6" t="n">
        <v>2</v>
      </c>
      <c r="I2858" s="7" t="n">
        <v>50</v>
      </c>
      <c r="J2858" s="6" t="n">
        <v>5</v>
      </c>
      <c r="K2858" s="7" t="n">
        <v>250</v>
      </c>
      <c r="L2858" s="7" t="n">
        <v>32.5</v>
      </c>
      <c r="M2858" s="8" t="n">
        <v>0.129999995</v>
      </c>
      <c r="N2858" s="7" t="n">
        <v>100.0500031</v>
      </c>
      <c r="O2858" s="9" t="n">
        <v>0</v>
      </c>
    </row>
    <row r="2859" customFormat="false" ht="15" hidden="false" customHeight="true" outlineLevel="0" collapsed="false">
      <c r="A2859" s="6" t="n">
        <v>10316</v>
      </c>
      <c r="B2859" s="6" t="s">
        <v>46</v>
      </c>
      <c r="C2859" s="6" t="s">
        <v>37</v>
      </c>
      <c r="D2859" s="6" t="s">
        <v>21</v>
      </c>
      <c r="E2859" s="6" t="s">
        <v>65</v>
      </c>
      <c r="F2859" s="6" t="s">
        <v>29</v>
      </c>
      <c r="G2859" s="6" t="s">
        <v>24</v>
      </c>
      <c r="H2859" s="6" t="n">
        <v>2</v>
      </c>
      <c r="I2859" s="7" t="n">
        <v>99.98999786</v>
      </c>
      <c r="J2859" s="6" t="n">
        <v>2</v>
      </c>
      <c r="K2859" s="7" t="n">
        <v>199.9799957</v>
      </c>
      <c r="L2859" s="7" t="n">
        <v>40</v>
      </c>
      <c r="M2859" s="8" t="n">
        <v>0.200000003</v>
      </c>
      <c r="N2859" s="7" t="n">
        <v>44.79999924</v>
      </c>
      <c r="O2859" s="9" t="n">
        <v>0</v>
      </c>
    </row>
    <row r="2860" customFormat="false" ht="15" hidden="false" customHeight="true" outlineLevel="0" collapsed="false">
      <c r="A2860" s="6" t="n">
        <v>15374</v>
      </c>
      <c r="B2860" s="6" t="s">
        <v>26</v>
      </c>
      <c r="C2860" s="6" t="s">
        <v>37</v>
      </c>
      <c r="D2860" s="6" t="s">
        <v>21</v>
      </c>
      <c r="E2860" s="6" t="s">
        <v>65</v>
      </c>
      <c r="F2860" s="6" t="s">
        <v>23</v>
      </c>
      <c r="G2860" s="6" t="s">
        <v>44</v>
      </c>
      <c r="H2860" s="6" t="n">
        <v>1</v>
      </c>
      <c r="I2860" s="7" t="n">
        <v>129.9900055</v>
      </c>
      <c r="J2860" s="6" t="n">
        <v>1</v>
      </c>
      <c r="K2860" s="7" t="n">
        <v>129.9900055</v>
      </c>
      <c r="L2860" s="7" t="n">
        <v>19.5</v>
      </c>
      <c r="M2860" s="8" t="n">
        <v>0.150000006</v>
      </c>
      <c r="N2860" s="7" t="n">
        <v>32.04000092</v>
      </c>
      <c r="O2860" s="12" t="n">
        <v>1</v>
      </c>
    </row>
    <row r="2861" customFormat="false" ht="15" hidden="false" customHeight="true" outlineLevel="0" collapsed="false">
      <c r="A2861" s="6" t="n">
        <v>73090</v>
      </c>
      <c r="B2861" s="6" t="s">
        <v>46</v>
      </c>
      <c r="C2861" s="6" t="s">
        <v>37</v>
      </c>
      <c r="D2861" s="6" t="s">
        <v>27</v>
      </c>
      <c r="E2861" s="6" t="s">
        <v>42</v>
      </c>
      <c r="F2861" s="6" t="s">
        <v>85</v>
      </c>
      <c r="G2861" s="6" t="s">
        <v>44</v>
      </c>
      <c r="H2861" s="6" t="n">
        <v>2</v>
      </c>
      <c r="I2861" s="7" t="n">
        <v>327.75</v>
      </c>
      <c r="J2861" s="6" t="n">
        <v>1</v>
      </c>
      <c r="K2861" s="7" t="n">
        <v>327.75</v>
      </c>
      <c r="L2861" s="7" t="n">
        <v>16.38999939</v>
      </c>
      <c r="M2861" s="8" t="n">
        <v>0.050000001</v>
      </c>
      <c r="N2861" s="7" t="n">
        <v>149.4499969</v>
      </c>
      <c r="O2861" s="12" t="n">
        <v>1</v>
      </c>
    </row>
    <row r="2862" customFormat="false" ht="15" hidden="false" customHeight="true" outlineLevel="0" collapsed="false">
      <c r="A2862" s="6" t="n">
        <v>73004</v>
      </c>
      <c r="B2862" s="6" t="s">
        <v>36</v>
      </c>
      <c r="C2862" s="6" t="s">
        <v>20</v>
      </c>
      <c r="D2862" s="6" t="s">
        <v>27</v>
      </c>
      <c r="E2862" s="6" t="s">
        <v>42</v>
      </c>
      <c r="F2862" s="6" t="s">
        <v>95</v>
      </c>
      <c r="G2862" s="6" t="s">
        <v>47</v>
      </c>
      <c r="H2862" s="6" t="n">
        <v>0</v>
      </c>
      <c r="I2862" s="7" t="n">
        <v>84.40000153</v>
      </c>
      <c r="J2862" s="6" t="n">
        <v>1</v>
      </c>
      <c r="K2862" s="7" t="n">
        <v>84.40000153</v>
      </c>
      <c r="L2862" s="7" t="n">
        <v>0</v>
      </c>
      <c r="M2862" s="8" t="n">
        <v>0</v>
      </c>
      <c r="N2862" s="7" t="n">
        <v>-64.73000336</v>
      </c>
      <c r="O2862" s="12" t="n">
        <v>1</v>
      </c>
    </row>
    <row r="2863" customFormat="false" ht="15" hidden="false" customHeight="true" outlineLevel="0" collapsed="false">
      <c r="A2863" s="6" t="n">
        <v>65048</v>
      </c>
      <c r="B2863" s="6" t="s">
        <v>19</v>
      </c>
      <c r="C2863" s="6" t="s">
        <v>20</v>
      </c>
      <c r="D2863" s="6" t="s">
        <v>21</v>
      </c>
      <c r="E2863" s="6" t="s">
        <v>65</v>
      </c>
      <c r="F2863" s="6" t="s">
        <v>23</v>
      </c>
      <c r="G2863" s="6" t="s">
        <v>44</v>
      </c>
      <c r="H2863" s="6" t="n">
        <v>4</v>
      </c>
      <c r="I2863" s="7" t="n">
        <v>129.9900055</v>
      </c>
      <c r="J2863" s="6" t="n">
        <v>1</v>
      </c>
      <c r="K2863" s="7" t="n">
        <v>129.9900055</v>
      </c>
      <c r="L2863" s="7" t="n">
        <v>32.5</v>
      </c>
      <c r="M2863" s="8" t="n">
        <v>0.25</v>
      </c>
      <c r="N2863" s="7" t="n">
        <v>25.35000038</v>
      </c>
      <c r="O2863" s="9" t="n">
        <v>0</v>
      </c>
    </row>
    <row r="2864" customFormat="false" ht="15" hidden="false" customHeight="true" outlineLevel="0" collapsed="false">
      <c r="A2864" s="6" t="n">
        <v>75407</v>
      </c>
      <c r="B2864" s="6" t="s">
        <v>19</v>
      </c>
      <c r="C2864" s="6" t="s">
        <v>20</v>
      </c>
      <c r="D2864" s="6" t="s">
        <v>27</v>
      </c>
      <c r="E2864" s="6" t="s">
        <v>54</v>
      </c>
      <c r="F2864" s="6" t="s">
        <v>112</v>
      </c>
      <c r="G2864" s="6" t="s">
        <v>44</v>
      </c>
      <c r="H2864" s="6" t="n">
        <v>4</v>
      </c>
      <c r="I2864" s="7" t="n">
        <v>260.6499939</v>
      </c>
      <c r="J2864" s="6" t="n">
        <v>1</v>
      </c>
      <c r="K2864" s="7" t="n">
        <v>260.6499939</v>
      </c>
      <c r="L2864" s="7" t="n">
        <v>14.34000015</v>
      </c>
      <c r="M2864" s="8" t="n">
        <v>0.059999999</v>
      </c>
      <c r="N2864" s="7" t="n">
        <v>120.6900024</v>
      </c>
      <c r="O2864" s="9" t="n">
        <v>0</v>
      </c>
    </row>
    <row r="2865" customFormat="false" ht="15" hidden="false" customHeight="true" outlineLevel="0" collapsed="false">
      <c r="A2865" s="6" t="n">
        <v>54987</v>
      </c>
      <c r="B2865" s="6" t="s">
        <v>26</v>
      </c>
      <c r="C2865" s="6" t="s">
        <v>37</v>
      </c>
      <c r="D2865" s="6" t="s">
        <v>50</v>
      </c>
      <c r="E2865" s="6" t="s">
        <v>63</v>
      </c>
      <c r="F2865" s="6" t="s">
        <v>33</v>
      </c>
      <c r="G2865" s="6" t="s">
        <v>44</v>
      </c>
      <c r="H2865" s="6" t="n">
        <v>1</v>
      </c>
      <c r="I2865" s="7" t="n">
        <v>59.99000168</v>
      </c>
      <c r="J2865" s="6" t="n">
        <v>2</v>
      </c>
      <c r="K2865" s="7" t="n">
        <v>119.9800034</v>
      </c>
      <c r="L2865" s="7" t="n">
        <v>30</v>
      </c>
      <c r="M2865" s="8" t="n">
        <v>0.25</v>
      </c>
      <c r="N2865" s="7" t="n">
        <v>31.48999977</v>
      </c>
      <c r="O2865" s="12" t="n">
        <v>1</v>
      </c>
    </row>
    <row r="2866" customFormat="false" ht="15" hidden="false" customHeight="true" outlineLevel="0" collapsed="false">
      <c r="A2866" s="6" t="n">
        <v>5190</v>
      </c>
      <c r="B2866" s="6" t="s">
        <v>46</v>
      </c>
      <c r="C2866" s="6" t="s">
        <v>49</v>
      </c>
      <c r="D2866" s="6" t="s">
        <v>50</v>
      </c>
      <c r="E2866" s="6" t="s">
        <v>51</v>
      </c>
      <c r="F2866" s="6" t="s">
        <v>75</v>
      </c>
      <c r="G2866" s="6" t="s">
        <v>24</v>
      </c>
      <c r="H2866" s="6" t="n">
        <v>2</v>
      </c>
      <c r="I2866" s="7" t="n">
        <v>299.980011</v>
      </c>
      <c r="J2866" s="6" t="n">
        <v>1</v>
      </c>
      <c r="K2866" s="7" t="n">
        <v>299.980011</v>
      </c>
      <c r="L2866" s="7" t="n">
        <v>9</v>
      </c>
      <c r="M2866" s="8" t="n">
        <v>0.029999999</v>
      </c>
      <c r="N2866" s="7" t="n">
        <v>29.10000038</v>
      </c>
      <c r="O2866" s="12" t="n">
        <v>1</v>
      </c>
    </row>
    <row r="2867" customFormat="false" ht="15" hidden="false" customHeight="true" outlineLevel="0" collapsed="false">
      <c r="A2867" s="6" t="n">
        <v>17835</v>
      </c>
      <c r="B2867" s="6" t="s">
        <v>19</v>
      </c>
      <c r="C2867" s="6" t="s">
        <v>20</v>
      </c>
      <c r="D2867" s="6" t="s">
        <v>21</v>
      </c>
      <c r="E2867" s="6" t="s">
        <v>65</v>
      </c>
      <c r="F2867" s="6" t="s">
        <v>58</v>
      </c>
      <c r="G2867" s="6" t="s">
        <v>34</v>
      </c>
      <c r="H2867" s="6" t="n">
        <v>4</v>
      </c>
      <c r="I2867" s="7" t="n">
        <v>49.97999954</v>
      </c>
      <c r="J2867" s="6" t="n">
        <v>3</v>
      </c>
      <c r="K2867" s="7" t="n">
        <v>149.9400024</v>
      </c>
      <c r="L2867" s="7" t="n">
        <v>6</v>
      </c>
      <c r="M2867" s="8" t="n">
        <v>0.039999999</v>
      </c>
      <c r="N2867" s="7" t="n">
        <v>-119.9000015</v>
      </c>
      <c r="O2867" s="12" t="n">
        <v>1</v>
      </c>
    </row>
    <row r="2868" customFormat="false" ht="15" hidden="false" customHeight="true" outlineLevel="0" collapsed="false">
      <c r="A2868" s="6" t="n">
        <v>34642</v>
      </c>
      <c r="B2868" s="6" t="s">
        <v>19</v>
      </c>
      <c r="C2868" s="6" t="s">
        <v>20</v>
      </c>
      <c r="D2868" s="6" t="s">
        <v>31</v>
      </c>
      <c r="E2868" s="6" t="s">
        <v>32</v>
      </c>
      <c r="F2868" s="6" t="s">
        <v>33</v>
      </c>
      <c r="G2868" s="6" t="s">
        <v>47</v>
      </c>
      <c r="H2868" s="6" t="n">
        <v>4</v>
      </c>
      <c r="I2868" s="7" t="n">
        <v>59.99000168</v>
      </c>
      <c r="J2868" s="6" t="n">
        <v>5</v>
      </c>
      <c r="K2868" s="7" t="n">
        <v>299.9500122</v>
      </c>
      <c r="L2868" s="7" t="n">
        <v>0</v>
      </c>
      <c r="M2868" s="8" t="n">
        <v>0</v>
      </c>
      <c r="N2868" s="7" t="n">
        <v>101.3799973</v>
      </c>
      <c r="O2868" s="9" t="n">
        <v>0</v>
      </c>
    </row>
    <row r="2869" customFormat="false" ht="15" hidden="false" customHeight="true" outlineLevel="0" collapsed="false">
      <c r="A2869" s="6" t="n">
        <v>32520</v>
      </c>
      <c r="B2869" s="6" t="s">
        <v>19</v>
      </c>
      <c r="C2869" s="6" t="s">
        <v>20</v>
      </c>
      <c r="D2869" s="6" t="s">
        <v>31</v>
      </c>
      <c r="E2869" s="6" t="s">
        <v>32</v>
      </c>
      <c r="F2869" s="6" t="s">
        <v>33</v>
      </c>
      <c r="G2869" s="6" t="s">
        <v>47</v>
      </c>
      <c r="H2869" s="6" t="n">
        <v>4</v>
      </c>
      <c r="I2869" s="7" t="n">
        <v>59.99000168</v>
      </c>
      <c r="J2869" s="6" t="n">
        <v>4</v>
      </c>
      <c r="K2869" s="7" t="n">
        <v>239.9600067</v>
      </c>
      <c r="L2869" s="7" t="n">
        <v>59.99000168</v>
      </c>
      <c r="M2869" s="8" t="n">
        <v>0.25</v>
      </c>
      <c r="N2869" s="7" t="n">
        <v>20.34000015</v>
      </c>
      <c r="O2869" s="12" t="n">
        <v>1</v>
      </c>
    </row>
    <row r="2870" customFormat="false" ht="15" hidden="false" customHeight="true" outlineLevel="0" collapsed="false">
      <c r="A2870" s="6" t="n">
        <v>27799</v>
      </c>
      <c r="B2870" s="6" t="s">
        <v>26</v>
      </c>
      <c r="C2870" s="6" t="s">
        <v>20</v>
      </c>
      <c r="D2870" s="6" t="s">
        <v>27</v>
      </c>
      <c r="E2870" s="6" t="s">
        <v>28</v>
      </c>
      <c r="F2870" s="6" t="s">
        <v>29</v>
      </c>
      <c r="G2870" s="6" t="s">
        <v>44</v>
      </c>
      <c r="H2870" s="6" t="n">
        <v>1</v>
      </c>
      <c r="I2870" s="7" t="n">
        <v>99.98999786</v>
      </c>
      <c r="J2870" s="6" t="n">
        <v>3</v>
      </c>
      <c r="K2870" s="7" t="n">
        <v>299.9700012</v>
      </c>
      <c r="L2870" s="7" t="n">
        <v>12</v>
      </c>
      <c r="M2870" s="8" t="n">
        <v>0.039999999</v>
      </c>
      <c r="N2870" s="7" t="n">
        <v>25.34000015</v>
      </c>
      <c r="O2870" s="12" t="n">
        <v>1</v>
      </c>
    </row>
    <row r="2871" customFormat="false" ht="15" hidden="false" customHeight="true" outlineLevel="0" collapsed="false">
      <c r="A2871" s="6" t="n">
        <v>24219</v>
      </c>
      <c r="B2871" s="6" t="s">
        <v>26</v>
      </c>
      <c r="C2871" s="6" t="s">
        <v>20</v>
      </c>
      <c r="D2871" s="6" t="s">
        <v>27</v>
      </c>
      <c r="E2871" s="6" t="s">
        <v>69</v>
      </c>
      <c r="F2871" s="6" t="s">
        <v>23</v>
      </c>
      <c r="G2871" s="6" t="s">
        <v>34</v>
      </c>
      <c r="H2871" s="6" t="n">
        <v>1</v>
      </c>
      <c r="I2871" s="7" t="n">
        <v>129.9900055</v>
      </c>
      <c r="J2871" s="6" t="n">
        <v>1</v>
      </c>
      <c r="K2871" s="7" t="n">
        <v>129.9900055</v>
      </c>
      <c r="L2871" s="7" t="n">
        <v>20.79999924</v>
      </c>
      <c r="M2871" s="8" t="n">
        <v>0.159999996</v>
      </c>
      <c r="N2871" s="7" t="n">
        <v>51.3199997</v>
      </c>
      <c r="O2871" s="12" t="n">
        <v>1</v>
      </c>
    </row>
    <row r="2872" customFormat="false" ht="15" hidden="false" customHeight="true" outlineLevel="0" collapsed="false">
      <c r="A2872" s="6" t="n">
        <v>38703</v>
      </c>
      <c r="B2872" s="6" t="s">
        <v>19</v>
      </c>
      <c r="C2872" s="6" t="s">
        <v>37</v>
      </c>
      <c r="D2872" s="6" t="s">
        <v>31</v>
      </c>
      <c r="E2872" s="6" t="s">
        <v>56</v>
      </c>
      <c r="F2872" s="6" t="s">
        <v>73</v>
      </c>
      <c r="G2872" s="6" t="s">
        <v>44</v>
      </c>
      <c r="H2872" s="6" t="n">
        <v>4</v>
      </c>
      <c r="I2872" s="7" t="n">
        <v>39.99000168</v>
      </c>
      <c r="J2872" s="6" t="n">
        <v>1</v>
      </c>
      <c r="K2872" s="7" t="n">
        <v>39.99000168</v>
      </c>
      <c r="L2872" s="7" t="n">
        <v>0</v>
      </c>
      <c r="M2872" s="8" t="n">
        <v>0</v>
      </c>
      <c r="N2872" s="7" t="n">
        <v>-22.98999977</v>
      </c>
      <c r="O2872" s="9" t="n">
        <v>0</v>
      </c>
    </row>
    <row r="2873" customFormat="false" ht="15" hidden="false" customHeight="true" outlineLevel="0" collapsed="false">
      <c r="A2873" s="6" t="n">
        <v>30607</v>
      </c>
      <c r="B2873" s="6" t="s">
        <v>36</v>
      </c>
      <c r="C2873" s="6" t="s">
        <v>20</v>
      </c>
      <c r="D2873" s="6" t="s">
        <v>27</v>
      </c>
      <c r="E2873" s="6" t="s">
        <v>42</v>
      </c>
      <c r="F2873" s="6" t="s">
        <v>40</v>
      </c>
      <c r="G2873" s="6" t="s">
        <v>47</v>
      </c>
      <c r="H2873" s="6" t="n">
        <v>0</v>
      </c>
      <c r="I2873" s="7" t="n">
        <v>399.980011</v>
      </c>
      <c r="J2873" s="6" t="n">
        <v>1</v>
      </c>
      <c r="K2873" s="7" t="n">
        <v>399.980011</v>
      </c>
      <c r="L2873" s="7" t="n">
        <v>100</v>
      </c>
      <c r="M2873" s="8" t="n">
        <v>0.25</v>
      </c>
      <c r="N2873" s="7" t="n">
        <v>26.10000038</v>
      </c>
      <c r="O2873" s="12" t="n">
        <v>1</v>
      </c>
    </row>
    <row r="2874" customFormat="false" ht="15" hidden="false" customHeight="true" outlineLevel="0" collapsed="false">
      <c r="A2874" s="6" t="n">
        <v>5423</v>
      </c>
      <c r="B2874" s="6" t="s">
        <v>19</v>
      </c>
      <c r="C2874" s="6" t="s">
        <v>37</v>
      </c>
      <c r="D2874" s="6" t="s">
        <v>50</v>
      </c>
      <c r="E2874" s="6" t="s">
        <v>51</v>
      </c>
      <c r="F2874" s="6" t="s">
        <v>100</v>
      </c>
      <c r="G2874" s="6" t="s">
        <v>24</v>
      </c>
      <c r="H2874" s="6" t="n">
        <v>4</v>
      </c>
      <c r="I2874" s="7" t="n">
        <v>14.98999977</v>
      </c>
      <c r="J2874" s="6" t="n">
        <v>5</v>
      </c>
      <c r="K2874" s="7" t="n">
        <v>74.94999695</v>
      </c>
      <c r="L2874" s="7" t="n">
        <v>12.73999977</v>
      </c>
      <c r="M2874" s="8" t="n">
        <v>0.170000002</v>
      </c>
      <c r="N2874" s="7" t="n">
        <v>23.32999992</v>
      </c>
      <c r="O2874" s="9" t="n">
        <v>0</v>
      </c>
    </row>
    <row r="2875" customFormat="false" ht="15" hidden="false" customHeight="true" outlineLevel="0" collapsed="false">
      <c r="A2875" s="6" t="n">
        <v>6685</v>
      </c>
      <c r="B2875" s="6" t="s">
        <v>19</v>
      </c>
      <c r="C2875" s="6" t="s">
        <v>20</v>
      </c>
      <c r="D2875" s="6" t="s">
        <v>50</v>
      </c>
      <c r="E2875" s="6" t="s">
        <v>63</v>
      </c>
      <c r="F2875" s="6" t="s">
        <v>100</v>
      </c>
      <c r="G2875" s="6" t="s">
        <v>47</v>
      </c>
      <c r="H2875" s="6" t="n">
        <v>4</v>
      </c>
      <c r="I2875" s="7" t="n">
        <v>14.98999977</v>
      </c>
      <c r="J2875" s="6" t="n">
        <v>3</v>
      </c>
      <c r="K2875" s="7" t="n">
        <v>44.97000122</v>
      </c>
      <c r="L2875" s="7" t="n">
        <v>0.899999976</v>
      </c>
      <c r="M2875" s="8" t="n">
        <v>0.02</v>
      </c>
      <c r="N2875" s="7" t="n">
        <v>19.82999992</v>
      </c>
      <c r="O2875" s="12" t="n">
        <v>1</v>
      </c>
    </row>
    <row r="2876" customFormat="false" ht="15" hidden="false" customHeight="true" outlineLevel="0" collapsed="false">
      <c r="A2876" s="6" t="n">
        <v>157</v>
      </c>
      <c r="B2876" s="6" t="s">
        <v>26</v>
      </c>
      <c r="C2876" s="6" t="s">
        <v>49</v>
      </c>
      <c r="D2876" s="6" t="s">
        <v>50</v>
      </c>
      <c r="E2876" s="6" t="s">
        <v>51</v>
      </c>
      <c r="F2876" s="6" t="s">
        <v>29</v>
      </c>
      <c r="G2876" s="6" t="s">
        <v>34</v>
      </c>
      <c r="H2876" s="6" t="n">
        <v>1</v>
      </c>
      <c r="I2876" s="7" t="n">
        <v>99.98999786</v>
      </c>
      <c r="J2876" s="6" t="n">
        <v>2</v>
      </c>
      <c r="K2876" s="7" t="n">
        <v>199.9799957</v>
      </c>
      <c r="L2876" s="7" t="n">
        <v>2</v>
      </c>
      <c r="M2876" s="8" t="n">
        <v>0.01</v>
      </c>
      <c r="N2876" s="7" t="n">
        <v>-138.5899963</v>
      </c>
      <c r="O2876" s="12" t="n">
        <v>1</v>
      </c>
    </row>
    <row r="2877" customFormat="false" ht="15" hidden="false" customHeight="true" outlineLevel="0" collapsed="false">
      <c r="A2877" s="6" t="n">
        <v>41695</v>
      </c>
      <c r="B2877" s="6" t="s">
        <v>19</v>
      </c>
      <c r="C2877" s="6" t="s">
        <v>20</v>
      </c>
      <c r="D2877" s="6" t="s">
        <v>38</v>
      </c>
      <c r="E2877" s="6" t="s">
        <v>94</v>
      </c>
      <c r="F2877" s="6" t="s">
        <v>23</v>
      </c>
      <c r="G2877" s="6" t="s">
        <v>47</v>
      </c>
      <c r="H2877" s="6" t="n">
        <v>4</v>
      </c>
      <c r="I2877" s="7" t="n">
        <v>129.9900055</v>
      </c>
      <c r="J2877" s="6" t="n">
        <v>1</v>
      </c>
      <c r="K2877" s="7" t="n">
        <v>129.9900055</v>
      </c>
      <c r="L2877" s="7" t="n">
        <v>2.599999905</v>
      </c>
      <c r="M2877" s="8" t="n">
        <v>0.02</v>
      </c>
      <c r="N2877" s="7" t="n">
        <v>8.029999733</v>
      </c>
      <c r="O2877" s="12" t="n">
        <v>1</v>
      </c>
    </row>
    <row r="2878" customFormat="false" ht="15" hidden="false" customHeight="true" outlineLevel="0" collapsed="false">
      <c r="A2878" s="6" t="n">
        <v>9477</v>
      </c>
      <c r="B2878" s="6" t="s">
        <v>26</v>
      </c>
      <c r="C2878" s="6" t="s">
        <v>20</v>
      </c>
      <c r="D2878" s="6" t="s">
        <v>50</v>
      </c>
      <c r="E2878" s="6" t="s">
        <v>63</v>
      </c>
      <c r="F2878" s="6" t="s">
        <v>58</v>
      </c>
      <c r="G2878" s="6" t="s">
        <v>44</v>
      </c>
      <c r="H2878" s="6" t="n">
        <v>1</v>
      </c>
      <c r="I2878" s="7" t="n">
        <v>49.97999954</v>
      </c>
      <c r="J2878" s="6" t="n">
        <v>4</v>
      </c>
      <c r="K2878" s="7" t="n">
        <v>199.9199982</v>
      </c>
      <c r="L2878" s="7" t="n">
        <v>13.98999977</v>
      </c>
      <c r="M2878" s="8" t="n">
        <v>0.07</v>
      </c>
      <c r="N2878" s="7" t="n">
        <v>-13.19999981</v>
      </c>
      <c r="O2878" s="12" t="n">
        <v>1</v>
      </c>
    </row>
    <row r="2879" customFormat="false" ht="15" hidden="false" customHeight="true" outlineLevel="0" collapsed="false">
      <c r="A2879" s="6" t="n">
        <v>4107</v>
      </c>
      <c r="B2879" s="6" t="s">
        <v>19</v>
      </c>
      <c r="C2879" s="6" t="s">
        <v>20</v>
      </c>
      <c r="D2879" s="6" t="s">
        <v>50</v>
      </c>
      <c r="E2879" s="6" t="s">
        <v>51</v>
      </c>
      <c r="F2879" s="6" t="s">
        <v>33</v>
      </c>
      <c r="G2879" s="6" t="s">
        <v>47</v>
      </c>
      <c r="H2879" s="6" t="n">
        <v>4</v>
      </c>
      <c r="I2879" s="7" t="n">
        <v>59.99000168</v>
      </c>
      <c r="J2879" s="6" t="n">
        <v>5</v>
      </c>
      <c r="K2879" s="7" t="n">
        <v>299.9500122</v>
      </c>
      <c r="L2879" s="7" t="n">
        <v>12</v>
      </c>
      <c r="M2879" s="8" t="n">
        <v>0.039999999</v>
      </c>
      <c r="N2879" s="7" t="n">
        <v>35.99000168</v>
      </c>
      <c r="O2879" s="9" t="n">
        <v>0</v>
      </c>
    </row>
    <row r="2880" customFormat="false" ht="15" hidden="false" customHeight="true" outlineLevel="0" collapsed="false">
      <c r="A2880" s="6" t="n">
        <v>62884</v>
      </c>
      <c r="B2880" s="6" t="s">
        <v>19</v>
      </c>
      <c r="C2880" s="6" t="s">
        <v>20</v>
      </c>
      <c r="D2880" s="6" t="s">
        <v>21</v>
      </c>
      <c r="E2880" s="6" t="s">
        <v>65</v>
      </c>
      <c r="F2880" s="6" t="s">
        <v>71</v>
      </c>
      <c r="G2880" s="6" t="s">
        <v>34</v>
      </c>
      <c r="H2880" s="6" t="n">
        <v>4</v>
      </c>
      <c r="I2880" s="7" t="n">
        <v>199.9900055</v>
      </c>
      <c r="J2880" s="6" t="n">
        <v>1</v>
      </c>
      <c r="K2880" s="7" t="n">
        <v>199.9900055</v>
      </c>
      <c r="L2880" s="7" t="n">
        <v>0</v>
      </c>
      <c r="M2880" s="8" t="n">
        <v>0</v>
      </c>
      <c r="N2880" s="7" t="n">
        <v>-33.40000153</v>
      </c>
      <c r="O2880" s="12" t="n">
        <v>1</v>
      </c>
    </row>
    <row r="2881" customFormat="false" ht="15" hidden="false" customHeight="true" outlineLevel="0" collapsed="false">
      <c r="A2881" s="6" t="n">
        <v>35313</v>
      </c>
      <c r="B2881" s="6" t="s">
        <v>19</v>
      </c>
      <c r="C2881" s="6" t="s">
        <v>20</v>
      </c>
      <c r="D2881" s="6" t="s">
        <v>31</v>
      </c>
      <c r="E2881" s="6" t="s">
        <v>86</v>
      </c>
      <c r="F2881" s="6" t="s">
        <v>71</v>
      </c>
      <c r="G2881" s="6" t="s">
        <v>44</v>
      </c>
      <c r="H2881" s="6" t="n">
        <v>4</v>
      </c>
      <c r="I2881" s="7" t="n">
        <v>199.9900055</v>
      </c>
      <c r="J2881" s="6" t="n">
        <v>1</v>
      </c>
      <c r="K2881" s="7" t="n">
        <v>199.9900055</v>
      </c>
      <c r="L2881" s="7" t="n">
        <v>32</v>
      </c>
      <c r="M2881" s="8" t="n">
        <v>0.159999996</v>
      </c>
      <c r="N2881" s="7" t="n">
        <v>70.55999756</v>
      </c>
      <c r="O2881" s="9" t="n">
        <v>0</v>
      </c>
    </row>
    <row r="2882" customFormat="false" ht="15" hidden="false" customHeight="true" outlineLevel="0" collapsed="false">
      <c r="A2882" s="6" t="n">
        <v>10907</v>
      </c>
      <c r="B2882" s="6" t="s">
        <v>19</v>
      </c>
      <c r="C2882" s="6" t="s">
        <v>49</v>
      </c>
      <c r="D2882" s="6" t="s">
        <v>21</v>
      </c>
      <c r="E2882" s="6" t="s">
        <v>65</v>
      </c>
      <c r="F2882" s="6" t="s">
        <v>57</v>
      </c>
      <c r="G2882" s="6" t="s">
        <v>34</v>
      </c>
      <c r="H2882" s="6" t="n">
        <v>4</v>
      </c>
      <c r="I2882" s="7" t="n">
        <v>50</v>
      </c>
      <c r="J2882" s="6" t="n">
        <v>5</v>
      </c>
      <c r="K2882" s="7" t="n">
        <v>250</v>
      </c>
      <c r="L2882" s="7" t="n">
        <v>30</v>
      </c>
      <c r="M2882" s="8" t="n">
        <v>0.119999997</v>
      </c>
      <c r="N2882" s="7" t="n">
        <v>57.20000076</v>
      </c>
      <c r="O2882" s="9" t="n">
        <v>0</v>
      </c>
    </row>
    <row r="2883" customFormat="false" ht="15" hidden="false" customHeight="true" outlineLevel="0" collapsed="false">
      <c r="A2883" s="6" t="n">
        <v>59848</v>
      </c>
      <c r="B2883" s="6" t="s">
        <v>19</v>
      </c>
      <c r="C2883" s="6" t="s">
        <v>20</v>
      </c>
      <c r="D2883" s="6" t="s">
        <v>50</v>
      </c>
      <c r="E2883" s="6" t="s">
        <v>63</v>
      </c>
      <c r="F2883" s="6" t="s">
        <v>23</v>
      </c>
      <c r="G2883" s="6" t="s">
        <v>34</v>
      </c>
      <c r="H2883" s="6" t="n">
        <v>4</v>
      </c>
      <c r="I2883" s="7" t="n">
        <v>129.9900055</v>
      </c>
      <c r="J2883" s="6" t="n">
        <v>1</v>
      </c>
      <c r="K2883" s="7" t="n">
        <v>129.9900055</v>
      </c>
      <c r="L2883" s="7" t="n">
        <v>7.150000095</v>
      </c>
      <c r="M2883" s="8" t="n">
        <v>0.059999999</v>
      </c>
      <c r="N2883" s="7" t="n">
        <v>52.8199997</v>
      </c>
      <c r="O2883" s="9" t="n">
        <v>0</v>
      </c>
    </row>
    <row r="2884" customFormat="false" ht="15" hidden="false" customHeight="true" outlineLevel="0" collapsed="false">
      <c r="A2884" s="6" t="n">
        <v>12493</v>
      </c>
      <c r="B2884" s="6" t="s">
        <v>19</v>
      </c>
      <c r="C2884" s="6" t="s">
        <v>20</v>
      </c>
      <c r="D2884" s="6" t="s">
        <v>21</v>
      </c>
      <c r="E2884" s="6" t="s">
        <v>65</v>
      </c>
      <c r="F2884" s="6" t="s">
        <v>58</v>
      </c>
      <c r="G2884" s="6" t="s">
        <v>47</v>
      </c>
      <c r="H2884" s="6" t="n">
        <v>4</v>
      </c>
      <c r="I2884" s="7" t="n">
        <v>49.97999954</v>
      </c>
      <c r="J2884" s="6" t="n">
        <v>4</v>
      </c>
      <c r="K2884" s="7" t="n">
        <v>199.9199982</v>
      </c>
      <c r="L2884" s="7" t="n">
        <v>17.98999977</v>
      </c>
      <c r="M2884" s="8" t="n">
        <v>0.090000004</v>
      </c>
      <c r="N2884" s="7" t="n">
        <v>61.49000168</v>
      </c>
      <c r="O2884" s="9" t="n">
        <v>0</v>
      </c>
    </row>
    <row r="2885" customFormat="false" ht="15" hidden="false" customHeight="true" outlineLevel="0" collapsed="false">
      <c r="A2885" s="6" t="n">
        <v>22811</v>
      </c>
      <c r="B2885" s="6" t="s">
        <v>19</v>
      </c>
      <c r="C2885" s="6" t="s">
        <v>20</v>
      </c>
      <c r="D2885" s="6" t="s">
        <v>27</v>
      </c>
      <c r="E2885" s="6" t="s">
        <v>54</v>
      </c>
      <c r="F2885" s="6" t="s">
        <v>73</v>
      </c>
      <c r="G2885" s="6" t="s">
        <v>44</v>
      </c>
      <c r="H2885" s="6" t="n">
        <v>4</v>
      </c>
      <c r="I2885" s="7" t="n">
        <v>39.99000168</v>
      </c>
      <c r="J2885" s="6" t="n">
        <v>1</v>
      </c>
      <c r="K2885" s="7" t="n">
        <v>39.99000168</v>
      </c>
      <c r="L2885" s="7" t="n">
        <v>1.600000024</v>
      </c>
      <c r="M2885" s="8" t="n">
        <v>0.039999999</v>
      </c>
      <c r="N2885" s="7" t="n">
        <v>-67.18000031</v>
      </c>
      <c r="O2885" s="9" t="n">
        <v>0</v>
      </c>
    </row>
    <row r="2886" customFormat="false" ht="15" hidden="false" customHeight="true" outlineLevel="0" collapsed="false">
      <c r="A2886" s="6" t="n">
        <v>55894</v>
      </c>
      <c r="B2886" s="6" t="s">
        <v>19</v>
      </c>
      <c r="C2886" s="6" t="s">
        <v>20</v>
      </c>
      <c r="D2886" s="6" t="s">
        <v>50</v>
      </c>
      <c r="E2886" s="6" t="s">
        <v>51</v>
      </c>
      <c r="F2886" s="6" t="s">
        <v>40</v>
      </c>
      <c r="G2886" s="6" t="s">
        <v>34</v>
      </c>
      <c r="H2886" s="6" t="n">
        <v>4</v>
      </c>
      <c r="I2886" s="7" t="n">
        <v>399.980011</v>
      </c>
      <c r="J2886" s="6" t="n">
        <v>1</v>
      </c>
      <c r="K2886" s="7" t="n">
        <v>399.980011</v>
      </c>
      <c r="L2886" s="7" t="n">
        <v>16</v>
      </c>
      <c r="M2886" s="8" t="n">
        <v>0.039999999</v>
      </c>
      <c r="N2886" s="7" t="n">
        <v>145.9100037</v>
      </c>
      <c r="O2886" s="12" t="n">
        <v>1</v>
      </c>
    </row>
    <row r="2887" customFormat="false" ht="15" hidden="false" customHeight="true" outlineLevel="0" collapsed="false">
      <c r="A2887" s="6" t="n">
        <v>47492</v>
      </c>
      <c r="B2887" s="6" t="s">
        <v>19</v>
      </c>
      <c r="C2887" s="6" t="s">
        <v>20</v>
      </c>
      <c r="D2887" s="6" t="s">
        <v>38</v>
      </c>
      <c r="E2887" s="6" t="s">
        <v>70</v>
      </c>
      <c r="F2887" s="6" t="s">
        <v>33</v>
      </c>
      <c r="G2887" s="6" t="s">
        <v>34</v>
      </c>
      <c r="H2887" s="6" t="n">
        <v>4</v>
      </c>
      <c r="I2887" s="7" t="n">
        <v>59.99000168</v>
      </c>
      <c r="J2887" s="6" t="n">
        <v>1</v>
      </c>
      <c r="K2887" s="7" t="n">
        <v>59.99000168</v>
      </c>
      <c r="L2887" s="7" t="n">
        <v>1.200000048</v>
      </c>
      <c r="M2887" s="8" t="n">
        <v>0.02</v>
      </c>
      <c r="N2887" s="7" t="n">
        <v>-88.19000244</v>
      </c>
      <c r="O2887" s="9" t="n">
        <v>0</v>
      </c>
    </row>
    <row r="2888" customFormat="false" ht="15" hidden="false" customHeight="true" outlineLevel="0" collapsed="false">
      <c r="A2888" s="6" t="n">
        <v>7717</v>
      </c>
      <c r="B2888" s="6" t="s">
        <v>26</v>
      </c>
      <c r="C2888" s="6" t="s">
        <v>20</v>
      </c>
      <c r="D2888" s="6" t="s">
        <v>50</v>
      </c>
      <c r="E2888" s="6" t="s">
        <v>63</v>
      </c>
      <c r="F2888" s="6" t="s">
        <v>57</v>
      </c>
      <c r="G2888" s="6" t="s">
        <v>44</v>
      </c>
      <c r="H2888" s="6" t="n">
        <v>1</v>
      </c>
      <c r="I2888" s="7" t="n">
        <v>50</v>
      </c>
      <c r="J2888" s="6" t="n">
        <v>4</v>
      </c>
      <c r="K2888" s="7" t="n">
        <v>200</v>
      </c>
      <c r="L2888" s="7" t="n">
        <v>6</v>
      </c>
      <c r="M2888" s="8" t="n">
        <v>0.029999999</v>
      </c>
      <c r="N2888" s="7" t="n">
        <v>17.0699997</v>
      </c>
      <c r="O2888" s="12" t="n">
        <v>1</v>
      </c>
    </row>
    <row r="2889" customFormat="false" ht="15" hidden="false" customHeight="true" outlineLevel="0" collapsed="false">
      <c r="A2889" s="6" t="n">
        <v>2757</v>
      </c>
      <c r="B2889" s="6" t="s">
        <v>46</v>
      </c>
      <c r="C2889" s="6" t="s">
        <v>20</v>
      </c>
      <c r="D2889" s="6" t="s">
        <v>50</v>
      </c>
      <c r="E2889" s="6" t="s">
        <v>51</v>
      </c>
      <c r="F2889" s="6" t="s">
        <v>33</v>
      </c>
      <c r="G2889" s="6" t="s">
        <v>34</v>
      </c>
      <c r="H2889" s="6" t="n">
        <v>2</v>
      </c>
      <c r="I2889" s="7" t="n">
        <v>59.99000168</v>
      </c>
      <c r="J2889" s="6" t="n">
        <v>1</v>
      </c>
      <c r="K2889" s="7" t="n">
        <v>59.99000168</v>
      </c>
      <c r="L2889" s="7" t="n">
        <v>1.200000048</v>
      </c>
      <c r="M2889" s="8" t="n">
        <v>0.02</v>
      </c>
      <c r="N2889" s="7" t="n">
        <v>6.639999866</v>
      </c>
      <c r="O2889" s="12" t="n">
        <v>1</v>
      </c>
    </row>
    <row r="2890" customFormat="false" ht="15" hidden="false" customHeight="true" outlineLevel="0" collapsed="false">
      <c r="A2890" s="6" t="n">
        <v>48178</v>
      </c>
      <c r="B2890" s="6" t="s">
        <v>19</v>
      </c>
      <c r="C2890" s="6" t="s">
        <v>20</v>
      </c>
      <c r="D2890" s="6" t="s">
        <v>27</v>
      </c>
      <c r="E2890" s="6" t="s">
        <v>79</v>
      </c>
      <c r="F2890" s="6" t="s">
        <v>33</v>
      </c>
      <c r="G2890" s="6" t="s">
        <v>34</v>
      </c>
      <c r="H2890" s="6" t="n">
        <v>4</v>
      </c>
      <c r="I2890" s="7" t="n">
        <v>59.99000168</v>
      </c>
      <c r="J2890" s="6" t="n">
        <v>3</v>
      </c>
      <c r="K2890" s="7" t="n">
        <v>179.9700012</v>
      </c>
      <c r="L2890" s="7" t="n">
        <v>5.400000095</v>
      </c>
      <c r="M2890" s="8" t="n">
        <v>0.029999999</v>
      </c>
      <c r="N2890" s="7" t="n">
        <v>80.30000305</v>
      </c>
      <c r="O2890" s="9" t="n">
        <v>0</v>
      </c>
    </row>
    <row r="2891" customFormat="false" ht="15" hidden="false" customHeight="true" outlineLevel="0" collapsed="false">
      <c r="A2891" s="6" t="n">
        <v>20562</v>
      </c>
      <c r="B2891" s="6" t="s">
        <v>19</v>
      </c>
      <c r="C2891" s="6" t="s">
        <v>49</v>
      </c>
      <c r="D2891" s="6" t="s">
        <v>27</v>
      </c>
      <c r="E2891" s="6" t="s">
        <v>42</v>
      </c>
      <c r="F2891" s="6" t="s">
        <v>71</v>
      </c>
      <c r="G2891" s="6" t="s">
        <v>24</v>
      </c>
      <c r="H2891" s="6" t="n">
        <v>4</v>
      </c>
      <c r="I2891" s="7" t="n">
        <v>199.9900055</v>
      </c>
      <c r="J2891" s="6" t="n">
        <v>1</v>
      </c>
      <c r="K2891" s="7" t="n">
        <v>199.9900055</v>
      </c>
      <c r="L2891" s="7" t="n">
        <v>10</v>
      </c>
      <c r="M2891" s="8" t="n">
        <v>0.050000001</v>
      </c>
      <c r="N2891" s="7" t="n">
        <v>62.70000076</v>
      </c>
      <c r="O2891" s="9" t="n">
        <v>0</v>
      </c>
    </row>
    <row r="2892" customFormat="false" ht="15" hidden="false" customHeight="true" outlineLevel="0" collapsed="false">
      <c r="A2892" s="6" t="n">
        <v>6138</v>
      </c>
      <c r="B2892" s="6" t="s">
        <v>26</v>
      </c>
      <c r="C2892" s="6" t="s">
        <v>20</v>
      </c>
      <c r="D2892" s="6" t="s">
        <v>50</v>
      </c>
      <c r="E2892" s="6" t="s">
        <v>63</v>
      </c>
      <c r="F2892" s="6" t="s">
        <v>23</v>
      </c>
      <c r="G2892" s="6" t="s">
        <v>34</v>
      </c>
      <c r="H2892" s="6" t="n">
        <v>1</v>
      </c>
      <c r="I2892" s="7" t="n">
        <v>129.9900055</v>
      </c>
      <c r="J2892" s="6" t="n">
        <v>1</v>
      </c>
      <c r="K2892" s="7" t="n">
        <v>129.9900055</v>
      </c>
      <c r="L2892" s="7" t="n">
        <v>1.299999952</v>
      </c>
      <c r="M2892" s="8" t="n">
        <v>0.01</v>
      </c>
      <c r="N2892" s="7" t="n">
        <v>63.06000137</v>
      </c>
      <c r="O2892" s="12" t="n">
        <v>1</v>
      </c>
    </row>
    <row r="2893" customFormat="false" ht="15" hidden="false" customHeight="true" outlineLevel="0" collapsed="false">
      <c r="A2893" s="6" t="n">
        <v>42753</v>
      </c>
      <c r="B2893" s="6" t="s">
        <v>19</v>
      </c>
      <c r="C2893" s="6" t="s">
        <v>49</v>
      </c>
      <c r="D2893" s="6" t="s">
        <v>27</v>
      </c>
      <c r="E2893" s="6" t="s">
        <v>79</v>
      </c>
      <c r="F2893" s="6" t="s">
        <v>40</v>
      </c>
      <c r="G2893" s="6" t="s">
        <v>34</v>
      </c>
      <c r="H2893" s="6" t="n">
        <v>4</v>
      </c>
      <c r="I2893" s="7" t="n">
        <v>399.980011</v>
      </c>
      <c r="J2893" s="6" t="n">
        <v>1</v>
      </c>
      <c r="K2893" s="7" t="n">
        <v>399.980011</v>
      </c>
      <c r="L2893" s="7" t="n">
        <v>68</v>
      </c>
      <c r="M2893" s="8" t="n">
        <v>0.170000002</v>
      </c>
      <c r="N2893" s="7" t="n">
        <v>89.63999939</v>
      </c>
      <c r="O2893" s="9" t="n">
        <v>0</v>
      </c>
    </row>
    <row r="2894" customFormat="false" ht="15" hidden="false" customHeight="true" outlineLevel="0" collapsed="false">
      <c r="A2894" s="6" t="n">
        <v>20758</v>
      </c>
      <c r="B2894" s="6" t="s">
        <v>19</v>
      </c>
      <c r="C2894" s="6" t="s">
        <v>37</v>
      </c>
      <c r="D2894" s="6" t="s">
        <v>27</v>
      </c>
      <c r="E2894" s="6" t="s">
        <v>69</v>
      </c>
      <c r="F2894" s="6" t="s">
        <v>71</v>
      </c>
      <c r="G2894" s="6" t="s">
        <v>44</v>
      </c>
      <c r="H2894" s="6" t="n">
        <v>4</v>
      </c>
      <c r="I2894" s="7" t="n">
        <v>199.9900055</v>
      </c>
      <c r="J2894" s="6" t="n">
        <v>1</v>
      </c>
      <c r="K2894" s="7" t="n">
        <v>199.9900055</v>
      </c>
      <c r="L2894" s="7" t="n">
        <v>24</v>
      </c>
      <c r="M2894" s="8" t="n">
        <v>0.119999997</v>
      </c>
      <c r="N2894" s="7" t="n">
        <v>-35.20000076</v>
      </c>
      <c r="O2894" s="9" t="n">
        <v>0</v>
      </c>
    </row>
    <row r="2895" customFormat="false" ht="15" hidden="false" customHeight="true" outlineLevel="0" collapsed="false">
      <c r="A2895" s="6" t="n">
        <v>19887</v>
      </c>
      <c r="B2895" s="6" t="s">
        <v>19</v>
      </c>
      <c r="C2895" s="6" t="s">
        <v>37</v>
      </c>
      <c r="D2895" s="6" t="s">
        <v>21</v>
      </c>
      <c r="E2895" s="6" t="s">
        <v>65</v>
      </c>
      <c r="F2895" s="6" t="s">
        <v>29</v>
      </c>
      <c r="G2895" s="6" t="s">
        <v>34</v>
      </c>
      <c r="H2895" s="6" t="n">
        <v>4</v>
      </c>
      <c r="I2895" s="7" t="n">
        <v>99.98999786</v>
      </c>
      <c r="J2895" s="6" t="n">
        <v>2</v>
      </c>
      <c r="K2895" s="7" t="n">
        <v>199.9799957</v>
      </c>
      <c r="L2895" s="7" t="n">
        <v>0</v>
      </c>
      <c r="M2895" s="8" t="n">
        <v>0</v>
      </c>
      <c r="N2895" s="7" t="n">
        <v>4</v>
      </c>
      <c r="O2895" s="9" t="n">
        <v>0</v>
      </c>
    </row>
    <row r="2896" customFormat="false" ht="15" hidden="false" customHeight="true" outlineLevel="0" collapsed="false">
      <c r="A2896" s="6" t="n">
        <v>61392</v>
      </c>
      <c r="B2896" s="6" t="s">
        <v>19</v>
      </c>
      <c r="C2896" s="6" t="s">
        <v>20</v>
      </c>
      <c r="D2896" s="6" t="s">
        <v>50</v>
      </c>
      <c r="E2896" s="6" t="s">
        <v>63</v>
      </c>
      <c r="F2896" s="6" t="s">
        <v>57</v>
      </c>
      <c r="G2896" s="6" t="s">
        <v>44</v>
      </c>
      <c r="H2896" s="6" t="n">
        <v>4</v>
      </c>
      <c r="I2896" s="7" t="n">
        <v>50</v>
      </c>
      <c r="J2896" s="6" t="n">
        <v>1</v>
      </c>
      <c r="K2896" s="7" t="n">
        <v>50</v>
      </c>
      <c r="L2896" s="7" t="n">
        <v>4.5</v>
      </c>
      <c r="M2896" s="8" t="n">
        <v>0.090000004</v>
      </c>
      <c r="N2896" s="7" t="n">
        <v>19.11000061</v>
      </c>
      <c r="O2896" s="9" t="n">
        <v>0</v>
      </c>
    </row>
    <row r="2897" customFormat="false" ht="15" hidden="false" customHeight="true" outlineLevel="0" collapsed="false">
      <c r="A2897" s="6" t="n">
        <v>57592</v>
      </c>
      <c r="B2897" s="6" t="s">
        <v>19</v>
      </c>
      <c r="C2897" s="6" t="s">
        <v>37</v>
      </c>
      <c r="D2897" s="6" t="s">
        <v>50</v>
      </c>
      <c r="E2897" s="6" t="s">
        <v>72</v>
      </c>
      <c r="F2897" s="6" t="s">
        <v>58</v>
      </c>
      <c r="G2897" s="6" t="s">
        <v>24</v>
      </c>
      <c r="H2897" s="6" t="n">
        <v>4</v>
      </c>
      <c r="I2897" s="7" t="n">
        <v>49.97999954</v>
      </c>
      <c r="J2897" s="6" t="n">
        <v>1</v>
      </c>
      <c r="K2897" s="7" t="n">
        <v>49.97999954</v>
      </c>
      <c r="L2897" s="7" t="n">
        <v>10</v>
      </c>
      <c r="M2897" s="8" t="n">
        <v>0.200000003</v>
      </c>
      <c r="N2897" s="7" t="n">
        <v>19.59000015</v>
      </c>
      <c r="O2897" s="9" t="n">
        <v>0</v>
      </c>
    </row>
    <row r="2898" customFormat="false" ht="15" hidden="false" customHeight="true" outlineLevel="0" collapsed="false">
      <c r="A2898" s="6" t="n">
        <v>47718</v>
      </c>
      <c r="B2898" s="6" t="s">
        <v>19</v>
      </c>
      <c r="C2898" s="6" t="s">
        <v>49</v>
      </c>
      <c r="D2898" s="6" t="s">
        <v>27</v>
      </c>
      <c r="E2898" s="6" t="s">
        <v>79</v>
      </c>
      <c r="F2898" s="6" t="s">
        <v>75</v>
      </c>
      <c r="G2898" s="6" t="s">
        <v>44</v>
      </c>
      <c r="H2898" s="6" t="n">
        <v>4</v>
      </c>
      <c r="I2898" s="7" t="n">
        <v>299.980011</v>
      </c>
      <c r="J2898" s="6" t="n">
        <v>1</v>
      </c>
      <c r="K2898" s="7" t="n">
        <v>299.980011</v>
      </c>
      <c r="L2898" s="7" t="n">
        <v>60</v>
      </c>
      <c r="M2898" s="8" t="n">
        <v>0.200000003</v>
      </c>
      <c r="N2898" s="7" t="n">
        <v>27.12000084</v>
      </c>
      <c r="O2898" s="9" t="n">
        <v>0</v>
      </c>
    </row>
    <row r="2899" customFormat="false" ht="15" hidden="false" customHeight="true" outlineLevel="0" collapsed="false">
      <c r="A2899" s="6" t="n">
        <v>71956</v>
      </c>
      <c r="B2899" s="6" t="s">
        <v>19</v>
      </c>
      <c r="C2899" s="6" t="s">
        <v>20</v>
      </c>
      <c r="D2899" s="6" t="s">
        <v>27</v>
      </c>
      <c r="E2899" s="6" t="s">
        <v>42</v>
      </c>
      <c r="F2899" s="6" t="s">
        <v>87</v>
      </c>
      <c r="G2899" s="6" t="s">
        <v>34</v>
      </c>
      <c r="H2899" s="6" t="n">
        <v>4</v>
      </c>
      <c r="I2899" s="7" t="n">
        <v>532.5800171</v>
      </c>
      <c r="J2899" s="6" t="n">
        <v>1</v>
      </c>
      <c r="K2899" s="7" t="n">
        <v>532.5800171</v>
      </c>
      <c r="L2899" s="7" t="n">
        <v>79.88999939</v>
      </c>
      <c r="M2899" s="8" t="n">
        <v>0.150000006</v>
      </c>
      <c r="N2899" s="7" t="n">
        <v>117.6999969</v>
      </c>
      <c r="O2899" s="9" t="n">
        <v>0</v>
      </c>
    </row>
    <row r="2900" customFormat="false" ht="15" hidden="false" customHeight="true" outlineLevel="0" collapsed="false">
      <c r="A2900" s="6" t="n">
        <v>13889</v>
      </c>
      <c r="B2900" s="6" t="s">
        <v>26</v>
      </c>
      <c r="C2900" s="6" t="s">
        <v>37</v>
      </c>
      <c r="D2900" s="6" t="s">
        <v>21</v>
      </c>
      <c r="E2900" s="6" t="s">
        <v>65</v>
      </c>
      <c r="F2900" s="6" t="s">
        <v>33</v>
      </c>
      <c r="G2900" s="6" t="s">
        <v>44</v>
      </c>
      <c r="H2900" s="6" t="n">
        <v>1</v>
      </c>
      <c r="I2900" s="7" t="n">
        <v>59.99000168</v>
      </c>
      <c r="J2900" s="6" t="n">
        <v>2</v>
      </c>
      <c r="K2900" s="7" t="n">
        <v>119.9800034</v>
      </c>
      <c r="L2900" s="7" t="n">
        <v>10.80000019</v>
      </c>
      <c r="M2900" s="8" t="n">
        <v>0.090000004</v>
      </c>
      <c r="N2900" s="7" t="n">
        <v>15.0699997</v>
      </c>
      <c r="O2900" s="12" t="n">
        <v>1</v>
      </c>
    </row>
    <row r="2901" customFormat="false" ht="15" hidden="false" customHeight="true" outlineLevel="0" collapsed="false">
      <c r="A2901" s="6" t="n">
        <v>18108</v>
      </c>
      <c r="B2901" s="6" t="s">
        <v>46</v>
      </c>
      <c r="C2901" s="6" t="s">
        <v>49</v>
      </c>
      <c r="D2901" s="6" t="s">
        <v>21</v>
      </c>
      <c r="E2901" s="6" t="s">
        <v>65</v>
      </c>
      <c r="F2901" s="6" t="s">
        <v>23</v>
      </c>
      <c r="G2901" s="6" t="s">
        <v>24</v>
      </c>
      <c r="H2901" s="6" t="n">
        <v>2</v>
      </c>
      <c r="I2901" s="7" t="n">
        <v>129.9900055</v>
      </c>
      <c r="J2901" s="6" t="n">
        <v>1</v>
      </c>
      <c r="K2901" s="7" t="n">
        <v>129.9900055</v>
      </c>
      <c r="L2901" s="7" t="n">
        <v>1.299999952</v>
      </c>
      <c r="M2901" s="8" t="n">
        <v>0.01</v>
      </c>
      <c r="N2901" s="7" t="n">
        <v>14.53999996</v>
      </c>
      <c r="O2901" s="12" t="n">
        <v>1</v>
      </c>
    </row>
    <row r="2902" customFormat="false" ht="15" hidden="false" customHeight="true" outlineLevel="0" collapsed="false">
      <c r="A2902" s="6" t="n">
        <v>32770</v>
      </c>
      <c r="B2902" s="6" t="s">
        <v>26</v>
      </c>
      <c r="C2902" s="6" t="s">
        <v>37</v>
      </c>
      <c r="D2902" s="6" t="s">
        <v>31</v>
      </c>
      <c r="E2902" s="6" t="s">
        <v>62</v>
      </c>
      <c r="F2902" s="6" t="s">
        <v>58</v>
      </c>
      <c r="G2902" s="6" t="s">
        <v>44</v>
      </c>
      <c r="H2902" s="6" t="n">
        <v>1</v>
      </c>
      <c r="I2902" s="7" t="n">
        <v>49.97999954</v>
      </c>
      <c r="J2902" s="6" t="n">
        <v>1</v>
      </c>
      <c r="K2902" s="7" t="n">
        <v>49.97999954</v>
      </c>
      <c r="L2902" s="7" t="n">
        <v>0</v>
      </c>
      <c r="M2902" s="8" t="n">
        <v>0</v>
      </c>
      <c r="N2902" s="7" t="n">
        <v>3.5</v>
      </c>
      <c r="O2902" s="12" t="n">
        <v>1</v>
      </c>
    </row>
    <row r="2903" customFormat="false" ht="15" hidden="false" customHeight="true" outlineLevel="0" collapsed="false">
      <c r="A2903" s="6" t="n">
        <v>62543</v>
      </c>
      <c r="B2903" s="6" t="s">
        <v>19</v>
      </c>
      <c r="C2903" s="6" t="s">
        <v>20</v>
      </c>
      <c r="D2903" s="6" t="s">
        <v>21</v>
      </c>
      <c r="E2903" s="6" t="s">
        <v>22</v>
      </c>
      <c r="F2903" s="6" t="s">
        <v>23</v>
      </c>
      <c r="G2903" s="6" t="s">
        <v>34</v>
      </c>
      <c r="H2903" s="6" t="n">
        <v>4</v>
      </c>
      <c r="I2903" s="7" t="n">
        <v>129.9900055</v>
      </c>
      <c r="J2903" s="6" t="n">
        <v>1</v>
      </c>
      <c r="K2903" s="7" t="n">
        <v>129.9900055</v>
      </c>
      <c r="L2903" s="7" t="n">
        <v>26</v>
      </c>
      <c r="M2903" s="8" t="n">
        <v>0.200000003</v>
      </c>
      <c r="N2903" s="7" t="n">
        <v>-6.550000191</v>
      </c>
      <c r="O2903" s="9" t="n">
        <v>0</v>
      </c>
    </row>
    <row r="2904" customFormat="false" ht="15" hidden="false" customHeight="true" outlineLevel="0" collapsed="false">
      <c r="A2904" s="6" t="n">
        <v>58225</v>
      </c>
      <c r="B2904" s="6" t="s">
        <v>19</v>
      </c>
      <c r="C2904" s="6" t="s">
        <v>37</v>
      </c>
      <c r="D2904" s="6" t="s">
        <v>50</v>
      </c>
      <c r="E2904" s="6" t="s">
        <v>51</v>
      </c>
      <c r="F2904" s="6" t="s">
        <v>23</v>
      </c>
      <c r="G2904" s="6" t="s">
        <v>44</v>
      </c>
      <c r="H2904" s="6" t="n">
        <v>4</v>
      </c>
      <c r="I2904" s="7" t="n">
        <v>129.9900055</v>
      </c>
      <c r="J2904" s="6" t="n">
        <v>1</v>
      </c>
      <c r="K2904" s="7" t="n">
        <v>129.9900055</v>
      </c>
      <c r="L2904" s="7" t="n">
        <v>9.100000381</v>
      </c>
      <c r="M2904" s="8" t="n">
        <v>0.07</v>
      </c>
      <c r="N2904" s="7" t="n">
        <v>-13.65999985</v>
      </c>
      <c r="O2904" s="12" t="n">
        <v>1</v>
      </c>
    </row>
    <row r="2905" customFormat="false" ht="15" hidden="false" customHeight="true" outlineLevel="0" collapsed="false">
      <c r="A2905" s="6" t="n">
        <v>16918</v>
      </c>
      <c r="B2905" s="6" t="s">
        <v>36</v>
      </c>
      <c r="C2905" s="6" t="s">
        <v>20</v>
      </c>
      <c r="D2905" s="6" t="s">
        <v>21</v>
      </c>
      <c r="E2905" s="6" t="s">
        <v>22</v>
      </c>
      <c r="F2905" s="6" t="s">
        <v>75</v>
      </c>
      <c r="G2905" s="6" t="s">
        <v>34</v>
      </c>
      <c r="H2905" s="6" t="n">
        <v>0</v>
      </c>
      <c r="I2905" s="7" t="n">
        <v>299.980011</v>
      </c>
      <c r="J2905" s="6" t="n">
        <v>1</v>
      </c>
      <c r="K2905" s="7" t="n">
        <v>299.980011</v>
      </c>
      <c r="L2905" s="7" t="n">
        <v>6</v>
      </c>
      <c r="M2905" s="8" t="n">
        <v>0.02</v>
      </c>
      <c r="N2905" s="7" t="n">
        <v>76.43000031</v>
      </c>
      <c r="O2905" s="12" t="n">
        <v>1</v>
      </c>
    </row>
    <row r="2906" customFormat="false" ht="15" hidden="false" customHeight="true" outlineLevel="0" collapsed="false">
      <c r="A2906" s="6" t="n">
        <v>33676</v>
      </c>
      <c r="B2906" s="6" t="s">
        <v>19</v>
      </c>
      <c r="C2906" s="6" t="s">
        <v>49</v>
      </c>
      <c r="D2906" s="6" t="s">
        <v>31</v>
      </c>
      <c r="E2906" s="6" t="s">
        <v>32</v>
      </c>
      <c r="F2906" s="6" t="s">
        <v>40</v>
      </c>
      <c r="G2906" s="6" t="s">
        <v>47</v>
      </c>
      <c r="H2906" s="6" t="n">
        <v>4</v>
      </c>
      <c r="I2906" s="7" t="n">
        <v>399.980011</v>
      </c>
      <c r="J2906" s="6" t="n">
        <v>1</v>
      </c>
      <c r="K2906" s="7" t="n">
        <v>399.980011</v>
      </c>
      <c r="L2906" s="7" t="n">
        <v>36</v>
      </c>
      <c r="M2906" s="8" t="n">
        <v>0.090000004</v>
      </c>
      <c r="N2906" s="7" t="n">
        <v>118.2900009</v>
      </c>
      <c r="O2906" s="9" t="n">
        <v>0</v>
      </c>
    </row>
    <row r="2907" customFormat="false" ht="15" hidden="false" customHeight="true" outlineLevel="0" collapsed="false">
      <c r="A2907" s="6" t="n">
        <v>69252</v>
      </c>
      <c r="B2907" s="6" t="s">
        <v>19</v>
      </c>
      <c r="C2907" s="6" t="s">
        <v>20</v>
      </c>
      <c r="D2907" s="6" t="s">
        <v>21</v>
      </c>
      <c r="E2907" s="6" t="s">
        <v>65</v>
      </c>
      <c r="F2907" s="6" t="s">
        <v>93</v>
      </c>
      <c r="G2907" s="6" t="s">
        <v>24</v>
      </c>
      <c r="H2907" s="6" t="n">
        <v>4</v>
      </c>
      <c r="I2907" s="7" t="n">
        <v>59.08000183</v>
      </c>
      <c r="J2907" s="6" t="n">
        <v>1</v>
      </c>
      <c r="K2907" s="7" t="n">
        <v>59.08000183</v>
      </c>
      <c r="L2907" s="7" t="n">
        <v>7.679999828</v>
      </c>
      <c r="M2907" s="8" t="n">
        <v>0.129999995</v>
      </c>
      <c r="N2907" s="7" t="n">
        <v>2.569999933</v>
      </c>
      <c r="O2907" s="9" t="n">
        <v>0</v>
      </c>
    </row>
    <row r="2908" customFormat="false" ht="15" hidden="false" customHeight="true" outlineLevel="0" collapsed="false">
      <c r="A2908" s="6" t="n">
        <v>61258</v>
      </c>
      <c r="B2908" s="6" t="s">
        <v>19</v>
      </c>
      <c r="C2908" s="6" t="s">
        <v>20</v>
      </c>
      <c r="D2908" s="6" t="s">
        <v>50</v>
      </c>
      <c r="E2908" s="6" t="s">
        <v>51</v>
      </c>
      <c r="F2908" s="6" t="s">
        <v>57</v>
      </c>
      <c r="G2908" s="6" t="s">
        <v>24</v>
      </c>
      <c r="H2908" s="6" t="n">
        <v>4</v>
      </c>
      <c r="I2908" s="7" t="n">
        <v>50</v>
      </c>
      <c r="J2908" s="6" t="n">
        <v>5</v>
      </c>
      <c r="K2908" s="7" t="n">
        <v>250</v>
      </c>
      <c r="L2908" s="7" t="n">
        <v>30</v>
      </c>
      <c r="M2908" s="8" t="n">
        <v>0.119999997</v>
      </c>
      <c r="N2908" s="7" t="n">
        <v>71.5</v>
      </c>
      <c r="O2908" s="9" t="n">
        <v>0</v>
      </c>
    </row>
    <row r="2909" customFormat="false" ht="15" hidden="false" customHeight="true" outlineLevel="0" collapsed="false">
      <c r="A2909" s="6" t="n">
        <v>24322</v>
      </c>
      <c r="B2909" s="6" t="s">
        <v>19</v>
      </c>
      <c r="C2909" s="6" t="s">
        <v>20</v>
      </c>
      <c r="D2909" s="6" t="s">
        <v>27</v>
      </c>
      <c r="E2909" s="6" t="s">
        <v>42</v>
      </c>
      <c r="F2909" s="6" t="s">
        <v>23</v>
      </c>
      <c r="G2909" s="6" t="s">
        <v>44</v>
      </c>
      <c r="H2909" s="6" t="n">
        <v>4</v>
      </c>
      <c r="I2909" s="7" t="n">
        <v>129.9900055</v>
      </c>
      <c r="J2909" s="6" t="n">
        <v>1</v>
      </c>
      <c r="K2909" s="7" t="n">
        <v>129.9900055</v>
      </c>
      <c r="L2909" s="7" t="n">
        <v>7.150000095</v>
      </c>
      <c r="M2909" s="8" t="n">
        <v>0.059999999</v>
      </c>
      <c r="N2909" s="7" t="n">
        <v>-105.6399994</v>
      </c>
      <c r="O2909" s="9" t="n">
        <v>0</v>
      </c>
    </row>
    <row r="2910" customFormat="false" ht="15" hidden="false" customHeight="true" outlineLevel="0" collapsed="false">
      <c r="A2910" s="6" t="n">
        <v>11063</v>
      </c>
      <c r="B2910" s="6" t="s">
        <v>36</v>
      </c>
      <c r="C2910" s="6" t="s">
        <v>49</v>
      </c>
      <c r="D2910" s="6" t="s">
        <v>21</v>
      </c>
      <c r="E2910" s="6" t="s">
        <v>65</v>
      </c>
      <c r="F2910" s="6" t="s">
        <v>33</v>
      </c>
      <c r="G2910" s="6" t="s">
        <v>24</v>
      </c>
      <c r="H2910" s="6" t="n">
        <v>0</v>
      </c>
      <c r="I2910" s="7" t="n">
        <v>59.99000168</v>
      </c>
      <c r="J2910" s="6" t="n">
        <v>2</v>
      </c>
      <c r="K2910" s="7" t="n">
        <v>119.9800034</v>
      </c>
      <c r="L2910" s="7" t="n">
        <v>8.399999619</v>
      </c>
      <c r="M2910" s="8" t="n">
        <v>0.07</v>
      </c>
      <c r="N2910" s="7" t="n">
        <v>32.36000061</v>
      </c>
      <c r="O2910" s="9" t="n">
        <v>0</v>
      </c>
    </row>
    <row r="2911" customFormat="false" ht="15" hidden="false" customHeight="true" outlineLevel="0" collapsed="false">
      <c r="A2911" s="6" t="n">
        <v>24805</v>
      </c>
      <c r="B2911" s="6" t="s">
        <v>26</v>
      </c>
      <c r="C2911" s="6" t="s">
        <v>20</v>
      </c>
      <c r="D2911" s="6" t="s">
        <v>27</v>
      </c>
      <c r="E2911" s="6" t="s">
        <v>69</v>
      </c>
      <c r="F2911" s="6" t="s">
        <v>23</v>
      </c>
      <c r="G2911" s="6" t="s">
        <v>34</v>
      </c>
      <c r="H2911" s="6" t="n">
        <v>1</v>
      </c>
      <c r="I2911" s="7" t="n">
        <v>129.9900055</v>
      </c>
      <c r="J2911" s="6" t="n">
        <v>1</v>
      </c>
      <c r="K2911" s="7" t="n">
        <v>129.9900055</v>
      </c>
      <c r="L2911" s="7" t="n">
        <v>13</v>
      </c>
      <c r="M2911" s="8" t="n">
        <v>0.100000001</v>
      </c>
      <c r="N2911" s="7" t="n">
        <v>54.99000168</v>
      </c>
      <c r="O2911" s="12" t="n">
        <v>1</v>
      </c>
    </row>
    <row r="2912" customFormat="false" ht="15" hidden="false" customHeight="true" outlineLevel="0" collapsed="false">
      <c r="A2912" s="6" t="n">
        <v>6406</v>
      </c>
      <c r="B2912" s="6" t="s">
        <v>19</v>
      </c>
      <c r="C2912" s="6" t="s">
        <v>49</v>
      </c>
      <c r="D2912" s="6" t="s">
        <v>50</v>
      </c>
      <c r="E2912" s="6" t="s">
        <v>51</v>
      </c>
      <c r="F2912" s="6" t="s">
        <v>57</v>
      </c>
      <c r="G2912" s="6" t="s">
        <v>34</v>
      </c>
      <c r="H2912" s="6" t="n">
        <v>4</v>
      </c>
      <c r="I2912" s="7" t="n">
        <v>50</v>
      </c>
      <c r="J2912" s="6" t="n">
        <v>3</v>
      </c>
      <c r="K2912" s="7" t="n">
        <v>150</v>
      </c>
      <c r="L2912" s="7" t="n">
        <v>4.5</v>
      </c>
      <c r="M2912" s="8" t="n">
        <v>0.029999999</v>
      </c>
      <c r="N2912" s="7" t="n">
        <v>42.20000076</v>
      </c>
      <c r="O2912" s="9" t="n">
        <v>0</v>
      </c>
    </row>
    <row r="2913" customFormat="false" ht="15" hidden="false" customHeight="true" outlineLevel="0" collapsed="false">
      <c r="A2913" s="6" t="n">
        <v>1061</v>
      </c>
      <c r="B2913" s="6" t="s">
        <v>26</v>
      </c>
      <c r="C2913" s="6" t="s">
        <v>20</v>
      </c>
      <c r="D2913" s="6" t="s">
        <v>50</v>
      </c>
      <c r="E2913" s="6" t="s">
        <v>63</v>
      </c>
      <c r="F2913" s="6" t="s">
        <v>23</v>
      </c>
      <c r="G2913" s="6" t="s">
        <v>24</v>
      </c>
      <c r="H2913" s="6" t="n">
        <v>1</v>
      </c>
      <c r="I2913" s="7" t="n">
        <v>129.9900055</v>
      </c>
      <c r="J2913" s="6" t="n">
        <v>1</v>
      </c>
      <c r="K2913" s="7" t="n">
        <v>129.9900055</v>
      </c>
      <c r="L2913" s="7" t="n">
        <v>7.150000095</v>
      </c>
      <c r="M2913" s="8" t="n">
        <v>0.059999999</v>
      </c>
      <c r="N2913" s="7" t="n">
        <v>-7</v>
      </c>
      <c r="O2913" s="12" t="n">
        <v>1</v>
      </c>
    </row>
    <row r="2914" customFormat="false" ht="15" hidden="false" customHeight="true" outlineLevel="0" collapsed="false">
      <c r="A2914" s="6" t="n">
        <v>26113</v>
      </c>
      <c r="B2914" s="6" t="s">
        <v>46</v>
      </c>
      <c r="C2914" s="6" t="s">
        <v>37</v>
      </c>
      <c r="D2914" s="6" t="s">
        <v>27</v>
      </c>
      <c r="E2914" s="6" t="s">
        <v>69</v>
      </c>
      <c r="F2914" s="6" t="s">
        <v>33</v>
      </c>
      <c r="G2914" s="6" t="s">
        <v>34</v>
      </c>
      <c r="H2914" s="6" t="n">
        <v>2</v>
      </c>
      <c r="I2914" s="7" t="n">
        <v>59.99000168</v>
      </c>
      <c r="J2914" s="6" t="n">
        <v>2</v>
      </c>
      <c r="K2914" s="7" t="n">
        <v>119.9800034</v>
      </c>
      <c r="L2914" s="7" t="n">
        <v>19.20000076</v>
      </c>
      <c r="M2914" s="8" t="n">
        <v>0.159999996</v>
      </c>
      <c r="N2914" s="7" t="n">
        <v>7.559999943</v>
      </c>
      <c r="O2914" s="12" t="n">
        <v>1</v>
      </c>
    </row>
    <row r="2915" customFormat="false" ht="15" hidden="false" customHeight="true" outlineLevel="0" collapsed="false">
      <c r="A2915" s="6" t="n">
        <v>10613</v>
      </c>
      <c r="B2915" s="6" t="s">
        <v>19</v>
      </c>
      <c r="C2915" s="6" t="s">
        <v>20</v>
      </c>
      <c r="D2915" s="6" t="s">
        <v>21</v>
      </c>
      <c r="E2915" s="6" t="s">
        <v>65</v>
      </c>
      <c r="F2915" s="6" t="s">
        <v>40</v>
      </c>
      <c r="G2915" s="6" t="s">
        <v>34</v>
      </c>
      <c r="H2915" s="6" t="n">
        <v>4</v>
      </c>
      <c r="I2915" s="7" t="n">
        <v>399.980011</v>
      </c>
      <c r="J2915" s="6" t="n">
        <v>1</v>
      </c>
      <c r="K2915" s="7" t="n">
        <v>399.980011</v>
      </c>
      <c r="L2915" s="7" t="n">
        <v>64</v>
      </c>
      <c r="M2915" s="8" t="n">
        <v>0.159999996</v>
      </c>
      <c r="N2915" s="7" t="n">
        <v>87.36000061</v>
      </c>
      <c r="O2915" s="9" t="n">
        <v>0</v>
      </c>
    </row>
    <row r="2916" customFormat="false" ht="15" hidden="false" customHeight="true" outlineLevel="0" collapsed="false">
      <c r="A2916" s="6" t="n">
        <v>16760</v>
      </c>
      <c r="B2916" s="6" t="s">
        <v>46</v>
      </c>
      <c r="C2916" s="6" t="s">
        <v>20</v>
      </c>
      <c r="D2916" s="6" t="s">
        <v>21</v>
      </c>
      <c r="E2916" s="6" t="s">
        <v>65</v>
      </c>
      <c r="F2916" s="6" t="s">
        <v>29</v>
      </c>
      <c r="G2916" s="6" t="s">
        <v>24</v>
      </c>
      <c r="H2916" s="6" t="n">
        <v>2</v>
      </c>
      <c r="I2916" s="7" t="n">
        <v>99.98999786</v>
      </c>
      <c r="J2916" s="6" t="n">
        <v>4</v>
      </c>
      <c r="K2916" s="7" t="n">
        <v>399.9599915</v>
      </c>
      <c r="L2916" s="7" t="n">
        <v>71.98999786</v>
      </c>
      <c r="M2916" s="8" t="n">
        <v>0.180000007</v>
      </c>
      <c r="N2916" s="7" t="n">
        <v>81.98999786</v>
      </c>
      <c r="O2916" s="12" t="n">
        <v>1</v>
      </c>
    </row>
    <row r="2917" customFormat="false" ht="15" hidden="false" customHeight="true" outlineLevel="0" collapsed="false">
      <c r="A2917" s="6" t="n">
        <v>62448</v>
      </c>
      <c r="B2917" s="6" t="s">
        <v>19</v>
      </c>
      <c r="C2917" s="6" t="s">
        <v>49</v>
      </c>
      <c r="D2917" s="6" t="s">
        <v>21</v>
      </c>
      <c r="E2917" s="6" t="s">
        <v>65</v>
      </c>
      <c r="F2917" s="6" t="s">
        <v>33</v>
      </c>
      <c r="G2917" s="6" t="s">
        <v>24</v>
      </c>
      <c r="H2917" s="6" t="n">
        <v>4</v>
      </c>
      <c r="I2917" s="7" t="n">
        <v>59.99000168</v>
      </c>
      <c r="J2917" s="6" t="n">
        <v>3</v>
      </c>
      <c r="K2917" s="7" t="n">
        <v>179.9700012</v>
      </c>
      <c r="L2917" s="7" t="n">
        <v>3.599999905</v>
      </c>
      <c r="M2917" s="8" t="n">
        <v>0.02</v>
      </c>
      <c r="N2917" s="7" t="n">
        <v>17.63999939</v>
      </c>
      <c r="O2917" s="9" t="n">
        <v>0</v>
      </c>
    </row>
    <row r="2918" customFormat="false" ht="15" hidden="false" customHeight="true" outlineLevel="0" collapsed="false">
      <c r="A2918" s="6" t="n">
        <v>64417</v>
      </c>
      <c r="B2918" s="6" t="s">
        <v>46</v>
      </c>
      <c r="C2918" s="6" t="s">
        <v>20</v>
      </c>
      <c r="D2918" s="6" t="s">
        <v>21</v>
      </c>
      <c r="E2918" s="6" t="s">
        <v>65</v>
      </c>
      <c r="F2918" s="6" t="s">
        <v>33</v>
      </c>
      <c r="G2918" s="6" t="s">
        <v>24</v>
      </c>
      <c r="H2918" s="6" t="n">
        <v>2</v>
      </c>
      <c r="I2918" s="7" t="n">
        <v>59.99000168</v>
      </c>
      <c r="J2918" s="6" t="n">
        <v>5</v>
      </c>
      <c r="K2918" s="7" t="n">
        <v>299.9500122</v>
      </c>
      <c r="L2918" s="7" t="n">
        <v>53.99000168</v>
      </c>
      <c r="M2918" s="8" t="n">
        <v>0.180000007</v>
      </c>
      <c r="N2918" s="7" t="n">
        <v>41.81000137</v>
      </c>
      <c r="O2918" s="12" t="n">
        <v>1</v>
      </c>
    </row>
    <row r="2919" customFormat="false" ht="15" hidden="false" customHeight="true" outlineLevel="0" collapsed="false">
      <c r="A2919" s="6" t="n">
        <v>14924</v>
      </c>
      <c r="B2919" s="6" t="s">
        <v>19</v>
      </c>
      <c r="C2919" s="6" t="s">
        <v>20</v>
      </c>
      <c r="D2919" s="6" t="s">
        <v>21</v>
      </c>
      <c r="E2919" s="6" t="s">
        <v>65</v>
      </c>
      <c r="F2919" s="6" t="s">
        <v>23</v>
      </c>
      <c r="G2919" s="6" t="s">
        <v>44</v>
      </c>
      <c r="H2919" s="6" t="n">
        <v>4</v>
      </c>
      <c r="I2919" s="7" t="n">
        <v>129.9900055</v>
      </c>
      <c r="J2919" s="6" t="n">
        <v>1</v>
      </c>
      <c r="K2919" s="7" t="n">
        <v>129.9900055</v>
      </c>
      <c r="L2919" s="7" t="n">
        <v>16.89999962</v>
      </c>
      <c r="M2919" s="8" t="n">
        <v>0.129999995</v>
      </c>
      <c r="N2919" s="7" t="n">
        <v>9.949999809</v>
      </c>
      <c r="O2919" s="12" t="n">
        <v>1</v>
      </c>
    </row>
    <row r="2920" customFormat="false" ht="15" hidden="false" customHeight="true" outlineLevel="0" collapsed="false">
      <c r="A2920" s="6" t="n">
        <v>49150</v>
      </c>
      <c r="B2920" s="6" t="s">
        <v>19</v>
      </c>
      <c r="C2920" s="6" t="s">
        <v>20</v>
      </c>
      <c r="D2920" s="6" t="s">
        <v>27</v>
      </c>
      <c r="E2920" s="6" t="s">
        <v>79</v>
      </c>
      <c r="F2920" s="6" t="s">
        <v>71</v>
      </c>
      <c r="G2920" s="6" t="s">
        <v>24</v>
      </c>
      <c r="H2920" s="6" t="n">
        <v>4</v>
      </c>
      <c r="I2920" s="7" t="n">
        <v>199.9900055</v>
      </c>
      <c r="J2920" s="6" t="n">
        <v>1</v>
      </c>
      <c r="K2920" s="7" t="n">
        <v>199.9900055</v>
      </c>
      <c r="L2920" s="7" t="n">
        <v>18</v>
      </c>
      <c r="M2920" s="8" t="n">
        <v>0.090000004</v>
      </c>
      <c r="N2920" s="7" t="n">
        <v>16.02000046</v>
      </c>
      <c r="O2920" s="12" t="n">
        <v>1</v>
      </c>
    </row>
    <row r="2921" customFormat="false" ht="15" hidden="false" customHeight="true" outlineLevel="0" collapsed="false">
      <c r="A2921" s="6" t="n">
        <v>31075</v>
      </c>
      <c r="B2921" s="6" t="s">
        <v>46</v>
      </c>
      <c r="C2921" s="6" t="s">
        <v>49</v>
      </c>
      <c r="D2921" s="6" t="s">
        <v>27</v>
      </c>
      <c r="E2921" s="6" t="s">
        <v>42</v>
      </c>
      <c r="F2921" s="6" t="s">
        <v>71</v>
      </c>
      <c r="G2921" s="6" t="s">
        <v>44</v>
      </c>
      <c r="H2921" s="6" t="n">
        <v>2</v>
      </c>
      <c r="I2921" s="7" t="n">
        <v>199.9900055</v>
      </c>
      <c r="J2921" s="6" t="n">
        <v>1</v>
      </c>
      <c r="K2921" s="7" t="n">
        <v>199.9900055</v>
      </c>
      <c r="L2921" s="7" t="n">
        <v>4</v>
      </c>
      <c r="M2921" s="8" t="n">
        <v>0.02</v>
      </c>
      <c r="N2921" s="7" t="n">
        <v>54.88000107</v>
      </c>
      <c r="O2921" s="12" t="n">
        <v>1</v>
      </c>
    </row>
    <row r="2922" customFormat="false" ht="15" hidden="false" customHeight="true" outlineLevel="0" collapsed="false">
      <c r="A2922" s="6" t="n">
        <v>70533</v>
      </c>
      <c r="B2922" s="6" t="s">
        <v>46</v>
      </c>
      <c r="C2922" s="6" t="s">
        <v>49</v>
      </c>
      <c r="D2922" s="6" t="s">
        <v>21</v>
      </c>
      <c r="E2922" s="6" t="s">
        <v>22</v>
      </c>
      <c r="F2922" s="6" t="s">
        <v>102</v>
      </c>
      <c r="G2922" s="6" t="s">
        <v>44</v>
      </c>
      <c r="H2922" s="6" t="n">
        <v>2</v>
      </c>
      <c r="I2922" s="7" t="n">
        <v>1500</v>
      </c>
      <c r="J2922" s="6" t="n">
        <v>1</v>
      </c>
      <c r="K2922" s="7" t="n">
        <v>1500</v>
      </c>
      <c r="L2922" s="7" t="n">
        <v>150</v>
      </c>
      <c r="M2922" s="8" t="n">
        <v>0.100000001</v>
      </c>
      <c r="N2922" s="7" t="n">
        <v>-3442.5</v>
      </c>
      <c r="O2922" s="12" t="n">
        <v>1</v>
      </c>
    </row>
    <row r="2923" customFormat="false" ht="15" hidden="false" customHeight="true" outlineLevel="0" collapsed="false">
      <c r="A2923" s="6" t="n">
        <v>61362</v>
      </c>
      <c r="B2923" s="6" t="s">
        <v>19</v>
      </c>
      <c r="C2923" s="6" t="s">
        <v>37</v>
      </c>
      <c r="D2923" s="6" t="s">
        <v>50</v>
      </c>
      <c r="E2923" s="6" t="s">
        <v>63</v>
      </c>
      <c r="F2923" s="6" t="s">
        <v>114</v>
      </c>
      <c r="G2923" s="6" t="s">
        <v>24</v>
      </c>
      <c r="H2923" s="6" t="n">
        <v>4</v>
      </c>
      <c r="I2923" s="7" t="n">
        <v>134.9900055</v>
      </c>
      <c r="J2923" s="6" t="n">
        <v>1</v>
      </c>
      <c r="K2923" s="7" t="n">
        <v>134.9900055</v>
      </c>
      <c r="L2923" s="7" t="n">
        <v>24.29999924</v>
      </c>
      <c r="M2923" s="8" t="n">
        <v>0.180000007</v>
      </c>
      <c r="N2923" s="7" t="n">
        <v>30.98999977</v>
      </c>
      <c r="O2923" s="9" t="n">
        <v>0</v>
      </c>
    </row>
    <row r="2924" customFormat="false" ht="15" hidden="false" customHeight="true" outlineLevel="0" collapsed="false">
      <c r="A2924" s="6" t="n">
        <v>31994</v>
      </c>
      <c r="B2924" s="6" t="s">
        <v>19</v>
      </c>
      <c r="C2924" s="6" t="s">
        <v>20</v>
      </c>
      <c r="D2924" s="6" t="s">
        <v>31</v>
      </c>
      <c r="E2924" s="6" t="s">
        <v>32</v>
      </c>
      <c r="F2924" s="6" t="s">
        <v>23</v>
      </c>
      <c r="G2924" s="6" t="s">
        <v>34</v>
      </c>
      <c r="H2924" s="6" t="n">
        <v>4</v>
      </c>
      <c r="I2924" s="7" t="n">
        <v>129.9900055</v>
      </c>
      <c r="J2924" s="6" t="n">
        <v>1</v>
      </c>
      <c r="K2924" s="7" t="n">
        <v>129.9900055</v>
      </c>
      <c r="L2924" s="7" t="n">
        <v>0</v>
      </c>
      <c r="M2924" s="8" t="n">
        <v>0</v>
      </c>
      <c r="N2924" s="7" t="n">
        <v>33.79999924</v>
      </c>
      <c r="O2924" s="12" t="n">
        <v>1</v>
      </c>
    </row>
    <row r="2925" customFormat="false" ht="15" hidden="false" customHeight="true" outlineLevel="0" collapsed="false">
      <c r="A2925" s="6" t="n">
        <v>44925</v>
      </c>
      <c r="B2925" s="6" t="s">
        <v>19</v>
      </c>
      <c r="C2925" s="6" t="s">
        <v>37</v>
      </c>
      <c r="D2925" s="6" t="s">
        <v>21</v>
      </c>
      <c r="E2925" s="6" t="s">
        <v>66</v>
      </c>
      <c r="F2925" s="6" t="s">
        <v>71</v>
      </c>
      <c r="G2925" s="6" t="s">
        <v>47</v>
      </c>
      <c r="H2925" s="6" t="n">
        <v>4</v>
      </c>
      <c r="I2925" s="7" t="n">
        <v>199.9900055</v>
      </c>
      <c r="J2925" s="6" t="n">
        <v>1</v>
      </c>
      <c r="K2925" s="7" t="n">
        <v>199.9900055</v>
      </c>
      <c r="L2925" s="7" t="n">
        <v>14</v>
      </c>
      <c r="M2925" s="8" t="n">
        <v>0.07</v>
      </c>
      <c r="N2925" s="7" t="n">
        <v>89.27999878</v>
      </c>
      <c r="O2925" s="12" t="n">
        <v>1</v>
      </c>
    </row>
    <row r="2926" customFormat="false" ht="15" hidden="false" customHeight="true" outlineLevel="0" collapsed="false">
      <c r="A2926" s="6" t="n">
        <v>39374</v>
      </c>
      <c r="B2926" s="6" t="s">
        <v>19</v>
      </c>
      <c r="C2926" s="6" t="s">
        <v>20</v>
      </c>
      <c r="D2926" s="6" t="s">
        <v>31</v>
      </c>
      <c r="E2926" s="6" t="s">
        <v>86</v>
      </c>
      <c r="F2926" s="6" t="s">
        <v>33</v>
      </c>
      <c r="G2926" s="6" t="s">
        <v>34</v>
      </c>
      <c r="H2926" s="6" t="n">
        <v>4</v>
      </c>
      <c r="I2926" s="7" t="n">
        <v>59.99000168</v>
      </c>
      <c r="J2926" s="6" t="n">
        <v>3</v>
      </c>
      <c r="K2926" s="7" t="n">
        <v>179.9700012</v>
      </c>
      <c r="L2926" s="7" t="n">
        <v>30.59000015</v>
      </c>
      <c r="M2926" s="8" t="n">
        <v>0.170000002</v>
      </c>
      <c r="N2926" s="7" t="n">
        <v>-17.03000069</v>
      </c>
      <c r="O2926" s="12" t="n">
        <v>1</v>
      </c>
    </row>
    <row r="2927" customFormat="false" ht="15" hidden="false" customHeight="true" outlineLevel="0" collapsed="false">
      <c r="A2927" s="6" t="n">
        <v>42233</v>
      </c>
      <c r="B2927" s="6" t="s">
        <v>26</v>
      </c>
      <c r="C2927" s="6" t="s">
        <v>20</v>
      </c>
      <c r="D2927" s="6" t="s">
        <v>38</v>
      </c>
      <c r="E2927" s="6" t="s">
        <v>94</v>
      </c>
      <c r="F2927" s="6" t="s">
        <v>71</v>
      </c>
      <c r="G2927" s="6" t="s">
        <v>34</v>
      </c>
      <c r="H2927" s="6" t="n">
        <v>1</v>
      </c>
      <c r="I2927" s="7" t="n">
        <v>199.9900055</v>
      </c>
      <c r="J2927" s="6" t="n">
        <v>1</v>
      </c>
      <c r="K2927" s="7" t="n">
        <v>199.9900055</v>
      </c>
      <c r="L2927" s="7" t="n">
        <v>40</v>
      </c>
      <c r="M2927" s="8" t="n">
        <v>0.200000003</v>
      </c>
      <c r="N2927" s="7" t="n">
        <v>-122.7099991</v>
      </c>
      <c r="O2927" s="12" t="n">
        <v>1</v>
      </c>
    </row>
    <row r="2928" customFormat="false" ht="15" hidden="false" customHeight="true" outlineLevel="0" collapsed="false">
      <c r="A2928" s="6" t="n">
        <v>62545</v>
      </c>
      <c r="B2928" s="6" t="s">
        <v>19</v>
      </c>
      <c r="C2928" s="6" t="s">
        <v>49</v>
      </c>
      <c r="D2928" s="6" t="s">
        <v>21</v>
      </c>
      <c r="E2928" s="6" t="s">
        <v>64</v>
      </c>
      <c r="F2928" s="6" t="s">
        <v>88</v>
      </c>
      <c r="G2928" s="6" t="s">
        <v>24</v>
      </c>
      <c r="H2928" s="6" t="n">
        <v>4</v>
      </c>
      <c r="I2928" s="7" t="n">
        <v>79.98999786</v>
      </c>
      <c r="J2928" s="6" t="n">
        <v>1</v>
      </c>
      <c r="K2928" s="7" t="n">
        <v>79.98999786</v>
      </c>
      <c r="L2928" s="7" t="n">
        <v>14.39999962</v>
      </c>
      <c r="M2928" s="8" t="n">
        <v>0.180000007</v>
      </c>
      <c r="N2928" s="7" t="n">
        <v>17.04999924</v>
      </c>
      <c r="O2928" s="12" t="n">
        <v>1</v>
      </c>
    </row>
    <row r="2929" customFormat="false" ht="15" hidden="false" customHeight="true" outlineLevel="0" collapsed="false">
      <c r="A2929" s="6" t="n">
        <v>3617</v>
      </c>
      <c r="B2929" s="6" t="s">
        <v>19</v>
      </c>
      <c r="C2929" s="6" t="s">
        <v>20</v>
      </c>
      <c r="D2929" s="6" t="s">
        <v>50</v>
      </c>
      <c r="E2929" s="6" t="s">
        <v>51</v>
      </c>
      <c r="F2929" s="6" t="s">
        <v>71</v>
      </c>
      <c r="G2929" s="6" t="s">
        <v>24</v>
      </c>
      <c r="H2929" s="6" t="n">
        <v>4</v>
      </c>
      <c r="I2929" s="7" t="n">
        <v>199.9900055</v>
      </c>
      <c r="J2929" s="6" t="n">
        <v>1</v>
      </c>
      <c r="K2929" s="7" t="n">
        <v>199.9900055</v>
      </c>
      <c r="L2929" s="7" t="n">
        <v>4</v>
      </c>
      <c r="M2929" s="8" t="n">
        <v>0.02</v>
      </c>
      <c r="N2929" s="7" t="n">
        <v>61.34000015</v>
      </c>
      <c r="O2929" s="9" t="n">
        <v>0</v>
      </c>
    </row>
    <row r="2930" customFormat="false" ht="15" hidden="false" customHeight="true" outlineLevel="0" collapsed="false">
      <c r="A2930" s="6" t="n">
        <v>9567</v>
      </c>
      <c r="B2930" s="6" t="s">
        <v>19</v>
      </c>
      <c r="C2930" s="6" t="s">
        <v>20</v>
      </c>
      <c r="D2930" s="6" t="s">
        <v>50</v>
      </c>
      <c r="E2930" s="6" t="s">
        <v>51</v>
      </c>
      <c r="F2930" s="6" t="s">
        <v>71</v>
      </c>
      <c r="G2930" s="6" t="s">
        <v>47</v>
      </c>
      <c r="H2930" s="6" t="n">
        <v>4</v>
      </c>
      <c r="I2930" s="7" t="n">
        <v>199.9900055</v>
      </c>
      <c r="J2930" s="6" t="n">
        <v>1</v>
      </c>
      <c r="K2930" s="7" t="n">
        <v>199.9900055</v>
      </c>
      <c r="L2930" s="7" t="n">
        <v>50</v>
      </c>
      <c r="M2930" s="8" t="n">
        <v>0.25</v>
      </c>
      <c r="N2930" s="7" t="n">
        <v>18.75</v>
      </c>
      <c r="O2930" s="9" t="n">
        <v>0</v>
      </c>
    </row>
    <row r="2931" customFormat="false" ht="15" hidden="false" customHeight="true" outlineLevel="0" collapsed="false">
      <c r="A2931" s="6" t="n">
        <v>14824</v>
      </c>
      <c r="B2931" s="6" t="s">
        <v>19</v>
      </c>
      <c r="C2931" s="6" t="s">
        <v>37</v>
      </c>
      <c r="D2931" s="6" t="s">
        <v>21</v>
      </c>
      <c r="E2931" s="6" t="s">
        <v>65</v>
      </c>
      <c r="F2931" s="6" t="s">
        <v>71</v>
      </c>
      <c r="G2931" s="6" t="s">
        <v>34</v>
      </c>
      <c r="H2931" s="6" t="n">
        <v>4</v>
      </c>
      <c r="I2931" s="7" t="n">
        <v>199.9900055</v>
      </c>
      <c r="J2931" s="6" t="n">
        <v>1</v>
      </c>
      <c r="K2931" s="7" t="n">
        <v>199.9900055</v>
      </c>
      <c r="L2931" s="7" t="n">
        <v>50</v>
      </c>
      <c r="M2931" s="8" t="n">
        <v>0.25</v>
      </c>
      <c r="N2931" s="7" t="n">
        <v>42</v>
      </c>
      <c r="O2931" s="12" t="n">
        <v>1</v>
      </c>
    </row>
    <row r="2932" customFormat="false" ht="15" hidden="false" customHeight="true" outlineLevel="0" collapsed="false">
      <c r="A2932" s="6" t="n">
        <v>7694</v>
      </c>
      <c r="B2932" s="6" t="s">
        <v>19</v>
      </c>
      <c r="C2932" s="6" t="s">
        <v>49</v>
      </c>
      <c r="D2932" s="6" t="s">
        <v>50</v>
      </c>
      <c r="E2932" s="6" t="s">
        <v>51</v>
      </c>
      <c r="F2932" s="6" t="s">
        <v>73</v>
      </c>
      <c r="G2932" s="6" t="s">
        <v>24</v>
      </c>
      <c r="H2932" s="6" t="n">
        <v>4</v>
      </c>
      <c r="I2932" s="7" t="n">
        <v>39.99000168</v>
      </c>
      <c r="J2932" s="6" t="n">
        <v>2</v>
      </c>
      <c r="K2932" s="7" t="n">
        <v>79.98000336</v>
      </c>
      <c r="L2932" s="7" t="n">
        <v>7.199999809</v>
      </c>
      <c r="M2932" s="8" t="n">
        <v>0.090000004</v>
      </c>
      <c r="N2932" s="7" t="n">
        <v>20.95999908</v>
      </c>
      <c r="O2932" s="12" t="n">
        <v>1</v>
      </c>
    </row>
    <row r="2933" customFormat="false" ht="15" hidden="false" customHeight="true" outlineLevel="0" collapsed="false">
      <c r="A2933" s="6" t="n">
        <v>3780</v>
      </c>
      <c r="B2933" s="6" t="s">
        <v>19</v>
      </c>
      <c r="C2933" s="6" t="s">
        <v>37</v>
      </c>
      <c r="D2933" s="6" t="s">
        <v>50</v>
      </c>
      <c r="E2933" s="6" t="s">
        <v>51</v>
      </c>
      <c r="F2933" s="6" t="s">
        <v>75</v>
      </c>
      <c r="G2933" s="6" t="s">
        <v>34</v>
      </c>
      <c r="H2933" s="6" t="n">
        <v>4</v>
      </c>
      <c r="I2933" s="7" t="n">
        <v>299.980011</v>
      </c>
      <c r="J2933" s="6" t="n">
        <v>1</v>
      </c>
      <c r="K2933" s="7" t="n">
        <v>299.980011</v>
      </c>
      <c r="L2933" s="7" t="n">
        <v>3</v>
      </c>
      <c r="M2933" s="8" t="n">
        <v>0.01</v>
      </c>
      <c r="N2933" s="7" t="n">
        <v>96.51999664</v>
      </c>
      <c r="O2933" s="12" t="n">
        <v>1</v>
      </c>
    </row>
    <row r="2934" customFormat="false" ht="15" hidden="false" customHeight="true" outlineLevel="0" collapsed="false">
      <c r="A2934" s="6" t="n">
        <v>21930</v>
      </c>
      <c r="B2934" s="6" t="s">
        <v>46</v>
      </c>
      <c r="C2934" s="6" t="s">
        <v>20</v>
      </c>
      <c r="D2934" s="6" t="s">
        <v>27</v>
      </c>
      <c r="E2934" s="6" t="s">
        <v>69</v>
      </c>
      <c r="F2934" s="6" t="s">
        <v>33</v>
      </c>
      <c r="G2934" s="6" t="s">
        <v>34</v>
      </c>
      <c r="H2934" s="6" t="n">
        <v>2</v>
      </c>
      <c r="I2934" s="7" t="n">
        <v>59.99000168</v>
      </c>
      <c r="J2934" s="6" t="n">
        <v>4</v>
      </c>
      <c r="K2934" s="7" t="n">
        <v>239.9600067</v>
      </c>
      <c r="L2934" s="7" t="n">
        <v>38.38999939</v>
      </c>
      <c r="M2934" s="8" t="n">
        <v>0.159999996</v>
      </c>
      <c r="N2934" s="7" t="n">
        <v>15.11999989</v>
      </c>
      <c r="O2934" s="12" t="n">
        <v>1</v>
      </c>
    </row>
    <row r="2935" customFormat="false" ht="15" hidden="false" customHeight="true" outlineLevel="0" collapsed="false">
      <c r="A2935" s="6" t="n">
        <v>22694</v>
      </c>
      <c r="B2935" s="6" t="s">
        <v>19</v>
      </c>
      <c r="C2935" s="6" t="s">
        <v>20</v>
      </c>
      <c r="D2935" s="6" t="s">
        <v>27</v>
      </c>
      <c r="E2935" s="6" t="s">
        <v>28</v>
      </c>
      <c r="F2935" s="6" t="s">
        <v>75</v>
      </c>
      <c r="G2935" s="6" t="s">
        <v>34</v>
      </c>
      <c r="H2935" s="6" t="n">
        <v>4</v>
      </c>
      <c r="I2935" s="7" t="n">
        <v>299.980011</v>
      </c>
      <c r="J2935" s="6" t="n">
        <v>1</v>
      </c>
      <c r="K2935" s="7" t="n">
        <v>299.980011</v>
      </c>
      <c r="L2935" s="7" t="n">
        <v>15</v>
      </c>
      <c r="M2935" s="8" t="n">
        <v>0.050000001</v>
      </c>
      <c r="N2935" s="7" t="n">
        <v>79.79000092</v>
      </c>
      <c r="O2935" s="12" t="n">
        <v>1</v>
      </c>
    </row>
    <row r="2936" customFormat="false" ht="15" hidden="false" customHeight="true" outlineLevel="0" collapsed="false">
      <c r="A2936" s="6" t="n">
        <v>60641</v>
      </c>
      <c r="B2936" s="6" t="s">
        <v>46</v>
      </c>
      <c r="C2936" s="6" t="s">
        <v>37</v>
      </c>
      <c r="D2936" s="6" t="s">
        <v>50</v>
      </c>
      <c r="E2936" s="6" t="s">
        <v>51</v>
      </c>
      <c r="F2936" s="6" t="s">
        <v>71</v>
      </c>
      <c r="G2936" s="6" t="s">
        <v>24</v>
      </c>
      <c r="H2936" s="6" t="n">
        <v>2</v>
      </c>
      <c r="I2936" s="7" t="n">
        <v>199.9900055</v>
      </c>
      <c r="J2936" s="6" t="n">
        <v>1</v>
      </c>
      <c r="K2936" s="7" t="n">
        <v>199.9900055</v>
      </c>
      <c r="L2936" s="7" t="n">
        <v>14</v>
      </c>
      <c r="M2936" s="8" t="n">
        <v>0.07</v>
      </c>
      <c r="N2936" s="7" t="n">
        <v>-139.4900055</v>
      </c>
      <c r="O2936" s="9" t="n">
        <v>0</v>
      </c>
    </row>
    <row r="2937" customFormat="false" ht="15" hidden="false" customHeight="true" outlineLevel="0" collapsed="false">
      <c r="A2937" s="6" t="n">
        <v>8645</v>
      </c>
      <c r="B2937" s="6" t="s">
        <v>19</v>
      </c>
      <c r="C2937" s="6" t="s">
        <v>49</v>
      </c>
      <c r="D2937" s="6" t="s">
        <v>50</v>
      </c>
      <c r="E2937" s="6" t="s">
        <v>63</v>
      </c>
      <c r="F2937" s="6" t="s">
        <v>73</v>
      </c>
      <c r="G2937" s="6" t="s">
        <v>34</v>
      </c>
      <c r="H2937" s="6" t="n">
        <v>4</v>
      </c>
      <c r="I2937" s="7" t="n">
        <v>39.99000168</v>
      </c>
      <c r="J2937" s="6" t="n">
        <v>4</v>
      </c>
      <c r="K2937" s="7" t="n">
        <v>159.9600067</v>
      </c>
      <c r="L2937" s="7" t="n">
        <v>31.98999977</v>
      </c>
      <c r="M2937" s="8" t="n">
        <v>0.200000003</v>
      </c>
      <c r="N2937" s="7" t="n">
        <v>-1.659999967</v>
      </c>
      <c r="O2937" s="12" t="n">
        <v>1</v>
      </c>
    </row>
    <row r="2938" customFormat="false" ht="15" hidden="false" customHeight="true" outlineLevel="0" collapsed="false">
      <c r="A2938" s="6" t="n">
        <v>59142</v>
      </c>
      <c r="B2938" s="6" t="s">
        <v>19</v>
      </c>
      <c r="C2938" s="6" t="s">
        <v>20</v>
      </c>
      <c r="D2938" s="6" t="s">
        <v>50</v>
      </c>
      <c r="E2938" s="6" t="s">
        <v>51</v>
      </c>
      <c r="F2938" s="6" t="s">
        <v>73</v>
      </c>
      <c r="G2938" s="6" t="s">
        <v>44</v>
      </c>
      <c r="H2938" s="6" t="n">
        <v>4</v>
      </c>
      <c r="I2938" s="7" t="n">
        <v>39.99000168</v>
      </c>
      <c r="J2938" s="6" t="n">
        <v>4</v>
      </c>
      <c r="K2938" s="7" t="n">
        <v>159.9600067</v>
      </c>
      <c r="L2938" s="7" t="n">
        <v>23.98999977</v>
      </c>
      <c r="M2938" s="8" t="n">
        <v>0.150000006</v>
      </c>
      <c r="N2938" s="7" t="n">
        <v>-90.69000244</v>
      </c>
      <c r="O2938" s="9" t="n">
        <v>0</v>
      </c>
    </row>
    <row r="2939" customFormat="false" ht="15" hidden="false" customHeight="true" outlineLevel="0" collapsed="false">
      <c r="A2939" s="6" t="n">
        <v>51371</v>
      </c>
      <c r="B2939" s="6" t="s">
        <v>46</v>
      </c>
      <c r="C2939" s="6" t="s">
        <v>20</v>
      </c>
      <c r="D2939" s="6" t="s">
        <v>50</v>
      </c>
      <c r="E2939" s="6" t="s">
        <v>51</v>
      </c>
      <c r="F2939" s="6" t="s">
        <v>23</v>
      </c>
      <c r="G2939" s="6" t="s">
        <v>44</v>
      </c>
      <c r="H2939" s="6" t="n">
        <v>2</v>
      </c>
      <c r="I2939" s="7" t="n">
        <v>129.9900055</v>
      </c>
      <c r="J2939" s="6" t="n">
        <v>1</v>
      </c>
      <c r="K2939" s="7" t="n">
        <v>129.9900055</v>
      </c>
      <c r="L2939" s="7" t="n">
        <v>1.299999952</v>
      </c>
      <c r="M2939" s="8" t="n">
        <v>0.01</v>
      </c>
      <c r="N2939" s="7" t="n">
        <v>16.09000015</v>
      </c>
      <c r="O2939" s="9" t="n">
        <v>0</v>
      </c>
    </row>
    <row r="2940" customFormat="false" ht="15" hidden="false" customHeight="true" outlineLevel="0" collapsed="false">
      <c r="A2940" s="6" t="n">
        <v>37902</v>
      </c>
      <c r="B2940" s="6" t="s">
        <v>19</v>
      </c>
      <c r="C2940" s="6" t="s">
        <v>37</v>
      </c>
      <c r="D2940" s="6" t="s">
        <v>31</v>
      </c>
      <c r="E2940" s="6" t="s">
        <v>56</v>
      </c>
      <c r="F2940" s="6" t="s">
        <v>57</v>
      </c>
      <c r="G2940" s="6" t="s">
        <v>34</v>
      </c>
      <c r="H2940" s="6" t="n">
        <v>4</v>
      </c>
      <c r="I2940" s="7" t="n">
        <v>50</v>
      </c>
      <c r="J2940" s="6" t="n">
        <v>3</v>
      </c>
      <c r="K2940" s="7" t="n">
        <v>150</v>
      </c>
      <c r="L2940" s="7" t="n">
        <v>13.5</v>
      </c>
      <c r="M2940" s="8" t="n">
        <v>0.090000004</v>
      </c>
      <c r="N2940" s="7" t="n">
        <v>65.51999664</v>
      </c>
      <c r="O2940" s="9" t="n">
        <v>0</v>
      </c>
    </row>
    <row r="2941" customFormat="false" ht="15" hidden="false" customHeight="true" outlineLevel="0" collapsed="false">
      <c r="A2941" s="6" t="n">
        <v>48962</v>
      </c>
      <c r="B2941" s="6" t="s">
        <v>46</v>
      </c>
      <c r="C2941" s="6" t="s">
        <v>20</v>
      </c>
      <c r="D2941" s="6" t="s">
        <v>38</v>
      </c>
      <c r="E2941" s="6" t="s">
        <v>70</v>
      </c>
      <c r="F2941" s="6" t="s">
        <v>58</v>
      </c>
      <c r="G2941" s="6" t="s">
        <v>24</v>
      </c>
      <c r="H2941" s="6" t="n">
        <v>2</v>
      </c>
      <c r="I2941" s="7" t="n">
        <v>49.97999954</v>
      </c>
      <c r="J2941" s="6" t="n">
        <v>4</v>
      </c>
      <c r="K2941" s="7" t="n">
        <v>199.9199982</v>
      </c>
      <c r="L2941" s="7" t="n">
        <v>49.97999954</v>
      </c>
      <c r="M2941" s="8" t="n">
        <v>0.25</v>
      </c>
      <c r="N2941" s="7" t="n">
        <v>46.93000031</v>
      </c>
      <c r="O2941" s="12" t="n">
        <v>1</v>
      </c>
    </row>
    <row r="2942" customFormat="false" ht="15" hidden="false" customHeight="true" outlineLevel="0" collapsed="false">
      <c r="A2942" s="6" t="n">
        <v>9016</v>
      </c>
      <c r="B2942" s="6" t="s">
        <v>19</v>
      </c>
      <c r="C2942" s="6" t="s">
        <v>37</v>
      </c>
      <c r="D2942" s="6" t="s">
        <v>50</v>
      </c>
      <c r="E2942" s="6" t="s">
        <v>51</v>
      </c>
      <c r="F2942" s="6" t="s">
        <v>75</v>
      </c>
      <c r="G2942" s="6" t="s">
        <v>47</v>
      </c>
      <c r="H2942" s="6" t="n">
        <v>4</v>
      </c>
      <c r="I2942" s="7" t="n">
        <v>299.980011</v>
      </c>
      <c r="J2942" s="6" t="n">
        <v>1</v>
      </c>
      <c r="K2942" s="7" t="n">
        <v>299.980011</v>
      </c>
      <c r="L2942" s="7" t="n">
        <v>3</v>
      </c>
      <c r="M2942" s="8" t="n">
        <v>0.01</v>
      </c>
      <c r="N2942" s="7" t="n">
        <v>115.8199997</v>
      </c>
      <c r="O2942" s="9" t="n">
        <v>0</v>
      </c>
    </row>
    <row r="2943" customFormat="false" ht="15" hidden="false" customHeight="true" outlineLevel="0" collapsed="false">
      <c r="A2943" s="6" t="n">
        <v>730</v>
      </c>
      <c r="B2943" s="6" t="s">
        <v>19</v>
      </c>
      <c r="C2943" s="6" t="s">
        <v>37</v>
      </c>
      <c r="D2943" s="6" t="s">
        <v>50</v>
      </c>
      <c r="E2943" s="6" t="s">
        <v>51</v>
      </c>
      <c r="F2943" s="6" t="s">
        <v>40</v>
      </c>
      <c r="G2943" s="6" t="s">
        <v>34</v>
      </c>
      <c r="H2943" s="6" t="n">
        <v>4</v>
      </c>
      <c r="I2943" s="7" t="n">
        <v>399.980011</v>
      </c>
      <c r="J2943" s="6" t="n">
        <v>1</v>
      </c>
      <c r="K2943" s="7" t="n">
        <v>399.980011</v>
      </c>
      <c r="L2943" s="7" t="n">
        <v>64</v>
      </c>
      <c r="M2943" s="8" t="n">
        <v>0.159999996</v>
      </c>
      <c r="N2943" s="7" t="n">
        <v>157.9100037</v>
      </c>
      <c r="O2943" s="12" t="n">
        <v>1</v>
      </c>
    </row>
    <row r="2944" customFormat="false" ht="15" hidden="false" customHeight="true" outlineLevel="0" collapsed="false">
      <c r="A2944" s="6" t="n">
        <v>4824</v>
      </c>
      <c r="B2944" s="6" t="s">
        <v>46</v>
      </c>
      <c r="C2944" s="6" t="s">
        <v>37</v>
      </c>
      <c r="D2944" s="6" t="s">
        <v>50</v>
      </c>
      <c r="E2944" s="6" t="s">
        <v>51</v>
      </c>
      <c r="F2944" s="6" t="s">
        <v>23</v>
      </c>
      <c r="G2944" s="6" t="s">
        <v>44</v>
      </c>
      <c r="H2944" s="6" t="n">
        <v>2</v>
      </c>
      <c r="I2944" s="7" t="n">
        <v>129.9900055</v>
      </c>
      <c r="J2944" s="6" t="n">
        <v>1</v>
      </c>
      <c r="K2944" s="7" t="n">
        <v>129.9900055</v>
      </c>
      <c r="L2944" s="7" t="n">
        <v>11.69999981</v>
      </c>
      <c r="M2944" s="8" t="n">
        <v>0.090000004</v>
      </c>
      <c r="N2944" s="7" t="n">
        <v>41.40000153</v>
      </c>
      <c r="O2944" s="12" t="n">
        <v>1</v>
      </c>
    </row>
    <row r="2945" customFormat="false" ht="15" hidden="false" customHeight="true" outlineLevel="0" collapsed="false">
      <c r="A2945" s="6" t="n">
        <v>21505</v>
      </c>
      <c r="B2945" s="6" t="s">
        <v>46</v>
      </c>
      <c r="C2945" s="6" t="s">
        <v>37</v>
      </c>
      <c r="D2945" s="6" t="s">
        <v>27</v>
      </c>
      <c r="E2945" s="6" t="s">
        <v>69</v>
      </c>
      <c r="F2945" s="6" t="s">
        <v>40</v>
      </c>
      <c r="G2945" s="6" t="s">
        <v>47</v>
      </c>
      <c r="H2945" s="6" t="n">
        <v>2</v>
      </c>
      <c r="I2945" s="7" t="n">
        <v>399.980011</v>
      </c>
      <c r="J2945" s="6" t="n">
        <v>1</v>
      </c>
      <c r="K2945" s="7" t="n">
        <v>399.980011</v>
      </c>
      <c r="L2945" s="7" t="n">
        <v>80</v>
      </c>
      <c r="M2945" s="8" t="n">
        <v>0.200000003</v>
      </c>
      <c r="N2945" s="7" t="n">
        <v>76.80000305</v>
      </c>
      <c r="O2945" s="12" t="n">
        <v>1</v>
      </c>
    </row>
    <row r="2946" customFormat="false" ht="15" hidden="false" customHeight="true" outlineLevel="0" collapsed="false">
      <c r="A2946" s="6" t="n">
        <v>64640</v>
      </c>
      <c r="B2946" s="6" t="s">
        <v>46</v>
      </c>
      <c r="C2946" s="6" t="s">
        <v>20</v>
      </c>
      <c r="D2946" s="6" t="s">
        <v>21</v>
      </c>
      <c r="E2946" s="6" t="s">
        <v>64</v>
      </c>
      <c r="F2946" s="6" t="s">
        <v>106</v>
      </c>
      <c r="G2946" s="6" t="s">
        <v>24</v>
      </c>
      <c r="H2946" s="6" t="n">
        <v>2</v>
      </c>
      <c r="I2946" s="7" t="n">
        <v>89.98999786</v>
      </c>
      <c r="J2946" s="6" t="n">
        <v>4</v>
      </c>
      <c r="K2946" s="7" t="n">
        <v>359.9599915</v>
      </c>
      <c r="L2946" s="7" t="n">
        <v>36</v>
      </c>
      <c r="M2946" s="8" t="n">
        <v>0.100000001</v>
      </c>
      <c r="N2946" s="7" t="n">
        <v>-248.4799957</v>
      </c>
      <c r="O2946" s="12" t="n">
        <v>1</v>
      </c>
    </row>
    <row r="2947" customFormat="false" ht="15" hidden="false" customHeight="true" outlineLevel="0" collapsed="false">
      <c r="A2947" s="6" t="n">
        <v>4779</v>
      </c>
      <c r="B2947" s="6" t="s">
        <v>19</v>
      </c>
      <c r="C2947" s="6" t="s">
        <v>20</v>
      </c>
      <c r="D2947" s="6" t="s">
        <v>50</v>
      </c>
      <c r="E2947" s="6" t="s">
        <v>51</v>
      </c>
      <c r="F2947" s="6" t="s">
        <v>57</v>
      </c>
      <c r="G2947" s="6" t="s">
        <v>44</v>
      </c>
      <c r="H2947" s="6" t="n">
        <v>4</v>
      </c>
      <c r="I2947" s="7" t="n">
        <v>50</v>
      </c>
      <c r="J2947" s="6" t="n">
        <v>2</v>
      </c>
      <c r="K2947" s="7" t="n">
        <v>100</v>
      </c>
      <c r="L2947" s="7" t="n">
        <v>20</v>
      </c>
      <c r="M2947" s="8" t="n">
        <v>0.200000003</v>
      </c>
      <c r="N2947" s="7" t="n">
        <v>1.600000024</v>
      </c>
      <c r="O2947" s="12" t="n">
        <v>1</v>
      </c>
    </row>
    <row r="2948" customFormat="false" ht="15" hidden="false" customHeight="true" outlineLevel="0" collapsed="false">
      <c r="A2948" s="6" t="n">
        <v>22813</v>
      </c>
      <c r="B2948" s="6" t="s">
        <v>19</v>
      </c>
      <c r="C2948" s="6" t="s">
        <v>49</v>
      </c>
      <c r="D2948" s="6" t="s">
        <v>27</v>
      </c>
      <c r="E2948" s="6" t="s">
        <v>54</v>
      </c>
      <c r="F2948" s="6" t="s">
        <v>40</v>
      </c>
      <c r="G2948" s="6" t="s">
        <v>47</v>
      </c>
      <c r="H2948" s="6" t="n">
        <v>4</v>
      </c>
      <c r="I2948" s="7" t="n">
        <v>399.980011</v>
      </c>
      <c r="J2948" s="6" t="n">
        <v>1</v>
      </c>
      <c r="K2948" s="7" t="n">
        <v>399.980011</v>
      </c>
      <c r="L2948" s="7" t="n">
        <v>48</v>
      </c>
      <c r="M2948" s="8" t="n">
        <v>0.119999997</v>
      </c>
      <c r="N2948" s="7" t="n">
        <v>22.17000008</v>
      </c>
      <c r="O2948" s="9" t="n">
        <v>0</v>
      </c>
    </row>
    <row r="2949" customFormat="false" ht="15" hidden="false" customHeight="true" outlineLevel="0" collapsed="false">
      <c r="A2949" s="6" t="n">
        <v>45981</v>
      </c>
      <c r="B2949" s="6" t="s">
        <v>36</v>
      </c>
      <c r="C2949" s="6" t="s">
        <v>37</v>
      </c>
      <c r="D2949" s="6" t="s">
        <v>38</v>
      </c>
      <c r="E2949" s="6" t="s">
        <v>39</v>
      </c>
      <c r="F2949" s="6" t="s">
        <v>23</v>
      </c>
      <c r="G2949" s="6" t="s">
        <v>34</v>
      </c>
      <c r="H2949" s="6" t="n">
        <v>0</v>
      </c>
      <c r="I2949" s="7" t="n">
        <v>129.9900055</v>
      </c>
      <c r="J2949" s="6" t="n">
        <v>1</v>
      </c>
      <c r="K2949" s="7" t="n">
        <v>129.9900055</v>
      </c>
      <c r="L2949" s="7" t="n">
        <v>11.69999981</v>
      </c>
      <c r="M2949" s="8" t="n">
        <v>0.090000004</v>
      </c>
      <c r="N2949" s="7" t="n">
        <v>13.36999989</v>
      </c>
      <c r="O2949" s="9" t="n">
        <v>0</v>
      </c>
    </row>
    <row r="2950" customFormat="false" ht="15" hidden="false" customHeight="true" outlineLevel="0" collapsed="false">
      <c r="A2950" s="6" t="n">
        <v>8902</v>
      </c>
      <c r="B2950" s="6" t="s">
        <v>19</v>
      </c>
      <c r="C2950" s="6" t="s">
        <v>20</v>
      </c>
      <c r="D2950" s="6" t="s">
        <v>50</v>
      </c>
      <c r="E2950" s="6" t="s">
        <v>63</v>
      </c>
      <c r="F2950" s="6" t="s">
        <v>58</v>
      </c>
      <c r="G2950" s="6" t="s">
        <v>24</v>
      </c>
      <c r="H2950" s="6" t="n">
        <v>4</v>
      </c>
      <c r="I2950" s="7" t="n">
        <v>49.97999954</v>
      </c>
      <c r="J2950" s="6" t="n">
        <v>4</v>
      </c>
      <c r="K2950" s="7" t="n">
        <v>199.9199982</v>
      </c>
      <c r="L2950" s="7" t="n">
        <v>4</v>
      </c>
      <c r="M2950" s="8" t="n">
        <v>0.02</v>
      </c>
      <c r="N2950" s="7" t="n">
        <v>73.47000122</v>
      </c>
      <c r="O2950" s="9" t="n">
        <v>0</v>
      </c>
    </row>
    <row r="2951" customFormat="false" ht="15" hidden="false" customHeight="true" outlineLevel="0" collapsed="false">
      <c r="A2951" s="6" t="n">
        <v>25686</v>
      </c>
      <c r="B2951" s="6" t="s">
        <v>19</v>
      </c>
      <c r="C2951" s="6" t="s">
        <v>37</v>
      </c>
      <c r="D2951" s="6" t="s">
        <v>27</v>
      </c>
      <c r="E2951" s="6" t="s">
        <v>42</v>
      </c>
      <c r="F2951" s="6" t="s">
        <v>58</v>
      </c>
      <c r="G2951" s="6" t="s">
        <v>24</v>
      </c>
      <c r="H2951" s="6" t="n">
        <v>4</v>
      </c>
      <c r="I2951" s="7" t="n">
        <v>49.97999954</v>
      </c>
      <c r="J2951" s="6" t="n">
        <v>5</v>
      </c>
      <c r="K2951" s="7" t="n">
        <v>249.8999939</v>
      </c>
      <c r="L2951" s="7" t="n">
        <v>13.73999977</v>
      </c>
      <c r="M2951" s="8" t="n">
        <v>0.059999999</v>
      </c>
      <c r="N2951" s="7" t="n">
        <v>63.75999832</v>
      </c>
      <c r="O2951" s="9" t="n">
        <v>0</v>
      </c>
    </row>
    <row r="2952" customFormat="false" ht="15" hidden="false" customHeight="true" outlineLevel="0" collapsed="false">
      <c r="A2952" s="6" t="n">
        <v>55001</v>
      </c>
      <c r="B2952" s="6" t="s">
        <v>19</v>
      </c>
      <c r="C2952" s="6" t="s">
        <v>20</v>
      </c>
      <c r="D2952" s="6" t="s">
        <v>50</v>
      </c>
      <c r="E2952" s="6" t="s">
        <v>51</v>
      </c>
      <c r="F2952" s="6" t="s">
        <v>33</v>
      </c>
      <c r="G2952" s="6" t="s">
        <v>34</v>
      </c>
      <c r="H2952" s="6" t="n">
        <v>4</v>
      </c>
      <c r="I2952" s="7" t="n">
        <v>59.99000168</v>
      </c>
      <c r="J2952" s="6" t="n">
        <v>3</v>
      </c>
      <c r="K2952" s="7" t="n">
        <v>179.9700012</v>
      </c>
      <c r="L2952" s="7" t="n">
        <v>21.60000038</v>
      </c>
      <c r="M2952" s="8" t="n">
        <v>0.119999997</v>
      </c>
      <c r="N2952" s="7" t="n">
        <v>44.34000015</v>
      </c>
      <c r="O2952" s="9" t="n">
        <v>0</v>
      </c>
    </row>
    <row r="2953" customFormat="false" ht="15" hidden="false" customHeight="true" outlineLevel="0" collapsed="false">
      <c r="A2953" s="6" t="n">
        <v>67706</v>
      </c>
      <c r="B2953" s="6" t="s">
        <v>19</v>
      </c>
      <c r="C2953" s="6" t="s">
        <v>49</v>
      </c>
      <c r="D2953" s="6" t="s">
        <v>21</v>
      </c>
      <c r="E2953" s="6" t="s">
        <v>64</v>
      </c>
      <c r="F2953" s="6" t="s">
        <v>57</v>
      </c>
      <c r="G2953" s="6" t="s">
        <v>44</v>
      </c>
      <c r="H2953" s="6" t="n">
        <v>4</v>
      </c>
      <c r="I2953" s="7" t="n">
        <v>50</v>
      </c>
      <c r="J2953" s="6" t="n">
        <v>1</v>
      </c>
      <c r="K2953" s="7" t="n">
        <v>50</v>
      </c>
      <c r="L2953" s="7" t="n">
        <v>1.5</v>
      </c>
      <c r="M2953" s="8" t="n">
        <v>0.029999999</v>
      </c>
      <c r="N2953" s="7" t="n">
        <v>14.55000019</v>
      </c>
      <c r="O2953" s="9" t="n">
        <v>0</v>
      </c>
    </row>
    <row r="2954" customFormat="false" ht="15" hidden="false" customHeight="true" outlineLevel="0" collapsed="false">
      <c r="A2954" s="6" t="n">
        <v>42597</v>
      </c>
      <c r="B2954" s="6" t="s">
        <v>46</v>
      </c>
      <c r="C2954" s="6" t="s">
        <v>49</v>
      </c>
      <c r="D2954" s="6" t="s">
        <v>38</v>
      </c>
      <c r="E2954" s="6" t="s">
        <v>92</v>
      </c>
      <c r="F2954" s="6" t="s">
        <v>33</v>
      </c>
      <c r="G2954" s="6" t="s">
        <v>44</v>
      </c>
      <c r="H2954" s="6" t="n">
        <v>2</v>
      </c>
      <c r="I2954" s="7" t="n">
        <v>59.99000168</v>
      </c>
      <c r="J2954" s="6" t="n">
        <v>4</v>
      </c>
      <c r="K2954" s="7" t="n">
        <v>239.9600067</v>
      </c>
      <c r="L2954" s="7" t="n">
        <v>12</v>
      </c>
      <c r="M2954" s="8" t="n">
        <v>0.050000001</v>
      </c>
      <c r="N2954" s="7" t="n">
        <v>62.68999863</v>
      </c>
      <c r="O2954" s="12" t="n">
        <v>1</v>
      </c>
    </row>
    <row r="2955" customFormat="false" ht="15" hidden="false" customHeight="true" outlineLevel="0" collapsed="false">
      <c r="A2955" s="6" t="n">
        <v>35393</v>
      </c>
      <c r="B2955" s="6" t="s">
        <v>19</v>
      </c>
      <c r="C2955" s="6" t="s">
        <v>20</v>
      </c>
      <c r="D2955" s="6" t="s">
        <v>31</v>
      </c>
      <c r="E2955" s="6" t="s">
        <v>62</v>
      </c>
      <c r="F2955" s="6" t="s">
        <v>58</v>
      </c>
      <c r="G2955" s="6" t="s">
        <v>44</v>
      </c>
      <c r="H2955" s="6" t="n">
        <v>4</v>
      </c>
      <c r="I2955" s="7" t="n">
        <v>49.97999954</v>
      </c>
      <c r="J2955" s="6" t="n">
        <v>5</v>
      </c>
      <c r="K2955" s="7" t="n">
        <v>249.8999939</v>
      </c>
      <c r="L2955" s="7" t="n">
        <v>62.47999954</v>
      </c>
      <c r="M2955" s="8" t="n">
        <v>0.25</v>
      </c>
      <c r="N2955" s="7" t="n">
        <v>23.43000031</v>
      </c>
      <c r="O2955" s="9" t="n">
        <v>0</v>
      </c>
    </row>
    <row r="2956" customFormat="false" ht="15" hidden="false" customHeight="true" outlineLevel="0" collapsed="false">
      <c r="A2956" s="6" t="n">
        <v>72533</v>
      </c>
      <c r="B2956" s="6" t="s">
        <v>19</v>
      </c>
      <c r="C2956" s="6" t="s">
        <v>37</v>
      </c>
      <c r="D2956" s="6" t="s">
        <v>27</v>
      </c>
      <c r="E2956" s="6" t="s">
        <v>54</v>
      </c>
      <c r="F2956" s="6" t="s">
        <v>81</v>
      </c>
      <c r="G2956" s="6" t="s">
        <v>34</v>
      </c>
      <c r="H2956" s="6" t="n">
        <v>4</v>
      </c>
      <c r="I2956" s="7" t="n">
        <v>210.8500061</v>
      </c>
      <c r="J2956" s="6" t="n">
        <v>1</v>
      </c>
      <c r="K2956" s="7" t="n">
        <v>210.8500061</v>
      </c>
      <c r="L2956" s="7" t="n">
        <v>18.97999954</v>
      </c>
      <c r="M2956" s="8" t="n">
        <v>0.090000004</v>
      </c>
      <c r="N2956" s="7" t="n">
        <v>94.01999664</v>
      </c>
      <c r="O2956" s="9" t="n">
        <v>0</v>
      </c>
    </row>
    <row r="2957" customFormat="false" ht="15" hidden="false" customHeight="true" outlineLevel="0" collapsed="false">
      <c r="A2957" s="6" t="n">
        <v>66357</v>
      </c>
      <c r="B2957" s="6" t="s">
        <v>26</v>
      </c>
      <c r="C2957" s="6" t="s">
        <v>37</v>
      </c>
      <c r="D2957" s="6" t="s">
        <v>21</v>
      </c>
      <c r="E2957" s="6" t="s">
        <v>65</v>
      </c>
      <c r="F2957" s="6" t="s">
        <v>33</v>
      </c>
      <c r="G2957" s="6" t="s">
        <v>47</v>
      </c>
      <c r="H2957" s="6" t="n">
        <v>1</v>
      </c>
      <c r="I2957" s="7" t="n">
        <v>59.99000168</v>
      </c>
      <c r="J2957" s="6" t="n">
        <v>5</v>
      </c>
      <c r="K2957" s="7" t="n">
        <v>299.9500122</v>
      </c>
      <c r="L2957" s="7" t="n">
        <v>12</v>
      </c>
      <c r="M2957" s="8" t="n">
        <v>0.039999999</v>
      </c>
      <c r="N2957" s="7" t="n">
        <v>86.38999939</v>
      </c>
      <c r="O2957" s="12" t="n">
        <v>1</v>
      </c>
    </row>
    <row r="2958" customFormat="false" ht="15" hidden="false" customHeight="true" outlineLevel="0" collapsed="false">
      <c r="A2958" s="6" t="n">
        <v>5939</v>
      </c>
      <c r="B2958" s="6" t="s">
        <v>19</v>
      </c>
      <c r="C2958" s="6" t="s">
        <v>20</v>
      </c>
      <c r="D2958" s="6" t="s">
        <v>50</v>
      </c>
      <c r="E2958" s="6" t="s">
        <v>51</v>
      </c>
      <c r="F2958" s="6" t="s">
        <v>75</v>
      </c>
      <c r="G2958" s="6" t="s">
        <v>34</v>
      </c>
      <c r="H2958" s="6" t="n">
        <v>4</v>
      </c>
      <c r="I2958" s="7" t="n">
        <v>299.980011</v>
      </c>
      <c r="J2958" s="6" t="n">
        <v>1</v>
      </c>
      <c r="K2958" s="7" t="n">
        <v>299.980011</v>
      </c>
      <c r="L2958" s="7" t="n">
        <v>75</v>
      </c>
      <c r="M2958" s="8" t="n">
        <v>0.25</v>
      </c>
      <c r="N2958" s="7" t="n">
        <v>112.4899979</v>
      </c>
      <c r="O2958" s="12" t="n">
        <v>1</v>
      </c>
    </row>
    <row r="2959" customFormat="false" ht="15" hidden="false" customHeight="true" outlineLevel="0" collapsed="false">
      <c r="A2959" s="6" t="n">
        <v>38708</v>
      </c>
      <c r="B2959" s="6" t="s">
        <v>19</v>
      </c>
      <c r="C2959" s="6" t="s">
        <v>49</v>
      </c>
      <c r="D2959" s="6" t="s">
        <v>31</v>
      </c>
      <c r="E2959" s="6" t="s">
        <v>56</v>
      </c>
      <c r="F2959" s="6" t="s">
        <v>75</v>
      </c>
      <c r="G2959" s="6" t="s">
        <v>44</v>
      </c>
      <c r="H2959" s="6" t="n">
        <v>4</v>
      </c>
      <c r="I2959" s="7" t="n">
        <v>299.980011</v>
      </c>
      <c r="J2959" s="6" t="n">
        <v>1</v>
      </c>
      <c r="K2959" s="7" t="n">
        <v>299.980011</v>
      </c>
      <c r="L2959" s="7" t="n">
        <v>48</v>
      </c>
      <c r="M2959" s="8" t="n">
        <v>0.159999996</v>
      </c>
      <c r="N2959" s="7" t="n">
        <v>120.9499969</v>
      </c>
      <c r="O2959" s="9" t="n">
        <v>0</v>
      </c>
    </row>
    <row r="2960" customFormat="false" ht="15" hidden="false" customHeight="true" outlineLevel="0" collapsed="false">
      <c r="A2960" s="6" t="n">
        <v>22118</v>
      </c>
      <c r="B2960" s="6" t="s">
        <v>19</v>
      </c>
      <c r="C2960" s="6" t="s">
        <v>20</v>
      </c>
      <c r="D2960" s="6" t="s">
        <v>27</v>
      </c>
      <c r="E2960" s="6" t="s">
        <v>42</v>
      </c>
      <c r="F2960" s="6" t="s">
        <v>33</v>
      </c>
      <c r="G2960" s="6" t="s">
        <v>24</v>
      </c>
      <c r="H2960" s="6" t="n">
        <v>4</v>
      </c>
      <c r="I2960" s="7" t="n">
        <v>59.99000168</v>
      </c>
      <c r="J2960" s="6" t="n">
        <v>2</v>
      </c>
      <c r="K2960" s="7" t="n">
        <v>119.9800034</v>
      </c>
      <c r="L2960" s="7" t="n">
        <v>15.60000038</v>
      </c>
      <c r="M2960" s="8" t="n">
        <v>0.129999995</v>
      </c>
      <c r="N2960" s="7" t="n">
        <v>49.06000137</v>
      </c>
      <c r="O2960" s="9" t="n">
        <v>0</v>
      </c>
    </row>
    <row r="2961" customFormat="false" ht="15" hidden="false" customHeight="true" outlineLevel="0" collapsed="false">
      <c r="A2961" s="6" t="n">
        <v>61225</v>
      </c>
      <c r="B2961" s="6" t="s">
        <v>46</v>
      </c>
      <c r="C2961" s="6" t="s">
        <v>37</v>
      </c>
      <c r="D2961" s="6" t="s">
        <v>50</v>
      </c>
      <c r="E2961" s="6" t="s">
        <v>51</v>
      </c>
      <c r="F2961" s="6" t="s">
        <v>40</v>
      </c>
      <c r="G2961" s="6" t="s">
        <v>34</v>
      </c>
      <c r="H2961" s="6" t="n">
        <v>2</v>
      </c>
      <c r="I2961" s="7" t="n">
        <v>399.980011</v>
      </c>
      <c r="J2961" s="6" t="n">
        <v>1</v>
      </c>
      <c r="K2961" s="7" t="n">
        <v>399.980011</v>
      </c>
      <c r="L2961" s="7" t="n">
        <v>16</v>
      </c>
      <c r="M2961" s="8" t="n">
        <v>0.039999999</v>
      </c>
      <c r="N2961" s="7" t="n">
        <v>138.2299957</v>
      </c>
      <c r="O2961" s="12" t="n">
        <v>1</v>
      </c>
    </row>
    <row r="2962" customFormat="false" ht="15" hidden="false" customHeight="true" outlineLevel="0" collapsed="false">
      <c r="A2962" s="6" t="n">
        <v>46856</v>
      </c>
      <c r="B2962" s="6" t="s">
        <v>19</v>
      </c>
      <c r="C2962" s="6" t="s">
        <v>37</v>
      </c>
      <c r="D2962" s="6" t="s">
        <v>38</v>
      </c>
      <c r="E2962" s="6" t="s">
        <v>70</v>
      </c>
      <c r="F2962" s="6" t="s">
        <v>58</v>
      </c>
      <c r="G2962" s="6" t="s">
        <v>34</v>
      </c>
      <c r="H2962" s="6" t="n">
        <v>4</v>
      </c>
      <c r="I2962" s="7" t="n">
        <v>49.97999954</v>
      </c>
      <c r="J2962" s="6" t="n">
        <v>4</v>
      </c>
      <c r="K2962" s="7" t="n">
        <v>199.9199982</v>
      </c>
      <c r="L2962" s="7" t="n">
        <v>19.98999977</v>
      </c>
      <c r="M2962" s="8" t="n">
        <v>0.100000001</v>
      </c>
      <c r="N2962" s="7" t="n">
        <v>84.5699997</v>
      </c>
      <c r="O2962" s="9" t="n">
        <v>0</v>
      </c>
    </row>
    <row r="2963" customFormat="false" ht="15" hidden="false" customHeight="true" outlineLevel="0" collapsed="false">
      <c r="A2963" s="6" t="n">
        <v>25714</v>
      </c>
      <c r="B2963" s="6" t="s">
        <v>19</v>
      </c>
      <c r="C2963" s="6" t="s">
        <v>49</v>
      </c>
      <c r="D2963" s="6" t="s">
        <v>27</v>
      </c>
      <c r="E2963" s="6" t="s">
        <v>42</v>
      </c>
      <c r="F2963" s="6" t="s">
        <v>58</v>
      </c>
      <c r="G2963" s="6" t="s">
        <v>34</v>
      </c>
      <c r="H2963" s="6" t="n">
        <v>4</v>
      </c>
      <c r="I2963" s="7" t="n">
        <v>49.97999954</v>
      </c>
      <c r="J2963" s="6" t="n">
        <v>5</v>
      </c>
      <c r="K2963" s="7" t="n">
        <v>249.8999939</v>
      </c>
      <c r="L2963" s="7" t="n">
        <v>10</v>
      </c>
      <c r="M2963" s="8" t="n">
        <v>0.039999999</v>
      </c>
      <c r="N2963" s="7" t="n">
        <v>67.16999817</v>
      </c>
      <c r="O2963" s="12" t="n">
        <v>1</v>
      </c>
    </row>
    <row r="2964" customFormat="false" ht="15" hidden="false" customHeight="true" outlineLevel="0" collapsed="false">
      <c r="A2964" s="6" t="n">
        <v>13435</v>
      </c>
      <c r="B2964" s="6" t="s">
        <v>46</v>
      </c>
      <c r="C2964" s="6" t="s">
        <v>49</v>
      </c>
      <c r="D2964" s="6" t="s">
        <v>21</v>
      </c>
      <c r="E2964" s="6" t="s">
        <v>65</v>
      </c>
      <c r="F2964" s="6" t="s">
        <v>33</v>
      </c>
      <c r="G2964" s="6" t="s">
        <v>24</v>
      </c>
      <c r="H2964" s="6" t="n">
        <v>2</v>
      </c>
      <c r="I2964" s="7" t="n">
        <v>59.99000168</v>
      </c>
      <c r="J2964" s="6" t="n">
        <v>3</v>
      </c>
      <c r="K2964" s="7" t="n">
        <v>179.9700012</v>
      </c>
      <c r="L2964" s="7" t="n">
        <v>23.39999962</v>
      </c>
      <c r="M2964" s="8" t="n">
        <v>0.129999995</v>
      </c>
      <c r="N2964" s="7" t="n">
        <v>52.91999817</v>
      </c>
      <c r="O2964" s="12" t="n">
        <v>1</v>
      </c>
    </row>
    <row r="2965" customFormat="false" ht="15" hidden="false" customHeight="true" outlineLevel="0" collapsed="false">
      <c r="A2965" s="6" t="n">
        <v>23286</v>
      </c>
      <c r="B2965" s="6" t="s">
        <v>19</v>
      </c>
      <c r="C2965" s="6" t="s">
        <v>20</v>
      </c>
      <c r="D2965" s="6" t="s">
        <v>27</v>
      </c>
      <c r="E2965" s="6" t="s">
        <v>28</v>
      </c>
      <c r="F2965" s="6" t="s">
        <v>33</v>
      </c>
      <c r="G2965" s="6" t="s">
        <v>44</v>
      </c>
      <c r="H2965" s="6" t="n">
        <v>4</v>
      </c>
      <c r="I2965" s="7" t="n">
        <v>59.99000168</v>
      </c>
      <c r="J2965" s="6" t="n">
        <v>3</v>
      </c>
      <c r="K2965" s="7" t="n">
        <v>179.9700012</v>
      </c>
      <c r="L2965" s="7" t="n">
        <v>27</v>
      </c>
      <c r="M2965" s="8" t="n">
        <v>0.150000006</v>
      </c>
      <c r="N2965" s="7" t="n">
        <v>70.37000275</v>
      </c>
      <c r="O2965" s="9" t="n">
        <v>0</v>
      </c>
    </row>
    <row r="2966" customFormat="false" ht="15" hidden="false" customHeight="true" outlineLevel="0" collapsed="false">
      <c r="A2966" s="6" t="n">
        <v>61449</v>
      </c>
      <c r="B2966" s="6" t="s">
        <v>19</v>
      </c>
      <c r="C2966" s="6" t="s">
        <v>37</v>
      </c>
      <c r="D2966" s="6" t="s">
        <v>50</v>
      </c>
      <c r="E2966" s="6" t="s">
        <v>63</v>
      </c>
      <c r="F2966" s="6" t="s">
        <v>73</v>
      </c>
      <c r="G2966" s="6" t="s">
        <v>34</v>
      </c>
      <c r="H2966" s="6" t="n">
        <v>4</v>
      </c>
      <c r="I2966" s="7" t="n">
        <v>199.9900055</v>
      </c>
      <c r="J2966" s="6" t="n">
        <v>1</v>
      </c>
      <c r="K2966" s="7" t="n">
        <v>199.9900055</v>
      </c>
      <c r="L2966" s="7" t="n">
        <v>11</v>
      </c>
      <c r="M2966" s="8" t="n">
        <v>0.059999999</v>
      </c>
      <c r="N2966" s="7" t="n">
        <v>52.91999817</v>
      </c>
      <c r="O2966" s="12" t="n">
        <v>1</v>
      </c>
    </row>
    <row r="2967" customFormat="false" ht="15" hidden="false" customHeight="true" outlineLevel="0" collapsed="false">
      <c r="A2967" s="6" t="n">
        <v>48217</v>
      </c>
      <c r="B2967" s="6" t="s">
        <v>19</v>
      </c>
      <c r="C2967" s="6" t="s">
        <v>37</v>
      </c>
      <c r="D2967" s="6" t="s">
        <v>38</v>
      </c>
      <c r="E2967" s="6" t="s">
        <v>92</v>
      </c>
      <c r="F2967" s="6" t="s">
        <v>75</v>
      </c>
      <c r="G2967" s="6" t="s">
        <v>44</v>
      </c>
      <c r="H2967" s="6" t="n">
        <v>4</v>
      </c>
      <c r="I2967" s="7" t="n">
        <v>299.980011</v>
      </c>
      <c r="J2967" s="6" t="n">
        <v>1</v>
      </c>
      <c r="K2967" s="7" t="n">
        <v>299.980011</v>
      </c>
      <c r="L2967" s="7" t="n">
        <v>27</v>
      </c>
      <c r="M2967" s="8" t="n">
        <v>0.090000004</v>
      </c>
      <c r="N2967" s="7" t="n">
        <v>16.37999916</v>
      </c>
      <c r="O2967" s="9" t="n">
        <v>0</v>
      </c>
    </row>
    <row r="2968" customFormat="false" ht="15" hidden="false" customHeight="true" outlineLevel="0" collapsed="false">
      <c r="A2968" s="6" t="n">
        <v>32909</v>
      </c>
      <c r="B2968" s="6" t="s">
        <v>26</v>
      </c>
      <c r="C2968" s="6" t="s">
        <v>49</v>
      </c>
      <c r="D2968" s="6" t="s">
        <v>31</v>
      </c>
      <c r="E2968" s="6" t="s">
        <v>56</v>
      </c>
      <c r="F2968" s="6" t="s">
        <v>29</v>
      </c>
      <c r="G2968" s="6" t="s">
        <v>34</v>
      </c>
      <c r="H2968" s="6" t="n">
        <v>1</v>
      </c>
      <c r="I2968" s="7" t="n">
        <v>30</v>
      </c>
      <c r="J2968" s="6" t="n">
        <v>3</v>
      </c>
      <c r="K2968" s="7" t="n">
        <v>90</v>
      </c>
      <c r="L2968" s="7" t="n">
        <v>4.5</v>
      </c>
      <c r="M2968" s="8" t="n">
        <v>0.050000001</v>
      </c>
      <c r="N2968" s="7" t="n">
        <v>-19.23999977</v>
      </c>
      <c r="O2968" s="12" t="n">
        <v>1</v>
      </c>
    </row>
    <row r="2969" customFormat="false" ht="15" hidden="false" customHeight="true" outlineLevel="0" collapsed="false">
      <c r="A2969" s="6" t="n">
        <v>31458</v>
      </c>
      <c r="B2969" s="6" t="s">
        <v>26</v>
      </c>
      <c r="C2969" s="6" t="s">
        <v>20</v>
      </c>
      <c r="D2969" s="6" t="s">
        <v>31</v>
      </c>
      <c r="E2969" s="6" t="s">
        <v>32</v>
      </c>
      <c r="F2969" s="6" t="s">
        <v>40</v>
      </c>
      <c r="G2969" s="6" t="s">
        <v>47</v>
      </c>
      <c r="H2969" s="6" t="n">
        <v>1</v>
      </c>
      <c r="I2969" s="7" t="n">
        <v>399.980011</v>
      </c>
      <c r="J2969" s="6" t="n">
        <v>1</v>
      </c>
      <c r="K2969" s="7" t="n">
        <v>399.980011</v>
      </c>
      <c r="L2969" s="7" t="n">
        <v>0</v>
      </c>
      <c r="M2969" s="8" t="n">
        <v>0</v>
      </c>
      <c r="N2969" s="7" t="n">
        <v>40</v>
      </c>
      <c r="O2969" s="12" t="n">
        <v>1</v>
      </c>
    </row>
    <row r="2970" customFormat="false" ht="15" hidden="false" customHeight="true" outlineLevel="0" collapsed="false">
      <c r="A2970" s="6" t="n">
        <v>4818</v>
      </c>
      <c r="B2970" s="6" t="s">
        <v>26</v>
      </c>
      <c r="C2970" s="6" t="s">
        <v>49</v>
      </c>
      <c r="D2970" s="6" t="s">
        <v>50</v>
      </c>
      <c r="E2970" s="6" t="s">
        <v>51</v>
      </c>
      <c r="F2970" s="6" t="s">
        <v>40</v>
      </c>
      <c r="G2970" s="6" t="s">
        <v>47</v>
      </c>
      <c r="H2970" s="6" t="n">
        <v>1</v>
      </c>
      <c r="I2970" s="7" t="n">
        <v>399.980011</v>
      </c>
      <c r="J2970" s="6" t="n">
        <v>1</v>
      </c>
      <c r="K2970" s="7" t="n">
        <v>399.980011</v>
      </c>
      <c r="L2970" s="7" t="n">
        <v>12</v>
      </c>
      <c r="M2970" s="8" t="n">
        <v>0.029999999</v>
      </c>
      <c r="N2970" s="7" t="n">
        <v>135.7899933</v>
      </c>
      <c r="O2970" s="12" t="n">
        <v>1</v>
      </c>
    </row>
    <row r="2971" customFormat="false" ht="15" hidden="false" customHeight="true" outlineLevel="0" collapsed="false">
      <c r="A2971" s="6" t="n">
        <v>15919</v>
      </c>
      <c r="B2971" s="6" t="s">
        <v>26</v>
      </c>
      <c r="C2971" s="6" t="s">
        <v>37</v>
      </c>
      <c r="D2971" s="6" t="s">
        <v>21</v>
      </c>
      <c r="E2971" s="6" t="s">
        <v>65</v>
      </c>
      <c r="F2971" s="6" t="s">
        <v>23</v>
      </c>
      <c r="G2971" s="6" t="s">
        <v>34</v>
      </c>
      <c r="H2971" s="6" t="n">
        <v>1</v>
      </c>
      <c r="I2971" s="7" t="n">
        <v>129.9900055</v>
      </c>
      <c r="J2971" s="6" t="n">
        <v>1</v>
      </c>
      <c r="K2971" s="7" t="n">
        <v>129.9900055</v>
      </c>
      <c r="L2971" s="7" t="n">
        <v>11.69999981</v>
      </c>
      <c r="M2971" s="8" t="n">
        <v>0.090000004</v>
      </c>
      <c r="N2971" s="7" t="n">
        <v>-3.430000067</v>
      </c>
      <c r="O2971" s="12" t="n">
        <v>1</v>
      </c>
    </row>
    <row r="2972" customFormat="false" ht="15" hidden="false" customHeight="true" outlineLevel="0" collapsed="false">
      <c r="A2972" s="6" t="n">
        <v>54078</v>
      </c>
      <c r="B2972" s="6" t="s">
        <v>19</v>
      </c>
      <c r="C2972" s="6" t="s">
        <v>20</v>
      </c>
      <c r="D2972" s="6" t="s">
        <v>50</v>
      </c>
      <c r="E2972" s="6" t="s">
        <v>51</v>
      </c>
      <c r="F2972" s="6" t="s">
        <v>57</v>
      </c>
      <c r="G2972" s="6" t="s">
        <v>24</v>
      </c>
      <c r="H2972" s="6" t="n">
        <v>4</v>
      </c>
      <c r="I2972" s="7" t="n">
        <v>50</v>
      </c>
      <c r="J2972" s="6" t="n">
        <v>1</v>
      </c>
      <c r="K2972" s="7" t="n">
        <v>50</v>
      </c>
      <c r="L2972" s="7" t="n">
        <v>5</v>
      </c>
      <c r="M2972" s="8" t="n">
        <v>0.100000001</v>
      </c>
      <c r="N2972" s="7" t="n">
        <v>21.14999962</v>
      </c>
      <c r="O2972" s="9" t="n">
        <v>0</v>
      </c>
    </row>
    <row r="2973" customFormat="false" ht="15" hidden="false" customHeight="true" outlineLevel="0" collapsed="false">
      <c r="A2973" s="6" t="n">
        <v>21335</v>
      </c>
      <c r="B2973" s="6" t="s">
        <v>19</v>
      </c>
      <c r="C2973" s="6" t="s">
        <v>37</v>
      </c>
      <c r="D2973" s="6" t="s">
        <v>27</v>
      </c>
      <c r="E2973" s="6" t="s">
        <v>42</v>
      </c>
      <c r="F2973" s="6" t="s">
        <v>74</v>
      </c>
      <c r="G2973" s="6" t="s">
        <v>44</v>
      </c>
      <c r="H2973" s="6" t="n">
        <v>4</v>
      </c>
      <c r="I2973" s="7" t="n">
        <v>51.99000168</v>
      </c>
      <c r="J2973" s="6" t="n">
        <v>3</v>
      </c>
      <c r="K2973" s="7" t="n">
        <v>155.9700012</v>
      </c>
      <c r="L2973" s="7" t="n">
        <v>8.579999924</v>
      </c>
      <c r="M2973" s="8" t="n">
        <v>0.059999999</v>
      </c>
      <c r="N2973" s="7" t="n">
        <v>49.8199997</v>
      </c>
      <c r="O2973" s="12" t="n">
        <v>1</v>
      </c>
    </row>
    <row r="2974" customFormat="false" ht="15" hidden="false" customHeight="true" outlineLevel="0" collapsed="false">
      <c r="A2974" s="6" t="n">
        <v>11716</v>
      </c>
      <c r="B2974" s="6" t="s">
        <v>46</v>
      </c>
      <c r="C2974" s="6" t="s">
        <v>49</v>
      </c>
      <c r="D2974" s="6" t="s">
        <v>21</v>
      </c>
      <c r="E2974" s="6" t="s">
        <v>65</v>
      </c>
      <c r="F2974" s="6" t="s">
        <v>57</v>
      </c>
      <c r="G2974" s="6" t="s">
        <v>34</v>
      </c>
      <c r="H2974" s="6" t="n">
        <v>2</v>
      </c>
      <c r="I2974" s="7" t="n">
        <v>50</v>
      </c>
      <c r="J2974" s="6" t="n">
        <v>4</v>
      </c>
      <c r="K2974" s="7" t="n">
        <v>200</v>
      </c>
      <c r="L2974" s="7" t="n">
        <v>30</v>
      </c>
      <c r="M2974" s="8" t="n">
        <v>0.150000006</v>
      </c>
      <c r="N2974" s="7" t="n">
        <v>69.69999695</v>
      </c>
      <c r="O2974" s="9" t="n">
        <v>0</v>
      </c>
    </row>
    <row r="2975" customFormat="false" ht="15" hidden="false" customHeight="true" outlineLevel="0" collapsed="false">
      <c r="A2975" s="6" t="n">
        <v>52707</v>
      </c>
      <c r="B2975" s="6" t="s">
        <v>19</v>
      </c>
      <c r="C2975" s="6" t="s">
        <v>37</v>
      </c>
      <c r="D2975" s="6" t="s">
        <v>50</v>
      </c>
      <c r="E2975" s="6" t="s">
        <v>51</v>
      </c>
      <c r="F2975" s="6" t="s">
        <v>29</v>
      </c>
      <c r="G2975" s="6" t="s">
        <v>47</v>
      </c>
      <c r="H2975" s="6" t="n">
        <v>4</v>
      </c>
      <c r="I2975" s="7" t="n">
        <v>99.98999786</v>
      </c>
      <c r="J2975" s="6" t="n">
        <v>4</v>
      </c>
      <c r="K2975" s="7" t="n">
        <v>399.9599915</v>
      </c>
      <c r="L2975" s="7" t="n">
        <v>36</v>
      </c>
      <c r="M2975" s="8" t="n">
        <v>0.090000004</v>
      </c>
      <c r="N2975" s="7" t="n">
        <v>123.0199966</v>
      </c>
      <c r="O2975" s="9" t="n">
        <v>0</v>
      </c>
    </row>
    <row r="2976" customFormat="false" ht="15" hidden="false" customHeight="true" outlineLevel="0" collapsed="false">
      <c r="A2976" s="6" t="n">
        <v>51252</v>
      </c>
      <c r="B2976" s="6" t="s">
        <v>26</v>
      </c>
      <c r="C2976" s="6" t="s">
        <v>49</v>
      </c>
      <c r="D2976" s="6" t="s">
        <v>27</v>
      </c>
      <c r="E2976" s="6" t="s">
        <v>79</v>
      </c>
      <c r="F2976" s="6" t="s">
        <v>58</v>
      </c>
      <c r="G2976" s="6" t="s">
        <v>24</v>
      </c>
      <c r="H2976" s="6" t="n">
        <v>1</v>
      </c>
      <c r="I2976" s="7" t="n">
        <v>49.97999954</v>
      </c>
      <c r="J2976" s="6" t="n">
        <v>2</v>
      </c>
      <c r="K2976" s="7" t="n">
        <v>99.95999908</v>
      </c>
      <c r="L2976" s="7" t="n">
        <v>9</v>
      </c>
      <c r="M2976" s="8" t="n">
        <v>0.090000004</v>
      </c>
      <c r="N2976" s="7" t="n">
        <v>45.47999954</v>
      </c>
      <c r="O2976" s="12" t="n">
        <v>1</v>
      </c>
    </row>
    <row r="2977" customFormat="false" ht="15" hidden="false" customHeight="true" outlineLevel="0" collapsed="false">
      <c r="A2977" s="6" t="n">
        <v>30471</v>
      </c>
      <c r="B2977" s="6" t="s">
        <v>46</v>
      </c>
      <c r="C2977" s="6" t="s">
        <v>37</v>
      </c>
      <c r="D2977" s="6" t="s">
        <v>27</v>
      </c>
      <c r="E2977" s="6" t="s">
        <v>42</v>
      </c>
      <c r="F2977" s="6" t="s">
        <v>23</v>
      </c>
      <c r="G2977" s="6" t="s">
        <v>24</v>
      </c>
      <c r="H2977" s="6" t="n">
        <v>2</v>
      </c>
      <c r="I2977" s="7" t="n">
        <v>129.9900055</v>
      </c>
      <c r="J2977" s="6" t="n">
        <v>1</v>
      </c>
      <c r="K2977" s="7" t="n">
        <v>129.9900055</v>
      </c>
      <c r="L2977" s="7" t="n">
        <v>9.100000381</v>
      </c>
      <c r="M2977" s="8" t="n">
        <v>0.07</v>
      </c>
      <c r="N2977" s="7" t="n">
        <v>39.29000092</v>
      </c>
      <c r="O2977" s="9" t="n">
        <v>0</v>
      </c>
    </row>
    <row r="2978" customFormat="false" ht="15" hidden="false" customHeight="true" outlineLevel="0" collapsed="false">
      <c r="A2978" s="6" t="n">
        <v>68498</v>
      </c>
      <c r="B2978" s="6" t="s">
        <v>36</v>
      </c>
      <c r="C2978" s="6" t="s">
        <v>20</v>
      </c>
      <c r="D2978" s="6" t="s">
        <v>21</v>
      </c>
      <c r="E2978" s="6" t="s">
        <v>65</v>
      </c>
      <c r="F2978" s="6" t="s">
        <v>71</v>
      </c>
      <c r="G2978" s="6" t="s">
        <v>24</v>
      </c>
      <c r="H2978" s="6" t="n">
        <v>0</v>
      </c>
      <c r="I2978" s="7" t="n">
        <v>199.9900055</v>
      </c>
      <c r="J2978" s="6" t="n">
        <v>1</v>
      </c>
      <c r="K2978" s="7" t="n">
        <v>199.9900055</v>
      </c>
      <c r="L2978" s="7" t="n">
        <v>4</v>
      </c>
      <c r="M2978" s="8" t="n">
        <v>0.02</v>
      </c>
      <c r="N2978" s="7" t="n">
        <v>-313.5799866</v>
      </c>
      <c r="O2978" s="12" t="n">
        <v>1</v>
      </c>
    </row>
    <row r="2979" customFormat="false" ht="15" hidden="false" customHeight="true" outlineLevel="0" collapsed="false">
      <c r="A2979" s="6" t="n">
        <v>55798</v>
      </c>
      <c r="B2979" s="6" t="s">
        <v>26</v>
      </c>
      <c r="C2979" s="6" t="s">
        <v>20</v>
      </c>
      <c r="D2979" s="6" t="s">
        <v>50</v>
      </c>
      <c r="E2979" s="6" t="s">
        <v>51</v>
      </c>
      <c r="F2979" s="6" t="s">
        <v>75</v>
      </c>
      <c r="G2979" s="6" t="s">
        <v>34</v>
      </c>
      <c r="H2979" s="6" t="n">
        <v>1</v>
      </c>
      <c r="I2979" s="7" t="n">
        <v>299.980011</v>
      </c>
      <c r="J2979" s="6" t="n">
        <v>1</v>
      </c>
      <c r="K2979" s="7" t="n">
        <v>299.980011</v>
      </c>
      <c r="L2979" s="7" t="n">
        <v>36</v>
      </c>
      <c r="M2979" s="8" t="n">
        <v>0.119999997</v>
      </c>
      <c r="N2979" s="7" t="n">
        <v>13.19999981</v>
      </c>
      <c r="O2979" s="12" t="n">
        <v>1</v>
      </c>
    </row>
    <row r="2980" customFormat="false" ht="15" hidden="false" customHeight="true" outlineLevel="0" collapsed="false">
      <c r="A2980" s="6" t="n">
        <v>31171</v>
      </c>
      <c r="B2980" s="6" t="s">
        <v>46</v>
      </c>
      <c r="C2980" s="6" t="s">
        <v>37</v>
      </c>
      <c r="D2980" s="6" t="s">
        <v>27</v>
      </c>
      <c r="E2980" s="6" t="s">
        <v>42</v>
      </c>
      <c r="F2980" s="6" t="s">
        <v>100</v>
      </c>
      <c r="G2980" s="6" t="s">
        <v>34</v>
      </c>
      <c r="H2980" s="6" t="n">
        <v>2</v>
      </c>
      <c r="I2980" s="7" t="n">
        <v>19.98999977</v>
      </c>
      <c r="J2980" s="6" t="n">
        <v>5</v>
      </c>
      <c r="K2980" s="7" t="n">
        <v>99.94999695</v>
      </c>
      <c r="L2980" s="7" t="n">
        <v>0</v>
      </c>
      <c r="M2980" s="8" t="n">
        <v>0</v>
      </c>
      <c r="N2980" s="7" t="n">
        <v>18.79000092</v>
      </c>
      <c r="O2980" s="9" t="n">
        <v>0</v>
      </c>
    </row>
    <row r="2981" customFormat="false" ht="15" hidden="false" customHeight="true" outlineLevel="0" collapsed="false">
      <c r="A2981" s="6" t="n">
        <v>27044</v>
      </c>
      <c r="B2981" s="6" t="s">
        <v>46</v>
      </c>
      <c r="C2981" s="6" t="s">
        <v>37</v>
      </c>
      <c r="D2981" s="6" t="s">
        <v>27</v>
      </c>
      <c r="E2981" s="6" t="s">
        <v>69</v>
      </c>
      <c r="F2981" s="6" t="s">
        <v>73</v>
      </c>
      <c r="G2981" s="6" t="s">
        <v>44</v>
      </c>
      <c r="H2981" s="6" t="n">
        <v>2</v>
      </c>
      <c r="I2981" s="7" t="n">
        <v>39.99000168</v>
      </c>
      <c r="J2981" s="6" t="n">
        <v>2</v>
      </c>
      <c r="K2981" s="7" t="n">
        <v>79.98000336</v>
      </c>
      <c r="L2981" s="7" t="n">
        <v>12.80000019</v>
      </c>
      <c r="M2981" s="8" t="n">
        <v>0.159999996</v>
      </c>
      <c r="N2981" s="7" t="n">
        <v>24.19000053</v>
      </c>
      <c r="O2981" s="12" t="n">
        <v>1</v>
      </c>
    </row>
    <row r="2982" customFormat="false" ht="15" hidden="false" customHeight="true" outlineLevel="0" collapsed="false">
      <c r="A2982" s="6" t="n">
        <v>39899</v>
      </c>
      <c r="B2982" s="6" t="s">
        <v>26</v>
      </c>
      <c r="C2982" s="6" t="s">
        <v>49</v>
      </c>
      <c r="D2982" s="6" t="s">
        <v>31</v>
      </c>
      <c r="E2982" s="6" t="s">
        <v>56</v>
      </c>
      <c r="F2982" s="6" t="s">
        <v>23</v>
      </c>
      <c r="G2982" s="6" t="s">
        <v>34</v>
      </c>
      <c r="H2982" s="6" t="n">
        <v>1</v>
      </c>
      <c r="I2982" s="7" t="n">
        <v>129.9900055</v>
      </c>
      <c r="J2982" s="6" t="n">
        <v>1</v>
      </c>
      <c r="K2982" s="7" t="n">
        <v>129.9900055</v>
      </c>
      <c r="L2982" s="7" t="n">
        <v>9.100000381</v>
      </c>
      <c r="M2982" s="8" t="n">
        <v>0.07</v>
      </c>
      <c r="N2982" s="7" t="n">
        <v>7.5</v>
      </c>
      <c r="O2982" s="12" t="n">
        <v>1</v>
      </c>
    </row>
    <row r="2983" customFormat="false" ht="15" hidden="false" customHeight="true" outlineLevel="0" collapsed="false">
      <c r="A2983" s="6" t="n">
        <v>15611</v>
      </c>
      <c r="B2983" s="6" t="s">
        <v>19</v>
      </c>
      <c r="C2983" s="6" t="s">
        <v>37</v>
      </c>
      <c r="D2983" s="6" t="s">
        <v>21</v>
      </c>
      <c r="E2983" s="6" t="s">
        <v>22</v>
      </c>
      <c r="F2983" s="6" t="s">
        <v>57</v>
      </c>
      <c r="G2983" s="6" t="s">
        <v>47</v>
      </c>
      <c r="H2983" s="6" t="n">
        <v>4</v>
      </c>
      <c r="I2983" s="7" t="n">
        <v>50</v>
      </c>
      <c r="J2983" s="6" t="n">
        <v>1</v>
      </c>
      <c r="K2983" s="7" t="n">
        <v>50</v>
      </c>
      <c r="L2983" s="7" t="n">
        <v>2.5</v>
      </c>
      <c r="M2983" s="8" t="n">
        <v>0.050000001</v>
      </c>
      <c r="N2983" s="7" t="n">
        <v>16.05999947</v>
      </c>
      <c r="O2983" s="9" t="n">
        <v>0</v>
      </c>
    </row>
    <row r="2984" customFormat="false" ht="15" hidden="false" customHeight="true" outlineLevel="0" collapsed="false">
      <c r="A2984" s="6" t="n">
        <v>73078</v>
      </c>
      <c r="B2984" s="6" t="s">
        <v>46</v>
      </c>
      <c r="C2984" s="6" t="s">
        <v>20</v>
      </c>
      <c r="D2984" s="6" t="s">
        <v>27</v>
      </c>
      <c r="E2984" s="6" t="s">
        <v>28</v>
      </c>
      <c r="F2984" s="6" t="s">
        <v>85</v>
      </c>
      <c r="G2984" s="6" t="s">
        <v>47</v>
      </c>
      <c r="H2984" s="6" t="n">
        <v>2</v>
      </c>
      <c r="I2984" s="7" t="n">
        <v>327.75</v>
      </c>
      <c r="J2984" s="6" t="n">
        <v>1</v>
      </c>
      <c r="K2984" s="7" t="n">
        <v>327.75</v>
      </c>
      <c r="L2984" s="7" t="n">
        <v>81.94000244</v>
      </c>
      <c r="M2984" s="8" t="n">
        <v>0.25</v>
      </c>
      <c r="N2984" s="7" t="n">
        <v>120.4499969</v>
      </c>
      <c r="O2984" s="12" t="n">
        <v>1</v>
      </c>
    </row>
    <row r="2985" customFormat="false" ht="15" hidden="false" customHeight="true" outlineLevel="0" collapsed="false">
      <c r="A2985" s="6" t="n">
        <v>59769</v>
      </c>
      <c r="B2985" s="6" t="s">
        <v>26</v>
      </c>
      <c r="C2985" s="6" t="s">
        <v>20</v>
      </c>
      <c r="D2985" s="6" t="s">
        <v>50</v>
      </c>
      <c r="E2985" s="6" t="s">
        <v>63</v>
      </c>
      <c r="F2985" s="6" t="s">
        <v>29</v>
      </c>
      <c r="G2985" s="6" t="s">
        <v>44</v>
      </c>
      <c r="H2985" s="6" t="n">
        <v>1</v>
      </c>
      <c r="I2985" s="7" t="n">
        <v>99.98999786</v>
      </c>
      <c r="J2985" s="6" t="n">
        <v>4</v>
      </c>
      <c r="K2985" s="7" t="n">
        <v>399.9599915</v>
      </c>
      <c r="L2985" s="7" t="n">
        <v>59.99000168</v>
      </c>
      <c r="M2985" s="8" t="n">
        <v>0.150000006</v>
      </c>
      <c r="N2985" s="7" t="n">
        <v>-55.40999985</v>
      </c>
      <c r="O2985" s="12" t="n">
        <v>1</v>
      </c>
    </row>
    <row r="2986" customFormat="false" ht="15" hidden="false" customHeight="true" outlineLevel="0" collapsed="false">
      <c r="A2986" s="6" t="n">
        <v>7244</v>
      </c>
      <c r="B2986" s="6" t="s">
        <v>19</v>
      </c>
      <c r="C2986" s="6" t="s">
        <v>49</v>
      </c>
      <c r="D2986" s="6" t="s">
        <v>50</v>
      </c>
      <c r="E2986" s="6" t="s">
        <v>51</v>
      </c>
      <c r="F2986" s="6" t="s">
        <v>57</v>
      </c>
      <c r="G2986" s="6" t="s">
        <v>34</v>
      </c>
      <c r="H2986" s="6" t="n">
        <v>4</v>
      </c>
      <c r="I2986" s="7" t="n">
        <v>50</v>
      </c>
      <c r="J2986" s="6" t="n">
        <v>1</v>
      </c>
      <c r="K2986" s="7" t="n">
        <v>50</v>
      </c>
      <c r="L2986" s="7" t="n">
        <v>10</v>
      </c>
      <c r="M2986" s="8" t="n">
        <v>0.200000003</v>
      </c>
      <c r="N2986" s="7" t="n">
        <v>17.60000038</v>
      </c>
      <c r="O2986" s="12" t="n">
        <v>1</v>
      </c>
    </row>
    <row r="2987" customFormat="false" ht="15" hidden="false" customHeight="true" outlineLevel="0" collapsed="false">
      <c r="A2987" s="6" t="n">
        <v>35733</v>
      </c>
      <c r="B2987" s="6" t="s">
        <v>46</v>
      </c>
      <c r="C2987" s="6" t="s">
        <v>20</v>
      </c>
      <c r="D2987" s="6" t="s">
        <v>31</v>
      </c>
      <c r="E2987" s="6" t="s">
        <v>62</v>
      </c>
      <c r="F2987" s="6" t="s">
        <v>23</v>
      </c>
      <c r="G2987" s="6" t="s">
        <v>34</v>
      </c>
      <c r="H2987" s="6" t="n">
        <v>2</v>
      </c>
      <c r="I2987" s="7" t="n">
        <v>129.9900055</v>
      </c>
      <c r="J2987" s="6" t="n">
        <v>1</v>
      </c>
      <c r="K2987" s="7" t="n">
        <v>129.9900055</v>
      </c>
      <c r="L2987" s="7" t="n">
        <v>11.69999981</v>
      </c>
      <c r="M2987" s="8" t="n">
        <v>0.090000004</v>
      </c>
      <c r="N2987" s="7" t="n">
        <v>41.40000153</v>
      </c>
      <c r="O2987" s="12" t="n">
        <v>1</v>
      </c>
    </row>
    <row r="2988" customFormat="false" ht="15" hidden="false" customHeight="true" outlineLevel="0" collapsed="false">
      <c r="A2988" s="6" t="n">
        <v>58127</v>
      </c>
      <c r="B2988" s="6" t="s">
        <v>19</v>
      </c>
      <c r="C2988" s="6" t="s">
        <v>20</v>
      </c>
      <c r="D2988" s="6" t="s">
        <v>50</v>
      </c>
      <c r="E2988" s="6" t="s">
        <v>51</v>
      </c>
      <c r="F2988" s="6" t="s">
        <v>33</v>
      </c>
      <c r="G2988" s="6" t="s">
        <v>44</v>
      </c>
      <c r="H2988" s="6" t="n">
        <v>4</v>
      </c>
      <c r="I2988" s="7" t="n">
        <v>59.99000168</v>
      </c>
      <c r="J2988" s="6" t="n">
        <v>3</v>
      </c>
      <c r="K2988" s="7" t="n">
        <v>179.9700012</v>
      </c>
      <c r="L2988" s="7" t="n">
        <v>1.799999952</v>
      </c>
      <c r="M2988" s="8" t="n">
        <v>0.01</v>
      </c>
      <c r="N2988" s="7" t="n">
        <v>10.68999958</v>
      </c>
      <c r="O2988" s="9" t="n">
        <v>0</v>
      </c>
    </row>
    <row r="2989" customFormat="false" ht="15" hidden="false" customHeight="true" outlineLevel="0" collapsed="false">
      <c r="A2989" s="6" t="n">
        <v>76156</v>
      </c>
      <c r="B2989" s="6" t="s">
        <v>19</v>
      </c>
      <c r="C2989" s="6" t="s">
        <v>20</v>
      </c>
      <c r="D2989" s="6" t="s">
        <v>27</v>
      </c>
      <c r="E2989" s="6" t="s">
        <v>42</v>
      </c>
      <c r="F2989" s="6" t="s">
        <v>110</v>
      </c>
      <c r="G2989" s="6" t="s">
        <v>44</v>
      </c>
      <c r="H2989" s="6" t="n">
        <v>4</v>
      </c>
      <c r="I2989" s="7" t="n">
        <v>11.53999996</v>
      </c>
      <c r="J2989" s="6" t="n">
        <v>1</v>
      </c>
      <c r="K2989" s="7" t="n">
        <v>11.53999996</v>
      </c>
      <c r="L2989" s="7" t="n">
        <v>1.5</v>
      </c>
      <c r="M2989" s="8" t="n">
        <v>0.129999995</v>
      </c>
      <c r="N2989" s="7" t="n">
        <v>2.710000038</v>
      </c>
      <c r="O2989" s="9" t="n">
        <v>0</v>
      </c>
    </row>
    <row r="2990" customFormat="false" ht="15" hidden="false" customHeight="true" outlineLevel="0" collapsed="false">
      <c r="A2990" s="6" t="n">
        <v>32071</v>
      </c>
      <c r="B2990" s="6" t="s">
        <v>46</v>
      </c>
      <c r="C2990" s="6" t="s">
        <v>20</v>
      </c>
      <c r="D2990" s="6" t="s">
        <v>31</v>
      </c>
      <c r="E2990" s="6" t="s">
        <v>62</v>
      </c>
      <c r="F2990" s="6" t="s">
        <v>33</v>
      </c>
      <c r="G2990" s="6" t="s">
        <v>47</v>
      </c>
      <c r="H2990" s="6" t="n">
        <v>2</v>
      </c>
      <c r="I2990" s="7" t="n">
        <v>59.99000168</v>
      </c>
      <c r="J2990" s="6" t="n">
        <v>2</v>
      </c>
      <c r="K2990" s="7" t="n">
        <v>119.9800034</v>
      </c>
      <c r="L2990" s="7" t="n">
        <v>3.599999905</v>
      </c>
      <c r="M2990" s="8" t="n">
        <v>0.029999999</v>
      </c>
      <c r="N2990" s="7" t="n">
        <v>42.25</v>
      </c>
      <c r="O2990" s="9" t="n">
        <v>0</v>
      </c>
    </row>
    <row r="2991" customFormat="false" ht="15" hidden="false" customHeight="true" outlineLevel="0" collapsed="false">
      <c r="A2991" s="6" t="n">
        <v>54599</v>
      </c>
      <c r="B2991" s="6" t="s">
        <v>19</v>
      </c>
      <c r="C2991" s="6" t="s">
        <v>20</v>
      </c>
      <c r="D2991" s="6" t="s">
        <v>50</v>
      </c>
      <c r="E2991" s="6" t="s">
        <v>51</v>
      </c>
      <c r="F2991" s="6" t="s">
        <v>23</v>
      </c>
      <c r="G2991" s="6" t="s">
        <v>34</v>
      </c>
      <c r="H2991" s="6" t="n">
        <v>4</v>
      </c>
      <c r="I2991" s="7" t="n">
        <v>129.9900055</v>
      </c>
      <c r="J2991" s="6" t="n">
        <v>1</v>
      </c>
      <c r="K2991" s="7" t="n">
        <v>129.9900055</v>
      </c>
      <c r="L2991" s="7" t="n">
        <v>6.5</v>
      </c>
      <c r="M2991" s="8" t="n">
        <v>0.050000001</v>
      </c>
      <c r="N2991" s="7" t="n">
        <v>50.63000107</v>
      </c>
      <c r="O2991" s="12" t="n">
        <v>1</v>
      </c>
    </row>
    <row r="2992" customFormat="false" ht="15" hidden="false" customHeight="true" outlineLevel="0" collapsed="false">
      <c r="A2992" s="6" t="n">
        <v>55467</v>
      </c>
      <c r="B2992" s="6" t="s">
        <v>19</v>
      </c>
      <c r="C2992" s="6" t="s">
        <v>20</v>
      </c>
      <c r="D2992" s="6" t="s">
        <v>50</v>
      </c>
      <c r="E2992" s="6" t="s">
        <v>51</v>
      </c>
      <c r="F2992" s="6" t="s">
        <v>57</v>
      </c>
      <c r="G2992" s="6" t="s">
        <v>34</v>
      </c>
      <c r="H2992" s="6" t="n">
        <v>4</v>
      </c>
      <c r="I2992" s="7" t="n">
        <v>50</v>
      </c>
      <c r="J2992" s="6" t="n">
        <v>4</v>
      </c>
      <c r="K2992" s="7" t="n">
        <v>200</v>
      </c>
      <c r="L2992" s="7" t="n">
        <v>2</v>
      </c>
      <c r="M2992" s="8" t="n">
        <v>0.01</v>
      </c>
      <c r="N2992" s="7" t="n">
        <v>35.24000168</v>
      </c>
      <c r="O2992" s="9" t="n">
        <v>0</v>
      </c>
    </row>
    <row r="2993" customFormat="false" ht="15" hidden="false" customHeight="true" outlineLevel="0" collapsed="false">
      <c r="A2993" s="6" t="n">
        <v>45877</v>
      </c>
      <c r="B2993" s="6" t="s">
        <v>19</v>
      </c>
      <c r="C2993" s="6" t="s">
        <v>20</v>
      </c>
      <c r="D2993" s="6" t="s">
        <v>31</v>
      </c>
      <c r="E2993" s="6" t="s">
        <v>83</v>
      </c>
      <c r="F2993" s="6" t="s">
        <v>29</v>
      </c>
      <c r="G2993" s="6" t="s">
        <v>47</v>
      </c>
      <c r="H2993" s="6" t="n">
        <v>4</v>
      </c>
      <c r="I2993" s="7" t="n">
        <v>99.98999786</v>
      </c>
      <c r="J2993" s="6" t="n">
        <v>4</v>
      </c>
      <c r="K2993" s="7" t="n">
        <v>399.9599915</v>
      </c>
      <c r="L2993" s="7" t="n">
        <v>71.98999786</v>
      </c>
      <c r="M2993" s="8" t="n">
        <v>0.180000007</v>
      </c>
      <c r="N2993" s="7" t="n">
        <v>95.11000061</v>
      </c>
      <c r="O2993" s="9" t="n">
        <v>0</v>
      </c>
    </row>
    <row r="2994" customFormat="false" ht="15" hidden="false" customHeight="true" outlineLevel="0" collapsed="false">
      <c r="A2994" s="6" t="n">
        <v>62008</v>
      </c>
      <c r="B2994" s="6" t="s">
        <v>19</v>
      </c>
      <c r="C2994" s="6" t="s">
        <v>20</v>
      </c>
      <c r="D2994" s="6" t="s">
        <v>21</v>
      </c>
      <c r="E2994" s="6" t="s">
        <v>65</v>
      </c>
      <c r="F2994" s="6" t="s">
        <v>23</v>
      </c>
      <c r="G2994" s="6" t="s">
        <v>44</v>
      </c>
      <c r="H2994" s="6" t="n">
        <v>4</v>
      </c>
      <c r="I2994" s="7" t="n">
        <v>129.9900055</v>
      </c>
      <c r="J2994" s="6" t="n">
        <v>1</v>
      </c>
      <c r="K2994" s="7" t="n">
        <v>129.9900055</v>
      </c>
      <c r="L2994" s="7" t="n">
        <v>13</v>
      </c>
      <c r="M2994" s="8" t="n">
        <v>0.100000001</v>
      </c>
      <c r="N2994" s="7" t="n">
        <v>39.54000092</v>
      </c>
      <c r="O2994" s="9" t="n">
        <v>0</v>
      </c>
    </row>
    <row r="2995" customFormat="false" ht="15" hidden="false" customHeight="true" outlineLevel="0" collapsed="false">
      <c r="A2995" s="6" t="n">
        <v>37815</v>
      </c>
      <c r="B2995" s="6" t="s">
        <v>46</v>
      </c>
      <c r="C2995" s="6" t="s">
        <v>37</v>
      </c>
      <c r="D2995" s="6" t="s">
        <v>31</v>
      </c>
      <c r="E2995" s="6" t="s">
        <v>56</v>
      </c>
      <c r="F2995" s="6" t="s">
        <v>23</v>
      </c>
      <c r="G2995" s="6" t="s">
        <v>34</v>
      </c>
      <c r="H2995" s="6" t="n">
        <v>2</v>
      </c>
      <c r="I2995" s="7" t="n">
        <v>129.9900055</v>
      </c>
      <c r="J2995" s="6" t="n">
        <v>1</v>
      </c>
      <c r="K2995" s="7" t="n">
        <v>129.9900055</v>
      </c>
      <c r="L2995" s="7" t="n">
        <v>22.10000038</v>
      </c>
      <c r="M2995" s="8" t="n">
        <v>0.170000002</v>
      </c>
      <c r="N2995" s="7" t="n">
        <v>-21.57999992</v>
      </c>
      <c r="O2995" s="12" t="n">
        <v>1</v>
      </c>
    </row>
    <row r="2996" customFormat="false" ht="15" hidden="false" customHeight="true" outlineLevel="0" collapsed="false">
      <c r="A2996" s="6" t="n">
        <v>27151</v>
      </c>
      <c r="B2996" s="6" t="s">
        <v>19</v>
      </c>
      <c r="C2996" s="6" t="s">
        <v>49</v>
      </c>
      <c r="D2996" s="6" t="s">
        <v>27</v>
      </c>
      <c r="E2996" s="6" t="s">
        <v>28</v>
      </c>
      <c r="F2996" s="6" t="s">
        <v>73</v>
      </c>
      <c r="G2996" s="6" t="s">
        <v>34</v>
      </c>
      <c r="H2996" s="6" t="n">
        <v>4</v>
      </c>
      <c r="I2996" s="7" t="n">
        <v>39.99000168</v>
      </c>
      <c r="J2996" s="6" t="n">
        <v>1</v>
      </c>
      <c r="K2996" s="7" t="n">
        <v>39.99000168</v>
      </c>
      <c r="L2996" s="7" t="n">
        <v>2.799999952</v>
      </c>
      <c r="M2996" s="8" t="n">
        <v>0.07</v>
      </c>
      <c r="N2996" s="7" t="n">
        <v>17.47999954</v>
      </c>
      <c r="O2996" s="9" t="n">
        <v>0</v>
      </c>
    </row>
    <row r="2997" customFormat="false" ht="15" hidden="false" customHeight="true" outlineLevel="0" collapsed="false">
      <c r="A2997" s="6" t="n">
        <v>65352</v>
      </c>
      <c r="B2997" s="6" t="s">
        <v>19</v>
      </c>
      <c r="C2997" s="6" t="s">
        <v>20</v>
      </c>
      <c r="D2997" s="6" t="s">
        <v>21</v>
      </c>
      <c r="E2997" s="6" t="s">
        <v>64</v>
      </c>
      <c r="F2997" s="6" t="s">
        <v>23</v>
      </c>
      <c r="G2997" s="6" t="s">
        <v>24</v>
      </c>
      <c r="H2997" s="6" t="n">
        <v>4</v>
      </c>
      <c r="I2997" s="7" t="n">
        <v>129.9900055</v>
      </c>
      <c r="J2997" s="6" t="n">
        <v>1</v>
      </c>
      <c r="K2997" s="7" t="n">
        <v>129.9900055</v>
      </c>
      <c r="L2997" s="7" t="n">
        <v>13</v>
      </c>
      <c r="M2997" s="8" t="n">
        <v>0.100000001</v>
      </c>
      <c r="N2997" s="7" t="n">
        <v>52.65000153</v>
      </c>
      <c r="O2997" s="9" t="n">
        <v>0</v>
      </c>
    </row>
    <row r="2998" customFormat="false" ht="15" hidden="false" customHeight="true" outlineLevel="0" collapsed="false">
      <c r="A2998" s="6" t="n">
        <v>23396</v>
      </c>
      <c r="B2998" s="6" t="s">
        <v>36</v>
      </c>
      <c r="C2998" s="6" t="s">
        <v>37</v>
      </c>
      <c r="D2998" s="6" t="s">
        <v>27</v>
      </c>
      <c r="E2998" s="6" t="s">
        <v>69</v>
      </c>
      <c r="F2998" s="6" t="s">
        <v>33</v>
      </c>
      <c r="G2998" s="6" t="s">
        <v>34</v>
      </c>
      <c r="H2998" s="6" t="n">
        <v>0</v>
      </c>
      <c r="I2998" s="7" t="n">
        <v>59.99000168</v>
      </c>
      <c r="J2998" s="6" t="n">
        <v>3</v>
      </c>
      <c r="K2998" s="7" t="n">
        <v>179.9700012</v>
      </c>
      <c r="L2998" s="7" t="n">
        <v>3.599999905</v>
      </c>
      <c r="M2998" s="8" t="n">
        <v>0.02</v>
      </c>
      <c r="N2998" s="7" t="n">
        <v>29.45000076</v>
      </c>
      <c r="O2998" s="12" t="n">
        <v>1</v>
      </c>
    </row>
    <row r="2999" customFormat="false" ht="15" hidden="false" customHeight="true" outlineLevel="0" collapsed="false">
      <c r="A2999" s="6" t="n">
        <v>47040</v>
      </c>
      <c r="B2999" s="6" t="s">
        <v>19</v>
      </c>
      <c r="C2999" s="6" t="s">
        <v>20</v>
      </c>
      <c r="D2999" s="6" t="s">
        <v>38</v>
      </c>
      <c r="E2999" s="6" t="s">
        <v>92</v>
      </c>
      <c r="F2999" s="6" t="s">
        <v>40</v>
      </c>
      <c r="G2999" s="6" t="s">
        <v>44</v>
      </c>
      <c r="H2999" s="6" t="n">
        <v>4</v>
      </c>
      <c r="I2999" s="7" t="n">
        <v>399.980011</v>
      </c>
      <c r="J2999" s="6" t="n">
        <v>1</v>
      </c>
      <c r="K2999" s="7" t="n">
        <v>399.980011</v>
      </c>
      <c r="L2999" s="7" t="n">
        <v>4</v>
      </c>
      <c r="M2999" s="8" t="n">
        <v>0.01</v>
      </c>
      <c r="N2999" s="7" t="n">
        <v>190.0700073</v>
      </c>
      <c r="O2999" s="12" t="n">
        <v>1</v>
      </c>
    </row>
    <row r="3000" customFormat="false" ht="15" hidden="false" customHeight="true" outlineLevel="0" collapsed="false">
      <c r="A3000" s="6" t="n">
        <v>31950</v>
      </c>
      <c r="B3000" s="6" t="s">
        <v>19</v>
      </c>
      <c r="C3000" s="6" t="s">
        <v>37</v>
      </c>
      <c r="D3000" s="6" t="s">
        <v>31</v>
      </c>
      <c r="E3000" s="6" t="s">
        <v>32</v>
      </c>
      <c r="F3000" s="6" t="s">
        <v>58</v>
      </c>
      <c r="G3000" s="6" t="s">
        <v>44</v>
      </c>
      <c r="H3000" s="6" t="n">
        <v>4</v>
      </c>
      <c r="I3000" s="7" t="n">
        <v>49.97999954</v>
      </c>
      <c r="J3000" s="6" t="n">
        <v>2</v>
      </c>
      <c r="K3000" s="7" t="n">
        <v>99.95999908</v>
      </c>
      <c r="L3000" s="7" t="n">
        <v>15.98999977</v>
      </c>
      <c r="M3000" s="8" t="n">
        <v>0.159999996</v>
      </c>
      <c r="N3000" s="7" t="n">
        <v>23.51000023</v>
      </c>
      <c r="O3000" s="12" t="n">
        <v>1</v>
      </c>
    </row>
    <row r="3001" customFormat="false" ht="15" hidden="false" customHeight="true" outlineLevel="0" collapsed="false">
      <c r="A3001" s="6" t="n">
        <v>656</v>
      </c>
      <c r="B3001" s="6" t="s">
        <v>19</v>
      </c>
      <c r="C3001" s="6" t="s">
        <v>20</v>
      </c>
      <c r="D3001" s="6" t="s">
        <v>50</v>
      </c>
      <c r="E3001" s="6" t="s">
        <v>63</v>
      </c>
      <c r="F3001" s="6" t="s">
        <v>23</v>
      </c>
      <c r="G3001" s="6" t="s">
        <v>44</v>
      </c>
      <c r="H3001" s="6" t="n">
        <v>4</v>
      </c>
      <c r="I3001" s="7" t="n">
        <v>129.9900055</v>
      </c>
      <c r="J3001" s="6" t="n">
        <v>1</v>
      </c>
      <c r="K3001" s="7" t="n">
        <v>129.9900055</v>
      </c>
      <c r="L3001" s="7" t="n">
        <v>32.5</v>
      </c>
      <c r="M3001" s="8" t="n">
        <v>0.25</v>
      </c>
      <c r="N3001" s="7" t="n">
        <v>20.46999931</v>
      </c>
      <c r="O3001" s="9" t="n">
        <v>0</v>
      </c>
    </row>
    <row r="3002" customFormat="false" ht="15" hidden="false" customHeight="true" outlineLevel="0" collapsed="false">
      <c r="A3002" s="6" t="n">
        <v>20029</v>
      </c>
      <c r="B3002" s="6" t="s">
        <v>26</v>
      </c>
      <c r="C3002" s="6" t="s">
        <v>37</v>
      </c>
      <c r="D3002" s="6" t="s">
        <v>21</v>
      </c>
      <c r="E3002" s="6" t="s">
        <v>65</v>
      </c>
      <c r="F3002" s="6" t="s">
        <v>84</v>
      </c>
      <c r="G3002" s="6" t="s">
        <v>47</v>
      </c>
      <c r="H3002" s="6" t="n">
        <v>1</v>
      </c>
      <c r="I3002" s="7" t="n">
        <v>70</v>
      </c>
      <c r="J3002" s="6" t="n">
        <v>5</v>
      </c>
      <c r="K3002" s="7" t="n">
        <v>350</v>
      </c>
      <c r="L3002" s="7" t="n">
        <v>42</v>
      </c>
      <c r="M3002" s="8" t="n">
        <v>0.119999997</v>
      </c>
      <c r="N3002" s="7" t="n">
        <v>-205.4400024</v>
      </c>
      <c r="O3002" s="12" t="n">
        <v>1</v>
      </c>
    </row>
    <row r="3003" customFormat="false" ht="15" hidden="false" customHeight="true" outlineLevel="0" collapsed="false">
      <c r="A3003" s="6" t="n">
        <v>28190</v>
      </c>
      <c r="B3003" s="6" t="s">
        <v>19</v>
      </c>
      <c r="C3003" s="6" t="s">
        <v>20</v>
      </c>
      <c r="D3003" s="6" t="s">
        <v>27</v>
      </c>
      <c r="E3003" s="6" t="s">
        <v>42</v>
      </c>
      <c r="F3003" s="6" t="s">
        <v>33</v>
      </c>
      <c r="G3003" s="6" t="s">
        <v>34</v>
      </c>
      <c r="H3003" s="6" t="n">
        <v>4</v>
      </c>
      <c r="I3003" s="7" t="n">
        <v>59.99000168</v>
      </c>
      <c r="J3003" s="6" t="n">
        <v>1</v>
      </c>
      <c r="K3003" s="7" t="n">
        <v>59.99000168</v>
      </c>
      <c r="L3003" s="7" t="n">
        <v>1.799999952</v>
      </c>
      <c r="M3003" s="8" t="n">
        <v>0.029999999</v>
      </c>
      <c r="N3003" s="7" t="n">
        <v>17.45999908</v>
      </c>
      <c r="O3003" s="12" t="n">
        <v>1</v>
      </c>
    </row>
    <row r="3004" customFormat="false" ht="15" hidden="false" customHeight="true" outlineLevel="0" collapsed="false">
      <c r="A3004" s="6" t="n">
        <v>36072</v>
      </c>
      <c r="B3004" s="6" t="s">
        <v>19</v>
      </c>
      <c r="C3004" s="6" t="s">
        <v>49</v>
      </c>
      <c r="D3004" s="6" t="s">
        <v>31</v>
      </c>
      <c r="E3004" s="6" t="s">
        <v>56</v>
      </c>
      <c r="F3004" s="6" t="s">
        <v>40</v>
      </c>
      <c r="G3004" s="6" t="s">
        <v>44</v>
      </c>
      <c r="H3004" s="6" t="n">
        <v>4</v>
      </c>
      <c r="I3004" s="7" t="n">
        <v>399.980011</v>
      </c>
      <c r="J3004" s="6" t="n">
        <v>1</v>
      </c>
      <c r="K3004" s="7" t="n">
        <v>399.980011</v>
      </c>
      <c r="L3004" s="7" t="n">
        <v>20</v>
      </c>
      <c r="M3004" s="8" t="n">
        <v>0.050000001</v>
      </c>
      <c r="N3004" s="7" t="n">
        <v>-5.320000172</v>
      </c>
      <c r="O3004" s="9" t="n">
        <v>0</v>
      </c>
    </row>
    <row r="3005" customFormat="false" ht="15" hidden="false" customHeight="true" outlineLevel="0" collapsed="false">
      <c r="A3005" s="6" t="n">
        <v>30767</v>
      </c>
      <c r="B3005" s="6" t="s">
        <v>19</v>
      </c>
      <c r="C3005" s="6" t="s">
        <v>20</v>
      </c>
      <c r="D3005" s="6" t="s">
        <v>27</v>
      </c>
      <c r="E3005" s="6" t="s">
        <v>42</v>
      </c>
      <c r="F3005" s="6" t="s">
        <v>33</v>
      </c>
      <c r="G3005" s="6" t="s">
        <v>34</v>
      </c>
      <c r="H3005" s="6" t="n">
        <v>4</v>
      </c>
      <c r="I3005" s="7" t="n">
        <v>59.99000168</v>
      </c>
      <c r="J3005" s="6" t="n">
        <v>4</v>
      </c>
      <c r="K3005" s="7" t="n">
        <v>239.9600067</v>
      </c>
      <c r="L3005" s="7" t="n">
        <v>47.99000168</v>
      </c>
      <c r="M3005" s="8" t="n">
        <v>0.200000003</v>
      </c>
      <c r="N3005" s="7" t="n">
        <v>16.88999939</v>
      </c>
      <c r="O3005" s="9" t="n">
        <v>0</v>
      </c>
    </row>
    <row r="3006" customFormat="false" ht="15" hidden="false" customHeight="true" outlineLevel="0" collapsed="false">
      <c r="A3006" s="6" t="n">
        <v>62586</v>
      </c>
      <c r="B3006" s="6" t="s">
        <v>19</v>
      </c>
      <c r="C3006" s="6" t="s">
        <v>37</v>
      </c>
      <c r="D3006" s="6" t="s">
        <v>21</v>
      </c>
      <c r="E3006" s="6" t="s">
        <v>65</v>
      </c>
      <c r="F3006" s="6" t="s">
        <v>71</v>
      </c>
      <c r="G3006" s="6" t="s">
        <v>24</v>
      </c>
      <c r="H3006" s="6" t="n">
        <v>4</v>
      </c>
      <c r="I3006" s="7" t="n">
        <v>199.9900055</v>
      </c>
      <c r="J3006" s="6" t="n">
        <v>1</v>
      </c>
      <c r="K3006" s="7" t="n">
        <v>199.9900055</v>
      </c>
      <c r="L3006" s="7" t="n">
        <v>14</v>
      </c>
      <c r="M3006" s="8" t="n">
        <v>0.07</v>
      </c>
      <c r="N3006" s="7" t="n">
        <v>-316.1799927</v>
      </c>
      <c r="O3006" s="9" t="n">
        <v>0</v>
      </c>
    </row>
    <row r="3007" customFormat="false" ht="15" hidden="false" customHeight="true" outlineLevel="0" collapsed="false">
      <c r="A3007" s="6" t="n">
        <v>28617</v>
      </c>
      <c r="B3007" s="6" t="s">
        <v>46</v>
      </c>
      <c r="C3007" s="6" t="s">
        <v>20</v>
      </c>
      <c r="D3007" s="6" t="s">
        <v>27</v>
      </c>
      <c r="E3007" s="6" t="s">
        <v>54</v>
      </c>
      <c r="F3007" s="6" t="s">
        <v>73</v>
      </c>
      <c r="G3007" s="6" t="s">
        <v>34</v>
      </c>
      <c r="H3007" s="6" t="n">
        <v>2</v>
      </c>
      <c r="I3007" s="7" t="n">
        <v>39.99000168</v>
      </c>
      <c r="J3007" s="6" t="n">
        <v>1</v>
      </c>
      <c r="K3007" s="7" t="n">
        <v>39.99000168</v>
      </c>
      <c r="L3007" s="7" t="n">
        <v>2</v>
      </c>
      <c r="M3007" s="8" t="n">
        <v>0.050000001</v>
      </c>
      <c r="N3007" s="7" t="n">
        <v>17.47999954</v>
      </c>
      <c r="O3007" s="12" t="n">
        <v>1</v>
      </c>
    </row>
    <row r="3008" customFormat="false" ht="15" hidden="false" customHeight="true" outlineLevel="0" collapsed="false">
      <c r="A3008" s="6" t="n">
        <v>50559</v>
      </c>
      <c r="B3008" s="6" t="s">
        <v>19</v>
      </c>
      <c r="C3008" s="6" t="s">
        <v>37</v>
      </c>
      <c r="D3008" s="6" t="s">
        <v>38</v>
      </c>
      <c r="E3008" s="6" t="s">
        <v>39</v>
      </c>
      <c r="F3008" s="6" t="s">
        <v>40</v>
      </c>
      <c r="G3008" s="6" t="s">
        <v>24</v>
      </c>
      <c r="H3008" s="6" t="n">
        <v>4</v>
      </c>
      <c r="I3008" s="7" t="n">
        <v>399.980011</v>
      </c>
      <c r="J3008" s="6" t="n">
        <v>1</v>
      </c>
      <c r="K3008" s="7" t="n">
        <v>399.980011</v>
      </c>
      <c r="L3008" s="7" t="n">
        <v>36</v>
      </c>
      <c r="M3008" s="8" t="n">
        <v>0.090000004</v>
      </c>
      <c r="N3008" s="7" t="n">
        <v>25.47999954</v>
      </c>
      <c r="O3008" s="12" t="n">
        <v>1</v>
      </c>
    </row>
    <row r="3009" customFormat="false" ht="15" hidden="false" customHeight="true" outlineLevel="0" collapsed="false">
      <c r="A3009" s="6" t="n">
        <v>25587</v>
      </c>
      <c r="B3009" s="6" t="s">
        <v>26</v>
      </c>
      <c r="C3009" s="6" t="s">
        <v>20</v>
      </c>
      <c r="D3009" s="6" t="s">
        <v>27</v>
      </c>
      <c r="E3009" s="6" t="s">
        <v>69</v>
      </c>
      <c r="F3009" s="6" t="s">
        <v>40</v>
      </c>
      <c r="G3009" s="6" t="s">
        <v>24</v>
      </c>
      <c r="H3009" s="6" t="n">
        <v>1</v>
      </c>
      <c r="I3009" s="7" t="n">
        <v>399.980011</v>
      </c>
      <c r="J3009" s="6" t="n">
        <v>1</v>
      </c>
      <c r="K3009" s="7" t="n">
        <v>399.980011</v>
      </c>
      <c r="L3009" s="7" t="n">
        <v>48</v>
      </c>
      <c r="M3009" s="8" t="n">
        <v>0.119999997</v>
      </c>
      <c r="N3009" s="7" t="n">
        <v>114.3899994</v>
      </c>
      <c r="O3009" s="12" t="n">
        <v>1</v>
      </c>
    </row>
    <row r="3010" customFormat="false" ht="15" hidden="false" customHeight="true" outlineLevel="0" collapsed="false">
      <c r="A3010" s="6" t="n">
        <v>50147</v>
      </c>
      <c r="B3010" s="6" t="s">
        <v>19</v>
      </c>
      <c r="C3010" s="6" t="s">
        <v>49</v>
      </c>
      <c r="D3010" s="6" t="s">
        <v>38</v>
      </c>
      <c r="E3010" s="6" t="s">
        <v>92</v>
      </c>
      <c r="F3010" s="6" t="s">
        <v>71</v>
      </c>
      <c r="G3010" s="6" t="s">
        <v>34</v>
      </c>
      <c r="H3010" s="6" t="n">
        <v>4</v>
      </c>
      <c r="I3010" s="7" t="n">
        <v>199.9900055</v>
      </c>
      <c r="J3010" s="6" t="n">
        <v>1</v>
      </c>
      <c r="K3010" s="7" t="n">
        <v>199.9900055</v>
      </c>
      <c r="L3010" s="7" t="n">
        <v>24</v>
      </c>
      <c r="M3010" s="8" t="n">
        <v>0.119999997</v>
      </c>
      <c r="N3010" s="7" t="n">
        <v>55.09000015</v>
      </c>
      <c r="O3010" s="9" t="n">
        <v>0</v>
      </c>
    </row>
    <row r="3011" customFormat="false" ht="15" hidden="false" customHeight="true" outlineLevel="0" collapsed="false">
      <c r="A3011" s="6" t="n">
        <v>63625</v>
      </c>
      <c r="B3011" s="6" t="s">
        <v>19</v>
      </c>
      <c r="C3011" s="6" t="s">
        <v>49</v>
      </c>
      <c r="D3011" s="6" t="s">
        <v>21</v>
      </c>
      <c r="E3011" s="6" t="s">
        <v>65</v>
      </c>
      <c r="F3011" s="6" t="s">
        <v>71</v>
      </c>
      <c r="G3011" s="6" t="s">
        <v>34</v>
      </c>
      <c r="H3011" s="6" t="n">
        <v>4</v>
      </c>
      <c r="I3011" s="7" t="n">
        <v>199.9900055</v>
      </c>
      <c r="J3011" s="6" t="n">
        <v>1</v>
      </c>
      <c r="K3011" s="7" t="n">
        <v>199.9900055</v>
      </c>
      <c r="L3011" s="7" t="n">
        <v>32</v>
      </c>
      <c r="M3011" s="8" t="n">
        <v>0.159999996</v>
      </c>
      <c r="N3011" s="7" t="n">
        <v>70.55999756</v>
      </c>
      <c r="O3011" s="12" t="n">
        <v>1</v>
      </c>
    </row>
    <row r="3012" customFormat="false" ht="15" hidden="false" customHeight="true" outlineLevel="0" collapsed="false">
      <c r="A3012" s="6" t="n">
        <v>6679</v>
      </c>
      <c r="B3012" s="6" t="s">
        <v>26</v>
      </c>
      <c r="C3012" s="6" t="s">
        <v>37</v>
      </c>
      <c r="D3012" s="6" t="s">
        <v>50</v>
      </c>
      <c r="E3012" s="6" t="s">
        <v>51</v>
      </c>
      <c r="F3012" s="6" t="s">
        <v>71</v>
      </c>
      <c r="G3012" s="6" t="s">
        <v>44</v>
      </c>
      <c r="H3012" s="6" t="n">
        <v>1</v>
      </c>
      <c r="I3012" s="7" t="n">
        <v>199.9900055</v>
      </c>
      <c r="J3012" s="6" t="n">
        <v>1</v>
      </c>
      <c r="K3012" s="7" t="n">
        <v>199.9900055</v>
      </c>
      <c r="L3012" s="7" t="n">
        <v>10</v>
      </c>
      <c r="M3012" s="8" t="n">
        <v>0.050000001</v>
      </c>
      <c r="N3012" s="7" t="n">
        <v>36.09999847</v>
      </c>
      <c r="O3012" s="12" t="n">
        <v>1</v>
      </c>
    </row>
    <row r="3013" customFormat="false" ht="15" hidden="false" customHeight="true" outlineLevel="0" collapsed="false">
      <c r="A3013" s="6" t="n">
        <v>40486</v>
      </c>
      <c r="B3013" s="6" t="s">
        <v>19</v>
      </c>
      <c r="C3013" s="6" t="s">
        <v>20</v>
      </c>
      <c r="D3013" s="6" t="s">
        <v>31</v>
      </c>
      <c r="E3013" s="6" t="s">
        <v>32</v>
      </c>
      <c r="F3013" s="6" t="s">
        <v>23</v>
      </c>
      <c r="G3013" s="6" t="s">
        <v>34</v>
      </c>
      <c r="H3013" s="6" t="n">
        <v>4</v>
      </c>
      <c r="I3013" s="7" t="n">
        <v>129.9900055</v>
      </c>
      <c r="J3013" s="6" t="n">
        <v>1</v>
      </c>
      <c r="K3013" s="7" t="n">
        <v>129.9900055</v>
      </c>
      <c r="L3013" s="7" t="n">
        <v>32.5</v>
      </c>
      <c r="M3013" s="8" t="n">
        <v>0.25</v>
      </c>
      <c r="N3013" s="7" t="n">
        <v>-23.20000076</v>
      </c>
      <c r="O3013" s="9" t="n">
        <v>0</v>
      </c>
    </row>
    <row r="3014" customFormat="false" ht="15" hidden="false" customHeight="true" outlineLevel="0" collapsed="false">
      <c r="A3014" s="6" t="n">
        <v>38203</v>
      </c>
      <c r="B3014" s="6" t="s">
        <v>19</v>
      </c>
      <c r="C3014" s="6" t="s">
        <v>37</v>
      </c>
      <c r="D3014" s="6" t="s">
        <v>31</v>
      </c>
      <c r="E3014" s="6" t="s">
        <v>62</v>
      </c>
      <c r="F3014" s="6" t="s">
        <v>100</v>
      </c>
      <c r="G3014" s="6" t="s">
        <v>34</v>
      </c>
      <c r="H3014" s="6" t="n">
        <v>4</v>
      </c>
      <c r="I3014" s="7" t="n">
        <v>19.98999977</v>
      </c>
      <c r="J3014" s="6" t="n">
        <v>4</v>
      </c>
      <c r="K3014" s="7" t="n">
        <v>79.95999908</v>
      </c>
      <c r="L3014" s="7" t="n">
        <v>15.98999977</v>
      </c>
      <c r="M3014" s="8" t="n">
        <v>0.200000003</v>
      </c>
      <c r="N3014" s="7" t="n">
        <v>18.54999924</v>
      </c>
      <c r="O3014" s="9" t="n">
        <v>0</v>
      </c>
    </row>
    <row r="3015" customFormat="false" ht="15" hidden="false" customHeight="true" outlineLevel="0" collapsed="false">
      <c r="A3015" s="6" t="n">
        <v>76163</v>
      </c>
      <c r="B3015" s="6" t="s">
        <v>19</v>
      </c>
      <c r="C3015" s="6" t="s">
        <v>20</v>
      </c>
      <c r="D3015" s="6" t="s">
        <v>27</v>
      </c>
      <c r="E3015" s="6" t="s">
        <v>69</v>
      </c>
      <c r="F3015" s="6" t="s">
        <v>110</v>
      </c>
      <c r="G3015" s="6" t="s">
        <v>47</v>
      </c>
      <c r="H3015" s="6" t="n">
        <v>4</v>
      </c>
      <c r="I3015" s="7" t="n">
        <v>11.53999996</v>
      </c>
      <c r="J3015" s="6" t="n">
        <v>1</v>
      </c>
      <c r="K3015" s="7" t="n">
        <v>11.53999996</v>
      </c>
      <c r="L3015" s="7" t="n">
        <v>0.460000008</v>
      </c>
      <c r="M3015" s="8" t="n">
        <v>0.039999999</v>
      </c>
      <c r="N3015" s="7" t="n">
        <v>4.760000229</v>
      </c>
      <c r="O3015" s="9" t="n">
        <v>0</v>
      </c>
    </row>
    <row r="3016" customFormat="false" ht="15" hidden="false" customHeight="true" outlineLevel="0" collapsed="false">
      <c r="A3016" s="6" t="n">
        <v>12464</v>
      </c>
      <c r="B3016" s="6" t="s">
        <v>26</v>
      </c>
      <c r="C3016" s="6" t="s">
        <v>37</v>
      </c>
      <c r="D3016" s="6" t="s">
        <v>21</v>
      </c>
      <c r="E3016" s="6" t="s">
        <v>65</v>
      </c>
      <c r="F3016" s="6" t="s">
        <v>73</v>
      </c>
      <c r="G3016" s="6" t="s">
        <v>34</v>
      </c>
      <c r="H3016" s="6" t="n">
        <v>1</v>
      </c>
      <c r="I3016" s="7" t="n">
        <v>39.99000168</v>
      </c>
      <c r="J3016" s="6" t="n">
        <v>2</v>
      </c>
      <c r="K3016" s="7" t="n">
        <v>79.98000336</v>
      </c>
      <c r="L3016" s="7" t="n">
        <v>0.800000012</v>
      </c>
      <c r="M3016" s="8" t="n">
        <v>0.01</v>
      </c>
      <c r="N3016" s="7" t="n">
        <v>38.00999832</v>
      </c>
      <c r="O3016" s="12" t="n">
        <v>1</v>
      </c>
    </row>
    <row r="3017" customFormat="false" ht="15" hidden="false" customHeight="true" outlineLevel="0" collapsed="false">
      <c r="A3017" s="6" t="n">
        <v>3517</v>
      </c>
      <c r="B3017" s="6" t="s">
        <v>36</v>
      </c>
      <c r="C3017" s="6" t="s">
        <v>49</v>
      </c>
      <c r="D3017" s="6" t="s">
        <v>50</v>
      </c>
      <c r="E3017" s="6" t="s">
        <v>51</v>
      </c>
      <c r="F3017" s="6" t="s">
        <v>75</v>
      </c>
      <c r="G3017" s="6" t="s">
        <v>44</v>
      </c>
      <c r="H3017" s="6" t="n">
        <v>0</v>
      </c>
      <c r="I3017" s="7" t="n">
        <v>299.980011</v>
      </c>
      <c r="J3017" s="6" t="n">
        <v>1</v>
      </c>
      <c r="K3017" s="7" t="n">
        <v>299.980011</v>
      </c>
      <c r="L3017" s="7" t="n">
        <v>9</v>
      </c>
      <c r="M3017" s="8" t="n">
        <v>0.029999999</v>
      </c>
      <c r="N3017" s="7" t="n">
        <v>105.6299973</v>
      </c>
      <c r="O3017" s="9" t="n">
        <v>0</v>
      </c>
    </row>
    <row r="3018" customFormat="false" ht="15" hidden="false" customHeight="true" outlineLevel="0" collapsed="false">
      <c r="A3018" s="6" t="n">
        <v>18887</v>
      </c>
      <c r="B3018" s="6" t="s">
        <v>19</v>
      </c>
      <c r="C3018" s="6" t="s">
        <v>20</v>
      </c>
      <c r="D3018" s="6" t="s">
        <v>21</v>
      </c>
      <c r="E3018" s="6" t="s">
        <v>65</v>
      </c>
      <c r="F3018" s="6" t="s">
        <v>33</v>
      </c>
      <c r="G3018" s="6" t="s">
        <v>34</v>
      </c>
      <c r="H3018" s="6" t="n">
        <v>4</v>
      </c>
      <c r="I3018" s="7" t="n">
        <v>59.99000168</v>
      </c>
      <c r="J3018" s="6" t="n">
        <v>1</v>
      </c>
      <c r="K3018" s="7" t="n">
        <v>59.99000168</v>
      </c>
      <c r="L3018" s="7" t="n">
        <v>1.799999952</v>
      </c>
      <c r="M3018" s="8" t="n">
        <v>0.029999999</v>
      </c>
      <c r="N3018" s="7" t="n">
        <v>5.119999886</v>
      </c>
      <c r="O3018" s="9" t="n">
        <v>0</v>
      </c>
    </row>
    <row r="3019" customFormat="false" ht="15" hidden="false" customHeight="true" outlineLevel="0" collapsed="false">
      <c r="A3019" s="6" t="n">
        <v>18431</v>
      </c>
      <c r="B3019" s="6" t="s">
        <v>26</v>
      </c>
      <c r="C3019" s="6" t="s">
        <v>37</v>
      </c>
      <c r="D3019" s="6" t="s">
        <v>21</v>
      </c>
      <c r="E3019" s="6" t="s">
        <v>22</v>
      </c>
      <c r="F3019" s="6" t="s">
        <v>75</v>
      </c>
      <c r="G3019" s="6" t="s">
        <v>24</v>
      </c>
      <c r="H3019" s="6" t="n">
        <v>1</v>
      </c>
      <c r="I3019" s="7" t="n">
        <v>299.980011</v>
      </c>
      <c r="J3019" s="6" t="n">
        <v>1</v>
      </c>
      <c r="K3019" s="7" t="n">
        <v>299.980011</v>
      </c>
      <c r="L3019" s="7" t="n">
        <v>39</v>
      </c>
      <c r="M3019" s="8" t="n">
        <v>0.129999995</v>
      </c>
      <c r="N3019" s="7" t="n">
        <v>22.96999931</v>
      </c>
      <c r="O3019" s="12" t="n">
        <v>1</v>
      </c>
    </row>
    <row r="3020" customFormat="false" ht="15" hidden="false" customHeight="true" outlineLevel="0" collapsed="false">
      <c r="A3020" s="6" t="n">
        <v>4280</v>
      </c>
      <c r="B3020" s="6" t="s">
        <v>19</v>
      </c>
      <c r="C3020" s="6" t="s">
        <v>37</v>
      </c>
      <c r="D3020" s="6" t="s">
        <v>50</v>
      </c>
      <c r="E3020" s="6" t="s">
        <v>51</v>
      </c>
      <c r="F3020" s="6" t="s">
        <v>33</v>
      </c>
      <c r="G3020" s="6" t="s">
        <v>34</v>
      </c>
      <c r="H3020" s="6" t="n">
        <v>4</v>
      </c>
      <c r="I3020" s="7" t="n">
        <v>59.99000168</v>
      </c>
      <c r="J3020" s="6" t="n">
        <v>2</v>
      </c>
      <c r="K3020" s="7" t="n">
        <v>119.9800034</v>
      </c>
      <c r="L3020" s="7" t="n">
        <v>6</v>
      </c>
      <c r="M3020" s="8" t="n">
        <v>0.050000001</v>
      </c>
      <c r="N3020" s="7" t="n">
        <v>55.84999847</v>
      </c>
      <c r="O3020" s="12" t="n">
        <v>1</v>
      </c>
    </row>
    <row r="3021" customFormat="false" ht="15" hidden="false" customHeight="true" outlineLevel="0" collapsed="false">
      <c r="A3021" s="6" t="n">
        <v>57508</v>
      </c>
      <c r="B3021" s="6" t="s">
        <v>19</v>
      </c>
      <c r="C3021" s="6" t="s">
        <v>20</v>
      </c>
      <c r="D3021" s="6" t="s">
        <v>50</v>
      </c>
      <c r="E3021" s="6" t="s">
        <v>51</v>
      </c>
      <c r="F3021" s="6" t="s">
        <v>29</v>
      </c>
      <c r="G3021" s="6" t="s">
        <v>34</v>
      </c>
      <c r="H3021" s="6" t="n">
        <v>4</v>
      </c>
      <c r="I3021" s="7" t="n">
        <v>99.98999786</v>
      </c>
      <c r="J3021" s="6" t="n">
        <v>3</v>
      </c>
      <c r="K3021" s="7" t="n">
        <v>299.9700012</v>
      </c>
      <c r="L3021" s="7" t="n">
        <v>0</v>
      </c>
      <c r="M3021" s="8" t="n">
        <v>0</v>
      </c>
      <c r="N3021" s="7" t="n">
        <v>22.5</v>
      </c>
      <c r="O3021" s="9" t="n">
        <v>0</v>
      </c>
    </row>
    <row r="3022" customFormat="false" ht="15" hidden="false" customHeight="true" outlineLevel="0" collapsed="false">
      <c r="A3022" s="6" t="n">
        <v>23166</v>
      </c>
      <c r="B3022" s="6" t="s">
        <v>19</v>
      </c>
      <c r="C3022" s="6" t="s">
        <v>20</v>
      </c>
      <c r="D3022" s="6" t="s">
        <v>27</v>
      </c>
      <c r="E3022" s="6" t="s">
        <v>69</v>
      </c>
      <c r="F3022" s="6" t="s">
        <v>33</v>
      </c>
      <c r="G3022" s="6" t="s">
        <v>34</v>
      </c>
      <c r="H3022" s="6" t="n">
        <v>4</v>
      </c>
      <c r="I3022" s="7" t="n">
        <v>59.99000168</v>
      </c>
      <c r="J3022" s="6" t="n">
        <v>1</v>
      </c>
      <c r="K3022" s="7" t="n">
        <v>59.99000168</v>
      </c>
      <c r="L3022" s="7" t="n">
        <v>9.600000381</v>
      </c>
      <c r="M3022" s="8" t="n">
        <v>0.159999996</v>
      </c>
      <c r="N3022" s="7" t="n">
        <v>10.72999954</v>
      </c>
      <c r="O3022" s="9" t="n">
        <v>0</v>
      </c>
    </row>
    <row r="3023" customFormat="false" ht="15" hidden="false" customHeight="true" outlineLevel="0" collapsed="false">
      <c r="A3023" s="6" t="n">
        <v>67887</v>
      </c>
      <c r="B3023" s="6" t="s">
        <v>19</v>
      </c>
      <c r="C3023" s="6" t="s">
        <v>20</v>
      </c>
      <c r="D3023" s="6" t="s">
        <v>21</v>
      </c>
      <c r="E3023" s="6" t="s">
        <v>64</v>
      </c>
      <c r="F3023" s="6" t="s">
        <v>23</v>
      </c>
      <c r="G3023" s="6" t="s">
        <v>24</v>
      </c>
      <c r="H3023" s="6" t="n">
        <v>4</v>
      </c>
      <c r="I3023" s="7" t="n">
        <v>129.9900055</v>
      </c>
      <c r="J3023" s="6" t="n">
        <v>1</v>
      </c>
      <c r="K3023" s="7" t="n">
        <v>129.9900055</v>
      </c>
      <c r="L3023" s="7" t="n">
        <v>22.10000038</v>
      </c>
      <c r="M3023" s="8" t="n">
        <v>0.170000002</v>
      </c>
      <c r="N3023" s="7" t="n">
        <v>29.12999916</v>
      </c>
      <c r="O3023" s="9" t="n">
        <v>0</v>
      </c>
    </row>
    <row r="3024" customFormat="false" ht="15" hidden="false" customHeight="true" outlineLevel="0" collapsed="false">
      <c r="A3024" s="6" t="n">
        <v>59949</v>
      </c>
      <c r="B3024" s="6" t="s">
        <v>19</v>
      </c>
      <c r="C3024" s="6" t="s">
        <v>20</v>
      </c>
      <c r="D3024" s="6" t="s">
        <v>50</v>
      </c>
      <c r="E3024" s="6" t="s">
        <v>72</v>
      </c>
      <c r="F3024" s="6" t="s">
        <v>33</v>
      </c>
      <c r="G3024" s="6" t="s">
        <v>24</v>
      </c>
      <c r="H3024" s="6" t="n">
        <v>4</v>
      </c>
      <c r="I3024" s="7" t="n">
        <v>59.99000168</v>
      </c>
      <c r="J3024" s="6" t="n">
        <v>2</v>
      </c>
      <c r="K3024" s="7" t="n">
        <v>119.9800034</v>
      </c>
      <c r="L3024" s="7" t="n">
        <v>12</v>
      </c>
      <c r="M3024" s="8" t="n">
        <v>0.100000001</v>
      </c>
      <c r="N3024" s="7" t="n">
        <v>-82.8199997</v>
      </c>
      <c r="O3024" s="12" t="n">
        <v>1</v>
      </c>
    </row>
    <row r="3025" customFormat="false" ht="15" hidden="false" customHeight="true" outlineLevel="0" collapsed="false">
      <c r="A3025" s="6" t="n">
        <v>8491</v>
      </c>
      <c r="B3025" s="6" t="s">
        <v>19</v>
      </c>
      <c r="C3025" s="6" t="s">
        <v>20</v>
      </c>
      <c r="D3025" s="6" t="s">
        <v>50</v>
      </c>
      <c r="E3025" s="6" t="s">
        <v>51</v>
      </c>
      <c r="F3025" s="6" t="s">
        <v>99</v>
      </c>
      <c r="G3025" s="6" t="s">
        <v>24</v>
      </c>
      <c r="H3025" s="6" t="n">
        <v>4</v>
      </c>
      <c r="I3025" s="7" t="n">
        <v>65</v>
      </c>
      <c r="J3025" s="6" t="n">
        <v>1</v>
      </c>
      <c r="K3025" s="7" t="n">
        <v>65</v>
      </c>
      <c r="L3025" s="7" t="n">
        <v>0.649999976</v>
      </c>
      <c r="M3025" s="8" t="n">
        <v>0.01</v>
      </c>
      <c r="N3025" s="7" t="n">
        <v>20.90999985</v>
      </c>
      <c r="O3025" s="9" t="n">
        <v>0</v>
      </c>
    </row>
    <row r="3026" customFormat="false" ht="15" hidden="false" customHeight="true" outlineLevel="0" collapsed="false">
      <c r="A3026" s="6" t="n">
        <v>25367</v>
      </c>
      <c r="B3026" s="6" t="s">
        <v>26</v>
      </c>
      <c r="C3026" s="6" t="s">
        <v>37</v>
      </c>
      <c r="D3026" s="6" t="s">
        <v>27</v>
      </c>
      <c r="E3026" s="6" t="s">
        <v>42</v>
      </c>
      <c r="F3026" s="6" t="s">
        <v>58</v>
      </c>
      <c r="G3026" s="6" t="s">
        <v>24</v>
      </c>
      <c r="H3026" s="6" t="n">
        <v>1</v>
      </c>
      <c r="I3026" s="7" t="n">
        <v>49.97999954</v>
      </c>
      <c r="J3026" s="6" t="n">
        <v>4</v>
      </c>
      <c r="K3026" s="7" t="n">
        <v>199.9199982</v>
      </c>
      <c r="L3026" s="7" t="n">
        <v>4</v>
      </c>
      <c r="M3026" s="8" t="n">
        <v>0.02</v>
      </c>
      <c r="N3026" s="7" t="n">
        <v>66.22000122</v>
      </c>
      <c r="O3026" s="12" t="n">
        <v>1</v>
      </c>
    </row>
    <row r="3027" customFormat="false" ht="15" hidden="false" customHeight="true" outlineLevel="0" collapsed="false">
      <c r="A3027" s="6" t="n">
        <v>22388</v>
      </c>
      <c r="B3027" s="6" t="s">
        <v>26</v>
      </c>
      <c r="C3027" s="6" t="s">
        <v>49</v>
      </c>
      <c r="D3027" s="6" t="s">
        <v>27</v>
      </c>
      <c r="E3027" s="6" t="s">
        <v>28</v>
      </c>
      <c r="F3027" s="6" t="s">
        <v>73</v>
      </c>
      <c r="G3027" s="6" t="s">
        <v>47</v>
      </c>
      <c r="H3027" s="6" t="n">
        <v>1</v>
      </c>
      <c r="I3027" s="7" t="n">
        <v>39.99000168</v>
      </c>
      <c r="J3027" s="6" t="n">
        <v>5</v>
      </c>
      <c r="K3027" s="7" t="n">
        <v>199.9499969</v>
      </c>
      <c r="L3027" s="7" t="n">
        <v>14</v>
      </c>
      <c r="M3027" s="8" t="n">
        <v>0.07</v>
      </c>
      <c r="N3027" s="7" t="n">
        <v>31.61000061</v>
      </c>
      <c r="O3027" s="12" t="n">
        <v>1</v>
      </c>
    </row>
    <row r="3028" customFormat="false" ht="15" hidden="false" customHeight="true" outlineLevel="0" collapsed="false">
      <c r="A3028" s="6" t="n">
        <v>5095</v>
      </c>
      <c r="B3028" s="6" t="s">
        <v>19</v>
      </c>
      <c r="C3028" s="6" t="s">
        <v>20</v>
      </c>
      <c r="D3028" s="6" t="s">
        <v>50</v>
      </c>
      <c r="E3028" s="6" t="s">
        <v>51</v>
      </c>
      <c r="F3028" s="6" t="s">
        <v>57</v>
      </c>
      <c r="G3028" s="6" t="s">
        <v>24</v>
      </c>
      <c r="H3028" s="6" t="n">
        <v>4</v>
      </c>
      <c r="I3028" s="7" t="n">
        <v>50</v>
      </c>
      <c r="J3028" s="6" t="n">
        <v>2</v>
      </c>
      <c r="K3028" s="7" t="n">
        <v>100</v>
      </c>
      <c r="L3028" s="7" t="n">
        <v>3</v>
      </c>
      <c r="M3028" s="8" t="n">
        <v>0.029999999</v>
      </c>
      <c r="N3028" s="7" t="n">
        <v>-94.58000183</v>
      </c>
      <c r="O3028" s="12" t="n">
        <v>1</v>
      </c>
    </row>
    <row r="3029" customFormat="false" ht="15" hidden="false" customHeight="true" outlineLevel="0" collapsed="false">
      <c r="A3029" s="6" t="n">
        <v>35808</v>
      </c>
      <c r="B3029" s="6" t="s">
        <v>19</v>
      </c>
      <c r="C3029" s="6" t="s">
        <v>37</v>
      </c>
      <c r="D3029" s="6" t="s">
        <v>31</v>
      </c>
      <c r="E3029" s="6" t="s">
        <v>62</v>
      </c>
      <c r="F3029" s="6" t="s">
        <v>108</v>
      </c>
      <c r="G3029" s="6" t="s">
        <v>44</v>
      </c>
      <c r="H3029" s="6" t="n">
        <v>4</v>
      </c>
      <c r="I3029" s="7" t="n">
        <v>19.98999977</v>
      </c>
      <c r="J3029" s="6" t="n">
        <v>1</v>
      </c>
      <c r="K3029" s="7" t="n">
        <v>19.98999977</v>
      </c>
      <c r="L3029" s="7" t="n">
        <v>1.100000024</v>
      </c>
      <c r="M3029" s="8" t="n">
        <v>0.059999999</v>
      </c>
      <c r="N3029" s="7" t="n">
        <v>1.889999986</v>
      </c>
      <c r="O3029" s="9" t="n">
        <v>0</v>
      </c>
    </row>
    <row r="3030" customFormat="false" ht="15" hidden="false" customHeight="true" outlineLevel="0" collapsed="false">
      <c r="A3030" s="6" t="n">
        <v>50898</v>
      </c>
      <c r="B3030" s="6" t="s">
        <v>19</v>
      </c>
      <c r="C3030" s="6" t="s">
        <v>37</v>
      </c>
      <c r="D3030" s="6" t="s">
        <v>21</v>
      </c>
      <c r="E3030" s="6" t="s">
        <v>66</v>
      </c>
      <c r="F3030" s="6" t="s">
        <v>58</v>
      </c>
      <c r="G3030" s="6" t="s">
        <v>34</v>
      </c>
      <c r="H3030" s="6" t="n">
        <v>4</v>
      </c>
      <c r="I3030" s="7" t="n">
        <v>49.97999954</v>
      </c>
      <c r="J3030" s="6" t="n">
        <v>4</v>
      </c>
      <c r="K3030" s="7" t="n">
        <v>199.9199982</v>
      </c>
      <c r="L3030" s="7" t="n">
        <v>33.99000168</v>
      </c>
      <c r="M3030" s="8" t="n">
        <v>0.170000002</v>
      </c>
      <c r="N3030" s="7" t="n">
        <v>-273.7900085</v>
      </c>
      <c r="O3030" s="9" t="n">
        <v>0</v>
      </c>
    </row>
    <row r="3031" customFormat="false" ht="15" hidden="false" customHeight="true" outlineLevel="0" collapsed="false">
      <c r="A3031" s="6" t="n">
        <v>67681</v>
      </c>
      <c r="B3031" s="6" t="s">
        <v>26</v>
      </c>
      <c r="C3031" s="6" t="s">
        <v>20</v>
      </c>
      <c r="D3031" s="6" t="s">
        <v>21</v>
      </c>
      <c r="E3031" s="6" t="s">
        <v>22</v>
      </c>
      <c r="F3031" s="6" t="s">
        <v>33</v>
      </c>
      <c r="G3031" s="6" t="s">
        <v>24</v>
      </c>
      <c r="H3031" s="6" t="n">
        <v>1</v>
      </c>
      <c r="I3031" s="7" t="n">
        <v>59.99000168</v>
      </c>
      <c r="J3031" s="6" t="n">
        <v>3</v>
      </c>
      <c r="K3031" s="7" t="n">
        <v>179.9700012</v>
      </c>
      <c r="L3031" s="7" t="n">
        <v>9.899999619</v>
      </c>
      <c r="M3031" s="8" t="n">
        <v>0.059999999</v>
      </c>
      <c r="N3031" s="7" t="n">
        <v>-39.63000107</v>
      </c>
      <c r="O3031" s="12" t="n">
        <v>1</v>
      </c>
    </row>
    <row r="3032" customFormat="false" ht="15" hidden="false" customHeight="true" outlineLevel="0" collapsed="false">
      <c r="A3032" s="6" t="n">
        <v>12822</v>
      </c>
      <c r="B3032" s="6" t="s">
        <v>36</v>
      </c>
      <c r="C3032" s="6" t="s">
        <v>49</v>
      </c>
      <c r="D3032" s="6" t="s">
        <v>21</v>
      </c>
      <c r="E3032" s="6" t="s">
        <v>65</v>
      </c>
      <c r="F3032" s="6" t="s">
        <v>75</v>
      </c>
      <c r="G3032" s="6" t="s">
        <v>24</v>
      </c>
      <c r="H3032" s="6" t="n">
        <v>0</v>
      </c>
      <c r="I3032" s="7" t="n">
        <v>299.980011</v>
      </c>
      <c r="J3032" s="6" t="n">
        <v>1</v>
      </c>
      <c r="K3032" s="7" t="n">
        <v>299.980011</v>
      </c>
      <c r="L3032" s="7" t="n">
        <v>36</v>
      </c>
      <c r="M3032" s="8" t="n">
        <v>0.119999997</v>
      </c>
      <c r="N3032" s="7" t="n">
        <v>99.79000092</v>
      </c>
      <c r="O3032" s="9" t="n">
        <v>0</v>
      </c>
    </row>
    <row r="3033" customFormat="false" ht="15" hidden="false" customHeight="true" outlineLevel="0" collapsed="false">
      <c r="A3033" s="6" t="n">
        <v>41151</v>
      </c>
      <c r="B3033" s="6" t="s">
        <v>19</v>
      </c>
      <c r="C3033" s="6" t="s">
        <v>20</v>
      </c>
      <c r="D3033" s="6" t="s">
        <v>31</v>
      </c>
      <c r="E3033" s="6" t="s">
        <v>56</v>
      </c>
      <c r="F3033" s="6" t="s">
        <v>23</v>
      </c>
      <c r="G3033" s="6" t="s">
        <v>34</v>
      </c>
      <c r="H3033" s="6" t="n">
        <v>4</v>
      </c>
      <c r="I3033" s="7" t="n">
        <v>129.9900055</v>
      </c>
      <c r="J3033" s="6" t="n">
        <v>1</v>
      </c>
      <c r="K3033" s="7" t="n">
        <v>129.9900055</v>
      </c>
      <c r="L3033" s="7" t="n">
        <v>20.79999924</v>
      </c>
      <c r="M3033" s="8" t="n">
        <v>0.159999996</v>
      </c>
      <c r="N3033" s="7" t="n">
        <v>38.22000122</v>
      </c>
      <c r="O3033" s="9" t="n">
        <v>0</v>
      </c>
    </row>
    <row r="3034" customFormat="false" ht="15" hidden="false" customHeight="true" outlineLevel="0" collapsed="false">
      <c r="A3034" s="6" t="n">
        <v>1052</v>
      </c>
      <c r="B3034" s="6" t="s">
        <v>36</v>
      </c>
      <c r="C3034" s="6" t="s">
        <v>20</v>
      </c>
      <c r="D3034" s="6" t="s">
        <v>50</v>
      </c>
      <c r="E3034" s="6" t="s">
        <v>72</v>
      </c>
      <c r="F3034" s="6" t="s">
        <v>23</v>
      </c>
      <c r="G3034" s="6" t="s">
        <v>44</v>
      </c>
      <c r="H3034" s="6" t="n">
        <v>0</v>
      </c>
      <c r="I3034" s="7" t="n">
        <v>129.9900055</v>
      </c>
      <c r="J3034" s="6" t="n">
        <v>1</v>
      </c>
      <c r="K3034" s="7" t="n">
        <v>129.9900055</v>
      </c>
      <c r="L3034" s="7" t="n">
        <v>11.69999981</v>
      </c>
      <c r="M3034" s="8" t="n">
        <v>0.090000004</v>
      </c>
      <c r="N3034" s="7" t="n">
        <v>-70.97000122</v>
      </c>
      <c r="O3034" s="9" t="n">
        <v>0</v>
      </c>
    </row>
    <row r="3035" customFormat="false" ht="15" hidden="false" customHeight="true" outlineLevel="0" collapsed="false">
      <c r="A3035" s="6" t="n">
        <v>44118</v>
      </c>
      <c r="B3035" s="6" t="s">
        <v>19</v>
      </c>
      <c r="C3035" s="6" t="s">
        <v>20</v>
      </c>
      <c r="D3035" s="6" t="s">
        <v>31</v>
      </c>
      <c r="E3035" s="6" t="s">
        <v>83</v>
      </c>
      <c r="F3035" s="6" t="s">
        <v>71</v>
      </c>
      <c r="G3035" s="6" t="s">
        <v>44</v>
      </c>
      <c r="H3035" s="6" t="n">
        <v>4</v>
      </c>
      <c r="I3035" s="7" t="n">
        <v>199.9900055</v>
      </c>
      <c r="J3035" s="6" t="n">
        <v>1</v>
      </c>
      <c r="K3035" s="7" t="n">
        <v>199.9900055</v>
      </c>
      <c r="L3035" s="7" t="n">
        <v>0</v>
      </c>
      <c r="M3035" s="8" t="n">
        <v>0</v>
      </c>
      <c r="N3035" s="7" t="n">
        <v>67.59999847</v>
      </c>
      <c r="O3035" s="9" t="n">
        <v>0</v>
      </c>
    </row>
    <row r="3036" customFormat="false" ht="15" hidden="false" customHeight="true" outlineLevel="0" collapsed="false">
      <c r="A3036" s="6" t="n">
        <v>42215</v>
      </c>
      <c r="B3036" s="6" t="s">
        <v>19</v>
      </c>
      <c r="C3036" s="6" t="s">
        <v>20</v>
      </c>
      <c r="D3036" s="6" t="s">
        <v>38</v>
      </c>
      <c r="E3036" s="6" t="s">
        <v>92</v>
      </c>
      <c r="F3036" s="6" t="s">
        <v>33</v>
      </c>
      <c r="G3036" s="6" t="s">
        <v>34</v>
      </c>
      <c r="H3036" s="6" t="n">
        <v>4</v>
      </c>
      <c r="I3036" s="7" t="n">
        <v>59.99000168</v>
      </c>
      <c r="J3036" s="6" t="n">
        <v>1</v>
      </c>
      <c r="K3036" s="7" t="n">
        <v>59.99000168</v>
      </c>
      <c r="L3036" s="7" t="n">
        <v>9</v>
      </c>
      <c r="M3036" s="8" t="n">
        <v>0.150000006</v>
      </c>
      <c r="N3036" s="7" t="n">
        <v>14.78999996</v>
      </c>
      <c r="O3036" s="12" t="n">
        <v>1</v>
      </c>
    </row>
    <row r="3037" customFormat="false" ht="15" hidden="false" customHeight="true" outlineLevel="0" collapsed="false">
      <c r="A3037" s="6" t="n">
        <v>42374</v>
      </c>
      <c r="B3037" s="6" t="s">
        <v>19</v>
      </c>
      <c r="C3037" s="6" t="s">
        <v>20</v>
      </c>
      <c r="D3037" s="6" t="s">
        <v>38</v>
      </c>
      <c r="E3037" s="6" t="s">
        <v>92</v>
      </c>
      <c r="F3037" s="6" t="s">
        <v>71</v>
      </c>
      <c r="G3037" s="6" t="s">
        <v>24</v>
      </c>
      <c r="H3037" s="6" t="n">
        <v>4</v>
      </c>
      <c r="I3037" s="7" t="n">
        <v>199.9900055</v>
      </c>
      <c r="J3037" s="6" t="n">
        <v>1</v>
      </c>
      <c r="K3037" s="7" t="n">
        <v>199.9900055</v>
      </c>
      <c r="L3037" s="7" t="n">
        <v>18</v>
      </c>
      <c r="M3037" s="8" t="n">
        <v>0.090000004</v>
      </c>
      <c r="N3037" s="7" t="n">
        <v>-31.85000038</v>
      </c>
      <c r="O3037" s="12" t="n">
        <v>1</v>
      </c>
    </row>
    <row r="3038" customFormat="false" ht="15" hidden="false" customHeight="true" outlineLevel="0" collapsed="false">
      <c r="A3038" s="6" t="n">
        <v>38192</v>
      </c>
      <c r="B3038" s="6" t="s">
        <v>19</v>
      </c>
      <c r="C3038" s="6" t="s">
        <v>20</v>
      </c>
      <c r="D3038" s="6" t="s">
        <v>31</v>
      </c>
      <c r="E3038" s="6" t="s">
        <v>86</v>
      </c>
      <c r="F3038" s="6" t="s">
        <v>40</v>
      </c>
      <c r="G3038" s="6" t="s">
        <v>34</v>
      </c>
      <c r="H3038" s="6" t="n">
        <v>4</v>
      </c>
      <c r="I3038" s="7" t="n">
        <v>399.980011</v>
      </c>
      <c r="J3038" s="6" t="n">
        <v>1</v>
      </c>
      <c r="K3038" s="7" t="n">
        <v>399.980011</v>
      </c>
      <c r="L3038" s="7" t="n">
        <v>72</v>
      </c>
      <c r="M3038" s="8" t="n">
        <v>0.180000007</v>
      </c>
      <c r="N3038" s="7" t="n">
        <v>-229.5899963</v>
      </c>
      <c r="O3038" s="9" t="n">
        <v>0</v>
      </c>
    </row>
    <row r="3039" customFormat="false" ht="15" hidden="false" customHeight="true" outlineLevel="0" collapsed="false">
      <c r="A3039" s="6" t="n">
        <v>35950</v>
      </c>
      <c r="B3039" s="6" t="s">
        <v>26</v>
      </c>
      <c r="C3039" s="6" t="s">
        <v>37</v>
      </c>
      <c r="D3039" s="6" t="s">
        <v>31</v>
      </c>
      <c r="E3039" s="6" t="s">
        <v>32</v>
      </c>
      <c r="F3039" s="6" t="s">
        <v>40</v>
      </c>
      <c r="G3039" s="6" t="s">
        <v>34</v>
      </c>
      <c r="H3039" s="6" t="n">
        <v>1</v>
      </c>
      <c r="I3039" s="7" t="n">
        <v>399.980011</v>
      </c>
      <c r="J3039" s="6" t="n">
        <v>1</v>
      </c>
      <c r="K3039" s="7" t="n">
        <v>399.980011</v>
      </c>
      <c r="L3039" s="7" t="n">
        <v>0</v>
      </c>
      <c r="M3039" s="8" t="n">
        <v>0</v>
      </c>
      <c r="N3039" s="7" t="n">
        <v>-80</v>
      </c>
      <c r="O3039" s="12" t="n">
        <v>1</v>
      </c>
    </row>
    <row r="3040" customFormat="false" ht="15" hidden="false" customHeight="true" outlineLevel="0" collapsed="false">
      <c r="A3040" s="6" t="n">
        <v>38850</v>
      </c>
      <c r="B3040" s="6" t="s">
        <v>19</v>
      </c>
      <c r="C3040" s="6" t="s">
        <v>20</v>
      </c>
      <c r="D3040" s="6" t="s">
        <v>31</v>
      </c>
      <c r="E3040" s="6" t="s">
        <v>32</v>
      </c>
      <c r="F3040" s="6" t="s">
        <v>23</v>
      </c>
      <c r="G3040" s="6" t="s">
        <v>34</v>
      </c>
      <c r="H3040" s="6" t="n">
        <v>4</v>
      </c>
      <c r="I3040" s="7" t="n">
        <v>129.9900055</v>
      </c>
      <c r="J3040" s="6" t="n">
        <v>1</v>
      </c>
      <c r="K3040" s="7" t="n">
        <v>129.9900055</v>
      </c>
      <c r="L3040" s="7" t="n">
        <v>2.599999905</v>
      </c>
      <c r="M3040" s="8" t="n">
        <v>0.02</v>
      </c>
      <c r="N3040" s="7" t="n">
        <v>54.77999878</v>
      </c>
      <c r="O3040" s="12" t="n">
        <v>1</v>
      </c>
    </row>
    <row r="3041" customFormat="false" ht="15" hidden="false" customHeight="true" outlineLevel="0" collapsed="false">
      <c r="A3041" s="6" t="n">
        <v>50719</v>
      </c>
      <c r="B3041" s="6" t="s">
        <v>19</v>
      </c>
      <c r="C3041" s="6" t="s">
        <v>49</v>
      </c>
      <c r="D3041" s="6" t="s">
        <v>38</v>
      </c>
      <c r="E3041" s="6" t="s">
        <v>39</v>
      </c>
      <c r="F3041" s="6" t="s">
        <v>23</v>
      </c>
      <c r="G3041" s="6" t="s">
        <v>24</v>
      </c>
      <c r="H3041" s="6" t="n">
        <v>4</v>
      </c>
      <c r="I3041" s="7" t="n">
        <v>129.9900055</v>
      </c>
      <c r="J3041" s="6" t="n">
        <v>1</v>
      </c>
      <c r="K3041" s="7" t="n">
        <v>129.9900055</v>
      </c>
      <c r="L3041" s="7" t="n">
        <v>0</v>
      </c>
      <c r="M3041" s="8" t="n">
        <v>0</v>
      </c>
      <c r="N3041" s="7" t="n">
        <v>65</v>
      </c>
      <c r="O3041" s="12" t="n">
        <v>1</v>
      </c>
    </row>
    <row r="3042" customFormat="false" ht="15" hidden="false" customHeight="true" outlineLevel="0" collapsed="false">
      <c r="A3042" s="6" t="n">
        <v>59128</v>
      </c>
      <c r="B3042" s="6" t="s">
        <v>19</v>
      </c>
      <c r="C3042" s="6" t="s">
        <v>49</v>
      </c>
      <c r="D3042" s="6" t="s">
        <v>50</v>
      </c>
      <c r="E3042" s="6" t="s">
        <v>63</v>
      </c>
      <c r="F3042" s="6" t="s">
        <v>57</v>
      </c>
      <c r="G3042" s="6" t="s">
        <v>34</v>
      </c>
      <c r="H3042" s="6" t="n">
        <v>4</v>
      </c>
      <c r="I3042" s="7" t="n">
        <v>50</v>
      </c>
      <c r="J3042" s="6" t="n">
        <v>4</v>
      </c>
      <c r="K3042" s="7" t="n">
        <v>200</v>
      </c>
      <c r="L3042" s="7" t="n">
        <v>8</v>
      </c>
      <c r="M3042" s="8" t="n">
        <v>0.039999999</v>
      </c>
      <c r="N3042" s="7" t="n">
        <v>67.19999695</v>
      </c>
      <c r="O3042" s="9" t="n">
        <v>0</v>
      </c>
    </row>
    <row r="3043" customFormat="false" ht="15" hidden="false" customHeight="true" outlineLevel="0" collapsed="false">
      <c r="A3043" s="6" t="n">
        <v>19834</v>
      </c>
      <c r="B3043" s="6" t="s">
        <v>19</v>
      </c>
      <c r="C3043" s="6" t="s">
        <v>20</v>
      </c>
      <c r="D3043" s="6" t="s">
        <v>21</v>
      </c>
      <c r="E3043" s="6" t="s">
        <v>65</v>
      </c>
      <c r="F3043" s="6" t="s">
        <v>75</v>
      </c>
      <c r="G3043" s="6" t="s">
        <v>34</v>
      </c>
      <c r="H3043" s="6" t="n">
        <v>4</v>
      </c>
      <c r="I3043" s="7" t="n">
        <v>299.980011</v>
      </c>
      <c r="J3043" s="6" t="n">
        <v>1</v>
      </c>
      <c r="K3043" s="7" t="n">
        <v>299.980011</v>
      </c>
      <c r="L3043" s="7" t="n">
        <v>27</v>
      </c>
      <c r="M3043" s="8" t="n">
        <v>0.090000004</v>
      </c>
      <c r="N3043" s="7" t="n">
        <v>70.98000336</v>
      </c>
      <c r="O3043" s="12" t="n">
        <v>1</v>
      </c>
    </row>
    <row r="3044" customFormat="false" ht="15" hidden="false" customHeight="true" outlineLevel="0" collapsed="false">
      <c r="A3044" s="6" t="n">
        <v>26542</v>
      </c>
      <c r="B3044" s="6" t="s">
        <v>19</v>
      </c>
      <c r="C3044" s="6" t="s">
        <v>20</v>
      </c>
      <c r="D3044" s="6" t="s">
        <v>27</v>
      </c>
      <c r="E3044" s="6" t="s">
        <v>54</v>
      </c>
      <c r="F3044" s="6" t="s">
        <v>23</v>
      </c>
      <c r="G3044" s="6" t="s">
        <v>34</v>
      </c>
      <c r="H3044" s="6" t="n">
        <v>4</v>
      </c>
      <c r="I3044" s="7" t="n">
        <v>129.9900055</v>
      </c>
      <c r="J3044" s="6" t="n">
        <v>1</v>
      </c>
      <c r="K3044" s="7" t="n">
        <v>129.9900055</v>
      </c>
      <c r="L3044" s="7" t="n">
        <v>3.900000095</v>
      </c>
      <c r="M3044" s="8" t="n">
        <v>0.029999999</v>
      </c>
      <c r="N3044" s="7" t="n">
        <v>56.74000168</v>
      </c>
      <c r="O3044" s="9" t="n">
        <v>0</v>
      </c>
    </row>
    <row r="3045" customFormat="false" ht="15" hidden="false" customHeight="true" outlineLevel="0" collapsed="false">
      <c r="A3045" s="6" t="n">
        <v>30811</v>
      </c>
      <c r="B3045" s="6" t="s">
        <v>46</v>
      </c>
      <c r="C3045" s="6" t="s">
        <v>20</v>
      </c>
      <c r="D3045" s="6" t="s">
        <v>27</v>
      </c>
      <c r="E3045" s="6" t="s">
        <v>42</v>
      </c>
      <c r="F3045" s="6" t="s">
        <v>71</v>
      </c>
      <c r="G3045" s="6" t="s">
        <v>44</v>
      </c>
      <c r="H3045" s="6" t="n">
        <v>2</v>
      </c>
      <c r="I3045" s="7" t="n">
        <v>199.9900055</v>
      </c>
      <c r="J3045" s="6" t="n">
        <v>1</v>
      </c>
      <c r="K3045" s="7" t="n">
        <v>199.9900055</v>
      </c>
      <c r="L3045" s="7" t="n">
        <v>20</v>
      </c>
      <c r="M3045" s="8" t="n">
        <v>0.100000001</v>
      </c>
      <c r="N3045" s="7" t="n">
        <v>86.40000153</v>
      </c>
      <c r="O3045" s="9" t="n">
        <v>0</v>
      </c>
    </row>
    <row r="3046" customFormat="false" ht="15" hidden="false" customHeight="true" outlineLevel="0" collapsed="false">
      <c r="A3046" s="6" t="n">
        <v>64970</v>
      </c>
      <c r="B3046" s="6" t="s">
        <v>19</v>
      </c>
      <c r="C3046" s="6" t="s">
        <v>37</v>
      </c>
      <c r="D3046" s="6" t="s">
        <v>21</v>
      </c>
      <c r="E3046" s="6" t="s">
        <v>65</v>
      </c>
      <c r="F3046" s="6" t="s">
        <v>40</v>
      </c>
      <c r="G3046" s="6" t="s">
        <v>44</v>
      </c>
      <c r="H3046" s="6" t="n">
        <v>4</v>
      </c>
      <c r="I3046" s="7" t="n">
        <v>399.980011</v>
      </c>
      <c r="J3046" s="6" t="n">
        <v>1</v>
      </c>
      <c r="K3046" s="7" t="n">
        <v>399.980011</v>
      </c>
      <c r="L3046" s="7" t="n">
        <v>60</v>
      </c>
      <c r="M3046" s="8" t="n">
        <v>0.150000006</v>
      </c>
      <c r="N3046" s="7" t="n">
        <v>159.7899933</v>
      </c>
      <c r="O3046" s="12" t="n">
        <v>1</v>
      </c>
    </row>
    <row r="3047" customFormat="false" ht="15" hidden="false" customHeight="true" outlineLevel="0" collapsed="false">
      <c r="A3047" s="6" t="n">
        <v>11931</v>
      </c>
      <c r="B3047" s="6" t="s">
        <v>19</v>
      </c>
      <c r="C3047" s="6" t="s">
        <v>20</v>
      </c>
      <c r="D3047" s="6" t="s">
        <v>21</v>
      </c>
      <c r="E3047" s="6" t="s">
        <v>65</v>
      </c>
      <c r="F3047" s="6" t="s">
        <v>58</v>
      </c>
      <c r="G3047" s="6" t="s">
        <v>34</v>
      </c>
      <c r="H3047" s="6" t="n">
        <v>4</v>
      </c>
      <c r="I3047" s="7" t="n">
        <v>49.97999954</v>
      </c>
      <c r="J3047" s="6" t="n">
        <v>2</v>
      </c>
      <c r="K3047" s="7" t="n">
        <v>99.95999908</v>
      </c>
      <c r="L3047" s="7" t="n">
        <v>7</v>
      </c>
      <c r="M3047" s="8" t="n">
        <v>0.07</v>
      </c>
      <c r="N3047" s="7" t="n">
        <v>43.68999863</v>
      </c>
      <c r="O3047" s="9" t="n">
        <v>0</v>
      </c>
    </row>
    <row r="3048" customFormat="false" ht="15" hidden="false" customHeight="true" outlineLevel="0" collapsed="false">
      <c r="A3048" s="6" t="n">
        <v>38404</v>
      </c>
      <c r="B3048" s="6" t="s">
        <v>26</v>
      </c>
      <c r="C3048" s="6" t="s">
        <v>37</v>
      </c>
      <c r="D3048" s="6" t="s">
        <v>31</v>
      </c>
      <c r="E3048" s="6" t="s">
        <v>32</v>
      </c>
      <c r="F3048" s="6" t="s">
        <v>58</v>
      </c>
      <c r="G3048" s="6" t="s">
        <v>34</v>
      </c>
      <c r="H3048" s="6" t="n">
        <v>1</v>
      </c>
      <c r="I3048" s="7" t="n">
        <v>49.97999954</v>
      </c>
      <c r="J3048" s="6" t="n">
        <v>5</v>
      </c>
      <c r="K3048" s="7" t="n">
        <v>249.8999939</v>
      </c>
      <c r="L3048" s="7" t="n">
        <v>12.5</v>
      </c>
      <c r="M3048" s="8" t="n">
        <v>0.050000001</v>
      </c>
      <c r="N3048" s="7" t="n">
        <v>23.73999977</v>
      </c>
      <c r="O3048" s="12" t="n">
        <v>1</v>
      </c>
    </row>
    <row r="3049" customFormat="false" ht="15" hidden="false" customHeight="true" outlineLevel="0" collapsed="false">
      <c r="A3049" s="6" t="n">
        <v>10574</v>
      </c>
      <c r="B3049" s="6" t="s">
        <v>19</v>
      </c>
      <c r="C3049" s="6" t="s">
        <v>20</v>
      </c>
      <c r="D3049" s="6" t="s">
        <v>21</v>
      </c>
      <c r="E3049" s="6" t="s">
        <v>65</v>
      </c>
      <c r="F3049" s="6" t="s">
        <v>84</v>
      </c>
      <c r="G3049" s="6" t="s">
        <v>34</v>
      </c>
      <c r="H3049" s="6" t="n">
        <v>4</v>
      </c>
      <c r="I3049" s="7" t="n">
        <v>25</v>
      </c>
      <c r="J3049" s="6" t="n">
        <v>2</v>
      </c>
      <c r="K3049" s="7" t="n">
        <v>50</v>
      </c>
      <c r="L3049" s="7" t="n">
        <v>6</v>
      </c>
      <c r="M3049" s="8" t="n">
        <v>0.119999997</v>
      </c>
      <c r="N3049" s="7" t="n">
        <v>21.12000084</v>
      </c>
      <c r="O3049" s="12" t="n">
        <v>1</v>
      </c>
    </row>
    <row r="3050" customFormat="false" ht="15" hidden="false" customHeight="true" outlineLevel="0" collapsed="false">
      <c r="A3050" s="6" t="n">
        <v>41895</v>
      </c>
      <c r="B3050" s="6" t="s">
        <v>19</v>
      </c>
      <c r="C3050" s="6" t="s">
        <v>20</v>
      </c>
      <c r="D3050" s="6" t="s">
        <v>27</v>
      </c>
      <c r="E3050" s="6" t="s">
        <v>79</v>
      </c>
      <c r="F3050" s="6" t="s">
        <v>33</v>
      </c>
      <c r="G3050" s="6" t="s">
        <v>24</v>
      </c>
      <c r="H3050" s="6" t="n">
        <v>4</v>
      </c>
      <c r="I3050" s="7" t="n">
        <v>59.99000168</v>
      </c>
      <c r="J3050" s="6" t="n">
        <v>2</v>
      </c>
      <c r="K3050" s="7" t="n">
        <v>119.9800034</v>
      </c>
      <c r="L3050" s="7" t="n">
        <v>4.800000191</v>
      </c>
      <c r="M3050" s="8" t="n">
        <v>0.039999999</v>
      </c>
      <c r="N3050" s="7" t="n">
        <v>44.91999817</v>
      </c>
      <c r="O3050" s="12" t="n">
        <v>1</v>
      </c>
    </row>
    <row r="3051" customFormat="false" ht="15" hidden="false" customHeight="true" outlineLevel="0" collapsed="false">
      <c r="A3051" s="6" t="n">
        <v>14030</v>
      </c>
      <c r="B3051" s="6" t="s">
        <v>19</v>
      </c>
      <c r="C3051" s="6" t="s">
        <v>20</v>
      </c>
      <c r="D3051" s="6" t="s">
        <v>21</v>
      </c>
      <c r="E3051" s="6" t="s">
        <v>64</v>
      </c>
      <c r="F3051" s="6" t="s">
        <v>71</v>
      </c>
      <c r="G3051" s="6" t="s">
        <v>44</v>
      </c>
      <c r="H3051" s="6" t="n">
        <v>4</v>
      </c>
      <c r="I3051" s="7" t="n">
        <v>199.9900055</v>
      </c>
      <c r="J3051" s="6" t="n">
        <v>1</v>
      </c>
      <c r="K3051" s="7" t="n">
        <v>199.9900055</v>
      </c>
      <c r="L3051" s="7" t="n">
        <v>18</v>
      </c>
      <c r="M3051" s="8" t="n">
        <v>0.090000004</v>
      </c>
      <c r="N3051" s="7" t="n">
        <v>61.50999832</v>
      </c>
      <c r="O3051" s="12" t="n">
        <v>1</v>
      </c>
    </row>
    <row r="3052" customFormat="false" ht="15" hidden="false" customHeight="true" outlineLevel="0" collapsed="false">
      <c r="A3052" s="6" t="n">
        <v>24927</v>
      </c>
      <c r="B3052" s="6" t="s">
        <v>26</v>
      </c>
      <c r="C3052" s="6" t="s">
        <v>49</v>
      </c>
      <c r="D3052" s="6" t="s">
        <v>27</v>
      </c>
      <c r="E3052" s="6" t="s">
        <v>28</v>
      </c>
      <c r="F3052" s="6" t="s">
        <v>58</v>
      </c>
      <c r="G3052" s="6" t="s">
        <v>34</v>
      </c>
      <c r="H3052" s="6" t="n">
        <v>1</v>
      </c>
      <c r="I3052" s="7" t="n">
        <v>49.97999954</v>
      </c>
      <c r="J3052" s="6" t="n">
        <v>5</v>
      </c>
      <c r="K3052" s="7" t="n">
        <v>249.8999939</v>
      </c>
      <c r="L3052" s="7" t="n">
        <v>37.49000168</v>
      </c>
      <c r="M3052" s="8" t="n">
        <v>0.150000006</v>
      </c>
      <c r="N3052" s="7" t="n">
        <v>97.70999908</v>
      </c>
      <c r="O3052" s="12" t="n">
        <v>1</v>
      </c>
    </row>
    <row r="3053" customFormat="false" ht="15" hidden="false" customHeight="true" outlineLevel="0" collapsed="false">
      <c r="A3053" s="6" t="n">
        <v>32054</v>
      </c>
      <c r="B3053" s="6" t="s">
        <v>26</v>
      </c>
      <c r="C3053" s="6" t="s">
        <v>20</v>
      </c>
      <c r="D3053" s="6" t="s">
        <v>31</v>
      </c>
      <c r="E3053" s="6" t="s">
        <v>62</v>
      </c>
      <c r="F3053" s="6" t="s">
        <v>33</v>
      </c>
      <c r="G3053" s="6" t="s">
        <v>34</v>
      </c>
      <c r="H3053" s="6" t="n">
        <v>1</v>
      </c>
      <c r="I3053" s="7" t="n">
        <v>59.99000168</v>
      </c>
      <c r="J3053" s="6" t="n">
        <v>2</v>
      </c>
      <c r="K3053" s="7" t="n">
        <v>119.9800034</v>
      </c>
      <c r="L3053" s="7" t="n">
        <v>6</v>
      </c>
      <c r="M3053" s="8" t="n">
        <v>0.050000001</v>
      </c>
      <c r="N3053" s="7" t="n">
        <v>39.88999939</v>
      </c>
      <c r="O3053" s="12" t="n">
        <v>1</v>
      </c>
    </row>
    <row r="3054" customFormat="false" ht="15" hidden="false" customHeight="true" outlineLevel="0" collapsed="false">
      <c r="A3054" s="6" t="n">
        <v>35000</v>
      </c>
      <c r="B3054" s="6" t="s">
        <v>19</v>
      </c>
      <c r="C3054" s="6" t="s">
        <v>37</v>
      </c>
      <c r="D3054" s="6" t="s">
        <v>31</v>
      </c>
      <c r="E3054" s="6" t="s">
        <v>86</v>
      </c>
      <c r="F3054" s="6" t="s">
        <v>33</v>
      </c>
      <c r="G3054" s="6" t="s">
        <v>44</v>
      </c>
      <c r="H3054" s="6" t="n">
        <v>4</v>
      </c>
      <c r="I3054" s="7" t="n">
        <v>59.99000168</v>
      </c>
      <c r="J3054" s="6" t="n">
        <v>3</v>
      </c>
      <c r="K3054" s="7" t="n">
        <v>179.9700012</v>
      </c>
      <c r="L3054" s="7" t="n">
        <v>3.599999905</v>
      </c>
      <c r="M3054" s="8" t="n">
        <v>0.02</v>
      </c>
      <c r="N3054" s="7" t="n">
        <v>64.01999664</v>
      </c>
      <c r="O3054" s="12" t="n">
        <v>1</v>
      </c>
    </row>
    <row r="3055" customFormat="false" ht="15" hidden="false" customHeight="true" outlineLevel="0" collapsed="false">
      <c r="A3055" s="6" t="n">
        <v>11247</v>
      </c>
      <c r="B3055" s="6" t="s">
        <v>36</v>
      </c>
      <c r="C3055" s="6" t="s">
        <v>37</v>
      </c>
      <c r="D3055" s="6" t="s">
        <v>21</v>
      </c>
      <c r="E3055" s="6" t="s">
        <v>65</v>
      </c>
      <c r="F3055" s="6" t="s">
        <v>43</v>
      </c>
      <c r="G3055" s="6" t="s">
        <v>34</v>
      </c>
      <c r="H3055" s="6" t="n">
        <v>0</v>
      </c>
      <c r="I3055" s="7" t="n">
        <v>15.98999977</v>
      </c>
      <c r="J3055" s="6" t="n">
        <v>2</v>
      </c>
      <c r="K3055" s="7" t="n">
        <v>31.97999954</v>
      </c>
      <c r="L3055" s="7" t="n">
        <v>0.639999986</v>
      </c>
      <c r="M3055" s="8" t="n">
        <v>0.02</v>
      </c>
      <c r="N3055" s="7" t="n">
        <v>10.97000027</v>
      </c>
      <c r="O3055" s="9" t="n">
        <v>0</v>
      </c>
    </row>
    <row r="3056" customFormat="false" ht="15" hidden="false" customHeight="true" outlineLevel="0" collapsed="false">
      <c r="A3056" s="6" t="n">
        <v>64171</v>
      </c>
      <c r="B3056" s="6" t="s">
        <v>26</v>
      </c>
      <c r="C3056" s="6" t="s">
        <v>20</v>
      </c>
      <c r="D3056" s="6" t="s">
        <v>21</v>
      </c>
      <c r="E3056" s="6" t="s">
        <v>65</v>
      </c>
      <c r="F3056" s="6" t="s">
        <v>57</v>
      </c>
      <c r="G3056" s="6" t="s">
        <v>34</v>
      </c>
      <c r="H3056" s="6" t="n">
        <v>1</v>
      </c>
      <c r="I3056" s="7" t="n">
        <v>50</v>
      </c>
      <c r="J3056" s="6" t="n">
        <v>2</v>
      </c>
      <c r="K3056" s="7" t="n">
        <v>100</v>
      </c>
      <c r="L3056" s="7" t="n">
        <v>15</v>
      </c>
      <c r="M3056" s="8" t="n">
        <v>0.150000006</v>
      </c>
      <c r="N3056" s="7" t="n">
        <v>20.22999954</v>
      </c>
      <c r="O3056" s="12" t="n">
        <v>1</v>
      </c>
    </row>
    <row r="3057" customFormat="false" ht="15" hidden="false" customHeight="true" outlineLevel="0" collapsed="false">
      <c r="A3057" s="6" t="n">
        <v>40330</v>
      </c>
      <c r="B3057" s="6" t="s">
        <v>19</v>
      </c>
      <c r="C3057" s="6" t="s">
        <v>37</v>
      </c>
      <c r="D3057" s="6" t="s">
        <v>31</v>
      </c>
      <c r="E3057" s="6" t="s">
        <v>86</v>
      </c>
      <c r="F3057" s="6" t="s">
        <v>71</v>
      </c>
      <c r="G3057" s="6" t="s">
        <v>34</v>
      </c>
      <c r="H3057" s="6" t="n">
        <v>4</v>
      </c>
      <c r="I3057" s="7" t="n">
        <v>199.9900055</v>
      </c>
      <c r="J3057" s="6" t="n">
        <v>1</v>
      </c>
      <c r="K3057" s="7" t="n">
        <v>199.9900055</v>
      </c>
      <c r="L3057" s="7" t="n">
        <v>10</v>
      </c>
      <c r="M3057" s="8" t="n">
        <v>0.050000001</v>
      </c>
      <c r="N3057" s="7" t="n">
        <v>-332.480011</v>
      </c>
      <c r="O3057" s="12" t="n">
        <v>1</v>
      </c>
    </row>
    <row r="3058" customFormat="false" ht="15" hidden="false" customHeight="true" outlineLevel="0" collapsed="false">
      <c r="A3058" s="6" t="n">
        <v>25810</v>
      </c>
      <c r="B3058" s="6" t="s">
        <v>19</v>
      </c>
      <c r="C3058" s="6" t="s">
        <v>49</v>
      </c>
      <c r="D3058" s="6" t="s">
        <v>27</v>
      </c>
      <c r="E3058" s="6" t="s">
        <v>28</v>
      </c>
      <c r="F3058" s="6" t="s">
        <v>40</v>
      </c>
      <c r="G3058" s="6" t="s">
        <v>34</v>
      </c>
      <c r="H3058" s="6" t="n">
        <v>4</v>
      </c>
      <c r="I3058" s="7" t="n">
        <v>399.980011</v>
      </c>
      <c r="J3058" s="6" t="n">
        <v>1</v>
      </c>
      <c r="K3058" s="7" t="n">
        <v>399.980011</v>
      </c>
      <c r="L3058" s="7" t="n">
        <v>40</v>
      </c>
      <c r="M3058" s="8" t="n">
        <v>0.100000001</v>
      </c>
      <c r="N3058" s="7" t="n">
        <v>-4.679999828</v>
      </c>
      <c r="O3058" s="12" t="n">
        <v>1</v>
      </c>
    </row>
    <row r="3059" customFormat="false" ht="15" hidden="false" customHeight="true" outlineLevel="0" collapsed="false">
      <c r="A3059" s="6" t="n">
        <v>59585</v>
      </c>
      <c r="B3059" s="6" t="s">
        <v>46</v>
      </c>
      <c r="C3059" s="6" t="s">
        <v>20</v>
      </c>
      <c r="D3059" s="6" t="s">
        <v>50</v>
      </c>
      <c r="E3059" s="6" t="s">
        <v>51</v>
      </c>
      <c r="F3059" s="6" t="s">
        <v>57</v>
      </c>
      <c r="G3059" s="6" t="s">
        <v>44</v>
      </c>
      <c r="H3059" s="6" t="n">
        <v>2</v>
      </c>
      <c r="I3059" s="7" t="n">
        <v>50</v>
      </c>
      <c r="J3059" s="6" t="n">
        <v>4</v>
      </c>
      <c r="K3059" s="7" t="n">
        <v>200</v>
      </c>
      <c r="L3059" s="7" t="n">
        <v>18</v>
      </c>
      <c r="M3059" s="8" t="n">
        <v>0.090000004</v>
      </c>
      <c r="N3059" s="7" t="n">
        <v>52.41999817</v>
      </c>
      <c r="O3059" s="12" t="n">
        <v>1</v>
      </c>
    </row>
    <row r="3060" customFormat="false" ht="15" hidden="false" customHeight="true" outlineLevel="0" collapsed="false">
      <c r="A3060" s="6" t="n">
        <v>49733</v>
      </c>
      <c r="B3060" s="6" t="s">
        <v>19</v>
      </c>
      <c r="C3060" s="6" t="s">
        <v>20</v>
      </c>
      <c r="D3060" s="6" t="s">
        <v>21</v>
      </c>
      <c r="E3060" s="6" t="s">
        <v>66</v>
      </c>
      <c r="F3060" s="6" t="s">
        <v>40</v>
      </c>
      <c r="G3060" s="6" t="s">
        <v>24</v>
      </c>
      <c r="H3060" s="6" t="n">
        <v>4</v>
      </c>
      <c r="I3060" s="7" t="n">
        <v>399.980011</v>
      </c>
      <c r="J3060" s="6" t="n">
        <v>1</v>
      </c>
      <c r="K3060" s="7" t="n">
        <v>399.980011</v>
      </c>
      <c r="L3060" s="7" t="n">
        <v>22</v>
      </c>
      <c r="M3060" s="8" t="n">
        <v>0.059999999</v>
      </c>
      <c r="N3060" s="7" t="n">
        <v>105.8300018</v>
      </c>
      <c r="O3060" s="9" t="n">
        <v>0</v>
      </c>
    </row>
    <row r="3061" customFormat="false" ht="15" hidden="false" customHeight="true" outlineLevel="0" collapsed="false">
      <c r="A3061" s="6" t="n">
        <v>26715</v>
      </c>
      <c r="B3061" s="6" t="s">
        <v>19</v>
      </c>
      <c r="C3061" s="6" t="s">
        <v>37</v>
      </c>
      <c r="D3061" s="6" t="s">
        <v>27</v>
      </c>
      <c r="E3061" s="6" t="s">
        <v>69</v>
      </c>
      <c r="F3061" s="6" t="s">
        <v>58</v>
      </c>
      <c r="G3061" s="6" t="s">
        <v>34</v>
      </c>
      <c r="H3061" s="6" t="n">
        <v>4</v>
      </c>
      <c r="I3061" s="7" t="n">
        <v>49.97999954</v>
      </c>
      <c r="J3061" s="6" t="n">
        <v>5</v>
      </c>
      <c r="K3061" s="7" t="n">
        <v>249.8999939</v>
      </c>
      <c r="L3061" s="7" t="n">
        <v>62.47999954</v>
      </c>
      <c r="M3061" s="8" t="n">
        <v>0.25</v>
      </c>
      <c r="N3061" s="7" t="n">
        <v>-137.3800049</v>
      </c>
      <c r="O3061" s="12" t="n">
        <v>1</v>
      </c>
    </row>
    <row r="3062" customFormat="false" ht="15" hidden="false" customHeight="true" outlineLevel="0" collapsed="false">
      <c r="A3062" s="6" t="n">
        <v>74434</v>
      </c>
      <c r="B3062" s="6" t="s">
        <v>19</v>
      </c>
      <c r="C3062" s="6" t="s">
        <v>20</v>
      </c>
      <c r="D3062" s="6" t="s">
        <v>27</v>
      </c>
      <c r="E3062" s="6" t="s">
        <v>54</v>
      </c>
      <c r="F3062" s="6" t="s">
        <v>101</v>
      </c>
      <c r="G3062" s="6" t="s">
        <v>24</v>
      </c>
      <c r="H3062" s="6" t="n">
        <v>4</v>
      </c>
      <c r="I3062" s="7" t="n">
        <v>357.1000061</v>
      </c>
      <c r="J3062" s="6" t="n">
        <v>1</v>
      </c>
      <c r="K3062" s="7" t="n">
        <v>357.1000061</v>
      </c>
      <c r="L3062" s="7" t="n">
        <v>42.84999847</v>
      </c>
      <c r="M3062" s="8" t="n">
        <v>0.119999997</v>
      </c>
      <c r="N3062" s="7" t="n">
        <v>7.860000134</v>
      </c>
      <c r="O3062" s="12" t="n">
        <v>1</v>
      </c>
    </row>
    <row r="3063" customFormat="false" ht="15" hidden="false" customHeight="true" outlineLevel="0" collapsed="false">
      <c r="A3063" s="6" t="n">
        <v>45562</v>
      </c>
      <c r="B3063" s="6" t="s">
        <v>36</v>
      </c>
      <c r="C3063" s="6" t="s">
        <v>20</v>
      </c>
      <c r="D3063" s="6" t="s">
        <v>27</v>
      </c>
      <c r="E3063" s="6" t="s">
        <v>79</v>
      </c>
      <c r="F3063" s="6" t="s">
        <v>75</v>
      </c>
      <c r="G3063" s="6" t="s">
        <v>47</v>
      </c>
      <c r="H3063" s="6" t="n">
        <v>0</v>
      </c>
      <c r="I3063" s="7" t="n">
        <v>299.980011</v>
      </c>
      <c r="J3063" s="6" t="n">
        <v>1</v>
      </c>
      <c r="K3063" s="7" t="n">
        <v>299.980011</v>
      </c>
      <c r="L3063" s="7" t="n">
        <v>30</v>
      </c>
      <c r="M3063" s="8" t="n">
        <v>0.100000001</v>
      </c>
      <c r="N3063" s="7" t="n">
        <v>129.5899963</v>
      </c>
      <c r="O3063" s="9" t="n">
        <v>0</v>
      </c>
    </row>
    <row r="3064" customFormat="false" ht="15" hidden="false" customHeight="true" outlineLevel="0" collapsed="false">
      <c r="A3064" s="6" t="n">
        <v>73115</v>
      </c>
      <c r="B3064" s="6" t="s">
        <v>19</v>
      </c>
      <c r="C3064" s="6" t="s">
        <v>20</v>
      </c>
      <c r="D3064" s="6" t="s">
        <v>27</v>
      </c>
      <c r="E3064" s="6" t="s">
        <v>28</v>
      </c>
      <c r="F3064" s="6" t="s">
        <v>85</v>
      </c>
      <c r="G3064" s="6" t="s">
        <v>34</v>
      </c>
      <c r="H3064" s="6" t="n">
        <v>4</v>
      </c>
      <c r="I3064" s="7" t="n">
        <v>327.75</v>
      </c>
      <c r="J3064" s="6" t="n">
        <v>1</v>
      </c>
      <c r="K3064" s="7" t="n">
        <v>327.75</v>
      </c>
      <c r="L3064" s="7" t="n">
        <v>65.55000305</v>
      </c>
      <c r="M3064" s="8" t="n">
        <v>0.200000003</v>
      </c>
      <c r="N3064" s="7" t="n">
        <v>-29.62999916</v>
      </c>
      <c r="O3064" s="12" t="n">
        <v>1</v>
      </c>
    </row>
    <row r="3065" customFormat="false" ht="15" hidden="false" customHeight="true" outlineLevel="0" collapsed="false">
      <c r="A3065" s="6" t="n">
        <v>12402</v>
      </c>
      <c r="B3065" s="6" t="s">
        <v>26</v>
      </c>
      <c r="C3065" s="6" t="s">
        <v>20</v>
      </c>
      <c r="D3065" s="6" t="s">
        <v>21</v>
      </c>
      <c r="E3065" s="6" t="s">
        <v>65</v>
      </c>
      <c r="F3065" s="6" t="s">
        <v>29</v>
      </c>
      <c r="G3065" s="6" t="s">
        <v>34</v>
      </c>
      <c r="H3065" s="6" t="n">
        <v>1</v>
      </c>
      <c r="I3065" s="7" t="n">
        <v>99.98999786</v>
      </c>
      <c r="J3065" s="6" t="n">
        <v>1</v>
      </c>
      <c r="K3065" s="7" t="n">
        <v>99.98999786</v>
      </c>
      <c r="L3065" s="7" t="n">
        <v>18</v>
      </c>
      <c r="M3065" s="8" t="n">
        <v>0.180000007</v>
      </c>
      <c r="N3065" s="7" t="n">
        <v>41</v>
      </c>
      <c r="O3065" s="12" t="n">
        <v>1</v>
      </c>
    </row>
    <row r="3066" customFormat="false" ht="15" hidden="false" customHeight="true" outlineLevel="0" collapsed="false">
      <c r="A3066" s="6" t="n">
        <v>66431</v>
      </c>
      <c r="B3066" s="6" t="s">
        <v>19</v>
      </c>
      <c r="C3066" s="6" t="s">
        <v>49</v>
      </c>
      <c r="D3066" s="6" t="s">
        <v>21</v>
      </c>
      <c r="E3066" s="6" t="s">
        <v>65</v>
      </c>
      <c r="F3066" s="6" t="s">
        <v>57</v>
      </c>
      <c r="G3066" s="6" t="s">
        <v>24</v>
      </c>
      <c r="H3066" s="6" t="n">
        <v>4</v>
      </c>
      <c r="I3066" s="7" t="n">
        <v>50</v>
      </c>
      <c r="J3066" s="6" t="n">
        <v>3</v>
      </c>
      <c r="K3066" s="7" t="n">
        <v>150</v>
      </c>
      <c r="L3066" s="7" t="n">
        <v>3</v>
      </c>
      <c r="M3066" s="8" t="n">
        <v>0.02</v>
      </c>
      <c r="N3066" s="7" t="n">
        <v>70.55999756</v>
      </c>
      <c r="O3066" s="9" t="n">
        <v>0</v>
      </c>
    </row>
    <row r="3067" customFormat="false" ht="15" hidden="false" customHeight="true" outlineLevel="0" collapsed="false">
      <c r="A3067" s="6" t="n">
        <v>58598</v>
      </c>
      <c r="B3067" s="6" t="s">
        <v>19</v>
      </c>
      <c r="C3067" s="6" t="s">
        <v>37</v>
      </c>
      <c r="D3067" s="6" t="s">
        <v>50</v>
      </c>
      <c r="E3067" s="6" t="s">
        <v>51</v>
      </c>
      <c r="F3067" s="6" t="s">
        <v>58</v>
      </c>
      <c r="G3067" s="6" t="s">
        <v>34</v>
      </c>
      <c r="H3067" s="6" t="n">
        <v>4</v>
      </c>
      <c r="I3067" s="7" t="n">
        <v>49.97999954</v>
      </c>
      <c r="J3067" s="6" t="n">
        <v>2</v>
      </c>
      <c r="K3067" s="7" t="n">
        <v>99.95999908</v>
      </c>
      <c r="L3067" s="7" t="n">
        <v>9</v>
      </c>
      <c r="M3067" s="8" t="n">
        <v>0.090000004</v>
      </c>
      <c r="N3067" s="7" t="n">
        <v>30.75</v>
      </c>
      <c r="O3067" s="9" t="n">
        <v>0</v>
      </c>
    </row>
    <row r="3068" customFormat="false" ht="15" hidden="false" customHeight="true" outlineLevel="0" collapsed="false">
      <c r="A3068" s="6" t="n">
        <v>61018</v>
      </c>
      <c r="B3068" s="6" t="s">
        <v>36</v>
      </c>
      <c r="C3068" s="6" t="s">
        <v>20</v>
      </c>
      <c r="D3068" s="6" t="s">
        <v>50</v>
      </c>
      <c r="E3068" s="6" t="s">
        <v>51</v>
      </c>
      <c r="F3068" s="6" t="s">
        <v>40</v>
      </c>
      <c r="G3068" s="6" t="s">
        <v>44</v>
      </c>
      <c r="H3068" s="6" t="n">
        <v>0</v>
      </c>
      <c r="I3068" s="7" t="n">
        <v>399.980011</v>
      </c>
      <c r="J3068" s="6" t="n">
        <v>1</v>
      </c>
      <c r="K3068" s="7" t="n">
        <v>399.980011</v>
      </c>
      <c r="L3068" s="7" t="n">
        <v>100</v>
      </c>
      <c r="M3068" s="8" t="n">
        <v>0.25</v>
      </c>
      <c r="N3068" s="7" t="n">
        <v>108.8899994</v>
      </c>
      <c r="O3068" s="12" t="n">
        <v>1</v>
      </c>
    </row>
    <row r="3069" customFormat="false" ht="15" hidden="false" customHeight="true" outlineLevel="0" collapsed="false">
      <c r="A3069" s="6" t="n">
        <v>70182</v>
      </c>
      <c r="B3069" s="6" t="s">
        <v>26</v>
      </c>
      <c r="C3069" s="6" t="s">
        <v>49</v>
      </c>
      <c r="D3069" s="6" t="s">
        <v>21</v>
      </c>
      <c r="E3069" s="6" t="s">
        <v>64</v>
      </c>
      <c r="F3069" s="6" t="s">
        <v>101</v>
      </c>
      <c r="G3069" s="6" t="s">
        <v>24</v>
      </c>
      <c r="H3069" s="6" t="n">
        <v>1</v>
      </c>
      <c r="I3069" s="7" t="n">
        <v>357.1000061</v>
      </c>
      <c r="J3069" s="6" t="n">
        <v>1</v>
      </c>
      <c r="K3069" s="7" t="n">
        <v>357.1000061</v>
      </c>
      <c r="L3069" s="7" t="n">
        <v>0</v>
      </c>
      <c r="M3069" s="8" t="n">
        <v>0</v>
      </c>
      <c r="N3069" s="7" t="n">
        <v>-4.289999962</v>
      </c>
      <c r="O3069" s="12" t="n">
        <v>1</v>
      </c>
    </row>
    <row r="3070" customFormat="false" ht="15" hidden="false" customHeight="true" outlineLevel="0" collapsed="false">
      <c r="A3070" s="6" t="n">
        <v>24907</v>
      </c>
      <c r="B3070" s="6" t="s">
        <v>19</v>
      </c>
      <c r="C3070" s="6" t="s">
        <v>37</v>
      </c>
      <c r="D3070" s="6" t="s">
        <v>27</v>
      </c>
      <c r="E3070" s="6" t="s">
        <v>42</v>
      </c>
      <c r="F3070" s="6" t="s">
        <v>74</v>
      </c>
      <c r="G3070" s="6" t="s">
        <v>34</v>
      </c>
      <c r="H3070" s="6" t="n">
        <v>4</v>
      </c>
      <c r="I3070" s="7" t="n">
        <v>44.99000168</v>
      </c>
      <c r="J3070" s="6" t="n">
        <v>4</v>
      </c>
      <c r="K3070" s="7" t="n">
        <v>179.9600067</v>
      </c>
      <c r="L3070" s="7" t="n">
        <v>1.799999952</v>
      </c>
      <c r="M3070" s="8" t="n">
        <v>0.01</v>
      </c>
      <c r="N3070" s="7" t="n">
        <v>30.29000092</v>
      </c>
      <c r="O3070" s="9" t="n">
        <v>0</v>
      </c>
    </row>
    <row r="3071" customFormat="false" ht="15" hidden="false" customHeight="true" outlineLevel="0" collapsed="false">
      <c r="A3071" s="6" t="n">
        <v>60010</v>
      </c>
      <c r="B3071" s="6" t="s">
        <v>19</v>
      </c>
      <c r="C3071" s="6" t="s">
        <v>37</v>
      </c>
      <c r="D3071" s="6" t="s">
        <v>50</v>
      </c>
      <c r="E3071" s="6" t="s">
        <v>51</v>
      </c>
      <c r="F3071" s="6" t="s">
        <v>58</v>
      </c>
      <c r="G3071" s="6" t="s">
        <v>34</v>
      </c>
      <c r="H3071" s="6" t="n">
        <v>4</v>
      </c>
      <c r="I3071" s="7" t="n">
        <v>49.97999954</v>
      </c>
      <c r="J3071" s="6" t="n">
        <v>5</v>
      </c>
      <c r="K3071" s="7" t="n">
        <v>249.8999939</v>
      </c>
      <c r="L3071" s="7" t="n">
        <v>12.5</v>
      </c>
      <c r="M3071" s="8" t="n">
        <v>0.050000001</v>
      </c>
      <c r="N3071" s="7" t="n">
        <v>7.119999886</v>
      </c>
      <c r="O3071" s="12" t="n">
        <v>1</v>
      </c>
    </row>
    <row r="3072" customFormat="false" ht="15" hidden="false" customHeight="true" outlineLevel="0" collapsed="false">
      <c r="A3072" s="6" t="n">
        <v>6563</v>
      </c>
      <c r="B3072" s="6" t="s">
        <v>19</v>
      </c>
      <c r="C3072" s="6" t="s">
        <v>20</v>
      </c>
      <c r="D3072" s="6" t="s">
        <v>50</v>
      </c>
      <c r="E3072" s="6" t="s">
        <v>51</v>
      </c>
      <c r="F3072" s="6" t="s">
        <v>23</v>
      </c>
      <c r="G3072" s="6" t="s">
        <v>44</v>
      </c>
      <c r="H3072" s="6" t="n">
        <v>4</v>
      </c>
      <c r="I3072" s="7" t="n">
        <v>129.9900055</v>
      </c>
      <c r="J3072" s="6" t="n">
        <v>1</v>
      </c>
      <c r="K3072" s="7" t="n">
        <v>129.9900055</v>
      </c>
      <c r="L3072" s="7" t="n">
        <v>5.199999809</v>
      </c>
      <c r="M3072" s="8" t="n">
        <v>0.039999999</v>
      </c>
      <c r="N3072" s="7" t="n">
        <v>56.15999985</v>
      </c>
      <c r="O3072" s="9" t="n">
        <v>0</v>
      </c>
    </row>
    <row r="3073" customFormat="false" ht="15" hidden="false" customHeight="true" outlineLevel="0" collapsed="false">
      <c r="A3073" s="6" t="n">
        <v>36714</v>
      </c>
      <c r="B3073" s="6" t="s">
        <v>19</v>
      </c>
      <c r="C3073" s="6" t="s">
        <v>49</v>
      </c>
      <c r="D3073" s="6" t="s">
        <v>31</v>
      </c>
      <c r="E3073" s="6" t="s">
        <v>62</v>
      </c>
      <c r="F3073" s="6" t="s">
        <v>73</v>
      </c>
      <c r="G3073" s="6" t="s">
        <v>47</v>
      </c>
      <c r="H3073" s="6" t="n">
        <v>4</v>
      </c>
      <c r="I3073" s="7" t="n">
        <v>39.99000168</v>
      </c>
      <c r="J3073" s="6" t="n">
        <v>3</v>
      </c>
      <c r="K3073" s="7" t="n">
        <v>119.9700012</v>
      </c>
      <c r="L3073" s="7" t="n">
        <v>12</v>
      </c>
      <c r="M3073" s="8" t="n">
        <v>0.100000001</v>
      </c>
      <c r="N3073" s="7" t="n">
        <v>12.19999981</v>
      </c>
      <c r="O3073" s="12" t="n">
        <v>1</v>
      </c>
    </row>
    <row r="3074" customFormat="false" ht="15" hidden="false" customHeight="true" outlineLevel="0" collapsed="false">
      <c r="A3074" s="6" t="n">
        <v>1940</v>
      </c>
      <c r="B3074" s="6" t="s">
        <v>19</v>
      </c>
      <c r="C3074" s="6" t="s">
        <v>37</v>
      </c>
      <c r="D3074" s="6" t="s">
        <v>50</v>
      </c>
      <c r="E3074" s="6" t="s">
        <v>51</v>
      </c>
      <c r="F3074" s="6" t="s">
        <v>33</v>
      </c>
      <c r="G3074" s="6" t="s">
        <v>24</v>
      </c>
      <c r="H3074" s="6" t="n">
        <v>4</v>
      </c>
      <c r="I3074" s="7" t="n">
        <v>59.99000168</v>
      </c>
      <c r="J3074" s="6" t="n">
        <v>2</v>
      </c>
      <c r="K3074" s="7" t="n">
        <v>119.9800034</v>
      </c>
      <c r="L3074" s="7" t="n">
        <v>10.80000019</v>
      </c>
      <c r="M3074" s="8" t="n">
        <v>0.090000004</v>
      </c>
      <c r="N3074" s="7" t="n">
        <v>50.22000122</v>
      </c>
      <c r="O3074" s="12" t="n">
        <v>1</v>
      </c>
    </row>
    <row r="3075" customFormat="false" ht="15" hidden="false" customHeight="true" outlineLevel="0" collapsed="false">
      <c r="A3075" s="6" t="n">
        <v>55825</v>
      </c>
      <c r="B3075" s="6" t="s">
        <v>46</v>
      </c>
      <c r="C3075" s="6" t="s">
        <v>20</v>
      </c>
      <c r="D3075" s="6" t="s">
        <v>50</v>
      </c>
      <c r="E3075" s="6" t="s">
        <v>51</v>
      </c>
      <c r="F3075" s="6" t="s">
        <v>57</v>
      </c>
      <c r="G3075" s="6" t="s">
        <v>44</v>
      </c>
      <c r="H3075" s="6" t="n">
        <v>2</v>
      </c>
      <c r="I3075" s="7" t="n">
        <v>50</v>
      </c>
      <c r="J3075" s="6" t="n">
        <v>3</v>
      </c>
      <c r="K3075" s="7" t="n">
        <v>150</v>
      </c>
      <c r="L3075" s="7" t="n">
        <v>15</v>
      </c>
      <c r="M3075" s="8" t="n">
        <v>0.100000001</v>
      </c>
      <c r="N3075" s="7" t="n">
        <v>25.37999916</v>
      </c>
      <c r="O3075" s="12" t="n">
        <v>1</v>
      </c>
    </row>
    <row r="3076" customFormat="false" ht="15" hidden="false" customHeight="true" outlineLevel="0" collapsed="false">
      <c r="A3076" s="6" t="n">
        <v>17705</v>
      </c>
      <c r="B3076" s="6" t="s">
        <v>19</v>
      </c>
      <c r="C3076" s="6" t="s">
        <v>37</v>
      </c>
      <c r="D3076" s="6" t="s">
        <v>21</v>
      </c>
      <c r="E3076" s="6" t="s">
        <v>65</v>
      </c>
      <c r="F3076" s="6" t="s">
        <v>33</v>
      </c>
      <c r="G3076" s="6" t="s">
        <v>34</v>
      </c>
      <c r="H3076" s="6" t="n">
        <v>4</v>
      </c>
      <c r="I3076" s="7" t="n">
        <v>59.99000168</v>
      </c>
      <c r="J3076" s="6" t="n">
        <v>3</v>
      </c>
      <c r="K3076" s="7" t="n">
        <v>179.9700012</v>
      </c>
      <c r="L3076" s="7" t="n">
        <v>30.59000015</v>
      </c>
      <c r="M3076" s="8" t="n">
        <v>0.170000002</v>
      </c>
      <c r="N3076" s="7" t="n">
        <v>49.29000092</v>
      </c>
      <c r="O3076" s="12" t="n">
        <v>1</v>
      </c>
    </row>
    <row r="3077" customFormat="false" ht="15" hidden="false" customHeight="true" outlineLevel="0" collapsed="false">
      <c r="A3077" s="6" t="n">
        <v>20486</v>
      </c>
      <c r="B3077" s="6" t="s">
        <v>19</v>
      </c>
      <c r="C3077" s="6" t="s">
        <v>20</v>
      </c>
      <c r="D3077" s="6" t="s">
        <v>27</v>
      </c>
      <c r="E3077" s="6" t="s">
        <v>28</v>
      </c>
      <c r="F3077" s="6" t="s">
        <v>73</v>
      </c>
      <c r="G3077" s="6" t="s">
        <v>34</v>
      </c>
      <c r="H3077" s="6" t="n">
        <v>4</v>
      </c>
      <c r="I3077" s="7" t="n">
        <v>39.99000168</v>
      </c>
      <c r="J3077" s="6" t="n">
        <v>5</v>
      </c>
      <c r="K3077" s="7" t="n">
        <v>199.9499969</v>
      </c>
      <c r="L3077" s="7" t="n">
        <v>14</v>
      </c>
      <c r="M3077" s="8" t="n">
        <v>0.07</v>
      </c>
      <c r="N3077" s="7" t="n">
        <v>-278.9299927</v>
      </c>
      <c r="O3077" s="9" t="n">
        <v>0</v>
      </c>
    </row>
    <row r="3078" customFormat="false" ht="15" hidden="false" customHeight="true" outlineLevel="0" collapsed="false">
      <c r="A3078" s="6" t="n">
        <v>13432</v>
      </c>
      <c r="B3078" s="6" t="s">
        <v>36</v>
      </c>
      <c r="C3078" s="6" t="s">
        <v>20</v>
      </c>
      <c r="D3078" s="6" t="s">
        <v>21</v>
      </c>
      <c r="E3078" s="6" t="s">
        <v>64</v>
      </c>
      <c r="F3078" s="6" t="s">
        <v>58</v>
      </c>
      <c r="G3078" s="6" t="s">
        <v>24</v>
      </c>
      <c r="H3078" s="6" t="n">
        <v>0</v>
      </c>
      <c r="I3078" s="7" t="n">
        <v>49.97999954</v>
      </c>
      <c r="J3078" s="6" t="n">
        <v>5</v>
      </c>
      <c r="K3078" s="7" t="n">
        <v>249.8999939</v>
      </c>
      <c r="L3078" s="7" t="n">
        <v>39.97999954</v>
      </c>
      <c r="M3078" s="8" t="n">
        <v>0.159999996</v>
      </c>
      <c r="N3078" s="7" t="n">
        <v>15.73999977</v>
      </c>
      <c r="O3078" s="9" t="n">
        <v>0</v>
      </c>
    </row>
    <row r="3079" customFormat="false" ht="15" hidden="false" customHeight="true" outlineLevel="0" collapsed="false">
      <c r="A3079" s="6" t="n">
        <v>2276</v>
      </c>
      <c r="B3079" s="6" t="s">
        <v>19</v>
      </c>
      <c r="C3079" s="6" t="s">
        <v>37</v>
      </c>
      <c r="D3079" s="6" t="s">
        <v>50</v>
      </c>
      <c r="E3079" s="6" t="s">
        <v>63</v>
      </c>
      <c r="F3079" s="6" t="s">
        <v>73</v>
      </c>
      <c r="G3079" s="6" t="s">
        <v>24</v>
      </c>
      <c r="H3079" s="6" t="n">
        <v>4</v>
      </c>
      <c r="I3079" s="7" t="n">
        <v>39.99000168</v>
      </c>
      <c r="J3079" s="6" t="n">
        <v>2</v>
      </c>
      <c r="K3079" s="7" t="n">
        <v>79.98000336</v>
      </c>
      <c r="L3079" s="7" t="n">
        <v>5.599999905</v>
      </c>
      <c r="M3079" s="8" t="n">
        <v>0.07</v>
      </c>
      <c r="N3079" s="7" t="n">
        <v>1.49000001</v>
      </c>
      <c r="O3079" s="9" t="n">
        <v>0</v>
      </c>
    </row>
    <row r="3080" customFormat="false" ht="15" hidden="false" customHeight="true" outlineLevel="0" collapsed="false">
      <c r="A3080" s="6" t="n">
        <v>64622</v>
      </c>
      <c r="B3080" s="6" t="s">
        <v>19</v>
      </c>
      <c r="C3080" s="6" t="s">
        <v>20</v>
      </c>
      <c r="D3080" s="6" t="s">
        <v>21</v>
      </c>
      <c r="E3080" s="6" t="s">
        <v>65</v>
      </c>
      <c r="F3080" s="6" t="s">
        <v>23</v>
      </c>
      <c r="G3080" s="6" t="s">
        <v>24</v>
      </c>
      <c r="H3080" s="6" t="n">
        <v>4</v>
      </c>
      <c r="I3080" s="7" t="n">
        <v>129.9900055</v>
      </c>
      <c r="J3080" s="6" t="n">
        <v>1</v>
      </c>
      <c r="K3080" s="7" t="n">
        <v>129.9900055</v>
      </c>
      <c r="L3080" s="7" t="n">
        <v>32.5</v>
      </c>
      <c r="M3080" s="8" t="n">
        <v>0.25</v>
      </c>
      <c r="N3080" s="7" t="n">
        <v>27.29999924</v>
      </c>
      <c r="O3080" s="9" t="n">
        <v>0</v>
      </c>
    </row>
    <row r="3081" customFormat="false" ht="15" hidden="false" customHeight="true" outlineLevel="0" collapsed="false">
      <c r="A3081" s="6" t="n">
        <v>40200</v>
      </c>
      <c r="B3081" s="6" t="s">
        <v>26</v>
      </c>
      <c r="C3081" s="6" t="s">
        <v>20</v>
      </c>
      <c r="D3081" s="6" t="s">
        <v>31</v>
      </c>
      <c r="E3081" s="6" t="s">
        <v>62</v>
      </c>
      <c r="F3081" s="6" t="s">
        <v>33</v>
      </c>
      <c r="G3081" s="6" t="s">
        <v>34</v>
      </c>
      <c r="H3081" s="6" t="n">
        <v>1</v>
      </c>
      <c r="I3081" s="7" t="n">
        <v>59.99000168</v>
      </c>
      <c r="J3081" s="6" t="n">
        <v>3</v>
      </c>
      <c r="K3081" s="7" t="n">
        <v>179.9700012</v>
      </c>
      <c r="L3081" s="7" t="n">
        <v>1.799999952</v>
      </c>
      <c r="M3081" s="8" t="n">
        <v>0.01</v>
      </c>
      <c r="N3081" s="7" t="n">
        <v>85.51999664</v>
      </c>
      <c r="O3081" s="12" t="n">
        <v>1</v>
      </c>
    </row>
    <row r="3082" customFormat="false" ht="15" hidden="false" customHeight="true" outlineLevel="0" collapsed="false">
      <c r="A3082" s="6" t="n">
        <v>73313</v>
      </c>
      <c r="B3082" s="6" t="s">
        <v>26</v>
      </c>
      <c r="C3082" s="6" t="s">
        <v>20</v>
      </c>
      <c r="D3082" s="6" t="s">
        <v>27</v>
      </c>
      <c r="E3082" s="6" t="s">
        <v>69</v>
      </c>
      <c r="F3082" s="6" t="s">
        <v>110</v>
      </c>
      <c r="G3082" s="6" t="s">
        <v>24</v>
      </c>
      <c r="H3082" s="6" t="n">
        <v>1</v>
      </c>
      <c r="I3082" s="7" t="n">
        <v>11.53999996</v>
      </c>
      <c r="J3082" s="6" t="n">
        <v>1</v>
      </c>
      <c r="K3082" s="7" t="n">
        <v>11.53999996</v>
      </c>
      <c r="L3082" s="7" t="n">
        <v>1.5</v>
      </c>
      <c r="M3082" s="8" t="n">
        <v>0.129999995</v>
      </c>
      <c r="N3082" s="7" t="n">
        <v>2.140000105</v>
      </c>
      <c r="O3082" s="12" t="n">
        <v>1</v>
      </c>
    </row>
    <row r="3083" customFormat="false" ht="15" hidden="false" customHeight="true" outlineLevel="0" collapsed="false">
      <c r="A3083" s="6" t="n">
        <v>2841</v>
      </c>
      <c r="B3083" s="6" t="s">
        <v>26</v>
      </c>
      <c r="C3083" s="6" t="s">
        <v>20</v>
      </c>
      <c r="D3083" s="6" t="s">
        <v>50</v>
      </c>
      <c r="E3083" s="6" t="s">
        <v>72</v>
      </c>
      <c r="F3083" s="6" t="s">
        <v>75</v>
      </c>
      <c r="G3083" s="6" t="s">
        <v>44</v>
      </c>
      <c r="H3083" s="6" t="n">
        <v>1</v>
      </c>
      <c r="I3083" s="7" t="n">
        <v>299.980011</v>
      </c>
      <c r="J3083" s="6" t="n">
        <v>1</v>
      </c>
      <c r="K3083" s="7" t="n">
        <v>299.980011</v>
      </c>
      <c r="L3083" s="7" t="n">
        <v>30</v>
      </c>
      <c r="M3083" s="8" t="n">
        <v>0.100000001</v>
      </c>
      <c r="N3083" s="7" t="n">
        <v>129.5899963</v>
      </c>
      <c r="O3083" s="12" t="n">
        <v>1</v>
      </c>
    </row>
    <row r="3084" customFormat="false" ht="15" hidden="false" customHeight="true" outlineLevel="0" collapsed="false">
      <c r="A3084" s="6" t="n">
        <v>41093</v>
      </c>
      <c r="B3084" s="6" t="s">
        <v>19</v>
      </c>
      <c r="C3084" s="6" t="s">
        <v>20</v>
      </c>
      <c r="D3084" s="6" t="s">
        <v>31</v>
      </c>
      <c r="E3084" s="6" t="s">
        <v>32</v>
      </c>
      <c r="F3084" s="6" t="s">
        <v>40</v>
      </c>
      <c r="G3084" s="6" t="s">
        <v>34</v>
      </c>
      <c r="H3084" s="6" t="n">
        <v>4</v>
      </c>
      <c r="I3084" s="7" t="n">
        <v>399.980011</v>
      </c>
      <c r="J3084" s="6" t="n">
        <v>1</v>
      </c>
      <c r="K3084" s="7" t="n">
        <v>399.980011</v>
      </c>
      <c r="L3084" s="7" t="n">
        <v>16</v>
      </c>
      <c r="M3084" s="8" t="n">
        <v>0.039999999</v>
      </c>
      <c r="N3084" s="7" t="n">
        <v>111.3499985</v>
      </c>
      <c r="O3084" s="9" t="n">
        <v>0</v>
      </c>
    </row>
    <row r="3085" customFormat="false" ht="15" hidden="false" customHeight="true" outlineLevel="0" collapsed="false">
      <c r="A3085" s="6" t="n">
        <v>45074</v>
      </c>
      <c r="B3085" s="6" t="s">
        <v>19</v>
      </c>
      <c r="C3085" s="6" t="s">
        <v>37</v>
      </c>
      <c r="D3085" s="6" t="s">
        <v>38</v>
      </c>
      <c r="E3085" s="6" t="s">
        <v>92</v>
      </c>
      <c r="F3085" s="6" t="s">
        <v>23</v>
      </c>
      <c r="G3085" s="6" t="s">
        <v>24</v>
      </c>
      <c r="H3085" s="6" t="n">
        <v>4</v>
      </c>
      <c r="I3085" s="7" t="n">
        <v>129.9900055</v>
      </c>
      <c r="J3085" s="6" t="n">
        <v>1</v>
      </c>
      <c r="K3085" s="7" t="n">
        <v>129.9900055</v>
      </c>
      <c r="L3085" s="7" t="n">
        <v>2.599999905</v>
      </c>
      <c r="M3085" s="8" t="n">
        <v>0.02</v>
      </c>
      <c r="N3085" s="7" t="n">
        <v>30.5699997</v>
      </c>
      <c r="O3085" s="12" t="n">
        <v>1</v>
      </c>
    </row>
    <row r="3086" customFormat="false" ht="15" hidden="false" customHeight="true" outlineLevel="0" collapsed="false">
      <c r="A3086" s="6" t="n">
        <v>60875</v>
      </c>
      <c r="B3086" s="6" t="s">
        <v>46</v>
      </c>
      <c r="C3086" s="6" t="s">
        <v>20</v>
      </c>
      <c r="D3086" s="6" t="s">
        <v>50</v>
      </c>
      <c r="E3086" s="6" t="s">
        <v>51</v>
      </c>
      <c r="F3086" s="6" t="s">
        <v>73</v>
      </c>
      <c r="G3086" s="6" t="s">
        <v>34</v>
      </c>
      <c r="H3086" s="6" t="n">
        <v>2</v>
      </c>
      <c r="I3086" s="7" t="n">
        <v>39.99000168</v>
      </c>
      <c r="J3086" s="6" t="n">
        <v>4</v>
      </c>
      <c r="K3086" s="7" t="n">
        <v>159.9600067</v>
      </c>
      <c r="L3086" s="7" t="n">
        <v>16</v>
      </c>
      <c r="M3086" s="8" t="n">
        <v>0.100000001</v>
      </c>
      <c r="N3086" s="7" t="n">
        <v>39.59000015</v>
      </c>
      <c r="O3086" s="12" t="n">
        <v>1</v>
      </c>
    </row>
    <row r="3087" customFormat="false" ht="15" hidden="false" customHeight="true" outlineLevel="0" collapsed="false">
      <c r="A3087" s="6" t="n">
        <v>58074</v>
      </c>
      <c r="B3087" s="6" t="s">
        <v>19</v>
      </c>
      <c r="C3087" s="6" t="s">
        <v>49</v>
      </c>
      <c r="D3087" s="6" t="s">
        <v>50</v>
      </c>
      <c r="E3087" s="6" t="s">
        <v>51</v>
      </c>
      <c r="F3087" s="6" t="s">
        <v>71</v>
      </c>
      <c r="G3087" s="6" t="s">
        <v>44</v>
      </c>
      <c r="H3087" s="6" t="n">
        <v>4</v>
      </c>
      <c r="I3087" s="7" t="n">
        <v>199.9900055</v>
      </c>
      <c r="J3087" s="6" t="n">
        <v>1</v>
      </c>
      <c r="K3087" s="7" t="n">
        <v>199.9900055</v>
      </c>
      <c r="L3087" s="7" t="n">
        <v>18</v>
      </c>
      <c r="M3087" s="8" t="n">
        <v>0.090000004</v>
      </c>
      <c r="N3087" s="7" t="n">
        <v>-45.5</v>
      </c>
      <c r="O3087" s="12" t="n">
        <v>1</v>
      </c>
    </row>
    <row r="3088" customFormat="false" ht="15" hidden="false" customHeight="true" outlineLevel="0" collapsed="false">
      <c r="A3088" s="6" t="n">
        <v>1564</v>
      </c>
      <c r="B3088" s="6" t="s">
        <v>19</v>
      </c>
      <c r="C3088" s="6" t="s">
        <v>20</v>
      </c>
      <c r="D3088" s="6" t="s">
        <v>50</v>
      </c>
      <c r="E3088" s="6" t="s">
        <v>63</v>
      </c>
      <c r="F3088" s="6" t="s">
        <v>58</v>
      </c>
      <c r="G3088" s="6" t="s">
        <v>47</v>
      </c>
      <c r="H3088" s="6" t="n">
        <v>4</v>
      </c>
      <c r="I3088" s="7" t="n">
        <v>49.97999954</v>
      </c>
      <c r="J3088" s="6" t="n">
        <v>3</v>
      </c>
      <c r="K3088" s="7" t="n">
        <v>149.9400024</v>
      </c>
      <c r="L3088" s="7" t="n">
        <v>14.98999977</v>
      </c>
      <c r="M3088" s="8" t="n">
        <v>0.100000001</v>
      </c>
      <c r="N3088" s="7" t="n">
        <v>-22</v>
      </c>
      <c r="O3088" s="12" t="n">
        <v>1</v>
      </c>
    </row>
    <row r="3089" customFormat="false" ht="15" hidden="false" customHeight="true" outlineLevel="0" collapsed="false">
      <c r="A3089" s="6" t="n">
        <v>70343</v>
      </c>
      <c r="B3089" s="6" t="s">
        <v>46</v>
      </c>
      <c r="C3089" s="6" t="s">
        <v>37</v>
      </c>
      <c r="D3089" s="6" t="s">
        <v>21</v>
      </c>
      <c r="E3089" s="6" t="s">
        <v>65</v>
      </c>
      <c r="F3089" s="6" t="s">
        <v>101</v>
      </c>
      <c r="G3089" s="6" t="s">
        <v>47</v>
      </c>
      <c r="H3089" s="6" t="n">
        <v>2</v>
      </c>
      <c r="I3089" s="7" t="n">
        <v>357.1000061</v>
      </c>
      <c r="J3089" s="6" t="n">
        <v>1</v>
      </c>
      <c r="K3089" s="7" t="n">
        <v>357.1000061</v>
      </c>
      <c r="L3089" s="7" t="n">
        <v>3.569999933</v>
      </c>
      <c r="M3089" s="8" t="n">
        <v>0.01</v>
      </c>
      <c r="N3089" s="7" t="n">
        <v>166.1600037</v>
      </c>
      <c r="O3089" s="12" t="n">
        <v>1</v>
      </c>
    </row>
    <row r="3090" customFormat="false" ht="15" hidden="false" customHeight="true" outlineLevel="0" collapsed="false">
      <c r="A3090" s="6" t="n">
        <v>66590</v>
      </c>
      <c r="B3090" s="6" t="s">
        <v>46</v>
      </c>
      <c r="C3090" s="6" t="s">
        <v>20</v>
      </c>
      <c r="D3090" s="6" t="s">
        <v>21</v>
      </c>
      <c r="E3090" s="6" t="s">
        <v>22</v>
      </c>
      <c r="F3090" s="6" t="s">
        <v>58</v>
      </c>
      <c r="G3090" s="6" t="s">
        <v>47</v>
      </c>
      <c r="H3090" s="6" t="n">
        <v>2</v>
      </c>
      <c r="I3090" s="7" t="n">
        <v>49.97999954</v>
      </c>
      <c r="J3090" s="6" t="n">
        <v>5</v>
      </c>
      <c r="K3090" s="7" t="n">
        <v>249.8999939</v>
      </c>
      <c r="L3090" s="7" t="n">
        <v>62.47999954</v>
      </c>
      <c r="M3090" s="8" t="n">
        <v>0.25</v>
      </c>
      <c r="N3090" s="7" t="n">
        <v>-78.72000122</v>
      </c>
      <c r="O3090" s="12" t="n">
        <v>1</v>
      </c>
    </row>
    <row r="3091" customFormat="false" ht="15" hidden="false" customHeight="true" outlineLevel="0" collapsed="false">
      <c r="A3091" s="6" t="n">
        <v>56885</v>
      </c>
      <c r="B3091" s="6" t="s">
        <v>19</v>
      </c>
      <c r="C3091" s="6" t="s">
        <v>20</v>
      </c>
      <c r="D3091" s="6" t="s">
        <v>50</v>
      </c>
      <c r="E3091" s="6" t="s">
        <v>51</v>
      </c>
      <c r="F3091" s="6" t="s">
        <v>29</v>
      </c>
      <c r="G3091" s="6" t="s">
        <v>24</v>
      </c>
      <c r="H3091" s="6" t="n">
        <v>4</v>
      </c>
      <c r="I3091" s="7" t="n">
        <v>99.98999786</v>
      </c>
      <c r="J3091" s="6" t="n">
        <v>4</v>
      </c>
      <c r="K3091" s="7" t="n">
        <v>399.9599915</v>
      </c>
      <c r="L3091" s="7" t="n">
        <v>22</v>
      </c>
      <c r="M3091" s="8" t="n">
        <v>0.059999999</v>
      </c>
      <c r="N3091" s="7" t="n">
        <v>127.75</v>
      </c>
      <c r="O3091" s="12" t="n">
        <v>1</v>
      </c>
    </row>
    <row r="3092" customFormat="false" ht="15" hidden="false" customHeight="true" outlineLevel="0" collapsed="false">
      <c r="A3092" s="6" t="n">
        <v>37555</v>
      </c>
      <c r="B3092" s="6" t="s">
        <v>19</v>
      </c>
      <c r="C3092" s="6" t="s">
        <v>37</v>
      </c>
      <c r="D3092" s="6" t="s">
        <v>31</v>
      </c>
      <c r="E3092" s="6" t="s">
        <v>32</v>
      </c>
      <c r="F3092" s="6" t="s">
        <v>73</v>
      </c>
      <c r="G3092" s="6" t="s">
        <v>34</v>
      </c>
      <c r="H3092" s="6" t="n">
        <v>4</v>
      </c>
      <c r="I3092" s="7" t="n">
        <v>39.99000168</v>
      </c>
      <c r="J3092" s="6" t="n">
        <v>1</v>
      </c>
      <c r="K3092" s="7" t="n">
        <v>39.99000168</v>
      </c>
      <c r="L3092" s="7" t="n">
        <v>6.800000191</v>
      </c>
      <c r="M3092" s="8" t="n">
        <v>0.170000002</v>
      </c>
      <c r="N3092" s="7" t="n">
        <v>14.93999958</v>
      </c>
      <c r="O3092" s="12" t="n">
        <v>1</v>
      </c>
    </row>
    <row r="3093" customFormat="false" ht="15" hidden="false" customHeight="true" outlineLevel="0" collapsed="false">
      <c r="A3093" s="6" t="n">
        <v>61875</v>
      </c>
      <c r="B3093" s="6" t="s">
        <v>36</v>
      </c>
      <c r="C3093" s="6" t="s">
        <v>49</v>
      </c>
      <c r="D3093" s="6" t="s">
        <v>21</v>
      </c>
      <c r="E3093" s="6" t="s">
        <v>65</v>
      </c>
      <c r="F3093" s="6" t="s">
        <v>23</v>
      </c>
      <c r="G3093" s="6" t="s">
        <v>44</v>
      </c>
      <c r="H3093" s="6" t="n">
        <v>0</v>
      </c>
      <c r="I3093" s="7" t="n">
        <v>129.9900055</v>
      </c>
      <c r="J3093" s="6" t="n">
        <v>1</v>
      </c>
      <c r="K3093" s="7" t="n">
        <v>129.9900055</v>
      </c>
      <c r="L3093" s="7" t="n">
        <v>7.150000095</v>
      </c>
      <c r="M3093" s="8" t="n">
        <v>0.059999999</v>
      </c>
      <c r="N3093" s="7" t="n">
        <v>19.64999962</v>
      </c>
      <c r="O3093" s="9" t="n">
        <v>0</v>
      </c>
    </row>
    <row r="3094" customFormat="false" ht="15" hidden="false" customHeight="true" outlineLevel="0" collapsed="false">
      <c r="A3094" s="6" t="n">
        <v>18654</v>
      </c>
      <c r="B3094" s="6" t="s">
        <v>46</v>
      </c>
      <c r="C3094" s="6" t="s">
        <v>49</v>
      </c>
      <c r="D3094" s="6" t="s">
        <v>21</v>
      </c>
      <c r="E3094" s="6" t="s">
        <v>65</v>
      </c>
      <c r="F3094" s="6" t="s">
        <v>71</v>
      </c>
      <c r="G3094" s="6" t="s">
        <v>24</v>
      </c>
      <c r="H3094" s="6" t="n">
        <v>2</v>
      </c>
      <c r="I3094" s="7" t="n">
        <v>199.9900055</v>
      </c>
      <c r="J3094" s="6" t="n">
        <v>1</v>
      </c>
      <c r="K3094" s="7" t="n">
        <v>199.9900055</v>
      </c>
      <c r="L3094" s="7" t="n">
        <v>50</v>
      </c>
      <c r="M3094" s="8" t="n">
        <v>0.25</v>
      </c>
      <c r="N3094" s="7" t="n">
        <v>16.95000076</v>
      </c>
      <c r="O3094" s="12" t="n">
        <v>1</v>
      </c>
    </row>
    <row r="3095" customFormat="false" ht="15" hidden="false" customHeight="true" outlineLevel="0" collapsed="false">
      <c r="A3095" s="6" t="n">
        <v>21230</v>
      </c>
      <c r="B3095" s="6" t="s">
        <v>19</v>
      </c>
      <c r="C3095" s="6" t="s">
        <v>37</v>
      </c>
      <c r="D3095" s="6" t="s">
        <v>27</v>
      </c>
      <c r="E3095" s="6" t="s">
        <v>69</v>
      </c>
      <c r="F3095" s="6" t="s">
        <v>75</v>
      </c>
      <c r="G3095" s="6" t="s">
        <v>34</v>
      </c>
      <c r="H3095" s="6" t="n">
        <v>4</v>
      </c>
      <c r="I3095" s="7" t="n">
        <v>299.980011</v>
      </c>
      <c r="J3095" s="6" t="n">
        <v>1</v>
      </c>
      <c r="K3095" s="7" t="n">
        <v>299.980011</v>
      </c>
      <c r="L3095" s="7" t="n">
        <v>48</v>
      </c>
      <c r="M3095" s="8" t="n">
        <v>0.159999996</v>
      </c>
      <c r="N3095" s="7" t="n">
        <v>125.9899979</v>
      </c>
      <c r="O3095" s="12" t="n">
        <v>1</v>
      </c>
    </row>
    <row r="3096" customFormat="false" ht="15" hidden="false" customHeight="true" outlineLevel="0" collapsed="false">
      <c r="A3096" s="6" t="n">
        <v>48282</v>
      </c>
      <c r="B3096" s="6" t="s">
        <v>19</v>
      </c>
      <c r="C3096" s="6" t="s">
        <v>20</v>
      </c>
      <c r="D3096" s="6" t="s">
        <v>31</v>
      </c>
      <c r="E3096" s="6" t="s">
        <v>83</v>
      </c>
      <c r="F3096" s="6" t="s">
        <v>33</v>
      </c>
      <c r="G3096" s="6" t="s">
        <v>44</v>
      </c>
      <c r="H3096" s="6" t="n">
        <v>4</v>
      </c>
      <c r="I3096" s="7" t="n">
        <v>59.99000168</v>
      </c>
      <c r="J3096" s="6" t="n">
        <v>4</v>
      </c>
      <c r="K3096" s="7" t="n">
        <v>239.9600067</v>
      </c>
      <c r="L3096" s="7" t="n">
        <v>24</v>
      </c>
      <c r="M3096" s="8" t="n">
        <v>0.100000001</v>
      </c>
      <c r="N3096" s="7" t="n">
        <v>18.79000092</v>
      </c>
      <c r="O3096" s="9" t="n">
        <v>0</v>
      </c>
    </row>
    <row r="3097" customFormat="false" ht="15" hidden="false" customHeight="true" outlineLevel="0" collapsed="false">
      <c r="A3097" s="6" t="n">
        <v>35833</v>
      </c>
      <c r="B3097" s="6" t="s">
        <v>46</v>
      </c>
      <c r="C3097" s="6" t="s">
        <v>49</v>
      </c>
      <c r="D3097" s="6" t="s">
        <v>31</v>
      </c>
      <c r="E3097" s="6" t="s">
        <v>56</v>
      </c>
      <c r="F3097" s="6" t="s">
        <v>40</v>
      </c>
      <c r="G3097" s="6" t="s">
        <v>47</v>
      </c>
      <c r="H3097" s="6" t="n">
        <v>2</v>
      </c>
      <c r="I3097" s="7" t="n">
        <v>399.980011</v>
      </c>
      <c r="J3097" s="6" t="n">
        <v>1</v>
      </c>
      <c r="K3097" s="7" t="n">
        <v>399.980011</v>
      </c>
      <c r="L3097" s="7" t="n">
        <v>80</v>
      </c>
      <c r="M3097" s="8" t="n">
        <v>0.200000003</v>
      </c>
      <c r="N3097" s="7" t="n">
        <v>-36.15999985</v>
      </c>
      <c r="O3097" s="12" t="n">
        <v>1</v>
      </c>
    </row>
    <row r="3098" customFormat="false" ht="15" hidden="false" customHeight="true" outlineLevel="0" collapsed="false">
      <c r="A3098" s="6" t="n">
        <v>23571</v>
      </c>
      <c r="B3098" s="6" t="s">
        <v>19</v>
      </c>
      <c r="C3098" s="6" t="s">
        <v>20</v>
      </c>
      <c r="D3098" s="6" t="s">
        <v>27</v>
      </c>
      <c r="E3098" s="6" t="s">
        <v>54</v>
      </c>
      <c r="F3098" s="6" t="s">
        <v>33</v>
      </c>
      <c r="G3098" s="6" t="s">
        <v>44</v>
      </c>
      <c r="H3098" s="6" t="n">
        <v>4</v>
      </c>
      <c r="I3098" s="7" t="n">
        <v>59.99000168</v>
      </c>
      <c r="J3098" s="6" t="n">
        <v>3</v>
      </c>
      <c r="K3098" s="7" t="n">
        <v>179.9700012</v>
      </c>
      <c r="L3098" s="7" t="n">
        <v>3.599999905</v>
      </c>
      <c r="M3098" s="8" t="n">
        <v>0.02</v>
      </c>
      <c r="N3098" s="7" t="n">
        <v>-28.75</v>
      </c>
      <c r="O3098" s="9" t="n">
        <v>0</v>
      </c>
    </row>
    <row r="3099" customFormat="false" ht="15" hidden="false" customHeight="true" outlineLevel="0" collapsed="false">
      <c r="A3099" s="6" t="n">
        <v>618</v>
      </c>
      <c r="B3099" s="6" t="s">
        <v>19</v>
      </c>
      <c r="C3099" s="6" t="s">
        <v>49</v>
      </c>
      <c r="D3099" s="6" t="s">
        <v>50</v>
      </c>
      <c r="E3099" s="6" t="s">
        <v>72</v>
      </c>
      <c r="F3099" s="6" t="s">
        <v>58</v>
      </c>
      <c r="G3099" s="6" t="s">
        <v>24</v>
      </c>
      <c r="H3099" s="6" t="n">
        <v>4</v>
      </c>
      <c r="I3099" s="7" t="n">
        <v>49.97999954</v>
      </c>
      <c r="J3099" s="6" t="n">
        <v>1</v>
      </c>
      <c r="K3099" s="7" t="n">
        <v>49.97999954</v>
      </c>
      <c r="L3099" s="7" t="n">
        <v>7.5</v>
      </c>
      <c r="M3099" s="8" t="n">
        <v>0.150000006</v>
      </c>
      <c r="N3099" s="7" t="n">
        <v>-7.429999828</v>
      </c>
      <c r="O3099" s="9" t="n">
        <v>0</v>
      </c>
    </row>
    <row r="3100" customFormat="false" ht="15" hidden="false" customHeight="true" outlineLevel="0" collapsed="false">
      <c r="A3100" s="6" t="n">
        <v>47649</v>
      </c>
      <c r="B3100" s="6" t="s">
        <v>19</v>
      </c>
      <c r="C3100" s="6" t="s">
        <v>49</v>
      </c>
      <c r="D3100" s="6" t="s">
        <v>27</v>
      </c>
      <c r="E3100" s="6" t="s">
        <v>69</v>
      </c>
      <c r="F3100" s="6" t="s">
        <v>29</v>
      </c>
      <c r="G3100" s="6" t="s">
        <v>24</v>
      </c>
      <c r="H3100" s="6" t="n">
        <v>4</v>
      </c>
      <c r="I3100" s="7" t="n">
        <v>99.98999786</v>
      </c>
      <c r="J3100" s="6" t="n">
        <v>2</v>
      </c>
      <c r="K3100" s="7" t="n">
        <v>199.9799957</v>
      </c>
      <c r="L3100" s="7" t="n">
        <v>8</v>
      </c>
      <c r="M3100" s="8" t="n">
        <v>0.039999999</v>
      </c>
      <c r="N3100" s="7" t="n">
        <v>94.0699997</v>
      </c>
      <c r="O3100" s="12" t="n">
        <v>1</v>
      </c>
    </row>
    <row r="3101" customFormat="false" ht="15" hidden="false" customHeight="true" outlineLevel="0" collapsed="false">
      <c r="A3101" s="6" t="n">
        <v>62272</v>
      </c>
      <c r="B3101" s="6" t="s">
        <v>46</v>
      </c>
      <c r="C3101" s="6" t="s">
        <v>20</v>
      </c>
      <c r="D3101" s="6" t="s">
        <v>21</v>
      </c>
      <c r="E3101" s="6" t="s">
        <v>64</v>
      </c>
      <c r="F3101" s="6" t="s">
        <v>58</v>
      </c>
      <c r="G3101" s="6" t="s">
        <v>44</v>
      </c>
      <c r="H3101" s="6" t="n">
        <v>2</v>
      </c>
      <c r="I3101" s="7" t="n">
        <v>49.97999954</v>
      </c>
      <c r="J3101" s="6" t="n">
        <v>3</v>
      </c>
      <c r="K3101" s="7" t="n">
        <v>149.9400024</v>
      </c>
      <c r="L3101" s="7" t="n">
        <v>26.98999977</v>
      </c>
      <c r="M3101" s="8" t="n">
        <v>0.180000007</v>
      </c>
      <c r="N3101" s="7" t="n">
        <v>60.25</v>
      </c>
      <c r="O3101" s="12" t="n">
        <v>1</v>
      </c>
    </row>
    <row r="3102" customFormat="false" ht="15" hidden="false" customHeight="true" outlineLevel="0" collapsed="false">
      <c r="A3102" s="6" t="n">
        <v>25712</v>
      </c>
      <c r="B3102" s="6" t="s">
        <v>19</v>
      </c>
      <c r="C3102" s="6" t="s">
        <v>20</v>
      </c>
      <c r="D3102" s="6" t="s">
        <v>27</v>
      </c>
      <c r="E3102" s="6" t="s">
        <v>69</v>
      </c>
      <c r="F3102" s="6" t="s">
        <v>74</v>
      </c>
      <c r="G3102" s="6" t="s">
        <v>34</v>
      </c>
      <c r="H3102" s="6" t="n">
        <v>4</v>
      </c>
      <c r="I3102" s="7" t="n">
        <v>51.99000168</v>
      </c>
      <c r="J3102" s="6" t="n">
        <v>5</v>
      </c>
      <c r="K3102" s="7" t="n">
        <v>259.9500122</v>
      </c>
      <c r="L3102" s="7" t="n">
        <v>41.59000015</v>
      </c>
      <c r="M3102" s="8" t="n">
        <v>0.159999996</v>
      </c>
      <c r="N3102" s="7" t="n">
        <v>76.43000031</v>
      </c>
      <c r="O3102" s="9" t="n">
        <v>0</v>
      </c>
    </row>
    <row r="3103" customFormat="false" ht="15" hidden="false" customHeight="true" outlineLevel="0" collapsed="false">
      <c r="A3103" s="6" t="n">
        <v>68172</v>
      </c>
      <c r="B3103" s="6" t="s">
        <v>19</v>
      </c>
      <c r="C3103" s="6" t="s">
        <v>37</v>
      </c>
      <c r="D3103" s="6" t="s">
        <v>21</v>
      </c>
      <c r="E3103" s="6" t="s">
        <v>22</v>
      </c>
      <c r="F3103" s="6" t="s">
        <v>58</v>
      </c>
      <c r="G3103" s="6" t="s">
        <v>24</v>
      </c>
      <c r="H3103" s="6" t="n">
        <v>4</v>
      </c>
      <c r="I3103" s="7" t="n">
        <v>49.97999954</v>
      </c>
      <c r="J3103" s="6" t="n">
        <v>5</v>
      </c>
      <c r="K3103" s="7" t="n">
        <v>249.8999939</v>
      </c>
      <c r="L3103" s="7" t="n">
        <v>13.73999977</v>
      </c>
      <c r="M3103" s="8" t="n">
        <v>0.059999999</v>
      </c>
      <c r="N3103" s="7" t="n">
        <v>61.40000153</v>
      </c>
      <c r="O3103" s="9" t="n">
        <v>0</v>
      </c>
    </row>
    <row r="3104" customFormat="false" ht="15" hidden="false" customHeight="true" outlineLevel="0" collapsed="false">
      <c r="A3104" s="6" t="n">
        <v>5382</v>
      </c>
      <c r="B3104" s="6" t="s">
        <v>19</v>
      </c>
      <c r="C3104" s="6" t="s">
        <v>49</v>
      </c>
      <c r="D3104" s="6" t="s">
        <v>50</v>
      </c>
      <c r="E3104" s="6" t="s">
        <v>51</v>
      </c>
      <c r="F3104" s="6" t="s">
        <v>57</v>
      </c>
      <c r="G3104" s="6" t="s">
        <v>24</v>
      </c>
      <c r="H3104" s="6" t="n">
        <v>4</v>
      </c>
      <c r="I3104" s="7" t="n">
        <v>50</v>
      </c>
      <c r="J3104" s="6" t="n">
        <v>2</v>
      </c>
      <c r="K3104" s="7" t="n">
        <v>100</v>
      </c>
      <c r="L3104" s="7" t="n">
        <v>25</v>
      </c>
      <c r="M3104" s="8" t="n">
        <v>0.25</v>
      </c>
      <c r="N3104" s="7" t="n">
        <v>35.25</v>
      </c>
      <c r="O3104" s="9" t="n">
        <v>0</v>
      </c>
    </row>
    <row r="3105" customFormat="false" ht="15" hidden="false" customHeight="true" outlineLevel="0" collapsed="false">
      <c r="A3105" s="6" t="n">
        <v>51889</v>
      </c>
      <c r="B3105" s="6" t="s">
        <v>19</v>
      </c>
      <c r="C3105" s="6" t="s">
        <v>37</v>
      </c>
      <c r="D3105" s="6" t="s">
        <v>50</v>
      </c>
      <c r="E3105" s="6" t="s">
        <v>72</v>
      </c>
      <c r="F3105" s="6" t="s">
        <v>73</v>
      </c>
      <c r="G3105" s="6" t="s">
        <v>34</v>
      </c>
      <c r="H3105" s="6" t="n">
        <v>4</v>
      </c>
      <c r="I3105" s="7" t="n">
        <v>39.99000168</v>
      </c>
      <c r="J3105" s="6" t="n">
        <v>3</v>
      </c>
      <c r="K3105" s="7" t="n">
        <v>119.9700012</v>
      </c>
      <c r="L3105" s="7" t="n">
        <v>14.39999962</v>
      </c>
      <c r="M3105" s="8" t="n">
        <v>0.119999997</v>
      </c>
      <c r="N3105" s="7" t="n">
        <v>48.56000137</v>
      </c>
      <c r="O3105" s="12" t="n">
        <v>1</v>
      </c>
    </row>
    <row r="3106" customFormat="false" ht="15" hidden="false" customHeight="true" outlineLevel="0" collapsed="false">
      <c r="A3106" s="6" t="n">
        <v>58724</v>
      </c>
      <c r="B3106" s="6" t="s">
        <v>46</v>
      </c>
      <c r="C3106" s="6" t="s">
        <v>20</v>
      </c>
      <c r="D3106" s="6" t="s">
        <v>50</v>
      </c>
      <c r="E3106" s="6" t="s">
        <v>51</v>
      </c>
      <c r="F3106" s="6" t="s">
        <v>33</v>
      </c>
      <c r="G3106" s="6" t="s">
        <v>34</v>
      </c>
      <c r="H3106" s="6" t="n">
        <v>2</v>
      </c>
      <c r="I3106" s="7" t="n">
        <v>59.99000168</v>
      </c>
      <c r="J3106" s="6" t="n">
        <v>5</v>
      </c>
      <c r="K3106" s="7" t="n">
        <v>299.9500122</v>
      </c>
      <c r="L3106" s="7" t="n">
        <v>35.99000168</v>
      </c>
      <c r="M3106" s="8" t="n">
        <v>0.119999997</v>
      </c>
      <c r="N3106" s="7" t="n">
        <v>82.62000275</v>
      </c>
      <c r="O3106" s="12" t="n">
        <v>1</v>
      </c>
    </row>
    <row r="3107" customFormat="false" ht="15" hidden="false" customHeight="true" outlineLevel="0" collapsed="false">
      <c r="A3107" s="6" t="n">
        <v>24243</v>
      </c>
      <c r="B3107" s="6" t="s">
        <v>19</v>
      </c>
      <c r="C3107" s="6" t="s">
        <v>37</v>
      </c>
      <c r="D3107" s="6" t="s">
        <v>27</v>
      </c>
      <c r="E3107" s="6" t="s">
        <v>54</v>
      </c>
      <c r="F3107" s="6" t="s">
        <v>23</v>
      </c>
      <c r="G3107" s="6" t="s">
        <v>34</v>
      </c>
      <c r="H3107" s="6" t="n">
        <v>4</v>
      </c>
      <c r="I3107" s="7" t="n">
        <v>129.9900055</v>
      </c>
      <c r="J3107" s="6" t="n">
        <v>1</v>
      </c>
      <c r="K3107" s="7" t="n">
        <v>129.9900055</v>
      </c>
      <c r="L3107" s="7" t="n">
        <v>2.599999905</v>
      </c>
      <c r="M3107" s="8" t="n">
        <v>0.02</v>
      </c>
      <c r="N3107" s="7" t="n">
        <v>-6.369999886</v>
      </c>
      <c r="O3107" s="9" t="n">
        <v>0</v>
      </c>
    </row>
    <row r="3108" customFormat="false" ht="15" hidden="false" customHeight="true" outlineLevel="0" collapsed="false">
      <c r="A3108" s="6" t="n">
        <v>7780</v>
      </c>
      <c r="B3108" s="6" t="s">
        <v>46</v>
      </c>
      <c r="C3108" s="6" t="s">
        <v>37</v>
      </c>
      <c r="D3108" s="6" t="s">
        <v>50</v>
      </c>
      <c r="E3108" s="6" t="s">
        <v>51</v>
      </c>
      <c r="F3108" s="6" t="s">
        <v>29</v>
      </c>
      <c r="G3108" s="6" t="s">
        <v>34</v>
      </c>
      <c r="H3108" s="6" t="n">
        <v>2</v>
      </c>
      <c r="I3108" s="7" t="n">
        <v>99.98999786</v>
      </c>
      <c r="J3108" s="6" t="n">
        <v>4</v>
      </c>
      <c r="K3108" s="7" t="n">
        <v>399.9599915</v>
      </c>
      <c r="L3108" s="7" t="n">
        <v>79.98999786</v>
      </c>
      <c r="M3108" s="8" t="n">
        <v>0.200000003</v>
      </c>
      <c r="N3108" s="7" t="n">
        <v>153.5800018</v>
      </c>
      <c r="O3108" s="12" t="n">
        <v>1</v>
      </c>
    </row>
    <row r="3109" customFormat="false" ht="15" hidden="false" customHeight="true" outlineLevel="0" collapsed="false">
      <c r="A3109" s="6" t="n">
        <v>35669</v>
      </c>
      <c r="B3109" s="6" t="s">
        <v>26</v>
      </c>
      <c r="C3109" s="6" t="s">
        <v>20</v>
      </c>
      <c r="D3109" s="6" t="s">
        <v>31</v>
      </c>
      <c r="E3109" s="6" t="s">
        <v>62</v>
      </c>
      <c r="F3109" s="6" t="s">
        <v>57</v>
      </c>
      <c r="G3109" s="6" t="s">
        <v>44</v>
      </c>
      <c r="H3109" s="6" t="n">
        <v>1</v>
      </c>
      <c r="I3109" s="7" t="n">
        <v>50</v>
      </c>
      <c r="J3109" s="6" t="n">
        <v>1</v>
      </c>
      <c r="K3109" s="7" t="n">
        <v>50</v>
      </c>
      <c r="L3109" s="7" t="n">
        <v>6.5</v>
      </c>
      <c r="M3109" s="8" t="n">
        <v>0.129999995</v>
      </c>
      <c r="N3109" s="7" t="n">
        <v>1.74000001</v>
      </c>
      <c r="O3109" s="12" t="n">
        <v>1</v>
      </c>
    </row>
    <row r="3110" customFormat="false" ht="15" hidden="false" customHeight="true" outlineLevel="0" collapsed="false">
      <c r="A3110" s="6" t="n">
        <v>58159</v>
      </c>
      <c r="B3110" s="6" t="s">
        <v>46</v>
      </c>
      <c r="C3110" s="6" t="s">
        <v>20</v>
      </c>
      <c r="D3110" s="6" t="s">
        <v>50</v>
      </c>
      <c r="E3110" s="6" t="s">
        <v>51</v>
      </c>
      <c r="F3110" s="6" t="s">
        <v>29</v>
      </c>
      <c r="G3110" s="6" t="s">
        <v>34</v>
      </c>
      <c r="H3110" s="6" t="n">
        <v>2</v>
      </c>
      <c r="I3110" s="7" t="n">
        <v>99.98999786</v>
      </c>
      <c r="J3110" s="6" t="n">
        <v>1</v>
      </c>
      <c r="K3110" s="7" t="n">
        <v>99.98999786</v>
      </c>
      <c r="L3110" s="7" t="n">
        <v>0</v>
      </c>
      <c r="M3110" s="8" t="n">
        <v>0</v>
      </c>
      <c r="N3110" s="7" t="n">
        <v>47</v>
      </c>
      <c r="O3110" s="12" t="n">
        <v>1</v>
      </c>
    </row>
    <row r="3111" customFormat="false" ht="15" hidden="false" customHeight="true" outlineLevel="0" collapsed="false">
      <c r="A3111" s="6" t="n">
        <v>56536</v>
      </c>
      <c r="B3111" s="6" t="s">
        <v>19</v>
      </c>
      <c r="C3111" s="6" t="s">
        <v>37</v>
      </c>
      <c r="D3111" s="6" t="s">
        <v>50</v>
      </c>
      <c r="E3111" s="6" t="s">
        <v>63</v>
      </c>
      <c r="F3111" s="6" t="s">
        <v>58</v>
      </c>
      <c r="G3111" s="6" t="s">
        <v>44</v>
      </c>
      <c r="H3111" s="6" t="n">
        <v>4</v>
      </c>
      <c r="I3111" s="7" t="n">
        <v>49.97999954</v>
      </c>
      <c r="J3111" s="6" t="n">
        <v>3</v>
      </c>
      <c r="K3111" s="7" t="n">
        <v>149.9400024</v>
      </c>
      <c r="L3111" s="7" t="n">
        <v>0</v>
      </c>
      <c r="M3111" s="8" t="n">
        <v>0</v>
      </c>
      <c r="N3111" s="7" t="n">
        <v>38.97999954</v>
      </c>
      <c r="O3111" s="9" t="n">
        <v>0</v>
      </c>
    </row>
    <row r="3112" customFormat="false" ht="15" hidden="false" customHeight="true" outlineLevel="0" collapsed="false">
      <c r="A3112" s="6" t="n">
        <v>26378</v>
      </c>
      <c r="B3112" s="6" t="s">
        <v>46</v>
      </c>
      <c r="C3112" s="6" t="s">
        <v>20</v>
      </c>
      <c r="D3112" s="6" t="s">
        <v>27</v>
      </c>
      <c r="E3112" s="6" t="s">
        <v>69</v>
      </c>
      <c r="F3112" s="6" t="s">
        <v>73</v>
      </c>
      <c r="G3112" s="6" t="s">
        <v>47</v>
      </c>
      <c r="H3112" s="6" t="n">
        <v>2</v>
      </c>
      <c r="I3112" s="7" t="n">
        <v>39.99000168</v>
      </c>
      <c r="J3112" s="6" t="n">
        <v>1</v>
      </c>
      <c r="K3112" s="7" t="n">
        <v>39.99000168</v>
      </c>
      <c r="L3112" s="7" t="n">
        <v>8</v>
      </c>
      <c r="M3112" s="8" t="n">
        <v>0.200000003</v>
      </c>
      <c r="N3112" s="7" t="n">
        <v>8.960000038</v>
      </c>
      <c r="O3112" s="12" t="n">
        <v>1</v>
      </c>
    </row>
    <row r="3113" customFormat="false" ht="15" hidden="false" customHeight="true" outlineLevel="0" collapsed="false">
      <c r="A3113" s="6" t="n">
        <v>12207</v>
      </c>
      <c r="B3113" s="6" t="s">
        <v>19</v>
      </c>
      <c r="C3113" s="6" t="s">
        <v>20</v>
      </c>
      <c r="D3113" s="6" t="s">
        <v>21</v>
      </c>
      <c r="E3113" s="6" t="s">
        <v>64</v>
      </c>
      <c r="F3113" s="6" t="s">
        <v>23</v>
      </c>
      <c r="G3113" s="6" t="s">
        <v>44</v>
      </c>
      <c r="H3113" s="6" t="n">
        <v>4</v>
      </c>
      <c r="I3113" s="7" t="n">
        <v>129.9900055</v>
      </c>
      <c r="J3113" s="6" t="n">
        <v>1</v>
      </c>
      <c r="K3113" s="7" t="n">
        <v>129.9900055</v>
      </c>
      <c r="L3113" s="7" t="n">
        <v>20.79999924</v>
      </c>
      <c r="M3113" s="8" t="n">
        <v>0.159999996</v>
      </c>
      <c r="N3113" s="7" t="n">
        <v>40.95000076</v>
      </c>
      <c r="O3113" s="9" t="n">
        <v>0</v>
      </c>
    </row>
    <row r="3114" customFormat="false" ht="15" hidden="false" customHeight="true" outlineLevel="0" collapsed="false">
      <c r="A3114" s="6" t="n">
        <v>76068</v>
      </c>
      <c r="B3114" s="6" t="s">
        <v>19</v>
      </c>
      <c r="C3114" s="6" t="s">
        <v>49</v>
      </c>
      <c r="D3114" s="6" t="s">
        <v>27</v>
      </c>
      <c r="E3114" s="6" t="s">
        <v>28</v>
      </c>
      <c r="F3114" s="6" t="s">
        <v>110</v>
      </c>
      <c r="G3114" s="6" t="s">
        <v>34</v>
      </c>
      <c r="H3114" s="6" t="n">
        <v>4</v>
      </c>
      <c r="I3114" s="7" t="n">
        <v>11.53999996</v>
      </c>
      <c r="J3114" s="6" t="n">
        <v>1</v>
      </c>
      <c r="K3114" s="7" t="n">
        <v>11.53999996</v>
      </c>
      <c r="L3114" s="7" t="n">
        <v>1.149999976</v>
      </c>
      <c r="M3114" s="8" t="n">
        <v>0.100000001</v>
      </c>
      <c r="N3114" s="7" t="n">
        <v>5.090000153</v>
      </c>
      <c r="O3114" s="9" t="n">
        <v>0</v>
      </c>
    </row>
    <row r="3115" customFormat="false" ht="15" hidden="false" customHeight="true" outlineLevel="0" collapsed="false">
      <c r="A3115" s="6" t="n">
        <v>28849</v>
      </c>
      <c r="B3115" s="6" t="s">
        <v>46</v>
      </c>
      <c r="C3115" s="6" t="s">
        <v>49</v>
      </c>
      <c r="D3115" s="6" t="s">
        <v>27</v>
      </c>
      <c r="E3115" s="6" t="s">
        <v>69</v>
      </c>
      <c r="F3115" s="6" t="s">
        <v>58</v>
      </c>
      <c r="G3115" s="6" t="s">
        <v>24</v>
      </c>
      <c r="H3115" s="6" t="n">
        <v>2</v>
      </c>
      <c r="I3115" s="7" t="n">
        <v>49.97999954</v>
      </c>
      <c r="J3115" s="6" t="n">
        <v>5</v>
      </c>
      <c r="K3115" s="7" t="n">
        <v>249.8999939</v>
      </c>
      <c r="L3115" s="7" t="n">
        <v>12.5</v>
      </c>
      <c r="M3115" s="8" t="n">
        <v>0.050000001</v>
      </c>
      <c r="N3115" s="7" t="n">
        <v>77.16000366</v>
      </c>
      <c r="O3115" s="12" t="n">
        <v>1</v>
      </c>
    </row>
    <row r="3116" customFormat="false" ht="15" hidden="false" customHeight="true" outlineLevel="0" collapsed="false">
      <c r="A3116" s="6" t="n">
        <v>45439</v>
      </c>
      <c r="B3116" s="6" t="s">
        <v>26</v>
      </c>
      <c r="C3116" s="6" t="s">
        <v>37</v>
      </c>
      <c r="D3116" s="6" t="s">
        <v>21</v>
      </c>
      <c r="E3116" s="6" t="s">
        <v>66</v>
      </c>
      <c r="F3116" s="6" t="s">
        <v>75</v>
      </c>
      <c r="G3116" s="6" t="s">
        <v>34</v>
      </c>
      <c r="H3116" s="6" t="n">
        <v>1</v>
      </c>
      <c r="I3116" s="7" t="n">
        <v>299.980011</v>
      </c>
      <c r="J3116" s="6" t="n">
        <v>1</v>
      </c>
      <c r="K3116" s="7" t="n">
        <v>299.980011</v>
      </c>
      <c r="L3116" s="7" t="n">
        <v>45</v>
      </c>
      <c r="M3116" s="8" t="n">
        <v>0.150000006</v>
      </c>
      <c r="N3116" s="7" t="n">
        <v>63.75</v>
      </c>
      <c r="O3116" s="12" t="n">
        <v>1</v>
      </c>
    </row>
    <row r="3117" customFormat="false" ht="15" hidden="false" customHeight="true" outlineLevel="0" collapsed="false">
      <c r="A3117" s="6" t="n">
        <v>53714</v>
      </c>
      <c r="B3117" s="6" t="s">
        <v>19</v>
      </c>
      <c r="C3117" s="6" t="s">
        <v>37</v>
      </c>
      <c r="D3117" s="6" t="s">
        <v>50</v>
      </c>
      <c r="E3117" s="6" t="s">
        <v>63</v>
      </c>
      <c r="F3117" s="6" t="s">
        <v>23</v>
      </c>
      <c r="G3117" s="6" t="s">
        <v>34</v>
      </c>
      <c r="H3117" s="6" t="n">
        <v>4</v>
      </c>
      <c r="I3117" s="7" t="n">
        <v>129.9900055</v>
      </c>
      <c r="J3117" s="6" t="n">
        <v>1</v>
      </c>
      <c r="K3117" s="7" t="n">
        <v>129.9900055</v>
      </c>
      <c r="L3117" s="7" t="n">
        <v>16.89999962</v>
      </c>
      <c r="M3117" s="8" t="n">
        <v>0.129999995</v>
      </c>
      <c r="N3117" s="7" t="n">
        <v>7.119999886</v>
      </c>
      <c r="O3117" s="12" t="n">
        <v>1</v>
      </c>
    </row>
    <row r="3118" customFormat="false" ht="15" hidden="false" customHeight="true" outlineLevel="0" collapsed="false">
      <c r="A3118" s="6" t="n">
        <v>40734</v>
      </c>
      <c r="B3118" s="6" t="s">
        <v>26</v>
      </c>
      <c r="C3118" s="6" t="s">
        <v>20</v>
      </c>
      <c r="D3118" s="6" t="s">
        <v>31</v>
      </c>
      <c r="E3118" s="6" t="s">
        <v>56</v>
      </c>
      <c r="F3118" s="6" t="s">
        <v>23</v>
      </c>
      <c r="G3118" s="6" t="s">
        <v>44</v>
      </c>
      <c r="H3118" s="6" t="n">
        <v>1</v>
      </c>
      <c r="I3118" s="7" t="n">
        <v>129.9900055</v>
      </c>
      <c r="J3118" s="6" t="n">
        <v>1</v>
      </c>
      <c r="K3118" s="7" t="n">
        <v>129.9900055</v>
      </c>
      <c r="L3118" s="7" t="n">
        <v>16.89999962</v>
      </c>
      <c r="M3118" s="8" t="n">
        <v>0.129999995</v>
      </c>
      <c r="N3118" s="7" t="n">
        <v>0</v>
      </c>
      <c r="O3118" s="12" t="n">
        <v>1</v>
      </c>
    </row>
    <row r="3119" customFormat="false" ht="15" hidden="false" customHeight="true" outlineLevel="0" collapsed="false">
      <c r="A3119" s="6" t="n">
        <v>7464</v>
      </c>
      <c r="B3119" s="6" t="s">
        <v>19</v>
      </c>
      <c r="C3119" s="6" t="s">
        <v>37</v>
      </c>
      <c r="D3119" s="6" t="s">
        <v>50</v>
      </c>
      <c r="E3119" s="6" t="s">
        <v>63</v>
      </c>
      <c r="F3119" s="6" t="s">
        <v>23</v>
      </c>
      <c r="G3119" s="6" t="s">
        <v>24</v>
      </c>
      <c r="H3119" s="6" t="n">
        <v>4</v>
      </c>
      <c r="I3119" s="7" t="n">
        <v>129.9900055</v>
      </c>
      <c r="J3119" s="6" t="n">
        <v>1</v>
      </c>
      <c r="K3119" s="7" t="n">
        <v>129.9900055</v>
      </c>
      <c r="L3119" s="7" t="n">
        <v>22.10000038</v>
      </c>
      <c r="M3119" s="8" t="n">
        <v>0.170000002</v>
      </c>
      <c r="N3119" s="7" t="n">
        <v>-84.16000366</v>
      </c>
      <c r="O3119" s="12" t="n">
        <v>1</v>
      </c>
    </row>
    <row r="3120" customFormat="false" ht="15" hidden="false" customHeight="true" outlineLevel="0" collapsed="false">
      <c r="A3120" s="6" t="n">
        <v>35262</v>
      </c>
      <c r="B3120" s="6" t="s">
        <v>26</v>
      </c>
      <c r="C3120" s="6" t="s">
        <v>20</v>
      </c>
      <c r="D3120" s="6" t="s">
        <v>31</v>
      </c>
      <c r="E3120" s="6" t="s">
        <v>86</v>
      </c>
      <c r="F3120" s="6" t="s">
        <v>57</v>
      </c>
      <c r="G3120" s="6" t="s">
        <v>47</v>
      </c>
      <c r="H3120" s="6" t="n">
        <v>1</v>
      </c>
      <c r="I3120" s="7" t="n">
        <v>50</v>
      </c>
      <c r="J3120" s="6" t="n">
        <v>2</v>
      </c>
      <c r="K3120" s="7" t="n">
        <v>100</v>
      </c>
      <c r="L3120" s="7" t="n">
        <v>0</v>
      </c>
      <c r="M3120" s="8" t="n">
        <v>0</v>
      </c>
      <c r="N3120" s="7" t="n">
        <v>20</v>
      </c>
      <c r="O3120" s="12" t="n">
        <v>1</v>
      </c>
    </row>
    <row r="3121" customFormat="false" ht="15" hidden="false" customHeight="true" outlineLevel="0" collapsed="false">
      <c r="A3121" s="6" t="n">
        <v>22170</v>
      </c>
      <c r="B3121" s="6" t="s">
        <v>26</v>
      </c>
      <c r="C3121" s="6" t="s">
        <v>49</v>
      </c>
      <c r="D3121" s="6" t="s">
        <v>27</v>
      </c>
      <c r="E3121" s="6" t="s">
        <v>54</v>
      </c>
      <c r="F3121" s="6" t="s">
        <v>33</v>
      </c>
      <c r="G3121" s="6" t="s">
        <v>44</v>
      </c>
      <c r="H3121" s="6" t="n">
        <v>1</v>
      </c>
      <c r="I3121" s="7" t="n">
        <v>59.99000168</v>
      </c>
      <c r="J3121" s="6" t="n">
        <v>5</v>
      </c>
      <c r="K3121" s="7" t="n">
        <v>299.9500122</v>
      </c>
      <c r="L3121" s="7" t="n">
        <v>6</v>
      </c>
      <c r="M3121" s="8" t="n">
        <v>0.02</v>
      </c>
      <c r="N3121" s="7" t="n">
        <v>29.39999962</v>
      </c>
      <c r="O3121" s="12" t="n">
        <v>1</v>
      </c>
    </row>
    <row r="3122" customFormat="false" ht="15" hidden="false" customHeight="true" outlineLevel="0" collapsed="false">
      <c r="A3122" s="6" t="n">
        <v>19786</v>
      </c>
      <c r="B3122" s="6" t="s">
        <v>19</v>
      </c>
      <c r="C3122" s="6" t="s">
        <v>20</v>
      </c>
      <c r="D3122" s="6" t="s">
        <v>21</v>
      </c>
      <c r="E3122" s="6" t="s">
        <v>65</v>
      </c>
      <c r="F3122" s="6" t="s">
        <v>75</v>
      </c>
      <c r="G3122" s="6" t="s">
        <v>44</v>
      </c>
      <c r="H3122" s="6" t="n">
        <v>4</v>
      </c>
      <c r="I3122" s="7" t="n">
        <v>299.980011</v>
      </c>
      <c r="J3122" s="6" t="n">
        <v>1</v>
      </c>
      <c r="K3122" s="7" t="n">
        <v>299.980011</v>
      </c>
      <c r="L3122" s="7" t="n">
        <v>75</v>
      </c>
      <c r="M3122" s="8" t="n">
        <v>0.25</v>
      </c>
      <c r="N3122" s="7" t="n">
        <v>13.5</v>
      </c>
      <c r="O3122" s="9" t="n">
        <v>0</v>
      </c>
    </row>
    <row r="3123" customFormat="false" ht="15" hidden="false" customHeight="true" outlineLevel="0" collapsed="false">
      <c r="A3123" s="6" t="n">
        <v>22841</v>
      </c>
      <c r="B3123" s="6" t="s">
        <v>19</v>
      </c>
      <c r="C3123" s="6" t="s">
        <v>37</v>
      </c>
      <c r="D3123" s="6" t="s">
        <v>27</v>
      </c>
      <c r="E3123" s="6" t="s">
        <v>54</v>
      </c>
      <c r="F3123" s="6" t="s">
        <v>71</v>
      </c>
      <c r="G3123" s="6" t="s">
        <v>24</v>
      </c>
      <c r="H3123" s="6" t="n">
        <v>4</v>
      </c>
      <c r="I3123" s="7" t="n">
        <v>199.9900055</v>
      </c>
      <c r="J3123" s="6" t="n">
        <v>1</v>
      </c>
      <c r="K3123" s="7" t="n">
        <v>199.9900055</v>
      </c>
      <c r="L3123" s="7" t="n">
        <v>14</v>
      </c>
      <c r="M3123" s="8" t="n">
        <v>0.07</v>
      </c>
      <c r="N3123" s="7" t="n">
        <v>91.13999939</v>
      </c>
      <c r="O3123" s="9" t="n">
        <v>0</v>
      </c>
    </row>
    <row r="3124" customFormat="false" ht="15" hidden="false" customHeight="true" outlineLevel="0" collapsed="false">
      <c r="A3124" s="6" t="n">
        <v>76857</v>
      </c>
      <c r="B3124" s="6" t="s">
        <v>19</v>
      </c>
      <c r="C3124" s="6" t="s">
        <v>20</v>
      </c>
      <c r="D3124" s="6" t="s">
        <v>27</v>
      </c>
      <c r="E3124" s="6" t="s">
        <v>42</v>
      </c>
      <c r="F3124" s="6" t="s">
        <v>96</v>
      </c>
      <c r="G3124" s="6" t="s">
        <v>34</v>
      </c>
      <c r="H3124" s="6" t="n">
        <v>4</v>
      </c>
      <c r="I3124" s="7" t="n">
        <v>215.8200073</v>
      </c>
      <c r="J3124" s="6" t="n">
        <v>1</v>
      </c>
      <c r="K3124" s="7" t="n">
        <v>215.8200073</v>
      </c>
      <c r="L3124" s="7" t="n">
        <v>0</v>
      </c>
      <c r="M3124" s="8" t="n">
        <v>0</v>
      </c>
      <c r="N3124" s="7" t="n">
        <v>37.77000046</v>
      </c>
      <c r="O3124" s="9" t="n">
        <v>0</v>
      </c>
    </row>
    <row r="3125" customFormat="false" ht="15" hidden="false" customHeight="true" outlineLevel="0" collapsed="false">
      <c r="A3125" s="6" t="n">
        <v>68712</v>
      </c>
      <c r="B3125" s="6" t="s">
        <v>46</v>
      </c>
      <c r="C3125" s="6" t="s">
        <v>20</v>
      </c>
      <c r="D3125" s="6" t="s">
        <v>21</v>
      </c>
      <c r="E3125" s="6" t="s">
        <v>22</v>
      </c>
      <c r="F3125" s="6" t="s">
        <v>40</v>
      </c>
      <c r="G3125" s="6" t="s">
        <v>34</v>
      </c>
      <c r="H3125" s="6" t="n">
        <v>2</v>
      </c>
      <c r="I3125" s="7" t="n">
        <v>399.980011</v>
      </c>
      <c r="J3125" s="6" t="n">
        <v>1</v>
      </c>
      <c r="K3125" s="7" t="n">
        <v>399.980011</v>
      </c>
      <c r="L3125" s="7" t="n">
        <v>12</v>
      </c>
      <c r="M3125" s="8" t="n">
        <v>0.029999999</v>
      </c>
      <c r="N3125" s="7" t="n">
        <v>-300.6799927</v>
      </c>
      <c r="O3125" s="12" t="n">
        <v>1</v>
      </c>
    </row>
    <row r="3126" customFormat="false" ht="15" hidden="false" customHeight="true" outlineLevel="0" collapsed="false">
      <c r="A3126" s="6" t="n">
        <v>53500</v>
      </c>
      <c r="B3126" s="6" t="s">
        <v>26</v>
      </c>
      <c r="C3126" s="6" t="s">
        <v>49</v>
      </c>
      <c r="D3126" s="6" t="s">
        <v>50</v>
      </c>
      <c r="E3126" s="6" t="s">
        <v>51</v>
      </c>
      <c r="F3126" s="6" t="s">
        <v>33</v>
      </c>
      <c r="G3126" s="6" t="s">
        <v>34</v>
      </c>
      <c r="H3126" s="6" t="n">
        <v>1</v>
      </c>
      <c r="I3126" s="7" t="n">
        <v>59.99000168</v>
      </c>
      <c r="J3126" s="6" t="n">
        <v>4</v>
      </c>
      <c r="K3126" s="7" t="n">
        <v>239.9600067</v>
      </c>
      <c r="L3126" s="7" t="n">
        <v>7.199999809</v>
      </c>
      <c r="M3126" s="8" t="n">
        <v>0.029999999</v>
      </c>
      <c r="N3126" s="7" t="n">
        <v>37.93999863</v>
      </c>
      <c r="O3126" s="12" t="n">
        <v>1</v>
      </c>
    </row>
    <row r="3127" customFormat="false" ht="15" hidden="false" customHeight="true" outlineLevel="0" collapsed="false">
      <c r="A3127" s="6" t="n">
        <v>15313</v>
      </c>
      <c r="B3127" s="6" t="s">
        <v>46</v>
      </c>
      <c r="C3127" s="6" t="s">
        <v>37</v>
      </c>
      <c r="D3127" s="6" t="s">
        <v>21</v>
      </c>
      <c r="E3127" s="6" t="s">
        <v>64</v>
      </c>
      <c r="F3127" s="6" t="s">
        <v>23</v>
      </c>
      <c r="G3127" s="6" t="s">
        <v>34</v>
      </c>
      <c r="H3127" s="6" t="n">
        <v>2</v>
      </c>
      <c r="I3127" s="7" t="n">
        <v>129.9900055</v>
      </c>
      <c r="J3127" s="6" t="n">
        <v>1</v>
      </c>
      <c r="K3127" s="7" t="n">
        <v>129.9900055</v>
      </c>
      <c r="L3127" s="7" t="n">
        <v>22.10000038</v>
      </c>
      <c r="M3127" s="8" t="n">
        <v>0.170000002</v>
      </c>
      <c r="N3127" s="7" t="n">
        <v>-24.28000069</v>
      </c>
      <c r="O3127" s="12" t="n">
        <v>1</v>
      </c>
    </row>
    <row r="3128" customFormat="false" ht="15" hidden="false" customHeight="true" outlineLevel="0" collapsed="false">
      <c r="A3128" s="6" t="n">
        <v>5236</v>
      </c>
      <c r="B3128" s="6" t="s">
        <v>19</v>
      </c>
      <c r="C3128" s="6" t="s">
        <v>20</v>
      </c>
      <c r="D3128" s="6" t="s">
        <v>50</v>
      </c>
      <c r="E3128" s="6" t="s">
        <v>51</v>
      </c>
      <c r="F3128" s="6" t="s">
        <v>75</v>
      </c>
      <c r="G3128" s="6" t="s">
        <v>47</v>
      </c>
      <c r="H3128" s="6" t="n">
        <v>4</v>
      </c>
      <c r="I3128" s="7" t="n">
        <v>299.980011</v>
      </c>
      <c r="J3128" s="6" t="n">
        <v>1</v>
      </c>
      <c r="K3128" s="7" t="n">
        <v>299.980011</v>
      </c>
      <c r="L3128" s="7" t="n">
        <v>0</v>
      </c>
      <c r="M3128" s="8" t="n">
        <v>0</v>
      </c>
      <c r="N3128" s="7" t="n">
        <v>104.9899979</v>
      </c>
      <c r="O3128" s="9" t="n">
        <v>0</v>
      </c>
    </row>
    <row r="3129" customFormat="false" ht="15" hidden="false" customHeight="true" outlineLevel="0" collapsed="false">
      <c r="A3129" s="6" t="n">
        <v>71308</v>
      </c>
      <c r="B3129" s="6" t="s">
        <v>19</v>
      </c>
      <c r="C3129" s="6" t="s">
        <v>37</v>
      </c>
      <c r="D3129" s="6" t="s">
        <v>21</v>
      </c>
      <c r="E3129" s="6" t="s">
        <v>65</v>
      </c>
      <c r="F3129" s="6" t="s">
        <v>103</v>
      </c>
      <c r="G3129" s="6" t="s">
        <v>47</v>
      </c>
      <c r="H3129" s="6" t="n">
        <v>4</v>
      </c>
      <c r="I3129" s="7" t="n">
        <v>461.480011</v>
      </c>
      <c r="J3129" s="6" t="n">
        <v>1</v>
      </c>
      <c r="K3129" s="7" t="n">
        <v>461.480011</v>
      </c>
      <c r="L3129" s="7" t="n">
        <v>0</v>
      </c>
      <c r="M3129" s="8" t="n">
        <v>0</v>
      </c>
      <c r="N3129" s="7" t="n">
        <v>230.7400055</v>
      </c>
      <c r="O3129" s="9" t="n">
        <v>0</v>
      </c>
    </row>
    <row r="3130" customFormat="false" ht="15" hidden="false" customHeight="true" outlineLevel="0" collapsed="false">
      <c r="A3130" s="6" t="n">
        <v>18235</v>
      </c>
      <c r="B3130" s="6" t="s">
        <v>19</v>
      </c>
      <c r="C3130" s="6" t="s">
        <v>49</v>
      </c>
      <c r="D3130" s="6" t="s">
        <v>21</v>
      </c>
      <c r="E3130" s="6" t="s">
        <v>65</v>
      </c>
      <c r="F3130" s="6" t="s">
        <v>84</v>
      </c>
      <c r="G3130" s="6" t="s">
        <v>24</v>
      </c>
      <c r="H3130" s="6" t="n">
        <v>4</v>
      </c>
      <c r="I3130" s="7" t="n">
        <v>70</v>
      </c>
      <c r="J3130" s="6" t="n">
        <v>1</v>
      </c>
      <c r="K3130" s="7" t="n">
        <v>70</v>
      </c>
      <c r="L3130" s="7" t="n">
        <v>12.60000038</v>
      </c>
      <c r="M3130" s="8" t="n">
        <v>0.180000007</v>
      </c>
      <c r="N3130" s="7" t="n">
        <v>28.12999916</v>
      </c>
      <c r="O3130" s="12" t="n">
        <v>1</v>
      </c>
    </row>
    <row r="3131" customFormat="false" ht="15" hidden="false" customHeight="true" outlineLevel="0" collapsed="false">
      <c r="A3131" s="6" t="n">
        <v>12072</v>
      </c>
      <c r="B3131" s="6" t="s">
        <v>19</v>
      </c>
      <c r="C3131" s="6" t="s">
        <v>20</v>
      </c>
      <c r="D3131" s="6" t="s">
        <v>21</v>
      </c>
      <c r="E3131" s="6" t="s">
        <v>65</v>
      </c>
      <c r="F3131" s="6" t="s">
        <v>33</v>
      </c>
      <c r="G3131" s="6" t="s">
        <v>34</v>
      </c>
      <c r="H3131" s="6" t="n">
        <v>4</v>
      </c>
      <c r="I3131" s="7" t="n">
        <v>59.99000168</v>
      </c>
      <c r="J3131" s="6" t="n">
        <v>3</v>
      </c>
      <c r="K3131" s="7" t="n">
        <v>179.9700012</v>
      </c>
      <c r="L3131" s="7" t="n">
        <v>9</v>
      </c>
      <c r="M3131" s="8" t="n">
        <v>0.050000001</v>
      </c>
      <c r="N3131" s="7" t="n">
        <v>59.84000015</v>
      </c>
      <c r="O3131" s="9" t="n">
        <v>0</v>
      </c>
    </row>
    <row r="3132" customFormat="false" ht="15" hidden="false" customHeight="true" outlineLevel="0" collapsed="false">
      <c r="A3132" s="6" t="n">
        <v>34256</v>
      </c>
      <c r="B3132" s="6" t="s">
        <v>19</v>
      </c>
      <c r="C3132" s="6" t="s">
        <v>20</v>
      </c>
      <c r="D3132" s="6" t="s">
        <v>31</v>
      </c>
      <c r="E3132" s="6" t="s">
        <v>56</v>
      </c>
      <c r="F3132" s="6" t="s">
        <v>40</v>
      </c>
      <c r="G3132" s="6" t="s">
        <v>34</v>
      </c>
      <c r="H3132" s="6" t="n">
        <v>4</v>
      </c>
      <c r="I3132" s="7" t="n">
        <v>399.980011</v>
      </c>
      <c r="J3132" s="6" t="n">
        <v>1</v>
      </c>
      <c r="K3132" s="7" t="n">
        <v>399.980011</v>
      </c>
      <c r="L3132" s="7" t="n">
        <v>0</v>
      </c>
      <c r="M3132" s="8" t="n">
        <v>0</v>
      </c>
      <c r="N3132" s="7" t="n">
        <v>195.9900055</v>
      </c>
      <c r="O3132" s="9" t="n">
        <v>0</v>
      </c>
    </row>
    <row r="3133" customFormat="false" ht="15" hidden="false" customHeight="true" outlineLevel="0" collapsed="false">
      <c r="A3133" s="6" t="n">
        <v>23805</v>
      </c>
      <c r="B3133" s="6" t="s">
        <v>19</v>
      </c>
      <c r="C3133" s="6" t="s">
        <v>20</v>
      </c>
      <c r="D3133" s="6" t="s">
        <v>27</v>
      </c>
      <c r="E3133" s="6" t="s">
        <v>42</v>
      </c>
      <c r="F3133" s="6" t="s">
        <v>43</v>
      </c>
      <c r="G3133" s="6" t="s">
        <v>34</v>
      </c>
      <c r="H3133" s="6" t="n">
        <v>4</v>
      </c>
      <c r="I3133" s="7" t="n">
        <v>15.98999977</v>
      </c>
      <c r="J3133" s="6" t="n">
        <v>1</v>
      </c>
      <c r="K3133" s="7" t="n">
        <v>15.98999977</v>
      </c>
      <c r="L3133" s="7" t="n">
        <v>0</v>
      </c>
      <c r="M3133" s="8" t="n">
        <v>0</v>
      </c>
      <c r="N3133" s="7" t="n">
        <v>7.679999828</v>
      </c>
      <c r="O3133" s="12" t="n">
        <v>1</v>
      </c>
    </row>
    <row r="3134" customFormat="false" ht="15" hidden="false" customHeight="true" outlineLevel="0" collapsed="false">
      <c r="A3134" s="6" t="n">
        <v>56182</v>
      </c>
      <c r="B3134" s="6" t="s">
        <v>26</v>
      </c>
      <c r="C3134" s="6" t="s">
        <v>49</v>
      </c>
      <c r="D3134" s="6" t="s">
        <v>50</v>
      </c>
      <c r="E3134" s="6" t="s">
        <v>51</v>
      </c>
      <c r="F3134" s="6" t="s">
        <v>74</v>
      </c>
      <c r="G3134" s="6" t="s">
        <v>24</v>
      </c>
      <c r="H3134" s="6" t="n">
        <v>1</v>
      </c>
      <c r="I3134" s="7" t="n">
        <v>31.98999977</v>
      </c>
      <c r="J3134" s="6" t="n">
        <v>1</v>
      </c>
      <c r="K3134" s="7" t="n">
        <v>31.98999977</v>
      </c>
      <c r="L3134" s="7" t="n">
        <v>0.319999993</v>
      </c>
      <c r="M3134" s="8" t="n">
        <v>0.01</v>
      </c>
      <c r="N3134" s="7" t="n">
        <v>3.579999924</v>
      </c>
      <c r="O3134" s="12" t="n">
        <v>1</v>
      </c>
    </row>
    <row r="3135" customFormat="false" ht="15" hidden="false" customHeight="true" outlineLevel="0" collapsed="false">
      <c r="A3135" s="6" t="n">
        <v>64944</v>
      </c>
      <c r="B3135" s="6" t="s">
        <v>19</v>
      </c>
      <c r="C3135" s="6" t="s">
        <v>37</v>
      </c>
      <c r="D3135" s="6" t="s">
        <v>21</v>
      </c>
      <c r="E3135" s="6" t="s">
        <v>65</v>
      </c>
      <c r="F3135" s="6" t="s">
        <v>71</v>
      </c>
      <c r="G3135" s="6" t="s">
        <v>44</v>
      </c>
      <c r="H3135" s="6" t="n">
        <v>4</v>
      </c>
      <c r="I3135" s="7" t="n">
        <v>199.9900055</v>
      </c>
      <c r="J3135" s="6" t="n">
        <v>1</v>
      </c>
      <c r="K3135" s="7" t="n">
        <v>199.9900055</v>
      </c>
      <c r="L3135" s="7" t="n">
        <v>10</v>
      </c>
      <c r="M3135" s="8" t="n">
        <v>0.050000001</v>
      </c>
      <c r="N3135" s="7" t="n">
        <v>85.5</v>
      </c>
      <c r="O3135" s="12" t="n">
        <v>1</v>
      </c>
    </row>
    <row r="3136" customFormat="false" ht="15" hidden="false" customHeight="true" outlineLevel="0" collapsed="false">
      <c r="A3136" s="6" t="n">
        <v>3603</v>
      </c>
      <c r="B3136" s="6" t="s">
        <v>19</v>
      </c>
      <c r="C3136" s="6" t="s">
        <v>20</v>
      </c>
      <c r="D3136" s="6" t="s">
        <v>50</v>
      </c>
      <c r="E3136" s="6" t="s">
        <v>72</v>
      </c>
      <c r="F3136" s="6" t="s">
        <v>33</v>
      </c>
      <c r="G3136" s="6" t="s">
        <v>44</v>
      </c>
      <c r="H3136" s="6" t="n">
        <v>4</v>
      </c>
      <c r="I3136" s="7" t="n">
        <v>59.99000168</v>
      </c>
      <c r="J3136" s="6" t="n">
        <v>5</v>
      </c>
      <c r="K3136" s="7" t="n">
        <v>299.9500122</v>
      </c>
      <c r="L3136" s="7" t="n">
        <v>21</v>
      </c>
      <c r="M3136" s="8" t="n">
        <v>0.07</v>
      </c>
      <c r="N3136" s="7" t="n">
        <v>78.11000061</v>
      </c>
      <c r="O3136" s="9" t="n">
        <v>0</v>
      </c>
    </row>
    <row r="3137" customFormat="false" ht="15" hidden="false" customHeight="true" outlineLevel="0" collapsed="false">
      <c r="A3137" s="6" t="n">
        <v>28348</v>
      </c>
      <c r="B3137" s="6" t="s">
        <v>19</v>
      </c>
      <c r="C3137" s="6" t="s">
        <v>37</v>
      </c>
      <c r="D3137" s="6" t="s">
        <v>27</v>
      </c>
      <c r="E3137" s="6" t="s">
        <v>28</v>
      </c>
      <c r="F3137" s="6" t="s">
        <v>75</v>
      </c>
      <c r="G3137" s="6" t="s">
        <v>44</v>
      </c>
      <c r="H3137" s="6" t="n">
        <v>4</v>
      </c>
      <c r="I3137" s="7" t="n">
        <v>299.980011</v>
      </c>
      <c r="J3137" s="6" t="n">
        <v>1</v>
      </c>
      <c r="K3137" s="7" t="n">
        <v>299.980011</v>
      </c>
      <c r="L3137" s="7" t="n">
        <v>6</v>
      </c>
      <c r="M3137" s="8" t="n">
        <v>0.02</v>
      </c>
      <c r="N3137" s="7" t="n">
        <v>29.39999962</v>
      </c>
      <c r="O3137" s="9" t="n">
        <v>0</v>
      </c>
    </row>
    <row r="3138" customFormat="false" ht="15" hidden="false" customHeight="true" outlineLevel="0" collapsed="false">
      <c r="A3138" s="6" t="n">
        <v>23932</v>
      </c>
      <c r="B3138" s="6" t="s">
        <v>19</v>
      </c>
      <c r="C3138" s="6" t="s">
        <v>20</v>
      </c>
      <c r="D3138" s="6" t="s">
        <v>27</v>
      </c>
      <c r="E3138" s="6" t="s">
        <v>54</v>
      </c>
      <c r="F3138" s="6" t="s">
        <v>57</v>
      </c>
      <c r="G3138" s="6" t="s">
        <v>24</v>
      </c>
      <c r="H3138" s="6" t="n">
        <v>4</v>
      </c>
      <c r="I3138" s="7" t="n">
        <v>50</v>
      </c>
      <c r="J3138" s="6" t="n">
        <v>3</v>
      </c>
      <c r="K3138" s="7" t="n">
        <v>150</v>
      </c>
      <c r="L3138" s="7" t="n">
        <v>4.5</v>
      </c>
      <c r="M3138" s="8" t="n">
        <v>0.029999999</v>
      </c>
      <c r="N3138" s="7" t="n">
        <v>14.55000019</v>
      </c>
      <c r="O3138" s="9" t="n">
        <v>0</v>
      </c>
    </row>
    <row r="3139" customFormat="false" ht="15" hidden="false" customHeight="true" outlineLevel="0" collapsed="false">
      <c r="A3139" s="6" t="n">
        <v>40261</v>
      </c>
      <c r="B3139" s="6" t="s">
        <v>19</v>
      </c>
      <c r="C3139" s="6" t="s">
        <v>20</v>
      </c>
      <c r="D3139" s="6" t="s">
        <v>31</v>
      </c>
      <c r="E3139" s="6" t="s">
        <v>86</v>
      </c>
      <c r="F3139" s="6" t="s">
        <v>84</v>
      </c>
      <c r="G3139" s="6" t="s">
        <v>47</v>
      </c>
      <c r="H3139" s="6" t="n">
        <v>4</v>
      </c>
      <c r="I3139" s="7" t="n">
        <v>70</v>
      </c>
      <c r="J3139" s="6" t="n">
        <v>4</v>
      </c>
      <c r="K3139" s="7" t="n">
        <v>280</v>
      </c>
      <c r="L3139" s="7" t="n">
        <v>14</v>
      </c>
      <c r="M3139" s="8" t="n">
        <v>0.050000001</v>
      </c>
      <c r="N3139" s="7" t="n">
        <v>-62.50999832</v>
      </c>
      <c r="O3139" s="9" t="n">
        <v>0</v>
      </c>
    </row>
    <row r="3140" customFormat="false" ht="15" hidden="false" customHeight="true" outlineLevel="0" collapsed="false">
      <c r="A3140" s="6" t="n">
        <v>50743</v>
      </c>
      <c r="B3140" s="6" t="s">
        <v>19</v>
      </c>
      <c r="C3140" s="6" t="s">
        <v>20</v>
      </c>
      <c r="D3140" s="6" t="s">
        <v>38</v>
      </c>
      <c r="E3140" s="6" t="s">
        <v>70</v>
      </c>
      <c r="F3140" s="6" t="s">
        <v>23</v>
      </c>
      <c r="G3140" s="6" t="s">
        <v>24</v>
      </c>
      <c r="H3140" s="6" t="n">
        <v>4</v>
      </c>
      <c r="I3140" s="7" t="n">
        <v>129.9900055</v>
      </c>
      <c r="J3140" s="6" t="n">
        <v>1</v>
      </c>
      <c r="K3140" s="7" t="n">
        <v>129.9900055</v>
      </c>
      <c r="L3140" s="7" t="n">
        <v>11.69999981</v>
      </c>
      <c r="M3140" s="8" t="n">
        <v>0.090000004</v>
      </c>
      <c r="N3140" s="7" t="n">
        <v>53.22999954</v>
      </c>
      <c r="O3140" s="9" t="n">
        <v>0</v>
      </c>
    </row>
    <row r="3141" customFormat="false" ht="15" hidden="false" customHeight="true" outlineLevel="0" collapsed="false">
      <c r="A3141" s="6" t="n">
        <v>37728</v>
      </c>
      <c r="B3141" s="6" t="s">
        <v>46</v>
      </c>
      <c r="C3141" s="6" t="s">
        <v>20</v>
      </c>
      <c r="D3141" s="6" t="s">
        <v>31</v>
      </c>
      <c r="E3141" s="6" t="s">
        <v>86</v>
      </c>
      <c r="F3141" s="6" t="s">
        <v>23</v>
      </c>
      <c r="G3141" s="6" t="s">
        <v>24</v>
      </c>
      <c r="H3141" s="6" t="n">
        <v>2</v>
      </c>
      <c r="I3141" s="7" t="n">
        <v>129.9900055</v>
      </c>
      <c r="J3141" s="6" t="n">
        <v>1</v>
      </c>
      <c r="K3141" s="7" t="n">
        <v>129.9900055</v>
      </c>
      <c r="L3141" s="7" t="n">
        <v>0</v>
      </c>
      <c r="M3141" s="8" t="n">
        <v>0</v>
      </c>
      <c r="N3141" s="7" t="n">
        <v>58.5</v>
      </c>
      <c r="O3141" s="12" t="n">
        <v>1</v>
      </c>
    </row>
    <row r="3142" customFormat="false" ht="15" hidden="false" customHeight="true" outlineLevel="0" collapsed="false">
      <c r="A3142" s="6" t="n">
        <v>36857</v>
      </c>
      <c r="B3142" s="6" t="s">
        <v>46</v>
      </c>
      <c r="C3142" s="6" t="s">
        <v>37</v>
      </c>
      <c r="D3142" s="6" t="s">
        <v>31</v>
      </c>
      <c r="E3142" s="6" t="s">
        <v>56</v>
      </c>
      <c r="F3142" s="6" t="s">
        <v>73</v>
      </c>
      <c r="G3142" s="6" t="s">
        <v>44</v>
      </c>
      <c r="H3142" s="6" t="n">
        <v>2</v>
      </c>
      <c r="I3142" s="7" t="n">
        <v>39.99000168</v>
      </c>
      <c r="J3142" s="6" t="n">
        <v>5</v>
      </c>
      <c r="K3142" s="7" t="n">
        <v>199.9499969</v>
      </c>
      <c r="L3142" s="7" t="n">
        <v>6</v>
      </c>
      <c r="M3142" s="8" t="n">
        <v>0.029999999</v>
      </c>
      <c r="N3142" s="7" t="n">
        <v>95.04000092</v>
      </c>
      <c r="O3142" s="12" t="n">
        <v>1</v>
      </c>
    </row>
    <row r="3143" customFormat="false" ht="15" hidden="false" customHeight="true" outlineLevel="0" collapsed="false">
      <c r="A3143" s="6" t="n">
        <v>63272</v>
      </c>
      <c r="B3143" s="6" t="s">
        <v>19</v>
      </c>
      <c r="C3143" s="6" t="s">
        <v>37</v>
      </c>
      <c r="D3143" s="6" t="s">
        <v>21</v>
      </c>
      <c r="E3143" s="6" t="s">
        <v>65</v>
      </c>
      <c r="F3143" s="6" t="s">
        <v>57</v>
      </c>
      <c r="G3143" s="6" t="s">
        <v>34</v>
      </c>
      <c r="H3143" s="6" t="n">
        <v>4</v>
      </c>
      <c r="I3143" s="7" t="n">
        <v>50</v>
      </c>
      <c r="J3143" s="6" t="n">
        <v>2</v>
      </c>
      <c r="K3143" s="7" t="n">
        <v>100</v>
      </c>
      <c r="L3143" s="7" t="n">
        <v>2</v>
      </c>
      <c r="M3143" s="8" t="n">
        <v>0.02</v>
      </c>
      <c r="N3143" s="7" t="n">
        <v>48.02000046</v>
      </c>
      <c r="O3143" s="9" t="n">
        <v>0</v>
      </c>
    </row>
    <row r="3144" customFormat="false" ht="15" hidden="false" customHeight="true" outlineLevel="0" collapsed="false">
      <c r="A3144" s="6" t="n">
        <v>49796</v>
      </c>
      <c r="B3144" s="6" t="s">
        <v>46</v>
      </c>
      <c r="C3144" s="6" t="s">
        <v>20</v>
      </c>
      <c r="D3144" s="6" t="s">
        <v>27</v>
      </c>
      <c r="E3144" s="6" t="s">
        <v>69</v>
      </c>
      <c r="F3144" s="6" t="s">
        <v>33</v>
      </c>
      <c r="G3144" s="6" t="s">
        <v>47</v>
      </c>
      <c r="H3144" s="6" t="n">
        <v>2</v>
      </c>
      <c r="I3144" s="7" t="n">
        <v>59.99000168</v>
      </c>
      <c r="J3144" s="6" t="n">
        <v>4</v>
      </c>
      <c r="K3144" s="7" t="n">
        <v>239.9600067</v>
      </c>
      <c r="L3144" s="7" t="n">
        <v>16.79999924</v>
      </c>
      <c r="M3144" s="8" t="n">
        <v>0.07</v>
      </c>
      <c r="N3144" s="7" t="n">
        <v>111.5800018</v>
      </c>
      <c r="O3144" s="9" t="n">
        <v>0</v>
      </c>
    </row>
    <row r="3145" customFormat="false" ht="15" hidden="false" customHeight="true" outlineLevel="0" collapsed="false">
      <c r="A3145" s="6" t="n">
        <v>15448</v>
      </c>
      <c r="B3145" s="6" t="s">
        <v>19</v>
      </c>
      <c r="C3145" s="6" t="s">
        <v>37</v>
      </c>
      <c r="D3145" s="6" t="s">
        <v>21</v>
      </c>
      <c r="E3145" s="6" t="s">
        <v>65</v>
      </c>
      <c r="F3145" s="6" t="s">
        <v>23</v>
      </c>
      <c r="G3145" s="6" t="s">
        <v>24</v>
      </c>
      <c r="H3145" s="6" t="n">
        <v>4</v>
      </c>
      <c r="I3145" s="7" t="n">
        <v>129.9900055</v>
      </c>
      <c r="J3145" s="6" t="n">
        <v>1</v>
      </c>
      <c r="K3145" s="7" t="n">
        <v>129.9900055</v>
      </c>
      <c r="L3145" s="7" t="n">
        <v>7.150000095</v>
      </c>
      <c r="M3145" s="8" t="n">
        <v>0.059999999</v>
      </c>
      <c r="N3145" s="7" t="n">
        <v>-98.26999664</v>
      </c>
      <c r="O3145" s="9" t="n">
        <v>0</v>
      </c>
    </row>
    <row r="3146" customFormat="false" ht="15" hidden="false" customHeight="true" outlineLevel="0" collapsed="false">
      <c r="A3146" s="6" t="n">
        <v>67001</v>
      </c>
      <c r="B3146" s="6" t="s">
        <v>46</v>
      </c>
      <c r="C3146" s="6" t="s">
        <v>49</v>
      </c>
      <c r="D3146" s="6" t="s">
        <v>21</v>
      </c>
      <c r="E3146" s="6" t="s">
        <v>65</v>
      </c>
      <c r="F3146" s="6" t="s">
        <v>23</v>
      </c>
      <c r="G3146" s="6" t="s">
        <v>47</v>
      </c>
      <c r="H3146" s="6" t="n">
        <v>2</v>
      </c>
      <c r="I3146" s="7" t="n">
        <v>129.9900055</v>
      </c>
      <c r="J3146" s="6" t="n">
        <v>1</v>
      </c>
      <c r="K3146" s="7" t="n">
        <v>129.9900055</v>
      </c>
      <c r="L3146" s="7" t="n">
        <v>22.10000038</v>
      </c>
      <c r="M3146" s="8" t="n">
        <v>0.170000002</v>
      </c>
      <c r="N3146" s="7" t="n">
        <v>32.36999893</v>
      </c>
      <c r="O3146" s="9" t="n">
        <v>0</v>
      </c>
    </row>
    <row r="3147" customFormat="false" ht="15" hidden="false" customHeight="true" outlineLevel="0" collapsed="false">
      <c r="A3147" s="6" t="n">
        <v>20746</v>
      </c>
      <c r="B3147" s="6" t="s">
        <v>26</v>
      </c>
      <c r="C3147" s="6" t="s">
        <v>20</v>
      </c>
      <c r="D3147" s="6" t="s">
        <v>27</v>
      </c>
      <c r="E3147" s="6" t="s">
        <v>54</v>
      </c>
      <c r="F3147" s="6" t="s">
        <v>29</v>
      </c>
      <c r="G3147" s="6" t="s">
        <v>34</v>
      </c>
      <c r="H3147" s="6" t="n">
        <v>1</v>
      </c>
      <c r="I3147" s="7" t="n">
        <v>99.98999786</v>
      </c>
      <c r="J3147" s="6" t="n">
        <v>5</v>
      </c>
      <c r="K3147" s="7" t="n">
        <v>499.9500122</v>
      </c>
      <c r="L3147" s="7" t="n">
        <v>64.98999786</v>
      </c>
      <c r="M3147" s="8" t="n">
        <v>0.129999995</v>
      </c>
      <c r="N3147" s="7" t="n">
        <v>217.4799957</v>
      </c>
      <c r="O3147" s="12" t="n">
        <v>1</v>
      </c>
    </row>
    <row r="3148" customFormat="false" ht="15" hidden="false" customHeight="true" outlineLevel="0" collapsed="false">
      <c r="A3148" s="6" t="n">
        <v>29302</v>
      </c>
      <c r="B3148" s="6" t="s">
        <v>19</v>
      </c>
      <c r="C3148" s="6" t="s">
        <v>37</v>
      </c>
      <c r="D3148" s="6" t="s">
        <v>27</v>
      </c>
      <c r="E3148" s="6" t="s">
        <v>42</v>
      </c>
      <c r="F3148" s="6" t="s">
        <v>23</v>
      </c>
      <c r="G3148" s="6" t="s">
        <v>34</v>
      </c>
      <c r="H3148" s="6" t="n">
        <v>4</v>
      </c>
      <c r="I3148" s="7" t="n">
        <v>129.9900055</v>
      </c>
      <c r="J3148" s="6" t="n">
        <v>1</v>
      </c>
      <c r="K3148" s="7" t="n">
        <v>129.9900055</v>
      </c>
      <c r="L3148" s="7" t="n">
        <v>2.599999905</v>
      </c>
      <c r="M3148" s="8" t="n">
        <v>0.02</v>
      </c>
      <c r="N3148" s="7" t="n">
        <v>57.33000183</v>
      </c>
      <c r="O3148" s="9" t="n">
        <v>0</v>
      </c>
    </row>
    <row r="3149" customFormat="false" ht="15" hidden="false" customHeight="true" outlineLevel="0" collapsed="false">
      <c r="A3149" s="6" t="n">
        <v>43734</v>
      </c>
      <c r="B3149" s="6" t="s">
        <v>19</v>
      </c>
      <c r="C3149" s="6" t="s">
        <v>20</v>
      </c>
      <c r="D3149" s="6" t="s">
        <v>31</v>
      </c>
      <c r="E3149" s="6" t="s">
        <v>83</v>
      </c>
      <c r="F3149" s="6" t="s">
        <v>75</v>
      </c>
      <c r="G3149" s="6" t="s">
        <v>24</v>
      </c>
      <c r="H3149" s="6" t="n">
        <v>4</v>
      </c>
      <c r="I3149" s="7" t="n">
        <v>299.980011</v>
      </c>
      <c r="J3149" s="6" t="n">
        <v>1</v>
      </c>
      <c r="K3149" s="7" t="n">
        <v>299.980011</v>
      </c>
      <c r="L3149" s="7" t="n">
        <v>30</v>
      </c>
      <c r="M3149" s="8" t="n">
        <v>0.100000001</v>
      </c>
      <c r="N3149" s="7" t="n">
        <v>78.29000092</v>
      </c>
      <c r="O3149" s="12" t="n">
        <v>1</v>
      </c>
    </row>
    <row r="3150" customFormat="false" ht="15" hidden="false" customHeight="true" outlineLevel="0" collapsed="false">
      <c r="A3150" s="6" t="n">
        <v>4962</v>
      </c>
      <c r="B3150" s="6" t="s">
        <v>19</v>
      </c>
      <c r="C3150" s="6" t="s">
        <v>37</v>
      </c>
      <c r="D3150" s="6" t="s">
        <v>50</v>
      </c>
      <c r="E3150" s="6" t="s">
        <v>51</v>
      </c>
      <c r="F3150" s="6" t="s">
        <v>33</v>
      </c>
      <c r="G3150" s="6" t="s">
        <v>44</v>
      </c>
      <c r="H3150" s="6" t="n">
        <v>4</v>
      </c>
      <c r="I3150" s="7" t="n">
        <v>59.99000168</v>
      </c>
      <c r="J3150" s="6" t="n">
        <v>1</v>
      </c>
      <c r="K3150" s="7" t="n">
        <v>59.99000168</v>
      </c>
      <c r="L3150" s="7" t="n">
        <v>3.299999952</v>
      </c>
      <c r="M3150" s="8" t="n">
        <v>0.059999999</v>
      </c>
      <c r="N3150" s="7" t="n">
        <v>26.63999939</v>
      </c>
      <c r="O3150" s="9" t="n">
        <v>0</v>
      </c>
    </row>
    <row r="3151" customFormat="false" ht="15" hidden="false" customHeight="true" outlineLevel="0" collapsed="false">
      <c r="A3151" s="6" t="n">
        <v>42430</v>
      </c>
      <c r="B3151" s="6" t="s">
        <v>19</v>
      </c>
      <c r="C3151" s="6" t="s">
        <v>20</v>
      </c>
      <c r="D3151" s="6" t="s">
        <v>38</v>
      </c>
      <c r="E3151" s="6" t="s">
        <v>70</v>
      </c>
      <c r="F3151" s="6" t="s">
        <v>57</v>
      </c>
      <c r="G3151" s="6" t="s">
        <v>44</v>
      </c>
      <c r="H3151" s="6" t="n">
        <v>4</v>
      </c>
      <c r="I3151" s="7" t="n">
        <v>50</v>
      </c>
      <c r="J3151" s="6" t="n">
        <v>1</v>
      </c>
      <c r="K3151" s="7" t="n">
        <v>50</v>
      </c>
      <c r="L3151" s="7" t="n">
        <v>9</v>
      </c>
      <c r="M3151" s="8" t="n">
        <v>0.180000007</v>
      </c>
      <c r="N3151" s="7" t="n">
        <v>0.819999993</v>
      </c>
      <c r="O3151" s="12" t="n">
        <v>1</v>
      </c>
    </row>
    <row r="3152" customFormat="false" ht="15" hidden="false" customHeight="true" outlineLevel="0" collapsed="false">
      <c r="A3152" s="6" t="n">
        <v>58807</v>
      </c>
      <c r="B3152" s="6" t="s">
        <v>19</v>
      </c>
      <c r="C3152" s="6" t="s">
        <v>37</v>
      </c>
      <c r="D3152" s="6" t="s">
        <v>50</v>
      </c>
      <c r="E3152" s="6" t="s">
        <v>63</v>
      </c>
      <c r="F3152" s="6" t="s">
        <v>23</v>
      </c>
      <c r="G3152" s="6" t="s">
        <v>24</v>
      </c>
      <c r="H3152" s="6" t="n">
        <v>4</v>
      </c>
      <c r="I3152" s="7" t="n">
        <v>129.9900055</v>
      </c>
      <c r="J3152" s="6" t="n">
        <v>1</v>
      </c>
      <c r="K3152" s="7" t="n">
        <v>129.9900055</v>
      </c>
      <c r="L3152" s="7" t="n">
        <v>1.299999952</v>
      </c>
      <c r="M3152" s="8" t="n">
        <v>0.01</v>
      </c>
      <c r="N3152" s="7" t="n">
        <v>32.16999817</v>
      </c>
      <c r="O3152" s="9" t="n">
        <v>0</v>
      </c>
    </row>
    <row r="3153" customFormat="false" ht="15" hidden="false" customHeight="true" outlineLevel="0" collapsed="false">
      <c r="A3153" s="6" t="n">
        <v>5103</v>
      </c>
      <c r="B3153" s="6" t="s">
        <v>19</v>
      </c>
      <c r="C3153" s="6" t="s">
        <v>20</v>
      </c>
      <c r="D3153" s="6" t="s">
        <v>50</v>
      </c>
      <c r="E3153" s="6" t="s">
        <v>51</v>
      </c>
      <c r="F3153" s="6" t="s">
        <v>29</v>
      </c>
      <c r="G3153" s="6" t="s">
        <v>34</v>
      </c>
      <c r="H3153" s="6" t="n">
        <v>4</v>
      </c>
      <c r="I3153" s="7" t="n">
        <v>99.98999786</v>
      </c>
      <c r="J3153" s="6" t="n">
        <v>5</v>
      </c>
      <c r="K3153" s="7" t="n">
        <v>499.9500122</v>
      </c>
      <c r="L3153" s="7" t="n">
        <v>5</v>
      </c>
      <c r="M3153" s="8" t="n">
        <v>0.01</v>
      </c>
      <c r="N3153" s="7" t="n">
        <v>133.6399994</v>
      </c>
      <c r="O3153" s="9" t="n">
        <v>0</v>
      </c>
    </row>
    <row r="3154" customFormat="false" ht="15" hidden="false" customHeight="true" outlineLevel="0" collapsed="false">
      <c r="A3154" s="6" t="n">
        <v>38881</v>
      </c>
      <c r="B3154" s="6" t="s">
        <v>19</v>
      </c>
      <c r="C3154" s="6" t="s">
        <v>20</v>
      </c>
      <c r="D3154" s="6" t="s">
        <v>31</v>
      </c>
      <c r="E3154" s="6" t="s">
        <v>86</v>
      </c>
      <c r="F3154" s="6" t="s">
        <v>33</v>
      </c>
      <c r="G3154" s="6" t="s">
        <v>24</v>
      </c>
      <c r="H3154" s="6" t="n">
        <v>4</v>
      </c>
      <c r="I3154" s="7" t="n">
        <v>59.99000168</v>
      </c>
      <c r="J3154" s="6" t="n">
        <v>1</v>
      </c>
      <c r="K3154" s="7" t="n">
        <v>59.99000168</v>
      </c>
      <c r="L3154" s="7" t="n">
        <v>3.299999952</v>
      </c>
      <c r="M3154" s="8" t="n">
        <v>0.059999999</v>
      </c>
      <c r="N3154" s="7" t="n">
        <v>-10.53999996</v>
      </c>
      <c r="O3154" s="9" t="n">
        <v>0</v>
      </c>
    </row>
    <row r="3155" customFormat="false" ht="15" hidden="false" customHeight="true" outlineLevel="0" collapsed="false">
      <c r="A3155" s="6" t="n">
        <v>61877</v>
      </c>
      <c r="B3155" s="6" t="s">
        <v>26</v>
      </c>
      <c r="C3155" s="6" t="s">
        <v>20</v>
      </c>
      <c r="D3155" s="6" t="s">
        <v>21</v>
      </c>
      <c r="E3155" s="6" t="s">
        <v>65</v>
      </c>
      <c r="F3155" s="6" t="s">
        <v>71</v>
      </c>
      <c r="G3155" s="6" t="s">
        <v>24</v>
      </c>
      <c r="H3155" s="6" t="n">
        <v>1</v>
      </c>
      <c r="I3155" s="7" t="n">
        <v>199.9900055</v>
      </c>
      <c r="J3155" s="6" t="n">
        <v>1</v>
      </c>
      <c r="K3155" s="7" t="n">
        <v>199.9900055</v>
      </c>
      <c r="L3155" s="7" t="n">
        <v>10</v>
      </c>
      <c r="M3155" s="8" t="n">
        <v>0.050000001</v>
      </c>
      <c r="N3155" s="7" t="n">
        <v>22.79999924</v>
      </c>
      <c r="O3155" s="12" t="n">
        <v>1</v>
      </c>
    </row>
    <row r="3156" customFormat="false" ht="15" hidden="false" customHeight="true" outlineLevel="0" collapsed="false">
      <c r="A3156" s="6" t="n">
        <v>20455</v>
      </c>
      <c r="B3156" s="6" t="s">
        <v>19</v>
      </c>
      <c r="C3156" s="6" t="s">
        <v>20</v>
      </c>
      <c r="D3156" s="6" t="s">
        <v>27</v>
      </c>
      <c r="E3156" s="6" t="s">
        <v>42</v>
      </c>
      <c r="F3156" s="6" t="s">
        <v>84</v>
      </c>
      <c r="G3156" s="6" t="s">
        <v>44</v>
      </c>
      <c r="H3156" s="6" t="n">
        <v>4</v>
      </c>
      <c r="I3156" s="7" t="n">
        <v>25</v>
      </c>
      <c r="J3156" s="6" t="n">
        <v>1</v>
      </c>
      <c r="K3156" s="7" t="n">
        <v>25</v>
      </c>
      <c r="L3156" s="7" t="n">
        <v>1.25</v>
      </c>
      <c r="M3156" s="8" t="n">
        <v>0.050000001</v>
      </c>
      <c r="N3156" s="7" t="n">
        <v>1.779999971</v>
      </c>
      <c r="O3156" s="12" t="n">
        <v>1</v>
      </c>
    </row>
    <row r="3157" customFormat="false" ht="15" hidden="false" customHeight="true" outlineLevel="0" collapsed="false">
      <c r="A3157" s="6" t="n">
        <v>24548</v>
      </c>
      <c r="B3157" s="6" t="s">
        <v>19</v>
      </c>
      <c r="C3157" s="6" t="s">
        <v>37</v>
      </c>
      <c r="D3157" s="6" t="s">
        <v>27</v>
      </c>
      <c r="E3157" s="6" t="s">
        <v>54</v>
      </c>
      <c r="F3157" s="6" t="s">
        <v>23</v>
      </c>
      <c r="G3157" s="6" t="s">
        <v>34</v>
      </c>
      <c r="H3157" s="6" t="n">
        <v>4</v>
      </c>
      <c r="I3157" s="7" t="n">
        <v>129.9900055</v>
      </c>
      <c r="J3157" s="6" t="n">
        <v>1</v>
      </c>
      <c r="K3157" s="7" t="n">
        <v>129.9900055</v>
      </c>
      <c r="L3157" s="7" t="n">
        <v>19.5</v>
      </c>
      <c r="M3157" s="8" t="n">
        <v>0.150000006</v>
      </c>
      <c r="N3157" s="7" t="n">
        <v>6.960000038</v>
      </c>
      <c r="O3157" s="9" t="n">
        <v>0</v>
      </c>
    </row>
    <row r="3158" customFormat="false" ht="15" hidden="false" customHeight="true" outlineLevel="0" collapsed="false">
      <c r="A3158" s="6" t="n">
        <v>65849</v>
      </c>
      <c r="B3158" s="6" t="s">
        <v>46</v>
      </c>
      <c r="C3158" s="6" t="s">
        <v>37</v>
      </c>
      <c r="D3158" s="6" t="s">
        <v>21</v>
      </c>
      <c r="E3158" s="6" t="s">
        <v>65</v>
      </c>
      <c r="F3158" s="6" t="s">
        <v>33</v>
      </c>
      <c r="G3158" s="6" t="s">
        <v>34</v>
      </c>
      <c r="H3158" s="6" t="n">
        <v>2</v>
      </c>
      <c r="I3158" s="7" t="n">
        <v>59.99000168</v>
      </c>
      <c r="J3158" s="6" t="n">
        <v>5</v>
      </c>
      <c r="K3158" s="7" t="n">
        <v>299.9500122</v>
      </c>
      <c r="L3158" s="7" t="n">
        <v>50.99000168</v>
      </c>
      <c r="M3158" s="8" t="n">
        <v>0.170000002</v>
      </c>
      <c r="N3158" s="7" t="n">
        <v>124.4800034</v>
      </c>
      <c r="O3158" s="12" t="n">
        <v>1</v>
      </c>
    </row>
    <row r="3159" customFormat="false" ht="15" hidden="false" customHeight="true" outlineLevel="0" collapsed="false">
      <c r="A3159" s="6" t="n">
        <v>27649</v>
      </c>
      <c r="B3159" s="6" t="s">
        <v>19</v>
      </c>
      <c r="C3159" s="6" t="s">
        <v>20</v>
      </c>
      <c r="D3159" s="6" t="s">
        <v>27</v>
      </c>
      <c r="E3159" s="6" t="s">
        <v>42</v>
      </c>
      <c r="F3159" s="6" t="s">
        <v>33</v>
      </c>
      <c r="G3159" s="6" t="s">
        <v>44</v>
      </c>
      <c r="H3159" s="6" t="n">
        <v>4</v>
      </c>
      <c r="I3159" s="7" t="n">
        <v>59.99000168</v>
      </c>
      <c r="J3159" s="6" t="n">
        <v>3</v>
      </c>
      <c r="K3159" s="7" t="n">
        <v>179.9700012</v>
      </c>
      <c r="L3159" s="7" t="n">
        <v>27</v>
      </c>
      <c r="M3159" s="8" t="n">
        <v>0.150000006</v>
      </c>
      <c r="N3159" s="7" t="n">
        <v>-17.29000092</v>
      </c>
      <c r="O3159" s="12" t="n">
        <v>1</v>
      </c>
    </row>
    <row r="3160" customFormat="false" ht="15" hidden="false" customHeight="true" outlineLevel="0" collapsed="false">
      <c r="A3160" s="6" t="n">
        <v>34950</v>
      </c>
      <c r="B3160" s="6" t="s">
        <v>46</v>
      </c>
      <c r="C3160" s="6" t="s">
        <v>37</v>
      </c>
      <c r="D3160" s="6" t="s">
        <v>31</v>
      </c>
      <c r="E3160" s="6" t="s">
        <v>62</v>
      </c>
      <c r="F3160" s="6" t="s">
        <v>68</v>
      </c>
      <c r="G3160" s="6" t="s">
        <v>24</v>
      </c>
      <c r="H3160" s="6" t="n">
        <v>2</v>
      </c>
      <c r="I3160" s="7" t="n">
        <v>9.989999771</v>
      </c>
      <c r="J3160" s="6" t="n">
        <v>5</v>
      </c>
      <c r="K3160" s="7" t="n">
        <v>49.95000076</v>
      </c>
      <c r="L3160" s="7" t="n">
        <v>1.5</v>
      </c>
      <c r="M3160" s="8" t="n">
        <v>0.029999999</v>
      </c>
      <c r="N3160" s="7" t="n">
        <v>6.059999943</v>
      </c>
      <c r="O3160" s="12" t="n">
        <v>1</v>
      </c>
    </row>
    <row r="3161" customFormat="false" ht="15" hidden="false" customHeight="true" outlineLevel="0" collapsed="false">
      <c r="A3161" s="6" t="n">
        <v>28465</v>
      </c>
      <c r="B3161" s="6" t="s">
        <v>19</v>
      </c>
      <c r="C3161" s="6" t="s">
        <v>49</v>
      </c>
      <c r="D3161" s="6" t="s">
        <v>27</v>
      </c>
      <c r="E3161" s="6" t="s">
        <v>42</v>
      </c>
      <c r="F3161" s="6" t="s">
        <v>80</v>
      </c>
      <c r="G3161" s="6" t="s">
        <v>24</v>
      </c>
      <c r="H3161" s="6" t="n">
        <v>4</v>
      </c>
      <c r="I3161" s="7" t="n">
        <v>24.98999977</v>
      </c>
      <c r="J3161" s="6" t="n">
        <v>3</v>
      </c>
      <c r="K3161" s="7" t="n">
        <v>74.97000122</v>
      </c>
      <c r="L3161" s="7" t="n">
        <v>0</v>
      </c>
      <c r="M3161" s="8" t="n">
        <v>0</v>
      </c>
      <c r="N3161" s="7" t="n">
        <v>-4.420000076</v>
      </c>
      <c r="O3161" s="12" t="n">
        <v>1</v>
      </c>
    </row>
    <row r="3162" customFormat="false" ht="15" hidden="false" customHeight="true" outlineLevel="0" collapsed="false">
      <c r="A3162" s="6" t="n">
        <v>52492</v>
      </c>
      <c r="B3162" s="6" t="s">
        <v>19</v>
      </c>
      <c r="C3162" s="6" t="s">
        <v>49</v>
      </c>
      <c r="D3162" s="6" t="s">
        <v>50</v>
      </c>
      <c r="E3162" s="6" t="s">
        <v>51</v>
      </c>
      <c r="F3162" s="6" t="s">
        <v>57</v>
      </c>
      <c r="G3162" s="6" t="s">
        <v>34</v>
      </c>
      <c r="H3162" s="6" t="n">
        <v>4</v>
      </c>
      <c r="I3162" s="7" t="n">
        <v>50</v>
      </c>
      <c r="J3162" s="6" t="n">
        <v>2</v>
      </c>
      <c r="K3162" s="7" t="n">
        <v>100</v>
      </c>
      <c r="L3162" s="7" t="n">
        <v>16</v>
      </c>
      <c r="M3162" s="8" t="n">
        <v>0.159999996</v>
      </c>
      <c r="N3162" s="7" t="n">
        <v>12.60000038</v>
      </c>
      <c r="O3162" s="9" t="n">
        <v>0</v>
      </c>
    </row>
    <row r="3163" customFormat="false" ht="15" hidden="false" customHeight="true" outlineLevel="0" collapsed="false">
      <c r="A3163" s="6" t="n">
        <v>23316</v>
      </c>
      <c r="B3163" s="6" t="s">
        <v>26</v>
      </c>
      <c r="C3163" s="6" t="s">
        <v>37</v>
      </c>
      <c r="D3163" s="6" t="s">
        <v>27</v>
      </c>
      <c r="E3163" s="6" t="s">
        <v>28</v>
      </c>
      <c r="F3163" s="6" t="s">
        <v>74</v>
      </c>
      <c r="G3163" s="6" t="s">
        <v>34</v>
      </c>
      <c r="H3163" s="6" t="n">
        <v>1</v>
      </c>
      <c r="I3163" s="7" t="n">
        <v>44.99000168</v>
      </c>
      <c r="J3163" s="6" t="n">
        <v>3</v>
      </c>
      <c r="K3163" s="7" t="n">
        <v>134.9700012</v>
      </c>
      <c r="L3163" s="7" t="n">
        <v>26.98999977</v>
      </c>
      <c r="M3163" s="8" t="n">
        <v>0.200000003</v>
      </c>
      <c r="N3163" s="7" t="n">
        <v>6.690000057</v>
      </c>
      <c r="O3163" s="12" t="n">
        <v>1</v>
      </c>
    </row>
    <row r="3164" customFormat="false" ht="15" hidden="false" customHeight="true" outlineLevel="0" collapsed="false">
      <c r="A3164" s="6" t="n">
        <v>8317</v>
      </c>
      <c r="B3164" s="6" t="s">
        <v>19</v>
      </c>
      <c r="C3164" s="6" t="s">
        <v>20</v>
      </c>
      <c r="D3164" s="6" t="s">
        <v>50</v>
      </c>
      <c r="E3164" s="6" t="s">
        <v>51</v>
      </c>
      <c r="F3164" s="6" t="s">
        <v>29</v>
      </c>
      <c r="G3164" s="6" t="s">
        <v>24</v>
      </c>
      <c r="H3164" s="6" t="n">
        <v>4</v>
      </c>
      <c r="I3164" s="7" t="n">
        <v>99.98999786</v>
      </c>
      <c r="J3164" s="6" t="n">
        <v>4</v>
      </c>
      <c r="K3164" s="7" t="n">
        <v>399.9599915</v>
      </c>
      <c r="L3164" s="7" t="n">
        <v>20</v>
      </c>
      <c r="M3164" s="8" t="n">
        <v>0.050000001</v>
      </c>
      <c r="N3164" s="7" t="n">
        <v>49.40000153</v>
      </c>
      <c r="O3164" s="9" t="n">
        <v>0</v>
      </c>
    </row>
    <row r="3165" customFormat="false" ht="15" hidden="false" customHeight="true" outlineLevel="0" collapsed="false">
      <c r="A3165" s="6" t="n">
        <v>45683</v>
      </c>
      <c r="B3165" s="6" t="s">
        <v>46</v>
      </c>
      <c r="C3165" s="6" t="s">
        <v>49</v>
      </c>
      <c r="D3165" s="6" t="s">
        <v>27</v>
      </c>
      <c r="E3165" s="6" t="s">
        <v>79</v>
      </c>
      <c r="F3165" s="6" t="s">
        <v>23</v>
      </c>
      <c r="G3165" s="6" t="s">
        <v>34</v>
      </c>
      <c r="H3165" s="6" t="n">
        <v>2</v>
      </c>
      <c r="I3165" s="7" t="n">
        <v>129.9900055</v>
      </c>
      <c r="J3165" s="6" t="n">
        <v>1</v>
      </c>
      <c r="K3165" s="7" t="n">
        <v>129.9900055</v>
      </c>
      <c r="L3165" s="7" t="n">
        <v>0</v>
      </c>
      <c r="M3165" s="8" t="n">
        <v>0</v>
      </c>
      <c r="N3165" s="7" t="n">
        <v>-41.20999908</v>
      </c>
      <c r="O3165" s="12" t="n">
        <v>1</v>
      </c>
    </row>
    <row r="3166" customFormat="false" ht="15" hidden="false" customHeight="true" outlineLevel="0" collapsed="false">
      <c r="A3166" s="6" t="n">
        <v>8872</v>
      </c>
      <c r="B3166" s="6" t="s">
        <v>19</v>
      </c>
      <c r="C3166" s="6" t="s">
        <v>49</v>
      </c>
      <c r="D3166" s="6" t="s">
        <v>50</v>
      </c>
      <c r="E3166" s="6" t="s">
        <v>63</v>
      </c>
      <c r="F3166" s="6" t="s">
        <v>33</v>
      </c>
      <c r="G3166" s="6" t="s">
        <v>44</v>
      </c>
      <c r="H3166" s="6" t="n">
        <v>4</v>
      </c>
      <c r="I3166" s="7" t="n">
        <v>59.99000168</v>
      </c>
      <c r="J3166" s="6" t="n">
        <v>3</v>
      </c>
      <c r="K3166" s="7" t="n">
        <v>179.9700012</v>
      </c>
      <c r="L3166" s="7" t="n">
        <v>3.599999905</v>
      </c>
      <c r="M3166" s="8" t="n">
        <v>0.02</v>
      </c>
      <c r="N3166" s="7" t="n">
        <v>74.08000183</v>
      </c>
      <c r="O3166" s="9" t="n">
        <v>0</v>
      </c>
    </row>
    <row r="3167" customFormat="false" ht="15" hidden="false" customHeight="true" outlineLevel="0" collapsed="false">
      <c r="A3167" s="6" t="n">
        <v>32318</v>
      </c>
      <c r="B3167" s="6" t="s">
        <v>19</v>
      </c>
      <c r="C3167" s="6" t="s">
        <v>37</v>
      </c>
      <c r="D3167" s="6" t="s">
        <v>31</v>
      </c>
      <c r="E3167" s="6" t="s">
        <v>32</v>
      </c>
      <c r="F3167" s="6" t="s">
        <v>73</v>
      </c>
      <c r="G3167" s="6" t="s">
        <v>24</v>
      </c>
      <c r="H3167" s="6" t="n">
        <v>4</v>
      </c>
      <c r="I3167" s="7" t="n">
        <v>39.99000168</v>
      </c>
      <c r="J3167" s="6" t="n">
        <v>5</v>
      </c>
      <c r="K3167" s="7" t="n">
        <v>199.9499969</v>
      </c>
      <c r="L3167" s="7" t="n">
        <v>6</v>
      </c>
      <c r="M3167" s="8" t="n">
        <v>0.029999999</v>
      </c>
      <c r="N3167" s="7" t="n">
        <v>43.63999939</v>
      </c>
      <c r="O3167" s="9" t="n">
        <v>0</v>
      </c>
    </row>
    <row r="3168" customFormat="false" ht="15" hidden="false" customHeight="true" outlineLevel="0" collapsed="false">
      <c r="A3168" s="6" t="n">
        <v>17748</v>
      </c>
      <c r="B3168" s="6" t="s">
        <v>19</v>
      </c>
      <c r="C3168" s="6" t="s">
        <v>49</v>
      </c>
      <c r="D3168" s="6" t="s">
        <v>21</v>
      </c>
      <c r="E3168" s="6" t="s">
        <v>65</v>
      </c>
      <c r="F3168" s="6" t="s">
        <v>73</v>
      </c>
      <c r="G3168" s="6" t="s">
        <v>34</v>
      </c>
      <c r="H3168" s="6" t="n">
        <v>4</v>
      </c>
      <c r="I3168" s="7" t="n">
        <v>39.99000168</v>
      </c>
      <c r="J3168" s="6" t="n">
        <v>4</v>
      </c>
      <c r="K3168" s="7" t="n">
        <v>159.9600067</v>
      </c>
      <c r="L3168" s="7" t="n">
        <v>16</v>
      </c>
      <c r="M3168" s="8" t="n">
        <v>0.100000001</v>
      </c>
      <c r="N3168" s="7" t="n">
        <v>27.35000038</v>
      </c>
      <c r="O3168" s="9" t="n">
        <v>0</v>
      </c>
    </row>
    <row r="3169" customFormat="false" ht="15" hidden="false" customHeight="true" outlineLevel="0" collapsed="false">
      <c r="A3169" s="6" t="n">
        <v>31739</v>
      </c>
      <c r="B3169" s="6" t="s">
        <v>36</v>
      </c>
      <c r="C3169" s="6" t="s">
        <v>20</v>
      </c>
      <c r="D3169" s="6" t="s">
        <v>31</v>
      </c>
      <c r="E3169" s="6" t="s">
        <v>62</v>
      </c>
      <c r="F3169" s="6" t="s">
        <v>57</v>
      </c>
      <c r="G3169" s="6" t="s">
        <v>34</v>
      </c>
      <c r="H3169" s="6" t="n">
        <v>0</v>
      </c>
      <c r="I3169" s="7" t="n">
        <v>50</v>
      </c>
      <c r="J3169" s="6" t="n">
        <v>1</v>
      </c>
      <c r="K3169" s="7" t="n">
        <v>50</v>
      </c>
      <c r="L3169" s="7" t="n">
        <v>1</v>
      </c>
      <c r="M3169" s="8" t="n">
        <v>0.02</v>
      </c>
      <c r="N3169" s="7" t="n">
        <v>17.14999962</v>
      </c>
      <c r="O3169" s="9" t="n">
        <v>0</v>
      </c>
    </row>
    <row r="3170" customFormat="false" ht="15" hidden="false" customHeight="true" outlineLevel="0" collapsed="false">
      <c r="A3170" s="6" t="n">
        <v>32829</v>
      </c>
      <c r="B3170" s="6" t="s">
        <v>19</v>
      </c>
      <c r="C3170" s="6" t="s">
        <v>20</v>
      </c>
      <c r="D3170" s="6" t="s">
        <v>31</v>
      </c>
      <c r="E3170" s="6" t="s">
        <v>56</v>
      </c>
      <c r="F3170" s="6" t="s">
        <v>58</v>
      </c>
      <c r="G3170" s="6" t="s">
        <v>34</v>
      </c>
      <c r="H3170" s="6" t="n">
        <v>4</v>
      </c>
      <c r="I3170" s="7" t="n">
        <v>49.97999954</v>
      </c>
      <c r="J3170" s="6" t="n">
        <v>2</v>
      </c>
      <c r="K3170" s="7" t="n">
        <v>99.95999908</v>
      </c>
      <c r="L3170" s="7" t="n">
        <v>5.5</v>
      </c>
      <c r="M3170" s="8" t="n">
        <v>0.059999999</v>
      </c>
      <c r="N3170" s="7" t="n">
        <v>8.31000042</v>
      </c>
      <c r="O3170" s="12" t="n">
        <v>1</v>
      </c>
    </row>
    <row r="3171" customFormat="false" ht="15" hidden="false" customHeight="true" outlineLevel="0" collapsed="false">
      <c r="A3171" s="6" t="n">
        <v>21766</v>
      </c>
      <c r="B3171" s="6" t="s">
        <v>19</v>
      </c>
      <c r="C3171" s="6" t="s">
        <v>37</v>
      </c>
      <c r="D3171" s="6" t="s">
        <v>27</v>
      </c>
      <c r="E3171" s="6" t="s">
        <v>28</v>
      </c>
      <c r="F3171" s="6" t="s">
        <v>57</v>
      </c>
      <c r="G3171" s="6" t="s">
        <v>24</v>
      </c>
      <c r="H3171" s="6" t="n">
        <v>4</v>
      </c>
      <c r="I3171" s="7" t="n">
        <v>50</v>
      </c>
      <c r="J3171" s="6" t="n">
        <v>2</v>
      </c>
      <c r="K3171" s="7" t="n">
        <v>100</v>
      </c>
      <c r="L3171" s="7" t="n">
        <v>20</v>
      </c>
      <c r="M3171" s="8" t="n">
        <v>0.200000003</v>
      </c>
      <c r="N3171" s="7" t="n">
        <v>9.600000381</v>
      </c>
      <c r="O3171" s="9" t="n">
        <v>0</v>
      </c>
    </row>
    <row r="3172" customFormat="false" ht="15" hidden="false" customHeight="true" outlineLevel="0" collapsed="false">
      <c r="A3172" s="6" t="n">
        <v>888</v>
      </c>
      <c r="B3172" s="6" t="s">
        <v>19</v>
      </c>
      <c r="C3172" s="6" t="s">
        <v>20</v>
      </c>
      <c r="D3172" s="6" t="s">
        <v>50</v>
      </c>
      <c r="E3172" s="6" t="s">
        <v>72</v>
      </c>
      <c r="F3172" s="6" t="s">
        <v>99</v>
      </c>
      <c r="G3172" s="6" t="s">
        <v>24</v>
      </c>
      <c r="H3172" s="6" t="n">
        <v>4</v>
      </c>
      <c r="I3172" s="7" t="n">
        <v>65</v>
      </c>
      <c r="J3172" s="6" t="n">
        <v>1</v>
      </c>
      <c r="K3172" s="7" t="n">
        <v>65</v>
      </c>
      <c r="L3172" s="7" t="n">
        <v>4.550000191</v>
      </c>
      <c r="M3172" s="8" t="n">
        <v>0.07</v>
      </c>
      <c r="N3172" s="7" t="n">
        <v>9.069999695</v>
      </c>
      <c r="O3172" s="9" t="n">
        <v>0</v>
      </c>
    </row>
    <row r="3173" customFormat="false" ht="15" hidden="false" customHeight="true" outlineLevel="0" collapsed="false">
      <c r="A3173" s="6" t="n">
        <v>23602</v>
      </c>
      <c r="B3173" s="6" t="s">
        <v>19</v>
      </c>
      <c r="C3173" s="6" t="s">
        <v>37</v>
      </c>
      <c r="D3173" s="6" t="s">
        <v>27</v>
      </c>
      <c r="E3173" s="6" t="s">
        <v>28</v>
      </c>
      <c r="F3173" s="6" t="s">
        <v>74</v>
      </c>
      <c r="G3173" s="6" t="s">
        <v>44</v>
      </c>
      <c r="H3173" s="6" t="n">
        <v>4</v>
      </c>
      <c r="I3173" s="7" t="n">
        <v>31.98999977</v>
      </c>
      <c r="J3173" s="6" t="n">
        <v>2</v>
      </c>
      <c r="K3173" s="7" t="n">
        <v>63.97999954</v>
      </c>
      <c r="L3173" s="7" t="n">
        <v>16</v>
      </c>
      <c r="M3173" s="8" t="n">
        <v>0.25</v>
      </c>
      <c r="N3173" s="7" t="n">
        <v>23.98999977</v>
      </c>
      <c r="O3173" s="9" t="n">
        <v>0</v>
      </c>
    </row>
    <row r="3174" customFormat="false" ht="15" hidden="false" customHeight="true" outlineLevel="0" collapsed="false">
      <c r="A3174" s="6" t="n">
        <v>32726</v>
      </c>
      <c r="B3174" s="6" t="s">
        <v>19</v>
      </c>
      <c r="C3174" s="6" t="s">
        <v>37</v>
      </c>
      <c r="D3174" s="6" t="s">
        <v>31</v>
      </c>
      <c r="E3174" s="6" t="s">
        <v>56</v>
      </c>
      <c r="F3174" s="6" t="s">
        <v>73</v>
      </c>
      <c r="G3174" s="6" t="s">
        <v>34</v>
      </c>
      <c r="H3174" s="6" t="n">
        <v>4</v>
      </c>
      <c r="I3174" s="7" t="n">
        <v>39.99000168</v>
      </c>
      <c r="J3174" s="6" t="n">
        <v>2</v>
      </c>
      <c r="K3174" s="7" t="n">
        <v>79.98000336</v>
      </c>
      <c r="L3174" s="7" t="n">
        <v>1.600000024</v>
      </c>
      <c r="M3174" s="8" t="n">
        <v>0.02</v>
      </c>
      <c r="N3174" s="7" t="n">
        <v>9.800000191</v>
      </c>
      <c r="O3174" s="9" t="n">
        <v>0</v>
      </c>
    </row>
    <row r="3175" customFormat="false" ht="15" hidden="false" customHeight="true" outlineLevel="0" collapsed="false">
      <c r="A3175" s="6" t="n">
        <v>70177</v>
      </c>
      <c r="B3175" s="6" t="s">
        <v>19</v>
      </c>
      <c r="C3175" s="6" t="s">
        <v>20</v>
      </c>
      <c r="D3175" s="6" t="s">
        <v>21</v>
      </c>
      <c r="E3175" s="6" t="s">
        <v>65</v>
      </c>
      <c r="F3175" s="6" t="s">
        <v>101</v>
      </c>
      <c r="G3175" s="6" t="s">
        <v>47</v>
      </c>
      <c r="H3175" s="6" t="n">
        <v>4</v>
      </c>
      <c r="I3175" s="7" t="n">
        <v>357.1000061</v>
      </c>
      <c r="J3175" s="6" t="n">
        <v>1</v>
      </c>
      <c r="K3175" s="7" t="n">
        <v>357.1000061</v>
      </c>
      <c r="L3175" s="7" t="n">
        <v>17.86000061</v>
      </c>
      <c r="M3175" s="8" t="n">
        <v>0.050000001</v>
      </c>
      <c r="N3175" s="7" t="n">
        <v>159.4499969</v>
      </c>
      <c r="O3175" s="9" t="n">
        <v>0</v>
      </c>
    </row>
    <row r="3176" customFormat="false" ht="15" hidden="false" customHeight="true" outlineLevel="0" collapsed="false">
      <c r="A3176" s="6" t="n">
        <v>25152</v>
      </c>
      <c r="B3176" s="6" t="s">
        <v>19</v>
      </c>
      <c r="C3176" s="6" t="s">
        <v>20</v>
      </c>
      <c r="D3176" s="6" t="s">
        <v>27</v>
      </c>
      <c r="E3176" s="6" t="s">
        <v>28</v>
      </c>
      <c r="F3176" s="6" t="s">
        <v>71</v>
      </c>
      <c r="G3176" s="6" t="s">
        <v>34</v>
      </c>
      <c r="H3176" s="6" t="n">
        <v>4</v>
      </c>
      <c r="I3176" s="7" t="n">
        <v>199.9900055</v>
      </c>
      <c r="J3176" s="6" t="n">
        <v>1</v>
      </c>
      <c r="K3176" s="7" t="n">
        <v>199.9900055</v>
      </c>
      <c r="L3176" s="7" t="n">
        <v>11</v>
      </c>
      <c r="M3176" s="8" t="n">
        <v>0.059999999</v>
      </c>
      <c r="N3176" s="7" t="n">
        <v>1.889999986</v>
      </c>
      <c r="O3176" s="9" t="n">
        <v>0</v>
      </c>
    </row>
    <row r="3177" customFormat="false" ht="15" hidden="false" customHeight="true" outlineLevel="0" collapsed="false">
      <c r="A3177" s="6" t="n">
        <v>60597</v>
      </c>
      <c r="B3177" s="6" t="s">
        <v>19</v>
      </c>
      <c r="C3177" s="6" t="s">
        <v>49</v>
      </c>
      <c r="D3177" s="6" t="s">
        <v>50</v>
      </c>
      <c r="E3177" s="6" t="s">
        <v>51</v>
      </c>
      <c r="F3177" s="6" t="s">
        <v>58</v>
      </c>
      <c r="G3177" s="6" t="s">
        <v>34</v>
      </c>
      <c r="H3177" s="6" t="n">
        <v>4</v>
      </c>
      <c r="I3177" s="7" t="n">
        <v>49.97999954</v>
      </c>
      <c r="J3177" s="6" t="n">
        <v>4</v>
      </c>
      <c r="K3177" s="7" t="n">
        <v>199.9199982</v>
      </c>
      <c r="L3177" s="7" t="n">
        <v>4</v>
      </c>
      <c r="M3177" s="8" t="n">
        <v>0.02</v>
      </c>
      <c r="N3177" s="7" t="n">
        <v>56.8199997</v>
      </c>
      <c r="O3177" s="9" t="n">
        <v>0</v>
      </c>
    </row>
    <row r="3178" customFormat="false" ht="15" hidden="false" customHeight="true" outlineLevel="0" collapsed="false">
      <c r="A3178" s="6" t="n">
        <v>74908</v>
      </c>
      <c r="B3178" s="6" t="s">
        <v>19</v>
      </c>
      <c r="C3178" s="6" t="s">
        <v>37</v>
      </c>
      <c r="D3178" s="6" t="s">
        <v>27</v>
      </c>
      <c r="E3178" s="6" t="s">
        <v>28</v>
      </c>
      <c r="F3178" s="6" t="s">
        <v>103</v>
      </c>
      <c r="G3178" s="6" t="s">
        <v>24</v>
      </c>
      <c r="H3178" s="6" t="n">
        <v>4</v>
      </c>
      <c r="I3178" s="7" t="n">
        <v>461.480011</v>
      </c>
      <c r="J3178" s="6" t="n">
        <v>1</v>
      </c>
      <c r="K3178" s="7" t="n">
        <v>461.480011</v>
      </c>
      <c r="L3178" s="7" t="n">
        <v>9.229999542</v>
      </c>
      <c r="M3178" s="8" t="n">
        <v>0.02</v>
      </c>
      <c r="N3178" s="7" t="n">
        <v>54.27000046</v>
      </c>
      <c r="O3178" s="9" t="n">
        <v>0</v>
      </c>
    </row>
    <row r="3179" customFormat="false" ht="15" hidden="false" customHeight="true" outlineLevel="0" collapsed="false">
      <c r="A3179" s="6" t="n">
        <v>5773</v>
      </c>
      <c r="B3179" s="6" t="s">
        <v>19</v>
      </c>
      <c r="C3179" s="6" t="s">
        <v>20</v>
      </c>
      <c r="D3179" s="6" t="s">
        <v>50</v>
      </c>
      <c r="E3179" s="6" t="s">
        <v>72</v>
      </c>
      <c r="F3179" s="6" t="s">
        <v>68</v>
      </c>
      <c r="G3179" s="6" t="s">
        <v>24</v>
      </c>
      <c r="H3179" s="6" t="n">
        <v>4</v>
      </c>
      <c r="I3179" s="7" t="n">
        <v>24.98999977</v>
      </c>
      <c r="J3179" s="6" t="n">
        <v>3</v>
      </c>
      <c r="K3179" s="7" t="n">
        <v>74.97000122</v>
      </c>
      <c r="L3179" s="7" t="n">
        <v>4.119999886</v>
      </c>
      <c r="M3179" s="8" t="n">
        <v>0.059999999</v>
      </c>
      <c r="N3179" s="7" t="n">
        <v>1.419999957</v>
      </c>
      <c r="O3179" s="9" t="n">
        <v>0</v>
      </c>
    </row>
    <row r="3180" customFormat="false" ht="15" hidden="false" customHeight="true" outlineLevel="0" collapsed="false">
      <c r="A3180" s="6" t="n">
        <v>37126</v>
      </c>
      <c r="B3180" s="6" t="s">
        <v>19</v>
      </c>
      <c r="C3180" s="6" t="s">
        <v>37</v>
      </c>
      <c r="D3180" s="6" t="s">
        <v>31</v>
      </c>
      <c r="E3180" s="6" t="s">
        <v>62</v>
      </c>
      <c r="F3180" s="6" t="s">
        <v>40</v>
      </c>
      <c r="G3180" s="6" t="s">
        <v>44</v>
      </c>
      <c r="H3180" s="6" t="n">
        <v>4</v>
      </c>
      <c r="I3180" s="7" t="n">
        <v>399.980011</v>
      </c>
      <c r="J3180" s="6" t="n">
        <v>1</v>
      </c>
      <c r="K3180" s="7" t="n">
        <v>399.980011</v>
      </c>
      <c r="L3180" s="7" t="n">
        <v>36</v>
      </c>
      <c r="M3180" s="8" t="n">
        <v>0.090000004</v>
      </c>
      <c r="N3180" s="7" t="n">
        <v>113.9300003</v>
      </c>
      <c r="O3180" s="9" t="n">
        <v>0</v>
      </c>
    </row>
    <row r="3181" customFormat="false" ht="15" hidden="false" customHeight="true" outlineLevel="0" collapsed="false">
      <c r="A3181" s="6" t="n">
        <v>40237</v>
      </c>
      <c r="B3181" s="6" t="s">
        <v>19</v>
      </c>
      <c r="C3181" s="6" t="s">
        <v>20</v>
      </c>
      <c r="D3181" s="6" t="s">
        <v>31</v>
      </c>
      <c r="E3181" s="6" t="s">
        <v>86</v>
      </c>
      <c r="F3181" s="6" t="s">
        <v>73</v>
      </c>
      <c r="G3181" s="6" t="s">
        <v>34</v>
      </c>
      <c r="H3181" s="6" t="n">
        <v>4</v>
      </c>
      <c r="I3181" s="7" t="n">
        <v>39.99000168</v>
      </c>
      <c r="J3181" s="6" t="n">
        <v>3</v>
      </c>
      <c r="K3181" s="7" t="n">
        <v>119.9700012</v>
      </c>
      <c r="L3181" s="7" t="n">
        <v>3.599999905</v>
      </c>
      <c r="M3181" s="8" t="n">
        <v>0.029999999</v>
      </c>
      <c r="N3181" s="7" t="n">
        <v>33.75</v>
      </c>
      <c r="O3181" s="9" t="n">
        <v>0</v>
      </c>
    </row>
    <row r="3182" customFormat="false" ht="15" hidden="false" customHeight="true" outlineLevel="0" collapsed="false">
      <c r="A3182" s="6" t="n">
        <v>43324</v>
      </c>
      <c r="B3182" s="6" t="s">
        <v>46</v>
      </c>
      <c r="C3182" s="6" t="s">
        <v>20</v>
      </c>
      <c r="D3182" s="6" t="s">
        <v>38</v>
      </c>
      <c r="E3182" s="6" t="s">
        <v>39</v>
      </c>
      <c r="F3182" s="6" t="s">
        <v>29</v>
      </c>
      <c r="G3182" s="6" t="s">
        <v>44</v>
      </c>
      <c r="H3182" s="6" t="n">
        <v>2</v>
      </c>
      <c r="I3182" s="7" t="n">
        <v>99.98999786</v>
      </c>
      <c r="J3182" s="6" t="n">
        <v>1</v>
      </c>
      <c r="K3182" s="7" t="n">
        <v>99.98999786</v>
      </c>
      <c r="L3182" s="7" t="n">
        <v>20</v>
      </c>
      <c r="M3182" s="8" t="n">
        <v>0.200000003</v>
      </c>
      <c r="N3182" s="7" t="n">
        <v>39.20000076</v>
      </c>
      <c r="O3182" s="12" t="n">
        <v>1</v>
      </c>
    </row>
    <row r="3183" customFormat="false" ht="15" hidden="false" customHeight="true" outlineLevel="0" collapsed="false">
      <c r="A3183" s="6" t="n">
        <v>25184</v>
      </c>
      <c r="B3183" s="6" t="s">
        <v>26</v>
      </c>
      <c r="C3183" s="6" t="s">
        <v>20</v>
      </c>
      <c r="D3183" s="6" t="s">
        <v>27</v>
      </c>
      <c r="E3183" s="6" t="s">
        <v>69</v>
      </c>
      <c r="F3183" s="6" t="s">
        <v>29</v>
      </c>
      <c r="G3183" s="6" t="s">
        <v>24</v>
      </c>
      <c r="H3183" s="6" t="n">
        <v>1</v>
      </c>
      <c r="I3183" s="7" t="n">
        <v>99.98999786</v>
      </c>
      <c r="J3183" s="6" t="n">
        <v>2</v>
      </c>
      <c r="K3183" s="7" t="n">
        <v>199.9799957</v>
      </c>
      <c r="L3183" s="7" t="n">
        <v>11</v>
      </c>
      <c r="M3183" s="8" t="n">
        <v>0.059999999</v>
      </c>
      <c r="N3183" s="7" t="n">
        <v>-144.9499969</v>
      </c>
      <c r="O3183" s="12" t="n">
        <v>1</v>
      </c>
    </row>
    <row r="3184" customFormat="false" ht="15" hidden="false" customHeight="true" outlineLevel="0" collapsed="false">
      <c r="A3184" s="6" t="n">
        <v>24926</v>
      </c>
      <c r="B3184" s="6" t="s">
        <v>26</v>
      </c>
      <c r="C3184" s="6" t="s">
        <v>37</v>
      </c>
      <c r="D3184" s="6" t="s">
        <v>27</v>
      </c>
      <c r="E3184" s="6" t="s">
        <v>54</v>
      </c>
      <c r="F3184" s="6" t="s">
        <v>33</v>
      </c>
      <c r="G3184" s="6" t="s">
        <v>34</v>
      </c>
      <c r="H3184" s="6" t="n">
        <v>1</v>
      </c>
      <c r="I3184" s="7" t="n">
        <v>59.99000168</v>
      </c>
      <c r="J3184" s="6" t="n">
        <v>5</v>
      </c>
      <c r="K3184" s="7" t="n">
        <v>299.9500122</v>
      </c>
      <c r="L3184" s="7" t="n">
        <v>30</v>
      </c>
      <c r="M3184" s="8" t="n">
        <v>0.100000001</v>
      </c>
      <c r="N3184" s="7" t="n">
        <v>91.23999786</v>
      </c>
      <c r="O3184" s="12" t="n">
        <v>1</v>
      </c>
    </row>
    <row r="3185" customFormat="false" ht="15" hidden="false" customHeight="true" outlineLevel="0" collapsed="false">
      <c r="A3185" s="6" t="n">
        <v>7453</v>
      </c>
      <c r="B3185" s="6" t="s">
        <v>19</v>
      </c>
      <c r="C3185" s="6" t="s">
        <v>37</v>
      </c>
      <c r="D3185" s="6" t="s">
        <v>50</v>
      </c>
      <c r="E3185" s="6" t="s">
        <v>51</v>
      </c>
      <c r="F3185" s="6" t="s">
        <v>74</v>
      </c>
      <c r="G3185" s="6" t="s">
        <v>44</v>
      </c>
      <c r="H3185" s="6" t="n">
        <v>4</v>
      </c>
      <c r="I3185" s="7" t="n">
        <v>31.98999977</v>
      </c>
      <c r="J3185" s="6" t="n">
        <v>4</v>
      </c>
      <c r="K3185" s="7" t="n">
        <v>127.9599991</v>
      </c>
      <c r="L3185" s="7" t="n">
        <v>21.75</v>
      </c>
      <c r="M3185" s="8" t="n">
        <v>0.170000002</v>
      </c>
      <c r="N3185" s="7" t="n">
        <v>47.79000092</v>
      </c>
      <c r="O3185" s="9" t="n">
        <v>0</v>
      </c>
    </row>
    <row r="3186" customFormat="false" ht="15" hidden="false" customHeight="true" outlineLevel="0" collapsed="false">
      <c r="A3186" s="6" t="n">
        <v>43703</v>
      </c>
      <c r="B3186" s="6" t="s">
        <v>46</v>
      </c>
      <c r="C3186" s="6" t="s">
        <v>37</v>
      </c>
      <c r="D3186" s="6" t="s">
        <v>27</v>
      </c>
      <c r="E3186" s="6" t="s">
        <v>79</v>
      </c>
      <c r="F3186" s="6" t="s">
        <v>73</v>
      </c>
      <c r="G3186" s="6" t="s">
        <v>24</v>
      </c>
      <c r="H3186" s="6" t="n">
        <v>2</v>
      </c>
      <c r="I3186" s="7" t="n">
        <v>39.99000168</v>
      </c>
      <c r="J3186" s="6" t="n">
        <v>1</v>
      </c>
      <c r="K3186" s="7" t="n">
        <v>39.99000168</v>
      </c>
      <c r="L3186" s="7" t="n">
        <v>0.400000006</v>
      </c>
      <c r="M3186" s="8" t="n">
        <v>0.01</v>
      </c>
      <c r="N3186" s="7" t="n">
        <v>3.440000057</v>
      </c>
      <c r="O3186" s="12" t="n">
        <v>1</v>
      </c>
    </row>
    <row r="3187" customFormat="false" ht="15" hidden="false" customHeight="true" outlineLevel="0" collapsed="false">
      <c r="A3187" s="6" t="n">
        <v>40010</v>
      </c>
      <c r="B3187" s="6" t="s">
        <v>26</v>
      </c>
      <c r="C3187" s="6" t="s">
        <v>37</v>
      </c>
      <c r="D3187" s="6" t="s">
        <v>31</v>
      </c>
      <c r="E3187" s="6" t="s">
        <v>56</v>
      </c>
      <c r="F3187" s="6" t="s">
        <v>40</v>
      </c>
      <c r="G3187" s="6" t="s">
        <v>24</v>
      </c>
      <c r="H3187" s="6" t="n">
        <v>1</v>
      </c>
      <c r="I3187" s="7" t="n">
        <v>399.980011</v>
      </c>
      <c r="J3187" s="6" t="n">
        <v>1</v>
      </c>
      <c r="K3187" s="7" t="n">
        <v>399.980011</v>
      </c>
      <c r="L3187" s="7" t="n">
        <v>4</v>
      </c>
      <c r="M3187" s="8" t="n">
        <v>0.01</v>
      </c>
      <c r="N3187" s="7" t="n">
        <v>190.0700073</v>
      </c>
      <c r="O3187" s="12" t="n">
        <v>1</v>
      </c>
    </row>
    <row r="3188" customFormat="false" ht="15" hidden="false" customHeight="true" outlineLevel="0" collapsed="false">
      <c r="A3188" s="6" t="n">
        <v>5913</v>
      </c>
      <c r="B3188" s="6" t="s">
        <v>26</v>
      </c>
      <c r="C3188" s="6" t="s">
        <v>37</v>
      </c>
      <c r="D3188" s="6" t="s">
        <v>50</v>
      </c>
      <c r="E3188" s="6" t="s">
        <v>72</v>
      </c>
      <c r="F3188" s="6" t="s">
        <v>29</v>
      </c>
      <c r="G3188" s="6" t="s">
        <v>44</v>
      </c>
      <c r="H3188" s="6" t="n">
        <v>1</v>
      </c>
      <c r="I3188" s="7" t="n">
        <v>99.98999786</v>
      </c>
      <c r="J3188" s="6" t="n">
        <v>5</v>
      </c>
      <c r="K3188" s="7" t="n">
        <v>499.9500122</v>
      </c>
      <c r="L3188" s="7" t="n">
        <v>74.98999786</v>
      </c>
      <c r="M3188" s="8" t="n">
        <v>0.150000006</v>
      </c>
      <c r="N3188" s="7" t="n">
        <v>118.9899979</v>
      </c>
      <c r="O3188" s="12" t="n">
        <v>1</v>
      </c>
    </row>
    <row r="3189" customFormat="false" ht="15" hidden="false" customHeight="true" outlineLevel="0" collapsed="false">
      <c r="A3189" s="6" t="n">
        <v>64107</v>
      </c>
      <c r="B3189" s="6" t="s">
        <v>19</v>
      </c>
      <c r="C3189" s="6" t="s">
        <v>49</v>
      </c>
      <c r="D3189" s="6" t="s">
        <v>21</v>
      </c>
      <c r="E3189" s="6" t="s">
        <v>22</v>
      </c>
      <c r="F3189" s="6" t="s">
        <v>33</v>
      </c>
      <c r="G3189" s="6" t="s">
        <v>24</v>
      </c>
      <c r="H3189" s="6" t="n">
        <v>4</v>
      </c>
      <c r="I3189" s="7" t="n">
        <v>59.99000168</v>
      </c>
      <c r="J3189" s="6" t="n">
        <v>1</v>
      </c>
      <c r="K3189" s="7" t="n">
        <v>59.99000168</v>
      </c>
      <c r="L3189" s="7" t="n">
        <v>2.400000095</v>
      </c>
      <c r="M3189" s="8" t="n">
        <v>0.039999999</v>
      </c>
      <c r="N3189" s="7" t="n">
        <v>22.45999908</v>
      </c>
      <c r="O3189" s="9" t="n">
        <v>0</v>
      </c>
    </row>
    <row r="3190" customFormat="false" ht="15" hidden="false" customHeight="true" outlineLevel="0" collapsed="false">
      <c r="A3190" s="6" t="n">
        <v>11487</v>
      </c>
      <c r="B3190" s="6" t="s">
        <v>19</v>
      </c>
      <c r="C3190" s="6" t="s">
        <v>20</v>
      </c>
      <c r="D3190" s="6" t="s">
        <v>21</v>
      </c>
      <c r="E3190" s="6" t="s">
        <v>65</v>
      </c>
      <c r="F3190" s="6" t="s">
        <v>75</v>
      </c>
      <c r="G3190" s="6" t="s">
        <v>34</v>
      </c>
      <c r="H3190" s="6" t="n">
        <v>4</v>
      </c>
      <c r="I3190" s="7" t="n">
        <v>299.980011</v>
      </c>
      <c r="J3190" s="6" t="n">
        <v>1</v>
      </c>
      <c r="K3190" s="7" t="n">
        <v>299.980011</v>
      </c>
      <c r="L3190" s="7" t="n">
        <v>60</v>
      </c>
      <c r="M3190" s="8" t="n">
        <v>0.200000003</v>
      </c>
      <c r="N3190" s="7" t="n">
        <v>87.11000061</v>
      </c>
      <c r="O3190" s="9" t="n">
        <v>0</v>
      </c>
    </row>
    <row r="3191" customFormat="false" ht="15" hidden="false" customHeight="true" outlineLevel="0" collapsed="false">
      <c r="A3191" s="6" t="n">
        <v>35904</v>
      </c>
      <c r="B3191" s="6" t="s">
        <v>19</v>
      </c>
      <c r="C3191" s="6" t="s">
        <v>20</v>
      </c>
      <c r="D3191" s="6" t="s">
        <v>31</v>
      </c>
      <c r="E3191" s="6" t="s">
        <v>32</v>
      </c>
      <c r="F3191" s="6" t="s">
        <v>57</v>
      </c>
      <c r="G3191" s="6" t="s">
        <v>44</v>
      </c>
      <c r="H3191" s="6" t="n">
        <v>4</v>
      </c>
      <c r="I3191" s="7" t="n">
        <v>50</v>
      </c>
      <c r="J3191" s="6" t="n">
        <v>1</v>
      </c>
      <c r="K3191" s="7" t="n">
        <v>50</v>
      </c>
      <c r="L3191" s="7" t="n">
        <v>4.5</v>
      </c>
      <c r="M3191" s="8" t="n">
        <v>0.090000004</v>
      </c>
      <c r="N3191" s="7" t="n">
        <v>14.56000042</v>
      </c>
      <c r="O3191" s="12" t="n">
        <v>1</v>
      </c>
    </row>
    <row r="3192" customFormat="false" ht="15" hidden="false" customHeight="true" outlineLevel="0" collapsed="false">
      <c r="A3192" s="6" t="n">
        <v>4713</v>
      </c>
      <c r="B3192" s="6" t="s">
        <v>19</v>
      </c>
      <c r="C3192" s="6" t="s">
        <v>20</v>
      </c>
      <c r="D3192" s="6" t="s">
        <v>50</v>
      </c>
      <c r="E3192" s="6" t="s">
        <v>51</v>
      </c>
      <c r="F3192" s="6" t="s">
        <v>40</v>
      </c>
      <c r="G3192" s="6" t="s">
        <v>24</v>
      </c>
      <c r="H3192" s="6" t="n">
        <v>4</v>
      </c>
      <c r="I3192" s="7" t="n">
        <v>399.980011</v>
      </c>
      <c r="J3192" s="6" t="n">
        <v>1</v>
      </c>
      <c r="K3192" s="7" t="n">
        <v>399.980011</v>
      </c>
      <c r="L3192" s="7" t="n">
        <v>20</v>
      </c>
      <c r="M3192" s="8" t="n">
        <v>0.050000001</v>
      </c>
      <c r="N3192" s="7" t="n">
        <v>174.7899933</v>
      </c>
      <c r="O3192" s="9" t="n">
        <v>0</v>
      </c>
    </row>
    <row r="3193" customFormat="false" ht="15" hidden="false" customHeight="true" outlineLevel="0" collapsed="false">
      <c r="A3193" s="6" t="n">
        <v>42830</v>
      </c>
      <c r="B3193" s="6" t="s">
        <v>26</v>
      </c>
      <c r="C3193" s="6" t="s">
        <v>37</v>
      </c>
      <c r="D3193" s="6" t="s">
        <v>27</v>
      </c>
      <c r="E3193" s="6" t="s">
        <v>79</v>
      </c>
      <c r="F3193" s="6" t="s">
        <v>71</v>
      </c>
      <c r="G3193" s="6" t="s">
        <v>34</v>
      </c>
      <c r="H3193" s="6" t="n">
        <v>1</v>
      </c>
      <c r="I3193" s="7" t="n">
        <v>199.9900055</v>
      </c>
      <c r="J3193" s="6" t="n">
        <v>1</v>
      </c>
      <c r="K3193" s="7" t="n">
        <v>199.9900055</v>
      </c>
      <c r="L3193" s="7" t="n">
        <v>10</v>
      </c>
      <c r="M3193" s="8" t="n">
        <v>0.050000001</v>
      </c>
      <c r="N3193" s="7" t="n">
        <v>-42.75</v>
      </c>
      <c r="O3193" s="12" t="n">
        <v>1</v>
      </c>
    </row>
    <row r="3194" customFormat="false" ht="15" hidden="false" customHeight="true" outlineLevel="0" collapsed="false">
      <c r="A3194" s="6" t="n">
        <v>39643</v>
      </c>
      <c r="B3194" s="6" t="s">
        <v>19</v>
      </c>
      <c r="C3194" s="6" t="s">
        <v>20</v>
      </c>
      <c r="D3194" s="6" t="s">
        <v>31</v>
      </c>
      <c r="E3194" s="6" t="s">
        <v>32</v>
      </c>
      <c r="F3194" s="6" t="s">
        <v>23</v>
      </c>
      <c r="G3194" s="6" t="s">
        <v>34</v>
      </c>
      <c r="H3194" s="6" t="n">
        <v>4</v>
      </c>
      <c r="I3194" s="7" t="n">
        <v>129.9900055</v>
      </c>
      <c r="J3194" s="6" t="n">
        <v>1</v>
      </c>
      <c r="K3194" s="7" t="n">
        <v>129.9900055</v>
      </c>
      <c r="L3194" s="7" t="n">
        <v>19.5</v>
      </c>
      <c r="M3194" s="8" t="n">
        <v>0.150000006</v>
      </c>
      <c r="N3194" s="7" t="n">
        <v>6.960000038</v>
      </c>
      <c r="O3194" s="9" t="n">
        <v>0</v>
      </c>
    </row>
    <row r="3195" customFormat="false" ht="15" hidden="false" customHeight="true" outlineLevel="0" collapsed="false">
      <c r="A3195" s="6" t="n">
        <v>11152</v>
      </c>
      <c r="B3195" s="6" t="s">
        <v>46</v>
      </c>
      <c r="C3195" s="6" t="s">
        <v>20</v>
      </c>
      <c r="D3195" s="6" t="s">
        <v>21</v>
      </c>
      <c r="E3195" s="6" t="s">
        <v>64</v>
      </c>
      <c r="F3195" s="6" t="s">
        <v>80</v>
      </c>
      <c r="G3195" s="6" t="s">
        <v>34</v>
      </c>
      <c r="H3195" s="6" t="n">
        <v>2</v>
      </c>
      <c r="I3195" s="7" t="n">
        <v>24.98999977</v>
      </c>
      <c r="J3195" s="6" t="n">
        <v>1</v>
      </c>
      <c r="K3195" s="7" t="n">
        <v>24.98999977</v>
      </c>
      <c r="L3195" s="7" t="n">
        <v>0.25</v>
      </c>
      <c r="M3195" s="8" t="n">
        <v>0.01</v>
      </c>
      <c r="N3195" s="7" t="n">
        <v>8.159999847</v>
      </c>
      <c r="O3195" s="12" t="n">
        <v>1</v>
      </c>
    </row>
    <row r="3196" customFormat="false" ht="15" hidden="false" customHeight="true" outlineLevel="0" collapsed="false">
      <c r="A3196" s="6" t="n">
        <v>76515</v>
      </c>
      <c r="B3196" s="6" t="s">
        <v>46</v>
      </c>
      <c r="C3196" s="6" t="s">
        <v>37</v>
      </c>
      <c r="D3196" s="6" t="s">
        <v>27</v>
      </c>
      <c r="E3196" s="6" t="s">
        <v>28</v>
      </c>
      <c r="F3196" s="6" t="s">
        <v>76</v>
      </c>
      <c r="G3196" s="6" t="s">
        <v>34</v>
      </c>
      <c r="H3196" s="6" t="n">
        <v>2</v>
      </c>
      <c r="I3196" s="7" t="n">
        <v>39.75</v>
      </c>
      <c r="J3196" s="6" t="n">
        <v>1</v>
      </c>
      <c r="K3196" s="7" t="n">
        <v>39.75</v>
      </c>
      <c r="L3196" s="7" t="n">
        <v>6.360000134</v>
      </c>
      <c r="M3196" s="8" t="n">
        <v>0.159999996</v>
      </c>
      <c r="N3196" s="7" t="n">
        <v>-2.5</v>
      </c>
      <c r="O3196" s="12" t="n">
        <v>1</v>
      </c>
    </row>
    <row r="3197" customFormat="false" ht="15" hidden="false" customHeight="true" outlineLevel="0" collapsed="false">
      <c r="A3197" s="6" t="n">
        <v>50053</v>
      </c>
      <c r="B3197" s="6" t="s">
        <v>19</v>
      </c>
      <c r="C3197" s="6" t="s">
        <v>20</v>
      </c>
      <c r="D3197" s="6" t="s">
        <v>27</v>
      </c>
      <c r="E3197" s="6" t="s">
        <v>79</v>
      </c>
      <c r="F3197" s="6" t="s">
        <v>73</v>
      </c>
      <c r="G3197" s="6" t="s">
        <v>44</v>
      </c>
      <c r="H3197" s="6" t="n">
        <v>4</v>
      </c>
      <c r="I3197" s="7" t="n">
        <v>39.99000168</v>
      </c>
      <c r="J3197" s="6" t="n">
        <v>3</v>
      </c>
      <c r="K3197" s="7" t="n">
        <v>119.9700012</v>
      </c>
      <c r="L3197" s="7" t="n">
        <v>3.599999905</v>
      </c>
      <c r="M3197" s="8" t="n">
        <v>0.029999999</v>
      </c>
      <c r="N3197" s="7" t="n">
        <v>57.02000046</v>
      </c>
      <c r="O3197" s="9" t="n">
        <v>0</v>
      </c>
    </row>
    <row r="3198" customFormat="false" ht="15" hidden="false" customHeight="true" outlineLevel="0" collapsed="false">
      <c r="A3198" s="6" t="n">
        <v>13887</v>
      </c>
      <c r="B3198" s="6" t="s">
        <v>19</v>
      </c>
      <c r="C3198" s="6" t="s">
        <v>20</v>
      </c>
      <c r="D3198" s="6" t="s">
        <v>21</v>
      </c>
      <c r="E3198" s="6" t="s">
        <v>65</v>
      </c>
      <c r="F3198" s="6" t="s">
        <v>75</v>
      </c>
      <c r="G3198" s="6" t="s">
        <v>24</v>
      </c>
      <c r="H3198" s="6" t="n">
        <v>4</v>
      </c>
      <c r="I3198" s="7" t="n">
        <v>299.980011</v>
      </c>
      <c r="J3198" s="6" t="n">
        <v>1</v>
      </c>
      <c r="K3198" s="7" t="n">
        <v>299.980011</v>
      </c>
      <c r="L3198" s="7" t="n">
        <v>9</v>
      </c>
      <c r="M3198" s="8" t="n">
        <v>0.029999999</v>
      </c>
      <c r="N3198" s="7" t="n">
        <v>93.11000061</v>
      </c>
      <c r="O3198" s="9" t="n">
        <v>0</v>
      </c>
    </row>
    <row r="3199" customFormat="false" ht="15" hidden="false" customHeight="true" outlineLevel="0" collapsed="false">
      <c r="A3199" s="6" t="n">
        <v>24731</v>
      </c>
      <c r="B3199" s="6" t="s">
        <v>19</v>
      </c>
      <c r="C3199" s="6" t="s">
        <v>20</v>
      </c>
      <c r="D3199" s="6" t="s">
        <v>27</v>
      </c>
      <c r="E3199" s="6" t="s">
        <v>42</v>
      </c>
      <c r="F3199" s="6" t="s">
        <v>73</v>
      </c>
      <c r="G3199" s="6" t="s">
        <v>24</v>
      </c>
      <c r="H3199" s="6" t="n">
        <v>4</v>
      </c>
      <c r="I3199" s="7" t="n">
        <v>39.99000168</v>
      </c>
      <c r="J3199" s="6" t="n">
        <v>2</v>
      </c>
      <c r="K3199" s="7" t="n">
        <v>79.98000336</v>
      </c>
      <c r="L3199" s="7" t="n">
        <v>7.199999809</v>
      </c>
      <c r="M3199" s="8" t="n">
        <v>0.090000004</v>
      </c>
      <c r="N3199" s="7" t="n">
        <v>1.460000038</v>
      </c>
      <c r="O3199" s="9" t="n">
        <v>0</v>
      </c>
    </row>
    <row r="3200" customFormat="false" ht="15" hidden="false" customHeight="true" outlineLevel="0" collapsed="false">
      <c r="A3200" s="6" t="n">
        <v>36696</v>
      </c>
      <c r="B3200" s="6" t="s">
        <v>19</v>
      </c>
      <c r="C3200" s="6" t="s">
        <v>20</v>
      </c>
      <c r="D3200" s="6" t="s">
        <v>31</v>
      </c>
      <c r="E3200" s="6" t="s">
        <v>56</v>
      </c>
      <c r="F3200" s="6" t="s">
        <v>23</v>
      </c>
      <c r="G3200" s="6" t="s">
        <v>44</v>
      </c>
      <c r="H3200" s="6" t="n">
        <v>4</v>
      </c>
      <c r="I3200" s="7" t="n">
        <v>129.9900055</v>
      </c>
      <c r="J3200" s="6" t="n">
        <v>1</v>
      </c>
      <c r="K3200" s="7" t="n">
        <v>129.9900055</v>
      </c>
      <c r="L3200" s="7" t="n">
        <v>32.5</v>
      </c>
      <c r="M3200" s="8" t="n">
        <v>0.25</v>
      </c>
      <c r="N3200" s="7" t="n">
        <v>44.84999847</v>
      </c>
      <c r="O3200" s="9" t="n">
        <v>0</v>
      </c>
    </row>
    <row r="3201" customFormat="false" ht="15" hidden="false" customHeight="true" outlineLevel="0" collapsed="false">
      <c r="A3201" s="6" t="n">
        <v>16841</v>
      </c>
      <c r="B3201" s="6" t="s">
        <v>26</v>
      </c>
      <c r="C3201" s="6" t="s">
        <v>20</v>
      </c>
      <c r="D3201" s="6" t="s">
        <v>21</v>
      </c>
      <c r="E3201" s="6" t="s">
        <v>65</v>
      </c>
      <c r="F3201" s="6" t="s">
        <v>73</v>
      </c>
      <c r="G3201" s="6" t="s">
        <v>34</v>
      </c>
      <c r="H3201" s="6" t="n">
        <v>1</v>
      </c>
      <c r="I3201" s="7" t="n">
        <v>39.99000168</v>
      </c>
      <c r="J3201" s="6" t="n">
        <v>5</v>
      </c>
      <c r="K3201" s="7" t="n">
        <v>199.9499969</v>
      </c>
      <c r="L3201" s="7" t="n">
        <v>0</v>
      </c>
      <c r="M3201" s="8" t="n">
        <v>0</v>
      </c>
      <c r="N3201" s="7" t="n">
        <v>-2.799999952</v>
      </c>
      <c r="O3201" s="12" t="n">
        <v>1</v>
      </c>
    </row>
    <row r="3202" customFormat="false" ht="15" hidden="false" customHeight="true" outlineLevel="0" collapsed="false">
      <c r="A3202" s="6" t="n">
        <v>4027</v>
      </c>
      <c r="B3202" s="6" t="s">
        <v>46</v>
      </c>
      <c r="C3202" s="6" t="s">
        <v>20</v>
      </c>
      <c r="D3202" s="6" t="s">
        <v>50</v>
      </c>
      <c r="E3202" s="6" t="s">
        <v>51</v>
      </c>
      <c r="F3202" s="6" t="s">
        <v>57</v>
      </c>
      <c r="G3202" s="6" t="s">
        <v>44</v>
      </c>
      <c r="H3202" s="6" t="n">
        <v>2</v>
      </c>
      <c r="I3202" s="7" t="n">
        <v>50</v>
      </c>
      <c r="J3202" s="6" t="n">
        <v>5</v>
      </c>
      <c r="K3202" s="7" t="n">
        <v>250</v>
      </c>
      <c r="L3202" s="7" t="n">
        <v>62.5</v>
      </c>
      <c r="M3202" s="8" t="n">
        <v>0.25</v>
      </c>
      <c r="N3202" s="7" t="n">
        <v>14.06000042</v>
      </c>
      <c r="O3202" s="12" t="n">
        <v>1</v>
      </c>
    </row>
    <row r="3203" customFormat="false" ht="15" hidden="false" customHeight="true" outlineLevel="0" collapsed="false">
      <c r="A3203" s="6" t="n">
        <v>48442</v>
      </c>
      <c r="B3203" s="6" t="s">
        <v>19</v>
      </c>
      <c r="C3203" s="6" t="s">
        <v>20</v>
      </c>
      <c r="D3203" s="6" t="s">
        <v>27</v>
      </c>
      <c r="E3203" s="6" t="s">
        <v>79</v>
      </c>
      <c r="F3203" s="6" t="s">
        <v>58</v>
      </c>
      <c r="G3203" s="6" t="s">
        <v>34</v>
      </c>
      <c r="H3203" s="6" t="n">
        <v>4</v>
      </c>
      <c r="I3203" s="7" t="n">
        <v>49.97999954</v>
      </c>
      <c r="J3203" s="6" t="n">
        <v>4</v>
      </c>
      <c r="K3203" s="7" t="n">
        <v>199.9199982</v>
      </c>
      <c r="L3203" s="7" t="n">
        <v>33.99000168</v>
      </c>
      <c r="M3203" s="8" t="n">
        <v>0.170000002</v>
      </c>
      <c r="N3203" s="7" t="n">
        <v>24.88999939</v>
      </c>
      <c r="O3203" s="9" t="n">
        <v>0</v>
      </c>
    </row>
    <row r="3204" customFormat="false" ht="15" hidden="false" customHeight="true" outlineLevel="0" collapsed="false">
      <c r="A3204" s="6" t="n">
        <v>35134</v>
      </c>
      <c r="B3204" s="6" t="s">
        <v>19</v>
      </c>
      <c r="C3204" s="6" t="s">
        <v>37</v>
      </c>
      <c r="D3204" s="6" t="s">
        <v>31</v>
      </c>
      <c r="E3204" s="6" t="s">
        <v>56</v>
      </c>
      <c r="F3204" s="6" t="s">
        <v>71</v>
      </c>
      <c r="G3204" s="6" t="s">
        <v>34</v>
      </c>
      <c r="H3204" s="6" t="n">
        <v>4</v>
      </c>
      <c r="I3204" s="7" t="n">
        <v>199.9900055</v>
      </c>
      <c r="J3204" s="6" t="n">
        <v>1</v>
      </c>
      <c r="K3204" s="7" t="n">
        <v>199.9900055</v>
      </c>
      <c r="L3204" s="7" t="n">
        <v>34</v>
      </c>
      <c r="M3204" s="8" t="n">
        <v>0.170000002</v>
      </c>
      <c r="N3204" s="7" t="n">
        <v>-37.34999847</v>
      </c>
      <c r="O3204" s="12" t="n">
        <v>1</v>
      </c>
    </row>
    <row r="3205" customFormat="false" ht="15" hidden="false" customHeight="true" outlineLevel="0" collapsed="false">
      <c r="A3205" s="6" t="n">
        <v>38844</v>
      </c>
      <c r="B3205" s="6" t="s">
        <v>46</v>
      </c>
      <c r="C3205" s="6" t="s">
        <v>37</v>
      </c>
      <c r="D3205" s="6" t="s">
        <v>31</v>
      </c>
      <c r="E3205" s="6" t="s">
        <v>62</v>
      </c>
      <c r="F3205" s="6" t="s">
        <v>99</v>
      </c>
      <c r="G3205" s="6" t="s">
        <v>34</v>
      </c>
      <c r="H3205" s="6" t="n">
        <v>2</v>
      </c>
      <c r="I3205" s="7" t="n">
        <v>65</v>
      </c>
      <c r="J3205" s="6" t="n">
        <v>4</v>
      </c>
      <c r="K3205" s="7" t="n">
        <v>260</v>
      </c>
      <c r="L3205" s="7" t="n">
        <v>65</v>
      </c>
      <c r="M3205" s="8" t="n">
        <v>0.25</v>
      </c>
      <c r="N3205" s="7" t="n">
        <v>70.79000092</v>
      </c>
      <c r="O3205" s="12" t="n">
        <v>1</v>
      </c>
    </row>
    <row r="3206" customFormat="false" ht="15" hidden="false" customHeight="true" outlineLevel="0" collapsed="false">
      <c r="A3206" s="6" t="n">
        <v>28366</v>
      </c>
      <c r="B3206" s="6" t="s">
        <v>19</v>
      </c>
      <c r="C3206" s="6" t="s">
        <v>20</v>
      </c>
      <c r="D3206" s="6" t="s">
        <v>27</v>
      </c>
      <c r="E3206" s="6" t="s">
        <v>28</v>
      </c>
      <c r="F3206" s="6" t="s">
        <v>73</v>
      </c>
      <c r="G3206" s="6" t="s">
        <v>47</v>
      </c>
      <c r="H3206" s="6" t="n">
        <v>4</v>
      </c>
      <c r="I3206" s="7" t="n">
        <v>39.99000168</v>
      </c>
      <c r="J3206" s="6" t="n">
        <v>2</v>
      </c>
      <c r="K3206" s="7" t="n">
        <v>79.98000336</v>
      </c>
      <c r="L3206" s="7" t="n">
        <v>1.600000024</v>
      </c>
      <c r="M3206" s="8" t="n">
        <v>0.02</v>
      </c>
      <c r="N3206" s="7" t="n">
        <v>37.61999893</v>
      </c>
      <c r="O3206" s="9" t="n">
        <v>0</v>
      </c>
    </row>
    <row r="3207" customFormat="false" ht="15" hidden="false" customHeight="true" outlineLevel="0" collapsed="false">
      <c r="A3207" s="6" t="n">
        <v>29117</v>
      </c>
      <c r="B3207" s="6" t="s">
        <v>19</v>
      </c>
      <c r="C3207" s="6" t="s">
        <v>20</v>
      </c>
      <c r="D3207" s="6" t="s">
        <v>27</v>
      </c>
      <c r="E3207" s="6" t="s">
        <v>28</v>
      </c>
      <c r="F3207" s="6" t="s">
        <v>57</v>
      </c>
      <c r="G3207" s="6" t="s">
        <v>47</v>
      </c>
      <c r="H3207" s="6" t="n">
        <v>4</v>
      </c>
      <c r="I3207" s="7" t="n">
        <v>50</v>
      </c>
      <c r="J3207" s="6" t="n">
        <v>4</v>
      </c>
      <c r="K3207" s="7" t="n">
        <v>200</v>
      </c>
      <c r="L3207" s="7" t="n">
        <v>40</v>
      </c>
      <c r="M3207" s="8" t="n">
        <v>0.200000003</v>
      </c>
      <c r="N3207" s="7" t="n">
        <v>70.40000153</v>
      </c>
      <c r="O3207" s="9" t="n">
        <v>0</v>
      </c>
    </row>
    <row r="3208" customFormat="false" ht="15" hidden="false" customHeight="true" outlineLevel="0" collapsed="false">
      <c r="A3208" s="6" t="n">
        <v>51302</v>
      </c>
      <c r="B3208" s="6" t="s">
        <v>19</v>
      </c>
      <c r="C3208" s="6" t="s">
        <v>20</v>
      </c>
      <c r="D3208" s="6" t="s">
        <v>50</v>
      </c>
      <c r="E3208" s="6" t="s">
        <v>51</v>
      </c>
      <c r="F3208" s="6" t="s">
        <v>43</v>
      </c>
      <c r="G3208" s="6" t="s">
        <v>24</v>
      </c>
      <c r="H3208" s="6" t="n">
        <v>4</v>
      </c>
      <c r="I3208" s="7" t="n">
        <v>21.98999977</v>
      </c>
      <c r="J3208" s="6" t="n">
        <v>4</v>
      </c>
      <c r="K3208" s="7" t="n">
        <v>87.95999908</v>
      </c>
      <c r="L3208" s="7" t="n">
        <v>3.519999981</v>
      </c>
      <c r="M3208" s="8" t="n">
        <v>0.039999999</v>
      </c>
      <c r="N3208" s="7" t="n">
        <v>41.38000107</v>
      </c>
      <c r="O3208" s="9" t="n">
        <v>0</v>
      </c>
    </row>
    <row r="3209" customFormat="false" ht="15" hidden="false" customHeight="true" outlineLevel="0" collapsed="false">
      <c r="A3209" s="6" t="n">
        <v>12677</v>
      </c>
      <c r="B3209" s="6" t="s">
        <v>19</v>
      </c>
      <c r="C3209" s="6" t="s">
        <v>20</v>
      </c>
      <c r="D3209" s="6" t="s">
        <v>21</v>
      </c>
      <c r="E3209" s="6" t="s">
        <v>65</v>
      </c>
      <c r="F3209" s="6" t="s">
        <v>23</v>
      </c>
      <c r="G3209" s="6" t="s">
        <v>24</v>
      </c>
      <c r="H3209" s="6" t="n">
        <v>4</v>
      </c>
      <c r="I3209" s="7" t="n">
        <v>129.9900055</v>
      </c>
      <c r="J3209" s="6" t="n">
        <v>1</v>
      </c>
      <c r="K3209" s="7" t="n">
        <v>129.9900055</v>
      </c>
      <c r="L3209" s="7" t="n">
        <v>5.199999809</v>
      </c>
      <c r="M3209" s="8" t="n">
        <v>0.039999999</v>
      </c>
      <c r="N3209" s="7" t="n">
        <v>37.43999863</v>
      </c>
      <c r="O3209" s="9" t="n">
        <v>0</v>
      </c>
    </row>
    <row r="3210" customFormat="false" ht="15" hidden="false" customHeight="true" outlineLevel="0" collapsed="false">
      <c r="A3210" s="6" t="n">
        <v>51457</v>
      </c>
      <c r="B3210" s="6" t="s">
        <v>19</v>
      </c>
      <c r="C3210" s="6" t="s">
        <v>20</v>
      </c>
      <c r="D3210" s="6" t="s">
        <v>50</v>
      </c>
      <c r="E3210" s="6" t="s">
        <v>51</v>
      </c>
      <c r="F3210" s="6" t="s">
        <v>23</v>
      </c>
      <c r="G3210" s="6" t="s">
        <v>44</v>
      </c>
      <c r="H3210" s="6" t="n">
        <v>4</v>
      </c>
      <c r="I3210" s="7" t="n">
        <v>129.9900055</v>
      </c>
      <c r="J3210" s="6" t="n">
        <v>1</v>
      </c>
      <c r="K3210" s="7" t="n">
        <v>129.9900055</v>
      </c>
      <c r="L3210" s="7" t="n">
        <v>1.299999952</v>
      </c>
      <c r="M3210" s="8" t="n">
        <v>0.01</v>
      </c>
      <c r="N3210" s="7" t="n">
        <v>47.61999893</v>
      </c>
      <c r="O3210" s="9" t="n">
        <v>0</v>
      </c>
    </row>
    <row r="3211" customFormat="false" ht="15" hidden="false" customHeight="true" outlineLevel="0" collapsed="false">
      <c r="A3211" s="6" t="n">
        <v>40481</v>
      </c>
      <c r="B3211" s="6" t="s">
        <v>19</v>
      </c>
      <c r="C3211" s="6" t="s">
        <v>20</v>
      </c>
      <c r="D3211" s="6" t="s">
        <v>31</v>
      </c>
      <c r="E3211" s="6" t="s">
        <v>56</v>
      </c>
      <c r="F3211" s="6" t="s">
        <v>73</v>
      </c>
      <c r="G3211" s="6" t="s">
        <v>44</v>
      </c>
      <c r="H3211" s="6" t="n">
        <v>4</v>
      </c>
      <c r="I3211" s="7" t="n">
        <v>39.99000168</v>
      </c>
      <c r="J3211" s="6" t="n">
        <v>2</v>
      </c>
      <c r="K3211" s="7" t="n">
        <v>79.98000336</v>
      </c>
      <c r="L3211" s="7" t="n">
        <v>14.39999962</v>
      </c>
      <c r="M3211" s="8" t="n">
        <v>0.180000007</v>
      </c>
      <c r="N3211" s="7" t="n">
        <v>22.17000008</v>
      </c>
      <c r="O3211" s="9" t="n">
        <v>0</v>
      </c>
    </row>
    <row r="3212" customFormat="false" ht="15" hidden="false" customHeight="true" outlineLevel="0" collapsed="false">
      <c r="A3212" s="6" t="n">
        <v>14538</v>
      </c>
      <c r="B3212" s="6" t="s">
        <v>46</v>
      </c>
      <c r="C3212" s="6" t="s">
        <v>37</v>
      </c>
      <c r="D3212" s="6" t="s">
        <v>21</v>
      </c>
      <c r="E3212" s="6" t="s">
        <v>64</v>
      </c>
      <c r="F3212" s="6" t="s">
        <v>58</v>
      </c>
      <c r="G3212" s="6" t="s">
        <v>34</v>
      </c>
      <c r="H3212" s="6" t="n">
        <v>2</v>
      </c>
      <c r="I3212" s="7" t="n">
        <v>49.97999954</v>
      </c>
      <c r="J3212" s="6" t="n">
        <v>1</v>
      </c>
      <c r="K3212" s="7" t="n">
        <v>49.97999954</v>
      </c>
      <c r="L3212" s="7" t="n">
        <v>5</v>
      </c>
      <c r="M3212" s="8" t="n">
        <v>0.100000001</v>
      </c>
      <c r="N3212" s="7" t="n">
        <v>-5.079999924</v>
      </c>
      <c r="O3212" s="12" t="n">
        <v>1</v>
      </c>
    </row>
    <row r="3213" customFormat="false" ht="15" hidden="false" customHeight="true" outlineLevel="0" collapsed="false">
      <c r="A3213" s="6" t="n">
        <v>21409</v>
      </c>
      <c r="B3213" s="6" t="s">
        <v>26</v>
      </c>
      <c r="C3213" s="6" t="s">
        <v>20</v>
      </c>
      <c r="D3213" s="6" t="s">
        <v>27</v>
      </c>
      <c r="E3213" s="6" t="s">
        <v>54</v>
      </c>
      <c r="F3213" s="6" t="s">
        <v>57</v>
      </c>
      <c r="G3213" s="6" t="s">
        <v>34</v>
      </c>
      <c r="H3213" s="6" t="n">
        <v>1</v>
      </c>
      <c r="I3213" s="7" t="n">
        <v>50</v>
      </c>
      <c r="J3213" s="6" t="n">
        <v>2</v>
      </c>
      <c r="K3213" s="7" t="n">
        <v>100</v>
      </c>
      <c r="L3213" s="7" t="n">
        <v>10</v>
      </c>
      <c r="M3213" s="8" t="n">
        <v>0.100000001</v>
      </c>
      <c r="N3213" s="7" t="n">
        <v>-63</v>
      </c>
      <c r="O3213" s="12" t="n">
        <v>1</v>
      </c>
    </row>
    <row r="3214" customFormat="false" ht="15" hidden="false" customHeight="true" outlineLevel="0" collapsed="false">
      <c r="A3214" s="6" t="n">
        <v>23548</v>
      </c>
      <c r="B3214" s="6" t="s">
        <v>19</v>
      </c>
      <c r="C3214" s="6" t="s">
        <v>37</v>
      </c>
      <c r="D3214" s="6" t="s">
        <v>27</v>
      </c>
      <c r="E3214" s="6" t="s">
        <v>28</v>
      </c>
      <c r="F3214" s="6" t="s">
        <v>75</v>
      </c>
      <c r="G3214" s="6" t="s">
        <v>24</v>
      </c>
      <c r="H3214" s="6" t="n">
        <v>4</v>
      </c>
      <c r="I3214" s="7" t="n">
        <v>299.980011</v>
      </c>
      <c r="J3214" s="6" t="n">
        <v>1</v>
      </c>
      <c r="K3214" s="7" t="n">
        <v>299.980011</v>
      </c>
      <c r="L3214" s="7" t="n">
        <v>51</v>
      </c>
      <c r="M3214" s="8" t="n">
        <v>0.170000002</v>
      </c>
      <c r="N3214" s="7" t="n">
        <v>18.67000008</v>
      </c>
      <c r="O3214" s="9" t="n">
        <v>0</v>
      </c>
    </row>
    <row r="3215" customFormat="false" ht="15" hidden="false" customHeight="true" outlineLevel="0" collapsed="false">
      <c r="A3215" s="6" t="n">
        <v>6477</v>
      </c>
      <c r="B3215" s="6" t="s">
        <v>19</v>
      </c>
      <c r="C3215" s="6" t="s">
        <v>49</v>
      </c>
      <c r="D3215" s="6" t="s">
        <v>50</v>
      </c>
      <c r="E3215" s="6" t="s">
        <v>63</v>
      </c>
      <c r="F3215" s="6" t="s">
        <v>33</v>
      </c>
      <c r="G3215" s="6" t="s">
        <v>47</v>
      </c>
      <c r="H3215" s="6" t="n">
        <v>4</v>
      </c>
      <c r="I3215" s="7" t="n">
        <v>59.99000168</v>
      </c>
      <c r="J3215" s="6" t="n">
        <v>1</v>
      </c>
      <c r="K3215" s="7" t="n">
        <v>59.99000168</v>
      </c>
      <c r="L3215" s="7" t="n">
        <v>5.400000095</v>
      </c>
      <c r="M3215" s="8" t="n">
        <v>0.090000004</v>
      </c>
      <c r="N3215" s="7" t="n">
        <v>-98.26000214</v>
      </c>
      <c r="O3215" s="9" t="n">
        <v>0</v>
      </c>
    </row>
    <row r="3216" customFormat="false" ht="15" hidden="false" customHeight="true" outlineLevel="0" collapsed="false">
      <c r="A3216" s="6" t="n">
        <v>50677</v>
      </c>
      <c r="B3216" s="6" t="s">
        <v>19</v>
      </c>
      <c r="C3216" s="6" t="s">
        <v>37</v>
      </c>
      <c r="D3216" s="6" t="s">
        <v>38</v>
      </c>
      <c r="E3216" s="6" t="s">
        <v>92</v>
      </c>
      <c r="F3216" s="6" t="s">
        <v>29</v>
      </c>
      <c r="G3216" s="6" t="s">
        <v>44</v>
      </c>
      <c r="H3216" s="6" t="n">
        <v>4</v>
      </c>
      <c r="I3216" s="7" t="n">
        <v>99.98999786</v>
      </c>
      <c r="J3216" s="6" t="n">
        <v>1</v>
      </c>
      <c r="K3216" s="7" t="n">
        <v>99.98999786</v>
      </c>
      <c r="L3216" s="7" t="n">
        <v>5.5</v>
      </c>
      <c r="M3216" s="8" t="n">
        <v>0.059999999</v>
      </c>
      <c r="N3216" s="7" t="n">
        <v>27.39999962</v>
      </c>
      <c r="O3216" s="9" t="n">
        <v>0</v>
      </c>
    </row>
    <row r="3217" customFormat="false" ht="15" hidden="false" customHeight="true" outlineLevel="0" collapsed="false">
      <c r="A3217" s="6" t="n">
        <v>71053</v>
      </c>
      <c r="B3217" s="6" t="s">
        <v>19</v>
      </c>
      <c r="C3217" s="6" t="s">
        <v>37</v>
      </c>
      <c r="D3217" s="6" t="s">
        <v>21</v>
      </c>
      <c r="E3217" s="6" t="s">
        <v>22</v>
      </c>
      <c r="F3217" s="6" t="s">
        <v>91</v>
      </c>
      <c r="G3217" s="6" t="s">
        <v>34</v>
      </c>
      <c r="H3217" s="6" t="n">
        <v>4</v>
      </c>
      <c r="I3217" s="7" t="n">
        <v>252.8800049</v>
      </c>
      <c r="J3217" s="6" t="n">
        <v>1</v>
      </c>
      <c r="K3217" s="7" t="n">
        <v>252.8800049</v>
      </c>
      <c r="L3217" s="7" t="n">
        <v>13.90999985</v>
      </c>
      <c r="M3217" s="8" t="n">
        <v>0.059999999</v>
      </c>
      <c r="N3217" s="7" t="n">
        <v>56.88000107</v>
      </c>
      <c r="O3217" s="9" t="n">
        <v>0</v>
      </c>
    </row>
    <row r="3218" customFormat="false" ht="15" hidden="false" customHeight="true" outlineLevel="0" collapsed="false">
      <c r="A3218" s="6" t="n">
        <v>47649</v>
      </c>
      <c r="B3218" s="6" t="s">
        <v>19</v>
      </c>
      <c r="C3218" s="6" t="s">
        <v>49</v>
      </c>
      <c r="D3218" s="6" t="s">
        <v>27</v>
      </c>
      <c r="E3218" s="6" t="s">
        <v>69</v>
      </c>
      <c r="F3218" s="6" t="s">
        <v>40</v>
      </c>
      <c r="G3218" s="6" t="s">
        <v>24</v>
      </c>
      <c r="H3218" s="6" t="n">
        <v>4</v>
      </c>
      <c r="I3218" s="7" t="n">
        <v>399.980011</v>
      </c>
      <c r="J3218" s="6" t="n">
        <v>1</v>
      </c>
      <c r="K3218" s="7" t="n">
        <v>399.980011</v>
      </c>
      <c r="L3218" s="7" t="n">
        <v>12</v>
      </c>
      <c r="M3218" s="8" t="n">
        <v>0.029999999</v>
      </c>
      <c r="N3218" s="7" t="n">
        <v>34.13999939</v>
      </c>
      <c r="O3218" s="12" t="n">
        <v>1</v>
      </c>
    </row>
    <row r="3219" customFormat="false" ht="15" hidden="false" customHeight="true" outlineLevel="0" collapsed="false">
      <c r="A3219" s="6" t="n">
        <v>68607</v>
      </c>
      <c r="B3219" s="6" t="s">
        <v>46</v>
      </c>
      <c r="C3219" s="6" t="s">
        <v>20</v>
      </c>
      <c r="D3219" s="6" t="s">
        <v>21</v>
      </c>
      <c r="E3219" s="6" t="s">
        <v>65</v>
      </c>
      <c r="F3219" s="6" t="s">
        <v>115</v>
      </c>
      <c r="G3219" s="6" t="s">
        <v>34</v>
      </c>
      <c r="H3219" s="6" t="n">
        <v>2</v>
      </c>
      <c r="I3219" s="7" t="n">
        <v>399.9899902</v>
      </c>
      <c r="J3219" s="6" t="n">
        <v>1</v>
      </c>
      <c r="K3219" s="7" t="n">
        <v>399.9899902</v>
      </c>
      <c r="L3219" s="7" t="n">
        <v>4</v>
      </c>
      <c r="M3219" s="8" t="n">
        <v>0.01</v>
      </c>
      <c r="N3219" s="7" t="n">
        <v>133.8399963</v>
      </c>
      <c r="O3219" s="12" t="n">
        <v>1</v>
      </c>
    </row>
    <row r="3220" customFormat="false" ht="15" hidden="false" customHeight="true" outlineLevel="0" collapsed="false">
      <c r="A3220" s="6" t="n">
        <v>64346</v>
      </c>
      <c r="B3220" s="6" t="s">
        <v>46</v>
      </c>
      <c r="C3220" s="6" t="s">
        <v>20</v>
      </c>
      <c r="D3220" s="6" t="s">
        <v>21</v>
      </c>
      <c r="E3220" s="6" t="s">
        <v>64</v>
      </c>
      <c r="F3220" s="6" t="s">
        <v>58</v>
      </c>
      <c r="G3220" s="6" t="s">
        <v>24</v>
      </c>
      <c r="H3220" s="6" t="n">
        <v>2</v>
      </c>
      <c r="I3220" s="7" t="n">
        <v>49.97999954</v>
      </c>
      <c r="J3220" s="6" t="n">
        <v>3</v>
      </c>
      <c r="K3220" s="7" t="n">
        <v>149.9400024</v>
      </c>
      <c r="L3220" s="7" t="n">
        <v>13.48999977</v>
      </c>
      <c r="M3220" s="8" t="n">
        <v>0.090000004</v>
      </c>
      <c r="N3220" s="7" t="n">
        <v>44.34000015</v>
      </c>
      <c r="O3220" s="9" t="n">
        <v>0</v>
      </c>
    </row>
    <row r="3221" customFormat="false" ht="15" hidden="false" customHeight="true" outlineLevel="0" collapsed="false">
      <c r="A3221" s="6" t="n">
        <v>14009</v>
      </c>
      <c r="B3221" s="6" t="s">
        <v>36</v>
      </c>
      <c r="C3221" s="6" t="s">
        <v>20</v>
      </c>
      <c r="D3221" s="6" t="s">
        <v>21</v>
      </c>
      <c r="E3221" s="6" t="s">
        <v>65</v>
      </c>
      <c r="F3221" s="6" t="s">
        <v>71</v>
      </c>
      <c r="G3221" s="6" t="s">
        <v>34</v>
      </c>
      <c r="H3221" s="6" t="n">
        <v>0</v>
      </c>
      <c r="I3221" s="7" t="n">
        <v>199.9900055</v>
      </c>
      <c r="J3221" s="6" t="n">
        <v>1</v>
      </c>
      <c r="K3221" s="7" t="n">
        <v>199.9900055</v>
      </c>
      <c r="L3221" s="7" t="n">
        <v>34</v>
      </c>
      <c r="M3221" s="8" t="n">
        <v>0.170000002</v>
      </c>
      <c r="N3221" s="7" t="n">
        <v>18.76000023</v>
      </c>
      <c r="O3221" s="9" t="n">
        <v>0</v>
      </c>
    </row>
    <row r="3222" customFormat="false" ht="15" hidden="false" customHeight="true" outlineLevel="0" collapsed="false">
      <c r="A3222" s="6" t="n">
        <v>54431</v>
      </c>
      <c r="B3222" s="6" t="s">
        <v>19</v>
      </c>
      <c r="C3222" s="6" t="s">
        <v>20</v>
      </c>
      <c r="D3222" s="6" t="s">
        <v>50</v>
      </c>
      <c r="E3222" s="6" t="s">
        <v>72</v>
      </c>
      <c r="F3222" s="6" t="s">
        <v>29</v>
      </c>
      <c r="G3222" s="6" t="s">
        <v>34</v>
      </c>
      <c r="H3222" s="6" t="n">
        <v>4</v>
      </c>
      <c r="I3222" s="7" t="n">
        <v>99.98999786</v>
      </c>
      <c r="J3222" s="6" t="n">
        <v>1</v>
      </c>
      <c r="K3222" s="7" t="n">
        <v>99.98999786</v>
      </c>
      <c r="L3222" s="7" t="n">
        <v>4</v>
      </c>
      <c r="M3222" s="8" t="n">
        <v>0.039999999</v>
      </c>
      <c r="N3222" s="7" t="n">
        <v>34.56000137</v>
      </c>
      <c r="O3222" s="9" t="n">
        <v>0</v>
      </c>
    </row>
    <row r="3223" customFormat="false" ht="15" hidden="false" customHeight="true" outlineLevel="0" collapsed="false">
      <c r="A3223" s="6" t="n">
        <v>32688</v>
      </c>
      <c r="B3223" s="6" t="s">
        <v>19</v>
      </c>
      <c r="C3223" s="6" t="s">
        <v>37</v>
      </c>
      <c r="D3223" s="6" t="s">
        <v>31</v>
      </c>
      <c r="E3223" s="6" t="s">
        <v>86</v>
      </c>
      <c r="F3223" s="6" t="s">
        <v>40</v>
      </c>
      <c r="G3223" s="6" t="s">
        <v>34</v>
      </c>
      <c r="H3223" s="6" t="n">
        <v>4</v>
      </c>
      <c r="I3223" s="7" t="n">
        <v>399.980011</v>
      </c>
      <c r="J3223" s="6" t="n">
        <v>1</v>
      </c>
      <c r="K3223" s="7" t="n">
        <v>399.980011</v>
      </c>
      <c r="L3223" s="7" t="n">
        <v>0</v>
      </c>
      <c r="M3223" s="8" t="n">
        <v>0</v>
      </c>
      <c r="N3223" s="7" t="n">
        <v>135.1900024</v>
      </c>
      <c r="O3223" s="9" t="n">
        <v>0</v>
      </c>
    </row>
    <row r="3224" customFormat="false" ht="15" hidden="false" customHeight="true" outlineLevel="0" collapsed="false">
      <c r="A3224" s="6" t="n">
        <v>60198</v>
      </c>
      <c r="B3224" s="6" t="s">
        <v>19</v>
      </c>
      <c r="C3224" s="6" t="s">
        <v>37</v>
      </c>
      <c r="D3224" s="6" t="s">
        <v>50</v>
      </c>
      <c r="E3224" s="6" t="s">
        <v>72</v>
      </c>
      <c r="F3224" s="6" t="s">
        <v>23</v>
      </c>
      <c r="G3224" s="6" t="s">
        <v>34</v>
      </c>
      <c r="H3224" s="6" t="n">
        <v>4</v>
      </c>
      <c r="I3224" s="7" t="n">
        <v>129.9900055</v>
      </c>
      <c r="J3224" s="6" t="n">
        <v>1</v>
      </c>
      <c r="K3224" s="7" t="n">
        <v>129.9900055</v>
      </c>
      <c r="L3224" s="7" t="n">
        <v>6.5</v>
      </c>
      <c r="M3224" s="8" t="n">
        <v>0.050000001</v>
      </c>
      <c r="N3224" s="7" t="n">
        <v>56.81000137</v>
      </c>
      <c r="O3224" s="9" t="n">
        <v>0</v>
      </c>
    </row>
    <row r="3225" customFormat="false" ht="15" hidden="false" customHeight="true" outlineLevel="0" collapsed="false">
      <c r="A3225" s="6" t="n">
        <v>65440</v>
      </c>
      <c r="B3225" s="6" t="s">
        <v>19</v>
      </c>
      <c r="C3225" s="6" t="s">
        <v>20</v>
      </c>
      <c r="D3225" s="6" t="s">
        <v>21</v>
      </c>
      <c r="E3225" s="6" t="s">
        <v>65</v>
      </c>
      <c r="F3225" s="6" t="s">
        <v>75</v>
      </c>
      <c r="G3225" s="6" t="s">
        <v>34</v>
      </c>
      <c r="H3225" s="6" t="n">
        <v>4</v>
      </c>
      <c r="I3225" s="7" t="n">
        <v>299.980011</v>
      </c>
      <c r="J3225" s="6" t="n">
        <v>1</v>
      </c>
      <c r="K3225" s="7" t="n">
        <v>299.980011</v>
      </c>
      <c r="L3225" s="7" t="n">
        <v>6</v>
      </c>
      <c r="M3225" s="8" t="n">
        <v>0.02</v>
      </c>
      <c r="N3225" s="7" t="n">
        <v>144.0500031</v>
      </c>
      <c r="O3225" s="12" t="n">
        <v>1</v>
      </c>
    </row>
    <row r="3226" customFormat="false" ht="15" hidden="false" customHeight="true" outlineLevel="0" collapsed="false">
      <c r="A3226" s="6" t="n">
        <v>50624</v>
      </c>
      <c r="B3226" s="6" t="s">
        <v>46</v>
      </c>
      <c r="C3226" s="6" t="s">
        <v>37</v>
      </c>
      <c r="D3226" s="6" t="s">
        <v>38</v>
      </c>
      <c r="E3226" s="6" t="s">
        <v>70</v>
      </c>
      <c r="F3226" s="6" t="s">
        <v>89</v>
      </c>
      <c r="G3226" s="6" t="s">
        <v>47</v>
      </c>
      <c r="H3226" s="6" t="n">
        <v>2</v>
      </c>
      <c r="I3226" s="7" t="n">
        <v>59.99000168</v>
      </c>
      <c r="J3226" s="6" t="n">
        <v>2</v>
      </c>
      <c r="K3226" s="7" t="n">
        <v>119.9800034</v>
      </c>
      <c r="L3226" s="7" t="n">
        <v>3.599999905</v>
      </c>
      <c r="M3226" s="8" t="n">
        <v>0.029999999</v>
      </c>
      <c r="N3226" s="7" t="n">
        <v>29.10000038</v>
      </c>
      <c r="O3226" s="12" t="n">
        <v>1</v>
      </c>
    </row>
    <row r="3227" customFormat="false" ht="15" hidden="false" customHeight="true" outlineLevel="0" collapsed="false">
      <c r="A3227" s="6" t="n">
        <v>2269</v>
      </c>
      <c r="B3227" s="6" t="s">
        <v>19</v>
      </c>
      <c r="C3227" s="6" t="s">
        <v>20</v>
      </c>
      <c r="D3227" s="6" t="s">
        <v>50</v>
      </c>
      <c r="E3227" s="6" t="s">
        <v>63</v>
      </c>
      <c r="F3227" s="6" t="s">
        <v>40</v>
      </c>
      <c r="G3227" s="6" t="s">
        <v>34</v>
      </c>
      <c r="H3227" s="6" t="n">
        <v>4</v>
      </c>
      <c r="I3227" s="7" t="n">
        <v>399.980011</v>
      </c>
      <c r="J3227" s="6" t="n">
        <v>1</v>
      </c>
      <c r="K3227" s="7" t="n">
        <v>399.980011</v>
      </c>
      <c r="L3227" s="7" t="n">
        <v>64</v>
      </c>
      <c r="M3227" s="8" t="n">
        <v>0.159999996</v>
      </c>
      <c r="N3227" s="7" t="n">
        <v>25.20000076</v>
      </c>
      <c r="O3227" s="12" t="n">
        <v>1</v>
      </c>
    </row>
    <row r="3228" customFormat="false" ht="15" hidden="false" customHeight="true" outlineLevel="0" collapsed="false">
      <c r="A3228" s="6" t="n">
        <v>23388</v>
      </c>
      <c r="B3228" s="6" t="s">
        <v>19</v>
      </c>
      <c r="C3228" s="6" t="s">
        <v>20</v>
      </c>
      <c r="D3228" s="6" t="s">
        <v>27</v>
      </c>
      <c r="E3228" s="6" t="s">
        <v>42</v>
      </c>
      <c r="F3228" s="6" t="s">
        <v>58</v>
      </c>
      <c r="G3228" s="6" t="s">
        <v>47</v>
      </c>
      <c r="H3228" s="6" t="n">
        <v>4</v>
      </c>
      <c r="I3228" s="7" t="n">
        <v>49.97999954</v>
      </c>
      <c r="J3228" s="6" t="n">
        <v>2</v>
      </c>
      <c r="K3228" s="7" t="n">
        <v>99.95999908</v>
      </c>
      <c r="L3228" s="7" t="n">
        <v>12</v>
      </c>
      <c r="M3228" s="8" t="n">
        <v>0.119999997</v>
      </c>
      <c r="N3228" s="7" t="n">
        <v>-2.549999952</v>
      </c>
      <c r="O3228" s="9" t="n">
        <v>0</v>
      </c>
    </row>
    <row r="3229" customFormat="false" ht="15" hidden="false" customHeight="true" outlineLevel="0" collapsed="false">
      <c r="A3229" s="6" t="n">
        <v>44621</v>
      </c>
      <c r="B3229" s="6" t="s">
        <v>19</v>
      </c>
      <c r="C3229" s="6" t="s">
        <v>37</v>
      </c>
      <c r="D3229" s="6" t="s">
        <v>27</v>
      </c>
      <c r="E3229" s="6" t="s">
        <v>69</v>
      </c>
      <c r="F3229" s="6" t="s">
        <v>40</v>
      </c>
      <c r="G3229" s="6" t="s">
        <v>44</v>
      </c>
      <c r="H3229" s="6" t="n">
        <v>4</v>
      </c>
      <c r="I3229" s="7" t="n">
        <v>399.980011</v>
      </c>
      <c r="J3229" s="6" t="n">
        <v>1</v>
      </c>
      <c r="K3229" s="7" t="n">
        <v>399.980011</v>
      </c>
      <c r="L3229" s="7" t="n">
        <v>0</v>
      </c>
      <c r="M3229" s="8" t="n">
        <v>0</v>
      </c>
      <c r="N3229" s="7" t="n">
        <v>34.79999924</v>
      </c>
      <c r="O3229" s="9" t="n">
        <v>0</v>
      </c>
    </row>
    <row r="3230" customFormat="false" ht="15" hidden="false" customHeight="true" outlineLevel="0" collapsed="false">
      <c r="A3230" s="6" t="n">
        <v>28616</v>
      </c>
      <c r="B3230" s="6" t="s">
        <v>19</v>
      </c>
      <c r="C3230" s="6" t="s">
        <v>37</v>
      </c>
      <c r="D3230" s="6" t="s">
        <v>27</v>
      </c>
      <c r="E3230" s="6" t="s">
        <v>54</v>
      </c>
      <c r="F3230" s="6" t="s">
        <v>71</v>
      </c>
      <c r="G3230" s="6" t="s">
        <v>47</v>
      </c>
      <c r="H3230" s="6" t="n">
        <v>4</v>
      </c>
      <c r="I3230" s="7" t="n">
        <v>199.9900055</v>
      </c>
      <c r="J3230" s="6" t="n">
        <v>1</v>
      </c>
      <c r="K3230" s="7" t="n">
        <v>199.9900055</v>
      </c>
      <c r="L3230" s="7" t="n">
        <v>2</v>
      </c>
      <c r="M3230" s="8" t="n">
        <v>0.01</v>
      </c>
      <c r="N3230" s="7" t="n">
        <v>-32.27000046</v>
      </c>
      <c r="O3230" s="9" t="n">
        <v>0</v>
      </c>
    </row>
    <row r="3231" customFormat="false" ht="15" hidden="false" customHeight="true" outlineLevel="0" collapsed="false">
      <c r="A3231" s="6" t="n">
        <v>45128</v>
      </c>
      <c r="B3231" s="6" t="s">
        <v>19</v>
      </c>
      <c r="C3231" s="6" t="s">
        <v>20</v>
      </c>
      <c r="D3231" s="6" t="s">
        <v>31</v>
      </c>
      <c r="E3231" s="6" t="s">
        <v>83</v>
      </c>
      <c r="F3231" s="6" t="s">
        <v>23</v>
      </c>
      <c r="G3231" s="6" t="s">
        <v>47</v>
      </c>
      <c r="H3231" s="6" t="n">
        <v>4</v>
      </c>
      <c r="I3231" s="7" t="n">
        <v>129.9900055</v>
      </c>
      <c r="J3231" s="6" t="n">
        <v>1</v>
      </c>
      <c r="K3231" s="7" t="n">
        <v>129.9900055</v>
      </c>
      <c r="L3231" s="7" t="n">
        <v>22.10000038</v>
      </c>
      <c r="M3231" s="8" t="n">
        <v>0.170000002</v>
      </c>
      <c r="N3231" s="7" t="n">
        <v>8.090000153</v>
      </c>
      <c r="O3231" s="9" t="n">
        <v>0</v>
      </c>
    </row>
    <row r="3232" customFormat="false" ht="15" hidden="false" customHeight="true" outlineLevel="0" collapsed="false">
      <c r="A3232" s="6" t="n">
        <v>66921</v>
      </c>
      <c r="B3232" s="6" t="s">
        <v>46</v>
      </c>
      <c r="C3232" s="6" t="s">
        <v>20</v>
      </c>
      <c r="D3232" s="6" t="s">
        <v>21</v>
      </c>
      <c r="E3232" s="6" t="s">
        <v>65</v>
      </c>
      <c r="F3232" s="6" t="s">
        <v>57</v>
      </c>
      <c r="G3232" s="6" t="s">
        <v>34</v>
      </c>
      <c r="H3232" s="6" t="n">
        <v>2</v>
      </c>
      <c r="I3232" s="7" t="n">
        <v>50</v>
      </c>
      <c r="J3232" s="6" t="n">
        <v>1</v>
      </c>
      <c r="K3232" s="7" t="n">
        <v>50</v>
      </c>
      <c r="L3232" s="7" t="n">
        <v>8</v>
      </c>
      <c r="M3232" s="8" t="n">
        <v>0.159999996</v>
      </c>
      <c r="N3232" s="7" t="n">
        <v>3.150000095</v>
      </c>
      <c r="O3232" s="9" t="n">
        <v>0</v>
      </c>
    </row>
    <row r="3233" customFormat="false" ht="15" hidden="false" customHeight="true" outlineLevel="0" collapsed="false">
      <c r="A3233" s="6" t="n">
        <v>53378</v>
      </c>
      <c r="B3233" s="6" t="s">
        <v>36</v>
      </c>
      <c r="C3233" s="6" t="s">
        <v>20</v>
      </c>
      <c r="D3233" s="6" t="s">
        <v>50</v>
      </c>
      <c r="E3233" s="6" t="s">
        <v>63</v>
      </c>
      <c r="F3233" s="6" t="s">
        <v>71</v>
      </c>
      <c r="G3233" s="6" t="s">
        <v>47</v>
      </c>
      <c r="H3233" s="6" t="n">
        <v>0</v>
      </c>
      <c r="I3233" s="7" t="n">
        <v>199.9900055</v>
      </c>
      <c r="J3233" s="6" t="n">
        <v>1</v>
      </c>
      <c r="K3233" s="7" t="n">
        <v>199.9900055</v>
      </c>
      <c r="L3233" s="7" t="n">
        <v>24</v>
      </c>
      <c r="M3233" s="8" t="n">
        <v>0.119999997</v>
      </c>
      <c r="N3233" s="7" t="n">
        <v>63.88000107</v>
      </c>
      <c r="O3233" s="9" t="n">
        <v>0</v>
      </c>
    </row>
    <row r="3234" customFormat="false" ht="15" hidden="false" customHeight="true" outlineLevel="0" collapsed="false">
      <c r="A3234" s="6" t="n">
        <v>3878</v>
      </c>
      <c r="B3234" s="6" t="s">
        <v>19</v>
      </c>
      <c r="C3234" s="6" t="s">
        <v>49</v>
      </c>
      <c r="D3234" s="6" t="s">
        <v>50</v>
      </c>
      <c r="E3234" s="6" t="s">
        <v>51</v>
      </c>
      <c r="F3234" s="6" t="s">
        <v>73</v>
      </c>
      <c r="G3234" s="6" t="s">
        <v>24</v>
      </c>
      <c r="H3234" s="6" t="n">
        <v>4</v>
      </c>
      <c r="I3234" s="7" t="n">
        <v>39.99000168</v>
      </c>
      <c r="J3234" s="6" t="n">
        <v>2</v>
      </c>
      <c r="K3234" s="7" t="n">
        <v>79.98000336</v>
      </c>
      <c r="L3234" s="7" t="n">
        <v>7.199999809</v>
      </c>
      <c r="M3234" s="8" t="n">
        <v>0.090000004</v>
      </c>
      <c r="N3234" s="7" t="n">
        <v>28.37999916</v>
      </c>
      <c r="O3234" s="9" t="n">
        <v>0</v>
      </c>
    </row>
    <row r="3235" customFormat="false" ht="15" hidden="false" customHeight="true" outlineLevel="0" collapsed="false">
      <c r="A3235" s="6" t="n">
        <v>24575</v>
      </c>
      <c r="B3235" s="6" t="s">
        <v>19</v>
      </c>
      <c r="C3235" s="6" t="s">
        <v>20</v>
      </c>
      <c r="D3235" s="6" t="s">
        <v>27</v>
      </c>
      <c r="E3235" s="6" t="s">
        <v>42</v>
      </c>
      <c r="F3235" s="6" t="s">
        <v>100</v>
      </c>
      <c r="G3235" s="6" t="s">
        <v>44</v>
      </c>
      <c r="H3235" s="6" t="n">
        <v>4</v>
      </c>
      <c r="I3235" s="7" t="n">
        <v>17.98999977</v>
      </c>
      <c r="J3235" s="6" t="n">
        <v>4</v>
      </c>
      <c r="K3235" s="7" t="n">
        <v>71.95999908</v>
      </c>
      <c r="L3235" s="7" t="n">
        <v>2.880000114</v>
      </c>
      <c r="M3235" s="8" t="n">
        <v>0.039999999</v>
      </c>
      <c r="N3235" s="7" t="n">
        <v>-48.36000061</v>
      </c>
      <c r="O3235" s="12" t="n">
        <v>1</v>
      </c>
    </row>
    <row r="3236" customFormat="false" ht="15" hidden="false" customHeight="true" outlineLevel="0" collapsed="false">
      <c r="A3236" s="6" t="n">
        <v>15207</v>
      </c>
      <c r="B3236" s="6" t="s">
        <v>19</v>
      </c>
      <c r="C3236" s="6" t="s">
        <v>20</v>
      </c>
      <c r="D3236" s="6" t="s">
        <v>21</v>
      </c>
      <c r="E3236" s="6" t="s">
        <v>22</v>
      </c>
      <c r="F3236" s="6" t="s">
        <v>23</v>
      </c>
      <c r="G3236" s="6" t="s">
        <v>34</v>
      </c>
      <c r="H3236" s="6" t="n">
        <v>4</v>
      </c>
      <c r="I3236" s="7" t="n">
        <v>129.9900055</v>
      </c>
      <c r="J3236" s="6" t="n">
        <v>1</v>
      </c>
      <c r="K3236" s="7" t="n">
        <v>129.9900055</v>
      </c>
      <c r="L3236" s="7" t="n">
        <v>13</v>
      </c>
      <c r="M3236" s="8" t="n">
        <v>0.100000001</v>
      </c>
      <c r="N3236" s="7" t="n">
        <v>57.33000183</v>
      </c>
      <c r="O3236" s="9" t="n">
        <v>0</v>
      </c>
    </row>
    <row r="3237" customFormat="false" ht="15" hidden="false" customHeight="true" outlineLevel="0" collapsed="false">
      <c r="A3237" s="6" t="n">
        <v>33632</v>
      </c>
      <c r="B3237" s="6" t="s">
        <v>46</v>
      </c>
      <c r="C3237" s="6" t="s">
        <v>20</v>
      </c>
      <c r="D3237" s="6" t="s">
        <v>31</v>
      </c>
      <c r="E3237" s="6" t="s">
        <v>32</v>
      </c>
      <c r="F3237" s="6" t="s">
        <v>23</v>
      </c>
      <c r="G3237" s="6" t="s">
        <v>34</v>
      </c>
      <c r="H3237" s="6" t="n">
        <v>2</v>
      </c>
      <c r="I3237" s="7" t="n">
        <v>129.9900055</v>
      </c>
      <c r="J3237" s="6" t="n">
        <v>1</v>
      </c>
      <c r="K3237" s="7" t="n">
        <v>129.9900055</v>
      </c>
      <c r="L3237" s="7" t="n">
        <v>6.5</v>
      </c>
      <c r="M3237" s="8" t="n">
        <v>0.050000001</v>
      </c>
      <c r="N3237" s="7" t="n">
        <v>34.58000183</v>
      </c>
      <c r="O3237" s="12" t="n">
        <v>1</v>
      </c>
    </row>
    <row r="3238" customFormat="false" ht="15" hidden="false" customHeight="true" outlineLevel="0" collapsed="false">
      <c r="A3238" s="6" t="n">
        <v>41136</v>
      </c>
      <c r="B3238" s="6" t="s">
        <v>19</v>
      </c>
      <c r="C3238" s="6" t="s">
        <v>37</v>
      </c>
      <c r="D3238" s="6" t="s">
        <v>31</v>
      </c>
      <c r="E3238" s="6" t="s">
        <v>56</v>
      </c>
      <c r="F3238" s="6" t="s">
        <v>73</v>
      </c>
      <c r="G3238" s="6" t="s">
        <v>24</v>
      </c>
      <c r="H3238" s="6" t="n">
        <v>4</v>
      </c>
      <c r="I3238" s="7" t="n">
        <v>39.99000168</v>
      </c>
      <c r="J3238" s="6" t="n">
        <v>2</v>
      </c>
      <c r="K3238" s="7" t="n">
        <v>79.98000336</v>
      </c>
      <c r="L3238" s="7" t="n">
        <v>13.60000038</v>
      </c>
      <c r="M3238" s="8" t="n">
        <v>0.170000002</v>
      </c>
      <c r="N3238" s="7" t="n">
        <v>23.22999954</v>
      </c>
      <c r="O3238" s="9" t="n">
        <v>0</v>
      </c>
    </row>
    <row r="3239" customFormat="false" ht="15" hidden="false" customHeight="true" outlineLevel="0" collapsed="false">
      <c r="A3239" s="6" t="n">
        <v>14883</v>
      </c>
      <c r="B3239" s="6" t="s">
        <v>26</v>
      </c>
      <c r="C3239" s="6" t="s">
        <v>20</v>
      </c>
      <c r="D3239" s="6" t="s">
        <v>21</v>
      </c>
      <c r="E3239" s="6" t="s">
        <v>65</v>
      </c>
      <c r="F3239" s="6" t="s">
        <v>58</v>
      </c>
      <c r="G3239" s="6" t="s">
        <v>44</v>
      </c>
      <c r="H3239" s="6" t="n">
        <v>1</v>
      </c>
      <c r="I3239" s="7" t="n">
        <v>49.97999954</v>
      </c>
      <c r="J3239" s="6" t="n">
        <v>1</v>
      </c>
      <c r="K3239" s="7" t="n">
        <v>49.97999954</v>
      </c>
      <c r="L3239" s="7" t="n">
        <v>4.5</v>
      </c>
      <c r="M3239" s="8" t="n">
        <v>0.090000004</v>
      </c>
      <c r="N3239" s="7" t="n">
        <v>15.92000008</v>
      </c>
      <c r="O3239" s="12" t="n">
        <v>1</v>
      </c>
    </row>
    <row r="3240" customFormat="false" ht="15" hidden="false" customHeight="true" outlineLevel="0" collapsed="false">
      <c r="A3240" s="6" t="n">
        <v>12870</v>
      </c>
      <c r="B3240" s="6" t="s">
        <v>19</v>
      </c>
      <c r="C3240" s="6" t="s">
        <v>37</v>
      </c>
      <c r="D3240" s="6" t="s">
        <v>21</v>
      </c>
      <c r="E3240" s="6" t="s">
        <v>65</v>
      </c>
      <c r="F3240" s="6" t="s">
        <v>58</v>
      </c>
      <c r="G3240" s="6" t="s">
        <v>34</v>
      </c>
      <c r="H3240" s="6" t="n">
        <v>4</v>
      </c>
      <c r="I3240" s="7" t="n">
        <v>49.97999954</v>
      </c>
      <c r="J3240" s="6" t="n">
        <v>1</v>
      </c>
      <c r="K3240" s="7" t="n">
        <v>49.97999954</v>
      </c>
      <c r="L3240" s="7" t="n">
        <v>7.5</v>
      </c>
      <c r="M3240" s="8" t="n">
        <v>0.150000006</v>
      </c>
      <c r="N3240" s="7" t="n">
        <v>4.25</v>
      </c>
      <c r="O3240" s="12" t="n">
        <v>1</v>
      </c>
    </row>
    <row r="3241" customFormat="false" ht="15" hidden="false" customHeight="true" outlineLevel="0" collapsed="false">
      <c r="A3241" s="6" t="n">
        <v>38406</v>
      </c>
      <c r="B3241" s="6" t="s">
        <v>26</v>
      </c>
      <c r="C3241" s="6" t="s">
        <v>20</v>
      </c>
      <c r="D3241" s="6" t="s">
        <v>31</v>
      </c>
      <c r="E3241" s="6" t="s">
        <v>32</v>
      </c>
      <c r="F3241" s="6" t="s">
        <v>58</v>
      </c>
      <c r="G3241" s="6" t="s">
        <v>24</v>
      </c>
      <c r="H3241" s="6" t="n">
        <v>1</v>
      </c>
      <c r="I3241" s="7" t="n">
        <v>49.97999954</v>
      </c>
      <c r="J3241" s="6" t="n">
        <v>4</v>
      </c>
      <c r="K3241" s="7" t="n">
        <v>199.9199982</v>
      </c>
      <c r="L3241" s="7" t="n">
        <v>35.99000168</v>
      </c>
      <c r="M3241" s="8" t="n">
        <v>0.180000007</v>
      </c>
      <c r="N3241" s="7" t="n">
        <v>77.05000305</v>
      </c>
      <c r="O3241" s="12" t="n">
        <v>1</v>
      </c>
    </row>
    <row r="3242" customFormat="false" ht="15" hidden="false" customHeight="true" outlineLevel="0" collapsed="false">
      <c r="A3242" s="6" t="n">
        <v>3719</v>
      </c>
      <c r="B3242" s="6" t="s">
        <v>19</v>
      </c>
      <c r="C3242" s="6" t="s">
        <v>49</v>
      </c>
      <c r="D3242" s="6" t="s">
        <v>50</v>
      </c>
      <c r="E3242" s="6" t="s">
        <v>63</v>
      </c>
      <c r="F3242" s="6" t="s">
        <v>23</v>
      </c>
      <c r="G3242" s="6" t="s">
        <v>34</v>
      </c>
      <c r="H3242" s="6" t="n">
        <v>4</v>
      </c>
      <c r="I3242" s="7" t="n">
        <v>129.9900055</v>
      </c>
      <c r="J3242" s="6" t="n">
        <v>1</v>
      </c>
      <c r="K3242" s="7" t="n">
        <v>129.9900055</v>
      </c>
      <c r="L3242" s="7" t="n">
        <v>1.299999952</v>
      </c>
      <c r="M3242" s="8" t="n">
        <v>0.01</v>
      </c>
      <c r="N3242" s="7" t="n">
        <v>5.150000095</v>
      </c>
      <c r="O3242" s="12" t="n">
        <v>1</v>
      </c>
    </row>
    <row r="3243" customFormat="false" ht="15" hidden="false" customHeight="true" outlineLevel="0" collapsed="false">
      <c r="A3243" s="6" t="n">
        <v>39408</v>
      </c>
      <c r="B3243" s="6" t="s">
        <v>19</v>
      </c>
      <c r="C3243" s="6" t="s">
        <v>20</v>
      </c>
      <c r="D3243" s="6" t="s">
        <v>31</v>
      </c>
      <c r="E3243" s="6" t="s">
        <v>62</v>
      </c>
      <c r="F3243" s="6" t="s">
        <v>33</v>
      </c>
      <c r="G3243" s="6" t="s">
        <v>47</v>
      </c>
      <c r="H3243" s="6" t="n">
        <v>4</v>
      </c>
      <c r="I3243" s="7" t="n">
        <v>59.99000168</v>
      </c>
      <c r="J3243" s="6" t="n">
        <v>2</v>
      </c>
      <c r="K3243" s="7" t="n">
        <v>119.9800034</v>
      </c>
      <c r="L3243" s="7" t="n">
        <v>1.200000048</v>
      </c>
      <c r="M3243" s="8" t="n">
        <v>0.01</v>
      </c>
      <c r="N3243" s="7" t="n">
        <v>14.85000038</v>
      </c>
      <c r="O3243" s="9" t="n">
        <v>0</v>
      </c>
    </row>
    <row r="3244" customFormat="false" ht="15" hidden="false" customHeight="true" outlineLevel="0" collapsed="false">
      <c r="A3244" s="6" t="n">
        <v>18205</v>
      </c>
      <c r="B3244" s="6" t="s">
        <v>26</v>
      </c>
      <c r="C3244" s="6" t="s">
        <v>20</v>
      </c>
      <c r="D3244" s="6" t="s">
        <v>21</v>
      </c>
      <c r="E3244" s="6" t="s">
        <v>22</v>
      </c>
      <c r="F3244" s="6" t="s">
        <v>23</v>
      </c>
      <c r="G3244" s="6" t="s">
        <v>47</v>
      </c>
      <c r="H3244" s="6" t="n">
        <v>1</v>
      </c>
      <c r="I3244" s="7" t="n">
        <v>129.9900055</v>
      </c>
      <c r="J3244" s="6" t="n">
        <v>1</v>
      </c>
      <c r="K3244" s="7" t="n">
        <v>129.9900055</v>
      </c>
      <c r="L3244" s="7" t="n">
        <v>7.150000095</v>
      </c>
      <c r="M3244" s="8" t="n">
        <v>0.059999999</v>
      </c>
      <c r="N3244" s="7" t="n">
        <v>15.35999966</v>
      </c>
      <c r="O3244" s="12" t="n">
        <v>1</v>
      </c>
    </row>
    <row r="3245" customFormat="false" ht="15" hidden="false" customHeight="true" outlineLevel="0" collapsed="false">
      <c r="A3245" s="6" t="n">
        <v>3650</v>
      </c>
      <c r="B3245" s="6" t="s">
        <v>46</v>
      </c>
      <c r="C3245" s="6" t="s">
        <v>49</v>
      </c>
      <c r="D3245" s="6" t="s">
        <v>50</v>
      </c>
      <c r="E3245" s="6" t="s">
        <v>72</v>
      </c>
      <c r="F3245" s="6" t="s">
        <v>71</v>
      </c>
      <c r="G3245" s="6" t="s">
        <v>47</v>
      </c>
      <c r="H3245" s="6" t="n">
        <v>2</v>
      </c>
      <c r="I3245" s="7" t="n">
        <v>199.9900055</v>
      </c>
      <c r="J3245" s="6" t="n">
        <v>1</v>
      </c>
      <c r="K3245" s="7" t="n">
        <v>199.9900055</v>
      </c>
      <c r="L3245" s="7" t="n">
        <v>24</v>
      </c>
      <c r="M3245" s="8" t="n">
        <v>0.119999997</v>
      </c>
      <c r="N3245" s="7" t="n">
        <v>59.49000168</v>
      </c>
      <c r="O3245" s="12" t="n">
        <v>1</v>
      </c>
    </row>
    <row r="3246" customFormat="false" ht="15" hidden="false" customHeight="true" outlineLevel="0" collapsed="false">
      <c r="A3246" s="6" t="n">
        <v>64698</v>
      </c>
      <c r="B3246" s="6" t="s">
        <v>46</v>
      </c>
      <c r="C3246" s="6" t="s">
        <v>37</v>
      </c>
      <c r="D3246" s="6" t="s">
        <v>21</v>
      </c>
      <c r="E3246" s="6" t="s">
        <v>65</v>
      </c>
      <c r="F3246" s="6" t="s">
        <v>75</v>
      </c>
      <c r="G3246" s="6" t="s">
        <v>34</v>
      </c>
      <c r="H3246" s="6" t="n">
        <v>2</v>
      </c>
      <c r="I3246" s="7" t="n">
        <v>299.980011</v>
      </c>
      <c r="J3246" s="6" t="n">
        <v>1</v>
      </c>
      <c r="K3246" s="7" t="n">
        <v>299.980011</v>
      </c>
      <c r="L3246" s="7" t="n">
        <v>0</v>
      </c>
      <c r="M3246" s="8" t="n">
        <v>0</v>
      </c>
      <c r="N3246" s="7" t="n">
        <v>-764.9500122</v>
      </c>
      <c r="O3246" s="12" t="n">
        <v>1</v>
      </c>
    </row>
    <row r="3247" customFormat="false" ht="15" hidden="false" customHeight="true" outlineLevel="0" collapsed="false">
      <c r="A3247" s="6" t="n">
        <v>10017</v>
      </c>
      <c r="B3247" s="6" t="s">
        <v>46</v>
      </c>
      <c r="C3247" s="6" t="s">
        <v>20</v>
      </c>
      <c r="D3247" s="6" t="s">
        <v>50</v>
      </c>
      <c r="E3247" s="6" t="s">
        <v>63</v>
      </c>
      <c r="F3247" s="6" t="s">
        <v>29</v>
      </c>
      <c r="G3247" s="6" t="s">
        <v>34</v>
      </c>
      <c r="H3247" s="6" t="n">
        <v>2</v>
      </c>
      <c r="I3247" s="7" t="n">
        <v>99.98999786</v>
      </c>
      <c r="J3247" s="6" t="n">
        <v>4</v>
      </c>
      <c r="K3247" s="7" t="n">
        <v>399.9599915</v>
      </c>
      <c r="L3247" s="7" t="n">
        <v>4</v>
      </c>
      <c r="M3247" s="8" t="n">
        <v>0.01</v>
      </c>
      <c r="N3247" s="7" t="n">
        <v>98.98999786</v>
      </c>
      <c r="O3247" s="12" t="n">
        <v>1</v>
      </c>
    </row>
    <row r="3248" customFormat="false" ht="15" hidden="false" customHeight="true" outlineLevel="0" collapsed="false">
      <c r="A3248" s="6" t="n">
        <v>46684</v>
      </c>
      <c r="B3248" s="6" t="s">
        <v>46</v>
      </c>
      <c r="C3248" s="6" t="s">
        <v>49</v>
      </c>
      <c r="D3248" s="6" t="s">
        <v>38</v>
      </c>
      <c r="E3248" s="6" t="s">
        <v>98</v>
      </c>
      <c r="F3248" s="6" t="s">
        <v>23</v>
      </c>
      <c r="G3248" s="6" t="s">
        <v>44</v>
      </c>
      <c r="H3248" s="6" t="n">
        <v>2</v>
      </c>
      <c r="I3248" s="7" t="n">
        <v>129.9900055</v>
      </c>
      <c r="J3248" s="6" t="n">
        <v>1</v>
      </c>
      <c r="K3248" s="7" t="n">
        <v>129.9900055</v>
      </c>
      <c r="L3248" s="7" t="n">
        <v>22.10000038</v>
      </c>
      <c r="M3248" s="8" t="n">
        <v>0.170000002</v>
      </c>
      <c r="N3248" s="7" t="n">
        <v>-17.59000015</v>
      </c>
      <c r="O3248" s="12" t="n">
        <v>1</v>
      </c>
    </row>
    <row r="3249" customFormat="false" ht="15" hidden="false" customHeight="true" outlineLevel="0" collapsed="false">
      <c r="A3249" s="6" t="n">
        <v>68473</v>
      </c>
      <c r="B3249" s="6" t="s">
        <v>46</v>
      </c>
      <c r="C3249" s="6" t="s">
        <v>20</v>
      </c>
      <c r="D3249" s="6" t="s">
        <v>21</v>
      </c>
      <c r="E3249" s="6" t="s">
        <v>22</v>
      </c>
      <c r="F3249" s="6" t="s">
        <v>71</v>
      </c>
      <c r="G3249" s="6" t="s">
        <v>34</v>
      </c>
      <c r="H3249" s="6" t="n">
        <v>2</v>
      </c>
      <c r="I3249" s="7" t="n">
        <v>199.9900055</v>
      </c>
      <c r="J3249" s="6" t="n">
        <v>1</v>
      </c>
      <c r="K3249" s="7" t="n">
        <v>199.9900055</v>
      </c>
      <c r="L3249" s="7" t="n">
        <v>18</v>
      </c>
      <c r="M3249" s="8" t="n">
        <v>0.090000004</v>
      </c>
      <c r="N3249" s="7" t="n">
        <v>67.33999634</v>
      </c>
      <c r="O3249" s="12" t="n">
        <v>1</v>
      </c>
    </row>
    <row r="3250" customFormat="false" ht="15" hidden="false" customHeight="true" outlineLevel="0" collapsed="false">
      <c r="A3250" s="6" t="n">
        <v>10963</v>
      </c>
      <c r="B3250" s="6" t="s">
        <v>19</v>
      </c>
      <c r="C3250" s="6" t="s">
        <v>49</v>
      </c>
      <c r="D3250" s="6" t="s">
        <v>21</v>
      </c>
      <c r="E3250" s="6" t="s">
        <v>65</v>
      </c>
      <c r="F3250" s="6" t="s">
        <v>84</v>
      </c>
      <c r="G3250" s="6" t="s">
        <v>34</v>
      </c>
      <c r="H3250" s="6" t="n">
        <v>4</v>
      </c>
      <c r="I3250" s="7" t="n">
        <v>30</v>
      </c>
      <c r="J3250" s="6" t="n">
        <v>5</v>
      </c>
      <c r="K3250" s="7" t="n">
        <v>150</v>
      </c>
      <c r="L3250" s="7" t="n">
        <v>24</v>
      </c>
      <c r="M3250" s="8" t="n">
        <v>0.159999996</v>
      </c>
      <c r="N3250" s="7" t="n">
        <v>-3.650000095</v>
      </c>
      <c r="O3250" s="9" t="n">
        <v>0</v>
      </c>
    </row>
    <row r="3251" customFormat="false" ht="15" hidden="false" customHeight="true" outlineLevel="0" collapsed="false">
      <c r="A3251" s="6" t="n">
        <v>50061</v>
      </c>
      <c r="B3251" s="6" t="s">
        <v>26</v>
      </c>
      <c r="C3251" s="6" t="s">
        <v>37</v>
      </c>
      <c r="D3251" s="6" t="s">
        <v>38</v>
      </c>
      <c r="E3251" s="6" t="s">
        <v>98</v>
      </c>
      <c r="F3251" s="6" t="s">
        <v>40</v>
      </c>
      <c r="G3251" s="6" t="s">
        <v>24</v>
      </c>
      <c r="H3251" s="6" t="n">
        <v>1</v>
      </c>
      <c r="I3251" s="7" t="n">
        <v>399.980011</v>
      </c>
      <c r="J3251" s="6" t="n">
        <v>1</v>
      </c>
      <c r="K3251" s="7" t="n">
        <v>399.980011</v>
      </c>
      <c r="L3251" s="7" t="n">
        <v>48</v>
      </c>
      <c r="M3251" s="8" t="n">
        <v>0.119999997</v>
      </c>
      <c r="N3251" s="7" t="n">
        <v>4.21999979</v>
      </c>
      <c r="O3251" s="12" t="n">
        <v>1</v>
      </c>
    </row>
    <row r="3252" customFormat="false" ht="15" hidden="false" customHeight="true" outlineLevel="0" collapsed="false">
      <c r="A3252" s="6" t="n">
        <v>23466</v>
      </c>
      <c r="B3252" s="6" t="s">
        <v>19</v>
      </c>
      <c r="C3252" s="6" t="s">
        <v>37</v>
      </c>
      <c r="D3252" s="6" t="s">
        <v>27</v>
      </c>
      <c r="E3252" s="6" t="s">
        <v>69</v>
      </c>
      <c r="F3252" s="6" t="s">
        <v>89</v>
      </c>
      <c r="G3252" s="6" t="s">
        <v>47</v>
      </c>
      <c r="H3252" s="6" t="n">
        <v>4</v>
      </c>
      <c r="I3252" s="7" t="n">
        <v>34.99000168</v>
      </c>
      <c r="J3252" s="6" t="n">
        <v>3</v>
      </c>
      <c r="K3252" s="7" t="n">
        <v>104.9700012</v>
      </c>
      <c r="L3252" s="7" t="n">
        <v>5.25</v>
      </c>
      <c r="M3252" s="8" t="n">
        <v>0.050000001</v>
      </c>
      <c r="N3252" s="7" t="n">
        <v>42.88000107</v>
      </c>
      <c r="O3252" s="9" t="n">
        <v>0</v>
      </c>
    </row>
    <row r="3253" customFormat="false" ht="15" hidden="false" customHeight="true" outlineLevel="0" collapsed="false">
      <c r="A3253" s="6" t="n">
        <v>56894</v>
      </c>
      <c r="B3253" s="6" t="s">
        <v>36</v>
      </c>
      <c r="C3253" s="6" t="s">
        <v>37</v>
      </c>
      <c r="D3253" s="6" t="s">
        <v>50</v>
      </c>
      <c r="E3253" s="6" t="s">
        <v>51</v>
      </c>
      <c r="F3253" s="6" t="s">
        <v>57</v>
      </c>
      <c r="G3253" s="6" t="s">
        <v>34</v>
      </c>
      <c r="H3253" s="6" t="n">
        <v>0</v>
      </c>
      <c r="I3253" s="7" t="n">
        <v>50</v>
      </c>
      <c r="J3253" s="6" t="n">
        <v>3</v>
      </c>
      <c r="K3253" s="7" t="n">
        <v>150</v>
      </c>
      <c r="L3253" s="7" t="n">
        <v>25.5</v>
      </c>
      <c r="M3253" s="8" t="n">
        <v>0.170000002</v>
      </c>
      <c r="N3253" s="7" t="n">
        <v>21.17000008</v>
      </c>
      <c r="O3253" s="12" t="n">
        <v>1</v>
      </c>
    </row>
    <row r="3254" customFormat="false" ht="15" hidden="false" customHeight="true" outlineLevel="0" collapsed="false">
      <c r="A3254" s="6" t="n">
        <v>5164</v>
      </c>
      <c r="B3254" s="6" t="s">
        <v>19</v>
      </c>
      <c r="C3254" s="6" t="s">
        <v>20</v>
      </c>
      <c r="D3254" s="6" t="s">
        <v>50</v>
      </c>
      <c r="E3254" s="6" t="s">
        <v>63</v>
      </c>
      <c r="F3254" s="6" t="s">
        <v>58</v>
      </c>
      <c r="G3254" s="6" t="s">
        <v>47</v>
      </c>
      <c r="H3254" s="6" t="n">
        <v>4</v>
      </c>
      <c r="I3254" s="7" t="n">
        <v>49.97999954</v>
      </c>
      <c r="J3254" s="6" t="n">
        <v>3</v>
      </c>
      <c r="K3254" s="7" t="n">
        <v>149.9400024</v>
      </c>
      <c r="L3254" s="7" t="n">
        <v>10.5</v>
      </c>
      <c r="M3254" s="8" t="n">
        <v>0.07</v>
      </c>
      <c r="N3254" s="7" t="n">
        <v>8.779999733</v>
      </c>
      <c r="O3254" s="12" t="n">
        <v>1</v>
      </c>
    </row>
    <row r="3255" customFormat="false" ht="15" hidden="false" customHeight="true" outlineLevel="0" collapsed="false">
      <c r="A3255" s="6" t="n">
        <v>52832</v>
      </c>
      <c r="B3255" s="6" t="s">
        <v>19</v>
      </c>
      <c r="C3255" s="6" t="s">
        <v>20</v>
      </c>
      <c r="D3255" s="6" t="s">
        <v>50</v>
      </c>
      <c r="E3255" s="6" t="s">
        <v>51</v>
      </c>
      <c r="F3255" s="6" t="s">
        <v>73</v>
      </c>
      <c r="G3255" s="6" t="s">
        <v>34</v>
      </c>
      <c r="H3255" s="6" t="n">
        <v>4</v>
      </c>
      <c r="I3255" s="7" t="n">
        <v>39.99000168</v>
      </c>
      <c r="J3255" s="6" t="n">
        <v>2</v>
      </c>
      <c r="K3255" s="7" t="n">
        <v>79.98000336</v>
      </c>
      <c r="L3255" s="7" t="n">
        <v>5.599999905</v>
      </c>
      <c r="M3255" s="8" t="n">
        <v>0.07</v>
      </c>
      <c r="N3255" s="7" t="n">
        <v>2.230000019</v>
      </c>
      <c r="O3255" s="9" t="n">
        <v>0</v>
      </c>
    </row>
    <row r="3256" customFormat="false" ht="15" hidden="false" customHeight="true" outlineLevel="0" collapsed="false">
      <c r="A3256" s="6" t="n">
        <v>27346</v>
      </c>
      <c r="B3256" s="6" t="s">
        <v>19</v>
      </c>
      <c r="C3256" s="6" t="s">
        <v>37</v>
      </c>
      <c r="D3256" s="6" t="s">
        <v>27</v>
      </c>
      <c r="E3256" s="6" t="s">
        <v>54</v>
      </c>
      <c r="F3256" s="6" t="s">
        <v>105</v>
      </c>
      <c r="G3256" s="6" t="s">
        <v>24</v>
      </c>
      <c r="H3256" s="6" t="n">
        <v>4</v>
      </c>
      <c r="I3256" s="7" t="n">
        <v>34.99000168</v>
      </c>
      <c r="J3256" s="6" t="n">
        <v>1</v>
      </c>
      <c r="K3256" s="7" t="n">
        <v>34.99000168</v>
      </c>
      <c r="L3256" s="7" t="n">
        <v>2.450000048</v>
      </c>
      <c r="M3256" s="8" t="n">
        <v>0.07</v>
      </c>
      <c r="N3256" s="7" t="n">
        <v>-6.119999886</v>
      </c>
      <c r="O3256" s="9" t="n">
        <v>0</v>
      </c>
    </row>
    <row r="3257" customFormat="false" ht="15" hidden="false" customHeight="true" outlineLevel="0" collapsed="false">
      <c r="A3257" s="6" t="n">
        <v>51776</v>
      </c>
      <c r="B3257" s="6" t="s">
        <v>19</v>
      </c>
      <c r="C3257" s="6" t="s">
        <v>20</v>
      </c>
      <c r="D3257" s="6" t="s">
        <v>50</v>
      </c>
      <c r="E3257" s="6" t="s">
        <v>72</v>
      </c>
      <c r="F3257" s="6" t="s">
        <v>40</v>
      </c>
      <c r="G3257" s="6" t="s">
        <v>47</v>
      </c>
      <c r="H3257" s="6" t="n">
        <v>4</v>
      </c>
      <c r="I3257" s="7" t="n">
        <v>399.980011</v>
      </c>
      <c r="J3257" s="6" t="n">
        <v>1</v>
      </c>
      <c r="K3257" s="7" t="n">
        <v>399.980011</v>
      </c>
      <c r="L3257" s="7" t="n">
        <v>4</v>
      </c>
      <c r="M3257" s="8" t="n">
        <v>0.01</v>
      </c>
      <c r="N3257" s="7" t="n">
        <v>190.0700073</v>
      </c>
      <c r="O3257" s="9" t="n">
        <v>0</v>
      </c>
    </row>
    <row r="3258" customFormat="false" ht="15" hidden="false" customHeight="true" outlineLevel="0" collapsed="false">
      <c r="A3258" s="6" t="n">
        <v>25422</v>
      </c>
      <c r="B3258" s="6" t="s">
        <v>19</v>
      </c>
      <c r="C3258" s="6" t="s">
        <v>37</v>
      </c>
      <c r="D3258" s="6" t="s">
        <v>27</v>
      </c>
      <c r="E3258" s="6" t="s">
        <v>54</v>
      </c>
      <c r="F3258" s="6" t="s">
        <v>71</v>
      </c>
      <c r="G3258" s="6" t="s">
        <v>44</v>
      </c>
      <c r="H3258" s="6" t="n">
        <v>4</v>
      </c>
      <c r="I3258" s="7" t="n">
        <v>199.9900055</v>
      </c>
      <c r="J3258" s="6" t="n">
        <v>1</v>
      </c>
      <c r="K3258" s="7" t="n">
        <v>199.9900055</v>
      </c>
      <c r="L3258" s="7" t="n">
        <v>26</v>
      </c>
      <c r="M3258" s="8" t="n">
        <v>0.129999995</v>
      </c>
      <c r="N3258" s="7" t="n">
        <v>80.04000092</v>
      </c>
      <c r="O3258" s="9" t="n">
        <v>0</v>
      </c>
    </row>
    <row r="3259" customFormat="false" ht="15" hidden="false" customHeight="true" outlineLevel="0" collapsed="false">
      <c r="A3259" s="6" t="n">
        <v>24098</v>
      </c>
      <c r="B3259" s="6" t="s">
        <v>19</v>
      </c>
      <c r="C3259" s="6" t="s">
        <v>20</v>
      </c>
      <c r="D3259" s="6" t="s">
        <v>27</v>
      </c>
      <c r="E3259" s="6" t="s">
        <v>69</v>
      </c>
      <c r="F3259" s="6" t="s">
        <v>40</v>
      </c>
      <c r="G3259" s="6" t="s">
        <v>44</v>
      </c>
      <c r="H3259" s="6" t="n">
        <v>4</v>
      </c>
      <c r="I3259" s="7" t="n">
        <v>399.980011</v>
      </c>
      <c r="J3259" s="6" t="n">
        <v>1</v>
      </c>
      <c r="K3259" s="7" t="n">
        <v>399.980011</v>
      </c>
      <c r="L3259" s="7" t="n">
        <v>72</v>
      </c>
      <c r="M3259" s="8" t="n">
        <v>0.180000007</v>
      </c>
      <c r="N3259" s="7" t="n">
        <v>114.7900009</v>
      </c>
      <c r="O3259" s="9" t="n">
        <v>0</v>
      </c>
    </row>
    <row r="3260" customFormat="false" ht="15" hidden="false" customHeight="true" outlineLevel="0" collapsed="false">
      <c r="A3260" s="6" t="n">
        <v>10092</v>
      </c>
      <c r="B3260" s="6" t="s">
        <v>19</v>
      </c>
      <c r="C3260" s="6" t="s">
        <v>20</v>
      </c>
      <c r="D3260" s="6" t="s">
        <v>50</v>
      </c>
      <c r="E3260" s="6" t="s">
        <v>63</v>
      </c>
      <c r="F3260" s="6" t="s">
        <v>33</v>
      </c>
      <c r="G3260" s="6" t="s">
        <v>44</v>
      </c>
      <c r="H3260" s="6" t="n">
        <v>4</v>
      </c>
      <c r="I3260" s="7" t="n">
        <v>59.99000168</v>
      </c>
      <c r="J3260" s="6" t="n">
        <v>2</v>
      </c>
      <c r="K3260" s="7" t="n">
        <v>119.9800034</v>
      </c>
      <c r="L3260" s="7" t="n">
        <v>14.39999962</v>
      </c>
      <c r="M3260" s="8" t="n">
        <v>0.119999997</v>
      </c>
      <c r="N3260" s="7" t="n">
        <v>-29.87999916</v>
      </c>
      <c r="O3260" s="9" t="n">
        <v>0</v>
      </c>
    </row>
    <row r="3261" customFormat="false" ht="15" hidden="false" customHeight="true" outlineLevel="0" collapsed="false">
      <c r="A3261" s="6" t="n">
        <v>65943</v>
      </c>
      <c r="B3261" s="6" t="s">
        <v>19</v>
      </c>
      <c r="C3261" s="6" t="s">
        <v>20</v>
      </c>
      <c r="D3261" s="6" t="s">
        <v>21</v>
      </c>
      <c r="E3261" s="6" t="s">
        <v>64</v>
      </c>
      <c r="F3261" s="6" t="s">
        <v>57</v>
      </c>
      <c r="G3261" s="6" t="s">
        <v>24</v>
      </c>
      <c r="H3261" s="6" t="n">
        <v>4</v>
      </c>
      <c r="I3261" s="7" t="n">
        <v>50</v>
      </c>
      <c r="J3261" s="6" t="n">
        <v>5</v>
      </c>
      <c r="K3261" s="7" t="n">
        <v>250</v>
      </c>
      <c r="L3261" s="7" t="n">
        <v>0</v>
      </c>
      <c r="M3261" s="8" t="n">
        <v>0</v>
      </c>
      <c r="N3261" s="7" t="n">
        <v>14.75</v>
      </c>
      <c r="O3261" s="9" t="n">
        <v>0</v>
      </c>
    </row>
    <row r="3262" customFormat="false" ht="15" hidden="false" customHeight="true" outlineLevel="0" collapsed="false">
      <c r="A3262" s="6" t="n">
        <v>43647</v>
      </c>
      <c r="B3262" s="6" t="s">
        <v>26</v>
      </c>
      <c r="C3262" s="6" t="s">
        <v>20</v>
      </c>
      <c r="D3262" s="6" t="s">
        <v>38</v>
      </c>
      <c r="E3262" s="6" t="s">
        <v>98</v>
      </c>
      <c r="F3262" s="6" t="s">
        <v>33</v>
      </c>
      <c r="G3262" s="6" t="s">
        <v>24</v>
      </c>
      <c r="H3262" s="6" t="n">
        <v>1</v>
      </c>
      <c r="I3262" s="7" t="n">
        <v>59.99000168</v>
      </c>
      <c r="J3262" s="6" t="n">
        <v>1</v>
      </c>
      <c r="K3262" s="7" t="n">
        <v>59.99000168</v>
      </c>
      <c r="L3262" s="7" t="n">
        <v>9.600000381</v>
      </c>
      <c r="M3262" s="8" t="n">
        <v>0.159999996</v>
      </c>
      <c r="N3262" s="7" t="n">
        <v>23.68000031</v>
      </c>
      <c r="O3262" s="12" t="n">
        <v>1</v>
      </c>
    </row>
    <row r="3263" customFormat="false" ht="15" hidden="false" customHeight="true" outlineLevel="0" collapsed="false">
      <c r="A3263" s="6" t="n">
        <v>22227</v>
      </c>
      <c r="B3263" s="6" t="s">
        <v>19</v>
      </c>
      <c r="C3263" s="6" t="s">
        <v>49</v>
      </c>
      <c r="D3263" s="6" t="s">
        <v>27</v>
      </c>
      <c r="E3263" s="6" t="s">
        <v>42</v>
      </c>
      <c r="F3263" s="6" t="s">
        <v>33</v>
      </c>
      <c r="G3263" s="6" t="s">
        <v>47</v>
      </c>
      <c r="H3263" s="6" t="n">
        <v>4</v>
      </c>
      <c r="I3263" s="7" t="n">
        <v>59.99000168</v>
      </c>
      <c r="J3263" s="6" t="n">
        <v>4</v>
      </c>
      <c r="K3263" s="7" t="n">
        <v>239.9600067</v>
      </c>
      <c r="L3263" s="7" t="n">
        <v>24</v>
      </c>
      <c r="M3263" s="8" t="n">
        <v>0.100000001</v>
      </c>
      <c r="N3263" s="7" t="n">
        <v>64.79000092</v>
      </c>
      <c r="O3263" s="9" t="n">
        <v>0</v>
      </c>
    </row>
    <row r="3264" customFormat="false" ht="15" hidden="false" customHeight="true" outlineLevel="0" collapsed="false">
      <c r="A3264" s="6" t="n">
        <v>71814</v>
      </c>
      <c r="B3264" s="6" t="s">
        <v>19</v>
      </c>
      <c r="C3264" s="6" t="s">
        <v>37</v>
      </c>
      <c r="D3264" s="6" t="s">
        <v>27</v>
      </c>
      <c r="E3264" s="6" t="s">
        <v>54</v>
      </c>
      <c r="F3264" s="6" t="s">
        <v>87</v>
      </c>
      <c r="G3264" s="6" t="s">
        <v>34</v>
      </c>
      <c r="H3264" s="6" t="n">
        <v>4</v>
      </c>
      <c r="I3264" s="7" t="n">
        <v>532.5800171</v>
      </c>
      <c r="J3264" s="6" t="n">
        <v>1</v>
      </c>
      <c r="K3264" s="7" t="n">
        <v>532.5800171</v>
      </c>
      <c r="L3264" s="7" t="n">
        <v>63.90999985</v>
      </c>
      <c r="M3264" s="8" t="n">
        <v>0.119999997</v>
      </c>
      <c r="N3264" s="7" t="n">
        <v>78.26999664</v>
      </c>
      <c r="O3264" s="12" t="n">
        <v>1</v>
      </c>
    </row>
    <row r="3265" customFormat="false" ht="15" hidden="false" customHeight="true" outlineLevel="0" collapsed="false">
      <c r="A3265" s="6" t="n">
        <v>51027</v>
      </c>
      <c r="B3265" s="6" t="s">
        <v>36</v>
      </c>
      <c r="C3265" s="6" t="s">
        <v>20</v>
      </c>
      <c r="D3265" s="6" t="s">
        <v>38</v>
      </c>
      <c r="E3265" s="6" t="s">
        <v>39</v>
      </c>
      <c r="F3265" s="6" t="s">
        <v>75</v>
      </c>
      <c r="G3265" s="6" t="s">
        <v>44</v>
      </c>
      <c r="H3265" s="6" t="n">
        <v>0</v>
      </c>
      <c r="I3265" s="7" t="n">
        <v>299.980011</v>
      </c>
      <c r="J3265" s="6" t="n">
        <v>1</v>
      </c>
      <c r="K3265" s="7" t="n">
        <v>299.980011</v>
      </c>
      <c r="L3265" s="7" t="n">
        <v>54</v>
      </c>
      <c r="M3265" s="8" t="n">
        <v>0.180000007</v>
      </c>
      <c r="N3265" s="7" t="n">
        <v>79.94000244</v>
      </c>
      <c r="O3265" s="12" t="n">
        <v>1</v>
      </c>
    </row>
    <row r="3266" customFormat="false" ht="15" hidden="false" customHeight="true" outlineLevel="0" collapsed="false">
      <c r="A3266" s="6" t="n">
        <v>36289</v>
      </c>
      <c r="B3266" s="6" t="s">
        <v>46</v>
      </c>
      <c r="C3266" s="6" t="s">
        <v>37</v>
      </c>
      <c r="D3266" s="6" t="s">
        <v>31</v>
      </c>
      <c r="E3266" s="6" t="s">
        <v>86</v>
      </c>
      <c r="F3266" s="6" t="s">
        <v>23</v>
      </c>
      <c r="G3266" s="6" t="s">
        <v>44</v>
      </c>
      <c r="H3266" s="6" t="n">
        <v>2</v>
      </c>
      <c r="I3266" s="7" t="n">
        <v>129.9900055</v>
      </c>
      <c r="J3266" s="6" t="n">
        <v>1</v>
      </c>
      <c r="K3266" s="7" t="n">
        <v>129.9900055</v>
      </c>
      <c r="L3266" s="7" t="n">
        <v>5.199999809</v>
      </c>
      <c r="M3266" s="8" t="n">
        <v>0.039999999</v>
      </c>
      <c r="N3266" s="7" t="n">
        <v>7.489999771</v>
      </c>
      <c r="O3266" s="12" t="n">
        <v>1</v>
      </c>
    </row>
    <row r="3267" customFormat="false" ht="15" hidden="false" customHeight="true" outlineLevel="0" collapsed="false">
      <c r="A3267" s="6" t="n">
        <v>47518</v>
      </c>
      <c r="B3267" s="6" t="s">
        <v>19</v>
      </c>
      <c r="C3267" s="6" t="s">
        <v>37</v>
      </c>
      <c r="D3267" s="6" t="s">
        <v>21</v>
      </c>
      <c r="E3267" s="6" t="s">
        <v>66</v>
      </c>
      <c r="F3267" s="6" t="s">
        <v>58</v>
      </c>
      <c r="G3267" s="6" t="s">
        <v>24</v>
      </c>
      <c r="H3267" s="6" t="n">
        <v>4</v>
      </c>
      <c r="I3267" s="7" t="n">
        <v>49.97999954</v>
      </c>
      <c r="J3267" s="6" t="n">
        <v>1</v>
      </c>
      <c r="K3267" s="7" t="n">
        <v>49.97999954</v>
      </c>
      <c r="L3267" s="7" t="n">
        <v>2</v>
      </c>
      <c r="M3267" s="8" t="n">
        <v>0.039999999</v>
      </c>
      <c r="N3267" s="7" t="n">
        <v>0.579999983</v>
      </c>
      <c r="O3267" s="9" t="n">
        <v>0</v>
      </c>
    </row>
    <row r="3268" customFormat="false" ht="15" hidden="false" customHeight="true" outlineLevel="0" collapsed="false">
      <c r="A3268" s="6" t="n">
        <v>10270</v>
      </c>
      <c r="B3268" s="6" t="s">
        <v>36</v>
      </c>
      <c r="C3268" s="6" t="s">
        <v>20</v>
      </c>
      <c r="D3268" s="6" t="s">
        <v>50</v>
      </c>
      <c r="E3268" s="6" t="s">
        <v>63</v>
      </c>
      <c r="F3268" s="6" t="s">
        <v>57</v>
      </c>
      <c r="G3268" s="6" t="s">
        <v>34</v>
      </c>
      <c r="H3268" s="6" t="n">
        <v>0</v>
      </c>
      <c r="I3268" s="7" t="n">
        <v>50</v>
      </c>
      <c r="J3268" s="6" t="n">
        <v>3</v>
      </c>
      <c r="K3268" s="7" t="n">
        <v>150</v>
      </c>
      <c r="L3268" s="7" t="n">
        <v>15</v>
      </c>
      <c r="M3268" s="8" t="n">
        <v>0.100000001</v>
      </c>
      <c r="N3268" s="7" t="n">
        <v>12.68999958</v>
      </c>
      <c r="O3268" s="12" t="n">
        <v>1</v>
      </c>
    </row>
    <row r="3269" customFormat="false" ht="15" hidden="false" customHeight="true" outlineLevel="0" collapsed="false">
      <c r="A3269" s="6" t="n">
        <v>9741</v>
      </c>
      <c r="B3269" s="6" t="s">
        <v>46</v>
      </c>
      <c r="C3269" s="6" t="s">
        <v>20</v>
      </c>
      <c r="D3269" s="6" t="s">
        <v>50</v>
      </c>
      <c r="E3269" s="6" t="s">
        <v>72</v>
      </c>
      <c r="F3269" s="6" t="s">
        <v>57</v>
      </c>
      <c r="G3269" s="6" t="s">
        <v>44</v>
      </c>
      <c r="H3269" s="6" t="n">
        <v>2</v>
      </c>
      <c r="I3269" s="7" t="n">
        <v>50</v>
      </c>
      <c r="J3269" s="6" t="n">
        <v>4</v>
      </c>
      <c r="K3269" s="7" t="n">
        <v>200</v>
      </c>
      <c r="L3269" s="7" t="n">
        <v>8</v>
      </c>
      <c r="M3269" s="8" t="n">
        <v>0.039999999</v>
      </c>
      <c r="N3269" s="7" t="n">
        <v>69.69999695</v>
      </c>
      <c r="O3269" s="9" t="n">
        <v>0</v>
      </c>
    </row>
    <row r="3270" customFormat="false" ht="15" hidden="false" customHeight="true" outlineLevel="0" collapsed="false">
      <c r="A3270" s="6" t="n">
        <v>23686</v>
      </c>
      <c r="B3270" s="6" t="s">
        <v>19</v>
      </c>
      <c r="C3270" s="6" t="s">
        <v>20</v>
      </c>
      <c r="D3270" s="6" t="s">
        <v>27</v>
      </c>
      <c r="E3270" s="6" t="s">
        <v>42</v>
      </c>
      <c r="F3270" s="6" t="s">
        <v>75</v>
      </c>
      <c r="G3270" s="6" t="s">
        <v>44</v>
      </c>
      <c r="H3270" s="6" t="n">
        <v>4</v>
      </c>
      <c r="I3270" s="7" t="n">
        <v>299.980011</v>
      </c>
      <c r="J3270" s="6" t="n">
        <v>1</v>
      </c>
      <c r="K3270" s="7" t="n">
        <v>299.980011</v>
      </c>
      <c r="L3270" s="7" t="n">
        <v>27</v>
      </c>
      <c r="M3270" s="8" t="n">
        <v>0.090000004</v>
      </c>
      <c r="N3270" s="7" t="n">
        <v>-191.0899963</v>
      </c>
      <c r="O3270" s="9" t="n">
        <v>0</v>
      </c>
    </row>
    <row r="3271" customFormat="false" ht="15" hidden="false" customHeight="true" outlineLevel="0" collapsed="false">
      <c r="A3271" s="6" t="n">
        <v>62593</v>
      </c>
      <c r="B3271" s="6" t="s">
        <v>19</v>
      </c>
      <c r="C3271" s="6" t="s">
        <v>20</v>
      </c>
      <c r="D3271" s="6" t="s">
        <v>21</v>
      </c>
      <c r="E3271" s="6" t="s">
        <v>64</v>
      </c>
      <c r="F3271" s="6" t="s">
        <v>40</v>
      </c>
      <c r="G3271" s="6" t="s">
        <v>34</v>
      </c>
      <c r="H3271" s="6" t="n">
        <v>4</v>
      </c>
      <c r="I3271" s="7" t="n">
        <v>399.980011</v>
      </c>
      <c r="J3271" s="6" t="n">
        <v>1</v>
      </c>
      <c r="K3271" s="7" t="n">
        <v>399.980011</v>
      </c>
      <c r="L3271" s="7" t="n">
        <v>40</v>
      </c>
      <c r="M3271" s="8" t="n">
        <v>0.100000001</v>
      </c>
      <c r="N3271" s="7" t="n">
        <v>36</v>
      </c>
      <c r="O3271" s="9" t="n">
        <v>0</v>
      </c>
    </row>
    <row r="3272" customFormat="false" ht="15" hidden="false" customHeight="true" outlineLevel="0" collapsed="false">
      <c r="A3272" s="6" t="n">
        <v>919</v>
      </c>
      <c r="B3272" s="6" t="s">
        <v>46</v>
      </c>
      <c r="C3272" s="6" t="s">
        <v>20</v>
      </c>
      <c r="D3272" s="6" t="s">
        <v>50</v>
      </c>
      <c r="E3272" s="6" t="s">
        <v>51</v>
      </c>
      <c r="F3272" s="6" t="s">
        <v>33</v>
      </c>
      <c r="G3272" s="6" t="s">
        <v>34</v>
      </c>
      <c r="H3272" s="6" t="n">
        <v>2</v>
      </c>
      <c r="I3272" s="7" t="n">
        <v>59.99000168</v>
      </c>
      <c r="J3272" s="6" t="n">
        <v>5</v>
      </c>
      <c r="K3272" s="7" t="n">
        <v>299.9500122</v>
      </c>
      <c r="L3272" s="7" t="n">
        <v>74.98999786</v>
      </c>
      <c r="M3272" s="8" t="n">
        <v>0.25</v>
      </c>
      <c r="N3272" s="7" t="n">
        <v>81.66000366</v>
      </c>
      <c r="O3272" s="12" t="n">
        <v>1</v>
      </c>
    </row>
    <row r="3273" customFormat="false" ht="15" hidden="false" customHeight="true" outlineLevel="0" collapsed="false">
      <c r="A3273" s="6" t="n">
        <v>50201</v>
      </c>
      <c r="B3273" s="6" t="s">
        <v>19</v>
      </c>
      <c r="C3273" s="6" t="s">
        <v>49</v>
      </c>
      <c r="D3273" s="6" t="s">
        <v>27</v>
      </c>
      <c r="E3273" s="6" t="s">
        <v>79</v>
      </c>
      <c r="F3273" s="6" t="s">
        <v>57</v>
      </c>
      <c r="G3273" s="6" t="s">
        <v>34</v>
      </c>
      <c r="H3273" s="6" t="n">
        <v>4</v>
      </c>
      <c r="I3273" s="7" t="n">
        <v>50</v>
      </c>
      <c r="J3273" s="6" t="n">
        <v>4</v>
      </c>
      <c r="K3273" s="7" t="n">
        <v>200</v>
      </c>
      <c r="L3273" s="7" t="n">
        <v>10</v>
      </c>
      <c r="M3273" s="8" t="n">
        <v>0.050000001</v>
      </c>
      <c r="N3273" s="7" t="n">
        <v>91.19999695</v>
      </c>
      <c r="O3273" s="9" t="n">
        <v>0</v>
      </c>
    </row>
    <row r="3274" customFormat="false" ht="15" hidden="false" customHeight="true" outlineLevel="0" collapsed="false">
      <c r="A3274" s="6" t="n">
        <v>4075</v>
      </c>
      <c r="B3274" s="6" t="s">
        <v>19</v>
      </c>
      <c r="C3274" s="6" t="s">
        <v>20</v>
      </c>
      <c r="D3274" s="6" t="s">
        <v>50</v>
      </c>
      <c r="E3274" s="6" t="s">
        <v>63</v>
      </c>
      <c r="F3274" s="6" t="s">
        <v>29</v>
      </c>
      <c r="G3274" s="6" t="s">
        <v>47</v>
      </c>
      <c r="H3274" s="6" t="n">
        <v>4</v>
      </c>
      <c r="I3274" s="7" t="n">
        <v>99.98999786</v>
      </c>
      <c r="J3274" s="6" t="n">
        <v>2</v>
      </c>
      <c r="K3274" s="7" t="n">
        <v>199.9799957</v>
      </c>
      <c r="L3274" s="7" t="n">
        <v>32</v>
      </c>
      <c r="M3274" s="8" t="n">
        <v>0.159999996</v>
      </c>
      <c r="N3274" s="7" t="n">
        <v>63.83000183</v>
      </c>
      <c r="O3274" s="12" t="n">
        <v>1</v>
      </c>
    </row>
    <row r="3275" customFormat="false" ht="15" hidden="false" customHeight="true" outlineLevel="0" collapsed="false">
      <c r="A3275" s="6" t="n">
        <v>7875</v>
      </c>
      <c r="B3275" s="6" t="s">
        <v>19</v>
      </c>
      <c r="C3275" s="6" t="s">
        <v>37</v>
      </c>
      <c r="D3275" s="6" t="s">
        <v>50</v>
      </c>
      <c r="E3275" s="6" t="s">
        <v>51</v>
      </c>
      <c r="F3275" s="6" t="s">
        <v>58</v>
      </c>
      <c r="G3275" s="6" t="s">
        <v>24</v>
      </c>
      <c r="H3275" s="6" t="n">
        <v>4</v>
      </c>
      <c r="I3275" s="7" t="n">
        <v>49.97999954</v>
      </c>
      <c r="J3275" s="6" t="n">
        <v>5</v>
      </c>
      <c r="K3275" s="7" t="n">
        <v>249.8999939</v>
      </c>
      <c r="L3275" s="7" t="n">
        <v>10</v>
      </c>
      <c r="M3275" s="8" t="n">
        <v>0.039999999</v>
      </c>
      <c r="N3275" s="7" t="n">
        <v>81.08999634</v>
      </c>
      <c r="O3275" s="12" t="n">
        <v>1</v>
      </c>
    </row>
    <row r="3276" customFormat="false" ht="15" hidden="false" customHeight="true" outlineLevel="0" collapsed="false">
      <c r="A3276" s="6" t="n">
        <v>35292</v>
      </c>
      <c r="B3276" s="6" t="s">
        <v>19</v>
      </c>
      <c r="C3276" s="6" t="s">
        <v>20</v>
      </c>
      <c r="D3276" s="6" t="s">
        <v>31</v>
      </c>
      <c r="E3276" s="6" t="s">
        <v>62</v>
      </c>
      <c r="F3276" s="6" t="s">
        <v>84</v>
      </c>
      <c r="G3276" s="6" t="s">
        <v>34</v>
      </c>
      <c r="H3276" s="6" t="n">
        <v>4</v>
      </c>
      <c r="I3276" s="7" t="n">
        <v>25</v>
      </c>
      <c r="J3276" s="6" t="n">
        <v>3</v>
      </c>
      <c r="K3276" s="7" t="n">
        <v>75</v>
      </c>
      <c r="L3276" s="7" t="n">
        <v>12.75</v>
      </c>
      <c r="M3276" s="8" t="n">
        <v>0.170000002</v>
      </c>
      <c r="N3276" s="7" t="n">
        <v>21.79000092</v>
      </c>
      <c r="O3276" s="9" t="n">
        <v>0</v>
      </c>
    </row>
    <row r="3277" customFormat="false" ht="15" hidden="false" customHeight="true" outlineLevel="0" collapsed="false">
      <c r="A3277" s="6" t="n">
        <v>18983</v>
      </c>
      <c r="B3277" s="6" t="s">
        <v>19</v>
      </c>
      <c r="C3277" s="6" t="s">
        <v>49</v>
      </c>
      <c r="D3277" s="6" t="s">
        <v>21</v>
      </c>
      <c r="E3277" s="6" t="s">
        <v>64</v>
      </c>
      <c r="F3277" s="6" t="s">
        <v>57</v>
      </c>
      <c r="G3277" s="6" t="s">
        <v>44</v>
      </c>
      <c r="H3277" s="6" t="n">
        <v>4</v>
      </c>
      <c r="I3277" s="7" t="n">
        <v>50</v>
      </c>
      <c r="J3277" s="6" t="n">
        <v>1</v>
      </c>
      <c r="K3277" s="7" t="n">
        <v>50</v>
      </c>
      <c r="L3277" s="7" t="n">
        <v>1.5</v>
      </c>
      <c r="M3277" s="8" t="n">
        <v>0.029999999</v>
      </c>
      <c r="N3277" s="7" t="n">
        <v>15.18000031</v>
      </c>
      <c r="O3277" s="9" t="n">
        <v>0</v>
      </c>
    </row>
    <row r="3278" customFormat="false" ht="15" hidden="false" customHeight="true" outlineLevel="0" collapsed="false">
      <c r="A3278" s="6" t="n">
        <v>41675</v>
      </c>
      <c r="B3278" s="6" t="s">
        <v>26</v>
      </c>
      <c r="C3278" s="6" t="s">
        <v>37</v>
      </c>
      <c r="D3278" s="6" t="s">
        <v>27</v>
      </c>
      <c r="E3278" s="6" t="s">
        <v>69</v>
      </c>
      <c r="F3278" s="6" t="s">
        <v>33</v>
      </c>
      <c r="G3278" s="6" t="s">
        <v>44</v>
      </c>
      <c r="H3278" s="6" t="n">
        <v>1</v>
      </c>
      <c r="I3278" s="7" t="n">
        <v>59.99000168</v>
      </c>
      <c r="J3278" s="6" t="n">
        <v>1</v>
      </c>
      <c r="K3278" s="7" t="n">
        <v>59.99000168</v>
      </c>
      <c r="L3278" s="7" t="n">
        <v>0</v>
      </c>
      <c r="M3278" s="8" t="n">
        <v>0</v>
      </c>
      <c r="N3278" s="7" t="n">
        <v>-89.98999786</v>
      </c>
      <c r="O3278" s="12" t="n">
        <v>1</v>
      </c>
    </row>
    <row r="3279" customFormat="false" ht="15" hidden="false" customHeight="true" outlineLevel="0" collapsed="false">
      <c r="A3279" s="6" t="n">
        <v>7664</v>
      </c>
      <c r="B3279" s="6" t="s">
        <v>19</v>
      </c>
      <c r="C3279" s="6" t="s">
        <v>37</v>
      </c>
      <c r="D3279" s="6" t="s">
        <v>50</v>
      </c>
      <c r="E3279" s="6" t="s">
        <v>51</v>
      </c>
      <c r="F3279" s="6" t="s">
        <v>33</v>
      </c>
      <c r="G3279" s="6" t="s">
        <v>47</v>
      </c>
      <c r="H3279" s="6" t="n">
        <v>4</v>
      </c>
      <c r="I3279" s="7" t="n">
        <v>59.99000168</v>
      </c>
      <c r="J3279" s="6" t="n">
        <v>4</v>
      </c>
      <c r="K3279" s="7" t="n">
        <v>239.9600067</v>
      </c>
      <c r="L3279" s="7" t="n">
        <v>0</v>
      </c>
      <c r="M3279" s="8" t="n">
        <v>0</v>
      </c>
      <c r="N3279" s="7" t="n">
        <v>117.5800018</v>
      </c>
      <c r="O3279" s="12" t="n">
        <v>1</v>
      </c>
    </row>
    <row r="3280" customFormat="false" ht="15" hidden="false" customHeight="true" outlineLevel="0" collapsed="false">
      <c r="A3280" s="6" t="n">
        <v>22643</v>
      </c>
      <c r="B3280" s="6" t="s">
        <v>46</v>
      </c>
      <c r="C3280" s="6" t="s">
        <v>20</v>
      </c>
      <c r="D3280" s="6" t="s">
        <v>27</v>
      </c>
      <c r="E3280" s="6" t="s">
        <v>28</v>
      </c>
      <c r="F3280" s="6" t="s">
        <v>40</v>
      </c>
      <c r="G3280" s="6" t="s">
        <v>24</v>
      </c>
      <c r="H3280" s="6" t="n">
        <v>2</v>
      </c>
      <c r="I3280" s="7" t="n">
        <v>399.980011</v>
      </c>
      <c r="J3280" s="6" t="n">
        <v>1</v>
      </c>
      <c r="K3280" s="7" t="n">
        <v>399.980011</v>
      </c>
      <c r="L3280" s="7" t="n">
        <v>80</v>
      </c>
      <c r="M3280" s="8" t="n">
        <v>0.200000003</v>
      </c>
      <c r="N3280" s="7" t="n">
        <v>12.80000019</v>
      </c>
      <c r="O3280" s="12" t="n">
        <v>1</v>
      </c>
    </row>
    <row r="3281" customFormat="false" ht="15" hidden="false" customHeight="true" outlineLevel="0" collapsed="false">
      <c r="A3281" s="6" t="n">
        <v>15596</v>
      </c>
      <c r="B3281" s="6" t="s">
        <v>26</v>
      </c>
      <c r="C3281" s="6" t="s">
        <v>37</v>
      </c>
      <c r="D3281" s="6" t="s">
        <v>21</v>
      </c>
      <c r="E3281" s="6" t="s">
        <v>64</v>
      </c>
      <c r="F3281" s="6" t="s">
        <v>58</v>
      </c>
      <c r="G3281" s="6" t="s">
        <v>34</v>
      </c>
      <c r="H3281" s="6" t="n">
        <v>1</v>
      </c>
      <c r="I3281" s="7" t="n">
        <v>49.97999954</v>
      </c>
      <c r="J3281" s="6" t="n">
        <v>3</v>
      </c>
      <c r="K3281" s="7" t="n">
        <v>149.9400024</v>
      </c>
      <c r="L3281" s="7" t="n">
        <v>0</v>
      </c>
      <c r="M3281" s="8" t="n">
        <v>0</v>
      </c>
      <c r="N3281" s="7" t="n">
        <v>55.47999954</v>
      </c>
      <c r="O3281" s="12" t="n">
        <v>1</v>
      </c>
    </row>
    <row r="3282" customFormat="false" ht="15" hidden="false" customHeight="true" outlineLevel="0" collapsed="false">
      <c r="A3282" s="6" t="n">
        <v>8639</v>
      </c>
      <c r="B3282" s="6" t="s">
        <v>46</v>
      </c>
      <c r="C3282" s="6" t="s">
        <v>20</v>
      </c>
      <c r="D3282" s="6" t="s">
        <v>50</v>
      </c>
      <c r="E3282" s="6" t="s">
        <v>51</v>
      </c>
      <c r="F3282" s="6" t="s">
        <v>29</v>
      </c>
      <c r="G3282" s="6" t="s">
        <v>24</v>
      </c>
      <c r="H3282" s="6" t="n">
        <v>2</v>
      </c>
      <c r="I3282" s="7" t="n">
        <v>99.98999786</v>
      </c>
      <c r="J3282" s="6" t="n">
        <v>3</v>
      </c>
      <c r="K3282" s="7" t="n">
        <v>299.9700012</v>
      </c>
      <c r="L3282" s="7" t="n">
        <v>6</v>
      </c>
      <c r="M3282" s="8" t="n">
        <v>0.02</v>
      </c>
      <c r="N3282" s="7" t="n">
        <v>-40.5699997</v>
      </c>
      <c r="O3282" s="12" t="n">
        <v>1</v>
      </c>
    </row>
    <row r="3283" customFormat="false" ht="15" hidden="false" customHeight="true" outlineLevel="0" collapsed="false">
      <c r="A3283" s="6" t="n">
        <v>28460</v>
      </c>
      <c r="B3283" s="6" t="s">
        <v>19</v>
      </c>
      <c r="C3283" s="6" t="s">
        <v>20</v>
      </c>
      <c r="D3283" s="6" t="s">
        <v>27</v>
      </c>
      <c r="E3283" s="6" t="s">
        <v>54</v>
      </c>
      <c r="F3283" s="6" t="s">
        <v>40</v>
      </c>
      <c r="G3283" s="6" t="s">
        <v>34</v>
      </c>
      <c r="H3283" s="6" t="n">
        <v>4</v>
      </c>
      <c r="I3283" s="7" t="n">
        <v>399.980011</v>
      </c>
      <c r="J3283" s="6" t="n">
        <v>1</v>
      </c>
      <c r="K3283" s="7" t="n">
        <v>399.980011</v>
      </c>
      <c r="L3283" s="7" t="n">
        <v>64</v>
      </c>
      <c r="M3283" s="8" t="n">
        <v>0.159999996</v>
      </c>
      <c r="N3283" s="7" t="n">
        <v>90.72000122</v>
      </c>
      <c r="O3283" s="12" t="n">
        <v>1</v>
      </c>
    </row>
    <row r="3284" customFormat="false" ht="15" hidden="false" customHeight="true" outlineLevel="0" collapsed="false">
      <c r="A3284" s="6" t="n">
        <v>43058</v>
      </c>
      <c r="B3284" s="6" t="s">
        <v>46</v>
      </c>
      <c r="C3284" s="6" t="s">
        <v>37</v>
      </c>
      <c r="D3284" s="6" t="s">
        <v>21</v>
      </c>
      <c r="E3284" s="6" t="s">
        <v>66</v>
      </c>
      <c r="F3284" s="6" t="s">
        <v>74</v>
      </c>
      <c r="G3284" s="6" t="s">
        <v>24</v>
      </c>
      <c r="H3284" s="6" t="n">
        <v>2</v>
      </c>
      <c r="I3284" s="7" t="n">
        <v>31.98999977</v>
      </c>
      <c r="J3284" s="6" t="n">
        <v>1</v>
      </c>
      <c r="K3284" s="7" t="n">
        <v>31.98999977</v>
      </c>
      <c r="L3284" s="7" t="n">
        <v>2.24000001</v>
      </c>
      <c r="M3284" s="8" t="n">
        <v>0.07</v>
      </c>
      <c r="N3284" s="7" t="n">
        <v>10.40999985</v>
      </c>
      <c r="O3284" s="12" t="n">
        <v>1</v>
      </c>
    </row>
    <row r="3285" customFormat="false" ht="15" hidden="false" customHeight="true" outlineLevel="0" collapsed="false">
      <c r="A3285" s="6" t="n">
        <v>13415</v>
      </c>
      <c r="B3285" s="6" t="s">
        <v>19</v>
      </c>
      <c r="C3285" s="6" t="s">
        <v>20</v>
      </c>
      <c r="D3285" s="6" t="s">
        <v>21</v>
      </c>
      <c r="E3285" s="6" t="s">
        <v>65</v>
      </c>
      <c r="F3285" s="6" t="s">
        <v>73</v>
      </c>
      <c r="G3285" s="6" t="s">
        <v>34</v>
      </c>
      <c r="H3285" s="6" t="n">
        <v>4</v>
      </c>
      <c r="I3285" s="7" t="n">
        <v>39.99000168</v>
      </c>
      <c r="J3285" s="6" t="n">
        <v>2</v>
      </c>
      <c r="K3285" s="7" t="n">
        <v>79.98000336</v>
      </c>
      <c r="L3285" s="7" t="n">
        <v>0.800000012</v>
      </c>
      <c r="M3285" s="8" t="n">
        <v>0.01</v>
      </c>
      <c r="N3285" s="7" t="n">
        <v>26.76000023</v>
      </c>
      <c r="O3285" s="12" t="n">
        <v>1</v>
      </c>
    </row>
    <row r="3286" customFormat="false" ht="15" hidden="false" customHeight="true" outlineLevel="0" collapsed="false">
      <c r="A3286" s="6" t="n">
        <v>17794</v>
      </c>
      <c r="B3286" s="6" t="s">
        <v>19</v>
      </c>
      <c r="C3286" s="6" t="s">
        <v>20</v>
      </c>
      <c r="D3286" s="6" t="s">
        <v>21</v>
      </c>
      <c r="E3286" s="6" t="s">
        <v>65</v>
      </c>
      <c r="F3286" s="6" t="s">
        <v>75</v>
      </c>
      <c r="G3286" s="6" t="s">
        <v>34</v>
      </c>
      <c r="H3286" s="6" t="n">
        <v>4</v>
      </c>
      <c r="I3286" s="7" t="n">
        <v>299.980011</v>
      </c>
      <c r="J3286" s="6" t="n">
        <v>1</v>
      </c>
      <c r="K3286" s="7" t="n">
        <v>299.980011</v>
      </c>
      <c r="L3286" s="7" t="n">
        <v>3</v>
      </c>
      <c r="M3286" s="8" t="n">
        <v>0.01</v>
      </c>
      <c r="N3286" s="7" t="n">
        <v>2.970000029</v>
      </c>
      <c r="O3286" s="12" t="n">
        <v>1</v>
      </c>
    </row>
    <row r="3287" customFormat="false" ht="15" hidden="false" customHeight="true" outlineLevel="0" collapsed="false">
      <c r="A3287" s="6" t="n">
        <v>53958</v>
      </c>
      <c r="B3287" s="6" t="s">
        <v>19</v>
      </c>
      <c r="C3287" s="6" t="s">
        <v>37</v>
      </c>
      <c r="D3287" s="6" t="s">
        <v>50</v>
      </c>
      <c r="E3287" s="6" t="s">
        <v>51</v>
      </c>
      <c r="F3287" s="6" t="s">
        <v>71</v>
      </c>
      <c r="G3287" s="6" t="s">
        <v>44</v>
      </c>
      <c r="H3287" s="6" t="n">
        <v>4</v>
      </c>
      <c r="I3287" s="7" t="n">
        <v>199.9900055</v>
      </c>
      <c r="J3287" s="6" t="n">
        <v>1</v>
      </c>
      <c r="K3287" s="7" t="n">
        <v>199.9900055</v>
      </c>
      <c r="L3287" s="7" t="n">
        <v>24</v>
      </c>
      <c r="M3287" s="8" t="n">
        <v>0.119999997</v>
      </c>
      <c r="N3287" s="7" t="n">
        <v>59.49000168</v>
      </c>
      <c r="O3287" s="9" t="n">
        <v>0</v>
      </c>
    </row>
    <row r="3288" customFormat="false" ht="15" hidden="false" customHeight="true" outlineLevel="0" collapsed="false">
      <c r="A3288" s="6" t="n">
        <v>38972</v>
      </c>
      <c r="B3288" s="6" t="s">
        <v>19</v>
      </c>
      <c r="C3288" s="6" t="s">
        <v>49</v>
      </c>
      <c r="D3288" s="6" t="s">
        <v>31</v>
      </c>
      <c r="E3288" s="6" t="s">
        <v>56</v>
      </c>
      <c r="F3288" s="6" t="s">
        <v>23</v>
      </c>
      <c r="G3288" s="6" t="s">
        <v>44</v>
      </c>
      <c r="H3288" s="6" t="n">
        <v>4</v>
      </c>
      <c r="I3288" s="7" t="n">
        <v>129.9900055</v>
      </c>
      <c r="J3288" s="6" t="n">
        <v>1</v>
      </c>
      <c r="K3288" s="7" t="n">
        <v>129.9900055</v>
      </c>
      <c r="L3288" s="7" t="n">
        <v>1.299999952</v>
      </c>
      <c r="M3288" s="8" t="n">
        <v>0.01</v>
      </c>
      <c r="N3288" s="7" t="n">
        <v>8.109999657</v>
      </c>
      <c r="O3288" s="9" t="n">
        <v>0</v>
      </c>
    </row>
    <row r="3289" customFormat="false" ht="15" hidden="false" customHeight="true" outlineLevel="0" collapsed="false">
      <c r="A3289" s="6" t="n">
        <v>21251</v>
      </c>
      <c r="B3289" s="6" t="s">
        <v>46</v>
      </c>
      <c r="C3289" s="6" t="s">
        <v>37</v>
      </c>
      <c r="D3289" s="6" t="s">
        <v>27</v>
      </c>
      <c r="E3289" s="6" t="s">
        <v>54</v>
      </c>
      <c r="F3289" s="6" t="s">
        <v>73</v>
      </c>
      <c r="G3289" s="6" t="s">
        <v>47</v>
      </c>
      <c r="H3289" s="6" t="n">
        <v>2</v>
      </c>
      <c r="I3289" s="7" t="n">
        <v>39.99000168</v>
      </c>
      <c r="J3289" s="6" t="n">
        <v>3</v>
      </c>
      <c r="K3289" s="7" t="n">
        <v>119.9700012</v>
      </c>
      <c r="L3289" s="7" t="n">
        <v>3.599999905</v>
      </c>
      <c r="M3289" s="8" t="n">
        <v>0.029999999</v>
      </c>
      <c r="N3289" s="7" t="n">
        <v>54.68999863</v>
      </c>
      <c r="O3289" s="9" t="n">
        <v>0</v>
      </c>
    </row>
    <row r="3290" customFormat="false" ht="15" hidden="false" customHeight="true" outlineLevel="0" collapsed="false">
      <c r="A3290" s="6" t="n">
        <v>70454</v>
      </c>
      <c r="B3290" s="6" t="s">
        <v>19</v>
      </c>
      <c r="C3290" s="6" t="s">
        <v>49</v>
      </c>
      <c r="D3290" s="6" t="s">
        <v>21</v>
      </c>
      <c r="E3290" s="6" t="s">
        <v>65</v>
      </c>
      <c r="F3290" s="6" t="s">
        <v>101</v>
      </c>
      <c r="G3290" s="6" t="s">
        <v>34</v>
      </c>
      <c r="H3290" s="6" t="n">
        <v>4</v>
      </c>
      <c r="I3290" s="7" t="n">
        <v>357.1000061</v>
      </c>
      <c r="J3290" s="6" t="n">
        <v>1</v>
      </c>
      <c r="K3290" s="7" t="n">
        <v>357.1000061</v>
      </c>
      <c r="L3290" s="7" t="n">
        <v>71.41999817</v>
      </c>
      <c r="M3290" s="8" t="n">
        <v>0.200000003</v>
      </c>
      <c r="N3290" s="7" t="n">
        <v>99.98999786</v>
      </c>
      <c r="O3290" s="12" t="n">
        <v>1</v>
      </c>
    </row>
    <row r="3291" customFormat="false" ht="15" hidden="false" customHeight="true" outlineLevel="0" collapsed="false">
      <c r="A3291" s="6" t="n">
        <v>2013</v>
      </c>
      <c r="B3291" s="6" t="s">
        <v>19</v>
      </c>
      <c r="C3291" s="6" t="s">
        <v>20</v>
      </c>
      <c r="D3291" s="6" t="s">
        <v>50</v>
      </c>
      <c r="E3291" s="6" t="s">
        <v>51</v>
      </c>
      <c r="F3291" s="6" t="s">
        <v>57</v>
      </c>
      <c r="G3291" s="6" t="s">
        <v>34</v>
      </c>
      <c r="H3291" s="6" t="n">
        <v>4</v>
      </c>
      <c r="I3291" s="7" t="n">
        <v>50</v>
      </c>
      <c r="J3291" s="6" t="n">
        <v>4</v>
      </c>
      <c r="K3291" s="7" t="n">
        <v>200</v>
      </c>
      <c r="L3291" s="7" t="n">
        <v>11</v>
      </c>
      <c r="M3291" s="8" t="n">
        <v>0.059999999</v>
      </c>
      <c r="N3291" s="7" t="n">
        <v>49.13999939</v>
      </c>
      <c r="O3291" s="9" t="n">
        <v>0</v>
      </c>
    </row>
    <row r="3292" customFormat="false" ht="15" hidden="false" customHeight="true" outlineLevel="0" collapsed="false">
      <c r="A3292" s="6" t="n">
        <v>27170</v>
      </c>
      <c r="B3292" s="6" t="s">
        <v>19</v>
      </c>
      <c r="C3292" s="6" t="s">
        <v>20</v>
      </c>
      <c r="D3292" s="6" t="s">
        <v>27</v>
      </c>
      <c r="E3292" s="6" t="s">
        <v>54</v>
      </c>
      <c r="F3292" s="6" t="s">
        <v>40</v>
      </c>
      <c r="G3292" s="6" t="s">
        <v>44</v>
      </c>
      <c r="H3292" s="6" t="n">
        <v>4</v>
      </c>
      <c r="I3292" s="7" t="n">
        <v>399.980011</v>
      </c>
      <c r="J3292" s="6" t="n">
        <v>1</v>
      </c>
      <c r="K3292" s="7" t="n">
        <v>399.980011</v>
      </c>
      <c r="L3292" s="7" t="n">
        <v>60</v>
      </c>
      <c r="M3292" s="8" t="n">
        <v>0.150000006</v>
      </c>
      <c r="N3292" s="7" t="n">
        <v>123.4100037</v>
      </c>
      <c r="O3292" s="12" t="n">
        <v>1</v>
      </c>
    </row>
    <row r="3293" customFormat="false" ht="15" hidden="false" customHeight="true" outlineLevel="0" collapsed="false">
      <c r="A3293" s="6" t="n">
        <v>44095</v>
      </c>
      <c r="B3293" s="6" t="s">
        <v>46</v>
      </c>
      <c r="C3293" s="6" t="s">
        <v>20</v>
      </c>
      <c r="D3293" s="6" t="s">
        <v>27</v>
      </c>
      <c r="E3293" s="6" t="s">
        <v>79</v>
      </c>
      <c r="F3293" s="6" t="s">
        <v>57</v>
      </c>
      <c r="G3293" s="6" t="s">
        <v>34</v>
      </c>
      <c r="H3293" s="6" t="n">
        <v>2</v>
      </c>
      <c r="I3293" s="7" t="n">
        <v>50</v>
      </c>
      <c r="J3293" s="6" t="n">
        <v>5</v>
      </c>
      <c r="K3293" s="7" t="n">
        <v>250</v>
      </c>
      <c r="L3293" s="7" t="n">
        <v>45</v>
      </c>
      <c r="M3293" s="8" t="n">
        <v>0.180000007</v>
      </c>
      <c r="N3293" s="7" t="n">
        <v>-143.5</v>
      </c>
      <c r="O3293" s="12" t="n">
        <v>1</v>
      </c>
    </row>
    <row r="3294" customFormat="false" ht="15" hidden="false" customHeight="true" outlineLevel="0" collapsed="false">
      <c r="A3294" s="6" t="n">
        <v>38581</v>
      </c>
      <c r="B3294" s="6" t="s">
        <v>46</v>
      </c>
      <c r="C3294" s="6" t="s">
        <v>20</v>
      </c>
      <c r="D3294" s="6" t="s">
        <v>31</v>
      </c>
      <c r="E3294" s="6" t="s">
        <v>32</v>
      </c>
      <c r="F3294" s="6" t="s">
        <v>29</v>
      </c>
      <c r="G3294" s="6" t="s">
        <v>34</v>
      </c>
      <c r="H3294" s="6" t="n">
        <v>2</v>
      </c>
      <c r="I3294" s="7" t="n">
        <v>99.98999786</v>
      </c>
      <c r="J3294" s="6" t="n">
        <v>4</v>
      </c>
      <c r="K3294" s="7" t="n">
        <v>399.9599915</v>
      </c>
      <c r="L3294" s="7" t="n">
        <v>4</v>
      </c>
      <c r="M3294" s="8" t="n">
        <v>0.01</v>
      </c>
      <c r="N3294" s="7" t="n">
        <v>114.8300018</v>
      </c>
      <c r="O3294" s="9" t="n">
        <v>0</v>
      </c>
    </row>
    <row r="3295" customFormat="false" ht="15" hidden="false" customHeight="true" outlineLevel="0" collapsed="false">
      <c r="A3295" s="6" t="n">
        <v>53200</v>
      </c>
      <c r="B3295" s="6" t="s">
        <v>26</v>
      </c>
      <c r="C3295" s="6" t="s">
        <v>37</v>
      </c>
      <c r="D3295" s="6" t="s">
        <v>50</v>
      </c>
      <c r="E3295" s="6" t="s">
        <v>72</v>
      </c>
      <c r="F3295" s="6" t="s">
        <v>58</v>
      </c>
      <c r="G3295" s="6" t="s">
        <v>47</v>
      </c>
      <c r="H3295" s="6" t="n">
        <v>1</v>
      </c>
      <c r="I3295" s="7" t="n">
        <v>49.97999954</v>
      </c>
      <c r="J3295" s="6" t="n">
        <v>2</v>
      </c>
      <c r="K3295" s="7" t="n">
        <v>99.95999908</v>
      </c>
      <c r="L3295" s="7" t="n">
        <v>10</v>
      </c>
      <c r="M3295" s="8" t="n">
        <v>0.100000001</v>
      </c>
      <c r="N3295" s="7" t="n">
        <v>-20.23999977</v>
      </c>
      <c r="O3295" s="12" t="n">
        <v>1</v>
      </c>
    </row>
    <row r="3296" customFormat="false" ht="15" hidden="false" customHeight="true" outlineLevel="0" collapsed="false">
      <c r="A3296" s="6" t="n">
        <v>32044</v>
      </c>
      <c r="B3296" s="6" t="s">
        <v>19</v>
      </c>
      <c r="C3296" s="6" t="s">
        <v>49</v>
      </c>
      <c r="D3296" s="6" t="s">
        <v>31</v>
      </c>
      <c r="E3296" s="6" t="s">
        <v>56</v>
      </c>
      <c r="F3296" s="6" t="s">
        <v>40</v>
      </c>
      <c r="G3296" s="6" t="s">
        <v>34</v>
      </c>
      <c r="H3296" s="6" t="n">
        <v>4</v>
      </c>
      <c r="I3296" s="7" t="n">
        <v>399.980011</v>
      </c>
      <c r="J3296" s="6" t="n">
        <v>1</v>
      </c>
      <c r="K3296" s="7" t="n">
        <v>399.980011</v>
      </c>
      <c r="L3296" s="7" t="n">
        <v>52</v>
      </c>
      <c r="M3296" s="8" t="n">
        <v>0.129999995</v>
      </c>
      <c r="N3296" s="7" t="n">
        <v>163.5500031</v>
      </c>
      <c r="O3296" s="12" t="n">
        <v>1</v>
      </c>
    </row>
    <row r="3297" customFormat="false" ht="15" hidden="false" customHeight="true" outlineLevel="0" collapsed="false">
      <c r="A3297" s="6" t="n">
        <v>42565</v>
      </c>
      <c r="B3297" s="6" t="s">
        <v>19</v>
      </c>
      <c r="C3297" s="6" t="s">
        <v>20</v>
      </c>
      <c r="D3297" s="6" t="s">
        <v>27</v>
      </c>
      <c r="E3297" s="6" t="s">
        <v>69</v>
      </c>
      <c r="F3297" s="6" t="s">
        <v>29</v>
      </c>
      <c r="G3297" s="6" t="s">
        <v>24</v>
      </c>
      <c r="H3297" s="6" t="n">
        <v>4</v>
      </c>
      <c r="I3297" s="7" t="n">
        <v>99.98999786</v>
      </c>
      <c r="J3297" s="6" t="n">
        <v>4</v>
      </c>
      <c r="K3297" s="7" t="n">
        <v>399.9599915</v>
      </c>
      <c r="L3297" s="7" t="n">
        <v>51.99000168</v>
      </c>
      <c r="M3297" s="8" t="n">
        <v>0.129999995</v>
      </c>
      <c r="N3297" s="7" t="n">
        <v>100.9100037</v>
      </c>
      <c r="O3297" s="12" t="n">
        <v>1</v>
      </c>
    </row>
    <row r="3298" customFormat="false" ht="15" hidden="false" customHeight="true" outlineLevel="0" collapsed="false">
      <c r="A3298" s="6" t="n">
        <v>2706</v>
      </c>
      <c r="B3298" s="6" t="s">
        <v>19</v>
      </c>
      <c r="C3298" s="6" t="s">
        <v>20</v>
      </c>
      <c r="D3298" s="6" t="s">
        <v>50</v>
      </c>
      <c r="E3298" s="6" t="s">
        <v>51</v>
      </c>
      <c r="F3298" s="6" t="s">
        <v>23</v>
      </c>
      <c r="G3298" s="6" t="s">
        <v>44</v>
      </c>
      <c r="H3298" s="6" t="n">
        <v>4</v>
      </c>
      <c r="I3298" s="7" t="n">
        <v>129.9900055</v>
      </c>
      <c r="J3298" s="6" t="n">
        <v>1</v>
      </c>
      <c r="K3298" s="7" t="n">
        <v>129.9900055</v>
      </c>
      <c r="L3298" s="7" t="n">
        <v>5.199999809</v>
      </c>
      <c r="M3298" s="8" t="n">
        <v>0.039999999</v>
      </c>
      <c r="N3298" s="7" t="n">
        <v>42.18000031</v>
      </c>
      <c r="O3298" s="9" t="n">
        <v>0</v>
      </c>
    </row>
    <row r="3299" customFormat="false" ht="15" hidden="false" customHeight="true" outlineLevel="0" collapsed="false">
      <c r="A3299" s="6" t="n">
        <v>31654</v>
      </c>
      <c r="B3299" s="6" t="s">
        <v>36</v>
      </c>
      <c r="C3299" s="6" t="s">
        <v>20</v>
      </c>
      <c r="D3299" s="6" t="s">
        <v>31</v>
      </c>
      <c r="E3299" s="6" t="s">
        <v>32</v>
      </c>
      <c r="F3299" s="6" t="s">
        <v>23</v>
      </c>
      <c r="G3299" s="6" t="s">
        <v>24</v>
      </c>
      <c r="H3299" s="6" t="n">
        <v>0</v>
      </c>
      <c r="I3299" s="7" t="n">
        <v>129.9900055</v>
      </c>
      <c r="J3299" s="6" t="n">
        <v>1</v>
      </c>
      <c r="K3299" s="7" t="n">
        <v>129.9900055</v>
      </c>
      <c r="L3299" s="7" t="n">
        <v>23.39999962</v>
      </c>
      <c r="M3299" s="8" t="n">
        <v>0.180000007</v>
      </c>
      <c r="N3299" s="7" t="n">
        <v>38.36999893</v>
      </c>
      <c r="O3299" s="9" t="n">
        <v>0</v>
      </c>
    </row>
    <row r="3300" customFormat="false" ht="15" hidden="false" customHeight="true" outlineLevel="0" collapsed="false">
      <c r="A3300" s="6" t="n">
        <v>21140</v>
      </c>
      <c r="B3300" s="6" t="s">
        <v>19</v>
      </c>
      <c r="C3300" s="6" t="s">
        <v>49</v>
      </c>
      <c r="D3300" s="6" t="s">
        <v>27</v>
      </c>
      <c r="E3300" s="6" t="s">
        <v>69</v>
      </c>
      <c r="F3300" s="6" t="s">
        <v>58</v>
      </c>
      <c r="G3300" s="6" t="s">
        <v>34</v>
      </c>
      <c r="H3300" s="6" t="n">
        <v>4</v>
      </c>
      <c r="I3300" s="7" t="n">
        <v>49.97999954</v>
      </c>
      <c r="J3300" s="6" t="n">
        <v>3</v>
      </c>
      <c r="K3300" s="7" t="n">
        <v>149.9400024</v>
      </c>
      <c r="L3300" s="7" t="n">
        <v>23.98999977</v>
      </c>
      <c r="M3300" s="8" t="n">
        <v>0.159999996</v>
      </c>
      <c r="N3300" s="7" t="n">
        <v>14.22999954</v>
      </c>
      <c r="O3300" s="12" t="n">
        <v>1</v>
      </c>
    </row>
    <row r="3301" customFormat="false" ht="15" hidden="false" customHeight="true" outlineLevel="0" collapsed="false">
      <c r="A3301" s="6" t="n">
        <v>41144</v>
      </c>
      <c r="B3301" s="6" t="s">
        <v>19</v>
      </c>
      <c r="C3301" s="6" t="s">
        <v>37</v>
      </c>
      <c r="D3301" s="6" t="s">
        <v>31</v>
      </c>
      <c r="E3301" s="6" t="s">
        <v>56</v>
      </c>
      <c r="F3301" s="6" t="s">
        <v>57</v>
      </c>
      <c r="G3301" s="6" t="s">
        <v>34</v>
      </c>
      <c r="H3301" s="6" t="n">
        <v>4</v>
      </c>
      <c r="I3301" s="7" t="n">
        <v>50</v>
      </c>
      <c r="J3301" s="6" t="n">
        <v>4</v>
      </c>
      <c r="K3301" s="7" t="n">
        <v>200</v>
      </c>
      <c r="L3301" s="7" t="n">
        <v>24</v>
      </c>
      <c r="M3301" s="8" t="n">
        <v>0.119999997</v>
      </c>
      <c r="N3301" s="7" t="n">
        <v>61.59999847</v>
      </c>
      <c r="O3301" s="12" t="n">
        <v>1</v>
      </c>
    </row>
    <row r="3302" customFormat="false" ht="15" hidden="false" customHeight="true" outlineLevel="0" collapsed="false">
      <c r="A3302" s="6" t="n">
        <v>17419</v>
      </c>
      <c r="B3302" s="6" t="s">
        <v>19</v>
      </c>
      <c r="C3302" s="6" t="s">
        <v>37</v>
      </c>
      <c r="D3302" s="6" t="s">
        <v>21</v>
      </c>
      <c r="E3302" s="6" t="s">
        <v>22</v>
      </c>
      <c r="F3302" s="6" t="s">
        <v>57</v>
      </c>
      <c r="G3302" s="6" t="s">
        <v>34</v>
      </c>
      <c r="H3302" s="6" t="n">
        <v>4</v>
      </c>
      <c r="I3302" s="7" t="n">
        <v>50</v>
      </c>
      <c r="J3302" s="6" t="n">
        <v>2</v>
      </c>
      <c r="K3302" s="7" t="n">
        <v>100</v>
      </c>
      <c r="L3302" s="7" t="n">
        <v>9</v>
      </c>
      <c r="M3302" s="8" t="n">
        <v>0.090000004</v>
      </c>
      <c r="N3302" s="7" t="n">
        <v>-66.69999695</v>
      </c>
      <c r="O3302" s="12" t="n">
        <v>1</v>
      </c>
    </row>
    <row r="3303" customFormat="false" ht="15" hidden="false" customHeight="true" outlineLevel="0" collapsed="false">
      <c r="A3303" s="6" t="n">
        <v>51037</v>
      </c>
      <c r="B3303" s="6" t="s">
        <v>19</v>
      </c>
      <c r="C3303" s="6" t="s">
        <v>37</v>
      </c>
      <c r="D3303" s="6" t="s">
        <v>21</v>
      </c>
      <c r="E3303" s="6" t="s">
        <v>66</v>
      </c>
      <c r="F3303" s="6" t="s">
        <v>57</v>
      </c>
      <c r="G3303" s="6" t="s">
        <v>24</v>
      </c>
      <c r="H3303" s="6" t="n">
        <v>4</v>
      </c>
      <c r="I3303" s="7" t="n">
        <v>50</v>
      </c>
      <c r="J3303" s="6" t="n">
        <v>3</v>
      </c>
      <c r="K3303" s="7" t="n">
        <v>150</v>
      </c>
      <c r="L3303" s="7" t="n">
        <v>8.25</v>
      </c>
      <c r="M3303" s="8" t="n">
        <v>0.059999999</v>
      </c>
      <c r="N3303" s="7" t="n">
        <v>1.419999957</v>
      </c>
      <c r="O3303" s="9" t="n">
        <v>0</v>
      </c>
    </row>
    <row r="3304" customFormat="false" ht="15" hidden="false" customHeight="true" outlineLevel="0" collapsed="false">
      <c r="A3304" s="6" t="n">
        <v>18646</v>
      </c>
      <c r="B3304" s="6" t="s">
        <v>19</v>
      </c>
      <c r="C3304" s="6" t="s">
        <v>37</v>
      </c>
      <c r="D3304" s="6" t="s">
        <v>21</v>
      </c>
      <c r="E3304" s="6" t="s">
        <v>65</v>
      </c>
      <c r="F3304" s="6" t="s">
        <v>23</v>
      </c>
      <c r="G3304" s="6" t="s">
        <v>44</v>
      </c>
      <c r="H3304" s="6" t="n">
        <v>4</v>
      </c>
      <c r="I3304" s="7" t="n">
        <v>129.9900055</v>
      </c>
      <c r="J3304" s="6" t="n">
        <v>1</v>
      </c>
      <c r="K3304" s="7" t="n">
        <v>129.9900055</v>
      </c>
      <c r="L3304" s="7" t="n">
        <v>13</v>
      </c>
      <c r="M3304" s="8" t="n">
        <v>0.100000001</v>
      </c>
      <c r="N3304" s="7" t="n">
        <v>18.71999931</v>
      </c>
      <c r="O3304" s="9" t="n">
        <v>0</v>
      </c>
    </row>
    <row r="3305" customFormat="false" ht="15" hidden="false" customHeight="true" outlineLevel="0" collapsed="false">
      <c r="A3305" s="6" t="n">
        <v>1368</v>
      </c>
      <c r="B3305" s="6" t="s">
        <v>19</v>
      </c>
      <c r="C3305" s="6" t="s">
        <v>49</v>
      </c>
      <c r="D3305" s="6" t="s">
        <v>50</v>
      </c>
      <c r="E3305" s="6" t="s">
        <v>51</v>
      </c>
      <c r="F3305" s="6" t="s">
        <v>29</v>
      </c>
      <c r="G3305" s="6" t="s">
        <v>44</v>
      </c>
      <c r="H3305" s="6" t="n">
        <v>4</v>
      </c>
      <c r="I3305" s="7" t="n">
        <v>99.98999786</v>
      </c>
      <c r="J3305" s="6" t="n">
        <v>3</v>
      </c>
      <c r="K3305" s="7" t="n">
        <v>299.9700012</v>
      </c>
      <c r="L3305" s="7" t="n">
        <v>53.99000168</v>
      </c>
      <c r="M3305" s="8" t="n">
        <v>0.180000007</v>
      </c>
      <c r="N3305" s="7" t="n">
        <v>-180.3000031</v>
      </c>
      <c r="O3305" s="9" t="n">
        <v>0</v>
      </c>
    </row>
    <row r="3306" customFormat="false" ht="15" hidden="false" customHeight="true" outlineLevel="0" collapsed="false">
      <c r="A3306" s="6" t="n">
        <v>73655</v>
      </c>
      <c r="B3306" s="6" t="s">
        <v>46</v>
      </c>
      <c r="C3306" s="6" t="s">
        <v>20</v>
      </c>
      <c r="D3306" s="6" t="s">
        <v>27</v>
      </c>
      <c r="E3306" s="6" t="s">
        <v>54</v>
      </c>
      <c r="F3306" s="6" t="s">
        <v>76</v>
      </c>
      <c r="G3306" s="6" t="s">
        <v>34</v>
      </c>
      <c r="H3306" s="6" t="n">
        <v>2</v>
      </c>
      <c r="I3306" s="7" t="n">
        <v>39.75</v>
      </c>
      <c r="J3306" s="6" t="n">
        <v>1</v>
      </c>
      <c r="K3306" s="7" t="n">
        <v>39.75</v>
      </c>
      <c r="L3306" s="7" t="n">
        <v>0.400000006</v>
      </c>
      <c r="M3306" s="8" t="n">
        <v>0.01</v>
      </c>
      <c r="N3306" s="7" t="n">
        <v>-32.77999878</v>
      </c>
      <c r="O3306" s="12" t="n">
        <v>1</v>
      </c>
    </row>
    <row r="3307" customFormat="false" ht="15" hidden="false" customHeight="true" outlineLevel="0" collapsed="false">
      <c r="A3307" s="6" t="n">
        <v>57292</v>
      </c>
      <c r="B3307" s="6" t="s">
        <v>26</v>
      </c>
      <c r="C3307" s="6" t="s">
        <v>37</v>
      </c>
      <c r="D3307" s="6" t="s">
        <v>50</v>
      </c>
      <c r="E3307" s="6" t="s">
        <v>51</v>
      </c>
      <c r="F3307" s="6" t="s">
        <v>40</v>
      </c>
      <c r="G3307" s="6" t="s">
        <v>44</v>
      </c>
      <c r="H3307" s="6" t="n">
        <v>1</v>
      </c>
      <c r="I3307" s="7" t="n">
        <v>399.980011</v>
      </c>
      <c r="J3307" s="6" t="n">
        <v>1</v>
      </c>
      <c r="K3307" s="7" t="n">
        <v>399.980011</v>
      </c>
      <c r="L3307" s="7" t="n">
        <v>100</v>
      </c>
      <c r="M3307" s="8" t="n">
        <v>0.25</v>
      </c>
      <c r="N3307" s="7" t="n">
        <v>37.5</v>
      </c>
      <c r="O3307" s="12" t="n">
        <v>1</v>
      </c>
    </row>
    <row r="3308" customFormat="false" ht="15" hidden="false" customHeight="true" outlineLevel="0" collapsed="false">
      <c r="A3308" s="6" t="n">
        <v>16647</v>
      </c>
      <c r="B3308" s="6" t="s">
        <v>19</v>
      </c>
      <c r="C3308" s="6" t="s">
        <v>20</v>
      </c>
      <c r="D3308" s="6" t="s">
        <v>21</v>
      </c>
      <c r="E3308" s="6" t="s">
        <v>22</v>
      </c>
      <c r="F3308" s="6" t="s">
        <v>71</v>
      </c>
      <c r="G3308" s="6" t="s">
        <v>24</v>
      </c>
      <c r="H3308" s="6" t="n">
        <v>4</v>
      </c>
      <c r="I3308" s="7" t="n">
        <v>199.9900055</v>
      </c>
      <c r="J3308" s="6" t="n">
        <v>1</v>
      </c>
      <c r="K3308" s="7" t="n">
        <v>199.9900055</v>
      </c>
      <c r="L3308" s="7" t="n">
        <v>34</v>
      </c>
      <c r="M3308" s="8" t="n">
        <v>0.170000002</v>
      </c>
      <c r="N3308" s="7" t="n">
        <v>78.01999664</v>
      </c>
      <c r="O3308" s="9" t="n">
        <v>0</v>
      </c>
    </row>
    <row r="3309" customFormat="false" ht="15" hidden="false" customHeight="true" outlineLevel="0" collapsed="false">
      <c r="A3309" s="6" t="n">
        <v>19605</v>
      </c>
      <c r="B3309" s="6" t="s">
        <v>26</v>
      </c>
      <c r="C3309" s="6" t="s">
        <v>20</v>
      </c>
      <c r="D3309" s="6" t="s">
        <v>21</v>
      </c>
      <c r="E3309" s="6" t="s">
        <v>22</v>
      </c>
      <c r="F3309" s="6" t="s">
        <v>75</v>
      </c>
      <c r="G3309" s="6" t="s">
        <v>24</v>
      </c>
      <c r="H3309" s="6" t="n">
        <v>1</v>
      </c>
      <c r="I3309" s="7" t="n">
        <v>299.980011</v>
      </c>
      <c r="J3309" s="6" t="n">
        <v>1</v>
      </c>
      <c r="K3309" s="7" t="n">
        <v>299.980011</v>
      </c>
      <c r="L3309" s="7" t="n">
        <v>39</v>
      </c>
      <c r="M3309" s="8" t="n">
        <v>0.129999995</v>
      </c>
      <c r="N3309" s="7" t="n">
        <v>52.20000076</v>
      </c>
      <c r="O3309" s="12" t="n">
        <v>1</v>
      </c>
    </row>
    <row r="3310" customFormat="false" ht="15" hidden="false" customHeight="true" outlineLevel="0" collapsed="false">
      <c r="A3310" s="6" t="n">
        <v>8781</v>
      </c>
      <c r="B3310" s="6" t="s">
        <v>19</v>
      </c>
      <c r="C3310" s="6" t="s">
        <v>20</v>
      </c>
      <c r="D3310" s="6" t="s">
        <v>50</v>
      </c>
      <c r="E3310" s="6" t="s">
        <v>63</v>
      </c>
      <c r="F3310" s="6" t="s">
        <v>100</v>
      </c>
      <c r="G3310" s="6" t="s">
        <v>44</v>
      </c>
      <c r="H3310" s="6" t="n">
        <v>4</v>
      </c>
      <c r="I3310" s="7" t="n">
        <v>19.98999977</v>
      </c>
      <c r="J3310" s="6" t="n">
        <v>5</v>
      </c>
      <c r="K3310" s="7" t="n">
        <v>99.94999695</v>
      </c>
      <c r="L3310" s="7" t="n">
        <v>3</v>
      </c>
      <c r="M3310" s="8" t="n">
        <v>0.029999999</v>
      </c>
      <c r="N3310" s="7" t="n">
        <v>31.51000023</v>
      </c>
      <c r="O3310" s="9" t="n">
        <v>0</v>
      </c>
    </row>
    <row r="3311" customFormat="false" ht="15" hidden="false" customHeight="true" outlineLevel="0" collapsed="false">
      <c r="A3311" s="6" t="n">
        <v>61948</v>
      </c>
      <c r="B3311" s="6" t="s">
        <v>19</v>
      </c>
      <c r="C3311" s="6" t="s">
        <v>20</v>
      </c>
      <c r="D3311" s="6" t="s">
        <v>21</v>
      </c>
      <c r="E3311" s="6" t="s">
        <v>65</v>
      </c>
      <c r="F3311" s="6" t="s">
        <v>71</v>
      </c>
      <c r="G3311" s="6" t="s">
        <v>34</v>
      </c>
      <c r="H3311" s="6" t="n">
        <v>4</v>
      </c>
      <c r="I3311" s="7" t="n">
        <v>199.9900055</v>
      </c>
      <c r="J3311" s="6" t="n">
        <v>1</v>
      </c>
      <c r="K3311" s="7" t="n">
        <v>199.9900055</v>
      </c>
      <c r="L3311" s="7" t="n">
        <v>8</v>
      </c>
      <c r="M3311" s="8" t="n">
        <v>0.039999999</v>
      </c>
      <c r="N3311" s="7" t="n">
        <v>60.09000015</v>
      </c>
      <c r="O3311" s="9" t="n">
        <v>0</v>
      </c>
    </row>
    <row r="3312" customFormat="false" ht="15" hidden="false" customHeight="true" outlineLevel="0" collapsed="false">
      <c r="A3312" s="6" t="n">
        <v>34742</v>
      </c>
      <c r="B3312" s="6" t="s">
        <v>19</v>
      </c>
      <c r="C3312" s="6" t="s">
        <v>37</v>
      </c>
      <c r="D3312" s="6" t="s">
        <v>31</v>
      </c>
      <c r="E3312" s="6" t="s">
        <v>32</v>
      </c>
      <c r="F3312" s="6" t="s">
        <v>75</v>
      </c>
      <c r="G3312" s="6" t="s">
        <v>44</v>
      </c>
      <c r="H3312" s="6" t="n">
        <v>4</v>
      </c>
      <c r="I3312" s="7" t="n">
        <v>299.980011</v>
      </c>
      <c r="J3312" s="6" t="n">
        <v>1</v>
      </c>
      <c r="K3312" s="7" t="n">
        <v>299.980011</v>
      </c>
      <c r="L3312" s="7" t="n">
        <v>15</v>
      </c>
      <c r="M3312" s="8" t="n">
        <v>0.050000001</v>
      </c>
      <c r="N3312" s="7" t="n">
        <v>25.07999992</v>
      </c>
      <c r="O3312" s="9" t="n">
        <v>0</v>
      </c>
    </row>
    <row r="3313" customFormat="false" ht="15" hidden="false" customHeight="true" outlineLevel="0" collapsed="false">
      <c r="A3313" s="6" t="n">
        <v>15666</v>
      </c>
      <c r="B3313" s="6" t="s">
        <v>19</v>
      </c>
      <c r="C3313" s="6" t="s">
        <v>20</v>
      </c>
      <c r="D3313" s="6" t="s">
        <v>21</v>
      </c>
      <c r="E3313" s="6" t="s">
        <v>65</v>
      </c>
      <c r="F3313" s="6" t="s">
        <v>71</v>
      </c>
      <c r="G3313" s="6" t="s">
        <v>24</v>
      </c>
      <c r="H3313" s="6" t="n">
        <v>4</v>
      </c>
      <c r="I3313" s="7" t="n">
        <v>199.9900055</v>
      </c>
      <c r="J3313" s="6" t="n">
        <v>1</v>
      </c>
      <c r="K3313" s="7" t="n">
        <v>199.9900055</v>
      </c>
      <c r="L3313" s="7" t="n">
        <v>36</v>
      </c>
      <c r="M3313" s="8" t="n">
        <v>0.180000007</v>
      </c>
      <c r="N3313" s="7" t="n">
        <v>45.91999817</v>
      </c>
      <c r="O3313" s="9" t="n">
        <v>0</v>
      </c>
    </row>
    <row r="3314" customFormat="false" ht="15" hidden="false" customHeight="true" outlineLevel="0" collapsed="false">
      <c r="A3314" s="6" t="n">
        <v>59978</v>
      </c>
      <c r="B3314" s="6" t="s">
        <v>19</v>
      </c>
      <c r="C3314" s="6" t="s">
        <v>20</v>
      </c>
      <c r="D3314" s="6" t="s">
        <v>50</v>
      </c>
      <c r="E3314" s="6" t="s">
        <v>51</v>
      </c>
      <c r="F3314" s="6" t="s">
        <v>40</v>
      </c>
      <c r="G3314" s="6" t="s">
        <v>34</v>
      </c>
      <c r="H3314" s="6" t="n">
        <v>4</v>
      </c>
      <c r="I3314" s="7" t="n">
        <v>399.980011</v>
      </c>
      <c r="J3314" s="6" t="n">
        <v>1</v>
      </c>
      <c r="K3314" s="7" t="n">
        <v>399.980011</v>
      </c>
      <c r="L3314" s="7" t="n">
        <v>8</v>
      </c>
      <c r="M3314" s="8" t="n">
        <v>0.02</v>
      </c>
      <c r="N3314" s="7" t="n">
        <v>127.3899994</v>
      </c>
      <c r="O3314" s="9" t="n">
        <v>0</v>
      </c>
    </row>
    <row r="3315" customFormat="false" ht="15" hidden="false" customHeight="true" outlineLevel="0" collapsed="false">
      <c r="A3315" s="6" t="n">
        <v>7644</v>
      </c>
      <c r="B3315" s="6" t="s">
        <v>36</v>
      </c>
      <c r="C3315" s="6" t="s">
        <v>49</v>
      </c>
      <c r="D3315" s="6" t="s">
        <v>50</v>
      </c>
      <c r="E3315" s="6" t="s">
        <v>63</v>
      </c>
      <c r="F3315" s="6" t="s">
        <v>33</v>
      </c>
      <c r="G3315" s="6" t="s">
        <v>34</v>
      </c>
      <c r="H3315" s="6" t="n">
        <v>0</v>
      </c>
      <c r="I3315" s="7" t="n">
        <v>59.99000168</v>
      </c>
      <c r="J3315" s="6" t="n">
        <v>5</v>
      </c>
      <c r="K3315" s="7" t="n">
        <v>299.9500122</v>
      </c>
      <c r="L3315" s="7" t="n">
        <v>38.99000168</v>
      </c>
      <c r="M3315" s="8" t="n">
        <v>0.129999995</v>
      </c>
      <c r="N3315" s="7" t="n">
        <v>75.68000031</v>
      </c>
      <c r="O3315" s="12" t="n">
        <v>1</v>
      </c>
    </row>
    <row r="3316" customFormat="false" ht="15" hidden="false" customHeight="true" outlineLevel="0" collapsed="false">
      <c r="A3316" s="6" t="n">
        <v>45268</v>
      </c>
      <c r="B3316" s="6" t="s">
        <v>19</v>
      </c>
      <c r="C3316" s="6" t="s">
        <v>20</v>
      </c>
      <c r="D3316" s="6" t="s">
        <v>38</v>
      </c>
      <c r="E3316" s="6" t="s">
        <v>98</v>
      </c>
      <c r="F3316" s="6" t="s">
        <v>33</v>
      </c>
      <c r="G3316" s="6" t="s">
        <v>34</v>
      </c>
      <c r="H3316" s="6" t="n">
        <v>4</v>
      </c>
      <c r="I3316" s="7" t="n">
        <v>59.99000168</v>
      </c>
      <c r="J3316" s="6" t="n">
        <v>2</v>
      </c>
      <c r="K3316" s="7" t="n">
        <v>119.9800034</v>
      </c>
      <c r="L3316" s="7" t="n">
        <v>21.60000038</v>
      </c>
      <c r="M3316" s="8" t="n">
        <v>0.180000007</v>
      </c>
      <c r="N3316" s="7" t="n">
        <v>-21.35000038</v>
      </c>
      <c r="O3316" s="9" t="n">
        <v>0</v>
      </c>
    </row>
    <row r="3317" customFormat="false" ht="15" hidden="false" customHeight="true" outlineLevel="0" collapsed="false">
      <c r="A3317" s="6" t="n">
        <v>44282</v>
      </c>
      <c r="B3317" s="6" t="s">
        <v>19</v>
      </c>
      <c r="C3317" s="6" t="s">
        <v>20</v>
      </c>
      <c r="D3317" s="6" t="s">
        <v>27</v>
      </c>
      <c r="E3317" s="6" t="s">
        <v>79</v>
      </c>
      <c r="F3317" s="6" t="s">
        <v>57</v>
      </c>
      <c r="G3317" s="6" t="s">
        <v>34</v>
      </c>
      <c r="H3317" s="6" t="n">
        <v>4</v>
      </c>
      <c r="I3317" s="7" t="n">
        <v>50</v>
      </c>
      <c r="J3317" s="6" t="n">
        <v>3</v>
      </c>
      <c r="K3317" s="7" t="n">
        <v>150</v>
      </c>
      <c r="L3317" s="7" t="n">
        <v>19.5</v>
      </c>
      <c r="M3317" s="8" t="n">
        <v>0.129999995</v>
      </c>
      <c r="N3317" s="7" t="n">
        <v>13.05000019</v>
      </c>
      <c r="O3317" s="9" t="n">
        <v>0</v>
      </c>
    </row>
    <row r="3318" customFormat="false" ht="15" hidden="false" customHeight="true" outlineLevel="0" collapsed="false">
      <c r="A3318" s="6" t="n">
        <v>27600</v>
      </c>
      <c r="B3318" s="6" t="s">
        <v>19</v>
      </c>
      <c r="C3318" s="6" t="s">
        <v>37</v>
      </c>
      <c r="D3318" s="6" t="s">
        <v>27</v>
      </c>
      <c r="E3318" s="6" t="s">
        <v>28</v>
      </c>
      <c r="F3318" s="6" t="s">
        <v>71</v>
      </c>
      <c r="G3318" s="6" t="s">
        <v>34</v>
      </c>
      <c r="H3318" s="6" t="n">
        <v>4</v>
      </c>
      <c r="I3318" s="7" t="n">
        <v>199.9900055</v>
      </c>
      <c r="J3318" s="6" t="n">
        <v>1</v>
      </c>
      <c r="K3318" s="7" t="n">
        <v>199.9900055</v>
      </c>
      <c r="L3318" s="7" t="n">
        <v>24</v>
      </c>
      <c r="M3318" s="8" t="n">
        <v>0.119999997</v>
      </c>
      <c r="N3318" s="7" t="n">
        <v>-290.3900146</v>
      </c>
      <c r="O3318" s="12" t="n">
        <v>1</v>
      </c>
    </row>
    <row r="3319" customFormat="false" ht="15" hidden="false" customHeight="true" outlineLevel="0" collapsed="false">
      <c r="A3319" s="6" t="n">
        <v>4763</v>
      </c>
      <c r="B3319" s="6" t="s">
        <v>19</v>
      </c>
      <c r="C3319" s="6" t="s">
        <v>20</v>
      </c>
      <c r="D3319" s="6" t="s">
        <v>50</v>
      </c>
      <c r="E3319" s="6" t="s">
        <v>72</v>
      </c>
      <c r="F3319" s="6" t="s">
        <v>71</v>
      </c>
      <c r="G3319" s="6" t="s">
        <v>34</v>
      </c>
      <c r="H3319" s="6" t="n">
        <v>4</v>
      </c>
      <c r="I3319" s="7" t="n">
        <v>199.9900055</v>
      </c>
      <c r="J3319" s="6" t="n">
        <v>1</v>
      </c>
      <c r="K3319" s="7" t="n">
        <v>199.9900055</v>
      </c>
      <c r="L3319" s="7" t="n">
        <v>20</v>
      </c>
      <c r="M3319" s="8" t="n">
        <v>0.100000001</v>
      </c>
      <c r="N3319" s="7" t="n">
        <v>8.460000038</v>
      </c>
      <c r="O3319" s="9" t="n">
        <v>0</v>
      </c>
    </row>
    <row r="3320" customFormat="false" ht="15" hidden="false" customHeight="true" outlineLevel="0" collapsed="false">
      <c r="A3320" s="6" t="n">
        <v>29009</v>
      </c>
      <c r="B3320" s="6" t="s">
        <v>36</v>
      </c>
      <c r="C3320" s="6" t="s">
        <v>49</v>
      </c>
      <c r="D3320" s="6" t="s">
        <v>27</v>
      </c>
      <c r="E3320" s="6" t="s">
        <v>28</v>
      </c>
      <c r="F3320" s="6" t="s">
        <v>57</v>
      </c>
      <c r="G3320" s="6" t="s">
        <v>34</v>
      </c>
      <c r="H3320" s="6" t="n">
        <v>0</v>
      </c>
      <c r="I3320" s="7" t="n">
        <v>50</v>
      </c>
      <c r="J3320" s="6" t="n">
        <v>4</v>
      </c>
      <c r="K3320" s="7" t="n">
        <v>200</v>
      </c>
      <c r="L3320" s="7" t="n">
        <v>14</v>
      </c>
      <c r="M3320" s="8" t="n">
        <v>0.07</v>
      </c>
      <c r="N3320" s="7" t="n">
        <v>23.25</v>
      </c>
      <c r="O3320" s="9" t="n">
        <v>0</v>
      </c>
    </row>
    <row r="3321" customFormat="false" ht="15" hidden="false" customHeight="true" outlineLevel="0" collapsed="false">
      <c r="A3321" s="6" t="n">
        <v>31160</v>
      </c>
      <c r="B3321" s="6" t="s">
        <v>19</v>
      </c>
      <c r="C3321" s="6" t="s">
        <v>49</v>
      </c>
      <c r="D3321" s="6" t="s">
        <v>27</v>
      </c>
      <c r="E3321" s="6" t="s">
        <v>42</v>
      </c>
      <c r="F3321" s="6" t="s">
        <v>57</v>
      </c>
      <c r="G3321" s="6" t="s">
        <v>34</v>
      </c>
      <c r="H3321" s="6" t="n">
        <v>4</v>
      </c>
      <c r="I3321" s="7" t="n">
        <v>50</v>
      </c>
      <c r="J3321" s="6" t="n">
        <v>1</v>
      </c>
      <c r="K3321" s="7" t="n">
        <v>50</v>
      </c>
      <c r="L3321" s="7" t="n">
        <v>2.75</v>
      </c>
      <c r="M3321" s="8" t="n">
        <v>0.059999999</v>
      </c>
      <c r="N3321" s="7" t="n">
        <v>14.78999996</v>
      </c>
      <c r="O3321" s="12" t="n">
        <v>1</v>
      </c>
    </row>
    <row r="3322" customFormat="false" ht="15" hidden="false" customHeight="true" outlineLevel="0" collapsed="false">
      <c r="A3322" s="6" t="n">
        <v>52408</v>
      </c>
      <c r="B3322" s="6" t="s">
        <v>46</v>
      </c>
      <c r="C3322" s="6" t="s">
        <v>20</v>
      </c>
      <c r="D3322" s="6" t="s">
        <v>50</v>
      </c>
      <c r="E3322" s="6" t="s">
        <v>51</v>
      </c>
      <c r="F3322" s="6" t="s">
        <v>75</v>
      </c>
      <c r="G3322" s="6" t="s">
        <v>34</v>
      </c>
      <c r="H3322" s="6" t="n">
        <v>2</v>
      </c>
      <c r="I3322" s="7" t="n">
        <v>299.980011</v>
      </c>
      <c r="J3322" s="6" t="n">
        <v>1</v>
      </c>
      <c r="K3322" s="7" t="n">
        <v>299.980011</v>
      </c>
      <c r="L3322" s="7" t="n">
        <v>48</v>
      </c>
      <c r="M3322" s="8" t="n">
        <v>0.159999996</v>
      </c>
      <c r="N3322" s="7" t="n">
        <v>55.43999863</v>
      </c>
      <c r="O3322" s="12" t="n">
        <v>1</v>
      </c>
    </row>
    <row r="3323" customFormat="false" ht="15" hidden="false" customHeight="true" outlineLevel="0" collapsed="false">
      <c r="A3323" s="6" t="n">
        <v>42378</v>
      </c>
      <c r="B3323" s="6" t="s">
        <v>26</v>
      </c>
      <c r="C3323" s="6" t="s">
        <v>37</v>
      </c>
      <c r="D3323" s="6" t="s">
        <v>21</v>
      </c>
      <c r="E3323" s="6" t="s">
        <v>65</v>
      </c>
      <c r="F3323" s="6" t="s">
        <v>40</v>
      </c>
      <c r="G3323" s="6" t="s">
        <v>34</v>
      </c>
      <c r="H3323" s="6" t="n">
        <v>1</v>
      </c>
      <c r="I3323" s="7" t="n">
        <v>399.980011</v>
      </c>
      <c r="J3323" s="6" t="n">
        <v>1</v>
      </c>
      <c r="K3323" s="7" t="n">
        <v>399.980011</v>
      </c>
      <c r="L3323" s="7" t="n">
        <v>60</v>
      </c>
      <c r="M3323" s="8" t="n">
        <v>0.150000006</v>
      </c>
      <c r="N3323" s="7" t="n">
        <v>34</v>
      </c>
      <c r="O3323" s="12" t="n">
        <v>1</v>
      </c>
    </row>
    <row r="3324" customFormat="false" ht="15" hidden="false" customHeight="true" outlineLevel="0" collapsed="false">
      <c r="A3324" s="6" t="n">
        <v>42161</v>
      </c>
      <c r="B3324" s="6" t="s">
        <v>46</v>
      </c>
      <c r="C3324" s="6" t="s">
        <v>20</v>
      </c>
      <c r="D3324" s="6" t="s">
        <v>21</v>
      </c>
      <c r="E3324" s="6" t="s">
        <v>66</v>
      </c>
      <c r="F3324" s="6" t="s">
        <v>75</v>
      </c>
      <c r="G3324" s="6" t="s">
        <v>24</v>
      </c>
      <c r="H3324" s="6" t="n">
        <v>2</v>
      </c>
      <c r="I3324" s="7" t="n">
        <v>299.980011</v>
      </c>
      <c r="J3324" s="6" t="n">
        <v>1</v>
      </c>
      <c r="K3324" s="7" t="n">
        <v>299.980011</v>
      </c>
      <c r="L3324" s="7" t="n">
        <v>12</v>
      </c>
      <c r="M3324" s="8" t="n">
        <v>0.039999999</v>
      </c>
      <c r="N3324" s="7" t="n">
        <v>-172.7899933</v>
      </c>
      <c r="O3324" s="9" t="n">
        <v>0</v>
      </c>
    </row>
    <row r="3325" customFormat="false" ht="15" hidden="false" customHeight="true" outlineLevel="0" collapsed="false">
      <c r="A3325" s="6" t="n">
        <v>68918</v>
      </c>
      <c r="B3325" s="6" t="s">
        <v>46</v>
      </c>
      <c r="C3325" s="6" t="s">
        <v>20</v>
      </c>
      <c r="D3325" s="6" t="s">
        <v>21</v>
      </c>
      <c r="E3325" s="6" t="s">
        <v>65</v>
      </c>
      <c r="F3325" s="6" t="s">
        <v>118</v>
      </c>
      <c r="G3325" s="6" t="s">
        <v>44</v>
      </c>
      <c r="H3325" s="6" t="n">
        <v>2</v>
      </c>
      <c r="I3325" s="7" t="n">
        <v>31.07999992</v>
      </c>
      <c r="J3325" s="6" t="n">
        <v>1</v>
      </c>
      <c r="K3325" s="7" t="n">
        <v>31.07999992</v>
      </c>
      <c r="L3325" s="7" t="n">
        <v>7.769999981</v>
      </c>
      <c r="M3325" s="8" t="n">
        <v>0.25</v>
      </c>
      <c r="N3325" s="7" t="n">
        <v>10.96000004</v>
      </c>
      <c r="O3325" s="12" t="n">
        <v>1</v>
      </c>
    </row>
    <row r="3326" customFormat="false" ht="15" hidden="false" customHeight="true" outlineLevel="0" collapsed="false">
      <c r="A3326" s="6" t="n">
        <v>42944</v>
      </c>
      <c r="B3326" s="6" t="s">
        <v>26</v>
      </c>
      <c r="C3326" s="6" t="s">
        <v>20</v>
      </c>
      <c r="D3326" s="6" t="s">
        <v>27</v>
      </c>
      <c r="E3326" s="6" t="s">
        <v>79</v>
      </c>
      <c r="F3326" s="6" t="s">
        <v>73</v>
      </c>
      <c r="G3326" s="6" t="s">
        <v>24</v>
      </c>
      <c r="H3326" s="6" t="n">
        <v>1</v>
      </c>
      <c r="I3326" s="7" t="n">
        <v>39.99000168</v>
      </c>
      <c r="J3326" s="6" t="n">
        <v>5</v>
      </c>
      <c r="K3326" s="7" t="n">
        <v>199.9499969</v>
      </c>
      <c r="L3326" s="7" t="n">
        <v>11</v>
      </c>
      <c r="M3326" s="8" t="n">
        <v>0.059999999</v>
      </c>
      <c r="N3326" s="7" t="n">
        <v>90.69999695</v>
      </c>
      <c r="O3326" s="12" t="n">
        <v>1</v>
      </c>
    </row>
    <row r="3327" customFormat="false" ht="15" hidden="false" customHeight="true" outlineLevel="0" collapsed="false">
      <c r="A3327" s="6" t="n">
        <v>72441</v>
      </c>
      <c r="B3327" s="6" t="s">
        <v>19</v>
      </c>
      <c r="C3327" s="6" t="s">
        <v>37</v>
      </c>
      <c r="D3327" s="6" t="s">
        <v>27</v>
      </c>
      <c r="E3327" s="6" t="s">
        <v>42</v>
      </c>
      <c r="F3327" s="6" t="s">
        <v>81</v>
      </c>
      <c r="G3327" s="6" t="s">
        <v>34</v>
      </c>
      <c r="H3327" s="6" t="n">
        <v>4</v>
      </c>
      <c r="I3327" s="7" t="n">
        <v>210.8500061</v>
      </c>
      <c r="J3327" s="6" t="n">
        <v>1</v>
      </c>
      <c r="K3327" s="7" t="n">
        <v>210.8500061</v>
      </c>
      <c r="L3327" s="7" t="n">
        <v>25.29999924</v>
      </c>
      <c r="M3327" s="8" t="n">
        <v>0.119999997</v>
      </c>
      <c r="N3327" s="7" t="n">
        <v>53.81000137</v>
      </c>
      <c r="O3327" s="9" t="n">
        <v>0</v>
      </c>
    </row>
    <row r="3328" customFormat="false" ht="15" hidden="false" customHeight="true" outlineLevel="0" collapsed="false">
      <c r="A3328" s="6" t="n">
        <v>32721</v>
      </c>
      <c r="B3328" s="6" t="s">
        <v>36</v>
      </c>
      <c r="C3328" s="6" t="s">
        <v>20</v>
      </c>
      <c r="D3328" s="6" t="s">
        <v>31</v>
      </c>
      <c r="E3328" s="6" t="s">
        <v>56</v>
      </c>
      <c r="F3328" s="6" t="s">
        <v>71</v>
      </c>
      <c r="G3328" s="6" t="s">
        <v>34</v>
      </c>
      <c r="H3328" s="6" t="n">
        <v>0</v>
      </c>
      <c r="I3328" s="7" t="n">
        <v>199.9900055</v>
      </c>
      <c r="J3328" s="6" t="n">
        <v>1</v>
      </c>
      <c r="K3328" s="7" t="n">
        <v>199.9900055</v>
      </c>
      <c r="L3328" s="7" t="n">
        <v>20</v>
      </c>
      <c r="M3328" s="8" t="n">
        <v>0.100000001</v>
      </c>
      <c r="N3328" s="7" t="n">
        <v>37.79999924</v>
      </c>
      <c r="O3328" s="12" t="n">
        <v>1</v>
      </c>
    </row>
    <row r="3329" customFormat="false" ht="15" hidden="false" customHeight="true" outlineLevel="0" collapsed="false">
      <c r="A3329" s="6" t="n">
        <v>36068</v>
      </c>
      <c r="B3329" s="6" t="s">
        <v>19</v>
      </c>
      <c r="C3329" s="6" t="s">
        <v>49</v>
      </c>
      <c r="D3329" s="6" t="s">
        <v>31</v>
      </c>
      <c r="E3329" s="6" t="s">
        <v>56</v>
      </c>
      <c r="F3329" s="6" t="s">
        <v>40</v>
      </c>
      <c r="G3329" s="6" t="s">
        <v>47</v>
      </c>
      <c r="H3329" s="6" t="n">
        <v>4</v>
      </c>
      <c r="I3329" s="7" t="n">
        <v>399.980011</v>
      </c>
      <c r="J3329" s="6" t="n">
        <v>1</v>
      </c>
      <c r="K3329" s="7" t="n">
        <v>399.980011</v>
      </c>
      <c r="L3329" s="7" t="n">
        <v>28</v>
      </c>
      <c r="M3329" s="8" t="n">
        <v>0.07</v>
      </c>
      <c r="N3329" s="7" t="n">
        <v>93</v>
      </c>
      <c r="O3329" s="9" t="n">
        <v>0</v>
      </c>
    </row>
    <row r="3330" customFormat="false" ht="15" hidden="false" customHeight="true" outlineLevel="0" collapsed="false">
      <c r="A3330" s="6" t="n">
        <v>52726</v>
      </c>
      <c r="B3330" s="6" t="s">
        <v>19</v>
      </c>
      <c r="C3330" s="6" t="s">
        <v>20</v>
      </c>
      <c r="D3330" s="6" t="s">
        <v>50</v>
      </c>
      <c r="E3330" s="6" t="s">
        <v>63</v>
      </c>
      <c r="F3330" s="6" t="s">
        <v>58</v>
      </c>
      <c r="G3330" s="6" t="s">
        <v>34</v>
      </c>
      <c r="H3330" s="6" t="n">
        <v>4</v>
      </c>
      <c r="I3330" s="7" t="n">
        <v>49.97999954</v>
      </c>
      <c r="J3330" s="6" t="n">
        <v>3</v>
      </c>
      <c r="K3330" s="7" t="n">
        <v>149.9400024</v>
      </c>
      <c r="L3330" s="7" t="n">
        <v>3</v>
      </c>
      <c r="M3330" s="8" t="n">
        <v>0.02</v>
      </c>
      <c r="N3330" s="7" t="n">
        <v>-183.6799927</v>
      </c>
      <c r="O3330" s="9" t="n">
        <v>0</v>
      </c>
    </row>
    <row r="3331" customFormat="false" ht="15" hidden="false" customHeight="true" outlineLevel="0" collapsed="false">
      <c r="A3331" s="6" t="n">
        <v>24415</v>
      </c>
      <c r="B3331" s="6" t="s">
        <v>19</v>
      </c>
      <c r="C3331" s="6" t="s">
        <v>49</v>
      </c>
      <c r="D3331" s="6" t="s">
        <v>27</v>
      </c>
      <c r="E3331" s="6" t="s">
        <v>42</v>
      </c>
      <c r="F3331" s="6" t="s">
        <v>58</v>
      </c>
      <c r="G3331" s="6" t="s">
        <v>34</v>
      </c>
      <c r="H3331" s="6" t="n">
        <v>4</v>
      </c>
      <c r="I3331" s="7" t="n">
        <v>49.97999954</v>
      </c>
      <c r="J3331" s="6" t="n">
        <v>3</v>
      </c>
      <c r="K3331" s="7" t="n">
        <v>149.9400024</v>
      </c>
      <c r="L3331" s="7" t="n">
        <v>22.48999977</v>
      </c>
      <c r="M3331" s="8" t="n">
        <v>0.150000006</v>
      </c>
      <c r="N3331" s="7" t="n">
        <v>41.41999817</v>
      </c>
      <c r="O3331" s="12" t="n">
        <v>1</v>
      </c>
    </row>
    <row r="3332" customFormat="false" ht="15" hidden="false" customHeight="true" outlineLevel="0" collapsed="false">
      <c r="A3332" s="6" t="n">
        <v>8352</v>
      </c>
      <c r="B3332" s="6" t="s">
        <v>26</v>
      </c>
      <c r="C3332" s="6" t="s">
        <v>20</v>
      </c>
      <c r="D3332" s="6" t="s">
        <v>50</v>
      </c>
      <c r="E3332" s="6" t="s">
        <v>51</v>
      </c>
      <c r="F3332" s="6" t="s">
        <v>75</v>
      </c>
      <c r="G3332" s="6" t="s">
        <v>44</v>
      </c>
      <c r="H3332" s="6" t="n">
        <v>1</v>
      </c>
      <c r="I3332" s="7" t="n">
        <v>299.980011</v>
      </c>
      <c r="J3332" s="6" t="n">
        <v>1</v>
      </c>
      <c r="K3332" s="7" t="n">
        <v>299.980011</v>
      </c>
      <c r="L3332" s="7" t="n">
        <v>16.5</v>
      </c>
      <c r="M3332" s="8" t="n">
        <v>0.059999999</v>
      </c>
      <c r="N3332" s="7" t="n">
        <v>92.12999725</v>
      </c>
      <c r="O3332" s="12" t="n">
        <v>1</v>
      </c>
    </row>
    <row r="3333" customFormat="false" ht="15" hidden="false" customHeight="true" outlineLevel="0" collapsed="false">
      <c r="A3333" s="6" t="n">
        <v>9147</v>
      </c>
      <c r="B3333" s="6" t="s">
        <v>19</v>
      </c>
      <c r="C3333" s="6" t="s">
        <v>20</v>
      </c>
      <c r="D3333" s="6" t="s">
        <v>50</v>
      </c>
      <c r="E3333" s="6" t="s">
        <v>72</v>
      </c>
      <c r="F3333" s="6" t="s">
        <v>57</v>
      </c>
      <c r="G3333" s="6" t="s">
        <v>34</v>
      </c>
      <c r="H3333" s="6" t="n">
        <v>4</v>
      </c>
      <c r="I3333" s="7" t="n">
        <v>50</v>
      </c>
      <c r="J3333" s="6" t="n">
        <v>3</v>
      </c>
      <c r="K3333" s="7" t="n">
        <v>150</v>
      </c>
      <c r="L3333" s="7" t="n">
        <v>10.5</v>
      </c>
      <c r="M3333" s="8" t="n">
        <v>0.07</v>
      </c>
      <c r="N3333" s="7" t="n">
        <v>64.16999817</v>
      </c>
      <c r="O3333" s="9" t="n">
        <v>0</v>
      </c>
    </row>
    <row r="3334" customFormat="false" ht="15" hidden="false" customHeight="true" outlineLevel="0" collapsed="false">
      <c r="A3334" s="6" t="n">
        <v>46876</v>
      </c>
      <c r="B3334" s="6" t="s">
        <v>19</v>
      </c>
      <c r="C3334" s="6" t="s">
        <v>49</v>
      </c>
      <c r="D3334" s="6" t="s">
        <v>38</v>
      </c>
      <c r="E3334" s="6" t="s">
        <v>92</v>
      </c>
      <c r="F3334" s="6" t="s">
        <v>75</v>
      </c>
      <c r="G3334" s="6" t="s">
        <v>47</v>
      </c>
      <c r="H3334" s="6" t="n">
        <v>4</v>
      </c>
      <c r="I3334" s="7" t="n">
        <v>299.980011</v>
      </c>
      <c r="J3334" s="6" t="n">
        <v>1</v>
      </c>
      <c r="K3334" s="7" t="n">
        <v>299.980011</v>
      </c>
      <c r="L3334" s="7" t="n">
        <v>51</v>
      </c>
      <c r="M3334" s="8" t="n">
        <v>0.170000002</v>
      </c>
      <c r="N3334" s="7" t="n">
        <v>19.92000008</v>
      </c>
      <c r="O3334" s="9" t="n">
        <v>0</v>
      </c>
    </row>
    <row r="3335" customFormat="false" ht="15" hidden="false" customHeight="true" outlineLevel="0" collapsed="false">
      <c r="A3335" s="6" t="n">
        <v>33017</v>
      </c>
      <c r="B3335" s="6" t="s">
        <v>46</v>
      </c>
      <c r="C3335" s="6" t="s">
        <v>37</v>
      </c>
      <c r="D3335" s="6" t="s">
        <v>31</v>
      </c>
      <c r="E3335" s="6" t="s">
        <v>32</v>
      </c>
      <c r="F3335" s="6" t="s">
        <v>33</v>
      </c>
      <c r="G3335" s="6" t="s">
        <v>44</v>
      </c>
      <c r="H3335" s="6" t="n">
        <v>2</v>
      </c>
      <c r="I3335" s="7" t="n">
        <v>59.99000168</v>
      </c>
      <c r="J3335" s="6" t="n">
        <v>2</v>
      </c>
      <c r="K3335" s="7" t="n">
        <v>119.9800034</v>
      </c>
      <c r="L3335" s="7" t="n">
        <v>8.399999619</v>
      </c>
      <c r="M3335" s="8" t="n">
        <v>0.07</v>
      </c>
      <c r="N3335" s="7" t="n">
        <v>-85.58000183</v>
      </c>
      <c r="O3335" s="12" t="n">
        <v>1</v>
      </c>
    </row>
    <row r="3336" customFormat="false" ht="15" hidden="false" customHeight="true" outlineLevel="0" collapsed="false">
      <c r="A3336" s="6" t="n">
        <v>46965</v>
      </c>
      <c r="B3336" s="6" t="s">
        <v>26</v>
      </c>
      <c r="C3336" s="6" t="s">
        <v>37</v>
      </c>
      <c r="D3336" s="6" t="s">
        <v>38</v>
      </c>
      <c r="E3336" s="6" t="s">
        <v>92</v>
      </c>
      <c r="F3336" s="6" t="s">
        <v>33</v>
      </c>
      <c r="G3336" s="6" t="s">
        <v>34</v>
      </c>
      <c r="H3336" s="6" t="n">
        <v>1</v>
      </c>
      <c r="I3336" s="7" t="n">
        <v>59.99000168</v>
      </c>
      <c r="J3336" s="6" t="n">
        <v>3</v>
      </c>
      <c r="K3336" s="7" t="n">
        <v>179.9700012</v>
      </c>
      <c r="L3336" s="7" t="n">
        <v>5.400000095</v>
      </c>
      <c r="M3336" s="8" t="n">
        <v>0.029999999</v>
      </c>
      <c r="N3336" s="7" t="n">
        <v>78.55999756</v>
      </c>
      <c r="O3336" s="12" t="n">
        <v>1</v>
      </c>
    </row>
    <row r="3337" customFormat="false" ht="15" hidden="false" customHeight="true" outlineLevel="0" collapsed="false">
      <c r="A3337" s="6" t="n">
        <v>22085</v>
      </c>
      <c r="B3337" s="6" t="s">
        <v>46</v>
      </c>
      <c r="C3337" s="6" t="s">
        <v>20</v>
      </c>
      <c r="D3337" s="6" t="s">
        <v>27</v>
      </c>
      <c r="E3337" s="6" t="s">
        <v>42</v>
      </c>
      <c r="F3337" s="6" t="s">
        <v>71</v>
      </c>
      <c r="G3337" s="6" t="s">
        <v>34</v>
      </c>
      <c r="H3337" s="6" t="n">
        <v>2</v>
      </c>
      <c r="I3337" s="7" t="n">
        <v>199.9900055</v>
      </c>
      <c r="J3337" s="6" t="n">
        <v>1</v>
      </c>
      <c r="K3337" s="7" t="n">
        <v>199.9900055</v>
      </c>
      <c r="L3337" s="7" t="n">
        <v>10</v>
      </c>
      <c r="M3337" s="8" t="n">
        <v>0.050000001</v>
      </c>
      <c r="N3337" s="7" t="n">
        <v>61.75</v>
      </c>
      <c r="O3337" s="12" t="n">
        <v>1</v>
      </c>
    </row>
    <row r="3338" customFormat="false" ht="15" hidden="false" customHeight="true" outlineLevel="0" collapsed="false">
      <c r="A3338" s="6" t="n">
        <v>57022</v>
      </c>
      <c r="B3338" s="6" t="s">
        <v>19</v>
      </c>
      <c r="C3338" s="6" t="s">
        <v>49</v>
      </c>
      <c r="D3338" s="6" t="s">
        <v>50</v>
      </c>
      <c r="E3338" s="6" t="s">
        <v>51</v>
      </c>
      <c r="F3338" s="6" t="s">
        <v>58</v>
      </c>
      <c r="G3338" s="6" t="s">
        <v>24</v>
      </c>
      <c r="H3338" s="6" t="n">
        <v>4</v>
      </c>
      <c r="I3338" s="7" t="n">
        <v>49.97999954</v>
      </c>
      <c r="J3338" s="6" t="n">
        <v>4</v>
      </c>
      <c r="K3338" s="7" t="n">
        <v>199.9199982</v>
      </c>
      <c r="L3338" s="7" t="n">
        <v>49.97999954</v>
      </c>
      <c r="M3338" s="8" t="n">
        <v>0.25</v>
      </c>
      <c r="N3338" s="7" t="n">
        <v>13.18999958</v>
      </c>
      <c r="O3338" s="9" t="n">
        <v>0</v>
      </c>
    </row>
    <row r="3339" customFormat="false" ht="15" hidden="false" customHeight="true" outlineLevel="0" collapsed="false">
      <c r="A3339" s="6" t="n">
        <v>77122</v>
      </c>
      <c r="B3339" s="6" t="s">
        <v>19</v>
      </c>
      <c r="C3339" s="6" t="s">
        <v>20</v>
      </c>
      <c r="D3339" s="6" t="s">
        <v>27</v>
      </c>
      <c r="E3339" s="6" t="s">
        <v>69</v>
      </c>
      <c r="F3339" s="6" t="s">
        <v>96</v>
      </c>
      <c r="G3339" s="6" t="s">
        <v>34</v>
      </c>
      <c r="H3339" s="6" t="n">
        <v>4</v>
      </c>
      <c r="I3339" s="7" t="n">
        <v>215.8200073</v>
      </c>
      <c r="J3339" s="6" t="n">
        <v>1</v>
      </c>
      <c r="K3339" s="7" t="n">
        <v>215.8200073</v>
      </c>
      <c r="L3339" s="7" t="n">
        <v>10.78999996</v>
      </c>
      <c r="M3339" s="8" t="n">
        <v>0.050000001</v>
      </c>
      <c r="N3339" s="7" t="n">
        <v>102.5100021</v>
      </c>
      <c r="O3339" s="9" t="n">
        <v>0</v>
      </c>
    </row>
    <row r="3340" customFormat="false" ht="15" hidden="false" customHeight="true" outlineLevel="0" collapsed="false">
      <c r="A3340" s="6" t="n">
        <v>10509</v>
      </c>
      <c r="B3340" s="6" t="s">
        <v>19</v>
      </c>
      <c r="C3340" s="6" t="s">
        <v>20</v>
      </c>
      <c r="D3340" s="6" t="s">
        <v>21</v>
      </c>
      <c r="E3340" s="6" t="s">
        <v>65</v>
      </c>
      <c r="F3340" s="6" t="s">
        <v>33</v>
      </c>
      <c r="G3340" s="6" t="s">
        <v>34</v>
      </c>
      <c r="H3340" s="6" t="n">
        <v>4</v>
      </c>
      <c r="I3340" s="7" t="n">
        <v>59.99000168</v>
      </c>
      <c r="J3340" s="6" t="n">
        <v>4</v>
      </c>
      <c r="K3340" s="7" t="n">
        <v>239.9600067</v>
      </c>
      <c r="L3340" s="7" t="n">
        <v>31.19000053</v>
      </c>
      <c r="M3340" s="8" t="n">
        <v>0.129999995</v>
      </c>
      <c r="N3340" s="7" t="n">
        <v>62.63000107</v>
      </c>
      <c r="O3340" s="12" t="n">
        <v>1</v>
      </c>
    </row>
    <row r="3341" customFormat="false" ht="15" hidden="false" customHeight="true" outlineLevel="0" collapsed="false">
      <c r="A3341" s="6" t="n">
        <v>61343</v>
      </c>
      <c r="B3341" s="6" t="s">
        <v>26</v>
      </c>
      <c r="C3341" s="6" t="s">
        <v>49</v>
      </c>
      <c r="D3341" s="6" t="s">
        <v>50</v>
      </c>
      <c r="E3341" s="6" t="s">
        <v>63</v>
      </c>
      <c r="F3341" s="6" t="s">
        <v>73</v>
      </c>
      <c r="G3341" s="6" t="s">
        <v>34</v>
      </c>
      <c r="H3341" s="6" t="n">
        <v>1</v>
      </c>
      <c r="I3341" s="7" t="n">
        <v>39.99000168</v>
      </c>
      <c r="J3341" s="6" t="n">
        <v>2</v>
      </c>
      <c r="K3341" s="7" t="n">
        <v>79.98000336</v>
      </c>
      <c r="L3341" s="7" t="n">
        <v>14.39999962</v>
      </c>
      <c r="M3341" s="8" t="n">
        <v>0.180000007</v>
      </c>
      <c r="N3341" s="7" t="n">
        <v>-114.7699966</v>
      </c>
      <c r="O3341" s="12" t="n">
        <v>1</v>
      </c>
    </row>
    <row r="3342" customFormat="false" ht="15" hidden="false" customHeight="true" outlineLevel="0" collapsed="false">
      <c r="A3342" s="6" t="n">
        <v>52413</v>
      </c>
      <c r="B3342" s="6" t="s">
        <v>19</v>
      </c>
      <c r="C3342" s="6" t="s">
        <v>37</v>
      </c>
      <c r="D3342" s="6" t="s">
        <v>50</v>
      </c>
      <c r="E3342" s="6" t="s">
        <v>63</v>
      </c>
      <c r="F3342" s="6" t="s">
        <v>23</v>
      </c>
      <c r="G3342" s="6" t="s">
        <v>44</v>
      </c>
      <c r="H3342" s="6" t="n">
        <v>4</v>
      </c>
      <c r="I3342" s="7" t="n">
        <v>129.9900055</v>
      </c>
      <c r="J3342" s="6" t="n">
        <v>1</v>
      </c>
      <c r="K3342" s="7" t="n">
        <v>129.9900055</v>
      </c>
      <c r="L3342" s="7" t="n">
        <v>20.79999924</v>
      </c>
      <c r="M3342" s="8" t="n">
        <v>0.159999996</v>
      </c>
      <c r="N3342" s="7" t="n">
        <v>-87.34999847</v>
      </c>
      <c r="O3342" s="9" t="n">
        <v>0</v>
      </c>
    </row>
    <row r="3343" customFormat="false" ht="15" hidden="false" customHeight="true" outlineLevel="0" collapsed="false">
      <c r="A3343" s="6" t="n">
        <v>8702</v>
      </c>
      <c r="B3343" s="6" t="s">
        <v>19</v>
      </c>
      <c r="C3343" s="6" t="s">
        <v>20</v>
      </c>
      <c r="D3343" s="6" t="s">
        <v>50</v>
      </c>
      <c r="E3343" s="6" t="s">
        <v>63</v>
      </c>
      <c r="F3343" s="6" t="s">
        <v>33</v>
      </c>
      <c r="G3343" s="6" t="s">
        <v>47</v>
      </c>
      <c r="H3343" s="6" t="n">
        <v>4</v>
      </c>
      <c r="I3343" s="7" t="n">
        <v>59.99000168</v>
      </c>
      <c r="J3343" s="6" t="n">
        <v>2</v>
      </c>
      <c r="K3343" s="7" t="n">
        <v>119.9800034</v>
      </c>
      <c r="L3343" s="7" t="n">
        <v>19.20000076</v>
      </c>
      <c r="M3343" s="8" t="n">
        <v>0.159999996</v>
      </c>
      <c r="N3343" s="7" t="n">
        <v>22.17000008</v>
      </c>
      <c r="O3343" s="9" t="n">
        <v>0</v>
      </c>
    </row>
    <row r="3344" customFormat="false" ht="15" hidden="false" customHeight="true" outlineLevel="0" collapsed="false">
      <c r="A3344" s="6" t="n">
        <v>23303</v>
      </c>
      <c r="B3344" s="6" t="s">
        <v>19</v>
      </c>
      <c r="C3344" s="6" t="s">
        <v>20</v>
      </c>
      <c r="D3344" s="6" t="s">
        <v>27</v>
      </c>
      <c r="E3344" s="6" t="s">
        <v>28</v>
      </c>
      <c r="F3344" s="6" t="s">
        <v>29</v>
      </c>
      <c r="G3344" s="6" t="s">
        <v>44</v>
      </c>
      <c r="H3344" s="6" t="n">
        <v>4</v>
      </c>
      <c r="I3344" s="7" t="n">
        <v>99.98999786</v>
      </c>
      <c r="J3344" s="6" t="n">
        <v>4</v>
      </c>
      <c r="K3344" s="7" t="n">
        <v>399.9599915</v>
      </c>
      <c r="L3344" s="7" t="n">
        <v>36</v>
      </c>
      <c r="M3344" s="8" t="n">
        <v>0.090000004</v>
      </c>
      <c r="N3344" s="7" t="n">
        <v>113.9199982</v>
      </c>
      <c r="O3344" s="9" t="n">
        <v>0</v>
      </c>
    </row>
    <row r="3345" customFormat="false" ht="15" hidden="false" customHeight="true" outlineLevel="0" collapsed="false">
      <c r="A3345" s="6" t="n">
        <v>57828</v>
      </c>
      <c r="B3345" s="6" t="s">
        <v>36</v>
      </c>
      <c r="C3345" s="6" t="s">
        <v>37</v>
      </c>
      <c r="D3345" s="6" t="s">
        <v>50</v>
      </c>
      <c r="E3345" s="6" t="s">
        <v>63</v>
      </c>
      <c r="F3345" s="6" t="s">
        <v>57</v>
      </c>
      <c r="G3345" s="6" t="s">
        <v>44</v>
      </c>
      <c r="H3345" s="6" t="n">
        <v>0</v>
      </c>
      <c r="I3345" s="7" t="n">
        <v>50</v>
      </c>
      <c r="J3345" s="6" t="n">
        <v>1</v>
      </c>
      <c r="K3345" s="7" t="n">
        <v>50</v>
      </c>
      <c r="L3345" s="7" t="n">
        <v>6.5</v>
      </c>
      <c r="M3345" s="8" t="n">
        <v>0.129999995</v>
      </c>
      <c r="N3345" s="7" t="n">
        <v>13.05000019</v>
      </c>
      <c r="O3345" s="9" t="n">
        <v>0</v>
      </c>
    </row>
    <row r="3346" customFormat="false" ht="15" hidden="false" customHeight="true" outlineLevel="0" collapsed="false">
      <c r="A3346" s="6" t="n">
        <v>24772</v>
      </c>
      <c r="B3346" s="6" t="s">
        <v>19</v>
      </c>
      <c r="C3346" s="6" t="s">
        <v>20</v>
      </c>
      <c r="D3346" s="6" t="s">
        <v>27</v>
      </c>
      <c r="E3346" s="6" t="s">
        <v>42</v>
      </c>
      <c r="F3346" s="6" t="s">
        <v>82</v>
      </c>
      <c r="G3346" s="6" t="s">
        <v>24</v>
      </c>
      <c r="H3346" s="6" t="n">
        <v>4</v>
      </c>
      <c r="I3346" s="7" t="n">
        <v>29.98999977</v>
      </c>
      <c r="J3346" s="6" t="n">
        <v>2</v>
      </c>
      <c r="K3346" s="7" t="n">
        <v>59.97999954</v>
      </c>
      <c r="L3346" s="7" t="n">
        <v>1.799999952</v>
      </c>
      <c r="M3346" s="8" t="n">
        <v>0.029999999</v>
      </c>
      <c r="N3346" s="7" t="n">
        <v>-11.64000034</v>
      </c>
      <c r="O3346" s="9" t="n">
        <v>0</v>
      </c>
    </row>
    <row r="3347" customFormat="false" ht="15" hidden="false" customHeight="true" outlineLevel="0" collapsed="false">
      <c r="A3347" s="6" t="n">
        <v>8913</v>
      </c>
      <c r="B3347" s="6" t="s">
        <v>19</v>
      </c>
      <c r="C3347" s="6" t="s">
        <v>37</v>
      </c>
      <c r="D3347" s="6" t="s">
        <v>50</v>
      </c>
      <c r="E3347" s="6" t="s">
        <v>72</v>
      </c>
      <c r="F3347" s="6" t="s">
        <v>58</v>
      </c>
      <c r="G3347" s="6" t="s">
        <v>34</v>
      </c>
      <c r="H3347" s="6" t="n">
        <v>4</v>
      </c>
      <c r="I3347" s="7" t="n">
        <v>49.97999954</v>
      </c>
      <c r="J3347" s="6" t="n">
        <v>3</v>
      </c>
      <c r="K3347" s="7" t="n">
        <v>149.9400024</v>
      </c>
      <c r="L3347" s="7" t="n">
        <v>25.48999977</v>
      </c>
      <c r="M3347" s="8" t="n">
        <v>0.170000002</v>
      </c>
      <c r="N3347" s="7" t="n">
        <v>-74.66999817</v>
      </c>
      <c r="O3347" s="9" t="n">
        <v>0</v>
      </c>
    </row>
    <row r="3348" customFormat="false" ht="15" hidden="false" customHeight="true" outlineLevel="0" collapsed="false">
      <c r="A3348" s="6" t="n">
        <v>56453</v>
      </c>
      <c r="B3348" s="6" t="s">
        <v>26</v>
      </c>
      <c r="C3348" s="6" t="s">
        <v>20</v>
      </c>
      <c r="D3348" s="6" t="s">
        <v>50</v>
      </c>
      <c r="E3348" s="6" t="s">
        <v>63</v>
      </c>
      <c r="F3348" s="6" t="s">
        <v>40</v>
      </c>
      <c r="G3348" s="6" t="s">
        <v>24</v>
      </c>
      <c r="H3348" s="6" t="n">
        <v>1</v>
      </c>
      <c r="I3348" s="7" t="n">
        <v>399.980011</v>
      </c>
      <c r="J3348" s="6" t="n">
        <v>1</v>
      </c>
      <c r="K3348" s="7" t="n">
        <v>399.980011</v>
      </c>
      <c r="L3348" s="7" t="n">
        <v>4</v>
      </c>
      <c r="M3348" s="8" t="n">
        <v>0.01</v>
      </c>
      <c r="N3348" s="7" t="n">
        <v>102.9499969</v>
      </c>
      <c r="O3348" s="12" t="n">
        <v>1</v>
      </c>
    </row>
    <row r="3349" customFormat="false" ht="15" hidden="false" customHeight="true" outlineLevel="0" collapsed="false">
      <c r="A3349" s="6" t="n">
        <v>61117</v>
      </c>
      <c r="B3349" s="6" t="s">
        <v>46</v>
      </c>
      <c r="C3349" s="6" t="s">
        <v>20</v>
      </c>
      <c r="D3349" s="6" t="s">
        <v>50</v>
      </c>
      <c r="E3349" s="6" t="s">
        <v>51</v>
      </c>
      <c r="F3349" s="6" t="s">
        <v>40</v>
      </c>
      <c r="G3349" s="6" t="s">
        <v>47</v>
      </c>
      <c r="H3349" s="6" t="n">
        <v>2</v>
      </c>
      <c r="I3349" s="7" t="n">
        <v>399.980011</v>
      </c>
      <c r="J3349" s="6" t="n">
        <v>1</v>
      </c>
      <c r="K3349" s="7" t="n">
        <v>399.980011</v>
      </c>
      <c r="L3349" s="7" t="n">
        <v>40</v>
      </c>
      <c r="M3349" s="8" t="n">
        <v>0.100000001</v>
      </c>
      <c r="N3349" s="7" t="n">
        <v>13.3199997</v>
      </c>
      <c r="O3349" s="12" t="n">
        <v>1</v>
      </c>
    </row>
    <row r="3350" customFormat="false" ht="15" hidden="false" customHeight="true" outlineLevel="0" collapsed="false">
      <c r="A3350" s="6" t="n">
        <v>29158</v>
      </c>
      <c r="B3350" s="6" t="s">
        <v>26</v>
      </c>
      <c r="C3350" s="6" t="s">
        <v>20</v>
      </c>
      <c r="D3350" s="6" t="s">
        <v>27</v>
      </c>
      <c r="E3350" s="6" t="s">
        <v>28</v>
      </c>
      <c r="F3350" s="6" t="s">
        <v>23</v>
      </c>
      <c r="G3350" s="6" t="s">
        <v>24</v>
      </c>
      <c r="H3350" s="6" t="n">
        <v>1</v>
      </c>
      <c r="I3350" s="7" t="n">
        <v>129.9900055</v>
      </c>
      <c r="J3350" s="6" t="n">
        <v>1</v>
      </c>
      <c r="K3350" s="7" t="n">
        <v>129.9900055</v>
      </c>
      <c r="L3350" s="7" t="n">
        <v>6.5</v>
      </c>
      <c r="M3350" s="8" t="n">
        <v>0.050000001</v>
      </c>
      <c r="N3350" s="7" t="n">
        <v>43.22000122</v>
      </c>
      <c r="O3350" s="12" t="n">
        <v>1</v>
      </c>
    </row>
    <row r="3351" customFormat="false" ht="15" hidden="false" customHeight="true" outlineLevel="0" collapsed="false">
      <c r="A3351" s="6" t="n">
        <v>60810</v>
      </c>
      <c r="B3351" s="6" t="s">
        <v>19</v>
      </c>
      <c r="C3351" s="6" t="s">
        <v>20</v>
      </c>
      <c r="D3351" s="6" t="s">
        <v>50</v>
      </c>
      <c r="E3351" s="6" t="s">
        <v>51</v>
      </c>
      <c r="F3351" s="6" t="s">
        <v>88</v>
      </c>
      <c r="G3351" s="6" t="s">
        <v>34</v>
      </c>
      <c r="H3351" s="6" t="n">
        <v>4</v>
      </c>
      <c r="I3351" s="7" t="n">
        <v>79.98999786</v>
      </c>
      <c r="J3351" s="6" t="n">
        <v>5</v>
      </c>
      <c r="K3351" s="7" t="n">
        <v>399.9500122</v>
      </c>
      <c r="L3351" s="7" t="n">
        <v>20</v>
      </c>
      <c r="M3351" s="8" t="n">
        <v>0.050000001</v>
      </c>
      <c r="N3351" s="7" t="n">
        <v>132.9799957</v>
      </c>
      <c r="O3351" s="12" t="n">
        <v>1</v>
      </c>
    </row>
    <row r="3352" customFormat="false" ht="15" hidden="false" customHeight="true" outlineLevel="0" collapsed="false">
      <c r="A3352" s="6" t="n">
        <v>67235</v>
      </c>
      <c r="B3352" s="6" t="s">
        <v>19</v>
      </c>
      <c r="C3352" s="6" t="s">
        <v>49</v>
      </c>
      <c r="D3352" s="6" t="s">
        <v>21</v>
      </c>
      <c r="E3352" s="6" t="s">
        <v>22</v>
      </c>
      <c r="F3352" s="6" t="s">
        <v>40</v>
      </c>
      <c r="G3352" s="6" t="s">
        <v>34</v>
      </c>
      <c r="H3352" s="6" t="n">
        <v>4</v>
      </c>
      <c r="I3352" s="7" t="n">
        <v>399.980011</v>
      </c>
      <c r="J3352" s="6" t="n">
        <v>1</v>
      </c>
      <c r="K3352" s="7" t="n">
        <v>399.980011</v>
      </c>
      <c r="L3352" s="7" t="n">
        <v>28</v>
      </c>
      <c r="M3352" s="8" t="n">
        <v>0.07</v>
      </c>
      <c r="N3352" s="7" t="n">
        <v>96.72000122</v>
      </c>
      <c r="O3352" s="12" t="n">
        <v>1</v>
      </c>
    </row>
    <row r="3353" customFormat="false" ht="15" hidden="false" customHeight="true" outlineLevel="0" collapsed="false">
      <c r="A3353" s="6" t="n">
        <v>30212</v>
      </c>
      <c r="B3353" s="6" t="s">
        <v>19</v>
      </c>
      <c r="C3353" s="6" t="s">
        <v>49</v>
      </c>
      <c r="D3353" s="6" t="s">
        <v>27</v>
      </c>
      <c r="E3353" s="6" t="s">
        <v>42</v>
      </c>
      <c r="F3353" s="6" t="s">
        <v>40</v>
      </c>
      <c r="G3353" s="6" t="s">
        <v>47</v>
      </c>
      <c r="H3353" s="6" t="n">
        <v>4</v>
      </c>
      <c r="I3353" s="7" t="n">
        <v>399.980011</v>
      </c>
      <c r="J3353" s="6" t="n">
        <v>1</v>
      </c>
      <c r="K3353" s="7" t="n">
        <v>399.980011</v>
      </c>
      <c r="L3353" s="7" t="n">
        <v>60</v>
      </c>
      <c r="M3353" s="8" t="n">
        <v>0.150000006</v>
      </c>
      <c r="N3353" s="7" t="n">
        <v>51</v>
      </c>
      <c r="O3353" s="9" t="n">
        <v>0</v>
      </c>
    </row>
    <row r="3354" customFormat="false" ht="15" hidden="false" customHeight="true" outlineLevel="0" collapsed="false">
      <c r="A3354" s="6" t="n">
        <v>52702</v>
      </c>
      <c r="B3354" s="6" t="s">
        <v>46</v>
      </c>
      <c r="C3354" s="6" t="s">
        <v>20</v>
      </c>
      <c r="D3354" s="6" t="s">
        <v>50</v>
      </c>
      <c r="E3354" s="6" t="s">
        <v>51</v>
      </c>
      <c r="F3354" s="6" t="s">
        <v>23</v>
      </c>
      <c r="G3354" s="6" t="s">
        <v>44</v>
      </c>
      <c r="H3354" s="6" t="n">
        <v>2</v>
      </c>
      <c r="I3354" s="7" t="n">
        <v>129.9900055</v>
      </c>
      <c r="J3354" s="6" t="n">
        <v>1</v>
      </c>
      <c r="K3354" s="7" t="n">
        <v>129.9900055</v>
      </c>
      <c r="L3354" s="7" t="n">
        <v>5.199999809</v>
      </c>
      <c r="M3354" s="8" t="n">
        <v>0.039999999</v>
      </c>
      <c r="N3354" s="7" t="n">
        <v>48.66999817</v>
      </c>
      <c r="O3354" s="12" t="n">
        <v>1</v>
      </c>
    </row>
    <row r="3355" customFormat="false" ht="15" hidden="false" customHeight="true" outlineLevel="0" collapsed="false">
      <c r="A3355" s="6" t="n">
        <v>67481</v>
      </c>
      <c r="B3355" s="6" t="s">
        <v>19</v>
      </c>
      <c r="C3355" s="6" t="s">
        <v>49</v>
      </c>
      <c r="D3355" s="6" t="s">
        <v>21</v>
      </c>
      <c r="E3355" s="6" t="s">
        <v>65</v>
      </c>
      <c r="F3355" s="6" t="s">
        <v>57</v>
      </c>
      <c r="G3355" s="6" t="s">
        <v>34</v>
      </c>
      <c r="H3355" s="6" t="n">
        <v>4</v>
      </c>
      <c r="I3355" s="7" t="n">
        <v>50</v>
      </c>
      <c r="J3355" s="6" t="n">
        <v>1</v>
      </c>
      <c r="K3355" s="7" t="n">
        <v>50</v>
      </c>
      <c r="L3355" s="7" t="n">
        <v>1.5</v>
      </c>
      <c r="M3355" s="8" t="n">
        <v>0.029999999</v>
      </c>
      <c r="N3355" s="7" t="n">
        <v>23.77000046</v>
      </c>
      <c r="O3355" s="9" t="n">
        <v>0</v>
      </c>
    </row>
    <row r="3356" customFormat="false" ht="15" hidden="false" customHeight="true" outlineLevel="0" collapsed="false">
      <c r="A3356" s="6" t="n">
        <v>11876</v>
      </c>
      <c r="B3356" s="6" t="s">
        <v>19</v>
      </c>
      <c r="C3356" s="6" t="s">
        <v>20</v>
      </c>
      <c r="D3356" s="6" t="s">
        <v>21</v>
      </c>
      <c r="E3356" s="6" t="s">
        <v>65</v>
      </c>
      <c r="F3356" s="6" t="s">
        <v>71</v>
      </c>
      <c r="G3356" s="6" t="s">
        <v>34</v>
      </c>
      <c r="H3356" s="6" t="n">
        <v>4</v>
      </c>
      <c r="I3356" s="7" t="n">
        <v>199.9900055</v>
      </c>
      <c r="J3356" s="6" t="n">
        <v>1</v>
      </c>
      <c r="K3356" s="7" t="n">
        <v>199.9900055</v>
      </c>
      <c r="L3356" s="7" t="n">
        <v>6</v>
      </c>
      <c r="M3356" s="8" t="n">
        <v>0.029999999</v>
      </c>
      <c r="N3356" s="7" t="n">
        <v>24.25</v>
      </c>
      <c r="O3356" s="9" t="n">
        <v>0</v>
      </c>
    </row>
    <row r="3357" customFormat="false" ht="15" hidden="false" customHeight="true" outlineLevel="0" collapsed="false">
      <c r="A3357" s="6" t="n">
        <v>44316</v>
      </c>
      <c r="B3357" s="6" t="s">
        <v>19</v>
      </c>
      <c r="C3357" s="6" t="s">
        <v>37</v>
      </c>
      <c r="D3357" s="6" t="s">
        <v>27</v>
      </c>
      <c r="E3357" s="6" t="s">
        <v>79</v>
      </c>
      <c r="F3357" s="6" t="s">
        <v>40</v>
      </c>
      <c r="G3357" s="6" t="s">
        <v>44</v>
      </c>
      <c r="H3357" s="6" t="n">
        <v>4</v>
      </c>
      <c r="I3357" s="7" t="n">
        <v>399.980011</v>
      </c>
      <c r="J3357" s="6" t="n">
        <v>1</v>
      </c>
      <c r="K3357" s="7" t="n">
        <v>399.980011</v>
      </c>
      <c r="L3357" s="7" t="n">
        <v>36</v>
      </c>
      <c r="M3357" s="8" t="n">
        <v>0.090000004</v>
      </c>
      <c r="N3357" s="7" t="n">
        <v>127.3899994</v>
      </c>
      <c r="O3357" s="9" t="n">
        <v>0</v>
      </c>
    </row>
    <row r="3358" customFormat="false" ht="15" hidden="false" customHeight="true" outlineLevel="0" collapsed="false">
      <c r="A3358" s="6" t="n">
        <v>27050</v>
      </c>
      <c r="B3358" s="6" t="s">
        <v>19</v>
      </c>
      <c r="C3358" s="6" t="s">
        <v>20</v>
      </c>
      <c r="D3358" s="6" t="s">
        <v>27</v>
      </c>
      <c r="E3358" s="6" t="s">
        <v>69</v>
      </c>
      <c r="F3358" s="6" t="s">
        <v>57</v>
      </c>
      <c r="G3358" s="6" t="s">
        <v>44</v>
      </c>
      <c r="H3358" s="6" t="n">
        <v>4</v>
      </c>
      <c r="I3358" s="7" t="n">
        <v>50</v>
      </c>
      <c r="J3358" s="6" t="n">
        <v>1</v>
      </c>
      <c r="K3358" s="7" t="n">
        <v>50</v>
      </c>
      <c r="L3358" s="7" t="n">
        <v>12.5</v>
      </c>
      <c r="M3358" s="8" t="n">
        <v>0.25</v>
      </c>
      <c r="N3358" s="7" t="n">
        <v>0</v>
      </c>
      <c r="O3358" s="12" t="n">
        <v>1</v>
      </c>
    </row>
    <row r="3359" customFormat="false" ht="15" hidden="false" customHeight="true" outlineLevel="0" collapsed="false">
      <c r="A3359" s="6" t="n">
        <v>4404</v>
      </c>
      <c r="B3359" s="6" t="s">
        <v>19</v>
      </c>
      <c r="C3359" s="6" t="s">
        <v>20</v>
      </c>
      <c r="D3359" s="6" t="s">
        <v>50</v>
      </c>
      <c r="E3359" s="6" t="s">
        <v>51</v>
      </c>
      <c r="F3359" s="6" t="s">
        <v>78</v>
      </c>
      <c r="G3359" s="6" t="s">
        <v>44</v>
      </c>
      <c r="H3359" s="6" t="n">
        <v>4</v>
      </c>
      <c r="I3359" s="7" t="n">
        <v>22</v>
      </c>
      <c r="J3359" s="6" t="n">
        <v>4</v>
      </c>
      <c r="K3359" s="7" t="n">
        <v>88</v>
      </c>
      <c r="L3359" s="7" t="n">
        <v>13.19999981</v>
      </c>
      <c r="M3359" s="8" t="n">
        <v>0.150000006</v>
      </c>
      <c r="N3359" s="7" t="n">
        <v>35.15999985</v>
      </c>
      <c r="O3359" s="12" t="n">
        <v>1</v>
      </c>
    </row>
    <row r="3360" customFormat="false" ht="15" hidden="false" customHeight="true" outlineLevel="0" collapsed="false">
      <c r="A3360" s="6" t="n">
        <v>40727</v>
      </c>
      <c r="B3360" s="6" t="s">
        <v>36</v>
      </c>
      <c r="C3360" s="6" t="s">
        <v>20</v>
      </c>
      <c r="D3360" s="6" t="s">
        <v>31</v>
      </c>
      <c r="E3360" s="6" t="s">
        <v>62</v>
      </c>
      <c r="F3360" s="6" t="s">
        <v>71</v>
      </c>
      <c r="G3360" s="6" t="s">
        <v>34</v>
      </c>
      <c r="H3360" s="6" t="n">
        <v>0</v>
      </c>
      <c r="I3360" s="7" t="n">
        <v>199.9900055</v>
      </c>
      <c r="J3360" s="6" t="n">
        <v>1</v>
      </c>
      <c r="K3360" s="7" t="n">
        <v>199.9900055</v>
      </c>
      <c r="L3360" s="7" t="n">
        <v>14</v>
      </c>
      <c r="M3360" s="8" t="n">
        <v>0.07</v>
      </c>
      <c r="N3360" s="7" t="n">
        <v>91.13999939</v>
      </c>
      <c r="O3360" s="12" t="n">
        <v>1</v>
      </c>
    </row>
    <row r="3361" customFormat="false" ht="15" hidden="false" customHeight="true" outlineLevel="0" collapsed="false">
      <c r="A3361" s="6" t="n">
        <v>52595</v>
      </c>
      <c r="B3361" s="6" t="s">
        <v>46</v>
      </c>
      <c r="C3361" s="6" t="s">
        <v>37</v>
      </c>
      <c r="D3361" s="6" t="s">
        <v>50</v>
      </c>
      <c r="E3361" s="6" t="s">
        <v>51</v>
      </c>
      <c r="F3361" s="6" t="s">
        <v>23</v>
      </c>
      <c r="G3361" s="6" t="s">
        <v>34</v>
      </c>
      <c r="H3361" s="6" t="n">
        <v>2</v>
      </c>
      <c r="I3361" s="7" t="n">
        <v>129.9900055</v>
      </c>
      <c r="J3361" s="6" t="n">
        <v>1</v>
      </c>
      <c r="K3361" s="7" t="n">
        <v>129.9900055</v>
      </c>
      <c r="L3361" s="7" t="n">
        <v>7.150000095</v>
      </c>
      <c r="M3361" s="8" t="n">
        <v>0.059999999</v>
      </c>
      <c r="N3361" s="7" t="n">
        <v>35.61999893</v>
      </c>
      <c r="O3361" s="12" t="n">
        <v>1</v>
      </c>
    </row>
    <row r="3362" customFormat="false" ht="15" hidden="false" customHeight="true" outlineLevel="0" collapsed="false">
      <c r="A3362" s="6" t="n">
        <v>40223</v>
      </c>
      <c r="B3362" s="6" t="s">
        <v>46</v>
      </c>
      <c r="C3362" s="6" t="s">
        <v>49</v>
      </c>
      <c r="D3362" s="6" t="s">
        <v>31</v>
      </c>
      <c r="E3362" s="6" t="s">
        <v>62</v>
      </c>
      <c r="F3362" s="6" t="s">
        <v>57</v>
      </c>
      <c r="G3362" s="6" t="s">
        <v>34</v>
      </c>
      <c r="H3362" s="6" t="n">
        <v>2</v>
      </c>
      <c r="I3362" s="7" t="n">
        <v>50</v>
      </c>
      <c r="J3362" s="6" t="n">
        <v>5</v>
      </c>
      <c r="K3362" s="7" t="n">
        <v>250</v>
      </c>
      <c r="L3362" s="7" t="n">
        <v>42.5</v>
      </c>
      <c r="M3362" s="8" t="n">
        <v>0.170000002</v>
      </c>
      <c r="N3362" s="7" t="n">
        <v>-166</v>
      </c>
      <c r="O3362" s="12" t="n">
        <v>1</v>
      </c>
    </row>
    <row r="3363" customFormat="false" ht="15" hidden="false" customHeight="true" outlineLevel="0" collapsed="false">
      <c r="A3363" s="6" t="n">
        <v>64093</v>
      </c>
      <c r="B3363" s="6" t="s">
        <v>26</v>
      </c>
      <c r="C3363" s="6" t="s">
        <v>20</v>
      </c>
      <c r="D3363" s="6" t="s">
        <v>21</v>
      </c>
      <c r="E3363" s="6" t="s">
        <v>22</v>
      </c>
      <c r="F3363" s="6" t="s">
        <v>57</v>
      </c>
      <c r="G3363" s="6" t="s">
        <v>34</v>
      </c>
      <c r="H3363" s="6" t="n">
        <v>1</v>
      </c>
      <c r="I3363" s="7" t="n">
        <v>50</v>
      </c>
      <c r="J3363" s="6" t="n">
        <v>3</v>
      </c>
      <c r="K3363" s="7" t="n">
        <v>150</v>
      </c>
      <c r="L3363" s="7" t="n">
        <v>0</v>
      </c>
      <c r="M3363" s="8" t="n">
        <v>0</v>
      </c>
      <c r="N3363" s="7" t="n">
        <v>63</v>
      </c>
      <c r="O3363" s="12" t="n">
        <v>1</v>
      </c>
    </row>
    <row r="3364" customFormat="false" ht="15" hidden="false" customHeight="true" outlineLevel="0" collapsed="false">
      <c r="A3364" s="6" t="n">
        <v>8314</v>
      </c>
      <c r="B3364" s="6" t="s">
        <v>19</v>
      </c>
      <c r="C3364" s="6" t="s">
        <v>20</v>
      </c>
      <c r="D3364" s="6" t="s">
        <v>50</v>
      </c>
      <c r="E3364" s="6" t="s">
        <v>51</v>
      </c>
      <c r="F3364" s="6" t="s">
        <v>75</v>
      </c>
      <c r="G3364" s="6" t="s">
        <v>34</v>
      </c>
      <c r="H3364" s="6" t="n">
        <v>4</v>
      </c>
      <c r="I3364" s="7" t="n">
        <v>299.980011</v>
      </c>
      <c r="J3364" s="6" t="n">
        <v>1</v>
      </c>
      <c r="K3364" s="7" t="n">
        <v>299.980011</v>
      </c>
      <c r="L3364" s="7" t="n">
        <v>45</v>
      </c>
      <c r="M3364" s="8" t="n">
        <v>0.150000006</v>
      </c>
      <c r="N3364" s="7" t="n">
        <v>107.0899963</v>
      </c>
      <c r="O3364" s="12" t="n">
        <v>1</v>
      </c>
    </row>
    <row r="3365" customFormat="false" ht="15" hidden="false" customHeight="true" outlineLevel="0" collapsed="false">
      <c r="A3365" s="6" t="n">
        <v>11781</v>
      </c>
      <c r="B3365" s="6" t="s">
        <v>19</v>
      </c>
      <c r="C3365" s="6" t="s">
        <v>49</v>
      </c>
      <c r="D3365" s="6" t="s">
        <v>21</v>
      </c>
      <c r="E3365" s="6" t="s">
        <v>65</v>
      </c>
      <c r="F3365" s="6" t="s">
        <v>75</v>
      </c>
      <c r="G3365" s="6" t="s">
        <v>44</v>
      </c>
      <c r="H3365" s="6" t="n">
        <v>4</v>
      </c>
      <c r="I3365" s="7" t="n">
        <v>299.980011</v>
      </c>
      <c r="J3365" s="6" t="n">
        <v>1</v>
      </c>
      <c r="K3365" s="7" t="n">
        <v>299.980011</v>
      </c>
      <c r="L3365" s="7" t="n">
        <v>60</v>
      </c>
      <c r="M3365" s="8" t="n">
        <v>0.200000003</v>
      </c>
      <c r="N3365" s="7" t="n">
        <v>-6</v>
      </c>
      <c r="O3365" s="9" t="n">
        <v>0</v>
      </c>
    </row>
    <row r="3366" customFormat="false" ht="15" hidden="false" customHeight="true" outlineLevel="0" collapsed="false">
      <c r="A3366" s="6" t="n">
        <v>55184</v>
      </c>
      <c r="B3366" s="6" t="s">
        <v>19</v>
      </c>
      <c r="C3366" s="6" t="s">
        <v>37</v>
      </c>
      <c r="D3366" s="6" t="s">
        <v>50</v>
      </c>
      <c r="E3366" s="6" t="s">
        <v>51</v>
      </c>
      <c r="F3366" s="6" t="s">
        <v>58</v>
      </c>
      <c r="G3366" s="6" t="s">
        <v>24</v>
      </c>
      <c r="H3366" s="6" t="n">
        <v>4</v>
      </c>
      <c r="I3366" s="7" t="n">
        <v>49.97999954</v>
      </c>
      <c r="J3366" s="6" t="n">
        <v>3</v>
      </c>
      <c r="K3366" s="7" t="n">
        <v>149.9400024</v>
      </c>
      <c r="L3366" s="7" t="n">
        <v>22.48999977</v>
      </c>
      <c r="M3366" s="8" t="n">
        <v>0.150000006</v>
      </c>
      <c r="N3366" s="7" t="n">
        <v>38.22999954</v>
      </c>
      <c r="O3366" s="12" t="n">
        <v>1</v>
      </c>
    </row>
    <row r="3367" customFormat="false" ht="15" hidden="false" customHeight="true" outlineLevel="0" collapsed="false">
      <c r="A3367" s="6" t="n">
        <v>2393</v>
      </c>
      <c r="B3367" s="6" t="s">
        <v>19</v>
      </c>
      <c r="C3367" s="6" t="s">
        <v>37</v>
      </c>
      <c r="D3367" s="6" t="s">
        <v>50</v>
      </c>
      <c r="E3367" s="6" t="s">
        <v>51</v>
      </c>
      <c r="F3367" s="6" t="s">
        <v>73</v>
      </c>
      <c r="G3367" s="6" t="s">
        <v>24</v>
      </c>
      <c r="H3367" s="6" t="n">
        <v>4</v>
      </c>
      <c r="I3367" s="7" t="n">
        <v>39.99000168</v>
      </c>
      <c r="J3367" s="6" t="n">
        <v>1</v>
      </c>
      <c r="K3367" s="7" t="n">
        <v>39.99000168</v>
      </c>
      <c r="L3367" s="7" t="n">
        <v>2</v>
      </c>
      <c r="M3367" s="8" t="n">
        <v>0.050000001</v>
      </c>
      <c r="N3367" s="7" t="n">
        <v>-6.650000095</v>
      </c>
      <c r="O3367" s="9" t="n">
        <v>0</v>
      </c>
    </row>
    <row r="3368" customFormat="false" ht="15" hidden="false" customHeight="true" outlineLevel="0" collapsed="false">
      <c r="A3368" s="6" t="n">
        <v>2800</v>
      </c>
      <c r="B3368" s="6" t="s">
        <v>19</v>
      </c>
      <c r="C3368" s="6" t="s">
        <v>37</v>
      </c>
      <c r="D3368" s="6" t="s">
        <v>50</v>
      </c>
      <c r="E3368" s="6" t="s">
        <v>51</v>
      </c>
      <c r="F3368" s="6" t="s">
        <v>71</v>
      </c>
      <c r="G3368" s="6" t="s">
        <v>44</v>
      </c>
      <c r="H3368" s="6" t="n">
        <v>4</v>
      </c>
      <c r="I3368" s="7" t="n">
        <v>199.9900055</v>
      </c>
      <c r="J3368" s="6" t="n">
        <v>1</v>
      </c>
      <c r="K3368" s="7" t="n">
        <v>199.9900055</v>
      </c>
      <c r="L3368" s="7" t="n">
        <v>26</v>
      </c>
      <c r="M3368" s="8" t="n">
        <v>0.129999995</v>
      </c>
      <c r="N3368" s="7" t="n">
        <v>78.30000305</v>
      </c>
      <c r="O3368" s="12" t="n">
        <v>1</v>
      </c>
    </row>
    <row r="3369" customFormat="false" ht="15" hidden="false" customHeight="true" outlineLevel="0" collapsed="false">
      <c r="A3369" s="6" t="n">
        <v>65440</v>
      </c>
      <c r="B3369" s="6" t="s">
        <v>19</v>
      </c>
      <c r="C3369" s="6" t="s">
        <v>20</v>
      </c>
      <c r="D3369" s="6" t="s">
        <v>21</v>
      </c>
      <c r="E3369" s="6" t="s">
        <v>65</v>
      </c>
      <c r="F3369" s="6" t="s">
        <v>75</v>
      </c>
      <c r="G3369" s="6" t="s">
        <v>34</v>
      </c>
      <c r="H3369" s="6" t="n">
        <v>4</v>
      </c>
      <c r="I3369" s="7" t="n">
        <v>299.980011</v>
      </c>
      <c r="J3369" s="6" t="n">
        <v>1</v>
      </c>
      <c r="K3369" s="7" t="n">
        <v>299.980011</v>
      </c>
      <c r="L3369" s="7" t="n">
        <v>9</v>
      </c>
      <c r="M3369" s="8" t="n">
        <v>0.029999999</v>
      </c>
      <c r="N3369" s="7" t="n">
        <v>29.10000038</v>
      </c>
      <c r="O3369" s="12" t="n">
        <v>1</v>
      </c>
    </row>
    <row r="3370" customFormat="false" ht="15" hidden="false" customHeight="true" outlineLevel="0" collapsed="false">
      <c r="A3370" s="6" t="n">
        <v>70805</v>
      </c>
      <c r="B3370" s="6" t="s">
        <v>19</v>
      </c>
      <c r="C3370" s="6" t="s">
        <v>49</v>
      </c>
      <c r="D3370" s="6" t="s">
        <v>21</v>
      </c>
      <c r="E3370" s="6" t="s">
        <v>65</v>
      </c>
      <c r="F3370" s="6" t="s">
        <v>102</v>
      </c>
      <c r="G3370" s="6" t="s">
        <v>34</v>
      </c>
      <c r="H3370" s="6" t="n">
        <v>4</v>
      </c>
      <c r="I3370" s="7" t="n">
        <v>1500</v>
      </c>
      <c r="J3370" s="6" t="n">
        <v>1</v>
      </c>
      <c r="K3370" s="7" t="n">
        <v>1500</v>
      </c>
      <c r="L3370" s="7" t="n">
        <v>105</v>
      </c>
      <c r="M3370" s="8" t="n">
        <v>0.07</v>
      </c>
      <c r="N3370" s="7" t="n">
        <v>376.6499939</v>
      </c>
      <c r="O3370" s="12" t="n">
        <v>1</v>
      </c>
    </row>
    <row r="3371" customFormat="false" ht="15" hidden="false" customHeight="true" outlineLevel="0" collapsed="false">
      <c r="A3371" s="6" t="n">
        <v>36802</v>
      </c>
      <c r="B3371" s="6" t="s">
        <v>36</v>
      </c>
      <c r="C3371" s="6" t="s">
        <v>37</v>
      </c>
      <c r="D3371" s="6" t="s">
        <v>31</v>
      </c>
      <c r="E3371" s="6" t="s">
        <v>32</v>
      </c>
      <c r="F3371" s="6" t="s">
        <v>29</v>
      </c>
      <c r="G3371" s="6" t="s">
        <v>44</v>
      </c>
      <c r="H3371" s="6" t="n">
        <v>0</v>
      </c>
      <c r="I3371" s="7" t="n">
        <v>99.98999786</v>
      </c>
      <c r="J3371" s="6" t="n">
        <v>5</v>
      </c>
      <c r="K3371" s="7" t="n">
        <v>499.9500122</v>
      </c>
      <c r="L3371" s="7" t="n">
        <v>59.99000168</v>
      </c>
      <c r="M3371" s="8" t="n">
        <v>0.119999997</v>
      </c>
      <c r="N3371" s="7" t="n">
        <v>123.1900024</v>
      </c>
      <c r="O3371" s="9" t="n">
        <v>0</v>
      </c>
    </row>
    <row r="3372" customFormat="false" ht="15" hidden="false" customHeight="true" outlineLevel="0" collapsed="false">
      <c r="A3372" s="6" t="n">
        <v>64257</v>
      </c>
      <c r="B3372" s="6" t="s">
        <v>46</v>
      </c>
      <c r="C3372" s="6" t="s">
        <v>37</v>
      </c>
      <c r="D3372" s="6" t="s">
        <v>21</v>
      </c>
      <c r="E3372" s="6" t="s">
        <v>64</v>
      </c>
      <c r="F3372" s="6" t="s">
        <v>33</v>
      </c>
      <c r="G3372" s="6" t="s">
        <v>34</v>
      </c>
      <c r="H3372" s="6" t="n">
        <v>2</v>
      </c>
      <c r="I3372" s="7" t="n">
        <v>59.99000168</v>
      </c>
      <c r="J3372" s="6" t="n">
        <v>3</v>
      </c>
      <c r="K3372" s="7" t="n">
        <v>179.9700012</v>
      </c>
      <c r="L3372" s="7" t="n">
        <v>1.799999952</v>
      </c>
      <c r="M3372" s="8" t="n">
        <v>0.01</v>
      </c>
      <c r="N3372" s="7" t="n">
        <v>48.11000061</v>
      </c>
      <c r="O3372" s="12" t="n">
        <v>1</v>
      </c>
    </row>
    <row r="3373" customFormat="false" ht="15" hidden="false" customHeight="true" outlineLevel="0" collapsed="false">
      <c r="A3373" s="6" t="n">
        <v>23651</v>
      </c>
      <c r="B3373" s="6" t="s">
        <v>19</v>
      </c>
      <c r="C3373" s="6" t="s">
        <v>20</v>
      </c>
      <c r="D3373" s="6" t="s">
        <v>27</v>
      </c>
      <c r="E3373" s="6" t="s">
        <v>69</v>
      </c>
      <c r="F3373" s="6" t="s">
        <v>71</v>
      </c>
      <c r="G3373" s="6" t="s">
        <v>34</v>
      </c>
      <c r="H3373" s="6" t="n">
        <v>4</v>
      </c>
      <c r="I3373" s="7" t="n">
        <v>199.9900055</v>
      </c>
      <c r="J3373" s="6" t="n">
        <v>1</v>
      </c>
      <c r="K3373" s="7" t="n">
        <v>199.9900055</v>
      </c>
      <c r="L3373" s="7" t="n">
        <v>30</v>
      </c>
      <c r="M3373" s="8" t="n">
        <v>0.150000006</v>
      </c>
      <c r="N3373" s="7" t="n">
        <v>76.5</v>
      </c>
      <c r="O3373" s="9" t="n">
        <v>0</v>
      </c>
    </row>
    <row r="3374" customFormat="false" ht="15" hidden="false" customHeight="true" outlineLevel="0" collapsed="false">
      <c r="A3374" s="6" t="n">
        <v>73865</v>
      </c>
      <c r="B3374" s="6" t="s">
        <v>46</v>
      </c>
      <c r="C3374" s="6" t="s">
        <v>49</v>
      </c>
      <c r="D3374" s="6" t="s">
        <v>27</v>
      </c>
      <c r="E3374" s="6" t="s">
        <v>69</v>
      </c>
      <c r="F3374" s="6" t="s">
        <v>96</v>
      </c>
      <c r="G3374" s="6" t="s">
        <v>47</v>
      </c>
      <c r="H3374" s="6" t="n">
        <v>2</v>
      </c>
      <c r="I3374" s="7" t="n">
        <v>215.8200073</v>
      </c>
      <c r="J3374" s="6" t="n">
        <v>1</v>
      </c>
      <c r="K3374" s="7" t="n">
        <v>215.8200073</v>
      </c>
      <c r="L3374" s="7" t="n">
        <v>53.95999908</v>
      </c>
      <c r="M3374" s="8" t="n">
        <v>0.25</v>
      </c>
      <c r="N3374" s="7" t="n">
        <v>20.22999954</v>
      </c>
      <c r="O3374" s="12" t="n">
        <v>1</v>
      </c>
    </row>
    <row r="3375" customFormat="false" ht="15" hidden="false" customHeight="true" outlineLevel="0" collapsed="false">
      <c r="A3375" s="6" t="n">
        <v>9174</v>
      </c>
      <c r="B3375" s="6" t="s">
        <v>19</v>
      </c>
      <c r="C3375" s="6" t="s">
        <v>20</v>
      </c>
      <c r="D3375" s="6" t="s">
        <v>50</v>
      </c>
      <c r="E3375" s="6" t="s">
        <v>51</v>
      </c>
      <c r="F3375" s="6" t="s">
        <v>29</v>
      </c>
      <c r="G3375" s="6" t="s">
        <v>24</v>
      </c>
      <c r="H3375" s="6" t="n">
        <v>4</v>
      </c>
      <c r="I3375" s="7" t="n">
        <v>99.98999786</v>
      </c>
      <c r="J3375" s="6" t="n">
        <v>1</v>
      </c>
      <c r="K3375" s="7" t="n">
        <v>99.98999786</v>
      </c>
      <c r="L3375" s="7" t="n">
        <v>17</v>
      </c>
      <c r="M3375" s="8" t="n">
        <v>0.170000002</v>
      </c>
      <c r="N3375" s="7" t="n">
        <v>6.21999979</v>
      </c>
      <c r="O3375" s="12" t="n">
        <v>1</v>
      </c>
    </row>
    <row r="3376" customFormat="false" ht="15" hidden="false" customHeight="true" outlineLevel="0" collapsed="false">
      <c r="A3376" s="6" t="n">
        <v>34898</v>
      </c>
      <c r="B3376" s="6" t="s">
        <v>19</v>
      </c>
      <c r="C3376" s="6" t="s">
        <v>20</v>
      </c>
      <c r="D3376" s="6" t="s">
        <v>31</v>
      </c>
      <c r="E3376" s="6" t="s">
        <v>32</v>
      </c>
      <c r="F3376" s="6" t="s">
        <v>57</v>
      </c>
      <c r="G3376" s="6" t="s">
        <v>34</v>
      </c>
      <c r="H3376" s="6" t="n">
        <v>4</v>
      </c>
      <c r="I3376" s="7" t="n">
        <v>50</v>
      </c>
      <c r="J3376" s="6" t="n">
        <v>1</v>
      </c>
      <c r="K3376" s="7" t="n">
        <v>50</v>
      </c>
      <c r="L3376" s="7" t="n">
        <v>1</v>
      </c>
      <c r="M3376" s="8" t="n">
        <v>0.02</v>
      </c>
      <c r="N3376" s="7" t="n">
        <v>22.54000092</v>
      </c>
      <c r="O3376" s="9" t="n">
        <v>0</v>
      </c>
    </row>
    <row r="3377" customFormat="false" ht="15" hidden="false" customHeight="true" outlineLevel="0" collapsed="false">
      <c r="A3377" s="6" t="n">
        <v>10996</v>
      </c>
      <c r="B3377" s="6" t="s">
        <v>46</v>
      </c>
      <c r="C3377" s="6" t="s">
        <v>49</v>
      </c>
      <c r="D3377" s="6" t="s">
        <v>21</v>
      </c>
      <c r="E3377" s="6" t="s">
        <v>64</v>
      </c>
      <c r="F3377" s="6" t="s">
        <v>58</v>
      </c>
      <c r="G3377" s="6" t="s">
        <v>24</v>
      </c>
      <c r="H3377" s="6" t="n">
        <v>2</v>
      </c>
      <c r="I3377" s="7" t="n">
        <v>49.97999954</v>
      </c>
      <c r="J3377" s="6" t="n">
        <v>5</v>
      </c>
      <c r="K3377" s="7" t="n">
        <v>249.8999939</v>
      </c>
      <c r="L3377" s="7" t="n">
        <v>42.47999954</v>
      </c>
      <c r="M3377" s="8" t="n">
        <v>0.170000002</v>
      </c>
      <c r="N3377" s="7" t="n">
        <v>-25.93000031</v>
      </c>
      <c r="O3377" s="9" t="n">
        <v>0</v>
      </c>
    </row>
    <row r="3378" customFormat="false" ht="15" hidden="false" customHeight="true" outlineLevel="0" collapsed="false">
      <c r="A3378" s="6" t="n">
        <v>20115</v>
      </c>
      <c r="B3378" s="6" t="s">
        <v>19</v>
      </c>
      <c r="C3378" s="6" t="s">
        <v>20</v>
      </c>
      <c r="D3378" s="6" t="s">
        <v>21</v>
      </c>
      <c r="E3378" s="6" t="s">
        <v>65</v>
      </c>
      <c r="F3378" s="6" t="s">
        <v>29</v>
      </c>
      <c r="G3378" s="6" t="s">
        <v>44</v>
      </c>
      <c r="H3378" s="6" t="n">
        <v>4</v>
      </c>
      <c r="I3378" s="7" t="n">
        <v>99.98999786</v>
      </c>
      <c r="J3378" s="6" t="n">
        <v>5</v>
      </c>
      <c r="K3378" s="7" t="n">
        <v>499.9500122</v>
      </c>
      <c r="L3378" s="7" t="n">
        <v>84.98999786</v>
      </c>
      <c r="M3378" s="8" t="n">
        <v>0.170000002</v>
      </c>
      <c r="N3378" s="7" t="n">
        <v>36.09999847</v>
      </c>
      <c r="O3378" s="12" t="n">
        <v>1</v>
      </c>
    </row>
    <row r="3379" customFormat="false" ht="15" hidden="false" customHeight="true" outlineLevel="0" collapsed="false">
      <c r="A3379" s="6" t="n">
        <v>32503</v>
      </c>
      <c r="B3379" s="6" t="s">
        <v>19</v>
      </c>
      <c r="C3379" s="6" t="s">
        <v>20</v>
      </c>
      <c r="D3379" s="6" t="s">
        <v>31</v>
      </c>
      <c r="E3379" s="6" t="s">
        <v>32</v>
      </c>
      <c r="F3379" s="6" t="s">
        <v>40</v>
      </c>
      <c r="G3379" s="6" t="s">
        <v>34</v>
      </c>
      <c r="H3379" s="6" t="n">
        <v>4</v>
      </c>
      <c r="I3379" s="7" t="n">
        <v>399.980011</v>
      </c>
      <c r="J3379" s="6" t="n">
        <v>1</v>
      </c>
      <c r="K3379" s="7" t="n">
        <v>399.980011</v>
      </c>
      <c r="L3379" s="7" t="n">
        <v>40</v>
      </c>
      <c r="M3379" s="8" t="n">
        <v>0.100000001</v>
      </c>
      <c r="N3379" s="7" t="n">
        <v>107.9899979</v>
      </c>
      <c r="O3379" s="9" t="n">
        <v>0</v>
      </c>
    </row>
    <row r="3380" customFormat="false" ht="15" hidden="false" customHeight="true" outlineLevel="0" collapsed="false">
      <c r="A3380" s="6" t="n">
        <v>74031</v>
      </c>
      <c r="B3380" s="6" t="s">
        <v>19</v>
      </c>
      <c r="C3380" s="6" t="s">
        <v>20</v>
      </c>
      <c r="D3380" s="6" t="s">
        <v>27</v>
      </c>
      <c r="E3380" s="6" t="s">
        <v>54</v>
      </c>
      <c r="F3380" s="6" t="s">
        <v>118</v>
      </c>
      <c r="G3380" s="6" t="s">
        <v>47</v>
      </c>
      <c r="H3380" s="6" t="n">
        <v>4</v>
      </c>
      <c r="I3380" s="7" t="n">
        <v>31.07999992</v>
      </c>
      <c r="J3380" s="6" t="n">
        <v>1</v>
      </c>
      <c r="K3380" s="7" t="n">
        <v>31.07999992</v>
      </c>
      <c r="L3380" s="7" t="n">
        <v>4.039999962</v>
      </c>
      <c r="M3380" s="8" t="n">
        <v>0.129999995</v>
      </c>
      <c r="N3380" s="7" t="n">
        <v>9.140000343</v>
      </c>
      <c r="O3380" s="9" t="n">
        <v>0</v>
      </c>
    </row>
    <row r="3381" customFormat="false" ht="15" hidden="false" customHeight="true" outlineLevel="0" collapsed="false">
      <c r="A3381" s="6" t="n">
        <v>6808</v>
      </c>
      <c r="B3381" s="6" t="s">
        <v>19</v>
      </c>
      <c r="C3381" s="6" t="s">
        <v>20</v>
      </c>
      <c r="D3381" s="6" t="s">
        <v>50</v>
      </c>
      <c r="E3381" s="6" t="s">
        <v>51</v>
      </c>
      <c r="F3381" s="6" t="s">
        <v>78</v>
      </c>
      <c r="G3381" s="6" t="s">
        <v>24</v>
      </c>
      <c r="H3381" s="6" t="n">
        <v>4</v>
      </c>
      <c r="I3381" s="7" t="n">
        <v>22</v>
      </c>
      <c r="J3381" s="6" t="n">
        <v>3</v>
      </c>
      <c r="K3381" s="7" t="n">
        <v>66</v>
      </c>
      <c r="L3381" s="7" t="n">
        <v>4.619999886</v>
      </c>
      <c r="M3381" s="8" t="n">
        <v>0.07</v>
      </c>
      <c r="N3381" s="7" t="n">
        <v>22.28000069</v>
      </c>
      <c r="O3381" s="9" t="n">
        <v>0</v>
      </c>
    </row>
    <row r="3382" customFormat="false" ht="15" hidden="false" customHeight="true" outlineLevel="0" collapsed="false">
      <c r="A3382" s="6" t="n">
        <v>6659</v>
      </c>
      <c r="B3382" s="6" t="s">
        <v>19</v>
      </c>
      <c r="C3382" s="6" t="s">
        <v>37</v>
      </c>
      <c r="D3382" s="6" t="s">
        <v>50</v>
      </c>
      <c r="E3382" s="6" t="s">
        <v>51</v>
      </c>
      <c r="F3382" s="6" t="s">
        <v>33</v>
      </c>
      <c r="G3382" s="6" t="s">
        <v>24</v>
      </c>
      <c r="H3382" s="6" t="n">
        <v>4</v>
      </c>
      <c r="I3382" s="7" t="n">
        <v>59.99000168</v>
      </c>
      <c r="J3382" s="6" t="n">
        <v>3</v>
      </c>
      <c r="K3382" s="7" t="n">
        <v>179.9700012</v>
      </c>
      <c r="L3382" s="7" t="n">
        <v>7.199999809</v>
      </c>
      <c r="M3382" s="8" t="n">
        <v>0.039999999</v>
      </c>
      <c r="N3382" s="7" t="n">
        <v>-126.6399994</v>
      </c>
      <c r="O3382" s="12" t="n">
        <v>1</v>
      </c>
    </row>
    <row r="3383" customFormat="false" ht="15" hidden="false" customHeight="true" outlineLevel="0" collapsed="false">
      <c r="A3383" s="6" t="n">
        <v>51940</v>
      </c>
      <c r="B3383" s="6" t="s">
        <v>19</v>
      </c>
      <c r="C3383" s="6" t="s">
        <v>49</v>
      </c>
      <c r="D3383" s="6" t="s">
        <v>50</v>
      </c>
      <c r="E3383" s="6" t="s">
        <v>63</v>
      </c>
      <c r="F3383" s="6" t="s">
        <v>73</v>
      </c>
      <c r="G3383" s="6" t="s">
        <v>24</v>
      </c>
      <c r="H3383" s="6" t="n">
        <v>4</v>
      </c>
      <c r="I3383" s="7" t="n">
        <v>39.99000168</v>
      </c>
      <c r="J3383" s="6" t="n">
        <v>4</v>
      </c>
      <c r="K3383" s="7" t="n">
        <v>159.9600067</v>
      </c>
      <c r="L3383" s="7" t="n">
        <v>6.400000095</v>
      </c>
      <c r="M3383" s="8" t="n">
        <v>0.039999999</v>
      </c>
      <c r="N3383" s="7" t="n">
        <v>38.38999939</v>
      </c>
      <c r="O3383" s="12" t="n">
        <v>1</v>
      </c>
    </row>
    <row r="3384" customFormat="false" ht="15" hidden="false" customHeight="true" outlineLevel="0" collapsed="false">
      <c r="A3384" s="6" t="n">
        <v>52426</v>
      </c>
      <c r="B3384" s="6" t="s">
        <v>19</v>
      </c>
      <c r="C3384" s="6" t="s">
        <v>20</v>
      </c>
      <c r="D3384" s="6" t="s">
        <v>50</v>
      </c>
      <c r="E3384" s="6" t="s">
        <v>51</v>
      </c>
      <c r="F3384" s="6" t="s">
        <v>75</v>
      </c>
      <c r="G3384" s="6" t="s">
        <v>47</v>
      </c>
      <c r="H3384" s="6" t="n">
        <v>4</v>
      </c>
      <c r="I3384" s="7" t="n">
        <v>299.980011</v>
      </c>
      <c r="J3384" s="6" t="n">
        <v>1</v>
      </c>
      <c r="K3384" s="7" t="n">
        <v>299.980011</v>
      </c>
      <c r="L3384" s="7" t="n">
        <v>21</v>
      </c>
      <c r="M3384" s="8" t="n">
        <v>0.07</v>
      </c>
      <c r="N3384" s="7" t="n">
        <v>100.4300003</v>
      </c>
      <c r="O3384" s="9" t="n">
        <v>0</v>
      </c>
    </row>
    <row r="3385" customFormat="false" ht="15" hidden="false" customHeight="true" outlineLevel="0" collapsed="false">
      <c r="A3385" s="6" t="n">
        <v>58948</v>
      </c>
      <c r="B3385" s="6" t="s">
        <v>19</v>
      </c>
      <c r="C3385" s="6" t="s">
        <v>20</v>
      </c>
      <c r="D3385" s="6" t="s">
        <v>50</v>
      </c>
      <c r="E3385" s="6" t="s">
        <v>63</v>
      </c>
      <c r="F3385" s="6" t="s">
        <v>29</v>
      </c>
      <c r="G3385" s="6" t="s">
        <v>34</v>
      </c>
      <c r="H3385" s="6" t="n">
        <v>4</v>
      </c>
      <c r="I3385" s="7" t="n">
        <v>99.98999786</v>
      </c>
      <c r="J3385" s="6" t="n">
        <v>4</v>
      </c>
      <c r="K3385" s="7" t="n">
        <v>399.9599915</v>
      </c>
      <c r="L3385" s="7" t="n">
        <v>59.99000168</v>
      </c>
      <c r="M3385" s="8" t="n">
        <v>0.150000006</v>
      </c>
      <c r="N3385" s="7" t="n">
        <v>-577.9400024</v>
      </c>
      <c r="O3385" s="9" t="n">
        <v>0</v>
      </c>
    </row>
    <row r="3386" customFormat="false" ht="15" hidden="false" customHeight="true" outlineLevel="0" collapsed="false">
      <c r="A3386" s="6" t="n">
        <v>49988</v>
      </c>
      <c r="B3386" s="6" t="s">
        <v>19</v>
      </c>
      <c r="C3386" s="6" t="s">
        <v>37</v>
      </c>
      <c r="D3386" s="6" t="s">
        <v>38</v>
      </c>
      <c r="E3386" s="6" t="s">
        <v>39</v>
      </c>
      <c r="F3386" s="6" t="s">
        <v>23</v>
      </c>
      <c r="G3386" s="6" t="s">
        <v>34</v>
      </c>
      <c r="H3386" s="6" t="n">
        <v>4</v>
      </c>
      <c r="I3386" s="7" t="n">
        <v>129.9900055</v>
      </c>
      <c r="J3386" s="6" t="n">
        <v>1</v>
      </c>
      <c r="K3386" s="7" t="n">
        <v>129.9900055</v>
      </c>
      <c r="L3386" s="7" t="n">
        <v>26</v>
      </c>
      <c r="M3386" s="8" t="n">
        <v>0.200000003</v>
      </c>
      <c r="N3386" s="7" t="n">
        <v>28.07999992</v>
      </c>
      <c r="O3386" s="9" t="n">
        <v>0</v>
      </c>
    </row>
    <row r="3387" customFormat="false" ht="15" hidden="false" customHeight="true" outlineLevel="0" collapsed="false">
      <c r="A3387" s="6" t="n">
        <v>16976</v>
      </c>
      <c r="B3387" s="6" t="s">
        <v>26</v>
      </c>
      <c r="C3387" s="6" t="s">
        <v>37</v>
      </c>
      <c r="D3387" s="6" t="s">
        <v>21</v>
      </c>
      <c r="E3387" s="6" t="s">
        <v>64</v>
      </c>
      <c r="F3387" s="6" t="s">
        <v>71</v>
      </c>
      <c r="G3387" s="6" t="s">
        <v>34</v>
      </c>
      <c r="H3387" s="6" t="n">
        <v>1</v>
      </c>
      <c r="I3387" s="7" t="n">
        <v>199.9900055</v>
      </c>
      <c r="J3387" s="6" t="n">
        <v>1</v>
      </c>
      <c r="K3387" s="7" t="n">
        <v>199.9900055</v>
      </c>
      <c r="L3387" s="7" t="n">
        <v>32</v>
      </c>
      <c r="M3387" s="8" t="n">
        <v>0.159999996</v>
      </c>
      <c r="N3387" s="7" t="n">
        <v>45.36000061</v>
      </c>
      <c r="O3387" s="12" t="n">
        <v>1</v>
      </c>
    </row>
    <row r="3388" customFormat="false" ht="15" hidden="false" customHeight="true" outlineLevel="0" collapsed="false">
      <c r="A3388" s="6" t="n">
        <v>43656</v>
      </c>
      <c r="B3388" s="6" t="s">
        <v>46</v>
      </c>
      <c r="C3388" s="6" t="s">
        <v>20</v>
      </c>
      <c r="D3388" s="6" t="s">
        <v>38</v>
      </c>
      <c r="E3388" s="6" t="s">
        <v>98</v>
      </c>
      <c r="F3388" s="6" t="s">
        <v>71</v>
      </c>
      <c r="G3388" s="6" t="s">
        <v>24</v>
      </c>
      <c r="H3388" s="6" t="n">
        <v>2</v>
      </c>
      <c r="I3388" s="7" t="n">
        <v>199.9900055</v>
      </c>
      <c r="J3388" s="6" t="n">
        <v>1</v>
      </c>
      <c r="K3388" s="7" t="n">
        <v>199.9900055</v>
      </c>
      <c r="L3388" s="7" t="n">
        <v>40</v>
      </c>
      <c r="M3388" s="8" t="n">
        <v>0.200000003</v>
      </c>
      <c r="N3388" s="7" t="n">
        <v>-127.9899979</v>
      </c>
      <c r="O3388" s="9" t="n">
        <v>0</v>
      </c>
    </row>
    <row r="3389" customFormat="false" ht="15" hidden="false" customHeight="true" outlineLevel="0" collapsed="false">
      <c r="A3389" s="6" t="n">
        <v>3145</v>
      </c>
      <c r="B3389" s="6" t="s">
        <v>46</v>
      </c>
      <c r="C3389" s="6" t="s">
        <v>20</v>
      </c>
      <c r="D3389" s="6" t="s">
        <v>50</v>
      </c>
      <c r="E3389" s="6" t="s">
        <v>51</v>
      </c>
      <c r="F3389" s="6" t="s">
        <v>23</v>
      </c>
      <c r="G3389" s="6" t="s">
        <v>34</v>
      </c>
      <c r="H3389" s="6" t="n">
        <v>2</v>
      </c>
      <c r="I3389" s="7" t="n">
        <v>129.9900055</v>
      </c>
      <c r="J3389" s="6" t="n">
        <v>1</v>
      </c>
      <c r="K3389" s="7" t="n">
        <v>129.9900055</v>
      </c>
      <c r="L3389" s="7" t="n">
        <v>1.299999952</v>
      </c>
      <c r="M3389" s="8" t="n">
        <v>0.01</v>
      </c>
      <c r="N3389" s="7" t="n">
        <v>8.109999657</v>
      </c>
      <c r="O3389" s="12" t="n">
        <v>1</v>
      </c>
    </row>
    <row r="3390" customFormat="false" ht="15" hidden="false" customHeight="true" outlineLevel="0" collapsed="false">
      <c r="A3390" s="6" t="n">
        <v>47271</v>
      </c>
      <c r="B3390" s="6" t="s">
        <v>46</v>
      </c>
      <c r="C3390" s="6" t="s">
        <v>37</v>
      </c>
      <c r="D3390" s="6" t="s">
        <v>38</v>
      </c>
      <c r="E3390" s="6" t="s">
        <v>39</v>
      </c>
      <c r="F3390" s="6" t="s">
        <v>33</v>
      </c>
      <c r="G3390" s="6" t="s">
        <v>24</v>
      </c>
      <c r="H3390" s="6" t="n">
        <v>2</v>
      </c>
      <c r="I3390" s="7" t="n">
        <v>59.99000168</v>
      </c>
      <c r="J3390" s="6" t="n">
        <v>4</v>
      </c>
      <c r="K3390" s="7" t="n">
        <v>239.9600067</v>
      </c>
      <c r="L3390" s="7" t="n">
        <v>31.19000053</v>
      </c>
      <c r="M3390" s="8" t="n">
        <v>0.129999995</v>
      </c>
      <c r="N3390" s="7" t="n">
        <v>98.12000275</v>
      </c>
      <c r="O3390" s="9" t="n">
        <v>0</v>
      </c>
    </row>
    <row r="3391" customFormat="false" ht="15" hidden="false" customHeight="true" outlineLevel="0" collapsed="false">
      <c r="A3391" s="6" t="n">
        <v>6504</v>
      </c>
      <c r="B3391" s="6" t="s">
        <v>19</v>
      </c>
      <c r="C3391" s="6" t="s">
        <v>20</v>
      </c>
      <c r="D3391" s="6" t="s">
        <v>50</v>
      </c>
      <c r="E3391" s="6" t="s">
        <v>51</v>
      </c>
      <c r="F3391" s="6" t="s">
        <v>57</v>
      </c>
      <c r="G3391" s="6" t="s">
        <v>47</v>
      </c>
      <c r="H3391" s="6" t="n">
        <v>4</v>
      </c>
      <c r="I3391" s="7" t="n">
        <v>50</v>
      </c>
      <c r="J3391" s="6" t="n">
        <v>5</v>
      </c>
      <c r="K3391" s="7" t="n">
        <v>250</v>
      </c>
      <c r="L3391" s="7" t="n">
        <v>42.5</v>
      </c>
      <c r="M3391" s="8" t="n">
        <v>0.170000002</v>
      </c>
      <c r="N3391" s="7" t="n">
        <v>70.55000305</v>
      </c>
      <c r="O3391" s="12" t="n">
        <v>1</v>
      </c>
    </row>
    <row r="3392" customFormat="false" ht="15" hidden="false" customHeight="true" outlineLevel="0" collapsed="false">
      <c r="A3392" s="6" t="n">
        <v>45080</v>
      </c>
      <c r="B3392" s="6" t="s">
        <v>19</v>
      </c>
      <c r="C3392" s="6" t="s">
        <v>20</v>
      </c>
      <c r="D3392" s="6" t="s">
        <v>38</v>
      </c>
      <c r="E3392" s="6" t="s">
        <v>92</v>
      </c>
      <c r="F3392" s="6" t="s">
        <v>40</v>
      </c>
      <c r="G3392" s="6" t="s">
        <v>47</v>
      </c>
      <c r="H3392" s="6" t="n">
        <v>4</v>
      </c>
      <c r="I3392" s="7" t="n">
        <v>399.980011</v>
      </c>
      <c r="J3392" s="6" t="n">
        <v>1</v>
      </c>
      <c r="K3392" s="7" t="n">
        <v>399.980011</v>
      </c>
      <c r="L3392" s="7" t="n">
        <v>52</v>
      </c>
      <c r="M3392" s="8" t="n">
        <v>0.129999995</v>
      </c>
      <c r="N3392" s="7" t="n">
        <v>160.0700073</v>
      </c>
      <c r="O3392" s="12" t="n">
        <v>1</v>
      </c>
    </row>
    <row r="3393" customFormat="false" ht="15" hidden="false" customHeight="true" outlineLevel="0" collapsed="false">
      <c r="A3393" s="6" t="n">
        <v>61437</v>
      </c>
      <c r="B3393" s="6" t="s">
        <v>19</v>
      </c>
      <c r="C3393" s="6" t="s">
        <v>49</v>
      </c>
      <c r="D3393" s="6" t="s">
        <v>50</v>
      </c>
      <c r="E3393" s="6" t="s">
        <v>63</v>
      </c>
      <c r="F3393" s="6" t="s">
        <v>71</v>
      </c>
      <c r="G3393" s="6" t="s">
        <v>47</v>
      </c>
      <c r="H3393" s="6" t="n">
        <v>4</v>
      </c>
      <c r="I3393" s="7" t="n">
        <v>199.9900055</v>
      </c>
      <c r="J3393" s="6" t="n">
        <v>1</v>
      </c>
      <c r="K3393" s="7" t="n">
        <v>199.9900055</v>
      </c>
      <c r="L3393" s="7" t="n">
        <v>26</v>
      </c>
      <c r="M3393" s="8" t="n">
        <v>0.129999995</v>
      </c>
      <c r="N3393" s="7" t="n">
        <v>34.79999924</v>
      </c>
      <c r="O3393" s="9" t="n">
        <v>0</v>
      </c>
    </row>
    <row r="3394" customFormat="false" ht="15" hidden="false" customHeight="true" outlineLevel="0" collapsed="false">
      <c r="A3394" s="6" t="n">
        <v>33574</v>
      </c>
      <c r="B3394" s="6" t="s">
        <v>46</v>
      </c>
      <c r="C3394" s="6" t="s">
        <v>20</v>
      </c>
      <c r="D3394" s="6" t="s">
        <v>31</v>
      </c>
      <c r="E3394" s="6" t="s">
        <v>86</v>
      </c>
      <c r="F3394" s="6" t="s">
        <v>58</v>
      </c>
      <c r="G3394" s="6" t="s">
        <v>47</v>
      </c>
      <c r="H3394" s="6" t="n">
        <v>2</v>
      </c>
      <c r="I3394" s="7" t="n">
        <v>49.97999954</v>
      </c>
      <c r="J3394" s="6" t="n">
        <v>1</v>
      </c>
      <c r="K3394" s="7" t="n">
        <v>49.97999954</v>
      </c>
      <c r="L3394" s="7" t="n">
        <v>10</v>
      </c>
      <c r="M3394" s="8" t="n">
        <v>0.200000003</v>
      </c>
      <c r="N3394" s="7" t="n">
        <v>-31.98999977</v>
      </c>
      <c r="O3394" s="12" t="n">
        <v>1</v>
      </c>
    </row>
    <row r="3395" customFormat="false" ht="15" hidden="false" customHeight="true" outlineLevel="0" collapsed="false">
      <c r="A3395" s="6" t="n">
        <v>42046</v>
      </c>
      <c r="B3395" s="6" t="s">
        <v>26</v>
      </c>
      <c r="C3395" s="6" t="s">
        <v>37</v>
      </c>
      <c r="D3395" s="6" t="s">
        <v>27</v>
      </c>
      <c r="E3395" s="6" t="s">
        <v>79</v>
      </c>
      <c r="F3395" s="6" t="s">
        <v>71</v>
      </c>
      <c r="G3395" s="6" t="s">
        <v>34</v>
      </c>
      <c r="H3395" s="6" t="n">
        <v>1</v>
      </c>
      <c r="I3395" s="7" t="n">
        <v>199.9900055</v>
      </c>
      <c r="J3395" s="6" t="n">
        <v>1</v>
      </c>
      <c r="K3395" s="7" t="n">
        <v>199.9900055</v>
      </c>
      <c r="L3395" s="7" t="n">
        <v>30</v>
      </c>
      <c r="M3395" s="8" t="n">
        <v>0.150000006</v>
      </c>
      <c r="N3395" s="7" t="n">
        <v>45.90000153</v>
      </c>
      <c r="O3395" s="12" t="n">
        <v>1</v>
      </c>
    </row>
    <row r="3396" customFormat="false" ht="15" hidden="false" customHeight="true" outlineLevel="0" collapsed="false">
      <c r="A3396" s="6" t="n">
        <v>62545</v>
      </c>
      <c r="B3396" s="6" t="s">
        <v>19</v>
      </c>
      <c r="C3396" s="6" t="s">
        <v>49</v>
      </c>
      <c r="D3396" s="6" t="s">
        <v>21</v>
      </c>
      <c r="E3396" s="6" t="s">
        <v>64</v>
      </c>
      <c r="F3396" s="6" t="s">
        <v>75</v>
      </c>
      <c r="G3396" s="6" t="s">
        <v>24</v>
      </c>
      <c r="H3396" s="6" t="n">
        <v>4</v>
      </c>
      <c r="I3396" s="7" t="n">
        <v>299.980011</v>
      </c>
      <c r="J3396" s="6" t="n">
        <v>1</v>
      </c>
      <c r="K3396" s="7" t="n">
        <v>299.980011</v>
      </c>
      <c r="L3396" s="7" t="n">
        <v>12</v>
      </c>
      <c r="M3396" s="8" t="n">
        <v>0.039999999</v>
      </c>
      <c r="N3396" s="7" t="n">
        <v>-239.8899994</v>
      </c>
      <c r="O3396" s="12" t="n">
        <v>1</v>
      </c>
    </row>
    <row r="3397" customFormat="false" ht="15" hidden="false" customHeight="true" outlineLevel="0" collapsed="false">
      <c r="A3397" s="6" t="n">
        <v>41924</v>
      </c>
      <c r="B3397" s="6" t="s">
        <v>19</v>
      </c>
      <c r="C3397" s="6" t="s">
        <v>49</v>
      </c>
      <c r="D3397" s="6" t="s">
        <v>27</v>
      </c>
      <c r="E3397" s="6" t="s">
        <v>79</v>
      </c>
      <c r="F3397" s="6" t="s">
        <v>75</v>
      </c>
      <c r="G3397" s="6" t="s">
        <v>47</v>
      </c>
      <c r="H3397" s="6" t="n">
        <v>4</v>
      </c>
      <c r="I3397" s="7" t="n">
        <v>299.980011</v>
      </c>
      <c r="J3397" s="6" t="n">
        <v>1</v>
      </c>
      <c r="K3397" s="7" t="n">
        <v>299.980011</v>
      </c>
      <c r="L3397" s="7" t="n">
        <v>45</v>
      </c>
      <c r="M3397" s="8" t="n">
        <v>0.150000006</v>
      </c>
      <c r="N3397" s="7" t="n">
        <v>60.68999863</v>
      </c>
      <c r="O3397" s="12" t="n">
        <v>1</v>
      </c>
    </row>
    <row r="3398" customFormat="false" ht="15" hidden="false" customHeight="true" outlineLevel="0" collapsed="false">
      <c r="A3398" s="6" t="n">
        <v>10966</v>
      </c>
      <c r="B3398" s="6" t="s">
        <v>26</v>
      </c>
      <c r="C3398" s="6" t="s">
        <v>20</v>
      </c>
      <c r="D3398" s="6" t="s">
        <v>21</v>
      </c>
      <c r="E3398" s="6" t="s">
        <v>65</v>
      </c>
      <c r="F3398" s="6" t="s">
        <v>29</v>
      </c>
      <c r="G3398" s="6" t="s">
        <v>44</v>
      </c>
      <c r="H3398" s="6" t="n">
        <v>1</v>
      </c>
      <c r="I3398" s="7" t="n">
        <v>99.98999786</v>
      </c>
      <c r="J3398" s="6" t="n">
        <v>5</v>
      </c>
      <c r="K3398" s="7" t="n">
        <v>499.9500122</v>
      </c>
      <c r="L3398" s="7" t="n">
        <v>79.98999786</v>
      </c>
      <c r="M3398" s="8" t="n">
        <v>0.159999996</v>
      </c>
      <c r="N3398" s="7" t="n">
        <v>197.3800049</v>
      </c>
      <c r="O3398" s="12" t="n">
        <v>1</v>
      </c>
    </row>
    <row r="3399" customFormat="false" ht="15" hidden="false" customHeight="true" outlineLevel="0" collapsed="false">
      <c r="A3399" s="6" t="n">
        <v>23711</v>
      </c>
      <c r="B3399" s="6" t="s">
        <v>19</v>
      </c>
      <c r="C3399" s="6" t="s">
        <v>20</v>
      </c>
      <c r="D3399" s="6" t="s">
        <v>27</v>
      </c>
      <c r="E3399" s="6" t="s">
        <v>69</v>
      </c>
      <c r="F3399" s="6" t="s">
        <v>29</v>
      </c>
      <c r="G3399" s="6" t="s">
        <v>47</v>
      </c>
      <c r="H3399" s="6" t="n">
        <v>4</v>
      </c>
      <c r="I3399" s="7" t="n">
        <v>99.98999786</v>
      </c>
      <c r="J3399" s="6" t="n">
        <v>4</v>
      </c>
      <c r="K3399" s="7" t="n">
        <v>399.9599915</v>
      </c>
      <c r="L3399" s="7" t="n">
        <v>0</v>
      </c>
      <c r="M3399" s="8" t="n">
        <v>0</v>
      </c>
      <c r="N3399" s="7" t="n">
        <v>99.98999786</v>
      </c>
      <c r="O3399" s="9" t="n">
        <v>0</v>
      </c>
    </row>
    <row r="3400" customFormat="false" ht="15" hidden="false" customHeight="true" outlineLevel="0" collapsed="false">
      <c r="A3400" s="6" t="n">
        <v>16951</v>
      </c>
      <c r="B3400" s="6" t="s">
        <v>46</v>
      </c>
      <c r="C3400" s="6" t="s">
        <v>37</v>
      </c>
      <c r="D3400" s="6" t="s">
        <v>21</v>
      </c>
      <c r="E3400" s="6" t="s">
        <v>65</v>
      </c>
      <c r="F3400" s="6" t="s">
        <v>58</v>
      </c>
      <c r="G3400" s="6" t="s">
        <v>24</v>
      </c>
      <c r="H3400" s="6" t="n">
        <v>2</v>
      </c>
      <c r="I3400" s="7" t="n">
        <v>49.97999954</v>
      </c>
      <c r="J3400" s="6" t="n">
        <v>1</v>
      </c>
      <c r="K3400" s="7" t="n">
        <v>49.97999954</v>
      </c>
      <c r="L3400" s="7" t="n">
        <v>12.5</v>
      </c>
      <c r="M3400" s="8" t="n">
        <v>0.25</v>
      </c>
      <c r="N3400" s="7" t="n">
        <v>3.25999999</v>
      </c>
      <c r="O3400" s="9" t="n">
        <v>0</v>
      </c>
    </row>
    <row r="3401" customFormat="false" ht="15" hidden="false" customHeight="true" outlineLevel="0" collapsed="false">
      <c r="A3401" s="6" t="n">
        <v>56849</v>
      </c>
      <c r="B3401" s="6" t="s">
        <v>19</v>
      </c>
      <c r="C3401" s="6" t="s">
        <v>20</v>
      </c>
      <c r="D3401" s="6" t="s">
        <v>50</v>
      </c>
      <c r="E3401" s="6" t="s">
        <v>51</v>
      </c>
      <c r="F3401" s="6" t="s">
        <v>33</v>
      </c>
      <c r="G3401" s="6" t="s">
        <v>44</v>
      </c>
      <c r="H3401" s="6" t="n">
        <v>4</v>
      </c>
      <c r="I3401" s="7" t="n">
        <v>59.99000168</v>
      </c>
      <c r="J3401" s="6" t="n">
        <v>1</v>
      </c>
      <c r="K3401" s="7" t="n">
        <v>59.99000168</v>
      </c>
      <c r="L3401" s="7" t="n">
        <v>12</v>
      </c>
      <c r="M3401" s="8" t="n">
        <v>0.200000003</v>
      </c>
      <c r="N3401" s="7" t="n">
        <v>22.07999992</v>
      </c>
      <c r="O3401" s="12" t="n">
        <v>1</v>
      </c>
    </row>
    <row r="3402" customFormat="false" ht="15" hidden="false" customHeight="true" outlineLevel="0" collapsed="false">
      <c r="A3402" s="6" t="n">
        <v>19125</v>
      </c>
      <c r="B3402" s="6" t="s">
        <v>26</v>
      </c>
      <c r="C3402" s="6" t="s">
        <v>20</v>
      </c>
      <c r="D3402" s="6" t="s">
        <v>21</v>
      </c>
      <c r="E3402" s="6" t="s">
        <v>65</v>
      </c>
      <c r="F3402" s="6" t="s">
        <v>23</v>
      </c>
      <c r="G3402" s="6" t="s">
        <v>44</v>
      </c>
      <c r="H3402" s="6" t="n">
        <v>1</v>
      </c>
      <c r="I3402" s="7" t="n">
        <v>129.9900055</v>
      </c>
      <c r="J3402" s="6" t="n">
        <v>1</v>
      </c>
      <c r="K3402" s="7" t="n">
        <v>129.9900055</v>
      </c>
      <c r="L3402" s="7" t="n">
        <v>6.5</v>
      </c>
      <c r="M3402" s="8" t="n">
        <v>0.050000001</v>
      </c>
      <c r="N3402" s="7" t="n">
        <v>38.65000153</v>
      </c>
      <c r="O3402" s="12" t="n">
        <v>1</v>
      </c>
    </row>
    <row r="3403" customFormat="false" ht="15" hidden="false" customHeight="true" outlineLevel="0" collapsed="false">
      <c r="A3403" s="6" t="n">
        <v>1824</v>
      </c>
      <c r="B3403" s="6" t="s">
        <v>26</v>
      </c>
      <c r="C3403" s="6" t="s">
        <v>20</v>
      </c>
      <c r="D3403" s="6" t="s">
        <v>50</v>
      </c>
      <c r="E3403" s="6" t="s">
        <v>63</v>
      </c>
      <c r="F3403" s="6" t="s">
        <v>29</v>
      </c>
      <c r="G3403" s="6" t="s">
        <v>44</v>
      </c>
      <c r="H3403" s="6" t="n">
        <v>1</v>
      </c>
      <c r="I3403" s="7" t="n">
        <v>99.98999786</v>
      </c>
      <c r="J3403" s="6" t="n">
        <v>1</v>
      </c>
      <c r="K3403" s="7" t="n">
        <v>99.98999786</v>
      </c>
      <c r="L3403" s="7" t="n">
        <v>5.5</v>
      </c>
      <c r="M3403" s="8" t="n">
        <v>0.059999999</v>
      </c>
      <c r="N3403" s="7" t="n">
        <v>33.0699997</v>
      </c>
      <c r="O3403" s="12" t="n">
        <v>1</v>
      </c>
    </row>
    <row r="3404" customFormat="false" ht="15" hidden="false" customHeight="true" outlineLevel="0" collapsed="false">
      <c r="A3404" s="6" t="n">
        <v>35997</v>
      </c>
      <c r="B3404" s="6" t="s">
        <v>19</v>
      </c>
      <c r="C3404" s="6" t="s">
        <v>20</v>
      </c>
      <c r="D3404" s="6" t="s">
        <v>31</v>
      </c>
      <c r="E3404" s="6" t="s">
        <v>62</v>
      </c>
      <c r="F3404" s="6" t="s">
        <v>57</v>
      </c>
      <c r="G3404" s="6" t="s">
        <v>44</v>
      </c>
      <c r="H3404" s="6" t="n">
        <v>4</v>
      </c>
      <c r="I3404" s="7" t="n">
        <v>50</v>
      </c>
      <c r="J3404" s="6" t="n">
        <v>3</v>
      </c>
      <c r="K3404" s="7" t="n">
        <v>150</v>
      </c>
      <c r="L3404" s="7" t="n">
        <v>30</v>
      </c>
      <c r="M3404" s="8" t="n">
        <v>0.200000003</v>
      </c>
      <c r="N3404" s="7" t="n">
        <v>19.55999947</v>
      </c>
      <c r="O3404" s="9" t="n">
        <v>0</v>
      </c>
    </row>
    <row r="3405" customFormat="false" ht="15" hidden="false" customHeight="true" outlineLevel="0" collapsed="false">
      <c r="A3405" s="6" t="n">
        <v>36614</v>
      </c>
      <c r="B3405" s="6" t="s">
        <v>19</v>
      </c>
      <c r="C3405" s="6" t="s">
        <v>20</v>
      </c>
      <c r="D3405" s="6" t="s">
        <v>31</v>
      </c>
      <c r="E3405" s="6" t="s">
        <v>86</v>
      </c>
      <c r="F3405" s="6" t="s">
        <v>40</v>
      </c>
      <c r="G3405" s="6" t="s">
        <v>34</v>
      </c>
      <c r="H3405" s="6" t="n">
        <v>4</v>
      </c>
      <c r="I3405" s="7" t="n">
        <v>399.980011</v>
      </c>
      <c r="J3405" s="6" t="n">
        <v>1</v>
      </c>
      <c r="K3405" s="7" t="n">
        <v>399.980011</v>
      </c>
      <c r="L3405" s="7" t="n">
        <v>48</v>
      </c>
      <c r="M3405" s="8" t="n">
        <v>0.119999997</v>
      </c>
      <c r="N3405" s="7" t="n">
        <v>-563.1699829</v>
      </c>
      <c r="O3405" s="12" t="n">
        <v>1</v>
      </c>
    </row>
    <row r="3406" customFormat="false" ht="15" hidden="false" customHeight="true" outlineLevel="0" collapsed="false">
      <c r="A3406" s="6" t="n">
        <v>174</v>
      </c>
      <c r="B3406" s="6" t="s">
        <v>46</v>
      </c>
      <c r="C3406" s="6" t="s">
        <v>49</v>
      </c>
      <c r="D3406" s="6" t="s">
        <v>50</v>
      </c>
      <c r="E3406" s="6" t="s">
        <v>51</v>
      </c>
      <c r="F3406" s="6" t="s">
        <v>100</v>
      </c>
      <c r="G3406" s="6" t="s">
        <v>34</v>
      </c>
      <c r="H3406" s="6" t="n">
        <v>2</v>
      </c>
      <c r="I3406" s="7" t="n">
        <v>19.98999977</v>
      </c>
      <c r="J3406" s="6" t="n">
        <v>5</v>
      </c>
      <c r="K3406" s="7" t="n">
        <v>99.94999695</v>
      </c>
      <c r="L3406" s="7" t="n">
        <v>5</v>
      </c>
      <c r="M3406" s="8" t="n">
        <v>0.050000001</v>
      </c>
      <c r="N3406" s="7" t="n">
        <v>43.68000031</v>
      </c>
      <c r="O3406" s="12" t="n">
        <v>1</v>
      </c>
    </row>
    <row r="3407" customFormat="false" ht="15" hidden="false" customHeight="true" outlineLevel="0" collapsed="false">
      <c r="A3407" s="6" t="n">
        <v>16354</v>
      </c>
      <c r="B3407" s="6" t="s">
        <v>19</v>
      </c>
      <c r="C3407" s="6" t="s">
        <v>49</v>
      </c>
      <c r="D3407" s="6" t="s">
        <v>21</v>
      </c>
      <c r="E3407" s="6" t="s">
        <v>64</v>
      </c>
      <c r="F3407" s="6" t="s">
        <v>33</v>
      </c>
      <c r="G3407" s="6" t="s">
        <v>47</v>
      </c>
      <c r="H3407" s="6" t="n">
        <v>4</v>
      </c>
      <c r="I3407" s="7" t="n">
        <v>59.99000168</v>
      </c>
      <c r="J3407" s="6" t="n">
        <v>5</v>
      </c>
      <c r="K3407" s="7" t="n">
        <v>299.9500122</v>
      </c>
      <c r="L3407" s="7" t="n">
        <v>27</v>
      </c>
      <c r="M3407" s="8" t="n">
        <v>0.090000004</v>
      </c>
      <c r="N3407" s="7" t="n">
        <v>99.08000183</v>
      </c>
      <c r="O3407" s="12" t="n">
        <v>1</v>
      </c>
    </row>
    <row r="3408" customFormat="false" ht="15" hidden="false" customHeight="true" outlineLevel="0" collapsed="false">
      <c r="A3408" s="6" t="n">
        <v>3868</v>
      </c>
      <c r="B3408" s="6" t="s">
        <v>19</v>
      </c>
      <c r="C3408" s="6" t="s">
        <v>37</v>
      </c>
      <c r="D3408" s="6" t="s">
        <v>50</v>
      </c>
      <c r="E3408" s="6" t="s">
        <v>51</v>
      </c>
      <c r="F3408" s="6" t="s">
        <v>29</v>
      </c>
      <c r="G3408" s="6" t="s">
        <v>44</v>
      </c>
      <c r="H3408" s="6" t="n">
        <v>4</v>
      </c>
      <c r="I3408" s="7" t="n">
        <v>99.98999786</v>
      </c>
      <c r="J3408" s="6" t="n">
        <v>1</v>
      </c>
      <c r="K3408" s="7" t="n">
        <v>99.98999786</v>
      </c>
      <c r="L3408" s="7" t="n">
        <v>16</v>
      </c>
      <c r="M3408" s="8" t="n">
        <v>0.159999996</v>
      </c>
      <c r="N3408" s="7" t="n">
        <v>-142.7899933</v>
      </c>
      <c r="O3408" s="9" t="n">
        <v>0</v>
      </c>
    </row>
    <row r="3409" customFormat="false" ht="15" hidden="false" customHeight="true" outlineLevel="0" collapsed="false">
      <c r="A3409" s="6" t="n">
        <v>31208</v>
      </c>
      <c r="B3409" s="6" t="s">
        <v>19</v>
      </c>
      <c r="C3409" s="6" t="s">
        <v>20</v>
      </c>
      <c r="D3409" s="6" t="s">
        <v>27</v>
      </c>
      <c r="E3409" s="6" t="s">
        <v>42</v>
      </c>
      <c r="F3409" s="6" t="s">
        <v>57</v>
      </c>
      <c r="G3409" s="6" t="s">
        <v>44</v>
      </c>
      <c r="H3409" s="6" t="n">
        <v>4</v>
      </c>
      <c r="I3409" s="7" t="n">
        <v>50</v>
      </c>
      <c r="J3409" s="6" t="n">
        <v>5</v>
      </c>
      <c r="K3409" s="7" t="n">
        <v>250</v>
      </c>
      <c r="L3409" s="7" t="n">
        <v>25</v>
      </c>
      <c r="M3409" s="8" t="n">
        <v>0.100000001</v>
      </c>
      <c r="N3409" s="7" t="n">
        <v>103.5</v>
      </c>
      <c r="O3409" s="9" t="n">
        <v>0</v>
      </c>
    </row>
    <row r="3410" customFormat="false" ht="15" hidden="false" customHeight="true" outlineLevel="0" collapsed="false">
      <c r="A3410" s="6" t="n">
        <v>57028</v>
      </c>
      <c r="B3410" s="6" t="s">
        <v>46</v>
      </c>
      <c r="C3410" s="6" t="s">
        <v>37</v>
      </c>
      <c r="D3410" s="6" t="s">
        <v>50</v>
      </c>
      <c r="E3410" s="6" t="s">
        <v>63</v>
      </c>
      <c r="F3410" s="6" t="s">
        <v>75</v>
      </c>
      <c r="G3410" s="6" t="s">
        <v>24</v>
      </c>
      <c r="H3410" s="6" t="n">
        <v>2</v>
      </c>
      <c r="I3410" s="7" t="n">
        <v>299.980011</v>
      </c>
      <c r="J3410" s="6" t="n">
        <v>1</v>
      </c>
      <c r="K3410" s="7" t="n">
        <v>299.980011</v>
      </c>
      <c r="L3410" s="7" t="n">
        <v>9</v>
      </c>
      <c r="M3410" s="8" t="n">
        <v>0.029999999</v>
      </c>
      <c r="N3410" s="7" t="n">
        <v>109.1200027</v>
      </c>
      <c r="O3410" s="12" t="n">
        <v>1</v>
      </c>
    </row>
    <row r="3411" customFormat="false" ht="15" hidden="false" customHeight="true" outlineLevel="0" collapsed="false">
      <c r="A3411" s="6" t="n">
        <v>34133</v>
      </c>
      <c r="B3411" s="6" t="s">
        <v>36</v>
      </c>
      <c r="C3411" s="6" t="s">
        <v>37</v>
      </c>
      <c r="D3411" s="6" t="s">
        <v>31</v>
      </c>
      <c r="E3411" s="6" t="s">
        <v>56</v>
      </c>
      <c r="F3411" s="6" t="s">
        <v>23</v>
      </c>
      <c r="G3411" s="6" t="s">
        <v>24</v>
      </c>
      <c r="H3411" s="6" t="n">
        <v>0</v>
      </c>
      <c r="I3411" s="7" t="n">
        <v>129.9900055</v>
      </c>
      <c r="J3411" s="6" t="n">
        <v>1</v>
      </c>
      <c r="K3411" s="7" t="n">
        <v>129.9900055</v>
      </c>
      <c r="L3411" s="7" t="n">
        <v>0</v>
      </c>
      <c r="M3411" s="8" t="n">
        <v>0</v>
      </c>
      <c r="N3411" s="7" t="n">
        <v>45.5</v>
      </c>
      <c r="O3411" s="9" t="n">
        <v>0</v>
      </c>
    </row>
    <row r="3412" customFormat="false" ht="15" hidden="false" customHeight="true" outlineLevel="0" collapsed="false">
      <c r="A3412" s="6" t="n">
        <v>41245</v>
      </c>
      <c r="B3412" s="6" t="s">
        <v>19</v>
      </c>
      <c r="C3412" s="6" t="s">
        <v>49</v>
      </c>
      <c r="D3412" s="6" t="s">
        <v>31</v>
      </c>
      <c r="E3412" s="6" t="s">
        <v>62</v>
      </c>
      <c r="F3412" s="6" t="s">
        <v>57</v>
      </c>
      <c r="G3412" s="6" t="s">
        <v>44</v>
      </c>
      <c r="H3412" s="6" t="n">
        <v>4</v>
      </c>
      <c r="I3412" s="7" t="n">
        <v>50</v>
      </c>
      <c r="J3412" s="6" t="n">
        <v>2</v>
      </c>
      <c r="K3412" s="7" t="n">
        <v>100</v>
      </c>
      <c r="L3412" s="7" t="n">
        <v>18</v>
      </c>
      <c r="M3412" s="8" t="n">
        <v>0.180000007</v>
      </c>
      <c r="N3412" s="7" t="n">
        <v>39.36000061</v>
      </c>
      <c r="O3412" s="12" t="n">
        <v>1</v>
      </c>
    </row>
    <row r="3413" customFormat="false" ht="15" hidden="false" customHeight="true" outlineLevel="0" collapsed="false">
      <c r="A3413" s="6" t="n">
        <v>20325</v>
      </c>
      <c r="B3413" s="6" t="s">
        <v>19</v>
      </c>
      <c r="C3413" s="6" t="s">
        <v>20</v>
      </c>
      <c r="D3413" s="6" t="s">
        <v>27</v>
      </c>
      <c r="E3413" s="6" t="s">
        <v>42</v>
      </c>
      <c r="F3413" s="6" t="s">
        <v>75</v>
      </c>
      <c r="G3413" s="6" t="s">
        <v>34</v>
      </c>
      <c r="H3413" s="6" t="n">
        <v>4</v>
      </c>
      <c r="I3413" s="7" t="n">
        <v>299.980011</v>
      </c>
      <c r="J3413" s="6" t="n">
        <v>1</v>
      </c>
      <c r="K3413" s="7" t="n">
        <v>299.980011</v>
      </c>
      <c r="L3413" s="7" t="n">
        <v>0</v>
      </c>
      <c r="M3413" s="8" t="n">
        <v>0</v>
      </c>
      <c r="N3413" s="7" t="n">
        <v>86.98999786</v>
      </c>
      <c r="O3413" s="12" t="n">
        <v>1</v>
      </c>
    </row>
    <row r="3414" customFormat="false" ht="15" hidden="false" customHeight="true" outlineLevel="0" collapsed="false">
      <c r="A3414" s="6" t="n">
        <v>56817</v>
      </c>
      <c r="B3414" s="6" t="s">
        <v>26</v>
      </c>
      <c r="C3414" s="6" t="s">
        <v>49</v>
      </c>
      <c r="D3414" s="6" t="s">
        <v>50</v>
      </c>
      <c r="E3414" s="6" t="s">
        <v>63</v>
      </c>
      <c r="F3414" s="6" t="s">
        <v>23</v>
      </c>
      <c r="G3414" s="6" t="s">
        <v>24</v>
      </c>
      <c r="H3414" s="6" t="n">
        <v>1</v>
      </c>
      <c r="I3414" s="7" t="n">
        <v>129.9900055</v>
      </c>
      <c r="J3414" s="6" t="n">
        <v>1</v>
      </c>
      <c r="K3414" s="7" t="n">
        <v>129.9900055</v>
      </c>
      <c r="L3414" s="7" t="n">
        <v>5.199999809</v>
      </c>
      <c r="M3414" s="8" t="n">
        <v>0.039999999</v>
      </c>
      <c r="N3414" s="7" t="n">
        <v>13.72999954</v>
      </c>
      <c r="O3414" s="12" t="n">
        <v>1</v>
      </c>
    </row>
    <row r="3415" customFormat="false" ht="15" hidden="false" customHeight="true" outlineLevel="0" collapsed="false">
      <c r="A3415" s="6" t="n">
        <v>49459</v>
      </c>
      <c r="B3415" s="6" t="s">
        <v>26</v>
      </c>
      <c r="C3415" s="6" t="s">
        <v>49</v>
      </c>
      <c r="D3415" s="6" t="s">
        <v>27</v>
      </c>
      <c r="E3415" s="6" t="s">
        <v>79</v>
      </c>
      <c r="F3415" s="6" t="s">
        <v>99</v>
      </c>
      <c r="G3415" s="6" t="s">
        <v>34</v>
      </c>
      <c r="H3415" s="6" t="n">
        <v>1</v>
      </c>
      <c r="I3415" s="7" t="n">
        <v>65</v>
      </c>
      <c r="J3415" s="6" t="n">
        <v>5</v>
      </c>
      <c r="K3415" s="7" t="n">
        <v>325</v>
      </c>
      <c r="L3415" s="7" t="n">
        <v>9.75</v>
      </c>
      <c r="M3415" s="8" t="n">
        <v>0.029999999</v>
      </c>
      <c r="N3415" s="7" t="n">
        <v>-504.3999939</v>
      </c>
      <c r="O3415" s="12" t="n">
        <v>1</v>
      </c>
    </row>
    <row r="3416" customFormat="false" ht="15" hidden="false" customHeight="true" outlineLevel="0" collapsed="false">
      <c r="A3416" s="6" t="n">
        <v>2751</v>
      </c>
      <c r="B3416" s="6" t="s">
        <v>19</v>
      </c>
      <c r="C3416" s="6" t="s">
        <v>37</v>
      </c>
      <c r="D3416" s="6" t="s">
        <v>50</v>
      </c>
      <c r="E3416" s="6" t="s">
        <v>63</v>
      </c>
      <c r="F3416" s="6" t="s">
        <v>73</v>
      </c>
      <c r="G3416" s="6" t="s">
        <v>34</v>
      </c>
      <c r="H3416" s="6" t="n">
        <v>4</v>
      </c>
      <c r="I3416" s="7" t="n">
        <v>39.99000168</v>
      </c>
      <c r="J3416" s="6" t="n">
        <v>1</v>
      </c>
      <c r="K3416" s="7" t="n">
        <v>39.99000168</v>
      </c>
      <c r="L3416" s="7" t="n">
        <v>2.799999952</v>
      </c>
      <c r="M3416" s="8" t="n">
        <v>0.07</v>
      </c>
      <c r="N3416" s="7" t="n">
        <v>10.40999985</v>
      </c>
      <c r="O3416" s="9" t="n">
        <v>0</v>
      </c>
    </row>
    <row r="3417" customFormat="false" ht="15" hidden="false" customHeight="true" outlineLevel="0" collapsed="false">
      <c r="A3417" s="6" t="n">
        <v>51533</v>
      </c>
      <c r="B3417" s="6" t="s">
        <v>19</v>
      </c>
      <c r="C3417" s="6" t="s">
        <v>37</v>
      </c>
      <c r="D3417" s="6" t="s">
        <v>50</v>
      </c>
      <c r="E3417" s="6" t="s">
        <v>72</v>
      </c>
      <c r="F3417" s="6" t="s">
        <v>57</v>
      </c>
      <c r="G3417" s="6" t="s">
        <v>24</v>
      </c>
      <c r="H3417" s="6" t="n">
        <v>4</v>
      </c>
      <c r="I3417" s="7" t="n">
        <v>50</v>
      </c>
      <c r="J3417" s="6" t="n">
        <v>4</v>
      </c>
      <c r="K3417" s="7" t="n">
        <v>200</v>
      </c>
      <c r="L3417" s="7" t="n">
        <v>18</v>
      </c>
      <c r="M3417" s="8" t="n">
        <v>0.090000004</v>
      </c>
      <c r="N3417" s="7" t="n">
        <v>13.64999962</v>
      </c>
      <c r="O3417" s="9" t="n">
        <v>0</v>
      </c>
    </row>
    <row r="3418" customFormat="false" ht="15" hidden="false" customHeight="true" outlineLevel="0" collapsed="false">
      <c r="A3418" s="6" t="n">
        <v>7135</v>
      </c>
      <c r="B3418" s="6" t="s">
        <v>26</v>
      </c>
      <c r="C3418" s="6" t="s">
        <v>20</v>
      </c>
      <c r="D3418" s="6" t="s">
        <v>50</v>
      </c>
      <c r="E3418" s="6" t="s">
        <v>63</v>
      </c>
      <c r="F3418" s="6" t="s">
        <v>58</v>
      </c>
      <c r="G3418" s="6" t="s">
        <v>34</v>
      </c>
      <c r="H3418" s="6" t="n">
        <v>1</v>
      </c>
      <c r="I3418" s="7" t="n">
        <v>49.97999954</v>
      </c>
      <c r="J3418" s="6" t="n">
        <v>1</v>
      </c>
      <c r="K3418" s="7" t="n">
        <v>49.97999954</v>
      </c>
      <c r="L3418" s="7" t="n">
        <v>2.75</v>
      </c>
      <c r="M3418" s="8" t="n">
        <v>0.059999999</v>
      </c>
      <c r="N3418" s="7" t="n">
        <v>-5.340000153</v>
      </c>
      <c r="O3418" s="12" t="n">
        <v>1</v>
      </c>
    </row>
    <row r="3419" customFormat="false" ht="15" hidden="false" customHeight="true" outlineLevel="0" collapsed="false">
      <c r="A3419" s="6" t="n">
        <v>17055</v>
      </c>
      <c r="B3419" s="6" t="s">
        <v>19</v>
      </c>
      <c r="C3419" s="6" t="s">
        <v>49</v>
      </c>
      <c r="D3419" s="6" t="s">
        <v>21</v>
      </c>
      <c r="E3419" s="6" t="s">
        <v>64</v>
      </c>
      <c r="F3419" s="6" t="s">
        <v>57</v>
      </c>
      <c r="G3419" s="6" t="s">
        <v>24</v>
      </c>
      <c r="H3419" s="6" t="n">
        <v>4</v>
      </c>
      <c r="I3419" s="7" t="n">
        <v>50</v>
      </c>
      <c r="J3419" s="6" t="n">
        <v>5</v>
      </c>
      <c r="K3419" s="7" t="n">
        <v>250</v>
      </c>
      <c r="L3419" s="7" t="n">
        <v>42.5</v>
      </c>
      <c r="M3419" s="8" t="n">
        <v>0.170000002</v>
      </c>
      <c r="N3419" s="7" t="n">
        <v>12.86999989</v>
      </c>
      <c r="O3419" s="12" t="n">
        <v>1</v>
      </c>
    </row>
    <row r="3420" customFormat="false" ht="15" hidden="false" customHeight="true" outlineLevel="0" collapsed="false">
      <c r="A3420" s="6" t="n">
        <v>20656</v>
      </c>
      <c r="B3420" s="6" t="s">
        <v>26</v>
      </c>
      <c r="C3420" s="6" t="s">
        <v>20</v>
      </c>
      <c r="D3420" s="6" t="s">
        <v>27</v>
      </c>
      <c r="E3420" s="6" t="s">
        <v>28</v>
      </c>
      <c r="F3420" s="6" t="s">
        <v>33</v>
      </c>
      <c r="G3420" s="6" t="s">
        <v>44</v>
      </c>
      <c r="H3420" s="6" t="n">
        <v>1</v>
      </c>
      <c r="I3420" s="7" t="n">
        <v>59.99000168</v>
      </c>
      <c r="J3420" s="6" t="n">
        <v>4</v>
      </c>
      <c r="K3420" s="7" t="n">
        <v>239.9600067</v>
      </c>
      <c r="L3420" s="7" t="n">
        <v>7.199999809</v>
      </c>
      <c r="M3420" s="8" t="n">
        <v>0.029999999</v>
      </c>
      <c r="N3420" s="7" t="n">
        <v>81.47000122</v>
      </c>
      <c r="O3420" s="12" t="n">
        <v>1</v>
      </c>
    </row>
    <row r="3421" customFormat="false" ht="15" hidden="false" customHeight="true" outlineLevel="0" collapsed="false">
      <c r="A3421" s="6" t="n">
        <v>4817</v>
      </c>
      <c r="B3421" s="6" t="s">
        <v>26</v>
      </c>
      <c r="C3421" s="6" t="s">
        <v>20</v>
      </c>
      <c r="D3421" s="6" t="s">
        <v>50</v>
      </c>
      <c r="E3421" s="6" t="s">
        <v>63</v>
      </c>
      <c r="F3421" s="6" t="s">
        <v>58</v>
      </c>
      <c r="G3421" s="6" t="s">
        <v>44</v>
      </c>
      <c r="H3421" s="6" t="n">
        <v>1</v>
      </c>
      <c r="I3421" s="7" t="n">
        <v>49.97999954</v>
      </c>
      <c r="J3421" s="6" t="n">
        <v>4</v>
      </c>
      <c r="K3421" s="7" t="n">
        <v>199.9199982</v>
      </c>
      <c r="L3421" s="7" t="n">
        <v>0</v>
      </c>
      <c r="M3421" s="8" t="n">
        <v>0</v>
      </c>
      <c r="N3421" s="7" t="n">
        <v>74.97000122</v>
      </c>
      <c r="O3421" s="12" t="n">
        <v>1</v>
      </c>
    </row>
    <row r="3422" customFormat="false" ht="15" hidden="false" customHeight="true" outlineLevel="0" collapsed="false">
      <c r="A3422" s="6" t="n">
        <v>18235</v>
      </c>
      <c r="B3422" s="6" t="s">
        <v>19</v>
      </c>
      <c r="C3422" s="6" t="s">
        <v>49</v>
      </c>
      <c r="D3422" s="6" t="s">
        <v>21</v>
      </c>
      <c r="E3422" s="6" t="s">
        <v>65</v>
      </c>
      <c r="F3422" s="6" t="s">
        <v>23</v>
      </c>
      <c r="G3422" s="6" t="s">
        <v>24</v>
      </c>
      <c r="H3422" s="6" t="n">
        <v>4</v>
      </c>
      <c r="I3422" s="7" t="n">
        <v>129.9900055</v>
      </c>
      <c r="J3422" s="6" t="n">
        <v>1</v>
      </c>
      <c r="K3422" s="7" t="n">
        <v>129.9900055</v>
      </c>
      <c r="L3422" s="7" t="n">
        <v>20.79999924</v>
      </c>
      <c r="M3422" s="8" t="n">
        <v>0.159999996</v>
      </c>
      <c r="N3422" s="7" t="n">
        <v>8.18999958</v>
      </c>
      <c r="O3422" s="12" t="n">
        <v>1</v>
      </c>
    </row>
    <row r="3423" customFormat="false" ht="15" hidden="false" customHeight="true" outlineLevel="0" collapsed="false">
      <c r="A3423" s="6" t="n">
        <v>20250</v>
      </c>
      <c r="B3423" s="6" t="s">
        <v>19</v>
      </c>
      <c r="C3423" s="6" t="s">
        <v>49</v>
      </c>
      <c r="D3423" s="6" t="s">
        <v>21</v>
      </c>
      <c r="E3423" s="6" t="s">
        <v>64</v>
      </c>
      <c r="F3423" s="6" t="s">
        <v>33</v>
      </c>
      <c r="G3423" s="6" t="s">
        <v>24</v>
      </c>
      <c r="H3423" s="6" t="n">
        <v>4</v>
      </c>
      <c r="I3423" s="7" t="n">
        <v>59.99000168</v>
      </c>
      <c r="J3423" s="6" t="n">
        <v>1</v>
      </c>
      <c r="K3423" s="7" t="n">
        <v>59.99000168</v>
      </c>
      <c r="L3423" s="7" t="n">
        <v>1.200000048</v>
      </c>
      <c r="M3423" s="8" t="n">
        <v>0.02</v>
      </c>
      <c r="N3423" s="7" t="n">
        <v>6.639999866</v>
      </c>
      <c r="O3423" s="12" t="n">
        <v>1</v>
      </c>
    </row>
    <row r="3424" customFormat="false" ht="15" hidden="false" customHeight="true" outlineLevel="0" collapsed="false">
      <c r="A3424" s="6" t="n">
        <v>24604</v>
      </c>
      <c r="B3424" s="6" t="s">
        <v>19</v>
      </c>
      <c r="C3424" s="6" t="s">
        <v>20</v>
      </c>
      <c r="D3424" s="6" t="s">
        <v>27</v>
      </c>
      <c r="E3424" s="6" t="s">
        <v>69</v>
      </c>
      <c r="F3424" s="6" t="s">
        <v>40</v>
      </c>
      <c r="G3424" s="6" t="s">
        <v>44</v>
      </c>
      <c r="H3424" s="6" t="n">
        <v>4</v>
      </c>
      <c r="I3424" s="7" t="n">
        <v>399.980011</v>
      </c>
      <c r="J3424" s="6" t="n">
        <v>1</v>
      </c>
      <c r="K3424" s="7" t="n">
        <v>399.980011</v>
      </c>
      <c r="L3424" s="7" t="n">
        <v>40</v>
      </c>
      <c r="M3424" s="8" t="n">
        <v>0.100000001</v>
      </c>
      <c r="N3424" s="7" t="n">
        <v>116.9899979</v>
      </c>
      <c r="O3424" s="12" t="n">
        <v>1</v>
      </c>
    </row>
    <row r="3425" customFormat="false" ht="15" hidden="false" customHeight="true" outlineLevel="0" collapsed="false">
      <c r="A3425" s="6" t="n">
        <v>8115</v>
      </c>
      <c r="B3425" s="6" t="s">
        <v>26</v>
      </c>
      <c r="C3425" s="6" t="s">
        <v>49</v>
      </c>
      <c r="D3425" s="6" t="s">
        <v>50</v>
      </c>
      <c r="E3425" s="6" t="s">
        <v>63</v>
      </c>
      <c r="F3425" s="6" t="s">
        <v>33</v>
      </c>
      <c r="G3425" s="6" t="s">
        <v>44</v>
      </c>
      <c r="H3425" s="6" t="n">
        <v>1</v>
      </c>
      <c r="I3425" s="7" t="n">
        <v>59.99000168</v>
      </c>
      <c r="J3425" s="6" t="n">
        <v>1</v>
      </c>
      <c r="K3425" s="7" t="n">
        <v>59.99000168</v>
      </c>
      <c r="L3425" s="7" t="n">
        <v>0</v>
      </c>
      <c r="M3425" s="8" t="n">
        <v>0</v>
      </c>
      <c r="N3425" s="7" t="n">
        <v>-15</v>
      </c>
      <c r="O3425" s="12" t="n">
        <v>1</v>
      </c>
    </row>
    <row r="3426" customFormat="false" ht="15" hidden="false" customHeight="true" outlineLevel="0" collapsed="false">
      <c r="A3426" s="6" t="n">
        <v>31266</v>
      </c>
      <c r="B3426" s="6" t="s">
        <v>26</v>
      </c>
      <c r="C3426" s="6" t="s">
        <v>37</v>
      </c>
      <c r="D3426" s="6" t="s">
        <v>27</v>
      </c>
      <c r="E3426" s="6" t="s">
        <v>42</v>
      </c>
      <c r="F3426" s="6" t="s">
        <v>40</v>
      </c>
      <c r="G3426" s="6" t="s">
        <v>47</v>
      </c>
      <c r="H3426" s="6" t="n">
        <v>1</v>
      </c>
      <c r="I3426" s="7" t="n">
        <v>399.980011</v>
      </c>
      <c r="J3426" s="6" t="n">
        <v>1</v>
      </c>
      <c r="K3426" s="7" t="n">
        <v>399.980011</v>
      </c>
      <c r="L3426" s="7" t="n">
        <v>0</v>
      </c>
      <c r="M3426" s="8" t="n">
        <v>0</v>
      </c>
      <c r="N3426" s="7" t="n">
        <v>111.9899979</v>
      </c>
      <c r="O3426" s="12" t="n">
        <v>1</v>
      </c>
    </row>
    <row r="3427" customFormat="false" ht="15" hidden="false" customHeight="true" outlineLevel="0" collapsed="false">
      <c r="A3427" s="6" t="n">
        <v>67197</v>
      </c>
      <c r="B3427" s="6" t="s">
        <v>19</v>
      </c>
      <c r="C3427" s="6" t="s">
        <v>20</v>
      </c>
      <c r="D3427" s="6" t="s">
        <v>21</v>
      </c>
      <c r="E3427" s="6" t="s">
        <v>65</v>
      </c>
      <c r="F3427" s="6" t="s">
        <v>29</v>
      </c>
      <c r="G3427" s="6" t="s">
        <v>44</v>
      </c>
      <c r="H3427" s="6" t="n">
        <v>4</v>
      </c>
      <c r="I3427" s="7" t="n">
        <v>99.98999786</v>
      </c>
      <c r="J3427" s="6" t="n">
        <v>4</v>
      </c>
      <c r="K3427" s="7" t="n">
        <v>399.9599915</v>
      </c>
      <c r="L3427" s="7" t="n">
        <v>0</v>
      </c>
      <c r="M3427" s="8" t="n">
        <v>0</v>
      </c>
      <c r="N3427" s="7" t="n">
        <v>-279.9700012</v>
      </c>
      <c r="O3427" s="9" t="n">
        <v>0</v>
      </c>
    </row>
    <row r="3428" customFormat="false" ht="15" hidden="false" customHeight="true" outlineLevel="0" collapsed="false">
      <c r="A3428" s="6" t="n">
        <v>20501</v>
      </c>
      <c r="B3428" s="6" t="s">
        <v>19</v>
      </c>
      <c r="C3428" s="6" t="s">
        <v>20</v>
      </c>
      <c r="D3428" s="6" t="s">
        <v>27</v>
      </c>
      <c r="E3428" s="6" t="s">
        <v>28</v>
      </c>
      <c r="F3428" s="6" t="s">
        <v>71</v>
      </c>
      <c r="G3428" s="6" t="s">
        <v>24</v>
      </c>
      <c r="H3428" s="6" t="n">
        <v>4</v>
      </c>
      <c r="I3428" s="7" t="n">
        <v>199.9900055</v>
      </c>
      <c r="J3428" s="6" t="n">
        <v>1</v>
      </c>
      <c r="K3428" s="7" t="n">
        <v>199.9900055</v>
      </c>
      <c r="L3428" s="7" t="n">
        <v>2</v>
      </c>
      <c r="M3428" s="8" t="n">
        <v>0.01</v>
      </c>
      <c r="N3428" s="7" t="n">
        <v>-7.519999981</v>
      </c>
      <c r="O3428" s="9" t="n">
        <v>0</v>
      </c>
    </row>
    <row r="3429" customFormat="false" ht="15" hidden="false" customHeight="true" outlineLevel="0" collapsed="false">
      <c r="A3429" s="6" t="n">
        <v>67663</v>
      </c>
      <c r="B3429" s="6" t="s">
        <v>46</v>
      </c>
      <c r="C3429" s="6" t="s">
        <v>20</v>
      </c>
      <c r="D3429" s="6" t="s">
        <v>21</v>
      </c>
      <c r="E3429" s="6" t="s">
        <v>64</v>
      </c>
      <c r="F3429" s="6" t="s">
        <v>23</v>
      </c>
      <c r="G3429" s="6" t="s">
        <v>44</v>
      </c>
      <c r="H3429" s="6" t="n">
        <v>2</v>
      </c>
      <c r="I3429" s="7" t="n">
        <v>129.9900055</v>
      </c>
      <c r="J3429" s="6" t="n">
        <v>1</v>
      </c>
      <c r="K3429" s="7" t="n">
        <v>129.9900055</v>
      </c>
      <c r="L3429" s="7" t="n">
        <v>11.69999981</v>
      </c>
      <c r="M3429" s="8" t="n">
        <v>0.090000004</v>
      </c>
      <c r="N3429" s="7" t="n">
        <v>31.11000061</v>
      </c>
      <c r="O3429" s="12" t="n">
        <v>1</v>
      </c>
    </row>
    <row r="3430" customFormat="false" ht="15" hidden="false" customHeight="true" outlineLevel="0" collapsed="false">
      <c r="A3430" s="6" t="n">
        <v>62542</v>
      </c>
      <c r="B3430" s="6" t="s">
        <v>46</v>
      </c>
      <c r="C3430" s="6" t="s">
        <v>20</v>
      </c>
      <c r="D3430" s="6" t="s">
        <v>21</v>
      </c>
      <c r="E3430" s="6" t="s">
        <v>22</v>
      </c>
      <c r="F3430" s="6" t="s">
        <v>23</v>
      </c>
      <c r="G3430" s="6" t="s">
        <v>47</v>
      </c>
      <c r="H3430" s="6" t="n">
        <v>2</v>
      </c>
      <c r="I3430" s="7" t="n">
        <v>129.9900055</v>
      </c>
      <c r="J3430" s="6" t="n">
        <v>1</v>
      </c>
      <c r="K3430" s="7" t="n">
        <v>129.9900055</v>
      </c>
      <c r="L3430" s="7" t="n">
        <v>1.299999952</v>
      </c>
      <c r="M3430" s="8" t="n">
        <v>0.01</v>
      </c>
      <c r="N3430" s="7" t="n">
        <v>8.109999657</v>
      </c>
      <c r="O3430" s="12" t="n">
        <v>1</v>
      </c>
    </row>
    <row r="3431" customFormat="false" ht="15" hidden="false" customHeight="true" outlineLevel="0" collapsed="false">
      <c r="A3431" s="6" t="n">
        <v>58173</v>
      </c>
      <c r="B3431" s="6" t="s">
        <v>19</v>
      </c>
      <c r="C3431" s="6" t="s">
        <v>49</v>
      </c>
      <c r="D3431" s="6" t="s">
        <v>50</v>
      </c>
      <c r="E3431" s="6" t="s">
        <v>51</v>
      </c>
      <c r="F3431" s="6" t="s">
        <v>108</v>
      </c>
      <c r="G3431" s="6" t="s">
        <v>47</v>
      </c>
      <c r="H3431" s="6" t="n">
        <v>4</v>
      </c>
      <c r="I3431" s="7" t="n">
        <v>119.9899979</v>
      </c>
      <c r="J3431" s="6" t="n">
        <v>1</v>
      </c>
      <c r="K3431" s="7" t="n">
        <v>119.9899979</v>
      </c>
      <c r="L3431" s="7" t="n">
        <v>30</v>
      </c>
      <c r="M3431" s="8" t="n">
        <v>0.25</v>
      </c>
      <c r="N3431" s="7" t="n">
        <v>27</v>
      </c>
      <c r="O3431" s="9" t="n">
        <v>0</v>
      </c>
    </row>
    <row r="3432" customFormat="false" ht="15" hidden="false" customHeight="true" outlineLevel="0" collapsed="false">
      <c r="A3432" s="6" t="n">
        <v>23426</v>
      </c>
      <c r="B3432" s="6" t="s">
        <v>36</v>
      </c>
      <c r="C3432" s="6" t="s">
        <v>37</v>
      </c>
      <c r="D3432" s="6" t="s">
        <v>27</v>
      </c>
      <c r="E3432" s="6" t="s">
        <v>54</v>
      </c>
      <c r="F3432" s="6" t="s">
        <v>40</v>
      </c>
      <c r="G3432" s="6" t="s">
        <v>47</v>
      </c>
      <c r="H3432" s="6" t="n">
        <v>0</v>
      </c>
      <c r="I3432" s="7" t="n">
        <v>399.980011</v>
      </c>
      <c r="J3432" s="6" t="n">
        <v>1</v>
      </c>
      <c r="K3432" s="7" t="n">
        <v>399.980011</v>
      </c>
      <c r="L3432" s="7" t="n">
        <v>28</v>
      </c>
      <c r="M3432" s="8" t="n">
        <v>0.07</v>
      </c>
      <c r="N3432" s="7" t="n">
        <v>27.89999962</v>
      </c>
      <c r="O3432" s="12" t="n">
        <v>1</v>
      </c>
    </row>
    <row r="3433" customFormat="false" ht="15" hidden="false" customHeight="true" outlineLevel="0" collapsed="false">
      <c r="A3433" s="6" t="n">
        <v>36965</v>
      </c>
      <c r="B3433" s="6" t="s">
        <v>26</v>
      </c>
      <c r="C3433" s="6" t="s">
        <v>49</v>
      </c>
      <c r="D3433" s="6" t="s">
        <v>31</v>
      </c>
      <c r="E3433" s="6" t="s">
        <v>56</v>
      </c>
      <c r="F3433" s="6" t="s">
        <v>58</v>
      </c>
      <c r="G3433" s="6" t="s">
        <v>34</v>
      </c>
      <c r="H3433" s="6" t="n">
        <v>1</v>
      </c>
      <c r="I3433" s="7" t="n">
        <v>49.97999954</v>
      </c>
      <c r="J3433" s="6" t="n">
        <v>2</v>
      </c>
      <c r="K3433" s="7" t="n">
        <v>99.95999908</v>
      </c>
      <c r="L3433" s="7" t="n">
        <v>1</v>
      </c>
      <c r="M3433" s="8" t="n">
        <v>0.01</v>
      </c>
      <c r="N3433" s="7" t="n">
        <v>49.47999954</v>
      </c>
      <c r="O3433" s="12" t="n">
        <v>1</v>
      </c>
    </row>
    <row r="3434" customFormat="false" ht="15" hidden="false" customHeight="true" outlineLevel="0" collapsed="false">
      <c r="A3434" s="6" t="n">
        <v>35306</v>
      </c>
      <c r="B3434" s="6" t="s">
        <v>19</v>
      </c>
      <c r="C3434" s="6" t="s">
        <v>37</v>
      </c>
      <c r="D3434" s="6" t="s">
        <v>31</v>
      </c>
      <c r="E3434" s="6" t="s">
        <v>56</v>
      </c>
      <c r="F3434" s="6" t="s">
        <v>73</v>
      </c>
      <c r="G3434" s="6" t="s">
        <v>34</v>
      </c>
      <c r="H3434" s="6" t="n">
        <v>4</v>
      </c>
      <c r="I3434" s="7" t="n">
        <v>39.99000168</v>
      </c>
      <c r="J3434" s="6" t="n">
        <v>5</v>
      </c>
      <c r="K3434" s="7" t="n">
        <v>199.9499969</v>
      </c>
      <c r="L3434" s="7" t="n">
        <v>10</v>
      </c>
      <c r="M3434" s="8" t="n">
        <v>0.050000001</v>
      </c>
      <c r="N3434" s="7" t="n">
        <v>14.25</v>
      </c>
      <c r="O3434" s="9" t="n">
        <v>0</v>
      </c>
    </row>
    <row r="3435" customFormat="false" ht="15" hidden="false" customHeight="true" outlineLevel="0" collapsed="false">
      <c r="A3435" s="6" t="n">
        <v>64284</v>
      </c>
      <c r="B3435" s="6" t="s">
        <v>36</v>
      </c>
      <c r="C3435" s="6" t="s">
        <v>49</v>
      </c>
      <c r="D3435" s="6" t="s">
        <v>21</v>
      </c>
      <c r="E3435" s="6" t="s">
        <v>65</v>
      </c>
      <c r="F3435" s="6" t="s">
        <v>58</v>
      </c>
      <c r="G3435" s="6" t="s">
        <v>44</v>
      </c>
      <c r="H3435" s="6" t="n">
        <v>0</v>
      </c>
      <c r="I3435" s="7" t="n">
        <v>49.97999954</v>
      </c>
      <c r="J3435" s="6" t="n">
        <v>5</v>
      </c>
      <c r="K3435" s="7" t="n">
        <v>249.8999939</v>
      </c>
      <c r="L3435" s="7" t="n">
        <v>10</v>
      </c>
      <c r="M3435" s="8" t="n">
        <v>0.039999999</v>
      </c>
      <c r="N3435" s="7" t="n">
        <v>15.10999966</v>
      </c>
      <c r="O3435" s="9" t="n">
        <v>0</v>
      </c>
    </row>
    <row r="3436" customFormat="false" ht="15" hidden="false" customHeight="true" outlineLevel="0" collapsed="false">
      <c r="A3436" s="6" t="n">
        <v>54074</v>
      </c>
      <c r="B3436" s="6" t="s">
        <v>19</v>
      </c>
      <c r="C3436" s="6" t="s">
        <v>37</v>
      </c>
      <c r="D3436" s="6" t="s">
        <v>50</v>
      </c>
      <c r="E3436" s="6" t="s">
        <v>63</v>
      </c>
      <c r="F3436" s="6" t="s">
        <v>33</v>
      </c>
      <c r="G3436" s="6" t="s">
        <v>24</v>
      </c>
      <c r="H3436" s="6" t="n">
        <v>4</v>
      </c>
      <c r="I3436" s="7" t="n">
        <v>59.99000168</v>
      </c>
      <c r="J3436" s="6" t="n">
        <v>4</v>
      </c>
      <c r="K3436" s="7" t="n">
        <v>239.9600067</v>
      </c>
      <c r="L3436" s="7" t="n">
        <v>40.79000092</v>
      </c>
      <c r="M3436" s="8" t="n">
        <v>0.170000002</v>
      </c>
      <c r="N3436" s="7" t="n">
        <v>-152.7599945</v>
      </c>
      <c r="O3436" s="12" t="n">
        <v>1</v>
      </c>
    </row>
    <row r="3437" customFormat="false" ht="15" hidden="false" customHeight="true" outlineLevel="0" collapsed="false">
      <c r="A3437" s="6" t="n">
        <v>8124</v>
      </c>
      <c r="B3437" s="6" t="s">
        <v>19</v>
      </c>
      <c r="C3437" s="6" t="s">
        <v>20</v>
      </c>
      <c r="D3437" s="6" t="s">
        <v>50</v>
      </c>
      <c r="E3437" s="6" t="s">
        <v>51</v>
      </c>
      <c r="F3437" s="6" t="s">
        <v>40</v>
      </c>
      <c r="G3437" s="6" t="s">
        <v>34</v>
      </c>
      <c r="H3437" s="6" t="n">
        <v>4</v>
      </c>
      <c r="I3437" s="7" t="n">
        <v>399.980011</v>
      </c>
      <c r="J3437" s="6" t="n">
        <v>1</v>
      </c>
      <c r="K3437" s="7" t="n">
        <v>399.980011</v>
      </c>
      <c r="L3437" s="7" t="n">
        <v>22</v>
      </c>
      <c r="M3437" s="8" t="n">
        <v>0.059999999</v>
      </c>
      <c r="N3437" s="7" t="n">
        <v>42.70999908</v>
      </c>
      <c r="O3437" s="12" t="n">
        <v>1</v>
      </c>
    </row>
    <row r="3438" customFormat="false" ht="15" hidden="false" customHeight="true" outlineLevel="0" collapsed="false">
      <c r="A3438" s="6" t="n">
        <v>21037</v>
      </c>
      <c r="B3438" s="6" t="s">
        <v>46</v>
      </c>
      <c r="C3438" s="6" t="s">
        <v>20</v>
      </c>
      <c r="D3438" s="6" t="s">
        <v>27</v>
      </c>
      <c r="E3438" s="6" t="s">
        <v>54</v>
      </c>
      <c r="F3438" s="6" t="s">
        <v>58</v>
      </c>
      <c r="G3438" s="6" t="s">
        <v>24</v>
      </c>
      <c r="H3438" s="6" t="n">
        <v>2</v>
      </c>
      <c r="I3438" s="7" t="n">
        <v>49.97999954</v>
      </c>
      <c r="J3438" s="6" t="n">
        <v>1</v>
      </c>
      <c r="K3438" s="7" t="n">
        <v>49.97999954</v>
      </c>
      <c r="L3438" s="7" t="n">
        <v>1</v>
      </c>
      <c r="M3438" s="8" t="n">
        <v>0.02</v>
      </c>
      <c r="N3438" s="7" t="n">
        <v>15.32999992</v>
      </c>
      <c r="O3438" s="12" t="n">
        <v>1</v>
      </c>
    </row>
    <row r="3439" customFormat="false" ht="15" hidden="false" customHeight="true" outlineLevel="0" collapsed="false">
      <c r="A3439" s="6" t="n">
        <v>1858</v>
      </c>
      <c r="B3439" s="6" t="s">
        <v>19</v>
      </c>
      <c r="C3439" s="6" t="s">
        <v>20</v>
      </c>
      <c r="D3439" s="6" t="s">
        <v>50</v>
      </c>
      <c r="E3439" s="6" t="s">
        <v>51</v>
      </c>
      <c r="F3439" s="6" t="s">
        <v>75</v>
      </c>
      <c r="G3439" s="6" t="s">
        <v>34</v>
      </c>
      <c r="H3439" s="6" t="n">
        <v>4</v>
      </c>
      <c r="I3439" s="7" t="n">
        <v>299.980011</v>
      </c>
      <c r="J3439" s="6" t="n">
        <v>1</v>
      </c>
      <c r="K3439" s="7" t="n">
        <v>299.980011</v>
      </c>
      <c r="L3439" s="7" t="n">
        <v>54</v>
      </c>
      <c r="M3439" s="8" t="n">
        <v>0.180000007</v>
      </c>
      <c r="N3439" s="7" t="n">
        <v>113.1500015</v>
      </c>
      <c r="O3439" s="9" t="n">
        <v>0</v>
      </c>
    </row>
    <row r="3440" customFormat="false" ht="15" hidden="false" customHeight="true" outlineLevel="0" collapsed="false">
      <c r="A3440" s="6" t="n">
        <v>72027</v>
      </c>
      <c r="B3440" s="6" t="s">
        <v>26</v>
      </c>
      <c r="C3440" s="6" t="s">
        <v>20</v>
      </c>
      <c r="D3440" s="6" t="s">
        <v>27</v>
      </c>
      <c r="E3440" s="6" t="s">
        <v>54</v>
      </c>
      <c r="F3440" s="6" t="s">
        <v>87</v>
      </c>
      <c r="G3440" s="6" t="s">
        <v>34</v>
      </c>
      <c r="H3440" s="6" t="n">
        <v>1</v>
      </c>
      <c r="I3440" s="7" t="n">
        <v>532.5800171</v>
      </c>
      <c r="J3440" s="6" t="n">
        <v>1</v>
      </c>
      <c r="K3440" s="7" t="n">
        <v>532.5800171</v>
      </c>
      <c r="L3440" s="7" t="n">
        <v>85.20999908</v>
      </c>
      <c r="M3440" s="8" t="n">
        <v>0.159999996</v>
      </c>
      <c r="N3440" s="7" t="n">
        <v>214.7400055</v>
      </c>
      <c r="O3440" s="12" t="n">
        <v>1</v>
      </c>
    </row>
    <row r="3441" customFormat="false" ht="15" hidden="false" customHeight="true" outlineLevel="0" collapsed="false">
      <c r="A3441" s="6" t="n">
        <v>5946</v>
      </c>
      <c r="B3441" s="6" t="s">
        <v>26</v>
      </c>
      <c r="C3441" s="6" t="s">
        <v>20</v>
      </c>
      <c r="D3441" s="6" t="s">
        <v>50</v>
      </c>
      <c r="E3441" s="6" t="s">
        <v>51</v>
      </c>
      <c r="F3441" s="6" t="s">
        <v>57</v>
      </c>
      <c r="G3441" s="6" t="s">
        <v>44</v>
      </c>
      <c r="H3441" s="6" t="n">
        <v>1</v>
      </c>
      <c r="I3441" s="7" t="n">
        <v>50</v>
      </c>
      <c r="J3441" s="6" t="n">
        <v>1</v>
      </c>
      <c r="K3441" s="7" t="n">
        <v>50</v>
      </c>
      <c r="L3441" s="7" t="n">
        <v>7.5</v>
      </c>
      <c r="M3441" s="8" t="n">
        <v>0.150000006</v>
      </c>
      <c r="N3441" s="7" t="n">
        <v>-34</v>
      </c>
      <c r="O3441" s="12" t="n">
        <v>1</v>
      </c>
    </row>
    <row r="3442" customFormat="false" ht="15" hidden="false" customHeight="true" outlineLevel="0" collapsed="false">
      <c r="A3442" s="6" t="n">
        <v>14148</v>
      </c>
      <c r="B3442" s="6" t="s">
        <v>26</v>
      </c>
      <c r="C3442" s="6" t="s">
        <v>37</v>
      </c>
      <c r="D3442" s="6" t="s">
        <v>21</v>
      </c>
      <c r="E3442" s="6" t="s">
        <v>65</v>
      </c>
      <c r="F3442" s="6" t="s">
        <v>33</v>
      </c>
      <c r="G3442" s="6" t="s">
        <v>44</v>
      </c>
      <c r="H3442" s="6" t="n">
        <v>1</v>
      </c>
      <c r="I3442" s="7" t="n">
        <v>59.99000168</v>
      </c>
      <c r="J3442" s="6" t="n">
        <v>5</v>
      </c>
      <c r="K3442" s="7" t="n">
        <v>299.9500122</v>
      </c>
      <c r="L3442" s="7" t="n">
        <v>12</v>
      </c>
      <c r="M3442" s="8" t="n">
        <v>0.039999999</v>
      </c>
      <c r="N3442" s="7" t="n">
        <v>138.2200012</v>
      </c>
      <c r="O3442" s="12" t="n">
        <v>1</v>
      </c>
    </row>
    <row r="3443" customFormat="false" ht="15" hidden="false" customHeight="true" outlineLevel="0" collapsed="false">
      <c r="A3443" s="6" t="n">
        <v>51519</v>
      </c>
      <c r="B3443" s="6" t="s">
        <v>19</v>
      </c>
      <c r="C3443" s="6" t="s">
        <v>37</v>
      </c>
      <c r="D3443" s="6" t="s">
        <v>50</v>
      </c>
      <c r="E3443" s="6" t="s">
        <v>51</v>
      </c>
      <c r="F3443" s="6" t="s">
        <v>29</v>
      </c>
      <c r="G3443" s="6" t="s">
        <v>34</v>
      </c>
      <c r="H3443" s="6" t="n">
        <v>4</v>
      </c>
      <c r="I3443" s="7" t="n">
        <v>99.98999786</v>
      </c>
      <c r="J3443" s="6" t="n">
        <v>5</v>
      </c>
      <c r="K3443" s="7" t="n">
        <v>499.9500122</v>
      </c>
      <c r="L3443" s="7" t="n">
        <v>50</v>
      </c>
      <c r="M3443" s="8" t="n">
        <v>0.100000001</v>
      </c>
      <c r="N3443" s="7" t="n">
        <v>-179.9799957</v>
      </c>
      <c r="O3443" s="12" t="n">
        <v>1</v>
      </c>
    </row>
    <row r="3444" customFormat="false" ht="15" hidden="false" customHeight="true" outlineLevel="0" collapsed="false">
      <c r="A3444" s="6" t="n">
        <v>51167</v>
      </c>
      <c r="B3444" s="6" t="s">
        <v>19</v>
      </c>
      <c r="C3444" s="6" t="s">
        <v>37</v>
      </c>
      <c r="D3444" s="6" t="s">
        <v>38</v>
      </c>
      <c r="E3444" s="6" t="s">
        <v>39</v>
      </c>
      <c r="F3444" s="6" t="s">
        <v>71</v>
      </c>
      <c r="G3444" s="6" t="s">
        <v>24</v>
      </c>
      <c r="H3444" s="6" t="n">
        <v>4</v>
      </c>
      <c r="I3444" s="7" t="n">
        <v>199.9900055</v>
      </c>
      <c r="J3444" s="6" t="n">
        <v>1</v>
      </c>
      <c r="K3444" s="7" t="n">
        <v>199.9900055</v>
      </c>
      <c r="L3444" s="7" t="n">
        <v>6</v>
      </c>
      <c r="M3444" s="8" t="n">
        <v>0.029999999</v>
      </c>
      <c r="N3444" s="7" t="n">
        <v>50.43999863</v>
      </c>
      <c r="O3444" s="9" t="n">
        <v>0</v>
      </c>
    </row>
    <row r="3445" customFormat="false" ht="15" hidden="false" customHeight="true" outlineLevel="0" collapsed="false">
      <c r="A3445" s="6" t="n">
        <v>17134</v>
      </c>
      <c r="B3445" s="6" t="s">
        <v>19</v>
      </c>
      <c r="C3445" s="6" t="s">
        <v>20</v>
      </c>
      <c r="D3445" s="6" t="s">
        <v>21</v>
      </c>
      <c r="E3445" s="6" t="s">
        <v>22</v>
      </c>
      <c r="F3445" s="6" t="s">
        <v>75</v>
      </c>
      <c r="G3445" s="6" t="s">
        <v>44</v>
      </c>
      <c r="H3445" s="6" t="n">
        <v>4</v>
      </c>
      <c r="I3445" s="7" t="n">
        <v>299.980011</v>
      </c>
      <c r="J3445" s="6" t="n">
        <v>1</v>
      </c>
      <c r="K3445" s="7" t="n">
        <v>299.980011</v>
      </c>
      <c r="L3445" s="7" t="n">
        <v>39</v>
      </c>
      <c r="M3445" s="8" t="n">
        <v>0.129999995</v>
      </c>
      <c r="N3445" s="7" t="n">
        <v>83.51000214</v>
      </c>
      <c r="O3445" s="12" t="n">
        <v>1</v>
      </c>
    </row>
    <row r="3446" customFormat="false" ht="15" hidden="false" customHeight="true" outlineLevel="0" collapsed="false">
      <c r="A3446" s="6" t="n">
        <v>6040</v>
      </c>
      <c r="B3446" s="6" t="s">
        <v>36</v>
      </c>
      <c r="C3446" s="6" t="s">
        <v>20</v>
      </c>
      <c r="D3446" s="6" t="s">
        <v>50</v>
      </c>
      <c r="E3446" s="6" t="s">
        <v>63</v>
      </c>
      <c r="F3446" s="6" t="s">
        <v>71</v>
      </c>
      <c r="G3446" s="6" t="s">
        <v>44</v>
      </c>
      <c r="H3446" s="6" t="n">
        <v>0</v>
      </c>
      <c r="I3446" s="7" t="n">
        <v>199.9900055</v>
      </c>
      <c r="J3446" s="6" t="n">
        <v>1</v>
      </c>
      <c r="K3446" s="7" t="n">
        <v>199.9900055</v>
      </c>
      <c r="L3446" s="7" t="n">
        <v>30</v>
      </c>
      <c r="M3446" s="8" t="n">
        <v>0.150000006</v>
      </c>
      <c r="N3446" s="7" t="n">
        <v>63.75</v>
      </c>
      <c r="O3446" s="9" t="n">
        <v>0</v>
      </c>
    </row>
    <row r="3447" customFormat="false" ht="15" hidden="false" customHeight="true" outlineLevel="0" collapsed="false">
      <c r="A3447" s="6" t="n">
        <v>36714</v>
      </c>
      <c r="B3447" s="6" t="s">
        <v>19</v>
      </c>
      <c r="C3447" s="6" t="s">
        <v>49</v>
      </c>
      <c r="D3447" s="6" t="s">
        <v>31</v>
      </c>
      <c r="E3447" s="6" t="s">
        <v>62</v>
      </c>
      <c r="F3447" s="6" t="s">
        <v>40</v>
      </c>
      <c r="G3447" s="6" t="s">
        <v>47</v>
      </c>
      <c r="H3447" s="6" t="n">
        <v>4</v>
      </c>
      <c r="I3447" s="7" t="n">
        <v>399.980011</v>
      </c>
      <c r="J3447" s="6" t="n">
        <v>1</v>
      </c>
      <c r="K3447" s="7" t="n">
        <v>399.980011</v>
      </c>
      <c r="L3447" s="7" t="n">
        <v>48</v>
      </c>
      <c r="M3447" s="8" t="n">
        <v>0.119999997</v>
      </c>
      <c r="N3447" s="7" t="n">
        <v>26.39999962</v>
      </c>
      <c r="O3447" s="12" t="n">
        <v>1</v>
      </c>
    </row>
    <row r="3448" customFormat="false" ht="15" hidden="false" customHeight="true" outlineLevel="0" collapsed="false">
      <c r="A3448" s="6" t="n">
        <v>28436</v>
      </c>
      <c r="B3448" s="6" t="s">
        <v>46</v>
      </c>
      <c r="C3448" s="6" t="s">
        <v>20</v>
      </c>
      <c r="D3448" s="6" t="s">
        <v>27</v>
      </c>
      <c r="E3448" s="6" t="s">
        <v>28</v>
      </c>
      <c r="F3448" s="6" t="s">
        <v>74</v>
      </c>
      <c r="G3448" s="6" t="s">
        <v>34</v>
      </c>
      <c r="H3448" s="6" t="n">
        <v>2</v>
      </c>
      <c r="I3448" s="7" t="n">
        <v>27.98999977</v>
      </c>
      <c r="J3448" s="6" t="n">
        <v>2</v>
      </c>
      <c r="K3448" s="7" t="n">
        <v>55.97999954</v>
      </c>
      <c r="L3448" s="7" t="n">
        <v>3.920000076</v>
      </c>
      <c r="M3448" s="8" t="n">
        <v>0.07</v>
      </c>
      <c r="N3448" s="7" t="n">
        <v>14.06000042</v>
      </c>
      <c r="O3448" s="9" t="n">
        <v>0</v>
      </c>
    </row>
    <row r="3449" customFormat="false" ht="15" hidden="false" customHeight="true" outlineLevel="0" collapsed="false">
      <c r="A3449" s="6" t="n">
        <v>55456</v>
      </c>
      <c r="B3449" s="6" t="s">
        <v>26</v>
      </c>
      <c r="C3449" s="6" t="s">
        <v>49</v>
      </c>
      <c r="D3449" s="6" t="s">
        <v>50</v>
      </c>
      <c r="E3449" s="6" t="s">
        <v>72</v>
      </c>
      <c r="F3449" s="6" t="s">
        <v>23</v>
      </c>
      <c r="G3449" s="6" t="s">
        <v>34</v>
      </c>
      <c r="H3449" s="6" t="n">
        <v>1</v>
      </c>
      <c r="I3449" s="7" t="n">
        <v>129.9900055</v>
      </c>
      <c r="J3449" s="6" t="n">
        <v>1</v>
      </c>
      <c r="K3449" s="7" t="n">
        <v>129.9900055</v>
      </c>
      <c r="L3449" s="7" t="n">
        <v>1.299999952</v>
      </c>
      <c r="M3449" s="8" t="n">
        <v>0.01</v>
      </c>
      <c r="N3449" s="7" t="n">
        <v>37.3199997</v>
      </c>
      <c r="O3449" s="12" t="n">
        <v>1</v>
      </c>
    </row>
    <row r="3450" customFormat="false" ht="15" hidden="false" customHeight="true" outlineLevel="0" collapsed="false">
      <c r="A3450" s="6" t="n">
        <v>47601</v>
      </c>
      <c r="B3450" s="6" t="s">
        <v>19</v>
      </c>
      <c r="C3450" s="6" t="s">
        <v>20</v>
      </c>
      <c r="D3450" s="6" t="s">
        <v>21</v>
      </c>
      <c r="E3450" s="6" t="s">
        <v>66</v>
      </c>
      <c r="F3450" s="6" t="s">
        <v>75</v>
      </c>
      <c r="G3450" s="6" t="s">
        <v>24</v>
      </c>
      <c r="H3450" s="6" t="n">
        <v>4</v>
      </c>
      <c r="I3450" s="7" t="n">
        <v>299.980011</v>
      </c>
      <c r="J3450" s="6" t="n">
        <v>1</v>
      </c>
      <c r="K3450" s="7" t="n">
        <v>299.980011</v>
      </c>
      <c r="L3450" s="7" t="n">
        <v>75</v>
      </c>
      <c r="M3450" s="8" t="n">
        <v>0.25</v>
      </c>
      <c r="N3450" s="7" t="n">
        <v>-5.619999886</v>
      </c>
      <c r="O3450" s="9" t="n">
        <v>0</v>
      </c>
    </row>
    <row r="3451" customFormat="false" ht="15" hidden="false" customHeight="true" outlineLevel="0" collapsed="false">
      <c r="A3451" s="6" t="n">
        <v>12739</v>
      </c>
      <c r="B3451" s="6" t="s">
        <v>19</v>
      </c>
      <c r="C3451" s="6" t="s">
        <v>20</v>
      </c>
      <c r="D3451" s="6" t="s">
        <v>21</v>
      </c>
      <c r="E3451" s="6" t="s">
        <v>22</v>
      </c>
      <c r="F3451" s="6" t="s">
        <v>40</v>
      </c>
      <c r="G3451" s="6" t="s">
        <v>24</v>
      </c>
      <c r="H3451" s="6" t="n">
        <v>4</v>
      </c>
      <c r="I3451" s="7" t="n">
        <v>399.980011</v>
      </c>
      <c r="J3451" s="6" t="n">
        <v>1</v>
      </c>
      <c r="K3451" s="7" t="n">
        <v>399.980011</v>
      </c>
      <c r="L3451" s="7" t="n">
        <v>22</v>
      </c>
      <c r="M3451" s="8" t="n">
        <v>0.059999999</v>
      </c>
      <c r="N3451" s="7" t="n">
        <v>181.4299927</v>
      </c>
      <c r="O3451" s="12" t="n">
        <v>1</v>
      </c>
    </row>
    <row r="3452" customFormat="false" ht="15" hidden="false" customHeight="true" outlineLevel="0" collapsed="false">
      <c r="A3452" s="6" t="n">
        <v>58797</v>
      </c>
      <c r="B3452" s="6" t="s">
        <v>19</v>
      </c>
      <c r="C3452" s="6" t="s">
        <v>20</v>
      </c>
      <c r="D3452" s="6" t="s">
        <v>50</v>
      </c>
      <c r="E3452" s="6" t="s">
        <v>63</v>
      </c>
      <c r="F3452" s="6" t="s">
        <v>75</v>
      </c>
      <c r="G3452" s="6" t="s">
        <v>34</v>
      </c>
      <c r="H3452" s="6" t="n">
        <v>4</v>
      </c>
      <c r="I3452" s="7" t="n">
        <v>299.980011</v>
      </c>
      <c r="J3452" s="6" t="n">
        <v>1</v>
      </c>
      <c r="K3452" s="7" t="n">
        <v>299.980011</v>
      </c>
      <c r="L3452" s="7" t="n">
        <v>21</v>
      </c>
      <c r="M3452" s="8" t="n">
        <v>0.07</v>
      </c>
      <c r="N3452" s="7" t="n">
        <v>104.6200027</v>
      </c>
      <c r="O3452" s="9" t="n">
        <v>0</v>
      </c>
    </row>
    <row r="3453" customFormat="false" ht="15" hidden="false" customHeight="true" outlineLevel="0" collapsed="false">
      <c r="A3453" s="6" t="n">
        <v>29071</v>
      </c>
      <c r="B3453" s="6" t="s">
        <v>19</v>
      </c>
      <c r="C3453" s="6" t="s">
        <v>20</v>
      </c>
      <c r="D3453" s="6" t="s">
        <v>27</v>
      </c>
      <c r="E3453" s="6" t="s">
        <v>28</v>
      </c>
      <c r="F3453" s="6" t="s">
        <v>58</v>
      </c>
      <c r="G3453" s="6" t="s">
        <v>34</v>
      </c>
      <c r="H3453" s="6" t="n">
        <v>4</v>
      </c>
      <c r="I3453" s="7" t="n">
        <v>49.97999954</v>
      </c>
      <c r="J3453" s="6" t="n">
        <v>3</v>
      </c>
      <c r="K3453" s="7" t="n">
        <v>149.9400024</v>
      </c>
      <c r="L3453" s="7" t="n">
        <v>3</v>
      </c>
      <c r="M3453" s="8" t="n">
        <v>0.02</v>
      </c>
      <c r="N3453" s="7" t="n">
        <v>63.18000031</v>
      </c>
      <c r="O3453" s="9" t="n">
        <v>0</v>
      </c>
    </row>
    <row r="3454" customFormat="false" ht="15" hidden="false" customHeight="true" outlineLevel="0" collapsed="false">
      <c r="A3454" s="6" t="n">
        <v>56683</v>
      </c>
      <c r="B3454" s="6" t="s">
        <v>19</v>
      </c>
      <c r="C3454" s="6" t="s">
        <v>20</v>
      </c>
      <c r="D3454" s="6" t="s">
        <v>50</v>
      </c>
      <c r="E3454" s="6" t="s">
        <v>51</v>
      </c>
      <c r="F3454" s="6" t="s">
        <v>23</v>
      </c>
      <c r="G3454" s="6" t="s">
        <v>34</v>
      </c>
      <c r="H3454" s="6" t="n">
        <v>4</v>
      </c>
      <c r="I3454" s="7" t="n">
        <v>129.9900055</v>
      </c>
      <c r="J3454" s="6" t="n">
        <v>1</v>
      </c>
      <c r="K3454" s="7" t="n">
        <v>129.9900055</v>
      </c>
      <c r="L3454" s="7" t="n">
        <v>15.60000038</v>
      </c>
      <c r="M3454" s="8" t="n">
        <v>0.119999997</v>
      </c>
      <c r="N3454" s="7" t="n">
        <v>-51.47999954</v>
      </c>
      <c r="O3454" s="9" t="n">
        <v>0</v>
      </c>
    </row>
    <row r="3455" customFormat="false" ht="15" hidden="false" customHeight="true" outlineLevel="0" collapsed="false">
      <c r="A3455" s="6" t="n">
        <v>35560</v>
      </c>
      <c r="B3455" s="6" t="s">
        <v>19</v>
      </c>
      <c r="C3455" s="6" t="s">
        <v>20</v>
      </c>
      <c r="D3455" s="6" t="s">
        <v>31</v>
      </c>
      <c r="E3455" s="6" t="s">
        <v>32</v>
      </c>
      <c r="F3455" s="6" t="s">
        <v>23</v>
      </c>
      <c r="G3455" s="6" t="s">
        <v>34</v>
      </c>
      <c r="H3455" s="6" t="n">
        <v>4</v>
      </c>
      <c r="I3455" s="7" t="n">
        <v>129.9900055</v>
      </c>
      <c r="J3455" s="6" t="n">
        <v>1</v>
      </c>
      <c r="K3455" s="7" t="n">
        <v>129.9900055</v>
      </c>
      <c r="L3455" s="7" t="n">
        <v>3.900000095</v>
      </c>
      <c r="M3455" s="8" t="n">
        <v>0.029999999</v>
      </c>
      <c r="N3455" s="7" t="n">
        <v>-92.41999817</v>
      </c>
      <c r="O3455" s="12" t="n">
        <v>1</v>
      </c>
    </row>
    <row r="3456" customFormat="false" ht="15" hidden="false" customHeight="true" outlineLevel="0" collapsed="false">
      <c r="A3456" s="6" t="n">
        <v>51118</v>
      </c>
      <c r="B3456" s="6" t="s">
        <v>19</v>
      </c>
      <c r="C3456" s="6" t="s">
        <v>49</v>
      </c>
      <c r="D3456" s="6" t="s">
        <v>38</v>
      </c>
      <c r="E3456" s="6" t="s">
        <v>70</v>
      </c>
      <c r="F3456" s="6" t="s">
        <v>23</v>
      </c>
      <c r="G3456" s="6" t="s">
        <v>34</v>
      </c>
      <c r="H3456" s="6" t="n">
        <v>4</v>
      </c>
      <c r="I3456" s="7" t="n">
        <v>129.9900055</v>
      </c>
      <c r="J3456" s="6" t="n">
        <v>1</v>
      </c>
      <c r="K3456" s="7" t="n">
        <v>129.9900055</v>
      </c>
      <c r="L3456" s="7" t="n">
        <v>9.100000381</v>
      </c>
      <c r="M3456" s="8" t="n">
        <v>0.07</v>
      </c>
      <c r="N3456" s="7" t="n">
        <v>-6.889999866</v>
      </c>
      <c r="O3456" s="9" t="n">
        <v>0</v>
      </c>
    </row>
    <row r="3457" customFormat="false" ht="15" hidden="false" customHeight="true" outlineLevel="0" collapsed="false">
      <c r="A3457" s="6" t="n">
        <v>26325</v>
      </c>
      <c r="B3457" s="6" t="s">
        <v>19</v>
      </c>
      <c r="C3457" s="6" t="s">
        <v>37</v>
      </c>
      <c r="D3457" s="6" t="s">
        <v>27</v>
      </c>
      <c r="E3457" s="6" t="s">
        <v>69</v>
      </c>
      <c r="F3457" s="6" t="s">
        <v>75</v>
      </c>
      <c r="G3457" s="6" t="s">
        <v>44</v>
      </c>
      <c r="H3457" s="6" t="n">
        <v>4</v>
      </c>
      <c r="I3457" s="7" t="n">
        <v>299.980011</v>
      </c>
      <c r="J3457" s="6" t="n">
        <v>1</v>
      </c>
      <c r="K3457" s="7" t="n">
        <v>299.980011</v>
      </c>
      <c r="L3457" s="7" t="n">
        <v>12</v>
      </c>
      <c r="M3457" s="8" t="n">
        <v>0.039999999</v>
      </c>
      <c r="N3457" s="7" t="n">
        <v>104.5400009</v>
      </c>
      <c r="O3457" s="12" t="n">
        <v>1</v>
      </c>
    </row>
    <row r="3458" customFormat="false" ht="15" hidden="false" customHeight="true" outlineLevel="0" collapsed="false">
      <c r="A3458" s="6" t="n">
        <v>3287</v>
      </c>
      <c r="B3458" s="6" t="s">
        <v>26</v>
      </c>
      <c r="C3458" s="6" t="s">
        <v>20</v>
      </c>
      <c r="D3458" s="6" t="s">
        <v>50</v>
      </c>
      <c r="E3458" s="6" t="s">
        <v>51</v>
      </c>
      <c r="F3458" s="6" t="s">
        <v>23</v>
      </c>
      <c r="G3458" s="6" t="s">
        <v>47</v>
      </c>
      <c r="H3458" s="6" t="n">
        <v>1</v>
      </c>
      <c r="I3458" s="7" t="n">
        <v>129.9900055</v>
      </c>
      <c r="J3458" s="6" t="n">
        <v>1</v>
      </c>
      <c r="K3458" s="7" t="n">
        <v>129.9900055</v>
      </c>
      <c r="L3458" s="7" t="n">
        <v>20.79999924</v>
      </c>
      <c r="M3458" s="8" t="n">
        <v>0.159999996</v>
      </c>
      <c r="N3458" s="7" t="n">
        <v>51.3199997</v>
      </c>
      <c r="O3458" s="12" t="n">
        <v>1</v>
      </c>
    </row>
    <row r="3459" customFormat="false" ht="15" hidden="false" customHeight="true" outlineLevel="0" collapsed="false">
      <c r="A3459" s="6" t="n">
        <v>46891</v>
      </c>
      <c r="B3459" s="6" t="s">
        <v>19</v>
      </c>
      <c r="C3459" s="6" t="s">
        <v>37</v>
      </c>
      <c r="D3459" s="6" t="s">
        <v>21</v>
      </c>
      <c r="E3459" s="6" t="s">
        <v>66</v>
      </c>
      <c r="F3459" s="6" t="s">
        <v>57</v>
      </c>
      <c r="G3459" s="6" t="s">
        <v>34</v>
      </c>
      <c r="H3459" s="6" t="n">
        <v>4</v>
      </c>
      <c r="I3459" s="7" t="n">
        <v>50</v>
      </c>
      <c r="J3459" s="6" t="n">
        <v>2</v>
      </c>
      <c r="K3459" s="7" t="n">
        <v>100</v>
      </c>
      <c r="L3459" s="7" t="n">
        <v>1</v>
      </c>
      <c r="M3459" s="8" t="n">
        <v>0.01</v>
      </c>
      <c r="N3459" s="7" t="n">
        <v>45.54000092</v>
      </c>
      <c r="O3459" s="9" t="n">
        <v>0</v>
      </c>
    </row>
    <row r="3460" customFormat="false" ht="15" hidden="false" customHeight="true" outlineLevel="0" collapsed="false">
      <c r="A3460" s="6" t="n">
        <v>5034</v>
      </c>
      <c r="B3460" s="6" t="s">
        <v>46</v>
      </c>
      <c r="C3460" s="6" t="s">
        <v>20</v>
      </c>
      <c r="D3460" s="6" t="s">
        <v>50</v>
      </c>
      <c r="E3460" s="6" t="s">
        <v>51</v>
      </c>
      <c r="F3460" s="6" t="s">
        <v>23</v>
      </c>
      <c r="G3460" s="6" t="s">
        <v>44</v>
      </c>
      <c r="H3460" s="6" t="n">
        <v>2</v>
      </c>
      <c r="I3460" s="7" t="n">
        <v>129.9900055</v>
      </c>
      <c r="J3460" s="6" t="n">
        <v>1</v>
      </c>
      <c r="K3460" s="7" t="n">
        <v>129.9900055</v>
      </c>
      <c r="L3460" s="7" t="n">
        <v>5.199999809</v>
      </c>
      <c r="M3460" s="8" t="n">
        <v>0.039999999</v>
      </c>
      <c r="N3460" s="7" t="n">
        <v>54.90999985</v>
      </c>
      <c r="O3460" s="12" t="n">
        <v>1</v>
      </c>
    </row>
    <row r="3461" customFormat="false" ht="15" hidden="false" customHeight="true" outlineLevel="0" collapsed="false">
      <c r="A3461" s="6" t="n">
        <v>41301</v>
      </c>
      <c r="B3461" s="6" t="s">
        <v>19</v>
      </c>
      <c r="C3461" s="6" t="s">
        <v>49</v>
      </c>
      <c r="D3461" s="6" t="s">
        <v>21</v>
      </c>
      <c r="E3461" s="6" t="s">
        <v>66</v>
      </c>
      <c r="F3461" s="6" t="s">
        <v>58</v>
      </c>
      <c r="G3461" s="6" t="s">
        <v>44</v>
      </c>
      <c r="H3461" s="6" t="n">
        <v>4</v>
      </c>
      <c r="I3461" s="7" t="n">
        <v>49.97999954</v>
      </c>
      <c r="J3461" s="6" t="n">
        <v>3</v>
      </c>
      <c r="K3461" s="7" t="n">
        <v>149.9400024</v>
      </c>
      <c r="L3461" s="7" t="n">
        <v>26.98999977</v>
      </c>
      <c r="M3461" s="8" t="n">
        <v>0.180000007</v>
      </c>
      <c r="N3461" s="7" t="n">
        <v>35.65999985</v>
      </c>
      <c r="O3461" s="9" t="n">
        <v>0</v>
      </c>
    </row>
    <row r="3462" customFormat="false" ht="15" hidden="false" customHeight="true" outlineLevel="0" collapsed="false">
      <c r="A3462" s="6" t="n">
        <v>13789</v>
      </c>
      <c r="B3462" s="6" t="s">
        <v>19</v>
      </c>
      <c r="C3462" s="6" t="s">
        <v>20</v>
      </c>
      <c r="D3462" s="6" t="s">
        <v>21</v>
      </c>
      <c r="E3462" s="6" t="s">
        <v>22</v>
      </c>
      <c r="F3462" s="6" t="s">
        <v>75</v>
      </c>
      <c r="G3462" s="6" t="s">
        <v>24</v>
      </c>
      <c r="H3462" s="6" t="n">
        <v>4</v>
      </c>
      <c r="I3462" s="7" t="n">
        <v>299.980011</v>
      </c>
      <c r="J3462" s="6" t="n">
        <v>1</v>
      </c>
      <c r="K3462" s="7" t="n">
        <v>299.980011</v>
      </c>
      <c r="L3462" s="7" t="n">
        <v>30</v>
      </c>
      <c r="M3462" s="8" t="n">
        <v>0.100000001</v>
      </c>
      <c r="N3462" s="7" t="n">
        <v>-180.0800018</v>
      </c>
      <c r="O3462" s="12" t="n">
        <v>1</v>
      </c>
    </row>
    <row r="3463" customFormat="false" ht="15" hidden="false" customHeight="true" outlineLevel="0" collapsed="false">
      <c r="A3463" s="6" t="n">
        <v>24377</v>
      </c>
      <c r="B3463" s="6" t="s">
        <v>19</v>
      </c>
      <c r="C3463" s="6" t="s">
        <v>20</v>
      </c>
      <c r="D3463" s="6" t="s">
        <v>27</v>
      </c>
      <c r="E3463" s="6" t="s">
        <v>54</v>
      </c>
      <c r="F3463" s="6" t="s">
        <v>33</v>
      </c>
      <c r="G3463" s="6" t="s">
        <v>44</v>
      </c>
      <c r="H3463" s="6" t="n">
        <v>4</v>
      </c>
      <c r="I3463" s="7" t="n">
        <v>59.99000168</v>
      </c>
      <c r="J3463" s="6" t="n">
        <v>2</v>
      </c>
      <c r="K3463" s="7" t="n">
        <v>119.9800034</v>
      </c>
      <c r="L3463" s="7" t="n">
        <v>1.200000048</v>
      </c>
      <c r="M3463" s="8" t="n">
        <v>0.01</v>
      </c>
      <c r="N3463" s="7" t="n">
        <v>-35.63000107</v>
      </c>
      <c r="O3463" s="9" t="n">
        <v>0</v>
      </c>
    </row>
    <row r="3464" customFormat="false" ht="15" hidden="false" customHeight="true" outlineLevel="0" collapsed="false">
      <c r="A3464" s="6" t="n">
        <v>25839</v>
      </c>
      <c r="B3464" s="6" t="s">
        <v>46</v>
      </c>
      <c r="C3464" s="6" t="s">
        <v>20</v>
      </c>
      <c r="D3464" s="6" t="s">
        <v>27</v>
      </c>
      <c r="E3464" s="6" t="s">
        <v>28</v>
      </c>
      <c r="F3464" s="6" t="s">
        <v>80</v>
      </c>
      <c r="G3464" s="6" t="s">
        <v>34</v>
      </c>
      <c r="H3464" s="6" t="n">
        <v>2</v>
      </c>
      <c r="I3464" s="7" t="n">
        <v>24.98999977</v>
      </c>
      <c r="J3464" s="6" t="n">
        <v>5</v>
      </c>
      <c r="K3464" s="7" t="n">
        <v>124.9499969</v>
      </c>
      <c r="L3464" s="7" t="n">
        <v>22.48999977</v>
      </c>
      <c r="M3464" s="8" t="n">
        <v>0.180000007</v>
      </c>
      <c r="N3464" s="7" t="n">
        <v>9.020000458</v>
      </c>
      <c r="O3464" s="12" t="n">
        <v>1</v>
      </c>
    </row>
    <row r="3465" customFormat="false" ht="15" hidden="false" customHeight="true" outlineLevel="0" collapsed="false">
      <c r="A3465" s="6" t="n">
        <v>40662</v>
      </c>
      <c r="B3465" s="6" t="s">
        <v>26</v>
      </c>
      <c r="C3465" s="6" t="s">
        <v>37</v>
      </c>
      <c r="D3465" s="6" t="s">
        <v>31</v>
      </c>
      <c r="E3465" s="6" t="s">
        <v>62</v>
      </c>
      <c r="F3465" s="6" t="s">
        <v>23</v>
      </c>
      <c r="G3465" s="6" t="s">
        <v>44</v>
      </c>
      <c r="H3465" s="6" t="n">
        <v>1</v>
      </c>
      <c r="I3465" s="7" t="n">
        <v>129.9900055</v>
      </c>
      <c r="J3465" s="6" t="n">
        <v>1</v>
      </c>
      <c r="K3465" s="7" t="n">
        <v>129.9900055</v>
      </c>
      <c r="L3465" s="7" t="n">
        <v>20.79999924</v>
      </c>
      <c r="M3465" s="8" t="n">
        <v>0.159999996</v>
      </c>
      <c r="N3465" s="7" t="n">
        <v>30.5699997</v>
      </c>
      <c r="O3465" s="12" t="n">
        <v>1</v>
      </c>
    </row>
    <row r="3466" customFormat="false" ht="15" hidden="false" customHeight="true" outlineLevel="0" collapsed="false">
      <c r="A3466" s="6" t="n">
        <v>45608</v>
      </c>
      <c r="B3466" s="6" t="s">
        <v>46</v>
      </c>
      <c r="C3466" s="6" t="s">
        <v>20</v>
      </c>
      <c r="D3466" s="6" t="s">
        <v>38</v>
      </c>
      <c r="E3466" s="6" t="s">
        <v>39</v>
      </c>
      <c r="F3466" s="6" t="s">
        <v>58</v>
      </c>
      <c r="G3466" s="6" t="s">
        <v>44</v>
      </c>
      <c r="H3466" s="6" t="n">
        <v>2</v>
      </c>
      <c r="I3466" s="7" t="n">
        <v>49.97999954</v>
      </c>
      <c r="J3466" s="6" t="n">
        <v>4</v>
      </c>
      <c r="K3466" s="7" t="n">
        <v>199.9199982</v>
      </c>
      <c r="L3466" s="7" t="n">
        <v>8</v>
      </c>
      <c r="M3466" s="8" t="n">
        <v>0.039999999</v>
      </c>
      <c r="N3466" s="7" t="n">
        <v>51.8199997</v>
      </c>
      <c r="O3466" s="12" t="n">
        <v>1</v>
      </c>
    </row>
    <row r="3467" customFormat="false" ht="15" hidden="false" customHeight="true" outlineLevel="0" collapsed="false">
      <c r="A3467" s="6" t="n">
        <v>58580</v>
      </c>
      <c r="B3467" s="6" t="s">
        <v>19</v>
      </c>
      <c r="C3467" s="6" t="s">
        <v>20</v>
      </c>
      <c r="D3467" s="6" t="s">
        <v>50</v>
      </c>
      <c r="E3467" s="6" t="s">
        <v>51</v>
      </c>
      <c r="F3467" s="6" t="s">
        <v>68</v>
      </c>
      <c r="G3467" s="6" t="s">
        <v>24</v>
      </c>
      <c r="H3467" s="6" t="n">
        <v>4</v>
      </c>
      <c r="I3467" s="7" t="n">
        <v>79.98999786</v>
      </c>
      <c r="J3467" s="6" t="n">
        <v>3</v>
      </c>
      <c r="K3467" s="7" t="n">
        <v>239.9700012</v>
      </c>
      <c r="L3467" s="7" t="n">
        <v>7.199999809</v>
      </c>
      <c r="M3467" s="8" t="n">
        <v>0.029999999</v>
      </c>
      <c r="N3467" s="7" t="n">
        <v>27.93000031</v>
      </c>
      <c r="O3467" s="12" t="n">
        <v>1</v>
      </c>
    </row>
    <row r="3468" customFormat="false" ht="15" hidden="false" customHeight="true" outlineLevel="0" collapsed="false">
      <c r="A3468" s="6" t="n">
        <v>40563</v>
      </c>
      <c r="B3468" s="6" t="s">
        <v>46</v>
      </c>
      <c r="C3468" s="6" t="s">
        <v>37</v>
      </c>
      <c r="D3468" s="6" t="s">
        <v>31</v>
      </c>
      <c r="E3468" s="6" t="s">
        <v>56</v>
      </c>
      <c r="F3468" s="6" t="s">
        <v>43</v>
      </c>
      <c r="G3468" s="6" t="s">
        <v>44</v>
      </c>
      <c r="H3468" s="6" t="n">
        <v>2</v>
      </c>
      <c r="I3468" s="7" t="n">
        <v>15.98999977</v>
      </c>
      <c r="J3468" s="6" t="n">
        <v>1</v>
      </c>
      <c r="K3468" s="7" t="n">
        <v>15.98999977</v>
      </c>
      <c r="L3468" s="7" t="n">
        <v>2.400000095</v>
      </c>
      <c r="M3468" s="8" t="n">
        <v>0.150000006</v>
      </c>
      <c r="N3468" s="7" t="n">
        <v>2.559999943</v>
      </c>
      <c r="O3468" s="12" t="n">
        <v>1</v>
      </c>
    </row>
    <row r="3469" customFormat="false" ht="15" hidden="false" customHeight="true" outlineLevel="0" collapsed="false">
      <c r="A3469" s="6" t="n">
        <v>48708</v>
      </c>
      <c r="B3469" s="6" t="s">
        <v>19</v>
      </c>
      <c r="C3469" s="6" t="s">
        <v>20</v>
      </c>
      <c r="D3469" s="6" t="s">
        <v>21</v>
      </c>
      <c r="E3469" s="6" t="s">
        <v>66</v>
      </c>
      <c r="F3469" s="6" t="s">
        <v>75</v>
      </c>
      <c r="G3469" s="6" t="s">
        <v>24</v>
      </c>
      <c r="H3469" s="6" t="n">
        <v>4</v>
      </c>
      <c r="I3469" s="7" t="n">
        <v>299.980011</v>
      </c>
      <c r="J3469" s="6" t="n">
        <v>1</v>
      </c>
      <c r="K3469" s="7" t="n">
        <v>299.980011</v>
      </c>
      <c r="L3469" s="7" t="n">
        <v>30</v>
      </c>
      <c r="M3469" s="8" t="n">
        <v>0.100000001</v>
      </c>
      <c r="N3469" s="7" t="n">
        <v>91.25</v>
      </c>
      <c r="O3469" s="9" t="n">
        <v>0</v>
      </c>
    </row>
    <row r="3470" customFormat="false" ht="15" hidden="false" customHeight="true" outlineLevel="0" collapsed="false">
      <c r="A3470" s="6" t="n">
        <v>11232</v>
      </c>
      <c r="B3470" s="6" t="s">
        <v>19</v>
      </c>
      <c r="C3470" s="6" t="s">
        <v>37</v>
      </c>
      <c r="D3470" s="6" t="s">
        <v>21</v>
      </c>
      <c r="E3470" s="6" t="s">
        <v>65</v>
      </c>
      <c r="F3470" s="6" t="s">
        <v>33</v>
      </c>
      <c r="G3470" s="6" t="s">
        <v>24</v>
      </c>
      <c r="H3470" s="6" t="n">
        <v>4</v>
      </c>
      <c r="I3470" s="7" t="n">
        <v>59.99000168</v>
      </c>
      <c r="J3470" s="6" t="n">
        <v>4</v>
      </c>
      <c r="K3470" s="7" t="n">
        <v>239.9600067</v>
      </c>
      <c r="L3470" s="7" t="n">
        <v>4.800000191</v>
      </c>
      <c r="M3470" s="8" t="n">
        <v>0.02</v>
      </c>
      <c r="N3470" s="7" t="n">
        <v>115.2300034</v>
      </c>
      <c r="O3470" s="9" t="n">
        <v>0</v>
      </c>
    </row>
    <row r="3471" customFormat="false" ht="15" hidden="false" customHeight="true" outlineLevel="0" collapsed="false">
      <c r="A3471" s="6" t="n">
        <v>9498</v>
      </c>
      <c r="B3471" s="6" t="s">
        <v>26</v>
      </c>
      <c r="C3471" s="6" t="s">
        <v>49</v>
      </c>
      <c r="D3471" s="6" t="s">
        <v>50</v>
      </c>
      <c r="E3471" s="6" t="s">
        <v>63</v>
      </c>
      <c r="F3471" s="6" t="s">
        <v>57</v>
      </c>
      <c r="G3471" s="6" t="s">
        <v>24</v>
      </c>
      <c r="H3471" s="6" t="n">
        <v>1</v>
      </c>
      <c r="I3471" s="7" t="n">
        <v>50</v>
      </c>
      <c r="J3471" s="6" t="n">
        <v>5</v>
      </c>
      <c r="K3471" s="7" t="n">
        <v>250</v>
      </c>
      <c r="L3471" s="7" t="n">
        <v>25</v>
      </c>
      <c r="M3471" s="8" t="n">
        <v>0.100000001</v>
      </c>
      <c r="N3471" s="7" t="n">
        <v>70.43000031</v>
      </c>
      <c r="O3471" s="12" t="n">
        <v>1</v>
      </c>
    </row>
    <row r="3472" customFormat="false" ht="15" hidden="false" customHeight="true" outlineLevel="0" collapsed="false">
      <c r="A3472" s="6" t="n">
        <v>28292</v>
      </c>
      <c r="B3472" s="6" t="s">
        <v>46</v>
      </c>
      <c r="C3472" s="6" t="s">
        <v>49</v>
      </c>
      <c r="D3472" s="6" t="s">
        <v>27</v>
      </c>
      <c r="E3472" s="6" t="s">
        <v>69</v>
      </c>
      <c r="F3472" s="6" t="s">
        <v>58</v>
      </c>
      <c r="G3472" s="6" t="s">
        <v>24</v>
      </c>
      <c r="H3472" s="6" t="n">
        <v>2</v>
      </c>
      <c r="I3472" s="7" t="n">
        <v>49.97999954</v>
      </c>
      <c r="J3472" s="6" t="n">
        <v>2</v>
      </c>
      <c r="K3472" s="7" t="n">
        <v>99.95999908</v>
      </c>
      <c r="L3472" s="7" t="n">
        <v>15.98999977</v>
      </c>
      <c r="M3472" s="8" t="n">
        <v>0.159999996</v>
      </c>
      <c r="N3472" s="7" t="n">
        <v>28.37999916</v>
      </c>
      <c r="O3472" s="12" t="n">
        <v>1</v>
      </c>
    </row>
    <row r="3473" customFormat="false" ht="15" hidden="false" customHeight="true" outlineLevel="0" collapsed="false">
      <c r="A3473" s="6" t="n">
        <v>57632</v>
      </c>
      <c r="B3473" s="6" t="s">
        <v>19</v>
      </c>
      <c r="C3473" s="6" t="s">
        <v>37</v>
      </c>
      <c r="D3473" s="6" t="s">
        <v>50</v>
      </c>
      <c r="E3473" s="6" t="s">
        <v>72</v>
      </c>
      <c r="F3473" s="6" t="s">
        <v>23</v>
      </c>
      <c r="G3473" s="6" t="s">
        <v>24</v>
      </c>
      <c r="H3473" s="6" t="n">
        <v>4</v>
      </c>
      <c r="I3473" s="7" t="n">
        <v>129.9900055</v>
      </c>
      <c r="J3473" s="6" t="n">
        <v>1</v>
      </c>
      <c r="K3473" s="7" t="n">
        <v>129.9900055</v>
      </c>
      <c r="L3473" s="7" t="n">
        <v>9.100000381</v>
      </c>
      <c r="M3473" s="8" t="n">
        <v>0.07</v>
      </c>
      <c r="N3473" s="7" t="n">
        <v>33.24000168</v>
      </c>
      <c r="O3473" s="9" t="n">
        <v>0</v>
      </c>
    </row>
    <row r="3474" customFormat="false" ht="15" hidden="false" customHeight="true" outlineLevel="0" collapsed="false">
      <c r="A3474" s="6" t="n">
        <v>23866</v>
      </c>
      <c r="B3474" s="6" t="s">
        <v>19</v>
      </c>
      <c r="C3474" s="6" t="s">
        <v>20</v>
      </c>
      <c r="D3474" s="6" t="s">
        <v>27</v>
      </c>
      <c r="E3474" s="6" t="s">
        <v>54</v>
      </c>
      <c r="F3474" s="6" t="s">
        <v>58</v>
      </c>
      <c r="G3474" s="6" t="s">
        <v>24</v>
      </c>
      <c r="H3474" s="6" t="n">
        <v>4</v>
      </c>
      <c r="I3474" s="7" t="n">
        <v>49.97999954</v>
      </c>
      <c r="J3474" s="6" t="n">
        <v>1</v>
      </c>
      <c r="K3474" s="7" t="n">
        <v>49.97999954</v>
      </c>
      <c r="L3474" s="7" t="n">
        <v>10</v>
      </c>
      <c r="M3474" s="8" t="n">
        <v>0.200000003</v>
      </c>
      <c r="N3474" s="7" t="n">
        <v>18.38999939</v>
      </c>
      <c r="O3474" s="9" t="n">
        <v>0</v>
      </c>
    </row>
    <row r="3475" customFormat="false" ht="15" hidden="false" customHeight="true" outlineLevel="0" collapsed="false">
      <c r="A3475" s="6" t="n">
        <v>4808</v>
      </c>
      <c r="B3475" s="6" t="s">
        <v>19</v>
      </c>
      <c r="C3475" s="6" t="s">
        <v>37</v>
      </c>
      <c r="D3475" s="6" t="s">
        <v>50</v>
      </c>
      <c r="E3475" s="6" t="s">
        <v>51</v>
      </c>
      <c r="F3475" s="6" t="s">
        <v>57</v>
      </c>
      <c r="G3475" s="6" t="s">
        <v>34</v>
      </c>
      <c r="H3475" s="6" t="n">
        <v>4</v>
      </c>
      <c r="I3475" s="7" t="n">
        <v>50</v>
      </c>
      <c r="J3475" s="6" t="n">
        <v>4</v>
      </c>
      <c r="K3475" s="7" t="n">
        <v>200</v>
      </c>
      <c r="L3475" s="7" t="n">
        <v>50</v>
      </c>
      <c r="M3475" s="8" t="n">
        <v>0.25</v>
      </c>
      <c r="N3475" s="7" t="n">
        <v>-13.19999981</v>
      </c>
      <c r="O3475" s="9" t="n">
        <v>0</v>
      </c>
    </row>
    <row r="3476" customFormat="false" ht="15" hidden="false" customHeight="true" outlineLevel="0" collapsed="false">
      <c r="A3476" s="6" t="n">
        <v>14602</v>
      </c>
      <c r="B3476" s="6" t="s">
        <v>19</v>
      </c>
      <c r="C3476" s="6" t="s">
        <v>37</v>
      </c>
      <c r="D3476" s="6" t="s">
        <v>21</v>
      </c>
      <c r="E3476" s="6" t="s">
        <v>65</v>
      </c>
      <c r="F3476" s="6" t="s">
        <v>33</v>
      </c>
      <c r="G3476" s="6" t="s">
        <v>34</v>
      </c>
      <c r="H3476" s="6" t="n">
        <v>4</v>
      </c>
      <c r="I3476" s="7" t="n">
        <v>59.99000168</v>
      </c>
      <c r="J3476" s="6" t="n">
        <v>4</v>
      </c>
      <c r="K3476" s="7" t="n">
        <v>239.9600067</v>
      </c>
      <c r="L3476" s="7" t="n">
        <v>38.38999939</v>
      </c>
      <c r="M3476" s="8" t="n">
        <v>0.159999996</v>
      </c>
      <c r="N3476" s="7" t="n">
        <v>88.69000244</v>
      </c>
      <c r="O3476" s="9" t="n">
        <v>0</v>
      </c>
    </row>
    <row r="3477" customFormat="false" ht="15" hidden="false" customHeight="true" outlineLevel="0" collapsed="false">
      <c r="A3477" s="6" t="n">
        <v>65936</v>
      </c>
      <c r="B3477" s="6" t="s">
        <v>46</v>
      </c>
      <c r="C3477" s="6" t="s">
        <v>37</v>
      </c>
      <c r="D3477" s="6" t="s">
        <v>21</v>
      </c>
      <c r="E3477" s="6" t="s">
        <v>65</v>
      </c>
      <c r="F3477" s="6" t="s">
        <v>57</v>
      </c>
      <c r="G3477" s="6" t="s">
        <v>34</v>
      </c>
      <c r="H3477" s="6" t="n">
        <v>2</v>
      </c>
      <c r="I3477" s="7" t="n">
        <v>50</v>
      </c>
      <c r="J3477" s="6" t="n">
        <v>2</v>
      </c>
      <c r="K3477" s="7" t="n">
        <v>100</v>
      </c>
      <c r="L3477" s="7" t="n">
        <v>20</v>
      </c>
      <c r="M3477" s="8" t="n">
        <v>0.200000003</v>
      </c>
      <c r="N3477" s="7" t="n">
        <v>36.79999924</v>
      </c>
      <c r="O3477" s="9" t="n">
        <v>0</v>
      </c>
    </row>
    <row r="3478" customFormat="false" ht="15" hidden="false" customHeight="true" outlineLevel="0" collapsed="false">
      <c r="A3478" s="6" t="n">
        <v>65013</v>
      </c>
      <c r="B3478" s="6" t="s">
        <v>19</v>
      </c>
      <c r="C3478" s="6" t="s">
        <v>20</v>
      </c>
      <c r="D3478" s="6" t="s">
        <v>21</v>
      </c>
      <c r="E3478" s="6" t="s">
        <v>65</v>
      </c>
      <c r="F3478" s="6" t="s">
        <v>33</v>
      </c>
      <c r="G3478" s="6" t="s">
        <v>34</v>
      </c>
      <c r="H3478" s="6" t="n">
        <v>4</v>
      </c>
      <c r="I3478" s="7" t="n">
        <v>59.99000168</v>
      </c>
      <c r="J3478" s="6" t="n">
        <v>5</v>
      </c>
      <c r="K3478" s="7" t="n">
        <v>299.9500122</v>
      </c>
      <c r="L3478" s="7" t="n">
        <v>47.99000168</v>
      </c>
      <c r="M3478" s="8" t="n">
        <v>0.159999996</v>
      </c>
      <c r="N3478" s="7" t="n">
        <v>91.45999908</v>
      </c>
      <c r="O3478" s="9" t="n">
        <v>0</v>
      </c>
    </row>
    <row r="3479" customFormat="false" ht="15" hidden="false" customHeight="true" outlineLevel="0" collapsed="false">
      <c r="A3479" s="6" t="n">
        <v>353</v>
      </c>
      <c r="B3479" s="6" t="s">
        <v>19</v>
      </c>
      <c r="C3479" s="6" t="s">
        <v>20</v>
      </c>
      <c r="D3479" s="6" t="s">
        <v>50</v>
      </c>
      <c r="E3479" s="6" t="s">
        <v>63</v>
      </c>
      <c r="F3479" s="6" t="s">
        <v>58</v>
      </c>
      <c r="G3479" s="6" t="s">
        <v>44</v>
      </c>
      <c r="H3479" s="6" t="n">
        <v>4</v>
      </c>
      <c r="I3479" s="7" t="n">
        <v>49.97999954</v>
      </c>
      <c r="J3479" s="6" t="n">
        <v>1</v>
      </c>
      <c r="K3479" s="7" t="n">
        <v>49.97999954</v>
      </c>
      <c r="L3479" s="7" t="n">
        <v>5</v>
      </c>
      <c r="M3479" s="8" t="n">
        <v>0.100000001</v>
      </c>
      <c r="N3479" s="7" t="n">
        <v>6.300000191</v>
      </c>
      <c r="O3479" s="9" t="n">
        <v>0</v>
      </c>
    </row>
    <row r="3480" customFormat="false" ht="15" hidden="false" customHeight="true" outlineLevel="0" collapsed="false">
      <c r="A3480" s="6" t="n">
        <v>50390</v>
      </c>
      <c r="B3480" s="6" t="s">
        <v>26</v>
      </c>
      <c r="C3480" s="6" t="s">
        <v>20</v>
      </c>
      <c r="D3480" s="6" t="s">
        <v>27</v>
      </c>
      <c r="E3480" s="6" t="s">
        <v>79</v>
      </c>
      <c r="F3480" s="6" t="s">
        <v>75</v>
      </c>
      <c r="G3480" s="6" t="s">
        <v>44</v>
      </c>
      <c r="H3480" s="6" t="n">
        <v>1</v>
      </c>
      <c r="I3480" s="7" t="n">
        <v>299.980011</v>
      </c>
      <c r="J3480" s="6" t="n">
        <v>1</v>
      </c>
      <c r="K3480" s="7" t="n">
        <v>299.980011</v>
      </c>
      <c r="L3480" s="7" t="n">
        <v>75</v>
      </c>
      <c r="M3480" s="8" t="n">
        <v>0.25</v>
      </c>
      <c r="N3480" s="7" t="n">
        <v>67.5</v>
      </c>
      <c r="O3480" s="12" t="n">
        <v>1</v>
      </c>
    </row>
    <row r="3481" customFormat="false" ht="15" hidden="false" customHeight="true" outlineLevel="0" collapsed="false">
      <c r="A3481" s="6" t="n">
        <v>21191</v>
      </c>
      <c r="B3481" s="6" t="s">
        <v>19</v>
      </c>
      <c r="C3481" s="6" t="s">
        <v>20</v>
      </c>
      <c r="D3481" s="6" t="s">
        <v>27</v>
      </c>
      <c r="E3481" s="6" t="s">
        <v>54</v>
      </c>
      <c r="F3481" s="6" t="s">
        <v>75</v>
      </c>
      <c r="G3481" s="6" t="s">
        <v>47</v>
      </c>
      <c r="H3481" s="6" t="n">
        <v>4</v>
      </c>
      <c r="I3481" s="7" t="n">
        <v>299.980011</v>
      </c>
      <c r="J3481" s="6" t="n">
        <v>1</v>
      </c>
      <c r="K3481" s="7" t="n">
        <v>299.980011</v>
      </c>
      <c r="L3481" s="7" t="n">
        <v>12</v>
      </c>
      <c r="M3481" s="8" t="n">
        <v>0.039999999</v>
      </c>
      <c r="N3481" s="7" t="n">
        <v>-32.83000183</v>
      </c>
      <c r="O3481" s="9" t="n">
        <v>0</v>
      </c>
    </row>
    <row r="3482" customFormat="false" ht="15" hidden="false" customHeight="true" outlineLevel="0" collapsed="false">
      <c r="A3482" s="6" t="n">
        <v>40187</v>
      </c>
      <c r="B3482" s="6" t="s">
        <v>46</v>
      </c>
      <c r="C3482" s="6" t="s">
        <v>37</v>
      </c>
      <c r="D3482" s="6" t="s">
        <v>31</v>
      </c>
      <c r="E3482" s="6" t="s">
        <v>62</v>
      </c>
      <c r="F3482" s="6" t="s">
        <v>71</v>
      </c>
      <c r="G3482" s="6" t="s">
        <v>34</v>
      </c>
      <c r="H3482" s="6" t="n">
        <v>2</v>
      </c>
      <c r="I3482" s="7" t="n">
        <v>199.9900055</v>
      </c>
      <c r="J3482" s="6" t="n">
        <v>1</v>
      </c>
      <c r="K3482" s="7" t="n">
        <v>199.9900055</v>
      </c>
      <c r="L3482" s="7" t="n">
        <v>26</v>
      </c>
      <c r="M3482" s="8" t="n">
        <v>0.129999995</v>
      </c>
      <c r="N3482" s="7" t="n">
        <v>58.81000137</v>
      </c>
      <c r="O3482" s="12" t="n">
        <v>1</v>
      </c>
    </row>
    <row r="3483" customFormat="false" ht="15" hidden="false" customHeight="true" outlineLevel="0" collapsed="false">
      <c r="A3483" s="6" t="n">
        <v>13031</v>
      </c>
      <c r="B3483" s="6" t="s">
        <v>19</v>
      </c>
      <c r="C3483" s="6" t="s">
        <v>20</v>
      </c>
      <c r="D3483" s="6" t="s">
        <v>21</v>
      </c>
      <c r="E3483" s="6" t="s">
        <v>65</v>
      </c>
      <c r="F3483" s="6" t="s">
        <v>40</v>
      </c>
      <c r="G3483" s="6" t="s">
        <v>24</v>
      </c>
      <c r="H3483" s="6" t="n">
        <v>4</v>
      </c>
      <c r="I3483" s="7" t="n">
        <v>399.980011</v>
      </c>
      <c r="J3483" s="6" t="n">
        <v>1</v>
      </c>
      <c r="K3483" s="7" t="n">
        <v>399.980011</v>
      </c>
      <c r="L3483" s="7" t="n">
        <v>0</v>
      </c>
      <c r="M3483" s="8" t="n">
        <v>0</v>
      </c>
      <c r="N3483" s="7" t="n">
        <v>103.9899979</v>
      </c>
      <c r="O3483" s="9" t="n">
        <v>0</v>
      </c>
    </row>
    <row r="3484" customFormat="false" ht="15" hidden="false" customHeight="true" outlineLevel="0" collapsed="false">
      <c r="A3484" s="6" t="n">
        <v>59766</v>
      </c>
      <c r="B3484" s="6" t="s">
        <v>26</v>
      </c>
      <c r="C3484" s="6" t="s">
        <v>37</v>
      </c>
      <c r="D3484" s="6" t="s">
        <v>50</v>
      </c>
      <c r="E3484" s="6" t="s">
        <v>72</v>
      </c>
      <c r="F3484" s="6" t="s">
        <v>57</v>
      </c>
      <c r="G3484" s="6" t="s">
        <v>44</v>
      </c>
      <c r="H3484" s="6" t="n">
        <v>1</v>
      </c>
      <c r="I3484" s="7" t="n">
        <v>50</v>
      </c>
      <c r="J3484" s="6" t="n">
        <v>3</v>
      </c>
      <c r="K3484" s="7" t="n">
        <v>150</v>
      </c>
      <c r="L3484" s="7" t="n">
        <v>6</v>
      </c>
      <c r="M3484" s="8" t="n">
        <v>0.039999999</v>
      </c>
      <c r="N3484" s="7" t="n">
        <v>46.79999924</v>
      </c>
      <c r="O3484" s="12" t="n">
        <v>1</v>
      </c>
    </row>
    <row r="3485" customFormat="false" ht="15" hidden="false" customHeight="true" outlineLevel="0" collapsed="false">
      <c r="A3485" s="6" t="n">
        <v>17279</v>
      </c>
      <c r="B3485" s="6" t="s">
        <v>26</v>
      </c>
      <c r="C3485" s="6" t="s">
        <v>37</v>
      </c>
      <c r="D3485" s="6" t="s">
        <v>21</v>
      </c>
      <c r="E3485" s="6" t="s">
        <v>65</v>
      </c>
      <c r="F3485" s="6" t="s">
        <v>23</v>
      </c>
      <c r="G3485" s="6" t="s">
        <v>47</v>
      </c>
      <c r="H3485" s="6" t="n">
        <v>1</v>
      </c>
      <c r="I3485" s="7" t="n">
        <v>129.9900055</v>
      </c>
      <c r="J3485" s="6" t="n">
        <v>1</v>
      </c>
      <c r="K3485" s="7" t="n">
        <v>129.9900055</v>
      </c>
      <c r="L3485" s="7" t="n">
        <v>11.69999981</v>
      </c>
      <c r="M3485" s="8" t="n">
        <v>0.090000004</v>
      </c>
      <c r="N3485" s="7" t="n">
        <v>34.29999924</v>
      </c>
      <c r="O3485" s="12" t="n">
        <v>1</v>
      </c>
    </row>
    <row r="3486" customFormat="false" ht="15" hidden="false" customHeight="true" outlineLevel="0" collapsed="false">
      <c r="A3486" s="6" t="n">
        <v>16610</v>
      </c>
      <c r="B3486" s="6" t="s">
        <v>19</v>
      </c>
      <c r="C3486" s="6" t="s">
        <v>37</v>
      </c>
      <c r="D3486" s="6" t="s">
        <v>21</v>
      </c>
      <c r="E3486" s="6" t="s">
        <v>22</v>
      </c>
      <c r="F3486" s="6" t="s">
        <v>40</v>
      </c>
      <c r="G3486" s="6" t="s">
        <v>34</v>
      </c>
      <c r="H3486" s="6" t="n">
        <v>4</v>
      </c>
      <c r="I3486" s="7" t="n">
        <v>399.980011</v>
      </c>
      <c r="J3486" s="6" t="n">
        <v>1</v>
      </c>
      <c r="K3486" s="7" t="n">
        <v>399.980011</v>
      </c>
      <c r="L3486" s="7" t="n">
        <v>100</v>
      </c>
      <c r="M3486" s="8" t="n">
        <v>0.25</v>
      </c>
      <c r="N3486" s="7" t="n">
        <v>53.40000153</v>
      </c>
      <c r="O3486" s="12" t="n">
        <v>1</v>
      </c>
    </row>
    <row r="3487" customFormat="false" ht="15" hidden="false" customHeight="true" outlineLevel="0" collapsed="false">
      <c r="A3487" s="6" t="n">
        <v>22915</v>
      </c>
      <c r="B3487" s="6" t="s">
        <v>26</v>
      </c>
      <c r="C3487" s="6" t="s">
        <v>37</v>
      </c>
      <c r="D3487" s="6" t="s">
        <v>27</v>
      </c>
      <c r="E3487" s="6" t="s">
        <v>28</v>
      </c>
      <c r="F3487" s="6" t="s">
        <v>71</v>
      </c>
      <c r="G3487" s="6" t="s">
        <v>34</v>
      </c>
      <c r="H3487" s="6" t="n">
        <v>1</v>
      </c>
      <c r="I3487" s="7" t="n">
        <v>199.9900055</v>
      </c>
      <c r="J3487" s="6" t="n">
        <v>1</v>
      </c>
      <c r="K3487" s="7" t="n">
        <v>199.9900055</v>
      </c>
      <c r="L3487" s="7" t="n">
        <v>11</v>
      </c>
      <c r="M3487" s="8" t="n">
        <v>0.059999999</v>
      </c>
      <c r="N3487" s="7" t="n">
        <v>90.72000122</v>
      </c>
      <c r="O3487" s="12" t="n">
        <v>1</v>
      </c>
    </row>
    <row r="3488" customFormat="false" ht="15" hidden="false" customHeight="true" outlineLevel="0" collapsed="false">
      <c r="A3488" s="6" t="n">
        <v>61634</v>
      </c>
      <c r="B3488" s="6" t="s">
        <v>19</v>
      </c>
      <c r="C3488" s="6" t="s">
        <v>20</v>
      </c>
      <c r="D3488" s="6" t="s">
        <v>21</v>
      </c>
      <c r="E3488" s="6" t="s">
        <v>65</v>
      </c>
      <c r="F3488" s="6" t="s">
        <v>73</v>
      </c>
      <c r="G3488" s="6" t="s">
        <v>34</v>
      </c>
      <c r="H3488" s="6" t="n">
        <v>4</v>
      </c>
      <c r="I3488" s="7" t="n">
        <v>39.99000168</v>
      </c>
      <c r="J3488" s="6" t="n">
        <v>1</v>
      </c>
      <c r="K3488" s="7" t="n">
        <v>39.99000168</v>
      </c>
      <c r="L3488" s="7" t="n">
        <v>0.400000006</v>
      </c>
      <c r="M3488" s="8" t="n">
        <v>0.01</v>
      </c>
      <c r="N3488" s="7" t="n">
        <v>4.349999905</v>
      </c>
      <c r="O3488" s="12" t="n">
        <v>1</v>
      </c>
    </row>
    <row r="3489" customFormat="false" ht="15" hidden="false" customHeight="true" outlineLevel="0" collapsed="false">
      <c r="A3489" s="6" t="n">
        <v>57397</v>
      </c>
      <c r="B3489" s="6" t="s">
        <v>26</v>
      </c>
      <c r="C3489" s="6" t="s">
        <v>37</v>
      </c>
      <c r="D3489" s="6" t="s">
        <v>50</v>
      </c>
      <c r="E3489" s="6" t="s">
        <v>72</v>
      </c>
      <c r="F3489" s="6" t="s">
        <v>23</v>
      </c>
      <c r="G3489" s="6" t="s">
        <v>34</v>
      </c>
      <c r="H3489" s="6" t="n">
        <v>1</v>
      </c>
      <c r="I3489" s="7" t="n">
        <v>129.9900055</v>
      </c>
      <c r="J3489" s="6" t="n">
        <v>1</v>
      </c>
      <c r="K3489" s="7" t="n">
        <v>129.9900055</v>
      </c>
      <c r="L3489" s="7" t="n">
        <v>32.5</v>
      </c>
      <c r="M3489" s="8" t="n">
        <v>0.25</v>
      </c>
      <c r="N3489" s="7" t="n">
        <v>9.75</v>
      </c>
      <c r="O3489" s="12" t="n">
        <v>1</v>
      </c>
    </row>
    <row r="3490" customFormat="false" ht="15" hidden="false" customHeight="true" outlineLevel="0" collapsed="false">
      <c r="A3490" s="6" t="n">
        <v>32088</v>
      </c>
      <c r="B3490" s="6" t="s">
        <v>46</v>
      </c>
      <c r="C3490" s="6" t="s">
        <v>20</v>
      </c>
      <c r="D3490" s="6" t="s">
        <v>31</v>
      </c>
      <c r="E3490" s="6" t="s">
        <v>86</v>
      </c>
      <c r="F3490" s="6" t="s">
        <v>57</v>
      </c>
      <c r="G3490" s="6" t="s">
        <v>47</v>
      </c>
      <c r="H3490" s="6" t="n">
        <v>2</v>
      </c>
      <c r="I3490" s="7" t="n">
        <v>50</v>
      </c>
      <c r="J3490" s="6" t="n">
        <v>4</v>
      </c>
      <c r="K3490" s="7" t="n">
        <v>200</v>
      </c>
      <c r="L3490" s="7" t="n">
        <v>8</v>
      </c>
      <c r="M3490" s="8" t="n">
        <v>0.039999999</v>
      </c>
      <c r="N3490" s="7" t="n">
        <v>62.40000153</v>
      </c>
      <c r="O3490" s="12" t="n">
        <v>1</v>
      </c>
    </row>
    <row r="3491" customFormat="false" ht="15" hidden="false" customHeight="true" outlineLevel="0" collapsed="false">
      <c r="A3491" s="6" t="n">
        <v>47918</v>
      </c>
      <c r="B3491" s="6" t="s">
        <v>19</v>
      </c>
      <c r="C3491" s="6" t="s">
        <v>20</v>
      </c>
      <c r="D3491" s="6" t="s">
        <v>38</v>
      </c>
      <c r="E3491" s="6" t="s">
        <v>39</v>
      </c>
      <c r="F3491" s="6" t="s">
        <v>33</v>
      </c>
      <c r="G3491" s="6" t="s">
        <v>24</v>
      </c>
      <c r="H3491" s="6" t="n">
        <v>4</v>
      </c>
      <c r="I3491" s="7" t="n">
        <v>59.99000168</v>
      </c>
      <c r="J3491" s="6" t="n">
        <v>1</v>
      </c>
      <c r="K3491" s="7" t="n">
        <v>59.99000168</v>
      </c>
      <c r="L3491" s="7" t="n">
        <v>5.400000095</v>
      </c>
      <c r="M3491" s="8" t="n">
        <v>0.090000004</v>
      </c>
      <c r="N3491" s="7" t="n">
        <v>-84.62000275</v>
      </c>
      <c r="O3491" s="9" t="n">
        <v>0</v>
      </c>
    </row>
    <row r="3492" customFormat="false" ht="15" hidden="false" customHeight="true" outlineLevel="0" collapsed="false">
      <c r="A3492" s="6" t="n">
        <v>41715</v>
      </c>
      <c r="B3492" s="6" t="s">
        <v>19</v>
      </c>
      <c r="C3492" s="6" t="s">
        <v>20</v>
      </c>
      <c r="D3492" s="6" t="s">
        <v>38</v>
      </c>
      <c r="E3492" s="6" t="s">
        <v>94</v>
      </c>
      <c r="F3492" s="6" t="s">
        <v>40</v>
      </c>
      <c r="G3492" s="6" t="s">
        <v>24</v>
      </c>
      <c r="H3492" s="6" t="n">
        <v>4</v>
      </c>
      <c r="I3492" s="7" t="n">
        <v>399.980011</v>
      </c>
      <c r="J3492" s="6" t="n">
        <v>1</v>
      </c>
      <c r="K3492" s="7" t="n">
        <v>399.980011</v>
      </c>
      <c r="L3492" s="7" t="n">
        <v>16</v>
      </c>
      <c r="M3492" s="8" t="n">
        <v>0.039999999</v>
      </c>
      <c r="N3492" s="7" t="n">
        <v>188.1499939</v>
      </c>
      <c r="O3492" s="12" t="n">
        <v>1</v>
      </c>
    </row>
    <row r="3493" customFormat="false" ht="15" hidden="false" customHeight="true" outlineLevel="0" collapsed="false">
      <c r="A3493" s="6" t="n">
        <v>73776</v>
      </c>
      <c r="B3493" s="6" t="s">
        <v>19</v>
      </c>
      <c r="C3493" s="6" t="s">
        <v>20</v>
      </c>
      <c r="D3493" s="6" t="s">
        <v>27</v>
      </c>
      <c r="E3493" s="6" t="s">
        <v>69</v>
      </c>
      <c r="F3493" s="6" t="s">
        <v>96</v>
      </c>
      <c r="G3493" s="6" t="s">
        <v>44</v>
      </c>
      <c r="H3493" s="6" t="n">
        <v>4</v>
      </c>
      <c r="I3493" s="7" t="n">
        <v>215.8200073</v>
      </c>
      <c r="J3493" s="6" t="n">
        <v>1</v>
      </c>
      <c r="K3493" s="7" t="n">
        <v>215.8200073</v>
      </c>
      <c r="L3493" s="7" t="n">
        <v>43.15999985</v>
      </c>
      <c r="M3493" s="8" t="n">
        <v>0.200000003</v>
      </c>
      <c r="N3493" s="7" t="n">
        <v>-129.4900055</v>
      </c>
      <c r="O3493" s="9" t="n">
        <v>0</v>
      </c>
    </row>
    <row r="3494" customFormat="false" ht="15" hidden="false" customHeight="true" outlineLevel="0" collapsed="false">
      <c r="A3494" s="6" t="n">
        <v>15993</v>
      </c>
      <c r="B3494" s="6" t="s">
        <v>46</v>
      </c>
      <c r="C3494" s="6" t="s">
        <v>20</v>
      </c>
      <c r="D3494" s="6" t="s">
        <v>21</v>
      </c>
      <c r="E3494" s="6" t="s">
        <v>65</v>
      </c>
      <c r="F3494" s="6" t="s">
        <v>40</v>
      </c>
      <c r="G3494" s="6" t="s">
        <v>24</v>
      </c>
      <c r="H3494" s="6" t="n">
        <v>2</v>
      </c>
      <c r="I3494" s="7" t="n">
        <v>399.980011</v>
      </c>
      <c r="J3494" s="6" t="n">
        <v>1</v>
      </c>
      <c r="K3494" s="7" t="n">
        <v>399.980011</v>
      </c>
      <c r="L3494" s="7" t="n">
        <v>68</v>
      </c>
      <c r="M3494" s="8" t="n">
        <v>0.170000002</v>
      </c>
      <c r="N3494" s="7" t="n">
        <v>159.3500061</v>
      </c>
      <c r="O3494" s="12" t="n">
        <v>1</v>
      </c>
    </row>
    <row r="3495" customFormat="false" ht="15" hidden="false" customHeight="true" outlineLevel="0" collapsed="false">
      <c r="A3495" s="6" t="n">
        <v>2233</v>
      </c>
      <c r="B3495" s="6" t="s">
        <v>19</v>
      </c>
      <c r="C3495" s="6" t="s">
        <v>37</v>
      </c>
      <c r="D3495" s="6" t="s">
        <v>50</v>
      </c>
      <c r="E3495" s="6" t="s">
        <v>72</v>
      </c>
      <c r="F3495" s="6" t="s">
        <v>75</v>
      </c>
      <c r="G3495" s="6" t="s">
        <v>24</v>
      </c>
      <c r="H3495" s="6" t="n">
        <v>4</v>
      </c>
      <c r="I3495" s="7" t="n">
        <v>299.980011</v>
      </c>
      <c r="J3495" s="6" t="n">
        <v>1</v>
      </c>
      <c r="K3495" s="7" t="n">
        <v>299.980011</v>
      </c>
      <c r="L3495" s="7" t="n">
        <v>36</v>
      </c>
      <c r="M3495" s="8" t="n">
        <v>0.119999997</v>
      </c>
      <c r="N3495" s="7" t="n">
        <v>68.63999939</v>
      </c>
      <c r="O3495" s="9" t="n">
        <v>0</v>
      </c>
    </row>
    <row r="3496" customFormat="false" ht="15" hidden="false" customHeight="true" outlineLevel="0" collapsed="false">
      <c r="A3496" s="6" t="n">
        <v>7981</v>
      </c>
      <c r="B3496" s="6" t="s">
        <v>46</v>
      </c>
      <c r="C3496" s="6" t="s">
        <v>20</v>
      </c>
      <c r="D3496" s="6" t="s">
        <v>50</v>
      </c>
      <c r="E3496" s="6" t="s">
        <v>51</v>
      </c>
      <c r="F3496" s="6" t="s">
        <v>80</v>
      </c>
      <c r="G3496" s="6" t="s">
        <v>34</v>
      </c>
      <c r="H3496" s="6" t="n">
        <v>2</v>
      </c>
      <c r="I3496" s="7" t="n">
        <v>24.98999977</v>
      </c>
      <c r="J3496" s="6" t="n">
        <v>5</v>
      </c>
      <c r="K3496" s="7" t="n">
        <v>124.9499969</v>
      </c>
      <c r="L3496" s="7" t="n">
        <v>11.25</v>
      </c>
      <c r="M3496" s="8" t="n">
        <v>0.090000004</v>
      </c>
      <c r="N3496" s="7" t="n">
        <v>21.60000038</v>
      </c>
      <c r="O3496" s="9" t="n">
        <v>0</v>
      </c>
    </row>
    <row r="3497" customFormat="false" ht="15" hidden="false" customHeight="true" outlineLevel="0" collapsed="false">
      <c r="A3497" s="6" t="n">
        <v>67413</v>
      </c>
      <c r="B3497" s="6" t="s">
        <v>19</v>
      </c>
      <c r="C3497" s="6" t="s">
        <v>37</v>
      </c>
      <c r="D3497" s="6" t="s">
        <v>21</v>
      </c>
      <c r="E3497" s="6" t="s">
        <v>22</v>
      </c>
      <c r="F3497" s="6" t="s">
        <v>57</v>
      </c>
      <c r="G3497" s="6" t="s">
        <v>34</v>
      </c>
      <c r="H3497" s="6" t="n">
        <v>4</v>
      </c>
      <c r="I3497" s="7" t="n">
        <v>50</v>
      </c>
      <c r="J3497" s="6" t="n">
        <v>1</v>
      </c>
      <c r="K3497" s="7" t="n">
        <v>50</v>
      </c>
      <c r="L3497" s="7" t="n">
        <v>3.5</v>
      </c>
      <c r="M3497" s="8" t="n">
        <v>0.07</v>
      </c>
      <c r="N3497" s="7" t="n">
        <v>-81.37999725</v>
      </c>
      <c r="O3497" s="9" t="n">
        <v>0</v>
      </c>
    </row>
    <row r="3498" customFormat="false" ht="15" hidden="false" customHeight="true" outlineLevel="0" collapsed="false">
      <c r="A3498" s="6" t="n">
        <v>39798</v>
      </c>
      <c r="B3498" s="6" t="s">
        <v>19</v>
      </c>
      <c r="C3498" s="6" t="s">
        <v>49</v>
      </c>
      <c r="D3498" s="6" t="s">
        <v>31</v>
      </c>
      <c r="E3498" s="6" t="s">
        <v>56</v>
      </c>
      <c r="F3498" s="6" t="s">
        <v>40</v>
      </c>
      <c r="G3498" s="6" t="s">
        <v>24</v>
      </c>
      <c r="H3498" s="6" t="n">
        <v>4</v>
      </c>
      <c r="I3498" s="7" t="n">
        <v>399.980011</v>
      </c>
      <c r="J3498" s="6" t="n">
        <v>1</v>
      </c>
      <c r="K3498" s="7" t="n">
        <v>399.980011</v>
      </c>
      <c r="L3498" s="7" t="n">
        <v>22</v>
      </c>
      <c r="M3498" s="8" t="n">
        <v>0.059999999</v>
      </c>
      <c r="N3498" s="7" t="n">
        <v>86.94000244</v>
      </c>
      <c r="O3498" s="9" t="n">
        <v>0</v>
      </c>
    </row>
    <row r="3499" customFormat="false" ht="15" hidden="false" customHeight="true" outlineLevel="0" collapsed="false">
      <c r="A3499" s="6" t="n">
        <v>38763</v>
      </c>
      <c r="B3499" s="6" t="s">
        <v>19</v>
      </c>
      <c r="C3499" s="6" t="s">
        <v>20</v>
      </c>
      <c r="D3499" s="6" t="s">
        <v>31</v>
      </c>
      <c r="E3499" s="6" t="s">
        <v>56</v>
      </c>
      <c r="F3499" s="6" t="s">
        <v>23</v>
      </c>
      <c r="G3499" s="6" t="s">
        <v>24</v>
      </c>
      <c r="H3499" s="6" t="n">
        <v>4</v>
      </c>
      <c r="I3499" s="7" t="n">
        <v>129.9900055</v>
      </c>
      <c r="J3499" s="6" t="n">
        <v>1</v>
      </c>
      <c r="K3499" s="7" t="n">
        <v>129.9900055</v>
      </c>
      <c r="L3499" s="7" t="n">
        <v>23.39999962</v>
      </c>
      <c r="M3499" s="8" t="n">
        <v>0.180000007</v>
      </c>
      <c r="N3499" s="7" t="n">
        <v>27.70999908</v>
      </c>
      <c r="O3499" s="9" t="n">
        <v>0</v>
      </c>
    </row>
    <row r="3500" customFormat="false" ht="15" hidden="false" customHeight="true" outlineLevel="0" collapsed="false">
      <c r="A3500" s="6" t="n">
        <v>32424</v>
      </c>
      <c r="B3500" s="6" t="s">
        <v>19</v>
      </c>
      <c r="C3500" s="6" t="s">
        <v>37</v>
      </c>
      <c r="D3500" s="6" t="s">
        <v>31</v>
      </c>
      <c r="E3500" s="6" t="s">
        <v>62</v>
      </c>
      <c r="F3500" s="6" t="s">
        <v>71</v>
      </c>
      <c r="G3500" s="6" t="s">
        <v>34</v>
      </c>
      <c r="H3500" s="6" t="n">
        <v>4</v>
      </c>
      <c r="I3500" s="7" t="n">
        <v>199.9900055</v>
      </c>
      <c r="J3500" s="6" t="n">
        <v>1</v>
      </c>
      <c r="K3500" s="7" t="n">
        <v>199.9900055</v>
      </c>
      <c r="L3500" s="7" t="n">
        <v>34</v>
      </c>
      <c r="M3500" s="8" t="n">
        <v>0.170000002</v>
      </c>
      <c r="N3500" s="7" t="n">
        <v>58.09999847</v>
      </c>
      <c r="O3500" s="12" t="n">
        <v>1</v>
      </c>
    </row>
    <row r="3501" customFormat="false" ht="15" hidden="false" customHeight="true" outlineLevel="0" collapsed="false">
      <c r="A3501" s="6" t="n">
        <v>10535</v>
      </c>
      <c r="B3501" s="6" t="s">
        <v>46</v>
      </c>
      <c r="C3501" s="6" t="s">
        <v>49</v>
      </c>
      <c r="D3501" s="6" t="s">
        <v>21</v>
      </c>
      <c r="E3501" s="6" t="s">
        <v>65</v>
      </c>
      <c r="F3501" s="6" t="s">
        <v>58</v>
      </c>
      <c r="G3501" s="6" t="s">
        <v>34</v>
      </c>
      <c r="H3501" s="6" t="n">
        <v>2</v>
      </c>
      <c r="I3501" s="7" t="n">
        <v>49.97999954</v>
      </c>
      <c r="J3501" s="6" t="n">
        <v>5</v>
      </c>
      <c r="K3501" s="7" t="n">
        <v>249.8999939</v>
      </c>
      <c r="L3501" s="7" t="n">
        <v>10</v>
      </c>
      <c r="M3501" s="8" t="n">
        <v>0.039999999</v>
      </c>
      <c r="N3501" s="7" t="n">
        <v>64.76999664</v>
      </c>
      <c r="O3501" s="12" t="n">
        <v>1</v>
      </c>
    </row>
    <row r="3502" customFormat="false" ht="15" hidden="false" customHeight="true" outlineLevel="0" collapsed="false">
      <c r="A3502" s="6" t="n">
        <v>52210</v>
      </c>
      <c r="B3502" s="6" t="s">
        <v>19</v>
      </c>
      <c r="C3502" s="6" t="s">
        <v>20</v>
      </c>
      <c r="D3502" s="6" t="s">
        <v>50</v>
      </c>
      <c r="E3502" s="6" t="s">
        <v>51</v>
      </c>
      <c r="F3502" s="6" t="s">
        <v>40</v>
      </c>
      <c r="G3502" s="6" t="s">
        <v>24</v>
      </c>
      <c r="H3502" s="6" t="n">
        <v>4</v>
      </c>
      <c r="I3502" s="7" t="n">
        <v>399.980011</v>
      </c>
      <c r="J3502" s="6" t="n">
        <v>1</v>
      </c>
      <c r="K3502" s="7" t="n">
        <v>399.980011</v>
      </c>
      <c r="L3502" s="7" t="n">
        <v>20</v>
      </c>
      <c r="M3502" s="8" t="n">
        <v>0.050000001</v>
      </c>
      <c r="N3502" s="7" t="n">
        <v>129.1900024</v>
      </c>
      <c r="O3502" s="12" t="n">
        <v>1</v>
      </c>
    </row>
    <row r="3503" customFormat="false" ht="15" hidden="false" customHeight="true" outlineLevel="0" collapsed="false">
      <c r="A3503" s="6" t="n">
        <v>38809</v>
      </c>
      <c r="B3503" s="6" t="s">
        <v>19</v>
      </c>
      <c r="C3503" s="6" t="s">
        <v>20</v>
      </c>
      <c r="D3503" s="6" t="s">
        <v>31</v>
      </c>
      <c r="E3503" s="6" t="s">
        <v>32</v>
      </c>
      <c r="F3503" s="6" t="s">
        <v>29</v>
      </c>
      <c r="G3503" s="6" t="s">
        <v>34</v>
      </c>
      <c r="H3503" s="6" t="n">
        <v>4</v>
      </c>
      <c r="I3503" s="7" t="n">
        <v>99.98999786</v>
      </c>
      <c r="J3503" s="6" t="n">
        <v>3</v>
      </c>
      <c r="K3503" s="7" t="n">
        <v>299.9700012</v>
      </c>
      <c r="L3503" s="7" t="n">
        <v>45</v>
      </c>
      <c r="M3503" s="8" t="n">
        <v>0.150000006</v>
      </c>
      <c r="N3503" s="7" t="n">
        <v>124.9400024</v>
      </c>
      <c r="O3503" s="12" t="n">
        <v>1</v>
      </c>
    </row>
    <row r="3504" customFormat="false" ht="15" hidden="false" customHeight="true" outlineLevel="0" collapsed="false">
      <c r="A3504" s="6" t="n">
        <v>11388</v>
      </c>
      <c r="B3504" s="6" t="s">
        <v>46</v>
      </c>
      <c r="C3504" s="6" t="s">
        <v>20</v>
      </c>
      <c r="D3504" s="6" t="s">
        <v>21</v>
      </c>
      <c r="E3504" s="6" t="s">
        <v>65</v>
      </c>
      <c r="F3504" s="6" t="s">
        <v>74</v>
      </c>
      <c r="G3504" s="6" t="s">
        <v>24</v>
      </c>
      <c r="H3504" s="6" t="n">
        <v>2</v>
      </c>
      <c r="I3504" s="7" t="n">
        <v>31.98999977</v>
      </c>
      <c r="J3504" s="6" t="n">
        <v>2</v>
      </c>
      <c r="K3504" s="7" t="n">
        <v>63.97999954</v>
      </c>
      <c r="L3504" s="7" t="n">
        <v>5.760000229</v>
      </c>
      <c r="M3504" s="8" t="n">
        <v>0.090000004</v>
      </c>
      <c r="N3504" s="7" t="n">
        <v>-71.3199997</v>
      </c>
      <c r="O3504" s="12" t="n">
        <v>1</v>
      </c>
    </row>
    <row r="3505" customFormat="false" ht="15" hidden="false" customHeight="true" outlineLevel="0" collapsed="false">
      <c r="A3505" s="6" t="n">
        <v>33615</v>
      </c>
      <c r="B3505" s="6" t="s">
        <v>26</v>
      </c>
      <c r="C3505" s="6" t="s">
        <v>49</v>
      </c>
      <c r="D3505" s="6" t="s">
        <v>31</v>
      </c>
      <c r="E3505" s="6" t="s">
        <v>62</v>
      </c>
      <c r="F3505" s="6" t="s">
        <v>33</v>
      </c>
      <c r="G3505" s="6" t="s">
        <v>34</v>
      </c>
      <c r="H3505" s="6" t="n">
        <v>1</v>
      </c>
      <c r="I3505" s="7" t="n">
        <v>59.99000168</v>
      </c>
      <c r="J3505" s="6" t="n">
        <v>1</v>
      </c>
      <c r="K3505" s="7" t="n">
        <v>59.99000168</v>
      </c>
      <c r="L3505" s="7" t="n">
        <v>15</v>
      </c>
      <c r="M3505" s="8" t="n">
        <v>0.25</v>
      </c>
      <c r="N3505" s="7" t="n">
        <v>11.69999981</v>
      </c>
      <c r="O3505" s="12" t="n">
        <v>1</v>
      </c>
    </row>
    <row r="3506" customFormat="false" ht="15" hidden="false" customHeight="true" outlineLevel="0" collapsed="false">
      <c r="A3506" s="6" t="n">
        <v>49220</v>
      </c>
      <c r="B3506" s="6" t="s">
        <v>19</v>
      </c>
      <c r="C3506" s="6" t="s">
        <v>20</v>
      </c>
      <c r="D3506" s="6" t="s">
        <v>27</v>
      </c>
      <c r="E3506" s="6" t="s">
        <v>69</v>
      </c>
      <c r="F3506" s="6" t="s">
        <v>33</v>
      </c>
      <c r="G3506" s="6" t="s">
        <v>34</v>
      </c>
      <c r="H3506" s="6" t="n">
        <v>4</v>
      </c>
      <c r="I3506" s="7" t="n">
        <v>59.99000168</v>
      </c>
      <c r="J3506" s="6" t="n">
        <v>2</v>
      </c>
      <c r="K3506" s="7" t="n">
        <v>119.9800034</v>
      </c>
      <c r="L3506" s="7" t="n">
        <v>10.80000019</v>
      </c>
      <c r="M3506" s="8" t="n">
        <v>0.090000004</v>
      </c>
      <c r="N3506" s="7" t="n">
        <v>5.460000038</v>
      </c>
      <c r="O3506" s="12" t="n">
        <v>1</v>
      </c>
    </row>
    <row r="3507" customFormat="false" ht="15" hidden="false" customHeight="true" outlineLevel="0" collapsed="false">
      <c r="A3507" s="6" t="n">
        <v>15073</v>
      </c>
      <c r="B3507" s="6" t="s">
        <v>19</v>
      </c>
      <c r="C3507" s="6" t="s">
        <v>20</v>
      </c>
      <c r="D3507" s="6" t="s">
        <v>21</v>
      </c>
      <c r="E3507" s="6" t="s">
        <v>65</v>
      </c>
      <c r="F3507" s="6" t="s">
        <v>23</v>
      </c>
      <c r="G3507" s="6" t="s">
        <v>44</v>
      </c>
      <c r="H3507" s="6" t="n">
        <v>4</v>
      </c>
      <c r="I3507" s="7" t="n">
        <v>129.9900055</v>
      </c>
      <c r="J3507" s="6" t="n">
        <v>1</v>
      </c>
      <c r="K3507" s="7" t="n">
        <v>129.9900055</v>
      </c>
      <c r="L3507" s="7" t="n">
        <v>32.5</v>
      </c>
      <c r="M3507" s="8" t="n">
        <v>0.25</v>
      </c>
      <c r="N3507" s="7" t="n">
        <v>36.56000137</v>
      </c>
      <c r="O3507" s="9" t="n">
        <v>0</v>
      </c>
    </row>
    <row r="3508" customFormat="false" ht="15" hidden="false" customHeight="true" outlineLevel="0" collapsed="false">
      <c r="A3508" s="6" t="n">
        <v>47018</v>
      </c>
      <c r="B3508" s="6" t="s">
        <v>46</v>
      </c>
      <c r="C3508" s="6" t="s">
        <v>37</v>
      </c>
      <c r="D3508" s="6" t="s">
        <v>21</v>
      </c>
      <c r="E3508" s="6" t="s">
        <v>66</v>
      </c>
      <c r="F3508" s="6" t="s">
        <v>40</v>
      </c>
      <c r="G3508" s="6" t="s">
        <v>34</v>
      </c>
      <c r="H3508" s="6" t="n">
        <v>2</v>
      </c>
      <c r="I3508" s="7" t="n">
        <v>399.980011</v>
      </c>
      <c r="J3508" s="6" t="n">
        <v>1</v>
      </c>
      <c r="K3508" s="7" t="n">
        <v>399.980011</v>
      </c>
      <c r="L3508" s="7" t="n">
        <v>40</v>
      </c>
      <c r="M3508" s="8" t="n">
        <v>0.100000001</v>
      </c>
      <c r="N3508" s="7" t="n">
        <v>86.40000153</v>
      </c>
      <c r="O3508" s="12" t="n">
        <v>1</v>
      </c>
    </row>
    <row r="3509" customFormat="false" ht="15" hidden="false" customHeight="true" outlineLevel="0" collapsed="false">
      <c r="A3509" s="6" t="n">
        <v>20817</v>
      </c>
      <c r="B3509" s="6" t="s">
        <v>46</v>
      </c>
      <c r="C3509" s="6" t="s">
        <v>49</v>
      </c>
      <c r="D3509" s="6" t="s">
        <v>27</v>
      </c>
      <c r="E3509" s="6" t="s">
        <v>54</v>
      </c>
      <c r="F3509" s="6" t="s">
        <v>33</v>
      </c>
      <c r="G3509" s="6" t="s">
        <v>44</v>
      </c>
      <c r="H3509" s="6" t="n">
        <v>2</v>
      </c>
      <c r="I3509" s="7" t="n">
        <v>59.99000168</v>
      </c>
      <c r="J3509" s="6" t="n">
        <v>5</v>
      </c>
      <c r="K3509" s="7" t="n">
        <v>299.9500122</v>
      </c>
      <c r="L3509" s="7" t="n">
        <v>9</v>
      </c>
      <c r="M3509" s="8" t="n">
        <v>0.029999999</v>
      </c>
      <c r="N3509" s="7" t="n">
        <v>72.73999786</v>
      </c>
      <c r="O3509" s="12" t="n">
        <v>1</v>
      </c>
    </row>
    <row r="3510" customFormat="false" ht="15" hidden="false" customHeight="true" outlineLevel="0" collapsed="false">
      <c r="A3510" s="6" t="n">
        <v>17998</v>
      </c>
      <c r="B3510" s="6" t="s">
        <v>46</v>
      </c>
      <c r="C3510" s="6" t="s">
        <v>37</v>
      </c>
      <c r="D3510" s="6" t="s">
        <v>21</v>
      </c>
      <c r="E3510" s="6" t="s">
        <v>22</v>
      </c>
      <c r="F3510" s="6" t="s">
        <v>23</v>
      </c>
      <c r="G3510" s="6" t="s">
        <v>34</v>
      </c>
      <c r="H3510" s="6" t="n">
        <v>2</v>
      </c>
      <c r="I3510" s="7" t="n">
        <v>129.9900055</v>
      </c>
      <c r="J3510" s="6" t="n">
        <v>1</v>
      </c>
      <c r="K3510" s="7" t="n">
        <v>129.9900055</v>
      </c>
      <c r="L3510" s="7" t="n">
        <v>7.150000095</v>
      </c>
      <c r="M3510" s="8" t="n">
        <v>0.059999999</v>
      </c>
      <c r="N3510" s="7" t="n">
        <v>36.84999847</v>
      </c>
      <c r="O3510" s="12" t="n">
        <v>1</v>
      </c>
    </row>
    <row r="3511" customFormat="false" ht="15" hidden="false" customHeight="true" outlineLevel="0" collapsed="false">
      <c r="A3511" s="6" t="n">
        <v>21120</v>
      </c>
      <c r="B3511" s="6" t="s">
        <v>46</v>
      </c>
      <c r="C3511" s="6" t="s">
        <v>49</v>
      </c>
      <c r="D3511" s="6" t="s">
        <v>27</v>
      </c>
      <c r="E3511" s="6" t="s">
        <v>42</v>
      </c>
      <c r="F3511" s="6" t="s">
        <v>75</v>
      </c>
      <c r="G3511" s="6" t="s">
        <v>34</v>
      </c>
      <c r="H3511" s="6" t="n">
        <v>2</v>
      </c>
      <c r="I3511" s="7" t="n">
        <v>299.980011</v>
      </c>
      <c r="J3511" s="6" t="n">
        <v>1</v>
      </c>
      <c r="K3511" s="7" t="n">
        <v>299.980011</v>
      </c>
      <c r="L3511" s="7" t="n">
        <v>21</v>
      </c>
      <c r="M3511" s="8" t="n">
        <v>0.07</v>
      </c>
      <c r="N3511" s="7" t="n">
        <v>83.69000244</v>
      </c>
      <c r="O3511" s="12" t="n">
        <v>1</v>
      </c>
    </row>
    <row r="3512" customFormat="false" ht="15" hidden="false" customHeight="true" outlineLevel="0" collapsed="false">
      <c r="A3512" s="6" t="n">
        <v>48172</v>
      </c>
      <c r="B3512" s="6" t="s">
        <v>19</v>
      </c>
      <c r="C3512" s="6" t="s">
        <v>20</v>
      </c>
      <c r="D3512" s="6" t="s">
        <v>27</v>
      </c>
      <c r="E3512" s="6" t="s">
        <v>79</v>
      </c>
      <c r="F3512" s="6" t="s">
        <v>40</v>
      </c>
      <c r="G3512" s="6" t="s">
        <v>34</v>
      </c>
      <c r="H3512" s="6" t="n">
        <v>4</v>
      </c>
      <c r="I3512" s="7" t="n">
        <v>399.980011</v>
      </c>
      <c r="J3512" s="6" t="n">
        <v>1</v>
      </c>
      <c r="K3512" s="7" t="n">
        <v>399.980011</v>
      </c>
      <c r="L3512" s="7" t="n">
        <v>8</v>
      </c>
      <c r="M3512" s="8" t="n">
        <v>0.02</v>
      </c>
      <c r="N3512" s="7" t="n">
        <v>70.55999756</v>
      </c>
      <c r="O3512" s="9" t="n">
        <v>0</v>
      </c>
    </row>
    <row r="3513" customFormat="false" ht="15" hidden="false" customHeight="true" outlineLevel="0" collapsed="false">
      <c r="A3513" s="6" t="n">
        <v>49825</v>
      </c>
      <c r="B3513" s="6" t="s">
        <v>19</v>
      </c>
      <c r="C3513" s="6" t="s">
        <v>20</v>
      </c>
      <c r="D3513" s="6" t="s">
        <v>38</v>
      </c>
      <c r="E3513" s="6" t="s">
        <v>39</v>
      </c>
      <c r="F3513" s="6" t="s">
        <v>71</v>
      </c>
      <c r="G3513" s="6" t="s">
        <v>44</v>
      </c>
      <c r="H3513" s="6" t="n">
        <v>4</v>
      </c>
      <c r="I3513" s="7" t="n">
        <v>199.9900055</v>
      </c>
      <c r="J3513" s="6" t="n">
        <v>1</v>
      </c>
      <c r="K3513" s="7" t="n">
        <v>199.9900055</v>
      </c>
      <c r="L3513" s="7" t="n">
        <v>36</v>
      </c>
      <c r="M3513" s="8" t="n">
        <v>0.180000007</v>
      </c>
      <c r="N3513" s="7" t="n">
        <v>68.87999725</v>
      </c>
      <c r="O3513" s="12" t="n">
        <v>1</v>
      </c>
    </row>
    <row r="3514" customFormat="false" ht="15" hidden="false" customHeight="true" outlineLevel="0" collapsed="false">
      <c r="A3514" s="6" t="n">
        <v>22388</v>
      </c>
      <c r="B3514" s="6" t="s">
        <v>26</v>
      </c>
      <c r="C3514" s="6" t="s">
        <v>49</v>
      </c>
      <c r="D3514" s="6" t="s">
        <v>27</v>
      </c>
      <c r="E3514" s="6" t="s">
        <v>28</v>
      </c>
      <c r="F3514" s="6" t="s">
        <v>57</v>
      </c>
      <c r="G3514" s="6" t="s">
        <v>47</v>
      </c>
      <c r="H3514" s="6" t="n">
        <v>1</v>
      </c>
      <c r="I3514" s="7" t="n">
        <v>50</v>
      </c>
      <c r="J3514" s="6" t="n">
        <v>3</v>
      </c>
      <c r="K3514" s="7" t="n">
        <v>150</v>
      </c>
      <c r="L3514" s="7" t="n">
        <v>13.5</v>
      </c>
      <c r="M3514" s="8" t="n">
        <v>0.090000004</v>
      </c>
      <c r="N3514" s="7" t="n">
        <v>32.75999832</v>
      </c>
      <c r="O3514" s="12" t="n">
        <v>1</v>
      </c>
    </row>
    <row r="3515" customFormat="false" ht="15" hidden="false" customHeight="true" outlineLevel="0" collapsed="false">
      <c r="A3515" s="6" t="n">
        <v>33008</v>
      </c>
      <c r="B3515" s="6" t="s">
        <v>36</v>
      </c>
      <c r="C3515" s="6" t="s">
        <v>37</v>
      </c>
      <c r="D3515" s="6" t="s">
        <v>31</v>
      </c>
      <c r="E3515" s="6" t="s">
        <v>56</v>
      </c>
      <c r="F3515" s="6" t="s">
        <v>23</v>
      </c>
      <c r="G3515" s="6" t="s">
        <v>44</v>
      </c>
      <c r="H3515" s="6" t="n">
        <v>0</v>
      </c>
      <c r="I3515" s="7" t="n">
        <v>129.9900055</v>
      </c>
      <c r="J3515" s="6" t="n">
        <v>1</v>
      </c>
      <c r="K3515" s="7" t="n">
        <v>129.9900055</v>
      </c>
      <c r="L3515" s="7" t="n">
        <v>6.5</v>
      </c>
      <c r="M3515" s="8" t="n">
        <v>0.050000001</v>
      </c>
      <c r="N3515" s="7" t="n">
        <v>-10.86999989</v>
      </c>
      <c r="O3515" s="12" t="n">
        <v>1</v>
      </c>
    </row>
    <row r="3516" customFormat="false" ht="15" hidden="false" customHeight="true" outlineLevel="0" collapsed="false">
      <c r="A3516" s="6" t="n">
        <v>65248</v>
      </c>
      <c r="B3516" s="6" t="s">
        <v>19</v>
      </c>
      <c r="C3516" s="6" t="s">
        <v>20</v>
      </c>
      <c r="D3516" s="6" t="s">
        <v>21</v>
      </c>
      <c r="E3516" s="6" t="s">
        <v>65</v>
      </c>
      <c r="F3516" s="6" t="s">
        <v>23</v>
      </c>
      <c r="G3516" s="6" t="s">
        <v>24</v>
      </c>
      <c r="H3516" s="6" t="n">
        <v>4</v>
      </c>
      <c r="I3516" s="7" t="n">
        <v>129.9900055</v>
      </c>
      <c r="J3516" s="6" t="n">
        <v>1</v>
      </c>
      <c r="K3516" s="7" t="n">
        <v>129.9900055</v>
      </c>
      <c r="L3516" s="7" t="n">
        <v>0</v>
      </c>
      <c r="M3516" s="8" t="n">
        <v>0</v>
      </c>
      <c r="N3516" s="7" t="n">
        <v>-86.69999695</v>
      </c>
      <c r="O3516" s="9" t="n">
        <v>0</v>
      </c>
    </row>
    <row r="3517" customFormat="false" ht="15" hidden="false" customHeight="true" outlineLevel="0" collapsed="false">
      <c r="A3517" s="6" t="n">
        <v>47995</v>
      </c>
      <c r="B3517" s="6" t="s">
        <v>19</v>
      </c>
      <c r="C3517" s="6" t="s">
        <v>37</v>
      </c>
      <c r="D3517" s="6" t="s">
        <v>27</v>
      </c>
      <c r="E3517" s="6" t="s">
        <v>79</v>
      </c>
      <c r="F3517" s="6" t="s">
        <v>58</v>
      </c>
      <c r="G3517" s="6" t="s">
        <v>24</v>
      </c>
      <c r="H3517" s="6" t="n">
        <v>4</v>
      </c>
      <c r="I3517" s="7" t="n">
        <v>49.97999954</v>
      </c>
      <c r="J3517" s="6" t="n">
        <v>3</v>
      </c>
      <c r="K3517" s="7" t="n">
        <v>149.9400024</v>
      </c>
      <c r="L3517" s="7" t="n">
        <v>6</v>
      </c>
      <c r="M3517" s="8" t="n">
        <v>0.039999999</v>
      </c>
      <c r="N3517" s="7" t="n">
        <v>44.61999893</v>
      </c>
      <c r="O3517" s="12" t="n">
        <v>1</v>
      </c>
    </row>
    <row r="3518" customFormat="false" ht="15" hidden="false" customHeight="true" outlineLevel="0" collapsed="false">
      <c r="A3518" s="6" t="n">
        <v>6579</v>
      </c>
      <c r="B3518" s="6" t="s">
        <v>36</v>
      </c>
      <c r="C3518" s="6" t="s">
        <v>37</v>
      </c>
      <c r="D3518" s="6" t="s">
        <v>50</v>
      </c>
      <c r="E3518" s="6" t="s">
        <v>51</v>
      </c>
      <c r="F3518" s="6" t="s">
        <v>57</v>
      </c>
      <c r="G3518" s="6" t="s">
        <v>34</v>
      </c>
      <c r="H3518" s="6" t="n">
        <v>0</v>
      </c>
      <c r="I3518" s="7" t="n">
        <v>50</v>
      </c>
      <c r="J3518" s="6" t="n">
        <v>5</v>
      </c>
      <c r="K3518" s="7" t="n">
        <v>250</v>
      </c>
      <c r="L3518" s="7" t="n">
        <v>17.5</v>
      </c>
      <c r="M3518" s="8" t="n">
        <v>0.07</v>
      </c>
      <c r="N3518" s="7" t="n">
        <v>74.40000153</v>
      </c>
      <c r="O3518" s="9" t="n">
        <v>0</v>
      </c>
    </row>
    <row r="3519" customFormat="false" ht="15" hidden="false" customHeight="true" outlineLevel="0" collapsed="false">
      <c r="A3519" s="6" t="n">
        <v>5665</v>
      </c>
      <c r="B3519" s="6" t="s">
        <v>19</v>
      </c>
      <c r="C3519" s="6" t="s">
        <v>37</v>
      </c>
      <c r="D3519" s="6" t="s">
        <v>50</v>
      </c>
      <c r="E3519" s="6" t="s">
        <v>51</v>
      </c>
      <c r="F3519" s="6" t="s">
        <v>33</v>
      </c>
      <c r="G3519" s="6" t="s">
        <v>34</v>
      </c>
      <c r="H3519" s="6" t="n">
        <v>4</v>
      </c>
      <c r="I3519" s="7" t="n">
        <v>59.99000168</v>
      </c>
      <c r="J3519" s="6" t="n">
        <v>1</v>
      </c>
      <c r="K3519" s="7" t="n">
        <v>59.99000168</v>
      </c>
      <c r="L3519" s="7" t="n">
        <v>0.600000024</v>
      </c>
      <c r="M3519" s="8" t="n">
        <v>0.01</v>
      </c>
      <c r="N3519" s="7" t="n">
        <v>28.51000023</v>
      </c>
      <c r="O3519" s="12" t="n">
        <v>1</v>
      </c>
    </row>
    <row r="3520" customFormat="false" ht="15" hidden="false" customHeight="true" outlineLevel="0" collapsed="false">
      <c r="A3520" s="6" t="n">
        <v>54647</v>
      </c>
      <c r="B3520" s="6" t="s">
        <v>46</v>
      </c>
      <c r="C3520" s="6" t="s">
        <v>20</v>
      </c>
      <c r="D3520" s="6" t="s">
        <v>50</v>
      </c>
      <c r="E3520" s="6" t="s">
        <v>72</v>
      </c>
      <c r="F3520" s="6" t="s">
        <v>57</v>
      </c>
      <c r="G3520" s="6" t="s">
        <v>34</v>
      </c>
      <c r="H3520" s="6" t="n">
        <v>2</v>
      </c>
      <c r="I3520" s="7" t="n">
        <v>50</v>
      </c>
      <c r="J3520" s="6" t="n">
        <v>2</v>
      </c>
      <c r="K3520" s="7" t="n">
        <v>100</v>
      </c>
      <c r="L3520" s="7" t="n">
        <v>5.5</v>
      </c>
      <c r="M3520" s="8" t="n">
        <v>0.059999999</v>
      </c>
      <c r="N3520" s="7" t="n">
        <v>-5.579999924</v>
      </c>
      <c r="O3520" s="12" t="n">
        <v>1</v>
      </c>
    </row>
    <row r="3521" customFormat="false" ht="15" hidden="false" customHeight="true" outlineLevel="0" collapsed="false">
      <c r="A3521" s="6" t="n">
        <v>36350</v>
      </c>
      <c r="B3521" s="6" t="s">
        <v>19</v>
      </c>
      <c r="C3521" s="6" t="s">
        <v>20</v>
      </c>
      <c r="D3521" s="6" t="s">
        <v>31</v>
      </c>
      <c r="E3521" s="6" t="s">
        <v>62</v>
      </c>
      <c r="F3521" s="6" t="s">
        <v>75</v>
      </c>
      <c r="G3521" s="6" t="s">
        <v>24</v>
      </c>
      <c r="H3521" s="6" t="n">
        <v>4</v>
      </c>
      <c r="I3521" s="7" t="n">
        <v>299.980011</v>
      </c>
      <c r="J3521" s="6" t="n">
        <v>1</v>
      </c>
      <c r="K3521" s="7" t="n">
        <v>299.980011</v>
      </c>
      <c r="L3521" s="7" t="n">
        <v>54</v>
      </c>
      <c r="M3521" s="8" t="n">
        <v>0.180000007</v>
      </c>
      <c r="N3521" s="7" t="n">
        <v>-418.1700134</v>
      </c>
      <c r="O3521" s="12" t="n">
        <v>1</v>
      </c>
    </row>
    <row r="3522" customFormat="false" ht="15" hidden="false" customHeight="true" outlineLevel="0" collapsed="false">
      <c r="A3522" s="6" t="n">
        <v>51057</v>
      </c>
      <c r="B3522" s="6" t="s">
        <v>19</v>
      </c>
      <c r="C3522" s="6" t="s">
        <v>20</v>
      </c>
      <c r="D3522" s="6" t="s">
        <v>38</v>
      </c>
      <c r="E3522" s="6" t="s">
        <v>39</v>
      </c>
      <c r="F3522" s="6" t="s">
        <v>23</v>
      </c>
      <c r="G3522" s="6" t="s">
        <v>34</v>
      </c>
      <c r="H3522" s="6" t="n">
        <v>4</v>
      </c>
      <c r="I3522" s="7" t="n">
        <v>129.9900055</v>
      </c>
      <c r="J3522" s="6" t="n">
        <v>1</v>
      </c>
      <c r="K3522" s="7" t="n">
        <v>129.9900055</v>
      </c>
      <c r="L3522" s="7" t="n">
        <v>6.5</v>
      </c>
      <c r="M3522" s="8" t="n">
        <v>0.050000001</v>
      </c>
      <c r="N3522" s="7" t="n">
        <v>10.86999989</v>
      </c>
      <c r="O3522" s="9" t="n">
        <v>0</v>
      </c>
    </row>
    <row r="3523" customFormat="false" ht="15" hidden="false" customHeight="true" outlineLevel="0" collapsed="false">
      <c r="A3523" s="6" t="n">
        <v>1922</v>
      </c>
      <c r="B3523" s="6" t="s">
        <v>46</v>
      </c>
      <c r="C3523" s="6" t="s">
        <v>20</v>
      </c>
      <c r="D3523" s="6" t="s">
        <v>50</v>
      </c>
      <c r="E3523" s="6" t="s">
        <v>63</v>
      </c>
      <c r="F3523" s="6" t="s">
        <v>33</v>
      </c>
      <c r="G3523" s="6" t="s">
        <v>34</v>
      </c>
      <c r="H3523" s="6" t="n">
        <v>2</v>
      </c>
      <c r="I3523" s="7" t="n">
        <v>59.99000168</v>
      </c>
      <c r="J3523" s="6" t="n">
        <v>1</v>
      </c>
      <c r="K3523" s="7" t="n">
        <v>59.99000168</v>
      </c>
      <c r="L3523" s="7" t="n">
        <v>12</v>
      </c>
      <c r="M3523" s="8" t="n">
        <v>0.200000003</v>
      </c>
      <c r="N3523" s="7" t="n">
        <v>12.61999989</v>
      </c>
      <c r="O3523" s="12" t="n">
        <v>1</v>
      </c>
    </row>
    <row r="3524" customFormat="false" ht="15" hidden="false" customHeight="true" outlineLevel="0" collapsed="false">
      <c r="A3524" s="6" t="n">
        <v>11305</v>
      </c>
      <c r="B3524" s="6" t="s">
        <v>19</v>
      </c>
      <c r="C3524" s="6" t="s">
        <v>20</v>
      </c>
      <c r="D3524" s="6" t="s">
        <v>21</v>
      </c>
      <c r="E3524" s="6" t="s">
        <v>22</v>
      </c>
      <c r="F3524" s="6" t="s">
        <v>33</v>
      </c>
      <c r="G3524" s="6" t="s">
        <v>44</v>
      </c>
      <c r="H3524" s="6" t="n">
        <v>4</v>
      </c>
      <c r="I3524" s="7" t="n">
        <v>59.99000168</v>
      </c>
      <c r="J3524" s="6" t="n">
        <v>1</v>
      </c>
      <c r="K3524" s="7" t="n">
        <v>59.99000168</v>
      </c>
      <c r="L3524" s="7" t="n">
        <v>2.400000095</v>
      </c>
      <c r="M3524" s="8" t="n">
        <v>0.039999999</v>
      </c>
      <c r="N3524" s="7" t="n">
        <v>13.25</v>
      </c>
      <c r="O3524" s="12" t="n">
        <v>1</v>
      </c>
    </row>
    <row r="3525" customFormat="false" ht="15" hidden="false" customHeight="true" outlineLevel="0" collapsed="false">
      <c r="A3525" s="6" t="n">
        <v>36852</v>
      </c>
      <c r="B3525" s="6" t="s">
        <v>19</v>
      </c>
      <c r="C3525" s="6" t="s">
        <v>20</v>
      </c>
      <c r="D3525" s="6" t="s">
        <v>31</v>
      </c>
      <c r="E3525" s="6" t="s">
        <v>86</v>
      </c>
      <c r="F3525" s="6" t="s">
        <v>33</v>
      </c>
      <c r="G3525" s="6" t="s">
        <v>44</v>
      </c>
      <c r="H3525" s="6" t="n">
        <v>4</v>
      </c>
      <c r="I3525" s="7" t="n">
        <v>59.99000168</v>
      </c>
      <c r="J3525" s="6" t="n">
        <v>1</v>
      </c>
      <c r="K3525" s="7" t="n">
        <v>59.99000168</v>
      </c>
      <c r="L3525" s="7" t="n">
        <v>7.199999809</v>
      </c>
      <c r="M3525" s="8" t="n">
        <v>0.119999997</v>
      </c>
      <c r="N3525" s="7" t="n">
        <v>25.87000084</v>
      </c>
      <c r="O3525" s="9" t="n">
        <v>0</v>
      </c>
    </row>
    <row r="3526" customFormat="false" ht="15" hidden="false" customHeight="true" outlineLevel="0" collapsed="false">
      <c r="A3526" s="6" t="n">
        <v>26696</v>
      </c>
      <c r="B3526" s="6" t="s">
        <v>46</v>
      </c>
      <c r="C3526" s="6" t="s">
        <v>37</v>
      </c>
      <c r="D3526" s="6" t="s">
        <v>27</v>
      </c>
      <c r="E3526" s="6" t="s">
        <v>28</v>
      </c>
      <c r="F3526" s="6" t="s">
        <v>23</v>
      </c>
      <c r="G3526" s="6" t="s">
        <v>44</v>
      </c>
      <c r="H3526" s="6" t="n">
        <v>2</v>
      </c>
      <c r="I3526" s="7" t="n">
        <v>129.9900055</v>
      </c>
      <c r="J3526" s="6" t="n">
        <v>1</v>
      </c>
      <c r="K3526" s="7" t="n">
        <v>129.9900055</v>
      </c>
      <c r="L3526" s="7" t="n">
        <v>2.599999905</v>
      </c>
      <c r="M3526" s="8" t="n">
        <v>0.02</v>
      </c>
      <c r="N3526" s="7" t="n">
        <v>36.93999863</v>
      </c>
      <c r="O3526" s="9" t="n">
        <v>0</v>
      </c>
    </row>
    <row r="3527" customFormat="false" ht="15" hidden="false" customHeight="true" outlineLevel="0" collapsed="false">
      <c r="A3527" s="6" t="n">
        <v>38454</v>
      </c>
      <c r="B3527" s="6" t="s">
        <v>19</v>
      </c>
      <c r="C3527" s="6" t="s">
        <v>20</v>
      </c>
      <c r="D3527" s="6" t="s">
        <v>31</v>
      </c>
      <c r="E3527" s="6" t="s">
        <v>56</v>
      </c>
      <c r="F3527" s="6" t="s">
        <v>71</v>
      </c>
      <c r="G3527" s="6" t="s">
        <v>34</v>
      </c>
      <c r="H3527" s="6" t="n">
        <v>4</v>
      </c>
      <c r="I3527" s="7" t="n">
        <v>199.9900055</v>
      </c>
      <c r="J3527" s="6" t="n">
        <v>1</v>
      </c>
      <c r="K3527" s="7" t="n">
        <v>199.9900055</v>
      </c>
      <c r="L3527" s="7" t="n">
        <v>34</v>
      </c>
      <c r="M3527" s="8" t="n">
        <v>0.170000002</v>
      </c>
      <c r="N3527" s="7" t="n">
        <v>58.09999847</v>
      </c>
      <c r="O3527" s="12" t="n">
        <v>1</v>
      </c>
    </row>
    <row r="3528" customFormat="false" ht="15" hidden="false" customHeight="true" outlineLevel="0" collapsed="false">
      <c r="A3528" s="6" t="n">
        <v>31482</v>
      </c>
      <c r="B3528" s="6" t="s">
        <v>19</v>
      </c>
      <c r="C3528" s="6" t="s">
        <v>20</v>
      </c>
      <c r="D3528" s="6" t="s">
        <v>31</v>
      </c>
      <c r="E3528" s="6" t="s">
        <v>32</v>
      </c>
      <c r="F3528" s="6" t="s">
        <v>75</v>
      </c>
      <c r="G3528" s="6" t="s">
        <v>34</v>
      </c>
      <c r="H3528" s="6" t="n">
        <v>4</v>
      </c>
      <c r="I3528" s="7" t="n">
        <v>299.980011</v>
      </c>
      <c r="J3528" s="6" t="n">
        <v>1</v>
      </c>
      <c r="K3528" s="7" t="n">
        <v>299.980011</v>
      </c>
      <c r="L3528" s="7" t="n">
        <v>45</v>
      </c>
      <c r="M3528" s="8" t="n">
        <v>0.150000006</v>
      </c>
      <c r="N3528" s="7" t="n">
        <v>-46.65999985</v>
      </c>
      <c r="O3528" s="9" t="n">
        <v>0</v>
      </c>
    </row>
    <row r="3529" customFormat="false" ht="15" hidden="false" customHeight="true" outlineLevel="0" collapsed="false">
      <c r="A3529" s="6" t="n">
        <v>56657</v>
      </c>
      <c r="B3529" s="6" t="s">
        <v>19</v>
      </c>
      <c r="C3529" s="6" t="s">
        <v>20</v>
      </c>
      <c r="D3529" s="6" t="s">
        <v>50</v>
      </c>
      <c r="E3529" s="6" t="s">
        <v>63</v>
      </c>
      <c r="F3529" s="6" t="s">
        <v>57</v>
      </c>
      <c r="G3529" s="6" t="s">
        <v>24</v>
      </c>
      <c r="H3529" s="6" t="n">
        <v>4</v>
      </c>
      <c r="I3529" s="7" t="n">
        <v>50</v>
      </c>
      <c r="J3529" s="6" t="n">
        <v>3</v>
      </c>
      <c r="K3529" s="7" t="n">
        <v>150</v>
      </c>
      <c r="L3529" s="7" t="n">
        <v>30</v>
      </c>
      <c r="M3529" s="8" t="n">
        <v>0.200000003</v>
      </c>
      <c r="N3529" s="7" t="n">
        <v>-96</v>
      </c>
      <c r="O3529" s="9" t="n">
        <v>0</v>
      </c>
    </row>
    <row r="3530" customFormat="false" ht="15" hidden="false" customHeight="true" outlineLevel="0" collapsed="false">
      <c r="A3530" s="6" t="n">
        <v>64645</v>
      </c>
      <c r="B3530" s="6" t="s">
        <v>19</v>
      </c>
      <c r="C3530" s="6" t="s">
        <v>20</v>
      </c>
      <c r="D3530" s="6" t="s">
        <v>21</v>
      </c>
      <c r="E3530" s="6" t="s">
        <v>64</v>
      </c>
      <c r="F3530" s="6" t="s">
        <v>57</v>
      </c>
      <c r="G3530" s="6" t="s">
        <v>47</v>
      </c>
      <c r="H3530" s="6" t="n">
        <v>4</v>
      </c>
      <c r="I3530" s="7" t="n">
        <v>50</v>
      </c>
      <c r="J3530" s="6" t="n">
        <v>3</v>
      </c>
      <c r="K3530" s="7" t="n">
        <v>150</v>
      </c>
      <c r="L3530" s="7" t="n">
        <v>1.5</v>
      </c>
      <c r="M3530" s="8" t="n">
        <v>0.01</v>
      </c>
      <c r="N3530" s="7" t="n">
        <v>27.92000008</v>
      </c>
      <c r="O3530" s="12" t="n">
        <v>1</v>
      </c>
    </row>
    <row r="3531" customFormat="false" ht="15" hidden="false" customHeight="true" outlineLevel="0" collapsed="false">
      <c r="A3531" s="6" t="n">
        <v>3442</v>
      </c>
      <c r="B3531" s="6" t="s">
        <v>46</v>
      </c>
      <c r="C3531" s="6" t="s">
        <v>20</v>
      </c>
      <c r="D3531" s="6" t="s">
        <v>50</v>
      </c>
      <c r="E3531" s="6" t="s">
        <v>63</v>
      </c>
      <c r="F3531" s="6" t="s">
        <v>23</v>
      </c>
      <c r="G3531" s="6" t="s">
        <v>47</v>
      </c>
      <c r="H3531" s="6" t="n">
        <v>2</v>
      </c>
      <c r="I3531" s="7" t="n">
        <v>129.9900055</v>
      </c>
      <c r="J3531" s="6" t="n">
        <v>1</v>
      </c>
      <c r="K3531" s="7" t="n">
        <v>129.9900055</v>
      </c>
      <c r="L3531" s="7" t="n">
        <v>26</v>
      </c>
      <c r="M3531" s="8" t="n">
        <v>0.200000003</v>
      </c>
      <c r="N3531" s="7" t="n">
        <v>37.43999863</v>
      </c>
      <c r="O3531" s="12" t="n">
        <v>1</v>
      </c>
    </row>
    <row r="3532" customFormat="false" ht="15" hidden="false" customHeight="true" outlineLevel="0" collapsed="false">
      <c r="A3532" s="6" t="n">
        <v>14809</v>
      </c>
      <c r="B3532" s="6" t="s">
        <v>19</v>
      </c>
      <c r="C3532" s="6" t="s">
        <v>20</v>
      </c>
      <c r="D3532" s="6" t="s">
        <v>21</v>
      </c>
      <c r="E3532" s="6" t="s">
        <v>64</v>
      </c>
      <c r="F3532" s="6" t="s">
        <v>58</v>
      </c>
      <c r="G3532" s="6" t="s">
        <v>34</v>
      </c>
      <c r="H3532" s="6" t="n">
        <v>4</v>
      </c>
      <c r="I3532" s="7" t="n">
        <v>49.97999954</v>
      </c>
      <c r="J3532" s="6" t="n">
        <v>3</v>
      </c>
      <c r="K3532" s="7" t="n">
        <v>149.9400024</v>
      </c>
      <c r="L3532" s="7" t="n">
        <v>0</v>
      </c>
      <c r="M3532" s="8" t="n">
        <v>0</v>
      </c>
      <c r="N3532" s="7" t="n">
        <v>71.97000122</v>
      </c>
      <c r="O3532" s="12" t="n">
        <v>1</v>
      </c>
    </row>
    <row r="3533" customFormat="false" ht="15" hidden="false" customHeight="true" outlineLevel="0" collapsed="false">
      <c r="A3533" s="6" t="n">
        <v>66188</v>
      </c>
      <c r="B3533" s="6" t="s">
        <v>19</v>
      </c>
      <c r="C3533" s="6" t="s">
        <v>49</v>
      </c>
      <c r="D3533" s="6" t="s">
        <v>21</v>
      </c>
      <c r="E3533" s="6" t="s">
        <v>65</v>
      </c>
      <c r="F3533" s="6" t="s">
        <v>33</v>
      </c>
      <c r="G3533" s="6" t="s">
        <v>34</v>
      </c>
      <c r="H3533" s="6" t="n">
        <v>4</v>
      </c>
      <c r="I3533" s="7" t="n">
        <v>59.99000168</v>
      </c>
      <c r="J3533" s="6" t="n">
        <v>1</v>
      </c>
      <c r="K3533" s="7" t="n">
        <v>59.99000168</v>
      </c>
      <c r="L3533" s="7" t="n">
        <v>1.799999952</v>
      </c>
      <c r="M3533" s="8" t="n">
        <v>0.029999999</v>
      </c>
      <c r="N3533" s="7" t="n">
        <v>6.579999924</v>
      </c>
      <c r="O3533" s="9" t="n">
        <v>0</v>
      </c>
    </row>
    <row r="3534" customFormat="false" ht="15" hidden="false" customHeight="true" outlineLevel="0" collapsed="false">
      <c r="A3534" s="6" t="n">
        <v>9963</v>
      </c>
      <c r="B3534" s="6" t="s">
        <v>46</v>
      </c>
      <c r="C3534" s="6" t="s">
        <v>20</v>
      </c>
      <c r="D3534" s="6" t="s">
        <v>50</v>
      </c>
      <c r="E3534" s="6" t="s">
        <v>51</v>
      </c>
      <c r="F3534" s="6" t="s">
        <v>40</v>
      </c>
      <c r="G3534" s="6" t="s">
        <v>34</v>
      </c>
      <c r="H3534" s="6" t="n">
        <v>2</v>
      </c>
      <c r="I3534" s="7" t="n">
        <v>399.980011</v>
      </c>
      <c r="J3534" s="6" t="n">
        <v>1</v>
      </c>
      <c r="K3534" s="7" t="n">
        <v>399.980011</v>
      </c>
      <c r="L3534" s="7" t="n">
        <v>0</v>
      </c>
      <c r="M3534" s="8" t="n">
        <v>0</v>
      </c>
      <c r="N3534" s="7" t="n">
        <v>145.1900024</v>
      </c>
      <c r="O3534" s="12" t="n">
        <v>1</v>
      </c>
    </row>
    <row r="3535" customFormat="false" ht="15" hidden="false" customHeight="true" outlineLevel="0" collapsed="false">
      <c r="A3535" s="6" t="n">
        <v>18482</v>
      </c>
      <c r="B3535" s="6" t="s">
        <v>19</v>
      </c>
      <c r="C3535" s="6" t="s">
        <v>20</v>
      </c>
      <c r="D3535" s="6" t="s">
        <v>21</v>
      </c>
      <c r="E3535" s="6" t="s">
        <v>64</v>
      </c>
      <c r="F3535" s="6" t="s">
        <v>57</v>
      </c>
      <c r="G3535" s="6" t="s">
        <v>44</v>
      </c>
      <c r="H3535" s="6" t="n">
        <v>4</v>
      </c>
      <c r="I3535" s="7" t="n">
        <v>50</v>
      </c>
      <c r="J3535" s="6" t="n">
        <v>4</v>
      </c>
      <c r="K3535" s="7" t="n">
        <v>200</v>
      </c>
      <c r="L3535" s="7" t="n">
        <v>36</v>
      </c>
      <c r="M3535" s="8" t="n">
        <v>0.180000007</v>
      </c>
      <c r="N3535" s="7" t="n">
        <v>20.5</v>
      </c>
      <c r="O3535" s="9" t="n">
        <v>0</v>
      </c>
    </row>
    <row r="3536" customFormat="false" ht="15" hidden="false" customHeight="true" outlineLevel="0" collapsed="false">
      <c r="A3536" s="6" t="n">
        <v>66719</v>
      </c>
      <c r="B3536" s="6" t="s">
        <v>19</v>
      </c>
      <c r="C3536" s="6" t="s">
        <v>20</v>
      </c>
      <c r="D3536" s="6" t="s">
        <v>21</v>
      </c>
      <c r="E3536" s="6" t="s">
        <v>65</v>
      </c>
      <c r="F3536" s="6" t="s">
        <v>29</v>
      </c>
      <c r="G3536" s="6" t="s">
        <v>34</v>
      </c>
      <c r="H3536" s="6" t="n">
        <v>4</v>
      </c>
      <c r="I3536" s="7" t="n">
        <v>99.98999786</v>
      </c>
      <c r="J3536" s="6" t="n">
        <v>4</v>
      </c>
      <c r="K3536" s="7" t="n">
        <v>399.9599915</v>
      </c>
      <c r="L3536" s="7" t="n">
        <v>4</v>
      </c>
      <c r="M3536" s="8" t="n">
        <v>0.01</v>
      </c>
      <c r="N3536" s="7" t="n">
        <v>114.8300018</v>
      </c>
      <c r="O3536" s="12" t="n">
        <v>1</v>
      </c>
    </row>
    <row r="3537" customFormat="false" ht="15" hidden="false" customHeight="true" outlineLevel="0" collapsed="false">
      <c r="A3537" s="6" t="n">
        <v>38392</v>
      </c>
      <c r="B3537" s="6" t="s">
        <v>19</v>
      </c>
      <c r="C3537" s="6" t="s">
        <v>49</v>
      </c>
      <c r="D3537" s="6" t="s">
        <v>31</v>
      </c>
      <c r="E3537" s="6" t="s">
        <v>32</v>
      </c>
      <c r="F3537" s="6" t="s">
        <v>57</v>
      </c>
      <c r="G3537" s="6" t="s">
        <v>34</v>
      </c>
      <c r="H3537" s="6" t="n">
        <v>4</v>
      </c>
      <c r="I3537" s="7" t="n">
        <v>50</v>
      </c>
      <c r="J3537" s="6" t="n">
        <v>4</v>
      </c>
      <c r="K3537" s="7" t="n">
        <v>200</v>
      </c>
      <c r="L3537" s="7" t="n">
        <v>40</v>
      </c>
      <c r="M3537" s="8" t="n">
        <v>0.200000003</v>
      </c>
      <c r="N3537" s="7" t="n">
        <v>70.40000153</v>
      </c>
      <c r="O3537" s="9" t="n">
        <v>0</v>
      </c>
    </row>
    <row r="3538" customFormat="false" ht="15" hidden="false" customHeight="true" outlineLevel="0" collapsed="false">
      <c r="A3538" s="6" t="n">
        <v>66400</v>
      </c>
      <c r="B3538" s="6" t="s">
        <v>19</v>
      </c>
      <c r="C3538" s="6" t="s">
        <v>20</v>
      </c>
      <c r="D3538" s="6" t="s">
        <v>21</v>
      </c>
      <c r="E3538" s="6" t="s">
        <v>65</v>
      </c>
      <c r="F3538" s="6" t="s">
        <v>23</v>
      </c>
      <c r="G3538" s="6" t="s">
        <v>34</v>
      </c>
      <c r="H3538" s="6" t="n">
        <v>4</v>
      </c>
      <c r="I3538" s="7" t="n">
        <v>129.9900055</v>
      </c>
      <c r="J3538" s="6" t="n">
        <v>1</v>
      </c>
      <c r="K3538" s="7" t="n">
        <v>129.9900055</v>
      </c>
      <c r="L3538" s="7" t="n">
        <v>20.79999924</v>
      </c>
      <c r="M3538" s="8" t="n">
        <v>0.159999996</v>
      </c>
      <c r="N3538" s="7" t="n">
        <v>30.5699997</v>
      </c>
      <c r="O3538" s="12" t="n">
        <v>1</v>
      </c>
    </row>
    <row r="3539" customFormat="false" ht="15" hidden="false" customHeight="true" outlineLevel="0" collapsed="false">
      <c r="A3539" s="6" t="n">
        <v>45039</v>
      </c>
      <c r="B3539" s="6" t="s">
        <v>19</v>
      </c>
      <c r="C3539" s="6" t="s">
        <v>20</v>
      </c>
      <c r="D3539" s="6" t="s">
        <v>38</v>
      </c>
      <c r="E3539" s="6" t="s">
        <v>92</v>
      </c>
      <c r="F3539" s="6" t="s">
        <v>57</v>
      </c>
      <c r="G3539" s="6" t="s">
        <v>44</v>
      </c>
      <c r="H3539" s="6" t="n">
        <v>4</v>
      </c>
      <c r="I3539" s="7" t="n">
        <v>50</v>
      </c>
      <c r="J3539" s="6" t="n">
        <v>1</v>
      </c>
      <c r="K3539" s="7" t="n">
        <v>50</v>
      </c>
      <c r="L3539" s="7" t="n">
        <v>4.5</v>
      </c>
      <c r="M3539" s="8" t="n">
        <v>0.090000004</v>
      </c>
      <c r="N3539" s="7" t="n">
        <v>16.37999916</v>
      </c>
      <c r="O3539" s="12" t="n">
        <v>1</v>
      </c>
    </row>
    <row r="3540" customFormat="false" ht="15" hidden="false" customHeight="true" outlineLevel="0" collapsed="false">
      <c r="A3540" s="6" t="n">
        <v>71881</v>
      </c>
      <c r="B3540" s="6" t="s">
        <v>46</v>
      </c>
      <c r="C3540" s="6" t="s">
        <v>37</v>
      </c>
      <c r="D3540" s="6" t="s">
        <v>27</v>
      </c>
      <c r="E3540" s="6" t="s">
        <v>54</v>
      </c>
      <c r="F3540" s="6" t="s">
        <v>87</v>
      </c>
      <c r="G3540" s="6" t="s">
        <v>34</v>
      </c>
      <c r="H3540" s="6" t="n">
        <v>2</v>
      </c>
      <c r="I3540" s="7" t="n">
        <v>532.5800171</v>
      </c>
      <c r="J3540" s="6" t="n">
        <v>1</v>
      </c>
      <c r="K3540" s="7" t="n">
        <v>532.5800171</v>
      </c>
      <c r="L3540" s="7" t="n">
        <v>95.86000061</v>
      </c>
      <c r="M3540" s="8" t="n">
        <v>0.180000007</v>
      </c>
      <c r="N3540" s="7" t="n">
        <v>141.9299927</v>
      </c>
      <c r="O3540" s="9" t="n">
        <v>0</v>
      </c>
    </row>
    <row r="3541" customFormat="false" ht="15" hidden="false" customHeight="true" outlineLevel="0" collapsed="false">
      <c r="A3541" s="6" t="n">
        <v>10483</v>
      </c>
      <c r="B3541" s="6" t="s">
        <v>46</v>
      </c>
      <c r="C3541" s="6" t="s">
        <v>20</v>
      </c>
      <c r="D3541" s="6" t="s">
        <v>21</v>
      </c>
      <c r="E3541" s="6" t="s">
        <v>65</v>
      </c>
      <c r="F3541" s="6" t="s">
        <v>75</v>
      </c>
      <c r="G3541" s="6" t="s">
        <v>24</v>
      </c>
      <c r="H3541" s="6" t="n">
        <v>2</v>
      </c>
      <c r="I3541" s="7" t="n">
        <v>299.980011</v>
      </c>
      <c r="J3541" s="6" t="n">
        <v>1</v>
      </c>
      <c r="K3541" s="7" t="n">
        <v>299.980011</v>
      </c>
      <c r="L3541" s="7" t="n">
        <v>9</v>
      </c>
      <c r="M3541" s="8" t="n">
        <v>0.029999999</v>
      </c>
      <c r="N3541" s="7" t="n">
        <v>-223.1799927</v>
      </c>
      <c r="O3541" s="12" t="n">
        <v>1</v>
      </c>
    </row>
    <row r="3542" customFormat="false" ht="15" hidden="false" customHeight="true" outlineLevel="0" collapsed="false">
      <c r="A3542" s="6" t="n">
        <v>28160</v>
      </c>
      <c r="B3542" s="6" t="s">
        <v>19</v>
      </c>
      <c r="C3542" s="6" t="s">
        <v>37</v>
      </c>
      <c r="D3542" s="6" t="s">
        <v>27</v>
      </c>
      <c r="E3542" s="6" t="s">
        <v>69</v>
      </c>
      <c r="F3542" s="6" t="s">
        <v>71</v>
      </c>
      <c r="G3542" s="6" t="s">
        <v>34</v>
      </c>
      <c r="H3542" s="6" t="n">
        <v>4</v>
      </c>
      <c r="I3542" s="7" t="n">
        <v>199.9900055</v>
      </c>
      <c r="J3542" s="6" t="n">
        <v>1</v>
      </c>
      <c r="K3542" s="7" t="n">
        <v>199.9900055</v>
      </c>
      <c r="L3542" s="7" t="n">
        <v>36</v>
      </c>
      <c r="M3542" s="8" t="n">
        <v>0.180000007</v>
      </c>
      <c r="N3542" s="7" t="n">
        <v>75.44000244</v>
      </c>
      <c r="O3542" s="12" t="n">
        <v>1</v>
      </c>
    </row>
    <row r="3543" customFormat="false" ht="15" hidden="false" customHeight="true" outlineLevel="0" collapsed="false">
      <c r="A3543" s="6" t="n">
        <v>22070</v>
      </c>
      <c r="B3543" s="6" t="s">
        <v>19</v>
      </c>
      <c r="C3543" s="6" t="s">
        <v>20</v>
      </c>
      <c r="D3543" s="6" t="s">
        <v>27</v>
      </c>
      <c r="E3543" s="6" t="s">
        <v>28</v>
      </c>
      <c r="F3543" s="6" t="s">
        <v>75</v>
      </c>
      <c r="G3543" s="6" t="s">
        <v>34</v>
      </c>
      <c r="H3543" s="6" t="n">
        <v>4</v>
      </c>
      <c r="I3543" s="7" t="n">
        <v>299.980011</v>
      </c>
      <c r="J3543" s="6" t="n">
        <v>1</v>
      </c>
      <c r="K3543" s="7" t="n">
        <v>299.980011</v>
      </c>
      <c r="L3543" s="7" t="n">
        <v>51</v>
      </c>
      <c r="M3543" s="8" t="n">
        <v>0.170000002</v>
      </c>
      <c r="N3543" s="7" t="n">
        <v>31.12000084</v>
      </c>
      <c r="O3543" s="12" t="n">
        <v>1</v>
      </c>
    </row>
    <row r="3544" customFormat="false" ht="15" hidden="false" customHeight="true" outlineLevel="0" collapsed="false">
      <c r="A3544" s="6" t="n">
        <v>12962</v>
      </c>
      <c r="B3544" s="6" t="s">
        <v>26</v>
      </c>
      <c r="C3544" s="6" t="s">
        <v>20</v>
      </c>
      <c r="D3544" s="6" t="s">
        <v>21</v>
      </c>
      <c r="E3544" s="6" t="s">
        <v>65</v>
      </c>
      <c r="F3544" s="6" t="s">
        <v>57</v>
      </c>
      <c r="G3544" s="6" t="s">
        <v>24</v>
      </c>
      <c r="H3544" s="6" t="n">
        <v>1</v>
      </c>
      <c r="I3544" s="7" t="n">
        <v>50</v>
      </c>
      <c r="J3544" s="6" t="n">
        <v>1</v>
      </c>
      <c r="K3544" s="7" t="n">
        <v>50</v>
      </c>
      <c r="L3544" s="7" t="n">
        <v>3.5</v>
      </c>
      <c r="M3544" s="8" t="n">
        <v>0.07</v>
      </c>
      <c r="N3544" s="7" t="n">
        <v>-32.54999924</v>
      </c>
      <c r="O3544" s="12" t="n">
        <v>1</v>
      </c>
    </row>
    <row r="3545" customFormat="false" ht="15" hidden="false" customHeight="true" outlineLevel="0" collapsed="false">
      <c r="A3545" s="6" t="n">
        <v>16216</v>
      </c>
      <c r="B3545" s="6" t="s">
        <v>19</v>
      </c>
      <c r="C3545" s="6" t="s">
        <v>37</v>
      </c>
      <c r="D3545" s="6" t="s">
        <v>21</v>
      </c>
      <c r="E3545" s="6" t="s">
        <v>22</v>
      </c>
      <c r="F3545" s="6" t="s">
        <v>57</v>
      </c>
      <c r="G3545" s="6" t="s">
        <v>47</v>
      </c>
      <c r="H3545" s="6" t="n">
        <v>4</v>
      </c>
      <c r="I3545" s="7" t="n">
        <v>50</v>
      </c>
      <c r="J3545" s="6" t="n">
        <v>5</v>
      </c>
      <c r="K3545" s="7" t="n">
        <v>250</v>
      </c>
      <c r="L3545" s="7" t="n">
        <v>7.5</v>
      </c>
      <c r="M3545" s="8" t="n">
        <v>0.029999999</v>
      </c>
      <c r="N3545" s="7" t="n">
        <v>65.48000336</v>
      </c>
      <c r="O3545" s="9" t="n">
        <v>0</v>
      </c>
    </row>
    <row r="3546" customFormat="false" ht="15" hidden="false" customHeight="true" outlineLevel="0" collapsed="false">
      <c r="A3546" s="6" t="n">
        <v>61413</v>
      </c>
      <c r="B3546" s="6" t="s">
        <v>36</v>
      </c>
      <c r="C3546" s="6" t="s">
        <v>49</v>
      </c>
      <c r="D3546" s="6" t="s">
        <v>50</v>
      </c>
      <c r="E3546" s="6" t="s">
        <v>63</v>
      </c>
      <c r="F3546" s="6" t="s">
        <v>33</v>
      </c>
      <c r="G3546" s="6" t="s">
        <v>34</v>
      </c>
      <c r="H3546" s="6" t="n">
        <v>0</v>
      </c>
      <c r="I3546" s="7" t="n">
        <v>59.99000168</v>
      </c>
      <c r="J3546" s="6" t="n">
        <v>1</v>
      </c>
      <c r="K3546" s="7" t="n">
        <v>59.99000168</v>
      </c>
      <c r="L3546" s="7" t="n">
        <v>2.400000095</v>
      </c>
      <c r="M3546" s="8" t="n">
        <v>0.039999999</v>
      </c>
      <c r="N3546" s="7" t="n">
        <v>25.34000015</v>
      </c>
      <c r="O3546" s="9" t="n">
        <v>0</v>
      </c>
    </row>
    <row r="3547" customFormat="false" ht="15" hidden="false" customHeight="true" outlineLevel="0" collapsed="false">
      <c r="A3547" s="6" t="n">
        <v>57071</v>
      </c>
      <c r="B3547" s="6" t="s">
        <v>19</v>
      </c>
      <c r="C3547" s="6" t="s">
        <v>37</v>
      </c>
      <c r="D3547" s="6" t="s">
        <v>50</v>
      </c>
      <c r="E3547" s="6" t="s">
        <v>51</v>
      </c>
      <c r="F3547" s="6" t="s">
        <v>71</v>
      </c>
      <c r="G3547" s="6" t="s">
        <v>24</v>
      </c>
      <c r="H3547" s="6" t="n">
        <v>4</v>
      </c>
      <c r="I3547" s="7" t="n">
        <v>199.9900055</v>
      </c>
      <c r="J3547" s="6" t="n">
        <v>1</v>
      </c>
      <c r="K3547" s="7" t="n">
        <v>199.9900055</v>
      </c>
      <c r="L3547" s="7" t="n">
        <v>6</v>
      </c>
      <c r="M3547" s="8" t="n">
        <v>0.029999999</v>
      </c>
      <c r="N3547" s="7" t="n">
        <v>5.820000172</v>
      </c>
      <c r="O3547" s="9" t="n">
        <v>0</v>
      </c>
    </row>
    <row r="3548" customFormat="false" ht="15" hidden="false" customHeight="true" outlineLevel="0" collapsed="false">
      <c r="A3548" s="6" t="n">
        <v>54334</v>
      </c>
      <c r="B3548" s="6" t="s">
        <v>19</v>
      </c>
      <c r="C3548" s="6" t="s">
        <v>37</v>
      </c>
      <c r="D3548" s="6" t="s">
        <v>50</v>
      </c>
      <c r="E3548" s="6" t="s">
        <v>51</v>
      </c>
      <c r="F3548" s="6" t="s">
        <v>71</v>
      </c>
      <c r="G3548" s="6" t="s">
        <v>44</v>
      </c>
      <c r="H3548" s="6" t="n">
        <v>4</v>
      </c>
      <c r="I3548" s="7" t="n">
        <v>199.9900055</v>
      </c>
      <c r="J3548" s="6" t="n">
        <v>1</v>
      </c>
      <c r="K3548" s="7" t="n">
        <v>199.9900055</v>
      </c>
      <c r="L3548" s="7" t="n">
        <v>11</v>
      </c>
      <c r="M3548" s="8" t="n">
        <v>0.059999999</v>
      </c>
      <c r="N3548" s="7" t="n">
        <v>-2.460000038</v>
      </c>
      <c r="O3548" s="12" t="n">
        <v>1</v>
      </c>
    </row>
    <row r="3549" customFormat="false" ht="15" hidden="false" customHeight="true" outlineLevel="0" collapsed="false">
      <c r="A3549" s="6" t="n">
        <v>49839</v>
      </c>
      <c r="B3549" s="6" t="s">
        <v>19</v>
      </c>
      <c r="C3549" s="6" t="s">
        <v>20</v>
      </c>
      <c r="D3549" s="6" t="s">
        <v>21</v>
      </c>
      <c r="E3549" s="6" t="s">
        <v>65</v>
      </c>
      <c r="F3549" s="6" t="s">
        <v>40</v>
      </c>
      <c r="G3549" s="6" t="s">
        <v>44</v>
      </c>
      <c r="H3549" s="6" t="n">
        <v>4</v>
      </c>
      <c r="I3549" s="7" t="n">
        <v>399.980011</v>
      </c>
      <c r="J3549" s="6" t="n">
        <v>1</v>
      </c>
      <c r="K3549" s="7" t="n">
        <v>399.980011</v>
      </c>
      <c r="L3549" s="7" t="n">
        <v>12</v>
      </c>
      <c r="M3549" s="8" t="n">
        <v>0.029999999</v>
      </c>
      <c r="N3549" s="7" t="n">
        <v>120.2699966</v>
      </c>
      <c r="O3549" s="12" t="n">
        <v>1</v>
      </c>
    </row>
    <row r="3550" customFormat="false" ht="15" hidden="false" customHeight="true" outlineLevel="0" collapsed="false">
      <c r="A3550" s="6" t="n">
        <v>10607</v>
      </c>
      <c r="B3550" s="6" t="s">
        <v>19</v>
      </c>
      <c r="C3550" s="6" t="s">
        <v>49</v>
      </c>
      <c r="D3550" s="6" t="s">
        <v>21</v>
      </c>
      <c r="E3550" s="6" t="s">
        <v>65</v>
      </c>
      <c r="F3550" s="6" t="s">
        <v>73</v>
      </c>
      <c r="G3550" s="6" t="s">
        <v>34</v>
      </c>
      <c r="H3550" s="6" t="n">
        <v>4</v>
      </c>
      <c r="I3550" s="7" t="n">
        <v>39.99000168</v>
      </c>
      <c r="J3550" s="6" t="n">
        <v>3</v>
      </c>
      <c r="K3550" s="7" t="n">
        <v>119.9700012</v>
      </c>
      <c r="L3550" s="7" t="n">
        <v>19.20000076</v>
      </c>
      <c r="M3550" s="8" t="n">
        <v>0.159999996</v>
      </c>
      <c r="N3550" s="7" t="n">
        <v>-78.59999847</v>
      </c>
      <c r="O3550" s="9" t="n">
        <v>0</v>
      </c>
    </row>
    <row r="3551" customFormat="false" ht="15" hidden="false" customHeight="true" outlineLevel="0" collapsed="false">
      <c r="A3551" s="6" t="n">
        <v>58541</v>
      </c>
      <c r="B3551" s="6" t="s">
        <v>19</v>
      </c>
      <c r="C3551" s="6" t="s">
        <v>37</v>
      </c>
      <c r="D3551" s="6" t="s">
        <v>50</v>
      </c>
      <c r="E3551" s="6" t="s">
        <v>63</v>
      </c>
      <c r="F3551" s="6" t="s">
        <v>33</v>
      </c>
      <c r="G3551" s="6" t="s">
        <v>34</v>
      </c>
      <c r="H3551" s="6" t="n">
        <v>4</v>
      </c>
      <c r="I3551" s="7" t="n">
        <v>59.99000168</v>
      </c>
      <c r="J3551" s="6" t="n">
        <v>2</v>
      </c>
      <c r="K3551" s="7" t="n">
        <v>119.9800034</v>
      </c>
      <c r="L3551" s="7" t="n">
        <v>20.39999962</v>
      </c>
      <c r="M3551" s="8" t="n">
        <v>0.170000002</v>
      </c>
      <c r="N3551" s="7" t="n">
        <v>-79.66999817</v>
      </c>
      <c r="O3551" s="9" t="n">
        <v>0</v>
      </c>
    </row>
    <row r="3552" customFormat="false" ht="15" hidden="false" customHeight="true" outlineLevel="0" collapsed="false">
      <c r="A3552" s="6" t="n">
        <v>27581</v>
      </c>
      <c r="B3552" s="6" t="s">
        <v>26</v>
      </c>
      <c r="C3552" s="6" t="s">
        <v>20</v>
      </c>
      <c r="D3552" s="6" t="s">
        <v>27</v>
      </c>
      <c r="E3552" s="6" t="s">
        <v>69</v>
      </c>
      <c r="F3552" s="6" t="s">
        <v>57</v>
      </c>
      <c r="G3552" s="6" t="s">
        <v>24</v>
      </c>
      <c r="H3552" s="6" t="n">
        <v>1</v>
      </c>
      <c r="I3552" s="7" t="n">
        <v>50</v>
      </c>
      <c r="J3552" s="6" t="n">
        <v>3</v>
      </c>
      <c r="K3552" s="7" t="n">
        <v>150</v>
      </c>
      <c r="L3552" s="7" t="n">
        <v>18</v>
      </c>
      <c r="M3552" s="8" t="n">
        <v>0.119999997</v>
      </c>
      <c r="N3552" s="7" t="n">
        <v>1.320000052</v>
      </c>
      <c r="O3552" s="12" t="n">
        <v>1</v>
      </c>
    </row>
    <row r="3553" customFormat="false" ht="15" hidden="false" customHeight="true" outlineLevel="0" collapsed="false">
      <c r="A3553" s="6" t="n">
        <v>63101</v>
      </c>
      <c r="B3553" s="6" t="s">
        <v>19</v>
      </c>
      <c r="C3553" s="6" t="s">
        <v>49</v>
      </c>
      <c r="D3553" s="6" t="s">
        <v>21</v>
      </c>
      <c r="E3553" s="6" t="s">
        <v>65</v>
      </c>
      <c r="F3553" s="6" t="s">
        <v>40</v>
      </c>
      <c r="G3553" s="6" t="s">
        <v>24</v>
      </c>
      <c r="H3553" s="6" t="n">
        <v>4</v>
      </c>
      <c r="I3553" s="7" t="n">
        <v>399.980011</v>
      </c>
      <c r="J3553" s="6" t="n">
        <v>1</v>
      </c>
      <c r="K3553" s="7" t="n">
        <v>399.980011</v>
      </c>
      <c r="L3553" s="7" t="n">
        <v>8</v>
      </c>
      <c r="M3553" s="8" t="n">
        <v>0.02</v>
      </c>
      <c r="N3553" s="7" t="n">
        <v>-5.099999905</v>
      </c>
      <c r="O3553" s="9" t="n">
        <v>0</v>
      </c>
    </row>
    <row r="3554" customFormat="false" ht="15" hidden="false" customHeight="true" outlineLevel="0" collapsed="false">
      <c r="A3554" s="6" t="n">
        <v>19225</v>
      </c>
      <c r="B3554" s="6" t="s">
        <v>36</v>
      </c>
      <c r="C3554" s="6" t="s">
        <v>20</v>
      </c>
      <c r="D3554" s="6" t="s">
        <v>21</v>
      </c>
      <c r="E3554" s="6" t="s">
        <v>22</v>
      </c>
      <c r="F3554" s="6" t="s">
        <v>33</v>
      </c>
      <c r="G3554" s="6" t="s">
        <v>44</v>
      </c>
      <c r="H3554" s="6" t="n">
        <v>0</v>
      </c>
      <c r="I3554" s="7" t="n">
        <v>59.99000168</v>
      </c>
      <c r="J3554" s="6" t="n">
        <v>3</v>
      </c>
      <c r="K3554" s="7" t="n">
        <v>179.9700012</v>
      </c>
      <c r="L3554" s="7" t="n">
        <v>9.899999619</v>
      </c>
      <c r="M3554" s="8" t="n">
        <v>0.059999999</v>
      </c>
      <c r="N3554" s="7" t="n">
        <v>44.22000122</v>
      </c>
      <c r="O3554" s="12" t="n">
        <v>1</v>
      </c>
    </row>
    <row r="3555" customFormat="false" ht="15" hidden="false" customHeight="true" outlineLevel="0" collapsed="false">
      <c r="A3555" s="6" t="n">
        <v>59646</v>
      </c>
      <c r="B3555" s="6" t="s">
        <v>46</v>
      </c>
      <c r="C3555" s="6" t="s">
        <v>20</v>
      </c>
      <c r="D3555" s="6" t="s">
        <v>50</v>
      </c>
      <c r="E3555" s="6" t="s">
        <v>63</v>
      </c>
      <c r="F3555" s="6" t="s">
        <v>33</v>
      </c>
      <c r="G3555" s="6" t="s">
        <v>34</v>
      </c>
      <c r="H3555" s="6" t="n">
        <v>2</v>
      </c>
      <c r="I3555" s="7" t="n">
        <v>59.99000168</v>
      </c>
      <c r="J3555" s="6" t="n">
        <v>5</v>
      </c>
      <c r="K3555" s="7" t="n">
        <v>299.9500122</v>
      </c>
      <c r="L3555" s="7" t="n">
        <v>44.99000168</v>
      </c>
      <c r="M3555" s="8" t="n">
        <v>0.150000006</v>
      </c>
      <c r="N3555" s="7" t="n">
        <v>-212.3800049</v>
      </c>
      <c r="O3555" s="9" t="n">
        <v>0</v>
      </c>
    </row>
    <row r="3556" customFormat="false" ht="15" hidden="false" customHeight="true" outlineLevel="0" collapsed="false">
      <c r="A3556" s="6" t="n">
        <v>22147</v>
      </c>
      <c r="B3556" s="6" t="s">
        <v>46</v>
      </c>
      <c r="C3556" s="6" t="s">
        <v>49</v>
      </c>
      <c r="D3556" s="6" t="s">
        <v>27</v>
      </c>
      <c r="E3556" s="6" t="s">
        <v>28</v>
      </c>
      <c r="F3556" s="6" t="s">
        <v>29</v>
      </c>
      <c r="G3556" s="6" t="s">
        <v>34</v>
      </c>
      <c r="H3556" s="6" t="n">
        <v>2</v>
      </c>
      <c r="I3556" s="7" t="n">
        <v>99.98999786</v>
      </c>
      <c r="J3556" s="6" t="n">
        <v>2</v>
      </c>
      <c r="K3556" s="7" t="n">
        <v>199.9799957</v>
      </c>
      <c r="L3556" s="7" t="n">
        <v>24</v>
      </c>
      <c r="M3556" s="8" t="n">
        <v>0.119999997</v>
      </c>
      <c r="N3556" s="7" t="n">
        <v>44</v>
      </c>
      <c r="O3556" s="12" t="n">
        <v>1</v>
      </c>
    </row>
    <row r="3557" customFormat="false" ht="15" hidden="false" customHeight="true" outlineLevel="0" collapsed="false">
      <c r="A3557" s="6" t="n">
        <v>21215</v>
      </c>
      <c r="B3557" s="6" t="s">
        <v>19</v>
      </c>
      <c r="C3557" s="6" t="s">
        <v>37</v>
      </c>
      <c r="D3557" s="6" t="s">
        <v>27</v>
      </c>
      <c r="E3557" s="6" t="s">
        <v>54</v>
      </c>
      <c r="F3557" s="6" t="s">
        <v>75</v>
      </c>
      <c r="G3557" s="6" t="s">
        <v>34</v>
      </c>
      <c r="H3557" s="6" t="n">
        <v>4</v>
      </c>
      <c r="I3557" s="7" t="n">
        <v>299.980011</v>
      </c>
      <c r="J3557" s="6" t="n">
        <v>1</v>
      </c>
      <c r="K3557" s="7" t="n">
        <v>299.980011</v>
      </c>
      <c r="L3557" s="7" t="n">
        <v>54</v>
      </c>
      <c r="M3557" s="8" t="n">
        <v>0.180000007</v>
      </c>
      <c r="N3557" s="7" t="n">
        <v>28.78000069</v>
      </c>
      <c r="O3557" s="12" t="n">
        <v>1</v>
      </c>
    </row>
    <row r="3558" customFormat="false" ht="15" hidden="false" customHeight="true" outlineLevel="0" collapsed="false">
      <c r="A3558" s="6" t="n">
        <v>37542</v>
      </c>
      <c r="B3558" s="6" t="s">
        <v>19</v>
      </c>
      <c r="C3558" s="6" t="s">
        <v>20</v>
      </c>
      <c r="D3558" s="6" t="s">
        <v>31</v>
      </c>
      <c r="E3558" s="6" t="s">
        <v>56</v>
      </c>
      <c r="F3558" s="6" t="s">
        <v>57</v>
      </c>
      <c r="G3558" s="6" t="s">
        <v>24</v>
      </c>
      <c r="H3558" s="6" t="n">
        <v>4</v>
      </c>
      <c r="I3558" s="7" t="n">
        <v>50</v>
      </c>
      <c r="J3558" s="6" t="n">
        <v>1</v>
      </c>
      <c r="K3558" s="7" t="n">
        <v>50</v>
      </c>
      <c r="L3558" s="7" t="n">
        <v>2.75</v>
      </c>
      <c r="M3558" s="8" t="n">
        <v>0.059999999</v>
      </c>
      <c r="N3558" s="7" t="n">
        <v>-77.95999908</v>
      </c>
      <c r="O3558" s="9" t="n">
        <v>0</v>
      </c>
    </row>
    <row r="3559" customFormat="false" ht="15" hidden="false" customHeight="true" outlineLevel="0" collapsed="false">
      <c r="A3559" s="6" t="n">
        <v>26363</v>
      </c>
      <c r="B3559" s="6" t="s">
        <v>19</v>
      </c>
      <c r="C3559" s="6" t="s">
        <v>20</v>
      </c>
      <c r="D3559" s="6" t="s">
        <v>27</v>
      </c>
      <c r="E3559" s="6" t="s">
        <v>54</v>
      </c>
      <c r="F3559" s="6" t="s">
        <v>75</v>
      </c>
      <c r="G3559" s="6" t="s">
        <v>34</v>
      </c>
      <c r="H3559" s="6" t="n">
        <v>4</v>
      </c>
      <c r="I3559" s="7" t="n">
        <v>299.980011</v>
      </c>
      <c r="J3559" s="6" t="n">
        <v>1</v>
      </c>
      <c r="K3559" s="7" t="n">
        <v>299.980011</v>
      </c>
      <c r="L3559" s="7" t="n">
        <v>51</v>
      </c>
      <c r="M3559" s="8" t="n">
        <v>0.170000002</v>
      </c>
      <c r="N3559" s="7" t="n">
        <v>77.93000031</v>
      </c>
      <c r="O3559" s="9" t="n">
        <v>0</v>
      </c>
    </row>
    <row r="3560" customFormat="false" ht="15" hidden="false" customHeight="true" outlineLevel="0" collapsed="false">
      <c r="A3560" s="6" t="n">
        <v>57623</v>
      </c>
      <c r="B3560" s="6" t="s">
        <v>26</v>
      </c>
      <c r="C3560" s="6" t="s">
        <v>20</v>
      </c>
      <c r="D3560" s="6" t="s">
        <v>50</v>
      </c>
      <c r="E3560" s="6" t="s">
        <v>51</v>
      </c>
      <c r="F3560" s="6" t="s">
        <v>57</v>
      </c>
      <c r="G3560" s="6" t="s">
        <v>34</v>
      </c>
      <c r="H3560" s="6" t="n">
        <v>1</v>
      </c>
      <c r="I3560" s="7" t="n">
        <v>50</v>
      </c>
      <c r="J3560" s="6" t="n">
        <v>2</v>
      </c>
      <c r="K3560" s="7" t="n">
        <v>100</v>
      </c>
      <c r="L3560" s="7" t="n">
        <v>12</v>
      </c>
      <c r="M3560" s="8" t="n">
        <v>0.119999997</v>
      </c>
      <c r="N3560" s="7" t="n">
        <v>39.59999847</v>
      </c>
      <c r="O3560" s="12" t="n">
        <v>1</v>
      </c>
    </row>
    <row r="3561" customFormat="false" ht="15" hidden="false" customHeight="true" outlineLevel="0" collapsed="false">
      <c r="A3561" s="6" t="n">
        <v>26656</v>
      </c>
      <c r="B3561" s="6" t="s">
        <v>19</v>
      </c>
      <c r="C3561" s="6" t="s">
        <v>20</v>
      </c>
      <c r="D3561" s="6" t="s">
        <v>27</v>
      </c>
      <c r="E3561" s="6" t="s">
        <v>28</v>
      </c>
      <c r="F3561" s="6" t="s">
        <v>71</v>
      </c>
      <c r="G3561" s="6" t="s">
        <v>47</v>
      </c>
      <c r="H3561" s="6" t="n">
        <v>4</v>
      </c>
      <c r="I3561" s="7" t="n">
        <v>199.9900055</v>
      </c>
      <c r="J3561" s="6" t="n">
        <v>1</v>
      </c>
      <c r="K3561" s="7" t="n">
        <v>199.9900055</v>
      </c>
      <c r="L3561" s="7" t="n">
        <v>34</v>
      </c>
      <c r="M3561" s="8" t="n">
        <v>0.170000002</v>
      </c>
      <c r="N3561" s="7" t="n">
        <v>18.76000023</v>
      </c>
      <c r="O3561" s="9" t="n">
        <v>0</v>
      </c>
    </row>
    <row r="3562" customFormat="false" ht="15" hidden="false" customHeight="true" outlineLevel="0" collapsed="false">
      <c r="A3562" s="6" t="n">
        <v>25153</v>
      </c>
      <c r="B3562" s="6" t="s">
        <v>26</v>
      </c>
      <c r="C3562" s="6" t="s">
        <v>37</v>
      </c>
      <c r="D3562" s="6" t="s">
        <v>27</v>
      </c>
      <c r="E3562" s="6" t="s">
        <v>28</v>
      </c>
      <c r="F3562" s="6" t="s">
        <v>75</v>
      </c>
      <c r="G3562" s="6" t="s">
        <v>44</v>
      </c>
      <c r="H3562" s="6" t="n">
        <v>1</v>
      </c>
      <c r="I3562" s="7" t="n">
        <v>299.980011</v>
      </c>
      <c r="J3562" s="6" t="n">
        <v>1</v>
      </c>
      <c r="K3562" s="7" t="n">
        <v>299.980011</v>
      </c>
      <c r="L3562" s="7" t="n">
        <v>60</v>
      </c>
      <c r="M3562" s="8" t="n">
        <v>0.200000003</v>
      </c>
      <c r="N3562" s="7" t="n">
        <v>27.12000084</v>
      </c>
      <c r="O3562" s="12" t="n">
        <v>1</v>
      </c>
    </row>
    <row r="3563" customFormat="false" ht="15" hidden="false" customHeight="true" outlineLevel="0" collapsed="false">
      <c r="A3563" s="6" t="n">
        <v>10389</v>
      </c>
      <c r="B3563" s="6" t="s">
        <v>19</v>
      </c>
      <c r="C3563" s="6" t="s">
        <v>20</v>
      </c>
      <c r="D3563" s="6" t="s">
        <v>21</v>
      </c>
      <c r="E3563" s="6" t="s">
        <v>64</v>
      </c>
      <c r="F3563" s="6" t="s">
        <v>57</v>
      </c>
      <c r="G3563" s="6" t="s">
        <v>44</v>
      </c>
      <c r="H3563" s="6" t="n">
        <v>4</v>
      </c>
      <c r="I3563" s="7" t="n">
        <v>50</v>
      </c>
      <c r="J3563" s="6" t="n">
        <v>2</v>
      </c>
      <c r="K3563" s="7" t="n">
        <v>100</v>
      </c>
      <c r="L3563" s="7" t="n">
        <v>12</v>
      </c>
      <c r="M3563" s="8" t="n">
        <v>0.119999997</v>
      </c>
      <c r="N3563" s="7" t="n">
        <v>-73.30000305</v>
      </c>
      <c r="O3563" s="12" t="n">
        <v>1</v>
      </c>
    </row>
    <row r="3564" customFormat="false" ht="15" hidden="false" customHeight="true" outlineLevel="0" collapsed="false">
      <c r="A3564" s="6" t="n">
        <v>40124</v>
      </c>
      <c r="B3564" s="6" t="s">
        <v>19</v>
      </c>
      <c r="C3564" s="6" t="s">
        <v>49</v>
      </c>
      <c r="D3564" s="6" t="s">
        <v>31</v>
      </c>
      <c r="E3564" s="6" t="s">
        <v>62</v>
      </c>
      <c r="F3564" s="6" t="s">
        <v>33</v>
      </c>
      <c r="G3564" s="6" t="s">
        <v>44</v>
      </c>
      <c r="H3564" s="6" t="n">
        <v>4</v>
      </c>
      <c r="I3564" s="7" t="n">
        <v>59.99000168</v>
      </c>
      <c r="J3564" s="6" t="n">
        <v>2</v>
      </c>
      <c r="K3564" s="7" t="n">
        <v>119.9800034</v>
      </c>
      <c r="L3564" s="7" t="n">
        <v>6</v>
      </c>
      <c r="M3564" s="8" t="n">
        <v>0.050000001</v>
      </c>
      <c r="N3564" s="7" t="n">
        <v>8.550000191</v>
      </c>
      <c r="O3564" s="12" t="n">
        <v>1</v>
      </c>
    </row>
    <row r="3565" customFormat="false" ht="15" hidden="false" customHeight="true" outlineLevel="0" collapsed="false">
      <c r="A3565" s="6" t="n">
        <v>68307</v>
      </c>
      <c r="B3565" s="6" t="s">
        <v>19</v>
      </c>
      <c r="C3565" s="6" t="s">
        <v>37</v>
      </c>
      <c r="D3565" s="6" t="s">
        <v>21</v>
      </c>
      <c r="E3565" s="6" t="s">
        <v>65</v>
      </c>
      <c r="F3565" s="6" t="s">
        <v>58</v>
      </c>
      <c r="G3565" s="6" t="s">
        <v>34</v>
      </c>
      <c r="H3565" s="6" t="n">
        <v>4</v>
      </c>
      <c r="I3565" s="7" t="n">
        <v>49.97999954</v>
      </c>
      <c r="J3565" s="6" t="n">
        <v>4</v>
      </c>
      <c r="K3565" s="7" t="n">
        <v>199.9199982</v>
      </c>
      <c r="L3565" s="7" t="n">
        <v>31.98999977</v>
      </c>
      <c r="M3565" s="8" t="n">
        <v>0.159999996</v>
      </c>
      <c r="N3565" s="7" t="n">
        <v>-14.77999973</v>
      </c>
      <c r="O3565" s="9" t="n">
        <v>0</v>
      </c>
    </row>
    <row r="3566" customFormat="false" ht="15" hidden="false" customHeight="true" outlineLevel="0" collapsed="false">
      <c r="A3566" s="6" t="n">
        <v>18006</v>
      </c>
      <c r="B3566" s="6" t="s">
        <v>46</v>
      </c>
      <c r="C3566" s="6" t="s">
        <v>49</v>
      </c>
      <c r="D3566" s="6" t="s">
        <v>21</v>
      </c>
      <c r="E3566" s="6" t="s">
        <v>64</v>
      </c>
      <c r="F3566" s="6" t="s">
        <v>33</v>
      </c>
      <c r="G3566" s="6" t="s">
        <v>44</v>
      </c>
      <c r="H3566" s="6" t="n">
        <v>2</v>
      </c>
      <c r="I3566" s="7" t="n">
        <v>59.99000168</v>
      </c>
      <c r="J3566" s="6" t="n">
        <v>2</v>
      </c>
      <c r="K3566" s="7" t="n">
        <v>119.9800034</v>
      </c>
      <c r="L3566" s="7" t="n">
        <v>24</v>
      </c>
      <c r="M3566" s="8" t="n">
        <v>0.200000003</v>
      </c>
      <c r="N3566" s="7" t="n">
        <v>15.35999966</v>
      </c>
      <c r="O3566" s="9" t="n">
        <v>0</v>
      </c>
    </row>
    <row r="3567" customFormat="false" ht="15" hidden="false" customHeight="true" outlineLevel="0" collapsed="false">
      <c r="A3567" s="6" t="n">
        <v>2867</v>
      </c>
      <c r="B3567" s="6" t="s">
        <v>19</v>
      </c>
      <c r="C3567" s="6" t="s">
        <v>37</v>
      </c>
      <c r="D3567" s="6" t="s">
        <v>50</v>
      </c>
      <c r="E3567" s="6" t="s">
        <v>51</v>
      </c>
      <c r="F3567" s="6" t="s">
        <v>57</v>
      </c>
      <c r="G3567" s="6" t="s">
        <v>34</v>
      </c>
      <c r="H3567" s="6" t="n">
        <v>4</v>
      </c>
      <c r="I3567" s="7" t="n">
        <v>50</v>
      </c>
      <c r="J3567" s="6" t="n">
        <v>1</v>
      </c>
      <c r="K3567" s="7" t="n">
        <v>50</v>
      </c>
      <c r="L3567" s="7" t="n">
        <v>0</v>
      </c>
      <c r="M3567" s="8" t="n">
        <v>0</v>
      </c>
      <c r="N3567" s="7" t="n">
        <v>14</v>
      </c>
      <c r="O3567" s="9" t="n">
        <v>0</v>
      </c>
    </row>
    <row r="3568" customFormat="false" ht="15" hidden="false" customHeight="true" outlineLevel="0" collapsed="false">
      <c r="A3568" s="6" t="n">
        <v>55149</v>
      </c>
      <c r="B3568" s="6" t="s">
        <v>26</v>
      </c>
      <c r="C3568" s="6" t="s">
        <v>20</v>
      </c>
      <c r="D3568" s="6" t="s">
        <v>50</v>
      </c>
      <c r="E3568" s="6" t="s">
        <v>51</v>
      </c>
      <c r="F3568" s="6" t="s">
        <v>75</v>
      </c>
      <c r="G3568" s="6" t="s">
        <v>34</v>
      </c>
      <c r="H3568" s="6" t="n">
        <v>1</v>
      </c>
      <c r="I3568" s="7" t="n">
        <v>299.980011</v>
      </c>
      <c r="J3568" s="6" t="n">
        <v>1</v>
      </c>
      <c r="K3568" s="7" t="n">
        <v>299.980011</v>
      </c>
      <c r="L3568" s="7" t="n">
        <v>21</v>
      </c>
      <c r="M3568" s="8" t="n">
        <v>0.07</v>
      </c>
      <c r="N3568" s="7" t="n">
        <v>94.30000305</v>
      </c>
      <c r="O3568" s="12" t="n">
        <v>1</v>
      </c>
    </row>
    <row r="3569" customFormat="false" ht="15" hidden="false" customHeight="true" outlineLevel="0" collapsed="false">
      <c r="A3569" s="6" t="n">
        <v>66704</v>
      </c>
      <c r="B3569" s="6" t="s">
        <v>46</v>
      </c>
      <c r="C3569" s="6" t="s">
        <v>49</v>
      </c>
      <c r="D3569" s="6" t="s">
        <v>21</v>
      </c>
      <c r="E3569" s="6" t="s">
        <v>22</v>
      </c>
      <c r="F3569" s="6" t="s">
        <v>71</v>
      </c>
      <c r="G3569" s="6" t="s">
        <v>44</v>
      </c>
      <c r="H3569" s="6" t="n">
        <v>2</v>
      </c>
      <c r="I3569" s="7" t="n">
        <v>199.9900055</v>
      </c>
      <c r="J3569" s="6" t="n">
        <v>1</v>
      </c>
      <c r="K3569" s="7" t="n">
        <v>199.9900055</v>
      </c>
      <c r="L3569" s="7" t="n">
        <v>20</v>
      </c>
      <c r="M3569" s="8" t="n">
        <v>0.100000001</v>
      </c>
      <c r="N3569" s="7" t="n">
        <v>86.40000153</v>
      </c>
      <c r="O3569" s="12" t="n">
        <v>1</v>
      </c>
    </row>
    <row r="3570" customFormat="false" ht="15" hidden="false" customHeight="true" outlineLevel="0" collapsed="false">
      <c r="A3570" s="6" t="n">
        <v>10736</v>
      </c>
      <c r="B3570" s="6" t="s">
        <v>19</v>
      </c>
      <c r="C3570" s="6" t="s">
        <v>37</v>
      </c>
      <c r="D3570" s="6" t="s">
        <v>21</v>
      </c>
      <c r="E3570" s="6" t="s">
        <v>65</v>
      </c>
      <c r="F3570" s="6" t="s">
        <v>29</v>
      </c>
      <c r="G3570" s="6" t="s">
        <v>44</v>
      </c>
      <c r="H3570" s="6" t="n">
        <v>4</v>
      </c>
      <c r="I3570" s="7" t="n">
        <v>99.98999786</v>
      </c>
      <c r="J3570" s="6" t="n">
        <v>3</v>
      </c>
      <c r="K3570" s="7" t="n">
        <v>299.9700012</v>
      </c>
      <c r="L3570" s="7" t="n">
        <v>9</v>
      </c>
      <c r="M3570" s="8" t="n">
        <v>0.029999999</v>
      </c>
      <c r="N3570" s="7" t="n">
        <v>21.8199997</v>
      </c>
      <c r="O3570" s="9" t="n">
        <v>0</v>
      </c>
    </row>
    <row r="3571" customFormat="false" ht="15" hidden="false" customHeight="true" outlineLevel="0" collapsed="false">
      <c r="A3571" s="6" t="n">
        <v>29644</v>
      </c>
      <c r="B3571" s="6" t="s">
        <v>26</v>
      </c>
      <c r="C3571" s="6" t="s">
        <v>37</v>
      </c>
      <c r="D3571" s="6" t="s">
        <v>27</v>
      </c>
      <c r="E3571" s="6" t="s">
        <v>28</v>
      </c>
      <c r="F3571" s="6" t="s">
        <v>84</v>
      </c>
      <c r="G3571" s="6" t="s">
        <v>34</v>
      </c>
      <c r="H3571" s="6" t="n">
        <v>1</v>
      </c>
      <c r="I3571" s="7" t="n">
        <v>70</v>
      </c>
      <c r="J3571" s="6" t="n">
        <v>5</v>
      </c>
      <c r="K3571" s="7" t="n">
        <v>350</v>
      </c>
      <c r="L3571" s="7" t="n">
        <v>42</v>
      </c>
      <c r="M3571" s="8" t="n">
        <v>0.119999997</v>
      </c>
      <c r="N3571" s="7" t="n">
        <v>23.10000038</v>
      </c>
      <c r="O3571" s="12" t="n">
        <v>1</v>
      </c>
    </row>
    <row r="3572" customFormat="false" ht="15" hidden="false" customHeight="true" outlineLevel="0" collapsed="false">
      <c r="A3572" s="6" t="n">
        <v>46355</v>
      </c>
      <c r="B3572" s="6" t="s">
        <v>36</v>
      </c>
      <c r="C3572" s="6" t="s">
        <v>20</v>
      </c>
      <c r="D3572" s="6" t="s">
        <v>27</v>
      </c>
      <c r="E3572" s="6" t="s">
        <v>79</v>
      </c>
      <c r="F3572" s="6" t="s">
        <v>33</v>
      </c>
      <c r="G3572" s="6" t="s">
        <v>44</v>
      </c>
      <c r="H3572" s="6" t="n">
        <v>0</v>
      </c>
      <c r="I3572" s="7" t="n">
        <v>59.99000168</v>
      </c>
      <c r="J3572" s="6" t="n">
        <v>3</v>
      </c>
      <c r="K3572" s="7" t="n">
        <v>179.9700012</v>
      </c>
      <c r="L3572" s="7" t="n">
        <v>32.38999939</v>
      </c>
      <c r="M3572" s="8" t="n">
        <v>0.180000007</v>
      </c>
      <c r="N3572" s="7" t="n">
        <v>14.76000023</v>
      </c>
      <c r="O3572" s="12" t="n">
        <v>1</v>
      </c>
    </row>
    <row r="3573" customFormat="false" ht="15" hidden="false" customHeight="true" outlineLevel="0" collapsed="false">
      <c r="A3573" s="6" t="n">
        <v>72176</v>
      </c>
      <c r="B3573" s="6" t="s">
        <v>19</v>
      </c>
      <c r="C3573" s="6" t="s">
        <v>20</v>
      </c>
      <c r="D3573" s="6" t="s">
        <v>27</v>
      </c>
      <c r="E3573" s="6" t="s">
        <v>28</v>
      </c>
      <c r="F3573" s="6" t="s">
        <v>111</v>
      </c>
      <c r="G3573" s="6" t="s">
        <v>34</v>
      </c>
      <c r="H3573" s="6" t="n">
        <v>4</v>
      </c>
      <c r="I3573" s="7" t="n">
        <v>293.0400085</v>
      </c>
      <c r="J3573" s="6" t="n">
        <v>1</v>
      </c>
      <c r="K3573" s="7" t="n">
        <v>293.0400085</v>
      </c>
      <c r="L3573" s="7" t="n">
        <v>26.37000084</v>
      </c>
      <c r="M3573" s="8" t="n">
        <v>0.090000004</v>
      </c>
      <c r="N3573" s="7" t="n">
        <v>72</v>
      </c>
      <c r="O3573" s="9" t="n">
        <v>0</v>
      </c>
    </row>
    <row r="3574" customFormat="false" ht="15" hidden="false" customHeight="true" outlineLevel="0" collapsed="false">
      <c r="A3574" s="6" t="n">
        <v>41444</v>
      </c>
      <c r="B3574" s="6" t="s">
        <v>19</v>
      </c>
      <c r="C3574" s="6" t="s">
        <v>20</v>
      </c>
      <c r="D3574" s="6" t="s">
        <v>38</v>
      </c>
      <c r="E3574" s="6" t="s">
        <v>70</v>
      </c>
      <c r="F3574" s="6" t="s">
        <v>23</v>
      </c>
      <c r="G3574" s="6" t="s">
        <v>44</v>
      </c>
      <c r="H3574" s="6" t="n">
        <v>4</v>
      </c>
      <c r="I3574" s="7" t="n">
        <v>129.9900055</v>
      </c>
      <c r="J3574" s="6" t="n">
        <v>1</v>
      </c>
      <c r="K3574" s="7" t="n">
        <v>129.9900055</v>
      </c>
      <c r="L3574" s="7" t="n">
        <v>1.299999952</v>
      </c>
      <c r="M3574" s="8" t="n">
        <v>0.01</v>
      </c>
      <c r="N3574" s="7" t="n">
        <v>41.8199997</v>
      </c>
      <c r="O3574" s="12" t="n">
        <v>1</v>
      </c>
    </row>
    <row r="3575" customFormat="false" ht="15" hidden="false" customHeight="true" outlineLevel="0" collapsed="false">
      <c r="A3575" s="6" t="n">
        <v>54051</v>
      </c>
      <c r="B3575" s="6" t="s">
        <v>19</v>
      </c>
      <c r="C3575" s="6" t="s">
        <v>49</v>
      </c>
      <c r="D3575" s="6" t="s">
        <v>50</v>
      </c>
      <c r="E3575" s="6" t="s">
        <v>63</v>
      </c>
      <c r="F3575" s="6" t="s">
        <v>58</v>
      </c>
      <c r="G3575" s="6" t="s">
        <v>24</v>
      </c>
      <c r="H3575" s="6" t="n">
        <v>4</v>
      </c>
      <c r="I3575" s="7" t="n">
        <v>49.97999954</v>
      </c>
      <c r="J3575" s="6" t="n">
        <v>3</v>
      </c>
      <c r="K3575" s="7" t="n">
        <v>149.9400024</v>
      </c>
      <c r="L3575" s="7" t="n">
        <v>29.98999977</v>
      </c>
      <c r="M3575" s="8" t="n">
        <v>0.200000003</v>
      </c>
      <c r="N3575" s="7" t="n">
        <v>29.98999977</v>
      </c>
      <c r="O3575" s="9" t="n">
        <v>0</v>
      </c>
    </row>
    <row r="3576" customFormat="false" ht="15" hidden="false" customHeight="true" outlineLevel="0" collapsed="false">
      <c r="A3576" s="6" t="n">
        <v>34281</v>
      </c>
      <c r="B3576" s="6" t="s">
        <v>19</v>
      </c>
      <c r="C3576" s="6" t="s">
        <v>20</v>
      </c>
      <c r="D3576" s="6" t="s">
        <v>31</v>
      </c>
      <c r="E3576" s="6" t="s">
        <v>56</v>
      </c>
      <c r="F3576" s="6" t="s">
        <v>74</v>
      </c>
      <c r="G3576" s="6" t="s">
        <v>34</v>
      </c>
      <c r="H3576" s="6" t="n">
        <v>4</v>
      </c>
      <c r="I3576" s="7" t="n">
        <v>27.98999977</v>
      </c>
      <c r="J3576" s="6" t="n">
        <v>4</v>
      </c>
      <c r="K3576" s="7" t="n">
        <v>111.9599991</v>
      </c>
      <c r="L3576" s="7" t="n">
        <v>27.98999977</v>
      </c>
      <c r="M3576" s="8" t="n">
        <v>0.25</v>
      </c>
      <c r="N3576" s="7" t="n">
        <v>0.839999974</v>
      </c>
      <c r="O3576" s="9" t="n">
        <v>0</v>
      </c>
    </row>
    <row r="3577" customFormat="false" ht="15" hidden="false" customHeight="true" outlineLevel="0" collapsed="false">
      <c r="A3577" s="6" t="n">
        <v>430</v>
      </c>
      <c r="B3577" s="6" t="s">
        <v>26</v>
      </c>
      <c r="C3577" s="6" t="s">
        <v>20</v>
      </c>
      <c r="D3577" s="6" t="s">
        <v>50</v>
      </c>
      <c r="E3577" s="6" t="s">
        <v>51</v>
      </c>
      <c r="F3577" s="6" t="s">
        <v>75</v>
      </c>
      <c r="G3577" s="6" t="s">
        <v>24</v>
      </c>
      <c r="H3577" s="6" t="n">
        <v>1</v>
      </c>
      <c r="I3577" s="7" t="n">
        <v>299.980011</v>
      </c>
      <c r="J3577" s="6" t="n">
        <v>1</v>
      </c>
      <c r="K3577" s="7" t="n">
        <v>299.980011</v>
      </c>
      <c r="L3577" s="7" t="n">
        <v>48</v>
      </c>
      <c r="M3577" s="8" t="n">
        <v>0.159999996</v>
      </c>
      <c r="N3577" s="7" t="n">
        <v>28.46999931</v>
      </c>
      <c r="O3577" s="12" t="n">
        <v>1</v>
      </c>
    </row>
    <row r="3578" customFormat="false" ht="15" hidden="false" customHeight="true" outlineLevel="0" collapsed="false">
      <c r="A3578" s="6" t="n">
        <v>20597</v>
      </c>
      <c r="B3578" s="6" t="s">
        <v>19</v>
      </c>
      <c r="C3578" s="6" t="s">
        <v>20</v>
      </c>
      <c r="D3578" s="6" t="s">
        <v>27</v>
      </c>
      <c r="E3578" s="6" t="s">
        <v>28</v>
      </c>
      <c r="F3578" s="6" t="s">
        <v>33</v>
      </c>
      <c r="G3578" s="6" t="s">
        <v>34</v>
      </c>
      <c r="H3578" s="6" t="n">
        <v>4</v>
      </c>
      <c r="I3578" s="7" t="n">
        <v>59.99000168</v>
      </c>
      <c r="J3578" s="6" t="n">
        <v>2</v>
      </c>
      <c r="K3578" s="7" t="n">
        <v>119.9800034</v>
      </c>
      <c r="L3578" s="7" t="n">
        <v>20.39999962</v>
      </c>
      <c r="M3578" s="8" t="n">
        <v>0.170000002</v>
      </c>
      <c r="N3578" s="7" t="n">
        <v>16.93000031</v>
      </c>
      <c r="O3578" s="9" t="n">
        <v>0</v>
      </c>
    </row>
    <row r="3579" customFormat="false" ht="15" hidden="false" customHeight="true" outlineLevel="0" collapsed="false">
      <c r="A3579" s="6" t="n">
        <v>23770</v>
      </c>
      <c r="B3579" s="6" t="s">
        <v>19</v>
      </c>
      <c r="C3579" s="6" t="s">
        <v>20</v>
      </c>
      <c r="D3579" s="6" t="s">
        <v>27</v>
      </c>
      <c r="E3579" s="6" t="s">
        <v>28</v>
      </c>
      <c r="F3579" s="6" t="s">
        <v>73</v>
      </c>
      <c r="G3579" s="6" t="s">
        <v>44</v>
      </c>
      <c r="H3579" s="6" t="n">
        <v>4</v>
      </c>
      <c r="I3579" s="7" t="n">
        <v>39.99000168</v>
      </c>
      <c r="J3579" s="6" t="n">
        <v>4</v>
      </c>
      <c r="K3579" s="7" t="n">
        <v>159.9600067</v>
      </c>
      <c r="L3579" s="7" t="n">
        <v>0</v>
      </c>
      <c r="M3579" s="8" t="n">
        <v>0</v>
      </c>
      <c r="N3579" s="7" t="n">
        <v>71.98000336</v>
      </c>
      <c r="O3579" s="12" t="n">
        <v>1</v>
      </c>
    </row>
    <row r="3580" customFormat="false" ht="15" hidden="false" customHeight="true" outlineLevel="0" collapsed="false">
      <c r="A3580" s="6" t="n">
        <v>23200</v>
      </c>
      <c r="B3580" s="6" t="s">
        <v>26</v>
      </c>
      <c r="C3580" s="6" t="s">
        <v>20</v>
      </c>
      <c r="D3580" s="6" t="s">
        <v>27</v>
      </c>
      <c r="E3580" s="6" t="s">
        <v>54</v>
      </c>
      <c r="F3580" s="6" t="s">
        <v>104</v>
      </c>
      <c r="G3580" s="6" t="s">
        <v>34</v>
      </c>
      <c r="H3580" s="6" t="n">
        <v>1</v>
      </c>
      <c r="I3580" s="7" t="n">
        <v>24.98999977</v>
      </c>
      <c r="J3580" s="6" t="n">
        <v>3</v>
      </c>
      <c r="K3580" s="7" t="n">
        <v>74.97000122</v>
      </c>
      <c r="L3580" s="7" t="n">
        <v>2.25</v>
      </c>
      <c r="M3580" s="8" t="n">
        <v>0.029999999</v>
      </c>
      <c r="N3580" s="7" t="n">
        <v>18.18000031</v>
      </c>
      <c r="O3580" s="12" t="n">
        <v>1</v>
      </c>
    </row>
    <row r="3581" customFormat="false" ht="15" hidden="false" customHeight="true" outlineLevel="0" collapsed="false">
      <c r="A3581" s="6" t="n">
        <v>65701</v>
      </c>
      <c r="B3581" s="6" t="s">
        <v>19</v>
      </c>
      <c r="C3581" s="6" t="s">
        <v>20</v>
      </c>
      <c r="D3581" s="6" t="s">
        <v>21</v>
      </c>
      <c r="E3581" s="6" t="s">
        <v>64</v>
      </c>
      <c r="F3581" s="6" t="s">
        <v>40</v>
      </c>
      <c r="G3581" s="6" t="s">
        <v>44</v>
      </c>
      <c r="H3581" s="6" t="n">
        <v>4</v>
      </c>
      <c r="I3581" s="7" t="n">
        <v>399.980011</v>
      </c>
      <c r="J3581" s="6" t="n">
        <v>1</v>
      </c>
      <c r="K3581" s="7" t="n">
        <v>399.980011</v>
      </c>
      <c r="L3581" s="7" t="n">
        <v>16</v>
      </c>
      <c r="M3581" s="8" t="n">
        <v>0.039999999</v>
      </c>
      <c r="N3581" s="7" t="n">
        <v>184.3099976</v>
      </c>
      <c r="O3581" s="9" t="n">
        <v>0</v>
      </c>
    </row>
    <row r="3582" customFormat="false" ht="15" hidden="false" customHeight="true" outlineLevel="0" collapsed="false">
      <c r="A3582" s="6" t="n">
        <v>21694</v>
      </c>
      <c r="B3582" s="6" t="s">
        <v>19</v>
      </c>
      <c r="C3582" s="6" t="s">
        <v>20</v>
      </c>
      <c r="D3582" s="6" t="s">
        <v>27</v>
      </c>
      <c r="E3582" s="6" t="s">
        <v>28</v>
      </c>
      <c r="F3582" s="6" t="s">
        <v>58</v>
      </c>
      <c r="G3582" s="6" t="s">
        <v>44</v>
      </c>
      <c r="H3582" s="6" t="n">
        <v>4</v>
      </c>
      <c r="I3582" s="7" t="n">
        <v>49.97999954</v>
      </c>
      <c r="J3582" s="6" t="n">
        <v>1</v>
      </c>
      <c r="K3582" s="7" t="n">
        <v>49.97999954</v>
      </c>
      <c r="L3582" s="7" t="n">
        <v>7.5</v>
      </c>
      <c r="M3582" s="8" t="n">
        <v>0.150000006</v>
      </c>
      <c r="N3582" s="7" t="n">
        <v>13.81000042</v>
      </c>
      <c r="O3582" s="12" t="n">
        <v>1</v>
      </c>
    </row>
    <row r="3583" customFormat="false" ht="15" hidden="false" customHeight="true" outlineLevel="0" collapsed="false">
      <c r="A3583" s="6" t="n">
        <v>52369</v>
      </c>
      <c r="B3583" s="6" t="s">
        <v>19</v>
      </c>
      <c r="C3583" s="6" t="s">
        <v>37</v>
      </c>
      <c r="D3583" s="6" t="s">
        <v>50</v>
      </c>
      <c r="E3583" s="6" t="s">
        <v>72</v>
      </c>
      <c r="F3583" s="6" t="s">
        <v>29</v>
      </c>
      <c r="G3583" s="6" t="s">
        <v>34</v>
      </c>
      <c r="H3583" s="6" t="n">
        <v>4</v>
      </c>
      <c r="I3583" s="7" t="n">
        <v>99.98999786</v>
      </c>
      <c r="J3583" s="6" t="n">
        <v>1</v>
      </c>
      <c r="K3583" s="7" t="n">
        <v>99.98999786</v>
      </c>
      <c r="L3583" s="7" t="n">
        <v>4</v>
      </c>
      <c r="M3583" s="8" t="n">
        <v>0.039999999</v>
      </c>
      <c r="N3583" s="7" t="n">
        <v>45.11999893</v>
      </c>
      <c r="O3583" s="12" t="n">
        <v>1</v>
      </c>
    </row>
    <row r="3584" customFormat="false" ht="15" hidden="false" customHeight="true" outlineLevel="0" collapsed="false">
      <c r="A3584" s="6" t="n">
        <v>5610</v>
      </c>
      <c r="B3584" s="6" t="s">
        <v>46</v>
      </c>
      <c r="C3584" s="6" t="s">
        <v>20</v>
      </c>
      <c r="D3584" s="6" t="s">
        <v>50</v>
      </c>
      <c r="E3584" s="6" t="s">
        <v>63</v>
      </c>
      <c r="F3584" s="6" t="s">
        <v>71</v>
      </c>
      <c r="G3584" s="6" t="s">
        <v>44</v>
      </c>
      <c r="H3584" s="6" t="n">
        <v>2</v>
      </c>
      <c r="I3584" s="7" t="n">
        <v>199.9900055</v>
      </c>
      <c r="J3584" s="6" t="n">
        <v>1</v>
      </c>
      <c r="K3584" s="7" t="n">
        <v>199.9900055</v>
      </c>
      <c r="L3584" s="7" t="n">
        <v>34</v>
      </c>
      <c r="M3584" s="8" t="n">
        <v>0.170000002</v>
      </c>
      <c r="N3584" s="7" t="n">
        <v>14.60999966</v>
      </c>
      <c r="O3584" s="12" t="n">
        <v>1</v>
      </c>
    </row>
    <row r="3585" customFormat="false" ht="15" hidden="false" customHeight="true" outlineLevel="0" collapsed="false">
      <c r="A3585" s="6" t="n">
        <v>50644</v>
      </c>
      <c r="B3585" s="6" t="s">
        <v>19</v>
      </c>
      <c r="C3585" s="6" t="s">
        <v>49</v>
      </c>
      <c r="D3585" s="6" t="s">
        <v>27</v>
      </c>
      <c r="E3585" s="6" t="s">
        <v>79</v>
      </c>
      <c r="F3585" s="6" t="s">
        <v>68</v>
      </c>
      <c r="G3585" s="6" t="s">
        <v>34</v>
      </c>
      <c r="H3585" s="6" t="n">
        <v>4</v>
      </c>
      <c r="I3585" s="7" t="n">
        <v>9.989999771</v>
      </c>
      <c r="J3585" s="6" t="n">
        <v>1</v>
      </c>
      <c r="K3585" s="7" t="n">
        <v>9.989999771</v>
      </c>
      <c r="L3585" s="7" t="n">
        <v>0.699999988</v>
      </c>
      <c r="M3585" s="8" t="n">
        <v>0.07</v>
      </c>
      <c r="N3585" s="7" t="n">
        <v>2.789999962</v>
      </c>
      <c r="O3585" s="12" t="n">
        <v>1</v>
      </c>
    </row>
    <row r="3586" customFormat="false" ht="15" hidden="false" customHeight="true" outlineLevel="0" collapsed="false">
      <c r="A3586" s="6" t="n">
        <v>21652</v>
      </c>
      <c r="B3586" s="6" t="s">
        <v>19</v>
      </c>
      <c r="C3586" s="6" t="s">
        <v>37</v>
      </c>
      <c r="D3586" s="6" t="s">
        <v>27</v>
      </c>
      <c r="E3586" s="6" t="s">
        <v>42</v>
      </c>
      <c r="F3586" s="6" t="s">
        <v>108</v>
      </c>
      <c r="G3586" s="6" t="s">
        <v>34</v>
      </c>
      <c r="H3586" s="6" t="n">
        <v>4</v>
      </c>
      <c r="I3586" s="7" t="n">
        <v>19.98999977</v>
      </c>
      <c r="J3586" s="6" t="n">
        <v>1</v>
      </c>
      <c r="K3586" s="7" t="n">
        <v>19.98999977</v>
      </c>
      <c r="L3586" s="7" t="n">
        <v>4</v>
      </c>
      <c r="M3586" s="8" t="n">
        <v>0.200000003</v>
      </c>
      <c r="N3586" s="7" t="n">
        <v>7.519999981</v>
      </c>
      <c r="O3586" s="9" t="n">
        <v>0</v>
      </c>
    </row>
    <row r="3587" customFormat="false" ht="15" hidden="false" customHeight="true" outlineLevel="0" collapsed="false">
      <c r="A3587" s="6" t="n">
        <v>44612</v>
      </c>
      <c r="B3587" s="6" t="s">
        <v>26</v>
      </c>
      <c r="C3587" s="6" t="s">
        <v>20</v>
      </c>
      <c r="D3587" s="6" t="s">
        <v>21</v>
      </c>
      <c r="E3587" s="6" t="s">
        <v>66</v>
      </c>
      <c r="F3587" s="6" t="s">
        <v>75</v>
      </c>
      <c r="G3587" s="6" t="s">
        <v>24</v>
      </c>
      <c r="H3587" s="6" t="n">
        <v>1</v>
      </c>
      <c r="I3587" s="7" t="n">
        <v>299.980011</v>
      </c>
      <c r="J3587" s="6" t="n">
        <v>1</v>
      </c>
      <c r="K3587" s="7" t="n">
        <v>299.980011</v>
      </c>
      <c r="L3587" s="7" t="n">
        <v>45</v>
      </c>
      <c r="M3587" s="8" t="n">
        <v>0.150000006</v>
      </c>
      <c r="N3587" s="7" t="n">
        <v>119.8399963</v>
      </c>
      <c r="O3587" s="12" t="n">
        <v>1</v>
      </c>
    </row>
    <row r="3588" customFormat="false" ht="15" hidden="false" customHeight="true" outlineLevel="0" collapsed="false">
      <c r="A3588" s="6" t="n">
        <v>25119</v>
      </c>
      <c r="B3588" s="6" t="s">
        <v>26</v>
      </c>
      <c r="C3588" s="6" t="s">
        <v>49</v>
      </c>
      <c r="D3588" s="6" t="s">
        <v>27</v>
      </c>
      <c r="E3588" s="6" t="s">
        <v>54</v>
      </c>
      <c r="F3588" s="6" t="s">
        <v>23</v>
      </c>
      <c r="G3588" s="6" t="s">
        <v>34</v>
      </c>
      <c r="H3588" s="6" t="n">
        <v>1</v>
      </c>
      <c r="I3588" s="7" t="n">
        <v>129.9900055</v>
      </c>
      <c r="J3588" s="6" t="n">
        <v>1</v>
      </c>
      <c r="K3588" s="7" t="n">
        <v>129.9900055</v>
      </c>
      <c r="L3588" s="7" t="n">
        <v>9.100000381</v>
      </c>
      <c r="M3588" s="8" t="n">
        <v>0.07</v>
      </c>
      <c r="N3588" s="7" t="n">
        <v>60.45000076</v>
      </c>
      <c r="O3588" s="12" t="n">
        <v>1</v>
      </c>
    </row>
    <row r="3589" customFormat="false" ht="15" hidden="false" customHeight="true" outlineLevel="0" collapsed="false">
      <c r="A3589" s="6" t="n">
        <v>56791</v>
      </c>
      <c r="B3589" s="6" t="s">
        <v>36</v>
      </c>
      <c r="C3589" s="6" t="s">
        <v>20</v>
      </c>
      <c r="D3589" s="6" t="s">
        <v>50</v>
      </c>
      <c r="E3589" s="6" t="s">
        <v>63</v>
      </c>
      <c r="F3589" s="6" t="s">
        <v>29</v>
      </c>
      <c r="G3589" s="6" t="s">
        <v>24</v>
      </c>
      <c r="H3589" s="6" t="n">
        <v>0</v>
      </c>
      <c r="I3589" s="7" t="n">
        <v>99.98999786</v>
      </c>
      <c r="J3589" s="6" t="n">
        <v>5</v>
      </c>
      <c r="K3589" s="7" t="n">
        <v>499.9500122</v>
      </c>
      <c r="L3589" s="7" t="n">
        <v>15</v>
      </c>
      <c r="M3589" s="8" t="n">
        <v>0.029999999</v>
      </c>
      <c r="N3589" s="7" t="n">
        <v>140.6399994</v>
      </c>
      <c r="O3589" s="9" t="n">
        <v>0</v>
      </c>
    </row>
    <row r="3590" customFormat="false" ht="15" hidden="false" customHeight="true" outlineLevel="0" collapsed="false">
      <c r="A3590" s="6" t="n">
        <v>67387</v>
      </c>
      <c r="B3590" s="6" t="s">
        <v>19</v>
      </c>
      <c r="C3590" s="6" t="s">
        <v>20</v>
      </c>
      <c r="D3590" s="6" t="s">
        <v>21</v>
      </c>
      <c r="E3590" s="6" t="s">
        <v>22</v>
      </c>
      <c r="F3590" s="6" t="s">
        <v>33</v>
      </c>
      <c r="G3590" s="6" t="s">
        <v>34</v>
      </c>
      <c r="H3590" s="6" t="n">
        <v>4</v>
      </c>
      <c r="I3590" s="7" t="n">
        <v>59.99000168</v>
      </c>
      <c r="J3590" s="6" t="n">
        <v>5</v>
      </c>
      <c r="K3590" s="7" t="n">
        <v>299.9500122</v>
      </c>
      <c r="L3590" s="7" t="n">
        <v>74.98999786</v>
      </c>
      <c r="M3590" s="8" t="n">
        <v>0.25</v>
      </c>
      <c r="N3590" s="7" t="n">
        <v>73.11000061</v>
      </c>
      <c r="O3590" s="9" t="n">
        <v>0</v>
      </c>
    </row>
    <row r="3591" customFormat="false" ht="15" hidden="false" customHeight="true" outlineLevel="0" collapsed="false">
      <c r="A3591" s="6" t="n">
        <v>45924</v>
      </c>
      <c r="B3591" s="6" t="s">
        <v>26</v>
      </c>
      <c r="C3591" s="6" t="s">
        <v>20</v>
      </c>
      <c r="D3591" s="6" t="s">
        <v>27</v>
      </c>
      <c r="E3591" s="6" t="s">
        <v>79</v>
      </c>
      <c r="F3591" s="6" t="s">
        <v>75</v>
      </c>
      <c r="G3591" s="6" t="s">
        <v>44</v>
      </c>
      <c r="H3591" s="6" t="n">
        <v>1</v>
      </c>
      <c r="I3591" s="7" t="n">
        <v>299.980011</v>
      </c>
      <c r="J3591" s="6" t="n">
        <v>1</v>
      </c>
      <c r="K3591" s="7" t="n">
        <v>299.980011</v>
      </c>
      <c r="L3591" s="7" t="n">
        <v>21</v>
      </c>
      <c r="M3591" s="8" t="n">
        <v>0.07</v>
      </c>
      <c r="N3591" s="7" t="n">
        <v>100.4300003</v>
      </c>
      <c r="O3591" s="12" t="n">
        <v>1</v>
      </c>
    </row>
    <row r="3592" customFormat="false" ht="15" hidden="false" customHeight="true" outlineLevel="0" collapsed="false">
      <c r="A3592" s="6" t="n">
        <v>61855</v>
      </c>
      <c r="B3592" s="6" t="s">
        <v>19</v>
      </c>
      <c r="C3592" s="6" t="s">
        <v>20</v>
      </c>
      <c r="D3592" s="6" t="s">
        <v>21</v>
      </c>
      <c r="E3592" s="6" t="s">
        <v>65</v>
      </c>
      <c r="F3592" s="6" t="s">
        <v>33</v>
      </c>
      <c r="G3592" s="6" t="s">
        <v>34</v>
      </c>
      <c r="H3592" s="6" t="n">
        <v>4</v>
      </c>
      <c r="I3592" s="7" t="n">
        <v>59.99000168</v>
      </c>
      <c r="J3592" s="6" t="n">
        <v>3</v>
      </c>
      <c r="K3592" s="7" t="n">
        <v>179.9700012</v>
      </c>
      <c r="L3592" s="7" t="n">
        <v>5.400000095</v>
      </c>
      <c r="M3592" s="8" t="n">
        <v>0.029999999</v>
      </c>
      <c r="N3592" s="7" t="n">
        <v>47.13000107</v>
      </c>
      <c r="O3592" s="12" t="n">
        <v>1</v>
      </c>
    </row>
    <row r="3593" customFormat="false" ht="15" hidden="false" customHeight="true" outlineLevel="0" collapsed="false">
      <c r="A3593" s="6" t="n">
        <v>32522</v>
      </c>
      <c r="B3593" s="6" t="s">
        <v>46</v>
      </c>
      <c r="C3593" s="6" t="s">
        <v>20</v>
      </c>
      <c r="D3593" s="6" t="s">
        <v>31</v>
      </c>
      <c r="E3593" s="6" t="s">
        <v>32</v>
      </c>
      <c r="F3593" s="6" t="s">
        <v>58</v>
      </c>
      <c r="G3593" s="6" t="s">
        <v>44</v>
      </c>
      <c r="H3593" s="6" t="n">
        <v>2</v>
      </c>
      <c r="I3593" s="7" t="n">
        <v>49.97999954</v>
      </c>
      <c r="J3593" s="6" t="n">
        <v>5</v>
      </c>
      <c r="K3593" s="7" t="n">
        <v>249.8999939</v>
      </c>
      <c r="L3593" s="7" t="n">
        <v>39.97999954</v>
      </c>
      <c r="M3593" s="8" t="n">
        <v>0.159999996</v>
      </c>
      <c r="N3593" s="7" t="n">
        <v>96.55999756</v>
      </c>
      <c r="O3593" s="12" t="n">
        <v>1</v>
      </c>
    </row>
    <row r="3594" customFormat="false" ht="15" hidden="false" customHeight="true" outlineLevel="0" collapsed="false">
      <c r="A3594" s="6" t="n">
        <v>8456</v>
      </c>
      <c r="B3594" s="6" t="s">
        <v>19</v>
      </c>
      <c r="C3594" s="6" t="s">
        <v>20</v>
      </c>
      <c r="D3594" s="6" t="s">
        <v>50</v>
      </c>
      <c r="E3594" s="6" t="s">
        <v>51</v>
      </c>
      <c r="F3594" s="6" t="s">
        <v>29</v>
      </c>
      <c r="G3594" s="6" t="s">
        <v>34</v>
      </c>
      <c r="H3594" s="6" t="n">
        <v>4</v>
      </c>
      <c r="I3594" s="7" t="n">
        <v>99.98999786</v>
      </c>
      <c r="J3594" s="6" t="n">
        <v>2</v>
      </c>
      <c r="K3594" s="7" t="n">
        <v>199.9799957</v>
      </c>
      <c r="L3594" s="7" t="n">
        <v>6</v>
      </c>
      <c r="M3594" s="8" t="n">
        <v>0.029999999</v>
      </c>
      <c r="N3594" s="7" t="n">
        <v>21.92000008</v>
      </c>
      <c r="O3594" s="9" t="n">
        <v>0</v>
      </c>
    </row>
    <row r="3595" customFormat="false" ht="15" hidden="false" customHeight="true" outlineLevel="0" collapsed="false">
      <c r="A3595" s="6" t="n">
        <v>64812</v>
      </c>
      <c r="B3595" s="6" t="s">
        <v>46</v>
      </c>
      <c r="C3595" s="6" t="s">
        <v>37</v>
      </c>
      <c r="D3595" s="6" t="s">
        <v>21</v>
      </c>
      <c r="E3595" s="6" t="s">
        <v>65</v>
      </c>
      <c r="F3595" s="6" t="s">
        <v>33</v>
      </c>
      <c r="G3595" s="6" t="s">
        <v>44</v>
      </c>
      <c r="H3595" s="6" t="n">
        <v>2</v>
      </c>
      <c r="I3595" s="7" t="n">
        <v>59.99000168</v>
      </c>
      <c r="J3595" s="6" t="n">
        <v>3</v>
      </c>
      <c r="K3595" s="7" t="n">
        <v>179.9700012</v>
      </c>
      <c r="L3595" s="7" t="n">
        <v>1.799999952</v>
      </c>
      <c r="M3595" s="8" t="n">
        <v>0.01</v>
      </c>
      <c r="N3595" s="7" t="n">
        <v>37.95000076</v>
      </c>
      <c r="O3595" s="12" t="n">
        <v>1</v>
      </c>
    </row>
    <row r="3596" customFormat="false" ht="15" hidden="false" customHeight="true" outlineLevel="0" collapsed="false">
      <c r="A3596" s="6" t="n">
        <v>38542</v>
      </c>
      <c r="B3596" s="6" t="s">
        <v>19</v>
      </c>
      <c r="C3596" s="6" t="s">
        <v>49</v>
      </c>
      <c r="D3596" s="6" t="s">
        <v>31</v>
      </c>
      <c r="E3596" s="6" t="s">
        <v>56</v>
      </c>
      <c r="F3596" s="6" t="s">
        <v>23</v>
      </c>
      <c r="G3596" s="6" t="s">
        <v>44</v>
      </c>
      <c r="H3596" s="6" t="n">
        <v>4</v>
      </c>
      <c r="I3596" s="7" t="n">
        <v>129.9900055</v>
      </c>
      <c r="J3596" s="6" t="n">
        <v>1</v>
      </c>
      <c r="K3596" s="7" t="n">
        <v>129.9900055</v>
      </c>
      <c r="L3596" s="7" t="n">
        <v>5.199999809</v>
      </c>
      <c r="M3596" s="8" t="n">
        <v>0.039999999</v>
      </c>
      <c r="N3596" s="7" t="n">
        <v>34.93999863</v>
      </c>
      <c r="O3596" s="9" t="n">
        <v>0</v>
      </c>
    </row>
    <row r="3597" customFormat="false" ht="15" hidden="false" customHeight="true" outlineLevel="0" collapsed="false">
      <c r="A3597" s="6" t="n">
        <v>29723</v>
      </c>
      <c r="B3597" s="6" t="s">
        <v>19</v>
      </c>
      <c r="C3597" s="6" t="s">
        <v>20</v>
      </c>
      <c r="D3597" s="6" t="s">
        <v>27</v>
      </c>
      <c r="E3597" s="6" t="s">
        <v>69</v>
      </c>
      <c r="F3597" s="6" t="s">
        <v>40</v>
      </c>
      <c r="G3597" s="6" t="s">
        <v>44</v>
      </c>
      <c r="H3597" s="6" t="n">
        <v>4</v>
      </c>
      <c r="I3597" s="7" t="n">
        <v>399.980011</v>
      </c>
      <c r="J3597" s="6" t="n">
        <v>1</v>
      </c>
      <c r="K3597" s="7" t="n">
        <v>399.980011</v>
      </c>
      <c r="L3597" s="7" t="n">
        <v>0</v>
      </c>
      <c r="M3597" s="8" t="n">
        <v>0</v>
      </c>
      <c r="N3597" s="7" t="n">
        <v>103.9899979</v>
      </c>
      <c r="O3597" s="9" t="n">
        <v>0</v>
      </c>
    </row>
    <row r="3598" customFormat="false" ht="15" hidden="false" customHeight="true" outlineLevel="0" collapsed="false">
      <c r="A3598" s="6" t="n">
        <v>42171</v>
      </c>
      <c r="B3598" s="6" t="s">
        <v>19</v>
      </c>
      <c r="C3598" s="6" t="s">
        <v>37</v>
      </c>
      <c r="D3598" s="6" t="s">
        <v>21</v>
      </c>
      <c r="E3598" s="6" t="s">
        <v>66</v>
      </c>
      <c r="F3598" s="6" t="s">
        <v>57</v>
      </c>
      <c r="G3598" s="6" t="s">
        <v>44</v>
      </c>
      <c r="H3598" s="6" t="n">
        <v>4</v>
      </c>
      <c r="I3598" s="7" t="n">
        <v>50</v>
      </c>
      <c r="J3598" s="6" t="n">
        <v>3</v>
      </c>
      <c r="K3598" s="7" t="n">
        <v>150</v>
      </c>
      <c r="L3598" s="7" t="n">
        <v>25.5</v>
      </c>
      <c r="M3598" s="8" t="n">
        <v>0.170000002</v>
      </c>
      <c r="N3598" s="7" t="n">
        <v>-29.62999916</v>
      </c>
      <c r="O3598" s="9" t="n">
        <v>0</v>
      </c>
    </row>
    <row r="3599" customFormat="false" ht="15" hidden="false" customHeight="true" outlineLevel="0" collapsed="false">
      <c r="A3599" s="6" t="n">
        <v>67522</v>
      </c>
      <c r="B3599" s="6" t="s">
        <v>46</v>
      </c>
      <c r="C3599" s="6" t="s">
        <v>20</v>
      </c>
      <c r="D3599" s="6" t="s">
        <v>21</v>
      </c>
      <c r="E3599" s="6" t="s">
        <v>64</v>
      </c>
      <c r="F3599" s="6" t="s">
        <v>57</v>
      </c>
      <c r="G3599" s="6" t="s">
        <v>34</v>
      </c>
      <c r="H3599" s="6" t="n">
        <v>2</v>
      </c>
      <c r="I3599" s="7" t="n">
        <v>50</v>
      </c>
      <c r="J3599" s="6" t="n">
        <v>4</v>
      </c>
      <c r="K3599" s="7" t="n">
        <v>200</v>
      </c>
      <c r="L3599" s="7" t="n">
        <v>20</v>
      </c>
      <c r="M3599" s="8" t="n">
        <v>0.100000001</v>
      </c>
      <c r="N3599" s="7" t="n">
        <v>90</v>
      </c>
      <c r="O3599" s="12" t="n">
        <v>1</v>
      </c>
    </row>
    <row r="3600" customFormat="false" ht="15" hidden="false" customHeight="true" outlineLevel="0" collapsed="false">
      <c r="A3600" s="6" t="n">
        <v>63886</v>
      </c>
      <c r="B3600" s="6" t="s">
        <v>46</v>
      </c>
      <c r="C3600" s="6" t="s">
        <v>37</v>
      </c>
      <c r="D3600" s="6" t="s">
        <v>21</v>
      </c>
      <c r="E3600" s="6" t="s">
        <v>65</v>
      </c>
      <c r="F3600" s="6" t="s">
        <v>40</v>
      </c>
      <c r="G3600" s="6" t="s">
        <v>47</v>
      </c>
      <c r="H3600" s="6" t="n">
        <v>2</v>
      </c>
      <c r="I3600" s="7" t="n">
        <v>399.980011</v>
      </c>
      <c r="J3600" s="6" t="n">
        <v>1</v>
      </c>
      <c r="K3600" s="7" t="n">
        <v>399.980011</v>
      </c>
      <c r="L3600" s="7" t="n">
        <v>4</v>
      </c>
      <c r="M3600" s="8" t="n">
        <v>0.01</v>
      </c>
      <c r="N3600" s="7" t="n">
        <v>31.68000031</v>
      </c>
      <c r="O3600" s="9" t="n">
        <v>0</v>
      </c>
    </row>
    <row r="3601" customFormat="false" ht="15" hidden="false" customHeight="true" outlineLevel="0" collapsed="false">
      <c r="A3601" s="6" t="n">
        <v>48521</v>
      </c>
      <c r="B3601" s="6" t="s">
        <v>26</v>
      </c>
      <c r="C3601" s="6" t="s">
        <v>20</v>
      </c>
      <c r="D3601" s="6" t="s">
        <v>21</v>
      </c>
      <c r="E3601" s="6" t="s">
        <v>66</v>
      </c>
      <c r="F3601" s="6" t="s">
        <v>23</v>
      </c>
      <c r="G3601" s="6" t="s">
        <v>47</v>
      </c>
      <c r="H3601" s="6" t="n">
        <v>1</v>
      </c>
      <c r="I3601" s="7" t="n">
        <v>129.9900055</v>
      </c>
      <c r="J3601" s="6" t="n">
        <v>1</v>
      </c>
      <c r="K3601" s="7" t="n">
        <v>129.9900055</v>
      </c>
      <c r="L3601" s="7" t="n">
        <v>26</v>
      </c>
      <c r="M3601" s="8" t="n">
        <v>0.200000003</v>
      </c>
      <c r="N3601" s="7" t="n">
        <v>15.60000038</v>
      </c>
      <c r="O3601" s="12" t="n">
        <v>1</v>
      </c>
    </row>
    <row r="3602" customFormat="false" ht="15" hidden="false" customHeight="true" outlineLevel="0" collapsed="false">
      <c r="A3602" s="6" t="n">
        <v>2337</v>
      </c>
      <c r="B3602" s="6" t="s">
        <v>19</v>
      </c>
      <c r="C3602" s="6" t="s">
        <v>37</v>
      </c>
      <c r="D3602" s="6" t="s">
        <v>50</v>
      </c>
      <c r="E3602" s="6" t="s">
        <v>51</v>
      </c>
      <c r="F3602" s="6" t="s">
        <v>58</v>
      </c>
      <c r="G3602" s="6" t="s">
        <v>47</v>
      </c>
      <c r="H3602" s="6" t="n">
        <v>4</v>
      </c>
      <c r="I3602" s="7" t="n">
        <v>49.97999954</v>
      </c>
      <c r="J3602" s="6" t="n">
        <v>5</v>
      </c>
      <c r="K3602" s="7" t="n">
        <v>249.8999939</v>
      </c>
      <c r="L3602" s="7" t="n">
        <v>37.49000168</v>
      </c>
      <c r="M3602" s="8" t="n">
        <v>0.150000006</v>
      </c>
      <c r="N3602" s="7" t="n">
        <v>99.83999634</v>
      </c>
      <c r="O3602" s="9" t="n">
        <v>0</v>
      </c>
    </row>
    <row r="3603" customFormat="false" ht="15" hidden="false" customHeight="true" outlineLevel="0" collapsed="false">
      <c r="A3603" s="6" t="n">
        <v>31023</v>
      </c>
      <c r="B3603" s="6" t="s">
        <v>36</v>
      </c>
      <c r="C3603" s="6" t="s">
        <v>49</v>
      </c>
      <c r="D3603" s="6" t="s">
        <v>27</v>
      </c>
      <c r="E3603" s="6" t="s">
        <v>42</v>
      </c>
      <c r="F3603" s="6" t="s">
        <v>57</v>
      </c>
      <c r="G3603" s="6" t="s">
        <v>44</v>
      </c>
      <c r="H3603" s="6" t="n">
        <v>0</v>
      </c>
      <c r="I3603" s="7" t="n">
        <v>50</v>
      </c>
      <c r="J3603" s="6" t="n">
        <v>3</v>
      </c>
      <c r="K3603" s="7" t="n">
        <v>150</v>
      </c>
      <c r="L3603" s="7" t="n">
        <v>1.5</v>
      </c>
      <c r="M3603" s="8" t="n">
        <v>0.01</v>
      </c>
      <c r="N3603" s="7" t="n">
        <v>66.83000183</v>
      </c>
      <c r="O3603" s="12" t="n">
        <v>1</v>
      </c>
    </row>
    <row r="3604" customFormat="false" ht="15" hidden="false" customHeight="true" outlineLevel="0" collapsed="false">
      <c r="A3604" s="6" t="n">
        <v>5252</v>
      </c>
      <c r="B3604" s="6" t="s">
        <v>26</v>
      </c>
      <c r="C3604" s="6" t="s">
        <v>49</v>
      </c>
      <c r="D3604" s="6" t="s">
        <v>50</v>
      </c>
      <c r="E3604" s="6" t="s">
        <v>51</v>
      </c>
      <c r="F3604" s="6" t="s">
        <v>33</v>
      </c>
      <c r="G3604" s="6" t="s">
        <v>34</v>
      </c>
      <c r="H3604" s="6" t="n">
        <v>1</v>
      </c>
      <c r="I3604" s="7" t="n">
        <v>59.99000168</v>
      </c>
      <c r="J3604" s="6" t="n">
        <v>1</v>
      </c>
      <c r="K3604" s="7" t="n">
        <v>59.99000168</v>
      </c>
      <c r="L3604" s="7" t="n">
        <v>7.199999809</v>
      </c>
      <c r="M3604" s="8" t="n">
        <v>0.119999997</v>
      </c>
      <c r="N3604" s="7" t="n">
        <v>25.87000084</v>
      </c>
      <c r="O3604" s="12" t="n">
        <v>1</v>
      </c>
    </row>
    <row r="3605" customFormat="false" ht="15" hidden="false" customHeight="true" outlineLevel="0" collapsed="false">
      <c r="A3605" s="6" t="n">
        <v>22346</v>
      </c>
      <c r="B3605" s="6" t="s">
        <v>19</v>
      </c>
      <c r="C3605" s="6" t="s">
        <v>49</v>
      </c>
      <c r="D3605" s="6" t="s">
        <v>27</v>
      </c>
      <c r="E3605" s="6" t="s">
        <v>28</v>
      </c>
      <c r="F3605" s="6" t="s">
        <v>33</v>
      </c>
      <c r="G3605" s="6" t="s">
        <v>24</v>
      </c>
      <c r="H3605" s="6" t="n">
        <v>4</v>
      </c>
      <c r="I3605" s="7" t="n">
        <v>59.99000168</v>
      </c>
      <c r="J3605" s="6" t="n">
        <v>3</v>
      </c>
      <c r="K3605" s="7" t="n">
        <v>179.9700012</v>
      </c>
      <c r="L3605" s="7" t="n">
        <v>7.199999809</v>
      </c>
      <c r="M3605" s="8" t="n">
        <v>0.039999999</v>
      </c>
      <c r="N3605" s="7" t="n">
        <v>38.86999893</v>
      </c>
      <c r="O3605" s="9" t="n">
        <v>0</v>
      </c>
    </row>
    <row r="3606" customFormat="false" ht="15" hidden="false" customHeight="true" outlineLevel="0" collapsed="false">
      <c r="A3606" s="6" t="n">
        <v>63089</v>
      </c>
      <c r="B3606" s="6" t="s">
        <v>19</v>
      </c>
      <c r="C3606" s="6" t="s">
        <v>20</v>
      </c>
      <c r="D3606" s="6" t="s">
        <v>21</v>
      </c>
      <c r="E3606" s="6" t="s">
        <v>22</v>
      </c>
      <c r="F3606" s="6" t="s">
        <v>71</v>
      </c>
      <c r="G3606" s="6" t="s">
        <v>44</v>
      </c>
      <c r="H3606" s="6" t="n">
        <v>4</v>
      </c>
      <c r="I3606" s="7" t="n">
        <v>199.9900055</v>
      </c>
      <c r="J3606" s="6" t="n">
        <v>1</v>
      </c>
      <c r="K3606" s="7" t="n">
        <v>199.9900055</v>
      </c>
      <c r="L3606" s="7" t="n">
        <v>30</v>
      </c>
      <c r="M3606" s="8" t="n">
        <v>0.150000006</v>
      </c>
      <c r="N3606" s="7" t="n">
        <v>-124.5999985</v>
      </c>
      <c r="O3606" s="12" t="n">
        <v>1</v>
      </c>
    </row>
    <row r="3607" customFormat="false" ht="15" hidden="false" customHeight="true" outlineLevel="0" collapsed="false">
      <c r="A3607" s="6" t="n">
        <v>25463</v>
      </c>
      <c r="B3607" s="6" t="s">
        <v>19</v>
      </c>
      <c r="C3607" s="6" t="s">
        <v>37</v>
      </c>
      <c r="D3607" s="6" t="s">
        <v>27</v>
      </c>
      <c r="E3607" s="6" t="s">
        <v>42</v>
      </c>
      <c r="F3607" s="6" t="s">
        <v>58</v>
      </c>
      <c r="G3607" s="6" t="s">
        <v>34</v>
      </c>
      <c r="H3607" s="6" t="n">
        <v>4</v>
      </c>
      <c r="I3607" s="7" t="n">
        <v>49.97999954</v>
      </c>
      <c r="J3607" s="6" t="n">
        <v>2</v>
      </c>
      <c r="K3607" s="7" t="n">
        <v>99.95999908</v>
      </c>
      <c r="L3607" s="7" t="n">
        <v>19.98999977</v>
      </c>
      <c r="M3607" s="8" t="n">
        <v>0.200000003</v>
      </c>
      <c r="N3607" s="7" t="n">
        <v>10</v>
      </c>
      <c r="O3607" s="9" t="n">
        <v>0</v>
      </c>
    </row>
    <row r="3608" customFormat="false" ht="15" hidden="false" customHeight="true" outlineLevel="0" collapsed="false">
      <c r="A3608" s="6" t="n">
        <v>37780</v>
      </c>
      <c r="B3608" s="6" t="s">
        <v>19</v>
      </c>
      <c r="C3608" s="6" t="s">
        <v>20</v>
      </c>
      <c r="D3608" s="6" t="s">
        <v>31</v>
      </c>
      <c r="E3608" s="6" t="s">
        <v>32</v>
      </c>
      <c r="F3608" s="6" t="s">
        <v>74</v>
      </c>
      <c r="G3608" s="6" t="s">
        <v>44</v>
      </c>
      <c r="H3608" s="6" t="n">
        <v>4</v>
      </c>
      <c r="I3608" s="7" t="n">
        <v>31.98999977</v>
      </c>
      <c r="J3608" s="6" t="n">
        <v>3</v>
      </c>
      <c r="K3608" s="7" t="n">
        <v>95.97000122</v>
      </c>
      <c r="L3608" s="7" t="n">
        <v>5.28000021</v>
      </c>
      <c r="M3608" s="8" t="n">
        <v>0.059999999</v>
      </c>
      <c r="N3608" s="7" t="n">
        <v>44.43999863</v>
      </c>
      <c r="O3608" s="12" t="n">
        <v>1</v>
      </c>
    </row>
    <row r="3609" customFormat="false" ht="15" hidden="false" customHeight="true" outlineLevel="0" collapsed="false">
      <c r="A3609" s="6" t="n">
        <v>38121</v>
      </c>
      <c r="B3609" s="6" t="s">
        <v>19</v>
      </c>
      <c r="C3609" s="6" t="s">
        <v>20</v>
      </c>
      <c r="D3609" s="6" t="s">
        <v>31</v>
      </c>
      <c r="E3609" s="6" t="s">
        <v>86</v>
      </c>
      <c r="F3609" s="6" t="s">
        <v>29</v>
      </c>
      <c r="G3609" s="6" t="s">
        <v>44</v>
      </c>
      <c r="H3609" s="6" t="n">
        <v>4</v>
      </c>
      <c r="I3609" s="7" t="n">
        <v>99.98999786</v>
      </c>
      <c r="J3609" s="6" t="n">
        <v>1</v>
      </c>
      <c r="K3609" s="7" t="n">
        <v>99.98999786</v>
      </c>
      <c r="L3609" s="7" t="n">
        <v>18</v>
      </c>
      <c r="M3609" s="8" t="n">
        <v>0.180000007</v>
      </c>
      <c r="N3609" s="7" t="n">
        <v>28.70000076</v>
      </c>
      <c r="O3609" s="9" t="n">
        <v>0</v>
      </c>
    </row>
    <row r="3610" customFormat="false" ht="15" hidden="false" customHeight="true" outlineLevel="0" collapsed="false">
      <c r="A3610" s="6" t="n">
        <v>44320</v>
      </c>
      <c r="B3610" s="6" t="s">
        <v>36</v>
      </c>
      <c r="C3610" s="6" t="s">
        <v>20</v>
      </c>
      <c r="D3610" s="6" t="s">
        <v>38</v>
      </c>
      <c r="E3610" s="6" t="s">
        <v>39</v>
      </c>
      <c r="F3610" s="6" t="s">
        <v>33</v>
      </c>
      <c r="G3610" s="6" t="s">
        <v>34</v>
      </c>
      <c r="H3610" s="6" t="n">
        <v>0</v>
      </c>
      <c r="I3610" s="7" t="n">
        <v>59.99000168</v>
      </c>
      <c r="J3610" s="6" t="n">
        <v>3</v>
      </c>
      <c r="K3610" s="7" t="n">
        <v>179.9700012</v>
      </c>
      <c r="L3610" s="7" t="n">
        <v>27</v>
      </c>
      <c r="M3610" s="8" t="n">
        <v>0.150000006</v>
      </c>
      <c r="N3610" s="7" t="n">
        <v>15.30000019</v>
      </c>
      <c r="O3610" s="12" t="n">
        <v>1</v>
      </c>
    </row>
    <row r="3611" customFormat="false" ht="15" hidden="false" customHeight="true" outlineLevel="0" collapsed="false">
      <c r="A3611" s="6" t="n">
        <v>24211</v>
      </c>
      <c r="B3611" s="6" t="s">
        <v>19</v>
      </c>
      <c r="C3611" s="6" t="s">
        <v>37</v>
      </c>
      <c r="D3611" s="6" t="s">
        <v>27</v>
      </c>
      <c r="E3611" s="6" t="s">
        <v>28</v>
      </c>
      <c r="F3611" s="6" t="s">
        <v>73</v>
      </c>
      <c r="G3611" s="6" t="s">
        <v>24</v>
      </c>
      <c r="H3611" s="6" t="n">
        <v>4</v>
      </c>
      <c r="I3611" s="7" t="n">
        <v>39.99000168</v>
      </c>
      <c r="J3611" s="6" t="n">
        <v>2</v>
      </c>
      <c r="K3611" s="7" t="n">
        <v>79.98000336</v>
      </c>
      <c r="L3611" s="7" t="n">
        <v>9.600000381</v>
      </c>
      <c r="M3611" s="8" t="n">
        <v>0.119999997</v>
      </c>
      <c r="N3611" s="7" t="n">
        <v>22.87000084</v>
      </c>
      <c r="O3611" s="9" t="n">
        <v>0</v>
      </c>
    </row>
    <row r="3612" customFormat="false" ht="15" hidden="false" customHeight="true" outlineLevel="0" collapsed="false">
      <c r="A3612" s="6" t="n">
        <v>50731</v>
      </c>
      <c r="B3612" s="6" t="s">
        <v>26</v>
      </c>
      <c r="C3612" s="6" t="s">
        <v>20</v>
      </c>
      <c r="D3612" s="6" t="s">
        <v>27</v>
      </c>
      <c r="E3612" s="6" t="s">
        <v>79</v>
      </c>
      <c r="F3612" s="6" t="s">
        <v>58</v>
      </c>
      <c r="G3612" s="6" t="s">
        <v>44</v>
      </c>
      <c r="H3612" s="6" t="n">
        <v>1</v>
      </c>
      <c r="I3612" s="7" t="n">
        <v>49.97999954</v>
      </c>
      <c r="J3612" s="6" t="n">
        <v>3</v>
      </c>
      <c r="K3612" s="7" t="n">
        <v>149.9400024</v>
      </c>
      <c r="L3612" s="7" t="n">
        <v>17.98999977</v>
      </c>
      <c r="M3612" s="8" t="n">
        <v>0.119999997</v>
      </c>
      <c r="N3612" s="7" t="n">
        <v>-217.7100067</v>
      </c>
      <c r="O3612" s="12" t="n">
        <v>1</v>
      </c>
    </row>
    <row r="3613" customFormat="false" ht="15" hidden="false" customHeight="true" outlineLevel="0" collapsed="false">
      <c r="A3613" s="6" t="n">
        <v>9870</v>
      </c>
      <c r="B3613" s="6" t="s">
        <v>19</v>
      </c>
      <c r="C3613" s="6" t="s">
        <v>37</v>
      </c>
      <c r="D3613" s="6" t="s">
        <v>50</v>
      </c>
      <c r="E3613" s="6" t="s">
        <v>72</v>
      </c>
      <c r="F3613" s="6" t="s">
        <v>73</v>
      </c>
      <c r="G3613" s="6" t="s">
        <v>24</v>
      </c>
      <c r="H3613" s="6" t="n">
        <v>4</v>
      </c>
      <c r="I3613" s="7" t="n">
        <v>39.99000168</v>
      </c>
      <c r="J3613" s="6" t="n">
        <v>5</v>
      </c>
      <c r="K3613" s="7" t="n">
        <v>199.9499969</v>
      </c>
      <c r="L3613" s="7" t="n">
        <v>39.99000168</v>
      </c>
      <c r="M3613" s="8" t="n">
        <v>0.200000003</v>
      </c>
      <c r="N3613" s="7" t="n">
        <v>11.19999981</v>
      </c>
      <c r="O3613" s="12" t="n">
        <v>1</v>
      </c>
    </row>
    <row r="3614" customFormat="false" ht="15" hidden="false" customHeight="true" outlineLevel="0" collapsed="false">
      <c r="A3614" s="6" t="n">
        <v>39176</v>
      </c>
      <c r="B3614" s="6" t="s">
        <v>19</v>
      </c>
      <c r="C3614" s="6" t="s">
        <v>20</v>
      </c>
      <c r="D3614" s="6" t="s">
        <v>31</v>
      </c>
      <c r="E3614" s="6" t="s">
        <v>32</v>
      </c>
      <c r="F3614" s="6" t="s">
        <v>23</v>
      </c>
      <c r="G3614" s="6" t="s">
        <v>34</v>
      </c>
      <c r="H3614" s="6" t="n">
        <v>4</v>
      </c>
      <c r="I3614" s="7" t="n">
        <v>129.9900055</v>
      </c>
      <c r="J3614" s="6" t="n">
        <v>1</v>
      </c>
      <c r="K3614" s="7" t="n">
        <v>129.9900055</v>
      </c>
      <c r="L3614" s="7" t="n">
        <v>20.79999924</v>
      </c>
      <c r="M3614" s="8" t="n">
        <v>0.159999996</v>
      </c>
      <c r="N3614" s="7" t="n">
        <v>52.40999985</v>
      </c>
      <c r="O3614" s="9" t="n">
        <v>0</v>
      </c>
    </row>
    <row r="3615" customFormat="false" ht="15" hidden="false" customHeight="true" outlineLevel="0" collapsed="false">
      <c r="A3615" s="6" t="n">
        <v>5522</v>
      </c>
      <c r="B3615" s="6" t="s">
        <v>19</v>
      </c>
      <c r="C3615" s="6" t="s">
        <v>20</v>
      </c>
      <c r="D3615" s="6" t="s">
        <v>50</v>
      </c>
      <c r="E3615" s="6" t="s">
        <v>63</v>
      </c>
      <c r="F3615" s="6" t="s">
        <v>57</v>
      </c>
      <c r="G3615" s="6" t="s">
        <v>34</v>
      </c>
      <c r="H3615" s="6" t="n">
        <v>4</v>
      </c>
      <c r="I3615" s="7" t="n">
        <v>50</v>
      </c>
      <c r="J3615" s="6" t="n">
        <v>1</v>
      </c>
      <c r="K3615" s="7" t="n">
        <v>50</v>
      </c>
      <c r="L3615" s="7" t="n">
        <v>12.5</v>
      </c>
      <c r="M3615" s="8" t="n">
        <v>0.25</v>
      </c>
      <c r="N3615" s="7" t="n">
        <v>17.62999916</v>
      </c>
      <c r="O3615" s="9" t="n">
        <v>0</v>
      </c>
    </row>
    <row r="3616" customFormat="false" ht="15" hidden="false" customHeight="true" outlineLevel="0" collapsed="false">
      <c r="A3616" s="6" t="n">
        <v>34746</v>
      </c>
      <c r="B3616" s="6" t="s">
        <v>19</v>
      </c>
      <c r="C3616" s="6" t="s">
        <v>20</v>
      </c>
      <c r="D3616" s="6" t="s">
        <v>31</v>
      </c>
      <c r="E3616" s="6" t="s">
        <v>56</v>
      </c>
      <c r="F3616" s="6" t="s">
        <v>40</v>
      </c>
      <c r="G3616" s="6" t="s">
        <v>34</v>
      </c>
      <c r="H3616" s="6" t="n">
        <v>4</v>
      </c>
      <c r="I3616" s="7" t="n">
        <v>399.980011</v>
      </c>
      <c r="J3616" s="6" t="n">
        <v>1</v>
      </c>
      <c r="K3616" s="7" t="n">
        <v>399.980011</v>
      </c>
      <c r="L3616" s="7" t="n">
        <v>16</v>
      </c>
      <c r="M3616" s="8" t="n">
        <v>0.039999999</v>
      </c>
      <c r="N3616" s="7" t="n">
        <v>38.40000153</v>
      </c>
      <c r="O3616" s="9" t="n">
        <v>0</v>
      </c>
    </row>
    <row r="3617" customFormat="false" ht="15" hidden="false" customHeight="true" outlineLevel="0" collapsed="false">
      <c r="A3617" s="6" t="n">
        <v>67204</v>
      </c>
      <c r="B3617" s="6" t="s">
        <v>26</v>
      </c>
      <c r="C3617" s="6" t="s">
        <v>20</v>
      </c>
      <c r="D3617" s="6" t="s">
        <v>21</v>
      </c>
      <c r="E3617" s="6" t="s">
        <v>22</v>
      </c>
      <c r="F3617" s="6" t="s">
        <v>33</v>
      </c>
      <c r="G3617" s="6" t="s">
        <v>47</v>
      </c>
      <c r="H3617" s="6" t="n">
        <v>1</v>
      </c>
      <c r="I3617" s="7" t="n">
        <v>59.99000168</v>
      </c>
      <c r="J3617" s="6" t="n">
        <v>2</v>
      </c>
      <c r="K3617" s="7" t="n">
        <v>119.9800034</v>
      </c>
      <c r="L3617" s="7" t="n">
        <v>10.80000019</v>
      </c>
      <c r="M3617" s="8" t="n">
        <v>0.090000004</v>
      </c>
      <c r="N3617" s="7" t="n">
        <v>31.44000053</v>
      </c>
      <c r="O3617" s="12" t="n">
        <v>1</v>
      </c>
    </row>
    <row r="3618" customFormat="false" ht="15" hidden="false" customHeight="true" outlineLevel="0" collapsed="false">
      <c r="A3618" s="6" t="n">
        <v>32624</v>
      </c>
      <c r="B3618" s="6" t="s">
        <v>26</v>
      </c>
      <c r="C3618" s="6" t="s">
        <v>20</v>
      </c>
      <c r="D3618" s="6" t="s">
        <v>31</v>
      </c>
      <c r="E3618" s="6" t="s">
        <v>32</v>
      </c>
      <c r="F3618" s="6" t="s">
        <v>29</v>
      </c>
      <c r="G3618" s="6" t="s">
        <v>34</v>
      </c>
      <c r="H3618" s="6" t="n">
        <v>1</v>
      </c>
      <c r="I3618" s="7" t="n">
        <v>99.98999786</v>
      </c>
      <c r="J3618" s="6" t="n">
        <v>4</v>
      </c>
      <c r="K3618" s="7" t="n">
        <v>399.9599915</v>
      </c>
      <c r="L3618" s="7" t="n">
        <v>36</v>
      </c>
      <c r="M3618" s="8" t="n">
        <v>0.090000004</v>
      </c>
      <c r="N3618" s="7" t="n">
        <v>36.40000153</v>
      </c>
      <c r="O3618" s="12" t="n">
        <v>1</v>
      </c>
    </row>
    <row r="3619" customFormat="false" ht="15" hidden="false" customHeight="true" outlineLevel="0" collapsed="false">
      <c r="A3619" s="6" t="n">
        <v>72570</v>
      </c>
      <c r="B3619" s="6" t="s">
        <v>19</v>
      </c>
      <c r="C3619" s="6" t="s">
        <v>37</v>
      </c>
      <c r="D3619" s="6" t="s">
        <v>27</v>
      </c>
      <c r="E3619" s="6" t="s">
        <v>69</v>
      </c>
      <c r="F3619" s="6" t="s">
        <v>112</v>
      </c>
      <c r="G3619" s="6" t="s">
        <v>34</v>
      </c>
      <c r="H3619" s="6" t="n">
        <v>4</v>
      </c>
      <c r="I3619" s="7" t="n">
        <v>260.6499939</v>
      </c>
      <c r="J3619" s="6" t="n">
        <v>1</v>
      </c>
      <c r="K3619" s="7" t="n">
        <v>260.6499939</v>
      </c>
      <c r="L3619" s="7" t="n">
        <v>33.88000107</v>
      </c>
      <c r="M3619" s="8" t="n">
        <v>0.129999995</v>
      </c>
      <c r="N3619" s="7" t="n">
        <v>-51.93000031</v>
      </c>
      <c r="O3619" s="12" t="n">
        <v>1</v>
      </c>
    </row>
    <row r="3620" customFormat="false" ht="15" hidden="false" customHeight="true" outlineLevel="0" collapsed="false">
      <c r="A3620" s="6" t="n">
        <v>31240</v>
      </c>
      <c r="B3620" s="6" t="s">
        <v>46</v>
      </c>
      <c r="C3620" s="6" t="s">
        <v>20</v>
      </c>
      <c r="D3620" s="6" t="s">
        <v>27</v>
      </c>
      <c r="E3620" s="6" t="s">
        <v>42</v>
      </c>
      <c r="F3620" s="6" t="s">
        <v>73</v>
      </c>
      <c r="G3620" s="6" t="s">
        <v>44</v>
      </c>
      <c r="H3620" s="6" t="n">
        <v>2</v>
      </c>
      <c r="I3620" s="7" t="n">
        <v>39.99000168</v>
      </c>
      <c r="J3620" s="6" t="n">
        <v>4</v>
      </c>
      <c r="K3620" s="7" t="n">
        <v>159.9600067</v>
      </c>
      <c r="L3620" s="7" t="n">
        <v>20.79000092</v>
      </c>
      <c r="M3620" s="8" t="n">
        <v>0.129999995</v>
      </c>
      <c r="N3620" s="7" t="n">
        <v>45.22999954</v>
      </c>
      <c r="O3620" s="12" t="n">
        <v>1</v>
      </c>
    </row>
    <row r="3621" customFormat="false" ht="15" hidden="false" customHeight="true" outlineLevel="0" collapsed="false">
      <c r="A3621" s="6" t="n">
        <v>47364</v>
      </c>
      <c r="B3621" s="6" t="s">
        <v>19</v>
      </c>
      <c r="C3621" s="6" t="s">
        <v>37</v>
      </c>
      <c r="D3621" s="6" t="s">
        <v>27</v>
      </c>
      <c r="E3621" s="6" t="s">
        <v>79</v>
      </c>
      <c r="F3621" s="6" t="s">
        <v>71</v>
      </c>
      <c r="G3621" s="6" t="s">
        <v>44</v>
      </c>
      <c r="H3621" s="6" t="n">
        <v>4</v>
      </c>
      <c r="I3621" s="7" t="n">
        <v>199.9900055</v>
      </c>
      <c r="J3621" s="6" t="n">
        <v>1</v>
      </c>
      <c r="K3621" s="7" t="n">
        <v>199.9900055</v>
      </c>
      <c r="L3621" s="7" t="n">
        <v>18</v>
      </c>
      <c r="M3621" s="8" t="n">
        <v>0.090000004</v>
      </c>
      <c r="N3621" s="7" t="n">
        <v>74.62000275</v>
      </c>
      <c r="O3621" s="12" t="n">
        <v>1</v>
      </c>
    </row>
    <row r="3622" customFormat="false" ht="15" hidden="false" customHeight="true" outlineLevel="0" collapsed="false">
      <c r="A3622" s="6" t="n">
        <v>32083</v>
      </c>
      <c r="B3622" s="6" t="s">
        <v>19</v>
      </c>
      <c r="C3622" s="6" t="s">
        <v>37</v>
      </c>
      <c r="D3622" s="6" t="s">
        <v>31</v>
      </c>
      <c r="E3622" s="6" t="s">
        <v>56</v>
      </c>
      <c r="F3622" s="6" t="s">
        <v>75</v>
      </c>
      <c r="G3622" s="6" t="s">
        <v>34</v>
      </c>
      <c r="H3622" s="6" t="n">
        <v>4</v>
      </c>
      <c r="I3622" s="7" t="n">
        <v>299.980011</v>
      </c>
      <c r="J3622" s="6" t="n">
        <v>1</v>
      </c>
      <c r="K3622" s="7" t="n">
        <v>299.980011</v>
      </c>
      <c r="L3622" s="7" t="n">
        <v>36</v>
      </c>
      <c r="M3622" s="8" t="n">
        <v>0.119999997</v>
      </c>
      <c r="N3622" s="7" t="n">
        <v>129.3500061</v>
      </c>
      <c r="O3622" s="9" t="n">
        <v>0</v>
      </c>
    </row>
    <row r="3623" customFormat="false" ht="15" hidden="false" customHeight="true" outlineLevel="0" collapsed="false">
      <c r="A3623" s="6" t="n">
        <v>65976</v>
      </c>
      <c r="B3623" s="6" t="s">
        <v>19</v>
      </c>
      <c r="C3623" s="6" t="s">
        <v>20</v>
      </c>
      <c r="D3623" s="6" t="s">
        <v>21</v>
      </c>
      <c r="E3623" s="6" t="s">
        <v>65</v>
      </c>
      <c r="F3623" s="6" t="s">
        <v>57</v>
      </c>
      <c r="G3623" s="6" t="s">
        <v>34</v>
      </c>
      <c r="H3623" s="6" t="n">
        <v>4</v>
      </c>
      <c r="I3623" s="7" t="n">
        <v>50</v>
      </c>
      <c r="J3623" s="6" t="n">
        <v>5</v>
      </c>
      <c r="K3623" s="7" t="n">
        <v>250</v>
      </c>
      <c r="L3623" s="7" t="n">
        <v>45</v>
      </c>
      <c r="M3623" s="8" t="n">
        <v>0.180000007</v>
      </c>
      <c r="N3623" s="7" t="n">
        <v>-143.5</v>
      </c>
      <c r="O3623" s="9" t="n">
        <v>0</v>
      </c>
    </row>
    <row r="3624" customFormat="false" ht="15" hidden="false" customHeight="true" outlineLevel="0" collapsed="false">
      <c r="A3624" s="6" t="n">
        <v>37795</v>
      </c>
      <c r="B3624" s="6" t="s">
        <v>46</v>
      </c>
      <c r="C3624" s="6" t="s">
        <v>37</v>
      </c>
      <c r="D3624" s="6" t="s">
        <v>31</v>
      </c>
      <c r="E3624" s="6" t="s">
        <v>86</v>
      </c>
      <c r="F3624" s="6" t="s">
        <v>73</v>
      </c>
      <c r="G3624" s="6" t="s">
        <v>34</v>
      </c>
      <c r="H3624" s="6" t="n">
        <v>2</v>
      </c>
      <c r="I3624" s="7" t="n">
        <v>39.99000168</v>
      </c>
      <c r="J3624" s="6" t="n">
        <v>5</v>
      </c>
      <c r="K3624" s="7" t="n">
        <v>199.9499969</v>
      </c>
      <c r="L3624" s="7" t="n">
        <v>10</v>
      </c>
      <c r="M3624" s="8" t="n">
        <v>0.050000001</v>
      </c>
      <c r="N3624" s="7" t="n">
        <v>64.19999695</v>
      </c>
      <c r="O3624" s="12" t="n">
        <v>1</v>
      </c>
    </row>
    <row r="3625" customFormat="false" ht="15" hidden="false" customHeight="true" outlineLevel="0" collapsed="false">
      <c r="A3625" s="6" t="n">
        <v>34336</v>
      </c>
      <c r="B3625" s="6" t="s">
        <v>19</v>
      </c>
      <c r="C3625" s="6" t="s">
        <v>20</v>
      </c>
      <c r="D3625" s="6" t="s">
        <v>31</v>
      </c>
      <c r="E3625" s="6" t="s">
        <v>56</v>
      </c>
      <c r="F3625" s="6" t="s">
        <v>23</v>
      </c>
      <c r="G3625" s="6" t="s">
        <v>44</v>
      </c>
      <c r="H3625" s="6" t="n">
        <v>4</v>
      </c>
      <c r="I3625" s="7" t="n">
        <v>129.9900055</v>
      </c>
      <c r="J3625" s="6" t="n">
        <v>1</v>
      </c>
      <c r="K3625" s="7" t="n">
        <v>129.9900055</v>
      </c>
      <c r="L3625" s="7" t="n">
        <v>19.5</v>
      </c>
      <c r="M3625" s="8" t="n">
        <v>0.150000006</v>
      </c>
      <c r="N3625" s="7" t="n">
        <v>38.66999817</v>
      </c>
      <c r="O3625" s="9" t="n">
        <v>0</v>
      </c>
    </row>
    <row r="3626" customFormat="false" ht="15" hidden="false" customHeight="true" outlineLevel="0" collapsed="false">
      <c r="A3626" s="6" t="n">
        <v>57400</v>
      </c>
      <c r="B3626" s="6" t="s">
        <v>19</v>
      </c>
      <c r="C3626" s="6" t="s">
        <v>37</v>
      </c>
      <c r="D3626" s="6" t="s">
        <v>50</v>
      </c>
      <c r="E3626" s="6" t="s">
        <v>51</v>
      </c>
      <c r="F3626" s="6" t="s">
        <v>29</v>
      </c>
      <c r="G3626" s="6" t="s">
        <v>47</v>
      </c>
      <c r="H3626" s="6" t="n">
        <v>4</v>
      </c>
      <c r="I3626" s="7" t="n">
        <v>99.98999786</v>
      </c>
      <c r="J3626" s="6" t="n">
        <v>4</v>
      </c>
      <c r="K3626" s="7" t="n">
        <v>399.9599915</v>
      </c>
      <c r="L3626" s="7" t="n">
        <v>28</v>
      </c>
      <c r="M3626" s="8" t="n">
        <v>0.07</v>
      </c>
      <c r="N3626" s="7" t="n">
        <v>163.6600037</v>
      </c>
      <c r="O3626" s="12" t="n">
        <v>1</v>
      </c>
    </row>
    <row r="3627" customFormat="false" ht="15" hidden="false" customHeight="true" outlineLevel="0" collapsed="false">
      <c r="A3627" s="6" t="n">
        <v>65126</v>
      </c>
      <c r="B3627" s="6" t="s">
        <v>19</v>
      </c>
      <c r="C3627" s="6" t="s">
        <v>37</v>
      </c>
      <c r="D3627" s="6" t="s">
        <v>21</v>
      </c>
      <c r="E3627" s="6" t="s">
        <v>65</v>
      </c>
      <c r="F3627" s="6" t="s">
        <v>33</v>
      </c>
      <c r="G3627" s="6" t="s">
        <v>44</v>
      </c>
      <c r="H3627" s="6" t="n">
        <v>4</v>
      </c>
      <c r="I3627" s="7" t="n">
        <v>59.99000168</v>
      </c>
      <c r="J3627" s="6" t="n">
        <v>3</v>
      </c>
      <c r="K3627" s="7" t="n">
        <v>179.9700012</v>
      </c>
      <c r="L3627" s="7" t="n">
        <v>28.79999924</v>
      </c>
      <c r="M3627" s="8" t="n">
        <v>0.159999996</v>
      </c>
      <c r="N3627" s="7" t="n">
        <v>-249.4400024</v>
      </c>
      <c r="O3627" s="9" t="n">
        <v>0</v>
      </c>
    </row>
    <row r="3628" customFormat="false" ht="15" hidden="false" customHeight="true" outlineLevel="0" collapsed="false">
      <c r="A3628" s="6" t="n">
        <v>11493</v>
      </c>
      <c r="B3628" s="6" t="s">
        <v>19</v>
      </c>
      <c r="C3628" s="6" t="s">
        <v>49</v>
      </c>
      <c r="D3628" s="6" t="s">
        <v>21</v>
      </c>
      <c r="E3628" s="6" t="s">
        <v>64</v>
      </c>
      <c r="F3628" s="6" t="s">
        <v>57</v>
      </c>
      <c r="G3628" s="6" t="s">
        <v>44</v>
      </c>
      <c r="H3628" s="6" t="n">
        <v>4</v>
      </c>
      <c r="I3628" s="7" t="n">
        <v>50</v>
      </c>
      <c r="J3628" s="6" t="n">
        <v>2</v>
      </c>
      <c r="K3628" s="7" t="n">
        <v>100</v>
      </c>
      <c r="L3628" s="7" t="n">
        <v>4</v>
      </c>
      <c r="M3628" s="8" t="n">
        <v>0.039999999</v>
      </c>
      <c r="N3628" s="7" t="n">
        <v>14.39999962</v>
      </c>
      <c r="O3628" s="9" t="n">
        <v>0</v>
      </c>
    </row>
    <row r="3629" customFormat="false" ht="15" hidden="false" customHeight="true" outlineLevel="0" collapsed="false">
      <c r="A3629" s="6" t="n">
        <v>6107</v>
      </c>
      <c r="B3629" s="6" t="s">
        <v>19</v>
      </c>
      <c r="C3629" s="6" t="s">
        <v>20</v>
      </c>
      <c r="D3629" s="6" t="s">
        <v>50</v>
      </c>
      <c r="E3629" s="6" t="s">
        <v>72</v>
      </c>
      <c r="F3629" s="6" t="s">
        <v>33</v>
      </c>
      <c r="G3629" s="6" t="s">
        <v>24</v>
      </c>
      <c r="H3629" s="6" t="n">
        <v>4</v>
      </c>
      <c r="I3629" s="7" t="n">
        <v>59.99000168</v>
      </c>
      <c r="J3629" s="6" t="n">
        <v>5</v>
      </c>
      <c r="K3629" s="7" t="n">
        <v>299.9500122</v>
      </c>
      <c r="L3629" s="7" t="n">
        <v>35.99000168</v>
      </c>
      <c r="M3629" s="8" t="n">
        <v>0.119999997</v>
      </c>
      <c r="N3629" s="7" t="n">
        <v>-184.7700043</v>
      </c>
      <c r="O3629" s="9" t="n">
        <v>0</v>
      </c>
    </row>
    <row r="3630" customFormat="false" ht="15" hidden="false" customHeight="true" outlineLevel="0" collapsed="false">
      <c r="A3630" s="6" t="n">
        <v>52328</v>
      </c>
      <c r="B3630" s="6" t="s">
        <v>19</v>
      </c>
      <c r="C3630" s="6" t="s">
        <v>20</v>
      </c>
      <c r="D3630" s="6" t="s">
        <v>50</v>
      </c>
      <c r="E3630" s="6" t="s">
        <v>63</v>
      </c>
      <c r="F3630" s="6" t="s">
        <v>57</v>
      </c>
      <c r="G3630" s="6" t="s">
        <v>34</v>
      </c>
      <c r="H3630" s="6" t="n">
        <v>4</v>
      </c>
      <c r="I3630" s="7" t="n">
        <v>50</v>
      </c>
      <c r="J3630" s="6" t="n">
        <v>5</v>
      </c>
      <c r="K3630" s="7" t="n">
        <v>250</v>
      </c>
      <c r="L3630" s="7" t="n">
        <v>5</v>
      </c>
      <c r="M3630" s="8" t="n">
        <v>0.02</v>
      </c>
      <c r="N3630" s="7" t="n">
        <v>85.75</v>
      </c>
      <c r="O3630" s="9" t="n">
        <v>0</v>
      </c>
    </row>
    <row r="3631" customFormat="false" ht="15" hidden="false" customHeight="true" outlineLevel="0" collapsed="false">
      <c r="A3631" s="6" t="n">
        <v>25858</v>
      </c>
      <c r="B3631" s="6" t="s">
        <v>19</v>
      </c>
      <c r="C3631" s="6" t="s">
        <v>49</v>
      </c>
      <c r="D3631" s="6" t="s">
        <v>27</v>
      </c>
      <c r="E3631" s="6" t="s">
        <v>54</v>
      </c>
      <c r="F3631" s="6" t="s">
        <v>58</v>
      </c>
      <c r="G3631" s="6" t="s">
        <v>47</v>
      </c>
      <c r="H3631" s="6" t="n">
        <v>4</v>
      </c>
      <c r="I3631" s="7" t="n">
        <v>49.97999954</v>
      </c>
      <c r="J3631" s="6" t="n">
        <v>1</v>
      </c>
      <c r="K3631" s="7" t="n">
        <v>49.97999954</v>
      </c>
      <c r="L3631" s="7" t="n">
        <v>8</v>
      </c>
      <c r="M3631" s="8" t="n">
        <v>0.159999996</v>
      </c>
      <c r="N3631" s="7" t="n">
        <v>10.92000008</v>
      </c>
      <c r="O3631" s="9" t="n">
        <v>0</v>
      </c>
    </row>
    <row r="3632" customFormat="false" ht="15" hidden="false" customHeight="true" outlineLevel="0" collapsed="false">
      <c r="A3632" s="6" t="n">
        <v>2016</v>
      </c>
      <c r="B3632" s="6" t="s">
        <v>36</v>
      </c>
      <c r="C3632" s="6" t="s">
        <v>20</v>
      </c>
      <c r="D3632" s="6" t="s">
        <v>50</v>
      </c>
      <c r="E3632" s="6" t="s">
        <v>51</v>
      </c>
      <c r="F3632" s="6" t="s">
        <v>71</v>
      </c>
      <c r="G3632" s="6" t="s">
        <v>34</v>
      </c>
      <c r="H3632" s="6" t="n">
        <v>0</v>
      </c>
      <c r="I3632" s="7" t="n">
        <v>199.9900055</v>
      </c>
      <c r="J3632" s="6" t="n">
        <v>1</v>
      </c>
      <c r="K3632" s="7" t="n">
        <v>199.9900055</v>
      </c>
      <c r="L3632" s="7" t="n">
        <v>14</v>
      </c>
      <c r="M3632" s="8" t="n">
        <v>0.07</v>
      </c>
      <c r="N3632" s="7" t="n">
        <v>58.22000122</v>
      </c>
      <c r="O3632" s="9" t="n">
        <v>0</v>
      </c>
    </row>
    <row r="3633" customFormat="false" ht="15" hidden="false" customHeight="true" outlineLevel="0" collapsed="false">
      <c r="A3633" s="6" t="n">
        <v>20699</v>
      </c>
      <c r="B3633" s="6" t="s">
        <v>26</v>
      </c>
      <c r="C3633" s="6" t="s">
        <v>20</v>
      </c>
      <c r="D3633" s="6" t="s">
        <v>27</v>
      </c>
      <c r="E3633" s="6" t="s">
        <v>54</v>
      </c>
      <c r="F3633" s="6" t="s">
        <v>58</v>
      </c>
      <c r="G3633" s="6" t="s">
        <v>44</v>
      </c>
      <c r="H3633" s="6" t="n">
        <v>1</v>
      </c>
      <c r="I3633" s="7" t="n">
        <v>49.97999954</v>
      </c>
      <c r="J3633" s="6" t="n">
        <v>1</v>
      </c>
      <c r="K3633" s="7" t="n">
        <v>49.97999954</v>
      </c>
      <c r="L3633" s="7" t="n">
        <v>5</v>
      </c>
      <c r="M3633" s="8" t="n">
        <v>0.100000001</v>
      </c>
      <c r="N3633" s="7" t="n">
        <v>3.50999999</v>
      </c>
      <c r="O3633" s="12" t="n">
        <v>1</v>
      </c>
    </row>
    <row r="3634" customFormat="false" ht="15" hidden="false" customHeight="true" outlineLevel="0" collapsed="false">
      <c r="A3634" s="6" t="n">
        <v>8703</v>
      </c>
      <c r="B3634" s="6" t="s">
        <v>19</v>
      </c>
      <c r="C3634" s="6" t="s">
        <v>37</v>
      </c>
      <c r="D3634" s="6" t="s">
        <v>50</v>
      </c>
      <c r="E3634" s="6" t="s">
        <v>72</v>
      </c>
      <c r="F3634" s="6" t="s">
        <v>58</v>
      </c>
      <c r="G3634" s="6" t="s">
        <v>24</v>
      </c>
      <c r="H3634" s="6" t="n">
        <v>4</v>
      </c>
      <c r="I3634" s="7" t="n">
        <v>49.97999954</v>
      </c>
      <c r="J3634" s="6" t="n">
        <v>1</v>
      </c>
      <c r="K3634" s="7" t="n">
        <v>49.97999954</v>
      </c>
      <c r="L3634" s="7" t="n">
        <v>8</v>
      </c>
      <c r="M3634" s="8" t="n">
        <v>0.159999996</v>
      </c>
      <c r="N3634" s="7" t="n">
        <v>14.68999958</v>
      </c>
      <c r="O3634" s="9" t="n">
        <v>0</v>
      </c>
    </row>
    <row r="3635" customFormat="false" ht="15" hidden="false" customHeight="true" outlineLevel="0" collapsed="false">
      <c r="A3635" s="6" t="n">
        <v>18026</v>
      </c>
      <c r="B3635" s="6" t="s">
        <v>26</v>
      </c>
      <c r="C3635" s="6" t="s">
        <v>20</v>
      </c>
      <c r="D3635" s="6" t="s">
        <v>21</v>
      </c>
      <c r="E3635" s="6" t="s">
        <v>64</v>
      </c>
      <c r="F3635" s="6" t="s">
        <v>40</v>
      </c>
      <c r="G3635" s="6" t="s">
        <v>47</v>
      </c>
      <c r="H3635" s="6" t="n">
        <v>1</v>
      </c>
      <c r="I3635" s="7" t="n">
        <v>399.980011</v>
      </c>
      <c r="J3635" s="6" t="n">
        <v>1</v>
      </c>
      <c r="K3635" s="7" t="n">
        <v>399.980011</v>
      </c>
      <c r="L3635" s="7" t="n">
        <v>4</v>
      </c>
      <c r="M3635" s="8" t="n">
        <v>0.01</v>
      </c>
      <c r="N3635" s="7" t="n">
        <v>-166.3099976</v>
      </c>
      <c r="O3635" s="12" t="n">
        <v>1</v>
      </c>
    </row>
    <row r="3636" customFormat="false" ht="15" hidden="false" customHeight="true" outlineLevel="0" collapsed="false">
      <c r="A3636" s="6" t="n">
        <v>9926</v>
      </c>
      <c r="B3636" s="6" t="s">
        <v>26</v>
      </c>
      <c r="C3636" s="6" t="s">
        <v>20</v>
      </c>
      <c r="D3636" s="6" t="s">
        <v>50</v>
      </c>
      <c r="E3636" s="6" t="s">
        <v>51</v>
      </c>
      <c r="F3636" s="6" t="s">
        <v>80</v>
      </c>
      <c r="G3636" s="6" t="s">
        <v>44</v>
      </c>
      <c r="H3636" s="6" t="n">
        <v>1</v>
      </c>
      <c r="I3636" s="7" t="n">
        <v>24.98999977</v>
      </c>
      <c r="J3636" s="6" t="n">
        <v>5</v>
      </c>
      <c r="K3636" s="7" t="n">
        <v>124.9499969</v>
      </c>
      <c r="L3636" s="7" t="n">
        <v>31.23999977</v>
      </c>
      <c r="M3636" s="8" t="n">
        <v>0.25</v>
      </c>
      <c r="N3636" s="7" t="n">
        <v>33.74000168</v>
      </c>
      <c r="O3636" s="12" t="n">
        <v>1</v>
      </c>
    </row>
    <row r="3637" customFormat="false" ht="15" hidden="false" customHeight="true" outlineLevel="0" collapsed="false">
      <c r="A3637" s="6" t="n">
        <v>34751</v>
      </c>
      <c r="B3637" s="6" t="s">
        <v>46</v>
      </c>
      <c r="C3637" s="6" t="s">
        <v>37</v>
      </c>
      <c r="D3637" s="6" t="s">
        <v>31</v>
      </c>
      <c r="E3637" s="6" t="s">
        <v>86</v>
      </c>
      <c r="F3637" s="6" t="s">
        <v>33</v>
      </c>
      <c r="G3637" s="6" t="s">
        <v>24</v>
      </c>
      <c r="H3637" s="6" t="n">
        <v>2</v>
      </c>
      <c r="I3637" s="7" t="n">
        <v>59.99000168</v>
      </c>
      <c r="J3637" s="6" t="n">
        <v>4</v>
      </c>
      <c r="K3637" s="7" t="n">
        <v>239.9600067</v>
      </c>
      <c r="L3637" s="7" t="n">
        <v>28.79999924</v>
      </c>
      <c r="M3637" s="8" t="n">
        <v>0.119999997</v>
      </c>
      <c r="N3637" s="7" t="n">
        <v>99.25</v>
      </c>
      <c r="O3637" s="9" t="n">
        <v>0</v>
      </c>
    </row>
    <row r="3638" customFormat="false" ht="15" hidden="false" customHeight="true" outlineLevel="0" collapsed="false">
      <c r="A3638" s="6" t="n">
        <v>5436</v>
      </c>
      <c r="B3638" s="6" t="s">
        <v>19</v>
      </c>
      <c r="C3638" s="6" t="s">
        <v>37</v>
      </c>
      <c r="D3638" s="6" t="s">
        <v>50</v>
      </c>
      <c r="E3638" s="6" t="s">
        <v>51</v>
      </c>
      <c r="F3638" s="6" t="s">
        <v>29</v>
      </c>
      <c r="G3638" s="6" t="s">
        <v>34</v>
      </c>
      <c r="H3638" s="6" t="n">
        <v>4</v>
      </c>
      <c r="I3638" s="7" t="n">
        <v>99.98999786</v>
      </c>
      <c r="J3638" s="6" t="n">
        <v>2</v>
      </c>
      <c r="K3638" s="7" t="n">
        <v>199.9799957</v>
      </c>
      <c r="L3638" s="7" t="n">
        <v>2</v>
      </c>
      <c r="M3638" s="8" t="n">
        <v>0.01</v>
      </c>
      <c r="N3638" s="7" t="n">
        <v>29.70000076</v>
      </c>
      <c r="O3638" s="9" t="n">
        <v>0</v>
      </c>
    </row>
    <row r="3639" customFormat="false" ht="15" hidden="false" customHeight="true" outlineLevel="0" collapsed="false">
      <c r="A3639" s="6" t="n">
        <v>54055</v>
      </c>
      <c r="B3639" s="6" t="s">
        <v>36</v>
      </c>
      <c r="C3639" s="6" t="s">
        <v>20</v>
      </c>
      <c r="D3639" s="6" t="s">
        <v>50</v>
      </c>
      <c r="E3639" s="6" t="s">
        <v>63</v>
      </c>
      <c r="F3639" s="6" t="s">
        <v>33</v>
      </c>
      <c r="G3639" s="6" t="s">
        <v>34</v>
      </c>
      <c r="H3639" s="6" t="n">
        <v>0</v>
      </c>
      <c r="I3639" s="7" t="n">
        <v>59.99000168</v>
      </c>
      <c r="J3639" s="6" t="n">
        <v>2</v>
      </c>
      <c r="K3639" s="7" t="n">
        <v>119.9800034</v>
      </c>
      <c r="L3639" s="7" t="n">
        <v>24</v>
      </c>
      <c r="M3639" s="8" t="n">
        <v>0.200000003</v>
      </c>
      <c r="N3639" s="7" t="n">
        <v>30.04000092</v>
      </c>
      <c r="O3639" s="9" t="n">
        <v>0</v>
      </c>
    </row>
    <row r="3640" customFormat="false" ht="15" hidden="false" customHeight="true" outlineLevel="0" collapsed="false">
      <c r="A3640" s="6" t="n">
        <v>69517</v>
      </c>
      <c r="B3640" s="6" t="s">
        <v>46</v>
      </c>
      <c r="C3640" s="6" t="s">
        <v>49</v>
      </c>
      <c r="D3640" s="6" t="s">
        <v>21</v>
      </c>
      <c r="E3640" s="6" t="s">
        <v>64</v>
      </c>
      <c r="F3640" s="6" t="s">
        <v>116</v>
      </c>
      <c r="G3640" s="6" t="s">
        <v>44</v>
      </c>
      <c r="H3640" s="6" t="n">
        <v>2</v>
      </c>
      <c r="I3640" s="7" t="n">
        <v>452.0400085</v>
      </c>
      <c r="J3640" s="6" t="n">
        <v>1</v>
      </c>
      <c r="K3640" s="7" t="n">
        <v>452.0400085</v>
      </c>
      <c r="L3640" s="7" t="n">
        <v>31.63999939</v>
      </c>
      <c r="M3640" s="8" t="n">
        <v>0.07</v>
      </c>
      <c r="N3640" s="7" t="n">
        <v>131.5800018</v>
      </c>
      <c r="O3640" s="12" t="n">
        <v>1</v>
      </c>
    </row>
    <row r="3641" customFormat="false" ht="15" hidden="false" customHeight="true" outlineLevel="0" collapsed="false">
      <c r="A3641" s="6" t="n">
        <v>45799</v>
      </c>
      <c r="B3641" s="6" t="s">
        <v>19</v>
      </c>
      <c r="C3641" s="6" t="s">
        <v>49</v>
      </c>
      <c r="D3641" s="6" t="s">
        <v>27</v>
      </c>
      <c r="E3641" s="6" t="s">
        <v>79</v>
      </c>
      <c r="F3641" s="6" t="s">
        <v>40</v>
      </c>
      <c r="G3641" s="6" t="s">
        <v>34</v>
      </c>
      <c r="H3641" s="6" t="n">
        <v>4</v>
      </c>
      <c r="I3641" s="7" t="n">
        <v>399.980011</v>
      </c>
      <c r="J3641" s="6" t="n">
        <v>1</v>
      </c>
      <c r="K3641" s="7" t="n">
        <v>399.980011</v>
      </c>
      <c r="L3641" s="7" t="n">
        <v>12</v>
      </c>
      <c r="M3641" s="8" t="n">
        <v>0.029999999</v>
      </c>
      <c r="N3641" s="7" t="n">
        <v>100.8700027</v>
      </c>
      <c r="O3641" s="12" t="n">
        <v>1</v>
      </c>
    </row>
    <row r="3642" customFormat="false" ht="15" hidden="false" customHeight="true" outlineLevel="0" collapsed="false">
      <c r="A3642" s="6" t="n">
        <v>24932</v>
      </c>
      <c r="B3642" s="6" t="s">
        <v>26</v>
      </c>
      <c r="C3642" s="6" t="s">
        <v>20</v>
      </c>
      <c r="D3642" s="6" t="s">
        <v>27</v>
      </c>
      <c r="E3642" s="6" t="s">
        <v>42</v>
      </c>
      <c r="F3642" s="6" t="s">
        <v>23</v>
      </c>
      <c r="G3642" s="6" t="s">
        <v>24</v>
      </c>
      <c r="H3642" s="6" t="n">
        <v>1</v>
      </c>
      <c r="I3642" s="7" t="n">
        <v>129.9900055</v>
      </c>
      <c r="J3642" s="6" t="n">
        <v>1</v>
      </c>
      <c r="K3642" s="7" t="n">
        <v>129.9900055</v>
      </c>
      <c r="L3642" s="7" t="n">
        <v>3.900000095</v>
      </c>
      <c r="M3642" s="8" t="n">
        <v>0.029999999</v>
      </c>
      <c r="N3642" s="7" t="n">
        <v>-7.940000057</v>
      </c>
      <c r="O3642" s="12" t="n">
        <v>1</v>
      </c>
    </row>
    <row r="3643" customFormat="false" ht="15" hidden="false" customHeight="true" outlineLevel="0" collapsed="false">
      <c r="A3643" s="6" t="n">
        <v>52907</v>
      </c>
      <c r="B3643" s="6" t="s">
        <v>19</v>
      </c>
      <c r="C3643" s="6" t="s">
        <v>20</v>
      </c>
      <c r="D3643" s="6" t="s">
        <v>50</v>
      </c>
      <c r="E3643" s="6" t="s">
        <v>51</v>
      </c>
      <c r="F3643" s="6" t="s">
        <v>33</v>
      </c>
      <c r="G3643" s="6" t="s">
        <v>34</v>
      </c>
      <c r="H3643" s="6" t="n">
        <v>4</v>
      </c>
      <c r="I3643" s="7" t="n">
        <v>59.99000168</v>
      </c>
      <c r="J3643" s="6" t="n">
        <v>4</v>
      </c>
      <c r="K3643" s="7" t="n">
        <v>239.9600067</v>
      </c>
      <c r="L3643" s="7" t="n">
        <v>16.79999924</v>
      </c>
      <c r="M3643" s="8" t="n">
        <v>0.07</v>
      </c>
      <c r="N3643" s="7" t="n">
        <v>-178.5299988</v>
      </c>
      <c r="O3643" s="9" t="n">
        <v>0</v>
      </c>
    </row>
    <row r="3644" customFormat="false" ht="15" hidden="false" customHeight="true" outlineLevel="0" collapsed="false">
      <c r="A3644" s="6" t="n">
        <v>44799</v>
      </c>
      <c r="B3644" s="6" t="s">
        <v>19</v>
      </c>
      <c r="C3644" s="6" t="s">
        <v>20</v>
      </c>
      <c r="D3644" s="6" t="s">
        <v>38</v>
      </c>
      <c r="E3644" s="6" t="s">
        <v>70</v>
      </c>
      <c r="F3644" s="6" t="s">
        <v>75</v>
      </c>
      <c r="G3644" s="6" t="s">
        <v>24</v>
      </c>
      <c r="H3644" s="6" t="n">
        <v>4</v>
      </c>
      <c r="I3644" s="7" t="n">
        <v>299.980011</v>
      </c>
      <c r="J3644" s="6" t="n">
        <v>1</v>
      </c>
      <c r="K3644" s="7" t="n">
        <v>299.980011</v>
      </c>
      <c r="L3644" s="7" t="n">
        <v>54</v>
      </c>
      <c r="M3644" s="8" t="n">
        <v>0.180000007</v>
      </c>
      <c r="N3644" s="7" t="n">
        <v>120.5299988</v>
      </c>
      <c r="O3644" s="12" t="n">
        <v>1</v>
      </c>
    </row>
    <row r="3645" customFormat="false" ht="15" hidden="false" customHeight="true" outlineLevel="0" collapsed="false">
      <c r="A3645" s="6" t="n">
        <v>43592</v>
      </c>
      <c r="B3645" s="6" t="s">
        <v>19</v>
      </c>
      <c r="C3645" s="6" t="s">
        <v>37</v>
      </c>
      <c r="D3645" s="6" t="s">
        <v>27</v>
      </c>
      <c r="E3645" s="6" t="s">
        <v>69</v>
      </c>
      <c r="F3645" s="6" t="s">
        <v>23</v>
      </c>
      <c r="G3645" s="6" t="s">
        <v>24</v>
      </c>
      <c r="H3645" s="6" t="n">
        <v>4</v>
      </c>
      <c r="I3645" s="7" t="n">
        <v>129.9900055</v>
      </c>
      <c r="J3645" s="6" t="n">
        <v>1</v>
      </c>
      <c r="K3645" s="7" t="n">
        <v>129.9900055</v>
      </c>
      <c r="L3645" s="7" t="n">
        <v>15.60000038</v>
      </c>
      <c r="M3645" s="8" t="n">
        <v>0.119999997</v>
      </c>
      <c r="N3645" s="7" t="n">
        <v>-20.02000046</v>
      </c>
      <c r="O3645" s="9" t="n">
        <v>0</v>
      </c>
    </row>
    <row r="3646" customFormat="false" ht="15" hidden="false" customHeight="true" outlineLevel="0" collapsed="false">
      <c r="A3646" s="6" t="n">
        <v>39486</v>
      </c>
      <c r="B3646" s="6" t="s">
        <v>19</v>
      </c>
      <c r="C3646" s="6" t="s">
        <v>37</v>
      </c>
      <c r="D3646" s="6" t="s">
        <v>31</v>
      </c>
      <c r="E3646" s="6" t="s">
        <v>32</v>
      </c>
      <c r="F3646" s="6" t="s">
        <v>29</v>
      </c>
      <c r="G3646" s="6" t="s">
        <v>24</v>
      </c>
      <c r="H3646" s="6" t="n">
        <v>4</v>
      </c>
      <c r="I3646" s="7" t="n">
        <v>99.98999786</v>
      </c>
      <c r="J3646" s="6" t="n">
        <v>4</v>
      </c>
      <c r="K3646" s="7" t="n">
        <v>399.9599915</v>
      </c>
      <c r="L3646" s="7" t="n">
        <v>28</v>
      </c>
      <c r="M3646" s="8" t="n">
        <v>0.07</v>
      </c>
      <c r="N3646" s="7" t="n">
        <v>126.4700012</v>
      </c>
      <c r="O3646" s="9" t="n">
        <v>0</v>
      </c>
    </row>
    <row r="3647" customFormat="false" ht="15" hidden="false" customHeight="true" outlineLevel="0" collapsed="false">
      <c r="A3647" s="6" t="n">
        <v>54704</v>
      </c>
      <c r="B3647" s="6" t="s">
        <v>46</v>
      </c>
      <c r="C3647" s="6" t="s">
        <v>49</v>
      </c>
      <c r="D3647" s="6" t="s">
        <v>50</v>
      </c>
      <c r="E3647" s="6" t="s">
        <v>63</v>
      </c>
      <c r="F3647" s="6" t="s">
        <v>40</v>
      </c>
      <c r="G3647" s="6" t="s">
        <v>34</v>
      </c>
      <c r="H3647" s="6" t="n">
        <v>2</v>
      </c>
      <c r="I3647" s="7" t="n">
        <v>399.980011</v>
      </c>
      <c r="J3647" s="6" t="n">
        <v>1</v>
      </c>
      <c r="K3647" s="7" t="n">
        <v>399.980011</v>
      </c>
      <c r="L3647" s="7" t="n">
        <v>22</v>
      </c>
      <c r="M3647" s="8" t="n">
        <v>0.059999999</v>
      </c>
      <c r="N3647" s="7" t="n">
        <v>188.9900055</v>
      </c>
      <c r="O3647" s="12" t="n">
        <v>1</v>
      </c>
    </row>
    <row r="3648" customFormat="false" ht="15" hidden="false" customHeight="true" outlineLevel="0" collapsed="false">
      <c r="A3648" s="6" t="n">
        <v>26503</v>
      </c>
      <c r="B3648" s="6" t="s">
        <v>19</v>
      </c>
      <c r="C3648" s="6" t="s">
        <v>20</v>
      </c>
      <c r="D3648" s="6" t="s">
        <v>27</v>
      </c>
      <c r="E3648" s="6" t="s">
        <v>28</v>
      </c>
      <c r="F3648" s="6" t="s">
        <v>71</v>
      </c>
      <c r="G3648" s="6" t="s">
        <v>34</v>
      </c>
      <c r="H3648" s="6" t="n">
        <v>4</v>
      </c>
      <c r="I3648" s="7" t="n">
        <v>199.9900055</v>
      </c>
      <c r="J3648" s="6" t="n">
        <v>1</v>
      </c>
      <c r="K3648" s="7" t="n">
        <v>199.9900055</v>
      </c>
      <c r="L3648" s="7" t="n">
        <v>0</v>
      </c>
      <c r="M3648" s="8" t="n">
        <v>0</v>
      </c>
      <c r="N3648" s="7" t="n">
        <v>36</v>
      </c>
      <c r="O3648" s="9" t="n">
        <v>0</v>
      </c>
    </row>
    <row r="3649" customFormat="false" ht="15" hidden="false" customHeight="true" outlineLevel="0" collapsed="false">
      <c r="A3649" s="6" t="n">
        <v>51863</v>
      </c>
      <c r="B3649" s="6" t="s">
        <v>26</v>
      </c>
      <c r="C3649" s="6" t="s">
        <v>20</v>
      </c>
      <c r="D3649" s="6" t="s">
        <v>50</v>
      </c>
      <c r="E3649" s="6" t="s">
        <v>51</v>
      </c>
      <c r="F3649" s="6" t="s">
        <v>71</v>
      </c>
      <c r="G3649" s="6" t="s">
        <v>34</v>
      </c>
      <c r="H3649" s="6" t="n">
        <v>1</v>
      </c>
      <c r="I3649" s="7" t="n">
        <v>199.9900055</v>
      </c>
      <c r="J3649" s="6" t="n">
        <v>1</v>
      </c>
      <c r="K3649" s="7" t="n">
        <v>199.9900055</v>
      </c>
      <c r="L3649" s="7" t="n">
        <v>8</v>
      </c>
      <c r="M3649" s="8" t="n">
        <v>0.039999999</v>
      </c>
      <c r="N3649" s="7" t="n">
        <v>-297.5899963</v>
      </c>
      <c r="O3649" s="12" t="n">
        <v>1</v>
      </c>
    </row>
    <row r="3650" customFormat="false" ht="15" hidden="false" customHeight="true" outlineLevel="0" collapsed="false">
      <c r="A3650" s="6" t="n">
        <v>25140</v>
      </c>
      <c r="B3650" s="6" t="s">
        <v>19</v>
      </c>
      <c r="C3650" s="6" t="s">
        <v>20</v>
      </c>
      <c r="D3650" s="6" t="s">
        <v>27</v>
      </c>
      <c r="E3650" s="6" t="s">
        <v>69</v>
      </c>
      <c r="F3650" s="6" t="s">
        <v>75</v>
      </c>
      <c r="G3650" s="6" t="s">
        <v>44</v>
      </c>
      <c r="H3650" s="6" t="n">
        <v>4</v>
      </c>
      <c r="I3650" s="7" t="n">
        <v>299.980011</v>
      </c>
      <c r="J3650" s="6" t="n">
        <v>1</v>
      </c>
      <c r="K3650" s="7" t="n">
        <v>299.980011</v>
      </c>
      <c r="L3650" s="7" t="n">
        <v>0</v>
      </c>
      <c r="M3650" s="8" t="n">
        <v>0</v>
      </c>
      <c r="N3650" s="7" t="n">
        <v>-247.4799957</v>
      </c>
      <c r="O3650" s="12" t="n">
        <v>1</v>
      </c>
    </row>
    <row r="3651" customFormat="false" ht="15" hidden="false" customHeight="true" outlineLevel="0" collapsed="false">
      <c r="A3651" s="6" t="n">
        <v>22716</v>
      </c>
      <c r="B3651" s="6" t="s">
        <v>19</v>
      </c>
      <c r="C3651" s="6" t="s">
        <v>20</v>
      </c>
      <c r="D3651" s="6" t="s">
        <v>27</v>
      </c>
      <c r="E3651" s="6" t="s">
        <v>42</v>
      </c>
      <c r="F3651" s="6" t="s">
        <v>75</v>
      </c>
      <c r="G3651" s="6" t="s">
        <v>34</v>
      </c>
      <c r="H3651" s="6" t="n">
        <v>4</v>
      </c>
      <c r="I3651" s="7" t="n">
        <v>299.980011</v>
      </c>
      <c r="J3651" s="6" t="n">
        <v>1</v>
      </c>
      <c r="K3651" s="7" t="n">
        <v>299.980011</v>
      </c>
      <c r="L3651" s="7" t="n">
        <v>6</v>
      </c>
      <c r="M3651" s="8" t="n">
        <v>0.02</v>
      </c>
      <c r="N3651" s="7" t="n">
        <v>8.819999695</v>
      </c>
      <c r="O3651" s="9" t="n">
        <v>0</v>
      </c>
    </row>
    <row r="3652" customFormat="false" ht="15" hidden="false" customHeight="true" outlineLevel="0" collapsed="false">
      <c r="A3652" s="6" t="n">
        <v>49282</v>
      </c>
      <c r="B3652" s="6" t="s">
        <v>46</v>
      </c>
      <c r="C3652" s="6" t="s">
        <v>20</v>
      </c>
      <c r="D3652" s="6" t="s">
        <v>21</v>
      </c>
      <c r="E3652" s="6" t="s">
        <v>66</v>
      </c>
      <c r="F3652" s="6" t="s">
        <v>71</v>
      </c>
      <c r="G3652" s="6" t="s">
        <v>24</v>
      </c>
      <c r="H3652" s="6" t="n">
        <v>2</v>
      </c>
      <c r="I3652" s="7" t="n">
        <v>199.9900055</v>
      </c>
      <c r="J3652" s="6" t="n">
        <v>1</v>
      </c>
      <c r="K3652" s="7" t="n">
        <v>199.9900055</v>
      </c>
      <c r="L3652" s="7" t="n">
        <v>18</v>
      </c>
      <c r="M3652" s="8" t="n">
        <v>0.090000004</v>
      </c>
      <c r="N3652" s="7" t="n">
        <v>61.88000107</v>
      </c>
      <c r="O3652" s="12" t="n">
        <v>1</v>
      </c>
    </row>
    <row r="3653" customFormat="false" ht="15" hidden="false" customHeight="true" outlineLevel="0" collapsed="false">
      <c r="A3653" s="6" t="n">
        <v>9888</v>
      </c>
      <c r="B3653" s="6" t="s">
        <v>19</v>
      </c>
      <c r="C3653" s="6" t="s">
        <v>20</v>
      </c>
      <c r="D3653" s="6" t="s">
        <v>50</v>
      </c>
      <c r="E3653" s="6" t="s">
        <v>51</v>
      </c>
      <c r="F3653" s="6" t="s">
        <v>57</v>
      </c>
      <c r="G3653" s="6" t="s">
        <v>44</v>
      </c>
      <c r="H3653" s="6" t="n">
        <v>4</v>
      </c>
      <c r="I3653" s="7" t="n">
        <v>50</v>
      </c>
      <c r="J3653" s="6" t="n">
        <v>2</v>
      </c>
      <c r="K3653" s="7" t="n">
        <v>100</v>
      </c>
      <c r="L3653" s="7" t="n">
        <v>16</v>
      </c>
      <c r="M3653" s="8" t="n">
        <v>0.159999996</v>
      </c>
      <c r="N3653" s="7" t="n">
        <v>40.3199997</v>
      </c>
      <c r="O3653" s="9" t="n">
        <v>0</v>
      </c>
    </row>
    <row r="3654" customFormat="false" ht="15" hidden="false" customHeight="true" outlineLevel="0" collapsed="false">
      <c r="A3654" s="6" t="n">
        <v>10353</v>
      </c>
      <c r="B3654" s="6" t="s">
        <v>46</v>
      </c>
      <c r="C3654" s="6" t="s">
        <v>20</v>
      </c>
      <c r="D3654" s="6" t="s">
        <v>21</v>
      </c>
      <c r="E3654" s="6" t="s">
        <v>22</v>
      </c>
      <c r="F3654" s="6" t="s">
        <v>33</v>
      </c>
      <c r="G3654" s="6" t="s">
        <v>47</v>
      </c>
      <c r="H3654" s="6" t="n">
        <v>2</v>
      </c>
      <c r="I3654" s="7" t="n">
        <v>59.99000168</v>
      </c>
      <c r="J3654" s="6" t="n">
        <v>4</v>
      </c>
      <c r="K3654" s="7" t="n">
        <v>239.9600067</v>
      </c>
      <c r="L3654" s="7" t="n">
        <v>9.600000381</v>
      </c>
      <c r="M3654" s="8" t="n">
        <v>0.039999999</v>
      </c>
      <c r="N3654" s="7" t="n">
        <v>112.8799973</v>
      </c>
      <c r="O3654" s="12" t="n">
        <v>1</v>
      </c>
    </row>
    <row r="3655" customFormat="false" ht="15" hidden="false" customHeight="true" outlineLevel="0" collapsed="false">
      <c r="A3655" s="6" t="n">
        <v>4985</v>
      </c>
      <c r="B3655" s="6" t="s">
        <v>19</v>
      </c>
      <c r="C3655" s="6" t="s">
        <v>20</v>
      </c>
      <c r="D3655" s="6" t="s">
        <v>50</v>
      </c>
      <c r="E3655" s="6" t="s">
        <v>63</v>
      </c>
      <c r="F3655" s="6" t="s">
        <v>74</v>
      </c>
      <c r="G3655" s="6" t="s">
        <v>44</v>
      </c>
      <c r="H3655" s="6" t="n">
        <v>4</v>
      </c>
      <c r="I3655" s="7" t="n">
        <v>27.98999977</v>
      </c>
      <c r="J3655" s="6" t="n">
        <v>5</v>
      </c>
      <c r="K3655" s="7" t="n">
        <v>139.9499969</v>
      </c>
      <c r="L3655" s="7" t="n">
        <v>18.19000053</v>
      </c>
      <c r="M3655" s="8" t="n">
        <v>0.129999995</v>
      </c>
      <c r="N3655" s="7" t="n">
        <v>35.31000137</v>
      </c>
      <c r="O3655" s="12" t="n">
        <v>1</v>
      </c>
    </row>
    <row r="3656" customFormat="false" ht="15" hidden="false" customHeight="true" outlineLevel="0" collapsed="false">
      <c r="A3656" s="6" t="n">
        <v>53515</v>
      </c>
      <c r="B3656" s="6" t="s">
        <v>19</v>
      </c>
      <c r="C3656" s="6" t="s">
        <v>20</v>
      </c>
      <c r="D3656" s="6" t="s">
        <v>50</v>
      </c>
      <c r="E3656" s="6" t="s">
        <v>51</v>
      </c>
      <c r="F3656" s="6" t="s">
        <v>57</v>
      </c>
      <c r="G3656" s="6" t="s">
        <v>34</v>
      </c>
      <c r="H3656" s="6" t="n">
        <v>4</v>
      </c>
      <c r="I3656" s="7" t="n">
        <v>50</v>
      </c>
      <c r="J3656" s="6" t="n">
        <v>4</v>
      </c>
      <c r="K3656" s="7" t="n">
        <v>200</v>
      </c>
      <c r="L3656" s="7" t="n">
        <v>50</v>
      </c>
      <c r="M3656" s="8" t="n">
        <v>0.25</v>
      </c>
      <c r="N3656" s="7" t="n">
        <v>75</v>
      </c>
      <c r="O3656" s="12" t="n">
        <v>1</v>
      </c>
    </row>
    <row r="3657" customFormat="false" ht="15" hidden="false" customHeight="true" outlineLevel="0" collapsed="false">
      <c r="A3657" s="6" t="n">
        <v>32627</v>
      </c>
      <c r="B3657" s="6" t="s">
        <v>19</v>
      </c>
      <c r="C3657" s="6" t="s">
        <v>20</v>
      </c>
      <c r="D3657" s="6" t="s">
        <v>31</v>
      </c>
      <c r="E3657" s="6" t="s">
        <v>32</v>
      </c>
      <c r="F3657" s="6" t="s">
        <v>29</v>
      </c>
      <c r="G3657" s="6" t="s">
        <v>24</v>
      </c>
      <c r="H3657" s="6" t="n">
        <v>4</v>
      </c>
      <c r="I3657" s="7" t="n">
        <v>99.98999786</v>
      </c>
      <c r="J3657" s="6" t="n">
        <v>3</v>
      </c>
      <c r="K3657" s="7" t="n">
        <v>299.9700012</v>
      </c>
      <c r="L3657" s="7" t="n">
        <v>50.99000168</v>
      </c>
      <c r="M3657" s="8" t="n">
        <v>0.170000002</v>
      </c>
      <c r="N3657" s="7" t="n">
        <v>107.0599976</v>
      </c>
      <c r="O3657" s="9" t="n">
        <v>0</v>
      </c>
    </row>
    <row r="3658" customFormat="false" ht="15" hidden="false" customHeight="true" outlineLevel="0" collapsed="false">
      <c r="A3658" s="6" t="n">
        <v>32716</v>
      </c>
      <c r="B3658" s="6" t="s">
        <v>19</v>
      </c>
      <c r="C3658" s="6" t="s">
        <v>37</v>
      </c>
      <c r="D3658" s="6" t="s">
        <v>31</v>
      </c>
      <c r="E3658" s="6" t="s">
        <v>56</v>
      </c>
      <c r="F3658" s="6" t="s">
        <v>23</v>
      </c>
      <c r="G3658" s="6" t="s">
        <v>34</v>
      </c>
      <c r="H3658" s="6" t="n">
        <v>4</v>
      </c>
      <c r="I3658" s="7" t="n">
        <v>129.9900055</v>
      </c>
      <c r="J3658" s="6" t="n">
        <v>1</v>
      </c>
      <c r="K3658" s="7" t="n">
        <v>129.9900055</v>
      </c>
      <c r="L3658" s="7" t="n">
        <v>15.60000038</v>
      </c>
      <c r="M3658" s="8" t="n">
        <v>0.119999997</v>
      </c>
      <c r="N3658" s="7" t="n">
        <v>30.88999939</v>
      </c>
      <c r="O3658" s="9" t="n">
        <v>0</v>
      </c>
    </row>
    <row r="3659" customFormat="false" ht="15" hidden="false" customHeight="true" outlineLevel="0" collapsed="false">
      <c r="A3659" s="6" t="n">
        <v>9915</v>
      </c>
      <c r="B3659" s="6" t="s">
        <v>19</v>
      </c>
      <c r="C3659" s="6" t="s">
        <v>37</v>
      </c>
      <c r="D3659" s="6" t="s">
        <v>50</v>
      </c>
      <c r="E3659" s="6" t="s">
        <v>51</v>
      </c>
      <c r="F3659" s="6" t="s">
        <v>40</v>
      </c>
      <c r="G3659" s="6" t="s">
        <v>44</v>
      </c>
      <c r="H3659" s="6" t="n">
        <v>4</v>
      </c>
      <c r="I3659" s="7" t="n">
        <v>399.980011</v>
      </c>
      <c r="J3659" s="6" t="n">
        <v>1</v>
      </c>
      <c r="K3659" s="7" t="n">
        <v>399.980011</v>
      </c>
      <c r="L3659" s="7" t="n">
        <v>72</v>
      </c>
      <c r="M3659" s="8" t="n">
        <v>0.180000007</v>
      </c>
      <c r="N3659" s="7" t="n">
        <v>118.0699997</v>
      </c>
      <c r="O3659" s="12" t="n">
        <v>1</v>
      </c>
    </row>
    <row r="3660" customFormat="false" ht="15" hidden="false" customHeight="true" outlineLevel="0" collapsed="false">
      <c r="A3660" s="6" t="n">
        <v>32459</v>
      </c>
      <c r="B3660" s="6" t="s">
        <v>19</v>
      </c>
      <c r="C3660" s="6" t="s">
        <v>37</v>
      </c>
      <c r="D3660" s="6" t="s">
        <v>31</v>
      </c>
      <c r="E3660" s="6" t="s">
        <v>32</v>
      </c>
      <c r="F3660" s="6" t="s">
        <v>57</v>
      </c>
      <c r="G3660" s="6" t="s">
        <v>34</v>
      </c>
      <c r="H3660" s="6" t="n">
        <v>4</v>
      </c>
      <c r="I3660" s="7" t="n">
        <v>50</v>
      </c>
      <c r="J3660" s="6" t="n">
        <v>2</v>
      </c>
      <c r="K3660" s="7" t="n">
        <v>100</v>
      </c>
      <c r="L3660" s="7" t="n">
        <v>15</v>
      </c>
      <c r="M3660" s="8" t="n">
        <v>0.150000006</v>
      </c>
      <c r="N3660" s="7" t="n">
        <v>38.25</v>
      </c>
      <c r="O3660" s="12" t="n">
        <v>1</v>
      </c>
    </row>
    <row r="3661" customFormat="false" ht="15" hidden="false" customHeight="true" outlineLevel="0" collapsed="false">
      <c r="A3661" s="6" t="n">
        <v>1024</v>
      </c>
      <c r="B3661" s="6" t="s">
        <v>19</v>
      </c>
      <c r="C3661" s="6" t="s">
        <v>37</v>
      </c>
      <c r="D3661" s="6" t="s">
        <v>50</v>
      </c>
      <c r="E3661" s="6" t="s">
        <v>51</v>
      </c>
      <c r="F3661" s="6" t="s">
        <v>40</v>
      </c>
      <c r="G3661" s="6" t="s">
        <v>34</v>
      </c>
      <c r="H3661" s="6" t="n">
        <v>4</v>
      </c>
      <c r="I3661" s="7" t="n">
        <v>399.980011</v>
      </c>
      <c r="J3661" s="6" t="n">
        <v>1</v>
      </c>
      <c r="K3661" s="7" t="n">
        <v>399.980011</v>
      </c>
      <c r="L3661" s="7" t="n">
        <v>28</v>
      </c>
      <c r="M3661" s="8" t="n">
        <v>0.07</v>
      </c>
      <c r="N3661" s="7" t="n">
        <v>120.8899994</v>
      </c>
      <c r="O3661" s="12" t="n">
        <v>1</v>
      </c>
    </row>
    <row r="3662" customFormat="false" ht="15" hidden="false" customHeight="true" outlineLevel="0" collapsed="false">
      <c r="A3662" s="6" t="n">
        <v>18587</v>
      </c>
      <c r="B3662" s="6" t="s">
        <v>19</v>
      </c>
      <c r="C3662" s="6" t="s">
        <v>37</v>
      </c>
      <c r="D3662" s="6" t="s">
        <v>21</v>
      </c>
      <c r="E3662" s="6" t="s">
        <v>22</v>
      </c>
      <c r="F3662" s="6" t="s">
        <v>40</v>
      </c>
      <c r="G3662" s="6" t="s">
        <v>24</v>
      </c>
      <c r="H3662" s="6" t="n">
        <v>4</v>
      </c>
      <c r="I3662" s="7" t="n">
        <v>399.980011</v>
      </c>
      <c r="J3662" s="6" t="n">
        <v>1</v>
      </c>
      <c r="K3662" s="7" t="n">
        <v>399.980011</v>
      </c>
      <c r="L3662" s="7" t="n">
        <v>4</v>
      </c>
      <c r="M3662" s="8" t="n">
        <v>0.01</v>
      </c>
      <c r="N3662" s="7" t="n">
        <v>143.7400055</v>
      </c>
      <c r="O3662" s="9" t="n">
        <v>0</v>
      </c>
    </row>
    <row r="3663" customFormat="false" ht="15" hidden="false" customHeight="true" outlineLevel="0" collapsed="false">
      <c r="A3663" s="6" t="n">
        <v>46708</v>
      </c>
      <c r="B3663" s="6" t="s">
        <v>19</v>
      </c>
      <c r="C3663" s="6" t="s">
        <v>49</v>
      </c>
      <c r="D3663" s="6" t="s">
        <v>38</v>
      </c>
      <c r="E3663" s="6" t="s">
        <v>92</v>
      </c>
      <c r="F3663" s="6" t="s">
        <v>57</v>
      </c>
      <c r="G3663" s="6" t="s">
        <v>44</v>
      </c>
      <c r="H3663" s="6" t="n">
        <v>4</v>
      </c>
      <c r="I3663" s="7" t="n">
        <v>50</v>
      </c>
      <c r="J3663" s="6" t="n">
        <v>1</v>
      </c>
      <c r="K3663" s="7" t="n">
        <v>50</v>
      </c>
      <c r="L3663" s="7" t="n">
        <v>10</v>
      </c>
      <c r="M3663" s="8" t="n">
        <v>0.200000003</v>
      </c>
      <c r="N3663" s="7" t="n">
        <v>10.39999962</v>
      </c>
      <c r="O3663" s="9" t="n">
        <v>0</v>
      </c>
    </row>
    <row r="3664" customFormat="false" ht="15" hidden="false" customHeight="true" outlineLevel="0" collapsed="false">
      <c r="A3664" s="6" t="n">
        <v>49496</v>
      </c>
      <c r="B3664" s="6" t="s">
        <v>46</v>
      </c>
      <c r="C3664" s="6" t="s">
        <v>20</v>
      </c>
      <c r="D3664" s="6" t="s">
        <v>27</v>
      </c>
      <c r="E3664" s="6" t="s">
        <v>69</v>
      </c>
      <c r="F3664" s="6" t="s">
        <v>29</v>
      </c>
      <c r="G3664" s="6" t="s">
        <v>44</v>
      </c>
      <c r="H3664" s="6" t="n">
        <v>2</v>
      </c>
      <c r="I3664" s="7" t="n">
        <v>30</v>
      </c>
      <c r="J3664" s="6" t="n">
        <v>5</v>
      </c>
      <c r="K3664" s="7" t="n">
        <v>150</v>
      </c>
      <c r="L3664" s="7" t="n">
        <v>18</v>
      </c>
      <c r="M3664" s="8" t="n">
        <v>0.119999997</v>
      </c>
      <c r="N3664" s="7" t="n">
        <v>66</v>
      </c>
      <c r="O3664" s="9" t="n">
        <v>0</v>
      </c>
    </row>
    <row r="3665" customFormat="false" ht="15" hidden="false" customHeight="true" outlineLevel="0" collapsed="false">
      <c r="A3665" s="6" t="n">
        <v>44807</v>
      </c>
      <c r="B3665" s="6" t="s">
        <v>19</v>
      </c>
      <c r="C3665" s="6" t="s">
        <v>20</v>
      </c>
      <c r="D3665" s="6" t="s">
        <v>38</v>
      </c>
      <c r="E3665" s="6" t="s">
        <v>92</v>
      </c>
      <c r="F3665" s="6" t="s">
        <v>57</v>
      </c>
      <c r="G3665" s="6" t="s">
        <v>24</v>
      </c>
      <c r="H3665" s="6" t="n">
        <v>4</v>
      </c>
      <c r="I3665" s="7" t="n">
        <v>50</v>
      </c>
      <c r="J3665" s="6" t="n">
        <v>5</v>
      </c>
      <c r="K3665" s="7" t="n">
        <v>250</v>
      </c>
      <c r="L3665" s="7" t="n">
        <v>10</v>
      </c>
      <c r="M3665" s="8" t="n">
        <v>0.039999999</v>
      </c>
      <c r="N3665" s="7" t="n">
        <v>21.12000084</v>
      </c>
      <c r="O3665" s="9" t="n">
        <v>0</v>
      </c>
    </row>
    <row r="3666" customFormat="false" ht="15" hidden="false" customHeight="true" outlineLevel="0" collapsed="false">
      <c r="A3666" s="6" t="n">
        <v>11416</v>
      </c>
      <c r="B3666" s="6" t="s">
        <v>26</v>
      </c>
      <c r="C3666" s="6" t="s">
        <v>20</v>
      </c>
      <c r="D3666" s="6" t="s">
        <v>21</v>
      </c>
      <c r="E3666" s="6" t="s">
        <v>65</v>
      </c>
      <c r="F3666" s="6" t="s">
        <v>58</v>
      </c>
      <c r="G3666" s="6" t="s">
        <v>24</v>
      </c>
      <c r="H3666" s="6" t="n">
        <v>1</v>
      </c>
      <c r="I3666" s="7" t="n">
        <v>49.97999954</v>
      </c>
      <c r="J3666" s="6" t="n">
        <v>4</v>
      </c>
      <c r="K3666" s="7" t="n">
        <v>199.9199982</v>
      </c>
      <c r="L3666" s="7" t="n">
        <v>11</v>
      </c>
      <c r="M3666" s="8" t="n">
        <v>0.059999999</v>
      </c>
      <c r="N3666" s="7" t="n">
        <v>-2.460000038</v>
      </c>
      <c r="O3666" s="12" t="n">
        <v>1</v>
      </c>
    </row>
    <row r="3667" customFormat="false" ht="15" hidden="false" customHeight="true" outlineLevel="0" collapsed="false">
      <c r="A3667" s="6" t="n">
        <v>45030</v>
      </c>
      <c r="B3667" s="6" t="s">
        <v>26</v>
      </c>
      <c r="C3667" s="6" t="s">
        <v>20</v>
      </c>
      <c r="D3667" s="6" t="s">
        <v>38</v>
      </c>
      <c r="E3667" s="6" t="s">
        <v>39</v>
      </c>
      <c r="F3667" s="6" t="s">
        <v>57</v>
      </c>
      <c r="G3667" s="6" t="s">
        <v>34</v>
      </c>
      <c r="H3667" s="6" t="n">
        <v>1</v>
      </c>
      <c r="I3667" s="7" t="n">
        <v>50</v>
      </c>
      <c r="J3667" s="6" t="n">
        <v>1</v>
      </c>
      <c r="K3667" s="7" t="n">
        <v>50</v>
      </c>
      <c r="L3667" s="7" t="n">
        <v>5</v>
      </c>
      <c r="M3667" s="8" t="n">
        <v>0.100000001</v>
      </c>
      <c r="N3667" s="7" t="n">
        <v>9.590000153</v>
      </c>
      <c r="O3667" s="12" t="n">
        <v>1</v>
      </c>
    </row>
    <row r="3668" customFormat="false" ht="15" hidden="false" customHeight="true" outlineLevel="0" collapsed="false">
      <c r="A3668" s="6" t="n">
        <v>14037</v>
      </c>
      <c r="B3668" s="6" t="s">
        <v>26</v>
      </c>
      <c r="C3668" s="6" t="s">
        <v>37</v>
      </c>
      <c r="D3668" s="6" t="s">
        <v>21</v>
      </c>
      <c r="E3668" s="6" t="s">
        <v>64</v>
      </c>
      <c r="F3668" s="6" t="s">
        <v>73</v>
      </c>
      <c r="G3668" s="6" t="s">
        <v>24</v>
      </c>
      <c r="H3668" s="6" t="n">
        <v>1</v>
      </c>
      <c r="I3668" s="7" t="n">
        <v>39.99000168</v>
      </c>
      <c r="J3668" s="6" t="n">
        <v>5</v>
      </c>
      <c r="K3668" s="7" t="n">
        <v>199.9499969</v>
      </c>
      <c r="L3668" s="7" t="n">
        <v>18</v>
      </c>
      <c r="M3668" s="8" t="n">
        <v>0.090000004</v>
      </c>
      <c r="N3668" s="7" t="n">
        <v>-90.98000336</v>
      </c>
      <c r="O3668" s="12" t="n">
        <v>1</v>
      </c>
    </row>
    <row r="3669" customFormat="false" ht="15" hidden="false" customHeight="true" outlineLevel="0" collapsed="false">
      <c r="A3669" s="6" t="n">
        <v>11415</v>
      </c>
      <c r="B3669" s="6" t="s">
        <v>26</v>
      </c>
      <c r="C3669" s="6" t="s">
        <v>49</v>
      </c>
      <c r="D3669" s="6" t="s">
        <v>21</v>
      </c>
      <c r="E3669" s="6" t="s">
        <v>65</v>
      </c>
      <c r="F3669" s="6" t="s">
        <v>80</v>
      </c>
      <c r="G3669" s="6" t="s">
        <v>34</v>
      </c>
      <c r="H3669" s="6" t="n">
        <v>1</v>
      </c>
      <c r="I3669" s="7" t="n">
        <v>24.98999977</v>
      </c>
      <c r="J3669" s="6" t="n">
        <v>2</v>
      </c>
      <c r="K3669" s="7" t="n">
        <v>49.97999954</v>
      </c>
      <c r="L3669" s="7" t="n">
        <v>6</v>
      </c>
      <c r="M3669" s="8" t="n">
        <v>0.119999997</v>
      </c>
      <c r="N3669" s="7" t="n">
        <v>13.77000046</v>
      </c>
      <c r="O3669" s="12" t="n">
        <v>1</v>
      </c>
    </row>
    <row r="3670" customFormat="false" ht="15" hidden="false" customHeight="true" outlineLevel="0" collapsed="false">
      <c r="A3670" s="6" t="n">
        <v>70740</v>
      </c>
      <c r="B3670" s="6" t="s">
        <v>26</v>
      </c>
      <c r="C3670" s="6" t="s">
        <v>37</v>
      </c>
      <c r="D3670" s="6" t="s">
        <v>21</v>
      </c>
      <c r="E3670" s="6" t="s">
        <v>22</v>
      </c>
      <c r="F3670" s="6" t="s">
        <v>102</v>
      </c>
      <c r="G3670" s="6" t="s">
        <v>34</v>
      </c>
      <c r="H3670" s="6" t="n">
        <v>1</v>
      </c>
      <c r="I3670" s="7" t="n">
        <v>1500</v>
      </c>
      <c r="J3670" s="6" t="n">
        <v>1</v>
      </c>
      <c r="K3670" s="7" t="n">
        <v>1500</v>
      </c>
      <c r="L3670" s="7" t="n">
        <v>0</v>
      </c>
      <c r="M3670" s="8" t="n">
        <v>0</v>
      </c>
      <c r="N3670" s="7" t="n">
        <v>112.5</v>
      </c>
      <c r="O3670" s="12" t="n">
        <v>1</v>
      </c>
    </row>
    <row r="3671" customFormat="false" ht="15" hidden="false" customHeight="true" outlineLevel="0" collapsed="false">
      <c r="A3671" s="6" t="n">
        <v>34861</v>
      </c>
      <c r="B3671" s="6" t="s">
        <v>46</v>
      </c>
      <c r="C3671" s="6" t="s">
        <v>20</v>
      </c>
      <c r="D3671" s="6" t="s">
        <v>31</v>
      </c>
      <c r="E3671" s="6" t="s">
        <v>56</v>
      </c>
      <c r="F3671" s="6" t="s">
        <v>33</v>
      </c>
      <c r="G3671" s="6" t="s">
        <v>34</v>
      </c>
      <c r="H3671" s="6" t="n">
        <v>2</v>
      </c>
      <c r="I3671" s="7" t="n">
        <v>59.99000168</v>
      </c>
      <c r="J3671" s="6" t="n">
        <v>1</v>
      </c>
      <c r="K3671" s="7" t="n">
        <v>59.99000168</v>
      </c>
      <c r="L3671" s="7" t="n">
        <v>12</v>
      </c>
      <c r="M3671" s="8" t="n">
        <v>0.200000003</v>
      </c>
      <c r="N3671" s="7" t="n">
        <v>22.07999992</v>
      </c>
      <c r="O3671" s="9" t="n">
        <v>0</v>
      </c>
    </row>
    <row r="3672" customFormat="false" ht="15" hidden="false" customHeight="true" outlineLevel="0" collapsed="false">
      <c r="A3672" s="6" t="n">
        <v>53052</v>
      </c>
      <c r="B3672" s="6" t="s">
        <v>46</v>
      </c>
      <c r="C3672" s="6" t="s">
        <v>20</v>
      </c>
      <c r="D3672" s="6" t="s">
        <v>50</v>
      </c>
      <c r="E3672" s="6" t="s">
        <v>72</v>
      </c>
      <c r="F3672" s="6" t="s">
        <v>58</v>
      </c>
      <c r="G3672" s="6" t="s">
        <v>34</v>
      </c>
      <c r="H3672" s="6" t="n">
        <v>2</v>
      </c>
      <c r="I3672" s="7" t="n">
        <v>49.97999954</v>
      </c>
      <c r="J3672" s="6" t="n">
        <v>3</v>
      </c>
      <c r="K3672" s="7" t="n">
        <v>149.9400024</v>
      </c>
      <c r="L3672" s="7" t="n">
        <v>13.48999977</v>
      </c>
      <c r="M3672" s="8" t="n">
        <v>0.090000004</v>
      </c>
      <c r="N3672" s="7" t="n">
        <v>42.70999908</v>
      </c>
      <c r="O3672" s="12" t="n">
        <v>1</v>
      </c>
    </row>
    <row r="3673" customFormat="false" ht="15" hidden="false" customHeight="true" outlineLevel="0" collapsed="false">
      <c r="A3673" s="6" t="n">
        <v>22249</v>
      </c>
      <c r="B3673" s="6" t="s">
        <v>26</v>
      </c>
      <c r="C3673" s="6" t="s">
        <v>37</v>
      </c>
      <c r="D3673" s="6" t="s">
        <v>27</v>
      </c>
      <c r="E3673" s="6" t="s">
        <v>28</v>
      </c>
      <c r="F3673" s="6" t="s">
        <v>58</v>
      </c>
      <c r="G3673" s="6" t="s">
        <v>44</v>
      </c>
      <c r="H3673" s="6" t="n">
        <v>1</v>
      </c>
      <c r="I3673" s="7" t="n">
        <v>49.97999954</v>
      </c>
      <c r="J3673" s="6" t="n">
        <v>1</v>
      </c>
      <c r="K3673" s="7" t="n">
        <v>49.97999954</v>
      </c>
      <c r="L3673" s="7" t="n">
        <v>2</v>
      </c>
      <c r="M3673" s="8" t="n">
        <v>0.039999999</v>
      </c>
      <c r="N3673" s="7" t="n">
        <v>4.800000191</v>
      </c>
      <c r="O3673" s="12" t="n">
        <v>1</v>
      </c>
    </row>
    <row r="3674" customFormat="false" ht="15" hidden="false" customHeight="true" outlineLevel="0" collapsed="false">
      <c r="A3674" s="6" t="n">
        <v>40931</v>
      </c>
      <c r="B3674" s="6" t="s">
        <v>19</v>
      </c>
      <c r="C3674" s="6" t="s">
        <v>20</v>
      </c>
      <c r="D3674" s="6" t="s">
        <v>31</v>
      </c>
      <c r="E3674" s="6" t="s">
        <v>32</v>
      </c>
      <c r="F3674" s="6" t="s">
        <v>73</v>
      </c>
      <c r="G3674" s="6" t="s">
        <v>24</v>
      </c>
      <c r="H3674" s="6" t="n">
        <v>4</v>
      </c>
      <c r="I3674" s="7" t="n">
        <v>39.99000168</v>
      </c>
      <c r="J3674" s="6" t="n">
        <v>4</v>
      </c>
      <c r="K3674" s="7" t="n">
        <v>159.9600067</v>
      </c>
      <c r="L3674" s="7" t="n">
        <v>4.800000191</v>
      </c>
      <c r="M3674" s="8" t="n">
        <v>0.029999999</v>
      </c>
      <c r="N3674" s="7" t="n">
        <v>-24.36000061</v>
      </c>
      <c r="O3674" s="9" t="n">
        <v>0</v>
      </c>
    </row>
    <row r="3675" customFormat="false" ht="15" hidden="false" customHeight="true" outlineLevel="0" collapsed="false">
      <c r="A3675" s="6" t="n">
        <v>29073</v>
      </c>
      <c r="B3675" s="6" t="s">
        <v>46</v>
      </c>
      <c r="C3675" s="6" t="s">
        <v>20</v>
      </c>
      <c r="D3675" s="6" t="s">
        <v>27</v>
      </c>
      <c r="E3675" s="6" t="s">
        <v>54</v>
      </c>
      <c r="F3675" s="6" t="s">
        <v>58</v>
      </c>
      <c r="G3675" s="6" t="s">
        <v>44</v>
      </c>
      <c r="H3675" s="6" t="n">
        <v>2</v>
      </c>
      <c r="I3675" s="7" t="n">
        <v>49.97999954</v>
      </c>
      <c r="J3675" s="6" t="n">
        <v>4</v>
      </c>
      <c r="K3675" s="7" t="n">
        <v>199.9199982</v>
      </c>
      <c r="L3675" s="7" t="n">
        <v>17.98999977</v>
      </c>
      <c r="M3675" s="8" t="n">
        <v>0.090000004</v>
      </c>
      <c r="N3675" s="7" t="n">
        <v>-11.46000004</v>
      </c>
      <c r="O3675" s="12" t="n">
        <v>1</v>
      </c>
    </row>
    <row r="3676" customFormat="false" ht="15" hidden="false" customHeight="true" outlineLevel="0" collapsed="false">
      <c r="A3676" s="6" t="n">
        <v>836</v>
      </c>
      <c r="B3676" s="6" t="s">
        <v>46</v>
      </c>
      <c r="C3676" s="6" t="s">
        <v>37</v>
      </c>
      <c r="D3676" s="6" t="s">
        <v>50</v>
      </c>
      <c r="E3676" s="6" t="s">
        <v>51</v>
      </c>
      <c r="F3676" s="6" t="s">
        <v>71</v>
      </c>
      <c r="G3676" s="6" t="s">
        <v>44</v>
      </c>
      <c r="H3676" s="6" t="n">
        <v>2</v>
      </c>
      <c r="I3676" s="7" t="n">
        <v>199.9900055</v>
      </c>
      <c r="J3676" s="6" t="n">
        <v>1</v>
      </c>
      <c r="K3676" s="7" t="n">
        <v>199.9900055</v>
      </c>
      <c r="L3676" s="7" t="n">
        <v>0</v>
      </c>
      <c r="M3676" s="8" t="n">
        <v>0</v>
      </c>
      <c r="N3676" s="7" t="n">
        <v>-40</v>
      </c>
      <c r="O3676" s="9" t="n">
        <v>0</v>
      </c>
    </row>
    <row r="3677" customFormat="false" ht="15" hidden="false" customHeight="true" outlineLevel="0" collapsed="false">
      <c r="A3677" s="6" t="n">
        <v>15307</v>
      </c>
      <c r="B3677" s="6" t="s">
        <v>19</v>
      </c>
      <c r="C3677" s="6" t="s">
        <v>20</v>
      </c>
      <c r="D3677" s="6" t="s">
        <v>21</v>
      </c>
      <c r="E3677" s="6" t="s">
        <v>65</v>
      </c>
      <c r="F3677" s="6" t="s">
        <v>78</v>
      </c>
      <c r="G3677" s="6" t="s">
        <v>24</v>
      </c>
      <c r="H3677" s="6" t="n">
        <v>4</v>
      </c>
      <c r="I3677" s="7" t="n">
        <v>22</v>
      </c>
      <c r="J3677" s="6" t="n">
        <v>4</v>
      </c>
      <c r="K3677" s="7" t="n">
        <v>88</v>
      </c>
      <c r="L3677" s="7" t="n">
        <v>2.640000105</v>
      </c>
      <c r="M3677" s="8" t="n">
        <v>0.029999999</v>
      </c>
      <c r="N3677" s="7" t="n">
        <v>29.87999916</v>
      </c>
      <c r="O3677" s="9" t="n">
        <v>0</v>
      </c>
    </row>
    <row r="3678" customFormat="false" ht="15" hidden="false" customHeight="true" outlineLevel="0" collapsed="false">
      <c r="A3678" s="6" t="n">
        <v>3001</v>
      </c>
      <c r="B3678" s="6" t="s">
        <v>19</v>
      </c>
      <c r="C3678" s="6" t="s">
        <v>37</v>
      </c>
      <c r="D3678" s="6" t="s">
        <v>50</v>
      </c>
      <c r="E3678" s="6" t="s">
        <v>63</v>
      </c>
      <c r="F3678" s="6" t="s">
        <v>84</v>
      </c>
      <c r="G3678" s="6" t="s">
        <v>24</v>
      </c>
      <c r="H3678" s="6" t="n">
        <v>4</v>
      </c>
      <c r="I3678" s="7" t="n">
        <v>39.99000168</v>
      </c>
      <c r="J3678" s="6" t="n">
        <v>1</v>
      </c>
      <c r="K3678" s="7" t="n">
        <v>39.99000168</v>
      </c>
      <c r="L3678" s="7" t="n">
        <v>7.199999809</v>
      </c>
      <c r="M3678" s="8" t="n">
        <v>0.180000007</v>
      </c>
      <c r="N3678" s="7" t="n">
        <v>3.279999971</v>
      </c>
      <c r="O3678" s="9" t="n">
        <v>0</v>
      </c>
    </row>
    <row r="3679" customFormat="false" ht="15" hidden="false" customHeight="true" outlineLevel="0" collapsed="false">
      <c r="A3679" s="6" t="n">
        <v>9881</v>
      </c>
      <c r="B3679" s="6" t="s">
        <v>19</v>
      </c>
      <c r="C3679" s="6" t="s">
        <v>37</v>
      </c>
      <c r="D3679" s="6" t="s">
        <v>50</v>
      </c>
      <c r="E3679" s="6" t="s">
        <v>51</v>
      </c>
      <c r="F3679" s="6" t="s">
        <v>68</v>
      </c>
      <c r="G3679" s="6" t="s">
        <v>44</v>
      </c>
      <c r="H3679" s="6" t="n">
        <v>4</v>
      </c>
      <c r="I3679" s="7" t="n">
        <v>9.989999771</v>
      </c>
      <c r="J3679" s="6" t="n">
        <v>2</v>
      </c>
      <c r="K3679" s="7" t="n">
        <v>19.97999954</v>
      </c>
      <c r="L3679" s="7" t="n">
        <v>0.400000006</v>
      </c>
      <c r="M3679" s="8" t="n">
        <v>0.02</v>
      </c>
      <c r="N3679" s="7" t="n">
        <v>-49.93000031</v>
      </c>
      <c r="O3679" s="9" t="n">
        <v>0</v>
      </c>
    </row>
    <row r="3680" customFormat="false" ht="15" hidden="false" customHeight="true" outlineLevel="0" collapsed="false">
      <c r="A3680" s="6" t="n">
        <v>50737</v>
      </c>
      <c r="B3680" s="6" t="s">
        <v>19</v>
      </c>
      <c r="C3680" s="6" t="s">
        <v>20</v>
      </c>
      <c r="D3680" s="6" t="s">
        <v>27</v>
      </c>
      <c r="E3680" s="6" t="s">
        <v>79</v>
      </c>
      <c r="F3680" s="6" t="s">
        <v>57</v>
      </c>
      <c r="G3680" s="6" t="s">
        <v>44</v>
      </c>
      <c r="H3680" s="6" t="n">
        <v>4</v>
      </c>
      <c r="I3680" s="7" t="n">
        <v>50</v>
      </c>
      <c r="J3680" s="6" t="n">
        <v>3</v>
      </c>
      <c r="K3680" s="7" t="n">
        <v>150</v>
      </c>
      <c r="L3680" s="7" t="n">
        <v>8.25</v>
      </c>
      <c r="M3680" s="8" t="n">
        <v>0.059999999</v>
      </c>
      <c r="N3680" s="7" t="n">
        <v>-99.23000336</v>
      </c>
      <c r="O3680" s="9" t="n">
        <v>0</v>
      </c>
    </row>
    <row r="3681" customFormat="false" ht="15" hidden="false" customHeight="true" outlineLevel="0" collapsed="false">
      <c r="A3681" s="6" t="n">
        <v>35427</v>
      </c>
      <c r="B3681" s="6" t="s">
        <v>19</v>
      </c>
      <c r="C3681" s="6" t="s">
        <v>49</v>
      </c>
      <c r="D3681" s="6" t="s">
        <v>31</v>
      </c>
      <c r="E3681" s="6" t="s">
        <v>62</v>
      </c>
      <c r="F3681" s="6" t="s">
        <v>75</v>
      </c>
      <c r="G3681" s="6" t="s">
        <v>34</v>
      </c>
      <c r="H3681" s="6" t="n">
        <v>4</v>
      </c>
      <c r="I3681" s="7" t="n">
        <v>299.980011</v>
      </c>
      <c r="J3681" s="6" t="n">
        <v>1</v>
      </c>
      <c r="K3681" s="7" t="n">
        <v>299.980011</v>
      </c>
      <c r="L3681" s="7" t="n">
        <v>6</v>
      </c>
      <c r="M3681" s="8" t="n">
        <v>0.02</v>
      </c>
      <c r="N3681" s="7" t="n">
        <v>110.2399979</v>
      </c>
      <c r="O3681" s="9" t="n">
        <v>0</v>
      </c>
    </row>
    <row r="3682" customFormat="false" ht="15" hidden="false" customHeight="true" outlineLevel="0" collapsed="false">
      <c r="A3682" s="6" t="n">
        <v>48094</v>
      </c>
      <c r="B3682" s="6" t="s">
        <v>46</v>
      </c>
      <c r="C3682" s="6" t="s">
        <v>20</v>
      </c>
      <c r="D3682" s="6" t="s">
        <v>27</v>
      </c>
      <c r="E3682" s="6" t="s">
        <v>79</v>
      </c>
      <c r="F3682" s="6" t="s">
        <v>73</v>
      </c>
      <c r="G3682" s="6" t="s">
        <v>34</v>
      </c>
      <c r="H3682" s="6" t="n">
        <v>2</v>
      </c>
      <c r="I3682" s="7" t="n">
        <v>39.99000168</v>
      </c>
      <c r="J3682" s="6" t="n">
        <v>4</v>
      </c>
      <c r="K3682" s="7" t="n">
        <v>159.9600067</v>
      </c>
      <c r="L3682" s="7" t="n">
        <v>16</v>
      </c>
      <c r="M3682" s="8" t="n">
        <v>0.100000001</v>
      </c>
      <c r="N3682" s="7" t="n">
        <v>46.79000092</v>
      </c>
      <c r="O3682" s="12" t="n">
        <v>1</v>
      </c>
    </row>
    <row r="3683" customFormat="false" ht="15" hidden="false" customHeight="true" outlineLevel="0" collapsed="false">
      <c r="A3683" s="6" t="n">
        <v>66054</v>
      </c>
      <c r="B3683" s="6" t="s">
        <v>19</v>
      </c>
      <c r="C3683" s="6" t="s">
        <v>20</v>
      </c>
      <c r="D3683" s="6" t="s">
        <v>21</v>
      </c>
      <c r="E3683" s="6" t="s">
        <v>64</v>
      </c>
      <c r="F3683" s="6" t="s">
        <v>58</v>
      </c>
      <c r="G3683" s="6" t="s">
        <v>44</v>
      </c>
      <c r="H3683" s="6" t="n">
        <v>4</v>
      </c>
      <c r="I3683" s="7" t="n">
        <v>49.97999954</v>
      </c>
      <c r="J3683" s="6" t="n">
        <v>1</v>
      </c>
      <c r="K3683" s="7" t="n">
        <v>49.97999954</v>
      </c>
      <c r="L3683" s="7" t="n">
        <v>9</v>
      </c>
      <c r="M3683" s="8" t="n">
        <v>0.180000007</v>
      </c>
      <c r="N3683" s="7" t="n">
        <v>15.36999989</v>
      </c>
      <c r="O3683" s="12" t="n">
        <v>1</v>
      </c>
    </row>
    <row r="3684" customFormat="false" ht="15" hidden="false" customHeight="true" outlineLevel="0" collapsed="false">
      <c r="A3684" s="6" t="n">
        <v>9539</v>
      </c>
      <c r="B3684" s="6" t="s">
        <v>19</v>
      </c>
      <c r="C3684" s="6" t="s">
        <v>20</v>
      </c>
      <c r="D3684" s="6" t="s">
        <v>50</v>
      </c>
      <c r="E3684" s="6" t="s">
        <v>51</v>
      </c>
      <c r="F3684" s="6" t="s">
        <v>75</v>
      </c>
      <c r="G3684" s="6" t="s">
        <v>34</v>
      </c>
      <c r="H3684" s="6" t="n">
        <v>4</v>
      </c>
      <c r="I3684" s="7" t="n">
        <v>299.980011</v>
      </c>
      <c r="J3684" s="6" t="n">
        <v>1</v>
      </c>
      <c r="K3684" s="7" t="n">
        <v>299.980011</v>
      </c>
      <c r="L3684" s="7" t="n">
        <v>27</v>
      </c>
      <c r="M3684" s="8" t="n">
        <v>0.090000004</v>
      </c>
      <c r="N3684" s="7" t="n">
        <v>-68.25</v>
      </c>
      <c r="O3684" s="12" t="n">
        <v>1</v>
      </c>
    </row>
    <row r="3685" customFormat="false" ht="15" hidden="false" customHeight="true" outlineLevel="0" collapsed="false">
      <c r="A3685" s="6" t="n">
        <v>45351</v>
      </c>
      <c r="B3685" s="6" t="s">
        <v>26</v>
      </c>
      <c r="C3685" s="6" t="s">
        <v>20</v>
      </c>
      <c r="D3685" s="6" t="s">
        <v>21</v>
      </c>
      <c r="E3685" s="6" t="s">
        <v>66</v>
      </c>
      <c r="F3685" s="6" t="s">
        <v>57</v>
      </c>
      <c r="G3685" s="6" t="s">
        <v>47</v>
      </c>
      <c r="H3685" s="6" t="n">
        <v>1</v>
      </c>
      <c r="I3685" s="7" t="n">
        <v>50</v>
      </c>
      <c r="J3685" s="6" t="n">
        <v>2</v>
      </c>
      <c r="K3685" s="7" t="n">
        <v>100</v>
      </c>
      <c r="L3685" s="7" t="n">
        <v>4</v>
      </c>
      <c r="M3685" s="8" t="n">
        <v>0.039999999</v>
      </c>
      <c r="N3685" s="7" t="n">
        <v>39.36000061</v>
      </c>
      <c r="O3685" s="12" t="n">
        <v>1</v>
      </c>
    </row>
    <row r="3686" customFormat="false" ht="15" hidden="false" customHeight="true" outlineLevel="0" collapsed="false">
      <c r="A3686" s="6" t="n">
        <v>32783</v>
      </c>
      <c r="B3686" s="6" t="s">
        <v>19</v>
      </c>
      <c r="C3686" s="6" t="s">
        <v>37</v>
      </c>
      <c r="D3686" s="6" t="s">
        <v>31</v>
      </c>
      <c r="E3686" s="6" t="s">
        <v>56</v>
      </c>
      <c r="F3686" s="6" t="s">
        <v>57</v>
      </c>
      <c r="G3686" s="6" t="s">
        <v>47</v>
      </c>
      <c r="H3686" s="6" t="n">
        <v>4</v>
      </c>
      <c r="I3686" s="7" t="n">
        <v>50</v>
      </c>
      <c r="J3686" s="6" t="n">
        <v>3</v>
      </c>
      <c r="K3686" s="7" t="n">
        <v>150</v>
      </c>
      <c r="L3686" s="7" t="n">
        <v>30</v>
      </c>
      <c r="M3686" s="8" t="n">
        <v>0.200000003</v>
      </c>
      <c r="N3686" s="7" t="n">
        <v>40.56000137</v>
      </c>
      <c r="O3686" s="9" t="n">
        <v>0</v>
      </c>
    </row>
    <row r="3687" customFormat="false" ht="15" hidden="false" customHeight="true" outlineLevel="0" collapsed="false">
      <c r="A3687" s="6" t="n">
        <v>57261</v>
      </c>
      <c r="B3687" s="6" t="s">
        <v>19</v>
      </c>
      <c r="C3687" s="6" t="s">
        <v>37</v>
      </c>
      <c r="D3687" s="6" t="s">
        <v>50</v>
      </c>
      <c r="E3687" s="6" t="s">
        <v>51</v>
      </c>
      <c r="F3687" s="6" t="s">
        <v>90</v>
      </c>
      <c r="G3687" s="6" t="s">
        <v>24</v>
      </c>
      <c r="H3687" s="6" t="n">
        <v>4</v>
      </c>
      <c r="I3687" s="7" t="n">
        <v>44.99000168</v>
      </c>
      <c r="J3687" s="6" t="n">
        <v>1</v>
      </c>
      <c r="K3687" s="7" t="n">
        <v>44.99000168</v>
      </c>
      <c r="L3687" s="7" t="n">
        <v>9</v>
      </c>
      <c r="M3687" s="8" t="n">
        <v>0.200000003</v>
      </c>
      <c r="N3687" s="7" t="n">
        <v>1.799999952</v>
      </c>
      <c r="O3687" s="9" t="n">
        <v>0</v>
      </c>
    </row>
    <row r="3688" customFormat="false" ht="15" hidden="false" customHeight="true" outlineLevel="0" collapsed="false">
      <c r="A3688" s="6" t="n">
        <v>75894</v>
      </c>
      <c r="B3688" s="6" t="s">
        <v>46</v>
      </c>
      <c r="C3688" s="6" t="s">
        <v>37</v>
      </c>
      <c r="D3688" s="6" t="s">
        <v>27</v>
      </c>
      <c r="E3688" s="6" t="s">
        <v>69</v>
      </c>
      <c r="F3688" s="6" t="s">
        <v>85</v>
      </c>
      <c r="G3688" s="6" t="s">
        <v>44</v>
      </c>
      <c r="H3688" s="6" t="n">
        <v>2</v>
      </c>
      <c r="I3688" s="7" t="n">
        <v>327.75</v>
      </c>
      <c r="J3688" s="6" t="n">
        <v>1</v>
      </c>
      <c r="K3688" s="7" t="n">
        <v>327.75</v>
      </c>
      <c r="L3688" s="7" t="n">
        <v>55.72000122</v>
      </c>
      <c r="M3688" s="8" t="n">
        <v>0.170000002</v>
      </c>
      <c r="N3688" s="7" t="n">
        <v>130.5800018</v>
      </c>
      <c r="O3688" s="12" t="n">
        <v>1</v>
      </c>
    </row>
    <row r="3689" customFormat="false" ht="15" hidden="false" customHeight="true" outlineLevel="0" collapsed="false">
      <c r="A3689" s="6" t="n">
        <v>67723</v>
      </c>
      <c r="B3689" s="6" t="s">
        <v>19</v>
      </c>
      <c r="C3689" s="6" t="s">
        <v>37</v>
      </c>
      <c r="D3689" s="6" t="s">
        <v>21</v>
      </c>
      <c r="E3689" s="6" t="s">
        <v>64</v>
      </c>
      <c r="F3689" s="6" t="s">
        <v>23</v>
      </c>
      <c r="G3689" s="6" t="s">
        <v>34</v>
      </c>
      <c r="H3689" s="6" t="n">
        <v>4</v>
      </c>
      <c r="I3689" s="7" t="n">
        <v>129.9900055</v>
      </c>
      <c r="J3689" s="6" t="n">
        <v>1</v>
      </c>
      <c r="K3689" s="7" t="n">
        <v>129.9900055</v>
      </c>
      <c r="L3689" s="7" t="n">
        <v>6.5</v>
      </c>
      <c r="M3689" s="8" t="n">
        <v>0.050000001</v>
      </c>
      <c r="N3689" s="7" t="n">
        <v>38.65000153</v>
      </c>
      <c r="O3689" s="9" t="n">
        <v>0</v>
      </c>
    </row>
    <row r="3690" customFormat="false" ht="15" hidden="false" customHeight="true" outlineLevel="0" collapsed="false">
      <c r="A3690" s="6" t="n">
        <v>25474</v>
      </c>
      <c r="B3690" s="6" t="s">
        <v>26</v>
      </c>
      <c r="C3690" s="6" t="s">
        <v>20</v>
      </c>
      <c r="D3690" s="6" t="s">
        <v>27</v>
      </c>
      <c r="E3690" s="6" t="s">
        <v>69</v>
      </c>
      <c r="F3690" s="6" t="s">
        <v>57</v>
      </c>
      <c r="G3690" s="6" t="s">
        <v>34</v>
      </c>
      <c r="H3690" s="6" t="n">
        <v>1</v>
      </c>
      <c r="I3690" s="7" t="n">
        <v>50</v>
      </c>
      <c r="J3690" s="6" t="n">
        <v>5</v>
      </c>
      <c r="K3690" s="7" t="n">
        <v>250</v>
      </c>
      <c r="L3690" s="7" t="n">
        <v>32.5</v>
      </c>
      <c r="M3690" s="8" t="n">
        <v>0.129999995</v>
      </c>
      <c r="N3690" s="7" t="n">
        <v>60.90000153</v>
      </c>
      <c r="O3690" s="12" t="n">
        <v>1</v>
      </c>
    </row>
    <row r="3691" customFormat="false" ht="15" hidden="false" customHeight="true" outlineLevel="0" collapsed="false">
      <c r="A3691" s="6" t="n">
        <v>3339</v>
      </c>
      <c r="B3691" s="6" t="s">
        <v>46</v>
      </c>
      <c r="C3691" s="6" t="s">
        <v>49</v>
      </c>
      <c r="D3691" s="6" t="s">
        <v>50</v>
      </c>
      <c r="E3691" s="6" t="s">
        <v>63</v>
      </c>
      <c r="F3691" s="6" t="s">
        <v>23</v>
      </c>
      <c r="G3691" s="6" t="s">
        <v>24</v>
      </c>
      <c r="H3691" s="6" t="n">
        <v>2</v>
      </c>
      <c r="I3691" s="7" t="n">
        <v>129.9900055</v>
      </c>
      <c r="J3691" s="6" t="n">
        <v>1</v>
      </c>
      <c r="K3691" s="7" t="n">
        <v>129.9900055</v>
      </c>
      <c r="L3691" s="7" t="n">
        <v>23.39999962</v>
      </c>
      <c r="M3691" s="8" t="n">
        <v>0.180000007</v>
      </c>
      <c r="N3691" s="7" t="n">
        <v>29.85000038</v>
      </c>
      <c r="O3691" s="12" t="n">
        <v>1</v>
      </c>
    </row>
    <row r="3692" customFormat="false" ht="15" hidden="false" customHeight="true" outlineLevel="0" collapsed="false">
      <c r="A3692" s="6" t="n">
        <v>47527</v>
      </c>
      <c r="B3692" s="6" t="s">
        <v>19</v>
      </c>
      <c r="C3692" s="6" t="s">
        <v>20</v>
      </c>
      <c r="D3692" s="6" t="s">
        <v>21</v>
      </c>
      <c r="E3692" s="6" t="s">
        <v>66</v>
      </c>
      <c r="F3692" s="6" t="s">
        <v>57</v>
      </c>
      <c r="G3692" s="6" t="s">
        <v>34</v>
      </c>
      <c r="H3692" s="6" t="n">
        <v>4</v>
      </c>
      <c r="I3692" s="7" t="n">
        <v>50</v>
      </c>
      <c r="J3692" s="6" t="n">
        <v>1</v>
      </c>
      <c r="K3692" s="7" t="n">
        <v>50</v>
      </c>
      <c r="L3692" s="7" t="n">
        <v>2.5</v>
      </c>
      <c r="M3692" s="8" t="n">
        <v>0.050000001</v>
      </c>
      <c r="N3692" s="7" t="n">
        <v>-34.8199997</v>
      </c>
      <c r="O3692" s="9" t="n">
        <v>0</v>
      </c>
    </row>
    <row r="3693" customFormat="false" ht="15" hidden="false" customHeight="true" outlineLevel="0" collapsed="false">
      <c r="A3693" s="6" t="n">
        <v>38893</v>
      </c>
      <c r="B3693" s="6" t="s">
        <v>19</v>
      </c>
      <c r="C3693" s="6" t="s">
        <v>37</v>
      </c>
      <c r="D3693" s="6" t="s">
        <v>31</v>
      </c>
      <c r="E3693" s="6" t="s">
        <v>56</v>
      </c>
      <c r="F3693" s="6" t="s">
        <v>23</v>
      </c>
      <c r="G3693" s="6" t="s">
        <v>34</v>
      </c>
      <c r="H3693" s="6" t="n">
        <v>4</v>
      </c>
      <c r="I3693" s="7" t="n">
        <v>129.9900055</v>
      </c>
      <c r="J3693" s="6" t="n">
        <v>1</v>
      </c>
      <c r="K3693" s="7" t="n">
        <v>129.9900055</v>
      </c>
      <c r="L3693" s="7" t="n">
        <v>6.5</v>
      </c>
      <c r="M3693" s="8" t="n">
        <v>0.050000001</v>
      </c>
      <c r="N3693" s="7" t="n">
        <v>-160.5399933</v>
      </c>
      <c r="O3693" s="9" t="n">
        <v>0</v>
      </c>
    </row>
    <row r="3694" customFormat="false" ht="15" hidden="false" customHeight="true" outlineLevel="0" collapsed="false">
      <c r="A3694" s="6" t="n">
        <v>68353</v>
      </c>
      <c r="B3694" s="6" t="s">
        <v>46</v>
      </c>
      <c r="C3694" s="6" t="s">
        <v>37</v>
      </c>
      <c r="D3694" s="6" t="s">
        <v>21</v>
      </c>
      <c r="E3694" s="6" t="s">
        <v>64</v>
      </c>
      <c r="F3694" s="6" t="s">
        <v>40</v>
      </c>
      <c r="G3694" s="6" t="s">
        <v>34</v>
      </c>
      <c r="H3694" s="6" t="n">
        <v>2</v>
      </c>
      <c r="I3694" s="7" t="n">
        <v>399.980011</v>
      </c>
      <c r="J3694" s="6" t="n">
        <v>1</v>
      </c>
      <c r="K3694" s="7" t="n">
        <v>399.980011</v>
      </c>
      <c r="L3694" s="7" t="n">
        <v>28</v>
      </c>
      <c r="M3694" s="8" t="n">
        <v>0.07</v>
      </c>
      <c r="N3694" s="7" t="n">
        <v>32.72999954</v>
      </c>
      <c r="O3694" s="12" t="n">
        <v>1</v>
      </c>
    </row>
    <row r="3695" customFormat="false" ht="15" hidden="false" customHeight="true" outlineLevel="0" collapsed="false">
      <c r="A3695" s="6" t="n">
        <v>52493</v>
      </c>
      <c r="B3695" s="6" t="s">
        <v>19</v>
      </c>
      <c r="C3695" s="6" t="s">
        <v>20</v>
      </c>
      <c r="D3695" s="6" t="s">
        <v>50</v>
      </c>
      <c r="E3695" s="6" t="s">
        <v>51</v>
      </c>
      <c r="F3695" s="6" t="s">
        <v>33</v>
      </c>
      <c r="G3695" s="6" t="s">
        <v>44</v>
      </c>
      <c r="H3695" s="6" t="n">
        <v>4</v>
      </c>
      <c r="I3695" s="7" t="n">
        <v>59.99000168</v>
      </c>
      <c r="J3695" s="6" t="n">
        <v>3</v>
      </c>
      <c r="K3695" s="7" t="n">
        <v>179.9700012</v>
      </c>
      <c r="L3695" s="7" t="n">
        <v>9</v>
      </c>
      <c r="M3695" s="8" t="n">
        <v>0.050000001</v>
      </c>
      <c r="N3695" s="7" t="n">
        <v>1.710000038</v>
      </c>
      <c r="O3695" s="9" t="n">
        <v>0</v>
      </c>
    </row>
    <row r="3696" customFormat="false" ht="15" hidden="false" customHeight="true" outlineLevel="0" collapsed="false">
      <c r="A3696" s="6" t="n">
        <v>25626</v>
      </c>
      <c r="B3696" s="6" t="s">
        <v>19</v>
      </c>
      <c r="C3696" s="6" t="s">
        <v>49</v>
      </c>
      <c r="D3696" s="6" t="s">
        <v>27</v>
      </c>
      <c r="E3696" s="6" t="s">
        <v>42</v>
      </c>
      <c r="F3696" s="6" t="s">
        <v>71</v>
      </c>
      <c r="G3696" s="6" t="s">
        <v>34</v>
      </c>
      <c r="H3696" s="6" t="n">
        <v>4</v>
      </c>
      <c r="I3696" s="7" t="n">
        <v>199.9900055</v>
      </c>
      <c r="J3696" s="6" t="n">
        <v>1</v>
      </c>
      <c r="K3696" s="7" t="n">
        <v>199.9900055</v>
      </c>
      <c r="L3696" s="7" t="n">
        <v>11</v>
      </c>
      <c r="M3696" s="8" t="n">
        <v>0.059999999</v>
      </c>
      <c r="N3696" s="7" t="n">
        <v>2.460000038</v>
      </c>
      <c r="O3696" s="9" t="n">
        <v>0</v>
      </c>
    </row>
    <row r="3697" customFormat="false" ht="15" hidden="false" customHeight="true" outlineLevel="0" collapsed="false">
      <c r="A3697" s="6" t="n">
        <v>21627</v>
      </c>
      <c r="B3697" s="6" t="s">
        <v>26</v>
      </c>
      <c r="C3697" s="6" t="s">
        <v>20</v>
      </c>
      <c r="D3697" s="6" t="s">
        <v>27</v>
      </c>
      <c r="E3697" s="6" t="s">
        <v>28</v>
      </c>
      <c r="F3697" s="6" t="s">
        <v>58</v>
      </c>
      <c r="G3697" s="6" t="s">
        <v>24</v>
      </c>
      <c r="H3697" s="6" t="n">
        <v>1</v>
      </c>
      <c r="I3697" s="7" t="n">
        <v>49.97999954</v>
      </c>
      <c r="J3697" s="6" t="n">
        <v>5</v>
      </c>
      <c r="K3697" s="7" t="n">
        <v>249.8999939</v>
      </c>
      <c r="L3697" s="7" t="n">
        <v>42.47999954</v>
      </c>
      <c r="M3697" s="8" t="n">
        <v>0.170000002</v>
      </c>
      <c r="N3697" s="7" t="n">
        <v>41.47999954</v>
      </c>
      <c r="O3697" s="12" t="n">
        <v>1</v>
      </c>
    </row>
    <row r="3698" customFormat="false" ht="15" hidden="false" customHeight="true" outlineLevel="0" collapsed="false">
      <c r="A3698" s="6" t="n">
        <v>14735</v>
      </c>
      <c r="B3698" s="6" t="s">
        <v>46</v>
      </c>
      <c r="C3698" s="6" t="s">
        <v>20</v>
      </c>
      <c r="D3698" s="6" t="s">
        <v>21</v>
      </c>
      <c r="E3698" s="6" t="s">
        <v>65</v>
      </c>
      <c r="F3698" s="6" t="s">
        <v>23</v>
      </c>
      <c r="G3698" s="6" t="s">
        <v>34</v>
      </c>
      <c r="H3698" s="6" t="n">
        <v>2</v>
      </c>
      <c r="I3698" s="7" t="n">
        <v>129.9900055</v>
      </c>
      <c r="J3698" s="6" t="n">
        <v>1</v>
      </c>
      <c r="K3698" s="7" t="n">
        <v>129.9900055</v>
      </c>
      <c r="L3698" s="7" t="n">
        <v>9.100000381</v>
      </c>
      <c r="M3698" s="8" t="n">
        <v>0.07</v>
      </c>
      <c r="N3698" s="7" t="n">
        <v>39.88999939</v>
      </c>
      <c r="O3698" s="12" t="n">
        <v>1</v>
      </c>
    </row>
    <row r="3699" customFormat="false" ht="15" hidden="false" customHeight="true" outlineLevel="0" collapsed="false">
      <c r="A3699" s="6" t="n">
        <v>37808</v>
      </c>
      <c r="B3699" s="6" t="s">
        <v>19</v>
      </c>
      <c r="C3699" s="6" t="s">
        <v>37</v>
      </c>
      <c r="D3699" s="6" t="s">
        <v>31</v>
      </c>
      <c r="E3699" s="6" t="s">
        <v>56</v>
      </c>
      <c r="F3699" s="6" t="s">
        <v>71</v>
      </c>
      <c r="G3699" s="6" t="s">
        <v>34</v>
      </c>
      <c r="H3699" s="6" t="n">
        <v>4</v>
      </c>
      <c r="I3699" s="7" t="n">
        <v>199.9900055</v>
      </c>
      <c r="J3699" s="6" t="n">
        <v>1</v>
      </c>
      <c r="K3699" s="7" t="n">
        <v>199.9900055</v>
      </c>
      <c r="L3699" s="7" t="n">
        <v>20</v>
      </c>
      <c r="M3699" s="8" t="n">
        <v>0.100000001</v>
      </c>
      <c r="N3699" s="7" t="n">
        <v>0</v>
      </c>
      <c r="O3699" s="9" t="n">
        <v>0</v>
      </c>
    </row>
    <row r="3700" customFormat="false" ht="15" hidden="false" customHeight="true" outlineLevel="0" collapsed="false">
      <c r="A3700" s="6" t="n">
        <v>66903</v>
      </c>
      <c r="B3700" s="6" t="s">
        <v>26</v>
      </c>
      <c r="C3700" s="6" t="s">
        <v>20</v>
      </c>
      <c r="D3700" s="6" t="s">
        <v>21</v>
      </c>
      <c r="E3700" s="6" t="s">
        <v>22</v>
      </c>
      <c r="F3700" s="6" t="s">
        <v>71</v>
      </c>
      <c r="G3700" s="6" t="s">
        <v>34</v>
      </c>
      <c r="H3700" s="6" t="n">
        <v>1</v>
      </c>
      <c r="I3700" s="7" t="n">
        <v>199.9900055</v>
      </c>
      <c r="J3700" s="6" t="n">
        <v>1</v>
      </c>
      <c r="K3700" s="7" t="n">
        <v>199.9900055</v>
      </c>
      <c r="L3700" s="7" t="n">
        <v>2</v>
      </c>
      <c r="M3700" s="8" t="n">
        <v>0.01</v>
      </c>
      <c r="N3700" s="7" t="n">
        <v>66.91999817</v>
      </c>
      <c r="O3700" s="12" t="n">
        <v>1</v>
      </c>
    </row>
    <row r="3701" customFormat="false" ht="15" hidden="false" customHeight="true" outlineLevel="0" collapsed="false">
      <c r="A3701" s="6" t="n">
        <v>19477</v>
      </c>
      <c r="B3701" s="6" t="s">
        <v>26</v>
      </c>
      <c r="C3701" s="6" t="s">
        <v>49</v>
      </c>
      <c r="D3701" s="6" t="s">
        <v>21</v>
      </c>
      <c r="E3701" s="6" t="s">
        <v>65</v>
      </c>
      <c r="F3701" s="6" t="s">
        <v>23</v>
      </c>
      <c r="G3701" s="6" t="s">
        <v>47</v>
      </c>
      <c r="H3701" s="6" t="n">
        <v>1</v>
      </c>
      <c r="I3701" s="7" t="n">
        <v>129.9900055</v>
      </c>
      <c r="J3701" s="6" t="n">
        <v>1</v>
      </c>
      <c r="K3701" s="7" t="n">
        <v>129.9900055</v>
      </c>
      <c r="L3701" s="7" t="n">
        <v>32.5</v>
      </c>
      <c r="M3701" s="8" t="n">
        <v>0.25</v>
      </c>
      <c r="N3701" s="7" t="n">
        <v>-151.1100006</v>
      </c>
      <c r="O3701" s="12" t="n">
        <v>1</v>
      </c>
    </row>
    <row r="3702" customFormat="false" ht="15" hidden="false" customHeight="true" outlineLevel="0" collapsed="false">
      <c r="A3702" s="6" t="n">
        <v>66349</v>
      </c>
      <c r="B3702" s="6" t="s">
        <v>19</v>
      </c>
      <c r="C3702" s="6" t="s">
        <v>20</v>
      </c>
      <c r="D3702" s="6" t="s">
        <v>21</v>
      </c>
      <c r="E3702" s="6" t="s">
        <v>65</v>
      </c>
      <c r="F3702" s="6" t="s">
        <v>40</v>
      </c>
      <c r="G3702" s="6" t="s">
        <v>24</v>
      </c>
      <c r="H3702" s="6" t="n">
        <v>4</v>
      </c>
      <c r="I3702" s="7" t="n">
        <v>399.980011</v>
      </c>
      <c r="J3702" s="6" t="n">
        <v>1</v>
      </c>
      <c r="K3702" s="7" t="n">
        <v>399.980011</v>
      </c>
      <c r="L3702" s="7" t="n">
        <v>36</v>
      </c>
      <c r="M3702" s="8" t="n">
        <v>0.090000004</v>
      </c>
      <c r="N3702" s="7" t="n">
        <v>4</v>
      </c>
      <c r="O3702" s="12" t="n">
        <v>1</v>
      </c>
    </row>
    <row r="3703" customFormat="false" ht="15" hidden="false" customHeight="true" outlineLevel="0" collapsed="false">
      <c r="A3703" s="6" t="n">
        <v>145</v>
      </c>
      <c r="B3703" s="6" t="s">
        <v>19</v>
      </c>
      <c r="C3703" s="6" t="s">
        <v>20</v>
      </c>
      <c r="D3703" s="6" t="s">
        <v>50</v>
      </c>
      <c r="E3703" s="6" t="s">
        <v>72</v>
      </c>
      <c r="F3703" s="6" t="s">
        <v>58</v>
      </c>
      <c r="G3703" s="6" t="s">
        <v>34</v>
      </c>
      <c r="H3703" s="6" t="n">
        <v>4</v>
      </c>
      <c r="I3703" s="7" t="n">
        <v>49.97999954</v>
      </c>
      <c r="J3703" s="6" t="n">
        <v>1</v>
      </c>
      <c r="K3703" s="7" t="n">
        <v>49.97999954</v>
      </c>
      <c r="L3703" s="7" t="n">
        <v>4.5</v>
      </c>
      <c r="M3703" s="8" t="n">
        <v>0.090000004</v>
      </c>
      <c r="N3703" s="7" t="n">
        <v>20.92000008</v>
      </c>
      <c r="O3703" s="12" t="n">
        <v>1</v>
      </c>
    </row>
    <row r="3704" customFormat="false" ht="15" hidden="false" customHeight="true" outlineLevel="0" collapsed="false">
      <c r="A3704" s="6" t="n">
        <v>42363</v>
      </c>
      <c r="B3704" s="6" t="s">
        <v>19</v>
      </c>
      <c r="C3704" s="6" t="s">
        <v>20</v>
      </c>
      <c r="D3704" s="6" t="s">
        <v>27</v>
      </c>
      <c r="E3704" s="6" t="s">
        <v>79</v>
      </c>
      <c r="F3704" s="6" t="s">
        <v>71</v>
      </c>
      <c r="G3704" s="6" t="s">
        <v>24</v>
      </c>
      <c r="H3704" s="6" t="n">
        <v>4</v>
      </c>
      <c r="I3704" s="7" t="n">
        <v>199.9900055</v>
      </c>
      <c r="J3704" s="6" t="n">
        <v>1</v>
      </c>
      <c r="K3704" s="7" t="n">
        <v>199.9900055</v>
      </c>
      <c r="L3704" s="7" t="n">
        <v>30</v>
      </c>
      <c r="M3704" s="8" t="n">
        <v>0.150000006</v>
      </c>
      <c r="N3704" s="7" t="n">
        <v>81.59999847</v>
      </c>
      <c r="O3704" s="9" t="n">
        <v>0</v>
      </c>
    </row>
    <row r="3705" customFormat="false" ht="15" hidden="false" customHeight="true" outlineLevel="0" collapsed="false">
      <c r="A3705" s="6" t="n">
        <v>12842</v>
      </c>
      <c r="B3705" s="6" t="s">
        <v>19</v>
      </c>
      <c r="C3705" s="6" t="s">
        <v>20</v>
      </c>
      <c r="D3705" s="6" t="s">
        <v>21</v>
      </c>
      <c r="E3705" s="6" t="s">
        <v>64</v>
      </c>
      <c r="F3705" s="6" t="s">
        <v>71</v>
      </c>
      <c r="G3705" s="6" t="s">
        <v>34</v>
      </c>
      <c r="H3705" s="6" t="n">
        <v>4</v>
      </c>
      <c r="I3705" s="7" t="n">
        <v>199.9900055</v>
      </c>
      <c r="J3705" s="6" t="n">
        <v>1</v>
      </c>
      <c r="K3705" s="7" t="n">
        <v>199.9900055</v>
      </c>
      <c r="L3705" s="7" t="n">
        <v>50</v>
      </c>
      <c r="M3705" s="8" t="n">
        <v>0.25</v>
      </c>
      <c r="N3705" s="7" t="n">
        <v>45</v>
      </c>
      <c r="O3705" s="9" t="n">
        <v>0</v>
      </c>
    </row>
    <row r="3706" customFormat="false" ht="15" hidden="false" customHeight="true" outlineLevel="0" collapsed="false">
      <c r="A3706" s="6" t="n">
        <v>33422</v>
      </c>
      <c r="B3706" s="6" t="s">
        <v>36</v>
      </c>
      <c r="C3706" s="6" t="s">
        <v>20</v>
      </c>
      <c r="D3706" s="6" t="s">
        <v>31</v>
      </c>
      <c r="E3706" s="6" t="s">
        <v>32</v>
      </c>
      <c r="F3706" s="6" t="s">
        <v>71</v>
      </c>
      <c r="G3706" s="6" t="s">
        <v>47</v>
      </c>
      <c r="H3706" s="6" t="n">
        <v>0</v>
      </c>
      <c r="I3706" s="7" t="n">
        <v>199.9900055</v>
      </c>
      <c r="J3706" s="6" t="n">
        <v>1</v>
      </c>
      <c r="K3706" s="7" t="n">
        <v>199.9900055</v>
      </c>
      <c r="L3706" s="7" t="n">
        <v>50</v>
      </c>
      <c r="M3706" s="8" t="n">
        <v>0.25</v>
      </c>
      <c r="N3706" s="7" t="n">
        <v>39</v>
      </c>
      <c r="O3706" s="12" t="n">
        <v>1</v>
      </c>
    </row>
    <row r="3707" customFormat="false" ht="15" hidden="false" customHeight="true" outlineLevel="0" collapsed="false">
      <c r="A3707" s="6" t="n">
        <v>51339</v>
      </c>
      <c r="B3707" s="6" t="s">
        <v>19</v>
      </c>
      <c r="C3707" s="6" t="s">
        <v>37</v>
      </c>
      <c r="D3707" s="6" t="s">
        <v>50</v>
      </c>
      <c r="E3707" s="6" t="s">
        <v>63</v>
      </c>
      <c r="F3707" s="6" t="s">
        <v>23</v>
      </c>
      <c r="G3707" s="6" t="s">
        <v>44</v>
      </c>
      <c r="H3707" s="6" t="n">
        <v>4</v>
      </c>
      <c r="I3707" s="7" t="n">
        <v>129.9900055</v>
      </c>
      <c r="J3707" s="6" t="n">
        <v>1</v>
      </c>
      <c r="K3707" s="7" t="n">
        <v>129.9900055</v>
      </c>
      <c r="L3707" s="7" t="n">
        <v>13</v>
      </c>
      <c r="M3707" s="8" t="n">
        <v>0.100000001</v>
      </c>
      <c r="N3707" s="7" t="n">
        <v>54.99000168</v>
      </c>
      <c r="O3707" s="12" t="n">
        <v>1</v>
      </c>
    </row>
    <row r="3708" customFormat="false" ht="15" hidden="false" customHeight="true" outlineLevel="0" collapsed="false">
      <c r="A3708" s="6" t="n">
        <v>42666</v>
      </c>
      <c r="B3708" s="6" t="s">
        <v>19</v>
      </c>
      <c r="C3708" s="6" t="s">
        <v>49</v>
      </c>
      <c r="D3708" s="6" t="s">
        <v>27</v>
      </c>
      <c r="E3708" s="6" t="s">
        <v>79</v>
      </c>
      <c r="F3708" s="6" t="s">
        <v>40</v>
      </c>
      <c r="G3708" s="6" t="s">
        <v>47</v>
      </c>
      <c r="H3708" s="6" t="n">
        <v>4</v>
      </c>
      <c r="I3708" s="7" t="n">
        <v>399.980011</v>
      </c>
      <c r="J3708" s="6" t="n">
        <v>1</v>
      </c>
      <c r="K3708" s="7" t="n">
        <v>399.980011</v>
      </c>
      <c r="L3708" s="7" t="n">
        <v>0</v>
      </c>
      <c r="M3708" s="8" t="n">
        <v>0</v>
      </c>
      <c r="N3708" s="7" t="n">
        <v>111.9899979</v>
      </c>
      <c r="O3708" s="9" t="n">
        <v>0</v>
      </c>
    </row>
    <row r="3709" customFormat="false" ht="15" hidden="false" customHeight="true" outlineLevel="0" collapsed="false">
      <c r="A3709" s="6" t="n">
        <v>24432</v>
      </c>
      <c r="B3709" s="6" t="s">
        <v>26</v>
      </c>
      <c r="C3709" s="6" t="s">
        <v>37</v>
      </c>
      <c r="D3709" s="6" t="s">
        <v>27</v>
      </c>
      <c r="E3709" s="6" t="s">
        <v>42</v>
      </c>
      <c r="F3709" s="6" t="s">
        <v>23</v>
      </c>
      <c r="G3709" s="6" t="s">
        <v>24</v>
      </c>
      <c r="H3709" s="6" t="n">
        <v>1</v>
      </c>
      <c r="I3709" s="7" t="n">
        <v>129.9900055</v>
      </c>
      <c r="J3709" s="6" t="n">
        <v>1</v>
      </c>
      <c r="K3709" s="7" t="n">
        <v>129.9900055</v>
      </c>
      <c r="L3709" s="7" t="n">
        <v>16.89999962</v>
      </c>
      <c r="M3709" s="8" t="n">
        <v>0.129999995</v>
      </c>
      <c r="N3709" s="7" t="n">
        <v>32.79999924</v>
      </c>
      <c r="O3709" s="12" t="n">
        <v>1</v>
      </c>
    </row>
    <row r="3710" customFormat="false" ht="15" hidden="false" customHeight="true" outlineLevel="0" collapsed="false">
      <c r="A3710" s="6" t="n">
        <v>64165</v>
      </c>
      <c r="B3710" s="6" t="s">
        <v>19</v>
      </c>
      <c r="C3710" s="6" t="s">
        <v>37</v>
      </c>
      <c r="D3710" s="6" t="s">
        <v>21</v>
      </c>
      <c r="E3710" s="6" t="s">
        <v>65</v>
      </c>
      <c r="F3710" s="6" t="s">
        <v>73</v>
      </c>
      <c r="G3710" s="6" t="s">
        <v>24</v>
      </c>
      <c r="H3710" s="6" t="n">
        <v>4</v>
      </c>
      <c r="I3710" s="7" t="n">
        <v>39.99000168</v>
      </c>
      <c r="J3710" s="6" t="n">
        <v>1</v>
      </c>
      <c r="K3710" s="7" t="n">
        <v>39.99000168</v>
      </c>
      <c r="L3710" s="7" t="n">
        <v>0.400000006</v>
      </c>
      <c r="M3710" s="8" t="n">
        <v>0.01</v>
      </c>
      <c r="N3710" s="7" t="n">
        <v>-10.89000034</v>
      </c>
      <c r="O3710" s="12" t="n">
        <v>1</v>
      </c>
    </row>
    <row r="3711" customFormat="false" ht="15" hidden="false" customHeight="true" outlineLevel="0" collapsed="false">
      <c r="A3711" s="6" t="n">
        <v>61055</v>
      </c>
      <c r="B3711" s="6" t="s">
        <v>36</v>
      </c>
      <c r="C3711" s="6" t="s">
        <v>20</v>
      </c>
      <c r="D3711" s="6" t="s">
        <v>50</v>
      </c>
      <c r="E3711" s="6" t="s">
        <v>51</v>
      </c>
      <c r="F3711" s="6" t="s">
        <v>23</v>
      </c>
      <c r="G3711" s="6" t="s">
        <v>34</v>
      </c>
      <c r="H3711" s="6" t="n">
        <v>0</v>
      </c>
      <c r="I3711" s="7" t="n">
        <v>129.9900055</v>
      </c>
      <c r="J3711" s="6" t="n">
        <v>1</v>
      </c>
      <c r="K3711" s="7" t="n">
        <v>129.9900055</v>
      </c>
      <c r="L3711" s="7" t="n">
        <v>9.100000381</v>
      </c>
      <c r="M3711" s="8" t="n">
        <v>0.07</v>
      </c>
      <c r="N3711" s="7" t="n">
        <v>41.09999847</v>
      </c>
      <c r="O3711" s="9" t="n">
        <v>0</v>
      </c>
    </row>
    <row r="3712" customFormat="false" ht="15" hidden="false" customHeight="true" outlineLevel="0" collapsed="false">
      <c r="A3712" s="6" t="n">
        <v>6263</v>
      </c>
      <c r="B3712" s="6" t="s">
        <v>46</v>
      </c>
      <c r="C3712" s="6" t="s">
        <v>37</v>
      </c>
      <c r="D3712" s="6" t="s">
        <v>50</v>
      </c>
      <c r="E3712" s="6" t="s">
        <v>51</v>
      </c>
      <c r="F3712" s="6" t="s">
        <v>23</v>
      </c>
      <c r="G3712" s="6" t="s">
        <v>34</v>
      </c>
      <c r="H3712" s="6" t="n">
        <v>2</v>
      </c>
      <c r="I3712" s="7" t="n">
        <v>129.9900055</v>
      </c>
      <c r="J3712" s="6" t="n">
        <v>1</v>
      </c>
      <c r="K3712" s="7" t="n">
        <v>129.9900055</v>
      </c>
      <c r="L3712" s="7" t="n">
        <v>3.900000095</v>
      </c>
      <c r="M3712" s="8" t="n">
        <v>0.029999999</v>
      </c>
      <c r="N3712" s="7" t="n">
        <v>-3.150000095</v>
      </c>
      <c r="O3712" s="12" t="n">
        <v>1</v>
      </c>
    </row>
    <row r="3713" customFormat="false" ht="15" hidden="false" customHeight="true" outlineLevel="0" collapsed="false">
      <c r="A3713" s="6" t="n">
        <v>52938</v>
      </c>
      <c r="B3713" s="6" t="s">
        <v>26</v>
      </c>
      <c r="C3713" s="6" t="s">
        <v>37</v>
      </c>
      <c r="D3713" s="6" t="s">
        <v>50</v>
      </c>
      <c r="E3713" s="6" t="s">
        <v>51</v>
      </c>
      <c r="F3713" s="6" t="s">
        <v>71</v>
      </c>
      <c r="G3713" s="6" t="s">
        <v>34</v>
      </c>
      <c r="H3713" s="6" t="n">
        <v>1</v>
      </c>
      <c r="I3713" s="7" t="n">
        <v>199.9900055</v>
      </c>
      <c r="J3713" s="6" t="n">
        <v>1</v>
      </c>
      <c r="K3713" s="7" t="n">
        <v>199.9900055</v>
      </c>
      <c r="L3713" s="7" t="n">
        <v>8</v>
      </c>
      <c r="M3713" s="8" t="n">
        <v>0.039999999</v>
      </c>
      <c r="N3713" s="7" t="n">
        <v>19.20000076</v>
      </c>
      <c r="O3713" s="12" t="n">
        <v>1</v>
      </c>
    </row>
    <row r="3714" customFormat="false" ht="15" hidden="false" customHeight="true" outlineLevel="0" collapsed="false">
      <c r="A3714" s="6" t="n">
        <v>40243</v>
      </c>
      <c r="B3714" s="6" t="s">
        <v>26</v>
      </c>
      <c r="C3714" s="6" t="s">
        <v>49</v>
      </c>
      <c r="D3714" s="6" t="s">
        <v>31</v>
      </c>
      <c r="E3714" s="6" t="s">
        <v>32</v>
      </c>
      <c r="F3714" s="6" t="s">
        <v>57</v>
      </c>
      <c r="G3714" s="6" t="s">
        <v>44</v>
      </c>
      <c r="H3714" s="6" t="n">
        <v>1</v>
      </c>
      <c r="I3714" s="7" t="n">
        <v>50</v>
      </c>
      <c r="J3714" s="6" t="n">
        <v>4</v>
      </c>
      <c r="K3714" s="7" t="n">
        <v>200</v>
      </c>
      <c r="L3714" s="7" t="n">
        <v>34</v>
      </c>
      <c r="M3714" s="8" t="n">
        <v>0.170000002</v>
      </c>
      <c r="N3714" s="7" t="n">
        <v>79.68000031</v>
      </c>
      <c r="O3714" s="12" t="n">
        <v>1</v>
      </c>
    </row>
    <row r="3715" customFormat="false" ht="15" hidden="false" customHeight="true" outlineLevel="0" collapsed="false">
      <c r="A3715" s="6" t="n">
        <v>24943</v>
      </c>
      <c r="B3715" s="6" t="s">
        <v>19</v>
      </c>
      <c r="C3715" s="6" t="s">
        <v>20</v>
      </c>
      <c r="D3715" s="6" t="s">
        <v>27</v>
      </c>
      <c r="E3715" s="6" t="s">
        <v>28</v>
      </c>
      <c r="F3715" s="6" t="s">
        <v>23</v>
      </c>
      <c r="G3715" s="6" t="s">
        <v>34</v>
      </c>
      <c r="H3715" s="6" t="n">
        <v>4</v>
      </c>
      <c r="I3715" s="7" t="n">
        <v>129.9900055</v>
      </c>
      <c r="J3715" s="6" t="n">
        <v>1</v>
      </c>
      <c r="K3715" s="7" t="n">
        <v>129.9900055</v>
      </c>
      <c r="L3715" s="7" t="n">
        <v>0</v>
      </c>
      <c r="M3715" s="8" t="n">
        <v>0</v>
      </c>
      <c r="N3715" s="7" t="n">
        <v>63.70000076</v>
      </c>
      <c r="O3715" s="9" t="n">
        <v>0</v>
      </c>
    </row>
    <row r="3716" customFormat="false" ht="15" hidden="false" customHeight="true" outlineLevel="0" collapsed="false">
      <c r="A3716" s="6" t="n">
        <v>31814</v>
      </c>
      <c r="B3716" s="6" t="s">
        <v>19</v>
      </c>
      <c r="C3716" s="6" t="s">
        <v>20</v>
      </c>
      <c r="D3716" s="6" t="s">
        <v>31</v>
      </c>
      <c r="E3716" s="6" t="s">
        <v>56</v>
      </c>
      <c r="F3716" s="6" t="s">
        <v>33</v>
      </c>
      <c r="G3716" s="6" t="s">
        <v>44</v>
      </c>
      <c r="H3716" s="6" t="n">
        <v>4</v>
      </c>
      <c r="I3716" s="7" t="n">
        <v>59.99000168</v>
      </c>
      <c r="J3716" s="6" t="n">
        <v>1</v>
      </c>
      <c r="K3716" s="7" t="n">
        <v>59.99000168</v>
      </c>
      <c r="L3716" s="7" t="n">
        <v>10.19999981</v>
      </c>
      <c r="M3716" s="8" t="n">
        <v>0.170000002</v>
      </c>
      <c r="N3716" s="7" t="n">
        <v>16.18000031</v>
      </c>
      <c r="O3716" s="12" t="n">
        <v>1</v>
      </c>
    </row>
    <row r="3717" customFormat="false" ht="15" hidden="false" customHeight="true" outlineLevel="0" collapsed="false">
      <c r="A3717" s="6" t="n">
        <v>37514</v>
      </c>
      <c r="B3717" s="6" t="s">
        <v>19</v>
      </c>
      <c r="C3717" s="6" t="s">
        <v>20</v>
      </c>
      <c r="D3717" s="6" t="s">
        <v>31</v>
      </c>
      <c r="E3717" s="6" t="s">
        <v>86</v>
      </c>
      <c r="F3717" s="6" t="s">
        <v>29</v>
      </c>
      <c r="G3717" s="6" t="s">
        <v>34</v>
      </c>
      <c r="H3717" s="6" t="n">
        <v>4</v>
      </c>
      <c r="I3717" s="7" t="n">
        <v>99.98999786</v>
      </c>
      <c r="J3717" s="6" t="n">
        <v>5</v>
      </c>
      <c r="K3717" s="7" t="n">
        <v>499.9500122</v>
      </c>
      <c r="L3717" s="7" t="n">
        <v>10</v>
      </c>
      <c r="M3717" s="8" t="n">
        <v>0.02</v>
      </c>
      <c r="N3717" s="7" t="n">
        <v>-375.7900085</v>
      </c>
      <c r="O3717" s="12" t="n">
        <v>1</v>
      </c>
    </row>
    <row r="3718" customFormat="false" ht="15" hidden="false" customHeight="true" outlineLevel="0" collapsed="false">
      <c r="A3718" s="6" t="n">
        <v>3212</v>
      </c>
      <c r="B3718" s="6" t="s">
        <v>26</v>
      </c>
      <c r="C3718" s="6" t="s">
        <v>49</v>
      </c>
      <c r="D3718" s="6" t="s">
        <v>50</v>
      </c>
      <c r="E3718" s="6" t="s">
        <v>51</v>
      </c>
      <c r="F3718" s="6" t="s">
        <v>33</v>
      </c>
      <c r="G3718" s="6" t="s">
        <v>44</v>
      </c>
      <c r="H3718" s="6" t="n">
        <v>1</v>
      </c>
      <c r="I3718" s="7" t="n">
        <v>59.99000168</v>
      </c>
      <c r="J3718" s="6" t="n">
        <v>4</v>
      </c>
      <c r="K3718" s="7" t="n">
        <v>239.9600067</v>
      </c>
      <c r="L3718" s="7" t="n">
        <v>12</v>
      </c>
      <c r="M3718" s="8" t="n">
        <v>0.050000001</v>
      </c>
      <c r="N3718" s="7" t="n">
        <v>74.08999634</v>
      </c>
      <c r="O3718" s="12" t="n">
        <v>1</v>
      </c>
    </row>
    <row r="3719" customFormat="false" ht="15" hidden="false" customHeight="true" outlineLevel="0" collapsed="false">
      <c r="A3719" s="6" t="n">
        <v>23538</v>
      </c>
      <c r="B3719" s="6" t="s">
        <v>19</v>
      </c>
      <c r="C3719" s="6" t="s">
        <v>37</v>
      </c>
      <c r="D3719" s="6" t="s">
        <v>27</v>
      </c>
      <c r="E3719" s="6" t="s">
        <v>54</v>
      </c>
      <c r="F3719" s="6" t="s">
        <v>57</v>
      </c>
      <c r="G3719" s="6" t="s">
        <v>24</v>
      </c>
      <c r="H3719" s="6" t="n">
        <v>4</v>
      </c>
      <c r="I3719" s="7" t="n">
        <v>50</v>
      </c>
      <c r="J3719" s="6" t="n">
        <v>3</v>
      </c>
      <c r="K3719" s="7" t="n">
        <v>150</v>
      </c>
      <c r="L3719" s="7" t="n">
        <v>37.5</v>
      </c>
      <c r="M3719" s="8" t="n">
        <v>0.25</v>
      </c>
      <c r="N3719" s="7" t="n">
        <v>50.63000107</v>
      </c>
      <c r="O3719" s="9" t="n">
        <v>0</v>
      </c>
    </row>
    <row r="3720" customFormat="false" ht="15" hidden="false" customHeight="true" outlineLevel="0" collapsed="false">
      <c r="A3720" s="6" t="n">
        <v>757</v>
      </c>
      <c r="B3720" s="6" t="s">
        <v>26</v>
      </c>
      <c r="C3720" s="6" t="s">
        <v>37</v>
      </c>
      <c r="D3720" s="6" t="s">
        <v>50</v>
      </c>
      <c r="E3720" s="6" t="s">
        <v>63</v>
      </c>
      <c r="F3720" s="6" t="s">
        <v>40</v>
      </c>
      <c r="G3720" s="6" t="s">
        <v>24</v>
      </c>
      <c r="H3720" s="6" t="n">
        <v>1</v>
      </c>
      <c r="I3720" s="7" t="n">
        <v>399.980011</v>
      </c>
      <c r="J3720" s="6" t="n">
        <v>1</v>
      </c>
      <c r="K3720" s="7" t="n">
        <v>399.980011</v>
      </c>
      <c r="L3720" s="7" t="n">
        <v>100</v>
      </c>
      <c r="M3720" s="8" t="n">
        <v>0.25</v>
      </c>
      <c r="N3720" s="7" t="n">
        <v>78</v>
      </c>
      <c r="O3720" s="12" t="n">
        <v>1</v>
      </c>
    </row>
    <row r="3721" customFormat="false" ht="15" hidden="false" customHeight="true" outlineLevel="0" collapsed="false">
      <c r="A3721" s="6" t="n">
        <v>32710</v>
      </c>
      <c r="B3721" s="6" t="s">
        <v>19</v>
      </c>
      <c r="C3721" s="6" t="s">
        <v>20</v>
      </c>
      <c r="D3721" s="6" t="s">
        <v>31</v>
      </c>
      <c r="E3721" s="6" t="s">
        <v>32</v>
      </c>
      <c r="F3721" s="6" t="s">
        <v>73</v>
      </c>
      <c r="G3721" s="6" t="s">
        <v>47</v>
      </c>
      <c r="H3721" s="6" t="n">
        <v>4</v>
      </c>
      <c r="I3721" s="7" t="n">
        <v>39.99000168</v>
      </c>
      <c r="J3721" s="6" t="n">
        <v>5</v>
      </c>
      <c r="K3721" s="7" t="n">
        <v>199.9499969</v>
      </c>
      <c r="L3721" s="7" t="n">
        <v>14</v>
      </c>
      <c r="M3721" s="8" t="n">
        <v>0.07</v>
      </c>
      <c r="N3721" s="7" t="n">
        <v>24.72999954</v>
      </c>
      <c r="O3721" s="12" t="n">
        <v>1</v>
      </c>
    </row>
    <row r="3722" customFormat="false" ht="15" hidden="false" customHeight="true" outlineLevel="0" collapsed="false">
      <c r="A3722" s="6" t="n">
        <v>3150</v>
      </c>
      <c r="B3722" s="6" t="s">
        <v>19</v>
      </c>
      <c r="C3722" s="6" t="s">
        <v>37</v>
      </c>
      <c r="D3722" s="6" t="s">
        <v>50</v>
      </c>
      <c r="E3722" s="6" t="s">
        <v>51</v>
      </c>
      <c r="F3722" s="6" t="s">
        <v>58</v>
      </c>
      <c r="G3722" s="6" t="s">
        <v>44</v>
      </c>
      <c r="H3722" s="6" t="n">
        <v>4</v>
      </c>
      <c r="I3722" s="7" t="n">
        <v>49.97999954</v>
      </c>
      <c r="J3722" s="6" t="n">
        <v>4</v>
      </c>
      <c r="K3722" s="7" t="n">
        <v>199.9199982</v>
      </c>
      <c r="L3722" s="7" t="n">
        <v>25.98999977</v>
      </c>
      <c r="M3722" s="8" t="n">
        <v>0.129999995</v>
      </c>
      <c r="N3722" s="7" t="n">
        <v>85.23000336</v>
      </c>
      <c r="O3722" s="12" t="n">
        <v>1</v>
      </c>
    </row>
    <row r="3723" customFormat="false" ht="15" hidden="false" customHeight="true" outlineLevel="0" collapsed="false">
      <c r="A3723" s="6" t="n">
        <v>63475</v>
      </c>
      <c r="B3723" s="6" t="s">
        <v>19</v>
      </c>
      <c r="C3723" s="6" t="s">
        <v>20</v>
      </c>
      <c r="D3723" s="6" t="s">
        <v>21</v>
      </c>
      <c r="E3723" s="6" t="s">
        <v>65</v>
      </c>
      <c r="F3723" s="6" t="s">
        <v>58</v>
      </c>
      <c r="G3723" s="6" t="s">
        <v>44</v>
      </c>
      <c r="H3723" s="6" t="n">
        <v>4</v>
      </c>
      <c r="I3723" s="7" t="n">
        <v>49.97999954</v>
      </c>
      <c r="J3723" s="6" t="n">
        <v>5</v>
      </c>
      <c r="K3723" s="7" t="n">
        <v>249.8999939</v>
      </c>
      <c r="L3723" s="7" t="n">
        <v>13.73999977</v>
      </c>
      <c r="M3723" s="8" t="n">
        <v>0.059999999</v>
      </c>
      <c r="N3723" s="7" t="n">
        <v>115.7200012</v>
      </c>
      <c r="O3723" s="12" t="n">
        <v>1</v>
      </c>
    </row>
    <row r="3724" customFormat="false" ht="15" hidden="false" customHeight="true" outlineLevel="0" collapsed="false">
      <c r="A3724" s="6" t="n">
        <v>15545</v>
      </c>
      <c r="B3724" s="6" t="s">
        <v>19</v>
      </c>
      <c r="C3724" s="6" t="s">
        <v>20</v>
      </c>
      <c r="D3724" s="6" t="s">
        <v>21</v>
      </c>
      <c r="E3724" s="6" t="s">
        <v>65</v>
      </c>
      <c r="F3724" s="6" t="s">
        <v>43</v>
      </c>
      <c r="G3724" s="6" t="s">
        <v>24</v>
      </c>
      <c r="H3724" s="6" t="n">
        <v>4</v>
      </c>
      <c r="I3724" s="7" t="n">
        <v>21.98999977</v>
      </c>
      <c r="J3724" s="6" t="n">
        <v>5</v>
      </c>
      <c r="K3724" s="7" t="n">
        <v>109.9499969</v>
      </c>
      <c r="L3724" s="7" t="n">
        <v>21.98999977</v>
      </c>
      <c r="M3724" s="8" t="n">
        <v>0.200000003</v>
      </c>
      <c r="N3724" s="7" t="n">
        <v>18.46999931</v>
      </c>
      <c r="O3724" s="12" t="n">
        <v>1</v>
      </c>
    </row>
    <row r="3725" customFormat="false" ht="15" hidden="false" customHeight="true" outlineLevel="0" collapsed="false">
      <c r="A3725" s="6" t="n">
        <v>3935</v>
      </c>
      <c r="B3725" s="6" t="s">
        <v>19</v>
      </c>
      <c r="C3725" s="6" t="s">
        <v>20</v>
      </c>
      <c r="D3725" s="6" t="s">
        <v>50</v>
      </c>
      <c r="E3725" s="6" t="s">
        <v>51</v>
      </c>
      <c r="F3725" s="6" t="s">
        <v>29</v>
      </c>
      <c r="G3725" s="6" t="s">
        <v>34</v>
      </c>
      <c r="H3725" s="6" t="n">
        <v>4</v>
      </c>
      <c r="I3725" s="7" t="n">
        <v>99.98999786</v>
      </c>
      <c r="J3725" s="6" t="n">
        <v>1</v>
      </c>
      <c r="K3725" s="7" t="n">
        <v>99.98999786</v>
      </c>
      <c r="L3725" s="7" t="n">
        <v>13</v>
      </c>
      <c r="M3725" s="8" t="n">
        <v>0.129999995</v>
      </c>
      <c r="N3725" s="7" t="n">
        <v>8.699999809</v>
      </c>
      <c r="O3725" s="12" t="n">
        <v>1</v>
      </c>
    </row>
    <row r="3726" customFormat="false" ht="15" hidden="false" customHeight="true" outlineLevel="0" collapsed="false">
      <c r="A3726" s="6" t="n">
        <v>1194</v>
      </c>
      <c r="B3726" s="6" t="s">
        <v>19</v>
      </c>
      <c r="C3726" s="6" t="s">
        <v>20</v>
      </c>
      <c r="D3726" s="6" t="s">
        <v>50</v>
      </c>
      <c r="E3726" s="6" t="s">
        <v>72</v>
      </c>
      <c r="F3726" s="6" t="s">
        <v>71</v>
      </c>
      <c r="G3726" s="6" t="s">
        <v>34</v>
      </c>
      <c r="H3726" s="6" t="n">
        <v>4</v>
      </c>
      <c r="I3726" s="7" t="n">
        <v>199.9900055</v>
      </c>
      <c r="J3726" s="6" t="n">
        <v>1</v>
      </c>
      <c r="K3726" s="7" t="n">
        <v>199.9900055</v>
      </c>
      <c r="L3726" s="7" t="n">
        <v>4</v>
      </c>
      <c r="M3726" s="8" t="n">
        <v>0.02</v>
      </c>
      <c r="N3726" s="7" t="n">
        <v>94.08000183</v>
      </c>
      <c r="O3726" s="12" t="n">
        <v>1</v>
      </c>
    </row>
    <row r="3727" customFormat="false" ht="15" hidden="false" customHeight="true" outlineLevel="0" collapsed="false">
      <c r="A3727" s="6" t="n">
        <v>55634</v>
      </c>
      <c r="B3727" s="6" t="s">
        <v>19</v>
      </c>
      <c r="C3727" s="6" t="s">
        <v>49</v>
      </c>
      <c r="D3727" s="6" t="s">
        <v>50</v>
      </c>
      <c r="E3727" s="6" t="s">
        <v>51</v>
      </c>
      <c r="F3727" s="6" t="s">
        <v>57</v>
      </c>
      <c r="G3727" s="6" t="s">
        <v>34</v>
      </c>
      <c r="H3727" s="6" t="n">
        <v>4</v>
      </c>
      <c r="I3727" s="7" t="n">
        <v>50</v>
      </c>
      <c r="J3727" s="6" t="n">
        <v>4</v>
      </c>
      <c r="K3727" s="7" t="n">
        <v>200</v>
      </c>
      <c r="L3727" s="7" t="n">
        <v>4</v>
      </c>
      <c r="M3727" s="8" t="n">
        <v>0.02</v>
      </c>
      <c r="N3727" s="7" t="n">
        <v>66.25</v>
      </c>
      <c r="O3727" s="12" t="n">
        <v>1</v>
      </c>
    </row>
    <row r="3728" customFormat="false" ht="15" hidden="false" customHeight="true" outlineLevel="0" collapsed="false">
      <c r="A3728" s="6" t="n">
        <v>33432</v>
      </c>
      <c r="B3728" s="6" t="s">
        <v>26</v>
      </c>
      <c r="C3728" s="6" t="s">
        <v>20</v>
      </c>
      <c r="D3728" s="6" t="s">
        <v>31</v>
      </c>
      <c r="E3728" s="6" t="s">
        <v>32</v>
      </c>
      <c r="F3728" s="6" t="s">
        <v>23</v>
      </c>
      <c r="G3728" s="6" t="s">
        <v>24</v>
      </c>
      <c r="H3728" s="6" t="n">
        <v>1</v>
      </c>
      <c r="I3728" s="7" t="n">
        <v>129.9900055</v>
      </c>
      <c r="J3728" s="6" t="n">
        <v>1</v>
      </c>
      <c r="K3728" s="7" t="n">
        <v>129.9900055</v>
      </c>
      <c r="L3728" s="7" t="n">
        <v>15.60000038</v>
      </c>
      <c r="M3728" s="8" t="n">
        <v>0.119999997</v>
      </c>
      <c r="N3728" s="7" t="n">
        <v>11.43999958</v>
      </c>
      <c r="O3728" s="12" t="n">
        <v>1</v>
      </c>
    </row>
    <row r="3729" customFormat="false" ht="15" hidden="false" customHeight="true" outlineLevel="0" collapsed="false">
      <c r="A3729" s="6" t="n">
        <v>6409</v>
      </c>
      <c r="B3729" s="6" t="s">
        <v>46</v>
      </c>
      <c r="C3729" s="6" t="s">
        <v>20</v>
      </c>
      <c r="D3729" s="6" t="s">
        <v>50</v>
      </c>
      <c r="E3729" s="6" t="s">
        <v>51</v>
      </c>
      <c r="F3729" s="6" t="s">
        <v>57</v>
      </c>
      <c r="G3729" s="6" t="s">
        <v>44</v>
      </c>
      <c r="H3729" s="6" t="n">
        <v>2</v>
      </c>
      <c r="I3729" s="7" t="n">
        <v>50</v>
      </c>
      <c r="J3729" s="6" t="n">
        <v>4</v>
      </c>
      <c r="K3729" s="7" t="n">
        <v>200</v>
      </c>
      <c r="L3729" s="7" t="n">
        <v>36</v>
      </c>
      <c r="M3729" s="8" t="n">
        <v>0.180000007</v>
      </c>
      <c r="N3729" s="7" t="n">
        <v>57.40000153</v>
      </c>
      <c r="O3729" s="12" t="n">
        <v>1</v>
      </c>
    </row>
    <row r="3730" customFormat="false" ht="15" hidden="false" customHeight="true" outlineLevel="0" collapsed="false">
      <c r="A3730" s="6" t="n">
        <v>69768</v>
      </c>
      <c r="B3730" s="6" t="s">
        <v>19</v>
      </c>
      <c r="C3730" s="6" t="s">
        <v>20</v>
      </c>
      <c r="D3730" s="6" t="s">
        <v>21</v>
      </c>
      <c r="E3730" s="6" t="s">
        <v>64</v>
      </c>
      <c r="F3730" s="6" t="s">
        <v>116</v>
      </c>
      <c r="G3730" s="6" t="s">
        <v>34</v>
      </c>
      <c r="H3730" s="6" t="n">
        <v>4</v>
      </c>
      <c r="I3730" s="7" t="n">
        <v>452.0400085</v>
      </c>
      <c r="J3730" s="6" t="n">
        <v>1</v>
      </c>
      <c r="K3730" s="7" t="n">
        <v>452.0400085</v>
      </c>
      <c r="L3730" s="7" t="n">
        <v>40.68000031</v>
      </c>
      <c r="M3730" s="8" t="n">
        <v>0.090000004</v>
      </c>
      <c r="N3730" s="7" t="n">
        <v>143.9700012</v>
      </c>
      <c r="O3730" s="9" t="n">
        <v>0</v>
      </c>
    </row>
    <row r="3731" customFormat="false" ht="15" hidden="false" customHeight="true" outlineLevel="0" collapsed="false">
      <c r="A3731" s="6" t="n">
        <v>68092</v>
      </c>
      <c r="B3731" s="6" t="s">
        <v>19</v>
      </c>
      <c r="C3731" s="6" t="s">
        <v>20</v>
      </c>
      <c r="D3731" s="6" t="s">
        <v>21</v>
      </c>
      <c r="E3731" s="6" t="s">
        <v>65</v>
      </c>
      <c r="F3731" s="6" t="s">
        <v>33</v>
      </c>
      <c r="G3731" s="6" t="s">
        <v>47</v>
      </c>
      <c r="H3731" s="6" t="n">
        <v>4</v>
      </c>
      <c r="I3731" s="7" t="n">
        <v>59.99000168</v>
      </c>
      <c r="J3731" s="6" t="n">
        <v>2</v>
      </c>
      <c r="K3731" s="7" t="n">
        <v>119.9800034</v>
      </c>
      <c r="L3731" s="7" t="n">
        <v>8.399999619</v>
      </c>
      <c r="M3731" s="8" t="n">
        <v>0.07</v>
      </c>
      <c r="N3731" s="7" t="n">
        <v>55.79000092</v>
      </c>
      <c r="O3731" s="9" t="n">
        <v>0</v>
      </c>
    </row>
    <row r="3732" customFormat="false" ht="15" hidden="false" customHeight="true" outlineLevel="0" collapsed="false">
      <c r="A3732" s="6" t="n">
        <v>74072</v>
      </c>
      <c r="B3732" s="6" t="s">
        <v>19</v>
      </c>
      <c r="C3732" s="6" t="s">
        <v>20</v>
      </c>
      <c r="D3732" s="6" t="s">
        <v>27</v>
      </c>
      <c r="E3732" s="6" t="s">
        <v>69</v>
      </c>
      <c r="F3732" s="6" t="s">
        <v>93</v>
      </c>
      <c r="G3732" s="6" t="s">
        <v>24</v>
      </c>
      <c r="H3732" s="6" t="n">
        <v>4</v>
      </c>
      <c r="I3732" s="7" t="n">
        <v>59.08000183</v>
      </c>
      <c r="J3732" s="6" t="n">
        <v>1</v>
      </c>
      <c r="K3732" s="7" t="n">
        <v>59.08000183</v>
      </c>
      <c r="L3732" s="7" t="n">
        <v>4.139999866</v>
      </c>
      <c r="M3732" s="8" t="n">
        <v>0.07</v>
      </c>
      <c r="N3732" s="7" t="n">
        <v>14.82999992</v>
      </c>
      <c r="O3732" s="9" t="n">
        <v>0</v>
      </c>
    </row>
    <row r="3733" customFormat="false" ht="15" hidden="false" customHeight="true" outlineLevel="0" collapsed="false">
      <c r="A3733" s="6" t="n">
        <v>10328</v>
      </c>
      <c r="B3733" s="6" t="s">
        <v>19</v>
      </c>
      <c r="C3733" s="6" t="s">
        <v>37</v>
      </c>
      <c r="D3733" s="6" t="s">
        <v>21</v>
      </c>
      <c r="E3733" s="6" t="s">
        <v>64</v>
      </c>
      <c r="F3733" s="6" t="s">
        <v>84</v>
      </c>
      <c r="G3733" s="6" t="s">
        <v>44</v>
      </c>
      <c r="H3733" s="6" t="n">
        <v>4</v>
      </c>
      <c r="I3733" s="7" t="n">
        <v>25</v>
      </c>
      <c r="J3733" s="6" t="n">
        <v>3</v>
      </c>
      <c r="K3733" s="7" t="n">
        <v>75</v>
      </c>
      <c r="L3733" s="7" t="n">
        <v>5.25</v>
      </c>
      <c r="M3733" s="8" t="n">
        <v>0.07</v>
      </c>
      <c r="N3733" s="7" t="n">
        <v>25.3199997</v>
      </c>
      <c r="O3733" s="9" t="n">
        <v>0</v>
      </c>
    </row>
    <row r="3734" customFormat="false" ht="15" hidden="false" customHeight="true" outlineLevel="0" collapsed="false">
      <c r="A3734" s="6" t="n">
        <v>47108</v>
      </c>
      <c r="B3734" s="6" t="s">
        <v>26</v>
      </c>
      <c r="C3734" s="6" t="s">
        <v>37</v>
      </c>
      <c r="D3734" s="6" t="s">
        <v>21</v>
      </c>
      <c r="E3734" s="6" t="s">
        <v>66</v>
      </c>
      <c r="F3734" s="6" t="s">
        <v>33</v>
      </c>
      <c r="G3734" s="6" t="s">
        <v>34</v>
      </c>
      <c r="H3734" s="6" t="n">
        <v>1</v>
      </c>
      <c r="I3734" s="7" t="n">
        <v>59.99000168</v>
      </c>
      <c r="J3734" s="6" t="n">
        <v>5</v>
      </c>
      <c r="K3734" s="7" t="n">
        <v>299.9500122</v>
      </c>
      <c r="L3734" s="7" t="n">
        <v>30</v>
      </c>
      <c r="M3734" s="8" t="n">
        <v>0.100000001</v>
      </c>
      <c r="N3734" s="7" t="n">
        <v>70.19000244</v>
      </c>
      <c r="O3734" s="12" t="n">
        <v>1</v>
      </c>
    </row>
    <row r="3735" customFormat="false" ht="15" hidden="false" customHeight="true" outlineLevel="0" collapsed="false">
      <c r="A3735" s="6" t="n">
        <v>73832</v>
      </c>
      <c r="B3735" s="6" t="s">
        <v>26</v>
      </c>
      <c r="C3735" s="6" t="s">
        <v>37</v>
      </c>
      <c r="D3735" s="6" t="s">
        <v>27</v>
      </c>
      <c r="E3735" s="6" t="s">
        <v>54</v>
      </c>
      <c r="F3735" s="6" t="s">
        <v>96</v>
      </c>
      <c r="G3735" s="6" t="s">
        <v>44</v>
      </c>
      <c r="H3735" s="6" t="n">
        <v>1</v>
      </c>
      <c r="I3735" s="7" t="n">
        <v>215.8200073</v>
      </c>
      <c r="J3735" s="6" t="n">
        <v>1</v>
      </c>
      <c r="K3735" s="7" t="n">
        <v>215.8200073</v>
      </c>
      <c r="L3735" s="7" t="n">
        <v>36.68999863</v>
      </c>
      <c r="M3735" s="8" t="n">
        <v>0.170000002</v>
      </c>
      <c r="N3735" s="7" t="n">
        <v>-12.72000027</v>
      </c>
      <c r="O3735" s="12" t="n">
        <v>1</v>
      </c>
    </row>
    <row r="3736" customFormat="false" ht="15" hidden="false" customHeight="true" outlineLevel="0" collapsed="false">
      <c r="A3736" s="6" t="n">
        <v>66416</v>
      </c>
      <c r="B3736" s="6" t="s">
        <v>46</v>
      </c>
      <c r="C3736" s="6" t="s">
        <v>49</v>
      </c>
      <c r="D3736" s="6" t="s">
        <v>21</v>
      </c>
      <c r="E3736" s="6" t="s">
        <v>65</v>
      </c>
      <c r="F3736" s="6" t="s">
        <v>29</v>
      </c>
      <c r="G3736" s="6" t="s">
        <v>34</v>
      </c>
      <c r="H3736" s="6" t="n">
        <v>2</v>
      </c>
      <c r="I3736" s="7" t="n">
        <v>99.98999786</v>
      </c>
      <c r="J3736" s="6" t="n">
        <v>1</v>
      </c>
      <c r="K3736" s="7" t="n">
        <v>99.98999786</v>
      </c>
      <c r="L3736" s="7" t="n">
        <v>5.5</v>
      </c>
      <c r="M3736" s="8" t="n">
        <v>0.059999999</v>
      </c>
      <c r="N3736" s="7" t="n">
        <v>11.81000042</v>
      </c>
      <c r="O3736" s="9" t="n">
        <v>0</v>
      </c>
    </row>
    <row r="3737" customFormat="false" ht="15" hidden="false" customHeight="true" outlineLevel="0" collapsed="false">
      <c r="A3737" s="6" t="n">
        <v>47706</v>
      </c>
      <c r="B3737" s="6" t="s">
        <v>19</v>
      </c>
      <c r="C3737" s="6" t="s">
        <v>20</v>
      </c>
      <c r="D3737" s="6" t="s">
        <v>27</v>
      </c>
      <c r="E3737" s="6" t="s">
        <v>79</v>
      </c>
      <c r="F3737" s="6" t="s">
        <v>29</v>
      </c>
      <c r="G3737" s="6" t="s">
        <v>24</v>
      </c>
      <c r="H3737" s="6" t="n">
        <v>4</v>
      </c>
      <c r="I3737" s="7" t="n">
        <v>99.98999786</v>
      </c>
      <c r="J3737" s="6" t="n">
        <v>5</v>
      </c>
      <c r="K3737" s="7" t="n">
        <v>499.9500122</v>
      </c>
      <c r="L3737" s="7" t="n">
        <v>20</v>
      </c>
      <c r="M3737" s="8" t="n">
        <v>0.039999999</v>
      </c>
      <c r="N3737" s="7" t="n">
        <v>134.3899994</v>
      </c>
      <c r="O3737" s="9" t="n">
        <v>0</v>
      </c>
    </row>
    <row r="3738" customFormat="false" ht="15" hidden="false" customHeight="true" outlineLevel="0" collapsed="false">
      <c r="A3738" s="6" t="n">
        <v>65260</v>
      </c>
      <c r="B3738" s="6" t="s">
        <v>36</v>
      </c>
      <c r="C3738" s="6" t="s">
        <v>20</v>
      </c>
      <c r="D3738" s="6" t="s">
        <v>21</v>
      </c>
      <c r="E3738" s="6" t="s">
        <v>65</v>
      </c>
      <c r="F3738" s="6" t="s">
        <v>71</v>
      </c>
      <c r="G3738" s="6" t="s">
        <v>24</v>
      </c>
      <c r="H3738" s="6" t="n">
        <v>0</v>
      </c>
      <c r="I3738" s="7" t="n">
        <v>199.9900055</v>
      </c>
      <c r="J3738" s="6" t="n">
        <v>1</v>
      </c>
      <c r="K3738" s="7" t="n">
        <v>199.9900055</v>
      </c>
      <c r="L3738" s="7" t="n">
        <v>2</v>
      </c>
      <c r="M3738" s="8" t="n">
        <v>0.01</v>
      </c>
      <c r="N3738" s="7" t="n">
        <v>87.12000275</v>
      </c>
      <c r="O3738" s="12" t="n">
        <v>1</v>
      </c>
    </row>
    <row r="3739" customFormat="false" ht="15" hidden="false" customHeight="true" outlineLevel="0" collapsed="false">
      <c r="A3739" s="6" t="n">
        <v>48826</v>
      </c>
      <c r="B3739" s="6" t="s">
        <v>46</v>
      </c>
      <c r="C3739" s="6" t="s">
        <v>49</v>
      </c>
      <c r="D3739" s="6" t="s">
        <v>27</v>
      </c>
      <c r="E3739" s="6" t="s">
        <v>79</v>
      </c>
      <c r="F3739" s="6" t="s">
        <v>57</v>
      </c>
      <c r="G3739" s="6" t="s">
        <v>44</v>
      </c>
      <c r="H3739" s="6" t="n">
        <v>2</v>
      </c>
      <c r="I3739" s="7" t="n">
        <v>50</v>
      </c>
      <c r="J3739" s="6" t="n">
        <v>4</v>
      </c>
      <c r="K3739" s="7" t="n">
        <v>200</v>
      </c>
      <c r="L3739" s="7" t="n">
        <v>0</v>
      </c>
      <c r="M3739" s="8" t="n">
        <v>0</v>
      </c>
      <c r="N3739" s="7" t="n">
        <v>20</v>
      </c>
      <c r="O3739" s="9" t="n">
        <v>0</v>
      </c>
    </row>
    <row r="3740" customFormat="false" ht="15" hidden="false" customHeight="true" outlineLevel="0" collapsed="false">
      <c r="A3740" s="6" t="n">
        <v>35580</v>
      </c>
      <c r="B3740" s="6" t="s">
        <v>26</v>
      </c>
      <c r="C3740" s="6" t="s">
        <v>20</v>
      </c>
      <c r="D3740" s="6" t="s">
        <v>31</v>
      </c>
      <c r="E3740" s="6" t="s">
        <v>62</v>
      </c>
      <c r="F3740" s="6" t="s">
        <v>57</v>
      </c>
      <c r="G3740" s="6" t="s">
        <v>24</v>
      </c>
      <c r="H3740" s="6" t="n">
        <v>1</v>
      </c>
      <c r="I3740" s="7" t="n">
        <v>50</v>
      </c>
      <c r="J3740" s="6" t="n">
        <v>4</v>
      </c>
      <c r="K3740" s="7" t="n">
        <v>200</v>
      </c>
      <c r="L3740" s="7" t="n">
        <v>10</v>
      </c>
      <c r="M3740" s="8" t="n">
        <v>0.050000001</v>
      </c>
      <c r="N3740" s="7" t="n">
        <v>1.899999976</v>
      </c>
      <c r="O3740" s="12" t="n">
        <v>1</v>
      </c>
    </row>
    <row r="3741" customFormat="false" ht="15" hidden="false" customHeight="true" outlineLevel="0" collapsed="false">
      <c r="A3741" s="6" t="n">
        <v>17200</v>
      </c>
      <c r="B3741" s="6" t="s">
        <v>46</v>
      </c>
      <c r="C3741" s="6" t="s">
        <v>20</v>
      </c>
      <c r="D3741" s="6" t="s">
        <v>21</v>
      </c>
      <c r="E3741" s="6" t="s">
        <v>65</v>
      </c>
      <c r="F3741" s="6" t="s">
        <v>100</v>
      </c>
      <c r="G3741" s="6" t="s">
        <v>24</v>
      </c>
      <c r="H3741" s="6" t="n">
        <v>2</v>
      </c>
      <c r="I3741" s="7" t="n">
        <v>17.98999977</v>
      </c>
      <c r="J3741" s="6" t="n">
        <v>1</v>
      </c>
      <c r="K3741" s="7" t="n">
        <v>17.98999977</v>
      </c>
      <c r="L3741" s="7" t="n">
        <v>0.99000001</v>
      </c>
      <c r="M3741" s="8" t="n">
        <v>0.059999999</v>
      </c>
      <c r="N3741" s="7" t="n">
        <v>3.200000048</v>
      </c>
      <c r="O3741" s="12" t="n">
        <v>1</v>
      </c>
    </row>
    <row r="3742" customFormat="false" ht="15" hidden="false" customHeight="true" outlineLevel="0" collapsed="false">
      <c r="A3742" s="6" t="n">
        <v>657</v>
      </c>
      <c r="B3742" s="6" t="s">
        <v>19</v>
      </c>
      <c r="C3742" s="6" t="s">
        <v>37</v>
      </c>
      <c r="D3742" s="6" t="s">
        <v>50</v>
      </c>
      <c r="E3742" s="6" t="s">
        <v>63</v>
      </c>
      <c r="F3742" s="6" t="s">
        <v>58</v>
      </c>
      <c r="G3742" s="6" t="s">
        <v>24</v>
      </c>
      <c r="H3742" s="6" t="n">
        <v>4</v>
      </c>
      <c r="I3742" s="7" t="n">
        <v>49.97999954</v>
      </c>
      <c r="J3742" s="6" t="n">
        <v>4</v>
      </c>
      <c r="K3742" s="7" t="n">
        <v>199.9199982</v>
      </c>
      <c r="L3742" s="7" t="n">
        <v>49.97999954</v>
      </c>
      <c r="M3742" s="8" t="n">
        <v>0.25</v>
      </c>
      <c r="N3742" s="7" t="n">
        <v>52.47999954</v>
      </c>
      <c r="O3742" s="9" t="n">
        <v>0</v>
      </c>
    </row>
    <row r="3743" customFormat="false" ht="15" hidden="false" customHeight="true" outlineLevel="0" collapsed="false">
      <c r="A3743" s="6" t="n">
        <v>54811</v>
      </c>
      <c r="B3743" s="6" t="s">
        <v>46</v>
      </c>
      <c r="C3743" s="6" t="s">
        <v>20</v>
      </c>
      <c r="D3743" s="6" t="s">
        <v>50</v>
      </c>
      <c r="E3743" s="6" t="s">
        <v>72</v>
      </c>
      <c r="F3743" s="6" t="s">
        <v>23</v>
      </c>
      <c r="G3743" s="6" t="s">
        <v>24</v>
      </c>
      <c r="H3743" s="6" t="n">
        <v>2</v>
      </c>
      <c r="I3743" s="7" t="n">
        <v>129.9900055</v>
      </c>
      <c r="J3743" s="6" t="n">
        <v>1</v>
      </c>
      <c r="K3743" s="7" t="n">
        <v>129.9900055</v>
      </c>
      <c r="L3743" s="7" t="n">
        <v>3.900000095</v>
      </c>
      <c r="M3743" s="8" t="n">
        <v>0.029999999</v>
      </c>
      <c r="N3743" s="7" t="n">
        <v>42.61999893</v>
      </c>
      <c r="O3743" s="9" t="n">
        <v>0</v>
      </c>
    </row>
    <row r="3744" customFormat="false" ht="15" hidden="false" customHeight="true" outlineLevel="0" collapsed="false">
      <c r="A3744" s="6" t="n">
        <v>42425</v>
      </c>
      <c r="B3744" s="6" t="s">
        <v>19</v>
      </c>
      <c r="C3744" s="6" t="s">
        <v>20</v>
      </c>
      <c r="D3744" s="6" t="s">
        <v>27</v>
      </c>
      <c r="E3744" s="6" t="s">
        <v>79</v>
      </c>
      <c r="F3744" s="6" t="s">
        <v>73</v>
      </c>
      <c r="G3744" s="6" t="s">
        <v>34</v>
      </c>
      <c r="H3744" s="6" t="n">
        <v>4</v>
      </c>
      <c r="I3744" s="7" t="n">
        <v>39.99000168</v>
      </c>
      <c r="J3744" s="6" t="n">
        <v>2</v>
      </c>
      <c r="K3744" s="7" t="n">
        <v>79.98000336</v>
      </c>
      <c r="L3744" s="7" t="n">
        <v>13.60000038</v>
      </c>
      <c r="M3744" s="8" t="n">
        <v>0.170000002</v>
      </c>
      <c r="N3744" s="7" t="n">
        <v>19.92000008</v>
      </c>
      <c r="O3744" s="12" t="n">
        <v>1</v>
      </c>
    </row>
    <row r="3745" customFormat="false" ht="15" hidden="false" customHeight="true" outlineLevel="0" collapsed="false">
      <c r="A3745" s="6" t="n">
        <v>33956</v>
      </c>
      <c r="B3745" s="6" t="s">
        <v>46</v>
      </c>
      <c r="C3745" s="6" t="s">
        <v>20</v>
      </c>
      <c r="D3745" s="6" t="s">
        <v>31</v>
      </c>
      <c r="E3745" s="6" t="s">
        <v>56</v>
      </c>
      <c r="F3745" s="6" t="s">
        <v>73</v>
      </c>
      <c r="G3745" s="6" t="s">
        <v>44</v>
      </c>
      <c r="H3745" s="6" t="n">
        <v>2</v>
      </c>
      <c r="I3745" s="7" t="n">
        <v>39.99000168</v>
      </c>
      <c r="J3745" s="6" t="n">
        <v>5</v>
      </c>
      <c r="K3745" s="7" t="n">
        <v>199.9499969</v>
      </c>
      <c r="L3745" s="7" t="n">
        <v>25.98999977</v>
      </c>
      <c r="M3745" s="8" t="n">
        <v>0.129999995</v>
      </c>
      <c r="N3745" s="7" t="n">
        <v>56.54000092</v>
      </c>
      <c r="O3745" s="9" t="n">
        <v>0</v>
      </c>
    </row>
    <row r="3746" customFormat="false" ht="15" hidden="false" customHeight="true" outlineLevel="0" collapsed="false">
      <c r="A3746" s="6" t="n">
        <v>13971</v>
      </c>
      <c r="B3746" s="6" t="s">
        <v>19</v>
      </c>
      <c r="C3746" s="6" t="s">
        <v>37</v>
      </c>
      <c r="D3746" s="6" t="s">
        <v>21</v>
      </c>
      <c r="E3746" s="6" t="s">
        <v>65</v>
      </c>
      <c r="F3746" s="6" t="s">
        <v>33</v>
      </c>
      <c r="G3746" s="6" t="s">
        <v>34</v>
      </c>
      <c r="H3746" s="6" t="n">
        <v>4</v>
      </c>
      <c r="I3746" s="7" t="n">
        <v>59.99000168</v>
      </c>
      <c r="J3746" s="6" t="n">
        <v>4</v>
      </c>
      <c r="K3746" s="7" t="n">
        <v>239.9600067</v>
      </c>
      <c r="L3746" s="7" t="n">
        <v>9.600000381</v>
      </c>
      <c r="M3746" s="8" t="n">
        <v>0.039999999</v>
      </c>
      <c r="N3746" s="7" t="n">
        <v>82.93000031</v>
      </c>
      <c r="O3746" s="9" t="n">
        <v>0</v>
      </c>
    </row>
    <row r="3747" customFormat="false" ht="15" hidden="false" customHeight="true" outlineLevel="0" collapsed="false">
      <c r="A3747" s="6" t="n">
        <v>11275</v>
      </c>
      <c r="B3747" s="6" t="s">
        <v>19</v>
      </c>
      <c r="C3747" s="6" t="s">
        <v>37</v>
      </c>
      <c r="D3747" s="6" t="s">
        <v>21</v>
      </c>
      <c r="E3747" s="6" t="s">
        <v>65</v>
      </c>
      <c r="F3747" s="6" t="s">
        <v>23</v>
      </c>
      <c r="G3747" s="6" t="s">
        <v>47</v>
      </c>
      <c r="H3747" s="6" t="n">
        <v>4</v>
      </c>
      <c r="I3747" s="7" t="n">
        <v>129.9900055</v>
      </c>
      <c r="J3747" s="6" t="n">
        <v>1</v>
      </c>
      <c r="K3747" s="7" t="n">
        <v>129.9900055</v>
      </c>
      <c r="L3747" s="7" t="n">
        <v>7.150000095</v>
      </c>
      <c r="M3747" s="8" t="n">
        <v>0.059999999</v>
      </c>
      <c r="N3747" s="7" t="n">
        <v>-98.26999664</v>
      </c>
      <c r="O3747" s="12" t="n">
        <v>1</v>
      </c>
    </row>
    <row r="3748" customFormat="false" ht="15" hidden="false" customHeight="true" outlineLevel="0" collapsed="false">
      <c r="A3748" s="6" t="n">
        <v>69381</v>
      </c>
      <c r="B3748" s="6" t="s">
        <v>19</v>
      </c>
      <c r="C3748" s="6" t="s">
        <v>20</v>
      </c>
      <c r="D3748" s="6" t="s">
        <v>21</v>
      </c>
      <c r="E3748" s="6" t="s">
        <v>65</v>
      </c>
      <c r="F3748" s="6" t="s">
        <v>109</v>
      </c>
      <c r="G3748" s="6" t="s">
        <v>34</v>
      </c>
      <c r="H3748" s="6" t="n">
        <v>4</v>
      </c>
      <c r="I3748" s="7" t="n">
        <v>11.28999996</v>
      </c>
      <c r="J3748" s="6" t="n">
        <v>1</v>
      </c>
      <c r="K3748" s="7" t="n">
        <v>11.28999996</v>
      </c>
      <c r="L3748" s="7" t="n">
        <v>0.620000005</v>
      </c>
      <c r="M3748" s="8" t="n">
        <v>0.059999999</v>
      </c>
      <c r="N3748" s="7" t="n">
        <v>0.639999986</v>
      </c>
      <c r="O3748" s="9" t="n">
        <v>0</v>
      </c>
    </row>
    <row r="3749" customFormat="false" ht="15" hidden="false" customHeight="true" outlineLevel="0" collapsed="false">
      <c r="A3749" s="6" t="n">
        <v>35591</v>
      </c>
      <c r="B3749" s="6" t="s">
        <v>19</v>
      </c>
      <c r="C3749" s="6" t="s">
        <v>20</v>
      </c>
      <c r="D3749" s="6" t="s">
        <v>31</v>
      </c>
      <c r="E3749" s="6" t="s">
        <v>56</v>
      </c>
      <c r="F3749" s="6" t="s">
        <v>58</v>
      </c>
      <c r="G3749" s="6" t="s">
        <v>24</v>
      </c>
      <c r="H3749" s="6" t="n">
        <v>4</v>
      </c>
      <c r="I3749" s="7" t="n">
        <v>49.97999954</v>
      </c>
      <c r="J3749" s="6" t="n">
        <v>5</v>
      </c>
      <c r="K3749" s="7" t="n">
        <v>249.8999939</v>
      </c>
      <c r="L3749" s="7" t="n">
        <v>12.5</v>
      </c>
      <c r="M3749" s="8" t="n">
        <v>0.050000001</v>
      </c>
      <c r="N3749" s="7" t="n">
        <v>32.75999832</v>
      </c>
      <c r="O3749" s="9" t="n">
        <v>0</v>
      </c>
    </row>
    <row r="3750" customFormat="false" ht="15" hidden="false" customHeight="true" outlineLevel="0" collapsed="false">
      <c r="A3750" s="6" t="n">
        <v>27853</v>
      </c>
      <c r="B3750" s="6" t="s">
        <v>19</v>
      </c>
      <c r="C3750" s="6" t="s">
        <v>37</v>
      </c>
      <c r="D3750" s="6" t="s">
        <v>27</v>
      </c>
      <c r="E3750" s="6" t="s">
        <v>28</v>
      </c>
      <c r="F3750" s="6" t="s">
        <v>40</v>
      </c>
      <c r="G3750" s="6" t="s">
        <v>47</v>
      </c>
      <c r="H3750" s="6" t="n">
        <v>4</v>
      </c>
      <c r="I3750" s="7" t="n">
        <v>399.980011</v>
      </c>
      <c r="J3750" s="6" t="n">
        <v>1</v>
      </c>
      <c r="K3750" s="7" t="n">
        <v>399.980011</v>
      </c>
      <c r="L3750" s="7" t="n">
        <v>0</v>
      </c>
      <c r="M3750" s="8" t="n">
        <v>0</v>
      </c>
      <c r="N3750" s="7" t="n">
        <v>103.9899979</v>
      </c>
      <c r="O3750" s="9" t="n">
        <v>0</v>
      </c>
    </row>
    <row r="3751" customFormat="false" ht="15" hidden="false" customHeight="true" outlineLevel="0" collapsed="false">
      <c r="A3751" s="6" t="n">
        <v>7015</v>
      </c>
      <c r="B3751" s="6" t="s">
        <v>46</v>
      </c>
      <c r="C3751" s="6" t="s">
        <v>37</v>
      </c>
      <c r="D3751" s="6" t="s">
        <v>50</v>
      </c>
      <c r="E3751" s="6" t="s">
        <v>72</v>
      </c>
      <c r="F3751" s="6" t="s">
        <v>23</v>
      </c>
      <c r="G3751" s="6" t="s">
        <v>24</v>
      </c>
      <c r="H3751" s="6" t="n">
        <v>2</v>
      </c>
      <c r="I3751" s="7" t="n">
        <v>129.9900055</v>
      </c>
      <c r="J3751" s="6" t="n">
        <v>1</v>
      </c>
      <c r="K3751" s="7" t="n">
        <v>129.9900055</v>
      </c>
      <c r="L3751" s="7" t="n">
        <v>26</v>
      </c>
      <c r="M3751" s="8" t="n">
        <v>0.200000003</v>
      </c>
      <c r="N3751" s="7" t="n">
        <v>48.88000107</v>
      </c>
      <c r="O3751" s="12" t="n">
        <v>1</v>
      </c>
    </row>
    <row r="3752" customFormat="false" ht="15" hidden="false" customHeight="true" outlineLevel="0" collapsed="false">
      <c r="A3752" s="6" t="n">
        <v>11456</v>
      </c>
      <c r="B3752" s="6" t="s">
        <v>19</v>
      </c>
      <c r="C3752" s="6" t="s">
        <v>37</v>
      </c>
      <c r="D3752" s="6" t="s">
        <v>21</v>
      </c>
      <c r="E3752" s="6" t="s">
        <v>65</v>
      </c>
      <c r="F3752" s="6" t="s">
        <v>73</v>
      </c>
      <c r="G3752" s="6" t="s">
        <v>44</v>
      </c>
      <c r="H3752" s="6" t="n">
        <v>4</v>
      </c>
      <c r="I3752" s="7" t="n">
        <v>39.99000168</v>
      </c>
      <c r="J3752" s="6" t="n">
        <v>2</v>
      </c>
      <c r="K3752" s="7" t="n">
        <v>79.98000336</v>
      </c>
      <c r="L3752" s="7" t="n">
        <v>0.800000012</v>
      </c>
      <c r="M3752" s="8" t="n">
        <v>0.01</v>
      </c>
      <c r="N3752" s="7" t="n">
        <v>8.949999809</v>
      </c>
      <c r="O3752" s="9" t="n">
        <v>0</v>
      </c>
    </row>
    <row r="3753" customFormat="false" ht="15" hidden="false" customHeight="true" outlineLevel="0" collapsed="false">
      <c r="A3753" s="6" t="n">
        <v>52912</v>
      </c>
      <c r="B3753" s="6" t="s">
        <v>19</v>
      </c>
      <c r="C3753" s="6" t="s">
        <v>49</v>
      </c>
      <c r="D3753" s="6" t="s">
        <v>50</v>
      </c>
      <c r="E3753" s="6" t="s">
        <v>63</v>
      </c>
      <c r="F3753" s="6" t="s">
        <v>75</v>
      </c>
      <c r="G3753" s="6" t="s">
        <v>44</v>
      </c>
      <c r="H3753" s="6" t="n">
        <v>4</v>
      </c>
      <c r="I3753" s="7" t="n">
        <v>299.980011</v>
      </c>
      <c r="J3753" s="6" t="n">
        <v>1</v>
      </c>
      <c r="K3753" s="7" t="n">
        <v>299.980011</v>
      </c>
      <c r="L3753" s="7" t="n">
        <v>0</v>
      </c>
      <c r="M3753" s="8" t="n">
        <v>0</v>
      </c>
      <c r="N3753" s="7" t="n">
        <v>140.9900055</v>
      </c>
      <c r="O3753" s="9" t="n">
        <v>0</v>
      </c>
    </row>
    <row r="3754" customFormat="false" ht="15" hidden="false" customHeight="true" outlineLevel="0" collapsed="false">
      <c r="A3754" s="6" t="n">
        <v>5823</v>
      </c>
      <c r="B3754" s="6" t="s">
        <v>19</v>
      </c>
      <c r="C3754" s="6" t="s">
        <v>37</v>
      </c>
      <c r="D3754" s="6" t="s">
        <v>50</v>
      </c>
      <c r="E3754" s="6" t="s">
        <v>51</v>
      </c>
      <c r="F3754" s="6" t="s">
        <v>23</v>
      </c>
      <c r="G3754" s="6" t="s">
        <v>47</v>
      </c>
      <c r="H3754" s="6" t="n">
        <v>4</v>
      </c>
      <c r="I3754" s="7" t="n">
        <v>129.9900055</v>
      </c>
      <c r="J3754" s="6" t="n">
        <v>1</v>
      </c>
      <c r="K3754" s="7" t="n">
        <v>129.9900055</v>
      </c>
      <c r="L3754" s="7" t="n">
        <v>22.10000038</v>
      </c>
      <c r="M3754" s="8" t="n">
        <v>0.170000002</v>
      </c>
      <c r="N3754" s="7" t="n">
        <v>-183.4199982</v>
      </c>
      <c r="O3754" s="9" t="n">
        <v>0</v>
      </c>
    </row>
    <row r="3755" customFormat="false" ht="15" hidden="false" customHeight="true" outlineLevel="0" collapsed="false">
      <c r="A3755" s="6" t="n">
        <v>53266</v>
      </c>
      <c r="B3755" s="6" t="s">
        <v>19</v>
      </c>
      <c r="C3755" s="6" t="s">
        <v>37</v>
      </c>
      <c r="D3755" s="6" t="s">
        <v>50</v>
      </c>
      <c r="E3755" s="6" t="s">
        <v>51</v>
      </c>
      <c r="F3755" s="6" t="s">
        <v>75</v>
      </c>
      <c r="G3755" s="6" t="s">
        <v>24</v>
      </c>
      <c r="H3755" s="6" t="n">
        <v>4</v>
      </c>
      <c r="I3755" s="7" t="n">
        <v>299.980011</v>
      </c>
      <c r="J3755" s="6" t="n">
        <v>1</v>
      </c>
      <c r="K3755" s="7" t="n">
        <v>299.980011</v>
      </c>
      <c r="L3755" s="7" t="n">
        <v>12</v>
      </c>
      <c r="M3755" s="8" t="n">
        <v>0.039999999</v>
      </c>
      <c r="N3755" s="7" t="n">
        <v>135.3500061</v>
      </c>
      <c r="O3755" s="9" t="n">
        <v>0</v>
      </c>
    </row>
    <row r="3756" customFormat="false" ht="15" hidden="false" customHeight="true" outlineLevel="0" collapsed="false">
      <c r="A3756" s="6" t="n">
        <v>75293</v>
      </c>
      <c r="B3756" s="6" t="s">
        <v>36</v>
      </c>
      <c r="C3756" s="6" t="s">
        <v>20</v>
      </c>
      <c r="D3756" s="6" t="s">
        <v>27</v>
      </c>
      <c r="E3756" s="6" t="s">
        <v>69</v>
      </c>
      <c r="F3756" s="6" t="s">
        <v>111</v>
      </c>
      <c r="G3756" s="6" t="s">
        <v>47</v>
      </c>
      <c r="H3756" s="6" t="n">
        <v>0</v>
      </c>
      <c r="I3756" s="7" t="n">
        <v>293.0400085</v>
      </c>
      <c r="J3756" s="6" t="n">
        <v>1</v>
      </c>
      <c r="K3756" s="7" t="n">
        <v>293.0400085</v>
      </c>
      <c r="L3756" s="7" t="n">
        <v>0</v>
      </c>
      <c r="M3756" s="8" t="n">
        <v>0</v>
      </c>
      <c r="N3756" s="7" t="n">
        <v>82.05000305</v>
      </c>
      <c r="O3756" s="9" t="n">
        <v>0</v>
      </c>
    </row>
    <row r="3757" customFormat="false" ht="15" hidden="false" customHeight="true" outlineLevel="0" collapsed="false">
      <c r="A3757" s="6" t="n">
        <v>74946</v>
      </c>
      <c r="B3757" s="6" t="s">
        <v>26</v>
      </c>
      <c r="C3757" s="6" t="s">
        <v>20</v>
      </c>
      <c r="D3757" s="6" t="s">
        <v>27</v>
      </c>
      <c r="E3757" s="6" t="s">
        <v>42</v>
      </c>
      <c r="F3757" s="6" t="s">
        <v>103</v>
      </c>
      <c r="G3757" s="6" t="s">
        <v>24</v>
      </c>
      <c r="H3757" s="6" t="n">
        <v>1</v>
      </c>
      <c r="I3757" s="7" t="n">
        <v>461.480011</v>
      </c>
      <c r="J3757" s="6" t="n">
        <v>1</v>
      </c>
      <c r="K3757" s="7" t="n">
        <v>461.480011</v>
      </c>
      <c r="L3757" s="7" t="n">
        <v>0</v>
      </c>
      <c r="M3757" s="8" t="n">
        <v>0</v>
      </c>
      <c r="N3757" s="7" t="n">
        <v>23.0699997</v>
      </c>
      <c r="O3757" s="12" t="n">
        <v>1</v>
      </c>
    </row>
    <row r="3758" customFormat="false" ht="15" hidden="false" customHeight="true" outlineLevel="0" collapsed="false">
      <c r="A3758" s="6" t="n">
        <v>26263</v>
      </c>
      <c r="B3758" s="6" t="s">
        <v>19</v>
      </c>
      <c r="C3758" s="6" t="s">
        <v>49</v>
      </c>
      <c r="D3758" s="6" t="s">
        <v>27</v>
      </c>
      <c r="E3758" s="6" t="s">
        <v>69</v>
      </c>
      <c r="F3758" s="6" t="s">
        <v>40</v>
      </c>
      <c r="G3758" s="6" t="s">
        <v>34</v>
      </c>
      <c r="H3758" s="6" t="n">
        <v>4</v>
      </c>
      <c r="I3758" s="7" t="n">
        <v>399.980011</v>
      </c>
      <c r="J3758" s="6" t="n">
        <v>1</v>
      </c>
      <c r="K3758" s="7" t="n">
        <v>399.980011</v>
      </c>
      <c r="L3758" s="7" t="n">
        <v>72</v>
      </c>
      <c r="M3758" s="8" t="n">
        <v>0.180000007</v>
      </c>
      <c r="N3758" s="7" t="n">
        <v>98.40000153</v>
      </c>
      <c r="O3758" s="9" t="n">
        <v>0</v>
      </c>
    </row>
    <row r="3759" customFormat="false" ht="15" hidden="false" customHeight="true" outlineLevel="0" collapsed="false">
      <c r="A3759" s="6" t="n">
        <v>49730</v>
      </c>
      <c r="B3759" s="6" t="s">
        <v>46</v>
      </c>
      <c r="C3759" s="6" t="s">
        <v>20</v>
      </c>
      <c r="D3759" s="6" t="s">
        <v>21</v>
      </c>
      <c r="E3759" s="6" t="s">
        <v>66</v>
      </c>
      <c r="F3759" s="6" t="s">
        <v>73</v>
      </c>
      <c r="G3759" s="6" t="s">
        <v>34</v>
      </c>
      <c r="H3759" s="6" t="n">
        <v>2</v>
      </c>
      <c r="I3759" s="7" t="n">
        <v>39.99000168</v>
      </c>
      <c r="J3759" s="6" t="n">
        <v>3</v>
      </c>
      <c r="K3759" s="7" t="n">
        <v>119.9700012</v>
      </c>
      <c r="L3759" s="7" t="n">
        <v>10.80000019</v>
      </c>
      <c r="M3759" s="8" t="n">
        <v>0.090000004</v>
      </c>
      <c r="N3759" s="7" t="n">
        <v>21.82999992</v>
      </c>
      <c r="O3759" s="12" t="n">
        <v>1</v>
      </c>
    </row>
    <row r="3760" customFormat="false" ht="15" hidden="false" customHeight="true" outlineLevel="0" collapsed="false">
      <c r="A3760" s="6" t="n">
        <v>52036</v>
      </c>
      <c r="B3760" s="6" t="s">
        <v>19</v>
      </c>
      <c r="C3760" s="6" t="s">
        <v>37</v>
      </c>
      <c r="D3760" s="6" t="s">
        <v>50</v>
      </c>
      <c r="E3760" s="6" t="s">
        <v>51</v>
      </c>
      <c r="F3760" s="6" t="s">
        <v>29</v>
      </c>
      <c r="G3760" s="6" t="s">
        <v>34</v>
      </c>
      <c r="H3760" s="6" t="n">
        <v>4</v>
      </c>
      <c r="I3760" s="7" t="n">
        <v>99.98999786</v>
      </c>
      <c r="J3760" s="6" t="n">
        <v>2</v>
      </c>
      <c r="K3760" s="7" t="n">
        <v>199.9799957</v>
      </c>
      <c r="L3760" s="7" t="n">
        <v>0</v>
      </c>
      <c r="M3760" s="8" t="n">
        <v>0</v>
      </c>
      <c r="N3760" s="7" t="n">
        <v>-14.19999981</v>
      </c>
      <c r="O3760" s="9" t="n">
        <v>0</v>
      </c>
    </row>
    <row r="3761" customFormat="false" ht="15" hidden="false" customHeight="true" outlineLevel="0" collapsed="false">
      <c r="A3761" s="6" t="n">
        <v>6418</v>
      </c>
      <c r="B3761" s="6" t="s">
        <v>19</v>
      </c>
      <c r="C3761" s="6" t="s">
        <v>20</v>
      </c>
      <c r="D3761" s="6" t="s">
        <v>50</v>
      </c>
      <c r="E3761" s="6" t="s">
        <v>51</v>
      </c>
      <c r="F3761" s="6" t="s">
        <v>75</v>
      </c>
      <c r="G3761" s="6" t="s">
        <v>44</v>
      </c>
      <c r="H3761" s="6" t="n">
        <v>4</v>
      </c>
      <c r="I3761" s="7" t="n">
        <v>299.980011</v>
      </c>
      <c r="J3761" s="6" t="n">
        <v>1</v>
      </c>
      <c r="K3761" s="7" t="n">
        <v>299.980011</v>
      </c>
      <c r="L3761" s="7" t="n">
        <v>48</v>
      </c>
      <c r="M3761" s="8" t="n">
        <v>0.159999996</v>
      </c>
      <c r="N3761" s="7" t="n">
        <v>10.84000015</v>
      </c>
      <c r="O3761" s="9" t="n">
        <v>0</v>
      </c>
    </row>
    <row r="3762" customFormat="false" ht="15" hidden="false" customHeight="true" outlineLevel="0" collapsed="false">
      <c r="A3762" s="6" t="n">
        <v>62699</v>
      </c>
      <c r="B3762" s="6" t="s">
        <v>46</v>
      </c>
      <c r="C3762" s="6" t="s">
        <v>20</v>
      </c>
      <c r="D3762" s="6" t="s">
        <v>21</v>
      </c>
      <c r="E3762" s="6" t="s">
        <v>64</v>
      </c>
      <c r="F3762" s="6" t="s">
        <v>57</v>
      </c>
      <c r="G3762" s="6" t="s">
        <v>34</v>
      </c>
      <c r="H3762" s="6" t="n">
        <v>2</v>
      </c>
      <c r="I3762" s="7" t="n">
        <v>50</v>
      </c>
      <c r="J3762" s="6" t="n">
        <v>5</v>
      </c>
      <c r="K3762" s="7" t="n">
        <v>250</v>
      </c>
      <c r="L3762" s="7" t="n">
        <v>5</v>
      </c>
      <c r="M3762" s="8" t="n">
        <v>0.02</v>
      </c>
      <c r="N3762" s="7" t="n">
        <v>31.85000038</v>
      </c>
      <c r="O3762" s="12" t="n">
        <v>1</v>
      </c>
    </row>
    <row r="3763" customFormat="false" ht="15" hidden="false" customHeight="true" outlineLevel="0" collapsed="false">
      <c r="A3763" s="6" t="n">
        <v>19151</v>
      </c>
      <c r="B3763" s="6" t="s">
        <v>19</v>
      </c>
      <c r="C3763" s="6" t="s">
        <v>49</v>
      </c>
      <c r="D3763" s="6" t="s">
        <v>21</v>
      </c>
      <c r="E3763" s="6" t="s">
        <v>65</v>
      </c>
      <c r="F3763" s="6" t="s">
        <v>29</v>
      </c>
      <c r="G3763" s="6" t="s">
        <v>34</v>
      </c>
      <c r="H3763" s="6" t="n">
        <v>4</v>
      </c>
      <c r="I3763" s="7" t="n">
        <v>99.98999786</v>
      </c>
      <c r="J3763" s="6" t="n">
        <v>4</v>
      </c>
      <c r="K3763" s="7" t="n">
        <v>399.9599915</v>
      </c>
      <c r="L3763" s="7" t="n">
        <v>36</v>
      </c>
      <c r="M3763" s="8" t="n">
        <v>0.090000004</v>
      </c>
      <c r="N3763" s="7" t="n">
        <v>-582.3400269</v>
      </c>
      <c r="O3763" s="9" t="n">
        <v>0</v>
      </c>
    </row>
    <row r="3764" customFormat="false" ht="15" hidden="false" customHeight="true" outlineLevel="0" collapsed="false">
      <c r="A3764" s="6" t="n">
        <v>17349</v>
      </c>
      <c r="B3764" s="6" t="s">
        <v>46</v>
      </c>
      <c r="C3764" s="6" t="s">
        <v>37</v>
      </c>
      <c r="D3764" s="6" t="s">
        <v>21</v>
      </c>
      <c r="E3764" s="6" t="s">
        <v>65</v>
      </c>
      <c r="F3764" s="6" t="s">
        <v>75</v>
      </c>
      <c r="G3764" s="6" t="s">
        <v>44</v>
      </c>
      <c r="H3764" s="6" t="n">
        <v>2</v>
      </c>
      <c r="I3764" s="7" t="n">
        <v>299.980011</v>
      </c>
      <c r="J3764" s="6" t="n">
        <v>1</v>
      </c>
      <c r="K3764" s="7" t="n">
        <v>299.980011</v>
      </c>
      <c r="L3764" s="7" t="n">
        <v>6</v>
      </c>
      <c r="M3764" s="8" t="n">
        <v>0.02</v>
      </c>
      <c r="N3764" s="7" t="n">
        <v>-374.8299866</v>
      </c>
      <c r="O3764" s="12" t="n">
        <v>1</v>
      </c>
    </row>
    <row r="3765" customFormat="false" ht="15" hidden="false" customHeight="true" outlineLevel="0" collapsed="false">
      <c r="A3765" s="6" t="n">
        <v>64664</v>
      </c>
      <c r="B3765" s="6" t="s">
        <v>19</v>
      </c>
      <c r="C3765" s="6" t="s">
        <v>37</v>
      </c>
      <c r="D3765" s="6" t="s">
        <v>21</v>
      </c>
      <c r="E3765" s="6" t="s">
        <v>64</v>
      </c>
      <c r="F3765" s="6" t="s">
        <v>33</v>
      </c>
      <c r="G3765" s="6" t="s">
        <v>34</v>
      </c>
      <c r="H3765" s="6" t="n">
        <v>4</v>
      </c>
      <c r="I3765" s="7" t="n">
        <v>59.99000168</v>
      </c>
      <c r="J3765" s="6" t="n">
        <v>2</v>
      </c>
      <c r="K3765" s="7" t="n">
        <v>119.9800034</v>
      </c>
      <c r="L3765" s="7" t="n">
        <v>24</v>
      </c>
      <c r="M3765" s="8" t="n">
        <v>0.200000003</v>
      </c>
      <c r="N3765" s="7" t="n">
        <v>9.600000381</v>
      </c>
      <c r="O3765" s="12" t="n">
        <v>1</v>
      </c>
    </row>
    <row r="3766" customFormat="false" ht="15" hidden="false" customHeight="true" outlineLevel="0" collapsed="false">
      <c r="A3766" s="6" t="n">
        <v>64014</v>
      </c>
      <c r="B3766" s="6" t="s">
        <v>19</v>
      </c>
      <c r="C3766" s="6" t="s">
        <v>49</v>
      </c>
      <c r="D3766" s="6" t="s">
        <v>21</v>
      </c>
      <c r="E3766" s="6" t="s">
        <v>65</v>
      </c>
      <c r="F3766" s="6" t="s">
        <v>40</v>
      </c>
      <c r="G3766" s="6" t="s">
        <v>24</v>
      </c>
      <c r="H3766" s="6" t="n">
        <v>4</v>
      </c>
      <c r="I3766" s="7" t="n">
        <v>399.980011</v>
      </c>
      <c r="J3766" s="6" t="n">
        <v>1</v>
      </c>
      <c r="K3766" s="7" t="n">
        <v>399.980011</v>
      </c>
      <c r="L3766" s="7" t="n">
        <v>16</v>
      </c>
      <c r="M3766" s="8" t="n">
        <v>0.039999999</v>
      </c>
      <c r="N3766" s="7" t="n">
        <v>99.83999634</v>
      </c>
      <c r="O3766" s="12" t="n">
        <v>1</v>
      </c>
    </row>
    <row r="3767" customFormat="false" ht="15" hidden="false" customHeight="true" outlineLevel="0" collapsed="false">
      <c r="A3767" s="6" t="n">
        <v>55782</v>
      </c>
      <c r="B3767" s="6" t="s">
        <v>19</v>
      </c>
      <c r="C3767" s="6" t="s">
        <v>37</v>
      </c>
      <c r="D3767" s="6" t="s">
        <v>50</v>
      </c>
      <c r="E3767" s="6" t="s">
        <v>51</v>
      </c>
      <c r="F3767" s="6" t="s">
        <v>33</v>
      </c>
      <c r="G3767" s="6" t="s">
        <v>44</v>
      </c>
      <c r="H3767" s="6" t="n">
        <v>4</v>
      </c>
      <c r="I3767" s="7" t="n">
        <v>59.99000168</v>
      </c>
      <c r="J3767" s="6" t="n">
        <v>3</v>
      </c>
      <c r="K3767" s="7" t="n">
        <v>179.9700012</v>
      </c>
      <c r="L3767" s="7" t="n">
        <v>35.99000168</v>
      </c>
      <c r="M3767" s="8" t="n">
        <v>0.200000003</v>
      </c>
      <c r="N3767" s="7" t="n">
        <v>14.39999962</v>
      </c>
      <c r="O3767" s="9" t="n">
        <v>0</v>
      </c>
    </row>
    <row r="3768" customFormat="false" ht="15" hidden="false" customHeight="true" outlineLevel="0" collapsed="false">
      <c r="A3768" s="6" t="n">
        <v>53842</v>
      </c>
      <c r="B3768" s="6" t="s">
        <v>26</v>
      </c>
      <c r="C3768" s="6" t="s">
        <v>37</v>
      </c>
      <c r="D3768" s="6" t="s">
        <v>50</v>
      </c>
      <c r="E3768" s="6" t="s">
        <v>51</v>
      </c>
      <c r="F3768" s="6" t="s">
        <v>40</v>
      </c>
      <c r="G3768" s="6" t="s">
        <v>34</v>
      </c>
      <c r="H3768" s="6" t="n">
        <v>1</v>
      </c>
      <c r="I3768" s="7" t="n">
        <v>399.980011</v>
      </c>
      <c r="J3768" s="6" t="n">
        <v>1</v>
      </c>
      <c r="K3768" s="7" t="n">
        <v>399.980011</v>
      </c>
      <c r="L3768" s="7" t="n">
        <v>4</v>
      </c>
      <c r="M3768" s="8" t="n">
        <v>0.01</v>
      </c>
      <c r="N3768" s="7" t="n">
        <v>46.33000183</v>
      </c>
      <c r="O3768" s="12" t="n">
        <v>1</v>
      </c>
    </row>
    <row r="3769" customFormat="false" ht="15" hidden="false" customHeight="true" outlineLevel="0" collapsed="false">
      <c r="A3769" s="6" t="n">
        <v>27086</v>
      </c>
      <c r="B3769" s="6" t="s">
        <v>19</v>
      </c>
      <c r="C3769" s="6" t="s">
        <v>20</v>
      </c>
      <c r="D3769" s="6" t="s">
        <v>27</v>
      </c>
      <c r="E3769" s="6" t="s">
        <v>54</v>
      </c>
      <c r="F3769" s="6" t="s">
        <v>73</v>
      </c>
      <c r="G3769" s="6" t="s">
        <v>44</v>
      </c>
      <c r="H3769" s="6" t="n">
        <v>4</v>
      </c>
      <c r="I3769" s="7" t="n">
        <v>39.99000168</v>
      </c>
      <c r="J3769" s="6" t="n">
        <v>4</v>
      </c>
      <c r="K3769" s="7" t="n">
        <v>159.9600067</v>
      </c>
      <c r="L3769" s="7" t="n">
        <v>1.600000024</v>
      </c>
      <c r="M3769" s="8" t="n">
        <v>0.01</v>
      </c>
      <c r="N3769" s="7" t="n">
        <v>17.88999939</v>
      </c>
      <c r="O3769" s="9" t="n">
        <v>0</v>
      </c>
    </row>
    <row r="3770" customFormat="false" ht="15" hidden="false" customHeight="true" outlineLevel="0" collapsed="false">
      <c r="A3770" s="6" t="n">
        <v>48025</v>
      </c>
      <c r="B3770" s="6" t="s">
        <v>19</v>
      </c>
      <c r="C3770" s="6" t="s">
        <v>20</v>
      </c>
      <c r="D3770" s="6" t="s">
        <v>38</v>
      </c>
      <c r="E3770" s="6" t="s">
        <v>92</v>
      </c>
      <c r="F3770" s="6" t="s">
        <v>73</v>
      </c>
      <c r="G3770" s="6" t="s">
        <v>24</v>
      </c>
      <c r="H3770" s="6" t="n">
        <v>4</v>
      </c>
      <c r="I3770" s="7" t="n">
        <v>39.99000168</v>
      </c>
      <c r="J3770" s="6" t="n">
        <v>2</v>
      </c>
      <c r="K3770" s="7" t="n">
        <v>79.98000336</v>
      </c>
      <c r="L3770" s="7" t="n">
        <v>4</v>
      </c>
      <c r="M3770" s="8" t="n">
        <v>0.050000001</v>
      </c>
      <c r="N3770" s="7" t="n">
        <v>25.68000031</v>
      </c>
      <c r="O3770" s="12" t="n">
        <v>1</v>
      </c>
    </row>
    <row r="3771" customFormat="false" ht="15" hidden="false" customHeight="true" outlineLevel="0" collapsed="false">
      <c r="A3771" s="6" t="n">
        <v>653</v>
      </c>
      <c r="B3771" s="6" t="s">
        <v>46</v>
      </c>
      <c r="C3771" s="6" t="s">
        <v>20</v>
      </c>
      <c r="D3771" s="6" t="s">
        <v>50</v>
      </c>
      <c r="E3771" s="6" t="s">
        <v>51</v>
      </c>
      <c r="F3771" s="6" t="s">
        <v>58</v>
      </c>
      <c r="G3771" s="6" t="s">
        <v>44</v>
      </c>
      <c r="H3771" s="6" t="n">
        <v>2</v>
      </c>
      <c r="I3771" s="7" t="n">
        <v>49.97999954</v>
      </c>
      <c r="J3771" s="6" t="n">
        <v>5</v>
      </c>
      <c r="K3771" s="7" t="n">
        <v>249.8999939</v>
      </c>
      <c r="L3771" s="7" t="n">
        <v>12.5</v>
      </c>
      <c r="M3771" s="8" t="n">
        <v>0.050000001</v>
      </c>
      <c r="N3771" s="7" t="n">
        <v>38.70000076</v>
      </c>
      <c r="O3771" s="12" t="n">
        <v>1</v>
      </c>
    </row>
    <row r="3772" customFormat="false" ht="15" hidden="false" customHeight="true" outlineLevel="0" collapsed="false">
      <c r="A3772" s="6" t="n">
        <v>14768</v>
      </c>
      <c r="B3772" s="6" t="s">
        <v>46</v>
      </c>
      <c r="C3772" s="6" t="s">
        <v>20</v>
      </c>
      <c r="D3772" s="6" t="s">
        <v>21</v>
      </c>
      <c r="E3772" s="6" t="s">
        <v>64</v>
      </c>
      <c r="F3772" s="6" t="s">
        <v>33</v>
      </c>
      <c r="G3772" s="6" t="s">
        <v>44</v>
      </c>
      <c r="H3772" s="6" t="n">
        <v>2</v>
      </c>
      <c r="I3772" s="7" t="n">
        <v>59.99000168</v>
      </c>
      <c r="J3772" s="6" t="n">
        <v>3</v>
      </c>
      <c r="K3772" s="7" t="n">
        <v>179.9700012</v>
      </c>
      <c r="L3772" s="7" t="n">
        <v>0</v>
      </c>
      <c r="M3772" s="8" t="n">
        <v>0</v>
      </c>
      <c r="N3772" s="7" t="n">
        <v>47.33000183</v>
      </c>
      <c r="O3772" s="12" t="n">
        <v>1</v>
      </c>
    </row>
    <row r="3773" customFormat="false" ht="15" hidden="false" customHeight="true" outlineLevel="0" collapsed="false">
      <c r="A3773" s="6" t="n">
        <v>5492</v>
      </c>
      <c r="B3773" s="6" t="s">
        <v>19</v>
      </c>
      <c r="C3773" s="6" t="s">
        <v>20</v>
      </c>
      <c r="D3773" s="6" t="s">
        <v>50</v>
      </c>
      <c r="E3773" s="6" t="s">
        <v>63</v>
      </c>
      <c r="F3773" s="6" t="s">
        <v>89</v>
      </c>
      <c r="G3773" s="6" t="s">
        <v>47</v>
      </c>
      <c r="H3773" s="6" t="n">
        <v>4</v>
      </c>
      <c r="I3773" s="7" t="n">
        <v>59.99000168</v>
      </c>
      <c r="J3773" s="6" t="n">
        <v>4</v>
      </c>
      <c r="K3773" s="7" t="n">
        <v>239.9600067</v>
      </c>
      <c r="L3773" s="7" t="n">
        <v>35.99000168</v>
      </c>
      <c r="M3773" s="8" t="n">
        <v>0.150000006</v>
      </c>
      <c r="N3773" s="7" t="n">
        <v>95.86000061</v>
      </c>
      <c r="O3773" s="9" t="n">
        <v>0</v>
      </c>
    </row>
    <row r="3774" customFormat="false" ht="15" hidden="false" customHeight="true" outlineLevel="0" collapsed="false">
      <c r="A3774" s="6" t="n">
        <v>20020</v>
      </c>
      <c r="B3774" s="6" t="s">
        <v>19</v>
      </c>
      <c r="C3774" s="6" t="s">
        <v>37</v>
      </c>
      <c r="D3774" s="6" t="s">
        <v>21</v>
      </c>
      <c r="E3774" s="6" t="s">
        <v>64</v>
      </c>
      <c r="F3774" s="6" t="s">
        <v>73</v>
      </c>
      <c r="G3774" s="6" t="s">
        <v>34</v>
      </c>
      <c r="H3774" s="6" t="n">
        <v>4</v>
      </c>
      <c r="I3774" s="7" t="n">
        <v>39.99000168</v>
      </c>
      <c r="J3774" s="6" t="n">
        <v>4</v>
      </c>
      <c r="K3774" s="7" t="n">
        <v>159.9600067</v>
      </c>
      <c r="L3774" s="7" t="n">
        <v>0</v>
      </c>
      <c r="M3774" s="8" t="n">
        <v>0</v>
      </c>
      <c r="N3774" s="7" t="n">
        <v>71.98000336</v>
      </c>
      <c r="O3774" s="12" t="n">
        <v>1</v>
      </c>
    </row>
    <row r="3775" customFormat="false" ht="15" hidden="false" customHeight="true" outlineLevel="0" collapsed="false">
      <c r="A3775" s="6" t="n">
        <v>41896</v>
      </c>
      <c r="B3775" s="6" t="s">
        <v>19</v>
      </c>
      <c r="C3775" s="6" t="s">
        <v>37</v>
      </c>
      <c r="D3775" s="6" t="s">
        <v>27</v>
      </c>
      <c r="E3775" s="6" t="s">
        <v>79</v>
      </c>
      <c r="F3775" s="6" t="s">
        <v>71</v>
      </c>
      <c r="G3775" s="6" t="s">
        <v>34</v>
      </c>
      <c r="H3775" s="6" t="n">
        <v>4</v>
      </c>
      <c r="I3775" s="7" t="n">
        <v>199.9900055</v>
      </c>
      <c r="J3775" s="6" t="n">
        <v>1</v>
      </c>
      <c r="K3775" s="7" t="n">
        <v>199.9900055</v>
      </c>
      <c r="L3775" s="7" t="n">
        <v>14</v>
      </c>
      <c r="M3775" s="8" t="n">
        <v>0.07</v>
      </c>
      <c r="N3775" s="7" t="n">
        <v>52.08000183</v>
      </c>
      <c r="O3775" s="9" t="n">
        <v>0</v>
      </c>
    </row>
    <row r="3776" customFormat="false" ht="15" hidden="false" customHeight="true" outlineLevel="0" collapsed="false">
      <c r="A3776" s="6" t="n">
        <v>63828</v>
      </c>
      <c r="B3776" s="6" t="s">
        <v>46</v>
      </c>
      <c r="C3776" s="6" t="s">
        <v>37</v>
      </c>
      <c r="D3776" s="6" t="s">
        <v>21</v>
      </c>
      <c r="E3776" s="6" t="s">
        <v>65</v>
      </c>
      <c r="F3776" s="6" t="s">
        <v>57</v>
      </c>
      <c r="G3776" s="6" t="s">
        <v>44</v>
      </c>
      <c r="H3776" s="6" t="n">
        <v>2</v>
      </c>
      <c r="I3776" s="7" t="n">
        <v>50</v>
      </c>
      <c r="J3776" s="6" t="n">
        <v>2</v>
      </c>
      <c r="K3776" s="7" t="n">
        <v>100</v>
      </c>
      <c r="L3776" s="7" t="n">
        <v>1</v>
      </c>
      <c r="M3776" s="8" t="n">
        <v>0.01</v>
      </c>
      <c r="N3776" s="7" t="n">
        <v>27.71999931</v>
      </c>
      <c r="O3776" s="12" t="n">
        <v>1</v>
      </c>
    </row>
    <row r="3777" customFormat="false" ht="15" hidden="false" customHeight="true" outlineLevel="0" collapsed="false">
      <c r="A3777" s="6" t="n">
        <v>52691</v>
      </c>
      <c r="B3777" s="6" t="s">
        <v>36</v>
      </c>
      <c r="C3777" s="6" t="s">
        <v>20</v>
      </c>
      <c r="D3777" s="6" t="s">
        <v>50</v>
      </c>
      <c r="E3777" s="6" t="s">
        <v>51</v>
      </c>
      <c r="F3777" s="6" t="s">
        <v>75</v>
      </c>
      <c r="G3777" s="6" t="s">
        <v>24</v>
      </c>
      <c r="H3777" s="6" t="n">
        <v>0</v>
      </c>
      <c r="I3777" s="7" t="n">
        <v>299.980011</v>
      </c>
      <c r="J3777" s="6" t="n">
        <v>1</v>
      </c>
      <c r="K3777" s="7" t="n">
        <v>299.980011</v>
      </c>
      <c r="L3777" s="7" t="n">
        <v>45</v>
      </c>
      <c r="M3777" s="8" t="n">
        <v>0.150000006</v>
      </c>
      <c r="N3777" s="7" t="n">
        <v>-40.02999878</v>
      </c>
      <c r="O3777" s="9" t="n">
        <v>0</v>
      </c>
    </row>
    <row r="3778" customFormat="false" ht="15" hidden="false" customHeight="true" outlineLevel="0" collapsed="false">
      <c r="A3778" s="6" t="n">
        <v>47174</v>
      </c>
      <c r="B3778" s="6" t="s">
        <v>46</v>
      </c>
      <c r="C3778" s="6" t="s">
        <v>37</v>
      </c>
      <c r="D3778" s="6" t="s">
        <v>27</v>
      </c>
      <c r="E3778" s="6" t="s">
        <v>69</v>
      </c>
      <c r="F3778" s="6" t="s">
        <v>33</v>
      </c>
      <c r="G3778" s="6" t="s">
        <v>34</v>
      </c>
      <c r="H3778" s="6" t="n">
        <v>2</v>
      </c>
      <c r="I3778" s="7" t="n">
        <v>59.99000168</v>
      </c>
      <c r="J3778" s="6" t="n">
        <v>2</v>
      </c>
      <c r="K3778" s="7" t="n">
        <v>119.9800034</v>
      </c>
      <c r="L3778" s="7" t="n">
        <v>24</v>
      </c>
      <c r="M3778" s="8" t="n">
        <v>0.200000003</v>
      </c>
      <c r="N3778" s="7" t="n">
        <v>46.0699997</v>
      </c>
      <c r="O3778" s="12" t="n">
        <v>1</v>
      </c>
    </row>
    <row r="3779" customFormat="false" ht="15" hidden="false" customHeight="true" outlineLevel="0" collapsed="false">
      <c r="A3779" s="6" t="n">
        <v>53758</v>
      </c>
      <c r="B3779" s="6" t="s">
        <v>46</v>
      </c>
      <c r="C3779" s="6" t="s">
        <v>20</v>
      </c>
      <c r="D3779" s="6" t="s">
        <v>50</v>
      </c>
      <c r="E3779" s="6" t="s">
        <v>63</v>
      </c>
      <c r="F3779" s="6" t="s">
        <v>57</v>
      </c>
      <c r="G3779" s="6" t="s">
        <v>47</v>
      </c>
      <c r="H3779" s="6" t="n">
        <v>2</v>
      </c>
      <c r="I3779" s="7" t="n">
        <v>50</v>
      </c>
      <c r="J3779" s="6" t="n">
        <v>4</v>
      </c>
      <c r="K3779" s="7" t="n">
        <v>200</v>
      </c>
      <c r="L3779" s="7" t="n">
        <v>2</v>
      </c>
      <c r="M3779" s="8" t="n">
        <v>0.01</v>
      </c>
      <c r="N3779" s="7" t="n">
        <v>61.97000122</v>
      </c>
      <c r="O3779" s="12" t="n">
        <v>1</v>
      </c>
    </row>
    <row r="3780" customFormat="false" ht="15" hidden="false" customHeight="true" outlineLevel="0" collapsed="false">
      <c r="A3780" s="6" t="n">
        <v>4745</v>
      </c>
      <c r="B3780" s="6" t="s">
        <v>19</v>
      </c>
      <c r="C3780" s="6" t="s">
        <v>49</v>
      </c>
      <c r="D3780" s="6" t="s">
        <v>50</v>
      </c>
      <c r="E3780" s="6" t="s">
        <v>51</v>
      </c>
      <c r="F3780" s="6" t="s">
        <v>71</v>
      </c>
      <c r="G3780" s="6" t="s">
        <v>34</v>
      </c>
      <c r="H3780" s="6" t="n">
        <v>4</v>
      </c>
      <c r="I3780" s="7" t="n">
        <v>199.9900055</v>
      </c>
      <c r="J3780" s="6" t="n">
        <v>1</v>
      </c>
      <c r="K3780" s="7" t="n">
        <v>199.9900055</v>
      </c>
      <c r="L3780" s="7" t="n">
        <v>34</v>
      </c>
      <c r="M3780" s="8" t="n">
        <v>0.170000002</v>
      </c>
      <c r="N3780" s="7" t="n">
        <v>-273.8900146</v>
      </c>
      <c r="O3780" s="12" t="n">
        <v>1</v>
      </c>
    </row>
    <row r="3781" customFormat="false" ht="15" hidden="false" customHeight="true" outlineLevel="0" collapsed="false">
      <c r="A3781" s="6" t="n">
        <v>39055</v>
      </c>
      <c r="B3781" s="6" t="s">
        <v>26</v>
      </c>
      <c r="C3781" s="6" t="s">
        <v>20</v>
      </c>
      <c r="D3781" s="6" t="s">
        <v>31</v>
      </c>
      <c r="E3781" s="6" t="s">
        <v>32</v>
      </c>
      <c r="F3781" s="6" t="s">
        <v>29</v>
      </c>
      <c r="G3781" s="6" t="s">
        <v>34</v>
      </c>
      <c r="H3781" s="6" t="n">
        <v>1</v>
      </c>
      <c r="I3781" s="7" t="n">
        <v>99.98999786</v>
      </c>
      <c r="J3781" s="6" t="n">
        <v>5</v>
      </c>
      <c r="K3781" s="7" t="n">
        <v>499.9500122</v>
      </c>
      <c r="L3781" s="7" t="n">
        <v>99.98999786</v>
      </c>
      <c r="M3781" s="8" t="n">
        <v>0.200000003</v>
      </c>
      <c r="N3781" s="7" t="n">
        <v>48</v>
      </c>
      <c r="O3781" s="12" t="n">
        <v>1</v>
      </c>
    </row>
    <row r="3782" customFormat="false" ht="15" hidden="false" customHeight="true" outlineLevel="0" collapsed="false">
      <c r="A3782" s="6" t="n">
        <v>2927</v>
      </c>
      <c r="B3782" s="6" t="s">
        <v>26</v>
      </c>
      <c r="C3782" s="6" t="s">
        <v>20</v>
      </c>
      <c r="D3782" s="6" t="s">
        <v>50</v>
      </c>
      <c r="E3782" s="6" t="s">
        <v>51</v>
      </c>
      <c r="F3782" s="6" t="s">
        <v>33</v>
      </c>
      <c r="G3782" s="6" t="s">
        <v>24</v>
      </c>
      <c r="H3782" s="6" t="n">
        <v>1</v>
      </c>
      <c r="I3782" s="7" t="n">
        <v>59.99000168</v>
      </c>
      <c r="J3782" s="6" t="n">
        <v>3</v>
      </c>
      <c r="K3782" s="7" t="n">
        <v>179.9700012</v>
      </c>
      <c r="L3782" s="7" t="n">
        <v>3.599999905</v>
      </c>
      <c r="M3782" s="8" t="n">
        <v>0.02</v>
      </c>
      <c r="N3782" s="7" t="n">
        <v>63.49000168</v>
      </c>
      <c r="O3782" s="12" t="n">
        <v>1</v>
      </c>
    </row>
    <row r="3783" customFormat="false" ht="15" hidden="false" customHeight="true" outlineLevel="0" collapsed="false">
      <c r="A3783" s="6" t="n">
        <v>60794</v>
      </c>
      <c r="B3783" s="6" t="s">
        <v>19</v>
      </c>
      <c r="C3783" s="6" t="s">
        <v>20</v>
      </c>
      <c r="D3783" s="6" t="s">
        <v>50</v>
      </c>
      <c r="E3783" s="6" t="s">
        <v>63</v>
      </c>
      <c r="F3783" s="6" t="s">
        <v>40</v>
      </c>
      <c r="G3783" s="6" t="s">
        <v>24</v>
      </c>
      <c r="H3783" s="6" t="n">
        <v>4</v>
      </c>
      <c r="I3783" s="7" t="n">
        <v>399.980011</v>
      </c>
      <c r="J3783" s="6" t="n">
        <v>1</v>
      </c>
      <c r="K3783" s="7" t="n">
        <v>399.980011</v>
      </c>
      <c r="L3783" s="7" t="n">
        <v>0</v>
      </c>
      <c r="M3783" s="8" t="n">
        <v>0</v>
      </c>
      <c r="N3783" s="7" t="n">
        <v>65.19999695</v>
      </c>
      <c r="O3783" s="12" t="n">
        <v>1</v>
      </c>
    </row>
    <row r="3784" customFormat="false" ht="15" hidden="false" customHeight="true" outlineLevel="0" collapsed="false">
      <c r="A3784" s="6" t="n">
        <v>40702</v>
      </c>
      <c r="B3784" s="6" t="s">
        <v>19</v>
      </c>
      <c r="C3784" s="6" t="s">
        <v>49</v>
      </c>
      <c r="D3784" s="6" t="s">
        <v>31</v>
      </c>
      <c r="E3784" s="6" t="s">
        <v>62</v>
      </c>
      <c r="F3784" s="6" t="s">
        <v>57</v>
      </c>
      <c r="G3784" s="6" t="s">
        <v>34</v>
      </c>
      <c r="H3784" s="6" t="n">
        <v>4</v>
      </c>
      <c r="I3784" s="7" t="n">
        <v>50</v>
      </c>
      <c r="J3784" s="6" t="n">
        <v>4</v>
      </c>
      <c r="K3784" s="7" t="n">
        <v>200</v>
      </c>
      <c r="L3784" s="7" t="n">
        <v>36</v>
      </c>
      <c r="M3784" s="8" t="n">
        <v>0.180000007</v>
      </c>
      <c r="N3784" s="7" t="n">
        <v>8.199999809</v>
      </c>
      <c r="O3784" s="9" t="n">
        <v>0</v>
      </c>
    </row>
    <row r="3785" customFormat="false" ht="15" hidden="false" customHeight="true" outlineLevel="0" collapsed="false">
      <c r="A3785" s="6" t="n">
        <v>52276</v>
      </c>
      <c r="B3785" s="6" t="s">
        <v>19</v>
      </c>
      <c r="C3785" s="6" t="s">
        <v>37</v>
      </c>
      <c r="D3785" s="6" t="s">
        <v>50</v>
      </c>
      <c r="E3785" s="6" t="s">
        <v>51</v>
      </c>
      <c r="F3785" s="6" t="s">
        <v>23</v>
      </c>
      <c r="G3785" s="6" t="s">
        <v>34</v>
      </c>
      <c r="H3785" s="6" t="n">
        <v>4</v>
      </c>
      <c r="I3785" s="7" t="n">
        <v>129.9900055</v>
      </c>
      <c r="J3785" s="6" t="n">
        <v>1</v>
      </c>
      <c r="K3785" s="7" t="n">
        <v>129.9900055</v>
      </c>
      <c r="L3785" s="7" t="n">
        <v>0</v>
      </c>
      <c r="M3785" s="8" t="n">
        <v>0</v>
      </c>
      <c r="N3785" s="7" t="n">
        <v>9.75</v>
      </c>
      <c r="O3785" s="9" t="n">
        <v>0</v>
      </c>
    </row>
    <row r="3786" customFormat="false" ht="15" hidden="false" customHeight="true" outlineLevel="0" collapsed="false">
      <c r="A3786" s="6" t="n">
        <v>10636</v>
      </c>
      <c r="B3786" s="6" t="s">
        <v>26</v>
      </c>
      <c r="C3786" s="6" t="s">
        <v>49</v>
      </c>
      <c r="D3786" s="6" t="s">
        <v>21</v>
      </c>
      <c r="E3786" s="6" t="s">
        <v>64</v>
      </c>
      <c r="F3786" s="6" t="s">
        <v>33</v>
      </c>
      <c r="G3786" s="6" t="s">
        <v>34</v>
      </c>
      <c r="H3786" s="6" t="n">
        <v>1</v>
      </c>
      <c r="I3786" s="7" t="n">
        <v>59.99000168</v>
      </c>
      <c r="J3786" s="6" t="n">
        <v>5</v>
      </c>
      <c r="K3786" s="7" t="n">
        <v>299.9500122</v>
      </c>
      <c r="L3786" s="7" t="n">
        <v>12</v>
      </c>
      <c r="M3786" s="8" t="n">
        <v>0.039999999</v>
      </c>
      <c r="N3786" s="7" t="n">
        <v>48.95000076</v>
      </c>
      <c r="O3786" s="12" t="n">
        <v>1</v>
      </c>
    </row>
    <row r="3787" customFormat="false" ht="15" hidden="false" customHeight="true" outlineLevel="0" collapsed="false">
      <c r="A3787" s="6" t="n">
        <v>8826</v>
      </c>
      <c r="B3787" s="6" t="s">
        <v>19</v>
      </c>
      <c r="C3787" s="6" t="s">
        <v>20</v>
      </c>
      <c r="D3787" s="6" t="s">
        <v>50</v>
      </c>
      <c r="E3787" s="6" t="s">
        <v>63</v>
      </c>
      <c r="F3787" s="6" t="s">
        <v>29</v>
      </c>
      <c r="G3787" s="6" t="s">
        <v>24</v>
      </c>
      <c r="H3787" s="6" t="n">
        <v>4</v>
      </c>
      <c r="I3787" s="7" t="n">
        <v>99.98999786</v>
      </c>
      <c r="J3787" s="6" t="n">
        <v>1</v>
      </c>
      <c r="K3787" s="7" t="n">
        <v>99.98999786</v>
      </c>
      <c r="L3787" s="7" t="n">
        <v>13</v>
      </c>
      <c r="M3787" s="8" t="n">
        <v>0.129999995</v>
      </c>
      <c r="N3787" s="7" t="n">
        <v>36.54000092</v>
      </c>
      <c r="O3787" s="9" t="n">
        <v>0</v>
      </c>
    </row>
    <row r="3788" customFormat="false" ht="15" hidden="false" customHeight="true" outlineLevel="0" collapsed="false">
      <c r="A3788" s="6" t="n">
        <v>29987</v>
      </c>
      <c r="B3788" s="6" t="s">
        <v>19</v>
      </c>
      <c r="C3788" s="6" t="s">
        <v>49</v>
      </c>
      <c r="D3788" s="6" t="s">
        <v>27</v>
      </c>
      <c r="E3788" s="6" t="s">
        <v>28</v>
      </c>
      <c r="F3788" s="6" t="s">
        <v>23</v>
      </c>
      <c r="G3788" s="6" t="s">
        <v>44</v>
      </c>
      <c r="H3788" s="6" t="n">
        <v>4</v>
      </c>
      <c r="I3788" s="7" t="n">
        <v>129.9900055</v>
      </c>
      <c r="J3788" s="6" t="n">
        <v>1</v>
      </c>
      <c r="K3788" s="7" t="n">
        <v>129.9900055</v>
      </c>
      <c r="L3788" s="7" t="n">
        <v>16.89999962</v>
      </c>
      <c r="M3788" s="8" t="n">
        <v>0.129999995</v>
      </c>
      <c r="N3788" s="7" t="n">
        <v>29.39999962</v>
      </c>
      <c r="O3788" s="9" t="n">
        <v>0</v>
      </c>
    </row>
    <row r="3789" customFormat="false" ht="15" hidden="false" customHeight="true" outlineLevel="0" collapsed="false">
      <c r="A3789" s="6" t="n">
        <v>60915</v>
      </c>
      <c r="B3789" s="6" t="s">
        <v>19</v>
      </c>
      <c r="C3789" s="6" t="s">
        <v>20</v>
      </c>
      <c r="D3789" s="6" t="s">
        <v>50</v>
      </c>
      <c r="E3789" s="6" t="s">
        <v>63</v>
      </c>
      <c r="F3789" s="6" t="s">
        <v>23</v>
      </c>
      <c r="G3789" s="6" t="s">
        <v>44</v>
      </c>
      <c r="H3789" s="6" t="n">
        <v>4</v>
      </c>
      <c r="I3789" s="7" t="n">
        <v>129.9900055</v>
      </c>
      <c r="J3789" s="6" t="n">
        <v>1</v>
      </c>
      <c r="K3789" s="7" t="n">
        <v>129.9900055</v>
      </c>
      <c r="L3789" s="7" t="n">
        <v>9.100000381</v>
      </c>
      <c r="M3789" s="8" t="n">
        <v>0.07</v>
      </c>
      <c r="N3789" s="7" t="n">
        <v>60.45000076</v>
      </c>
      <c r="O3789" s="12" t="n">
        <v>1</v>
      </c>
    </row>
    <row r="3790" customFormat="false" ht="15" hidden="false" customHeight="true" outlineLevel="0" collapsed="false">
      <c r="A3790" s="6" t="n">
        <v>29226</v>
      </c>
      <c r="B3790" s="6" t="s">
        <v>19</v>
      </c>
      <c r="C3790" s="6" t="s">
        <v>37</v>
      </c>
      <c r="D3790" s="6" t="s">
        <v>27</v>
      </c>
      <c r="E3790" s="6" t="s">
        <v>69</v>
      </c>
      <c r="F3790" s="6" t="s">
        <v>73</v>
      </c>
      <c r="G3790" s="6" t="s">
        <v>47</v>
      </c>
      <c r="H3790" s="6" t="n">
        <v>4</v>
      </c>
      <c r="I3790" s="7" t="n">
        <v>39.99000168</v>
      </c>
      <c r="J3790" s="6" t="n">
        <v>3</v>
      </c>
      <c r="K3790" s="7" t="n">
        <v>119.9700012</v>
      </c>
      <c r="L3790" s="7" t="n">
        <v>23.98999977</v>
      </c>
      <c r="M3790" s="8" t="n">
        <v>0.200000003</v>
      </c>
      <c r="N3790" s="7" t="n">
        <v>-32.91999817</v>
      </c>
      <c r="O3790" s="9" t="n">
        <v>0</v>
      </c>
    </row>
    <row r="3791" customFormat="false" ht="15" hidden="false" customHeight="true" outlineLevel="0" collapsed="false">
      <c r="A3791" s="6" t="n">
        <v>1877</v>
      </c>
      <c r="B3791" s="6" t="s">
        <v>19</v>
      </c>
      <c r="C3791" s="6" t="s">
        <v>20</v>
      </c>
      <c r="D3791" s="6" t="s">
        <v>50</v>
      </c>
      <c r="E3791" s="6" t="s">
        <v>72</v>
      </c>
      <c r="F3791" s="6" t="s">
        <v>58</v>
      </c>
      <c r="G3791" s="6" t="s">
        <v>34</v>
      </c>
      <c r="H3791" s="6" t="n">
        <v>4</v>
      </c>
      <c r="I3791" s="7" t="n">
        <v>49.97999954</v>
      </c>
      <c r="J3791" s="6" t="n">
        <v>2</v>
      </c>
      <c r="K3791" s="7" t="n">
        <v>99.95999908</v>
      </c>
      <c r="L3791" s="7" t="n">
        <v>9</v>
      </c>
      <c r="M3791" s="8" t="n">
        <v>0.090000004</v>
      </c>
      <c r="N3791" s="7" t="n">
        <v>42.75</v>
      </c>
      <c r="O3791" s="9" t="n">
        <v>0</v>
      </c>
    </row>
    <row r="3792" customFormat="false" ht="15" hidden="false" customHeight="true" outlineLevel="0" collapsed="false">
      <c r="A3792" s="6" t="n">
        <v>47026</v>
      </c>
      <c r="B3792" s="6" t="s">
        <v>46</v>
      </c>
      <c r="C3792" s="6" t="s">
        <v>20</v>
      </c>
      <c r="D3792" s="6" t="s">
        <v>21</v>
      </c>
      <c r="E3792" s="6" t="s">
        <v>22</v>
      </c>
      <c r="F3792" s="6" t="s">
        <v>71</v>
      </c>
      <c r="G3792" s="6" t="s">
        <v>34</v>
      </c>
      <c r="H3792" s="6" t="n">
        <v>2</v>
      </c>
      <c r="I3792" s="7" t="n">
        <v>199.9900055</v>
      </c>
      <c r="J3792" s="6" t="n">
        <v>1</v>
      </c>
      <c r="K3792" s="7" t="n">
        <v>199.9900055</v>
      </c>
      <c r="L3792" s="7" t="n">
        <v>18</v>
      </c>
      <c r="M3792" s="8" t="n">
        <v>0.090000004</v>
      </c>
      <c r="N3792" s="7" t="n">
        <v>89.18000031</v>
      </c>
      <c r="O3792" s="9" t="n">
        <v>0</v>
      </c>
    </row>
    <row r="3793" customFormat="false" ht="15" hidden="false" customHeight="true" outlineLevel="0" collapsed="false">
      <c r="A3793" s="6" t="n">
        <v>53273</v>
      </c>
      <c r="B3793" s="6" t="s">
        <v>19</v>
      </c>
      <c r="C3793" s="6" t="s">
        <v>37</v>
      </c>
      <c r="D3793" s="6" t="s">
        <v>50</v>
      </c>
      <c r="E3793" s="6" t="s">
        <v>63</v>
      </c>
      <c r="F3793" s="6" t="s">
        <v>40</v>
      </c>
      <c r="G3793" s="6" t="s">
        <v>34</v>
      </c>
      <c r="H3793" s="6" t="n">
        <v>4</v>
      </c>
      <c r="I3793" s="7" t="n">
        <v>399.980011</v>
      </c>
      <c r="J3793" s="6" t="n">
        <v>1</v>
      </c>
      <c r="K3793" s="7" t="n">
        <v>399.980011</v>
      </c>
      <c r="L3793" s="7" t="n">
        <v>20</v>
      </c>
      <c r="M3793" s="8" t="n">
        <v>0.050000001</v>
      </c>
      <c r="N3793" s="7" t="n">
        <v>-63.45999908</v>
      </c>
      <c r="O3793" s="9" t="n">
        <v>0</v>
      </c>
    </row>
    <row r="3794" customFormat="false" ht="15" hidden="false" customHeight="true" outlineLevel="0" collapsed="false">
      <c r="A3794" s="6" t="n">
        <v>52526</v>
      </c>
      <c r="B3794" s="6" t="s">
        <v>19</v>
      </c>
      <c r="C3794" s="6" t="s">
        <v>20</v>
      </c>
      <c r="D3794" s="6" t="s">
        <v>50</v>
      </c>
      <c r="E3794" s="6" t="s">
        <v>51</v>
      </c>
      <c r="F3794" s="6" t="s">
        <v>23</v>
      </c>
      <c r="G3794" s="6" t="s">
        <v>44</v>
      </c>
      <c r="H3794" s="6" t="n">
        <v>4</v>
      </c>
      <c r="I3794" s="7" t="n">
        <v>129.9900055</v>
      </c>
      <c r="J3794" s="6" t="n">
        <v>1</v>
      </c>
      <c r="K3794" s="7" t="n">
        <v>129.9900055</v>
      </c>
      <c r="L3794" s="7" t="n">
        <v>7.150000095</v>
      </c>
      <c r="M3794" s="8" t="n">
        <v>0.059999999</v>
      </c>
      <c r="N3794" s="7" t="n">
        <v>55.27999878</v>
      </c>
      <c r="O3794" s="9" t="n">
        <v>0</v>
      </c>
    </row>
    <row r="3795" customFormat="false" ht="15" hidden="false" customHeight="true" outlineLevel="0" collapsed="false">
      <c r="A3795" s="6" t="n">
        <v>5080</v>
      </c>
      <c r="B3795" s="6" t="s">
        <v>19</v>
      </c>
      <c r="C3795" s="6" t="s">
        <v>20</v>
      </c>
      <c r="D3795" s="6" t="s">
        <v>50</v>
      </c>
      <c r="E3795" s="6" t="s">
        <v>63</v>
      </c>
      <c r="F3795" s="6" t="s">
        <v>57</v>
      </c>
      <c r="G3795" s="6" t="s">
        <v>44</v>
      </c>
      <c r="H3795" s="6" t="n">
        <v>4</v>
      </c>
      <c r="I3795" s="7" t="n">
        <v>50</v>
      </c>
      <c r="J3795" s="6" t="n">
        <v>4</v>
      </c>
      <c r="K3795" s="7" t="n">
        <v>200</v>
      </c>
      <c r="L3795" s="7" t="n">
        <v>6</v>
      </c>
      <c r="M3795" s="8" t="n">
        <v>0.029999999</v>
      </c>
      <c r="N3795" s="7" t="n">
        <v>65.95999908</v>
      </c>
      <c r="O3795" s="12" t="n">
        <v>1</v>
      </c>
    </row>
    <row r="3796" customFormat="false" ht="15" hidden="false" customHeight="true" outlineLevel="0" collapsed="false">
      <c r="A3796" s="6" t="n">
        <v>76405</v>
      </c>
      <c r="B3796" s="6" t="s">
        <v>46</v>
      </c>
      <c r="C3796" s="6" t="s">
        <v>20</v>
      </c>
      <c r="D3796" s="6" t="s">
        <v>27</v>
      </c>
      <c r="E3796" s="6" t="s">
        <v>69</v>
      </c>
      <c r="F3796" s="6" t="s">
        <v>76</v>
      </c>
      <c r="G3796" s="6" t="s">
        <v>24</v>
      </c>
      <c r="H3796" s="6" t="n">
        <v>2</v>
      </c>
      <c r="I3796" s="7" t="n">
        <v>39.75</v>
      </c>
      <c r="J3796" s="6" t="n">
        <v>1</v>
      </c>
      <c r="K3796" s="7" t="n">
        <v>39.75</v>
      </c>
      <c r="L3796" s="7" t="n">
        <v>7.159999847</v>
      </c>
      <c r="M3796" s="8" t="n">
        <v>0.180000007</v>
      </c>
      <c r="N3796" s="7" t="n">
        <v>9.130000114</v>
      </c>
      <c r="O3796" s="12" t="n">
        <v>1</v>
      </c>
    </row>
    <row r="3797" customFormat="false" ht="15" hidden="false" customHeight="true" outlineLevel="0" collapsed="false">
      <c r="A3797" s="6" t="n">
        <v>38595</v>
      </c>
      <c r="B3797" s="6" t="s">
        <v>19</v>
      </c>
      <c r="C3797" s="6" t="s">
        <v>49</v>
      </c>
      <c r="D3797" s="6" t="s">
        <v>31</v>
      </c>
      <c r="E3797" s="6" t="s">
        <v>62</v>
      </c>
      <c r="F3797" s="6" t="s">
        <v>89</v>
      </c>
      <c r="G3797" s="6" t="s">
        <v>44</v>
      </c>
      <c r="H3797" s="6" t="n">
        <v>4</v>
      </c>
      <c r="I3797" s="7" t="n">
        <v>59.99000168</v>
      </c>
      <c r="J3797" s="6" t="n">
        <v>3</v>
      </c>
      <c r="K3797" s="7" t="n">
        <v>179.9700012</v>
      </c>
      <c r="L3797" s="7" t="n">
        <v>32.38999939</v>
      </c>
      <c r="M3797" s="8" t="n">
        <v>0.180000007</v>
      </c>
      <c r="N3797" s="7" t="n">
        <v>-27.01000023</v>
      </c>
      <c r="O3797" s="12" t="n">
        <v>1</v>
      </c>
    </row>
    <row r="3798" customFormat="false" ht="15" hidden="false" customHeight="true" outlineLevel="0" collapsed="false">
      <c r="A3798" s="6" t="n">
        <v>40319</v>
      </c>
      <c r="B3798" s="6" t="s">
        <v>46</v>
      </c>
      <c r="C3798" s="6" t="s">
        <v>20</v>
      </c>
      <c r="D3798" s="6" t="s">
        <v>31</v>
      </c>
      <c r="E3798" s="6" t="s">
        <v>56</v>
      </c>
      <c r="F3798" s="6" t="s">
        <v>73</v>
      </c>
      <c r="G3798" s="6" t="s">
        <v>44</v>
      </c>
      <c r="H3798" s="6" t="n">
        <v>2</v>
      </c>
      <c r="I3798" s="7" t="n">
        <v>39.99000168</v>
      </c>
      <c r="J3798" s="6" t="n">
        <v>4</v>
      </c>
      <c r="K3798" s="7" t="n">
        <v>159.9600067</v>
      </c>
      <c r="L3798" s="7" t="n">
        <v>25.59000015</v>
      </c>
      <c r="M3798" s="8" t="n">
        <v>0.159999996</v>
      </c>
      <c r="N3798" s="7" t="n">
        <v>14.90999985</v>
      </c>
      <c r="O3798" s="12" t="n">
        <v>1</v>
      </c>
    </row>
    <row r="3799" customFormat="false" ht="15" hidden="false" customHeight="true" outlineLevel="0" collapsed="false">
      <c r="A3799" s="6" t="n">
        <v>64262</v>
      </c>
      <c r="B3799" s="6" t="s">
        <v>19</v>
      </c>
      <c r="C3799" s="6" t="s">
        <v>20</v>
      </c>
      <c r="D3799" s="6" t="s">
        <v>21</v>
      </c>
      <c r="E3799" s="6" t="s">
        <v>64</v>
      </c>
      <c r="F3799" s="6" t="s">
        <v>58</v>
      </c>
      <c r="G3799" s="6" t="s">
        <v>24</v>
      </c>
      <c r="H3799" s="6" t="n">
        <v>4</v>
      </c>
      <c r="I3799" s="7" t="n">
        <v>49.97999954</v>
      </c>
      <c r="J3799" s="6" t="n">
        <v>2</v>
      </c>
      <c r="K3799" s="7" t="n">
        <v>99.95999908</v>
      </c>
      <c r="L3799" s="7" t="n">
        <v>4</v>
      </c>
      <c r="M3799" s="8" t="n">
        <v>0.039999999</v>
      </c>
      <c r="N3799" s="7" t="n">
        <v>45.09999847</v>
      </c>
      <c r="O3799" s="9" t="n">
        <v>0</v>
      </c>
    </row>
    <row r="3800" customFormat="false" ht="15" hidden="false" customHeight="true" outlineLevel="0" collapsed="false">
      <c r="A3800" s="6" t="n">
        <v>10475</v>
      </c>
      <c r="B3800" s="6" t="s">
        <v>19</v>
      </c>
      <c r="C3800" s="6" t="s">
        <v>37</v>
      </c>
      <c r="D3800" s="6" t="s">
        <v>21</v>
      </c>
      <c r="E3800" s="6" t="s">
        <v>65</v>
      </c>
      <c r="F3800" s="6" t="s">
        <v>71</v>
      </c>
      <c r="G3800" s="6" t="s">
        <v>34</v>
      </c>
      <c r="H3800" s="6" t="n">
        <v>4</v>
      </c>
      <c r="I3800" s="7" t="n">
        <v>199.9900055</v>
      </c>
      <c r="J3800" s="6" t="n">
        <v>1</v>
      </c>
      <c r="K3800" s="7" t="n">
        <v>199.9900055</v>
      </c>
      <c r="L3800" s="7" t="n">
        <v>36</v>
      </c>
      <c r="M3800" s="8" t="n">
        <v>0.180000007</v>
      </c>
      <c r="N3800" s="7" t="n">
        <v>78.72000122</v>
      </c>
      <c r="O3800" s="12" t="n">
        <v>1</v>
      </c>
    </row>
    <row r="3801" customFormat="false" ht="15" hidden="false" customHeight="true" outlineLevel="0" collapsed="false">
      <c r="A3801" s="6" t="n">
        <v>66015</v>
      </c>
      <c r="B3801" s="6" t="s">
        <v>19</v>
      </c>
      <c r="C3801" s="6" t="s">
        <v>49</v>
      </c>
      <c r="D3801" s="6" t="s">
        <v>21</v>
      </c>
      <c r="E3801" s="6" t="s">
        <v>65</v>
      </c>
      <c r="F3801" s="6" t="s">
        <v>115</v>
      </c>
      <c r="G3801" s="6" t="s">
        <v>34</v>
      </c>
      <c r="H3801" s="6" t="n">
        <v>4</v>
      </c>
      <c r="I3801" s="7" t="n">
        <v>189</v>
      </c>
      <c r="J3801" s="6" t="n">
        <v>1</v>
      </c>
      <c r="K3801" s="7" t="n">
        <v>189</v>
      </c>
      <c r="L3801" s="7" t="n">
        <v>47.25</v>
      </c>
      <c r="M3801" s="8" t="n">
        <v>0.25</v>
      </c>
      <c r="N3801" s="7" t="n">
        <v>16.02000046</v>
      </c>
      <c r="O3801" s="12" t="n">
        <v>1</v>
      </c>
    </row>
    <row r="3802" customFormat="false" ht="15" hidden="false" customHeight="true" outlineLevel="0" collapsed="false">
      <c r="A3802" s="6" t="n">
        <v>26041</v>
      </c>
      <c r="B3802" s="6" t="s">
        <v>19</v>
      </c>
      <c r="C3802" s="6" t="s">
        <v>49</v>
      </c>
      <c r="D3802" s="6" t="s">
        <v>27</v>
      </c>
      <c r="E3802" s="6" t="s">
        <v>69</v>
      </c>
      <c r="F3802" s="6" t="s">
        <v>33</v>
      </c>
      <c r="G3802" s="6" t="s">
        <v>34</v>
      </c>
      <c r="H3802" s="6" t="n">
        <v>4</v>
      </c>
      <c r="I3802" s="7" t="n">
        <v>59.99000168</v>
      </c>
      <c r="J3802" s="6" t="n">
        <v>2</v>
      </c>
      <c r="K3802" s="7" t="n">
        <v>119.9800034</v>
      </c>
      <c r="L3802" s="7" t="n">
        <v>30</v>
      </c>
      <c r="M3802" s="8" t="n">
        <v>0.25</v>
      </c>
      <c r="N3802" s="7" t="n">
        <v>27</v>
      </c>
      <c r="O3802" s="9" t="n">
        <v>0</v>
      </c>
    </row>
    <row r="3803" customFormat="false" ht="15" hidden="false" customHeight="true" outlineLevel="0" collapsed="false">
      <c r="A3803" s="6" t="n">
        <v>26985</v>
      </c>
      <c r="B3803" s="6" t="s">
        <v>36</v>
      </c>
      <c r="C3803" s="6" t="s">
        <v>20</v>
      </c>
      <c r="D3803" s="6" t="s">
        <v>27</v>
      </c>
      <c r="E3803" s="6" t="s">
        <v>69</v>
      </c>
      <c r="F3803" s="6" t="s">
        <v>57</v>
      </c>
      <c r="G3803" s="6" t="s">
        <v>24</v>
      </c>
      <c r="H3803" s="6" t="n">
        <v>0</v>
      </c>
      <c r="I3803" s="7" t="n">
        <v>50</v>
      </c>
      <c r="J3803" s="6" t="n">
        <v>5</v>
      </c>
      <c r="K3803" s="7" t="n">
        <v>250</v>
      </c>
      <c r="L3803" s="7" t="n">
        <v>37.5</v>
      </c>
      <c r="M3803" s="8" t="n">
        <v>0.150000006</v>
      </c>
      <c r="N3803" s="7" t="n">
        <v>-15.09000015</v>
      </c>
      <c r="O3803" s="12" t="n">
        <v>1</v>
      </c>
    </row>
    <row r="3804" customFormat="false" ht="15" hidden="false" customHeight="true" outlineLevel="0" collapsed="false">
      <c r="A3804" s="6" t="n">
        <v>37042</v>
      </c>
      <c r="B3804" s="6" t="s">
        <v>46</v>
      </c>
      <c r="C3804" s="6" t="s">
        <v>37</v>
      </c>
      <c r="D3804" s="6" t="s">
        <v>31</v>
      </c>
      <c r="E3804" s="6" t="s">
        <v>56</v>
      </c>
      <c r="F3804" s="6" t="s">
        <v>33</v>
      </c>
      <c r="G3804" s="6" t="s">
        <v>24</v>
      </c>
      <c r="H3804" s="6" t="n">
        <v>2</v>
      </c>
      <c r="I3804" s="7" t="n">
        <v>59.99000168</v>
      </c>
      <c r="J3804" s="6" t="n">
        <v>4</v>
      </c>
      <c r="K3804" s="7" t="n">
        <v>239.9600067</v>
      </c>
      <c r="L3804" s="7" t="n">
        <v>0</v>
      </c>
      <c r="M3804" s="8" t="n">
        <v>0</v>
      </c>
      <c r="N3804" s="7" t="n">
        <v>40.0699997</v>
      </c>
      <c r="O3804" s="12" t="n">
        <v>1</v>
      </c>
    </row>
    <row r="3805" customFormat="false" ht="15" hidden="false" customHeight="true" outlineLevel="0" collapsed="false">
      <c r="A3805" s="6" t="n">
        <v>17700</v>
      </c>
      <c r="B3805" s="6" t="s">
        <v>19</v>
      </c>
      <c r="C3805" s="6" t="s">
        <v>20</v>
      </c>
      <c r="D3805" s="6" t="s">
        <v>21</v>
      </c>
      <c r="E3805" s="6" t="s">
        <v>65</v>
      </c>
      <c r="F3805" s="6" t="s">
        <v>89</v>
      </c>
      <c r="G3805" s="6" t="s">
        <v>24</v>
      </c>
      <c r="H3805" s="6" t="n">
        <v>4</v>
      </c>
      <c r="I3805" s="7" t="n">
        <v>59.99000168</v>
      </c>
      <c r="J3805" s="6" t="n">
        <v>4</v>
      </c>
      <c r="K3805" s="7" t="n">
        <v>239.9600067</v>
      </c>
      <c r="L3805" s="7" t="n">
        <v>40.79000092</v>
      </c>
      <c r="M3805" s="8" t="n">
        <v>0.170000002</v>
      </c>
      <c r="N3805" s="7" t="n">
        <v>-119.5</v>
      </c>
      <c r="O3805" s="12" t="n">
        <v>1</v>
      </c>
    </row>
    <row r="3806" customFormat="false" ht="15" hidden="false" customHeight="true" outlineLevel="0" collapsed="false">
      <c r="A3806" s="6" t="n">
        <v>15489</v>
      </c>
      <c r="B3806" s="6" t="s">
        <v>19</v>
      </c>
      <c r="C3806" s="6" t="s">
        <v>20</v>
      </c>
      <c r="D3806" s="6" t="s">
        <v>21</v>
      </c>
      <c r="E3806" s="6" t="s">
        <v>65</v>
      </c>
      <c r="F3806" s="6" t="s">
        <v>23</v>
      </c>
      <c r="G3806" s="6" t="s">
        <v>24</v>
      </c>
      <c r="H3806" s="6" t="n">
        <v>4</v>
      </c>
      <c r="I3806" s="7" t="n">
        <v>129.9900055</v>
      </c>
      <c r="J3806" s="6" t="n">
        <v>1</v>
      </c>
      <c r="K3806" s="7" t="n">
        <v>129.9900055</v>
      </c>
      <c r="L3806" s="7" t="n">
        <v>13</v>
      </c>
      <c r="M3806" s="8" t="n">
        <v>0.100000001</v>
      </c>
      <c r="N3806" s="7" t="n">
        <v>51.47999954</v>
      </c>
      <c r="O3806" s="12" t="n">
        <v>1</v>
      </c>
    </row>
    <row r="3807" customFormat="false" ht="15" hidden="false" customHeight="true" outlineLevel="0" collapsed="false">
      <c r="A3807" s="6" t="n">
        <v>68717</v>
      </c>
      <c r="B3807" s="6" t="s">
        <v>46</v>
      </c>
      <c r="C3807" s="6" t="s">
        <v>20</v>
      </c>
      <c r="D3807" s="6" t="s">
        <v>21</v>
      </c>
      <c r="E3807" s="6" t="s">
        <v>65</v>
      </c>
      <c r="F3807" s="6" t="s">
        <v>71</v>
      </c>
      <c r="G3807" s="6" t="s">
        <v>47</v>
      </c>
      <c r="H3807" s="6" t="n">
        <v>2</v>
      </c>
      <c r="I3807" s="7" t="n">
        <v>199.9900055</v>
      </c>
      <c r="J3807" s="6" t="n">
        <v>1</v>
      </c>
      <c r="K3807" s="7" t="n">
        <v>199.9900055</v>
      </c>
      <c r="L3807" s="7" t="n">
        <v>18</v>
      </c>
      <c r="M3807" s="8" t="n">
        <v>0.090000004</v>
      </c>
      <c r="N3807" s="7" t="n">
        <v>87.36000061</v>
      </c>
      <c r="O3807" s="12" t="n">
        <v>1</v>
      </c>
    </row>
    <row r="3808" customFormat="false" ht="15" hidden="false" customHeight="true" outlineLevel="0" collapsed="false">
      <c r="A3808" s="6" t="n">
        <v>51076</v>
      </c>
      <c r="B3808" s="6" t="s">
        <v>19</v>
      </c>
      <c r="C3808" s="6" t="s">
        <v>20</v>
      </c>
      <c r="D3808" s="6" t="s">
        <v>38</v>
      </c>
      <c r="E3808" s="6" t="s">
        <v>94</v>
      </c>
      <c r="F3808" s="6" t="s">
        <v>71</v>
      </c>
      <c r="G3808" s="6" t="s">
        <v>34</v>
      </c>
      <c r="H3808" s="6" t="n">
        <v>4</v>
      </c>
      <c r="I3808" s="7" t="n">
        <v>199.9900055</v>
      </c>
      <c r="J3808" s="6" t="n">
        <v>1</v>
      </c>
      <c r="K3808" s="7" t="n">
        <v>199.9900055</v>
      </c>
      <c r="L3808" s="7" t="n">
        <v>10</v>
      </c>
      <c r="M3808" s="8" t="n">
        <v>0.050000001</v>
      </c>
      <c r="N3808" s="7" t="n">
        <v>66.5</v>
      </c>
      <c r="O3808" s="9" t="n">
        <v>0</v>
      </c>
    </row>
    <row r="3809" customFormat="false" ht="15" hidden="false" customHeight="true" outlineLevel="0" collapsed="false">
      <c r="A3809" s="6" t="n">
        <v>53598</v>
      </c>
      <c r="B3809" s="6" t="s">
        <v>19</v>
      </c>
      <c r="C3809" s="6" t="s">
        <v>37</v>
      </c>
      <c r="D3809" s="6" t="s">
        <v>50</v>
      </c>
      <c r="E3809" s="6" t="s">
        <v>63</v>
      </c>
      <c r="F3809" s="6" t="s">
        <v>33</v>
      </c>
      <c r="G3809" s="6" t="s">
        <v>34</v>
      </c>
      <c r="H3809" s="6" t="n">
        <v>4</v>
      </c>
      <c r="I3809" s="7" t="n">
        <v>59.99000168</v>
      </c>
      <c r="J3809" s="6" t="n">
        <v>3</v>
      </c>
      <c r="K3809" s="7" t="n">
        <v>179.9700012</v>
      </c>
      <c r="L3809" s="7" t="n">
        <v>0</v>
      </c>
      <c r="M3809" s="8" t="n">
        <v>0</v>
      </c>
      <c r="N3809" s="7" t="n">
        <v>67.48999786</v>
      </c>
      <c r="O3809" s="9" t="n">
        <v>0</v>
      </c>
    </row>
    <row r="3810" customFormat="false" ht="15" hidden="false" customHeight="true" outlineLevel="0" collapsed="false">
      <c r="A3810" s="6" t="n">
        <v>65290</v>
      </c>
      <c r="B3810" s="6" t="s">
        <v>19</v>
      </c>
      <c r="C3810" s="6" t="s">
        <v>49</v>
      </c>
      <c r="D3810" s="6" t="s">
        <v>21</v>
      </c>
      <c r="E3810" s="6" t="s">
        <v>65</v>
      </c>
      <c r="F3810" s="6" t="s">
        <v>33</v>
      </c>
      <c r="G3810" s="6" t="s">
        <v>44</v>
      </c>
      <c r="H3810" s="6" t="n">
        <v>4</v>
      </c>
      <c r="I3810" s="7" t="n">
        <v>59.99000168</v>
      </c>
      <c r="J3810" s="6" t="n">
        <v>2</v>
      </c>
      <c r="K3810" s="7" t="n">
        <v>119.9800034</v>
      </c>
      <c r="L3810" s="7" t="n">
        <v>2.400000095</v>
      </c>
      <c r="M3810" s="8" t="n">
        <v>0.02</v>
      </c>
      <c r="N3810" s="7" t="n">
        <v>57.61000061</v>
      </c>
      <c r="O3810" s="12" t="n">
        <v>1</v>
      </c>
    </row>
    <row r="3811" customFormat="false" ht="15" hidden="false" customHeight="true" outlineLevel="0" collapsed="false">
      <c r="A3811" s="6" t="n">
        <v>3725</v>
      </c>
      <c r="B3811" s="6" t="s">
        <v>26</v>
      </c>
      <c r="C3811" s="6" t="s">
        <v>20</v>
      </c>
      <c r="D3811" s="6" t="s">
        <v>50</v>
      </c>
      <c r="E3811" s="6" t="s">
        <v>51</v>
      </c>
      <c r="F3811" s="6" t="s">
        <v>71</v>
      </c>
      <c r="G3811" s="6" t="s">
        <v>47</v>
      </c>
      <c r="H3811" s="6" t="n">
        <v>1</v>
      </c>
      <c r="I3811" s="7" t="n">
        <v>199.9900055</v>
      </c>
      <c r="J3811" s="6" t="n">
        <v>1</v>
      </c>
      <c r="K3811" s="7" t="n">
        <v>199.9900055</v>
      </c>
      <c r="L3811" s="7" t="n">
        <v>24</v>
      </c>
      <c r="M3811" s="8" t="n">
        <v>0.119999997</v>
      </c>
      <c r="N3811" s="7" t="n">
        <v>86.23999786</v>
      </c>
      <c r="O3811" s="12" t="n">
        <v>1</v>
      </c>
    </row>
    <row r="3812" customFormat="false" ht="15" hidden="false" customHeight="true" outlineLevel="0" collapsed="false">
      <c r="A3812" s="6" t="n">
        <v>44822</v>
      </c>
      <c r="B3812" s="6" t="s">
        <v>19</v>
      </c>
      <c r="C3812" s="6" t="s">
        <v>20</v>
      </c>
      <c r="D3812" s="6" t="s">
        <v>27</v>
      </c>
      <c r="E3812" s="6" t="s">
        <v>69</v>
      </c>
      <c r="F3812" s="6" t="s">
        <v>75</v>
      </c>
      <c r="G3812" s="6" t="s">
        <v>34</v>
      </c>
      <c r="H3812" s="6" t="n">
        <v>4</v>
      </c>
      <c r="I3812" s="7" t="n">
        <v>299.980011</v>
      </c>
      <c r="J3812" s="6" t="n">
        <v>1</v>
      </c>
      <c r="K3812" s="7" t="n">
        <v>299.980011</v>
      </c>
      <c r="L3812" s="7" t="n">
        <v>39</v>
      </c>
      <c r="M3812" s="8" t="n">
        <v>0.129999995</v>
      </c>
      <c r="N3812" s="7" t="n">
        <v>127.8799973</v>
      </c>
      <c r="O3812" s="9" t="n">
        <v>0</v>
      </c>
    </row>
    <row r="3813" customFormat="false" ht="15" hidden="false" customHeight="true" outlineLevel="0" collapsed="false">
      <c r="A3813" s="6" t="n">
        <v>3504</v>
      </c>
      <c r="B3813" s="6" t="s">
        <v>19</v>
      </c>
      <c r="C3813" s="6" t="s">
        <v>20</v>
      </c>
      <c r="D3813" s="6" t="s">
        <v>50</v>
      </c>
      <c r="E3813" s="6" t="s">
        <v>51</v>
      </c>
      <c r="F3813" s="6" t="s">
        <v>75</v>
      </c>
      <c r="G3813" s="6" t="s">
        <v>44</v>
      </c>
      <c r="H3813" s="6" t="n">
        <v>4</v>
      </c>
      <c r="I3813" s="7" t="n">
        <v>299.980011</v>
      </c>
      <c r="J3813" s="6" t="n">
        <v>1</v>
      </c>
      <c r="K3813" s="7" t="n">
        <v>299.980011</v>
      </c>
      <c r="L3813" s="7" t="n">
        <v>15</v>
      </c>
      <c r="M3813" s="8" t="n">
        <v>0.050000001</v>
      </c>
      <c r="N3813" s="7" t="n">
        <v>122.5400009</v>
      </c>
      <c r="O3813" s="12" t="n">
        <v>1</v>
      </c>
    </row>
    <row r="3814" customFormat="false" ht="15" hidden="false" customHeight="true" outlineLevel="0" collapsed="false">
      <c r="A3814" s="6" t="n">
        <v>21217</v>
      </c>
      <c r="B3814" s="6" t="s">
        <v>19</v>
      </c>
      <c r="C3814" s="6" t="s">
        <v>20</v>
      </c>
      <c r="D3814" s="6" t="s">
        <v>27</v>
      </c>
      <c r="E3814" s="6" t="s">
        <v>28</v>
      </c>
      <c r="F3814" s="6" t="s">
        <v>57</v>
      </c>
      <c r="G3814" s="6" t="s">
        <v>47</v>
      </c>
      <c r="H3814" s="6" t="n">
        <v>4</v>
      </c>
      <c r="I3814" s="7" t="n">
        <v>50</v>
      </c>
      <c r="J3814" s="6" t="n">
        <v>1</v>
      </c>
      <c r="K3814" s="7" t="n">
        <v>50</v>
      </c>
      <c r="L3814" s="7" t="n">
        <v>1</v>
      </c>
      <c r="M3814" s="8" t="n">
        <v>0.02</v>
      </c>
      <c r="N3814" s="7" t="n">
        <v>14.69999981</v>
      </c>
      <c r="O3814" s="9" t="n">
        <v>0</v>
      </c>
    </row>
    <row r="3815" customFormat="false" ht="15" hidden="false" customHeight="true" outlineLevel="0" collapsed="false">
      <c r="A3815" s="6" t="n">
        <v>31817</v>
      </c>
      <c r="B3815" s="6" t="s">
        <v>46</v>
      </c>
      <c r="C3815" s="6" t="s">
        <v>49</v>
      </c>
      <c r="D3815" s="6" t="s">
        <v>31</v>
      </c>
      <c r="E3815" s="6" t="s">
        <v>62</v>
      </c>
      <c r="F3815" s="6" t="s">
        <v>73</v>
      </c>
      <c r="G3815" s="6" t="s">
        <v>34</v>
      </c>
      <c r="H3815" s="6" t="n">
        <v>2</v>
      </c>
      <c r="I3815" s="7" t="n">
        <v>39.99000168</v>
      </c>
      <c r="J3815" s="6" t="n">
        <v>2</v>
      </c>
      <c r="K3815" s="7" t="n">
        <v>79.98000336</v>
      </c>
      <c r="L3815" s="7" t="n">
        <v>9.600000381</v>
      </c>
      <c r="M3815" s="8" t="n">
        <v>0.119999997</v>
      </c>
      <c r="N3815" s="7" t="n">
        <v>21.11000061</v>
      </c>
      <c r="O3815" s="12" t="n">
        <v>1</v>
      </c>
    </row>
    <row r="3816" customFormat="false" ht="15" hidden="false" customHeight="true" outlineLevel="0" collapsed="false">
      <c r="A3816" s="6" t="n">
        <v>42877</v>
      </c>
      <c r="B3816" s="6" t="s">
        <v>46</v>
      </c>
      <c r="C3816" s="6" t="s">
        <v>49</v>
      </c>
      <c r="D3816" s="6" t="s">
        <v>21</v>
      </c>
      <c r="E3816" s="6" t="s">
        <v>66</v>
      </c>
      <c r="F3816" s="6" t="s">
        <v>33</v>
      </c>
      <c r="G3816" s="6" t="s">
        <v>34</v>
      </c>
      <c r="H3816" s="6" t="n">
        <v>2</v>
      </c>
      <c r="I3816" s="7" t="n">
        <v>59.99000168</v>
      </c>
      <c r="J3816" s="6" t="n">
        <v>1</v>
      </c>
      <c r="K3816" s="7" t="n">
        <v>59.99000168</v>
      </c>
      <c r="L3816" s="7" t="n">
        <v>0.600000024</v>
      </c>
      <c r="M3816" s="8" t="n">
        <v>0.01</v>
      </c>
      <c r="N3816" s="7" t="n">
        <v>23.15999985</v>
      </c>
      <c r="O3816" s="12" t="n">
        <v>1</v>
      </c>
    </row>
    <row r="3817" customFormat="false" ht="15" hidden="false" customHeight="true" outlineLevel="0" collapsed="false">
      <c r="A3817" s="6" t="n">
        <v>5903</v>
      </c>
      <c r="B3817" s="6" t="s">
        <v>19</v>
      </c>
      <c r="C3817" s="6" t="s">
        <v>49</v>
      </c>
      <c r="D3817" s="6" t="s">
        <v>50</v>
      </c>
      <c r="E3817" s="6" t="s">
        <v>51</v>
      </c>
      <c r="F3817" s="6" t="s">
        <v>73</v>
      </c>
      <c r="G3817" s="6" t="s">
        <v>34</v>
      </c>
      <c r="H3817" s="6" t="n">
        <v>4</v>
      </c>
      <c r="I3817" s="7" t="n">
        <v>39.99000168</v>
      </c>
      <c r="J3817" s="6" t="n">
        <v>4</v>
      </c>
      <c r="K3817" s="7" t="n">
        <v>159.9600067</v>
      </c>
      <c r="L3817" s="7" t="n">
        <v>19.20000076</v>
      </c>
      <c r="M3817" s="8" t="n">
        <v>0.119999997</v>
      </c>
      <c r="N3817" s="7" t="n">
        <v>44.06000137</v>
      </c>
      <c r="O3817" s="9" t="n">
        <v>0</v>
      </c>
    </row>
    <row r="3818" customFormat="false" ht="15" hidden="false" customHeight="true" outlineLevel="0" collapsed="false">
      <c r="A3818" s="6" t="n">
        <v>57451</v>
      </c>
      <c r="B3818" s="6" t="s">
        <v>46</v>
      </c>
      <c r="C3818" s="6" t="s">
        <v>49</v>
      </c>
      <c r="D3818" s="6" t="s">
        <v>50</v>
      </c>
      <c r="E3818" s="6" t="s">
        <v>51</v>
      </c>
      <c r="F3818" s="6" t="s">
        <v>100</v>
      </c>
      <c r="G3818" s="6" t="s">
        <v>47</v>
      </c>
      <c r="H3818" s="6" t="n">
        <v>2</v>
      </c>
      <c r="I3818" s="7" t="n">
        <v>19.98999977</v>
      </c>
      <c r="J3818" s="6" t="n">
        <v>2</v>
      </c>
      <c r="K3818" s="7" t="n">
        <v>39.97999954</v>
      </c>
      <c r="L3818" s="7" t="n">
        <v>0.800000012</v>
      </c>
      <c r="M3818" s="8" t="n">
        <v>0.02</v>
      </c>
      <c r="N3818" s="7" t="n">
        <v>4.309999943</v>
      </c>
      <c r="O3818" s="9" t="n">
        <v>0</v>
      </c>
    </row>
    <row r="3819" customFormat="false" ht="15" hidden="false" customHeight="true" outlineLevel="0" collapsed="false">
      <c r="A3819" s="6" t="n">
        <v>18784</v>
      </c>
      <c r="B3819" s="6" t="s">
        <v>26</v>
      </c>
      <c r="C3819" s="6" t="s">
        <v>20</v>
      </c>
      <c r="D3819" s="6" t="s">
        <v>21</v>
      </c>
      <c r="E3819" s="6" t="s">
        <v>64</v>
      </c>
      <c r="F3819" s="6" t="s">
        <v>23</v>
      </c>
      <c r="G3819" s="6" t="s">
        <v>34</v>
      </c>
      <c r="H3819" s="6" t="n">
        <v>1</v>
      </c>
      <c r="I3819" s="7" t="n">
        <v>129.9900055</v>
      </c>
      <c r="J3819" s="6" t="n">
        <v>1</v>
      </c>
      <c r="K3819" s="7" t="n">
        <v>129.9900055</v>
      </c>
      <c r="L3819" s="7" t="n">
        <v>16.89999962</v>
      </c>
      <c r="M3819" s="8" t="n">
        <v>0.129999995</v>
      </c>
      <c r="N3819" s="7" t="n">
        <v>38.22000122</v>
      </c>
      <c r="O3819" s="12" t="n">
        <v>1</v>
      </c>
    </row>
    <row r="3820" customFormat="false" ht="15" hidden="false" customHeight="true" outlineLevel="0" collapsed="false">
      <c r="A3820" s="6" t="n">
        <v>3483</v>
      </c>
      <c r="B3820" s="6" t="s">
        <v>19</v>
      </c>
      <c r="C3820" s="6" t="s">
        <v>20</v>
      </c>
      <c r="D3820" s="6" t="s">
        <v>50</v>
      </c>
      <c r="E3820" s="6" t="s">
        <v>51</v>
      </c>
      <c r="F3820" s="6" t="s">
        <v>75</v>
      </c>
      <c r="G3820" s="6" t="s">
        <v>47</v>
      </c>
      <c r="H3820" s="6" t="n">
        <v>4</v>
      </c>
      <c r="I3820" s="7" t="n">
        <v>299.980011</v>
      </c>
      <c r="J3820" s="6" t="n">
        <v>1</v>
      </c>
      <c r="K3820" s="7" t="n">
        <v>299.980011</v>
      </c>
      <c r="L3820" s="7" t="n">
        <v>36</v>
      </c>
      <c r="M3820" s="8" t="n">
        <v>0.119999997</v>
      </c>
      <c r="N3820" s="7" t="n">
        <v>66</v>
      </c>
      <c r="O3820" s="9" t="n">
        <v>0</v>
      </c>
    </row>
    <row r="3821" customFormat="false" ht="15" hidden="false" customHeight="true" outlineLevel="0" collapsed="false">
      <c r="A3821" s="6" t="n">
        <v>50669</v>
      </c>
      <c r="B3821" s="6" t="s">
        <v>19</v>
      </c>
      <c r="C3821" s="6" t="s">
        <v>20</v>
      </c>
      <c r="D3821" s="6" t="s">
        <v>21</v>
      </c>
      <c r="E3821" s="6" t="s">
        <v>64</v>
      </c>
      <c r="F3821" s="6" t="s">
        <v>58</v>
      </c>
      <c r="G3821" s="6" t="s">
        <v>34</v>
      </c>
      <c r="H3821" s="6" t="n">
        <v>4</v>
      </c>
      <c r="I3821" s="7" t="n">
        <v>49.97999954</v>
      </c>
      <c r="J3821" s="6" t="n">
        <v>4</v>
      </c>
      <c r="K3821" s="7" t="n">
        <v>199.9199982</v>
      </c>
      <c r="L3821" s="7" t="n">
        <v>33.99000168</v>
      </c>
      <c r="M3821" s="8" t="n">
        <v>0.170000002</v>
      </c>
      <c r="N3821" s="7" t="n">
        <v>54.75999832</v>
      </c>
      <c r="O3821" s="12" t="n">
        <v>1</v>
      </c>
    </row>
    <row r="3822" customFormat="false" ht="15" hidden="false" customHeight="true" outlineLevel="0" collapsed="false">
      <c r="A3822" s="6" t="n">
        <v>37905</v>
      </c>
      <c r="B3822" s="6" t="s">
        <v>19</v>
      </c>
      <c r="C3822" s="6" t="s">
        <v>20</v>
      </c>
      <c r="D3822" s="6" t="s">
        <v>31</v>
      </c>
      <c r="E3822" s="6" t="s">
        <v>56</v>
      </c>
      <c r="F3822" s="6" t="s">
        <v>71</v>
      </c>
      <c r="G3822" s="6" t="s">
        <v>44</v>
      </c>
      <c r="H3822" s="6" t="n">
        <v>4</v>
      </c>
      <c r="I3822" s="7" t="n">
        <v>199.9900055</v>
      </c>
      <c r="J3822" s="6" t="n">
        <v>1</v>
      </c>
      <c r="K3822" s="7" t="n">
        <v>199.9900055</v>
      </c>
      <c r="L3822" s="7" t="n">
        <v>4</v>
      </c>
      <c r="M3822" s="8" t="n">
        <v>0.02</v>
      </c>
      <c r="N3822" s="7" t="n">
        <v>66.23999786</v>
      </c>
      <c r="O3822" s="12" t="n">
        <v>1</v>
      </c>
    </row>
    <row r="3823" customFormat="false" ht="15" hidden="false" customHeight="true" outlineLevel="0" collapsed="false">
      <c r="A3823" s="6" t="n">
        <v>37084</v>
      </c>
      <c r="B3823" s="6" t="s">
        <v>19</v>
      </c>
      <c r="C3823" s="6" t="s">
        <v>37</v>
      </c>
      <c r="D3823" s="6" t="s">
        <v>31</v>
      </c>
      <c r="E3823" s="6" t="s">
        <v>56</v>
      </c>
      <c r="F3823" s="6" t="s">
        <v>71</v>
      </c>
      <c r="G3823" s="6" t="s">
        <v>34</v>
      </c>
      <c r="H3823" s="6" t="n">
        <v>4</v>
      </c>
      <c r="I3823" s="7" t="n">
        <v>199.9900055</v>
      </c>
      <c r="J3823" s="6" t="n">
        <v>1</v>
      </c>
      <c r="K3823" s="7" t="n">
        <v>199.9900055</v>
      </c>
      <c r="L3823" s="7" t="n">
        <v>8</v>
      </c>
      <c r="M3823" s="8" t="n">
        <v>0.039999999</v>
      </c>
      <c r="N3823" s="7" t="n">
        <v>80.63999939</v>
      </c>
      <c r="O3823" s="12" t="n">
        <v>1</v>
      </c>
    </row>
    <row r="3824" customFormat="false" ht="15" hidden="false" customHeight="true" outlineLevel="0" collapsed="false">
      <c r="A3824" s="6" t="n">
        <v>4156</v>
      </c>
      <c r="B3824" s="6" t="s">
        <v>19</v>
      </c>
      <c r="C3824" s="6" t="s">
        <v>20</v>
      </c>
      <c r="D3824" s="6" t="s">
        <v>50</v>
      </c>
      <c r="E3824" s="6" t="s">
        <v>51</v>
      </c>
      <c r="F3824" s="6" t="s">
        <v>40</v>
      </c>
      <c r="G3824" s="6" t="s">
        <v>44</v>
      </c>
      <c r="H3824" s="6" t="n">
        <v>4</v>
      </c>
      <c r="I3824" s="7" t="n">
        <v>399.980011</v>
      </c>
      <c r="J3824" s="6" t="n">
        <v>1</v>
      </c>
      <c r="K3824" s="7" t="n">
        <v>399.980011</v>
      </c>
      <c r="L3824" s="7" t="n">
        <v>8</v>
      </c>
      <c r="M3824" s="8" t="n">
        <v>0.02</v>
      </c>
      <c r="N3824" s="7" t="n">
        <v>122.6900024</v>
      </c>
      <c r="O3824" s="9" t="n">
        <v>0</v>
      </c>
    </row>
    <row r="3825" customFormat="false" ht="15" hidden="false" customHeight="true" outlineLevel="0" collapsed="false">
      <c r="A3825" s="6" t="n">
        <v>54531</v>
      </c>
      <c r="B3825" s="6" t="s">
        <v>19</v>
      </c>
      <c r="C3825" s="6" t="s">
        <v>20</v>
      </c>
      <c r="D3825" s="6" t="s">
        <v>50</v>
      </c>
      <c r="E3825" s="6" t="s">
        <v>51</v>
      </c>
      <c r="F3825" s="6" t="s">
        <v>33</v>
      </c>
      <c r="G3825" s="6" t="s">
        <v>34</v>
      </c>
      <c r="H3825" s="6" t="n">
        <v>4</v>
      </c>
      <c r="I3825" s="7" t="n">
        <v>59.99000168</v>
      </c>
      <c r="J3825" s="6" t="n">
        <v>3</v>
      </c>
      <c r="K3825" s="7" t="n">
        <v>179.9700012</v>
      </c>
      <c r="L3825" s="7" t="n">
        <v>18</v>
      </c>
      <c r="M3825" s="8" t="n">
        <v>0.100000001</v>
      </c>
      <c r="N3825" s="7" t="n">
        <v>-4.699999809</v>
      </c>
      <c r="O3825" s="9" t="n">
        <v>0</v>
      </c>
    </row>
    <row r="3826" customFormat="false" ht="15" hidden="false" customHeight="true" outlineLevel="0" collapsed="false">
      <c r="A3826" s="6" t="n">
        <v>24113</v>
      </c>
      <c r="B3826" s="6" t="s">
        <v>46</v>
      </c>
      <c r="C3826" s="6" t="s">
        <v>20</v>
      </c>
      <c r="D3826" s="6" t="s">
        <v>27</v>
      </c>
      <c r="E3826" s="6" t="s">
        <v>28</v>
      </c>
      <c r="F3826" s="6" t="s">
        <v>58</v>
      </c>
      <c r="G3826" s="6" t="s">
        <v>24</v>
      </c>
      <c r="H3826" s="6" t="n">
        <v>2</v>
      </c>
      <c r="I3826" s="7" t="n">
        <v>49.97999954</v>
      </c>
      <c r="J3826" s="6" t="n">
        <v>2</v>
      </c>
      <c r="K3826" s="7" t="n">
        <v>99.95999908</v>
      </c>
      <c r="L3826" s="7" t="n">
        <v>10</v>
      </c>
      <c r="M3826" s="8" t="n">
        <v>0.100000001</v>
      </c>
      <c r="N3826" s="7" t="n">
        <v>10.17000008</v>
      </c>
      <c r="O3826" s="12" t="n">
        <v>1</v>
      </c>
    </row>
    <row r="3827" customFormat="false" ht="15" hidden="false" customHeight="true" outlineLevel="0" collapsed="false">
      <c r="A3827" s="6" t="n">
        <v>37491</v>
      </c>
      <c r="B3827" s="6" t="s">
        <v>19</v>
      </c>
      <c r="C3827" s="6" t="s">
        <v>20</v>
      </c>
      <c r="D3827" s="6" t="s">
        <v>31</v>
      </c>
      <c r="E3827" s="6" t="s">
        <v>62</v>
      </c>
      <c r="F3827" s="6" t="s">
        <v>40</v>
      </c>
      <c r="G3827" s="6" t="s">
        <v>44</v>
      </c>
      <c r="H3827" s="6" t="n">
        <v>4</v>
      </c>
      <c r="I3827" s="7" t="n">
        <v>399.980011</v>
      </c>
      <c r="J3827" s="6" t="n">
        <v>1</v>
      </c>
      <c r="K3827" s="7" t="n">
        <v>399.980011</v>
      </c>
      <c r="L3827" s="7" t="n">
        <v>48</v>
      </c>
      <c r="M3827" s="8" t="n">
        <v>0.119999997</v>
      </c>
      <c r="N3827" s="7" t="n">
        <v>-615.9699707</v>
      </c>
      <c r="O3827" s="9" t="n">
        <v>0</v>
      </c>
    </row>
    <row r="3828" customFormat="false" ht="15" hidden="false" customHeight="true" outlineLevel="0" collapsed="false">
      <c r="A3828" s="6" t="n">
        <v>52678</v>
      </c>
      <c r="B3828" s="6" t="s">
        <v>36</v>
      </c>
      <c r="C3828" s="6" t="s">
        <v>37</v>
      </c>
      <c r="D3828" s="6" t="s">
        <v>50</v>
      </c>
      <c r="E3828" s="6" t="s">
        <v>63</v>
      </c>
      <c r="F3828" s="6" t="s">
        <v>57</v>
      </c>
      <c r="G3828" s="6" t="s">
        <v>34</v>
      </c>
      <c r="H3828" s="6" t="n">
        <v>0</v>
      </c>
      <c r="I3828" s="7" t="n">
        <v>50</v>
      </c>
      <c r="J3828" s="6" t="n">
        <v>2</v>
      </c>
      <c r="K3828" s="7" t="n">
        <v>100</v>
      </c>
      <c r="L3828" s="7" t="n">
        <v>0</v>
      </c>
      <c r="M3828" s="8" t="n">
        <v>0</v>
      </c>
      <c r="N3828" s="7" t="n">
        <v>-31.39999962</v>
      </c>
      <c r="O3828" s="12" t="n">
        <v>1</v>
      </c>
    </row>
    <row r="3829" customFormat="false" ht="15" hidden="false" customHeight="true" outlineLevel="0" collapsed="false">
      <c r="A3829" s="6" t="n">
        <v>15218</v>
      </c>
      <c r="B3829" s="6" t="s">
        <v>19</v>
      </c>
      <c r="C3829" s="6" t="s">
        <v>20</v>
      </c>
      <c r="D3829" s="6" t="s">
        <v>21</v>
      </c>
      <c r="E3829" s="6" t="s">
        <v>65</v>
      </c>
      <c r="F3829" s="6" t="s">
        <v>58</v>
      </c>
      <c r="G3829" s="6" t="s">
        <v>24</v>
      </c>
      <c r="H3829" s="6" t="n">
        <v>4</v>
      </c>
      <c r="I3829" s="7" t="n">
        <v>49.97999954</v>
      </c>
      <c r="J3829" s="6" t="n">
        <v>4</v>
      </c>
      <c r="K3829" s="7" t="n">
        <v>199.9199982</v>
      </c>
      <c r="L3829" s="7" t="n">
        <v>49.97999954</v>
      </c>
      <c r="M3829" s="8" t="n">
        <v>0.25</v>
      </c>
      <c r="N3829" s="7" t="n">
        <v>11.25</v>
      </c>
      <c r="O3829" s="9" t="n">
        <v>0</v>
      </c>
    </row>
    <row r="3830" customFormat="false" ht="15" hidden="false" customHeight="true" outlineLevel="0" collapsed="false">
      <c r="A3830" s="6" t="n">
        <v>40631</v>
      </c>
      <c r="B3830" s="6" t="s">
        <v>26</v>
      </c>
      <c r="C3830" s="6" t="s">
        <v>37</v>
      </c>
      <c r="D3830" s="6" t="s">
        <v>31</v>
      </c>
      <c r="E3830" s="6" t="s">
        <v>86</v>
      </c>
      <c r="F3830" s="6" t="s">
        <v>68</v>
      </c>
      <c r="G3830" s="6" t="s">
        <v>34</v>
      </c>
      <c r="H3830" s="6" t="n">
        <v>1</v>
      </c>
      <c r="I3830" s="7" t="n">
        <v>39.99000168</v>
      </c>
      <c r="J3830" s="6" t="n">
        <v>4</v>
      </c>
      <c r="K3830" s="7" t="n">
        <v>159.9600067</v>
      </c>
      <c r="L3830" s="7" t="n">
        <v>39.99000168</v>
      </c>
      <c r="M3830" s="8" t="n">
        <v>0.25</v>
      </c>
      <c r="N3830" s="7" t="n">
        <v>13.56000042</v>
      </c>
      <c r="O3830" s="12" t="n">
        <v>1</v>
      </c>
    </row>
    <row r="3831" customFormat="false" ht="15" hidden="false" customHeight="true" outlineLevel="0" collapsed="false">
      <c r="A3831" s="6" t="n">
        <v>10379</v>
      </c>
      <c r="B3831" s="6" t="s">
        <v>46</v>
      </c>
      <c r="C3831" s="6" t="s">
        <v>37</v>
      </c>
      <c r="D3831" s="6" t="s">
        <v>21</v>
      </c>
      <c r="E3831" s="6" t="s">
        <v>64</v>
      </c>
      <c r="F3831" s="6" t="s">
        <v>40</v>
      </c>
      <c r="G3831" s="6" t="s">
        <v>44</v>
      </c>
      <c r="H3831" s="6" t="n">
        <v>2</v>
      </c>
      <c r="I3831" s="7" t="n">
        <v>399.980011</v>
      </c>
      <c r="J3831" s="6" t="n">
        <v>1</v>
      </c>
      <c r="K3831" s="7" t="n">
        <v>399.980011</v>
      </c>
      <c r="L3831" s="7" t="n">
        <v>68</v>
      </c>
      <c r="M3831" s="8" t="n">
        <v>0.170000002</v>
      </c>
      <c r="N3831" s="7" t="n">
        <v>-531.1699829</v>
      </c>
      <c r="O3831" s="12" t="n">
        <v>1</v>
      </c>
    </row>
    <row r="3832" customFormat="false" ht="15" hidden="false" customHeight="true" outlineLevel="0" collapsed="false">
      <c r="A3832" s="6" t="n">
        <v>74115</v>
      </c>
      <c r="B3832" s="6" t="s">
        <v>19</v>
      </c>
      <c r="C3832" s="6" t="s">
        <v>37</v>
      </c>
      <c r="D3832" s="6" t="s">
        <v>27</v>
      </c>
      <c r="E3832" s="6" t="s">
        <v>28</v>
      </c>
      <c r="F3832" s="6" t="s">
        <v>93</v>
      </c>
      <c r="G3832" s="6" t="s">
        <v>24</v>
      </c>
      <c r="H3832" s="6" t="n">
        <v>4</v>
      </c>
      <c r="I3832" s="7" t="n">
        <v>59.08000183</v>
      </c>
      <c r="J3832" s="6" t="n">
        <v>1</v>
      </c>
      <c r="K3832" s="7" t="n">
        <v>59.08000183</v>
      </c>
      <c r="L3832" s="7" t="n">
        <v>0</v>
      </c>
      <c r="M3832" s="8" t="n">
        <v>0</v>
      </c>
      <c r="N3832" s="7" t="n">
        <v>16.54000092</v>
      </c>
      <c r="O3832" s="12" t="n">
        <v>1</v>
      </c>
    </row>
    <row r="3833" customFormat="false" ht="15" hidden="false" customHeight="true" outlineLevel="0" collapsed="false">
      <c r="A3833" s="6" t="n">
        <v>15641</v>
      </c>
      <c r="B3833" s="6" t="s">
        <v>46</v>
      </c>
      <c r="C3833" s="6" t="s">
        <v>37</v>
      </c>
      <c r="D3833" s="6" t="s">
        <v>21</v>
      </c>
      <c r="E3833" s="6" t="s">
        <v>65</v>
      </c>
      <c r="F3833" s="6" t="s">
        <v>40</v>
      </c>
      <c r="G3833" s="6" t="s">
        <v>34</v>
      </c>
      <c r="H3833" s="6" t="n">
        <v>2</v>
      </c>
      <c r="I3833" s="7" t="n">
        <v>399.980011</v>
      </c>
      <c r="J3833" s="6" t="n">
        <v>1</v>
      </c>
      <c r="K3833" s="7" t="n">
        <v>399.980011</v>
      </c>
      <c r="L3833" s="7" t="n">
        <v>16</v>
      </c>
      <c r="M3833" s="8" t="n">
        <v>0.039999999</v>
      </c>
      <c r="N3833" s="7" t="n">
        <v>96</v>
      </c>
      <c r="O3833" s="9" t="n">
        <v>0</v>
      </c>
    </row>
    <row r="3834" customFormat="false" ht="15" hidden="false" customHeight="true" outlineLevel="0" collapsed="false">
      <c r="A3834" s="6" t="n">
        <v>24190</v>
      </c>
      <c r="B3834" s="6" t="s">
        <v>19</v>
      </c>
      <c r="C3834" s="6" t="s">
        <v>20</v>
      </c>
      <c r="D3834" s="6" t="s">
        <v>27</v>
      </c>
      <c r="E3834" s="6" t="s">
        <v>69</v>
      </c>
      <c r="F3834" s="6" t="s">
        <v>23</v>
      </c>
      <c r="G3834" s="6" t="s">
        <v>24</v>
      </c>
      <c r="H3834" s="6" t="n">
        <v>4</v>
      </c>
      <c r="I3834" s="7" t="n">
        <v>129.9900055</v>
      </c>
      <c r="J3834" s="6" t="n">
        <v>1</v>
      </c>
      <c r="K3834" s="7" t="n">
        <v>129.9900055</v>
      </c>
      <c r="L3834" s="7" t="n">
        <v>9.100000381</v>
      </c>
      <c r="M3834" s="8" t="n">
        <v>0.07</v>
      </c>
      <c r="N3834" s="7" t="n">
        <v>24.18000031</v>
      </c>
      <c r="O3834" s="12" t="n">
        <v>1</v>
      </c>
    </row>
    <row r="3835" customFormat="false" ht="15" hidden="false" customHeight="true" outlineLevel="0" collapsed="false">
      <c r="A3835" s="6" t="n">
        <v>24980</v>
      </c>
      <c r="B3835" s="6" t="s">
        <v>19</v>
      </c>
      <c r="C3835" s="6" t="s">
        <v>49</v>
      </c>
      <c r="D3835" s="6" t="s">
        <v>27</v>
      </c>
      <c r="E3835" s="6" t="s">
        <v>69</v>
      </c>
      <c r="F3835" s="6" t="s">
        <v>74</v>
      </c>
      <c r="G3835" s="6" t="s">
        <v>34</v>
      </c>
      <c r="H3835" s="6" t="n">
        <v>4</v>
      </c>
      <c r="I3835" s="7" t="n">
        <v>31.98999977</v>
      </c>
      <c r="J3835" s="6" t="n">
        <v>5</v>
      </c>
      <c r="K3835" s="7" t="n">
        <v>159.9499969</v>
      </c>
      <c r="L3835" s="7" t="n">
        <v>4.800000191</v>
      </c>
      <c r="M3835" s="8" t="n">
        <v>0.029999999</v>
      </c>
      <c r="N3835" s="7" t="n">
        <v>72.91999817</v>
      </c>
      <c r="O3835" s="12" t="n">
        <v>1</v>
      </c>
    </row>
    <row r="3836" customFormat="false" ht="15" hidden="false" customHeight="true" outlineLevel="0" collapsed="false">
      <c r="A3836" s="6" t="n">
        <v>58829</v>
      </c>
      <c r="B3836" s="6" t="s">
        <v>19</v>
      </c>
      <c r="C3836" s="6" t="s">
        <v>49</v>
      </c>
      <c r="D3836" s="6" t="s">
        <v>50</v>
      </c>
      <c r="E3836" s="6" t="s">
        <v>51</v>
      </c>
      <c r="F3836" s="6" t="s">
        <v>58</v>
      </c>
      <c r="G3836" s="6" t="s">
        <v>47</v>
      </c>
      <c r="H3836" s="6" t="n">
        <v>4</v>
      </c>
      <c r="I3836" s="7" t="n">
        <v>49.97999954</v>
      </c>
      <c r="J3836" s="6" t="n">
        <v>2</v>
      </c>
      <c r="K3836" s="7" t="n">
        <v>99.95999908</v>
      </c>
      <c r="L3836" s="7" t="n">
        <v>24.98999977</v>
      </c>
      <c r="M3836" s="8" t="n">
        <v>0.25</v>
      </c>
      <c r="N3836" s="7" t="n">
        <v>36.74000168</v>
      </c>
      <c r="O3836" s="12" t="n">
        <v>1</v>
      </c>
    </row>
    <row r="3837" customFormat="false" ht="15" hidden="false" customHeight="true" outlineLevel="0" collapsed="false">
      <c r="A3837" s="6" t="n">
        <v>9510</v>
      </c>
      <c r="B3837" s="6" t="s">
        <v>19</v>
      </c>
      <c r="C3837" s="6" t="s">
        <v>20</v>
      </c>
      <c r="D3837" s="6" t="s">
        <v>50</v>
      </c>
      <c r="E3837" s="6" t="s">
        <v>51</v>
      </c>
      <c r="F3837" s="6" t="s">
        <v>75</v>
      </c>
      <c r="G3837" s="6" t="s">
        <v>34</v>
      </c>
      <c r="H3837" s="6" t="n">
        <v>4</v>
      </c>
      <c r="I3837" s="7" t="n">
        <v>299.980011</v>
      </c>
      <c r="J3837" s="6" t="n">
        <v>1</v>
      </c>
      <c r="K3837" s="7" t="n">
        <v>299.980011</v>
      </c>
      <c r="L3837" s="7" t="n">
        <v>60</v>
      </c>
      <c r="M3837" s="8" t="n">
        <v>0.200000003</v>
      </c>
      <c r="N3837" s="7" t="n">
        <v>-124.0699997</v>
      </c>
      <c r="O3837" s="12" t="n">
        <v>1</v>
      </c>
    </row>
    <row r="3838" customFormat="false" ht="15" hidden="false" customHeight="true" outlineLevel="0" collapsed="false">
      <c r="A3838" s="6" t="n">
        <v>60589</v>
      </c>
      <c r="B3838" s="6" t="s">
        <v>36</v>
      </c>
      <c r="C3838" s="6" t="s">
        <v>20</v>
      </c>
      <c r="D3838" s="6" t="s">
        <v>50</v>
      </c>
      <c r="E3838" s="6" t="s">
        <v>51</v>
      </c>
      <c r="F3838" s="6" t="s">
        <v>58</v>
      </c>
      <c r="G3838" s="6" t="s">
        <v>24</v>
      </c>
      <c r="H3838" s="6" t="n">
        <v>0</v>
      </c>
      <c r="I3838" s="7" t="n">
        <v>49.97999954</v>
      </c>
      <c r="J3838" s="6" t="n">
        <v>3</v>
      </c>
      <c r="K3838" s="7" t="n">
        <v>149.9400024</v>
      </c>
      <c r="L3838" s="7" t="n">
        <v>1.5</v>
      </c>
      <c r="M3838" s="8" t="n">
        <v>0.01</v>
      </c>
      <c r="N3838" s="7" t="n">
        <v>53.88000107</v>
      </c>
      <c r="O3838" s="9" t="n">
        <v>0</v>
      </c>
    </row>
    <row r="3839" customFormat="false" ht="15" hidden="false" customHeight="true" outlineLevel="0" collapsed="false">
      <c r="A3839" s="6" t="n">
        <v>8800</v>
      </c>
      <c r="B3839" s="6" t="s">
        <v>46</v>
      </c>
      <c r="C3839" s="6" t="s">
        <v>20</v>
      </c>
      <c r="D3839" s="6" t="s">
        <v>50</v>
      </c>
      <c r="E3839" s="6" t="s">
        <v>72</v>
      </c>
      <c r="F3839" s="6" t="s">
        <v>40</v>
      </c>
      <c r="G3839" s="6" t="s">
        <v>34</v>
      </c>
      <c r="H3839" s="6" t="n">
        <v>2</v>
      </c>
      <c r="I3839" s="7" t="n">
        <v>399.980011</v>
      </c>
      <c r="J3839" s="6" t="n">
        <v>1</v>
      </c>
      <c r="K3839" s="7" t="n">
        <v>399.980011</v>
      </c>
      <c r="L3839" s="7" t="n">
        <v>48</v>
      </c>
      <c r="M3839" s="8" t="n">
        <v>0.119999997</v>
      </c>
      <c r="N3839" s="7" t="n">
        <v>-598.3699951</v>
      </c>
      <c r="O3839" s="12" t="n">
        <v>1</v>
      </c>
    </row>
    <row r="3840" customFormat="false" ht="15" hidden="false" customHeight="true" outlineLevel="0" collapsed="false">
      <c r="A3840" s="6" t="n">
        <v>66625</v>
      </c>
      <c r="B3840" s="6" t="s">
        <v>19</v>
      </c>
      <c r="C3840" s="6" t="s">
        <v>20</v>
      </c>
      <c r="D3840" s="6" t="s">
        <v>21</v>
      </c>
      <c r="E3840" s="6" t="s">
        <v>64</v>
      </c>
      <c r="F3840" s="6" t="s">
        <v>57</v>
      </c>
      <c r="G3840" s="6" t="s">
        <v>24</v>
      </c>
      <c r="H3840" s="6" t="n">
        <v>4</v>
      </c>
      <c r="I3840" s="7" t="n">
        <v>50</v>
      </c>
      <c r="J3840" s="6" t="n">
        <v>4</v>
      </c>
      <c r="K3840" s="7" t="n">
        <v>200</v>
      </c>
      <c r="L3840" s="7" t="n">
        <v>34</v>
      </c>
      <c r="M3840" s="8" t="n">
        <v>0.170000002</v>
      </c>
      <c r="N3840" s="7" t="n">
        <v>58.09999847</v>
      </c>
      <c r="O3840" s="12" t="n">
        <v>1</v>
      </c>
    </row>
    <row r="3841" customFormat="false" ht="15" hidden="false" customHeight="true" outlineLevel="0" collapsed="false">
      <c r="A3841" s="6" t="n">
        <v>54385</v>
      </c>
      <c r="B3841" s="6" t="s">
        <v>19</v>
      </c>
      <c r="C3841" s="6" t="s">
        <v>20</v>
      </c>
      <c r="D3841" s="6" t="s">
        <v>50</v>
      </c>
      <c r="E3841" s="6" t="s">
        <v>63</v>
      </c>
      <c r="F3841" s="6" t="s">
        <v>74</v>
      </c>
      <c r="G3841" s="6" t="s">
        <v>44</v>
      </c>
      <c r="H3841" s="6" t="n">
        <v>4</v>
      </c>
      <c r="I3841" s="7" t="n">
        <v>51.99000168</v>
      </c>
      <c r="J3841" s="6" t="n">
        <v>3</v>
      </c>
      <c r="K3841" s="7" t="n">
        <v>155.9700012</v>
      </c>
      <c r="L3841" s="7" t="n">
        <v>4.679999828</v>
      </c>
      <c r="M3841" s="8" t="n">
        <v>0.029999999</v>
      </c>
      <c r="N3841" s="7" t="n">
        <v>31.77000046</v>
      </c>
      <c r="O3841" s="12" t="n">
        <v>1</v>
      </c>
    </row>
    <row r="3842" customFormat="false" ht="15" hidden="false" customHeight="true" outlineLevel="0" collapsed="false">
      <c r="A3842" s="6" t="n">
        <v>62807</v>
      </c>
      <c r="B3842" s="6" t="s">
        <v>19</v>
      </c>
      <c r="C3842" s="6" t="s">
        <v>37</v>
      </c>
      <c r="D3842" s="6" t="s">
        <v>21</v>
      </c>
      <c r="E3842" s="6" t="s">
        <v>22</v>
      </c>
      <c r="F3842" s="6" t="s">
        <v>40</v>
      </c>
      <c r="G3842" s="6" t="s">
        <v>44</v>
      </c>
      <c r="H3842" s="6" t="n">
        <v>4</v>
      </c>
      <c r="I3842" s="7" t="n">
        <v>399.980011</v>
      </c>
      <c r="J3842" s="6" t="n">
        <v>1</v>
      </c>
      <c r="K3842" s="7" t="n">
        <v>399.980011</v>
      </c>
      <c r="L3842" s="7" t="n">
        <v>48</v>
      </c>
      <c r="M3842" s="8" t="n">
        <v>0.119999997</v>
      </c>
      <c r="N3842" s="7" t="n">
        <v>91.51999664</v>
      </c>
      <c r="O3842" s="9" t="n">
        <v>0</v>
      </c>
    </row>
    <row r="3843" customFormat="false" ht="15" hidden="false" customHeight="true" outlineLevel="0" collapsed="false">
      <c r="A3843" s="6" t="n">
        <v>60657</v>
      </c>
      <c r="B3843" s="6" t="s">
        <v>19</v>
      </c>
      <c r="C3843" s="6" t="s">
        <v>20</v>
      </c>
      <c r="D3843" s="6" t="s">
        <v>50</v>
      </c>
      <c r="E3843" s="6" t="s">
        <v>51</v>
      </c>
      <c r="F3843" s="6" t="s">
        <v>23</v>
      </c>
      <c r="G3843" s="6" t="s">
        <v>47</v>
      </c>
      <c r="H3843" s="6" t="n">
        <v>4</v>
      </c>
      <c r="I3843" s="7" t="n">
        <v>129.9900055</v>
      </c>
      <c r="J3843" s="6" t="n">
        <v>1</v>
      </c>
      <c r="K3843" s="7" t="n">
        <v>129.9900055</v>
      </c>
      <c r="L3843" s="7" t="n">
        <v>16.89999962</v>
      </c>
      <c r="M3843" s="8" t="n">
        <v>0.129999995</v>
      </c>
      <c r="N3843" s="7" t="n">
        <v>11.31000042</v>
      </c>
      <c r="O3843" s="9" t="n">
        <v>0</v>
      </c>
    </row>
    <row r="3844" customFormat="false" ht="15" hidden="false" customHeight="true" outlineLevel="0" collapsed="false">
      <c r="A3844" s="6" t="n">
        <v>22904</v>
      </c>
      <c r="B3844" s="6" t="s">
        <v>46</v>
      </c>
      <c r="C3844" s="6" t="s">
        <v>37</v>
      </c>
      <c r="D3844" s="6" t="s">
        <v>27</v>
      </c>
      <c r="E3844" s="6" t="s">
        <v>69</v>
      </c>
      <c r="F3844" s="6" t="s">
        <v>71</v>
      </c>
      <c r="G3844" s="6" t="s">
        <v>24</v>
      </c>
      <c r="H3844" s="6" t="n">
        <v>2</v>
      </c>
      <c r="I3844" s="7" t="n">
        <v>199.9900055</v>
      </c>
      <c r="J3844" s="6" t="n">
        <v>1</v>
      </c>
      <c r="K3844" s="7" t="n">
        <v>199.9900055</v>
      </c>
      <c r="L3844" s="7" t="n">
        <v>24</v>
      </c>
      <c r="M3844" s="8" t="n">
        <v>0.119999997</v>
      </c>
      <c r="N3844" s="7" t="n">
        <v>-263.9899902</v>
      </c>
      <c r="O3844" s="12" t="n">
        <v>1</v>
      </c>
    </row>
    <row r="3845" customFormat="false" ht="15" hidden="false" customHeight="true" outlineLevel="0" collapsed="false">
      <c r="A3845" s="6" t="n">
        <v>36822</v>
      </c>
      <c r="B3845" s="6" t="s">
        <v>19</v>
      </c>
      <c r="C3845" s="6" t="s">
        <v>20</v>
      </c>
      <c r="D3845" s="6" t="s">
        <v>31</v>
      </c>
      <c r="E3845" s="6" t="s">
        <v>56</v>
      </c>
      <c r="F3845" s="6" t="s">
        <v>33</v>
      </c>
      <c r="G3845" s="6" t="s">
        <v>24</v>
      </c>
      <c r="H3845" s="6" t="n">
        <v>4</v>
      </c>
      <c r="I3845" s="7" t="n">
        <v>59.99000168</v>
      </c>
      <c r="J3845" s="6" t="n">
        <v>3</v>
      </c>
      <c r="K3845" s="7" t="n">
        <v>179.9700012</v>
      </c>
      <c r="L3845" s="7" t="n">
        <v>0</v>
      </c>
      <c r="M3845" s="8" t="n">
        <v>0</v>
      </c>
      <c r="N3845" s="7" t="n">
        <v>62.99000168</v>
      </c>
      <c r="O3845" s="9" t="n">
        <v>0</v>
      </c>
    </row>
    <row r="3846" customFormat="false" ht="15" hidden="false" customHeight="true" outlineLevel="0" collapsed="false">
      <c r="A3846" s="6" t="n">
        <v>8969</v>
      </c>
      <c r="B3846" s="6" t="s">
        <v>19</v>
      </c>
      <c r="C3846" s="6" t="s">
        <v>37</v>
      </c>
      <c r="D3846" s="6" t="s">
        <v>50</v>
      </c>
      <c r="E3846" s="6" t="s">
        <v>51</v>
      </c>
      <c r="F3846" s="6" t="s">
        <v>58</v>
      </c>
      <c r="G3846" s="6" t="s">
        <v>24</v>
      </c>
      <c r="H3846" s="6" t="n">
        <v>4</v>
      </c>
      <c r="I3846" s="7" t="n">
        <v>49.97999954</v>
      </c>
      <c r="J3846" s="6" t="n">
        <v>1</v>
      </c>
      <c r="K3846" s="7" t="n">
        <v>49.97999954</v>
      </c>
      <c r="L3846" s="7" t="n">
        <v>4.5</v>
      </c>
      <c r="M3846" s="8" t="n">
        <v>0.090000004</v>
      </c>
      <c r="N3846" s="7" t="n">
        <v>22.29000092</v>
      </c>
      <c r="O3846" s="12" t="n">
        <v>1</v>
      </c>
    </row>
    <row r="3847" customFormat="false" ht="15" hidden="false" customHeight="true" outlineLevel="0" collapsed="false">
      <c r="A3847" s="6" t="n">
        <v>9348</v>
      </c>
      <c r="B3847" s="6" t="s">
        <v>19</v>
      </c>
      <c r="C3847" s="6" t="s">
        <v>37</v>
      </c>
      <c r="D3847" s="6" t="s">
        <v>50</v>
      </c>
      <c r="E3847" s="6" t="s">
        <v>51</v>
      </c>
      <c r="F3847" s="6" t="s">
        <v>57</v>
      </c>
      <c r="G3847" s="6" t="s">
        <v>44</v>
      </c>
      <c r="H3847" s="6" t="n">
        <v>4</v>
      </c>
      <c r="I3847" s="7" t="n">
        <v>50</v>
      </c>
      <c r="J3847" s="6" t="n">
        <v>5</v>
      </c>
      <c r="K3847" s="7" t="n">
        <v>250</v>
      </c>
      <c r="L3847" s="7" t="n">
        <v>50</v>
      </c>
      <c r="M3847" s="8" t="n">
        <v>0.200000003</v>
      </c>
      <c r="N3847" s="7" t="n">
        <v>56</v>
      </c>
      <c r="O3847" s="9" t="n">
        <v>0</v>
      </c>
    </row>
    <row r="3848" customFormat="false" ht="15" hidden="false" customHeight="true" outlineLevel="0" collapsed="false">
      <c r="A3848" s="6" t="n">
        <v>43651</v>
      </c>
      <c r="B3848" s="6" t="s">
        <v>19</v>
      </c>
      <c r="C3848" s="6" t="s">
        <v>20</v>
      </c>
      <c r="D3848" s="6" t="s">
        <v>27</v>
      </c>
      <c r="E3848" s="6" t="s">
        <v>79</v>
      </c>
      <c r="F3848" s="6" t="s">
        <v>23</v>
      </c>
      <c r="G3848" s="6" t="s">
        <v>24</v>
      </c>
      <c r="H3848" s="6" t="n">
        <v>4</v>
      </c>
      <c r="I3848" s="7" t="n">
        <v>129.9900055</v>
      </c>
      <c r="J3848" s="6" t="n">
        <v>1</v>
      </c>
      <c r="K3848" s="7" t="n">
        <v>129.9900055</v>
      </c>
      <c r="L3848" s="7" t="n">
        <v>13</v>
      </c>
      <c r="M3848" s="8" t="n">
        <v>0.100000001</v>
      </c>
      <c r="N3848" s="7" t="n">
        <v>56.15999985</v>
      </c>
      <c r="O3848" s="9" t="n">
        <v>0</v>
      </c>
    </row>
    <row r="3849" customFormat="false" ht="15" hidden="false" customHeight="true" outlineLevel="0" collapsed="false">
      <c r="A3849" s="6" t="n">
        <v>69371</v>
      </c>
      <c r="B3849" s="6" t="s">
        <v>19</v>
      </c>
      <c r="C3849" s="6" t="s">
        <v>20</v>
      </c>
      <c r="D3849" s="6" t="s">
        <v>21</v>
      </c>
      <c r="E3849" s="6" t="s">
        <v>22</v>
      </c>
      <c r="F3849" s="6" t="s">
        <v>109</v>
      </c>
      <c r="G3849" s="6" t="s">
        <v>24</v>
      </c>
      <c r="H3849" s="6" t="n">
        <v>4</v>
      </c>
      <c r="I3849" s="7" t="n">
        <v>11.28999996</v>
      </c>
      <c r="J3849" s="6" t="n">
        <v>1</v>
      </c>
      <c r="K3849" s="7" t="n">
        <v>11.28999996</v>
      </c>
      <c r="L3849" s="7" t="n">
        <v>2.25999999</v>
      </c>
      <c r="M3849" s="8" t="n">
        <v>0.200000003</v>
      </c>
      <c r="N3849" s="7" t="n">
        <v>2.440000057</v>
      </c>
      <c r="O3849" s="9" t="n">
        <v>0</v>
      </c>
    </row>
    <row r="3850" customFormat="false" ht="15" hidden="false" customHeight="true" outlineLevel="0" collapsed="false">
      <c r="A3850" s="6" t="n">
        <v>66420</v>
      </c>
      <c r="B3850" s="6" t="s">
        <v>36</v>
      </c>
      <c r="C3850" s="6" t="s">
        <v>20</v>
      </c>
      <c r="D3850" s="6" t="s">
        <v>21</v>
      </c>
      <c r="E3850" s="6" t="s">
        <v>65</v>
      </c>
      <c r="F3850" s="6" t="s">
        <v>68</v>
      </c>
      <c r="G3850" s="6" t="s">
        <v>24</v>
      </c>
      <c r="H3850" s="6" t="n">
        <v>0</v>
      </c>
      <c r="I3850" s="7" t="n">
        <v>249.9900055</v>
      </c>
      <c r="J3850" s="6" t="n">
        <v>1</v>
      </c>
      <c r="K3850" s="7" t="n">
        <v>249.9900055</v>
      </c>
      <c r="L3850" s="7" t="n">
        <v>32.5</v>
      </c>
      <c r="M3850" s="8" t="n">
        <v>0.129999995</v>
      </c>
      <c r="N3850" s="7" t="n">
        <v>81.55999756</v>
      </c>
      <c r="O3850" s="12" t="n">
        <v>1</v>
      </c>
    </row>
    <row r="3851" customFormat="false" ht="15" hidden="false" customHeight="true" outlineLevel="0" collapsed="false">
      <c r="A3851" s="6" t="n">
        <v>38751</v>
      </c>
      <c r="B3851" s="6" t="s">
        <v>26</v>
      </c>
      <c r="C3851" s="6" t="s">
        <v>49</v>
      </c>
      <c r="D3851" s="6" t="s">
        <v>31</v>
      </c>
      <c r="E3851" s="6" t="s">
        <v>62</v>
      </c>
      <c r="F3851" s="6" t="s">
        <v>33</v>
      </c>
      <c r="G3851" s="6" t="s">
        <v>24</v>
      </c>
      <c r="H3851" s="6" t="n">
        <v>1</v>
      </c>
      <c r="I3851" s="7" t="n">
        <v>59.99000168</v>
      </c>
      <c r="J3851" s="6" t="n">
        <v>4</v>
      </c>
      <c r="K3851" s="7" t="n">
        <v>239.9600067</v>
      </c>
      <c r="L3851" s="7" t="n">
        <v>13.19999981</v>
      </c>
      <c r="M3851" s="8" t="n">
        <v>0.059999999</v>
      </c>
      <c r="N3851" s="7" t="n">
        <v>102.0400009</v>
      </c>
      <c r="O3851" s="12" t="n">
        <v>1</v>
      </c>
    </row>
    <row r="3852" customFormat="false" ht="15" hidden="false" customHeight="true" outlineLevel="0" collapsed="false">
      <c r="A3852" s="6" t="n">
        <v>39555</v>
      </c>
      <c r="B3852" s="6" t="s">
        <v>26</v>
      </c>
      <c r="C3852" s="6" t="s">
        <v>20</v>
      </c>
      <c r="D3852" s="6" t="s">
        <v>31</v>
      </c>
      <c r="E3852" s="6" t="s">
        <v>56</v>
      </c>
      <c r="F3852" s="6" t="s">
        <v>33</v>
      </c>
      <c r="G3852" s="6" t="s">
        <v>34</v>
      </c>
      <c r="H3852" s="6" t="n">
        <v>1</v>
      </c>
      <c r="I3852" s="7" t="n">
        <v>59.99000168</v>
      </c>
      <c r="J3852" s="6" t="n">
        <v>2</v>
      </c>
      <c r="K3852" s="7" t="n">
        <v>119.9800034</v>
      </c>
      <c r="L3852" s="7" t="n">
        <v>19.20000076</v>
      </c>
      <c r="M3852" s="8" t="n">
        <v>0.159999996</v>
      </c>
      <c r="N3852" s="7" t="n">
        <v>45.34999847</v>
      </c>
      <c r="O3852" s="12" t="n">
        <v>1</v>
      </c>
    </row>
    <row r="3853" customFormat="false" ht="15" hidden="false" customHeight="true" outlineLevel="0" collapsed="false">
      <c r="A3853" s="6" t="n">
        <v>38150</v>
      </c>
      <c r="B3853" s="6" t="s">
        <v>19</v>
      </c>
      <c r="C3853" s="6" t="s">
        <v>37</v>
      </c>
      <c r="D3853" s="6" t="s">
        <v>31</v>
      </c>
      <c r="E3853" s="6" t="s">
        <v>86</v>
      </c>
      <c r="F3853" s="6" t="s">
        <v>73</v>
      </c>
      <c r="G3853" s="6" t="s">
        <v>24</v>
      </c>
      <c r="H3853" s="6" t="n">
        <v>4</v>
      </c>
      <c r="I3853" s="7" t="n">
        <v>39.99000168</v>
      </c>
      <c r="J3853" s="6" t="n">
        <v>2</v>
      </c>
      <c r="K3853" s="7" t="n">
        <v>79.98000336</v>
      </c>
      <c r="L3853" s="7" t="n">
        <v>9.600000381</v>
      </c>
      <c r="M3853" s="8" t="n">
        <v>0.119999997</v>
      </c>
      <c r="N3853" s="7" t="n">
        <v>6.190000057</v>
      </c>
      <c r="O3853" s="12" t="n">
        <v>1</v>
      </c>
    </row>
    <row r="3854" customFormat="false" ht="15" hidden="false" customHeight="true" outlineLevel="0" collapsed="false">
      <c r="A3854" s="6" t="n">
        <v>34750</v>
      </c>
      <c r="B3854" s="6" t="s">
        <v>36</v>
      </c>
      <c r="C3854" s="6" t="s">
        <v>20</v>
      </c>
      <c r="D3854" s="6" t="s">
        <v>31</v>
      </c>
      <c r="E3854" s="6" t="s">
        <v>86</v>
      </c>
      <c r="F3854" s="6" t="s">
        <v>40</v>
      </c>
      <c r="G3854" s="6" t="s">
        <v>44</v>
      </c>
      <c r="H3854" s="6" t="n">
        <v>0</v>
      </c>
      <c r="I3854" s="7" t="n">
        <v>399.980011</v>
      </c>
      <c r="J3854" s="6" t="n">
        <v>1</v>
      </c>
      <c r="K3854" s="7" t="n">
        <v>399.980011</v>
      </c>
      <c r="L3854" s="7" t="n">
        <v>8</v>
      </c>
      <c r="M3854" s="8" t="n">
        <v>0.02</v>
      </c>
      <c r="N3854" s="7" t="n">
        <v>-50.5699997</v>
      </c>
      <c r="O3854" s="9" t="n">
        <v>0</v>
      </c>
    </row>
    <row r="3855" customFormat="false" ht="15" hidden="false" customHeight="true" outlineLevel="0" collapsed="false">
      <c r="A3855" s="6" t="n">
        <v>4057</v>
      </c>
      <c r="B3855" s="6" t="s">
        <v>19</v>
      </c>
      <c r="C3855" s="6" t="s">
        <v>37</v>
      </c>
      <c r="D3855" s="6" t="s">
        <v>50</v>
      </c>
      <c r="E3855" s="6" t="s">
        <v>63</v>
      </c>
      <c r="F3855" s="6" t="s">
        <v>29</v>
      </c>
      <c r="G3855" s="6" t="s">
        <v>34</v>
      </c>
      <c r="H3855" s="6" t="n">
        <v>4</v>
      </c>
      <c r="I3855" s="7" t="n">
        <v>99.98999786</v>
      </c>
      <c r="J3855" s="6" t="n">
        <v>3</v>
      </c>
      <c r="K3855" s="7" t="n">
        <v>299.9700012</v>
      </c>
      <c r="L3855" s="7" t="n">
        <v>39</v>
      </c>
      <c r="M3855" s="8" t="n">
        <v>0.129999995</v>
      </c>
      <c r="N3855" s="7" t="n">
        <v>127.8799973</v>
      </c>
      <c r="O3855" s="9" t="n">
        <v>0</v>
      </c>
    </row>
    <row r="3856" customFormat="false" ht="15" hidden="false" customHeight="true" outlineLevel="0" collapsed="false">
      <c r="A3856" s="6" t="n">
        <v>74463</v>
      </c>
      <c r="B3856" s="6" t="s">
        <v>19</v>
      </c>
      <c r="C3856" s="6" t="s">
        <v>49</v>
      </c>
      <c r="D3856" s="6" t="s">
        <v>27</v>
      </c>
      <c r="E3856" s="6" t="s">
        <v>28</v>
      </c>
      <c r="F3856" s="6" t="s">
        <v>101</v>
      </c>
      <c r="G3856" s="6" t="s">
        <v>34</v>
      </c>
      <c r="H3856" s="6" t="n">
        <v>4</v>
      </c>
      <c r="I3856" s="7" t="n">
        <v>357.1000061</v>
      </c>
      <c r="J3856" s="6" t="n">
        <v>1</v>
      </c>
      <c r="K3856" s="7" t="n">
        <v>357.1000061</v>
      </c>
      <c r="L3856" s="7" t="n">
        <v>89.27999878</v>
      </c>
      <c r="M3856" s="8" t="n">
        <v>0.25</v>
      </c>
      <c r="N3856" s="7" t="n">
        <v>100.4300003</v>
      </c>
      <c r="O3856" s="9" t="n">
        <v>0</v>
      </c>
    </row>
    <row r="3857" customFormat="false" ht="15" hidden="false" customHeight="true" outlineLevel="0" collapsed="false">
      <c r="A3857" s="6" t="n">
        <v>39610</v>
      </c>
      <c r="B3857" s="6" t="s">
        <v>19</v>
      </c>
      <c r="C3857" s="6" t="s">
        <v>20</v>
      </c>
      <c r="D3857" s="6" t="s">
        <v>31</v>
      </c>
      <c r="E3857" s="6" t="s">
        <v>62</v>
      </c>
      <c r="F3857" s="6" t="s">
        <v>58</v>
      </c>
      <c r="G3857" s="6" t="s">
        <v>34</v>
      </c>
      <c r="H3857" s="6" t="n">
        <v>4</v>
      </c>
      <c r="I3857" s="7" t="n">
        <v>49.97999954</v>
      </c>
      <c r="J3857" s="6" t="n">
        <v>4</v>
      </c>
      <c r="K3857" s="7" t="n">
        <v>199.9199982</v>
      </c>
      <c r="L3857" s="7" t="n">
        <v>17.98999977</v>
      </c>
      <c r="M3857" s="8" t="n">
        <v>0.090000004</v>
      </c>
      <c r="N3857" s="7" t="n">
        <v>7.28000021</v>
      </c>
      <c r="O3857" s="12" t="n">
        <v>1</v>
      </c>
    </row>
    <row r="3858" customFormat="false" ht="15" hidden="false" customHeight="true" outlineLevel="0" collapsed="false">
      <c r="A3858" s="6" t="n">
        <v>51688</v>
      </c>
      <c r="B3858" s="6" t="s">
        <v>19</v>
      </c>
      <c r="C3858" s="6" t="s">
        <v>20</v>
      </c>
      <c r="D3858" s="6" t="s">
        <v>50</v>
      </c>
      <c r="E3858" s="6" t="s">
        <v>51</v>
      </c>
      <c r="F3858" s="6" t="s">
        <v>74</v>
      </c>
      <c r="G3858" s="6" t="s">
        <v>34</v>
      </c>
      <c r="H3858" s="6" t="n">
        <v>4</v>
      </c>
      <c r="I3858" s="7" t="n">
        <v>31.98999977</v>
      </c>
      <c r="J3858" s="6" t="n">
        <v>5</v>
      </c>
      <c r="K3858" s="7" t="n">
        <v>159.9499969</v>
      </c>
      <c r="L3858" s="7" t="n">
        <v>19.19000053</v>
      </c>
      <c r="M3858" s="8" t="n">
        <v>0.119999997</v>
      </c>
      <c r="N3858" s="7" t="n">
        <v>63.34000015</v>
      </c>
      <c r="O3858" s="9" t="n">
        <v>0</v>
      </c>
    </row>
    <row r="3859" customFormat="false" ht="15" hidden="false" customHeight="true" outlineLevel="0" collapsed="false">
      <c r="A3859" s="6" t="n">
        <v>32943</v>
      </c>
      <c r="B3859" s="6" t="s">
        <v>26</v>
      </c>
      <c r="C3859" s="6" t="s">
        <v>20</v>
      </c>
      <c r="D3859" s="6" t="s">
        <v>31</v>
      </c>
      <c r="E3859" s="6" t="s">
        <v>32</v>
      </c>
      <c r="F3859" s="6" t="s">
        <v>33</v>
      </c>
      <c r="G3859" s="6" t="s">
        <v>34</v>
      </c>
      <c r="H3859" s="6" t="n">
        <v>1</v>
      </c>
      <c r="I3859" s="7" t="n">
        <v>59.99000168</v>
      </c>
      <c r="J3859" s="6" t="n">
        <v>1</v>
      </c>
      <c r="K3859" s="7" t="n">
        <v>59.99000168</v>
      </c>
      <c r="L3859" s="7" t="n">
        <v>3</v>
      </c>
      <c r="M3859" s="8" t="n">
        <v>0.050000001</v>
      </c>
      <c r="N3859" s="7" t="n">
        <v>-117.8000031</v>
      </c>
      <c r="O3859" s="12" t="n">
        <v>1</v>
      </c>
    </row>
    <row r="3860" customFormat="false" ht="15" hidden="false" customHeight="true" outlineLevel="0" collapsed="false">
      <c r="A3860" s="6" t="n">
        <v>6616</v>
      </c>
      <c r="B3860" s="6" t="s">
        <v>19</v>
      </c>
      <c r="C3860" s="6" t="s">
        <v>20</v>
      </c>
      <c r="D3860" s="6" t="s">
        <v>50</v>
      </c>
      <c r="E3860" s="6" t="s">
        <v>51</v>
      </c>
      <c r="F3860" s="6" t="s">
        <v>23</v>
      </c>
      <c r="G3860" s="6" t="s">
        <v>44</v>
      </c>
      <c r="H3860" s="6" t="n">
        <v>4</v>
      </c>
      <c r="I3860" s="7" t="n">
        <v>129.9900055</v>
      </c>
      <c r="J3860" s="6" t="n">
        <v>1</v>
      </c>
      <c r="K3860" s="7" t="n">
        <v>129.9900055</v>
      </c>
      <c r="L3860" s="7" t="n">
        <v>19.5</v>
      </c>
      <c r="M3860" s="8" t="n">
        <v>0.150000006</v>
      </c>
      <c r="N3860" s="7" t="n">
        <v>-176.7899933</v>
      </c>
      <c r="O3860" s="9" t="n">
        <v>0</v>
      </c>
    </row>
    <row r="3861" customFormat="false" ht="15" hidden="false" customHeight="true" outlineLevel="0" collapsed="false">
      <c r="A3861" s="6" t="n">
        <v>14231</v>
      </c>
      <c r="B3861" s="6" t="s">
        <v>19</v>
      </c>
      <c r="C3861" s="6" t="s">
        <v>37</v>
      </c>
      <c r="D3861" s="6" t="s">
        <v>21</v>
      </c>
      <c r="E3861" s="6" t="s">
        <v>22</v>
      </c>
      <c r="F3861" s="6" t="s">
        <v>23</v>
      </c>
      <c r="G3861" s="6" t="s">
        <v>34</v>
      </c>
      <c r="H3861" s="6" t="n">
        <v>4</v>
      </c>
      <c r="I3861" s="7" t="n">
        <v>129.9900055</v>
      </c>
      <c r="J3861" s="6" t="n">
        <v>1</v>
      </c>
      <c r="K3861" s="7" t="n">
        <v>129.9900055</v>
      </c>
      <c r="L3861" s="7" t="n">
        <v>3.900000095</v>
      </c>
      <c r="M3861" s="8" t="n">
        <v>0.029999999</v>
      </c>
      <c r="N3861" s="7" t="n">
        <v>-23.45000076</v>
      </c>
      <c r="O3861" s="9" t="n">
        <v>0</v>
      </c>
    </row>
    <row r="3862" customFormat="false" ht="15" hidden="false" customHeight="true" outlineLevel="0" collapsed="false">
      <c r="A3862" s="6" t="n">
        <v>28784</v>
      </c>
      <c r="B3862" s="6" t="s">
        <v>36</v>
      </c>
      <c r="C3862" s="6" t="s">
        <v>49</v>
      </c>
      <c r="D3862" s="6" t="s">
        <v>27</v>
      </c>
      <c r="E3862" s="6" t="s">
        <v>54</v>
      </c>
      <c r="F3862" s="6" t="s">
        <v>33</v>
      </c>
      <c r="G3862" s="6" t="s">
        <v>24</v>
      </c>
      <c r="H3862" s="6" t="n">
        <v>0</v>
      </c>
      <c r="I3862" s="7" t="n">
        <v>59.99000168</v>
      </c>
      <c r="J3862" s="6" t="n">
        <v>5</v>
      </c>
      <c r="K3862" s="7" t="n">
        <v>299.9500122</v>
      </c>
      <c r="L3862" s="7" t="n">
        <v>38.99000168</v>
      </c>
      <c r="M3862" s="8" t="n">
        <v>0.129999995</v>
      </c>
      <c r="N3862" s="7" t="n">
        <v>58.72000122</v>
      </c>
      <c r="O3862" s="9" t="n">
        <v>0</v>
      </c>
    </row>
    <row r="3863" customFormat="false" ht="15" hidden="false" customHeight="true" outlineLevel="0" collapsed="false">
      <c r="A3863" s="6" t="n">
        <v>60979</v>
      </c>
      <c r="B3863" s="6" t="s">
        <v>19</v>
      </c>
      <c r="C3863" s="6" t="s">
        <v>20</v>
      </c>
      <c r="D3863" s="6" t="s">
        <v>50</v>
      </c>
      <c r="E3863" s="6" t="s">
        <v>72</v>
      </c>
      <c r="F3863" s="6" t="s">
        <v>40</v>
      </c>
      <c r="G3863" s="6" t="s">
        <v>24</v>
      </c>
      <c r="H3863" s="6" t="n">
        <v>4</v>
      </c>
      <c r="I3863" s="7" t="n">
        <v>399.980011</v>
      </c>
      <c r="J3863" s="6" t="n">
        <v>1</v>
      </c>
      <c r="K3863" s="7" t="n">
        <v>399.980011</v>
      </c>
      <c r="L3863" s="7" t="n">
        <v>52</v>
      </c>
      <c r="M3863" s="8" t="n">
        <v>0.129999995</v>
      </c>
      <c r="N3863" s="7" t="n">
        <v>12.88000011</v>
      </c>
      <c r="O3863" s="12" t="n">
        <v>1</v>
      </c>
    </row>
    <row r="3864" customFormat="false" ht="15" hidden="false" customHeight="true" outlineLevel="0" collapsed="false">
      <c r="A3864" s="6" t="n">
        <v>45934</v>
      </c>
      <c r="B3864" s="6" t="s">
        <v>46</v>
      </c>
      <c r="C3864" s="6" t="s">
        <v>37</v>
      </c>
      <c r="D3864" s="6" t="s">
        <v>27</v>
      </c>
      <c r="E3864" s="6" t="s">
        <v>79</v>
      </c>
      <c r="F3864" s="6" t="s">
        <v>23</v>
      </c>
      <c r="G3864" s="6" t="s">
        <v>34</v>
      </c>
      <c r="H3864" s="6" t="n">
        <v>2</v>
      </c>
      <c r="I3864" s="7" t="n">
        <v>129.9900055</v>
      </c>
      <c r="J3864" s="6" t="n">
        <v>1</v>
      </c>
      <c r="K3864" s="7" t="n">
        <v>129.9900055</v>
      </c>
      <c r="L3864" s="7" t="n">
        <v>5.199999809</v>
      </c>
      <c r="M3864" s="8" t="n">
        <v>0.039999999</v>
      </c>
      <c r="N3864" s="7" t="n">
        <v>59.90000153</v>
      </c>
      <c r="O3864" s="12" t="n">
        <v>1</v>
      </c>
    </row>
    <row r="3865" customFormat="false" ht="15" hidden="false" customHeight="true" outlineLevel="0" collapsed="false">
      <c r="A3865" s="6" t="n">
        <v>44008</v>
      </c>
      <c r="B3865" s="6" t="s">
        <v>26</v>
      </c>
      <c r="C3865" s="6" t="s">
        <v>49</v>
      </c>
      <c r="D3865" s="6" t="s">
        <v>38</v>
      </c>
      <c r="E3865" s="6" t="s">
        <v>94</v>
      </c>
      <c r="F3865" s="6" t="s">
        <v>23</v>
      </c>
      <c r="G3865" s="6" t="s">
        <v>34</v>
      </c>
      <c r="H3865" s="6" t="n">
        <v>1</v>
      </c>
      <c r="I3865" s="7" t="n">
        <v>129.9900055</v>
      </c>
      <c r="J3865" s="6" t="n">
        <v>1</v>
      </c>
      <c r="K3865" s="7" t="n">
        <v>129.9900055</v>
      </c>
      <c r="L3865" s="7" t="n">
        <v>2.599999905</v>
      </c>
      <c r="M3865" s="8" t="n">
        <v>0.02</v>
      </c>
      <c r="N3865" s="7" t="n">
        <v>-9.039999962</v>
      </c>
      <c r="O3865" s="12" t="n">
        <v>1</v>
      </c>
    </row>
    <row r="3866" customFormat="false" ht="15" hidden="false" customHeight="true" outlineLevel="0" collapsed="false">
      <c r="A3866" s="6" t="n">
        <v>61527</v>
      </c>
      <c r="B3866" s="6" t="s">
        <v>19</v>
      </c>
      <c r="C3866" s="6" t="s">
        <v>20</v>
      </c>
      <c r="D3866" s="6" t="s">
        <v>50</v>
      </c>
      <c r="E3866" s="6" t="s">
        <v>63</v>
      </c>
      <c r="F3866" s="6" t="s">
        <v>99</v>
      </c>
      <c r="G3866" s="6" t="s">
        <v>34</v>
      </c>
      <c r="H3866" s="6" t="n">
        <v>4</v>
      </c>
      <c r="I3866" s="7" t="n">
        <v>80</v>
      </c>
      <c r="J3866" s="6" t="n">
        <v>4</v>
      </c>
      <c r="K3866" s="7" t="n">
        <v>320</v>
      </c>
      <c r="L3866" s="7" t="n">
        <v>0</v>
      </c>
      <c r="M3866" s="8" t="n">
        <v>0</v>
      </c>
      <c r="N3866" s="7" t="n">
        <v>-4.480000019</v>
      </c>
      <c r="O3866" s="9" t="n">
        <v>0</v>
      </c>
    </row>
    <row r="3867" customFormat="false" ht="15" hidden="false" customHeight="true" outlineLevel="0" collapsed="false">
      <c r="A3867" s="6" t="n">
        <v>67748</v>
      </c>
      <c r="B3867" s="6" t="s">
        <v>46</v>
      </c>
      <c r="C3867" s="6" t="s">
        <v>37</v>
      </c>
      <c r="D3867" s="6" t="s">
        <v>21</v>
      </c>
      <c r="E3867" s="6" t="s">
        <v>64</v>
      </c>
      <c r="F3867" s="6" t="s">
        <v>23</v>
      </c>
      <c r="G3867" s="6" t="s">
        <v>24</v>
      </c>
      <c r="H3867" s="6" t="n">
        <v>2</v>
      </c>
      <c r="I3867" s="7" t="n">
        <v>129.9900055</v>
      </c>
      <c r="J3867" s="6" t="n">
        <v>1</v>
      </c>
      <c r="K3867" s="7" t="n">
        <v>129.9900055</v>
      </c>
      <c r="L3867" s="7" t="n">
        <v>22.10000038</v>
      </c>
      <c r="M3867" s="8" t="n">
        <v>0.170000002</v>
      </c>
      <c r="N3867" s="7" t="n">
        <v>37.75999832</v>
      </c>
      <c r="O3867" s="12" t="n">
        <v>1</v>
      </c>
    </row>
    <row r="3868" customFormat="false" ht="15" hidden="false" customHeight="true" outlineLevel="0" collapsed="false">
      <c r="A3868" s="6" t="n">
        <v>63845</v>
      </c>
      <c r="B3868" s="6" t="s">
        <v>19</v>
      </c>
      <c r="C3868" s="6" t="s">
        <v>20</v>
      </c>
      <c r="D3868" s="6" t="s">
        <v>21</v>
      </c>
      <c r="E3868" s="6" t="s">
        <v>64</v>
      </c>
      <c r="F3868" s="6" t="s">
        <v>67</v>
      </c>
      <c r="G3868" s="6" t="s">
        <v>44</v>
      </c>
      <c r="H3868" s="6" t="n">
        <v>4</v>
      </c>
      <c r="I3868" s="7" t="n">
        <v>199.9900055</v>
      </c>
      <c r="J3868" s="6" t="n">
        <v>1</v>
      </c>
      <c r="K3868" s="7" t="n">
        <v>199.9900055</v>
      </c>
      <c r="L3868" s="7" t="n">
        <v>34</v>
      </c>
      <c r="M3868" s="8" t="n">
        <v>0.170000002</v>
      </c>
      <c r="N3868" s="7" t="n">
        <v>51.45999908</v>
      </c>
      <c r="O3868" s="12" t="n">
        <v>1</v>
      </c>
    </row>
    <row r="3869" customFormat="false" ht="15" hidden="false" customHeight="true" outlineLevel="0" collapsed="false">
      <c r="A3869" s="6" t="n">
        <v>2071</v>
      </c>
      <c r="B3869" s="6" t="s">
        <v>26</v>
      </c>
      <c r="C3869" s="6" t="s">
        <v>37</v>
      </c>
      <c r="D3869" s="6" t="s">
        <v>50</v>
      </c>
      <c r="E3869" s="6" t="s">
        <v>51</v>
      </c>
      <c r="F3869" s="6" t="s">
        <v>82</v>
      </c>
      <c r="G3869" s="6" t="s">
        <v>44</v>
      </c>
      <c r="H3869" s="6" t="n">
        <v>1</v>
      </c>
      <c r="I3869" s="7" t="n">
        <v>29.98999977</v>
      </c>
      <c r="J3869" s="6" t="n">
        <v>2</v>
      </c>
      <c r="K3869" s="7" t="n">
        <v>59.97999954</v>
      </c>
      <c r="L3869" s="7" t="n">
        <v>10.80000019</v>
      </c>
      <c r="M3869" s="8" t="n">
        <v>0.180000007</v>
      </c>
      <c r="N3869" s="7" t="n">
        <v>23.61000061</v>
      </c>
      <c r="O3869" s="12" t="n">
        <v>1</v>
      </c>
    </row>
    <row r="3870" customFormat="false" ht="15" hidden="false" customHeight="true" outlineLevel="0" collapsed="false">
      <c r="A3870" s="6" t="n">
        <v>59211</v>
      </c>
      <c r="B3870" s="6" t="s">
        <v>19</v>
      </c>
      <c r="C3870" s="6" t="s">
        <v>20</v>
      </c>
      <c r="D3870" s="6" t="s">
        <v>50</v>
      </c>
      <c r="E3870" s="6" t="s">
        <v>51</v>
      </c>
      <c r="F3870" s="6" t="s">
        <v>71</v>
      </c>
      <c r="G3870" s="6" t="s">
        <v>34</v>
      </c>
      <c r="H3870" s="6" t="n">
        <v>4</v>
      </c>
      <c r="I3870" s="7" t="n">
        <v>199.9900055</v>
      </c>
      <c r="J3870" s="6" t="n">
        <v>1</v>
      </c>
      <c r="K3870" s="7" t="n">
        <v>199.9900055</v>
      </c>
      <c r="L3870" s="7" t="n">
        <v>40</v>
      </c>
      <c r="M3870" s="8" t="n">
        <v>0.200000003</v>
      </c>
      <c r="N3870" s="7" t="n">
        <v>28.79999924</v>
      </c>
      <c r="O3870" s="9" t="n">
        <v>0</v>
      </c>
    </row>
    <row r="3871" customFormat="false" ht="15" hidden="false" customHeight="true" outlineLevel="0" collapsed="false">
      <c r="A3871" s="6" t="n">
        <v>25486</v>
      </c>
      <c r="B3871" s="6" t="s">
        <v>19</v>
      </c>
      <c r="C3871" s="6" t="s">
        <v>20</v>
      </c>
      <c r="D3871" s="6" t="s">
        <v>27</v>
      </c>
      <c r="E3871" s="6" t="s">
        <v>69</v>
      </c>
      <c r="F3871" s="6" t="s">
        <v>73</v>
      </c>
      <c r="G3871" s="6" t="s">
        <v>34</v>
      </c>
      <c r="H3871" s="6" t="n">
        <v>4</v>
      </c>
      <c r="I3871" s="7" t="n">
        <v>39.99000168</v>
      </c>
      <c r="J3871" s="6" t="n">
        <v>5</v>
      </c>
      <c r="K3871" s="7" t="n">
        <v>199.9499969</v>
      </c>
      <c r="L3871" s="7" t="n">
        <v>14</v>
      </c>
      <c r="M3871" s="8" t="n">
        <v>0.07</v>
      </c>
      <c r="N3871" s="7" t="n">
        <v>89.26000214</v>
      </c>
      <c r="O3871" s="9" t="n">
        <v>0</v>
      </c>
    </row>
    <row r="3872" customFormat="false" ht="15" hidden="false" customHeight="true" outlineLevel="0" collapsed="false">
      <c r="A3872" s="6" t="n">
        <v>24484</v>
      </c>
      <c r="B3872" s="6" t="s">
        <v>19</v>
      </c>
      <c r="C3872" s="6" t="s">
        <v>49</v>
      </c>
      <c r="D3872" s="6" t="s">
        <v>27</v>
      </c>
      <c r="E3872" s="6" t="s">
        <v>54</v>
      </c>
      <c r="F3872" s="6" t="s">
        <v>33</v>
      </c>
      <c r="G3872" s="6" t="s">
        <v>34</v>
      </c>
      <c r="H3872" s="6" t="n">
        <v>4</v>
      </c>
      <c r="I3872" s="7" t="n">
        <v>59.99000168</v>
      </c>
      <c r="J3872" s="6" t="n">
        <v>5</v>
      </c>
      <c r="K3872" s="7" t="n">
        <v>299.9500122</v>
      </c>
      <c r="L3872" s="7" t="n">
        <v>16.5</v>
      </c>
      <c r="M3872" s="8" t="n">
        <v>0.059999999</v>
      </c>
      <c r="N3872" s="7" t="n">
        <v>-49.59999847</v>
      </c>
      <c r="O3872" s="12" t="n">
        <v>1</v>
      </c>
    </row>
    <row r="3873" customFormat="false" ht="15" hidden="false" customHeight="true" outlineLevel="0" collapsed="false">
      <c r="A3873" s="6" t="n">
        <v>45768</v>
      </c>
      <c r="B3873" s="6" t="s">
        <v>19</v>
      </c>
      <c r="C3873" s="6" t="s">
        <v>20</v>
      </c>
      <c r="D3873" s="6" t="s">
        <v>38</v>
      </c>
      <c r="E3873" s="6" t="s">
        <v>39</v>
      </c>
      <c r="F3873" s="6" t="s">
        <v>71</v>
      </c>
      <c r="G3873" s="6" t="s">
        <v>24</v>
      </c>
      <c r="H3873" s="6" t="n">
        <v>4</v>
      </c>
      <c r="I3873" s="7" t="n">
        <v>199.9900055</v>
      </c>
      <c r="J3873" s="6" t="n">
        <v>1</v>
      </c>
      <c r="K3873" s="7" t="n">
        <v>199.9900055</v>
      </c>
      <c r="L3873" s="7" t="n">
        <v>8</v>
      </c>
      <c r="M3873" s="8" t="n">
        <v>0.039999999</v>
      </c>
      <c r="N3873" s="7" t="n">
        <v>-105.5899963</v>
      </c>
      <c r="O3873" s="9" t="n">
        <v>0</v>
      </c>
    </row>
    <row r="3874" customFormat="false" ht="15" hidden="false" customHeight="true" outlineLevel="0" collapsed="false">
      <c r="A3874" s="6" t="n">
        <v>14178</v>
      </c>
      <c r="B3874" s="6" t="s">
        <v>19</v>
      </c>
      <c r="C3874" s="6" t="s">
        <v>20</v>
      </c>
      <c r="D3874" s="6" t="s">
        <v>21</v>
      </c>
      <c r="E3874" s="6" t="s">
        <v>65</v>
      </c>
      <c r="F3874" s="6" t="s">
        <v>73</v>
      </c>
      <c r="G3874" s="6" t="s">
        <v>34</v>
      </c>
      <c r="H3874" s="6" t="n">
        <v>4</v>
      </c>
      <c r="I3874" s="7" t="n">
        <v>39.99000168</v>
      </c>
      <c r="J3874" s="6" t="n">
        <v>5</v>
      </c>
      <c r="K3874" s="7" t="n">
        <v>199.9499969</v>
      </c>
      <c r="L3874" s="7" t="n">
        <v>2</v>
      </c>
      <c r="M3874" s="8" t="n">
        <v>0.01</v>
      </c>
      <c r="N3874" s="7" t="n">
        <v>95.01999664</v>
      </c>
      <c r="O3874" s="9" t="n">
        <v>0</v>
      </c>
    </row>
    <row r="3875" customFormat="false" ht="15" hidden="false" customHeight="true" outlineLevel="0" collapsed="false">
      <c r="A3875" s="6" t="n">
        <v>25779</v>
      </c>
      <c r="B3875" s="6" t="s">
        <v>19</v>
      </c>
      <c r="C3875" s="6" t="s">
        <v>49</v>
      </c>
      <c r="D3875" s="6" t="s">
        <v>27</v>
      </c>
      <c r="E3875" s="6" t="s">
        <v>54</v>
      </c>
      <c r="F3875" s="6" t="s">
        <v>100</v>
      </c>
      <c r="G3875" s="6" t="s">
        <v>24</v>
      </c>
      <c r="H3875" s="6" t="n">
        <v>4</v>
      </c>
      <c r="I3875" s="7" t="n">
        <v>17.98999977</v>
      </c>
      <c r="J3875" s="6" t="n">
        <v>1</v>
      </c>
      <c r="K3875" s="7" t="n">
        <v>17.98999977</v>
      </c>
      <c r="L3875" s="7" t="n">
        <v>3.059999943</v>
      </c>
      <c r="M3875" s="8" t="n">
        <v>0.170000002</v>
      </c>
      <c r="N3875" s="7" t="n">
        <v>-0.209999993</v>
      </c>
      <c r="O3875" s="12" t="n">
        <v>1</v>
      </c>
    </row>
    <row r="3876" customFormat="false" ht="15" hidden="false" customHeight="true" outlineLevel="0" collapsed="false">
      <c r="A3876" s="6" t="n">
        <v>31924</v>
      </c>
      <c r="B3876" s="6" t="s">
        <v>46</v>
      </c>
      <c r="C3876" s="6" t="s">
        <v>37</v>
      </c>
      <c r="D3876" s="6" t="s">
        <v>31</v>
      </c>
      <c r="E3876" s="6" t="s">
        <v>56</v>
      </c>
      <c r="F3876" s="6" t="s">
        <v>23</v>
      </c>
      <c r="G3876" s="6" t="s">
        <v>47</v>
      </c>
      <c r="H3876" s="6" t="n">
        <v>2</v>
      </c>
      <c r="I3876" s="7" t="n">
        <v>129.9900055</v>
      </c>
      <c r="J3876" s="6" t="n">
        <v>1</v>
      </c>
      <c r="K3876" s="7" t="n">
        <v>129.9900055</v>
      </c>
      <c r="L3876" s="7" t="n">
        <v>26</v>
      </c>
      <c r="M3876" s="8" t="n">
        <v>0.200000003</v>
      </c>
      <c r="N3876" s="7" t="n">
        <v>36.40000153</v>
      </c>
      <c r="O3876" s="12" t="n">
        <v>1</v>
      </c>
    </row>
    <row r="3877" customFormat="false" ht="15" hidden="false" customHeight="true" outlineLevel="0" collapsed="false">
      <c r="A3877" s="6" t="n">
        <v>19582</v>
      </c>
      <c r="B3877" s="6" t="s">
        <v>19</v>
      </c>
      <c r="C3877" s="6" t="s">
        <v>20</v>
      </c>
      <c r="D3877" s="6" t="s">
        <v>21</v>
      </c>
      <c r="E3877" s="6" t="s">
        <v>22</v>
      </c>
      <c r="F3877" s="6" t="s">
        <v>29</v>
      </c>
      <c r="G3877" s="6" t="s">
        <v>34</v>
      </c>
      <c r="H3877" s="6" t="n">
        <v>4</v>
      </c>
      <c r="I3877" s="7" t="n">
        <v>99.98999786</v>
      </c>
      <c r="J3877" s="6" t="n">
        <v>2</v>
      </c>
      <c r="K3877" s="7" t="n">
        <v>199.9799957</v>
      </c>
      <c r="L3877" s="7" t="n">
        <v>24</v>
      </c>
      <c r="M3877" s="8" t="n">
        <v>0.119999997</v>
      </c>
      <c r="N3877" s="7" t="n">
        <v>59.83000183</v>
      </c>
      <c r="O3877" s="9" t="n">
        <v>0</v>
      </c>
    </row>
    <row r="3878" customFormat="false" ht="15" hidden="false" customHeight="true" outlineLevel="0" collapsed="false">
      <c r="A3878" s="6" t="n">
        <v>30960</v>
      </c>
      <c r="B3878" s="6" t="s">
        <v>26</v>
      </c>
      <c r="C3878" s="6" t="s">
        <v>20</v>
      </c>
      <c r="D3878" s="6" t="s">
        <v>27</v>
      </c>
      <c r="E3878" s="6" t="s">
        <v>42</v>
      </c>
      <c r="F3878" s="6" t="s">
        <v>75</v>
      </c>
      <c r="G3878" s="6" t="s">
        <v>24</v>
      </c>
      <c r="H3878" s="6" t="n">
        <v>1</v>
      </c>
      <c r="I3878" s="7" t="n">
        <v>299.980011</v>
      </c>
      <c r="J3878" s="6" t="n">
        <v>1</v>
      </c>
      <c r="K3878" s="7" t="n">
        <v>299.980011</v>
      </c>
      <c r="L3878" s="7" t="n">
        <v>51</v>
      </c>
      <c r="M3878" s="8" t="n">
        <v>0.170000002</v>
      </c>
      <c r="N3878" s="7" t="n">
        <v>49.79999924</v>
      </c>
      <c r="O3878" s="12" t="n">
        <v>1</v>
      </c>
    </row>
    <row r="3879" customFormat="false" ht="15" hidden="false" customHeight="true" outlineLevel="0" collapsed="false">
      <c r="A3879" s="6" t="n">
        <v>37449</v>
      </c>
      <c r="B3879" s="6" t="s">
        <v>46</v>
      </c>
      <c r="C3879" s="6" t="s">
        <v>37</v>
      </c>
      <c r="D3879" s="6" t="s">
        <v>31</v>
      </c>
      <c r="E3879" s="6" t="s">
        <v>56</v>
      </c>
      <c r="F3879" s="6" t="s">
        <v>33</v>
      </c>
      <c r="G3879" s="6" t="s">
        <v>34</v>
      </c>
      <c r="H3879" s="6" t="n">
        <v>2</v>
      </c>
      <c r="I3879" s="7" t="n">
        <v>59.99000168</v>
      </c>
      <c r="J3879" s="6" t="n">
        <v>3</v>
      </c>
      <c r="K3879" s="7" t="n">
        <v>179.9700012</v>
      </c>
      <c r="L3879" s="7" t="n">
        <v>18</v>
      </c>
      <c r="M3879" s="8" t="n">
        <v>0.100000001</v>
      </c>
      <c r="N3879" s="7" t="n">
        <v>-404.9299927</v>
      </c>
      <c r="O3879" s="12" t="n">
        <v>1</v>
      </c>
    </row>
    <row r="3880" customFormat="false" ht="15" hidden="false" customHeight="true" outlineLevel="0" collapsed="false">
      <c r="A3880" s="6" t="n">
        <v>57780</v>
      </c>
      <c r="B3880" s="6" t="s">
        <v>26</v>
      </c>
      <c r="C3880" s="6" t="s">
        <v>20</v>
      </c>
      <c r="D3880" s="6" t="s">
        <v>50</v>
      </c>
      <c r="E3880" s="6" t="s">
        <v>51</v>
      </c>
      <c r="F3880" s="6" t="s">
        <v>108</v>
      </c>
      <c r="G3880" s="6" t="s">
        <v>24</v>
      </c>
      <c r="H3880" s="6" t="n">
        <v>1</v>
      </c>
      <c r="I3880" s="7" t="n">
        <v>119.9899979</v>
      </c>
      <c r="J3880" s="6" t="n">
        <v>1</v>
      </c>
      <c r="K3880" s="7" t="n">
        <v>119.9899979</v>
      </c>
      <c r="L3880" s="7" t="n">
        <v>4.800000191</v>
      </c>
      <c r="M3880" s="8" t="n">
        <v>0.039999999</v>
      </c>
      <c r="N3880" s="7" t="n">
        <v>42.61999893</v>
      </c>
      <c r="O3880" s="12" t="n">
        <v>1</v>
      </c>
    </row>
    <row r="3881" customFormat="false" ht="15" hidden="false" customHeight="true" outlineLevel="0" collapsed="false">
      <c r="A3881" s="6" t="n">
        <v>2140</v>
      </c>
      <c r="B3881" s="6" t="s">
        <v>19</v>
      </c>
      <c r="C3881" s="6" t="s">
        <v>20</v>
      </c>
      <c r="D3881" s="6" t="s">
        <v>50</v>
      </c>
      <c r="E3881" s="6" t="s">
        <v>51</v>
      </c>
      <c r="F3881" s="6" t="s">
        <v>57</v>
      </c>
      <c r="G3881" s="6" t="s">
        <v>34</v>
      </c>
      <c r="H3881" s="6" t="n">
        <v>4</v>
      </c>
      <c r="I3881" s="7" t="n">
        <v>50</v>
      </c>
      <c r="J3881" s="6" t="n">
        <v>1</v>
      </c>
      <c r="K3881" s="7" t="n">
        <v>50</v>
      </c>
      <c r="L3881" s="7" t="n">
        <v>3.5</v>
      </c>
      <c r="M3881" s="8" t="n">
        <v>0.07</v>
      </c>
      <c r="N3881" s="7" t="n">
        <v>2.329999924</v>
      </c>
      <c r="O3881" s="12" t="n">
        <v>1</v>
      </c>
    </row>
    <row r="3882" customFormat="false" ht="15" hidden="false" customHeight="true" outlineLevel="0" collapsed="false">
      <c r="A3882" s="6" t="n">
        <v>47468</v>
      </c>
      <c r="B3882" s="6" t="s">
        <v>19</v>
      </c>
      <c r="C3882" s="6" t="s">
        <v>37</v>
      </c>
      <c r="D3882" s="6" t="s">
        <v>38</v>
      </c>
      <c r="E3882" s="6" t="s">
        <v>98</v>
      </c>
      <c r="F3882" s="6" t="s">
        <v>57</v>
      </c>
      <c r="G3882" s="6" t="s">
        <v>44</v>
      </c>
      <c r="H3882" s="6" t="n">
        <v>4</v>
      </c>
      <c r="I3882" s="7" t="n">
        <v>50</v>
      </c>
      <c r="J3882" s="6" t="n">
        <v>4</v>
      </c>
      <c r="K3882" s="7" t="n">
        <v>200</v>
      </c>
      <c r="L3882" s="7" t="n">
        <v>14</v>
      </c>
      <c r="M3882" s="8" t="n">
        <v>0.07</v>
      </c>
      <c r="N3882" s="7" t="n">
        <v>21.02000046</v>
      </c>
      <c r="O3882" s="9" t="n">
        <v>0</v>
      </c>
    </row>
    <row r="3883" customFormat="false" ht="15" hidden="false" customHeight="true" outlineLevel="0" collapsed="false">
      <c r="A3883" s="6" t="n">
        <v>4248</v>
      </c>
      <c r="B3883" s="6" t="s">
        <v>26</v>
      </c>
      <c r="C3883" s="6" t="s">
        <v>37</v>
      </c>
      <c r="D3883" s="6" t="s">
        <v>50</v>
      </c>
      <c r="E3883" s="6" t="s">
        <v>63</v>
      </c>
      <c r="F3883" s="6" t="s">
        <v>74</v>
      </c>
      <c r="G3883" s="6" t="s">
        <v>34</v>
      </c>
      <c r="H3883" s="6" t="n">
        <v>1</v>
      </c>
      <c r="I3883" s="7" t="n">
        <v>51.99000168</v>
      </c>
      <c r="J3883" s="6" t="n">
        <v>1</v>
      </c>
      <c r="K3883" s="7" t="n">
        <v>51.99000168</v>
      </c>
      <c r="L3883" s="7" t="n">
        <v>5.199999809</v>
      </c>
      <c r="M3883" s="8" t="n">
        <v>0.100000001</v>
      </c>
      <c r="N3883" s="7" t="n">
        <v>20.59000015</v>
      </c>
      <c r="O3883" s="12" t="n">
        <v>1</v>
      </c>
    </row>
    <row r="3884" customFormat="false" ht="15" hidden="false" customHeight="true" outlineLevel="0" collapsed="false">
      <c r="A3884" s="6" t="n">
        <v>61810</v>
      </c>
      <c r="B3884" s="6" t="s">
        <v>19</v>
      </c>
      <c r="C3884" s="6" t="s">
        <v>20</v>
      </c>
      <c r="D3884" s="6" t="s">
        <v>21</v>
      </c>
      <c r="E3884" s="6" t="s">
        <v>65</v>
      </c>
      <c r="F3884" s="6" t="s">
        <v>57</v>
      </c>
      <c r="G3884" s="6" t="s">
        <v>44</v>
      </c>
      <c r="H3884" s="6" t="n">
        <v>4</v>
      </c>
      <c r="I3884" s="7" t="n">
        <v>50</v>
      </c>
      <c r="J3884" s="6" t="n">
        <v>5</v>
      </c>
      <c r="K3884" s="7" t="n">
        <v>250</v>
      </c>
      <c r="L3884" s="7" t="n">
        <v>30</v>
      </c>
      <c r="M3884" s="8" t="n">
        <v>0.119999997</v>
      </c>
      <c r="N3884" s="7" t="n">
        <v>13.64000034</v>
      </c>
      <c r="O3884" s="12" t="n">
        <v>1</v>
      </c>
    </row>
    <row r="3885" customFormat="false" ht="15" hidden="false" customHeight="true" outlineLevel="0" collapsed="false">
      <c r="A3885" s="6" t="n">
        <v>20146</v>
      </c>
      <c r="B3885" s="6" t="s">
        <v>26</v>
      </c>
      <c r="C3885" s="6" t="s">
        <v>37</v>
      </c>
      <c r="D3885" s="6" t="s">
        <v>21</v>
      </c>
      <c r="E3885" s="6" t="s">
        <v>65</v>
      </c>
      <c r="F3885" s="6" t="s">
        <v>58</v>
      </c>
      <c r="G3885" s="6" t="s">
        <v>24</v>
      </c>
      <c r="H3885" s="6" t="n">
        <v>1</v>
      </c>
      <c r="I3885" s="7" t="n">
        <v>49.97999954</v>
      </c>
      <c r="J3885" s="6" t="n">
        <v>3</v>
      </c>
      <c r="K3885" s="7" t="n">
        <v>149.9400024</v>
      </c>
      <c r="L3885" s="7" t="n">
        <v>23.98999977</v>
      </c>
      <c r="M3885" s="8" t="n">
        <v>0.159999996</v>
      </c>
      <c r="N3885" s="7" t="n">
        <v>42.5699997</v>
      </c>
      <c r="O3885" s="12" t="n">
        <v>1</v>
      </c>
    </row>
    <row r="3886" customFormat="false" ht="15" hidden="false" customHeight="true" outlineLevel="0" collapsed="false">
      <c r="A3886" s="6" t="n">
        <v>37399</v>
      </c>
      <c r="B3886" s="6" t="s">
        <v>19</v>
      </c>
      <c r="C3886" s="6" t="s">
        <v>37</v>
      </c>
      <c r="D3886" s="6" t="s">
        <v>31</v>
      </c>
      <c r="E3886" s="6" t="s">
        <v>32</v>
      </c>
      <c r="F3886" s="6" t="s">
        <v>23</v>
      </c>
      <c r="G3886" s="6" t="s">
        <v>24</v>
      </c>
      <c r="H3886" s="6" t="n">
        <v>4</v>
      </c>
      <c r="I3886" s="7" t="n">
        <v>129.9900055</v>
      </c>
      <c r="J3886" s="6" t="n">
        <v>1</v>
      </c>
      <c r="K3886" s="7" t="n">
        <v>129.9900055</v>
      </c>
      <c r="L3886" s="7" t="n">
        <v>9.100000381</v>
      </c>
      <c r="M3886" s="8" t="n">
        <v>0.07</v>
      </c>
      <c r="N3886" s="7" t="n">
        <v>54.40000153</v>
      </c>
      <c r="O3886" s="12" t="n">
        <v>1</v>
      </c>
    </row>
    <row r="3887" customFormat="false" ht="15" hidden="false" customHeight="true" outlineLevel="0" collapsed="false">
      <c r="A3887" s="6" t="n">
        <v>49099</v>
      </c>
      <c r="B3887" s="6" t="s">
        <v>26</v>
      </c>
      <c r="C3887" s="6" t="s">
        <v>20</v>
      </c>
      <c r="D3887" s="6" t="s">
        <v>38</v>
      </c>
      <c r="E3887" s="6" t="s">
        <v>70</v>
      </c>
      <c r="F3887" s="6" t="s">
        <v>33</v>
      </c>
      <c r="G3887" s="6" t="s">
        <v>24</v>
      </c>
      <c r="H3887" s="6" t="n">
        <v>1</v>
      </c>
      <c r="I3887" s="7" t="n">
        <v>59.99000168</v>
      </c>
      <c r="J3887" s="6" t="n">
        <v>3</v>
      </c>
      <c r="K3887" s="7" t="n">
        <v>179.9700012</v>
      </c>
      <c r="L3887" s="7" t="n">
        <v>12.60000038</v>
      </c>
      <c r="M3887" s="8" t="n">
        <v>0.07</v>
      </c>
      <c r="N3887" s="7" t="n">
        <v>-35.65000153</v>
      </c>
      <c r="O3887" s="12" t="n">
        <v>1</v>
      </c>
    </row>
    <row r="3888" customFormat="false" ht="15" hidden="false" customHeight="true" outlineLevel="0" collapsed="false">
      <c r="A3888" s="6" t="n">
        <v>65409</v>
      </c>
      <c r="B3888" s="6" t="s">
        <v>19</v>
      </c>
      <c r="C3888" s="6" t="s">
        <v>20</v>
      </c>
      <c r="D3888" s="6" t="s">
        <v>21</v>
      </c>
      <c r="E3888" s="6" t="s">
        <v>64</v>
      </c>
      <c r="F3888" s="6" t="s">
        <v>58</v>
      </c>
      <c r="G3888" s="6" t="s">
        <v>44</v>
      </c>
      <c r="H3888" s="6" t="n">
        <v>4</v>
      </c>
      <c r="I3888" s="7" t="n">
        <v>49.97999954</v>
      </c>
      <c r="J3888" s="6" t="n">
        <v>4</v>
      </c>
      <c r="K3888" s="7" t="n">
        <v>199.9199982</v>
      </c>
      <c r="L3888" s="7" t="n">
        <v>39.97999954</v>
      </c>
      <c r="M3888" s="8" t="n">
        <v>0.200000003</v>
      </c>
      <c r="N3888" s="7" t="n">
        <v>46.38000107</v>
      </c>
      <c r="O3888" s="12" t="n">
        <v>1</v>
      </c>
    </row>
    <row r="3889" customFormat="false" ht="15" hidden="false" customHeight="true" outlineLevel="0" collapsed="false">
      <c r="A3889" s="6" t="n">
        <v>38735</v>
      </c>
      <c r="B3889" s="6" t="s">
        <v>46</v>
      </c>
      <c r="C3889" s="6" t="s">
        <v>20</v>
      </c>
      <c r="D3889" s="6" t="s">
        <v>31</v>
      </c>
      <c r="E3889" s="6" t="s">
        <v>56</v>
      </c>
      <c r="F3889" s="6" t="s">
        <v>74</v>
      </c>
      <c r="G3889" s="6" t="s">
        <v>44</v>
      </c>
      <c r="H3889" s="6" t="n">
        <v>2</v>
      </c>
      <c r="I3889" s="7" t="n">
        <v>47.99000168</v>
      </c>
      <c r="J3889" s="6" t="n">
        <v>3</v>
      </c>
      <c r="K3889" s="7" t="n">
        <v>143.9700012</v>
      </c>
      <c r="L3889" s="7" t="n">
        <v>5.760000229</v>
      </c>
      <c r="M3889" s="8" t="n">
        <v>0.039999999</v>
      </c>
      <c r="N3889" s="7" t="n">
        <v>46.72000122</v>
      </c>
      <c r="O3889" s="12" t="n">
        <v>1</v>
      </c>
    </row>
    <row r="3890" customFormat="false" ht="15" hidden="false" customHeight="true" outlineLevel="0" collapsed="false">
      <c r="A3890" s="6" t="n">
        <v>49032</v>
      </c>
      <c r="B3890" s="6" t="s">
        <v>19</v>
      </c>
      <c r="C3890" s="6" t="s">
        <v>49</v>
      </c>
      <c r="D3890" s="6" t="s">
        <v>31</v>
      </c>
      <c r="E3890" s="6" t="s">
        <v>83</v>
      </c>
      <c r="F3890" s="6" t="s">
        <v>23</v>
      </c>
      <c r="G3890" s="6" t="s">
        <v>47</v>
      </c>
      <c r="H3890" s="6" t="n">
        <v>4</v>
      </c>
      <c r="I3890" s="7" t="n">
        <v>129.9900055</v>
      </c>
      <c r="J3890" s="6" t="n">
        <v>1</v>
      </c>
      <c r="K3890" s="7" t="n">
        <v>129.9900055</v>
      </c>
      <c r="L3890" s="7" t="n">
        <v>0</v>
      </c>
      <c r="M3890" s="8" t="n">
        <v>0</v>
      </c>
      <c r="N3890" s="7" t="n">
        <v>9.75</v>
      </c>
      <c r="O3890" s="9" t="n">
        <v>0</v>
      </c>
    </row>
    <row r="3891" customFormat="false" ht="15" hidden="false" customHeight="true" outlineLevel="0" collapsed="false">
      <c r="A3891" s="6" t="n">
        <v>6782</v>
      </c>
      <c r="B3891" s="6" t="s">
        <v>19</v>
      </c>
      <c r="C3891" s="6" t="s">
        <v>49</v>
      </c>
      <c r="D3891" s="6" t="s">
        <v>50</v>
      </c>
      <c r="E3891" s="6" t="s">
        <v>51</v>
      </c>
      <c r="F3891" s="6" t="s">
        <v>71</v>
      </c>
      <c r="G3891" s="6" t="s">
        <v>24</v>
      </c>
      <c r="H3891" s="6" t="n">
        <v>4</v>
      </c>
      <c r="I3891" s="7" t="n">
        <v>199.9900055</v>
      </c>
      <c r="J3891" s="6" t="n">
        <v>1</v>
      </c>
      <c r="K3891" s="7" t="n">
        <v>199.9900055</v>
      </c>
      <c r="L3891" s="7" t="n">
        <v>50</v>
      </c>
      <c r="M3891" s="8" t="n">
        <v>0.25</v>
      </c>
      <c r="N3891" s="7" t="n">
        <v>73.5</v>
      </c>
      <c r="O3891" s="9" t="n">
        <v>0</v>
      </c>
    </row>
    <row r="3892" customFormat="false" ht="15" hidden="false" customHeight="true" outlineLevel="0" collapsed="false">
      <c r="A3892" s="6" t="n">
        <v>43010</v>
      </c>
      <c r="B3892" s="6" t="s">
        <v>46</v>
      </c>
      <c r="C3892" s="6" t="s">
        <v>20</v>
      </c>
      <c r="D3892" s="6" t="s">
        <v>21</v>
      </c>
      <c r="E3892" s="6" t="s">
        <v>66</v>
      </c>
      <c r="F3892" s="6" t="s">
        <v>23</v>
      </c>
      <c r="G3892" s="6" t="s">
        <v>24</v>
      </c>
      <c r="H3892" s="6" t="n">
        <v>2</v>
      </c>
      <c r="I3892" s="7" t="n">
        <v>129.9900055</v>
      </c>
      <c r="J3892" s="6" t="n">
        <v>1</v>
      </c>
      <c r="K3892" s="7" t="n">
        <v>129.9900055</v>
      </c>
      <c r="L3892" s="7" t="n">
        <v>2.599999905</v>
      </c>
      <c r="M3892" s="8" t="n">
        <v>0.02</v>
      </c>
      <c r="N3892" s="7" t="n">
        <v>52.22999954</v>
      </c>
      <c r="O3892" s="12" t="n">
        <v>1</v>
      </c>
    </row>
    <row r="3893" customFormat="false" ht="15" hidden="false" customHeight="true" outlineLevel="0" collapsed="false">
      <c r="A3893" s="6" t="n">
        <v>38516</v>
      </c>
      <c r="B3893" s="6" t="s">
        <v>36</v>
      </c>
      <c r="C3893" s="6" t="s">
        <v>20</v>
      </c>
      <c r="D3893" s="6" t="s">
        <v>31</v>
      </c>
      <c r="E3893" s="6" t="s">
        <v>56</v>
      </c>
      <c r="F3893" s="6" t="s">
        <v>33</v>
      </c>
      <c r="G3893" s="6" t="s">
        <v>34</v>
      </c>
      <c r="H3893" s="6" t="n">
        <v>0</v>
      </c>
      <c r="I3893" s="7" t="n">
        <v>59.99000168</v>
      </c>
      <c r="J3893" s="6" t="n">
        <v>2</v>
      </c>
      <c r="K3893" s="7" t="n">
        <v>119.9800034</v>
      </c>
      <c r="L3893" s="7" t="n">
        <v>6</v>
      </c>
      <c r="M3893" s="8" t="n">
        <v>0.050000001</v>
      </c>
      <c r="N3893" s="7" t="n">
        <v>39.88999939</v>
      </c>
      <c r="O3893" s="9" t="n">
        <v>0</v>
      </c>
    </row>
    <row r="3894" customFormat="false" ht="15" hidden="false" customHeight="true" outlineLevel="0" collapsed="false">
      <c r="A3894" s="6" t="n">
        <v>2109</v>
      </c>
      <c r="B3894" s="6" t="s">
        <v>46</v>
      </c>
      <c r="C3894" s="6" t="s">
        <v>49</v>
      </c>
      <c r="D3894" s="6" t="s">
        <v>50</v>
      </c>
      <c r="E3894" s="6" t="s">
        <v>51</v>
      </c>
      <c r="F3894" s="6" t="s">
        <v>75</v>
      </c>
      <c r="G3894" s="6" t="s">
        <v>34</v>
      </c>
      <c r="H3894" s="6" t="n">
        <v>2</v>
      </c>
      <c r="I3894" s="7" t="n">
        <v>299.980011</v>
      </c>
      <c r="J3894" s="6" t="n">
        <v>1</v>
      </c>
      <c r="K3894" s="7" t="n">
        <v>299.980011</v>
      </c>
      <c r="L3894" s="7" t="n">
        <v>0</v>
      </c>
      <c r="M3894" s="8" t="n">
        <v>0</v>
      </c>
      <c r="N3894" s="7" t="n">
        <v>82.48999786</v>
      </c>
      <c r="O3894" s="12" t="n">
        <v>1</v>
      </c>
    </row>
    <row r="3895" customFormat="false" ht="15" hidden="false" customHeight="true" outlineLevel="0" collapsed="false">
      <c r="A3895" s="6" t="n">
        <v>57415</v>
      </c>
      <c r="B3895" s="6" t="s">
        <v>26</v>
      </c>
      <c r="C3895" s="6" t="s">
        <v>37</v>
      </c>
      <c r="D3895" s="6" t="s">
        <v>50</v>
      </c>
      <c r="E3895" s="6" t="s">
        <v>51</v>
      </c>
      <c r="F3895" s="6" t="s">
        <v>71</v>
      </c>
      <c r="G3895" s="6" t="s">
        <v>24</v>
      </c>
      <c r="H3895" s="6" t="n">
        <v>1</v>
      </c>
      <c r="I3895" s="7" t="n">
        <v>199.9900055</v>
      </c>
      <c r="J3895" s="6" t="n">
        <v>1</v>
      </c>
      <c r="K3895" s="7" t="n">
        <v>199.9900055</v>
      </c>
      <c r="L3895" s="7" t="n">
        <v>26</v>
      </c>
      <c r="M3895" s="8" t="n">
        <v>0.129999995</v>
      </c>
      <c r="N3895" s="7" t="n">
        <v>-260.9899902</v>
      </c>
      <c r="O3895" s="12" t="n">
        <v>1</v>
      </c>
    </row>
    <row r="3896" customFormat="false" ht="15" hidden="false" customHeight="true" outlineLevel="0" collapsed="false">
      <c r="A3896" s="6" t="n">
        <v>14662</v>
      </c>
      <c r="B3896" s="6" t="s">
        <v>19</v>
      </c>
      <c r="C3896" s="6" t="s">
        <v>37</v>
      </c>
      <c r="D3896" s="6" t="s">
        <v>21</v>
      </c>
      <c r="E3896" s="6" t="s">
        <v>65</v>
      </c>
      <c r="F3896" s="6" t="s">
        <v>23</v>
      </c>
      <c r="G3896" s="6" t="s">
        <v>34</v>
      </c>
      <c r="H3896" s="6" t="n">
        <v>4</v>
      </c>
      <c r="I3896" s="7" t="n">
        <v>129.9900055</v>
      </c>
      <c r="J3896" s="6" t="n">
        <v>1</v>
      </c>
      <c r="K3896" s="7" t="n">
        <v>129.9900055</v>
      </c>
      <c r="L3896" s="7" t="n">
        <v>22.10000038</v>
      </c>
      <c r="M3896" s="8" t="n">
        <v>0.170000002</v>
      </c>
      <c r="N3896" s="7" t="n">
        <v>36.47000122</v>
      </c>
      <c r="O3896" s="9" t="n">
        <v>0</v>
      </c>
    </row>
    <row r="3897" customFormat="false" ht="15" hidden="false" customHeight="true" outlineLevel="0" collapsed="false">
      <c r="A3897" s="6" t="n">
        <v>10299</v>
      </c>
      <c r="B3897" s="6" t="s">
        <v>46</v>
      </c>
      <c r="C3897" s="6" t="s">
        <v>20</v>
      </c>
      <c r="D3897" s="6" t="s">
        <v>21</v>
      </c>
      <c r="E3897" s="6" t="s">
        <v>64</v>
      </c>
      <c r="F3897" s="6" t="s">
        <v>58</v>
      </c>
      <c r="G3897" s="6" t="s">
        <v>44</v>
      </c>
      <c r="H3897" s="6" t="n">
        <v>2</v>
      </c>
      <c r="I3897" s="7" t="n">
        <v>49.97999954</v>
      </c>
      <c r="J3897" s="6" t="n">
        <v>5</v>
      </c>
      <c r="K3897" s="7" t="n">
        <v>249.8999939</v>
      </c>
      <c r="L3897" s="7" t="n">
        <v>13.73999977</v>
      </c>
      <c r="M3897" s="8" t="n">
        <v>0.059999999</v>
      </c>
      <c r="N3897" s="7" t="n">
        <v>-173.1000061</v>
      </c>
      <c r="O3897" s="12" t="n">
        <v>1</v>
      </c>
    </row>
    <row r="3898" customFormat="false" ht="15" hidden="false" customHeight="true" outlineLevel="0" collapsed="false">
      <c r="A3898" s="6" t="n">
        <v>60763</v>
      </c>
      <c r="B3898" s="6" t="s">
        <v>19</v>
      </c>
      <c r="C3898" s="6" t="s">
        <v>20</v>
      </c>
      <c r="D3898" s="6" t="s">
        <v>50</v>
      </c>
      <c r="E3898" s="6" t="s">
        <v>63</v>
      </c>
      <c r="F3898" s="6" t="s">
        <v>75</v>
      </c>
      <c r="G3898" s="6" t="s">
        <v>34</v>
      </c>
      <c r="H3898" s="6" t="n">
        <v>4</v>
      </c>
      <c r="I3898" s="7" t="n">
        <v>299.980011</v>
      </c>
      <c r="J3898" s="6" t="n">
        <v>1</v>
      </c>
      <c r="K3898" s="7" t="n">
        <v>299.980011</v>
      </c>
      <c r="L3898" s="7" t="n">
        <v>36</v>
      </c>
      <c r="M3898" s="8" t="n">
        <v>0.119999997</v>
      </c>
      <c r="N3898" s="7" t="n">
        <v>-422.3699951</v>
      </c>
      <c r="O3898" s="9" t="n">
        <v>0</v>
      </c>
    </row>
    <row r="3899" customFormat="false" ht="15" hidden="false" customHeight="true" outlineLevel="0" collapsed="false">
      <c r="A3899" s="6" t="n">
        <v>68908</v>
      </c>
      <c r="B3899" s="6" t="s">
        <v>26</v>
      </c>
      <c r="C3899" s="6" t="s">
        <v>20</v>
      </c>
      <c r="D3899" s="6" t="s">
        <v>21</v>
      </c>
      <c r="E3899" s="6" t="s">
        <v>65</v>
      </c>
      <c r="F3899" s="6" t="s">
        <v>118</v>
      </c>
      <c r="G3899" s="6" t="s">
        <v>34</v>
      </c>
      <c r="H3899" s="6" t="n">
        <v>1</v>
      </c>
      <c r="I3899" s="7" t="n">
        <v>31.07999992</v>
      </c>
      <c r="J3899" s="6" t="n">
        <v>1</v>
      </c>
      <c r="K3899" s="7" t="n">
        <v>31.07999992</v>
      </c>
      <c r="L3899" s="7" t="n">
        <v>3.109999895</v>
      </c>
      <c r="M3899" s="8" t="n">
        <v>0.100000001</v>
      </c>
      <c r="N3899" s="7" t="n">
        <v>2.289999962</v>
      </c>
      <c r="O3899" s="12" t="n">
        <v>1</v>
      </c>
    </row>
    <row r="3900" customFormat="false" ht="15" hidden="false" customHeight="true" outlineLevel="0" collapsed="false">
      <c r="A3900" s="6" t="n">
        <v>21322</v>
      </c>
      <c r="B3900" s="6" t="s">
        <v>26</v>
      </c>
      <c r="C3900" s="6" t="s">
        <v>20</v>
      </c>
      <c r="D3900" s="6" t="s">
        <v>27</v>
      </c>
      <c r="E3900" s="6" t="s">
        <v>69</v>
      </c>
      <c r="F3900" s="6" t="s">
        <v>57</v>
      </c>
      <c r="G3900" s="6" t="s">
        <v>34</v>
      </c>
      <c r="H3900" s="6" t="n">
        <v>1</v>
      </c>
      <c r="I3900" s="7" t="n">
        <v>50</v>
      </c>
      <c r="J3900" s="6" t="n">
        <v>4</v>
      </c>
      <c r="K3900" s="7" t="n">
        <v>200</v>
      </c>
      <c r="L3900" s="7" t="n">
        <v>0</v>
      </c>
      <c r="M3900" s="8" t="n">
        <v>0</v>
      </c>
      <c r="N3900" s="7" t="n">
        <v>-146.6000061</v>
      </c>
      <c r="O3900" s="12" t="n">
        <v>1</v>
      </c>
    </row>
    <row r="3901" customFormat="false" ht="15" hidden="false" customHeight="true" outlineLevel="0" collapsed="false">
      <c r="A3901" s="6" t="n">
        <v>23189</v>
      </c>
      <c r="B3901" s="6" t="s">
        <v>19</v>
      </c>
      <c r="C3901" s="6" t="s">
        <v>37</v>
      </c>
      <c r="D3901" s="6" t="s">
        <v>27</v>
      </c>
      <c r="E3901" s="6" t="s">
        <v>42</v>
      </c>
      <c r="F3901" s="6" t="s">
        <v>23</v>
      </c>
      <c r="G3901" s="6" t="s">
        <v>34</v>
      </c>
      <c r="H3901" s="6" t="n">
        <v>4</v>
      </c>
      <c r="I3901" s="7" t="n">
        <v>129.9900055</v>
      </c>
      <c r="J3901" s="6" t="n">
        <v>1</v>
      </c>
      <c r="K3901" s="7" t="n">
        <v>129.9900055</v>
      </c>
      <c r="L3901" s="7" t="n">
        <v>32.5</v>
      </c>
      <c r="M3901" s="8" t="n">
        <v>0.25</v>
      </c>
      <c r="N3901" s="7" t="n">
        <v>45.8199997</v>
      </c>
      <c r="O3901" s="12" t="n">
        <v>1</v>
      </c>
    </row>
    <row r="3902" customFormat="false" ht="15" hidden="false" customHeight="true" outlineLevel="0" collapsed="false">
      <c r="A3902" s="6" t="n">
        <v>56157</v>
      </c>
      <c r="B3902" s="6" t="s">
        <v>19</v>
      </c>
      <c r="C3902" s="6" t="s">
        <v>20</v>
      </c>
      <c r="D3902" s="6" t="s">
        <v>50</v>
      </c>
      <c r="E3902" s="6" t="s">
        <v>72</v>
      </c>
      <c r="F3902" s="6" t="s">
        <v>23</v>
      </c>
      <c r="G3902" s="6" t="s">
        <v>24</v>
      </c>
      <c r="H3902" s="6" t="n">
        <v>4</v>
      </c>
      <c r="I3902" s="7" t="n">
        <v>129.9900055</v>
      </c>
      <c r="J3902" s="6" t="n">
        <v>1</v>
      </c>
      <c r="K3902" s="7" t="n">
        <v>129.9900055</v>
      </c>
      <c r="L3902" s="7" t="n">
        <v>19.5</v>
      </c>
      <c r="M3902" s="8" t="n">
        <v>0.150000006</v>
      </c>
      <c r="N3902" s="7" t="n">
        <v>20.77000046</v>
      </c>
      <c r="O3902" s="9" t="n">
        <v>0</v>
      </c>
    </row>
    <row r="3903" customFormat="false" ht="15" hidden="false" customHeight="true" outlineLevel="0" collapsed="false">
      <c r="A3903" s="6" t="n">
        <v>58243</v>
      </c>
      <c r="B3903" s="6" t="s">
        <v>19</v>
      </c>
      <c r="C3903" s="6" t="s">
        <v>20</v>
      </c>
      <c r="D3903" s="6" t="s">
        <v>50</v>
      </c>
      <c r="E3903" s="6" t="s">
        <v>63</v>
      </c>
      <c r="F3903" s="6" t="s">
        <v>29</v>
      </c>
      <c r="G3903" s="6" t="s">
        <v>34</v>
      </c>
      <c r="H3903" s="6" t="n">
        <v>4</v>
      </c>
      <c r="I3903" s="7" t="n">
        <v>99.98999786</v>
      </c>
      <c r="J3903" s="6" t="n">
        <v>1</v>
      </c>
      <c r="K3903" s="7" t="n">
        <v>99.98999786</v>
      </c>
      <c r="L3903" s="7" t="n">
        <v>20</v>
      </c>
      <c r="M3903" s="8" t="n">
        <v>0.200000003</v>
      </c>
      <c r="N3903" s="7" t="n">
        <v>28</v>
      </c>
      <c r="O3903" s="9" t="n">
        <v>0</v>
      </c>
    </row>
    <row r="3904" customFormat="false" ht="15" hidden="false" customHeight="true" outlineLevel="0" collapsed="false">
      <c r="A3904" s="6" t="n">
        <v>56546</v>
      </c>
      <c r="B3904" s="6" t="s">
        <v>19</v>
      </c>
      <c r="C3904" s="6" t="s">
        <v>20</v>
      </c>
      <c r="D3904" s="6" t="s">
        <v>50</v>
      </c>
      <c r="E3904" s="6" t="s">
        <v>51</v>
      </c>
      <c r="F3904" s="6" t="s">
        <v>75</v>
      </c>
      <c r="G3904" s="6" t="s">
        <v>24</v>
      </c>
      <c r="H3904" s="6" t="n">
        <v>4</v>
      </c>
      <c r="I3904" s="7" t="n">
        <v>299.980011</v>
      </c>
      <c r="J3904" s="6" t="n">
        <v>1</v>
      </c>
      <c r="K3904" s="7" t="n">
        <v>299.980011</v>
      </c>
      <c r="L3904" s="7" t="n">
        <v>0</v>
      </c>
      <c r="M3904" s="8" t="n">
        <v>0</v>
      </c>
      <c r="N3904" s="7" t="n">
        <v>97.48999786</v>
      </c>
      <c r="O3904" s="9" t="n">
        <v>0</v>
      </c>
    </row>
    <row r="3905" customFormat="false" ht="15" hidden="false" customHeight="true" outlineLevel="0" collapsed="false">
      <c r="A3905" s="6" t="n">
        <v>18321</v>
      </c>
      <c r="B3905" s="6" t="s">
        <v>19</v>
      </c>
      <c r="C3905" s="6" t="s">
        <v>49</v>
      </c>
      <c r="D3905" s="6" t="s">
        <v>21</v>
      </c>
      <c r="E3905" s="6" t="s">
        <v>22</v>
      </c>
      <c r="F3905" s="6" t="s">
        <v>23</v>
      </c>
      <c r="G3905" s="6" t="s">
        <v>34</v>
      </c>
      <c r="H3905" s="6" t="n">
        <v>4</v>
      </c>
      <c r="I3905" s="7" t="n">
        <v>129.9900055</v>
      </c>
      <c r="J3905" s="6" t="n">
        <v>1</v>
      </c>
      <c r="K3905" s="7" t="n">
        <v>129.9900055</v>
      </c>
      <c r="L3905" s="7" t="n">
        <v>2.599999905</v>
      </c>
      <c r="M3905" s="8" t="n">
        <v>0.02</v>
      </c>
      <c r="N3905" s="7" t="n">
        <v>-1.659999967</v>
      </c>
      <c r="O3905" s="9" t="n">
        <v>0</v>
      </c>
    </row>
    <row r="3906" customFormat="false" ht="15" hidden="false" customHeight="true" outlineLevel="0" collapsed="false">
      <c r="A3906" s="6" t="n">
        <v>48425</v>
      </c>
      <c r="B3906" s="6" t="s">
        <v>46</v>
      </c>
      <c r="C3906" s="6" t="s">
        <v>37</v>
      </c>
      <c r="D3906" s="6" t="s">
        <v>38</v>
      </c>
      <c r="E3906" s="6" t="s">
        <v>92</v>
      </c>
      <c r="F3906" s="6" t="s">
        <v>33</v>
      </c>
      <c r="G3906" s="6" t="s">
        <v>44</v>
      </c>
      <c r="H3906" s="6" t="n">
        <v>2</v>
      </c>
      <c r="I3906" s="7" t="n">
        <v>59.99000168</v>
      </c>
      <c r="J3906" s="6" t="n">
        <v>4</v>
      </c>
      <c r="K3906" s="7" t="n">
        <v>239.9600067</v>
      </c>
      <c r="L3906" s="7" t="n">
        <v>38.38999939</v>
      </c>
      <c r="M3906" s="8" t="n">
        <v>0.159999996</v>
      </c>
      <c r="N3906" s="7" t="n">
        <v>2.019999981</v>
      </c>
      <c r="O3906" s="12" t="n">
        <v>1</v>
      </c>
    </row>
    <row r="3907" customFormat="false" ht="15" hidden="false" customHeight="true" outlineLevel="0" collapsed="false">
      <c r="A3907" s="6" t="n">
        <v>7469</v>
      </c>
      <c r="B3907" s="6" t="s">
        <v>19</v>
      </c>
      <c r="C3907" s="6" t="s">
        <v>20</v>
      </c>
      <c r="D3907" s="6" t="s">
        <v>50</v>
      </c>
      <c r="E3907" s="6" t="s">
        <v>63</v>
      </c>
      <c r="F3907" s="6" t="s">
        <v>58</v>
      </c>
      <c r="G3907" s="6" t="s">
        <v>24</v>
      </c>
      <c r="H3907" s="6" t="n">
        <v>4</v>
      </c>
      <c r="I3907" s="7" t="n">
        <v>49.97999954</v>
      </c>
      <c r="J3907" s="6" t="n">
        <v>2</v>
      </c>
      <c r="K3907" s="7" t="n">
        <v>99.95999908</v>
      </c>
      <c r="L3907" s="7" t="n">
        <v>0</v>
      </c>
      <c r="M3907" s="8" t="n">
        <v>0</v>
      </c>
      <c r="N3907" s="7" t="n">
        <v>-21.29000092</v>
      </c>
      <c r="O3907" s="12" t="n">
        <v>1</v>
      </c>
    </row>
    <row r="3908" customFormat="false" ht="15" hidden="false" customHeight="true" outlineLevel="0" collapsed="false">
      <c r="A3908" s="6" t="n">
        <v>34069</v>
      </c>
      <c r="B3908" s="6" t="s">
        <v>46</v>
      </c>
      <c r="C3908" s="6" t="s">
        <v>20</v>
      </c>
      <c r="D3908" s="6" t="s">
        <v>31</v>
      </c>
      <c r="E3908" s="6" t="s">
        <v>86</v>
      </c>
      <c r="F3908" s="6" t="s">
        <v>40</v>
      </c>
      <c r="G3908" s="6" t="s">
        <v>47</v>
      </c>
      <c r="H3908" s="6" t="n">
        <v>2</v>
      </c>
      <c r="I3908" s="7" t="n">
        <v>399.980011</v>
      </c>
      <c r="J3908" s="6" t="n">
        <v>1</v>
      </c>
      <c r="K3908" s="7" t="n">
        <v>399.980011</v>
      </c>
      <c r="L3908" s="7" t="n">
        <v>80</v>
      </c>
      <c r="M3908" s="8" t="n">
        <v>0.200000003</v>
      </c>
      <c r="N3908" s="7" t="n">
        <v>116.1500015</v>
      </c>
      <c r="O3908" s="12" t="n">
        <v>1</v>
      </c>
    </row>
    <row r="3909" customFormat="false" ht="15" hidden="false" customHeight="true" outlineLevel="0" collapsed="false">
      <c r="A3909" s="6" t="n">
        <v>21593</v>
      </c>
      <c r="B3909" s="6" t="s">
        <v>36</v>
      </c>
      <c r="C3909" s="6" t="s">
        <v>37</v>
      </c>
      <c r="D3909" s="6" t="s">
        <v>27</v>
      </c>
      <c r="E3909" s="6" t="s">
        <v>54</v>
      </c>
      <c r="F3909" s="6" t="s">
        <v>71</v>
      </c>
      <c r="G3909" s="6" t="s">
        <v>44</v>
      </c>
      <c r="H3909" s="6" t="n">
        <v>0</v>
      </c>
      <c r="I3909" s="7" t="n">
        <v>199.9900055</v>
      </c>
      <c r="J3909" s="6" t="n">
        <v>1</v>
      </c>
      <c r="K3909" s="7" t="n">
        <v>199.9900055</v>
      </c>
      <c r="L3909" s="7" t="n">
        <v>40</v>
      </c>
      <c r="M3909" s="8" t="n">
        <v>0.200000003</v>
      </c>
      <c r="N3909" s="7" t="n">
        <v>54.08000183</v>
      </c>
      <c r="O3909" s="9" t="n">
        <v>0</v>
      </c>
    </row>
    <row r="3910" customFormat="false" ht="15" hidden="false" customHeight="true" outlineLevel="0" collapsed="false">
      <c r="A3910" s="6" t="n">
        <v>31351</v>
      </c>
      <c r="B3910" s="6" t="s">
        <v>19</v>
      </c>
      <c r="C3910" s="6" t="s">
        <v>20</v>
      </c>
      <c r="D3910" s="6" t="s">
        <v>31</v>
      </c>
      <c r="E3910" s="6" t="s">
        <v>32</v>
      </c>
      <c r="F3910" s="6" t="s">
        <v>23</v>
      </c>
      <c r="G3910" s="6" t="s">
        <v>47</v>
      </c>
      <c r="H3910" s="6" t="n">
        <v>4</v>
      </c>
      <c r="I3910" s="7" t="n">
        <v>129.9900055</v>
      </c>
      <c r="J3910" s="6" t="n">
        <v>1</v>
      </c>
      <c r="K3910" s="7" t="n">
        <v>129.9900055</v>
      </c>
      <c r="L3910" s="7" t="n">
        <v>6.5</v>
      </c>
      <c r="M3910" s="8" t="n">
        <v>0.050000001</v>
      </c>
      <c r="N3910" s="7" t="n">
        <v>-197.5800018</v>
      </c>
      <c r="O3910" s="9" t="n">
        <v>0</v>
      </c>
    </row>
    <row r="3911" customFormat="false" ht="15" hidden="false" customHeight="true" outlineLevel="0" collapsed="false">
      <c r="A3911" s="6" t="n">
        <v>57317</v>
      </c>
      <c r="B3911" s="6" t="s">
        <v>19</v>
      </c>
      <c r="C3911" s="6" t="s">
        <v>37</v>
      </c>
      <c r="D3911" s="6" t="s">
        <v>50</v>
      </c>
      <c r="E3911" s="6" t="s">
        <v>63</v>
      </c>
      <c r="F3911" s="6" t="s">
        <v>23</v>
      </c>
      <c r="G3911" s="6" t="s">
        <v>24</v>
      </c>
      <c r="H3911" s="6" t="n">
        <v>4</v>
      </c>
      <c r="I3911" s="7" t="n">
        <v>129.9900055</v>
      </c>
      <c r="J3911" s="6" t="n">
        <v>1</v>
      </c>
      <c r="K3911" s="7" t="n">
        <v>129.9900055</v>
      </c>
      <c r="L3911" s="7" t="n">
        <v>6.5</v>
      </c>
      <c r="M3911" s="8" t="n">
        <v>0.050000001</v>
      </c>
      <c r="N3911" s="7" t="n">
        <v>51.86999893</v>
      </c>
      <c r="O3911" s="9" t="n">
        <v>0</v>
      </c>
    </row>
    <row r="3912" customFormat="false" ht="15" hidden="false" customHeight="true" outlineLevel="0" collapsed="false">
      <c r="A3912" s="6" t="n">
        <v>22655</v>
      </c>
      <c r="B3912" s="6" t="s">
        <v>19</v>
      </c>
      <c r="C3912" s="6" t="s">
        <v>20</v>
      </c>
      <c r="D3912" s="6" t="s">
        <v>27</v>
      </c>
      <c r="E3912" s="6" t="s">
        <v>54</v>
      </c>
      <c r="F3912" s="6" t="s">
        <v>57</v>
      </c>
      <c r="G3912" s="6" t="s">
        <v>24</v>
      </c>
      <c r="H3912" s="6" t="n">
        <v>4</v>
      </c>
      <c r="I3912" s="7" t="n">
        <v>50</v>
      </c>
      <c r="J3912" s="6" t="n">
        <v>5</v>
      </c>
      <c r="K3912" s="7" t="n">
        <v>250</v>
      </c>
      <c r="L3912" s="7" t="n">
        <v>32.5</v>
      </c>
      <c r="M3912" s="8" t="n">
        <v>0.129999995</v>
      </c>
      <c r="N3912" s="7" t="n">
        <v>-166.8200073</v>
      </c>
      <c r="O3912" s="12" t="n">
        <v>1</v>
      </c>
    </row>
    <row r="3913" customFormat="false" ht="15" hidden="false" customHeight="true" outlineLevel="0" collapsed="false">
      <c r="A3913" s="6" t="n">
        <v>12539</v>
      </c>
      <c r="B3913" s="6" t="s">
        <v>19</v>
      </c>
      <c r="C3913" s="6" t="s">
        <v>37</v>
      </c>
      <c r="D3913" s="6" t="s">
        <v>21</v>
      </c>
      <c r="E3913" s="6" t="s">
        <v>65</v>
      </c>
      <c r="F3913" s="6" t="s">
        <v>68</v>
      </c>
      <c r="G3913" s="6" t="s">
        <v>44</v>
      </c>
      <c r="H3913" s="6" t="n">
        <v>4</v>
      </c>
      <c r="I3913" s="7" t="n">
        <v>24.98999977</v>
      </c>
      <c r="J3913" s="6" t="n">
        <v>3</v>
      </c>
      <c r="K3913" s="7" t="n">
        <v>74.97000122</v>
      </c>
      <c r="L3913" s="7" t="n">
        <v>0.75</v>
      </c>
      <c r="M3913" s="8" t="n">
        <v>0.01</v>
      </c>
      <c r="N3913" s="7" t="n">
        <v>-56.93000031</v>
      </c>
      <c r="O3913" s="12" t="n">
        <v>1</v>
      </c>
    </row>
    <row r="3914" customFormat="false" ht="15" hidden="false" customHeight="true" outlineLevel="0" collapsed="false">
      <c r="A3914" s="6" t="n">
        <v>68645</v>
      </c>
      <c r="B3914" s="6" t="s">
        <v>19</v>
      </c>
      <c r="C3914" s="6" t="s">
        <v>49</v>
      </c>
      <c r="D3914" s="6" t="s">
        <v>21</v>
      </c>
      <c r="E3914" s="6" t="s">
        <v>65</v>
      </c>
      <c r="F3914" s="6" t="s">
        <v>57</v>
      </c>
      <c r="G3914" s="6" t="s">
        <v>24</v>
      </c>
      <c r="H3914" s="6" t="n">
        <v>4</v>
      </c>
      <c r="I3914" s="7" t="n">
        <v>50</v>
      </c>
      <c r="J3914" s="6" t="n">
        <v>3</v>
      </c>
      <c r="K3914" s="7" t="n">
        <v>150</v>
      </c>
      <c r="L3914" s="7" t="n">
        <v>30</v>
      </c>
      <c r="M3914" s="8" t="n">
        <v>0.200000003</v>
      </c>
      <c r="N3914" s="7" t="n">
        <v>-19.55999947</v>
      </c>
      <c r="O3914" s="12" t="n">
        <v>1</v>
      </c>
    </row>
    <row r="3915" customFormat="false" ht="15" hidden="false" customHeight="true" outlineLevel="0" collapsed="false">
      <c r="A3915" s="6" t="n">
        <v>63938</v>
      </c>
      <c r="B3915" s="6" t="s">
        <v>46</v>
      </c>
      <c r="C3915" s="6" t="s">
        <v>20</v>
      </c>
      <c r="D3915" s="6" t="s">
        <v>21</v>
      </c>
      <c r="E3915" s="6" t="s">
        <v>64</v>
      </c>
      <c r="F3915" s="6" t="s">
        <v>23</v>
      </c>
      <c r="G3915" s="6" t="s">
        <v>44</v>
      </c>
      <c r="H3915" s="6" t="n">
        <v>2</v>
      </c>
      <c r="I3915" s="7" t="n">
        <v>129.9900055</v>
      </c>
      <c r="J3915" s="6" t="n">
        <v>1</v>
      </c>
      <c r="K3915" s="7" t="n">
        <v>129.9900055</v>
      </c>
      <c r="L3915" s="7" t="n">
        <v>0</v>
      </c>
      <c r="M3915" s="8" t="n">
        <v>0</v>
      </c>
      <c r="N3915" s="7" t="n">
        <v>7.800000191</v>
      </c>
      <c r="O3915" s="12" t="n">
        <v>1</v>
      </c>
    </row>
    <row r="3916" customFormat="false" ht="15" hidden="false" customHeight="true" outlineLevel="0" collapsed="false">
      <c r="A3916" s="6" t="n">
        <v>35104</v>
      </c>
      <c r="B3916" s="6" t="s">
        <v>26</v>
      </c>
      <c r="C3916" s="6" t="s">
        <v>37</v>
      </c>
      <c r="D3916" s="6" t="s">
        <v>31</v>
      </c>
      <c r="E3916" s="6" t="s">
        <v>86</v>
      </c>
      <c r="F3916" s="6" t="s">
        <v>33</v>
      </c>
      <c r="G3916" s="6" t="s">
        <v>44</v>
      </c>
      <c r="H3916" s="6" t="n">
        <v>1</v>
      </c>
      <c r="I3916" s="7" t="n">
        <v>59.99000168</v>
      </c>
      <c r="J3916" s="6" t="n">
        <v>5</v>
      </c>
      <c r="K3916" s="7" t="n">
        <v>299.9500122</v>
      </c>
      <c r="L3916" s="7" t="n">
        <v>21</v>
      </c>
      <c r="M3916" s="8" t="n">
        <v>0.07</v>
      </c>
      <c r="N3916" s="7" t="n">
        <v>-460.269989</v>
      </c>
      <c r="O3916" s="12" t="n">
        <v>1</v>
      </c>
    </row>
    <row r="3917" customFormat="false" ht="15" hidden="false" customHeight="true" outlineLevel="0" collapsed="false">
      <c r="A3917" s="6" t="n">
        <v>3207</v>
      </c>
      <c r="B3917" s="6" t="s">
        <v>19</v>
      </c>
      <c r="C3917" s="6" t="s">
        <v>20</v>
      </c>
      <c r="D3917" s="6" t="s">
        <v>50</v>
      </c>
      <c r="E3917" s="6" t="s">
        <v>51</v>
      </c>
      <c r="F3917" s="6" t="s">
        <v>23</v>
      </c>
      <c r="G3917" s="6" t="s">
        <v>24</v>
      </c>
      <c r="H3917" s="6" t="n">
        <v>4</v>
      </c>
      <c r="I3917" s="7" t="n">
        <v>129.9900055</v>
      </c>
      <c r="J3917" s="6" t="n">
        <v>1</v>
      </c>
      <c r="K3917" s="7" t="n">
        <v>129.9900055</v>
      </c>
      <c r="L3917" s="7" t="n">
        <v>26</v>
      </c>
      <c r="M3917" s="8" t="n">
        <v>0.200000003</v>
      </c>
      <c r="N3917" s="7" t="n">
        <v>28.60000038</v>
      </c>
      <c r="O3917" s="9" t="n">
        <v>0</v>
      </c>
    </row>
    <row r="3918" customFormat="false" ht="15" hidden="false" customHeight="true" outlineLevel="0" collapsed="false">
      <c r="A3918" s="6" t="n">
        <v>40781</v>
      </c>
      <c r="B3918" s="6" t="s">
        <v>19</v>
      </c>
      <c r="C3918" s="6" t="s">
        <v>20</v>
      </c>
      <c r="D3918" s="6" t="s">
        <v>31</v>
      </c>
      <c r="E3918" s="6" t="s">
        <v>62</v>
      </c>
      <c r="F3918" s="6" t="s">
        <v>33</v>
      </c>
      <c r="G3918" s="6" t="s">
        <v>34</v>
      </c>
      <c r="H3918" s="6" t="n">
        <v>4</v>
      </c>
      <c r="I3918" s="7" t="n">
        <v>59.99000168</v>
      </c>
      <c r="J3918" s="6" t="n">
        <v>4</v>
      </c>
      <c r="K3918" s="7" t="n">
        <v>239.9600067</v>
      </c>
      <c r="L3918" s="7" t="n">
        <v>13.19999981</v>
      </c>
      <c r="M3918" s="8" t="n">
        <v>0.059999999</v>
      </c>
      <c r="N3918" s="7" t="n">
        <v>15.86999989</v>
      </c>
      <c r="O3918" s="9" t="n">
        <v>0</v>
      </c>
    </row>
    <row r="3919" customFormat="false" ht="15" hidden="false" customHeight="true" outlineLevel="0" collapsed="false">
      <c r="A3919" s="6" t="n">
        <v>67301</v>
      </c>
      <c r="B3919" s="6" t="s">
        <v>19</v>
      </c>
      <c r="C3919" s="6" t="s">
        <v>37</v>
      </c>
      <c r="D3919" s="6" t="s">
        <v>21</v>
      </c>
      <c r="E3919" s="6" t="s">
        <v>22</v>
      </c>
      <c r="F3919" s="6" t="s">
        <v>75</v>
      </c>
      <c r="G3919" s="6" t="s">
        <v>34</v>
      </c>
      <c r="H3919" s="6" t="n">
        <v>4</v>
      </c>
      <c r="I3919" s="7" t="n">
        <v>299.980011</v>
      </c>
      <c r="J3919" s="6" t="n">
        <v>1</v>
      </c>
      <c r="K3919" s="7" t="n">
        <v>299.980011</v>
      </c>
      <c r="L3919" s="7" t="n">
        <v>60</v>
      </c>
      <c r="M3919" s="8" t="n">
        <v>0.200000003</v>
      </c>
      <c r="N3919" s="7" t="n">
        <v>100.7900009</v>
      </c>
      <c r="O3919" s="9" t="n">
        <v>0</v>
      </c>
    </row>
    <row r="3920" customFormat="false" ht="15" hidden="false" customHeight="true" outlineLevel="0" collapsed="false">
      <c r="A3920" s="6" t="n">
        <v>9662</v>
      </c>
      <c r="B3920" s="6" t="s">
        <v>46</v>
      </c>
      <c r="C3920" s="6" t="s">
        <v>20</v>
      </c>
      <c r="D3920" s="6" t="s">
        <v>50</v>
      </c>
      <c r="E3920" s="6" t="s">
        <v>51</v>
      </c>
      <c r="F3920" s="6" t="s">
        <v>23</v>
      </c>
      <c r="G3920" s="6" t="s">
        <v>44</v>
      </c>
      <c r="H3920" s="6" t="n">
        <v>2</v>
      </c>
      <c r="I3920" s="7" t="n">
        <v>129.9900055</v>
      </c>
      <c r="J3920" s="6" t="n">
        <v>1</v>
      </c>
      <c r="K3920" s="7" t="n">
        <v>129.9900055</v>
      </c>
      <c r="L3920" s="7" t="n">
        <v>26</v>
      </c>
      <c r="M3920" s="8" t="n">
        <v>0.200000003</v>
      </c>
      <c r="N3920" s="7" t="n">
        <v>19.54999924</v>
      </c>
      <c r="O3920" s="12" t="n">
        <v>1</v>
      </c>
    </row>
    <row r="3921" customFormat="false" ht="15" hidden="false" customHeight="true" outlineLevel="0" collapsed="false">
      <c r="A3921" s="6" t="n">
        <v>61926</v>
      </c>
      <c r="B3921" s="6" t="s">
        <v>46</v>
      </c>
      <c r="C3921" s="6" t="s">
        <v>20</v>
      </c>
      <c r="D3921" s="6" t="s">
        <v>21</v>
      </c>
      <c r="E3921" s="6" t="s">
        <v>64</v>
      </c>
      <c r="F3921" s="6" t="s">
        <v>29</v>
      </c>
      <c r="G3921" s="6" t="s">
        <v>24</v>
      </c>
      <c r="H3921" s="6" t="n">
        <v>2</v>
      </c>
      <c r="I3921" s="7" t="n">
        <v>99.98999786</v>
      </c>
      <c r="J3921" s="6" t="n">
        <v>1</v>
      </c>
      <c r="K3921" s="7" t="n">
        <v>99.98999786</v>
      </c>
      <c r="L3921" s="7" t="n">
        <v>20</v>
      </c>
      <c r="M3921" s="8" t="n">
        <v>0.200000003</v>
      </c>
      <c r="N3921" s="7" t="n">
        <v>20.79999924</v>
      </c>
      <c r="O3921" s="9" t="n">
        <v>0</v>
      </c>
    </row>
    <row r="3922" customFormat="false" ht="15" hidden="false" customHeight="true" outlineLevel="0" collapsed="false">
      <c r="A3922" s="6" t="n">
        <v>28571</v>
      </c>
      <c r="B3922" s="6" t="s">
        <v>19</v>
      </c>
      <c r="C3922" s="6" t="s">
        <v>20</v>
      </c>
      <c r="D3922" s="6" t="s">
        <v>27</v>
      </c>
      <c r="E3922" s="6" t="s">
        <v>54</v>
      </c>
      <c r="F3922" s="6" t="s">
        <v>57</v>
      </c>
      <c r="G3922" s="6" t="s">
        <v>44</v>
      </c>
      <c r="H3922" s="6" t="n">
        <v>4</v>
      </c>
      <c r="I3922" s="7" t="n">
        <v>50</v>
      </c>
      <c r="J3922" s="6" t="n">
        <v>3</v>
      </c>
      <c r="K3922" s="7" t="n">
        <v>150</v>
      </c>
      <c r="L3922" s="7" t="n">
        <v>1.5</v>
      </c>
      <c r="M3922" s="8" t="n">
        <v>0.01</v>
      </c>
      <c r="N3922" s="7" t="n">
        <v>40.09999847</v>
      </c>
      <c r="O3922" s="9" t="n">
        <v>0</v>
      </c>
    </row>
    <row r="3923" customFormat="false" ht="15" hidden="false" customHeight="true" outlineLevel="0" collapsed="false">
      <c r="A3923" s="6" t="n">
        <v>51671</v>
      </c>
      <c r="B3923" s="6" t="s">
        <v>19</v>
      </c>
      <c r="C3923" s="6" t="s">
        <v>37</v>
      </c>
      <c r="D3923" s="6" t="s">
        <v>50</v>
      </c>
      <c r="E3923" s="6" t="s">
        <v>63</v>
      </c>
      <c r="F3923" s="6" t="s">
        <v>104</v>
      </c>
      <c r="G3923" s="6" t="s">
        <v>34</v>
      </c>
      <c r="H3923" s="6" t="n">
        <v>4</v>
      </c>
      <c r="I3923" s="7" t="n">
        <v>24.98999977</v>
      </c>
      <c r="J3923" s="6" t="n">
        <v>5</v>
      </c>
      <c r="K3923" s="7" t="n">
        <v>124.9499969</v>
      </c>
      <c r="L3923" s="7" t="n">
        <v>5</v>
      </c>
      <c r="M3923" s="8" t="n">
        <v>0.039999999</v>
      </c>
      <c r="N3923" s="7" t="n">
        <v>-7.079999924</v>
      </c>
      <c r="O3923" s="9" t="n">
        <v>0</v>
      </c>
    </row>
    <row r="3924" customFormat="false" ht="15" hidden="false" customHeight="true" outlineLevel="0" collapsed="false">
      <c r="A3924" s="6" t="n">
        <v>69506</v>
      </c>
      <c r="B3924" s="6" t="s">
        <v>36</v>
      </c>
      <c r="C3924" s="6" t="s">
        <v>20</v>
      </c>
      <c r="D3924" s="6" t="s">
        <v>21</v>
      </c>
      <c r="E3924" s="6" t="s">
        <v>65</v>
      </c>
      <c r="F3924" s="6" t="s">
        <v>116</v>
      </c>
      <c r="G3924" s="6" t="s">
        <v>24</v>
      </c>
      <c r="H3924" s="6" t="n">
        <v>0</v>
      </c>
      <c r="I3924" s="7" t="n">
        <v>452.0400085</v>
      </c>
      <c r="J3924" s="6" t="n">
        <v>1</v>
      </c>
      <c r="K3924" s="7" t="n">
        <v>452.0400085</v>
      </c>
      <c r="L3924" s="7" t="n">
        <v>0</v>
      </c>
      <c r="M3924" s="8" t="n">
        <v>0</v>
      </c>
      <c r="N3924" s="7" t="n">
        <v>126.5699997</v>
      </c>
      <c r="O3924" s="12" t="n">
        <v>1</v>
      </c>
    </row>
    <row r="3925" customFormat="false" ht="15" hidden="false" customHeight="true" outlineLevel="0" collapsed="false">
      <c r="A3925" s="6" t="n">
        <v>3732</v>
      </c>
      <c r="B3925" s="6" t="s">
        <v>19</v>
      </c>
      <c r="C3925" s="6" t="s">
        <v>20</v>
      </c>
      <c r="D3925" s="6" t="s">
        <v>50</v>
      </c>
      <c r="E3925" s="6" t="s">
        <v>72</v>
      </c>
      <c r="F3925" s="6" t="s">
        <v>57</v>
      </c>
      <c r="G3925" s="6" t="s">
        <v>44</v>
      </c>
      <c r="H3925" s="6" t="n">
        <v>4</v>
      </c>
      <c r="I3925" s="7" t="n">
        <v>50</v>
      </c>
      <c r="J3925" s="6" t="n">
        <v>3</v>
      </c>
      <c r="K3925" s="7" t="n">
        <v>150</v>
      </c>
      <c r="L3925" s="7" t="n">
        <v>18</v>
      </c>
      <c r="M3925" s="8" t="n">
        <v>0.119999997</v>
      </c>
      <c r="N3925" s="7" t="n">
        <v>36.95999908</v>
      </c>
      <c r="O3925" s="9" t="n">
        <v>0</v>
      </c>
    </row>
    <row r="3926" customFormat="false" ht="15" hidden="false" customHeight="true" outlineLevel="0" collapsed="false">
      <c r="A3926" s="6" t="n">
        <v>74097</v>
      </c>
      <c r="B3926" s="6" t="s">
        <v>19</v>
      </c>
      <c r="C3926" s="6" t="s">
        <v>20</v>
      </c>
      <c r="D3926" s="6" t="s">
        <v>27</v>
      </c>
      <c r="E3926" s="6" t="s">
        <v>28</v>
      </c>
      <c r="F3926" s="6" t="s">
        <v>93</v>
      </c>
      <c r="G3926" s="6" t="s">
        <v>34</v>
      </c>
      <c r="H3926" s="6" t="n">
        <v>4</v>
      </c>
      <c r="I3926" s="7" t="n">
        <v>59.08000183</v>
      </c>
      <c r="J3926" s="6" t="n">
        <v>1</v>
      </c>
      <c r="K3926" s="7" t="n">
        <v>59.08000183</v>
      </c>
      <c r="L3926" s="7" t="n">
        <v>0</v>
      </c>
      <c r="M3926" s="8" t="n">
        <v>0</v>
      </c>
      <c r="N3926" s="7" t="n">
        <v>4.429999828</v>
      </c>
      <c r="O3926" s="9" t="n">
        <v>0</v>
      </c>
    </row>
    <row r="3927" customFormat="false" ht="15" hidden="false" customHeight="true" outlineLevel="0" collapsed="false">
      <c r="A3927" s="6" t="n">
        <v>64202</v>
      </c>
      <c r="B3927" s="6" t="s">
        <v>19</v>
      </c>
      <c r="C3927" s="6" t="s">
        <v>49</v>
      </c>
      <c r="D3927" s="6" t="s">
        <v>21</v>
      </c>
      <c r="E3927" s="6" t="s">
        <v>65</v>
      </c>
      <c r="F3927" s="6" t="s">
        <v>40</v>
      </c>
      <c r="G3927" s="6" t="s">
        <v>34</v>
      </c>
      <c r="H3927" s="6" t="n">
        <v>4</v>
      </c>
      <c r="I3927" s="7" t="n">
        <v>399.980011</v>
      </c>
      <c r="J3927" s="6" t="n">
        <v>1</v>
      </c>
      <c r="K3927" s="7" t="n">
        <v>399.980011</v>
      </c>
      <c r="L3927" s="7" t="n">
        <v>48</v>
      </c>
      <c r="M3927" s="8" t="n">
        <v>0.119999997</v>
      </c>
      <c r="N3927" s="7" t="n">
        <v>116.1500015</v>
      </c>
      <c r="O3927" s="9" t="n">
        <v>0</v>
      </c>
    </row>
    <row r="3928" customFormat="false" ht="15" hidden="false" customHeight="true" outlineLevel="0" collapsed="false">
      <c r="A3928" s="6" t="n">
        <v>65449</v>
      </c>
      <c r="B3928" s="6" t="s">
        <v>46</v>
      </c>
      <c r="C3928" s="6" t="s">
        <v>37</v>
      </c>
      <c r="D3928" s="6" t="s">
        <v>21</v>
      </c>
      <c r="E3928" s="6" t="s">
        <v>64</v>
      </c>
      <c r="F3928" s="6" t="s">
        <v>23</v>
      </c>
      <c r="G3928" s="6" t="s">
        <v>44</v>
      </c>
      <c r="H3928" s="6" t="n">
        <v>2</v>
      </c>
      <c r="I3928" s="7" t="n">
        <v>129.9900055</v>
      </c>
      <c r="J3928" s="6" t="n">
        <v>1</v>
      </c>
      <c r="K3928" s="7" t="n">
        <v>129.9900055</v>
      </c>
      <c r="L3928" s="7" t="n">
        <v>32.5</v>
      </c>
      <c r="M3928" s="8" t="n">
        <v>0.25</v>
      </c>
      <c r="N3928" s="7" t="n">
        <v>7.309999943</v>
      </c>
      <c r="O3928" s="12" t="n">
        <v>1</v>
      </c>
    </row>
    <row r="3929" customFormat="false" ht="15" hidden="false" customHeight="true" outlineLevel="0" collapsed="false">
      <c r="A3929" s="6" t="n">
        <v>12208</v>
      </c>
      <c r="B3929" s="6" t="s">
        <v>19</v>
      </c>
      <c r="C3929" s="6" t="s">
        <v>20</v>
      </c>
      <c r="D3929" s="6" t="s">
        <v>21</v>
      </c>
      <c r="E3929" s="6" t="s">
        <v>64</v>
      </c>
      <c r="F3929" s="6" t="s">
        <v>23</v>
      </c>
      <c r="G3929" s="6" t="s">
        <v>24</v>
      </c>
      <c r="H3929" s="6" t="n">
        <v>4</v>
      </c>
      <c r="I3929" s="7" t="n">
        <v>129.9900055</v>
      </c>
      <c r="J3929" s="6" t="n">
        <v>1</v>
      </c>
      <c r="K3929" s="7" t="n">
        <v>129.9900055</v>
      </c>
      <c r="L3929" s="7" t="n">
        <v>16.89999962</v>
      </c>
      <c r="M3929" s="8" t="n">
        <v>0.129999995</v>
      </c>
      <c r="N3929" s="7" t="n">
        <v>-28.27000046</v>
      </c>
      <c r="O3929" s="9" t="n">
        <v>0</v>
      </c>
    </row>
    <row r="3930" customFormat="false" ht="15" hidden="false" customHeight="true" outlineLevel="0" collapsed="false">
      <c r="A3930" s="6" t="n">
        <v>49020</v>
      </c>
      <c r="B3930" s="6" t="s">
        <v>19</v>
      </c>
      <c r="C3930" s="6" t="s">
        <v>37</v>
      </c>
      <c r="D3930" s="6" t="s">
        <v>21</v>
      </c>
      <c r="E3930" s="6" t="s">
        <v>66</v>
      </c>
      <c r="F3930" s="6" t="s">
        <v>33</v>
      </c>
      <c r="G3930" s="6" t="s">
        <v>24</v>
      </c>
      <c r="H3930" s="6" t="n">
        <v>4</v>
      </c>
      <c r="I3930" s="7" t="n">
        <v>59.99000168</v>
      </c>
      <c r="J3930" s="6" t="n">
        <v>2</v>
      </c>
      <c r="K3930" s="7" t="n">
        <v>119.9800034</v>
      </c>
      <c r="L3930" s="7" t="n">
        <v>0</v>
      </c>
      <c r="M3930" s="8" t="n">
        <v>0</v>
      </c>
      <c r="N3930" s="7" t="n">
        <v>59.99000168</v>
      </c>
      <c r="O3930" s="12" t="n">
        <v>1</v>
      </c>
    </row>
    <row r="3931" customFormat="false" ht="15" hidden="false" customHeight="true" outlineLevel="0" collapsed="false">
      <c r="A3931" s="6" t="n">
        <v>76517</v>
      </c>
      <c r="B3931" s="6" t="s">
        <v>46</v>
      </c>
      <c r="C3931" s="6" t="s">
        <v>37</v>
      </c>
      <c r="D3931" s="6" t="s">
        <v>27</v>
      </c>
      <c r="E3931" s="6" t="s">
        <v>42</v>
      </c>
      <c r="F3931" s="6" t="s">
        <v>76</v>
      </c>
      <c r="G3931" s="6" t="s">
        <v>44</v>
      </c>
      <c r="H3931" s="6" t="n">
        <v>2</v>
      </c>
      <c r="I3931" s="7" t="n">
        <v>39.75</v>
      </c>
      <c r="J3931" s="6" t="n">
        <v>1</v>
      </c>
      <c r="K3931" s="7" t="n">
        <v>39.75</v>
      </c>
      <c r="L3931" s="7" t="n">
        <v>5.170000076</v>
      </c>
      <c r="M3931" s="8" t="n">
        <v>0.129999995</v>
      </c>
      <c r="N3931" s="7" t="n">
        <v>6.5</v>
      </c>
      <c r="O3931" s="12" t="n">
        <v>1</v>
      </c>
    </row>
    <row r="3932" customFormat="false" ht="15" hidden="false" customHeight="true" outlineLevel="0" collapsed="false">
      <c r="A3932" s="6" t="n">
        <v>29019</v>
      </c>
      <c r="B3932" s="6" t="s">
        <v>19</v>
      </c>
      <c r="C3932" s="6" t="s">
        <v>37</v>
      </c>
      <c r="D3932" s="6" t="s">
        <v>27</v>
      </c>
      <c r="E3932" s="6" t="s">
        <v>69</v>
      </c>
      <c r="F3932" s="6" t="s">
        <v>74</v>
      </c>
      <c r="G3932" s="6" t="s">
        <v>34</v>
      </c>
      <c r="H3932" s="6" t="n">
        <v>4</v>
      </c>
      <c r="I3932" s="7" t="n">
        <v>31.98999977</v>
      </c>
      <c r="J3932" s="6" t="n">
        <v>3</v>
      </c>
      <c r="K3932" s="7" t="n">
        <v>95.97000122</v>
      </c>
      <c r="L3932" s="7" t="n">
        <v>8.640000343</v>
      </c>
      <c r="M3932" s="8" t="n">
        <v>0.090000004</v>
      </c>
      <c r="N3932" s="7" t="n">
        <v>6.989999771</v>
      </c>
      <c r="O3932" s="12" t="n">
        <v>1</v>
      </c>
    </row>
    <row r="3933" customFormat="false" ht="15" hidden="false" customHeight="true" outlineLevel="0" collapsed="false">
      <c r="A3933" s="6" t="n">
        <v>45714</v>
      </c>
      <c r="B3933" s="6" t="s">
        <v>19</v>
      </c>
      <c r="C3933" s="6" t="s">
        <v>37</v>
      </c>
      <c r="D3933" s="6" t="s">
        <v>38</v>
      </c>
      <c r="E3933" s="6" t="s">
        <v>92</v>
      </c>
      <c r="F3933" s="6" t="s">
        <v>29</v>
      </c>
      <c r="G3933" s="6" t="s">
        <v>34</v>
      </c>
      <c r="H3933" s="6" t="n">
        <v>4</v>
      </c>
      <c r="I3933" s="7" t="n">
        <v>99.98999786</v>
      </c>
      <c r="J3933" s="6" t="n">
        <v>5</v>
      </c>
      <c r="K3933" s="7" t="n">
        <v>499.9500122</v>
      </c>
      <c r="L3933" s="7" t="n">
        <v>5</v>
      </c>
      <c r="M3933" s="8" t="n">
        <v>0.01</v>
      </c>
      <c r="N3933" s="7" t="n">
        <v>74.23999786</v>
      </c>
      <c r="O3933" s="12" t="n">
        <v>1</v>
      </c>
    </row>
    <row r="3934" customFormat="false" ht="15" hidden="false" customHeight="true" outlineLevel="0" collapsed="false">
      <c r="A3934" s="6" t="n">
        <v>20594</v>
      </c>
      <c r="B3934" s="6" t="s">
        <v>19</v>
      </c>
      <c r="C3934" s="6" t="s">
        <v>37</v>
      </c>
      <c r="D3934" s="6" t="s">
        <v>27</v>
      </c>
      <c r="E3934" s="6" t="s">
        <v>54</v>
      </c>
      <c r="F3934" s="6" t="s">
        <v>71</v>
      </c>
      <c r="G3934" s="6" t="s">
        <v>44</v>
      </c>
      <c r="H3934" s="6" t="n">
        <v>4</v>
      </c>
      <c r="I3934" s="7" t="n">
        <v>199.9900055</v>
      </c>
      <c r="J3934" s="6" t="n">
        <v>1</v>
      </c>
      <c r="K3934" s="7" t="n">
        <v>199.9900055</v>
      </c>
      <c r="L3934" s="7" t="n">
        <v>32</v>
      </c>
      <c r="M3934" s="8" t="n">
        <v>0.159999996</v>
      </c>
      <c r="N3934" s="7" t="n">
        <v>-293.9899902</v>
      </c>
      <c r="O3934" s="12" t="n">
        <v>1</v>
      </c>
    </row>
    <row r="3935" customFormat="false" ht="15" hidden="false" customHeight="true" outlineLevel="0" collapsed="false">
      <c r="A3935" s="6" t="n">
        <v>63058</v>
      </c>
      <c r="B3935" s="6" t="s">
        <v>46</v>
      </c>
      <c r="C3935" s="6" t="s">
        <v>37</v>
      </c>
      <c r="D3935" s="6" t="s">
        <v>21</v>
      </c>
      <c r="E3935" s="6" t="s">
        <v>65</v>
      </c>
      <c r="F3935" s="6" t="s">
        <v>58</v>
      </c>
      <c r="G3935" s="6" t="s">
        <v>44</v>
      </c>
      <c r="H3935" s="6" t="n">
        <v>2</v>
      </c>
      <c r="I3935" s="7" t="n">
        <v>49.97999954</v>
      </c>
      <c r="J3935" s="6" t="n">
        <v>3</v>
      </c>
      <c r="K3935" s="7" t="n">
        <v>149.9400024</v>
      </c>
      <c r="L3935" s="7" t="n">
        <v>3</v>
      </c>
      <c r="M3935" s="8" t="n">
        <v>0.02</v>
      </c>
      <c r="N3935" s="7" t="n">
        <v>69.05999756</v>
      </c>
      <c r="O3935" s="12" t="n">
        <v>1</v>
      </c>
    </row>
    <row r="3936" customFormat="false" ht="15" hidden="false" customHeight="true" outlineLevel="0" collapsed="false">
      <c r="A3936" s="6" t="n">
        <v>6229</v>
      </c>
      <c r="B3936" s="6" t="s">
        <v>26</v>
      </c>
      <c r="C3936" s="6" t="s">
        <v>37</v>
      </c>
      <c r="D3936" s="6" t="s">
        <v>50</v>
      </c>
      <c r="E3936" s="6" t="s">
        <v>51</v>
      </c>
      <c r="F3936" s="6" t="s">
        <v>73</v>
      </c>
      <c r="G3936" s="6" t="s">
        <v>44</v>
      </c>
      <c r="H3936" s="6" t="n">
        <v>1</v>
      </c>
      <c r="I3936" s="7" t="n">
        <v>39.99000168</v>
      </c>
      <c r="J3936" s="6" t="n">
        <v>2</v>
      </c>
      <c r="K3936" s="7" t="n">
        <v>79.98000336</v>
      </c>
      <c r="L3936" s="7" t="n">
        <v>16</v>
      </c>
      <c r="M3936" s="8" t="n">
        <v>0.200000003</v>
      </c>
      <c r="N3936" s="7" t="n">
        <v>4.800000191</v>
      </c>
      <c r="O3936" s="12" t="n">
        <v>1</v>
      </c>
    </row>
    <row r="3937" customFormat="false" ht="15" hidden="false" customHeight="true" outlineLevel="0" collapsed="false">
      <c r="A3937" s="6" t="n">
        <v>56983</v>
      </c>
      <c r="B3937" s="6" t="s">
        <v>19</v>
      </c>
      <c r="C3937" s="6" t="s">
        <v>20</v>
      </c>
      <c r="D3937" s="6" t="s">
        <v>50</v>
      </c>
      <c r="E3937" s="6" t="s">
        <v>51</v>
      </c>
      <c r="F3937" s="6" t="s">
        <v>29</v>
      </c>
      <c r="G3937" s="6" t="s">
        <v>24</v>
      </c>
      <c r="H3937" s="6" t="n">
        <v>4</v>
      </c>
      <c r="I3937" s="7" t="n">
        <v>99.98999786</v>
      </c>
      <c r="J3937" s="6" t="n">
        <v>2</v>
      </c>
      <c r="K3937" s="7" t="n">
        <v>199.9799957</v>
      </c>
      <c r="L3937" s="7" t="n">
        <v>32</v>
      </c>
      <c r="M3937" s="8" t="n">
        <v>0.159999996</v>
      </c>
      <c r="N3937" s="7" t="n">
        <v>47.04000092</v>
      </c>
      <c r="O3937" s="9" t="n">
        <v>0</v>
      </c>
    </row>
    <row r="3938" customFormat="false" ht="15" hidden="false" customHeight="true" outlineLevel="0" collapsed="false">
      <c r="A3938" s="6" t="n">
        <v>63468</v>
      </c>
      <c r="B3938" s="6" t="s">
        <v>19</v>
      </c>
      <c r="C3938" s="6" t="s">
        <v>37</v>
      </c>
      <c r="D3938" s="6" t="s">
        <v>21</v>
      </c>
      <c r="E3938" s="6" t="s">
        <v>65</v>
      </c>
      <c r="F3938" s="6" t="s">
        <v>71</v>
      </c>
      <c r="G3938" s="6" t="s">
        <v>34</v>
      </c>
      <c r="H3938" s="6" t="n">
        <v>4</v>
      </c>
      <c r="I3938" s="7" t="n">
        <v>199.9900055</v>
      </c>
      <c r="J3938" s="6" t="n">
        <v>1</v>
      </c>
      <c r="K3938" s="7" t="n">
        <v>199.9900055</v>
      </c>
      <c r="L3938" s="7" t="n">
        <v>14</v>
      </c>
      <c r="M3938" s="8" t="n">
        <v>0.07</v>
      </c>
      <c r="N3938" s="7" t="n">
        <v>83.69999695</v>
      </c>
      <c r="O3938" s="9" t="n">
        <v>0</v>
      </c>
    </row>
    <row r="3939" customFormat="false" ht="15" hidden="false" customHeight="true" outlineLevel="0" collapsed="false">
      <c r="A3939" s="6" t="n">
        <v>18389</v>
      </c>
      <c r="B3939" s="6" t="s">
        <v>19</v>
      </c>
      <c r="C3939" s="6" t="s">
        <v>37</v>
      </c>
      <c r="D3939" s="6" t="s">
        <v>21</v>
      </c>
      <c r="E3939" s="6" t="s">
        <v>65</v>
      </c>
      <c r="F3939" s="6" t="s">
        <v>57</v>
      </c>
      <c r="G3939" s="6" t="s">
        <v>34</v>
      </c>
      <c r="H3939" s="6" t="n">
        <v>4</v>
      </c>
      <c r="I3939" s="7" t="n">
        <v>50</v>
      </c>
      <c r="J3939" s="6" t="n">
        <v>4</v>
      </c>
      <c r="K3939" s="7" t="n">
        <v>200</v>
      </c>
      <c r="L3939" s="7" t="n">
        <v>10</v>
      </c>
      <c r="M3939" s="8" t="n">
        <v>0.050000001</v>
      </c>
      <c r="N3939" s="7" t="n">
        <v>14.25</v>
      </c>
      <c r="O3939" s="12" t="n">
        <v>1</v>
      </c>
    </row>
    <row r="3940" customFormat="false" ht="15" hidden="false" customHeight="true" outlineLevel="0" collapsed="false">
      <c r="A3940" s="6" t="n">
        <v>8821</v>
      </c>
      <c r="B3940" s="6" t="s">
        <v>19</v>
      </c>
      <c r="C3940" s="6" t="s">
        <v>20</v>
      </c>
      <c r="D3940" s="6" t="s">
        <v>50</v>
      </c>
      <c r="E3940" s="6" t="s">
        <v>72</v>
      </c>
      <c r="F3940" s="6" t="s">
        <v>33</v>
      </c>
      <c r="G3940" s="6" t="s">
        <v>47</v>
      </c>
      <c r="H3940" s="6" t="n">
        <v>4</v>
      </c>
      <c r="I3940" s="7" t="n">
        <v>59.99000168</v>
      </c>
      <c r="J3940" s="6" t="n">
        <v>2</v>
      </c>
      <c r="K3940" s="7" t="n">
        <v>119.9800034</v>
      </c>
      <c r="L3940" s="7" t="n">
        <v>2.400000095</v>
      </c>
      <c r="M3940" s="8" t="n">
        <v>0.02</v>
      </c>
      <c r="N3940" s="7" t="n">
        <v>-27.39999962</v>
      </c>
      <c r="O3940" s="9" t="n">
        <v>0</v>
      </c>
    </row>
    <row r="3941" customFormat="false" ht="15" hidden="false" customHeight="true" outlineLevel="0" collapsed="false">
      <c r="A3941" s="6" t="n">
        <v>74519</v>
      </c>
      <c r="B3941" s="6" t="s">
        <v>19</v>
      </c>
      <c r="C3941" s="6" t="s">
        <v>37</v>
      </c>
      <c r="D3941" s="6" t="s">
        <v>27</v>
      </c>
      <c r="E3941" s="6" t="s">
        <v>28</v>
      </c>
      <c r="F3941" s="6" t="s">
        <v>102</v>
      </c>
      <c r="G3941" s="6" t="s">
        <v>44</v>
      </c>
      <c r="H3941" s="6" t="n">
        <v>4</v>
      </c>
      <c r="I3941" s="7" t="n">
        <v>1500</v>
      </c>
      <c r="J3941" s="6" t="n">
        <v>1</v>
      </c>
      <c r="K3941" s="7" t="n">
        <v>1500</v>
      </c>
      <c r="L3941" s="7" t="n">
        <v>195</v>
      </c>
      <c r="M3941" s="8" t="n">
        <v>0.129999995</v>
      </c>
      <c r="N3941" s="7" t="n">
        <v>378.4500122</v>
      </c>
      <c r="O3941" s="12" t="n">
        <v>1</v>
      </c>
    </row>
    <row r="3942" customFormat="false" ht="15" hidden="false" customHeight="true" outlineLevel="0" collapsed="false">
      <c r="A3942" s="6" t="n">
        <v>27094</v>
      </c>
      <c r="B3942" s="6" t="s">
        <v>19</v>
      </c>
      <c r="C3942" s="6" t="s">
        <v>37</v>
      </c>
      <c r="D3942" s="6" t="s">
        <v>27</v>
      </c>
      <c r="E3942" s="6" t="s">
        <v>54</v>
      </c>
      <c r="F3942" s="6" t="s">
        <v>33</v>
      </c>
      <c r="G3942" s="6" t="s">
        <v>47</v>
      </c>
      <c r="H3942" s="6" t="n">
        <v>4</v>
      </c>
      <c r="I3942" s="7" t="n">
        <v>59.99000168</v>
      </c>
      <c r="J3942" s="6" t="n">
        <v>2</v>
      </c>
      <c r="K3942" s="7" t="n">
        <v>119.9800034</v>
      </c>
      <c r="L3942" s="7" t="n">
        <v>10.80000019</v>
      </c>
      <c r="M3942" s="8" t="n">
        <v>0.090000004</v>
      </c>
      <c r="N3942" s="7" t="n">
        <v>12.01000023</v>
      </c>
      <c r="O3942" s="12" t="n">
        <v>1</v>
      </c>
    </row>
    <row r="3943" customFormat="false" ht="15" hidden="false" customHeight="true" outlineLevel="0" collapsed="false">
      <c r="A3943" s="6" t="n">
        <v>44953</v>
      </c>
      <c r="B3943" s="6" t="s">
        <v>26</v>
      </c>
      <c r="C3943" s="6" t="s">
        <v>49</v>
      </c>
      <c r="D3943" s="6" t="s">
        <v>21</v>
      </c>
      <c r="E3943" s="6" t="s">
        <v>66</v>
      </c>
      <c r="F3943" s="6" t="s">
        <v>58</v>
      </c>
      <c r="G3943" s="6" t="s">
        <v>47</v>
      </c>
      <c r="H3943" s="6" t="n">
        <v>1</v>
      </c>
      <c r="I3943" s="7" t="n">
        <v>49.97999954</v>
      </c>
      <c r="J3943" s="6" t="n">
        <v>4</v>
      </c>
      <c r="K3943" s="7" t="n">
        <v>199.9199982</v>
      </c>
      <c r="L3943" s="7" t="n">
        <v>2</v>
      </c>
      <c r="M3943" s="8" t="n">
        <v>0.01</v>
      </c>
      <c r="N3943" s="7" t="n">
        <v>95</v>
      </c>
      <c r="O3943" s="12" t="n">
        <v>1</v>
      </c>
    </row>
    <row r="3944" customFormat="false" ht="15" hidden="false" customHeight="true" outlineLevel="0" collapsed="false">
      <c r="A3944" s="6" t="n">
        <v>37790</v>
      </c>
      <c r="B3944" s="6" t="s">
        <v>36</v>
      </c>
      <c r="C3944" s="6" t="s">
        <v>20</v>
      </c>
      <c r="D3944" s="6" t="s">
        <v>31</v>
      </c>
      <c r="E3944" s="6" t="s">
        <v>86</v>
      </c>
      <c r="F3944" s="6" t="s">
        <v>58</v>
      </c>
      <c r="G3944" s="6" t="s">
        <v>34</v>
      </c>
      <c r="H3944" s="6" t="n">
        <v>0</v>
      </c>
      <c r="I3944" s="7" t="n">
        <v>49.97999954</v>
      </c>
      <c r="J3944" s="6" t="n">
        <v>2</v>
      </c>
      <c r="K3944" s="7" t="n">
        <v>99.95999908</v>
      </c>
      <c r="L3944" s="7" t="n">
        <v>17.98999977</v>
      </c>
      <c r="M3944" s="8" t="n">
        <v>0.180000007</v>
      </c>
      <c r="N3944" s="7" t="n">
        <v>39.34000015</v>
      </c>
      <c r="O3944" s="12" t="n">
        <v>1</v>
      </c>
    </row>
    <row r="3945" customFormat="false" ht="15" hidden="false" customHeight="true" outlineLevel="0" collapsed="false">
      <c r="A3945" s="6" t="n">
        <v>49131</v>
      </c>
      <c r="B3945" s="6" t="s">
        <v>36</v>
      </c>
      <c r="C3945" s="6" t="s">
        <v>20</v>
      </c>
      <c r="D3945" s="6" t="s">
        <v>38</v>
      </c>
      <c r="E3945" s="6" t="s">
        <v>92</v>
      </c>
      <c r="F3945" s="6" t="s">
        <v>33</v>
      </c>
      <c r="G3945" s="6" t="s">
        <v>44</v>
      </c>
      <c r="H3945" s="6" t="n">
        <v>0</v>
      </c>
      <c r="I3945" s="7" t="n">
        <v>59.99000168</v>
      </c>
      <c r="J3945" s="6" t="n">
        <v>5</v>
      </c>
      <c r="K3945" s="7" t="n">
        <v>299.9500122</v>
      </c>
      <c r="L3945" s="7" t="n">
        <v>50.99000168</v>
      </c>
      <c r="M3945" s="8" t="n">
        <v>0.170000002</v>
      </c>
      <c r="N3945" s="7" t="n">
        <v>121.9899979</v>
      </c>
      <c r="O3945" s="9" t="n">
        <v>0</v>
      </c>
    </row>
    <row r="3946" customFormat="false" ht="15" hidden="false" customHeight="true" outlineLevel="0" collapsed="false">
      <c r="A3946" s="6" t="n">
        <v>49181</v>
      </c>
      <c r="B3946" s="6" t="s">
        <v>26</v>
      </c>
      <c r="C3946" s="6" t="s">
        <v>37</v>
      </c>
      <c r="D3946" s="6" t="s">
        <v>27</v>
      </c>
      <c r="E3946" s="6" t="s">
        <v>69</v>
      </c>
      <c r="F3946" s="6" t="s">
        <v>73</v>
      </c>
      <c r="G3946" s="6" t="s">
        <v>34</v>
      </c>
      <c r="H3946" s="6" t="n">
        <v>1</v>
      </c>
      <c r="I3946" s="7" t="n">
        <v>39.99000168</v>
      </c>
      <c r="J3946" s="6" t="n">
        <v>3</v>
      </c>
      <c r="K3946" s="7" t="n">
        <v>119.9700012</v>
      </c>
      <c r="L3946" s="7" t="n">
        <v>12</v>
      </c>
      <c r="M3946" s="8" t="n">
        <v>0.100000001</v>
      </c>
      <c r="N3946" s="7" t="n">
        <v>7.559999943</v>
      </c>
      <c r="O3946" s="12" t="n">
        <v>1</v>
      </c>
    </row>
    <row r="3947" customFormat="false" ht="15" hidden="false" customHeight="true" outlineLevel="0" collapsed="false">
      <c r="A3947" s="6" t="n">
        <v>11809</v>
      </c>
      <c r="B3947" s="6" t="s">
        <v>19</v>
      </c>
      <c r="C3947" s="6" t="s">
        <v>20</v>
      </c>
      <c r="D3947" s="6" t="s">
        <v>21</v>
      </c>
      <c r="E3947" s="6" t="s">
        <v>22</v>
      </c>
      <c r="F3947" s="6" t="s">
        <v>29</v>
      </c>
      <c r="G3947" s="6" t="s">
        <v>47</v>
      </c>
      <c r="H3947" s="6" t="n">
        <v>4</v>
      </c>
      <c r="I3947" s="7" t="n">
        <v>99.98999786</v>
      </c>
      <c r="J3947" s="6" t="n">
        <v>5</v>
      </c>
      <c r="K3947" s="7" t="n">
        <v>499.9500122</v>
      </c>
      <c r="L3947" s="7" t="n">
        <v>27.5</v>
      </c>
      <c r="M3947" s="8" t="n">
        <v>0.059999999</v>
      </c>
      <c r="N3947" s="7" t="n">
        <v>165.3600006</v>
      </c>
      <c r="O3947" s="12" t="n">
        <v>1</v>
      </c>
    </row>
    <row r="3948" customFormat="false" ht="15" hidden="false" customHeight="true" outlineLevel="0" collapsed="false">
      <c r="A3948" s="6" t="n">
        <v>4929</v>
      </c>
      <c r="B3948" s="6" t="s">
        <v>19</v>
      </c>
      <c r="C3948" s="6" t="s">
        <v>37</v>
      </c>
      <c r="D3948" s="6" t="s">
        <v>50</v>
      </c>
      <c r="E3948" s="6" t="s">
        <v>63</v>
      </c>
      <c r="F3948" s="6" t="s">
        <v>73</v>
      </c>
      <c r="G3948" s="6" t="s">
        <v>34</v>
      </c>
      <c r="H3948" s="6" t="n">
        <v>4</v>
      </c>
      <c r="I3948" s="7" t="n">
        <v>39.99000168</v>
      </c>
      <c r="J3948" s="6" t="n">
        <v>4</v>
      </c>
      <c r="K3948" s="7" t="n">
        <v>159.9600067</v>
      </c>
      <c r="L3948" s="7" t="n">
        <v>20.79000092</v>
      </c>
      <c r="M3948" s="8" t="n">
        <v>0.129999995</v>
      </c>
      <c r="N3948" s="7" t="n">
        <v>-31.30999947</v>
      </c>
      <c r="O3948" s="12" t="n">
        <v>1</v>
      </c>
    </row>
    <row r="3949" customFormat="false" ht="15" hidden="false" customHeight="true" outlineLevel="0" collapsed="false">
      <c r="A3949" s="6" t="n">
        <v>51157</v>
      </c>
      <c r="B3949" s="6" t="s">
        <v>19</v>
      </c>
      <c r="C3949" s="6" t="s">
        <v>20</v>
      </c>
      <c r="D3949" s="6" t="s">
        <v>38</v>
      </c>
      <c r="E3949" s="6" t="s">
        <v>39</v>
      </c>
      <c r="F3949" s="6" t="s">
        <v>33</v>
      </c>
      <c r="G3949" s="6" t="s">
        <v>47</v>
      </c>
      <c r="H3949" s="6" t="n">
        <v>4</v>
      </c>
      <c r="I3949" s="7" t="n">
        <v>59.99000168</v>
      </c>
      <c r="J3949" s="6" t="n">
        <v>1</v>
      </c>
      <c r="K3949" s="7" t="n">
        <v>59.99000168</v>
      </c>
      <c r="L3949" s="7" t="n">
        <v>10.80000019</v>
      </c>
      <c r="M3949" s="8" t="n">
        <v>0.180000007</v>
      </c>
      <c r="N3949" s="7" t="n">
        <v>17.21999931</v>
      </c>
      <c r="O3949" s="9" t="n">
        <v>0</v>
      </c>
    </row>
    <row r="3950" customFormat="false" ht="15" hidden="false" customHeight="true" outlineLevel="0" collapsed="false">
      <c r="A3950" s="6" t="n">
        <v>36505</v>
      </c>
      <c r="B3950" s="6" t="s">
        <v>19</v>
      </c>
      <c r="C3950" s="6" t="s">
        <v>37</v>
      </c>
      <c r="D3950" s="6" t="s">
        <v>31</v>
      </c>
      <c r="E3950" s="6" t="s">
        <v>32</v>
      </c>
      <c r="F3950" s="6" t="s">
        <v>99</v>
      </c>
      <c r="G3950" s="6" t="s">
        <v>24</v>
      </c>
      <c r="H3950" s="6" t="n">
        <v>4</v>
      </c>
      <c r="I3950" s="7" t="n">
        <v>65</v>
      </c>
      <c r="J3950" s="6" t="n">
        <v>3</v>
      </c>
      <c r="K3950" s="7" t="n">
        <v>195</v>
      </c>
      <c r="L3950" s="7" t="n">
        <v>9.75</v>
      </c>
      <c r="M3950" s="8" t="n">
        <v>0.050000001</v>
      </c>
      <c r="N3950" s="7" t="n">
        <v>-43.15999985</v>
      </c>
      <c r="O3950" s="12" t="n">
        <v>1</v>
      </c>
    </row>
    <row r="3951" customFormat="false" ht="15" hidden="false" customHeight="true" outlineLevel="0" collapsed="false">
      <c r="A3951" s="6" t="n">
        <v>26689</v>
      </c>
      <c r="B3951" s="6" t="s">
        <v>19</v>
      </c>
      <c r="C3951" s="6" t="s">
        <v>20</v>
      </c>
      <c r="D3951" s="6" t="s">
        <v>27</v>
      </c>
      <c r="E3951" s="6" t="s">
        <v>54</v>
      </c>
      <c r="F3951" s="6" t="s">
        <v>57</v>
      </c>
      <c r="G3951" s="6" t="s">
        <v>24</v>
      </c>
      <c r="H3951" s="6" t="n">
        <v>4</v>
      </c>
      <c r="I3951" s="7" t="n">
        <v>50</v>
      </c>
      <c r="J3951" s="6" t="n">
        <v>4</v>
      </c>
      <c r="K3951" s="7" t="n">
        <v>200</v>
      </c>
      <c r="L3951" s="7" t="n">
        <v>26</v>
      </c>
      <c r="M3951" s="8" t="n">
        <v>0.129999995</v>
      </c>
      <c r="N3951" s="7" t="n">
        <v>-47.15000153</v>
      </c>
      <c r="O3951" s="12" t="n">
        <v>1</v>
      </c>
    </row>
    <row r="3952" customFormat="false" ht="15" hidden="false" customHeight="true" outlineLevel="0" collapsed="false">
      <c r="A3952" s="6" t="n">
        <v>20756</v>
      </c>
      <c r="B3952" s="6" t="s">
        <v>19</v>
      </c>
      <c r="C3952" s="6" t="s">
        <v>37</v>
      </c>
      <c r="D3952" s="6" t="s">
        <v>27</v>
      </c>
      <c r="E3952" s="6" t="s">
        <v>54</v>
      </c>
      <c r="F3952" s="6" t="s">
        <v>23</v>
      </c>
      <c r="G3952" s="6" t="s">
        <v>34</v>
      </c>
      <c r="H3952" s="6" t="n">
        <v>4</v>
      </c>
      <c r="I3952" s="7" t="n">
        <v>129.9900055</v>
      </c>
      <c r="J3952" s="6" t="n">
        <v>1</v>
      </c>
      <c r="K3952" s="7" t="n">
        <v>129.9900055</v>
      </c>
      <c r="L3952" s="7" t="n">
        <v>1.299999952</v>
      </c>
      <c r="M3952" s="8" t="n">
        <v>0.01</v>
      </c>
      <c r="N3952" s="7" t="n">
        <v>-14.53999996</v>
      </c>
      <c r="O3952" s="9" t="n">
        <v>0</v>
      </c>
    </row>
    <row r="3953" customFormat="false" ht="15" hidden="false" customHeight="true" outlineLevel="0" collapsed="false">
      <c r="A3953" s="6" t="n">
        <v>21772</v>
      </c>
      <c r="B3953" s="6" t="s">
        <v>19</v>
      </c>
      <c r="C3953" s="6" t="s">
        <v>49</v>
      </c>
      <c r="D3953" s="6" t="s">
        <v>27</v>
      </c>
      <c r="E3953" s="6" t="s">
        <v>42</v>
      </c>
      <c r="F3953" s="6" t="s">
        <v>23</v>
      </c>
      <c r="G3953" s="6" t="s">
        <v>34</v>
      </c>
      <c r="H3953" s="6" t="n">
        <v>4</v>
      </c>
      <c r="I3953" s="7" t="n">
        <v>129.9900055</v>
      </c>
      <c r="J3953" s="6" t="n">
        <v>1</v>
      </c>
      <c r="K3953" s="7" t="n">
        <v>129.9900055</v>
      </c>
      <c r="L3953" s="7" t="n">
        <v>13</v>
      </c>
      <c r="M3953" s="8" t="n">
        <v>0.100000001</v>
      </c>
      <c r="N3953" s="7" t="n">
        <v>43.86999893</v>
      </c>
      <c r="O3953" s="9" t="n">
        <v>0</v>
      </c>
    </row>
    <row r="3954" customFormat="false" ht="15" hidden="false" customHeight="true" outlineLevel="0" collapsed="false">
      <c r="A3954" s="6" t="n">
        <v>36051</v>
      </c>
      <c r="B3954" s="6" t="s">
        <v>19</v>
      </c>
      <c r="C3954" s="6" t="s">
        <v>20</v>
      </c>
      <c r="D3954" s="6" t="s">
        <v>31</v>
      </c>
      <c r="E3954" s="6" t="s">
        <v>86</v>
      </c>
      <c r="F3954" s="6" t="s">
        <v>23</v>
      </c>
      <c r="G3954" s="6" t="s">
        <v>47</v>
      </c>
      <c r="H3954" s="6" t="n">
        <v>4</v>
      </c>
      <c r="I3954" s="7" t="n">
        <v>129.9900055</v>
      </c>
      <c r="J3954" s="6" t="n">
        <v>1</v>
      </c>
      <c r="K3954" s="7" t="n">
        <v>129.9900055</v>
      </c>
      <c r="L3954" s="7" t="n">
        <v>7.150000095</v>
      </c>
      <c r="M3954" s="8" t="n">
        <v>0.059999999</v>
      </c>
      <c r="N3954" s="7" t="n">
        <v>56.50999832</v>
      </c>
      <c r="O3954" s="9" t="n">
        <v>0</v>
      </c>
    </row>
    <row r="3955" customFormat="false" ht="15" hidden="false" customHeight="true" outlineLevel="0" collapsed="false">
      <c r="A3955" s="6" t="n">
        <v>122</v>
      </c>
      <c r="B3955" s="6" t="s">
        <v>19</v>
      </c>
      <c r="C3955" s="6" t="s">
        <v>37</v>
      </c>
      <c r="D3955" s="6" t="s">
        <v>50</v>
      </c>
      <c r="E3955" s="6" t="s">
        <v>63</v>
      </c>
      <c r="F3955" s="6" t="s">
        <v>75</v>
      </c>
      <c r="G3955" s="6" t="s">
        <v>44</v>
      </c>
      <c r="H3955" s="6" t="n">
        <v>4</v>
      </c>
      <c r="I3955" s="7" t="n">
        <v>299.980011</v>
      </c>
      <c r="J3955" s="6" t="n">
        <v>1</v>
      </c>
      <c r="K3955" s="7" t="n">
        <v>299.980011</v>
      </c>
      <c r="L3955" s="7" t="n">
        <v>6</v>
      </c>
      <c r="M3955" s="8" t="n">
        <v>0.02</v>
      </c>
      <c r="N3955" s="7" t="n">
        <v>-58.79999924</v>
      </c>
      <c r="O3955" s="9" t="n">
        <v>0</v>
      </c>
    </row>
    <row r="3956" customFormat="false" ht="15" hidden="false" customHeight="true" outlineLevel="0" collapsed="false">
      <c r="A3956" s="6" t="n">
        <v>20787</v>
      </c>
      <c r="B3956" s="6" t="s">
        <v>19</v>
      </c>
      <c r="C3956" s="6" t="s">
        <v>37</v>
      </c>
      <c r="D3956" s="6" t="s">
        <v>27</v>
      </c>
      <c r="E3956" s="6" t="s">
        <v>42</v>
      </c>
      <c r="F3956" s="6" t="s">
        <v>33</v>
      </c>
      <c r="G3956" s="6" t="s">
        <v>34</v>
      </c>
      <c r="H3956" s="6" t="n">
        <v>4</v>
      </c>
      <c r="I3956" s="7" t="n">
        <v>59.99000168</v>
      </c>
      <c r="J3956" s="6" t="n">
        <v>2</v>
      </c>
      <c r="K3956" s="7" t="n">
        <v>119.9800034</v>
      </c>
      <c r="L3956" s="7" t="n">
        <v>20.39999962</v>
      </c>
      <c r="M3956" s="8" t="n">
        <v>0.170000002</v>
      </c>
      <c r="N3956" s="7" t="n">
        <v>0</v>
      </c>
      <c r="O3956" s="9" t="n">
        <v>0</v>
      </c>
    </row>
    <row r="3957" customFormat="false" ht="15" hidden="false" customHeight="true" outlineLevel="0" collapsed="false">
      <c r="A3957" s="6" t="n">
        <v>6226</v>
      </c>
      <c r="B3957" s="6" t="s">
        <v>46</v>
      </c>
      <c r="C3957" s="6" t="s">
        <v>49</v>
      </c>
      <c r="D3957" s="6" t="s">
        <v>50</v>
      </c>
      <c r="E3957" s="6" t="s">
        <v>51</v>
      </c>
      <c r="F3957" s="6" t="s">
        <v>23</v>
      </c>
      <c r="G3957" s="6" t="s">
        <v>34</v>
      </c>
      <c r="H3957" s="6" t="n">
        <v>2</v>
      </c>
      <c r="I3957" s="7" t="n">
        <v>129.9900055</v>
      </c>
      <c r="J3957" s="6" t="n">
        <v>1</v>
      </c>
      <c r="K3957" s="7" t="n">
        <v>129.9900055</v>
      </c>
      <c r="L3957" s="7" t="n">
        <v>20.79999924</v>
      </c>
      <c r="M3957" s="8" t="n">
        <v>0.159999996</v>
      </c>
      <c r="N3957" s="7" t="n">
        <v>24.5699997</v>
      </c>
      <c r="O3957" s="9" t="n">
        <v>0</v>
      </c>
    </row>
    <row r="3958" customFormat="false" ht="15" hidden="false" customHeight="true" outlineLevel="0" collapsed="false">
      <c r="A3958" s="6" t="n">
        <v>65443</v>
      </c>
      <c r="B3958" s="6" t="s">
        <v>19</v>
      </c>
      <c r="C3958" s="6" t="s">
        <v>20</v>
      </c>
      <c r="D3958" s="6" t="s">
        <v>21</v>
      </c>
      <c r="E3958" s="6" t="s">
        <v>65</v>
      </c>
      <c r="F3958" s="6" t="s">
        <v>40</v>
      </c>
      <c r="G3958" s="6" t="s">
        <v>34</v>
      </c>
      <c r="H3958" s="6" t="n">
        <v>4</v>
      </c>
      <c r="I3958" s="7" t="n">
        <v>399.980011</v>
      </c>
      <c r="J3958" s="6" t="n">
        <v>1</v>
      </c>
      <c r="K3958" s="7" t="n">
        <v>399.980011</v>
      </c>
      <c r="L3958" s="7" t="n">
        <v>64</v>
      </c>
      <c r="M3958" s="8" t="n">
        <v>0.159999996</v>
      </c>
      <c r="N3958" s="7" t="n">
        <v>164.6300049</v>
      </c>
      <c r="O3958" s="9" t="n">
        <v>0</v>
      </c>
    </row>
    <row r="3959" customFormat="false" ht="15" hidden="false" customHeight="true" outlineLevel="0" collapsed="false">
      <c r="A3959" s="6" t="n">
        <v>3702</v>
      </c>
      <c r="B3959" s="6" t="s">
        <v>46</v>
      </c>
      <c r="C3959" s="6" t="s">
        <v>37</v>
      </c>
      <c r="D3959" s="6" t="s">
        <v>50</v>
      </c>
      <c r="E3959" s="6" t="s">
        <v>51</v>
      </c>
      <c r="F3959" s="6" t="s">
        <v>73</v>
      </c>
      <c r="G3959" s="6" t="s">
        <v>34</v>
      </c>
      <c r="H3959" s="6" t="n">
        <v>2</v>
      </c>
      <c r="I3959" s="7" t="n">
        <v>39.99000168</v>
      </c>
      <c r="J3959" s="6" t="n">
        <v>2</v>
      </c>
      <c r="K3959" s="7" t="n">
        <v>79.98000336</v>
      </c>
      <c r="L3959" s="7" t="n">
        <v>13.60000038</v>
      </c>
      <c r="M3959" s="8" t="n">
        <v>0.170000002</v>
      </c>
      <c r="N3959" s="7" t="n">
        <v>25.22999954</v>
      </c>
      <c r="O3959" s="12" t="n">
        <v>1</v>
      </c>
    </row>
    <row r="3960" customFormat="false" ht="15" hidden="false" customHeight="true" outlineLevel="0" collapsed="false">
      <c r="A3960" s="6" t="n">
        <v>6769</v>
      </c>
      <c r="B3960" s="6" t="s">
        <v>19</v>
      </c>
      <c r="C3960" s="6" t="s">
        <v>20</v>
      </c>
      <c r="D3960" s="6" t="s">
        <v>50</v>
      </c>
      <c r="E3960" s="6" t="s">
        <v>51</v>
      </c>
      <c r="F3960" s="6" t="s">
        <v>40</v>
      </c>
      <c r="G3960" s="6" t="s">
        <v>34</v>
      </c>
      <c r="H3960" s="6" t="n">
        <v>4</v>
      </c>
      <c r="I3960" s="7" t="n">
        <v>399.980011</v>
      </c>
      <c r="J3960" s="6" t="n">
        <v>1</v>
      </c>
      <c r="K3960" s="7" t="n">
        <v>399.980011</v>
      </c>
      <c r="L3960" s="7" t="n">
        <v>52</v>
      </c>
      <c r="M3960" s="8" t="n">
        <v>0.129999995</v>
      </c>
      <c r="N3960" s="7" t="n">
        <v>118.3099976</v>
      </c>
      <c r="O3960" s="12" t="n">
        <v>1</v>
      </c>
    </row>
    <row r="3961" customFormat="false" ht="15" hidden="false" customHeight="true" outlineLevel="0" collapsed="false">
      <c r="A3961" s="6" t="n">
        <v>46463</v>
      </c>
      <c r="B3961" s="6" t="s">
        <v>19</v>
      </c>
      <c r="C3961" s="6" t="s">
        <v>20</v>
      </c>
      <c r="D3961" s="6" t="s">
        <v>27</v>
      </c>
      <c r="E3961" s="6" t="s">
        <v>69</v>
      </c>
      <c r="F3961" s="6" t="s">
        <v>58</v>
      </c>
      <c r="G3961" s="6" t="s">
        <v>24</v>
      </c>
      <c r="H3961" s="6" t="n">
        <v>4</v>
      </c>
      <c r="I3961" s="7" t="n">
        <v>49.97999954</v>
      </c>
      <c r="J3961" s="6" t="n">
        <v>3</v>
      </c>
      <c r="K3961" s="7" t="n">
        <v>149.9400024</v>
      </c>
      <c r="L3961" s="7" t="n">
        <v>29.98999977</v>
      </c>
      <c r="M3961" s="8" t="n">
        <v>0.200000003</v>
      </c>
      <c r="N3961" s="7" t="n">
        <v>37.18999863</v>
      </c>
      <c r="O3961" s="9" t="n">
        <v>0</v>
      </c>
    </row>
    <row r="3962" customFormat="false" ht="15" hidden="false" customHeight="true" outlineLevel="0" collapsed="false">
      <c r="A3962" s="6" t="n">
        <v>46496</v>
      </c>
      <c r="B3962" s="6" t="s">
        <v>26</v>
      </c>
      <c r="C3962" s="6" t="s">
        <v>37</v>
      </c>
      <c r="D3962" s="6" t="s">
        <v>38</v>
      </c>
      <c r="E3962" s="6" t="s">
        <v>94</v>
      </c>
      <c r="F3962" s="6" t="s">
        <v>40</v>
      </c>
      <c r="G3962" s="6" t="s">
        <v>24</v>
      </c>
      <c r="H3962" s="6" t="n">
        <v>1</v>
      </c>
      <c r="I3962" s="7" t="n">
        <v>399.980011</v>
      </c>
      <c r="J3962" s="6" t="n">
        <v>1</v>
      </c>
      <c r="K3962" s="7" t="n">
        <v>399.980011</v>
      </c>
      <c r="L3962" s="7" t="n">
        <v>20</v>
      </c>
      <c r="M3962" s="8" t="n">
        <v>0.050000001</v>
      </c>
      <c r="N3962" s="7" t="n">
        <v>38</v>
      </c>
      <c r="O3962" s="12" t="n">
        <v>1</v>
      </c>
    </row>
    <row r="3963" customFormat="false" ht="15" hidden="false" customHeight="true" outlineLevel="0" collapsed="false">
      <c r="A3963" s="6" t="n">
        <v>9723</v>
      </c>
      <c r="B3963" s="6" t="s">
        <v>19</v>
      </c>
      <c r="C3963" s="6" t="s">
        <v>20</v>
      </c>
      <c r="D3963" s="6" t="s">
        <v>50</v>
      </c>
      <c r="E3963" s="6" t="s">
        <v>63</v>
      </c>
      <c r="F3963" s="6" t="s">
        <v>29</v>
      </c>
      <c r="G3963" s="6" t="s">
        <v>24</v>
      </c>
      <c r="H3963" s="6" t="n">
        <v>4</v>
      </c>
      <c r="I3963" s="7" t="n">
        <v>99.98999786</v>
      </c>
      <c r="J3963" s="6" t="n">
        <v>1</v>
      </c>
      <c r="K3963" s="7" t="n">
        <v>99.98999786</v>
      </c>
      <c r="L3963" s="7" t="n">
        <v>7</v>
      </c>
      <c r="M3963" s="8" t="n">
        <v>0.07</v>
      </c>
      <c r="N3963" s="7" t="n">
        <v>-11.61999989</v>
      </c>
      <c r="O3963" s="9" t="n">
        <v>0</v>
      </c>
    </row>
    <row r="3964" customFormat="false" ht="15" hidden="false" customHeight="true" outlineLevel="0" collapsed="false">
      <c r="A3964" s="6" t="n">
        <v>56530</v>
      </c>
      <c r="B3964" s="6" t="s">
        <v>46</v>
      </c>
      <c r="C3964" s="6" t="s">
        <v>20</v>
      </c>
      <c r="D3964" s="6" t="s">
        <v>50</v>
      </c>
      <c r="E3964" s="6" t="s">
        <v>72</v>
      </c>
      <c r="F3964" s="6" t="s">
        <v>58</v>
      </c>
      <c r="G3964" s="6" t="s">
        <v>34</v>
      </c>
      <c r="H3964" s="6" t="n">
        <v>2</v>
      </c>
      <c r="I3964" s="7" t="n">
        <v>49.97999954</v>
      </c>
      <c r="J3964" s="6" t="n">
        <v>1</v>
      </c>
      <c r="K3964" s="7" t="n">
        <v>49.97999954</v>
      </c>
      <c r="L3964" s="7" t="n">
        <v>1</v>
      </c>
      <c r="M3964" s="8" t="n">
        <v>0.02</v>
      </c>
      <c r="N3964" s="7" t="n">
        <v>2.450000048</v>
      </c>
      <c r="O3964" s="12" t="n">
        <v>1</v>
      </c>
    </row>
    <row r="3965" customFormat="false" ht="15" hidden="false" customHeight="true" outlineLevel="0" collapsed="false">
      <c r="A3965" s="6" t="n">
        <v>74471</v>
      </c>
      <c r="B3965" s="6" t="s">
        <v>19</v>
      </c>
      <c r="C3965" s="6" t="s">
        <v>20</v>
      </c>
      <c r="D3965" s="6" t="s">
        <v>27</v>
      </c>
      <c r="E3965" s="6" t="s">
        <v>28</v>
      </c>
      <c r="F3965" s="6" t="s">
        <v>101</v>
      </c>
      <c r="G3965" s="6" t="s">
        <v>47</v>
      </c>
      <c r="H3965" s="6" t="n">
        <v>4</v>
      </c>
      <c r="I3965" s="7" t="n">
        <v>357.1000061</v>
      </c>
      <c r="J3965" s="6" t="n">
        <v>1</v>
      </c>
      <c r="K3965" s="7" t="n">
        <v>357.1000061</v>
      </c>
      <c r="L3965" s="7" t="n">
        <v>35.70999908</v>
      </c>
      <c r="M3965" s="8" t="n">
        <v>0.100000001</v>
      </c>
      <c r="N3965" s="7" t="n">
        <v>154.2700043</v>
      </c>
      <c r="O3965" s="9" t="n">
        <v>0</v>
      </c>
    </row>
    <row r="3966" customFormat="false" ht="15" hidden="false" customHeight="true" outlineLevel="0" collapsed="false">
      <c r="A3966" s="6" t="n">
        <v>29116</v>
      </c>
      <c r="B3966" s="6" t="s">
        <v>19</v>
      </c>
      <c r="C3966" s="6" t="s">
        <v>20</v>
      </c>
      <c r="D3966" s="6" t="s">
        <v>27</v>
      </c>
      <c r="E3966" s="6" t="s">
        <v>28</v>
      </c>
      <c r="F3966" s="6" t="s">
        <v>68</v>
      </c>
      <c r="G3966" s="6" t="s">
        <v>24</v>
      </c>
      <c r="H3966" s="6" t="n">
        <v>4</v>
      </c>
      <c r="I3966" s="7" t="n">
        <v>9.989999771</v>
      </c>
      <c r="J3966" s="6" t="n">
        <v>1</v>
      </c>
      <c r="K3966" s="7" t="n">
        <v>9.989999771</v>
      </c>
      <c r="L3966" s="7" t="n">
        <v>1.299999952</v>
      </c>
      <c r="M3966" s="8" t="n">
        <v>0.129999995</v>
      </c>
      <c r="N3966" s="7" t="n">
        <v>0.25999999</v>
      </c>
      <c r="O3966" s="9" t="n">
        <v>0</v>
      </c>
    </row>
    <row r="3967" customFormat="false" ht="15" hidden="false" customHeight="true" outlineLevel="0" collapsed="false">
      <c r="A3967" s="6" t="n">
        <v>39191</v>
      </c>
      <c r="B3967" s="6" t="s">
        <v>19</v>
      </c>
      <c r="C3967" s="6" t="s">
        <v>49</v>
      </c>
      <c r="D3967" s="6" t="s">
        <v>31</v>
      </c>
      <c r="E3967" s="6" t="s">
        <v>32</v>
      </c>
      <c r="F3967" s="6" t="s">
        <v>58</v>
      </c>
      <c r="G3967" s="6" t="s">
        <v>24</v>
      </c>
      <c r="H3967" s="6" t="n">
        <v>4</v>
      </c>
      <c r="I3967" s="7" t="n">
        <v>49.97999954</v>
      </c>
      <c r="J3967" s="6" t="n">
        <v>5</v>
      </c>
      <c r="K3967" s="7" t="n">
        <v>249.8999939</v>
      </c>
      <c r="L3967" s="7" t="n">
        <v>32.49000168</v>
      </c>
      <c r="M3967" s="8" t="n">
        <v>0.129999995</v>
      </c>
      <c r="N3967" s="7" t="n">
        <v>91.30999756</v>
      </c>
      <c r="O3967" s="9" t="n">
        <v>0</v>
      </c>
    </row>
    <row r="3968" customFormat="false" ht="15" hidden="false" customHeight="true" outlineLevel="0" collapsed="false">
      <c r="A3968" s="6" t="n">
        <v>65868</v>
      </c>
      <c r="B3968" s="6" t="s">
        <v>19</v>
      </c>
      <c r="C3968" s="6" t="s">
        <v>20</v>
      </c>
      <c r="D3968" s="6" t="s">
        <v>21</v>
      </c>
      <c r="E3968" s="6" t="s">
        <v>65</v>
      </c>
      <c r="F3968" s="6" t="s">
        <v>40</v>
      </c>
      <c r="G3968" s="6" t="s">
        <v>34</v>
      </c>
      <c r="H3968" s="6" t="n">
        <v>4</v>
      </c>
      <c r="I3968" s="7" t="n">
        <v>399.980011</v>
      </c>
      <c r="J3968" s="6" t="n">
        <v>1</v>
      </c>
      <c r="K3968" s="7" t="n">
        <v>399.980011</v>
      </c>
      <c r="L3968" s="7" t="n">
        <v>40</v>
      </c>
      <c r="M3968" s="8" t="n">
        <v>0.100000001</v>
      </c>
      <c r="N3968" s="7" t="n">
        <v>176.3899994</v>
      </c>
      <c r="O3968" s="9" t="n">
        <v>0</v>
      </c>
    </row>
    <row r="3969" customFormat="false" ht="15" hidden="false" customHeight="true" outlineLevel="0" collapsed="false">
      <c r="A3969" s="6" t="n">
        <v>11146</v>
      </c>
      <c r="B3969" s="6" t="s">
        <v>19</v>
      </c>
      <c r="C3969" s="6" t="s">
        <v>37</v>
      </c>
      <c r="D3969" s="6" t="s">
        <v>21</v>
      </c>
      <c r="E3969" s="6" t="s">
        <v>22</v>
      </c>
      <c r="F3969" s="6" t="s">
        <v>40</v>
      </c>
      <c r="G3969" s="6" t="s">
        <v>24</v>
      </c>
      <c r="H3969" s="6" t="n">
        <v>4</v>
      </c>
      <c r="I3969" s="7" t="n">
        <v>399.980011</v>
      </c>
      <c r="J3969" s="6" t="n">
        <v>1</v>
      </c>
      <c r="K3969" s="7" t="n">
        <v>399.980011</v>
      </c>
      <c r="L3969" s="7" t="n">
        <v>48</v>
      </c>
      <c r="M3969" s="8" t="n">
        <v>0.119999997</v>
      </c>
      <c r="N3969" s="7" t="n">
        <v>101.3700027</v>
      </c>
      <c r="O3969" s="9" t="n">
        <v>0</v>
      </c>
    </row>
    <row r="3970" customFormat="false" ht="15" hidden="false" customHeight="true" outlineLevel="0" collapsed="false">
      <c r="A3970" s="6" t="n">
        <v>53510</v>
      </c>
      <c r="B3970" s="6" t="s">
        <v>19</v>
      </c>
      <c r="C3970" s="6" t="s">
        <v>49</v>
      </c>
      <c r="D3970" s="6" t="s">
        <v>50</v>
      </c>
      <c r="E3970" s="6" t="s">
        <v>51</v>
      </c>
      <c r="F3970" s="6" t="s">
        <v>99</v>
      </c>
      <c r="G3970" s="6" t="s">
        <v>24</v>
      </c>
      <c r="H3970" s="6" t="n">
        <v>4</v>
      </c>
      <c r="I3970" s="7" t="n">
        <v>65</v>
      </c>
      <c r="J3970" s="6" t="n">
        <v>1</v>
      </c>
      <c r="K3970" s="7" t="n">
        <v>65</v>
      </c>
      <c r="L3970" s="7" t="n">
        <v>7.800000191</v>
      </c>
      <c r="M3970" s="8" t="n">
        <v>0.119999997</v>
      </c>
      <c r="N3970" s="7" t="n">
        <v>16.02000046</v>
      </c>
      <c r="O3970" s="12" t="n">
        <v>1</v>
      </c>
    </row>
    <row r="3971" customFormat="false" ht="15" hidden="false" customHeight="true" outlineLevel="0" collapsed="false">
      <c r="A3971" s="6" t="n">
        <v>708</v>
      </c>
      <c r="B3971" s="6" t="s">
        <v>19</v>
      </c>
      <c r="C3971" s="6" t="s">
        <v>37</v>
      </c>
      <c r="D3971" s="6" t="s">
        <v>50</v>
      </c>
      <c r="E3971" s="6" t="s">
        <v>51</v>
      </c>
      <c r="F3971" s="6" t="s">
        <v>40</v>
      </c>
      <c r="G3971" s="6" t="s">
        <v>47</v>
      </c>
      <c r="H3971" s="6" t="n">
        <v>4</v>
      </c>
      <c r="I3971" s="7" t="n">
        <v>399.980011</v>
      </c>
      <c r="J3971" s="6" t="n">
        <v>1</v>
      </c>
      <c r="K3971" s="7" t="n">
        <v>399.980011</v>
      </c>
      <c r="L3971" s="7" t="n">
        <v>4</v>
      </c>
      <c r="M3971" s="8" t="n">
        <v>0.01</v>
      </c>
      <c r="N3971" s="7" t="n">
        <v>123.9400024</v>
      </c>
      <c r="O3971" s="9" t="n">
        <v>0</v>
      </c>
    </row>
    <row r="3972" customFormat="false" ht="15" hidden="false" customHeight="true" outlineLevel="0" collapsed="false">
      <c r="A3972" s="6" t="n">
        <v>32588</v>
      </c>
      <c r="B3972" s="6" t="s">
        <v>46</v>
      </c>
      <c r="C3972" s="6" t="s">
        <v>49</v>
      </c>
      <c r="D3972" s="6" t="s">
        <v>31</v>
      </c>
      <c r="E3972" s="6" t="s">
        <v>56</v>
      </c>
      <c r="F3972" s="6" t="s">
        <v>75</v>
      </c>
      <c r="G3972" s="6" t="s">
        <v>34</v>
      </c>
      <c r="H3972" s="6" t="n">
        <v>2</v>
      </c>
      <c r="I3972" s="7" t="n">
        <v>299.980011</v>
      </c>
      <c r="J3972" s="6" t="n">
        <v>1</v>
      </c>
      <c r="K3972" s="7" t="n">
        <v>299.980011</v>
      </c>
      <c r="L3972" s="7" t="n">
        <v>21</v>
      </c>
      <c r="M3972" s="8" t="n">
        <v>0.07</v>
      </c>
      <c r="N3972" s="7" t="n">
        <v>-59.41999817</v>
      </c>
      <c r="O3972" s="12" t="n">
        <v>1</v>
      </c>
    </row>
    <row r="3973" customFormat="false" ht="15" hidden="false" customHeight="true" outlineLevel="0" collapsed="false">
      <c r="A3973" s="6" t="n">
        <v>33525</v>
      </c>
      <c r="B3973" s="6" t="s">
        <v>36</v>
      </c>
      <c r="C3973" s="6" t="s">
        <v>37</v>
      </c>
      <c r="D3973" s="6" t="s">
        <v>31</v>
      </c>
      <c r="E3973" s="6" t="s">
        <v>32</v>
      </c>
      <c r="F3973" s="6" t="s">
        <v>40</v>
      </c>
      <c r="G3973" s="6" t="s">
        <v>24</v>
      </c>
      <c r="H3973" s="6" t="n">
        <v>0</v>
      </c>
      <c r="I3973" s="7" t="n">
        <v>399.980011</v>
      </c>
      <c r="J3973" s="6" t="n">
        <v>1</v>
      </c>
      <c r="K3973" s="7" t="n">
        <v>399.980011</v>
      </c>
      <c r="L3973" s="7" t="n">
        <v>20</v>
      </c>
      <c r="M3973" s="8" t="n">
        <v>0.050000001</v>
      </c>
      <c r="N3973" s="7" t="n">
        <v>95</v>
      </c>
      <c r="O3973" s="9" t="n">
        <v>0</v>
      </c>
    </row>
    <row r="3974" customFormat="false" ht="15" hidden="false" customHeight="true" outlineLevel="0" collapsed="false">
      <c r="A3974" s="6" t="n">
        <v>35138</v>
      </c>
      <c r="B3974" s="6" t="s">
        <v>19</v>
      </c>
      <c r="C3974" s="6" t="s">
        <v>49</v>
      </c>
      <c r="D3974" s="6" t="s">
        <v>31</v>
      </c>
      <c r="E3974" s="6" t="s">
        <v>86</v>
      </c>
      <c r="F3974" s="6" t="s">
        <v>90</v>
      </c>
      <c r="G3974" s="6" t="s">
        <v>24</v>
      </c>
      <c r="H3974" s="6" t="n">
        <v>4</v>
      </c>
      <c r="I3974" s="7" t="n">
        <v>44.99000168</v>
      </c>
      <c r="J3974" s="6" t="n">
        <v>2</v>
      </c>
      <c r="K3974" s="7" t="n">
        <v>89.98000336</v>
      </c>
      <c r="L3974" s="7" t="n">
        <v>22.5</v>
      </c>
      <c r="M3974" s="8" t="n">
        <v>0.25</v>
      </c>
      <c r="N3974" s="7" t="n">
        <v>-11</v>
      </c>
      <c r="O3974" s="9" t="n">
        <v>0</v>
      </c>
    </row>
    <row r="3975" customFormat="false" ht="15" hidden="false" customHeight="true" outlineLevel="0" collapsed="false">
      <c r="A3975" s="6" t="n">
        <v>68289</v>
      </c>
      <c r="B3975" s="6" t="s">
        <v>19</v>
      </c>
      <c r="C3975" s="6" t="s">
        <v>20</v>
      </c>
      <c r="D3975" s="6" t="s">
        <v>21</v>
      </c>
      <c r="E3975" s="6" t="s">
        <v>65</v>
      </c>
      <c r="F3975" s="6" t="s">
        <v>40</v>
      </c>
      <c r="G3975" s="6" t="s">
        <v>34</v>
      </c>
      <c r="H3975" s="6" t="n">
        <v>4</v>
      </c>
      <c r="I3975" s="7" t="n">
        <v>399.980011</v>
      </c>
      <c r="J3975" s="6" t="n">
        <v>1</v>
      </c>
      <c r="K3975" s="7" t="n">
        <v>399.980011</v>
      </c>
      <c r="L3975" s="7" t="n">
        <v>68</v>
      </c>
      <c r="M3975" s="8" t="n">
        <v>0.170000002</v>
      </c>
      <c r="N3975" s="7" t="n">
        <v>79.01000214</v>
      </c>
      <c r="O3975" s="12" t="n">
        <v>1</v>
      </c>
    </row>
    <row r="3976" customFormat="false" ht="15" hidden="false" customHeight="true" outlineLevel="0" collapsed="false">
      <c r="A3976" s="6" t="n">
        <v>18987</v>
      </c>
      <c r="B3976" s="6" t="s">
        <v>36</v>
      </c>
      <c r="C3976" s="6" t="s">
        <v>20</v>
      </c>
      <c r="D3976" s="6" t="s">
        <v>21</v>
      </c>
      <c r="E3976" s="6" t="s">
        <v>65</v>
      </c>
      <c r="F3976" s="6" t="s">
        <v>58</v>
      </c>
      <c r="G3976" s="6" t="s">
        <v>47</v>
      </c>
      <c r="H3976" s="6" t="n">
        <v>0</v>
      </c>
      <c r="I3976" s="7" t="n">
        <v>49.97999954</v>
      </c>
      <c r="J3976" s="6" t="n">
        <v>5</v>
      </c>
      <c r="K3976" s="7" t="n">
        <v>249.8999939</v>
      </c>
      <c r="L3976" s="7" t="n">
        <v>29.98999977</v>
      </c>
      <c r="M3976" s="8" t="n">
        <v>0.119999997</v>
      </c>
      <c r="N3976" s="7" t="n">
        <v>76.97000122</v>
      </c>
      <c r="O3976" s="9" t="n">
        <v>0</v>
      </c>
    </row>
    <row r="3977" customFormat="false" ht="15" hidden="false" customHeight="true" outlineLevel="0" collapsed="false">
      <c r="A3977" s="6" t="n">
        <v>23528</v>
      </c>
      <c r="B3977" s="6" t="s">
        <v>19</v>
      </c>
      <c r="C3977" s="6" t="s">
        <v>49</v>
      </c>
      <c r="D3977" s="6" t="s">
        <v>27</v>
      </c>
      <c r="E3977" s="6" t="s">
        <v>69</v>
      </c>
      <c r="F3977" s="6" t="s">
        <v>23</v>
      </c>
      <c r="G3977" s="6" t="s">
        <v>34</v>
      </c>
      <c r="H3977" s="6" t="n">
        <v>4</v>
      </c>
      <c r="I3977" s="7" t="n">
        <v>129.9900055</v>
      </c>
      <c r="J3977" s="6" t="n">
        <v>1</v>
      </c>
      <c r="K3977" s="7" t="n">
        <v>129.9900055</v>
      </c>
      <c r="L3977" s="7" t="n">
        <v>13</v>
      </c>
      <c r="M3977" s="8" t="n">
        <v>0.100000001</v>
      </c>
      <c r="N3977" s="7" t="n">
        <v>58.5</v>
      </c>
      <c r="O3977" s="9" t="n">
        <v>0</v>
      </c>
    </row>
    <row r="3978" customFormat="false" ht="15" hidden="false" customHeight="true" outlineLevel="0" collapsed="false">
      <c r="A3978" s="6" t="n">
        <v>74827</v>
      </c>
      <c r="B3978" s="6" t="s">
        <v>19</v>
      </c>
      <c r="C3978" s="6" t="s">
        <v>49</v>
      </c>
      <c r="D3978" s="6" t="s">
        <v>27</v>
      </c>
      <c r="E3978" s="6" t="s">
        <v>42</v>
      </c>
      <c r="F3978" s="6" t="s">
        <v>103</v>
      </c>
      <c r="G3978" s="6" t="s">
        <v>44</v>
      </c>
      <c r="H3978" s="6" t="n">
        <v>4</v>
      </c>
      <c r="I3978" s="7" t="n">
        <v>461.480011</v>
      </c>
      <c r="J3978" s="6" t="n">
        <v>1</v>
      </c>
      <c r="K3978" s="7" t="n">
        <v>461.480011</v>
      </c>
      <c r="L3978" s="7" t="n">
        <v>59.99000168</v>
      </c>
      <c r="M3978" s="8" t="n">
        <v>0.129999995</v>
      </c>
      <c r="N3978" s="7" t="n">
        <v>145.7400055</v>
      </c>
      <c r="O3978" s="9" t="n">
        <v>0</v>
      </c>
    </row>
    <row r="3979" customFormat="false" ht="15" hidden="false" customHeight="true" outlineLevel="0" collapsed="false">
      <c r="A3979" s="6" t="n">
        <v>27805</v>
      </c>
      <c r="B3979" s="6" t="s">
        <v>26</v>
      </c>
      <c r="C3979" s="6" t="s">
        <v>20</v>
      </c>
      <c r="D3979" s="6" t="s">
        <v>27</v>
      </c>
      <c r="E3979" s="6" t="s">
        <v>28</v>
      </c>
      <c r="F3979" s="6" t="s">
        <v>29</v>
      </c>
      <c r="G3979" s="6" t="s">
        <v>34</v>
      </c>
      <c r="H3979" s="6" t="n">
        <v>1</v>
      </c>
      <c r="I3979" s="7" t="n">
        <v>99.98999786</v>
      </c>
      <c r="J3979" s="6" t="n">
        <v>5</v>
      </c>
      <c r="K3979" s="7" t="n">
        <v>499.9500122</v>
      </c>
      <c r="L3979" s="7" t="n">
        <v>45</v>
      </c>
      <c r="M3979" s="8" t="n">
        <v>0.090000004</v>
      </c>
      <c r="N3979" s="7" t="n">
        <v>28.65999985</v>
      </c>
      <c r="O3979" s="12" t="n">
        <v>1</v>
      </c>
    </row>
    <row r="3980" customFormat="false" ht="15" hidden="false" customHeight="true" outlineLevel="0" collapsed="false">
      <c r="A3980" s="6" t="n">
        <v>3600</v>
      </c>
      <c r="B3980" s="6" t="s">
        <v>19</v>
      </c>
      <c r="C3980" s="6" t="s">
        <v>20</v>
      </c>
      <c r="D3980" s="6" t="s">
        <v>50</v>
      </c>
      <c r="E3980" s="6" t="s">
        <v>72</v>
      </c>
      <c r="F3980" s="6" t="s">
        <v>40</v>
      </c>
      <c r="G3980" s="6" t="s">
        <v>34</v>
      </c>
      <c r="H3980" s="6" t="n">
        <v>4</v>
      </c>
      <c r="I3980" s="7" t="n">
        <v>399.980011</v>
      </c>
      <c r="J3980" s="6" t="n">
        <v>1</v>
      </c>
      <c r="K3980" s="7" t="n">
        <v>399.980011</v>
      </c>
      <c r="L3980" s="7" t="n">
        <v>100</v>
      </c>
      <c r="M3980" s="8" t="n">
        <v>0.25</v>
      </c>
      <c r="N3980" s="7" t="n">
        <v>30</v>
      </c>
      <c r="O3980" s="12" t="n">
        <v>1</v>
      </c>
    </row>
    <row r="3981" customFormat="false" ht="15" hidden="false" customHeight="true" outlineLevel="0" collapsed="false">
      <c r="A3981" s="6" t="n">
        <v>9218</v>
      </c>
      <c r="B3981" s="6" t="s">
        <v>19</v>
      </c>
      <c r="C3981" s="6" t="s">
        <v>37</v>
      </c>
      <c r="D3981" s="6" t="s">
        <v>50</v>
      </c>
      <c r="E3981" s="6" t="s">
        <v>72</v>
      </c>
      <c r="F3981" s="6" t="s">
        <v>29</v>
      </c>
      <c r="G3981" s="6" t="s">
        <v>24</v>
      </c>
      <c r="H3981" s="6" t="n">
        <v>4</v>
      </c>
      <c r="I3981" s="7" t="n">
        <v>99.98999786</v>
      </c>
      <c r="J3981" s="6" t="n">
        <v>4</v>
      </c>
      <c r="K3981" s="7" t="n">
        <v>399.9599915</v>
      </c>
      <c r="L3981" s="7" t="n">
        <v>16</v>
      </c>
      <c r="M3981" s="8" t="n">
        <v>0.039999999</v>
      </c>
      <c r="N3981" s="7" t="n">
        <v>-595.1400146</v>
      </c>
      <c r="O3981" s="9" t="n">
        <v>0</v>
      </c>
    </row>
    <row r="3982" customFormat="false" ht="15" hidden="false" customHeight="true" outlineLevel="0" collapsed="false">
      <c r="A3982" s="6" t="n">
        <v>53035</v>
      </c>
      <c r="B3982" s="6" t="s">
        <v>26</v>
      </c>
      <c r="C3982" s="6" t="s">
        <v>20</v>
      </c>
      <c r="D3982" s="6" t="s">
        <v>50</v>
      </c>
      <c r="E3982" s="6" t="s">
        <v>51</v>
      </c>
      <c r="F3982" s="6" t="s">
        <v>57</v>
      </c>
      <c r="G3982" s="6" t="s">
        <v>24</v>
      </c>
      <c r="H3982" s="6" t="n">
        <v>1</v>
      </c>
      <c r="I3982" s="7" t="n">
        <v>50</v>
      </c>
      <c r="J3982" s="6" t="n">
        <v>2</v>
      </c>
      <c r="K3982" s="7" t="n">
        <v>100</v>
      </c>
      <c r="L3982" s="7" t="n">
        <v>10</v>
      </c>
      <c r="M3982" s="8" t="n">
        <v>0.100000001</v>
      </c>
      <c r="N3982" s="7" t="n">
        <v>3.599999905</v>
      </c>
      <c r="O3982" s="12" t="n">
        <v>1</v>
      </c>
    </row>
    <row r="3983" customFormat="false" ht="15" hidden="false" customHeight="true" outlineLevel="0" collapsed="false">
      <c r="A3983" s="6" t="n">
        <v>41449</v>
      </c>
      <c r="B3983" s="6" t="s">
        <v>19</v>
      </c>
      <c r="C3983" s="6" t="s">
        <v>20</v>
      </c>
      <c r="D3983" s="6" t="s">
        <v>27</v>
      </c>
      <c r="E3983" s="6" t="s">
        <v>79</v>
      </c>
      <c r="F3983" s="6" t="s">
        <v>58</v>
      </c>
      <c r="G3983" s="6" t="s">
        <v>44</v>
      </c>
      <c r="H3983" s="6" t="n">
        <v>4</v>
      </c>
      <c r="I3983" s="7" t="n">
        <v>49.97999954</v>
      </c>
      <c r="J3983" s="6" t="n">
        <v>5</v>
      </c>
      <c r="K3983" s="7" t="n">
        <v>249.8999939</v>
      </c>
      <c r="L3983" s="7" t="n">
        <v>49.97999954</v>
      </c>
      <c r="M3983" s="8" t="n">
        <v>0.200000003</v>
      </c>
      <c r="N3983" s="7" t="n">
        <v>24.98999977</v>
      </c>
      <c r="O3983" s="12" t="n">
        <v>1</v>
      </c>
    </row>
    <row r="3984" customFormat="false" ht="15" hidden="false" customHeight="true" outlineLevel="0" collapsed="false">
      <c r="A3984" s="6" t="n">
        <v>2084</v>
      </c>
      <c r="B3984" s="6" t="s">
        <v>19</v>
      </c>
      <c r="C3984" s="6" t="s">
        <v>20</v>
      </c>
      <c r="D3984" s="6" t="s">
        <v>50</v>
      </c>
      <c r="E3984" s="6" t="s">
        <v>51</v>
      </c>
      <c r="F3984" s="6" t="s">
        <v>29</v>
      </c>
      <c r="G3984" s="6" t="s">
        <v>44</v>
      </c>
      <c r="H3984" s="6" t="n">
        <v>4</v>
      </c>
      <c r="I3984" s="7" t="n">
        <v>99.98999786</v>
      </c>
      <c r="J3984" s="6" t="n">
        <v>2</v>
      </c>
      <c r="K3984" s="7" t="n">
        <v>199.9799957</v>
      </c>
      <c r="L3984" s="7" t="n">
        <v>18</v>
      </c>
      <c r="M3984" s="8" t="n">
        <v>0.090000004</v>
      </c>
      <c r="N3984" s="7" t="n">
        <v>-121.3799973</v>
      </c>
      <c r="O3984" s="12" t="n">
        <v>1</v>
      </c>
    </row>
    <row r="3985" customFormat="false" ht="15" hidden="false" customHeight="true" outlineLevel="0" collapsed="false">
      <c r="A3985" s="6" t="n">
        <v>46877</v>
      </c>
      <c r="B3985" s="6" t="s">
        <v>19</v>
      </c>
      <c r="C3985" s="6" t="s">
        <v>37</v>
      </c>
      <c r="D3985" s="6" t="s">
        <v>38</v>
      </c>
      <c r="E3985" s="6" t="s">
        <v>92</v>
      </c>
      <c r="F3985" s="6" t="s">
        <v>57</v>
      </c>
      <c r="G3985" s="6" t="s">
        <v>24</v>
      </c>
      <c r="H3985" s="6" t="n">
        <v>4</v>
      </c>
      <c r="I3985" s="7" t="n">
        <v>50</v>
      </c>
      <c r="J3985" s="6" t="n">
        <v>5</v>
      </c>
      <c r="K3985" s="7" t="n">
        <v>250</v>
      </c>
      <c r="L3985" s="7" t="n">
        <v>10</v>
      </c>
      <c r="M3985" s="8" t="n">
        <v>0.039999999</v>
      </c>
      <c r="N3985" s="7" t="n">
        <v>-126</v>
      </c>
      <c r="O3985" s="9" t="n">
        <v>0</v>
      </c>
    </row>
    <row r="3986" customFormat="false" ht="15" hidden="false" customHeight="true" outlineLevel="0" collapsed="false">
      <c r="A3986" s="6" t="n">
        <v>49425</v>
      </c>
      <c r="B3986" s="6" t="s">
        <v>46</v>
      </c>
      <c r="C3986" s="6" t="s">
        <v>20</v>
      </c>
      <c r="D3986" s="6" t="s">
        <v>38</v>
      </c>
      <c r="E3986" s="6" t="s">
        <v>39</v>
      </c>
      <c r="F3986" s="6" t="s">
        <v>71</v>
      </c>
      <c r="G3986" s="6" t="s">
        <v>34</v>
      </c>
      <c r="H3986" s="6" t="n">
        <v>2</v>
      </c>
      <c r="I3986" s="7" t="n">
        <v>199.9900055</v>
      </c>
      <c r="J3986" s="6" t="n">
        <v>1</v>
      </c>
      <c r="K3986" s="7" t="n">
        <v>199.9900055</v>
      </c>
      <c r="L3986" s="7" t="n">
        <v>20</v>
      </c>
      <c r="M3986" s="8" t="n">
        <v>0.100000001</v>
      </c>
      <c r="N3986" s="7" t="n">
        <v>36</v>
      </c>
      <c r="O3986" s="12" t="n">
        <v>1</v>
      </c>
    </row>
    <row r="3987" customFormat="false" ht="15" hidden="false" customHeight="true" outlineLevel="0" collapsed="false">
      <c r="A3987" s="6" t="n">
        <v>16595</v>
      </c>
      <c r="B3987" s="6" t="s">
        <v>46</v>
      </c>
      <c r="C3987" s="6" t="s">
        <v>49</v>
      </c>
      <c r="D3987" s="6" t="s">
        <v>21</v>
      </c>
      <c r="E3987" s="6" t="s">
        <v>64</v>
      </c>
      <c r="F3987" s="6" t="s">
        <v>58</v>
      </c>
      <c r="G3987" s="6" t="s">
        <v>44</v>
      </c>
      <c r="H3987" s="6" t="n">
        <v>2</v>
      </c>
      <c r="I3987" s="7" t="n">
        <v>49.97999954</v>
      </c>
      <c r="J3987" s="6" t="n">
        <v>4</v>
      </c>
      <c r="K3987" s="7" t="n">
        <v>199.9199982</v>
      </c>
      <c r="L3987" s="7" t="n">
        <v>11</v>
      </c>
      <c r="M3987" s="8" t="n">
        <v>0.059999999</v>
      </c>
      <c r="N3987" s="7" t="n">
        <v>-31.54999924</v>
      </c>
      <c r="O3987" s="12" t="n">
        <v>1</v>
      </c>
    </row>
    <row r="3988" customFormat="false" ht="15" hidden="false" customHeight="true" outlineLevel="0" collapsed="false">
      <c r="A3988" s="6" t="n">
        <v>61734</v>
      </c>
      <c r="B3988" s="6" t="s">
        <v>19</v>
      </c>
      <c r="C3988" s="6" t="s">
        <v>20</v>
      </c>
      <c r="D3988" s="6" t="s">
        <v>21</v>
      </c>
      <c r="E3988" s="6" t="s">
        <v>22</v>
      </c>
      <c r="F3988" s="6" t="s">
        <v>58</v>
      </c>
      <c r="G3988" s="6" t="s">
        <v>24</v>
      </c>
      <c r="H3988" s="6" t="n">
        <v>4</v>
      </c>
      <c r="I3988" s="7" t="n">
        <v>49.97999954</v>
      </c>
      <c r="J3988" s="6" t="n">
        <v>3</v>
      </c>
      <c r="K3988" s="7" t="n">
        <v>149.9400024</v>
      </c>
      <c r="L3988" s="7" t="n">
        <v>14.98999977</v>
      </c>
      <c r="M3988" s="8" t="n">
        <v>0.100000001</v>
      </c>
      <c r="N3988" s="7" t="n">
        <v>37.77999878</v>
      </c>
      <c r="O3988" s="12" t="n">
        <v>1</v>
      </c>
    </row>
    <row r="3989" customFormat="false" ht="15" hidden="false" customHeight="true" outlineLevel="0" collapsed="false">
      <c r="A3989" s="6" t="n">
        <v>51923</v>
      </c>
      <c r="B3989" s="6" t="s">
        <v>19</v>
      </c>
      <c r="C3989" s="6" t="s">
        <v>37</v>
      </c>
      <c r="D3989" s="6" t="s">
        <v>50</v>
      </c>
      <c r="E3989" s="6" t="s">
        <v>51</v>
      </c>
      <c r="F3989" s="6" t="s">
        <v>57</v>
      </c>
      <c r="G3989" s="6" t="s">
        <v>24</v>
      </c>
      <c r="H3989" s="6" t="n">
        <v>4</v>
      </c>
      <c r="I3989" s="7" t="n">
        <v>50</v>
      </c>
      <c r="J3989" s="6" t="n">
        <v>2</v>
      </c>
      <c r="K3989" s="7" t="n">
        <v>100</v>
      </c>
      <c r="L3989" s="7" t="n">
        <v>15</v>
      </c>
      <c r="M3989" s="8" t="n">
        <v>0.150000006</v>
      </c>
      <c r="N3989" s="7" t="n">
        <v>14.44999981</v>
      </c>
      <c r="O3989" s="9" t="n">
        <v>0</v>
      </c>
    </row>
    <row r="3990" customFormat="false" ht="15" hidden="false" customHeight="true" outlineLevel="0" collapsed="false">
      <c r="A3990" s="6" t="n">
        <v>42019</v>
      </c>
      <c r="B3990" s="6" t="s">
        <v>26</v>
      </c>
      <c r="C3990" s="6" t="s">
        <v>20</v>
      </c>
      <c r="D3990" s="6" t="s">
        <v>38</v>
      </c>
      <c r="E3990" s="6" t="s">
        <v>39</v>
      </c>
      <c r="F3990" s="6" t="s">
        <v>73</v>
      </c>
      <c r="G3990" s="6" t="s">
        <v>47</v>
      </c>
      <c r="H3990" s="6" t="n">
        <v>1</v>
      </c>
      <c r="I3990" s="7" t="n">
        <v>39.99000168</v>
      </c>
      <c r="J3990" s="6" t="n">
        <v>5</v>
      </c>
      <c r="K3990" s="7" t="n">
        <v>199.9499969</v>
      </c>
      <c r="L3990" s="7" t="n">
        <v>10</v>
      </c>
      <c r="M3990" s="8" t="n">
        <v>0.050000001</v>
      </c>
      <c r="N3990" s="7" t="n">
        <v>53.18999863</v>
      </c>
      <c r="O3990" s="12" t="n">
        <v>1</v>
      </c>
    </row>
    <row r="3991" customFormat="false" ht="15" hidden="false" customHeight="true" outlineLevel="0" collapsed="false">
      <c r="A3991" s="6" t="n">
        <v>53276</v>
      </c>
      <c r="B3991" s="6" t="s">
        <v>19</v>
      </c>
      <c r="C3991" s="6" t="s">
        <v>49</v>
      </c>
      <c r="D3991" s="6" t="s">
        <v>50</v>
      </c>
      <c r="E3991" s="6" t="s">
        <v>51</v>
      </c>
      <c r="F3991" s="6" t="s">
        <v>40</v>
      </c>
      <c r="G3991" s="6" t="s">
        <v>47</v>
      </c>
      <c r="H3991" s="6" t="n">
        <v>4</v>
      </c>
      <c r="I3991" s="7" t="n">
        <v>399.980011</v>
      </c>
      <c r="J3991" s="6" t="n">
        <v>1</v>
      </c>
      <c r="K3991" s="7" t="n">
        <v>399.980011</v>
      </c>
      <c r="L3991" s="7" t="n">
        <v>16</v>
      </c>
      <c r="M3991" s="8" t="n">
        <v>0.039999999</v>
      </c>
      <c r="N3991" s="7" t="n">
        <v>72.19000244</v>
      </c>
      <c r="O3991" s="9" t="n">
        <v>0</v>
      </c>
    </row>
    <row r="3992" customFormat="false" ht="15" hidden="false" customHeight="true" outlineLevel="0" collapsed="false">
      <c r="A3992" s="6" t="n">
        <v>68072</v>
      </c>
      <c r="B3992" s="6" t="s">
        <v>46</v>
      </c>
      <c r="C3992" s="6" t="s">
        <v>20</v>
      </c>
      <c r="D3992" s="6" t="s">
        <v>21</v>
      </c>
      <c r="E3992" s="6" t="s">
        <v>65</v>
      </c>
      <c r="F3992" s="6" t="s">
        <v>71</v>
      </c>
      <c r="G3992" s="6" t="s">
        <v>34</v>
      </c>
      <c r="H3992" s="6" t="n">
        <v>2</v>
      </c>
      <c r="I3992" s="7" t="n">
        <v>199.9900055</v>
      </c>
      <c r="J3992" s="6" t="n">
        <v>1</v>
      </c>
      <c r="K3992" s="7" t="n">
        <v>199.9900055</v>
      </c>
      <c r="L3992" s="7" t="n">
        <v>0</v>
      </c>
      <c r="M3992" s="8" t="n">
        <v>0</v>
      </c>
      <c r="N3992" s="7" t="n">
        <v>92</v>
      </c>
      <c r="O3992" s="12" t="n">
        <v>1</v>
      </c>
    </row>
    <row r="3993" customFormat="false" ht="15" hidden="false" customHeight="true" outlineLevel="0" collapsed="false">
      <c r="A3993" s="6" t="n">
        <v>76736</v>
      </c>
      <c r="B3993" s="6" t="s">
        <v>19</v>
      </c>
      <c r="C3993" s="6" t="s">
        <v>20</v>
      </c>
      <c r="D3993" s="6" t="s">
        <v>27</v>
      </c>
      <c r="E3993" s="6" t="s">
        <v>69</v>
      </c>
      <c r="F3993" s="6" t="s">
        <v>76</v>
      </c>
      <c r="G3993" s="6" t="s">
        <v>24</v>
      </c>
      <c r="H3993" s="6" t="n">
        <v>4</v>
      </c>
      <c r="I3993" s="7" t="n">
        <v>39.75</v>
      </c>
      <c r="J3993" s="6" t="n">
        <v>1</v>
      </c>
      <c r="K3993" s="7" t="n">
        <v>39.75</v>
      </c>
      <c r="L3993" s="7" t="n">
        <v>3.579999924</v>
      </c>
      <c r="M3993" s="8" t="n">
        <v>0.090000004</v>
      </c>
      <c r="N3993" s="7" t="n">
        <v>11.3199997</v>
      </c>
      <c r="O3993" s="9" t="n">
        <v>0</v>
      </c>
    </row>
    <row r="3994" customFormat="false" ht="15" hidden="false" customHeight="true" outlineLevel="0" collapsed="false">
      <c r="A3994" s="6" t="n">
        <v>54181</v>
      </c>
      <c r="B3994" s="6" t="s">
        <v>26</v>
      </c>
      <c r="C3994" s="6" t="s">
        <v>49</v>
      </c>
      <c r="D3994" s="6" t="s">
        <v>50</v>
      </c>
      <c r="E3994" s="6" t="s">
        <v>63</v>
      </c>
      <c r="F3994" s="6" t="s">
        <v>23</v>
      </c>
      <c r="G3994" s="6" t="s">
        <v>24</v>
      </c>
      <c r="H3994" s="6" t="n">
        <v>1</v>
      </c>
      <c r="I3994" s="7" t="n">
        <v>129.9900055</v>
      </c>
      <c r="J3994" s="6" t="n">
        <v>1</v>
      </c>
      <c r="K3994" s="7" t="n">
        <v>129.9900055</v>
      </c>
      <c r="L3994" s="7" t="n">
        <v>7.150000095</v>
      </c>
      <c r="M3994" s="8" t="n">
        <v>0.059999999</v>
      </c>
      <c r="N3994" s="7" t="n">
        <v>15.35999966</v>
      </c>
      <c r="O3994" s="12" t="n">
        <v>1</v>
      </c>
    </row>
    <row r="3995" customFormat="false" ht="15" hidden="false" customHeight="true" outlineLevel="0" collapsed="false">
      <c r="A3995" s="6" t="n">
        <v>66696</v>
      </c>
      <c r="B3995" s="6" t="s">
        <v>19</v>
      </c>
      <c r="C3995" s="6" t="s">
        <v>37</v>
      </c>
      <c r="D3995" s="6" t="s">
        <v>21</v>
      </c>
      <c r="E3995" s="6" t="s">
        <v>22</v>
      </c>
      <c r="F3995" s="6" t="s">
        <v>57</v>
      </c>
      <c r="G3995" s="6" t="s">
        <v>34</v>
      </c>
      <c r="H3995" s="6" t="n">
        <v>4</v>
      </c>
      <c r="I3995" s="7" t="n">
        <v>50</v>
      </c>
      <c r="J3995" s="6" t="n">
        <v>1</v>
      </c>
      <c r="K3995" s="7" t="n">
        <v>50</v>
      </c>
      <c r="L3995" s="7" t="n">
        <v>3.5</v>
      </c>
      <c r="M3995" s="8" t="n">
        <v>0.07</v>
      </c>
      <c r="N3995" s="7" t="n">
        <v>16.87999916</v>
      </c>
      <c r="O3995" s="9" t="n">
        <v>0</v>
      </c>
    </row>
    <row r="3996" customFormat="false" ht="15" hidden="false" customHeight="true" outlineLevel="0" collapsed="false">
      <c r="A3996" s="6" t="n">
        <v>35807</v>
      </c>
      <c r="B3996" s="6" t="s">
        <v>19</v>
      </c>
      <c r="C3996" s="6" t="s">
        <v>37</v>
      </c>
      <c r="D3996" s="6" t="s">
        <v>31</v>
      </c>
      <c r="E3996" s="6" t="s">
        <v>62</v>
      </c>
      <c r="F3996" s="6" t="s">
        <v>23</v>
      </c>
      <c r="G3996" s="6" t="s">
        <v>24</v>
      </c>
      <c r="H3996" s="6" t="n">
        <v>4</v>
      </c>
      <c r="I3996" s="7" t="n">
        <v>129.9900055</v>
      </c>
      <c r="J3996" s="6" t="n">
        <v>1</v>
      </c>
      <c r="K3996" s="7" t="n">
        <v>129.9900055</v>
      </c>
      <c r="L3996" s="7" t="n">
        <v>19.5</v>
      </c>
      <c r="M3996" s="8" t="n">
        <v>0.150000006</v>
      </c>
      <c r="N3996" s="7" t="n">
        <v>33.15000153</v>
      </c>
      <c r="O3996" s="9" t="n">
        <v>0</v>
      </c>
    </row>
    <row r="3997" customFormat="false" ht="15" hidden="false" customHeight="true" outlineLevel="0" collapsed="false">
      <c r="A3997" s="6" t="n">
        <v>14019</v>
      </c>
      <c r="B3997" s="6" t="s">
        <v>46</v>
      </c>
      <c r="C3997" s="6" t="s">
        <v>20</v>
      </c>
      <c r="D3997" s="6" t="s">
        <v>21</v>
      </c>
      <c r="E3997" s="6" t="s">
        <v>22</v>
      </c>
      <c r="F3997" s="6" t="s">
        <v>57</v>
      </c>
      <c r="G3997" s="6" t="s">
        <v>44</v>
      </c>
      <c r="H3997" s="6" t="n">
        <v>2</v>
      </c>
      <c r="I3997" s="7" t="n">
        <v>50</v>
      </c>
      <c r="J3997" s="6" t="n">
        <v>1</v>
      </c>
      <c r="K3997" s="7" t="n">
        <v>50</v>
      </c>
      <c r="L3997" s="7" t="n">
        <v>8</v>
      </c>
      <c r="M3997" s="8" t="n">
        <v>0.159999996</v>
      </c>
      <c r="N3997" s="7" t="n">
        <v>14.69999981</v>
      </c>
      <c r="O3997" s="12" t="n">
        <v>1</v>
      </c>
    </row>
    <row r="3998" customFormat="false" ht="15" hidden="false" customHeight="true" outlineLevel="0" collapsed="false">
      <c r="A3998" s="6" t="n">
        <v>12668</v>
      </c>
      <c r="B3998" s="6" t="s">
        <v>46</v>
      </c>
      <c r="C3998" s="6" t="s">
        <v>20</v>
      </c>
      <c r="D3998" s="6" t="s">
        <v>21</v>
      </c>
      <c r="E3998" s="6" t="s">
        <v>65</v>
      </c>
      <c r="F3998" s="6" t="s">
        <v>23</v>
      </c>
      <c r="G3998" s="6" t="s">
        <v>34</v>
      </c>
      <c r="H3998" s="6" t="n">
        <v>2</v>
      </c>
      <c r="I3998" s="7" t="n">
        <v>129.9900055</v>
      </c>
      <c r="J3998" s="6" t="n">
        <v>1</v>
      </c>
      <c r="K3998" s="7" t="n">
        <v>129.9900055</v>
      </c>
      <c r="L3998" s="7" t="n">
        <v>15.60000038</v>
      </c>
      <c r="M3998" s="8" t="n">
        <v>0.119999997</v>
      </c>
      <c r="N3998" s="7" t="n">
        <v>38.65999985</v>
      </c>
      <c r="O3998" s="12" t="n">
        <v>1</v>
      </c>
    </row>
    <row r="3999" customFormat="false" ht="15" hidden="false" customHeight="true" outlineLevel="0" collapsed="false">
      <c r="A3999" s="6" t="n">
        <v>36409</v>
      </c>
      <c r="B3999" s="6" t="s">
        <v>19</v>
      </c>
      <c r="C3999" s="6" t="s">
        <v>20</v>
      </c>
      <c r="D3999" s="6" t="s">
        <v>31</v>
      </c>
      <c r="E3999" s="6" t="s">
        <v>62</v>
      </c>
      <c r="F3999" s="6" t="s">
        <v>71</v>
      </c>
      <c r="G3999" s="6" t="s">
        <v>44</v>
      </c>
      <c r="H3999" s="6" t="n">
        <v>4</v>
      </c>
      <c r="I3999" s="7" t="n">
        <v>199.9900055</v>
      </c>
      <c r="J3999" s="6" t="n">
        <v>1</v>
      </c>
      <c r="K3999" s="7" t="n">
        <v>199.9900055</v>
      </c>
      <c r="L3999" s="7" t="n">
        <v>14</v>
      </c>
      <c r="M3999" s="8" t="n">
        <v>0.07</v>
      </c>
      <c r="N3999" s="7" t="n">
        <v>18.60000038</v>
      </c>
      <c r="O3999" s="12" t="n">
        <v>1</v>
      </c>
    </row>
    <row r="4000" customFormat="false" ht="15" hidden="false" customHeight="true" outlineLevel="0" collapsed="false">
      <c r="A4000" s="6" t="n">
        <v>6855</v>
      </c>
      <c r="B4000" s="6" t="s">
        <v>19</v>
      </c>
      <c r="C4000" s="6" t="s">
        <v>37</v>
      </c>
      <c r="D4000" s="6" t="s">
        <v>50</v>
      </c>
      <c r="E4000" s="6" t="s">
        <v>72</v>
      </c>
      <c r="F4000" s="6" t="s">
        <v>23</v>
      </c>
      <c r="G4000" s="6" t="s">
        <v>44</v>
      </c>
      <c r="H4000" s="6" t="n">
        <v>4</v>
      </c>
      <c r="I4000" s="7" t="n">
        <v>129.9900055</v>
      </c>
      <c r="J4000" s="6" t="n">
        <v>1</v>
      </c>
      <c r="K4000" s="7" t="n">
        <v>129.9900055</v>
      </c>
      <c r="L4000" s="7" t="n">
        <v>3.900000095</v>
      </c>
      <c r="M4000" s="8" t="n">
        <v>0.029999999</v>
      </c>
      <c r="N4000" s="7" t="n">
        <v>-31.52000046</v>
      </c>
      <c r="O4000" s="12" t="n">
        <v>1</v>
      </c>
    </row>
    <row r="4001" customFormat="false" ht="15" hidden="false" customHeight="true" outlineLevel="0" collapsed="false">
      <c r="A4001" s="6" t="n">
        <v>8305</v>
      </c>
      <c r="B4001" s="6" t="s">
        <v>26</v>
      </c>
      <c r="C4001" s="6" t="s">
        <v>20</v>
      </c>
      <c r="D4001" s="6" t="s">
        <v>50</v>
      </c>
      <c r="E4001" s="6" t="s">
        <v>51</v>
      </c>
      <c r="F4001" s="6" t="s">
        <v>40</v>
      </c>
      <c r="G4001" s="6" t="s">
        <v>44</v>
      </c>
      <c r="H4001" s="6" t="n">
        <v>1</v>
      </c>
      <c r="I4001" s="7" t="n">
        <v>399.980011</v>
      </c>
      <c r="J4001" s="6" t="n">
        <v>1</v>
      </c>
      <c r="K4001" s="7" t="n">
        <v>399.980011</v>
      </c>
      <c r="L4001" s="7" t="n">
        <v>48</v>
      </c>
      <c r="M4001" s="8" t="n">
        <v>0.119999997</v>
      </c>
      <c r="N4001" s="7" t="n">
        <v>165.4299927</v>
      </c>
      <c r="O4001" s="12" t="n">
        <v>1</v>
      </c>
    </row>
    <row r="4002" customFormat="false" ht="15" hidden="false" customHeight="true" outlineLevel="0" collapsed="false">
      <c r="A4002" s="6" t="n">
        <v>72315</v>
      </c>
      <c r="B4002" s="6" t="s">
        <v>26</v>
      </c>
      <c r="C4002" s="6" t="s">
        <v>37</v>
      </c>
      <c r="D4002" s="6" t="s">
        <v>27</v>
      </c>
      <c r="E4002" s="6" t="s">
        <v>28</v>
      </c>
      <c r="F4002" s="6" t="s">
        <v>111</v>
      </c>
      <c r="G4002" s="6" t="s">
        <v>34</v>
      </c>
      <c r="H4002" s="6" t="n">
        <v>1</v>
      </c>
      <c r="I4002" s="7" t="n">
        <v>293.0400085</v>
      </c>
      <c r="J4002" s="6" t="n">
        <v>1</v>
      </c>
      <c r="K4002" s="7" t="n">
        <v>293.0400085</v>
      </c>
      <c r="L4002" s="7" t="n">
        <v>46.88999939</v>
      </c>
      <c r="M4002" s="8" t="n">
        <v>0.159999996</v>
      </c>
      <c r="N4002" s="7" t="n">
        <v>-118.1500015</v>
      </c>
      <c r="O4002" s="12" t="n">
        <v>1</v>
      </c>
    </row>
    <row r="4003" customFormat="false" ht="15" hidden="false" customHeight="true" outlineLevel="0" collapsed="false">
      <c r="A4003" s="6" t="n">
        <v>52757</v>
      </c>
      <c r="B4003" s="6" t="s">
        <v>26</v>
      </c>
      <c r="C4003" s="6" t="s">
        <v>37</v>
      </c>
      <c r="D4003" s="6" t="s">
        <v>50</v>
      </c>
      <c r="E4003" s="6" t="s">
        <v>51</v>
      </c>
      <c r="F4003" s="6" t="s">
        <v>57</v>
      </c>
      <c r="G4003" s="6" t="s">
        <v>34</v>
      </c>
      <c r="H4003" s="6" t="n">
        <v>1</v>
      </c>
      <c r="I4003" s="7" t="n">
        <v>50</v>
      </c>
      <c r="J4003" s="6" t="n">
        <v>3</v>
      </c>
      <c r="K4003" s="7" t="n">
        <v>150</v>
      </c>
      <c r="L4003" s="7" t="n">
        <v>24</v>
      </c>
      <c r="M4003" s="8" t="n">
        <v>0.159999996</v>
      </c>
      <c r="N4003" s="7" t="n">
        <v>42.59000015</v>
      </c>
      <c r="O4003" s="12" t="n">
        <v>1</v>
      </c>
    </row>
    <row r="4004" customFormat="false" ht="15" hidden="false" customHeight="true" outlineLevel="0" collapsed="false">
      <c r="A4004" s="6" t="n">
        <v>15758</v>
      </c>
      <c r="B4004" s="6" t="s">
        <v>36</v>
      </c>
      <c r="C4004" s="6" t="s">
        <v>20</v>
      </c>
      <c r="D4004" s="6" t="s">
        <v>21</v>
      </c>
      <c r="E4004" s="6" t="s">
        <v>65</v>
      </c>
      <c r="F4004" s="6" t="s">
        <v>74</v>
      </c>
      <c r="G4004" s="6" t="s">
        <v>34</v>
      </c>
      <c r="H4004" s="6" t="n">
        <v>0</v>
      </c>
      <c r="I4004" s="7" t="n">
        <v>44.99000168</v>
      </c>
      <c r="J4004" s="6" t="n">
        <v>5</v>
      </c>
      <c r="K4004" s="7" t="n">
        <v>224.9499969</v>
      </c>
      <c r="L4004" s="7" t="n">
        <v>0</v>
      </c>
      <c r="M4004" s="8" t="n">
        <v>0</v>
      </c>
      <c r="N4004" s="7" t="n">
        <v>107.9800034</v>
      </c>
      <c r="O4004" s="9" t="n">
        <v>0</v>
      </c>
    </row>
    <row r="4005" customFormat="false" ht="15" hidden="false" customHeight="true" outlineLevel="0" collapsed="false">
      <c r="A4005" s="6" t="n">
        <v>2102</v>
      </c>
      <c r="B4005" s="6" t="s">
        <v>19</v>
      </c>
      <c r="C4005" s="6" t="s">
        <v>20</v>
      </c>
      <c r="D4005" s="6" t="s">
        <v>50</v>
      </c>
      <c r="E4005" s="6" t="s">
        <v>63</v>
      </c>
      <c r="F4005" s="6" t="s">
        <v>71</v>
      </c>
      <c r="G4005" s="6" t="s">
        <v>34</v>
      </c>
      <c r="H4005" s="6" t="n">
        <v>4</v>
      </c>
      <c r="I4005" s="7" t="n">
        <v>199.9900055</v>
      </c>
      <c r="J4005" s="6" t="n">
        <v>1</v>
      </c>
      <c r="K4005" s="7" t="n">
        <v>199.9900055</v>
      </c>
      <c r="L4005" s="7" t="n">
        <v>18</v>
      </c>
      <c r="M4005" s="8" t="n">
        <v>0.090000004</v>
      </c>
      <c r="N4005" s="7" t="n">
        <v>68.25</v>
      </c>
      <c r="O4005" s="9" t="n">
        <v>0</v>
      </c>
    </row>
    <row r="4006" customFormat="false" ht="15" hidden="false" customHeight="true" outlineLevel="0" collapsed="false">
      <c r="A4006" s="6" t="n">
        <v>64660</v>
      </c>
      <c r="B4006" s="6" t="s">
        <v>26</v>
      </c>
      <c r="C4006" s="6" t="s">
        <v>20</v>
      </c>
      <c r="D4006" s="6" t="s">
        <v>21</v>
      </c>
      <c r="E4006" s="6" t="s">
        <v>22</v>
      </c>
      <c r="F4006" s="6" t="s">
        <v>40</v>
      </c>
      <c r="G4006" s="6" t="s">
        <v>44</v>
      </c>
      <c r="H4006" s="6" t="n">
        <v>1</v>
      </c>
      <c r="I4006" s="7" t="n">
        <v>399.980011</v>
      </c>
      <c r="J4006" s="6" t="n">
        <v>1</v>
      </c>
      <c r="K4006" s="7" t="n">
        <v>399.980011</v>
      </c>
      <c r="L4006" s="7" t="n">
        <v>36</v>
      </c>
      <c r="M4006" s="8" t="n">
        <v>0.090000004</v>
      </c>
      <c r="N4006" s="7" t="n">
        <v>91</v>
      </c>
      <c r="O4006" s="12" t="n">
        <v>1</v>
      </c>
    </row>
    <row r="4007" customFormat="false" ht="15" hidden="false" customHeight="true" outlineLevel="0" collapsed="false">
      <c r="A4007" s="6" t="n">
        <v>2692</v>
      </c>
      <c r="B4007" s="6" t="s">
        <v>19</v>
      </c>
      <c r="C4007" s="6" t="s">
        <v>37</v>
      </c>
      <c r="D4007" s="6" t="s">
        <v>50</v>
      </c>
      <c r="E4007" s="6" t="s">
        <v>63</v>
      </c>
      <c r="F4007" s="6" t="s">
        <v>33</v>
      </c>
      <c r="G4007" s="6" t="s">
        <v>24</v>
      </c>
      <c r="H4007" s="6" t="n">
        <v>4</v>
      </c>
      <c r="I4007" s="7" t="n">
        <v>59.99000168</v>
      </c>
      <c r="J4007" s="6" t="n">
        <v>5</v>
      </c>
      <c r="K4007" s="7" t="n">
        <v>299.9500122</v>
      </c>
      <c r="L4007" s="7" t="n">
        <v>59.99000168</v>
      </c>
      <c r="M4007" s="8" t="n">
        <v>0.200000003</v>
      </c>
      <c r="N4007" s="7" t="n">
        <v>75.11000061</v>
      </c>
      <c r="O4007" s="9" t="n">
        <v>0</v>
      </c>
    </row>
    <row r="4008" customFormat="false" ht="15" hidden="false" customHeight="true" outlineLevel="0" collapsed="false">
      <c r="A4008" s="6" t="n">
        <v>48281</v>
      </c>
      <c r="B4008" s="6" t="s">
        <v>26</v>
      </c>
      <c r="C4008" s="6" t="s">
        <v>49</v>
      </c>
      <c r="D4008" s="6" t="s">
        <v>31</v>
      </c>
      <c r="E4008" s="6" t="s">
        <v>83</v>
      </c>
      <c r="F4008" s="6" t="s">
        <v>23</v>
      </c>
      <c r="G4008" s="6" t="s">
        <v>24</v>
      </c>
      <c r="H4008" s="6" t="n">
        <v>1</v>
      </c>
      <c r="I4008" s="7" t="n">
        <v>129.9900055</v>
      </c>
      <c r="J4008" s="6" t="n">
        <v>1</v>
      </c>
      <c r="K4008" s="7" t="n">
        <v>129.9900055</v>
      </c>
      <c r="L4008" s="7" t="n">
        <v>23.39999962</v>
      </c>
      <c r="M4008" s="8" t="n">
        <v>0.180000007</v>
      </c>
      <c r="N4008" s="7" t="n">
        <v>50.09999847</v>
      </c>
      <c r="O4008" s="12" t="n">
        <v>1</v>
      </c>
    </row>
    <row r="4009" customFormat="false" ht="15" hidden="false" customHeight="true" outlineLevel="0" collapsed="false">
      <c r="A4009" s="6" t="n">
        <v>68291</v>
      </c>
      <c r="B4009" s="6" t="s">
        <v>19</v>
      </c>
      <c r="C4009" s="6" t="s">
        <v>37</v>
      </c>
      <c r="D4009" s="6" t="s">
        <v>21</v>
      </c>
      <c r="E4009" s="6" t="s">
        <v>65</v>
      </c>
      <c r="F4009" s="6" t="s">
        <v>29</v>
      </c>
      <c r="G4009" s="6" t="s">
        <v>47</v>
      </c>
      <c r="H4009" s="6" t="n">
        <v>4</v>
      </c>
      <c r="I4009" s="7" t="n">
        <v>99.98999786</v>
      </c>
      <c r="J4009" s="6" t="n">
        <v>5</v>
      </c>
      <c r="K4009" s="7" t="n">
        <v>499.9500122</v>
      </c>
      <c r="L4009" s="7" t="n">
        <v>89.98999786</v>
      </c>
      <c r="M4009" s="8" t="n">
        <v>0.180000007</v>
      </c>
      <c r="N4009" s="7" t="n">
        <v>102.4899979</v>
      </c>
      <c r="O4009" s="9" t="n">
        <v>0</v>
      </c>
    </row>
    <row r="4010" customFormat="false" ht="15" hidden="false" customHeight="true" outlineLevel="0" collapsed="false">
      <c r="A4010" s="6" t="n">
        <v>17740</v>
      </c>
      <c r="B4010" s="6" t="s">
        <v>46</v>
      </c>
      <c r="C4010" s="6" t="s">
        <v>37</v>
      </c>
      <c r="D4010" s="6" t="s">
        <v>21</v>
      </c>
      <c r="E4010" s="6" t="s">
        <v>64</v>
      </c>
      <c r="F4010" s="6" t="s">
        <v>73</v>
      </c>
      <c r="G4010" s="6" t="s">
        <v>24</v>
      </c>
      <c r="H4010" s="6" t="n">
        <v>2</v>
      </c>
      <c r="I4010" s="7" t="n">
        <v>39.99000168</v>
      </c>
      <c r="J4010" s="6" t="n">
        <v>5</v>
      </c>
      <c r="K4010" s="7" t="n">
        <v>199.9499969</v>
      </c>
      <c r="L4010" s="7" t="n">
        <v>6</v>
      </c>
      <c r="M4010" s="8" t="n">
        <v>0.029999999</v>
      </c>
      <c r="N4010" s="7" t="n">
        <v>93.09999847</v>
      </c>
      <c r="O4010" s="12" t="n">
        <v>1</v>
      </c>
    </row>
    <row r="4011" customFormat="false" ht="15" hidden="false" customHeight="true" outlineLevel="0" collapsed="false">
      <c r="A4011" s="6" t="n">
        <v>60969</v>
      </c>
      <c r="B4011" s="6" t="s">
        <v>19</v>
      </c>
      <c r="C4011" s="6" t="s">
        <v>20</v>
      </c>
      <c r="D4011" s="6" t="s">
        <v>50</v>
      </c>
      <c r="E4011" s="6" t="s">
        <v>63</v>
      </c>
      <c r="F4011" s="6" t="s">
        <v>115</v>
      </c>
      <c r="G4011" s="6" t="s">
        <v>44</v>
      </c>
      <c r="H4011" s="6" t="n">
        <v>4</v>
      </c>
      <c r="I4011" s="7" t="n">
        <v>189</v>
      </c>
      <c r="J4011" s="6" t="n">
        <v>1</v>
      </c>
      <c r="K4011" s="7" t="n">
        <v>189</v>
      </c>
      <c r="L4011" s="7" t="n">
        <v>3.779999971</v>
      </c>
      <c r="M4011" s="8" t="n">
        <v>0.02</v>
      </c>
      <c r="N4011" s="7" t="n">
        <v>50.00999832</v>
      </c>
      <c r="O4011" s="12" t="n">
        <v>1</v>
      </c>
    </row>
    <row r="4012" customFormat="false" ht="15" hidden="false" customHeight="true" outlineLevel="0" collapsed="false">
      <c r="A4012" s="6" t="n">
        <v>38887</v>
      </c>
      <c r="B4012" s="6" t="s">
        <v>46</v>
      </c>
      <c r="C4012" s="6" t="s">
        <v>37</v>
      </c>
      <c r="D4012" s="6" t="s">
        <v>31</v>
      </c>
      <c r="E4012" s="6" t="s">
        <v>32</v>
      </c>
      <c r="F4012" s="6" t="s">
        <v>33</v>
      </c>
      <c r="G4012" s="6" t="s">
        <v>34</v>
      </c>
      <c r="H4012" s="6" t="n">
        <v>2</v>
      </c>
      <c r="I4012" s="7" t="n">
        <v>59.99000168</v>
      </c>
      <c r="J4012" s="6" t="n">
        <v>3</v>
      </c>
      <c r="K4012" s="7" t="n">
        <v>179.9700012</v>
      </c>
      <c r="L4012" s="7" t="n">
        <v>21.60000038</v>
      </c>
      <c r="M4012" s="8" t="n">
        <v>0.119999997</v>
      </c>
      <c r="N4012" s="7" t="n">
        <v>57.49000168</v>
      </c>
      <c r="O4012" s="12" t="n">
        <v>1</v>
      </c>
    </row>
    <row r="4013" customFormat="false" ht="15" hidden="false" customHeight="true" outlineLevel="0" collapsed="false">
      <c r="A4013" s="6" t="n">
        <v>43257</v>
      </c>
      <c r="B4013" s="6" t="s">
        <v>19</v>
      </c>
      <c r="C4013" s="6" t="s">
        <v>37</v>
      </c>
      <c r="D4013" s="6" t="s">
        <v>27</v>
      </c>
      <c r="E4013" s="6" t="s">
        <v>79</v>
      </c>
      <c r="F4013" s="6" t="s">
        <v>23</v>
      </c>
      <c r="G4013" s="6" t="s">
        <v>34</v>
      </c>
      <c r="H4013" s="6" t="n">
        <v>4</v>
      </c>
      <c r="I4013" s="7" t="n">
        <v>129.9900055</v>
      </c>
      <c r="J4013" s="6" t="n">
        <v>1</v>
      </c>
      <c r="K4013" s="7" t="n">
        <v>129.9900055</v>
      </c>
      <c r="L4013" s="7" t="n">
        <v>16.89999962</v>
      </c>
      <c r="M4013" s="8" t="n">
        <v>0.129999995</v>
      </c>
      <c r="N4013" s="7" t="n">
        <v>-169.6399994</v>
      </c>
      <c r="O4013" s="9" t="n">
        <v>0</v>
      </c>
    </row>
    <row r="4014" customFormat="false" ht="15" hidden="false" customHeight="true" outlineLevel="0" collapsed="false">
      <c r="A4014" s="6" t="n">
        <v>26946</v>
      </c>
      <c r="B4014" s="6" t="s">
        <v>46</v>
      </c>
      <c r="C4014" s="6" t="s">
        <v>20</v>
      </c>
      <c r="D4014" s="6" t="s">
        <v>27</v>
      </c>
      <c r="E4014" s="6" t="s">
        <v>42</v>
      </c>
      <c r="F4014" s="6" t="s">
        <v>73</v>
      </c>
      <c r="G4014" s="6" t="s">
        <v>24</v>
      </c>
      <c r="H4014" s="6" t="n">
        <v>2</v>
      </c>
      <c r="I4014" s="7" t="n">
        <v>39.99000168</v>
      </c>
      <c r="J4014" s="6" t="n">
        <v>4</v>
      </c>
      <c r="K4014" s="7" t="n">
        <v>159.9600067</v>
      </c>
      <c r="L4014" s="7" t="n">
        <v>20.79000092</v>
      </c>
      <c r="M4014" s="8" t="n">
        <v>0.129999995</v>
      </c>
      <c r="N4014" s="7" t="n">
        <v>38.97000122</v>
      </c>
      <c r="O4014" s="9" t="n">
        <v>0</v>
      </c>
    </row>
    <row r="4015" customFormat="false" ht="15" hidden="false" customHeight="true" outlineLevel="0" collapsed="false">
      <c r="A4015" s="6" t="n">
        <v>5133</v>
      </c>
      <c r="B4015" s="6" t="s">
        <v>26</v>
      </c>
      <c r="C4015" s="6" t="s">
        <v>20</v>
      </c>
      <c r="D4015" s="6" t="s">
        <v>50</v>
      </c>
      <c r="E4015" s="6" t="s">
        <v>63</v>
      </c>
      <c r="F4015" s="6" t="s">
        <v>23</v>
      </c>
      <c r="G4015" s="6" t="s">
        <v>44</v>
      </c>
      <c r="H4015" s="6" t="n">
        <v>1</v>
      </c>
      <c r="I4015" s="7" t="n">
        <v>129.9900055</v>
      </c>
      <c r="J4015" s="6" t="n">
        <v>1</v>
      </c>
      <c r="K4015" s="7" t="n">
        <v>129.9900055</v>
      </c>
      <c r="L4015" s="7" t="n">
        <v>22.10000038</v>
      </c>
      <c r="M4015" s="8" t="n">
        <v>0.170000002</v>
      </c>
      <c r="N4015" s="7" t="n">
        <v>2.160000086</v>
      </c>
      <c r="O4015" s="12" t="n">
        <v>1</v>
      </c>
    </row>
    <row r="4016" customFormat="false" ht="15" hidden="false" customHeight="true" outlineLevel="0" collapsed="false">
      <c r="A4016" s="6" t="n">
        <v>63577</v>
      </c>
      <c r="B4016" s="6" t="s">
        <v>19</v>
      </c>
      <c r="C4016" s="6" t="s">
        <v>37</v>
      </c>
      <c r="D4016" s="6" t="s">
        <v>21</v>
      </c>
      <c r="E4016" s="6" t="s">
        <v>64</v>
      </c>
      <c r="F4016" s="6" t="s">
        <v>40</v>
      </c>
      <c r="G4016" s="6" t="s">
        <v>34</v>
      </c>
      <c r="H4016" s="6" t="n">
        <v>4</v>
      </c>
      <c r="I4016" s="7" t="n">
        <v>399.980011</v>
      </c>
      <c r="J4016" s="6" t="n">
        <v>1</v>
      </c>
      <c r="K4016" s="7" t="n">
        <v>399.980011</v>
      </c>
      <c r="L4016" s="7" t="n">
        <v>8</v>
      </c>
      <c r="M4016" s="8" t="n">
        <v>0.02</v>
      </c>
      <c r="N4016" s="7" t="n">
        <v>188.1499939</v>
      </c>
      <c r="O4016" s="9" t="n">
        <v>0</v>
      </c>
    </row>
    <row r="4017" customFormat="false" ht="15" hidden="false" customHeight="true" outlineLevel="0" collapsed="false">
      <c r="A4017" s="6" t="n">
        <v>17501</v>
      </c>
      <c r="B4017" s="6" t="s">
        <v>19</v>
      </c>
      <c r="C4017" s="6" t="s">
        <v>37</v>
      </c>
      <c r="D4017" s="6" t="s">
        <v>21</v>
      </c>
      <c r="E4017" s="6" t="s">
        <v>65</v>
      </c>
      <c r="F4017" s="6" t="s">
        <v>33</v>
      </c>
      <c r="G4017" s="6" t="s">
        <v>44</v>
      </c>
      <c r="H4017" s="6" t="n">
        <v>4</v>
      </c>
      <c r="I4017" s="7" t="n">
        <v>59.99000168</v>
      </c>
      <c r="J4017" s="6" t="n">
        <v>2</v>
      </c>
      <c r="K4017" s="7" t="n">
        <v>119.9800034</v>
      </c>
      <c r="L4017" s="7" t="n">
        <v>14.39999962</v>
      </c>
      <c r="M4017" s="8" t="n">
        <v>0.119999997</v>
      </c>
      <c r="N4017" s="7" t="n">
        <v>36.95000076</v>
      </c>
      <c r="O4017" s="9" t="n">
        <v>0</v>
      </c>
    </row>
    <row r="4018" customFormat="false" ht="15" hidden="false" customHeight="true" outlineLevel="0" collapsed="false">
      <c r="A4018" s="6" t="n">
        <v>68758</v>
      </c>
      <c r="B4018" s="6" t="s">
        <v>19</v>
      </c>
      <c r="C4018" s="6" t="s">
        <v>20</v>
      </c>
      <c r="D4018" s="6" t="s">
        <v>21</v>
      </c>
      <c r="E4018" s="6" t="s">
        <v>65</v>
      </c>
      <c r="F4018" s="6" t="s">
        <v>23</v>
      </c>
      <c r="G4018" s="6" t="s">
        <v>47</v>
      </c>
      <c r="H4018" s="6" t="n">
        <v>4</v>
      </c>
      <c r="I4018" s="7" t="n">
        <v>129.9900055</v>
      </c>
      <c r="J4018" s="6" t="n">
        <v>1</v>
      </c>
      <c r="K4018" s="7" t="n">
        <v>129.9900055</v>
      </c>
      <c r="L4018" s="7" t="n">
        <v>7.150000095</v>
      </c>
      <c r="M4018" s="8" t="n">
        <v>0.059999999</v>
      </c>
      <c r="N4018" s="7" t="n">
        <v>33.16999817</v>
      </c>
      <c r="O4018" s="9" t="n">
        <v>0</v>
      </c>
    </row>
    <row r="4019" customFormat="false" ht="15" hidden="false" customHeight="true" outlineLevel="0" collapsed="false">
      <c r="A4019" s="6" t="n">
        <v>58703</v>
      </c>
      <c r="B4019" s="6" t="s">
        <v>19</v>
      </c>
      <c r="C4019" s="6" t="s">
        <v>20</v>
      </c>
      <c r="D4019" s="6" t="s">
        <v>50</v>
      </c>
      <c r="E4019" s="6" t="s">
        <v>51</v>
      </c>
      <c r="F4019" s="6" t="s">
        <v>73</v>
      </c>
      <c r="G4019" s="6" t="s">
        <v>34</v>
      </c>
      <c r="H4019" s="6" t="n">
        <v>4</v>
      </c>
      <c r="I4019" s="7" t="n">
        <v>39.99000168</v>
      </c>
      <c r="J4019" s="6" t="n">
        <v>2</v>
      </c>
      <c r="K4019" s="7" t="n">
        <v>79.98000336</v>
      </c>
      <c r="L4019" s="7" t="n">
        <v>12</v>
      </c>
      <c r="M4019" s="8" t="n">
        <v>0.150000006</v>
      </c>
      <c r="N4019" s="7" t="n">
        <v>32.63000107</v>
      </c>
      <c r="O4019" s="9" t="n">
        <v>0</v>
      </c>
    </row>
    <row r="4020" customFormat="false" ht="15" hidden="false" customHeight="true" outlineLevel="0" collapsed="false">
      <c r="A4020" s="6" t="n">
        <v>65152</v>
      </c>
      <c r="B4020" s="6" t="s">
        <v>46</v>
      </c>
      <c r="C4020" s="6" t="s">
        <v>20</v>
      </c>
      <c r="D4020" s="6" t="s">
        <v>21</v>
      </c>
      <c r="E4020" s="6" t="s">
        <v>65</v>
      </c>
      <c r="F4020" s="6" t="s">
        <v>71</v>
      </c>
      <c r="G4020" s="6" t="s">
        <v>34</v>
      </c>
      <c r="H4020" s="6" t="n">
        <v>2</v>
      </c>
      <c r="I4020" s="7" t="n">
        <v>199.9900055</v>
      </c>
      <c r="J4020" s="6" t="n">
        <v>1</v>
      </c>
      <c r="K4020" s="7" t="n">
        <v>199.9900055</v>
      </c>
      <c r="L4020" s="7" t="n">
        <v>24</v>
      </c>
      <c r="M4020" s="8" t="n">
        <v>0.119999997</v>
      </c>
      <c r="N4020" s="7" t="n">
        <v>75.68000031</v>
      </c>
      <c r="O4020" s="12" t="n">
        <v>1</v>
      </c>
    </row>
    <row r="4021" customFormat="false" ht="15" hidden="false" customHeight="true" outlineLevel="0" collapsed="false">
      <c r="A4021" s="6" t="n">
        <v>65240</v>
      </c>
      <c r="B4021" s="6" t="s">
        <v>46</v>
      </c>
      <c r="C4021" s="6" t="s">
        <v>49</v>
      </c>
      <c r="D4021" s="6" t="s">
        <v>21</v>
      </c>
      <c r="E4021" s="6" t="s">
        <v>65</v>
      </c>
      <c r="F4021" s="6" t="s">
        <v>29</v>
      </c>
      <c r="G4021" s="6" t="s">
        <v>47</v>
      </c>
      <c r="H4021" s="6" t="n">
        <v>2</v>
      </c>
      <c r="I4021" s="7" t="n">
        <v>99.98999786</v>
      </c>
      <c r="J4021" s="6" t="n">
        <v>2</v>
      </c>
      <c r="K4021" s="7" t="n">
        <v>199.9799957</v>
      </c>
      <c r="L4021" s="7" t="n">
        <v>30</v>
      </c>
      <c r="M4021" s="8" t="n">
        <v>0.150000006</v>
      </c>
      <c r="N4021" s="7" t="n">
        <v>38.25</v>
      </c>
      <c r="O4021" s="12" t="n">
        <v>1</v>
      </c>
    </row>
    <row r="4022" customFormat="false" ht="15" hidden="false" customHeight="true" outlineLevel="0" collapsed="false">
      <c r="A4022" s="6" t="n">
        <v>42435</v>
      </c>
      <c r="B4022" s="6" t="s">
        <v>19</v>
      </c>
      <c r="C4022" s="6" t="s">
        <v>37</v>
      </c>
      <c r="D4022" s="6" t="s">
        <v>38</v>
      </c>
      <c r="E4022" s="6" t="s">
        <v>98</v>
      </c>
      <c r="F4022" s="6" t="s">
        <v>71</v>
      </c>
      <c r="G4022" s="6" t="s">
        <v>44</v>
      </c>
      <c r="H4022" s="6" t="n">
        <v>4</v>
      </c>
      <c r="I4022" s="7" t="n">
        <v>199.9900055</v>
      </c>
      <c r="J4022" s="6" t="n">
        <v>1</v>
      </c>
      <c r="K4022" s="7" t="n">
        <v>199.9900055</v>
      </c>
      <c r="L4022" s="7" t="n">
        <v>32</v>
      </c>
      <c r="M4022" s="8" t="n">
        <v>0.159999996</v>
      </c>
      <c r="N4022" s="7" t="n">
        <v>56.77999878</v>
      </c>
      <c r="O4022" s="12" t="n">
        <v>1</v>
      </c>
    </row>
    <row r="4023" customFormat="false" ht="15" hidden="false" customHeight="true" outlineLevel="0" collapsed="false">
      <c r="A4023" s="6" t="n">
        <v>41513</v>
      </c>
      <c r="B4023" s="6" t="s">
        <v>19</v>
      </c>
      <c r="C4023" s="6" t="s">
        <v>20</v>
      </c>
      <c r="D4023" s="6" t="s">
        <v>38</v>
      </c>
      <c r="E4023" s="6" t="s">
        <v>92</v>
      </c>
      <c r="F4023" s="6" t="s">
        <v>71</v>
      </c>
      <c r="G4023" s="6" t="s">
        <v>24</v>
      </c>
      <c r="H4023" s="6" t="n">
        <v>4</v>
      </c>
      <c r="I4023" s="7" t="n">
        <v>199.9900055</v>
      </c>
      <c r="J4023" s="6" t="n">
        <v>1</v>
      </c>
      <c r="K4023" s="7" t="n">
        <v>199.9900055</v>
      </c>
      <c r="L4023" s="7" t="n">
        <v>10</v>
      </c>
      <c r="M4023" s="8" t="n">
        <v>0.050000001</v>
      </c>
      <c r="N4023" s="7" t="n">
        <v>21.46999931</v>
      </c>
      <c r="O4023" s="9" t="n">
        <v>0</v>
      </c>
    </row>
    <row r="4024" customFormat="false" ht="15" hidden="false" customHeight="true" outlineLevel="0" collapsed="false">
      <c r="A4024" s="6" t="n">
        <v>2841</v>
      </c>
      <c r="B4024" s="6" t="s">
        <v>26</v>
      </c>
      <c r="C4024" s="6" t="s">
        <v>20</v>
      </c>
      <c r="D4024" s="6" t="s">
        <v>50</v>
      </c>
      <c r="E4024" s="6" t="s">
        <v>72</v>
      </c>
      <c r="F4024" s="6" t="s">
        <v>57</v>
      </c>
      <c r="G4024" s="6" t="s">
        <v>44</v>
      </c>
      <c r="H4024" s="6" t="n">
        <v>1</v>
      </c>
      <c r="I4024" s="7" t="n">
        <v>50</v>
      </c>
      <c r="J4024" s="6" t="n">
        <v>4</v>
      </c>
      <c r="K4024" s="7" t="n">
        <v>200</v>
      </c>
      <c r="L4024" s="7" t="n">
        <v>32</v>
      </c>
      <c r="M4024" s="8" t="n">
        <v>0.159999996</v>
      </c>
      <c r="N4024" s="7" t="n">
        <v>25.20000076</v>
      </c>
      <c r="O4024" s="12" t="n">
        <v>1</v>
      </c>
    </row>
    <row r="4025" customFormat="false" ht="15" hidden="false" customHeight="true" outlineLevel="0" collapsed="false">
      <c r="A4025" s="6" t="n">
        <v>54987</v>
      </c>
      <c r="B4025" s="6" t="s">
        <v>26</v>
      </c>
      <c r="C4025" s="6" t="s">
        <v>37</v>
      </c>
      <c r="D4025" s="6" t="s">
        <v>50</v>
      </c>
      <c r="E4025" s="6" t="s">
        <v>63</v>
      </c>
      <c r="F4025" s="6" t="s">
        <v>23</v>
      </c>
      <c r="G4025" s="6" t="s">
        <v>44</v>
      </c>
      <c r="H4025" s="6" t="n">
        <v>1</v>
      </c>
      <c r="I4025" s="7" t="n">
        <v>129.9900055</v>
      </c>
      <c r="J4025" s="6" t="n">
        <v>1</v>
      </c>
      <c r="K4025" s="7" t="n">
        <v>129.9900055</v>
      </c>
      <c r="L4025" s="7" t="n">
        <v>20.79999924</v>
      </c>
      <c r="M4025" s="8" t="n">
        <v>0.159999996</v>
      </c>
      <c r="N4025" s="7" t="n">
        <v>53.5</v>
      </c>
      <c r="O4025" s="12" t="n">
        <v>1</v>
      </c>
    </row>
    <row r="4026" customFormat="false" ht="15" hidden="false" customHeight="true" outlineLevel="0" collapsed="false">
      <c r="A4026" s="6" t="n">
        <v>41630</v>
      </c>
      <c r="B4026" s="6" t="s">
        <v>19</v>
      </c>
      <c r="C4026" s="6" t="s">
        <v>20</v>
      </c>
      <c r="D4026" s="6" t="s">
        <v>27</v>
      </c>
      <c r="E4026" s="6" t="s">
        <v>79</v>
      </c>
      <c r="F4026" s="6" t="s">
        <v>33</v>
      </c>
      <c r="G4026" s="6" t="s">
        <v>34</v>
      </c>
      <c r="H4026" s="6" t="n">
        <v>4</v>
      </c>
      <c r="I4026" s="7" t="n">
        <v>59.99000168</v>
      </c>
      <c r="J4026" s="6" t="n">
        <v>1</v>
      </c>
      <c r="K4026" s="7" t="n">
        <v>59.99000168</v>
      </c>
      <c r="L4026" s="7" t="n">
        <v>1.200000048</v>
      </c>
      <c r="M4026" s="8" t="n">
        <v>0.02</v>
      </c>
      <c r="N4026" s="7" t="n">
        <v>22.04999924</v>
      </c>
      <c r="O4026" s="12" t="n">
        <v>1</v>
      </c>
    </row>
    <row r="4027" customFormat="false" ht="15" hidden="false" customHeight="true" outlineLevel="0" collapsed="false">
      <c r="A4027" s="6" t="n">
        <v>21081</v>
      </c>
      <c r="B4027" s="6" t="s">
        <v>46</v>
      </c>
      <c r="C4027" s="6" t="s">
        <v>37</v>
      </c>
      <c r="D4027" s="6" t="s">
        <v>27</v>
      </c>
      <c r="E4027" s="6" t="s">
        <v>54</v>
      </c>
      <c r="F4027" s="6" t="s">
        <v>33</v>
      </c>
      <c r="G4027" s="6" t="s">
        <v>34</v>
      </c>
      <c r="H4027" s="6" t="n">
        <v>2</v>
      </c>
      <c r="I4027" s="7" t="n">
        <v>59.99000168</v>
      </c>
      <c r="J4027" s="6" t="n">
        <v>5</v>
      </c>
      <c r="K4027" s="7" t="n">
        <v>299.9500122</v>
      </c>
      <c r="L4027" s="7" t="n">
        <v>53.99000168</v>
      </c>
      <c r="M4027" s="8" t="n">
        <v>0.180000007</v>
      </c>
      <c r="N4027" s="7" t="n">
        <v>30.73999977</v>
      </c>
      <c r="O4027" s="9" t="n">
        <v>0</v>
      </c>
    </row>
    <row r="4028" customFormat="false" ht="15" hidden="false" customHeight="true" outlineLevel="0" collapsed="false">
      <c r="A4028" s="6" t="n">
        <v>72168</v>
      </c>
      <c r="B4028" s="6" t="s">
        <v>19</v>
      </c>
      <c r="C4028" s="6" t="s">
        <v>20</v>
      </c>
      <c r="D4028" s="6" t="s">
        <v>27</v>
      </c>
      <c r="E4028" s="6" t="s">
        <v>54</v>
      </c>
      <c r="F4028" s="6" t="s">
        <v>111</v>
      </c>
      <c r="G4028" s="6" t="s">
        <v>24</v>
      </c>
      <c r="H4028" s="6" t="n">
        <v>4</v>
      </c>
      <c r="I4028" s="7" t="n">
        <v>293.0400085</v>
      </c>
      <c r="J4028" s="6" t="n">
        <v>1</v>
      </c>
      <c r="K4028" s="7" t="n">
        <v>293.0400085</v>
      </c>
      <c r="L4028" s="7" t="n">
        <v>58.61000061</v>
      </c>
      <c r="M4028" s="8" t="n">
        <v>0.200000003</v>
      </c>
      <c r="N4028" s="7" t="n">
        <v>-54.61999893</v>
      </c>
      <c r="O4028" s="9" t="n">
        <v>0</v>
      </c>
    </row>
    <row r="4029" customFormat="false" ht="15" hidden="false" customHeight="true" outlineLevel="0" collapsed="false">
      <c r="A4029" s="6" t="n">
        <v>73949</v>
      </c>
      <c r="B4029" s="6" t="s">
        <v>19</v>
      </c>
      <c r="C4029" s="6" t="s">
        <v>20</v>
      </c>
      <c r="D4029" s="6" t="s">
        <v>27</v>
      </c>
      <c r="E4029" s="6" t="s">
        <v>69</v>
      </c>
      <c r="F4029" s="6" t="s">
        <v>96</v>
      </c>
      <c r="G4029" s="6" t="s">
        <v>24</v>
      </c>
      <c r="H4029" s="6" t="n">
        <v>4</v>
      </c>
      <c r="I4029" s="7" t="n">
        <v>215.8200073</v>
      </c>
      <c r="J4029" s="6" t="n">
        <v>1</v>
      </c>
      <c r="K4029" s="7" t="n">
        <v>215.8200073</v>
      </c>
      <c r="L4029" s="7" t="n">
        <v>10.78999996</v>
      </c>
      <c r="M4029" s="8" t="n">
        <v>0.050000001</v>
      </c>
      <c r="N4029" s="7" t="n">
        <v>94.30999756</v>
      </c>
      <c r="O4029" s="12" t="n">
        <v>1</v>
      </c>
    </row>
    <row r="4030" customFormat="false" ht="15" hidden="false" customHeight="true" outlineLevel="0" collapsed="false">
      <c r="A4030" s="6" t="n">
        <v>52549</v>
      </c>
      <c r="B4030" s="6" t="s">
        <v>19</v>
      </c>
      <c r="C4030" s="6" t="s">
        <v>37</v>
      </c>
      <c r="D4030" s="6" t="s">
        <v>50</v>
      </c>
      <c r="E4030" s="6" t="s">
        <v>51</v>
      </c>
      <c r="F4030" s="6" t="s">
        <v>68</v>
      </c>
      <c r="G4030" s="6" t="s">
        <v>44</v>
      </c>
      <c r="H4030" s="6" t="n">
        <v>4</v>
      </c>
      <c r="I4030" s="7" t="n">
        <v>9.989999771</v>
      </c>
      <c r="J4030" s="6" t="n">
        <v>5</v>
      </c>
      <c r="K4030" s="7" t="n">
        <v>49.95000076</v>
      </c>
      <c r="L4030" s="7" t="n">
        <v>0.5</v>
      </c>
      <c r="M4030" s="8" t="n">
        <v>0.01</v>
      </c>
      <c r="N4030" s="7" t="n">
        <v>14.34000015</v>
      </c>
      <c r="O4030" s="12" t="n">
        <v>1</v>
      </c>
    </row>
    <row r="4031" customFormat="false" ht="15" hidden="false" customHeight="true" outlineLevel="0" collapsed="false">
      <c r="A4031" s="6" t="n">
        <v>9349</v>
      </c>
      <c r="B4031" s="6" t="s">
        <v>19</v>
      </c>
      <c r="C4031" s="6" t="s">
        <v>20</v>
      </c>
      <c r="D4031" s="6" t="s">
        <v>50</v>
      </c>
      <c r="E4031" s="6" t="s">
        <v>51</v>
      </c>
      <c r="F4031" s="6" t="s">
        <v>23</v>
      </c>
      <c r="G4031" s="6" t="s">
        <v>24</v>
      </c>
      <c r="H4031" s="6" t="n">
        <v>4</v>
      </c>
      <c r="I4031" s="7" t="n">
        <v>129.9900055</v>
      </c>
      <c r="J4031" s="6" t="n">
        <v>1</v>
      </c>
      <c r="K4031" s="7" t="n">
        <v>129.9900055</v>
      </c>
      <c r="L4031" s="7" t="n">
        <v>19.5</v>
      </c>
      <c r="M4031" s="8" t="n">
        <v>0.150000006</v>
      </c>
      <c r="N4031" s="7" t="n">
        <v>-44.20000076</v>
      </c>
      <c r="O4031" s="12" t="n">
        <v>1</v>
      </c>
    </row>
    <row r="4032" customFormat="false" ht="15" hidden="false" customHeight="true" outlineLevel="0" collapsed="false">
      <c r="A4032" s="6" t="n">
        <v>44789</v>
      </c>
      <c r="B4032" s="6" t="s">
        <v>19</v>
      </c>
      <c r="C4032" s="6" t="s">
        <v>49</v>
      </c>
      <c r="D4032" s="6" t="s">
        <v>38</v>
      </c>
      <c r="E4032" s="6" t="s">
        <v>39</v>
      </c>
      <c r="F4032" s="6" t="s">
        <v>58</v>
      </c>
      <c r="G4032" s="6" t="s">
        <v>24</v>
      </c>
      <c r="H4032" s="6" t="n">
        <v>4</v>
      </c>
      <c r="I4032" s="7" t="n">
        <v>49.97999954</v>
      </c>
      <c r="J4032" s="6" t="n">
        <v>4</v>
      </c>
      <c r="K4032" s="7" t="n">
        <v>199.9199982</v>
      </c>
      <c r="L4032" s="7" t="n">
        <v>35.99000168</v>
      </c>
      <c r="M4032" s="8" t="n">
        <v>0.180000007</v>
      </c>
      <c r="N4032" s="7" t="n">
        <v>20.48999977</v>
      </c>
      <c r="O4032" s="12" t="n">
        <v>1</v>
      </c>
    </row>
    <row r="4033" customFormat="false" ht="15" hidden="false" customHeight="true" outlineLevel="0" collapsed="false">
      <c r="A4033" s="6" t="n">
        <v>75448</v>
      </c>
      <c r="B4033" s="6" t="s">
        <v>19</v>
      </c>
      <c r="C4033" s="6" t="s">
        <v>20</v>
      </c>
      <c r="D4033" s="6" t="s">
        <v>27</v>
      </c>
      <c r="E4033" s="6" t="s">
        <v>28</v>
      </c>
      <c r="F4033" s="6" t="s">
        <v>112</v>
      </c>
      <c r="G4033" s="6" t="s">
        <v>24</v>
      </c>
      <c r="H4033" s="6" t="n">
        <v>4</v>
      </c>
      <c r="I4033" s="7" t="n">
        <v>260.6499939</v>
      </c>
      <c r="J4033" s="6" t="n">
        <v>1</v>
      </c>
      <c r="K4033" s="7" t="n">
        <v>260.6499939</v>
      </c>
      <c r="L4033" s="7" t="n">
        <v>2.609999895</v>
      </c>
      <c r="M4033" s="8" t="n">
        <v>0.01</v>
      </c>
      <c r="N4033" s="7" t="n">
        <v>-438.6700134</v>
      </c>
      <c r="O4033" s="9" t="n">
        <v>0</v>
      </c>
    </row>
    <row r="4034" customFormat="false" ht="15" hidden="false" customHeight="true" outlineLevel="0" collapsed="false">
      <c r="A4034" s="6" t="n">
        <v>46191</v>
      </c>
      <c r="B4034" s="6" t="s">
        <v>26</v>
      </c>
      <c r="C4034" s="6" t="s">
        <v>20</v>
      </c>
      <c r="D4034" s="6" t="s">
        <v>38</v>
      </c>
      <c r="E4034" s="6" t="s">
        <v>92</v>
      </c>
      <c r="F4034" s="6" t="s">
        <v>73</v>
      </c>
      <c r="G4034" s="6" t="s">
        <v>34</v>
      </c>
      <c r="H4034" s="6" t="n">
        <v>1</v>
      </c>
      <c r="I4034" s="7" t="n">
        <v>30</v>
      </c>
      <c r="J4034" s="6" t="n">
        <v>1</v>
      </c>
      <c r="K4034" s="7" t="n">
        <v>30</v>
      </c>
      <c r="L4034" s="7" t="n">
        <v>3.599999905</v>
      </c>
      <c r="M4034" s="8" t="n">
        <v>0.119999997</v>
      </c>
      <c r="N4034" s="7" t="n">
        <v>12.93999958</v>
      </c>
      <c r="O4034" s="12" t="n">
        <v>1</v>
      </c>
    </row>
    <row r="4035" customFormat="false" ht="15" hidden="false" customHeight="true" outlineLevel="0" collapsed="false">
      <c r="A4035" s="6" t="n">
        <v>35622</v>
      </c>
      <c r="B4035" s="6" t="s">
        <v>46</v>
      </c>
      <c r="C4035" s="6" t="s">
        <v>20</v>
      </c>
      <c r="D4035" s="6" t="s">
        <v>31</v>
      </c>
      <c r="E4035" s="6" t="s">
        <v>32</v>
      </c>
      <c r="F4035" s="6" t="s">
        <v>23</v>
      </c>
      <c r="G4035" s="6" t="s">
        <v>34</v>
      </c>
      <c r="H4035" s="6" t="n">
        <v>2</v>
      </c>
      <c r="I4035" s="7" t="n">
        <v>129.9900055</v>
      </c>
      <c r="J4035" s="6" t="n">
        <v>1</v>
      </c>
      <c r="K4035" s="7" t="n">
        <v>129.9900055</v>
      </c>
      <c r="L4035" s="7" t="n">
        <v>2.599999905</v>
      </c>
      <c r="M4035" s="8" t="n">
        <v>0.02</v>
      </c>
      <c r="N4035" s="7" t="n">
        <v>15.92000008</v>
      </c>
      <c r="O4035" s="12" t="n">
        <v>1</v>
      </c>
    </row>
    <row r="4036" customFormat="false" ht="15" hidden="false" customHeight="true" outlineLevel="0" collapsed="false">
      <c r="A4036" s="6" t="n">
        <v>31821</v>
      </c>
      <c r="B4036" s="6" t="s">
        <v>19</v>
      </c>
      <c r="C4036" s="6" t="s">
        <v>20</v>
      </c>
      <c r="D4036" s="6" t="s">
        <v>31</v>
      </c>
      <c r="E4036" s="6" t="s">
        <v>56</v>
      </c>
      <c r="F4036" s="6" t="s">
        <v>29</v>
      </c>
      <c r="G4036" s="6" t="s">
        <v>34</v>
      </c>
      <c r="H4036" s="6" t="n">
        <v>4</v>
      </c>
      <c r="I4036" s="7" t="n">
        <v>99.98999786</v>
      </c>
      <c r="J4036" s="6" t="n">
        <v>2</v>
      </c>
      <c r="K4036" s="7" t="n">
        <v>199.9799957</v>
      </c>
      <c r="L4036" s="7" t="n">
        <v>18</v>
      </c>
      <c r="M4036" s="8" t="n">
        <v>0.090000004</v>
      </c>
      <c r="N4036" s="7" t="n">
        <v>90.98999786</v>
      </c>
      <c r="O4036" s="9" t="n">
        <v>0</v>
      </c>
    </row>
    <row r="4037" customFormat="false" ht="15" hidden="false" customHeight="true" outlineLevel="0" collapsed="false">
      <c r="A4037" s="6" t="n">
        <v>55090</v>
      </c>
      <c r="B4037" s="6" t="s">
        <v>19</v>
      </c>
      <c r="C4037" s="6" t="s">
        <v>20</v>
      </c>
      <c r="D4037" s="6" t="s">
        <v>50</v>
      </c>
      <c r="E4037" s="6" t="s">
        <v>51</v>
      </c>
      <c r="F4037" s="6" t="s">
        <v>74</v>
      </c>
      <c r="G4037" s="6" t="s">
        <v>24</v>
      </c>
      <c r="H4037" s="6" t="n">
        <v>4</v>
      </c>
      <c r="I4037" s="7" t="n">
        <v>31.98999977</v>
      </c>
      <c r="J4037" s="6" t="n">
        <v>4</v>
      </c>
      <c r="K4037" s="7" t="n">
        <v>127.9599991</v>
      </c>
      <c r="L4037" s="7" t="n">
        <v>5.119999886</v>
      </c>
      <c r="M4037" s="8" t="n">
        <v>0.039999999</v>
      </c>
      <c r="N4037" s="7" t="n">
        <v>20.02000046</v>
      </c>
      <c r="O4037" s="12" t="n">
        <v>1</v>
      </c>
    </row>
    <row r="4038" customFormat="false" ht="15" hidden="false" customHeight="true" outlineLevel="0" collapsed="false">
      <c r="A4038" s="6" t="n">
        <v>46621</v>
      </c>
      <c r="B4038" s="6" t="s">
        <v>26</v>
      </c>
      <c r="C4038" s="6" t="s">
        <v>49</v>
      </c>
      <c r="D4038" s="6" t="s">
        <v>38</v>
      </c>
      <c r="E4038" s="6" t="s">
        <v>70</v>
      </c>
      <c r="F4038" s="6" t="s">
        <v>23</v>
      </c>
      <c r="G4038" s="6" t="s">
        <v>44</v>
      </c>
      <c r="H4038" s="6" t="n">
        <v>1</v>
      </c>
      <c r="I4038" s="7" t="n">
        <v>129.9900055</v>
      </c>
      <c r="J4038" s="6" t="n">
        <v>1</v>
      </c>
      <c r="K4038" s="7" t="n">
        <v>129.9900055</v>
      </c>
      <c r="L4038" s="7" t="n">
        <v>1.299999952</v>
      </c>
      <c r="M4038" s="8" t="n">
        <v>0.01</v>
      </c>
      <c r="N4038" s="7" t="n">
        <v>1.539999962</v>
      </c>
      <c r="O4038" s="12" t="n">
        <v>1</v>
      </c>
    </row>
    <row r="4039" customFormat="false" ht="15" hidden="false" customHeight="true" outlineLevel="0" collapsed="false">
      <c r="A4039" s="6" t="n">
        <v>48223</v>
      </c>
      <c r="B4039" s="6" t="s">
        <v>26</v>
      </c>
      <c r="C4039" s="6" t="s">
        <v>37</v>
      </c>
      <c r="D4039" s="6" t="s">
        <v>21</v>
      </c>
      <c r="E4039" s="6" t="s">
        <v>66</v>
      </c>
      <c r="F4039" s="6" t="s">
        <v>33</v>
      </c>
      <c r="G4039" s="6" t="s">
        <v>34</v>
      </c>
      <c r="H4039" s="6" t="n">
        <v>1</v>
      </c>
      <c r="I4039" s="7" t="n">
        <v>59.99000168</v>
      </c>
      <c r="J4039" s="6" t="n">
        <v>1</v>
      </c>
      <c r="K4039" s="7" t="n">
        <v>59.99000168</v>
      </c>
      <c r="L4039" s="7" t="n">
        <v>12</v>
      </c>
      <c r="M4039" s="8" t="n">
        <v>0.200000003</v>
      </c>
      <c r="N4039" s="7" t="n">
        <v>-12</v>
      </c>
      <c r="O4039" s="12" t="n">
        <v>1</v>
      </c>
    </row>
    <row r="4040" customFormat="false" ht="15" hidden="false" customHeight="true" outlineLevel="0" collapsed="false">
      <c r="A4040" s="6" t="n">
        <v>72098</v>
      </c>
      <c r="B4040" s="6" t="s">
        <v>19</v>
      </c>
      <c r="C4040" s="6" t="s">
        <v>37</v>
      </c>
      <c r="D4040" s="6" t="s">
        <v>27</v>
      </c>
      <c r="E4040" s="6" t="s">
        <v>28</v>
      </c>
      <c r="F4040" s="6" t="s">
        <v>87</v>
      </c>
      <c r="G4040" s="6" t="s">
        <v>24</v>
      </c>
      <c r="H4040" s="6" t="n">
        <v>4</v>
      </c>
      <c r="I4040" s="7" t="n">
        <v>532.5800171</v>
      </c>
      <c r="J4040" s="6" t="n">
        <v>1</v>
      </c>
      <c r="K4040" s="7" t="n">
        <v>532.5800171</v>
      </c>
      <c r="L4040" s="7" t="n">
        <v>90.54000092</v>
      </c>
      <c r="M4040" s="8" t="n">
        <v>0.170000002</v>
      </c>
      <c r="N4040" s="7" t="n">
        <v>-773.5700073</v>
      </c>
      <c r="O4040" s="9" t="n">
        <v>0</v>
      </c>
    </row>
    <row r="4041" customFormat="false" ht="15" hidden="false" customHeight="true" outlineLevel="0" collapsed="false">
      <c r="A4041" s="6" t="n">
        <v>41389</v>
      </c>
      <c r="B4041" s="6" t="s">
        <v>19</v>
      </c>
      <c r="C4041" s="6" t="s">
        <v>20</v>
      </c>
      <c r="D4041" s="6" t="s">
        <v>27</v>
      </c>
      <c r="E4041" s="6" t="s">
        <v>79</v>
      </c>
      <c r="F4041" s="6" t="s">
        <v>43</v>
      </c>
      <c r="G4041" s="6" t="s">
        <v>34</v>
      </c>
      <c r="H4041" s="6" t="n">
        <v>4</v>
      </c>
      <c r="I4041" s="7" t="n">
        <v>21.98999977</v>
      </c>
      <c r="J4041" s="6" t="n">
        <v>1</v>
      </c>
      <c r="K4041" s="7" t="n">
        <v>21.98999977</v>
      </c>
      <c r="L4041" s="7" t="n">
        <v>0.439999998</v>
      </c>
      <c r="M4041" s="8" t="n">
        <v>0.02</v>
      </c>
      <c r="N4041" s="7" t="n">
        <v>1.620000005</v>
      </c>
      <c r="O4041" s="12" t="n">
        <v>1</v>
      </c>
    </row>
    <row r="4042" customFormat="false" ht="15" hidden="false" customHeight="true" outlineLevel="0" collapsed="false">
      <c r="A4042" s="6" t="n">
        <v>3990</v>
      </c>
      <c r="B4042" s="6" t="s">
        <v>19</v>
      </c>
      <c r="C4042" s="6" t="s">
        <v>20</v>
      </c>
      <c r="D4042" s="6" t="s">
        <v>50</v>
      </c>
      <c r="E4042" s="6" t="s">
        <v>63</v>
      </c>
      <c r="F4042" s="6" t="s">
        <v>71</v>
      </c>
      <c r="G4042" s="6" t="s">
        <v>34</v>
      </c>
      <c r="H4042" s="6" t="n">
        <v>4</v>
      </c>
      <c r="I4042" s="7" t="n">
        <v>199.9900055</v>
      </c>
      <c r="J4042" s="6" t="n">
        <v>1</v>
      </c>
      <c r="K4042" s="7" t="n">
        <v>199.9900055</v>
      </c>
      <c r="L4042" s="7" t="n">
        <v>26</v>
      </c>
      <c r="M4042" s="8" t="n">
        <v>0.129999995</v>
      </c>
      <c r="N4042" s="7" t="n">
        <v>-37.75999832</v>
      </c>
      <c r="O4042" s="12" t="n">
        <v>1</v>
      </c>
    </row>
    <row r="4043" customFormat="false" ht="15" hidden="false" customHeight="true" outlineLevel="0" collapsed="false">
      <c r="A4043" s="6" t="n">
        <v>52066</v>
      </c>
      <c r="B4043" s="6" t="s">
        <v>19</v>
      </c>
      <c r="C4043" s="6" t="s">
        <v>49</v>
      </c>
      <c r="D4043" s="6" t="s">
        <v>50</v>
      </c>
      <c r="E4043" s="6" t="s">
        <v>51</v>
      </c>
      <c r="F4043" s="6" t="s">
        <v>75</v>
      </c>
      <c r="G4043" s="6" t="s">
        <v>34</v>
      </c>
      <c r="H4043" s="6" t="n">
        <v>4</v>
      </c>
      <c r="I4043" s="7" t="n">
        <v>299.980011</v>
      </c>
      <c r="J4043" s="6" t="n">
        <v>1</v>
      </c>
      <c r="K4043" s="7" t="n">
        <v>299.980011</v>
      </c>
      <c r="L4043" s="7" t="n">
        <v>12</v>
      </c>
      <c r="M4043" s="8" t="n">
        <v>0.039999999</v>
      </c>
      <c r="N4043" s="7" t="n">
        <v>100.7900009</v>
      </c>
      <c r="O4043" s="9" t="n">
        <v>0</v>
      </c>
    </row>
    <row r="4044" customFormat="false" ht="15" hidden="false" customHeight="true" outlineLevel="0" collapsed="false">
      <c r="A4044" s="6" t="n">
        <v>28630</v>
      </c>
      <c r="B4044" s="6" t="s">
        <v>46</v>
      </c>
      <c r="C4044" s="6" t="s">
        <v>20</v>
      </c>
      <c r="D4044" s="6" t="s">
        <v>27</v>
      </c>
      <c r="E4044" s="6" t="s">
        <v>28</v>
      </c>
      <c r="F4044" s="6" t="s">
        <v>33</v>
      </c>
      <c r="G4044" s="6" t="s">
        <v>24</v>
      </c>
      <c r="H4044" s="6" t="n">
        <v>2</v>
      </c>
      <c r="I4044" s="7" t="n">
        <v>59.99000168</v>
      </c>
      <c r="J4044" s="6" t="n">
        <v>5</v>
      </c>
      <c r="K4044" s="7" t="n">
        <v>299.9500122</v>
      </c>
      <c r="L4044" s="7" t="n">
        <v>16.5</v>
      </c>
      <c r="M4044" s="8" t="n">
        <v>0.059999999</v>
      </c>
      <c r="N4044" s="7" t="n">
        <v>116.2200012</v>
      </c>
      <c r="O4044" s="12" t="n">
        <v>1</v>
      </c>
    </row>
    <row r="4045" customFormat="false" ht="15" hidden="false" customHeight="true" outlineLevel="0" collapsed="false">
      <c r="A4045" s="6" t="n">
        <v>32258</v>
      </c>
      <c r="B4045" s="6" t="s">
        <v>19</v>
      </c>
      <c r="C4045" s="6" t="s">
        <v>20</v>
      </c>
      <c r="D4045" s="6" t="s">
        <v>31</v>
      </c>
      <c r="E4045" s="6" t="s">
        <v>86</v>
      </c>
      <c r="F4045" s="6" t="s">
        <v>100</v>
      </c>
      <c r="G4045" s="6" t="s">
        <v>34</v>
      </c>
      <c r="H4045" s="6" t="n">
        <v>4</v>
      </c>
      <c r="I4045" s="7" t="n">
        <v>14.98999977</v>
      </c>
      <c r="J4045" s="6" t="n">
        <v>1</v>
      </c>
      <c r="K4045" s="7" t="n">
        <v>14.98999977</v>
      </c>
      <c r="L4045" s="7" t="n">
        <v>3</v>
      </c>
      <c r="M4045" s="8" t="n">
        <v>0.200000003</v>
      </c>
      <c r="N4045" s="7" t="n">
        <v>-9.590000153</v>
      </c>
      <c r="O4045" s="9" t="n">
        <v>0</v>
      </c>
    </row>
    <row r="4046" customFormat="false" ht="15" hidden="false" customHeight="true" outlineLevel="0" collapsed="false">
      <c r="A4046" s="6" t="n">
        <v>37861</v>
      </c>
      <c r="B4046" s="6" t="s">
        <v>46</v>
      </c>
      <c r="C4046" s="6" t="s">
        <v>20</v>
      </c>
      <c r="D4046" s="6" t="s">
        <v>31</v>
      </c>
      <c r="E4046" s="6" t="s">
        <v>32</v>
      </c>
      <c r="F4046" s="6" t="s">
        <v>75</v>
      </c>
      <c r="G4046" s="6" t="s">
        <v>44</v>
      </c>
      <c r="H4046" s="6" t="n">
        <v>2</v>
      </c>
      <c r="I4046" s="7" t="n">
        <v>299.980011</v>
      </c>
      <c r="J4046" s="6" t="n">
        <v>1</v>
      </c>
      <c r="K4046" s="7" t="n">
        <v>299.980011</v>
      </c>
      <c r="L4046" s="7" t="n">
        <v>39</v>
      </c>
      <c r="M4046" s="8" t="n">
        <v>0.129999995</v>
      </c>
      <c r="N4046" s="7" t="n">
        <v>125.2699966</v>
      </c>
      <c r="O4046" s="9" t="n">
        <v>0</v>
      </c>
    </row>
    <row r="4047" customFormat="false" ht="15" hidden="false" customHeight="true" outlineLevel="0" collapsed="false">
      <c r="A4047" s="6" t="n">
        <v>17218</v>
      </c>
      <c r="B4047" s="6" t="s">
        <v>46</v>
      </c>
      <c r="C4047" s="6" t="s">
        <v>37</v>
      </c>
      <c r="D4047" s="6" t="s">
        <v>21</v>
      </c>
      <c r="E4047" s="6" t="s">
        <v>64</v>
      </c>
      <c r="F4047" s="6" t="s">
        <v>75</v>
      </c>
      <c r="G4047" s="6" t="s">
        <v>47</v>
      </c>
      <c r="H4047" s="6" t="n">
        <v>2</v>
      </c>
      <c r="I4047" s="7" t="n">
        <v>299.980011</v>
      </c>
      <c r="J4047" s="6" t="n">
        <v>1</v>
      </c>
      <c r="K4047" s="7" t="n">
        <v>299.980011</v>
      </c>
      <c r="L4047" s="7" t="n">
        <v>36</v>
      </c>
      <c r="M4047" s="8" t="n">
        <v>0.119999997</v>
      </c>
      <c r="N4047" s="7" t="n">
        <v>-60.45000076</v>
      </c>
      <c r="O4047" s="12" t="n">
        <v>1</v>
      </c>
    </row>
    <row r="4048" customFormat="false" ht="15" hidden="false" customHeight="true" outlineLevel="0" collapsed="false">
      <c r="A4048" s="6" t="n">
        <v>15908</v>
      </c>
      <c r="B4048" s="6" t="s">
        <v>19</v>
      </c>
      <c r="C4048" s="6" t="s">
        <v>20</v>
      </c>
      <c r="D4048" s="6" t="s">
        <v>21</v>
      </c>
      <c r="E4048" s="6" t="s">
        <v>22</v>
      </c>
      <c r="F4048" s="6" t="s">
        <v>57</v>
      </c>
      <c r="G4048" s="6" t="s">
        <v>34</v>
      </c>
      <c r="H4048" s="6" t="n">
        <v>4</v>
      </c>
      <c r="I4048" s="7" t="n">
        <v>50</v>
      </c>
      <c r="J4048" s="6" t="n">
        <v>5</v>
      </c>
      <c r="K4048" s="7" t="n">
        <v>250</v>
      </c>
      <c r="L4048" s="7" t="n">
        <v>0</v>
      </c>
      <c r="M4048" s="8" t="n">
        <v>0</v>
      </c>
      <c r="N4048" s="7" t="n">
        <v>87.5</v>
      </c>
      <c r="O4048" s="9" t="n">
        <v>0</v>
      </c>
    </row>
    <row r="4049" customFormat="false" ht="15" hidden="false" customHeight="true" outlineLevel="0" collapsed="false">
      <c r="A4049" s="6" t="n">
        <v>67648</v>
      </c>
      <c r="B4049" s="6" t="s">
        <v>46</v>
      </c>
      <c r="C4049" s="6" t="s">
        <v>20</v>
      </c>
      <c r="D4049" s="6" t="s">
        <v>21</v>
      </c>
      <c r="E4049" s="6" t="s">
        <v>22</v>
      </c>
      <c r="F4049" s="6" t="s">
        <v>75</v>
      </c>
      <c r="G4049" s="6" t="s">
        <v>34</v>
      </c>
      <c r="H4049" s="6" t="n">
        <v>2</v>
      </c>
      <c r="I4049" s="7" t="n">
        <v>299.980011</v>
      </c>
      <c r="J4049" s="6" t="n">
        <v>1</v>
      </c>
      <c r="K4049" s="7" t="n">
        <v>299.980011</v>
      </c>
      <c r="L4049" s="7" t="n">
        <v>30</v>
      </c>
      <c r="M4049" s="8" t="n">
        <v>0.100000001</v>
      </c>
      <c r="N4049" s="7" t="n">
        <v>20.25</v>
      </c>
      <c r="O4049" s="12" t="n">
        <v>1</v>
      </c>
    </row>
    <row r="4050" customFormat="false" ht="15" hidden="false" customHeight="true" outlineLevel="0" collapsed="false">
      <c r="A4050" s="6" t="n">
        <v>19352</v>
      </c>
      <c r="B4050" s="6" t="s">
        <v>19</v>
      </c>
      <c r="C4050" s="6" t="s">
        <v>20</v>
      </c>
      <c r="D4050" s="6" t="s">
        <v>21</v>
      </c>
      <c r="E4050" s="6" t="s">
        <v>22</v>
      </c>
      <c r="F4050" s="6" t="s">
        <v>75</v>
      </c>
      <c r="G4050" s="6" t="s">
        <v>34</v>
      </c>
      <c r="H4050" s="6" t="n">
        <v>4</v>
      </c>
      <c r="I4050" s="7" t="n">
        <v>299.980011</v>
      </c>
      <c r="J4050" s="6" t="n">
        <v>1</v>
      </c>
      <c r="K4050" s="7" t="n">
        <v>299.980011</v>
      </c>
      <c r="L4050" s="7" t="n">
        <v>48</v>
      </c>
      <c r="M4050" s="8" t="n">
        <v>0.159999996</v>
      </c>
      <c r="N4050" s="7" t="n">
        <v>-21.67000008</v>
      </c>
      <c r="O4050" s="9" t="n">
        <v>0</v>
      </c>
    </row>
    <row r="4051" customFormat="false" ht="15" hidden="false" customHeight="true" outlineLevel="0" collapsed="false">
      <c r="A4051" s="6" t="n">
        <v>782</v>
      </c>
      <c r="B4051" s="6" t="s">
        <v>26</v>
      </c>
      <c r="C4051" s="6" t="s">
        <v>20</v>
      </c>
      <c r="D4051" s="6" t="s">
        <v>50</v>
      </c>
      <c r="E4051" s="6" t="s">
        <v>51</v>
      </c>
      <c r="F4051" s="6" t="s">
        <v>57</v>
      </c>
      <c r="G4051" s="6" t="s">
        <v>34</v>
      </c>
      <c r="H4051" s="6" t="n">
        <v>1</v>
      </c>
      <c r="I4051" s="7" t="n">
        <v>50</v>
      </c>
      <c r="J4051" s="6" t="n">
        <v>4</v>
      </c>
      <c r="K4051" s="7" t="n">
        <v>200</v>
      </c>
      <c r="L4051" s="7" t="n">
        <v>26</v>
      </c>
      <c r="M4051" s="8" t="n">
        <v>0.129999995</v>
      </c>
      <c r="N4051" s="7" t="n">
        <v>41.40999985</v>
      </c>
      <c r="O4051" s="12" t="n">
        <v>1</v>
      </c>
    </row>
    <row r="4052" customFormat="false" ht="15" hidden="false" customHeight="true" outlineLevel="0" collapsed="false">
      <c r="A4052" s="6" t="n">
        <v>21568</v>
      </c>
      <c r="B4052" s="6" t="s">
        <v>19</v>
      </c>
      <c r="C4052" s="6" t="s">
        <v>20</v>
      </c>
      <c r="D4052" s="6" t="s">
        <v>27</v>
      </c>
      <c r="E4052" s="6" t="s">
        <v>54</v>
      </c>
      <c r="F4052" s="6" t="s">
        <v>40</v>
      </c>
      <c r="G4052" s="6" t="s">
        <v>34</v>
      </c>
      <c r="H4052" s="6" t="n">
        <v>4</v>
      </c>
      <c r="I4052" s="7" t="n">
        <v>399.980011</v>
      </c>
      <c r="J4052" s="6" t="n">
        <v>1</v>
      </c>
      <c r="K4052" s="7" t="n">
        <v>399.980011</v>
      </c>
      <c r="L4052" s="7" t="n">
        <v>8</v>
      </c>
      <c r="M4052" s="8" t="n">
        <v>0.02</v>
      </c>
      <c r="N4052" s="7" t="n">
        <v>-156.7899933</v>
      </c>
      <c r="O4052" s="9" t="n">
        <v>0</v>
      </c>
    </row>
    <row r="4053" customFormat="false" ht="15" hidden="false" customHeight="true" outlineLevel="0" collapsed="false">
      <c r="A4053" s="6" t="n">
        <v>9441</v>
      </c>
      <c r="B4053" s="6" t="s">
        <v>26</v>
      </c>
      <c r="C4053" s="6" t="s">
        <v>37</v>
      </c>
      <c r="D4053" s="6" t="s">
        <v>50</v>
      </c>
      <c r="E4053" s="6" t="s">
        <v>72</v>
      </c>
      <c r="F4053" s="6" t="s">
        <v>73</v>
      </c>
      <c r="G4053" s="6" t="s">
        <v>47</v>
      </c>
      <c r="H4053" s="6" t="n">
        <v>1</v>
      </c>
      <c r="I4053" s="7" t="n">
        <v>39.99000168</v>
      </c>
      <c r="J4053" s="6" t="n">
        <v>3</v>
      </c>
      <c r="K4053" s="7" t="n">
        <v>119.9700012</v>
      </c>
      <c r="L4053" s="7" t="n">
        <v>14.39999962</v>
      </c>
      <c r="M4053" s="8" t="n">
        <v>0.119999997</v>
      </c>
      <c r="N4053" s="7" t="n">
        <v>26.38999939</v>
      </c>
      <c r="O4053" s="12" t="n">
        <v>1</v>
      </c>
    </row>
    <row r="4054" customFormat="false" ht="15" hidden="false" customHeight="true" outlineLevel="0" collapsed="false">
      <c r="A4054" s="6" t="n">
        <v>66457</v>
      </c>
      <c r="B4054" s="6" t="s">
        <v>19</v>
      </c>
      <c r="C4054" s="6" t="s">
        <v>49</v>
      </c>
      <c r="D4054" s="6" t="s">
        <v>21</v>
      </c>
      <c r="E4054" s="6" t="s">
        <v>65</v>
      </c>
      <c r="F4054" s="6" t="s">
        <v>29</v>
      </c>
      <c r="G4054" s="6" t="s">
        <v>47</v>
      </c>
      <c r="H4054" s="6" t="n">
        <v>4</v>
      </c>
      <c r="I4054" s="7" t="n">
        <v>99.98999786</v>
      </c>
      <c r="J4054" s="6" t="n">
        <v>3</v>
      </c>
      <c r="K4054" s="7" t="n">
        <v>299.9700012</v>
      </c>
      <c r="L4054" s="7" t="n">
        <v>48</v>
      </c>
      <c r="M4054" s="8" t="n">
        <v>0.159999996</v>
      </c>
      <c r="N4054" s="7" t="n">
        <v>5.039999962</v>
      </c>
      <c r="O4054" s="9" t="n">
        <v>0</v>
      </c>
    </row>
    <row r="4055" customFormat="false" ht="15" hidden="false" customHeight="true" outlineLevel="0" collapsed="false">
      <c r="A4055" s="6" t="n">
        <v>46862</v>
      </c>
      <c r="B4055" s="6" t="s">
        <v>26</v>
      </c>
      <c r="C4055" s="6" t="s">
        <v>20</v>
      </c>
      <c r="D4055" s="6" t="s">
        <v>21</v>
      </c>
      <c r="E4055" s="6" t="s">
        <v>66</v>
      </c>
      <c r="F4055" s="6" t="s">
        <v>40</v>
      </c>
      <c r="G4055" s="6" t="s">
        <v>34</v>
      </c>
      <c r="H4055" s="6" t="n">
        <v>1</v>
      </c>
      <c r="I4055" s="7" t="n">
        <v>399.980011</v>
      </c>
      <c r="J4055" s="6" t="n">
        <v>1</v>
      </c>
      <c r="K4055" s="7" t="n">
        <v>399.980011</v>
      </c>
      <c r="L4055" s="7" t="n">
        <v>20</v>
      </c>
      <c r="M4055" s="8" t="n">
        <v>0.050000001</v>
      </c>
      <c r="N4055" s="7" t="n">
        <v>106.3899994</v>
      </c>
      <c r="O4055" s="12" t="n">
        <v>1</v>
      </c>
    </row>
    <row r="4056" customFormat="false" ht="15" hidden="false" customHeight="true" outlineLevel="0" collapsed="false">
      <c r="A4056" s="6" t="n">
        <v>22224</v>
      </c>
      <c r="B4056" s="6" t="s">
        <v>19</v>
      </c>
      <c r="C4056" s="6" t="s">
        <v>37</v>
      </c>
      <c r="D4056" s="6" t="s">
        <v>27</v>
      </c>
      <c r="E4056" s="6" t="s">
        <v>28</v>
      </c>
      <c r="F4056" s="6" t="s">
        <v>23</v>
      </c>
      <c r="G4056" s="6" t="s">
        <v>34</v>
      </c>
      <c r="H4056" s="6" t="n">
        <v>4</v>
      </c>
      <c r="I4056" s="7" t="n">
        <v>129.9900055</v>
      </c>
      <c r="J4056" s="6" t="n">
        <v>1</v>
      </c>
      <c r="K4056" s="7" t="n">
        <v>129.9900055</v>
      </c>
      <c r="L4056" s="7" t="n">
        <v>15.60000038</v>
      </c>
      <c r="M4056" s="8" t="n">
        <v>0.119999997</v>
      </c>
      <c r="N4056" s="7" t="n">
        <v>54.90999985</v>
      </c>
      <c r="O4056" s="12" t="n">
        <v>1</v>
      </c>
    </row>
    <row r="4057" customFormat="false" ht="15" hidden="false" customHeight="true" outlineLevel="0" collapsed="false">
      <c r="A4057" s="6" t="n">
        <v>3827</v>
      </c>
      <c r="B4057" s="6" t="s">
        <v>19</v>
      </c>
      <c r="C4057" s="6" t="s">
        <v>20</v>
      </c>
      <c r="D4057" s="6" t="s">
        <v>50</v>
      </c>
      <c r="E4057" s="6" t="s">
        <v>51</v>
      </c>
      <c r="F4057" s="6" t="s">
        <v>75</v>
      </c>
      <c r="G4057" s="6" t="s">
        <v>24</v>
      </c>
      <c r="H4057" s="6" t="n">
        <v>4</v>
      </c>
      <c r="I4057" s="7" t="n">
        <v>299.980011</v>
      </c>
      <c r="J4057" s="6" t="n">
        <v>1</v>
      </c>
      <c r="K4057" s="7" t="n">
        <v>299.980011</v>
      </c>
      <c r="L4057" s="7" t="n">
        <v>45</v>
      </c>
      <c r="M4057" s="8" t="n">
        <v>0.150000006</v>
      </c>
      <c r="N4057" s="7" t="n">
        <v>71.40000153</v>
      </c>
      <c r="O4057" s="9" t="n">
        <v>0</v>
      </c>
    </row>
    <row r="4058" customFormat="false" ht="15" hidden="false" customHeight="true" outlineLevel="0" collapsed="false">
      <c r="A4058" s="6" t="n">
        <v>2313</v>
      </c>
      <c r="B4058" s="6" t="s">
        <v>46</v>
      </c>
      <c r="C4058" s="6" t="s">
        <v>20</v>
      </c>
      <c r="D4058" s="6" t="s">
        <v>50</v>
      </c>
      <c r="E4058" s="6" t="s">
        <v>63</v>
      </c>
      <c r="F4058" s="6" t="s">
        <v>104</v>
      </c>
      <c r="G4058" s="6" t="s">
        <v>24</v>
      </c>
      <c r="H4058" s="6" t="n">
        <v>2</v>
      </c>
      <c r="I4058" s="7" t="n">
        <v>24.98999977</v>
      </c>
      <c r="J4058" s="6" t="n">
        <v>1</v>
      </c>
      <c r="K4058" s="7" t="n">
        <v>24.98999977</v>
      </c>
      <c r="L4058" s="7" t="n">
        <v>3.75</v>
      </c>
      <c r="M4058" s="8" t="n">
        <v>0.150000006</v>
      </c>
      <c r="N4058" s="7" t="n">
        <v>10.61999989</v>
      </c>
      <c r="O4058" s="12" t="n">
        <v>1</v>
      </c>
    </row>
    <row r="4059" customFormat="false" ht="15" hidden="false" customHeight="true" outlineLevel="0" collapsed="false">
      <c r="A4059" s="6" t="n">
        <v>59877</v>
      </c>
      <c r="B4059" s="6" t="s">
        <v>19</v>
      </c>
      <c r="C4059" s="6" t="s">
        <v>49</v>
      </c>
      <c r="D4059" s="6" t="s">
        <v>50</v>
      </c>
      <c r="E4059" s="6" t="s">
        <v>51</v>
      </c>
      <c r="F4059" s="6" t="s">
        <v>40</v>
      </c>
      <c r="G4059" s="6" t="s">
        <v>47</v>
      </c>
      <c r="H4059" s="6" t="n">
        <v>4</v>
      </c>
      <c r="I4059" s="7" t="n">
        <v>399.980011</v>
      </c>
      <c r="J4059" s="6" t="n">
        <v>1</v>
      </c>
      <c r="K4059" s="7" t="n">
        <v>399.980011</v>
      </c>
      <c r="L4059" s="7" t="n">
        <v>52</v>
      </c>
      <c r="M4059" s="8" t="n">
        <v>0.129999995</v>
      </c>
      <c r="N4059" s="7" t="n">
        <v>-117.6200027</v>
      </c>
      <c r="O4059" s="9" t="n">
        <v>0</v>
      </c>
    </row>
    <row r="4060" customFormat="false" ht="15" hidden="false" customHeight="true" outlineLevel="0" collapsed="false">
      <c r="A4060" s="6" t="n">
        <v>44745</v>
      </c>
      <c r="B4060" s="6" t="s">
        <v>46</v>
      </c>
      <c r="C4060" s="6" t="s">
        <v>20</v>
      </c>
      <c r="D4060" s="6" t="s">
        <v>38</v>
      </c>
      <c r="E4060" s="6" t="s">
        <v>92</v>
      </c>
      <c r="F4060" s="6" t="s">
        <v>23</v>
      </c>
      <c r="G4060" s="6" t="s">
        <v>47</v>
      </c>
      <c r="H4060" s="6" t="n">
        <v>2</v>
      </c>
      <c r="I4060" s="7" t="n">
        <v>129.9900055</v>
      </c>
      <c r="J4060" s="6" t="n">
        <v>1</v>
      </c>
      <c r="K4060" s="7" t="n">
        <v>129.9900055</v>
      </c>
      <c r="L4060" s="7" t="n">
        <v>6.5</v>
      </c>
      <c r="M4060" s="8" t="n">
        <v>0.050000001</v>
      </c>
      <c r="N4060" s="7" t="n">
        <v>32.11000061</v>
      </c>
      <c r="O4060" s="12" t="n">
        <v>1</v>
      </c>
    </row>
    <row r="4061" customFormat="false" ht="15" hidden="false" customHeight="true" outlineLevel="0" collapsed="false">
      <c r="A4061" s="6" t="n">
        <v>64353</v>
      </c>
      <c r="B4061" s="6" t="s">
        <v>19</v>
      </c>
      <c r="C4061" s="6" t="s">
        <v>49</v>
      </c>
      <c r="D4061" s="6" t="s">
        <v>21</v>
      </c>
      <c r="E4061" s="6" t="s">
        <v>65</v>
      </c>
      <c r="F4061" s="6" t="s">
        <v>29</v>
      </c>
      <c r="G4061" s="6" t="s">
        <v>34</v>
      </c>
      <c r="H4061" s="6" t="n">
        <v>4</v>
      </c>
      <c r="I4061" s="7" t="n">
        <v>99.98999786</v>
      </c>
      <c r="J4061" s="6" t="n">
        <v>4</v>
      </c>
      <c r="K4061" s="7" t="n">
        <v>399.9599915</v>
      </c>
      <c r="L4061" s="7" t="n">
        <v>40</v>
      </c>
      <c r="M4061" s="8" t="n">
        <v>0.100000001</v>
      </c>
      <c r="N4061" s="7" t="n">
        <v>161.9799957</v>
      </c>
      <c r="O4061" s="9" t="n">
        <v>0</v>
      </c>
    </row>
    <row r="4062" customFormat="false" ht="15" hidden="false" customHeight="true" outlineLevel="0" collapsed="false">
      <c r="A4062" s="6" t="n">
        <v>38193</v>
      </c>
      <c r="B4062" s="6" t="s">
        <v>26</v>
      </c>
      <c r="C4062" s="6" t="s">
        <v>20</v>
      </c>
      <c r="D4062" s="6" t="s">
        <v>31</v>
      </c>
      <c r="E4062" s="6" t="s">
        <v>86</v>
      </c>
      <c r="F4062" s="6" t="s">
        <v>23</v>
      </c>
      <c r="G4062" s="6" t="s">
        <v>24</v>
      </c>
      <c r="H4062" s="6" t="n">
        <v>1</v>
      </c>
      <c r="I4062" s="7" t="n">
        <v>129.9900055</v>
      </c>
      <c r="J4062" s="6" t="n">
        <v>1</v>
      </c>
      <c r="K4062" s="7" t="n">
        <v>129.9900055</v>
      </c>
      <c r="L4062" s="7" t="n">
        <v>22.10000038</v>
      </c>
      <c r="M4062" s="8" t="n">
        <v>0.170000002</v>
      </c>
      <c r="N4062" s="7" t="n">
        <v>16.18000031</v>
      </c>
      <c r="O4062" s="12" t="n">
        <v>1</v>
      </c>
    </row>
    <row r="4063" customFormat="false" ht="15" hidden="false" customHeight="true" outlineLevel="0" collapsed="false">
      <c r="A4063" s="6" t="n">
        <v>39811</v>
      </c>
      <c r="B4063" s="6" t="s">
        <v>19</v>
      </c>
      <c r="C4063" s="6" t="s">
        <v>20</v>
      </c>
      <c r="D4063" s="6" t="s">
        <v>31</v>
      </c>
      <c r="E4063" s="6" t="s">
        <v>86</v>
      </c>
      <c r="F4063" s="6" t="s">
        <v>57</v>
      </c>
      <c r="G4063" s="6" t="s">
        <v>34</v>
      </c>
      <c r="H4063" s="6" t="n">
        <v>4</v>
      </c>
      <c r="I4063" s="7" t="n">
        <v>50</v>
      </c>
      <c r="J4063" s="6" t="n">
        <v>3</v>
      </c>
      <c r="K4063" s="7" t="n">
        <v>150</v>
      </c>
      <c r="L4063" s="7" t="n">
        <v>7.5</v>
      </c>
      <c r="M4063" s="8" t="n">
        <v>0.050000001</v>
      </c>
      <c r="N4063" s="7" t="n">
        <v>-12.26000023</v>
      </c>
      <c r="O4063" s="9" t="n">
        <v>0</v>
      </c>
    </row>
    <row r="4064" customFormat="false" ht="15" hidden="false" customHeight="true" outlineLevel="0" collapsed="false">
      <c r="A4064" s="6" t="n">
        <v>50410</v>
      </c>
      <c r="B4064" s="6" t="s">
        <v>19</v>
      </c>
      <c r="C4064" s="6" t="s">
        <v>20</v>
      </c>
      <c r="D4064" s="6" t="s">
        <v>21</v>
      </c>
      <c r="E4064" s="6" t="s">
        <v>66</v>
      </c>
      <c r="F4064" s="6" t="s">
        <v>29</v>
      </c>
      <c r="G4064" s="6" t="s">
        <v>34</v>
      </c>
      <c r="H4064" s="6" t="n">
        <v>4</v>
      </c>
      <c r="I4064" s="7" t="n">
        <v>30</v>
      </c>
      <c r="J4064" s="6" t="n">
        <v>1</v>
      </c>
      <c r="K4064" s="7" t="n">
        <v>30</v>
      </c>
      <c r="L4064" s="7" t="n">
        <v>4.800000191</v>
      </c>
      <c r="M4064" s="8" t="n">
        <v>0.159999996</v>
      </c>
      <c r="N4064" s="7" t="n">
        <v>10.57999992</v>
      </c>
      <c r="O4064" s="12" t="n">
        <v>1</v>
      </c>
    </row>
    <row r="4065" customFormat="false" ht="15" hidden="false" customHeight="true" outlineLevel="0" collapsed="false">
      <c r="A4065" s="6" t="n">
        <v>34005</v>
      </c>
      <c r="B4065" s="6" t="s">
        <v>46</v>
      </c>
      <c r="C4065" s="6" t="s">
        <v>49</v>
      </c>
      <c r="D4065" s="6" t="s">
        <v>31</v>
      </c>
      <c r="E4065" s="6" t="s">
        <v>56</v>
      </c>
      <c r="F4065" s="6" t="s">
        <v>58</v>
      </c>
      <c r="G4065" s="6" t="s">
        <v>34</v>
      </c>
      <c r="H4065" s="6" t="n">
        <v>2</v>
      </c>
      <c r="I4065" s="7" t="n">
        <v>49.97999954</v>
      </c>
      <c r="J4065" s="6" t="n">
        <v>1</v>
      </c>
      <c r="K4065" s="7" t="n">
        <v>49.97999954</v>
      </c>
      <c r="L4065" s="7" t="n">
        <v>4.5</v>
      </c>
      <c r="M4065" s="8" t="n">
        <v>0.090000004</v>
      </c>
      <c r="N4065" s="7" t="n">
        <v>15.92000008</v>
      </c>
      <c r="O4065" s="12" t="n">
        <v>1</v>
      </c>
    </row>
    <row r="4066" customFormat="false" ht="15" hidden="false" customHeight="true" outlineLevel="0" collapsed="false">
      <c r="A4066" s="6" t="n">
        <v>25729</v>
      </c>
      <c r="B4066" s="6" t="s">
        <v>19</v>
      </c>
      <c r="C4066" s="6" t="s">
        <v>20</v>
      </c>
      <c r="D4066" s="6" t="s">
        <v>27</v>
      </c>
      <c r="E4066" s="6" t="s">
        <v>69</v>
      </c>
      <c r="F4066" s="6" t="s">
        <v>33</v>
      </c>
      <c r="G4066" s="6" t="s">
        <v>47</v>
      </c>
      <c r="H4066" s="6" t="n">
        <v>4</v>
      </c>
      <c r="I4066" s="7" t="n">
        <v>59.99000168</v>
      </c>
      <c r="J4066" s="6" t="n">
        <v>2</v>
      </c>
      <c r="K4066" s="7" t="n">
        <v>119.9800034</v>
      </c>
      <c r="L4066" s="7" t="n">
        <v>21.60000038</v>
      </c>
      <c r="M4066" s="8" t="n">
        <v>0.180000007</v>
      </c>
      <c r="N4066" s="7" t="n">
        <v>42.29999924</v>
      </c>
      <c r="O4066" s="12" t="n">
        <v>1</v>
      </c>
    </row>
    <row r="4067" customFormat="false" ht="15" hidden="false" customHeight="true" outlineLevel="0" collapsed="false">
      <c r="A4067" s="6" t="n">
        <v>16263</v>
      </c>
      <c r="B4067" s="6" t="s">
        <v>19</v>
      </c>
      <c r="C4067" s="6" t="s">
        <v>20</v>
      </c>
      <c r="D4067" s="6" t="s">
        <v>21</v>
      </c>
      <c r="E4067" s="6" t="s">
        <v>65</v>
      </c>
      <c r="F4067" s="6" t="s">
        <v>33</v>
      </c>
      <c r="G4067" s="6" t="s">
        <v>44</v>
      </c>
      <c r="H4067" s="6" t="n">
        <v>4</v>
      </c>
      <c r="I4067" s="7" t="n">
        <v>59.99000168</v>
      </c>
      <c r="J4067" s="6" t="n">
        <v>3</v>
      </c>
      <c r="K4067" s="7" t="n">
        <v>179.9700012</v>
      </c>
      <c r="L4067" s="7" t="n">
        <v>30.59000015</v>
      </c>
      <c r="M4067" s="8" t="n">
        <v>0.170000002</v>
      </c>
      <c r="N4067" s="7" t="n">
        <v>32.86000061</v>
      </c>
      <c r="O4067" s="9" t="n">
        <v>0</v>
      </c>
    </row>
    <row r="4068" customFormat="false" ht="15" hidden="false" customHeight="true" outlineLevel="0" collapsed="false">
      <c r="A4068" s="6" t="n">
        <v>62303</v>
      </c>
      <c r="B4068" s="6" t="s">
        <v>19</v>
      </c>
      <c r="C4068" s="6" t="s">
        <v>49</v>
      </c>
      <c r="D4068" s="6" t="s">
        <v>21</v>
      </c>
      <c r="E4068" s="6" t="s">
        <v>64</v>
      </c>
      <c r="F4068" s="6" t="s">
        <v>75</v>
      </c>
      <c r="G4068" s="6" t="s">
        <v>24</v>
      </c>
      <c r="H4068" s="6" t="n">
        <v>4</v>
      </c>
      <c r="I4068" s="7" t="n">
        <v>299.980011</v>
      </c>
      <c r="J4068" s="6" t="n">
        <v>1</v>
      </c>
      <c r="K4068" s="7" t="n">
        <v>299.980011</v>
      </c>
      <c r="L4068" s="7" t="n">
        <v>27</v>
      </c>
      <c r="M4068" s="8" t="n">
        <v>0.090000004</v>
      </c>
      <c r="N4068" s="7" t="n">
        <v>79.16000366</v>
      </c>
      <c r="O4068" s="9" t="n">
        <v>0</v>
      </c>
    </row>
    <row r="4069" customFormat="false" ht="15" hidden="false" customHeight="true" outlineLevel="0" collapsed="false">
      <c r="A4069" s="6" t="n">
        <v>32663</v>
      </c>
      <c r="B4069" s="6" t="s">
        <v>26</v>
      </c>
      <c r="C4069" s="6" t="s">
        <v>20</v>
      </c>
      <c r="D4069" s="6" t="s">
        <v>31</v>
      </c>
      <c r="E4069" s="6" t="s">
        <v>56</v>
      </c>
      <c r="F4069" s="6" t="s">
        <v>40</v>
      </c>
      <c r="G4069" s="6" t="s">
        <v>34</v>
      </c>
      <c r="H4069" s="6" t="n">
        <v>1</v>
      </c>
      <c r="I4069" s="7" t="n">
        <v>399.980011</v>
      </c>
      <c r="J4069" s="6" t="n">
        <v>1</v>
      </c>
      <c r="K4069" s="7" t="n">
        <v>399.980011</v>
      </c>
      <c r="L4069" s="7" t="n">
        <v>28</v>
      </c>
      <c r="M4069" s="8" t="n">
        <v>0.07</v>
      </c>
      <c r="N4069" s="7" t="n">
        <v>125.7300034</v>
      </c>
      <c r="O4069" s="12" t="n">
        <v>1</v>
      </c>
    </row>
    <row r="4070" customFormat="false" ht="15" hidden="false" customHeight="true" outlineLevel="0" collapsed="false">
      <c r="A4070" s="6" t="n">
        <v>26138</v>
      </c>
      <c r="B4070" s="6" t="s">
        <v>19</v>
      </c>
      <c r="C4070" s="6" t="s">
        <v>37</v>
      </c>
      <c r="D4070" s="6" t="s">
        <v>27</v>
      </c>
      <c r="E4070" s="6" t="s">
        <v>69</v>
      </c>
      <c r="F4070" s="6" t="s">
        <v>75</v>
      </c>
      <c r="G4070" s="6" t="s">
        <v>34</v>
      </c>
      <c r="H4070" s="6" t="n">
        <v>4</v>
      </c>
      <c r="I4070" s="7" t="n">
        <v>299.980011</v>
      </c>
      <c r="J4070" s="6" t="n">
        <v>1</v>
      </c>
      <c r="K4070" s="7" t="n">
        <v>299.980011</v>
      </c>
      <c r="L4070" s="7" t="n">
        <v>16.5</v>
      </c>
      <c r="M4070" s="8" t="n">
        <v>0.059999999</v>
      </c>
      <c r="N4070" s="7" t="n">
        <v>130.3999939</v>
      </c>
      <c r="O4070" s="9" t="n">
        <v>0</v>
      </c>
    </row>
    <row r="4071" customFormat="false" ht="15" hidden="false" customHeight="true" outlineLevel="0" collapsed="false">
      <c r="A4071" s="6" t="n">
        <v>29414</v>
      </c>
      <c r="B4071" s="6" t="s">
        <v>19</v>
      </c>
      <c r="C4071" s="6" t="s">
        <v>20</v>
      </c>
      <c r="D4071" s="6" t="s">
        <v>27</v>
      </c>
      <c r="E4071" s="6" t="s">
        <v>42</v>
      </c>
      <c r="F4071" s="6" t="s">
        <v>57</v>
      </c>
      <c r="G4071" s="6" t="s">
        <v>34</v>
      </c>
      <c r="H4071" s="6" t="n">
        <v>4</v>
      </c>
      <c r="I4071" s="7" t="n">
        <v>50</v>
      </c>
      <c r="J4071" s="6" t="n">
        <v>5</v>
      </c>
      <c r="K4071" s="7" t="n">
        <v>250</v>
      </c>
      <c r="L4071" s="7" t="n">
        <v>62.5</v>
      </c>
      <c r="M4071" s="8" t="n">
        <v>0.25</v>
      </c>
      <c r="N4071" s="7" t="n">
        <v>35.63000107</v>
      </c>
      <c r="O4071" s="12" t="n">
        <v>1</v>
      </c>
    </row>
    <row r="4072" customFormat="false" ht="15" hidden="false" customHeight="true" outlineLevel="0" collapsed="false">
      <c r="A4072" s="6" t="n">
        <v>37669</v>
      </c>
      <c r="B4072" s="6" t="s">
        <v>46</v>
      </c>
      <c r="C4072" s="6" t="s">
        <v>49</v>
      </c>
      <c r="D4072" s="6" t="s">
        <v>31</v>
      </c>
      <c r="E4072" s="6" t="s">
        <v>32</v>
      </c>
      <c r="F4072" s="6" t="s">
        <v>29</v>
      </c>
      <c r="G4072" s="6" t="s">
        <v>24</v>
      </c>
      <c r="H4072" s="6" t="n">
        <v>2</v>
      </c>
      <c r="I4072" s="7" t="n">
        <v>99.98999786</v>
      </c>
      <c r="J4072" s="6" t="n">
        <v>3</v>
      </c>
      <c r="K4072" s="7" t="n">
        <v>299.9700012</v>
      </c>
      <c r="L4072" s="7" t="n">
        <v>21</v>
      </c>
      <c r="M4072" s="8" t="n">
        <v>0.07</v>
      </c>
      <c r="N4072" s="7" t="n">
        <v>72.52999878</v>
      </c>
      <c r="O4072" s="12" t="n">
        <v>1</v>
      </c>
    </row>
    <row r="4073" customFormat="false" ht="15" hidden="false" customHeight="true" outlineLevel="0" collapsed="false">
      <c r="A4073" s="6" t="n">
        <v>59289</v>
      </c>
      <c r="B4073" s="6" t="s">
        <v>19</v>
      </c>
      <c r="C4073" s="6" t="s">
        <v>49</v>
      </c>
      <c r="D4073" s="6" t="s">
        <v>50</v>
      </c>
      <c r="E4073" s="6" t="s">
        <v>51</v>
      </c>
      <c r="F4073" s="6" t="s">
        <v>33</v>
      </c>
      <c r="G4073" s="6" t="s">
        <v>24</v>
      </c>
      <c r="H4073" s="6" t="n">
        <v>4</v>
      </c>
      <c r="I4073" s="7" t="n">
        <v>59.99000168</v>
      </c>
      <c r="J4073" s="6" t="n">
        <v>3</v>
      </c>
      <c r="K4073" s="7" t="n">
        <v>179.9700012</v>
      </c>
      <c r="L4073" s="7" t="n">
        <v>3.599999905</v>
      </c>
      <c r="M4073" s="8" t="n">
        <v>0.02</v>
      </c>
      <c r="N4073" s="7" t="n">
        <v>15.52000046</v>
      </c>
      <c r="O4073" s="12" t="n">
        <v>1</v>
      </c>
    </row>
    <row r="4074" customFormat="false" ht="15" hidden="false" customHeight="true" outlineLevel="0" collapsed="false">
      <c r="A4074" s="6" t="n">
        <v>130</v>
      </c>
      <c r="B4074" s="6" t="s">
        <v>19</v>
      </c>
      <c r="C4074" s="6" t="s">
        <v>37</v>
      </c>
      <c r="D4074" s="6" t="s">
        <v>50</v>
      </c>
      <c r="E4074" s="6" t="s">
        <v>72</v>
      </c>
      <c r="F4074" s="6" t="s">
        <v>33</v>
      </c>
      <c r="G4074" s="6" t="s">
        <v>24</v>
      </c>
      <c r="H4074" s="6" t="n">
        <v>4</v>
      </c>
      <c r="I4074" s="7" t="n">
        <v>59.99000168</v>
      </c>
      <c r="J4074" s="6" t="n">
        <v>3</v>
      </c>
      <c r="K4074" s="7" t="n">
        <v>179.9700012</v>
      </c>
      <c r="L4074" s="7" t="n">
        <v>18</v>
      </c>
      <c r="M4074" s="8" t="n">
        <v>0.100000001</v>
      </c>
      <c r="N4074" s="7" t="n">
        <v>52.63999939</v>
      </c>
      <c r="O4074" s="12" t="n">
        <v>1</v>
      </c>
    </row>
    <row r="4075" customFormat="false" ht="15" hidden="false" customHeight="true" outlineLevel="0" collapsed="false">
      <c r="A4075" s="6" t="n">
        <v>58128</v>
      </c>
      <c r="B4075" s="6" t="s">
        <v>19</v>
      </c>
      <c r="C4075" s="6" t="s">
        <v>20</v>
      </c>
      <c r="D4075" s="6" t="s">
        <v>50</v>
      </c>
      <c r="E4075" s="6" t="s">
        <v>51</v>
      </c>
      <c r="F4075" s="6" t="s">
        <v>29</v>
      </c>
      <c r="G4075" s="6" t="s">
        <v>34</v>
      </c>
      <c r="H4075" s="6" t="n">
        <v>4</v>
      </c>
      <c r="I4075" s="7" t="n">
        <v>99.98999786</v>
      </c>
      <c r="J4075" s="6" t="n">
        <v>1</v>
      </c>
      <c r="K4075" s="7" t="n">
        <v>99.98999786</v>
      </c>
      <c r="L4075" s="7" t="n">
        <v>1</v>
      </c>
      <c r="M4075" s="8" t="n">
        <v>0.01</v>
      </c>
      <c r="N4075" s="7" t="n">
        <v>48.50999832</v>
      </c>
      <c r="O4075" s="9" t="n">
        <v>0</v>
      </c>
    </row>
    <row r="4076" customFormat="false" ht="15" hidden="false" customHeight="true" outlineLevel="0" collapsed="false">
      <c r="A4076" s="6" t="n">
        <v>59253</v>
      </c>
      <c r="B4076" s="6" t="s">
        <v>19</v>
      </c>
      <c r="C4076" s="6" t="s">
        <v>37</v>
      </c>
      <c r="D4076" s="6" t="s">
        <v>50</v>
      </c>
      <c r="E4076" s="6" t="s">
        <v>51</v>
      </c>
      <c r="F4076" s="6" t="s">
        <v>58</v>
      </c>
      <c r="G4076" s="6" t="s">
        <v>44</v>
      </c>
      <c r="H4076" s="6" t="n">
        <v>4</v>
      </c>
      <c r="I4076" s="7" t="n">
        <v>49.97999954</v>
      </c>
      <c r="J4076" s="6" t="n">
        <v>4</v>
      </c>
      <c r="K4076" s="7" t="n">
        <v>199.9199982</v>
      </c>
      <c r="L4076" s="7" t="n">
        <v>33.99000168</v>
      </c>
      <c r="M4076" s="8" t="n">
        <v>0.170000002</v>
      </c>
      <c r="N4076" s="7" t="n">
        <v>49.77999878</v>
      </c>
      <c r="O4076" s="9" t="n">
        <v>0</v>
      </c>
    </row>
    <row r="4077" customFormat="false" ht="15" hidden="false" customHeight="true" outlineLevel="0" collapsed="false">
      <c r="A4077" s="6" t="n">
        <v>61460</v>
      </c>
      <c r="B4077" s="6" t="s">
        <v>19</v>
      </c>
      <c r="C4077" s="6" t="s">
        <v>20</v>
      </c>
      <c r="D4077" s="6" t="s">
        <v>50</v>
      </c>
      <c r="E4077" s="6" t="s">
        <v>63</v>
      </c>
      <c r="F4077" s="6" t="s">
        <v>115</v>
      </c>
      <c r="G4077" s="6" t="s">
        <v>24</v>
      </c>
      <c r="H4077" s="6" t="n">
        <v>4</v>
      </c>
      <c r="I4077" s="7" t="n">
        <v>189</v>
      </c>
      <c r="J4077" s="6" t="n">
        <v>1</v>
      </c>
      <c r="K4077" s="7" t="n">
        <v>189</v>
      </c>
      <c r="L4077" s="7" t="n">
        <v>47.25</v>
      </c>
      <c r="M4077" s="8" t="n">
        <v>0.25</v>
      </c>
      <c r="N4077" s="7" t="n">
        <v>16.02000046</v>
      </c>
      <c r="O4077" s="12" t="n">
        <v>1</v>
      </c>
    </row>
    <row r="4078" customFormat="false" ht="15" hidden="false" customHeight="true" outlineLevel="0" collapsed="false">
      <c r="A4078" s="6" t="n">
        <v>8416</v>
      </c>
      <c r="B4078" s="6" t="s">
        <v>19</v>
      </c>
      <c r="C4078" s="6" t="s">
        <v>20</v>
      </c>
      <c r="D4078" s="6" t="s">
        <v>50</v>
      </c>
      <c r="E4078" s="6" t="s">
        <v>63</v>
      </c>
      <c r="F4078" s="6" t="s">
        <v>84</v>
      </c>
      <c r="G4078" s="6" t="s">
        <v>24</v>
      </c>
      <c r="H4078" s="6" t="n">
        <v>4</v>
      </c>
      <c r="I4078" s="7" t="n">
        <v>39.99000168</v>
      </c>
      <c r="J4078" s="6" t="n">
        <v>4</v>
      </c>
      <c r="K4078" s="7" t="n">
        <v>159.9600067</v>
      </c>
      <c r="L4078" s="7" t="n">
        <v>20.79000092</v>
      </c>
      <c r="M4078" s="8" t="n">
        <v>0.129999995</v>
      </c>
      <c r="N4078" s="7" t="n">
        <v>-347.9100037</v>
      </c>
      <c r="O4078" s="9" t="n">
        <v>0</v>
      </c>
    </row>
    <row r="4079" customFormat="false" ht="15" hidden="false" customHeight="true" outlineLevel="0" collapsed="false">
      <c r="A4079" s="6" t="n">
        <v>52440</v>
      </c>
      <c r="B4079" s="6" t="s">
        <v>26</v>
      </c>
      <c r="C4079" s="6" t="s">
        <v>20</v>
      </c>
      <c r="D4079" s="6" t="s">
        <v>50</v>
      </c>
      <c r="E4079" s="6" t="s">
        <v>72</v>
      </c>
      <c r="F4079" s="6" t="s">
        <v>23</v>
      </c>
      <c r="G4079" s="6" t="s">
        <v>34</v>
      </c>
      <c r="H4079" s="6" t="n">
        <v>1</v>
      </c>
      <c r="I4079" s="7" t="n">
        <v>129.9900055</v>
      </c>
      <c r="J4079" s="6" t="n">
        <v>1</v>
      </c>
      <c r="K4079" s="7" t="n">
        <v>129.9900055</v>
      </c>
      <c r="L4079" s="7" t="n">
        <v>32.5</v>
      </c>
      <c r="M4079" s="8" t="n">
        <v>0.25</v>
      </c>
      <c r="N4079" s="7" t="n">
        <v>25.63999939</v>
      </c>
      <c r="O4079" s="12" t="n">
        <v>1</v>
      </c>
    </row>
    <row r="4080" customFormat="false" ht="15" hidden="false" customHeight="true" outlineLevel="0" collapsed="false">
      <c r="A4080" s="6" t="n">
        <v>54469</v>
      </c>
      <c r="B4080" s="6" t="s">
        <v>46</v>
      </c>
      <c r="C4080" s="6" t="s">
        <v>20</v>
      </c>
      <c r="D4080" s="6" t="s">
        <v>50</v>
      </c>
      <c r="E4080" s="6" t="s">
        <v>63</v>
      </c>
      <c r="F4080" s="6" t="s">
        <v>33</v>
      </c>
      <c r="G4080" s="6" t="s">
        <v>44</v>
      </c>
      <c r="H4080" s="6" t="n">
        <v>2</v>
      </c>
      <c r="I4080" s="7" t="n">
        <v>59.99000168</v>
      </c>
      <c r="J4080" s="6" t="n">
        <v>4</v>
      </c>
      <c r="K4080" s="7" t="n">
        <v>239.9600067</v>
      </c>
      <c r="L4080" s="7" t="n">
        <v>9.600000381</v>
      </c>
      <c r="M4080" s="8" t="n">
        <v>0.039999999</v>
      </c>
      <c r="N4080" s="7" t="n">
        <v>41</v>
      </c>
      <c r="O4080" s="12" t="n">
        <v>1</v>
      </c>
    </row>
    <row r="4081" customFormat="false" ht="15" hidden="false" customHeight="true" outlineLevel="0" collapsed="false">
      <c r="A4081" s="6" t="n">
        <v>59460</v>
      </c>
      <c r="B4081" s="6" t="s">
        <v>19</v>
      </c>
      <c r="C4081" s="6" t="s">
        <v>37</v>
      </c>
      <c r="D4081" s="6" t="s">
        <v>50</v>
      </c>
      <c r="E4081" s="6" t="s">
        <v>63</v>
      </c>
      <c r="F4081" s="6" t="s">
        <v>57</v>
      </c>
      <c r="G4081" s="6" t="s">
        <v>34</v>
      </c>
      <c r="H4081" s="6" t="n">
        <v>4</v>
      </c>
      <c r="I4081" s="7" t="n">
        <v>50</v>
      </c>
      <c r="J4081" s="6" t="n">
        <v>3</v>
      </c>
      <c r="K4081" s="7" t="n">
        <v>150</v>
      </c>
      <c r="L4081" s="7" t="n">
        <v>37.5</v>
      </c>
      <c r="M4081" s="8" t="n">
        <v>0.25</v>
      </c>
      <c r="N4081" s="7" t="n">
        <v>51.75</v>
      </c>
      <c r="O4081" s="12" t="n">
        <v>1</v>
      </c>
    </row>
    <row r="4082" customFormat="false" ht="15" hidden="false" customHeight="true" outlineLevel="0" collapsed="false">
      <c r="A4082" s="6" t="n">
        <v>64312</v>
      </c>
      <c r="B4082" s="6" t="s">
        <v>19</v>
      </c>
      <c r="C4082" s="6" t="s">
        <v>20</v>
      </c>
      <c r="D4082" s="6" t="s">
        <v>21</v>
      </c>
      <c r="E4082" s="6" t="s">
        <v>65</v>
      </c>
      <c r="F4082" s="6" t="s">
        <v>71</v>
      </c>
      <c r="G4082" s="6" t="s">
        <v>44</v>
      </c>
      <c r="H4082" s="6" t="n">
        <v>4</v>
      </c>
      <c r="I4082" s="7" t="n">
        <v>199.9900055</v>
      </c>
      <c r="J4082" s="6" t="n">
        <v>1</v>
      </c>
      <c r="K4082" s="7" t="n">
        <v>199.9900055</v>
      </c>
      <c r="L4082" s="7" t="n">
        <v>24</v>
      </c>
      <c r="M4082" s="8" t="n">
        <v>0.119999997</v>
      </c>
      <c r="N4082" s="7" t="n">
        <v>17.60000038</v>
      </c>
      <c r="O4082" s="9" t="n">
        <v>0</v>
      </c>
    </row>
    <row r="4083" customFormat="false" ht="15" hidden="false" customHeight="true" outlineLevel="0" collapsed="false">
      <c r="A4083" s="6" t="n">
        <v>17544</v>
      </c>
      <c r="B4083" s="6" t="s">
        <v>19</v>
      </c>
      <c r="C4083" s="6" t="s">
        <v>37</v>
      </c>
      <c r="D4083" s="6" t="s">
        <v>21</v>
      </c>
      <c r="E4083" s="6" t="s">
        <v>64</v>
      </c>
      <c r="F4083" s="6" t="s">
        <v>23</v>
      </c>
      <c r="G4083" s="6" t="s">
        <v>44</v>
      </c>
      <c r="H4083" s="6" t="n">
        <v>4</v>
      </c>
      <c r="I4083" s="7" t="n">
        <v>129.9900055</v>
      </c>
      <c r="J4083" s="6" t="n">
        <v>1</v>
      </c>
      <c r="K4083" s="7" t="n">
        <v>129.9900055</v>
      </c>
      <c r="L4083" s="7" t="n">
        <v>16.89999962</v>
      </c>
      <c r="M4083" s="8" t="n">
        <v>0.129999995</v>
      </c>
      <c r="N4083" s="7" t="n">
        <v>32.79999924</v>
      </c>
      <c r="O4083" s="12" t="n">
        <v>1</v>
      </c>
    </row>
    <row r="4084" customFormat="false" ht="15" hidden="false" customHeight="true" outlineLevel="0" collapsed="false">
      <c r="A4084" s="6" t="n">
        <v>29307</v>
      </c>
      <c r="B4084" s="6" t="s">
        <v>19</v>
      </c>
      <c r="C4084" s="6" t="s">
        <v>20</v>
      </c>
      <c r="D4084" s="6" t="s">
        <v>27</v>
      </c>
      <c r="E4084" s="6" t="s">
        <v>42</v>
      </c>
      <c r="F4084" s="6" t="s">
        <v>57</v>
      </c>
      <c r="G4084" s="6" t="s">
        <v>24</v>
      </c>
      <c r="H4084" s="6" t="n">
        <v>4</v>
      </c>
      <c r="I4084" s="7" t="n">
        <v>50</v>
      </c>
      <c r="J4084" s="6" t="n">
        <v>1</v>
      </c>
      <c r="K4084" s="7" t="n">
        <v>50</v>
      </c>
      <c r="L4084" s="7" t="n">
        <v>9</v>
      </c>
      <c r="M4084" s="8" t="n">
        <v>0.180000007</v>
      </c>
      <c r="N4084" s="7" t="n">
        <v>4.630000114</v>
      </c>
      <c r="O4084" s="9" t="n">
        <v>0</v>
      </c>
    </row>
    <row r="4085" customFormat="false" ht="15" hidden="false" customHeight="true" outlineLevel="0" collapsed="false">
      <c r="A4085" s="6" t="n">
        <v>24679</v>
      </c>
      <c r="B4085" s="6" t="s">
        <v>19</v>
      </c>
      <c r="C4085" s="6" t="s">
        <v>37</v>
      </c>
      <c r="D4085" s="6" t="s">
        <v>27</v>
      </c>
      <c r="E4085" s="6" t="s">
        <v>28</v>
      </c>
      <c r="F4085" s="6" t="s">
        <v>23</v>
      </c>
      <c r="G4085" s="6" t="s">
        <v>34</v>
      </c>
      <c r="H4085" s="6" t="n">
        <v>4</v>
      </c>
      <c r="I4085" s="7" t="n">
        <v>129.9900055</v>
      </c>
      <c r="J4085" s="6" t="n">
        <v>1</v>
      </c>
      <c r="K4085" s="7" t="n">
        <v>129.9900055</v>
      </c>
      <c r="L4085" s="7" t="n">
        <v>2.599999905</v>
      </c>
      <c r="M4085" s="8" t="n">
        <v>0.02</v>
      </c>
      <c r="N4085" s="7" t="n">
        <v>-14.39999962</v>
      </c>
      <c r="O4085" s="12" t="n">
        <v>1</v>
      </c>
    </row>
    <row r="4086" customFormat="false" ht="15" hidden="false" customHeight="true" outlineLevel="0" collapsed="false">
      <c r="A4086" s="6" t="n">
        <v>70038</v>
      </c>
      <c r="B4086" s="6" t="s">
        <v>26</v>
      </c>
      <c r="C4086" s="6" t="s">
        <v>49</v>
      </c>
      <c r="D4086" s="6" t="s">
        <v>21</v>
      </c>
      <c r="E4086" s="6" t="s">
        <v>65</v>
      </c>
      <c r="F4086" s="6" t="s">
        <v>101</v>
      </c>
      <c r="G4086" s="6" t="s">
        <v>47</v>
      </c>
      <c r="H4086" s="6" t="n">
        <v>1</v>
      </c>
      <c r="I4086" s="7" t="n">
        <v>357.1000061</v>
      </c>
      <c r="J4086" s="6" t="n">
        <v>1</v>
      </c>
      <c r="K4086" s="7" t="n">
        <v>357.1000061</v>
      </c>
      <c r="L4086" s="7" t="n">
        <v>0</v>
      </c>
      <c r="M4086" s="8" t="n">
        <v>0</v>
      </c>
      <c r="N4086" s="7" t="n">
        <v>25</v>
      </c>
      <c r="O4086" s="12" t="n">
        <v>1</v>
      </c>
    </row>
    <row r="4087" customFormat="false" ht="15" hidden="false" customHeight="true" outlineLevel="0" collapsed="false">
      <c r="A4087" s="6" t="n">
        <v>47591</v>
      </c>
      <c r="B4087" s="6" t="s">
        <v>19</v>
      </c>
      <c r="C4087" s="6" t="s">
        <v>37</v>
      </c>
      <c r="D4087" s="6" t="s">
        <v>38</v>
      </c>
      <c r="E4087" s="6" t="s">
        <v>98</v>
      </c>
      <c r="F4087" s="6" t="s">
        <v>33</v>
      </c>
      <c r="G4087" s="6" t="s">
        <v>44</v>
      </c>
      <c r="H4087" s="6" t="n">
        <v>4</v>
      </c>
      <c r="I4087" s="7" t="n">
        <v>59.99000168</v>
      </c>
      <c r="J4087" s="6" t="n">
        <v>2</v>
      </c>
      <c r="K4087" s="7" t="n">
        <v>119.9800034</v>
      </c>
      <c r="L4087" s="7" t="n">
        <v>6</v>
      </c>
      <c r="M4087" s="8" t="n">
        <v>0.050000001</v>
      </c>
      <c r="N4087" s="7" t="n">
        <v>-18.57999992</v>
      </c>
      <c r="O4087" s="9" t="n">
        <v>0</v>
      </c>
    </row>
    <row r="4088" customFormat="false" ht="15" hidden="false" customHeight="true" outlineLevel="0" collapsed="false">
      <c r="A4088" s="6" t="n">
        <v>16124</v>
      </c>
      <c r="B4088" s="6" t="s">
        <v>19</v>
      </c>
      <c r="C4088" s="6" t="s">
        <v>49</v>
      </c>
      <c r="D4088" s="6" t="s">
        <v>21</v>
      </c>
      <c r="E4088" s="6" t="s">
        <v>64</v>
      </c>
      <c r="F4088" s="6" t="s">
        <v>33</v>
      </c>
      <c r="G4088" s="6" t="s">
        <v>47</v>
      </c>
      <c r="H4088" s="6" t="n">
        <v>4</v>
      </c>
      <c r="I4088" s="7" t="n">
        <v>59.99000168</v>
      </c>
      <c r="J4088" s="6" t="n">
        <v>5</v>
      </c>
      <c r="K4088" s="7" t="n">
        <v>299.9500122</v>
      </c>
      <c r="L4088" s="7" t="n">
        <v>21</v>
      </c>
      <c r="M4088" s="8" t="n">
        <v>0.07</v>
      </c>
      <c r="N4088" s="7" t="n">
        <v>75.3199997</v>
      </c>
      <c r="O4088" s="12" t="n">
        <v>1</v>
      </c>
    </row>
    <row r="4089" customFormat="false" ht="15" hidden="false" customHeight="true" outlineLevel="0" collapsed="false">
      <c r="A4089" s="6" t="n">
        <v>72804</v>
      </c>
      <c r="B4089" s="6" t="s">
        <v>19</v>
      </c>
      <c r="C4089" s="6" t="s">
        <v>20</v>
      </c>
      <c r="D4089" s="6" t="s">
        <v>27</v>
      </c>
      <c r="E4089" s="6" t="s">
        <v>69</v>
      </c>
      <c r="F4089" s="6" t="s">
        <v>112</v>
      </c>
      <c r="G4089" s="6" t="s">
        <v>34</v>
      </c>
      <c r="H4089" s="6" t="n">
        <v>4</v>
      </c>
      <c r="I4089" s="7" t="n">
        <v>260.6499939</v>
      </c>
      <c r="J4089" s="6" t="n">
        <v>1</v>
      </c>
      <c r="K4089" s="7" t="n">
        <v>260.6499939</v>
      </c>
      <c r="L4089" s="7" t="n">
        <v>33.88000107</v>
      </c>
      <c r="M4089" s="8" t="n">
        <v>0.129999995</v>
      </c>
      <c r="N4089" s="7" t="n">
        <v>102.0400009</v>
      </c>
      <c r="O4089" s="12" t="n">
        <v>1</v>
      </c>
    </row>
    <row r="4090" customFormat="false" ht="15" hidden="false" customHeight="true" outlineLevel="0" collapsed="false">
      <c r="A4090" s="6" t="n">
        <v>36968</v>
      </c>
      <c r="B4090" s="6" t="s">
        <v>19</v>
      </c>
      <c r="C4090" s="6" t="s">
        <v>20</v>
      </c>
      <c r="D4090" s="6" t="s">
        <v>31</v>
      </c>
      <c r="E4090" s="6" t="s">
        <v>56</v>
      </c>
      <c r="F4090" s="6" t="s">
        <v>23</v>
      </c>
      <c r="G4090" s="6" t="s">
        <v>44</v>
      </c>
      <c r="H4090" s="6" t="n">
        <v>4</v>
      </c>
      <c r="I4090" s="7" t="n">
        <v>129.9900055</v>
      </c>
      <c r="J4090" s="6" t="n">
        <v>1</v>
      </c>
      <c r="K4090" s="7" t="n">
        <v>129.9900055</v>
      </c>
      <c r="L4090" s="7" t="n">
        <v>2.599999905</v>
      </c>
      <c r="M4090" s="8" t="n">
        <v>0.02</v>
      </c>
      <c r="N4090" s="7" t="n">
        <v>12.73999977</v>
      </c>
      <c r="O4090" s="9" t="n">
        <v>0</v>
      </c>
    </row>
    <row r="4091" customFormat="false" ht="15" hidden="false" customHeight="true" outlineLevel="0" collapsed="false">
      <c r="A4091" s="6" t="n">
        <v>53294</v>
      </c>
      <c r="B4091" s="6" t="s">
        <v>26</v>
      </c>
      <c r="C4091" s="6" t="s">
        <v>20</v>
      </c>
      <c r="D4091" s="6" t="s">
        <v>50</v>
      </c>
      <c r="E4091" s="6" t="s">
        <v>63</v>
      </c>
      <c r="F4091" s="6" t="s">
        <v>40</v>
      </c>
      <c r="G4091" s="6" t="s">
        <v>34</v>
      </c>
      <c r="H4091" s="6" t="n">
        <v>1</v>
      </c>
      <c r="I4091" s="7" t="n">
        <v>399.980011</v>
      </c>
      <c r="J4091" s="6" t="n">
        <v>1</v>
      </c>
      <c r="K4091" s="7" t="n">
        <v>399.980011</v>
      </c>
      <c r="L4091" s="7" t="n">
        <v>68</v>
      </c>
      <c r="M4091" s="8" t="n">
        <v>0.170000002</v>
      </c>
      <c r="N4091" s="7" t="n">
        <v>-41.5</v>
      </c>
      <c r="O4091" s="12" t="n">
        <v>1</v>
      </c>
    </row>
    <row r="4092" customFormat="false" ht="15" hidden="false" customHeight="true" outlineLevel="0" collapsed="false">
      <c r="A4092" s="6" t="n">
        <v>67683</v>
      </c>
      <c r="B4092" s="6" t="s">
        <v>46</v>
      </c>
      <c r="C4092" s="6" t="s">
        <v>37</v>
      </c>
      <c r="D4092" s="6" t="s">
        <v>21</v>
      </c>
      <c r="E4092" s="6" t="s">
        <v>65</v>
      </c>
      <c r="F4092" s="6" t="s">
        <v>58</v>
      </c>
      <c r="G4092" s="6" t="s">
        <v>24</v>
      </c>
      <c r="H4092" s="6" t="n">
        <v>2</v>
      </c>
      <c r="I4092" s="7" t="n">
        <v>49.97999954</v>
      </c>
      <c r="J4092" s="6" t="n">
        <v>5</v>
      </c>
      <c r="K4092" s="7" t="n">
        <v>249.8999939</v>
      </c>
      <c r="L4092" s="7" t="n">
        <v>32.49000168</v>
      </c>
      <c r="M4092" s="8" t="n">
        <v>0.129999995</v>
      </c>
      <c r="N4092" s="7" t="n">
        <v>-326.1199951</v>
      </c>
      <c r="O4092" s="12" t="n">
        <v>1</v>
      </c>
    </row>
    <row r="4093" customFormat="false" ht="15" hidden="false" customHeight="true" outlineLevel="0" collapsed="false">
      <c r="A4093" s="6" t="n">
        <v>5418</v>
      </c>
      <c r="B4093" s="6" t="s">
        <v>26</v>
      </c>
      <c r="C4093" s="6" t="s">
        <v>20</v>
      </c>
      <c r="D4093" s="6" t="s">
        <v>50</v>
      </c>
      <c r="E4093" s="6" t="s">
        <v>51</v>
      </c>
      <c r="F4093" s="6" t="s">
        <v>29</v>
      </c>
      <c r="G4093" s="6" t="s">
        <v>24</v>
      </c>
      <c r="H4093" s="6" t="n">
        <v>1</v>
      </c>
      <c r="I4093" s="7" t="n">
        <v>99.98999786</v>
      </c>
      <c r="J4093" s="6" t="n">
        <v>4</v>
      </c>
      <c r="K4093" s="7" t="n">
        <v>399.9599915</v>
      </c>
      <c r="L4093" s="7" t="n">
        <v>59.99000168</v>
      </c>
      <c r="M4093" s="8" t="n">
        <v>0.150000006</v>
      </c>
      <c r="N4093" s="7" t="n">
        <v>139.3899994</v>
      </c>
      <c r="O4093" s="12" t="n">
        <v>1</v>
      </c>
    </row>
    <row r="4094" customFormat="false" ht="15" hidden="false" customHeight="true" outlineLevel="0" collapsed="false">
      <c r="A4094" s="6" t="n">
        <v>4</v>
      </c>
      <c r="B4094" s="6" t="s">
        <v>19</v>
      </c>
      <c r="C4094" s="6" t="s">
        <v>49</v>
      </c>
      <c r="D4094" s="6" t="s">
        <v>50</v>
      </c>
      <c r="E4094" s="6" t="s">
        <v>63</v>
      </c>
      <c r="F4094" s="6" t="s">
        <v>80</v>
      </c>
      <c r="G4094" s="6" t="s">
        <v>47</v>
      </c>
      <c r="H4094" s="6" t="n">
        <v>4</v>
      </c>
      <c r="I4094" s="7" t="n">
        <v>24.98999977</v>
      </c>
      <c r="J4094" s="6" t="n">
        <v>2</v>
      </c>
      <c r="K4094" s="7" t="n">
        <v>49.97999954</v>
      </c>
      <c r="L4094" s="7" t="n">
        <v>9</v>
      </c>
      <c r="M4094" s="8" t="n">
        <v>0.180000007</v>
      </c>
      <c r="N4094" s="7" t="n">
        <v>4.099999905</v>
      </c>
      <c r="O4094" s="12" t="n">
        <v>1</v>
      </c>
    </row>
    <row r="4095" customFormat="false" ht="15" hidden="false" customHeight="true" outlineLevel="0" collapsed="false">
      <c r="A4095" s="6" t="n">
        <v>36385</v>
      </c>
      <c r="B4095" s="6" t="s">
        <v>46</v>
      </c>
      <c r="C4095" s="6" t="s">
        <v>37</v>
      </c>
      <c r="D4095" s="6" t="s">
        <v>31</v>
      </c>
      <c r="E4095" s="6" t="s">
        <v>32</v>
      </c>
      <c r="F4095" s="6" t="s">
        <v>71</v>
      </c>
      <c r="G4095" s="6" t="s">
        <v>34</v>
      </c>
      <c r="H4095" s="6" t="n">
        <v>2</v>
      </c>
      <c r="I4095" s="7" t="n">
        <v>199.9900055</v>
      </c>
      <c r="J4095" s="6" t="n">
        <v>1</v>
      </c>
      <c r="K4095" s="7" t="n">
        <v>199.9900055</v>
      </c>
      <c r="L4095" s="7" t="n">
        <v>32</v>
      </c>
      <c r="M4095" s="8" t="n">
        <v>0.159999996</v>
      </c>
      <c r="N4095" s="7" t="n">
        <v>78.95999908</v>
      </c>
      <c r="O4095" s="12" t="n">
        <v>1</v>
      </c>
    </row>
    <row r="4096" customFormat="false" ht="15" hidden="false" customHeight="true" outlineLevel="0" collapsed="false">
      <c r="A4096" s="6" t="n">
        <v>31602</v>
      </c>
      <c r="B4096" s="6" t="s">
        <v>19</v>
      </c>
      <c r="C4096" s="6" t="s">
        <v>20</v>
      </c>
      <c r="D4096" s="6" t="s">
        <v>31</v>
      </c>
      <c r="E4096" s="6" t="s">
        <v>62</v>
      </c>
      <c r="F4096" s="6" t="s">
        <v>33</v>
      </c>
      <c r="G4096" s="6" t="s">
        <v>34</v>
      </c>
      <c r="H4096" s="6" t="n">
        <v>4</v>
      </c>
      <c r="I4096" s="7" t="n">
        <v>59.99000168</v>
      </c>
      <c r="J4096" s="6" t="n">
        <v>2</v>
      </c>
      <c r="K4096" s="7" t="n">
        <v>119.9800034</v>
      </c>
      <c r="L4096" s="7" t="n">
        <v>8.399999619</v>
      </c>
      <c r="M4096" s="8" t="n">
        <v>0.07</v>
      </c>
      <c r="N4096" s="7" t="n">
        <v>8.369999886</v>
      </c>
      <c r="O4096" s="9" t="n">
        <v>0</v>
      </c>
    </row>
    <row r="4097" customFormat="false" ht="15" hidden="false" customHeight="true" outlineLevel="0" collapsed="false">
      <c r="A4097" s="6" t="n">
        <v>25077</v>
      </c>
      <c r="B4097" s="6" t="s">
        <v>19</v>
      </c>
      <c r="C4097" s="6" t="s">
        <v>37</v>
      </c>
      <c r="D4097" s="6" t="s">
        <v>27</v>
      </c>
      <c r="E4097" s="6" t="s">
        <v>42</v>
      </c>
      <c r="F4097" s="6" t="s">
        <v>75</v>
      </c>
      <c r="G4097" s="6" t="s">
        <v>34</v>
      </c>
      <c r="H4097" s="6" t="n">
        <v>4</v>
      </c>
      <c r="I4097" s="7" t="n">
        <v>299.980011</v>
      </c>
      <c r="J4097" s="6" t="n">
        <v>1</v>
      </c>
      <c r="K4097" s="7" t="n">
        <v>299.980011</v>
      </c>
      <c r="L4097" s="7" t="n">
        <v>48</v>
      </c>
      <c r="M4097" s="8" t="n">
        <v>0.159999996</v>
      </c>
      <c r="N4097" s="7" t="n">
        <v>113.3899994</v>
      </c>
      <c r="O4097" s="9" t="n">
        <v>0</v>
      </c>
    </row>
    <row r="4098" customFormat="false" ht="15" hidden="false" customHeight="true" outlineLevel="0" collapsed="false">
      <c r="A4098" s="6" t="n">
        <v>1457</v>
      </c>
      <c r="B4098" s="6" t="s">
        <v>19</v>
      </c>
      <c r="C4098" s="6" t="s">
        <v>37</v>
      </c>
      <c r="D4098" s="6" t="s">
        <v>50</v>
      </c>
      <c r="E4098" s="6" t="s">
        <v>72</v>
      </c>
      <c r="F4098" s="6" t="s">
        <v>73</v>
      </c>
      <c r="G4098" s="6" t="s">
        <v>44</v>
      </c>
      <c r="H4098" s="6" t="n">
        <v>4</v>
      </c>
      <c r="I4098" s="7" t="n">
        <v>39.99000168</v>
      </c>
      <c r="J4098" s="6" t="n">
        <v>2</v>
      </c>
      <c r="K4098" s="7" t="n">
        <v>79.98000336</v>
      </c>
      <c r="L4098" s="7" t="n">
        <v>12.80000019</v>
      </c>
      <c r="M4098" s="8" t="n">
        <v>0.159999996</v>
      </c>
      <c r="N4098" s="7" t="n">
        <v>20.14999962</v>
      </c>
      <c r="O4098" s="9" t="n">
        <v>0</v>
      </c>
    </row>
    <row r="4099" customFormat="false" ht="15" hidden="false" customHeight="true" outlineLevel="0" collapsed="false">
      <c r="A4099" s="6" t="n">
        <v>6825</v>
      </c>
      <c r="B4099" s="6" t="s">
        <v>36</v>
      </c>
      <c r="C4099" s="6" t="s">
        <v>49</v>
      </c>
      <c r="D4099" s="6" t="s">
        <v>50</v>
      </c>
      <c r="E4099" s="6" t="s">
        <v>51</v>
      </c>
      <c r="F4099" s="6" t="s">
        <v>73</v>
      </c>
      <c r="G4099" s="6" t="s">
        <v>44</v>
      </c>
      <c r="H4099" s="6" t="n">
        <v>0</v>
      </c>
      <c r="I4099" s="7" t="n">
        <v>39.99000168</v>
      </c>
      <c r="J4099" s="6" t="n">
        <v>2</v>
      </c>
      <c r="K4099" s="7" t="n">
        <v>79.98000336</v>
      </c>
      <c r="L4099" s="7" t="n">
        <v>14.39999962</v>
      </c>
      <c r="M4099" s="8" t="n">
        <v>0.180000007</v>
      </c>
      <c r="N4099" s="7" t="n">
        <v>1.970000029</v>
      </c>
      <c r="O4099" s="12" t="n">
        <v>1</v>
      </c>
    </row>
    <row r="4100" customFormat="false" ht="15" hidden="false" customHeight="true" outlineLevel="0" collapsed="false">
      <c r="A4100" s="6" t="n">
        <v>20660</v>
      </c>
      <c r="B4100" s="6" t="s">
        <v>19</v>
      </c>
      <c r="C4100" s="6" t="s">
        <v>49</v>
      </c>
      <c r="D4100" s="6" t="s">
        <v>27</v>
      </c>
      <c r="E4100" s="6" t="s">
        <v>69</v>
      </c>
      <c r="F4100" s="6" t="s">
        <v>29</v>
      </c>
      <c r="G4100" s="6" t="s">
        <v>24</v>
      </c>
      <c r="H4100" s="6" t="n">
        <v>4</v>
      </c>
      <c r="I4100" s="7" t="n">
        <v>99.98999786</v>
      </c>
      <c r="J4100" s="6" t="n">
        <v>3</v>
      </c>
      <c r="K4100" s="7" t="n">
        <v>299.9700012</v>
      </c>
      <c r="L4100" s="7" t="n">
        <v>36</v>
      </c>
      <c r="M4100" s="8" t="n">
        <v>0.119999997</v>
      </c>
      <c r="N4100" s="7" t="n">
        <v>-71.54000092</v>
      </c>
      <c r="O4100" s="12" t="n">
        <v>1</v>
      </c>
    </row>
    <row r="4101" customFormat="false" ht="15" hidden="false" customHeight="true" outlineLevel="0" collapsed="false">
      <c r="A4101" s="6" t="n">
        <v>32362</v>
      </c>
      <c r="B4101" s="6" t="s">
        <v>26</v>
      </c>
      <c r="C4101" s="6" t="s">
        <v>49</v>
      </c>
      <c r="D4101" s="6" t="s">
        <v>31</v>
      </c>
      <c r="E4101" s="6" t="s">
        <v>32</v>
      </c>
      <c r="F4101" s="6" t="s">
        <v>33</v>
      </c>
      <c r="G4101" s="6" t="s">
        <v>24</v>
      </c>
      <c r="H4101" s="6" t="n">
        <v>1</v>
      </c>
      <c r="I4101" s="7" t="n">
        <v>59.99000168</v>
      </c>
      <c r="J4101" s="6" t="n">
        <v>1</v>
      </c>
      <c r="K4101" s="7" t="n">
        <v>59.99000168</v>
      </c>
      <c r="L4101" s="7" t="n">
        <v>1.799999952</v>
      </c>
      <c r="M4101" s="8" t="n">
        <v>0.029999999</v>
      </c>
      <c r="N4101" s="7" t="n">
        <v>15.13000011</v>
      </c>
      <c r="O4101" s="12" t="n">
        <v>1</v>
      </c>
    </row>
    <row r="4102" customFormat="false" ht="15" hidden="false" customHeight="true" outlineLevel="0" collapsed="false">
      <c r="A4102" s="6" t="n">
        <v>23038</v>
      </c>
      <c r="B4102" s="6" t="s">
        <v>26</v>
      </c>
      <c r="C4102" s="6" t="s">
        <v>37</v>
      </c>
      <c r="D4102" s="6" t="s">
        <v>27</v>
      </c>
      <c r="E4102" s="6" t="s">
        <v>28</v>
      </c>
      <c r="F4102" s="6" t="s">
        <v>40</v>
      </c>
      <c r="G4102" s="6" t="s">
        <v>44</v>
      </c>
      <c r="H4102" s="6" t="n">
        <v>1</v>
      </c>
      <c r="I4102" s="7" t="n">
        <v>399.980011</v>
      </c>
      <c r="J4102" s="6" t="n">
        <v>1</v>
      </c>
      <c r="K4102" s="7" t="n">
        <v>399.980011</v>
      </c>
      <c r="L4102" s="7" t="n">
        <v>8</v>
      </c>
      <c r="M4102" s="8" t="n">
        <v>0.02</v>
      </c>
      <c r="N4102" s="7" t="n">
        <v>-274.3900146</v>
      </c>
      <c r="O4102" s="12" t="n">
        <v>1</v>
      </c>
    </row>
    <row r="4103" customFormat="false" ht="15" hidden="false" customHeight="true" outlineLevel="0" collapsed="false">
      <c r="A4103" s="6" t="n">
        <v>3643</v>
      </c>
      <c r="B4103" s="6" t="s">
        <v>19</v>
      </c>
      <c r="C4103" s="6" t="s">
        <v>49</v>
      </c>
      <c r="D4103" s="6" t="s">
        <v>50</v>
      </c>
      <c r="E4103" s="6" t="s">
        <v>72</v>
      </c>
      <c r="F4103" s="6" t="s">
        <v>23</v>
      </c>
      <c r="G4103" s="6" t="s">
        <v>44</v>
      </c>
      <c r="H4103" s="6" t="n">
        <v>4</v>
      </c>
      <c r="I4103" s="7" t="n">
        <v>129.9900055</v>
      </c>
      <c r="J4103" s="6" t="n">
        <v>1</v>
      </c>
      <c r="K4103" s="7" t="n">
        <v>129.9900055</v>
      </c>
      <c r="L4103" s="7" t="n">
        <v>16.89999962</v>
      </c>
      <c r="M4103" s="8" t="n">
        <v>0.129999995</v>
      </c>
      <c r="N4103" s="7" t="n">
        <v>42.40999985</v>
      </c>
      <c r="O4103" s="9" t="n">
        <v>0</v>
      </c>
    </row>
    <row r="4104" customFormat="false" ht="15" hidden="false" customHeight="true" outlineLevel="0" collapsed="false">
      <c r="A4104" s="6" t="n">
        <v>21912</v>
      </c>
      <c r="B4104" s="6" t="s">
        <v>19</v>
      </c>
      <c r="C4104" s="6" t="s">
        <v>49</v>
      </c>
      <c r="D4104" s="6" t="s">
        <v>27</v>
      </c>
      <c r="E4104" s="6" t="s">
        <v>28</v>
      </c>
      <c r="F4104" s="6" t="s">
        <v>58</v>
      </c>
      <c r="G4104" s="6" t="s">
        <v>24</v>
      </c>
      <c r="H4104" s="6" t="n">
        <v>4</v>
      </c>
      <c r="I4104" s="7" t="n">
        <v>49.97999954</v>
      </c>
      <c r="J4104" s="6" t="n">
        <v>5</v>
      </c>
      <c r="K4104" s="7" t="n">
        <v>249.8999939</v>
      </c>
      <c r="L4104" s="7" t="n">
        <v>39.97999954</v>
      </c>
      <c r="M4104" s="8" t="n">
        <v>0.159999996</v>
      </c>
      <c r="N4104" s="7" t="n">
        <v>13.22000027</v>
      </c>
      <c r="O4104" s="9" t="n">
        <v>0</v>
      </c>
    </row>
    <row r="4105" customFormat="false" ht="15" hidden="false" customHeight="true" outlineLevel="0" collapsed="false">
      <c r="A4105" s="6" t="n">
        <v>39972</v>
      </c>
      <c r="B4105" s="6" t="s">
        <v>26</v>
      </c>
      <c r="C4105" s="6" t="s">
        <v>49</v>
      </c>
      <c r="D4105" s="6" t="s">
        <v>31</v>
      </c>
      <c r="E4105" s="6" t="s">
        <v>62</v>
      </c>
      <c r="F4105" s="6" t="s">
        <v>33</v>
      </c>
      <c r="G4105" s="6" t="s">
        <v>24</v>
      </c>
      <c r="H4105" s="6" t="n">
        <v>1</v>
      </c>
      <c r="I4105" s="7" t="n">
        <v>59.99000168</v>
      </c>
      <c r="J4105" s="6" t="n">
        <v>3</v>
      </c>
      <c r="K4105" s="7" t="n">
        <v>179.9700012</v>
      </c>
      <c r="L4105" s="7" t="n">
        <v>3.599999905</v>
      </c>
      <c r="M4105" s="8" t="n">
        <v>0.02</v>
      </c>
      <c r="N4105" s="7" t="n">
        <v>41.09000015</v>
      </c>
      <c r="O4105" s="12" t="n">
        <v>1</v>
      </c>
    </row>
    <row r="4106" customFormat="false" ht="15" hidden="false" customHeight="true" outlineLevel="0" collapsed="false">
      <c r="A4106" s="6" t="n">
        <v>19447</v>
      </c>
      <c r="B4106" s="6" t="s">
        <v>46</v>
      </c>
      <c r="C4106" s="6" t="s">
        <v>49</v>
      </c>
      <c r="D4106" s="6" t="s">
        <v>21</v>
      </c>
      <c r="E4106" s="6" t="s">
        <v>22</v>
      </c>
      <c r="F4106" s="6" t="s">
        <v>23</v>
      </c>
      <c r="G4106" s="6" t="s">
        <v>44</v>
      </c>
      <c r="H4106" s="6" t="n">
        <v>2</v>
      </c>
      <c r="I4106" s="7" t="n">
        <v>129.9900055</v>
      </c>
      <c r="J4106" s="6" t="n">
        <v>1</v>
      </c>
      <c r="K4106" s="7" t="n">
        <v>129.9900055</v>
      </c>
      <c r="L4106" s="7" t="n">
        <v>9.100000381</v>
      </c>
      <c r="M4106" s="8" t="n">
        <v>0.07</v>
      </c>
      <c r="N4106" s="7" t="n">
        <v>22.72999954</v>
      </c>
      <c r="O4106" s="12" t="n">
        <v>1</v>
      </c>
    </row>
    <row r="4107" customFormat="false" ht="15" hidden="false" customHeight="true" outlineLevel="0" collapsed="false">
      <c r="A4107" s="6" t="n">
        <v>60512</v>
      </c>
      <c r="B4107" s="6" t="s">
        <v>19</v>
      </c>
      <c r="C4107" s="6" t="s">
        <v>20</v>
      </c>
      <c r="D4107" s="6" t="s">
        <v>50</v>
      </c>
      <c r="E4107" s="6" t="s">
        <v>51</v>
      </c>
      <c r="F4107" s="6" t="s">
        <v>23</v>
      </c>
      <c r="G4107" s="6" t="s">
        <v>24</v>
      </c>
      <c r="H4107" s="6" t="n">
        <v>4</v>
      </c>
      <c r="I4107" s="7" t="n">
        <v>129.9900055</v>
      </c>
      <c r="J4107" s="6" t="n">
        <v>1</v>
      </c>
      <c r="K4107" s="7" t="n">
        <v>129.9900055</v>
      </c>
      <c r="L4107" s="7" t="n">
        <v>15.60000038</v>
      </c>
      <c r="M4107" s="8" t="n">
        <v>0.119999997</v>
      </c>
      <c r="N4107" s="7" t="n">
        <v>37.18000031</v>
      </c>
      <c r="O4107" s="9" t="n">
        <v>0</v>
      </c>
    </row>
    <row r="4108" customFormat="false" ht="15" hidden="false" customHeight="true" outlineLevel="0" collapsed="false">
      <c r="A4108" s="6" t="n">
        <v>11937</v>
      </c>
      <c r="B4108" s="6" t="s">
        <v>19</v>
      </c>
      <c r="C4108" s="6" t="s">
        <v>20</v>
      </c>
      <c r="D4108" s="6" t="s">
        <v>21</v>
      </c>
      <c r="E4108" s="6" t="s">
        <v>65</v>
      </c>
      <c r="F4108" s="6" t="s">
        <v>29</v>
      </c>
      <c r="G4108" s="6" t="s">
        <v>24</v>
      </c>
      <c r="H4108" s="6" t="n">
        <v>4</v>
      </c>
      <c r="I4108" s="7" t="n">
        <v>99.98999786</v>
      </c>
      <c r="J4108" s="6" t="n">
        <v>4</v>
      </c>
      <c r="K4108" s="7" t="n">
        <v>399.9599915</v>
      </c>
      <c r="L4108" s="7" t="n">
        <v>99.98999786</v>
      </c>
      <c r="M4108" s="8" t="n">
        <v>0.25</v>
      </c>
      <c r="N4108" s="7" t="n">
        <v>97.48999786</v>
      </c>
      <c r="O4108" s="9" t="n">
        <v>0</v>
      </c>
    </row>
    <row r="4109" customFormat="false" ht="15" hidden="false" customHeight="true" outlineLevel="0" collapsed="false">
      <c r="A4109" s="6" t="n">
        <v>72379</v>
      </c>
      <c r="B4109" s="6" t="s">
        <v>46</v>
      </c>
      <c r="C4109" s="6" t="s">
        <v>20</v>
      </c>
      <c r="D4109" s="6" t="s">
        <v>27</v>
      </c>
      <c r="E4109" s="6" t="s">
        <v>54</v>
      </c>
      <c r="F4109" s="6" t="s">
        <v>81</v>
      </c>
      <c r="G4109" s="6" t="s">
        <v>44</v>
      </c>
      <c r="H4109" s="6" t="n">
        <v>2</v>
      </c>
      <c r="I4109" s="7" t="n">
        <v>210.8500061</v>
      </c>
      <c r="J4109" s="6" t="n">
        <v>1</v>
      </c>
      <c r="K4109" s="7" t="n">
        <v>210.8500061</v>
      </c>
      <c r="L4109" s="7" t="n">
        <v>0</v>
      </c>
      <c r="M4109" s="8" t="n">
        <v>0</v>
      </c>
      <c r="N4109" s="7" t="n">
        <v>18.54999924</v>
      </c>
      <c r="O4109" s="12" t="n">
        <v>1</v>
      </c>
    </row>
    <row r="4110" customFormat="false" ht="15" hidden="false" customHeight="true" outlineLevel="0" collapsed="false">
      <c r="A4110" s="6" t="n">
        <v>22688</v>
      </c>
      <c r="B4110" s="6" t="s">
        <v>19</v>
      </c>
      <c r="C4110" s="6" t="s">
        <v>37</v>
      </c>
      <c r="D4110" s="6" t="s">
        <v>27</v>
      </c>
      <c r="E4110" s="6" t="s">
        <v>69</v>
      </c>
      <c r="F4110" s="6" t="s">
        <v>71</v>
      </c>
      <c r="G4110" s="6" t="s">
        <v>47</v>
      </c>
      <c r="H4110" s="6" t="n">
        <v>4</v>
      </c>
      <c r="I4110" s="7" t="n">
        <v>199.9900055</v>
      </c>
      <c r="J4110" s="6" t="n">
        <v>1</v>
      </c>
      <c r="K4110" s="7" t="n">
        <v>199.9900055</v>
      </c>
      <c r="L4110" s="7" t="n">
        <v>10</v>
      </c>
      <c r="M4110" s="8" t="n">
        <v>0.050000001</v>
      </c>
      <c r="N4110" s="7" t="n">
        <v>61.75</v>
      </c>
      <c r="O4110" s="9" t="n">
        <v>0</v>
      </c>
    </row>
    <row r="4111" customFormat="false" ht="15" hidden="false" customHeight="true" outlineLevel="0" collapsed="false">
      <c r="A4111" s="6" t="n">
        <v>8024</v>
      </c>
      <c r="B4111" s="6" t="s">
        <v>19</v>
      </c>
      <c r="C4111" s="6" t="s">
        <v>20</v>
      </c>
      <c r="D4111" s="6" t="s">
        <v>50</v>
      </c>
      <c r="E4111" s="6" t="s">
        <v>72</v>
      </c>
      <c r="F4111" s="6" t="s">
        <v>23</v>
      </c>
      <c r="G4111" s="6" t="s">
        <v>24</v>
      </c>
      <c r="H4111" s="6" t="n">
        <v>4</v>
      </c>
      <c r="I4111" s="7" t="n">
        <v>129.9900055</v>
      </c>
      <c r="J4111" s="6" t="n">
        <v>1</v>
      </c>
      <c r="K4111" s="7" t="n">
        <v>129.9900055</v>
      </c>
      <c r="L4111" s="7" t="n">
        <v>23.39999962</v>
      </c>
      <c r="M4111" s="8" t="n">
        <v>0.180000007</v>
      </c>
      <c r="N4111" s="7" t="n">
        <v>38.68999863</v>
      </c>
      <c r="O4111" s="12" t="n">
        <v>1</v>
      </c>
    </row>
    <row r="4112" customFormat="false" ht="15" hidden="false" customHeight="true" outlineLevel="0" collapsed="false">
      <c r="A4112" s="6" t="n">
        <v>41808</v>
      </c>
      <c r="B4112" s="6" t="s">
        <v>19</v>
      </c>
      <c r="C4112" s="6" t="s">
        <v>20</v>
      </c>
      <c r="D4112" s="6" t="s">
        <v>38</v>
      </c>
      <c r="E4112" s="6" t="s">
        <v>92</v>
      </c>
      <c r="F4112" s="6" t="s">
        <v>80</v>
      </c>
      <c r="G4112" s="6" t="s">
        <v>34</v>
      </c>
      <c r="H4112" s="6" t="n">
        <v>4</v>
      </c>
      <c r="I4112" s="7" t="n">
        <v>24.98999977</v>
      </c>
      <c r="J4112" s="6" t="n">
        <v>4</v>
      </c>
      <c r="K4112" s="7" t="n">
        <v>99.95999908</v>
      </c>
      <c r="L4112" s="7" t="n">
        <v>5.5</v>
      </c>
      <c r="M4112" s="8" t="n">
        <v>0.059999999</v>
      </c>
      <c r="N4112" s="7" t="n">
        <v>43.45000076</v>
      </c>
      <c r="O4112" s="9" t="n">
        <v>0</v>
      </c>
    </row>
    <row r="4113" customFormat="false" ht="15" hidden="false" customHeight="true" outlineLevel="0" collapsed="false">
      <c r="A4113" s="6" t="n">
        <v>36590</v>
      </c>
      <c r="B4113" s="6" t="s">
        <v>46</v>
      </c>
      <c r="C4113" s="6" t="s">
        <v>20</v>
      </c>
      <c r="D4113" s="6" t="s">
        <v>31</v>
      </c>
      <c r="E4113" s="6" t="s">
        <v>32</v>
      </c>
      <c r="F4113" s="6" t="s">
        <v>78</v>
      </c>
      <c r="G4113" s="6" t="s">
        <v>34</v>
      </c>
      <c r="H4113" s="6" t="n">
        <v>2</v>
      </c>
      <c r="I4113" s="7" t="n">
        <v>22</v>
      </c>
      <c r="J4113" s="6" t="n">
        <v>5</v>
      </c>
      <c r="K4113" s="7" t="n">
        <v>110</v>
      </c>
      <c r="L4113" s="7" t="n">
        <v>1.100000024</v>
      </c>
      <c r="M4113" s="8" t="n">
        <v>0.01</v>
      </c>
      <c r="N4113" s="7" t="n">
        <v>-49.54999924</v>
      </c>
      <c r="O4113" s="12" t="n">
        <v>1</v>
      </c>
    </row>
    <row r="4114" customFormat="false" ht="15" hidden="false" customHeight="true" outlineLevel="0" collapsed="false">
      <c r="A4114" s="6" t="n">
        <v>28939</v>
      </c>
      <c r="B4114" s="6" t="s">
        <v>19</v>
      </c>
      <c r="C4114" s="6" t="s">
        <v>20</v>
      </c>
      <c r="D4114" s="6" t="s">
        <v>27</v>
      </c>
      <c r="E4114" s="6" t="s">
        <v>54</v>
      </c>
      <c r="F4114" s="6" t="s">
        <v>68</v>
      </c>
      <c r="G4114" s="6" t="s">
        <v>24</v>
      </c>
      <c r="H4114" s="6" t="n">
        <v>4</v>
      </c>
      <c r="I4114" s="7" t="n">
        <v>9.989999771</v>
      </c>
      <c r="J4114" s="6" t="n">
        <v>2</v>
      </c>
      <c r="K4114" s="7" t="n">
        <v>19.97999954</v>
      </c>
      <c r="L4114" s="7" t="n">
        <v>1.100000024</v>
      </c>
      <c r="M4114" s="8" t="n">
        <v>0.059999999</v>
      </c>
      <c r="N4114" s="7" t="n">
        <v>9.43999958</v>
      </c>
      <c r="O4114" s="12" t="n">
        <v>1</v>
      </c>
    </row>
    <row r="4115" customFormat="false" ht="15" hidden="false" customHeight="true" outlineLevel="0" collapsed="false">
      <c r="A4115" s="6" t="n">
        <v>13191</v>
      </c>
      <c r="B4115" s="6" t="s">
        <v>19</v>
      </c>
      <c r="C4115" s="6" t="s">
        <v>20</v>
      </c>
      <c r="D4115" s="6" t="s">
        <v>21</v>
      </c>
      <c r="E4115" s="6" t="s">
        <v>65</v>
      </c>
      <c r="F4115" s="6" t="s">
        <v>33</v>
      </c>
      <c r="G4115" s="6" t="s">
        <v>44</v>
      </c>
      <c r="H4115" s="6" t="n">
        <v>4</v>
      </c>
      <c r="I4115" s="7" t="n">
        <v>59.99000168</v>
      </c>
      <c r="J4115" s="6" t="n">
        <v>5</v>
      </c>
      <c r="K4115" s="7" t="n">
        <v>299.9500122</v>
      </c>
      <c r="L4115" s="7" t="n">
        <v>38.99000168</v>
      </c>
      <c r="M4115" s="8" t="n">
        <v>0.129999995</v>
      </c>
      <c r="N4115" s="7" t="n">
        <v>73.0699997</v>
      </c>
      <c r="O4115" s="9" t="n">
        <v>0</v>
      </c>
    </row>
    <row r="4116" customFormat="false" ht="15" hidden="false" customHeight="true" outlineLevel="0" collapsed="false">
      <c r="A4116" s="6" t="n">
        <v>7381</v>
      </c>
      <c r="B4116" s="6" t="s">
        <v>36</v>
      </c>
      <c r="C4116" s="6" t="s">
        <v>37</v>
      </c>
      <c r="D4116" s="6" t="s">
        <v>50</v>
      </c>
      <c r="E4116" s="6" t="s">
        <v>72</v>
      </c>
      <c r="F4116" s="6" t="s">
        <v>33</v>
      </c>
      <c r="G4116" s="6" t="s">
        <v>34</v>
      </c>
      <c r="H4116" s="6" t="n">
        <v>0</v>
      </c>
      <c r="I4116" s="7" t="n">
        <v>59.99000168</v>
      </c>
      <c r="J4116" s="6" t="n">
        <v>1</v>
      </c>
      <c r="K4116" s="7" t="n">
        <v>59.99000168</v>
      </c>
      <c r="L4116" s="7" t="n">
        <v>10.80000019</v>
      </c>
      <c r="M4116" s="8" t="n">
        <v>0.180000007</v>
      </c>
      <c r="N4116" s="7" t="n">
        <v>1.480000019</v>
      </c>
      <c r="O4116" s="12" t="n">
        <v>1</v>
      </c>
    </row>
    <row r="4117" customFormat="false" ht="15" hidden="false" customHeight="true" outlineLevel="0" collapsed="false">
      <c r="A4117" s="6" t="n">
        <v>27127</v>
      </c>
      <c r="B4117" s="6" t="s">
        <v>46</v>
      </c>
      <c r="C4117" s="6" t="s">
        <v>37</v>
      </c>
      <c r="D4117" s="6" t="s">
        <v>27</v>
      </c>
      <c r="E4117" s="6" t="s">
        <v>54</v>
      </c>
      <c r="F4117" s="6" t="s">
        <v>23</v>
      </c>
      <c r="G4117" s="6" t="s">
        <v>34</v>
      </c>
      <c r="H4117" s="6" t="n">
        <v>2</v>
      </c>
      <c r="I4117" s="7" t="n">
        <v>129.9900055</v>
      </c>
      <c r="J4117" s="6" t="n">
        <v>1</v>
      </c>
      <c r="K4117" s="7" t="n">
        <v>129.9900055</v>
      </c>
      <c r="L4117" s="7" t="n">
        <v>5.199999809</v>
      </c>
      <c r="M4117" s="8" t="n">
        <v>0.039999999</v>
      </c>
      <c r="N4117" s="7" t="n">
        <v>51.15999985</v>
      </c>
      <c r="O4117" s="12" t="n">
        <v>1</v>
      </c>
    </row>
    <row r="4118" customFormat="false" ht="15" hidden="false" customHeight="true" outlineLevel="0" collapsed="false">
      <c r="A4118" s="6" t="n">
        <v>59032</v>
      </c>
      <c r="B4118" s="6" t="s">
        <v>19</v>
      </c>
      <c r="C4118" s="6" t="s">
        <v>49</v>
      </c>
      <c r="D4118" s="6" t="s">
        <v>50</v>
      </c>
      <c r="E4118" s="6" t="s">
        <v>51</v>
      </c>
      <c r="F4118" s="6" t="s">
        <v>33</v>
      </c>
      <c r="G4118" s="6" t="s">
        <v>34</v>
      </c>
      <c r="H4118" s="6" t="n">
        <v>4</v>
      </c>
      <c r="I4118" s="7" t="n">
        <v>59.99000168</v>
      </c>
      <c r="J4118" s="6" t="n">
        <v>2</v>
      </c>
      <c r="K4118" s="7" t="n">
        <v>119.9800034</v>
      </c>
      <c r="L4118" s="7" t="n">
        <v>8.399999619</v>
      </c>
      <c r="M4118" s="8" t="n">
        <v>0.07</v>
      </c>
      <c r="N4118" s="7" t="n">
        <v>20.97999954</v>
      </c>
      <c r="O4118" s="9" t="n">
        <v>0</v>
      </c>
    </row>
    <row r="4119" customFormat="false" ht="15" hidden="false" customHeight="true" outlineLevel="0" collapsed="false">
      <c r="A4119" s="6" t="n">
        <v>66664</v>
      </c>
      <c r="B4119" s="6" t="s">
        <v>19</v>
      </c>
      <c r="C4119" s="6" t="s">
        <v>20</v>
      </c>
      <c r="D4119" s="6" t="s">
        <v>21</v>
      </c>
      <c r="E4119" s="6" t="s">
        <v>65</v>
      </c>
      <c r="F4119" s="6" t="s">
        <v>23</v>
      </c>
      <c r="G4119" s="6" t="s">
        <v>24</v>
      </c>
      <c r="H4119" s="6" t="n">
        <v>4</v>
      </c>
      <c r="I4119" s="7" t="n">
        <v>129.9900055</v>
      </c>
      <c r="J4119" s="6" t="n">
        <v>1</v>
      </c>
      <c r="K4119" s="7" t="n">
        <v>129.9900055</v>
      </c>
      <c r="L4119" s="7" t="n">
        <v>22.10000038</v>
      </c>
      <c r="M4119" s="8" t="n">
        <v>0.170000002</v>
      </c>
      <c r="N4119" s="7" t="n">
        <v>51.79000092</v>
      </c>
      <c r="O4119" s="12" t="n">
        <v>1</v>
      </c>
    </row>
    <row r="4120" customFormat="false" ht="15" hidden="false" customHeight="true" outlineLevel="0" collapsed="false">
      <c r="A4120" s="6" t="n">
        <v>9156</v>
      </c>
      <c r="B4120" s="6" t="s">
        <v>19</v>
      </c>
      <c r="C4120" s="6" t="s">
        <v>49</v>
      </c>
      <c r="D4120" s="6" t="s">
        <v>50</v>
      </c>
      <c r="E4120" s="6" t="s">
        <v>63</v>
      </c>
      <c r="F4120" s="6" t="s">
        <v>33</v>
      </c>
      <c r="G4120" s="6" t="s">
        <v>34</v>
      </c>
      <c r="H4120" s="6" t="n">
        <v>4</v>
      </c>
      <c r="I4120" s="7" t="n">
        <v>59.99000168</v>
      </c>
      <c r="J4120" s="6" t="n">
        <v>4</v>
      </c>
      <c r="K4120" s="7" t="n">
        <v>239.9600067</v>
      </c>
      <c r="L4120" s="7" t="n">
        <v>31.19000053</v>
      </c>
      <c r="M4120" s="8" t="n">
        <v>0.129999995</v>
      </c>
      <c r="N4120" s="7" t="n">
        <v>100.2099991</v>
      </c>
      <c r="O4120" s="9" t="n">
        <v>0</v>
      </c>
    </row>
    <row r="4121" customFormat="false" ht="15" hidden="false" customHeight="true" outlineLevel="0" collapsed="false">
      <c r="A4121" s="6" t="n">
        <v>15794</v>
      </c>
      <c r="B4121" s="6" t="s">
        <v>46</v>
      </c>
      <c r="C4121" s="6" t="s">
        <v>37</v>
      </c>
      <c r="D4121" s="6" t="s">
        <v>21</v>
      </c>
      <c r="E4121" s="6" t="s">
        <v>22</v>
      </c>
      <c r="F4121" s="6" t="s">
        <v>40</v>
      </c>
      <c r="G4121" s="6" t="s">
        <v>44</v>
      </c>
      <c r="H4121" s="6" t="n">
        <v>2</v>
      </c>
      <c r="I4121" s="7" t="n">
        <v>399.980011</v>
      </c>
      <c r="J4121" s="6" t="n">
        <v>1</v>
      </c>
      <c r="K4121" s="7" t="n">
        <v>399.980011</v>
      </c>
      <c r="L4121" s="7" t="n">
        <v>36</v>
      </c>
      <c r="M4121" s="8" t="n">
        <v>0.090000004</v>
      </c>
      <c r="N4121" s="7" t="n">
        <v>118.2900009</v>
      </c>
      <c r="O4121" s="12" t="n">
        <v>1</v>
      </c>
    </row>
    <row r="4122" customFormat="false" ht="15" hidden="false" customHeight="true" outlineLevel="0" collapsed="false">
      <c r="A4122" s="6" t="n">
        <v>51123</v>
      </c>
      <c r="B4122" s="6" t="s">
        <v>46</v>
      </c>
      <c r="C4122" s="6" t="s">
        <v>20</v>
      </c>
      <c r="D4122" s="6" t="s">
        <v>38</v>
      </c>
      <c r="E4122" s="6" t="s">
        <v>92</v>
      </c>
      <c r="F4122" s="6" t="s">
        <v>71</v>
      </c>
      <c r="G4122" s="6" t="s">
        <v>44</v>
      </c>
      <c r="H4122" s="6" t="n">
        <v>2</v>
      </c>
      <c r="I4122" s="7" t="n">
        <v>199.9900055</v>
      </c>
      <c r="J4122" s="6" t="n">
        <v>1</v>
      </c>
      <c r="K4122" s="7" t="n">
        <v>199.9900055</v>
      </c>
      <c r="L4122" s="7" t="n">
        <v>24</v>
      </c>
      <c r="M4122" s="8" t="n">
        <v>0.119999997</v>
      </c>
      <c r="N4122" s="7" t="n">
        <v>26.39999962</v>
      </c>
      <c r="O4122" s="12" t="n">
        <v>1</v>
      </c>
    </row>
    <row r="4123" customFormat="false" ht="15" hidden="false" customHeight="true" outlineLevel="0" collapsed="false">
      <c r="A4123" s="6" t="n">
        <v>35580</v>
      </c>
      <c r="B4123" s="6" t="s">
        <v>26</v>
      </c>
      <c r="C4123" s="6" t="s">
        <v>20</v>
      </c>
      <c r="D4123" s="6" t="s">
        <v>31</v>
      </c>
      <c r="E4123" s="6" t="s">
        <v>62</v>
      </c>
      <c r="F4123" s="6" t="s">
        <v>23</v>
      </c>
      <c r="G4123" s="6" t="s">
        <v>24</v>
      </c>
      <c r="H4123" s="6" t="n">
        <v>1</v>
      </c>
      <c r="I4123" s="7" t="n">
        <v>129.9900055</v>
      </c>
      <c r="J4123" s="6" t="n">
        <v>1</v>
      </c>
      <c r="K4123" s="7" t="n">
        <v>129.9900055</v>
      </c>
      <c r="L4123" s="7" t="n">
        <v>22.10000038</v>
      </c>
      <c r="M4123" s="8" t="n">
        <v>0.170000002</v>
      </c>
      <c r="N4123" s="7" t="n">
        <v>51.79000092</v>
      </c>
      <c r="O4123" s="12" t="n">
        <v>1</v>
      </c>
    </row>
    <row r="4124" customFormat="false" ht="15" hidden="false" customHeight="true" outlineLevel="0" collapsed="false">
      <c r="A4124" s="6" t="n">
        <v>14413</v>
      </c>
      <c r="B4124" s="6" t="s">
        <v>46</v>
      </c>
      <c r="C4124" s="6" t="s">
        <v>20</v>
      </c>
      <c r="D4124" s="6" t="s">
        <v>21</v>
      </c>
      <c r="E4124" s="6" t="s">
        <v>65</v>
      </c>
      <c r="F4124" s="6" t="s">
        <v>100</v>
      </c>
      <c r="G4124" s="6" t="s">
        <v>47</v>
      </c>
      <c r="H4124" s="6" t="n">
        <v>2</v>
      </c>
      <c r="I4124" s="7" t="n">
        <v>19.98999977</v>
      </c>
      <c r="J4124" s="6" t="n">
        <v>5</v>
      </c>
      <c r="K4124" s="7" t="n">
        <v>99.94999695</v>
      </c>
      <c r="L4124" s="7" t="n">
        <v>3</v>
      </c>
      <c r="M4124" s="8" t="n">
        <v>0.029999999</v>
      </c>
      <c r="N4124" s="7" t="n">
        <v>27.14999962</v>
      </c>
      <c r="O4124" s="12" t="n">
        <v>1</v>
      </c>
    </row>
    <row r="4125" customFormat="false" ht="15" hidden="false" customHeight="true" outlineLevel="0" collapsed="false">
      <c r="A4125" s="6" t="n">
        <v>64162</v>
      </c>
      <c r="B4125" s="6" t="s">
        <v>36</v>
      </c>
      <c r="C4125" s="6" t="s">
        <v>20</v>
      </c>
      <c r="D4125" s="6" t="s">
        <v>21</v>
      </c>
      <c r="E4125" s="6" t="s">
        <v>65</v>
      </c>
      <c r="F4125" s="6" t="s">
        <v>73</v>
      </c>
      <c r="G4125" s="6" t="s">
        <v>24</v>
      </c>
      <c r="H4125" s="6" t="n">
        <v>0</v>
      </c>
      <c r="I4125" s="7" t="n">
        <v>39.99000168</v>
      </c>
      <c r="J4125" s="6" t="n">
        <v>5</v>
      </c>
      <c r="K4125" s="7" t="n">
        <v>199.9499969</v>
      </c>
      <c r="L4125" s="7" t="n">
        <v>39.99000168</v>
      </c>
      <c r="M4125" s="8" t="n">
        <v>0.200000003</v>
      </c>
      <c r="N4125" s="7" t="n">
        <v>47.99000168</v>
      </c>
      <c r="O4125" s="12" t="n">
        <v>1</v>
      </c>
    </row>
    <row r="4126" customFormat="false" ht="15" hidden="false" customHeight="true" outlineLevel="0" collapsed="false">
      <c r="A4126" s="6" t="n">
        <v>18224</v>
      </c>
      <c r="B4126" s="6" t="s">
        <v>19</v>
      </c>
      <c r="C4126" s="6" t="s">
        <v>20</v>
      </c>
      <c r="D4126" s="6" t="s">
        <v>21</v>
      </c>
      <c r="E4126" s="6" t="s">
        <v>65</v>
      </c>
      <c r="F4126" s="6" t="s">
        <v>57</v>
      </c>
      <c r="G4126" s="6" t="s">
        <v>34</v>
      </c>
      <c r="H4126" s="6" t="n">
        <v>4</v>
      </c>
      <c r="I4126" s="7" t="n">
        <v>50</v>
      </c>
      <c r="J4126" s="6" t="n">
        <v>3</v>
      </c>
      <c r="K4126" s="7" t="n">
        <v>150</v>
      </c>
      <c r="L4126" s="7" t="n">
        <v>27</v>
      </c>
      <c r="M4126" s="8" t="n">
        <v>0.180000007</v>
      </c>
      <c r="N4126" s="7" t="n">
        <v>57.81000137</v>
      </c>
      <c r="O4126" s="12" t="n">
        <v>1</v>
      </c>
    </row>
    <row r="4127" customFormat="false" ht="15" hidden="false" customHeight="true" outlineLevel="0" collapsed="false">
      <c r="A4127" s="6" t="n">
        <v>7440</v>
      </c>
      <c r="B4127" s="6" t="s">
        <v>19</v>
      </c>
      <c r="C4127" s="6" t="s">
        <v>49</v>
      </c>
      <c r="D4127" s="6" t="s">
        <v>50</v>
      </c>
      <c r="E4127" s="6" t="s">
        <v>63</v>
      </c>
      <c r="F4127" s="6" t="s">
        <v>33</v>
      </c>
      <c r="G4127" s="6" t="s">
        <v>34</v>
      </c>
      <c r="H4127" s="6" t="n">
        <v>4</v>
      </c>
      <c r="I4127" s="7" t="n">
        <v>59.99000168</v>
      </c>
      <c r="J4127" s="6" t="n">
        <v>4</v>
      </c>
      <c r="K4127" s="7" t="n">
        <v>239.9600067</v>
      </c>
      <c r="L4127" s="7" t="n">
        <v>35.99000168</v>
      </c>
      <c r="M4127" s="8" t="n">
        <v>0.150000006</v>
      </c>
      <c r="N4127" s="7" t="n">
        <v>71.38999939</v>
      </c>
      <c r="O4127" s="12" t="n">
        <v>1</v>
      </c>
    </row>
    <row r="4128" customFormat="false" ht="15" hidden="false" customHeight="true" outlineLevel="0" collapsed="false">
      <c r="A4128" s="6" t="n">
        <v>63208</v>
      </c>
      <c r="B4128" s="6" t="s">
        <v>19</v>
      </c>
      <c r="C4128" s="6" t="s">
        <v>20</v>
      </c>
      <c r="D4128" s="6" t="s">
        <v>21</v>
      </c>
      <c r="E4128" s="6" t="s">
        <v>65</v>
      </c>
      <c r="F4128" s="6" t="s">
        <v>57</v>
      </c>
      <c r="G4128" s="6" t="s">
        <v>34</v>
      </c>
      <c r="H4128" s="6" t="n">
        <v>4</v>
      </c>
      <c r="I4128" s="7" t="n">
        <v>50</v>
      </c>
      <c r="J4128" s="6" t="n">
        <v>3</v>
      </c>
      <c r="K4128" s="7" t="n">
        <v>150</v>
      </c>
      <c r="L4128" s="7" t="n">
        <v>8.25</v>
      </c>
      <c r="M4128" s="8" t="n">
        <v>0.059999999</v>
      </c>
      <c r="N4128" s="7" t="n">
        <v>-48.90000153</v>
      </c>
      <c r="O4128" s="9" t="n">
        <v>0</v>
      </c>
    </row>
    <row r="4129" customFormat="false" ht="15" hidden="false" customHeight="true" outlineLevel="0" collapsed="false">
      <c r="A4129" s="6" t="n">
        <v>20693</v>
      </c>
      <c r="B4129" s="6" t="s">
        <v>19</v>
      </c>
      <c r="C4129" s="6" t="s">
        <v>37</v>
      </c>
      <c r="D4129" s="6" t="s">
        <v>27</v>
      </c>
      <c r="E4129" s="6" t="s">
        <v>54</v>
      </c>
      <c r="F4129" s="6" t="s">
        <v>23</v>
      </c>
      <c r="G4129" s="6" t="s">
        <v>24</v>
      </c>
      <c r="H4129" s="6" t="n">
        <v>4</v>
      </c>
      <c r="I4129" s="7" t="n">
        <v>129.9900055</v>
      </c>
      <c r="J4129" s="6" t="n">
        <v>1</v>
      </c>
      <c r="K4129" s="7" t="n">
        <v>129.9900055</v>
      </c>
      <c r="L4129" s="7" t="n">
        <v>5.199999809</v>
      </c>
      <c r="M4129" s="8" t="n">
        <v>0.039999999</v>
      </c>
      <c r="N4129" s="7" t="n">
        <v>36.18999863</v>
      </c>
      <c r="O4129" s="9" t="n">
        <v>0</v>
      </c>
    </row>
    <row r="4130" customFormat="false" ht="15" hidden="false" customHeight="true" outlineLevel="0" collapsed="false">
      <c r="A4130" s="6" t="n">
        <v>38466</v>
      </c>
      <c r="B4130" s="6" t="s">
        <v>46</v>
      </c>
      <c r="C4130" s="6" t="s">
        <v>37</v>
      </c>
      <c r="D4130" s="6" t="s">
        <v>31</v>
      </c>
      <c r="E4130" s="6" t="s">
        <v>56</v>
      </c>
      <c r="F4130" s="6" t="s">
        <v>57</v>
      </c>
      <c r="G4130" s="6" t="s">
        <v>34</v>
      </c>
      <c r="H4130" s="6" t="n">
        <v>2</v>
      </c>
      <c r="I4130" s="7" t="n">
        <v>50</v>
      </c>
      <c r="J4130" s="6" t="n">
        <v>5</v>
      </c>
      <c r="K4130" s="7" t="n">
        <v>250</v>
      </c>
      <c r="L4130" s="7" t="n">
        <v>7.5</v>
      </c>
      <c r="M4130" s="8" t="n">
        <v>0.029999999</v>
      </c>
      <c r="N4130" s="7" t="n">
        <v>81.97000122</v>
      </c>
      <c r="O4130" s="9" t="n">
        <v>0</v>
      </c>
    </row>
    <row r="4131" customFormat="false" ht="15" hidden="false" customHeight="true" outlineLevel="0" collapsed="false">
      <c r="A4131" s="6" t="n">
        <v>64189</v>
      </c>
      <c r="B4131" s="6" t="s">
        <v>26</v>
      </c>
      <c r="C4131" s="6" t="s">
        <v>20</v>
      </c>
      <c r="D4131" s="6" t="s">
        <v>21</v>
      </c>
      <c r="E4131" s="6" t="s">
        <v>65</v>
      </c>
      <c r="F4131" s="6" t="s">
        <v>75</v>
      </c>
      <c r="G4131" s="6" t="s">
        <v>47</v>
      </c>
      <c r="H4131" s="6" t="n">
        <v>1</v>
      </c>
      <c r="I4131" s="7" t="n">
        <v>299.980011</v>
      </c>
      <c r="J4131" s="6" t="n">
        <v>1</v>
      </c>
      <c r="K4131" s="7" t="n">
        <v>299.980011</v>
      </c>
      <c r="L4131" s="7" t="n">
        <v>60</v>
      </c>
      <c r="M4131" s="8" t="n">
        <v>0.200000003</v>
      </c>
      <c r="N4131" s="7" t="n">
        <v>30</v>
      </c>
      <c r="O4131" s="12" t="n">
        <v>1</v>
      </c>
    </row>
    <row r="4132" customFormat="false" ht="15" hidden="false" customHeight="true" outlineLevel="0" collapsed="false">
      <c r="A4132" s="6" t="n">
        <v>32199</v>
      </c>
      <c r="B4132" s="6" t="s">
        <v>46</v>
      </c>
      <c r="C4132" s="6" t="s">
        <v>20</v>
      </c>
      <c r="D4132" s="6" t="s">
        <v>31</v>
      </c>
      <c r="E4132" s="6" t="s">
        <v>62</v>
      </c>
      <c r="F4132" s="6" t="s">
        <v>75</v>
      </c>
      <c r="G4132" s="6" t="s">
        <v>24</v>
      </c>
      <c r="H4132" s="6" t="n">
        <v>2</v>
      </c>
      <c r="I4132" s="7" t="n">
        <v>299.980011</v>
      </c>
      <c r="J4132" s="6" t="n">
        <v>1</v>
      </c>
      <c r="K4132" s="7" t="n">
        <v>299.980011</v>
      </c>
      <c r="L4132" s="7" t="n">
        <v>36</v>
      </c>
      <c r="M4132" s="8" t="n">
        <v>0.119999997</v>
      </c>
      <c r="N4132" s="7" t="n">
        <v>87.11000061</v>
      </c>
      <c r="O4132" s="12" t="n">
        <v>1</v>
      </c>
    </row>
    <row r="4133" customFormat="false" ht="15" hidden="false" customHeight="true" outlineLevel="0" collapsed="false">
      <c r="A4133" s="6" t="n">
        <v>73461</v>
      </c>
      <c r="B4133" s="6" t="s">
        <v>19</v>
      </c>
      <c r="C4133" s="6" t="s">
        <v>49</v>
      </c>
      <c r="D4133" s="6" t="s">
        <v>27</v>
      </c>
      <c r="E4133" s="6" t="s">
        <v>54</v>
      </c>
      <c r="F4133" s="6" t="s">
        <v>110</v>
      </c>
      <c r="G4133" s="6" t="s">
        <v>44</v>
      </c>
      <c r="H4133" s="6" t="n">
        <v>4</v>
      </c>
      <c r="I4133" s="7" t="n">
        <v>11.53999996</v>
      </c>
      <c r="J4133" s="6" t="n">
        <v>1</v>
      </c>
      <c r="K4133" s="7" t="n">
        <v>11.53999996</v>
      </c>
      <c r="L4133" s="7" t="n">
        <v>0.810000002</v>
      </c>
      <c r="M4133" s="8" t="n">
        <v>0.07</v>
      </c>
      <c r="N4133" s="7" t="n">
        <v>0.639999986</v>
      </c>
      <c r="O4133" s="9" t="n">
        <v>0</v>
      </c>
    </row>
    <row r="4134" customFormat="false" ht="15" hidden="false" customHeight="true" outlineLevel="0" collapsed="false">
      <c r="A4134" s="6" t="n">
        <v>66115</v>
      </c>
      <c r="B4134" s="6" t="s">
        <v>19</v>
      </c>
      <c r="C4134" s="6" t="s">
        <v>37</v>
      </c>
      <c r="D4134" s="6" t="s">
        <v>21</v>
      </c>
      <c r="E4134" s="6" t="s">
        <v>65</v>
      </c>
      <c r="F4134" s="6" t="s">
        <v>71</v>
      </c>
      <c r="G4134" s="6" t="s">
        <v>34</v>
      </c>
      <c r="H4134" s="6" t="n">
        <v>4</v>
      </c>
      <c r="I4134" s="7" t="n">
        <v>199.9900055</v>
      </c>
      <c r="J4134" s="6" t="n">
        <v>1</v>
      </c>
      <c r="K4134" s="7" t="n">
        <v>199.9900055</v>
      </c>
      <c r="L4134" s="7" t="n">
        <v>30</v>
      </c>
      <c r="M4134" s="8" t="n">
        <v>0.150000006</v>
      </c>
      <c r="N4134" s="7" t="n">
        <v>61.70999908</v>
      </c>
      <c r="O4134" s="12" t="n">
        <v>1</v>
      </c>
    </row>
    <row r="4135" customFormat="false" ht="15" hidden="false" customHeight="true" outlineLevel="0" collapsed="false">
      <c r="A4135" s="6" t="n">
        <v>30053</v>
      </c>
      <c r="B4135" s="6" t="s">
        <v>19</v>
      </c>
      <c r="C4135" s="6" t="s">
        <v>20</v>
      </c>
      <c r="D4135" s="6" t="s">
        <v>27</v>
      </c>
      <c r="E4135" s="6" t="s">
        <v>28</v>
      </c>
      <c r="F4135" s="6" t="s">
        <v>58</v>
      </c>
      <c r="G4135" s="6" t="s">
        <v>44</v>
      </c>
      <c r="H4135" s="6" t="n">
        <v>4</v>
      </c>
      <c r="I4135" s="7" t="n">
        <v>49.97999954</v>
      </c>
      <c r="J4135" s="6" t="n">
        <v>2</v>
      </c>
      <c r="K4135" s="7" t="n">
        <v>99.95999908</v>
      </c>
      <c r="L4135" s="7" t="n">
        <v>19.98999977</v>
      </c>
      <c r="M4135" s="8" t="n">
        <v>0.200000003</v>
      </c>
      <c r="N4135" s="7" t="n">
        <v>36.79000092</v>
      </c>
      <c r="O4135" s="9" t="n">
        <v>0</v>
      </c>
    </row>
    <row r="4136" customFormat="false" ht="15" hidden="false" customHeight="true" outlineLevel="0" collapsed="false">
      <c r="A4136" s="6" t="n">
        <v>19610</v>
      </c>
      <c r="B4136" s="6" t="s">
        <v>46</v>
      </c>
      <c r="C4136" s="6" t="s">
        <v>20</v>
      </c>
      <c r="D4136" s="6" t="s">
        <v>21</v>
      </c>
      <c r="E4136" s="6" t="s">
        <v>22</v>
      </c>
      <c r="F4136" s="6" t="s">
        <v>73</v>
      </c>
      <c r="G4136" s="6" t="s">
        <v>34</v>
      </c>
      <c r="H4136" s="6" t="n">
        <v>2</v>
      </c>
      <c r="I4136" s="7" t="n">
        <v>39.99000168</v>
      </c>
      <c r="J4136" s="6" t="n">
        <v>2</v>
      </c>
      <c r="K4136" s="7" t="n">
        <v>79.98000336</v>
      </c>
      <c r="L4136" s="7" t="n">
        <v>14.39999962</v>
      </c>
      <c r="M4136" s="8" t="n">
        <v>0.180000007</v>
      </c>
      <c r="N4136" s="7" t="n">
        <v>8.199999809</v>
      </c>
      <c r="O4136" s="12" t="n">
        <v>1</v>
      </c>
    </row>
    <row r="4137" customFormat="false" ht="15" hidden="false" customHeight="true" outlineLevel="0" collapsed="false">
      <c r="A4137" s="6" t="n">
        <v>45422</v>
      </c>
      <c r="B4137" s="6" t="s">
        <v>19</v>
      </c>
      <c r="C4137" s="6" t="s">
        <v>20</v>
      </c>
      <c r="D4137" s="6" t="s">
        <v>27</v>
      </c>
      <c r="E4137" s="6" t="s">
        <v>97</v>
      </c>
      <c r="F4137" s="6" t="s">
        <v>40</v>
      </c>
      <c r="G4137" s="6" t="s">
        <v>24</v>
      </c>
      <c r="H4137" s="6" t="n">
        <v>4</v>
      </c>
      <c r="I4137" s="7" t="n">
        <v>399.980011</v>
      </c>
      <c r="J4137" s="6" t="n">
        <v>1</v>
      </c>
      <c r="K4137" s="7" t="n">
        <v>399.980011</v>
      </c>
      <c r="L4137" s="7" t="n">
        <v>0</v>
      </c>
      <c r="M4137" s="8" t="n">
        <v>0</v>
      </c>
      <c r="N4137" s="7" t="n">
        <v>109.9899979</v>
      </c>
      <c r="O4137" s="9" t="n">
        <v>0</v>
      </c>
    </row>
    <row r="4138" customFormat="false" ht="15" hidden="false" customHeight="true" outlineLevel="0" collapsed="false">
      <c r="A4138" s="6" t="n">
        <v>17446</v>
      </c>
      <c r="B4138" s="6" t="s">
        <v>19</v>
      </c>
      <c r="C4138" s="6" t="s">
        <v>37</v>
      </c>
      <c r="D4138" s="6" t="s">
        <v>21</v>
      </c>
      <c r="E4138" s="6" t="s">
        <v>64</v>
      </c>
      <c r="F4138" s="6" t="s">
        <v>33</v>
      </c>
      <c r="G4138" s="6" t="s">
        <v>47</v>
      </c>
      <c r="H4138" s="6" t="n">
        <v>4</v>
      </c>
      <c r="I4138" s="7" t="n">
        <v>59.99000168</v>
      </c>
      <c r="J4138" s="6" t="n">
        <v>4</v>
      </c>
      <c r="K4138" s="7" t="n">
        <v>239.9600067</v>
      </c>
      <c r="L4138" s="7" t="n">
        <v>35.99000168</v>
      </c>
      <c r="M4138" s="8" t="n">
        <v>0.150000006</v>
      </c>
      <c r="N4138" s="7" t="n">
        <v>-17.95000076</v>
      </c>
      <c r="O4138" s="9" t="n">
        <v>0</v>
      </c>
    </row>
    <row r="4139" customFormat="false" ht="15" hidden="false" customHeight="true" outlineLevel="0" collapsed="false">
      <c r="A4139" s="6" t="n">
        <v>5820</v>
      </c>
      <c r="B4139" s="6" t="s">
        <v>46</v>
      </c>
      <c r="C4139" s="6" t="s">
        <v>37</v>
      </c>
      <c r="D4139" s="6" t="s">
        <v>50</v>
      </c>
      <c r="E4139" s="6" t="s">
        <v>51</v>
      </c>
      <c r="F4139" s="6" t="s">
        <v>71</v>
      </c>
      <c r="G4139" s="6" t="s">
        <v>24</v>
      </c>
      <c r="H4139" s="6" t="n">
        <v>2</v>
      </c>
      <c r="I4139" s="7" t="n">
        <v>199.9900055</v>
      </c>
      <c r="J4139" s="6" t="n">
        <v>1</v>
      </c>
      <c r="K4139" s="7" t="n">
        <v>199.9900055</v>
      </c>
      <c r="L4139" s="7" t="n">
        <v>32</v>
      </c>
      <c r="M4139" s="8" t="n">
        <v>0.159999996</v>
      </c>
      <c r="N4139" s="7" t="n">
        <v>12.60000038</v>
      </c>
      <c r="O4139" s="12" t="n">
        <v>1</v>
      </c>
    </row>
    <row r="4140" customFormat="false" ht="15" hidden="false" customHeight="true" outlineLevel="0" collapsed="false">
      <c r="A4140" s="6" t="n">
        <v>44873</v>
      </c>
      <c r="B4140" s="6" t="s">
        <v>19</v>
      </c>
      <c r="C4140" s="6" t="s">
        <v>20</v>
      </c>
      <c r="D4140" s="6" t="s">
        <v>38</v>
      </c>
      <c r="E4140" s="6" t="s">
        <v>92</v>
      </c>
      <c r="F4140" s="6" t="s">
        <v>75</v>
      </c>
      <c r="G4140" s="6" t="s">
        <v>24</v>
      </c>
      <c r="H4140" s="6" t="n">
        <v>4</v>
      </c>
      <c r="I4140" s="7" t="n">
        <v>299.980011</v>
      </c>
      <c r="J4140" s="6" t="n">
        <v>1</v>
      </c>
      <c r="K4140" s="7" t="n">
        <v>299.980011</v>
      </c>
      <c r="L4140" s="7" t="n">
        <v>75</v>
      </c>
      <c r="M4140" s="8" t="n">
        <v>0.25</v>
      </c>
      <c r="N4140" s="7" t="n">
        <v>56.25</v>
      </c>
      <c r="O4140" s="9" t="n">
        <v>0</v>
      </c>
    </row>
    <row r="4141" customFormat="false" ht="15" hidden="false" customHeight="true" outlineLevel="0" collapsed="false">
      <c r="A4141" s="6" t="n">
        <v>51394</v>
      </c>
      <c r="B4141" s="6" t="s">
        <v>26</v>
      </c>
      <c r="C4141" s="6" t="s">
        <v>49</v>
      </c>
      <c r="D4141" s="6" t="s">
        <v>50</v>
      </c>
      <c r="E4141" s="6" t="s">
        <v>51</v>
      </c>
      <c r="F4141" s="6" t="s">
        <v>71</v>
      </c>
      <c r="G4141" s="6" t="s">
        <v>47</v>
      </c>
      <c r="H4141" s="6" t="n">
        <v>1</v>
      </c>
      <c r="I4141" s="7" t="n">
        <v>199.9900055</v>
      </c>
      <c r="J4141" s="6" t="n">
        <v>1</v>
      </c>
      <c r="K4141" s="7" t="n">
        <v>199.9900055</v>
      </c>
      <c r="L4141" s="7" t="n">
        <v>11</v>
      </c>
      <c r="M4141" s="8" t="n">
        <v>0.059999999</v>
      </c>
      <c r="N4141" s="7" t="n">
        <v>-34.59000015</v>
      </c>
      <c r="O4141" s="12" t="n">
        <v>1</v>
      </c>
    </row>
    <row r="4142" customFormat="false" ht="15" hidden="false" customHeight="true" outlineLevel="0" collapsed="false">
      <c r="A4142" s="6" t="n">
        <v>22353</v>
      </c>
      <c r="B4142" s="6" t="s">
        <v>46</v>
      </c>
      <c r="C4142" s="6" t="s">
        <v>37</v>
      </c>
      <c r="D4142" s="6" t="s">
        <v>27</v>
      </c>
      <c r="E4142" s="6" t="s">
        <v>28</v>
      </c>
      <c r="F4142" s="6" t="s">
        <v>33</v>
      </c>
      <c r="G4142" s="6" t="s">
        <v>34</v>
      </c>
      <c r="H4142" s="6" t="n">
        <v>2</v>
      </c>
      <c r="I4142" s="7" t="n">
        <v>59.99000168</v>
      </c>
      <c r="J4142" s="6" t="n">
        <v>1</v>
      </c>
      <c r="K4142" s="7" t="n">
        <v>59.99000168</v>
      </c>
      <c r="L4142" s="7" t="n">
        <v>4.199999809</v>
      </c>
      <c r="M4142" s="8" t="n">
        <v>0.07</v>
      </c>
      <c r="N4142" s="7" t="n">
        <v>4.909999847</v>
      </c>
      <c r="O4142" s="12" t="n">
        <v>1</v>
      </c>
    </row>
    <row r="4143" customFormat="false" ht="15" hidden="false" customHeight="true" outlineLevel="0" collapsed="false">
      <c r="A4143" s="6" t="n">
        <v>1752</v>
      </c>
      <c r="B4143" s="6" t="s">
        <v>19</v>
      </c>
      <c r="C4143" s="6" t="s">
        <v>20</v>
      </c>
      <c r="D4143" s="6" t="s">
        <v>50</v>
      </c>
      <c r="E4143" s="6" t="s">
        <v>51</v>
      </c>
      <c r="F4143" s="6" t="s">
        <v>73</v>
      </c>
      <c r="G4143" s="6" t="s">
        <v>24</v>
      </c>
      <c r="H4143" s="6" t="n">
        <v>4</v>
      </c>
      <c r="I4143" s="7" t="n">
        <v>39.99000168</v>
      </c>
      <c r="J4143" s="6" t="n">
        <v>4</v>
      </c>
      <c r="K4143" s="7" t="n">
        <v>159.9600067</v>
      </c>
      <c r="L4143" s="7" t="n">
        <v>8.800000191</v>
      </c>
      <c r="M4143" s="8" t="n">
        <v>0.059999999</v>
      </c>
      <c r="N4143" s="7" t="n">
        <v>51.40000153</v>
      </c>
      <c r="O4143" s="9" t="n">
        <v>0</v>
      </c>
    </row>
    <row r="4144" customFormat="false" ht="15" hidden="false" customHeight="true" outlineLevel="0" collapsed="false">
      <c r="A4144" s="6" t="n">
        <v>15819</v>
      </c>
      <c r="B4144" s="6" t="s">
        <v>19</v>
      </c>
      <c r="C4144" s="6" t="s">
        <v>20</v>
      </c>
      <c r="D4144" s="6" t="s">
        <v>21</v>
      </c>
      <c r="E4144" s="6" t="s">
        <v>65</v>
      </c>
      <c r="F4144" s="6" t="s">
        <v>33</v>
      </c>
      <c r="G4144" s="6" t="s">
        <v>44</v>
      </c>
      <c r="H4144" s="6" t="n">
        <v>4</v>
      </c>
      <c r="I4144" s="7" t="n">
        <v>59.99000168</v>
      </c>
      <c r="J4144" s="6" t="n">
        <v>4</v>
      </c>
      <c r="K4144" s="7" t="n">
        <v>239.9600067</v>
      </c>
      <c r="L4144" s="7" t="n">
        <v>24</v>
      </c>
      <c r="M4144" s="8" t="n">
        <v>0.100000001</v>
      </c>
      <c r="N4144" s="7" t="n">
        <v>103.6600037</v>
      </c>
      <c r="O4144" s="12" t="n">
        <v>1</v>
      </c>
    </row>
    <row r="4145" customFormat="false" ht="15" hidden="false" customHeight="true" outlineLevel="0" collapsed="false">
      <c r="A4145" s="6" t="n">
        <v>50887</v>
      </c>
      <c r="B4145" s="6" t="s">
        <v>19</v>
      </c>
      <c r="C4145" s="6" t="s">
        <v>20</v>
      </c>
      <c r="D4145" s="6" t="s">
        <v>27</v>
      </c>
      <c r="E4145" s="6" t="s">
        <v>79</v>
      </c>
      <c r="F4145" s="6" t="s">
        <v>40</v>
      </c>
      <c r="G4145" s="6" t="s">
        <v>24</v>
      </c>
      <c r="H4145" s="6" t="n">
        <v>4</v>
      </c>
      <c r="I4145" s="7" t="n">
        <v>399.980011</v>
      </c>
      <c r="J4145" s="6" t="n">
        <v>1</v>
      </c>
      <c r="K4145" s="7" t="n">
        <v>399.980011</v>
      </c>
      <c r="L4145" s="7" t="n">
        <v>68</v>
      </c>
      <c r="M4145" s="8" t="n">
        <v>0.170000002</v>
      </c>
      <c r="N4145" s="7" t="n">
        <v>56.43999863</v>
      </c>
      <c r="O4145" s="9" t="n">
        <v>0</v>
      </c>
    </row>
    <row r="4146" customFormat="false" ht="15" hidden="false" customHeight="true" outlineLevel="0" collapsed="false">
      <c r="A4146" s="6" t="n">
        <v>67432</v>
      </c>
      <c r="B4146" s="6" t="s">
        <v>46</v>
      </c>
      <c r="C4146" s="6" t="s">
        <v>20</v>
      </c>
      <c r="D4146" s="6" t="s">
        <v>21</v>
      </c>
      <c r="E4146" s="6" t="s">
        <v>22</v>
      </c>
      <c r="F4146" s="6" t="s">
        <v>73</v>
      </c>
      <c r="G4146" s="6" t="s">
        <v>44</v>
      </c>
      <c r="H4146" s="6" t="n">
        <v>2</v>
      </c>
      <c r="I4146" s="7" t="n">
        <v>39.99000168</v>
      </c>
      <c r="J4146" s="6" t="n">
        <v>4</v>
      </c>
      <c r="K4146" s="7" t="n">
        <v>159.9600067</v>
      </c>
      <c r="L4146" s="7" t="n">
        <v>31.98999977</v>
      </c>
      <c r="M4146" s="8" t="n">
        <v>0.200000003</v>
      </c>
      <c r="N4146" s="7" t="n">
        <v>61.41999817</v>
      </c>
      <c r="O4146" s="12" t="n">
        <v>1</v>
      </c>
    </row>
    <row r="4147" customFormat="false" ht="15" hidden="false" customHeight="true" outlineLevel="0" collapsed="false">
      <c r="A4147" s="6" t="n">
        <v>36101</v>
      </c>
      <c r="B4147" s="6" t="s">
        <v>36</v>
      </c>
      <c r="C4147" s="6" t="s">
        <v>49</v>
      </c>
      <c r="D4147" s="6" t="s">
        <v>31</v>
      </c>
      <c r="E4147" s="6" t="s">
        <v>32</v>
      </c>
      <c r="F4147" s="6" t="s">
        <v>58</v>
      </c>
      <c r="G4147" s="6" t="s">
        <v>44</v>
      </c>
      <c r="H4147" s="6" t="n">
        <v>0</v>
      </c>
      <c r="I4147" s="7" t="n">
        <v>49.97999954</v>
      </c>
      <c r="J4147" s="6" t="n">
        <v>2</v>
      </c>
      <c r="K4147" s="7" t="n">
        <v>99.95999908</v>
      </c>
      <c r="L4147" s="7" t="n">
        <v>7</v>
      </c>
      <c r="M4147" s="8" t="n">
        <v>0.07</v>
      </c>
      <c r="N4147" s="7" t="n">
        <v>29.10000038</v>
      </c>
      <c r="O4147" s="12" t="n">
        <v>1</v>
      </c>
    </row>
    <row r="4148" customFormat="false" ht="15" hidden="false" customHeight="true" outlineLevel="0" collapsed="false">
      <c r="A4148" s="6" t="n">
        <v>44890</v>
      </c>
      <c r="B4148" s="6" t="s">
        <v>19</v>
      </c>
      <c r="C4148" s="6" t="s">
        <v>49</v>
      </c>
      <c r="D4148" s="6" t="s">
        <v>38</v>
      </c>
      <c r="E4148" s="6" t="s">
        <v>92</v>
      </c>
      <c r="F4148" s="6" t="s">
        <v>58</v>
      </c>
      <c r="G4148" s="6" t="s">
        <v>44</v>
      </c>
      <c r="H4148" s="6" t="n">
        <v>4</v>
      </c>
      <c r="I4148" s="7" t="n">
        <v>49.97999954</v>
      </c>
      <c r="J4148" s="6" t="n">
        <v>5</v>
      </c>
      <c r="K4148" s="7" t="n">
        <v>249.8999939</v>
      </c>
      <c r="L4148" s="7" t="n">
        <v>24.98999977</v>
      </c>
      <c r="M4148" s="8" t="n">
        <v>0.100000001</v>
      </c>
      <c r="N4148" s="7" t="n">
        <v>-44.97999954</v>
      </c>
      <c r="O4148" s="12" t="n">
        <v>1</v>
      </c>
    </row>
    <row r="4149" customFormat="false" ht="15" hidden="false" customHeight="true" outlineLevel="0" collapsed="false">
      <c r="A4149" s="6" t="n">
        <v>34446</v>
      </c>
      <c r="B4149" s="6" t="s">
        <v>19</v>
      </c>
      <c r="C4149" s="6" t="s">
        <v>37</v>
      </c>
      <c r="D4149" s="6" t="s">
        <v>31</v>
      </c>
      <c r="E4149" s="6" t="s">
        <v>56</v>
      </c>
      <c r="F4149" s="6" t="s">
        <v>84</v>
      </c>
      <c r="G4149" s="6" t="s">
        <v>47</v>
      </c>
      <c r="H4149" s="6" t="n">
        <v>4</v>
      </c>
      <c r="I4149" s="7" t="n">
        <v>25</v>
      </c>
      <c r="J4149" s="6" t="n">
        <v>3</v>
      </c>
      <c r="K4149" s="7" t="n">
        <v>75</v>
      </c>
      <c r="L4149" s="7" t="n">
        <v>0</v>
      </c>
      <c r="M4149" s="8" t="n">
        <v>0</v>
      </c>
      <c r="N4149" s="7" t="n">
        <v>18.75</v>
      </c>
      <c r="O4149" s="9" t="n">
        <v>0</v>
      </c>
    </row>
    <row r="4150" customFormat="false" ht="15" hidden="false" customHeight="true" outlineLevel="0" collapsed="false">
      <c r="A4150" s="6" t="n">
        <v>55462</v>
      </c>
      <c r="B4150" s="6" t="s">
        <v>19</v>
      </c>
      <c r="C4150" s="6" t="s">
        <v>20</v>
      </c>
      <c r="D4150" s="6" t="s">
        <v>50</v>
      </c>
      <c r="E4150" s="6" t="s">
        <v>72</v>
      </c>
      <c r="F4150" s="6" t="s">
        <v>33</v>
      </c>
      <c r="G4150" s="6" t="s">
        <v>34</v>
      </c>
      <c r="H4150" s="6" t="n">
        <v>4</v>
      </c>
      <c r="I4150" s="7" t="n">
        <v>59.99000168</v>
      </c>
      <c r="J4150" s="6" t="n">
        <v>4</v>
      </c>
      <c r="K4150" s="7" t="n">
        <v>239.9600067</v>
      </c>
      <c r="L4150" s="7" t="n">
        <v>38.38999939</v>
      </c>
      <c r="M4150" s="8" t="n">
        <v>0.159999996</v>
      </c>
      <c r="N4150" s="7" t="n">
        <v>70.55000305</v>
      </c>
      <c r="O4150" s="9" t="n">
        <v>0</v>
      </c>
    </row>
    <row r="4151" customFormat="false" ht="15" hidden="false" customHeight="true" outlineLevel="0" collapsed="false">
      <c r="A4151" s="6" t="n">
        <v>19885</v>
      </c>
      <c r="B4151" s="6" t="s">
        <v>46</v>
      </c>
      <c r="C4151" s="6" t="s">
        <v>20</v>
      </c>
      <c r="D4151" s="6" t="s">
        <v>21</v>
      </c>
      <c r="E4151" s="6" t="s">
        <v>65</v>
      </c>
      <c r="F4151" s="6" t="s">
        <v>23</v>
      </c>
      <c r="G4151" s="6" t="s">
        <v>34</v>
      </c>
      <c r="H4151" s="6" t="n">
        <v>2</v>
      </c>
      <c r="I4151" s="7" t="n">
        <v>129.9900055</v>
      </c>
      <c r="J4151" s="6" t="n">
        <v>1</v>
      </c>
      <c r="K4151" s="7" t="n">
        <v>129.9900055</v>
      </c>
      <c r="L4151" s="7" t="n">
        <v>5.199999809</v>
      </c>
      <c r="M4151" s="8" t="n">
        <v>0.039999999</v>
      </c>
      <c r="N4151" s="7" t="n">
        <v>-91.47000122</v>
      </c>
      <c r="O4151" s="12" t="n">
        <v>1</v>
      </c>
    </row>
    <row r="4152" customFormat="false" ht="15" hidden="false" customHeight="true" outlineLevel="0" collapsed="false">
      <c r="A4152" s="6" t="n">
        <v>12629</v>
      </c>
      <c r="B4152" s="6" t="s">
        <v>19</v>
      </c>
      <c r="C4152" s="6" t="s">
        <v>20</v>
      </c>
      <c r="D4152" s="6" t="s">
        <v>21</v>
      </c>
      <c r="E4152" s="6" t="s">
        <v>65</v>
      </c>
      <c r="F4152" s="6" t="s">
        <v>57</v>
      </c>
      <c r="G4152" s="6" t="s">
        <v>34</v>
      </c>
      <c r="H4152" s="6" t="n">
        <v>4</v>
      </c>
      <c r="I4152" s="7" t="n">
        <v>50</v>
      </c>
      <c r="J4152" s="6" t="n">
        <v>1</v>
      </c>
      <c r="K4152" s="7" t="n">
        <v>50</v>
      </c>
      <c r="L4152" s="7" t="n">
        <v>2.5</v>
      </c>
      <c r="M4152" s="8" t="n">
        <v>0.050000001</v>
      </c>
      <c r="N4152" s="7" t="n">
        <v>16.62999916</v>
      </c>
      <c r="O4152" s="12" t="n">
        <v>1</v>
      </c>
    </row>
    <row r="4153" customFormat="false" ht="15" hidden="false" customHeight="true" outlineLevel="0" collapsed="false">
      <c r="A4153" s="6" t="n">
        <v>54672</v>
      </c>
      <c r="B4153" s="6" t="s">
        <v>19</v>
      </c>
      <c r="C4153" s="6" t="s">
        <v>20</v>
      </c>
      <c r="D4153" s="6" t="s">
        <v>50</v>
      </c>
      <c r="E4153" s="6" t="s">
        <v>72</v>
      </c>
      <c r="F4153" s="6" t="s">
        <v>58</v>
      </c>
      <c r="G4153" s="6" t="s">
        <v>24</v>
      </c>
      <c r="H4153" s="6" t="n">
        <v>4</v>
      </c>
      <c r="I4153" s="7" t="n">
        <v>49.97999954</v>
      </c>
      <c r="J4153" s="6" t="n">
        <v>3</v>
      </c>
      <c r="K4153" s="7" t="n">
        <v>149.9400024</v>
      </c>
      <c r="L4153" s="7" t="n">
        <v>13.48999977</v>
      </c>
      <c r="M4153" s="8" t="n">
        <v>0.090000004</v>
      </c>
      <c r="N4153" s="7" t="n">
        <v>44.34000015</v>
      </c>
      <c r="O4153" s="9" t="n">
        <v>0</v>
      </c>
    </row>
    <row r="4154" customFormat="false" ht="15" hidden="false" customHeight="true" outlineLevel="0" collapsed="false">
      <c r="A4154" s="6" t="n">
        <v>49497</v>
      </c>
      <c r="B4154" s="6" t="s">
        <v>46</v>
      </c>
      <c r="C4154" s="6" t="s">
        <v>20</v>
      </c>
      <c r="D4154" s="6" t="s">
        <v>27</v>
      </c>
      <c r="E4154" s="6" t="s">
        <v>69</v>
      </c>
      <c r="F4154" s="6" t="s">
        <v>40</v>
      </c>
      <c r="G4154" s="6" t="s">
        <v>44</v>
      </c>
      <c r="H4154" s="6" t="n">
        <v>2</v>
      </c>
      <c r="I4154" s="7" t="n">
        <v>399.980011</v>
      </c>
      <c r="J4154" s="6" t="n">
        <v>1</v>
      </c>
      <c r="K4154" s="7" t="n">
        <v>399.980011</v>
      </c>
      <c r="L4154" s="7" t="n">
        <v>64</v>
      </c>
      <c r="M4154" s="8" t="n">
        <v>0.159999996</v>
      </c>
      <c r="N4154" s="7" t="n">
        <v>113.5599976</v>
      </c>
      <c r="O4154" s="12" t="n">
        <v>1</v>
      </c>
    </row>
    <row r="4155" customFormat="false" ht="15" hidden="false" customHeight="true" outlineLevel="0" collapsed="false">
      <c r="A4155" s="6" t="n">
        <v>46186</v>
      </c>
      <c r="B4155" s="6" t="s">
        <v>19</v>
      </c>
      <c r="C4155" s="6" t="s">
        <v>49</v>
      </c>
      <c r="D4155" s="6" t="s">
        <v>38</v>
      </c>
      <c r="E4155" s="6" t="s">
        <v>39</v>
      </c>
      <c r="F4155" s="6" t="s">
        <v>58</v>
      </c>
      <c r="G4155" s="6" t="s">
        <v>34</v>
      </c>
      <c r="H4155" s="6" t="n">
        <v>4</v>
      </c>
      <c r="I4155" s="7" t="n">
        <v>49.97999954</v>
      </c>
      <c r="J4155" s="6" t="n">
        <v>3</v>
      </c>
      <c r="K4155" s="7" t="n">
        <v>149.9400024</v>
      </c>
      <c r="L4155" s="7" t="n">
        <v>19.48999977</v>
      </c>
      <c r="M4155" s="8" t="n">
        <v>0.129999995</v>
      </c>
      <c r="N4155" s="7" t="n">
        <v>-16.82999992</v>
      </c>
      <c r="O4155" s="9" t="n">
        <v>0</v>
      </c>
    </row>
    <row r="4156" customFormat="false" ht="15" hidden="false" customHeight="true" outlineLevel="0" collapsed="false">
      <c r="A4156" s="6" t="n">
        <v>43906</v>
      </c>
      <c r="B4156" s="6" t="s">
        <v>46</v>
      </c>
      <c r="C4156" s="6" t="s">
        <v>20</v>
      </c>
      <c r="D4156" s="6" t="s">
        <v>38</v>
      </c>
      <c r="E4156" s="6" t="s">
        <v>39</v>
      </c>
      <c r="F4156" s="6" t="s">
        <v>33</v>
      </c>
      <c r="G4156" s="6" t="s">
        <v>34</v>
      </c>
      <c r="H4156" s="6" t="n">
        <v>2</v>
      </c>
      <c r="I4156" s="7" t="n">
        <v>59.99000168</v>
      </c>
      <c r="J4156" s="6" t="n">
        <v>1</v>
      </c>
      <c r="K4156" s="7" t="n">
        <v>59.99000168</v>
      </c>
      <c r="L4156" s="7" t="n">
        <v>15</v>
      </c>
      <c r="M4156" s="8" t="n">
        <v>0.25</v>
      </c>
      <c r="N4156" s="7" t="n">
        <v>14.39999962</v>
      </c>
      <c r="O4156" s="9" t="n">
        <v>0</v>
      </c>
    </row>
    <row r="4157" customFormat="false" ht="15" hidden="false" customHeight="true" outlineLevel="0" collapsed="false">
      <c r="A4157" s="6" t="n">
        <v>57107</v>
      </c>
      <c r="B4157" s="6" t="s">
        <v>46</v>
      </c>
      <c r="C4157" s="6" t="s">
        <v>37</v>
      </c>
      <c r="D4157" s="6" t="s">
        <v>50</v>
      </c>
      <c r="E4157" s="6" t="s">
        <v>72</v>
      </c>
      <c r="F4157" s="6" t="s">
        <v>23</v>
      </c>
      <c r="G4157" s="6" t="s">
        <v>24</v>
      </c>
      <c r="H4157" s="6" t="n">
        <v>2</v>
      </c>
      <c r="I4157" s="7" t="n">
        <v>129.9900055</v>
      </c>
      <c r="J4157" s="6" t="n">
        <v>1</v>
      </c>
      <c r="K4157" s="7" t="n">
        <v>129.9900055</v>
      </c>
      <c r="L4157" s="7" t="n">
        <v>22.10000038</v>
      </c>
      <c r="M4157" s="8" t="n">
        <v>0.170000002</v>
      </c>
      <c r="N4157" s="7" t="n">
        <v>-8.630000114</v>
      </c>
      <c r="O4157" s="12" t="n">
        <v>1</v>
      </c>
    </row>
    <row r="4158" customFormat="false" ht="15" hidden="false" customHeight="true" outlineLevel="0" collapsed="false">
      <c r="A4158" s="6" t="n">
        <v>67016</v>
      </c>
      <c r="B4158" s="6" t="s">
        <v>19</v>
      </c>
      <c r="C4158" s="6" t="s">
        <v>37</v>
      </c>
      <c r="D4158" s="6" t="s">
        <v>21</v>
      </c>
      <c r="E4158" s="6" t="s">
        <v>22</v>
      </c>
      <c r="F4158" s="6" t="s">
        <v>29</v>
      </c>
      <c r="G4158" s="6" t="s">
        <v>44</v>
      </c>
      <c r="H4158" s="6" t="n">
        <v>4</v>
      </c>
      <c r="I4158" s="7" t="n">
        <v>99.98999786</v>
      </c>
      <c r="J4158" s="6" t="n">
        <v>1</v>
      </c>
      <c r="K4158" s="7" t="n">
        <v>99.98999786</v>
      </c>
      <c r="L4158" s="7" t="n">
        <v>25</v>
      </c>
      <c r="M4158" s="8" t="n">
        <v>0.25</v>
      </c>
      <c r="N4158" s="7" t="n">
        <v>1.5</v>
      </c>
      <c r="O4158" s="9" t="n">
        <v>0</v>
      </c>
    </row>
    <row r="4159" customFormat="false" ht="15" hidden="false" customHeight="true" outlineLevel="0" collapsed="false">
      <c r="A4159" s="6" t="n">
        <v>66788</v>
      </c>
      <c r="B4159" s="6" t="s">
        <v>36</v>
      </c>
      <c r="C4159" s="6" t="s">
        <v>49</v>
      </c>
      <c r="D4159" s="6" t="s">
        <v>21</v>
      </c>
      <c r="E4159" s="6" t="s">
        <v>65</v>
      </c>
      <c r="F4159" s="6" t="s">
        <v>75</v>
      </c>
      <c r="G4159" s="6" t="s">
        <v>47</v>
      </c>
      <c r="H4159" s="6" t="n">
        <v>0</v>
      </c>
      <c r="I4159" s="7" t="n">
        <v>299.980011</v>
      </c>
      <c r="J4159" s="6" t="n">
        <v>1</v>
      </c>
      <c r="K4159" s="7" t="n">
        <v>299.980011</v>
      </c>
      <c r="L4159" s="7" t="n">
        <v>16.5</v>
      </c>
      <c r="M4159" s="8" t="n">
        <v>0.059999999</v>
      </c>
      <c r="N4159" s="7" t="n">
        <v>76.54000092</v>
      </c>
      <c r="O4159" s="12" t="n">
        <v>1</v>
      </c>
    </row>
    <row r="4160" customFormat="false" ht="15" hidden="false" customHeight="true" outlineLevel="0" collapsed="false">
      <c r="A4160" s="6" t="n">
        <v>62929</v>
      </c>
      <c r="B4160" s="6" t="s">
        <v>26</v>
      </c>
      <c r="C4160" s="6" t="s">
        <v>20</v>
      </c>
      <c r="D4160" s="6" t="s">
        <v>21</v>
      </c>
      <c r="E4160" s="6" t="s">
        <v>65</v>
      </c>
      <c r="F4160" s="6" t="s">
        <v>57</v>
      </c>
      <c r="G4160" s="6" t="s">
        <v>34</v>
      </c>
      <c r="H4160" s="6" t="n">
        <v>1</v>
      </c>
      <c r="I4160" s="7" t="n">
        <v>50</v>
      </c>
      <c r="J4160" s="6" t="n">
        <v>5</v>
      </c>
      <c r="K4160" s="7" t="n">
        <v>250</v>
      </c>
      <c r="L4160" s="7" t="n">
        <v>12.5</v>
      </c>
      <c r="M4160" s="8" t="n">
        <v>0.050000001</v>
      </c>
      <c r="N4160" s="7" t="n">
        <v>29.69000053</v>
      </c>
      <c r="O4160" s="12" t="n">
        <v>1</v>
      </c>
    </row>
    <row r="4161" customFormat="false" ht="15" hidden="false" customHeight="true" outlineLevel="0" collapsed="false">
      <c r="A4161" s="6" t="n">
        <v>59265</v>
      </c>
      <c r="B4161" s="6" t="s">
        <v>19</v>
      </c>
      <c r="C4161" s="6" t="s">
        <v>37</v>
      </c>
      <c r="D4161" s="6" t="s">
        <v>50</v>
      </c>
      <c r="E4161" s="6" t="s">
        <v>51</v>
      </c>
      <c r="F4161" s="6" t="s">
        <v>71</v>
      </c>
      <c r="G4161" s="6" t="s">
        <v>47</v>
      </c>
      <c r="H4161" s="6" t="n">
        <v>4</v>
      </c>
      <c r="I4161" s="7" t="n">
        <v>199.9900055</v>
      </c>
      <c r="J4161" s="6" t="n">
        <v>1</v>
      </c>
      <c r="K4161" s="7" t="n">
        <v>199.9900055</v>
      </c>
      <c r="L4161" s="7" t="n">
        <v>10</v>
      </c>
      <c r="M4161" s="8" t="n">
        <v>0.050000001</v>
      </c>
      <c r="N4161" s="7" t="n">
        <v>30.96999931</v>
      </c>
      <c r="O4161" s="12" t="n">
        <v>1</v>
      </c>
    </row>
    <row r="4162" customFormat="false" ht="15" hidden="false" customHeight="true" outlineLevel="0" collapsed="false">
      <c r="A4162" s="6" t="n">
        <v>48308</v>
      </c>
      <c r="B4162" s="6" t="s">
        <v>26</v>
      </c>
      <c r="C4162" s="6" t="s">
        <v>20</v>
      </c>
      <c r="D4162" s="6" t="s">
        <v>38</v>
      </c>
      <c r="E4162" s="6" t="s">
        <v>92</v>
      </c>
      <c r="F4162" s="6" t="s">
        <v>71</v>
      </c>
      <c r="G4162" s="6" t="s">
        <v>34</v>
      </c>
      <c r="H4162" s="6" t="n">
        <v>1</v>
      </c>
      <c r="I4162" s="7" t="n">
        <v>199.9900055</v>
      </c>
      <c r="J4162" s="6" t="n">
        <v>1</v>
      </c>
      <c r="K4162" s="7" t="n">
        <v>199.9900055</v>
      </c>
      <c r="L4162" s="7" t="n">
        <v>30</v>
      </c>
      <c r="M4162" s="8" t="n">
        <v>0.150000006</v>
      </c>
      <c r="N4162" s="7" t="n">
        <v>34</v>
      </c>
      <c r="O4162" s="12" t="n">
        <v>1</v>
      </c>
    </row>
    <row r="4163" customFormat="false" ht="15" hidden="false" customHeight="true" outlineLevel="0" collapsed="false">
      <c r="A4163" s="6" t="n">
        <v>39012</v>
      </c>
      <c r="B4163" s="6" t="s">
        <v>19</v>
      </c>
      <c r="C4163" s="6" t="s">
        <v>37</v>
      </c>
      <c r="D4163" s="6" t="s">
        <v>31</v>
      </c>
      <c r="E4163" s="6" t="s">
        <v>32</v>
      </c>
      <c r="F4163" s="6" t="s">
        <v>71</v>
      </c>
      <c r="G4163" s="6" t="s">
        <v>44</v>
      </c>
      <c r="H4163" s="6" t="n">
        <v>4</v>
      </c>
      <c r="I4163" s="7" t="n">
        <v>199.9900055</v>
      </c>
      <c r="J4163" s="6" t="n">
        <v>1</v>
      </c>
      <c r="K4163" s="7" t="n">
        <v>199.9900055</v>
      </c>
      <c r="L4163" s="7" t="n">
        <v>50</v>
      </c>
      <c r="M4163" s="8" t="n">
        <v>0.25</v>
      </c>
      <c r="N4163" s="7" t="n">
        <v>30</v>
      </c>
      <c r="O4163" s="9" t="n">
        <v>0</v>
      </c>
    </row>
    <row r="4164" customFormat="false" ht="15" hidden="false" customHeight="true" outlineLevel="0" collapsed="false">
      <c r="A4164" s="6" t="n">
        <v>40803</v>
      </c>
      <c r="B4164" s="6" t="s">
        <v>26</v>
      </c>
      <c r="C4164" s="6" t="s">
        <v>20</v>
      </c>
      <c r="D4164" s="6" t="s">
        <v>31</v>
      </c>
      <c r="E4164" s="6" t="s">
        <v>62</v>
      </c>
      <c r="F4164" s="6" t="s">
        <v>57</v>
      </c>
      <c r="G4164" s="6" t="s">
        <v>24</v>
      </c>
      <c r="H4164" s="6" t="n">
        <v>1</v>
      </c>
      <c r="I4164" s="7" t="n">
        <v>50</v>
      </c>
      <c r="J4164" s="6" t="n">
        <v>2</v>
      </c>
      <c r="K4164" s="7" t="n">
        <v>100</v>
      </c>
      <c r="L4164" s="7" t="n">
        <v>2</v>
      </c>
      <c r="M4164" s="8" t="n">
        <v>0.02</v>
      </c>
      <c r="N4164" s="7" t="n">
        <v>26.45999908</v>
      </c>
      <c r="O4164" s="12" t="n">
        <v>1</v>
      </c>
    </row>
    <row r="4165" customFormat="false" ht="15" hidden="false" customHeight="true" outlineLevel="0" collapsed="false">
      <c r="A4165" s="6" t="n">
        <v>4109</v>
      </c>
      <c r="B4165" s="6" t="s">
        <v>19</v>
      </c>
      <c r="C4165" s="6" t="s">
        <v>20</v>
      </c>
      <c r="D4165" s="6" t="s">
        <v>50</v>
      </c>
      <c r="E4165" s="6" t="s">
        <v>51</v>
      </c>
      <c r="F4165" s="6" t="s">
        <v>57</v>
      </c>
      <c r="G4165" s="6" t="s">
        <v>24</v>
      </c>
      <c r="H4165" s="6" t="n">
        <v>4</v>
      </c>
      <c r="I4165" s="7" t="n">
        <v>50</v>
      </c>
      <c r="J4165" s="6" t="n">
        <v>3</v>
      </c>
      <c r="K4165" s="7" t="n">
        <v>150</v>
      </c>
      <c r="L4165" s="7" t="n">
        <v>0</v>
      </c>
      <c r="M4165" s="8" t="n">
        <v>0</v>
      </c>
      <c r="N4165" s="7" t="n">
        <v>28.20000076</v>
      </c>
      <c r="O4165" s="12" t="n">
        <v>1</v>
      </c>
    </row>
    <row r="4166" customFormat="false" ht="15" hidden="false" customHeight="true" outlineLevel="0" collapsed="false">
      <c r="A4166" s="6" t="n">
        <v>73366</v>
      </c>
      <c r="B4166" s="6" t="s">
        <v>36</v>
      </c>
      <c r="C4166" s="6" t="s">
        <v>49</v>
      </c>
      <c r="D4166" s="6" t="s">
        <v>27</v>
      </c>
      <c r="E4166" s="6" t="s">
        <v>54</v>
      </c>
      <c r="F4166" s="6" t="s">
        <v>110</v>
      </c>
      <c r="G4166" s="6" t="s">
        <v>24</v>
      </c>
      <c r="H4166" s="6" t="n">
        <v>0</v>
      </c>
      <c r="I4166" s="7" t="n">
        <v>11.53999996</v>
      </c>
      <c r="J4166" s="6" t="n">
        <v>1</v>
      </c>
      <c r="K4166" s="7" t="n">
        <v>11.53999996</v>
      </c>
      <c r="L4166" s="7" t="n">
        <v>1.730000019</v>
      </c>
      <c r="M4166" s="8" t="n">
        <v>0.150000006</v>
      </c>
      <c r="N4166" s="7" t="n">
        <v>4.900000095</v>
      </c>
      <c r="O4166" s="12" t="n">
        <v>1</v>
      </c>
    </row>
    <row r="4167" customFormat="false" ht="15" hidden="false" customHeight="true" outlineLevel="0" collapsed="false">
      <c r="A4167" s="6" t="n">
        <v>53732</v>
      </c>
      <c r="B4167" s="6" t="s">
        <v>19</v>
      </c>
      <c r="C4167" s="6" t="s">
        <v>20</v>
      </c>
      <c r="D4167" s="6" t="s">
        <v>50</v>
      </c>
      <c r="E4167" s="6" t="s">
        <v>51</v>
      </c>
      <c r="F4167" s="6" t="s">
        <v>58</v>
      </c>
      <c r="G4167" s="6" t="s">
        <v>44</v>
      </c>
      <c r="H4167" s="6" t="n">
        <v>4</v>
      </c>
      <c r="I4167" s="7" t="n">
        <v>49.97999954</v>
      </c>
      <c r="J4167" s="6" t="n">
        <v>3</v>
      </c>
      <c r="K4167" s="7" t="n">
        <v>149.9400024</v>
      </c>
      <c r="L4167" s="7" t="n">
        <v>37.49000168</v>
      </c>
      <c r="M4167" s="8" t="n">
        <v>0.25</v>
      </c>
      <c r="N4167" s="7" t="n">
        <v>30.36000061</v>
      </c>
      <c r="O4167" s="9" t="n">
        <v>0</v>
      </c>
    </row>
    <row r="4168" customFormat="false" ht="15" hidden="false" customHeight="true" outlineLevel="0" collapsed="false">
      <c r="A4168" s="6" t="n">
        <v>35433</v>
      </c>
      <c r="B4168" s="6" t="s">
        <v>19</v>
      </c>
      <c r="C4168" s="6" t="s">
        <v>49</v>
      </c>
      <c r="D4168" s="6" t="s">
        <v>31</v>
      </c>
      <c r="E4168" s="6" t="s">
        <v>56</v>
      </c>
      <c r="F4168" s="6" t="s">
        <v>23</v>
      </c>
      <c r="G4168" s="6" t="s">
        <v>34</v>
      </c>
      <c r="H4168" s="6" t="n">
        <v>4</v>
      </c>
      <c r="I4168" s="7" t="n">
        <v>129.9900055</v>
      </c>
      <c r="J4168" s="6" t="n">
        <v>1</v>
      </c>
      <c r="K4168" s="7" t="n">
        <v>129.9900055</v>
      </c>
      <c r="L4168" s="7" t="n">
        <v>9.100000381</v>
      </c>
      <c r="M4168" s="8" t="n">
        <v>0.07</v>
      </c>
      <c r="N4168" s="7" t="n">
        <v>33.84999847</v>
      </c>
      <c r="O4168" s="9" t="n">
        <v>0</v>
      </c>
    </row>
    <row r="4169" customFormat="false" ht="15" hidden="false" customHeight="true" outlineLevel="0" collapsed="false">
      <c r="A4169" s="6" t="n">
        <v>4966</v>
      </c>
      <c r="B4169" s="6" t="s">
        <v>46</v>
      </c>
      <c r="C4169" s="6" t="s">
        <v>37</v>
      </c>
      <c r="D4169" s="6" t="s">
        <v>50</v>
      </c>
      <c r="E4169" s="6" t="s">
        <v>51</v>
      </c>
      <c r="F4169" s="6" t="s">
        <v>71</v>
      </c>
      <c r="G4169" s="6" t="s">
        <v>34</v>
      </c>
      <c r="H4169" s="6" t="n">
        <v>2</v>
      </c>
      <c r="I4169" s="7" t="n">
        <v>199.9900055</v>
      </c>
      <c r="J4169" s="6" t="n">
        <v>1</v>
      </c>
      <c r="K4169" s="7" t="n">
        <v>199.9900055</v>
      </c>
      <c r="L4169" s="7" t="n">
        <v>30</v>
      </c>
      <c r="M4169" s="8" t="n">
        <v>0.150000006</v>
      </c>
      <c r="N4169" s="7" t="n">
        <v>45.90000153</v>
      </c>
      <c r="O4169" s="9" t="n">
        <v>0</v>
      </c>
    </row>
    <row r="4170" customFormat="false" ht="15" hidden="false" customHeight="true" outlineLevel="0" collapsed="false">
      <c r="A4170" s="6" t="n">
        <v>61375</v>
      </c>
      <c r="B4170" s="6" t="s">
        <v>19</v>
      </c>
      <c r="C4170" s="6" t="s">
        <v>20</v>
      </c>
      <c r="D4170" s="6" t="s">
        <v>50</v>
      </c>
      <c r="E4170" s="6" t="s">
        <v>63</v>
      </c>
      <c r="F4170" s="6" t="s">
        <v>57</v>
      </c>
      <c r="G4170" s="6" t="s">
        <v>34</v>
      </c>
      <c r="H4170" s="6" t="n">
        <v>4</v>
      </c>
      <c r="I4170" s="7" t="n">
        <v>50</v>
      </c>
      <c r="J4170" s="6" t="n">
        <v>3</v>
      </c>
      <c r="K4170" s="7" t="n">
        <v>150</v>
      </c>
      <c r="L4170" s="7" t="n">
        <v>6</v>
      </c>
      <c r="M4170" s="8" t="n">
        <v>0.039999999</v>
      </c>
      <c r="N4170" s="7" t="n">
        <v>50.40000153</v>
      </c>
      <c r="O4170" s="12" t="n">
        <v>1</v>
      </c>
    </row>
    <row r="4171" customFormat="false" ht="15" hidden="false" customHeight="true" outlineLevel="0" collapsed="false">
      <c r="A4171" s="6" t="n">
        <v>18832</v>
      </c>
      <c r="B4171" s="6" t="s">
        <v>19</v>
      </c>
      <c r="C4171" s="6" t="s">
        <v>37</v>
      </c>
      <c r="D4171" s="6" t="s">
        <v>21</v>
      </c>
      <c r="E4171" s="6" t="s">
        <v>65</v>
      </c>
      <c r="F4171" s="6" t="s">
        <v>23</v>
      </c>
      <c r="G4171" s="6" t="s">
        <v>34</v>
      </c>
      <c r="H4171" s="6" t="n">
        <v>4</v>
      </c>
      <c r="I4171" s="7" t="n">
        <v>129.9900055</v>
      </c>
      <c r="J4171" s="6" t="n">
        <v>1</v>
      </c>
      <c r="K4171" s="7" t="n">
        <v>129.9900055</v>
      </c>
      <c r="L4171" s="7" t="n">
        <v>16.89999962</v>
      </c>
      <c r="M4171" s="8" t="n">
        <v>0.129999995</v>
      </c>
      <c r="N4171" s="7" t="n">
        <v>8.479999542</v>
      </c>
      <c r="O4171" s="9" t="n">
        <v>0</v>
      </c>
    </row>
    <row r="4172" customFormat="false" ht="15" hidden="false" customHeight="true" outlineLevel="0" collapsed="false">
      <c r="A4172" s="6" t="n">
        <v>22985</v>
      </c>
      <c r="B4172" s="6" t="s">
        <v>26</v>
      </c>
      <c r="C4172" s="6" t="s">
        <v>37</v>
      </c>
      <c r="D4172" s="6" t="s">
        <v>27</v>
      </c>
      <c r="E4172" s="6" t="s">
        <v>42</v>
      </c>
      <c r="F4172" s="6" t="s">
        <v>33</v>
      </c>
      <c r="G4172" s="6" t="s">
        <v>47</v>
      </c>
      <c r="H4172" s="6" t="n">
        <v>1</v>
      </c>
      <c r="I4172" s="7" t="n">
        <v>59.99000168</v>
      </c>
      <c r="J4172" s="6" t="n">
        <v>3</v>
      </c>
      <c r="K4172" s="7" t="n">
        <v>179.9700012</v>
      </c>
      <c r="L4172" s="7" t="n">
        <v>44.99000168</v>
      </c>
      <c r="M4172" s="8" t="n">
        <v>0.25</v>
      </c>
      <c r="N4172" s="7" t="n">
        <v>11.60999966</v>
      </c>
      <c r="O4172" s="12" t="n">
        <v>1</v>
      </c>
    </row>
    <row r="4173" customFormat="false" ht="15" hidden="false" customHeight="true" outlineLevel="0" collapsed="false">
      <c r="A4173" s="6" t="n">
        <v>28279</v>
      </c>
      <c r="B4173" s="6" t="s">
        <v>36</v>
      </c>
      <c r="C4173" s="6" t="s">
        <v>20</v>
      </c>
      <c r="D4173" s="6" t="s">
        <v>27</v>
      </c>
      <c r="E4173" s="6" t="s">
        <v>69</v>
      </c>
      <c r="F4173" s="6" t="s">
        <v>33</v>
      </c>
      <c r="G4173" s="6" t="s">
        <v>44</v>
      </c>
      <c r="H4173" s="6" t="n">
        <v>0</v>
      </c>
      <c r="I4173" s="7" t="n">
        <v>59.99000168</v>
      </c>
      <c r="J4173" s="6" t="n">
        <v>1</v>
      </c>
      <c r="K4173" s="7" t="n">
        <v>59.99000168</v>
      </c>
      <c r="L4173" s="7" t="n">
        <v>9.600000381</v>
      </c>
      <c r="M4173" s="8" t="n">
        <v>0.159999996</v>
      </c>
      <c r="N4173" s="7" t="n">
        <v>14.60999966</v>
      </c>
      <c r="O4173" s="12" t="n">
        <v>1</v>
      </c>
    </row>
    <row r="4174" customFormat="false" ht="15" hidden="false" customHeight="true" outlineLevel="0" collapsed="false">
      <c r="A4174" s="6" t="n">
        <v>59359</v>
      </c>
      <c r="B4174" s="6" t="s">
        <v>46</v>
      </c>
      <c r="C4174" s="6" t="s">
        <v>37</v>
      </c>
      <c r="D4174" s="6" t="s">
        <v>50</v>
      </c>
      <c r="E4174" s="6" t="s">
        <v>63</v>
      </c>
      <c r="F4174" s="6" t="s">
        <v>75</v>
      </c>
      <c r="G4174" s="6" t="s">
        <v>34</v>
      </c>
      <c r="H4174" s="6" t="n">
        <v>2</v>
      </c>
      <c r="I4174" s="7" t="n">
        <v>299.980011</v>
      </c>
      <c r="J4174" s="6" t="n">
        <v>1</v>
      </c>
      <c r="K4174" s="7" t="n">
        <v>299.980011</v>
      </c>
      <c r="L4174" s="7" t="n">
        <v>6</v>
      </c>
      <c r="M4174" s="8" t="n">
        <v>0.02</v>
      </c>
      <c r="N4174" s="7" t="n">
        <v>-225.4799957</v>
      </c>
      <c r="O4174" s="12" t="n">
        <v>1</v>
      </c>
    </row>
    <row r="4175" customFormat="false" ht="15" hidden="false" customHeight="true" outlineLevel="0" collapsed="false">
      <c r="A4175" s="6" t="n">
        <v>10060</v>
      </c>
      <c r="B4175" s="6" t="s">
        <v>19</v>
      </c>
      <c r="C4175" s="6" t="s">
        <v>20</v>
      </c>
      <c r="D4175" s="6" t="s">
        <v>50</v>
      </c>
      <c r="E4175" s="6" t="s">
        <v>63</v>
      </c>
      <c r="F4175" s="6" t="s">
        <v>23</v>
      </c>
      <c r="G4175" s="6" t="s">
        <v>34</v>
      </c>
      <c r="H4175" s="6" t="n">
        <v>4</v>
      </c>
      <c r="I4175" s="7" t="n">
        <v>129.9900055</v>
      </c>
      <c r="J4175" s="6" t="n">
        <v>1</v>
      </c>
      <c r="K4175" s="7" t="n">
        <v>129.9900055</v>
      </c>
      <c r="L4175" s="7" t="n">
        <v>11.69999981</v>
      </c>
      <c r="M4175" s="8" t="n">
        <v>0.090000004</v>
      </c>
      <c r="N4175" s="7" t="n">
        <v>31.94000053</v>
      </c>
      <c r="O4175" s="12" t="n">
        <v>1</v>
      </c>
    </row>
    <row r="4176" customFormat="false" ht="15" hidden="false" customHeight="true" outlineLevel="0" collapsed="false">
      <c r="A4176" s="6" t="n">
        <v>11625</v>
      </c>
      <c r="B4176" s="6" t="s">
        <v>19</v>
      </c>
      <c r="C4176" s="6" t="s">
        <v>20</v>
      </c>
      <c r="D4176" s="6" t="s">
        <v>21</v>
      </c>
      <c r="E4176" s="6" t="s">
        <v>65</v>
      </c>
      <c r="F4176" s="6" t="s">
        <v>71</v>
      </c>
      <c r="G4176" s="6" t="s">
        <v>34</v>
      </c>
      <c r="H4176" s="6" t="n">
        <v>4</v>
      </c>
      <c r="I4176" s="7" t="n">
        <v>199.9900055</v>
      </c>
      <c r="J4176" s="6" t="n">
        <v>1</v>
      </c>
      <c r="K4176" s="7" t="n">
        <v>199.9900055</v>
      </c>
      <c r="L4176" s="7" t="n">
        <v>50</v>
      </c>
      <c r="M4176" s="8" t="n">
        <v>0.25</v>
      </c>
      <c r="N4176" s="7" t="n">
        <v>39</v>
      </c>
      <c r="O4176" s="12" t="n">
        <v>1</v>
      </c>
    </row>
    <row r="4177" customFormat="false" ht="15" hidden="false" customHeight="true" outlineLevel="0" collapsed="false">
      <c r="A4177" s="6" t="n">
        <v>60615</v>
      </c>
      <c r="B4177" s="6" t="s">
        <v>19</v>
      </c>
      <c r="C4177" s="6" t="s">
        <v>20</v>
      </c>
      <c r="D4177" s="6" t="s">
        <v>50</v>
      </c>
      <c r="E4177" s="6" t="s">
        <v>72</v>
      </c>
      <c r="F4177" s="6" t="s">
        <v>58</v>
      </c>
      <c r="G4177" s="6" t="s">
        <v>47</v>
      </c>
      <c r="H4177" s="6" t="n">
        <v>4</v>
      </c>
      <c r="I4177" s="7" t="n">
        <v>49.97999954</v>
      </c>
      <c r="J4177" s="6" t="n">
        <v>5</v>
      </c>
      <c r="K4177" s="7" t="n">
        <v>249.8999939</v>
      </c>
      <c r="L4177" s="7" t="n">
        <v>17.48999977</v>
      </c>
      <c r="M4177" s="8" t="n">
        <v>0.07</v>
      </c>
      <c r="N4177" s="7" t="n">
        <v>113.8799973</v>
      </c>
      <c r="O4177" s="12" t="n">
        <v>1</v>
      </c>
    </row>
    <row r="4178" customFormat="false" ht="15" hidden="false" customHeight="true" outlineLevel="0" collapsed="false">
      <c r="A4178" s="6" t="n">
        <v>5167</v>
      </c>
      <c r="B4178" s="6" t="s">
        <v>26</v>
      </c>
      <c r="C4178" s="6" t="s">
        <v>20</v>
      </c>
      <c r="D4178" s="6" t="s">
        <v>50</v>
      </c>
      <c r="E4178" s="6" t="s">
        <v>51</v>
      </c>
      <c r="F4178" s="6" t="s">
        <v>40</v>
      </c>
      <c r="G4178" s="6" t="s">
        <v>34</v>
      </c>
      <c r="H4178" s="6" t="n">
        <v>1</v>
      </c>
      <c r="I4178" s="7" t="n">
        <v>399.980011</v>
      </c>
      <c r="J4178" s="6" t="n">
        <v>1</v>
      </c>
      <c r="K4178" s="7" t="n">
        <v>399.980011</v>
      </c>
      <c r="L4178" s="7" t="n">
        <v>40</v>
      </c>
      <c r="M4178" s="8" t="n">
        <v>0.100000001</v>
      </c>
      <c r="N4178" s="7" t="n">
        <v>-629.9699707</v>
      </c>
      <c r="O4178" s="12" t="n">
        <v>1</v>
      </c>
    </row>
    <row r="4179" customFormat="false" ht="15" hidden="false" customHeight="true" outlineLevel="0" collapsed="false">
      <c r="A4179" s="6" t="n">
        <v>4020</v>
      </c>
      <c r="B4179" s="6" t="s">
        <v>36</v>
      </c>
      <c r="C4179" s="6" t="s">
        <v>20</v>
      </c>
      <c r="D4179" s="6" t="s">
        <v>50</v>
      </c>
      <c r="E4179" s="6" t="s">
        <v>72</v>
      </c>
      <c r="F4179" s="6" t="s">
        <v>73</v>
      </c>
      <c r="G4179" s="6" t="s">
        <v>34</v>
      </c>
      <c r="H4179" s="6" t="n">
        <v>0</v>
      </c>
      <c r="I4179" s="7" t="n">
        <v>39.99000168</v>
      </c>
      <c r="J4179" s="6" t="n">
        <v>1</v>
      </c>
      <c r="K4179" s="7" t="n">
        <v>39.99000168</v>
      </c>
      <c r="L4179" s="7" t="n">
        <v>7.199999809</v>
      </c>
      <c r="M4179" s="8" t="n">
        <v>0.180000007</v>
      </c>
      <c r="N4179" s="7" t="n">
        <v>-24.04000092</v>
      </c>
      <c r="O4179" s="12" t="n">
        <v>1</v>
      </c>
    </row>
    <row r="4180" customFormat="false" ht="15" hidden="false" customHeight="true" outlineLevel="0" collapsed="false">
      <c r="A4180" s="6" t="n">
        <v>44248</v>
      </c>
      <c r="B4180" s="6" t="s">
        <v>19</v>
      </c>
      <c r="C4180" s="6" t="s">
        <v>20</v>
      </c>
      <c r="D4180" s="6" t="s">
        <v>38</v>
      </c>
      <c r="E4180" s="6" t="s">
        <v>98</v>
      </c>
      <c r="F4180" s="6" t="s">
        <v>73</v>
      </c>
      <c r="G4180" s="6" t="s">
        <v>24</v>
      </c>
      <c r="H4180" s="6" t="n">
        <v>4</v>
      </c>
      <c r="I4180" s="7" t="n">
        <v>39.99000168</v>
      </c>
      <c r="J4180" s="6" t="n">
        <v>4</v>
      </c>
      <c r="K4180" s="7" t="n">
        <v>159.9600067</v>
      </c>
      <c r="L4180" s="7" t="n">
        <v>27.19000053</v>
      </c>
      <c r="M4180" s="8" t="n">
        <v>0.170000002</v>
      </c>
      <c r="N4180" s="7" t="n">
        <v>39.83000183</v>
      </c>
      <c r="O4180" s="9" t="n">
        <v>0</v>
      </c>
    </row>
    <row r="4181" customFormat="false" ht="15" hidden="false" customHeight="true" outlineLevel="0" collapsed="false">
      <c r="A4181" s="6" t="n">
        <v>48720</v>
      </c>
      <c r="B4181" s="6" t="s">
        <v>46</v>
      </c>
      <c r="C4181" s="6" t="s">
        <v>49</v>
      </c>
      <c r="D4181" s="6" t="s">
        <v>38</v>
      </c>
      <c r="E4181" s="6" t="s">
        <v>39</v>
      </c>
      <c r="F4181" s="6" t="s">
        <v>73</v>
      </c>
      <c r="G4181" s="6" t="s">
        <v>44</v>
      </c>
      <c r="H4181" s="6" t="n">
        <v>2</v>
      </c>
      <c r="I4181" s="7" t="n">
        <v>39.99000168</v>
      </c>
      <c r="J4181" s="6" t="n">
        <v>3</v>
      </c>
      <c r="K4181" s="7" t="n">
        <v>119.9700012</v>
      </c>
      <c r="L4181" s="7" t="n">
        <v>12</v>
      </c>
      <c r="M4181" s="8" t="n">
        <v>0.100000001</v>
      </c>
      <c r="N4181" s="7" t="n">
        <v>5.400000095</v>
      </c>
      <c r="O4181" s="12" t="n">
        <v>1</v>
      </c>
    </row>
    <row r="4182" customFormat="false" ht="15" hidden="false" customHeight="true" outlineLevel="0" collapsed="false">
      <c r="A4182" s="6" t="n">
        <v>69166</v>
      </c>
      <c r="B4182" s="6" t="s">
        <v>36</v>
      </c>
      <c r="C4182" s="6" t="s">
        <v>20</v>
      </c>
      <c r="D4182" s="6" t="s">
        <v>21</v>
      </c>
      <c r="E4182" s="6" t="s">
        <v>65</v>
      </c>
      <c r="F4182" s="6" t="s">
        <v>118</v>
      </c>
      <c r="G4182" s="6" t="s">
        <v>44</v>
      </c>
      <c r="H4182" s="6" t="n">
        <v>0</v>
      </c>
      <c r="I4182" s="7" t="n">
        <v>31.07999992</v>
      </c>
      <c r="J4182" s="6" t="n">
        <v>1</v>
      </c>
      <c r="K4182" s="7" t="n">
        <v>31.07999992</v>
      </c>
      <c r="L4182" s="7" t="n">
        <v>0.930000007</v>
      </c>
      <c r="M4182" s="8" t="n">
        <v>0.029999999</v>
      </c>
      <c r="N4182" s="7" t="n">
        <v>6.929999828</v>
      </c>
      <c r="O4182" s="12" t="n">
        <v>1</v>
      </c>
    </row>
    <row r="4183" customFormat="false" ht="15" hidden="false" customHeight="true" outlineLevel="0" collapsed="false">
      <c r="A4183" s="6" t="n">
        <v>64509</v>
      </c>
      <c r="B4183" s="6" t="s">
        <v>19</v>
      </c>
      <c r="C4183" s="6" t="s">
        <v>37</v>
      </c>
      <c r="D4183" s="6" t="s">
        <v>21</v>
      </c>
      <c r="E4183" s="6" t="s">
        <v>64</v>
      </c>
      <c r="F4183" s="6" t="s">
        <v>33</v>
      </c>
      <c r="G4183" s="6" t="s">
        <v>34</v>
      </c>
      <c r="H4183" s="6" t="n">
        <v>4</v>
      </c>
      <c r="I4183" s="7" t="n">
        <v>59.99000168</v>
      </c>
      <c r="J4183" s="6" t="n">
        <v>4</v>
      </c>
      <c r="K4183" s="7" t="n">
        <v>239.9600067</v>
      </c>
      <c r="L4183" s="7" t="n">
        <v>40.79000092</v>
      </c>
      <c r="M4183" s="8" t="n">
        <v>0.170000002</v>
      </c>
      <c r="N4183" s="7" t="n">
        <v>19.92000008</v>
      </c>
      <c r="O4183" s="12" t="n">
        <v>1</v>
      </c>
    </row>
    <row r="4184" customFormat="false" ht="15" hidden="false" customHeight="true" outlineLevel="0" collapsed="false">
      <c r="A4184" s="6" t="n">
        <v>60183</v>
      </c>
      <c r="B4184" s="6" t="s">
        <v>19</v>
      </c>
      <c r="C4184" s="6" t="s">
        <v>37</v>
      </c>
      <c r="D4184" s="6" t="s">
        <v>50</v>
      </c>
      <c r="E4184" s="6" t="s">
        <v>51</v>
      </c>
      <c r="F4184" s="6" t="s">
        <v>75</v>
      </c>
      <c r="G4184" s="6" t="s">
        <v>34</v>
      </c>
      <c r="H4184" s="6" t="n">
        <v>4</v>
      </c>
      <c r="I4184" s="7" t="n">
        <v>299.980011</v>
      </c>
      <c r="J4184" s="6" t="n">
        <v>1</v>
      </c>
      <c r="K4184" s="7" t="n">
        <v>299.980011</v>
      </c>
      <c r="L4184" s="7" t="n">
        <v>51</v>
      </c>
      <c r="M4184" s="8" t="n">
        <v>0.170000002</v>
      </c>
      <c r="N4184" s="7" t="n">
        <v>84.65000153</v>
      </c>
      <c r="O4184" s="9" t="n">
        <v>0</v>
      </c>
    </row>
    <row r="4185" customFormat="false" ht="15" hidden="false" customHeight="true" outlineLevel="0" collapsed="false">
      <c r="A4185" s="6" t="n">
        <v>63451</v>
      </c>
      <c r="B4185" s="6" t="s">
        <v>19</v>
      </c>
      <c r="C4185" s="6" t="s">
        <v>20</v>
      </c>
      <c r="D4185" s="6" t="s">
        <v>21</v>
      </c>
      <c r="E4185" s="6" t="s">
        <v>64</v>
      </c>
      <c r="F4185" s="6" t="s">
        <v>23</v>
      </c>
      <c r="G4185" s="6" t="s">
        <v>24</v>
      </c>
      <c r="H4185" s="6" t="n">
        <v>4</v>
      </c>
      <c r="I4185" s="7" t="n">
        <v>129.9900055</v>
      </c>
      <c r="J4185" s="6" t="n">
        <v>1</v>
      </c>
      <c r="K4185" s="7" t="n">
        <v>129.9900055</v>
      </c>
      <c r="L4185" s="7" t="n">
        <v>26</v>
      </c>
      <c r="M4185" s="8" t="n">
        <v>0.200000003</v>
      </c>
      <c r="N4185" s="7" t="n">
        <v>37.75</v>
      </c>
      <c r="O4185" s="9" t="n">
        <v>0</v>
      </c>
    </row>
    <row r="4186" customFormat="false" ht="15" hidden="false" customHeight="true" outlineLevel="0" collapsed="false">
      <c r="A4186" s="6" t="n">
        <v>11212</v>
      </c>
      <c r="B4186" s="6" t="s">
        <v>46</v>
      </c>
      <c r="C4186" s="6" t="s">
        <v>20</v>
      </c>
      <c r="D4186" s="6" t="s">
        <v>21</v>
      </c>
      <c r="E4186" s="6" t="s">
        <v>65</v>
      </c>
      <c r="F4186" s="6" t="s">
        <v>43</v>
      </c>
      <c r="G4186" s="6" t="s">
        <v>34</v>
      </c>
      <c r="H4186" s="6" t="n">
        <v>2</v>
      </c>
      <c r="I4186" s="7" t="n">
        <v>21.98999977</v>
      </c>
      <c r="J4186" s="6" t="n">
        <v>3</v>
      </c>
      <c r="K4186" s="7" t="n">
        <v>65.97000122</v>
      </c>
      <c r="L4186" s="7" t="n">
        <v>13.18999958</v>
      </c>
      <c r="M4186" s="8" t="n">
        <v>0.200000003</v>
      </c>
      <c r="N4186" s="7" t="n">
        <v>17.84000015</v>
      </c>
      <c r="O4186" s="12" t="n">
        <v>1</v>
      </c>
    </row>
    <row r="4187" customFormat="false" ht="15" hidden="false" customHeight="true" outlineLevel="0" collapsed="false">
      <c r="A4187" s="6" t="n">
        <v>20409</v>
      </c>
      <c r="B4187" s="6" t="s">
        <v>19</v>
      </c>
      <c r="C4187" s="6" t="s">
        <v>20</v>
      </c>
      <c r="D4187" s="6" t="s">
        <v>27</v>
      </c>
      <c r="E4187" s="6" t="s">
        <v>28</v>
      </c>
      <c r="F4187" s="6" t="s">
        <v>33</v>
      </c>
      <c r="G4187" s="6" t="s">
        <v>34</v>
      </c>
      <c r="H4187" s="6" t="n">
        <v>4</v>
      </c>
      <c r="I4187" s="7" t="n">
        <v>59.99000168</v>
      </c>
      <c r="J4187" s="6" t="n">
        <v>2</v>
      </c>
      <c r="K4187" s="7" t="n">
        <v>119.9800034</v>
      </c>
      <c r="L4187" s="7" t="n">
        <v>3.599999905</v>
      </c>
      <c r="M4187" s="8" t="n">
        <v>0.029999999</v>
      </c>
      <c r="N4187" s="7" t="n">
        <v>36.08000183</v>
      </c>
      <c r="O4187" s="12" t="n">
        <v>1</v>
      </c>
    </row>
    <row r="4188" customFormat="false" ht="15" hidden="false" customHeight="true" outlineLevel="0" collapsed="false">
      <c r="A4188" s="6" t="n">
        <v>48827</v>
      </c>
      <c r="B4188" s="6" t="s">
        <v>19</v>
      </c>
      <c r="C4188" s="6" t="s">
        <v>20</v>
      </c>
      <c r="D4188" s="6" t="s">
        <v>27</v>
      </c>
      <c r="E4188" s="6" t="s">
        <v>79</v>
      </c>
      <c r="F4188" s="6" t="s">
        <v>29</v>
      </c>
      <c r="G4188" s="6" t="s">
        <v>24</v>
      </c>
      <c r="H4188" s="6" t="n">
        <v>4</v>
      </c>
      <c r="I4188" s="7" t="n">
        <v>99.98999786</v>
      </c>
      <c r="J4188" s="6" t="n">
        <v>1</v>
      </c>
      <c r="K4188" s="7" t="n">
        <v>99.98999786</v>
      </c>
      <c r="L4188" s="7" t="n">
        <v>18</v>
      </c>
      <c r="M4188" s="8" t="n">
        <v>0.180000007</v>
      </c>
      <c r="N4188" s="7" t="n">
        <v>10.25</v>
      </c>
      <c r="O4188" s="9" t="n">
        <v>0</v>
      </c>
    </row>
    <row r="4189" customFormat="false" ht="15" hidden="false" customHeight="true" outlineLevel="0" collapsed="false">
      <c r="A4189" s="6" t="n">
        <v>23256</v>
      </c>
      <c r="B4189" s="6" t="s">
        <v>26</v>
      </c>
      <c r="C4189" s="6" t="s">
        <v>20</v>
      </c>
      <c r="D4189" s="6" t="s">
        <v>27</v>
      </c>
      <c r="E4189" s="6" t="s">
        <v>54</v>
      </c>
      <c r="F4189" s="6" t="s">
        <v>80</v>
      </c>
      <c r="G4189" s="6" t="s">
        <v>47</v>
      </c>
      <c r="H4189" s="6" t="n">
        <v>1</v>
      </c>
      <c r="I4189" s="7" t="n">
        <v>24.98999977</v>
      </c>
      <c r="J4189" s="6" t="n">
        <v>2</v>
      </c>
      <c r="K4189" s="7" t="n">
        <v>49.97999954</v>
      </c>
      <c r="L4189" s="7" t="n">
        <v>0</v>
      </c>
      <c r="M4189" s="8" t="n">
        <v>0</v>
      </c>
      <c r="N4189" s="7" t="n">
        <v>12.98999977</v>
      </c>
      <c r="O4189" s="12" t="n">
        <v>1</v>
      </c>
    </row>
    <row r="4190" customFormat="false" ht="15" hidden="false" customHeight="true" outlineLevel="0" collapsed="false">
      <c r="A4190" s="6" t="n">
        <v>15342</v>
      </c>
      <c r="B4190" s="6" t="s">
        <v>19</v>
      </c>
      <c r="C4190" s="6" t="s">
        <v>20</v>
      </c>
      <c r="D4190" s="6" t="s">
        <v>21</v>
      </c>
      <c r="E4190" s="6" t="s">
        <v>22</v>
      </c>
      <c r="F4190" s="6" t="s">
        <v>57</v>
      </c>
      <c r="G4190" s="6" t="s">
        <v>34</v>
      </c>
      <c r="H4190" s="6" t="n">
        <v>4</v>
      </c>
      <c r="I4190" s="7" t="n">
        <v>50</v>
      </c>
      <c r="J4190" s="6" t="n">
        <v>3</v>
      </c>
      <c r="K4190" s="7" t="n">
        <v>150</v>
      </c>
      <c r="L4190" s="7" t="n">
        <v>13.5</v>
      </c>
      <c r="M4190" s="8" t="n">
        <v>0.090000004</v>
      </c>
      <c r="N4190" s="7" t="n">
        <v>24.5699997</v>
      </c>
      <c r="O4190" s="9" t="n">
        <v>0</v>
      </c>
    </row>
    <row r="4191" customFormat="false" ht="15" hidden="false" customHeight="true" outlineLevel="0" collapsed="false">
      <c r="A4191" s="6" t="n">
        <v>68337</v>
      </c>
      <c r="B4191" s="6" t="s">
        <v>46</v>
      </c>
      <c r="C4191" s="6" t="s">
        <v>49</v>
      </c>
      <c r="D4191" s="6" t="s">
        <v>21</v>
      </c>
      <c r="E4191" s="6" t="s">
        <v>65</v>
      </c>
      <c r="F4191" s="6" t="s">
        <v>73</v>
      </c>
      <c r="G4191" s="6" t="s">
        <v>24</v>
      </c>
      <c r="H4191" s="6" t="n">
        <v>2</v>
      </c>
      <c r="I4191" s="7" t="n">
        <v>39.99000168</v>
      </c>
      <c r="J4191" s="6" t="n">
        <v>4</v>
      </c>
      <c r="K4191" s="7" t="n">
        <v>159.9600067</v>
      </c>
      <c r="L4191" s="7" t="n">
        <v>3.200000048</v>
      </c>
      <c r="M4191" s="8" t="n">
        <v>0.02</v>
      </c>
      <c r="N4191" s="7" t="n">
        <v>54.86999893</v>
      </c>
      <c r="O4191" s="12" t="n">
        <v>1</v>
      </c>
    </row>
    <row r="4192" customFormat="false" ht="15" hidden="false" customHeight="true" outlineLevel="0" collapsed="false">
      <c r="A4192" s="6" t="n">
        <v>29390</v>
      </c>
      <c r="B4192" s="6" t="s">
        <v>26</v>
      </c>
      <c r="C4192" s="6" t="s">
        <v>37</v>
      </c>
      <c r="D4192" s="6" t="s">
        <v>27</v>
      </c>
      <c r="E4192" s="6" t="s">
        <v>69</v>
      </c>
      <c r="F4192" s="6" t="s">
        <v>57</v>
      </c>
      <c r="G4192" s="6" t="s">
        <v>34</v>
      </c>
      <c r="H4192" s="6" t="n">
        <v>1</v>
      </c>
      <c r="I4192" s="7" t="n">
        <v>50</v>
      </c>
      <c r="J4192" s="6" t="n">
        <v>3</v>
      </c>
      <c r="K4192" s="7" t="n">
        <v>150</v>
      </c>
      <c r="L4192" s="7" t="n">
        <v>15</v>
      </c>
      <c r="M4192" s="8" t="n">
        <v>0.100000001</v>
      </c>
      <c r="N4192" s="7" t="n">
        <v>10.13000011</v>
      </c>
      <c r="O4192" s="12" t="n">
        <v>1</v>
      </c>
    </row>
    <row r="4193" customFormat="false" ht="15" hidden="false" customHeight="true" outlineLevel="0" collapsed="false">
      <c r="A4193" s="6" t="n">
        <v>42095</v>
      </c>
      <c r="B4193" s="6" t="s">
        <v>26</v>
      </c>
      <c r="C4193" s="6" t="s">
        <v>20</v>
      </c>
      <c r="D4193" s="6" t="s">
        <v>38</v>
      </c>
      <c r="E4193" s="6" t="s">
        <v>92</v>
      </c>
      <c r="F4193" s="6" t="s">
        <v>33</v>
      </c>
      <c r="G4193" s="6" t="s">
        <v>44</v>
      </c>
      <c r="H4193" s="6" t="n">
        <v>1</v>
      </c>
      <c r="I4193" s="7" t="n">
        <v>59.99000168</v>
      </c>
      <c r="J4193" s="6" t="n">
        <v>5</v>
      </c>
      <c r="K4193" s="7" t="n">
        <v>299.9500122</v>
      </c>
      <c r="L4193" s="7" t="n">
        <v>38.99000168</v>
      </c>
      <c r="M4193" s="8" t="n">
        <v>0.129999995</v>
      </c>
      <c r="N4193" s="7" t="n">
        <v>91.33000183</v>
      </c>
      <c r="O4193" s="12" t="n">
        <v>1</v>
      </c>
    </row>
    <row r="4194" customFormat="false" ht="15" hidden="false" customHeight="true" outlineLevel="0" collapsed="false">
      <c r="A4194" s="6" t="n">
        <v>48823</v>
      </c>
      <c r="B4194" s="6" t="s">
        <v>19</v>
      </c>
      <c r="C4194" s="6" t="s">
        <v>49</v>
      </c>
      <c r="D4194" s="6" t="s">
        <v>21</v>
      </c>
      <c r="E4194" s="6" t="s">
        <v>65</v>
      </c>
      <c r="F4194" s="6" t="s">
        <v>71</v>
      </c>
      <c r="G4194" s="6" t="s">
        <v>47</v>
      </c>
      <c r="H4194" s="6" t="n">
        <v>4</v>
      </c>
      <c r="I4194" s="7" t="n">
        <v>199.9900055</v>
      </c>
      <c r="J4194" s="6" t="n">
        <v>1</v>
      </c>
      <c r="K4194" s="7" t="n">
        <v>199.9900055</v>
      </c>
      <c r="L4194" s="7" t="n">
        <v>6</v>
      </c>
      <c r="M4194" s="8" t="n">
        <v>0.029999999</v>
      </c>
      <c r="N4194" s="7" t="n">
        <v>60.13999939</v>
      </c>
      <c r="O4194" s="9" t="n">
        <v>0</v>
      </c>
    </row>
    <row r="4195" customFormat="false" ht="15" hidden="false" customHeight="true" outlineLevel="0" collapsed="false">
      <c r="A4195" s="6" t="n">
        <v>58691</v>
      </c>
      <c r="B4195" s="6" t="s">
        <v>19</v>
      </c>
      <c r="C4195" s="6" t="s">
        <v>20</v>
      </c>
      <c r="D4195" s="6" t="s">
        <v>50</v>
      </c>
      <c r="E4195" s="6" t="s">
        <v>51</v>
      </c>
      <c r="F4195" s="6" t="s">
        <v>75</v>
      </c>
      <c r="G4195" s="6" t="s">
        <v>24</v>
      </c>
      <c r="H4195" s="6" t="n">
        <v>4</v>
      </c>
      <c r="I4195" s="7" t="n">
        <v>299.980011</v>
      </c>
      <c r="J4195" s="6" t="n">
        <v>1</v>
      </c>
      <c r="K4195" s="7" t="n">
        <v>299.980011</v>
      </c>
      <c r="L4195" s="7" t="n">
        <v>21</v>
      </c>
      <c r="M4195" s="8" t="n">
        <v>0.07</v>
      </c>
      <c r="N4195" s="7" t="n">
        <v>125.5400009</v>
      </c>
      <c r="O4195" s="9" t="n">
        <v>0</v>
      </c>
    </row>
    <row r="4196" customFormat="false" ht="15" hidden="false" customHeight="true" outlineLevel="0" collapsed="false">
      <c r="A4196" s="6" t="n">
        <v>48119</v>
      </c>
      <c r="B4196" s="6" t="s">
        <v>46</v>
      </c>
      <c r="C4196" s="6" t="s">
        <v>49</v>
      </c>
      <c r="D4196" s="6" t="s">
        <v>27</v>
      </c>
      <c r="E4196" s="6" t="s">
        <v>54</v>
      </c>
      <c r="F4196" s="6" t="s">
        <v>23</v>
      </c>
      <c r="G4196" s="6" t="s">
        <v>24</v>
      </c>
      <c r="H4196" s="6" t="n">
        <v>2</v>
      </c>
      <c r="I4196" s="7" t="n">
        <v>129.9900055</v>
      </c>
      <c r="J4196" s="6" t="n">
        <v>1</v>
      </c>
      <c r="K4196" s="7" t="n">
        <v>129.9900055</v>
      </c>
      <c r="L4196" s="7" t="n">
        <v>13</v>
      </c>
      <c r="M4196" s="8" t="n">
        <v>0.100000001</v>
      </c>
      <c r="N4196" s="7" t="n">
        <v>11.69999981</v>
      </c>
      <c r="O4196" s="12" t="n">
        <v>1</v>
      </c>
    </row>
    <row r="4197" customFormat="false" ht="15" hidden="false" customHeight="true" outlineLevel="0" collapsed="false">
      <c r="A4197" s="6" t="n">
        <v>59770</v>
      </c>
      <c r="B4197" s="6" t="s">
        <v>26</v>
      </c>
      <c r="C4197" s="6" t="s">
        <v>37</v>
      </c>
      <c r="D4197" s="6" t="s">
        <v>50</v>
      </c>
      <c r="E4197" s="6" t="s">
        <v>63</v>
      </c>
      <c r="F4197" s="6" t="s">
        <v>40</v>
      </c>
      <c r="G4197" s="6" t="s">
        <v>24</v>
      </c>
      <c r="H4197" s="6" t="n">
        <v>1</v>
      </c>
      <c r="I4197" s="7" t="n">
        <v>399.980011</v>
      </c>
      <c r="J4197" s="6" t="n">
        <v>1</v>
      </c>
      <c r="K4197" s="7" t="n">
        <v>399.980011</v>
      </c>
      <c r="L4197" s="7" t="n">
        <v>4</v>
      </c>
      <c r="M4197" s="8" t="n">
        <v>0.01</v>
      </c>
      <c r="N4197" s="7" t="n">
        <v>186.1100006</v>
      </c>
      <c r="O4197" s="12" t="n">
        <v>1</v>
      </c>
    </row>
    <row r="4198" customFormat="false" ht="15" hidden="false" customHeight="true" outlineLevel="0" collapsed="false">
      <c r="A4198" s="6" t="n">
        <v>11142</v>
      </c>
      <c r="B4198" s="6" t="s">
        <v>19</v>
      </c>
      <c r="C4198" s="6" t="s">
        <v>37</v>
      </c>
      <c r="D4198" s="6" t="s">
        <v>21</v>
      </c>
      <c r="E4198" s="6" t="s">
        <v>22</v>
      </c>
      <c r="F4198" s="6" t="s">
        <v>40</v>
      </c>
      <c r="G4198" s="6" t="s">
        <v>34</v>
      </c>
      <c r="H4198" s="6" t="n">
        <v>4</v>
      </c>
      <c r="I4198" s="7" t="n">
        <v>399.980011</v>
      </c>
      <c r="J4198" s="6" t="n">
        <v>1</v>
      </c>
      <c r="K4198" s="7" t="n">
        <v>399.980011</v>
      </c>
      <c r="L4198" s="7" t="n">
        <v>52</v>
      </c>
      <c r="M4198" s="8" t="n">
        <v>0.129999995</v>
      </c>
      <c r="N4198" s="7" t="n">
        <v>82.8199997</v>
      </c>
      <c r="O4198" s="9" t="n">
        <v>0</v>
      </c>
    </row>
    <row r="4199" customFormat="false" ht="15" hidden="false" customHeight="true" outlineLevel="0" collapsed="false">
      <c r="A4199" s="6" t="n">
        <v>59460</v>
      </c>
      <c r="B4199" s="6" t="s">
        <v>19</v>
      </c>
      <c r="C4199" s="6" t="s">
        <v>37</v>
      </c>
      <c r="D4199" s="6" t="s">
        <v>50</v>
      </c>
      <c r="E4199" s="6" t="s">
        <v>63</v>
      </c>
      <c r="F4199" s="6" t="s">
        <v>57</v>
      </c>
      <c r="G4199" s="6" t="s">
        <v>34</v>
      </c>
      <c r="H4199" s="6" t="n">
        <v>4</v>
      </c>
      <c r="I4199" s="7" t="n">
        <v>50</v>
      </c>
      <c r="J4199" s="6" t="n">
        <v>2</v>
      </c>
      <c r="K4199" s="7" t="n">
        <v>100</v>
      </c>
      <c r="L4199" s="7" t="n">
        <v>4</v>
      </c>
      <c r="M4199" s="8" t="n">
        <v>0.039999999</v>
      </c>
      <c r="N4199" s="7" t="n">
        <v>33.59999847</v>
      </c>
      <c r="O4199" s="12" t="n">
        <v>1</v>
      </c>
    </row>
    <row r="4200" customFormat="false" ht="15" hidden="false" customHeight="true" outlineLevel="0" collapsed="false">
      <c r="A4200" s="6" t="n">
        <v>19902</v>
      </c>
      <c r="B4200" s="6" t="s">
        <v>19</v>
      </c>
      <c r="C4200" s="6" t="s">
        <v>49</v>
      </c>
      <c r="D4200" s="6" t="s">
        <v>21</v>
      </c>
      <c r="E4200" s="6" t="s">
        <v>65</v>
      </c>
      <c r="F4200" s="6" t="s">
        <v>40</v>
      </c>
      <c r="G4200" s="6" t="s">
        <v>44</v>
      </c>
      <c r="H4200" s="6" t="n">
        <v>4</v>
      </c>
      <c r="I4200" s="7" t="n">
        <v>399.980011</v>
      </c>
      <c r="J4200" s="6" t="n">
        <v>1</v>
      </c>
      <c r="K4200" s="7" t="n">
        <v>399.980011</v>
      </c>
      <c r="L4200" s="7" t="n">
        <v>64</v>
      </c>
      <c r="M4200" s="8" t="n">
        <v>0.159999996</v>
      </c>
      <c r="N4200" s="7" t="n">
        <v>-79.95999908</v>
      </c>
      <c r="O4200" s="9" t="n">
        <v>0</v>
      </c>
    </row>
    <row r="4201" customFormat="false" ht="15" hidden="false" customHeight="true" outlineLevel="0" collapsed="false">
      <c r="A4201" s="6" t="n">
        <v>42772</v>
      </c>
      <c r="B4201" s="6" t="s">
        <v>19</v>
      </c>
      <c r="C4201" s="6" t="s">
        <v>20</v>
      </c>
      <c r="D4201" s="6" t="s">
        <v>27</v>
      </c>
      <c r="E4201" s="6" t="s">
        <v>79</v>
      </c>
      <c r="F4201" s="6" t="s">
        <v>75</v>
      </c>
      <c r="G4201" s="6" t="s">
        <v>44</v>
      </c>
      <c r="H4201" s="6" t="n">
        <v>4</v>
      </c>
      <c r="I4201" s="7" t="n">
        <v>299.980011</v>
      </c>
      <c r="J4201" s="6" t="n">
        <v>1</v>
      </c>
      <c r="K4201" s="7" t="n">
        <v>299.980011</v>
      </c>
      <c r="L4201" s="7" t="n">
        <v>45</v>
      </c>
      <c r="M4201" s="8" t="n">
        <v>0.150000006</v>
      </c>
      <c r="N4201" s="7" t="n">
        <v>-186.8999939</v>
      </c>
      <c r="O4201" s="9" t="n">
        <v>0</v>
      </c>
    </row>
    <row r="4202" customFormat="false" ht="15" hidden="false" customHeight="true" outlineLevel="0" collapsed="false">
      <c r="A4202" s="6" t="n">
        <v>64510</v>
      </c>
      <c r="B4202" s="6" t="s">
        <v>19</v>
      </c>
      <c r="C4202" s="6" t="s">
        <v>20</v>
      </c>
      <c r="D4202" s="6" t="s">
        <v>21</v>
      </c>
      <c r="E4202" s="6" t="s">
        <v>65</v>
      </c>
      <c r="F4202" s="6" t="s">
        <v>71</v>
      </c>
      <c r="G4202" s="6" t="s">
        <v>24</v>
      </c>
      <c r="H4202" s="6" t="n">
        <v>4</v>
      </c>
      <c r="I4202" s="7" t="n">
        <v>199.9900055</v>
      </c>
      <c r="J4202" s="6" t="n">
        <v>1</v>
      </c>
      <c r="K4202" s="7" t="n">
        <v>199.9900055</v>
      </c>
      <c r="L4202" s="7" t="n">
        <v>14</v>
      </c>
      <c r="M4202" s="8" t="n">
        <v>0.07</v>
      </c>
      <c r="N4202" s="7" t="n">
        <v>50.22000122</v>
      </c>
      <c r="O4202" s="12" t="n">
        <v>1</v>
      </c>
    </row>
    <row r="4203" customFormat="false" ht="15" hidden="false" customHeight="true" outlineLevel="0" collapsed="false">
      <c r="A4203" s="6" t="n">
        <v>32335</v>
      </c>
      <c r="B4203" s="6" t="s">
        <v>46</v>
      </c>
      <c r="C4203" s="6" t="s">
        <v>20</v>
      </c>
      <c r="D4203" s="6" t="s">
        <v>31</v>
      </c>
      <c r="E4203" s="6" t="s">
        <v>86</v>
      </c>
      <c r="F4203" s="6" t="s">
        <v>73</v>
      </c>
      <c r="G4203" s="6" t="s">
        <v>34</v>
      </c>
      <c r="H4203" s="6" t="n">
        <v>2</v>
      </c>
      <c r="I4203" s="7" t="n">
        <v>39.99000168</v>
      </c>
      <c r="J4203" s="6" t="n">
        <v>2</v>
      </c>
      <c r="K4203" s="7" t="n">
        <v>79.98000336</v>
      </c>
      <c r="L4203" s="7" t="n">
        <v>9.600000381</v>
      </c>
      <c r="M4203" s="8" t="n">
        <v>0.119999997</v>
      </c>
      <c r="N4203" s="7" t="n">
        <v>-58.63000107</v>
      </c>
      <c r="O4203" s="12" t="n">
        <v>1</v>
      </c>
    </row>
    <row r="4204" customFormat="false" ht="15" hidden="false" customHeight="true" outlineLevel="0" collapsed="false">
      <c r="A4204" s="6" t="n">
        <v>27948</v>
      </c>
      <c r="B4204" s="6" t="s">
        <v>19</v>
      </c>
      <c r="C4204" s="6" t="s">
        <v>20</v>
      </c>
      <c r="D4204" s="6" t="s">
        <v>27</v>
      </c>
      <c r="E4204" s="6" t="s">
        <v>42</v>
      </c>
      <c r="F4204" s="6" t="s">
        <v>71</v>
      </c>
      <c r="G4204" s="6" t="s">
        <v>34</v>
      </c>
      <c r="H4204" s="6" t="n">
        <v>4</v>
      </c>
      <c r="I4204" s="7" t="n">
        <v>199.9900055</v>
      </c>
      <c r="J4204" s="6" t="n">
        <v>1</v>
      </c>
      <c r="K4204" s="7" t="n">
        <v>199.9900055</v>
      </c>
      <c r="L4204" s="7" t="n">
        <v>30</v>
      </c>
      <c r="M4204" s="8" t="n">
        <v>0.150000006</v>
      </c>
      <c r="N4204" s="7" t="n">
        <v>-24.30999947</v>
      </c>
      <c r="O4204" s="9" t="n">
        <v>0</v>
      </c>
    </row>
    <row r="4205" customFormat="false" ht="15" hidden="false" customHeight="true" outlineLevel="0" collapsed="false">
      <c r="A4205" s="6" t="n">
        <v>39051</v>
      </c>
      <c r="B4205" s="6" t="s">
        <v>36</v>
      </c>
      <c r="C4205" s="6" t="s">
        <v>37</v>
      </c>
      <c r="D4205" s="6" t="s">
        <v>31</v>
      </c>
      <c r="E4205" s="6" t="s">
        <v>32</v>
      </c>
      <c r="F4205" s="6" t="s">
        <v>40</v>
      </c>
      <c r="G4205" s="6" t="s">
        <v>24</v>
      </c>
      <c r="H4205" s="6" t="n">
        <v>0</v>
      </c>
      <c r="I4205" s="7" t="n">
        <v>399.980011</v>
      </c>
      <c r="J4205" s="6" t="n">
        <v>1</v>
      </c>
      <c r="K4205" s="7" t="n">
        <v>399.980011</v>
      </c>
      <c r="L4205" s="7" t="n">
        <v>100</v>
      </c>
      <c r="M4205" s="8" t="n">
        <v>0.25</v>
      </c>
      <c r="N4205" s="7" t="n">
        <v>143.9900055</v>
      </c>
      <c r="O4205" s="9" t="n">
        <v>0</v>
      </c>
    </row>
    <row r="4206" customFormat="false" ht="15" hidden="false" customHeight="true" outlineLevel="0" collapsed="false">
      <c r="A4206" s="6" t="n">
        <v>56017</v>
      </c>
      <c r="B4206" s="6" t="s">
        <v>19</v>
      </c>
      <c r="C4206" s="6" t="s">
        <v>37</v>
      </c>
      <c r="D4206" s="6" t="s">
        <v>50</v>
      </c>
      <c r="E4206" s="6" t="s">
        <v>51</v>
      </c>
      <c r="F4206" s="6" t="s">
        <v>71</v>
      </c>
      <c r="G4206" s="6" t="s">
        <v>34</v>
      </c>
      <c r="H4206" s="6" t="n">
        <v>4</v>
      </c>
      <c r="I4206" s="7" t="n">
        <v>199.9900055</v>
      </c>
      <c r="J4206" s="6" t="n">
        <v>1</v>
      </c>
      <c r="K4206" s="7" t="n">
        <v>199.9900055</v>
      </c>
      <c r="L4206" s="7" t="n">
        <v>20</v>
      </c>
      <c r="M4206" s="8" t="n">
        <v>0.100000001</v>
      </c>
      <c r="N4206" s="7" t="n">
        <v>9</v>
      </c>
      <c r="O4206" s="9" t="n">
        <v>0</v>
      </c>
    </row>
    <row r="4207" customFormat="false" ht="15" hidden="false" customHeight="true" outlineLevel="0" collapsed="false">
      <c r="A4207" s="6" t="n">
        <v>55834</v>
      </c>
      <c r="B4207" s="6" t="s">
        <v>19</v>
      </c>
      <c r="C4207" s="6" t="s">
        <v>20</v>
      </c>
      <c r="D4207" s="6" t="s">
        <v>50</v>
      </c>
      <c r="E4207" s="6" t="s">
        <v>51</v>
      </c>
      <c r="F4207" s="6" t="s">
        <v>57</v>
      </c>
      <c r="G4207" s="6" t="s">
        <v>34</v>
      </c>
      <c r="H4207" s="6" t="n">
        <v>4</v>
      </c>
      <c r="I4207" s="7" t="n">
        <v>50</v>
      </c>
      <c r="J4207" s="6" t="n">
        <v>5</v>
      </c>
      <c r="K4207" s="7" t="n">
        <v>250</v>
      </c>
      <c r="L4207" s="7" t="n">
        <v>22.5</v>
      </c>
      <c r="M4207" s="8" t="n">
        <v>0.090000004</v>
      </c>
      <c r="N4207" s="7" t="n">
        <v>59.15000153</v>
      </c>
      <c r="O4207" s="12" t="n">
        <v>1</v>
      </c>
    </row>
    <row r="4208" customFormat="false" ht="15" hidden="false" customHeight="true" outlineLevel="0" collapsed="false">
      <c r="A4208" s="6" t="n">
        <v>48206</v>
      </c>
      <c r="B4208" s="6" t="s">
        <v>19</v>
      </c>
      <c r="C4208" s="6" t="s">
        <v>20</v>
      </c>
      <c r="D4208" s="6" t="s">
        <v>21</v>
      </c>
      <c r="E4208" s="6" t="s">
        <v>22</v>
      </c>
      <c r="F4208" s="6" t="s">
        <v>29</v>
      </c>
      <c r="G4208" s="6" t="s">
        <v>34</v>
      </c>
      <c r="H4208" s="6" t="n">
        <v>4</v>
      </c>
      <c r="I4208" s="7" t="n">
        <v>99.98999786</v>
      </c>
      <c r="J4208" s="6" t="n">
        <v>3</v>
      </c>
      <c r="K4208" s="7" t="n">
        <v>299.9700012</v>
      </c>
      <c r="L4208" s="7" t="n">
        <v>16.5</v>
      </c>
      <c r="M4208" s="8" t="n">
        <v>0.059999999</v>
      </c>
      <c r="N4208" s="7" t="n">
        <v>88.73000336</v>
      </c>
      <c r="O4208" s="9" t="n">
        <v>0</v>
      </c>
    </row>
    <row r="4209" customFormat="false" ht="15" hidden="false" customHeight="true" outlineLevel="0" collapsed="false">
      <c r="A4209" s="6" t="n">
        <v>55106</v>
      </c>
      <c r="B4209" s="6" t="s">
        <v>19</v>
      </c>
      <c r="C4209" s="6" t="s">
        <v>20</v>
      </c>
      <c r="D4209" s="6" t="s">
        <v>50</v>
      </c>
      <c r="E4209" s="6" t="s">
        <v>63</v>
      </c>
      <c r="F4209" s="6" t="s">
        <v>75</v>
      </c>
      <c r="G4209" s="6" t="s">
        <v>34</v>
      </c>
      <c r="H4209" s="6" t="n">
        <v>4</v>
      </c>
      <c r="I4209" s="7" t="n">
        <v>299.980011</v>
      </c>
      <c r="J4209" s="6" t="n">
        <v>1</v>
      </c>
      <c r="K4209" s="7" t="n">
        <v>299.980011</v>
      </c>
      <c r="L4209" s="7" t="n">
        <v>45</v>
      </c>
      <c r="M4209" s="8" t="n">
        <v>0.150000006</v>
      </c>
      <c r="N4209" s="7" t="n">
        <v>71.40000153</v>
      </c>
      <c r="O4209" s="9" t="n">
        <v>0</v>
      </c>
    </row>
    <row r="4210" customFormat="false" ht="15" hidden="false" customHeight="true" outlineLevel="0" collapsed="false">
      <c r="A4210" s="6" t="n">
        <v>7488</v>
      </c>
      <c r="B4210" s="6" t="s">
        <v>19</v>
      </c>
      <c r="C4210" s="6" t="s">
        <v>20</v>
      </c>
      <c r="D4210" s="6" t="s">
        <v>50</v>
      </c>
      <c r="E4210" s="6" t="s">
        <v>51</v>
      </c>
      <c r="F4210" s="6" t="s">
        <v>33</v>
      </c>
      <c r="G4210" s="6" t="s">
        <v>34</v>
      </c>
      <c r="H4210" s="6" t="n">
        <v>4</v>
      </c>
      <c r="I4210" s="7" t="n">
        <v>59.99000168</v>
      </c>
      <c r="J4210" s="6" t="n">
        <v>4</v>
      </c>
      <c r="K4210" s="7" t="n">
        <v>239.9600067</v>
      </c>
      <c r="L4210" s="7" t="n">
        <v>21.60000038</v>
      </c>
      <c r="M4210" s="8" t="n">
        <v>0.090000004</v>
      </c>
      <c r="N4210" s="7" t="n">
        <v>76.43000031</v>
      </c>
      <c r="O4210" s="9" t="n">
        <v>0</v>
      </c>
    </row>
    <row r="4211" customFormat="false" ht="15" hidden="false" customHeight="true" outlineLevel="0" collapsed="false">
      <c r="A4211" s="6" t="n">
        <v>62254</v>
      </c>
      <c r="B4211" s="6" t="s">
        <v>19</v>
      </c>
      <c r="C4211" s="6" t="s">
        <v>20</v>
      </c>
      <c r="D4211" s="6" t="s">
        <v>21</v>
      </c>
      <c r="E4211" s="6" t="s">
        <v>65</v>
      </c>
      <c r="F4211" s="6" t="s">
        <v>40</v>
      </c>
      <c r="G4211" s="6" t="s">
        <v>34</v>
      </c>
      <c r="H4211" s="6" t="n">
        <v>4</v>
      </c>
      <c r="I4211" s="7" t="n">
        <v>399.980011</v>
      </c>
      <c r="J4211" s="6" t="n">
        <v>1</v>
      </c>
      <c r="K4211" s="7" t="n">
        <v>399.980011</v>
      </c>
      <c r="L4211" s="7" t="n">
        <v>100</v>
      </c>
      <c r="M4211" s="8" t="n">
        <v>0.25</v>
      </c>
      <c r="N4211" s="7" t="n">
        <v>134.9900055</v>
      </c>
      <c r="O4211" s="12" t="n">
        <v>1</v>
      </c>
    </row>
    <row r="4212" customFormat="false" ht="15" hidden="false" customHeight="true" outlineLevel="0" collapsed="false">
      <c r="A4212" s="6" t="n">
        <v>66275</v>
      </c>
      <c r="B4212" s="6" t="s">
        <v>46</v>
      </c>
      <c r="C4212" s="6" t="s">
        <v>49</v>
      </c>
      <c r="D4212" s="6" t="s">
        <v>21</v>
      </c>
      <c r="E4212" s="6" t="s">
        <v>65</v>
      </c>
      <c r="F4212" s="6" t="s">
        <v>33</v>
      </c>
      <c r="G4212" s="6" t="s">
        <v>24</v>
      </c>
      <c r="H4212" s="6" t="n">
        <v>2</v>
      </c>
      <c r="I4212" s="7" t="n">
        <v>59.99000168</v>
      </c>
      <c r="J4212" s="6" t="n">
        <v>5</v>
      </c>
      <c r="K4212" s="7" t="n">
        <v>299.9500122</v>
      </c>
      <c r="L4212" s="7" t="n">
        <v>50.99000168</v>
      </c>
      <c r="M4212" s="8" t="n">
        <v>0.170000002</v>
      </c>
      <c r="N4212" s="7" t="n">
        <v>18.67000008</v>
      </c>
      <c r="O4212" s="12" t="n">
        <v>1</v>
      </c>
    </row>
    <row r="4213" customFormat="false" ht="15" hidden="false" customHeight="true" outlineLevel="0" collapsed="false">
      <c r="A4213" s="6" t="n">
        <v>2248</v>
      </c>
      <c r="B4213" s="6" t="s">
        <v>26</v>
      </c>
      <c r="C4213" s="6" t="s">
        <v>49</v>
      </c>
      <c r="D4213" s="6" t="s">
        <v>50</v>
      </c>
      <c r="E4213" s="6" t="s">
        <v>51</v>
      </c>
      <c r="F4213" s="6" t="s">
        <v>71</v>
      </c>
      <c r="G4213" s="6" t="s">
        <v>24</v>
      </c>
      <c r="H4213" s="6" t="n">
        <v>1</v>
      </c>
      <c r="I4213" s="7" t="n">
        <v>199.9900055</v>
      </c>
      <c r="J4213" s="6" t="n">
        <v>1</v>
      </c>
      <c r="K4213" s="7" t="n">
        <v>199.9900055</v>
      </c>
      <c r="L4213" s="7" t="n">
        <v>36</v>
      </c>
      <c r="M4213" s="8" t="n">
        <v>0.180000007</v>
      </c>
      <c r="N4213" s="7" t="n">
        <v>57.40000153</v>
      </c>
      <c r="O4213" s="12" t="n">
        <v>1</v>
      </c>
    </row>
    <row r="4214" customFormat="false" ht="15" hidden="false" customHeight="true" outlineLevel="0" collapsed="false">
      <c r="A4214" s="6" t="n">
        <v>23104</v>
      </c>
      <c r="B4214" s="6" t="s">
        <v>19</v>
      </c>
      <c r="C4214" s="6" t="s">
        <v>37</v>
      </c>
      <c r="D4214" s="6" t="s">
        <v>27</v>
      </c>
      <c r="E4214" s="6" t="s">
        <v>28</v>
      </c>
      <c r="F4214" s="6" t="s">
        <v>33</v>
      </c>
      <c r="G4214" s="6" t="s">
        <v>24</v>
      </c>
      <c r="H4214" s="6" t="n">
        <v>4</v>
      </c>
      <c r="I4214" s="7" t="n">
        <v>59.99000168</v>
      </c>
      <c r="J4214" s="6" t="n">
        <v>5</v>
      </c>
      <c r="K4214" s="7" t="n">
        <v>299.9500122</v>
      </c>
      <c r="L4214" s="7" t="n">
        <v>30</v>
      </c>
      <c r="M4214" s="8" t="n">
        <v>0.100000001</v>
      </c>
      <c r="N4214" s="7" t="n">
        <v>78.29000092</v>
      </c>
      <c r="O4214" s="12" t="n">
        <v>1</v>
      </c>
    </row>
    <row r="4215" customFormat="false" ht="15" hidden="false" customHeight="true" outlineLevel="0" collapsed="false">
      <c r="A4215" s="6" t="n">
        <v>58161</v>
      </c>
      <c r="B4215" s="6" t="s">
        <v>46</v>
      </c>
      <c r="C4215" s="6" t="s">
        <v>37</v>
      </c>
      <c r="D4215" s="6" t="s">
        <v>50</v>
      </c>
      <c r="E4215" s="6" t="s">
        <v>51</v>
      </c>
      <c r="F4215" s="6" t="s">
        <v>33</v>
      </c>
      <c r="G4215" s="6" t="s">
        <v>47</v>
      </c>
      <c r="H4215" s="6" t="n">
        <v>2</v>
      </c>
      <c r="I4215" s="7" t="n">
        <v>59.99000168</v>
      </c>
      <c r="J4215" s="6" t="n">
        <v>5</v>
      </c>
      <c r="K4215" s="7" t="n">
        <v>299.9500122</v>
      </c>
      <c r="L4215" s="7" t="n">
        <v>38.99000168</v>
      </c>
      <c r="M4215" s="8" t="n">
        <v>0.129999995</v>
      </c>
      <c r="N4215" s="7" t="n">
        <v>94.73000336</v>
      </c>
      <c r="O4215" s="9" t="n">
        <v>0</v>
      </c>
    </row>
    <row r="4216" customFormat="false" ht="15" hidden="false" customHeight="true" outlineLevel="0" collapsed="false">
      <c r="A4216" s="6" t="n">
        <v>44585</v>
      </c>
      <c r="B4216" s="6" t="s">
        <v>19</v>
      </c>
      <c r="C4216" s="6" t="s">
        <v>37</v>
      </c>
      <c r="D4216" s="6" t="s">
        <v>38</v>
      </c>
      <c r="E4216" s="6" t="s">
        <v>39</v>
      </c>
      <c r="F4216" s="6" t="s">
        <v>33</v>
      </c>
      <c r="G4216" s="6" t="s">
        <v>24</v>
      </c>
      <c r="H4216" s="6" t="n">
        <v>4</v>
      </c>
      <c r="I4216" s="7" t="n">
        <v>59.99000168</v>
      </c>
      <c r="J4216" s="6" t="n">
        <v>3</v>
      </c>
      <c r="K4216" s="7" t="n">
        <v>179.9700012</v>
      </c>
      <c r="L4216" s="7" t="n">
        <v>1.799999952</v>
      </c>
      <c r="M4216" s="8" t="n">
        <v>0.01</v>
      </c>
      <c r="N4216" s="7" t="n">
        <v>55.77000046</v>
      </c>
      <c r="O4216" s="12" t="n">
        <v>1</v>
      </c>
    </row>
    <row r="4217" customFormat="false" ht="15" hidden="false" customHeight="true" outlineLevel="0" collapsed="false">
      <c r="A4217" s="6" t="n">
        <v>64049</v>
      </c>
      <c r="B4217" s="6" t="s">
        <v>36</v>
      </c>
      <c r="C4217" s="6" t="s">
        <v>49</v>
      </c>
      <c r="D4217" s="6" t="s">
        <v>21</v>
      </c>
      <c r="E4217" s="6" t="s">
        <v>22</v>
      </c>
      <c r="F4217" s="6" t="s">
        <v>33</v>
      </c>
      <c r="G4217" s="6" t="s">
        <v>24</v>
      </c>
      <c r="H4217" s="6" t="n">
        <v>0</v>
      </c>
      <c r="I4217" s="7" t="n">
        <v>59.99000168</v>
      </c>
      <c r="J4217" s="6" t="n">
        <v>5</v>
      </c>
      <c r="K4217" s="7" t="n">
        <v>299.9500122</v>
      </c>
      <c r="L4217" s="7" t="n">
        <v>30</v>
      </c>
      <c r="M4217" s="8" t="n">
        <v>0.100000001</v>
      </c>
      <c r="N4217" s="7" t="n">
        <v>67.48999786</v>
      </c>
      <c r="O4217" s="12" t="n">
        <v>1</v>
      </c>
    </row>
    <row r="4218" customFormat="false" ht="15" hidden="false" customHeight="true" outlineLevel="0" collapsed="false">
      <c r="A4218" s="6" t="n">
        <v>68308</v>
      </c>
      <c r="B4218" s="6" t="s">
        <v>19</v>
      </c>
      <c r="C4218" s="6" t="s">
        <v>20</v>
      </c>
      <c r="D4218" s="6" t="s">
        <v>21</v>
      </c>
      <c r="E4218" s="6" t="s">
        <v>64</v>
      </c>
      <c r="F4218" s="6" t="s">
        <v>57</v>
      </c>
      <c r="G4218" s="6" t="s">
        <v>24</v>
      </c>
      <c r="H4218" s="6" t="n">
        <v>4</v>
      </c>
      <c r="I4218" s="7" t="n">
        <v>50</v>
      </c>
      <c r="J4218" s="6" t="n">
        <v>3</v>
      </c>
      <c r="K4218" s="7" t="n">
        <v>150</v>
      </c>
      <c r="L4218" s="7" t="n">
        <v>37.5</v>
      </c>
      <c r="M4218" s="8" t="n">
        <v>0.25</v>
      </c>
      <c r="N4218" s="7" t="n">
        <v>13.15999985</v>
      </c>
      <c r="O4218" s="9" t="n">
        <v>0</v>
      </c>
    </row>
    <row r="4219" customFormat="false" ht="15" hidden="false" customHeight="true" outlineLevel="0" collapsed="false">
      <c r="A4219" s="6" t="n">
        <v>5276</v>
      </c>
      <c r="B4219" s="6" t="s">
        <v>46</v>
      </c>
      <c r="C4219" s="6" t="s">
        <v>20</v>
      </c>
      <c r="D4219" s="6" t="s">
        <v>50</v>
      </c>
      <c r="E4219" s="6" t="s">
        <v>51</v>
      </c>
      <c r="F4219" s="6" t="s">
        <v>33</v>
      </c>
      <c r="G4219" s="6" t="s">
        <v>34</v>
      </c>
      <c r="H4219" s="6" t="n">
        <v>2</v>
      </c>
      <c r="I4219" s="7" t="n">
        <v>59.99000168</v>
      </c>
      <c r="J4219" s="6" t="n">
        <v>4</v>
      </c>
      <c r="K4219" s="7" t="n">
        <v>239.9600067</v>
      </c>
      <c r="L4219" s="7" t="n">
        <v>9.600000381</v>
      </c>
      <c r="M4219" s="8" t="n">
        <v>0.039999999</v>
      </c>
      <c r="N4219" s="7" t="n">
        <v>115.1800003</v>
      </c>
      <c r="O4219" s="9" t="n">
        <v>0</v>
      </c>
    </row>
    <row r="4220" customFormat="false" ht="15" hidden="false" customHeight="true" outlineLevel="0" collapsed="false">
      <c r="A4220" s="6" t="n">
        <v>517</v>
      </c>
      <c r="B4220" s="6" t="s">
        <v>19</v>
      </c>
      <c r="C4220" s="6" t="s">
        <v>20</v>
      </c>
      <c r="D4220" s="6" t="s">
        <v>50</v>
      </c>
      <c r="E4220" s="6" t="s">
        <v>51</v>
      </c>
      <c r="F4220" s="6" t="s">
        <v>29</v>
      </c>
      <c r="G4220" s="6" t="s">
        <v>44</v>
      </c>
      <c r="H4220" s="6" t="n">
        <v>4</v>
      </c>
      <c r="I4220" s="7" t="n">
        <v>30</v>
      </c>
      <c r="J4220" s="6" t="n">
        <v>1</v>
      </c>
      <c r="K4220" s="7" t="n">
        <v>30</v>
      </c>
      <c r="L4220" s="7" t="n">
        <v>0.899999976</v>
      </c>
      <c r="M4220" s="8" t="n">
        <v>0.029999999</v>
      </c>
      <c r="N4220" s="7" t="n">
        <v>9.109999657</v>
      </c>
      <c r="O4220" s="9" t="n">
        <v>0</v>
      </c>
    </row>
    <row r="4221" customFormat="false" ht="15" hidden="false" customHeight="true" outlineLevel="0" collapsed="false">
      <c r="A4221" s="6" t="n">
        <v>49034</v>
      </c>
      <c r="B4221" s="6" t="s">
        <v>19</v>
      </c>
      <c r="C4221" s="6" t="s">
        <v>20</v>
      </c>
      <c r="D4221" s="6" t="s">
        <v>38</v>
      </c>
      <c r="E4221" s="6" t="s">
        <v>39</v>
      </c>
      <c r="F4221" s="6" t="s">
        <v>40</v>
      </c>
      <c r="G4221" s="6" t="s">
        <v>34</v>
      </c>
      <c r="H4221" s="6" t="n">
        <v>4</v>
      </c>
      <c r="I4221" s="7" t="n">
        <v>399.980011</v>
      </c>
      <c r="J4221" s="6" t="n">
        <v>1</v>
      </c>
      <c r="K4221" s="7" t="n">
        <v>399.980011</v>
      </c>
      <c r="L4221" s="7" t="n">
        <v>60</v>
      </c>
      <c r="M4221" s="8" t="n">
        <v>0.150000006</v>
      </c>
      <c r="N4221" s="7" t="n">
        <v>112.1900024</v>
      </c>
      <c r="O4221" s="12" t="n">
        <v>1</v>
      </c>
    </row>
    <row r="4222" customFormat="false" ht="15" hidden="false" customHeight="true" outlineLevel="0" collapsed="false">
      <c r="A4222" s="6" t="n">
        <v>38220</v>
      </c>
      <c r="B4222" s="6" t="s">
        <v>19</v>
      </c>
      <c r="C4222" s="6" t="s">
        <v>37</v>
      </c>
      <c r="D4222" s="6" t="s">
        <v>31</v>
      </c>
      <c r="E4222" s="6" t="s">
        <v>86</v>
      </c>
      <c r="F4222" s="6" t="s">
        <v>29</v>
      </c>
      <c r="G4222" s="6" t="s">
        <v>24</v>
      </c>
      <c r="H4222" s="6" t="n">
        <v>4</v>
      </c>
      <c r="I4222" s="7" t="n">
        <v>99.98999786</v>
      </c>
      <c r="J4222" s="6" t="n">
        <v>1</v>
      </c>
      <c r="K4222" s="7" t="n">
        <v>99.98999786</v>
      </c>
      <c r="L4222" s="7" t="n">
        <v>13</v>
      </c>
      <c r="M4222" s="8" t="n">
        <v>0.129999995</v>
      </c>
      <c r="N4222" s="7" t="n">
        <v>30.45000076</v>
      </c>
      <c r="O4222" s="12" t="n">
        <v>1</v>
      </c>
    </row>
    <row r="4223" customFormat="false" ht="15" hidden="false" customHeight="true" outlineLevel="0" collapsed="false">
      <c r="A4223" s="6" t="n">
        <v>32693</v>
      </c>
      <c r="B4223" s="6" t="s">
        <v>26</v>
      </c>
      <c r="C4223" s="6" t="s">
        <v>20</v>
      </c>
      <c r="D4223" s="6" t="s">
        <v>31</v>
      </c>
      <c r="E4223" s="6" t="s">
        <v>32</v>
      </c>
      <c r="F4223" s="6" t="s">
        <v>57</v>
      </c>
      <c r="G4223" s="6" t="s">
        <v>47</v>
      </c>
      <c r="H4223" s="6" t="n">
        <v>1</v>
      </c>
      <c r="I4223" s="7" t="n">
        <v>50</v>
      </c>
      <c r="J4223" s="6" t="n">
        <v>4</v>
      </c>
      <c r="K4223" s="7" t="n">
        <v>200</v>
      </c>
      <c r="L4223" s="7" t="n">
        <v>4</v>
      </c>
      <c r="M4223" s="8" t="n">
        <v>0.02</v>
      </c>
      <c r="N4223" s="7" t="n">
        <v>22.93000031</v>
      </c>
      <c r="O4223" s="12" t="n">
        <v>1</v>
      </c>
    </row>
    <row r="4224" customFormat="false" ht="15" hidden="false" customHeight="true" outlineLevel="0" collapsed="false">
      <c r="A4224" s="6" t="n">
        <v>55549</v>
      </c>
      <c r="B4224" s="6" t="s">
        <v>19</v>
      </c>
      <c r="C4224" s="6" t="s">
        <v>49</v>
      </c>
      <c r="D4224" s="6" t="s">
        <v>50</v>
      </c>
      <c r="E4224" s="6" t="s">
        <v>51</v>
      </c>
      <c r="F4224" s="6" t="s">
        <v>58</v>
      </c>
      <c r="G4224" s="6" t="s">
        <v>44</v>
      </c>
      <c r="H4224" s="6" t="n">
        <v>4</v>
      </c>
      <c r="I4224" s="7" t="n">
        <v>49.97999954</v>
      </c>
      <c r="J4224" s="6" t="n">
        <v>2</v>
      </c>
      <c r="K4224" s="7" t="n">
        <v>99.95999908</v>
      </c>
      <c r="L4224" s="7" t="n">
        <v>24.98999977</v>
      </c>
      <c r="M4224" s="8" t="n">
        <v>0.25</v>
      </c>
      <c r="N4224" s="7" t="n">
        <v>35.24000168</v>
      </c>
      <c r="O4224" s="12" t="n">
        <v>1</v>
      </c>
    </row>
    <row r="4225" customFormat="false" ht="15" hidden="false" customHeight="true" outlineLevel="0" collapsed="false">
      <c r="A4225" s="6" t="n">
        <v>45160</v>
      </c>
      <c r="B4225" s="6" t="s">
        <v>46</v>
      </c>
      <c r="C4225" s="6" t="s">
        <v>20</v>
      </c>
      <c r="D4225" s="6" t="s">
        <v>31</v>
      </c>
      <c r="E4225" s="6" t="s">
        <v>83</v>
      </c>
      <c r="F4225" s="6" t="s">
        <v>58</v>
      </c>
      <c r="G4225" s="6" t="s">
        <v>34</v>
      </c>
      <c r="H4225" s="6" t="n">
        <v>2</v>
      </c>
      <c r="I4225" s="7" t="n">
        <v>49.97999954</v>
      </c>
      <c r="J4225" s="6" t="n">
        <v>2</v>
      </c>
      <c r="K4225" s="7" t="n">
        <v>99.95999908</v>
      </c>
      <c r="L4225" s="7" t="n">
        <v>24.98999977</v>
      </c>
      <c r="M4225" s="8" t="n">
        <v>0.25</v>
      </c>
      <c r="N4225" s="7" t="n">
        <v>35.99000168</v>
      </c>
      <c r="O4225" s="12" t="n">
        <v>1</v>
      </c>
    </row>
    <row r="4226" customFormat="false" ht="15" hidden="false" customHeight="true" outlineLevel="0" collapsed="false">
      <c r="A4226" s="6" t="n">
        <v>33577</v>
      </c>
      <c r="B4226" s="6" t="s">
        <v>19</v>
      </c>
      <c r="C4226" s="6" t="s">
        <v>20</v>
      </c>
      <c r="D4226" s="6" t="s">
        <v>31</v>
      </c>
      <c r="E4226" s="6" t="s">
        <v>56</v>
      </c>
      <c r="F4226" s="6" t="s">
        <v>58</v>
      </c>
      <c r="G4226" s="6" t="s">
        <v>44</v>
      </c>
      <c r="H4226" s="6" t="n">
        <v>4</v>
      </c>
      <c r="I4226" s="7" t="n">
        <v>49.97999954</v>
      </c>
      <c r="J4226" s="6" t="n">
        <v>3</v>
      </c>
      <c r="K4226" s="7" t="n">
        <v>149.9400024</v>
      </c>
      <c r="L4226" s="7" t="n">
        <v>29.98999977</v>
      </c>
      <c r="M4226" s="8" t="n">
        <v>0.200000003</v>
      </c>
      <c r="N4226" s="7" t="n">
        <v>57.58000183</v>
      </c>
      <c r="O4226" s="9" t="n">
        <v>0</v>
      </c>
    </row>
    <row r="4227" customFormat="false" ht="15" hidden="false" customHeight="true" outlineLevel="0" collapsed="false">
      <c r="A4227" s="6" t="n">
        <v>18516</v>
      </c>
      <c r="B4227" s="6" t="s">
        <v>19</v>
      </c>
      <c r="C4227" s="6" t="s">
        <v>49</v>
      </c>
      <c r="D4227" s="6" t="s">
        <v>21</v>
      </c>
      <c r="E4227" s="6" t="s">
        <v>65</v>
      </c>
      <c r="F4227" s="6" t="s">
        <v>73</v>
      </c>
      <c r="G4227" s="6" t="s">
        <v>34</v>
      </c>
      <c r="H4227" s="6" t="n">
        <v>4</v>
      </c>
      <c r="I4227" s="7" t="n">
        <v>30</v>
      </c>
      <c r="J4227" s="6" t="n">
        <v>3</v>
      </c>
      <c r="K4227" s="7" t="n">
        <v>90</v>
      </c>
      <c r="L4227" s="7" t="n">
        <v>2.700000048</v>
      </c>
      <c r="M4227" s="8" t="n">
        <v>0.029999999</v>
      </c>
      <c r="N4227" s="7" t="n">
        <v>14.22999954</v>
      </c>
      <c r="O4227" s="9" t="n">
        <v>0</v>
      </c>
    </row>
    <row r="4228" customFormat="false" ht="15" hidden="false" customHeight="true" outlineLevel="0" collapsed="false">
      <c r="A4228" s="6" t="n">
        <v>1637</v>
      </c>
      <c r="B4228" s="6" t="s">
        <v>19</v>
      </c>
      <c r="C4228" s="6" t="s">
        <v>49</v>
      </c>
      <c r="D4228" s="6" t="s">
        <v>50</v>
      </c>
      <c r="E4228" s="6" t="s">
        <v>51</v>
      </c>
      <c r="F4228" s="6" t="s">
        <v>58</v>
      </c>
      <c r="G4228" s="6" t="s">
        <v>34</v>
      </c>
      <c r="H4228" s="6" t="n">
        <v>4</v>
      </c>
      <c r="I4228" s="7" t="n">
        <v>49.97999954</v>
      </c>
      <c r="J4228" s="6" t="n">
        <v>3</v>
      </c>
      <c r="K4228" s="7" t="n">
        <v>149.9400024</v>
      </c>
      <c r="L4228" s="7" t="n">
        <v>3</v>
      </c>
      <c r="M4228" s="8" t="n">
        <v>0.02</v>
      </c>
      <c r="N4228" s="7" t="n">
        <v>-249.8000031</v>
      </c>
      <c r="O4228" s="9" t="n">
        <v>0</v>
      </c>
    </row>
    <row r="4229" customFormat="false" ht="15" hidden="false" customHeight="true" outlineLevel="0" collapsed="false">
      <c r="A4229" s="6" t="n">
        <v>8337</v>
      </c>
      <c r="B4229" s="6" t="s">
        <v>26</v>
      </c>
      <c r="C4229" s="6" t="s">
        <v>20</v>
      </c>
      <c r="D4229" s="6" t="s">
        <v>50</v>
      </c>
      <c r="E4229" s="6" t="s">
        <v>51</v>
      </c>
      <c r="F4229" s="6" t="s">
        <v>71</v>
      </c>
      <c r="G4229" s="6" t="s">
        <v>44</v>
      </c>
      <c r="H4229" s="6" t="n">
        <v>1</v>
      </c>
      <c r="I4229" s="7" t="n">
        <v>199.9900055</v>
      </c>
      <c r="J4229" s="6" t="n">
        <v>1</v>
      </c>
      <c r="K4229" s="7" t="n">
        <v>199.9900055</v>
      </c>
      <c r="L4229" s="7" t="n">
        <v>32</v>
      </c>
      <c r="M4229" s="8" t="n">
        <v>0.159999996</v>
      </c>
      <c r="N4229" s="7" t="n">
        <v>48.38000107</v>
      </c>
      <c r="O4229" s="12" t="n">
        <v>1</v>
      </c>
    </row>
    <row r="4230" customFormat="false" ht="15" hidden="false" customHeight="true" outlineLevel="0" collapsed="false">
      <c r="A4230" s="6" t="n">
        <v>61860</v>
      </c>
      <c r="B4230" s="6" t="s">
        <v>46</v>
      </c>
      <c r="C4230" s="6" t="s">
        <v>37</v>
      </c>
      <c r="D4230" s="6" t="s">
        <v>21</v>
      </c>
      <c r="E4230" s="6" t="s">
        <v>65</v>
      </c>
      <c r="F4230" s="6" t="s">
        <v>33</v>
      </c>
      <c r="G4230" s="6" t="s">
        <v>24</v>
      </c>
      <c r="H4230" s="6" t="n">
        <v>2</v>
      </c>
      <c r="I4230" s="7" t="n">
        <v>59.99000168</v>
      </c>
      <c r="J4230" s="6" t="n">
        <v>2</v>
      </c>
      <c r="K4230" s="7" t="n">
        <v>119.9800034</v>
      </c>
      <c r="L4230" s="7" t="n">
        <v>6</v>
      </c>
      <c r="M4230" s="8" t="n">
        <v>0.050000001</v>
      </c>
      <c r="N4230" s="7" t="n">
        <v>54.70999908</v>
      </c>
      <c r="O4230" s="12" t="n">
        <v>1</v>
      </c>
    </row>
    <row r="4231" customFormat="false" ht="15" hidden="false" customHeight="true" outlineLevel="0" collapsed="false">
      <c r="A4231" s="6" t="n">
        <v>42047</v>
      </c>
      <c r="B4231" s="6" t="s">
        <v>26</v>
      </c>
      <c r="C4231" s="6" t="s">
        <v>20</v>
      </c>
      <c r="D4231" s="6" t="s">
        <v>21</v>
      </c>
      <c r="E4231" s="6" t="s">
        <v>66</v>
      </c>
      <c r="F4231" s="6" t="s">
        <v>71</v>
      </c>
      <c r="G4231" s="6" t="s">
        <v>34</v>
      </c>
      <c r="H4231" s="6" t="n">
        <v>1</v>
      </c>
      <c r="I4231" s="7" t="n">
        <v>199.9900055</v>
      </c>
      <c r="J4231" s="6" t="n">
        <v>1</v>
      </c>
      <c r="K4231" s="7" t="n">
        <v>199.9900055</v>
      </c>
      <c r="L4231" s="7" t="n">
        <v>24</v>
      </c>
      <c r="M4231" s="8" t="n">
        <v>0.119999997</v>
      </c>
      <c r="N4231" s="7" t="n">
        <v>45.75999832</v>
      </c>
      <c r="O4231" s="12" t="n">
        <v>1</v>
      </c>
    </row>
    <row r="4232" customFormat="false" ht="15" hidden="false" customHeight="true" outlineLevel="0" collapsed="false">
      <c r="A4232" s="6" t="n">
        <v>810</v>
      </c>
      <c r="B4232" s="6" t="s">
        <v>19</v>
      </c>
      <c r="C4232" s="6" t="s">
        <v>37</v>
      </c>
      <c r="D4232" s="6" t="s">
        <v>50</v>
      </c>
      <c r="E4232" s="6" t="s">
        <v>51</v>
      </c>
      <c r="F4232" s="6" t="s">
        <v>75</v>
      </c>
      <c r="G4232" s="6" t="s">
        <v>44</v>
      </c>
      <c r="H4232" s="6" t="n">
        <v>4</v>
      </c>
      <c r="I4232" s="7" t="n">
        <v>299.980011</v>
      </c>
      <c r="J4232" s="6" t="n">
        <v>1</v>
      </c>
      <c r="K4232" s="7" t="n">
        <v>299.980011</v>
      </c>
      <c r="L4232" s="7" t="n">
        <v>16.5</v>
      </c>
      <c r="M4232" s="8" t="n">
        <v>0.059999999</v>
      </c>
      <c r="N4232" s="7" t="n">
        <v>8.5</v>
      </c>
      <c r="O4232" s="12" t="n">
        <v>1</v>
      </c>
    </row>
    <row r="4233" customFormat="false" ht="15" hidden="false" customHeight="true" outlineLevel="0" collapsed="false">
      <c r="A4233" s="6" t="n">
        <v>65153</v>
      </c>
      <c r="B4233" s="6" t="s">
        <v>46</v>
      </c>
      <c r="C4233" s="6" t="s">
        <v>37</v>
      </c>
      <c r="D4233" s="6" t="s">
        <v>21</v>
      </c>
      <c r="E4233" s="6" t="s">
        <v>65</v>
      </c>
      <c r="F4233" s="6" t="s">
        <v>71</v>
      </c>
      <c r="G4233" s="6" t="s">
        <v>34</v>
      </c>
      <c r="H4233" s="6" t="n">
        <v>2</v>
      </c>
      <c r="I4233" s="7" t="n">
        <v>199.9900055</v>
      </c>
      <c r="J4233" s="6" t="n">
        <v>1</v>
      </c>
      <c r="K4233" s="7" t="n">
        <v>199.9900055</v>
      </c>
      <c r="L4233" s="7" t="n">
        <v>20</v>
      </c>
      <c r="M4233" s="8" t="n">
        <v>0.100000001</v>
      </c>
      <c r="N4233" s="7" t="n">
        <v>57.59999847</v>
      </c>
      <c r="O4233" s="12" t="n">
        <v>1</v>
      </c>
    </row>
    <row r="4234" customFormat="false" ht="15" hidden="false" customHeight="true" outlineLevel="0" collapsed="false">
      <c r="A4234" s="6" t="n">
        <v>65727</v>
      </c>
      <c r="B4234" s="6" t="s">
        <v>36</v>
      </c>
      <c r="C4234" s="6" t="s">
        <v>37</v>
      </c>
      <c r="D4234" s="6" t="s">
        <v>21</v>
      </c>
      <c r="E4234" s="6" t="s">
        <v>22</v>
      </c>
      <c r="F4234" s="6" t="s">
        <v>75</v>
      </c>
      <c r="G4234" s="6" t="s">
        <v>24</v>
      </c>
      <c r="H4234" s="6" t="n">
        <v>0</v>
      </c>
      <c r="I4234" s="7" t="n">
        <v>299.980011</v>
      </c>
      <c r="J4234" s="6" t="n">
        <v>1</v>
      </c>
      <c r="K4234" s="7" t="n">
        <v>299.980011</v>
      </c>
      <c r="L4234" s="7" t="n">
        <v>75</v>
      </c>
      <c r="M4234" s="8" t="n">
        <v>0.25</v>
      </c>
      <c r="N4234" s="7" t="n">
        <v>73.12000275</v>
      </c>
      <c r="O4234" s="9" t="n">
        <v>0</v>
      </c>
    </row>
    <row r="4235" customFormat="false" ht="15" hidden="false" customHeight="true" outlineLevel="0" collapsed="false">
      <c r="A4235" s="6" t="n">
        <v>5916</v>
      </c>
      <c r="B4235" s="6" t="s">
        <v>19</v>
      </c>
      <c r="C4235" s="6" t="s">
        <v>37</v>
      </c>
      <c r="D4235" s="6" t="s">
        <v>50</v>
      </c>
      <c r="E4235" s="6" t="s">
        <v>51</v>
      </c>
      <c r="F4235" s="6" t="s">
        <v>75</v>
      </c>
      <c r="G4235" s="6" t="s">
        <v>44</v>
      </c>
      <c r="H4235" s="6" t="n">
        <v>4</v>
      </c>
      <c r="I4235" s="7" t="n">
        <v>299.980011</v>
      </c>
      <c r="J4235" s="6" t="n">
        <v>1</v>
      </c>
      <c r="K4235" s="7" t="n">
        <v>299.980011</v>
      </c>
      <c r="L4235" s="7" t="n">
        <v>9</v>
      </c>
      <c r="M4235" s="8" t="n">
        <v>0.029999999</v>
      </c>
      <c r="N4235" s="7" t="n">
        <v>142.5800018</v>
      </c>
      <c r="O4235" s="9" t="n">
        <v>0</v>
      </c>
    </row>
    <row r="4236" customFormat="false" ht="15" hidden="false" customHeight="true" outlineLevel="0" collapsed="false">
      <c r="A4236" s="6" t="n">
        <v>77141</v>
      </c>
      <c r="B4236" s="6" t="s">
        <v>19</v>
      </c>
      <c r="C4236" s="6" t="s">
        <v>37</v>
      </c>
      <c r="D4236" s="6" t="s">
        <v>27</v>
      </c>
      <c r="E4236" s="6" t="s">
        <v>69</v>
      </c>
      <c r="F4236" s="6" t="s">
        <v>96</v>
      </c>
      <c r="G4236" s="6" t="s">
        <v>47</v>
      </c>
      <c r="H4236" s="6" t="n">
        <v>4</v>
      </c>
      <c r="I4236" s="7" t="n">
        <v>215.8200073</v>
      </c>
      <c r="J4236" s="6" t="n">
        <v>1</v>
      </c>
      <c r="K4236" s="7" t="n">
        <v>215.8200073</v>
      </c>
      <c r="L4236" s="7" t="n">
        <v>8.630000114</v>
      </c>
      <c r="M4236" s="8" t="n">
        <v>0.039999999</v>
      </c>
      <c r="N4236" s="7" t="n">
        <v>53.86999893</v>
      </c>
      <c r="O4236" s="9" t="n">
        <v>0</v>
      </c>
    </row>
    <row r="4237" customFormat="false" ht="15" hidden="false" customHeight="true" outlineLevel="0" collapsed="false">
      <c r="A4237" s="6" t="n">
        <v>48937</v>
      </c>
      <c r="B4237" s="6" t="s">
        <v>26</v>
      </c>
      <c r="C4237" s="6" t="s">
        <v>49</v>
      </c>
      <c r="D4237" s="6" t="s">
        <v>38</v>
      </c>
      <c r="E4237" s="6" t="s">
        <v>39</v>
      </c>
      <c r="F4237" s="6" t="s">
        <v>29</v>
      </c>
      <c r="G4237" s="6" t="s">
        <v>24</v>
      </c>
      <c r="H4237" s="6" t="n">
        <v>1</v>
      </c>
      <c r="I4237" s="7" t="n">
        <v>30</v>
      </c>
      <c r="J4237" s="6" t="n">
        <v>3</v>
      </c>
      <c r="K4237" s="7" t="n">
        <v>90</v>
      </c>
      <c r="L4237" s="7" t="n">
        <v>11.69999981</v>
      </c>
      <c r="M4237" s="8" t="n">
        <v>0.129999995</v>
      </c>
      <c r="N4237" s="7" t="n">
        <v>7.829999924</v>
      </c>
      <c r="O4237" s="12" t="n">
        <v>1</v>
      </c>
    </row>
    <row r="4238" customFormat="false" ht="15" hidden="false" customHeight="true" outlineLevel="0" collapsed="false">
      <c r="A4238" s="6" t="n">
        <v>61093</v>
      </c>
      <c r="B4238" s="6" t="s">
        <v>19</v>
      </c>
      <c r="C4238" s="6" t="s">
        <v>20</v>
      </c>
      <c r="D4238" s="6" t="s">
        <v>50</v>
      </c>
      <c r="E4238" s="6" t="s">
        <v>51</v>
      </c>
      <c r="F4238" s="6" t="s">
        <v>33</v>
      </c>
      <c r="G4238" s="6" t="s">
        <v>34</v>
      </c>
      <c r="H4238" s="6" t="n">
        <v>4</v>
      </c>
      <c r="I4238" s="7" t="n">
        <v>59.99000168</v>
      </c>
      <c r="J4238" s="6" t="n">
        <v>3</v>
      </c>
      <c r="K4238" s="7" t="n">
        <v>179.9700012</v>
      </c>
      <c r="L4238" s="7" t="n">
        <v>27</v>
      </c>
      <c r="M4238" s="8" t="n">
        <v>0.150000006</v>
      </c>
      <c r="N4238" s="7" t="n">
        <v>21.42000008</v>
      </c>
      <c r="O4238" s="9" t="n">
        <v>0</v>
      </c>
    </row>
    <row r="4239" customFormat="false" ht="15" hidden="false" customHeight="true" outlineLevel="0" collapsed="false">
      <c r="A4239" s="6" t="n">
        <v>25367</v>
      </c>
      <c r="B4239" s="6" t="s">
        <v>26</v>
      </c>
      <c r="C4239" s="6" t="s">
        <v>37</v>
      </c>
      <c r="D4239" s="6" t="s">
        <v>27</v>
      </c>
      <c r="E4239" s="6" t="s">
        <v>42</v>
      </c>
      <c r="F4239" s="6" t="s">
        <v>23</v>
      </c>
      <c r="G4239" s="6" t="s">
        <v>24</v>
      </c>
      <c r="H4239" s="6" t="n">
        <v>1</v>
      </c>
      <c r="I4239" s="7" t="n">
        <v>129.9900055</v>
      </c>
      <c r="J4239" s="6" t="n">
        <v>1</v>
      </c>
      <c r="K4239" s="7" t="n">
        <v>129.9900055</v>
      </c>
      <c r="L4239" s="7" t="n">
        <v>13</v>
      </c>
      <c r="M4239" s="8" t="n">
        <v>0.100000001</v>
      </c>
      <c r="N4239" s="7" t="n">
        <v>24.5699997</v>
      </c>
      <c r="O4239" s="12" t="n">
        <v>1</v>
      </c>
    </row>
    <row r="4240" customFormat="false" ht="15" hidden="false" customHeight="true" outlineLevel="0" collapsed="false">
      <c r="A4240" s="6" t="n">
        <v>18163</v>
      </c>
      <c r="B4240" s="6" t="s">
        <v>19</v>
      </c>
      <c r="C4240" s="6" t="s">
        <v>20</v>
      </c>
      <c r="D4240" s="6" t="s">
        <v>21</v>
      </c>
      <c r="E4240" s="6" t="s">
        <v>64</v>
      </c>
      <c r="F4240" s="6" t="s">
        <v>75</v>
      </c>
      <c r="G4240" s="6" t="s">
        <v>47</v>
      </c>
      <c r="H4240" s="6" t="n">
        <v>4</v>
      </c>
      <c r="I4240" s="7" t="n">
        <v>299.980011</v>
      </c>
      <c r="J4240" s="6" t="n">
        <v>1</v>
      </c>
      <c r="K4240" s="7" t="n">
        <v>299.980011</v>
      </c>
      <c r="L4240" s="7" t="n">
        <v>30</v>
      </c>
      <c r="M4240" s="8" t="n">
        <v>0.100000001</v>
      </c>
      <c r="N4240" s="7" t="n">
        <v>98</v>
      </c>
      <c r="O4240" s="9" t="n">
        <v>0</v>
      </c>
    </row>
    <row r="4241" customFormat="false" ht="15" hidden="false" customHeight="true" outlineLevel="0" collapsed="false">
      <c r="A4241" s="6" t="n">
        <v>31751</v>
      </c>
      <c r="B4241" s="6" t="s">
        <v>19</v>
      </c>
      <c r="C4241" s="6" t="s">
        <v>20</v>
      </c>
      <c r="D4241" s="6" t="s">
        <v>31</v>
      </c>
      <c r="E4241" s="6" t="s">
        <v>32</v>
      </c>
      <c r="F4241" s="6" t="s">
        <v>58</v>
      </c>
      <c r="G4241" s="6" t="s">
        <v>34</v>
      </c>
      <c r="H4241" s="6" t="n">
        <v>4</v>
      </c>
      <c r="I4241" s="7" t="n">
        <v>49.97999954</v>
      </c>
      <c r="J4241" s="6" t="n">
        <v>4</v>
      </c>
      <c r="K4241" s="7" t="n">
        <v>199.9199982</v>
      </c>
      <c r="L4241" s="7" t="n">
        <v>29.98999977</v>
      </c>
      <c r="M4241" s="8" t="n">
        <v>0.150000006</v>
      </c>
      <c r="N4241" s="7" t="n">
        <v>55.22999954</v>
      </c>
      <c r="O4241" s="9" t="n">
        <v>0</v>
      </c>
    </row>
    <row r="4242" customFormat="false" ht="15" hidden="false" customHeight="true" outlineLevel="0" collapsed="false">
      <c r="A4242" s="6" t="n">
        <v>62279</v>
      </c>
      <c r="B4242" s="6" t="s">
        <v>26</v>
      </c>
      <c r="C4242" s="6" t="s">
        <v>37</v>
      </c>
      <c r="D4242" s="6" t="s">
        <v>21</v>
      </c>
      <c r="E4242" s="6" t="s">
        <v>65</v>
      </c>
      <c r="F4242" s="6" t="s">
        <v>57</v>
      </c>
      <c r="G4242" s="6" t="s">
        <v>47</v>
      </c>
      <c r="H4242" s="6" t="n">
        <v>1</v>
      </c>
      <c r="I4242" s="7" t="n">
        <v>50</v>
      </c>
      <c r="J4242" s="6" t="n">
        <v>3</v>
      </c>
      <c r="K4242" s="7" t="n">
        <v>150</v>
      </c>
      <c r="L4242" s="7" t="n">
        <v>24</v>
      </c>
      <c r="M4242" s="8" t="n">
        <v>0.159999996</v>
      </c>
      <c r="N4242" s="7" t="n">
        <v>-7.940000057</v>
      </c>
      <c r="O4242" s="12" t="n">
        <v>1</v>
      </c>
    </row>
    <row r="4243" customFormat="false" ht="15" hidden="false" customHeight="true" outlineLevel="0" collapsed="false">
      <c r="A4243" s="6" t="n">
        <v>18551</v>
      </c>
      <c r="B4243" s="6" t="s">
        <v>19</v>
      </c>
      <c r="C4243" s="6" t="s">
        <v>49</v>
      </c>
      <c r="D4243" s="6" t="s">
        <v>21</v>
      </c>
      <c r="E4243" s="6" t="s">
        <v>65</v>
      </c>
      <c r="F4243" s="6" t="s">
        <v>40</v>
      </c>
      <c r="G4243" s="6" t="s">
        <v>44</v>
      </c>
      <c r="H4243" s="6" t="n">
        <v>4</v>
      </c>
      <c r="I4243" s="7" t="n">
        <v>399.980011</v>
      </c>
      <c r="J4243" s="6" t="n">
        <v>1</v>
      </c>
      <c r="K4243" s="7" t="n">
        <v>399.980011</v>
      </c>
      <c r="L4243" s="7" t="n">
        <v>36</v>
      </c>
      <c r="M4243" s="8" t="n">
        <v>0.090000004</v>
      </c>
      <c r="N4243" s="7" t="n">
        <v>127.3899994</v>
      </c>
      <c r="O4243" s="9" t="n">
        <v>0</v>
      </c>
    </row>
    <row r="4244" customFormat="false" ht="15" hidden="false" customHeight="true" outlineLevel="0" collapsed="false">
      <c r="A4244" s="6" t="n">
        <v>2631</v>
      </c>
      <c r="B4244" s="6" t="s">
        <v>19</v>
      </c>
      <c r="C4244" s="6" t="s">
        <v>37</v>
      </c>
      <c r="D4244" s="6" t="s">
        <v>50</v>
      </c>
      <c r="E4244" s="6" t="s">
        <v>51</v>
      </c>
      <c r="F4244" s="6" t="s">
        <v>23</v>
      </c>
      <c r="G4244" s="6" t="s">
        <v>34</v>
      </c>
      <c r="H4244" s="6" t="n">
        <v>4</v>
      </c>
      <c r="I4244" s="7" t="n">
        <v>129.9900055</v>
      </c>
      <c r="J4244" s="6" t="n">
        <v>1</v>
      </c>
      <c r="K4244" s="7" t="n">
        <v>129.9900055</v>
      </c>
      <c r="L4244" s="7" t="n">
        <v>13</v>
      </c>
      <c r="M4244" s="8" t="n">
        <v>0.100000001</v>
      </c>
      <c r="N4244" s="7" t="n">
        <v>1.519999981</v>
      </c>
      <c r="O4244" s="9" t="n">
        <v>0</v>
      </c>
    </row>
    <row r="4245" customFormat="false" ht="15" hidden="false" customHeight="true" outlineLevel="0" collapsed="false">
      <c r="A4245" s="6" t="n">
        <v>60328</v>
      </c>
      <c r="B4245" s="6" t="s">
        <v>19</v>
      </c>
      <c r="C4245" s="6" t="s">
        <v>20</v>
      </c>
      <c r="D4245" s="6" t="s">
        <v>50</v>
      </c>
      <c r="E4245" s="6" t="s">
        <v>51</v>
      </c>
      <c r="F4245" s="6" t="s">
        <v>71</v>
      </c>
      <c r="G4245" s="6" t="s">
        <v>24</v>
      </c>
      <c r="H4245" s="6" t="n">
        <v>4</v>
      </c>
      <c r="I4245" s="7" t="n">
        <v>199.9900055</v>
      </c>
      <c r="J4245" s="6" t="n">
        <v>1</v>
      </c>
      <c r="K4245" s="7" t="n">
        <v>199.9900055</v>
      </c>
      <c r="L4245" s="7" t="n">
        <v>4</v>
      </c>
      <c r="M4245" s="8" t="n">
        <v>0.02</v>
      </c>
      <c r="N4245" s="7" t="n">
        <v>-163.2599945</v>
      </c>
      <c r="O4245" s="9" t="n">
        <v>0</v>
      </c>
    </row>
    <row r="4246" customFormat="false" ht="15" hidden="false" customHeight="true" outlineLevel="0" collapsed="false">
      <c r="A4246" s="6" t="n">
        <v>24757</v>
      </c>
      <c r="B4246" s="6" t="s">
        <v>46</v>
      </c>
      <c r="C4246" s="6" t="s">
        <v>20</v>
      </c>
      <c r="D4246" s="6" t="s">
        <v>27</v>
      </c>
      <c r="E4246" s="6" t="s">
        <v>69</v>
      </c>
      <c r="F4246" s="6" t="s">
        <v>57</v>
      </c>
      <c r="G4246" s="6" t="s">
        <v>24</v>
      </c>
      <c r="H4246" s="6" t="n">
        <v>2</v>
      </c>
      <c r="I4246" s="7" t="n">
        <v>50</v>
      </c>
      <c r="J4246" s="6" t="n">
        <v>2</v>
      </c>
      <c r="K4246" s="7" t="n">
        <v>100</v>
      </c>
      <c r="L4246" s="7" t="n">
        <v>5.5</v>
      </c>
      <c r="M4246" s="8" t="n">
        <v>0.059999999</v>
      </c>
      <c r="N4246" s="7" t="n">
        <v>43.47000122</v>
      </c>
      <c r="O4246" s="12" t="n">
        <v>1</v>
      </c>
    </row>
    <row r="4247" customFormat="false" ht="15" hidden="false" customHeight="true" outlineLevel="0" collapsed="false">
      <c r="A4247" s="6" t="n">
        <v>4245</v>
      </c>
      <c r="B4247" s="6" t="s">
        <v>19</v>
      </c>
      <c r="C4247" s="6" t="s">
        <v>20</v>
      </c>
      <c r="D4247" s="6" t="s">
        <v>50</v>
      </c>
      <c r="E4247" s="6" t="s">
        <v>63</v>
      </c>
      <c r="F4247" s="6" t="s">
        <v>57</v>
      </c>
      <c r="G4247" s="6" t="s">
        <v>34</v>
      </c>
      <c r="H4247" s="6" t="n">
        <v>4</v>
      </c>
      <c r="I4247" s="7" t="n">
        <v>50</v>
      </c>
      <c r="J4247" s="6" t="n">
        <v>5</v>
      </c>
      <c r="K4247" s="7" t="n">
        <v>250</v>
      </c>
      <c r="L4247" s="7" t="n">
        <v>5</v>
      </c>
      <c r="M4247" s="8" t="n">
        <v>0.02</v>
      </c>
      <c r="N4247" s="7" t="n">
        <v>64.44000244</v>
      </c>
      <c r="O4247" s="12" t="n">
        <v>1</v>
      </c>
    </row>
    <row r="4248" customFormat="false" ht="15" hidden="false" customHeight="true" outlineLevel="0" collapsed="false">
      <c r="A4248" s="6" t="n">
        <v>64556</v>
      </c>
      <c r="B4248" s="6" t="s">
        <v>19</v>
      </c>
      <c r="C4248" s="6" t="s">
        <v>37</v>
      </c>
      <c r="D4248" s="6" t="s">
        <v>21</v>
      </c>
      <c r="E4248" s="6" t="s">
        <v>22</v>
      </c>
      <c r="F4248" s="6" t="s">
        <v>57</v>
      </c>
      <c r="G4248" s="6" t="s">
        <v>47</v>
      </c>
      <c r="H4248" s="6" t="n">
        <v>4</v>
      </c>
      <c r="I4248" s="7" t="n">
        <v>50</v>
      </c>
      <c r="J4248" s="6" t="n">
        <v>4</v>
      </c>
      <c r="K4248" s="7" t="n">
        <v>200</v>
      </c>
      <c r="L4248" s="7" t="n">
        <v>11</v>
      </c>
      <c r="M4248" s="8" t="n">
        <v>0.059999999</v>
      </c>
      <c r="N4248" s="7" t="n">
        <v>59.15999985</v>
      </c>
      <c r="O4248" s="9" t="n">
        <v>0</v>
      </c>
    </row>
    <row r="4249" customFormat="false" ht="15" hidden="false" customHeight="true" outlineLevel="0" collapsed="false">
      <c r="A4249" s="6" t="n">
        <v>54858</v>
      </c>
      <c r="B4249" s="6" t="s">
        <v>19</v>
      </c>
      <c r="C4249" s="6" t="s">
        <v>20</v>
      </c>
      <c r="D4249" s="6" t="s">
        <v>50</v>
      </c>
      <c r="E4249" s="6" t="s">
        <v>51</v>
      </c>
      <c r="F4249" s="6" t="s">
        <v>33</v>
      </c>
      <c r="G4249" s="6" t="s">
        <v>34</v>
      </c>
      <c r="H4249" s="6" t="n">
        <v>4</v>
      </c>
      <c r="I4249" s="7" t="n">
        <v>59.99000168</v>
      </c>
      <c r="J4249" s="6" t="n">
        <v>3</v>
      </c>
      <c r="K4249" s="7" t="n">
        <v>179.9700012</v>
      </c>
      <c r="L4249" s="7" t="n">
        <v>9</v>
      </c>
      <c r="M4249" s="8" t="n">
        <v>0.050000001</v>
      </c>
      <c r="N4249" s="7" t="n">
        <v>54.70999908</v>
      </c>
      <c r="O4249" s="9" t="n">
        <v>0</v>
      </c>
    </row>
    <row r="4250" customFormat="false" ht="15" hidden="false" customHeight="true" outlineLevel="0" collapsed="false">
      <c r="A4250" s="6" t="n">
        <v>1530</v>
      </c>
      <c r="B4250" s="6" t="s">
        <v>19</v>
      </c>
      <c r="C4250" s="6" t="s">
        <v>37</v>
      </c>
      <c r="D4250" s="6" t="s">
        <v>50</v>
      </c>
      <c r="E4250" s="6" t="s">
        <v>72</v>
      </c>
      <c r="F4250" s="6" t="s">
        <v>71</v>
      </c>
      <c r="G4250" s="6" t="s">
        <v>34</v>
      </c>
      <c r="H4250" s="6" t="n">
        <v>4</v>
      </c>
      <c r="I4250" s="7" t="n">
        <v>199.9900055</v>
      </c>
      <c r="J4250" s="6" t="n">
        <v>1</v>
      </c>
      <c r="K4250" s="7" t="n">
        <v>199.9900055</v>
      </c>
      <c r="L4250" s="7" t="n">
        <v>10</v>
      </c>
      <c r="M4250" s="8" t="n">
        <v>0.050000001</v>
      </c>
      <c r="N4250" s="7" t="n">
        <v>21.46999931</v>
      </c>
      <c r="O4250" s="12" t="n">
        <v>1</v>
      </c>
    </row>
    <row r="4251" customFormat="false" ht="15" hidden="false" customHeight="true" outlineLevel="0" collapsed="false">
      <c r="A4251" s="6" t="n">
        <v>10846</v>
      </c>
      <c r="B4251" s="6" t="s">
        <v>19</v>
      </c>
      <c r="C4251" s="6" t="s">
        <v>20</v>
      </c>
      <c r="D4251" s="6" t="s">
        <v>21</v>
      </c>
      <c r="E4251" s="6" t="s">
        <v>22</v>
      </c>
      <c r="F4251" s="6" t="s">
        <v>23</v>
      </c>
      <c r="G4251" s="6" t="s">
        <v>24</v>
      </c>
      <c r="H4251" s="6" t="n">
        <v>4</v>
      </c>
      <c r="I4251" s="7" t="n">
        <v>129.9900055</v>
      </c>
      <c r="J4251" s="6" t="n">
        <v>1</v>
      </c>
      <c r="K4251" s="7" t="n">
        <v>129.9900055</v>
      </c>
      <c r="L4251" s="7" t="n">
        <v>9.100000381</v>
      </c>
      <c r="M4251" s="8" t="n">
        <v>0.07</v>
      </c>
      <c r="N4251" s="7" t="n">
        <v>30.21999931</v>
      </c>
      <c r="O4251" s="9" t="n">
        <v>0</v>
      </c>
    </row>
    <row r="4252" customFormat="false" ht="15" hidden="false" customHeight="true" outlineLevel="0" collapsed="false">
      <c r="A4252" s="6" t="n">
        <v>35115</v>
      </c>
      <c r="B4252" s="6" t="s">
        <v>26</v>
      </c>
      <c r="C4252" s="6" t="s">
        <v>20</v>
      </c>
      <c r="D4252" s="6" t="s">
        <v>31</v>
      </c>
      <c r="E4252" s="6" t="s">
        <v>86</v>
      </c>
      <c r="F4252" s="6" t="s">
        <v>58</v>
      </c>
      <c r="G4252" s="6" t="s">
        <v>44</v>
      </c>
      <c r="H4252" s="6" t="n">
        <v>1</v>
      </c>
      <c r="I4252" s="7" t="n">
        <v>49.97999954</v>
      </c>
      <c r="J4252" s="6" t="n">
        <v>1</v>
      </c>
      <c r="K4252" s="7" t="n">
        <v>49.97999954</v>
      </c>
      <c r="L4252" s="7" t="n">
        <v>6</v>
      </c>
      <c r="M4252" s="8" t="n">
        <v>0.119999997</v>
      </c>
      <c r="N4252" s="7" t="n">
        <v>-65.97000122</v>
      </c>
      <c r="O4252" s="12" t="n">
        <v>1</v>
      </c>
    </row>
    <row r="4253" customFormat="false" ht="15" hidden="false" customHeight="true" outlineLevel="0" collapsed="false">
      <c r="A4253" s="6" t="n">
        <v>67019</v>
      </c>
      <c r="B4253" s="6" t="s">
        <v>46</v>
      </c>
      <c r="C4253" s="6" t="s">
        <v>20</v>
      </c>
      <c r="D4253" s="6" t="s">
        <v>21</v>
      </c>
      <c r="E4253" s="6" t="s">
        <v>65</v>
      </c>
      <c r="F4253" s="6" t="s">
        <v>23</v>
      </c>
      <c r="G4253" s="6" t="s">
        <v>44</v>
      </c>
      <c r="H4253" s="6" t="n">
        <v>2</v>
      </c>
      <c r="I4253" s="7" t="n">
        <v>129.9900055</v>
      </c>
      <c r="J4253" s="6" t="n">
        <v>1</v>
      </c>
      <c r="K4253" s="7" t="n">
        <v>129.9900055</v>
      </c>
      <c r="L4253" s="7" t="n">
        <v>13</v>
      </c>
      <c r="M4253" s="8" t="n">
        <v>0.100000001</v>
      </c>
      <c r="N4253" s="7" t="n">
        <v>-193.0399933</v>
      </c>
      <c r="O4253" s="12" t="n">
        <v>1</v>
      </c>
    </row>
    <row r="4254" customFormat="false" ht="15" hidden="false" customHeight="true" outlineLevel="0" collapsed="false">
      <c r="A4254" s="6" t="n">
        <v>43527</v>
      </c>
      <c r="B4254" s="6" t="s">
        <v>19</v>
      </c>
      <c r="C4254" s="6" t="s">
        <v>49</v>
      </c>
      <c r="D4254" s="6" t="s">
        <v>38</v>
      </c>
      <c r="E4254" s="6" t="s">
        <v>39</v>
      </c>
      <c r="F4254" s="6" t="s">
        <v>40</v>
      </c>
      <c r="G4254" s="6" t="s">
        <v>44</v>
      </c>
      <c r="H4254" s="6" t="n">
        <v>4</v>
      </c>
      <c r="I4254" s="7" t="n">
        <v>399.980011</v>
      </c>
      <c r="J4254" s="6" t="n">
        <v>1</v>
      </c>
      <c r="K4254" s="7" t="n">
        <v>399.980011</v>
      </c>
      <c r="L4254" s="7" t="n">
        <v>80</v>
      </c>
      <c r="M4254" s="8" t="n">
        <v>0.200000003</v>
      </c>
      <c r="N4254" s="7" t="n">
        <v>111.9899979</v>
      </c>
      <c r="O4254" s="9" t="n">
        <v>0</v>
      </c>
    </row>
    <row r="4255" customFormat="false" ht="15" hidden="false" customHeight="true" outlineLevel="0" collapsed="false">
      <c r="A4255" s="6" t="n">
        <v>2907</v>
      </c>
      <c r="B4255" s="6" t="s">
        <v>19</v>
      </c>
      <c r="C4255" s="6" t="s">
        <v>20</v>
      </c>
      <c r="D4255" s="6" t="s">
        <v>50</v>
      </c>
      <c r="E4255" s="6" t="s">
        <v>72</v>
      </c>
      <c r="F4255" s="6" t="s">
        <v>23</v>
      </c>
      <c r="G4255" s="6" t="s">
        <v>44</v>
      </c>
      <c r="H4255" s="6" t="n">
        <v>4</v>
      </c>
      <c r="I4255" s="7" t="n">
        <v>129.9900055</v>
      </c>
      <c r="J4255" s="6" t="n">
        <v>1</v>
      </c>
      <c r="K4255" s="7" t="n">
        <v>129.9900055</v>
      </c>
      <c r="L4255" s="7" t="n">
        <v>9.100000381</v>
      </c>
      <c r="M4255" s="8" t="n">
        <v>0.07</v>
      </c>
      <c r="N4255" s="7" t="n">
        <v>53.18999863</v>
      </c>
      <c r="O4255" s="9" t="n">
        <v>0</v>
      </c>
    </row>
    <row r="4256" customFormat="false" ht="15" hidden="false" customHeight="true" outlineLevel="0" collapsed="false">
      <c r="A4256" s="6" t="n">
        <v>36948</v>
      </c>
      <c r="B4256" s="6" t="s">
        <v>46</v>
      </c>
      <c r="C4256" s="6" t="s">
        <v>20</v>
      </c>
      <c r="D4256" s="6" t="s">
        <v>31</v>
      </c>
      <c r="E4256" s="6" t="s">
        <v>56</v>
      </c>
      <c r="F4256" s="6" t="s">
        <v>29</v>
      </c>
      <c r="G4256" s="6" t="s">
        <v>44</v>
      </c>
      <c r="H4256" s="6" t="n">
        <v>2</v>
      </c>
      <c r="I4256" s="7" t="n">
        <v>99.98999786</v>
      </c>
      <c r="J4256" s="6" t="n">
        <v>4</v>
      </c>
      <c r="K4256" s="7" t="n">
        <v>399.9599915</v>
      </c>
      <c r="L4256" s="7" t="n">
        <v>8</v>
      </c>
      <c r="M4256" s="8" t="n">
        <v>0.02</v>
      </c>
      <c r="N4256" s="7" t="n">
        <v>19.60000038</v>
      </c>
      <c r="O4256" s="12" t="n">
        <v>1</v>
      </c>
    </row>
    <row r="4257" customFormat="false" ht="15" hidden="false" customHeight="true" outlineLevel="0" collapsed="false">
      <c r="A4257" s="6" t="n">
        <v>45080</v>
      </c>
      <c r="B4257" s="6" t="s">
        <v>19</v>
      </c>
      <c r="C4257" s="6" t="s">
        <v>20</v>
      </c>
      <c r="D4257" s="6" t="s">
        <v>38</v>
      </c>
      <c r="E4257" s="6" t="s">
        <v>92</v>
      </c>
      <c r="F4257" s="6" t="s">
        <v>33</v>
      </c>
      <c r="G4257" s="6" t="s">
        <v>47</v>
      </c>
      <c r="H4257" s="6" t="n">
        <v>4</v>
      </c>
      <c r="I4257" s="7" t="n">
        <v>59.99000168</v>
      </c>
      <c r="J4257" s="6" t="n">
        <v>1</v>
      </c>
      <c r="K4257" s="7" t="n">
        <v>59.99000168</v>
      </c>
      <c r="L4257" s="7" t="n">
        <v>3</v>
      </c>
      <c r="M4257" s="8" t="n">
        <v>0.050000001</v>
      </c>
      <c r="N4257" s="7" t="n">
        <v>15.39000034</v>
      </c>
      <c r="O4257" s="12" t="n">
        <v>1</v>
      </c>
    </row>
    <row r="4258" customFormat="false" ht="15" hidden="false" customHeight="true" outlineLevel="0" collapsed="false">
      <c r="A4258" s="6" t="n">
        <v>76735</v>
      </c>
      <c r="B4258" s="6" t="s">
        <v>19</v>
      </c>
      <c r="C4258" s="6" t="s">
        <v>20</v>
      </c>
      <c r="D4258" s="6" t="s">
        <v>27</v>
      </c>
      <c r="E4258" s="6" t="s">
        <v>69</v>
      </c>
      <c r="F4258" s="6" t="s">
        <v>76</v>
      </c>
      <c r="G4258" s="6" t="s">
        <v>47</v>
      </c>
      <c r="H4258" s="6" t="n">
        <v>4</v>
      </c>
      <c r="I4258" s="7" t="n">
        <v>39.75</v>
      </c>
      <c r="J4258" s="6" t="n">
        <v>1</v>
      </c>
      <c r="K4258" s="7" t="n">
        <v>39.75</v>
      </c>
      <c r="L4258" s="7" t="n">
        <v>3.980000019</v>
      </c>
      <c r="M4258" s="8" t="n">
        <v>0.100000001</v>
      </c>
      <c r="N4258" s="7" t="n">
        <v>0.720000029</v>
      </c>
      <c r="O4258" s="12" t="n">
        <v>1</v>
      </c>
    </row>
    <row r="4259" customFormat="false" ht="15" hidden="false" customHeight="true" outlineLevel="0" collapsed="false">
      <c r="A4259" s="6" t="n">
        <v>34009</v>
      </c>
      <c r="B4259" s="6" t="s">
        <v>46</v>
      </c>
      <c r="C4259" s="6" t="s">
        <v>20</v>
      </c>
      <c r="D4259" s="6" t="s">
        <v>31</v>
      </c>
      <c r="E4259" s="6" t="s">
        <v>32</v>
      </c>
      <c r="F4259" s="6" t="s">
        <v>73</v>
      </c>
      <c r="G4259" s="6" t="s">
        <v>24</v>
      </c>
      <c r="H4259" s="6" t="n">
        <v>2</v>
      </c>
      <c r="I4259" s="7" t="n">
        <v>39.99000168</v>
      </c>
      <c r="J4259" s="6" t="n">
        <v>3</v>
      </c>
      <c r="K4259" s="7" t="n">
        <v>119.9700012</v>
      </c>
      <c r="L4259" s="7" t="n">
        <v>12</v>
      </c>
      <c r="M4259" s="8" t="n">
        <v>0.100000001</v>
      </c>
      <c r="N4259" s="7" t="n">
        <v>13.5</v>
      </c>
      <c r="O4259" s="12" t="n">
        <v>1</v>
      </c>
    </row>
    <row r="4260" customFormat="false" ht="15" hidden="false" customHeight="true" outlineLevel="0" collapsed="false">
      <c r="A4260" s="6" t="n">
        <v>67591</v>
      </c>
      <c r="B4260" s="6" t="s">
        <v>19</v>
      </c>
      <c r="C4260" s="6" t="s">
        <v>20</v>
      </c>
      <c r="D4260" s="6" t="s">
        <v>21</v>
      </c>
      <c r="E4260" s="6" t="s">
        <v>64</v>
      </c>
      <c r="F4260" s="6" t="s">
        <v>73</v>
      </c>
      <c r="G4260" s="6" t="s">
        <v>24</v>
      </c>
      <c r="H4260" s="6" t="n">
        <v>4</v>
      </c>
      <c r="I4260" s="7" t="n">
        <v>39.99000168</v>
      </c>
      <c r="J4260" s="6" t="n">
        <v>2</v>
      </c>
      <c r="K4260" s="7" t="n">
        <v>79.98000336</v>
      </c>
      <c r="L4260" s="7" t="n">
        <v>9.600000381</v>
      </c>
      <c r="M4260" s="8" t="n">
        <v>0.119999997</v>
      </c>
      <c r="N4260" s="7" t="n">
        <v>-10.56000042</v>
      </c>
      <c r="O4260" s="9" t="n">
        <v>0</v>
      </c>
    </row>
    <row r="4261" customFormat="false" ht="15" hidden="false" customHeight="true" outlineLevel="0" collapsed="false">
      <c r="A4261" s="6" t="n">
        <v>57269</v>
      </c>
      <c r="B4261" s="6" t="s">
        <v>19</v>
      </c>
      <c r="C4261" s="6" t="s">
        <v>20</v>
      </c>
      <c r="D4261" s="6" t="s">
        <v>50</v>
      </c>
      <c r="E4261" s="6" t="s">
        <v>51</v>
      </c>
      <c r="F4261" s="6" t="s">
        <v>33</v>
      </c>
      <c r="G4261" s="6" t="s">
        <v>44</v>
      </c>
      <c r="H4261" s="6" t="n">
        <v>4</v>
      </c>
      <c r="I4261" s="7" t="n">
        <v>59.99000168</v>
      </c>
      <c r="J4261" s="6" t="n">
        <v>5</v>
      </c>
      <c r="K4261" s="7" t="n">
        <v>299.9500122</v>
      </c>
      <c r="L4261" s="7" t="n">
        <v>3</v>
      </c>
      <c r="M4261" s="8" t="n">
        <v>0.01</v>
      </c>
      <c r="N4261" s="7" t="n">
        <v>-207.8699951</v>
      </c>
      <c r="O4261" s="12" t="n">
        <v>1</v>
      </c>
    </row>
    <row r="4262" customFormat="false" ht="15" hidden="false" customHeight="true" outlineLevel="0" collapsed="false">
      <c r="A4262" s="6" t="n">
        <v>9043</v>
      </c>
      <c r="B4262" s="6" t="s">
        <v>19</v>
      </c>
      <c r="C4262" s="6" t="s">
        <v>37</v>
      </c>
      <c r="D4262" s="6" t="s">
        <v>50</v>
      </c>
      <c r="E4262" s="6" t="s">
        <v>72</v>
      </c>
      <c r="F4262" s="6" t="s">
        <v>40</v>
      </c>
      <c r="G4262" s="6" t="s">
        <v>34</v>
      </c>
      <c r="H4262" s="6" t="n">
        <v>4</v>
      </c>
      <c r="I4262" s="7" t="n">
        <v>399.980011</v>
      </c>
      <c r="J4262" s="6" t="n">
        <v>1</v>
      </c>
      <c r="K4262" s="7" t="n">
        <v>399.980011</v>
      </c>
      <c r="L4262" s="7" t="n">
        <v>8</v>
      </c>
      <c r="M4262" s="8" t="n">
        <v>0.02</v>
      </c>
      <c r="N4262" s="7" t="n">
        <v>-205.7899933</v>
      </c>
      <c r="O4262" s="9" t="n">
        <v>0</v>
      </c>
    </row>
    <row r="4263" customFormat="false" ht="15" hidden="false" customHeight="true" outlineLevel="0" collapsed="false">
      <c r="A4263" s="6" t="n">
        <v>54266</v>
      </c>
      <c r="B4263" s="6" t="s">
        <v>19</v>
      </c>
      <c r="C4263" s="6" t="s">
        <v>37</v>
      </c>
      <c r="D4263" s="6" t="s">
        <v>50</v>
      </c>
      <c r="E4263" s="6" t="s">
        <v>51</v>
      </c>
      <c r="F4263" s="6" t="s">
        <v>23</v>
      </c>
      <c r="G4263" s="6" t="s">
        <v>24</v>
      </c>
      <c r="H4263" s="6" t="n">
        <v>4</v>
      </c>
      <c r="I4263" s="7" t="n">
        <v>129.9900055</v>
      </c>
      <c r="J4263" s="6" t="n">
        <v>1</v>
      </c>
      <c r="K4263" s="7" t="n">
        <v>129.9900055</v>
      </c>
      <c r="L4263" s="7" t="n">
        <v>19.5</v>
      </c>
      <c r="M4263" s="8" t="n">
        <v>0.150000006</v>
      </c>
      <c r="N4263" s="7" t="n">
        <v>30.94000053</v>
      </c>
      <c r="O4263" s="9" t="n">
        <v>0</v>
      </c>
    </row>
    <row r="4264" customFormat="false" ht="15" hidden="false" customHeight="true" outlineLevel="0" collapsed="false">
      <c r="A4264" s="6" t="n">
        <v>8111</v>
      </c>
      <c r="B4264" s="6" t="s">
        <v>26</v>
      </c>
      <c r="C4264" s="6" t="s">
        <v>20</v>
      </c>
      <c r="D4264" s="6" t="s">
        <v>50</v>
      </c>
      <c r="E4264" s="6" t="s">
        <v>51</v>
      </c>
      <c r="F4264" s="6" t="s">
        <v>73</v>
      </c>
      <c r="G4264" s="6" t="s">
        <v>24</v>
      </c>
      <c r="H4264" s="6" t="n">
        <v>1</v>
      </c>
      <c r="I4264" s="7" t="n">
        <v>39.99000168</v>
      </c>
      <c r="J4264" s="6" t="n">
        <v>3</v>
      </c>
      <c r="K4264" s="7" t="n">
        <v>119.9700012</v>
      </c>
      <c r="L4264" s="7" t="n">
        <v>2.400000095</v>
      </c>
      <c r="M4264" s="8" t="n">
        <v>0.02</v>
      </c>
      <c r="N4264" s="7" t="n">
        <v>39.74000168</v>
      </c>
      <c r="O4264" s="12" t="n">
        <v>1</v>
      </c>
    </row>
    <row r="4265" customFormat="false" ht="15" hidden="false" customHeight="true" outlineLevel="0" collapsed="false">
      <c r="A4265" s="6" t="n">
        <v>41698</v>
      </c>
      <c r="B4265" s="6" t="s">
        <v>46</v>
      </c>
      <c r="C4265" s="6" t="s">
        <v>20</v>
      </c>
      <c r="D4265" s="6" t="s">
        <v>38</v>
      </c>
      <c r="E4265" s="6" t="s">
        <v>39</v>
      </c>
      <c r="F4265" s="6" t="s">
        <v>23</v>
      </c>
      <c r="G4265" s="6" t="s">
        <v>24</v>
      </c>
      <c r="H4265" s="6" t="n">
        <v>2</v>
      </c>
      <c r="I4265" s="7" t="n">
        <v>129.9900055</v>
      </c>
      <c r="J4265" s="6" t="n">
        <v>1</v>
      </c>
      <c r="K4265" s="7" t="n">
        <v>129.9900055</v>
      </c>
      <c r="L4265" s="7" t="n">
        <v>0</v>
      </c>
      <c r="M4265" s="8" t="n">
        <v>0</v>
      </c>
      <c r="N4265" s="7" t="n">
        <v>22.10000038</v>
      </c>
      <c r="O4265" s="12" t="n">
        <v>1</v>
      </c>
    </row>
    <row r="4266" customFormat="false" ht="15" hidden="false" customHeight="true" outlineLevel="0" collapsed="false">
      <c r="A4266" s="6" t="n">
        <v>70996</v>
      </c>
      <c r="B4266" s="6" t="s">
        <v>19</v>
      </c>
      <c r="C4266" s="6" t="s">
        <v>49</v>
      </c>
      <c r="D4266" s="6" t="s">
        <v>21</v>
      </c>
      <c r="E4266" s="6" t="s">
        <v>65</v>
      </c>
      <c r="F4266" s="6" t="s">
        <v>91</v>
      </c>
      <c r="G4266" s="6" t="s">
        <v>34</v>
      </c>
      <c r="H4266" s="6" t="n">
        <v>4</v>
      </c>
      <c r="I4266" s="7" t="n">
        <v>252.8800049</v>
      </c>
      <c r="J4266" s="6" t="n">
        <v>1</v>
      </c>
      <c r="K4266" s="7" t="n">
        <v>252.8800049</v>
      </c>
      <c r="L4266" s="7" t="n">
        <v>25.29000092</v>
      </c>
      <c r="M4266" s="8" t="n">
        <v>0.100000001</v>
      </c>
      <c r="N4266" s="7" t="n">
        <v>106.9700012</v>
      </c>
      <c r="O4266" s="9" t="n">
        <v>0</v>
      </c>
    </row>
    <row r="4267" customFormat="false" ht="15" hidden="false" customHeight="true" outlineLevel="0" collapsed="false">
      <c r="A4267" s="6" t="n">
        <v>20111</v>
      </c>
      <c r="B4267" s="6" t="s">
        <v>19</v>
      </c>
      <c r="C4267" s="6" t="s">
        <v>37</v>
      </c>
      <c r="D4267" s="6" t="s">
        <v>21</v>
      </c>
      <c r="E4267" s="6" t="s">
        <v>65</v>
      </c>
      <c r="F4267" s="6" t="s">
        <v>57</v>
      </c>
      <c r="G4267" s="6" t="s">
        <v>47</v>
      </c>
      <c r="H4267" s="6" t="n">
        <v>4</v>
      </c>
      <c r="I4267" s="7" t="n">
        <v>50</v>
      </c>
      <c r="J4267" s="6" t="n">
        <v>1</v>
      </c>
      <c r="K4267" s="7" t="n">
        <v>50</v>
      </c>
      <c r="L4267" s="7" t="n">
        <v>9</v>
      </c>
      <c r="M4267" s="8" t="n">
        <v>0.180000007</v>
      </c>
      <c r="N4267" s="7" t="n">
        <v>19.68000031</v>
      </c>
      <c r="O4267" s="9" t="n">
        <v>0</v>
      </c>
    </row>
    <row r="4268" customFormat="false" ht="15" hidden="false" customHeight="true" outlineLevel="0" collapsed="false">
      <c r="A4268" s="6" t="n">
        <v>6601</v>
      </c>
      <c r="B4268" s="6" t="s">
        <v>46</v>
      </c>
      <c r="C4268" s="6" t="s">
        <v>37</v>
      </c>
      <c r="D4268" s="6" t="s">
        <v>50</v>
      </c>
      <c r="E4268" s="6" t="s">
        <v>51</v>
      </c>
      <c r="F4268" s="6" t="s">
        <v>73</v>
      </c>
      <c r="G4268" s="6" t="s">
        <v>47</v>
      </c>
      <c r="H4268" s="6" t="n">
        <v>2</v>
      </c>
      <c r="I4268" s="7" t="n">
        <v>39.99000168</v>
      </c>
      <c r="J4268" s="6" t="n">
        <v>3</v>
      </c>
      <c r="K4268" s="7" t="n">
        <v>119.9700012</v>
      </c>
      <c r="L4268" s="7" t="n">
        <v>14.39999962</v>
      </c>
      <c r="M4268" s="8" t="n">
        <v>0.119999997</v>
      </c>
      <c r="N4268" s="7" t="n">
        <v>-23.75</v>
      </c>
      <c r="O4268" s="9" t="n">
        <v>0</v>
      </c>
    </row>
    <row r="4269" customFormat="false" ht="15" hidden="false" customHeight="true" outlineLevel="0" collapsed="false">
      <c r="A4269" s="6" t="n">
        <v>8557</v>
      </c>
      <c r="B4269" s="6" t="s">
        <v>19</v>
      </c>
      <c r="C4269" s="6" t="s">
        <v>20</v>
      </c>
      <c r="D4269" s="6" t="s">
        <v>50</v>
      </c>
      <c r="E4269" s="6" t="s">
        <v>63</v>
      </c>
      <c r="F4269" s="6" t="s">
        <v>23</v>
      </c>
      <c r="G4269" s="6" t="s">
        <v>47</v>
      </c>
      <c r="H4269" s="6" t="n">
        <v>4</v>
      </c>
      <c r="I4269" s="7" t="n">
        <v>129.9900055</v>
      </c>
      <c r="J4269" s="6" t="n">
        <v>1</v>
      </c>
      <c r="K4269" s="7" t="n">
        <v>129.9900055</v>
      </c>
      <c r="L4269" s="7" t="n">
        <v>7.150000095</v>
      </c>
      <c r="M4269" s="8" t="n">
        <v>0.059999999</v>
      </c>
      <c r="N4269" s="7" t="n">
        <v>30.70999908</v>
      </c>
      <c r="O4269" s="9" t="n">
        <v>0</v>
      </c>
    </row>
    <row r="4270" customFormat="false" ht="15" hidden="false" customHeight="true" outlineLevel="0" collapsed="false">
      <c r="A4270" s="6" t="n">
        <v>43585</v>
      </c>
      <c r="B4270" s="6" t="s">
        <v>26</v>
      </c>
      <c r="C4270" s="6" t="s">
        <v>20</v>
      </c>
      <c r="D4270" s="6" t="s">
        <v>27</v>
      </c>
      <c r="E4270" s="6" t="s">
        <v>79</v>
      </c>
      <c r="F4270" s="6" t="s">
        <v>58</v>
      </c>
      <c r="G4270" s="6" t="s">
        <v>24</v>
      </c>
      <c r="H4270" s="6" t="n">
        <v>1</v>
      </c>
      <c r="I4270" s="7" t="n">
        <v>49.97999954</v>
      </c>
      <c r="J4270" s="6" t="n">
        <v>4</v>
      </c>
      <c r="K4270" s="7" t="n">
        <v>199.9199982</v>
      </c>
      <c r="L4270" s="7" t="n">
        <v>13.98999977</v>
      </c>
      <c r="M4270" s="8" t="n">
        <v>0.07</v>
      </c>
      <c r="N4270" s="7" t="n">
        <v>-58.93999863</v>
      </c>
      <c r="O4270" s="12" t="n">
        <v>1</v>
      </c>
    </row>
    <row r="4271" customFormat="false" ht="15" hidden="false" customHeight="true" outlineLevel="0" collapsed="false">
      <c r="A4271" s="6" t="n">
        <v>24477</v>
      </c>
      <c r="B4271" s="6" t="s">
        <v>19</v>
      </c>
      <c r="C4271" s="6" t="s">
        <v>37</v>
      </c>
      <c r="D4271" s="6" t="s">
        <v>27</v>
      </c>
      <c r="E4271" s="6" t="s">
        <v>69</v>
      </c>
      <c r="F4271" s="6" t="s">
        <v>71</v>
      </c>
      <c r="G4271" s="6" t="s">
        <v>34</v>
      </c>
      <c r="H4271" s="6" t="n">
        <v>4</v>
      </c>
      <c r="I4271" s="7" t="n">
        <v>199.9900055</v>
      </c>
      <c r="J4271" s="6" t="n">
        <v>1</v>
      </c>
      <c r="K4271" s="7" t="n">
        <v>199.9900055</v>
      </c>
      <c r="L4271" s="7" t="n">
        <v>24</v>
      </c>
      <c r="M4271" s="8" t="n">
        <v>0.119999997</v>
      </c>
      <c r="N4271" s="7" t="n">
        <v>80.95999908</v>
      </c>
      <c r="O4271" s="9" t="n">
        <v>0</v>
      </c>
    </row>
    <row r="4272" customFormat="false" ht="15" hidden="false" customHeight="true" outlineLevel="0" collapsed="false">
      <c r="A4272" s="6" t="n">
        <v>32223</v>
      </c>
      <c r="B4272" s="6" t="s">
        <v>19</v>
      </c>
      <c r="C4272" s="6" t="s">
        <v>49</v>
      </c>
      <c r="D4272" s="6" t="s">
        <v>31</v>
      </c>
      <c r="E4272" s="6" t="s">
        <v>32</v>
      </c>
      <c r="F4272" s="6" t="s">
        <v>58</v>
      </c>
      <c r="G4272" s="6" t="s">
        <v>34</v>
      </c>
      <c r="H4272" s="6" t="n">
        <v>4</v>
      </c>
      <c r="I4272" s="7" t="n">
        <v>49.97999954</v>
      </c>
      <c r="J4272" s="6" t="n">
        <v>2</v>
      </c>
      <c r="K4272" s="7" t="n">
        <v>99.95999908</v>
      </c>
      <c r="L4272" s="7" t="n">
        <v>14.98999977</v>
      </c>
      <c r="M4272" s="8" t="n">
        <v>0.150000006</v>
      </c>
      <c r="N4272" s="7" t="n">
        <v>38.22999954</v>
      </c>
      <c r="O4272" s="9" t="n">
        <v>0</v>
      </c>
    </row>
    <row r="4273" customFormat="false" ht="15" hidden="false" customHeight="true" outlineLevel="0" collapsed="false">
      <c r="A4273" s="6" t="n">
        <v>74168</v>
      </c>
      <c r="B4273" s="6" t="s">
        <v>26</v>
      </c>
      <c r="C4273" s="6" t="s">
        <v>20</v>
      </c>
      <c r="D4273" s="6" t="s">
        <v>27</v>
      </c>
      <c r="E4273" s="6" t="s">
        <v>42</v>
      </c>
      <c r="F4273" s="6" t="s">
        <v>93</v>
      </c>
      <c r="G4273" s="6" t="s">
        <v>44</v>
      </c>
      <c r="H4273" s="6" t="n">
        <v>1</v>
      </c>
      <c r="I4273" s="7" t="n">
        <v>59.08000183</v>
      </c>
      <c r="J4273" s="6" t="n">
        <v>1</v>
      </c>
      <c r="K4273" s="7" t="n">
        <v>59.08000183</v>
      </c>
      <c r="L4273" s="7" t="n">
        <v>0.589999974</v>
      </c>
      <c r="M4273" s="8" t="n">
        <v>0.01</v>
      </c>
      <c r="N4273" s="7" t="n">
        <v>6.610000134</v>
      </c>
      <c r="O4273" s="12" t="n">
        <v>1</v>
      </c>
    </row>
    <row r="4274" customFormat="false" ht="15" hidden="false" customHeight="true" outlineLevel="0" collapsed="false">
      <c r="A4274" s="6" t="n">
        <v>59355</v>
      </c>
      <c r="B4274" s="6" t="s">
        <v>46</v>
      </c>
      <c r="C4274" s="6" t="s">
        <v>20</v>
      </c>
      <c r="D4274" s="6" t="s">
        <v>50</v>
      </c>
      <c r="E4274" s="6" t="s">
        <v>63</v>
      </c>
      <c r="F4274" s="6" t="s">
        <v>33</v>
      </c>
      <c r="G4274" s="6" t="s">
        <v>24</v>
      </c>
      <c r="H4274" s="6" t="n">
        <v>2</v>
      </c>
      <c r="I4274" s="7" t="n">
        <v>59.99000168</v>
      </c>
      <c r="J4274" s="6" t="n">
        <v>1</v>
      </c>
      <c r="K4274" s="7" t="n">
        <v>59.99000168</v>
      </c>
      <c r="L4274" s="7" t="n">
        <v>1.799999952</v>
      </c>
      <c r="M4274" s="8" t="n">
        <v>0.029999999</v>
      </c>
      <c r="N4274" s="7" t="n">
        <v>16.29000092</v>
      </c>
      <c r="O4274" s="12" t="n">
        <v>1</v>
      </c>
    </row>
    <row r="4275" customFormat="false" ht="15" hidden="false" customHeight="true" outlineLevel="0" collapsed="false">
      <c r="A4275" s="6" t="n">
        <v>49468</v>
      </c>
      <c r="B4275" s="6" t="s">
        <v>46</v>
      </c>
      <c r="C4275" s="6" t="s">
        <v>20</v>
      </c>
      <c r="D4275" s="6" t="s">
        <v>38</v>
      </c>
      <c r="E4275" s="6" t="s">
        <v>70</v>
      </c>
      <c r="F4275" s="6" t="s">
        <v>23</v>
      </c>
      <c r="G4275" s="6" t="s">
        <v>34</v>
      </c>
      <c r="H4275" s="6" t="n">
        <v>2</v>
      </c>
      <c r="I4275" s="7" t="n">
        <v>129.9900055</v>
      </c>
      <c r="J4275" s="6" t="n">
        <v>1</v>
      </c>
      <c r="K4275" s="7" t="n">
        <v>129.9900055</v>
      </c>
      <c r="L4275" s="7" t="n">
        <v>13</v>
      </c>
      <c r="M4275" s="8" t="n">
        <v>0.100000001</v>
      </c>
      <c r="N4275" s="7" t="n">
        <v>35.09999847</v>
      </c>
      <c r="O4275" s="12" t="n">
        <v>1</v>
      </c>
    </row>
    <row r="4276" customFormat="false" ht="15" hidden="false" customHeight="true" outlineLevel="0" collapsed="false">
      <c r="A4276" s="6" t="n">
        <v>13659</v>
      </c>
      <c r="B4276" s="6" t="s">
        <v>19</v>
      </c>
      <c r="C4276" s="6" t="s">
        <v>20</v>
      </c>
      <c r="D4276" s="6" t="s">
        <v>21</v>
      </c>
      <c r="E4276" s="6" t="s">
        <v>65</v>
      </c>
      <c r="F4276" s="6" t="s">
        <v>71</v>
      </c>
      <c r="G4276" s="6" t="s">
        <v>47</v>
      </c>
      <c r="H4276" s="6" t="n">
        <v>4</v>
      </c>
      <c r="I4276" s="7" t="n">
        <v>199.9900055</v>
      </c>
      <c r="J4276" s="6" t="n">
        <v>1</v>
      </c>
      <c r="K4276" s="7" t="n">
        <v>199.9900055</v>
      </c>
      <c r="L4276" s="7" t="n">
        <v>20</v>
      </c>
      <c r="M4276" s="8" t="n">
        <v>0.100000001</v>
      </c>
      <c r="N4276" s="7" t="n">
        <v>46.79999924</v>
      </c>
      <c r="O4276" s="12" t="n">
        <v>1</v>
      </c>
    </row>
    <row r="4277" customFormat="false" ht="15" hidden="false" customHeight="true" outlineLevel="0" collapsed="false">
      <c r="A4277" s="6" t="n">
        <v>34236</v>
      </c>
      <c r="B4277" s="6" t="s">
        <v>19</v>
      </c>
      <c r="C4277" s="6" t="s">
        <v>37</v>
      </c>
      <c r="D4277" s="6" t="s">
        <v>31</v>
      </c>
      <c r="E4277" s="6" t="s">
        <v>56</v>
      </c>
      <c r="F4277" s="6" t="s">
        <v>23</v>
      </c>
      <c r="G4277" s="6" t="s">
        <v>44</v>
      </c>
      <c r="H4277" s="6" t="n">
        <v>4</v>
      </c>
      <c r="I4277" s="7" t="n">
        <v>129.9900055</v>
      </c>
      <c r="J4277" s="6" t="n">
        <v>1</v>
      </c>
      <c r="K4277" s="7" t="n">
        <v>129.9900055</v>
      </c>
      <c r="L4277" s="7" t="n">
        <v>13</v>
      </c>
      <c r="M4277" s="8" t="n">
        <v>0.100000001</v>
      </c>
      <c r="N4277" s="7" t="n">
        <v>54.99000168</v>
      </c>
      <c r="O4277" s="9" t="n">
        <v>0</v>
      </c>
    </row>
    <row r="4278" customFormat="false" ht="15" hidden="false" customHeight="true" outlineLevel="0" collapsed="false">
      <c r="A4278" s="6" t="n">
        <v>65919</v>
      </c>
      <c r="B4278" s="6" t="s">
        <v>19</v>
      </c>
      <c r="C4278" s="6" t="s">
        <v>20</v>
      </c>
      <c r="D4278" s="6" t="s">
        <v>21</v>
      </c>
      <c r="E4278" s="6" t="s">
        <v>64</v>
      </c>
      <c r="F4278" s="6" t="s">
        <v>29</v>
      </c>
      <c r="G4278" s="6" t="s">
        <v>24</v>
      </c>
      <c r="H4278" s="6" t="n">
        <v>4</v>
      </c>
      <c r="I4278" s="7" t="n">
        <v>99.98999786</v>
      </c>
      <c r="J4278" s="6" t="n">
        <v>3</v>
      </c>
      <c r="K4278" s="7" t="n">
        <v>299.9700012</v>
      </c>
      <c r="L4278" s="7" t="n">
        <v>0</v>
      </c>
      <c r="M4278" s="8" t="n">
        <v>0</v>
      </c>
      <c r="N4278" s="7" t="n">
        <v>18.89999962</v>
      </c>
      <c r="O4278" s="12" t="n">
        <v>1</v>
      </c>
    </row>
    <row r="4279" customFormat="false" ht="15" hidden="false" customHeight="true" outlineLevel="0" collapsed="false">
      <c r="A4279" s="6" t="n">
        <v>61425</v>
      </c>
      <c r="B4279" s="6" t="s">
        <v>19</v>
      </c>
      <c r="C4279" s="6" t="s">
        <v>20</v>
      </c>
      <c r="D4279" s="6" t="s">
        <v>50</v>
      </c>
      <c r="E4279" s="6" t="s">
        <v>63</v>
      </c>
      <c r="F4279" s="6" t="s">
        <v>23</v>
      </c>
      <c r="G4279" s="6" t="s">
        <v>34</v>
      </c>
      <c r="H4279" s="6" t="n">
        <v>4</v>
      </c>
      <c r="I4279" s="7" t="n">
        <v>129.9900055</v>
      </c>
      <c r="J4279" s="6" t="n">
        <v>1</v>
      </c>
      <c r="K4279" s="7" t="n">
        <v>129.9900055</v>
      </c>
      <c r="L4279" s="7" t="n">
        <v>5.199999809</v>
      </c>
      <c r="M4279" s="8" t="n">
        <v>0.039999999</v>
      </c>
      <c r="N4279" s="7" t="n">
        <v>45.29999924</v>
      </c>
      <c r="O4279" s="12" t="n">
        <v>1</v>
      </c>
    </row>
    <row r="4280" customFormat="false" ht="15" hidden="false" customHeight="true" outlineLevel="0" collapsed="false">
      <c r="A4280" s="6" t="n">
        <v>64237</v>
      </c>
      <c r="B4280" s="6" t="s">
        <v>19</v>
      </c>
      <c r="C4280" s="6" t="s">
        <v>20</v>
      </c>
      <c r="D4280" s="6" t="s">
        <v>21</v>
      </c>
      <c r="E4280" s="6" t="s">
        <v>65</v>
      </c>
      <c r="F4280" s="6" t="s">
        <v>99</v>
      </c>
      <c r="G4280" s="6" t="s">
        <v>34</v>
      </c>
      <c r="H4280" s="6" t="n">
        <v>4</v>
      </c>
      <c r="I4280" s="7" t="n">
        <v>108</v>
      </c>
      <c r="J4280" s="6" t="n">
        <v>1</v>
      </c>
      <c r="K4280" s="7" t="n">
        <v>108</v>
      </c>
      <c r="L4280" s="7" t="n">
        <v>14.03999996</v>
      </c>
      <c r="M4280" s="8" t="n">
        <v>0.129999995</v>
      </c>
      <c r="N4280" s="7" t="n">
        <v>-78.26999664</v>
      </c>
      <c r="O4280" s="9" t="n">
        <v>0</v>
      </c>
    </row>
    <row r="4281" customFormat="false" ht="15" hidden="false" customHeight="true" outlineLevel="0" collapsed="false">
      <c r="A4281" s="6" t="n">
        <v>52383</v>
      </c>
      <c r="B4281" s="6" t="s">
        <v>19</v>
      </c>
      <c r="C4281" s="6" t="s">
        <v>20</v>
      </c>
      <c r="D4281" s="6" t="s">
        <v>50</v>
      </c>
      <c r="E4281" s="6" t="s">
        <v>63</v>
      </c>
      <c r="F4281" s="6" t="s">
        <v>73</v>
      </c>
      <c r="G4281" s="6" t="s">
        <v>34</v>
      </c>
      <c r="H4281" s="6" t="n">
        <v>4</v>
      </c>
      <c r="I4281" s="7" t="n">
        <v>39.99000168</v>
      </c>
      <c r="J4281" s="6" t="n">
        <v>4</v>
      </c>
      <c r="K4281" s="7" t="n">
        <v>159.9600067</v>
      </c>
      <c r="L4281" s="7" t="n">
        <v>23.98999977</v>
      </c>
      <c r="M4281" s="8" t="n">
        <v>0.150000006</v>
      </c>
      <c r="N4281" s="7" t="n">
        <v>63.90000153</v>
      </c>
      <c r="O4281" s="9" t="n">
        <v>0</v>
      </c>
    </row>
    <row r="4282" customFormat="false" ht="15" hidden="false" customHeight="true" outlineLevel="0" collapsed="false">
      <c r="A4282" s="6" t="n">
        <v>27532</v>
      </c>
      <c r="B4282" s="6" t="s">
        <v>26</v>
      </c>
      <c r="C4282" s="6" t="s">
        <v>37</v>
      </c>
      <c r="D4282" s="6" t="s">
        <v>27</v>
      </c>
      <c r="E4282" s="6" t="s">
        <v>54</v>
      </c>
      <c r="F4282" s="6" t="s">
        <v>75</v>
      </c>
      <c r="G4282" s="6" t="s">
        <v>34</v>
      </c>
      <c r="H4282" s="6" t="n">
        <v>1</v>
      </c>
      <c r="I4282" s="7" t="n">
        <v>299.980011</v>
      </c>
      <c r="J4282" s="6" t="n">
        <v>1</v>
      </c>
      <c r="K4282" s="7" t="n">
        <v>299.980011</v>
      </c>
      <c r="L4282" s="7" t="n">
        <v>60</v>
      </c>
      <c r="M4282" s="8" t="n">
        <v>0.200000003</v>
      </c>
      <c r="N4282" s="7" t="n">
        <v>30</v>
      </c>
      <c r="O4282" s="12" t="n">
        <v>1</v>
      </c>
    </row>
    <row r="4283" customFormat="false" ht="15" hidden="false" customHeight="true" outlineLevel="0" collapsed="false">
      <c r="A4283" s="6" t="n">
        <v>73591</v>
      </c>
      <c r="B4283" s="6" t="s">
        <v>26</v>
      </c>
      <c r="C4283" s="6" t="s">
        <v>37</v>
      </c>
      <c r="D4283" s="6" t="s">
        <v>27</v>
      </c>
      <c r="E4283" s="6" t="s">
        <v>28</v>
      </c>
      <c r="F4283" s="6" t="s">
        <v>76</v>
      </c>
      <c r="G4283" s="6" t="s">
        <v>34</v>
      </c>
      <c r="H4283" s="6" t="n">
        <v>1</v>
      </c>
      <c r="I4283" s="7" t="n">
        <v>39.75</v>
      </c>
      <c r="J4283" s="6" t="n">
        <v>1</v>
      </c>
      <c r="K4283" s="7" t="n">
        <v>39.75</v>
      </c>
      <c r="L4283" s="7" t="n">
        <v>5.170000076</v>
      </c>
      <c r="M4283" s="8" t="n">
        <v>0.129999995</v>
      </c>
      <c r="N4283" s="7" t="n">
        <v>-23.0699997</v>
      </c>
      <c r="O4283" s="12" t="n">
        <v>1</v>
      </c>
    </row>
    <row r="4284" customFormat="false" ht="15" hidden="false" customHeight="true" outlineLevel="0" collapsed="false">
      <c r="A4284" s="6" t="n">
        <v>31575</v>
      </c>
      <c r="B4284" s="6" t="s">
        <v>19</v>
      </c>
      <c r="C4284" s="6" t="s">
        <v>37</v>
      </c>
      <c r="D4284" s="6" t="s">
        <v>31</v>
      </c>
      <c r="E4284" s="6" t="s">
        <v>32</v>
      </c>
      <c r="F4284" s="6" t="s">
        <v>90</v>
      </c>
      <c r="G4284" s="6" t="s">
        <v>44</v>
      </c>
      <c r="H4284" s="6" t="n">
        <v>4</v>
      </c>
      <c r="I4284" s="7" t="n">
        <v>44.99000168</v>
      </c>
      <c r="J4284" s="6" t="n">
        <v>5</v>
      </c>
      <c r="K4284" s="7" t="n">
        <v>224.9499969</v>
      </c>
      <c r="L4284" s="7" t="n">
        <v>12.36999989</v>
      </c>
      <c r="M4284" s="8" t="n">
        <v>0.059999999</v>
      </c>
      <c r="N4284" s="7" t="n">
        <v>59.52000046</v>
      </c>
      <c r="O4284" s="12" t="n">
        <v>1</v>
      </c>
    </row>
    <row r="4285" customFormat="false" ht="15" hidden="false" customHeight="true" outlineLevel="0" collapsed="false">
      <c r="A4285" s="6" t="n">
        <v>23865</v>
      </c>
      <c r="B4285" s="6" t="s">
        <v>19</v>
      </c>
      <c r="C4285" s="6" t="s">
        <v>20</v>
      </c>
      <c r="D4285" s="6" t="s">
        <v>27</v>
      </c>
      <c r="E4285" s="6" t="s">
        <v>42</v>
      </c>
      <c r="F4285" s="6" t="s">
        <v>71</v>
      </c>
      <c r="G4285" s="6" t="s">
        <v>47</v>
      </c>
      <c r="H4285" s="6" t="n">
        <v>4</v>
      </c>
      <c r="I4285" s="7" t="n">
        <v>199.9900055</v>
      </c>
      <c r="J4285" s="6" t="n">
        <v>1</v>
      </c>
      <c r="K4285" s="7" t="n">
        <v>199.9900055</v>
      </c>
      <c r="L4285" s="7" t="n">
        <v>30</v>
      </c>
      <c r="M4285" s="8" t="n">
        <v>0.150000006</v>
      </c>
      <c r="N4285" s="7" t="n">
        <v>47.59999847</v>
      </c>
      <c r="O4285" s="12" t="n">
        <v>1</v>
      </c>
    </row>
    <row r="4286" customFormat="false" ht="15" hidden="false" customHeight="true" outlineLevel="0" collapsed="false">
      <c r="A4286" s="6" t="n">
        <v>28388</v>
      </c>
      <c r="B4286" s="6" t="s">
        <v>46</v>
      </c>
      <c r="C4286" s="6" t="s">
        <v>49</v>
      </c>
      <c r="D4286" s="6" t="s">
        <v>27</v>
      </c>
      <c r="E4286" s="6" t="s">
        <v>69</v>
      </c>
      <c r="F4286" s="6" t="s">
        <v>23</v>
      </c>
      <c r="G4286" s="6" t="s">
        <v>34</v>
      </c>
      <c r="H4286" s="6" t="n">
        <v>2</v>
      </c>
      <c r="I4286" s="7" t="n">
        <v>129.9900055</v>
      </c>
      <c r="J4286" s="6" t="n">
        <v>1</v>
      </c>
      <c r="K4286" s="7" t="n">
        <v>129.9900055</v>
      </c>
      <c r="L4286" s="7" t="n">
        <v>1.299999952</v>
      </c>
      <c r="M4286" s="8" t="n">
        <v>0.01</v>
      </c>
      <c r="N4286" s="7" t="n">
        <v>60.47999954</v>
      </c>
      <c r="O4286" s="12" t="n">
        <v>1</v>
      </c>
    </row>
    <row r="4287" customFormat="false" ht="15" hidden="false" customHeight="true" outlineLevel="0" collapsed="false">
      <c r="A4287" s="6" t="n">
        <v>21387</v>
      </c>
      <c r="B4287" s="6" t="s">
        <v>19</v>
      </c>
      <c r="C4287" s="6" t="s">
        <v>20</v>
      </c>
      <c r="D4287" s="6" t="s">
        <v>27</v>
      </c>
      <c r="E4287" s="6" t="s">
        <v>28</v>
      </c>
      <c r="F4287" s="6" t="s">
        <v>71</v>
      </c>
      <c r="G4287" s="6" t="s">
        <v>34</v>
      </c>
      <c r="H4287" s="6" t="n">
        <v>4</v>
      </c>
      <c r="I4287" s="7" t="n">
        <v>199.9900055</v>
      </c>
      <c r="J4287" s="6" t="n">
        <v>1</v>
      </c>
      <c r="K4287" s="7" t="n">
        <v>199.9900055</v>
      </c>
      <c r="L4287" s="7" t="n">
        <v>4</v>
      </c>
      <c r="M4287" s="8" t="n">
        <v>0.02</v>
      </c>
      <c r="N4287" s="7" t="n">
        <v>-333.1799927</v>
      </c>
      <c r="O4287" s="9" t="n">
        <v>0</v>
      </c>
    </row>
    <row r="4288" customFormat="false" ht="15" hidden="false" customHeight="true" outlineLevel="0" collapsed="false">
      <c r="A4288" s="6" t="n">
        <v>24515</v>
      </c>
      <c r="B4288" s="6" t="s">
        <v>19</v>
      </c>
      <c r="C4288" s="6" t="s">
        <v>20</v>
      </c>
      <c r="D4288" s="6" t="s">
        <v>27</v>
      </c>
      <c r="E4288" s="6" t="s">
        <v>42</v>
      </c>
      <c r="F4288" s="6" t="s">
        <v>71</v>
      </c>
      <c r="G4288" s="6" t="s">
        <v>44</v>
      </c>
      <c r="H4288" s="6" t="n">
        <v>4</v>
      </c>
      <c r="I4288" s="7" t="n">
        <v>199.9900055</v>
      </c>
      <c r="J4288" s="6" t="n">
        <v>1</v>
      </c>
      <c r="K4288" s="7" t="n">
        <v>199.9900055</v>
      </c>
      <c r="L4288" s="7" t="n">
        <v>11</v>
      </c>
      <c r="M4288" s="8" t="n">
        <v>0.059999999</v>
      </c>
      <c r="N4288" s="7" t="n">
        <v>47.25</v>
      </c>
      <c r="O4288" s="12" t="n">
        <v>1</v>
      </c>
    </row>
    <row r="4289" customFormat="false" ht="15" hidden="false" customHeight="true" outlineLevel="0" collapsed="false">
      <c r="A4289" s="6" t="n">
        <v>51016</v>
      </c>
      <c r="B4289" s="6" t="s">
        <v>46</v>
      </c>
      <c r="C4289" s="6" t="s">
        <v>37</v>
      </c>
      <c r="D4289" s="6" t="s">
        <v>27</v>
      </c>
      <c r="E4289" s="6" t="s">
        <v>79</v>
      </c>
      <c r="F4289" s="6" t="s">
        <v>29</v>
      </c>
      <c r="G4289" s="6" t="s">
        <v>44</v>
      </c>
      <c r="H4289" s="6" t="n">
        <v>2</v>
      </c>
      <c r="I4289" s="7" t="n">
        <v>30</v>
      </c>
      <c r="J4289" s="6" t="n">
        <v>1</v>
      </c>
      <c r="K4289" s="7" t="n">
        <v>30</v>
      </c>
      <c r="L4289" s="7" t="n">
        <v>3</v>
      </c>
      <c r="M4289" s="8" t="n">
        <v>0.100000001</v>
      </c>
      <c r="N4289" s="7" t="n">
        <v>2.700000048</v>
      </c>
      <c r="O4289" s="9" t="n">
        <v>0</v>
      </c>
    </row>
    <row r="4290" customFormat="false" ht="15" hidden="false" customHeight="true" outlineLevel="0" collapsed="false">
      <c r="A4290" s="6" t="n">
        <v>56652</v>
      </c>
      <c r="B4290" s="6" t="s">
        <v>19</v>
      </c>
      <c r="C4290" s="6" t="s">
        <v>49</v>
      </c>
      <c r="D4290" s="6" t="s">
        <v>50</v>
      </c>
      <c r="E4290" s="6" t="s">
        <v>51</v>
      </c>
      <c r="F4290" s="6" t="s">
        <v>40</v>
      </c>
      <c r="G4290" s="6" t="s">
        <v>24</v>
      </c>
      <c r="H4290" s="6" t="n">
        <v>4</v>
      </c>
      <c r="I4290" s="7" t="n">
        <v>399.980011</v>
      </c>
      <c r="J4290" s="6" t="n">
        <v>1</v>
      </c>
      <c r="K4290" s="7" t="n">
        <v>399.980011</v>
      </c>
      <c r="L4290" s="7" t="n">
        <v>28</v>
      </c>
      <c r="M4290" s="8" t="n">
        <v>0.07</v>
      </c>
      <c r="N4290" s="7" t="n">
        <v>3.720000029</v>
      </c>
      <c r="O4290" s="9" t="n">
        <v>0</v>
      </c>
    </row>
    <row r="4291" customFormat="false" ht="15" hidden="false" customHeight="true" outlineLevel="0" collapsed="false">
      <c r="A4291" s="6" t="n">
        <v>12892</v>
      </c>
      <c r="B4291" s="6" t="s">
        <v>19</v>
      </c>
      <c r="C4291" s="6" t="s">
        <v>37</v>
      </c>
      <c r="D4291" s="6" t="s">
        <v>21</v>
      </c>
      <c r="E4291" s="6" t="s">
        <v>64</v>
      </c>
      <c r="F4291" s="6" t="s">
        <v>23</v>
      </c>
      <c r="G4291" s="6" t="s">
        <v>44</v>
      </c>
      <c r="H4291" s="6" t="n">
        <v>4</v>
      </c>
      <c r="I4291" s="7" t="n">
        <v>129.9900055</v>
      </c>
      <c r="J4291" s="6" t="n">
        <v>1</v>
      </c>
      <c r="K4291" s="7" t="n">
        <v>129.9900055</v>
      </c>
      <c r="L4291" s="7" t="n">
        <v>22.10000038</v>
      </c>
      <c r="M4291" s="8" t="n">
        <v>0.170000002</v>
      </c>
      <c r="N4291" s="7" t="n">
        <v>29.67000008</v>
      </c>
      <c r="O4291" s="9" t="n">
        <v>0</v>
      </c>
    </row>
    <row r="4292" customFormat="false" ht="15" hidden="false" customHeight="true" outlineLevel="0" collapsed="false">
      <c r="A4292" s="6" t="n">
        <v>9055</v>
      </c>
      <c r="B4292" s="6" t="s">
        <v>19</v>
      </c>
      <c r="C4292" s="6" t="s">
        <v>20</v>
      </c>
      <c r="D4292" s="6" t="s">
        <v>50</v>
      </c>
      <c r="E4292" s="6" t="s">
        <v>51</v>
      </c>
      <c r="F4292" s="6" t="s">
        <v>57</v>
      </c>
      <c r="G4292" s="6" t="s">
        <v>34</v>
      </c>
      <c r="H4292" s="6" t="n">
        <v>4</v>
      </c>
      <c r="I4292" s="7" t="n">
        <v>50</v>
      </c>
      <c r="J4292" s="6" t="n">
        <v>4</v>
      </c>
      <c r="K4292" s="7" t="n">
        <v>200</v>
      </c>
      <c r="L4292" s="7" t="n">
        <v>2</v>
      </c>
      <c r="M4292" s="8" t="n">
        <v>0.01</v>
      </c>
      <c r="N4292" s="7" t="n">
        <v>77.22000122</v>
      </c>
      <c r="O4292" s="12" t="n">
        <v>1</v>
      </c>
    </row>
    <row r="4293" customFormat="false" ht="15" hidden="false" customHeight="true" outlineLevel="0" collapsed="false">
      <c r="A4293" s="6" t="n">
        <v>7305</v>
      </c>
      <c r="B4293" s="6" t="s">
        <v>26</v>
      </c>
      <c r="C4293" s="6" t="s">
        <v>20</v>
      </c>
      <c r="D4293" s="6" t="s">
        <v>50</v>
      </c>
      <c r="E4293" s="6" t="s">
        <v>51</v>
      </c>
      <c r="F4293" s="6" t="s">
        <v>57</v>
      </c>
      <c r="G4293" s="6" t="s">
        <v>44</v>
      </c>
      <c r="H4293" s="6" t="n">
        <v>1</v>
      </c>
      <c r="I4293" s="7" t="n">
        <v>50</v>
      </c>
      <c r="J4293" s="6" t="n">
        <v>1</v>
      </c>
      <c r="K4293" s="7" t="n">
        <v>50</v>
      </c>
      <c r="L4293" s="7" t="n">
        <v>6.5</v>
      </c>
      <c r="M4293" s="8" t="n">
        <v>0.129999995</v>
      </c>
      <c r="N4293" s="7" t="n">
        <v>12.61999989</v>
      </c>
      <c r="O4293" s="12" t="n">
        <v>1</v>
      </c>
    </row>
    <row r="4294" customFormat="false" ht="15" hidden="false" customHeight="true" outlineLevel="0" collapsed="false">
      <c r="A4294" s="6" t="n">
        <v>45243</v>
      </c>
      <c r="B4294" s="6" t="s">
        <v>19</v>
      </c>
      <c r="C4294" s="6" t="s">
        <v>20</v>
      </c>
      <c r="D4294" s="6" t="s">
        <v>38</v>
      </c>
      <c r="E4294" s="6" t="s">
        <v>70</v>
      </c>
      <c r="F4294" s="6" t="s">
        <v>73</v>
      </c>
      <c r="G4294" s="6" t="s">
        <v>44</v>
      </c>
      <c r="H4294" s="6" t="n">
        <v>4</v>
      </c>
      <c r="I4294" s="7" t="n">
        <v>39.99000168</v>
      </c>
      <c r="J4294" s="6" t="n">
        <v>5</v>
      </c>
      <c r="K4294" s="7" t="n">
        <v>199.9499969</v>
      </c>
      <c r="L4294" s="7" t="n">
        <v>0</v>
      </c>
      <c r="M4294" s="8" t="n">
        <v>0</v>
      </c>
      <c r="N4294" s="7" t="n">
        <v>59.99000168</v>
      </c>
      <c r="O4294" s="9" t="n">
        <v>0</v>
      </c>
    </row>
    <row r="4295" customFormat="false" ht="15" hidden="false" customHeight="true" outlineLevel="0" collapsed="false">
      <c r="A4295" s="6" t="n">
        <v>50407</v>
      </c>
      <c r="B4295" s="6" t="s">
        <v>19</v>
      </c>
      <c r="C4295" s="6" t="s">
        <v>37</v>
      </c>
      <c r="D4295" s="6" t="s">
        <v>27</v>
      </c>
      <c r="E4295" s="6" t="s">
        <v>79</v>
      </c>
      <c r="F4295" s="6" t="s">
        <v>23</v>
      </c>
      <c r="G4295" s="6" t="s">
        <v>34</v>
      </c>
      <c r="H4295" s="6" t="n">
        <v>4</v>
      </c>
      <c r="I4295" s="7" t="n">
        <v>129.9900055</v>
      </c>
      <c r="J4295" s="6" t="n">
        <v>1</v>
      </c>
      <c r="K4295" s="7" t="n">
        <v>129.9900055</v>
      </c>
      <c r="L4295" s="7" t="n">
        <v>2.599999905</v>
      </c>
      <c r="M4295" s="8" t="n">
        <v>0.02</v>
      </c>
      <c r="N4295" s="7" t="n">
        <v>35.66999817</v>
      </c>
      <c r="O4295" s="9" t="n">
        <v>0</v>
      </c>
    </row>
    <row r="4296" customFormat="false" ht="15" hidden="false" customHeight="true" outlineLevel="0" collapsed="false">
      <c r="A4296" s="6" t="n">
        <v>47602</v>
      </c>
      <c r="B4296" s="6" t="s">
        <v>19</v>
      </c>
      <c r="C4296" s="6" t="s">
        <v>20</v>
      </c>
      <c r="D4296" s="6" t="s">
        <v>27</v>
      </c>
      <c r="E4296" s="6" t="s">
        <v>79</v>
      </c>
      <c r="F4296" s="6" t="s">
        <v>33</v>
      </c>
      <c r="G4296" s="6" t="s">
        <v>24</v>
      </c>
      <c r="H4296" s="6" t="n">
        <v>4</v>
      </c>
      <c r="I4296" s="7" t="n">
        <v>59.99000168</v>
      </c>
      <c r="J4296" s="6" t="n">
        <v>3</v>
      </c>
      <c r="K4296" s="7" t="n">
        <v>179.9700012</v>
      </c>
      <c r="L4296" s="7" t="n">
        <v>23.39999962</v>
      </c>
      <c r="M4296" s="8" t="n">
        <v>0.129999995</v>
      </c>
      <c r="N4296" s="7" t="n">
        <v>-133.0899963</v>
      </c>
      <c r="O4296" s="9" t="n">
        <v>0</v>
      </c>
    </row>
    <row r="4297" customFormat="false" ht="15" hidden="false" customHeight="true" outlineLevel="0" collapsed="false">
      <c r="A4297" s="6" t="n">
        <v>63746</v>
      </c>
      <c r="B4297" s="6" t="s">
        <v>19</v>
      </c>
      <c r="C4297" s="6" t="s">
        <v>20</v>
      </c>
      <c r="D4297" s="6" t="s">
        <v>21</v>
      </c>
      <c r="E4297" s="6" t="s">
        <v>22</v>
      </c>
      <c r="F4297" s="6" t="s">
        <v>71</v>
      </c>
      <c r="G4297" s="6" t="s">
        <v>34</v>
      </c>
      <c r="H4297" s="6" t="n">
        <v>4</v>
      </c>
      <c r="I4297" s="7" t="n">
        <v>199.9900055</v>
      </c>
      <c r="J4297" s="6" t="n">
        <v>1</v>
      </c>
      <c r="K4297" s="7" t="n">
        <v>199.9900055</v>
      </c>
      <c r="L4297" s="7" t="n">
        <v>50</v>
      </c>
      <c r="M4297" s="8" t="n">
        <v>0.25</v>
      </c>
      <c r="N4297" s="7" t="n">
        <v>54</v>
      </c>
      <c r="O4297" s="9" t="n">
        <v>0</v>
      </c>
    </row>
    <row r="4298" customFormat="false" ht="15" hidden="false" customHeight="true" outlineLevel="0" collapsed="false">
      <c r="A4298" s="6" t="n">
        <v>33621</v>
      </c>
      <c r="B4298" s="6" t="s">
        <v>19</v>
      </c>
      <c r="C4298" s="6" t="s">
        <v>20</v>
      </c>
      <c r="D4298" s="6" t="s">
        <v>31</v>
      </c>
      <c r="E4298" s="6" t="s">
        <v>86</v>
      </c>
      <c r="F4298" s="6" t="s">
        <v>75</v>
      </c>
      <c r="G4298" s="6" t="s">
        <v>34</v>
      </c>
      <c r="H4298" s="6" t="n">
        <v>4</v>
      </c>
      <c r="I4298" s="7" t="n">
        <v>299.980011</v>
      </c>
      <c r="J4298" s="6" t="n">
        <v>1</v>
      </c>
      <c r="K4298" s="7" t="n">
        <v>299.980011</v>
      </c>
      <c r="L4298" s="7" t="n">
        <v>30</v>
      </c>
      <c r="M4298" s="8" t="n">
        <v>0.100000001</v>
      </c>
      <c r="N4298" s="7" t="n">
        <v>78.29000092</v>
      </c>
      <c r="O4298" s="9" t="n">
        <v>0</v>
      </c>
    </row>
    <row r="4299" customFormat="false" ht="15" hidden="false" customHeight="true" outlineLevel="0" collapsed="false">
      <c r="A4299" s="6" t="n">
        <v>32967</v>
      </c>
      <c r="B4299" s="6" t="s">
        <v>26</v>
      </c>
      <c r="C4299" s="6" t="s">
        <v>37</v>
      </c>
      <c r="D4299" s="6" t="s">
        <v>31</v>
      </c>
      <c r="E4299" s="6" t="s">
        <v>62</v>
      </c>
      <c r="F4299" s="6" t="s">
        <v>57</v>
      </c>
      <c r="G4299" s="6" t="s">
        <v>47</v>
      </c>
      <c r="H4299" s="6" t="n">
        <v>1</v>
      </c>
      <c r="I4299" s="7" t="n">
        <v>50</v>
      </c>
      <c r="J4299" s="6" t="n">
        <v>2</v>
      </c>
      <c r="K4299" s="7" t="n">
        <v>100</v>
      </c>
      <c r="L4299" s="7" t="n">
        <v>5</v>
      </c>
      <c r="M4299" s="8" t="n">
        <v>0.050000001</v>
      </c>
      <c r="N4299" s="7" t="n">
        <v>-72.87000275</v>
      </c>
      <c r="O4299" s="12" t="n">
        <v>1</v>
      </c>
    </row>
    <row r="4300" customFormat="false" ht="15" hidden="false" customHeight="true" outlineLevel="0" collapsed="false">
      <c r="A4300" s="6" t="n">
        <v>43173</v>
      </c>
      <c r="B4300" s="6" t="s">
        <v>19</v>
      </c>
      <c r="C4300" s="6" t="s">
        <v>20</v>
      </c>
      <c r="D4300" s="6" t="s">
        <v>38</v>
      </c>
      <c r="E4300" s="6" t="s">
        <v>39</v>
      </c>
      <c r="F4300" s="6" t="s">
        <v>57</v>
      </c>
      <c r="G4300" s="6" t="s">
        <v>34</v>
      </c>
      <c r="H4300" s="6" t="n">
        <v>4</v>
      </c>
      <c r="I4300" s="7" t="n">
        <v>50</v>
      </c>
      <c r="J4300" s="6" t="n">
        <v>3</v>
      </c>
      <c r="K4300" s="7" t="n">
        <v>150</v>
      </c>
      <c r="L4300" s="7" t="n">
        <v>8.25</v>
      </c>
      <c r="M4300" s="8" t="n">
        <v>0.059999999</v>
      </c>
      <c r="N4300" s="7" t="n">
        <v>51.45999908</v>
      </c>
      <c r="O4300" s="9" t="n">
        <v>0</v>
      </c>
    </row>
    <row r="4301" customFormat="false" ht="15" hidden="false" customHeight="true" outlineLevel="0" collapsed="false">
      <c r="A4301" s="6" t="n">
        <v>44151</v>
      </c>
      <c r="B4301" s="6" t="s">
        <v>19</v>
      </c>
      <c r="C4301" s="6" t="s">
        <v>20</v>
      </c>
      <c r="D4301" s="6" t="s">
        <v>21</v>
      </c>
      <c r="E4301" s="6" t="s">
        <v>66</v>
      </c>
      <c r="F4301" s="6" t="s">
        <v>23</v>
      </c>
      <c r="G4301" s="6" t="s">
        <v>24</v>
      </c>
      <c r="H4301" s="6" t="n">
        <v>4</v>
      </c>
      <c r="I4301" s="7" t="n">
        <v>129.9900055</v>
      </c>
      <c r="J4301" s="6" t="n">
        <v>1</v>
      </c>
      <c r="K4301" s="7" t="n">
        <v>129.9900055</v>
      </c>
      <c r="L4301" s="7" t="n">
        <v>20.79999924</v>
      </c>
      <c r="M4301" s="8" t="n">
        <v>0.159999996</v>
      </c>
      <c r="N4301" s="7" t="n">
        <v>-49.13999939</v>
      </c>
      <c r="O4301" s="9" t="n">
        <v>0</v>
      </c>
    </row>
    <row r="4302" customFormat="false" ht="15" hidden="false" customHeight="true" outlineLevel="0" collapsed="false">
      <c r="A4302" s="6" t="n">
        <v>13416</v>
      </c>
      <c r="B4302" s="6" t="s">
        <v>19</v>
      </c>
      <c r="C4302" s="6" t="s">
        <v>20</v>
      </c>
      <c r="D4302" s="6" t="s">
        <v>21</v>
      </c>
      <c r="E4302" s="6" t="s">
        <v>65</v>
      </c>
      <c r="F4302" s="6" t="s">
        <v>29</v>
      </c>
      <c r="G4302" s="6" t="s">
        <v>34</v>
      </c>
      <c r="H4302" s="6" t="n">
        <v>4</v>
      </c>
      <c r="I4302" s="7" t="n">
        <v>99.98999786</v>
      </c>
      <c r="J4302" s="6" t="n">
        <v>1</v>
      </c>
      <c r="K4302" s="7" t="n">
        <v>99.98999786</v>
      </c>
      <c r="L4302" s="7" t="n">
        <v>17</v>
      </c>
      <c r="M4302" s="8" t="n">
        <v>0.170000002</v>
      </c>
      <c r="N4302" s="7" t="n">
        <v>41.5</v>
      </c>
      <c r="O4302" s="9" t="n">
        <v>0</v>
      </c>
    </row>
    <row r="4303" customFormat="false" ht="15" hidden="false" customHeight="true" outlineLevel="0" collapsed="false">
      <c r="A4303" s="6" t="n">
        <v>48715</v>
      </c>
      <c r="B4303" s="6" t="s">
        <v>19</v>
      </c>
      <c r="C4303" s="6" t="s">
        <v>20</v>
      </c>
      <c r="D4303" s="6" t="s">
        <v>38</v>
      </c>
      <c r="E4303" s="6" t="s">
        <v>92</v>
      </c>
      <c r="F4303" s="6" t="s">
        <v>71</v>
      </c>
      <c r="G4303" s="6" t="s">
        <v>24</v>
      </c>
      <c r="H4303" s="6" t="n">
        <v>4</v>
      </c>
      <c r="I4303" s="7" t="n">
        <v>199.9900055</v>
      </c>
      <c r="J4303" s="6" t="n">
        <v>1</v>
      </c>
      <c r="K4303" s="7" t="n">
        <v>199.9900055</v>
      </c>
      <c r="L4303" s="7" t="n">
        <v>50</v>
      </c>
      <c r="M4303" s="8" t="n">
        <v>0.25</v>
      </c>
      <c r="N4303" s="7" t="n">
        <v>67.5</v>
      </c>
      <c r="O4303" s="12" t="n">
        <v>1</v>
      </c>
    </row>
    <row r="4304" customFormat="false" ht="15" hidden="false" customHeight="true" outlineLevel="0" collapsed="false">
      <c r="A4304" s="6" t="n">
        <v>22849</v>
      </c>
      <c r="B4304" s="6" t="s">
        <v>46</v>
      </c>
      <c r="C4304" s="6" t="s">
        <v>49</v>
      </c>
      <c r="D4304" s="6" t="s">
        <v>27</v>
      </c>
      <c r="E4304" s="6" t="s">
        <v>54</v>
      </c>
      <c r="F4304" s="6" t="s">
        <v>58</v>
      </c>
      <c r="G4304" s="6" t="s">
        <v>34</v>
      </c>
      <c r="H4304" s="6" t="n">
        <v>2</v>
      </c>
      <c r="I4304" s="7" t="n">
        <v>49.97999954</v>
      </c>
      <c r="J4304" s="6" t="n">
        <v>3</v>
      </c>
      <c r="K4304" s="7" t="n">
        <v>149.9400024</v>
      </c>
      <c r="L4304" s="7" t="n">
        <v>8.25</v>
      </c>
      <c r="M4304" s="8" t="n">
        <v>0.059999999</v>
      </c>
      <c r="N4304" s="7" t="n">
        <v>65.18000031</v>
      </c>
      <c r="O4304" s="12" t="n">
        <v>1</v>
      </c>
    </row>
    <row r="4305" customFormat="false" ht="15" hidden="false" customHeight="true" outlineLevel="0" collapsed="false">
      <c r="A4305" s="6" t="n">
        <v>52749</v>
      </c>
      <c r="B4305" s="6" t="s">
        <v>46</v>
      </c>
      <c r="C4305" s="6" t="s">
        <v>37</v>
      </c>
      <c r="D4305" s="6" t="s">
        <v>50</v>
      </c>
      <c r="E4305" s="6" t="s">
        <v>51</v>
      </c>
      <c r="F4305" s="6" t="s">
        <v>33</v>
      </c>
      <c r="G4305" s="6" t="s">
        <v>24</v>
      </c>
      <c r="H4305" s="6" t="n">
        <v>2</v>
      </c>
      <c r="I4305" s="7" t="n">
        <v>59.99000168</v>
      </c>
      <c r="J4305" s="6" t="n">
        <v>2</v>
      </c>
      <c r="K4305" s="7" t="n">
        <v>119.9800034</v>
      </c>
      <c r="L4305" s="7" t="n">
        <v>14.39999962</v>
      </c>
      <c r="M4305" s="8" t="n">
        <v>0.119999997</v>
      </c>
      <c r="N4305" s="7" t="n">
        <v>-25.12999916</v>
      </c>
      <c r="O4305" s="12" t="n">
        <v>1</v>
      </c>
    </row>
    <row r="4306" customFormat="false" ht="15" hidden="false" customHeight="true" outlineLevel="0" collapsed="false">
      <c r="A4306" s="6" t="n">
        <v>47920</v>
      </c>
      <c r="B4306" s="6" t="s">
        <v>19</v>
      </c>
      <c r="C4306" s="6" t="s">
        <v>37</v>
      </c>
      <c r="D4306" s="6" t="s">
        <v>21</v>
      </c>
      <c r="E4306" s="6" t="s">
        <v>65</v>
      </c>
      <c r="F4306" s="6" t="s">
        <v>23</v>
      </c>
      <c r="G4306" s="6" t="s">
        <v>34</v>
      </c>
      <c r="H4306" s="6" t="n">
        <v>4</v>
      </c>
      <c r="I4306" s="7" t="n">
        <v>129.9900055</v>
      </c>
      <c r="J4306" s="6" t="n">
        <v>1</v>
      </c>
      <c r="K4306" s="7" t="n">
        <v>129.9900055</v>
      </c>
      <c r="L4306" s="7" t="n">
        <v>3.900000095</v>
      </c>
      <c r="M4306" s="8" t="n">
        <v>0.029999999</v>
      </c>
      <c r="N4306" s="7" t="n">
        <v>-105.0299988</v>
      </c>
      <c r="O4306" s="12" t="n">
        <v>1</v>
      </c>
    </row>
    <row r="4307" customFormat="false" ht="15" hidden="false" customHeight="true" outlineLevel="0" collapsed="false">
      <c r="A4307" s="6" t="n">
        <v>67861</v>
      </c>
      <c r="B4307" s="6" t="s">
        <v>19</v>
      </c>
      <c r="C4307" s="6" t="s">
        <v>37</v>
      </c>
      <c r="D4307" s="6" t="s">
        <v>21</v>
      </c>
      <c r="E4307" s="6" t="s">
        <v>22</v>
      </c>
      <c r="F4307" s="6" t="s">
        <v>73</v>
      </c>
      <c r="G4307" s="6" t="s">
        <v>24</v>
      </c>
      <c r="H4307" s="6" t="n">
        <v>4</v>
      </c>
      <c r="I4307" s="7" t="n">
        <v>39.99000168</v>
      </c>
      <c r="J4307" s="6" t="n">
        <v>1</v>
      </c>
      <c r="K4307" s="7" t="n">
        <v>39.99000168</v>
      </c>
      <c r="L4307" s="7" t="n">
        <v>5.199999809</v>
      </c>
      <c r="M4307" s="8" t="n">
        <v>0.129999995</v>
      </c>
      <c r="N4307" s="7" t="n">
        <v>16</v>
      </c>
      <c r="O4307" s="9" t="n">
        <v>0</v>
      </c>
    </row>
    <row r="4308" customFormat="false" ht="15" hidden="false" customHeight="true" outlineLevel="0" collapsed="false">
      <c r="A4308" s="6" t="n">
        <v>72451</v>
      </c>
      <c r="B4308" s="6" t="s">
        <v>19</v>
      </c>
      <c r="C4308" s="6" t="s">
        <v>37</v>
      </c>
      <c r="D4308" s="6" t="s">
        <v>27</v>
      </c>
      <c r="E4308" s="6" t="s">
        <v>69</v>
      </c>
      <c r="F4308" s="6" t="s">
        <v>81</v>
      </c>
      <c r="G4308" s="6" t="s">
        <v>44</v>
      </c>
      <c r="H4308" s="6" t="n">
        <v>4</v>
      </c>
      <c r="I4308" s="7" t="n">
        <v>210.8500061</v>
      </c>
      <c r="J4308" s="6" t="n">
        <v>1</v>
      </c>
      <c r="K4308" s="7" t="n">
        <v>210.8500061</v>
      </c>
      <c r="L4308" s="7" t="n">
        <v>0</v>
      </c>
      <c r="M4308" s="8" t="n">
        <v>0</v>
      </c>
      <c r="N4308" s="7" t="n">
        <v>-316.2799988</v>
      </c>
      <c r="O4308" s="9" t="n">
        <v>0</v>
      </c>
    </row>
    <row r="4309" customFormat="false" ht="15" hidden="false" customHeight="true" outlineLevel="0" collapsed="false">
      <c r="A4309" s="6" t="n">
        <v>38330</v>
      </c>
      <c r="B4309" s="6" t="s">
        <v>46</v>
      </c>
      <c r="C4309" s="6" t="s">
        <v>37</v>
      </c>
      <c r="D4309" s="6" t="s">
        <v>31</v>
      </c>
      <c r="E4309" s="6" t="s">
        <v>32</v>
      </c>
      <c r="F4309" s="6" t="s">
        <v>57</v>
      </c>
      <c r="G4309" s="6" t="s">
        <v>34</v>
      </c>
      <c r="H4309" s="6" t="n">
        <v>2</v>
      </c>
      <c r="I4309" s="7" t="n">
        <v>50</v>
      </c>
      <c r="J4309" s="6" t="n">
        <v>4</v>
      </c>
      <c r="K4309" s="7" t="n">
        <v>200</v>
      </c>
      <c r="L4309" s="7" t="n">
        <v>4</v>
      </c>
      <c r="M4309" s="8" t="n">
        <v>0.02</v>
      </c>
      <c r="N4309" s="7" t="n">
        <v>84.27999878</v>
      </c>
      <c r="O4309" s="12" t="n">
        <v>1</v>
      </c>
    </row>
    <row r="4310" customFormat="false" ht="15" hidden="false" customHeight="true" outlineLevel="0" collapsed="false">
      <c r="A4310" s="6" t="n">
        <v>76701</v>
      </c>
      <c r="B4310" s="6" t="s">
        <v>46</v>
      </c>
      <c r="C4310" s="6" t="s">
        <v>49</v>
      </c>
      <c r="D4310" s="6" t="s">
        <v>27</v>
      </c>
      <c r="E4310" s="6" t="s">
        <v>42</v>
      </c>
      <c r="F4310" s="6" t="s">
        <v>76</v>
      </c>
      <c r="G4310" s="6" t="s">
        <v>47</v>
      </c>
      <c r="H4310" s="6" t="n">
        <v>2</v>
      </c>
      <c r="I4310" s="7" t="n">
        <v>39.75</v>
      </c>
      <c r="J4310" s="6" t="n">
        <v>1</v>
      </c>
      <c r="K4310" s="7" t="n">
        <v>39.75</v>
      </c>
      <c r="L4310" s="7" t="n">
        <v>2.779999971</v>
      </c>
      <c r="M4310" s="8" t="n">
        <v>0.07</v>
      </c>
      <c r="N4310" s="7" t="n">
        <v>12.5</v>
      </c>
      <c r="O4310" s="9" t="n">
        <v>0</v>
      </c>
    </row>
    <row r="4311" customFormat="false" ht="15" hidden="false" customHeight="true" outlineLevel="0" collapsed="false">
      <c r="A4311" s="6" t="n">
        <v>52649</v>
      </c>
      <c r="B4311" s="6" t="s">
        <v>19</v>
      </c>
      <c r="C4311" s="6" t="s">
        <v>20</v>
      </c>
      <c r="D4311" s="6" t="s">
        <v>50</v>
      </c>
      <c r="E4311" s="6" t="s">
        <v>63</v>
      </c>
      <c r="F4311" s="6" t="s">
        <v>75</v>
      </c>
      <c r="G4311" s="6" t="s">
        <v>34</v>
      </c>
      <c r="H4311" s="6" t="n">
        <v>4</v>
      </c>
      <c r="I4311" s="7" t="n">
        <v>299.980011</v>
      </c>
      <c r="J4311" s="6" t="n">
        <v>1</v>
      </c>
      <c r="K4311" s="7" t="n">
        <v>299.980011</v>
      </c>
      <c r="L4311" s="7" t="n">
        <v>3</v>
      </c>
      <c r="M4311" s="8" t="n">
        <v>0.01</v>
      </c>
      <c r="N4311" s="7" t="n">
        <v>148.4900055</v>
      </c>
      <c r="O4311" s="12" t="n">
        <v>1</v>
      </c>
    </row>
    <row r="4312" customFormat="false" ht="15" hidden="false" customHeight="true" outlineLevel="0" collapsed="false">
      <c r="A4312" s="6" t="n">
        <v>25347</v>
      </c>
      <c r="B4312" s="6" t="s">
        <v>26</v>
      </c>
      <c r="C4312" s="6" t="s">
        <v>49</v>
      </c>
      <c r="D4312" s="6" t="s">
        <v>27</v>
      </c>
      <c r="E4312" s="6" t="s">
        <v>54</v>
      </c>
      <c r="F4312" s="6" t="s">
        <v>23</v>
      </c>
      <c r="G4312" s="6" t="s">
        <v>47</v>
      </c>
      <c r="H4312" s="6" t="n">
        <v>1</v>
      </c>
      <c r="I4312" s="7" t="n">
        <v>129.9900055</v>
      </c>
      <c r="J4312" s="6" t="n">
        <v>1</v>
      </c>
      <c r="K4312" s="7" t="n">
        <v>129.9900055</v>
      </c>
      <c r="L4312" s="7" t="n">
        <v>22.10000038</v>
      </c>
      <c r="M4312" s="8" t="n">
        <v>0.170000002</v>
      </c>
      <c r="N4312" s="7" t="n">
        <v>52.86999893</v>
      </c>
      <c r="O4312" s="12" t="n">
        <v>1</v>
      </c>
    </row>
    <row r="4313" customFormat="false" ht="15" hidden="false" customHeight="true" outlineLevel="0" collapsed="false">
      <c r="A4313" s="6" t="n">
        <v>30115</v>
      </c>
      <c r="B4313" s="6" t="s">
        <v>46</v>
      </c>
      <c r="C4313" s="6" t="s">
        <v>37</v>
      </c>
      <c r="D4313" s="6" t="s">
        <v>27</v>
      </c>
      <c r="E4313" s="6" t="s">
        <v>69</v>
      </c>
      <c r="F4313" s="6" t="s">
        <v>33</v>
      </c>
      <c r="G4313" s="6" t="s">
        <v>24</v>
      </c>
      <c r="H4313" s="6" t="n">
        <v>2</v>
      </c>
      <c r="I4313" s="7" t="n">
        <v>59.99000168</v>
      </c>
      <c r="J4313" s="6" t="n">
        <v>1</v>
      </c>
      <c r="K4313" s="7" t="n">
        <v>59.99000168</v>
      </c>
      <c r="L4313" s="7" t="n">
        <v>1.799999952</v>
      </c>
      <c r="M4313" s="8" t="n">
        <v>0.029999999</v>
      </c>
      <c r="N4313" s="7" t="n">
        <v>15.13000011</v>
      </c>
      <c r="O4313" s="12" t="n">
        <v>1</v>
      </c>
    </row>
    <row r="4314" customFormat="false" ht="15" hidden="false" customHeight="true" outlineLevel="0" collapsed="false">
      <c r="A4314" s="6" t="n">
        <v>47067</v>
      </c>
      <c r="B4314" s="6" t="s">
        <v>26</v>
      </c>
      <c r="C4314" s="6" t="s">
        <v>20</v>
      </c>
      <c r="D4314" s="6" t="s">
        <v>27</v>
      </c>
      <c r="E4314" s="6" t="s">
        <v>69</v>
      </c>
      <c r="F4314" s="6" t="s">
        <v>29</v>
      </c>
      <c r="G4314" s="6" t="s">
        <v>44</v>
      </c>
      <c r="H4314" s="6" t="n">
        <v>1</v>
      </c>
      <c r="I4314" s="7" t="n">
        <v>99.98999786</v>
      </c>
      <c r="J4314" s="6" t="n">
        <v>1</v>
      </c>
      <c r="K4314" s="7" t="n">
        <v>99.98999786</v>
      </c>
      <c r="L4314" s="7" t="n">
        <v>0</v>
      </c>
      <c r="M4314" s="8" t="n">
        <v>0</v>
      </c>
      <c r="N4314" s="7" t="n">
        <v>12.5</v>
      </c>
      <c r="O4314" s="12" t="n">
        <v>1</v>
      </c>
    </row>
    <row r="4315" customFormat="false" ht="15" hidden="false" customHeight="true" outlineLevel="0" collapsed="false">
      <c r="A4315" s="6" t="n">
        <v>58327</v>
      </c>
      <c r="B4315" s="6" t="s">
        <v>19</v>
      </c>
      <c r="C4315" s="6" t="s">
        <v>37</v>
      </c>
      <c r="D4315" s="6" t="s">
        <v>50</v>
      </c>
      <c r="E4315" s="6" t="s">
        <v>63</v>
      </c>
      <c r="F4315" s="6" t="s">
        <v>57</v>
      </c>
      <c r="G4315" s="6" t="s">
        <v>24</v>
      </c>
      <c r="H4315" s="6" t="n">
        <v>4</v>
      </c>
      <c r="I4315" s="7" t="n">
        <v>50</v>
      </c>
      <c r="J4315" s="6" t="n">
        <v>4</v>
      </c>
      <c r="K4315" s="7" t="n">
        <v>200</v>
      </c>
      <c r="L4315" s="7" t="n">
        <v>50</v>
      </c>
      <c r="M4315" s="8" t="n">
        <v>0.25</v>
      </c>
      <c r="N4315" s="7" t="n">
        <v>50.70000076</v>
      </c>
      <c r="O4315" s="9" t="n">
        <v>0</v>
      </c>
    </row>
    <row r="4316" customFormat="false" ht="15" hidden="false" customHeight="true" outlineLevel="0" collapsed="false">
      <c r="A4316" s="6" t="n">
        <v>22873</v>
      </c>
      <c r="B4316" s="6" t="s">
        <v>19</v>
      </c>
      <c r="C4316" s="6" t="s">
        <v>20</v>
      </c>
      <c r="D4316" s="6" t="s">
        <v>27</v>
      </c>
      <c r="E4316" s="6" t="s">
        <v>54</v>
      </c>
      <c r="F4316" s="6" t="s">
        <v>71</v>
      </c>
      <c r="G4316" s="6" t="s">
        <v>24</v>
      </c>
      <c r="H4316" s="6" t="n">
        <v>4</v>
      </c>
      <c r="I4316" s="7" t="n">
        <v>199.9900055</v>
      </c>
      <c r="J4316" s="6" t="n">
        <v>1</v>
      </c>
      <c r="K4316" s="7" t="n">
        <v>199.9900055</v>
      </c>
      <c r="L4316" s="7" t="n">
        <v>2</v>
      </c>
      <c r="M4316" s="8" t="n">
        <v>0.01</v>
      </c>
      <c r="N4316" s="7" t="n">
        <v>-39.59999847</v>
      </c>
      <c r="O4316" s="9" t="n">
        <v>0</v>
      </c>
    </row>
    <row r="4317" customFormat="false" ht="15" hidden="false" customHeight="true" outlineLevel="0" collapsed="false">
      <c r="A4317" s="6" t="n">
        <v>61931</v>
      </c>
      <c r="B4317" s="6" t="s">
        <v>19</v>
      </c>
      <c r="C4317" s="6" t="s">
        <v>37</v>
      </c>
      <c r="D4317" s="6" t="s">
        <v>21</v>
      </c>
      <c r="E4317" s="6" t="s">
        <v>65</v>
      </c>
      <c r="F4317" s="6" t="s">
        <v>40</v>
      </c>
      <c r="G4317" s="6" t="s">
        <v>24</v>
      </c>
      <c r="H4317" s="6" t="n">
        <v>4</v>
      </c>
      <c r="I4317" s="7" t="n">
        <v>399.980011</v>
      </c>
      <c r="J4317" s="6" t="n">
        <v>1</v>
      </c>
      <c r="K4317" s="7" t="n">
        <v>399.980011</v>
      </c>
      <c r="L4317" s="7" t="n">
        <v>68</v>
      </c>
      <c r="M4317" s="8" t="n">
        <v>0.170000002</v>
      </c>
      <c r="N4317" s="7" t="n">
        <v>83</v>
      </c>
      <c r="O4317" s="9" t="n">
        <v>0</v>
      </c>
    </row>
    <row r="4318" customFormat="false" ht="15" hidden="false" customHeight="true" outlineLevel="0" collapsed="false">
      <c r="A4318" s="6" t="n">
        <v>39360</v>
      </c>
      <c r="B4318" s="6" t="s">
        <v>36</v>
      </c>
      <c r="C4318" s="6" t="s">
        <v>37</v>
      </c>
      <c r="D4318" s="6" t="s">
        <v>31</v>
      </c>
      <c r="E4318" s="6" t="s">
        <v>32</v>
      </c>
      <c r="F4318" s="6" t="s">
        <v>33</v>
      </c>
      <c r="G4318" s="6" t="s">
        <v>44</v>
      </c>
      <c r="H4318" s="6" t="n">
        <v>0</v>
      </c>
      <c r="I4318" s="7" t="n">
        <v>59.99000168</v>
      </c>
      <c r="J4318" s="6" t="n">
        <v>3</v>
      </c>
      <c r="K4318" s="7" t="n">
        <v>179.9700012</v>
      </c>
      <c r="L4318" s="7" t="n">
        <v>35.99000168</v>
      </c>
      <c r="M4318" s="8" t="n">
        <v>0.200000003</v>
      </c>
      <c r="N4318" s="7" t="n">
        <v>38.86999893</v>
      </c>
      <c r="O4318" s="12" t="n">
        <v>1</v>
      </c>
    </row>
    <row r="4319" customFormat="false" ht="15" hidden="false" customHeight="true" outlineLevel="0" collapsed="false">
      <c r="A4319" s="6" t="n">
        <v>35591</v>
      </c>
      <c r="B4319" s="6" t="s">
        <v>19</v>
      </c>
      <c r="C4319" s="6" t="s">
        <v>20</v>
      </c>
      <c r="D4319" s="6" t="s">
        <v>31</v>
      </c>
      <c r="E4319" s="6" t="s">
        <v>56</v>
      </c>
      <c r="F4319" s="6" t="s">
        <v>29</v>
      </c>
      <c r="G4319" s="6" t="s">
        <v>24</v>
      </c>
      <c r="H4319" s="6" t="n">
        <v>4</v>
      </c>
      <c r="I4319" s="7" t="n">
        <v>99.98999786</v>
      </c>
      <c r="J4319" s="6" t="n">
        <v>4</v>
      </c>
      <c r="K4319" s="7" t="n">
        <v>399.9599915</v>
      </c>
      <c r="L4319" s="7" t="n">
        <v>8</v>
      </c>
      <c r="M4319" s="8" t="n">
        <v>0.02</v>
      </c>
      <c r="N4319" s="7" t="n">
        <v>192.0599976</v>
      </c>
      <c r="O4319" s="9" t="n">
        <v>0</v>
      </c>
    </row>
    <row r="4320" customFormat="false" ht="15" hidden="false" customHeight="true" outlineLevel="0" collapsed="false">
      <c r="A4320" s="6" t="n">
        <v>9867</v>
      </c>
      <c r="B4320" s="6" t="s">
        <v>26</v>
      </c>
      <c r="C4320" s="6" t="s">
        <v>49</v>
      </c>
      <c r="D4320" s="6" t="s">
        <v>50</v>
      </c>
      <c r="E4320" s="6" t="s">
        <v>72</v>
      </c>
      <c r="F4320" s="6" t="s">
        <v>23</v>
      </c>
      <c r="G4320" s="6" t="s">
        <v>44</v>
      </c>
      <c r="H4320" s="6" t="n">
        <v>1</v>
      </c>
      <c r="I4320" s="7" t="n">
        <v>129.9900055</v>
      </c>
      <c r="J4320" s="6" t="n">
        <v>1</v>
      </c>
      <c r="K4320" s="7" t="n">
        <v>129.9900055</v>
      </c>
      <c r="L4320" s="7" t="n">
        <v>23.39999962</v>
      </c>
      <c r="M4320" s="8" t="n">
        <v>0.180000007</v>
      </c>
      <c r="N4320" s="7" t="n">
        <v>36.02999878</v>
      </c>
      <c r="O4320" s="12" t="n">
        <v>1</v>
      </c>
    </row>
    <row r="4321" customFormat="false" ht="15" hidden="false" customHeight="true" outlineLevel="0" collapsed="false">
      <c r="A4321" s="6" t="n">
        <v>34860</v>
      </c>
      <c r="B4321" s="6" t="s">
        <v>46</v>
      </c>
      <c r="C4321" s="6" t="s">
        <v>20</v>
      </c>
      <c r="D4321" s="6" t="s">
        <v>31</v>
      </c>
      <c r="E4321" s="6" t="s">
        <v>32</v>
      </c>
      <c r="F4321" s="6" t="s">
        <v>33</v>
      </c>
      <c r="G4321" s="6" t="s">
        <v>34</v>
      </c>
      <c r="H4321" s="6" t="n">
        <v>2</v>
      </c>
      <c r="I4321" s="7" t="n">
        <v>59.99000168</v>
      </c>
      <c r="J4321" s="6" t="n">
        <v>4</v>
      </c>
      <c r="K4321" s="7" t="n">
        <v>239.9600067</v>
      </c>
      <c r="L4321" s="7" t="n">
        <v>4.800000191</v>
      </c>
      <c r="M4321" s="8" t="n">
        <v>0.02</v>
      </c>
      <c r="N4321" s="7" t="n">
        <v>23.52000046</v>
      </c>
      <c r="O4321" s="12" t="n">
        <v>1</v>
      </c>
    </row>
    <row r="4322" customFormat="false" ht="15" hidden="false" customHeight="true" outlineLevel="0" collapsed="false">
      <c r="A4322" s="6" t="n">
        <v>70735</v>
      </c>
      <c r="B4322" s="6" t="s">
        <v>46</v>
      </c>
      <c r="C4322" s="6" t="s">
        <v>20</v>
      </c>
      <c r="D4322" s="6" t="s">
        <v>21</v>
      </c>
      <c r="E4322" s="6" t="s">
        <v>65</v>
      </c>
      <c r="F4322" s="6" t="s">
        <v>102</v>
      </c>
      <c r="G4322" s="6" t="s">
        <v>24</v>
      </c>
      <c r="H4322" s="6" t="n">
        <v>2</v>
      </c>
      <c r="I4322" s="7" t="n">
        <v>1500</v>
      </c>
      <c r="J4322" s="6" t="n">
        <v>1</v>
      </c>
      <c r="K4322" s="7" t="n">
        <v>1500</v>
      </c>
      <c r="L4322" s="7" t="n">
        <v>75</v>
      </c>
      <c r="M4322" s="8" t="n">
        <v>0.050000001</v>
      </c>
      <c r="N4322" s="7" t="n">
        <v>242.25</v>
      </c>
      <c r="O4322" s="12" t="n">
        <v>1</v>
      </c>
    </row>
    <row r="4323" customFormat="false" ht="15" hidden="false" customHeight="true" outlineLevel="0" collapsed="false">
      <c r="A4323" s="6" t="n">
        <v>68519</v>
      </c>
      <c r="B4323" s="6" t="s">
        <v>19</v>
      </c>
      <c r="C4323" s="6" t="s">
        <v>49</v>
      </c>
      <c r="D4323" s="6" t="s">
        <v>21</v>
      </c>
      <c r="E4323" s="6" t="s">
        <v>65</v>
      </c>
      <c r="F4323" s="6" t="s">
        <v>75</v>
      </c>
      <c r="G4323" s="6" t="s">
        <v>34</v>
      </c>
      <c r="H4323" s="6" t="n">
        <v>4</v>
      </c>
      <c r="I4323" s="7" t="n">
        <v>299.980011</v>
      </c>
      <c r="J4323" s="6" t="n">
        <v>1</v>
      </c>
      <c r="K4323" s="7" t="n">
        <v>299.980011</v>
      </c>
      <c r="L4323" s="7" t="n">
        <v>21</v>
      </c>
      <c r="M4323" s="8" t="n">
        <v>0.07</v>
      </c>
      <c r="N4323" s="7" t="n">
        <v>34.86999893</v>
      </c>
      <c r="O4323" s="12" t="n">
        <v>1</v>
      </c>
    </row>
    <row r="4324" customFormat="false" ht="15" hidden="false" customHeight="true" outlineLevel="0" collapsed="false">
      <c r="A4324" s="6" t="n">
        <v>59799</v>
      </c>
      <c r="B4324" s="6" t="s">
        <v>19</v>
      </c>
      <c r="C4324" s="6" t="s">
        <v>20</v>
      </c>
      <c r="D4324" s="6" t="s">
        <v>50</v>
      </c>
      <c r="E4324" s="6" t="s">
        <v>63</v>
      </c>
      <c r="F4324" s="6" t="s">
        <v>40</v>
      </c>
      <c r="G4324" s="6" t="s">
        <v>34</v>
      </c>
      <c r="H4324" s="6" t="n">
        <v>4</v>
      </c>
      <c r="I4324" s="7" t="n">
        <v>399.980011</v>
      </c>
      <c r="J4324" s="6" t="n">
        <v>1</v>
      </c>
      <c r="K4324" s="7" t="n">
        <v>399.980011</v>
      </c>
      <c r="L4324" s="7" t="n">
        <v>52</v>
      </c>
      <c r="M4324" s="8" t="n">
        <v>0.129999995</v>
      </c>
      <c r="N4324" s="7" t="n">
        <v>39.3199997</v>
      </c>
      <c r="O4324" s="12" t="n">
        <v>1</v>
      </c>
    </row>
    <row r="4325" customFormat="false" ht="15" hidden="false" customHeight="true" outlineLevel="0" collapsed="false">
      <c r="A4325" s="6" t="n">
        <v>49681</v>
      </c>
      <c r="B4325" s="6" t="s">
        <v>19</v>
      </c>
      <c r="C4325" s="6" t="s">
        <v>37</v>
      </c>
      <c r="D4325" s="6" t="s">
        <v>38</v>
      </c>
      <c r="E4325" s="6" t="s">
        <v>70</v>
      </c>
      <c r="F4325" s="6" t="s">
        <v>23</v>
      </c>
      <c r="G4325" s="6" t="s">
        <v>34</v>
      </c>
      <c r="H4325" s="6" t="n">
        <v>4</v>
      </c>
      <c r="I4325" s="7" t="n">
        <v>129.9900055</v>
      </c>
      <c r="J4325" s="6" t="n">
        <v>1</v>
      </c>
      <c r="K4325" s="7" t="n">
        <v>129.9900055</v>
      </c>
      <c r="L4325" s="7" t="n">
        <v>11.69999981</v>
      </c>
      <c r="M4325" s="8" t="n">
        <v>0.090000004</v>
      </c>
      <c r="N4325" s="7" t="n">
        <v>32.52999878</v>
      </c>
      <c r="O4325" s="9" t="n">
        <v>0</v>
      </c>
    </row>
    <row r="4326" customFormat="false" ht="15" hidden="false" customHeight="true" outlineLevel="0" collapsed="false">
      <c r="A4326" s="6" t="n">
        <v>34027</v>
      </c>
      <c r="B4326" s="6" t="s">
        <v>19</v>
      </c>
      <c r="C4326" s="6" t="s">
        <v>37</v>
      </c>
      <c r="D4326" s="6" t="s">
        <v>31</v>
      </c>
      <c r="E4326" s="6" t="s">
        <v>56</v>
      </c>
      <c r="F4326" s="6" t="s">
        <v>75</v>
      </c>
      <c r="G4326" s="6" t="s">
        <v>24</v>
      </c>
      <c r="H4326" s="6" t="n">
        <v>4</v>
      </c>
      <c r="I4326" s="7" t="n">
        <v>299.980011</v>
      </c>
      <c r="J4326" s="6" t="n">
        <v>1</v>
      </c>
      <c r="K4326" s="7" t="n">
        <v>299.980011</v>
      </c>
      <c r="L4326" s="7" t="n">
        <v>9</v>
      </c>
      <c r="M4326" s="8" t="n">
        <v>0.029999999</v>
      </c>
      <c r="N4326" s="7" t="n">
        <v>7.269999981</v>
      </c>
      <c r="O4326" s="9" t="n">
        <v>0</v>
      </c>
    </row>
    <row r="4327" customFormat="false" ht="15" hidden="false" customHeight="true" outlineLevel="0" collapsed="false">
      <c r="A4327" s="6" t="n">
        <v>68692</v>
      </c>
      <c r="B4327" s="6" t="s">
        <v>19</v>
      </c>
      <c r="C4327" s="6" t="s">
        <v>20</v>
      </c>
      <c r="D4327" s="6" t="s">
        <v>21</v>
      </c>
      <c r="E4327" s="6" t="s">
        <v>64</v>
      </c>
      <c r="F4327" s="6" t="s">
        <v>57</v>
      </c>
      <c r="G4327" s="6" t="s">
        <v>34</v>
      </c>
      <c r="H4327" s="6" t="n">
        <v>4</v>
      </c>
      <c r="I4327" s="7" t="n">
        <v>50</v>
      </c>
      <c r="J4327" s="6" t="n">
        <v>2</v>
      </c>
      <c r="K4327" s="7" t="n">
        <v>100</v>
      </c>
      <c r="L4327" s="7" t="n">
        <v>9</v>
      </c>
      <c r="M4327" s="8" t="n">
        <v>0.090000004</v>
      </c>
      <c r="N4327" s="7" t="n">
        <v>45.5</v>
      </c>
      <c r="O4327" s="9" t="n">
        <v>0</v>
      </c>
    </row>
    <row r="4328" customFormat="false" ht="15" hidden="false" customHeight="true" outlineLevel="0" collapsed="false">
      <c r="A4328" s="6" t="n">
        <v>41395</v>
      </c>
      <c r="B4328" s="6" t="s">
        <v>19</v>
      </c>
      <c r="C4328" s="6" t="s">
        <v>37</v>
      </c>
      <c r="D4328" s="6" t="s">
        <v>27</v>
      </c>
      <c r="E4328" s="6" t="s">
        <v>79</v>
      </c>
      <c r="F4328" s="6" t="s">
        <v>74</v>
      </c>
      <c r="G4328" s="6" t="s">
        <v>47</v>
      </c>
      <c r="H4328" s="6" t="n">
        <v>4</v>
      </c>
      <c r="I4328" s="7" t="n">
        <v>47.99000168</v>
      </c>
      <c r="J4328" s="6" t="n">
        <v>3</v>
      </c>
      <c r="K4328" s="7" t="n">
        <v>143.9700012</v>
      </c>
      <c r="L4328" s="7" t="n">
        <v>25.90999985</v>
      </c>
      <c r="M4328" s="8" t="n">
        <v>0.180000007</v>
      </c>
      <c r="N4328" s="7" t="n">
        <v>36.95000076</v>
      </c>
      <c r="O4328" s="12" t="n">
        <v>1</v>
      </c>
    </row>
    <row r="4329" customFormat="false" ht="15" hidden="false" customHeight="true" outlineLevel="0" collapsed="false">
      <c r="A4329" s="6" t="n">
        <v>38294</v>
      </c>
      <c r="B4329" s="6" t="s">
        <v>19</v>
      </c>
      <c r="C4329" s="6" t="s">
        <v>20</v>
      </c>
      <c r="D4329" s="6" t="s">
        <v>31</v>
      </c>
      <c r="E4329" s="6" t="s">
        <v>62</v>
      </c>
      <c r="F4329" s="6" t="s">
        <v>23</v>
      </c>
      <c r="G4329" s="6" t="s">
        <v>44</v>
      </c>
      <c r="H4329" s="6" t="n">
        <v>4</v>
      </c>
      <c r="I4329" s="7" t="n">
        <v>129.9900055</v>
      </c>
      <c r="J4329" s="6" t="n">
        <v>1</v>
      </c>
      <c r="K4329" s="7" t="n">
        <v>129.9900055</v>
      </c>
      <c r="L4329" s="7" t="n">
        <v>3.900000095</v>
      </c>
      <c r="M4329" s="8" t="n">
        <v>0.029999999</v>
      </c>
      <c r="N4329" s="7" t="n">
        <v>45.77000046</v>
      </c>
      <c r="O4329" s="12" t="n">
        <v>1</v>
      </c>
    </row>
    <row r="4330" customFormat="false" ht="15" hidden="false" customHeight="true" outlineLevel="0" collapsed="false">
      <c r="A4330" s="6" t="n">
        <v>16965</v>
      </c>
      <c r="B4330" s="6" t="s">
        <v>46</v>
      </c>
      <c r="C4330" s="6" t="s">
        <v>49</v>
      </c>
      <c r="D4330" s="6" t="s">
        <v>21</v>
      </c>
      <c r="E4330" s="6" t="s">
        <v>65</v>
      </c>
      <c r="F4330" s="6" t="s">
        <v>73</v>
      </c>
      <c r="G4330" s="6" t="s">
        <v>47</v>
      </c>
      <c r="H4330" s="6" t="n">
        <v>2</v>
      </c>
      <c r="I4330" s="7" t="n">
        <v>39.99000168</v>
      </c>
      <c r="J4330" s="6" t="n">
        <v>5</v>
      </c>
      <c r="K4330" s="7" t="n">
        <v>199.9499969</v>
      </c>
      <c r="L4330" s="7" t="n">
        <v>14</v>
      </c>
      <c r="M4330" s="8" t="n">
        <v>0.07</v>
      </c>
      <c r="N4330" s="7" t="n">
        <v>13.94999981</v>
      </c>
      <c r="O4330" s="12" t="n">
        <v>1</v>
      </c>
    </row>
    <row r="4331" customFormat="false" ht="15" hidden="false" customHeight="true" outlineLevel="0" collapsed="false">
      <c r="A4331" s="6" t="n">
        <v>31985</v>
      </c>
      <c r="B4331" s="6" t="s">
        <v>46</v>
      </c>
      <c r="C4331" s="6" t="s">
        <v>49</v>
      </c>
      <c r="D4331" s="6" t="s">
        <v>31</v>
      </c>
      <c r="E4331" s="6" t="s">
        <v>32</v>
      </c>
      <c r="F4331" s="6" t="s">
        <v>23</v>
      </c>
      <c r="G4331" s="6" t="s">
        <v>47</v>
      </c>
      <c r="H4331" s="6" t="n">
        <v>2</v>
      </c>
      <c r="I4331" s="7" t="n">
        <v>129.9900055</v>
      </c>
      <c r="J4331" s="6" t="n">
        <v>1</v>
      </c>
      <c r="K4331" s="7" t="n">
        <v>129.9900055</v>
      </c>
      <c r="L4331" s="7" t="n">
        <v>7.150000095</v>
      </c>
      <c r="M4331" s="8" t="n">
        <v>0.059999999</v>
      </c>
      <c r="N4331" s="7" t="n">
        <v>57.74000168</v>
      </c>
      <c r="O4331" s="12" t="n">
        <v>1</v>
      </c>
    </row>
    <row r="4332" customFormat="false" ht="15" hidden="false" customHeight="true" outlineLevel="0" collapsed="false">
      <c r="A4332" s="6" t="n">
        <v>63527</v>
      </c>
      <c r="B4332" s="6" t="s">
        <v>19</v>
      </c>
      <c r="C4332" s="6" t="s">
        <v>37</v>
      </c>
      <c r="D4332" s="6" t="s">
        <v>21</v>
      </c>
      <c r="E4332" s="6" t="s">
        <v>65</v>
      </c>
      <c r="F4332" s="6" t="s">
        <v>33</v>
      </c>
      <c r="G4332" s="6" t="s">
        <v>34</v>
      </c>
      <c r="H4332" s="6" t="n">
        <v>4</v>
      </c>
      <c r="I4332" s="7" t="n">
        <v>59.99000168</v>
      </c>
      <c r="J4332" s="6" t="n">
        <v>1</v>
      </c>
      <c r="K4332" s="7" t="n">
        <v>59.99000168</v>
      </c>
      <c r="L4332" s="7" t="n">
        <v>10.80000019</v>
      </c>
      <c r="M4332" s="8" t="n">
        <v>0.180000007</v>
      </c>
      <c r="N4332" s="7" t="n">
        <v>17.21999931</v>
      </c>
      <c r="O4332" s="9" t="n">
        <v>0</v>
      </c>
    </row>
    <row r="4333" customFormat="false" ht="15" hidden="false" customHeight="true" outlineLevel="0" collapsed="false">
      <c r="A4333" s="6" t="n">
        <v>18536</v>
      </c>
      <c r="B4333" s="6" t="s">
        <v>46</v>
      </c>
      <c r="C4333" s="6" t="s">
        <v>37</v>
      </c>
      <c r="D4333" s="6" t="s">
        <v>21</v>
      </c>
      <c r="E4333" s="6" t="s">
        <v>64</v>
      </c>
      <c r="F4333" s="6" t="s">
        <v>29</v>
      </c>
      <c r="G4333" s="6" t="s">
        <v>44</v>
      </c>
      <c r="H4333" s="6" t="n">
        <v>2</v>
      </c>
      <c r="I4333" s="7" t="n">
        <v>99.98999786</v>
      </c>
      <c r="J4333" s="6" t="n">
        <v>5</v>
      </c>
      <c r="K4333" s="7" t="n">
        <v>499.9500122</v>
      </c>
      <c r="L4333" s="7" t="n">
        <v>15</v>
      </c>
      <c r="M4333" s="8" t="n">
        <v>0.029999999</v>
      </c>
      <c r="N4333" s="7" t="n">
        <v>169.7299957</v>
      </c>
      <c r="O4333" s="9" t="n">
        <v>0</v>
      </c>
    </row>
    <row r="4334" customFormat="false" ht="15" hidden="false" customHeight="true" outlineLevel="0" collapsed="false">
      <c r="A4334" s="6" t="n">
        <v>4530</v>
      </c>
      <c r="B4334" s="6" t="s">
        <v>36</v>
      </c>
      <c r="C4334" s="6" t="s">
        <v>49</v>
      </c>
      <c r="D4334" s="6" t="s">
        <v>50</v>
      </c>
      <c r="E4334" s="6" t="s">
        <v>51</v>
      </c>
      <c r="F4334" s="6" t="s">
        <v>71</v>
      </c>
      <c r="G4334" s="6" t="s">
        <v>44</v>
      </c>
      <c r="H4334" s="6" t="n">
        <v>0</v>
      </c>
      <c r="I4334" s="7" t="n">
        <v>199.9900055</v>
      </c>
      <c r="J4334" s="6" t="n">
        <v>1</v>
      </c>
      <c r="K4334" s="7" t="n">
        <v>199.9900055</v>
      </c>
      <c r="L4334" s="7" t="n">
        <v>20</v>
      </c>
      <c r="M4334" s="8" t="n">
        <v>0.100000001</v>
      </c>
      <c r="N4334" s="7" t="n">
        <v>30.60000038</v>
      </c>
      <c r="O4334" s="9" t="n">
        <v>0</v>
      </c>
    </row>
    <row r="4335" customFormat="false" ht="15" hidden="false" customHeight="true" outlineLevel="0" collapsed="false">
      <c r="A4335" s="6" t="n">
        <v>71986</v>
      </c>
      <c r="B4335" s="6" t="s">
        <v>19</v>
      </c>
      <c r="C4335" s="6" t="s">
        <v>37</v>
      </c>
      <c r="D4335" s="6" t="s">
        <v>27</v>
      </c>
      <c r="E4335" s="6" t="s">
        <v>42</v>
      </c>
      <c r="F4335" s="6" t="s">
        <v>87</v>
      </c>
      <c r="G4335" s="6" t="s">
        <v>34</v>
      </c>
      <c r="H4335" s="6" t="n">
        <v>4</v>
      </c>
      <c r="I4335" s="7" t="n">
        <v>532.5800171</v>
      </c>
      <c r="J4335" s="6" t="n">
        <v>1</v>
      </c>
      <c r="K4335" s="7" t="n">
        <v>532.5800171</v>
      </c>
      <c r="L4335" s="7" t="n">
        <v>0</v>
      </c>
      <c r="M4335" s="8" t="n">
        <v>0</v>
      </c>
      <c r="N4335" s="7" t="n">
        <v>244.9900055</v>
      </c>
      <c r="O4335" s="9" t="n">
        <v>0</v>
      </c>
    </row>
    <row r="4336" customFormat="false" ht="15" hidden="false" customHeight="true" outlineLevel="0" collapsed="false">
      <c r="A4336" s="6" t="n">
        <v>65881</v>
      </c>
      <c r="B4336" s="6" t="s">
        <v>46</v>
      </c>
      <c r="C4336" s="6" t="s">
        <v>49</v>
      </c>
      <c r="D4336" s="6" t="s">
        <v>21</v>
      </c>
      <c r="E4336" s="6" t="s">
        <v>65</v>
      </c>
      <c r="F4336" s="6" t="s">
        <v>23</v>
      </c>
      <c r="G4336" s="6" t="s">
        <v>44</v>
      </c>
      <c r="H4336" s="6" t="n">
        <v>2</v>
      </c>
      <c r="I4336" s="7" t="n">
        <v>129.9900055</v>
      </c>
      <c r="J4336" s="6" t="n">
        <v>1</v>
      </c>
      <c r="K4336" s="7" t="n">
        <v>129.9900055</v>
      </c>
      <c r="L4336" s="7" t="n">
        <v>32.5</v>
      </c>
      <c r="M4336" s="8" t="n">
        <v>0.25</v>
      </c>
      <c r="N4336" s="7" t="n">
        <v>46.79999924</v>
      </c>
      <c r="O4336" s="9" t="n">
        <v>0</v>
      </c>
    </row>
    <row r="4337" customFormat="false" ht="15" hidden="false" customHeight="true" outlineLevel="0" collapsed="false">
      <c r="A4337" s="6" t="n">
        <v>13492</v>
      </c>
      <c r="B4337" s="6" t="s">
        <v>19</v>
      </c>
      <c r="C4337" s="6" t="s">
        <v>20</v>
      </c>
      <c r="D4337" s="6" t="s">
        <v>21</v>
      </c>
      <c r="E4337" s="6" t="s">
        <v>65</v>
      </c>
      <c r="F4337" s="6" t="s">
        <v>29</v>
      </c>
      <c r="G4337" s="6" t="s">
        <v>47</v>
      </c>
      <c r="H4337" s="6" t="n">
        <v>4</v>
      </c>
      <c r="I4337" s="7" t="n">
        <v>99.98999786</v>
      </c>
      <c r="J4337" s="6" t="n">
        <v>3</v>
      </c>
      <c r="K4337" s="7" t="n">
        <v>299.9700012</v>
      </c>
      <c r="L4337" s="7" t="n">
        <v>0</v>
      </c>
      <c r="M4337" s="8" t="n">
        <v>0</v>
      </c>
      <c r="N4337" s="7" t="n">
        <v>104.9899979</v>
      </c>
      <c r="O4337" s="9" t="n">
        <v>0</v>
      </c>
    </row>
    <row r="4338" customFormat="false" ht="15" hidden="false" customHeight="true" outlineLevel="0" collapsed="false">
      <c r="A4338" s="6" t="n">
        <v>12332</v>
      </c>
      <c r="B4338" s="6" t="s">
        <v>19</v>
      </c>
      <c r="C4338" s="6" t="s">
        <v>20</v>
      </c>
      <c r="D4338" s="6" t="s">
        <v>21</v>
      </c>
      <c r="E4338" s="6" t="s">
        <v>65</v>
      </c>
      <c r="F4338" s="6" t="s">
        <v>73</v>
      </c>
      <c r="G4338" s="6" t="s">
        <v>34</v>
      </c>
      <c r="H4338" s="6" t="n">
        <v>4</v>
      </c>
      <c r="I4338" s="7" t="n">
        <v>39.99000168</v>
      </c>
      <c r="J4338" s="6" t="n">
        <v>5</v>
      </c>
      <c r="K4338" s="7" t="n">
        <v>199.9499969</v>
      </c>
      <c r="L4338" s="7" t="n">
        <v>11</v>
      </c>
      <c r="M4338" s="8" t="n">
        <v>0.059999999</v>
      </c>
      <c r="N4338" s="7" t="n">
        <v>66.12999725</v>
      </c>
      <c r="O4338" s="9" t="n">
        <v>0</v>
      </c>
    </row>
    <row r="4339" customFormat="false" ht="15" hidden="false" customHeight="true" outlineLevel="0" collapsed="false">
      <c r="A4339" s="6" t="n">
        <v>20186</v>
      </c>
      <c r="B4339" s="6" t="s">
        <v>19</v>
      </c>
      <c r="C4339" s="6" t="s">
        <v>37</v>
      </c>
      <c r="D4339" s="6" t="s">
        <v>21</v>
      </c>
      <c r="E4339" s="6" t="s">
        <v>65</v>
      </c>
      <c r="F4339" s="6" t="s">
        <v>33</v>
      </c>
      <c r="G4339" s="6" t="s">
        <v>47</v>
      </c>
      <c r="H4339" s="6" t="n">
        <v>4</v>
      </c>
      <c r="I4339" s="7" t="n">
        <v>59.99000168</v>
      </c>
      <c r="J4339" s="6" t="n">
        <v>4</v>
      </c>
      <c r="K4339" s="7" t="n">
        <v>239.9600067</v>
      </c>
      <c r="L4339" s="7" t="n">
        <v>59.99000168</v>
      </c>
      <c r="M4339" s="8" t="n">
        <v>0.25</v>
      </c>
      <c r="N4339" s="7" t="n">
        <v>80.98999786</v>
      </c>
      <c r="O4339" s="9" t="n">
        <v>0</v>
      </c>
    </row>
    <row r="4340" customFormat="false" ht="15" hidden="false" customHeight="true" outlineLevel="0" collapsed="false">
      <c r="A4340" s="6" t="n">
        <v>13669</v>
      </c>
      <c r="B4340" s="6" t="s">
        <v>19</v>
      </c>
      <c r="C4340" s="6" t="s">
        <v>37</v>
      </c>
      <c r="D4340" s="6" t="s">
        <v>21</v>
      </c>
      <c r="E4340" s="6" t="s">
        <v>65</v>
      </c>
      <c r="F4340" s="6" t="s">
        <v>29</v>
      </c>
      <c r="G4340" s="6" t="s">
        <v>44</v>
      </c>
      <c r="H4340" s="6" t="n">
        <v>4</v>
      </c>
      <c r="I4340" s="7" t="n">
        <v>99.98999786</v>
      </c>
      <c r="J4340" s="6" t="n">
        <v>4</v>
      </c>
      <c r="K4340" s="7" t="n">
        <v>399.9599915</v>
      </c>
      <c r="L4340" s="7" t="n">
        <v>59.99000168</v>
      </c>
      <c r="M4340" s="8" t="n">
        <v>0.150000006</v>
      </c>
      <c r="N4340" s="7" t="n">
        <v>152.9799957</v>
      </c>
      <c r="O4340" s="12" t="n">
        <v>1</v>
      </c>
    </row>
    <row r="4341" customFormat="false" ht="15" hidden="false" customHeight="true" outlineLevel="0" collapsed="false">
      <c r="A4341" s="6" t="n">
        <v>37479</v>
      </c>
      <c r="B4341" s="6" t="s">
        <v>26</v>
      </c>
      <c r="C4341" s="6" t="s">
        <v>37</v>
      </c>
      <c r="D4341" s="6" t="s">
        <v>31</v>
      </c>
      <c r="E4341" s="6" t="s">
        <v>86</v>
      </c>
      <c r="F4341" s="6" t="s">
        <v>71</v>
      </c>
      <c r="G4341" s="6" t="s">
        <v>47</v>
      </c>
      <c r="H4341" s="6" t="n">
        <v>1</v>
      </c>
      <c r="I4341" s="7" t="n">
        <v>199.9900055</v>
      </c>
      <c r="J4341" s="6" t="n">
        <v>1</v>
      </c>
      <c r="K4341" s="7" t="n">
        <v>199.9900055</v>
      </c>
      <c r="L4341" s="7" t="n">
        <v>26</v>
      </c>
      <c r="M4341" s="8" t="n">
        <v>0.129999995</v>
      </c>
      <c r="N4341" s="7" t="n">
        <v>60.90000153</v>
      </c>
      <c r="O4341" s="12" t="n">
        <v>1</v>
      </c>
    </row>
    <row r="4342" customFormat="false" ht="15" hidden="false" customHeight="true" outlineLevel="0" collapsed="false">
      <c r="A4342" s="6" t="n">
        <v>7155</v>
      </c>
      <c r="B4342" s="6" t="s">
        <v>19</v>
      </c>
      <c r="C4342" s="6" t="s">
        <v>49</v>
      </c>
      <c r="D4342" s="6" t="s">
        <v>50</v>
      </c>
      <c r="E4342" s="6" t="s">
        <v>51</v>
      </c>
      <c r="F4342" s="6" t="s">
        <v>75</v>
      </c>
      <c r="G4342" s="6" t="s">
        <v>34</v>
      </c>
      <c r="H4342" s="6" t="n">
        <v>4</v>
      </c>
      <c r="I4342" s="7" t="n">
        <v>299.980011</v>
      </c>
      <c r="J4342" s="6" t="n">
        <v>1</v>
      </c>
      <c r="K4342" s="7" t="n">
        <v>299.980011</v>
      </c>
      <c r="L4342" s="7" t="n">
        <v>45</v>
      </c>
      <c r="M4342" s="8" t="n">
        <v>0.150000006</v>
      </c>
      <c r="N4342" s="7" t="n">
        <v>5.099999905</v>
      </c>
      <c r="O4342" s="12" t="n">
        <v>1</v>
      </c>
    </row>
    <row r="4343" customFormat="false" ht="15" hidden="false" customHeight="true" outlineLevel="0" collapsed="false">
      <c r="A4343" s="6" t="n">
        <v>7801</v>
      </c>
      <c r="B4343" s="6" t="s">
        <v>19</v>
      </c>
      <c r="C4343" s="6" t="s">
        <v>37</v>
      </c>
      <c r="D4343" s="6" t="s">
        <v>50</v>
      </c>
      <c r="E4343" s="6" t="s">
        <v>51</v>
      </c>
      <c r="F4343" s="6" t="s">
        <v>29</v>
      </c>
      <c r="G4343" s="6" t="s">
        <v>34</v>
      </c>
      <c r="H4343" s="6" t="n">
        <v>4</v>
      </c>
      <c r="I4343" s="7" t="n">
        <v>99.98999786</v>
      </c>
      <c r="J4343" s="6" t="n">
        <v>1</v>
      </c>
      <c r="K4343" s="7" t="n">
        <v>99.98999786</v>
      </c>
      <c r="L4343" s="7" t="n">
        <v>7</v>
      </c>
      <c r="M4343" s="8" t="n">
        <v>0.07</v>
      </c>
      <c r="N4343" s="7" t="n">
        <v>40.91999817</v>
      </c>
      <c r="O4343" s="9" t="n">
        <v>0</v>
      </c>
    </row>
    <row r="4344" customFormat="false" ht="15" hidden="false" customHeight="true" outlineLevel="0" collapsed="false">
      <c r="A4344" s="6" t="n">
        <v>45530</v>
      </c>
      <c r="B4344" s="6" t="s">
        <v>36</v>
      </c>
      <c r="C4344" s="6" t="s">
        <v>37</v>
      </c>
      <c r="D4344" s="6" t="s">
        <v>38</v>
      </c>
      <c r="E4344" s="6" t="s">
        <v>92</v>
      </c>
      <c r="F4344" s="6" t="s">
        <v>33</v>
      </c>
      <c r="G4344" s="6" t="s">
        <v>47</v>
      </c>
      <c r="H4344" s="6" t="n">
        <v>0</v>
      </c>
      <c r="I4344" s="7" t="n">
        <v>59.99000168</v>
      </c>
      <c r="J4344" s="6" t="n">
        <v>2</v>
      </c>
      <c r="K4344" s="7" t="n">
        <v>119.9800034</v>
      </c>
      <c r="L4344" s="7" t="n">
        <v>19.20000076</v>
      </c>
      <c r="M4344" s="8" t="n">
        <v>0.159999996</v>
      </c>
      <c r="N4344" s="7" t="n">
        <v>-156.2100067</v>
      </c>
      <c r="O4344" s="12" t="n">
        <v>1</v>
      </c>
    </row>
    <row r="4345" customFormat="false" ht="15" hidden="false" customHeight="true" outlineLevel="0" collapsed="false">
      <c r="A4345" s="6" t="n">
        <v>43727</v>
      </c>
      <c r="B4345" s="6" t="s">
        <v>19</v>
      </c>
      <c r="C4345" s="6" t="s">
        <v>20</v>
      </c>
      <c r="D4345" s="6" t="s">
        <v>38</v>
      </c>
      <c r="E4345" s="6" t="s">
        <v>39</v>
      </c>
      <c r="F4345" s="6" t="s">
        <v>33</v>
      </c>
      <c r="G4345" s="6" t="s">
        <v>34</v>
      </c>
      <c r="H4345" s="6" t="n">
        <v>4</v>
      </c>
      <c r="I4345" s="7" t="n">
        <v>59.99000168</v>
      </c>
      <c r="J4345" s="6" t="n">
        <v>2</v>
      </c>
      <c r="K4345" s="7" t="n">
        <v>119.9800034</v>
      </c>
      <c r="L4345" s="7" t="n">
        <v>8.399999619</v>
      </c>
      <c r="M4345" s="8" t="n">
        <v>0.07</v>
      </c>
      <c r="N4345" s="7" t="n">
        <v>39.04999924</v>
      </c>
      <c r="O4345" s="9" t="n">
        <v>0</v>
      </c>
    </row>
    <row r="4346" customFormat="false" ht="15" hidden="false" customHeight="true" outlineLevel="0" collapsed="false">
      <c r="A4346" s="6" t="n">
        <v>55209</v>
      </c>
      <c r="B4346" s="6" t="s">
        <v>19</v>
      </c>
      <c r="C4346" s="6" t="s">
        <v>20</v>
      </c>
      <c r="D4346" s="6" t="s">
        <v>50</v>
      </c>
      <c r="E4346" s="6" t="s">
        <v>72</v>
      </c>
      <c r="F4346" s="6" t="s">
        <v>29</v>
      </c>
      <c r="G4346" s="6" t="s">
        <v>24</v>
      </c>
      <c r="H4346" s="6" t="n">
        <v>4</v>
      </c>
      <c r="I4346" s="7" t="n">
        <v>99.98999786</v>
      </c>
      <c r="J4346" s="6" t="n">
        <v>5</v>
      </c>
      <c r="K4346" s="7" t="n">
        <v>499.9500122</v>
      </c>
      <c r="L4346" s="7" t="n">
        <v>79.98999786</v>
      </c>
      <c r="M4346" s="8" t="n">
        <v>0.159999996</v>
      </c>
      <c r="N4346" s="7" t="n">
        <v>-73.91000366</v>
      </c>
      <c r="O4346" s="12" t="n">
        <v>1</v>
      </c>
    </row>
    <row r="4347" customFormat="false" ht="15" hidden="false" customHeight="true" outlineLevel="0" collapsed="false">
      <c r="A4347" s="6" t="n">
        <v>45772</v>
      </c>
      <c r="B4347" s="6" t="s">
        <v>46</v>
      </c>
      <c r="C4347" s="6" t="s">
        <v>49</v>
      </c>
      <c r="D4347" s="6" t="s">
        <v>27</v>
      </c>
      <c r="E4347" s="6" t="s">
        <v>69</v>
      </c>
      <c r="F4347" s="6" t="s">
        <v>33</v>
      </c>
      <c r="G4347" s="6" t="s">
        <v>24</v>
      </c>
      <c r="H4347" s="6" t="n">
        <v>2</v>
      </c>
      <c r="I4347" s="7" t="n">
        <v>59.99000168</v>
      </c>
      <c r="J4347" s="6" t="n">
        <v>5</v>
      </c>
      <c r="K4347" s="7" t="n">
        <v>299.9500122</v>
      </c>
      <c r="L4347" s="7" t="n">
        <v>9</v>
      </c>
      <c r="M4347" s="8" t="n">
        <v>0.029999999</v>
      </c>
      <c r="N4347" s="7" t="n">
        <v>98.33999634</v>
      </c>
      <c r="O4347" s="12" t="n">
        <v>1</v>
      </c>
    </row>
    <row r="4348" customFormat="false" ht="15" hidden="false" customHeight="true" outlineLevel="0" collapsed="false">
      <c r="A4348" s="6" t="n">
        <v>39472</v>
      </c>
      <c r="B4348" s="6" t="s">
        <v>19</v>
      </c>
      <c r="C4348" s="6" t="s">
        <v>20</v>
      </c>
      <c r="D4348" s="6" t="s">
        <v>31</v>
      </c>
      <c r="E4348" s="6" t="s">
        <v>62</v>
      </c>
      <c r="F4348" s="6" t="s">
        <v>23</v>
      </c>
      <c r="G4348" s="6" t="s">
        <v>34</v>
      </c>
      <c r="H4348" s="6" t="n">
        <v>4</v>
      </c>
      <c r="I4348" s="7" t="n">
        <v>129.9900055</v>
      </c>
      <c r="J4348" s="6" t="n">
        <v>1</v>
      </c>
      <c r="K4348" s="7" t="n">
        <v>129.9900055</v>
      </c>
      <c r="L4348" s="7" t="n">
        <v>32.5</v>
      </c>
      <c r="M4348" s="8" t="n">
        <v>0.25</v>
      </c>
      <c r="N4348" s="7" t="n">
        <v>-65.02999878</v>
      </c>
      <c r="O4348" s="9" t="n">
        <v>0</v>
      </c>
    </row>
    <row r="4349" customFormat="false" ht="15" hidden="false" customHeight="true" outlineLevel="0" collapsed="false">
      <c r="A4349" s="6" t="n">
        <v>25392</v>
      </c>
      <c r="B4349" s="6" t="s">
        <v>19</v>
      </c>
      <c r="C4349" s="6" t="s">
        <v>20</v>
      </c>
      <c r="D4349" s="6" t="s">
        <v>27</v>
      </c>
      <c r="E4349" s="6" t="s">
        <v>54</v>
      </c>
      <c r="F4349" s="6" t="s">
        <v>33</v>
      </c>
      <c r="G4349" s="6" t="s">
        <v>34</v>
      </c>
      <c r="H4349" s="6" t="n">
        <v>4</v>
      </c>
      <c r="I4349" s="7" t="n">
        <v>59.99000168</v>
      </c>
      <c r="J4349" s="6" t="n">
        <v>3</v>
      </c>
      <c r="K4349" s="7" t="n">
        <v>179.9700012</v>
      </c>
      <c r="L4349" s="7" t="n">
        <v>28.79999924</v>
      </c>
      <c r="M4349" s="8" t="n">
        <v>0.159999996</v>
      </c>
      <c r="N4349" s="7" t="n">
        <v>71.05000305</v>
      </c>
      <c r="O4349" s="9" t="n">
        <v>0</v>
      </c>
    </row>
    <row r="4350" customFormat="false" ht="15" hidden="false" customHeight="true" outlineLevel="0" collapsed="false">
      <c r="A4350" s="6" t="n">
        <v>60280</v>
      </c>
      <c r="B4350" s="6" t="s">
        <v>46</v>
      </c>
      <c r="C4350" s="6" t="s">
        <v>49</v>
      </c>
      <c r="D4350" s="6" t="s">
        <v>50</v>
      </c>
      <c r="E4350" s="6" t="s">
        <v>51</v>
      </c>
      <c r="F4350" s="6" t="s">
        <v>108</v>
      </c>
      <c r="G4350" s="6" t="s">
        <v>34</v>
      </c>
      <c r="H4350" s="6" t="n">
        <v>2</v>
      </c>
      <c r="I4350" s="7" t="n">
        <v>119.9899979</v>
      </c>
      <c r="J4350" s="6" t="n">
        <v>1</v>
      </c>
      <c r="K4350" s="7" t="n">
        <v>119.9899979</v>
      </c>
      <c r="L4350" s="7" t="n">
        <v>8.399999619</v>
      </c>
      <c r="M4350" s="8" t="n">
        <v>0.07</v>
      </c>
      <c r="N4350" s="7" t="n">
        <v>32.36000061</v>
      </c>
      <c r="O4350" s="12" t="n">
        <v>1</v>
      </c>
    </row>
    <row r="4351" customFormat="false" ht="15" hidden="false" customHeight="true" outlineLevel="0" collapsed="false">
      <c r="A4351" s="6" t="n">
        <v>44966</v>
      </c>
      <c r="B4351" s="6" t="s">
        <v>26</v>
      </c>
      <c r="C4351" s="6" t="s">
        <v>20</v>
      </c>
      <c r="D4351" s="6" t="s">
        <v>38</v>
      </c>
      <c r="E4351" s="6" t="s">
        <v>98</v>
      </c>
      <c r="F4351" s="6" t="s">
        <v>73</v>
      </c>
      <c r="G4351" s="6" t="s">
        <v>44</v>
      </c>
      <c r="H4351" s="6" t="n">
        <v>1</v>
      </c>
      <c r="I4351" s="7" t="n">
        <v>30</v>
      </c>
      <c r="J4351" s="6" t="n">
        <v>4</v>
      </c>
      <c r="K4351" s="7" t="n">
        <v>120</v>
      </c>
      <c r="L4351" s="7" t="n">
        <v>21.60000038</v>
      </c>
      <c r="M4351" s="8" t="n">
        <v>0.180000007</v>
      </c>
      <c r="N4351" s="7" t="n">
        <v>46.25</v>
      </c>
      <c r="O4351" s="12" t="n">
        <v>1</v>
      </c>
    </row>
    <row r="4352" customFormat="false" ht="15" hidden="false" customHeight="true" outlineLevel="0" collapsed="false">
      <c r="A4352" s="6" t="n">
        <v>69010</v>
      </c>
      <c r="B4352" s="6" t="s">
        <v>19</v>
      </c>
      <c r="C4352" s="6" t="s">
        <v>49</v>
      </c>
      <c r="D4352" s="6" t="s">
        <v>21</v>
      </c>
      <c r="E4352" s="6" t="s">
        <v>22</v>
      </c>
      <c r="F4352" s="6" t="s">
        <v>118</v>
      </c>
      <c r="G4352" s="6" t="s">
        <v>24</v>
      </c>
      <c r="H4352" s="6" t="n">
        <v>4</v>
      </c>
      <c r="I4352" s="7" t="n">
        <v>31.07999992</v>
      </c>
      <c r="J4352" s="6" t="n">
        <v>1</v>
      </c>
      <c r="K4352" s="7" t="n">
        <v>31.07999992</v>
      </c>
      <c r="L4352" s="7" t="n">
        <v>5.590000153</v>
      </c>
      <c r="M4352" s="8" t="n">
        <v>0.180000007</v>
      </c>
      <c r="N4352" s="7" t="n">
        <v>12.22999954</v>
      </c>
      <c r="O4352" s="12" t="n">
        <v>1</v>
      </c>
    </row>
    <row r="4353" customFormat="false" ht="15" hidden="false" customHeight="true" outlineLevel="0" collapsed="false">
      <c r="A4353" s="6" t="n">
        <v>16377</v>
      </c>
      <c r="B4353" s="6" t="s">
        <v>19</v>
      </c>
      <c r="C4353" s="6" t="s">
        <v>37</v>
      </c>
      <c r="D4353" s="6" t="s">
        <v>21</v>
      </c>
      <c r="E4353" s="6" t="s">
        <v>64</v>
      </c>
      <c r="F4353" s="6" t="s">
        <v>71</v>
      </c>
      <c r="G4353" s="6" t="s">
        <v>34</v>
      </c>
      <c r="H4353" s="6" t="n">
        <v>4</v>
      </c>
      <c r="I4353" s="7" t="n">
        <v>199.9900055</v>
      </c>
      <c r="J4353" s="6" t="n">
        <v>1</v>
      </c>
      <c r="K4353" s="7" t="n">
        <v>199.9900055</v>
      </c>
      <c r="L4353" s="7" t="n">
        <v>14</v>
      </c>
      <c r="M4353" s="8" t="n">
        <v>0.07</v>
      </c>
      <c r="N4353" s="7" t="n">
        <v>55.79999924</v>
      </c>
      <c r="O4353" s="9" t="n">
        <v>0</v>
      </c>
    </row>
    <row r="4354" customFormat="false" ht="15" hidden="false" customHeight="true" outlineLevel="0" collapsed="false">
      <c r="A4354" s="6" t="n">
        <v>472</v>
      </c>
      <c r="B4354" s="6" t="s">
        <v>19</v>
      </c>
      <c r="C4354" s="6" t="s">
        <v>49</v>
      </c>
      <c r="D4354" s="6" t="s">
        <v>50</v>
      </c>
      <c r="E4354" s="6" t="s">
        <v>51</v>
      </c>
      <c r="F4354" s="6" t="s">
        <v>75</v>
      </c>
      <c r="G4354" s="6" t="s">
        <v>47</v>
      </c>
      <c r="H4354" s="6" t="n">
        <v>4</v>
      </c>
      <c r="I4354" s="7" t="n">
        <v>299.980011</v>
      </c>
      <c r="J4354" s="6" t="n">
        <v>1</v>
      </c>
      <c r="K4354" s="7" t="n">
        <v>299.980011</v>
      </c>
      <c r="L4354" s="7" t="n">
        <v>15</v>
      </c>
      <c r="M4354" s="8" t="n">
        <v>0.050000001</v>
      </c>
      <c r="N4354" s="7" t="n">
        <v>-427.4700012</v>
      </c>
      <c r="O4354" s="9" t="n">
        <v>0</v>
      </c>
    </row>
    <row r="4355" customFormat="false" ht="15" hidden="false" customHeight="true" outlineLevel="0" collapsed="false">
      <c r="A4355" s="6" t="n">
        <v>38654</v>
      </c>
      <c r="B4355" s="6" t="s">
        <v>19</v>
      </c>
      <c r="C4355" s="6" t="s">
        <v>37</v>
      </c>
      <c r="D4355" s="6" t="s">
        <v>31</v>
      </c>
      <c r="E4355" s="6" t="s">
        <v>56</v>
      </c>
      <c r="F4355" s="6" t="s">
        <v>73</v>
      </c>
      <c r="G4355" s="6" t="s">
        <v>47</v>
      </c>
      <c r="H4355" s="6" t="n">
        <v>4</v>
      </c>
      <c r="I4355" s="7" t="n">
        <v>39.99000168</v>
      </c>
      <c r="J4355" s="6" t="n">
        <v>4</v>
      </c>
      <c r="K4355" s="7" t="n">
        <v>159.9600067</v>
      </c>
      <c r="L4355" s="7" t="n">
        <v>16</v>
      </c>
      <c r="M4355" s="8" t="n">
        <v>0.100000001</v>
      </c>
      <c r="N4355" s="7" t="n">
        <v>-119.9199982</v>
      </c>
      <c r="O4355" s="12" t="n">
        <v>1</v>
      </c>
    </row>
    <row r="4356" customFormat="false" ht="15" hidden="false" customHeight="true" outlineLevel="0" collapsed="false">
      <c r="A4356" s="6" t="n">
        <v>12901</v>
      </c>
      <c r="B4356" s="6" t="s">
        <v>19</v>
      </c>
      <c r="C4356" s="6" t="s">
        <v>37</v>
      </c>
      <c r="D4356" s="6" t="s">
        <v>21</v>
      </c>
      <c r="E4356" s="6" t="s">
        <v>65</v>
      </c>
      <c r="F4356" s="6" t="s">
        <v>29</v>
      </c>
      <c r="G4356" s="6" t="s">
        <v>24</v>
      </c>
      <c r="H4356" s="6" t="n">
        <v>4</v>
      </c>
      <c r="I4356" s="7" t="n">
        <v>99.98999786</v>
      </c>
      <c r="J4356" s="6" t="n">
        <v>1</v>
      </c>
      <c r="K4356" s="7" t="n">
        <v>99.98999786</v>
      </c>
      <c r="L4356" s="7" t="n">
        <v>25</v>
      </c>
      <c r="M4356" s="8" t="n">
        <v>0.25</v>
      </c>
      <c r="N4356" s="7" t="n">
        <v>36</v>
      </c>
      <c r="O4356" s="9" t="n">
        <v>0</v>
      </c>
    </row>
    <row r="4357" customFormat="false" ht="15" hidden="false" customHeight="true" outlineLevel="0" collapsed="false">
      <c r="A4357" s="6" t="n">
        <v>1056</v>
      </c>
      <c r="B4357" s="6" t="s">
        <v>36</v>
      </c>
      <c r="C4357" s="6" t="s">
        <v>49</v>
      </c>
      <c r="D4357" s="6" t="s">
        <v>50</v>
      </c>
      <c r="E4357" s="6" t="s">
        <v>63</v>
      </c>
      <c r="F4357" s="6" t="s">
        <v>57</v>
      </c>
      <c r="G4357" s="6" t="s">
        <v>34</v>
      </c>
      <c r="H4357" s="6" t="n">
        <v>0</v>
      </c>
      <c r="I4357" s="7" t="n">
        <v>50</v>
      </c>
      <c r="J4357" s="6" t="n">
        <v>1</v>
      </c>
      <c r="K4357" s="7" t="n">
        <v>50</v>
      </c>
      <c r="L4357" s="7" t="n">
        <v>1.5</v>
      </c>
      <c r="M4357" s="8" t="n">
        <v>0.029999999</v>
      </c>
      <c r="N4357" s="7" t="n">
        <v>9.170000076</v>
      </c>
      <c r="O4357" s="9" t="n">
        <v>0</v>
      </c>
    </row>
    <row r="4358" customFormat="false" ht="15" hidden="false" customHeight="true" outlineLevel="0" collapsed="false">
      <c r="A4358" s="6" t="n">
        <v>22204</v>
      </c>
      <c r="B4358" s="6" t="s">
        <v>36</v>
      </c>
      <c r="C4358" s="6" t="s">
        <v>20</v>
      </c>
      <c r="D4358" s="6" t="s">
        <v>27</v>
      </c>
      <c r="E4358" s="6" t="s">
        <v>69</v>
      </c>
      <c r="F4358" s="6" t="s">
        <v>99</v>
      </c>
      <c r="G4358" s="6" t="s">
        <v>34</v>
      </c>
      <c r="H4358" s="6" t="n">
        <v>0</v>
      </c>
      <c r="I4358" s="7" t="n">
        <v>65</v>
      </c>
      <c r="J4358" s="6" t="n">
        <v>5</v>
      </c>
      <c r="K4358" s="7" t="n">
        <v>325</v>
      </c>
      <c r="L4358" s="7" t="n">
        <v>52</v>
      </c>
      <c r="M4358" s="8" t="n">
        <v>0.159999996</v>
      </c>
      <c r="N4358" s="7" t="n">
        <v>-182.0899963</v>
      </c>
      <c r="O4358" s="9" t="n">
        <v>0</v>
      </c>
    </row>
    <row r="4359" customFormat="false" ht="15" hidden="false" customHeight="true" outlineLevel="0" collapsed="false">
      <c r="A4359" s="6" t="n">
        <v>30255</v>
      </c>
      <c r="B4359" s="6" t="s">
        <v>19</v>
      </c>
      <c r="C4359" s="6" t="s">
        <v>49</v>
      </c>
      <c r="D4359" s="6" t="s">
        <v>27</v>
      </c>
      <c r="E4359" s="6" t="s">
        <v>54</v>
      </c>
      <c r="F4359" s="6" t="s">
        <v>40</v>
      </c>
      <c r="G4359" s="6" t="s">
        <v>24</v>
      </c>
      <c r="H4359" s="6" t="n">
        <v>4</v>
      </c>
      <c r="I4359" s="7" t="n">
        <v>399.980011</v>
      </c>
      <c r="J4359" s="6" t="n">
        <v>1</v>
      </c>
      <c r="K4359" s="7" t="n">
        <v>399.980011</v>
      </c>
      <c r="L4359" s="7" t="n">
        <v>16</v>
      </c>
      <c r="M4359" s="8" t="n">
        <v>0.039999999</v>
      </c>
      <c r="N4359" s="7" t="n">
        <v>191.9900055</v>
      </c>
      <c r="O4359" s="12" t="n">
        <v>1</v>
      </c>
    </row>
    <row r="4360" customFormat="false" ht="15" hidden="false" customHeight="true" outlineLevel="0" collapsed="false">
      <c r="A4360" s="6" t="n">
        <v>55768</v>
      </c>
      <c r="B4360" s="6" t="s">
        <v>19</v>
      </c>
      <c r="C4360" s="6" t="s">
        <v>37</v>
      </c>
      <c r="D4360" s="6" t="s">
        <v>50</v>
      </c>
      <c r="E4360" s="6" t="s">
        <v>51</v>
      </c>
      <c r="F4360" s="6" t="s">
        <v>71</v>
      </c>
      <c r="G4360" s="6" t="s">
        <v>34</v>
      </c>
      <c r="H4360" s="6" t="n">
        <v>4</v>
      </c>
      <c r="I4360" s="7" t="n">
        <v>199.9900055</v>
      </c>
      <c r="J4360" s="6" t="n">
        <v>1</v>
      </c>
      <c r="K4360" s="7" t="n">
        <v>199.9900055</v>
      </c>
      <c r="L4360" s="7" t="n">
        <v>24</v>
      </c>
      <c r="M4360" s="8" t="n">
        <v>0.119999997</v>
      </c>
      <c r="N4360" s="7" t="n">
        <v>80.95999908</v>
      </c>
      <c r="O4360" s="9" t="n">
        <v>0</v>
      </c>
    </row>
    <row r="4361" customFormat="false" ht="15" hidden="false" customHeight="true" outlineLevel="0" collapsed="false">
      <c r="A4361" s="6" t="n">
        <v>75997</v>
      </c>
      <c r="B4361" s="6" t="s">
        <v>36</v>
      </c>
      <c r="C4361" s="6" t="s">
        <v>20</v>
      </c>
      <c r="D4361" s="6" t="s">
        <v>27</v>
      </c>
      <c r="E4361" s="6" t="s">
        <v>42</v>
      </c>
      <c r="F4361" s="6" t="s">
        <v>110</v>
      </c>
      <c r="G4361" s="6" t="s">
        <v>34</v>
      </c>
      <c r="H4361" s="6" t="n">
        <v>0</v>
      </c>
      <c r="I4361" s="7" t="n">
        <v>11.53999996</v>
      </c>
      <c r="J4361" s="6" t="n">
        <v>1</v>
      </c>
      <c r="K4361" s="7" t="n">
        <v>11.53999996</v>
      </c>
      <c r="L4361" s="7" t="n">
        <v>1.039999962</v>
      </c>
      <c r="M4361" s="8" t="n">
        <v>0.090000004</v>
      </c>
      <c r="N4361" s="7" t="n">
        <v>0.920000017</v>
      </c>
      <c r="O4361" s="9" t="n">
        <v>0</v>
      </c>
    </row>
    <row r="4362" customFormat="false" ht="15" hidden="false" customHeight="true" outlineLevel="0" collapsed="false">
      <c r="A4362" s="6" t="n">
        <v>64104</v>
      </c>
      <c r="B4362" s="6" t="s">
        <v>19</v>
      </c>
      <c r="C4362" s="6" t="s">
        <v>37</v>
      </c>
      <c r="D4362" s="6" t="s">
        <v>21</v>
      </c>
      <c r="E4362" s="6" t="s">
        <v>65</v>
      </c>
      <c r="F4362" s="6" t="s">
        <v>75</v>
      </c>
      <c r="G4362" s="6" t="s">
        <v>34</v>
      </c>
      <c r="H4362" s="6" t="n">
        <v>4</v>
      </c>
      <c r="I4362" s="7" t="n">
        <v>299.980011</v>
      </c>
      <c r="J4362" s="6" t="n">
        <v>1</v>
      </c>
      <c r="K4362" s="7" t="n">
        <v>299.980011</v>
      </c>
      <c r="L4362" s="7" t="n">
        <v>3</v>
      </c>
      <c r="M4362" s="8" t="n">
        <v>0.01</v>
      </c>
      <c r="N4362" s="7" t="n">
        <v>65.33999634</v>
      </c>
      <c r="O4362" s="12" t="n">
        <v>1</v>
      </c>
    </row>
    <row r="4363" customFormat="false" ht="15" hidden="false" customHeight="true" outlineLevel="0" collapsed="false">
      <c r="A4363" s="6" t="n">
        <v>62929</v>
      </c>
      <c r="B4363" s="6" t="s">
        <v>26</v>
      </c>
      <c r="C4363" s="6" t="s">
        <v>20</v>
      </c>
      <c r="D4363" s="6" t="s">
        <v>21</v>
      </c>
      <c r="E4363" s="6" t="s">
        <v>65</v>
      </c>
      <c r="F4363" s="6" t="s">
        <v>75</v>
      </c>
      <c r="G4363" s="6" t="s">
        <v>34</v>
      </c>
      <c r="H4363" s="6" t="n">
        <v>1</v>
      </c>
      <c r="I4363" s="7" t="n">
        <v>299.980011</v>
      </c>
      <c r="J4363" s="6" t="n">
        <v>1</v>
      </c>
      <c r="K4363" s="7" t="n">
        <v>299.980011</v>
      </c>
      <c r="L4363" s="7" t="n">
        <v>39</v>
      </c>
      <c r="M4363" s="8" t="n">
        <v>0.129999995</v>
      </c>
      <c r="N4363" s="7" t="n">
        <v>32.61999893</v>
      </c>
      <c r="O4363" s="12" t="n">
        <v>1</v>
      </c>
    </row>
    <row r="4364" customFormat="false" ht="15" hidden="false" customHeight="true" outlineLevel="0" collapsed="false">
      <c r="A4364" s="6" t="n">
        <v>45693</v>
      </c>
      <c r="B4364" s="6" t="s">
        <v>19</v>
      </c>
      <c r="C4364" s="6" t="s">
        <v>20</v>
      </c>
      <c r="D4364" s="6" t="s">
        <v>27</v>
      </c>
      <c r="E4364" s="6" t="s">
        <v>79</v>
      </c>
      <c r="F4364" s="6" t="s">
        <v>71</v>
      </c>
      <c r="G4364" s="6" t="s">
        <v>24</v>
      </c>
      <c r="H4364" s="6" t="n">
        <v>4</v>
      </c>
      <c r="I4364" s="7" t="n">
        <v>199.9900055</v>
      </c>
      <c r="J4364" s="6" t="n">
        <v>1</v>
      </c>
      <c r="K4364" s="7" t="n">
        <v>199.9900055</v>
      </c>
      <c r="L4364" s="7" t="n">
        <v>4</v>
      </c>
      <c r="M4364" s="8" t="n">
        <v>0.02</v>
      </c>
      <c r="N4364" s="7" t="n">
        <v>66.63999939</v>
      </c>
      <c r="O4364" s="9" t="n">
        <v>0</v>
      </c>
    </row>
    <row r="4365" customFormat="false" ht="15" hidden="false" customHeight="true" outlineLevel="0" collapsed="false">
      <c r="A4365" s="6" t="n">
        <v>66146</v>
      </c>
      <c r="B4365" s="6" t="s">
        <v>19</v>
      </c>
      <c r="C4365" s="6" t="s">
        <v>20</v>
      </c>
      <c r="D4365" s="6" t="s">
        <v>21</v>
      </c>
      <c r="E4365" s="6" t="s">
        <v>65</v>
      </c>
      <c r="F4365" s="6" t="s">
        <v>33</v>
      </c>
      <c r="G4365" s="6" t="s">
        <v>44</v>
      </c>
      <c r="H4365" s="6" t="n">
        <v>4</v>
      </c>
      <c r="I4365" s="7" t="n">
        <v>59.99000168</v>
      </c>
      <c r="J4365" s="6" t="n">
        <v>2</v>
      </c>
      <c r="K4365" s="7" t="n">
        <v>119.9800034</v>
      </c>
      <c r="L4365" s="7" t="n">
        <v>0</v>
      </c>
      <c r="M4365" s="8" t="n">
        <v>0</v>
      </c>
      <c r="N4365" s="7" t="n">
        <v>53.99000168</v>
      </c>
      <c r="O4365" s="9" t="n">
        <v>0</v>
      </c>
    </row>
    <row r="4366" customFormat="false" ht="15" hidden="false" customHeight="true" outlineLevel="0" collapsed="false">
      <c r="A4366" s="6" t="n">
        <v>3261</v>
      </c>
      <c r="B4366" s="6" t="s">
        <v>19</v>
      </c>
      <c r="C4366" s="6" t="s">
        <v>20</v>
      </c>
      <c r="D4366" s="6" t="s">
        <v>50</v>
      </c>
      <c r="E4366" s="6" t="s">
        <v>63</v>
      </c>
      <c r="F4366" s="6" t="s">
        <v>75</v>
      </c>
      <c r="G4366" s="6" t="s">
        <v>44</v>
      </c>
      <c r="H4366" s="6" t="n">
        <v>4</v>
      </c>
      <c r="I4366" s="7" t="n">
        <v>299.980011</v>
      </c>
      <c r="J4366" s="6" t="n">
        <v>1</v>
      </c>
      <c r="K4366" s="7" t="n">
        <v>299.980011</v>
      </c>
      <c r="L4366" s="7" t="n">
        <v>15</v>
      </c>
      <c r="M4366" s="8" t="n">
        <v>0.050000001</v>
      </c>
      <c r="N4366" s="7" t="n">
        <v>139.6399994</v>
      </c>
      <c r="O4366" s="9" t="n">
        <v>0</v>
      </c>
    </row>
    <row r="4367" customFormat="false" ht="15" hidden="false" customHeight="true" outlineLevel="0" collapsed="false">
      <c r="A4367" s="6" t="n">
        <v>57841</v>
      </c>
      <c r="B4367" s="6" t="s">
        <v>19</v>
      </c>
      <c r="C4367" s="6" t="s">
        <v>20</v>
      </c>
      <c r="D4367" s="6" t="s">
        <v>50</v>
      </c>
      <c r="E4367" s="6" t="s">
        <v>51</v>
      </c>
      <c r="F4367" s="6" t="s">
        <v>23</v>
      </c>
      <c r="G4367" s="6" t="s">
        <v>34</v>
      </c>
      <c r="H4367" s="6" t="n">
        <v>4</v>
      </c>
      <c r="I4367" s="7" t="n">
        <v>129.9900055</v>
      </c>
      <c r="J4367" s="6" t="n">
        <v>1</v>
      </c>
      <c r="K4367" s="7" t="n">
        <v>129.9900055</v>
      </c>
      <c r="L4367" s="7" t="n">
        <v>16.89999962</v>
      </c>
      <c r="M4367" s="8" t="n">
        <v>0.129999995</v>
      </c>
      <c r="N4367" s="7" t="n">
        <v>53.15000153</v>
      </c>
      <c r="O4367" s="9" t="n">
        <v>0</v>
      </c>
    </row>
    <row r="4368" customFormat="false" ht="15" hidden="false" customHeight="true" outlineLevel="0" collapsed="false">
      <c r="A4368" s="6" t="n">
        <v>55592</v>
      </c>
      <c r="B4368" s="6" t="s">
        <v>19</v>
      </c>
      <c r="C4368" s="6" t="s">
        <v>20</v>
      </c>
      <c r="D4368" s="6" t="s">
        <v>50</v>
      </c>
      <c r="E4368" s="6" t="s">
        <v>63</v>
      </c>
      <c r="F4368" s="6" t="s">
        <v>23</v>
      </c>
      <c r="G4368" s="6" t="s">
        <v>34</v>
      </c>
      <c r="H4368" s="6" t="n">
        <v>4</v>
      </c>
      <c r="I4368" s="7" t="n">
        <v>129.9900055</v>
      </c>
      <c r="J4368" s="6" t="n">
        <v>1</v>
      </c>
      <c r="K4368" s="7" t="n">
        <v>129.9900055</v>
      </c>
      <c r="L4368" s="7" t="n">
        <v>32.5</v>
      </c>
      <c r="M4368" s="8" t="n">
        <v>0.25</v>
      </c>
      <c r="N4368" s="7" t="n">
        <v>-65.02999878</v>
      </c>
      <c r="O4368" s="9" t="n">
        <v>0</v>
      </c>
    </row>
    <row r="4369" customFormat="false" ht="15" hidden="false" customHeight="true" outlineLevel="0" collapsed="false">
      <c r="A4369" s="6" t="n">
        <v>25887</v>
      </c>
      <c r="B4369" s="6" t="s">
        <v>19</v>
      </c>
      <c r="C4369" s="6" t="s">
        <v>20</v>
      </c>
      <c r="D4369" s="6" t="s">
        <v>27</v>
      </c>
      <c r="E4369" s="6" t="s">
        <v>69</v>
      </c>
      <c r="F4369" s="6" t="s">
        <v>71</v>
      </c>
      <c r="G4369" s="6" t="s">
        <v>44</v>
      </c>
      <c r="H4369" s="6" t="n">
        <v>4</v>
      </c>
      <c r="I4369" s="7" t="n">
        <v>199.9900055</v>
      </c>
      <c r="J4369" s="6" t="n">
        <v>1</v>
      </c>
      <c r="K4369" s="7" t="n">
        <v>199.9900055</v>
      </c>
      <c r="L4369" s="7" t="n">
        <v>14</v>
      </c>
      <c r="M4369" s="8" t="n">
        <v>0.07</v>
      </c>
      <c r="N4369" s="7" t="n">
        <v>-44.27000046</v>
      </c>
      <c r="O4369" s="9" t="n">
        <v>0</v>
      </c>
    </row>
    <row r="4370" customFormat="false" ht="15" hidden="false" customHeight="true" outlineLevel="0" collapsed="false">
      <c r="A4370" s="6" t="n">
        <v>10711</v>
      </c>
      <c r="B4370" s="6" t="s">
        <v>19</v>
      </c>
      <c r="C4370" s="6" t="s">
        <v>20</v>
      </c>
      <c r="D4370" s="6" t="s">
        <v>21</v>
      </c>
      <c r="E4370" s="6" t="s">
        <v>65</v>
      </c>
      <c r="F4370" s="6" t="s">
        <v>29</v>
      </c>
      <c r="G4370" s="6" t="s">
        <v>24</v>
      </c>
      <c r="H4370" s="6" t="n">
        <v>4</v>
      </c>
      <c r="I4370" s="7" t="n">
        <v>99.98999786</v>
      </c>
      <c r="J4370" s="6" t="n">
        <v>1</v>
      </c>
      <c r="K4370" s="7" t="n">
        <v>99.98999786</v>
      </c>
      <c r="L4370" s="7" t="n">
        <v>3</v>
      </c>
      <c r="M4370" s="8" t="n">
        <v>0.029999999</v>
      </c>
      <c r="N4370" s="7" t="n">
        <v>-4.170000076</v>
      </c>
      <c r="O4370" s="9" t="n">
        <v>0</v>
      </c>
    </row>
    <row r="4371" customFormat="false" ht="15" hidden="false" customHeight="true" outlineLevel="0" collapsed="false">
      <c r="A4371" s="6" t="n">
        <v>5169</v>
      </c>
      <c r="B4371" s="6" t="s">
        <v>26</v>
      </c>
      <c r="C4371" s="6" t="s">
        <v>37</v>
      </c>
      <c r="D4371" s="6" t="s">
        <v>50</v>
      </c>
      <c r="E4371" s="6" t="s">
        <v>51</v>
      </c>
      <c r="F4371" s="6" t="s">
        <v>33</v>
      </c>
      <c r="G4371" s="6" t="s">
        <v>44</v>
      </c>
      <c r="H4371" s="6" t="n">
        <v>1</v>
      </c>
      <c r="I4371" s="7" t="n">
        <v>59.99000168</v>
      </c>
      <c r="J4371" s="6" t="n">
        <v>2</v>
      </c>
      <c r="K4371" s="7" t="n">
        <v>119.9800034</v>
      </c>
      <c r="L4371" s="7" t="n">
        <v>0</v>
      </c>
      <c r="M4371" s="8" t="n">
        <v>0</v>
      </c>
      <c r="N4371" s="7" t="n">
        <v>57.59000015</v>
      </c>
      <c r="O4371" s="12" t="n">
        <v>1</v>
      </c>
    </row>
    <row r="4372" customFormat="false" ht="15" hidden="false" customHeight="true" outlineLevel="0" collapsed="false">
      <c r="A4372" s="6" t="n">
        <v>41957</v>
      </c>
      <c r="B4372" s="6" t="s">
        <v>19</v>
      </c>
      <c r="C4372" s="6" t="s">
        <v>37</v>
      </c>
      <c r="D4372" s="6" t="s">
        <v>31</v>
      </c>
      <c r="E4372" s="6" t="s">
        <v>83</v>
      </c>
      <c r="F4372" s="6" t="s">
        <v>84</v>
      </c>
      <c r="G4372" s="6" t="s">
        <v>24</v>
      </c>
      <c r="H4372" s="6" t="n">
        <v>4</v>
      </c>
      <c r="I4372" s="7" t="n">
        <v>70</v>
      </c>
      <c r="J4372" s="6" t="n">
        <v>2</v>
      </c>
      <c r="K4372" s="7" t="n">
        <v>140</v>
      </c>
      <c r="L4372" s="7" t="n">
        <v>2.799999952</v>
      </c>
      <c r="M4372" s="8" t="n">
        <v>0.02</v>
      </c>
      <c r="N4372" s="7" t="n">
        <v>-13.72000027</v>
      </c>
      <c r="O4372" s="9" t="n">
        <v>0</v>
      </c>
    </row>
    <row r="4373" customFormat="false" ht="15" hidden="false" customHeight="true" outlineLevel="0" collapsed="false">
      <c r="A4373" s="6" t="n">
        <v>8242</v>
      </c>
      <c r="B4373" s="6" t="s">
        <v>19</v>
      </c>
      <c r="C4373" s="6" t="s">
        <v>20</v>
      </c>
      <c r="D4373" s="6" t="s">
        <v>50</v>
      </c>
      <c r="E4373" s="6" t="s">
        <v>63</v>
      </c>
      <c r="F4373" s="6" t="s">
        <v>73</v>
      </c>
      <c r="G4373" s="6" t="s">
        <v>44</v>
      </c>
      <c r="H4373" s="6" t="n">
        <v>4</v>
      </c>
      <c r="I4373" s="7" t="n">
        <v>39.99000168</v>
      </c>
      <c r="J4373" s="6" t="n">
        <v>2</v>
      </c>
      <c r="K4373" s="7" t="n">
        <v>79.98000336</v>
      </c>
      <c r="L4373" s="7" t="n">
        <v>12</v>
      </c>
      <c r="M4373" s="8" t="n">
        <v>0.150000006</v>
      </c>
      <c r="N4373" s="7" t="n">
        <v>-15.84000015</v>
      </c>
      <c r="O4373" s="9" t="n">
        <v>0</v>
      </c>
    </row>
    <row r="4374" customFormat="false" ht="15" hidden="false" customHeight="true" outlineLevel="0" collapsed="false">
      <c r="A4374" s="6" t="n">
        <v>13752</v>
      </c>
      <c r="B4374" s="6" t="s">
        <v>19</v>
      </c>
      <c r="C4374" s="6" t="s">
        <v>49</v>
      </c>
      <c r="D4374" s="6" t="s">
        <v>21</v>
      </c>
      <c r="E4374" s="6" t="s">
        <v>65</v>
      </c>
      <c r="F4374" s="6" t="s">
        <v>71</v>
      </c>
      <c r="G4374" s="6" t="s">
        <v>44</v>
      </c>
      <c r="H4374" s="6" t="n">
        <v>4</v>
      </c>
      <c r="I4374" s="7" t="n">
        <v>199.9900055</v>
      </c>
      <c r="J4374" s="6" t="n">
        <v>1</v>
      </c>
      <c r="K4374" s="7" t="n">
        <v>199.9900055</v>
      </c>
      <c r="L4374" s="7" t="n">
        <v>20</v>
      </c>
      <c r="M4374" s="8" t="n">
        <v>0.100000001</v>
      </c>
      <c r="N4374" s="7" t="n">
        <v>88.19999695</v>
      </c>
      <c r="O4374" s="9" t="n">
        <v>0</v>
      </c>
    </row>
    <row r="4375" customFormat="false" ht="15" hidden="false" customHeight="true" outlineLevel="0" collapsed="false">
      <c r="A4375" s="6" t="n">
        <v>33459</v>
      </c>
      <c r="B4375" s="6" t="s">
        <v>19</v>
      </c>
      <c r="C4375" s="6" t="s">
        <v>49</v>
      </c>
      <c r="D4375" s="6" t="s">
        <v>31</v>
      </c>
      <c r="E4375" s="6" t="s">
        <v>56</v>
      </c>
      <c r="F4375" s="6" t="s">
        <v>23</v>
      </c>
      <c r="G4375" s="6" t="s">
        <v>44</v>
      </c>
      <c r="H4375" s="6" t="n">
        <v>4</v>
      </c>
      <c r="I4375" s="7" t="n">
        <v>129.9900055</v>
      </c>
      <c r="J4375" s="6" t="n">
        <v>1</v>
      </c>
      <c r="K4375" s="7" t="n">
        <v>129.9900055</v>
      </c>
      <c r="L4375" s="7" t="n">
        <v>23.39999962</v>
      </c>
      <c r="M4375" s="8" t="n">
        <v>0.180000007</v>
      </c>
      <c r="N4375" s="7" t="n">
        <v>29.85000038</v>
      </c>
      <c r="O4375" s="12" t="n">
        <v>1</v>
      </c>
    </row>
    <row r="4376" customFormat="false" ht="15" hidden="false" customHeight="true" outlineLevel="0" collapsed="false">
      <c r="A4376" s="6" t="n">
        <v>25388</v>
      </c>
      <c r="B4376" s="6" t="s">
        <v>46</v>
      </c>
      <c r="C4376" s="6" t="s">
        <v>20</v>
      </c>
      <c r="D4376" s="6" t="s">
        <v>27</v>
      </c>
      <c r="E4376" s="6" t="s">
        <v>28</v>
      </c>
      <c r="F4376" s="6" t="s">
        <v>57</v>
      </c>
      <c r="G4376" s="6" t="s">
        <v>34</v>
      </c>
      <c r="H4376" s="6" t="n">
        <v>2</v>
      </c>
      <c r="I4376" s="7" t="n">
        <v>50</v>
      </c>
      <c r="J4376" s="6" t="n">
        <v>3</v>
      </c>
      <c r="K4376" s="7" t="n">
        <v>150</v>
      </c>
      <c r="L4376" s="7" t="n">
        <v>24</v>
      </c>
      <c r="M4376" s="8" t="n">
        <v>0.159999996</v>
      </c>
      <c r="N4376" s="7" t="n">
        <v>3.150000095</v>
      </c>
      <c r="O4376" s="12" t="n">
        <v>1</v>
      </c>
    </row>
    <row r="4377" customFormat="false" ht="15" hidden="false" customHeight="true" outlineLevel="0" collapsed="false">
      <c r="A4377" s="6" t="n">
        <v>62722</v>
      </c>
      <c r="B4377" s="6" t="s">
        <v>19</v>
      </c>
      <c r="C4377" s="6" t="s">
        <v>37</v>
      </c>
      <c r="D4377" s="6" t="s">
        <v>21</v>
      </c>
      <c r="E4377" s="6" t="s">
        <v>64</v>
      </c>
      <c r="F4377" s="6" t="s">
        <v>57</v>
      </c>
      <c r="G4377" s="6" t="s">
        <v>47</v>
      </c>
      <c r="H4377" s="6" t="n">
        <v>4</v>
      </c>
      <c r="I4377" s="7" t="n">
        <v>50</v>
      </c>
      <c r="J4377" s="6" t="n">
        <v>3</v>
      </c>
      <c r="K4377" s="7" t="n">
        <v>150</v>
      </c>
      <c r="L4377" s="7" t="n">
        <v>13.5</v>
      </c>
      <c r="M4377" s="8" t="n">
        <v>0.090000004</v>
      </c>
      <c r="N4377" s="7" t="n">
        <v>37.54000092</v>
      </c>
      <c r="O4377" s="9" t="n">
        <v>0</v>
      </c>
    </row>
    <row r="4378" customFormat="false" ht="15" hidden="false" customHeight="true" outlineLevel="0" collapsed="false">
      <c r="A4378" s="6" t="n">
        <v>58811</v>
      </c>
      <c r="B4378" s="6" t="s">
        <v>19</v>
      </c>
      <c r="C4378" s="6" t="s">
        <v>49</v>
      </c>
      <c r="D4378" s="6" t="s">
        <v>50</v>
      </c>
      <c r="E4378" s="6" t="s">
        <v>51</v>
      </c>
      <c r="F4378" s="6" t="s">
        <v>23</v>
      </c>
      <c r="G4378" s="6" t="s">
        <v>24</v>
      </c>
      <c r="H4378" s="6" t="n">
        <v>4</v>
      </c>
      <c r="I4378" s="7" t="n">
        <v>129.9900055</v>
      </c>
      <c r="J4378" s="6" t="n">
        <v>1</v>
      </c>
      <c r="K4378" s="7" t="n">
        <v>129.9900055</v>
      </c>
      <c r="L4378" s="7" t="n">
        <v>32.5</v>
      </c>
      <c r="M4378" s="8" t="n">
        <v>0.25</v>
      </c>
      <c r="N4378" s="7" t="n">
        <v>-146.2400055</v>
      </c>
      <c r="O4378" s="9" t="n">
        <v>0</v>
      </c>
    </row>
    <row r="4379" customFormat="false" ht="15" hidden="false" customHeight="true" outlineLevel="0" collapsed="false">
      <c r="A4379" s="6" t="n">
        <v>49065</v>
      </c>
      <c r="B4379" s="6" t="s">
        <v>36</v>
      </c>
      <c r="C4379" s="6" t="s">
        <v>20</v>
      </c>
      <c r="D4379" s="6" t="s">
        <v>38</v>
      </c>
      <c r="E4379" s="6" t="s">
        <v>92</v>
      </c>
      <c r="F4379" s="6" t="s">
        <v>58</v>
      </c>
      <c r="G4379" s="6" t="s">
        <v>24</v>
      </c>
      <c r="H4379" s="6" t="n">
        <v>0</v>
      </c>
      <c r="I4379" s="7" t="n">
        <v>49.97999954</v>
      </c>
      <c r="J4379" s="6" t="n">
        <v>5</v>
      </c>
      <c r="K4379" s="7" t="n">
        <v>249.8999939</v>
      </c>
      <c r="L4379" s="7" t="n">
        <v>62.47999954</v>
      </c>
      <c r="M4379" s="8" t="n">
        <v>0.25</v>
      </c>
      <c r="N4379" s="7" t="n">
        <v>-135.8800049</v>
      </c>
      <c r="O4379" s="9" t="n">
        <v>0</v>
      </c>
    </row>
    <row r="4380" customFormat="false" ht="15" hidden="false" customHeight="true" outlineLevel="0" collapsed="false">
      <c r="A4380" s="6" t="n">
        <v>58192</v>
      </c>
      <c r="B4380" s="6" t="s">
        <v>19</v>
      </c>
      <c r="C4380" s="6" t="s">
        <v>20</v>
      </c>
      <c r="D4380" s="6" t="s">
        <v>50</v>
      </c>
      <c r="E4380" s="6" t="s">
        <v>51</v>
      </c>
      <c r="F4380" s="6" t="s">
        <v>29</v>
      </c>
      <c r="G4380" s="6" t="s">
        <v>34</v>
      </c>
      <c r="H4380" s="6" t="n">
        <v>4</v>
      </c>
      <c r="I4380" s="7" t="n">
        <v>99.98999786</v>
      </c>
      <c r="J4380" s="6" t="n">
        <v>3</v>
      </c>
      <c r="K4380" s="7" t="n">
        <v>299.9700012</v>
      </c>
      <c r="L4380" s="7" t="n">
        <v>48</v>
      </c>
      <c r="M4380" s="8" t="n">
        <v>0.159999996</v>
      </c>
      <c r="N4380" s="7" t="n">
        <v>-25.20000076</v>
      </c>
      <c r="O4380" s="9" t="n">
        <v>0</v>
      </c>
    </row>
    <row r="4381" customFormat="false" ht="15" hidden="false" customHeight="true" outlineLevel="0" collapsed="false">
      <c r="A4381" s="6" t="n">
        <v>37482</v>
      </c>
      <c r="B4381" s="6" t="s">
        <v>19</v>
      </c>
      <c r="C4381" s="6" t="s">
        <v>20</v>
      </c>
      <c r="D4381" s="6" t="s">
        <v>31</v>
      </c>
      <c r="E4381" s="6" t="s">
        <v>32</v>
      </c>
      <c r="F4381" s="6" t="s">
        <v>58</v>
      </c>
      <c r="G4381" s="6" t="s">
        <v>34</v>
      </c>
      <c r="H4381" s="6" t="n">
        <v>4</v>
      </c>
      <c r="I4381" s="7" t="n">
        <v>49.97999954</v>
      </c>
      <c r="J4381" s="6" t="n">
        <v>1</v>
      </c>
      <c r="K4381" s="7" t="n">
        <v>49.97999954</v>
      </c>
      <c r="L4381" s="7" t="n">
        <v>2.75</v>
      </c>
      <c r="M4381" s="8" t="n">
        <v>0.059999999</v>
      </c>
      <c r="N4381" s="7" t="n">
        <v>4.71999979</v>
      </c>
      <c r="O4381" s="9" t="n">
        <v>0</v>
      </c>
    </row>
    <row r="4382" customFormat="false" ht="15" hidden="false" customHeight="true" outlineLevel="0" collapsed="false">
      <c r="A4382" s="6" t="n">
        <v>60390</v>
      </c>
      <c r="B4382" s="6" t="s">
        <v>26</v>
      </c>
      <c r="C4382" s="6" t="s">
        <v>37</v>
      </c>
      <c r="D4382" s="6" t="s">
        <v>50</v>
      </c>
      <c r="E4382" s="6" t="s">
        <v>51</v>
      </c>
      <c r="F4382" s="6" t="s">
        <v>40</v>
      </c>
      <c r="G4382" s="6" t="s">
        <v>24</v>
      </c>
      <c r="H4382" s="6" t="n">
        <v>1</v>
      </c>
      <c r="I4382" s="7" t="n">
        <v>399.980011</v>
      </c>
      <c r="J4382" s="6" t="n">
        <v>1</v>
      </c>
      <c r="K4382" s="7" t="n">
        <v>399.980011</v>
      </c>
      <c r="L4382" s="7" t="n">
        <v>72</v>
      </c>
      <c r="M4382" s="8" t="n">
        <v>0.180000007</v>
      </c>
      <c r="N4382" s="7" t="n">
        <v>102.6600037</v>
      </c>
      <c r="O4382" s="12" t="n">
        <v>1</v>
      </c>
    </row>
    <row r="4383" customFormat="false" ht="15" hidden="false" customHeight="true" outlineLevel="0" collapsed="false">
      <c r="A4383" s="6" t="n">
        <v>16156</v>
      </c>
      <c r="B4383" s="6" t="s">
        <v>19</v>
      </c>
      <c r="C4383" s="6" t="s">
        <v>20</v>
      </c>
      <c r="D4383" s="6" t="s">
        <v>21</v>
      </c>
      <c r="E4383" s="6" t="s">
        <v>65</v>
      </c>
      <c r="F4383" s="6" t="s">
        <v>23</v>
      </c>
      <c r="G4383" s="6" t="s">
        <v>44</v>
      </c>
      <c r="H4383" s="6" t="n">
        <v>4</v>
      </c>
      <c r="I4383" s="7" t="n">
        <v>129.9900055</v>
      </c>
      <c r="J4383" s="6" t="n">
        <v>1</v>
      </c>
      <c r="K4383" s="7" t="n">
        <v>129.9900055</v>
      </c>
      <c r="L4383" s="7" t="n">
        <v>13</v>
      </c>
      <c r="M4383" s="8" t="n">
        <v>0.100000001</v>
      </c>
      <c r="N4383" s="7" t="n">
        <v>-81.88999939</v>
      </c>
      <c r="O4383" s="9" t="n">
        <v>0</v>
      </c>
    </row>
    <row r="4384" customFormat="false" ht="15" hidden="false" customHeight="true" outlineLevel="0" collapsed="false">
      <c r="A4384" s="6" t="n">
        <v>53242</v>
      </c>
      <c r="B4384" s="6" t="s">
        <v>36</v>
      </c>
      <c r="C4384" s="6" t="s">
        <v>37</v>
      </c>
      <c r="D4384" s="6" t="s">
        <v>50</v>
      </c>
      <c r="E4384" s="6" t="s">
        <v>51</v>
      </c>
      <c r="F4384" s="6" t="s">
        <v>58</v>
      </c>
      <c r="G4384" s="6" t="s">
        <v>34</v>
      </c>
      <c r="H4384" s="6" t="n">
        <v>0</v>
      </c>
      <c r="I4384" s="7" t="n">
        <v>49.97999954</v>
      </c>
      <c r="J4384" s="6" t="n">
        <v>3</v>
      </c>
      <c r="K4384" s="7" t="n">
        <v>149.9400024</v>
      </c>
      <c r="L4384" s="7" t="n">
        <v>23.98999977</v>
      </c>
      <c r="M4384" s="8" t="n">
        <v>0.159999996</v>
      </c>
      <c r="N4384" s="7" t="n">
        <v>41.56000137</v>
      </c>
      <c r="O4384" s="9" t="n">
        <v>0</v>
      </c>
    </row>
    <row r="4385" customFormat="false" ht="15" hidden="false" customHeight="true" outlineLevel="0" collapsed="false">
      <c r="A4385" s="6" t="n">
        <v>56447</v>
      </c>
      <c r="B4385" s="6" t="s">
        <v>19</v>
      </c>
      <c r="C4385" s="6" t="s">
        <v>20</v>
      </c>
      <c r="D4385" s="6" t="s">
        <v>50</v>
      </c>
      <c r="E4385" s="6" t="s">
        <v>51</v>
      </c>
      <c r="F4385" s="6" t="s">
        <v>58</v>
      </c>
      <c r="G4385" s="6" t="s">
        <v>44</v>
      </c>
      <c r="H4385" s="6" t="n">
        <v>4</v>
      </c>
      <c r="I4385" s="7" t="n">
        <v>49.97999954</v>
      </c>
      <c r="J4385" s="6" t="n">
        <v>4</v>
      </c>
      <c r="K4385" s="7" t="n">
        <v>199.9199982</v>
      </c>
      <c r="L4385" s="7" t="n">
        <v>49.97999954</v>
      </c>
      <c r="M4385" s="8" t="n">
        <v>0.25</v>
      </c>
      <c r="N4385" s="7" t="n">
        <v>68.97000122</v>
      </c>
      <c r="O4385" s="9" t="n">
        <v>0</v>
      </c>
    </row>
    <row r="4386" customFormat="false" ht="15" hidden="false" customHeight="true" outlineLevel="0" collapsed="false">
      <c r="A4386" s="6" t="n">
        <v>54271</v>
      </c>
      <c r="B4386" s="6" t="s">
        <v>19</v>
      </c>
      <c r="C4386" s="6" t="s">
        <v>37</v>
      </c>
      <c r="D4386" s="6" t="s">
        <v>50</v>
      </c>
      <c r="E4386" s="6" t="s">
        <v>63</v>
      </c>
      <c r="F4386" s="6" t="s">
        <v>40</v>
      </c>
      <c r="G4386" s="6" t="s">
        <v>24</v>
      </c>
      <c r="H4386" s="6" t="n">
        <v>4</v>
      </c>
      <c r="I4386" s="7" t="n">
        <v>399.980011</v>
      </c>
      <c r="J4386" s="6" t="n">
        <v>1</v>
      </c>
      <c r="K4386" s="7" t="n">
        <v>399.980011</v>
      </c>
      <c r="L4386" s="7" t="n">
        <v>40</v>
      </c>
      <c r="M4386" s="8" t="n">
        <v>0.100000001</v>
      </c>
      <c r="N4386" s="7" t="n">
        <v>50.40000153</v>
      </c>
      <c r="O4386" s="9" t="n">
        <v>0</v>
      </c>
    </row>
    <row r="4387" customFormat="false" ht="15" hidden="false" customHeight="true" outlineLevel="0" collapsed="false">
      <c r="A4387" s="6" t="n">
        <v>35341</v>
      </c>
      <c r="B4387" s="6" t="s">
        <v>26</v>
      </c>
      <c r="C4387" s="6" t="s">
        <v>20</v>
      </c>
      <c r="D4387" s="6" t="s">
        <v>31</v>
      </c>
      <c r="E4387" s="6" t="s">
        <v>56</v>
      </c>
      <c r="F4387" s="6" t="s">
        <v>40</v>
      </c>
      <c r="G4387" s="6" t="s">
        <v>24</v>
      </c>
      <c r="H4387" s="6" t="n">
        <v>1</v>
      </c>
      <c r="I4387" s="7" t="n">
        <v>399.980011</v>
      </c>
      <c r="J4387" s="6" t="n">
        <v>1</v>
      </c>
      <c r="K4387" s="7" t="n">
        <v>399.980011</v>
      </c>
      <c r="L4387" s="7" t="n">
        <v>100</v>
      </c>
      <c r="M4387" s="8" t="n">
        <v>0.25</v>
      </c>
      <c r="N4387" s="7" t="n">
        <v>22.5</v>
      </c>
      <c r="O4387" s="12" t="n">
        <v>1</v>
      </c>
    </row>
    <row r="4388" customFormat="false" ht="15" hidden="false" customHeight="true" outlineLevel="0" collapsed="false">
      <c r="A4388" s="6" t="n">
        <v>33890</v>
      </c>
      <c r="B4388" s="6" t="s">
        <v>46</v>
      </c>
      <c r="C4388" s="6" t="s">
        <v>20</v>
      </c>
      <c r="D4388" s="6" t="s">
        <v>31</v>
      </c>
      <c r="E4388" s="6" t="s">
        <v>86</v>
      </c>
      <c r="F4388" s="6" t="s">
        <v>29</v>
      </c>
      <c r="G4388" s="6" t="s">
        <v>24</v>
      </c>
      <c r="H4388" s="6" t="n">
        <v>2</v>
      </c>
      <c r="I4388" s="7" t="n">
        <v>99.98999786</v>
      </c>
      <c r="J4388" s="6" t="n">
        <v>5</v>
      </c>
      <c r="K4388" s="7" t="n">
        <v>499.9500122</v>
      </c>
      <c r="L4388" s="7" t="n">
        <v>45</v>
      </c>
      <c r="M4388" s="8" t="n">
        <v>0.090000004</v>
      </c>
      <c r="N4388" s="7" t="n">
        <v>118.2900009</v>
      </c>
      <c r="O4388" s="12" t="n">
        <v>1</v>
      </c>
    </row>
    <row r="4389" customFormat="false" ht="15" hidden="false" customHeight="true" outlineLevel="0" collapsed="false">
      <c r="A4389" s="6" t="n">
        <v>7302</v>
      </c>
      <c r="B4389" s="6" t="s">
        <v>46</v>
      </c>
      <c r="C4389" s="6" t="s">
        <v>20</v>
      </c>
      <c r="D4389" s="6" t="s">
        <v>50</v>
      </c>
      <c r="E4389" s="6" t="s">
        <v>51</v>
      </c>
      <c r="F4389" s="6" t="s">
        <v>23</v>
      </c>
      <c r="G4389" s="6" t="s">
        <v>34</v>
      </c>
      <c r="H4389" s="6" t="n">
        <v>2</v>
      </c>
      <c r="I4389" s="7" t="n">
        <v>129.9900055</v>
      </c>
      <c r="J4389" s="6" t="n">
        <v>1</v>
      </c>
      <c r="K4389" s="7" t="n">
        <v>129.9900055</v>
      </c>
      <c r="L4389" s="7" t="n">
        <v>20.79999924</v>
      </c>
      <c r="M4389" s="8" t="n">
        <v>0.159999996</v>
      </c>
      <c r="N4389" s="7" t="n">
        <v>49.13999939</v>
      </c>
      <c r="O4389" s="12" t="n">
        <v>1</v>
      </c>
    </row>
    <row r="4390" customFormat="false" ht="15" hidden="false" customHeight="true" outlineLevel="0" collapsed="false">
      <c r="A4390" s="6" t="n">
        <v>16034</v>
      </c>
      <c r="B4390" s="6" t="s">
        <v>36</v>
      </c>
      <c r="C4390" s="6" t="s">
        <v>49</v>
      </c>
      <c r="D4390" s="6" t="s">
        <v>21</v>
      </c>
      <c r="E4390" s="6" t="s">
        <v>65</v>
      </c>
      <c r="F4390" s="6" t="s">
        <v>23</v>
      </c>
      <c r="G4390" s="6" t="s">
        <v>44</v>
      </c>
      <c r="H4390" s="6" t="n">
        <v>0</v>
      </c>
      <c r="I4390" s="7" t="n">
        <v>129.9900055</v>
      </c>
      <c r="J4390" s="6" t="n">
        <v>1</v>
      </c>
      <c r="K4390" s="7" t="n">
        <v>129.9900055</v>
      </c>
      <c r="L4390" s="7" t="n">
        <v>6.5</v>
      </c>
      <c r="M4390" s="8" t="n">
        <v>0.050000001</v>
      </c>
      <c r="N4390" s="7" t="n">
        <v>35.81000137</v>
      </c>
      <c r="O4390" s="9" t="n">
        <v>0</v>
      </c>
    </row>
    <row r="4391" customFormat="false" ht="15" hidden="false" customHeight="true" outlineLevel="0" collapsed="false">
      <c r="A4391" s="6" t="n">
        <v>46751</v>
      </c>
      <c r="B4391" s="6" t="s">
        <v>19</v>
      </c>
      <c r="C4391" s="6" t="s">
        <v>37</v>
      </c>
      <c r="D4391" s="6" t="s">
        <v>27</v>
      </c>
      <c r="E4391" s="6" t="s">
        <v>79</v>
      </c>
      <c r="F4391" s="6" t="s">
        <v>71</v>
      </c>
      <c r="G4391" s="6" t="s">
        <v>34</v>
      </c>
      <c r="H4391" s="6" t="n">
        <v>4</v>
      </c>
      <c r="I4391" s="7" t="n">
        <v>199.9900055</v>
      </c>
      <c r="J4391" s="6" t="n">
        <v>1</v>
      </c>
      <c r="K4391" s="7" t="n">
        <v>199.9900055</v>
      </c>
      <c r="L4391" s="7" t="n">
        <v>14</v>
      </c>
      <c r="M4391" s="8" t="n">
        <v>0.07</v>
      </c>
      <c r="N4391" s="7" t="n">
        <v>67.51000214</v>
      </c>
      <c r="O4391" s="9" t="n">
        <v>0</v>
      </c>
    </row>
    <row r="4392" customFormat="false" ht="15" hidden="false" customHeight="true" outlineLevel="0" collapsed="false">
      <c r="A4392" s="6" t="n">
        <v>61734</v>
      </c>
      <c r="B4392" s="6" t="s">
        <v>19</v>
      </c>
      <c r="C4392" s="6" t="s">
        <v>20</v>
      </c>
      <c r="D4392" s="6" t="s">
        <v>21</v>
      </c>
      <c r="E4392" s="6" t="s">
        <v>22</v>
      </c>
      <c r="F4392" s="6" t="s">
        <v>71</v>
      </c>
      <c r="G4392" s="6" t="s">
        <v>24</v>
      </c>
      <c r="H4392" s="6" t="n">
        <v>4</v>
      </c>
      <c r="I4392" s="7" t="n">
        <v>199.9900055</v>
      </c>
      <c r="J4392" s="6" t="n">
        <v>1</v>
      </c>
      <c r="K4392" s="7" t="n">
        <v>199.9900055</v>
      </c>
      <c r="L4392" s="7" t="n">
        <v>40</v>
      </c>
      <c r="M4392" s="8" t="n">
        <v>0.200000003</v>
      </c>
      <c r="N4392" s="7" t="n">
        <v>-10.07999992</v>
      </c>
      <c r="O4392" s="12" t="n">
        <v>1</v>
      </c>
    </row>
    <row r="4393" customFormat="false" ht="15" hidden="false" customHeight="true" outlineLevel="0" collapsed="false">
      <c r="A4393" s="6" t="n">
        <v>70781</v>
      </c>
      <c r="B4393" s="6" t="s">
        <v>19</v>
      </c>
      <c r="C4393" s="6" t="s">
        <v>20</v>
      </c>
      <c r="D4393" s="6" t="s">
        <v>21</v>
      </c>
      <c r="E4393" s="6" t="s">
        <v>22</v>
      </c>
      <c r="F4393" s="6" t="s">
        <v>102</v>
      </c>
      <c r="G4393" s="6" t="s">
        <v>24</v>
      </c>
      <c r="H4393" s="6" t="n">
        <v>4</v>
      </c>
      <c r="I4393" s="7" t="n">
        <v>1500</v>
      </c>
      <c r="J4393" s="6" t="n">
        <v>1</v>
      </c>
      <c r="K4393" s="7" t="n">
        <v>1500</v>
      </c>
      <c r="L4393" s="7" t="n">
        <v>240</v>
      </c>
      <c r="M4393" s="8" t="n">
        <v>0.159999996</v>
      </c>
      <c r="N4393" s="7" t="n">
        <v>25.20000076</v>
      </c>
      <c r="O4393" s="9" t="n">
        <v>0</v>
      </c>
    </row>
    <row r="4394" customFormat="false" ht="15" hidden="false" customHeight="true" outlineLevel="0" collapsed="false">
      <c r="A4394" s="6" t="n">
        <v>12302</v>
      </c>
      <c r="B4394" s="6" t="s">
        <v>46</v>
      </c>
      <c r="C4394" s="6" t="s">
        <v>20</v>
      </c>
      <c r="D4394" s="6" t="s">
        <v>21</v>
      </c>
      <c r="E4394" s="6" t="s">
        <v>22</v>
      </c>
      <c r="F4394" s="6" t="s">
        <v>23</v>
      </c>
      <c r="G4394" s="6" t="s">
        <v>44</v>
      </c>
      <c r="H4394" s="6" t="n">
        <v>2</v>
      </c>
      <c r="I4394" s="7" t="n">
        <v>129.9900055</v>
      </c>
      <c r="J4394" s="6" t="n">
        <v>1</v>
      </c>
      <c r="K4394" s="7" t="n">
        <v>129.9900055</v>
      </c>
      <c r="L4394" s="7" t="n">
        <v>0</v>
      </c>
      <c r="M4394" s="8" t="n">
        <v>0</v>
      </c>
      <c r="N4394" s="7" t="n">
        <v>36.40000153</v>
      </c>
      <c r="O4394" s="12" t="n">
        <v>1</v>
      </c>
    </row>
    <row r="4395" customFormat="false" ht="15" hidden="false" customHeight="true" outlineLevel="0" collapsed="false">
      <c r="A4395" s="6" t="n">
        <v>37206</v>
      </c>
      <c r="B4395" s="6" t="s">
        <v>46</v>
      </c>
      <c r="C4395" s="6" t="s">
        <v>37</v>
      </c>
      <c r="D4395" s="6" t="s">
        <v>31</v>
      </c>
      <c r="E4395" s="6" t="s">
        <v>56</v>
      </c>
      <c r="F4395" s="6" t="s">
        <v>73</v>
      </c>
      <c r="G4395" s="6" t="s">
        <v>34</v>
      </c>
      <c r="H4395" s="6" t="n">
        <v>2</v>
      </c>
      <c r="I4395" s="7" t="n">
        <v>39.99000168</v>
      </c>
      <c r="J4395" s="6" t="n">
        <v>3</v>
      </c>
      <c r="K4395" s="7" t="n">
        <v>119.9700012</v>
      </c>
      <c r="L4395" s="7" t="n">
        <v>14.39999962</v>
      </c>
      <c r="M4395" s="8" t="n">
        <v>0.119999997</v>
      </c>
      <c r="N4395" s="7" t="n">
        <v>39.59000015</v>
      </c>
      <c r="O4395" s="9" t="n">
        <v>0</v>
      </c>
    </row>
    <row r="4396" customFormat="false" ht="15" hidden="false" customHeight="true" outlineLevel="0" collapsed="false">
      <c r="A4396" s="6" t="n">
        <v>48411</v>
      </c>
      <c r="B4396" s="6" t="s">
        <v>26</v>
      </c>
      <c r="C4396" s="6" t="s">
        <v>49</v>
      </c>
      <c r="D4396" s="6" t="s">
        <v>27</v>
      </c>
      <c r="E4396" s="6" t="s">
        <v>79</v>
      </c>
      <c r="F4396" s="6" t="s">
        <v>74</v>
      </c>
      <c r="G4396" s="6" t="s">
        <v>47</v>
      </c>
      <c r="H4396" s="6" t="n">
        <v>1</v>
      </c>
      <c r="I4396" s="7" t="n">
        <v>51.99000168</v>
      </c>
      <c r="J4396" s="6" t="n">
        <v>1</v>
      </c>
      <c r="K4396" s="7" t="n">
        <v>51.99000168</v>
      </c>
      <c r="L4396" s="7" t="n">
        <v>2.079999924</v>
      </c>
      <c r="M4396" s="8" t="n">
        <v>0.039999999</v>
      </c>
      <c r="N4396" s="7" t="n">
        <v>-36.58000183</v>
      </c>
      <c r="O4396" s="12" t="n">
        <v>1</v>
      </c>
    </row>
    <row r="4397" customFormat="false" ht="15" hidden="false" customHeight="true" outlineLevel="0" collapsed="false">
      <c r="A4397" s="6" t="n">
        <v>61142</v>
      </c>
      <c r="B4397" s="6" t="s">
        <v>19</v>
      </c>
      <c r="C4397" s="6" t="s">
        <v>49</v>
      </c>
      <c r="D4397" s="6" t="s">
        <v>50</v>
      </c>
      <c r="E4397" s="6" t="s">
        <v>51</v>
      </c>
      <c r="F4397" s="6" t="s">
        <v>33</v>
      </c>
      <c r="G4397" s="6" t="s">
        <v>47</v>
      </c>
      <c r="H4397" s="6" t="n">
        <v>4</v>
      </c>
      <c r="I4397" s="7" t="n">
        <v>59.99000168</v>
      </c>
      <c r="J4397" s="6" t="n">
        <v>3</v>
      </c>
      <c r="K4397" s="7" t="n">
        <v>179.9700012</v>
      </c>
      <c r="L4397" s="7" t="n">
        <v>18</v>
      </c>
      <c r="M4397" s="8" t="n">
        <v>0.100000001</v>
      </c>
      <c r="N4397" s="7" t="n">
        <v>46.97000122</v>
      </c>
      <c r="O4397" s="9" t="n">
        <v>0</v>
      </c>
    </row>
    <row r="4398" customFormat="false" ht="15" hidden="false" customHeight="true" outlineLevel="0" collapsed="false">
      <c r="A4398" s="6" t="n">
        <v>15723</v>
      </c>
      <c r="B4398" s="6" t="s">
        <v>36</v>
      </c>
      <c r="C4398" s="6" t="s">
        <v>37</v>
      </c>
      <c r="D4398" s="6" t="s">
        <v>21</v>
      </c>
      <c r="E4398" s="6" t="s">
        <v>65</v>
      </c>
      <c r="F4398" s="6" t="s">
        <v>71</v>
      </c>
      <c r="G4398" s="6" t="s">
        <v>34</v>
      </c>
      <c r="H4398" s="6" t="n">
        <v>0</v>
      </c>
      <c r="I4398" s="7" t="n">
        <v>199.9900055</v>
      </c>
      <c r="J4398" s="6" t="n">
        <v>1</v>
      </c>
      <c r="K4398" s="7" t="n">
        <v>199.9900055</v>
      </c>
      <c r="L4398" s="7" t="n">
        <v>36</v>
      </c>
      <c r="M4398" s="8" t="n">
        <v>0.180000007</v>
      </c>
      <c r="N4398" s="7" t="n">
        <v>57.40000153</v>
      </c>
      <c r="O4398" s="12" t="n">
        <v>1</v>
      </c>
    </row>
    <row r="4399" customFormat="false" ht="15" hidden="false" customHeight="true" outlineLevel="0" collapsed="false">
      <c r="A4399" s="6" t="n">
        <v>9946</v>
      </c>
      <c r="B4399" s="6" t="s">
        <v>26</v>
      </c>
      <c r="C4399" s="6" t="s">
        <v>49</v>
      </c>
      <c r="D4399" s="6" t="s">
        <v>50</v>
      </c>
      <c r="E4399" s="6" t="s">
        <v>51</v>
      </c>
      <c r="F4399" s="6" t="s">
        <v>57</v>
      </c>
      <c r="G4399" s="6" t="s">
        <v>44</v>
      </c>
      <c r="H4399" s="6" t="n">
        <v>1</v>
      </c>
      <c r="I4399" s="7" t="n">
        <v>50</v>
      </c>
      <c r="J4399" s="6" t="n">
        <v>1</v>
      </c>
      <c r="K4399" s="7" t="n">
        <v>50</v>
      </c>
      <c r="L4399" s="7" t="n">
        <v>0</v>
      </c>
      <c r="M4399" s="8" t="n">
        <v>0</v>
      </c>
      <c r="N4399" s="7" t="n">
        <v>25</v>
      </c>
      <c r="O4399" s="12" t="n">
        <v>1</v>
      </c>
    </row>
    <row r="4400" customFormat="false" ht="15" hidden="false" customHeight="true" outlineLevel="0" collapsed="false">
      <c r="A4400" s="6" t="n">
        <v>2277</v>
      </c>
      <c r="B4400" s="6" t="s">
        <v>19</v>
      </c>
      <c r="C4400" s="6" t="s">
        <v>20</v>
      </c>
      <c r="D4400" s="6" t="s">
        <v>50</v>
      </c>
      <c r="E4400" s="6" t="s">
        <v>63</v>
      </c>
      <c r="F4400" s="6" t="s">
        <v>75</v>
      </c>
      <c r="G4400" s="6" t="s">
        <v>44</v>
      </c>
      <c r="H4400" s="6" t="n">
        <v>4</v>
      </c>
      <c r="I4400" s="7" t="n">
        <v>299.980011</v>
      </c>
      <c r="J4400" s="6" t="n">
        <v>1</v>
      </c>
      <c r="K4400" s="7" t="n">
        <v>299.980011</v>
      </c>
      <c r="L4400" s="7" t="n">
        <v>0</v>
      </c>
      <c r="M4400" s="8" t="n">
        <v>0</v>
      </c>
      <c r="N4400" s="7" t="n">
        <v>143.9900055</v>
      </c>
      <c r="O4400" s="9" t="n">
        <v>0</v>
      </c>
    </row>
    <row r="4401" customFormat="false" ht="15" hidden="false" customHeight="true" outlineLevel="0" collapsed="false">
      <c r="A4401" s="6" t="n">
        <v>66943</v>
      </c>
      <c r="B4401" s="6" t="s">
        <v>19</v>
      </c>
      <c r="C4401" s="6" t="s">
        <v>49</v>
      </c>
      <c r="D4401" s="6" t="s">
        <v>21</v>
      </c>
      <c r="E4401" s="6" t="s">
        <v>22</v>
      </c>
      <c r="F4401" s="6" t="s">
        <v>57</v>
      </c>
      <c r="G4401" s="6" t="s">
        <v>24</v>
      </c>
      <c r="H4401" s="6" t="n">
        <v>4</v>
      </c>
      <c r="I4401" s="7" t="n">
        <v>50</v>
      </c>
      <c r="J4401" s="6" t="n">
        <v>2</v>
      </c>
      <c r="K4401" s="7" t="n">
        <v>100</v>
      </c>
      <c r="L4401" s="7" t="n">
        <v>5.5</v>
      </c>
      <c r="M4401" s="8" t="n">
        <v>0.059999999</v>
      </c>
      <c r="N4401" s="7" t="n">
        <v>41.58000183</v>
      </c>
      <c r="O4401" s="9" t="n">
        <v>0</v>
      </c>
    </row>
    <row r="4402" customFormat="false" ht="15" hidden="false" customHeight="true" outlineLevel="0" collapsed="false">
      <c r="A4402" s="6" t="n">
        <v>46652</v>
      </c>
      <c r="B4402" s="6" t="s">
        <v>19</v>
      </c>
      <c r="C4402" s="6" t="s">
        <v>37</v>
      </c>
      <c r="D4402" s="6" t="s">
        <v>27</v>
      </c>
      <c r="E4402" s="6" t="s">
        <v>97</v>
      </c>
      <c r="F4402" s="6" t="s">
        <v>84</v>
      </c>
      <c r="G4402" s="6" t="s">
        <v>44</v>
      </c>
      <c r="H4402" s="6" t="n">
        <v>4</v>
      </c>
      <c r="I4402" s="7" t="n">
        <v>39.99000168</v>
      </c>
      <c r="J4402" s="6" t="n">
        <v>3</v>
      </c>
      <c r="K4402" s="7" t="n">
        <v>119.9700012</v>
      </c>
      <c r="L4402" s="7" t="n">
        <v>8.399999619</v>
      </c>
      <c r="M4402" s="8" t="n">
        <v>0.07</v>
      </c>
      <c r="N4402" s="7" t="n">
        <v>11.15999985</v>
      </c>
      <c r="O4402" s="9" t="n">
        <v>0</v>
      </c>
    </row>
    <row r="4403" customFormat="false" ht="15" hidden="false" customHeight="true" outlineLevel="0" collapsed="false">
      <c r="A4403" s="6" t="n">
        <v>35013</v>
      </c>
      <c r="B4403" s="6" t="s">
        <v>19</v>
      </c>
      <c r="C4403" s="6" t="s">
        <v>20</v>
      </c>
      <c r="D4403" s="6" t="s">
        <v>31</v>
      </c>
      <c r="E4403" s="6" t="s">
        <v>62</v>
      </c>
      <c r="F4403" s="6" t="s">
        <v>40</v>
      </c>
      <c r="G4403" s="6" t="s">
        <v>34</v>
      </c>
      <c r="H4403" s="6" t="n">
        <v>4</v>
      </c>
      <c r="I4403" s="7" t="n">
        <v>399.980011</v>
      </c>
      <c r="J4403" s="6" t="n">
        <v>1</v>
      </c>
      <c r="K4403" s="7" t="n">
        <v>399.980011</v>
      </c>
      <c r="L4403" s="7" t="n">
        <v>28</v>
      </c>
      <c r="M4403" s="8" t="n">
        <v>0.07</v>
      </c>
      <c r="N4403" s="7" t="n">
        <v>-260.3900146</v>
      </c>
      <c r="O4403" s="9" t="n">
        <v>0</v>
      </c>
    </row>
    <row r="4404" customFormat="false" ht="15" hidden="false" customHeight="true" outlineLevel="0" collapsed="false">
      <c r="A4404" s="6" t="n">
        <v>58530</v>
      </c>
      <c r="B4404" s="6" t="s">
        <v>19</v>
      </c>
      <c r="C4404" s="6" t="s">
        <v>20</v>
      </c>
      <c r="D4404" s="6" t="s">
        <v>50</v>
      </c>
      <c r="E4404" s="6" t="s">
        <v>51</v>
      </c>
      <c r="F4404" s="6" t="s">
        <v>57</v>
      </c>
      <c r="G4404" s="6" t="s">
        <v>44</v>
      </c>
      <c r="H4404" s="6" t="n">
        <v>4</v>
      </c>
      <c r="I4404" s="7" t="n">
        <v>50</v>
      </c>
      <c r="J4404" s="6" t="n">
        <v>4</v>
      </c>
      <c r="K4404" s="7" t="n">
        <v>200</v>
      </c>
      <c r="L4404" s="7" t="n">
        <v>10</v>
      </c>
      <c r="M4404" s="8" t="n">
        <v>0.050000001</v>
      </c>
      <c r="N4404" s="7" t="n">
        <v>95</v>
      </c>
      <c r="O4404" s="12" t="n">
        <v>1</v>
      </c>
    </row>
    <row r="4405" customFormat="false" ht="15" hidden="false" customHeight="true" outlineLevel="0" collapsed="false">
      <c r="A4405" s="6" t="n">
        <v>72998</v>
      </c>
      <c r="B4405" s="6" t="s">
        <v>19</v>
      </c>
      <c r="C4405" s="6" t="s">
        <v>20</v>
      </c>
      <c r="D4405" s="6" t="s">
        <v>27</v>
      </c>
      <c r="E4405" s="6" t="s">
        <v>69</v>
      </c>
      <c r="F4405" s="6" t="s">
        <v>95</v>
      </c>
      <c r="G4405" s="6" t="s">
        <v>24</v>
      </c>
      <c r="H4405" s="6" t="n">
        <v>4</v>
      </c>
      <c r="I4405" s="7" t="n">
        <v>84.40000153</v>
      </c>
      <c r="J4405" s="6" t="n">
        <v>1</v>
      </c>
      <c r="K4405" s="7" t="n">
        <v>84.40000153</v>
      </c>
      <c r="L4405" s="7" t="n">
        <v>4.639999866</v>
      </c>
      <c r="M4405" s="8" t="n">
        <v>0.059999999</v>
      </c>
      <c r="N4405" s="7" t="n">
        <v>27.92000008</v>
      </c>
      <c r="O4405" s="9" t="n">
        <v>0</v>
      </c>
    </row>
    <row r="4406" customFormat="false" ht="15" hidden="false" customHeight="true" outlineLevel="0" collapsed="false">
      <c r="A4406" s="6" t="n">
        <v>6035</v>
      </c>
      <c r="B4406" s="6" t="s">
        <v>19</v>
      </c>
      <c r="C4406" s="6" t="s">
        <v>37</v>
      </c>
      <c r="D4406" s="6" t="s">
        <v>50</v>
      </c>
      <c r="E4406" s="6" t="s">
        <v>51</v>
      </c>
      <c r="F4406" s="6" t="s">
        <v>75</v>
      </c>
      <c r="G4406" s="6" t="s">
        <v>34</v>
      </c>
      <c r="H4406" s="6" t="n">
        <v>4</v>
      </c>
      <c r="I4406" s="7" t="n">
        <v>299.980011</v>
      </c>
      <c r="J4406" s="6" t="n">
        <v>1</v>
      </c>
      <c r="K4406" s="7" t="n">
        <v>299.980011</v>
      </c>
      <c r="L4406" s="7" t="n">
        <v>36</v>
      </c>
      <c r="M4406" s="8" t="n">
        <v>0.119999997</v>
      </c>
      <c r="N4406" s="7" t="n">
        <v>55.43999863</v>
      </c>
      <c r="O4406" s="12" t="n">
        <v>1</v>
      </c>
    </row>
    <row r="4407" customFormat="false" ht="15" hidden="false" customHeight="true" outlineLevel="0" collapsed="false">
      <c r="A4407" s="6" t="n">
        <v>54200</v>
      </c>
      <c r="B4407" s="6" t="s">
        <v>26</v>
      </c>
      <c r="C4407" s="6" t="s">
        <v>20</v>
      </c>
      <c r="D4407" s="6" t="s">
        <v>50</v>
      </c>
      <c r="E4407" s="6" t="s">
        <v>63</v>
      </c>
      <c r="F4407" s="6" t="s">
        <v>73</v>
      </c>
      <c r="G4407" s="6" t="s">
        <v>44</v>
      </c>
      <c r="H4407" s="6" t="n">
        <v>1</v>
      </c>
      <c r="I4407" s="7" t="n">
        <v>39.99000168</v>
      </c>
      <c r="J4407" s="6" t="n">
        <v>1</v>
      </c>
      <c r="K4407" s="7" t="n">
        <v>39.99000168</v>
      </c>
      <c r="L4407" s="7" t="n">
        <v>1.600000024</v>
      </c>
      <c r="M4407" s="8" t="n">
        <v>0.039999999</v>
      </c>
      <c r="N4407" s="7" t="n">
        <v>-61.41999817</v>
      </c>
      <c r="O4407" s="12" t="n">
        <v>1</v>
      </c>
    </row>
    <row r="4408" customFormat="false" ht="15" hidden="false" customHeight="true" outlineLevel="0" collapsed="false">
      <c r="A4408" s="6" t="n">
        <v>22423</v>
      </c>
      <c r="B4408" s="6" t="s">
        <v>26</v>
      </c>
      <c r="C4408" s="6" t="s">
        <v>20</v>
      </c>
      <c r="D4408" s="6" t="s">
        <v>27</v>
      </c>
      <c r="E4408" s="6" t="s">
        <v>42</v>
      </c>
      <c r="F4408" s="6" t="s">
        <v>84</v>
      </c>
      <c r="G4408" s="6" t="s">
        <v>47</v>
      </c>
      <c r="H4408" s="6" t="n">
        <v>1</v>
      </c>
      <c r="I4408" s="7" t="n">
        <v>30</v>
      </c>
      <c r="J4408" s="6" t="n">
        <v>2</v>
      </c>
      <c r="K4408" s="7" t="n">
        <v>60</v>
      </c>
      <c r="L4408" s="7" t="n">
        <v>15</v>
      </c>
      <c r="M4408" s="8" t="n">
        <v>0.25</v>
      </c>
      <c r="N4408" s="7" t="n">
        <v>-9.770000458</v>
      </c>
      <c r="O4408" s="12" t="n">
        <v>1</v>
      </c>
    </row>
    <row r="4409" customFormat="false" ht="15" hidden="false" customHeight="true" outlineLevel="0" collapsed="false">
      <c r="A4409" s="6" t="n">
        <v>19321</v>
      </c>
      <c r="B4409" s="6" t="s">
        <v>36</v>
      </c>
      <c r="C4409" s="6" t="s">
        <v>37</v>
      </c>
      <c r="D4409" s="6" t="s">
        <v>21</v>
      </c>
      <c r="E4409" s="6" t="s">
        <v>65</v>
      </c>
      <c r="F4409" s="6" t="s">
        <v>75</v>
      </c>
      <c r="G4409" s="6" t="s">
        <v>34</v>
      </c>
      <c r="H4409" s="6" t="n">
        <v>0</v>
      </c>
      <c r="I4409" s="7" t="n">
        <v>299.980011</v>
      </c>
      <c r="J4409" s="6" t="n">
        <v>1</v>
      </c>
      <c r="K4409" s="7" t="n">
        <v>299.980011</v>
      </c>
      <c r="L4409" s="7" t="n">
        <v>75</v>
      </c>
      <c r="M4409" s="8" t="n">
        <v>0.25</v>
      </c>
      <c r="N4409" s="7" t="n">
        <v>-6.519999981</v>
      </c>
      <c r="O4409" s="9" t="n">
        <v>0</v>
      </c>
    </row>
    <row r="4410" customFormat="false" ht="15" hidden="false" customHeight="true" outlineLevel="0" collapsed="false">
      <c r="A4410" s="6" t="n">
        <v>21224</v>
      </c>
      <c r="B4410" s="6" t="s">
        <v>19</v>
      </c>
      <c r="C4410" s="6" t="s">
        <v>20</v>
      </c>
      <c r="D4410" s="6" t="s">
        <v>27</v>
      </c>
      <c r="E4410" s="6" t="s">
        <v>54</v>
      </c>
      <c r="F4410" s="6" t="s">
        <v>73</v>
      </c>
      <c r="G4410" s="6" t="s">
        <v>34</v>
      </c>
      <c r="H4410" s="6" t="n">
        <v>4</v>
      </c>
      <c r="I4410" s="7" t="n">
        <v>39.99000168</v>
      </c>
      <c r="J4410" s="6" t="n">
        <v>2</v>
      </c>
      <c r="K4410" s="7" t="n">
        <v>79.98000336</v>
      </c>
      <c r="L4410" s="7" t="n">
        <v>2.400000095</v>
      </c>
      <c r="M4410" s="8" t="n">
        <v>0.029999999</v>
      </c>
      <c r="N4410" s="7" t="n">
        <v>26.21999931</v>
      </c>
      <c r="O4410" s="12" t="n">
        <v>1</v>
      </c>
    </row>
    <row r="4411" customFormat="false" ht="15" hidden="false" customHeight="true" outlineLevel="0" collapsed="false">
      <c r="A4411" s="6" t="n">
        <v>62975</v>
      </c>
      <c r="B4411" s="6" t="s">
        <v>46</v>
      </c>
      <c r="C4411" s="6" t="s">
        <v>37</v>
      </c>
      <c r="D4411" s="6" t="s">
        <v>21</v>
      </c>
      <c r="E4411" s="6" t="s">
        <v>65</v>
      </c>
      <c r="F4411" s="6" t="s">
        <v>71</v>
      </c>
      <c r="G4411" s="6" t="s">
        <v>34</v>
      </c>
      <c r="H4411" s="6" t="n">
        <v>2</v>
      </c>
      <c r="I4411" s="7" t="n">
        <v>199.9900055</v>
      </c>
      <c r="J4411" s="6" t="n">
        <v>1</v>
      </c>
      <c r="K4411" s="7" t="n">
        <v>199.9900055</v>
      </c>
      <c r="L4411" s="7" t="n">
        <v>14</v>
      </c>
      <c r="M4411" s="8" t="n">
        <v>0.07</v>
      </c>
      <c r="N4411" s="7" t="n">
        <v>33.47999954</v>
      </c>
      <c r="O4411" s="12" t="n">
        <v>1</v>
      </c>
    </row>
    <row r="4412" customFormat="false" ht="15" hidden="false" customHeight="true" outlineLevel="0" collapsed="false">
      <c r="A4412" s="6" t="n">
        <v>20253</v>
      </c>
      <c r="B4412" s="6" t="s">
        <v>26</v>
      </c>
      <c r="C4412" s="6" t="s">
        <v>37</v>
      </c>
      <c r="D4412" s="6" t="s">
        <v>21</v>
      </c>
      <c r="E4412" s="6" t="s">
        <v>22</v>
      </c>
      <c r="F4412" s="6" t="s">
        <v>74</v>
      </c>
      <c r="G4412" s="6" t="s">
        <v>24</v>
      </c>
      <c r="H4412" s="6" t="n">
        <v>1</v>
      </c>
      <c r="I4412" s="7" t="n">
        <v>44.99000168</v>
      </c>
      <c r="J4412" s="6" t="n">
        <v>1</v>
      </c>
      <c r="K4412" s="7" t="n">
        <v>44.99000168</v>
      </c>
      <c r="L4412" s="7" t="n">
        <v>1.350000024</v>
      </c>
      <c r="M4412" s="8" t="n">
        <v>0.029999999</v>
      </c>
      <c r="N4412" s="7" t="n">
        <v>11.77999973</v>
      </c>
      <c r="O4412" s="12" t="n">
        <v>1</v>
      </c>
    </row>
    <row r="4413" customFormat="false" ht="15" hidden="false" customHeight="true" outlineLevel="0" collapsed="false">
      <c r="A4413" s="6" t="n">
        <v>28441</v>
      </c>
      <c r="B4413" s="6" t="s">
        <v>19</v>
      </c>
      <c r="C4413" s="6" t="s">
        <v>20</v>
      </c>
      <c r="D4413" s="6" t="s">
        <v>27</v>
      </c>
      <c r="E4413" s="6" t="s">
        <v>69</v>
      </c>
      <c r="F4413" s="6" t="s">
        <v>75</v>
      </c>
      <c r="G4413" s="6" t="s">
        <v>44</v>
      </c>
      <c r="H4413" s="6" t="n">
        <v>4</v>
      </c>
      <c r="I4413" s="7" t="n">
        <v>299.980011</v>
      </c>
      <c r="J4413" s="6" t="n">
        <v>1</v>
      </c>
      <c r="K4413" s="7" t="n">
        <v>299.980011</v>
      </c>
      <c r="L4413" s="7" t="n">
        <v>3</v>
      </c>
      <c r="M4413" s="8" t="n">
        <v>0.01</v>
      </c>
      <c r="N4413" s="7" t="n">
        <v>80.18000031</v>
      </c>
      <c r="O4413" s="9" t="n">
        <v>0</v>
      </c>
    </row>
    <row r="4414" customFormat="false" ht="15" hidden="false" customHeight="true" outlineLevel="0" collapsed="false">
      <c r="A4414" s="6" t="n">
        <v>15237</v>
      </c>
      <c r="B4414" s="6" t="s">
        <v>19</v>
      </c>
      <c r="C4414" s="6" t="s">
        <v>20</v>
      </c>
      <c r="D4414" s="6" t="s">
        <v>21</v>
      </c>
      <c r="E4414" s="6" t="s">
        <v>64</v>
      </c>
      <c r="F4414" s="6" t="s">
        <v>23</v>
      </c>
      <c r="G4414" s="6" t="s">
        <v>34</v>
      </c>
      <c r="H4414" s="6" t="n">
        <v>4</v>
      </c>
      <c r="I4414" s="7" t="n">
        <v>129.9900055</v>
      </c>
      <c r="J4414" s="6" t="n">
        <v>1</v>
      </c>
      <c r="K4414" s="7" t="n">
        <v>129.9900055</v>
      </c>
      <c r="L4414" s="7" t="n">
        <v>32.5</v>
      </c>
      <c r="M4414" s="8" t="n">
        <v>0.25</v>
      </c>
      <c r="N4414" s="7" t="n">
        <v>26.3199997</v>
      </c>
      <c r="O4414" s="9" t="n">
        <v>0</v>
      </c>
    </row>
    <row r="4415" customFormat="false" ht="15" hidden="false" customHeight="true" outlineLevel="0" collapsed="false">
      <c r="A4415" s="6" t="n">
        <v>15657</v>
      </c>
      <c r="B4415" s="6" t="s">
        <v>19</v>
      </c>
      <c r="C4415" s="6" t="s">
        <v>49</v>
      </c>
      <c r="D4415" s="6" t="s">
        <v>21</v>
      </c>
      <c r="E4415" s="6" t="s">
        <v>65</v>
      </c>
      <c r="F4415" s="6" t="s">
        <v>29</v>
      </c>
      <c r="G4415" s="6" t="s">
        <v>34</v>
      </c>
      <c r="H4415" s="6" t="n">
        <v>4</v>
      </c>
      <c r="I4415" s="7" t="n">
        <v>99.98999786</v>
      </c>
      <c r="J4415" s="6" t="n">
        <v>4</v>
      </c>
      <c r="K4415" s="7" t="n">
        <v>399.9599915</v>
      </c>
      <c r="L4415" s="7" t="n">
        <v>12</v>
      </c>
      <c r="M4415" s="8" t="n">
        <v>0.029999999</v>
      </c>
      <c r="N4415" s="7" t="n">
        <v>131.1300049</v>
      </c>
      <c r="O4415" s="9" t="n">
        <v>0</v>
      </c>
    </row>
    <row r="4416" customFormat="false" ht="15" hidden="false" customHeight="true" outlineLevel="0" collapsed="false">
      <c r="A4416" s="6" t="n">
        <v>31247</v>
      </c>
      <c r="B4416" s="6" t="s">
        <v>46</v>
      </c>
      <c r="C4416" s="6" t="s">
        <v>37</v>
      </c>
      <c r="D4416" s="6" t="s">
        <v>27</v>
      </c>
      <c r="E4416" s="6" t="s">
        <v>42</v>
      </c>
      <c r="F4416" s="6" t="s">
        <v>57</v>
      </c>
      <c r="G4416" s="6" t="s">
        <v>47</v>
      </c>
      <c r="H4416" s="6" t="n">
        <v>2</v>
      </c>
      <c r="I4416" s="7" t="n">
        <v>50</v>
      </c>
      <c r="J4416" s="6" t="n">
        <v>4</v>
      </c>
      <c r="K4416" s="7" t="n">
        <v>200</v>
      </c>
      <c r="L4416" s="7" t="n">
        <v>10</v>
      </c>
      <c r="M4416" s="8" t="n">
        <v>0.050000001</v>
      </c>
      <c r="N4416" s="7" t="n">
        <v>-44.27000046</v>
      </c>
      <c r="O4416" s="12" t="n">
        <v>1</v>
      </c>
    </row>
    <row r="4417" customFormat="false" ht="15" hidden="false" customHeight="true" outlineLevel="0" collapsed="false">
      <c r="A4417" s="6" t="n">
        <v>34315</v>
      </c>
      <c r="B4417" s="6" t="s">
        <v>19</v>
      </c>
      <c r="C4417" s="6" t="s">
        <v>20</v>
      </c>
      <c r="D4417" s="6" t="s">
        <v>31</v>
      </c>
      <c r="E4417" s="6" t="s">
        <v>62</v>
      </c>
      <c r="F4417" s="6" t="s">
        <v>23</v>
      </c>
      <c r="G4417" s="6" t="s">
        <v>44</v>
      </c>
      <c r="H4417" s="6" t="n">
        <v>4</v>
      </c>
      <c r="I4417" s="7" t="n">
        <v>129.9900055</v>
      </c>
      <c r="J4417" s="6" t="n">
        <v>1</v>
      </c>
      <c r="K4417" s="7" t="n">
        <v>129.9900055</v>
      </c>
      <c r="L4417" s="7" t="n">
        <v>2.599999905</v>
      </c>
      <c r="M4417" s="8" t="n">
        <v>0.02</v>
      </c>
      <c r="N4417" s="7" t="n">
        <v>36.93999863</v>
      </c>
      <c r="O4417" s="12" t="n">
        <v>1</v>
      </c>
    </row>
    <row r="4418" customFormat="false" ht="15" hidden="false" customHeight="true" outlineLevel="0" collapsed="false">
      <c r="A4418" s="6" t="n">
        <v>11548</v>
      </c>
      <c r="B4418" s="6" t="s">
        <v>46</v>
      </c>
      <c r="C4418" s="6" t="s">
        <v>37</v>
      </c>
      <c r="D4418" s="6" t="s">
        <v>21</v>
      </c>
      <c r="E4418" s="6" t="s">
        <v>65</v>
      </c>
      <c r="F4418" s="6" t="s">
        <v>73</v>
      </c>
      <c r="G4418" s="6" t="s">
        <v>34</v>
      </c>
      <c r="H4418" s="6" t="n">
        <v>2</v>
      </c>
      <c r="I4418" s="7" t="n">
        <v>39.99000168</v>
      </c>
      <c r="J4418" s="6" t="n">
        <v>1</v>
      </c>
      <c r="K4418" s="7" t="n">
        <v>39.99000168</v>
      </c>
      <c r="L4418" s="7" t="n">
        <v>2</v>
      </c>
      <c r="M4418" s="8" t="n">
        <v>0.050000001</v>
      </c>
      <c r="N4418" s="7" t="n">
        <v>13.30000019</v>
      </c>
      <c r="O4418" s="12" t="n">
        <v>1</v>
      </c>
    </row>
    <row r="4419" customFormat="false" ht="15" hidden="false" customHeight="true" outlineLevel="0" collapsed="false">
      <c r="A4419" s="6" t="n">
        <v>38365</v>
      </c>
      <c r="B4419" s="6" t="s">
        <v>36</v>
      </c>
      <c r="C4419" s="6" t="s">
        <v>37</v>
      </c>
      <c r="D4419" s="6" t="s">
        <v>31</v>
      </c>
      <c r="E4419" s="6" t="s">
        <v>62</v>
      </c>
      <c r="F4419" s="6" t="s">
        <v>58</v>
      </c>
      <c r="G4419" s="6" t="s">
        <v>47</v>
      </c>
      <c r="H4419" s="6" t="n">
        <v>0</v>
      </c>
      <c r="I4419" s="7" t="n">
        <v>49.97999954</v>
      </c>
      <c r="J4419" s="6" t="n">
        <v>5</v>
      </c>
      <c r="K4419" s="7" t="n">
        <v>249.8999939</v>
      </c>
      <c r="L4419" s="7" t="n">
        <v>17.48999977</v>
      </c>
      <c r="M4419" s="8" t="n">
        <v>0.07</v>
      </c>
      <c r="N4419" s="7" t="n">
        <v>104.5800018</v>
      </c>
      <c r="O4419" s="9" t="n">
        <v>0</v>
      </c>
    </row>
    <row r="4420" customFormat="false" ht="15" hidden="false" customHeight="true" outlineLevel="0" collapsed="false">
      <c r="A4420" s="6" t="n">
        <v>44502</v>
      </c>
      <c r="B4420" s="6" t="s">
        <v>19</v>
      </c>
      <c r="C4420" s="6" t="s">
        <v>20</v>
      </c>
      <c r="D4420" s="6" t="s">
        <v>21</v>
      </c>
      <c r="E4420" s="6" t="s">
        <v>66</v>
      </c>
      <c r="F4420" s="6" t="s">
        <v>33</v>
      </c>
      <c r="G4420" s="6" t="s">
        <v>34</v>
      </c>
      <c r="H4420" s="6" t="n">
        <v>4</v>
      </c>
      <c r="I4420" s="7" t="n">
        <v>59.99000168</v>
      </c>
      <c r="J4420" s="6" t="n">
        <v>5</v>
      </c>
      <c r="K4420" s="7" t="n">
        <v>299.9500122</v>
      </c>
      <c r="L4420" s="7" t="n">
        <v>47.99000168</v>
      </c>
      <c r="M4420" s="8" t="n">
        <v>0.159999996</v>
      </c>
      <c r="N4420" s="7" t="n">
        <v>12.60000038</v>
      </c>
      <c r="O4420" s="9" t="n">
        <v>0</v>
      </c>
    </row>
    <row r="4421" customFormat="false" ht="15" hidden="false" customHeight="true" outlineLevel="0" collapsed="false">
      <c r="A4421" s="6" t="n">
        <v>44300</v>
      </c>
      <c r="B4421" s="6" t="s">
        <v>19</v>
      </c>
      <c r="C4421" s="6" t="s">
        <v>20</v>
      </c>
      <c r="D4421" s="6" t="s">
        <v>21</v>
      </c>
      <c r="E4421" s="6" t="s">
        <v>66</v>
      </c>
      <c r="F4421" s="6" t="s">
        <v>58</v>
      </c>
      <c r="G4421" s="6" t="s">
        <v>44</v>
      </c>
      <c r="H4421" s="6" t="n">
        <v>4</v>
      </c>
      <c r="I4421" s="7" t="n">
        <v>49.97999954</v>
      </c>
      <c r="J4421" s="6" t="n">
        <v>2</v>
      </c>
      <c r="K4421" s="7" t="n">
        <v>99.95999908</v>
      </c>
      <c r="L4421" s="7" t="n">
        <v>2</v>
      </c>
      <c r="M4421" s="8" t="n">
        <v>0.02</v>
      </c>
      <c r="N4421" s="7" t="n">
        <v>-5.579999924</v>
      </c>
      <c r="O4421" s="12" t="n">
        <v>1</v>
      </c>
    </row>
    <row r="4422" customFormat="false" ht="15" hidden="false" customHeight="true" outlineLevel="0" collapsed="false">
      <c r="A4422" s="6" t="n">
        <v>33499</v>
      </c>
      <c r="B4422" s="6" t="s">
        <v>36</v>
      </c>
      <c r="C4422" s="6" t="s">
        <v>49</v>
      </c>
      <c r="D4422" s="6" t="s">
        <v>31</v>
      </c>
      <c r="E4422" s="6" t="s">
        <v>56</v>
      </c>
      <c r="F4422" s="6" t="s">
        <v>73</v>
      </c>
      <c r="G4422" s="6" t="s">
        <v>34</v>
      </c>
      <c r="H4422" s="6" t="n">
        <v>0</v>
      </c>
      <c r="I4422" s="7" t="n">
        <v>39.99000168</v>
      </c>
      <c r="J4422" s="6" t="n">
        <v>5</v>
      </c>
      <c r="K4422" s="7" t="n">
        <v>199.9499969</v>
      </c>
      <c r="L4422" s="7" t="n">
        <v>4</v>
      </c>
      <c r="M4422" s="8" t="n">
        <v>0.02</v>
      </c>
      <c r="N4422" s="7" t="n">
        <v>66.23000336</v>
      </c>
      <c r="O4422" s="12" t="n">
        <v>1</v>
      </c>
    </row>
    <row r="4423" customFormat="false" ht="15" hidden="false" customHeight="true" outlineLevel="0" collapsed="false">
      <c r="A4423" s="6" t="n">
        <v>65852</v>
      </c>
      <c r="B4423" s="6" t="s">
        <v>19</v>
      </c>
      <c r="C4423" s="6" t="s">
        <v>49</v>
      </c>
      <c r="D4423" s="6" t="s">
        <v>21</v>
      </c>
      <c r="E4423" s="6" t="s">
        <v>65</v>
      </c>
      <c r="F4423" s="6" t="s">
        <v>58</v>
      </c>
      <c r="G4423" s="6" t="s">
        <v>34</v>
      </c>
      <c r="H4423" s="6" t="n">
        <v>4</v>
      </c>
      <c r="I4423" s="7" t="n">
        <v>49.97999954</v>
      </c>
      <c r="J4423" s="6" t="n">
        <v>5</v>
      </c>
      <c r="K4423" s="7" t="n">
        <v>249.8999939</v>
      </c>
      <c r="L4423" s="7" t="n">
        <v>7.5</v>
      </c>
      <c r="M4423" s="8" t="n">
        <v>0.029999999</v>
      </c>
      <c r="N4423" s="7" t="n">
        <v>72.72000122</v>
      </c>
      <c r="O4423" s="9" t="n">
        <v>0</v>
      </c>
    </row>
    <row r="4424" customFormat="false" ht="15" hidden="false" customHeight="true" outlineLevel="0" collapsed="false">
      <c r="A4424" s="6" t="n">
        <v>38673</v>
      </c>
      <c r="B4424" s="6" t="s">
        <v>19</v>
      </c>
      <c r="C4424" s="6" t="s">
        <v>20</v>
      </c>
      <c r="D4424" s="6" t="s">
        <v>31</v>
      </c>
      <c r="E4424" s="6" t="s">
        <v>62</v>
      </c>
      <c r="F4424" s="6" t="s">
        <v>40</v>
      </c>
      <c r="G4424" s="6" t="s">
        <v>24</v>
      </c>
      <c r="H4424" s="6" t="n">
        <v>4</v>
      </c>
      <c r="I4424" s="7" t="n">
        <v>399.980011</v>
      </c>
      <c r="J4424" s="6" t="n">
        <v>1</v>
      </c>
      <c r="K4424" s="7" t="n">
        <v>399.980011</v>
      </c>
      <c r="L4424" s="7" t="n">
        <v>8</v>
      </c>
      <c r="M4424" s="8" t="n">
        <v>0.02</v>
      </c>
      <c r="N4424" s="7" t="n">
        <v>-607.5700073</v>
      </c>
      <c r="O4424" s="9" t="n">
        <v>0</v>
      </c>
    </row>
    <row r="4425" customFormat="false" ht="15" hidden="false" customHeight="true" outlineLevel="0" collapsed="false">
      <c r="A4425" s="6" t="n">
        <v>38152</v>
      </c>
      <c r="B4425" s="6" t="s">
        <v>19</v>
      </c>
      <c r="C4425" s="6" t="s">
        <v>20</v>
      </c>
      <c r="D4425" s="6" t="s">
        <v>31</v>
      </c>
      <c r="E4425" s="6" t="s">
        <v>86</v>
      </c>
      <c r="F4425" s="6" t="s">
        <v>29</v>
      </c>
      <c r="G4425" s="6" t="s">
        <v>44</v>
      </c>
      <c r="H4425" s="6" t="n">
        <v>4</v>
      </c>
      <c r="I4425" s="7" t="n">
        <v>99.98999786</v>
      </c>
      <c r="J4425" s="6" t="n">
        <v>3</v>
      </c>
      <c r="K4425" s="7" t="n">
        <v>299.9700012</v>
      </c>
      <c r="L4425" s="7" t="n">
        <v>48</v>
      </c>
      <c r="M4425" s="8" t="n">
        <v>0.159999996</v>
      </c>
      <c r="N4425" s="7" t="n">
        <v>94.48999786</v>
      </c>
      <c r="O4425" s="9" t="n">
        <v>0</v>
      </c>
    </row>
    <row r="4426" customFormat="false" ht="15" hidden="false" customHeight="true" outlineLevel="0" collapsed="false">
      <c r="A4426" s="6" t="n">
        <v>23967</v>
      </c>
      <c r="B4426" s="6" t="s">
        <v>19</v>
      </c>
      <c r="C4426" s="6" t="s">
        <v>37</v>
      </c>
      <c r="D4426" s="6" t="s">
        <v>27</v>
      </c>
      <c r="E4426" s="6" t="s">
        <v>54</v>
      </c>
      <c r="F4426" s="6" t="s">
        <v>71</v>
      </c>
      <c r="G4426" s="6" t="s">
        <v>44</v>
      </c>
      <c r="H4426" s="6" t="n">
        <v>4</v>
      </c>
      <c r="I4426" s="7" t="n">
        <v>199.9900055</v>
      </c>
      <c r="J4426" s="6" t="n">
        <v>1</v>
      </c>
      <c r="K4426" s="7" t="n">
        <v>199.9900055</v>
      </c>
      <c r="L4426" s="7" t="n">
        <v>32</v>
      </c>
      <c r="M4426" s="8" t="n">
        <v>0.159999996</v>
      </c>
      <c r="N4426" s="7" t="n">
        <v>39.97999954</v>
      </c>
      <c r="O4426" s="9" t="n">
        <v>0</v>
      </c>
    </row>
    <row r="4427" customFormat="false" ht="15" hidden="false" customHeight="true" outlineLevel="0" collapsed="false">
      <c r="A4427" s="6" t="n">
        <v>31558</v>
      </c>
      <c r="B4427" s="6" t="s">
        <v>46</v>
      </c>
      <c r="C4427" s="6" t="s">
        <v>20</v>
      </c>
      <c r="D4427" s="6" t="s">
        <v>31</v>
      </c>
      <c r="E4427" s="6" t="s">
        <v>62</v>
      </c>
      <c r="F4427" s="6" t="s">
        <v>57</v>
      </c>
      <c r="G4427" s="6" t="s">
        <v>34</v>
      </c>
      <c r="H4427" s="6" t="n">
        <v>2</v>
      </c>
      <c r="I4427" s="7" t="n">
        <v>50</v>
      </c>
      <c r="J4427" s="6" t="n">
        <v>5</v>
      </c>
      <c r="K4427" s="7" t="n">
        <v>250</v>
      </c>
      <c r="L4427" s="7" t="n">
        <v>32.5</v>
      </c>
      <c r="M4427" s="8" t="n">
        <v>0.129999995</v>
      </c>
      <c r="N4427" s="7" t="n">
        <v>69.59999847</v>
      </c>
      <c r="O4427" s="12" t="n">
        <v>1</v>
      </c>
    </row>
    <row r="4428" customFormat="false" ht="15" hidden="false" customHeight="true" outlineLevel="0" collapsed="false">
      <c r="A4428" s="6" t="n">
        <v>47197</v>
      </c>
      <c r="B4428" s="6" t="s">
        <v>19</v>
      </c>
      <c r="C4428" s="6" t="s">
        <v>20</v>
      </c>
      <c r="D4428" s="6" t="s">
        <v>27</v>
      </c>
      <c r="E4428" s="6" t="s">
        <v>79</v>
      </c>
      <c r="F4428" s="6" t="s">
        <v>23</v>
      </c>
      <c r="G4428" s="6" t="s">
        <v>47</v>
      </c>
      <c r="H4428" s="6" t="n">
        <v>4</v>
      </c>
      <c r="I4428" s="7" t="n">
        <v>129.9900055</v>
      </c>
      <c r="J4428" s="6" t="n">
        <v>1</v>
      </c>
      <c r="K4428" s="7" t="n">
        <v>129.9900055</v>
      </c>
      <c r="L4428" s="7" t="n">
        <v>32.5</v>
      </c>
      <c r="M4428" s="8" t="n">
        <v>0.25</v>
      </c>
      <c r="N4428" s="7" t="n">
        <v>16.5699997</v>
      </c>
      <c r="O4428" s="9" t="n">
        <v>0</v>
      </c>
    </row>
    <row r="4429" customFormat="false" ht="15" hidden="false" customHeight="true" outlineLevel="0" collapsed="false">
      <c r="A4429" s="6" t="n">
        <v>49317</v>
      </c>
      <c r="B4429" s="6" t="s">
        <v>19</v>
      </c>
      <c r="C4429" s="6" t="s">
        <v>20</v>
      </c>
      <c r="D4429" s="6" t="s">
        <v>27</v>
      </c>
      <c r="E4429" s="6" t="s">
        <v>79</v>
      </c>
      <c r="F4429" s="6" t="s">
        <v>23</v>
      </c>
      <c r="G4429" s="6" t="s">
        <v>24</v>
      </c>
      <c r="H4429" s="6" t="n">
        <v>4</v>
      </c>
      <c r="I4429" s="7" t="n">
        <v>129.9900055</v>
      </c>
      <c r="J4429" s="6" t="n">
        <v>1</v>
      </c>
      <c r="K4429" s="7" t="n">
        <v>129.9900055</v>
      </c>
      <c r="L4429" s="7" t="n">
        <v>15.60000038</v>
      </c>
      <c r="M4429" s="8" t="n">
        <v>0.119999997</v>
      </c>
      <c r="N4429" s="7" t="n">
        <v>25.17000008</v>
      </c>
      <c r="O4429" s="9" t="n">
        <v>0</v>
      </c>
    </row>
    <row r="4430" customFormat="false" ht="15" hidden="false" customHeight="true" outlineLevel="0" collapsed="false">
      <c r="A4430" s="6" t="n">
        <v>2970</v>
      </c>
      <c r="B4430" s="6" t="s">
        <v>19</v>
      </c>
      <c r="C4430" s="6" t="s">
        <v>49</v>
      </c>
      <c r="D4430" s="6" t="s">
        <v>50</v>
      </c>
      <c r="E4430" s="6" t="s">
        <v>51</v>
      </c>
      <c r="F4430" s="6" t="s">
        <v>74</v>
      </c>
      <c r="G4430" s="6" t="s">
        <v>24</v>
      </c>
      <c r="H4430" s="6" t="n">
        <v>4</v>
      </c>
      <c r="I4430" s="7" t="n">
        <v>31.98999977</v>
      </c>
      <c r="J4430" s="6" t="n">
        <v>5</v>
      </c>
      <c r="K4430" s="7" t="n">
        <v>159.9499969</v>
      </c>
      <c r="L4430" s="7" t="n">
        <v>0</v>
      </c>
      <c r="M4430" s="8" t="n">
        <v>0</v>
      </c>
      <c r="N4430" s="7" t="n">
        <v>59.97999954</v>
      </c>
      <c r="O4430" s="12" t="n">
        <v>1</v>
      </c>
    </row>
    <row r="4431" customFormat="false" ht="15" hidden="false" customHeight="true" outlineLevel="0" collapsed="false">
      <c r="A4431" s="6" t="n">
        <v>54118</v>
      </c>
      <c r="B4431" s="6" t="s">
        <v>36</v>
      </c>
      <c r="C4431" s="6" t="s">
        <v>20</v>
      </c>
      <c r="D4431" s="6" t="s">
        <v>50</v>
      </c>
      <c r="E4431" s="6" t="s">
        <v>51</v>
      </c>
      <c r="F4431" s="6" t="s">
        <v>57</v>
      </c>
      <c r="G4431" s="6" t="s">
        <v>34</v>
      </c>
      <c r="H4431" s="6" t="n">
        <v>0</v>
      </c>
      <c r="I4431" s="7" t="n">
        <v>50</v>
      </c>
      <c r="J4431" s="6" t="n">
        <v>5</v>
      </c>
      <c r="K4431" s="7" t="n">
        <v>250</v>
      </c>
      <c r="L4431" s="7" t="n">
        <v>40</v>
      </c>
      <c r="M4431" s="8" t="n">
        <v>0.159999996</v>
      </c>
      <c r="N4431" s="7" t="n">
        <v>18.47999954</v>
      </c>
      <c r="O4431" s="12" t="n">
        <v>1</v>
      </c>
    </row>
    <row r="4432" customFormat="false" ht="15" hidden="false" customHeight="true" outlineLevel="0" collapsed="false">
      <c r="A4432" s="6" t="n">
        <v>68261</v>
      </c>
      <c r="B4432" s="6" t="s">
        <v>26</v>
      </c>
      <c r="C4432" s="6" t="s">
        <v>20</v>
      </c>
      <c r="D4432" s="6" t="s">
        <v>21</v>
      </c>
      <c r="E4432" s="6" t="s">
        <v>22</v>
      </c>
      <c r="F4432" s="6" t="s">
        <v>29</v>
      </c>
      <c r="G4432" s="6" t="s">
        <v>24</v>
      </c>
      <c r="H4432" s="6" t="n">
        <v>1</v>
      </c>
      <c r="I4432" s="7" t="n">
        <v>99.98999786</v>
      </c>
      <c r="J4432" s="6" t="n">
        <v>5</v>
      </c>
      <c r="K4432" s="7" t="n">
        <v>499.9500122</v>
      </c>
      <c r="L4432" s="7" t="n">
        <v>5</v>
      </c>
      <c r="M4432" s="8" t="n">
        <v>0.01</v>
      </c>
      <c r="N4432" s="7" t="n">
        <v>31.18000031</v>
      </c>
      <c r="O4432" s="12" t="n">
        <v>1</v>
      </c>
    </row>
    <row r="4433" customFormat="false" ht="15" hidden="false" customHeight="true" outlineLevel="0" collapsed="false">
      <c r="A4433" s="6" t="n">
        <v>63028</v>
      </c>
      <c r="B4433" s="6" t="s">
        <v>19</v>
      </c>
      <c r="C4433" s="6" t="s">
        <v>49</v>
      </c>
      <c r="D4433" s="6" t="s">
        <v>21</v>
      </c>
      <c r="E4433" s="6" t="s">
        <v>64</v>
      </c>
      <c r="F4433" s="6" t="s">
        <v>57</v>
      </c>
      <c r="G4433" s="6" t="s">
        <v>34</v>
      </c>
      <c r="H4433" s="6" t="n">
        <v>4</v>
      </c>
      <c r="I4433" s="7" t="n">
        <v>50</v>
      </c>
      <c r="J4433" s="6" t="n">
        <v>2</v>
      </c>
      <c r="K4433" s="7" t="n">
        <v>100</v>
      </c>
      <c r="L4433" s="7" t="n">
        <v>18</v>
      </c>
      <c r="M4433" s="8" t="n">
        <v>0.180000007</v>
      </c>
      <c r="N4433" s="7" t="n">
        <v>17.21999931</v>
      </c>
      <c r="O4433" s="9" t="n">
        <v>0</v>
      </c>
    </row>
    <row r="4434" customFormat="false" ht="15" hidden="false" customHeight="true" outlineLevel="0" collapsed="false">
      <c r="A4434" s="6" t="n">
        <v>5841</v>
      </c>
      <c r="B4434" s="6" t="s">
        <v>19</v>
      </c>
      <c r="C4434" s="6" t="s">
        <v>37</v>
      </c>
      <c r="D4434" s="6" t="s">
        <v>50</v>
      </c>
      <c r="E4434" s="6" t="s">
        <v>51</v>
      </c>
      <c r="F4434" s="6" t="s">
        <v>29</v>
      </c>
      <c r="G4434" s="6" t="s">
        <v>34</v>
      </c>
      <c r="H4434" s="6" t="n">
        <v>4</v>
      </c>
      <c r="I4434" s="7" t="n">
        <v>99.98999786</v>
      </c>
      <c r="J4434" s="6" t="n">
        <v>1</v>
      </c>
      <c r="K4434" s="7" t="n">
        <v>99.98999786</v>
      </c>
      <c r="L4434" s="7" t="n">
        <v>18</v>
      </c>
      <c r="M4434" s="8" t="n">
        <v>0.180000007</v>
      </c>
      <c r="N4434" s="7" t="n">
        <v>22.95999908</v>
      </c>
      <c r="O4434" s="9" t="n">
        <v>0</v>
      </c>
    </row>
    <row r="4435" customFormat="false" ht="15" hidden="false" customHeight="true" outlineLevel="0" collapsed="false">
      <c r="A4435" s="6" t="n">
        <v>49782</v>
      </c>
      <c r="B4435" s="6" t="s">
        <v>19</v>
      </c>
      <c r="C4435" s="6" t="s">
        <v>37</v>
      </c>
      <c r="D4435" s="6" t="s">
        <v>27</v>
      </c>
      <c r="E4435" s="6" t="s">
        <v>69</v>
      </c>
      <c r="F4435" s="6" t="s">
        <v>40</v>
      </c>
      <c r="G4435" s="6" t="s">
        <v>34</v>
      </c>
      <c r="H4435" s="6" t="n">
        <v>4</v>
      </c>
      <c r="I4435" s="7" t="n">
        <v>399.980011</v>
      </c>
      <c r="J4435" s="6" t="n">
        <v>1</v>
      </c>
      <c r="K4435" s="7" t="n">
        <v>399.980011</v>
      </c>
      <c r="L4435" s="7" t="n">
        <v>16</v>
      </c>
      <c r="M4435" s="8" t="n">
        <v>0.039999999</v>
      </c>
      <c r="N4435" s="7" t="n">
        <v>24.19000053</v>
      </c>
      <c r="O4435" s="9" t="n">
        <v>0</v>
      </c>
    </row>
    <row r="4436" customFormat="false" ht="15" hidden="false" customHeight="true" outlineLevel="0" collapsed="false">
      <c r="A4436" s="6" t="n">
        <v>5672</v>
      </c>
      <c r="B4436" s="6" t="s">
        <v>19</v>
      </c>
      <c r="C4436" s="6" t="s">
        <v>20</v>
      </c>
      <c r="D4436" s="6" t="s">
        <v>50</v>
      </c>
      <c r="E4436" s="6" t="s">
        <v>51</v>
      </c>
      <c r="F4436" s="6" t="s">
        <v>23</v>
      </c>
      <c r="G4436" s="6" t="s">
        <v>44</v>
      </c>
      <c r="H4436" s="6" t="n">
        <v>4</v>
      </c>
      <c r="I4436" s="7" t="n">
        <v>129.9900055</v>
      </c>
      <c r="J4436" s="6" t="n">
        <v>1</v>
      </c>
      <c r="K4436" s="7" t="n">
        <v>129.9900055</v>
      </c>
      <c r="L4436" s="7" t="n">
        <v>5.199999809</v>
      </c>
      <c r="M4436" s="8" t="n">
        <v>0.039999999</v>
      </c>
      <c r="N4436" s="7" t="n">
        <v>62.40000153</v>
      </c>
      <c r="O4436" s="9" t="n">
        <v>0</v>
      </c>
    </row>
    <row r="4437" customFormat="false" ht="15" hidden="false" customHeight="true" outlineLevel="0" collapsed="false">
      <c r="A4437" s="6" t="n">
        <v>70985</v>
      </c>
      <c r="B4437" s="6" t="s">
        <v>46</v>
      </c>
      <c r="C4437" s="6" t="s">
        <v>20</v>
      </c>
      <c r="D4437" s="6" t="s">
        <v>21</v>
      </c>
      <c r="E4437" s="6" t="s">
        <v>65</v>
      </c>
      <c r="F4437" s="6" t="s">
        <v>91</v>
      </c>
      <c r="G4437" s="6" t="s">
        <v>47</v>
      </c>
      <c r="H4437" s="6" t="n">
        <v>2</v>
      </c>
      <c r="I4437" s="7" t="n">
        <v>252.8800049</v>
      </c>
      <c r="J4437" s="6" t="n">
        <v>1</v>
      </c>
      <c r="K4437" s="7" t="n">
        <v>252.8800049</v>
      </c>
      <c r="L4437" s="7" t="n">
        <v>5.059999943</v>
      </c>
      <c r="M4437" s="8" t="n">
        <v>0.02</v>
      </c>
      <c r="N4437" s="7" t="n">
        <v>64.43000031</v>
      </c>
      <c r="O4437" s="12" t="n">
        <v>1</v>
      </c>
    </row>
    <row r="4438" customFormat="false" ht="15" hidden="false" customHeight="true" outlineLevel="0" collapsed="false">
      <c r="A4438" s="6" t="n">
        <v>67653</v>
      </c>
      <c r="B4438" s="6" t="s">
        <v>19</v>
      </c>
      <c r="C4438" s="6" t="s">
        <v>37</v>
      </c>
      <c r="D4438" s="6" t="s">
        <v>21</v>
      </c>
      <c r="E4438" s="6" t="s">
        <v>65</v>
      </c>
      <c r="F4438" s="6" t="s">
        <v>23</v>
      </c>
      <c r="G4438" s="6" t="s">
        <v>34</v>
      </c>
      <c r="H4438" s="6" t="n">
        <v>4</v>
      </c>
      <c r="I4438" s="7" t="n">
        <v>129.9900055</v>
      </c>
      <c r="J4438" s="6" t="n">
        <v>1</v>
      </c>
      <c r="K4438" s="7" t="n">
        <v>129.9900055</v>
      </c>
      <c r="L4438" s="7" t="n">
        <v>20.79999924</v>
      </c>
      <c r="M4438" s="8" t="n">
        <v>0.159999996</v>
      </c>
      <c r="N4438" s="7" t="n">
        <v>39.63999939</v>
      </c>
      <c r="O4438" s="9" t="n">
        <v>0</v>
      </c>
    </row>
    <row r="4439" customFormat="false" ht="15" hidden="false" customHeight="true" outlineLevel="0" collapsed="false">
      <c r="A4439" s="6" t="n">
        <v>9547</v>
      </c>
      <c r="B4439" s="6" t="s">
        <v>19</v>
      </c>
      <c r="C4439" s="6" t="s">
        <v>37</v>
      </c>
      <c r="D4439" s="6" t="s">
        <v>50</v>
      </c>
      <c r="E4439" s="6" t="s">
        <v>63</v>
      </c>
      <c r="F4439" s="6" t="s">
        <v>33</v>
      </c>
      <c r="G4439" s="6" t="s">
        <v>44</v>
      </c>
      <c r="H4439" s="6" t="n">
        <v>4</v>
      </c>
      <c r="I4439" s="7" t="n">
        <v>59.99000168</v>
      </c>
      <c r="J4439" s="6" t="n">
        <v>1</v>
      </c>
      <c r="K4439" s="7" t="n">
        <v>59.99000168</v>
      </c>
      <c r="L4439" s="7" t="n">
        <v>12</v>
      </c>
      <c r="M4439" s="8" t="n">
        <v>0.200000003</v>
      </c>
      <c r="N4439" s="7" t="n">
        <v>22.07999992</v>
      </c>
      <c r="O4439" s="9" t="n">
        <v>0</v>
      </c>
    </row>
    <row r="4440" customFormat="false" ht="15" hidden="false" customHeight="true" outlineLevel="0" collapsed="false">
      <c r="A4440" s="6" t="n">
        <v>57119</v>
      </c>
      <c r="B4440" s="6" t="s">
        <v>19</v>
      </c>
      <c r="C4440" s="6" t="s">
        <v>49</v>
      </c>
      <c r="D4440" s="6" t="s">
        <v>50</v>
      </c>
      <c r="E4440" s="6" t="s">
        <v>63</v>
      </c>
      <c r="F4440" s="6" t="s">
        <v>40</v>
      </c>
      <c r="G4440" s="6" t="s">
        <v>34</v>
      </c>
      <c r="H4440" s="6" t="n">
        <v>4</v>
      </c>
      <c r="I4440" s="7" t="n">
        <v>399.980011</v>
      </c>
      <c r="J4440" s="6" t="n">
        <v>1</v>
      </c>
      <c r="K4440" s="7" t="n">
        <v>399.980011</v>
      </c>
      <c r="L4440" s="7" t="n">
        <v>8</v>
      </c>
      <c r="M4440" s="8" t="n">
        <v>0.02</v>
      </c>
      <c r="N4440" s="7" t="n">
        <v>39.20000076</v>
      </c>
      <c r="O4440" s="12" t="n">
        <v>1</v>
      </c>
    </row>
    <row r="4441" customFormat="false" ht="15" hidden="false" customHeight="true" outlineLevel="0" collapsed="false">
      <c r="A4441" s="6" t="n">
        <v>40108</v>
      </c>
      <c r="B4441" s="6" t="s">
        <v>19</v>
      </c>
      <c r="C4441" s="6" t="s">
        <v>20</v>
      </c>
      <c r="D4441" s="6" t="s">
        <v>31</v>
      </c>
      <c r="E4441" s="6" t="s">
        <v>62</v>
      </c>
      <c r="F4441" s="6" t="s">
        <v>29</v>
      </c>
      <c r="G4441" s="6" t="s">
        <v>24</v>
      </c>
      <c r="H4441" s="6" t="n">
        <v>4</v>
      </c>
      <c r="I4441" s="7" t="n">
        <v>30</v>
      </c>
      <c r="J4441" s="6" t="n">
        <v>2</v>
      </c>
      <c r="K4441" s="7" t="n">
        <v>60</v>
      </c>
      <c r="L4441" s="7" t="n">
        <v>9.600000381</v>
      </c>
      <c r="M4441" s="8" t="n">
        <v>0.159999996</v>
      </c>
      <c r="N4441" s="7" t="n">
        <v>17.04000092</v>
      </c>
      <c r="O4441" s="9" t="n">
        <v>0</v>
      </c>
    </row>
    <row r="4442" customFormat="false" ht="15" hidden="false" customHeight="true" outlineLevel="0" collapsed="false">
      <c r="A4442" s="6" t="n">
        <v>5768</v>
      </c>
      <c r="B4442" s="6" t="s">
        <v>46</v>
      </c>
      <c r="C4442" s="6" t="s">
        <v>20</v>
      </c>
      <c r="D4442" s="6" t="s">
        <v>50</v>
      </c>
      <c r="E4442" s="6" t="s">
        <v>51</v>
      </c>
      <c r="F4442" s="6" t="s">
        <v>33</v>
      </c>
      <c r="G4442" s="6" t="s">
        <v>44</v>
      </c>
      <c r="H4442" s="6" t="n">
        <v>2</v>
      </c>
      <c r="I4442" s="7" t="n">
        <v>59.99000168</v>
      </c>
      <c r="J4442" s="6" t="n">
        <v>3</v>
      </c>
      <c r="K4442" s="7" t="n">
        <v>179.9700012</v>
      </c>
      <c r="L4442" s="7" t="n">
        <v>9</v>
      </c>
      <c r="M4442" s="8" t="n">
        <v>0.050000001</v>
      </c>
      <c r="N4442" s="7" t="n">
        <v>-10.09000015</v>
      </c>
      <c r="O4442" s="12" t="n">
        <v>1</v>
      </c>
    </row>
    <row r="4443" customFormat="false" ht="15" hidden="false" customHeight="true" outlineLevel="0" collapsed="false">
      <c r="A4443" s="6" t="n">
        <v>49649</v>
      </c>
      <c r="B4443" s="6" t="s">
        <v>46</v>
      </c>
      <c r="C4443" s="6" t="s">
        <v>20</v>
      </c>
      <c r="D4443" s="6" t="s">
        <v>38</v>
      </c>
      <c r="E4443" s="6" t="s">
        <v>39</v>
      </c>
      <c r="F4443" s="6" t="s">
        <v>58</v>
      </c>
      <c r="G4443" s="6" t="s">
        <v>24</v>
      </c>
      <c r="H4443" s="6" t="n">
        <v>2</v>
      </c>
      <c r="I4443" s="7" t="n">
        <v>49.97999954</v>
      </c>
      <c r="J4443" s="6" t="n">
        <v>5</v>
      </c>
      <c r="K4443" s="7" t="n">
        <v>249.8999939</v>
      </c>
      <c r="L4443" s="7" t="n">
        <v>24.98999977</v>
      </c>
      <c r="M4443" s="8" t="n">
        <v>0.100000001</v>
      </c>
      <c r="N4443" s="7" t="n">
        <v>-607.2600098</v>
      </c>
      <c r="O4443" s="12" t="n">
        <v>1</v>
      </c>
    </row>
    <row r="4444" customFormat="false" ht="15" hidden="false" customHeight="true" outlineLevel="0" collapsed="false">
      <c r="A4444" s="6" t="n">
        <v>37043</v>
      </c>
      <c r="B4444" s="6" t="s">
        <v>19</v>
      </c>
      <c r="C4444" s="6" t="s">
        <v>37</v>
      </c>
      <c r="D4444" s="6" t="s">
        <v>31</v>
      </c>
      <c r="E4444" s="6" t="s">
        <v>86</v>
      </c>
      <c r="F4444" s="6" t="s">
        <v>23</v>
      </c>
      <c r="G4444" s="6" t="s">
        <v>34</v>
      </c>
      <c r="H4444" s="6" t="n">
        <v>4</v>
      </c>
      <c r="I4444" s="7" t="n">
        <v>129.9900055</v>
      </c>
      <c r="J4444" s="6" t="n">
        <v>1</v>
      </c>
      <c r="K4444" s="7" t="n">
        <v>129.9900055</v>
      </c>
      <c r="L4444" s="7" t="n">
        <v>16.89999962</v>
      </c>
      <c r="M4444" s="8" t="n">
        <v>0.129999995</v>
      </c>
      <c r="N4444" s="7" t="n">
        <v>37.3199997</v>
      </c>
      <c r="O4444" s="9" t="n">
        <v>0</v>
      </c>
    </row>
    <row r="4445" customFormat="false" ht="15" hidden="false" customHeight="true" outlineLevel="0" collapsed="false">
      <c r="A4445" s="6" t="n">
        <v>65021</v>
      </c>
      <c r="B4445" s="6" t="s">
        <v>46</v>
      </c>
      <c r="C4445" s="6" t="s">
        <v>37</v>
      </c>
      <c r="D4445" s="6" t="s">
        <v>21</v>
      </c>
      <c r="E4445" s="6" t="s">
        <v>65</v>
      </c>
      <c r="F4445" s="6" t="s">
        <v>57</v>
      </c>
      <c r="G4445" s="6" t="s">
        <v>44</v>
      </c>
      <c r="H4445" s="6" t="n">
        <v>2</v>
      </c>
      <c r="I4445" s="7" t="n">
        <v>50</v>
      </c>
      <c r="J4445" s="6" t="n">
        <v>2</v>
      </c>
      <c r="K4445" s="7" t="n">
        <v>100</v>
      </c>
      <c r="L4445" s="7" t="n">
        <v>16</v>
      </c>
      <c r="M4445" s="8" t="n">
        <v>0.159999996</v>
      </c>
      <c r="N4445" s="7" t="n">
        <v>7.559999943</v>
      </c>
      <c r="O4445" s="9" t="n">
        <v>0</v>
      </c>
    </row>
    <row r="4446" customFormat="false" ht="15" hidden="false" customHeight="true" outlineLevel="0" collapsed="false">
      <c r="A4446" s="6" t="n">
        <v>33118</v>
      </c>
      <c r="B4446" s="6" t="s">
        <v>19</v>
      </c>
      <c r="C4446" s="6" t="s">
        <v>20</v>
      </c>
      <c r="D4446" s="6" t="s">
        <v>31</v>
      </c>
      <c r="E4446" s="6" t="s">
        <v>62</v>
      </c>
      <c r="F4446" s="6" t="s">
        <v>71</v>
      </c>
      <c r="G4446" s="6" t="s">
        <v>24</v>
      </c>
      <c r="H4446" s="6" t="n">
        <v>4</v>
      </c>
      <c r="I4446" s="7" t="n">
        <v>199.9900055</v>
      </c>
      <c r="J4446" s="6" t="n">
        <v>1</v>
      </c>
      <c r="K4446" s="7" t="n">
        <v>199.9900055</v>
      </c>
      <c r="L4446" s="7" t="n">
        <v>10</v>
      </c>
      <c r="M4446" s="8" t="n">
        <v>0.050000001</v>
      </c>
      <c r="N4446" s="7" t="n">
        <v>91.19999695</v>
      </c>
      <c r="O4446" s="9" t="n">
        <v>0</v>
      </c>
    </row>
    <row r="4447" customFormat="false" ht="15" hidden="false" customHeight="true" outlineLevel="0" collapsed="false">
      <c r="A4447" s="6" t="n">
        <v>64129</v>
      </c>
      <c r="B4447" s="6" t="s">
        <v>36</v>
      </c>
      <c r="C4447" s="6" t="s">
        <v>37</v>
      </c>
      <c r="D4447" s="6" t="s">
        <v>21</v>
      </c>
      <c r="E4447" s="6" t="s">
        <v>65</v>
      </c>
      <c r="F4447" s="6" t="s">
        <v>23</v>
      </c>
      <c r="G4447" s="6" t="s">
        <v>44</v>
      </c>
      <c r="H4447" s="6" t="n">
        <v>0</v>
      </c>
      <c r="I4447" s="7" t="n">
        <v>129.9900055</v>
      </c>
      <c r="J4447" s="6" t="n">
        <v>1</v>
      </c>
      <c r="K4447" s="7" t="n">
        <v>129.9900055</v>
      </c>
      <c r="L4447" s="7" t="n">
        <v>26</v>
      </c>
      <c r="M4447" s="8" t="n">
        <v>0.200000003</v>
      </c>
      <c r="N4447" s="7" t="n">
        <v>32.54999924</v>
      </c>
      <c r="O4447" s="9" t="n">
        <v>0</v>
      </c>
    </row>
    <row r="4448" customFormat="false" ht="15" hidden="false" customHeight="true" outlineLevel="0" collapsed="false">
      <c r="A4448" s="6" t="n">
        <v>8570</v>
      </c>
      <c r="B4448" s="6" t="s">
        <v>26</v>
      </c>
      <c r="C4448" s="6" t="s">
        <v>49</v>
      </c>
      <c r="D4448" s="6" t="s">
        <v>50</v>
      </c>
      <c r="E4448" s="6" t="s">
        <v>72</v>
      </c>
      <c r="F4448" s="6" t="s">
        <v>29</v>
      </c>
      <c r="G4448" s="6" t="s">
        <v>24</v>
      </c>
      <c r="H4448" s="6" t="n">
        <v>1</v>
      </c>
      <c r="I4448" s="7" t="n">
        <v>99.98999786</v>
      </c>
      <c r="J4448" s="6" t="n">
        <v>5</v>
      </c>
      <c r="K4448" s="7" t="n">
        <v>499.9500122</v>
      </c>
      <c r="L4448" s="7" t="n">
        <v>64.98999786</v>
      </c>
      <c r="M4448" s="8" t="n">
        <v>0.129999995</v>
      </c>
      <c r="N4448" s="7" t="n">
        <v>143.5399933</v>
      </c>
      <c r="O4448" s="12" t="n">
        <v>1</v>
      </c>
    </row>
    <row r="4449" customFormat="false" ht="15" hidden="false" customHeight="true" outlineLevel="0" collapsed="false">
      <c r="A4449" s="6" t="n">
        <v>3182</v>
      </c>
      <c r="B4449" s="6" t="s">
        <v>19</v>
      </c>
      <c r="C4449" s="6" t="s">
        <v>37</v>
      </c>
      <c r="D4449" s="6" t="s">
        <v>50</v>
      </c>
      <c r="E4449" s="6" t="s">
        <v>63</v>
      </c>
      <c r="F4449" s="6" t="s">
        <v>73</v>
      </c>
      <c r="G4449" s="6" t="s">
        <v>34</v>
      </c>
      <c r="H4449" s="6" t="n">
        <v>4</v>
      </c>
      <c r="I4449" s="7" t="n">
        <v>39.99000168</v>
      </c>
      <c r="J4449" s="6" t="n">
        <v>1</v>
      </c>
      <c r="K4449" s="7" t="n">
        <v>39.99000168</v>
      </c>
      <c r="L4449" s="7" t="n">
        <v>4</v>
      </c>
      <c r="M4449" s="8" t="n">
        <v>0.100000001</v>
      </c>
      <c r="N4449" s="7" t="n">
        <v>12.60000038</v>
      </c>
      <c r="O4449" s="9" t="n">
        <v>0</v>
      </c>
    </row>
    <row r="4450" customFormat="false" ht="15" hidden="false" customHeight="true" outlineLevel="0" collapsed="false">
      <c r="A4450" s="6" t="n">
        <v>50732</v>
      </c>
      <c r="B4450" s="6" t="s">
        <v>26</v>
      </c>
      <c r="C4450" s="6" t="s">
        <v>20</v>
      </c>
      <c r="D4450" s="6" t="s">
        <v>27</v>
      </c>
      <c r="E4450" s="6" t="s">
        <v>79</v>
      </c>
      <c r="F4450" s="6" t="s">
        <v>75</v>
      </c>
      <c r="G4450" s="6" t="s">
        <v>24</v>
      </c>
      <c r="H4450" s="6" t="n">
        <v>1</v>
      </c>
      <c r="I4450" s="7" t="n">
        <v>299.980011</v>
      </c>
      <c r="J4450" s="6" t="n">
        <v>1</v>
      </c>
      <c r="K4450" s="7" t="n">
        <v>299.980011</v>
      </c>
      <c r="L4450" s="7" t="n">
        <v>12</v>
      </c>
      <c r="M4450" s="8" t="n">
        <v>0.039999999</v>
      </c>
      <c r="N4450" s="7" t="n">
        <v>17.28000069</v>
      </c>
      <c r="O4450" s="12" t="n">
        <v>1</v>
      </c>
    </row>
    <row r="4451" customFormat="false" ht="15" hidden="false" customHeight="true" outlineLevel="0" collapsed="false">
      <c r="A4451" s="6" t="n">
        <v>35423</v>
      </c>
      <c r="B4451" s="6" t="s">
        <v>36</v>
      </c>
      <c r="C4451" s="6" t="s">
        <v>37</v>
      </c>
      <c r="D4451" s="6" t="s">
        <v>31</v>
      </c>
      <c r="E4451" s="6" t="s">
        <v>86</v>
      </c>
      <c r="F4451" s="6" t="s">
        <v>71</v>
      </c>
      <c r="G4451" s="6" t="s">
        <v>34</v>
      </c>
      <c r="H4451" s="6" t="n">
        <v>0</v>
      </c>
      <c r="I4451" s="7" t="n">
        <v>199.9900055</v>
      </c>
      <c r="J4451" s="6" t="n">
        <v>1</v>
      </c>
      <c r="K4451" s="7" t="n">
        <v>199.9900055</v>
      </c>
      <c r="L4451" s="7" t="n">
        <v>14</v>
      </c>
      <c r="M4451" s="8" t="n">
        <v>0.07</v>
      </c>
      <c r="N4451" s="7" t="n">
        <v>65.09999847</v>
      </c>
      <c r="O4451" s="9" t="n">
        <v>0</v>
      </c>
    </row>
    <row r="4452" customFormat="false" ht="15" hidden="false" customHeight="true" outlineLevel="0" collapsed="false">
      <c r="A4452" s="6" t="n">
        <v>37524</v>
      </c>
      <c r="B4452" s="6" t="s">
        <v>19</v>
      </c>
      <c r="C4452" s="6" t="s">
        <v>20</v>
      </c>
      <c r="D4452" s="6" t="s">
        <v>31</v>
      </c>
      <c r="E4452" s="6" t="s">
        <v>62</v>
      </c>
      <c r="F4452" s="6" t="s">
        <v>33</v>
      </c>
      <c r="G4452" s="6" t="s">
        <v>34</v>
      </c>
      <c r="H4452" s="6" t="n">
        <v>4</v>
      </c>
      <c r="I4452" s="7" t="n">
        <v>59.99000168</v>
      </c>
      <c r="J4452" s="6" t="n">
        <v>3</v>
      </c>
      <c r="K4452" s="7" t="n">
        <v>179.9700012</v>
      </c>
      <c r="L4452" s="7" t="n">
        <v>3.599999905</v>
      </c>
      <c r="M4452" s="8" t="n">
        <v>0.02</v>
      </c>
      <c r="N4452" s="7" t="n">
        <v>15.52000046</v>
      </c>
      <c r="O4452" s="12" t="n">
        <v>1</v>
      </c>
    </row>
    <row r="4453" customFormat="false" ht="15" hidden="false" customHeight="true" outlineLevel="0" collapsed="false">
      <c r="A4453" s="6" t="n">
        <v>49601</v>
      </c>
      <c r="B4453" s="6" t="s">
        <v>19</v>
      </c>
      <c r="C4453" s="6" t="s">
        <v>37</v>
      </c>
      <c r="D4453" s="6" t="s">
        <v>31</v>
      </c>
      <c r="E4453" s="6" t="s">
        <v>83</v>
      </c>
      <c r="F4453" s="6" t="s">
        <v>29</v>
      </c>
      <c r="G4453" s="6" t="s">
        <v>47</v>
      </c>
      <c r="H4453" s="6" t="n">
        <v>4</v>
      </c>
      <c r="I4453" s="7" t="n">
        <v>99.98999786</v>
      </c>
      <c r="J4453" s="6" t="n">
        <v>3</v>
      </c>
      <c r="K4453" s="7" t="n">
        <v>299.9700012</v>
      </c>
      <c r="L4453" s="7" t="n">
        <v>16.5</v>
      </c>
      <c r="M4453" s="8" t="n">
        <v>0.059999999</v>
      </c>
      <c r="N4453" s="7" t="n">
        <v>0</v>
      </c>
      <c r="O4453" s="9" t="n">
        <v>0</v>
      </c>
    </row>
    <row r="4454" customFormat="false" ht="15" hidden="false" customHeight="true" outlineLevel="0" collapsed="false">
      <c r="A4454" s="6" t="n">
        <v>59575</v>
      </c>
      <c r="B4454" s="6" t="s">
        <v>46</v>
      </c>
      <c r="C4454" s="6" t="s">
        <v>49</v>
      </c>
      <c r="D4454" s="6" t="s">
        <v>50</v>
      </c>
      <c r="E4454" s="6" t="s">
        <v>51</v>
      </c>
      <c r="F4454" s="6" t="s">
        <v>67</v>
      </c>
      <c r="G4454" s="6" t="s">
        <v>34</v>
      </c>
      <c r="H4454" s="6" t="n">
        <v>2</v>
      </c>
      <c r="I4454" s="7" t="n">
        <v>109.9499969</v>
      </c>
      <c r="J4454" s="6" t="n">
        <v>1</v>
      </c>
      <c r="K4454" s="7" t="n">
        <v>109.9499969</v>
      </c>
      <c r="L4454" s="7" t="n">
        <v>14.28999996</v>
      </c>
      <c r="M4454" s="8" t="n">
        <v>0.129999995</v>
      </c>
      <c r="N4454" s="7" t="n">
        <v>35.38999939</v>
      </c>
      <c r="O4454" s="12" t="n">
        <v>1</v>
      </c>
    </row>
    <row r="4455" customFormat="false" ht="15" hidden="false" customHeight="true" outlineLevel="0" collapsed="false">
      <c r="A4455" s="6" t="n">
        <v>32489</v>
      </c>
      <c r="B4455" s="6" t="s">
        <v>19</v>
      </c>
      <c r="C4455" s="6" t="s">
        <v>20</v>
      </c>
      <c r="D4455" s="6" t="s">
        <v>31</v>
      </c>
      <c r="E4455" s="6" t="s">
        <v>56</v>
      </c>
      <c r="F4455" s="6" t="s">
        <v>40</v>
      </c>
      <c r="G4455" s="6" t="s">
        <v>24</v>
      </c>
      <c r="H4455" s="6" t="n">
        <v>4</v>
      </c>
      <c r="I4455" s="7" t="n">
        <v>399.980011</v>
      </c>
      <c r="J4455" s="6" t="n">
        <v>1</v>
      </c>
      <c r="K4455" s="7" t="n">
        <v>399.980011</v>
      </c>
      <c r="L4455" s="7" t="n">
        <v>80</v>
      </c>
      <c r="M4455" s="8" t="n">
        <v>0.200000003</v>
      </c>
      <c r="N4455" s="7" t="n">
        <v>140.7899933</v>
      </c>
      <c r="O4455" s="12" t="n">
        <v>1</v>
      </c>
    </row>
    <row r="4456" customFormat="false" ht="15" hidden="false" customHeight="true" outlineLevel="0" collapsed="false">
      <c r="A4456" s="6" t="n">
        <v>48975</v>
      </c>
      <c r="B4456" s="6" t="s">
        <v>19</v>
      </c>
      <c r="C4456" s="6" t="s">
        <v>20</v>
      </c>
      <c r="D4456" s="6" t="s">
        <v>38</v>
      </c>
      <c r="E4456" s="6" t="s">
        <v>98</v>
      </c>
      <c r="F4456" s="6" t="s">
        <v>58</v>
      </c>
      <c r="G4456" s="6" t="s">
        <v>34</v>
      </c>
      <c r="H4456" s="6" t="n">
        <v>4</v>
      </c>
      <c r="I4456" s="7" t="n">
        <v>49.97999954</v>
      </c>
      <c r="J4456" s="6" t="n">
        <v>3</v>
      </c>
      <c r="K4456" s="7" t="n">
        <v>149.9400024</v>
      </c>
      <c r="L4456" s="7" t="n">
        <v>37.49000168</v>
      </c>
      <c r="M4456" s="8" t="n">
        <v>0.25</v>
      </c>
      <c r="N4456" s="7" t="n">
        <v>55.09999847</v>
      </c>
      <c r="O4456" s="12" t="n">
        <v>1</v>
      </c>
    </row>
    <row r="4457" customFormat="false" ht="15" hidden="false" customHeight="true" outlineLevel="0" collapsed="false">
      <c r="A4457" s="6" t="n">
        <v>15980</v>
      </c>
      <c r="B4457" s="6" t="s">
        <v>19</v>
      </c>
      <c r="C4457" s="6" t="s">
        <v>20</v>
      </c>
      <c r="D4457" s="6" t="s">
        <v>21</v>
      </c>
      <c r="E4457" s="6" t="s">
        <v>65</v>
      </c>
      <c r="F4457" s="6" t="s">
        <v>40</v>
      </c>
      <c r="G4457" s="6" t="s">
        <v>34</v>
      </c>
      <c r="H4457" s="6" t="n">
        <v>4</v>
      </c>
      <c r="I4457" s="7" t="n">
        <v>399.980011</v>
      </c>
      <c r="J4457" s="6" t="n">
        <v>1</v>
      </c>
      <c r="K4457" s="7" t="n">
        <v>399.980011</v>
      </c>
      <c r="L4457" s="7" t="n">
        <v>4</v>
      </c>
      <c r="M4457" s="8" t="n">
        <v>0.01</v>
      </c>
      <c r="N4457" s="7" t="n">
        <v>110.8700027</v>
      </c>
      <c r="O4457" s="12" t="n">
        <v>1</v>
      </c>
    </row>
    <row r="4458" customFormat="false" ht="15" hidden="false" customHeight="true" outlineLevel="0" collapsed="false">
      <c r="A4458" s="6" t="n">
        <v>21433</v>
      </c>
      <c r="B4458" s="6" t="s">
        <v>19</v>
      </c>
      <c r="C4458" s="6" t="s">
        <v>37</v>
      </c>
      <c r="D4458" s="6" t="s">
        <v>27</v>
      </c>
      <c r="E4458" s="6" t="s">
        <v>28</v>
      </c>
      <c r="F4458" s="6" t="s">
        <v>71</v>
      </c>
      <c r="G4458" s="6" t="s">
        <v>34</v>
      </c>
      <c r="H4458" s="6" t="n">
        <v>4</v>
      </c>
      <c r="I4458" s="7" t="n">
        <v>199.9900055</v>
      </c>
      <c r="J4458" s="6" t="n">
        <v>1</v>
      </c>
      <c r="K4458" s="7" t="n">
        <v>199.9900055</v>
      </c>
      <c r="L4458" s="7" t="n">
        <v>14</v>
      </c>
      <c r="M4458" s="8" t="n">
        <v>0.07</v>
      </c>
      <c r="N4458" s="7" t="n">
        <v>-55.79999924</v>
      </c>
      <c r="O4458" s="9" t="n">
        <v>0</v>
      </c>
    </row>
    <row r="4459" customFormat="false" ht="15" hidden="false" customHeight="true" outlineLevel="0" collapsed="false">
      <c r="A4459" s="6" t="n">
        <v>4670</v>
      </c>
      <c r="B4459" s="6" t="s">
        <v>46</v>
      </c>
      <c r="C4459" s="6" t="s">
        <v>20</v>
      </c>
      <c r="D4459" s="6" t="s">
        <v>50</v>
      </c>
      <c r="E4459" s="6" t="s">
        <v>63</v>
      </c>
      <c r="F4459" s="6" t="s">
        <v>73</v>
      </c>
      <c r="G4459" s="6" t="s">
        <v>24</v>
      </c>
      <c r="H4459" s="6" t="n">
        <v>2</v>
      </c>
      <c r="I4459" s="7" t="n">
        <v>39.99000168</v>
      </c>
      <c r="J4459" s="6" t="n">
        <v>4</v>
      </c>
      <c r="K4459" s="7" t="n">
        <v>159.9600067</v>
      </c>
      <c r="L4459" s="7" t="n">
        <v>8</v>
      </c>
      <c r="M4459" s="8" t="n">
        <v>0.050000001</v>
      </c>
      <c r="N4459" s="7" t="n">
        <v>41.02999878</v>
      </c>
      <c r="O4459" s="12" t="n">
        <v>1</v>
      </c>
    </row>
    <row r="4460" customFormat="false" ht="15" hidden="false" customHeight="true" outlineLevel="0" collapsed="false">
      <c r="A4460" s="6" t="n">
        <v>70686</v>
      </c>
      <c r="B4460" s="6" t="s">
        <v>19</v>
      </c>
      <c r="C4460" s="6" t="s">
        <v>20</v>
      </c>
      <c r="D4460" s="6" t="s">
        <v>21</v>
      </c>
      <c r="E4460" s="6" t="s">
        <v>64</v>
      </c>
      <c r="F4460" s="6" t="s">
        <v>102</v>
      </c>
      <c r="G4460" s="6" t="s">
        <v>44</v>
      </c>
      <c r="H4460" s="6" t="n">
        <v>4</v>
      </c>
      <c r="I4460" s="7" t="n">
        <v>1500</v>
      </c>
      <c r="J4460" s="6" t="n">
        <v>1</v>
      </c>
      <c r="K4460" s="7" t="n">
        <v>1500</v>
      </c>
      <c r="L4460" s="7" t="n">
        <v>0</v>
      </c>
      <c r="M4460" s="8" t="n">
        <v>0</v>
      </c>
      <c r="N4460" s="7" t="n">
        <v>720</v>
      </c>
      <c r="O4460" s="9" t="n">
        <v>0</v>
      </c>
    </row>
    <row r="4461" customFormat="false" ht="15" hidden="false" customHeight="true" outlineLevel="0" collapsed="false">
      <c r="A4461" s="6" t="n">
        <v>6712</v>
      </c>
      <c r="B4461" s="6" t="s">
        <v>19</v>
      </c>
      <c r="C4461" s="6" t="s">
        <v>49</v>
      </c>
      <c r="D4461" s="6" t="s">
        <v>50</v>
      </c>
      <c r="E4461" s="6" t="s">
        <v>51</v>
      </c>
      <c r="F4461" s="6" t="s">
        <v>23</v>
      </c>
      <c r="G4461" s="6" t="s">
        <v>44</v>
      </c>
      <c r="H4461" s="6" t="n">
        <v>4</v>
      </c>
      <c r="I4461" s="7" t="n">
        <v>129.9900055</v>
      </c>
      <c r="J4461" s="6" t="n">
        <v>1</v>
      </c>
      <c r="K4461" s="7" t="n">
        <v>129.9900055</v>
      </c>
      <c r="L4461" s="7" t="n">
        <v>16.89999962</v>
      </c>
      <c r="M4461" s="8" t="n">
        <v>0.129999995</v>
      </c>
      <c r="N4461" s="7" t="n">
        <v>-37.20999908</v>
      </c>
      <c r="O4461" s="9" t="n">
        <v>0</v>
      </c>
    </row>
    <row r="4462" customFormat="false" ht="15" hidden="false" customHeight="true" outlineLevel="0" collapsed="false">
      <c r="A4462" s="6" t="n">
        <v>65447</v>
      </c>
      <c r="B4462" s="6" t="s">
        <v>46</v>
      </c>
      <c r="C4462" s="6" t="s">
        <v>37</v>
      </c>
      <c r="D4462" s="6" t="s">
        <v>21</v>
      </c>
      <c r="E4462" s="6" t="s">
        <v>65</v>
      </c>
      <c r="F4462" s="6" t="s">
        <v>40</v>
      </c>
      <c r="G4462" s="6" t="s">
        <v>34</v>
      </c>
      <c r="H4462" s="6" t="n">
        <v>2</v>
      </c>
      <c r="I4462" s="7" t="n">
        <v>399.980011</v>
      </c>
      <c r="J4462" s="6" t="n">
        <v>1</v>
      </c>
      <c r="K4462" s="7" t="n">
        <v>399.980011</v>
      </c>
      <c r="L4462" s="7" t="n">
        <v>52</v>
      </c>
      <c r="M4462" s="8" t="n">
        <v>0.129999995</v>
      </c>
      <c r="N4462" s="7" t="n">
        <v>10.43999958</v>
      </c>
      <c r="O4462" s="12" t="n">
        <v>1</v>
      </c>
    </row>
    <row r="4463" customFormat="false" ht="15" hidden="false" customHeight="true" outlineLevel="0" collapsed="false">
      <c r="A4463" s="6" t="n">
        <v>38866</v>
      </c>
      <c r="B4463" s="6" t="s">
        <v>19</v>
      </c>
      <c r="C4463" s="6" t="s">
        <v>37</v>
      </c>
      <c r="D4463" s="6" t="s">
        <v>31</v>
      </c>
      <c r="E4463" s="6" t="s">
        <v>56</v>
      </c>
      <c r="F4463" s="6" t="s">
        <v>75</v>
      </c>
      <c r="G4463" s="6" t="s">
        <v>44</v>
      </c>
      <c r="H4463" s="6" t="n">
        <v>4</v>
      </c>
      <c r="I4463" s="7" t="n">
        <v>299.980011</v>
      </c>
      <c r="J4463" s="6" t="n">
        <v>1</v>
      </c>
      <c r="K4463" s="7" t="n">
        <v>299.980011</v>
      </c>
      <c r="L4463" s="7" t="n">
        <v>36</v>
      </c>
      <c r="M4463" s="8" t="n">
        <v>0.119999997</v>
      </c>
      <c r="N4463" s="7" t="n">
        <v>-66</v>
      </c>
      <c r="O4463" s="9" t="n">
        <v>0</v>
      </c>
    </row>
    <row r="4464" customFormat="false" ht="15" hidden="false" customHeight="true" outlineLevel="0" collapsed="false">
      <c r="A4464" s="6" t="n">
        <v>25943</v>
      </c>
      <c r="B4464" s="6" t="s">
        <v>19</v>
      </c>
      <c r="C4464" s="6" t="s">
        <v>37</v>
      </c>
      <c r="D4464" s="6" t="s">
        <v>27</v>
      </c>
      <c r="E4464" s="6" t="s">
        <v>42</v>
      </c>
      <c r="F4464" s="6" t="s">
        <v>40</v>
      </c>
      <c r="G4464" s="6" t="s">
        <v>44</v>
      </c>
      <c r="H4464" s="6" t="n">
        <v>4</v>
      </c>
      <c r="I4464" s="7" t="n">
        <v>399.980011</v>
      </c>
      <c r="J4464" s="6" t="n">
        <v>1</v>
      </c>
      <c r="K4464" s="7" t="n">
        <v>399.980011</v>
      </c>
      <c r="L4464" s="7" t="n">
        <v>64</v>
      </c>
      <c r="M4464" s="8" t="n">
        <v>0.159999996</v>
      </c>
      <c r="N4464" s="7" t="n">
        <v>16.79999924</v>
      </c>
      <c r="O4464" s="9" t="n">
        <v>0</v>
      </c>
    </row>
    <row r="4465" customFormat="false" ht="15" hidden="false" customHeight="true" outlineLevel="0" collapsed="false">
      <c r="A4465" s="6" t="n">
        <v>30111</v>
      </c>
      <c r="B4465" s="6" t="s">
        <v>19</v>
      </c>
      <c r="C4465" s="6" t="s">
        <v>20</v>
      </c>
      <c r="D4465" s="6" t="s">
        <v>27</v>
      </c>
      <c r="E4465" s="6" t="s">
        <v>42</v>
      </c>
      <c r="F4465" s="6" t="s">
        <v>75</v>
      </c>
      <c r="G4465" s="6" t="s">
        <v>44</v>
      </c>
      <c r="H4465" s="6" t="n">
        <v>4</v>
      </c>
      <c r="I4465" s="7" t="n">
        <v>299.980011</v>
      </c>
      <c r="J4465" s="6" t="n">
        <v>1</v>
      </c>
      <c r="K4465" s="7" t="n">
        <v>299.980011</v>
      </c>
      <c r="L4465" s="7" t="n">
        <v>12</v>
      </c>
      <c r="M4465" s="8" t="n">
        <v>0.039999999</v>
      </c>
      <c r="N4465" s="7" t="n">
        <v>34.56000137</v>
      </c>
      <c r="O4465" s="9" t="n">
        <v>0</v>
      </c>
    </row>
    <row r="4466" customFormat="false" ht="15" hidden="false" customHeight="true" outlineLevel="0" collapsed="false">
      <c r="A4466" s="6" t="n">
        <v>16220</v>
      </c>
      <c r="B4466" s="6" t="s">
        <v>46</v>
      </c>
      <c r="C4466" s="6" t="s">
        <v>37</v>
      </c>
      <c r="D4466" s="6" t="s">
        <v>21</v>
      </c>
      <c r="E4466" s="6" t="s">
        <v>65</v>
      </c>
      <c r="F4466" s="6" t="s">
        <v>29</v>
      </c>
      <c r="G4466" s="6" t="s">
        <v>47</v>
      </c>
      <c r="H4466" s="6" t="n">
        <v>2</v>
      </c>
      <c r="I4466" s="7" t="n">
        <v>99.98999786</v>
      </c>
      <c r="J4466" s="6" t="n">
        <v>1</v>
      </c>
      <c r="K4466" s="7" t="n">
        <v>99.98999786</v>
      </c>
      <c r="L4466" s="7" t="n">
        <v>5</v>
      </c>
      <c r="M4466" s="8" t="n">
        <v>0.050000001</v>
      </c>
      <c r="N4466" s="7" t="n">
        <v>-161.4799957</v>
      </c>
      <c r="O4466" s="12" t="n">
        <v>1</v>
      </c>
    </row>
    <row r="4467" customFormat="false" ht="15" hidden="false" customHeight="true" outlineLevel="0" collapsed="false">
      <c r="A4467" s="6" t="n">
        <v>34888</v>
      </c>
      <c r="B4467" s="6" t="s">
        <v>26</v>
      </c>
      <c r="C4467" s="6" t="s">
        <v>20</v>
      </c>
      <c r="D4467" s="6" t="s">
        <v>31</v>
      </c>
      <c r="E4467" s="6" t="s">
        <v>62</v>
      </c>
      <c r="F4467" s="6" t="s">
        <v>58</v>
      </c>
      <c r="G4467" s="6" t="s">
        <v>44</v>
      </c>
      <c r="H4467" s="6" t="n">
        <v>1</v>
      </c>
      <c r="I4467" s="7" t="n">
        <v>49.97999954</v>
      </c>
      <c r="J4467" s="6" t="n">
        <v>1</v>
      </c>
      <c r="K4467" s="7" t="n">
        <v>49.97999954</v>
      </c>
      <c r="L4467" s="7" t="n">
        <v>2.5</v>
      </c>
      <c r="M4467" s="8" t="n">
        <v>0.050000001</v>
      </c>
      <c r="N4467" s="7" t="n">
        <v>13.28999996</v>
      </c>
      <c r="O4467" s="12" t="n">
        <v>1</v>
      </c>
    </row>
    <row r="4468" customFormat="false" ht="15" hidden="false" customHeight="true" outlineLevel="0" collapsed="false">
      <c r="A4468" s="6" t="n">
        <v>28584</v>
      </c>
      <c r="B4468" s="6" t="s">
        <v>19</v>
      </c>
      <c r="C4468" s="6" t="s">
        <v>20</v>
      </c>
      <c r="D4468" s="6" t="s">
        <v>27</v>
      </c>
      <c r="E4468" s="6" t="s">
        <v>54</v>
      </c>
      <c r="F4468" s="6" t="s">
        <v>58</v>
      </c>
      <c r="G4468" s="6" t="s">
        <v>24</v>
      </c>
      <c r="H4468" s="6" t="n">
        <v>4</v>
      </c>
      <c r="I4468" s="7" t="n">
        <v>49.97999954</v>
      </c>
      <c r="J4468" s="6" t="n">
        <v>3</v>
      </c>
      <c r="K4468" s="7" t="n">
        <v>149.9400024</v>
      </c>
      <c r="L4468" s="7" t="n">
        <v>14.98999977</v>
      </c>
      <c r="M4468" s="8" t="n">
        <v>0.100000001</v>
      </c>
      <c r="N4468" s="7" t="n">
        <v>14.84000015</v>
      </c>
      <c r="O4468" s="12" t="n">
        <v>1</v>
      </c>
    </row>
    <row r="4469" customFormat="false" ht="15" hidden="false" customHeight="true" outlineLevel="0" collapsed="false">
      <c r="A4469" s="6" t="n">
        <v>43048</v>
      </c>
      <c r="B4469" s="6" t="s">
        <v>19</v>
      </c>
      <c r="C4469" s="6" t="s">
        <v>20</v>
      </c>
      <c r="D4469" s="6" t="s">
        <v>31</v>
      </c>
      <c r="E4469" s="6" t="s">
        <v>83</v>
      </c>
      <c r="F4469" s="6" t="s">
        <v>57</v>
      </c>
      <c r="G4469" s="6" t="s">
        <v>47</v>
      </c>
      <c r="H4469" s="6" t="n">
        <v>4</v>
      </c>
      <c r="I4469" s="7" t="n">
        <v>50</v>
      </c>
      <c r="J4469" s="6" t="n">
        <v>3</v>
      </c>
      <c r="K4469" s="7" t="n">
        <v>150</v>
      </c>
      <c r="L4469" s="7" t="n">
        <v>37.5</v>
      </c>
      <c r="M4469" s="8" t="n">
        <v>0.25</v>
      </c>
      <c r="N4469" s="7" t="n">
        <v>25.87999916</v>
      </c>
      <c r="O4469" s="9" t="n">
        <v>0</v>
      </c>
    </row>
    <row r="4470" customFormat="false" ht="15" hidden="false" customHeight="true" outlineLevel="0" collapsed="false">
      <c r="A4470" s="6" t="n">
        <v>30919</v>
      </c>
      <c r="B4470" s="6" t="s">
        <v>46</v>
      </c>
      <c r="C4470" s="6" t="s">
        <v>49</v>
      </c>
      <c r="D4470" s="6" t="s">
        <v>27</v>
      </c>
      <c r="E4470" s="6" t="s">
        <v>42</v>
      </c>
      <c r="F4470" s="6" t="s">
        <v>58</v>
      </c>
      <c r="G4470" s="6" t="s">
        <v>44</v>
      </c>
      <c r="H4470" s="6" t="n">
        <v>2</v>
      </c>
      <c r="I4470" s="7" t="n">
        <v>49.97999954</v>
      </c>
      <c r="J4470" s="6" t="n">
        <v>2</v>
      </c>
      <c r="K4470" s="7" t="n">
        <v>99.95999908</v>
      </c>
      <c r="L4470" s="7" t="n">
        <v>24.98999977</v>
      </c>
      <c r="M4470" s="8" t="n">
        <v>0.25</v>
      </c>
      <c r="N4470" s="7" t="n">
        <v>35.99000168</v>
      </c>
      <c r="O4470" s="12" t="n">
        <v>1</v>
      </c>
    </row>
    <row r="4471" customFormat="false" ht="15" hidden="false" customHeight="true" outlineLevel="0" collapsed="false">
      <c r="A4471" s="6" t="n">
        <v>27515</v>
      </c>
      <c r="B4471" s="6" t="s">
        <v>19</v>
      </c>
      <c r="C4471" s="6" t="s">
        <v>20</v>
      </c>
      <c r="D4471" s="6" t="s">
        <v>27</v>
      </c>
      <c r="E4471" s="6" t="s">
        <v>54</v>
      </c>
      <c r="F4471" s="6" t="s">
        <v>29</v>
      </c>
      <c r="G4471" s="6" t="s">
        <v>34</v>
      </c>
      <c r="H4471" s="6" t="n">
        <v>4</v>
      </c>
      <c r="I4471" s="7" t="n">
        <v>99.98999786</v>
      </c>
      <c r="J4471" s="6" t="n">
        <v>1</v>
      </c>
      <c r="K4471" s="7" t="n">
        <v>99.98999786</v>
      </c>
      <c r="L4471" s="7" t="n">
        <v>5</v>
      </c>
      <c r="M4471" s="8" t="n">
        <v>0.050000001</v>
      </c>
      <c r="N4471" s="7" t="n">
        <v>27.54999924</v>
      </c>
      <c r="O4471" s="12" t="n">
        <v>1</v>
      </c>
    </row>
    <row r="4472" customFormat="false" ht="15" hidden="false" customHeight="true" outlineLevel="0" collapsed="false">
      <c r="A4472" s="6" t="n">
        <v>44595</v>
      </c>
      <c r="B4472" s="6" t="s">
        <v>26</v>
      </c>
      <c r="C4472" s="6" t="s">
        <v>20</v>
      </c>
      <c r="D4472" s="6" t="s">
        <v>38</v>
      </c>
      <c r="E4472" s="6" t="s">
        <v>92</v>
      </c>
      <c r="F4472" s="6" t="s">
        <v>57</v>
      </c>
      <c r="G4472" s="6" t="s">
        <v>34</v>
      </c>
      <c r="H4472" s="6" t="n">
        <v>1</v>
      </c>
      <c r="I4472" s="7" t="n">
        <v>50</v>
      </c>
      <c r="J4472" s="6" t="n">
        <v>2</v>
      </c>
      <c r="K4472" s="7" t="n">
        <v>100</v>
      </c>
      <c r="L4472" s="7" t="n">
        <v>5</v>
      </c>
      <c r="M4472" s="8" t="n">
        <v>0.050000001</v>
      </c>
      <c r="N4472" s="7" t="n">
        <v>46.54999924</v>
      </c>
      <c r="O4472" s="12" t="n">
        <v>1</v>
      </c>
    </row>
    <row r="4473" customFormat="false" ht="15" hidden="false" customHeight="true" outlineLevel="0" collapsed="false">
      <c r="A4473" s="6" t="n">
        <v>64606</v>
      </c>
      <c r="B4473" s="6" t="s">
        <v>19</v>
      </c>
      <c r="C4473" s="6" t="s">
        <v>37</v>
      </c>
      <c r="D4473" s="6" t="s">
        <v>21</v>
      </c>
      <c r="E4473" s="6" t="s">
        <v>22</v>
      </c>
      <c r="F4473" s="6" t="s">
        <v>29</v>
      </c>
      <c r="G4473" s="6" t="s">
        <v>34</v>
      </c>
      <c r="H4473" s="6" t="n">
        <v>4</v>
      </c>
      <c r="I4473" s="7" t="n">
        <v>99.98999786</v>
      </c>
      <c r="J4473" s="6" t="n">
        <v>4</v>
      </c>
      <c r="K4473" s="7" t="n">
        <v>399.9599915</v>
      </c>
      <c r="L4473" s="7" t="n">
        <v>67.98999786</v>
      </c>
      <c r="M4473" s="8" t="n">
        <v>0.170000002</v>
      </c>
      <c r="N4473" s="7" t="n">
        <v>20.90999985</v>
      </c>
      <c r="O4473" s="9" t="n">
        <v>0</v>
      </c>
    </row>
    <row r="4474" customFormat="false" ht="15" hidden="false" customHeight="true" outlineLevel="0" collapsed="false">
      <c r="A4474" s="6" t="n">
        <v>6327</v>
      </c>
      <c r="B4474" s="6" t="s">
        <v>19</v>
      </c>
      <c r="C4474" s="6" t="s">
        <v>37</v>
      </c>
      <c r="D4474" s="6" t="s">
        <v>50</v>
      </c>
      <c r="E4474" s="6" t="s">
        <v>51</v>
      </c>
      <c r="F4474" s="6" t="s">
        <v>58</v>
      </c>
      <c r="G4474" s="6" t="s">
        <v>47</v>
      </c>
      <c r="H4474" s="6" t="n">
        <v>4</v>
      </c>
      <c r="I4474" s="7" t="n">
        <v>49.97999954</v>
      </c>
      <c r="J4474" s="6" t="n">
        <v>2</v>
      </c>
      <c r="K4474" s="7" t="n">
        <v>99.95999908</v>
      </c>
      <c r="L4474" s="7" t="n">
        <v>16.98999977</v>
      </c>
      <c r="M4474" s="8" t="n">
        <v>0.170000002</v>
      </c>
      <c r="N4474" s="7" t="n">
        <v>-56.41999817</v>
      </c>
      <c r="O4474" s="9" t="n">
        <v>0</v>
      </c>
    </row>
    <row r="4475" customFormat="false" ht="15" hidden="false" customHeight="true" outlineLevel="0" collapsed="false">
      <c r="A4475" s="6" t="n">
        <v>56559</v>
      </c>
      <c r="B4475" s="6" t="s">
        <v>19</v>
      </c>
      <c r="C4475" s="6" t="s">
        <v>20</v>
      </c>
      <c r="D4475" s="6" t="s">
        <v>50</v>
      </c>
      <c r="E4475" s="6" t="s">
        <v>51</v>
      </c>
      <c r="F4475" s="6" t="s">
        <v>29</v>
      </c>
      <c r="G4475" s="6" t="s">
        <v>34</v>
      </c>
      <c r="H4475" s="6" t="n">
        <v>4</v>
      </c>
      <c r="I4475" s="7" t="n">
        <v>99.98999786</v>
      </c>
      <c r="J4475" s="6" t="n">
        <v>5</v>
      </c>
      <c r="K4475" s="7" t="n">
        <v>499.9500122</v>
      </c>
      <c r="L4475" s="7" t="n">
        <v>59.99000168</v>
      </c>
      <c r="M4475" s="8" t="n">
        <v>0.119999997</v>
      </c>
      <c r="N4475" s="7" t="n">
        <v>114.3899994</v>
      </c>
      <c r="O4475" s="12" t="n">
        <v>1</v>
      </c>
    </row>
    <row r="4476" customFormat="false" ht="15" hidden="false" customHeight="true" outlineLevel="0" collapsed="false">
      <c r="A4476" s="6" t="n">
        <v>13763</v>
      </c>
      <c r="B4476" s="6" t="s">
        <v>19</v>
      </c>
      <c r="C4476" s="6" t="s">
        <v>20</v>
      </c>
      <c r="D4476" s="6" t="s">
        <v>21</v>
      </c>
      <c r="E4476" s="6" t="s">
        <v>22</v>
      </c>
      <c r="F4476" s="6" t="s">
        <v>23</v>
      </c>
      <c r="G4476" s="6" t="s">
        <v>34</v>
      </c>
      <c r="H4476" s="6" t="n">
        <v>4</v>
      </c>
      <c r="I4476" s="7" t="n">
        <v>129.9900055</v>
      </c>
      <c r="J4476" s="6" t="n">
        <v>1</v>
      </c>
      <c r="K4476" s="7" t="n">
        <v>129.9900055</v>
      </c>
      <c r="L4476" s="7" t="n">
        <v>0</v>
      </c>
      <c r="M4476" s="8" t="n">
        <v>0</v>
      </c>
      <c r="N4476" s="7" t="n">
        <v>35.09999847</v>
      </c>
      <c r="O4476" s="9" t="n">
        <v>0</v>
      </c>
    </row>
    <row r="4477" customFormat="false" ht="15" hidden="false" customHeight="true" outlineLevel="0" collapsed="false">
      <c r="A4477" s="6" t="n">
        <v>22175</v>
      </c>
      <c r="B4477" s="6" t="s">
        <v>46</v>
      </c>
      <c r="C4477" s="6" t="s">
        <v>49</v>
      </c>
      <c r="D4477" s="6" t="s">
        <v>27</v>
      </c>
      <c r="E4477" s="6" t="s">
        <v>28</v>
      </c>
      <c r="F4477" s="6" t="s">
        <v>33</v>
      </c>
      <c r="G4477" s="6" t="s">
        <v>47</v>
      </c>
      <c r="H4477" s="6" t="n">
        <v>2</v>
      </c>
      <c r="I4477" s="7" t="n">
        <v>59.99000168</v>
      </c>
      <c r="J4477" s="6" t="n">
        <v>1</v>
      </c>
      <c r="K4477" s="7" t="n">
        <v>59.99000168</v>
      </c>
      <c r="L4477" s="7" t="n">
        <v>0.600000024</v>
      </c>
      <c r="M4477" s="8" t="n">
        <v>0.01</v>
      </c>
      <c r="N4477" s="7" t="n">
        <v>2.789999962</v>
      </c>
      <c r="O4477" s="12" t="n">
        <v>1</v>
      </c>
    </row>
    <row r="4478" customFormat="false" ht="15" hidden="false" customHeight="true" outlineLevel="0" collapsed="false">
      <c r="A4478" s="6" t="n">
        <v>55106</v>
      </c>
      <c r="B4478" s="6" t="s">
        <v>19</v>
      </c>
      <c r="C4478" s="6" t="s">
        <v>20</v>
      </c>
      <c r="D4478" s="6" t="s">
        <v>50</v>
      </c>
      <c r="E4478" s="6" t="s">
        <v>63</v>
      </c>
      <c r="F4478" s="6" t="s">
        <v>84</v>
      </c>
      <c r="G4478" s="6" t="s">
        <v>34</v>
      </c>
      <c r="H4478" s="6" t="n">
        <v>4</v>
      </c>
      <c r="I4478" s="7" t="n">
        <v>39.99000168</v>
      </c>
      <c r="J4478" s="6" t="n">
        <v>1</v>
      </c>
      <c r="K4478" s="7" t="n">
        <v>39.99000168</v>
      </c>
      <c r="L4478" s="7" t="n">
        <v>2</v>
      </c>
      <c r="M4478" s="8" t="n">
        <v>0.050000001</v>
      </c>
      <c r="N4478" s="7" t="n">
        <v>15.57999992</v>
      </c>
      <c r="O4478" s="9" t="n">
        <v>0</v>
      </c>
    </row>
    <row r="4479" customFormat="false" ht="15" hidden="false" customHeight="true" outlineLevel="0" collapsed="false">
      <c r="A4479" s="6" t="n">
        <v>60549</v>
      </c>
      <c r="B4479" s="6" t="s">
        <v>46</v>
      </c>
      <c r="C4479" s="6" t="s">
        <v>37</v>
      </c>
      <c r="D4479" s="6" t="s">
        <v>50</v>
      </c>
      <c r="E4479" s="6" t="s">
        <v>63</v>
      </c>
      <c r="F4479" s="6" t="s">
        <v>33</v>
      </c>
      <c r="G4479" s="6" t="s">
        <v>24</v>
      </c>
      <c r="H4479" s="6" t="n">
        <v>2</v>
      </c>
      <c r="I4479" s="7" t="n">
        <v>59.99000168</v>
      </c>
      <c r="J4479" s="6" t="n">
        <v>3</v>
      </c>
      <c r="K4479" s="7" t="n">
        <v>179.9700012</v>
      </c>
      <c r="L4479" s="7" t="n">
        <v>35.99000168</v>
      </c>
      <c r="M4479" s="8" t="n">
        <v>0.200000003</v>
      </c>
      <c r="N4479" s="7" t="n">
        <v>27.20999908</v>
      </c>
      <c r="O4479" s="12" t="n">
        <v>1</v>
      </c>
    </row>
    <row r="4480" customFormat="false" ht="15" hidden="false" customHeight="true" outlineLevel="0" collapsed="false">
      <c r="A4480" s="6" t="n">
        <v>45951</v>
      </c>
      <c r="B4480" s="6" t="s">
        <v>26</v>
      </c>
      <c r="C4480" s="6" t="s">
        <v>49</v>
      </c>
      <c r="D4480" s="6" t="s">
        <v>38</v>
      </c>
      <c r="E4480" s="6" t="s">
        <v>98</v>
      </c>
      <c r="F4480" s="6" t="s">
        <v>40</v>
      </c>
      <c r="G4480" s="6" t="s">
        <v>34</v>
      </c>
      <c r="H4480" s="6" t="n">
        <v>1</v>
      </c>
      <c r="I4480" s="7" t="n">
        <v>399.980011</v>
      </c>
      <c r="J4480" s="6" t="n">
        <v>1</v>
      </c>
      <c r="K4480" s="7" t="n">
        <v>399.980011</v>
      </c>
      <c r="L4480" s="7" t="n">
        <v>64</v>
      </c>
      <c r="M4480" s="8" t="n">
        <v>0.159999996</v>
      </c>
      <c r="N4480" s="7" t="n">
        <v>87.36000061</v>
      </c>
      <c r="O4480" s="12" t="n">
        <v>1</v>
      </c>
    </row>
    <row r="4481" customFormat="false" ht="15" hidden="false" customHeight="true" outlineLevel="0" collapsed="false">
      <c r="A4481" s="6" t="n">
        <v>26807</v>
      </c>
      <c r="B4481" s="6" t="s">
        <v>36</v>
      </c>
      <c r="C4481" s="6" t="s">
        <v>20</v>
      </c>
      <c r="D4481" s="6" t="s">
        <v>27</v>
      </c>
      <c r="E4481" s="6" t="s">
        <v>28</v>
      </c>
      <c r="F4481" s="6" t="s">
        <v>57</v>
      </c>
      <c r="G4481" s="6" t="s">
        <v>24</v>
      </c>
      <c r="H4481" s="6" t="n">
        <v>0</v>
      </c>
      <c r="I4481" s="7" t="n">
        <v>50</v>
      </c>
      <c r="J4481" s="6" t="n">
        <v>2</v>
      </c>
      <c r="K4481" s="7" t="n">
        <v>100</v>
      </c>
      <c r="L4481" s="7" t="n">
        <v>18</v>
      </c>
      <c r="M4481" s="8" t="n">
        <v>0.180000007</v>
      </c>
      <c r="N4481" s="7" t="n">
        <v>27.87999916</v>
      </c>
      <c r="O4481" s="9" t="n">
        <v>0</v>
      </c>
    </row>
    <row r="4482" customFormat="false" ht="15" hidden="false" customHeight="true" outlineLevel="0" collapsed="false">
      <c r="A4482" s="6" t="n">
        <v>53148</v>
      </c>
      <c r="B4482" s="6" t="s">
        <v>19</v>
      </c>
      <c r="C4482" s="6" t="s">
        <v>37</v>
      </c>
      <c r="D4482" s="6" t="s">
        <v>50</v>
      </c>
      <c r="E4482" s="6" t="s">
        <v>51</v>
      </c>
      <c r="F4482" s="6" t="s">
        <v>40</v>
      </c>
      <c r="G4482" s="6" t="s">
        <v>34</v>
      </c>
      <c r="H4482" s="6" t="n">
        <v>4</v>
      </c>
      <c r="I4482" s="7" t="n">
        <v>399.980011</v>
      </c>
      <c r="J4482" s="6" t="n">
        <v>1</v>
      </c>
      <c r="K4482" s="7" t="n">
        <v>399.980011</v>
      </c>
      <c r="L4482" s="7" t="n">
        <v>100</v>
      </c>
      <c r="M4482" s="8" t="n">
        <v>0.25</v>
      </c>
      <c r="N4482" s="7" t="n">
        <v>101.3899994</v>
      </c>
      <c r="O4482" s="9" t="n">
        <v>0</v>
      </c>
    </row>
    <row r="4483" customFormat="false" ht="15" hidden="false" customHeight="true" outlineLevel="0" collapsed="false">
      <c r="A4483" s="6" t="n">
        <v>41792</v>
      </c>
      <c r="B4483" s="6" t="s">
        <v>19</v>
      </c>
      <c r="C4483" s="6" t="s">
        <v>37</v>
      </c>
      <c r="D4483" s="6" t="s">
        <v>21</v>
      </c>
      <c r="E4483" s="6" t="s">
        <v>66</v>
      </c>
      <c r="F4483" s="6" t="s">
        <v>58</v>
      </c>
      <c r="G4483" s="6" t="s">
        <v>24</v>
      </c>
      <c r="H4483" s="6" t="n">
        <v>4</v>
      </c>
      <c r="I4483" s="7" t="n">
        <v>49.97999954</v>
      </c>
      <c r="J4483" s="6" t="n">
        <v>3</v>
      </c>
      <c r="K4483" s="7" t="n">
        <v>149.9400024</v>
      </c>
      <c r="L4483" s="7" t="n">
        <v>14.98999977</v>
      </c>
      <c r="M4483" s="8" t="n">
        <v>0.100000001</v>
      </c>
      <c r="N4483" s="7" t="n">
        <v>16.87000084</v>
      </c>
      <c r="O4483" s="9" t="n">
        <v>0</v>
      </c>
    </row>
    <row r="4484" customFormat="false" ht="15" hidden="false" customHeight="true" outlineLevel="0" collapsed="false">
      <c r="A4484" s="6" t="n">
        <v>20664</v>
      </c>
      <c r="B4484" s="6" t="s">
        <v>19</v>
      </c>
      <c r="C4484" s="6" t="s">
        <v>20</v>
      </c>
      <c r="D4484" s="6" t="s">
        <v>27</v>
      </c>
      <c r="E4484" s="6" t="s">
        <v>54</v>
      </c>
      <c r="F4484" s="6" t="s">
        <v>23</v>
      </c>
      <c r="G4484" s="6" t="s">
        <v>24</v>
      </c>
      <c r="H4484" s="6" t="n">
        <v>4</v>
      </c>
      <c r="I4484" s="7" t="n">
        <v>129.9900055</v>
      </c>
      <c r="J4484" s="6" t="n">
        <v>1</v>
      </c>
      <c r="K4484" s="7" t="n">
        <v>129.9900055</v>
      </c>
      <c r="L4484" s="7" t="n">
        <v>22.10000038</v>
      </c>
      <c r="M4484" s="8" t="n">
        <v>0.170000002</v>
      </c>
      <c r="N4484" s="7" t="n">
        <v>51.79000092</v>
      </c>
      <c r="O4484" s="12" t="n">
        <v>1</v>
      </c>
    </row>
    <row r="4485" customFormat="false" ht="15" hidden="false" customHeight="true" outlineLevel="0" collapsed="false">
      <c r="A4485" s="6" t="n">
        <v>16097</v>
      </c>
      <c r="B4485" s="6" t="s">
        <v>19</v>
      </c>
      <c r="C4485" s="6" t="s">
        <v>20</v>
      </c>
      <c r="D4485" s="6" t="s">
        <v>21</v>
      </c>
      <c r="E4485" s="6" t="s">
        <v>22</v>
      </c>
      <c r="F4485" s="6" t="s">
        <v>58</v>
      </c>
      <c r="G4485" s="6" t="s">
        <v>44</v>
      </c>
      <c r="H4485" s="6" t="n">
        <v>4</v>
      </c>
      <c r="I4485" s="7" t="n">
        <v>49.97999954</v>
      </c>
      <c r="J4485" s="6" t="n">
        <v>2</v>
      </c>
      <c r="K4485" s="7" t="n">
        <v>99.95999908</v>
      </c>
      <c r="L4485" s="7" t="n">
        <v>12</v>
      </c>
      <c r="M4485" s="8" t="n">
        <v>0.119999997</v>
      </c>
      <c r="N4485" s="7" t="n">
        <v>-1.75999999</v>
      </c>
      <c r="O4485" s="9" t="n">
        <v>0</v>
      </c>
    </row>
    <row r="4486" customFormat="false" ht="15" hidden="false" customHeight="true" outlineLevel="0" collapsed="false">
      <c r="A4486" s="6" t="n">
        <v>38927</v>
      </c>
      <c r="B4486" s="6" t="s">
        <v>26</v>
      </c>
      <c r="C4486" s="6" t="s">
        <v>37</v>
      </c>
      <c r="D4486" s="6" t="s">
        <v>31</v>
      </c>
      <c r="E4486" s="6" t="s">
        <v>62</v>
      </c>
      <c r="F4486" s="6" t="s">
        <v>40</v>
      </c>
      <c r="G4486" s="6" t="s">
        <v>34</v>
      </c>
      <c r="H4486" s="6" t="n">
        <v>1</v>
      </c>
      <c r="I4486" s="7" t="n">
        <v>399.980011</v>
      </c>
      <c r="J4486" s="6" t="n">
        <v>1</v>
      </c>
      <c r="K4486" s="7" t="n">
        <v>399.980011</v>
      </c>
      <c r="L4486" s="7" t="n">
        <v>36</v>
      </c>
      <c r="M4486" s="8" t="n">
        <v>0.090000004</v>
      </c>
      <c r="N4486" s="7" t="n">
        <v>105.5500031</v>
      </c>
      <c r="O4486" s="12" t="n">
        <v>1</v>
      </c>
    </row>
    <row r="4487" customFormat="false" ht="15" hidden="false" customHeight="true" outlineLevel="0" collapsed="false">
      <c r="A4487" s="6" t="n">
        <v>12411</v>
      </c>
      <c r="B4487" s="6" t="s">
        <v>19</v>
      </c>
      <c r="C4487" s="6" t="s">
        <v>20</v>
      </c>
      <c r="D4487" s="6" t="s">
        <v>21</v>
      </c>
      <c r="E4487" s="6" t="s">
        <v>64</v>
      </c>
      <c r="F4487" s="6" t="s">
        <v>29</v>
      </c>
      <c r="G4487" s="6" t="s">
        <v>24</v>
      </c>
      <c r="H4487" s="6" t="n">
        <v>4</v>
      </c>
      <c r="I4487" s="7" t="n">
        <v>99.98999786</v>
      </c>
      <c r="J4487" s="6" t="n">
        <v>3</v>
      </c>
      <c r="K4487" s="7" t="n">
        <v>299.9700012</v>
      </c>
      <c r="L4487" s="7" t="n">
        <v>59.99000168</v>
      </c>
      <c r="M4487" s="8" t="n">
        <v>0.200000003</v>
      </c>
      <c r="N4487" s="7" t="n">
        <v>110.3899994</v>
      </c>
      <c r="O4487" s="9" t="n">
        <v>0</v>
      </c>
    </row>
    <row r="4488" customFormat="false" ht="15" hidden="false" customHeight="true" outlineLevel="0" collapsed="false">
      <c r="A4488" s="6" t="n">
        <v>29778</v>
      </c>
      <c r="B4488" s="6" t="s">
        <v>19</v>
      </c>
      <c r="C4488" s="6" t="s">
        <v>37</v>
      </c>
      <c r="D4488" s="6" t="s">
        <v>27</v>
      </c>
      <c r="E4488" s="6" t="s">
        <v>28</v>
      </c>
      <c r="F4488" s="6" t="s">
        <v>40</v>
      </c>
      <c r="G4488" s="6" t="s">
        <v>34</v>
      </c>
      <c r="H4488" s="6" t="n">
        <v>4</v>
      </c>
      <c r="I4488" s="7" t="n">
        <v>399.980011</v>
      </c>
      <c r="J4488" s="6" t="n">
        <v>1</v>
      </c>
      <c r="K4488" s="7" t="n">
        <v>399.980011</v>
      </c>
      <c r="L4488" s="7" t="n">
        <v>28</v>
      </c>
      <c r="M4488" s="8" t="n">
        <v>0.07</v>
      </c>
      <c r="N4488" s="7" t="n">
        <v>-288.2900085</v>
      </c>
      <c r="O4488" s="9" t="n">
        <v>0</v>
      </c>
    </row>
    <row r="4489" customFormat="false" ht="15" hidden="false" customHeight="true" outlineLevel="0" collapsed="false">
      <c r="A4489" s="6" t="n">
        <v>58317</v>
      </c>
      <c r="B4489" s="6" t="s">
        <v>46</v>
      </c>
      <c r="C4489" s="6" t="s">
        <v>20</v>
      </c>
      <c r="D4489" s="6" t="s">
        <v>50</v>
      </c>
      <c r="E4489" s="6" t="s">
        <v>51</v>
      </c>
      <c r="F4489" s="6" t="s">
        <v>71</v>
      </c>
      <c r="G4489" s="6" t="s">
        <v>24</v>
      </c>
      <c r="H4489" s="6" t="n">
        <v>2</v>
      </c>
      <c r="I4489" s="7" t="n">
        <v>199.9900055</v>
      </c>
      <c r="J4489" s="6" t="n">
        <v>1</v>
      </c>
      <c r="K4489" s="7" t="n">
        <v>199.9900055</v>
      </c>
      <c r="L4489" s="7" t="n">
        <v>6</v>
      </c>
      <c r="M4489" s="8" t="n">
        <v>0.029999999</v>
      </c>
      <c r="N4489" s="7" t="n">
        <v>67.90000153</v>
      </c>
      <c r="O4489" s="12" t="n">
        <v>1</v>
      </c>
    </row>
    <row r="4490" customFormat="false" ht="15" hidden="false" customHeight="true" outlineLevel="0" collapsed="false">
      <c r="A4490" s="6" t="n">
        <v>47678</v>
      </c>
      <c r="B4490" s="6" t="s">
        <v>19</v>
      </c>
      <c r="C4490" s="6" t="s">
        <v>20</v>
      </c>
      <c r="D4490" s="6" t="s">
        <v>38</v>
      </c>
      <c r="E4490" s="6" t="s">
        <v>70</v>
      </c>
      <c r="F4490" s="6" t="s">
        <v>23</v>
      </c>
      <c r="G4490" s="6" t="s">
        <v>34</v>
      </c>
      <c r="H4490" s="6" t="n">
        <v>4</v>
      </c>
      <c r="I4490" s="7" t="n">
        <v>129.9900055</v>
      </c>
      <c r="J4490" s="6" t="n">
        <v>1</v>
      </c>
      <c r="K4490" s="7" t="n">
        <v>129.9900055</v>
      </c>
      <c r="L4490" s="7" t="n">
        <v>23.39999962</v>
      </c>
      <c r="M4490" s="8" t="n">
        <v>0.180000007</v>
      </c>
      <c r="N4490" s="7" t="n">
        <v>50.09999847</v>
      </c>
      <c r="O4490" s="9" t="n">
        <v>0</v>
      </c>
    </row>
    <row r="4491" customFormat="false" ht="15" hidden="false" customHeight="true" outlineLevel="0" collapsed="false">
      <c r="A4491" s="6" t="n">
        <v>62576</v>
      </c>
      <c r="B4491" s="6" t="s">
        <v>19</v>
      </c>
      <c r="C4491" s="6" t="s">
        <v>20</v>
      </c>
      <c r="D4491" s="6" t="s">
        <v>21</v>
      </c>
      <c r="E4491" s="6" t="s">
        <v>65</v>
      </c>
      <c r="F4491" s="6" t="s">
        <v>57</v>
      </c>
      <c r="G4491" s="6" t="s">
        <v>34</v>
      </c>
      <c r="H4491" s="6" t="n">
        <v>4</v>
      </c>
      <c r="I4491" s="7" t="n">
        <v>50</v>
      </c>
      <c r="J4491" s="6" t="n">
        <v>5</v>
      </c>
      <c r="K4491" s="7" t="n">
        <v>250</v>
      </c>
      <c r="L4491" s="7" t="n">
        <v>32.5</v>
      </c>
      <c r="M4491" s="8" t="n">
        <v>0.129999995</v>
      </c>
      <c r="N4491" s="7" t="n">
        <v>48.93999863</v>
      </c>
      <c r="O4491" s="9" t="n">
        <v>0</v>
      </c>
    </row>
    <row r="4492" customFormat="false" ht="15" hidden="false" customHeight="true" outlineLevel="0" collapsed="false">
      <c r="A4492" s="6" t="n">
        <v>4970</v>
      </c>
      <c r="B4492" s="6" t="s">
        <v>46</v>
      </c>
      <c r="C4492" s="6" t="s">
        <v>20</v>
      </c>
      <c r="D4492" s="6" t="s">
        <v>50</v>
      </c>
      <c r="E4492" s="6" t="s">
        <v>51</v>
      </c>
      <c r="F4492" s="6" t="s">
        <v>33</v>
      </c>
      <c r="G4492" s="6" t="s">
        <v>44</v>
      </c>
      <c r="H4492" s="6" t="n">
        <v>2</v>
      </c>
      <c r="I4492" s="7" t="n">
        <v>59.99000168</v>
      </c>
      <c r="J4492" s="6" t="n">
        <v>4</v>
      </c>
      <c r="K4492" s="7" t="n">
        <v>239.9600067</v>
      </c>
      <c r="L4492" s="7" t="n">
        <v>28.79999924</v>
      </c>
      <c r="M4492" s="8" t="n">
        <v>0.119999997</v>
      </c>
      <c r="N4492" s="7" t="n">
        <v>17.53000069</v>
      </c>
      <c r="O4492" s="12" t="n">
        <v>1</v>
      </c>
    </row>
    <row r="4493" customFormat="false" ht="15" hidden="false" customHeight="true" outlineLevel="0" collapsed="false">
      <c r="A4493" s="6" t="n">
        <v>7531</v>
      </c>
      <c r="B4493" s="6" t="s">
        <v>19</v>
      </c>
      <c r="C4493" s="6" t="s">
        <v>20</v>
      </c>
      <c r="D4493" s="6" t="s">
        <v>50</v>
      </c>
      <c r="E4493" s="6" t="s">
        <v>51</v>
      </c>
      <c r="F4493" s="6" t="s">
        <v>58</v>
      </c>
      <c r="G4493" s="6" t="s">
        <v>47</v>
      </c>
      <c r="H4493" s="6" t="n">
        <v>4</v>
      </c>
      <c r="I4493" s="7" t="n">
        <v>49.97999954</v>
      </c>
      <c r="J4493" s="6" t="n">
        <v>3</v>
      </c>
      <c r="K4493" s="7" t="n">
        <v>149.9400024</v>
      </c>
      <c r="L4493" s="7" t="n">
        <v>14.98999977</v>
      </c>
      <c r="M4493" s="8" t="n">
        <v>0.100000001</v>
      </c>
      <c r="N4493" s="7" t="n">
        <v>45.61000061</v>
      </c>
      <c r="O4493" s="9" t="n">
        <v>0</v>
      </c>
    </row>
    <row r="4494" customFormat="false" ht="15" hidden="false" customHeight="true" outlineLevel="0" collapsed="false">
      <c r="A4494" s="6" t="n">
        <v>7886</v>
      </c>
      <c r="B4494" s="6" t="s">
        <v>46</v>
      </c>
      <c r="C4494" s="6" t="s">
        <v>20</v>
      </c>
      <c r="D4494" s="6" t="s">
        <v>50</v>
      </c>
      <c r="E4494" s="6" t="s">
        <v>51</v>
      </c>
      <c r="F4494" s="6" t="s">
        <v>57</v>
      </c>
      <c r="G4494" s="6" t="s">
        <v>47</v>
      </c>
      <c r="H4494" s="6" t="n">
        <v>2</v>
      </c>
      <c r="I4494" s="7" t="n">
        <v>50</v>
      </c>
      <c r="J4494" s="6" t="n">
        <v>5</v>
      </c>
      <c r="K4494" s="7" t="n">
        <v>250</v>
      </c>
      <c r="L4494" s="7" t="n">
        <v>50</v>
      </c>
      <c r="M4494" s="8" t="n">
        <v>0.200000003</v>
      </c>
      <c r="N4494" s="7" t="n">
        <v>-146.6000061</v>
      </c>
      <c r="O4494" s="9" t="n">
        <v>0</v>
      </c>
    </row>
    <row r="4495" customFormat="false" ht="15" hidden="false" customHeight="true" outlineLevel="0" collapsed="false">
      <c r="A4495" s="6" t="n">
        <v>2986</v>
      </c>
      <c r="B4495" s="6" t="s">
        <v>26</v>
      </c>
      <c r="C4495" s="6" t="s">
        <v>37</v>
      </c>
      <c r="D4495" s="6" t="s">
        <v>50</v>
      </c>
      <c r="E4495" s="6" t="s">
        <v>51</v>
      </c>
      <c r="F4495" s="6" t="s">
        <v>78</v>
      </c>
      <c r="G4495" s="6" t="s">
        <v>34</v>
      </c>
      <c r="H4495" s="6" t="n">
        <v>1</v>
      </c>
      <c r="I4495" s="7" t="n">
        <v>22</v>
      </c>
      <c r="J4495" s="6" t="n">
        <v>4</v>
      </c>
      <c r="K4495" s="7" t="n">
        <v>88</v>
      </c>
      <c r="L4495" s="7" t="n">
        <v>14.96000004</v>
      </c>
      <c r="M4495" s="8" t="n">
        <v>0.170000002</v>
      </c>
      <c r="N4495" s="7" t="n">
        <v>-113.2099991</v>
      </c>
      <c r="O4495" s="12" t="n">
        <v>1</v>
      </c>
    </row>
    <row r="4496" customFormat="false" ht="15" hidden="false" customHeight="true" outlineLevel="0" collapsed="false">
      <c r="A4496" s="6" t="n">
        <v>4342</v>
      </c>
      <c r="B4496" s="6" t="s">
        <v>19</v>
      </c>
      <c r="C4496" s="6" t="s">
        <v>37</v>
      </c>
      <c r="D4496" s="6" t="s">
        <v>50</v>
      </c>
      <c r="E4496" s="6" t="s">
        <v>51</v>
      </c>
      <c r="F4496" s="6" t="s">
        <v>23</v>
      </c>
      <c r="G4496" s="6" t="s">
        <v>34</v>
      </c>
      <c r="H4496" s="6" t="n">
        <v>4</v>
      </c>
      <c r="I4496" s="7" t="n">
        <v>129.9900055</v>
      </c>
      <c r="J4496" s="6" t="n">
        <v>1</v>
      </c>
      <c r="K4496" s="7" t="n">
        <v>129.9900055</v>
      </c>
      <c r="L4496" s="7" t="n">
        <v>2.599999905</v>
      </c>
      <c r="M4496" s="8" t="n">
        <v>0.02</v>
      </c>
      <c r="N4496" s="7" t="n">
        <v>44.59000015</v>
      </c>
      <c r="O4496" s="9" t="n">
        <v>0</v>
      </c>
    </row>
    <row r="4497" customFormat="false" ht="15" hidden="false" customHeight="true" outlineLevel="0" collapsed="false">
      <c r="A4497" s="6" t="n">
        <v>57947</v>
      </c>
      <c r="B4497" s="6" t="s">
        <v>19</v>
      </c>
      <c r="C4497" s="6" t="s">
        <v>20</v>
      </c>
      <c r="D4497" s="6" t="s">
        <v>50</v>
      </c>
      <c r="E4497" s="6" t="s">
        <v>51</v>
      </c>
      <c r="F4497" s="6" t="s">
        <v>58</v>
      </c>
      <c r="G4497" s="6" t="s">
        <v>34</v>
      </c>
      <c r="H4497" s="6" t="n">
        <v>4</v>
      </c>
      <c r="I4497" s="7" t="n">
        <v>49.97999954</v>
      </c>
      <c r="J4497" s="6" t="n">
        <v>4</v>
      </c>
      <c r="K4497" s="7" t="n">
        <v>199.9199982</v>
      </c>
      <c r="L4497" s="7" t="n">
        <v>13.98999977</v>
      </c>
      <c r="M4497" s="8" t="n">
        <v>0.07</v>
      </c>
      <c r="N4497" s="7" t="n">
        <v>-34.95000076</v>
      </c>
      <c r="O4497" s="9" t="n">
        <v>0</v>
      </c>
    </row>
    <row r="4498" customFormat="false" ht="15" hidden="false" customHeight="true" outlineLevel="0" collapsed="false">
      <c r="A4498" s="6" t="n">
        <v>3148</v>
      </c>
      <c r="B4498" s="6" t="s">
        <v>19</v>
      </c>
      <c r="C4498" s="6" t="s">
        <v>37</v>
      </c>
      <c r="D4498" s="6" t="s">
        <v>50</v>
      </c>
      <c r="E4498" s="6" t="s">
        <v>51</v>
      </c>
      <c r="F4498" s="6" t="s">
        <v>40</v>
      </c>
      <c r="G4498" s="6" t="s">
        <v>24</v>
      </c>
      <c r="H4498" s="6" t="n">
        <v>4</v>
      </c>
      <c r="I4498" s="7" t="n">
        <v>399.980011</v>
      </c>
      <c r="J4498" s="6" t="n">
        <v>1</v>
      </c>
      <c r="K4498" s="7" t="n">
        <v>399.980011</v>
      </c>
      <c r="L4498" s="7" t="n">
        <v>72</v>
      </c>
      <c r="M4498" s="8" t="n">
        <v>0.180000007</v>
      </c>
      <c r="N4498" s="7" t="n">
        <v>24.60000038</v>
      </c>
      <c r="O4498" s="9" t="n">
        <v>0</v>
      </c>
    </row>
    <row r="4499" customFormat="false" ht="15" hidden="false" customHeight="true" outlineLevel="0" collapsed="false">
      <c r="A4499" s="6" t="n">
        <v>66770</v>
      </c>
      <c r="B4499" s="6" t="s">
        <v>19</v>
      </c>
      <c r="C4499" s="6" t="s">
        <v>37</v>
      </c>
      <c r="D4499" s="6" t="s">
        <v>21</v>
      </c>
      <c r="E4499" s="6" t="s">
        <v>64</v>
      </c>
      <c r="F4499" s="6" t="s">
        <v>71</v>
      </c>
      <c r="G4499" s="6" t="s">
        <v>34</v>
      </c>
      <c r="H4499" s="6" t="n">
        <v>4</v>
      </c>
      <c r="I4499" s="7" t="n">
        <v>199.9900055</v>
      </c>
      <c r="J4499" s="6" t="n">
        <v>1</v>
      </c>
      <c r="K4499" s="7" t="n">
        <v>199.9900055</v>
      </c>
      <c r="L4499" s="7" t="n">
        <v>18</v>
      </c>
      <c r="M4499" s="8" t="n">
        <v>0.090000004</v>
      </c>
      <c r="N4499" s="7" t="n">
        <v>45.5</v>
      </c>
      <c r="O4499" s="12" t="n">
        <v>1</v>
      </c>
    </row>
    <row r="4500" customFormat="false" ht="15" hidden="false" customHeight="true" outlineLevel="0" collapsed="false">
      <c r="A4500" s="6" t="n">
        <v>42198</v>
      </c>
      <c r="B4500" s="6" t="s">
        <v>19</v>
      </c>
      <c r="C4500" s="6" t="s">
        <v>49</v>
      </c>
      <c r="D4500" s="6" t="s">
        <v>38</v>
      </c>
      <c r="E4500" s="6" t="s">
        <v>92</v>
      </c>
      <c r="F4500" s="6" t="s">
        <v>33</v>
      </c>
      <c r="G4500" s="6" t="s">
        <v>24</v>
      </c>
      <c r="H4500" s="6" t="n">
        <v>4</v>
      </c>
      <c r="I4500" s="7" t="n">
        <v>59.99000168</v>
      </c>
      <c r="J4500" s="6" t="n">
        <v>3</v>
      </c>
      <c r="K4500" s="7" t="n">
        <v>179.9700012</v>
      </c>
      <c r="L4500" s="7" t="n">
        <v>5.400000095</v>
      </c>
      <c r="M4500" s="8" t="n">
        <v>0.029999999</v>
      </c>
      <c r="N4500" s="7" t="n">
        <v>7.510000229</v>
      </c>
      <c r="O4500" s="9" t="n">
        <v>0</v>
      </c>
    </row>
    <row r="4501" customFormat="false" ht="15" hidden="false" customHeight="true" outlineLevel="0" collapsed="false">
      <c r="A4501" s="6" t="n">
        <v>35379</v>
      </c>
      <c r="B4501" s="6" t="s">
        <v>26</v>
      </c>
      <c r="C4501" s="6" t="s">
        <v>20</v>
      </c>
      <c r="D4501" s="6" t="s">
        <v>31</v>
      </c>
      <c r="E4501" s="6" t="s">
        <v>62</v>
      </c>
      <c r="F4501" s="6" t="s">
        <v>80</v>
      </c>
      <c r="G4501" s="6" t="s">
        <v>34</v>
      </c>
      <c r="H4501" s="6" t="n">
        <v>1</v>
      </c>
      <c r="I4501" s="7" t="n">
        <v>24.98999977</v>
      </c>
      <c r="J4501" s="6" t="n">
        <v>2</v>
      </c>
      <c r="K4501" s="7" t="n">
        <v>49.97999954</v>
      </c>
      <c r="L4501" s="7" t="n">
        <v>7.5</v>
      </c>
      <c r="M4501" s="8" t="n">
        <v>0.150000006</v>
      </c>
      <c r="N4501" s="7" t="n">
        <v>12.73999977</v>
      </c>
      <c r="O4501" s="12" t="n">
        <v>1</v>
      </c>
    </row>
    <row r="4502" customFormat="false" ht="15" hidden="false" customHeight="true" outlineLevel="0" collapsed="false">
      <c r="A4502" s="6" t="n">
        <v>66107</v>
      </c>
      <c r="B4502" s="6" t="s">
        <v>19</v>
      </c>
      <c r="C4502" s="6" t="s">
        <v>49</v>
      </c>
      <c r="D4502" s="6" t="s">
        <v>21</v>
      </c>
      <c r="E4502" s="6" t="s">
        <v>22</v>
      </c>
      <c r="F4502" s="6" t="s">
        <v>71</v>
      </c>
      <c r="G4502" s="6" t="s">
        <v>24</v>
      </c>
      <c r="H4502" s="6" t="n">
        <v>4</v>
      </c>
      <c r="I4502" s="7" t="n">
        <v>199.9900055</v>
      </c>
      <c r="J4502" s="6" t="n">
        <v>1</v>
      </c>
      <c r="K4502" s="7" t="n">
        <v>199.9900055</v>
      </c>
      <c r="L4502" s="7" t="n">
        <v>50</v>
      </c>
      <c r="M4502" s="8" t="n">
        <v>0.25</v>
      </c>
      <c r="N4502" s="7" t="n">
        <v>73.5</v>
      </c>
      <c r="O4502" s="9" t="n">
        <v>0</v>
      </c>
    </row>
    <row r="4503" customFormat="false" ht="15" hidden="false" customHeight="true" outlineLevel="0" collapsed="false">
      <c r="A4503" s="6" t="n">
        <v>61998</v>
      </c>
      <c r="B4503" s="6" t="s">
        <v>19</v>
      </c>
      <c r="C4503" s="6" t="s">
        <v>37</v>
      </c>
      <c r="D4503" s="6" t="s">
        <v>21</v>
      </c>
      <c r="E4503" s="6" t="s">
        <v>65</v>
      </c>
      <c r="F4503" s="6" t="s">
        <v>106</v>
      </c>
      <c r="G4503" s="6" t="s">
        <v>24</v>
      </c>
      <c r="H4503" s="6" t="n">
        <v>4</v>
      </c>
      <c r="I4503" s="7" t="n">
        <v>89.98999786</v>
      </c>
      <c r="J4503" s="6" t="n">
        <v>1</v>
      </c>
      <c r="K4503" s="7" t="n">
        <v>89.98999786</v>
      </c>
      <c r="L4503" s="7" t="n">
        <v>18</v>
      </c>
      <c r="M4503" s="8" t="n">
        <v>0.200000003</v>
      </c>
      <c r="N4503" s="7" t="n">
        <v>36</v>
      </c>
      <c r="O4503" s="9" t="n">
        <v>0</v>
      </c>
    </row>
    <row r="4504" customFormat="false" ht="15" hidden="false" customHeight="true" outlineLevel="0" collapsed="false">
      <c r="A4504" s="6" t="n">
        <v>49888</v>
      </c>
      <c r="B4504" s="6" t="s">
        <v>19</v>
      </c>
      <c r="C4504" s="6" t="s">
        <v>37</v>
      </c>
      <c r="D4504" s="6" t="s">
        <v>27</v>
      </c>
      <c r="E4504" s="6" t="s">
        <v>79</v>
      </c>
      <c r="F4504" s="6" t="s">
        <v>43</v>
      </c>
      <c r="G4504" s="6" t="s">
        <v>34</v>
      </c>
      <c r="H4504" s="6" t="n">
        <v>4</v>
      </c>
      <c r="I4504" s="7" t="n">
        <v>15.98999977</v>
      </c>
      <c r="J4504" s="6" t="n">
        <v>3</v>
      </c>
      <c r="K4504" s="7" t="n">
        <v>47.97000122</v>
      </c>
      <c r="L4504" s="7" t="n">
        <v>2.640000105</v>
      </c>
      <c r="M4504" s="8" t="n">
        <v>0.059999999</v>
      </c>
      <c r="N4504" s="7" t="n">
        <v>15.86999989</v>
      </c>
      <c r="O4504" s="9" t="n">
        <v>0</v>
      </c>
    </row>
    <row r="4505" customFormat="false" ht="15" hidden="false" customHeight="true" outlineLevel="0" collapsed="false">
      <c r="A4505" s="6" t="n">
        <v>14321</v>
      </c>
      <c r="B4505" s="6" t="s">
        <v>46</v>
      </c>
      <c r="C4505" s="6" t="s">
        <v>20</v>
      </c>
      <c r="D4505" s="6" t="s">
        <v>21</v>
      </c>
      <c r="E4505" s="6" t="s">
        <v>22</v>
      </c>
      <c r="F4505" s="6" t="s">
        <v>74</v>
      </c>
      <c r="G4505" s="6" t="s">
        <v>24</v>
      </c>
      <c r="H4505" s="6" t="n">
        <v>2</v>
      </c>
      <c r="I4505" s="7" t="n">
        <v>31.98999977</v>
      </c>
      <c r="J4505" s="6" t="n">
        <v>2</v>
      </c>
      <c r="K4505" s="7" t="n">
        <v>63.97999954</v>
      </c>
      <c r="L4505" s="7" t="n">
        <v>10.23999977</v>
      </c>
      <c r="M4505" s="8" t="n">
        <v>0.159999996</v>
      </c>
      <c r="N4505" s="7" t="n">
        <v>-47.02999878</v>
      </c>
      <c r="O4505" s="9" t="n">
        <v>0</v>
      </c>
    </row>
    <row r="4506" customFormat="false" ht="15" hidden="false" customHeight="true" outlineLevel="0" collapsed="false">
      <c r="A4506" s="6" t="n">
        <v>28289</v>
      </c>
      <c r="B4506" s="6" t="s">
        <v>46</v>
      </c>
      <c r="C4506" s="6" t="s">
        <v>37</v>
      </c>
      <c r="D4506" s="6" t="s">
        <v>27</v>
      </c>
      <c r="E4506" s="6" t="s">
        <v>54</v>
      </c>
      <c r="F4506" s="6" t="s">
        <v>75</v>
      </c>
      <c r="G4506" s="6" t="s">
        <v>34</v>
      </c>
      <c r="H4506" s="6" t="n">
        <v>2</v>
      </c>
      <c r="I4506" s="7" t="n">
        <v>299.980011</v>
      </c>
      <c r="J4506" s="6" t="n">
        <v>1</v>
      </c>
      <c r="K4506" s="7" t="n">
        <v>299.980011</v>
      </c>
      <c r="L4506" s="7" t="n">
        <v>51</v>
      </c>
      <c r="M4506" s="8" t="n">
        <v>0.170000002</v>
      </c>
      <c r="N4506" s="7" t="n">
        <v>31.12000084</v>
      </c>
      <c r="O4506" s="12" t="n">
        <v>1</v>
      </c>
    </row>
    <row r="4507" customFormat="false" ht="15" hidden="false" customHeight="true" outlineLevel="0" collapsed="false">
      <c r="A4507" s="6" t="n">
        <v>37855</v>
      </c>
      <c r="B4507" s="6" t="s">
        <v>19</v>
      </c>
      <c r="C4507" s="6" t="s">
        <v>20</v>
      </c>
      <c r="D4507" s="6" t="s">
        <v>31</v>
      </c>
      <c r="E4507" s="6" t="s">
        <v>32</v>
      </c>
      <c r="F4507" s="6" t="s">
        <v>100</v>
      </c>
      <c r="G4507" s="6" t="s">
        <v>34</v>
      </c>
      <c r="H4507" s="6" t="n">
        <v>4</v>
      </c>
      <c r="I4507" s="7" t="n">
        <v>14.98999977</v>
      </c>
      <c r="J4507" s="6" t="n">
        <v>3</v>
      </c>
      <c r="K4507" s="7" t="n">
        <v>44.97000122</v>
      </c>
      <c r="L4507" s="7" t="n">
        <v>5.849999905</v>
      </c>
      <c r="M4507" s="8" t="n">
        <v>0.129999995</v>
      </c>
      <c r="N4507" s="7" t="n">
        <v>13.68999958</v>
      </c>
      <c r="O4507" s="12" t="n">
        <v>1</v>
      </c>
    </row>
    <row r="4508" customFormat="false" ht="15" hidden="false" customHeight="true" outlineLevel="0" collapsed="false">
      <c r="A4508" s="6" t="n">
        <v>8731</v>
      </c>
      <c r="B4508" s="6" t="s">
        <v>26</v>
      </c>
      <c r="C4508" s="6" t="s">
        <v>49</v>
      </c>
      <c r="D4508" s="6" t="s">
        <v>50</v>
      </c>
      <c r="E4508" s="6" t="s">
        <v>51</v>
      </c>
      <c r="F4508" s="6" t="s">
        <v>58</v>
      </c>
      <c r="G4508" s="6" t="s">
        <v>24</v>
      </c>
      <c r="H4508" s="6" t="n">
        <v>1</v>
      </c>
      <c r="I4508" s="7" t="n">
        <v>49.97999954</v>
      </c>
      <c r="J4508" s="6" t="n">
        <v>1</v>
      </c>
      <c r="K4508" s="7" t="n">
        <v>49.97999954</v>
      </c>
      <c r="L4508" s="7" t="n">
        <v>6</v>
      </c>
      <c r="M4508" s="8" t="n">
        <v>0.119999997</v>
      </c>
      <c r="N4508" s="7" t="n">
        <v>19.35000038</v>
      </c>
      <c r="O4508" s="12" t="n">
        <v>1</v>
      </c>
    </row>
    <row r="4509" customFormat="false" ht="15" hidden="false" customHeight="true" outlineLevel="0" collapsed="false">
      <c r="A4509" s="6" t="n">
        <v>45229</v>
      </c>
      <c r="B4509" s="6" t="s">
        <v>26</v>
      </c>
      <c r="C4509" s="6" t="s">
        <v>37</v>
      </c>
      <c r="D4509" s="6" t="s">
        <v>27</v>
      </c>
      <c r="E4509" s="6" t="s">
        <v>97</v>
      </c>
      <c r="F4509" s="6" t="s">
        <v>73</v>
      </c>
      <c r="G4509" s="6" t="s">
        <v>47</v>
      </c>
      <c r="H4509" s="6" t="n">
        <v>1</v>
      </c>
      <c r="I4509" s="7" t="n">
        <v>39.99000168</v>
      </c>
      <c r="J4509" s="6" t="n">
        <v>3</v>
      </c>
      <c r="K4509" s="7" t="n">
        <v>119.9700012</v>
      </c>
      <c r="L4509" s="7" t="n">
        <v>8.399999619</v>
      </c>
      <c r="M4509" s="8" t="n">
        <v>0.07</v>
      </c>
      <c r="N4509" s="7" t="n">
        <v>51.3199997</v>
      </c>
      <c r="O4509" s="12" t="n">
        <v>1</v>
      </c>
    </row>
    <row r="4510" customFormat="false" ht="15" hidden="false" customHeight="true" outlineLevel="0" collapsed="false">
      <c r="A4510" s="6" t="n">
        <v>50848</v>
      </c>
      <c r="B4510" s="6" t="s">
        <v>19</v>
      </c>
      <c r="C4510" s="6" t="s">
        <v>20</v>
      </c>
      <c r="D4510" s="6" t="s">
        <v>21</v>
      </c>
      <c r="E4510" s="6" t="s">
        <v>64</v>
      </c>
      <c r="F4510" s="6" t="s">
        <v>57</v>
      </c>
      <c r="G4510" s="6" t="s">
        <v>34</v>
      </c>
      <c r="H4510" s="6" t="n">
        <v>4</v>
      </c>
      <c r="I4510" s="7" t="n">
        <v>50</v>
      </c>
      <c r="J4510" s="6" t="n">
        <v>4</v>
      </c>
      <c r="K4510" s="7" t="n">
        <v>200</v>
      </c>
      <c r="L4510" s="7" t="n">
        <v>8</v>
      </c>
      <c r="M4510" s="8" t="n">
        <v>0.039999999</v>
      </c>
      <c r="N4510" s="7" t="n">
        <v>64.90000153</v>
      </c>
      <c r="O4510" s="9" t="n">
        <v>0</v>
      </c>
    </row>
    <row r="4511" customFormat="false" ht="15" hidden="false" customHeight="true" outlineLevel="0" collapsed="false">
      <c r="A4511" s="6" t="n">
        <v>4940</v>
      </c>
      <c r="B4511" s="6" t="s">
        <v>26</v>
      </c>
      <c r="C4511" s="6" t="s">
        <v>20</v>
      </c>
      <c r="D4511" s="6" t="s">
        <v>50</v>
      </c>
      <c r="E4511" s="6" t="s">
        <v>51</v>
      </c>
      <c r="F4511" s="6" t="s">
        <v>29</v>
      </c>
      <c r="G4511" s="6" t="s">
        <v>44</v>
      </c>
      <c r="H4511" s="6" t="n">
        <v>1</v>
      </c>
      <c r="I4511" s="7" t="n">
        <v>99.98999786</v>
      </c>
      <c r="J4511" s="6" t="n">
        <v>4</v>
      </c>
      <c r="K4511" s="7" t="n">
        <v>399.9599915</v>
      </c>
      <c r="L4511" s="7" t="n">
        <v>51.99000168</v>
      </c>
      <c r="M4511" s="8" t="n">
        <v>0.129999995</v>
      </c>
      <c r="N4511" s="7" t="n">
        <v>6.960000038</v>
      </c>
      <c r="O4511" s="12" t="n">
        <v>1</v>
      </c>
    </row>
    <row r="4512" customFormat="false" ht="15" hidden="false" customHeight="true" outlineLevel="0" collapsed="false">
      <c r="A4512" s="6" t="n">
        <v>68222</v>
      </c>
      <c r="B4512" s="6" t="s">
        <v>19</v>
      </c>
      <c r="C4512" s="6" t="s">
        <v>20</v>
      </c>
      <c r="D4512" s="6" t="s">
        <v>21</v>
      </c>
      <c r="E4512" s="6" t="s">
        <v>64</v>
      </c>
      <c r="F4512" s="6" t="s">
        <v>23</v>
      </c>
      <c r="G4512" s="6" t="s">
        <v>47</v>
      </c>
      <c r="H4512" s="6" t="n">
        <v>4</v>
      </c>
      <c r="I4512" s="7" t="n">
        <v>129.9900055</v>
      </c>
      <c r="J4512" s="6" t="n">
        <v>1</v>
      </c>
      <c r="K4512" s="7" t="n">
        <v>129.9900055</v>
      </c>
      <c r="L4512" s="7" t="n">
        <v>11.69999981</v>
      </c>
      <c r="M4512" s="8" t="n">
        <v>0.090000004</v>
      </c>
      <c r="N4512" s="7" t="n">
        <v>-5.090000153</v>
      </c>
      <c r="O4512" s="9" t="n">
        <v>0</v>
      </c>
    </row>
    <row r="4513" customFormat="false" ht="15" hidden="false" customHeight="true" outlineLevel="0" collapsed="false">
      <c r="A4513" s="6" t="n">
        <v>60044</v>
      </c>
      <c r="B4513" s="6" t="s">
        <v>26</v>
      </c>
      <c r="C4513" s="6" t="s">
        <v>20</v>
      </c>
      <c r="D4513" s="6" t="s">
        <v>50</v>
      </c>
      <c r="E4513" s="6" t="s">
        <v>51</v>
      </c>
      <c r="F4513" s="6" t="s">
        <v>33</v>
      </c>
      <c r="G4513" s="6" t="s">
        <v>44</v>
      </c>
      <c r="H4513" s="6" t="n">
        <v>1</v>
      </c>
      <c r="I4513" s="7" t="n">
        <v>59.99000168</v>
      </c>
      <c r="J4513" s="6" t="n">
        <v>3</v>
      </c>
      <c r="K4513" s="7" t="n">
        <v>179.9700012</v>
      </c>
      <c r="L4513" s="7" t="n">
        <v>44.99000168</v>
      </c>
      <c r="M4513" s="8" t="n">
        <v>0.25</v>
      </c>
      <c r="N4513" s="7" t="n">
        <v>52.63999939</v>
      </c>
      <c r="O4513" s="12" t="n">
        <v>1</v>
      </c>
    </row>
    <row r="4514" customFormat="false" ht="15" hidden="false" customHeight="true" outlineLevel="0" collapsed="false">
      <c r="A4514" s="6" t="n">
        <v>19262</v>
      </c>
      <c r="B4514" s="6" t="s">
        <v>19</v>
      </c>
      <c r="C4514" s="6" t="s">
        <v>37</v>
      </c>
      <c r="D4514" s="6" t="s">
        <v>21</v>
      </c>
      <c r="E4514" s="6" t="s">
        <v>65</v>
      </c>
      <c r="F4514" s="6" t="s">
        <v>57</v>
      </c>
      <c r="G4514" s="6" t="s">
        <v>24</v>
      </c>
      <c r="H4514" s="6" t="n">
        <v>4</v>
      </c>
      <c r="I4514" s="7" t="n">
        <v>50</v>
      </c>
      <c r="J4514" s="6" t="n">
        <v>3</v>
      </c>
      <c r="K4514" s="7" t="n">
        <v>150</v>
      </c>
      <c r="L4514" s="7" t="n">
        <v>19.5</v>
      </c>
      <c r="M4514" s="8" t="n">
        <v>0.129999995</v>
      </c>
      <c r="N4514" s="7" t="n">
        <v>61.34000015</v>
      </c>
      <c r="O4514" s="9" t="n">
        <v>0</v>
      </c>
    </row>
    <row r="4515" customFormat="false" ht="15" hidden="false" customHeight="true" outlineLevel="0" collapsed="false">
      <c r="A4515" s="6" t="n">
        <v>30893</v>
      </c>
      <c r="B4515" s="6" t="s">
        <v>46</v>
      </c>
      <c r="C4515" s="6" t="s">
        <v>20</v>
      </c>
      <c r="D4515" s="6" t="s">
        <v>27</v>
      </c>
      <c r="E4515" s="6" t="s">
        <v>42</v>
      </c>
      <c r="F4515" s="6" t="s">
        <v>75</v>
      </c>
      <c r="G4515" s="6" t="s">
        <v>44</v>
      </c>
      <c r="H4515" s="6" t="n">
        <v>2</v>
      </c>
      <c r="I4515" s="7" t="n">
        <v>299.980011</v>
      </c>
      <c r="J4515" s="6" t="n">
        <v>1</v>
      </c>
      <c r="K4515" s="7" t="n">
        <v>299.980011</v>
      </c>
      <c r="L4515" s="7" t="n">
        <v>45</v>
      </c>
      <c r="M4515" s="8" t="n">
        <v>0.150000006</v>
      </c>
      <c r="N4515" s="7" t="n">
        <v>-15.03999996</v>
      </c>
      <c r="O4515" s="12" t="n">
        <v>1</v>
      </c>
    </row>
    <row r="4516" customFormat="false" ht="15" hidden="false" customHeight="true" outlineLevel="0" collapsed="false">
      <c r="A4516" s="6" t="n">
        <v>18945</v>
      </c>
      <c r="B4516" s="6" t="s">
        <v>19</v>
      </c>
      <c r="C4516" s="6" t="s">
        <v>37</v>
      </c>
      <c r="D4516" s="6" t="s">
        <v>21</v>
      </c>
      <c r="E4516" s="6" t="s">
        <v>65</v>
      </c>
      <c r="F4516" s="6" t="s">
        <v>40</v>
      </c>
      <c r="G4516" s="6" t="s">
        <v>24</v>
      </c>
      <c r="H4516" s="6" t="n">
        <v>4</v>
      </c>
      <c r="I4516" s="7" t="n">
        <v>399.980011</v>
      </c>
      <c r="J4516" s="6" t="n">
        <v>1</v>
      </c>
      <c r="K4516" s="7" t="n">
        <v>399.980011</v>
      </c>
      <c r="L4516" s="7" t="n">
        <v>8</v>
      </c>
      <c r="M4516" s="8" t="n">
        <v>0.02</v>
      </c>
      <c r="N4516" s="7" t="n">
        <v>184.2299957</v>
      </c>
      <c r="O4516" s="12" t="n">
        <v>1</v>
      </c>
    </row>
    <row r="4517" customFormat="false" ht="15" hidden="false" customHeight="true" outlineLevel="0" collapsed="false">
      <c r="A4517" s="6" t="n">
        <v>23372</v>
      </c>
      <c r="B4517" s="6" t="s">
        <v>19</v>
      </c>
      <c r="C4517" s="6" t="s">
        <v>20</v>
      </c>
      <c r="D4517" s="6" t="s">
        <v>27</v>
      </c>
      <c r="E4517" s="6" t="s">
        <v>28</v>
      </c>
      <c r="F4517" s="6" t="s">
        <v>84</v>
      </c>
      <c r="G4517" s="6" t="s">
        <v>34</v>
      </c>
      <c r="H4517" s="6" t="n">
        <v>4</v>
      </c>
      <c r="I4517" s="7" t="n">
        <v>39.99000168</v>
      </c>
      <c r="J4517" s="6" t="n">
        <v>5</v>
      </c>
      <c r="K4517" s="7" t="n">
        <v>199.9499969</v>
      </c>
      <c r="L4517" s="7" t="n">
        <v>49.99000168</v>
      </c>
      <c r="M4517" s="8" t="n">
        <v>0.25</v>
      </c>
      <c r="N4517" s="7" t="n">
        <v>49.49000168</v>
      </c>
      <c r="O4517" s="9" t="n">
        <v>0</v>
      </c>
    </row>
    <row r="4518" customFormat="false" ht="15" hidden="false" customHeight="true" outlineLevel="0" collapsed="false">
      <c r="A4518" s="6" t="n">
        <v>15545</v>
      </c>
      <c r="B4518" s="6" t="s">
        <v>19</v>
      </c>
      <c r="C4518" s="6" t="s">
        <v>20</v>
      </c>
      <c r="D4518" s="6" t="s">
        <v>21</v>
      </c>
      <c r="E4518" s="6" t="s">
        <v>65</v>
      </c>
      <c r="F4518" s="6" t="s">
        <v>73</v>
      </c>
      <c r="G4518" s="6" t="s">
        <v>24</v>
      </c>
      <c r="H4518" s="6" t="n">
        <v>4</v>
      </c>
      <c r="I4518" s="7" t="n">
        <v>39.99000168</v>
      </c>
      <c r="J4518" s="6" t="n">
        <v>2</v>
      </c>
      <c r="K4518" s="7" t="n">
        <v>79.98000336</v>
      </c>
      <c r="L4518" s="7" t="n">
        <v>10.39999962</v>
      </c>
      <c r="M4518" s="8" t="n">
        <v>0.129999995</v>
      </c>
      <c r="N4518" s="7" t="n">
        <v>-118.2900009</v>
      </c>
      <c r="O4518" s="12" t="n">
        <v>1</v>
      </c>
    </row>
    <row r="4519" customFormat="false" ht="15" hidden="false" customHeight="true" outlineLevel="0" collapsed="false">
      <c r="A4519" s="6" t="n">
        <v>32239</v>
      </c>
      <c r="B4519" s="6" t="s">
        <v>26</v>
      </c>
      <c r="C4519" s="6" t="s">
        <v>20</v>
      </c>
      <c r="D4519" s="6" t="s">
        <v>31</v>
      </c>
      <c r="E4519" s="6" t="s">
        <v>56</v>
      </c>
      <c r="F4519" s="6" t="s">
        <v>40</v>
      </c>
      <c r="G4519" s="6" t="s">
        <v>44</v>
      </c>
      <c r="H4519" s="6" t="n">
        <v>1</v>
      </c>
      <c r="I4519" s="7" t="n">
        <v>399.980011</v>
      </c>
      <c r="J4519" s="6" t="n">
        <v>1</v>
      </c>
      <c r="K4519" s="7" t="n">
        <v>399.980011</v>
      </c>
      <c r="L4519" s="7" t="n">
        <v>68</v>
      </c>
      <c r="M4519" s="8" t="n">
        <v>0.170000002</v>
      </c>
      <c r="N4519" s="7" t="n">
        <v>99.59999847</v>
      </c>
      <c r="O4519" s="12" t="n">
        <v>1</v>
      </c>
    </row>
    <row r="4520" customFormat="false" ht="15" hidden="false" customHeight="true" outlineLevel="0" collapsed="false">
      <c r="A4520" s="6" t="n">
        <v>46288</v>
      </c>
      <c r="B4520" s="6" t="s">
        <v>19</v>
      </c>
      <c r="C4520" s="6" t="s">
        <v>49</v>
      </c>
      <c r="D4520" s="6" t="s">
        <v>27</v>
      </c>
      <c r="E4520" s="6" t="s">
        <v>69</v>
      </c>
      <c r="F4520" s="6" t="s">
        <v>33</v>
      </c>
      <c r="G4520" s="6" t="s">
        <v>24</v>
      </c>
      <c r="H4520" s="6" t="n">
        <v>4</v>
      </c>
      <c r="I4520" s="7" t="n">
        <v>59.99000168</v>
      </c>
      <c r="J4520" s="6" t="n">
        <v>1</v>
      </c>
      <c r="K4520" s="7" t="n">
        <v>59.99000168</v>
      </c>
      <c r="L4520" s="7" t="n">
        <v>9.600000381</v>
      </c>
      <c r="M4520" s="8" t="n">
        <v>0.159999996</v>
      </c>
      <c r="N4520" s="7" t="n">
        <v>5.690000057</v>
      </c>
      <c r="O4520" s="9" t="n">
        <v>0</v>
      </c>
    </row>
    <row r="4521" customFormat="false" ht="15" hidden="false" customHeight="true" outlineLevel="0" collapsed="false">
      <c r="A4521" s="6" t="n">
        <v>62717</v>
      </c>
      <c r="B4521" s="6" t="s">
        <v>19</v>
      </c>
      <c r="C4521" s="6" t="s">
        <v>20</v>
      </c>
      <c r="D4521" s="6" t="s">
        <v>21</v>
      </c>
      <c r="E4521" s="6" t="s">
        <v>64</v>
      </c>
      <c r="F4521" s="6" t="s">
        <v>40</v>
      </c>
      <c r="G4521" s="6" t="s">
        <v>24</v>
      </c>
      <c r="H4521" s="6" t="n">
        <v>4</v>
      </c>
      <c r="I4521" s="7" t="n">
        <v>399.980011</v>
      </c>
      <c r="J4521" s="6" t="n">
        <v>1</v>
      </c>
      <c r="K4521" s="7" t="n">
        <v>399.980011</v>
      </c>
      <c r="L4521" s="7" t="n">
        <v>52</v>
      </c>
      <c r="M4521" s="8" t="n">
        <v>0.129999995</v>
      </c>
      <c r="N4521" s="7" t="n">
        <v>34.79999924</v>
      </c>
      <c r="O4521" s="9" t="n">
        <v>0</v>
      </c>
    </row>
    <row r="4522" customFormat="false" ht="15" hidden="false" customHeight="true" outlineLevel="0" collapsed="false">
      <c r="A4522" s="6" t="n">
        <v>35452</v>
      </c>
      <c r="B4522" s="6" t="s">
        <v>46</v>
      </c>
      <c r="C4522" s="6" t="s">
        <v>37</v>
      </c>
      <c r="D4522" s="6" t="s">
        <v>31</v>
      </c>
      <c r="E4522" s="6" t="s">
        <v>86</v>
      </c>
      <c r="F4522" s="6" t="s">
        <v>100</v>
      </c>
      <c r="G4522" s="6" t="s">
        <v>47</v>
      </c>
      <c r="H4522" s="6" t="n">
        <v>2</v>
      </c>
      <c r="I4522" s="7" t="n">
        <v>17.98999977</v>
      </c>
      <c r="J4522" s="6" t="n">
        <v>4</v>
      </c>
      <c r="K4522" s="7" t="n">
        <v>71.95999908</v>
      </c>
      <c r="L4522" s="7" t="n">
        <v>8.640000343</v>
      </c>
      <c r="M4522" s="8" t="n">
        <v>0.119999997</v>
      </c>
      <c r="N4522" s="7" t="n">
        <v>-3.609999895</v>
      </c>
      <c r="O4522" s="12" t="n">
        <v>1</v>
      </c>
    </row>
    <row r="4523" customFormat="false" ht="15" hidden="false" customHeight="true" outlineLevel="0" collapsed="false">
      <c r="A4523" s="6" t="n">
        <v>17734</v>
      </c>
      <c r="B4523" s="6" t="s">
        <v>19</v>
      </c>
      <c r="C4523" s="6" t="s">
        <v>20</v>
      </c>
      <c r="D4523" s="6" t="s">
        <v>21</v>
      </c>
      <c r="E4523" s="6" t="s">
        <v>65</v>
      </c>
      <c r="F4523" s="6" t="s">
        <v>33</v>
      </c>
      <c r="G4523" s="6" t="s">
        <v>34</v>
      </c>
      <c r="H4523" s="6" t="n">
        <v>4</v>
      </c>
      <c r="I4523" s="7" t="n">
        <v>59.99000168</v>
      </c>
      <c r="J4523" s="6" t="n">
        <v>1</v>
      </c>
      <c r="K4523" s="7" t="n">
        <v>59.99000168</v>
      </c>
      <c r="L4523" s="7" t="n">
        <v>2.400000095</v>
      </c>
      <c r="M4523" s="8" t="n">
        <v>0.039999999</v>
      </c>
      <c r="N4523" s="7" t="n">
        <v>27.0699997</v>
      </c>
      <c r="O4523" s="12" t="n">
        <v>1</v>
      </c>
    </row>
    <row r="4524" customFormat="false" ht="15" hidden="false" customHeight="true" outlineLevel="0" collapsed="false">
      <c r="A4524" s="6" t="n">
        <v>21606</v>
      </c>
      <c r="B4524" s="6" t="s">
        <v>19</v>
      </c>
      <c r="C4524" s="6" t="s">
        <v>20</v>
      </c>
      <c r="D4524" s="6" t="s">
        <v>27</v>
      </c>
      <c r="E4524" s="6" t="s">
        <v>54</v>
      </c>
      <c r="F4524" s="6" t="s">
        <v>40</v>
      </c>
      <c r="G4524" s="6" t="s">
        <v>24</v>
      </c>
      <c r="H4524" s="6" t="n">
        <v>4</v>
      </c>
      <c r="I4524" s="7" t="n">
        <v>399.980011</v>
      </c>
      <c r="J4524" s="6" t="n">
        <v>1</v>
      </c>
      <c r="K4524" s="7" t="n">
        <v>399.980011</v>
      </c>
      <c r="L4524" s="7" t="n">
        <v>48</v>
      </c>
      <c r="M4524" s="8" t="n">
        <v>0.119999997</v>
      </c>
      <c r="N4524" s="7" t="n">
        <v>165.4299927</v>
      </c>
      <c r="O4524" s="9" t="n">
        <v>0</v>
      </c>
    </row>
    <row r="4525" customFormat="false" ht="15" hidden="false" customHeight="true" outlineLevel="0" collapsed="false">
      <c r="A4525" s="6" t="n">
        <v>907</v>
      </c>
      <c r="B4525" s="6" t="s">
        <v>19</v>
      </c>
      <c r="C4525" s="6" t="s">
        <v>37</v>
      </c>
      <c r="D4525" s="6" t="s">
        <v>50</v>
      </c>
      <c r="E4525" s="6" t="s">
        <v>51</v>
      </c>
      <c r="F4525" s="6" t="s">
        <v>80</v>
      </c>
      <c r="G4525" s="6" t="s">
        <v>34</v>
      </c>
      <c r="H4525" s="6" t="n">
        <v>4</v>
      </c>
      <c r="I4525" s="7" t="n">
        <v>24.98999977</v>
      </c>
      <c r="J4525" s="6" t="n">
        <v>2</v>
      </c>
      <c r="K4525" s="7" t="n">
        <v>49.97999954</v>
      </c>
      <c r="L4525" s="7" t="n">
        <v>8</v>
      </c>
      <c r="M4525" s="8" t="n">
        <v>0.159999996</v>
      </c>
      <c r="N4525" s="7" t="n">
        <v>5.25</v>
      </c>
      <c r="O4525" s="9" t="n">
        <v>0</v>
      </c>
    </row>
    <row r="4526" customFormat="false" ht="15" hidden="false" customHeight="true" outlineLevel="0" collapsed="false">
      <c r="A4526" s="6" t="n">
        <v>24118</v>
      </c>
      <c r="B4526" s="6" t="s">
        <v>19</v>
      </c>
      <c r="C4526" s="6" t="s">
        <v>37</v>
      </c>
      <c r="D4526" s="6" t="s">
        <v>27</v>
      </c>
      <c r="E4526" s="6" t="s">
        <v>54</v>
      </c>
      <c r="F4526" s="6" t="s">
        <v>106</v>
      </c>
      <c r="G4526" s="6" t="s">
        <v>44</v>
      </c>
      <c r="H4526" s="6" t="n">
        <v>4</v>
      </c>
      <c r="I4526" s="7" t="n">
        <v>54.97000122</v>
      </c>
      <c r="J4526" s="6" t="n">
        <v>2</v>
      </c>
      <c r="K4526" s="7" t="n">
        <v>109.9400024</v>
      </c>
      <c r="L4526" s="7" t="n">
        <v>27.48999977</v>
      </c>
      <c r="M4526" s="8" t="n">
        <v>0.25</v>
      </c>
      <c r="N4526" s="7" t="n">
        <v>25.80999947</v>
      </c>
      <c r="O4526" s="9" t="n">
        <v>0</v>
      </c>
    </row>
    <row r="4527" customFormat="false" ht="15" hidden="false" customHeight="true" outlineLevel="0" collapsed="false">
      <c r="A4527" s="6" t="n">
        <v>55864</v>
      </c>
      <c r="B4527" s="6" t="s">
        <v>19</v>
      </c>
      <c r="C4527" s="6" t="s">
        <v>20</v>
      </c>
      <c r="D4527" s="6" t="s">
        <v>50</v>
      </c>
      <c r="E4527" s="6" t="s">
        <v>63</v>
      </c>
      <c r="F4527" s="6" t="s">
        <v>84</v>
      </c>
      <c r="G4527" s="6" t="s">
        <v>44</v>
      </c>
      <c r="H4527" s="6" t="n">
        <v>4</v>
      </c>
      <c r="I4527" s="7" t="n">
        <v>25</v>
      </c>
      <c r="J4527" s="6" t="n">
        <v>5</v>
      </c>
      <c r="K4527" s="7" t="n">
        <v>125</v>
      </c>
      <c r="L4527" s="7" t="n">
        <v>18.75</v>
      </c>
      <c r="M4527" s="8" t="n">
        <v>0.150000006</v>
      </c>
      <c r="N4527" s="7" t="n">
        <v>48.88000107</v>
      </c>
      <c r="O4527" s="12" t="n">
        <v>1</v>
      </c>
    </row>
    <row r="4528" customFormat="false" ht="15" hidden="false" customHeight="true" outlineLevel="0" collapsed="false">
      <c r="A4528" s="6" t="n">
        <v>8156</v>
      </c>
      <c r="B4528" s="6" t="s">
        <v>19</v>
      </c>
      <c r="C4528" s="6" t="s">
        <v>20</v>
      </c>
      <c r="D4528" s="6" t="s">
        <v>50</v>
      </c>
      <c r="E4528" s="6" t="s">
        <v>51</v>
      </c>
      <c r="F4528" s="6" t="s">
        <v>33</v>
      </c>
      <c r="G4528" s="6" t="s">
        <v>34</v>
      </c>
      <c r="H4528" s="6" t="n">
        <v>4</v>
      </c>
      <c r="I4528" s="7" t="n">
        <v>59.99000168</v>
      </c>
      <c r="J4528" s="6" t="n">
        <v>2</v>
      </c>
      <c r="K4528" s="7" t="n">
        <v>119.9800034</v>
      </c>
      <c r="L4528" s="7" t="n">
        <v>21.60000038</v>
      </c>
      <c r="M4528" s="8" t="n">
        <v>0.180000007</v>
      </c>
      <c r="N4528" s="7" t="n">
        <v>-162.3300018</v>
      </c>
      <c r="O4528" s="9" t="n">
        <v>0</v>
      </c>
    </row>
    <row r="4529" customFormat="false" ht="15" hidden="false" customHeight="true" outlineLevel="0" collapsed="false">
      <c r="A4529" s="6" t="n">
        <v>58107</v>
      </c>
      <c r="B4529" s="6" t="s">
        <v>19</v>
      </c>
      <c r="C4529" s="6" t="s">
        <v>20</v>
      </c>
      <c r="D4529" s="6" t="s">
        <v>50</v>
      </c>
      <c r="E4529" s="6" t="s">
        <v>51</v>
      </c>
      <c r="F4529" s="6" t="s">
        <v>23</v>
      </c>
      <c r="G4529" s="6" t="s">
        <v>44</v>
      </c>
      <c r="H4529" s="6" t="n">
        <v>4</v>
      </c>
      <c r="I4529" s="7" t="n">
        <v>129.9900055</v>
      </c>
      <c r="J4529" s="6" t="n">
        <v>1</v>
      </c>
      <c r="K4529" s="7" t="n">
        <v>129.9900055</v>
      </c>
      <c r="L4529" s="7" t="n">
        <v>13</v>
      </c>
      <c r="M4529" s="8" t="n">
        <v>0.100000001</v>
      </c>
      <c r="N4529" s="7" t="n">
        <v>-29.25</v>
      </c>
      <c r="O4529" s="9" t="n">
        <v>0</v>
      </c>
    </row>
    <row r="4530" customFormat="false" ht="15" hidden="false" customHeight="true" outlineLevel="0" collapsed="false">
      <c r="A4530" s="6" t="n">
        <v>26709</v>
      </c>
      <c r="B4530" s="6" t="s">
        <v>19</v>
      </c>
      <c r="C4530" s="6" t="s">
        <v>49</v>
      </c>
      <c r="D4530" s="6" t="s">
        <v>27</v>
      </c>
      <c r="E4530" s="6" t="s">
        <v>69</v>
      </c>
      <c r="F4530" s="6" t="s">
        <v>33</v>
      </c>
      <c r="G4530" s="6" t="s">
        <v>24</v>
      </c>
      <c r="H4530" s="6" t="n">
        <v>4</v>
      </c>
      <c r="I4530" s="7" t="n">
        <v>59.99000168</v>
      </c>
      <c r="J4530" s="6" t="n">
        <v>3</v>
      </c>
      <c r="K4530" s="7" t="n">
        <v>179.9700012</v>
      </c>
      <c r="L4530" s="7" t="n">
        <v>21.60000038</v>
      </c>
      <c r="M4530" s="8" t="n">
        <v>0.119999997</v>
      </c>
      <c r="N4530" s="7" t="n">
        <v>15.84000015</v>
      </c>
      <c r="O4530" s="12" t="n">
        <v>1</v>
      </c>
    </row>
    <row r="4531" customFormat="false" ht="15" hidden="false" customHeight="true" outlineLevel="0" collapsed="false">
      <c r="A4531" s="6" t="n">
        <v>47116</v>
      </c>
      <c r="B4531" s="6" t="s">
        <v>19</v>
      </c>
      <c r="C4531" s="6" t="s">
        <v>37</v>
      </c>
      <c r="D4531" s="6" t="s">
        <v>21</v>
      </c>
      <c r="E4531" s="6" t="s">
        <v>66</v>
      </c>
      <c r="F4531" s="6" t="s">
        <v>57</v>
      </c>
      <c r="G4531" s="6" t="s">
        <v>44</v>
      </c>
      <c r="H4531" s="6" t="n">
        <v>4</v>
      </c>
      <c r="I4531" s="7" t="n">
        <v>50</v>
      </c>
      <c r="J4531" s="6" t="n">
        <v>4</v>
      </c>
      <c r="K4531" s="7" t="n">
        <v>200</v>
      </c>
      <c r="L4531" s="7" t="n">
        <v>0</v>
      </c>
      <c r="M4531" s="8" t="n">
        <v>0</v>
      </c>
      <c r="N4531" s="7" t="n">
        <v>-14.19999981</v>
      </c>
      <c r="O4531" s="9" t="n">
        <v>0</v>
      </c>
    </row>
    <row r="4532" customFormat="false" ht="15" hidden="false" customHeight="true" outlineLevel="0" collapsed="false">
      <c r="A4532" s="6" t="n">
        <v>63001</v>
      </c>
      <c r="B4532" s="6" t="s">
        <v>19</v>
      </c>
      <c r="C4532" s="6" t="s">
        <v>49</v>
      </c>
      <c r="D4532" s="6" t="s">
        <v>21</v>
      </c>
      <c r="E4532" s="6" t="s">
        <v>65</v>
      </c>
      <c r="F4532" s="6" t="s">
        <v>23</v>
      </c>
      <c r="G4532" s="6" t="s">
        <v>34</v>
      </c>
      <c r="H4532" s="6" t="n">
        <v>4</v>
      </c>
      <c r="I4532" s="7" t="n">
        <v>129.9900055</v>
      </c>
      <c r="J4532" s="6" t="n">
        <v>1</v>
      </c>
      <c r="K4532" s="7" t="n">
        <v>129.9900055</v>
      </c>
      <c r="L4532" s="7" t="n">
        <v>2.599999905</v>
      </c>
      <c r="M4532" s="8" t="n">
        <v>0.02</v>
      </c>
      <c r="N4532" s="7" t="n">
        <v>58.59999847</v>
      </c>
      <c r="O4532" s="9" t="n">
        <v>0</v>
      </c>
    </row>
    <row r="4533" customFormat="false" ht="15" hidden="false" customHeight="true" outlineLevel="0" collapsed="false">
      <c r="A4533" s="6" t="n">
        <v>43911</v>
      </c>
      <c r="B4533" s="6" t="s">
        <v>19</v>
      </c>
      <c r="C4533" s="6" t="s">
        <v>20</v>
      </c>
      <c r="D4533" s="6" t="s">
        <v>38</v>
      </c>
      <c r="E4533" s="6" t="s">
        <v>70</v>
      </c>
      <c r="F4533" s="6" t="s">
        <v>58</v>
      </c>
      <c r="G4533" s="6" t="s">
        <v>24</v>
      </c>
      <c r="H4533" s="6" t="n">
        <v>4</v>
      </c>
      <c r="I4533" s="7" t="n">
        <v>49.97999954</v>
      </c>
      <c r="J4533" s="6" t="n">
        <v>2</v>
      </c>
      <c r="K4533" s="7" t="n">
        <v>99.95999908</v>
      </c>
      <c r="L4533" s="7" t="n">
        <v>16.98999977</v>
      </c>
      <c r="M4533" s="8" t="n">
        <v>0.170000002</v>
      </c>
      <c r="N4533" s="7" t="n">
        <v>-55.34000015</v>
      </c>
      <c r="O4533" s="9" t="n">
        <v>0</v>
      </c>
    </row>
    <row r="4534" customFormat="false" ht="15" hidden="false" customHeight="true" outlineLevel="0" collapsed="false">
      <c r="A4534" s="6" t="n">
        <v>34500</v>
      </c>
      <c r="B4534" s="6" t="s">
        <v>19</v>
      </c>
      <c r="C4534" s="6" t="s">
        <v>20</v>
      </c>
      <c r="D4534" s="6" t="s">
        <v>31</v>
      </c>
      <c r="E4534" s="6" t="s">
        <v>56</v>
      </c>
      <c r="F4534" s="6" t="s">
        <v>58</v>
      </c>
      <c r="G4534" s="6" t="s">
        <v>34</v>
      </c>
      <c r="H4534" s="6" t="n">
        <v>4</v>
      </c>
      <c r="I4534" s="7" t="n">
        <v>49.97999954</v>
      </c>
      <c r="J4534" s="6" t="n">
        <v>2</v>
      </c>
      <c r="K4534" s="7" t="n">
        <v>99.95999908</v>
      </c>
      <c r="L4534" s="7" t="n">
        <v>9</v>
      </c>
      <c r="M4534" s="8" t="n">
        <v>0.090000004</v>
      </c>
      <c r="N4534" s="7" t="n">
        <v>-31.37999916</v>
      </c>
      <c r="O4534" s="12" t="n">
        <v>1</v>
      </c>
    </row>
    <row r="4535" customFormat="false" ht="15" hidden="false" customHeight="true" outlineLevel="0" collapsed="false">
      <c r="A4535" s="6" t="n">
        <v>68744</v>
      </c>
      <c r="B4535" s="6" t="s">
        <v>19</v>
      </c>
      <c r="C4535" s="6" t="s">
        <v>37</v>
      </c>
      <c r="D4535" s="6" t="s">
        <v>21</v>
      </c>
      <c r="E4535" s="6" t="s">
        <v>65</v>
      </c>
      <c r="F4535" s="6" t="s">
        <v>23</v>
      </c>
      <c r="G4535" s="6" t="s">
        <v>44</v>
      </c>
      <c r="H4535" s="6" t="n">
        <v>4</v>
      </c>
      <c r="I4535" s="7" t="n">
        <v>129.9900055</v>
      </c>
      <c r="J4535" s="6" t="n">
        <v>1</v>
      </c>
      <c r="K4535" s="7" t="n">
        <v>129.9900055</v>
      </c>
      <c r="L4535" s="7" t="n">
        <v>22.10000038</v>
      </c>
      <c r="M4535" s="8" t="n">
        <v>0.170000002</v>
      </c>
      <c r="N4535" s="7" t="n">
        <v>35.06000137</v>
      </c>
      <c r="O4535" s="12" t="n">
        <v>1</v>
      </c>
    </row>
    <row r="4536" customFormat="false" ht="15" hidden="false" customHeight="true" outlineLevel="0" collapsed="false">
      <c r="A4536" s="6" t="n">
        <v>68398</v>
      </c>
      <c r="B4536" s="6" t="s">
        <v>19</v>
      </c>
      <c r="C4536" s="6" t="s">
        <v>20</v>
      </c>
      <c r="D4536" s="6" t="s">
        <v>21</v>
      </c>
      <c r="E4536" s="6" t="s">
        <v>22</v>
      </c>
      <c r="F4536" s="6" t="s">
        <v>73</v>
      </c>
      <c r="G4536" s="6" t="s">
        <v>34</v>
      </c>
      <c r="H4536" s="6" t="n">
        <v>4</v>
      </c>
      <c r="I4536" s="7" t="n">
        <v>39.99000168</v>
      </c>
      <c r="J4536" s="6" t="n">
        <v>2</v>
      </c>
      <c r="K4536" s="7" t="n">
        <v>79.98000336</v>
      </c>
      <c r="L4536" s="7" t="n">
        <v>0.800000012</v>
      </c>
      <c r="M4536" s="8" t="n">
        <v>0.01</v>
      </c>
      <c r="N4536" s="7" t="n">
        <v>-53.84000015</v>
      </c>
      <c r="O4536" s="9" t="n">
        <v>0</v>
      </c>
    </row>
    <row r="4537" customFormat="false" ht="15" hidden="false" customHeight="true" outlineLevel="0" collapsed="false">
      <c r="A4537" s="6" t="n">
        <v>39574</v>
      </c>
      <c r="B4537" s="6" t="s">
        <v>46</v>
      </c>
      <c r="C4537" s="6" t="s">
        <v>37</v>
      </c>
      <c r="D4537" s="6" t="s">
        <v>31</v>
      </c>
      <c r="E4537" s="6" t="s">
        <v>86</v>
      </c>
      <c r="F4537" s="6" t="s">
        <v>40</v>
      </c>
      <c r="G4537" s="6" t="s">
        <v>24</v>
      </c>
      <c r="H4537" s="6" t="n">
        <v>2</v>
      </c>
      <c r="I4537" s="7" t="n">
        <v>399.980011</v>
      </c>
      <c r="J4537" s="6" t="n">
        <v>1</v>
      </c>
      <c r="K4537" s="7" t="n">
        <v>399.980011</v>
      </c>
      <c r="L4537" s="7" t="n">
        <v>4</v>
      </c>
      <c r="M4537" s="8" t="n">
        <v>0.01</v>
      </c>
      <c r="N4537" s="7" t="n">
        <v>102.9499969</v>
      </c>
      <c r="O4537" s="12" t="n">
        <v>1</v>
      </c>
    </row>
    <row r="4538" customFormat="false" ht="15" hidden="false" customHeight="true" outlineLevel="0" collapsed="false">
      <c r="A4538" s="6" t="n">
        <v>9397</v>
      </c>
      <c r="B4538" s="6" t="s">
        <v>19</v>
      </c>
      <c r="C4538" s="6" t="s">
        <v>37</v>
      </c>
      <c r="D4538" s="6" t="s">
        <v>50</v>
      </c>
      <c r="E4538" s="6" t="s">
        <v>51</v>
      </c>
      <c r="F4538" s="6" t="s">
        <v>58</v>
      </c>
      <c r="G4538" s="6" t="s">
        <v>44</v>
      </c>
      <c r="H4538" s="6" t="n">
        <v>4</v>
      </c>
      <c r="I4538" s="7" t="n">
        <v>49.97999954</v>
      </c>
      <c r="J4538" s="6" t="n">
        <v>3</v>
      </c>
      <c r="K4538" s="7" t="n">
        <v>149.9400024</v>
      </c>
      <c r="L4538" s="7" t="n">
        <v>6</v>
      </c>
      <c r="M4538" s="8" t="n">
        <v>0.039999999</v>
      </c>
      <c r="N4538" s="7" t="n">
        <v>45.04999924</v>
      </c>
      <c r="O4538" s="9" t="n">
        <v>0</v>
      </c>
    </row>
    <row r="4539" customFormat="false" ht="15" hidden="false" customHeight="true" outlineLevel="0" collapsed="false">
      <c r="A4539" s="6" t="n">
        <v>61345</v>
      </c>
      <c r="B4539" s="6" t="s">
        <v>19</v>
      </c>
      <c r="C4539" s="6" t="s">
        <v>20</v>
      </c>
      <c r="D4539" s="6" t="s">
        <v>50</v>
      </c>
      <c r="E4539" s="6" t="s">
        <v>63</v>
      </c>
      <c r="F4539" s="6" t="s">
        <v>73</v>
      </c>
      <c r="G4539" s="6" t="s">
        <v>24</v>
      </c>
      <c r="H4539" s="6" t="n">
        <v>4</v>
      </c>
      <c r="I4539" s="7" t="n">
        <v>39.99000168</v>
      </c>
      <c r="J4539" s="6" t="n">
        <v>4</v>
      </c>
      <c r="K4539" s="7" t="n">
        <v>159.9600067</v>
      </c>
      <c r="L4539" s="7" t="n">
        <v>31.98999977</v>
      </c>
      <c r="M4539" s="8" t="n">
        <v>0.200000003</v>
      </c>
      <c r="N4539" s="7" t="n">
        <v>30.70999908</v>
      </c>
      <c r="O4539" s="12" t="n">
        <v>1</v>
      </c>
    </row>
    <row r="4540" customFormat="false" ht="15" hidden="false" customHeight="true" outlineLevel="0" collapsed="false">
      <c r="A4540" s="6" t="n">
        <v>17951</v>
      </c>
      <c r="B4540" s="6" t="s">
        <v>19</v>
      </c>
      <c r="C4540" s="6" t="s">
        <v>20</v>
      </c>
      <c r="D4540" s="6" t="s">
        <v>21</v>
      </c>
      <c r="E4540" s="6" t="s">
        <v>65</v>
      </c>
      <c r="F4540" s="6" t="s">
        <v>75</v>
      </c>
      <c r="G4540" s="6" t="s">
        <v>24</v>
      </c>
      <c r="H4540" s="6" t="n">
        <v>4</v>
      </c>
      <c r="I4540" s="7" t="n">
        <v>299.980011</v>
      </c>
      <c r="J4540" s="6" t="n">
        <v>1</v>
      </c>
      <c r="K4540" s="7" t="n">
        <v>299.980011</v>
      </c>
      <c r="L4540" s="7" t="n">
        <v>12</v>
      </c>
      <c r="M4540" s="8" t="n">
        <v>0.039999999</v>
      </c>
      <c r="N4540" s="7" t="n">
        <v>100.7900009</v>
      </c>
      <c r="O4540" s="9" t="n">
        <v>0</v>
      </c>
    </row>
    <row r="4541" customFormat="false" ht="15" hidden="false" customHeight="true" outlineLevel="0" collapsed="false">
      <c r="A4541" s="6" t="n">
        <v>3778</v>
      </c>
      <c r="B4541" s="6" t="s">
        <v>19</v>
      </c>
      <c r="C4541" s="6" t="s">
        <v>37</v>
      </c>
      <c r="D4541" s="6" t="s">
        <v>50</v>
      </c>
      <c r="E4541" s="6" t="s">
        <v>51</v>
      </c>
      <c r="F4541" s="6" t="s">
        <v>68</v>
      </c>
      <c r="G4541" s="6" t="s">
        <v>24</v>
      </c>
      <c r="H4541" s="6" t="n">
        <v>4</v>
      </c>
      <c r="I4541" s="7" t="n">
        <v>39.99000168</v>
      </c>
      <c r="J4541" s="6" t="n">
        <v>5</v>
      </c>
      <c r="K4541" s="7" t="n">
        <v>199.9499969</v>
      </c>
      <c r="L4541" s="7" t="n">
        <v>39.99000168</v>
      </c>
      <c r="M4541" s="8" t="n">
        <v>0.200000003</v>
      </c>
      <c r="N4541" s="7" t="n">
        <v>38.38999939</v>
      </c>
      <c r="O4541" s="9" t="n">
        <v>0</v>
      </c>
    </row>
    <row r="4542" customFormat="false" ht="15" hidden="false" customHeight="true" outlineLevel="0" collapsed="false">
      <c r="A4542" s="6" t="n">
        <v>58441</v>
      </c>
      <c r="B4542" s="6" t="s">
        <v>19</v>
      </c>
      <c r="C4542" s="6" t="s">
        <v>37</v>
      </c>
      <c r="D4542" s="6" t="s">
        <v>50</v>
      </c>
      <c r="E4542" s="6" t="s">
        <v>72</v>
      </c>
      <c r="F4542" s="6" t="s">
        <v>77</v>
      </c>
      <c r="G4542" s="6" t="s">
        <v>34</v>
      </c>
      <c r="H4542" s="6" t="n">
        <v>4</v>
      </c>
      <c r="I4542" s="7" t="n">
        <v>209.9900055</v>
      </c>
      <c r="J4542" s="6" t="n">
        <v>1</v>
      </c>
      <c r="K4542" s="7" t="n">
        <v>209.9900055</v>
      </c>
      <c r="L4542" s="7" t="n">
        <v>33.59999847</v>
      </c>
      <c r="M4542" s="8" t="n">
        <v>0.159999996</v>
      </c>
      <c r="N4542" s="7" t="n">
        <v>19.93000031</v>
      </c>
      <c r="O4542" s="9" t="n">
        <v>0</v>
      </c>
    </row>
    <row r="4543" customFormat="false" ht="15" hidden="false" customHeight="true" outlineLevel="0" collapsed="false">
      <c r="A4543" s="6" t="n">
        <v>4481</v>
      </c>
      <c r="B4543" s="6" t="s">
        <v>19</v>
      </c>
      <c r="C4543" s="6" t="s">
        <v>37</v>
      </c>
      <c r="D4543" s="6" t="s">
        <v>50</v>
      </c>
      <c r="E4543" s="6" t="s">
        <v>63</v>
      </c>
      <c r="F4543" s="6" t="s">
        <v>80</v>
      </c>
      <c r="G4543" s="6" t="s">
        <v>34</v>
      </c>
      <c r="H4543" s="6" t="n">
        <v>4</v>
      </c>
      <c r="I4543" s="7" t="n">
        <v>24.98999977</v>
      </c>
      <c r="J4543" s="6" t="n">
        <v>3</v>
      </c>
      <c r="K4543" s="7" t="n">
        <v>74.97000122</v>
      </c>
      <c r="L4543" s="7" t="n">
        <v>1.5</v>
      </c>
      <c r="M4543" s="8" t="n">
        <v>0.02</v>
      </c>
      <c r="N4543" s="7" t="n">
        <v>36</v>
      </c>
      <c r="O4543" s="9" t="n">
        <v>0</v>
      </c>
    </row>
    <row r="4544" customFormat="false" ht="15" hidden="false" customHeight="true" outlineLevel="0" collapsed="false">
      <c r="A4544" s="6" t="n">
        <v>23791</v>
      </c>
      <c r="B4544" s="6" t="s">
        <v>36</v>
      </c>
      <c r="C4544" s="6" t="s">
        <v>37</v>
      </c>
      <c r="D4544" s="6" t="s">
        <v>27</v>
      </c>
      <c r="E4544" s="6" t="s">
        <v>54</v>
      </c>
      <c r="F4544" s="6" t="s">
        <v>23</v>
      </c>
      <c r="G4544" s="6" t="s">
        <v>44</v>
      </c>
      <c r="H4544" s="6" t="n">
        <v>0</v>
      </c>
      <c r="I4544" s="7" t="n">
        <v>129.9900055</v>
      </c>
      <c r="J4544" s="6" t="n">
        <v>1</v>
      </c>
      <c r="K4544" s="7" t="n">
        <v>129.9900055</v>
      </c>
      <c r="L4544" s="7" t="n">
        <v>32.5</v>
      </c>
      <c r="M4544" s="8" t="n">
        <v>0.25</v>
      </c>
      <c r="N4544" s="7" t="n">
        <v>35.38999939</v>
      </c>
      <c r="O4544" s="9" t="n">
        <v>0</v>
      </c>
    </row>
    <row r="4545" customFormat="false" ht="15" hidden="false" customHeight="true" outlineLevel="0" collapsed="false">
      <c r="A4545" s="6" t="n">
        <v>27201</v>
      </c>
      <c r="B4545" s="6" t="s">
        <v>19</v>
      </c>
      <c r="C4545" s="6" t="s">
        <v>20</v>
      </c>
      <c r="D4545" s="6" t="s">
        <v>27</v>
      </c>
      <c r="E4545" s="6" t="s">
        <v>69</v>
      </c>
      <c r="F4545" s="6" t="s">
        <v>68</v>
      </c>
      <c r="G4545" s="6" t="s">
        <v>44</v>
      </c>
      <c r="H4545" s="6" t="n">
        <v>4</v>
      </c>
      <c r="I4545" s="7" t="n">
        <v>9.989999771</v>
      </c>
      <c r="J4545" s="6" t="n">
        <v>1</v>
      </c>
      <c r="K4545" s="7" t="n">
        <v>9.989999771</v>
      </c>
      <c r="L4545" s="7" t="n">
        <v>1.600000024</v>
      </c>
      <c r="M4545" s="8" t="n">
        <v>0.159999996</v>
      </c>
      <c r="N4545" s="7" t="n">
        <v>-0.529999971</v>
      </c>
      <c r="O4545" s="9" t="n">
        <v>0</v>
      </c>
    </row>
    <row r="4546" customFormat="false" ht="15" hidden="false" customHeight="true" outlineLevel="0" collapsed="false">
      <c r="A4546" s="6" t="n">
        <v>6594</v>
      </c>
      <c r="B4546" s="6" t="s">
        <v>19</v>
      </c>
      <c r="C4546" s="6" t="s">
        <v>37</v>
      </c>
      <c r="D4546" s="6" t="s">
        <v>50</v>
      </c>
      <c r="E4546" s="6" t="s">
        <v>63</v>
      </c>
      <c r="F4546" s="6" t="s">
        <v>58</v>
      </c>
      <c r="G4546" s="6" t="s">
        <v>34</v>
      </c>
      <c r="H4546" s="6" t="n">
        <v>4</v>
      </c>
      <c r="I4546" s="7" t="n">
        <v>49.97999954</v>
      </c>
      <c r="J4546" s="6" t="n">
        <v>2</v>
      </c>
      <c r="K4546" s="7" t="n">
        <v>99.95999908</v>
      </c>
      <c r="L4546" s="7" t="n">
        <v>1</v>
      </c>
      <c r="M4546" s="8" t="n">
        <v>0.01</v>
      </c>
      <c r="N4546" s="7" t="n">
        <v>-69.26999664</v>
      </c>
      <c r="O4546" s="12" t="n">
        <v>1</v>
      </c>
    </row>
    <row r="4547" customFormat="false" ht="15" hidden="false" customHeight="true" outlineLevel="0" collapsed="false">
      <c r="A4547" s="6" t="n">
        <v>57175</v>
      </c>
      <c r="B4547" s="6" t="s">
        <v>19</v>
      </c>
      <c r="C4547" s="6" t="s">
        <v>37</v>
      </c>
      <c r="D4547" s="6" t="s">
        <v>50</v>
      </c>
      <c r="E4547" s="6" t="s">
        <v>72</v>
      </c>
      <c r="F4547" s="6" t="s">
        <v>71</v>
      </c>
      <c r="G4547" s="6" t="s">
        <v>34</v>
      </c>
      <c r="H4547" s="6" t="n">
        <v>4</v>
      </c>
      <c r="I4547" s="7" t="n">
        <v>199.9900055</v>
      </c>
      <c r="J4547" s="6" t="n">
        <v>1</v>
      </c>
      <c r="K4547" s="7" t="n">
        <v>199.9900055</v>
      </c>
      <c r="L4547" s="7" t="n">
        <v>32</v>
      </c>
      <c r="M4547" s="8" t="n">
        <v>0.159999996</v>
      </c>
      <c r="N4547" s="7" t="n">
        <v>78.95999908</v>
      </c>
      <c r="O4547" s="12" t="n">
        <v>1</v>
      </c>
    </row>
    <row r="4548" customFormat="false" ht="15" hidden="false" customHeight="true" outlineLevel="0" collapsed="false">
      <c r="A4548" s="6" t="n">
        <v>50442</v>
      </c>
      <c r="B4548" s="6" t="s">
        <v>19</v>
      </c>
      <c r="C4548" s="6" t="s">
        <v>20</v>
      </c>
      <c r="D4548" s="6" t="s">
        <v>38</v>
      </c>
      <c r="E4548" s="6" t="s">
        <v>39</v>
      </c>
      <c r="F4548" s="6" t="s">
        <v>33</v>
      </c>
      <c r="G4548" s="6" t="s">
        <v>24</v>
      </c>
      <c r="H4548" s="6" t="n">
        <v>4</v>
      </c>
      <c r="I4548" s="7" t="n">
        <v>59.99000168</v>
      </c>
      <c r="J4548" s="6" t="n">
        <v>2</v>
      </c>
      <c r="K4548" s="7" t="n">
        <v>119.9800034</v>
      </c>
      <c r="L4548" s="7" t="n">
        <v>2.400000095</v>
      </c>
      <c r="M4548" s="8" t="n">
        <v>0.02</v>
      </c>
      <c r="N4548" s="7" t="n">
        <v>35.27000046</v>
      </c>
      <c r="O4548" s="9" t="n">
        <v>0</v>
      </c>
    </row>
    <row r="4549" customFormat="false" ht="15" hidden="false" customHeight="true" outlineLevel="0" collapsed="false">
      <c r="A4549" s="6" t="n">
        <v>36003</v>
      </c>
      <c r="B4549" s="6" t="s">
        <v>26</v>
      </c>
      <c r="C4549" s="6" t="s">
        <v>20</v>
      </c>
      <c r="D4549" s="6" t="s">
        <v>31</v>
      </c>
      <c r="E4549" s="6" t="s">
        <v>32</v>
      </c>
      <c r="F4549" s="6" t="s">
        <v>57</v>
      </c>
      <c r="G4549" s="6" t="s">
        <v>34</v>
      </c>
      <c r="H4549" s="6" t="n">
        <v>1</v>
      </c>
      <c r="I4549" s="7" t="n">
        <v>50</v>
      </c>
      <c r="J4549" s="6" t="n">
        <v>5</v>
      </c>
      <c r="K4549" s="7" t="n">
        <v>250</v>
      </c>
      <c r="L4549" s="7" t="n">
        <v>10</v>
      </c>
      <c r="M4549" s="8" t="n">
        <v>0.039999999</v>
      </c>
      <c r="N4549" s="7" t="n">
        <v>64.80000305</v>
      </c>
      <c r="O4549" s="12" t="n">
        <v>1</v>
      </c>
    </row>
    <row r="4550" customFormat="false" ht="15" hidden="false" customHeight="true" outlineLevel="0" collapsed="false">
      <c r="A4550" s="6" t="n">
        <v>4570</v>
      </c>
      <c r="B4550" s="6" t="s">
        <v>19</v>
      </c>
      <c r="C4550" s="6" t="s">
        <v>20</v>
      </c>
      <c r="D4550" s="6" t="s">
        <v>50</v>
      </c>
      <c r="E4550" s="6" t="s">
        <v>51</v>
      </c>
      <c r="F4550" s="6" t="s">
        <v>33</v>
      </c>
      <c r="G4550" s="6" t="s">
        <v>34</v>
      </c>
      <c r="H4550" s="6" t="n">
        <v>4</v>
      </c>
      <c r="I4550" s="7" t="n">
        <v>59.99000168</v>
      </c>
      <c r="J4550" s="6" t="n">
        <v>5</v>
      </c>
      <c r="K4550" s="7" t="n">
        <v>299.9500122</v>
      </c>
      <c r="L4550" s="7" t="n">
        <v>74.98999786</v>
      </c>
      <c r="M4550" s="8" t="n">
        <v>0.25</v>
      </c>
      <c r="N4550" s="7" t="n">
        <v>67.48999786</v>
      </c>
      <c r="O4550" s="12" t="n">
        <v>1</v>
      </c>
    </row>
    <row r="4551" customFormat="false" ht="15" hidden="false" customHeight="true" outlineLevel="0" collapsed="false">
      <c r="A4551" s="6" t="n">
        <v>5151</v>
      </c>
      <c r="B4551" s="6" t="s">
        <v>19</v>
      </c>
      <c r="C4551" s="6" t="s">
        <v>20</v>
      </c>
      <c r="D4551" s="6" t="s">
        <v>50</v>
      </c>
      <c r="E4551" s="6" t="s">
        <v>51</v>
      </c>
      <c r="F4551" s="6" t="s">
        <v>57</v>
      </c>
      <c r="G4551" s="6" t="s">
        <v>34</v>
      </c>
      <c r="H4551" s="6" t="n">
        <v>4</v>
      </c>
      <c r="I4551" s="7" t="n">
        <v>50</v>
      </c>
      <c r="J4551" s="6" t="n">
        <v>2</v>
      </c>
      <c r="K4551" s="7" t="n">
        <v>100</v>
      </c>
      <c r="L4551" s="7" t="n">
        <v>25</v>
      </c>
      <c r="M4551" s="8" t="n">
        <v>0.25</v>
      </c>
      <c r="N4551" s="7" t="n">
        <v>36.75</v>
      </c>
      <c r="O4551" s="9" t="n">
        <v>0</v>
      </c>
    </row>
    <row r="4552" customFormat="false" ht="15" hidden="false" customHeight="true" outlineLevel="0" collapsed="false">
      <c r="A4552" s="6" t="n">
        <v>58170</v>
      </c>
      <c r="B4552" s="6" t="s">
        <v>19</v>
      </c>
      <c r="C4552" s="6" t="s">
        <v>49</v>
      </c>
      <c r="D4552" s="6" t="s">
        <v>50</v>
      </c>
      <c r="E4552" s="6" t="s">
        <v>51</v>
      </c>
      <c r="F4552" s="6" t="s">
        <v>117</v>
      </c>
      <c r="G4552" s="6" t="s">
        <v>44</v>
      </c>
      <c r="H4552" s="6" t="n">
        <v>4</v>
      </c>
      <c r="I4552" s="7" t="n">
        <v>169.9900055</v>
      </c>
      <c r="J4552" s="6" t="n">
        <v>1</v>
      </c>
      <c r="K4552" s="7" t="n">
        <v>169.9900055</v>
      </c>
      <c r="L4552" s="7" t="n">
        <v>6.800000191</v>
      </c>
      <c r="M4552" s="8" t="n">
        <v>0.039999999</v>
      </c>
      <c r="N4552" s="7" t="n">
        <v>22.85000038</v>
      </c>
      <c r="O4552" s="12" t="n">
        <v>1</v>
      </c>
    </row>
    <row r="4553" customFormat="false" ht="15" hidden="false" customHeight="true" outlineLevel="0" collapsed="false">
      <c r="A4553" s="6" t="n">
        <v>7546</v>
      </c>
      <c r="B4553" s="6" t="s">
        <v>26</v>
      </c>
      <c r="C4553" s="6" t="s">
        <v>20</v>
      </c>
      <c r="D4553" s="6" t="s">
        <v>50</v>
      </c>
      <c r="E4553" s="6" t="s">
        <v>51</v>
      </c>
      <c r="F4553" s="6" t="s">
        <v>33</v>
      </c>
      <c r="G4553" s="6" t="s">
        <v>34</v>
      </c>
      <c r="H4553" s="6" t="n">
        <v>1</v>
      </c>
      <c r="I4553" s="7" t="n">
        <v>59.99000168</v>
      </c>
      <c r="J4553" s="6" t="n">
        <v>3</v>
      </c>
      <c r="K4553" s="7" t="n">
        <v>179.9700012</v>
      </c>
      <c r="L4553" s="7" t="n">
        <v>23.39999962</v>
      </c>
      <c r="M4553" s="8" t="n">
        <v>0.129999995</v>
      </c>
      <c r="N4553" s="7" t="n">
        <v>35.86000061</v>
      </c>
      <c r="O4553" s="12" t="n">
        <v>1</v>
      </c>
    </row>
    <row r="4554" customFormat="false" ht="15" hidden="false" customHeight="true" outlineLevel="0" collapsed="false">
      <c r="A4554" s="6" t="n">
        <v>1965</v>
      </c>
      <c r="B4554" s="6" t="s">
        <v>19</v>
      </c>
      <c r="C4554" s="6" t="s">
        <v>37</v>
      </c>
      <c r="D4554" s="6" t="s">
        <v>50</v>
      </c>
      <c r="E4554" s="6" t="s">
        <v>51</v>
      </c>
      <c r="F4554" s="6" t="s">
        <v>58</v>
      </c>
      <c r="G4554" s="6" t="s">
        <v>34</v>
      </c>
      <c r="H4554" s="6" t="n">
        <v>4</v>
      </c>
      <c r="I4554" s="7" t="n">
        <v>49.97999954</v>
      </c>
      <c r="J4554" s="6" t="n">
        <v>5</v>
      </c>
      <c r="K4554" s="7" t="n">
        <v>249.8999939</v>
      </c>
      <c r="L4554" s="7" t="n">
        <v>62.47999954</v>
      </c>
      <c r="M4554" s="8" t="n">
        <v>0.25</v>
      </c>
      <c r="N4554" s="7" t="n">
        <v>49.29000092</v>
      </c>
      <c r="O4554" s="12" t="n">
        <v>1</v>
      </c>
    </row>
    <row r="4555" customFormat="false" ht="15" hidden="false" customHeight="true" outlineLevel="0" collapsed="false">
      <c r="A4555" s="6" t="n">
        <v>45081</v>
      </c>
      <c r="B4555" s="6" t="s">
        <v>19</v>
      </c>
      <c r="C4555" s="6" t="s">
        <v>20</v>
      </c>
      <c r="D4555" s="6" t="s">
        <v>38</v>
      </c>
      <c r="E4555" s="6" t="s">
        <v>70</v>
      </c>
      <c r="F4555" s="6" t="s">
        <v>58</v>
      </c>
      <c r="G4555" s="6" t="s">
        <v>44</v>
      </c>
      <c r="H4555" s="6" t="n">
        <v>4</v>
      </c>
      <c r="I4555" s="7" t="n">
        <v>49.97999954</v>
      </c>
      <c r="J4555" s="6" t="n">
        <v>4</v>
      </c>
      <c r="K4555" s="7" t="n">
        <v>199.9199982</v>
      </c>
      <c r="L4555" s="7" t="n">
        <v>13.98999977</v>
      </c>
      <c r="M4555" s="8" t="n">
        <v>0.07</v>
      </c>
      <c r="N4555" s="7" t="n">
        <v>67.48999786</v>
      </c>
      <c r="O4555" s="9" t="n">
        <v>0</v>
      </c>
    </row>
    <row r="4556" customFormat="false" ht="15" hidden="false" customHeight="true" outlineLevel="0" collapsed="false">
      <c r="A4556" s="6" t="n">
        <v>55966</v>
      </c>
      <c r="B4556" s="6" t="s">
        <v>19</v>
      </c>
      <c r="C4556" s="6" t="s">
        <v>37</v>
      </c>
      <c r="D4556" s="6" t="s">
        <v>50</v>
      </c>
      <c r="E4556" s="6" t="s">
        <v>72</v>
      </c>
      <c r="F4556" s="6" t="s">
        <v>57</v>
      </c>
      <c r="G4556" s="6" t="s">
        <v>24</v>
      </c>
      <c r="H4556" s="6" t="n">
        <v>4</v>
      </c>
      <c r="I4556" s="7" t="n">
        <v>50</v>
      </c>
      <c r="J4556" s="6" t="n">
        <v>2</v>
      </c>
      <c r="K4556" s="7" t="n">
        <v>100</v>
      </c>
      <c r="L4556" s="7" t="n">
        <v>9</v>
      </c>
      <c r="M4556" s="8" t="n">
        <v>0.090000004</v>
      </c>
      <c r="N4556" s="7" t="n">
        <v>-27.29999924</v>
      </c>
      <c r="O4556" s="9" t="n">
        <v>0</v>
      </c>
    </row>
    <row r="4557" customFormat="false" ht="15" hidden="false" customHeight="true" outlineLevel="0" collapsed="false">
      <c r="A4557" s="6" t="n">
        <v>41527</v>
      </c>
      <c r="B4557" s="6" t="s">
        <v>19</v>
      </c>
      <c r="C4557" s="6" t="s">
        <v>37</v>
      </c>
      <c r="D4557" s="6" t="s">
        <v>38</v>
      </c>
      <c r="E4557" s="6" t="s">
        <v>92</v>
      </c>
      <c r="F4557" s="6" t="s">
        <v>58</v>
      </c>
      <c r="G4557" s="6" t="s">
        <v>34</v>
      </c>
      <c r="H4557" s="6" t="n">
        <v>4</v>
      </c>
      <c r="I4557" s="7" t="n">
        <v>49.97999954</v>
      </c>
      <c r="J4557" s="6" t="n">
        <v>4</v>
      </c>
      <c r="K4557" s="7" t="n">
        <v>199.9199982</v>
      </c>
      <c r="L4557" s="7" t="n">
        <v>29.98999977</v>
      </c>
      <c r="M4557" s="8" t="n">
        <v>0.150000006</v>
      </c>
      <c r="N4557" s="7" t="n">
        <v>-458.8200073</v>
      </c>
      <c r="O4557" s="9" t="n">
        <v>0</v>
      </c>
    </row>
    <row r="4558" customFormat="false" ht="15" hidden="false" customHeight="true" outlineLevel="0" collapsed="false">
      <c r="A4558" s="6" t="n">
        <v>40258</v>
      </c>
      <c r="B4558" s="6" t="s">
        <v>19</v>
      </c>
      <c r="C4558" s="6" t="s">
        <v>20</v>
      </c>
      <c r="D4558" s="6" t="s">
        <v>31</v>
      </c>
      <c r="E4558" s="6" t="s">
        <v>62</v>
      </c>
      <c r="F4558" s="6" t="s">
        <v>33</v>
      </c>
      <c r="G4558" s="6" t="s">
        <v>34</v>
      </c>
      <c r="H4558" s="6" t="n">
        <v>4</v>
      </c>
      <c r="I4558" s="7" t="n">
        <v>59.99000168</v>
      </c>
      <c r="J4558" s="6" t="n">
        <v>1</v>
      </c>
      <c r="K4558" s="7" t="n">
        <v>59.99000168</v>
      </c>
      <c r="L4558" s="7" t="n">
        <v>4.199999809</v>
      </c>
      <c r="M4558" s="8" t="n">
        <v>0.07</v>
      </c>
      <c r="N4558" s="7" t="n">
        <v>-40.88999939</v>
      </c>
      <c r="O4558" s="9" t="n">
        <v>0</v>
      </c>
    </row>
    <row r="4559" customFormat="false" ht="15" hidden="false" customHeight="true" outlineLevel="0" collapsed="false">
      <c r="A4559" s="6" t="n">
        <v>34408</v>
      </c>
      <c r="B4559" s="6" t="s">
        <v>19</v>
      </c>
      <c r="C4559" s="6" t="s">
        <v>20</v>
      </c>
      <c r="D4559" s="6" t="s">
        <v>31</v>
      </c>
      <c r="E4559" s="6" t="s">
        <v>62</v>
      </c>
      <c r="F4559" s="6" t="s">
        <v>40</v>
      </c>
      <c r="G4559" s="6" t="s">
        <v>24</v>
      </c>
      <c r="H4559" s="6" t="n">
        <v>4</v>
      </c>
      <c r="I4559" s="7" t="n">
        <v>399.980011</v>
      </c>
      <c r="J4559" s="6" t="n">
        <v>1</v>
      </c>
      <c r="K4559" s="7" t="n">
        <v>399.980011</v>
      </c>
      <c r="L4559" s="7" t="n">
        <v>48</v>
      </c>
      <c r="M4559" s="8" t="n">
        <v>0.119999997</v>
      </c>
      <c r="N4559" s="7" t="n">
        <v>-563.1699829</v>
      </c>
      <c r="O4559" s="9" t="n">
        <v>0</v>
      </c>
    </row>
    <row r="4560" customFormat="false" ht="15" hidden="false" customHeight="true" outlineLevel="0" collapsed="false">
      <c r="A4560" s="6" t="n">
        <v>25858</v>
      </c>
      <c r="B4560" s="6" t="s">
        <v>19</v>
      </c>
      <c r="C4560" s="6" t="s">
        <v>49</v>
      </c>
      <c r="D4560" s="6" t="s">
        <v>27</v>
      </c>
      <c r="E4560" s="6" t="s">
        <v>54</v>
      </c>
      <c r="F4560" s="6" t="s">
        <v>75</v>
      </c>
      <c r="G4560" s="6" t="s">
        <v>47</v>
      </c>
      <c r="H4560" s="6" t="n">
        <v>4</v>
      </c>
      <c r="I4560" s="7" t="n">
        <v>299.980011</v>
      </c>
      <c r="J4560" s="6" t="n">
        <v>1</v>
      </c>
      <c r="K4560" s="7" t="n">
        <v>299.980011</v>
      </c>
      <c r="L4560" s="7" t="n">
        <v>39</v>
      </c>
      <c r="M4560" s="8" t="n">
        <v>0.129999995</v>
      </c>
      <c r="N4560" s="7" t="n">
        <v>114.8300018</v>
      </c>
      <c r="O4560" s="9" t="n">
        <v>0</v>
      </c>
    </row>
    <row r="4561" customFormat="false" ht="15" hidden="false" customHeight="true" outlineLevel="0" collapsed="false">
      <c r="A4561" s="6" t="n">
        <v>46364</v>
      </c>
      <c r="B4561" s="6" t="s">
        <v>46</v>
      </c>
      <c r="C4561" s="6" t="s">
        <v>37</v>
      </c>
      <c r="D4561" s="6" t="s">
        <v>27</v>
      </c>
      <c r="E4561" s="6" t="s">
        <v>69</v>
      </c>
      <c r="F4561" s="6" t="s">
        <v>71</v>
      </c>
      <c r="G4561" s="6" t="s">
        <v>34</v>
      </c>
      <c r="H4561" s="6" t="n">
        <v>2</v>
      </c>
      <c r="I4561" s="7" t="n">
        <v>199.9900055</v>
      </c>
      <c r="J4561" s="6" t="n">
        <v>1</v>
      </c>
      <c r="K4561" s="7" t="n">
        <v>199.9900055</v>
      </c>
      <c r="L4561" s="7" t="n">
        <v>10</v>
      </c>
      <c r="M4561" s="8" t="n">
        <v>0.050000001</v>
      </c>
      <c r="N4561" s="7" t="n">
        <v>-161.4900055</v>
      </c>
      <c r="O4561" s="12" t="n">
        <v>1</v>
      </c>
    </row>
    <row r="4562" customFormat="false" ht="15" hidden="false" customHeight="true" outlineLevel="0" collapsed="false">
      <c r="A4562" s="6" t="n">
        <v>40902</v>
      </c>
      <c r="B4562" s="6" t="s">
        <v>19</v>
      </c>
      <c r="C4562" s="6" t="s">
        <v>20</v>
      </c>
      <c r="D4562" s="6" t="s">
        <v>31</v>
      </c>
      <c r="E4562" s="6" t="s">
        <v>32</v>
      </c>
      <c r="F4562" s="6" t="s">
        <v>40</v>
      </c>
      <c r="G4562" s="6" t="s">
        <v>24</v>
      </c>
      <c r="H4562" s="6" t="n">
        <v>4</v>
      </c>
      <c r="I4562" s="7" t="n">
        <v>399.980011</v>
      </c>
      <c r="J4562" s="6" t="n">
        <v>1</v>
      </c>
      <c r="K4562" s="7" t="n">
        <v>399.980011</v>
      </c>
      <c r="L4562" s="7" t="n">
        <v>16</v>
      </c>
      <c r="M4562" s="8" t="n">
        <v>0.039999999</v>
      </c>
      <c r="N4562" s="7" t="n">
        <v>139.3899994</v>
      </c>
      <c r="O4562" s="9" t="n">
        <v>0</v>
      </c>
    </row>
    <row r="4563" customFormat="false" ht="15" hidden="false" customHeight="true" outlineLevel="0" collapsed="false">
      <c r="A4563" s="6" t="n">
        <v>58841</v>
      </c>
      <c r="B4563" s="6" t="s">
        <v>26</v>
      </c>
      <c r="C4563" s="6" t="s">
        <v>20</v>
      </c>
      <c r="D4563" s="6" t="s">
        <v>50</v>
      </c>
      <c r="E4563" s="6" t="s">
        <v>51</v>
      </c>
      <c r="F4563" s="6" t="s">
        <v>71</v>
      </c>
      <c r="G4563" s="6" t="s">
        <v>44</v>
      </c>
      <c r="H4563" s="6" t="n">
        <v>1</v>
      </c>
      <c r="I4563" s="7" t="n">
        <v>199.9900055</v>
      </c>
      <c r="J4563" s="6" t="n">
        <v>1</v>
      </c>
      <c r="K4563" s="7" t="n">
        <v>199.9900055</v>
      </c>
      <c r="L4563" s="7" t="n">
        <v>32</v>
      </c>
      <c r="M4563" s="8" t="n">
        <v>0.159999996</v>
      </c>
      <c r="N4563" s="7" t="n">
        <v>31.92000008</v>
      </c>
      <c r="O4563" s="12" t="n">
        <v>1</v>
      </c>
    </row>
    <row r="4564" customFormat="false" ht="15" hidden="false" customHeight="true" outlineLevel="0" collapsed="false">
      <c r="A4564" s="6" t="n">
        <v>48989</v>
      </c>
      <c r="B4564" s="6" t="s">
        <v>46</v>
      </c>
      <c r="C4564" s="6" t="s">
        <v>20</v>
      </c>
      <c r="D4564" s="6" t="s">
        <v>27</v>
      </c>
      <c r="E4564" s="6" t="s">
        <v>97</v>
      </c>
      <c r="F4564" s="6" t="s">
        <v>40</v>
      </c>
      <c r="G4564" s="6" t="s">
        <v>24</v>
      </c>
      <c r="H4564" s="6" t="n">
        <v>2</v>
      </c>
      <c r="I4564" s="7" t="n">
        <v>399.980011</v>
      </c>
      <c r="J4564" s="6" t="n">
        <v>1</v>
      </c>
      <c r="K4564" s="7" t="n">
        <v>399.980011</v>
      </c>
      <c r="L4564" s="7" t="n">
        <v>8</v>
      </c>
      <c r="M4564" s="8" t="n">
        <v>0.02</v>
      </c>
      <c r="N4564" s="7" t="n">
        <v>101.9100037</v>
      </c>
      <c r="O4564" s="12" t="n">
        <v>1</v>
      </c>
    </row>
    <row r="4565" customFormat="false" ht="15" hidden="false" customHeight="true" outlineLevel="0" collapsed="false">
      <c r="A4565" s="6" t="n">
        <v>62306</v>
      </c>
      <c r="B4565" s="6" t="s">
        <v>19</v>
      </c>
      <c r="C4565" s="6" t="s">
        <v>20</v>
      </c>
      <c r="D4565" s="6" t="s">
        <v>21</v>
      </c>
      <c r="E4565" s="6" t="s">
        <v>64</v>
      </c>
      <c r="F4565" s="6" t="s">
        <v>29</v>
      </c>
      <c r="G4565" s="6" t="s">
        <v>44</v>
      </c>
      <c r="H4565" s="6" t="n">
        <v>4</v>
      </c>
      <c r="I4565" s="7" t="n">
        <v>99.98999786</v>
      </c>
      <c r="J4565" s="6" t="n">
        <v>2</v>
      </c>
      <c r="K4565" s="7" t="n">
        <v>199.9799957</v>
      </c>
      <c r="L4565" s="7" t="n">
        <v>10</v>
      </c>
      <c r="M4565" s="8" t="n">
        <v>0.050000001</v>
      </c>
      <c r="N4565" s="7" t="n">
        <v>53.18999863</v>
      </c>
      <c r="O4565" s="9" t="n">
        <v>0</v>
      </c>
    </row>
    <row r="4566" customFormat="false" ht="15" hidden="false" customHeight="true" outlineLevel="0" collapsed="false">
      <c r="A4566" s="6" t="n">
        <v>34978</v>
      </c>
      <c r="B4566" s="6" t="s">
        <v>19</v>
      </c>
      <c r="C4566" s="6" t="s">
        <v>49</v>
      </c>
      <c r="D4566" s="6" t="s">
        <v>31</v>
      </c>
      <c r="E4566" s="6" t="s">
        <v>32</v>
      </c>
      <c r="F4566" s="6" t="s">
        <v>57</v>
      </c>
      <c r="G4566" s="6" t="s">
        <v>34</v>
      </c>
      <c r="H4566" s="6" t="n">
        <v>4</v>
      </c>
      <c r="I4566" s="7" t="n">
        <v>50</v>
      </c>
      <c r="J4566" s="6" t="n">
        <v>4</v>
      </c>
      <c r="K4566" s="7" t="n">
        <v>200</v>
      </c>
      <c r="L4566" s="7" t="n">
        <v>32</v>
      </c>
      <c r="M4566" s="8" t="n">
        <v>0.159999996</v>
      </c>
      <c r="N4566" s="7" t="n">
        <v>-37.79999924</v>
      </c>
      <c r="O4566" s="9" t="n">
        <v>0</v>
      </c>
    </row>
    <row r="4567" customFormat="false" ht="15" hidden="false" customHeight="true" outlineLevel="0" collapsed="false">
      <c r="A4567" s="6" t="n">
        <v>64657</v>
      </c>
      <c r="B4567" s="6" t="s">
        <v>19</v>
      </c>
      <c r="C4567" s="6" t="s">
        <v>20</v>
      </c>
      <c r="D4567" s="6" t="s">
        <v>21</v>
      </c>
      <c r="E4567" s="6" t="s">
        <v>65</v>
      </c>
      <c r="F4567" s="6" t="s">
        <v>71</v>
      </c>
      <c r="G4567" s="6" t="s">
        <v>47</v>
      </c>
      <c r="H4567" s="6" t="n">
        <v>4</v>
      </c>
      <c r="I4567" s="7" t="n">
        <v>199.9900055</v>
      </c>
      <c r="J4567" s="6" t="n">
        <v>1</v>
      </c>
      <c r="K4567" s="7" t="n">
        <v>199.9900055</v>
      </c>
      <c r="L4567" s="7" t="n">
        <v>14</v>
      </c>
      <c r="M4567" s="8" t="n">
        <v>0.07</v>
      </c>
      <c r="N4567" s="7" t="n">
        <v>31.62000084</v>
      </c>
      <c r="O4567" s="9" t="n">
        <v>0</v>
      </c>
    </row>
    <row r="4568" customFormat="false" ht="15" hidden="false" customHeight="true" outlineLevel="0" collapsed="false">
      <c r="A4568" s="6" t="n">
        <v>7861</v>
      </c>
      <c r="B4568" s="6" t="s">
        <v>19</v>
      </c>
      <c r="C4568" s="6" t="s">
        <v>49</v>
      </c>
      <c r="D4568" s="6" t="s">
        <v>50</v>
      </c>
      <c r="E4568" s="6" t="s">
        <v>51</v>
      </c>
      <c r="F4568" s="6" t="s">
        <v>33</v>
      </c>
      <c r="G4568" s="6" t="s">
        <v>34</v>
      </c>
      <c r="H4568" s="6" t="n">
        <v>4</v>
      </c>
      <c r="I4568" s="7" t="n">
        <v>59.99000168</v>
      </c>
      <c r="J4568" s="6" t="n">
        <v>4</v>
      </c>
      <c r="K4568" s="7" t="n">
        <v>239.9600067</v>
      </c>
      <c r="L4568" s="7" t="n">
        <v>9.600000381</v>
      </c>
      <c r="M4568" s="8" t="n">
        <v>0.039999999</v>
      </c>
      <c r="N4568" s="7" t="n">
        <v>28.79999924</v>
      </c>
      <c r="O4568" s="9" t="n">
        <v>0</v>
      </c>
    </row>
    <row r="4569" customFormat="false" ht="15" hidden="false" customHeight="true" outlineLevel="0" collapsed="false">
      <c r="A4569" s="6" t="n">
        <v>8887</v>
      </c>
      <c r="B4569" s="6" t="s">
        <v>26</v>
      </c>
      <c r="C4569" s="6" t="s">
        <v>37</v>
      </c>
      <c r="D4569" s="6" t="s">
        <v>50</v>
      </c>
      <c r="E4569" s="6" t="s">
        <v>63</v>
      </c>
      <c r="F4569" s="6" t="s">
        <v>75</v>
      </c>
      <c r="G4569" s="6" t="s">
        <v>34</v>
      </c>
      <c r="H4569" s="6" t="n">
        <v>1</v>
      </c>
      <c r="I4569" s="7" t="n">
        <v>299.980011</v>
      </c>
      <c r="J4569" s="6" t="n">
        <v>1</v>
      </c>
      <c r="K4569" s="7" t="n">
        <v>299.980011</v>
      </c>
      <c r="L4569" s="7" t="n">
        <v>12</v>
      </c>
      <c r="M4569" s="8" t="n">
        <v>0.039999999</v>
      </c>
      <c r="N4569" s="7" t="n">
        <v>51.84000015</v>
      </c>
      <c r="O4569" s="12" t="n">
        <v>1</v>
      </c>
    </row>
    <row r="4570" customFormat="false" ht="15" hidden="false" customHeight="true" outlineLevel="0" collapsed="false">
      <c r="A4570" s="6" t="n">
        <v>12269</v>
      </c>
      <c r="B4570" s="6" t="s">
        <v>19</v>
      </c>
      <c r="C4570" s="6" t="s">
        <v>20</v>
      </c>
      <c r="D4570" s="6" t="s">
        <v>21</v>
      </c>
      <c r="E4570" s="6" t="s">
        <v>65</v>
      </c>
      <c r="F4570" s="6" t="s">
        <v>23</v>
      </c>
      <c r="G4570" s="6" t="s">
        <v>44</v>
      </c>
      <c r="H4570" s="6" t="n">
        <v>4</v>
      </c>
      <c r="I4570" s="7" t="n">
        <v>129.9900055</v>
      </c>
      <c r="J4570" s="6" t="n">
        <v>1</v>
      </c>
      <c r="K4570" s="7" t="n">
        <v>129.9900055</v>
      </c>
      <c r="L4570" s="7" t="n">
        <v>15.60000038</v>
      </c>
      <c r="M4570" s="8" t="n">
        <v>0.119999997</v>
      </c>
      <c r="N4570" s="7" t="n">
        <v>53.75999832</v>
      </c>
      <c r="O4570" s="12" t="n">
        <v>1</v>
      </c>
    </row>
    <row r="4571" customFormat="false" ht="15" hidden="false" customHeight="true" outlineLevel="0" collapsed="false">
      <c r="A4571" s="6" t="n">
        <v>11344</v>
      </c>
      <c r="B4571" s="6" t="s">
        <v>19</v>
      </c>
      <c r="C4571" s="6" t="s">
        <v>20</v>
      </c>
      <c r="D4571" s="6" t="s">
        <v>21</v>
      </c>
      <c r="E4571" s="6" t="s">
        <v>65</v>
      </c>
      <c r="F4571" s="6" t="s">
        <v>40</v>
      </c>
      <c r="G4571" s="6" t="s">
        <v>34</v>
      </c>
      <c r="H4571" s="6" t="n">
        <v>4</v>
      </c>
      <c r="I4571" s="7" t="n">
        <v>399.980011</v>
      </c>
      <c r="J4571" s="6" t="n">
        <v>1</v>
      </c>
      <c r="K4571" s="7" t="n">
        <v>399.980011</v>
      </c>
      <c r="L4571" s="7" t="n">
        <v>0</v>
      </c>
      <c r="M4571" s="8" t="n">
        <v>0</v>
      </c>
      <c r="N4571" s="7" t="n">
        <v>187.9900055</v>
      </c>
      <c r="O4571" s="12" t="n">
        <v>1</v>
      </c>
    </row>
    <row r="4572" customFormat="false" ht="15" hidden="false" customHeight="true" outlineLevel="0" collapsed="false">
      <c r="A4572" s="6" t="n">
        <v>35218</v>
      </c>
      <c r="B4572" s="6" t="s">
        <v>19</v>
      </c>
      <c r="C4572" s="6" t="s">
        <v>37</v>
      </c>
      <c r="D4572" s="6" t="s">
        <v>31</v>
      </c>
      <c r="E4572" s="6" t="s">
        <v>62</v>
      </c>
      <c r="F4572" s="6" t="s">
        <v>73</v>
      </c>
      <c r="G4572" s="6" t="s">
        <v>34</v>
      </c>
      <c r="H4572" s="6" t="n">
        <v>4</v>
      </c>
      <c r="I4572" s="7" t="n">
        <v>39.99000168</v>
      </c>
      <c r="J4572" s="6" t="n">
        <v>4</v>
      </c>
      <c r="K4572" s="7" t="n">
        <v>159.9600067</v>
      </c>
      <c r="L4572" s="7" t="n">
        <v>0</v>
      </c>
      <c r="M4572" s="8" t="n">
        <v>0</v>
      </c>
      <c r="N4572" s="7" t="n">
        <v>-31.98999977</v>
      </c>
      <c r="O4572" s="9" t="n">
        <v>0</v>
      </c>
    </row>
    <row r="4573" customFormat="false" ht="15" hidden="false" customHeight="true" outlineLevel="0" collapsed="false">
      <c r="A4573" s="6" t="n">
        <v>12546</v>
      </c>
      <c r="B4573" s="6" t="s">
        <v>19</v>
      </c>
      <c r="C4573" s="6" t="s">
        <v>20</v>
      </c>
      <c r="D4573" s="6" t="s">
        <v>21</v>
      </c>
      <c r="E4573" s="6" t="s">
        <v>64</v>
      </c>
      <c r="F4573" s="6" t="s">
        <v>58</v>
      </c>
      <c r="G4573" s="6" t="s">
        <v>34</v>
      </c>
      <c r="H4573" s="6" t="n">
        <v>4</v>
      </c>
      <c r="I4573" s="7" t="n">
        <v>49.97999954</v>
      </c>
      <c r="J4573" s="6" t="n">
        <v>3</v>
      </c>
      <c r="K4573" s="7" t="n">
        <v>149.9400024</v>
      </c>
      <c r="L4573" s="7" t="n">
        <v>8.25</v>
      </c>
      <c r="M4573" s="8" t="n">
        <v>0.059999999</v>
      </c>
      <c r="N4573" s="7" t="n">
        <v>43.91999817</v>
      </c>
      <c r="O4573" s="9" t="n">
        <v>0</v>
      </c>
    </row>
    <row r="4574" customFormat="false" ht="15" hidden="false" customHeight="true" outlineLevel="0" collapsed="false">
      <c r="A4574" s="6" t="n">
        <v>5109</v>
      </c>
      <c r="B4574" s="6" t="s">
        <v>19</v>
      </c>
      <c r="C4574" s="6" t="s">
        <v>49</v>
      </c>
      <c r="D4574" s="6" t="s">
        <v>50</v>
      </c>
      <c r="E4574" s="6" t="s">
        <v>51</v>
      </c>
      <c r="F4574" s="6" t="s">
        <v>58</v>
      </c>
      <c r="G4574" s="6" t="s">
        <v>34</v>
      </c>
      <c r="H4574" s="6" t="n">
        <v>4</v>
      </c>
      <c r="I4574" s="7" t="n">
        <v>49.97999954</v>
      </c>
      <c r="J4574" s="6" t="n">
        <v>2</v>
      </c>
      <c r="K4574" s="7" t="n">
        <v>99.95999908</v>
      </c>
      <c r="L4574" s="7" t="n">
        <v>14.98999977</v>
      </c>
      <c r="M4574" s="8" t="n">
        <v>0.150000006</v>
      </c>
      <c r="N4574" s="7" t="n">
        <v>-6.03000021</v>
      </c>
      <c r="O4574" s="12" t="n">
        <v>1</v>
      </c>
    </row>
    <row r="4575" customFormat="false" ht="15" hidden="false" customHeight="true" outlineLevel="0" collapsed="false">
      <c r="A4575" s="6" t="n">
        <v>4691</v>
      </c>
      <c r="B4575" s="6" t="s">
        <v>19</v>
      </c>
      <c r="C4575" s="6" t="s">
        <v>37</v>
      </c>
      <c r="D4575" s="6" t="s">
        <v>50</v>
      </c>
      <c r="E4575" s="6" t="s">
        <v>63</v>
      </c>
      <c r="F4575" s="6" t="s">
        <v>100</v>
      </c>
      <c r="G4575" s="6" t="s">
        <v>24</v>
      </c>
      <c r="H4575" s="6" t="n">
        <v>4</v>
      </c>
      <c r="I4575" s="7" t="n">
        <v>14.98999977</v>
      </c>
      <c r="J4575" s="6" t="n">
        <v>4</v>
      </c>
      <c r="K4575" s="7" t="n">
        <v>59.95999908</v>
      </c>
      <c r="L4575" s="7" t="n">
        <v>1.799999952</v>
      </c>
      <c r="M4575" s="8" t="n">
        <v>0.029999999</v>
      </c>
      <c r="N4575" s="7" t="n">
        <v>-95.97000122</v>
      </c>
      <c r="O4575" s="9" t="n">
        <v>0</v>
      </c>
    </row>
    <row r="4576" customFormat="false" ht="15" hidden="false" customHeight="true" outlineLevel="0" collapsed="false">
      <c r="A4576" s="6" t="n">
        <v>5991</v>
      </c>
      <c r="B4576" s="6" t="s">
        <v>46</v>
      </c>
      <c r="C4576" s="6" t="s">
        <v>49</v>
      </c>
      <c r="D4576" s="6" t="s">
        <v>50</v>
      </c>
      <c r="E4576" s="6" t="s">
        <v>51</v>
      </c>
      <c r="F4576" s="6" t="s">
        <v>40</v>
      </c>
      <c r="G4576" s="6" t="s">
        <v>24</v>
      </c>
      <c r="H4576" s="6" t="n">
        <v>2</v>
      </c>
      <c r="I4576" s="7" t="n">
        <v>399.980011</v>
      </c>
      <c r="J4576" s="6" t="n">
        <v>1</v>
      </c>
      <c r="K4576" s="7" t="n">
        <v>399.980011</v>
      </c>
      <c r="L4576" s="7" t="n">
        <v>22</v>
      </c>
      <c r="M4576" s="8" t="n">
        <v>0.059999999</v>
      </c>
      <c r="N4576" s="7" t="n">
        <v>26.45999908</v>
      </c>
      <c r="O4576" s="9" t="n">
        <v>0</v>
      </c>
    </row>
    <row r="4577" customFormat="false" ht="15" hidden="false" customHeight="true" outlineLevel="0" collapsed="false">
      <c r="A4577" s="6" t="n">
        <v>27830</v>
      </c>
      <c r="B4577" s="6" t="s">
        <v>19</v>
      </c>
      <c r="C4577" s="6" t="s">
        <v>20</v>
      </c>
      <c r="D4577" s="6" t="s">
        <v>27</v>
      </c>
      <c r="E4577" s="6" t="s">
        <v>42</v>
      </c>
      <c r="F4577" s="6" t="s">
        <v>33</v>
      </c>
      <c r="G4577" s="6" t="s">
        <v>47</v>
      </c>
      <c r="H4577" s="6" t="n">
        <v>4</v>
      </c>
      <c r="I4577" s="7" t="n">
        <v>59.99000168</v>
      </c>
      <c r="J4577" s="6" t="n">
        <v>1</v>
      </c>
      <c r="K4577" s="7" t="n">
        <v>59.99000168</v>
      </c>
      <c r="L4577" s="7" t="n">
        <v>9.600000381</v>
      </c>
      <c r="M4577" s="8" t="n">
        <v>0.159999996</v>
      </c>
      <c r="N4577" s="7" t="n">
        <v>15.77000046</v>
      </c>
      <c r="O4577" s="12" t="n">
        <v>1</v>
      </c>
    </row>
    <row r="4578" customFormat="false" ht="15" hidden="false" customHeight="true" outlineLevel="0" collapsed="false">
      <c r="A4578" s="6" t="n">
        <v>59502</v>
      </c>
      <c r="B4578" s="6" t="s">
        <v>19</v>
      </c>
      <c r="C4578" s="6" t="s">
        <v>49</v>
      </c>
      <c r="D4578" s="6" t="s">
        <v>50</v>
      </c>
      <c r="E4578" s="6" t="s">
        <v>51</v>
      </c>
      <c r="F4578" s="6" t="s">
        <v>29</v>
      </c>
      <c r="G4578" s="6" t="s">
        <v>44</v>
      </c>
      <c r="H4578" s="6" t="n">
        <v>4</v>
      </c>
      <c r="I4578" s="7" t="n">
        <v>99.98999786</v>
      </c>
      <c r="J4578" s="6" t="n">
        <v>5</v>
      </c>
      <c r="K4578" s="7" t="n">
        <v>499.9500122</v>
      </c>
      <c r="L4578" s="7" t="n">
        <v>59.99000168</v>
      </c>
      <c r="M4578" s="8" t="n">
        <v>0.119999997</v>
      </c>
      <c r="N4578" s="7" t="n">
        <v>118.7900009</v>
      </c>
      <c r="O4578" s="9" t="n">
        <v>0</v>
      </c>
    </row>
    <row r="4579" customFormat="false" ht="15" hidden="false" customHeight="true" outlineLevel="0" collapsed="false">
      <c r="A4579" s="6" t="n">
        <v>35169</v>
      </c>
      <c r="B4579" s="6" t="s">
        <v>46</v>
      </c>
      <c r="C4579" s="6" t="s">
        <v>20</v>
      </c>
      <c r="D4579" s="6" t="s">
        <v>31</v>
      </c>
      <c r="E4579" s="6" t="s">
        <v>56</v>
      </c>
      <c r="F4579" s="6" t="s">
        <v>57</v>
      </c>
      <c r="G4579" s="6" t="s">
        <v>47</v>
      </c>
      <c r="H4579" s="6" t="n">
        <v>2</v>
      </c>
      <c r="I4579" s="7" t="n">
        <v>50</v>
      </c>
      <c r="J4579" s="6" t="n">
        <v>2</v>
      </c>
      <c r="K4579" s="7" t="n">
        <v>100</v>
      </c>
      <c r="L4579" s="7" t="n">
        <v>5.5</v>
      </c>
      <c r="M4579" s="8" t="n">
        <v>0.059999999</v>
      </c>
      <c r="N4579" s="7" t="n">
        <v>16.62999916</v>
      </c>
      <c r="O4579" s="12" t="n">
        <v>1</v>
      </c>
    </row>
    <row r="4580" customFormat="false" ht="15" hidden="false" customHeight="true" outlineLevel="0" collapsed="false">
      <c r="A4580" s="6" t="n">
        <v>56459</v>
      </c>
      <c r="B4580" s="6" t="s">
        <v>46</v>
      </c>
      <c r="C4580" s="6" t="s">
        <v>20</v>
      </c>
      <c r="D4580" s="6" t="s">
        <v>50</v>
      </c>
      <c r="E4580" s="6" t="s">
        <v>51</v>
      </c>
      <c r="F4580" s="6" t="s">
        <v>23</v>
      </c>
      <c r="G4580" s="6" t="s">
        <v>24</v>
      </c>
      <c r="H4580" s="6" t="n">
        <v>2</v>
      </c>
      <c r="I4580" s="7" t="n">
        <v>129.9900055</v>
      </c>
      <c r="J4580" s="6" t="n">
        <v>1</v>
      </c>
      <c r="K4580" s="7" t="n">
        <v>129.9900055</v>
      </c>
      <c r="L4580" s="7" t="n">
        <v>5.199999809</v>
      </c>
      <c r="M4580" s="8" t="n">
        <v>0.039999999</v>
      </c>
      <c r="N4580" s="7" t="n">
        <v>54.90999985</v>
      </c>
      <c r="O4580" s="12" t="n">
        <v>1</v>
      </c>
    </row>
    <row r="4581" customFormat="false" ht="15" hidden="false" customHeight="true" outlineLevel="0" collapsed="false">
      <c r="A4581" s="6" t="n">
        <v>31135</v>
      </c>
      <c r="B4581" s="6" t="s">
        <v>46</v>
      </c>
      <c r="C4581" s="6" t="s">
        <v>37</v>
      </c>
      <c r="D4581" s="6" t="s">
        <v>27</v>
      </c>
      <c r="E4581" s="6" t="s">
        <v>42</v>
      </c>
      <c r="F4581" s="6" t="s">
        <v>57</v>
      </c>
      <c r="G4581" s="6" t="s">
        <v>24</v>
      </c>
      <c r="H4581" s="6" t="n">
        <v>2</v>
      </c>
      <c r="I4581" s="7" t="n">
        <v>50</v>
      </c>
      <c r="J4581" s="6" t="n">
        <v>4</v>
      </c>
      <c r="K4581" s="7" t="n">
        <v>200</v>
      </c>
      <c r="L4581" s="7" t="n">
        <v>36</v>
      </c>
      <c r="M4581" s="8" t="n">
        <v>0.180000007</v>
      </c>
      <c r="N4581" s="7" t="n">
        <v>-26.72999954</v>
      </c>
      <c r="O4581" s="12" t="n">
        <v>1</v>
      </c>
    </row>
    <row r="4582" customFormat="false" ht="15" hidden="false" customHeight="true" outlineLevel="0" collapsed="false">
      <c r="A4582" s="6" t="n">
        <v>4357</v>
      </c>
      <c r="B4582" s="6" t="s">
        <v>19</v>
      </c>
      <c r="C4582" s="6" t="s">
        <v>37</v>
      </c>
      <c r="D4582" s="6" t="s">
        <v>50</v>
      </c>
      <c r="E4582" s="6" t="s">
        <v>63</v>
      </c>
      <c r="F4582" s="6" t="s">
        <v>58</v>
      </c>
      <c r="G4582" s="6" t="s">
        <v>24</v>
      </c>
      <c r="H4582" s="6" t="n">
        <v>4</v>
      </c>
      <c r="I4582" s="7" t="n">
        <v>49.97999954</v>
      </c>
      <c r="J4582" s="6" t="n">
        <v>5</v>
      </c>
      <c r="K4582" s="7" t="n">
        <v>249.8999939</v>
      </c>
      <c r="L4582" s="7" t="n">
        <v>39.97999954</v>
      </c>
      <c r="M4582" s="8" t="n">
        <v>0.159999996</v>
      </c>
      <c r="N4582" s="7" t="n">
        <v>-45.54999924</v>
      </c>
      <c r="O4582" s="9" t="n">
        <v>0</v>
      </c>
    </row>
    <row r="4583" customFormat="false" ht="15" hidden="false" customHeight="true" outlineLevel="0" collapsed="false">
      <c r="A4583" s="6" t="n">
        <v>21126</v>
      </c>
      <c r="B4583" s="6" t="s">
        <v>19</v>
      </c>
      <c r="C4583" s="6" t="s">
        <v>20</v>
      </c>
      <c r="D4583" s="6" t="s">
        <v>27</v>
      </c>
      <c r="E4583" s="6" t="s">
        <v>28</v>
      </c>
      <c r="F4583" s="6" t="s">
        <v>71</v>
      </c>
      <c r="G4583" s="6" t="s">
        <v>44</v>
      </c>
      <c r="H4583" s="6" t="n">
        <v>4</v>
      </c>
      <c r="I4583" s="7" t="n">
        <v>199.9900055</v>
      </c>
      <c r="J4583" s="6" t="n">
        <v>1</v>
      </c>
      <c r="K4583" s="7" t="n">
        <v>199.9900055</v>
      </c>
      <c r="L4583" s="7" t="n">
        <v>20</v>
      </c>
      <c r="M4583" s="8" t="n">
        <v>0.100000001</v>
      </c>
      <c r="N4583" s="7" t="n">
        <v>5.400000095</v>
      </c>
      <c r="O4583" s="9" t="n">
        <v>0</v>
      </c>
    </row>
    <row r="4584" customFormat="false" ht="15" hidden="false" customHeight="true" outlineLevel="0" collapsed="false">
      <c r="A4584" s="6" t="n">
        <v>27637</v>
      </c>
      <c r="B4584" s="6" t="s">
        <v>46</v>
      </c>
      <c r="C4584" s="6" t="s">
        <v>37</v>
      </c>
      <c r="D4584" s="6" t="s">
        <v>27</v>
      </c>
      <c r="E4584" s="6" t="s">
        <v>28</v>
      </c>
      <c r="F4584" s="6" t="s">
        <v>33</v>
      </c>
      <c r="G4584" s="6" t="s">
        <v>34</v>
      </c>
      <c r="H4584" s="6" t="n">
        <v>2</v>
      </c>
      <c r="I4584" s="7" t="n">
        <v>59.99000168</v>
      </c>
      <c r="J4584" s="6" t="n">
        <v>5</v>
      </c>
      <c r="K4584" s="7" t="n">
        <v>299.9500122</v>
      </c>
      <c r="L4584" s="7" t="n">
        <v>27</v>
      </c>
      <c r="M4584" s="8" t="n">
        <v>0.090000004</v>
      </c>
      <c r="N4584" s="7" t="n">
        <v>51.3199997</v>
      </c>
      <c r="O4584" s="12" t="n">
        <v>1</v>
      </c>
    </row>
    <row r="4585" customFormat="false" ht="15" hidden="false" customHeight="true" outlineLevel="0" collapsed="false">
      <c r="A4585" s="6" t="n">
        <v>40698</v>
      </c>
      <c r="B4585" s="6" t="s">
        <v>19</v>
      </c>
      <c r="C4585" s="6" t="s">
        <v>37</v>
      </c>
      <c r="D4585" s="6" t="s">
        <v>31</v>
      </c>
      <c r="E4585" s="6" t="s">
        <v>56</v>
      </c>
      <c r="F4585" s="6" t="s">
        <v>40</v>
      </c>
      <c r="G4585" s="6" t="s">
        <v>44</v>
      </c>
      <c r="H4585" s="6" t="n">
        <v>4</v>
      </c>
      <c r="I4585" s="7" t="n">
        <v>399.980011</v>
      </c>
      <c r="J4585" s="6" t="n">
        <v>1</v>
      </c>
      <c r="K4585" s="7" t="n">
        <v>399.980011</v>
      </c>
      <c r="L4585" s="7" t="n">
        <v>4</v>
      </c>
      <c r="M4585" s="8" t="n">
        <v>0.01</v>
      </c>
      <c r="N4585" s="7" t="n">
        <v>118.7900009</v>
      </c>
      <c r="O4585" s="9" t="n">
        <v>0</v>
      </c>
    </row>
    <row r="4586" customFormat="false" ht="15" hidden="false" customHeight="true" outlineLevel="0" collapsed="false">
      <c r="A4586" s="6" t="n">
        <v>27794</v>
      </c>
      <c r="B4586" s="6" t="s">
        <v>36</v>
      </c>
      <c r="C4586" s="6" t="s">
        <v>37</v>
      </c>
      <c r="D4586" s="6" t="s">
        <v>27</v>
      </c>
      <c r="E4586" s="6" t="s">
        <v>42</v>
      </c>
      <c r="F4586" s="6" t="s">
        <v>57</v>
      </c>
      <c r="G4586" s="6" t="s">
        <v>24</v>
      </c>
      <c r="H4586" s="6" t="n">
        <v>0</v>
      </c>
      <c r="I4586" s="7" t="n">
        <v>50</v>
      </c>
      <c r="J4586" s="6" t="n">
        <v>3</v>
      </c>
      <c r="K4586" s="7" t="n">
        <v>150</v>
      </c>
      <c r="L4586" s="7" t="n">
        <v>25.5</v>
      </c>
      <c r="M4586" s="8" t="n">
        <v>0.170000002</v>
      </c>
      <c r="N4586" s="7" t="n">
        <v>53.54000092</v>
      </c>
      <c r="O4586" s="12" t="n">
        <v>1</v>
      </c>
    </row>
    <row r="4587" customFormat="false" ht="15" hidden="false" customHeight="true" outlineLevel="0" collapsed="false">
      <c r="A4587" s="6" t="n">
        <v>3243</v>
      </c>
      <c r="B4587" s="6" t="s">
        <v>19</v>
      </c>
      <c r="C4587" s="6" t="s">
        <v>49</v>
      </c>
      <c r="D4587" s="6" t="s">
        <v>50</v>
      </c>
      <c r="E4587" s="6" t="s">
        <v>63</v>
      </c>
      <c r="F4587" s="6" t="s">
        <v>33</v>
      </c>
      <c r="G4587" s="6" t="s">
        <v>34</v>
      </c>
      <c r="H4587" s="6" t="n">
        <v>4</v>
      </c>
      <c r="I4587" s="7" t="n">
        <v>59.99000168</v>
      </c>
      <c r="J4587" s="6" t="n">
        <v>5</v>
      </c>
      <c r="K4587" s="7" t="n">
        <v>299.9500122</v>
      </c>
      <c r="L4587" s="7" t="n">
        <v>74.98999786</v>
      </c>
      <c r="M4587" s="8" t="n">
        <v>0.25</v>
      </c>
      <c r="N4587" s="7" t="n">
        <v>25.42000008</v>
      </c>
      <c r="O4587" s="9" t="n">
        <v>0</v>
      </c>
    </row>
    <row r="4588" customFormat="false" ht="15" hidden="false" customHeight="true" outlineLevel="0" collapsed="false">
      <c r="A4588" s="6" t="n">
        <v>39617</v>
      </c>
      <c r="B4588" s="6" t="s">
        <v>19</v>
      </c>
      <c r="C4588" s="6" t="s">
        <v>20</v>
      </c>
      <c r="D4588" s="6" t="s">
        <v>31</v>
      </c>
      <c r="E4588" s="6" t="s">
        <v>62</v>
      </c>
      <c r="F4588" s="6" t="s">
        <v>33</v>
      </c>
      <c r="G4588" s="6" t="s">
        <v>47</v>
      </c>
      <c r="H4588" s="6" t="n">
        <v>4</v>
      </c>
      <c r="I4588" s="7" t="n">
        <v>59.99000168</v>
      </c>
      <c r="J4588" s="6" t="n">
        <v>1</v>
      </c>
      <c r="K4588" s="7" t="n">
        <v>59.99000168</v>
      </c>
      <c r="L4588" s="7" t="n">
        <v>2.400000095</v>
      </c>
      <c r="M4588" s="8" t="n">
        <v>0.039999999</v>
      </c>
      <c r="N4588" s="7" t="n">
        <v>5.760000229</v>
      </c>
      <c r="O4588" s="9" t="n">
        <v>0</v>
      </c>
    </row>
    <row r="4589" customFormat="false" ht="15" hidden="false" customHeight="true" outlineLevel="0" collapsed="false">
      <c r="A4589" s="6" t="n">
        <v>55328</v>
      </c>
      <c r="B4589" s="6" t="s">
        <v>26</v>
      </c>
      <c r="C4589" s="6" t="s">
        <v>20</v>
      </c>
      <c r="D4589" s="6" t="s">
        <v>50</v>
      </c>
      <c r="E4589" s="6" t="s">
        <v>63</v>
      </c>
      <c r="F4589" s="6" t="s">
        <v>105</v>
      </c>
      <c r="G4589" s="6" t="s">
        <v>44</v>
      </c>
      <c r="H4589" s="6" t="n">
        <v>1</v>
      </c>
      <c r="I4589" s="7" t="n">
        <v>34.99000168</v>
      </c>
      <c r="J4589" s="6" t="n">
        <v>2</v>
      </c>
      <c r="K4589" s="7" t="n">
        <v>69.98000336</v>
      </c>
      <c r="L4589" s="7" t="n">
        <v>2.799999952</v>
      </c>
      <c r="M4589" s="8" t="n">
        <v>0.039999999</v>
      </c>
      <c r="N4589" s="7" t="n">
        <v>22.84000015</v>
      </c>
      <c r="O4589" s="12" t="n">
        <v>1</v>
      </c>
    </row>
    <row r="4590" customFormat="false" ht="15" hidden="false" customHeight="true" outlineLevel="0" collapsed="false">
      <c r="A4590" s="6" t="n">
        <v>55435</v>
      </c>
      <c r="B4590" s="6" t="s">
        <v>19</v>
      </c>
      <c r="C4590" s="6" t="s">
        <v>20</v>
      </c>
      <c r="D4590" s="6" t="s">
        <v>50</v>
      </c>
      <c r="E4590" s="6" t="s">
        <v>51</v>
      </c>
      <c r="F4590" s="6" t="s">
        <v>57</v>
      </c>
      <c r="G4590" s="6" t="s">
        <v>34</v>
      </c>
      <c r="H4590" s="6" t="n">
        <v>4</v>
      </c>
      <c r="I4590" s="7" t="n">
        <v>50</v>
      </c>
      <c r="J4590" s="6" t="n">
        <v>3</v>
      </c>
      <c r="K4590" s="7" t="n">
        <v>150</v>
      </c>
      <c r="L4590" s="7" t="n">
        <v>13.5</v>
      </c>
      <c r="M4590" s="8" t="n">
        <v>0.090000004</v>
      </c>
      <c r="N4590" s="7" t="n">
        <v>58.70000076</v>
      </c>
      <c r="O4590" s="12" t="n">
        <v>1</v>
      </c>
    </row>
    <row r="4591" customFormat="false" ht="15" hidden="false" customHeight="true" outlineLevel="0" collapsed="false">
      <c r="A4591" s="6" t="n">
        <v>34113</v>
      </c>
      <c r="B4591" s="6" t="s">
        <v>19</v>
      </c>
      <c r="C4591" s="6" t="s">
        <v>20</v>
      </c>
      <c r="D4591" s="6" t="s">
        <v>31</v>
      </c>
      <c r="E4591" s="6" t="s">
        <v>32</v>
      </c>
      <c r="F4591" s="6" t="s">
        <v>40</v>
      </c>
      <c r="G4591" s="6" t="s">
        <v>24</v>
      </c>
      <c r="H4591" s="6" t="n">
        <v>4</v>
      </c>
      <c r="I4591" s="7" t="n">
        <v>399.980011</v>
      </c>
      <c r="J4591" s="6" t="n">
        <v>1</v>
      </c>
      <c r="K4591" s="7" t="n">
        <v>399.980011</v>
      </c>
      <c r="L4591" s="7" t="n">
        <v>16</v>
      </c>
      <c r="M4591" s="8" t="n">
        <v>0.039999999</v>
      </c>
      <c r="N4591" s="7" t="n">
        <v>172.7899933</v>
      </c>
      <c r="O4591" s="9" t="n">
        <v>0</v>
      </c>
    </row>
    <row r="4592" customFormat="false" ht="15" hidden="false" customHeight="true" outlineLevel="0" collapsed="false">
      <c r="A4592" s="6" t="n">
        <v>26378</v>
      </c>
      <c r="B4592" s="6" t="s">
        <v>46</v>
      </c>
      <c r="C4592" s="6" t="s">
        <v>20</v>
      </c>
      <c r="D4592" s="6" t="s">
        <v>27</v>
      </c>
      <c r="E4592" s="6" t="s">
        <v>69</v>
      </c>
      <c r="F4592" s="6" t="s">
        <v>23</v>
      </c>
      <c r="G4592" s="6" t="s">
        <v>47</v>
      </c>
      <c r="H4592" s="6" t="n">
        <v>2</v>
      </c>
      <c r="I4592" s="7" t="n">
        <v>129.9900055</v>
      </c>
      <c r="J4592" s="6" t="n">
        <v>1</v>
      </c>
      <c r="K4592" s="7" t="n">
        <v>129.9900055</v>
      </c>
      <c r="L4592" s="7" t="n">
        <v>32.5</v>
      </c>
      <c r="M4592" s="8" t="n">
        <v>0.25</v>
      </c>
      <c r="N4592" s="7" t="n">
        <v>19.5</v>
      </c>
      <c r="O4592" s="12" t="n">
        <v>1</v>
      </c>
    </row>
    <row r="4593" customFormat="false" ht="15" hidden="false" customHeight="true" outlineLevel="0" collapsed="false">
      <c r="A4593" s="6" t="n">
        <v>63621</v>
      </c>
      <c r="B4593" s="6" t="s">
        <v>19</v>
      </c>
      <c r="C4593" s="6" t="s">
        <v>37</v>
      </c>
      <c r="D4593" s="6" t="s">
        <v>21</v>
      </c>
      <c r="E4593" s="6" t="s">
        <v>65</v>
      </c>
      <c r="F4593" s="6" t="s">
        <v>57</v>
      </c>
      <c r="G4593" s="6" t="s">
        <v>44</v>
      </c>
      <c r="H4593" s="6" t="n">
        <v>4</v>
      </c>
      <c r="I4593" s="7" t="n">
        <v>50</v>
      </c>
      <c r="J4593" s="6" t="n">
        <v>3</v>
      </c>
      <c r="K4593" s="7" t="n">
        <v>150</v>
      </c>
      <c r="L4593" s="7" t="n">
        <v>24</v>
      </c>
      <c r="M4593" s="8" t="n">
        <v>0.159999996</v>
      </c>
      <c r="N4593" s="7" t="n">
        <v>56.70000076</v>
      </c>
      <c r="O4593" s="9" t="n">
        <v>0</v>
      </c>
    </row>
    <row r="4594" customFormat="false" ht="15" hidden="false" customHeight="true" outlineLevel="0" collapsed="false">
      <c r="A4594" s="6" t="n">
        <v>24699</v>
      </c>
      <c r="B4594" s="6" t="s">
        <v>19</v>
      </c>
      <c r="C4594" s="6" t="s">
        <v>49</v>
      </c>
      <c r="D4594" s="6" t="s">
        <v>27</v>
      </c>
      <c r="E4594" s="6" t="s">
        <v>28</v>
      </c>
      <c r="F4594" s="6" t="s">
        <v>71</v>
      </c>
      <c r="G4594" s="6" t="s">
        <v>44</v>
      </c>
      <c r="H4594" s="6" t="n">
        <v>4</v>
      </c>
      <c r="I4594" s="7" t="n">
        <v>199.9900055</v>
      </c>
      <c r="J4594" s="6" t="n">
        <v>1</v>
      </c>
      <c r="K4594" s="7" t="n">
        <v>199.9900055</v>
      </c>
      <c r="L4594" s="7" t="n">
        <v>50</v>
      </c>
      <c r="M4594" s="8" t="n">
        <v>0.25</v>
      </c>
      <c r="N4594" s="7" t="n">
        <v>50.70000076</v>
      </c>
      <c r="O4594" s="12" t="n">
        <v>1</v>
      </c>
    </row>
    <row r="4595" customFormat="false" ht="15" hidden="false" customHeight="true" outlineLevel="0" collapsed="false">
      <c r="A4595" s="6" t="n">
        <v>63477</v>
      </c>
      <c r="B4595" s="6" t="s">
        <v>19</v>
      </c>
      <c r="C4595" s="6" t="s">
        <v>20</v>
      </c>
      <c r="D4595" s="6" t="s">
        <v>21</v>
      </c>
      <c r="E4595" s="6" t="s">
        <v>22</v>
      </c>
      <c r="F4595" s="6" t="s">
        <v>58</v>
      </c>
      <c r="G4595" s="6" t="s">
        <v>47</v>
      </c>
      <c r="H4595" s="6" t="n">
        <v>4</v>
      </c>
      <c r="I4595" s="7" t="n">
        <v>49.97999954</v>
      </c>
      <c r="J4595" s="6" t="n">
        <v>5</v>
      </c>
      <c r="K4595" s="7" t="n">
        <v>249.8999939</v>
      </c>
      <c r="L4595" s="7" t="n">
        <v>12.5</v>
      </c>
      <c r="M4595" s="8" t="n">
        <v>0.050000001</v>
      </c>
      <c r="N4595" s="7" t="n">
        <v>-29.68000031</v>
      </c>
      <c r="O4595" s="9" t="n">
        <v>0</v>
      </c>
    </row>
    <row r="4596" customFormat="false" ht="15" hidden="false" customHeight="true" outlineLevel="0" collapsed="false">
      <c r="A4596" s="6" t="n">
        <v>50046</v>
      </c>
      <c r="B4596" s="6" t="s">
        <v>19</v>
      </c>
      <c r="C4596" s="6" t="s">
        <v>20</v>
      </c>
      <c r="D4596" s="6" t="s">
        <v>38</v>
      </c>
      <c r="E4596" s="6" t="s">
        <v>39</v>
      </c>
      <c r="F4596" s="6" t="s">
        <v>75</v>
      </c>
      <c r="G4596" s="6" t="s">
        <v>34</v>
      </c>
      <c r="H4596" s="6" t="n">
        <v>4</v>
      </c>
      <c r="I4596" s="7" t="n">
        <v>299.980011</v>
      </c>
      <c r="J4596" s="6" t="n">
        <v>1</v>
      </c>
      <c r="K4596" s="7" t="n">
        <v>299.980011</v>
      </c>
      <c r="L4596" s="7" t="n">
        <v>16.5</v>
      </c>
      <c r="M4596" s="8" t="n">
        <v>0.059999999</v>
      </c>
      <c r="N4596" s="7" t="n">
        <v>99.22000122</v>
      </c>
      <c r="O4596" s="9" t="n">
        <v>0</v>
      </c>
    </row>
    <row r="4597" customFormat="false" ht="15" hidden="false" customHeight="true" outlineLevel="0" collapsed="false">
      <c r="A4597" s="6" t="n">
        <v>12250</v>
      </c>
      <c r="B4597" s="6" t="s">
        <v>36</v>
      </c>
      <c r="C4597" s="6" t="s">
        <v>20</v>
      </c>
      <c r="D4597" s="6" t="s">
        <v>21</v>
      </c>
      <c r="E4597" s="6" t="s">
        <v>65</v>
      </c>
      <c r="F4597" s="6" t="s">
        <v>78</v>
      </c>
      <c r="G4597" s="6" t="s">
        <v>24</v>
      </c>
      <c r="H4597" s="6" t="n">
        <v>0</v>
      </c>
      <c r="I4597" s="7" t="n">
        <v>25</v>
      </c>
      <c r="J4597" s="6" t="n">
        <v>3</v>
      </c>
      <c r="K4597" s="7" t="n">
        <v>75</v>
      </c>
      <c r="L4597" s="7" t="n">
        <v>0.75</v>
      </c>
      <c r="M4597" s="8" t="n">
        <v>0.01</v>
      </c>
      <c r="N4597" s="7" t="n">
        <v>-8.390000343</v>
      </c>
      <c r="O4597" s="12" t="n">
        <v>1</v>
      </c>
    </row>
    <row r="4598" customFormat="false" ht="15" hidden="false" customHeight="true" outlineLevel="0" collapsed="false">
      <c r="A4598" s="6" t="n">
        <v>26590</v>
      </c>
      <c r="B4598" s="6" t="s">
        <v>46</v>
      </c>
      <c r="C4598" s="6" t="s">
        <v>37</v>
      </c>
      <c r="D4598" s="6" t="s">
        <v>27</v>
      </c>
      <c r="E4598" s="6" t="s">
        <v>54</v>
      </c>
      <c r="F4598" s="6" t="s">
        <v>23</v>
      </c>
      <c r="G4598" s="6" t="s">
        <v>44</v>
      </c>
      <c r="H4598" s="6" t="n">
        <v>2</v>
      </c>
      <c r="I4598" s="7" t="n">
        <v>129.9900055</v>
      </c>
      <c r="J4598" s="6" t="n">
        <v>1</v>
      </c>
      <c r="K4598" s="7" t="n">
        <v>129.9900055</v>
      </c>
      <c r="L4598" s="7" t="n">
        <v>5.199999809</v>
      </c>
      <c r="M4598" s="8" t="n">
        <v>0.039999999</v>
      </c>
      <c r="N4598" s="7" t="n">
        <v>29.70000076</v>
      </c>
      <c r="O4598" s="12" t="n">
        <v>1</v>
      </c>
    </row>
    <row r="4599" customFormat="false" ht="15" hidden="false" customHeight="true" outlineLevel="0" collapsed="false">
      <c r="A4599" s="6" t="n">
        <v>21900</v>
      </c>
      <c r="B4599" s="6" t="s">
        <v>36</v>
      </c>
      <c r="C4599" s="6" t="s">
        <v>20</v>
      </c>
      <c r="D4599" s="6" t="s">
        <v>27</v>
      </c>
      <c r="E4599" s="6" t="s">
        <v>28</v>
      </c>
      <c r="F4599" s="6" t="s">
        <v>73</v>
      </c>
      <c r="G4599" s="6" t="s">
        <v>34</v>
      </c>
      <c r="H4599" s="6" t="n">
        <v>0</v>
      </c>
      <c r="I4599" s="7" t="n">
        <v>39.99000168</v>
      </c>
      <c r="J4599" s="6" t="n">
        <v>1</v>
      </c>
      <c r="K4599" s="7" t="n">
        <v>39.99000168</v>
      </c>
      <c r="L4599" s="7" t="n">
        <v>0.800000012</v>
      </c>
      <c r="M4599" s="8" t="n">
        <v>0.02</v>
      </c>
      <c r="N4599" s="7" t="n">
        <v>13.72000027</v>
      </c>
      <c r="O4599" s="12" t="n">
        <v>1</v>
      </c>
    </row>
    <row r="4600" customFormat="false" ht="15" hidden="false" customHeight="true" outlineLevel="0" collapsed="false">
      <c r="A4600" s="6" t="n">
        <v>24885</v>
      </c>
      <c r="B4600" s="6" t="s">
        <v>19</v>
      </c>
      <c r="C4600" s="6" t="s">
        <v>20</v>
      </c>
      <c r="D4600" s="6" t="s">
        <v>27</v>
      </c>
      <c r="E4600" s="6" t="s">
        <v>28</v>
      </c>
      <c r="F4600" s="6" t="s">
        <v>71</v>
      </c>
      <c r="G4600" s="6" t="s">
        <v>44</v>
      </c>
      <c r="H4600" s="6" t="n">
        <v>4</v>
      </c>
      <c r="I4600" s="7" t="n">
        <v>199.9900055</v>
      </c>
      <c r="J4600" s="6" t="n">
        <v>1</v>
      </c>
      <c r="K4600" s="7" t="n">
        <v>199.9900055</v>
      </c>
      <c r="L4600" s="7" t="n">
        <v>20</v>
      </c>
      <c r="M4600" s="8" t="n">
        <v>0.100000001</v>
      </c>
      <c r="N4600" s="7" t="n">
        <v>-269.9899902</v>
      </c>
      <c r="O4600" s="12" t="n">
        <v>1</v>
      </c>
    </row>
    <row r="4601" customFormat="false" ht="15" hidden="false" customHeight="true" outlineLevel="0" collapsed="false">
      <c r="A4601" s="6" t="n">
        <v>65159</v>
      </c>
      <c r="B4601" s="6" t="s">
        <v>26</v>
      </c>
      <c r="C4601" s="6" t="s">
        <v>49</v>
      </c>
      <c r="D4601" s="6" t="s">
        <v>21</v>
      </c>
      <c r="E4601" s="6" t="s">
        <v>65</v>
      </c>
      <c r="F4601" s="6" t="s">
        <v>73</v>
      </c>
      <c r="G4601" s="6" t="s">
        <v>34</v>
      </c>
      <c r="H4601" s="6" t="n">
        <v>1</v>
      </c>
      <c r="I4601" s="7" t="n">
        <v>39.99000168</v>
      </c>
      <c r="J4601" s="6" t="n">
        <v>5</v>
      </c>
      <c r="K4601" s="7" t="n">
        <v>199.9499969</v>
      </c>
      <c r="L4601" s="7" t="n">
        <v>49.99000168</v>
      </c>
      <c r="M4601" s="8" t="n">
        <v>0.25</v>
      </c>
      <c r="N4601" s="7" t="n">
        <v>73.48000336</v>
      </c>
      <c r="O4601" s="12" t="n">
        <v>1</v>
      </c>
    </row>
    <row r="4602" customFormat="false" ht="15" hidden="false" customHeight="true" outlineLevel="0" collapsed="false">
      <c r="A4602" s="6" t="n">
        <v>66439</v>
      </c>
      <c r="B4602" s="6" t="s">
        <v>19</v>
      </c>
      <c r="C4602" s="6" t="s">
        <v>20</v>
      </c>
      <c r="D4602" s="6" t="s">
        <v>21</v>
      </c>
      <c r="E4602" s="6" t="s">
        <v>65</v>
      </c>
      <c r="F4602" s="6" t="s">
        <v>57</v>
      </c>
      <c r="G4602" s="6" t="s">
        <v>44</v>
      </c>
      <c r="H4602" s="6" t="n">
        <v>4</v>
      </c>
      <c r="I4602" s="7" t="n">
        <v>50</v>
      </c>
      <c r="J4602" s="6" t="n">
        <v>1</v>
      </c>
      <c r="K4602" s="7" t="n">
        <v>50</v>
      </c>
      <c r="L4602" s="7" t="n">
        <v>8</v>
      </c>
      <c r="M4602" s="8" t="n">
        <v>0.159999996</v>
      </c>
      <c r="N4602" s="7" t="n">
        <v>10.92000008</v>
      </c>
      <c r="O4602" s="12" t="n">
        <v>1</v>
      </c>
    </row>
    <row r="4603" customFormat="false" ht="15" hidden="false" customHeight="true" outlineLevel="0" collapsed="false">
      <c r="A4603" s="6" t="n">
        <v>6720</v>
      </c>
      <c r="B4603" s="6" t="s">
        <v>26</v>
      </c>
      <c r="C4603" s="6" t="s">
        <v>20</v>
      </c>
      <c r="D4603" s="6" t="s">
        <v>50</v>
      </c>
      <c r="E4603" s="6" t="s">
        <v>51</v>
      </c>
      <c r="F4603" s="6" t="s">
        <v>40</v>
      </c>
      <c r="G4603" s="6" t="s">
        <v>34</v>
      </c>
      <c r="H4603" s="6" t="n">
        <v>1</v>
      </c>
      <c r="I4603" s="7" t="n">
        <v>399.980011</v>
      </c>
      <c r="J4603" s="6" t="n">
        <v>1</v>
      </c>
      <c r="K4603" s="7" t="n">
        <v>399.980011</v>
      </c>
      <c r="L4603" s="7" t="n">
        <v>16</v>
      </c>
      <c r="M4603" s="8" t="n">
        <v>0.039999999</v>
      </c>
      <c r="N4603" s="7" t="n">
        <v>134.3899994</v>
      </c>
      <c r="O4603" s="12" t="n">
        <v>1</v>
      </c>
    </row>
    <row r="4604" customFormat="false" ht="15" hidden="false" customHeight="true" outlineLevel="0" collapsed="false">
      <c r="A4604" s="6" t="n">
        <v>66716</v>
      </c>
      <c r="B4604" s="6" t="s">
        <v>36</v>
      </c>
      <c r="C4604" s="6" t="s">
        <v>49</v>
      </c>
      <c r="D4604" s="6" t="s">
        <v>21</v>
      </c>
      <c r="E4604" s="6" t="s">
        <v>65</v>
      </c>
      <c r="F4604" s="6" t="s">
        <v>99</v>
      </c>
      <c r="G4604" s="6" t="s">
        <v>47</v>
      </c>
      <c r="H4604" s="6" t="n">
        <v>0</v>
      </c>
      <c r="I4604" s="7" t="n">
        <v>108</v>
      </c>
      <c r="J4604" s="6" t="n">
        <v>1</v>
      </c>
      <c r="K4604" s="7" t="n">
        <v>108</v>
      </c>
      <c r="L4604" s="7" t="n">
        <v>14.03999996</v>
      </c>
      <c r="M4604" s="8" t="n">
        <v>0.129999995</v>
      </c>
      <c r="N4604" s="7" t="n">
        <v>8.270000458</v>
      </c>
      <c r="O4604" s="12" t="n">
        <v>1</v>
      </c>
    </row>
    <row r="4605" customFormat="false" ht="15" hidden="false" customHeight="true" outlineLevel="0" collapsed="false">
      <c r="A4605" s="6" t="n">
        <v>57854</v>
      </c>
      <c r="B4605" s="6" t="s">
        <v>46</v>
      </c>
      <c r="C4605" s="6" t="s">
        <v>37</v>
      </c>
      <c r="D4605" s="6" t="s">
        <v>50</v>
      </c>
      <c r="E4605" s="6" t="s">
        <v>51</v>
      </c>
      <c r="F4605" s="6" t="s">
        <v>75</v>
      </c>
      <c r="G4605" s="6" t="s">
        <v>44</v>
      </c>
      <c r="H4605" s="6" t="n">
        <v>2</v>
      </c>
      <c r="I4605" s="7" t="n">
        <v>299.980011</v>
      </c>
      <c r="J4605" s="6" t="n">
        <v>1</v>
      </c>
      <c r="K4605" s="7" t="n">
        <v>299.980011</v>
      </c>
      <c r="L4605" s="7" t="n">
        <v>39</v>
      </c>
      <c r="M4605" s="8" t="n">
        <v>0.129999995</v>
      </c>
      <c r="N4605" s="7" t="n">
        <v>-704.6500244</v>
      </c>
      <c r="O4605" s="12" t="n">
        <v>1</v>
      </c>
    </row>
    <row r="4606" customFormat="false" ht="15" hidden="false" customHeight="true" outlineLevel="0" collapsed="false">
      <c r="A4606" s="6" t="n">
        <v>25405</v>
      </c>
      <c r="B4606" s="6" t="s">
        <v>46</v>
      </c>
      <c r="C4606" s="6" t="s">
        <v>49</v>
      </c>
      <c r="D4606" s="6" t="s">
        <v>27</v>
      </c>
      <c r="E4606" s="6" t="s">
        <v>69</v>
      </c>
      <c r="F4606" s="6" t="s">
        <v>23</v>
      </c>
      <c r="G4606" s="6" t="s">
        <v>34</v>
      </c>
      <c r="H4606" s="6" t="n">
        <v>2</v>
      </c>
      <c r="I4606" s="7" t="n">
        <v>129.9900055</v>
      </c>
      <c r="J4606" s="6" t="n">
        <v>1</v>
      </c>
      <c r="K4606" s="7" t="n">
        <v>129.9900055</v>
      </c>
      <c r="L4606" s="7" t="n">
        <v>22.10000038</v>
      </c>
      <c r="M4606" s="8" t="n">
        <v>0.170000002</v>
      </c>
      <c r="N4606" s="7" t="n">
        <v>31.29000092</v>
      </c>
      <c r="O4606" s="12" t="n">
        <v>1</v>
      </c>
    </row>
    <row r="4607" customFormat="false" ht="15" hidden="false" customHeight="true" outlineLevel="0" collapsed="false">
      <c r="A4607" s="6" t="n">
        <v>48569</v>
      </c>
      <c r="B4607" s="6" t="s">
        <v>19</v>
      </c>
      <c r="C4607" s="6" t="s">
        <v>20</v>
      </c>
      <c r="D4607" s="6" t="s">
        <v>27</v>
      </c>
      <c r="E4607" s="6" t="s">
        <v>69</v>
      </c>
      <c r="F4607" s="6" t="s">
        <v>58</v>
      </c>
      <c r="G4607" s="6" t="s">
        <v>24</v>
      </c>
      <c r="H4607" s="6" t="n">
        <v>4</v>
      </c>
      <c r="I4607" s="7" t="n">
        <v>49.97999954</v>
      </c>
      <c r="J4607" s="6" t="n">
        <v>3</v>
      </c>
      <c r="K4607" s="7" t="n">
        <v>149.9400024</v>
      </c>
      <c r="L4607" s="7" t="n">
        <v>13.48999977</v>
      </c>
      <c r="M4607" s="8" t="n">
        <v>0.090000004</v>
      </c>
      <c r="N4607" s="7" t="n">
        <v>64.12999725</v>
      </c>
      <c r="O4607" s="12" t="n">
        <v>1</v>
      </c>
    </row>
    <row r="4608" customFormat="false" ht="15" hidden="false" customHeight="true" outlineLevel="0" collapsed="false">
      <c r="A4608" s="6" t="n">
        <v>44555</v>
      </c>
      <c r="B4608" s="6" t="s">
        <v>46</v>
      </c>
      <c r="C4608" s="6" t="s">
        <v>20</v>
      </c>
      <c r="D4608" s="6" t="s">
        <v>27</v>
      </c>
      <c r="E4608" s="6" t="s">
        <v>79</v>
      </c>
      <c r="F4608" s="6" t="s">
        <v>58</v>
      </c>
      <c r="G4608" s="6" t="s">
        <v>34</v>
      </c>
      <c r="H4608" s="6" t="n">
        <v>2</v>
      </c>
      <c r="I4608" s="7" t="n">
        <v>49.97999954</v>
      </c>
      <c r="J4608" s="6" t="n">
        <v>2</v>
      </c>
      <c r="K4608" s="7" t="n">
        <v>99.95999908</v>
      </c>
      <c r="L4608" s="7" t="n">
        <v>19.98999977</v>
      </c>
      <c r="M4608" s="8" t="n">
        <v>0.200000003</v>
      </c>
      <c r="N4608" s="7" t="n">
        <v>36.79000092</v>
      </c>
      <c r="O4608" s="12" t="n">
        <v>1</v>
      </c>
    </row>
    <row r="4609" customFormat="false" ht="15" hidden="false" customHeight="true" outlineLevel="0" collapsed="false">
      <c r="A4609" s="6" t="n">
        <v>46796</v>
      </c>
      <c r="B4609" s="6" t="s">
        <v>36</v>
      </c>
      <c r="C4609" s="6" t="s">
        <v>37</v>
      </c>
      <c r="D4609" s="6" t="s">
        <v>38</v>
      </c>
      <c r="E4609" s="6" t="s">
        <v>98</v>
      </c>
      <c r="F4609" s="6" t="s">
        <v>23</v>
      </c>
      <c r="G4609" s="6" t="s">
        <v>34</v>
      </c>
      <c r="H4609" s="6" t="n">
        <v>0</v>
      </c>
      <c r="I4609" s="7" t="n">
        <v>129.9900055</v>
      </c>
      <c r="J4609" s="6" t="n">
        <v>1</v>
      </c>
      <c r="K4609" s="7" t="n">
        <v>129.9900055</v>
      </c>
      <c r="L4609" s="7" t="n">
        <v>11.69999981</v>
      </c>
      <c r="M4609" s="8" t="n">
        <v>0.090000004</v>
      </c>
      <c r="N4609" s="7" t="n">
        <v>35.49000168</v>
      </c>
      <c r="O4609" s="9" t="n">
        <v>0</v>
      </c>
    </row>
    <row r="4610" customFormat="false" ht="15" hidden="false" customHeight="true" outlineLevel="0" collapsed="false">
      <c r="A4610" s="6" t="n">
        <v>25284</v>
      </c>
      <c r="B4610" s="6" t="s">
        <v>36</v>
      </c>
      <c r="C4610" s="6" t="s">
        <v>37</v>
      </c>
      <c r="D4610" s="6" t="s">
        <v>27</v>
      </c>
      <c r="E4610" s="6" t="s">
        <v>28</v>
      </c>
      <c r="F4610" s="6" t="s">
        <v>78</v>
      </c>
      <c r="G4610" s="6" t="s">
        <v>47</v>
      </c>
      <c r="H4610" s="6" t="n">
        <v>0</v>
      </c>
      <c r="I4610" s="7" t="n">
        <v>25</v>
      </c>
      <c r="J4610" s="6" t="n">
        <v>5</v>
      </c>
      <c r="K4610" s="7" t="n">
        <v>125</v>
      </c>
      <c r="L4610" s="7" t="n">
        <v>8.75</v>
      </c>
      <c r="M4610" s="8" t="n">
        <v>0.07</v>
      </c>
      <c r="N4610" s="7" t="n">
        <v>13.14000034</v>
      </c>
      <c r="O4610" s="9" t="n">
        <v>0</v>
      </c>
    </row>
    <row r="4611" customFormat="false" ht="15" hidden="false" customHeight="true" outlineLevel="0" collapsed="false">
      <c r="A4611" s="6" t="n">
        <v>21025</v>
      </c>
      <c r="B4611" s="6" t="s">
        <v>46</v>
      </c>
      <c r="C4611" s="6" t="s">
        <v>37</v>
      </c>
      <c r="D4611" s="6" t="s">
        <v>27</v>
      </c>
      <c r="E4611" s="6" t="s">
        <v>28</v>
      </c>
      <c r="F4611" s="6" t="s">
        <v>33</v>
      </c>
      <c r="G4611" s="6" t="s">
        <v>34</v>
      </c>
      <c r="H4611" s="6" t="n">
        <v>2</v>
      </c>
      <c r="I4611" s="7" t="n">
        <v>59.99000168</v>
      </c>
      <c r="J4611" s="6" t="n">
        <v>3</v>
      </c>
      <c r="K4611" s="7" t="n">
        <v>179.9700012</v>
      </c>
      <c r="L4611" s="7" t="n">
        <v>23.39999962</v>
      </c>
      <c r="M4611" s="8" t="n">
        <v>0.129999995</v>
      </c>
      <c r="N4611" s="7" t="n">
        <v>54.79999924</v>
      </c>
      <c r="O4611" s="12" t="n">
        <v>1</v>
      </c>
    </row>
    <row r="4612" customFormat="false" ht="15" hidden="false" customHeight="true" outlineLevel="0" collapsed="false">
      <c r="A4612" s="6" t="n">
        <v>48916</v>
      </c>
      <c r="B4612" s="6" t="s">
        <v>19</v>
      </c>
      <c r="C4612" s="6" t="s">
        <v>37</v>
      </c>
      <c r="D4612" s="6" t="s">
        <v>38</v>
      </c>
      <c r="E4612" s="6" t="s">
        <v>70</v>
      </c>
      <c r="F4612" s="6" t="s">
        <v>33</v>
      </c>
      <c r="G4612" s="6" t="s">
        <v>44</v>
      </c>
      <c r="H4612" s="6" t="n">
        <v>4</v>
      </c>
      <c r="I4612" s="7" t="n">
        <v>59.99000168</v>
      </c>
      <c r="J4612" s="6" t="n">
        <v>4</v>
      </c>
      <c r="K4612" s="7" t="n">
        <v>239.9600067</v>
      </c>
      <c r="L4612" s="7" t="n">
        <v>59.99000168</v>
      </c>
      <c r="M4612" s="8" t="n">
        <v>0.25</v>
      </c>
      <c r="N4612" s="7" t="n">
        <v>89.98999786</v>
      </c>
      <c r="O4612" s="9" t="n">
        <v>0</v>
      </c>
    </row>
    <row r="4613" customFormat="false" ht="15" hidden="false" customHeight="true" outlineLevel="0" collapsed="false">
      <c r="A4613" s="6" t="n">
        <v>44933</v>
      </c>
      <c r="B4613" s="6" t="s">
        <v>19</v>
      </c>
      <c r="C4613" s="6" t="s">
        <v>20</v>
      </c>
      <c r="D4613" s="6" t="s">
        <v>21</v>
      </c>
      <c r="E4613" s="6" t="s">
        <v>66</v>
      </c>
      <c r="F4613" s="6" t="s">
        <v>57</v>
      </c>
      <c r="G4613" s="6" t="s">
        <v>34</v>
      </c>
      <c r="H4613" s="6" t="n">
        <v>4</v>
      </c>
      <c r="I4613" s="7" t="n">
        <v>50</v>
      </c>
      <c r="J4613" s="6" t="n">
        <v>5</v>
      </c>
      <c r="K4613" s="7" t="n">
        <v>250</v>
      </c>
      <c r="L4613" s="7" t="n">
        <v>42.5</v>
      </c>
      <c r="M4613" s="8" t="n">
        <v>0.170000002</v>
      </c>
      <c r="N4613" s="7" t="n">
        <v>20.75</v>
      </c>
      <c r="O4613" s="9" t="n">
        <v>0</v>
      </c>
    </row>
    <row r="4614" customFormat="false" ht="15" hidden="false" customHeight="true" outlineLevel="0" collapsed="false">
      <c r="A4614" s="6" t="n">
        <v>20560</v>
      </c>
      <c r="B4614" s="6" t="s">
        <v>19</v>
      </c>
      <c r="C4614" s="6" t="s">
        <v>20</v>
      </c>
      <c r="D4614" s="6" t="s">
        <v>27</v>
      </c>
      <c r="E4614" s="6" t="s">
        <v>42</v>
      </c>
      <c r="F4614" s="6" t="s">
        <v>40</v>
      </c>
      <c r="G4614" s="6" t="s">
        <v>44</v>
      </c>
      <c r="H4614" s="6" t="n">
        <v>4</v>
      </c>
      <c r="I4614" s="7" t="n">
        <v>399.980011</v>
      </c>
      <c r="J4614" s="6" t="n">
        <v>1</v>
      </c>
      <c r="K4614" s="7" t="n">
        <v>399.980011</v>
      </c>
      <c r="L4614" s="7" t="n">
        <v>64</v>
      </c>
      <c r="M4614" s="8" t="n">
        <v>0.159999996</v>
      </c>
      <c r="N4614" s="7" t="n">
        <v>-50.40000153</v>
      </c>
      <c r="O4614" s="12" t="n">
        <v>1</v>
      </c>
    </row>
    <row r="4615" customFormat="false" ht="15" hidden="false" customHeight="true" outlineLevel="0" collapsed="false">
      <c r="A4615" s="6" t="n">
        <v>66202</v>
      </c>
      <c r="B4615" s="6" t="s">
        <v>46</v>
      </c>
      <c r="C4615" s="6" t="s">
        <v>20</v>
      </c>
      <c r="D4615" s="6" t="s">
        <v>21</v>
      </c>
      <c r="E4615" s="6" t="s">
        <v>64</v>
      </c>
      <c r="F4615" s="6" t="s">
        <v>23</v>
      </c>
      <c r="G4615" s="6" t="s">
        <v>47</v>
      </c>
      <c r="H4615" s="6" t="n">
        <v>2</v>
      </c>
      <c r="I4615" s="7" t="n">
        <v>129.9900055</v>
      </c>
      <c r="J4615" s="6" t="n">
        <v>1</v>
      </c>
      <c r="K4615" s="7" t="n">
        <v>129.9900055</v>
      </c>
      <c r="L4615" s="7" t="n">
        <v>15.60000038</v>
      </c>
      <c r="M4615" s="8" t="n">
        <v>0.119999997</v>
      </c>
      <c r="N4615" s="7" t="n">
        <v>5.71999979</v>
      </c>
      <c r="O4615" s="12" t="n">
        <v>1</v>
      </c>
    </row>
    <row r="4616" customFormat="false" ht="15" hidden="false" customHeight="true" outlineLevel="0" collapsed="false">
      <c r="A4616" s="6" t="n">
        <v>65534</v>
      </c>
      <c r="B4616" s="6" t="s">
        <v>26</v>
      </c>
      <c r="C4616" s="6" t="s">
        <v>20</v>
      </c>
      <c r="D4616" s="6" t="s">
        <v>21</v>
      </c>
      <c r="E4616" s="6" t="s">
        <v>22</v>
      </c>
      <c r="F4616" s="6" t="s">
        <v>73</v>
      </c>
      <c r="G4616" s="6" t="s">
        <v>34</v>
      </c>
      <c r="H4616" s="6" t="n">
        <v>1</v>
      </c>
      <c r="I4616" s="7" t="n">
        <v>39.99000168</v>
      </c>
      <c r="J4616" s="6" t="n">
        <v>1</v>
      </c>
      <c r="K4616" s="7" t="n">
        <v>39.99000168</v>
      </c>
      <c r="L4616" s="7" t="n">
        <v>0</v>
      </c>
      <c r="M4616" s="8" t="n">
        <v>0</v>
      </c>
      <c r="N4616" s="7" t="n">
        <v>1.200000048</v>
      </c>
      <c r="O4616" s="12" t="n">
        <v>1</v>
      </c>
    </row>
    <row r="4617" customFormat="false" ht="15" hidden="false" customHeight="true" outlineLevel="0" collapsed="false">
      <c r="A4617" s="6" t="n">
        <v>47382</v>
      </c>
      <c r="B4617" s="6" t="s">
        <v>19</v>
      </c>
      <c r="C4617" s="6" t="s">
        <v>20</v>
      </c>
      <c r="D4617" s="6" t="s">
        <v>27</v>
      </c>
      <c r="E4617" s="6" t="s">
        <v>79</v>
      </c>
      <c r="F4617" s="6" t="s">
        <v>29</v>
      </c>
      <c r="G4617" s="6" t="s">
        <v>24</v>
      </c>
      <c r="H4617" s="6" t="n">
        <v>4</v>
      </c>
      <c r="I4617" s="7" t="n">
        <v>99.98999786</v>
      </c>
      <c r="J4617" s="6" t="n">
        <v>3</v>
      </c>
      <c r="K4617" s="7" t="n">
        <v>299.9700012</v>
      </c>
      <c r="L4617" s="7" t="n">
        <v>59.99000168</v>
      </c>
      <c r="M4617" s="8" t="n">
        <v>0.200000003</v>
      </c>
      <c r="N4617" s="7" t="n">
        <v>115.1900024</v>
      </c>
      <c r="O4617" s="9" t="n">
        <v>0</v>
      </c>
    </row>
    <row r="4618" customFormat="false" ht="15" hidden="false" customHeight="true" outlineLevel="0" collapsed="false">
      <c r="A4618" s="6" t="n">
        <v>19113</v>
      </c>
      <c r="B4618" s="6" t="s">
        <v>19</v>
      </c>
      <c r="C4618" s="6" t="s">
        <v>37</v>
      </c>
      <c r="D4618" s="6" t="s">
        <v>21</v>
      </c>
      <c r="E4618" s="6" t="s">
        <v>64</v>
      </c>
      <c r="F4618" s="6" t="s">
        <v>58</v>
      </c>
      <c r="G4618" s="6" t="s">
        <v>34</v>
      </c>
      <c r="H4618" s="6" t="n">
        <v>4</v>
      </c>
      <c r="I4618" s="7" t="n">
        <v>49.97999954</v>
      </c>
      <c r="J4618" s="6" t="n">
        <v>4</v>
      </c>
      <c r="K4618" s="7" t="n">
        <v>199.9199982</v>
      </c>
      <c r="L4618" s="7" t="n">
        <v>8</v>
      </c>
      <c r="M4618" s="8" t="n">
        <v>0.039999999</v>
      </c>
      <c r="N4618" s="7" t="n">
        <v>11.89999962</v>
      </c>
      <c r="O4618" s="9" t="n">
        <v>0</v>
      </c>
    </row>
    <row r="4619" customFormat="false" ht="15" hidden="false" customHeight="true" outlineLevel="0" collapsed="false">
      <c r="A4619" s="6" t="n">
        <v>38902</v>
      </c>
      <c r="B4619" s="6" t="s">
        <v>19</v>
      </c>
      <c r="C4619" s="6" t="s">
        <v>49</v>
      </c>
      <c r="D4619" s="6" t="s">
        <v>31</v>
      </c>
      <c r="E4619" s="6" t="s">
        <v>62</v>
      </c>
      <c r="F4619" s="6" t="s">
        <v>40</v>
      </c>
      <c r="G4619" s="6" t="s">
        <v>34</v>
      </c>
      <c r="H4619" s="6" t="n">
        <v>4</v>
      </c>
      <c r="I4619" s="7" t="n">
        <v>399.980011</v>
      </c>
      <c r="J4619" s="6" t="n">
        <v>1</v>
      </c>
      <c r="K4619" s="7" t="n">
        <v>399.980011</v>
      </c>
      <c r="L4619" s="7" t="n">
        <v>80</v>
      </c>
      <c r="M4619" s="8" t="n">
        <v>0.200000003</v>
      </c>
      <c r="N4619" s="7" t="n">
        <v>32</v>
      </c>
      <c r="O4619" s="9" t="n">
        <v>0</v>
      </c>
    </row>
    <row r="4620" customFormat="false" ht="15" hidden="false" customHeight="true" outlineLevel="0" collapsed="false">
      <c r="A4620" s="6" t="n">
        <v>57758</v>
      </c>
      <c r="B4620" s="6" t="s">
        <v>19</v>
      </c>
      <c r="C4620" s="6" t="s">
        <v>37</v>
      </c>
      <c r="D4620" s="6" t="s">
        <v>50</v>
      </c>
      <c r="E4620" s="6" t="s">
        <v>51</v>
      </c>
      <c r="F4620" s="6" t="s">
        <v>57</v>
      </c>
      <c r="G4620" s="6" t="s">
        <v>34</v>
      </c>
      <c r="H4620" s="6" t="n">
        <v>4</v>
      </c>
      <c r="I4620" s="7" t="n">
        <v>50</v>
      </c>
      <c r="J4620" s="6" t="n">
        <v>2</v>
      </c>
      <c r="K4620" s="7" t="n">
        <v>100</v>
      </c>
      <c r="L4620" s="7" t="n">
        <v>25</v>
      </c>
      <c r="M4620" s="8" t="n">
        <v>0.25</v>
      </c>
      <c r="N4620" s="7" t="n">
        <v>15.97999954</v>
      </c>
      <c r="O4620" s="9" t="n">
        <v>0</v>
      </c>
    </row>
    <row r="4621" customFormat="false" ht="15" hidden="false" customHeight="true" outlineLevel="0" collapsed="false">
      <c r="A4621" s="6" t="n">
        <v>9915</v>
      </c>
      <c r="B4621" s="6" t="s">
        <v>19</v>
      </c>
      <c r="C4621" s="6" t="s">
        <v>37</v>
      </c>
      <c r="D4621" s="6" t="s">
        <v>50</v>
      </c>
      <c r="E4621" s="6" t="s">
        <v>51</v>
      </c>
      <c r="F4621" s="6" t="s">
        <v>71</v>
      </c>
      <c r="G4621" s="6" t="s">
        <v>44</v>
      </c>
      <c r="H4621" s="6" t="n">
        <v>4</v>
      </c>
      <c r="I4621" s="7" t="n">
        <v>199.9900055</v>
      </c>
      <c r="J4621" s="6" t="n">
        <v>1</v>
      </c>
      <c r="K4621" s="7" t="n">
        <v>199.9900055</v>
      </c>
      <c r="L4621" s="7" t="n">
        <v>14</v>
      </c>
      <c r="M4621" s="8" t="n">
        <v>0.07</v>
      </c>
      <c r="N4621" s="7" t="n">
        <v>62.86000061</v>
      </c>
      <c r="O4621" s="12" t="n">
        <v>1</v>
      </c>
    </row>
    <row r="4622" customFormat="false" ht="15" hidden="false" customHeight="true" outlineLevel="0" collapsed="false">
      <c r="A4622" s="6" t="n">
        <v>47061</v>
      </c>
      <c r="B4622" s="6" t="s">
        <v>26</v>
      </c>
      <c r="C4622" s="6" t="s">
        <v>37</v>
      </c>
      <c r="D4622" s="6" t="s">
        <v>27</v>
      </c>
      <c r="E4622" s="6" t="s">
        <v>97</v>
      </c>
      <c r="F4622" s="6" t="s">
        <v>33</v>
      </c>
      <c r="G4622" s="6" t="s">
        <v>24</v>
      </c>
      <c r="H4622" s="6" t="n">
        <v>1</v>
      </c>
      <c r="I4622" s="7" t="n">
        <v>59.99000168</v>
      </c>
      <c r="J4622" s="6" t="n">
        <v>5</v>
      </c>
      <c r="K4622" s="7" t="n">
        <v>299.9500122</v>
      </c>
      <c r="L4622" s="7" t="n">
        <v>50.99000168</v>
      </c>
      <c r="M4622" s="8" t="n">
        <v>0.170000002</v>
      </c>
      <c r="N4622" s="7" t="n">
        <v>93.36000061</v>
      </c>
      <c r="O4622" s="12" t="n">
        <v>1</v>
      </c>
    </row>
    <row r="4623" customFormat="false" ht="15" hidden="false" customHeight="true" outlineLevel="0" collapsed="false">
      <c r="A4623" s="6" t="n">
        <v>31482</v>
      </c>
      <c r="B4623" s="6" t="s">
        <v>19</v>
      </c>
      <c r="C4623" s="6" t="s">
        <v>20</v>
      </c>
      <c r="D4623" s="6" t="s">
        <v>31</v>
      </c>
      <c r="E4623" s="6" t="s">
        <v>32</v>
      </c>
      <c r="F4623" s="6" t="s">
        <v>33</v>
      </c>
      <c r="G4623" s="6" t="s">
        <v>34</v>
      </c>
      <c r="H4623" s="6" t="n">
        <v>4</v>
      </c>
      <c r="I4623" s="7" t="n">
        <v>59.99000168</v>
      </c>
      <c r="J4623" s="6" t="n">
        <v>4</v>
      </c>
      <c r="K4623" s="7" t="n">
        <v>239.9600067</v>
      </c>
      <c r="L4623" s="7" t="n">
        <v>31.19000053</v>
      </c>
      <c r="M4623" s="8" t="n">
        <v>0.129999995</v>
      </c>
      <c r="N4623" s="7" t="n">
        <v>73.0699997</v>
      </c>
      <c r="O4623" s="9" t="n">
        <v>0</v>
      </c>
    </row>
    <row r="4624" customFormat="false" ht="15" hidden="false" customHeight="true" outlineLevel="0" collapsed="false">
      <c r="A4624" s="6" t="n">
        <v>26523</v>
      </c>
      <c r="B4624" s="6" t="s">
        <v>26</v>
      </c>
      <c r="C4624" s="6" t="s">
        <v>49</v>
      </c>
      <c r="D4624" s="6" t="s">
        <v>27</v>
      </c>
      <c r="E4624" s="6" t="s">
        <v>69</v>
      </c>
      <c r="F4624" s="6" t="s">
        <v>33</v>
      </c>
      <c r="G4624" s="6" t="s">
        <v>34</v>
      </c>
      <c r="H4624" s="6" t="n">
        <v>1</v>
      </c>
      <c r="I4624" s="7" t="n">
        <v>59.99000168</v>
      </c>
      <c r="J4624" s="6" t="n">
        <v>1</v>
      </c>
      <c r="K4624" s="7" t="n">
        <v>59.99000168</v>
      </c>
      <c r="L4624" s="7" t="n">
        <v>0.600000024</v>
      </c>
      <c r="M4624" s="8" t="n">
        <v>0.01</v>
      </c>
      <c r="N4624" s="7" t="n">
        <v>7.71999979</v>
      </c>
      <c r="O4624" s="12" t="n">
        <v>1</v>
      </c>
    </row>
    <row r="4625" customFormat="false" ht="15" hidden="false" customHeight="true" outlineLevel="0" collapsed="false">
      <c r="A4625" s="6" t="n">
        <v>1748</v>
      </c>
      <c r="B4625" s="6" t="s">
        <v>19</v>
      </c>
      <c r="C4625" s="6" t="s">
        <v>20</v>
      </c>
      <c r="D4625" s="6" t="s">
        <v>50</v>
      </c>
      <c r="E4625" s="6" t="s">
        <v>51</v>
      </c>
      <c r="F4625" s="6" t="s">
        <v>33</v>
      </c>
      <c r="G4625" s="6" t="s">
        <v>34</v>
      </c>
      <c r="H4625" s="6" t="n">
        <v>4</v>
      </c>
      <c r="I4625" s="7" t="n">
        <v>59.99000168</v>
      </c>
      <c r="J4625" s="6" t="n">
        <v>2</v>
      </c>
      <c r="K4625" s="7" t="n">
        <v>119.9800034</v>
      </c>
      <c r="L4625" s="7" t="n">
        <v>15.60000038</v>
      </c>
      <c r="M4625" s="8" t="n">
        <v>0.129999995</v>
      </c>
      <c r="N4625" s="7" t="n">
        <v>51.15000153</v>
      </c>
      <c r="O4625" s="9" t="n">
        <v>0</v>
      </c>
    </row>
    <row r="4626" customFormat="false" ht="15" hidden="false" customHeight="true" outlineLevel="0" collapsed="false">
      <c r="A4626" s="6" t="n">
        <v>36430</v>
      </c>
      <c r="B4626" s="6" t="s">
        <v>19</v>
      </c>
      <c r="C4626" s="6" t="s">
        <v>49</v>
      </c>
      <c r="D4626" s="6" t="s">
        <v>31</v>
      </c>
      <c r="E4626" s="6" t="s">
        <v>32</v>
      </c>
      <c r="F4626" s="6" t="s">
        <v>57</v>
      </c>
      <c r="G4626" s="6" t="s">
        <v>34</v>
      </c>
      <c r="H4626" s="6" t="n">
        <v>4</v>
      </c>
      <c r="I4626" s="7" t="n">
        <v>50</v>
      </c>
      <c r="J4626" s="6" t="n">
        <v>2</v>
      </c>
      <c r="K4626" s="7" t="n">
        <v>100</v>
      </c>
      <c r="L4626" s="7" t="n">
        <v>20</v>
      </c>
      <c r="M4626" s="8" t="n">
        <v>0.200000003</v>
      </c>
      <c r="N4626" s="7" t="n">
        <v>29.04000092</v>
      </c>
      <c r="O4626" s="12" t="n">
        <v>1</v>
      </c>
    </row>
    <row r="4627" customFormat="false" ht="15" hidden="false" customHeight="true" outlineLevel="0" collapsed="false">
      <c r="A4627" s="6" t="n">
        <v>42026</v>
      </c>
      <c r="B4627" s="6" t="s">
        <v>26</v>
      </c>
      <c r="C4627" s="6" t="s">
        <v>37</v>
      </c>
      <c r="D4627" s="6" t="s">
        <v>27</v>
      </c>
      <c r="E4627" s="6" t="s">
        <v>79</v>
      </c>
      <c r="F4627" s="6" t="s">
        <v>33</v>
      </c>
      <c r="G4627" s="6" t="s">
        <v>44</v>
      </c>
      <c r="H4627" s="6" t="n">
        <v>1</v>
      </c>
      <c r="I4627" s="7" t="n">
        <v>59.99000168</v>
      </c>
      <c r="J4627" s="6" t="n">
        <v>1</v>
      </c>
      <c r="K4627" s="7" t="n">
        <v>59.99000168</v>
      </c>
      <c r="L4627" s="7" t="n">
        <v>6</v>
      </c>
      <c r="M4627" s="8" t="n">
        <v>0.100000001</v>
      </c>
      <c r="N4627" s="7" t="n">
        <v>8.100000381</v>
      </c>
      <c r="O4627" s="12" t="n">
        <v>1</v>
      </c>
    </row>
    <row r="4628" customFormat="false" ht="15" hidden="false" customHeight="true" outlineLevel="0" collapsed="false">
      <c r="A4628" s="6" t="n">
        <v>2932</v>
      </c>
      <c r="B4628" s="6" t="s">
        <v>46</v>
      </c>
      <c r="C4628" s="6" t="s">
        <v>20</v>
      </c>
      <c r="D4628" s="6" t="s">
        <v>50</v>
      </c>
      <c r="E4628" s="6" t="s">
        <v>72</v>
      </c>
      <c r="F4628" s="6" t="s">
        <v>75</v>
      </c>
      <c r="G4628" s="6" t="s">
        <v>34</v>
      </c>
      <c r="H4628" s="6" t="n">
        <v>2</v>
      </c>
      <c r="I4628" s="7" t="n">
        <v>299.980011</v>
      </c>
      <c r="J4628" s="6" t="n">
        <v>1</v>
      </c>
      <c r="K4628" s="7" t="n">
        <v>299.980011</v>
      </c>
      <c r="L4628" s="7" t="n">
        <v>27</v>
      </c>
      <c r="M4628" s="8" t="n">
        <v>0.090000004</v>
      </c>
      <c r="N4628" s="7" t="n">
        <v>125.5699997</v>
      </c>
      <c r="O4628" s="12" t="n">
        <v>1</v>
      </c>
    </row>
    <row r="4629" customFormat="false" ht="15" hidden="false" customHeight="true" outlineLevel="0" collapsed="false">
      <c r="A4629" s="6" t="n">
        <v>68093</v>
      </c>
      <c r="B4629" s="6" t="s">
        <v>19</v>
      </c>
      <c r="C4629" s="6" t="s">
        <v>20</v>
      </c>
      <c r="D4629" s="6" t="s">
        <v>21</v>
      </c>
      <c r="E4629" s="6" t="s">
        <v>65</v>
      </c>
      <c r="F4629" s="6" t="s">
        <v>58</v>
      </c>
      <c r="G4629" s="6" t="s">
        <v>34</v>
      </c>
      <c r="H4629" s="6" t="n">
        <v>4</v>
      </c>
      <c r="I4629" s="7" t="n">
        <v>49.97999954</v>
      </c>
      <c r="J4629" s="6" t="n">
        <v>5</v>
      </c>
      <c r="K4629" s="7" t="n">
        <v>249.8999939</v>
      </c>
      <c r="L4629" s="7" t="n">
        <v>29.98999977</v>
      </c>
      <c r="M4629" s="8" t="n">
        <v>0.119999997</v>
      </c>
      <c r="N4629" s="7" t="n">
        <v>71.47000122</v>
      </c>
      <c r="O4629" s="9" t="n">
        <v>0</v>
      </c>
    </row>
    <row r="4630" customFormat="false" ht="15" hidden="false" customHeight="true" outlineLevel="0" collapsed="false">
      <c r="A4630" s="6" t="n">
        <v>16898</v>
      </c>
      <c r="B4630" s="6" t="s">
        <v>19</v>
      </c>
      <c r="C4630" s="6" t="s">
        <v>37</v>
      </c>
      <c r="D4630" s="6" t="s">
        <v>21</v>
      </c>
      <c r="E4630" s="6" t="s">
        <v>65</v>
      </c>
      <c r="F4630" s="6" t="s">
        <v>57</v>
      </c>
      <c r="G4630" s="6" t="s">
        <v>34</v>
      </c>
      <c r="H4630" s="6" t="n">
        <v>4</v>
      </c>
      <c r="I4630" s="7" t="n">
        <v>50</v>
      </c>
      <c r="J4630" s="6" t="n">
        <v>2</v>
      </c>
      <c r="K4630" s="7" t="n">
        <v>100</v>
      </c>
      <c r="L4630" s="7" t="n">
        <v>5</v>
      </c>
      <c r="M4630" s="8" t="n">
        <v>0.050000001</v>
      </c>
      <c r="N4630" s="7" t="n">
        <v>29.73999977</v>
      </c>
      <c r="O4630" s="9" t="n">
        <v>0</v>
      </c>
    </row>
    <row r="4631" customFormat="false" ht="15" hidden="false" customHeight="true" outlineLevel="0" collapsed="false">
      <c r="A4631" s="6" t="n">
        <v>20078</v>
      </c>
      <c r="B4631" s="6" t="s">
        <v>26</v>
      </c>
      <c r="C4631" s="6" t="s">
        <v>49</v>
      </c>
      <c r="D4631" s="6" t="s">
        <v>21</v>
      </c>
      <c r="E4631" s="6" t="s">
        <v>64</v>
      </c>
      <c r="F4631" s="6" t="s">
        <v>57</v>
      </c>
      <c r="G4631" s="6" t="s">
        <v>34</v>
      </c>
      <c r="H4631" s="6" t="n">
        <v>1</v>
      </c>
      <c r="I4631" s="7" t="n">
        <v>50</v>
      </c>
      <c r="J4631" s="6" t="n">
        <v>5</v>
      </c>
      <c r="K4631" s="7" t="n">
        <v>250</v>
      </c>
      <c r="L4631" s="7" t="n">
        <v>45</v>
      </c>
      <c r="M4631" s="8" t="n">
        <v>0.180000007</v>
      </c>
      <c r="N4631" s="7" t="n">
        <v>57.40000153</v>
      </c>
      <c r="O4631" s="12" t="n">
        <v>1</v>
      </c>
    </row>
    <row r="4632" customFormat="false" ht="15" hidden="false" customHeight="true" outlineLevel="0" collapsed="false">
      <c r="A4632" s="6" t="n">
        <v>48382</v>
      </c>
      <c r="B4632" s="6" t="s">
        <v>19</v>
      </c>
      <c r="C4632" s="6" t="s">
        <v>20</v>
      </c>
      <c r="D4632" s="6" t="s">
        <v>38</v>
      </c>
      <c r="E4632" s="6" t="s">
        <v>70</v>
      </c>
      <c r="F4632" s="6" t="s">
        <v>73</v>
      </c>
      <c r="G4632" s="6" t="s">
        <v>47</v>
      </c>
      <c r="H4632" s="6" t="n">
        <v>4</v>
      </c>
      <c r="I4632" s="7" t="n">
        <v>39.99000168</v>
      </c>
      <c r="J4632" s="6" t="n">
        <v>3</v>
      </c>
      <c r="K4632" s="7" t="n">
        <v>119.9700012</v>
      </c>
      <c r="L4632" s="7" t="n">
        <v>1.200000048</v>
      </c>
      <c r="M4632" s="8" t="n">
        <v>0.01</v>
      </c>
      <c r="N4632" s="7" t="n">
        <v>14.85000038</v>
      </c>
      <c r="O4632" s="9" t="n">
        <v>0</v>
      </c>
    </row>
    <row r="4633" customFormat="false" ht="15" hidden="false" customHeight="true" outlineLevel="0" collapsed="false">
      <c r="A4633" s="6" t="n">
        <v>45073</v>
      </c>
      <c r="B4633" s="6" t="s">
        <v>19</v>
      </c>
      <c r="C4633" s="6" t="s">
        <v>20</v>
      </c>
      <c r="D4633" s="6" t="s">
        <v>38</v>
      </c>
      <c r="E4633" s="6" t="s">
        <v>92</v>
      </c>
      <c r="F4633" s="6" t="s">
        <v>57</v>
      </c>
      <c r="G4633" s="6" t="s">
        <v>34</v>
      </c>
      <c r="H4633" s="6" t="n">
        <v>4</v>
      </c>
      <c r="I4633" s="7" t="n">
        <v>50</v>
      </c>
      <c r="J4633" s="6" t="n">
        <v>2</v>
      </c>
      <c r="K4633" s="7" t="n">
        <v>100</v>
      </c>
      <c r="L4633" s="7" t="n">
        <v>7</v>
      </c>
      <c r="M4633" s="8" t="n">
        <v>0.07</v>
      </c>
      <c r="N4633" s="7" t="n">
        <v>46.5</v>
      </c>
      <c r="O4633" s="9" t="n">
        <v>0</v>
      </c>
    </row>
    <row r="4634" customFormat="false" ht="15" hidden="false" customHeight="true" outlineLevel="0" collapsed="false">
      <c r="A4634" s="6" t="n">
        <v>53494</v>
      </c>
      <c r="B4634" s="6" t="s">
        <v>19</v>
      </c>
      <c r="C4634" s="6" t="s">
        <v>20</v>
      </c>
      <c r="D4634" s="6" t="s">
        <v>50</v>
      </c>
      <c r="E4634" s="6" t="s">
        <v>72</v>
      </c>
      <c r="F4634" s="6" t="s">
        <v>57</v>
      </c>
      <c r="G4634" s="6" t="s">
        <v>34</v>
      </c>
      <c r="H4634" s="6" t="n">
        <v>4</v>
      </c>
      <c r="I4634" s="7" t="n">
        <v>50</v>
      </c>
      <c r="J4634" s="6" t="n">
        <v>3</v>
      </c>
      <c r="K4634" s="7" t="n">
        <v>150</v>
      </c>
      <c r="L4634" s="7" t="n">
        <v>18</v>
      </c>
      <c r="M4634" s="8" t="n">
        <v>0.119999997</v>
      </c>
      <c r="N4634" s="7" t="n">
        <v>13.19999981</v>
      </c>
      <c r="O4634" s="12" t="n">
        <v>1</v>
      </c>
    </row>
    <row r="4635" customFormat="false" ht="15" hidden="false" customHeight="true" outlineLevel="0" collapsed="false">
      <c r="A4635" s="6" t="n">
        <v>63558</v>
      </c>
      <c r="B4635" s="6" t="s">
        <v>19</v>
      </c>
      <c r="C4635" s="6" t="s">
        <v>37</v>
      </c>
      <c r="D4635" s="6" t="s">
        <v>21</v>
      </c>
      <c r="E4635" s="6" t="s">
        <v>65</v>
      </c>
      <c r="F4635" s="6" t="s">
        <v>58</v>
      </c>
      <c r="G4635" s="6" t="s">
        <v>34</v>
      </c>
      <c r="H4635" s="6" t="n">
        <v>4</v>
      </c>
      <c r="I4635" s="7" t="n">
        <v>49.97999954</v>
      </c>
      <c r="J4635" s="6" t="n">
        <v>2</v>
      </c>
      <c r="K4635" s="7" t="n">
        <v>99.95999908</v>
      </c>
      <c r="L4635" s="7" t="n">
        <v>24.98999977</v>
      </c>
      <c r="M4635" s="8" t="n">
        <v>0.25</v>
      </c>
      <c r="N4635" s="7" t="n">
        <v>9.369999886</v>
      </c>
      <c r="O4635" s="9" t="n">
        <v>0</v>
      </c>
    </row>
    <row r="4636" customFormat="false" ht="15" hidden="false" customHeight="true" outlineLevel="0" collapsed="false">
      <c r="A4636" s="6" t="n">
        <v>8228</v>
      </c>
      <c r="B4636" s="6" t="s">
        <v>26</v>
      </c>
      <c r="C4636" s="6" t="s">
        <v>37</v>
      </c>
      <c r="D4636" s="6" t="s">
        <v>50</v>
      </c>
      <c r="E4636" s="6" t="s">
        <v>51</v>
      </c>
      <c r="F4636" s="6" t="s">
        <v>75</v>
      </c>
      <c r="G4636" s="6" t="s">
        <v>34</v>
      </c>
      <c r="H4636" s="6" t="n">
        <v>1</v>
      </c>
      <c r="I4636" s="7" t="n">
        <v>299.980011</v>
      </c>
      <c r="J4636" s="6" t="n">
        <v>1</v>
      </c>
      <c r="K4636" s="7" t="n">
        <v>299.980011</v>
      </c>
      <c r="L4636" s="7" t="n">
        <v>21</v>
      </c>
      <c r="M4636" s="8" t="n">
        <v>0.07</v>
      </c>
      <c r="N4636" s="7" t="n">
        <v>-8.090000153</v>
      </c>
      <c r="O4636" s="12" t="n">
        <v>1</v>
      </c>
    </row>
    <row r="4637" customFormat="false" ht="15" hidden="false" customHeight="true" outlineLevel="0" collapsed="false">
      <c r="A4637" s="6" t="n">
        <v>9450</v>
      </c>
      <c r="B4637" s="6" t="s">
        <v>46</v>
      </c>
      <c r="C4637" s="6" t="s">
        <v>20</v>
      </c>
      <c r="D4637" s="6" t="s">
        <v>50</v>
      </c>
      <c r="E4637" s="6" t="s">
        <v>63</v>
      </c>
      <c r="F4637" s="6" t="s">
        <v>58</v>
      </c>
      <c r="G4637" s="6" t="s">
        <v>24</v>
      </c>
      <c r="H4637" s="6" t="n">
        <v>2</v>
      </c>
      <c r="I4637" s="7" t="n">
        <v>49.97999954</v>
      </c>
      <c r="J4637" s="6" t="n">
        <v>1</v>
      </c>
      <c r="K4637" s="7" t="n">
        <v>49.97999954</v>
      </c>
      <c r="L4637" s="7" t="n">
        <v>2.75</v>
      </c>
      <c r="M4637" s="8" t="n">
        <v>0.059999999</v>
      </c>
      <c r="N4637" s="7" t="n">
        <v>12.75</v>
      </c>
      <c r="O4637" s="12" t="n">
        <v>1</v>
      </c>
    </row>
    <row r="4638" customFormat="false" ht="15" hidden="false" customHeight="true" outlineLevel="0" collapsed="false">
      <c r="A4638" s="6" t="n">
        <v>17680</v>
      </c>
      <c r="B4638" s="6" t="s">
        <v>46</v>
      </c>
      <c r="C4638" s="6" t="s">
        <v>20</v>
      </c>
      <c r="D4638" s="6" t="s">
        <v>21</v>
      </c>
      <c r="E4638" s="6" t="s">
        <v>65</v>
      </c>
      <c r="F4638" s="6" t="s">
        <v>58</v>
      </c>
      <c r="G4638" s="6" t="s">
        <v>44</v>
      </c>
      <c r="H4638" s="6" t="n">
        <v>2</v>
      </c>
      <c r="I4638" s="7" t="n">
        <v>49.97999954</v>
      </c>
      <c r="J4638" s="6" t="n">
        <v>4</v>
      </c>
      <c r="K4638" s="7" t="n">
        <v>199.9199982</v>
      </c>
      <c r="L4638" s="7" t="n">
        <v>33.99000168</v>
      </c>
      <c r="M4638" s="8" t="n">
        <v>0.170000002</v>
      </c>
      <c r="N4638" s="7" t="n">
        <v>46.45999908</v>
      </c>
      <c r="O4638" s="12" t="n">
        <v>1</v>
      </c>
    </row>
    <row r="4639" customFormat="false" ht="15" hidden="false" customHeight="true" outlineLevel="0" collapsed="false">
      <c r="A4639" s="6" t="n">
        <v>13066</v>
      </c>
      <c r="B4639" s="6" t="s">
        <v>19</v>
      </c>
      <c r="C4639" s="6" t="s">
        <v>49</v>
      </c>
      <c r="D4639" s="6" t="s">
        <v>21</v>
      </c>
      <c r="E4639" s="6" t="s">
        <v>65</v>
      </c>
      <c r="F4639" s="6" t="s">
        <v>75</v>
      </c>
      <c r="G4639" s="6" t="s">
        <v>34</v>
      </c>
      <c r="H4639" s="6" t="n">
        <v>4</v>
      </c>
      <c r="I4639" s="7" t="n">
        <v>299.980011</v>
      </c>
      <c r="J4639" s="6" t="n">
        <v>1</v>
      </c>
      <c r="K4639" s="7" t="n">
        <v>299.980011</v>
      </c>
      <c r="L4639" s="7" t="n">
        <v>45</v>
      </c>
      <c r="M4639" s="8" t="n">
        <v>0.150000006</v>
      </c>
      <c r="N4639" s="7" t="n">
        <v>127.4899979</v>
      </c>
      <c r="O4639" s="9" t="n">
        <v>0</v>
      </c>
    </row>
    <row r="4640" customFormat="false" ht="15" hidden="false" customHeight="true" outlineLevel="0" collapsed="false">
      <c r="A4640" s="6" t="n">
        <v>5131</v>
      </c>
      <c r="B4640" s="6" t="s">
        <v>26</v>
      </c>
      <c r="C4640" s="6" t="s">
        <v>37</v>
      </c>
      <c r="D4640" s="6" t="s">
        <v>50</v>
      </c>
      <c r="E4640" s="6" t="s">
        <v>63</v>
      </c>
      <c r="F4640" s="6" t="s">
        <v>58</v>
      </c>
      <c r="G4640" s="6" t="s">
        <v>34</v>
      </c>
      <c r="H4640" s="6" t="n">
        <v>1</v>
      </c>
      <c r="I4640" s="7" t="n">
        <v>49.97999954</v>
      </c>
      <c r="J4640" s="6" t="n">
        <v>2</v>
      </c>
      <c r="K4640" s="7" t="n">
        <v>99.95999908</v>
      </c>
      <c r="L4640" s="7" t="n">
        <v>12.98999977</v>
      </c>
      <c r="M4640" s="8" t="n">
        <v>0.129999995</v>
      </c>
      <c r="N4640" s="7" t="n">
        <v>6.519999981</v>
      </c>
      <c r="O4640" s="12" t="n">
        <v>1</v>
      </c>
    </row>
    <row r="4641" customFormat="false" ht="15" hidden="false" customHeight="true" outlineLevel="0" collapsed="false">
      <c r="A4641" s="6" t="n">
        <v>22432</v>
      </c>
      <c r="B4641" s="6" t="s">
        <v>19</v>
      </c>
      <c r="C4641" s="6" t="s">
        <v>20</v>
      </c>
      <c r="D4641" s="6" t="s">
        <v>27</v>
      </c>
      <c r="E4641" s="6" t="s">
        <v>54</v>
      </c>
      <c r="F4641" s="6" t="s">
        <v>33</v>
      </c>
      <c r="G4641" s="6" t="s">
        <v>34</v>
      </c>
      <c r="H4641" s="6" t="n">
        <v>4</v>
      </c>
      <c r="I4641" s="7" t="n">
        <v>59.99000168</v>
      </c>
      <c r="J4641" s="6" t="n">
        <v>1</v>
      </c>
      <c r="K4641" s="7" t="n">
        <v>59.99000168</v>
      </c>
      <c r="L4641" s="7" t="n">
        <v>1.200000048</v>
      </c>
      <c r="M4641" s="8" t="n">
        <v>0.02</v>
      </c>
      <c r="N4641" s="7" t="n">
        <v>-19.04999924</v>
      </c>
      <c r="O4641" s="9" t="n">
        <v>0</v>
      </c>
    </row>
    <row r="4642" customFormat="false" ht="15" hidden="false" customHeight="true" outlineLevel="0" collapsed="false">
      <c r="A4642" s="6" t="n">
        <v>6081</v>
      </c>
      <c r="B4642" s="6" t="s">
        <v>19</v>
      </c>
      <c r="C4642" s="6" t="s">
        <v>49</v>
      </c>
      <c r="D4642" s="6" t="s">
        <v>50</v>
      </c>
      <c r="E4642" s="6" t="s">
        <v>72</v>
      </c>
      <c r="F4642" s="6" t="s">
        <v>57</v>
      </c>
      <c r="G4642" s="6" t="s">
        <v>44</v>
      </c>
      <c r="H4642" s="6" t="n">
        <v>4</v>
      </c>
      <c r="I4642" s="7" t="n">
        <v>50</v>
      </c>
      <c r="J4642" s="6" t="n">
        <v>2</v>
      </c>
      <c r="K4642" s="7" t="n">
        <v>100</v>
      </c>
      <c r="L4642" s="7" t="n">
        <v>4</v>
      </c>
      <c r="M4642" s="8" t="n">
        <v>0.039999999</v>
      </c>
      <c r="N4642" s="7" t="n">
        <v>27.84000015</v>
      </c>
      <c r="O4642" s="9" t="n">
        <v>0</v>
      </c>
    </row>
    <row r="4643" customFormat="false" ht="15" hidden="false" customHeight="true" outlineLevel="0" collapsed="false">
      <c r="A4643" s="6" t="n">
        <v>6632</v>
      </c>
      <c r="B4643" s="6" t="s">
        <v>19</v>
      </c>
      <c r="C4643" s="6" t="s">
        <v>37</v>
      </c>
      <c r="D4643" s="6" t="s">
        <v>50</v>
      </c>
      <c r="E4643" s="6" t="s">
        <v>51</v>
      </c>
      <c r="F4643" s="6" t="s">
        <v>89</v>
      </c>
      <c r="G4643" s="6" t="s">
        <v>44</v>
      </c>
      <c r="H4643" s="6" t="n">
        <v>4</v>
      </c>
      <c r="I4643" s="7" t="n">
        <v>34.99000168</v>
      </c>
      <c r="J4643" s="6" t="n">
        <v>3</v>
      </c>
      <c r="K4643" s="7" t="n">
        <v>104.9700012</v>
      </c>
      <c r="L4643" s="7" t="n">
        <v>17.84000015</v>
      </c>
      <c r="M4643" s="8" t="n">
        <v>0.170000002</v>
      </c>
      <c r="N4643" s="7" t="n">
        <v>41.8199997</v>
      </c>
      <c r="O4643" s="9" t="n">
        <v>0</v>
      </c>
    </row>
    <row r="4644" customFormat="false" ht="15" hidden="false" customHeight="true" outlineLevel="0" collapsed="false">
      <c r="A4644" s="6" t="n">
        <v>46025</v>
      </c>
      <c r="B4644" s="6" t="s">
        <v>46</v>
      </c>
      <c r="C4644" s="6" t="s">
        <v>20</v>
      </c>
      <c r="D4644" s="6" t="s">
        <v>38</v>
      </c>
      <c r="E4644" s="6" t="s">
        <v>39</v>
      </c>
      <c r="F4644" s="6" t="s">
        <v>57</v>
      </c>
      <c r="G4644" s="6" t="s">
        <v>24</v>
      </c>
      <c r="H4644" s="6" t="n">
        <v>2</v>
      </c>
      <c r="I4644" s="7" t="n">
        <v>50</v>
      </c>
      <c r="J4644" s="6" t="n">
        <v>2</v>
      </c>
      <c r="K4644" s="7" t="n">
        <v>100</v>
      </c>
      <c r="L4644" s="7" t="n">
        <v>13</v>
      </c>
      <c r="M4644" s="8" t="n">
        <v>0.129999995</v>
      </c>
      <c r="N4644" s="7" t="n">
        <v>-5.480000019</v>
      </c>
      <c r="O4644" s="12" t="n">
        <v>1</v>
      </c>
    </row>
    <row r="4645" customFormat="false" ht="15" hidden="false" customHeight="true" outlineLevel="0" collapsed="false">
      <c r="A4645" s="6" t="n">
        <v>2015</v>
      </c>
      <c r="B4645" s="6" t="s">
        <v>19</v>
      </c>
      <c r="C4645" s="6" t="s">
        <v>37</v>
      </c>
      <c r="D4645" s="6" t="s">
        <v>50</v>
      </c>
      <c r="E4645" s="6" t="s">
        <v>51</v>
      </c>
      <c r="F4645" s="6" t="s">
        <v>58</v>
      </c>
      <c r="G4645" s="6" t="s">
        <v>44</v>
      </c>
      <c r="H4645" s="6" t="n">
        <v>4</v>
      </c>
      <c r="I4645" s="7" t="n">
        <v>49.97999954</v>
      </c>
      <c r="J4645" s="6" t="n">
        <v>3</v>
      </c>
      <c r="K4645" s="7" t="n">
        <v>149.9400024</v>
      </c>
      <c r="L4645" s="7" t="n">
        <v>8.25</v>
      </c>
      <c r="M4645" s="8" t="n">
        <v>0.059999999</v>
      </c>
      <c r="N4645" s="7" t="n">
        <v>35.41999817</v>
      </c>
      <c r="O4645" s="12" t="n">
        <v>1</v>
      </c>
    </row>
    <row r="4646" customFormat="false" ht="15" hidden="false" customHeight="true" outlineLevel="0" collapsed="false">
      <c r="A4646" s="6" t="n">
        <v>53596</v>
      </c>
      <c r="B4646" s="6" t="s">
        <v>19</v>
      </c>
      <c r="C4646" s="6" t="s">
        <v>49</v>
      </c>
      <c r="D4646" s="6" t="s">
        <v>50</v>
      </c>
      <c r="E4646" s="6" t="s">
        <v>63</v>
      </c>
      <c r="F4646" s="6" t="s">
        <v>40</v>
      </c>
      <c r="G4646" s="6" t="s">
        <v>24</v>
      </c>
      <c r="H4646" s="6" t="n">
        <v>4</v>
      </c>
      <c r="I4646" s="7" t="n">
        <v>399.980011</v>
      </c>
      <c r="J4646" s="6" t="n">
        <v>1</v>
      </c>
      <c r="K4646" s="7" t="n">
        <v>399.980011</v>
      </c>
      <c r="L4646" s="7" t="n">
        <v>64</v>
      </c>
      <c r="M4646" s="8" t="n">
        <v>0.159999996</v>
      </c>
      <c r="N4646" s="7" t="n">
        <v>157.9100037</v>
      </c>
      <c r="O4646" s="9" t="n">
        <v>0</v>
      </c>
    </row>
    <row r="4647" customFormat="false" ht="15" hidden="false" customHeight="true" outlineLevel="0" collapsed="false">
      <c r="A4647" s="6" t="n">
        <v>31132</v>
      </c>
      <c r="B4647" s="6" t="s">
        <v>19</v>
      </c>
      <c r="C4647" s="6" t="s">
        <v>20</v>
      </c>
      <c r="D4647" s="6" t="s">
        <v>27</v>
      </c>
      <c r="E4647" s="6" t="s">
        <v>42</v>
      </c>
      <c r="F4647" s="6" t="s">
        <v>71</v>
      </c>
      <c r="G4647" s="6" t="s">
        <v>24</v>
      </c>
      <c r="H4647" s="6" t="n">
        <v>4</v>
      </c>
      <c r="I4647" s="7" t="n">
        <v>199.9900055</v>
      </c>
      <c r="J4647" s="6" t="n">
        <v>1</v>
      </c>
      <c r="K4647" s="7" t="n">
        <v>199.9900055</v>
      </c>
      <c r="L4647" s="7" t="n">
        <v>24</v>
      </c>
      <c r="M4647" s="8" t="n">
        <v>0.119999997</v>
      </c>
      <c r="N4647" s="7" t="n">
        <v>49.27999878</v>
      </c>
      <c r="O4647" s="9" t="n">
        <v>0</v>
      </c>
    </row>
    <row r="4648" customFormat="false" ht="15" hidden="false" customHeight="true" outlineLevel="0" collapsed="false">
      <c r="A4648" s="6" t="n">
        <v>25678</v>
      </c>
      <c r="B4648" s="6" t="s">
        <v>46</v>
      </c>
      <c r="C4648" s="6" t="s">
        <v>37</v>
      </c>
      <c r="D4648" s="6" t="s">
        <v>27</v>
      </c>
      <c r="E4648" s="6" t="s">
        <v>69</v>
      </c>
      <c r="F4648" s="6" t="s">
        <v>73</v>
      </c>
      <c r="G4648" s="6" t="s">
        <v>24</v>
      </c>
      <c r="H4648" s="6" t="n">
        <v>2</v>
      </c>
      <c r="I4648" s="7" t="n">
        <v>39.99000168</v>
      </c>
      <c r="J4648" s="6" t="n">
        <v>4</v>
      </c>
      <c r="K4648" s="7" t="n">
        <v>159.9600067</v>
      </c>
      <c r="L4648" s="7" t="n">
        <v>8.800000191</v>
      </c>
      <c r="M4648" s="8" t="n">
        <v>0.059999999</v>
      </c>
      <c r="N4648" s="7" t="n">
        <v>10.57999992</v>
      </c>
      <c r="O4648" s="12" t="n">
        <v>1</v>
      </c>
    </row>
    <row r="4649" customFormat="false" ht="15" hidden="false" customHeight="true" outlineLevel="0" collapsed="false">
      <c r="A4649" s="6" t="n">
        <v>44480</v>
      </c>
      <c r="B4649" s="6" t="s">
        <v>19</v>
      </c>
      <c r="C4649" s="6" t="s">
        <v>20</v>
      </c>
      <c r="D4649" s="6" t="s">
        <v>27</v>
      </c>
      <c r="E4649" s="6" t="s">
        <v>79</v>
      </c>
      <c r="F4649" s="6" t="s">
        <v>57</v>
      </c>
      <c r="G4649" s="6" t="s">
        <v>24</v>
      </c>
      <c r="H4649" s="6" t="n">
        <v>4</v>
      </c>
      <c r="I4649" s="7" t="n">
        <v>50</v>
      </c>
      <c r="J4649" s="6" t="n">
        <v>3</v>
      </c>
      <c r="K4649" s="7" t="n">
        <v>150</v>
      </c>
      <c r="L4649" s="7" t="n">
        <v>4.5</v>
      </c>
      <c r="M4649" s="8" t="n">
        <v>0.029999999</v>
      </c>
      <c r="N4649" s="7" t="n">
        <v>19.35000038</v>
      </c>
      <c r="O4649" s="12" t="n">
        <v>1</v>
      </c>
    </row>
    <row r="4650" customFormat="false" ht="15" hidden="false" customHeight="true" outlineLevel="0" collapsed="false">
      <c r="A4650" s="6" t="n">
        <v>60595</v>
      </c>
      <c r="B4650" s="6" t="s">
        <v>26</v>
      </c>
      <c r="C4650" s="6" t="s">
        <v>37</v>
      </c>
      <c r="D4650" s="6" t="s">
        <v>50</v>
      </c>
      <c r="E4650" s="6" t="s">
        <v>51</v>
      </c>
      <c r="F4650" s="6" t="s">
        <v>57</v>
      </c>
      <c r="G4650" s="6" t="s">
        <v>44</v>
      </c>
      <c r="H4650" s="6" t="n">
        <v>1</v>
      </c>
      <c r="I4650" s="7" t="n">
        <v>50</v>
      </c>
      <c r="J4650" s="6" t="n">
        <v>4</v>
      </c>
      <c r="K4650" s="7" t="n">
        <v>200</v>
      </c>
      <c r="L4650" s="7" t="n">
        <v>34</v>
      </c>
      <c r="M4650" s="8" t="n">
        <v>0.170000002</v>
      </c>
      <c r="N4650" s="7" t="n">
        <v>46.47999954</v>
      </c>
      <c r="O4650" s="12" t="n">
        <v>1</v>
      </c>
    </row>
    <row r="4651" customFormat="false" ht="15" hidden="false" customHeight="true" outlineLevel="0" collapsed="false">
      <c r="A4651" s="6" t="n">
        <v>20581</v>
      </c>
      <c r="B4651" s="6" t="s">
        <v>19</v>
      </c>
      <c r="C4651" s="6" t="s">
        <v>49</v>
      </c>
      <c r="D4651" s="6" t="s">
        <v>27</v>
      </c>
      <c r="E4651" s="6" t="s">
        <v>69</v>
      </c>
      <c r="F4651" s="6" t="s">
        <v>40</v>
      </c>
      <c r="G4651" s="6" t="s">
        <v>24</v>
      </c>
      <c r="H4651" s="6" t="n">
        <v>4</v>
      </c>
      <c r="I4651" s="7" t="n">
        <v>399.980011</v>
      </c>
      <c r="J4651" s="6" t="n">
        <v>1</v>
      </c>
      <c r="K4651" s="7" t="n">
        <v>399.980011</v>
      </c>
      <c r="L4651" s="7" t="n">
        <v>16</v>
      </c>
      <c r="M4651" s="8" t="n">
        <v>0.039999999</v>
      </c>
      <c r="N4651" s="7" t="n">
        <v>172.7899933</v>
      </c>
      <c r="O4651" s="9" t="n">
        <v>0</v>
      </c>
    </row>
    <row r="4652" customFormat="false" ht="15" hidden="false" customHeight="true" outlineLevel="0" collapsed="false">
      <c r="A4652" s="6" t="n">
        <v>20548</v>
      </c>
      <c r="B4652" s="6" t="s">
        <v>46</v>
      </c>
      <c r="C4652" s="6" t="s">
        <v>20</v>
      </c>
      <c r="D4652" s="6" t="s">
        <v>27</v>
      </c>
      <c r="E4652" s="6" t="s">
        <v>69</v>
      </c>
      <c r="F4652" s="6" t="s">
        <v>58</v>
      </c>
      <c r="G4652" s="6" t="s">
        <v>24</v>
      </c>
      <c r="H4652" s="6" t="n">
        <v>2</v>
      </c>
      <c r="I4652" s="7" t="n">
        <v>49.97999954</v>
      </c>
      <c r="J4652" s="6" t="n">
        <v>4</v>
      </c>
      <c r="K4652" s="7" t="n">
        <v>199.9199982</v>
      </c>
      <c r="L4652" s="7" t="n">
        <v>33.99000168</v>
      </c>
      <c r="M4652" s="8" t="n">
        <v>0.170000002</v>
      </c>
      <c r="N4652" s="7" t="n">
        <v>34.84999847</v>
      </c>
      <c r="O4652" s="12" t="n">
        <v>1</v>
      </c>
    </row>
    <row r="4653" customFormat="false" ht="15" hidden="false" customHeight="true" outlineLevel="0" collapsed="false">
      <c r="A4653" s="6" t="n">
        <v>9468</v>
      </c>
      <c r="B4653" s="6" t="s">
        <v>19</v>
      </c>
      <c r="C4653" s="6" t="s">
        <v>20</v>
      </c>
      <c r="D4653" s="6" t="s">
        <v>50</v>
      </c>
      <c r="E4653" s="6" t="s">
        <v>51</v>
      </c>
      <c r="F4653" s="6" t="s">
        <v>23</v>
      </c>
      <c r="G4653" s="6" t="s">
        <v>47</v>
      </c>
      <c r="H4653" s="6" t="n">
        <v>4</v>
      </c>
      <c r="I4653" s="7" t="n">
        <v>129.9900055</v>
      </c>
      <c r="J4653" s="6" t="n">
        <v>1</v>
      </c>
      <c r="K4653" s="7" t="n">
        <v>129.9900055</v>
      </c>
      <c r="L4653" s="7" t="n">
        <v>13</v>
      </c>
      <c r="M4653" s="8" t="n">
        <v>0.100000001</v>
      </c>
      <c r="N4653" s="7" t="n">
        <v>30.42000008</v>
      </c>
      <c r="O4653" s="9" t="n">
        <v>0</v>
      </c>
    </row>
    <row r="4654" customFormat="false" ht="15" hidden="false" customHeight="true" outlineLevel="0" collapsed="false">
      <c r="A4654" s="6" t="n">
        <v>18363</v>
      </c>
      <c r="B4654" s="6" t="s">
        <v>19</v>
      </c>
      <c r="C4654" s="6" t="s">
        <v>20</v>
      </c>
      <c r="D4654" s="6" t="s">
        <v>21</v>
      </c>
      <c r="E4654" s="6" t="s">
        <v>64</v>
      </c>
      <c r="F4654" s="6" t="s">
        <v>33</v>
      </c>
      <c r="G4654" s="6" t="s">
        <v>24</v>
      </c>
      <c r="H4654" s="6" t="n">
        <v>4</v>
      </c>
      <c r="I4654" s="7" t="n">
        <v>59.99000168</v>
      </c>
      <c r="J4654" s="6" t="n">
        <v>3</v>
      </c>
      <c r="K4654" s="7" t="n">
        <v>179.9700012</v>
      </c>
      <c r="L4654" s="7" t="n">
        <v>30.59000015</v>
      </c>
      <c r="M4654" s="8" t="n">
        <v>0.170000002</v>
      </c>
      <c r="N4654" s="7" t="n">
        <v>43.3199997</v>
      </c>
      <c r="O4654" s="9" t="n">
        <v>0</v>
      </c>
    </row>
    <row r="4655" customFormat="false" ht="15" hidden="false" customHeight="true" outlineLevel="0" collapsed="false">
      <c r="A4655" s="6" t="n">
        <v>39451</v>
      </c>
      <c r="B4655" s="6" t="s">
        <v>19</v>
      </c>
      <c r="C4655" s="6" t="s">
        <v>49</v>
      </c>
      <c r="D4655" s="6" t="s">
        <v>31</v>
      </c>
      <c r="E4655" s="6" t="s">
        <v>32</v>
      </c>
      <c r="F4655" s="6" t="s">
        <v>33</v>
      </c>
      <c r="G4655" s="6" t="s">
        <v>24</v>
      </c>
      <c r="H4655" s="6" t="n">
        <v>4</v>
      </c>
      <c r="I4655" s="7" t="n">
        <v>59.99000168</v>
      </c>
      <c r="J4655" s="6" t="n">
        <v>5</v>
      </c>
      <c r="K4655" s="7" t="n">
        <v>299.9500122</v>
      </c>
      <c r="L4655" s="7" t="n">
        <v>0</v>
      </c>
      <c r="M4655" s="8" t="n">
        <v>0</v>
      </c>
      <c r="N4655" s="7" t="n">
        <v>134.9799957</v>
      </c>
      <c r="O4655" s="9" t="n">
        <v>0</v>
      </c>
    </row>
    <row r="4656" customFormat="false" ht="15" hidden="false" customHeight="true" outlineLevel="0" collapsed="false">
      <c r="A4656" s="6" t="n">
        <v>64376</v>
      </c>
      <c r="B4656" s="6" t="s">
        <v>46</v>
      </c>
      <c r="C4656" s="6" t="s">
        <v>49</v>
      </c>
      <c r="D4656" s="6" t="s">
        <v>21</v>
      </c>
      <c r="E4656" s="6" t="s">
        <v>22</v>
      </c>
      <c r="F4656" s="6" t="s">
        <v>23</v>
      </c>
      <c r="G4656" s="6" t="s">
        <v>24</v>
      </c>
      <c r="H4656" s="6" t="n">
        <v>2</v>
      </c>
      <c r="I4656" s="7" t="n">
        <v>129.9900055</v>
      </c>
      <c r="J4656" s="6" t="n">
        <v>1</v>
      </c>
      <c r="K4656" s="7" t="n">
        <v>129.9900055</v>
      </c>
      <c r="L4656" s="7" t="n">
        <v>22.10000038</v>
      </c>
      <c r="M4656" s="8" t="n">
        <v>0.170000002</v>
      </c>
      <c r="N4656" s="7" t="n">
        <v>37.75999832</v>
      </c>
      <c r="O4656" s="9" t="n">
        <v>0</v>
      </c>
    </row>
    <row r="4657" customFormat="false" ht="15" hidden="false" customHeight="true" outlineLevel="0" collapsed="false">
      <c r="A4657" s="6" t="n">
        <v>27592</v>
      </c>
      <c r="B4657" s="6" t="s">
        <v>19</v>
      </c>
      <c r="C4657" s="6" t="s">
        <v>37</v>
      </c>
      <c r="D4657" s="6" t="s">
        <v>27</v>
      </c>
      <c r="E4657" s="6" t="s">
        <v>42</v>
      </c>
      <c r="F4657" s="6" t="s">
        <v>71</v>
      </c>
      <c r="G4657" s="6" t="s">
        <v>24</v>
      </c>
      <c r="H4657" s="6" t="n">
        <v>4</v>
      </c>
      <c r="I4657" s="7" t="n">
        <v>199.9900055</v>
      </c>
      <c r="J4657" s="6" t="n">
        <v>1</v>
      </c>
      <c r="K4657" s="7" t="n">
        <v>199.9900055</v>
      </c>
      <c r="L4657" s="7" t="n">
        <v>34</v>
      </c>
      <c r="M4657" s="8" t="n">
        <v>0.170000002</v>
      </c>
      <c r="N4657" s="7" t="n">
        <v>58.09999847</v>
      </c>
      <c r="O4657" s="9" t="n">
        <v>0</v>
      </c>
    </row>
    <row r="4658" customFormat="false" ht="15" hidden="false" customHeight="true" outlineLevel="0" collapsed="false">
      <c r="A4658" s="6" t="n">
        <v>31375</v>
      </c>
      <c r="B4658" s="6" t="s">
        <v>46</v>
      </c>
      <c r="C4658" s="6" t="s">
        <v>20</v>
      </c>
      <c r="D4658" s="6" t="s">
        <v>31</v>
      </c>
      <c r="E4658" s="6" t="s">
        <v>62</v>
      </c>
      <c r="F4658" s="6" t="s">
        <v>75</v>
      </c>
      <c r="G4658" s="6" t="s">
        <v>34</v>
      </c>
      <c r="H4658" s="6" t="n">
        <v>2</v>
      </c>
      <c r="I4658" s="7" t="n">
        <v>299.980011</v>
      </c>
      <c r="J4658" s="6" t="n">
        <v>1</v>
      </c>
      <c r="K4658" s="7" t="n">
        <v>299.980011</v>
      </c>
      <c r="L4658" s="7" t="n">
        <v>3</v>
      </c>
      <c r="M4658" s="8" t="n">
        <v>0.01</v>
      </c>
      <c r="N4658" s="7" t="n">
        <v>148.4900055</v>
      </c>
      <c r="O4658" s="12" t="n">
        <v>1</v>
      </c>
    </row>
    <row r="4659" customFormat="false" ht="15" hidden="false" customHeight="true" outlineLevel="0" collapsed="false">
      <c r="A4659" s="6" t="n">
        <v>68038</v>
      </c>
      <c r="B4659" s="6" t="s">
        <v>19</v>
      </c>
      <c r="C4659" s="6" t="s">
        <v>20</v>
      </c>
      <c r="D4659" s="6" t="s">
        <v>21</v>
      </c>
      <c r="E4659" s="6" t="s">
        <v>65</v>
      </c>
      <c r="F4659" s="6" t="s">
        <v>40</v>
      </c>
      <c r="G4659" s="6" t="s">
        <v>34</v>
      </c>
      <c r="H4659" s="6" t="n">
        <v>4</v>
      </c>
      <c r="I4659" s="7" t="n">
        <v>399.980011</v>
      </c>
      <c r="J4659" s="6" t="n">
        <v>1</v>
      </c>
      <c r="K4659" s="7" t="n">
        <v>399.980011</v>
      </c>
      <c r="L4659" s="7" t="n">
        <v>52</v>
      </c>
      <c r="M4659" s="8" t="n">
        <v>0.129999995</v>
      </c>
      <c r="N4659" s="7" t="n">
        <v>3.480000019</v>
      </c>
      <c r="O4659" s="9" t="n">
        <v>0</v>
      </c>
    </row>
    <row r="4660" customFormat="false" ht="15" hidden="false" customHeight="true" outlineLevel="0" collapsed="false">
      <c r="A4660" s="6" t="n">
        <v>44953</v>
      </c>
      <c r="B4660" s="6" t="s">
        <v>26</v>
      </c>
      <c r="C4660" s="6" t="s">
        <v>49</v>
      </c>
      <c r="D4660" s="6" t="s">
        <v>21</v>
      </c>
      <c r="E4660" s="6" t="s">
        <v>66</v>
      </c>
      <c r="F4660" s="6" t="s">
        <v>33</v>
      </c>
      <c r="G4660" s="6" t="s">
        <v>47</v>
      </c>
      <c r="H4660" s="6" t="n">
        <v>1</v>
      </c>
      <c r="I4660" s="7" t="n">
        <v>59.99000168</v>
      </c>
      <c r="J4660" s="6" t="n">
        <v>5</v>
      </c>
      <c r="K4660" s="7" t="n">
        <v>299.9500122</v>
      </c>
      <c r="L4660" s="7" t="n">
        <v>53.99000168</v>
      </c>
      <c r="M4660" s="8" t="n">
        <v>0.180000007</v>
      </c>
      <c r="N4660" s="7" t="n">
        <v>-49.18999863</v>
      </c>
      <c r="O4660" s="12" t="n">
        <v>1</v>
      </c>
    </row>
    <row r="4661" customFormat="false" ht="15" hidden="false" customHeight="true" outlineLevel="0" collapsed="false">
      <c r="A4661" s="6" t="n">
        <v>21922</v>
      </c>
      <c r="B4661" s="6" t="s">
        <v>26</v>
      </c>
      <c r="C4661" s="6" t="s">
        <v>20</v>
      </c>
      <c r="D4661" s="6" t="s">
        <v>27</v>
      </c>
      <c r="E4661" s="6" t="s">
        <v>69</v>
      </c>
      <c r="F4661" s="6" t="s">
        <v>75</v>
      </c>
      <c r="G4661" s="6" t="s">
        <v>44</v>
      </c>
      <c r="H4661" s="6" t="n">
        <v>1</v>
      </c>
      <c r="I4661" s="7" t="n">
        <v>299.980011</v>
      </c>
      <c r="J4661" s="6" t="n">
        <v>1</v>
      </c>
      <c r="K4661" s="7" t="n">
        <v>299.980011</v>
      </c>
      <c r="L4661" s="7" t="n">
        <v>21</v>
      </c>
      <c r="M4661" s="8" t="n">
        <v>0.07</v>
      </c>
      <c r="N4661" s="7" t="n">
        <v>125.5400009</v>
      </c>
      <c r="O4661" s="12" t="n">
        <v>1</v>
      </c>
    </row>
    <row r="4662" customFormat="false" ht="15" hidden="false" customHeight="true" outlineLevel="0" collapsed="false">
      <c r="A4662" s="6" t="n">
        <v>46396</v>
      </c>
      <c r="B4662" s="6" t="s">
        <v>19</v>
      </c>
      <c r="C4662" s="6" t="s">
        <v>20</v>
      </c>
      <c r="D4662" s="6" t="s">
        <v>21</v>
      </c>
      <c r="E4662" s="6" t="s">
        <v>22</v>
      </c>
      <c r="F4662" s="6" t="s">
        <v>75</v>
      </c>
      <c r="G4662" s="6" t="s">
        <v>44</v>
      </c>
      <c r="H4662" s="6" t="n">
        <v>4</v>
      </c>
      <c r="I4662" s="7" t="n">
        <v>299.980011</v>
      </c>
      <c r="J4662" s="6" t="n">
        <v>1</v>
      </c>
      <c r="K4662" s="7" t="n">
        <v>299.980011</v>
      </c>
      <c r="L4662" s="7" t="n">
        <v>12</v>
      </c>
      <c r="M4662" s="8" t="n">
        <v>0.039999999</v>
      </c>
      <c r="N4662" s="7" t="n">
        <v>138.2299957</v>
      </c>
      <c r="O4662" s="9" t="n">
        <v>0</v>
      </c>
    </row>
    <row r="4663" customFormat="false" ht="15" hidden="false" customHeight="true" outlineLevel="0" collapsed="false">
      <c r="A4663" s="6" t="n">
        <v>28025</v>
      </c>
      <c r="B4663" s="6" t="s">
        <v>19</v>
      </c>
      <c r="C4663" s="6" t="s">
        <v>37</v>
      </c>
      <c r="D4663" s="6" t="s">
        <v>27</v>
      </c>
      <c r="E4663" s="6" t="s">
        <v>69</v>
      </c>
      <c r="F4663" s="6" t="s">
        <v>57</v>
      </c>
      <c r="G4663" s="6" t="s">
        <v>34</v>
      </c>
      <c r="H4663" s="6" t="n">
        <v>4</v>
      </c>
      <c r="I4663" s="7" t="n">
        <v>50</v>
      </c>
      <c r="J4663" s="6" t="n">
        <v>4</v>
      </c>
      <c r="K4663" s="7" t="n">
        <v>200</v>
      </c>
      <c r="L4663" s="7" t="n">
        <v>30</v>
      </c>
      <c r="M4663" s="8" t="n">
        <v>0.150000006</v>
      </c>
      <c r="N4663" s="7" t="n">
        <v>6.289999962</v>
      </c>
      <c r="O4663" s="12" t="n">
        <v>1</v>
      </c>
    </row>
    <row r="4664" customFormat="false" ht="15" hidden="false" customHeight="true" outlineLevel="0" collapsed="false">
      <c r="A4664" s="6" t="n">
        <v>30868</v>
      </c>
      <c r="B4664" s="6" t="s">
        <v>19</v>
      </c>
      <c r="C4664" s="6" t="s">
        <v>20</v>
      </c>
      <c r="D4664" s="6" t="s">
        <v>27</v>
      </c>
      <c r="E4664" s="6" t="s">
        <v>42</v>
      </c>
      <c r="F4664" s="6" t="s">
        <v>33</v>
      </c>
      <c r="G4664" s="6" t="s">
        <v>34</v>
      </c>
      <c r="H4664" s="6" t="n">
        <v>4</v>
      </c>
      <c r="I4664" s="7" t="n">
        <v>59.99000168</v>
      </c>
      <c r="J4664" s="6" t="n">
        <v>3</v>
      </c>
      <c r="K4664" s="7" t="n">
        <v>179.9700012</v>
      </c>
      <c r="L4664" s="7" t="n">
        <v>12.60000038</v>
      </c>
      <c r="M4664" s="8" t="n">
        <v>0.07</v>
      </c>
      <c r="N4664" s="7" t="n">
        <v>45.18999863</v>
      </c>
      <c r="O4664" s="9" t="n">
        <v>0</v>
      </c>
    </row>
    <row r="4665" customFormat="false" ht="15" hidden="false" customHeight="true" outlineLevel="0" collapsed="false">
      <c r="A4665" s="6" t="n">
        <v>13670</v>
      </c>
      <c r="B4665" s="6" t="s">
        <v>19</v>
      </c>
      <c r="C4665" s="6" t="s">
        <v>20</v>
      </c>
      <c r="D4665" s="6" t="s">
        <v>21</v>
      </c>
      <c r="E4665" s="6" t="s">
        <v>65</v>
      </c>
      <c r="F4665" s="6" t="s">
        <v>71</v>
      </c>
      <c r="G4665" s="6" t="s">
        <v>44</v>
      </c>
      <c r="H4665" s="6" t="n">
        <v>4</v>
      </c>
      <c r="I4665" s="7" t="n">
        <v>199.9900055</v>
      </c>
      <c r="J4665" s="6" t="n">
        <v>1</v>
      </c>
      <c r="K4665" s="7" t="n">
        <v>199.9900055</v>
      </c>
      <c r="L4665" s="7" t="n">
        <v>11</v>
      </c>
      <c r="M4665" s="8" t="n">
        <v>0.059999999</v>
      </c>
      <c r="N4665" s="7" t="n">
        <v>51.02999878</v>
      </c>
      <c r="O4665" s="12" t="n">
        <v>1</v>
      </c>
    </row>
    <row r="4666" customFormat="false" ht="15" hidden="false" customHeight="true" outlineLevel="0" collapsed="false">
      <c r="A4666" s="6" t="n">
        <v>21204</v>
      </c>
      <c r="B4666" s="6" t="s">
        <v>26</v>
      </c>
      <c r="C4666" s="6" t="s">
        <v>49</v>
      </c>
      <c r="D4666" s="6" t="s">
        <v>27</v>
      </c>
      <c r="E4666" s="6" t="s">
        <v>42</v>
      </c>
      <c r="F4666" s="6" t="s">
        <v>71</v>
      </c>
      <c r="G4666" s="6" t="s">
        <v>34</v>
      </c>
      <c r="H4666" s="6" t="n">
        <v>1</v>
      </c>
      <c r="I4666" s="7" t="n">
        <v>199.9900055</v>
      </c>
      <c r="J4666" s="6" t="n">
        <v>1</v>
      </c>
      <c r="K4666" s="7" t="n">
        <v>199.9900055</v>
      </c>
      <c r="L4666" s="7" t="n">
        <v>0</v>
      </c>
      <c r="M4666" s="8" t="n">
        <v>0</v>
      </c>
      <c r="N4666" s="7" t="n">
        <v>92</v>
      </c>
      <c r="O4666" s="12" t="n">
        <v>1</v>
      </c>
    </row>
    <row r="4667" customFormat="false" ht="15" hidden="false" customHeight="true" outlineLevel="0" collapsed="false">
      <c r="A4667" s="6" t="n">
        <v>28943</v>
      </c>
      <c r="B4667" s="6" t="s">
        <v>46</v>
      </c>
      <c r="C4667" s="6" t="s">
        <v>20</v>
      </c>
      <c r="D4667" s="6" t="s">
        <v>27</v>
      </c>
      <c r="E4667" s="6" t="s">
        <v>42</v>
      </c>
      <c r="F4667" s="6" t="s">
        <v>100</v>
      </c>
      <c r="G4667" s="6" t="s">
        <v>44</v>
      </c>
      <c r="H4667" s="6" t="n">
        <v>2</v>
      </c>
      <c r="I4667" s="7" t="n">
        <v>19.98999977</v>
      </c>
      <c r="J4667" s="6" t="n">
        <v>3</v>
      </c>
      <c r="K4667" s="7" t="n">
        <v>59.97000122</v>
      </c>
      <c r="L4667" s="7" t="n">
        <v>7.800000191</v>
      </c>
      <c r="M4667" s="8" t="n">
        <v>0.129999995</v>
      </c>
      <c r="N4667" s="7" t="n">
        <v>17.62999916</v>
      </c>
      <c r="O4667" s="12" t="n">
        <v>1</v>
      </c>
    </row>
    <row r="4668" customFormat="false" ht="15" hidden="false" customHeight="true" outlineLevel="0" collapsed="false">
      <c r="A4668" s="6" t="n">
        <v>7838</v>
      </c>
      <c r="B4668" s="6" t="s">
        <v>19</v>
      </c>
      <c r="C4668" s="6" t="s">
        <v>20</v>
      </c>
      <c r="D4668" s="6" t="s">
        <v>50</v>
      </c>
      <c r="E4668" s="6" t="s">
        <v>63</v>
      </c>
      <c r="F4668" s="6" t="s">
        <v>40</v>
      </c>
      <c r="G4668" s="6" t="s">
        <v>24</v>
      </c>
      <c r="H4668" s="6" t="n">
        <v>4</v>
      </c>
      <c r="I4668" s="7" t="n">
        <v>399.980011</v>
      </c>
      <c r="J4668" s="6" t="n">
        <v>1</v>
      </c>
      <c r="K4668" s="7" t="n">
        <v>399.980011</v>
      </c>
      <c r="L4668" s="7" t="n">
        <v>4</v>
      </c>
      <c r="M4668" s="8" t="n">
        <v>0.01</v>
      </c>
      <c r="N4668" s="7" t="n">
        <v>138.5899963</v>
      </c>
      <c r="O4668" s="9" t="n">
        <v>0</v>
      </c>
    </row>
    <row r="4669" customFormat="false" ht="15" hidden="false" customHeight="true" outlineLevel="0" collapsed="false">
      <c r="A4669" s="6" t="n">
        <v>23503</v>
      </c>
      <c r="B4669" s="6" t="s">
        <v>26</v>
      </c>
      <c r="C4669" s="6" t="s">
        <v>20</v>
      </c>
      <c r="D4669" s="6" t="s">
        <v>27</v>
      </c>
      <c r="E4669" s="6" t="s">
        <v>28</v>
      </c>
      <c r="F4669" s="6" t="s">
        <v>57</v>
      </c>
      <c r="G4669" s="6" t="s">
        <v>24</v>
      </c>
      <c r="H4669" s="6" t="n">
        <v>1</v>
      </c>
      <c r="I4669" s="7" t="n">
        <v>50</v>
      </c>
      <c r="J4669" s="6" t="n">
        <v>5</v>
      </c>
      <c r="K4669" s="7" t="n">
        <v>250</v>
      </c>
      <c r="L4669" s="7" t="n">
        <v>32.5</v>
      </c>
      <c r="M4669" s="8" t="n">
        <v>0.129999995</v>
      </c>
      <c r="N4669" s="7" t="n">
        <v>108.75</v>
      </c>
      <c r="O4669" s="12" t="n">
        <v>1</v>
      </c>
    </row>
    <row r="4670" customFormat="false" ht="15" hidden="false" customHeight="true" outlineLevel="0" collapsed="false">
      <c r="A4670" s="6" t="n">
        <v>23083</v>
      </c>
      <c r="B4670" s="6" t="s">
        <v>19</v>
      </c>
      <c r="C4670" s="6" t="s">
        <v>37</v>
      </c>
      <c r="D4670" s="6" t="s">
        <v>27</v>
      </c>
      <c r="E4670" s="6" t="s">
        <v>28</v>
      </c>
      <c r="F4670" s="6" t="s">
        <v>57</v>
      </c>
      <c r="G4670" s="6" t="s">
        <v>34</v>
      </c>
      <c r="H4670" s="6" t="n">
        <v>4</v>
      </c>
      <c r="I4670" s="7" t="n">
        <v>50</v>
      </c>
      <c r="J4670" s="6" t="n">
        <v>4</v>
      </c>
      <c r="K4670" s="7" t="n">
        <v>200</v>
      </c>
      <c r="L4670" s="7" t="n">
        <v>26</v>
      </c>
      <c r="M4670" s="8" t="n">
        <v>0.129999995</v>
      </c>
      <c r="N4670" s="7" t="n">
        <v>80.04000092</v>
      </c>
      <c r="O4670" s="9" t="n">
        <v>0</v>
      </c>
    </row>
    <row r="4671" customFormat="false" ht="15" hidden="false" customHeight="true" outlineLevel="0" collapsed="false">
      <c r="A4671" s="6" t="n">
        <v>49630</v>
      </c>
      <c r="B4671" s="6" t="s">
        <v>26</v>
      </c>
      <c r="C4671" s="6" t="s">
        <v>20</v>
      </c>
      <c r="D4671" s="6" t="s">
        <v>27</v>
      </c>
      <c r="E4671" s="6" t="s">
        <v>79</v>
      </c>
      <c r="F4671" s="6" t="s">
        <v>73</v>
      </c>
      <c r="G4671" s="6" t="s">
        <v>24</v>
      </c>
      <c r="H4671" s="6" t="n">
        <v>1</v>
      </c>
      <c r="I4671" s="7" t="n">
        <v>39.99000168</v>
      </c>
      <c r="J4671" s="6" t="n">
        <v>3</v>
      </c>
      <c r="K4671" s="7" t="n">
        <v>119.9700012</v>
      </c>
      <c r="L4671" s="7" t="n">
        <v>18</v>
      </c>
      <c r="M4671" s="8" t="n">
        <v>0.150000006</v>
      </c>
      <c r="N4671" s="7" t="n">
        <v>47.93000031</v>
      </c>
      <c r="O4671" s="12" t="n">
        <v>1</v>
      </c>
    </row>
    <row r="4672" customFormat="false" ht="15" hidden="false" customHeight="true" outlineLevel="0" collapsed="false">
      <c r="A4672" s="6" t="n">
        <v>56627</v>
      </c>
      <c r="B4672" s="6" t="s">
        <v>46</v>
      </c>
      <c r="C4672" s="6" t="s">
        <v>20</v>
      </c>
      <c r="D4672" s="6" t="s">
        <v>50</v>
      </c>
      <c r="E4672" s="6" t="s">
        <v>72</v>
      </c>
      <c r="F4672" s="6" t="s">
        <v>29</v>
      </c>
      <c r="G4672" s="6" t="s">
        <v>47</v>
      </c>
      <c r="H4672" s="6" t="n">
        <v>2</v>
      </c>
      <c r="I4672" s="7" t="n">
        <v>99.98999786</v>
      </c>
      <c r="J4672" s="6" t="n">
        <v>5</v>
      </c>
      <c r="K4672" s="7" t="n">
        <v>499.9500122</v>
      </c>
      <c r="L4672" s="7" t="n">
        <v>45</v>
      </c>
      <c r="M4672" s="8" t="n">
        <v>0.090000004</v>
      </c>
      <c r="N4672" s="7" t="n">
        <v>163.7799988</v>
      </c>
      <c r="O4672" s="12" t="n">
        <v>1</v>
      </c>
    </row>
    <row r="4673" customFormat="false" ht="15" hidden="false" customHeight="true" outlineLevel="0" collapsed="false">
      <c r="A4673" s="6" t="n">
        <v>36508</v>
      </c>
      <c r="B4673" s="6" t="s">
        <v>19</v>
      </c>
      <c r="C4673" s="6" t="s">
        <v>37</v>
      </c>
      <c r="D4673" s="6" t="s">
        <v>31</v>
      </c>
      <c r="E4673" s="6" t="s">
        <v>32</v>
      </c>
      <c r="F4673" s="6" t="s">
        <v>23</v>
      </c>
      <c r="G4673" s="6" t="s">
        <v>34</v>
      </c>
      <c r="H4673" s="6" t="n">
        <v>4</v>
      </c>
      <c r="I4673" s="7" t="n">
        <v>129.9900055</v>
      </c>
      <c r="J4673" s="6" t="n">
        <v>1</v>
      </c>
      <c r="K4673" s="7" t="n">
        <v>129.9900055</v>
      </c>
      <c r="L4673" s="7" t="n">
        <v>6.5</v>
      </c>
      <c r="M4673" s="8" t="n">
        <v>0.050000001</v>
      </c>
      <c r="N4673" s="7" t="n">
        <v>13.94999981</v>
      </c>
      <c r="O4673" s="9" t="n">
        <v>0</v>
      </c>
    </row>
    <row r="4674" customFormat="false" ht="15" hidden="false" customHeight="true" outlineLevel="0" collapsed="false">
      <c r="A4674" s="6" t="n">
        <v>26542</v>
      </c>
      <c r="B4674" s="6" t="s">
        <v>19</v>
      </c>
      <c r="C4674" s="6" t="s">
        <v>20</v>
      </c>
      <c r="D4674" s="6" t="s">
        <v>27</v>
      </c>
      <c r="E4674" s="6" t="s">
        <v>54</v>
      </c>
      <c r="F4674" s="6" t="s">
        <v>73</v>
      </c>
      <c r="G4674" s="6" t="s">
        <v>34</v>
      </c>
      <c r="H4674" s="6" t="n">
        <v>4</v>
      </c>
      <c r="I4674" s="7" t="n">
        <v>39.99000168</v>
      </c>
      <c r="J4674" s="6" t="n">
        <v>1</v>
      </c>
      <c r="K4674" s="7" t="n">
        <v>39.99000168</v>
      </c>
      <c r="L4674" s="7" t="n">
        <v>4</v>
      </c>
      <c r="M4674" s="8" t="n">
        <v>0.100000001</v>
      </c>
      <c r="N4674" s="7" t="n">
        <v>10.80000019</v>
      </c>
      <c r="O4674" s="9" t="n">
        <v>0</v>
      </c>
    </row>
    <row r="4675" customFormat="false" ht="15" hidden="false" customHeight="true" outlineLevel="0" collapsed="false">
      <c r="A4675" s="6" t="n">
        <v>50355</v>
      </c>
      <c r="B4675" s="6" t="s">
        <v>46</v>
      </c>
      <c r="C4675" s="6" t="s">
        <v>37</v>
      </c>
      <c r="D4675" s="6" t="s">
        <v>21</v>
      </c>
      <c r="E4675" s="6" t="s">
        <v>66</v>
      </c>
      <c r="F4675" s="6" t="s">
        <v>75</v>
      </c>
      <c r="G4675" s="6" t="s">
        <v>47</v>
      </c>
      <c r="H4675" s="6" t="n">
        <v>2</v>
      </c>
      <c r="I4675" s="7" t="n">
        <v>299.980011</v>
      </c>
      <c r="J4675" s="6" t="n">
        <v>1</v>
      </c>
      <c r="K4675" s="7" t="n">
        <v>299.980011</v>
      </c>
      <c r="L4675" s="7" t="n">
        <v>12</v>
      </c>
      <c r="M4675" s="8" t="n">
        <v>0.039999999</v>
      </c>
      <c r="N4675" s="7" t="n">
        <v>-201.5899963</v>
      </c>
      <c r="O4675" s="12" t="n">
        <v>1</v>
      </c>
    </row>
    <row r="4676" customFormat="false" ht="15" hidden="false" customHeight="true" outlineLevel="0" collapsed="false">
      <c r="A4676" s="6" t="n">
        <v>26532</v>
      </c>
      <c r="B4676" s="6" t="s">
        <v>46</v>
      </c>
      <c r="C4676" s="6" t="s">
        <v>37</v>
      </c>
      <c r="D4676" s="6" t="s">
        <v>27</v>
      </c>
      <c r="E4676" s="6" t="s">
        <v>54</v>
      </c>
      <c r="F4676" s="6" t="s">
        <v>74</v>
      </c>
      <c r="G4676" s="6" t="s">
        <v>34</v>
      </c>
      <c r="H4676" s="6" t="n">
        <v>2</v>
      </c>
      <c r="I4676" s="7" t="n">
        <v>51.99000168</v>
      </c>
      <c r="J4676" s="6" t="n">
        <v>5</v>
      </c>
      <c r="K4676" s="7" t="n">
        <v>259.9500122</v>
      </c>
      <c r="L4676" s="7" t="n">
        <v>38.99000168</v>
      </c>
      <c r="M4676" s="8" t="n">
        <v>0.150000006</v>
      </c>
      <c r="N4676" s="7" t="n">
        <v>74.68000031</v>
      </c>
      <c r="O4676" s="12" t="n">
        <v>1</v>
      </c>
    </row>
    <row r="4677" customFormat="false" ht="15" hidden="false" customHeight="true" outlineLevel="0" collapsed="false">
      <c r="A4677" s="6" t="n">
        <v>47056</v>
      </c>
      <c r="B4677" s="6" t="s">
        <v>19</v>
      </c>
      <c r="C4677" s="6" t="s">
        <v>20</v>
      </c>
      <c r="D4677" s="6" t="s">
        <v>38</v>
      </c>
      <c r="E4677" s="6" t="s">
        <v>92</v>
      </c>
      <c r="F4677" s="6" t="s">
        <v>40</v>
      </c>
      <c r="G4677" s="6" t="s">
        <v>34</v>
      </c>
      <c r="H4677" s="6" t="n">
        <v>4</v>
      </c>
      <c r="I4677" s="7" t="n">
        <v>399.980011</v>
      </c>
      <c r="J4677" s="6" t="n">
        <v>1</v>
      </c>
      <c r="K4677" s="7" t="n">
        <v>399.980011</v>
      </c>
      <c r="L4677" s="7" t="n">
        <v>64</v>
      </c>
      <c r="M4677" s="8" t="n">
        <v>0.159999996</v>
      </c>
      <c r="N4677" s="7" t="n">
        <v>97.44000244</v>
      </c>
      <c r="O4677" s="9" t="n">
        <v>0</v>
      </c>
    </row>
    <row r="4678" customFormat="false" ht="15" hidden="false" customHeight="true" outlineLevel="0" collapsed="false">
      <c r="A4678" s="6" t="n">
        <v>21924</v>
      </c>
      <c r="B4678" s="6" t="s">
        <v>19</v>
      </c>
      <c r="C4678" s="6" t="s">
        <v>20</v>
      </c>
      <c r="D4678" s="6" t="s">
        <v>27</v>
      </c>
      <c r="E4678" s="6" t="s">
        <v>69</v>
      </c>
      <c r="F4678" s="6" t="s">
        <v>58</v>
      </c>
      <c r="G4678" s="6" t="s">
        <v>34</v>
      </c>
      <c r="H4678" s="6" t="n">
        <v>4</v>
      </c>
      <c r="I4678" s="7" t="n">
        <v>49.97999954</v>
      </c>
      <c r="J4678" s="6" t="n">
        <v>5</v>
      </c>
      <c r="K4678" s="7" t="n">
        <v>249.8999939</v>
      </c>
      <c r="L4678" s="7" t="n">
        <v>29.98999977</v>
      </c>
      <c r="M4678" s="8" t="n">
        <v>0.119999997</v>
      </c>
      <c r="N4678" s="7" t="n">
        <v>65.97000122</v>
      </c>
      <c r="O4678" s="12" t="n">
        <v>1</v>
      </c>
    </row>
    <row r="4679" customFormat="false" ht="15" hidden="false" customHeight="true" outlineLevel="0" collapsed="false">
      <c r="A4679" s="6" t="n">
        <v>3903</v>
      </c>
      <c r="B4679" s="6" t="s">
        <v>19</v>
      </c>
      <c r="C4679" s="6" t="s">
        <v>49</v>
      </c>
      <c r="D4679" s="6" t="s">
        <v>50</v>
      </c>
      <c r="E4679" s="6" t="s">
        <v>51</v>
      </c>
      <c r="F4679" s="6" t="s">
        <v>57</v>
      </c>
      <c r="G4679" s="6" t="s">
        <v>24</v>
      </c>
      <c r="H4679" s="6" t="n">
        <v>4</v>
      </c>
      <c r="I4679" s="7" t="n">
        <v>50</v>
      </c>
      <c r="J4679" s="6" t="n">
        <v>3</v>
      </c>
      <c r="K4679" s="7" t="n">
        <v>150</v>
      </c>
      <c r="L4679" s="7" t="n">
        <v>25.5</v>
      </c>
      <c r="M4679" s="8" t="n">
        <v>0.170000002</v>
      </c>
      <c r="N4679" s="7" t="n">
        <v>24.89999962</v>
      </c>
      <c r="O4679" s="9" t="n">
        <v>0</v>
      </c>
    </row>
    <row r="4680" customFormat="false" ht="15" hidden="false" customHeight="true" outlineLevel="0" collapsed="false">
      <c r="A4680" s="6" t="n">
        <v>15455</v>
      </c>
      <c r="B4680" s="6" t="s">
        <v>19</v>
      </c>
      <c r="C4680" s="6" t="s">
        <v>20</v>
      </c>
      <c r="D4680" s="6" t="s">
        <v>21</v>
      </c>
      <c r="E4680" s="6" t="s">
        <v>22</v>
      </c>
      <c r="F4680" s="6" t="s">
        <v>57</v>
      </c>
      <c r="G4680" s="6" t="s">
        <v>34</v>
      </c>
      <c r="H4680" s="6" t="n">
        <v>4</v>
      </c>
      <c r="I4680" s="7" t="n">
        <v>50</v>
      </c>
      <c r="J4680" s="6" t="n">
        <v>4</v>
      </c>
      <c r="K4680" s="7" t="n">
        <v>200</v>
      </c>
      <c r="L4680" s="7" t="n">
        <v>26</v>
      </c>
      <c r="M4680" s="8" t="n">
        <v>0.129999995</v>
      </c>
      <c r="N4680" s="7" t="n">
        <v>10.78999996</v>
      </c>
      <c r="O4680" s="12" t="n">
        <v>1</v>
      </c>
    </row>
    <row r="4681" customFormat="false" ht="15" hidden="false" customHeight="true" outlineLevel="0" collapsed="false">
      <c r="A4681" s="6" t="n">
        <v>6424</v>
      </c>
      <c r="B4681" s="6" t="s">
        <v>19</v>
      </c>
      <c r="C4681" s="6" t="s">
        <v>20</v>
      </c>
      <c r="D4681" s="6" t="s">
        <v>50</v>
      </c>
      <c r="E4681" s="6" t="s">
        <v>63</v>
      </c>
      <c r="F4681" s="6" t="s">
        <v>23</v>
      </c>
      <c r="G4681" s="6" t="s">
        <v>34</v>
      </c>
      <c r="H4681" s="6" t="n">
        <v>4</v>
      </c>
      <c r="I4681" s="7" t="n">
        <v>129.9900055</v>
      </c>
      <c r="J4681" s="6" t="n">
        <v>1</v>
      </c>
      <c r="K4681" s="7" t="n">
        <v>129.9900055</v>
      </c>
      <c r="L4681" s="7" t="n">
        <v>19.5</v>
      </c>
      <c r="M4681" s="8" t="n">
        <v>0.150000006</v>
      </c>
      <c r="N4681" s="7" t="n">
        <v>30.94000053</v>
      </c>
      <c r="O4681" s="12" t="n">
        <v>1</v>
      </c>
    </row>
    <row r="4682" customFormat="false" ht="15" hidden="false" customHeight="true" outlineLevel="0" collapsed="false">
      <c r="A4682" s="6" t="n">
        <v>16307</v>
      </c>
      <c r="B4682" s="6" t="s">
        <v>19</v>
      </c>
      <c r="C4682" s="6" t="s">
        <v>37</v>
      </c>
      <c r="D4682" s="6" t="s">
        <v>21</v>
      </c>
      <c r="E4682" s="6" t="s">
        <v>65</v>
      </c>
      <c r="F4682" s="6" t="s">
        <v>29</v>
      </c>
      <c r="G4682" s="6" t="s">
        <v>24</v>
      </c>
      <c r="H4682" s="6" t="n">
        <v>4</v>
      </c>
      <c r="I4682" s="7" t="n">
        <v>99.98999786</v>
      </c>
      <c r="J4682" s="6" t="n">
        <v>2</v>
      </c>
      <c r="K4682" s="7" t="n">
        <v>199.9799957</v>
      </c>
      <c r="L4682" s="7" t="n">
        <v>20</v>
      </c>
      <c r="M4682" s="8" t="n">
        <v>0.100000001</v>
      </c>
      <c r="N4682" s="7" t="n">
        <v>62.99000168</v>
      </c>
      <c r="O4682" s="9" t="n">
        <v>0</v>
      </c>
    </row>
    <row r="4683" customFormat="false" ht="15" hidden="false" customHeight="true" outlineLevel="0" collapsed="false">
      <c r="A4683" s="6" t="n">
        <v>30759</v>
      </c>
      <c r="B4683" s="6" t="s">
        <v>46</v>
      </c>
      <c r="C4683" s="6" t="s">
        <v>49</v>
      </c>
      <c r="D4683" s="6" t="s">
        <v>27</v>
      </c>
      <c r="E4683" s="6" t="s">
        <v>42</v>
      </c>
      <c r="F4683" s="6" t="s">
        <v>80</v>
      </c>
      <c r="G4683" s="6" t="s">
        <v>24</v>
      </c>
      <c r="H4683" s="6" t="n">
        <v>2</v>
      </c>
      <c r="I4683" s="7" t="n">
        <v>24.98999977</v>
      </c>
      <c r="J4683" s="6" t="n">
        <v>2</v>
      </c>
      <c r="K4683" s="7" t="n">
        <v>49.97999954</v>
      </c>
      <c r="L4683" s="7" t="n">
        <v>8</v>
      </c>
      <c r="M4683" s="8" t="n">
        <v>0.159999996</v>
      </c>
      <c r="N4683" s="7" t="n">
        <v>3.690000057</v>
      </c>
      <c r="O4683" s="12" t="n">
        <v>1</v>
      </c>
    </row>
    <row r="4684" customFormat="false" ht="15" hidden="false" customHeight="true" outlineLevel="0" collapsed="false">
      <c r="A4684" s="6" t="n">
        <v>10677</v>
      </c>
      <c r="B4684" s="6" t="s">
        <v>19</v>
      </c>
      <c r="C4684" s="6" t="s">
        <v>49</v>
      </c>
      <c r="D4684" s="6" t="s">
        <v>21</v>
      </c>
      <c r="E4684" s="6" t="s">
        <v>65</v>
      </c>
      <c r="F4684" s="6" t="s">
        <v>23</v>
      </c>
      <c r="G4684" s="6" t="s">
        <v>34</v>
      </c>
      <c r="H4684" s="6" t="n">
        <v>4</v>
      </c>
      <c r="I4684" s="7" t="n">
        <v>129.9900055</v>
      </c>
      <c r="J4684" s="6" t="n">
        <v>1</v>
      </c>
      <c r="K4684" s="7" t="n">
        <v>129.9900055</v>
      </c>
      <c r="L4684" s="7" t="n">
        <v>22.10000038</v>
      </c>
      <c r="M4684" s="8" t="n">
        <v>0.170000002</v>
      </c>
      <c r="N4684" s="7" t="n">
        <v>-39.59999847</v>
      </c>
      <c r="O4684" s="9" t="n">
        <v>0</v>
      </c>
    </row>
    <row r="4685" customFormat="false" ht="15" hidden="false" customHeight="true" outlineLevel="0" collapsed="false">
      <c r="A4685" s="6" t="n">
        <v>40499</v>
      </c>
      <c r="B4685" s="6" t="s">
        <v>36</v>
      </c>
      <c r="C4685" s="6" t="s">
        <v>20</v>
      </c>
      <c r="D4685" s="6" t="s">
        <v>31</v>
      </c>
      <c r="E4685" s="6" t="s">
        <v>32</v>
      </c>
      <c r="F4685" s="6" t="s">
        <v>40</v>
      </c>
      <c r="G4685" s="6" t="s">
        <v>24</v>
      </c>
      <c r="H4685" s="6" t="n">
        <v>0</v>
      </c>
      <c r="I4685" s="7" t="n">
        <v>399.980011</v>
      </c>
      <c r="J4685" s="6" t="n">
        <v>1</v>
      </c>
      <c r="K4685" s="7" t="n">
        <v>399.980011</v>
      </c>
      <c r="L4685" s="7" t="n">
        <v>4</v>
      </c>
      <c r="M4685" s="8" t="n">
        <v>0.01</v>
      </c>
      <c r="N4685" s="7" t="n">
        <v>126.7099991</v>
      </c>
      <c r="O4685" s="9" t="n">
        <v>0</v>
      </c>
    </row>
    <row r="4686" customFormat="false" ht="15" hidden="false" customHeight="true" outlineLevel="0" collapsed="false">
      <c r="A4686" s="6" t="n">
        <v>12354</v>
      </c>
      <c r="B4686" s="6" t="s">
        <v>19</v>
      </c>
      <c r="C4686" s="6" t="s">
        <v>49</v>
      </c>
      <c r="D4686" s="6" t="s">
        <v>21</v>
      </c>
      <c r="E4686" s="6" t="s">
        <v>65</v>
      </c>
      <c r="F4686" s="6" t="s">
        <v>73</v>
      </c>
      <c r="G4686" s="6" t="s">
        <v>24</v>
      </c>
      <c r="H4686" s="6" t="n">
        <v>4</v>
      </c>
      <c r="I4686" s="7" t="n">
        <v>39.99000168</v>
      </c>
      <c r="J4686" s="6" t="n">
        <v>5</v>
      </c>
      <c r="K4686" s="7" t="n">
        <v>199.9499969</v>
      </c>
      <c r="L4686" s="7" t="n">
        <v>10</v>
      </c>
      <c r="M4686" s="8" t="n">
        <v>0.050000001</v>
      </c>
      <c r="N4686" s="7" t="n">
        <v>41.79000092</v>
      </c>
      <c r="O4686" s="12" t="n">
        <v>1</v>
      </c>
    </row>
    <row r="4687" customFormat="false" ht="15" hidden="false" customHeight="true" outlineLevel="0" collapsed="false">
      <c r="A4687" s="6" t="n">
        <v>35768</v>
      </c>
      <c r="B4687" s="6" t="s">
        <v>19</v>
      </c>
      <c r="C4687" s="6" t="s">
        <v>20</v>
      </c>
      <c r="D4687" s="6" t="s">
        <v>31</v>
      </c>
      <c r="E4687" s="6" t="s">
        <v>32</v>
      </c>
      <c r="F4687" s="6" t="s">
        <v>58</v>
      </c>
      <c r="G4687" s="6" t="s">
        <v>34</v>
      </c>
      <c r="H4687" s="6" t="n">
        <v>4</v>
      </c>
      <c r="I4687" s="7" t="n">
        <v>49.97999954</v>
      </c>
      <c r="J4687" s="6" t="n">
        <v>1</v>
      </c>
      <c r="K4687" s="7" t="n">
        <v>49.97999954</v>
      </c>
      <c r="L4687" s="7" t="n">
        <v>2</v>
      </c>
      <c r="M4687" s="8" t="n">
        <v>0.039999999</v>
      </c>
      <c r="N4687" s="7" t="n">
        <v>17.27000046</v>
      </c>
      <c r="O4687" s="9" t="n">
        <v>0</v>
      </c>
    </row>
    <row r="4688" customFormat="false" ht="15" hidden="false" customHeight="true" outlineLevel="0" collapsed="false">
      <c r="A4688" s="6" t="n">
        <v>62588</v>
      </c>
      <c r="B4688" s="6" t="s">
        <v>19</v>
      </c>
      <c r="C4688" s="6" t="s">
        <v>20</v>
      </c>
      <c r="D4688" s="6" t="s">
        <v>21</v>
      </c>
      <c r="E4688" s="6" t="s">
        <v>65</v>
      </c>
      <c r="F4688" s="6" t="s">
        <v>57</v>
      </c>
      <c r="G4688" s="6" t="s">
        <v>44</v>
      </c>
      <c r="H4688" s="6" t="n">
        <v>4</v>
      </c>
      <c r="I4688" s="7" t="n">
        <v>50</v>
      </c>
      <c r="J4688" s="6" t="n">
        <v>2</v>
      </c>
      <c r="K4688" s="7" t="n">
        <v>100</v>
      </c>
      <c r="L4688" s="7" t="n">
        <v>5</v>
      </c>
      <c r="M4688" s="8" t="n">
        <v>0.050000001</v>
      </c>
      <c r="N4688" s="7" t="n">
        <v>10.73999977</v>
      </c>
      <c r="O4688" s="9" t="n">
        <v>0</v>
      </c>
    </row>
    <row r="4689" customFormat="false" ht="15" hidden="false" customHeight="true" outlineLevel="0" collapsed="false">
      <c r="A4689" s="6" t="n">
        <v>57945</v>
      </c>
      <c r="B4689" s="6" t="s">
        <v>46</v>
      </c>
      <c r="C4689" s="6" t="s">
        <v>49</v>
      </c>
      <c r="D4689" s="6" t="s">
        <v>50</v>
      </c>
      <c r="E4689" s="6" t="s">
        <v>72</v>
      </c>
      <c r="F4689" s="6" t="s">
        <v>57</v>
      </c>
      <c r="G4689" s="6" t="s">
        <v>34</v>
      </c>
      <c r="H4689" s="6" t="n">
        <v>2</v>
      </c>
      <c r="I4689" s="7" t="n">
        <v>50</v>
      </c>
      <c r="J4689" s="6" t="n">
        <v>4</v>
      </c>
      <c r="K4689" s="7" t="n">
        <v>200</v>
      </c>
      <c r="L4689" s="7" t="n">
        <v>4</v>
      </c>
      <c r="M4689" s="8" t="n">
        <v>0.02</v>
      </c>
      <c r="N4689" s="7" t="n">
        <v>7.449999809</v>
      </c>
      <c r="O4689" s="12" t="n">
        <v>1</v>
      </c>
    </row>
    <row r="4690" customFormat="false" ht="15" hidden="false" customHeight="true" outlineLevel="0" collapsed="false">
      <c r="A4690" s="6" t="n">
        <v>27468</v>
      </c>
      <c r="B4690" s="6" t="s">
        <v>46</v>
      </c>
      <c r="C4690" s="6" t="s">
        <v>37</v>
      </c>
      <c r="D4690" s="6" t="s">
        <v>27</v>
      </c>
      <c r="E4690" s="6" t="s">
        <v>28</v>
      </c>
      <c r="F4690" s="6" t="s">
        <v>58</v>
      </c>
      <c r="G4690" s="6" t="s">
        <v>24</v>
      </c>
      <c r="H4690" s="6" t="n">
        <v>2</v>
      </c>
      <c r="I4690" s="7" t="n">
        <v>49.97999954</v>
      </c>
      <c r="J4690" s="6" t="n">
        <v>1</v>
      </c>
      <c r="K4690" s="7" t="n">
        <v>49.97999954</v>
      </c>
      <c r="L4690" s="7" t="n">
        <v>0.5</v>
      </c>
      <c r="M4690" s="8" t="n">
        <v>0.01</v>
      </c>
      <c r="N4690" s="7" t="n">
        <v>6.190000057</v>
      </c>
      <c r="O4690" s="12" t="n">
        <v>1</v>
      </c>
    </row>
    <row r="4691" customFormat="false" ht="15" hidden="false" customHeight="true" outlineLevel="0" collapsed="false">
      <c r="A4691" s="6" t="n">
        <v>22475</v>
      </c>
      <c r="B4691" s="6" t="s">
        <v>19</v>
      </c>
      <c r="C4691" s="6" t="s">
        <v>37</v>
      </c>
      <c r="D4691" s="6" t="s">
        <v>27</v>
      </c>
      <c r="E4691" s="6" t="s">
        <v>69</v>
      </c>
      <c r="F4691" s="6" t="s">
        <v>71</v>
      </c>
      <c r="G4691" s="6" t="s">
        <v>24</v>
      </c>
      <c r="H4691" s="6" t="n">
        <v>4</v>
      </c>
      <c r="I4691" s="7" t="n">
        <v>199.9900055</v>
      </c>
      <c r="J4691" s="6" t="n">
        <v>1</v>
      </c>
      <c r="K4691" s="7" t="n">
        <v>199.9900055</v>
      </c>
      <c r="L4691" s="7" t="n">
        <v>4</v>
      </c>
      <c r="M4691" s="8" t="n">
        <v>0.02</v>
      </c>
      <c r="N4691" s="7" t="n">
        <v>90.16000366</v>
      </c>
      <c r="O4691" s="12" t="n">
        <v>1</v>
      </c>
    </row>
    <row r="4692" customFormat="false" ht="15" hidden="false" customHeight="true" outlineLevel="0" collapsed="false">
      <c r="A4692" s="6" t="n">
        <v>5621</v>
      </c>
      <c r="B4692" s="6" t="s">
        <v>19</v>
      </c>
      <c r="C4692" s="6" t="s">
        <v>37</v>
      </c>
      <c r="D4692" s="6" t="s">
        <v>50</v>
      </c>
      <c r="E4692" s="6" t="s">
        <v>51</v>
      </c>
      <c r="F4692" s="6" t="s">
        <v>71</v>
      </c>
      <c r="G4692" s="6" t="s">
        <v>24</v>
      </c>
      <c r="H4692" s="6" t="n">
        <v>4</v>
      </c>
      <c r="I4692" s="7" t="n">
        <v>199.9900055</v>
      </c>
      <c r="J4692" s="6" t="n">
        <v>1</v>
      </c>
      <c r="K4692" s="7" t="n">
        <v>199.9900055</v>
      </c>
      <c r="L4692" s="7" t="n">
        <v>30</v>
      </c>
      <c r="M4692" s="8" t="n">
        <v>0.150000006</v>
      </c>
      <c r="N4692" s="7" t="n">
        <v>-17</v>
      </c>
      <c r="O4692" s="9" t="n">
        <v>0</v>
      </c>
    </row>
    <row r="4693" customFormat="false" ht="15" hidden="false" customHeight="true" outlineLevel="0" collapsed="false">
      <c r="A4693" s="6" t="n">
        <v>43884</v>
      </c>
      <c r="B4693" s="6" t="s">
        <v>46</v>
      </c>
      <c r="C4693" s="6" t="s">
        <v>20</v>
      </c>
      <c r="D4693" s="6" t="s">
        <v>27</v>
      </c>
      <c r="E4693" s="6" t="s">
        <v>79</v>
      </c>
      <c r="F4693" s="6" t="s">
        <v>75</v>
      </c>
      <c r="G4693" s="6" t="s">
        <v>24</v>
      </c>
      <c r="H4693" s="6" t="n">
        <v>2</v>
      </c>
      <c r="I4693" s="7" t="n">
        <v>299.980011</v>
      </c>
      <c r="J4693" s="6" t="n">
        <v>1</v>
      </c>
      <c r="K4693" s="7" t="n">
        <v>299.980011</v>
      </c>
      <c r="L4693" s="7" t="n">
        <v>75</v>
      </c>
      <c r="M4693" s="8" t="n">
        <v>0.25</v>
      </c>
      <c r="N4693" s="7" t="n">
        <v>9</v>
      </c>
      <c r="O4693" s="12" t="n">
        <v>1</v>
      </c>
    </row>
    <row r="4694" customFormat="false" ht="15" hidden="false" customHeight="true" outlineLevel="0" collapsed="false">
      <c r="A4694" s="6" t="n">
        <v>68633</v>
      </c>
      <c r="B4694" s="6" t="s">
        <v>19</v>
      </c>
      <c r="C4694" s="6" t="s">
        <v>20</v>
      </c>
      <c r="D4694" s="6" t="s">
        <v>21</v>
      </c>
      <c r="E4694" s="6" t="s">
        <v>65</v>
      </c>
      <c r="F4694" s="6" t="s">
        <v>58</v>
      </c>
      <c r="G4694" s="6" t="s">
        <v>24</v>
      </c>
      <c r="H4694" s="6" t="n">
        <v>4</v>
      </c>
      <c r="I4694" s="7" t="n">
        <v>49.97999954</v>
      </c>
      <c r="J4694" s="6" t="n">
        <v>1</v>
      </c>
      <c r="K4694" s="7" t="n">
        <v>49.97999954</v>
      </c>
      <c r="L4694" s="7" t="n">
        <v>2.75</v>
      </c>
      <c r="M4694" s="8" t="n">
        <v>0.059999999</v>
      </c>
      <c r="N4694" s="7" t="n">
        <v>4.71999979</v>
      </c>
      <c r="O4694" s="9" t="n">
        <v>0</v>
      </c>
    </row>
    <row r="4695" customFormat="false" ht="15" hidden="false" customHeight="true" outlineLevel="0" collapsed="false">
      <c r="A4695" s="6" t="n">
        <v>42033</v>
      </c>
      <c r="B4695" s="6" t="s">
        <v>19</v>
      </c>
      <c r="C4695" s="6" t="s">
        <v>37</v>
      </c>
      <c r="D4695" s="6" t="s">
        <v>27</v>
      </c>
      <c r="E4695" s="6" t="s">
        <v>79</v>
      </c>
      <c r="F4695" s="6" t="s">
        <v>29</v>
      </c>
      <c r="G4695" s="6" t="s">
        <v>34</v>
      </c>
      <c r="H4695" s="6" t="n">
        <v>4</v>
      </c>
      <c r="I4695" s="7" t="n">
        <v>99.98999786</v>
      </c>
      <c r="J4695" s="6" t="n">
        <v>5</v>
      </c>
      <c r="K4695" s="7" t="n">
        <v>499.9500122</v>
      </c>
      <c r="L4695" s="7" t="n">
        <v>84.98999786</v>
      </c>
      <c r="M4695" s="8" t="n">
        <v>0.170000002</v>
      </c>
      <c r="N4695" s="7" t="n">
        <v>-733.2299805</v>
      </c>
      <c r="O4695" s="9" t="n">
        <v>0</v>
      </c>
    </row>
    <row r="4696" customFormat="false" ht="15" hidden="false" customHeight="true" outlineLevel="0" collapsed="false">
      <c r="A4696" s="6" t="n">
        <v>19131</v>
      </c>
      <c r="B4696" s="6" t="s">
        <v>46</v>
      </c>
      <c r="C4696" s="6" t="s">
        <v>20</v>
      </c>
      <c r="D4696" s="6" t="s">
        <v>21</v>
      </c>
      <c r="E4696" s="6" t="s">
        <v>65</v>
      </c>
      <c r="F4696" s="6" t="s">
        <v>40</v>
      </c>
      <c r="G4696" s="6" t="s">
        <v>34</v>
      </c>
      <c r="H4696" s="6" t="n">
        <v>2</v>
      </c>
      <c r="I4696" s="7" t="n">
        <v>399.980011</v>
      </c>
      <c r="J4696" s="6" t="n">
        <v>1</v>
      </c>
      <c r="K4696" s="7" t="n">
        <v>399.980011</v>
      </c>
      <c r="L4696" s="7" t="n">
        <v>12</v>
      </c>
      <c r="M4696" s="8" t="n">
        <v>0.029999999</v>
      </c>
      <c r="N4696" s="7" t="n">
        <v>97</v>
      </c>
      <c r="O4696" s="9" t="n">
        <v>0</v>
      </c>
    </row>
    <row r="4697" customFormat="false" ht="15" hidden="false" customHeight="true" outlineLevel="0" collapsed="false">
      <c r="A4697" s="6" t="n">
        <v>53774</v>
      </c>
      <c r="B4697" s="6" t="s">
        <v>36</v>
      </c>
      <c r="C4697" s="6" t="s">
        <v>37</v>
      </c>
      <c r="D4697" s="6" t="s">
        <v>50</v>
      </c>
      <c r="E4697" s="6" t="s">
        <v>72</v>
      </c>
      <c r="F4697" s="6" t="s">
        <v>58</v>
      </c>
      <c r="G4697" s="6" t="s">
        <v>34</v>
      </c>
      <c r="H4697" s="6" t="n">
        <v>0</v>
      </c>
      <c r="I4697" s="7" t="n">
        <v>49.97999954</v>
      </c>
      <c r="J4697" s="6" t="n">
        <v>5</v>
      </c>
      <c r="K4697" s="7" t="n">
        <v>249.8999939</v>
      </c>
      <c r="L4697" s="7" t="n">
        <v>22.48999977</v>
      </c>
      <c r="M4697" s="8" t="n">
        <v>0.090000004</v>
      </c>
      <c r="N4697" s="7" t="n">
        <v>47.75999832</v>
      </c>
      <c r="O4697" s="12" t="n">
        <v>1</v>
      </c>
    </row>
    <row r="4698" customFormat="false" ht="15" hidden="false" customHeight="true" outlineLevel="0" collapsed="false">
      <c r="A4698" s="6" t="n">
        <v>17359</v>
      </c>
      <c r="B4698" s="6" t="s">
        <v>46</v>
      </c>
      <c r="C4698" s="6" t="s">
        <v>49</v>
      </c>
      <c r="D4698" s="6" t="s">
        <v>21</v>
      </c>
      <c r="E4698" s="6" t="s">
        <v>65</v>
      </c>
      <c r="F4698" s="6" t="s">
        <v>33</v>
      </c>
      <c r="G4698" s="6" t="s">
        <v>24</v>
      </c>
      <c r="H4698" s="6" t="n">
        <v>2</v>
      </c>
      <c r="I4698" s="7" t="n">
        <v>59.99000168</v>
      </c>
      <c r="J4698" s="6" t="n">
        <v>1</v>
      </c>
      <c r="K4698" s="7" t="n">
        <v>59.99000168</v>
      </c>
      <c r="L4698" s="7" t="n">
        <v>9.600000381</v>
      </c>
      <c r="M4698" s="8" t="n">
        <v>0.159999996</v>
      </c>
      <c r="N4698" s="7" t="n">
        <v>10.07999992</v>
      </c>
      <c r="O4698" s="12" t="n">
        <v>1</v>
      </c>
    </row>
    <row r="4699" customFormat="false" ht="15" hidden="false" customHeight="true" outlineLevel="0" collapsed="false">
      <c r="A4699" s="6" t="n">
        <v>64880</v>
      </c>
      <c r="B4699" s="6" t="s">
        <v>19</v>
      </c>
      <c r="C4699" s="6" t="s">
        <v>37</v>
      </c>
      <c r="D4699" s="6" t="s">
        <v>21</v>
      </c>
      <c r="E4699" s="6" t="s">
        <v>22</v>
      </c>
      <c r="F4699" s="6" t="s">
        <v>40</v>
      </c>
      <c r="G4699" s="6" t="s">
        <v>47</v>
      </c>
      <c r="H4699" s="6" t="n">
        <v>4</v>
      </c>
      <c r="I4699" s="7" t="n">
        <v>399.980011</v>
      </c>
      <c r="J4699" s="6" t="n">
        <v>1</v>
      </c>
      <c r="K4699" s="7" t="n">
        <v>399.980011</v>
      </c>
      <c r="L4699" s="7" t="n">
        <v>48</v>
      </c>
      <c r="M4699" s="8" t="n">
        <v>0.119999997</v>
      </c>
      <c r="N4699" s="7" t="n">
        <v>161.9100037</v>
      </c>
      <c r="O4699" s="12" t="n">
        <v>1</v>
      </c>
    </row>
    <row r="4700" customFormat="false" ht="15" hidden="false" customHeight="true" outlineLevel="0" collapsed="false">
      <c r="A4700" s="6" t="n">
        <v>10724</v>
      </c>
      <c r="B4700" s="6" t="s">
        <v>19</v>
      </c>
      <c r="C4700" s="6" t="s">
        <v>37</v>
      </c>
      <c r="D4700" s="6" t="s">
        <v>21</v>
      </c>
      <c r="E4700" s="6" t="s">
        <v>64</v>
      </c>
      <c r="F4700" s="6" t="s">
        <v>58</v>
      </c>
      <c r="G4700" s="6" t="s">
        <v>44</v>
      </c>
      <c r="H4700" s="6" t="n">
        <v>4</v>
      </c>
      <c r="I4700" s="7" t="n">
        <v>49.97999954</v>
      </c>
      <c r="J4700" s="6" t="n">
        <v>4</v>
      </c>
      <c r="K4700" s="7" t="n">
        <v>199.9199982</v>
      </c>
      <c r="L4700" s="7" t="n">
        <v>10</v>
      </c>
      <c r="M4700" s="8" t="n">
        <v>0.050000001</v>
      </c>
      <c r="N4700" s="7" t="n">
        <v>53.18000031</v>
      </c>
      <c r="O4700" s="12" t="n">
        <v>1</v>
      </c>
    </row>
    <row r="4701" customFormat="false" ht="15" hidden="false" customHeight="true" outlineLevel="0" collapsed="false">
      <c r="A4701" s="6" t="n">
        <v>12623</v>
      </c>
      <c r="B4701" s="6" t="s">
        <v>19</v>
      </c>
      <c r="C4701" s="6" t="s">
        <v>20</v>
      </c>
      <c r="D4701" s="6" t="s">
        <v>21</v>
      </c>
      <c r="E4701" s="6" t="s">
        <v>65</v>
      </c>
      <c r="F4701" s="6" t="s">
        <v>23</v>
      </c>
      <c r="G4701" s="6" t="s">
        <v>34</v>
      </c>
      <c r="H4701" s="6" t="n">
        <v>4</v>
      </c>
      <c r="I4701" s="7" t="n">
        <v>129.9900055</v>
      </c>
      <c r="J4701" s="6" t="n">
        <v>1</v>
      </c>
      <c r="K4701" s="7" t="n">
        <v>129.9900055</v>
      </c>
      <c r="L4701" s="7" t="n">
        <v>3.900000095</v>
      </c>
      <c r="M4701" s="8" t="n">
        <v>0.029999999</v>
      </c>
      <c r="N4701" s="7" t="n">
        <v>-25.21999931</v>
      </c>
      <c r="O4701" s="9" t="n">
        <v>0</v>
      </c>
    </row>
    <row r="4702" customFormat="false" ht="15" hidden="false" customHeight="true" outlineLevel="0" collapsed="false">
      <c r="A4702" s="6" t="n">
        <v>43853</v>
      </c>
      <c r="B4702" s="6" t="s">
        <v>19</v>
      </c>
      <c r="C4702" s="6" t="s">
        <v>20</v>
      </c>
      <c r="D4702" s="6" t="s">
        <v>21</v>
      </c>
      <c r="E4702" s="6" t="s">
        <v>66</v>
      </c>
      <c r="F4702" s="6" t="s">
        <v>23</v>
      </c>
      <c r="G4702" s="6" t="s">
        <v>34</v>
      </c>
      <c r="H4702" s="6" t="n">
        <v>4</v>
      </c>
      <c r="I4702" s="7" t="n">
        <v>129.9900055</v>
      </c>
      <c r="J4702" s="6" t="n">
        <v>1</v>
      </c>
      <c r="K4702" s="7" t="n">
        <v>129.9900055</v>
      </c>
      <c r="L4702" s="7" t="n">
        <v>22.10000038</v>
      </c>
      <c r="M4702" s="8" t="n">
        <v>0.170000002</v>
      </c>
      <c r="N4702" s="7" t="n">
        <v>32.36999893</v>
      </c>
      <c r="O4702" s="9" t="n">
        <v>0</v>
      </c>
    </row>
    <row r="4703" customFormat="false" ht="15" hidden="false" customHeight="true" outlineLevel="0" collapsed="false">
      <c r="A4703" s="6" t="n">
        <v>12124</v>
      </c>
      <c r="B4703" s="6" t="s">
        <v>19</v>
      </c>
      <c r="C4703" s="6" t="s">
        <v>49</v>
      </c>
      <c r="D4703" s="6" t="s">
        <v>21</v>
      </c>
      <c r="E4703" s="6" t="s">
        <v>22</v>
      </c>
      <c r="F4703" s="6" t="s">
        <v>29</v>
      </c>
      <c r="G4703" s="6" t="s">
        <v>24</v>
      </c>
      <c r="H4703" s="6" t="n">
        <v>4</v>
      </c>
      <c r="I4703" s="7" t="n">
        <v>99.98999786</v>
      </c>
      <c r="J4703" s="6" t="n">
        <v>3</v>
      </c>
      <c r="K4703" s="7" t="n">
        <v>299.9700012</v>
      </c>
      <c r="L4703" s="7" t="n">
        <v>45</v>
      </c>
      <c r="M4703" s="8" t="n">
        <v>0.150000006</v>
      </c>
      <c r="N4703" s="7" t="n">
        <v>117.2900009</v>
      </c>
      <c r="O4703" s="12" t="n">
        <v>1</v>
      </c>
    </row>
    <row r="4704" customFormat="false" ht="15" hidden="false" customHeight="true" outlineLevel="0" collapsed="false">
      <c r="A4704" s="6" t="n">
        <v>61181</v>
      </c>
      <c r="B4704" s="6" t="s">
        <v>46</v>
      </c>
      <c r="C4704" s="6" t="s">
        <v>20</v>
      </c>
      <c r="D4704" s="6" t="s">
        <v>50</v>
      </c>
      <c r="E4704" s="6" t="s">
        <v>51</v>
      </c>
      <c r="F4704" s="6" t="s">
        <v>40</v>
      </c>
      <c r="G4704" s="6" t="s">
        <v>34</v>
      </c>
      <c r="H4704" s="6" t="n">
        <v>2</v>
      </c>
      <c r="I4704" s="7" t="n">
        <v>399.980011</v>
      </c>
      <c r="J4704" s="6" t="n">
        <v>1</v>
      </c>
      <c r="K4704" s="7" t="n">
        <v>399.980011</v>
      </c>
      <c r="L4704" s="7" t="n">
        <v>72</v>
      </c>
      <c r="M4704" s="8" t="n">
        <v>0.180000007</v>
      </c>
      <c r="N4704" s="7" t="n">
        <v>154.1499939</v>
      </c>
      <c r="O4704" s="9" t="n">
        <v>0</v>
      </c>
    </row>
    <row r="4705" customFormat="false" ht="15" hidden="false" customHeight="true" outlineLevel="0" collapsed="false">
      <c r="A4705" s="6" t="n">
        <v>56849</v>
      </c>
      <c r="B4705" s="6" t="s">
        <v>19</v>
      </c>
      <c r="C4705" s="6" t="s">
        <v>20</v>
      </c>
      <c r="D4705" s="6" t="s">
        <v>50</v>
      </c>
      <c r="E4705" s="6" t="s">
        <v>51</v>
      </c>
      <c r="F4705" s="6" t="s">
        <v>29</v>
      </c>
      <c r="G4705" s="6" t="s">
        <v>44</v>
      </c>
      <c r="H4705" s="6" t="n">
        <v>4</v>
      </c>
      <c r="I4705" s="7" t="n">
        <v>99.98999786</v>
      </c>
      <c r="J4705" s="6" t="n">
        <v>3</v>
      </c>
      <c r="K4705" s="7" t="n">
        <v>299.9700012</v>
      </c>
      <c r="L4705" s="7" t="n">
        <v>9</v>
      </c>
      <c r="M4705" s="8" t="n">
        <v>0.029999999</v>
      </c>
      <c r="N4705" s="7" t="n">
        <v>49.47000122</v>
      </c>
      <c r="O4705" s="12" t="n">
        <v>1</v>
      </c>
    </row>
    <row r="4706" customFormat="false" ht="15" hidden="false" customHeight="true" outlineLevel="0" collapsed="false">
      <c r="A4706" s="6" t="n">
        <v>63671</v>
      </c>
      <c r="B4706" s="6" t="s">
        <v>19</v>
      </c>
      <c r="C4706" s="6" t="s">
        <v>20</v>
      </c>
      <c r="D4706" s="6" t="s">
        <v>21</v>
      </c>
      <c r="E4706" s="6" t="s">
        <v>65</v>
      </c>
      <c r="F4706" s="6" t="s">
        <v>57</v>
      </c>
      <c r="G4706" s="6" t="s">
        <v>34</v>
      </c>
      <c r="H4706" s="6" t="n">
        <v>4</v>
      </c>
      <c r="I4706" s="7" t="n">
        <v>50</v>
      </c>
      <c r="J4706" s="6" t="n">
        <v>4</v>
      </c>
      <c r="K4706" s="7" t="n">
        <v>200</v>
      </c>
      <c r="L4706" s="7" t="n">
        <v>4</v>
      </c>
      <c r="M4706" s="8" t="n">
        <v>0.02</v>
      </c>
      <c r="N4706" s="7" t="n">
        <v>58.79999924</v>
      </c>
      <c r="O4706" s="9" t="n">
        <v>0</v>
      </c>
    </row>
    <row r="4707" customFormat="false" ht="15" hidden="false" customHeight="true" outlineLevel="0" collapsed="false">
      <c r="A4707" s="6" t="n">
        <v>65716</v>
      </c>
      <c r="B4707" s="6" t="s">
        <v>46</v>
      </c>
      <c r="C4707" s="6" t="s">
        <v>20</v>
      </c>
      <c r="D4707" s="6" t="s">
        <v>21</v>
      </c>
      <c r="E4707" s="6" t="s">
        <v>64</v>
      </c>
      <c r="F4707" s="6" t="s">
        <v>71</v>
      </c>
      <c r="G4707" s="6" t="s">
        <v>34</v>
      </c>
      <c r="H4707" s="6" t="n">
        <v>2</v>
      </c>
      <c r="I4707" s="7" t="n">
        <v>199.9900055</v>
      </c>
      <c r="J4707" s="6" t="n">
        <v>1</v>
      </c>
      <c r="K4707" s="7" t="n">
        <v>199.9900055</v>
      </c>
      <c r="L4707" s="7" t="n">
        <v>2</v>
      </c>
      <c r="M4707" s="8" t="n">
        <v>0.01</v>
      </c>
      <c r="N4707" s="7" t="n">
        <v>-59.40000153</v>
      </c>
      <c r="O4707" s="9" t="n">
        <v>0</v>
      </c>
    </row>
    <row r="4708" customFormat="false" ht="15" hidden="false" customHeight="true" outlineLevel="0" collapsed="false">
      <c r="A4708" s="6" t="n">
        <v>56372</v>
      </c>
      <c r="B4708" s="6" t="s">
        <v>36</v>
      </c>
      <c r="C4708" s="6" t="s">
        <v>20</v>
      </c>
      <c r="D4708" s="6" t="s">
        <v>50</v>
      </c>
      <c r="E4708" s="6" t="s">
        <v>51</v>
      </c>
      <c r="F4708" s="6" t="s">
        <v>73</v>
      </c>
      <c r="G4708" s="6" t="s">
        <v>44</v>
      </c>
      <c r="H4708" s="6" t="n">
        <v>0</v>
      </c>
      <c r="I4708" s="7" t="n">
        <v>39.99000168</v>
      </c>
      <c r="J4708" s="6" t="n">
        <v>3</v>
      </c>
      <c r="K4708" s="7" t="n">
        <v>119.9700012</v>
      </c>
      <c r="L4708" s="7" t="n">
        <v>18</v>
      </c>
      <c r="M4708" s="8" t="n">
        <v>0.150000006</v>
      </c>
      <c r="N4708" s="7" t="n">
        <v>28.54999924</v>
      </c>
      <c r="O4708" s="12" t="n">
        <v>1</v>
      </c>
    </row>
    <row r="4709" customFormat="false" ht="15" hidden="false" customHeight="true" outlineLevel="0" collapsed="false">
      <c r="A4709" s="6" t="n">
        <v>7996</v>
      </c>
      <c r="B4709" s="6" t="s">
        <v>19</v>
      </c>
      <c r="C4709" s="6" t="s">
        <v>49</v>
      </c>
      <c r="D4709" s="6" t="s">
        <v>50</v>
      </c>
      <c r="E4709" s="6" t="s">
        <v>51</v>
      </c>
      <c r="F4709" s="6" t="s">
        <v>23</v>
      </c>
      <c r="G4709" s="6" t="s">
        <v>47</v>
      </c>
      <c r="H4709" s="6" t="n">
        <v>4</v>
      </c>
      <c r="I4709" s="7" t="n">
        <v>129.9900055</v>
      </c>
      <c r="J4709" s="6" t="n">
        <v>1</v>
      </c>
      <c r="K4709" s="7" t="n">
        <v>129.9900055</v>
      </c>
      <c r="L4709" s="7" t="n">
        <v>32.5</v>
      </c>
      <c r="M4709" s="8" t="n">
        <v>0.25</v>
      </c>
      <c r="N4709" s="7" t="n">
        <v>29.25</v>
      </c>
      <c r="O4709" s="9" t="n">
        <v>0</v>
      </c>
    </row>
    <row r="4710" customFormat="false" ht="15" hidden="false" customHeight="true" outlineLevel="0" collapsed="false">
      <c r="A4710" s="6" t="n">
        <v>10206</v>
      </c>
      <c r="B4710" s="6" t="s">
        <v>19</v>
      </c>
      <c r="C4710" s="6" t="s">
        <v>20</v>
      </c>
      <c r="D4710" s="6" t="s">
        <v>50</v>
      </c>
      <c r="E4710" s="6" t="s">
        <v>63</v>
      </c>
      <c r="F4710" s="6" t="s">
        <v>33</v>
      </c>
      <c r="G4710" s="6" t="s">
        <v>34</v>
      </c>
      <c r="H4710" s="6" t="n">
        <v>4</v>
      </c>
      <c r="I4710" s="7" t="n">
        <v>59.99000168</v>
      </c>
      <c r="J4710" s="6" t="n">
        <v>3</v>
      </c>
      <c r="K4710" s="7" t="n">
        <v>179.9700012</v>
      </c>
      <c r="L4710" s="7" t="n">
        <v>7.199999809</v>
      </c>
      <c r="M4710" s="8" t="n">
        <v>0.039999999</v>
      </c>
      <c r="N4710" s="7" t="n">
        <v>56.15000153</v>
      </c>
      <c r="O4710" s="9" t="n">
        <v>0</v>
      </c>
    </row>
    <row r="4711" customFormat="false" ht="15" hidden="false" customHeight="true" outlineLevel="0" collapsed="false">
      <c r="A4711" s="6" t="n">
        <v>43115</v>
      </c>
      <c r="B4711" s="6" t="s">
        <v>19</v>
      </c>
      <c r="C4711" s="6" t="s">
        <v>20</v>
      </c>
      <c r="D4711" s="6" t="s">
        <v>38</v>
      </c>
      <c r="E4711" s="6" t="s">
        <v>92</v>
      </c>
      <c r="F4711" s="6" t="s">
        <v>58</v>
      </c>
      <c r="G4711" s="6" t="s">
        <v>34</v>
      </c>
      <c r="H4711" s="6" t="n">
        <v>4</v>
      </c>
      <c r="I4711" s="7" t="n">
        <v>49.97999954</v>
      </c>
      <c r="J4711" s="6" t="n">
        <v>1</v>
      </c>
      <c r="K4711" s="7" t="n">
        <v>49.97999954</v>
      </c>
      <c r="L4711" s="7" t="n">
        <v>5</v>
      </c>
      <c r="M4711" s="8" t="n">
        <v>0.100000001</v>
      </c>
      <c r="N4711" s="7" t="n">
        <v>15.19999981</v>
      </c>
      <c r="O4711" s="12" t="n">
        <v>1</v>
      </c>
    </row>
    <row r="4712" customFormat="false" ht="15" hidden="false" customHeight="true" outlineLevel="0" collapsed="false">
      <c r="A4712" s="6" t="n">
        <v>19957</v>
      </c>
      <c r="B4712" s="6" t="s">
        <v>46</v>
      </c>
      <c r="C4712" s="6" t="s">
        <v>37</v>
      </c>
      <c r="D4712" s="6" t="s">
        <v>21</v>
      </c>
      <c r="E4712" s="6" t="s">
        <v>65</v>
      </c>
      <c r="F4712" s="6" t="s">
        <v>74</v>
      </c>
      <c r="G4712" s="6" t="s">
        <v>24</v>
      </c>
      <c r="H4712" s="6" t="n">
        <v>2</v>
      </c>
      <c r="I4712" s="7" t="n">
        <v>31.98999977</v>
      </c>
      <c r="J4712" s="6" t="n">
        <v>1</v>
      </c>
      <c r="K4712" s="7" t="n">
        <v>31.98999977</v>
      </c>
      <c r="L4712" s="7" t="n">
        <v>4.800000191</v>
      </c>
      <c r="M4712" s="8" t="n">
        <v>0.150000006</v>
      </c>
      <c r="N4712" s="7" t="n">
        <v>2.369999886</v>
      </c>
      <c r="O4712" s="12" t="n">
        <v>1</v>
      </c>
    </row>
    <row r="4713" customFormat="false" ht="15" hidden="false" customHeight="true" outlineLevel="0" collapsed="false">
      <c r="A4713" s="6" t="n">
        <v>61452</v>
      </c>
      <c r="B4713" s="6" t="s">
        <v>36</v>
      </c>
      <c r="C4713" s="6" t="s">
        <v>37</v>
      </c>
      <c r="D4713" s="6" t="s">
        <v>50</v>
      </c>
      <c r="E4713" s="6" t="s">
        <v>63</v>
      </c>
      <c r="F4713" s="6" t="s">
        <v>40</v>
      </c>
      <c r="G4713" s="6" t="s">
        <v>24</v>
      </c>
      <c r="H4713" s="6" t="n">
        <v>0</v>
      </c>
      <c r="I4713" s="7" t="n">
        <v>399.980011</v>
      </c>
      <c r="J4713" s="6" t="n">
        <v>1</v>
      </c>
      <c r="K4713" s="7" t="n">
        <v>399.980011</v>
      </c>
      <c r="L4713" s="7" t="n">
        <v>68</v>
      </c>
      <c r="M4713" s="8" t="n">
        <v>0.170000002</v>
      </c>
      <c r="N4713" s="7" t="n">
        <v>37.50999832</v>
      </c>
      <c r="O4713" s="9" t="n">
        <v>0</v>
      </c>
    </row>
    <row r="4714" customFormat="false" ht="15" hidden="false" customHeight="true" outlineLevel="0" collapsed="false">
      <c r="A4714" s="6" t="n">
        <v>46454</v>
      </c>
      <c r="B4714" s="6" t="s">
        <v>19</v>
      </c>
      <c r="C4714" s="6" t="s">
        <v>37</v>
      </c>
      <c r="D4714" s="6" t="s">
        <v>27</v>
      </c>
      <c r="E4714" s="6" t="s">
        <v>79</v>
      </c>
      <c r="F4714" s="6" t="s">
        <v>33</v>
      </c>
      <c r="G4714" s="6" t="s">
        <v>34</v>
      </c>
      <c r="H4714" s="6" t="n">
        <v>4</v>
      </c>
      <c r="I4714" s="7" t="n">
        <v>59.99000168</v>
      </c>
      <c r="J4714" s="6" t="n">
        <v>2</v>
      </c>
      <c r="K4714" s="7" t="n">
        <v>119.9800034</v>
      </c>
      <c r="L4714" s="7" t="n">
        <v>6.599999905</v>
      </c>
      <c r="M4714" s="8" t="n">
        <v>0.059999999</v>
      </c>
      <c r="N4714" s="7" t="n">
        <v>31.75</v>
      </c>
      <c r="O4714" s="12" t="n">
        <v>1</v>
      </c>
    </row>
    <row r="4715" customFormat="false" ht="15" hidden="false" customHeight="true" outlineLevel="0" collapsed="false">
      <c r="A4715" s="6" t="n">
        <v>53013</v>
      </c>
      <c r="B4715" s="6" t="s">
        <v>36</v>
      </c>
      <c r="C4715" s="6" t="s">
        <v>20</v>
      </c>
      <c r="D4715" s="6" t="s">
        <v>50</v>
      </c>
      <c r="E4715" s="6" t="s">
        <v>51</v>
      </c>
      <c r="F4715" s="6" t="s">
        <v>58</v>
      </c>
      <c r="G4715" s="6" t="s">
        <v>44</v>
      </c>
      <c r="H4715" s="6" t="n">
        <v>0</v>
      </c>
      <c r="I4715" s="7" t="n">
        <v>49.97999954</v>
      </c>
      <c r="J4715" s="6" t="n">
        <v>3</v>
      </c>
      <c r="K4715" s="7" t="n">
        <v>149.9400024</v>
      </c>
      <c r="L4715" s="7" t="n">
        <v>17.98999977</v>
      </c>
      <c r="M4715" s="8" t="n">
        <v>0.119999997</v>
      </c>
      <c r="N4715" s="7" t="n">
        <v>38</v>
      </c>
      <c r="O4715" s="12" t="n">
        <v>1</v>
      </c>
    </row>
    <row r="4716" customFormat="false" ht="15" hidden="false" customHeight="true" outlineLevel="0" collapsed="false">
      <c r="A4716" s="6" t="n">
        <v>3380</v>
      </c>
      <c r="B4716" s="6" t="s">
        <v>19</v>
      </c>
      <c r="C4716" s="6" t="s">
        <v>20</v>
      </c>
      <c r="D4716" s="6" t="s">
        <v>50</v>
      </c>
      <c r="E4716" s="6" t="s">
        <v>51</v>
      </c>
      <c r="F4716" s="6" t="s">
        <v>23</v>
      </c>
      <c r="G4716" s="6" t="s">
        <v>47</v>
      </c>
      <c r="H4716" s="6" t="n">
        <v>4</v>
      </c>
      <c r="I4716" s="7" t="n">
        <v>129.9900055</v>
      </c>
      <c r="J4716" s="6" t="n">
        <v>1</v>
      </c>
      <c r="K4716" s="7" t="n">
        <v>129.9900055</v>
      </c>
      <c r="L4716" s="7" t="n">
        <v>2.599999905</v>
      </c>
      <c r="M4716" s="8" t="n">
        <v>0.02</v>
      </c>
      <c r="N4716" s="7" t="n">
        <v>57.33000183</v>
      </c>
      <c r="O4716" s="12" t="n">
        <v>1</v>
      </c>
    </row>
    <row r="4717" customFormat="false" ht="15" hidden="false" customHeight="true" outlineLevel="0" collapsed="false">
      <c r="A4717" s="6" t="n">
        <v>16881</v>
      </c>
      <c r="B4717" s="6" t="s">
        <v>19</v>
      </c>
      <c r="C4717" s="6" t="s">
        <v>37</v>
      </c>
      <c r="D4717" s="6" t="s">
        <v>21</v>
      </c>
      <c r="E4717" s="6" t="s">
        <v>65</v>
      </c>
      <c r="F4717" s="6" t="s">
        <v>29</v>
      </c>
      <c r="G4717" s="6" t="s">
        <v>47</v>
      </c>
      <c r="H4717" s="6" t="n">
        <v>4</v>
      </c>
      <c r="I4717" s="7" t="n">
        <v>99.98999786</v>
      </c>
      <c r="J4717" s="6" t="n">
        <v>5</v>
      </c>
      <c r="K4717" s="7" t="n">
        <v>499.9500122</v>
      </c>
      <c r="L4717" s="7" t="n">
        <v>74.98999786</v>
      </c>
      <c r="M4717" s="8" t="n">
        <v>0.150000006</v>
      </c>
      <c r="N4717" s="7" t="n">
        <v>212.4799957</v>
      </c>
      <c r="O4717" s="9" t="n">
        <v>0</v>
      </c>
    </row>
    <row r="4718" customFormat="false" ht="15" hidden="false" customHeight="true" outlineLevel="0" collapsed="false">
      <c r="A4718" s="6" t="n">
        <v>11146</v>
      </c>
      <c r="B4718" s="6" t="s">
        <v>19</v>
      </c>
      <c r="C4718" s="6" t="s">
        <v>37</v>
      </c>
      <c r="D4718" s="6" t="s">
        <v>21</v>
      </c>
      <c r="E4718" s="6" t="s">
        <v>22</v>
      </c>
      <c r="F4718" s="6" t="s">
        <v>73</v>
      </c>
      <c r="G4718" s="6" t="s">
        <v>24</v>
      </c>
      <c r="H4718" s="6" t="n">
        <v>4</v>
      </c>
      <c r="I4718" s="7" t="n">
        <v>39.99000168</v>
      </c>
      <c r="J4718" s="6" t="n">
        <v>2</v>
      </c>
      <c r="K4718" s="7" t="n">
        <v>79.98000336</v>
      </c>
      <c r="L4718" s="7" t="n">
        <v>10.39999962</v>
      </c>
      <c r="M4718" s="8" t="n">
        <v>0.129999995</v>
      </c>
      <c r="N4718" s="7" t="n">
        <v>11.34000015</v>
      </c>
      <c r="O4718" s="9" t="n">
        <v>0</v>
      </c>
    </row>
    <row r="4719" customFormat="false" ht="15" hidden="false" customHeight="true" outlineLevel="0" collapsed="false">
      <c r="A4719" s="6" t="n">
        <v>8243</v>
      </c>
      <c r="B4719" s="6" t="s">
        <v>19</v>
      </c>
      <c r="C4719" s="6" t="s">
        <v>37</v>
      </c>
      <c r="D4719" s="6" t="s">
        <v>50</v>
      </c>
      <c r="E4719" s="6" t="s">
        <v>63</v>
      </c>
      <c r="F4719" s="6" t="s">
        <v>33</v>
      </c>
      <c r="G4719" s="6" t="s">
        <v>34</v>
      </c>
      <c r="H4719" s="6" t="n">
        <v>4</v>
      </c>
      <c r="I4719" s="7" t="n">
        <v>59.99000168</v>
      </c>
      <c r="J4719" s="6" t="n">
        <v>5</v>
      </c>
      <c r="K4719" s="7" t="n">
        <v>299.9500122</v>
      </c>
      <c r="L4719" s="7" t="n">
        <v>12</v>
      </c>
      <c r="M4719" s="8" t="n">
        <v>0.039999999</v>
      </c>
      <c r="N4719" s="7" t="n">
        <v>129.5800018</v>
      </c>
      <c r="O4719" s="9" t="n">
        <v>0</v>
      </c>
    </row>
    <row r="4720" customFormat="false" ht="15" hidden="false" customHeight="true" outlineLevel="0" collapsed="false">
      <c r="A4720" s="6" t="n">
        <v>5952</v>
      </c>
      <c r="B4720" s="6" t="s">
        <v>19</v>
      </c>
      <c r="C4720" s="6" t="s">
        <v>37</v>
      </c>
      <c r="D4720" s="6" t="s">
        <v>50</v>
      </c>
      <c r="E4720" s="6" t="s">
        <v>51</v>
      </c>
      <c r="F4720" s="6" t="s">
        <v>57</v>
      </c>
      <c r="G4720" s="6" t="s">
        <v>44</v>
      </c>
      <c r="H4720" s="6" t="n">
        <v>4</v>
      </c>
      <c r="I4720" s="7" t="n">
        <v>50</v>
      </c>
      <c r="J4720" s="6" t="n">
        <v>5</v>
      </c>
      <c r="K4720" s="7" t="n">
        <v>250</v>
      </c>
      <c r="L4720" s="7" t="n">
        <v>32.5</v>
      </c>
      <c r="M4720" s="8" t="n">
        <v>0.129999995</v>
      </c>
      <c r="N4720" s="7" t="n">
        <v>41.33000183</v>
      </c>
      <c r="O4720" s="9" t="n">
        <v>0</v>
      </c>
    </row>
    <row r="4721" customFormat="false" ht="15" hidden="false" customHeight="true" outlineLevel="0" collapsed="false">
      <c r="A4721" s="6" t="n">
        <v>6400</v>
      </c>
      <c r="B4721" s="6" t="s">
        <v>19</v>
      </c>
      <c r="C4721" s="6" t="s">
        <v>20</v>
      </c>
      <c r="D4721" s="6" t="s">
        <v>50</v>
      </c>
      <c r="E4721" s="6" t="s">
        <v>51</v>
      </c>
      <c r="F4721" s="6" t="s">
        <v>75</v>
      </c>
      <c r="G4721" s="6" t="s">
        <v>44</v>
      </c>
      <c r="H4721" s="6" t="n">
        <v>4</v>
      </c>
      <c r="I4721" s="7" t="n">
        <v>299.980011</v>
      </c>
      <c r="J4721" s="6" t="n">
        <v>1</v>
      </c>
      <c r="K4721" s="7" t="n">
        <v>299.980011</v>
      </c>
      <c r="L4721" s="7" t="n">
        <v>54</v>
      </c>
      <c r="M4721" s="8" t="n">
        <v>0.180000007</v>
      </c>
      <c r="N4721" s="7" t="n">
        <v>120.5299988</v>
      </c>
      <c r="O4721" s="12" t="n">
        <v>1</v>
      </c>
    </row>
    <row r="4722" customFormat="false" ht="15" hidden="false" customHeight="true" outlineLevel="0" collapsed="false">
      <c r="A4722" s="6" t="n">
        <v>54603</v>
      </c>
      <c r="B4722" s="6" t="s">
        <v>19</v>
      </c>
      <c r="C4722" s="6" t="s">
        <v>37</v>
      </c>
      <c r="D4722" s="6" t="s">
        <v>50</v>
      </c>
      <c r="E4722" s="6" t="s">
        <v>51</v>
      </c>
      <c r="F4722" s="6" t="s">
        <v>40</v>
      </c>
      <c r="G4722" s="6" t="s">
        <v>44</v>
      </c>
      <c r="H4722" s="6" t="n">
        <v>4</v>
      </c>
      <c r="I4722" s="7" t="n">
        <v>399.980011</v>
      </c>
      <c r="J4722" s="6" t="n">
        <v>1</v>
      </c>
      <c r="K4722" s="7" t="n">
        <v>399.980011</v>
      </c>
      <c r="L4722" s="7" t="n">
        <v>16</v>
      </c>
      <c r="M4722" s="8" t="n">
        <v>0.039999999</v>
      </c>
      <c r="N4722" s="7" t="n">
        <v>99.83999634</v>
      </c>
      <c r="O4722" s="9" t="n">
        <v>0</v>
      </c>
    </row>
    <row r="4723" customFormat="false" ht="15" hidden="false" customHeight="true" outlineLevel="0" collapsed="false">
      <c r="A4723" s="6" t="n">
        <v>1895</v>
      </c>
      <c r="B4723" s="6" t="s">
        <v>19</v>
      </c>
      <c r="C4723" s="6" t="s">
        <v>20</v>
      </c>
      <c r="D4723" s="6" t="s">
        <v>50</v>
      </c>
      <c r="E4723" s="6" t="s">
        <v>51</v>
      </c>
      <c r="F4723" s="6" t="s">
        <v>74</v>
      </c>
      <c r="G4723" s="6" t="s">
        <v>44</v>
      </c>
      <c r="H4723" s="6" t="n">
        <v>4</v>
      </c>
      <c r="I4723" s="7" t="n">
        <v>47.99000168</v>
      </c>
      <c r="J4723" s="6" t="n">
        <v>1</v>
      </c>
      <c r="K4723" s="7" t="n">
        <v>47.99000168</v>
      </c>
      <c r="L4723" s="7" t="n">
        <v>1.919999957</v>
      </c>
      <c r="M4723" s="8" t="n">
        <v>0.039999999</v>
      </c>
      <c r="N4723" s="7" t="n">
        <v>16.59000015</v>
      </c>
      <c r="O4723" s="12" t="n">
        <v>1</v>
      </c>
    </row>
    <row r="4724" customFormat="false" ht="15" hidden="false" customHeight="true" outlineLevel="0" collapsed="false">
      <c r="A4724" s="6" t="n">
        <v>39495</v>
      </c>
      <c r="B4724" s="6" t="s">
        <v>19</v>
      </c>
      <c r="C4724" s="6" t="s">
        <v>20</v>
      </c>
      <c r="D4724" s="6" t="s">
        <v>31</v>
      </c>
      <c r="E4724" s="6" t="s">
        <v>86</v>
      </c>
      <c r="F4724" s="6" t="s">
        <v>23</v>
      </c>
      <c r="G4724" s="6" t="s">
        <v>34</v>
      </c>
      <c r="H4724" s="6" t="n">
        <v>4</v>
      </c>
      <c r="I4724" s="7" t="n">
        <v>129.9900055</v>
      </c>
      <c r="J4724" s="6" t="n">
        <v>1</v>
      </c>
      <c r="K4724" s="7" t="n">
        <v>129.9900055</v>
      </c>
      <c r="L4724" s="7" t="n">
        <v>9.100000381</v>
      </c>
      <c r="M4724" s="8" t="n">
        <v>0.07</v>
      </c>
      <c r="N4724" s="7" t="n">
        <v>54.40000153</v>
      </c>
      <c r="O4724" s="12" t="n">
        <v>1</v>
      </c>
    </row>
    <row r="4725" customFormat="false" ht="15" hidden="false" customHeight="true" outlineLevel="0" collapsed="false">
      <c r="A4725" s="6" t="n">
        <v>23717</v>
      </c>
      <c r="B4725" s="6" t="s">
        <v>19</v>
      </c>
      <c r="C4725" s="6" t="s">
        <v>49</v>
      </c>
      <c r="D4725" s="6" t="s">
        <v>27</v>
      </c>
      <c r="E4725" s="6" t="s">
        <v>69</v>
      </c>
      <c r="F4725" s="6" t="s">
        <v>33</v>
      </c>
      <c r="G4725" s="6" t="s">
        <v>34</v>
      </c>
      <c r="H4725" s="6" t="n">
        <v>4</v>
      </c>
      <c r="I4725" s="7" t="n">
        <v>59.99000168</v>
      </c>
      <c r="J4725" s="6" t="n">
        <v>4</v>
      </c>
      <c r="K4725" s="7" t="n">
        <v>239.9600067</v>
      </c>
      <c r="L4725" s="7" t="n">
        <v>12</v>
      </c>
      <c r="M4725" s="8" t="n">
        <v>0.050000001</v>
      </c>
      <c r="N4725" s="7" t="n">
        <v>61.54999924</v>
      </c>
      <c r="O4725" s="9" t="n">
        <v>0</v>
      </c>
    </row>
    <row r="4726" customFormat="false" ht="15" hidden="false" customHeight="true" outlineLevel="0" collapsed="false">
      <c r="A4726" s="6" t="n">
        <v>62704</v>
      </c>
      <c r="B4726" s="6" t="s">
        <v>26</v>
      </c>
      <c r="C4726" s="6" t="s">
        <v>49</v>
      </c>
      <c r="D4726" s="6" t="s">
        <v>21</v>
      </c>
      <c r="E4726" s="6" t="s">
        <v>65</v>
      </c>
      <c r="F4726" s="6" t="s">
        <v>58</v>
      </c>
      <c r="G4726" s="6" t="s">
        <v>44</v>
      </c>
      <c r="H4726" s="6" t="n">
        <v>1</v>
      </c>
      <c r="I4726" s="7" t="n">
        <v>49.97999954</v>
      </c>
      <c r="J4726" s="6" t="n">
        <v>3</v>
      </c>
      <c r="K4726" s="7" t="n">
        <v>149.9400024</v>
      </c>
      <c r="L4726" s="7" t="n">
        <v>10.5</v>
      </c>
      <c r="M4726" s="8" t="n">
        <v>0.07</v>
      </c>
      <c r="N4726" s="7" t="n">
        <v>19.52000046</v>
      </c>
      <c r="O4726" s="12" t="n">
        <v>1</v>
      </c>
    </row>
    <row r="4727" customFormat="false" ht="15" hidden="false" customHeight="true" outlineLevel="0" collapsed="false">
      <c r="A4727" s="6" t="n">
        <v>16996</v>
      </c>
      <c r="B4727" s="6" t="s">
        <v>19</v>
      </c>
      <c r="C4727" s="6" t="s">
        <v>37</v>
      </c>
      <c r="D4727" s="6" t="s">
        <v>21</v>
      </c>
      <c r="E4727" s="6" t="s">
        <v>65</v>
      </c>
      <c r="F4727" s="6" t="s">
        <v>33</v>
      </c>
      <c r="G4727" s="6" t="s">
        <v>44</v>
      </c>
      <c r="H4727" s="6" t="n">
        <v>4</v>
      </c>
      <c r="I4727" s="7" t="n">
        <v>59.99000168</v>
      </c>
      <c r="J4727" s="6" t="n">
        <v>4</v>
      </c>
      <c r="K4727" s="7" t="n">
        <v>239.9600067</v>
      </c>
      <c r="L4727" s="7" t="n">
        <v>24</v>
      </c>
      <c r="M4727" s="8" t="n">
        <v>0.100000001</v>
      </c>
      <c r="N4727" s="7" t="n">
        <v>-5.400000095</v>
      </c>
      <c r="O4727" s="9" t="n">
        <v>0</v>
      </c>
    </row>
    <row r="4728" customFormat="false" ht="15" hidden="false" customHeight="true" outlineLevel="0" collapsed="false">
      <c r="A4728" s="6" t="n">
        <v>34489</v>
      </c>
      <c r="B4728" s="6" t="s">
        <v>19</v>
      </c>
      <c r="C4728" s="6" t="s">
        <v>49</v>
      </c>
      <c r="D4728" s="6" t="s">
        <v>31</v>
      </c>
      <c r="E4728" s="6" t="s">
        <v>62</v>
      </c>
      <c r="F4728" s="6" t="s">
        <v>29</v>
      </c>
      <c r="G4728" s="6" t="s">
        <v>34</v>
      </c>
      <c r="H4728" s="6" t="n">
        <v>4</v>
      </c>
      <c r="I4728" s="7" t="n">
        <v>99.98999786</v>
      </c>
      <c r="J4728" s="6" t="n">
        <v>5</v>
      </c>
      <c r="K4728" s="7" t="n">
        <v>499.9500122</v>
      </c>
      <c r="L4728" s="7" t="n">
        <v>74.98999786</v>
      </c>
      <c r="M4728" s="8" t="n">
        <v>0.150000006</v>
      </c>
      <c r="N4728" s="7" t="n">
        <v>186.9799957</v>
      </c>
      <c r="O4728" s="12" t="n">
        <v>1</v>
      </c>
    </row>
    <row r="4729" customFormat="false" ht="15" hidden="false" customHeight="true" outlineLevel="0" collapsed="false">
      <c r="A4729" s="6" t="n">
        <v>6942</v>
      </c>
      <c r="B4729" s="6" t="s">
        <v>26</v>
      </c>
      <c r="C4729" s="6" t="s">
        <v>37</v>
      </c>
      <c r="D4729" s="6" t="s">
        <v>50</v>
      </c>
      <c r="E4729" s="6" t="s">
        <v>51</v>
      </c>
      <c r="F4729" s="6" t="s">
        <v>73</v>
      </c>
      <c r="G4729" s="6" t="s">
        <v>47</v>
      </c>
      <c r="H4729" s="6" t="n">
        <v>1</v>
      </c>
      <c r="I4729" s="7" t="n">
        <v>39.99000168</v>
      </c>
      <c r="J4729" s="6" t="n">
        <v>3</v>
      </c>
      <c r="K4729" s="7" t="n">
        <v>119.9700012</v>
      </c>
      <c r="L4729" s="7" t="n">
        <v>0</v>
      </c>
      <c r="M4729" s="8" t="n">
        <v>0</v>
      </c>
      <c r="N4729" s="7" t="n">
        <v>43.54999924</v>
      </c>
      <c r="O4729" s="12" t="n">
        <v>1</v>
      </c>
    </row>
    <row r="4730" customFormat="false" ht="15" hidden="false" customHeight="true" outlineLevel="0" collapsed="false">
      <c r="A4730" s="6" t="n">
        <v>65659</v>
      </c>
      <c r="B4730" s="6" t="s">
        <v>19</v>
      </c>
      <c r="C4730" s="6" t="s">
        <v>37</v>
      </c>
      <c r="D4730" s="6" t="s">
        <v>21</v>
      </c>
      <c r="E4730" s="6" t="s">
        <v>65</v>
      </c>
      <c r="F4730" s="6" t="s">
        <v>71</v>
      </c>
      <c r="G4730" s="6" t="s">
        <v>34</v>
      </c>
      <c r="H4730" s="6" t="n">
        <v>4</v>
      </c>
      <c r="I4730" s="7" t="n">
        <v>199.9900055</v>
      </c>
      <c r="J4730" s="6" t="n">
        <v>1</v>
      </c>
      <c r="K4730" s="7" t="n">
        <v>199.9900055</v>
      </c>
      <c r="L4730" s="7" t="n">
        <v>34</v>
      </c>
      <c r="M4730" s="8" t="n">
        <v>0.170000002</v>
      </c>
      <c r="N4730" s="7" t="n">
        <v>-290.4899902</v>
      </c>
      <c r="O4730" s="12" t="n">
        <v>1</v>
      </c>
    </row>
    <row r="4731" customFormat="false" ht="15" hidden="false" customHeight="true" outlineLevel="0" collapsed="false">
      <c r="A4731" s="6" t="n">
        <v>37302</v>
      </c>
      <c r="B4731" s="6" t="s">
        <v>26</v>
      </c>
      <c r="C4731" s="6" t="s">
        <v>20</v>
      </c>
      <c r="D4731" s="6" t="s">
        <v>31</v>
      </c>
      <c r="E4731" s="6" t="s">
        <v>32</v>
      </c>
      <c r="F4731" s="6" t="s">
        <v>58</v>
      </c>
      <c r="G4731" s="6" t="s">
        <v>24</v>
      </c>
      <c r="H4731" s="6" t="n">
        <v>1</v>
      </c>
      <c r="I4731" s="7" t="n">
        <v>49.97999954</v>
      </c>
      <c r="J4731" s="6" t="n">
        <v>5</v>
      </c>
      <c r="K4731" s="7" t="n">
        <v>249.8999939</v>
      </c>
      <c r="L4731" s="7" t="n">
        <v>7.5</v>
      </c>
      <c r="M4731" s="8" t="n">
        <v>0.029999999</v>
      </c>
      <c r="N4731" s="7" t="n">
        <v>106.6600037</v>
      </c>
      <c r="O4731" s="12" t="n">
        <v>1</v>
      </c>
    </row>
    <row r="4732" customFormat="false" ht="15" hidden="false" customHeight="true" outlineLevel="0" collapsed="false">
      <c r="A4732" s="6" t="n">
        <v>16272</v>
      </c>
      <c r="B4732" s="6" t="s">
        <v>19</v>
      </c>
      <c r="C4732" s="6" t="s">
        <v>20</v>
      </c>
      <c r="D4732" s="6" t="s">
        <v>21</v>
      </c>
      <c r="E4732" s="6" t="s">
        <v>65</v>
      </c>
      <c r="F4732" s="6" t="s">
        <v>84</v>
      </c>
      <c r="G4732" s="6" t="s">
        <v>44</v>
      </c>
      <c r="H4732" s="6" t="n">
        <v>4</v>
      </c>
      <c r="I4732" s="7" t="n">
        <v>39.99000168</v>
      </c>
      <c r="J4732" s="6" t="n">
        <v>5</v>
      </c>
      <c r="K4732" s="7" t="n">
        <v>199.9499969</v>
      </c>
      <c r="L4732" s="7" t="n">
        <v>0</v>
      </c>
      <c r="M4732" s="8" t="n">
        <v>0</v>
      </c>
      <c r="N4732" s="7" t="n">
        <v>27.98999977</v>
      </c>
      <c r="O4732" s="9" t="n">
        <v>0</v>
      </c>
    </row>
    <row r="4733" customFormat="false" ht="15" hidden="false" customHeight="true" outlineLevel="0" collapsed="false">
      <c r="A4733" s="6" t="n">
        <v>65674</v>
      </c>
      <c r="B4733" s="6" t="s">
        <v>19</v>
      </c>
      <c r="C4733" s="6" t="s">
        <v>49</v>
      </c>
      <c r="D4733" s="6" t="s">
        <v>21</v>
      </c>
      <c r="E4733" s="6" t="s">
        <v>65</v>
      </c>
      <c r="F4733" s="6" t="s">
        <v>40</v>
      </c>
      <c r="G4733" s="6" t="s">
        <v>34</v>
      </c>
      <c r="H4733" s="6" t="n">
        <v>4</v>
      </c>
      <c r="I4733" s="7" t="n">
        <v>399.980011</v>
      </c>
      <c r="J4733" s="6" t="n">
        <v>1</v>
      </c>
      <c r="K4733" s="7" t="n">
        <v>399.980011</v>
      </c>
      <c r="L4733" s="7" t="n">
        <v>40</v>
      </c>
      <c r="M4733" s="8" t="n">
        <v>0.100000001</v>
      </c>
      <c r="N4733" s="7" t="n">
        <v>134.9900055</v>
      </c>
      <c r="O4733" s="12" t="n">
        <v>1</v>
      </c>
    </row>
    <row r="4734" customFormat="false" ht="15" hidden="false" customHeight="true" outlineLevel="0" collapsed="false">
      <c r="A4734" s="6" t="n">
        <v>59497</v>
      </c>
      <c r="B4734" s="6" t="s">
        <v>19</v>
      </c>
      <c r="C4734" s="6" t="s">
        <v>20</v>
      </c>
      <c r="D4734" s="6" t="s">
        <v>50</v>
      </c>
      <c r="E4734" s="6" t="s">
        <v>51</v>
      </c>
      <c r="F4734" s="6" t="s">
        <v>29</v>
      </c>
      <c r="G4734" s="6" t="s">
        <v>44</v>
      </c>
      <c r="H4734" s="6" t="n">
        <v>4</v>
      </c>
      <c r="I4734" s="7" t="n">
        <v>99.98999786</v>
      </c>
      <c r="J4734" s="6" t="n">
        <v>2</v>
      </c>
      <c r="K4734" s="7" t="n">
        <v>199.9799957</v>
      </c>
      <c r="L4734" s="7" t="n">
        <v>30</v>
      </c>
      <c r="M4734" s="8" t="n">
        <v>0.150000006</v>
      </c>
      <c r="N4734" s="7" t="n">
        <v>-34</v>
      </c>
      <c r="O4734" s="9" t="n">
        <v>0</v>
      </c>
    </row>
    <row r="4735" customFormat="false" ht="15" hidden="false" customHeight="true" outlineLevel="0" collapsed="false">
      <c r="A4735" s="6" t="n">
        <v>20866</v>
      </c>
      <c r="B4735" s="6" t="s">
        <v>19</v>
      </c>
      <c r="C4735" s="6" t="s">
        <v>49</v>
      </c>
      <c r="D4735" s="6" t="s">
        <v>27</v>
      </c>
      <c r="E4735" s="6" t="s">
        <v>28</v>
      </c>
      <c r="F4735" s="6" t="s">
        <v>58</v>
      </c>
      <c r="G4735" s="6" t="s">
        <v>34</v>
      </c>
      <c r="H4735" s="6" t="n">
        <v>4</v>
      </c>
      <c r="I4735" s="7" t="n">
        <v>49.97999954</v>
      </c>
      <c r="J4735" s="6" t="n">
        <v>4</v>
      </c>
      <c r="K4735" s="7" t="n">
        <v>199.9199982</v>
      </c>
      <c r="L4735" s="7" t="n">
        <v>17.98999977</v>
      </c>
      <c r="M4735" s="8" t="n">
        <v>0.090000004</v>
      </c>
      <c r="N4735" s="7" t="n">
        <v>-133.3500061</v>
      </c>
      <c r="O4735" s="9" t="n">
        <v>0</v>
      </c>
    </row>
    <row r="4736" customFormat="false" ht="15" hidden="false" customHeight="true" outlineLevel="0" collapsed="false">
      <c r="A4736" s="6" t="n">
        <v>21028</v>
      </c>
      <c r="B4736" s="6" t="s">
        <v>36</v>
      </c>
      <c r="C4736" s="6" t="s">
        <v>37</v>
      </c>
      <c r="D4736" s="6" t="s">
        <v>27</v>
      </c>
      <c r="E4736" s="6" t="s">
        <v>42</v>
      </c>
      <c r="F4736" s="6" t="s">
        <v>57</v>
      </c>
      <c r="G4736" s="6" t="s">
        <v>47</v>
      </c>
      <c r="H4736" s="6" t="n">
        <v>0</v>
      </c>
      <c r="I4736" s="7" t="n">
        <v>50</v>
      </c>
      <c r="J4736" s="6" t="n">
        <v>2</v>
      </c>
      <c r="K4736" s="7" t="n">
        <v>100</v>
      </c>
      <c r="L4736" s="7" t="n">
        <v>15</v>
      </c>
      <c r="M4736" s="8" t="n">
        <v>0.150000006</v>
      </c>
      <c r="N4736" s="7" t="n">
        <v>8.5</v>
      </c>
      <c r="O4736" s="12" t="n">
        <v>1</v>
      </c>
    </row>
    <row r="4737" customFormat="false" ht="15" hidden="false" customHeight="true" outlineLevel="0" collapsed="false">
      <c r="A4737" s="6" t="n">
        <v>18165</v>
      </c>
      <c r="B4737" s="6" t="s">
        <v>19</v>
      </c>
      <c r="C4737" s="6" t="s">
        <v>20</v>
      </c>
      <c r="D4737" s="6" t="s">
        <v>21</v>
      </c>
      <c r="E4737" s="6" t="s">
        <v>22</v>
      </c>
      <c r="F4737" s="6" t="s">
        <v>29</v>
      </c>
      <c r="G4737" s="6" t="s">
        <v>34</v>
      </c>
      <c r="H4737" s="6" t="n">
        <v>4</v>
      </c>
      <c r="I4737" s="7" t="n">
        <v>99.98999786</v>
      </c>
      <c r="J4737" s="6" t="n">
        <v>4</v>
      </c>
      <c r="K4737" s="7" t="n">
        <v>399.9599915</v>
      </c>
      <c r="L4737" s="7" t="n">
        <v>22</v>
      </c>
      <c r="M4737" s="8" t="n">
        <v>0.059999999</v>
      </c>
      <c r="N4737" s="7" t="n">
        <v>23.43000031</v>
      </c>
      <c r="O4737" s="12" t="n">
        <v>1</v>
      </c>
    </row>
    <row r="4738" customFormat="false" ht="15" hidden="false" customHeight="true" outlineLevel="0" collapsed="false">
      <c r="A4738" s="6" t="n">
        <v>70500</v>
      </c>
      <c r="B4738" s="6" t="s">
        <v>19</v>
      </c>
      <c r="C4738" s="6" t="s">
        <v>37</v>
      </c>
      <c r="D4738" s="6" t="s">
        <v>21</v>
      </c>
      <c r="E4738" s="6" t="s">
        <v>64</v>
      </c>
      <c r="F4738" s="6" t="s">
        <v>101</v>
      </c>
      <c r="G4738" s="6" t="s">
        <v>34</v>
      </c>
      <c r="H4738" s="6" t="n">
        <v>4</v>
      </c>
      <c r="I4738" s="7" t="n">
        <v>357.1000061</v>
      </c>
      <c r="J4738" s="6" t="n">
        <v>1</v>
      </c>
      <c r="K4738" s="7" t="n">
        <v>357.1000061</v>
      </c>
      <c r="L4738" s="7" t="n">
        <v>19.63999939</v>
      </c>
      <c r="M4738" s="8" t="n">
        <v>0.059999999</v>
      </c>
      <c r="N4738" s="7" t="n">
        <v>161.9799957</v>
      </c>
      <c r="O4738" s="12" t="n">
        <v>1</v>
      </c>
    </row>
    <row r="4739" customFormat="false" ht="15" hidden="false" customHeight="true" outlineLevel="0" collapsed="false">
      <c r="A4739" s="6" t="n">
        <v>47540</v>
      </c>
      <c r="B4739" s="6" t="s">
        <v>19</v>
      </c>
      <c r="C4739" s="6" t="s">
        <v>20</v>
      </c>
      <c r="D4739" s="6" t="s">
        <v>27</v>
      </c>
      <c r="E4739" s="6" t="s">
        <v>97</v>
      </c>
      <c r="F4739" s="6" t="s">
        <v>71</v>
      </c>
      <c r="G4739" s="6" t="s">
        <v>44</v>
      </c>
      <c r="H4739" s="6" t="n">
        <v>4</v>
      </c>
      <c r="I4739" s="7" t="n">
        <v>199.9900055</v>
      </c>
      <c r="J4739" s="6" t="n">
        <v>1</v>
      </c>
      <c r="K4739" s="7" t="n">
        <v>199.9900055</v>
      </c>
      <c r="L4739" s="7" t="n">
        <v>18</v>
      </c>
      <c r="M4739" s="8" t="n">
        <v>0.090000004</v>
      </c>
      <c r="N4739" s="7" t="n">
        <v>-48.59000015</v>
      </c>
      <c r="O4739" s="12" t="n">
        <v>1</v>
      </c>
    </row>
    <row r="4740" customFormat="false" ht="15" hidden="false" customHeight="true" outlineLevel="0" collapsed="false">
      <c r="A4740" s="6" t="n">
        <v>29177</v>
      </c>
      <c r="B4740" s="6" t="s">
        <v>19</v>
      </c>
      <c r="C4740" s="6" t="s">
        <v>49</v>
      </c>
      <c r="D4740" s="6" t="s">
        <v>27</v>
      </c>
      <c r="E4740" s="6" t="s">
        <v>54</v>
      </c>
      <c r="F4740" s="6" t="s">
        <v>58</v>
      </c>
      <c r="G4740" s="6" t="s">
        <v>34</v>
      </c>
      <c r="H4740" s="6" t="n">
        <v>4</v>
      </c>
      <c r="I4740" s="7" t="n">
        <v>49.97999954</v>
      </c>
      <c r="J4740" s="6" t="n">
        <v>4</v>
      </c>
      <c r="K4740" s="7" t="n">
        <v>199.9199982</v>
      </c>
      <c r="L4740" s="7" t="n">
        <v>2</v>
      </c>
      <c r="M4740" s="8" t="n">
        <v>0.01</v>
      </c>
      <c r="N4740" s="7" t="n">
        <v>55.41999817</v>
      </c>
      <c r="O4740" s="9" t="n">
        <v>0</v>
      </c>
    </row>
    <row r="4741" customFormat="false" ht="15" hidden="false" customHeight="true" outlineLevel="0" collapsed="false">
      <c r="A4741" s="6" t="n">
        <v>67944</v>
      </c>
      <c r="B4741" s="6" t="s">
        <v>19</v>
      </c>
      <c r="C4741" s="6" t="s">
        <v>37</v>
      </c>
      <c r="D4741" s="6" t="s">
        <v>21</v>
      </c>
      <c r="E4741" s="6" t="s">
        <v>65</v>
      </c>
      <c r="F4741" s="6" t="s">
        <v>23</v>
      </c>
      <c r="G4741" s="6" t="s">
        <v>24</v>
      </c>
      <c r="H4741" s="6" t="n">
        <v>4</v>
      </c>
      <c r="I4741" s="7" t="n">
        <v>129.9900055</v>
      </c>
      <c r="J4741" s="6" t="n">
        <v>1</v>
      </c>
      <c r="K4741" s="7" t="n">
        <v>129.9900055</v>
      </c>
      <c r="L4741" s="7" t="n">
        <v>22.10000038</v>
      </c>
      <c r="M4741" s="8" t="n">
        <v>0.170000002</v>
      </c>
      <c r="N4741" s="7" t="n">
        <v>7.550000191</v>
      </c>
      <c r="O4741" s="12" t="n">
        <v>1</v>
      </c>
    </row>
    <row r="4742" customFormat="false" ht="15" hidden="false" customHeight="true" outlineLevel="0" collapsed="false">
      <c r="A4742" s="6" t="n">
        <v>12724</v>
      </c>
      <c r="B4742" s="6" t="s">
        <v>19</v>
      </c>
      <c r="C4742" s="6" t="s">
        <v>49</v>
      </c>
      <c r="D4742" s="6" t="s">
        <v>21</v>
      </c>
      <c r="E4742" s="6" t="s">
        <v>65</v>
      </c>
      <c r="F4742" s="6" t="s">
        <v>40</v>
      </c>
      <c r="G4742" s="6" t="s">
        <v>34</v>
      </c>
      <c r="H4742" s="6" t="n">
        <v>4</v>
      </c>
      <c r="I4742" s="7" t="n">
        <v>399.980011</v>
      </c>
      <c r="J4742" s="6" t="n">
        <v>1</v>
      </c>
      <c r="K4742" s="7" t="n">
        <v>399.980011</v>
      </c>
      <c r="L4742" s="7" t="n">
        <v>28</v>
      </c>
      <c r="M4742" s="8" t="n">
        <v>0.07</v>
      </c>
      <c r="N4742" s="7" t="n">
        <v>152.5099945</v>
      </c>
      <c r="O4742" s="12" t="n">
        <v>1</v>
      </c>
    </row>
    <row r="4743" customFormat="false" ht="15" hidden="false" customHeight="true" outlineLevel="0" collapsed="false">
      <c r="A4743" s="6" t="n">
        <v>30040</v>
      </c>
      <c r="B4743" s="6" t="s">
        <v>19</v>
      </c>
      <c r="C4743" s="6" t="s">
        <v>20</v>
      </c>
      <c r="D4743" s="6" t="s">
        <v>27</v>
      </c>
      <c r="E4743" s="6" t="s">
        <v>42</v>
      </c>
      <c r="F4743" s="6" t="s">
        <v>58</v>
      </c>
      <c r="G4743" s="6" t="s">
        <v>34</v>
      </c>
      <c r="H4743" s="6" t="n">
        <v>4</v>
      </c>
      <c r="I4743" s="7" t="n">
        <v>49.97999954</v>
      </c>
      <c r="J4743" s="6" t="n">
        <v>1</v>
      </c>
      <c r="K4743" s="7" t="n">
        <v>49.97999954</v>
      </c>
      <c r="L4743" s="7" t="n">
        <v>10</v>
      </c>
      <c r="M4743" s="8" t="n">
        <v>0.200000003</v>
      </c>
      <c r="N4743" s="7" t="n">
        <v>4.800000191</v>
      </c>
      <c r="O4743" s="12" t="n">
        <v>1</v>
      </c>
    </row>
    <row r="4744" customFormat="false" ht="15" hidden="false" customHeight="true" outlineLevel="0" collapsed="false">
      <c r="A4744" s="6" t="n">
        <v>26427</v>
      </c>
      <c r="B4744" s="6" t="s">
        <v>46</v>
      </c>
      <c r="C4744" s="6" t="s">
        <v>37</v>
      </c>
      <c r="D4744" s="6" t="s">
        <v>27</v>
      </c>
      <c r="E4744" s="6" t="s">
        <v>54</v>
      </c>
      <c r="F4744" s="6" t="s">
        <v>58</v>
      </c>
      <c r="G4744" s="6" t="s">
        <v>34</v>
      </c>
      <c r="H4744" s="6" t="n">
        <v>2</v>
      </c>
      <c r="I4744" s="7" t="n">
        <v>49.97999954</v>
      </c>
      <c r="J4744" s="6" t="n">
        <v>1</v>
      </c>
      <c r="K4744" s="7" t="n">
        <v>49.97999954</v>
      </c>
      <c r="L4744" s="7" t="n">
        <v>4.5</v>
      </c>
      <c r="M4744" s="8" t="n">
        <v>0.090000004</v>
      </c>
      <c r="N4744" s="7" t="n">
        <v>5.139999866</v>
      </c>
      <c r="O4744" s="12" t="n">
        <v>1</v>
      </c>
    </row>
    <row r="4745" customFormat="false" ht="15" hidden="false" customHeight="true" outlineLevel="0" collapsed="false">
      <c r="A4745" s="6" t="n">
        <v>18311</v>
      </c>
      <c r="B4745" s="6" t="s">
        <v>19</v>
      </c>
      <c r="C4745" s="6" t="s">
        <v>20</v>
      </c>
      <c r="D4745" s="6" t="s">
        <v>21</v>
      </c>
      <c r="E4745" s="6" t="s">
        <v>65</v>
      </c>
      <c r="F4745" s="6" t="s">
        <v>57</v>
      </c>
      <c r="G4745" s="6" t="s">
        <v>44</v>
      </c>
      <c r="H4745" s="6" t="n">
        <v>4</v>
      </c>
      <c r="I4745" s="7" t="n">
        <v>50</v>
      </c>
      <c r="J4745" s="6" t="n">
        <v>1</v>
      </c>
      <c r="K4745" s="7" t="n">
        <v>50</v>
      </c>
      <c r="L4745" s="7" t="n">
        <v>2.75</v>
      </c>
      <c r="M4745" s="8" t="n">
        <v>0.059999999</v>
      </c>
      <c r="N4745" s="7" t="n">
        <v>5.340000153</v>
      </c>
      <c r="O4745" s="9" t="n">
        <v>0</v>
      </c>
    </row>
    <row r="4746" customFormat="false" ht="15" hidden="false" customHeight="true" outlineLevel="0" collapsed="false">
      <c r="A4746" s="6" t="n">
        <v>74173</v>
      </c>
      <c r="B4746" s="6" t="s">
        <v>19</v>
      </c>
      <c r="C4746" s="6" t="s">
        <v>20</v>
      </c>
      <c r="D4746" s="6" t="s">
        <v>27</v>
      </c>
      <c r="E4746" s="6" t="s">
        <v>69</v>
      </c>
      <c r="F4746" s="6" t="s">
        <v>93</v>
      </c>
      <c r="G4746" s="6" t="s">
        <v>44</v>
      </c>
      <c r="H4746" s="6" t="n">
        <v>4</v>
      </c>
      <c r="I4746" s="7" t="n">
        <v>59.08000183</v>
      </c>
      <c r="J4746" s="6" t="n">
        <v>1</v>
      </c>
      <c r="K4746" s="7" t="n">
        <v>59.08000183</v>
      </c>
      <c r="L4746" s="7" t="n">
        <v>10.03999996</v>
      </c>
      <c r="M4746" s="8" t="n">
        <v>0.170000002</v>
      </c>
      <c r="N4746" s="7" t="n">
        <v>4.269999981</v>
      </c>
      <c r="O4746" s="9" t="n">
        <v>0</v>
      </c>
    </row>
    <row r="4747" customFormat="false" ht="15" hidden="false" customHeight="true" outlineLevel="0" collapsed="false">
      <c r="A4747" s="6" t="n">
        <v>34878</v>
      </c>
      <c r="B4747" s="6" t="s">
        <v>19</v>
      </c>
      <c r="C4747" s="6" t="s">
        <v>49</v>
      </c>
      <c r="D4747" s="6" t="s">
        <v>31</v>
      </c>
      <c r="E4747" s="6" t="s">
        <v>62</v>
      </c>
      <c r="F4747" s="6" t="s">
        <v>57</v>
      </c>
      <c r="G4747" s="6" t="s">
        <v>44</v>
      </c>
      <c r="H4747" s="6" t="n">
        <v>4</v>
      </c>
      <c r="I4747" s="7" t="n">
        <v>50</v>
      </c>
      <c r="J4747" s="6" t="n">
        <v>1</v>
      </c>
      <c r="K4747" s="7" t="n">
        <v>50</v>
      </c>
      <c r="L4747" s="7" t="n">
        <v>2.5</v>
      </c>
      <c r="M4747" s="8" t="n">
        <v>0.050000001</v>
      </c>
      <c r="N4747" s="7" t="n">
        <v>11.31000042</v>
      </c>
      <c r="O4747" s="9" t="n">
        <v>0</v>
      </c>
    </row>
    <row r="4748" customFormat="false" ht="15" hidden="false" customHeight="true" outlineLevel="0" collapsed="false">
      <c r="A4748" s="6" t="n">
        <v>53590</v>
      </c>
      <c r="B4748" s="6" t="s">
        <v>46</v>
      </c>
      <c r="C4748" s="6" t="s">
        <v>20</v>
      </c>
      <c r="D4748" s="6" t="s">
        <v>50</v>
      </c>
      <c r="E4748" s="6" t="s">
        <v>51</v>
      </c>
      <c r="F4748" s="6" t="s">
        <v>58</v>
      </c>
      <c r="G4748" s="6" t="s">
        <v>44</v>
      </c>
      <c r="H4748" s="6" t="n">
        <v>2</v>
      </c>
      <c r="I4748" s="7" t="n">
        <v>49.97999954</v>
      </c>
      <c r="J4748" s="6" t="n">
        <v>5</v>
      </c>
      <c r="K4748" s="7" t="n">
        <v>249.8999939</v>
      </c>
      <c r="L4748" s="7" t="n">
        <v>5</v>
      </c>
      <c r="M4748" s="8" t="n">
        <v>0.02</v>
      </c>
      <c r="N4748" s="7" t="n">
        <v>110.2099991</v>
      </c>
      <c r="O4748" s="12" t="n">
        <v>1</v>
      </c>
    </row>
    <row r="4749" customFormat="false" ht="15" hidden="false" customHeight="true" outlineLevel="0" collapsed="false">
      <c r="A4749" s="6" t="n">
        <v>22563</v>
      </c>
      <c r="B4749" s="6" t="s">
        <v>19</v>
      </c>
      <c r="C4749" s="6" t="s">
        <v>20</v>
      </c>
      <c r="D4749" s="6" t="s">
        <v>27</v>
      </c>
      <c r="E4749" s="6" t="s">
        <v>28</v>
      </c>
      <c r="F4749" s="6" t="s">
        <v>71</v>
      </c>
      <c r="G4749" s="6" t="s">
        <v>34</v>
      </c>
      <c r="H4749" s="6" t="n">
        <v>4</v>
      </c>
      <c r="I4749" s="7" t="n">
        <v>199.9900055</v>
      </c>
      <c r="J4749" s="6" t="n">
        <v>1</v>
      </c>
      <c r="K4749" s="7" t="n">
        <v>199.9900055</v>
      </c>
      <c r="L4749" s="7" t="n">
        <v>10</v>
      </c>
      <c r="M4749" s="8" t="n">
        <v>0.050000001</v>
      </c>
      <c r="N4749" s="7" t="n">
        <v>-91.19999695</v>
      </c>
      <c r="O4749" s="9" t="n">
        <v>0</v>
      </c>
    </row>
    <row r="4750" customFormat="false" ht="15" hidden="false" customHeight="true" outlineLevel="0" collapsed="false">
      <c r="A4750" s="6" t="n">
        <v>4478</v>
      </c>
      <c r="B4750" s="6" t="s">
        <v>19</v>
      </c>
      <c r="C4750" s="6" t="s">
        <v>37</v>
      </c>
      <c r="D4750" s="6" t="s">
        <v>50</v>
      </c>
      <c r="E4750" s="6" t="s">
        <v>51</v>
      </c>
      <c r="F4750" s="6" t="s">
        <v>73</v>
      </c>
      <c r="G4750" s="6" t="s">
        <v>24</v>
      </c>
      <c r="H4750" s="6" t="n">
        <v>4</v>
      </c>
      <c r="I4750" s="7" t="n">
        <v>39.99000168</v>
      </c>
      <c r="J4750" s="6" t="n">
        <v>5</v>
      </c>
      <c r="K4750" s="7" t="n">
        <v>199.9499969</v>
      </c>
      <c r="L4750" s="7" t="n">
        <v>4</v>
      </c>
      <c r="M4750" s="8" t="n">
        <v>0.02</v>
      </c>
      <c r="N4750" s="7" t="n">
        <v>68.58000183</v>
      </c>
      <c r="O4750" s="9" t="n">
        <v>0</v>
      </c>
    </row>
    <row r="4751" customFormat="false" ht="15" hidden="false" customHeight="true" outlineLevel="0" collapsed="false">
      <c r="A4751" s="6" t="n">
        <v>24227</v>
      </c>
      <c r="B4751" s="6" t="s">
        <v>19</v>
      </c>
      <c r="C4751" s="6" t="s">
        <v>20</v>
      </c>
      <c r="D4751" s="6" t="s">
        <v>27</v>
      </c>
      <c r="E4751" s="6" t="s">
        <v>28</v>
      </c>
      <c r="F4751" s="6" t="s">
        <v>71</v>
      </c>
      <c r="G4751" s="6" t="s">
        <v>34</v>
      </c>
      <c r="H4751" s="6" t="n">
        <v>4</v>
      </c>
      <c r="I4751" s="7" t="n">
        <v>199.9900055</v>
      </c>
      <c r="J4751" s="6" t="n">
        <v>1</v>
      </c>
      <c r="K4751" s="7" t="n">
        <v>199.9900055</v>
      </c>
      <c r="L4751" s="7" t="n">
        <v>40</v>
      </c>
      <c r="M4751" s="8" t="n">
        <v>0.200000003</v>
      </c>
      <c r="N4751" s="7" t="n">
        <v>75.19999695</v>
      </c>
      <c r="O4751" s="9" t="n">
        <v>0</v>
      </c>
    </row>
    <row r="4752" customFormat="false" ht="15" hidden="false" customHeight="true" outlineLevel="0" collapsed="false">
      <c r="A4752" s="6" t="n">
        <v>65432</v>
      </c>
      <c r="B4752" s="6" t="s">
        <v>19</v>
      </c>
      <c r="C4752" s="6" t="s">
        <v>20</v>
      </c>
      <c r="D4752" s="6" t="s">
        <v>21</v>
      </c>
      <c r="E4752" s="6" t="s">
        <v>65</v>
      </c>
      <c r="F4752" s="6" t="s">
        <v>33</v>
      </c>
      <c r="G4752" s="6" t="s">
        <v>34</v>
      </c>
      <c r="H4752" s="6" t="n">
        <v>4</v>
      </c>
      <c r="I4752" s="7" t="n">
        <v>59.99000168</v>
      </c>
      <c r="J4752" s="6" t="n">
        <v>1</v>
      </c>
      <c r="K4752" s="7" t="n">
        <v>59.99000168</v>
      </c>
      <c r="L4752" s="7" t="n">
        <v>3</v>
      </c>
      <c r="M4752" s="8" t="n">
        <v>0.050000001</v>
      </c>
      <c r="N4752" s="7" t="n">
        <v>26.79000092</v>
      </c>
      <c r="O4752" s="9" t="n">
        <v>0</v>
      </c>
    </row>
    <row r="4753" customFormat="false" ht="15" hidden="false" customHeight="true" outlineLevel="0" collapsed="false">
      <c r="A4753" s="6" t="n">
        <v>46571</v>
      </c>
      <c r="B4753" s="6" t="s">
        <v>19</v>
      </c>
      <c r="C4753" s="6" t="s">
        <v>37</v>
      </c>
      <c r="D4753" s="6" t="s">
        <v>38</v>
      </c>
      <c r="E4753" s="6" t="s">
        <v>39</v>
      </c>
      <c r="F4753" s="6" t="s">
        <v>100</v>
      </c>
      <c r="G4753" s="6" t="s">
        <v>34</v>
      </c>
      <c r="H4753" s="6" t="n">
        <v>4</v>
      </c>
      <c r="I4753" s="7" t="n">
        <v>19.98999977</v>
      </c>
      <c r="J4753" s="6" t="n">
        <v>1</v>
      </c>
      <c r="K4753" s="7" t="n">
        <v>19.98999977</v>
      </c>
      <c r="L4753" s="7" t="n">
        <v>1.399999976</v>
      </c>
      <c r="M4753" s="8" t="n">
        <v>0.07</v>
      </c>
      <c r="N4753" s="7" t="n">
        <v>8.920000076</v>
      </c>
      <c r="O4753" s="9" t="n">
        <v>0</v>
      </c>
    </row>
    <row r="4754" customFormat="false" ht="15" hidden="false" customHeight="true" outlineLevel="0" collapsed="false">
      <c r="A4754" s="6" t="n">
        <v>24378</v>
      </c>
      <c r="B4754" s="6" t="s">
        <v>19</v>
      </c>
      <c r="C4754" s="6" t="s">
        <v>20</v>
      </c>
      <c r="D4754" s="6" t="s">
        <v>27</v>
      </c>
      <c r="E4754" s="6" t="s">
        <v>42</v>
      </c>
      <c r="F4754" s="6" t="s">
        <v>40</v>
      </c>
      <c r="G4754" s="6" t="s">
        <v>24</v>
      </c>
      <c r="H4754" s="6" t="n">
        <v>4</v>
      </c>
      <c r="I4754" s="7" t="n">
        <v>399.980011</v>
      </c>
      <c r="J4754" s="6" t="n">
        <v>1</v>
      </c>
      <c r="K4754" s="7" t="n">
        <v>399.980011</v>
      </c>
      <c r="L4754" s="7" t="n">
        <v>12</v>
      </c>
      <c r="M4754" s="8" t="n">
        <v>0.029999999</v>
      </c>
      <c r="N4754" s="7" t="n">
        <v>29.10000038</v>
      </c>
      <c r="O4754" s="9" t="n">
        <v>0</v>
      </c>
    </row>
    <row r="4755" customFormat="false" ht="15" hidden="false" customHeight="true" outlineLevel="0" collapsed="false">
      <c r="A4755" s="6" t="n">
        <v>6654</v>
      </c>
      <c r="B4755" s="6" t="s">
        <v>19</v>
      </c>
      <c r="C4755" s="6" t="s">
        <v>49</v>
      </c>
      <c r="D4755" s="6" t="s">
        <v>50</v>
      </c>
      <c r="E4755" s="6" t="s">
        <v>51</v>
      </c>
      <c r="F4755" s="6" t="s">
        <v>29</v>
      </c>
      <c r="G4755" s="6" t="s">
        <v>44</v>
      </c>
      <c r="H4755" s="6" t="n">
        <v>4</v>
      </c>
      <c r="I4755" s="7" t="n">
        <v>99.98999786</v>
      </c>
      <c r="J4755" s="6" t="n">
        <v>5</v>
      </c>
      <c r="K4755" s="7" t="n">
        <v>499.9500122</v>
      </c>
      <c r="L4755" s="7" t="n">
        <v>59.99000168</v>
      </c>
      <c r="M4755" s="8" t="n">
        <v>0.119999997</v>
      </c>
      <c r="N4755" s="7" t="n">
        <v>140.7899933</v>
      </c>
      <c r="O4755" s="12" t="n">
        <v>1</v>
      </c>
    </row>
    <row r="4756" customFormat="false" ht="15" hidden="false" customHeight="true" outlineLevel="0" collapsed="false">
      <c r="A4756" s="6" t="n">
        <v>7299</v>
      </c>
      <c r="B4756" s="6" t="s">
        <v>19</v>
      </c>
      <c r="C4756" s="6" t="s">
        <v>20</v>
      </c>
      <c r="D4756" s="6" t="s">
        <v>50</v>
      </c>
      <c r="E4756" s="6" t="s">
        <v>51</v>
      </c>
      <c r="F4756" s="6" t="s">
        <v>29</v>
      </c>
      <c r="G4756" s="6" t="s">
        <v>34</v>
      </c>
      <c r="H4756" s="6" t="n">
        <v>4</v>
      </c>
      <c r="I4756" s="7" t="n">
        <v>99.98999786</v>
      </c>
      <c r="J4756" s="6" t="n">
        <v>5</v>
      </c>
      <c r="K4756" s="7" t="n">
        <v>499.9500122</v>
      </c>
      <c r="L4756" s="7" t="n">
        <v>64.98999786</v>
      </c>
      <c r="M4756" s="8" t="n">
        <v>0.129999995</v>
      </c>
      <c r="N4756" s="7" t="n">
        <v>147.0200043</v>
      </c>
      <c r="O4756" s="12" t="n">
        <v>1</v>
      </c>
    </row>
    <row r="4757" customFormat="false" ht="15" hidden="false" customHeight="true" outlineLevel="0" collapsed="false">
      <c r="A4757" s="6" t="n">
        <v>60060</v>
      </c>
      <c r="B4757" s="6" t="s">
        <v>46</v>
      </c>
      <c r="C4757" s="6" t="s">
        <v>20</v>
      </c>
      <c r="D4757" s="6" t="s">
        <v>50</v>
      </c>
      <c r="E4757" s="6" t="s">
        <v>51</v>
      </c>
      <c r="F4757" s="6" t="s">
        <v>75</v>
      </c>
      <c r="G4757" s="6" t="s">
        <v>44</v>
      </c>
      <c r="H4757" s="6" t="n">
        <v>2</v>
      </c>
      <c r="I4757" s="7" t="n">
        <v>299.980011</v>
      </c>
      <c r="J4757" s="6" t="n">
        <v>1</v>
      </c>
      <c r="K4757" s="7" t="n">
        <v>299.980011</v>
      </c>
      <c r="L4757" s="7" t="n">
        <v>6</v>
      </c>
      <c r="M4757" s="8" t="n">
        <v>0.02</v>
      </c>
      <c r="N4757" s="7" t="n">
        <v>22.04999924</v>
      </c>
      <c r="O4757" s="12" t="n">
        <v>1</v>
      </c>
    </row>
    <row r="4758" customFormat="false" ht="15" hidden="false" customHeight="true" outlineLevel="0" collapsed="false">
      <c r="A4758" s="6" t="n">
        <v>36461</v>
      </c>
      <c r="B4758" s="6" t="s">
        <v>19</v>
      </c>
      <c r="C4758" s="6" t="s">
        <v>20</v>
      </c>
      <c r="D4758" s="6" t="s">
        <v>31</v>
      </c>
      <c r="E4758" s="6" t="s">
        <v>62</v>
      </c>
      <c r="F4758" s="6" t="s">
        <v>57</v>
      </c>
      <c r="G4758" s="6" t="s">
        <v>47</v>
      </c>
      <c r="H4758" s="6" t="n">
        <v>4</v>
      </c>
      <c r="I4758" s="7" t="n">
        <v>50</v>
      </c>
      <c r="J4758" s="6" t="n">
        <v>5</v>
      </c>
      <c r="K4758" s="7" t="n">
        <v>250</v>
      </c>
      <c r="L4758" s="7" t="n">
        <v>37.5</v>
      </c>
      <c r="M4758" s="8" t="n">
        <v>0.150000006</v>
      </c>
      <c r="N4758" s="7" t="n">
        <v>24.01000023</v>
      </c>
      <c r="O4758" s="9" t="n">
        <v>0</v>
      </c>
    </row>
    <row r="4759" customFormat="false" ht="15" hidden="false" customHeight="true" outlineLevel="0" collapsed="false">
      <c r="A4759" s="6" t="n">
        <v>64146</v>
      </c>
      <c r="B4759" s="6" t="s">
        <v>26</v>
      </c>
      <c r="C4759" s="6" t="s">
        <v>37</v>
      </c>
      <c r="D4759" s="6" t="s">
        <v>21</v>
      </c>
      <c r="E4759" s="6" t="s">
        <v>65</v>
      </c>
      <c r="F4759" s="6" t="s">
        <v>57</v>
      </c>
      <c r="G4759" s="6" t="s">
        <v>24</v>
      </c>
      <c r="H4759" s="6" t="n">
        <v>1</v>
      </c>
      <c r="I4759" s="7" t="n">
        <v>50</v>
      </c>
      <c r="J4759" s="6" t="n">
        <v>5</v>
      </c>
      <c r="K4759" s="7" t="n">
        <v>250</v>
      </c>
      <c r="L4759" s="7" t="n">
        <v>12.5</v>
      </c>
      <c r="M4759" s="8" t="n">
        <v>0.050000001</v>
      </c>
      <c r="N4759" s="7" t="n">
        <v>-44.65000153</v>
      </c>
      <c r="O4759" s="12" t="n">
        <v>1</v>
      </c>
    </row>
    <row r="4760" customFormat="false" ht="15" hidden="false" customHeight="true" outlineLevel="0" collapsed="false">
      <c r="A4760" s="6" t="n">
        <v>44378</v>
      </c>
      <c r="B4760" s="6" t="s">
        <v>46</v>
      </c>
      <c r="C4760" s="6" t="s">
        <v>37</v>
      </c>
      <c r="D4760" s="6" t="s">
        <v>31</v>
      </c>
      <c r="E4760" s="6" t="s">
        <v>83</v>
      </c>
      <c r="F4760" s="6" t="s">
        <v>71</v>
      </c>
      <c r="G4760" s="6" t="s">
        <v>47</v>
      </c>
      <c r="H4760" s="6" t="n">
        <v>2</v>
      </c>
      <c r="I4760" s="7" t="n">
        <v>199.9900055</v>
      </c>
      <c r="J4760" s="6" t="n">
        <v>1</v>
      </c>
      <c r="K4760" s="7" t="n">
        <v>199.9900055</v>
      </c>
      <c r="L4760" s="7" t="n">
        <v>26</v>
      </c>
      <c r="M4760" s="8" t="n">
        <v>0.129999995</v>
      </c>
      <c r="N4760" s="7" t="n">
        <v>10.96000004</v>
      </c>
      <c r="O4760" s="12" t="n">
        <v>1</v>
      </c>
    </row>
    <row r="4761" customFormat="false" ht="15" hidden="false" customHeight="true" outlineLevel="0" collapsed="false">
      <c r="A4761" s="6" t="n">
        <v>20169</v>
      </c>
      <c r="B4761" s="6" t="s">
        <v>19</v>
      </c>
      <c r="C4761" s="6" t="s">
        <v>37</v>
      </c>
      <c r="D4761" s="6" t="s">
        <v>21</v>
      </c>
      <c r="E4761" s="6" t="s">
        <v>22</v>
      </c>
      <c r="F4761" s="6" t="s">
        <v>23</v>
      </c>
      <c r="G4761" s="6" t="s">
        <v>44</v>
      </c>
      <c r="H4761" s="6" t="n">
        <v>4</v>
      </c>
      <c r="I4761" s="7" t="n">
        <v>129.9900055</v>
      </c>
      <c r="J4761" s="6" t="n">
        <v>1</v>
      </c>
      <c r="K4761" s="7" t="n">
        <v>129.9900055</v>
      </c>
      <c r="L4761" s="7" t="n">
        <v>2.599999905</v>
      </c>
      <c r="M4761" s="8" t="n">
        <v>0.02</v>
      </c>
      <c r="N4761" s="7" t="n">
        <v>61.15000153</v>
      </c>
      <c r="O4761" s="12" t="n">
        <v>1</v>
      </c>
    </row>
    <row r="4762" customFormat="false" ht="15" hidden="false" customHeight="true" outlineLevel="0" collapsed="false">
      <c r="A4762" s="6" t="n">
        <v>4797</v>
      </c>
      <c r="B4762" s="6" t="s">
        <v>46</v>
      </c>
      <c r="C4762" s="6" t="s">
        <v>20</v>
      </c>
      <c r="D4762" s="6" t="s">
        <v>50</v>
      </c>
      <c r="E4762" s="6" t="s">
        <v>63</v>
      </c>
      <c r="F4762" s="6" t="s">
        <v>58</v>
      </c>
      <c r="G4762" s="6" t="s">
        <v>44</v>
      </c>
      <c r="H4762" s="6" t="n">
        <v>2</v>
      </c>
      <c r="I4762" s="7" t="n">
        <v>49.97999954</v>
      </c>
      <c r="J4762" s="6" t="n">
        <v>1</v>
      </c>
      <c r="K4762" s="7" t="n">
        <v>49.97999954</v>
      </c>
      <c r="L4762" s="7" t="n">
        <v>12.5</v>
      </c>
      <c r="M4762" s="8" t="n">
        <v>0.25</v>
      </c>
      <c r="N4762" s="7" t="n">
        <v>3.25999999</v>
      </c>
      <c r="O4762" s="12" t="n">
        <v>1</v>
      </c>
    </row>
    <row r="4763" customFormat="false" ht="15" hidden="false" customHeight="true" outlineLevel="0" collapsed="false">
      <c r="A4763" s="6" t="n">
        <v>8110</v>
      </c>
      <c r="B4763" s="6" t="s">
        <v>26</v>
      </c>
      <c r="C4763" s="6" t="s">
        <v>49</v>
      </c>
      <c r="D4763" s="6" t="s">
        <v>50</v>
      </c>
      <c r="E4763" s="6" t="s">
        <v>51</v>
      </c>
      <c r="F4763" s="6" t="s">
        <v>57</v>
      </c>
      <c r="G4763" s="6" t="s">
        <v>34</v>
      </c>
      <c r="H4763" s="6" t="n">
        <v>1</v>
      </c>
      <c r="I4763" s="7" t="n">
        <v>50</v>
      </c>
      <c r="J4763" s="6" t="n">
        <v>3</v>
      </c>
      <c r="K4763" s="7" t="n">
        <v>150</v>
      </c>
      <c r="L4763" s="7" t="n">
        <v>27</v>
      </c>
      <c r="M4763" s="8" t="n">
        <v>0.180000007</v>
      </c>
      <c r="N4763" s="7" t="n">
        <v>9.229999542</v>
      </c>
      <c r="O4763" s="12" t="n">
        <v>1</v>
      </c>
    </row>
    <row r="4764" customFormat="false" ht="15" hidden="false" customHeight="true" outlineLevel="0" collapsed="false">
      <c r="A4764" s="6" t="n">
        <v>18126</v>
      </c>
      <c r="B4764" s="6" t="s">
        <v>19</v>
      </c>
      <c r="C4764" s="6" t="s">
        <v>37</v>
      </c>
      <c r="D4764" s="6" t="s">
        <v>21</v>
      </c>
      <c r="E4764" s="6" t="s">
        <v>64</v>
      </c>
      <c r="F4764" s="6" t="s">
        <v>57</v>
      </c>
      <c r="G4764" s="6" t="s">
        <v>44</v>
      </c>
      <c r="H4764" s="6" t="n">
        <v>4</v>
      </c>
      <c r="I4764" s="7" t="n">
        <v>50</v>
      </c>
      <c r="J4764" s="6" t="n">
        <v>2</v>
      </c>
      <c r="K4764" s="7" t="n">
        <v>100</v>
      </c>
      <c r="L4764" s="7" t="n">
        <v>7</v>
      </c>
      <c r="M4764" s="8" t="n">
        <v>0.07</v>
      </c>
      <c r="N4764" s="7" t="n">
        <v>32.54999924</v>
      </c>
      <c r="O4764" s="9" t="n">
        <v>0</v>
      </c>
    </row>
    <row r="4765" customFormat="false" ht="15" hidden="false" customHeight="true" outlineLevel="0" collapsed="false">
      <c r="A4765" s="6" t="n">
        <v>71347</v>
      </c>
      <c r="B4765" s="6" t="s">
        <v>19</v>
      </c>
      <c r="C4765" s="6" t="s">
        <v>49</v>
      </c>
      <c r="D4765" s="6" t="s">
        <v>21</v>
      </c>
      <c r="E4765" s="6" t="s">
        <v>22</v>
      </c>
      <c r="F4765" s="6" t="s">
        <v>103</v>
      </c>
      <c r="G4765" s="6" t="s">
        <v>47</v>
      </c>
      <c r="H4765" s="6" t="n">
        <v>4</v>
      </c>
      <c r="I4765" s="7" t="n">
        <v>461.480011</v>
      </c>
      <c r="J4765" s="6" t="n">
        <v>1</v>
      </c>
      <c r="K4765" s="7" t="n">
        <v>461.480011</v>
      </c>
      <c r="L4765" s="7" t="n">
        <v>83.0699997</v>
      </c>
      <c r="M4765" s="8" t="n">
        <v>0.180000007</v>
      </c>
      <c r="N4765" s="7" t="n">
        <v>75.68000031</v>
      </c>
      <c r="O4765" s="9" t="n">
        <v>0</v>
      </c>
    </row>
    <row r="4766" customFormat="false" ht="15" hidden="false" customHeight="true" outlineLevel="0" collapsed="false">
      <c r="A4766" s="6" t="n">
        <v>24955</v>
      </c>
      <c r="B4766" s="6" t="s">
        <v>19</v>
      </c>
      <c r="C4766" s="6" t="s">
        <v>37</v>
      </c>
      <c r="D4766" s="6" t="s">
        <v>27</v>
      </c>
      <c r="E4766" s="6" t="s">
        <v>42</v>
      </c>
      <c r="F4766" s="6" t="s">
        <v>23</v>
      </c>
      <c r="G4766" s="6" t="s">
        <v>24</v>
      </c>
      <c r="H4766" s="6" t="n">
        <v>4</v>
      </c>
      <c r="I4766" s="7" t="n">
        <v>129.9900055</v>
      </c>
      <c r="J4766" s="6" t="n">
        <v>1</v>
      </c>
      <c r="K4766" s="7" t="n">
        <v>129.9900055</v>
      </c>
      <c r="L4766" s="7" t="n">
        <v>22.10000038</v>
      </c>
      <c r="M4766" s="8" t="n">
        <v>0.170000002</v>
      </c>
      <c r="N4766" s="7" t="n">
        <v>-29.23999977</v>
      </c>
      <c r="O4766" s="12" t="n">
        <v>1</v>
      </c>
    </row>
    <row r="4767" customFormat="false" ht="15" hidden="false" customHeight="true" outlineLevel="0" collapsed="false">
      <c r="A4767" s="6" t="n">
        <v>35591</v>
      </c>
      <c r="B4767" s="6" t="s">
        <v>19</v>
      </c>
      <c r="C4767" s="6" t="s">
        <v>20</v>
      </c>
      <c r="D4767" s="6" t="s">
        <v>31</v>
      </c>
      <c r="E4767" s="6" t="s">
        <v>56</v>
      </c>
      <c r="F4767" s="6" t="s">
        <v>58</v>
      </c>
      <c r="G4767" s="6" t="s">
        <v>24</v>
      </c>
      <c r="H4767" s="6" t="n">
        <v>4</v>
      </c>
      <c r="I4767" s="7" t="n">
        <v>49.97999954</v>
      </c>
      <c r="J4767" s="6" t="n">
        <v>4</v>
      </c>
      <c r="K4767" s="7" t="n">
        <v>199.9199982</v>
      </c>
      <c r="L4767" s="7" t="n">
        <v>11</v>
      </c>
      <c r="M4767" s="8" t="n">
        <v>0.059999999</v>
      </c>
      <c r="N4767" s="7" t="n">
        <v>-157.3699951</v>
      </c>
      <c r="O4767" s="9" t="n">
        <v>0</v>
      </c>
    </row>
    <row r="4768" customFormat="false" ht="15" hidden="false" customHeight="true" outlineLevel="0" collapsed="false">
      <c r="A4768" s="6" t="n">
        <v>2901</v>
      </c>
      <c r="B4768" s="6" t="s">
        <v>46</v>
      </c>
      <c r="C4768" s="6" t="s">
        <v>20</v>
      </c>
      <c r="D4768" s="6" t="s">
        <v>50</v>
      </c>
      <c r="E4768" s="6" t="s">
        <v>63</v>
      </c>
      <c r="F4768" s="6" t="s">
        <v>75</v>
      </c>
      <c r="G4768" s="6" t="s">
        <v>47</v>
      </c>
      <c r="H4768" s="6" t="n">
        <v>2</v>
      </c>
      <c r="I4768" s="7" t="n">
        <v>299.980011</v>
      </c>
      <c r="J4768" s="6" t="n">
        <v>1</v>
      </c>
      <c r="K4768" s="7" t="n">
        <v>299.980011</v>
      </c>
      <c r="L4768" s="7" t="n">
        <v>3</v>
      </c>
      <c r="M4768" s="8" t="n">
        <v>0.01</v>
      </c>
      <c r="N4768" s="7" t="n">
        <v>148.4900055</v>
      </c>
      <c r="O4768" s="9" t="n">
        <v>0</v>
      </c>
    </row>
    <row r="4769" customFormat="false" ht="15" hidden="false" customHeight="true" outlineLevel="0" collapsed="false">
      <c r="A4769" s="6" t="n">
        <v>19718</v>
      </c>
      <c r="B4769" s="6" t="s">
        <v>26</v>
      </c>
      <c r="C4769" s="6" t="s">
        <v>20</v>
      </c>
      <c r="D4769" s="6" t="s">
        <v>21</v>
      </c>
      <c r="E4769" s="6" t="s">
        <v>65</v>
      </c>
      <c r="F4769" s="6" t="s">
        <v>71</v>
      </c>
      <c r="G4769" s="6" t="s">
        <v>47</v>
      </c>
      <c r="H4769" s="6" t="n">
        <v>1</v>
      </c>
      <c r="I4769" s="7" t="n">
        <v>199.9900055</v>
      </c>
      <c r="J4769" s="6" t="n">
        <v>1</v>
      </c>
      <c r="K4769" s="7" t="n">
        <v>199.9900055</v>
      </c>
      <c r="L4769" s="7" t="n">
        <v>32</v>
      </c>
      <c r="M4769" s="8" t="n">
        <v>0.159999996</v>
      </c>
      <c r="N4769" s="7" t="n">
        <v>-61.65000153</v>
      </c>
      <c r="O4769" s="12" t="n">
        <v>1</v>
      </c>
    </row>
    <row r="4770" customFormat="false" ht="15" hidden="false" customHeight="true" outlineLevel="0" collapsed="false">
      <c r="A4770" s="6" t="n">
        <v>22639</v>
      </c>
      <c r="B4770" s="6" t="s">
        <v>19</v>
      </c>
      <c r="C4770" s="6" t="s">
        <v>20</v>
      </c>
      <c r="D4770" s="6" t="s">
        <v>27</v>
      </c>
      <c r="E4770" s="6" t="s">
        <v>28</v>
      </c>
      <c r="F4770" s="6" t="s">
        <v>29</v>
      </c>
      <c r="G4770" s="6" t="s">
        <v>44</v>
      </c>
      <c r="H4770" s="6" t="n">
        <v>4</v>
      </c>
      <c r="I4770" s="7" t="n">
        <v>99.98999786</v>
      </c>
      <c r="J4770" s="6" t="n">
        <v>2</v>
      </c>
      <c r="K4770" s="7" t="n">
        <v>199.9799957</v>
      </c>
      <c r="L4770" s="7" t="n">
        <v>6</v>
      </c>
      <c r="M4770" s="8" t="n">
        <v>0.029999999</v>
      </c>
      <c r="N4770" s="7" t="n">
        <v>56.25</v>
      </c>
      <c r="O4770" s="12" t="n">
        <v>1</v>
      </c>
    </row>
    <row r="4771" customFormat="false" ht="15" hidden="false" customHeight="true" outlineLevel="0" collapsed="false">
      <c r="A4771" s="6" t="n">
        <v>51219</v>
      </c>
      <c r="B4771" s="6" t="s">
        <v>19</v>
      </c>
      <c r="C4771" s="6" t="s">
        <v>37</v>
      </c>
      <c r="D4771" s="6" t="s">
        <v>27</v>
      </c>
      <c r="E4771" s="6" t="s">
        <v>79</v>
      </c>
      <c r="F4771" s="6" t="s">
        <v>33</v>
      </c>
      <c r="G4771" s="6" t="s">
        <v>34</v>
      </c>
      <c r="H4771" s="6" t="n">
        <v>4</v>
      </c>
      <c r="I4771" s="7" t="n">
        <v>59.99000168</v>
      </c>
      <c r="J4771" s="6" t="n">
        <v>3</v>
      </c>
      <c r="K4771" s="7" t="n">
        <v>179.9700012</v>
      </c>
      <c r="L4771" s="7" t="n">
        <v>9</v>
      </c>
      <c r="M4771" s="8" t="n">
        <v>0.050000001</v>
      </c>
      <c r="N4771" s="7" t="n">
        <v>-427.4299927</v>
      </c>
      <c r="O4771" s="12" t="n">
        <v>1</v>
      </c>
    </row>
    <row r="4772" customFormat="false" ht="15" hidden="false" customHeight="true" outlineLevel="0" collapsed="false">
      <c r="A4772" s="6" t="n">
        <v>350</v>
      </c>
      <c r="B4772" s="6" t="s">
        <v>19</v>
      </c>
      <c r="C4772" s="6" t="s">
        <v>20</v>
      </c>
      <c r="D4772" s="6" t="s">
        <v>50</v>
      </c>
      <c r="E4772" s="6" t="s">
        <v>63</v>
      </c>
      <c r="F4772" s="6" t="s">
        <v>71</v>
      </c>
      <c r="G4772" s="6" t="s">
        <v>34</v>
      </c>
      <c r="H4772" s="6" t="n">
        <v>4</v>
      </c>
      <c r="I4772" s="7" t="n">
        <v>199.9900055</v>
      </c>
      <c r="J4772" s="6" t="n">
        <v>1</v>
      </c>
      <c r="K4772" s="7" t="n">
        <v>199.9900055</v>
      </c>
      <c r="L4772" s="7" t="n">
        <v>2</v>
      </c>
      <c r="M4772" s="8" t="n">
        <v>0.01</v>
      </c>
      <c r="N4772" s="7" t="n">
        <v>14.85000038</v>
      </c>
      <c r="O4772" s="12" t="n">
        <v>1</v>
      </c>
    </row>
    <row r="4773" customFormat="false" ht="15" hidden="false" customHeight="true" outlineLevel="0" collapsed="false">
      <c r="A4773" s="6" t="n">
        <v>43533</v>
      </c>
      <c r="B4773" s="6" t="s">
        <v>19</v>
      </c>
      <c r="C4773" s="6" t="s">
        <v>49</v>
      </c>
      <c r="D4773" s="6" t="s">
        <v>21</v>
      </c>
      <c r="E4773" s="6" t="s">
        <v>66</v>
      </c>
      <c r="F4773" s="6" t="s">
        <v>71</v>
      </c>
      <c r="G4773" s="6" t="s">
        <v>34</v>
      </c>
      <c r="H4773" s="6" t="n">
        <v>4</v>
      </c>
      <c r="I4773" s="7" t="n">
        <v>199.9900055</v>
      </c>
      <c r="J4773" s="6" t="n">
        <v>1</v>
      </c>
      <c r="K4773" s="7" t="n">
        <v>199.9900055</v>
      </c>
      <c r="L4773" s="7" t="n">
        <v>24</v>
      </c>
      <c r="M4773" s="8" t="n">
        <v>0.119999997</v>
      </c>
      <c r="N4773" s="7" t="n">
        <v>61.59999847</v>
      </c>
      <c r="O4773" s="9" t="n">
        <v>0</v>
      </c>
    </row>
    <row r="4774" customFormat="false" ht="15" hidden="false" customHeight="true" outlineLevel="0" collapsed="false">
      <c r="A4774" s="6" t="n">
        <v>62721</v>
      </c>
      <c r="B4774" s="6" t="s">
        <v>46</v>
      </c>
      <c r="C4774" s="6" t="s">
        <v>20</v>
      </c>
      <c r="D4774" s="6" t="s">
        <v>21</v>
      </c>
      <c r="E4774" s="6" t="s">
        <v>64</v>
      </c>
      <c r="F4774" s="6" t="s">
        <v>75</v>
      </c>
      <c r="G4774" s="6" t="s">
        <v>34</v>
      </c>
      <c r="H4774" s="6" t="n">
        <v>2</v>
      </c>
      <c r="I4774" s="7" t="n">
        <v>299.980011</v>
      </c>
      <c r="J4774" s="6" t="n">
        <v>1</v>
      </c>
      <c r="K4774" s="7" t="n">
        <v>299.980011</v>
      </c>
      <c r="L4774" s="7" t="n">
        <v>54</v>
      </c>
      <c r="M4774" s="8" t="n">
        <v>0.180000007</v>
      </c>
      <c r="N4774" s="7" t="n">
        <v>113.1500015</v>
      </c>
      <c r="O4774" s="9" t="n">
        <v>0</v>
      </c>
    </row>
    <row r="4775" customFormat="false" ht="15" hidden="false" customHeight="true" outlineLevel="0" collapsed="false">
      <c r="A4775" s="6" t="n">
        <v>48473</v>
      </c>
      <c r="B4775" s="6" t="s">
        <v>19</v>
      </c>
      <c r="C4775" s="6" t="s">
        <v>49</v>
      </c>
      <c r="D4775" s="6" t="s">
        <v>21</v>
      </c>
      <c r="E4775" s="6" t="s">
        <v>66</v>
      </c>
      <c r="F4775" s="6" t="s">
        <v>33</v>
      </c>
      <c r="G4775" s="6" t="s">
        <v>44</v>
      </c>
      <c r="H4775" s="6" t="n">
        <v>4</v>
      </c>
      <c r="I4775" s="7" t="n">
        <v>59.99000168</v>
      </c>
      <c r="J4775" s="6" t="n">
        <v>1</v>
      </c>
      <c r="K4775" s="7" t="n">
        <v>59.99000168</v>
      </c>
      <c r="L4775" s="7" t="n">
        <v>9</v>
      </c>
      <c r="M4775" s="8" t="n">
        <v>0.150000006</v>
      </c>
      <c r="N4775" s="7" t="n">
        <v>-3.00999999</v>
      </c>
      <c r="O4775" s="9" t="n">
        <v>0</v>
      </c>
    </row>
    <row r="4776" customFormat="false" ht="15" hidden="false" customHeight="true" outlineLevel="0" collapsed="false">
      <c r="A4776" s="6" t="n">
        <v>37775</v>
      </c>
      <c r="B4776" s="6" t="s">
        <v>19</v>
      </c>
      <c r="C4776" s="6" t="s">
        <v>49</v>
      </c>
      <c r="D4776" s="6" t="s">
        <v>31</v>
      </c>
      <c r="E4776" s="6" t="s">
        <v>86</v>
      </c>
      <c r="F4776" s="6" t="s">
        <v>58</v>
      </c>
      <c r="G4776" s="6" t="s">
        <v>34</v>
      </c>
      <c r="H4776" s="6" t="n">
        <v>4</v>
      </c>
      <c r="I4776" s="7" t="n">
        <v>49.97999954</v>
      </c>
      <c r="J4776" s="6" t="n">
        <v>5</v>
      </c>
      <c r="K4776" s="7" t="n">
        <v>249.8999939</v>
      </c>
      <c r="L4776" s="7" t="n">
        <v>62.47999954</v>
      </c>
      <c r="M4776" s="8" t="n">
        <v>0.25</v>
      </c>
      <c r="N4776" s="7" t="n">
        <v>89.95999908</v>
      </c>
      <c r="O4776" s="12" t="n">
        <v>1</v>
      </c>
    </row>
    <row r="4777" customFormat="false" ht="15" hidden="false" customHeight="true" outlineLevel="0" collapsed="false">
      <c r="A4777" s="6" t="n">
        <v>46650</v>
      </c>
      <c r="B4777" s="6" t="s">
        <v>46</v>
      </c>
      <c r="C4777" s="6" t="s">
        <v>20</v>
      </c>
      <c r="D4777" s="6" t="s">
        <v>27</v>
      </c>
      <c r="E4777" s="6" t="s">
        <v>97</v>
      </c>
      <c r="F4777" s="6" t="s">
        <v>33</v>
      </c>
      <c r="G4777" s="6" t="s">
        <v>24</v>
      </c>
      <c r="H4777" s="6" t="n">
        <v>2</v>
      </c>
      <c r="I4777" s="7" t="n">
        <v>59.99000168</v>
      </c>
      <c r="J4777" s="6" t="n">
        <v>5</v>
      </c>
      <c r="K4777" s="7" t="n">
        <v>299.9500122</v>
      </c>
      <c r="L4777" s="7" t="n">
        <v>15</v>
      </c>
      <c r="M4777" s="8" t="n">
        <v>0.050000001</v>
      </c>
      <c r="N4777" s="7" t="n">
        <v>139.6300049</v>
      </c>
      <c r="O4777" s="12" t="n">
        <v>1</v>
      </c>
    </row>
    <row r="4778" customFormat="false" ht="15" hidden="false" customHeight="true" outlineLevel="0" collapsed="false">
      <c r="A4778" s="6" t="n">
        <v>63272</v>
      </c>
      <c r="B4778" s="6" t="s">
        <v>19</v>
      </c>
      <c r="C4778" s="6" t="s">
        <v>37</v>
      </c>
      <c r="D4778" s="6" t="s">
        <v>21</v>
      </c>
      <c r="E4778" s="6" t="s">
        <v>65</v>
      </c>
      <c r="F4778" s="6" t="s">
        <v>33</v>
      </c>
      <c r="G4778" s="6" t="s">
        <v>34</v>
      </c>
      <c r="H4778" s="6" t="n">
        <v>4</v>
      </c>
      <c r="I4778" s="7" t="n">
        <v>59.99000168</v>
      </c>
      <c r="J4778" s="6" t="n">
        <v>2</v>
      </c>
      <c r="K4778" s="7" t="n">
        <v>119.9800034</v>
      </c>
      <c r="L4778" s="7" t="n">
        <v>30</v>
      </c>
      <c r="M4778" s="8" t="n">
        <v>0.25</v>
      </c>
      <c r="N4778" s="7" t="n">
        <v>41.38999939</v>
      </c>
      <c r="O4778" s="9" t="n">
        <v>0</v>
      </c>
    </row>
    <row r="4779" customFormat="false" ht="15" hidden="false" customHeight="true" outlineLevel="0" collapsed="false">
      <c r="A4779" s="6" t="n">
        <v>64366</v>
      </c>
      <c r="B4779" s="6" t="s">
        <v>46</v>
      </c>
      <c r="C4779" s="6" t="s">
        <v>20</v>
      </c>
      <c r="D4779" s="6" t="s">
        <v>21</v>
      </c>
      <c r="E4779" s="6" t="s">
        <v>65</v>
      </c>
      <c r="F4779" s="6" t="s">
        <v>57</v>
      </c>
      <c r="G4779" s="6" t="s">
        <v>44</v>
      </c>
      <c r="H4779" s="6" t="n">
        <v>2</v>
      </c>
      <c r="I4779" s="7" t="n">
        <v>50</v>
      </c>
      <c r="J4779" s="6" t="n">
        <v>2</v>
      </c>
      <c r="K4779" s="7" t="n">
        <v>100</v>
      </c>
      <c r="L4779" s="7" t="n">
        <v>25</v>
      </c>
      <c r="M4779" s="8" t="n">
        <v>0.25</v>
      </c>
      <c r="N4779" s="7" t="n">
        <v>8.479999542</v>
      </c>
      <c r="O4779" s="9" t="n">
        <v>0</v>
      </c>
    </row>
    <row r="4780" customFormat="false" ht="15" hidden="false" customHeight="true" outlineLevel="0" collapsed="false">
      <c r="A4780" s="6" t="n">
        <v>5609</v>
      </c>
      <c r="B4780" s="6" t="s">
        <v>19</v>
      </c>
      <c r="C4780" s="6" t="s">
        <v>49</v>
      </c>
      <c r="D4780" s="6" t="s">
        <v>50</v>
      </c>
      <c r="E4780" s="6" t="s">
        <v>72</v>
      </c>
      <c r="F4780" s="6" t="s">
        <v>71</v>
      </c>
      <c r="G4780" s="6" t="s">
        <v>34</v>
      </c>
      <c r="H4780" s="6" t="n">
        <v>4</v>
      </c>
      <c r="I4780" s="7" t="n">
        <v>199.9900055</v>
      </c>
      <c r="J4780" s="6" t="n">
        <v>1</v>
      </c>
      <c r="K4780" s="7" t="n">
        <v>199.9900055</v>
      </c>
      <c r="L4780" s="7" t="n">
        <v>36</v>
      </c>
      <c r="M4780" s="8" t="n">
        <v>0.180000007</v>
      </c>
      <c r="N4780" s="7" t="n">
        <v>12.30000019</v>
      </c>
      <c r="O4780" s="12" t="n">
        <v>1</v>
      </c>
    </row>
    <row r="4781" customFormat="false" ht="15" hidden="false" customHeight="true" outlineLevel="0" collapsed="false">
      <c r="A4781" s="6" t="n">
        <v>56205</v>
      </c>
      <c r="B4781" s="6" t="s">
        <v>46</v>
      </c>
      <c r="C4781" s="6" t="s">
        <v>49</v>
      </c>
      <c r="D4781" s="6" t="s">
        <v>50</v>
      </c>
      <c r="E4781" s="6" t="s">
        <v>51</v>
      </c>
      <c r="F4781" s="6" t="s">
        <v>23</v>
      </c>
      <c r="G4781" s="6" t="s">
        <v>44</v>
      </c>
      <c r="H4781" s="6" t="n">
        <v>2</v>
      </c>
      <c r="I4781" s="7" t="n">
        <v>129.9900055</v>
      </c>
      <c r="J4781" s="6" t="n">
        <v>1</v>
      </c>
      <c r="K4781" s="7" t="n">
        <v>129.9900055</v>
      </c>
      <c r="L4781" s="7" t="n">
        <v>23.39999962</v>
      </c>
      <c r="M4781" s="8" t="n">
        <v>0.180000007</v>
      </c>
      <c r="N4781" s="7" t="n">
        <v>34.63999939</v>
      </c>
      <c r="O4781" s="12" t="n">
        <v>1</v>
      </c>
    </row>
    <row r="4782" customFormat="false" ht="15" hidden="false" customHeight="true" outlineLevel="0" collapsed="false">
      <c r="A4782" s="6" t="n">
        <v>70241</v>
      </c>
      <c r="B4782" s="6" t="s">
        <v>46</v>
      </c>
      <c r="C4782" s="6" t="s">
        <v>37</v>
      </c>
      <c r="D4782" s="6" t="s">
        <v>21</v>
      </c>
      <c r="E4782" s="6" t="s">
        <v>65</v>
      </c>
      <c r="F4782" s="6" t="s">
        <v>101</v>
      </c>
      <c r="G4782" s="6" t="s">
        <v>47</v>
      </c>
      <c r="H4782" s="6" t="n">
        <v>2</v>
      </c>
      <c r="I4782" s="7" t="n">
        <v>357.1000061</v>
      </c>
      <c r="J4782" s="6" t="n">
        <v>1</v>
      </c>
      <c r="K4782" s="7" t="n">
        <v>357.1000061</v>
      </c>
      <c r="L4782" s="7" t="n">
        <v>57.13999939</v>
      </c>
      <c r="M4782" s="8" t="n">
        <v>0.159999996</v>
      </c>
      <c r="N4782" s="7" t="n">
        <v>37.5</v>
      </c>
      <c r="O4782" s="9" t="n">
        <v>0</v>
      </c>
    </row>
    <row r="4783" customFormat="false" ht="15" hidden="false" customHeight="true" outlineLevel="0" collapsed="false">
      <c r="A4783" s="6" t="n">
        <v>16183</v>
      </c>
      <c r="B4783" s="6" t="s">
        <v>19</v>
      </c>
      <c r="C4783" s="6" t="s">
        <v>20</v>
      </c>
      <c r="D4783" s="6" t="s">
        <v>21</v>
      </c>
      <c r="E4783" s="6" t="s">
        <v>64</v>
      </c>
      <c r="F4783" s="6" t="s">
        <v>78</v>
      </c>
      <c r="G4783" s="6" t="s">
        <v>24</v>
      </c>
      <c r="H4783" s="6" t="n">
        <v>4</v>
      </c>
      <c r="I4783" s="7" t="n">
        <v>25</v>
      </c>
      <c r="J4783" s="6" t="n">
        <v>2</v>
      </c>
      <c r="K4783" s="7" t="n">
        <v>50</v>
      </c>
      <c r="L4783" s="7" t="n">
        <v>2.5</v>
      </c>
      <c r="M4783" s="8" t="n">
        <v>0.050000001</v>
      </c>
      <c r="N4783" s="7" t="n">
        <v>7.130000114</v>
      </c>
      <c r="O4783" s="9" t="n">
        <v>0</v>
      </c>
    </row>
    <row r="4784" customFormat="false" ht="15" hidden="false" customHeight="true" outlineLevel="0" collapsed="false">
      <c r="A4784" s="6" t="n">
        <v>64033</v>
      </c>
      <c r="B4784" s="6" t="s">
        <v>46</v>
      </c>
      <c r="C4784" s="6" t="s">
        <v>37</v>
      </c>
      <c r="D4784" s="6" t="s">
        <v>21</v>
      </c>
      <c r="E4784" s="6" t="s">
        <v>65</v>
      </c>
      <c r="F4784" s="6" t="s">
        <v>57</v>
      </c>
      <c r="G4784" s="6" t="s">
        <v>34</v>
      </c>
      <c r="H4784" s="6" t="n">
        <v>2</v>
      </c>
      <c r="I4784" s="7" t="n">
        <v>50</v>
      </c>
      <c r="J4784" s="6" t="n">
        <v>3</v>
      </c>
      <c r="K4784" s="7" t="n">
        <v>150</v>
      </c>
      <c r="L4784" s="7" t="n">
        <v>6</v>
      </c>
      <c r="M4784" s="8" t="n">
        <v>0.039999999</v>
      </c>
      <c r="N4784" s="7" t="n">
        <v>41.75999832</v>
      </c>
      <c r="O4784" s="12" t="n">
        <v>1</v>
      </c>
    </row>
    <row r="4785" customFormat="false" ht="15" hidden="false" customHeight="true" outlineLevel="0" collapsed="false">
      <c r="A4785" s="6" t="n">
        <v>39704</v>
      </c>
      <c r="B4785" s="6" t="s">
        <v>19</v>
      </c>
      <c r="C4785" s="6" t="s">
        <v>49</v>
      </c>
      <c r="D4785" s="6" t="s">
        <v>31</v>
      </c>
      <c r="E4785" s="6" t="s">
        <v>32</v>
      </c>
      <c r="F4785" s="6" t="s">
        <v>23</v>
      </c>
      <c r="G4785" s="6" t="s">
        <v>47</v>
      </c>
      <c r="H4785" s="6" t="n">
        <v>4</v>
      </c>
      <c r="I4785" s="7" t="n">
        <v>129.9900055</v>
      </c>
      <c r="J4785" s="6" t="n">
        <v>1</v>
      </c>
      <c r="K4785" s="7" t="n">
        <v>129.9900055</v>
      </c>
      <c r="L4785" s="7" t="n">
        <v>22.10000038</v>
      </c>
      <c r="M4785" s="8" t="n">
        <v>0.170000002</v>
      </c>
      <c r="N4785" s="7" t="n">
        <v>31.29000092</v>
      </c>
      <c r="O4785" s="12" t="n">
        <v>1</v>
      </c>
    </row>
    <row r="4786" customFormat="false" ht="15" hidden="false" customHeight="true" outlineLevel="0" collapsed="false">
      <c r="A4786" s="6" t="n">
        <v>64148</v>
      </c>
      <c r="B4786" s="6" t="s">
        <v>19</v>
      </c>
      <c r="C4786" s="6" t="s">
        <v>49</v>
      </c>
      <c r="D4786" s="6" t="s">
        <v>21</v>
      </c>
      <c r="E4786" s="6" t="s">
        <v>65</v>
      </c>
      <c r="F4786" s="6" t="s">
        <v>40</v>
      </c>
      <c r="G4786" s="6" t="s">
        <v>24</v>
      </c>
      <c r="H4786" s="6" t="n">
        <v>4</v>
      </c>
      <c r="I4786" s="7" t="n">
        <v>399.980011</v>
      </c>
      <c r="J4786" s="6" t="n">
        <v>1</v>
      </c>
      <c r="K4786" s="7" t="n">
        <v>399.980011</v>
      </c>
      <c r="L4786" s="7" t="n">
        <v>8</v>
      </c>
      <c r="M4786" s="8" t="n">
        <v>0.02</v>
      </c>
      <c r="N4786" s="7" t="n">
        <v>184.2299957</v>
      </c>
      <c r="O4786" s="9" t="n">
        <v>0</v>
      </c>
    </row>
    <row r="4787" customFormat="false" ht="15" hidden="false" customHeight="true" outlineLevel="0" collapsed="false">
      <c r="A4787" s="6" t="n">
        <v>29547</v>
      </c>
      <c r="B4787" s="6" t="s">
        <v>46</v>
      </c>
      <c r="C4787" s="6" t="s">
        <v>37</v>
      </c>
      <c r="D4787" s="6" t="s">
        <v>27</v>
      </c>
      <c r="E4787" s="6" t="s">
        <v>28</v>
      </c>
      <c r="F4787" s="6" t="s">
        <v>71</v>
      </c>
      <c r="G4787" s="6" t="s">
        <v>24</v>
      </c>
      <c r="H4787" s="6" t="n">
        <v>2</v>
      </c>
      <c r="I4787" s="7" t="n">
        <v>199.9900055</v>
      </c>
      <c r="J4787" s="6" t="n">
        <v>1</v>
      </c>
      <c r="K4787" s="7" t="n">
        <v>199.9900055</v>
      </c>
      <c r="L4787" s="7" t="n">
        <v>18</v>
      </c>
      <c r="M4787" s="8" t="n">
        <v>0.090000004</v>
      </c>
      <c r="N4787" s="7" t="n">
        <v>-43.31000137</v>
      </c>
      <c r="O4787" s="12" t="n">
        <v>1</v>
      </c>
    </row>
    <row r="4788" customFormat="false" ht="15" hidden="false" customHeight="true" outlineLevel="0" collapsed="false">
      <c r="A4788" s="6" t="n">
        <v>23122</v>
      </c>
      <c r="B4788" s="6" t="s">
        <v>19</v>
      </c>
      <c r="C4788" s="6" t="s">
        <v>20</v>
      </c>
      <c r="D4788" s="6" t="s">
        <v>27</v>
      </c>
      <c r="E4788" s="6" t="s">
        <v>28</v>
      </c>
      <c r="F4788" s="6" t="s">
        <v>40</v>
      </c>
      <c r="G4788" s="6" t="s">
        <v>44</v>
      </c>
      <c r="H4788" s="6" t="n">
        <v>4</v>
      </c>
      <c r="I4788" s="7" t="n">
        <v>399.980011</v>
      </c>
      <c r="J4788" s="6" t="n">
        <v>1</v>
      </c>
      <c r="K4788" s="7" t="n">
        <v>399.980011</v>
      </c>
      <c r="L4788" s="7" t="n">
        <v>52</v>
      </c>
      <c r="M4788" s="8" t="n">
        <v>0.129999995</v>
      </c>
      <c r="N4788" s="7" t="n">
        <v>104.3899994</v>
      </c>
      <c r="O4788" s="9" t="n">
        <v>0</v>
      </c>
    </row>
    <row r="4789" customFormat="false" ht="15" hidden="false" customHeight="true" outlineLevel="0" collapsed="false">
      <c r="A4789" s="6" t="n">
        <v>24043</v>
      </c>
      <c r="B4789" s="6" t="s">
        <v>19</v>
      </c>
      <c r="C4789" s="6" t="s">
        <v>37</v>
      </c>
      <c r="D4789" s="6" t="s">
        <v>27</v>
      </c>
      <c r="E4789" s="6" t="s">
        <v>28</v>
      </c>
      <c r="F4789" s="6" t="s">
        <v>58</v>
      </c>
      <c r="G4789" s="6" t="s">
        <v>47</v>
      </c>
      <c r="H4789" s="6" t="n">
        <v>4</v>
      </c>
      <c r="I4789" s="7" t="n">
        <v>49.97999954</v>
      </c>
      <c r="J4789" s="6" t="n">
        <v>2</v>
      </c>
      <c r="K4789" s="7" t="n">
        <v>99.95999908</v>
      </c>
      <c r="L4789" s="7" t="n">
        <v>16.98999977</v>
      </c>
      <c r="M4789" s="8" t="n">
        <v>0.170000002</v>
      </c>
      <c r="N4789" s="7" t="n">
        <v>6.21999979</v>
      </c>
      <c r="O4789" s="9" t="n">
        <v>0</v>
      </c>
    </row>
    <row r="4790" customFormat="false" ht="15" hidden="false" customHeight="true" outlineLevel="0" collapsed="false">
      <c r="A4790" s="6" t="n">
        <v>67954</v>
      </c>
      <c r="B4790" s="6" t="s">
        <v>19</v>
      </c>
      <c r="C4790" s="6" t="s">
        <v>37</v>
      </c>
      <c r="D4790" s="6" t="s">
        <v>21</v>
      </c>
      <c r="E4790" s="6" t="s">
        <v>65</v>
      </c>
      <c r="F4790" s="6" t="s">
        <v>40</v>
      </c>
      <c r="G4790" s="6" t="s">
        <v>34</v>
      </c>
      <c r="H4790" s="6" t="n">
        <v>4</v>
      </c>
      <c r="I4790" s="7" t="n">
        <v>399.980011</v>
      </c>
      <c r="J4790" s="6" t="n">
        <v>1</v>
      </c>
      <c r="K4790" s="7" t="n">
        <v>399.980011</v>
      </c>
      <c r="L4790" s="7" t="n">
        <v>52</v>
      </c>
      <c r="M4790" s="8" t="n">
        <v>0.129999995</v>
      </c>
      <c r="N4790" s="7" t="n">
        <v>-74.47000122</v>
      </c>
      <c r="O4790" s="12" t="n">
        <v>1</v>
      </c>
    </row>
    <row r="4791" customFormat="false" ht="15" hidden="false" customHeight="true" outlineLevel="0" collapsed="false">
      <c r="A4791" s="6" t="n">
        <v>58047</v>
      </c>
      <c r="B4791" s="6" t="s">
        <v>26</v>
      </c>
      <c r="C4791" s="6" t="s">
        <v>20</v>
      </c>
      <c r="D4791" s="6" t="s">
        <v>50</v>
      </c>
      <c r="E4791" s="6" t="s">
        <v>51</v>
      </c>
      <c r="F4791" s="6" t="s">
        <v>58</v>
      </c>
      <c r="G4791" s="6" t="s">
        <v>24</v>
      </c>
      <c r="H4791" s="6" t="n">
        <v>1</v>
      </c>
      <c r="I4791" s="7" t="n">
        <v>49.97999954</v>
      </c>
      <c r="J4791" s="6" t="n">
        <v>2</v>
      </c>
      <c r="K4791" s="7" t="n">
        <v>99.95999908</v>
      </c>
      <c r="L4791" s="7" t="n">
        <v>4</v>
      </c>
      <c r="M4791" s="8" t="n">
        <v>0.039999999</v>
      </c>
      <c r="N4791" s="7" t="n">
        <v>8.43999958</v>
      </c>
      <c r="O4791" s="12" t="n">
        <v>1</v>
      </c>
    </row>
    <row r="4792" customFormat="false" ht="15" hidden="false" customHeight="true" outlineLevel="0" collapsed="false">
      <c r="A4792" s="6" t="n">
        <v>1926</v>
      </c>
      <c r="B4792" s="6" t="s">
        <v>19</v>
      </c>
      <c r="C4792" s="6" t="s">
        <v>37</v>
      </c>
      <c r="D4792" s="6" t="s">
        <v>50</v>
      </c>
      <c r="E4792" s="6" t="s">
        <v>72</v>
      </c>
      <c r="F4792" s="6" t="s">
        <v>75</v>
      </c>
      <c r="G4792" s="6" t="s">
        <v>24</v>
      </c>
      <c r="H4792" s="6" t="n">
        <v>4</v>
      </c>
      <c r="I4792" s="7" t="n">
        <v>299.980011</v>
      </c>
      <c r="J4792" s="6" t="n">
        <v>1</v>
      </c>
      <c r="K4792" s="7" t="n">
        <v>299.980011</v>
      </c>
      <c r="L4792" s="7" t="n">
        <v>3</v>
      </c>
      <c r="M4792" s="8" t="n">
        <v>0.01</v>
      </c>
      <c r="N4792" s="7" t="n">
        <v>133.6399994</v>
      </c>
      <c r="O4792" s="9" t="n">
        <v>0</v>
      </c>
    </row>
    <row r="4793" customFormat="false" ht="15" hidden="false" customHeight="true" outlineLevel="0" collapsed="false">
      <c r="A4793" s="6" t="n">
        <v>41689</v>
      </c>
      <c r="B4793" s="6" t="s">
        <v>26</v>
      </c>
      <c r="C4793" s="6" t="s">
        <v>49</v>
      </c>
      <c r="D4793" s="6" t="s">
        <v>27</v>
      </c>
      <c r="E4793" s="6" t="s">
        <v>79</v>
      </c>
      <c r="F4793" s="6" t="s">
        <v>23</v>
      </c>
      <c r="G4793" s="6" t="s">
        <v>44</v>
      </c>
      <c r="H4793" s="6" t="n">
        <v>1</v>
      </c>
      <c r="I4793" s="7" t="n">
        <v>129.9900055</v>
      </c>
      <c r="J4793" s="6" t="n">
        <v>1</v>
      </c>
      <c r="K4793" s="7" t="n">
        <v>129.9900055</v>
      </c>
      <c r="L4793" s="7" t="n">
        <v>3.900000095</v>
      </c>
      <c r="M4793" s="8" t="n">
        <v>0.029999999</v>
      </c>
      <c r="N4793" s="7" t="n">
        <v>42.61999893</v>
      </c>
      <c r="O4793" s="12" t="n">
        <v>1</v>
      </c>
    </row>
    <row r="4794" customFormat="false" ht="15" hidden="false" customHeight="true" outlineLevel="0" collapsed="false">
      <c r="A4794" s="6" t="n">
        <v>14488</v>
      </c>
      <c r="B4794" s="6" t="s">
        <v>19</v>
      </c>
      <c r="C4794" s="6" t="s">
        <v>20</v>
      </c>
      <c r="D4794" s="6" t="s">
        <v>21</v>
      </c>
      <c r="E4794" s="6" t="s">
        <v>64</v>
      </c>
      <c r="F4794" s="6" t="s">
        <v>29</v>
      </c>
      <c r="G4794" s="6" t="s">
        <v>34</v>
      </c>
      <c r="H4794" s="6" t="n">
        <v>4</v>
      </c>
      <c r="I4794" s="7" t="n">
        <v>99.98999786</v>
      </c>
      <c r="J4794" s="6" t="n">
        <v>2</v>
      </c>
      <c r="K4794" s="7" t="n">
        <v>199.9799957</v>
      </c>
      <c r="L4794" s="7" t="n">
        <v>50</v>
      </c>
      <c r="M4794" s="8" t="n">
        <v>0.25</v>
      </c>
      <c r="N4794" s="7" t="n">
        <v>71.98999786</v>
      </c>
      <c r="O4794" s="9" t="n">
        <v>0</v>
      </c>
    </row>
    <row r="4795" customFormat="false" ht="15" hidden="false" customHeight="true" outlineLevel="0" collapsed="false">
      <c r="A4795" s="6" t="n">
        <v>51751</v>
      </c>
      <c r="B4795" s="6" t="s">
        <v>46</v>
      </c>
      <c r="C4795" s="6" t="s">
        <v>20</v>
      </c>
      <c r="D4795" s="6" t="s">
        <v>50</v>
      </c>
      <c r="E4795" s="6" t="s">
        <v>51</v>
      </c>
      <c r="F4795" s="6" t="s">
        <v>23</v>
      </c>
      <c r="G4795" s="6" t="s">
        <v>44</v>
      </c>
      <c r="H4795" s="6" t="n">
        <v>2</v>
      </c>
      <c r="I4795" s="7" t="n">
        <v>129.9900055</v>
      </c>
      <c r="J4795" s="6" t="n">
        <v>1</v>
      </c>
      <c r="K4795" s="7" t="n">
        <v>129.9900055</v>
      </c>
      <c r="L4795" s="7" t="n">
        <v>5.199999809</v>
      </c>
      <c r="M4795" s="8" t="n">
        <v>0.039999999</v>
      </c>
      <c r="N4795" s="7" t="n">
        <v>58.65000153</v>
      </c>
      <c r="O4795" s="9" t="n">
        <v>0</v>
      </c>
    </row>
    <row r="4796" customFormat="false" ht="15" hidden="false" customHeight="true" outlineLevel="0" collapsed="false">
      <c r="A4796" s="6" t="n">
        <v>30837</v>
      </c>
      <c r="B4796" s="6" t="s">
        <v>46</v>
      </c>
      <c r="C4796" s="6" t="s">
        <v>37</v>
      </c>
      <c r="D4796" s="6" t="s">
        <v>27</v>
      </c>
      <c r="E4796" s="6" t="s">
        <v>42</v>
      </c>
      <c r="F4796" s="6" t="s">
        <v>29</v>
      </c>
      <c r="G4796" s="6" t="s">
        <v>34</v>
      </c>
      <c r="H4796" s="6" t="n">
        <v>2</v>
      </c>
      <c r="I4796" s="7" t="n">
        <v>99.98999786</v>
      </c>
      <c r="J4796" s="6" t="n">
        <v>3</v>
      </c>
      <c r="K4796" s="7" t="n">
        <v>299.9700012</v>
      </c>
      <c r="L4796" s="7" t="n">
        <v>3</v>
      </c>
      <c r="M4796" s="8" t="n">
        <v>0.01</v>
      </c>
      <c r="N4796" s="7" t="n">
        <v>133.6399994</v>
      </c>
      <c r="O4796" s="12" t="n">
        <v>1</v>
      </c>
    </row>
    <row r="4797" customFormat="false" ht="15" hidden="false" customHeight="true" outlineLevel="0" collapsed="false">
      <c r="A4797" s="6" t="n">
        <v>31966</v>
      </c>
      <c r="B4797" s="6" t="s">
        <v>19</v>
      </c>
      <c r="C4797" s="6" t="s">
        <v>37</v>
      </c>
      <c r="D4797" s="6" t="s">
        <v>31</v>
      </c>
      <c r="E4797" s="6" t="s">
        <v>62</v>
      </c>
      <c r="F4797" s="6" t="s">
        <v>73</v>
      </c>
      <c r="G4797" s="6" t="s">
        <v>47</v>
      </c>
      <c r="H4797" s="6" t="n">
        <v>4</v>
      </c>
      <c r="I4797" s="7" t="n">
        <v>39.99000168</v>
      </c>
      <c r="J4797" s="6" t="n">
        <v>2</v>
      </c>
      <c r="K4797" s="7" t="n">
        <v>79.98000336</v>
      </c>
      <c r="L4797" s="7" t="n">
        <v>4</v>
      </c>
      <c r="M4797" s="8" t="n">
        <v>0.050000001</v>
      </c>
      <c r="N4797" s="7" t="n">
        <v>23.54999924</v>
      </c>
      <c r="O4797" s="9" t="n">
        <v>0</v>
      </c>
    </row>
    <row r="4798" customFormat="false" ht="15" hidden="false" customHeight="true" outlineLevel="0" collapsed="false">
      <c r="A4798" s="6" t="n">
        <v>76415</v>
      </c>
      <c r="B4798" s="6" t="s">
        <v>36</v>
      </c>
      <c r="C4798" s="6" t="s">
        <v>20</v>
      </c>
      <c r="D4798" s="6" t="s">
        <v>27</v>
      </c>
      <c r="E4798" s="6" t="s">
        <v>28</v>
      </c>
      <c r="F4798" s="6" t="s">
        <v>76</v>
      </c>
      <c r="G4798" s="6" t="s">
        <v>24</v>
      </c>
      <c r="H4798" s="6" t="n">
        <v>0</v>
      </c>
      <c r="I4798" s="7" t="n">
        <v>39.75</v>
      </c>
      <c r="J4798" s="6" t="n">
        <v>1</v>
      </c>
      <c r="K4798" s="7" t="n">
        <v>39.75</v>
      </c>
      <c r="L4798" s="7" t="n">
        <v>1.99000001</v>
      </c>
      <c r="M4798" s="8" t="n">
        <v>0.050000001</v>
      </c>
      <c r="N4798" s="7" t="n">
        <v>9.930000305</v>
      </c>
      <c r="O4798" s="9" t="n">
        <v>0</v>
      </c>
    </row>
    <row r="4799" customFormat="false" ht="15" hidden="false" customHeight="true" outlineLevel="0" collapsed="false">
      <c r="A4799" s="6" t="n">
        <v>62315</v>
      </c>
      <c r="B4799" s="6" t="s">
        <v>19</v>
      </c>
      <c r="C4799" s="6" t="s">
        <v>37</v>
      </c>
      <c r="D4799" s="6" t="s">
        <v>21</v>
      </c>
      <c r="E4799" s="6" t="s">
        <v>64</v>
      </c>
      <c r="F4799" s="6" t="s">
        <v>71</v>
      </c>
      <c r="G4799" s="6" t="s">
        <v>34</v>
      </c>
      <c r="H4799" s="6" t="n">
        <v>4</v>
      </c>
      <c r="I4799" s="7" t="n">
        <v>199.9900055</v>
      </c>
      <c r="J4799" s="6" t="n">
        <v>1</v>
      </c>
      <c r="K4799" s="7" t="n">
        <v>199.9900055</v>
      </c>
      <c r="L4799" s="7" t="n">
        <v>32</v>
      </c>
      <c r="M4799" s="8" t="n">
        <v>0.159999996</v>
      </c>
      <c r="N4799" s="7" t="n">
        <v>78.95999908</v>
      </c>
      <c r="O4799" s="12" t="n">
        <v>1</v>
      </c>
    </row>
    <row r="4800" customFormat="false" ht="15" hidden="false" customHeight="true" outlineLevel="0" collapsed="false">
      <c r="A4800" s="6" t="n">
        <v>19896</v>
      </c>
      <c r="B4800" s="6" t="s">
        <v>19</v>
      </c>
      <c r="C4800" s="6" t="s">
        <v>49</v>
      </c>
      <c r="D4800" s="6" t="s">
        <v>21</v>
      </c>
      <c r="E4800" s="6" t="s">
        <v>22</v>
      </c>
      <c r="F4800" s="6" t="s">
        <v>23</v>
      </c>
      <c r="G4800" s="6" t="s">
        <v>44</v>
      </c>
      <c r="H4800" s="6" t="n">
        <v>4</v>
      </c>
      <c r="I4800" s="7" t="n">
        <v>129.9900055</v>
      </c>
      <c r="J4800" s="6" t="n">
        <v>1</v>
      </c>
      <c r="K4800" s="7" t="n">
        <v>129.9900055</v>
      </c>
      <c r="L4800" s="7" t="n">
        <v>1.299999952</v>
      </c>
      <c r="M4800" s="8" t="n">
        <v>0.01</v>
      </c>
      <c r="N4800" s="7" t="n">
        <v>51.47999954</v>
      </c>
      <c r="O4800" s="9" t="n">
        <v>0</v>
      </c>
    </row>
    <row r="4801" customFormat="false" ht="15" hidden="false" customHeight="true" outlineLevel="0" collapsed="false">
      <c r="A4801" s="6" t="n">
        <v>67091</v>
      </c>
      <c r="B4801" s="6" t="s">
        <v>19</v>
      </c>
      <c r="C4801" s="6" t="s">
        <v>49</v>
      </c>
      <c r="D4801" s="6" t="s">
        <v>21</v>
      </c>
      <c r="E4801" s="6" t="s">
        <v>65</v>
      </c>
      <c r="F4801" s="6" t="s">
        <v>33</v>
      </c>
      <c r="G4801" s="6" t="s">
        <v>24</v>
      </c>
      <c r="H4801" s="6" t="n">
        <v>4</v>
      </c>
      <c r="I4801" s="7" t="n">
        <v>59.99000168</v>
      </c>
      <c r="J4801" s="6" t="n">
        <v>3</v>
      </c>
      <c r="K4801" s="7" t="n">
        <v>179.9700012</v>
      </c>
      <c r="L4801" s="7" t="n">
        <v>30.59000015</v>
      </c>
      <c r="M4801" s="8" t="n">
        <v>0.170000002</v>
      </c>
      <c r="N4801" s="7" t="n">
        <v>2.99000001</v>
      </c>
      <c r="O4801" s="9" t="n">
        <v>0</v>
      </c>
    </row>
    <row r="4802" customFormat="false" ht="15" hidden="false" customHeight="true" outlineLevel="0" collapsed="false">
      <c r="A4802" s="6" t="n">
        <v>16314</v>
      </c>
      <c r="B4802" s="6" t="s">
        <v>46</v>
      </c>
      <c r="C4802" s="6" t="s">
        <v>20</v>
      </c>
      <c r="D4802" s="6" t="s">
        <v>21</v>
      </c>
      <c r="E4802" s="6" t="s">
        <v>65</v>
      </c>
      <c r="F4802" s="6" t="s">
        <v>71</v>
      </c>
      <c r="G4802" s="6" t="s">
        <v>44</v>
      </c>
      <c r="H4802" s="6" t="n">
        <v>2</v>
      </c>
      <c r="I4802" s="7" t="n">
        <v>199.9900055</v>
      </c>
      <c r="J4802" s="6" t="n">
        <v>1</v>
      </c>
      <c r="K4802" s="7" t="n">
        <v>199.9900055</v>
      </c>
      <c r="L4802" s="7" t="n">
        <v>2</v>
      </c>
      <c r="M4802" s="8" t="n">
        <v>0.01</v>
      </c>
      <c r="N4802" s="7" t="n">
        <v>91.08000183</v>
      </c>
      <c r="O4802" s="12" t="n">
        <v>1</v>
      </c>
    </row>
    <row r="4803" customFormat="false" ht="15" hidden="false" customHeight="true" outlineLevel="0" collapsed="false">
      <c r="A4803" s="6" t="n">
        <v>24676</v>
      </c>
      <c r="B4803" s="6" t="s">
        <v>19</v>
      </c>
      <c r="C4803" s="6" t="s">
        <v>49</v>
      </c>
      <c r="D4803" s="6" t="s">
        <v>27</v>
      </c>
      <c r="E4803" s="6" t="s">
        <v>28</v>
      </c>
      <c r="F4803" s="6" t="s">
        <v>23</v>
      </c>
      <c r="G4803" s="6" t="s">
        <v>44</v>
      </c>
      <c r="H4803" s="6" t="n">
        <v>4</v>
      </c>
      <c r="I4803" s="7" t="n">
        <v>129.9900055</v>
      </c>
      <c r="J4803" s="6" t="n">
        <v>1</v>
      </c>
      <c r="K4803" s="7" t="n">
        <v>129.9900055</v>
      </c>
      <c r="L4803" s="7" t="n">
        <v>5.199999809</v>
      </c>
      <c r="M4803" s="8" t="n">
        <v>0.039999999</v>
      </c>
      <c r="N4803" s="7" t="n">
        <v>-29.70000076</v>
      </c>
      <c r="O4803" s="9" t="n">
        <v>0</v>
      </c>
    </row>
    <row r="4804" customFormat="false" ht="15" hidden="false" customHeight="true" outlineLevel="0" collapsed="false">
      <c r="A4804" s="6" t="n">
        <v>3228</v>
      </c>
      <c r="B4804" s="6" t="s">
        <v>19</v>
      </c>
      <c r="C4804" s="6" t="s">
        <v>49</v>
      </c>
      <c r="D4804" s="6" t="s">
        <v>50</v>
      </c>
      <c r="E4804" s="6" t="s">
        <v>51</v>
      </c>
      <c r="F4804" s="6" t="s">
        <v>23</v>
      </c>
      <c r="G4804" s="6" t="s">
        <v>44</v>
      </c>
      <c r="H4804" s="6" t="n">
        <v>4</v>
      </c>
      <c r="I4804" s="7" t="n">
        <v>129.9900055</v>
      </c>
      <c r="J4804" s="6" t="n">
        <v>1</v>
      </c>
      <c r="K4804" s="7" t="n">
        <v>129.9900055</v>
      </c>
      <c r="L4804" s="7" t="n">
        <v>15.60000038</v>
      </c>
      <c r="M4804" s="8" t="n">
        <v>0.119999997</v>
      </c>
      <c r="N4804" s="7" t="n">
        <v>50.33000183</v>
      </c>
      <c r="O4804" s="9" t="n">
        <v>0</v>
      </c>
    </row>
    <row r="4805" customFormat="false" ht="15" hidden="false" customHeight="true" outlineLevel="0" collapsed="false">
      <c r="A4805" s="6" t="n">
        <v>65338</v>
      </c>
      <c r="B4805" s="6" t="s">
        <v>26</v>
      </c>
      <c r="C4805" s="6" t="s">
        <v>37</v>
      </c>
      <c r="D4805" s="6" t="s">
        <v>21</v>
      </c>
      <c r="E4805" s="6" t="s">
        <v>64</v>
      </c>
      <c r="F4805" s="6" t="s">
        <v>75</v>
      </c>
      <c r="G4805" s="6" t="s">
        <v>44</v>
      </c>
      <c r="H4805" s="6" t="n">
        <v>1</v>
      </c>
      <c r="I4805" s="7" t="n">
        <v>299.980011</v>
      </c>
      <c r="J4805" s="6" t="n">
        <v>1</v>
      </c>
      <c r="K4805" s="7" t="n">
        <v>299.980011</v>
      </c>
      <c r="L4805" s="7" t="n">
        <v>21</v>
      </c>
      <c r="M4805" s="8" t="n">
        <v>0.07</v>
      </c>
      <c r="N4805" s="7" t="n">
        <v>0</v>
      </c>
      <c r="O4805" s="12" t="n">
        <v>1</v>
      </c>
    </row>
    <row r="4806" customFormat="false" ht="15" hidden="false" customHeight="true" outlineLevel="0" collapsed="false">
      <c r="A4806" s="6" t="n">
        <v>62228</v>
      </c>
      <c r="B4806" s="6" t="s">
        <v>46</v>
      </c>
      <c r="C4806" s="6" t="s">
        <v>20</v>
      </c>
      <c r="D4806" s="6" t="s">
        <v>21</v>
      </c>
      <c r="E4806" s="6" t="s">
        <v>22</v>
      </c>
      <c r="F4806" s="6" t="s">
        <v>71</v>
      </c>
      <c r="G4806" s="6" t="s">
        <v>24</v>
      </c>
      <c r="H4806" s="6" t="n">
        <v>2</v>
      </c>
      <c r="I4806" s="7" t="n">
        <v>199.9900055</v>
      </c>
      <c r="J4806" s="6" t="n">
        <v>1</v>
      </c>
      <c r="K4806" s="7" t="n">
        <v>199.9900055</v>
      </c>
      <c r="L4806" s="7" t="n">
        <v>11</v>
      </c>
      <c r="M4806" s="8" t="n">
        <v>0.059999999</v>
      </c>
      <c r="N4806" s="7" t="n">
        <v>56.70000076</v>
      </c>
      <c r="O4806" s="12" t="n">
        <v>1</v>
      </c>
    </row>
    <row r="4807" customFormat="false" ht="15" hidden="false" customHeight="true" outlineLevel="0" collapsed="false">
      <c r="A4807" s="6" t="n">
        <v>61003</v>
      </c>
      <c r="B4807" s="6" t="s">
        <v>19</v>
      </c>
      <c r="C4807" s="6" t="s">
        <v>20</v>
      </c>
      <c r="D4807" s="6" t="s">
        <v>50</v>
      </c>
      <c r="E4807" s="6" t="s">
        <v>51</v>
      </c>
      <c r="F4807" s="6" t="s">
        <v>58</v>
      </c>
      <c r="G4807" s="6" t="s">
        <v>24</v>
      </c>
      <c r="H4807" s="6" t="n">
        <v>4</v>
      </c>
      <c r="I4807" s="7" t="n">
        <v>49.97999954</v>
      </c>
      <c r="J4807" s="6" t="n">
        <v>1</v>
      </c>
      <c r="K4807" s="7" t="n">
        <v>49.97999954</v>
      </c>
      <c r="L4807" s="7" t="n">
        <v>8</v>
      </c>
      <c r="M4807" s="8" t="n">
        <v>0.159999996</v>
      </c>
      <c r="N4807" s="7" t="n">
        <v>11.76000023</v>
      </c>
      <c r="O4807" s="9" t="n">
        <v>0</v>
      </c>
    </row>
    <row r="4808" customFormat="false" ht="15" hidden="false" customHeight="true" outlineLevel="0" collapsed="false">
      <c r="A4808" s="6" t="n">
        <v>6529</v>
      </c>
      <c r="B4808" s="6" t="s">
        <v>19</v>
      </c>
      <c r="C4808" s="6" t="s">
        <v>20</v>
      </c>
      <c r="D4808" s="6" t="s">
        <v>50</v>
      </c>
      <c r="E4808" s="6" t="s">
        <v>51</v>
      </c>
      <c r="F4808" s="6" t="s">
        <v>106</v>
      </c>
      <c r="G4808" s="6" t="s">
        <v>47</v>
      </c>
      <c r="H4808" s="6" t="n">
        <v>4</v>
      </c>
      <c r="I4808" s="7" t="n">
        <v>54.97000122</v>
      </c>
      <c r="J4808" s="6" t="n">
        <v>5</v>
      </c>
      <c r="K4808" s="7" t="n">
        <v>274.8500061</v>
      </c>
      <c r="L4808" s="7" t="n">
        <v>54.97000122</v>
      </c>
      <c r="M4808" s="8" t="n">
        <v>0.200000003</v>
      </c>
      <c r="N4808" s="7" t="n">
        <v>57.16999817</v>
      </c>
      <c r="O4808" s="12" t="n">
        <v>1</v>
      </c>
    </row>
    <row r="4809" customFormat="false" ht="15" hidden="false" customHeight="true" outlineLevel="0" collapsed="false">
      <c r="A4809" s="6" t="n">
        <v>24374</v>
      </c>
      <c r="B4809" s="6" t="s">
        <v>26</v>
      </c>
      <c r="C4809" s="6" t="s">
        <v>20</v>
      </c>
      <c r="D4809" s="6" t="s">
        <v>27</v>
      </c>
      <c r="E4809" s="6" t="s">
        <v>69</v>
      </c>
      <c r="F4809" s="6" t="s">
        <v>23</v>
      </c>
      <c r="G4809" s="6" t="s">
        <v>34</v>
      </c>
      <c r="H4809" s="6" t="n">
        <v>1</v>
      </c>
      <c r="I4809" s="7" t="n">
        <v>129.9900055</v>
      </c>
      <c r="J4809" s="6" t="n">
        <v>1</v>
      </c>
      <c r="K4809" s="7" t="n">
        <v>129.9900055</v>
      </c>
      <c r="L4809" s="7" t="n">
        <v>2.599999905</v>
      </c>
      <c r="M4809" s="8" t="n">
        <v>0.02</v>
      </c>
      <c r="N4809" s="7" t="n">
        <v>31.85000038</v>
      </c>
      <c r="O4809" s="12" t="n">
        <v>1</v>
      </c>
    </row>
    <row r="4810" customFormat="false" ht="15" hidden="false" customHeight="true" outlineLevel="0" collapsed="false">
      <c r="A4810" s="6" t="n">
        <v>12060</v>
      </c>
      <c r="B4810" s="6" t="s">
        <v>19</v>
      </c>
      <c r="C4810" s="6" t="s">
        <v>49</v>
      </c>
      <c r="D4810" s="6" t="s">
        <v>21</v>
      </c>
      <c r="E4810" s="6" t="s">
        <v>65</v>
      </c>
      <c r="F4810" s="6" t="s">
        <v>75</v>
      </c>
      <c r="G4810" s="6" t="s">
        <v>47</v>
      </c>
      <c r="H4810" s="6" t="n">
        <v>4</v>
      </c>
      <c r="I4810" s="7" t="n">
        <v>299.980011</v>
      </c>
      <c r="J4810" s="6" t="n">
        <v>1</v>
      </c>
      <c r="K4810" s="7" t="n">
        <v>299.980011</v>
      </c>
      <c r="L4810" s="7" t="n">
        <v>51</v>
      </c>
      <c r="M4810" s="8" t="n">
        <v>0.170000002</v>
      </c>
      <c r="N4810" s="7" t="n">
        <v>72.20999908</v>
      </c>
      <c r="O4810" s="12" t="n">
        <v>1</v>
      </c>
    </row>
    <row r="4811" customFormat="false" ht="15" hidden="false" customHeight="true" outlineLevel="0" collapsed="false">
      <c r="A4811" s="6" t="n">
        <v>5177</v>
      </c>
      <c r="B4811" s="6" t="s">
        <v>19</v>
      </c>
      <c r="C4811" s="6" t="s">
        <v>20</v>
      </c>
      <c r="D4811" s="6" t="s">
        <v>50</v>
      </c>
      <c r="E4811" s="6" t="s">
        <v>51</v>
      </c>
      <c r="F4811" s="6" t="s">
        <v>58</v>
      </c>
      <c r="G4811" s="6" t="s">
        <v>44</v>
      </c>
      <c r="H4811" s="6" t="n">
        <v>4</v>
      </c>
      <c r="I4811" s="7" t="n">
        <v>49.97999954</v>
      </c>
      <c r="J4811" s="6" t="n">
        <v>2</v>
      </c>
      <c r="K4811" s="7" t="n">
        <v>99.95999908</v>
      </c>
      <c r="L4811" s="7" t="n">
        <v>7</v>
      </c>
      <c r="M4811" s="8" t="n">
        <v>0.07</v>
      </c>
      <c r="N4811" s="7" t="n">
        <v>33.75</v>
      </c>
      <c r="O4811" s="9" t="n">
        <v>0</v>
      </c>
    </row>
    <row r="4812" customFormat="false" ht="15" hidden="false" customHeight="true" outlineLevel="0" collapsed="false">
      <c r="A4812" s="6" t="n">
        <v>11610</v>
      </c>
      <c r="B4812" s="6" t="s">
        <v>19</v>
      </c>
      <c r="C4812" s="6" t="s">
        <v>20</v>
      </c>
      <c r="D4812" s="6" t="s">
        <v>21</v>
      </c>
      <c r="E4812" s="6" t="s">
        <v>65</v>
      </c>
      <c r="F4812" s="6" t="s">
        <v>99</v>
      </c>
      <c r="G4812" s="6" t="s">
        <v>34</v>
      </c>
      <c r="H4812" s="6" t="n">
        <v>4</v>
      </c>
      <c r="I4812" s="7" t="n">
        <v>65</v>
      </c>
      <c r="J4812" s="6" t="n">
        <v>5</v>
      </c>
      <c r="K4812" s="7" t="n">
        <v>325</v>
      </c>
      <c r="L4812" s="7" t="n">
        <v>29.25</v>
      </c>
      <c r="M4812" s="8" t="n">
        <v>0.090000004</v>
      </c>
      <c r="N4812" s="7" t="n">
        <v>99.95999908</v>
      </c>
      <c r="O4812" s="12" t="n">
        <v>1</v>
      </c>
    </row>
    <row r="4813" customFormat="false" ht="15" hidden="false" customHeight="true" outlineLevel="0" collapsed="false">
      <c r="A4813" s="6" t="n">
        <v>23557</v>
      </c>
      <c r="B4813" s="6" t="s">
        <v>19</v>
      </c>
      <c r="C4813" s="6" t="s">
        <v>37</v>
      </c>
      <c r="D4813" s="6" t="s">
        <v>27</v>
      </c>
      <c r="E4813" s="6" t="s">
        <v>69</v>
      </c>
      <c r="F4813" s="6" t="s">
        <v>58</v>
      </c>
      <c r="G4813" s="6" t="s">
        <v>47</v>
      </c>
      <c r="H4813" s="6" t="n">
        <v>4</v>
      </c>
      <c r="I4813" s="7" t="n">
        <v>49.97999954</v>
      </c>
      <c r="J4813" s="6" t="n">
        <v>5</v>
      </c>
      <c r="K4813" s="7" t="n">
        <v>249.8999939</v>
      </c>
      <c r="L4813" s="7" t="n">
        <v>42.47999954</v>
      </c>
      <c r="M4813" s="8" t="n">
        <v>0.170000002</v>
      </c>
      <c r="N4813" s="7" t="n">
        <v>18.25</v>
      </c>
      <c r="O4813" s="9" t="n">
        <v>0</v>
      </c>
    </row>
    <row r="4814" customFormat="false" ht="15" hidden="false" customHeight="true" outlineLevel="0" collapsed="false">
      <c r="A4814" s="6" t="n">
        <v>32020</v>
      </c>
      <c r="B4814" s="6" t="s">
        <v>26</v>
      </c>
      <c r="C4814" s="6" t="s">
        <v>49</v>
      </c>
      <c r="D4814" s="6" t="s">
        <v>31</v>
      </c>
      <c r="E4814" s="6" t="s">
        <v>32</v>
      </c>
      <c r="F4814" s="6" t="s">
        <v>58</v>
      </c>
      <c r="G4814" s="6" t="s">
        <v>44</v>
      </c>
      <c r="H4814" s="6" t="n">
        <v>1</v>
      </c>
      <c r="I4814" s="7" t="n">
        <v>49.97999954</v>
      </c>
      <c r="J4814" s="6" t="n">
        <v>2</v>
      </c>
      <c r="K4814" s="7" t="n">
        <v>99.95999908</v>
      </c>
      <c r="L4814" s="7" t="n">
        <v>10</v>
      </c>
      <c r="M4814" s="8" t="n">
        <v>0.100000001</v>
      </c>
      <c r="N4814" s="7" t="n">
        <v>-157.4400024</v>
      </c>
      <c r="O4814" s="12" t="n">
        <v>1</v>
      </c>
    </row>
    <row r="4815" customFormat="false" ht="15" hidden="false" customHeight="true" outlineLevel="0" collapsed="false">
      <c r="A4815" s="6" t="n">
        <v>4515</v>
      </c>
      <c r="B4815" s="6" t="s">
        <v>19</v>
      </c>
      <c r="C4815" s="6" t="s">
        <v>20</v>
      </c>
      <c r="D4815" s="6" t="s">
        <v>50</v>
      </c>
      <c r="E4815" s="6" t="s">
        <v>63</v>
      </c>
      <c r="F4815" s="6" t="s">
        <v>43</v>
      </c>
      <c r="G4815" s="6" t="s">
        <v>34</v>
      </c>
      <c r="H4815" s="6" t="n">
        <v>4</v>
      </c>
      <c r="I4815" s="7" t="n">
        <v>15.98999977</v>
      </c>
      <c r="J4815" s="6" t="n">
        <v>3</v>
      </c>
      <c r="K4815" s="7" t="n">
        <v>47.97000122</v>
      </c>
      <c r="L4815" s="7" t="n">
        <v>9.590000153</v>
      </c>
      <c r="M4815" s="8" t="n">
        <v>0.200000003</v>
      </c>
      <c r="N4815" s="7" t="n">
        <v>11.51000023</v>
      </c>
      <c r="O4815" s="12" t="n">
        <v>1</v>
      </c>
    </row>
    <row r="4816" customFormat="false" ht="15" hidden="false" customHeight="true" outlineLevel="0" collapsed="false">
      <c r="A4816" s="6" t="n">
        <v>35655</v>
      </c>
      <c r="B4816" s="6" t="s">
        <v>19</v>
      </c>
      <c r="C4816" s="6" t="s">
        <v>37</v>
      </c>
      <c r="D4816" s="6" t="s">
        <v>31</v>
      </c>
      <c r="E4816" s="6" t="s">
        <v>62</v>
      </c>
      <c r="F4816" s="6" t="s">
        <v>23</v>
      </c>
      <c r="G4816" s="6" t="s">
        <v>47</v>
      </c>
      <c r="H4816" s="6" t="n">
        <v>4</v>
      </c>
      <c r="I4816" s="7" t="n">
        <v>129.9900055</v>
      </c>
      <c r="J4816" s="6" t="n">
        <v>1</v>
      </c>
      <c r="K4816" s="7" t="n">
        <v>129.9900055</v>
      </c>
      <c r="L4816" s="7" t="n">
        <v>15.60000038</v>
      </c>
      <c r="M4816" s="8" t="n">
        <v>0.119999997</v>
      </c>
      <c r="N4816" s="7" t="n">
        <v>12.93000031</v>
      </c>
      <c r="O4816" s="12" t="n">
        <v>1</v>
      </c>
    </row>
    <row r="4817" customFormat="false" ht="15" hidden="false" customHeight="true" outlineLevel="0" collapsed="false">
      <c r="A4817" s="6" t="n">
        <v>13210</v>
      </c>
      <c r="B4817" s="6" t="s">
        <v>19</v>
      </c>
      <c r="C4817" s="6" t="s">
        <v>49</v>
      </c>
      <c r="D4817" s="6" t="s">
        <v>21</v>
      </c>
      <c r="E4817" s="6" t="s">
        <v>65</v>
      </c>
      <c r="F4817" s="6" t="s">
        <v>29</v>
      </c>
      <c r="G4817" s="6" t="s">
        <v>24</v>
      </c>
      <c r="H4817" s="6" t="n">
        <v>4</v>
      </c>
      <c r="I4817" s="7" t="n">
        <v>99.98999786</v>
      </c>
      <c r="J4817" s="6" t="n">
        <v>3</v>
      </c>
      <c r="K4817" s="7" t="n">
        <v>299.9700012</v>
      </c>
      <c r="L4817" s="7" t="n">
        <v>21</v>
      </c>
      <c r="M4817" s="8" t="n">
        <v>0.07</v>
      </c>
      <c r="N4817" s="7" t="n">
        <v>78.11000061</v>
      </c>
      <c r="O4817" s="12" t="n">
        <v>1</v>
      </c>
    </row>
    <row r="4818" customFormat="false" ht="15" hidden="false" customHeight="true" outlineLevel="0" collapsed="false">
      <c r="A4818" s="6" t="n">
        <v>26134</v>
      </c>
      <c r="B4818" s="6" t="s">
        <v>46</v>
      </c>
      <c r="C4818" s="6" t="s">
        <v>20</v>
      </c>
      <c r="D4818" s="6" t="s">
        <v>27</v>
      </c>
      <c r="E4818" s="6" t="s">
        <v>69</v>
      </c>
      <c r="F4818" s="6" t="s">
        <v>23</v>
      </c>
      <c r="G4818" s="6" t="s">
        <v>44</v>
      </c>
      <c r="H4818" s="6" t="n">
        <v>2</v>
      </c>
      <c r="I4818" s="7" t="n">
        <v>129.9900055</v>
      </c>
      <c r="J4818" s="6" t="n">
        <v>1</v>
      </c>
      <c r="K4818" s="7" t="n">
        <v>129.9900055</v>
      </c>
      <c r="L4818" s="7" t="n">
        <v>9.100000381</v>
      </c>
      <c r="M4818" s="8" t="n">
        <v>0.07</v>
      </c>
      <c r="N4818" s="7" t="n">
        <v>33.84999847</v>
      </c>
      <c r="O4818" s="12" t="n">
        <v>1</v>
      </c>
    </row>
    <row r="4819" customFormat="false" ht="15" hidden="false" customHeight="true" outlineLevel="0" collapsed="false">
      <c r="A4819" s="6" t="n">
        <v>8947</v>
      </c>
      <c r="B4819" s="6" t="s">
        <v>26</v>
      </c>
      <c r="C4819" s="6" t="s">
        <v>37</v>
      </c>
      <c r="D4819" s="6" t="s">
        <v>50</v>
      </c>
      <c r="E4819" s="6" t="s">
        <v>51</v>
      </c>
      <c r="F4819" s="6" t="s">
        <v>57</v>
      </c>
      <c r="G4819" s="6" t="s">
        <v>34</v>
      </c>
      <c r="H4819" s="6" t="n">
        <v>1</v>
      </c>
      <c r="I4819" s="7" t="n">
        <v>50</v>
      </c>
      <c r="J4819" s="6" t="n">
        <v>1</v>
      </c>
      <c r="K4819" s="7" t="n">
        <v>50</v>
      </c>
      <c r="L4819" s="7" t="n">
        <v>2.75</v>
      </c>
      <c r="M4819" s="8" t="n">
        <v>0.059999999</v>
      </c>
      <c r="N4819" s="7" t="n">
        <v>-77.95999908</v>
      </c>
      <c r="O4819" s="12" t="n">
        <v>1</v>
      </c>
    </row>
    <row r="4820" customFormat="false" ht="15" hidden="false" customHeight="true" outlineLevel="0" collapsed="false">
      <c r="A4820" s="6" t="n">
        <v>20900</v>
      </c>
      <c r="B4820" s="6" t="s">
        <v>19</v>
      </c>
      <c r="C4820" s="6" t="s">
        <v>37</v>
      </c>
      <c r="D4820" s="6" t="s">
        <v>27</v>
      </c>
      <c r="E4820" s="6" t="s">
        <v>42</v>
      </c>
      <c r="F4820" s="6" t="s">
        <v>75</v>
      </c>
      <c r="G4820" s="6" t="s">
        <v>44</v>
      </c>
      <c r="H4820" s="6" t="n">
        <v>4</v>
      </c>
      <c r="I4820" s="7" t="n">
        <v>299.980011</v>
      </c>
      <c r="J4820" s="6" t="n">
        <v>1</v>
      </c>
      <c r="K4820" s="7" t="n">
        <v>299.980011</v>
      </c>
      <c r="L4820" s="7" t="n">
        <v>16.5</v>
      </c>
      <c r="M4820" s="8" t="n">
        <v>0.059999999</v>
      </c>
      <c r="N4820" s="7" t="n">
        <v>-217.4299927</v>
      </c>
      <c r="O4820" s="12" t="n">
        <v>1</v>
      </c>
    </row>
    <row r="4821" customFormat="false" ht="15" hidden="false" customHeight="true" outlineLevel="0" collapsed="false">
      <c r="A4821" s="6" t="n">
        <v>10318</v>
      </c>
      <c r="B4821" s="6" t="s">
        <v>19</v>
      </c>
      <c r="C4821" s="6" t="s">
        <v>49</v>
      </c>
      <c r="D4821" s="6" t="s">
        <v>21</v>
      </c>
      <c r="E4821" s="6" t="s">
        <v>22</v>
      </c>
      <c r="F4821" s="6" t="s">
        <v>58</v>
      </c>
      <c r="G4821" s="6" t="s">
        <v>44</v>
      </c>
      <c r="H4821" s="6" t="n">
        <v>4</v>
      </c>
      <c r="I4821" s="7" t="n">
        <v>49.97999954</v>
      </c>
      <c r="J4821" s="6" t="n">
        <v>2</v>
      </c>
      <c r="K4821" s="7" t="n">
        <v>99.95999908</v>
      </c>
      <c r="L4821" s="7" t="n">
        <v>1</v>
      </c>
      <c r="M4821" s="8" t="n">
        <v>0.01</v>
      </c>
      <c r="N4821" s="7" t="n">
        <v>48.49000168</v>
      </c>
      <c r="O4821" s="9" t="n">
        <v>0</v>
      </c>
    </row>
    <row r="4822" customFormat="false" ht="15" hidden="false" customHeight="true" outlineLevel="0" collapsed="false">
      <c r="A4822" s="6" t="n">
        <v>32248</v>
      </c>
      <c r="B4822" s="6" t="s">
        <v>46</v>
      </c>
      <c r="C4822" s="6" t="s">
        <v>49</v>
      </c>
      <c r="D4822" s="6" t="s">
        <v>31</v>
      </c>
      <c r="E4822" s="6" t="s">
        <v>32</v>
      </c>
      <c r="F4822" s="6" t="s">
        <v>40</v>
      </c>
      <c r="G4822" s="6" t="s">
        <v>24</v>
      </c>
      <c r="H4822" s="6" t="n">
        <v>2</v>
      </c>
      <c r="I4822" s="7" t="n">
        <v>399.980011</v>
      </c>
      <c r="J4822" s="6" t="n">
        <v>1</v>
      </c>
      <c r="K4822" s="7" t="n">
        <v>399.980011</v>
      </c>
      <c r="L4822" s="7" t="n">
        <v>36</v>
      </c>
      <c r="M4822" s="8" t="n">
        <v>0.090000004</v>
      </c>
      <c r="N4822" s="7" t="n">
        <v>72.80000305</v>
      </c>
      <c r="O4822" s="12" t="n">
        <v>1</v>
      </c>
    </row>
    <row r="4823" customFormat="false" ht="15" hidden="false" customHeight="true" outlineLevel="0" collapsed="false">
      <c r="A4823" s="6" t="n">
        <v>39492</v>
      </c>
      <c r="B4823" s="6" t="s">
        <v>19</v>
      </c>
      <c r="C4823" s="6" t="s">
        <v>20</v>
      </c>
      <c r="D4823" s="6" t="s">
        <v>31</v>
      </c>
      <c r="E4823" s="6" t="s">
        <v>56</v>
      </c>
      <c r="F4823" s="6" t="s">
        <v>71</v>
      </c>
      <c r="G4823" s="6" t="s">
        <v>24</v>
      </c>
      <c r="H4823" s="6" t="n">
        <v>4</v>
      </c>
      <c r="I4823" s="7" t="n">
        <v>199.9900055</v>
      </c>
      <c r="J4823" s="6" t="n">
        <v>1</v>
      </c>
      <c r="K4823" s="7" t="n">
        <v>199.9900055</v>
      </c>
      <c r="L4823" s="7" t="n">
        <v>10</v>
      </c>
      <c r="M4823" s="8" t="n">
        <v>0.050000001</v>
      </c>
      <c r="N4823" s="7" t="n">
        <v>49.40000153</v>
      </c>
      <c r="O4823" s="9" t="n">
        <v>0</v>
      </c>
    </row>
    <row r="4824" customFormat="false" ht="15" hidden="false" customHeight="true" outlineLevel="0" collapsed="false">
      <c r="A4824" s="6" t="n">
        <v>95</v>
      </c>
      <c r="B4824" s="6" t="s">
        <v>26</v>
      </c>
      <c r="C4824" s="6" t="s">
        <v>20</v>
      </c>
      <c r="D4824" s="6" t="s">
        <v>50</v>
      </c>
      <c r="E4824" s="6" t="s">
        <v>51</v>
      </c>
      <c r="F4824" s="6" t="s">
        <v>73</v>
      </c>
      <c r="G4824" s="6" t="s">
        <v>34</v>
      </c>
      <c r="H4824" s="6" t="n">
        <v>1</v>
      </c>
      <c r="I4824" s="7" t="n">
        <v>39.99000168</v>
      </c>
      <c r="J4824" s="6" t="n">
        <v>5</v>
      </c>
      <c r="K4824" s="7" t="n">
        <v>199.9499969</v>
      </c>
      <c r="L4824" s="7" t="n">
        <v>23.98999977</v>
      </c>
      <c r="M4824" s="8" t="n">
        <v>0.119999997</v>
      </c>
      <c r="N4824" s="7" t="n">
        <v>13.19999981</v>
      </c>
      <c r="O4824" s="12" t="n">
        <v>1</v>
      </c>
    </row>
    <row r="4825" customFormat="false" ht="15" hidden="false" customHeight="true" outlineLevel="0" collapsed="false">
      <c r="A4825" s="6" t="n">
        <v>31696</v>
      </c>
      <c r="B4825" s="6" t="s">
        <v>26</v>
      </c>
      <c r="C4825" s="6" t="s">
        <v>20</v>
      </c>
      <c r="D4825" s="6" t="s">
        <v>31</v>
      </c>
      <c r="E4825" s="6" t="s">
        <v>62</v>
      </c>
      <c r="F4825" s="6" t="s">
        <v>75</v>
      </c>
      <c r="G4825" s="6" t="s">
        <v>24</v>
      </c>
      <c r="H4825" s="6" t="n">
        <v>1</v>
      </c>
      <c r="I4825" s="7" t="n">
        <v>299.980011</v>
      </c>
      <c r="J4825" s="6" t="n">
        <v>1</v>
      </c>
      <c r="K4825" s="7" t="n">
        <v>299.980011</v>
      </c>
      <c r="L4825" s="7" t="n">
        <v>51</v>
      </c>
      <c r="M4825" s="8" t="n">
        <v>0.170000002</v>
      </c>
      <c r="N4825" s="7" t="n">
        <v>84.16000366</v>
      </c>
      <c r="O4825" s="12" t="n">
        <v>1</v>
      </c>
    </row>
    <row r="4826" customFormat="false" ht="15" hidden="false" customHeight="true" outlineLevel="0" collapsed="false">
      <c r="A4826" s="6" t="n">
        <v>25951</v>
      </c>
      <c r="B4826" s="6" t="s">
        <v>36</v>
      </c>
      <c r="C4826" s="6" t="s">
        <v>49</v>
      </c>
      <c r="D4826" s="6" t="s">
        <v>27</v>
      </c>
      <c r="E4826" s="6" t="s">
        <v>42</v>
      </c>
      <c r="F4826" s="6" t="s">
        <v>33</v>
      </c>
      <c r="G4826" s="6" t="s">
        <v>24</v>
      </c>
      <c r="H4826" s="6" t="n">
        <v>0</v>
      </c>
      <c r="I4826" s="7" t="n">
        <v>59.99000168</v>
      </c>
      <c r="J4826" s="6" t="n">
        <v>5</v>
      </c>
      <c r="K4826" s="7" t="n">
        <v>299.9500122</v>
      </c>
      <c r="L4826" s="7" t="n">
        <v>3</v>
      </c>
      <c r="M4826" s="8" t="n">
        <v>0.01</v>
      </c>
      <c r="N4826" s="7" t="n">
        <v>33.56000137</v>
      </c>
      <c r="O4826" s="12" t="n">
        <v>1</v>
      </c>
    </row>
    <row r="4827" customFormat="false" ht="15" hidden="false" customHeight="true" outlineLevel="0" collapsed="false">
      <c r="A4827" s="6" t="n">
        <v>48882</v>
      </c>
      <c r="B4827" s="6" t="s">
        <v>19</v>
      </c>
      <c r="C4827" s="6" t="s">
        <v>20</v>
      </c>
      <c r="D4827" s="6" t="s">
        <v>27</v>
      </c>
      <c r="E4827" s="6" t="s">
        <v>79</v>
      </c>
      <c r="F4827" s="6" t="s">
        <v>57</v>
      </c>
      <c r="G4827" s="6" t="s">
        <v>34</v>
      </c>
      <c r="H4827" s="6" t="n">
        <v>4</v>
      </c>
      <c r="I4827" s="7" t="n">
        <v>50</v>
      </c>
      <c r="J4827" s="6" t="n">
        <v>1</v>
      </c>
      <c r="K4827" s="7" t="n">
        <v>50</v>
      </c>
      <c r="L4827" s="7" t="n">
        <v>4.5</v>
      </c>
      <c r="M4827" s="8" t="n">
        <v>0.090000004</v>
      </c>
      <c r="N4827" s="7" t="n">
        <v>17.05999947</v>
      </c>
      <c r="O4827" s="9" t="n">
        <v>0</v>
      </c>
    </row>
    <row r="4828" customFormat="false" ht="15" hidden="false" customHeight="true" outlineLevel="0" collapsed="false">
      <c r="A4828" s="6" t="n">
        <v>60263</v>
      </c>
      <c r="B4828" s="6" t="s">
        <v>19</v>
      </c>
      <c r="C4828" s="6" t="s">
        <v>20</v>
      </c>
      <c r="D4828" s="6" t="s">
        <v>50</v>
      </c>
      <c r="E4828" s="6" t="s">
        <v>63</v>
      </c>
      <c r="F4828" s="6" t="s">
        <v>73</v>
      </c>
      <c r="G4828" s="6" t="s">
        <v>44</v>
      </c>
      <c r="H4828" s="6" t="n">
        <v>4</v>
      </c>
      <c r="I4828" s="7" t="n">
        <v>39.99000168</v>
      </c>
      <c r="J4828" s="6" t="n">
        <v>1</v>
      </c>
      <c r="K4828" s="7" t="n">
        <v>39.99000168</v>
      </c>
      <c r="L4828" s="7" t="n">
        <v>0.800000012</v>
      </c>
      <c r="M4828" s="8" t="n">
        <v>0.02</v>
      </c>
      <c r="N4828" s="7" t="n">
        <v>18.80999947</v>
      </c>
      <c r="O4828" s="9" t="n">
        <v>0</v>
      </c>
    </row>
    <row r="4829" customFormat="false" ht="15" hidden="false" customHeight="true" outlineLevel="0" collapsed="false">
      <c r="A4829" s="6" t="n">
        <v>34937</v>
      </c>
      <c r="B4829" s="6" t="s">
        <v>19</v>
      </c>
      <c r="C4829" s="6" t="s">
        <v>49</v>
      </c>
      <c r="D4829" s="6" t="s">
        <v>31</v>
      </c>
      <c r="E4829" s="6" t="s">
        <v>32</v>
      </c>
      <c r="F4829" s="6" t="s">
        <v>57</v>
      </c>
      <c r="G4829" s="6" t="s">
        <v>24</v>
      </c>
      <c r="H4829" s="6" t="n">
        <v>4</v>
      </c>
      <c r="I4829" s="7" t="n">
        <v>50</v>
      </c>
      <c r="J4829" s="6" t="n">
        <v>4</v>
      </c>
      <c r="K4829" s="7" t="n">
        <v>200</v>
      </c>
      <c r="L4829" s="7" t="n">
        <v>40</v>
      </c>
      <c r="M4829" s="8" t="n">
        <v>0.200000003</v>
      </c>
      <c r="N4829" s="7" t="n">
        <v>54.08000183</v>
      </c>
      <c r="O4829" s="9" t="n">
        <v>0</v>
      </c>
    </row>
    <row r="4830" customFormat="false" ht="15" hidden="false" customHeight="true" outlineLevel="0" collapsed="false">
      <c r="A4830" s="6" t="n">
        <v>37182</v>
      </c>
      <c r="B4830" s="6" t="s">
        <v>19</v>
      </c>
      <c r="C4830" s="6" t="s">
        <v>20</v>
      </c>
      <c r="D4830" s="6" t="s">
        <v>31</v>
      </c>
      <c r="E4830" s="6" t="s">
        <v>56</v>
      </c>
      <c r="F4830" s="6" t="s">
        <v>23</v>
      </c>
      <c r="G4830" s="6" t="s">
        <v>44</v>
      </c>
      <c r="H4830" s="6" t="n">
        <v>4</v>
      </c>
      <c r="I4830" s="7" t="n">
        <v>129.9900055</v>
      </c>
      <c r="J4830" s="6" t="n">
        <v>1</v>
      </c>
      <c r="K4830" s="7" t="n">
        <v>129.9900055</v>
      </c>
      <c r="L4830" s="7" t="n">
        <v>16.89999962</v>
      </c>
      <c r="M4830" s="8" t="n">
        <v>0.129999995</v>
      </c>
      <c r="N4830" s="7" t="n">
        <v>54.27999878</v>
      </c>
      <c r="O4830" s="9" t="n">
        <v>0</v>
      </c>
    </row>
    <row r="4831" customFormat="false" ht="15" hidden="false" customHeight="true" outlineLevel="0" collapsed="false">
      <c r="A4831" s="6" t="n">
        <v>55734</v>
      </c>
      <c r="B4831" s="6" t="s">
        <v>36</v>
      </c>
      <c r="C4831" s="6" t="s">
        <v>37</v>
      </c>
      <c r="D4831" s="6" t="s">
        <v>50</v>
      </c>
      <c r="E4831" s="6" t="s">
        <v>51</v>
      </c>
      <c r="F4831" s="6" t="s">
        <v>71</v>
      </c>
      <c r="G4831" s="6" t="s">
        <v>47</v>
      </c>
      <c r="H4831" s="6" t="n">
        <v>0</v>
      </c>
      <c r="I4831" s="7" t="n">
        <v>199.9900055</v>
      </c>
      <c r="J4831" s="6" t="n">
        <v>1</v>
      </c>
      <c r="K4831" s="7" t="n">
        <v>199.9900055</v>
      </c>
      <c r="L4831" s="7" t="n">
        <v>4</v>
      </c>
      <c r="M4831" s="8" t="n">
        <v>0.02</v>
      </c>
      <c r="N4831" s="7" t="n">
        <v>68.59999847</v>
      </c>
      <c r="O4831" s="12" t="n">
        <v>1</v>
      </c>
    </row>
    <row r="4832" customFormat="false" ht="15" hidden="false" customHeight="true" outlineLevel="0" collapsed="false">
      <c r="A4832" s="6" t="n">
        <v>16543</v>
      </c>
      <c r="B4832" s="6" t="s">
        <v>46</v>
      </c>
      <c r="C4832" s="6" t="s">
        <v>37</v>
      </c>
      <c r="D4832" s="6" t="s">
        <v>21</v>
      </c>
      <c r="E4832" s="6" t="s">
        <v>65</v>
      </c>
      <c r="F4832" s="6" t="s">
        <v>58</v>
      </c>
      <c r="G4832" s="6" t="s">
        <v>34</v>
      </c>
      <c r="H4832" s="6" t="n">
        <v>2</v>
      </c>
      <c r="I4832" s="7" t="n">
        <v>49.97999954</v>
      </c>
      <c r="J4832" s="6" t="n">
        <v>2</v>
      </c>
      <c r="K4832" s="7" t="n">
        <v>99.95999908</v>
      </c>
      <c r="L4832" s="7" t="n">
        <v>3</v>
      </c>
      <c r="M4832" s="8" t="n">
        <v>0.029999999</v>
      </c>
      <c r="N4832" s="7" t="n">
        <v>2.910000086</v>
      </c>
      <c r="O4832" s="12" t="n">
        <v>1</v>
      </c>
    </row>
    <row r="4833" customFormat="false" ht="15" hidden="false" customHeight="true" outlineLevel="0" collapsed="false">
      <c r="A4833" s="6" t="n">
        <v>58385</v>
      </c>
      <c r="B4833" s="6" t="s">
        <v>19</v>
      </c>
      <c r="C4833" s="6" t="s">
        <v>20</v>
      </c>
      <c r="D4833" s="6" t="s">
        <v>50</v>
      </c>
      <c r="E4833" s="6" t="s">
        <v>51</v>
      </c>
      <c r="F4833" s="6" t="s">
        <v>29</v>
      </c>
      <c r="G4833" s="6" t="s">
        <v>24</v>
      </c>
      <c r="H4833" s="6" t="n">
        <v>4</v>
      </c>
      <c r="I4833" s="7" t="n">
        <v>99.98999786</v>
      </c>
      <c r="J4833" s="6" t="n">
        <v>4</v>
      </c>
      <c r="K4833" s="7" t="n">
        <v>399.9599915</v>
      </c>
      <c r="L4833" s="7" t="n">
        <v>22</v>
      </c>
      <c r="M4833" s="8" t="n">
        <v>0.059999999</v>
      </c>
      <c r="N4833" s="7" t="n">
        <v>68.02999878</v>
      </c>
      <c r="O4833" s="12" t="n">
        <v>1</v>
      </c>
    </row>
    <row r="4834" customFormat="false" ht="15" hidden="false" customHeight="true" outlineLevel="0" collapsed="false">
      <c r="A4834" s="6" t="n">
        <v>73826</v>
      </c>
      <c r="B4834" s="6" t="s">
        <v>19</v>
      </c>
      <c r="C4834" s="6" t="s">
        <v>20</v>
      </c>
      <c r="D4834" s="6" t="s">
        <v>27</v>
      </c>
      <c r="E4834" s="6" t="s">
        <v>54</v>
      </c>
      <c r="F4834" s="6" t="s">
        <v>96</v>
      </c>
      <c r="G4834" s="6" t="s">
        <v>24</v>
      </c>
      <c r="H4834" s="6" t="n">
        <v>4</v>
      </c>
      <c r="I4834" s="7" t="n">
        <v>215.8200073</v>
      </c>
      <c r="J4834" s="6" t="n">
        <v>1</v>
      </c>
      <c r="K4834" s="7" t="n">
        <v>215.8200073</v>
      </c>
      <c r="L4834" s="7" t="n">
        <v>4.320000172</v>
      </c>
      <c r="M4834" s="8" t="n">
        <v>0.02</v>
      </c>
      <c r="N4834" s="7" t="n">
        <v>44.41999817</v>
      </c>
      <c r="O4834" s="9" t="n">
        <v>0</v>
      </c>
    </row>
    <row r="4835" customFormat="false" ht="15" hidden="false" customHeight="true" outlineLevel="0" collapsed="false">
      <c r="A4835" s="6" t="n">
        <v>21415</v>
      </c>
      <c r="B4835" s="6" t="s">
        <v>19</v>
      </c>
      <c r="C4835" s="6" t="s">
        <v>37</v>
      </c>
      <c r="D4835" s="6" t="s">
        <v>27</v>
      </c>
      <c r="E4835" s="6" t="s">
        <v>69</v>
      </c>
      <c r="F4835" s="6" t="s">
        <v>71</v>
      </c>
      <c r="G4835" s="6" t="s">
        <v>24</v>
      </c>
      <c r="H4835" s="6" t="n">
        <v>4</v>
      </c>
      <c r="I4835" s="7" t="n">
        <v>199.9900055</v>
      </c>
      <c r="J4835" s="6" t="n">
        <v>1</v>
      </c>
      <c r="K4835" s="7" t="n">
        <v>199.9900055</v>
      </c>
      <c r="L4835" s="7" t="n">
        <v>32</v>
      </c>
      <c r="M4835" s="8" t="n">
        <v>0.159999996</v>
      </c>
      <c r="N4835" s="7" t="n">
        <v>75.59999847</v>
      </c>
      <c r="O4835" s="12" t="n">
        <v>1</v>
      </c>
    </row>
    <row r="4836" customFormat="false" ht="15" hidden="false" customHeight="true" outlineLevel="0" collapsed="false">
      <c r="A4836" s="6" t="n">
        <v>25746</v>
      </c>
      <c r="B4836" s="6" t="s">
        <v>46</v>
      </c>
      <c r="C4836" s="6" t="s">
        <v>49</v>
      </c>
      <c r="D4836" s="6" t="s">
        <v>27</v>
      </c>
      <c r="E4836" s="6" t="s">
        <v>69</v>
      </c>
      <c r="F4836" s="6" t="s">
        <v>80</v>
      </c>
      <c r="G4836" s="6" t="s">
        <v>47</v>
      </c>
      <c r="H4836" s="6" t="n">
        <v>2</v>
      </c>
      <c r="I4836" s="7" t="n">
        <v>24.98999977</v>
      </c>
      <c r="J4836" s="6" t="n">
        <v>1</v>
      </c>
      <c r="K4836" s="7" t="n">
        <v>24.98999977</v>
      </c>
      <c r="L4836" s="7" t="n">
        <v>1</v>
      </c>
      <c r="M4836" s="8" t="n">
        <v>0.039999999</v>
      </c>
      <c r="N4836" s="7" t="n">
        <v>8.109999657</v>
      </c>
      <c r="O4836" s="9" t="n">
        <v>0</v>
      </c>
    </row>
    <row r="4837" customFormat="false" ht="15" hidden="false" customHeight="true" outlineLevel="0" collapsed="false">
      <c r="A4837" s="6" t="n">
        <v>37911</v>
      </c>
      <c r="B4837" s="6" t="s">
        <v>19</v>
      </c>
      <c r="C4837" s="6" t="s">
        <v>49</v>
      </c>
      <c r="D4837" s="6" t="s">
        <v>31</v>
      </c>
      <c r="E4837" s="6" t="s">
        <v>86</v>
      </c>
      <c r="F4837" s="6" t="s">
        <v>33</v>
      </c>
      <c r="G4837" s="6" t="s">
        <v>34</v>
      </c>
      <c r="H4837" s="6" t="n">
        <v>4</v>
      </c>
      <c r="I4837" s="7" t="n">
        <v>59.99000168</v>
      </c>
      <c r="J4837" s="6" t="n">
        <v>2</v>
      </c>
      <c r="K4837" s="7" t="n">
        <v>119.9800034</v>
      </c>
      <c r="L4837" s="7" t="n">
        <v>2.400000095</v>
      </c>
      <c r="M4837" s="8" t="n">
        <v>0.02</v>
      </c>
      <c r="N4837" s="7" t="n">
        <v>52.90999985</v>
      </c>
      <c r="O4837" s="9" t="n">
        <v>0</v>
      </c>
    </row>
    <row r="4838" customFormat="false" ht="15" hidden="false" customHeight="true" outlineLevel="0" collapsed="false">
      <c r="A4838" s="6" t="n">
        <v>23201</v>
      </c>
      <c r="B4838" s="6" t="s">
        <v>19</v>
      </c>
      <c r="C4838" s="6" t="s">
        <v>37</v>
      </c>
      <c r="D4838" s="6" t="s">
        <v>27</v>
      </c>
      <c r="E4838" s="6" t="s">
        <v>28</v>
      </c>
      <c r="F4838" s="6" t="s">
        <v>71</v>
      </c>
      <c r="G4838" s="6" t="s">
        <v>24</v>
      </c>
      <c r="H4838" s="6" t="n">
        <v>4</v>
      </c>
      <c r="I4838" s="7" t="n">
        <v>199.9900055</v>
      </c>
      <c r="J4838" s="6" t="n">
        <v>1</v>
      </c>
      <c r="K4838" s="7" t="n">
        <v>199.9900055</v>
      </c>
      <c r="L4838" s="7" t="n">
        <v>11</v>
      </c>
      <c r="M4838" s="8" t="n">
        <v>0.059999999</v>
      </c>
      <c r="N4838" s="7" t="n">
        <v>68.59999847</v>
      </c>
      <c r="O4838" s="9" t="n">
        <v>0</v>
      </c>
    </row>
    <row r="4839" customFormat="false" ht="15" hidden="false" customHeight="true" outlineLevel="0" collapsed="false">
      <c r="A4839" s="6" t="n">
        <v>15051</v>
      </c>
      <c r="B4839" s="6" t="s">
        <v>46</v>
      </c>
      <c r="C4839" s="6" t="s">
        <v>37</v>
      </c>
      <c r="D4839" s="6" t="s">
        <v>21</v>
      </c>
      <c r="E4839" s="6" t="s">
        <v>64</v>
      </c>
      <c r="F4839" s="6" t="s">
        <v>40</v>
      </c>
      <c r="G4839" s="6" t="s">
        <v>34</v>
      </c>
      <c r="H4839" s="6" t="n">
        <v>2</v>
      </c>
      <c r="I4839" s="7" t="n">
        <v>399.980011</v>
      </c>
      <c r="J4839" s="6" t="n">
        <v>1</v>
      </c>
      <c r="K4839" s="7" t="n">
        <v>399.980011</v>
      </c>
      <c r="L4839" s="7" t="n">
        <v>64</v>
      </c>
      <c r="M4839" s="8" t="n">
        <v>0.159999996</v>
      </c>
      <c r="N4839" s="7" t="n">
        <v>20.15999985</v>
      </c>
      <c r="O4839" s="9" t="n">
        <v>0</v>
      </c>
    </row>
    <row r="4840" customFormat="false" ht="15" hidden="false" customHeight="true" outlineLevel="0" collapsed="false">
      <c r="A4840" s="6" t="n">
        <v>24169</v>
      </c>
      <c r="B4840" s="6" t="s">
        <v>19</v>
      </c>
      <c r="C4840" s="6" t="s">
        <v>37</v>
      </c>
      <c r="D4840" s="6" t="s">
        <v>27</v>
      </c>
      <c r="E4840" s="6" t="s">
        <v>54</v>
      </c>
      <c r="F4840" s="6" t="s">
        <v>33</v>
      </c>
      <c r="G4840" s="6" t="s">
        <v>44</v>
      </c>
      <c r="H4840" s="6" t="n">
        <v>4</v>
      </c>
      <c r="I4840" s="7" t="n">
        <v>59.99000168</v>
      </c>
      <c r="J4840" s="6" t="n">
        <v>2</v>
      </c>
      <c r="K4840" s="7" t="n">
        <v>119.9800034</v>
      </c>
      <c r="L4840" s="7" t="n">
        <v>30</v>
      </c>
      <c r="M4840" s="8" t="n">
        <v>0.25</v>
      </c>
      <c r="N4840" s="7" t="n">
        <v>-69.73999786</v>
      </c>
      <c r="O4840" s="12" t="n">
        <v>1</v>
      </c>
    </row>
    <row r="4841" customFormat="false" ht="15" hidden="false" customHeight="true" outlineLevel="0" collapsed="false">
      <c r="A4841" s="6" t="n">
        <v>41337</v>
      </c>
      <c r="B4841" s="6" t="s">
        <v>19</v>
      </c>
      <c r="C4841" s="6" t="s">
        <v>37</v>
      </c>
      <c r="D4841" s="6" t="s">
        <v>38</v>
      </c>
      <c r="E4841" s="6" t="s">
        <v>92</v>
      </c>
      <c r="F4841" s="6" t="s">
        <v>58</v>
      </c>
      <c r="G4841" s="6" t="s">
        <v>34</v>
      </c>
      <c r="H4841" s="6" t="n">
        <v>4</v>
      </c>
      <c r="I4841" s="7" t="n">
        <v>49.97999954</v>
      </c>
      <c r="J4841" s="6" t="n">
        <v>4</v>
      </c>
      <c r="K4841" s="7" t="n">
        <v>199.9199982</v>
      </c>
      <c r="L4841" s="7" t="n">
        <v>2</v>
      </c>
      <c r="M4841" s="8" t="n">
        <v>0.01</v>
      </c>
      <c r="N4841" s="7" t="n">
        <v>-17.42000008</v>
      </c>
      <c r="O4841" s="9" t="n">
        <v>0</v>
      </c>
    </row>
    <row r="4842" customFormat="false" ht="15" hidden="false" customHeight="true" outlineLevel="0" collapsed="false">
      <c r="A4842" s="6" t="n">
        <v>47704</v>
      </c>
      <c r="B4842" s="6" t="s">
        <v>19</v>
      </c>
      <c r="C4842" s="6" t="s">
        <v>20</v>
      </c>
      <c r="D4842" s="6" t="s">
        <v>27</v>
      </c>
      <c r="E4842" s="6" t="s">
        <v>79</v>
      </c>
      <c r="F4842" s="6" t="s">
        <v>57</v>
      </c>
      <c r="G4842" s="6" t="s">
        <v>47</v>
      </c>
      <c r="H4842" s="6" t="n">
        <v>4</v>
      </c>
      <c r="I4842" s="7" t="n">
        <v>50</v>
      </c>
      <c r="J4842" s="6" t="n">
        <v>2</v>
      </c>
      <c r="K4842" s="7" t="n">
        <v>100</v>
      </c>
      <c r="L4842" s="7" t="n">
        <v>12</v>
      </c>
      <c r="M4842" s="8" t="n">
        <v>0.119999997</v>
      </c>
      <c r="N4842" s="7" t="n">
        <v>22.87999916</v>
      </c>
      <c r="O4842" s="12" t="n">
        <v>1</v>
      </c>
    </row>
    <row r="4843" customFormat="false" ht="15" hidden="false" customHeight="true" outlineLevel="0" collapsed="false">
      <c r="A4843" s="6" t="n">
        <v>61987</v>
      </c>
      <c r="B4843" s="6" t="s">
        <v>46</v>
      </c>
      <c r="C4843" s="6" t="s">
        <v>37</v>
      </c>
      <c r="D4843" s="6" t="s">
        <v>21</v>
      </c>
      <c r="E4843" s="6" t="s">
        <v>65</v>
      </c>
      <c r="F4843" s="6" t="s">
        <v>75</v>
      </c>
      <c r="G4843" s="6" t="s">
        <v>34</v>
      </c>
      <c r="H4843" s="6" t="n">
        <v>2</v>
      </c>
      <c r="I4843" s="7" t="n">
        <v>299.980011</v>
      </c>
      <c r="J4843" s="6" t="n">
        <v>1</v>
      </c>
      <c r="K4843" s="7" t="n">
        <v>299.980011</v>
      </c>
      <c r="L4843" s="7" t="n">
        <v>30</v>
      </c>
      <c r="M4843" s="8" t="n">
        <v>0.100000001</v>
      </c>
      <c r="N4843" s="7" t="n">
        <v>132.2899933</v>
      </c>
      <c r="O4843" s="12" t="n">
        <v>1</v>
      </c>
    </row>
    <row r="4844" customFormat="false" ht="15" hidden="false" customHeight="true" outlineLevel="0" collapsed="false">
      <c r="A4844" s="6" t="n">
        <v>61334</v>
      </c>
      <c r="B4844" s="6" t="s">
        <v>19</v>
      </c>
      <c r="C4844" s="6" t="s">
        <v>20</v>
      </c>
      <c r="D4844" s="6" t="s">
        <v>50</v>
      </c>
      <c r="E4844" s="6" t="s">
        <v>63</v>
      </c>
      <c r="F4844" s="6" t="s">
        <v>33</v>
      </c>
      <c r="G4844" s="6" t="s">
        <v>24</v>
      </c>
      <c r="H4844" s="6" t="n">
        <v>4</v>
      </c>
      <c r="I4844" s="7" t="n">
        <v>59.99000168</v>
      </c>
      <c r="J4844" s="6" t="n">
        <v>1</v>
      </c>
      <c r="K4844" s="7" t="n">
        <v>59.99000168</v>
      </c>
      <c r="L4844" s="7" t="n">
        <v>7.800000191</v>
      </c>
      <c r="M4844" s="8" t="n">
        <v>0.129999995</v>
      </c>
      <c r="N4844" s="7" t="n">
        <v>24.53000069</v>
      </c>
      <c r="O4844" s="12" t="n">
        <v>1</v>
      </c>
    </row>
    <row r="4845" customFormat="false" ht="15" hidden="false" customHeight="true" outlineLevel="0" collapsed="false">
      <c r="A4845" s="6" t="n">
        <v>50674</v>
      </c>
      <c r="B4845" s="6" t="s">
        <v>19</v>
      </c>
      <c r="C4845" s="6" t="s">
        <v>20</v>
      </c>
      <c r="D4845" s="6" t="s">
        <v>38</v>
      </c>
      <c r="E4845" s="6" t="s">
        <v>98</v>
      </c>
      <c r="F4845" s="6" t="s">
        <v>58</v>
      </c>
      <c r="G4845" s="6" t="s">
        <v>47</v>
      </c>
      <c r="H4845" s="6" t="n">
        <v>4</v>
      </c>
      <c r="I4845" s="7" t="n">
        <v>49.97999954</v>
      </c>
      <c r="J4845" s="6" t="n">
        <v>2</v>
      </c>
      <c r="K4845" s="7" t="n">
        <v>99.95999908</v>
      </c>
      <c r="L4845" s="7" t="n">
        <v>16.98999977</v>
      </c>
      <c r="M4845" s="8" t="n">
        <v>0.170000002</v>
      </c>
      <c r="N4845" s="7" t="n">
        <v>6.639999866</v>
      </c>
      <c r="O4845" s="12" t="n">
        <v>1</v>
      </c>
    </row>
    <row r="4846" customFormat="false" ht="15" hidden="false" customHeight="true" outlineLevel="0" collapsed="false">
      <c r="A4846" s="6" t="n">
        <v>17578</v>
      </c>
      <c r="B4846" s="6" t="s">
        <v>19</v>
      </c>
      <c r="C4846" s="6" t="s">
        <v>20</v>
      </c>
      <c r="D4846" s="6" t="s">
        <v>21</v>
      </c>
      <c r="E4846" s="6" t="s">
        <v>65</v>
      </c>
      <c r="F4846" s="6" t="s">
        <v>57</v>
      </c>
      <c r="G4846" s="6" t="s">
        <v>34</v>
      </c>
      <c r="H4846" s="6" t="n">
        <v>4</v>
      </c>
      <c r="I4846" s="7" t="n">
        <v>50</v>
      </c>
      <c r="J4846" s="6" t="n">
        <v>3</v>
      </c>
      <c r="K4846" s="7" t="n">
        <v>150</v>
      </c>
      <c r="L4846" s="7" t="n">
        <v>0</v>
      </c>
      <c r="M4846" s="8" t="n">
        <v>0</v>
      </c>
      <c r="N4846" s="7" t="n">
        <v>-115.0500031</v>
      </c>
      <c r="O4846" s="9" t="n">
        <v>0</v>
      </c>
    </row>
    <row r="4847" customFormat="false" ht="15" hidden="false" customHeight="true" outlineLevel="0" collapsed="false">
      <c r="A4847" s="6" t="n">
        <v>33453</v>
      </c>
      <c r="B4847" s="6" t="s">
        <v>19</v>
      </c>
      <c r="C4847" s="6" t="s">
        <v>20</v>
      </c>
      <c r="D4847" s="6" t="s">
        <v>31</v>
      </c>
      <c r="E4847" s="6" t="s">
        <v>62</v>
      </c>
      <c r="F4847" s="6" t="s">
        <v>80</v>
      </c>
      <c r="G4847" s="6" t="s">
        <v>34</v>
      </c>
      <c r="H4847" s="6" t="n">
        <v>4</v>
      </c>
      <c r="I4847" s="7" t="n">
        <v>24.98999977</v>
      </c>
      <c r="J4847" s="6" t="n">
        <v>1</v>
      </c>
      <c r="K4847" s="7" t="n">
        <v>24.98999977</v>
      </c>
      <c r="L4847" s="7" t="n">
        <v>2.5</v>
      </c>
      <c r="M4847" s="8" t="n">
        <v>0.100000001</v>
      </c>
      <c r="N4847" s="7" t="n">
        <v>6.75</v>
      </c>
      <c r="O4847" s="9" t="n">
        <v>0</v>
      </c>
    </row>
    <row r="4848" customFormat="false" ht="15" hidden="false" customHeight="true" outlineLevel="0" collapsed="false">
      <c r="A4848" s="6" t="n">
        <v>59133</v>
      </c>
      <c r="B4848" s="6" t="s">
        <v>19</v>
      </c>
      <c r="C4848" s="6" t="s">
        <v>20</v>
      </c>
      <c r="D4848" s="6" t="s">
        <v>50</v>
      </c>
      <c r="E4848" s="6" t="s">
        <v>63</v>
      </c>
      <c r="F4848" s="6" t="s">
        <v>75</v>
      </c>
      <c r="G4848" s="6" t="s">
        <v>44</v>
      </c>
      <c r="H4848" s="6" t="n">
        <v>4</v>
      </c>
      <c r="I4848" s="7" t="n">
        <v>299.980011</v>
      </c>
      <c r="J4848" s="6" t="n">
        <v>1</v>
      </c>
      <c r="K4848" s="7" t="n">
        <v>299.980011</v>
      </c>
      <c r="L4848" s="7" t="n">
        <v>30</v>
      </c>
      <c r="M4848" s="8" t="n">
        <v>0.100000001</v>
      </c>
      <c r="N4848" s="7" t="n">
        <v>84.5</v>
      </c>
      <c r="O4848" s="9" t="n">
        <v>0</v>
      </c>
    </row>
    <row r="4849" customFormat="false" ht="15" hidden="false" customHeight="true" outlineLevel="0" collapsed="false">
      <c r="A4849" s="6" t="n">
        <v>42608</v>
      </c>
      <c r="B4849" s="6" t="s">
        <v>19</v>
      </c>
      <c r="C4849" s="6" t="s">
        <v>37</v>
      </c>
      <c r="D4849" s="6" t="s">
        <v>38</v>
      </c>
      <c r="E4849" s="6" t="s">
        <v>70</v>
      </c>
      <c r="F4849" s="6" t="s">
        <v>57</v>
      </c>
      <c r="G4849" s="6" t="s">
        <v>34</v>
      </c>
      <c r="H4849" s="6" t="n">
        <v>4</v>
      </c>
      <c r="I4849" s="7" t="n">
        <v>50</v>
      </c>
      <c r="J4849" s="6" t="n">
        <v>1</v>
      </c>
      <c r="K4849" s="7" t="n">
        <v>50</v>
      </c>
      <c r="L4849" s="7" t="n">
        <v>2</v>
      </c>
      <c r="M4849" s="8" t="n">
        <v>0.039999999</v>
      </c>
      <c r="N4849" s="7" t="n">
        <v>16.21999931</v>
      </c>
      <c r="O4849" s="9" t="n">
        <v>0</v>
      </c>
    </row>
    <row r="4850" customFormat="false" ht="15" hidden="false" customHeight="true" outlineLevel="0" collapsed="false">
      <c r="A4850" s="6" t="n">
        <v>23045</v>
      </c>
      <c r="B4850" s="6" t="s">
        <v>46</v>
      </c>
      <c r="C4850" s="6" t="s">
        <v>20</v>
      </c>
      <c r="D4850" s="6" t="s">
        <v>27</v>
      </c>
      <c r="E4850" s="6" t="s">
        <v>69</v>
      </c>
      <c r="F4850" s="6" t="s">
        <v>23</v>
      </c>
      <c r="G4850" s="6" t="s">
        <v>44</v>
      </c>
      <c r="H4850" s="6" t="n">
        <v>2</v>
      </c>
      <c r="I4850" s="7" t="n">
        <v>129.9900055</v>
      </c>
      <c r="J4850" s="6" t="n">
        <v>1</v>
      </c>
      <c r="K4850" s="7" t="n">
        <v>129.9900055</v>
      </c>
      <c r="L4850" s="7" t="n">
        <v>23.39999962</v>
      </c>
      <c r="M4850" s="8" t="n">
        <v>0.180000007</v>
      </c>
      <c r="N4850" s="7" t="n">
        <v>28.78000069</v>
      </c>
      <c r="O4850" s="12" t="n">
        <v>1</v>
      </c>
    </row>
    <row r="4851" customFormat="false" ht="15" hidden="false" customHeight="true" outlineLevel="0" collapsed="false">
      <c r="A4851" s="6" t="n">
        <v>1138</v>
      </c>
      <c r="B4851" s="6" t="s">
        <v>19</v>
      </c>
      <c r="C4851" s="6" t="s">
        <v>37</v>
      </c>
      <c r="D4851" s="6" t="s">
        <v>50</v>
      </c>
      <c r="E4851" s="6" t="s">
        <v>51</v>
      </c>
      <c r="F4851" s="6" t="s">
        <v>33</v>
      </c>
      <c r="G4851" s="6" t="s">
        <v>34</v>
      </c>
      <c r="H4851" s="6" t="n">
        <v>4</v>
      </c>
      <c r="I4851" s="7" t="n">
        <v>59.99000168</v>
      </c>
      <c r="J4851" s="6" t="n">
        <v>5</v>
      </c>
      <c r="K4851" s="7" t="n">
        <v>299.9500122</v>
      </c>
      <c r="L4851" s="7" t="n">
        <v>9</v>
      </c>
      <c r="M4851" s="8" t="n">
        <v>0.029999999</v>
      </c>
      <c r="N4851" s="7" t="n">
        <v>105.6200027</v>
      </c>
      <c r="O4851" s="9" t="n">
        <v>0</v>
      </c>
    </row>
    <row r="4852" customFormat="false" ht="15" hidden="false" customHeight="true" outlineLevel="0" collapsed="false">
      <c r="A4852" s="6" t="n">
        <v>62184</v>
      </c>
      <c r="B4852" s="6" t="s">
        <v>19</v>
      </c>
      <c r="C4852" s="6" t="s">
        <v>49</v>
      </c>
      <c r="D4852" s="6" t="s">
        <v>21</v>
      </c>
      <c r="E4852" s="6" t="s">
        <v>65</v>
      </c>
      <c r="F4852" s="6" t="s">
        <v>75</v>
      </c>
      <c r="G4852" s="6" t="s">
        <v>34</v>
      </c>
      <c r="H4852" s="6" t="n">
        <v>4</v>
      </c>
      <c r="I4852" s="7" t="n">
        <v>299.980011</v>
      </c>
      <c r="J4852" s="6" t="n">
        <v>1</v>
      </c>
      <c r="K4852" s="7" t="n">
        <v>299.980011</v>
      </c>
      <c r="L4852" s="7" t="n">
        <v>54</v>
      </c>
      <c r="M4852" s="8" t="n">
        <v>0.180000007</v>
      </c>
      <c r="N4852" s="7" t="n">
        <v>-418.1700134</v>
      </c>
      <c r="O4852" s="12" t="n">
        <v>1</v>
      </c>
    </row>
    <row r="4853" customFormat="false" ht="15" hidden="false" customHeight="true" outlineLevel="0" collapsed="false">
      <c r="A4853" s="6" t="n">
        <v>23738</v>
      </c>
      <c r="B4853" s="6" t="s">
        <v>19</v>
      </c>
      <c r="C4853" s="6" t="s">
        <v>49</v>
      </c>
      <c r="D4853" s="6" t="s">
        <v>27</v>
      </c>
      <c r="E4853" s="6" t="s">
        <v>54</v>
      </c>
      <c r="F4853" s="6" t="s">
        <v>33</v>
      </c>
      <c r="G4853" s="6" t="s">
        <v>24</v>
      </c>
      <c r="H4853" s="6" t="n">
        <v>4</v>
      </c>
      <c r="I4853" s="7" t="n">
        <v>59.99000168</v>
      </c>
      <c r="J4853" s="6" t="n">
        <v>5</v>
      </c>
      <c r="K4853" s="7" t="n">
        <v>299.9500122</v>
      </c>
      <c r="L4853" s="7" t="n">
        <v>59.99000168</v>
      </c>
      <c r="M4853" s="8" t="n">
        <v>0.200000003</v>
      </c>
      <c r="N4853" s="7" t="n">
        <v>-18</v>
      </c>
      <c r="O4853" s="9" t="n">
        <v>0</v>
      </c>
    </row>
    <row r="4854" customFormat="false" ht="15" hidden="false" customHeight="true" outlineLevel="0" collapsed="false">
      <c r="A4854" s="6" t="n">
        <v>34086</v>
      </c>
      <c r="B4854" s="6" t="s">
        <v>19</v>
      </c>
      <c r="C4854" s="6" t="s">
        <v>49</v>
      </c>
      <c r="D4854" s="6" t="s">
        <v>31</v>
      </c>
      <c r="E4854" s="6" t="s">
        <v>62</v>
      </c>
      <c r="F4854" s="6" t="s">
        <v>29</v>
      </c>
      <c r="G4854" s="6" t="s">
        <v>44</v>
      </c>
      <c r="H4854" s="6" t="n">
        <v>4</v>
      </c>
      <c r="I4854" s="7" t="n">
        <v>99.98999786</v>
      </c>
      <c r="J4854" s="6" t="n">
        <v>2</v>
      </c>
      <c r="K4854" s="7" t="n">
        <v>199.9799957</v>
      </c>
      <c r="L4854" s="7" t="n">
        <v>2</v>
      </c>
      <c r="M4854" s="8" t="n">
        <v>0.01</v>
      </c>
      <c r="N4854" s="7" t="n">
        <v>7.920000076</v>
      </c>
      <c r="O4854" s="9" t="n">
        <v>0</v>
      </c>
    </row>
    <row r="4855" customFormat="false" ht="15" hidden="false" customHeight="true" outlineLevel="0" collapsed="false">
      <c r="A4855" s="6" t="n">
        <v>33854</v>
      </c>
      <c r="B4855" s="6" t="s">
        <v>26</v>
      </c>
      <c r="C4855" s="6" t="s">
        <v>20</v>
      </c>
      <c r="D4855" s="6" t="s">
        <v>31</v>
      </c>
      <c r="E4855" s="6" t="s">
        <v>86</v>
      </c>
      <c r="F4855" s="6" t="s">
        <v>71</v>
      </c>
      <c r="G4855" s="6" t="s">
        <v>47</v>
      </c>
      <c r="H4855" s="6" t="n">
        <v>1</v>
      </c>
      <c r="I4855" s="7" t="n">
        <v>199.9900055</v>
      </c>
      <c r="J4855" s="6" t="n">
        <v>1</v>
      </c>
      <c r="K4855" s="7" t="n">
        <v>199.9900055</v>
      </c>
      <c r="L4855" s="7" t="n">
        <v>32</v>
      </c>
      <c r="M4855" s="8" t="n">
        <v>0.159999996</v>
      </c>
      <c r="N4855" s="7" t="n">
        <v>80.63999939</v>
      </c>
      <c r="O4855" s="12" t="n">
        <v>1</v>
      </c>
    </row>
    <row r="4856" customFormat="false" ht="15" hidden="false" customHeight="true" outlineLevel="0" collapsed="false">
      <c r="A4856" s="6" t="n">
        <v>28375</v>
      </c>
      <c r="B4856" s="6" t="s">
        <v>46</v>
      </c>
      <c r="C4856" s="6" t="s">
        <v>49</v>
      </c>
      <c r="D4856" s="6" t="s">
        <v>27</v>
      </c>
      <c r="E4856" s="6" t="s">
        <v>28</v>
      </c>
      <c r="F4856" s="6" t="s">
        <v>29</v>
      </c>
      <c r="G4856" s="6" t="s">
        <v>34</v>
      </c>
      <c r="H4856" s="6" t="n">
        <v>2</v>
      </c>
      <c r="I4856" s="7" t="n">
        <v>99.98999786</v>
      </c>
      <c r="J4856" s="6" t="n">
        <v>5</v>
      </c>
      <c r="K4856" s="7" t="n">
        <v>499.9500122</v>
      </c>
      <c r="L4856" s="7" t="n">
        <v>79.98999786</v>
      </c>
      <c r="M4856" s="8" t="n">
        <v>0.159999996</v>
      </c>
      <c r="N4856" s="7" t="n">
        <v>109.1900024</v>
      </c>
      <c r="O4856" s="12" t="n">
        <v>1</v>
      </c>
    </row>
    <row r="4857" customFormat="false" ht="15" hidden="false" customHeight="true" outlineLevel="0" collapsed="false">
      <c r="A4857" s="6" t="n">
        <v>34664</v>
      </c>
      <c r="B4857" s="6" t="s">
        <v>19</v>
      </c>
      <c r="C4857" s="6" t="s">
        <v>49</v>
      </c>
      <c r="D4857" s="6" t="s">
        <v>31</v>
      </c>
      <c r="E4857" s="6" t="s">
        <v>62</v>
      </c>
      <c r="F4857" s="6" t="s">
        <v>29</v>
      </c>
      <c r="G4857" s="6" t="s">
        <v>44</v>
      </c>
      <c r="H4857" s="6" t="n">
        <v>4</v>
      </c>
      <c r="I4857" s="7" t="n">
        <v>99.98999786</v>
      </c>
      <c r="J4857" s="6" t="n">
        <v>3</v>
      </c>
      <c r="K4857" s="7" t="n">
        <v>299.9700012</v>
      </c>
      <c r="L4857" s="7" t="n">
        <v>0</v>
      </c>
      <c r="M4857" s="8" t="n">
        <v>0</v>
      </c>
      <c r="N4857" s="7" t="n">
        <v>140.9900055</v>
      </c>
      <c r="O4857" s="12" t="n">
        <v>1</v>
      </c>
    </row>
    <row r="4858" customFormat="false" ht="15" hidden="false" customHeight="true" outlineLevel="0" collapsed="false">
      <c r="A4858" s="6" t="n">
        <v>38981</v>
      </c>
      <c r="B4858" s="6" t="s">
        <v>19</v>
      </c>
      <c r="C4858" s="6" t="s">
        <v>20</v>
      </c>
      <c r="D4858" s="6" t="s">
        <v>31</v>
      </c>
      <c r="E4858" s="6" t="s">
        <v>32</v>
      </c>
      <c r="F4858" s="6" t="s">
        <v>73</v>
      </c>
      <c r="G4858" s="6" t="s">
        <v>44</v>
      </c>
      <c r="H4858" s="6" t="n">
        <v>4</v>
      </c>
      <c r="I4858" s="7" t="n">
        <v>39.99000168</v>
      </c>
      <c r="J4858" s="6" t="n">
        <v>1</v>
      </c>
      <c r="K4858" s="7" t="n">
        <v>39.99000168</v>
      </c>
      <c r="L4858" s="7" t="n">
        <v>2</v>
      </c>
      <c r="M4858" s="8" t="n">
        <v>0.050000001</v>
      </c>
      <c r="N4858" s="7" t="n">
        <v>17.86000061</v>
      </c>
      <c r="O4858" s="9" t="n">
        <v>0</v>
      </c>
    </row>
    <row r="4859" customFormat="false" ht="15" hidden="false" customHeight="true" outlineLevel="0" collapsed="false">
      <c r="A4859" s="6" t="n">
        <v>66701</v>
      </c>
      <c r="B4859" s="6" t="s">
        <v>19</v>
      </c>
      <c r="C4859" s="6" t="s">
        <v>20</v>
      </c>
      <c r="D4859" s="6" t="s">
        <v>21</v>
      </c>
      <c r="E4859" s="6" t="s">
        <v>22</v>
      </c>
      <c r="F4859" s="6" t="s">
        <v>68</v>
      </c>
      <c r="G4859" s="6" t="s">
        <v>44</v>
      </c>
      <c r="H4859" s="6" t="n">
        <v>4</v>
      </c>
      <c r="I4859" s="7" t="n">
        <v>79.98999786</v>
      </c>
      <c r="J4859" s="6" t="n">
        <v>4</v>
      </c>
      <c r="K4859" s="7" t="n">
        <v>319.9599915</v>
      </c>
      <c r="L4859" s="7" t="n">
        <v>3.200000048</v>
      </c>
      <c r="M4859" s="8" t="n">
        <v>0.01</v>
      </c>
      <c r="N4859" s="7" t="n">
        <v>145.7100067</v>
      </c>
      <c r="O4859" s="9" t="n">
        <v>0</v>
      </c>
    </row>
    <row r="4860" customFormat="false" ht="15" hidden="false" customHeight="true" outlineLevel="0" collapsed="false">
      <c r="A4860" s="6" t="n">
        <v>66864</v>
      </c>
      <c r="B4860" s="6" t="s">
        <v>19</v>
      </c>
      <c r="C4860" s="6" t="s">
        <v>20</v>
      </c>
      <c r="D4860" s="6" t="s">
        <v>21</v>
      </c>
      <c r="E4860" s="6" t="s">
        <v>64</v>
      </c>
      <c r="F4860" s="6" t="s">
        <v>73</v>
      </c>
      <c r="G4860" s="6" t="s">
        <v>24</v>
      </c>
      <c r="H4860" s="6" t="n">
        <v>4</v>
      </c>
      <c r="I4860" s="7" t="n">
        <v>39.99000168</v>
      </c>
      <c r="J4860" s="6" t="n">
        <v>2</v>
      </c>
      <c r="K4860" s="7" t="n">
        <v>79.98000336</v>
      </c>
      <c r="L4860" s="7" t="n">
        <v>12</v>
      </c>
      <c r="M4860" s="8" t="n">
        <v>0.150000006</v>
      </c>
      <c r="N4860" s="7" t="n">
        <v>31.27000046</v>
      </c>
      <c r="O4860" s="12" t="n">
        <v>1</v>
      </c>
    </row>
    <row r="4861" customFormat="false" ht="15" hidden="false" customHeight="true" outlineLevel="0" collapsed="false">
      <c r="A4861" s="6" t="n">
        <v>30767</v>
      </c>
      <c r="B4861" s="6" t="s">
        <v>19</v>
      </c>
      <c r="C4861" s="6" t="s">
        <v>20</v>
      </c>
      <c r="D4861" s="6" t="s">
        <v>27</v>
      </c>
      <c r="E4861" s="6" t="s">
        <v>42</v>
      </c>
      <c r="F4861" s="6" t="s">
        <v>71</v>
      </c>
      <c r="G4861" s="6" t="s">
        <v>34</v>
      </c>
      <c r="H4861" s="6" t="n">
        <v>4</v>
      </c>
      <c r="I4861" s="7" t="n">
        <v>199.9900055</v>
      </c>
      <c r="J4861" s="6" t="n">
        <v>1</v>
      </c>
      <c r="K4861" s="7" t="n">
        <v>199.9900055</v>
      </c>
      <c r="L4861" s="7" t="n">
        <v>10</v>
      </c>
      <c r="M4861" s="8" t="n">
        <v>0.050000001</v>
      </c>
      <c r="N4861" s="7" t="n">
        <v>64.22000122</v>
      </c>
      <c r="O4861" s="9" t="n">
        <v>0</v>
      </c>
    </row>
    <row r="4862" customFormat="false" ht="15" hidden="false" customHeight="true" outlineLevel="0" collapsed="false">
      <c r="A4862" s="6" t="n">
        <v>72612</v>
      </c>
      <c r="B4862" s="6" t="s">
        <v>26</v>
      </c>
      <c r="C4862" s="6" t="s">
        <v>37</v>
      </c>
      <c r="D4862" s="6" t="s">
        <v>27</v>
      </c>
      <c r="E4862" s="6" t="s">
        <v>69</v>
      </c>
      <c r="F4862" s="6" t="s">
        <v>112</v>
      </c>
      <c r="G4862" s="6" t="s">
        <v>34</v>
      </c>
      <c r="H4862" s="6" t="n">
        <v>1</v>
      </c>
      <c r="I4862" s="7" t="n">
        <v>260.6499939</v>
      </c>
      <c r="J4862" s="6" t="n">
        <v>1</v>
      </c>
      <c r="K4862" s="7" t="n">
        <v>260.6499939</v>
      </c>
      <c r="L4862" s="7" t="n">
        <v>13.02999973</v>
      </c>
      <c r="M4862" s="8" t="n">
        <v>0.050000001</v>
      </c>
      <c r="N4862" s="7" t="n">
        <v>-198.0899963</v>
      </c>
      <c r="O4862" s="12" t="n">
        <v>1</v>
      </c>
    </row>
    <row r="4863" customFormat="false" ht="15" hidden="false" customHeight="true" outlineLevel="0" collapsed="false">
      <c r="A4863" s="6" t="n">
        <v>22947</v>
      </c>
      <c r="B4863" s="6" t="s">
        <v>36</v>
      </c>
      <c r="C4863" s="6" t="s">
        <v>37</v>
      </c>
      <c r="D4863" s="6" t="s">
        <v>27</v>
      </c>
      <c r="E4863" s="6" t="s">
        <v>42</v>
      </c>
      <c r="F4863" s="6" t="s">
        <v>75</v>
      </c>
      <c r="G4863" s="6" t="s">
        <v>34</v>
      </c>
      <c r="H4863" s="6" t="n">
        <v>0</v>
      </c>
      <c r="I4863" s="7" t="n">
        <v>299.980011</v>
      </c>
      <c r="J4863" s="6" t="n">
        <v>1</v>
      </c>
      <c r="K4863" s="7" t="n">
        <v>299.980011</v>
      </c>
      <c r="L4863" s="7" t="n">
        <v>39</v>
      </c>
      <c r="M4863" s="8" t="n">
        <v>0.129999995</v>
      </c>
      <c r="N4863" s="7" t="n">
        <v>73.08000183</v>
      </c>
      <c r="O4863" s="12" t="n">
        <v>1</v>
      </c>
    </row>
    <row r="4864" customFormat="false" ht="15" hidden="false" customHeight="true" outlineLevel="0" collapsed="false">
      <c r="A4864" s="6" t="n">
        <v>35379</v>
      </c>
      <c r="B4864" s="6" t="s">
        <v>26</v>
      </c>
      <c r="C4864" s="6" t="s">
        <v>20</v>
      </c>
      <c r="D4864" s="6" t="s">
        <v>31</v>
      </c>
      <c r="E4864" s="6" t="s">
        <v>62</v>
      </c>
      <c r="F4864" s="6" t="s">
        <v>23</v>
      </c>
      <c r="G4864" s="6" t="s">
        <v>34</v>
      </c>
      <c r="H4864" s="6" t="n">
        <v>1</v>
      </c>
      <c r="I4864" s="7" t="n">
        <v>129.9900055</v>
      </c>
      <c r="J4864" s="6" t="n">
        <v>1</v>
      </c>
      <c r="K4864" s="7" t="n">
        <v>129.9900055</v>
      </c>
      <c r="L4864" s="7" t="n">
        <v>13</v>
      </c>
      <c r="M4864" s="8" t="n">
        <v>0.100000001</v>
      </c>
      <c r="N4864" s="7" t="n">
        <v>29.25</v>
      </c>
      <c r="O4864" s="12" t="n">
        <v>1</v>
      </c>
    </row>
    <row r="4865" customFormat="false" ht="15" hidden="false" customHeight="true" outlineLevel="0" collapsed="false">
      <c r="A4865" s="6" t="n">
        <v>37696</v>
      </c>
      <c r="B4865" s="6" t="s">
        <v>26</v>
      </c>
      <c r="C4865" s="6" t="s">
        <v>20</v>
      </c>
      <c r="D4865" s="6" t="s">
        <v>31</v>
      </c>
      <c r="E4865" s="6" t="s">
        <v>32</v>
      </c>
      <c r="F4865" s="6" t="s">
        <v>40</v>
      </c>
      <c r="G4865" s="6" t="s">
        <v>24</v>
      </c>
      <c r="H4865" s="6" t="n">
        <v>1</v>
      </c>
      <c r="I4865" s="7" t="n">
        <v>399.980011</v>
      </c>
      <c r="J4865" s="6" t="n">
        <v>1</v>
      </c>
      <c r="K4865" s="7" t="n">
        <v>399.980011</v>
      </c>
      <c r="L4865" s="7" t="n">
        <v>28</v>
      </c>
      <c r="M4865" s="8" t="n">
        <v>0.07</v>
      </c>
      <c r="N4865" s="7" t="n">
        <v>156.2299957</v>
      </c>
      <c r="O4865" s="12" t="n">
        <v>1</v>
      </c>
    </row>
    <row r="4866" customFormat="false" ht="15" hidden="false" customHeight="true" outlineLevel="0" collapsed="false">
      <c r="A4866" s="6" t="n">
        <v>65779</v>
      </c>
      <c r="B4866" s="6" t="s">
        <v>26</v>
      </c>
      <c r="C4866" s="6" t="s">
        <v>20</v>
      </c>
      <c r="D4866" s="6" t="s">
        <v>21</v>
      </c>
      <c r="E4866" s="6" t="s">
        <v>64</v>
      </c>
      <c r="F4866" s="6" t="s">
        <v>40</v>
      </c>
      <c r="G4866" s="6" t="s">
        <v>44</v>
      </c>
      <c r="H4866" s="6" t="n">
        <v>1</v>
      </c>
      <c r="I4866" s="7" t="n">
        <v>399.980011</v>
      </c>
      <c r="J4866" s="6" t="n">
        <v>1</v>
      </c>
      <c r="K4866" s="7" t="n">
        <v>399.980011</v>
      </c>
      <c r="L4866" s="7" t="n">
        <v>64</v>
      </c>
      <c r="M4866" s="8" t="n">
        <v>0.159999996</v>
      </c>
      <c r="N4866" s="7" t="n">
        <v>33.59999847</v>
      </c>
      <c r="O4866" s="12" t="n">
        <v>1</v>
      </c>
    </row>
    <row r="4867" customFormat="false" ht="15" hidden="false" customHeight="true" outlineLevel="0" collapsed="false">
      <c r="A4867" s="6" t="n">
        <v>24554</v>
      </c>
      <c r="B4867" s="6" t="s">
        <v>19</v>
      </c>
      <c r="C4867" s="6" t="s">
        <v>20</v>
      </c>
      <c r="D4867" s="6" t="s">
        <v>27</v>
      </c>
      <c r="E4867" s="6" t="s">
        <v>28</v>
      </c>
      <c r="F4867" s="6" t="s">
        <v>58</v>
      </c>
      <c r="G4867" s="6" t="s">
        <v>34</v>
      </c>
      <c r="H4867" s="6" t="n">
        <v>4</v>
      </c>
      <c r="I4867" s="7" t="n">
        <v>49.97999954</v>
      </c>
      <c r="J4867" s="6" t="n">
        <v>1</v>
      </c>
      <c r="K4867" s="7" t="n">
        <v>49.97999954</v>
      </c>
      <c r="L4867" s="7" t="n">
        <v>1.5</v>
      </c>
      <c r="M4867" s="8" t="n">
        <v>0.029999999</v>
      </c>
      <c r="N4867" s="7" t="n">
        <v>16</v>
      </c>
      <c r="O4867" s="12" t="n">
        <v>1</v>
      </c>
    </row>
    <row r="4868" customFormat="false" ht="15" hidden="false" customHeight="true" outlineLevel="0" collapsed="false">
      <c r="A4868" s="6" t="n">
        <v>75800</v>
      </c>
      <c r="B4868" s="6" t="s">
        <v>19</v>
      </c>
      <c r="C4868" s="6" t="s">
        <v>20</v>
      </c>
      <c r="D4868" s="6" t="s">
        <v>27</v>
      </c>
      <c r="E4868" s="6" t="s">
        <v>69</v>
      </c>
      <c r="F4868" s="6" t="s">
        <v>85</v>
      </c>
      <c r="G4868" s="6" t="s">
        <v>34</v>
      </c>
      <c r="H4868" s="6" t="n">
        <v>4</v>
      </c>
      <c r="I4868" s="7" t="n">
        <v>327.75</v>
      </c>
      <c r="J4868" s="6" t="n">
        <v>1</v>
      </c>
      <c r="K4868" s="7" t="n">
        <v>327.75</v>
      </c>
      <c r="L4868" s="7" t="n">
        <v>0</v>
      </c>
      <c r="M4868" s="8" t="n">
        <v>0</v>
      </c>
      <c r="N4868" s="7" t="n">
        <v>40.97000122</v>
      </c>
      <c r="O4868" s="12" t="n">
        <v>1</v>
      </c>
    </row>
    <row r="4869" customFormat="false" ht="15" hidden="false" customHeight="true" outlineLevel="0" collapsed="false">
      <c r="A4869" s="6" t="n">
        <v>29676</v>
      </c>
      <c r="B4869" s="6" t="s">
        <v>46</v>
      </c>
      <c r="C4869" s="6" t="s">
        <v>49</v>
      </c>
      <c r="D4869" s="6" t="s">
        <v>27</v>
      </c>
      <c r="E4869" s="6" t="s">
        <v>42</v>
      </c>
      <c r="F4869" s="6" t="s">
        <v>33</v>
      </c>
      <c r="G4869" s="6" t="s">
        <v>44</v>
      </c>
      <c r="H4869" s="6" t="n">
        <v>2</v>
      </c>
      <c r="I4869" s="7" t="n">
        <v>59.99000168</v>
      </c>
      <c r="J4869" s="6" t="n">
        <v>1</v>
      </c>
      <c r="K4869" s="7" t="n">
        <v>59.99000168</v>
      </c>
      <c r="L4869" s="7" t="n">
        <v>12</v>
      </c>
      <c r="M4869" s="8" t="n">
        <v>0.200000003</v>
      </c>
      <c r="N4869" s="7" t="n">
        <v>17.76000023</v>
      </c>
      <c r="O4869" s="9" t="n">
        <v>0</v>
      </c>
    </row>
    <row r="4870" customFormat="false" ht="15" hidden="false" customHeight="true" outlineLevel="0" collapsed="false">
      <c r="A4870" s="6" t="n">
        <v>13991</v>
      </c>
      <c r="B4870" s="6" t="s">
        <v>19</v>
      </c>
      <c r="C4870" s="6" t="s">
        <v>20</v>
      </c>
      <c r="D4870" s="6" t="s">
        <v>21</v>
      </c>
      <c r="E4870" s="6" t="s">
        <v>65</v>
      </c>
      <c r="F4870" s="6" t="s">
        <v>33</v>
      </c>
      <c r="G4870" s="6" t="s">
        <v>34</v>
      </c>
      <c r="H4870" s="6" t="n">
        <v>4</v>
      </c>
      <c r="I4870" s="7" t="n">
        <v>59.99000168</v>
      </c>
      <c r="J4870" s="6" t="n">
        <v>5</v>
      </c>
      <c r="K4870" s="7" t="n">
        <v>299.9500122</v>
      </c>
      <c r="L4870" s="7" t="n">
        <v>50.99000168</v>
      </c>
      <c r="M4870" s="8" t="n">
        <v>0.170000002</v>
      </c>
      <c r="N4870" s="7" t="n">
        <v>44.81000137</v>
      </c>
      <c r="O4870" s="9" t="n">
        <v>0</v>
      </c>
    </row>
    <row r="4871" customFormat="false" ht="15" hidden="false" customHeight="true" outlineLevel="0" collapsed="false">
      <c r="A4871" s="6" t="n">
        <v>61579</v>
      </c>
      <c r="B4871" s="6" t="s">
        <v>19</v>
      </c>
      <c r="C4871" s="6" t="s">
        <v>49</v>
      </c>
      <c r="D4871" s="6" t="s">
        <v>50</v>
      </c>
      <c r="E4871" s="6" t="s">
        <v>63</v>
      </c>
      <c r="F4871" s="6" t="s">
        <v>57</v>
      </c>
      <c r="G4871" s="6" t="s">
        <v>44</v>
      </c>
      <c r="H4871" s="6" t="n">
        <v>4</v>
      </c>
      <c r="I4871" s="7" t="n">
        <v>50</v>
      </c>
      <c r="J4871" s="6" t="n">
        <v>5</v>
      </c>
      <c r="K4871" s="7" t="n">
        <v>250</v>
      </c>
      <c r="L4871" s="7" t="n">
        <v>13.75</v>
      </c>
      <c r="M4871" s="8" t="n">
        <v>0.059999999</v>
      </c>
      <c r="N4871" s="7" t="n">
        <v>115.7600021</v>
      </c>
      <c r="O4871" s="12" t="n">
        <v>1</v>
      </c>
    </row>
    <row r="4872" customFormat="false" ht="15" hidden="false" customHeight="true" outlineLevel="0" collapsed="false">
      <c r="A4872" s="6" t="n">
        <v>32614</v>
      </c>
      <c r="B4872" s="6" t="s">
        <v>19</v>
      </c>
      <c r="C4872" s="6" t="s">
        <v>37</v>
      </c>
      <c r="D4872" s="6" t="s">
        <v>31</v>
      </c>
      <c r="E4872" s="6" t="s">
        <v>32</v>
      </c>
      <c r="F4872" s="6" t="s">
        <v>58</v>
      </c>
      <c r="G4872" s="6" t="s">
        <v>24</v>
      </c>
      <c r="H4872" s="6" t="n">
        <v>4</v>
      </c>
      <c r="I4872" s="7" t="n">
        <v>49.97999954</v>
      </c>
      <c r="J4872" s="6" t="n">
        <v>2</v>
      </c>
      <c r="K4872" s="7" t="n">
        <v>99.95999908</v>
      </c>
      <c r="L4872" s="7" t="n">
        <v>4</v>
      </c>
      <c r="M4872" s="8" t="n">
        <v>0.039999999</v>
      </c>
      <c r="N4872" s="7" t="n">
        <v>12</v>
      </c>
      <c r="O4872" s="12" t="n">
        <v>1</v>
      </c>
    </row>
    <row r="4873" customFormat="false" ht="15" hidden="false" customHeight="true" outlineLevel="0" collapsed="false">
      <c r="A4873" s="6" t="n">
        <v>19753</v>
      </c>
      <c r="B4873" s="6" t="s">
        <v>26</v>
      </c>
      <c r="C4873" s="6" t="s">
        <v>20</v>
      </c>
      <c r="D4873" s="6" t="s">
        <v>21</v>
      </c>
      <c r="E4873" s="6" t="s">
        <v>65</v>
      </c>
      <c r="F4873" s="6" t="s">
        <v>84</v>
      </c>
      <c r="G4873" s="6" t="s">
        <v>34</v>
      </c>
      <c r="H4873" s="6" t="n">
        <v>1</v>
      </c>
      <c r="I4873" s="7" t="n">
        <v>25</v>
      </c>
      <c r="J4873" s="6" t="n">
        <v>1</v>
      </c>
      <c r="K4873" s="7" t="n">
        <v>25</v>
      </c>
      <c r="L4873" s="7" t="n">
        <v>2.5</v>
      </c>
      <c r="M4873" s="8" t="n">
        <v>0.100000001</v>
      </c>
      <c r="N4873" s="7" t="n">
        <v>10.35000038</v>
      </c>
      <c r="O4873" s="12" t="n">
        <v>1</v>
      </c>
    </row>
    <row r="4874" customFormat="false" ht="15" hidden="false" customHeight="true" outlineLevel="0" collapsed="false">
      <c r="A4874" s="6" t="n">
        <v>47945</v>
      </c>
      <c r="B4874" s="6" t="s">
        <v>19</v>
      </c>
      <c r="C4874" s="6" t="s">
        <v>49</v>
      </c>
      <c r="D4874" s="6" t="s">
        <v>38</v>
      </c>
      <c r="E4874" s="6" t="s">
        <v>98</v>
      </c>
      <c r="F4874" s="6" t="s">
        <v>73</v>
      </c>
      <c r="G4874" s="6" t="s">
        <v>34</v>
      </c>
      <c r="H4874" s="6" t="n">
        <v>4</v>
      </c>
      <c r="I4874" s="7" t="n">
        <v>39.99000168</v>
      </c>
      <c r="J4874" s="6" t="n">
        <v>4</v>
      </c>
      <c r="K4874" s="7" t="n">
        <v>159.9600067</v>
      </c>
      <c r="L4874" s="7" t="n">
        <v>39.99000168</v>
      </c>
      <c r="M4874" s="8" t="n">
        <v>0.25</v>
      </c>
      <c r="N4874" s="7" t="n">
        <v>41.99000168</v>
      </c>
      <c r="O4874" s="12" t="n">
        <v>1</v>
      </c>
    </row>
    <row r="4875" customFormat="false" ht="15" hidden="false" customHeight="true" outlineLevel="0" collapsed="false">
      <c r="A4875" s="6" t="n">
        <v>42723</v>
      </c>
      <c r="B4875" s="6" t="s">
        <v>19</v>
      </c>
      <c r="C4875" s="6" t="s">
        <v>20</v>
      </c>
      <c r="D4875" s="6" t="s">
        <v>27</v>
      </c>
      <c r="E4875" s="6" t="s">
        <v>79</v>
      </c>
      <c r="F4875" s="6" t="s">
        <v>57</v>
      </c>
      <c r="G4875" s="6" t="s">
        <v>44</v>
      </c>
      <c r="H4875" s="6" t="n">
        <v>4</v>
      </c>
      <c r="I4875" s="7" t="n">
        <v>50</v>
      </c>
      <c r="J4875" s="6" t="n">
        <v>2</v>
      </c>
      <c r="K4875" s="7" t="n">
        <v>100</v>
      </c>
      <c r="L4875" s="7" t="n">
        <v>2</v>
      </c>
      <c r="M4875" s="8" t="n">
        <v>0.02</v>
      </c>
      <c r="N4875" s="7" t="n">
        <v>6.170000076</v>
      </c>
      <c r="O4875" s="9" t="n">
        <v>0</v>
      </c>
    </row>
    <row r="4876" customFormat="false" ht="15" hidden="false" customHeight="true" outlineLevel="0" collapsed="false">
      <c r="A4876" s="6" t="n">
        <v>11025</v>
      </c>
      <c r="B4876" s="6" t="s">
        <v>19</v>
      </c>
      <c r="C4876" s="6" t="s">
        <v>20</v>
      </c>
      <c r="D4876" s="6" t="s">
        <v>21</v>
      </c>
      <c r="E4876" s="6" t="s">
        <v>64</v>
      </c>
      <c r="F4876" s="6" t="s">
        <v>57</v>
      </c>
      <c r="G4876" s="6" t="s">
        <v>34</v>
      </c>
      <c r="H4876" s="6" t="n">
        <v>4</v>
      </c>
      <c r="I4876" s="7" t="n">
        <v>50</v>
      </c>
      <c r="J4876" s="6" t="n">
        <v>5</v>
      </c>
      <c r="K4876" s="7" t="n">
        <v>250</v>
      </c>
      <c r="L4876" s="7" t="n">
        <v>2.5</v>
      </c>
      <c r="M4876" s="8" t="n">
        <v>0.01</v>
      </c>
      <c r="N4876" s="7" t="n">
        <v>103.9499969</v>
      </c>
      <c r="O4876" s="12" t="n">
        <v>1</v>
      </c>
    </row>
    <row r="4877" customFormat="false" ht="15" hidden="false" customHeight="true" outlineLevel="0" collapsed="false">
      <c r="A4877" s="6" t="n">
        <v>32211</v>
      </c>
      <c r="B4877" s="6" t="s">
        <v>46</v>
      </c>
      <c r="C4877" s="6" t="s">
        <v>20</v>
      </c>
      <c r="D4877" s="6" t="s">
        <v>31</v>
      </c>
      <c r="E4877" s="6" t="s">
        <v>62</v>
      </c>
      <c r="F4877" s="6" t="s">
        <v>33</v>
      </c>
      <c r="G4877" s="6" t="s">
        <v>34</v>
      </c>
      <c r="H4877" s="6" t="n">
        <v>2</v>
      </c>
      <c r="I4877" s="7" t="n">
        <v>59.99000168</v>
      </c>
      <c r="J4877" s="6" t="n">
        <v>1</v>
      </c>
      <c r="K4877" s="7" t="n">
        <v>59.99000168</v>
      </c>
      <c r="L4877" s="7" t="n">
        <v>6</v>
      </c>
      <c r="M4877" s="8" t="n">
        <v>0.100000001</v>
      </c>
      <c r="N4877" s="7" t="n">
        <v>14.57999992</v>
      </c>
      <c r="O4877" s="9" t="n">
        <v>0</v>
      </c>
    </row>
    <row r="4878" customFormat="false" ht="15" hidden="false" customHeight="true" outlineLevel="0" collapsed="false">
      <c r="A4878" s="6" t="n">
        <v>48418</v>
      </c>
      <c r="B4878" s="6" t="s">
        <v>19</v>
      </c>
      <c r="C4878" s="6" t="s">
        <v>20</v>
      </c>
      <c r="D4878" s="6" t="s">
        <v>21</v>
      </c>
      <c r="E4878" s="6" t="s">
        <v>66</v>
      </c>
      <c r="F4878" s="6" t="s">
        <v>33</v>
      </c>
      <c r="G4878" s="6" t="s">
        <v>24</v>
      </c>
      <c r="H4878" s="6" t="n">
        <v>4</v>
      </c>
      <c r="I4878" s="7" t="n">
        <v>59.99000168</v>
      </c>
      <c r="J4878" s="6" t="n">
        <v>4</v>
      </c>
      <c r="K4878" s="7" t="n">
        <v>239.9600067</v>
      </c>
      <c r="L4878" s="7" t="n">
        <v>40.79000092</v>
      </c>
      <c r="M4878" s="8" t="n">
        <v>0.170000002</v>
      </c>
      <c r="N4878" s="7" t="n">
        <v>97.58999634</v>
      </c>
      <c r="O4878" s="9" t="n">
        <v>0</v>
      </c>
    </row>
    <row r="4879" customFormat="false" ht="15" hidden="false" customHeight="true" outlineLevel="0" collapsed="false">
      <c r="A4879" s="6" t="n">
        <v>229</v>
      </c>
      <c r="B4879" s="6" t="s">
        <v>19</v>
      </c>
      <c r="C4879" s="6" t="s">
        <v>37</v>
      </c>
      <c r="D4879" s="6" t="s">
        <v>50</v>
      </c>
      <c r="E4879" s="6" t="s">
        <v>51</v>
      </c>
      <c r="F4879" s="6" t="s">
        <v>57</v>
      </c>
      <c r="G4879" s="6" t="s">
        <v>44</v>
      </c>
      <c r="H4879" s="6" t="n">
        <v>4</v>
      </c>
      <c r="I4879" s="7" t="n">
        <v>50</v>
      </c>
      <c r="J4879" s="6" t="n">
        <v>3</v>
      </c>
      <c r="K4879" s="7" t="n">
        <v>150</v>
      </c>
      <c r="L4879" s="7" t="n">
        <v>7.5</v>
      </c>
      <c r="M4879" s="8" t="n">
        <v>0.050000001</v>
      </c>
      <c r="N4879" s="7" t="n">
        <v>68.40000153</v>
      </c>
      <c r="O4879" s="12" t="n">
        <v>1</v>
      </c>
    </row>
    <row r="4880" customFormat="false" ht="15" hidden="false" customHeight="true" outlineLevel="0" collapsed="false">
      <c r="A4880" s="6" t="n">
        <v>41615</v>
      </c>
      <c r="B4880" s="6" t="s">
        <v>26</v>
      </c>
      <c r="C4880" s="6" t="s">
        <v>49</v>
      </c>
      <c r="D4880" s="6" t="s">
        <v>27</v>
      </c>
      <c r="E4880" s="6" t="s">
        <v>79</v>
      </c>
      <c r="F4880" s="6" t="s">
        <v>40</v>
      </c>
      <c r="G4880" s="6" t="s">
        <v>34</v>
      </c>
      <c r="H4880" s="6" t="n">
        <v>1</v>
      </c>
      <c r="I4880" s="7" t="n">
        <v>399.980011</v>
      </c>
      <c r="J4880" s="6" t="n">
        <v>1</v>
      </c>
      <c r="K4880" s="7" t="n">
        <v>399.980011</v>
      </c>
      <c r="L4880" s="7" t="n">
        <v>64</v>
      </c>
      <c r="M4880" s="8" t="n">
        <v>0.159999996</v>
      </c>
      <c r="N4880" s="7" t="n">
        <v>88.36000061</v>
      </c>
      <c r="O4880" s="12" t="n">
        <v>1</v>
      </c>
    </row>
    <row r="4881" customFormat="false" ht="15" hidden="false" customHeight="true" outlineLevel="0" collapsed="false">
      <c r="A4881" s="6" t="n">
        <v>63166</v>
      </c>
      <c r="B4881" s="6" t="s">
        <v>19</v>
      </c>
      <c r="C4881" s="6" t="s">
        <v>20</v>
      </c>
      <c r="D4881" s="6" t="s">
        <v>21</v>
      </c>
      <c r="E4881" s="6" t="s">
        <v>65</v>
      </c>
      <c r="F4881" s="6" t="s">
        <v>33</v>
      </c>
      <c r="G4881" s="6" t="s">
        <v>47</v>
      </c>
      <c r="H4881" s="6" t="n">
        <v>4</v>
      </c>
      <c r="I4881" s="7" t="n">
        <v>59.99000168</v>
      </c>
      <c r="J4881" s="6" t="n">
        <v>3</v>
      </c>
      <c r="K4881" s="7" t="n">
        <v>179.9700012</v>
      </c>
      <c r="L4881" s="7" t="n">
        <v>27</v>
      </c>
      <c r="M4881" s="8" t="n">
        <v>0.150000006</v>
      </c>
      <c r="N4881" s="7" t="n">
        <v>67.30999756</v>
      </c>
      <c r="O4881" s="9" t="n">
        <v>0</v>
      </c>
    </row>
    <row r="4882" customFormat="false" ht="15" hidden="false" customHeight="true" outlineLevel="0" collapsed="false">
      <c r="A4882" s="6" t="n">
        <v>76150</v>
      </c>
      <c r="B4882" s="6" t="s">
        <v>19</v>
      </c>
      <c r="C4882" s="6" t="s">
        <v>20</v>
      </c>
      <c r="D4882" s="6" t="s">
        <v>27</v>
      </c>
      <c r="E4882" s="6" t="s">
        <v>28</v>
      </c>
      <c r="F4882" s="6" t="s">
        <v>110</v>
      </c>
      <c r="G4882" s="6" t="s">
        <v>44</v>
      </c>
      <c r="H4882" s="6" t="n">
        <v>4</v>
      </c>
      <c r="I4882" s="7" t="n">
        <v>11.53999996</v>
      </c>
      <c r="J4882" s="6" t="n">
        <v>1</v>
      </c>
      <c r="K4882" s="7" t="n">
        <v>11.53999996</v>
      </c>
      <c r="L4882" s="7" t="n">
        <v>2.890000105</v>
      </c>
      <c r="M4882" s="8" t="n">
        <v>0.25</v>
      </c>
      <c r="N4882" s="7" t="n">
        <v>-4.329999924</v>
      </c>
      <c r="O4882" s="12" t="n">
        <v>1</v>
      </c>
    </row>
    <row r="4883" customFormat="false" ht="15" hidden="false" customHeight="true" outlineLevel="0" collapsed="false">
      <c r="A4883" s="6" t="n">
        <v>63154</v>
      </c>
      <c r="B4883" s="6" t="s">
        <v>19</v>
      </c>
      <c r="C4883" s="6" t="s">
        <v>20</v>
      </c>
      <c r="D4883" s="6" t="s">
        <v>21</v>
      </c>
      <c r="E4883" s="6" t="s">
        <v>65</v>
      </c>
      <c r="F4883" s="6" t="s">
        <v>58</v>
      </c>
      <c r="G4883" s="6" t="s">
        <v>34</v>
      </c>
      <c r="H4883" s="6" t="n">
        <v>4</v>
      </c>
      <c r="I4883" s="7" t="n">
        <v>49.97999954</v>
      </c>
      <c r="J4883" s="6" t="n">
        <v>5</v>
      </c>
      <c r="K4883" s="7" t="n">
        <v>249.8999939</v>
      </c>
      <c r="L4883" s="7" t="n">
        <v>29.98999977</v>
      </c>
      <c r="M4883" s="8" t="n">
        <v>0.119999997</v>
      </c>
      <c r="N4883" s="7" t="n">
        <v>-21.98999977</v>
      </c>
      <c r="O4883" s="12" t="n">
        <v>1</v>
      </c>
    </row>
    <row r="4884" customFormat="false" ht="15" hidden="false" customHeight="true" outlineLevel="0" collapsed="false">
      <c r="A4884" s="6" t="n">
        <v>9643</v>
      </c>
      <c r="B4884" s="6" t="s">
        <v>46</v>
      </c>
      <c r="C4884" s="6" t="s">
        <v>20</v>
      </c>
      <c r="D4884" s="6" t="s">
        <v>50</v>
      </c>
      <c r="E4884" s="6" t="s">
        <v>51</v>
      </c>
      <c r="F4884" s="6" t="s">
        <v>71</v>
      </c>
      <c r="G4884" s="6" t="s">
        <v>44</v>
      </c>
      <c r="H4884" s="6" t="n">
        <v>2</v>
      </c>
      <c r="I4884" s="7" t="n">
        <v>199.9900055</v>
      </c>
      <c r="J4884" s="6" t="n">
        <v>1</v>
      </c>
      <c r="K4884" s="7" t="n">
        <v>199.9900055</v>
      </c>
      <c r="L4884" s="7" t="n">
        <v>2</v>
      </c>
      <c r="M4884" s="8" t="n">
        <v>0.01</v>
      </c>
      <c r="N4884" s="7" t="n">
        <v>95.04000092</v>
      </c>
      <c r="O4884" s="12" t="n">
        <v>1</v>
      </c>
    </row>
    <row r="4885" customFormat="false" ht="15" hidden="false" customHeight="true" outlineLevel="0" collapsed="false">
      <c r="A4885" s="6" t="n">
        <v>56179</v>
      </c>
      <c r="B4885" s="6" t="s">
        <v>19</v>
      </c>
      <c r="C4885" s="6" t="s">
        <v>20</v>
      </c>
      <c r="D4885" s="6" t="s">
        <v>50</v>
      </c>
      <c r="E4885" s="6" t="s">
        <v>51</v>
      </c>
      <c r="F4885" s="6" t="s">
        <v>29</v>
      </c>
      <c r="G4885" s="6" t="s">
        <v>44</v>
      </c>
      <c r="H4885" s="6" t="n">
        <v>4</v>
      </c>
      <c r="I4885" s="7" t="n">
        <v>99.98999786</v>
      </c>
      <c r="J4885" s="6" t="n">
        <v>5</v>
      </c>
      <c r="K4885" s="7" t="n">
        <v>499.9500122</v>
      </c>
      <c r="L4885" s="7" t="n">
        <v>50</v>
      </c>
      <c r="M4885" s="8" t="n">
        <v>0.100000001</v>
      </c>
      <c r="N4885" s="7" t="n">
        <v>-33.75</v>
      </c>
      <c r="O4885" s="12" t="n">
        <v>1</v>
      </c>
    </row>
    <row r="4886" customFormat="false" ht="15" hidden="false" customHeight="true" outlineLevel="0" collapsed="false">
      <c r="A4886" s="6" t="n">
        <v>72268</v>
      </c>
      <c r="B4886" s="6" t="s">
        <v>19</v>
      </c>
      <c r="C4886" s="6" t="s">
        <v>20</v>
      </c>
      <c r="D4886" s="6" t="s">
        <v>27</v>
      </c>
      <c r="E4886" s="6" t="s">
        <v>28</v>
      </c>
      <c r="F4886" s="6" t="s">
        <v>111</v>
      </c>
      <c r="G4886" s="6" t="s">
        <v>44</v>
      </c>
      <c r="H4886" s="6" t="n">
        <v>4</v>
      </c>
      <c r="I4886" s="7" t="n">
        <v>293.0400085</v>
      </c>
      <c r="J4886" s="6" t="n">
        <v>1</v>
      </c>
      <c r="K4886" s="7" t="n">
        <v>293.0400085</v>
      </c>
      <c r="L4886" s="7" t="n">
        <v>16.12000084</v>
      </c>
      <c r="M4886" s="8" t="n">
        <v>0.059999999</v>
      </c>
      <c r="N4886" s="7" t="n">
        <v>83.08000183</v>
      </c>
      <c r="O4886" s="9" t="n">
        <v>0</v>
      </c>
    </row>
    <row r="4887" customFormat="false" ht="15" hidden="false" customHeight="true" outlineLevel="0" collapsed="false">
      <c r="A4887" s="6" t="n">
        <v>52092</v>
      </c>
      <c r="B4887" s="6" t="s">
        <v>19</v>
      </c>
      <c r="C4887" s="6" t="s">
        <v>49</v>
      </c>
      <c r="D4887" s="6" t="s">
        <v>50</v>
      </c>
      <c r="E4887" s="6" t="s">
        <v>51</v>
      </c>
      <c r="F4887" s="6" t="s">
        <v>23</v>
      </c>
      <c r="G4887" s="6" t="s">
        <v>24</v>
      </c>
      <c r="H4887" s="6" t="n">
        <v>4</v>
      </c>
      <c r="I4887" s="7" t="n">
        <v>129.9900055</v>
      </c>
      <c r="J4887" s="6" t="n">
        <v>1</v>
      </c>
      <c r="K4887" s="7" t="n">
        <v>129.9900055</v>
      </c>
      <c r="L4887" s="7" t="n">
        <v>0</v>
      </c>
      <c r="M4887" s="8" t="n">
        <v>0</v>
      </c>
      <c r="N4887" s="7" t="n">
        <v>34.18999863</v>
      </c>
      <c r="O4887" s="9" t="n">
        <v>0</v>
      </c>
    </row>
    <row r="4888" customFormat="false" ht="15" hidden="false" customHeight="true" outlineLevel="0" collapsed="false">
      <c r="A4888" s="6" t="n">
        <v>58701</v>
      </c>
      <c r="B4888" s="6" t="s">
        <v>26</v>
      </c>
      <c r="C4888" s="6" t="s">
        <v>20</v>
      </c>
      <c r="D4888" s="6" t="s">
        <v>50</v>
      </c>
      <c r="E4888" s="6" t="s">
        <v>63</v>
      </c>
      <c r="F4888" s="6" t="s">
        <v>40</v>
      </c>
      <c r="G4888" s="6" t="s">
        <v>24</v>
      </c>
      <c r="H4888" s="6" t="n">
        <v>1</v>
      </c>
      <c r="I4888" s="7" t="n">
        <v>399.980011</v>
      </c>
      <c r="J4888" s="6" t="n">
        <v>1</v>
      </c>
      <c r="K4888" s="7" t="n">
        <v>399.980011</v>
      </c>
      <c r="L4888" s="7" t="n">
        <v>20</v>
      </c>
      <c r="M4888" s="8" t="n">
        <v>0.050000001</v>
      </c>
      <c r="N4888" s="7" t="n">
        <v>-76</v>
      </c>
      <c r="O4888" s="12" t="n">
        <v>1</v>
      </c>
    </row>
    <row r="4889" customFormat="false" ht="15" hidden="false" customHeight="true" outlineLevel="0" collapsed="false">
      <c r="A4889" s="6" t="n">
        <v>21223</v>
      </c>
      <c r="B4889" s="6" t="s">
        <v>19</v>
      </c>
      <c r="C4889" s="6" t="s">
        <v>49</v>
      </c>
      <c r="D4889" s="6" t="s">
        <v>27</v>
      </c>
      <c r="E4889" s="6" t="s">
        <v>54</v>
      </c>
      <c r="F4889" s="6" t="s">
        <v>23</v>
      </c>
      <c r="G4889" s="6" t="s">
        <v>34</v>
      </c>
      <c r="H4889" s="6" t="n">
        <v>4</v>
      </c>
      <c r="I4889" s="7" t="n">
        <v>129.9900055</v>
      </c>
      <c r="J4889" s="6" t="n">
        <v>1</v>
      </c>
      <c r="K4889" s="7" t="n">
        <v>129.9900055</v>
      </c>
      <c r="L4889" s="7" t="n">
        <v>0</v>
      </c>
      <c r="M4889" s="8" t="n">
        <v>0</v>
      </c>
      <c r="N4889" s="7" t="n">
        <v>21.19000053</v>
      </c>
      <c r="O4889" s="9" t="n">
        <v>0</v>
      </c>
    </row>
    <row r="4890" customFormat="false" ht="15" hidden="false" customHeight="true" outlineLevel="0" collapsed="false">
      <c r="A4890" s="6" t="n">
        <v>70201</v>
      </c>
      <c r="B4890" s="6" t="s">
        <v>19</v>
      </c>
      <c r="C4890" s="6" t="s">
        <v>20</v>
      </c>
      <c r="D4890" s="6" t="s">
        <v>21</v>
      </c>
      <c r="E4890" s="6" t="s">
        <v>64</v>
      </c>
      <c r="F4890" s="6" t="s">
        <v>101</v>
      </c>
      <c r="G4890" s="6" t="s">
        <v>34</v>
      </c>
      <c r="H4890" s="6" t="n">
        <v>4</v>
      </c>
      <c r="I4890" s="7" t="n">
        <v>357.1000061</v>
      </c>
      <c r="J4890" s="6" t="n">
        <v>1</v>
      </c>
      <c r="K4890" s="7" t="n">
        <v>357.1000061</v>
      </c>
      <c r="L4890" s="7" t="n">
        <v>89.27999878</v>
      </c>
      <c r="M4890" s="8" t="n">
        <v>0.25</v>
      </c>
      <c r="N4890" s="7" t="n">
        <v>-138.4700012</v>
      </c>
      <c r="O4890" s="9" t="n">
        <v>0</v>
      </c>
    </row>
    <row r="4891" customFormat="false" ht="15" hidden="false" customHeight="true" outlineLevel="0" collapsed="false">
      <c r="A4891" s="6" t="n">
        <v>18026</v>
      </c>
      <c r="B4891" s="6" t="s">
        <v>26</v>
      </c>
      <c r="C4891" s="6" t="s">
        <v>20</v>
      </c>
      <c r="D4891" s="6" t="s">
        <v>21</v>
      </c>
      <c r="E4891" s="6" t="s">
        <v>64</v>
      </c>
      <c r="F4891" s="6" t="s">
        <v>23</v>
      </c>
      <c r="G4891" s="6" t="s">
        <v>47</v>
      </c>
      <c r="H4891" s="6" t="n">
        <v>1</v>
      </c>
      <c r="I4891" s="7" t="n">
        <v>129.9900055</v>
      </c>
      <c r="J4891" s="6" t="n">
        <v>1</v>
      </c>
      <c r="K4891" s="7" t="n">
        <v>129.9900055</v>
      </c>
      <c r="L4891" s="7" t="n">
        <v>19.5</v>
      </c>
      <c r="M4891" s="8" t="n">
        <v>0.150000006</v>
      </c>
      <c r="N4891" s="7" t="n">
        <v>8.289999962</v>
      </c>
      <c r="O4891" s="12" t="n">
        <v>1</v>
      </c>
    </row>
    <row r="4892" customFormat="false" ht="15" hidden="false" customHeight="true" outlineLevel="0" collapsed="false">
      <c r="A4892" s="6" t="n">
        <v>29756</v>
      </c>
      <c r="B4892" s="6" t="s">
        <v>26</v>
      </c>
      <c r="C4892" s="6" t="s">
        <v>37</v>
      </c>
      <c r="D4892" s="6" t="s">
        <v>27</v>
      </c>
      <c r="E4892" s="6" t="s">
        <v>28</v>
      </c>
      <c r="F4892" s="6" t="s">
        <v>57</v>
      </c>
      <c r="G4892" s="6" t="s">
        <v>24</v>
      </c>
      <c r="H4892" s="6" t="n">
        <v>1</v>
      </c>
      <c r="I4892" s="7" t="n">
        <v>50</v>
      </c>
      <c r="J4892" s="6" t="n">
        <v>2</v>
      </c>
      <c r="K4892" s="7" t="n">
        <v>100</v>
      </c>
      <c r="L4892" s="7" t="n">
        <v>5.5</v>
      </c>
      <c r="M4892" s="8" t="n">
        <v>0.059999999</v>
      </c>
      <c r="N4892" s="7" t="n">
        <v>-5.949999809</v>
      </c>
      <c r="O4892" s="12" t="n">
        <v>1</v>
      </c>
    </row>
    <row r="4893" customFormat="false" ht="15" hidden="false" customHeight="true" outlineLevel="0" collapsed="false">
      <c r="A4893" s="6" t="n">
        <v>67047</v>
      </c>
      <c r="B4893" s="6" t="s">
        <v>46</v>
      </c>
      <c r="C4893" s="6" t="s">
        <v>49</v>
      </c>
      <c r="D4893" s="6" t="s">
        <v>21</v>
      </c>
      <c r="E4893" s="6" t="s">
        <v>65</v>
      </c>
      <c r="F4893" s="6" t="s">
        <v>71</v>
      </c>
      <c r="G4893" s="6" t="s">
        <v>44</v>
      </c>
      <c r="H4893" s="6" t="n">
        <v>2</v>
      </c>
      <c r="I4893" s="7" t="n">
        <v>199.9900055</v>
      </c>
      <c r="J4893" s="6" t="n">
        <v>1</v>
      </c>
      <c r="K4893" s="7" t="n">
        <v>199.9900055</v>
      </c>
      <c r="L4893" s="7" t="n">
        <v>2</v>
      </c>
      <c r="M4893" s="8" t="n">
        <v>0.01</v>
      </c>
      <c r="N4893" s="7" t="n">
        <v>-34.65000153</v>
      </c>
      <c r="O4893" s="12" t="n">
        <v>1</v>
      </c>
    </row>
    <row r="4894" customFormat="false" ht="15" hidden="false" customHeight="true" outlineLevel="0" collapsed="false">
      <c r="A4894" s="6" t="n">
        <v>27357</v>
      </c>
      <c r="B4894" s="6" t="s">
        <v>19</v>
      </c>
      <c r="C4894" s="6" t="s">
        <v>37</v>
      </c>
      <c r="D4894" s="6" t="s">
        <v>27</v>
      </c>
      <c r="E4894" s="6" t="s">
        <v>42</v>
      </c>
      <c r="F4894" s="6" t="s">
        <v>33</v>
      </c>
      <c r="G4894" s="6" t="s">
        <v>34</v>
      </c>
      <c r="H4894" s="6" t="n">
        <v>4</v>
      </c>
      <c r="I4894" s="7" t="n">
        <v>59.99000168</v>
      </c>
      <c r="J4894" s="6" t="n">
        <v>3</v>
      </c>
      <c r="K4894" s="7" t="n">
        <v>179.9700012</v>
      </c>
      <c r="L4894" s="7" t="n">
        <v>28.79999924</v>
      </c>
      <c r="M4894" s="8" t="n">
        <v>0.159999996</v>
      </c>
      <c r="N4894" s="7" t="n">
        <v>66.51999664</v>
      </c>
      <c r="O4894" s="9" t="n">
        <v>0</v>
      </c>
    </row>
    <row r="4895" customFormat="false" ht="15" hidden="false" customHeight="true" outlineLevel="0" collapsed="false">
      <c r="A4895" s="6" t="n">
        <v>67594</v>
      </c>
      <c r="B4895" s="6" t="s">
        <v>19</v>
      </c>
      <c r="C4895" s="6" t="s">
        <v>49</v>
      </c>
      <c r="D4895" s="6" t="s">
        <v>21</v>
      </c>
      <c r="E4895" s="6" t="s">
        <v>65</v>
      </c>
      <c r="F4895" s="6" t="s">
        <v>75</v>
      </c>
      <c r="G4895" s="6" t="s">
        <v>24</v>
      </c>
      <c r="H4895" s="6" t="n">
        <v>4</v>
      </c>
      <c r="I4895" s="7" t="n">
        <v>299.980011</v>
      </c>
      <c r="J4895" s="6" t="n">
        <v>1</v>
      </c>
      <c r="K4895" s="7" t="n">
        <v>299.980011</v>
      </c>
      <c r="L4895" s="7" t="n">
        <v>16.5</v>
      </c>
      <c r="M4895" s="8" t="n">
        <v>0.059999999</v>
      </c>
      <c r="N4895" s="7" t="n">
        <v>133.2400055</v>
      </c>
      <c r="O4895" s="12" t="n">
        <v>1</v>
      </c>
    </row>
    <row r="4896" customFormat="false" ht="15" hidden="false" customHeight="true" outlineLevel="0" collapsed="false">
      <c r="A4896" s="6" t="n">
        <v>596</v>
      </c>
      <c r="B4896" s="6" t="s">
        <v>19</v>
      </c>
      <c r="C4896" s="6" t="s">
        <v>20</v>
      </c>
      <c r="D4896" s="6" t="s">
        <v>50</v>
      </c>
      <c r="E4896" s="6" t="s">
        <v>63</v>
      </c>
      <c r="F4896" s="6" t="s">
        <v>40</v>
      </c>
      <c r="G4896" s="6" t="s">
        <v>24</v>
      </c>
      <c r="H4896" s="6" t="n">
        <v>4</v>
      </c>
      <c r="I4896" s="7" t="n">
        <v>399.980011</v>
      </c>
      <c r="J4896" s="6" t="n">
        <v>1</v>
      </c>
      <c r="K4896" s="7" t="n">
        <v>399.980011</v>
      </c>
      <c r="L4896" s="7" t="n">
        <v>64</v>
      </c>
      <c r="M4896" s="8" t="n">
        <v>0.159999996</v>
      </c>
      <c r="N4896" s="7" t="n">
        <v>167.9900055</v>
      </c>
      <c r="O4896" s="9" t="n">
        <v>0</v>
      </c>
    </row>
    <row r="4897" customFormat="false" ht="15" hidden="false" customHeight="true" outlineLevel="0" collapsed="false">
      <c r="A4897" s="6" t="n">
        <v>51872</v>
      </c>
      <c r="B4897" s="6" t="s">
        <v>46</v>
      </c>
      <c r="C4897" s="6" t="s">
        <v>37</v>
      </c>
      <c r="D4897" s="6" t="s">
        <v>50</v>
      </c>
      <c r="E4897" s="6" t="s">
        <v>51</v>
      </c>
      <c r="F4897" s="6" t="s">
        <v>75</v>
      </c>
      <c r="G4897" s="6" t="s">
        <v>44</v>
      </c>
      <c r="H4897" s="6" t="n">
        <v>2</v>
      </c>
      <c r="I4897" s="7" t="n">
        <v>299.980011</v>
      </c>
      <c r="J4897" s="6" t="n">
        <v>1</v>
      </c>
      <c r="K4897" s="7" t="n">
        <v>299.980011</v>
      </c>
      <c r="L4897" s="7" t="n">
        <v>21</v>
      </c>
      <c r="M4897" s="8" t="n">
        <v>0.07</v>
      </c>
      <c r="N4897" s="7" t="n">
        <v>-41.84999847</v>
      </c>
      <c r="O4897" s="12" t="n">
        <v>1</v>
      </c>
    </row>
    <row r="4898" customFormat="false" ht="15" hidden="false" customHeight="true" outlineLevel="0" collapsed="false">
      <c r="A4898" s="6" t="n">
        <v>6438</v>
      </c>
      <c r="B4898" s="6" t="s">
        <v>46</v>
      </c>
      <c r="C4898" s="6" t="s">
        <v>20</v>
      </c>
      <c r="D4898" s="6" t="s">
        <v>50</v>
      </c>
      <c r="E4898" s="6" t="s">
        <v>51</v>
      </c>
      <c r="F4898" s="6" t="s">
        <v>33</v>
      </c>
      <c r="G4898" s="6" t="s">
        <v>34</v>
      </c>
      <c r="H4898" s="6" t="n">
        <v>2</v>
      </c>
      <c r="I4898" s="7" t="n">
        <v>59.99000168</v>
      </c>
      <c r="J4898" s="6" t="n">
        <v>3</v>
      </c>
      <c r="K4898" s="7" t="n">
        <v>179.9700012</v>
      </c>
      <c r="L4898" s="7" t="n">
        <v>0</v>
      </c>
      <c r="M4898" s="8" t="n">
        <v>0</v>
      </c>
      <c r="N4898" s="7" t="n">
        <v>32.38999939</v>
      </c>
      <c r="O4898" s="12" t="n">
        <v>1</v>
      </c>
    </row>
    <row r="4899" customFormat="false" ht="15" hidden="false" customHeight="true" outlineLevel="0" collapsed="false">
      <c r="A4899" s="6" t="n">
        <v>35134</v>
      </c>
      <c r="B4899" s="6" t="s">
        <v>19</v>
      </c>
      <c r="C4899" s="6" t="s">
        <v>37</v>
      </c>
      <c r="D4899" s="6" t="s">
        <v>31</v>
      </c>
      <c r="E4899" s="6" t="s">
        <v>56</v>
      </c>
      <c r="F4899" s="6" t="s">
        <v>75</v>
      </c>
      <c r="G4899" s="6" t="s">
        <v>34</v>
      </c>
      <c r="H4899" s="6" t="n">
        <v>4</v>
      </c>
      <c r="I4899" s="7" t="n">
        <v>299.980011</v>
      </c>
      <c r="J4899" s="6" t="n">
        <v>1</v>
      </c>
      <c r="K4899" s="7" t="n">
        <v>299.980011</v>
      </c>
      <c r="L4899" s="7" t="n">
        <v>6</v>
      </c>
      <c r="M4899" s="8" t="n">
        <v>0.02</v>
      </c>
      <c r="N4899" s="7" t="n">
        <v>95.54000092</v>
      </c>
      <c r="O4899" s="12" t="n">
        <v>1</v>
      </c>
    </row>
    <row r="4900" customFormat="false" ht="15" hidden="false" customHeight="true" outlineLevel="0" collapsed="false">
      <c r="A4900" s="6" t="n">
        <v>18286</v>
      </c>
      <c r="B4900" s="6" t="s">
        <v>46</v>
      </c>
      <c r="C4900" s="6" t="s">
        <v>20</v>
      </c>
      <c r="D4900" s="6" t="s">
        <v>21</v>
      </c>
      <c r="E4900" s="6" t="s">
        <v>64</v>
      </c>
      <c r="F4900" s="6" t="s">
        <v>71</v>
      </c>
      <c r="G4900" s="6" t="s">
        <v>34</v>
      </c>
      <c r="H4900" s="6" t="n">
        <v>2</v>
      </c>
      <c r="I4900" s="7" t="n">
        <v>199.9900055</v>
      </c>
      <c r="J4900" s="6" t="n">
        <v>1</v>
      </c>
      <c r="K4900" s="7" t="n">
        <v>199.9900055</v>
      </c>
      <c r="L4900" s="7" t="n">
        <v>32</v>
      </c>
      <c r="M4900" s="8" t="n">
        <v>0.159999996</v>
      </c>
      <c r="N4900" s="7" t="n">
        <v>78.95999908</v>
      </c>
      <c r="O4900" s="9" t="n">
        <v>0</v>
      </c>
    </row>
    <row r="4901" customFormat="false" ht="15" hidden="false" customHeight="true" outlineLevel="0" collapsed="false">
      <c r="A4901" s="6" t="n">
        <v>1787</v>
      </c>
      <c r="B4901" s="6" t="s">
        <v>19</v>
      </c>
      <c r="C4901" s="6" t="s">
        <v>20</v>
      </c>
      <c r="D4901" s="6" t="s">
        <v>50</v>
      </c>
      <c r="E4901" s="6" t="s">
        <v>63</v>
      </c>
      <c r="F4901" s="6" t="s">
        <v>71</v>
      </c>
      <c r="G4901" s="6" t="s">
        <v>24</v>
      </c>
      <c r="H4901" s="6" t="n">
        <v>4</v>
      </c>
      <c r="I4901" s="7" t="n">
        <v>199.9900055</v>
      </c>
      <c r="J4901" s="6" t="n">
        <v>1</v>
      </c>
      <c r="K4901" s="7" t="n">
        <v>199.9900055</v>
      </c>
      <c r="L4901" s="7" t="n">
        <v>40</v>
      </c>
      <c r="M4901" s="8" t="n">
        <v>0.200000003</v>
      </c>
      <c r="N4901" s="7" t="n">
        <v>-32</v>
      </c>
      <c r="O4901" s="9" t="n">
        <v>0</v>
      </c>
    </row>
    <row r="4902" customFormat="false" ht="15" hidden="false" customHeight="true" outlineLevel="0" collapsed="false">
      <c r="A4902" s="6" t="n">
        <v>1251</v>
      </c>
      <c r="B4902" s="6" t="s">
        <v>19</v>
      </c>
      <c r="C4902" s="6" t="s">
        <v>20</v>
      </c>
      <c r="D4902" s="6" t="s">
        <v>50</v>
      </c>
      <c r="E4902" s="6" t="s">
        <v>51</v>
      </c>
      <c r="F4902" s="6" t="s">
        <v>40</v>
      </c>
      <c r="G4902" s="6" t="s">
        <v>34</v>
      </c>
      <c r="H4902" s="6" t="n">
        <v>4</v>
      </c>
      <c r="I4902" s="7" t="n">
        <v>399.980011</v>
      </c>
      <c r="J4902" s="6" t="n">
        <v>1</v>
      </c>
      <c r="K4902" s="7" t="n">
        <v>399.980011</v>
      </c>
      <c r="L4902" s="7" t="n">
        <v>48</v>
      </c>
      <c r="M4902" s="8" t="n">
        <v>0.119999997</v>
      </c>
      <c r="N4902" s="7" t="n">
        <v>21.8199997</v>
      </c>
      <c r="O4902" s="9" t="n">
        <v>0</v>
      </c>
    </row>
    <row r="4903" customFormat="false" ht="15" hidden="false" customHeight="true" outlineLevel="0" collapsed="false">
      <c r="A4903" s="6" t="n">
        <v>1405</v>
      </c>
      <c r="B4903" s="6" t="s">
        <v>19</v>
      </c>
      <c r="C4903" s="6" t="s">
        <v>49</v>
      </c>
      <c r="D4903" s="6" t="s">
        <v>50</v>
      </c>
      <c r="E4903" s="6" t="s">
        <v>63</v>
      </c>
      <c r="F4903" s="6" t="s">
        <v>40</v>
      </c>
      <c r="G4903" s="6" t="s">
        <v>34</v>
      </c>
      <c r="H4903" s="6" t="n">
        <v>4</v>
      </c>
      <c r="I4903" s="7" t="n">
        <v>399.980011</v>
      </c>
      <c r="J4903" s="6" t="n">
        <v>1</v>
      </c>
      <c r="K4903" s="7" t="n">
        <v>399.980011</v>
      </c>
      <c r="L4903" s="7" t="n">
        <v>22</v>
      </c>
      <c r="M4903" s="8" t="n">
        <v>0.059999999</v>
      </c>
      <c r="N4903" s="7" t="n">
        <v>-277.0599976</v>
      </c>
      <c r="O4903" s="12" t="n">
        <v>1</v>
      </c>
    </row>
    <row r="4904" customFormat="false" ht="15" hidden="false" customHeight="true" outlineLevel="0" collapsed="false">
      <c r="A4904" s="6" t="n">
        <v>26753</v>
      </c>
      <c r="B4904" s="6" t="s">
        <v>19</v>
      </c>
      <c r="C4904" s="6" t="s">
        <v>20</v>
      </c>
      <c r="D4904" s="6" t="s">
        <v>27</v>
      </c>
      <c r="E4904" s="6" t="s">
        <v>28</v>
      </c>
      <c r="F4904" s="6" t="s">
        <v>43</v>
      </c>
      <c r="G4904" s="6" t="s">
        <v>34</v>
      </c>
      <c r="H4904" s="6" t="n">
        <v>4</v>
      </c>
      <c r="I4904" s="7" t="n">
        <v>15.98999977</v>
      </c>
      <c r="J4904" s="6" t="n">
        <v>3</v>
      </c>
      <c r="K4904" s="7" t="n">
        <v>47.97000122</v>
      </c>
      <c r="L4904" s="7" t="n">
        <v>1.440000057</v>
      </c>
      <c r="M4904" s="8" t="n">
        <v>0.029999999</v>
      </c>
      <c r="N4904" s="7" t="n">
        <v>1.399999976</v>
      </c>
      <c r="O4904" s="9" t="n">
        <v>0</v>
      </c>
    </row>
    <row r="4905" customFormat="false" ht="15" hidden="false" customHeight="true" outlineLevel="0" collapsed="false">
      <c r="A4905" s="6" t="n">
        <v>63035</v>
      </c>
      <c r="B4905" s="6" t="s">
        <v>46</v>
      </c>
      <c r="C4905" s="6" t="s">
        <v>20</v>
      </c>
      <c r="D4905" s="6" t="s">
        <v>21</v>
      </c>
      <c r="E4905" s="6" t="s">
        <v>22</v>
      </c>
      <c r="F4905" s="6" t="s">
        <v>71</v>
      </c>
      <c r="G4905" s="6" t="s">
        <v>47</v>
      </c>
      <c r="H4905" s="6" t="n">
        <v>2</v>
      </c>
      <c r="I4905" s="7" t="n">
        <v>199.9900055</v>
      </c>
      <c r="J4905" s="6" t="n">
        <v>1</v>
      </c>
      <c r="K4905" s="7" t="n">
        <v>199.9900055</v>
      </c>
      <c r="L4905" s="7" t="n">
        <v>34</v>
      </c>
      <c r="M4905" s="8" t="n">
        <v>0.170000002</v>
      </c>
      <c r="N4905" s="7" t="n">
        <v>39.50999832</v>
      </c>
      <c r="O4905" s="12" t="n">
        <v>1</v>
      </c>
    </row>
    <row r="4906" customFormat="false" ht="15" hidden="false" customHeight="true" outlineLevel="0" collapsed="false">
      <c r="A4906" s="6" t="n">
        <v>70688</v>
      </c>
      <c r="B4906" s="6" t="s">
        <v>19</v>
      </c>
      <c r="C4906" s="6" t="s">
        <v>20</v>
      </c>
      <c r="D4906" s="6" t="s">
        <v>21</v>
      </c>
      <c r="E4906" s="6" t="s">
        <v>22</v>
      </c>
      <c r="F4906" s="6" t="s">
        <v>102</v>
      </c>
      <c r="G4906" s="6" t="s">
        <v>24</v>
      </c>
      <c r="H4906" s="6" t="n">
        <v>4</v>
      </c>
      <c r="I4906" s="7" t="n">
        <v>1500</v>
      </c>
      <c r="J4906" s="6" t="n">
        <v>1</v>
      </c>
      <c r="K4906" s="7" t="n">
        <v>1500</v>
      </c>
      <c r="L4906" s="7" t="n">
        <v>300</v>
      </c>
      <c r="M4906" s="8" t="n">
        <v>0.200000003</v>
      </c>
      <c r="N4906" s="7" t="n">
        <v>150</v>
      </c>
      <c r="O4906" s="9" t="n">
        <v>0</v>
      </c>
    </row>
    <row r="4907" customFormat="false" ht="15" hidden="false" customHeight="true" outlineLevel="0" collapsed="false">
      <c r="A4907" s="6" t="n">
        <v>59949</v>
      </c>
      <c r="B4907" s="6" t="s">
        <v>19</v>
      </c>
      <c r="C4907" s="6" t="s">
        <v>20</v>
      </c>
      <c r="D4907" s="6" t="s">
        <v>50</v>
      </c>
      <c r="E4907" s="6" t="s">
        <v>72</v>
      </c>
      <c r="F4907" s="6" t="s">
        <v>58</v>
      </c>
      <c r="G4907" s="6" t="s">
        <v>24</v>
      </c>
      <c r="H4907" s="6" t="n">
        <v>4</v>
      </c>
      <c r="I4907" s="7" t="n">
        <v>49.97999954</v>
      </c>
      <c r="J4907" s="6" t="n">
        <v>2</v>
      </c>
      <c r="K4907" s="7" t="n">
        <v>99.95999908</v>
      </c>
      <c r="L4907" s="7" t="n">
        <v>24.98999977</v>
      </c>
      <c r="M4907" s="8" t="n">
        <v>0.25</v>
      </c>
      <c r="N4907" s="7" t="n">
        <v>35.24000168</v>
      </c>
      <c r="O4907" s="12" t="n">
        <v>1</v>
      </c>
    </row>
    <row r="4908" customFormat="false" ht="15" hidden="false" customHeight="true" outlineLevel="0" collapsed="false">
      <c r="A4908" s="6" t="n">
        <v>65826</v>
      </c>
      <c r="B4908" s="6" t="s">
        <v>19</v>
      </c>
      <c r="C4908" s="6" t="s">
        <v>20</v>
      </c>
      <c r="D4908" s="6" t="s">
        <v>21</v>
      </c>
      <c r="E4908" s="6" t="s">
        <v>65</v>
      </c>
      <c r="F4908" s="6" t="s">
        <v>75</v>
      </c>
      <c r="G4908" s="6" t="s">
        <v>47</v>
      </c>
      <c r="H4908" s="6" t="n">
        <v>4</v>
      </c>
      <c r="I4908" s="7" t="n">
        <v>299.980011</v>
      </c>
      <c r="J4908" s="6" t="n">
        <v>1</v>
      </c>
      <c r="K4908" s="7" t="n">
        <v>299.980011</v>
      </c>
      <c r="L4908" s="7" t="n">
        <v>45</v>
      </c>
      <c r="M4908" s="8" t="n">
        <v>0.150000006</v>
      </c>
      <c r="N4908" s="7" t="n">
        <v>76.48999786</v>
      </c>
      <c r="O4908" s="9" t="n">
        <v>0</v>
      </c>
    </row>
    <row r="4909" customFormat="false" ht="15" hidden="false" customHeight="true" outlineLevel="0" collapsed="false">
      <c r="A4909" s="6" t="n">
        <v>62157</v>
      </c>
      <c r="B4909" s="6" t="s">
        <v>46</v>
      </c>
      <c r="C4909" s="6" t="s">
        <v>37</v>
      </c>
      <c r="D4909" s="6" t="s">
        <v>21</v>
      </c>
      <c r="E4909" s="6" t="s">
        <v>64</v>
      </c>
      <c r="F4909" s="6" t="s">
        <v>57</v>
      </c>
      <c r="G4909" s="6" t="s">
        <v>24</v>
      </c>
      <c r="H4909" s="6" t="n">
        <v>2</v>
      </c>
      <c r="I4909" s="7" t="n">
        <v>50</v>
      </c>
      <c r="J4909" s="6" t="n">
        <v>2</v>
      </c>
      <c r="K4909" s="7" t="n">
        <v>100</v>
      </c>
      <c r="L4909" s="7" t="n">
        <v>0</v>
      </c>
      <c r="M4909" s="8" t="n">
        <v>0</v>
      </c>
      <c r="N4909" s="7" t="n">
        <v>47</v>
      </c>
      <c r="O4909" s="12" t="n">
        <v>1</v>
      </c>
    </row>
    <row r="4910" customFormat="false" ht="15" hidden="false" customHeight="true" outlineLevel="0" collapsed="false">
      <c r="A4910" s="6" t="n">
        <v>30551</v>
      </c>
      <c r="B4910" s="6" t="s">
        <v>19</v>
      </c>
      <c r="C4910" s="6" t="s">
        <v>49</v>
      </c>
      <c r="D4910" s="6" t="s">
        <v>27</v>
      </c>
      <c r="E4910" s="6" t="s">
        <v>42</v>
      </c>
      <c r="F4910" s="6" t="s">
        <v>57</v>
      </c>
      <c r="G4910" s="6" t="s">
        <v>44</v>
      </c>
      <c r="H4910" s="6" t="n">
        <v>4</v>
      </c>
      <c r="I4910" s="7" t="n">
        <v>50</v>
      </c>
      <c r="J4910" s="6" t="n">
        <v>1</v>
      </c>
      <c r="K4910" s="7" t="n">
        <v>50</v>
      </c>
      <c r="L4910" s="7" t="n">
        <v>3.5</v>
      </c>
      <c r="M4910" s="8" t="n">
        <v>0.07</v>
      </c>
      <c r="N4910" s="7" t="n">
        <v>9.300000191</v>
      </c>
      <c r="O4910" s="9" t="n">
        <v>0</v>
      </c>
    </row>
    <row r="4911" customFormat="false" ht="15" hidden="false" customHeight="true" outlineLevel="0" collapsed="false">
      <c r="A4911" s="6" t="n">
        <v>49649</v>
      </c>
      <c r="B4911" s="6" t="s">
        <v>46</v>
      </c>
      <c r="C4911" s="6" t="s">
        <v>20</v>
      </c>
      <c r="D4911" s="6" t="s">
        <v>38</v>
      </c>
      <c r="E4911" s="6" t="s">
        <v>39</v>
      </c>
      <c r="F4911" s="6" t="s">
        <v>40</v>
      </c>
      <c r="G4911" s="6" t="s">
        <v>24</v>
      </c>
      <c r="H4911" s="6" t="n">
        <v>2</v>
      </c>
      <c r="I4911" s="7" t="n">
        <v>399.980011</v>
      </c>
      <c r="J4911" s="6" t="n">
        <v>1</v>
      </c>
      <c r="K4911" s="7" t="n">
        <v>399.980011</v>
      </c>
      <c r="L4911" s="7" t="n">
        <v>64</v>
      </c>
      <c r="M4911" s="8" t="n">
        <v>0.159999996</v>
      </c>
      <c r="N4911" s="7" t="n">
        <v>161.2700043</v>
      </c>
      <c r="O4911" s="12" t="n">
        <v>1</v>
      </c>
    </row>
    <row r="4912" customFormat="false" ht="15" hidden="false" customHeight="true" outlineLevel="0" collapsed="false">
      <c r="A4912" s="6" t="n">
        <v>17317</v>
      </c>
      <c r="B4912" s="6" t="s">
        <v>26</v>
      </c>
      <c r="C4912" s="6" t="s">
        <v>37</v>
      </c>
      <c r="D4912" s="6" t="s">
        <v>21</v>
      </c>
      <c r="E4912" s="6" t="s">
        <v>65</v>
      </c>
      <c r="F4912" s="6" t="s">
        <v>58</v>
      </c>
      <c r="G4912" s="6" t="s">
        <v>44</v>
      </c>
      <c r="H4912" s="6" t="n">
        <v>1</v>
      </c>
      <c r="I4912" s="7" t="n">
        <v>49.97999954</v>
      </c>
      <c r="J4912" s="6" t="n">
        <v>4</v>
      </c>
      <c r="K4912" s="7" t="n">
        <v>199.9199982</v>
      </c>
      <c r="L4912" s="7" t="n">
        <v>10</v>
      </c>
      <c r="M4912" s="8" t="n">
        <v>0.050000001</v>
      </c>
      <c r="N4912" s="7" t="n">
        <v>14.23999977</v>
      </c>
      <c r="O4912" s="12" t="n">
        <v>1</v>
      </c>
    </row>
    <row r="4913" customFormat="false" ht="15" hidden="false" customHeight="true" outlineLevel="0" collapsed="false">
      <c r="A4913" s="6" t="n">
        <v>45995</v>
      </c>
      <c r="B4913" s="6" t="s">
        <v>19</v>
      </c>
      <c r="C4913" s="6" t="s">
        <v>37</v>
      </c>
      <c r="D4913" s="6" t="s">
        <v>27</v>
      </c>
      <c r="E4913" s="6" t="s">
        <v>79</v>
      </c>
      <c r="F4913" s="6" t="s">
        <v>23</v>
      </c>
      <c r="G4913" s="6" t="s">
        <v>34</v>
      </c>
      <c r="H4913" s="6" t="n">
        <v>4</v>
      </c>
      <c r="I4913" s="7" t="n">
        <v>129.9900055</v>
      </c>
      <c r="J4913" s="6" t="n">
        <v>1</v>
      </c>
      <c r="K4913" s="7" t="n">
        <v>129.9900055</v>
      </c>
      <c r="L4913" s="7" t="n">
        <v>26</v>
      </c>
      <c r="M4913" s="8" t="n">
        <v>0.200000003</v>
      </c>
      <c r="N4913" s="7" t="n">
        <v>30.15999985</v>
      </c>
      <c r="O4913" s="12" t="n">
        <v>1</v>
      </c>
    </row>
    <row r="4914" customFormat="false" ht="15" hidden="false" customHeight="true" outlineLevel="0" collapsed="false">
      <c r="A4914" s="6" t="n">
        <v>7752</v>
      </c>
      <c r="B4914" s="6" t="s">
        <v>26</v>
      </c>
      <c r="C4914" s="6" t="s">
        <v>20</v>
      </c>
      <c r="D4914" s="6" t="s">
        <v>50</v>
      </c>
      <c r="E4914" s="6" t="s">
        <v>63</v>
      </c>
      <c r="F4914" s="6" t="s">
        <v>75</v>
      </c>
      <c r="G4914" s="6" t="s">
        <v>34</v>
      </c>
      <c r="H4914" s="6" t="n">
        <v>1</v>
      </c>
      <c r="I4914" s="7" t="n">
        <v>299.980011</v>
      </c>
      <c r="J4914" s="6" t="n">
        <v>1</v>
      </c>
      <c r="K4914" s="7" t="n">
        <v>299.980011</v>
      </c>
      <c r="L4914" s="7" t="n">
        <v>16.5</v>
      </c>
      <c r="M4914" s="8" t="n">
        <v>0.059999999</v>
      </c>
      <c r="N4914" s="7" t="n">
        <v>124.7300034</v>
      </c>
      <c r="O4914" s="12" t="n">
        <v>1</v>
      </c>
    </row>
    <row r="4915" customFormat="false" ht="15" hidden="false" customHeight="true" outlineLevel="0" collapsed="false">
      <c r="A4915" s="6" t="n">
        <v>3167</v>
      </c>
      <c r="B4915" s="6" t="s">
        <v>19</v>
      </c>
      <c r="C4915" s="6" t="s">
        <v>20</v>
      </c>
      <c r="D4915" s="6" t="s">
        <v>50</v>
      </c>
      <c r="E4915" s="6" t="s">
        <v>51</v>
      </c>
      <c r="F4915" s="6" t="s">
        <v>71</v>
      </c>
      <c r="G4915" s="6" t="s">
        <v>34</v>
      </c>
      <c r="H4915" s="6" t="n">
        <v>4</v>
      </c>
      <c r="I4915" s="7" t="n">
        <v>199.9900055</v>
      </c>
      <c r="J4915" s="6" t="n">
        <v>1</v>
      </c>
      <c r="K4915" s="7" t="n">
        <v>199.9900055</v>
      </c>
      <c r="L4915" s="7" t="n">
        <v>26</v>
      </c>
      <c r="M4915" s="8" t="n">
        <v>0.129999995</v>
      </c>
      <c r="N4915" s="7" t="n">
        <v>36.54000092</v>
      </c>
      <c r="O4915" s="9" t="n">
        <v>0</v>
      </c>
    </row>
    <row r="4916" customFormat="false" ht="15" hidden="false" customHeight="true" outlineLevel="0" collapsed="false">
      <c r="A4916" s="6" t="n">
        <v>39007</v>
      </c>
      <c r="B4916" s="6" t="s">
        <v>36</v>
      </c>
      <c r="C4916" s="6" t="s">
        <v>20</v>
      </c>
      <c r="D4916" s="6" t="s">
        <v>31</v>
      </c>
      <c r="E4916" s="6" t="s">
        <v>56</v>
      </c>
      <c r="F4916" s="6" t="s">
        <v>40</v>
      </c>
      <c r="G4916" s="6" t="s">
        <v>24</v>
      </c>
      <c r="H4916" s="6" t="n">
        <v>0</v>
      </c>
      <c r="I4916" s="7" t="n">
        <v>399.980011</v>
      </c>
      <c r="J4916" s="6" t="n">
        <v>1</v>
      </c>
      <c r="K4916" s="7" t="n">
        <v>399.980011</v>
      </c>
      <c r="L4916" s="7" t="n">
        <v>28</v>
      </c>
      <c r="M4916" s="8" t="n">
        <v>0.07</v>
      </c>
      <c r="N4916" s="7" t="n">
        <v>167.3899994</v>
      </c>
      <c r="O4916" s="9" t="n">
        <v>0</v>
      </c>
    </row>
    <row r="4917" customFormat="false" ht="15" hidden="false" customHeight="true" outlineLevel="0" collapsed="false">
      <c r="A4917" s="6" t="n">
        <v>53639</v>
      </c>
      <c r="B4917" s="6" t="s">
        <v>26</v>
      </c>
      <c r="C4917" s="6" t="s">
        <v>37</v>
      </c>
      <c r="D4917" s="6" t="s">
        <v>50</v>
      </c>
      <c r="E4917" s="6" t="s">
        <v>51</v>
      </c>
      <c r="F4917" s="6" t="s">
        <v>57</v>
      </c>
      <c r="G4917" s="6" t="s">
        <v>47</v>
      </c>
      <c r="H4917" s="6" t="n">
        <v>1</v>
      </c>
      <c r="I4917" s="7" t="n">
        <v>50</v>
      </c>
      <c r="J4917" s="6" t="n">
        <v>1</v>
      </c>
      <c r="K4917" s="7" t="n">
        <v>50</v>
      </c>
      <c r="L4917" s="7" t="n">
        <v>0.5</v>
      </c>
      <c r="M4917" s="8" t="n">
        <v>0.01</v>
      </c>
      <c r="N4917" s="7" t="n">
        <v>20.29999924</v>
      </c>
      <c r="O4917" s="12" t="n">
        <v>1</v>
      </c>
    </row>
    <row r="4918" customFormat="false" ht="15" hidden="false" customHeight="true" outlineLevel="0" collapsed="false">
      <c r="A4918" s="6" t="n">
        <v>49031</v>
      </c>
      <c r="B4918" s="6" t="s">
        <v>19</v>
      </c>
      <c r="C4918" s="6" t="s">
        <v>20</v>
      </c>
      <c r="D4918" s="6" t="s">
        <v>31</v>
      </c>
      <c r="E4918" s="6" t="s">
        <v>83</v>
      </c>
      <c r="F4918" s="6" t="s">
        <v>73</v>
      </c>
      <c r="G4918" s="6" t="s">
        <v>44</v>
      </c>
      <c r="H4918" s="6" t="n">
        <v>4</v>
      </c>
      <c r="I4918" s="7" t="n">
        <v>39.99000168</v>
      </c>
      <c r="J4918" s="6" t="n">
        <v>3</v>
      </c>
      <c r="K4918" s="7" t="n">
        <v>119.9700012</v>
      </c>
      <c r="L4918" s="7" t="n">
        <v>23.98999977</v>
      </c>
      <c r="M4918" s="8" t="n">
        <v>0.200000003</v>
      </c>
      <c r="N4918" s="7" t="n">
        <v>45.11000061</v>
      </c>
      <c r="O4918" s="9" t="n">
        <v>0</v>
      </c>
    </row>
    <row r="4919" customFormat="false" ht="15" hidden="false" customHeight="true" outlineLevel="0" collapsed="false">
      <c r="A4919" s="6" t="n">
        <v>42616</v>
      </c>
      <c r="B4919" s="6" t="s">
        <v>19</v>
      </c>
      <c r="C4919" s="6" t="s">
        <v>37</v>
      </c>
      <c r="D4919" s="6" t="s">
        <v>38</v>
      </c>
      <c r="E4919" s="6" t="s">
        <v>70</v>
      </c>
      <c r="F4919" s="6" t="s">
        <v>57</v>
      </c>
      <c r="G4919" s="6" t="s">
        <v>24</v>
      </c>
      <c r="H4919" s="6" t="n">
        <v>4</v>
      </c>
      <c r="I4919" s="7" t="n">
        <v>50</v>
      </c>
      <c r="J4919" s="6" t="n">
        <v>1</v>
      </c>
      <c r="K4919" s="7" t="n">
        <v>50</v>
      </c>
      <c r="L4919" s="7" t="n">
        <v>1.5</v>
      </c>
      <c r="M4919" s="8" t="n">
        <v>0.029999999</v>
      </c>
      <c r="N4919" s="7" t="n">
        <v>2.279999971</v>
      </c>
      <c r="O4919" s="9" t="n">
        <v>0</v>
      </c>
    </row>
    <row r="4920" customFormat="false" ht="15" hidden="false" customHeight="true" outlineLevel="0" collapsed="false">
      <c r="A4920" s="6" t="n">
        <v>36846</v>
      </c>
      <c r="B4920" s="6" t="s">
        <v>46</v>
      </c>
      <c r="C4920" s="6" t="s">
        <v>37</v>
      </c>
      <c r="D4920" s="6" t="s">
        <v>31</v>
      </c>
      <c r="E4920" s="6" t="s">
        <v>56</v>
      </c>
      <c r="F4920" s="6" t="s">
        <v>75</v>
      </c>
      <c r="G4920" s="6" t="s">
        <v>34</v>
      </c>
      <c r="H4920" s="6" t="n">
        <v>2</v>
      </c>
      <c r="I4920" s="7" t="n">
        <v>299.980011</v>
      </c>
      <c r="J4920" s="6" t="n">
        <v>1</v>
      </c>
      <c r="K4920" s="7" t="n">
        <v>299.980011</v>
      </c>
      <c r="L4920" s="7" t="n">
        <v>3</v>
      </c>
      <c r="M4920" s="8" t="n">
        <v>0.01</v>
      </c>
      <c r="N4920" s="7" t="n">
        <v>145.5200043</v>
      </c>
      <c r="O4920" s="9" t="n">
        <v>0</v>
      </c>
    </row>
    <row r="4921" customFormat="false" ht="15" hidden="false" customHeight="true" outlineLevel="0" collapsed="false">
      <c r="A4921" s="6" t="n">
        <v>9388</v>
      </c>
      <c r="B4921" s="6" t="s">
        <v>46</v>
      </c>
      <c r="C4921" s="6" t="s">
        <v>20</v>
      </c>
      <c r="D4921" s="6" t="s">
        <v>50</v>
      </c>
      <c r="E4921" s="6" t="s">
        <v>72</v>
      </c>
      <c r="F4921" s="6" t="s">
        <v>57</v>
      </c>
      <c r="G4921" s="6" t="s">
        <v>34</v>
      </c>
      <c r="H4921" s="6" t="n">
        <v>2</v>
      </c>
      <c r="I4921" s="7" t="n">
        <v>50</v>
      </c>
      <c r="J4921" s="6" t="n">
        <v>2</v>
      </c>
      <c r="K4921" s="7" t="n">
        <v>100</v>
      </c>
      <c r="L4921" s="7" t="n">
        <v>15</v>
      </c>
      <c r="M4921" s="8" t="n">
        <v>0.150000006</v>
      </c>
      <c r="N4921" s="7" t="n">
        <v>-19.12999916</v>
      </c>
      <c r="O4921" s="12" t="n">
        <v>1</v>
      </c>
    </row>
    <row r="4922" customFormat="false" ht="15" hidden="false" customHeight="true" outlineLevel="0" collapsed="false">
      <c r="A4922" s="6" t="n">
        <v>34273</v>
      </c>
      <c r="B4922" s="6" t="s">
        <v>19</v>
      </c>
      <c r="C4922" s="6" t="s">
        <v>20</v>
      </c>
      <c r="D4922" s="6" t="s">
        <v>31</v>
      </c>
      <c r="E4922" s="6" t="s">
        <v>32</v>
      </c>
      <c r="F4922" s="6" t="s">
        <v>57</v>
      </c>
      <c r="G4922" s="6" t="s">
        <v>34</v>
      </c>
      <c r="H4922" s="6" t="n">
        <v>4</v>
      </c>
      <c r="I4922" s="7" t="n">
        <v>50</v>
      </c>
      <c r="J4922" s="6" t="n">
        <v>3</v>
      </c>
      <c r="K4922" s="7" t="n">
        <v>150</v>
      </c>
      <c r="L4922" s="7" t="n">
        <v>30</v>
      </c>
      <c r="M4922" s="8" t="n">
        <v>0.200000003</v>
      </c>
      <c r="N4922" s="7" t="n">
        <v>34.79999924</v>
      </c>
      <c r="O4922" s="9" t="n">
        <v>0</v>
      </c>
    </row>
    <row r="4923" customFormat="false" ht="15" hidden="false" customHeight="true" outlineLevel="0" collapsed="false">
      <c r="A4923" s="6" t="n">
        <v>59023</v>
      </c>
      <c r="B4923" s="6" t="s">
        <v>46</v>
      </c>
      <c r="C4923" s="6" t="s">
        <v>37</v>
      </c>
      <c r="D4923" s="6" t="s">
        <v>50</v>
      </c>
      <c r="E4923" s="6" t="s">
        <v>51</v>
      </c>
      <c r="F4923" s="6" t="s">
        <v>33</v>
      </c>
      <c r="G4923" s="6" t="s">
        <v>24</v>
      </c>
      <c r="H4923" s="6" t="n">
        <v>2</v>
      </c>
      <c r="I4923" s="7" t="n">
        <v>59.99000168</v>
      </c>
      <c r="J4923" s="6" t="n">
        <v>1</v>
      </c>
      <c r="K4923" s="7" t="n">
        <v>59.99000168</v>
      </c>
      <c r="L4923" s="7" t="n">
        <v>7.199999809</v>
      </c>
      <c r="M4923" s="8" t="n">
        <v>0.119999997</v>
      </c>
      <c r="N4923" s="7" t="n">
        <v>0.629999995</v>
      </c>
      <c r="O4923" s="12" t="n">
        <v>1</v>
      </c>
    </row>
    <row r="4924" customFormat="false" ht="15" hidden="false" customHeight="true" outlineLevel="0" collapsed="false">
      <c r="A4924" s="6" t="n">
        <v>27099</v>
      </c>
      <c r="B4924" s="6" t="s">
        <v>46</v>
      </c>
      <c r="C4924" s="6" t="s">
        <v>49</v>
      </c>
      <c r="D4924" s="6" t="s">
        <v>27</v>
      </c>
      <c r="E4924" s="6" t="s">
        <v>42</v>
      </c>
      <c r="F4924" s="6" t="s">
        <v>58</v>
      </c>
      <c r="G4924" s="6" t="s">
        <v>24</v>
      </c>
      <c r="H4924" s="6" t="n">
        <v>2</v>
      </c>
      <c r="I4924" s="7" t="n">
        <v>49.97999954</v>
      </c>
      <c r="J4924" s="6" t="n">
        <v>1</v>
      </c>
      <c r="K4924" s="7" t="n">
        <v>49.97999954</v>
      </c>
      <c r="L4924" s="7" t="n">
        <v>1.5</v>
      </c>
      <c r="M4924" s="8" t="n">
        <v>0.029999999</v>
      </c>
      <c r="N4924" s="7" t="n">
        <v>-77.5699997</v>
      </c>
      <c r="O4924" s="12" t="n">
        <v>1</v>
      </c>
    </row>
    <row r="4925" customFormat="false" ht="15" hidden="false" customHeight="true" outlineLevel="0" collapsed="false">
      <c r="A4925" s="6" t="n">
        <v>14142</v>
      </c>
      <c r="B4925" s="6" t="s">
        <v>36</v>
      </c>
      <c r="C4925" s="6" t="s">
        <v>49</v>
      </c>
      <c r="D4925" s="6" t="s">
        <v>21</v>
      </c>
      <c r="E4925" s="6" t="s">
        <v>65</v>
      </c>
      <c r="F4925" s="6" t="s">
        <v>58</v>
      </c>
      <c r="G4925" s="6" t="s">
        <v>24</v>
      </c>
      <c r="H4925" s="6" t="n">
        <v>0</v>
      </c>
      <c r="I4925" s="7" t="n">
        <v>49.97999954</v>
      </c>
      <c r="J4925" s="6" t="n">
        <v>2</v>
      </c>
      <c r="K4925" s="7" t="n">
        <v>99.95999908</v>
      </c>
      <c r="L4925" s="7" t="n">
        <v>12</v>
      </c>
      <c r="M4925" s="8" t="n">
        <v>0.119999997</v>
      </c>
      <c r="N4925" s="7" t="n">
        <v>43.97999954</v>
      </c>
      <c r="O4925" s="9" t="n">
        <v>0</v>
      </c>
    </row>
    <row r="4926" customFormat="false" ht="15" hidden="false" customHeight="true" outlineLevel="0" collapsed="false">
      <c r="A4926" s="6" t="n">
        <v>33173</v>
      </c>
      <c r="B4926" s="6" t="s">
        <v>19</v>
      </c>
      <c r="C4926" s="6" t="s">
        <v>37</v>
      </c>
      <c r="D4926" s="6" t="s">
        <v>31</v>
      </c>
      <c r="E4926" s="6" t="s">
        <v>62</v>
      </c>
      <c r="F4926" s="6" t="s">
        <v>73</v>
      </c>
      <c r="G4926" s="6" t="s">
        <v>44</v>
      </c>
      <c r="H4926" s="6" t="n">
        <v>4</v>
      </c>
      <c r="I4926" s="7" t="n">
        <v>39.99000168</v>
      </c>
      <c r="J4926" s="6" t="n">
        <v>2</v>
      </c>
      <c r="K4926" s="7" t="n">
        <v>79.98000336</v>
      </c>
      <c r="L4926" s="7" t="n">
        <v>0</v>
      </c>
      <c r="M4926" s="8" t="n">
        <v>0</v>
      </c>
      <c r="N4926" s="7" t="n">
        <v>27.19000053</v>
      </c>
      <c r="O4926" s="9" t="n">
        <v>0</v>
      </c>
    </row>
    <row r="4927" customFormat="false" ht="15" hidden="false" customHeight="true" outlineLevel="0" collapsed="false">
      <c r="A4927" s="6" t="n">
        <v>4024</v>
      </c>
      <c r="B4927" s="6" t="s">
        <v>46</v>
      </c>
      <c r="C4927" s="6" t="s">
        <v>49</v>
      </c>
      <c r="D4927" s="6" t="s">
        <v>50</v>
      </c>
      <c r="E4927" s="6" t="s">
        <v>51</v>
      </c>
      <c r="F4927" s="6" t="s">
        <v>73</v>
      </c>
      <c r="G4927" s="6" t="s">
        <v>47</v>
      </c>
      <c r="H4927" s="6" t="n">
        <v>2</v>
      </c>
      <c r="I4927" s="7" t="n">
        <v>39.99000168</v>
      </c>
      <c r="J4927" s="6" t="n">
        <v>5</v>
      </c>
      <c r="K4927" s="7" t="n">
        <v>199.9499969</v>
      </c>
      <c r="L4927" s="7" t="n">
        <v>10</v>
      </c>
      <c r="M4927" s="8" t="n">
        <v>0.050000001</v>
      </c>
      <c r="N4927" s="7" t="n">
        <v>94.98000336</v>
      </c>
      <c r="O4927" s="12" t="n">
        <v>1</v>
      </c>
    </row>
    <row r="4928" customFormat="false" ht="15" hidden="false" customHeight="true" outlineLevel="0" collapsed="false">
      <c r="A4928" s="6" t="n">
        <v>59034</v>
      </c>
      <c r="B4928" s="6" t="s">
        <v>19</v>
      </c>
      <c r="C4928" s="6" t="s">
        <v>20</v>
      </c>
      <c r="D4928" s="6" t="s">
        <v>50</v>
      </c>
      <c r="E4928" s="6" t="s">
        <v>72</v>
      </c>
      <c r="F4928" s="6" t="s">
        <v>58</v>
      </c>
      <c r="G4928" s="6" t="s">
        <v>24</v>
      </c>
      <c r="H4928" s="6" t="n">
        <v>4</v>
      </c>
      <c r="I4928" s="7" t="n">
        <v>49.97999954</v>
      </c>
      <c r="J4928" s="6" t="n">
        <v>4</v>
      </c>
      <c r="K4928" s="7" t="n">
        <v>199.9199982</v>
      </c>
      <c r="L4928" s="7" t="n">
        <v>17.98999977</v>
      </c>
      <c r="M4928" s="8" t="n">
        <v>0.090000004</v>
      </c>
      <c r="N4928" s="7" t="n">
        <v>89.13999939</v>
      </c>
      <c r="O4928" s="12" t="n">
        <v>1</v>
      </c>
    </row>
    <row r="4929" customFormat="false" ht="15" hidden="false" customHeight="true" outlineLevel="0" collapsed="false">
      <c r="A4929" s="6" t="n">
        <v>27676</v>
      </c>
      <c r="B4929" s="6" t="s">
        <v>19</v>
      </c>
      <c r="C4929" s="6" t="s">
        <v>49</v>
      </c>
      <c r="D4929" s="6" t="s">
        <v>27</v>
      </c>
      <c r="E4929" s="6" t="s">
        <v>54</v>
      </c>
      <c r="F4929" s="6" t="s">
        <v>40</v>
      </c>
      <c r="G4929" s="6" t="s">
        <v>34</v>
      </c>
      <c r="H4929" s="6" t="n">
        <v>4</v>
      </c>
      <c r="I4929" s="7" t="n">
        <v>399.980011</v>
      </c>
      <c r="J4929" s="6" t="n">
        <v>1</v>
      </c>
      <c r="K4929" s="7" t="n">
        <v>399.980011</v>
      </c>
      <c r="L4929" s="7" t="n">
        <v>72</v>
      </c>
      <c r="M4929" s="8" t="n">
        <v>0.180000007</v>
      </c>
      <c r="N4929" s="7" t="n">
        <v>157.4299927</v>
      </c>
      <c r="O4929" s="9" t="n">
        <v>0</v>
      </c>
    </row>
    <row r="4930" customFormat="false" ht="15" hidden="false" customHeight="true" outlineLevel="0" collapsed="false">
      <c r="A4930" s="6" t="n">
        <v>27848</v>
      </c>
      <c r="B4930" s="6" t="s">
        <v>19</v>
      </c>
      <c r="C4930" s="6" t="s">
        <v>37</v>
      </c>
      <c r="D4930" s="6" t="s">
        <v>27</v>
      </c>
      <c r="E4930" s="6" t="s">
        <v>28</v>
      </c>
      <c r="F4930" s="6" t="s">
        <v>57</v>
      </c>
      <c r="G4930" s="6" t="s">
        <v>34</v>
      </c>
      <c r="H4930" s="6" t="n">
        <v>4</v>
      </c>
      <c r="I4930" s="7" t="n">
        <v>50</v>
      </c>
      <c r="J4930" s="6" t="n">
        <v>1</v>
      </c>
      <c r="K4930" s="7" t="n">
        <v>50</v>
      </c>
      <c r="L4930" s="7" t="n">
        <v>3.5</v>
      </c>
      <c r="M4930" s="8" t="n">
        <v>0.07</v>
      </c>
      <c r="N4930" s="7" t="n">
        <v>-6.420000076</v>
      </c>
      <c r="O4930" s="9" t="n">
        <v>0</v>
      </c>
    </row>
    <row r="4931" customFormat="false" ht="15" hidden="false" customHeight="true" outlineLevel="0" collapsed="false">
      <c r="A4931" s="6" t="n">
        <v>12750</v>
      </c>
      <c r="B4931" s="6" t="s">
        <v>19</v>
      </c>
      <c r="C4931" s="6" t="s">
        <v>49</v>
      </c>
      <c r="D4931" s="6" t="s">
        <v>21</v>
      </c>
      <c r="E4931" s="6" t="s">
        <v>65</v>
      </c>
      <c r="F4931" s="6" t="s">
        <v>58</v>
      </c>
      <c r="G4931" s="6" t="s">
        <v>34</v>
      </c>
      <c r="H4931" s="6" t="n">
        <v>4</v>
      </c>
      <c r="I4931" s="7" t="n">
        <v>49.97999954</v>
      </c>
      <c r="J4931" s="6" t="n">
        <v>3</v>
      </c>
      <c r="K4931" s="7" t="n">
        <v>149.9400024</v>
      </c>
      <c r="L4931" s="7" t="n">
        <v>37.49000168</v>
      </c>
      <c r="M4931" s="8" t="n">
        <v>0.25</v>
      </c>
      <c r="N4931" s="7" t="n">
        <v>37.11000061</v>
      </c>
      <c r="O4931" s="12" t="n">
        <v>1</v>
      </c>
    </row>
    <row r="4932" customFormat="false" ht="15" hidden="false" customHeight="true" outlineLevel="0" collapsed="false">
      <c r="A4932" s="6" t="n">
        <v>57300</v>
      </c>
      <c r="B4932" s="6" t="s">
        <v>36</v>
      </c>
      <c r="C4932" s="6" t="s">
        <v>37</v>
      </c>
      <c r="D4932" s="6" t="s">
        <v>50</v>
      </c>
      <c r="E4932" s="6" t="s">
        <v>63</v>
      </c>
      <c r="F4932" s="6" t="s">
        <v>71</v>
      </c>
      <c r="G4932" s="6" t="s">
        <v>24</v>
      </c>
      <c r="H4932" s="6" t="n">
        <v>0</v>
      </c>
      <c r="I4932" s="7" t="n">
        <v>199.9900055</v>
      </c>
      <c r="J4932" s="6" t="n">
        <v>1</v>
      </c>
      <c r="K4932" s="7" t="n">
        <v>199.9900055</v>
      </c>
      <c r="L4932" s="7" t="n">
        <v>34</v>
      </c>
      <c r="M4932" s="8" t="n">
        <v>0.170000002</v>
      </c>
      <c r="N4932" s="7" t="n">
        <v>-91.30000305</v>
      </c>
      <c r="O4932" s="9" t="n">
        <v>0</v>
      </c>
    </row>
    <row r="4933" customFormat="false" ht="15" hidden="false" customHeight="true" outlineLevel="0" collapsed="false">
      <c r="A4933" s="6" t="n">
        <v>49838</v>
      </c>
      <c r="B4933" s="6" t="s">
        <v>19</v>
      </c>
      <c r="C4933" s="6" t="s">
        <v>20</v>
      </c>
      <c r="D4933" s="6" t="s">
        <v>27</v>
      </c>
      <c r="E4933" s="6" t="s">
        <v>79</v>
      </c>
      <c r="F4933" s="6" t="s">
        <v>23</v>
      </c>
      <c r="G4933" s="6" t="s">
        <v>34</v>
      </c>
      <c r="H4933" s="6" t="n">
        <v>4</v>
      </c>
      <c r="I4933" s="7" t="n">
        <v>129.9900055</v>
      </c>
      <c r="J4933" s="6" t="n">
        <v>1</v>
      </c>
      <c r="K4933" s="7" t="n">
        <v>129.9900055</v>
      </c>
      <c r="L4933" s="7" t="n">
        <v>15.60000038</v>
      </c>
      <c r="M4933" s="8" t="n">
        <v>0.119999997</v>
      </c>
      <c r="N4933" s="7" t="n">
        <v>-4.920000076</v>
      </c>
      <c r="O4933" s="9" t="n">
        <v>0</v>
      </c>
    </row>
    <row r="4934" customFormat="false" ht="15" hidden="false" customHeight="true" outlineLevel="0" collapsed="false">
      <c r="A4934" s="6" t="n">
        <v>29600</v>
      </c>
      <c r="B4934" s="6" t="s">
        <v>26</v>
      </c>
      <c r="C4934" s="6" t="s">
        <v>20</v>
      </c>
      <c r="D4934" s="6" t="s">
        <v>27</v>
      </c>
      <c r="E4934" s="6" t="s">
        <v>69</v>
      </c>
      <c r="F4934" s="6" t="s">
        <v>29</v>
      </c>
      <c r="G4934" s="6" t="s">
        <v>34</v>
      </c>
      <c r="H4934" s="6" t="n">
        <v>1</v>
      </c>
      <c r="I4934" s="7" t="n">
        <v>30</v>
      </c>
      <c r="J4934" s="6" t="n">
        <v>3</v>
      </c>
      <c r="K4934" s="7" t="n">
        <v>90</v>
      </c>
      <c r="L4934" s="7" t="n">
        <v>16.20000076</v>
      </c>
      <c r="M4934" s="8" t="n">
        <v>0.180000007</v>
      </c>
      <c r="N4934" s="7" t="n">
        <v>25.82999992</v>
      </c>
      <c r="O4934" s="12" t="n">
        <v>1</v>
      </c>
    </row>
    <row r="4935" customFormat="false" ht="15" hidden="false" customHeight="true" outlineLevel="0" collapsed="false">
      <c r="A4935" s="6" t="n">
        <v>27359</v>
      </c>
      <c r="B4935" s="6" t="s">
        <v>19</v>
      </c>
      <c r="C4935" s="6" t="s">
        <v>20</v>
      </c>
      <c r="D4935" s="6" t="s">
        <v>27</v>
      </c>
      <c r="E4935" s="6" t="s">
        <v>54</v>
      </c>
      <c r="F4935" s="6" t="s">
        <v>75</v>
      </c>
      <c r="G4935" s="6" t="s">
        <v>34</v>
      </c>
      <c r="H4935" s="6" t="n">
        <v>4</v>
      </c>
      <c r="I4935" s="7" t="n">
        <v>299.980011</v>
      </c>
      <c r="J4935" s="6" t="n">
        <v>1</v>
      </c>
      <c r="K4935" s="7" t="n">
        <v>299.980011</v>
      </c>
      <c r="L4935" s="7" t="n">
        <v>21</v>
      </c>
      <c r="M4935" s="8" t="n">
        <v>0.07</v>
      </c>
      <c r="N4935" s="7" t="n">
        <v>-55.79999924</v>
      </c>
      <c r="O4935" s="12" t="n">
        <v>1</v>
      </c>
    </row>
    <row r="4936" customFormat="false" ht="15" hidden="false" customHeight="true" outlineLevel="0" collapsed="false">
      <c r="A4936" s="6" t="n">
        <v>57864</v>
      </c>
      <c r="B4936" s="6" t="s">
        <v>19</v>
      </c>
      <c r="C4936" s="6" t="s">
        <v>20</v>
      </c>
      <c r="D4936" s="6" t="s">
        <v>50</v>
      </c>
      <c r="E4936" s="6" t="s">
        <v>51</v>
      </c>
      <c r="F4936" s="6" t="s">
        <v>75</v>
      </c>
      <c r="G4936" s="6" t="s">
        <v>24</v>
      </c>
      <c r="H4936" s="6" t="n">
        <v>4</v>
      </c>
      <c r="I4936" s="7" t="n">
        <v>299.980011</v>
      </c>
      <c r="J4936" s="6" t="n">
        <v>1</v>
      </c>
      <c r="K4936" s="7" t="n">
        <v>299.980011</v>
      </c>
      <c r="L4936" s="7" t="n">
        <v>15</v>
      </c>
      <c r="M4936" s="8" t="n">
        <v>0.050000001</v>
      </c>
      <c r="N4936" s="7" t="n">
        <v>139.6399994</v>
      </c>
      <c r="O4936" s="12" t="n">
        <v>1</v>
      </c>
    </row>
    <row r="4937" customFormat="false" ht="15" hidden="false" customHeight="true" outlineLevel="0" collapsed="false">
      <c r="A4937" s="6" t="n">
        <v>42298</v>
      </c>
      <c r="B4937" s="6" t="s">
        <v>19</v>
      </c>
      <c r="C4937" s="6" t="s">
        <v>49</v>
      </c>
      <c r="D4937" s="6" t="s">
        <v>38</v>
      </c>
      <c r="E4937" s="6" t="s">
        <v>70</v>
      </c>
      <c r="F4937" s="6" t="s">
        <v>23</v>
      </c>
      <c r="G4937" s="6" t="s">
        <v>34</v>
      </c>
      <c r="H4937" s="6" t="n">
        <v>4</v>
      </c>
      <c r="I4937" s="7" t="n">
        <v>129.9900055</v>
      </c>
      <c r="J4937" s="6" t="n">
        <v>1</v>
      </c>
      <c r="K4937" s="7" t="n">
        <v>129.9900055</v>
      </c>
      <c r="L4937" s="7" t="n">
        <v>19.5</v>
      </c>
      <c r="M4937" s="8" t="n">
        <v>0.150000006</v>
      </c>
      <c r="N4937" s="7" t="n">
        <v>20.98999977</v>
      </c>
      <c r="O4937" s="9" t="n">
        <v>0</v>
      </c>
    </row>
    <row r="4938" customFormat="false" ht="15" hidden="false" customHeight="true" outlineLevel="0" collapsed="false">
      <c r="A4938" s="6" t="n">
        <v>15169</v>
      </c>
      <c r="B4938" s="6" t="s">
        <v>19</v>
      </c>
      <c r="C4938" s="6" t="s">
        <v>49</v>
      </c>
      <c r="D4938" s="6" t="s">
        <v>21</v>
      </c>
      <c r="E4938" s="6" t="s">
        <v>22</v>
      </c>
      <c r="F4938" s="6" t="s">
        <v>57</v>
      </c>
      <c r="G4938" s="6" t="s">
        <v>44</v>
      </c>
      <c r="H4938" s="6" t="n">
        <v>4</v>
      </c>
      <c r="I4938" s="7" t="n">
        <v>50</v>
      </c>
      <c r="J4938" s="6" t="n">
        <v>3</v>
      </c>
      <c r="K4938" s="7" t="n">
        <v>150</v>
      </c>
      <c r="L4938" s="7" t="n">
        <v>0</v>
      </c>
      <c r="M4938" s="8" t="n">
        <v>0</v>
      </c>
      <c r="N4938" s="7" t="n">
        <v>31.95000076</v>
      </c>
      <c r="O4938" s="12" t="n">
        <v>1</v>
      </c>
    </row>
    <row r="4939" customFormat="false" ht="15" hidden="false" customHeight="true" outlineLevel="0" collapsed="false">
      <c r="A4939" s="6" t="n">
        <v>54979</v>
      </c>
      <c r="B4939" s="6" t="s">
        <v>19</v>
      </c>
      <c r="C4939" s="6" t="s">
        <v>20</v>
      </c>
      <c r="D4939" s="6" t="s">
        <v>50</v>
      </c>
      <c r="E4939" s="6" t="s">
        <v>63</v>
      </c>
      <c r="F4939" s="6" t="s">
        <v>29</v>
      </c>
      <c r="G4939" s="6" t="s">
        <v>34</v>
      </c>
      <c r="H4939" s="6" t="n">
        <v>4</v>
      </c>
      <c r="I4939" s="7" t="n">
        <v>99.98999786</v>
      </c>
      <c r="J4939" s="6" t="n">
        <v>2</v>
      </c>
      <c r="K4939" s="7" t="n">
        <v>199.9799957</v>
      </c>
      <c r="L4939" s="7" t="n">
        <v>32</v>
      </c>
      <c r="M4939" s="8" t="n">
        <v>0.159999996</v>
      </c>
      <c r="N4939" s="7" t="n">
        <v>78.94999695</v>
      </c>
      <c r="O4939" s="12" t="n">
        <v>1</v>
      </c>
    </row>
    <row r="4940" customFormat="false" ht="15" hidden="false" customHeight="true" outlineLevel="0" collapsed="false">
      <c r="A4940" s="6" t="n">
        <v>12074</v>
      </c>
      <c r="B4940" s="6" t="s">
        <v>19</v>
      </c>
      <c r="C4940" s="6" t="s">
        <v>49</v>
      </c>
      <c r="D4940" s="6" t="s">
        <v>21</v>
      </c>
      <c r="E4940" s="6" t="s">
        <v>65</v>
      </c>
      <c r="F4940" s="6" t="s">
        <v>33</v>
      </c>
      <c r="G4940" s="6" t="s">
        <v>34</v>
      </c>
      <c r="H4940" s="6" t="n">
        <v>4</v>
      </c>
      <c r="I4940" s="7" t="n">
        <v>59.99000168</v>
      </c>
      <c r="J4940" s="6" t="n">
        <v>1</v>
      </c>
      <c r="K4940" s="7" t="n">
        <v>59.99000168</v>
      </c>
      <c r="L4940" s="7" t="n">
        <v>9</v>
      </c>
      <c r="M4940" s="8" t="n">
        <v>0.150000006</v>
      </c>
      <c r="N4940" s="7" t="n">
        <v>19.37999916</v>
      </c>
      <c r="O4940" s="12" t="n">
        <v>1</v>
      </c>
    </row>
    <row r="4941" customFormat="false" ht="15" hidden="false" customHeight="true" outlineLevel="0" collapsed="false">
      <c r="A4941" s="6" t="n">
        <v>56306</v>
      </c>
      <c r="B4941" s="6" t="s">
        <v>19</v>
      </c>
      <c r="C4941" s="6" t="s">
        <v>37</v>
      </c>
      <c r="D4941" s="6" t="s">
        <v>50</v>
      </c>
      <c r="E4941" s="6" t="s">
        <v>51</v>
      </c>
      <c r="F4941" s="6" t="s">
        <v>108</v>
      </c>
      <c r="G4941" s="6" t="s">
        <v>24</v>
      </c>
      <c r="H4941" s="6" t="n">
        <v>4</v>
      </c>
      <c r="I4941" s="7" t="n">
        <v>19.98999977</v>
      </c>
      <c r="J4941" s="6" t="n">
        <v>1</v>
      </c>
      <c r="K4941" s="7" t="n">
        <v>19.98999977</v>
      </c>
      <c r="L4941" s="7" t="n">
        <v>5</v>
      </c>
      <c r="M4941" s="8" t="n">
        <v>0.25</v>
      </c>
      <c r="N4941" s="7" t="n">
        <v>-11.23999977</v>
      </c>
      <c r="O4941" s="9" t="n">
        <v>0</v>
      </c>
    </row>
    <row r="4942" customFormat="false" ht="15" hidden="false" customHeight="true" outlineLevel="0" collapsed="false">
      <c r="A4942" s="6" t="n">
        <v>41633</v>
      </c>
      <c r="B4942" s="6" t="s">
        <v>26</v>
      </c>
      <c r="C4942" s="6" t="s">
        <v>37</v>
      </c>
      <c r="D4942" s="6" t="s">
        <v>38</v>
      </c>
      <c r="E4942" s="6" t="s">
        <v>39</v>
      </c>
      <c r="F4942" s="6" t="s">
        <v>40</v>
      </c>
      <c r="G4942" s="6" t="s">
        <v>34</v>
      </c>
      <c r="H4942" s="6" t="n">
        <v>1</v>
      </c>
      <c r="I4942" s="7" t="n">
        <v>399.980011</v>
      </c>
      <c r="J4942" s="6" t="n">
        <v>1</v>
      </c>
      <c r="K4942" s="7" t="n">
        <v>399.980011</v>
      </c>
      <c r="L4942" s="7" t="n">
        <v>28</v>
      </c>
      <c r="M4942" s="8" t="n">
        <v>0.07</v>
      </c>
      <c r="N4942" s="7" t="n">
        <v>-5.210000038</v>
      </c>
      <c r="O4942" s="12" t="n">
        <v>1</v>
      </c>
    </row>
    <row r="4943" customFormat="false" ht="15" hidden="false" customHeight="true" outlineLevel="0" collapsed="false">
      <c r="A4943" s="6" t="n">
        <v>3793</v>
      </c>
      <c r="B4943" s="6" t="s">
        <v>19</v>
      </c>
      <c r="C4943" s="6" t="s">
        <v>37</v>
      </c>
      <c r="D4943" s="6" t="s">
        <v>50</v>
      </c>
      <c r="E4943" s="6" t="s">
        <v>63</v>
      </c>
      <c r="F4943" s="6" t="s">
        <v>80</v>
      </c>
      <c r="G4943" s="6" t="s">
        <v>24</v>
      </c>
      <c r="H4943" s="6" t="n">
        <v>4</v>
      </c>
      <c r="I4943" s="7" t="n">
        <v>24.98999977</v>
      </c>
      <c r="J4943" s="6" t="n">
        <v>2</v>
      </c>
      <c r="K4943" s="7" t="n">
        <v>49.97999954</v>
      </c>
      <c r="L4943" s="7" t="n">
        <v>9</v>
      </c>
      <c r="M4943" s="8" t="n">
        <v>0.180000007</v>
      </c>
      <c r="N4943" s="7" t="n">
        <v>19.26000023</v>
      </c>
      <c r="O4943" s="9" t="n">
        <v>0</v>
      </c>
    </row>
    <row r="4944" customFormat="false" ht="15" hidden="false" customHeight="true" outlineLevel="0" collapsed="false">
      <c r="A4944" s="6" t="n">
        <v>61688</v>
      </c>
      <c r="B4944" s="6" t="s">
        <v>46</v>
      </c>
      <c r="C4944" s="6" t="s">
        <v>20</v>
      </c>
      <c r="D4944" s="6" t="s">
        <v>21</v>
      </c>
      <c r="E4944" s="6" t="s">
        <v>65</v>
      </c>
      <c r="F4944" s="6" t="s">
        <v>57</v>
      </c>
      <c r="G4944" s="6" t="s">
        <v>34</v>
      </c>
      <c r="H4944" s="6" t="n">
        <v>2</v>
      </c>
      <c r="I4944" s="7" t="n">
        <v>50</v>
      </c>
      <c r="J4944" s="6" t="n">
        <v>4</v>
      </c>
      <c r="K4944" s="7" t="n">
        <v>200</v>
      </c>
      <c r="L4944" s="7" t="n">
        <v>32</v>
      </c>
      <c r="M4944" s="8" t="n">
        <v>0.159999996</v>
      </c>
      <c r="N4944" s="7" t="n">
        <v>43.68000031</v>
      </c>
      <c r="O4944" s="12" t="n">
        <v>1</v>
      </c>
    </row>
    <row r="4945" customFormat="false" ht="15" hidden="false" customHeight="true" outlineLevel="0" collapsed="false">
      <c r="A4945" s="6" t="n">
        <v>23584</v>
      </c>
      <c r="B4945" s="6" t="s">
        <v>19</v>
      </c>
      <c r="C4945" s="6" t="s">
        <v>37</v>
      </c>
      <c r="D4945" s="6" t="s">
        <v>27</v>
      </c>
      <c r="E4945" s="6" t="s">
        <v>28</v>
      </c>
      <c r="F4945" s="6" t="s">
        <v>75</v>
      </c>
      <c r="G4945" s="6" t="s">
        <v>24</v>
      </c>
      <c r="H4945" s="6" t="n">
        <v>4</v>
      </c>
      <c r="I4945" s="7" t="n">
        <v>299.980011</v>
      </c>
      <c r="J4945" s="6" t="n">
        <v>1</v>
      </c>
      <c r="K4945" s="7" t="n">
        <v>299.980011</v>
      </c>
      <c r="L4945" s="7" t="n">
        <v>27</v>
      </c>
      <c r="M4945" s="8" t="n">
        <v>0.090000004</v>
      </c>
      <c r="N4945" s="7" t="n">
        <v>75.0699997</v>
      </c>
      <c r="O4945" s="12" t="n">
        <v>1</v>
      </c>
    </row>
    <row r="4946" customFormat="false" ht="15" hidden="false" customHeight="true" outlineLevel="0" collapsed="false">
      <c r="A4946" s="6" t="n">
        <v>906</v>
      </c>
      <c r="B4946" s="6" t="s">
        <v>19</v>
      </c>
      <c r="C4946" s="6" t="s">
        <v>37</v>
      </c>
      <c r="D4946" s="6" t="s">
        <v>50</v>
      </c>
      <c r="E4946" s="6" t="s">
        <v>63</v>
      </c>
      <c r="F4946" s="6" t="s">
        <v>80</v>
      </c>
      <c r="G4946" s="6" t="s">
        <v>44</v>
      </c>
      <c r="H4946" s="6" t="n">
        <v>4</v>
      </c>
      <c r="I4946" s="7" t="n">
        <v>24.98999977</v>
      </c>
      <c r="J4946" s="6" t="n">
        <v>2</v>
      </c>
      <c r="K4946" s="7" t="n">
        <v>49.97999954</v>
      </c>
      <c r="L4946" s="7" t="n">
        <v>8.5</v>
      </c>
      <c r="M4946" s="8" t="n">
        <v>0.170000002</v>
      </c>
      <c r="N4946" s="7" t="n">
        <v>10.78999996</v>
      </c>
      <c r="O4946" s="9" t="n">
        <v>0</v>
      </c>
    </row>
    <row r="4947" customFormat="false" ht="15" hidden="false" customHeight="true" outlineLevel="0" collapsed="false">
      <c r="A4947" s="6" t="n">
        <v>24923</v>
      </c>
      <c r="B4947" s="6" t="s">
        <v>26</v>
      </c>
      <c r="C4947" s="6" t="s">
        <v>20</v>
      </c>
      <c r="D4947" s="6" t="s">
        <v>27</v>
      </c>
      <c r="E4947" s="6" t="s">
        <v>42</v>
      </c>
      <c r="F4947" s="6" t="s">
        <v>23</v>
      </c>
      <c r="G4947" s="6" t="s">
        <v>24</v>
      </c>
      <c r="H4947" s="6" t="n">
        <v>1</v>
      </c>
      <c r="I4947" s="7" t="n">
        <v>129.9900055</v>
      </c>
      <c r="J4947" s="6" t="n">
        <v>1</v>
      </c>
      <c r="K4947" s="7" t="n">
        <v>129.9900055</v>
      </c>
      <c r="L4947" s="7" t="n">
        <v>9.100000381</v>
      </c>
      <c r="M4947" s="8" t="n">
        <v>0.07</v>
      </c>
      <c r="N4947" s="7" t="n">
        <v>33.84999847</v>
      </c>
      <c r="O4947" s="12" t="n">
        <v>1</v>
      </c>
    </row>
    <row r="4948" customFormat="false" ht="15" hidden="false" customHeight="true" outlineLevel="0" collapsed="false">
      <c r="A4948" s="6" t="n">
        <v>45701</v>
      </c>
      <c r="B4948" s="6" t="s">
        <v>19</v>
      </c>
      <c r="C4948" s="6" t="s">
        <v>37</v>
      </c>
      <c r="D4948" s="6" t="s">
        <v>27</v>
      </c>
      <c r="E4948" s="6" t="s">
        <v>79</v>
      </c>
      <c r="F4948" s="6" t="s">
        <v>58</v>
      </c>
      <c r="G4948" s="6" t="s">
        <v>24</v>
      </c>
      <c r="H4948" s="6" t="n">
        <v>4</v>
      </c>
      <c r="I4948" s="7" t="n">
        <v>49.97999954</v>
      </c>
      <c r="J4948" s="6" t="n">
        <v>4</v>
      </c>
      <c r="K4948" s="7" t="n">
        <v>199.9199982</v>
      </c>
      <c r="L4948" s="7" t="n">
        <v>2</v>
      </c>
      <c r="M4948" s="8" t="n">
        <v>0.01</v>
      </c>
      <c r="N4948" s="7" t="n">
        <v>49.47999954</v>
      </c>
      <c r="O4948" s="9" t="n">
        <v>0</v>
      </c>
    </row>
    <row r="4949" customFormat="false" ht="15" hidden="false" customHeight="true" outlineLevel="0" collapsed="false">
      <c r="A4949" s="6" t="n">
        <v>53263</v>
      </c>
      <c r="B4949" s="6" t="s">
        <v>46</v>
      </c>
      <c r="C4949" s="6" t="s">
        <v>20</v>
      </c>
      <c r="D4949" s="6" t="s">
        <v>50</v>
      </c>
      <c r="E4949" s="6" t="s">
        <v>72</v>
      </c>
      <c r="F4949" s="6" t="s">
        <v>57</v>
      </c>
      <c r="G4949" s="6" t="s">
        <v>34</v>
      </c>
      <c r="H4949" s="6" t="n">
        <v>2</v>
      </c>
      <c r="I4949" s="7" t="n">
        <v>50</v>
      </c>
      <c r="J4949" s="6" t="n">
        <v>4</v>
      </c>
      <c r="K4949" s="7" t="n">
        <v>200</v>
      </c>
      <c r="L4949" s="7" t="n">
        <v>8</v>
      </c>
      <c r="M4949" s="8" t="n">
        <v>0.039999999</v>
      </c>
      <c r="N4949" s="7" t="n">
        <v>36.47999954</v>
      </c>
      <c r="O4949" s="12" t="n">
        <v>1</v>
      </c>
    </row>
    <row r="4950" customFormat="false" ht="15" hidden="false" customHeight="true" outlineLevel="0" collapsed="false">
      <c r="A4950" s="6" t="n">
        <v>56195</v>
      </c>
      <c r="B4950" s="6" t="s">
        <v>46</v>
      </c>
      <c r="C4950" s="6" t="s">
        <v>20</v>
      </c>
      <c r="D4950" s="6" t="s">
        <v>50</v>
      </c>
      <c r="E4950" s="6" t="s">
        <v>72</v>
      </c>
      <c r="F4950" s="6" t="s">
        <v>71</v>
      </c>
      <c r="G4950" s="6" t="s">
        <v>24</v>
      </c>
      <c r="H4950" s="6" t="n">
        <v>2</v>
      </c>
      <c r="I4950" s="7" t="n">
        <v>199.9900055</v>
      </c>
      <c r="J4950" s="6" t="n">
        <v>1</v>
      </c>
      <c r="K4950" s="7" t="n">
        <v>199.9900055</v>
      </c>
      <c r="L4950" s="7" t="n">
        <v>30</v>
      </c>
      <c r="M4950" s="8" t="n">
        <v>0.150000006</v>
      </c>
      <c r="N4950" s="7" t="n">
        <v>12.75</v>
      </c>
      <c r="O4950" s="12" t="n">
        <v>1</v>
      </c>
    </row>
    <row r="4951" customFormat="false" ht="15" hidden="false" customHeight="true" outlineLevel="0" collapsed="false">
      <c r="A4951" s="6" t="n">
        <v>6113</v>
      </c>
      <c r="B4951" s="6" t="s">
        <v>19</v>
      </c>
      <c r="C4951" s="6" t="s">
        <v>20</v>
      </c>
      <c r="D4951" s="6" t="s">
        <v>50</v>
      </c>
      <c r="E4951" s="6" t="s">
        <v>51</v>
      </c>
      <c r="F4951" s="6" t="s">
        <v>58</v>
      </c>
      <c r="G4951" s="6" t="s">
        <v>47</v>
      </c>
      <c r="H4951" s="6" t="n">
        <v>4</v>
      </c>
      <c r="I4951" s="7" t="n">
        <v>49.97999954</v>
      </c>
      <c r="J4951" s="6" t="n">
        <v>3</v>
      </c>
      <c r="K4951" s="7" t="n">
        <v>149.9400024</v>
      </c>
      <c r="L4951" s="7" t="n">
        <v>0</v>
      </c>
      <c r="M4951" s="8" t="n">
        <v>0</v>
      </c>
      <c r="N4951" s="7" t="n">
        <v>12.30000019</v>
      </c>
      <c r="O4951" s="9" t="n">
        <v>0</v>
      </c>
    </row>
    <row r="4952" customFormat="false" ht="15" hidden="false" customHeight="true" outlineLevel="0" collapsed="false">
      <c r="A4952" s="6" t="n">
        <v>54382</v>
      </c>
      <c r="B4952" s="6" t="s">
        <v>46</v>
      </c>
      <c r="C4952" s="6" t="s">
        <v>37</v>
      </c>
      <c r="D4952" s="6" t="s">
        <v>50</v>
      </c>
      <c r="E4952" s="6" t="s">
        <v>51</v>
      </c>
      <c r="F4952" s="6" t="s">
        <v>89</v>
      </c>
      <c r="G4952" s="6" t="s">
        <v>34</v>
      </c>
      <c r="H4952" s="6" t="n">
        <v>2</v>
      </c>
      <c r="I4952" s="7" t="n">
        <v>34.99000168</v>
      </c>
      <c r="J4952" s="6" t="n">
        <v>1</v>
      </c>
      <c r="K4952" s="7" t="n">
        <v>34.99000168</v>
      </c>
      <c r="L4952" s="7" t="n">
        <v>2.450000048</v>
      </c>
      <c r="M4952" s="8" t="n">
        <v>0.07</v>
      </c>
      <c r="N4952" s="7" t="n">
        <v>3.25</v>
      </c>
      <c r="O4952" s="12" t="n">
        <v>1</v>
      </c>
    </row>
    <row r="4953" customFormat="false" ht="15" hidden="false" customHeight="true" outlineLevel="0" collapsed="false">
      <c r="A4953" s="6" t="n">
        <v>75745</v>
      </c>
      <c r="B4953" s="6" t="s">
        <v>19</v>
      </c>
      <c r="C4953" s="6" t="s">
        <v>37</v>
      </c>
      <c r="D4953" s="6" t="s">
        <v>27</v>
      </c>
      <c r="E4953" s="6" t="s">
        <v>54</v>
      </c>
      <c r="F4953" s="6" t="s">
        <v>85</v>
      </c>
      <c r="G4953" s="6" t="s">
        <v>47</v>
      </c>
      <c r="H4953" s="6" t="n">
        <v>4</v>
      </c>
      <c r="I4953" s="7" t="n">
        <v>327.75</v>
      </c>
      <c r="J4953" s="6" t="n">
        <v>1</v>
      </c>
      <c r="K4953" s="7" t="n">
        <v>327.75</v>
      </c>
      <c r="L4953" s="7" t="n">
        <v>3.279999971</v>
      </c>
      <c r="M4953" s="8" t="n">
        <v>0.01</v>
      </c>
      <c r="N4953" s="7" t="n">
        <v>121.6800003</v>
      </c>
      <c r="O4953" s="12" t="n">
        <v>1</v>
      </c>
    </row>
    <row r="4954" customFormat="false" ht="15" hidden="false" customHeight="true" outlineLevel="0" collapsed="false">
      <c r="A4954" s="6" t="n">
        <v>23159</v>
      </c>
      <c r="B4954" s="6" t="s">
        <v>26</v>
      </c>
      <c r="C4954" s="6" t="s">
        <v>49</v>
      </c>
      <c r="D4954" s="6" t="s">
        <v>27</v>
      </c>
      <c r="E4954" s="6" t="s">
        <v>28</v>
      </c>
      <c r="F4954" s="6" t="s">
        <v>71</v>
      </c>
      <c r="G4954" s="6" t="s">
        <v>47</v>
      </c>
      <c r="H4954" s="6" t="n">
        <v>1</v>
      </c>
      <c r="I4954" s="7" t="n">
        <v>199.9900055</v>
      </c>
      <c r="J4954" s="6" t="n">
        <v>1</v>
      </c>
      <c r="K4954" s="7" t="n">
        <v>199.9900055</v>
      </c>
      <c r="L4954" s="7" t="n">
        <v>0</v>
      </c>
      <c r="M4954" s="8" t="n">
        <v>0</v>
      </c>
      <c r="N4954" s="7" t="n">
        <v>62.59999847</v>
      </c>
      <c r="O4954" s="12" t="n">
        <v>1</v>
      </c>
    </row>
    <row r="4955" customFormat="false" ht="15" hidden="false" customHeight="true" outlineLevel="0" collapsed="false">
      <c r="A4955" s="6" t="n">
        <v>13326</v>
      </c>
      <c r="B4955" s="6" t="s">
        <v>26</v>
      </c>
      <c r="C4955" s="6" t="s">
        <v>37</v>
      </c>
      <c r="D4955" s="6" t="s">
        <v>21</v>
      </c>
      <c r="E4955" s="6" t="s">
        <v>65</v>
      </c>
      <c r="F4955" s="6" t="s">
        <v>78</v>
      </c>
      <c r="G4955" s="6" t="s">
        <v>24</v>
      </c>
      <c r="H4955" s="6" t="n">
        <v>1</v>
      </c>
      <c r="I4955" s="7" t="n">
        <v>22</v>
      </c>
      <c r="J4955" s="6" t="n">
        <v>2</v>
      </c>
      <c r="K4955" s="7" t="n">
        <v>44</v>
      </c>
      <c r="L4955" s="7" t="n">
        <v>0.879999995</v>
      </c>
      <c r="M4955" s="8" t="n">
        <v>0.02</v>
      </c>
      <c r="N4955" s="7" t="n">
        <v>16.8199997</v>
      </c>
      <c r="O4955" s="12" t="n">
        <v>1</v>
      </c>
    </row>
    <row r="4956" customFormat="false" ht="15" hidden="false" customHeight="true" outlineLevel="0" collapsed="false">
      <c r="A4956" s="6" t="n">
        <v>45502</v>
      </c>
      <c r="B4956" s="6" t="s">
        <v>19</v>
      </c>
      <c r="C4956" s="6" t="s">
        <v>20</v>
      </c>
      <c r="D4956" s="6" t="s">
        <v>38</v>
      </c>
      <c r="E4956" s="6" t="s">
        <v>94</v>
      </c>
      <c r="F4956" s="6" t="s">
        <v>29</v>
      </c>
      <c r="G4956" s="6" t="s">
        <v>34</v>
      </c>
      <c r="H4956" s="6" t="n">
        <v>4</v>
      </c>
      <c r="I4956" s="7" t="n">
        <v>99.98999786</v>
      </c>
      <c r="J4956" s="6" t="n">
        <v>3</v>
      </c>
      <c r="K4956" s="7" t="n">
        <v>299.9700012</v>
      </c>
      <c r="L4956" s="7" t="n">
        <v>12</v>
      </c>
      <c r="M4956" s="8" t="n">
        <v>0.039999999</v>
      </c>
      <c r="N4956" s="7" t="n">
        <v>80.62999725</v>
      </c>
      <c r="O4956" s="9" t="n">
        <v>0</v>
      </c>
    </row>
    <row r="4957" customFormat="false" ht="15" hidden="false" customHeight="true" outlineLevel="0" collapsed="false">
      <c r="A4957" s="6" t="n">
        <v>5578</v>
      </c>
      <c r="B4957" s="6" t="s">
        <v>19</v>
      </c>
      <c r="C4957" s="6" t="s">
        <v>20</v>
      </c>
      <c r="D4957" s="6" t="s">
        <v>50</v>
      </c>
      <c r="E4957" s="6" t="s">
        <v>51</v>
      </c>
      <c r="F4957" s="6" t="s">
        <v>33</v>
      </c>
      <c r="G4957" s="6" t="s">
        <v>47</v>
      </c>
      <c r="H4957" s="6" t="n">
        <v>4</v>
      </c>
      <c r="I4957" s="7" t="n">
        <v>59.99000168</v>
      </c>
      <c r="J4957" s="6" t="n">
        <v>2</v>
      </c>
      <c r="K4957" s="7" t="n">
        <v>119.9800034</v>
      </c>
      <c r="L4957" s="7" t="n">
        <v>4.800000191</v>
      </c>
      <c r="M4957" s="8" t="n">
        <v>0.039999999</v>
      </c>
      <c r="N4957" s="7" t="n">
        <v>20.27000046</v>
      </c>
      <c r="O4957" s="9" t="n">
        <v>0</v>
      </c>
    </row>
    <row r="4958" customFormat="false" ht="15" hidden="false" customHeight="true" outlineLevel="0" collapsed="false">
      <c r="A4958" s="6" t="n">
        <v>53385</v>
      </c>
      <c r="B4958" s="6" t="s">
        <v>46</v>
      </c>
      <c r="C4958" s="6" t="s">
        <v>37</v>
      </c>
      <c r="D4958" s="6" t="s">
        <v>50</v>
      </c>
      <c r="E4958" s="6" t="s">
        <v>63</v>
      </c>
      <c r="F4958" s="6" t="s">
        <v>100</v>
      </c>
      <c r="G4958" s="6" t="s">
        <v>34</v>
      </c>
      <c r="H4958" s="6" t="n">
        <v>2</v>
      </c>
      <c r="I4958" s="7" t="n">
        <v>17.98999977</v>
      </c>
      <c r="J4958" s="6" t="n">
        <v>4</v>
      </c>
      <c r="K4958" s="7" t="n">
        <v>71.95999908</v>
      </c>
      <c r="L4958" s="7" t="n">
        <v>3.960000038</v>
      </c>
      <c r="M4958" s="8" t="n">
        <v>0.059999999</v>
      </c>
      <c r="N4958" s="7" t="n">
        <v>20.39999962</v>
      </c>
      <c r="O4958" s="12" t="n">
        <v>1</v>
      </c>
    </row>
    <row r="4959" customFormat="false" ht="15" hidden="false" customHeight="true" outlineLevel="0" collapsed="false">
      <c r="A4959" s="6" t="n">
        <v>12991</v>
      </c>
      <c r="B4959" s="6" t="s">
        <v>26</v>
      </c>
      <c r="C4959" s="6" t="s">
        <v>37</v>
      </c>
      <c r="D4959" s="6" t="s">
        <v>21</v>
      </c>
      <c r="E4959" s="6" t="s">
        <v>64</v>
      </c>
      <c r="F4959" s="6" t="s">
        <v>23</v>
      </c>
      <c r="G4959" s="6" t="s">
        <v>44</v>
      </c>
      <c r="H4959" s="6" t="n">
        <v>1</v>
      </c>
      <c r="I4959" s="7" t="n">
        <v>129.9900055</v>
      </c>
      <c r="J4959" s="6" t="n">
        <v>1</v>
      </c>
      <c r="K4959" s="7" t="n">
        <v>129.9900055</v>
      </c>
      <c r="L4959" s="7" t="n">
        <v>11.69999981</v>
      </c>
      <c r="M4959" s="8" t="n">
        <v>0.090000004</v>
      </c>
      <c r="N4959" s="7" t="n">
        <v>-98.54000092</v>
      </c>
      <c r="O4959" s="12" t="n">
        <v>1</v>
      </c>
    </row>
    <row r="4960" customFormat="false" ht="15" hidden="false" customHeight="true" outlineLevel="0" collapsed="false">
      <c r="A4960" s="6" t="n">
        <v>41468</v>
      </c>
      <c r="B4960" s="6" t="s">
        <v>46</v>
      </c>
      <c r="C4960" s="6" t="s">
        <v>20</v>
      </c>
      <c r="D4960" s="6" t="s">
        <v>38</v>
      </c>
      <c r="E4960" s="6" t="s">
        <v>94</v>
      </c>
      <c r="F4960" s="6" t="s">
        <v>71</v>
      </c>
      <c r="G4960" s="6" t="s">
        <v>47</v>
      </c>
      <c r="H4960" s="6" t="n">
        <v>2</v>
      </c>
      <c r="I4960" s="7" t="n">
        <v>199.9900055</v>
      </c>
      <c r="J4960" s="6" t="n">
        <v>1</v>
      </c>
      <c r="K4960" s="7" t="n">
        <v>199.9900055</v>
      </c>
      <c r="L4960" s="7" t="n">
        <v>30</v>
      </c>
      <c r="M4960" s="8" t="n">
        <v>0.150000006</v>
      </c>
      <c r="N4960" s="7" t="n">
        <v>-124.5999985</v>
      </c>
      <c r="O4960" s="12" t="n">
        <v>1</v>
      </c>
    </row>
    <row r="4961" customFormat="false" ht="15" hidden="false" customHeight="true" outlineLevel="0" collapsed="false">
      <c r="A4961" s="6" t="n">
        <v>50041</v>
      </c>
      <c r="B4961" s="6" t="s">
        <v>19</v>
      </c>
      <c r="C4961" s="6" t="s">
        <v>20</v>
      </c>
      <c r="D4961" s="6" t="s">
        <v>38</v>
      </c>
      <c r="E4961" s="6" t="s">
        <v>39</v>
      </c>
      <c r="F4961" s="6" t="s">
        <v>33</v>
      </c>
      <c r="G4961" s="6" t="s">
        <v>34</v>
      </c>
      <c r="H4961" s="6" t="n">
        <v>4</v>
      </c>
      <c r="I4961" s="7" t="n">
        <v>59.99000168</v>
      </c>
      <c r="J4961" s="6" t="n">
        <v>2</v>
      </c>
      <c r="K4961" s="7" t="n">
        <v>119.9800034</v>
      </c>
      <c r="L4961" s="7" t="n">
        <v>4.800000191</v>
      </c>
      <c r="M4961" s="8" t="n">
        <v>0.039999999</v>
      </c>
      <c r="N4961" s="7" t="n">
        <v>41.81000137</v>
      </c>
      <c r="O4961" s="9" t="n">
        <v>0</v>
      </c>
    </row>
    <row r="4962" customFormat="false" ht="15" hidden="false" customHeight="true" outlineLevel="0" collapsed="false">
      <c r="A4962" s="6" t="n">
        <v>55121</v>
      </c>
      <c r="B4962" s="6" t="s">
        <v>19</v>
      </c>
      <c r="C4962" s="6" t="s">
        <v>49</v>
      </c>
      <c r="D4962" s="6" t="s">
        <v>50</v>
      </c>
      <c r="E4962" s="6" t="s">
        <v>63</v>
      </c>
      <c r="F4962" s="6" t="s">
        <v>58</v>
      </c>
      <c r="G4962" s="6" t="s">
        <v>44</v>
      </c>
      <c r="H4962" s="6" t="n">
        <v>4</v>
      </c>
      <c r="I4962" s="7" t="n">
        <v>49.97999954</v>
      </c>
      <c r="J4962" s="6" t="n">
        <v>2</v>
      </c>
      <c r="K4962" s="7" t="n">
        <v>99.95999908</v>
      </c>
      <c r="L4962" s="7" t="n">
        <v>24.98999977</v>
      </c>
      <c r="M4962" s="8" t="n">
        <v>0.25</v>
      </c>
      <c r="N4962" s="7" t="n">
        <v>27.20999908</v>
      </c>
      <c r="O4962" s="9" t="n">
        <v>0</v>
      </c>
    </row>
    <row r="4963" customFormat="false" ht="15" hidden="false" customHeight="true" outlineLevel="0" collapsed="false">
      <c r="A4963" s="6" t="n">
        <v>42352</v>
      </c>
      <c r="B4963" s="6" t="s">
        <v>19</v>
      </c>
      <c r="C4963" s="6" t="s">
        <v>37</v>
      </c>
      <c r="D4963" s="6" t="s">
        <v>38</v>
      </c>
      <c r="E4963" s="6" t="s">
        <v>39</v>
      </c>
      <c r="F4963" s="6" t="s">
        <v>33</v>
      </c>
      <c r="G4963" s="6" t="s">
        <v>34</v>
      </c>
      <c r="H4963" s="6" t="n">
        <v>4</v>
      </c>
      <c r="I4963" s="7" t="n">
        <v>59.99000168</v>
      </c>
      <c r="J4963" s="6" t="n">
        <v>1</v>
      </c>
      <c r="K4963" s="7" t="n">
        <v>59.99000168</v>
      </c>
      <c r="L4963" s="7" t="n">
        <v>2.400000095</v>
      </c>
      <c r="M4963" s="8" t="n">
        <v>0.039999999</v>
      </c>
      <c r="N4963" s="7" t="n">
        <v>18.71999931</v>
      </c>
      <c r="O4963" s="9" t="n">
        <v>0</v>
      </c>
    </row>
    <row r="4964" customFormat="false" ht="15" hidden="false" customHeight="true" outlineLevel="0" collapsed="false">
      <c r="A4964" s="6" t="n">
        <v>53105</v>
      </c>
      <c r="B4964" s="6" t="s">
        <v>19</v>
      </c>
      <c r="C4964" s="6" t="s">
        <v>20</v>
      </c>
      <c r="D4964" s="6" t="s">
        <v>50</v>
      </c>
      <c r="E4964" s="6" t="s">
        <v>51</v>
      </c>
      <c r="F4964" s="6" t="s">
        <v>58</v>
      </c>
      <c r="G4964" s="6" t="s">
        <v>44</v>
      </c>
      <c r="H4964" s="6" t="n">
        <v>4</v>
      </c>
      <c r="I4964" s="7" t="n">
        <v>49.97999954</v>
      </c>
      <c r="J4964" s="6" t="n">
        <v>3</v>
      </c>
      <c r="K4964" s="7" t="n">
        <v>149.9400024</v>
      </c>
      <c r="L4964" s="7" t="n">
        <v>6</v>
      </c>
      <c r="M4964" s="8" t="n">
        <v>0.039999999</v>
      </c>
      <c r="N4964" s="7" t="n">
        <v>70.52999878</v>
      </c>
      <c r="O4964" s="12" t="n">
        <v>1</v>
      </c>
    </row>
    <row r="4965" customFormat="false" ht="15" hidden="false" customHeight="true" outlineLevel="0" collapsed="false">
      <c r="A4965" s="6" t="n">
        <v>52874</v>
      </c>
      <c r="B4965" s="6" t="s">
        <v>19</v>
      </c>
      <c r="C4965" s="6" t="s">
        <v>37</v>
      </c>
      <c r="D4965" s="6" t="s">
        <v>50</v>
      </c>
      <c r="E4965" s="6" t="s">
        <v>72</v>
      </c>
      <c r="F4965" s="6" t="s">
        <v>58</v>
      </c>
      <c r="G4965" s="6" t="s">
        <v>34</v>
      </c>
      <c r="H4965" s="6" t="n">
        <v>4</v>
      </c>
      <c r="I4965" s="7" t="n">
        <v>49.97999954</v>
      </c>
      <c r="J4965" s="6" t="n">
        <v>2</v>
      </c>
      <c r="K4965" s="7" t="n">
        <v>99.95999908</v>
      </c>
      <c r="L4965" s="7" t="n">
        <v>12</v>
      </c>
      <c r="M4965" s="8" t="n">
        <v>0.119999997</v>
      </c>
      <c r="N4965" s="7" t="n">
        <v>29.72999954</v>
      </c>
      <c r="O4965" s="12" t="n">
        <v>1</v>
      </c>
    </row>
    <row r="4966" customFormat="false" ht="15" hidden="false" customHeight="true" outlineLevel="0" collapsed="false">
      <c r="A4966" s="6" t="n">
        <v>62532</v>
      </c>
      <c r="B4966" s="6" t="s">
        <v>36</v>
      </c>
      <c r="C4966" s="6" t="s">
        <v>20</v>
      </c>
      <c r="D4966" s="6" t="s">
        <v>21</v>
      </c>
      <c r="E4966" s="6" t="s">
        <v>64</v>
      </c>
      <c r="F4966" s="6" t="s">
        <v>40</v>
      </c>
      <c r="G4966" s="6" t="s">
        <v>44</v>
      </c>
      <c r="H4966" s="6" t="n">
        <v>0</v>
      </c>
      <c r="I4966" s="7" t="n">
        <v>399.980011</v>
      </c>
      <c r="J4966" s="6" t="n">
        <v>1</v>
      </c>
      <c r="K4966" s="7" t="n">
        <v>399.980011</v>
      </c>
      <c r="L4966" s="7" t="n">
        <v>40</v>
      </c>
      <c r="M4966" s="8" t="n">
        <v>0.100000001</v>
      </c>
      <c r="N4966" s="7" t="n">
        <v>169.1900024</v>
      </c>
      <c r="O4966" s="12" t="n">
        <v>1</v>
      </c>
    </row>
    <row r="4967" customFormat="false" ht="15" hidden="false" customHeight="true" outlineLevel="0" collapsed="false">
      <c r="A4967" s="6" t="n">
        <v>45912</v>
      </c>
      <c r="B4967" s="6" t="s">
        <v>46</v>
      </c>
      <c r="C4967" s="6" t="s">
        <v>37</v>
      </c>
      <c r="D4967" s="6" t="s">
        <v>21</v>
      </c>
      <c r="E4967" s="6" t="s">
        <v>66</v>
      </c>
      <c r="F4967" s="6" t="s">
        <v>33</v>
      </c>
      <c r="G4967" s="6" t="s">
        <v>47</v>
      </c>
      <c r="H4967" s="6" t="n">
        <v>2</v>
      </c>
      <c r="I4967" s="7" t="n">
        <v>59.99000168</v>
      </c>
      <c r="J4967" s="6" t="n">
        <v>1</v>
      </c>
      <c r="K4967" s="7" t="n">
        <v>59.99000168</v>
      </c>
      <c r="L4967" s="7" t="n">
        <v>0</v>
      </c>
      <c r="M4967" s="8" t="n">
        <v>0</v>
      </c>
      <c r="N4967" s="7" t="n">
        <v>20.28000069</v>
      </c>
      <c r="O4967" s="12" t="n">
        <v>1</v>
      </c>
    </row>
    <row r="4968" customFormat="false" ht="15" hidden="false" customHeight="true" outlineLevel="0" collapsed="false">
      <c r="A4968" s="6" t="n">
        <v>62645</v>
      </c>
      <c r="B4968" s="6" t="s">
        <v>26</v>
      </c>
      <c r="C4968" s="6" t="s">
        <v>20</v>
      </c>
      <c r="D4968" s="6" t="s">
        <v>21</v>
      </c>
      <c r="E4968" s="6" t="s">
        <v>22</v>
      </c>
      <c r="F4968" s="6" t="s">
        <v>23</v>
      </c>
      <c r="G4968" s="6" t="s">
        <v>47</v>
      </c>
      <c r="H4968" s="6" t="n">
        <v>1</v>
      </c>
      <c r="I4968" s="7" t="n">
        <v>129.9900055</v>
      </c>
      <c r="J4968" s="6" t="n">
        <v>1</v>
      </c>
      <c r="K4968" s="7" t="n">
        <v>129.9900055</v>
      </c>
      <c r="L4968" s="7" t="n">
        <v>1.299999952</v>
      </c>
      <c r="M4968" s="8" t="n">
        <v>0.01</v>
      </c>
      <c r="N4968" s="7" t="n">
        <v>63.06000137</v>
      </c>
      <c r="O4968" s="12" t="n">
        <v>1</v>
      </c>
    </row>
    <row r="4969" customFormat="false" ht="15" hidden="false" customHeight="true" outlineLevel="0" collapsed="false">
      <c r="A4969" s="6" t="n">
        <v>46213</v>
      </c>
      <c r="B4969" s="6" t="s">
        <v>46</v>
      </c>
      <c r="C4969" s="6" t="s">
        <v>49</v>
      </c>
      <c r="D4969" s="6" t="s">
        <v>38</v>
      </c>
      <c r="E4969" s="6" t="s">
        <v>92</v>
      </c>
      <c r="F4969" s="6" t="s">
        <v>57</v>
      </c>
      <c r="G4969" s="6" t="s">
        <v>34</v>
      </c>
      <c r="H4969" s="6" t="n">
        <v>2</v>
      </c>
      <c r="I4969" s="7" t="n">
        <v>50</v>
      </c>
      <c r="J4969" s="6" t="n">
        <v>5</v>
      </c>
      <c r="K4969" s="7" t="n">
        <v>250</v>
      </c>
      <c r="L4969" s="7" t="n">
        <v>13.75</v>
      </c>
      <c r="M4969" s="8" t="n">
        <v>0.059999999</v>
      </c>
      <c r="N4969" s="7" t="n">
        <v>113.4000015</v>
      </c>
      <c r="O4969" s="12" t="n">
        <v>1</v>
      </c>
    </row>
    <row r="4970" customFormat="false" ht="15" hidden="false" customHeight="true" outlineLevel="0" collapsed="false">
      <c r="A4970" s="6" t="n">
        <v>59582</v>
      </c>
      <c r="B4970" s="6" t="s">
        <v>26</v>
      </c>
      <c r="C4970" s="6" t="s">
        <v>49</v>
      </c>
      <c r="D4970" s="6" t="s">
        <v>50</v>
      </c>
      <c r="E4970" s="6" t="s">
        <v>51</v>
      </c>
      <c r="F4970" s="6" t="s">
        <v>40</v>
      </c>
      <c r="G4970" s="6" t="s">
        <v>47</v>
      </c>
      <c r="H4970" s="6" t="n">
        <v>1</v>
      </c>
      <c r="I4970" s="7" t="n">
        <v>399.980011</v>
      </c>
      <c r="J4970" s="6" t="n">
        <v>1</v>
      </c>
      <c r="K4970" s="7" t="n">
        <v>399.980011</v>
      </c>
      <c r="L4970" s="7" t="n">
        <v>72</v>
      </c>
      <c r="M4970" s="8" t="n">
        <v>0.180000007</v>
      </c>
      <c r="N4970" s="7" t="n">
        <v>154.1499939</v>
      </c>
      <c r="O4970" s="12" t="n">
        <v>1</v>
      </c>
    </row>
    <row r="4971" customFormat="false" ht="15" hidden="false" customHeight="true" outlineLevel="0" collapsed="false">
      <c r="A4971" s="6" t="n">
        <v>64773</v>
      </c>
      <c r="B4971" s="6" t="s">
        <v>19</v>
      </c>
      <c r="C4971" s="6" t="s">
        <v>20</v>
      </c>
      <c r="D4971" s="6" t="s">
        <v>21</v>
      </c>
      <c r="E4971" s="6" t="s">
        <v>65</v>
      </c>
      <c r="F4971" s="6" t="s">
        <v>73</v>
      </c>
      <c r="G4971" s="6" t="s">
        <v>34</v>
      </c>
      <c r="H4971" s="6" t="n">
        <v>4</v>
      </c>
      <c r="I4971" s="7" t="n">
        <v>39.99000168</v>
      </c>
      <c r="J4971" s="6" t="n">
        <v>2</v>
      </c>
      <c r="K4971" s="7" t="n">
        <v>79.98000336</v>
      </c>
      <c r="L4971" s="7" t="n">
        <v>20</v>
      </c>
      <c r="M4971" s="8" t="n">
        <v>0.25</v>
      </c>
      <c r="N4971" s="7" t="n">
        <v>-18</v>
      </c>
      <c r="O4971" s="9" t="n">
        <v>0</v>
      </c>
    </row>
    <row r="4972" customFormat="false" ht="15" hidden="false" customHeight="true" outlineLevel="0" collapsed="false">
      <c r="A4972" s="6" t="n">
        <v>7422</v>
      </c>
      <c r="B4972" s="6" t="s">
        <v>19</v>
      </c>
      <c r="C4972" s="6" t="s">
        <v>20</v>
      </c>
      <c r="D4972" s="6" t="s">
        <v>50</v>
      </c>
      <c r="E4972" s="6" t="s">
        <v>72</v>
      </c>
      <c r="F4972" s="6" t="s">
        <v>29</v>
      </c>
      <c r="G4972" s="6" t="s">
        <v>44</v>
      </c>
      <c r="H4972" s="6" t="n">
        <v>4</v>
      </c>
      <c r="I4972" s="7" t="n">
        <v>30</v>
      </c>
      <c r="J4972" s="6" t="n">
        <v>2</v>
      </c>
      <c r="K4972" s="7" t="n">
        <v>60</v>
      </c>
      <c r="L4972" s="7" t="n">
        <v>0.600000024</v>
      </c>
      <c r="M4972" s="8" t="n">
        <v>0.01</v>
      </c>
      <c r="N4972" s="7" t="n">
        <v>-12.89000034</v>
      </c>
      <c r="O4972" s="9" t="n">
        <v>0</v>
      </c>
    </row>
    <row r="4973" customFormat="false" ht="15" hidden="false" customHeight="true" outlineLevel="0" collapsed="false">
      <c r="A4973" s="6" t="n">
        <v>62230</v>
      </c>
      <c r="B4973" s="6" t="s">
        <v>46</v>
      </c>
      <c r="C4973" s="6" t="s">
        <v>20</v>
      </c>
      <c r="D4973" s="6" t="s">
        <v>21</v>
      </c>
      <c r="E4973" s="6" t="s">
        <v>65</v>
      </c>
      <c r="F4973" s="6" t="s">
        <v>58</v>
      </c>
      <c r="G4973" s="6" t="s">
        <v>24</v>
      </c>
      <c r="H4973" s="6" t="n">
        <v>2</v>
      </c>
      <c r="I4973" s="7" t="n">
        <v>49.97999954</v>
      </c>
      <c r="J4973" s="6" t="n">
        <v>4</v>
      </c>
      <c r="K4973" s="7" t="n">
        <v>199.9199982</v>
      </c>
      <c r="L4973" s="7" t="n">
        <v>17.98999977</v>
      </c>
      <c r="M4973" s="8" t="n">
        <v>0.090000004</v>
      </c>
      <c r="N4973" s="7" t="n">
        <v>-272.8900146</v>
      </c>
      <c r="O4973" s="12" t="n">
        <v>1</v>
      </c>
    </row>
    <row r="4974" customFormat="false" ht="15" hidden="false" customHeight="true" outlineLevel="0" collapsed="false">
      <c r="A4974" s="6" t="n">
        <v>58076</v>
      </c>
      <c r="B4974" s="6" t="s">
        <v>26</v>
      </c>
      <c r="C4974" s="6" t="s">
        <v>49</v>
      </c>
      <c r="D4974" s="6" t="s">
        <v>50</v>
      </c>
      <c r="E4974" s="6" t="s">
        <v>51</v>
      </c>
      <c r="F4974" s="6" t="s">
        <v>58</v>
      </c>
      <c r="G4974" s="6" t="s">
        <v>34</v>
      </c>
      <c r="H4974" s="6" t="n">
        <v>1</v>
      </c>
      <c r="I4974" s="7" t="n">
        <v>49.97999954</v>
      </c>
      <c r="J4974" s="6" t="n">
        <v>2</v>
      </c>
      <c r="K4974" s="7" t="n">
        <v>99.95999908</v>
      </c>
      <c r="L4974" s="7" t="n">
        <v>3</v>
      </c>
      <c r="M4974" s="8" t="n">
        <v>0.029999999</v>
      </c>
      <c r="N4974" s="7" t="n">
        <v>16.96999931</v>
      </c>
      <c r="O4974" s="12" t="n">
        <v>1</v>
      </c>
    </row>
    <row r="4975" customFormat="false" ht="15" hidden="false" customHeight="true" outlineLevel="0" collapsed="false">
      <c r="A4975" s="6" t="n">
        <v>44308</v>
      </c>
      <c r="B4975" s="6" t="s">
        <v>26</v>
      </c>
      <c r="C4975" s="6" t="s">
        <v>49</v>
      </c>
      <c r="D4975" s="6" t="s">
        <v>27</v>
      </c>
      <c r="E4975" s="6" t="s">
        <v>69</v>
      </c>
      <c r="F4975" s="6" t="s">
        <v>75</v>
      </c>
      <c r="G4975" s="6" t="s">
        <v>24</v>
      </c>
      <c r="H4975" s="6" t="n">
        <v>1</v>
      </c>
      <c r="I4975" s="7" t="n">
        <v>299.980011</v>
      </c>
      <c r="J4975" s="6" t="n">
        <v>1</v>
      </c>
      <c r="K4975" s="7" t="n">
        <v>299.980011</v>
      </c>
      <c r="L4975" s="7" t="n">
        <v>48</v>
      </c>
      <c r="M4975" s="8" t="n">
        <v>0.159999996</v>
      </c>
      <c r="N4975" s="7" t="n">
        <v>88.19000244</v>
      </c>
      <c r="O4975" s="12" t="n">
        <v>1</v>
      </c>
    </row>
    <row r="4976" customFormat="false" ht="15" hidden="false" customHeight="true" outlineLevel="0" collapsed="false">
      <c r="A4976" s="6" t="n">
        <v>4268</v>
      </c>
      <c r="B4976" s="6" t="s">
        <v>26</v>
      </c>
      <c r="C4976" s="6" t="s">
        <v>20</v>
      </c>
      <c r="D4976" s="6" t="s">
        <v>50</v>
      </c>
      <c r="E4976" s="6" t="s">
        <v>51</v>
      </c>
      <c r="F4976" s="6" t="s">
        <v>57</v>
      </c>
      <c r="G4976" s="6" t="s">
        <v>47</v>
      </c>
      <c r="H4976" s="6" t="n">
        <v>1</v>
      </c>
      <c r="I4976" s="7" t="n">
        <v>50</v>
      </c>
      <c r="J4976" s="6" t="n">
        <v>1</v>
      </c>
      <c r="K4976" s="7" t="n">
        <v>50</v>
      </c>
      <c r="L4976" s="7" t="n">
        <v>8.5</v>
      </c>
      <c r="M4976" s="8" t="n">
        <v>0.170000002</v>
      </c>
      <c r="N4976" s="7" t="n">
        <v>19.51000023</v>
      </c>
      <c r="O4976" s="12" t="n">
        <v>1</v>
      </c>
    </row>
    <row r="4977" customFormat="false" ht="15" hidden="false" customHeight="true" outlineLevel="0" collapsed="false">
      <c r="A4977" s="6" t="n">
        <v>56175</v>
      </c>
      <c r="B4977" s="6" t="s">
        <v>19</v>
      </c>
      <c r="C4977" s="6" t="s">
        <v>37</v>
      </c>
      <c r="D4977" s="6" t="s">
        <v>50</v>
      </c>
      <c r="E4977" s="6" t="s">
        <v>72</v>
      </c>
      <c r="F4977" s="6" t="s">
        <v>58</v>
      </c>
      <c r="G4977" s="6" t="s">
        <v>44</v>
      </c>
      <c r="H4977" s="6" t="n">
        <v>4</v>
      </c>
      <c r="I4977" s="7" t="n">
        <v>49.97999954</v>
      </c>
      <c r="J4977" s="6" t="n">
        <v>5</v>
      </c>
      <c r="K4977" s="7" t="n">
        <v>249.8999939</v>
      </c>
      <c r="L4977" s="7" t="n">
        <v>42.47999954</v>
      </c>
      <c r="M4977" s="8" t="n">
        <v>0.170000002</v>
      </c>
      <c r="N4977" s="7" t="n">
        <v>-321.5</v>
      </c>
      <c r="O4977" s="12" t="n">
        <v>1</v>
      </c>
    </row>
    <row r="4978" customFormat="false" ht="15" hidden="false" customHeight="true" outlineLevel="0" collapsed="false">
      <c r="A4978" s="6" t="n">
        <v>5097</v>
      </c>
      <c r="B4978" s="6" t="s">
        <v>19</v>
      </c>
      <c r="C4978" s="6" t="s">
        <v>37</v>
      </c>
      <c r="D4978" s="6" t="s">
        <v>50</v>
      </c>
      <c r="E4978" s="6" t="s">
        <v>51</v>
      </c>
      <c r="F4978" s="6" t="s">
        <v>58</v>
      </c>
      <c r="G4978" s="6" t="s">
        <v>34</v>
      </c>
      <c r="H4978" s="6" t="n">
        <v>4</v>
      </c>
      <c r="I4978" s="7" t="n">
        <v>49.97999954</v>
      </c>
      <c r="J4978" s="6" t="n">
        <v>2</v>
      </c>
      <c r="K4978" s="7" t="n">
        <v>99.95999908</v>
      </c>
      <c r="L4978" s="7" t="n">
        <v>15.98999977</v>
      </c>
      <c r="M4978" s="8" t="n">
        <v>0.159999996</v>
      </c>
      <c r="N4978" s="7" t="n">
        <v>-22.42000008</v>
      </c>
      <c r="O4978" s="9" t="n">
        <v>0</v>
      </c>
    </row>
    <row r="4979" customFormat="false" ht="15" hidden="false" customHeight="true" outlineLevel="0" collapsed="false">
      <c r="A4979" s="6" t="n">
        <v>45902</v>
      </c>
      <c r="B4979" s="6" t="s">
        <v>19</v>
      </c>
      <c r="C4979" s="6" t="s">
        <v>20</v>
      </c>
      <c r="D4979" s="6" t="s">
        <v>38</v>
      </c>
      <c r="E4979" s="6" t="s">
        <v>92</v>
      </c>
      <c r="F4979" s="6" t="s">
        <v>33</v>
      </c>
      <c r="G4979" s="6" t="s">
        <v>24</v>
      </c>
      <c r="H4979" s="6" t="n">
        <v>4</v>
      </c>
      <c r="I4979" s="7" t="n">
        <v>59.99000168</v>
      </c>
      <c r="J4979" s="6" t="n">
        <v>4</v>
      </c>
      <c r="K4979" s="7" t="n">
        <v>239.9600067</v>
      </c>
      <c r="L4979" s="7" t="n">
        <v>4.800000191</v>
      </c>
      <c r="M4979" s="8" t="n">
        <v>0.02</v>
      </c>
      <c r="N4979" s="7" t="n">
        <v>115.2300034</v>
      </c>
      <c r="O4979" s="9" t="n">
        <v>0</v>
      </c>
    </row>
    <row r="4980" customFormat="false" ht="15" hidden="false" customHeight="true" outlineLevel="0" collapsed="false">
      <c r="A4980" s="6" t="n">
        <v>5681</v>
      </c>
      <c r="B4980" s="6" t="s">
        <v>46</v>
      </c>
      <c r="C4980" s="6" t="s">
        <v>49</v>
      </c>
      <c r="D4980" s="6" t="s">
        <v>50</v>
      </c>
      <c r="E4980" s="6" t="s">
        <v>63</v>
      </c>
      <c r="F4980" s="6" t="s">
        <v>23</v>
      </c>
      <c r="G4980" s="6" t="s">
        <v>34</v>
      </c>
      <c r="H4980" s="6" t="n">
        <v>2</v>
      </c>
      <c r="I4980" s="7" t="n">
        <v>129.9900055</v>
      </c>
      <c r="J4980" s="6" t="n">
        <v>1</v>
      </c>
      <c r="K4980" s="7" t="n">
        <v>129.9900055</v>
      </c>
      <c r="L4980" s="7" t="n">
        <v>3.900000095</v>
      </c>
      <c r="M4980" s="8" t="n">
        <v>0.029999999</v>
      </c>
      <c r="N4980" s="7" t="n">
        <v>61.77999878</v>
      </c>
      <c r="O4980" s="9" t="n">
        <v>0</v>
      </c>
    </row>
    <row r="4981" customFormat="false" ht="15" hidden="false" customHeight="true" outlineLevel="0" collapsed="false">
      <c r="A4981" s="6" t="n">
        <v>60990</v>
      </c>
      <c r="B4981" s="6" t="s">
        <v>36</v>
      </c>
      <c r="C4981" s="6" t="s">
        <v>37</v>
      </c>
      <c r="D4981" s="6" t="s">
        <v>50</v>
      </c>
      <c r="E4981" s="6" t="s">
        <v>63</v>
      </c>
      <c r="F4981" s="6" t="s">
        <v>23</v>
      </c>
      <c r="G4981" s="6" t="s">
        <v>34</v>
      </c>
      <c r="H4981" s="6" t="n">
        <v>0</v>
      </c>
      <c r="I4981" s="7" t="n">
        <v>129.9900055</v>
      </c>
      <c r="J4981" s="6" t="n">
        <v>1</v>
      </c>
      <c r="K4981" s="7" t="n">
        <v>129.9900055</v>
      </c>
      <c r="L4981" s="7" t="n">
        <v>19.5</v>
      </c>
      <c r="M4981" s="8" t="n">
        <v>0.150000006</v>
      </c>
      <c r="N4981" s="7" t="n">
        <v>49.72000122</v>
      </c>
      <c r="O4981" s="9" t="n">
        <v>0</v>
      </c>
    </row>
    <row r="4982" customFormat="false" ht="15" hidden="false" customHeight="true" outlineLevel="0" collapsed="false">
      <c r="A4982" s="6" t="n">
        <v>52851</v>
      </c>
      <c r="B4982" s="6" t="s">
        <v>46</v>
      </c>
      <c r="C4982" s="6" t="s">
        <v>20</v>
      </c>
      <c r="D4982" s="6" t="s">
        <v>50</v>
      </c>
      <c r="E4982" s="6" t="s">
        <v>51</v>
      </c>
      <c r="F4982" s="6" t="s">
        <v>29</v>
      </c>
      <c r="G4982" s="6" t="s">
        <v>34</v>
      </c>
      <c r="H4982" s="6" t="n">
        <v>2</v>
      </c>
      <c r="I4982" s="7" t="n">
        <v>99.98999786</v>
      </c>
      <c r="J4982" s="6" t="n">
        <v>1</v>
      </c>
      <c r="K4982" s="7" t="n">
        <v>99.98999786</v>
      </c>
      <c r="L4982" s="7" t="n">
        <v>12</v>
      </c>
      <c r="M4982" s="8" t="n">
        <v>0.119999997</v>
      </c>
      <c r="N4982" s="7" t="n">
        <v>8.800000191</v>
      </c>
      <c r="O4982" s="9" t="n">
        <v>0</v>
      </c>
    </row>
    <row r="4983" customFormat="false" ht="15" hidden="false" customHeight="true" outlineLevel="0" collapsed="false">
      <c r="A4983" s="6" t="n">
        <v>37132</v>
      </c>
      <c r="B4983" s="6" t="s">
        <v>19</v>
      </c>
      <c r="C4983" s="6" t="s">
        <v>20</v>
      </c>
      <c r="D4983" s="6" t="s">
        <v>31</v>
      </c>
      <c r="E4983" s="6" t="s">
        <v>86</v>
      </c>
      <c r="F4983" s="6" t="s">
        <v>58</v>
      </c>
      <c r="G4983" s="6" t="s">
        <v>44</v>
      </c>
      <c r="H4983" s="6" t="n">
        <v>4</v>
      </c>
      <c r="I4983" s="7" t="n">
        <v>49.97999954</v>
      </c>
      <c r="J4983" s="6" t="n">
        <v>1</v>
      </c>
      <c r="K4983" s="7" t="n">
        <v>49.97999954</v>
      </c>
      <c r="L4983" s="7" t="n">
        <v>2.5</v>
      </c>
      <c r="M4983" s="8" t="n">
        <v>0.050000001</v>
      </c>
      <c r="N4983" s="7" t="n">
        <v>17.23999977</v>
      </c>
      <c r="O4983" s="9" t="n">
        <v>0</v>
      </c>
    </row>
    <row r="4984" customFormat="false" ht="15" hidden="false" customHeight="true" outlineLevel="0" collapsed="false">
      <c r="A4984" s="6" t="n">
        <v>52367</v>
      </c>
      <c r="B4984" s="6" t="s">
        <v>46</v>
      </c>
      <c r="C4984" s="6" t="s">
        <v>37</v>
      </c>
      <c r="D4984" s="6" t="s">
        <v>50</v>
      </c>
      <c r="E4984" s="6" t="s">
        <v>51</v>
      </c>
      <c r="F4984" s="6" t="s">
        <v>40</v>
      </c>
      <c r="G4984" s="6" t="s">
        <v>44</v>
      </c>
      <c r="H4984" s="6" t="n">
        <v>2</v>
      </c>
      <c r="I4984" s="7" t="n">
        <v>399.980011</v>
      </c>
      <c r="J4984" s="6" t="n">
        <v>1</v>
      </c>
      <c r="K4984" s="7" t="n">
        <v>399.980011</v>
      </c>
      <c r="L4984" s="7" t="n">
        <v>60</v>
      </c>
      <c r="M4984" s="8" t="n">
        <v>0.150000006</v>
      </c>
      <c r="N4984" s="7" t="n">
        <v>81.59999847</v>
      </c>
      <c r="O4984" s="12" t="n">
        <v>1</v>
      </c>
    </row>
    <row r="4985" customFormat="false" ht="15" hidden="false" customHeight="true" outlineLevel="0" collapsed="false">
      <c r="A4985" s="6" t="n">
        <v>27812</v>
      </c>
      <c r="B4985" s="6" t="s">
        <v>46</v>
      </c>
      <c r="C4985" s="6" t="s">
        <v>20</v>
      </c>
      <c r="D4985" s="6" t="s">
        <v>27</v>
      </c>
      <c r="E4985" s="6" t="s">
        <v>28</v>
      </c>
      <c r="F4985" s="6" t="s">
        <v>73</v>
      </c>
      <c r="G4985" s="6" t="s">
        <v>47</v>
      </c>
      <c r="H4985" s="6" t="n">
        <v>2</v>
      </c>
      <c r="I4985" s="7" t="n">
        <v>39.99000168</v>
      </c>
      <c r="J4985" s="6" t="n">
        <v>1</v>
      </c>
      <c r="K4985" s="7" t="n">
        <v>39.99000168</v>
      </c>
      <c r="L4985" s="7" t="n">
        <v>2</v>
      </c>
      <c r="M4985" s="8" t="n">
        <v>0.050000001</v>
      </c>
      <c r="N4985" s="7" t="n">
        <v>14.25</v>
      </c>
      <c r="O4985" s="12" t="n">
        <v>1</v>
      </c>
    </row>
    <row r="4986" customFormat="false" ht="15" hidden="false" customHeight="true" outlineLevel="0" collapsed="false">
      <c r="A4986" s="6" t="n">
        <v>17564</v>
      </c>
      <c r="B4986" s="6" t="s">
        <v>19</v>
      </c>
      <c r="C4986" s="6" t="s">
        <v>37</v>
      </c>
      <c r="D4986" s="6" t="s">
        <v>21</v>
      </c>
      <c r="E4986" s="6" t="s">
        <v>65</v>
      </c>
      <c r="F4986" s="6" t="s">
        <v>40</v>
      </c>
      <c r="G4986" s="6" t="s">
        <v>34</v>
      </c>
      <c r="H4986" s="6" t="n">
        <v>4</v>
      </c>
      <c r="I4986" s="7" t="n">
        <v>399.980011</v>
      </c>
      <c r="J4986" s="6" t="n">
        <v>1</v>
      </c>
      <c r="K4986" s="7" t="n">
        <v>399.980011</v>
      </c>
      <c r="L4986" s="7" t="n">
        <v>12</v>
      </c>
      <c r="M4986" s="8" t="n">
        <v>0.029999999</v>
      </c>
      <c r="N4986" s="7" t="n">
        <v>-55.47999954</v>
      </c>
      <c r="O4986" s="12" t="n">
        <v>1</v>
      </c>
    </row>
    <row r="4987" customFormat="false" ht="15" hidden="false" customHeight="true" outlineLevel="0" collapsed="false">
      <c r="A4987" s="6" t="n">
        <v>76566</v>
      </c>
      <c r="B4987" s="6" t="s">
        <v>46</v>
      </c>
      <c r="C4987" s="6" t="s">
        <v>37</v>
      </c>
      <c r="D4987" s="6" t="s">
        <v>27</v>
      </c>
      <c r="E4987" s="6" t="s">
        <v>69</v>
      </c>
      <c r="F4987" s="6" t="s">
        <v>76</v>
      </c>
      <c r="G4987" s="6" t="s">
        <v>34</v>
      </c>
      <c r="H4987" s="6" t="n">
        <v>2</v>
      </c>
      <c r="I4987" s="7" t="n">
        <v>39.75</v>
      </c>
      <c r="J4987" s="6" t="n">
        <v>1</v>
      </c>
      <c r="K4987" s="7" t="n">
        <v>39.75</v>
      </c>
      <c r="L4987" s="7" t="n">
        <v>7.949999809</v>
      </c>
      <c r="M4987" s="8" t="n">
        <v>0.200000003</v>
      </c>
      <c r="N4987" s="7" t="n">
        <v>14.94999981</v>
      </c>
      <c r="O4987" s="9" t="n">
        <v>0</v>
      </c>
    </row>
    <row r="4988" customFormat="false" ht="15" hidden="false" customHeight="true" outlineLevel="0" collapsed="false">
      <c r="A4988" s="6" t="n">
        <v>43921</v>
      </c>
      <c r="B4988" s="6" t="s">
        <v>19</v>
      </c>
      <c r="C4988" s="6" t="s">
        <v>20</v>
      </c>
      <c r="D4988" s="6" t="s">
        <v>27</v>
      </c>
      <c r="E4988" s="6" t="s">
        <v>79</v>
      </c>
      <c r="F4988" s="6" t="s">
        <v>23</v>
      </c>
      <c r="G4988" s="6" t="s">
        <v>44</v>
      </c>
      <c r="H4988" s="6" t="n">
        <v>4</v>
      </c>
      <c r="I4988" s="7" t="n">
        <v>129.9900055</v>
      </c>
      <c r="J4988" s="6" t="n">
        <v>1</v>
      </c>
      <c r="K4988" s="7" t="n">
        <v>129.9900055</v>
      </c>
      <c r="L4988" s="7" t="n">
        <v>13</v>
      </c>
      <c r="M4988" s="8" t="n">
        <v>0.100000001</v>
      </c>
      <c r="N4988" s="7" t="n">
        <v>31.59000015</v>
      </c>
      <c r="O4988" s="9" t="n">
        <v>0</v>
      </c>
    </row>
    <row r="4989" customFormat="false" ht="15" hidden="false" customHeight="true" outlineLevel="0" collapsed="false">
      <c r="A4989" s="6" t="n">
        <v>50779</v>
      </c>
      <c r="B4989" s="6" t="s">
        <v>19</v>
      </c>
      <c r="C4989" s="6" t="s">
        <v>20</v>
      </c>
      <c r="D4989" s="6" t="s">
        <v>38</v>
      </c>
      <c r="E4989" s="6" t="s">
        <v>39</v>
      </c>
      <c r="F4989" s="6" t="s">
        <v>57</v>
      </c>
      <c r="G4989" s="6" t="s">
        <v>44</v>
      </c>
      <c r="H4989" s="6" t="n">
        <v>4</v>
      </c>
      <c r="I4989" s="7" t="n">
        <v>50</v>
      </c>
      <c r="J4989" s="6" t="n">
        <v>3</v>
      </c>
      <c r="K4989" s="7" t="n">
        <v>150</v>
      </c>
      <c r="L4989" s="7" t="n">
        <v>7.5</v>
      </c>
      <c r="M4989" s="8" t="n">
        <v>0.050000001</v>
      </c>
      <c r="N4989" s="7" t="n">
        <v>38.47999954</v>
      </c>
      <c r="O4989" s="12" t="n">
        <v>1</v>
      </c>
    </row>
    <row r="4990" customFormat="false" ht="15" hidden="false" customHeight="true" outlineLevel="0" collapsed="false">
      <c r="A4990" s="6" t="n">
        <v>39929</v>
      </c>
      <c r="B4990" s="6" t="s">
        <v>26</v>
      </c>
      <c r="C4990" s="6" t="s">
        <v>37</v>
      </c>
      <c r="D4990" s="6" t="s">
        <v>31</v>
      </c>
      <c r="E4990" s="6" t="s">
        <v>32</v>
      </c>
      <c r="F4990" s="6" t="s">
        <v>29</v>
      </c>
      <c r="G4990" s="6" t="s">
        <v>34</v>
      </c>
      <c r="H4990" s="6" t="n">
        <v>1</v>
      </c>
      <c r="I4990" s="7" t="n">
        <v>99.98999786</v>
      </c>
      <c r="J4990" s="6" t="n">
        <v>1</v>
      </c>
      <c r="K4990" s="7" t="n">
        <v>99.98999786</v>
      </c>
      <c r="L4990" s="7" t="n">
        <v>20</v>
      </c>
      <c r="M4990" s="8" t="n">
        <v>0.200000003</v>
      </c>
      <c r="N4990" s="7" t="n">
        <v>-8</v>
      </c>
      <c r="O4990" s="12" t="n">
        <v>1</v>
      </c>
    </row>
    <row r="4991" customFormat="false" ht="15" hidden="false" customHeight="true" outlineLevel="0" collapsed="false">
      <c r="A4991" s="6" t="n">
        <v>75165</v>
      </c>
      <c r="B4991" s="6" t="s">
        <v>19</v>
      </c>
      <c r="C4991" s="6" t="s">
        <v>20</v>
      </c>
      <c r="D4991" s="6" t="s">
        <v>27</v>
      </c>
      <c r="E4991" s="6" t="s">
        <v>69</v>
      </c>
      <c r="F4991" s="6" t="s">
        <v>87</v>
      </c>
      <c r="G4991" s="6" t="s">
        <v>44</v>
      </c>
      <c r="H4991" s="6" t="n">
        <v>4</v>
      </c>
      <c r="I4991" s="7" t="n">
        <v>532.5800171</v>
      </c>
      <c r="J4991" s="6" t="n">
        <v>1</v>
      </c>
      <c r="K4991" s="7" t="n">
        <v>532.5800171</v>
      </c>
      <c r="L4991" s="7" t="n">
        <v>5.329999924</v>
      </c>
      <c r="M4991" s="8" t="n">
        <v>0.01</v>
      </c>
      <c r="N4991" s="7" t="n">
        <v>-284.7200012</v>
      </c>
      <c r="O4991" s="12" t="n">
        <v>1</v>
      </c>
    </row>
    <row r="4992" customFormat="false" ht="15" hidden="false" customHeight="true" outlineLevel="0" collapsed="false">
      <c r="A4992" s="6" t="n">
        <v>55798</v>
      </c>
      <c r="B4992" s="6" t="s">
        <v>26</v>
      </c>
      <c r="C4992" s="6" t="s">
        <v>20</v>
      </c>
      <c r="D4992" s="6" t="s">
        <v>50</v>
      </c>
      <c r="E4992" s="6" t="s">
        <v>51</v>
      </c>
      <c r="F4992" s="6" t="s">
        <v>23</v>
      </c>
      <c r="G4992" s="6" t="s">
        <v>34</v>
      </c>
      <c r="H4992" s="6" t="n">
        <v>1</v>
      </c>
      <c r="I4992" s="7" t="n">
        <v>129.9900055</v>
      </c>
      <c r="J4992" s="6" t="n">
        <v>1</v>
      </c>
      <c r="K4992" s="7" t="n">
        <v>129.9900055</v>
      </c>
      <c r="L4992" s="7" t="n">
        <v>11.69999981</v>
      </c>
      <c r="M4992" s="8" t="n">
        <v>0.090000004</v>
      </c>
      <c r="N4992" s="7" t="n">
        <v>56.77999878</v>
      </c>
      <c r="O4992" s="12" t="n">
        <v>1</v>
      </c>
    </row>
    <row r="4993" customFormat="false" ht="15" hidden="false" customHeight="true" outlineLevel="0" collapsed="false">
      <c r="A4993" s="6" t="n">
        <v>56095</v>
      </c>
      <c r="B4993" s="6" t="s">
        <v>46</v>
      </c>
      <c r="C4993" s="6" t="s">
        <v>20</v>
      </c>
      <c r="D4993" s="6" t="s">
        <v>50</v>
      </c>
      <c r="E4993" s="6" t="s">
        <v>51</v>
      </c>
      <c r="F4993" s="6" t="s">
        <v>68</v>
      </c>
      <c r="G4993" s="6" t="s">
        <v>34</v>
      </c>
      <c r="H4993" s="6" t="n">
        <v>2</v>
      </c>
      <c r="I4993" s="7" t="n">
        <v>9.989999771</v>
      </c>
      <c r="J4993" s="6" t="n">
        <v>5</v>
      </c>
      <c r="K4993" s="7" t="n">
        <v>49.95000076</v>
      </c>
      <c r="L4993" s="7" t="n">
        <v>8.489999771</v>
      </c>
      <c r="M4993" s="8" t="n">
        <v>0.170000002</v>
      </c>
      <c r="N4993" s="7" t="n">
        <v>13.68000031</v>
      </c>
      <c r="O4993" s="12" t="n">
        <v>1</v>
      </c>
    </row>
    <row r="4994" customFormat="false" ht="15" hidden="false" customHeight="true" outlineLevel="0" collapsed="false">
      <c r="A4994" s="6" t="n">
        <v>57102</v>
      </c>
      <c r="B4994" s="6" t="s">
        <v>26</v>
      </c>
      <c r="C4994" s="6" t="s">
        <v>49</v>
      </c>
      <c r="D4994" s="6" t="s">
        <v>50</v>
      </c>
      <c r="E4994" s="6" t="s">
        <v>51</v>
      </c>
      <c r="F4994" s="6" t="s">
        <v>75</v>
      </c>
      <c r="G4994" s="6" t="s">
        <v>44</v>
      </c>
      <c r="H4994" s="6" t="n">
        <v>1</v>
      </c>
      <c r="I4994" s="7" t="n">
        <v>299.980011</v>
      </c>
      <c r="J4994" s="6" t="n">
        <v>1</v>
      </c>
      <c r="K4994" s="7" t="n">
        <v>299.980011</v>
      </c>
      <c r="L4994" s="7" t="n">
        <v>12</v>
      </c>
      <c r="M4994" s="8" t="n">
        <v>0.039999999</v>
      </c>
      <c r="N4994" s="7" t="n">
        <v>100.7900009</v>
      </c>
      <c r="O4994" s="12" t="n">
        <v>1</v>
      </c>
    </row>
    <row r="4995" customFormat="false" ht="15" hidden="false" customHeight="true" outlineLevel="0" collapsed="false">
      <c r="A4995" s="6" t="n">
        <v>53576</v>
      </c>
      <c r="B4995" s="6" t="s">
        <v>19</v>
      </c>
      <c r="C4995" s="6" t="s">
        <v>20</v>
      </c>
      <c r="D4995" s="6" t="s">
        <v>50</v>
      </c>
      <c r="E4995" s="6" t="s">
        <v>51</v>
      </c>
      <c r="F4995" s="6" t="s">
        <v>58</v>
      </c>
      <c r="G4995" s="6" t="s">
        <v>44</v>
      </c>
      <c r="H4995" s="6" t="n">
        <v>4</v>
      </c>
      <c r="I4995" s="7" t="n">
        <v>49.97999954</v>
      </c>
      <c r="J4995" s="6" t="n">
        <v>1</v>
      </c>
      <c r="K4995" s="7" t="n">
        <v>49.97999954</v>
      </c>
      <c r="L4995" s="7" t="n">
        <v>8.5</v>
      </c>
      <c r="M4995" s="8" t="n">
        <v>0.170000002</v>
      </c>
      <c r="N4995" s="7" t="n">
        <v>2.779999971</v>
      </c>
      <c r="O4995" s="9" t="n">
        <v>0</v>
      </c>
    </row>
    <row r="4996" customFormat="false" ht="15" hidden="false" customHeight="true" outlineLevel="0" collapsed="false">
      <c r="A4996" s="6" t="n">
        <v>49377</v>
      </c>
      <c r="B4996" s="6" t="s">
        <v>26</v>
      </c>
      <c r="C4996" s="6" t="s">
        <v>20</v>
      </c>
      <c r="D4996" s="6" t="s">
        <v>27</v>
      </c>
      <c r="E4996" s="6" t="s">
        <v>79</v>
      </c>
      <c r="F4996" s="6" t="s">
        <v>23</v>
      </c>
      <c r="G4996" s="6" t="s">
        <v>24</v>
      </c>
      <c r="H4996" s="6" t="n">
        <v>1</v>
      </c>
      <c r="I4996" s="7" t="n">
        <v>129.9900055</v>
      </c>
      <c r="J4996" s="6" t="n">
        <v>1</v>
      </c>
      <c r="K4996" s="7" t="n">
        <v>129.9900055</v>
      </c>
      <c r="L4996" s="7" t="n">
        <v>15.60000038</v>
      </c>
      <c r="M4996" s="8" t="n">
        <v>0.119999997</v>
      </c>
      <c r="N4996" s="7" t="n">
        <v>-25.73999977</v>
      </c>
      <c r="O4996" s="12" t="n">
        <v>1</v>
      </c>
    </row>
    <row r="4997" customFormat="false" ht="15" hidden="false" customHeight="true" outlineLevel="0" collapsed="false">
      <c r="A4997" s="6" t="n">
        <v>30288</v>
      </c>
      <c r="B4997" s="6" t="s">
        <v>46</v>
      </c>
      <c r="C4997" s="6" t="s">
        <v>20</v>
      </c>
      <c r="D4997" s="6" t="s">
        <v>27</v>
      </c>
      <c r="E4997" s="6" t="s">
        <v>42</v>
      </c>
      <c r="F4997" s="6" t="s">
        <v>23</v>
      </c>
      <c r="G4997" s="6" t="s">
        <v>34</v>
      </c>
      <c r="H4997" s="6" t="n">
        <v>2</v>
      </c>
      <c r="I4997" s="7" t="n">
        <v>129.9900055</v>
      </c>
      <c r="J4997" s="6" t="n">
        <v>1</v>
      </c>
      <c r="K4997" s="7" t="n">
        <v>129.9900055</v>
      </c>
      <c r="L4997" s="7" t="n">
        <v>5.199999809</v>
      </c>
      <c r="M4997" s="8" t="n">
        <v>0.039999999</v>
      </c>
      <c r="N4997" s="7" t="n">
        <v>45.29999924</v>
      </c>
      <c r="O4997" s="12" t="n">
        <v>1</v>
      </c>
    </row>
    <row r="4998" customFormat="false" ht="15" hidden="false" customHeight="true" outlineLevel="0" collapsed="false">
      <c r="A4998" s="6" t="n">
        <v>10380</v>
      </c>
      <c r="B4998" s="6" t="s">
        <v>19</v>
      </c>
      <c r="C4998" s="6" t="s">
        <v>20</v>
      </c>
      <c r="D4998" s="6" t="s">
        <v>21</v>
      </c>
      <c r="E4998" s="6" t="s">
        <v>64</v>
      </c>
      <c r="F4998" s="6" t="s">
        <v>40</v>
      </c>
      <c r="G4998" s="6" t="s">
        <v>34</v>
      </c>
      <c r="H4998" s="6" t="n">
        <v>4</v>
      </c>
      <c r="I4998" s="7" t="n">
        <v>399.980011</v>
      </c>
      <c r="J4998" s="6" t="n">
        <v>1</v>
      </c>
      <c r="K4998" s="7" t="n">
        <v>399.980011</v>
      </c>
      <c r="L4998" s="7" t="n">
        <v>64</v>
      </c>
      <c r="M4998" s="8" t="n">
        <v>0.159999996</v>
      </c>
      <c r="N4998" s="7" t="n">
        <v>21.17000008</v>
      </c>
      <c r="O4998" s="12" t="n">
        <v>1</v>
      </c>
    </row>
    <row r="4999" customFormat="false" ht="15" hidden="false" customHeight="true" outlineLevel="0" collapsed="false">
      <c r="A4999" s="6" t="n">
        <v>41261</v>
      </c>
      <c r="B4999" s="6" t="s">
        <v>19</v>
      </c>
      <c r="C4999" s="6" t="s">
        <v>20</v>
      </c>
      <c r="D4999" s="6" t="s">
        <v>31</v>
      </c>
      <c r="E4999" s="6" t="s">
        <v>32</v>
      </c>
      <c r="F4999" s="6" t="s">
        <v>71</v>
      </c>
      <c r="G4999" s="6" t="s">
        <v>24</v>
      </c>
      <c r="H4999" s="6" t="n">
        <v>4</v>
      </c>
      <c r="I4999" s="7" t="n">
        <v>199.9900055</v>
      </c>
      <c r="J4999" s="6" t="n">
        <v>1</v>
      </c>
      <c r="K4999" s="7" t="n">
        <v>199.9900055</v>
      </c>
      <c r="L4999" s="7" t="n">
        <v>18</v>
      </c>
      <c r="M4999" s="8" t="n">
        <v>0.090000004</v>
      </c>
      <c r="N4999" s="7" t="n">
        <v>16.37999916</v>
      </c>
      <c r="O4999" s="9" t="n">
        <v>0</v>
      </c>
    </row>
    <row r="5000" customFormat="false" ht="15" hidden="false" customHeight="true" outlineLevel="0" collapsed="false">
      <c r="A5000" s="6" t="n">
        <v>36432</v>
      </c>
      <c r="B5000" s="6" t="s">
        <v>46</v>
      </c>
      <c r="C5000" s="6" t="s">
        <v>20</v>
      </c>
      <c r="D5000" s="6" t="s">
        <v>31</v>
      </c>
      <c r="E5000" s="6" t="s">
        <v>56</v>
      </c>
      <c r="F5000" s="6" t="s">
        <v>33</v>
      </c>
      <c r="G5000" s="6" t="s">
        <v>34</v>
      </c>
      <c r="H5000" s="6" t="n">
        <v>2</v>
      </c>
      <c r="I5000" s="7" t="n">
        <v>59.99000168</v>
      </c>
      <c r="J5000" s="6" t="n">
        <v>4</v>
      </c>
      <c r="K5000" s="7" t="n">
        <v>239.9600067</v>
      </c>
      <c r="L5000" s="7" t="n">
        <v>9.600000381</v>
      </c>
      <c r="M5000" s="8" t="n">
        <v>0.039999999</v>
      </c>
      <c r="N5000" s="7" t="n">
        <v>108.2699966</v>
      </c>
      <c r="O5000" s="12" t="n">
        <v>1</v>
      </c>
    </row>
    <row r="5001" customFormat="false" ht="15" hidden="false" customHeight="true" outlineLevel="0" collapsed="false">
      <c r="A5001" s="6" t="n">
        <v>31773</v>
      </c>
      <c r="B5001" s="6" t="s">
        <v>19</v>
      </c>
      <c r="C5001" s="6" t="s">
        <v>49</v>
      </c>
      <c r="D5001" s="6" t="s">
        <v>31</v>
      </c>
      <c r="E5001" s="6" t="s">
        <v>56</v>
      </c>
      <c r="F5001" s="6" t="s">
        <v>33</v>
      </c>
      <c r="G5001" s="6" t="s">
        <v>34</v>
      </c>
      <c r="H5001" s="6" t="n">
        <v>4</v>
      </c>
      <c r="I5001" s="7" t="n">
        <v>59.99000168</v>
      </c>
      <c r="J5001" s="6" t="n">
        <v>3</v>
      </c>
      <c r="K5001" s="7" t="n">
        <v>179.9700012</v>
      </c>
      <c r="L5001" s="7" t="n">
        <v>9.899999619</v>
      </c>
      <c r="M5001" s="8" t="n">
        <v>0.059999999</v>
      </c>
      <c r="N5001" s="7" t="n">
        <v>21.26000023</v>
      </c>
      <c r="O5001" s="9" t="n">
        <v>0</v>
      </c>
    </row>
    <row r="5002" customFormat="false" ht="15" hidden="false" customHeight="true" outlineLevel="0" collapsed="false">
      <c r="A5002" s="6" t="n">
        <v>32195</v>
      </c>
      <c r="B5002" s="6" t="s">
        <v>19</v>
      </c>
      <c r="C5002" s="6" t="s">
        <v>20</v>
      </c>
      <c r="D5002" s="6" t="s">
        <v>31</v>
      </c>
      <c r="E5002" s="6" t="s">
        <v>32</v>
      </c>
      <c r="F5002" s="6" t="s">
        <v>40</v>
      </c>
      <c r="G5002" s="6" t="s">
        <v>47</v>
      </c>
      <c r="H5002" s="6" t="n">
        <v>4</v>
      </c>
      <c r="I5002" s="7" t="n">
        <v>399.980011</v>
      </c>
      <c r="J5002" s="6" t="n">
        <v>1</v>
      </c>
      <c r="K5002" s="7" t="n">
        <v>399.980011</v>
      </c>
      <c r="L5002" s="7" t="n">
        <v>48</v>
      </c>
      <c r="M5002" s="8" t="n">
        <v>0.119999997</v>
      </c>
      <c r="N5002" s="7" t="n">
        <v>131.9900055</v>
      </c>
      <c r="O5002" s="12" t="n">
        <v>1</v>
      </c>
    </row>
    <row r="5003" customFormat="false" ht="15" hidden="false" customHeight="true" outlineLevel="0" collapsed="false">
      <c r="A5003" s="6" t="n">
        <v>47729</v>
      </c>
      <c r="B5003" s="6" t="s">
        <v>19</v>
      </c>
      <c r="C5003" s="6" t="s">
        <v>37</v>
      </c>
      <c r="D5003" s="6" t="s">
        <v>38</v>
      </c>
      <c r="E5003" s="6" t="s">
        <v>70</v>
      </c>
      <c r="F5003" s="6" t="s">
        <v>23</v>
      </c>
      <c r="G5003" s="6" t="s">
        <v>34</v>
      </c>
      <c r="H5003" s="6" t="n">
        <v>4</v>
      </c>
      <c r="I5003" s="7" t="n">
        <v>129.9900055</v>
      </c>
      <c r="J5003" s="6" t="n">
        <v>1</v>
      </c>
      <c r="K5003" s="7" t="n">
        <v>129.9900055</v>
      </c>
      <c r="L5003" s="7" t="n">
        <v>0</v>
      </c>
      <c r="M5003" s="8" t="n">
        <v>0</v>
      </c>
      <c r="N5003" s="7" t="n">
        <v>37.70000076</v>
      </c>
      <c r="O5003" s="12" t="n">
        <v>1</v>
      </c>
    </row>
    <row r="5004" customFormat="false" ht="15" hidden="false" customHeight="true" outlineLevel="0" collapsed="false">
      <c r="A5004" s="6" t="n">
        <v>23382</v>
      </c>
      <c r="B5004" s="6" t="s">
        <v>36</v>
      </c>
      <c r="C5004" s="6" t="s">
        <v>20</v>
      </c>
      <c r="D5004" s="6" t="s">
        <v>27</v>
      </c>
      <c r="E5004" s="6" t="s">
        <v>54</v>
      </c>
      <c r="F5004" s="6" t="s">
        <v>73</v>
      </c>
      <c r="G5004" s="6" t="s">
        <v>47</v>
      </c>
      <c r="H5004" s="6" t="n">
        <v>0</v>
      </c>
      <c r="I5004" s="7" t="n">
        <v>39.99000168</v>
      </c>
      <c r="J5004" s="6" t="n">
        <v>1</v>
      </c>
      <c r="K5004" s="7" t="n">
        <v>39.99000168</v>
      </c>
      <c r="L5004" s="7" t="n">
        <v>0.400000006</v>
      </c>
      <c r="M5004" s="8" t="n">
        <v>0.01</v>
      </c>
      <c r="N5004" s="7" t="n">
        <v>-3.480000019</v>
      </c>
      <c r="O5004" s="9" t="n">
        <v>0</v>
      </c>
    </row>
    <row r="5005" customFormat="false" ht="15" hidden="false" customHeight="true" outlineLevel="0" collapsed="false">
      <c r="A5005" s="6" t="n">
        <v>35566</v>
      </c>
      <c r="B5005" s="6" t="s">
        <v>19</v>
      </c>
      <c r="C5005" s="6" t="s">
        <v>37</v>
      </c>
      <c r="D5005" s="6" t="s">
        <v>31</v>
      </c>
      <c r="E5005" s="6" t="s">
        <v>56</v>
      </c>
      <c r="F5005" s="6" t="s">
        <v>58</v>
      </c>
      <c r="G5005" s="6" t="s">
        <v>47</v>
      </c>
      <c r="H5005" s="6" t="n">
        <v>4</v>
      </c>
      <c r="I5005" s="7" t="n">
        <v>49.97999954</v>
      </c>
      <c r="J5005" s="6" t="n">
        <v>3</v>
      </c>
      <c r="K5005" s="7" t="n">
        <v>149.9400024</v>
      </c>
      <c r="L5005" s="7" t="n">
        <v>1.5</v>
      </c>
      <c r="M5005" s="8" t="n">
        <v>0.01</v>
      </c>
      <c r="N5005" s="7" t="n">
        <v>48.24000168</v>
      </c>
      <c r="O5005" s="9" t="n">
        <v>0</v>
      </c>
    </row>
    <row r="5006" customFormat="false" ht="15" hidden="false" customHeight="true" outlineLevel="0" collapsed="false">
      <c r="A5006" s="6" t="n">
        <v>67919</v>
      </c>
      <c r="B5006" s="6" t="s">
        <v>19</v>
      </c>
      <c r="C5006" s="6" t="s">
        <v>20</v>
      </c>
      <c r="D5006" s="6" t="s">
        <v>21</v>
      </c>
      <c r="E5006" s="6" t="s">
        <v>22</v>
      </c>
      <c r="F5006" s="6" t="s">
        <v>40</v>
      </c>
      <c r="G5006" s="6" t="s">
        <v>34</v>
      </c>
      <c r="H5006" s="6" t="n">
        <v>4</v>
      </c>
      <c r="I5006" s="7" t="n">
        <v>399.980011</v>
      </c>
      <c r="J5006" s="6" t="n">
        <v>1</v>
      </c>
      <c r="K5006" s="7" t="n">
        <v>399.980011</v>
      </c>
      <c r="L5006" s="7" t="n">
        <v>36</v>
      </c>
      <c r="M5006" s="8" t="n">
        <v>0.090000004</v>
      </c>
      <c r="N5006" s="7" t="n">
        <v>-91</v>
      </c>
      <c r="O5006" s="12" t="n">
        <v>1</v>
      </c>
    </row>
    <row r="5007" customFormat="false" ht="15" hidden="false" customHeight="true" outlineLevel="0" collapsed="false">
      <c r="A5007" s="6" t="n">
        <v>38500</v>
      </c>
      <c r="B5007" s="6" t="s">
        <v>19</v>
      </c>
      <c r="C5007" s="6" t="s">
        <v>37</v>
      </c>
      <c r="D5007" s="6" t="s">
        <v>31</v>
      </c>
      <c r="E5007" s="6" t="s">
        <v>62</v>
      </c>
      <c r="F5007" s="6" t="s">
        <v>58</v>
      </c>
      <c r="G5007" s="6" t="s">
        <v>44</v>
      </c>
      <c r="H5007" s="6" t="n">
        <v>4</v>
      </c>
      <c r="I5007" s="7" t="n">
        <v>49.97999954</v>
      </c>
      <c r="J5007" s="6" t="n">
        <v>2</v>
      </c>
      <c r="K5007" s="7" t="n">
        <v>99.95999908</v>
      </c>
      <c r="L5007" s="7" t="n">
        <v>19.98999977</v>
      </c>
      <c r="M5007" s="8" t="n">
        <v>0.200000003</v>
      </c>
      <c r="N5007" s="7" t="n">
        <v>6</v>
      </c>
      <c r="O5007" s="12" t="n">
        <v>1</v>
      </c>
    </row>
    <row r="5008" customFormat="false" ht="15" hidden="false" customHeight="true" outlineLevel="0" collapsed="false">
      <c r="A5008" s="6" t="n">
        <v>21083</v>
      </c>
      <c r="B5008" s="6" t="s">
        <v>19</v>
      </c>
      <c r="C5008" s="6" t="s">
        <v>37</v>
      </c>
      <c r="D5008" s="6" t="s">
        <v>27</v>
      </c>
      <c r="E5008" s="6" t="s">
        <v>54</v>
      </c>
      <c r="F5008" s="6" t="s">
        <v>73</v>
      </c>
      <c r="G5008" s="6" t="s">
        <v>24</v>
      </c>
      <c r="H5008" s="6" t="n">
        <v>4</v>
      </c>
      <c r="I5008" s="7" t="n">
        <v>39.99000168</v>
      </c>
      <c r="J5008" s="6" t="n">
        <v>4</v>
      </c>
      <c r="K5008" s="7" t="n">
        <v>159.9600067</v>
      </c>
      <c r="L5008" s="7" t="n">
        <v>31.98999977</v>
      </c>
      <c r="M5008" s="8" t="n">
        <v>0.200000003</v>
      </c>
      <c r="N5008" s="7" t="n">
        <v>21.75</v>
      </c>
      <c r="O5008" s="9" t="n">
        <v>0</v>
      </c>
    </row>
    <row r="5009" customFormat="false" ht="15" hidden="false" customHeight="true" outlineLevel="0" collapsed="false">
      <c r="A5009" s="6" t="n">
        <v>12530</v>
      </c>
      <c r="B5009" s="6" t="s">
        <v>46</v>
      </c>
      <c r="C5009" s="6" t="s">
        <v>20</v>
      </c>
      <c r="D5009" s="6" t="s">
        <v>21</v>
      </c>
      <c r="E5009" s="6" t="s">
        <v>65</v>
      </c>
      <c r="F5009" s="6" t="s">
        <v>33</v>
      </c>
      <c r="G5009" s="6" t="s">
        <v>34</v>
      </c>
      <c r="H5009" s="6" t="n">
        <v>2</v>
      </c>
      <c r="I5009" s="7" t="n">
        <v>59.99000168</v>
      </c>
      <c r="J5009" s="6" t="n">
        <v>2</v>
      </c>
      <c r="K5009" s="7" t="n">
        <v>119.9800034</v>
      </c>
      <c r="L5009" s="7" t="n">
        <v>3.599999905</v>
      </c>
      <c r="M5009" s="8" t="n">
        <v>0.029999999</v>
      </c>
      <c r="N5009" s="7" t="n">
        <v>24.44000053</v>
      </c>
      <c r="O5009" s="12" t="n">
        <v>1</v>
      </c>
    </row>
    <row r="5010" customFormat="false" ht="15" hidden="false" customHeight="true" outlineLevel="0" collapsed="false">
      <c r="A5010" s="6" t="n">
        <v>66130</v>
      </c>
      <c r="B5010" s="6" t="s">
        <v>19</v>
      </c>
      <c r="C5010" s="6" t="s">
        <v>20</v>
      </c>
      <c r="D5010" s="6" t="s">
        <v>21</v>
      </c>
      <c r="E5010" s="6" t="s">
        <v>65</v>
      </c>
      <c r="F5010" s="6" t="s">
        <v>33</v>
      </c>
      <c r="G5010" s="6" t="s">
        <v>34</v>
      </c>
      <c r="H5010" s="6" t="n">
        <v>4</v>
      </c>
      <c r="I5010" s="7" t="n">
        <v>59.99000168</v>
      </c>
      <c r="J5010" s="6" t="n">
        <v>3</v>
      </c>
      <c r="K5010" s="7" t="n">
        <v>179.9700012</v>
      </c>
      <c r="L5010" s="7" t="n">
        <v>7.199999809</v>
      </c>
      <c r="M5010" s="8" t="n">
        <v>0.039999999</v>
      </c>
      <c r="N5010" s="7" t="n">
        <v>51.83000183</v>
      </c>
      <c r="O5010" s="12" t="n">
        <v>1</v>
      </c>
    </row>
    <row r="5011" customFormat="false" ht="15" hidden="false" customHeight="true" outlineLevel="0" collapsed="false">
      <c r="A5011" s="6" t="n">
        <v>17735</v>
      </c>
      <c r="B5011" s="6" t="s">
        <v>19</v>
      </c>
      <c r="C5011" s="6" t="s">
        <v>20</v>
      </c>
      <c r="D5011" s="6" t="s">
        <v>21</v>
      </c>
      <c r="E5011" s="6" t="s">
        <v>22</v>
      </c>
      <c r="F5011" s="6" t="s">
        <v>73</v>
      </c>
      <c r="G5011" s="6" t="s">
        <v>24</v>
      </c>
      <c r="H5011" s="6" t="n">
        <v>4</v>
      </c>
      <c r="I5011" s="7" t="n">
        <v>39.99000168</v>
      </c>
      <c r="J5011" s="6" t="n">
        <v>1</v>
      </c>
      <c r="K5011" s="7" t="n">
        <v>39.99000168</v>
      </c>
      <c r="L5011" s="7" t="n">
        <v>6</v>
      </c>
      <c r="M5011" s="8" t="n">
        <v>0.150000006</v>
      </c>
      <c r="N5011" s="7" t="n">
        <v>16.3199997</v>
      </c>
      <c r="O5011" s="12" t="n">
        <v>1</v>
      </c>
    </row>
    <row r="5012" customFormat="false" ht="15" hidden="false" customHeight="true" outlineLevel="0" collapsed="false">
      <c r="A5012" s="6" t="n">
        <v>62256</v>
      </c>
      <c r="B5012" s="6" t="s">
        <v>46</v>
      </c>
      <c r="C5012" s="6" t="s">
        <v>37</v>
      </c>
      <c r="D5012" s="6" t="s">
        <v>21</v>
      </c>
      <c r="E5012" s="6" t="s">
        <v>65</v>
      </c>
      <c r="F5012" s="6" t="s">
        <v>57</v>
      </c>
      <c r="G5012" s="6" t="s">
        <v>34</v>
      </c>
      <c r="H5012" s="6" t="n">
        <v>2</v>
      </c>
      <c r="I5012" s="7" t="n">
        <v>50</v>
      </c>
      <c r="J5012" s="6" t="n">
        <v>1</v>
      </c>
      <c r="K5012" s="7" t="n">
        <v>50</v>
      </c>
      <c r="L5012" s="7" t="n">
        <v>1</v>
      </c>
      <c r="M5012" s="8" t="n">
        <v>0.02</v>
      </c>
      <c r="N5012" s="7" t="n">
        <v>17.14999962</v>
      </c>
      <c r="O5012" s="9" t="n">
        <v>0</v>
      </c>
    </row>
    <row r="5013" customFormat="false" ht="15" hidden="false" customHeight="true" outlineLevel="0" collapsed="false">
      <c r="A5013" s="6" t="n">
        <v>11987</v>
      </c>
      <c r="B5013" s="6" t="s">
        <v>26</v>
      </c>
      <c r="C5013" s="6" t="s">
        <v>20</v>
      </c>
      <c r="D5013" s="6" t="s">
        <v>21</v>
      </c>
      <c r="E5013" s="6" t="s">
        <v>22</v>
      </c>
      <c r="F5013" s="6" t="s">
        <v>58</v>
      </c>
      <c r="G5013" s="6" t="s">
        <v>24</v>
      </c>
      <c r="H5013" s="6" t="n">
        <v>1</v>
      </c>
      <c r="I5013" s="7" t="n">
        <v>49.97999954</v>
      </c>
      <c r="J5013" s="6" t="n">
        <v>1</v>
      </c>
      <c r="K5013" s="7" t="n">
        <v>49.97999954</v>
      </c>
      <c r="L5013" s="7" t="n">
        <v>8.5</v>
      </c>
      <c r="M5013" s="8" t="n">
        <v>0.170000002</v>
      </c>
      <c r="N5013" s="7" t="n">
        <v>15.76000023</v>
      </c>
      <c r="O5013" s="12" t="n">
        <v>1</v>
      </c>
    </row>
    <row r="5014" customFormat="false" ht="15" hidden="false" customHeight="true" outlineLevel="0" collapsed="false">
      <c r="A5014" s="6" t="n">
        <v>53554</v>
      </c>
      <c r="B5014" s="6" t="s">
        <v>19</v>
      </c>
      <c r="C5014" s="6" t="s">
        <v>20</v>
      </c>
      <c r="D5014" s="6" t="s">
        <v>50</v>
      </c>
      <c r="E5014" s="6" t="s">
        <v>51</v>
      </c>
      <c r="F5014" s="6" t="s">
        <v>33</v>
      </c>
      <c r="G5014" s="6" t="s">
        <v>44</v>
      </c>
      <c r="H5014" s="6" t="n">
        <v>4</v>
      </c>
      <c r="I5014" s="7" t="n">
        <v>59.99000168</v>
      </c>
      <c r="J5014" s="6" t="n">
        <v>2</v>
      </c>
      <c r="K5014" s="7" t="n">
        <v>119.9800034</v>
      </c>
      <c r="L5014" s="7" t="n">
        <v>1.200000048</v>
      </c>
      <c r="M5014" s="8" t="n">
        <v>0.01</v>
      </c>
      <c r="N5014" s="7" t="n">
        <v>21.37999916</v>
      </c>
      <c r="O5014" s="12" t="n">
        <v>1</v>
      </c>
    </row>
    <row r="5015" customFormat="false" ht="15" hidden="false" customHeight="true" outlineLevel="0" collapsed="false">
      <c r="A5015" s="6" t="n">
        <v>66990</v>
      </c>
      <c r="B5015" s="6" t="s">
        <v>19</v>
      </c>
      <c r="C5015" s="6" t="s">
        <v>20</v>
      </c>
      <c r="D5015" s="6" t="s">
        <v>21</v>
      </c>
      <c r="E5015" s="6" t="s">
        <v>64</v>
      </c>
      <c r="F5015" s="6" t="s">
        <v>71</v>
      </c>
      <c r="G5015" s="6" t="s">
        <v>44</v>
      </c>
      <c r="H5015" s="6" t="n">
        <v>4</v>
      </c>
      <c r="I5015" s="7" t="n">
        <v>199.9900055</v>
      </c>
      <c r="J5015" s="6" t="n">
        <v>1</v>
      </c>
      <c r="K5015" s="7" t="n">
        <v>199.9900055</v>
      </c>
      <c r="L5015" s="7" t="n">
        <v>4</v>
      </c>
      <c r="M5015" s="8" t="n">
        <v>0.02</v>
      </c>
      <c r="N5015" s="7" t="n">
        <v>5.880000114</v>
      </c>
      <c r="O5015" s="12" t="n">
        <v>1</v>
      </c>
    </row>
    <row r="5016" customFormat="false" ht="15" hidden="false" customHeight="true" outlineLevel="0" collapsed="false">
      <c r="A5016" s="6" t="n">
        <v>38647</v>
      </c>
      <c r="B5016" s="6" t="s">
        <v>46</v>
      </c>
      <c r="C5016" s="6" t="s">
        <v>20</v>
      </c>
      <c r="D5016" s="6" t="s">
        <v>31</v>
      </c>
      <c r="E5016" s="6" t="s">
        <v>62</v>
      </c>
      <c r="F5016" s="6" t="s">
        <v>33</v>
      </c>
      <c r="G5016" s="6" t="s">
        <v>44</v>
      </c>
      <c r="H5016" s="6" t="n">
        <v>2</v>
      </c>
      <c r="I5016" s="7" t="n">
        <v>59.99000168</v>
      </c>
      <c r="J5016" s="6" t="n">
        <v>4</v>
      </c>
      <c r="K5016" s="7" t="n">
        <v>239.9600067</v>
      </c>
      <c r="L5016" s="7" t="n">
        <v>28.79999924</v>
      </c>
      <c r="M5016" s="8" t="n">
        <v>0.119999997</v>
      </c>
      <c r="N5016" s="7" t="n">
        <v>21.12000084</v>
      </c>
      <c r="O5016" s="12" t="n">
        <v>1</v>
      </c>
    </row>
    <row r="5017" customFormat="false" ht="15" hidden="false" customHeight="true" outlineLevel="0" collapsed="false">
      <c r="A5017" s="6" t="n">
        <v>16725</v>
      </c>
      <c r="B5017" s="6" t="s">
        <v>46</v>
      </c>
      <c r="C5017" s="6" t="s">
        <v>37</v>
      </c>
      <c r="D5017" s="6" t="s">
        <v>21</v>
      </c>
      <c r="E5017" s="6" t="s">
        <v>64</v>
      </c>
      <c r="F5017" s="6" t="s">
        <v>40</v>
      </c>
      <c r="G5017" s="6" t="s">
        <v>24</v>
      </c>
      <c r="H5017" s="6" t="n">
        <v>2</v>
      </c>
      <c r="I5017" s="7" t="n">
        <v>399.980011</v>
      </c>
      <c r="J5017" s="6" t="n">
        <v>1</v>
      </c>
      <c r="K5017" s="7" t="n">
        <v>399.980011</v>
      </c>
      <c r="L5017" s="7" t="n">
        <v>16</v>
      </c>
      <c r="M5017" s="8" t="n">
        <v>0.039999999</v>
      </c>
      <c r="N5017" s="7" t="n">
        <v>-959.9500122</v>
      </c>
      <c r="O5017" s="12" t="n">
        <v>1</v>
      </c>
    </row>
    <row r="5018" customFormat="false" ht="15" hidden="false" customHeight="true" outlineLevel="0" collapsed="false">
      <c r="A5018" s="6" t="n">
        <v>24758</v>
      </c>
      <c r="B5018" s="6" t="s">
        <v>46</v>
      </c>
      <c r="C5018" s="6" t="s">
        <v>49</v>
      </c>
      <c r="D5018" s="6" t="s">
        <v>27</v>
      </c>
      <c r="E5018" s="6" t="s">
        <v>28</v>
      </c>
      <c r="F5018" s="6" t="s">
        <v>75</v>
      </c>
      <c r="G5018" s="6" t="s">
        <v>24</v>
      </c>
      <c r="H5018" s="6" t="n">
        <v>2</v>
      </c>
      <c r="I5018" s="7" t="n">
        <v>299.980011</v>
      </c>
      <c r="J5018" s="6" t="n">
        <v>1</v>
      </c>
      <c r="K5018" s="7" t="n">
        <v>299.980011</v>
      </c>
      <c r="L5018" s="7" t="n">
        <v>75</v>
      </c>
      <c r="M5018" s="8" t="n">
        <v>0.25</v>
      </c>
      <c r="N5018" s="7" t="n">
        <v>92.23999786</v>
      </c>
      <c r="O5018" s="12" t="n">
        <v>1</v>
      </c>
    </row>
    <row r="5019" customFormat="false" ht="15" hidden="false" customHeight="true" outlineLevel="0" collapsed="false">
      <c r="A5019" s="6" t="n">
        <v>7015</v>
      </c>
      <c r="B5019" s="6" t="s">
        <v>46</v>
      </c>
      <c r="C5019" s="6" t="s">
        <v>37</v>
      </c>
      <c r="D5019" s="6" t="s">
        <v>50</v>
      </c>
      <c r="E5019" s="6" t="s">
        <v>72</v>
      </c>
      <c r="F5019" s="6" t="s">
        <v>58</v>
      </c>
      <c r="G5019" s="6" t="s">
        <v>24</v>
      </c>
      <c r="H5019" s="6" t="n">
        <v>2</v>
      </c>
      <c r="I5019" s="7" t="n">
        <v>49.97999954</v>
      </c>
      <c r="J5019" s="6" t="n">
        <v>4</v>
      </c>
      <c r="K5019" s="7" t="n">
        <v>199.9199982</v>
      </c>
      <c r="L5019" s="7" t="n">
        <v>17.98999977</v>
      </c>
      <c r="M5019" s="8" t="n">
        <v>0.090000004</v>
      </c>
      <c r="N5019" s="7" t="n">
        <v>72.76999664</v>
      </c>
      <c r="O5019" s="12" t="n">
        <v>1</v>
      </c>
    </row>
    <row r="5020" customFormat="false" ht="15" hidden="false" customHeight="true" outlineLevel="0" collapsed="false">
      <c r="A5020" s="6" t="n">
        <v>12447</v>
      </c>
      <c r="B5020" s="6" t="s">
        <v>19</v>
      </c>
      <c r="C5020" s="6" t="s">
        <v>49</v>
      </c>
      <c r="D5020" s="6" t="s">
        <v>21</v>
      </c>
      <c r="E5020" s="6" t="s">
        <v>65</v>
      </c>
      <c r="F5020" s="6" t="s">
        <v>58</v>
      </c>
      <c r="G5020" s="6" t="s">
        <v>34</v>
      </c>
      <c r="H5020" s="6" t="n">
        <v>4</v>
      </c>
      <c r="I5020" s="7" t="n">
        <v>49.97999954</v>
      </c>
      <c r="J5020" s="6" t="n">
        <v>3</v>
      </c>
      <c r="K5020" s="7" t="n">
        <v>149.9400024</v>
      </c>
      <c r="L5020" s="7" t="n">
        <v>25.48999977</v>
      </c>
      <c r="M5020" s="8" t="n">
        <v>0.170000002</v>
      </c>
      <c r="N5020" s="7" t="n">
        <v>59.74000168</v>
      </c>
      <c r="O5020" s="9" t="n">
        <v>0</v>
      </c>
    </row>
    <row r="5021" customFormat="false" ht="15" hidden="false" customHeight="true" outlineLevel="0" collapsed="false">
      <c r="A5021" s="6" t="n">
        <v>40193</v>
      </c>
      <c r="B5021" s="6" t="s">
        <v>19</v>
      </c>
      <c r="C5021" s="6" t="s">
        <v>49</v>
      </c>
      <c r="D5021" s="6" t="s">
        <v>31</v>
      </c>
      <c r="E5021" s="6" t="s">
        <v>56</v>
      </c>
      <c r="F5021" s="6" t="s">
        <v>71</v>
      </c>
      <c r="G5021" s="6" t="s">
        <v>34</v>
      </c>
      <c r="H5021" s="6" t="n">
        <v>4</v>
      </c>
      <c r="I5021" s="7" t="n">
        <v>199.9900055</v>
      </c>
      <c r="J5021" s="6" t="n">
        <v>1</v>
      </c>
      <c r="K5021" s="7" t="n">
        <v>199.9900055</v>
      </c>
      <c r="L5021" s="7" t="n">
        <v>24</v>
      </c>
      <c r="M5021" s="8" t="n">
        <v>0.119999997</v>
      </c>
      <c r="N5021" s="7" t="n">
        <v>22</v>
      </c>
      <c r="O5021" s="9" t="n">
        <v>0</v>
      </c>
    </row>
    <row r="5022" customFormat="false" ht="15" hidden="false" customHeight="true" outlineLevel="0" collapsed="false">
      <c r="A5022" s="6" t="n">
        <v>33514</v>
      </c>
      <c r="B5022" s="6" t="s">
        <v>19</v>
      </c>
      <c r="C5022" s="6" t="s">
        <v>20</v>
      </c>
      <c r="D5022" s="6" t="s">
        <v>31</v>
      </c>
      <c r="E5022" s="6" t="s">
        <v>86</v>
      </c>
      <c r="F5022" s="6" t="s">
        <v>58</v>
      </c>
      <c r="G5022" s="6" t="s">
        <v>24</v>
      </c>
      <c r="H5022" s="6" t="n">
        <v>4</v>
      </c>
      <c r="I5022" s="7" t="n">
        <v>49.97999954</v>
      </c>
      <c r="J5022" s="6" t="n">
        <v>2</v>
      </c>
      <c r="K5022" s="7" t="n">
        <v>99.95999908</v>
      </c>
      <c r="L5022" s="7" t="n">
        <v>15.98999977</v>
      </c>
      <c r="M5022" s="8" t="n">
        <v>0.159999996</v>
      </c>
      <c r="N5022" s="7" t="n">
        <v>7.389999866</v>
      </c>
      <c r="O5022" s="12" t="n">
        <v>1</v>
      </c>
    </row>
    <row r="5023" customFormat="false" ht="15" hidden="false" customHeight="true" outlineLevel="0" collapsed="false">
      <c r="A5023" s="6" t="n">
        <v>43768</v>
      </c>
      <c r="B5023" s="6" t="s">
        <v>26</v>
      </c>
      <c r="C5023" s="6" t="s">
        <v>20</v>
      </c>
      <c r="D5023" s="6" t="s">
        <v>27</v>
      </c>
      <c r="E5023" s="6" t="s">
        <v>79</v>
      </c>
      <c r="F5023" s="6" t="s">
        <v>33</v>
      </c>
      <c r="G5023" s="6" t="s">
        <v>34</v>
      </c>
      <c r="H5023" s="6" t="n">
        <v>1</v>
      </c>
      <c r="I5023" s="7" t="n">
        <v>59.99000168</v>
      </c>
      <c r="J5023" s="6" t="n">
        <v>4</v>
      </c>
      <c r="K5023" s="7" t="n">
        <v>239.9600067</v>
      </c>
      <c r="L5023" s="7" t="n">
        <v>28.79999924</v>
      </c>
      <c r="M5023" s="8" t="n">
        <v>0.119999997</v>
      </c>
      <c r="N5023" s="7" t="n">
        <v>54.90000153</v>
      </c>
      <c r="O5023" s="12" t="n">
        <v>1</v>
      </c>
    </row>
    <row r="5024" customFormat="false" ht="15" hidden="false" customHeight="true" outlineLevel="0" collapsed="false">
      <c r="A5024" s="6" t="n">
        <v>64874</v>
      </c>
      <c r="B5024" s="6" t="s">
        <v>46</v>
      </c>
      <c r="C5024" s="6" t="s">
        <v>20</v>
      </c>
      <c r="D5024" s="6" t="s">
        <v>21</v>
      </c>
      <c r="E5024" s="6" t="s">
        <v>65</v>
      </c>
      <c r="F5024" s="6" t="s">
        <v>73</v>
      </c>
      <c r="G5024" s="6" t="s">
        <v>34</v>
      </c>
      <c r="H5024" s="6" t="n">
        <v>2</v>
      </c>
      <c r="I5024" s="7" t="n">
        <v>39.99000168</v>
      </c>
      <c r="J5024" s="6" t="n">
        <v>5</v>
      </c>
      <c r="K5024" s="7" t="n">
        <v>199.9499969</v>
      </c>
      <c r="L5024" s="7" t="n">
        <v>23.98999977</v>
      </c>
      <c r="M5024" s="8" t="n">
        <v>0.119999997</v>
      </c>
      <c r="N5024" s="7" t="n">
        <v>68.62000275</v>
      </c>
      <c r="O5024" s="12" t="n">
        <v>1</v>
      </c>
    </row>
    <row r="5025" customFormat="false" ht="15" hidden="false" customHeight="true" outlineLevel="0" collapsed="false">
      <c r="A5025" s="6" t="n">
        <v>53484</v>
      </c>
      <c r="B5025" s="6" t="s">
        <v>19</v>
      </c>
      <c r="C5025" s="6" t="s">
        <v>20</v>
      </c>
      <c r="D5025" s="6" t="s">
        <v>50</v>
      </c>
      <c r="E5025" s="6" t="s">
        <v>63</v>
      </c>
      <c r="F5025" s="6" t="s">
        <v>40</v>
      </c>
      <c r="G5025" s="6" t="s">
        <v>24</v>
      </c>
      <c r="H5025" s="6" t="n">
        <v>4</v>
      </c>
      <c r="I5025" s="7" t="n">
        <v>399.980011</v>
      </c>
      <c r="J5025" s="6" t="n">
        <v>1</v>
      </c>
      <c r="K5025" s="7" t="n">
        <v>399.980011</v>
      </c>
      <c r="L5025" s="7" t="n">
        <v>80</v>
      </c>
      <c r="M5025" s="8" t="n">
        <v>0.200000003</v>
      </c>
      <c r="N5025" s="7" t="n">
        <v>-511.9700012</v>
      </c>
      <c r="O5025" s="12" t="n">
        <v>1</v>
      </c>
    </row>
    <row r="5026" customFormat="false" ht="15" hidden="false" customHeight="true" outlineLevel="0" collapsed="false">
      <c r="A5026" s="6" t="n">
        <v>26429</v>
      </c>
      <c r="B5026" s="6" t="s">
        <v>19</v>
      </c>
      <c r="C5026" s="6" t="s">
        <v>20</v>
      </c>
      <c r="D5026" s="6" t="s">
        <v>27</v>
      </c>
      <c r="E5026" s="6" t="s">
        <v>42</v>
      </c>
      <c r="F5026" s="6" t="s">
        <v>58</v>
      </c>
      <c r="G5026" s="6" t="s">
        <v>47</v>
      </c>
      <c r="H5026" s="6" t="n">
        <v>4</v>
      </c>
      <c r="I5026" s="7" t="n">
        <v>49.97999954</v>
      </c>
      <c r="J5026" s="6" t="n">
        <v>1</v>
      </c>
      <c r="K5026" s="7" t="n">
        <v>49.97999954</v>
      </c>
      <c r="L5026" s="7" t="n">
        <v>2.75</v>
      </c>
      <c r="M5026" s="8" t="n">
        <v>0.059999999</v>
      </c>
      <c r="N5026" s="7" t="n">
        <v>11.81000042</v>
      </c>
      <c r="O5026" s="12" t="n">
        <v>1</v>
      </c>
    </row>
    <row r="5027" customFormat="false" ht="15" hidden="false" customHeight="true" outlineLevel="0" collapsed="false">
      <c r="A5027" s="6" t="n">
        <v>50861</v>
      </c>
      <c r="B5027" s="6" t="s">
        <v>19</v>
      </c>
      <c r="C5027" s="6" t="s">
        <v>49</v>
      </c>
      <c r="D5027" s="6" t="s">
        <v>38</v>
      </c>
      <c r="E5027" s="6" t="s">
        <v>39</v>
      </c>
      <c r="F5027" s="6" t="s">
        <v>40</v>
      </c>
      <c r="G5027" s="6" t="s">
        <v>34</v>
      </c>
      <c r="H5027" s="6" t="n">
        <v>4</v>
      </c>
      <c r="I5027" s="7" t="n">
        <v>399.980011</v>
      </c>
      <c r="J5027" s="6" t="n">
        <v>1</v>
      </c>
      <c r="K5027" s="7" t="n">
        <v>399.980011</v>
      </c>
      <c r="L5027" s="7" t="n">
        <v>12</v>
      </c>
      <c r="M5027" s="8" t="n">
        <v>0.029999999</v>
      </c>
      <c r="N5027" s="7" t="n">
        <v>126.0899963</v>
      </c>
      <c r="O5027" s="9" t="n">
        <v>0</v>
      </c>
    </row>
    <row r="5028" customFormat="false" ht="15" hidden="false" customHeight="true" outlineLevel="0" collapsed="false">
      <c r="A5028" s="6" t="n">
        <v>56489</v>
      </c>
      <c r="B5028" s="6" t="s">
        <v>26</v>
      </c>
      <c r="C5028" s="6" t="s">
        <v>37</v>
      </c>
      <c r="D5028" s="6" t="s">
        <v>50</v>
      </c>
      <c r="E5028" s="6" t="s">
        <v>51</v>
      </c>
      <c r="F5028" s="6" t="s">
        <v>33</v>
      </c>
      <c r="G5028" s="6" t="s">
        <v>34</v>
      </c>
      <c r="H5028" s="6" t="n">
        <v>1</v>
      </c>
      <c r="I5028" s="7" t="n">
        <v>59.99000168</v>
      </c>
      <c r="J5028" s="6" t="n">
        <v>2</v>
      </c>
      <c r="K5028" s="7" t="n">
        <v>119.9800034</v>
      </c>
      <c r="L5028" s="7" t="n">
        <v>4.800000191</v>
      </c>
      <c r="M5028" s="8" t="n">
        <v>0.039999999</v>
      </c>
      <c r="N5028" s="7" t="n">
        <v>29.95000076</v>
      </c>
      <c r="O5028" s="12" t="n">
        <v>1</v>
      </c>
    </row>
    <row r="5029" customFormat="false" ht="15" hidden="false" customHeight="true" outlineLevel="0" collapsed="false">
      <c r="A5029" s="6" t="n">
        <v>55170</v>
      </c>
      <c r="B5029" s="6" t="s">
        <v>19</v>
      </c>
      <c r="C5029" s="6" t="s">
        <v>20</v>
      </c>
      <c r="D5029" s="6" t="s">
        <v>50</v>
      </c>
      <c r="E5029" s="6" t="s">
        <v>51</v>
      </c>
      <c r="F5029" s="6" t="s">
        <v>71</v>
      </c>
      <c r="G5029" s="6" t="s">
        <v>24</v>
      </c>
      <c r="H5029" s="6" t="n">
        <v>4</v>
      </c>
      <c r="I5029" s="7" t="n">
        <v>199.9900055</v>
      </c>
      <c r="J5029" s="6" t="n">
        <v>1</v>
      </c>
      <c r="K5029" s="7" t="n">
        <v>199.9900055</v>
      </c>
      <c r="L5029" s="7" t="n">
        <v>4</v>
      </c>
      <c r="M5029" s="8" t="n">
        <v>0.02</v>
      </c>
      <c r="N5029" s="7" t="n">
        <v>34.29999924</v>
      </c>
      <c r="O5029" s="12" t="n">
        <v>1</v>
      </c>
    </row>
    <row r="5030" customFormat="false" ht="15" hidden="false" customHeight="true" outlineLevel="0" collapsed="false">
      <c r="A5030" s="6" t="n">
        <v>51723</v>
      </c>
      <c r="B5030" s="6" t="s">
        <v>19</v>
      </c>
      <c r="C5030" s="6" t="s">
        <v>20</v>
      </c>
      <c r="D5030" s="6" t="s">
        <v>50</v>
      </c>
      <c r="E5030" s="6" t="s">
        <v>51</v>
      </c>
      <c r="F5030" s="6" t="s">
        <v>75</v>
      </c>
      <c r="G5030" s="6" t="s">
        <v>34</v>
      </c>
      <c r="H5030" s="6" t="n">
        <v>4</v>
      </c>
      <c r="I5030" s="7" t="n">
        <v>299.980011</v>
      </c>
      <c r="J5030" s="6" t="n">
        <v>1</v>
      </c>
      <c r="K5030" s="7" t="n">
        <v>299.980011</v>
      </c>
      <c r="L5030" s="7" t="n">
        <v>51</v>
      </c>
      <c r="M5030" s="8" t="n">
        <v>0.170000002</v>
      </c>
      <c r="N5030" s="7" t="n">
        <v>-43.5699997</v>
      </c>
      <c r="O5030" s="9" t="n">
        <v>0</v>
      </c>
    </row>
    <row r="5031" customFormat="false" ht="15" hidden="false" customHeight="true" outlineLevel="0" collapsed="false">
      <c r="A5031" s="6" t="n">
        <v>1059</v>
      </c>
      <c r="B5031" s="6" t="s">
        <v>26</v>
      </c>
      <c r="C5031" s="6" t="s">
        <v>37</v>
      </c>
      <c r="D5031" s="6" t="s">
        <v>50</v>
      </c>
      <c r="E5031" s="6" t="s">
        <v>51</v>
      </c>
      <c r="F5031" s="6" t="s">
        <v>57</v>
      </c>
      <c r="G5031" s="6" t="s">
        <v>44</v>
      </c>
      <c r="H5031" s="6" t="n">
        <v>1</v>
      </c>
      <c r="I5031" s="7" t="n">
        <v>50</v>
      </c>
      <c r="J5031" s="6" t="n">
        <v>5</v>
      </c>
      <c r="K5031" s="7" t="n">
        <v>250</v>
      </c>
      <c r="L5031" s="7" t="n">
        <v>42.5</v>
      </c>
      <c r="M5031" s="8" t="n">
        <v>0.170000002</v>
      </c>
      <c r="N5031" s="7" t="n">
        <v>-5.190000057</v>
      </c>
      <c r="O5031" s="12" t="n">
        <v>1</v>
      </c>
    </row>
    <row r="5032" customFormat="false" ht="15" hidden="false" customHeight="true" outlineLevel="0" collapsed="false">
      <c r="A5032" s="6" t="n">
        <v>35012</v>
      </c>
      <c r="B5032" s="6" t="s">
        <v>19</v>
      </c>
      <c r="C5032" s="6" t="s">
        <v>20</v>
      </c>
      <c r="D5032" s="6" t="s">
        <v>31</v>
      </c>
      <c r="E5032" s="6" t="s">
        <v>56</v>
      </c>
      <c r="F5032" s="6" t="s">
        <v>73</v>
      </c>
      <c r="G5032" s="6" t="s">
        <v>34</v>
      </c>
      <c r="H5032" s="6" t="n">
        <v>4</v>
      </c>
      <c r="I5032" s="7" t="n">
        <v>39.99000168</v>
      </c>
      <c r="J5032" s="6" t="n">
        <v>4</v>
      </c>
      <c r="K5032" s="7" t="n">
        <v>159.9600067</v>
      </c>
      <c r="L5032" s="7" t="n">
        <v>14.39999962</v>
      </c>
      <c r="M5032" s="8" t="n">
        <v>0.090000004</v>
      </c>
      <c r="N5032" s="7" t="n">
        <v>-232.8999939</v>
      </c>
      <c r="O5032" s="9" t="n">
        <v>0</v>
      </c>
    </row>
    <row r="5033" customFormat="false" ht="15" hidden="false" customHeight="true" outlineLevel="0" collapsed="false">
      <c r="A5033" s="6" t="n">
        <v>42845</v>
      </c>
      <c r="B5033" s="6" t="s">
        <v>19</v>
      </c>
      <c r="C5033" s="6" t="s">
        <v>37</v>
      </c>
      <c r="D5033" s="6" t="s">
        <v>21</v>
      </c>
      <c r="E5033" s="6" t="s">
        <v>66</v>
      </c>
      <c r="F5033" s="6" t="s">
        <v>23</v>
      </c>
      <c r="G5033" s="6" t="s">
        <v>34</v>
      </c>
      <c r="H5033" s="6" t="n">
        <v>4</v>
      </c>
      <c r="I5033" s="7" t="n">
        <v>129.9900055</v>
      </c>
      <c r="J5033" s="6" t="n">
        <v>1</v>
      </c>
      <c r="K5033" s="7" t="n">
        <v>129.9900055</v>
      </c>
      <c r="L5033" s="7" t="n">
        <v>16.89999962</v>
      </c>
      <c r="M5033" s="8" t="n">
        <v>0.129999995</v>
      </c>
      <c r="N5033" s="7" t="n">
        <v>55.40999985</v>
      </c>
      <c r="O5033" s="12" t="n">
        <v>1</v>
      </c>
    </row>
    <row r="5034" customFormat="false" ht="15" hidden="false" customHeight="true" outlineLevel="0" collapsed="false">
      <c r="A5034" s="6" t="n">
        <v>20369</v>
      </c>
      <c r="B5034" s="6" t="s">
        <v>19</v>
      </c>
      <c r="C5034" s="6" t="s">
        <v>20</v>
      </c>
      <c r="D5034" s="6" t="s">
        <v>27</v>
      </c>
      <c r="E5034" s="6" t="s">
        <v>42</v>
      </c>
      <c r="F5034" s="6" t="s">
        <v>73</v>
      </c>
      <c r="G5034" s="6" t="s">
        <v>44</v>
      </c>
      <c r="H5034" s="6" t="n">
        <v>4</v>
      </c>
      <c r="I5034" s="7" t="n">
        <v>39.99000168</v>
      </c>
      <c r="J5034" s="6" t="n">
        <v>2</v>
      </c>
      <c r="K5034" s="7" t="n">
        <v>79.98000336</v>
      </c>
      <c r="L5034" s="7" t="n">
        <v>4</v>
      </c>
      <c r="M5034" s="8" t="n">
        <v>0.050000001</v>
      </c>
      <c r="N5034" s="7" t="n">
        <v>37.22999954</v>
      </c>
      <c r="O5034" s="12" t="n">
        <v>1</v>
      </c>
    </row>
    <row r="5035" customFormat="false" ht="15" hidden="false" customHeight="true" outlineLevel="0" collapsed="false">
      <c r="A5035" s="6" t="n">
        <v>7077</v>
      </c>
      <c r="B5035" s="6" t="s">
        <v>46</v>
      </c>
      <c r="C5035" s="6" t="s">
        <v>20</v>
      </c>
      <c r="D5035" s="6" t="s">
        <v>50</v>
      </c>
      <c r="E5035" s="6" t="s">
        <v>72</v>
      </c>
      <c r="F5035" s="6" t="s">
        <v>29</v>
      </c>
      <c r="G5035" s="6" t="s">
        <v>47</v>
      </c>
      <c r="H5035" s="6" t="n">
        <v>2</v>
      </c>
      <c r="I5035" s="7" t="n">
        <v>99.98999786</v>
      </c>
      <c r="J5035" s="6" t="n">
        <v>3</v>
      </c>
      <c r="K5035" s="7" t="n">
        <v>299.9700012</v>
      </c>
      <c r="L5035" s="7" t="n">
        <v>15</v>
      </c>
      <c r="M5035" s="8" t="n">
        <v>0.050000001</v>
      </c>
      <c r="N5035" s="7" t="n">
        <v>60.70000076</v>
      </c>
      <c r="O5035" s="12" t="n">
        <v>1</v>
      </c>
    </row>
    <row r="5036" customFormat="false" ht="15" hidden="false" customHeight="true" outlineLevel="0" collapsed="false">
      <c r="A5036" s="6" t="n">
        <v>18466</v>
      </c>
      <c r="B5036" s="6" t="s">
        <v>19</v>
      </c>
      <c r="C5036" s="6" t="s">
        <v>49</v>
      </c>
      <c r="D5036" s="6" t="s">
        <v>21</v>
      </c>
      <c r="E5036" s="6" t="s">
        <v>65</v>
      </c>
      <c r="F5036" s="6" t="s">
        <v>29</v>
      </c>
      <c r="G5036" s="6" t="s">
        <v>34</v>
      </c>
      <c r="H5036" s="6" t="n">
        <v>4</v>
      </c>
      <c r="I5036" s="7" t="n">
        <v>99.98999786</v>
      </c>
      <c r="J5036" s="6" t="n">
        <v>5</v>
      </c>
      <c r="K5036" s="7" t="n">
        <v>499.9500122</v>
      </c>
      <c r="L5036" s="7" t="n">
        <v>27.5</v>
      </c>
      <c r="M5036" s="8" t="n">
        <v>0.059999999</v>
      </c>
      <c r="N5036" s="7" t="n">
        <v>217.3300018</v>
      </c>
      <c r="O5036" s="9" t="n">
        <v>0</v>
      </c>
    </row>
    <row r="5037" customFormat="false" ht="15" hidden="false" customHeight="true" outlineLevel="0" collapsed="false">
      <c r="A5037" s="6" t="n">
        <v>12737</v>
      </c>
      <c r="B5037" s="6" t="s">
        <v>19</v>
      </c>
      <c r="C5037" s="6" t="s">
        <v>37</v>
      </c>
      <c r="D5037" s="6" t="s">
        <v>21</v>
      </c>
      <c r="E5037" s="6" t="s">
        <v>22</v>
      </c>
      <c r="F5037" s="6" t="s">
        <v>58</v>
      </c>
      <c r="G5037" s="6" t="s">
        <v>24</v>
      </c>
      <c r="H5037" s="6" t="n">
        <v>4</v>
      </c>
      <c r="I5037" s="7" t="n">
        <v>49.97999954</v>
      </c>
      <c r="J5037" s="6" t="n">
        <v>3</v>
      </c>
      <c r="K5037" s="7" t="n">
        <v>149.9400024</v>
      </c>
      <c r="L5037" s="7" t="n">
        <v>1.5</v>
      </c>
      <c r="M5037" s="8" t="n">
        <v>0.01</v>
      </c>
      <c r="N5037" s="7" t="n">
        <v>66.80000305</v>
      </c>
      <c r="O5037" s="9" t="n">
        <v>0</v>
      </c>
    </row>
    <row r="5038" customFormat="false" ht="15" hidden="false" customHeight="true" outlineLevel="0" collapsed="false">
      <c r="A5038" s="6" t="n">
        <v>30988</v>
      </c>
      <c r="B5038" s="6" t="s">
        <v>19</v>
      </c>
      <c r="C5038" s="6" t="s">
        <v>20</v>
      </c>
      <c r="D5038" s="6" t="s">
        <v>27</v>
      </c>
      <c r="E5038" s="6" t="s">
        <v>42</v>
      </c>
      <c r="F5038" s="6" t="s">
        <v>23</v>
      </c>
      <c r="G5038" s="6" t="s">
        <v>24</v>
      </c>
      <c r="H5038" s="6" t="n">
        <v>4</v>
      </c>
      <c r="I5038" s="7" t="n">
        <v>129.9900055</v>
      </c>
      <c r="J5038" s="6" t="n">
        <v>1</v>
      </c>
      <c r="K5038" s="7" t="n">
        <v>129.9900055</v>
      </c>
      <c r="L5038" s="7" t="n">
        <v>0</v>
      </c>
      <c r="M5038" s="8" t="n">
        <v>0</v>
      </c>
      <c r="N5038" s="7" t="n">
        <v>9.100000381</v>
      </c>
      <c r="O5038" s="9" t="n">
        <v>0</v>
      </c>
    </row>
    <row r="5039" customFormat="false" ht="15" hidden="false" customHeight="true" outlineLevel="0" collapsed="false">
      <c r="A5039" s="6" t="n">
        <v>32785</v>
      </c>
      <c r="B5039" s="6" t="s">
        <v>19</v>
      </c>
      <c r="C5039" s="6" t="s">
        <v>49</v>
      </c>
      <c r="D5039" s="6" t="s">
        <v>31</v>
      </c>
      <c r="E5039" s="6" t="s">
        <v>56</v>
      </c>
      <c r="F5039" s="6" t="s">
        <v>23</v>
      </c>
      <c r="G5039" s="6" t="s">
        <v>34</v>
      </c>
      <c r="H5039" s="6" t="n">
        <v>4</v>
      </c>
      <c r="I5039" s="7" t="n">
        <v>129.9900055</v>
      </c>
      <c r="J5039" s="6" t="n">
        <v>1</v>
      </c>
      <c r="K5039" s="7" t="n">
        <v>129.9900055</v>
      </c>
      <c r="L5039" s="7" t="n">
        <v>5.199999809</v>
      </c>
      <c r="M5039" s="8" t="n">
        <v>0.039999999</v>
      </c>
      <c r="N5039" s="7" t="n">
        <v>61.15000153</v>
      </c>
      <c r="O5039" s="12" t="n">
        <v>1</v>
      </c>
    </row>
    <row r="5040" customFormat="false" ht="15" hidden="false" customHeight="true" outlineLevel="0" collapsed="false">
      <c r="A5040" s="6" t="n">
        <v>76249</v>
      </c>
      <c r="B5040" s="6" t="s">
        <v>46</v>
      </c>
      <c r="C5040" s="6" t="s">
        <v>49</v>
      </c>
      <c r="D5040" s="6" t="s">
        <v>27</v>
      </c>
      <c r="E5040" s="6" t="s">
        <v>69</v>
      </c>
      <c r="F5040" s="6" t="s">
        <v>76</v>
      </c>
      <c r="G5040" s="6" t="s">
        <v>34</v>
      </c>
      <c r="H5040" s="6" t="n">
        <v>2</v>
      </c>
      <c r="I5040" s="7" t="n">
        <v>39.75</v>
      </c>
      <c r="J5040" s="6" t="n">
        <v>1</v>
      </c>
      <c r="K5040" s="7" t="n">
        <v>39.75</v>
      </c>
      <c r="L5040" s="7" t="n">
        <v>3.980000019</v>
      </c>
      <c r="M5040" s="8" t="n">
        <v>0.100000001</v>
      </c>
      <c r="N5040" s="7" t="n">
        <v>15.02999973</v>
      </c>
      <c r="O5040" s="12" t="n">
        <v>1</v>
      </c>
    </row>
    <row r="5041" customFormat="false" ht="15" hidden="false" customHeight="true" outlineLevel="0" collapsed="false">
      <c r="A5041" s="6" t="n">
        <v>69342</v>
      </c>
      <c r="B5041" s="6" t="s">
        <v>36</v>
      </c>
      <c r="C5041" s="6" t="s">
        <v>37</v>
      </c>
      <c r="D5041" s="6" t="s">
        <v>21</v>
      </c>
      <c r="E5041" s="6" t="s">
        <v>65</v>
      </c>
      <c r="F5041" s="6" t="s">
        <v>109</v>
      </c>
      <c r="G5041" s="6" t="s">
        <v>24</v>
      </c>
      <c r="H5041" s="6" t="n">
        <v>0</v>
      </c>
      <c r="I5041" s="7" t="n">
        <v>11.28999996</v>
      </c>
      <c r="J5041" s="6" t="n">
        <v>1</v>
      </c>
      <c r="K5041" s="7" t="n">
        <v>11.28999996</v>
      </c>
      <c r="L5041" s="7" t="n">
        <v>1.129999995</v>
      </c>
      <c r="M5041" s="8" t="n">
        <v>0.100000001</v>
      </c>
      <c r="N5041" s="7" t="n">
        <v>-17.27000046</v>
      </c>
      <c r="O5041" s="9" t="n">
        <v>0</v>
      </c>
    </row>
    <row r="5042" customFormat="false" ht="15" hidden="false" customHeight="true" outlineLevel="0" collapsed="false">
      <c r="A5042" s="6" t="n">
        <v>2026</v>
      </c>
      <c r="B5042" s="6" t="s">
        <v>46</v>
      </c>
      <c r="C5042" s="6" t="s">
        <v>20</v>
      </c>
      <c r="D5042" s="6" t="s">
        <v>50</v>
      </c>
      <c r="E5042" s="6" t="s">
        <v>63</v>
      </c>
      <c r="F5042" s="6" t="s">
        <v>57</v>
      </c>
      <c r="G5042" s="6" t="s">
        <v>34</v>
      </c>
      <c r="H5042" s="6" t="n">
        <v>2</v>
      </c>
      <c r="I5042" s="7" t="n">
        <v>50</v>
      </c>
      <c r="J5042" s="6" t="n">
        <v>3</v>
      </c>
      <c r="K5042" s="7" t="n">
        <v>150</v>
      </c>
      <c r="L5042" s="7" t="n">
        <v>37.5</v>
      </c>
      <c r="M5042" s="8" t="n">
        <v>0.25</v>
      </c>
      <c r="N5042" s="7" t="n">
        <v>40.84000015</v>
      </c>
      <c r="O5042" s="9" t="n">
        <v>0</v>
      </c>
    </row>
    <row r="5043" customFormat="false" ht="15" hidden="false" customHeight="true" outlineLevel="0" collapsed="false">
      <c r="A5043" s="6" t="n">
        <v>50353</v>
      </c>
      <c r="B5043" s="6" t="s">
        <v>46</v>
      </c>
      <c r="C5043" s="6" t="s">
        <v>20</v>
      </c>
      <c r="D5043" s="6" t="s">
        <v>38</v>
      </c>
      <c r="E5043" s="6" t="s">
        <v>98</v>
      </c>
      <c r="F5043" s="6" t="s">
        <v>75</v>
      </c>
      <c r="G5043" s="6" t="s">
        <v>24</v>
      </c>
      <c r="H5043" s="6" t="n">
        <v>2</v>
      </c>
      <c r="I5043" s="7" t="n">
        <v>299.980011</v>
      </c>
      <c r="J5043" s="6" t="n">
        <v>1</v>
      </c>
      <c r="K5043" s="7" t="n">
        <v>299.980011</v>
      </c>
      <c r="L5043" s="7" t="n">
        <v>15</v>
      </c>
      <c r="M5043" s="8" t="n">
        <v>0.050000001</v>
      </c>
      <c r="N5043" s="7" t="n">
        <v>113.9899979</v>
      </c>
      <c r="O5043" s="12" t="n">
        <v>1</v>
      </c>
    </row>
    <row r="5044" customFormat="false" ht="15" hidden="false" customHeight="true" outlineLevel="0" collapsed="false">
      <c r="A5044" s="6" t="n">
        <v>15653</v>
      </c>
      <c r="B5044" s="6" t="s">
        <v>19</v>
      </c>
      <c r="C5044" s="6" t="s">
        <v>20</v>
      </c>
      <c r="D5044" s="6" t="s">
        <v>21</v>
      </c>
      <c r="E5044" s="6" t="s">
        <v>22</v>
      </c>
      <c r="F5044" s="6" t="s">
        <v>58</v>
      </c>
      <c r="G5044" s="6" t="s">
        <v>34</v>
      </c>
      <c r="H5044" s="6" t="n">
        <v>4</v>
      </c>
      <c r="I5044" s="7" t="n">
        <v>49.97999954</v>
      </c>
      <c r="J5044" s="6" t="n">
        <v>4</v>
      </c>
      <c r="K5044" s="7" t="n">
        <v>199.9199982</v>
      </c>
      <c r="L5044" s="7" t="n">
        <v>39.97999954</v>
      </c>
      <c r="M5044" s="8" t="n">
        <v>0.200000003</v>
      </c>
      <c r="N5044" s="7" t="n">
        <v>1.600000024</v>
      </c>
      <c r="O5044" s="9" t="n">
        <v>0</v>
      </c>
    </row>
    <row r="5045" customFormat="false" ht="15" hidden="false" customHeight="true" outlineLevel="0" collapsed="false">
      <c r="A5045" s="6" t="n">
        <v>34134</v>
      </c>
      <c r="B5045" s="6" t="s">
        <v>36</v>
      </c>
      <c r="C5045" s="6" t="s">
        <v>20</v>
      </c>
      <c r="D5045" s="6" t="s">
        <v>31</v>
      </c>
      <c r="E5045" s="6" t="s">
        <v>56</v>
      </c>
      <c r="F5045" s="6" t="s">
        <v>58</v>
      </c>
      <c r="G5045" s="6" t="s">
        <v>34</v>
      </c>
      <c r="H5045" s="6" t="n">
        <v>0</v>
      </c>
      <c r="I5045" s="7" t="n">
        <v>49.97999954</v>
      </c>
      <c r="J5045" s="6" t="n">
        <v>2</v>
      </c>
      <c r="K5045" s="7" t="n">
        <v>99.95999908</v>
      </c>
      <c r="L5045" s="7" t="n">
        <v>19.98999977</v>
      </c>
      <c r="M5045" s="8" t="n">
        <v>0.200000003</v>
      </c>
      <c r="N5045" s="7" t="n">
        <v>17.98999977</v>
      </c>
      <c r="O5045" s="9" t="n">
        <v>0</v>
      </c>
    </row>
    <row r="5046" customFormat="false" ht="15" hidden="false" customHeight="true" outlineLevel="0" collapsed="false">
      <c r="A5046" s="6" t="n">
        <v>30108</v>
      </c>
      <c r="B5046" s="6" t="s">
        <v>19</v>
      </c>
      <c r="C5046" s="6" t="s">
        <v>49</v>
      </c>
      <c r="D5046" s="6" t="s">
        <v>27</v>
      </c>
      <c r="E5046" s="6" t="s">
        <v>42</v>
      </c>
      <c r="F5046" s="6" t="s">
        <v>40</v>
      </c>
      <c r="G5046" s="6" t="s">
        <v>34</v>
      </c>
      <c r="H5046" s="6" t="n">
        <v>4</v>
      </c>
      <c r="I5046" s="7" t="n">
        <v>399.980011</v>
      </c>
      <c r="J5046" s="6" t="n">
        <v>1</v>
      </c>
      <c r="K5046" s="7" t="n">
        <v>399.980011</v>
      </c>
      <c r="L5046" s="7" t="n">
        <v>100</v>
      </c>
      <c r="M5046" s="8" t="n">
        <v>0.25</v>
      </c>
      <c r="N5046" s="7" t="n">
        <v>30</v>
      </c>
      <c r="O5046" s="9" t="n">
        <v>0</v>
      </c>
    </row>
    <row r="5047" customFormat="false" ht="15" hidden="false" customHeight="true" outlineLevel="0" collapsed="false">
      <c r="A5047" s="6" t="n">
        <v>73547</v>
      </c>
      <c r="B5047" s="6" t="s">
        <v>19</v>
      </c>
      <c r="C5047" s="6" t="s">
        <v>49</v>
      </c>
      <c r="D5047" s="6" t="s">
        <v>27</v>
      </c>
      <c r="E5047" s="6" t="s">
        <v>28</v>
      </c>
      <c r="F5047" s="6" t="s">
        <v>76</v>
      </c>
      <c r="G5047" s="6" t="s">
        <v>34</v>
      </c>
      <c r="H5047" s="6" t="n">
        <v>4</v>
      </c>
      <c r="I5047" s="7" t="n">
        <v>39.75</v>
      </c>
      <c r="J5047" s="6" t="n">
        <v>1</v>
      </c>
      <c r="K5047" s="7" t="n">
        <v>39.75</v>
      </c>
      <c r="L5047" s="7" t="n">
        <v>0.400000006</v>
      </c>
      <c r="M5047" s="8" t="n">
        <v>0.01</v>
      </c>
      <c r="N5047" s="7" t="n">
        <v>-26.25</v>
      </c>
      <c r="O5047" s="9" t="n">
        <v>0</v>
      </c>
    </row>
    <row r="5048" customFormat="false" ht="15" hidden="false" customHeight="true" outlineLevel="0" collapsed="false">
      <c r="A5048" s="6" t="n">
        <v>27657</v>
      </c>
      <c r="B5048" s="6" t="s">
        <v>19</v>
      </c>
      <c r="C5048" s="6" t="s">
        <v>20</v>
      </c>
      <c r="D5048" s="6" t="s">
        <v>27</v>
      </c>
      <c r="E5048" s="6" t="s">
        <v>54</v>
      </c>
      <c r="F5048" s="6" t="s">
        <v>100</v>
      </c>
      <c r="G5048" s="6" t="s">
        <v>44</v>
      </c>
      <c r="H5048" s="6" t="n">
        <v>4</v>
      </c>
      <c r="I5048" s="7" t="n">
        <v>14.98999977</v>
      </c>
      <c r="J5048" s="6" t="n">
        <v>2</v>
      </c>
      <c r="K5048" s="7" t="n">
        <v>29.97999954</v>
      </c>
      <c r="L5048" s="7" t="n">
        <v>1.200000048</v>
      </c>
      <c r="M5048" s="8" t="n">
        <v>0.039999999</v>
      </c>
      <c r="N5048" s="7" t="n">
        <v>10.88000011</v>
      </c>
      <c r="O5048" s="9" t="n">
        <v>0</v>
      </c>
    </row>
    <row r="5049" customFormat="false" ht="15" hidden="false" customHeight="true" outlineLevel="0" collapsed="false">
      <c r="A5049" s="6" t="n">
        <v>57647</v>
      </c>
      <c r="B5049" s="6" t="s">
        <v>46</v>
      </c>
      <c r="C5049" s="6" t="s">
        <v>20</v>
      </c>
      <c r="D5049" s="6" t="s">
        <v>50</v>
      </c>
      <c r="E5049" s="6" t="s">
        <v>63</v>
      </c>
      <c r="F5049" s="6" t="s">
        <v>29</v>
      </c>
      <c r="G5049" s="6" t="s">
        <v>34</v>
      </c>
      <c r="H5049" s="6" t="n">
        <v>2</v>
      </c>
      <c r="I5049" s="7" t="n">
        <v>99.98999786</v>
      </c>
      <c r="J5049" s="6" t="n">
        <v>2</v>
      </c>
      <c r="K5049" s="7" t="n">
        <v>199.9799957</v>
      </c>
      <c r="L5049" s="7" t="n">
        <v>6</v>
      </c>
      <c r="M5049" s="8" t="n">
        <v>0.029999999</v>
      </c>
      <c r="N5049" s="7" t="n">
        <v>36.86000061</v>
      </c>
      <c r="O5049" s="12" t="n">
        <v>1</v>
      </c>
    </row>
    <row r="5050" customFormat="false" ht="15" hidden="false" customHeight="true" outlineLevel="0" collapsed="false">
      <c r="A5050" s="6" t="n">
        <v>43168</v>
      </c>
      <c r="B5050" s="6" t="s">
        <v>19</v>
      </c>
      <c r="C5050" s="6" t="s">
        <v>37</v>
      </c>
      <c r="D5050" s="6" t="s">
        <v>38</v>
      </c>
      <c r="E5050" s="6" t="s">
        <v>39</v>
      </c>
      <c r="F5050" s="6" t="s">
        <v>57</v>
      </c>
      <c r="G5050" s="6" t="s">
        <v>34</v>
      </c>
      <c r="H5050" s="6" t="n">
        <v>4</v>
      </c>
      <c r="I5050" s="7" t="n">
        <v>50</v>
      </c>
      <c r="J5050" s="6" t="n">
        <v>4</v>
      </c>
      <c r="K5050" s="7" t="n">
        <v>200</v>
      </c>
      <c r="L5050" s="7" t="n">
        <v>4</v>
      </c>
      <c r="M5050" s="8" t="n">
        <v>0.02</v>
      </c>
      <c r="N5050" s="7" t="n">
        <v>50.95999908</v>
      </c>
      <c r="O5050" s="9" t="n">
        <v>0</v>
      </c>
    </row>
    <row r="5051" customFormat="false" ht="15" hidden="false" customHeight="true" outlineLevel="0" collapsed="false">
      <c r="A5051" s="6" t="n">
        <v>67185</v>
      </c>
      <c r="B5051" s="6" t="s">
        <v>19</v>
      </c>
      <c r="C5051" s="6" t="s">
        <v>20</v>
      </c>
      <c r="D5051" s="6" t="s">
        <v>21</v>
      </c>
      <c r="E5051" s="6" t="s">
        <v>65</v>
      </c>
      <c r="F5051" s="6" t="s">
        <v>33</v>
      </c>
      <c r="G5051" s="6" t="s">
        <v>24</v>
      </c>
      <c r="H5051" s="6" t="n">
        <v>4</v>
      </c>
      <c r="I5051" s="7" t="n">
        <v>59.99000168</v>
      </c>
      <c r="J5051" s="6" t="n">
        <v>3</v>
      </c>
      <c r="K5051" s="7" t="n">
        <v>179.9700012</v>
      </c>
      <c r="L5051" s="7" t="n">
        <v>16.20000076</v>
      </c>
      <c r="M5051" s="8" t="n">
        <v>0.090000004</v>
      </c>
      <c r="N5051" s="7" t="n">
        <v>-40.93999863</v>
      </c>
      <c r="O5051" s="12" t="n">
        <v>1</v>
      </c>
    </row>
    <row r="5052" customFormat="false" ht="15" hidden="false" customHeight="true" outlineLevel="0" collapsed="false">
      <c r="A5052" s="6" t="n">
        <v>22357</v>
      </c>
      <c r="B5052" s="6" t="s">
        <v>19</v>
      </c>
      <c r="C5052" s="6" t="s">
        <v>20</v>
      </c>
      <c r="D5052" s="6" t="s">
        <v>27</v>
      </c>
      <c r="E5052" s="6" t="s">
        <v>54</v>
      </c>
      <c r="F5052" s="6" t="s">
        <v>71</v>
      </c>
      <c r="G5052" s="6" t="s">
        <v>34</v>
      </c>
      <c r="H5052" s="6" t="n">
        <v>4</v>
      </c>
      <c r="I5052" s="7" t="n">
        <v>199.9900055</v>
      </c>
      <c r="J5052" s="6" t="n">
        <v>1</v>
      </c>
      <c r="K5052" s="7" t="n">
        <v>199.9900055</v>
      </c>
      <c r="L5052" s="7" t="n">
        <v>24</v>
      </c>
      <c r="M5052" s="8" t="n">
        <v>0.119999997</v>
      </c>
      <c r="N5052" s="7" t="n">
        <v>86.23999786</v>
      </c>
      <c r="O5052" s="9" t="n">
        <v>0</v>
      </c>
    </row>
    <row r="5053" customFormat="false" ht="15" hidden="false" customHeight="true" outlineLevel="0" collapsed="false">
      <c r="A5053" s="6" t="n">
        <v>24977</v>
      </c>
      <c r="B5053" s="6" t="s">
        <v>46</v>
      </c>
      <c r="C5053" s="6" t="s">
        <v>37</v>
      </c>
      <c r="D5053" s="6" t="s">
        <v>27</v>
      </c>
      <c r="E5053" s="6" t="s">
        <v>54</v>
      </c>
      <c r="F5053" s="6" t="s">
        <v>84</v>
      </c>
      <c r="G5053" s="6" t="s">
        <v>34</v>
      </c>
      <c r="H5053" s="6" t="n">
        <v>2</v>
      </c>
      <c r="I5053" s="7" t="n">
        <v>30</v>
      </c>
      <c r="J5053" s="6" t="n">
        <v>2</v>
      </c>
      <c r="K5053" s="7" t="n">
        <v>60</v>
      </c>
      <c r="L5053" s="7" t="n">
        <v>9.600000381</v>
      </c>
      <c r="M5053" s="8" t="n">
        <v>0.159999996</v>
      </c>
      <c r="N5053" s="7" t="n">
        <v>17.63999939</v>
      </c>
      <c r="O5053" s="12" t="n">
        <v>1</v>
      </c>
    </row>
    <row r="5054" customFormat="false" ht="15" hidden="false" customHeight="true" outlineLevel="0" collapsed="false">
      <c r="A5054" s="6" t="n">
        <v>51433</v>
      </c>
      <c r="B5054" s="6" t="s">
        <v>19</v>
      </c>
      <c r="C5054" s="6" t="s">
        <v>20</v>
      </c>
      <c r="D5054" s="6" t="s">
        <v>50</v>
      </c>
      <c r="E5054" s="6" t="s">
        <v>51</v>
      </c>
      <c r="F5054" s="6" t="s">
        <v>29</v>
      </c>
      <c r="G5054" s="6" t="s">
        <v>47</v>
      </c>
      <c r="H5054" s="6" t="n">
        <v>4</v>
      </c>
      <c r="I5054" s="7" t="n">
        <v>99.98999786</v>
      </c>
      <c r="J5054" s="6" t="n">
        <v>5</v>
      </c>
      <c r="K5054" s="7" t="n">
        <v>499.9500122</v>
      </c>
      <c r="L5054" s="7" t="n">
        <v>79.98999786</v>
      </c>
      <c r="M5054" s="8" t="n">
        <v>0.159999996</v>
      </c>
      <c r="N5054" s="7" t="n">
        <v>-78.94999695</v>
      </c>
      <c r="O5054" s="9" t="n">
        <v>0</v>
      </c>
    </row>
    <row r="5055" customFormat="false" ht="15" hidden="false" customHeight="true" outlineLevel="0" collapsed="false">
      <c r="A5055" s="6" t="n">
        <v>67881</v>
      </c>
      <c r="B5055" s="6" t="s">
        <v>19</v>
      </c>
      <c r="C5055" s="6" t="s">
        <v>20</v>
      </c>
      <c r="D5055" s="6" t="s">
        <v>21</v>
      </c>
      <c r="E5055" s="6" t="s">
        <v>65</v>
      </c>
      <c r="F5055" s="6" t="s">
        <v>73</v>
      </c>
      <c r="G5055" s="6" t="s">
        <v>34</v>
      </c>
      <c r="H5055" s="6" t="n">
        <v>4</v>
      </c>
      <c r="I5055" s="7" t="n">
        <v>39.99000168</v>
      </c>
      <c r="J5055" s="6" t="n">
        <v>5</v>
      </c>
      <c r="K5055" s="7" t="n">
        <v>199.9499969</v>
      </c>
      <c r="L5055" s="7" t="n">
        <v>29.98999977</v>
      </c>
      <c r="M5055" s="8" t="n">
        <v>0.150000006</v>
      </c>
      <c r="N5055" s="7" t="n">
        <v>-288.9299927</v>
      </c>
      <c r="O5055" s="9" t="n">
        <v>0</v>
      </c>
    </row>
    <row r="5056" customFormat="false" ht="15" hidden="false" customHeight="true" outlineLevel="0" collapsed="false">
      <c r="A5056" s="6" t="n">
        <v>41289</v>
      </c>
      <c r="B5056" s="6" t="s">
        <v>46</v>
      </c>
      <c r="C5056" s="6" t="s">
        <v>20</v>
      </c>
      <c r="D5056" s="6" t="s">
        <v>31</v>
      </c>
      <c r="E5056" s="6" t="s">
        <v>56</v>
      </c>
      <c r="F5056" s="6" t="s">
        <v>29</v>
      </c>
      <c r="G5056" s="6" t="s">
        <v>47</v>
      </c>
      <c r="H5056" s="6" t="n">
        <v>2</v>
      </c>
      <c r="I5056" s="7" t="n">
        <v>99.98999786</v>
      </c>
      <c r="J5056" s="6" t="n">
        <v>5</v>
      </c>
      <c r="K5056" s="7" t="n">
        <v>499.9500122</v>
      </c>
      <c r="L5056" s="7" t="n">
        <v>35</v>
      </c>
      <c r="M5056" s="8" t="n">
        <v>0.07</v>
      </c>
      <c r="N5056" s="7" t="n">
        <v>130.1900024</v>
      </c>
      <c r="O5056" s="12" t="n">
        <v>1</v>
      </c>
    </row>
    <row r="5057" customFormat="false" ht="15" hidden="false" customHeight="true" outlineLevel="0" collapsed="false">
      <c r="A5057" s="6" t="n">
        <v>28788</v>
      </c>
      <c r="B5057" s="6" t="s">
        <v>46</v>
      </c>
      <c r="C5057" s="6" t="s">
        <v>20</v>
      </c>
      <c r="D5057" s="6" t="s">
        <v>27</v>
      </c>
      <c r="E5057" s="6" t="s">
        <v>54</v>
      </c>
      <c r="F5057" s="6" t="s">
        <v>29</v>
      </c>
      <c r="G5057" s="6" t="s">
        <v>44</v>
      </c>
      <c r="H5057" s="6" t="n">
        <v>2</v>
      </c>
      <c r="I5057" s="7" t="n">
        <v>99.98999786</v>
      </c>
      <c r="J5057" s="6" t="n">
        <v>5</v>
      </c>
      <c r="K5057" s="7" t="n">
        <v>499.9500122</v>
      </c>
      <c r="L5057" s="7" t="n">
        <v>64.98999786</v>
      </c>
      <c r="M5057" s="8" t="n">
        <v>0.129999995</v>
      </c>
      <c r="N5057" s="7" t="n">
        <v>152.2299957</v>
      </c>
      <c r="O5057" s="12" t="n">
        <v>1</v>
      </c>
    </row>
    <row r="5058" customFormat="false" ht="15" hidden="false" customHeight="true" outlineLevel="0" collapsed="false">
      <c r="A5058" s="6" t="n">
        <v>28156</v>
      </c>
      <c r="B5058" s="6" t="s">
        <v>19</v>
      </c>
      <c r="C5058" s="6" t="s">
        <v>49</v>
      </c>
      <c r="D5058" s="6" t="s">
        <v>27</v>
      </c>
      <c r="E5058" s="6" t="s">
        <v>54</v>
      </c>
      <c r="F5058" s="6" t="s">
        <v>23</v>
      </c>
      <c r="G5058" s="6" t="s">
        <v>44</v>
      </c>
      <c r="H5058" s="6" t="n">
        <v>4</v>
      </c>
      <c r="I5058" s="7" t="n">
        <v>129.9900055</v>
      </c>
      <c r="J5058" s="6" t="n">
        <v>1</v>
      </c>
      <c r="K5058" s="7" t="n">
        <v>129.9900055</v>
      </c>
      <c r="L5058" s="7" t="n">
        <v>2.599999905</v>
      </c>
      <c r="M5058" s="8" t="n">
        <v>0.02</v>
      </c>
      <c r="N5058" s="7" t="n">
        <v>58.59999847</v>
      </c>
      <c r="O5058" s="9" t="n">
        <v>0</v>
      </c>
    </row>
    <row r="5059" customFormat="false" ht="15" hidden="false" customHeight="true" outlineLevel="0" collapsed="false">
      <c r="A5059" s="6" t="n">
        <v>72818</v>
      </c>
      <c r="B5059" s="6" t="s">
        <v>46</v>
      </c>
      <c r="C5059" s="6" t="s">
        <v>37</v>
      </c>
      <c r="D5059" s="6" t="s">
        <v>27</v>
      </c>
      <c r="E5059" s="6" t="s">
        <v>28</v>
      </c>
      <c r="F5059" s="6" t="s">
        <v>112</v>
      </c>
      <c r="G5059" s="6" t="s">
        <v>47</v>
      </c>
      <c r="H5059" s="6" t="n">
        <v>2</v>
      </c>
      <c r="I5059" s="7" t="n">
        <v>260.6499939</v>
      </c>
      <c r="J5059" s="6" t="n">
        <v>1</v>
      </c>
      <c r="K5059" s="7" t="n">
        <v>260.6499939</v>
      </c>
      <c r="L5059" s="7" t="n">
        <v>46.91999817</v>
      </c>
      <c r="M5059" s="8" t="n">
        <v>0.180000007</v>
      </c>
      <c r="N5059" s="7" t="n">
        <v>36.33000183</v>
      </c>
      <c r="O5059" s="12" t="n">
        <v>1</v>
      </c>
    </row>
    <row r="5060" customFormat="false" ht="15" hidden="false" customHeight="true" outlineLevel="0" collapsed="false">
      <c r="A5060" s="6" t="n">
        <v>40195</v>
      </c>
      <c r="B5060" s="6" t="s">
        <v>19</v>
      </c>
      <c r="C5060" s="6" t="s">
        <v>37</v>
      </c>
      <c r="D5060" s="6" t="s">
        <v>31</v>
      </c>
      <c r="E5060" s="6" t="s">
        <v>86</v>
      </c>
      <c r="F5060" s="6" t="s">
        <v>33</v>
      </c>
      <c r="G5060" s="6" t="s">
        <v>24</v>
      </c>
      <c r="H5060" s="6" t="n">
        <v>4</v>
      </c>
      <c r="I5060" s="7" t="n">
        <v>59.99000168</v>
      </c>
      <c r="J5060" s="6" t="n">
        <v>3</v>
      </c>
      <c r="K5060" s="7" t="n">
        <v>179.9700012</v>
      </c>
      <c r="L5060" s="7" t="n">
        <v>3.599999905</v>
      </c>
      <c r="M5060" s="8" t="n">
        <v>0.02</v>
      </c>
      <c r="N5060" s="7" t="n">
        <v>45.86000061</v>
      </c>
      <c r="O5060" s="12" t="n">
        <v>1</v>
      </c>
    </row>
    <row r="5061" customFormat="false" ht="15" hidden="false" customHeight="true" outlineLevel="0" collapsed="false">
      <c r="A5061" s="6" t="n">
        <v>7167</v>
      </c>
      <c r="B5061" s="6" t="s">
        <v>46</v>
      </c>
      <c r="C5061" s="6" t="s">
        <v>20</v>
      </c>
      <c r="D5061" s="6" t="s">
        <v>50</v>
      </c>
      <c r="E5061" s="6" t="s">
        <v>72</v>
      </c>
      <c r="F5061" s="6" t="s">
        <v>71</v>
      </c>
      <c r="G5061" s="6" t="s">
        <v>44</v>
      </c>
      <c r="H5061" s="6" t="n">
        <v>2</v>
      </c>
      <c r="I5061" s="7" t="n">
        <v>199.9900055</v>
      </c>
      <c r="J5061" s="6" t="n">
        <v>1</v>
      </c>
      <c r="K5061" s="7" t="n">
        <v>199.9900055</v>
      </c>
      <c r="L5061" s="7" t="n">
        <v>18</v>
      </c>
      <c r="M5061" s="8" t="n">
        <v>0.090000004</v>
      </c>
      <c r="N5061" s="7" t="n">
        <v>4.550000191</v>
      </c>
      <c r="O5061" s="12" t="n">
        <v>1</v>
      </c>
    </row>
    <row r="5062" customFormat="false" ht="15" hidden="false" customHeight="true" outlineLevel="0" collapsed="false">
      <c r="A5062" s="6" t="n">
        <v>30598</v>
      </c>
      <c r="B5062" s="6" t="s">
        <v>19</v>
      </c>
      <c r="C5062" s="6" t="s">
        <v>20</v>
      </c>
      <c r="D5062" s="6" t="s">
        <v>27</v>
      </c>
      <c r="E5062" s="6" t="s">
        <v>42</v>
      </c>
      <c r="F5062" s="6" t="s">
        <v>33</v>
      </c>
      <c r="G5062" s="6" t="s">
        <v>24</v>
      </c>
      <c r="H5062" s="6" t="n">
        <v>4</v>
      </c>
      <c r="I5062" s="7" t="n">
        <v>59.99000168</v>
      </c>
      <c r="J5062" s="6" t="n">
        <v>3</v>
      </c>
      <c r="K5062" s="7" t="n">
        <v>179.9700012</v>
      </c>
      <c r="L5062" s="7" t="n">
        <v>18</v>
      </c>
      <c r="M5062" s="8" t="n">
        <v>0.100000001</v>
      </c>
      <c r="N5062" s="7" t="n">
        <v>46.97000122</v>
      </c>
      <c r="O5062" s="9" t="n">
        <v>0</v>
      </c>
    </row>
    <row r="5063" customFormat="false" ht="15" hidden="false" customHeight="true" outlineLevel="0" collapsed="false">
      <c r="A5063" s="6" t="n">
        <v>11832</v>
      </c>
      <c r="B5063" s="6" t="s">
        <v>19</v>
      </c>
      <c r="C5063" s="6" t="s">
        <v>20</v>
      </c>
      <c r="D5063" s="6" t="s">
        <v>21</v>
      </c>
      <c r="E5063" s="6" t="s">
        <v>65</v>
      </c>
      <c r="F5063" s="6" t="s">
        <v>73</v>
      </c>
      <c r="G5063" s="6" t="s">
        <v>34</v>
      </c>
      <c r="H5063" s="6" t="n">
        <v>4</v>
      </c>
      <c r="I5063" s="7" t="n">
        <v>39.99000168</v>
      </c>
      <c r="J5063" s="6" t="n">
        <v>5</v>
      </c>
      <c r="K5063" s="7" t="n">
        <v>199.9499969</v>
      </c>
      <c r="L5063" s="7" t="n">
        <v>10</v>
      </c>
      <c r="M5063" s="8" t="n">
        <v>0.050000001</v>
      </c>
      <c r="N5063" s="7" t="n">
        <v>55.09000015</v>
      </c>
      <c r="O5063" s="9" t="n">
        <v>0</v>
      </c>
    </row>
    <row r="5064" customFormat="false" ht="15" hidden="false" customHeight="true" outlineLevel="0" collapsed="false">
      <c r="A5064" s="6" t="n">
        <v>39785</v>
      </c>
      <c r="B5064" s="6" t="s">
        <v>19</v>
      </c>
      <c r="C5064" s="6" t="s">
        <v>20</v>
      </c>
      <c r="D5064" s="6" t="s">
        <v>31</v>
      </c>
      <c r="E5064" s="6" t="s">
        <v>86</v>
      </c>
      <c r="F5064" s="6" t="s">
        <v>71</v>
      </c>
      <c r="G5064" s="6" t="s">
        <v>44</v>
      </c>
      <c r="H5064" s="6" t="n">
        <v>4</v>
      </c>
      <c r="I5064" s="7" t="n">
        <v>199.9900055</v>
      </c>
      <c r="J5064" s="6" t="n">
        <v>1</v>
      </c>
      <c r="K5064" s="7" t="n">
        <v>199.9900055</v>
      </c>
      <c r="L5064" s="7" t="n">
        <v>20</v>
      </c>
      <c r="M5064" s="8" t="n">
        <v>0.100000001</v>
      </c>
      <c r="N5064" s="7" t="n">
        <v>84.59999847</v>
      </c>
      <c r="O5064" s="12" t="n">
        <v>1</v>
      </c>
    </row>
    <row r="5065" customFormat="false" ht="15" hidden="false" customHeight="true" outlineLevel="0" collapsed="false">
      <c r="A5065" s="6" t="n">
        <v>24861</v>
      </c>
      <c r="B5065" s="6" t="s">
        <v>19</v>
      </c>
      <c r="C5065" s="6" t="s">
        <v>37</v>
      </c>
      <c r="D5065" s="6" t="s">
        <v>27</v>
      </c>
      <c r="E5065" s="6" t="s">
        <v>28</v>
      </c>
      <c r="F5065" s="6" t="s">
        <v>57</v>
      </c>
      <c r="G5065" s="6" t="s">
        <v>24</v>
      </c>
      <c r="H5065" s="6" t="n">
        <v>4</v>
      </c>
      <c r="I5065" s="7" t="n">
        <v>50</v>
      </c>
      <c r="J5065" s="6" t="n">
        <v>4</v>
      </c>
      <c r="K5065" s="7" t="n">
        <v>200</v>
      </c>
      <c r="L5065" s="7" t="n">
        <v>8</v>
      </c>
      <c r="M5065" s="8" t="n">
        <v>0.039999999</v>
      </c>
      <c r="N5065" s="7" t="n">
        <v>94.08000183</v>
      </c>
      <c r="O5065" s="9" t="n">
        <v>0</v>
      </c>
    </row>
    <row r="5066" customFormat="false" ht="15" hidden="false" customHeight="true" outlineLevel="0" collapsed="false">
      <c r="A5066" s="6" t="n">
        <v>4184</v>
      </c>
      <c r="B5066" s="6" t="s">
        <v>19</v>
      </c>
      <c r="C5066" s="6" t="s">
        <v>20</v>
      </c>
      <c r="D5066" s="6" t="s">
        <v>50</v>
      </c>
      <c r="E5066" s="6" t="s">
        <v>63</v>
      </c>
      <c r="F5066" s="6" t="s">
        <v>57</v>
      </c>
      <c r="G5066" s="6" t="s">
        <v>44</v>
      </c>
      <c r="H5066" s="6" t="n">
        <v>4</v>
      </c>
      <c r="I5066" s="7" t="n">
        <v>50</v>
      </c>
      <c r="J5066" s="6" t="n">
        <v>2</v>
      </c>
      <c r="K5066" s="7" t="n">
        <v>100</v>
      </c>
      <c r="L5066" s="7" t="n">
        <v>20</v>
      </c>
      <c r="M5066" s="8" t="n">
        <v>0.200000003</v>
      </c>
      <c r="N5066" s="7" t="n">
        <v>-16</v>
      </c>
      <c r="O5066" s="12" t="n">
        <v>1</v>
      </c>
    </row>
    <row r="5067" customFormat="false" ht="15" hidden="false" customHeight="true" outlineLevel="0" collapsed="false">
      <c r="A5067" s="6" t="n">
        <v>76170</v>
      </c>
      <c r="B5067" s="6" t="s">
        <v>26</v>
      </c>
      <c r="C5067" s="6" t="s">
        <v>20</v>
      </c>
      <c r="D5067" s="6" t="s">
        <v>27</v>
      </c>
      <c r="E5067" s="6" t="s">
        <v>42</v>
      </c>
      <c r="F5067" s="6" t="s">
        <v>110</v>
      </c>
      <c r="G5067" s="6" t="s">
        <v>34</v>
      </c>
      <c r="H5067" s="6" t="n">
        <v>1</v>
      </c>
      <c r="I5067" s="7" t="n">
        <v>11.53999996</v>
      </c>
      <c r="J5067" s="6" t="n">
        <v>1</v>
      </c>
      <c r="K5067" s="7" t="n">
        <v>11.53999996</v>
      </c>
      <c r="L5067" s="7" t="n">
        <v>2.079999924</v>
      </c>
      <c r="M5067" s="8" t="n">
        <v>0.180000007</v>
      </c>
      <c r="N5067" s="7" t="n">
        <v>1.50999999</v>
      </c>
      <c r="O5067" s="12" t="n">
        <v>1</v>
      </c>
    </row>
    <row r="5068" customFormat="false" ht="15" hidden="false" customHeight="true" outlineLevel="0" collapsed="false">
      <c r="A5068" s="6" t="n">
        <v>9436</v>
      </c>
      <c r="B5068" s="6" t="s">
        <v>46</v>
      </c>
      <c r="C5068" s="6" t="s">
        <v>20</v>
      </c>
      <c r="D5068" s="6" t="s">
        <v>50</v>
      </c>
      <c r="E5068" s="6" t="s">
        <v>51</v>
      </c>
      <c r="F5068" s="6" t="s">
        <v>33</v>
      </c>
      <c r="G5068" s="6" t="s">
        <v>44</v>
      </c>
      <c r="H5068" s="6" t="n">
        <v>2</v>
      </c>
      <c r="I5068" s="7" t="n">
        <v>59.99000168</v>
      </c>
      <c r="J5068" s="6" t="n">
        <v>3</v>
      </c>
      <c r="K5068" s="7" t="n">
        <v>179.9700012</v>
      </c>
      <c r="L5068" s="7" t="n">
        <v>3.599999905</v>
      </c>
      <c r="M5068" s="8" t="n">
        <v>0.02</v>
      </c>
      <c r="N5068" s="7" t="n">
        <v>82.88999939</v>
      </c>
      <c r="O5068" s="9" t="n">
        <v>0</v>
      </c>
    </row>
    <row r="5069" customFormat="false" ht="15" hidden="false" customHeight="true" outlineLevel="0" collapsed="false">
      <c r="A5069" s="6" t="n">
        <v>54805</v>
      </c>
      <c r="B5069" s="6" t="s">
        <v>19</v>
      </c>
      <c r="C5069" s="6" t="s">
        <v>20</v>
      </c>
      <c r="D5069" s="6" t="s">
        <v>50</v>
      </c>
      <c r="E5069" s="6" t="s">
        <v>51</v>
      </c>
      <c r="F5069" s="6" t="s">
        <v>33</v>
      </c>
      <c r="G5069" s="6" t="s">
        <v>44</v>
      </c>
      <c r="H5069" s="6" t="n">
        <v>4</v>
      </c>
      <c r="I5069" s="7" t="n">
        <v>59.99000168</v>
      </c>
      <c r="J5069" s="6" t="n">
        <v>5</v>
      </c>
      <c r="K5069" s="7" t="n">
        <v>299.9500122</v>
      </c>
      <c r="L5069" s="7" t="n">
        <v>50.99000168</v>
      </c>
      <c r="M5069" s="8" t="n">
        <v>0.170000002</v>
      </c>
      <c r="N5069" s="7" t="n">
        <v>-190.9499969</v>
      </c>
      <c r="O5069" s="12" t="n">
        <v>1</v>
      </c>
    </row>
    <row r="5070" customFormat="false" ht="15" hidden="false" customHeight="true" outlineLevel="0" collapsed="false">
      <c r="A5070" s="6" t="n">
        <v>41988</v>
      </c>
      <c r="B5070" s="6" t="s">
        <v>19</v>
      </c>
      <c r="C5070" s="6" t="s">
        <v>20</v>
      </c>
      <c r="D5070" s="6" t="s">
        <v>27</v>
      </c>
      <c r="E5070" s="6" t="s">
        <v>79</v>
      </c>
      <c r="F5070" s="6" t="s">
        <v>33</v>
      </c>
      <c r="G5070" s="6" t="s">
        <v>34</v>
      </c>
      <c r="H5070" s="6" t="n">
        <v>4</v>
      </c>
      <c r="I5070" s="7" t="n">
        <v>59.99000168</v>
      </c>
      <c r="J5070" s="6" t="n">
        <v>4</v>
      </c>
      <c r="K5070" s="7" t="n">
        <v>239.9600067</v>
      </c>
      <c r="L5070" s="7" t="n">
        <v>13.19999981</v>
      </c>
      <c r="M5070" s="8" t="n">
        <v>0.059999999</v>
      </c>
      <c r="N5070" s="7" t="n">
        <v>88.44000244</v>
      </c>
      <c r="O5070" s="9" t="n">
        <v>0</v>
      </c>
    </row>
    <row r="5071" customFormat="false" ht="15" hidden="false" customHeight="true" outlineLevel="0" collapsed="false">
      <c r="A5071" s="6" t="n">
        <v>16994</v>
      </c>
      <c r="B5071" s="6" t="s">
        <v>36</v>
      </c>
      <c r="C5071" s="6" t="s">
        <v>49</v>
      </c>
      <c r="D5071" s="6" t="s">
        <v>21</v>
      </c>
      <c r="E5071" s="6" t="s">
        <v>22</v>
      </c>
      <c r="F5071" s="6" t="s">
        <v>40</v>
      </c>
      <c r="G5071" s="6" t="s">
        <v>34</v>
      </c>
      <c r="H5071" s="6" t="n">
        <v>0</v>
      </c>
      <c r="I5071" s="7" t="n">
        <v>399.980011</v>
      </c>
      <c r="J5071" s="6" t="n">
        <v>1</v>
      </c>
      <c r="K5071" s="7" t="n">
        <v>399.980011</v>
      </c>
      <c r="L5071" s="7" t="n">
        <v>80</v>
      </c>
      <c r="M5071" s="8" t="n">
        <v>0.200000003</v>
      </c>
      <c r="N5071" s="7" t="n">
        <v>116.1500015</v>
      </c>
      <c r="O5071" s="9" t="n">
        <v>0</v>
      </c>
    </row>
    <row r="5072" customFormat="false" ht="15" hidden="false" customHeight="true" outlineLevel="0" collapsed="false">
      <c r="A5072" s="6" t="n">
        <v>8357</v>
      </c>
      <c r="B5072" s="6" t="s">
        <v>19</v>
      </c>
      <c r="C5072" s="6" t="s">
        <v>20</v>
      </c>
      <c r="D5072" s="6" t="s">
        <v>50</v>
      </c>
      <c r="E5072" s="6" t="s">
        <v>51</v>
      </c>
      <c r="F5072" s="6" t="s">
        <v>23</v>
      </c>
      <c r="G5072" s="6" t="s">
        <v>34</v>
      </c>
      <c r="H5072" s="6" t="n">
        <v>4</v>
      </c>
      <c r="I5072" s="7" t="n">
        <v>129.9900055</v>
      </c>
      <c r="J5072" s="6" t="n">
        <v>1</v>
      </c>
      <c r="K5072" s="7" t="n">
        <v>129.9900055</v>
      </c>
      <c r="L5072" s="7" t="n">
        <v>11.69999981</v>
      </c>
      <c r="M5072" s="8" t="n">
        <v>0.090000004</v>
      </c>
      <c r="N5072" s="7" t="n">
        <v>46.13000107</v>
      </c>
      <c r="O5072" s="9" t="n">
        <v>0</v>
      </c>
    </row>
    <row r="5073" customFormat="false" ht="15" hidden="false" customHeight="true" outlineLevel="0" collapsed="false">
      <c r="A5073" s="6" t="n">
        <v>10415</v>
      </c>
      <c r="B5073" s="6" t="s">
        <v>19</v>
      </c>
      <c r="C5073" s="6" t="s">
        <v>20</v>
      </c>
      <c r="D5073" s="6" t="s">
        <v>21</v>
      </c>
      <c r="E5073" s="6" t="s">
        <v>65</v>
      </c>
      <c r="F5073" s="6" t="s">
        <v>58</v>
      </c>
      <c r="G5073" s="6" t="s">
        <v>34</v>
      </c>
      <c r="H5073" s="6" t="n">
        <v>4</v>
      </c>
      <c r="I5073" s="7" t="n">
        <v>49.97999954</v>
      </c>
      <c r="J5073" s="6" t="n">
        <v>5</v>
      </c>
      <c r="K5073" s="7" t="n">
        <v>249.8999939</v>
      </c>
      <c r="L5073" s="7" t="n">
        <v>42.47999954</v>
      </c>
      <c r="M5073" s="8" t="n">
        <v>0.170000002</v>
      </c>
      <c r="N5073" s="7" t="n">
        <v>59.74000168</v>
      </c>
      <c r="O5073" s="12" t="n">
        <v>1</v>
      </c>
    </row>
    <row r="5074" customFormat="false" ht="15" hidden="false" customHeight="true" outlineLevel="0" collapsed="false">
      <c r="A5074" s="6" t="n">
        <v>44185</v>
      </c>
      <c r="B5074" s="6" t="s">
        <v>26</v>
      </c>
      <c r="C5074" s="6" t="s">
        <v>37</v>
      </c>
      <c r="D5074" s="6" t="s">
        <v>27</v>
      </c>
      <c r="E5074" s="6" t="s">
        <v>97</v>
      </c>
      <c r="F5074" s="6" t="s">
        <v>58</v>
      </c>
      <c r="G5074" s="6" t="s">
        <v>44</v>
      </c>
      <c r="H5074" s="6" t="n">
        <v>1</v>
      </c>
      <c r="I5074" s="7" t="n">
        <v>49.97999954</v>
      </c>
      <c r="J5074" s="6" t="n">
        <v>1</v>
      </c>
      <c r="K5074" s="7" t="n">
        <v>49.97999954</v>
      </c>
      <c r="L5074" s="7" t="n">
        <v>1.5</v>
      </c>
      <c r="M5074" s="8" t="n">
        <v>0.029999999</v>
      </c>
      <c r="N5074" s="7" t="n">
        <v>23.27000046</v>
      </c>
      <c r="O5074" s="12" t="n">
        <v>1</v>
      </c>
    </row>
    <row r="5075" customFormat="false" ht="15" hidden="false" customHeight="true" outlineLevel="0" collapsed="false">
      <c r="A5075" s="6" t="n">
        <v>20905</v>
      </c>
      <c r="B5075" s="6" t="s">
        <v>19</v>
      </c>
      <c r="C5075" s="6" t="s">
        <v>20</v>
      </c>
      <c r="D5075" s="6" t="s">
        <v>27</v>
      </c>
      <c r="E5075" s="6" t="s">
        <v>42</v>
      </c>
      <c r="F5075" s="6" t="s">
        <v>23</v>
      </c>
      <c r="G5075" s="6" t="s">
        <v>34</v>
      </c>
      <c r="H5075" s="6" t="n">
        <v>4</v>
      </c>
      <c r="I5075" s="7" t="n">
        <v>129.9900055</v>
      </c>
      <c r="J5075" s="6" t="n">
        <v>1</v>
      </c>
      <c r="K5075" s="7" t="n">
        <v>129.9900055</v>
      </c>
      <c r="L5075" s="7" t="n">
        <v>6.5</v>
      </c>
      <c r="M5075" s="8" t="n">
        <v>0.050000001</v>
      </c>
      <c r="N5075" s="7" t="n">
        <v>7.78000021</v>
      </c>
      <c r="O5075" s="12" t="n">
        <v>1</v>
      </c>
    </row>
    <row r="5076" customFormat="false" ht="15" hidden="false" customHeight="true" outlineLevel="0" collapsed="false">
      <c r="A5076" s="6" t="n">
        <v>66558</v>
      </c>
      <c r="B5076" s="6" t="s">
        <v>19</v>
      </c>
      <c r="C5076" s="6" t="s">
        <v>20</v>
      </c>
      <c r="D5076" s="6" t="s">
        <v>21</v>
      </c>
      <c r="E5076" s="6" t="s">
        <v>64</v>
      </c>
      <c r="F5076" s="6" t="s">
        <v>33</v>
      </c>
      <c r="G5076" s="6" t="s">
        <v>47</v>
      </c>
      <c r="H5076" s="6" t="n">
        <v>4</v>
      </c>
      <c r="I5076" s="7" t="n">
        <v>59.99000168</v>
      </c>
      <c r="J5076" s="6" t="n">
        <v>2</v>
      </c>
      <c r="K5076" s="7" t="n">
        <v>119.9800034</v>
      </c>
      <c r="L5076" s="7" t="n">
        <v>21.60000038</v>
      </c>
      <c r="M5076" s="8" t="n">
        <v>0.180000007</v>
      </c>
      <c r="N5076" s="7" t="n">
        <v>36.40000153</v>
      </c>
      <c r="O5076" s="9" t="n">
        <v>0</v>
      </c>
    </row>
    <row r="5077" customFormat="false" ht="15" hidden="false" customHeight="true" outlineLevel="0" collapsed="false">
      <c r="A5077" s="6" t="n">
        <v>39239</v>
      </c>
      <c r="B5077" s="6" t="s">
        <v>19</v>
      </c>
      <c r="C5077" s="6" t="s">
        <v>37</v>
      </c>
      <c r="D5077" s="6" t="s">
        <v>31</v>
      </c>
      <c r="E5077" s="6" t="s">
        <v>62</v>
      </c>
      <c r="F5077" s="6" t="s">
        <v>74</v>
      </c>
      <c r="G5077" s="6" t="s">
        <v>24</v>
      </c>
      <c r="H5077" s="6" t="n">
        <v>4</v>
      </c>
      <c r="I5077" s="7" t="n">
        <v>31.98999977</v>
      </c>
      <c r="J5077" s="6" t="n">
        <v>2</v>
      </c>
      <c r="K5077" s="7" t="n">
        <v>63.97999954</v>
      </c>
      <c r="L5077" s="7" t="n">
        <v>12.80000019</v>
      </c>
      <c r="M5077" s="8" t="n">
        <v>0.200000003</v>
      </c>
      <c r="N5077" s="7" t="n">
        <v>24.5699997</v>
      </c>
      <c r="O5077" s="12" t="n">
        <v>1</v>
      </c>
    </row>
    <row r="5078" customFormat="false" ht="15" hidden="false" customHeight="true" outlineLevel="0" collapsed="false">
      <c r="A5078" s="6" t="n">
        <v>44812</v>
      </c>
      <c r="B5078" s="6" t="s">
        <v>19</v>
      </c>
      <c r="C5078" s="6" t="s">
        <v>20</v>
      </c>
      <c r="D5078" s="6" t="s">
        <v>38</v>
      </c>
      <c r="E5078" s="6" t="s">
        <v>70</v>
      </c>
      <c r="F5078" s="6" t="s">
        <v>33</v>
      </c>
      <c r="G5078" s="6" t="s">
        <v>34</v>
      </c>
      <c r="H5078" s="6" t="n">
        <v>4</v>
      </c>
      <c r="I5078" s="7" t="n">
        <v>59.99000168</v>
      </c>
      <c r="J5078" s="6" t="n">
        <v>4</v>
      </c>
      <c r="K5078" s="7" t="n">
        <v>239.9600067</v>
      </c>
      <c r="L5078" s="7" t="n">
        <v>43.18999863</v>
      </c>
      <c r="M5078" s="8" t="n">
        <v>0.180000007</v>
      </c>
      <c r="N5078" s="7" t="n">
        <v>11.81000042</v>
      </c>
      <c r="O5078" s="9" t="n">
        <v>0</v>
      </c>
    </row>
    <row r="5079" customFormat="false" ht="15" hidden="false" customHeight="true" outlineLevel="0" collapsed="false">
      <c r="A5079" s="6" t="n">
        <v>63501</v>
      </c>
      <c r="B5079" s="6" t="s">
        <v>19</v>
      </c>
      <c r="C5079" s="6" t="s">
        <v>37</v>
      </c>
      <c r="D5079" s="6" t="s">
        <v>21</v>
      </c>
      <c r="E5079" s="6" t="s">
        <v>65</v>
      </c>
      <c r="F5079" s="6" t="s">
        <v>73</v>
      </c>
      <c r="G5079" s="6" t="s">
        <v>34</v>
      </c>
      <c r="H5079" s="6" t="n">
        <v>4</v>
      </c>
      <c r="I5079" s="7" t="n">
        <v>39.99000168</v>
      </c>
      <c r="J5079" s="6" t="n">
        <v>2</v>
      </c>
      <c r="K5079" s="7" t="n">
        <v>79.98000336</v>
      </c>
      <c r="L5079" s="7" t="n">
        <v>0.800000012</v>
      </c>
      <c r="M5079" s="8" t="n">
        <v>0.01</v>
      </c>
      <c r="N5079" s="7" t="n">
        <v>20.59000015</v>
      </c>
      <c r="O5079" s="9" t="n">
        <v>0</v>
      </c>
    </row>
    <row r="5080" customFormat="false" ht="15" hidden="false" customHeight="true" outlineLevel="0" collapsed="false">
      <c r="A5080" s="6" t="n">
        <v>37071</v>
      </c>
      <c r="B5080" s="6" t="s">
        <v>19</v>
      </c>
      <c r="C5080" s="6" t="s">
        <v>20</v>
      </c>
      <c r="D5080" s="6" t="s">
        <v>31</v>
      </c>
      <c r="E5080" s="6" t="s">
        <v>56</v>
      </c>
      <c r="F5080" s="6" t="s">
        <v>75</v>
      </c>
      <c r="G5080" s="6" t="s">
        <v>34</v>
      </c>
      <c r="H5080" s="6" t="n">
        <v>4</v>
      </c>
      <c r="I5080" s="7" t="n">
        <v>299.980011</v>
      </c>
      <c r="J5080" s="6" t="n">
        <v>1</v>
      </c>
      <c r="K5080" s="7" t="n">
        <v>299.980011</v>
      </c>
      <c r="L5080" s="7" t="n">
        <v>54</v>
      </c>
      <c r="M5080" s="8" t="n">
        <v>0.180000007</v>
      </c>
      <c r="N5080" s="7" t="n">
        <v>83.62999725</v>
      </c>
      <c r="O5080" s="9" t="n">
        <v>0</v>
      </c>
    </row>
    <row r="5081" customFormat="false" ht="15" hidden="false" customHeight="true" outlineLevel="0" collapsed="false">
      <c r="A5081" s="6" t="n">
        <v>74773</v>
      </c>
      <c r="B5081" s="6" t="s">
        <v>19</v>
      </c>
      <c r="C5081" s="6" t="s">
        <v>37</v>
      </c>
      <c r="D5081" s="6" t="s">
        <v>27</v>
      </c>
      <c r="E5081" s="6" t="s">
        <v>69</v>
      </c>
      <c r="F5081" s="6" t="s">
        <v>103</v>
      </c>
      <c r="G5081" s="6" t="s">
        <v>34</v>
      </c>
      <c r="H5081" s="6" t="n">
        <v>4</v>
      </c>
      <c r="I5081" s="7" t="n">
        <v>461.480011</v>
      </c>
      <c r="J5081" s="6" t="n">
        <v>1</v>
      </c>
      <c r="K5081" s="7" t="n">
        <v>461.480011</v>
      </c>
      <c r="L5081" s="7" t="n">
        <v>59.99000168</v>
      </c>
      <c r="M5081" s="8" t="n">
        <v>0.129999995</v>
      </c>
      <c r="N5081" s="7" t="n">
        <v>180.6699982</v>
      </c>
      <c r="O5081" s="9" t="n">
        <v>0</v>
      </c>
    </row>
    <row r="5082" customFormat="false" ht="15" hidden="false" customHeight="true" outlineLevel="0" collapsed="false">
      <c r="A5082" s="6" t="n">
        <v>762</v>
      </c>
      <c r="B5082" s="6" t="s">
        <v>26</v>
      </c>
      <c r="C5082" s="6" t="s">
        <v>20</v>
      </c>
      <c r="D5082" s="6" t="s">
        <v>50</v>
      </c>
      <c r="E5082" s="6" t="s">
        <v>63</v>
      </c>
      <c r="F5082" s="6" t="s">
        <v>40</v>
      </c>
      <c r="G5082" s="6" t="s">
        <v>44</v>
      </c>
      <c r="H5082" s="6" t="n">
        <v>1</v>
      </c>
      <c r="I5082" s="7" t="n">
        <v>399.980011</v>
      </c>
      <c r="J5082" s="6" t="n">
        <v>1</v>
      </c>
      <c r="K5082" s="7" t="n">
        <v>399.980011</v>
      </c>
      <c r="L5082" s="7" t="n">
        <v>80</v>
      </c>
      <c r="M5082" s="8" t="n">
        <v>0.200000003</v>
      </c>
      <c r="N5082" s="7" t="n">
        <v>96</v>
      </c>
      <c r="O5082" s="12" t="n">
        <v>1</v>
      </c>
    </row>
    <row r="5083" customFormat="false" ht="15" hidden="false" customHeight="true" outlineLevel="0" collapsed="false">
      <c r="A5083" s="6" t="n">
        <v>40118</v>
      </c>
      <c r="B5083" s="6" t="s">
        <v>46</v>
      </c>
      <c r="C5083" s="6" t="s">
        <v>20</v>
      </c>
      <c r="D5083" s="6" t="s">
        <v>31</v>
      </c>
      <c r="E5083" s="6" t="s">
        <v>86</v>
      </c>
      <c r="F5083" s="6" t="s">
        <v>84</v>
      </c>
      <c r="G5083" s="6" t="s">
        <v>24</v>
      </c>
      <c r="H5083" s="6" t="n">
        <v>2</v>
      </c>
      <c r="I5083" s="7" t="n">
        <v>30</v>
      </c>
      <c r="J5083" s="6" t="n">
        <v>5</v>
      </c>
      <c r="K5083" s="7" t="n">
        <v>150</v>
      </c>
      <c r="L5083" s="7" t="n">
        <v>6</v>
      </c>
      <c r="M5083" s="8" t="n">
        <v>0.039999999</v>
      </c>
      <c r="N5083" s="7" t="n">
        <v>-4.179999828</v>
      </c>
      <c r="O5083" s="12" t="n">
        <v>1</v>
      </c>
    </row>
    <row r="5084" customFormat="false" ht="15" hidden="false" customHeight="true" outlineLevel="0" collapsed="false">
      <c r="A5084" s="6" t="n">
        <v>5972</v>
      </c>
      <c r="B5084" s="6" t="s">
        <v>46</v>
      </c>
      <c r="C5084" s="6" t="s">
        <v>37</v>
      </c>
      <c r="D5084" s="6" t="s">
        <v>50</v>
      </c>
      <c r="E5084" s="6" t="s">
        <v>51</v>
      </c>
      <c r="F5084" s="6" t="s">
        <v>40</v>
      </c>
      <c r="G5084" s="6" t="s">
        <v>34</v>
      </c>
      <c r="H5084" s="6" t="n">
        <v>2</v>
      </c>
      <c r="I5084" s="7" t="n">
        <v>399.980011</v>
      </c>
      <c r="J5084" s="6" t="n">
        <v>1</v>
      </c>
      <c r="K5084" s="7" t="n">
        <v>399.980011</v>
      </c>
      <c r="L5084" s="7" t="n">
        <v>72</v>
      </c>
      <c r="M5084" s="8" t="n">
        <v>0.180000007</v>
      </c>
      <c r="N5084" s="7" t="n">
        <v>32.79999924</v>
      </c>
      <c r="O5084" s="12" t="n">
        <v>1</v>
      </c>
    </row>
    <row r="5085" customFormat="false" ht="15" hidden="false" customHeight="true" outlineLevel="0" collapsed="false">
      <c r="A5085" s="6" t="n">
        <v>30969</v>
      </c>
      <c r="B5085" s="6" t="s">
        <v>26</v>
      </c>
      <c r="C5085" s="6" t="s">
        <v>20</v>
      </c>
      <c r="D5085" s="6" t="s">
        <v>27</v>
      </c>
      <c r="E5085" s="6" t="s">
        <v>42</v>
      </c>
      <c r="F5085" s="6" t="s">
        <v>71</v>
      </c>
      <c r="G5085" s="6" t="s">
        <v>24</v>
      </c>
      <c r="H5085" s="6" t="n">
        <v>1</v>
      </c>
      <c r="I5085" s="7" t="n">
        <v>199.9900055</v>
      </c>
      <c r="J5085" s="6" t="n">
        <v>1</v>
      </c>
      <c r="K5085" s="7" t="n">
        <v>199.9900055</v>
      </c>
      <c r="L5085" s="7" t="n">
        <v>26</v>
      </c>
      <c r="M5085" s="8" t="n">
        <v>0.129999995</v>
      </c>
      <c r="N5085" s="7" t="n">
        <v>21.75</v>
      </c>
      <c r="O5085" s="12" t="n">
        <v>1</v>
      </c>
    </row>
    <row r="5086" customFormat="false" ht="15" hidden="false" customHeight="true" outlineLevel="0" collapsed="false">
      <c r="A5086" s="6" t="n">
        <v>13719</v>
      </c>
      <c r="B5086" s="6" t="s">
        <v>26</v>
      </c>
      <c r="C5086" s="6" t="s">
        <v>49</v>
      </c>
      <c r="D5086" s="6" t="s">
        <v>21</v>
      </c>
      <c r="E5086" s="6" t="s">
        <v>65</v>
      </c>
      <c r="F5086" s="6" t="s">
        <v>33</v>
      </c>
      <c r="G5086" s="6" t="s">
        <v>24</v>
      </c>
      <c r="H5086" s="6" t="n">
        <v>1</v>
      </c>
      <c r="I5086" s="7" t="n">
        <v>59.99000168</v>
      </c>
      <c r="J5086" s="6" t="n">
        <v>2</v>
      </c>
      <c r="K5086" s="7" t="n">
        <v>119.9800034</v>
      </c>
      <c r="L5086" s="7" t="n">
        <v>0</v>
      </c>
      <c r="M5086" s="8" t="n">
        <v>0</v>
      </c>
      <c r="N5086" s="7" t="n">
        <v>-179.9700012</v>
      </c>
      <c r="O5086" s="12" t="n">
        <v>1</v>
      </c>
    </row>
    <row r="5087" customFormat="false" ht="15" hidden="false" customHeight="true" outlineLevel="0" collapsed="false">
      <c r="A5087" s="6" t="n">
        <v>18538</v>
      </c>
      <c r="B5087" s="6" t="s">
        <v>46</v>
      </c>
      <c r="C5087" s="6" t="s">
        <v>37</v>
      </c>
      <c r="D5087" s="6" t="s">
        <v>21</v>
      </c>
      <c r="E5087" s="6" t="s">
        <v>64</v>
      </c>
      <c r="F5087" s="6" t="s">
        <v>23</v>
      </c>
      <c r="G5087" s="6" t="s">
        <v>34</v>
      </c>
      <c r="H5087" s="6" t="n">
        <v>2</v>
      </c>
      <c r="I5087" s="7" t="n">
        <v>129.9900055</v>
      </c>
      <c r="J5087" s="6" t="n">
        <v>1</v>
      </c>
      <c r="K5087" s="7" t="n">
        <v>129.9900055</v>
      </c>
      <c r="L5087" s="7" t="n">
        <v>16.89999962</v>
      </c>
      <c r="M5087" s="8" t="n">
        <v>0.129999995</v>
      </c>
      <c r="N5087" s="7" t="n">
        <v>36.75</v>
      </c>
      <c r="O5087" s="12" t="n">
        <v>1</v>
      </c>
    </row>
    <row r="5088" customFormat="false" ht="15" hidden="false" customHeight="true" outlineLevel="0" collapsed="false">
      <c r="A5088" s="6" t="n">
        <v>1212</v>
      </c>
      <c r="B5088" s="6" t="s">
        <v>46</v>
      </c>
      <c r="C5088" s="6" t="s">
        <v>20</v>
      </c>
      <c r="D5088" s="6" t="s">
        <v>50</v>
      </c>
      <c r="E5088" s="6" t="s">
        <v>72</v>
      </c>
      <c r="F5088" s="6" t="s">
        <v>75</v>
      </c>
      <c r="G5088" s="6" t="s">
        <v>44</v>
      </c>
      <c r="H5088" s="6" t="n">
        <v>2</v>
      </c>
      <c r="I5088" s="7" t="n">
        <v>299.980011</v>
      </c>
      <c r="J5088" s="6" t="n">
        <v>1</v>
      </c>
      <c r="K5088" s="7" t="n">
        <v>299.980011</v>
      </c>
      <c r="L5088" s="7" t="n">
        <v>60</v>
      </c>
      <c r="M5088" s="8" t="n">
        <v>0.200000003</v>
      </c>
      <c r="N5088" s="7" t="n">
        <v>24</v>
      </c>
      <c r="O5088" s="12" t="n">
        <v>1</v>
      </c>
    </row>
    <row r="5089" customFormat="false" ht="15" hidden="false" customHeight="true" outlineLevel="0" collapsed="false">
      <c r="A5089" s="6" t="n">
        <v>30866</v>
      </c>
      <c r="B5089" s="6" t="s">
        <v>19</v>
      </c>
      <c r="C5089" s="6" t="s">
        <v>49</v>
      </c>
      <c r="D5089" s="6" t="s">
        <v>27</v>
      </c>
      <c r="E5089" s="6" t="s">
        <v>42</v>
      </c>
      <c r="F5089" s="6" t="s">
        <v>23</v>
      </c>
      <c r="G5089" s="6" t="s">
        <v>24</v>
      </c>
      <c r="H5089" s="6" t="n">
        <v>4</v>
      </c>
      <c r="I5089" s="7" t="n">
        <v>129.9900055</v>
      </c>
      <c r="J5089" s="6" t="n">
        <v>1</v>
      </c>
      <c r="K5089" s="7" t="n">
        <v>129.9900055</v>
      </c>
      <c r="L5089" s="7" t="n">
        <v>26</v>
      </c>
      <c r="M5089" s="8" t="n">
        <v>0.200000003</v>
      </c>
      <c r="N5089" s="7" t="n">
        <v>4.159999847</v>
      </c>
      <c r="O5089" s="9" t="n">
        <v>0</v>
      </c>
    </row>
    <row r="5090" customFormat="false" ht="15" hidden="false" customHeight="true" outlineLevel="0" collapsed="false">
      <c r="A5090" s="6" t="n">
        <v>53399</v>
      </c>
      <c r="B5090" s="6" t="s">
        <v>19</v>
      </c>
      <c r="C5090" s="6" t="s">
        <v>49</v>
      </c>
      <c r="D5090" s="6" t="s">
        <v>50</v>
      </c>
      <c r="E5090" s="6" t="s">
        <v>51</v>
      </c>
      <c r="F5090" s="6" t="s">
        <v>23</v>
      </c>
      <c r="G5090" s="6" t="s">
        <v>44</v>
      </c>
      <c r="H5090" s="6" t="n">
        <v>4</v>
      </c>
      <c r="I5090" s="7" t="n">
        <v>129.9900055</v>
      </c>
      <c r="J5090" s="6" t="n">
        <v>1</v>
      </c>
      <c r="K5090" s="7" t="n">
        <v>129.9900055</v>
      </c>
      <c r="L5090" s="7" t="n">
        <v>9.100000381</v>
      </c>
      <c r="M5090" s="8" t="n">
        <v>0.07</v>
      </c>
      <c r="N5090" s="7" t="n">
        <v>2.420000076</v>
      </c>
      <c r="O5090" s="12" t="n">
        <v>1</v>
      </c>
    </row>
    <row r="5091" customFormat="false" ht="15" hidden="false" customHeight="true" outlineLevel="0" collapsed="false">
      <c r="A5091" s="6" t="n">
        <v>73566</v>
      </c>
      <c r="B5091" s="6" t="s">
        <v>46</v>
      </c>
      <c r="C5091" s="6" t="s">
        <v>37</v>
      </c>
      <c r="D5091" s="6" t="s">
        <v>27</v>
      </c>
      <c r="E5091" s="6" t="s">
        <v>69</v>
      </c>
      <c r="F5091" s="6" t="s">
        <v>76</v>
      </c>
      <c r="G5091" s="6" t="s">
        <v>34</v>
      </c>
      <c r="H5091" s="6" t="n">
        <v>2</v>
      </c>
      <c r="I5091" s="7" t="n">
        <v>39.75</v>
      </c>
      <c r="J5091" s="6" t="n">
        <v>1</v>
      </c>
      <c r="K5091" s="7" t="n">
        <v>39.75</v>
      </c>
      <c r="L5091" s="7" t="n">
        <v>0</v>
      </c>
      <c r="M5091" s="8" t="n">
        <v>0</v>
      </c>
      <c r="N5091" s="7" t="n">
        <v>-2.349999905</v>
      </c>
      <c r="O5091" s="9" t="n">
        <v>0</v>
      </c>
    </row>
    <row r="5092" customFormat="false" ht="15" hidden="false" customHeight="true" outlineLevel="0" collapsed="false">
      <c r="A5092" s="6" t="n">
        <v>34991</v>
      </c>
      <c r="B5092" s="6" t="s">
        <v>19</v>
      </c>
      <c r="C5092" s="6" t="s">
        <v>20</v>
      </c>
      <c r="D5092" s="6" t="s">
        <v>31</v>
      </c>
      <c r="E5092" s="6" t="s">
        <v>86</v>
      </c>
      <c r="F5092" s="6" t="s">
        <v>40</v>
      </c>
      <c r="G5092" s="6" t="s">
        <v>34</v>
      </c>
      <c r="H5092" s="6" t="n">
        <v>4</v>
      </c>
      <c r="I5092" s="7" t="n">
        <v>399.980011</v>
      </c>
      <c r="J5092" s="6" t="n">
        <v>1</v>
      </c>
      <c r="K5092" s="7" t="n">
        <v>399.980011</v>
      </c>
      <c r="L5092" s="7" t="n">
        <v>64</v>
      </c>
      <c r="M5092" s="8" t="n">
        <v>0.159999996</v>
      </c>
      <c r="N5092" s="7" t="n">
        <v>90.72000122</v>
      </c>
      <c r="O5092" s="9" t="n">
        <v>0</v>
      </c>
    </row>
    <row r="5093" customFormat="false" ht="15" hidden="false" customHeight="true" outlineLevel="0" collapsed="false">
      <c r="A5093" s="6" t="n">
        <v>62563</v>
      </c>
      <c r="B5093" s="6" t="s">
        <v>19</v>
      </c>
      <c r="C5093" s="6" t="s">
        <v>20</v>
      </c>
      <c r="D5093" s="6" t="s">
        <v>21</v>
      </c>
      <c r="E5093" s="6" t="s">
        <v>65</v>
      </c>
      <c r="F5093" s="6" t="s">
        <v>73</v>
      </c>
      <c r="G5093" s="6" t="s">
        <v>34</v>
      </c>
      <c r="H5093" s="6" t="n">
        <v>4</v>
      </c>
      <c r="I5093" s="7" t="n">
        <v>39.99000168</v>
      </c>
      <c r="J5093" s="6" t="n">
        <v>1</v>
      </c>
      <c r="K5093" s="7" t="n">
        <v>39.99000168</v>
      </c>
      <c r="L5093" s="7" t="n">
        <v>10</v>
      </c>
      <c r="M5093" s="8" t="n">
        <v>0.25</v>
      </c>
      <c r="N5093" s="7" t="n">
        <v>9.899999619</v>
      </c>
      <c r="O5093" s="9" t="n">
        <v>0</v>
      </c>
    </row>
    <row r="5094" customFormat="false" ht="15" hidden="false" customHeight="true" outlineLevel="0" collapsed="false">
      <c r="A5094" s="6" t="n">
        <v>3615</v>
      </c>
      <c r="B5094" s="6" t="s">
        <v>19</v>
      </c>
      <c r="C5094" s="6" t="s">
        <v>49</v>
      </c>
      <c r="D5094" s="6" t="s">
        <v>50</v>
      </c>
      <c r="E5094" s="6" t="s">
        <v>51</v>
      </c>
      <c r="F5094" s="6" t="s">
        <v>40</v>
      </c>
      <c r="G5094" s="6" t="s">
        <v>34</v>
      </c>
      <c r="H5094" s="6" t="n">
        <v>4</v>
      </c>
      <c r="I5094" s="7" t="n">
        <v>399.980011</v>
      </c>
      <c r="J5094" s="6" t="n">
        <v>1</v>
      </c>
      <c r="K5094" s="7" t="n">
        <v>399.980011</v>
      </c>
      <c r="L5094" s="7" t="n">
        <v>68</v>
      </c>
      <c r="M5094" s="8" t="n">
        <v>0.170000002</v>
      </c>
      <c r="N5094" s="7" t="n">
        <v>-265.5899963</v>
      </c>
      <c r="O5094" s="12" t="n">
        <v>1</v>
      </c>
    </row>
    <row r="5095" customFormat="false" ht="15" hidden="false" customHeight="true" outlineLevel="0" collapsed="false">
      <c r="A5095" s="6" t="n">
        <v>45221</v>
      </c>
      <c r="B5095" s="6" t="s">
        <v>26</v>
      </c>
      <c r="C5095" s="6" t="s">
        <v>20</v>
      </c>
      <c r="D5095" s="6" t="s">
        <v>38</v>
      </c>
      <c r="E5095" s="6" t="s">
        <v>92</v>
      </c>
      <c r="F5095" s="6" t="s">
        <v>68</v>
      </c>
      <c r="G5095" s="6" t="s">
        <v>34</v>
      </c>
      <c r="H5095" s="6" t="n">
        <v>1</v>
      </c>
      <c r="I5095" s="7" t="n">
        <v>39.99000168</v>
      </c>
      <c r="J5095" s="6" t="n">
        <v>5</v>
      </c>
      <c r="K5095" s="7" t="n">
        <v>199.9499969</v>
      </c>
      <c r="L5095" s="7" t="n">
        <v>4</v>
      </c>
      <c r="M5095" s="8" t="n">
        <v>0.02</v>
      </c>
      <c r="N5095" s="7" t="n">
        <v>-114.0400009</v>
      </c>
      <c r="O5095" s="12" t="n">
        <v>1</v>
      </c>
    </row>
    <row r="5096" customFormat="false" ht="15" hidden="false" customHeight="true" outlineLevel="0" collapsed="false">
      <c r="A5096" s="6" t="n">
        <v>44796</v>
      </c>
      <c r="B5096" s="6" t="s">
        <v>46</v>
      </c>
      <c r="C5096" s="6" t="s">
        <v>49</v>
      </c>
      <c r="D5096" s="6" t="s">
        <v>21</v>
      </c>
      <c r="E5096" s="6" t="s">
        <v>66</v>
      </c>
      <c r="F5096" s="6" t="s">
        <v>23</v>
      </c>
      <c r="G5096" s="6" t="s">
        <v>34</v>
      </c>
      <c r="H5096" s="6" t="n">
        <v>2</v>
      </c>
      <c r="I5096" s="7" t="n">
        <v>129.9900055</v>
      </c>
      <c r="J5096" s="6" t="n">
        <v>1</v>
      </c>
      <c r="K5096" s="7" t="n">
        <v>129.9900055</v>
      </c>
      <c r="L5096" s="7" t="n">
        <v>13</v>
      </c>
      <c r="M5096" s="8" t="n">
        <v>0.100000001</v>
      </c>
      <c r="N5096" s="7" t="n">
        <v>-58.5</v>
      </c>
      <c r="O5096" s="9" t="n">
        <v>0</v>
      </c>
    </row>
    <row r="5097" customFormat="false" ht="15" hidden="false" customHeight="true" outlineLevel="0" collapsed="false">
      <c r="A5097" s="6" t="n">
        <v>55244</v>
      </c>
      <c r="B5097" s="6" t="s">
        <v>46</v>
      </c>
      <c r="C5097" s="6" t="s">
        <v>20</v>
      </c>
      <c r="D5097" s="6" t="s">
        <v>50</v>
      </c>
      <c r="E5097" s="6" t="s">
        <v>51</v>
      </c>
      <c r="F5097" s="6" t="s">
        <v>57</v>
      </c>
      <c r="G5097" s="6" t="s">
        <v>24</v>
      </c>
      <c r="H5097" s="6" t="n">
        <v>2</v>
      </c>
      <c r="I5097" s="7" t="n">
        <v>50</v>
      </c>
      <c r="J5097" s="6" t="n">
        <v>4</v>
      </c>
      <c r="K5097" s="7" t="n">
        <v>200</v>
      </c>
      <c r="L5097" s="7" t="n">
        <v>2</v>
      </c>
      <c r="M5097" s="8" t="n">
        <v>0.01</v>
      </c>
      <c r="N5097" s="7" t="n">
        <v>41.58000183</v>
      </c>
      <c r="O5097" s="12" t="n">
        <v>1</v>
      </c>
    </row>
    <row r="5098" customFormat="false" ht="15" hidden="false" customHeight="true" outlineLevel="0" collapsed="false">
      <c r="A5098" s="6" t="n">
        <v>75578</v>
      </c>
      <c r="B5098" s="6" t="s">
        <v>19</v>
      </c>
      <c r="C5098" s="6" t="s">
        <v>37</v>
      </c>
      <c r="D5098" s="6" t="s">
        <v>27</v>
      </c>
      <c r="E5098" s="6" t="s">
        <v>54</v>
      </c>
      <c r="F5098" s="6" t="s">
        <v>95</v>
      </c>
      <c r="G5098" s="6" t="s">
        <v>34</v>
      </c>
      <c r="H5098" s="6" t="n">
        <v>4</v>
      </c>
      <c r="I5098" s="7" t="n">
        <v>84.40000153</v>
      </c>
      <c r="J5098" s="6" t="n">
        <v>1</v>
      </c>
      <c r="K5098" s="7" t="n">
        <v>84.40000153</v>
      </c>
      <c r="L5098" s="7" t="n">
        <v>12.65999985</v>
      </c>
      <c r="M5098" s="8" t="n">
        <v>0.150000006</v>
      </c>
      <c r="N5098" s="7" t="n">
        <v>16.5</v>
      </c>
      <c r="O5098" s="9" t="n">
        <v>0</v>
      </c>
    </row>
    <row r="5099" customFormat="false" ht="15" hidden="false" customHeight="true" outlineLevel="0" collapsed="false">
      <c r="A5099" s="6" t="n">
        <v>53496</v>
      </c>
      <c r="B5099" s="6" t="s">
        <v>19</v>
      </c>
      <c r="C5099" s="6" t="s">
        <v>20</v>
      </c>
      <c r="D5099" s="6" t="s">
        <v>50</v>
      </c>
      <c r="E5099" s="6" t="s">
        <v>51</v>
      </c>
      <c r="F5099" s="6" t="s">
        <v>33</v>
      </c>
      <c r="G5099" s="6" t="s">
        <v>24</v>
      </c>
      <c r="H5099" s="6" t="n">
        <v>4</v>
      </c>
      <c r="I5099" s="7" t="n">
        <v>59.99000168</v>
      </c>
      <c r="J5099" s="6" t="n">
        <v>3</v>
      </c>
      <c r="K5099" s="7" t="n">
        <v>179.9700012</v>
      </c>
      <c r="L5099" s="7" t="n">
        <v>9.899999619</v>
      </c>
      <c r="M5099" s="8" t="n">
        <v>0.059999999</v>
      </c>
      <c r="N5099" s="7" t="n">
        <v>-38.27000046</v>
      </c>
      <c r="O5099" s="9" t="n">
        <v>0</v>
      </c>
    </row>
    <row r="5100" customFormat="false" ht="15" hidden="false" customHeight="true" outlineLevel="0" collapsed="false">
      <c r="A5100" s="6" t="n">
        <v>34541</v>
      </c>
      <c r="B5100" s="6" t="s">
        <v>46</v>
      </c>
      <c r="C5100" s="6" t="s">
        <v>20</v>
      </c>
      <c r="D5100" s="6" t="s">
        <v>31</v>
      </c>
      <c r="E5100" s="6" t="s">
        <v>62</v>
      </c>
      <c r="F5100" s="6" t="s">
        <v>75</v>
      </c>
      <c r="G5100" s="6" t="s">
        <v>44</v>
      </c>
      <c r="H5100" s="6" t="n">
        <v>2</v>
      </c>
      <c r="I5100" s="7" t="n">
        <v>299.980011</v>
      </c>
      <c r="J5100" s="6" t="n">
        <v>1</v>
      </c>
      <c r="K5100" s="7" t="n">
        <v>299.980011</v>
      </c>
      <c r="L5100" s="7" t="n">
        <v>21</v>
      </c>
      <c r="M5100" s="8" t="n">
        <v>0.07</v>
      </c>
      <c r="N5100" s="7" t="n">
        <v>72.54000092</v>
      </c>
      <c r="O5100" s="9" t="n">
        <v>0</v>
      </c>
    </row>
    <row r="5101" customFormat="false" ht="15" hidden="false" customHeight="true" outlineLevel="0" collapsed="false">
      <c r="A5101" s="6" t="n">
        <v>41028</v>
      </c>
      <c r="B5101" s="6" t="s">
        <v>36</v>
      </c>
      <c r="C5101" s="6" t="s">
        <v>20</v>
      </c>
      <c r="D5101" s="6" t="s">
        <v>31</v>
      </c>
      <c r="E5101" s="6" t="s">
        <v>56</v>
      </c>
      <c r="F5101" s="6" t="s">
        <v>75</v>
      </c>
      <c r="G5101" s="6" t="s">
        <v>24</v>
      </c>
      <c r="H5101" s="6" t="n">
        <v>0</v>
      </c>
      <c r="I5101" s="7" t="n">
        <v>299.980011</v>
      </c>
      <c r="J5101" s="6" t="n">
        <v>1</v>
      </c>
      <c r="K5101" s="7" t="n">
        <v>299.980011</v>
      </c>
      <c r="L5101" s="7" t="n">
        <v>30</v>
      </c>
      <c r="M5101" s="8" t="n">
        <v>0.100000001</v>
      </c>
      <c r="N5101" s="7" t="n">
        <v>54</v>
      </c>
      <c r="O5101" s="12" t="n">
        <v>1</v>
      </c>
    </row>
    <row r="5102" customFormat="false" ht="15" hidden="false" customHeight="true" outlineLevel="0" collapsed="false">
      <c r="A5102" s="6" t="n">
        <v>64425</v>
      </c>
      <c r="B5102" s="6" t="s">
        <v>19</v>
      </c>
      <c r="C5102" s="6" t="s">
        <v>49</v>
      </c>
      <c r="D5102" s="6" t="s">
        <v>21</v>
      </c>
      <c r="E5102" s="6" t="s">
        <v>22</v>
      </c>
      <c r="F5102" s="6" t="s">
        <v>88</v>
      </c>
      <c r="G5102" s="6" t="s">
        <v>44</v>
      </c>
      <c r="H5102" s="6" t="n">
        <v>4</v>
      </c>
      <c r="I5102" s="7" t="n">
        <v>124.9899979</v>
      </c>
      <c r="J5102" s="6" t="n">
        <v>1</v>
      </c>
      <c r="K5102" s="7" t="n">
        <v>124.9899979</v>
      </c>
      <c r="L5102" s="7" t="n">
        <v>3.75</v>
      </c>
      <c r="M5102" s="8" t="n">
        <v>0.029999999</v>
      </c>
      <c r="N5102" s="7" t="n">
        <v>10.67000008</v>
      </c>
      <c r="O5102" s="12" t="n">
        <v>1</v>
      </c>
    </row>
    <row r="5103" customFormat="false" ht="15" hidden="false" customHeight="true" outlineLevel="0" collapsed="false">
      <c r="A5103" s="6" t="n">
        <v>8728</v>
      </c>
      <c r="B5103" s="6" t="s">
        <v>19</v>
      </c>
      <c r="C5103" s="6" t="s">
        <v>20</v>
      </c>
      <c r="D5103" s="6" t="s">
        <v>50</v>
      </c>
      <c r="E5103" s="6" t="s">
        <v>63</v>
      </c>
      <c r="F5103" s="6" t="s">
        <v>71</v>
      </c>
      <c r="G5103" s="6" t="s">
        <v>44</v>
      </c>
      <c r="H5103" s="6" t="n">
        <v>4</v>
      </c>
      <c r="I5103" s="7" t="n">
        <v>199.9900055</v>
      </c>
      <c r="J5103" s="6" t="n">
        <v>1</v>
      </c>
      <c r="K5103" s="7" t="n">
        <v>199.9900055</v>
      </c>
      <c r="L5103" s="7" t="n">
        <v>36</v>
      </c>
      <c r="M5103" s="8" t="n">
        <v>0.180000007</v>
      </c>
      <c r="N5103" s="7" t="n">
        <v>82</v>
      </c>
      <c r="O5103" s="9" t="n">
        <v>0</v>
      </c>
    </row>
    <row r="5104" customFormat="false" ht="15" hidden="false" customHeight="true" outlineLevel="0" collapsed="false">
      <c r="A5104" s="6" t="n">
        <v>9869</v>
      </c>
      <c r="B5104" s="6" t="s">
        <v>19</v>
      </c>
      <c r="C5104" s="6" t="s">
        <v>49</v>
      </c>
      <c r="D5104" s="6" t="s">
        <v>50</v>
      </c>
      <c r="E5104" s="6" t="s">
        <v>72</v>
      </c>
      <c r="F5104" s="6" t="s">
        <v>33</v>
      </c>
      <c r="G5104" s="6" t="s">
        <v>44</v>
      </c>
      <c r="H5104" s="6" t="n">
        <v>4</v>
      </c>
      <c r="I5104" s="7" t="n">
        <v>59.99000168</v>
      </c>
      <c r="J5104" s="6" t="n">
        <v>2</v>
      </c>
      <c r="K5104" s="7" t="n">
        <v>119.9800034</v>
      </c>
      <c r="L5104" s="7" t="n">
        <v>10.80000019</v>
      </c>
      <c r="M5104" s="8" t="n">
        <v>0.090000004</v>
      </c>
      <c r="N5104" s="7" t="n">
        <v>38.20999908</v>
      </c>
      <c r="O5104" s="12" t="n">
        <v>1</v>
      </c>
    </row>
    <row r="5105" customFormat="false" ht="15" hidden="false" customHeight="true" outlineLevel="0" collapsed="false">
      <c r="A5105" s="6" t="n">
        <v>7092</v>
      </c>
      <c r="B5105" s="6" t="s">
        <v>19</v>
      </c>
      <c r="C5105" s="6" t="s">
        <v>20</v>
      </c>
      <c r="D5105" s="6" t="s">
        <v>50</v>
      </c>
      <c r="E5105" s="6" t="s">
        <v>51</v>
      </c>
      <c r="F5105" s="6" t="s">
        <v>58</v>
      </c>
      <c r="G5105" s="6" t="s">
        <v>24</v>
      </c>
      <c r="H5105" s="6" t="n">
        <v>4</v>
      </c>
      <c r="I5105" s="7" t="n">
        <v>49.97999954</v>
      </c>
      <c r="J5105" s="6" t="n">
        <v>4</v>
      </c>
      <c r="K5105" s="7" t="n">
        <v>199.9199982</v>
      </c>
      <c r="L5105" s="7" t="n">
        <v>8</v>
      </c>
      <c r="M5105" s="8" t="n">
        <v>0.039999999</v>
      </c>
      <c r="N5105" s="7" t="n">
        <v>-99.80000305</v>
      </c>
      <c r="O5105" s="9" t="n">
        <v>0</v>
      </c>
    </row>
    <row r="5106" customFormat="false" ht="15" hidden="false" customHeight="true" outlineLevel="0" collapsed="false">
      <c r="A5106" s="6" t="n">
        <v>1457</v>
      </c>
      <c r="B5106" s="6" t="s">
        <v>19</v>
      </c>
      <c r="C5106" s="6" t="s">
        <v>37</v>
      </c>
      <c r="D5106" s="6" t="s">
        <v>50</v>
      </c>
      <c r="E5106" s="6" t="s">
        <v>72</v>
      </c>
      <c r="F5106" s="6" t="s">
        <v>75</v>
      </c>
      <c r="G5106" s="6" t="s">
        <v>44</v>
      </c>
      <c r="H5106" s="6" t="n">
        <v>4</v>
      </c>
      <c r="I5106" s="7" t="n">
        <v>299.980011</v>
      </c>
      <c r="J5106" s="6" t="n">
        <v>1</v>
      </c>
      <c r="K5106" s="7" t="n">
        <v>299.980011</v>
      </c>
      <c r="L5106" s="7" t="n">
        <v>30</v>
      </c>
      <c r="M5106" s="8" t="n">
        <v>0.100000001</v>
      </c>
      <c r="N5106" s="7" t="n">
        <v>-139.5800018</v>
      </c>
      <c r="O5106" s="9" t="n">
        <v>0</v>
      </c>
    </row>
    <row r="5107" customFormat="false" ht="15" hidden="false" customHeight="true" outlineLevel="0" collapsed="false">
      <c r="A5107" s="6" t="n">
        <v>42907</v>
      </c>
      <c r="B5107" s="6" t="s">
        <v>46</v>
      </c>
      <c r="C5107" s="6" t="s">
        <v>37</v>
      </c>
      <c r="D5107" s="6" t="s">
        <v>38</v>
      </c>
      <c r="E5107" s="6" t="s">
        <v>92</v>
      </c>
      <c r="F5107" s="6" t="s">
        <v>58</v>
      </c>
      <c r="G5107" s="6" t="s">
        <v>44</v>
      </c>
      <c r="H5107" s="6" t="n">
        <v>2</v>
      </c>
      <c r="I5107" s="7" t="n">
        <v>49.97999954</v>
      </c>
      <c r="J5107" s="6" t="n">
        <v>2</v>
      </c>
      <c r="K5107" s="7" t="n">
        <v>99.95999908</v>
      </c>
      <c r="L5107" s="7" t="n">
        <v>12</v>
      </c>
      <c r="M5107" s="8" t="n">
        <v>0.119999997</v>
      </c>
      <c r="N5107" s="7" t="n">
        <v>-12.57999992</v>
      </c>
      <c r="O5107" s="12" t="n">
        <v>1</v>
      </c>
    </row>
    <row r="5108" customFormat="false" ht="15" hidden="false" customHeight="true" outlineLevel="0" collapsed="false">
      <c r="A5108" s="6" t="n">
        <v>43440</v>
      </c>
      <c r="B5108" s="6" t="s">
        <v>19</v>
      </c>
      <c r="C5108" s="6" t="s">
        <v>20</v>
      </c>
      <c r="D5108" s="6" t="s">
        <v>27</v>
      </c>
      <c r="E5108" s="6" t="s">
        <v>79</v>
      </c>
      <c r="F5108" s="6" t="s">
        <v>33</v>
      </c>
      <c r="G5108" s="6" t="s">
        <v>34</v>
      </c>
      <c r="H5108" s="6" t="n">
        <v>4</v>
      </c>
      <c r="I5108" s="7" t="n">
        <v>59.99000168</v>
      </c>
      <c r="J5108" s="6" t="n">
        <v>4</v>
      </c>
      <c r="K5108" s="7" t="n">
        <v>239.9600067</v>
      </c>
      <c r="L5108" s="7" t="n">
        <v>59.99000168</v>
      </c>
      <c r="M5108" s="8" t="n">
        <v>0.25</v>
      </c>
      <c r="N5108" s="7" t="n">
        <v>-66.05000305</v>
      </c>
      <c r="O5108" s="12" t="n">
        <v>1</v>
      </c>
    </row>
    <row r="5109" customFormat="false" ht="15" hidden="false" customHeight="true" outlineLevel="0" collapsed="false">
      <c r="A5109" s="6" t="n">
        <v>62754</v>
      </c>
      <c r="B5109" s="6" t="s">
        <v>26</v>
      </c>
      <c r="C5109" s="6" t="s">
        <v>20</v>
      </c>
      <c r="D5109" s="6" t="s">
        <v>21</v>
      </c>
      <c r="E5109" s="6" t="s">
        <v>65</v>
      </c>
      <c r="F5109" s="6" t="s">
        <v>57</v>
      </c>
      <c r="G5109" s="6" t="s">
        <v>44</v>
      </c>
      <c r="H5109" s="6" t="n">
        <v>1</v>
      </c>
      <c r="I5109" s="7" t="n">
        <v>50</v>
      </c>
      <c r="J5109" s="6" t="n">
        <v>3</v>
      </c>
      <c r="K5109" s="7" t="n">
        <v>150</v>
      </c>
      <c r="L5109" s="7" t="n">
        <v>8.25</v>
      </c>
      <c r="M5109" s="8" t="n">
        <v>0.059999999</v>
      </c>
      <c r="N5109" s="7" t="n">
        <v>35.43999863</v>
      </c>
      <c r="O5109" s="12" t="n">
        <v>1</v>
      </c>
    </row>
    <row r="5110" customFormat="false" ht="15" hidden="false" customHeight="true" outlineLevel="0" collapsed="false">
      <c r="A5110" s="6" t="n">
        <v>44558</v>
      </c>
      <c r="B5110" s="6" t="s">
        <v>19</v>
      </c>
      <c r="C5110" s="6" t="s">
        <v>37</v>
      </c>
      <c r="D5110" s="6" t="s">
        <v>38</v>
      </c>
      <c r="E5110" s="6" t="s">
        <v>70</v>
      </c>
      <c r="F5110" s="6" t="s">
        <v>23</v>
      </c>
      <c r="G5110" s="6" t="s">
        <v>34</v>
      </c>
      <c r="H5110" s="6" t="n">
        <v>4</v>
      </c>
      <c r="I5110" s="7" t="n">
        <v>129.9900055</v>
      </c>
      <c r="J5110" s="6" t="n">
        <v>1</v>
      </c>
      <c r="K5110" s="7" t="n">
        <v>129.9900055</v>
      </c>
      <c r="L5110" s="7" t="n">
        <v>26</v>
      </c>
      <c r="M5110" s="8" t="n">
        <v>0.200000003</v>
      </c>
      <c r="N5110" s="7" t="n">
        <v>36.40000153</v>
      </c>
      <c r="O5110" s="9" t="n">
        <v>0</v>
      </c>
    </row>
    <row r="5111" customFormat="false" ht="15" hidden="false" customHeight="true" outlineLevel="0" collapsed="false">
      <c r="A5111" s="6" t="n">
        <v>41072</v>
      </c>
      <c r="B5111" s="6" t="s">
        <v>19</v>
      </c>
      <c r="C5111" s="6" t="s">
        <v>20</v>
      </c>
      <c r="D5111" s="6" t="s">
        <v>31</v>
      </c>
      <c r="E5111" s="6" t="s">
        <v>62</v>
      </c>
      <c r="F5111" s="6" t="s">
        <v>73</v>
      </c>
      <c r="G5111" s="6" t="s">
        <v>44</v>
      </c>
      <c r="H5111" s="6" t="n">
        <v>4</v>
      </c>
      <c r="I5111" s="7" t="n">
        <v>39.99000168</v>
      </c>
      <c r="J5111" s="6" t="n">
        <v>4</v>
      </c>
      <c r="K5111" s="7" t="n">
        <v>159.9600067</v>
      </c>
      <c r="L5111" s="7" t="n">
        <v>25.59000015</v>
      </c>
      <c r="M5111" s="8" t="n">
        <v>0.159999996</v>
      </c>
      <c r="N5111" s="7" t="n">
        <v>61.81000137</v>
      </c>
      <c r="O5111" s="9" t="n">
        <v>0</v>
      </c>
    </row>
    <row r="5112" customFormat="false" ht="15" hidden="false" customHeight="true" outlineLevel="0" collapsed="false">
      <c r="A5112" s="6" t="n">
        <v>2801</v>
      </c>
      <c r="B5112" s="6" t="s">
        <v>19</v>
      </c>
      <c r="C5112" s="6" t="s">
        <v>37</v>
      </c>
      <c r="D5112" s="6" t="s">
        <v>50</v>
      </c>
      <c r="E5112" s="6" t="s">
        <v>63</v>
      </c>
      <c r="F5112" s="6" t="s">
        <v>40</v>
      </c>
      <c r="G5112" s="6" t="s">
        <v>24</v>
      </c>
      <c r="H5112" s="6" t="n">
        <v>4</v>
      </c>
      <c r="I5112" s="7" t="n">
        <v>399.980011</v>
      </c>
      <c r="J5112" s="6" t="n">
        <v>1</v>
      </c>
      <c r="K5112" s="7" t="n">
        <v>399.980011</v>
      </c>
      <c r="L5112" s="7" t="n">
        <v>28</v>
      </c>
      <c r="M5112" s="8" t="n">
        <v>0.07</v>
      </c>
      <c r="N5112" s="7" t="n">
        <v>65.09999847</v>
      </c>
      <c r="O5112" s="9" t="n">
        <v>0</v>
      </c>
    </row>
    <row r="5113" customFormat="false" ht="15" hidden="false" customHeight="true" outlineLevel="0" collapsed="false">
      <c r="A5113" s="6" t="n">
        <v>29880</v>
      </c>
      <c r="B5113" s="6" t="s">
        <v>19</v>
      </c>
      <c r="C5113" s="6" t="s">
        <v>37</v>
      </c>
      <c r="D5113" s="6" t="s">
        <v>27</v>
      </c>
      <c r="E5113" s="6" t="s">
        <v>28</v>
      </c>
      <c r="F5113" s="6" t="s">
        <v>29</v>
      </c>
      <c r="G5113" s="6" t="s">
        <v>44</v>
      </c>
      <c r="H5113" s="6" t="n">
        <v>4</v>
      </c>
      <c r="I5113" s="7" t="n">
        <v>99.98999786</v>
      </c>
      <c r="J5113" s="6" t="n">
        <v>2</v>
      </c>
      <c r="K5113" s="7" t="n">
        <v>199.9799957</v>
      </c>
      <c r="L5113" s="7" t="n">
        <v>2</v>
      </c>
      <c r="M5113" s="8" t="n">
        <v>0.01</v>
      </c>
      <c r="N5113" s="7" t="n">
        <v>95.02999878</v>
      </c>
      <c r="O5113" s="12" t="n">
        <v>1</v>
      </c>
    </row>
    <row r="5114" customFormat="false" ht="15" hidden="false" customHeight="true" outlineLevel="0" collapsed="false">
      <c r="A5114" s="6" t="n">
        <v>18627</v>
      </c>
      <c r="B5114" s="6" t="s">
        <v>19</v>
      </c>
      <c r="C5114" s="6" t="s">
        <v>49</v>
      </c>
      <c r="D5114" s="6" t="s">
        <v>21</v>
      </c>
      <c r="E5114" s="6" t="s">
        <v>22</v>
      </c>
      <c r="F5114" s="6" t="s">
        <v>57</v>
      </c>
      <c r="G5114" s="6" t="s">
        <v>47</v>
      </c>
      <c r="H5114" s="6" t="n">
        <v>4</v>
      </c>
      <c r="I5114" s="7" t="n">
        <v>50</v>
      </c>
      <c r="J5114" s="6" t="n">
        <v>1</v>
      </c>
      <c r="K5114" s="7" t="n">
        <v>50</v>
      </c>
      <c r="L5114" s="7" t="n">
        <v>6.5</v>
      </c>
      <c r="M5114" s="8" t="n">
        <v>0.129999995</v>
      </c>
      <c r="N5114" s="7" t="n">
        <v>14.69999981</v>
      </c>
      <c r="O5114" s="9" t="n">
        <v>0</v>
      </c>
    </row>
    <row r="5115" customFormat="false" ht="15" hidden="false" customHeight="true" outlineLevel="0" collapsed="false">
      <c r="A5115" s="6" t="n">
        <v>45551</v>
      </c>
      <c r="B5115" s="6" t="s">
        <v>19</v>
      </c>
      <c r="C5115" s="6" t="s">
        <v>49</v>
      </c>
      <c r="D5115" s="6" t="s">
        <v>38</v>
      </c>
      <c r="E5115" s="6" t="s">
        <v>39</v>
      </c>
      <c r="F5115" s="6" t="s">
        <v>40</v>
      </c>
      <c r="G5115" s="6" t="s">
        <v>34</v>
      </c>
      <c r="H5115" s="6" t="n">
        <v>4</v>
      </c>
      <c r="I5115" s="7" t="n">
        <v>399.980011</v>
      </c>
      <c r="J5115" s="6" t="n">
        <v>1</v>
      </c>
      <c r="K5115" s="7" t="n">
        <v>399.980011</v>
      </c>
      <c r="L5115" s="7" t="n">
        <v>80</v>
      </c>
      <c r="M5115" s="8" t="n">
        <v>0.200000003</v>
      </c>
      <c r="N5115" s="7" t="n">
        <v>81.91999817</v>
      </c>
      <c r="O5115" s="9" t="n">
        <v>0</v>
      </c>
    </row>
    <row r="5116" customFormat="false" ht="15" hidden="false" customHeight="true" outlineLevel="0" collapsed="false">
      <c r="A5116" s="6" t="n">
        <v>47192</v>
      </c>
      <c r="B5116" s="6" t="s">
        <v>19</v>
      </c>
      <c r="C5116" s="6" t="s">
        <v>49</v>
      </c>
      <c r="D5116" s="6" t="s">
        <v>38</v>
      </c>
      <c r="E5116" s="6" t="s">
        <v>92</v>
      </c>
      <c r="F5116" s="6" t="s">
        <v>58</v>
      </c>
      <c r="G5116" s="6" t="s">
        <v>24</v>
      </c>
      <c r="H5116" s="6" t="n">
        <v>4</v>
      </c>
      <c r="I5116" s="7" t="n">
        <v>49.97999954</v>
      </c>
      <c r="J5116" s="6" t="n">
        <v>1</v>
      </c>
      <c r="K5116" s="7" t="n">
        <v>49.97999954</v>
      </c>
      <c r="L5116" s="7" t="n">
        <v>2</v>
      </c>
      <c r="M5116" s="8" t="n">
        <v>0.039999999</v>
      </c>
      <c r="N5116" s="7" t="n">
        <v>3.359999895</v>
      </c>
      <c r="O5116" s="9" t="n">
        <v>0</v>
      </c>
    </row>
    <row r="5117" customFormat="false" ht="15" hidden="false" customHeight="true" outlineLevel="0" collapsed="false">
      <c r="A5117" s="6" t="n">
        <v>68670</v>
      </c>
      <c r="B5117" s="6" t="s">
        <v>46</v>
      </c>
      <c r="C5117" s="6" t="s">
        <v>37</v>
      </c>
      <c r="D5117" s="6" t="s">
        <v>21</v>
      </c>
      <c r="E5117" s="6" t="s">
        <v>65</v>
      </c>
      <c r="F5117" s="6" t="s">
        <v>71</v>
      </c>
      <c r="G5117" s="6" t="s">
        <v>34</v>
      </c>
      <c r="H5117" s="6" t="n">
        <v>2</v>
      </c>
      <c r="I5117" s="7" t="n">
        <v>199.9900055</v>
      </c>
      <c r="J5117" s="6" t="n">
        <v>1</v>
      </c>
      <c r="K5117" s="7" t="n">
        <v>199.9900055</v>
      </c>
      <c r="L5117" s="7" t="n">
        <v>26</v>
      </c>
      <c r="M5117" s="8" t="n">
        <v>0.129999995</v>
      </c>
      <c r="N5117" s="7" t="n">
        <v>-19.65999985</v>
      </c>
      <c r="O5117" s="12" t="n">
        <v>1</v>
      </c>
    </row>
    <row r="5118" customFormat="false" ht="15" hidden="false" customHeight="true" outlineLevel="0" collapsed="false">
      <c r="A5118" s="6" t="n">
        <v>11832</v>
      </c>
      <c r="B5118" s="6" t="s">
        <v>19</v>
      </c>
      <c r="C5118" s="6" t="s">
        <v>20</v>
      </c>
      <c r="D5118" s="6" t="s">
        <v>21</v>
      </c>
      <c r="E5118" s="6" t="s">
        <v>65</v>
      </c>
      <c r="F5118" s="6" t="s">
        <v>57</v>
      </c>
      <c r="G5118" s="6" t="s">
        <v>34</v>
      </c>
      <c r="H5118" s="6" t="n">
        <v>4</v>
      </c>
      <c r="I5118" s="7" t="n">
        <v>50</v>
      </c>
      <c r="J5118" s="6" t="n">
        <v>5</v>
      </c>
      <c r="K5118" s="7" t="n">
        <v>250</v>
      </c>
      <c r="L5118" s="7" t="n">
        <v>13.75</v>
      </c>
      <c r="M5118" s="8" t="n">
        <v>0.059999999</v>
      </c>
      <c r="N5118" s="7" t="n">
        <v>106.3099976</v>
      </c>
      <c r="O5118" s="9" t="n">
        <v>0</v>
      </c>
    </row>
    <row r="5119" customFormat="false" ht="15" hidden="false" customHeight="true" outlineLevel="0" collapsed="false">
      <c r="A5119" s="6" t="n">
        <v>48266</v>
      </c>
      <c r="B5119" s="6" t="s">
        <v>36</v>
      </c>
      <c r="C5119" s="6" t="s">
        <v>20</v>
      </c>
      <c r="D5119" s="6" t="s">
        <v>38</v>
      </c>
      <c r="E5119" s="6" t="s">
        <v>92</v>
      </c>
      <c r="F5119" s="6" t="s">
        <v>29</v>
      </c>
      <c r="G5119" s="6" t="s">
        <v>34</v>
      </c>
      <c r="H5119" s="6" t="n">
        <v>0</v>
      </c>
      <c r="I5119" s="7" t="n">
        <v>99.98999786</v>
      </c>
      <c r="J5119" s="6" t="n">
        <v>1</v>
      </c>
      <c r="K5119" s="7" t="n">
        <v>99.98999786</v>
      </c>
      <c r="L5119" s="7" t="n">
        <v>18</v>
      </c>
      <c r="M5119" s="8" t="n">
        <v>0.180000007</v>
      </c>
      <c r="N5119" s="7" t="n">
        <v>4.920000076</v>
      </c>
      <c r="O5119" s="12" t="n">
        <v>1</v>
      </c>
    </row>
    <row r="5120" customFormat="false" ht="15" hidden="false" customHeight="true" outlineLevel="0" collapsed="false">
      <c r="A5120" s="6" t="n">
        <v>60982</v>
      </c>
      <c r="B5120" s="6" t="s">
        <v>19</v>
      </c>
      <c r="C5120" s="6" t="s">
        <v>37</v>
      </c>
      <c r="D5120" s="6" t="s">
        <v>50</v>
      </c>
      <c r="E5120" s="6" t="s">
        <v>51</v>
      </c>
      <c r="F5120" s="6" t="s">
        <v>71</v>
      </c>
      <c r="G5120" s="6" t="s">
        <v>34</v>
      </c>
      <c r="H5120" s="6" t="n">
        <v>4</v>
      </c>
      <c r="I5120" s="7" t="n">
        <v>199.9900055</v>
      </c>
      <c r="J5120" s="6" t="n">
        <v>1</v>
      </c>
      <c r="K5120" s="7" t="n">
        <v>199.9900055</v>
      </c>
      <c r="L5120" s="7" t="n">
        <v>6</v>
      </c>
      <c r="M5120" s="8" t="n">
        <v>0.029999999</v>
      </c>
      <c r="N5120" s="7" t="n">
        <v>67.90000153</v>
      </c>
      <c r="O5120" s="9" t="n">
        <v>0</v>
      </c>
    </row>
    <row r="5121" customFormat="false" ht="15" hidden="false" customHeight="true" outlineLevel="0" collapsed="false">
      <c r="A5121" s="6" t="n">
        <v>12194</v>
      </c>
      <c r="B5121" s="6" t="s">
        <v>19</v>
      </c>
      <c r="C5121" s="6" t="s">
        <v>20</v>
      </c>
      <c r="D5121" s="6" t="s">
        <v>21</v>
      </c>
      <c r="E5121" s="6" t="s">
        <v>65</v>
      </c>
      <c r="F5121" s="6" t="s">
        <v>29</v>
      </c>
      <c r="G5121" s="6" t="s">
        <v>24</v>
      </c>
      <c r="H5121" s="6" t="n">
        <v>4</v>
      </c>
      <c r="I5121" s="7" t="n">
        <v>99.98999786</v>
      </c>
      <c r="J5121" s="6" t="n">
        <v>2</v>
      </c>
      <c r="K5121" s="7" t="n">
        <v>199.9799957</v>
      </c>
      <c r="L5121" s="7" t="n">
        <v>40</v>
      </c>
      <c r="M5121" s="8" t="n">
        <v>0.200000003</v>
      </c>
      <c r="N5121" s="7" t="n">
        <v>6.400000095</v>
      </c>
      <c r="O5121" s="12" t="n">
        <v>1</v>
      </c>
    </row>
    <row r="5122" customFormat="false" ht="15" hidden="false" customHeight="true" outlineLevel="0" collapsed="false">
      <c r="A5122" s="6" t="n">
        <v>11705</v>
      </c>
      <c r="B5122" s="6" t="s">
        <v>19</v>
      </c>
      <c r="C5122" s="6" t="s">
        <v>20</v>
      </c>
      <c r="D5122" s="6" t="s">
        <v>21</v>
      </c>
      <c r="E5122" s="6" t="s">
        <v>65</v>
      </c>
      <c r="F5122" s="6" t="s">
        <v>58</v>
      </c>
      <c r="G5122" s="6" t="s">
        <v>47</v>
      </c>
      <c r="H5122" s="6" t="n">
        <v>4</v>
      </c>
      <c r="I5122" s="7" t="n">
        <v>49.97999954</v>
      </c>
      <c r="J5122" s="6" t="n">
        <v>5</v>
      </c>
      <c r="K5122" s="7" t="n">
        <v>249.8999939</v>
      </c>
      <c r="L5122" s="7" t="n">
        <v>39.97999954</v>
      </c>
      <c r="M5122" s="8" t="n">
        <v>0.159999996</v>
      </c>
      <c r="N5122" s="7" t="n">
        <v>62.97000122</v>
      </c>
      <c r="O5122" s="12" t="n">
        <v>1</v>
      </c>
    </row>
    <row r="5123" customFormat="false" ht="15" hidden="false" customHeight="true" outlineLevel="0" collapsed="false">
      <c r="A5123" s="6" t="n">
        <v>33055</v>
      </c>
      <c r="B5123" s="6" t="s">
        <v>19</v>
      </c>
      <c r="C5123" s="6" t="s">
        <v>20</v>
      </c>
      <c r="D5123" s="6" t="s">
        <v>31</v>
      </c>
      <c r="E5123" s="6" t="s">
        <v>62</v>
      </c>
      <c r="F5123" s="6" t="s">
        <v>29</v>
      </c>
      <c r="G5123" s="6" t="s">
        <v>24</v>
      </c>
      <c r="H5123" s="6" t="n">
        <v>4</v>
      </c>
      <c r="I5123" s="7" t="n">
        <v>99.98999786</v>
      </c>
      <c r="J5123" s="6" t="n">
        <v>3</v>
      </c>
      <c r="K5123" s="7" t="n">
        <v>299.9700012</v>
      </c>
      <c r="L5123" s="7" t="n">
        <v>48</v>
      </c>
      <c r="M5123" s="8" t="n">
        <v>0.159999996</v>
      </c>
      <c r="N5123" s="7" t="n">
        <v>88.19000244</v>
      </c>
      <c r="O5123" s="12" t="n">
        <v>1</v>
      </c>
    </row>
    <row r="5124" customFormat="false" ht="15" hidden="false" customHeight="true" outlineLevel="0" collapsed="false">
      <c r="A5124" s="6" t="n">
        <v>23025</v>
      </c>
      <c r="B5124" s="6" t="s">
        <v>19</v>
      </c>
      <c r="C5124" s="6" t="s">
        <v>20</v>
      </c>
      <c r="D5124" s="6" t="s">
        <v>27</v>
      </c>
      <c r="E5124" s="6" t="s">
        <v>28</v>
      </c>
      <c r="F5124" s="6" t="s">
        <v>58</v>
      </c>
      <c r="G5124" s="6" t="s">
        <v>34</v>
      </c>
      <c r="H5124" s="6" t="n">
        <v>4</v>
      </c>
      <c r="I5124" s="7" t="n">
        <v>49.97999954</v>
      </c>
      <c r="J5124" s="6" t="n">
        <v>4</v>
      </c>
      <c r="K5124" s="7" t="n">
        <v>199.9199982</v>
      </c>
      <c r="L5124" s="7" t="n">
        <v>33.99000168</v>
      </c>
      <c r="M5124" s="8" t="n">
        <v>0.170000002</v>
      </c>
      <c r="N5124" s="7" t="n">
        <v>76.33000183</v>
      </c>
      <c r="O5124" s="12" t="n">
        <v>1</v>
      </c>
    </row>
    <row r="5125" customFormat="false" ht="15" hidden="false" customHeight="true" outlineLevel="0" collapsed="false">
      <c r="A5125" s="6" t="n">
        <v>20383</v>
      </c>
      <c r="B5125" s="6" t="s">
        <v>19</v>
      </c>
      <c r="C5125" s="6" t="s">
        <v>37</v>
      </c>
      <c r="D5125" s="6" t="s">
        <v>27</v>
      </c>
      <c r="E5125" s="6" t="s">
        <v>54</v>
      </c>
      <c r="F5125" s="6" t="s">
        <v>58</v>
      </c>
      <c r="G5125" s="6" t="s">
        <v>47</v>
      </c>
      <c r="H5125" s="6" t="n">
        <v>4</v>
      </c>
      <c r="I5125" s="7" t="n">
        <v>49.97999954</v>
      </c>
      <c r="J5125" s="6" t="n">
        <v>5</v>
      </c>
      <c r="K5125" s="7" t="n">
        <v>249.8999939</v>
      </c>
      <c r="L5125" s="7" t="n">
        <v>24.98999977</v>
      </c>
      <c r="M5125" s="8" t="n">
        <v>0.100000001</v>
      </c>
      <c r="N5125" s="7" t="n">
        <v>105.7099991</v>
      </c>
      <c r="O5125" s="9" t="n">
        <v>0</v>
      </c>
    </row>
    <row r="5126" customFormat="false" ht="15" hidden="false" customHeight="true" outlineLevel="0" collapsed="false">
      <c r="A5126" s="6" t="n">
        <v>24232</v>
      </c>
      <c r="B5126" s="6" t="s">
        <v>19</v>
      </c>
      <c r="C5126" s="6" t="s">
        <v>20</v>
      </c>
      <c r="D5126" s="6" t="s">
        <v>27</v>
      </c>
      <c r="E5126" s="6" t="s">
        <v>28</v>
      </c>
      <c r="F5126" s="6" t="s">
        <v>40</v>
      </c>
      <c r="G5126" s="6" t="s">
        <v>24</v>
      </c>
      <c r="H5126" s="6" t="n">
        <v>4</v>
      </c>
      <c r="I5126" s="7" t="n">
        <v>399.980011</v>
      </c>
      <c r="J5126" s="6" t="n">
        <v>1</v>
      </c>
      <c r="K5126" s="7" t="n">
        <v>399.980011</v>
      </c>
      <c r="L5126" s="7" t="n">
        <v>28</v>
      </c>
      <c r="M5126" s="8" t="n">
        <v>0.07</v>
      </c>
      <c r="N5126" s="7" t="n">
        <v>135.0299988</v>
      </c>
      <c r="O5126" s="9" t="n">
        <v>0</v>
      </c>
    </row>
    <row r="5127" customFormat="false" ht="15" hidden="false" customHeight="true" outlineLevel="0" collapsed="false">
      <c r="A5127" s="6" t="n">
        <v>9691</v>
      </c>
      <c r="B5127" s="6" t="s">
        <v>19</v>
      </c>
      <c r="C5127" s="6" t="s">
        <v>20</v>
      </c>
      <c r="D5127" s="6" t="s">
        <v>50</v>
      </c>
      <c r="E5127" s="6" t="s">
        <v>63</v>
      </c>
      <c r="F5127" s="6" t="s">
        <v>29</v>
      </c>
      <c r="G5127" s="6" t="s">
        <v>34</v>
      </c>
      <c r="H5127" s="6" t="n">
        <v>4</v>
      </c>
      <c r="I5127" s="7" t="n">
        <v>99.98999786</v>
      </c>
      <c r="J5127" s="6" t="n">
        <v>4</v>
      </c>
      <c r="K5127" s="7" t="n">
        <v>399.9599915</v>
      </c>
      <c r="L5127" s="7" t="n">
        <v>0</v>
      </c>
      <c r="M5127" s="8" t="n">
        <v>0</v>
      </c>
      <c r="N5127" s="7" t="n">
        <v>-99.98999786</v>
      </c>
      <c r="O5127" s="9" t="n">
        <v>0</v>
      </c>
    </row>
    <row r="5128" customFormat="false" ht="15" hidden="false" customHeight="true" outlineLevel="0" collapsed="false">
      <c r="A5128" s="6" t="n">
        <v>64375</v>
      </c>
      <c r="B5128" s="6" t="s">
        <v>46</v>
      </c>
      <c r="C5128" s="6" t="s">
        <v>49</v>
      </c>
      <c r="D5128" s="6" t="s">
        <v>21</v>
      </c>
      <c r="E5128" s="6" t="s">
        <v>22</v>
      </c>
      <c r="F5128" s="6" t="s">
        <v>23</v>
      </c>
      <c r="G5128" s="6" t="s">
        <v>24</v>
      </c>
      <c r="H5128" s="6" t="n">
        <v>2</v>
      </c>
      <c r="I5128" s="7" t="n">
        <v>129.9900055</v>
      </c>
      <c r="J5128" s="6" t="n">
        <v>1</v>
      </c>
      <c r="K5128" s="7" t="n">
        <v>129.9900055</v>
      </c>
      <c r="L5128" s="7" t="n">
        <v>23.39999962</v>
      </c>
      <c r="M5128" s="8" t="n">
        <v>0.180000007</v>
      </c>
      <c r="N5128" s="7" t="n">
        <v>28.03000069</v>
      </c>
      <c r="O5128" s="12" t="n">
        <v>1</v>
      </c>
    </row>
    <row r="5129" customFormat="false" ht="15" hidden="false" customHeight="true" outlineLevel="0" collapsed="false">
      <c r="A5129" s="6" t="n">
        <v>61027</v>
      </c>
      <c r="B5129" s="6" t="s">
        <v>19</v>
      </c>
      <c r="C5129" s="6" t="s">
        <v>49</v>
      </c>
      <c r="D5129" s="6" t="s">
        <v>50</v>
      </c>
      <c r="E5129" s="6" t="s">
        <v>63</v>
      </c>
      <c r="F5129" s="6" t="s">
        <v>57</v>
      </c>
      <c r="G5129" s="6" t="s">
        <v>34</v>
      </c>
      <c r="H5129" s="6" t="n">
        <v>4</v>
      </c>
      <c r="I5129" s="7" t="n">
        <v>50</v>
      </c>
      <c r="J5129" s="6" t="n">
        <v>1</v>
      </c>
      <c r="K5129" s="7" t="n">
        <v>50</v>
      </c>
      <c r="L5129" s="7" t="n">
        <v>2.75</v>
      </c>
      <c r="M5129" s="8" t="n">
        <v>0.059999999</v>
      </c>
      <c r="N5129" s="7" t="n">
        <v>14.64999962</v>
      </c>
      <c r="O5129" s="9" t="n">
        <v>0</v>
      </c>
    </row>
    <row r="5130" customFormat="false" ht="15" hidden="false" customHeight="true" outlineLevel="0" collapsed="false">
      <c r="A5130" s="6" t="n">
        <v>62099</v>
      </c>
      <c r="B5130" s="6" t="s">
        <v>19</v>
      </c>
      <c r="C5130" s="6" t="s">
        <v>20</v>
      </c>
      <c r="D5130" s="6" t="s">
        <v>21</v>
      </c>
      <c r="E5130" s="6" t="s">
        <v>65</v>
      </c>
      <c r="F5130" s="6" t="s">
        <v>33</v>
      </c>
      <c r="G5130" s="6" t="s">
        <v>24</v>
      </c>
      <c r="H5130" s="6" t="n">
        <v>4</v>
      </c>
      <c r="I5130" s="7" t="n">
        <v>59.99000168</v>
      </c>
      <c r="J5130" s="6" t="n">
        <v>1</v>
      </c>
      <c r="K5130" s="7" t="n">
        <v>59.99000168</v>
      </c>
      <c r="L5130" s="7" t="n">
        <v>10.80000019</v>
      </c>
      <c r="M5130" s="8" t="n">
        <v>0.180000007</v>
      </c>
      <c r="N5130" s="7" t="n">
        <v>15.98999977</v>
      </c>
      <c r="O5130" s="12" t="n">
        <v>1</v>
      </c>
    </row>
    <row r="5131" customFormat="false" ht="15" hidden="false" customHeight="true" outlineLevel="0" collapsed="false">
      <c r="A5131" s="6" t="n">
        <v>67233</v>
      </c>
      <c r="B5131" s="6" t="s">
        <v>19</v>
      </c>
      <c r="C5131" s="6" t="s">
        <v>20</v>
      </c>
      <c r="D5131" s="6" t="s">
        <v>21</v>
      </c>
      <c r="E5131" s="6" t="s">
        <v>22</v>
      </c>
      <c r="F5131" s="6" t="s">
        <v>73</v>
      </c>
      <c r="G5131" s="6" t="s">
        <v>34</v>
      </c>
      <c r="H5131" s="6" t="n">
        <v>4</v>
      </c>
      <c r="I5131" s="7" t="n">
        <v>39.99000168</v>
      </c>
      <c r="J5131" s="6" t="n">
        <v>1</v>
      </c>
      <c r="K5131" s="7" t="n">
        <v>39.99000168</v>
      </c>
      <c r="L5131" s="7" t="n">
        <v>3.599999905</v>
      </c>
      <c r="M5131" s="8" t="n">
        <v>0.090000004</v>
      </c>
      <c r="N5131" s="7" t="n">
        <v>14.92000008</v>
      </c>
      <c r="O5131" s="9" t="n">
        <v>0</v>
      </c>
    </row>
    <row r="5132" customFormat="false" ht="15" hidden="false" customHeight="true" outlineLevel="0" collapsed="false">
      <c r="A5132" s="6" t="n">
        <v>59754</v>
      </c>
      <c r="B5132" s="6" t="s">
        <v>19</v>
      </c>
      <c r="C5132" s="6" t="s">
        <v>20</v>
      </c>
      <c r="D5132" s="6" t="s">
        <v>50</v>
      </c>
      <c r="E5132" s="6" t="s">
        <v>51</v>
      </c>
      <c r="F5132" s="6" t="s">
        <v>23</v>
      </c>
      <c r="G5132" s="6" t="s">
        <v>44</v>
      </c>
      <c r="H5132" s="6" t="n">
        <v>4</v>
      </c>
      <c r="I5132" s="7" t="n">
        <v>129.9900055</v>
      </c>
      <c r="J5132" s="6" t="n">
        <v>1</v>
      </c>
      <c r="K5132" s="7" t="n">
        <v>129.9900055</v>
      </c>
      <c r="L5132" s="7" t="n">
        <v>2.599999905</v>
      </c>
      <c r="M5132" s="8" t="n">
        <v>0.02</v>
      </c>
      <c r="N5132" s="7" t="n">
        <v>38.22000122</v>
      </c>
      <c r="O5132" s="12" t="n">
        <v>1</v>
      </c>
    </row>
    <row r="5133" customFormat="false" ht="15" hidden="false" customHeight="true" outlineLevel="0" collapsed="false">
      <c r="A5133" s="6" t="n">
        <v>18513</v>
      </c>
      <c r="B5133" s="6" t="s">
        <v>19</v>
      </c>
      <c r="C5133" s="6" t="s">
        <v>49</v>
      </c>
      <c r="D5133" s="6" t="s">
        <v>21</v>
      </c>
      <c r="E5133" s="6" t="s">
        <v>65</v>
      </c>
      <c r="F5133" s="6" t="s">
        <v>75</v>
      </c>
      <c r="G5133" s="6" t="s">
        <v>34</v>
      </c>
      <c r="H5133" s="6" t="n">
        <v>4</v>
      </c>
      <c r="I5133" s="7" t="n">
        <v>299.980011</v>
      </c>
      <c r="J5133" s="6" t="n">
        <v>1</v>
      </c>
      <c r="K5133" s="7" t="n">
        <v>299.980011</v>
      </c>
      <c r="L5133" s="7" t="n">
        <v>12</v>
      </c>
      <c r="M5133" s="8" t="n">
        <v>0.039999999</v>
      </c>
      <c r="N5133" s="7" t="n">
        <v>28.79999924</v>
      </c>
      <c r="O5133" s="9" t="n">
        <v>0</v>
      </c>
    </row>
    <row r="5134" customFormat="false" ht="15" hidden="false" customHeight="true" outlineLevel="0" collapsed="false">
      <c r="A5134" s="6" t="n">
        <v>24310</v>
      </c>
      <c r="B5134" s="6" t="s">
        <v>19</v>
      </c>
      <c r="C5134" s="6" t="s">
        <v>20</v>
      </c>
      <c r="D5134" s="6" t="s">
        <v>27</v>
      </c>
      <c r="E5134" s="6" t="s">
        <v>54</v>
      </c>
      <c r="F5134" s="6" t="s">
        <v>71</v>
      </c>
      <c r="G5134" s="6" t="s">
        <v>24</v>
      </c>
      <c r="H5134" s="6" t="n">
        <v>4</v>
      </c>
      <c r="I5134" s="7" t="n">
        <v>199.9900055</v>
      </c>
      <c r="J5134" s="6" t="n">
        <v>1</v>
      </c>
      <c r="K5134" s="7" t="n">
        <v>199.9900055</v>
      </c>
      <c r="L5134" s="7" t="n">
        <v>30</v>
      </c>
      <c r="M5134" s="8" t="n">
        <v>0.150000006</v>
      </c>
      <c r="N5134" s="7" t="n">
        <v>59.5</v>
      </c>
      <c r="O5134" s="12" t="n">
        <v>1</v>
      </c>
    </row>
    <row r="5135" customFormat="false" ht="15" hidden="false" customHeight="true" outlineLevel="0" collapsed="false">
      <c r="A5135" s="6" t="n">
        <v>35539</v>
      </c>
      <c r="B5135" s="6" t="s">
        <v>36</v>
      </c>
      <c r="C5135" s="6" t="s">
        <v>20</v>
      </c>
      <c r="D5135" s="6" t="s">
        <v>31</v>
      </c>
      <c r="E5135" s="6" t="s">
        <v>86</v>
      </c>
      <c r="F5135" s="6" t="s">
        <v>29</v>
      </c>
      <c r="G5135" s="6" t="s">
        <v>24</v>
      </c>
      <c r="H5135" s="6" t="n">
        <v>0</v>
      </c>
      <c r="I5135" s="7" t="n">
        <v>99.98999786</v>
      </c>
      <c r="J5135" s="6" t="n">
        <v>3</v>
      </c>
      <c r="K5135" s="7" t="n">
        <v>299.9700012</v>
      </c>
      <c r="L5135" s="7" t="n">
        <v>30</v>
      </c>
      <c r="M5135" s="8" t="n">
        <v>0.100000001</v>
      </c>
      <c r="N5135" s="7" t="n">
        <v>21.60000038</v>
      </c>
      <c r="O5135" s="12" t="n">
        <v>1</v>
      </c>
    </row>
    <row r="5136" customFormat="false" ht="15" hidden="false" customHeight="true" outlineLevel="0" collapsed="false">
      <c r="A5136" s="6" t="n">
        <v>51314</v>
      </c>
      <c r="B5136" s="6" t="s">
        <v>19</v>
      </c>
      <c r="C5136" s="6" t="s">
        <v>20</v>
      </c>
      <c r="D5136" s="6" t="s">
        <v>50</v>
      </c>
      <c r="E5136" s="6" t="s">
        <v>51</v>
      </c>
      <c r="F5136" s="6" t="s">
        <v>71</v>
      </c>
      <c r="G5136" s="6" t="s">
        <v>34</v>
      </c>
      <c r="H5136" s="6" t="n">
        <v>4</v>
      </c>
      <c r="I5136" s="7" t="n">
        <v>199.9900055</v>
      </c>
      <c r="J5136" s="6" t="n">
        <v>1</v>
      </c>
      <c r="K5136" s="7" t="n">
        <v>199.9900055</v>
      </c>
      <c r="L5136" s="7" t="n">
        <v>4</v>
      </c>
      <c r="M5136" s="8" t="n">
        <v>0.02</v>
      </c>
      <c r="N5136" s="7" t="n">
        <v>94.08000183</v>
      </c>
      <c r="O5136" s="12" t="n">
        <v>1</v>
      </c>
    </row>
    <row r="5137" customFormat="false" ht="15" hidden="false" customHeight="true" outlineLevel="0" collapsed="false">
      <c r="A5137" s="6" t="n">
        <v>24503</v>
      </c>
      <c r="B5137" s="6" t="s">
        <v>19</v>
      </c>
      <c r="C5137" s="6" t="s">
        <v>49</v>
      </c>
      <c r="D5137" s="6" t="s">
        <v>27</v>
      </c>
      <c r="E5137" s="6" t="s">
        <v>54</v>
      </c>
      <c r="F5137" s="6" t="s">
        <v>58</v>
      </c>
      <c r="G5137" s="6" t="s">
        <v>44</v>
      </c>
      <c r="H5137" s="6" t="n">
        <v>4</v>
      </c>
      <c r="I5137" s="7" t="n">
        <v>49.97999954</v>
      </c>
      <c r="J5137" s="6" t="n">
        <v>1</v>
      </c>
      <c r="K5137" s="7" t="n">
        <v>49.97999954</v>
      </c>
      <c r="L5137" s="7" t="n">
        <v>2.75</v>
      </c>
      <c r="M5137" s="8" t="n">
        <v>0.059999999</v>
      </c>
      <c r="N5137" s="7" t="n">
        <v>17.13999939</v>
      </c>
      <c r="O5137" s="9" t="n">
        <v>0</v>
      </c>
    </row>
    <row r="5138" customFormat="false" ht="15" hidden="false" customHeight="true" outlineLevel="0" collapsed="false">
      <c r="A5138" s="6" t="n">
        <v>6945</v>
      </c>
      <c r="B5138" s="6" t="s">
        <v>26</v>
      </c>
      <c r="C5138" s="6" t="s">
        <v>20</v>
      </c>
      <c r="D5138" s="6" t="s">
        <v>50</v>
      </c>
      <c r="E5138" s="6" t="s">
        <v>63</v>
      </c>
      <c r="F5138" s="6" t="s">
        <v>33</v>
      </c>
      <c r="G5138" s="6" t="s">
        <v>34</v>
      </c>
      <c r="H5138" s="6" t="n">
        <v>1</v>
      </c>
      <c r="I5138" s="7" t="n">
        <v>59.99000168</v>
      </c>
      <c r="J5138" s="6" t="n">
        <v>2</v>
      </c>
      <c r="K5138" s="7" t="n">
        <v>119.9800034</v>
      </c>
      <c r="L5138" s="7" t="n">
        <v>0</v>
      </c>
      <c r="M5138" s="8" t="n">
        <v>0</v>
      </c>
      <c r="N5138" s="7" t="n">
        <v>6</v>
      </c>
      <c r="O5138" s="12" t="n">
        <v>1</v>
      </c>
    </row>
    <row r="5139" customFormat="false" ht="15" hidden="false" customHeight="true" outlineLevel="0" collapsed="false">
      <c r="A5139" s="6" t="n">
        <v>4535</v>
      </c>
      <c r="B5139" s="6" t="s">
        <v>19</v>
      </c>
      <c r="C5139" s="6" t="s">
        <v>20</v>
      </c>
      <c r="D5139" s="6" t="s">
        <v>50</v>
      </c>
      <c r="E5139" s="6" t="s">
        <v>51</v>
      </c>
      <c r="F5139" s="6" t="s">
        <v>57</v>
      </c>
      <c r="G5139" s="6" t="s">
        <v>34</v>
      </c>
      <c r="H5139" s="6" t="n">
        <v>4</v>
      </c>
      <c r="I5139" s="7" t="n">
        <v>50</v>
      </c>
      <c r="J5139" s="6" t="n">
        <v>5</v>
      </c>
      <c r="K5139" s="7" t="n">
        <v>250</v>
      </c>
      <c r="L5139" s="7" t="n">
        <v>17.5</v>
      </c>
      <c r="M5139" s="8" t="n">
        <v>0.07</v>
      </c>
      <c r="N5139" s="7" t="n">
        <v>-480.5799866</v>
      </c>
      <c r="O5139" s="12" t="n">
        <v>1</v>
      </c>
    </row>
    <row r="5140" customFormat="false" ht="15" hidden="false" customHeight="true" outlineLevel="0" collapsed="false">
      <c r="A5140" s="6" t="n">
        <v>15474</v>
      </c>
      <c r="B5140" s="6" t="s">
        <v>19</v>
      </c>
      <c r="C5140" s="6" t="s">
        <v>49</v>
      </c>
      <c r="D5140" s="6" t="s">
        <v>21</v>
      </c>
      <c r="E5140" s="6" t="s">
        <v>65</v>
      </c>
      <c r="F5140" s="6" t="s">
        <v>57</v>
      </c>
      <c r="G5140" s="6" t="s">
        <v>34</v>
      </c>
      <c r="H5140" s="6" t="n">
        <v>4</v>
      </c>
      <c r="I5140" s="7" t="n">
        <v>50</v>
      </c>
      <c r="J5140" s="6" t="n">
        <v>3</v>
      </c>
      <c r="K5140" s="7" t="n">
        <v>150</v>
      </c>
      <c r="L5140" s="7" t="n">
        <v>0</v>
      </c>
      <c r="M5140" s="8" t="n">
        <v>0</v>
      </c>
      <c r="N5140" s="7" t="n">
        <v>-49.34999847</v>
      </c>
      <c r="O5140" s="12" t="n">
        <v>1</v>
      </c>
    </row>
    <row r="5141" customFormat="false" ht="15" hidden="false" customHeight="true" outlineLevel="0" collapsed="false">
      <c r="A5141" s="6" t="n">
        <v>23484</v>
      </c>
      <c r="B5141" s="6" t="s">
        <v>19</v>
      </c>
      <c r="C5141" s="6" t="s">
        <v>49</v>
      </c>
      <c r="D5141" s="6" t="s">
        <v>27</v>
      </c>
      <c r="E5141" s="6" t="s">
        <v>69</v>
      </c>
      <c r="F5141" s="6" t="s">
        <v>40</v>
      </c>
      <c r="G5141" s="6" t="s">
        <v>44</v>
      </c>
      <c r="H5141" s="6" t="n">
        <v>4</v>
      </c>
      <c r="I5141" s="7" t="n">
        <v>399.980011</v>
      </c>
      <c r="J5141" s="6" t="n">
        <v>1</v>
      </c>
      <c r="K5141" s="7" t="n">
        <v>399.980011</v>
      </c>
      <c r="L5141" s="7" t="n">
        <v>48</v>
      </c>
      <c r="M5141" s="8" t="n">
        <v>0.119999997</v>
      </c>
      <c r="N5141" s="7" t="n">
        <v>-20.05999947</v>
      </c>
      <c r="O5141" s="12" t="n">
        <v>1</v>
      </c>
    </row>
    <row r="5142" customFormat="false" ht="15" hidden="false" customHeight="true" outlineLevel="0" collapsed="false">
      <c r="A5142" s="6" t="n">
        <v>13441</v>
      </c>
      <c r="B5142" s="6" t="s">
        <v>26</v>
      </c>
      <c r="C5142" s="6" t="s">
        <v>20</v>
      </c>
      <c r="D5142" s="6" t="s">
        <v>21</v>
      </c>
      <c r="E5142" s="6" t="s">
        <v>65</v>
      </c>
      <c r="F5142" s="6" t="s">
        <v>57</v>
      </c>
      <c r="G5142" s="6" t="s">
        <v>44</v>
      </c>
      <c r="H5142" s="6" t="n">
        <v>1</v>
      </c>
      <c r="I5142" s="7" t="n">
        <v>50</v>
      </c>
      <c r="J5142" s="6" t="n">
        <v>1</v>
      </c>
      <c r="K5142" s="7" t="n">
        <v>50</v>
      </c>
      <c r="L5142" s="7" t="n">
        <v>10</v>
      </c>
      <c r="M5142" s="8" t="n">
        <v>0.200000003</v>
      </c>
      <c r="N5142" s="7" t="n">
        <v>15.60000038</v>
      </c>
      <c r="O5142" s="12" t="n">
        <v>1</v>
      </c>
    </row>
    <row r="5143" customFormat="false" ht="15" hidden="false" customHeight="true" outlineLevel="0" collapsed="false">
      <c r="A5143" s="6" t="n">
        <v>57428</v>
      </c>
      <c r="B5143" s="6" t="s">
        <v>19</v>
      </c>
      <c r="C5143" s="6" t="s">
        <v>20</v>
      </c>
      <c r="D5143" s="6" t="s">
        <v>50</v>
      </c>
      <c r="E5143" s="6" t="s">
        <v>63</v>
      </c>
      <c r="F5143" s="6" t="s">
        <v>57</v>
      </c>
      <c r="G5143" s="6" t="s">
        <v>34</v>
      </c>
      <c r="H5143" s="6" t="n">
        <v>4</v>
      </c>
      <c r="I5143" s="7" t="n">
        <v>50</v>
      </c>
      <c r="J5143" s="6" t="n">
        <v>4</v>
      </c>
      <c r="K5143" s="7" t="n">
        <v>200</v>
      </c>
      <c r="L5143" s="7" t="n">
        <v>36</v>
      </c>
      <c r="M5143" s="8" t="n">
        <v>0.180000007</v>
      </c>
      <c r="N5143" s="7" t="n">
        <v>55.43000031</v>
      </c>
      <c r="O5143" s="9" t="n">
        <v>0</v>
      </c>
    </row>
    <row r="5144" customFormat="false" ht="15" hidden="false" customHeight="true" outlineLevel="0" collapsed="false">
      <c r="A5144" s="6" t="n">
        <v>7915</v>
      </c>
      <c r="B5144" s="6" t="s">
        <v>46</v>
      </c>
      <c r="C5144" s="6" t="s">
        <v>49</v>
      </c>
      <c r="D5144" s="6" t="s">
        <v>50</v>
      </c>
      <c r="E5144" s="6" t="s">
        <v>51</v>
      </c>
      <c r="F5144" s="6" t="s">
        <v>80</v>
      </c>
      <c r="G5144" s="6" t="s">
        <v>24</v>
      </c>
      <c r="H5144" s="6" t="n">
        <v>2</v>
      </c>
      <c r="I5144" s="7" t="n">
        <v>24.98999977</v>
      </c>
      <c r="J5144" s="6" t="n">
        <v>2</v>
      </c>
      <c r="K5144" s="7" t="n">
        <v>49.97999954</v>
      </c>
      <c r="L5144" s="7" t="n">
        <v>6.5</v>
      </c>
      <c r="M5144" s="8" t="n">
        <v>0.129999995</v>
      </c>
      <c r="N5144" s="7" t="n">
        <v>-73.91999817</v>
      </c>
      <c r="O5144" s="12" t="n">
        <v>1</v>
      </c>
    </row>
    <row r="5145" customFormat="false" ht="15" hidden="false" customHeight="true" outlineLevel="0" collapsed="false">
      <c r="A5145" s="6" t="n">
        <v>42847</v>
      </c>
      <c r="B5145" s="6" t="s">
        <v>36</v>
      </c>
      <c r="C5145" s="6" t="s">
        <v>20</v>
      </c>
      <c r="D5145" s="6" t="s">
        <v>38</v>
      </c>
      <c r="E5145" s="6" t="s">
        <v>70</v>
      </c>
      <c r="F5145" s="6" t="s">
        <v>71</v>
      </c>
      <c r="G5145" s="6" t="s">
        <v>34</v>
      </c>
      <c r="H5145" s="6" t="n">
        <v>0</v>
      </c>
      <c r="I5145" s="7" t="n">
        <v>199.9900055</v>
      </c>
      <c r="J5145" s="6" t="n">
        <v>1</v>
      </c>
      <c r="K5145" s="7" t="n">
        <v>199.9900055</v>
      </c>
      <c r="L5145" s="7" t="n">
        <v>40</v>
      </c>
      <c r="M5145" s="8" t="n">
        <v>0.200000003</v>
      </c>
      <c r="N5145" s="7" t="n">
        <v>50.08000183</v>
      </c>
      <c r="O5145" s="9" t="n">
        <v>0</v>
      </c>
    </row>
    <row r="5146" customFormat="false" ht="15" hidden="false" customHeight="true" outlineLevel="0" collapsed="false">
      <c r="A5146" s="6" t="n">
        <v>64099</v>
      </c>
      <c r="B5146" s="6" t="s">
        <v>46</v>
      </c>
      <c r="C5146" s="6" t="s">
        <v>20</v>
      </c>
      <c r="D5146" s="6" t="s">
        <v>21</v>
      </c>
      <c r="E5146" s="6" t="s">
        <v>65</v>
      </c>
      <c r="F5146" s="6" t="s">
        <v>29</v>
      </c>
      <c r="G5146" s="6" t="s">
        <v>34</v>
      </c>
      <c r="H5146" s="6" t="n">
        <v>2</v>
      </c>
      <c r="I5146" s="7" t="n">
        <v>99.98999786</v>
      </c>
      <c r="J5146" s="6" t="n">
        <v>3</v>
      </c>
      <c r="K5146" s="7" t="n">
        <v>299.9700012</v>
      </c>
      <c r="L5146" s="7" t="n">
        <v>3</v>
      </c>
      <c r="M5146" s="8" t="n">
        <v>0.01</v>
      </c>
      <c r="N5146" s="7" t="n">
        <v>22.27000046</v>
      </c>
      <c r="O5146" s="12" t="n">
        <v>1</v>
      </c>
    </row>
    <row r="5147" customFormat="false" ht="15" hidden="false" customHeight="true" outlineLevel="0" collapsed="false">
      <c r="A5147" s="6" t="n">
        <v>11066</v>
      </c>
      <c r="B5147" s="6" t="s">
        <v>26</v>
      </c>
      <c r="C5147" s="6" t="s">
        <v>20</v>
      </c>
      <c r="D5147" s="6" t="s">
        <v>21</v>
      </c>
      <c r="E5147" s="6" t="s">
        <v>65</v>
      </c>
      <c r="F5147" s="6" t="s">
        <v>33</v>
      </c>
      <c r="G5147" s="6" t="s">
        <v>34</v>
      </c>
      <c r="H5147" s="6" t="n">
        <v>1</v>
      </c>
      <c r="I5147" s="7" t="n">
        <v>59.99000168</v>
      </c>
      <c r="J5147" s="6" t="n">
        <v>2</v>
      </c>
      <c r="K5147" s="7" t="n">
        <v>119.9800034</v>
      </c>
      <c r="L5147" s="7" t="n">
        <v>6.599999905</v>
      </c>
      <c r="M5147" s="8" t="n">
        <v>0.059999999</v>
      </c>
      <c r="N5147" s="7" t="n">
        <v>56.68999863</v>
      </c>
      <c r="O5147" s="12" t="n">
        <v>1</v>
      </c>
    </row>
    <row r="5148" customFormat="false" ht="15" hidden="false" customHeight="true" outlineLevel="0" collapsed="false">
      <c r="A5148" s="6" t="n">
        <v>48812</v>
      </c>
      <c r="B5148" s="6" t="s">
        <v>19</v>
      </c>
      <c r="C5148" s="6" t="s">
        <v>20</v>
      </c>
      <c r="D5148" s="6" t="s">
        <v>31</v>
      </c>
      <c r="E5148" s="6" t="s">
        <v>83</v>
      </c>
      <c r="F5148" s="6" t="s">
        <v>29</v>
      </c>
      <c r="G5148" s="6" t="s">
        <v>24</v>
      </c>
      <c r="H5148" s="6" t="n">
        <v>4</v>
      </c>
      <c r="I5148" s="7" t="n">
        <v>99.98999786</v>
      </c>
      <c r="J5148" s="6" t="n">
        <v>3</v>
      </c>
      <c r="K5148" s="7" t="n">
        <v>299.9700012</v>
      </c>
      <c r="L5148" s="7" t="n">
        <v>15</v>
      </c>
      <c r="M5148" s="8" t="n">
        <v>0.050000001</v>
      </c>
      <c r="N5148" s="7" t="n">
        <v>-60.70000076</v>
      </c>
      <c r="O5148" s="9" t="n">
        <v>0</v>
      </c>
    </row>
    <row r="5149" customFormat="false" ht="15" hidden="false" customHeight="true" outlineLevel="0" collapsed="false">
      <c r="A5149" s="6" t="n">
        <v>46352</v>
      </c>
      <c r="B5149" s="6" t="s">
        <v>19</v>
      </c>
      <c r="C5149" s="6" t="s">
        <v>20</v>
      </c>
      <c r="D5149" s="6" t="s">
        <v>27</v>
      </c>
      <c r="E5149" s="6" t="s">
        <v>79</v>
      </c>
      <c r="F5149" s="6" t="s">
        <v>23</v>
      </c>
      <c r="G5149" s="6" t="s">
        <v>44</v>
      </c>
      <c r="H5149" s="6" t="n">
        <v>4</v>
      </c>
      <c r="I5149" s="7" t="n">
        <v>129.9900055</v>
      </c>
      <c r="J5149" s="6" t="n">
        <v>1</v>
      </c>
      <c r="K5149" s="7" t="n">
        <v>129.9900055</v>
      </c>
      <c r="L5149" s="7" t="n">
        <v>19.5</v>
      </c>
      <c r="M5149" s="8" t="n">
        <v>0.150000006</v>
      </c>
      <c r="N5149" s="7" t="n">
        <v>12.48999977</v>
      </c>
      <c r="O5149" s="9" t="n">
        <v>0</v>
      </c>
    </row>
    <row r="5150" customFormat="false" ht="15" hidden="false" customHeight="true" outlineLevel="0" collapsed="false">
      <c r="A5150" s="6" t="n">
        <v>10187</v>
      </c>
      <c r="B5150" s="6" t="s">
        <v>36</v>
      </c>
      <c r="C5150" s="6" t="s">
        <v>37</v>
      </c>
      <c r="D5150" s="6" t="s">
        <v>50</v>
      </c>
      <c r="E5150" s="6" t="s">
        <v>63</v>
      </c>
      <c r="F5150" s="6" t="s">
        <v>74</v>
      </c>
      <c r="G5150" s="6" t="s">
        <v>44</v>
      </c>
      <c r="H5150" s="6" t="n">
        <v>0</v>
      </c>
      <c r="I5150" s="7" t="n">
        <v>27.98999977</v>
      </c>
      <c r="J5150" s="6" t="n">
        <v>2</v>
      </c>
      <c r="K5150" s="7" t="n">
        <v>55.97999954</v>
      </c>
      <c r="L5150" s="7" t="n">
        <v>0.560000002</v>
      </c>
      <c r="M5150" s="8" t="n">
        <v>0.01</v>
      </c>
      <c r="N5150" s="7" t="n">
        <v>18.84000015</v>
      </c>
      <c r="O5150" s="12" t="n">
        <v>1</v>
      </c>
    </row>
    <row r="5151" customFormat="false" ht="15" hidden="false" customHeight="true" outlineLevel="0" collapsed="false">
      <c r="A5151" s="6" t="n">
        <v>16325</v>
      </c>
      <c r="B5151" s="6" t="s">
        <v>19</v>
      </c>
      <c r="C5151" s="6" t="s">
        <v>20</v>
      </c>
      <c r="D5151" s="6" t="s">
        <v>21</v>
      </c>
      <c r="E5151" s="6" t="s">
        <v>65</v>
      </c>
      <c r="F5151" s="6" t="s">
        <v>58</v>
      </c>
      <c r="G5151" s="6" t="s">
        <v>24</v>
      </c>
      <c r="H5151" s="6" t="n">
        <v>4</v>
      </c>
      <c r="I5151" s="7" t="n">
        <v>49.97999954</v>
      </c>
      <c r="J5151" s="6" t="n">
        <v>3</v>
      </c>
      <c r="K5151" s="7" t="n">
        <v>149.9400024</v>
      </c>
      <c r="L5151" s="7" t="n">
        <v>37.49000168</v>
      </c>
      <c r="M5151" s="8" t="n">
        <v>0.25</v>
      </c>
      <c r="N5151" s="7" t="n">
        <v>50.59999847</v>
      </c>
      <c r="O5151" s="12" t="n">
        <v>1</v>
      </c>
    </row>
    <row r="5152" customFormat="false" ht="15" hidden="false" customHeight="true" outlineLevel="0" collapsed="false">
      <c r="A5152" s="6" t="n">
        <v>20540</v>
      </c>
      <c r="B5152" s="6" t="s">
        <v>19</v>
      </c>
      <c r="C5152" s="6" t="s">
        <v>49</v>
      </c>
      <c r="D5152" s="6" t="s">
        <v>27</v>
      </c>
      <c r="E5152" s="6" t="s">
        <v>28</v>
      </c>
      <c r="F5152" s="6" t="s">
        <v>80</v>
      </c>
      <c r="G5152" s="6" t="s">
        <v>24</v>
      </c>
      <c r="H5152" s="6" t="n">
        <v>4</v>
      </c>
      <c r="I5152" s="7" t="n">
        <v>24.98999977</v>
      </c>
      <c r="J5152" s="6" t="n">
        <v>2</v>
      </c>
      <c r="K5152" s="7" t="n">
        <v>49.97999954</v>
      </c>
      <c r="L5152" s="7" t="n">
        <v>10</v>
      </c>
      <c r="M5152" s="8" t="n">
        <v>0.200000003</v>
      </c>
      <c r="N5152" s="7" t="n">
        <v>10.39999962</v>
      </c>
      <c r="O5152" s="12" t="n">
        <v>1</v>
      </c>
    </row>
    <row r="5153" customFormat="false" ht="15" hidden="false" customHeight="true" outlineLevel="0" collapsed="false">
      <c r="A5153" s="6" t="n">
        <v>39738</v>
      </c>
      <c r="B5153" s="6" t="s">
        <v>26</v>
      </c>
      <c r="C5153" s="6" t="s">
        <v>37</v>
      </c>
      <c r="D5153" s="6" t="s">
        <v>31</v>
      </c>
      <c r="E5153" s="6" t="s">
        <v>56</v>
      </c>
      <c r="F5153" s="6" t="s">
        <v>33</v>
      </c>
      <c r="G5153" s="6" t="s">
        <v>44</v>
      </c>
      <c r="H5153" s="6" t="n">
        <v>1</v>
      </c>
      <c r="I5153" s="7" t="n">
        <v>59.99000168</v>
      </c>
      <c r="J5153" s="6" t="n">
        <v>1</v>
      </c>
      <c r="K5153" s="7" t="n">
        <v>59.99000168</v>
      </c>
      <c r="L5153" s="7" t="n">
        <v>7.800000191</v>
      </c>
      <c r="M5153" s="8" t="n">
        <v>0.129999995</v>
      </c>
      <c r="N5153" s="7" t="n">
        <v>14.35000038</v>
      </c>
      <c r="O5153" s="12" t="n">
        <v>1</v>
      </c>
    </row>
    <row r="5154" customFormat="false" ht="15" hidden="false" customHeight="true" outlineLevel="0" collapsed="false">
      <c r="A5154" s="6" t="n">
        <v>45233</v>
      </c>
      <c r="B5154" s="6" t="s">
        <v>26</v>
      </c>
      <c r="C5154" s="6" t="s">
        <v>49</v>
      </c>
      <c r="D5154" s="6" t="s">
        <v>27</v>
      </c>
      <c r="E5154" s="6" t="s">
        <v>79</v>
      </c>
      <c r="F5154" s="6" t="s">
        <v>33</v>
      </c>
      <c r="G5154" s="6" t="s">
        <v>34</v>
      </c>
      <c r="H5154" s="6" t="n">
        <v>1</v>
      </c>
      <c r="I5154" s="7" t="n">
        <v>59.99000168</v>
      </c>
      <c r="J5154" s="6" t="n">
        <v>3</v>
      </c>
      <c r="K5154" s="7" t="n">
        <v>179.9700012</v>
      </c>
      <c r="L5154" s="7" t="n">
        <v>18</v>
      </c>
      <c r="M5154" s="8" t="n">
        <v>0.100000001</v>
      </c>
      <c r="N5154" s="7" t="n">
        <v>46.97000122</v>
      </c>
      <c r="O5154" s="12" t="n">
        <v>1</v>
      </c>
    </row>
    <row r="5155" customFormat="false" ht="15" hidden="false" customHeight="true" outlineLevel="0" collapsed="false">
      <c r="A5155" s="6" t="n">
        <v>18694</v>
      </c>
      <c r="B5155" s="6" t="s">
        <v>19</v>
      </c>
      <c r="C5155" s="6" t="s">
        <v>49</v>
      </c>
      <c r="D5155" s="6" t="s">
        <v>21</v>
      </c>
      <c r="E5155" s="6" t="s">
        <v>65</v>
      </c>
      <c r="F5155" s="6" t="s">
        <v>74</v>
      </c>
      <c r="G5155" s="6" t="s">
        <v>44</v>
      </c>
      <c r="H5155" s="6" t="n">
        <v>4</v>
      </c>
      <c r="I5155" s="7" t="n">
        <v>47.99000168</v>
      </c>
      <c r="J5155" s="6" t="n">
        <v>5</v>
      </c>
      <c r="K5155" s="7" t="n">
        <v>239.9499969</v>
      </c>
      <c r="L5155" s="7" t="n">
        <v>21.60000038</v>
      </c>
      <c r="M5155" s="8" t="n">
        <v>0.090000004</v>
      </c>
      <c r="N5155" s="7" t="n">
        <v>79.26000214</v>
      </c>
      <c r="O5155" s="12" t="n">
        <v>1</v>
      </c>
    </row>
    <row r="5156" customFormat="false" ht="15" hidden="false" customHeight="true" outlineLevel="0" collapsed="false">
      <c r="A5156" s="6" t="n">
        <v>30096</v>
      </c>
      <c r="B5156" s="6" t="s">
        <v>36</v>
      </c>
      <c r="C5156" s="6" t="s">
        <v>37</v>
      </c>
      <c r="D5156" s="6" t="s">
        <v>27</v>
      </c>
      <c r="E5156" s="6" t="s">
        <v>54</v>
      </c>
      <c r="F5156" s="6" t="s">
        <v>23</v>
      </c>
      <c r="G5156" s="6" t="s">
        <v>24</v>
      </c>
      <c r="H5156" s="6" t="n">
        <v>0</v>
      </c>
      <c r="I5156" s="7" t="n">
        <v>129.9900055</v>
      </c>
      <c r="J5156" s="6" t="n">
        <v>1</v>
      </c>
      <c r="K5156" s="7" t="n">
        <v>129.9900055</v>
      </c>
      <c r="L5156" s="7" t="n">
        <v>22.10000038</v>
      </c>
      <c r="M5156" s="8" t="n">
        <v>0.170000002</v>
      </c>
      <c r="N5156" s="7" t="n">
        <v>50.70999908</v>
      </c>
      <c r="O5156" s="9" t="n">
        <v>0</v>
      </c>
    </row>
    <row r="5157" customFormat="false" ht="15" hidden="false" customHeight="true" outlineLevel="0" collapsed="false">
      <c r="A5157" s="6" t="n">
        <v>1373</v>
      </c>
      <c r="B5157" s="6" t="s">
        <v>26</v>
      </c>
      <c r="C5157" s="6" t="s">
        <v>20</v>
      </c>
      <c r="D5157" s="6" t="s">
        <v>50</v>
      </c>
      <c r="E5157" s="6" t="s">
        <v>51</v>
      </c>
      <c r="F5157" s="6" t="s">
        <v>75</v>
      </c>
      <c r="G5157" s="6" t="s">
        <v>44</v>
      </c>
      <c r="H5157" s="6" t="n">
        <v>1</v>
      </c>
      <c r="I5157" s="7" t="n">
        <v>299.980011</v>
      </c>
      <c r="J5157" s="6" t="n">
        <v>1</v>
      </c>
      <c r="K5157" s="7" t="n">
        <v>299.980011</v>
      </c>
      <c r="L5157" s="7" t="n">
        <v>12</v>
      </c>
      <c r="M5157" s="8" t="n">
        <v>0.039999999</v>
      </c>
      <c r="N5157" s="7" t="n">
        <v>-705.5499878</v>
      </c>
      <c r="O5157" s="12" t="n">
        <v>1</v>
      </c>
    </row>
    <row r="5158" customFormat="false" ht="15" hidden="false" customHeight="true" outlineLevel="0" collapsed="false">
      <c r="A5158" s="6" t="n">
        <v>36740</v>
      </c>
      <c r="B5158" s="6" t="s">
        <v>19</v>
      </c>
      <c r="C5158" s="6" t="s">
        <v>37</v>
      </c>
      <c r="D5158" s="6" t="s">
        <v>31</v>
      </c>
      <c r="E5158" s="6" t="s">
        <v>32</v>
      </c>
      <c r="F5158" s="6" t="s">
        <v>58</v>
      </c>
      <c r="G5158" s="6" t="s">
        <v>24</v>
      </c>
      <c r="H5158" s="6" t="n">
        <v>4</v>
      </c>
      <c r="I5158" s="7" t="n">
        <v>49.97999954</v>
      </c>
      <c r="J5158" s="6" t="n">
        <v>5</v>
      </c>
      <c r="K5158" s="7" t="n">
        <v>249.8999939</v>
      </c>
      <c r="L5158" s="7" t="n">
        <v>32.49000168</v>
      </c>
      <c r="M5158" s="8" t="n">
        <v>0.129999995</v>
      </c>
      <c r="N5158" s="7" t="n">
        <v>58.70000076</v>
      </c>
      <c r="O5158" s="12" t="n">
        <v>1</v>
      </c>
    </row>
    <row r="5159" customFormat="false" ht="15" hidden="false" customHeight="true" outlineLevel="0" collapsed="false">
      <c r="A5159" s="6" t="n">
        <v>33475</v>
      </c>
      <c r="B5159" s="6" t="s">
        <v>19</v>
      </c>
      <c r="C5159" s="6" t="s">
        <v>49</v>
      </c>
      <c r="D5159" s="6" t="s">
        <v>31</v>
      </c>
      <c r="E5159" s="6" t="s">
        <v>56</v>
      </c>
      <c r="F5159" s="6" t="s">
        <v>40</v>
      </c>
      <c r="G5159" s="6" t="s">
        <v>24</v>
      </c>
      <c r="H5159" s="6" t="n">
        <v>4</v>
      </c>
      <c r="I5159" s="7" t="n">
        <v>399.980011</v>
      </c>
      <c r="J5159" s="6" t="n">
        <v>1</v>
      </c>
      <c r="K5159" s="7" t="n">
        <v>399.980011</v>
      </c>
      <c r="L5159" s="7" t="n">
        <v>68</v>
      </c>
      <c r="M5159" s="8" t="n">
        <v>0.170000002</v>
      </c>
      <c r="N5159" s="7" t="n">
        <v>116.1900024</v>
      </c>
      <c r="O5159" s="12" t="n">
        <v>1</v>
      </c>
    </row>
    <row r="5160" customFormat="false" ht="15" hidden="false" customHeight="true" outlineLevel="0" collapsed="false">
      <c r="A5160" s="6" t="n">
        <v>10476</v>
      </c>
      <c r="B5160" s="6" t="s">
        <v>26</v>
      </c>
      <c r="C5160" s="6" t="s">
        <v>20</v>
      </c>
      <c r="D5160" s="6" t="s">
        <v>21</v>
      </c>
      <c r="E5160" s="6" t="s">
        <v>65</v>
      </c>
      <c r="F5160" s="6" t="s">
        <v>40</v>
      </c>
      <c r="G5160" s="6" t="s">
        <v>34</v>
      </c>
      <c r="H5160" s="6" t="n">
        <v>1</v>
      </c>
      <c r="I5160" s="7" t="n">
        <v>399.980011</v>
      </c>
      <c r="J5160" s="6" t="n">
        <v>1</v>
      </c>
      <c r="K5160" s="7" t="n">
        <v>399.980011</v>
      </c>
      <c r="L5160" s="7" t="n">
        <v>28</v>
      </c>
      <c r="M5160" s="8" t="n">
        <v>0.07</v>
      </c>
      <c r="N5160" s="7" t="n">
        <v>46.5</v>
      </c>
      <c r="O5160" s="12" t="n">
        <v>1</v>
      </c>
    </row>
    <row r="5161" customFormat="false" ht="15" hidden="false" customHeight="true" outlineLevel="0" collapsed="false">
      <c r="A5161" s="6" t="n">
        <v>60516</v>
      </c>
      <c r="B5161" s="6" t="s">
        <v>19</v>
      </c>
      <c r="C5161" s="6" t="s">
        <v>49</v>
      </c>
      <c r="D5161" s="6" t="s">
        <v>50</v>
      </c>
      <c r="E5161" s="6" t="s">
        <v>72</v>
      </c>
      <c r="F5161" s="6" t="s">
        <v>29</v>
      </c>
      <c r="G5161" s="6" t="s">
        <v>44</v>
      </c>
      <c r="H5161" s="6" t="n">
        <v>4</v>
      </c>
      <c r="I5161" s="7" t="n">
        <v>99.98999786</v>
      </c>
      <c r="J5161" s="6" t="n">
        <v>3</v>
      </c>
      <c r="K5161" s="7" t="n">
        <v>299.9700012</v>
      </c>
      <c r="L5161" s="7" t="n">
        <v>6</v>
      </c>
      <c r="M5161" s="8" t="n">
        <v>0.02</v>
      </c>
      <c r="N5161" s="7" t="n">
        <v>69.97000122</v>
      </c>
      <c r="O5161" s="9" t="n">
        <v>0</v>
      </c>
    </row>
    <row r="5162" customFormat="false" ht="15" hidden="false" customHeight="true" outlineLevel="0" collapsed="false">
      <c r="A5162" s="6" t="n">
        <v>66022</v>
      </c>
      <c r="B5162" s="6" t="s">
        <v>19</v>
      </c>
      <c r="C5162" s="6" t="s">
        <v>37</v>
      </c>
      <c r="D5162" s="6" t="s">
        <v>21</v>
      </c>
      <c r="E5162" s="6" t="s">
        <v>65</v>
      </c>
      <c r="F5162" s="6" t="s">
        <v>75</v>
      </c>
      <c r="G5162" s="6" t="s">
        <v>34</v>
      </c>
      <c r="H5162" s="6" t="n">
        <v>4</v>
      </c>
      <c r="I5162" s="7" t="n">
        <v>299.980011</v>
      </c>
      <c r="J5162" s="6" t="n">
        <v>1</v>
      </c>
      <c r="K5162" s="7" t="n">
        <v>299.980011</v>
      </c>
      <c r="L5162" s="7" t="n">
        <v>48</v>
      </c>
      <c r="M5162" s="8" t="n">
        <v>0.159999996</v>
      </c>
      <c r="N5162" s="7" t="n">
        <v>69.30000305</v>
      </c>
      <c r="O5162" s="9" t="n">
        <v>0</v>
      </c>
    </row>
    <row r="5163" customFormat="false" ht="15" hidden="false" customHeight="true" outlineLevel="0" collapsed="false">
      <c r="A5163" s="6" t="n">
        <v>12718</v>
      </c>
      <c r="B5163" s="6" t="s">
        <v>19</v>
      </c>
      <c r="C5163" s="6" t="s">
        <v>20</v>
      </c>
      <c r="D5163" s="6" t="s">
        <v>21</v>
      </c>
      <c r="E5163" s="6" t="s">
        <v>65</v>
      </c>
      <c r="F5163" s="6" t="s">
        <v>75</v>
      </c>
      <c r="G5163" s="6" t="s">
        <v>34</v>
      </c>
      <c r="H5163" s="6" t="n">
        <v>4</v>
      </c>
      <c r="I5163" s="7" t="n">
        <v>299.980011</v>
      </c>
      <c r="J5163" s="6" t="n">
        <v>1</v>
      </c>
      <c r="K5163" s="7" t="n">
        <v>299.980011</v>
      </c>
      <c r="L5163" s="7" t="n">
        <v>27</v>
      </c>
      <c r="M5163" s="8" t="n">
        <v>0.090000004</v>
      </c>
      <c r="N5163" s="7" t="n">
        <v>-16.11000061</v>
      </c>
      <c r="O5163" s="9" t="n">
        <v>0</v>
      </c>
    </row>
    <row r="5164" customFormat="false" ht="15" hidden="false" customHeight="true" outlineLevel="0" collapsed="false">
      <c r="A5164" s="6" t="n">
        <v>47401</v>
      </c>
      <c r="B5164" s="6" t="s">
        <v>19</v>
      </c>
      <c r="C5164" s="6" t="s">
        <v>37</v>
      </c>
      <c r="D5164" s="6" t="s">
        <v>31</v>
      </c>
      <c r="E5164" s="6" t="s">
        <v>83</v>
      </c>
      <c r="F5164" s="6" t="s">
        <v>58</v>
      </c>
      <c r="G5164" s="6" t="s">
        <v>24</v>
      </c>
      <c r="H5164" s="6" t="n">
        <v>4</v>
      </c>
      <c r="I5164" s="7" t="n">
        <v>49.97999954</v>
      </c>
      <c r="J5164" s="6" t="n">
        <v>1</v>
      </c>
      <c r="K5164" s="7" t="n">
        <v>49.97999954</v>
      </c>
      <c r="L5164" s="7" t="n">
        <v>8</v>
      </c>
      <c r="M5164" s="8" t="n">
        <v>0.159999996</v>
      </c>
      <c r="N5164" s="7" t="n">
        <v>2.640000105</v>
      </c>
      <c r="O5164" s="9" t="n">
        <v>0</v>
      </c>
    </row>
    <row r="5165" customFormat="false" ht="15" hidden="false" customHeight="true" outlineLevel="0" collapsed="false">
      <c r="A5165" s="6" t="n">
        <v>24180</v>
      </c>
      <c r="B5165" s="6" t="s">
        <v>19</v>
      </c>
      <c r="C5165" s="6" t="s">
        <v>49</v>
      </c>
      <c r="D5165" s="6" t="s">
        <v>27</v>
      </c>
      <c r="E5165" s="6" t="s">
        <v>28</v>
      </c>
      <c r="F5165" s="6" t="s">
        <v>71</v>
      </c>
      <c r="G5165" s="6" t="s">
        <v>34</v>
      </c>
      <c r="H5165" s="6" t="n">
        <v>4</v>
      </c>
      <c r="I5165" s="7" t="n">
        <v>199.9900055</v>
      </c>
      <c r="J5165" s="6" t="n">
        <v>1</v>
      </c>
      <c r="K5165" s="7" t="n">
        <v>199.9900055</v>
      </c>
      <c r="L5165" s="7" t="n">
        <v>20</v>
      </c>
      <c r="M5165" s="8" t="n">
        <v>0.100000001</v>
      </c>
      <c r="N5165" s="7" t="n">
        <v>-120.0500031</v>
      </c>
      <c r="O5165" s="12" t="n">
        <v>1</v>
      </c>
    </row>
    <row r="5166" customFormat="false" ht="15" hidden="false" customHeight="true" outlineLevel="0" collapsed="false">
      <c r="A5166" s="6" t="n">
        <v>2770</v>
      </c>
      <c r="B5166" s="6" t="s">
        <v>19</v>
      </c>
      <c r="C5166" s="6" t="s">
        <v>20</v>
      </c>
      <c r="D5166" s="6" t="s">
        <v>50</v>
      </c>
      <c r="E5166" s="6" t="s">
        <v>63</v>
      </c>
      <c r="F5166" s="6" t="s">
        <v>40</v>
      </c>
      <c r="G5166" s="6" t="s">
        <v>34</v>
      </c>
      <c r="H5166" s="6" t="n">
        <v>4</v>
      </c>
      <c r="I5166" s="7" t="n">
        <v>399.980011</v>
      </c>
      <c r="J5166" s="6" t="n">
        <v>1</v>
      </c>
      <c r="K5166" s="7" t="n">
        <v>399.980011</v>
      </c>
      <c r="L5166" s="7" t="n">
        <v>16</v>
      </c>
      <c r="M5166" s="8" t="n">
        <v>0.039999999</v>
      </c>
      <c r="N5166" s="7" t="n">
        <v>-633.5700073</v>
      </c>
      <c r="O5166" s="12" t="n">
        <v>1</v>
      </c>
    </row>
    <row r="5167" customFormat="false" ht="15" hidden="false" customHeight="true" outlineLevel="0" collapsed="false">
      <c r="A5167" s="6" t="n">
        <v>72932</v>
      </c>
      <c r="B5167" s="6" t="s">
        <v>19</v>
      </c>
      <c r="C5167" s="6" t="s">
        <v>37</v>
      </c>
      <c r="D5167" s="6" t="s">
        <v>27</v>
      </c>
      <c r="E5167" s="6" t="s">
        <v>69</v>
      </c>
      <c r="F5167" s="6" t="s">
        <v>95</v>
      </c>
      <c r="G5167" s="6" t="s">
        <v>24</v>
      </c>
      <c r="H5167" s="6" t="n">
        <v>4</v>
      </c>
      <c r="I5167" s="7" t="n">
        <v>84.40000153</v>
      </c>
      <c r="J5167" s="6" t="n">
        <v>1</v>
      </c>
      <c r="K5167" s="7" t="n">
        <v>84.40000153</v>
      </c>
      <c r="L5167" s="7" t="n">
        <v>0</v>
      </c>
      <c r="M5167" s="8" t="n">
        <v>0</v>
      </c>
      <c r="N5167" s="7" t="n">
        <v>0</v>
      </c>
      <c r="O5167" s="9" t="n">
        <v>0</v>
      </c>
    </row>
    <row r="5168" customFormat="false" ht="15" hidden="false" customHeight="true" outlineLevel="0" collapsed="false">
      <c r="A5168" s="6" t="n">
        <v>65092</v>
      </c>
      <c r="B5168" s="6" t="s">
        <v>26</v>
      </c>
      <c r="C5168" s="6" t="s">
        <v>20</v>
      </c>
      <c r="D5168" s="6" t="s">
        <v>21</v>
      </c>
      <c r="E5168" s="6" t="s">
        <v>22</v>
      </c>
      <c r="F5168" s="6" t="s">
        <v>71</v>
      </c>
      <c r="G5168" s="6" t="s">
        <v>24</v>
      </c>
      <c r="H5168" s="6" t="n">
        <v>1</v>
      </c>
      <c r="I5168" s="7" t="n">
        <v>199.9900055</v>
      </c>
      <c r="J5168" s="6" t="n">
        <v>1</v>
      </c>
      <c r="K5168" s="7" t="n">
        <v>199.9900055</v>
      </c>
      <c r="L5168" s="7" t="n">
        <v>26</v>
      </c>
      <c r="M5168" s="8" t="n">
        <v>0.129999995</v>
      </c>
      <c r="N5168" s="7" t="n">
        <v>80.04000092</v>
      </c>
      <c r="O5168" s="12" t="n">
        <v>1</v>
      </c>
    </row>
    <row r="5169" customFormat="false" ht="15" hidden="false" customHeight="true" outlineLevel="0" collapsed="false">
      <c r="A5169" s="6" t="n">
        <v>71186</v>
      </c>
      <c r="B5169" s="6" t="s">
        <v>19</v>
      </c>
      <c r="C5169" s="6" t="s">
        <v>20</v>
      </c>
      <c r="D5169" s="6" t="s">
        <v>21</v>
      </c>
      <c r="E5169" s="6" t="s">
        <v>22</v>
      </c>
      <c r="F5169" s="6" t="s">
        <v>103</v>
      </c>
      <c r="G5169" s="6" t="s">
        <v>34</v>
      </c>
      <c r="H5169" s="6" t="n">
        <v>4</v>
      </c>
      <c r="I5169" s="7" t="n">
        <v>461.480011</v>
      </c>
      <c r="J5169" s="6" t="n">
        <v>1</v>
      </c>
      <c r="K5169" s="7" t="n">
        <v>461.480011</v>
      </c>
      <c r="L5169" s="7" t="n">
        <v>78.44999695</v>
      </c>
      <c r="M5169" s="8" t="n">
        <v>0.170000002</v>
      </c>
      <c r="N5169" s="7" t="n">
        <v>47.88000107</v>
      </c>
      <c r="O5169" s="9" t="n">
        <v>0</v>
      </c>
    </row>
    <row r="5170" customFormat="false" ht="15" hidden="false" customHeight="true" outlineLevel="0" collapsed="false">
      <c r="A5170" s="6" t="n">
        <v>17043</v>
      </c>
      <c r="B5170" s="6" t="s">
        <v>26</v>
      </c>
      <c r="C5170" s="6" t="s">
        <v>20</v>
      </c>
      <c r="D5170" s="6" t="s">
        <v>21</v>
      </c>
      <c r="E5170" s="6" t="s">
        <v>22</v>
      </c>
      <c r="F5170" s="6" t="s">
        <v>58</v>
      </c>
      <c r="G5170" s="6" t="s">
        <v>47</v>
      </c>
      <c r="H5170" s="6" t="n">
        <v>1</v>
      </c>
      <c r="I5170" s="7" t="n">
        <v>49.97999954</v>
      </c>
      <c r="J5170" s="6" t="n">
        <v>2</v>
      </c>
      <c r="K5170" s="7" t="n">
        <v>99.95999908</v>
      </c>
      <c r="L5170" s="7" t="n">
        <v>12</v>
      </c>
      <c r="M5170" s="8" t="n">
        <v>0.119999997</v>
      </c>
      <c r="N5170" s="7" t="n">
        <v>29.03000069</v>
      </c>
      <c r="O5170" s="12" t="n">
        <v>1</v>
      </c>
    </row>
    <row r="5171" customFormat="false" ht="15" hidden="false" customHeight="true" outlineLevel="0" collapsed="false">
      <c r="A5171" s="6" t="n">
        <v>10218</v>
      </c>
      <c r="B5171" s="6" t="s">
        <v>26</v>
      </c>
      <c r="C5171" s="6" t="s">
        <v>20</v>
      </c>
      <c r="D5171" s="6" t="s">
        <v>50</v>
      </c>
      <c r="E5171" s="6" t="s">
        <v>63</v>
      </c>
      <c r="F5171" s="6" t="s">
        <v>57</v>
      </c>
      <c r="G5171" s="6" t="s">
        <v>47</v>
      </c>
      <c r="H5171" s="6" t="n">
        <v>1</v>
      </c>
      <c r="I5171" s="7" t="n">
        <v>50</v>
      </c>
      <c r="J5171" s="6" t="n">
        <v>2</v>
      </c>
      <c r="K5171" s="7" t="n">
        <v>100</v>
      </c>
      <c r="L5171" s="7" t="n">
        <v>5.5</v>
      </c>
      <c r="M5171" s="8" t="n">
        <v>0.059999999</v>
      </c>
      <c r="N5171" s="7" t="n">
        <v>-29.67000008</v>
      </c>
      <c r="O5171" s="12" t="n">
        <v>1</v>
      </c>
    </row>
    <row r="5172" customFormat="false" ht="15" hidden="false" customHeight="true" outlineLevel="0" collapsed="false">
      <c r="A5172" s="6" t="n">
        <v>28246</v>
      </c>
      <c r="B5172" s="6" t="s">
        <v>19</v>
      </c>
      <c r="C5172" s="6" t="s">
        <v>20</v>
      </c>
      <c r="D5172" s="6" t="s">
        <v>27</v>
      </c>
      <c r="E5172" s="6" t="s">
        <v>42</v>
      </c>
      <c r="F5172" s="6" t="s">
        <v>29</v>
      </c>
      <c r="G5172" s="6" t="s">
        <v>24</v>
      </c>
      <c r="H5172" s="6" t="n">
        <v>4</v>
      </c>
      <c r="I5172" s="7" t="n">
        <v>99.98999786</v>
      </c>
      <c r="J5172" s="6" t="n">
        <v>3</v>
      </c>
      <c r="K5172" s="7" t="n">
        <v>299.9700012</v>
      </c>
      <c r="L5172" s="7" t="n">
        <v>15</v>
      </c>
      <c r="M5172" s="8" t="n">
        <v>0.050000001</v>
      </c>
      <c r="N5172" s="7" t="n">
        <v>25.07999992</v>
      </c>
      <c r="O5172" s="9" t="n">
        <v>0</v>
      </c>
    </row>
    <row r="5173" customFormat="false" ht="15" hidden="false" customHeight="true" outlineLevel="0" collapsed="false">
      <c r="A5173" s="6" t="n">
        <v>44052</v>
      </c>
      <c r="B5173" s="6" t="s">
        <v>19</v>
      </c>
      <c r="C5173" s="6" t="s">
        <v>49</v>
      </c>
      <c r="D5173" s="6" t="s">
        <v>38</v>
      </c>
      <c r="E5173" s="6" t="s">
        <v>39</v>
      </c>
      <c r="F5173" s="6" t="s">
        <v>57</v>
      </c>
      <c r="G5173" s="6" t="s">
        <v>44</v>
      </c>
      <c r="H5173" s="6" t="n">
        <v>4</v>
      </c>
      <c r="I5173" s="7" t="n">
        <v>50</v>
      </c>
      <c r="J5173" s="6" t="n">
        <v>2</v>
      </c>
      <c r="K5173" s="7" t="n">
        <v>100</v>
      </c>
      <c r="L5173" s="7" t="n">
        <v>18</v>
      </c>
      <c r="M5173" s="8" t="n">
        <v>0.180000007</v>
      </c>
      <c r="N5173" s="7" t="n">
        <v>28.70000076</v>
      </c>
      <c r="O5173" s="9" t="n">
        <v>0</v>
      </c>
    </row>
    <row r="5174" customFormat="false" ht="15" hidden="false" customHeight="true" outlineLevel="0" collapsed="false">
      <c r="A5174" s="6" t="n">
        <v>11123</v>
      </c>
      <c r="B5174" s="6" t="s">
        <v>19</v>
      </c>
      <c r="C5174" s="6" t="s">
        <v>37</v>
      </c>
      <c r="D5174" s="6" t="s">
        <v>21</v>
      </c>
      <c r="E5174" s="6" t="s">
        <v>65</v>
      </c>
      <c r="F5174" s="6" t="s">
        <v>40</v>
      </c>
      <c r="G5174" s="6" t="s">
        <v>24</v>
      </c>
      <c r="H5174" s="6" t="n">
        <v>4</v>
      </c>
      <c r="I5174" s="7" t="n">
        <v>399.980011</v>
      </c>
      <c r="J5174" s="6" t="n">
        <v>1</v>
      </c>
      <c r="K5174" s="7" t="n">
        <v>399.980011</v>
      </c>
      <c r="L5174" s="7" t="n">
        <v>0</v>
      </c>
      <c r="M5174" s="8" t="n">
        <v>0</v>
      </c>
      <c r="N5174" s="7" t="n">
        <v>129.9900055</v>
      </c>
      <c r="O5174" s="9" t="n">
        <v>0</v>
      </c>
    </row>
    <row r="5175" customFormat="false" ht="15" hidden="false" customHeight="true" outlineLevel="0" collapsed="false">
      <c r="A5175" s="6" t="n">
        <v>63780</v>
      </c>
      <c r="B5175" s="6" t="s">
        <v>19</v>
      </c>
      <c r="C5175" s="6" t="s">
        <v>37</v>
      </c>
      <c r="D5175" s="6" t="s">
        <v>21</v>
      </c>
      <c r="E5175" s="6" t="s">
        <v>65</v>
      </c>
      <c r="F5175" s="6" t="s">
        <v>75</v>
      </c>
      <c r="G5175" s="6" t="s">
        <v>34</v>
      </c>
      <c r="H5175" s="6" t="n">
        <v>4</v>
      </c>
      <c r="I5175" s="7" t="n">
        <v>299.980011</v>
      </c>
      <c r="J5175" s="6" t="n">
        <v>1</v>
      </c>
      <c r="K5175" s="7" t="n">
        <v>299.980011</v>
      </c>
      <c r="L5175" s="7" t="n">
        <v>30</v>
      </c>
      <c r="M5175" s="8" t="n">
        <v>0.100000001</v>
      </c>
      <c r="N5175" s="7" t="n">
        <v>16.73999977</v>
      </c>
      <c r="O5175" s="12" t="n">
        <v>1</v>
      </c>
    </row>
    <row r="5176" customFormat="false" ht="15" hidden="false" customHeight="true" outlineLevel="0" collapsed="false">
      <c r="A5176" s="6" t="n">
        <v>18162</v>
      </c>
      <c r="B5176" s="6" t="s">
        <v>19</v>
      </c>
      <c r="C5176" s="6" t="s">
        <v>20</v>
      </c>
      <c r="D5176" s="6" t="s">
        <v>21</v>
      </c>
      <c r="E5176" s="6" t="s">
        <v>64</v>
      </c>
      <c r="F5176" s="6" t="s">
        <v>73</v>
      </c>
      <c r="G5176" s="6" t="s">
        <v>34</v>
      </c>
      <c r="H5176" s="6" t="n">
        <v>4</v>
      </c>
      <c r="I5176" s="7" t="n">
        <v>39.99000168</v>
      </c>
      <c r="J5176" s="6" t="n">
        <v>4</v>
      </c>
      <c r="K5176" s="7" t="n">
        <v>159.9600067</v>
      </c>
      <c r="L5176" s="7" t="n">
        <v>25.59000015</v>
      </c>
      <c r="M5176" s="8" t="n">
        <v>0.159999996</v>
      </c>
      <c r="N5176" s="7" t="n">
        <v>2.690000057</v>
      </c>
      <c r="O5176" s="9" t="n">
        <v>0</v>
      </c>
    </row>
    <row r="5177" customFormat="false" ht="15" hidden="false" customHeight="true" outlineLevel="0" collapsed="false">
      <c r="A5177" s="6" t="n">
        <v>16689</v>
      </c>
      <c r="B5177" s="6" t="s">
        <v>19</v>
      </c>
      <c r="C5177" s="6" t="s">
        <v>37</v>
      </c>
      <c r="D5177" s="6" t="s">
        <v>21</v>
      </c>
      <c r="E5177" s="6" t="s">
        <v>65</v>
      </c>
      <c r="F5177" s="6" t="s">
        <v>75</v>
      </c>
      <c r="G5177" s="6" t="s">
        <v>44</v>
      </c>
      <c r="H5177" s="6" t="n">
        <v>4</v>
      </c>
      <c r="I5177" s="7" t="n">
        <v>299.980011</v>
      </c>
      <c r="J5177" s="6" t="n">
        <v>1</v>
      </c>
      <c r="K5177" s="7" t="n">
        <v>299.980011</v>
      </c>
      <c r="L5177" s="7" t="n">
        <v>3</v>
      </c>
      <c r="M5177" s="8" t="n">
        <v>0.01</v>
      </c>
      <c r="N5177" s="7" t="n">
        <v>142.5500031</v>
      </c>
      <c r="O5177" s="12" t="n">
        <v>1</v>
      </c>
    </row>
    <row r="5178" customFormat="false" ht="15" hidden="false" customHeight="true" outlineLevel="0" collapsed="false">
      <c r="A5178" s="6" t="n">
        <v>32244</v>
      </c>
      <c r="B5178" s="6" t="s">
        <v>46</v>
      </c>
      <c r="C5178" s="6" t="s">
        <v>20</v>
      </c>
      <c r="D5178" s="6" t="s">
        <v>31</v>
      </c>
      <c r="E5178" s="6" t="s">
        <v>32</v>
      </c>
      <c r="F5178" s="6" t="s">
        <v>23</v>
      </c>
      <c r="G5178" s="6" t="s">
        <v>24</v>
      </c>
      <c r="H5178" s="6" t="n">
        <v>2</v>
      </c>
      <c r="I5178" s="7" t="n">
        <v>129.9900055</v>
      </c>
      <c r="J5178" s="6" t="n">
        <v>1</v>
      </c>
      <c r="K5178" s="7" t="n">
        <v>129.9900055</v>
      </c>
      <c r="L5178" s="7" t="n">
        <v>32.5</v>
      </c>
      <c r="M5178" s="8" t="n">
        <v>0.25</v>
      </c>
      <c r="N5178" s="7" t="n">
        <v>3.900000095</v>
      </c>
      <c r="O5178" s="12" t="n">
        <v>1</v>
      </c>
    </row>
    <row r="5179" customFormat="false" ht="15" hidden="false" customHeight="true" outlineLevel="0" collapsed="false">
      <c r="A5179" s="6" t="n">
        <v>21059</v>
      </c>
      <c r="B5179" s="6" t="s">
        <v>26</v>
      </c>
      <c r="C5179" s="6" t="s">
        <v>37</v>
      </c>
      <c r="D5179" s="6" t="s">
        <v>27</v>
      </c>
      <c r="E5179" s="6" t="s">
        <v>54</v>
      </c>
      <c r="F5179" s="6" t="s">
        <v>75</v>
      </c>
      <c r="G5179" s="6" t="s">
        <v>34</v>
      </c>
      <c r="H5179" s="6" t="n">
        <v>1</v>
      </c>
      <c r="I5179" s="7" t="n">
        <v>299.980011</v>
      </c>
      <c r="J5179" s="6" t="n">
        <v>1</v>
      </c>
      <c r="K5179" s="7" t="n">
        <v>299.980011</v>
      </c>
      <c r="L5179" s="7" t="n">
        <v>21</v>
      </c>
      <c r="M5179" s="8" t="n">
        <v>0.07</v>
      </c>
      <c r="N5179" s="7" t="n">
        <v>-34.86999893</v>
      </c>
      <c r="O5179" s="12" t="n">
        <v>1</v>
      </c>
    </row>
    <row r="5180" customFormat="false" ht="15" hidden="false" customHeight="true" outlineLevel="0" collapsed="false">
      <c r="A5180" s="6" t="n">
        <v>10816</v>
      </c>
      <c r="B5180" s="6" t="s">
        <v>19</v>
      </c>
      <c r="C5180" s="6" t="s">
        <v>37</v>
      </c>
      <c r="D5180" s="6" t="s">
        <v>21</v>
      </c>
      <c r="E5180" s="6" t="s">
        <v>22</v>
      </c>
      <c r="F5180" s="6" t="s">
        <v>71</v>
      </c>
      <c r="G5180" s="6" t="s">
        <v>44</v>
      </c>
      <c r="H5180" s="6" t="n">
        <v>4</v>
      </c>
      <c r="I5180" s="7" t="n">
        <v>199.9900055</v>
      </c>
      <c r="J5180" s="6" t="n">
        <v>1</v>
      </c>
      <c r="K5180" s="7" t="n">
        <v>199.9900055</v>
      </c>
      <c r="L5180" s="7" t="n">
        <v>4</v>
      </c>
      <c r="M5180" s="8" t="n">
        <v>0.02</v>
      </c>
      <c r="N5180" s="7" t="n">
        <v>-303.7799988</v>
      </c>
      <c r="O5180" s="9" t="n">
        <v>0</v>
      </c>
    </row>
    <row r="5181" customFormat="false" ht="15" hidden="false" customHeight="true" outlineLevel="0" collapsed="false">
      <c r="A5181" s="6" t="n">
        <v>30332</v>
      </c>
      <c r="B5181" s="6" t="s">
        <v>19</v>
      </c>
      <c r="C5181" s="6" t="s">
        <v>20</v>
      </c>
      <c r="D5181" s="6" t="s">
        <v>27</v>
      </c>
      <c r="E5181" s="6" t="s">
        <v>42</v>
      </c>
      <c r="F5181" s="6" t="s">
        <v>73</v>
      </c>
      <c r="G5181" s="6" t="s">
        <v>34</v>
      </c>
      <c r="H5181" s="6" t="n">
        <v>4</v>
      </c>
      <c r="I5181" s="7" t="n">
        <v>39.99000168</v>
      </c>
      <c r="J5181" s="6" t="n">
        <v>1</v>
      </c>
      <c r="K5181" s="7" t="n">
        <v>39.99000168</v>
      </c>
      <c r="L5181" s="7" t="n">
        <v>2.200000048</v>
      </c>
      <c r="M5181" s="8" t="n">
        <v>0.059999999</v>
      </c>
      <c r="N5181" s="7" t="n">
        <v>0</v>
      </c>
      <c r="O5181" s="9" t="n">
        <v>0</v>
      </c>
    </row>
    <row r="5182" customFormat="false" ht="15" hidden="false" customHeight="true" outlineLevel="0" collapsed="false">
      <c r="A5182" s="6" t="n">
        <v>72991</v>
      </c>
      <c r="B5182" s="6" t="s">
        <v>46</v>
      </c>
      <c r="C5182" s="6" t="s">
        <v>20</v>
      </c>
      <c r="D5182" s="6" t="s">
        <v>27</v>
      </c>
      <c r="E5182" s="6" t="s">
        <v>28</v>
      </c>
      <c r="F5182" s="6" t="s">
        <v>95</v>
      </c>
      <c r="G5182" s="6" t="s">
        <v>24</v>
      </c>
      <c r="H5182" s="6" t="n">
        <v>2</v>
      </c>
      <c r="I5182" s="7" t="n">
        <v>84.40000153</v>
      </c>
      <c r="J5182" s="6" t="n">
        <v>1</v>
      </c>
      <c r="K5182" s="7" t="n">
        <v>84.40000153</v>
      </c>
      <c r="L5182" s="7" t="n">
        <v>13.5</v>
      </c>
      <c r="M5182" s="8" t="n">
        <v>0.159999996</v>
      </c>
      <c r="N5182" s="7" t="n">
        <v>34.02999878</v>
      </c>
      <c r="O5182" s="9" t="n">
        <v>0</v>
      </c>
    </row>
    <row r="5183" customFormat="false" ht="15" hidden="false" customHeight="true" outlineLevel="0" collapsed="false">
      <c r="A5183" s="6" t="n">
        <v>48975</v>
      </c>
      <c r="B5183" s="6" t="s">
        <v>19</v>
      </c>
      <c r="C5183" s="6" t="s">
        <v>20</v>
      </c>
      <c r="D5183" s="6" t="s">
        <v>38</v>
      </c>
      <c r="E5183" s="6" t="s">
        <v>98</v>
      </c>
      <c r="F5183" s="6" t="s">
        <v>23</v>
      </c>
      <c r="G5183" s="6" t="s">
        <v>34</v>
      </c>
      <c r="H5183" s="6" t="n">
        <v>4</v>
      </c>
      <c r="I5183" s="7" t="n">
        <v>129.9900055</v>
      </c>
      <c r="J5183" s="6" t="n">
        <v>1</v>
      </c>
      <c r="K5183" s="7" t="n">
        <v>129.9900055</v>
      </c>
      <c r="L5183" s="7" t="n">
        <v>32.5</v>
      </c>
      <c r="M5183" s="8" t="n">
        <v>0.25</v>
      </c>
      <c r="N5183" s="7" t="n">
        <v>46.79999924</v>
      </c>
      <c r="O5183" s="12" t="n">
        <v>1</v>
      </c>
    </row>
    <row r="5184" customFormat="false" ht="15" hidden="false" customHeight="true" outlineLevel="0" collapsed="false">
      <c r="A5184" s="6" t="n">
        <v>30298</v>
      </c>
      <c r="B5184" s="6" t="s">
        <v>46</v>
      </c>
      <c r="C5184" s="6" t="s">
        <v>20</v>
      </c>
      <c r="D5184" s="6" t="s">
        <v>27</v>
      </c>
      <c r="E5184" s="6" t="s">
        <v>42</v>
      </c>
      <c r="F5184" s="6" t="s">
        <v>58</v>
      </c>
      <c r="G5184" s="6" t="s">
        <v>24</v>
      </c>
      <c r="H5184" s="6" t="n">
        <v>2</v>
      </c>
      <c r="I5184" s="7" t="n">
        <v>49.97999954</v>
      </c>
      <c r="J5184" s="6" t="n">
        <v>5</v>
      </c>
      <c r="K5184" s="7" t="n">
        <v>249.8999939</v>
      </c>
      <c r="L5184" s="7" t="n">
        <v>0</v>
      </c>
      <c r="M5184" s="8" t="n">
        <v>0</v>
      </c>
      <c r="N5184" s="7" t="n">
        <v>-82.22000122</v>
      </c>
      <c r="O5184" s="12" t="n">
        <v>1</v>
      </c>
    </row>
    <row r="5185" customFormat="false" ht="15" hidden="false" customHeight="true" outlineLevel="0" collapsed="false">
      <c r="A5185" s="6" t="n">
        <v>8409</v>
      </c>
      <c r="B5185" s="6" t="s">
        <v>19</v>
      </c>
      <c r="C5185" s="6" t="s">
        <v>20</v>
      </c>
      <c r="D5185" s="6" t="s">
        <v>50</v>
      </c>
      <c r="E5185" s="6" t="s">
        <v>51</v>
      </c>
      <c r="F5185" s="6" t="s">
        <v>71</v>
      </c>
      <c r="G5185" s="6" t="s">
        <v>24</v>
      </c>
      <c r="H5185" s="6" t="n">
        <v>4</v>
      </c>
      <c r="I5185" s="7" t="n">
        <v>199.9900055</v>
      </c>
      <c r="J5185" s="6" t="n">
        <v>1</v>
      </c>
      <c r="K5185" s="7" t="n">
        <v>199.9900055</v>
      </c>
      <c r="L5185" s="7" t="n">
        <v>30</v>
      </c>
      <c r="M5185" s="8" t="n">
        <v>0.150000006</v>
      </c>
      <c r="N5185" s="7" t="n">
        <v>61.20000076</v>
      </c>
      <c r="O5185" s="12" t="n">
        <v>1</v>
      </c>
    </row>
    <row r="5186" customFormat="false" ht="15" hidden="false" customHeight="true" outlineLevel="0" collapsed="false">
      <c r="A5186" s="6" t="n">
        <v>47612</v>
      </c>
      <c r="B5186" s="6" t="s">
        <v>19</v>
      </c>
      <c r="C5186" s="6" t="s">
        <v>49</v>
      </c>
      <c r="D5186" s="6" t="s">
        <v>38</v>
      </c>
      <c r="E5186" s="6" t="s">
        <v>94</v>
      </c>
      <c r="F5186" s="6" t="s">
        <v>33</v>
      </c>
      <c r="G5186" s="6" t="s">
        <v>34</v>
      </c>
      <c r="H5186" s="6" t="n">
        <v>4</v>
      </c>
      <c r="I5186" s="7" t="n">
        <v>59.99000168</v>
      </c>
      <c r="J5186" s="6" t="n">
        <v>1</v>
      </c>
      <c r="K5186" s="7" t="n">
        <v>59.99000168</v>
      </c>
      <c r="L5186" s="7" t="n">
        <v>5.400000095</v>
      </c>
      <c r="M5186" s="8" t="n">
        <v>0.090000004</v>
      </c>
      <c r="N5186" s="7" t="n">
        <v>19.11000061</v>
      </c>
      <c r="O5186" s="9" t="n">
        <v>0</v>
      </c>
    </row>
    <row r="5187" customFormat="false" ht="15" hidden="false" customHeight="true" outlineLevel="0" collapsed="false">
      <c r="A5187" s="6" t="n">
        <v>19160</v>
      </c>
      <c r="B5187" s="6" t="s">
        <v>26</v>
      </c>
      <c r="C5187" s="6" t="s">
        <v>20</v>
      </c>
      <c r="D5187" s="6" t="s">
        <v>21</v>
      </c>
      <c r="E5187" s="6" t="s">
        <v>22</v>
      </c>
      <c r="F5187" s="6" t="s">
        <v>71</v>
      </c>
      <c r="G5187" s="6" t="s">
        <v>44</v>
      </c>
      <c r="H5187" s="6" t="n">
        <v>1</v>
      </c>
      <c r="I5187" s="7" t="n">
        <v>199.9900055</v>
      </c>
      <c r="J5187" s="6" t="n">
        <v>1</v>
      </c>
      <c r="K5187" s="7" t="n">
        <v>199.9900055</v>
      </c>
      <c r="L5187" s="7" t="n">
        <v>40</v>
      </c>
      <c r="M5187" s="8" t="n">
        <v>0.200000003</v>
      </c>
      <c r="N5187" s="7" t="n">
        <v>-66.87999725</v>
      </c>
      <c r="O5187" s="12" t="n">
        <v>1</v>
      </c>
    </row>
    <row r="5188" customFormat="false" ht="15" hidden="false" customHeight="true" outlineLevel="0" collapsed="false">
      <c r="A5188" s="6" t="n">
        <v>50830</v>
      </c>
      <c r="B5188" s="6" t="s">
        <v>19</v>
      </c>
      <c r="C5188" s="6" t="s">
        <v>37</v>
      </c>
      <c r="D5188" s="6" t="s">
        <v>38</v>
      </c>
      <c r="E5188" s="6" t="s">
        <v>39</v>
      </c>
      <c r="F5188" s="6" t="s">
        <v>57</v>
      </c>
      <c r="G5188" s="6" t="s">
        <v>34</v>
      </c>
      <c r="H5188" s="6" t="n">
        <v>4</v>
      </c>
      <c r="I5188" s="7" t="n">
        <v>50</v>
      </c>
      <c r="J5188" s="6" t="n">
        <v>4</v>
      </c>
      <c r="K5188" s="7" t="n">
        <v>200</v>
      </c>
      <c r="L5188" s="7" t="n">
        <v>18</v>
      </c>
      <c r="M5188" s="8" t="n">
        <v>0.090000004</v>
      </c>
      <c r="N5188" s="7" t="n">
        <v>25.47999954</v>
      </c>
      <c r="O5188" s="12" t="n">
        <v>1</v>
      </c>
    </row>
    <row r="5189" customFormat="false" ht="15" hidden="false" customHeight="true" outlineLevel="0" collapsed="false">
      <c r="A5189" s="6" t="n">
        <v>75272</v>
      </c>
      <c r="B5189" s="6" t="s">
        <v>19</v>
      </c>
      <c r="C5189" s="6" t="s">
        <v>37</v>
      </c>
      <c r="D5189" s="6" t="s">
        <v>27</v>
      </c>
      <c r="E5189" s="6" t="s">
        <v>28</v>
      </c>
      <c r="F5189" s="6" t="s">
        <v>111</v>
      </c>
      <c r="G5189" s="6" t="s">
        <v>44</v>
      </c>
      <c r="H5189" s="6" t="n">
        <v>4</v>
      </c>
      <c r="I5189" s="7" t="n">
        <v>293.0400085</v>
      </c>
      <c r="J5189" s="6" t="n">
        <v>1</v>
      </c>
      <c r="K5189" s="7" t="n">
        <v>293.0400085</v>
      </c>
      <c r="L5189" s="7" t="n">
        <v>8.789999962</v>
      </c>
      <c r="M5189" s="8" t="n">
        <v>0.029999999</v>
      </c>
      <c r="N5189" s="7" t="n">
        <v>73.90000153</v>
      </c>
      <c r="O5189" s="9" t="n">
        <v>0</v>
      </c>
    </row>
    <row r="5190" customFormat="false" ht="15" hidden="false" customHeight="true" outlineLevel="0" collapsed="false">
      <c r="A5190" s="6" t="n">
        <v>4447</v>
      </c>
      <c r="B5190" s="6" t="s">
        <v>19</v>
      </c>
      <c r="C5190" s="6" t="s">
        <v>20</v>
      </c>
      <c r="D5190" s="6" t="s">
        <v>50</v>
      </c>
      <c r="E5190" s="6" t="s">
        <v>63</v>
      </c>
      <c r="F5190" s="6" t="s">
        <v>33</v>
      </c>
      <c r="G5190" s="6" t="s">
        <v>34</v>
      </c>
      <c r="H5190" s="6" t="n">
        <v>4</v>
      </c>
      <c r="I5190" s="7" t="n">
        <v>59.99000168</v>
      </c>
      <c r="J5190" s="6" t="n">
        <v>3</v>
      </c>
      <c r="K5190" s="7" t="n">
        <v>179.9700012</v>
      </c>
      <c r="L5190" s="7" t="n">
        <v>5.400000095</v>
      </c>
      <c r="M5190" s="8" t="n">
        <v>0.029999999</v>
      </c>
      <c r="N5190" s="7" t="n">
        <v>-261.8599854</v>
      </c>
      <c r="O5190" s="9" t="n">
        <v>0</v>
      </c>
    </row>
    <row r="5191" customFormat="false" ht="15" hidden="false" customHeight="true" outlineLevel="0" collapsed="false">
      <c r="A5191" s="6" t="n">
        <v>11947</v>
      </c>
      <c r="B5191" s="6" t="s">
        <v>19</v>
      </c>
      <c r="C5191" s="6" t="s">
        <v>20</v>
      </c>
      <c r="D5191" s="6" t="s">
        <v>21</v>
      </c>
      <c r="E5191" s="6" t="s">
        <v>65</v>
      </c>
      <c r="F5191" s="6" t="s">
        <v>23</v>
      </c>
      <c r="G5191" s="6" t="s">
        <v>34</v>
      </c>
      <c r="H5191" s="6" t="n">
        <v>4</v>
      </c>
      <c r="I5191" s="7" t="n">
        <v>129.9900055</v>
      </c>
      <c r="J5191" s="6" t="n">
        <v>1</v>
      </c>
      <c r="K5191" s="7" t="n">
        <v>129.9900055</v>
      </c>
      <c r="L5191" s="7" t="n">
        <v>32.5</v>
      </c>
      <c r="M5191" s="8" t="n">
        <v>0.25</v>
      </c>
      <c r="N5191" s="7" t="n">
        <v>25.35000038</v>
      </c>
      <c r="O5191" s="9" t="n">
        <v>0</v>
      </c>
    </row>
    <row r="5192" customFormat="false" ht="15" hidden="false" customHeight="true" outlineLevel="0" collapsed="false">
      <c r="A5192" s="6" t="n">
        <v>26561</v>
      </c>
      <c r="B5192" s="6" t="s">
        <v>19</v>
      </c>
      <c r="C5192" s="6" t="s">
        <v>20</v>
      </c>
      <c r="D5192" s="6" t="s">
        <v>27</v>
      </c>
      <c r="E5192" s="6" t="s">
        <v>69</v>
      </c>
      <c r="F5192" s="6" t="s">
        <v>40</v>
      </c>
      <c r="G5192" s="6" t="s">
        <v>34</v>
      </c>
      <c r="H5192" s="6" t="n">
        <v>4</v>
      </c>
      <c r="I5192" s="7" t="n">
        <v>399.980011</v>
      </c>
      <c r="J5192" s="6" t="n">
        <v>1</v>
      </c>
      <c r="K5192" s="7" t="n">
        <v>399.980011</v>
      </c>
      <c r="L5192" s="7" t="n">
        <v>64</v>
      </c>
      <c r="M5192" s="8" t="n">
        <v>0.159999996</v>
      </c>
      <c r="N5192" s="7" t="n">
        <v>33.59999847</v>
      </c>
      <c r="O5192" s="9" t="n">
        <v>0</v>
      </c>
    </row>
    <row r="5193" customFormat="false" ht="15" hidden="false" customHeight="true" outlineLevel="0" collapsed="false">
      <c r="A5193" s="6" t="n">
        <v>49643</v>
      </c>
      <c r="B5193" s="6" t="s">
        <v>19</v>
      </c>
      <c r="C5193" s="6" t="s">
        <v>20</v>
      </c>
      <c r="D5193" s="6" t="s">
        <v>38</v>
      </c>
      <c r="E5193" s="6" t="s">
        <v>39</v>
      </c>
      <c r="F5193" s="6" t="s">
        <v>57</v>
      </c>
      <c r="G5193" s="6" t="s">
        <v>34</v>
      </c>
      <c r="H5193" s="6" t="n">
        <v>4</v>
      </c>
      <c r="I5193" s="7" t="n">
        <v>50</v>
      </c>
      <c r="J5193" s="6" t="n">
        <v>4</v>
      </c>
      <c r="K5193" s="7" t="n">
        <v>200</v>
      </c>
      <c r="L5193" s="7" t="n">
        <v>40</v>
      </c>
      <c r="M5193" s="8" t="n">
        <v>0.200000003</v>
      </c>
      <c r="N5193" s="7" t="n">
        <v>-108</v>
      </c>
      <c r="O5193" s="9" t="n">
        <v>0</v>
      </c>
    </row>
    <row r="5194" customFormat="false" ht="15" hidden="false" customHeight="true" outlineLevel="0" collapsed="false">
      <c r="A5194" s="6" t="n">
        <v>39343</v>
      </c>
      <c r="B5194" s="6" t="s">
        <v>19</v>
      </c>
      <c r="C5194" s="6" t="s">
        <v>37</v>
      </c>
      <c r="D5194" s="6" t="s">
        <v>31</v>
      </c>
      <c r="E5194" s="6" t="s">
        <v>32</v>
      </c>
      <c r="F5194" s="6" t="s">
        <v>57</v>
      </c>
      <c r="G5194" s="6" t="s">
        <v>47</v>
      </c>
      <c r="H5194" s="6" t="n">
        <v>4</v>
      </c>
      <c r="I5194" s="7" t="n">
        <v>50</v>
      </c>
      <c r="J5194" s="6" t="n">
        <v>1</v>
      </c>
      <c r="K5194" s="7" t="n">
        <v>50</v>
      </c>
      <c r="L5194" s="7" t="n">
        <v>2</v>
      </c>
      <c r="M5194" s="8" t="n">
        <v>0.039999999</v>
      </c>
      <c r="N5194" s="7" t="n">
        <v>12</v>
      </c>
      <c r="O5194" s="9" t="n">
        <v>0</v>
      </c>
    </row>
    <row r="5195" customFormat="false" ht="15" hidden="false" customHeight="true" outlineLevel="0" collapsed="false">
      <c r="A5195" s="6" t="n">
        <v>51552</v>
      </c>
      <c r="B5195" s="6" t="s">
        <v>19</v>
      </c>
      <c r="C5195" s="6" t="s">
        <v>20</v>
      </c>
      <c r="D5195" s="6" t="s">
        <v>50</v>
      </c>
      <c r="E5195" s="6" t="s">
        <v>51</v>
      </c>
      <c r="F5195" s="6" t="s">
        <v>75</v>
      </c>
      <c r="G5195" s="6" t="s">
        <v>44</v>
      </c>
      <c r="H5195" s="6" t="n">
        <v>4</v>
      </c>
      <c r="I5195" s="7" t="n">
        <v>299.980011</v>
      </c>
      <c r="J5195" s="6" t="n">
        <v>1</v>
      </c>
      <c r="K5195" s="7" t="n">
        <v>299.980011</v>
      </c>
      <c r="L5195" s="7" t="n">
        <v>39</v>
      </c>
      <c r="M5195" s="8" t="n">
        <v>0.129999995</v>
      </c>
      <c r="N5195" s="7" t="n">
        <v>29.48999977</v>
      </c>
      <c r="O5195" s="9" t="n">
        <v>0</v>
      </c>
    </row>
    <row r="5196" customFormat="false" ht="15" hidden="false" customHeight="true" outlineLevel="0" collapsed="false">
      <c r="A5196" s="6" t="n">
        <v>66595</v>
      </c>
      <c r="B5196" s="6" t="s">
        <v>46</v>
      </c>
      <c r="C5196" s="6" t="s">
        <v>20</v>
      </c>
      <c r="D5196" s="6" t="s">
        <v>21</v>
      </c>
      <c r="E5196" s="6" t="s">
        <v>65</v>
      </c>
      <c r="F5196" s="6" t="s">
        <v>58</v>
      </c>
      <c r="G5196" s="6" t="s">
        <v>34</v>
      </c>
      <c r="H5196" s="6" t="n">
        <v>2</v>
      </c>
      <c r="I5196" s="7" t="n">
        <v>49.97999954</v>
      </c>
      <c r="J5196" s="6" t="n">
        <v>1</v>
      </c>
      <c r="K5196" s="7" t="n">
        <v>49.97999954</v>
      </c>
      <c r="L5196" s="7" t="n">
        <v>6</v>
      </c>
      <c r="M5196" s="8" t="n">
        <v>0.119999997</v>
      </c>
      <c r="N5196" s="7" t="n">
        <v>-1.889999986</v>
      </c>
      <c r="O5196" s="12" t="n">
        <v>1</v>
      </c>
    </row>
    <row r="5197" customFormat="false" ht="15" hidden="false" customHeight="true" outlineLevel="0" collapsed="false">
      <c r="A5197" s="6" t="n">
        <v>63260</v>
      </c>
      <c r="B5197" s="6" t="s">
        <v>19</v>
      </c>
      <c r="C5197" s="6" t="s">
        <v>37</v>
      </c>
      <c r="D5197" s="6" t="s">
        <v>21</v>
      </c>
      <c r="E5197" s="6" t="s">
        <v>65</v>
      </c>
      <c r="F5197" s="6" t="s">
        <v>99</v>
      </c>
      <c r="G5197" s="6" t="s">
        <v>34</v>
      </c>
      <c r="H5197" s="6" t="n">
        <v>4</v>
      </c>
      <c r="I5197" s="7" t="n">
        <v>80</v>
      </c>
      <c r="J5197" s="6" t="n">
        <v>4</v>
      </c>
      <c r="K5197" s="7" t="n">
        <v>320</v>
      </c>
      <c r="L5197" s="7" t="n">
        <v>54.40000153</v>
      </c>
      <c r="M5197" s="8" t="n">
        <v>0.170000002</v>
      </c>
      <c r="N5197" s="7" t="n">
        <v>0</v>
      </c>
      <c r="O5197" s="12" t="n">
        <v>1</v>
      </c>
    </row>
    <row r="5198" customFormat="false" ht="15" hidden="false" customHeight="true" outlineLevel="0" collapsed="false">
      <c r="A5198" s="6" t="n">
        <v>63682</v>
      </c>
      <c r="B5198" s="6" t="s">
        <v>19</v>
      </c>
      <c r="C5198" s="6" t="s">
        <v>37</v>
      </c>
      <c r="D5198" s="6" t="s">
        <v>21</v>
      </c>
      <c r="E5198" s="6" t="s">
        <v>22</v>
      </c>
      <c r="F5198" s="6" t="s">
        <v>88</v>
      </c>
      <c r="G5198" s="6" t="s">
        <v>47</v>
      </c>
      <c r="H5198" s="6" t="n">
        <v>4</v>
      </c>
      <c r="I5198" s="7" t="n">
        <v>79.98999786</v>
      </c>
      <c r="J5198" s="6" t="n">
        <v>4</v>
      </c>
      <c r="K5198" s="7" t="n">
        <v>319.9599915</v>
      </c>
      <c r="L5198" s="7" t="n">
        <v>6.400000095</v>
      </c>
      <c r="M5198" s="8" t="n">
        <v>0.02</v>
      </c>
      <c r="N5198" s="7" t="n">
        <v>19.44000053</v>
      </c>
      <c r="O5198" s="9" t="n">
        <v>0</v>
      </c>
    </row>
    <row r="5199" customFormat="false" ht="15" hidden="false" customHeight="true" outlineLevel="0" collapsed="false">
      <c r="A5199" s="6" t="n">
        <v>6061</v>
      </c>
      <c r="B5199" s="6" t="s">
        <v>19</v>
      </c>
      <c r="C5199" s="6" t="s">
        <v>20</v>
      </c>
      <c r="D5199" s="6" t="s">
        <v>50</v>
      </c>
      <c r="E5199" s="6" t="s">
        <v>63</v>
      </c>
      <c r="F5199" s="6" t="s">
        <v>73</v>
      </c>
      <c r="G5199" s="6" t="s">
        <v>34</v>
      </c>
      <c r="H5199" s="6" t="n">
        <v>4</v>
      </c>
      <c r="I5199" s="7" t="n">
        <v>39.99000168</v>
      </c>
      <c r="J5199" s="6" t="n">
        <v>4</v>
      </c>
      <c r="K5199" s="7" t="n">
        <v>159.9600067</v>
      </c>
      <c r="L5199" s="7" t="n">
        <v>28.79000092</v>
      </c>
      <c r="M5199" s="8" t="n">
        <v>0.180000007</v>
      </c>
      <c r="N5199" s="7" t="n">
        <v>-30.55999947</v>
      </c>
      <c r="O5199" s="9" t="n">
        <v>0</v>
      </c>
    </row>
    <row r="5200" customFormat="false" ht="15" hidden="false" customHeight="true" outlineLevel="0" collapsed="false">
      <c r="A5200" s="6" t="n">
        <v>62150</v>
      </c>
      <c r="B5200" s="6" t="s">
        <v>26</v>
      </c>
      <c r="C5200" s="6" t="s">
        <v>20</v>
      </c>
      <c r="D5200" s="6" t="s">
        <v>21</v>
      </c>
      <c r="E5200" s="6" t="s">
        <v>65</v>
      </c>
      <c r="F5200" s="6" t="s">
        <v>57</v>
      </c>
      <c r="G5200" s="6" t="s">
        <v>34</v>
      </c>
      <c r="H5200" s="6" t="n">
        <v>1</v>
      </c>
      <c r="I5200" s="7" t="n">
        <v>50</v>
      </c>
      <c r="J5200" s="6" t="n">
        <v>3</v>
      </c>
      <c r="K5200" s="7" t="n">
        <v>150</v>
      </c>
      <c r="L5200" s="7" t="n">
        <v>3</v>
      </c>
      <c r="M5200" s="8" t="n">
        <v>0.02</v>
      </c>
      <c r="N5200" s="7" t="n">
        <v>39.68999863</v>
      </c>
      <c r="O5200" s="12" t="n">
        <v>1</v>
      </c>
    </row>
    <row r="5201" customFormat="false" ht="15" hidden="false" customHeight="true" outlineLevel="0" collapsed="false">
      <c r="A5201" s="6" t="n">
        <v>34955</v>
      </c>
      <c r="B5201" s="6" t="s">
        <v>19</v>
      </c>
      <c r="C5201" s="6" t="s">
        <v>20</v>
      </c>
      <c r="D5201" s="6" t="s">
        <v>31</v>
      </c>
      <c r="E5201" s="6" t="s">
        <v>86</v>
      </c>
      <c r="F5201" s="6" t="s">
        <v>29</v>
      </c>
      <c r="G5201" s="6" t="s">
        <v>44</v>
      </c>
      <c r="H5201" s="6" t="n">
        <v>4</v>
      </c>
      <c r="I5201" s="7" t="n">
        <v>99.98999786</v>
      </c>
      <c r="J5201" s="6" t="n">
        <v>1</v>
      </c>
      <c r="K5201" s="7" t="n">
        <v>99.98999786</v>
      </c>
      <c r="L5201" s="7" t="n">
        <v>20</v>
      </c>
      <c r="M5201" s="8" t="n">
        <v>0.200000003</v>
      </c>
      <c r="N5201" s="7" t="n">
        <v>30</v>
      </c>
      <c r="O5201" s="12" t="n">
        <v>1</v>
      </c>
    </row>
    <row r="5202" customFormat="false" ht="15" hidden="false" customHeight="true" outlineLevel="0" collapsed="false">
      <c r="A5202" s="6" t="n">
        <v>17105</v>
      </c>
      <c r="B5202" s="6" t="s">
        <v>46</v>
      </c>
      <c r="C5202" s="6" t="s">
        <v>20</v>
      </c>
      <c r="D5202" s="6" t="s">
        <v>21</v>
      </c>
      <c r="E5202" s="6" t="s">
        <v>22</v>
      </c>
      <c r="F5202" s="6" t="s">
        <v>57</v>
      </c>
      <c r="G5202" s="6" t="s">
        <v>34</v>
      </c>
      <c r="H5202" s="6" t="n">
        <v>2</v>
      </c>
      <c r="I5202" s="7" t="n">
        <v>50</v>
      </c>
      <c r="J5202" s="6" t="n">
        <v>5</v>
      </c>
      <c r="K5202" s="7" t="n">
        <v>250</v>
      </c>
      <c r="L5202" s="7" t="n">
        <v>25</v>
      </c>
      <c r="M5202" s="8" t="n">
        <v>0.100000001</v>
      </c>
      <c r="N5202" s="7" t="n">
        <v>28.12999916</v>
      </c>
      <c r="O5202" s="12" t="n">
        <v>1</v>
      </c>
    </row>
    <row r="5203" customFormat="false" ht="15" hidden="false" customHeight="true" outlineLevel="0" collapsed="false">
      <c r="A5203" s="6" t="n">
        <v>28551</v>
      </c>
      <c r="B5203" s="6" t="s">
        <v>19</v>
      </c>
      <c r="C5203" s="6" t="s">
        <v>49</v>
      </c>
      <c r="D5203" s="6" t="s">
        <v>27</v>
      </c>
      <c r="E5203" s="6" t="s">
        <v>28</v>
      </c>
      <c r="F5203" s="6" t="s">
        <v>29</v>
      </c>
      <c r="G5203" s="6" t="s">
        <v>34</v>
      </c>
      <c r="H5203" s="6" t="n">
        <v>4</v>
      </c>
      <c r="I5203" s="7" t="n">
        <v>99.98999786</v>
      </c>
      <c r="J5203" s="6" t="n">
        <v>2</v>
      </c>
      <c r="K5203" s="7" t="n">
        <v>199.9799957</v>
      </c>
      <c r="L5203" s="7" t="n">
        <v>36</v>
      </c>
      <c r="M5203" s="8" t="n">
        <v>0.180000007</v>
      </c>
      <c r="N5203" s="7" t="n">
        <v>-131.1900024</v>
      </c>
      <c r="O5203" s="9" t="n">
        <v>0</v>
      </c>
    </row>
    <row r="5204" customFormat="false" ht="15" hidden="false" customHeight="true" outlineLevel="0" collapsed="false">
      <c r="A5204" s="6" t="n">
        <v>47688</v>
      </c>
      <c r="B5204" s="6" t="s">
        <v>19</v>
      </c>
      <c r="C5204" s="6" t="s">
        <v>20</v>
      </c>
      <c r="D5204" s="6" t="s">
        <v>38</v>
      </c>
      <c r="E5204" s="6" t="s">
        <v>94</v>
      </c>
      <c r="F5204" s="6" t="s">
        <v>58</v>
      </c>
      <c r="G5204" s="6" t="s">
        <v>34</v>
      </c>
      <c r="H5204" s="6" t="n">
        <v>4</v>
      </c>
      <c r="I5204" s="7" t="n">
        <v>49.97999954</v>
      </c>
      <c r="J5204" s="6" t="n">
        <v>3</v>
      </c>
      <c r="K5204" s="7" t="n">
        <v>149.9400024</v>
      </c>
      <c r="L5204" s="7" t="n">
        <v>1.5</v>
      </c>
      <c r="M5204" s="8" t="n">
        <v>0.01</v>
      </c>
      <c r="N5204" s="7" t="n">
        <v>69.76999664</v>
      </c>
      <c r="O5204" s="9" t="n">
        <v>0</v>
      </c>
    </row>
    <row r="5205" customFormat="false" ht="15" hidden="false" customHeight="true" outlineLevel="0" collapsed="false">
      <c r="A5205" s="6" t="n">
        <v>43966</v>
      </c>
      <c r="B5205" s="6" t="s">
        <v>19</v>
      </c>
      <c r="C5205" s="6" t="s">
        <v>20</v>
      </c>
      <c r="D5205" s="6" t="s">
        <v>21</v>
      </c>
      <c r="E5205" s="6" t="s">
        <v>66</v>
      </c>
      <c r="F5205" s="6" t="s">
        <v>58</v>
      </c>
      <c r="G5205" s="6" t="s">
        <v>34</v>
      </c>
      <c r="H5205" s="6" t="n">
        <v>4</v>
      </c>
      <c r="I5205" s="7" t="n">
        <v>49.97999954</v>
      </c>
      <c r="J5205" s="6" t="n">
        <v>1</v>
      </c>
      <c r="K5205" s="7" t="n">
        <v>49.97999954</v>
      </c>
      <c r="L5205" s="7" t="n">
        <v>6.5</v>
      </c>
      <c r="M5205" s="8" t="n">
        <v>0.129999995</v>
      </c>
      <c r="N5205" s="7" t="n">
        <v>-73.91999817</v>
      </c>
      <c r="O5205" s="9" t="n">
        <v>0</v>
      </c>
    </row>
    <row r="5206" customFormat="false" ht="15" hidden="false" customHeight="true" outlineLevel="0" collapsed="false">
      <c r="A5206" s="6" t="n">
        <v>54071</v>
      </c>
      <c r="B5206" s="6" t="s">
        <v>19</v>
      </c>
      <c r="C5206" s="6" t="s">
        <v>20</v>
      </c>
      <c r="D5206" s="6" t="s">
        <v>50</v>
      </c>
      <c r="E5206" s="6" t="s">
        <v>51</v>
      </c>
      <c r="F5206" s="6" t="s">
        <v>57</v>
      </c>
      <c r="G5206" s="6" t="s">
        <v>47</v>
      </c>
      <c r="H5206" s="6" t="n">
        <v>4</v>
      </c>
      <c r="I5206" s="7" t="n">
        <v>50</v>
      </c>
      <c r="J5206" s="6" t="n">
        <v>5</v>
      </c>
      <c r="K5206" s="7" t="n">
        <v>250</v>
      </c>
      <c r="L5206" s="7" t="n">
        <v>50</v>
      </c>
      <c r="M5206" s="8" t="n">
        <v>0.200000003</v>
      </c>
      <c r="N5206" s="7" t="n">
        <v>78</v>
      </c>
      <c r="O5206" s="9" t="n">
        <v>0</v>
      </c>
    </row>
    <row r="5207" customFormat="false" ht="15" hidden="false" customHeight="true" outlineLevel="0" collapsed="false">
      <c r="A5207" s="6" t="n">
        <v>51285</v>
      </c>
      <c r="B5207" s="6" t="s">
        <v>19</v>
      </c>
      <c r="C5207" s="6" t="s">
        <v>20</v>
      </c>
      <c r="D5207" s="6" t="s">
        <v>21</v>
      </c>
      <c r="E5207" s="6" t="s">
        <v>66</v>
      </c>
      <c r="F5207" s="6" t="s">
        <v>75</v>
      </c>
      <c r="G5207" s="6" t="s">
        <v>34</v>
      </c>
      <c r="H5207" s="6" t="n">
        <v>4</v>
      </c>
      <c r="I5207" s="7" t="n">
        <v>299.980011</v>
      </c>
      <c r="J5207" s="6" t="n">
        <v>1</v>
      </c>
      <c r="K5207" s="7" t="n">
        <v>299.980011</v>
      </c>
      <c r="L5207" s="7" t="n">
        <v>0</v>
      </c>
      <c r="M5207" s="8" t="n">
        <v>0</v>
      </c>
      <c r="N5207" s="7" t="n">
        <v>63</v>
      </c>
      <c r="O5207" s="12" t="n">
        <v>1</v>
      </c>
    </row>
    <row r="5208" customFormat="false" ht="15" hidden="false" customHeight="true" outlineLevel="0" collapsed="false">
      <c r="A5208" s="6" t="n">
        <v>48082</v>
      </c>
      <c r="B5208" s="6" t="s">
        <v>26</v>
      </c>
      <c r="C5208" s="6" t="s">
        <v>37</v>
      </c>
      <c r="D5208" s="6" t="s">
        <v>27</v>
      </c>
      <c r="E5208" s="6" t="s">
        <v>79</v>
      </c>
      <c r="F5208" s="6" t="s">
        <v>57</v>
      </c>
      <c r="G5208" s="6" t="s">
        <v>34</v>
      </c>
      <c r="H5208" s="6" t="n">
        <v>1</v>
      </c>
      <c r="I5208" s="7" t="n">
        <v>50</v>
      </c>
      <c r="J5208" s="6" t="n">
        <v>1</v>
      </c>
      <c r="K5208" s="7" t="n">
        <v>50</v>
      </c>
      <c r="L5208" s="7" t="n">
        <v>7.5</v>
      </c>
      <c r="M5208" s="8" t="n">
        <v>0.150000006</v>
      </c>
      <c r="N5208" s="7" t="n">
        <v>15.43000031</v>
      </c>
      <c r="O5208" s="12" t="n">
        <v>1</v>
      </c>
    </row>
    <row r="5209" customFormat="false" ht="15" hidden="false" customHeight="true" outlineLevel="0" collapsed="false">
      <c r="A5209" s="6" t="n">
        <v>58943</v>
      </c>
      <c r="B5209" s="6" t="s">
        <v>19</v>
      </c>
      <c r="C5209" s="6" t="s">
        <v>49</v>
      </c>
      <c r="D5209" s="6" t="s">
        <v>50</v>
      </c>
      <c r="E5209" s="6" t="s">
        <v>51</v>
      </c>
      <c r="F5209" s="6" t="s">
        <v>29</v>
      </c>
      <c r="G5209" s="6" t="s">
        <v>24</v>
      </c>
      <c r="H5209" s="6" t="n">
        <v>4</v>
      </c>
      <c r="I5209" s="7" t="n">
        <v>99.98999786</v>
      </c>
      <c r="J5209" s="6" t="n">
        <v>1</v>
      </c>
      <c r="K5209" s="7" t="n">
        <v>99.98999786</v>
      </c>
      <c r="L5209" s="7" t="n">
        <v>5.5</v>
      </c>
      <c r="M5209" s="8" t="n">
        <v>0.059999999</v>
      </c>
      <c r="N5209" s="7" t="n">
        <v>45.36000061</v>
      </c>
      <c r="O5209" s="9" t="n">
        <v>0</v>
      </c>
    </row>
    <row r="5210" customFormat="false" ht="15" hidden="false" customHeight="true" outlineLevel="0" collapsed="false">
      <c r="A5210" s="6" t="n">
        <v>14720</v>
      </c>
      <c r="B5210" s="6" t="s">
        <v>19</v>
      </c>
      <c r="C5210" s="6" t="s">
        <v>37</v>
      </c>
      <c r="D5210" s="6" t="s">
        <v>21</v>
      </c>
      <c r="E5210" s="6" t="s">
        <v>22</v>
      </c>
      <c r="F5210" s="6" t="s">
        <v>33</v>
      </c>
      <c r="G5210" s="6" t="s">
        <v>34</v>
      </c>
      <c r="H5210" s="6" t="n">
        <v>4</v>
      </c>
      <c r="I5210" s="7" t="n">
        <v>59.99000168</v>
      </c>
      <c r="J5210" s="6" t="n">
        <v>2</v>
      </c>
      <c r="K5210" s="7" t="n">
        <v>119.9800034</v>
      </c>
      <c r="L5210" s="7" t="n">
        <v>3.599999905</v>
      </c>
      <c r="M5210" s="8" t="n">
        <v>0.029999999</v>
      </c>
      <c r="N5210" s="7" t="n">
        <v>-23.28000069</v>
      </c>
      <c r="O5210" s="12" t="n">
        <v>1</v>
      </c>
    </row>
    <row r="5211" customFormat="false" ht="15" hidden="false" customHeight="true" outlineLevel="0" collapsed="false">
      <c r="A5211" s="6" t="n">
        <v>7269</v>
      </c>
      <c r="B5211" s="6" t="s">
        <v>19</v>
      </c>
      <c r="C5211" s="6" t="s">
        <v>20</v>
      </c>
      <c r="D5211" s="6" t="s">
        <v>50</v>
      </c>
      <c r="E5211" s="6" t="s">
        <v>51</v>
      </c>
      <c r="F5211" s="6" t="s">
        <v>40</v>
      </c>
      <c r="G5211" s="6" t="s">
        <v>34</v>
      </c>
      <c r="H5211" s="6" t="n">
        <v>4</v>
      </c>
      <c r="I5211" s="7" t="n">
        <v>399.980011</v>
      </c>
      <c r="J5211" s="6" t="n">
        <v>1</v>
      </c>
      <c r="K5211" s="7" t="n">
        <v>399.980011</v>
      </c>
      <c r="L5211" s="7" t="n">
        <v>64</v>
      </c>
      <c r="M5211" s="8" t="n">
        <v>0.159999996</v>
      </c>
      <c r="N5211" s="7" t="n">
        <v>54.77000046</v>
      </c>
      <c r="O5211" s="12" t="n">
        <v>1</v>
      </c>
    </row>
    <row r="5212" customFormat="false" ht="15" hidden="false" customHeight="true" outlineLevel="0" collapsed="false">
      <c r="A5212" s="6" t="n">
        <v>47262</v>
      </c>
      <c r="B5212" s="6" t="s">
        <v>46</v>
      </c>
      <c r="C5212" s="6" t="s">
        <v>49</v>
      </c>
      <c r="D5212" s="6" t="s">
        <v>38</v>
      </c>
      <c r="E5212" s="6" t="s">
        <v>94</v>
      </c>
      <c r="F5212" s="6" t="s">
        <v>23</v>
      </c>
      <c r="G5212" s="6" t="s">
        <v>24</v>
      </c>
      <c r="H5212" s="6" t="n">
        <v>2</v>
      </c>
      <c r="I5212" s="7" t="n">
        <v>129.9900055</v>
      </c>
      <c r="J5212" s="6" t="n">
        <v>1</v>
      </c>
      <c r="K5212" s="7" t="n">
        <v>129.9900055</v>
      </c>
      <c r="L5212" s="7" t="n">
        <v>20.79999924</v>
      </c>
      <c r="M5212" s="8" t="n">
        <v>0.159999996</v>
      </c>
      <c r="N5212" s="7" t="n">
        <v>6.880000114</v>
      </c>
      <c r="O5212" s="12" t="n">
        <v>1</v>
      </c>
    </row>
    <row r="5213" customFormat="false" ht="15" hidden="false" customHeight="true" outlineLevel="0" collapsed="false">
      <c r="A5213" s="6" t="n">
        <v>76393</v>
      </c>
      <c r="B5213" s="6" t="s">
        <v>19</v>
      </c>
      <c r="C5213" s="6" t="s">
        <v>20</v>
      </c>
      <c r="D5213" s="6" t="s">
        <v>27</v>
      </c>
      <c r="E5213" s="6" t="s">
        <v>69</v>
      </c>
      <c r="F5213" s="6" t="s">
        <v>76</v>
      </c>
      <c r="G5213" s="6" t="s">
        <v>24</v>
      </c>
      <c r="H5213" s="6" t="n">
        <v>4</v>
      </c>
      <c r="I5213" s="7" t="n">
        <v>39.75</v>
      </c>
      <c r="J5213" s="6" t="n">
        <v>1</v>
      </c>
      <c r="K5213" s="7" t="n">
        <v>39.75</v>
      </c>
      <c r="L5213" s="7" t="n">
        <v>3.980000019</v>
      </c>
      <c r="M5213" s="8" t="n">
        <v>0.100000001</v>
      </c>
      <c r="N5213" s="7" t="n">
        <v>12.52000046</v>
      </c>
      <c r="O5213" s="9" t="n">
        <v>0</v>
      </c>
    </row>
    <row r="5214" customFormat="false" ht="15" hidden="false" customHeight="true" outlineLevel="0" collapsed="false">
      <c r="A5214" s="6" t="n">
        <v>32220</v>
      </c>
      <c r="B5214" s="6" t="s">
        <v>26</v>
      </c>
      <c r="C5214" s="6" t="s">
        <v>37</v>
      </c>
      <c r="D5214" s="6" t="s">
        <v>31</v>
      </c>
      <c r="E5214" s="6" t="s">
        <v>32</v>
      </c>
      <c r="F5214" s="6" t="s">
        <v>71</v>
      </c>
      <c r="G5214" s="6" t="s">
        <v>47</v>
      </c>
      <c r="H5214" s="6" t="n">
        <v>1</v>
      </c>
      <c r="I5214" s="7" t="n">
        <v>199.9900055</v>
      </c>
      <c r="J5214" s="6" t="n">
        <v>1</v>
      </c>
      <c r="K5214" s="7" t="n">
        <v>199.9900055</v>
      </c>
      <c r="L5214" s="7" t="n">
        <v>14</v>
      </c>
      <c r="M5214" s="8" t="n">
        <v>0.07</v>
      </c>
      <c r="N5214" s="7" t="n">
        <v>-23.25</v>
      </c>
      <c r="O5214" s="12" t="n">
        <v>1</v>
      </c>
    </row>
    <row r="5215" customFormat="false" ht="15" hidden="false" customHeight="true" outlineLevel="0" collapsed="false">
      <c r="A5215" s="6" t="n">
        <v>56008</v>
      </c>
      <c r="B5215" s="6" t="s">
        <v>36</v>
      </c>
      <c r="C5215" s="6" t="s">
        <v>20</v>
      </c>
      <c r="D5215" s="6" t="s">
        <v>50</v>
      </c>
      <c r="E5215" s="6" t="s">
        <v>51</v>
      </c>
      <c r="F5215" s="6" t="s">
        <v>40</v>
      </c>
      <c r="G5215" s="6" t="s">
        <v>34</v>
      </c>
      <c r="H5215" s="6" t="n">
        <v>0</v>
      </c>
      <c r="I5215" s="7" t="n">
        <v>399.980011</v>
      </c>
      <c r="J5215" s="6" t="n">
        <v>1</v>
      </c>
      <c r="K5215" s="7" t="n">
        <v>399.980011</v>
      </c>
      <c r="L5215" s="7" t="n">
        <v>80</v>
      </c>
      <c r="M5215" s="8" t="n">
        <v>0.200000003</v>
      </c>
      <c r="N5215" s="7" t="n">
        <v>-36.15999985</v>
      </c>
      <c r="O5215" s="12" t="n">
        <v>1</v>
      </c>
    </row>
    <row r="5216" customFormat="false" ht="15" hidden="false" customHeight="true" outlineLevel="0" collapsed="false">
      <c r="A5216" s="6" t="n">
        <v>58099</v>
      </c>
      <c r="B5216" s="6" t="s">
        <v>19</v>
      </c>
      <c r="C5216" s="6" t="s">
        <v>20</v>
      </c>
      <c r="D5216" s="6" t="s">
        <v>50</v>
      </c>
      <c r="E5216" s="6" t="s">
        <v>51</v>
      </c>
      <c r="F5216" s="6" t="s">
        <v>57</v>
      </c>
      <c r="G5216" s="6" t="s">
        <v>44</v>
      </c>
      <c r="H5216" s="6" t="n">
        <v>4</v>
      </c>
      <c r="I5216" s="7" t="n">
        <v>50</v>
      </c>
      <c r="J5216" s="6" t="n">
        <v>2</v>
      </c>
      <c r="K5216" s="7" t="n">
        <v>100</v>
      </c>
      <c r="L5216" s="7" t="n">
        <v>15</v>
      </c>
      <c r="M5216" s="8" t="n">
        <v>0.150000006</v>
      </c>
      <c r="N5216" s="7" t="n">
        <v>0</v>
      </c>
      <c r="O5216" s="12" t="n">
        <v>1</v>
      </c>
    </row>
    <row r="5217" customFormat="false" ht="15" hidden="false" customHeight="true" outlineLevel="0" collapsed="false">
      <c r="A5217" s="6" t="n">
        <v>21050</v>
      </c>
      <c r="B5217" s="6" t="s">
        <v>46</v>
      </c>
      <c r="C5217" s="6" t="s">
        <v>37</v>
      </c>
      <c r="D5217" s="6" t="s">
        <v>27</v>
      </c>
      <c r="E5217" s="6" t="s">
        <v>54</v>
      </c>
      <c r="F5217" s="6" t="s">
        <v>23</v>
      </c>
      <c r="G5217" s="6" t="s">
        <v>24</v>
      </c>
      <c r="H5217" s="6" t="n">
        <v>2</v>
      </c>
      <c r="I5217" s="7" t="n">
        <v>129.9900055</v>
      </c>
      <c r="J5217" s="6" t="n">
        <v>1</v>
      </c>
      <c r="K5217" s="7" t="n">
        <v>129.9900055</v>
      </c>
      <c r="L5217" s="7" t="n">
        <v>0</v>
      </c>
      <c r="M5217" s="8" t="n">
        <v>0</v>
      </c>
      <c r="N5217" s="7" t="n">
        <v>57.20000076</v>
      </c>
      <c r="O5217" s="12" t="n">
        <v>1</v>
      </c>
    </row>
    <row r="5218" customFormat="false" ht="15" hidden="false" customHeight="true" outlineLevel="0" collapsed="false">
      <c r="A5218" s="6" t="n">
        <v>62332</v>
      </c>
      <c r="B5218" s="6" t="s">
        <v>19</v>
      </c>
      <c r="C5218" s="6" t="s">
        <v>20</v>
      </c>
      <c r="D5218" s="6" t="s">
        <v>21</v>
      </c>
      <c r="E5218" s="6" t="s">
        <v>65</v>
      </c>
      <c r="F5218" s="6" t="s">
        <v>33</v>
      </c>
      <c r="G5218" s="6" t="s">
        <v>47</v>
      </c>
      <c r="H5218" s="6" t="n">
        <v>4</v>
      </c>
      <c r="I5218" s="7" t="n">
        <v>59.99000168</v>
      </c>
      <c r="J5218" s="6" t="n">
        <v>3</v>
      </c>
      <c r="K5218" s="7" t="n">
        <v>179.9700012</v>
      </c>
      <c r="L5218" s="7" t="n">
        <v>12.60000038</v>
      </c>
      <c r="M5218" s="8" t="n">
        <v>0.07</v>
      </c>
      <c r="N5218" s="7" t="n">
        <v>44.02000046</v>
      </c>
      <c r="O5218" s="9" t="n">
        <v>0</v>
      </c>
    </row>
    <row r="5219" customFormat="false" ht="15" hidden="false" customHeight="true" outlineLevel="0" collapsed="false">
      <c r="A5219" s="6" t="n">
        <v>12855</v>
      </c>
      <c r="B5219" s="6" t="s">
        <v>46</v>
      </c>
      <c r="C5219" s="6" t="s">
        <v>20</v>
      </c>
      <c r="D5219" s="6" t="s">
        <v>21</v>
      </c>
      <c r="E5219" s="6" t="s">
        <v>65</v>
      </c>
      <c r="F5219" s="6" t="s">
        <v>73</v>
      </c>
      <c r="G5219" s="6" t="s">
        <v>34</v>
      </c>
      <c r="H5219" s="6" t="n">
        <v>2</v>
      </c>
      <c r="I5219" s="7" t="n">
        <v>39.99000168</v>
      </c>
      <c r="J5219" s="6" t="n">
        <v>5</v>
      </c>
      <c r="K5219" s="7" t="n">
        <v>199.9499969</v>
      </c>
      <c r="L5219" s="7" t="n">
        <v>25.98999977</v>
      </c>
      <c r="M5219" s="8" t="n">
        <v>0.129999995</v>
      </c>
      <c r="N5219" s="7" t="n">
        <v>32.88000107</v>
      </c>
      <c r="O5219" s="12" t="n">
        <v>1</v>
      </c>
    </row>
    <row r="5220" customFormat="false" ht="15" hidden="false" customHeight="true" outlineLevel="0" collapsed="false">
      <c r="A5220" s="6" t="n">
        <v>2522</v>
      </c>
      <c r="B5220" s="6" t="s">
        <v>19</v>
      </c>
      <c r="C5220" s="6" t="s">
        <v>20</v>
      </c>
      <c r="D5220" s="6" t="s">
        <v>50</v>
      </c>
      <c r="E5220" s="6" t="s">
        <v>51</v>
      </c>
      <c r="F5220" s="6" t="s">
        <v>58</v>
      </c>
      <c r="G5220" s="6" t="s">
        <v>34</v>
      </c>
      <c r="H5220" s="6" t="n">
        <v>4</v>
      </c>
      <c r="I5220" s="7" t="n">
        <v>49.97999954</v>
      </c>
      <c r="J5220" s="6" t="n">
        <v>1</v>
      </c>
      <c r="K5220" s="7" t="n">
        <v>49.97999954</v>
      </c>
      <c r="L5220" s="7" t="n">
        <v>3.5</v>
      </c>
      <c r="M5220" s="8" t="n">
        <v>0.07</v>
      </c>
      <c r="N5220" s="7" t="n">
        <v>5.809999943</v>
      </c>
      <c r="O5220" s="9" t="n">
        <v>0</v>
      </c>
    </row>
    <row r="5221" customFormat="false" ht="15" hidden="false" customHeight="true" outlineLevel="0" collapsed="false">
      <c r="A5221" s="6" t="n">
        <v>38451</v>
      </c>
      <c r="B5221" s="6" t="s">
        <v>19</v>
      </c>
      <c r="C5221" s="6" t="s">
        <v>20</v>
      </c>
      <c r="D5221" s="6" t="s">
        <v>31</v>
      </c>
      <c r="E5221" s="6" t="s">
        <v>86</v>
      </c>
      <c r="F5221" s="6" t="s">
        <v>71</v>
      </c>
      <c r="G5221" s="6" t="s">
        <v>24</v>
      </c>
      <c r="H5221" s="6" t="n">
        <v>4</v>
      </c>
      <c r="I5221" s="7" t="n">
        <v>199.9900055</v>
      </c>
      <c r="J5221" s="6" t="n">
        <v>1</v>
      </c>
      <c r="K5221" s="7" t="n">
        <v>199.9900055</v>
      </c>
      <c r="L5221" s="7" t="n">
        <v>36</v>
      </c>
      <c r="M5221" s="8" t="n">
        <v>0.180000007</v>
      </c>
      <c r="N5221" s="7" t="n">
        <v>54.11999893</v>
      </c>
      <c r="O5221" s="9" t="n">
        <v>0</v>
      </c>
    </row>
    <row r="5222" customFormat="false" ht="15" hidden="false" customHeight="true" outlineLevel="0" collapsed="false">
      <c r="A5222" s="6" t="n">
        <v>64680</v>
      </c>
      <c r="B5222" s="6" t="s">
        <v>36</v>
      </c>
      <c r="C5222" s="6" t="s">
        <v>49</v>
      </c>
      <c r="D5222" s="6" t="s">
        <v>21</v>
      </c>
      <c r="E5222" s="6" t="s">
        <v>65</v>
      </c>
      <c r="F5222" s="6" t="s">
        <v>33</v>
      </c>
      <c r="G5222" s="6" t="s">
        <v>34</v>
      </c>
      <c r="H5222" s="6" t="n">
        <v>0</v>
      </c>
      <c r="I5222" s="7" t="n">
        <v>59.99000168</v>
      </c>
      <c r="J5222" s="6" t="n">
        <v>3</v>
      </c>
      <c r="K5222" s="7" t="n">
        <v>179.9700012</v>
      </c>
      <c r="L5222" s="7" t="n">
        <v>27</v>
      </c>
      <c r="M5222" s="8" t="n">
        <v>0.150000006</v>
      </c>
      <c r="N5222" s="7" t="n">
        <v>-19.72999954</v>
      </c>
      <c r="O5222" s="9" t="n">
        <v>0</v>
      </c>
    </row>
    <row r="5223" customFormat="false" ht="15" hidden="false" customHeight="true" outlineLevel="0" collapsed="false">
      <c r="A5223" s="6" t="n">
        <v>45189</v>
      </c>
      <c r="B5223" s="6" t="s">
        <v>19</v>
      </c>
      <c r="C5223" s="6" t="s">
        <v>37</v>
      </c>
      <c r="D5223" s="6" t="s">
        <v>27</v>
      </c>
      <c r="E5223" s="6" t="s">
        <v>69</v>
      </c>
      <c r="F5223" s="6" t="s">
        <v>73</v>
      </c>
      <c r="G5223" s="6" t="s">
        <v>34</v>
      </c>
      <c r="H5223" s="6" t="n">
        <v>4</v>
      </c>
      <c r="I5223" s="7" t="n">
        <v>39.99000168</v>
      </c>
      <c r="J5223" s="6" t="n">
        <v>1</v>
      </c>
      <c r="K5223" s="7" t="n">
        <v>39.99000168</v>
      </c>
      <c r="L5223" s="7" t="n">
        <v>4.800000191</v>
      </c>
      <c r="M5223" s="8" t="n">
        <v>0.119999997</v>
      </c>
      <c r="N5223" s="7" t="n">
        <v>11.26000023</v>
      </c>
      <c r="O5223" s="12" t="n">
        <v>1</v>
      </c>
    </row>
    <row r="5224" customFormat="false" ht="15" hidden="false" customHeight="true" outlineLevel="0" collapsed="false">
      <c r="A5224" s="6" t="n">
        <v>43078</v>
      </c>
      <c r="B5224" s="6" t="s">
        <v>19</v>
      </c>
      <c r="C5224" s="6" t="s">
        <v>37</v>
      </c>
      <c r="D5224" s="6" t="s">
        <v>38</v>
      </c>
      <c r="E5224" s="6" t="s">
        <v>98</v>
      </c>
      <c r="F5224" s="6" t="s">
        <v>73</v>
      </c>
      <c r="G5224" s="6" t="s">
        <v>34</v>
      </c>
      <c r="H5224" s="6" t="n">
        <v>4</v>
      </c>
      <c r="I5224" s="7" t="n">
        <v>39.99000168</v>
      </c>
      <c r="J5224" s="6" t="n">
        <v>2</v>
      </c>
      <c r="K5224" s="7" t="n">
        <v>79.98000336</v>
      </c>
      <c r="L5224" s="7" t="n">
        <v>2.400000095</v>
      </c>
      <c r="M5224" s="8" t="n">
        <v>0.029999999</v>
      </c>
      <c r="N5224" s="7" t="n">
        <v>0.779999971</v>
      </c>
      <c r="O5224" s="9" t="n">
        <v>0</v>
      </c>
    </row>
    <row r="5225" customFormat="false" ht="15" hidden="false" customHeight="true" outlineLevel="0" collapsed="false">
      <c r="A5225" s="6" t="n">
        <v>2865</v>
      </c>
      <c r="B5225" s="6" t="s">
        <v>19</v>
      </c>
      <c r="C5225" s="6" t="s">
        <v>20</v>
      </c>
      <c r="D5225" s="6" t="s">
        <v>50</v>
      </c>
      <c r="E5225" s="6" t="s">
        <v>63</v>
      </c>
      <c r="F5225" s="6" t="s">
        <v>75</v>
      </c>
      <c r="G5225" s="6" t="s">
        <v>47</v>
      </c>
      <c r="H5225" s="6" t="n">
        <v>4</v>
      </c>
      <c r="I5225" s="7" t="n">
        <v>299.980011</v>
      </c>
      <c r="J5225" s="6" t="n">
        <v>1</v>
      </c>
      <c r="K5225" s="7" t="n">
        <v>299.980011</v>
      </c>
      <c r="L5225" s="7" t="n">
        <v>15</v>
      </c>
      <c r="M5225" s="8" t="n">
        <v>0.050000001</v>
      </c>
      <c r="N5225" s="7" t="n">
        <v>136.7899933</v>
      </c>
      <c r="O5225" s="12" t="n">
        <v>1</v>
      </c>
    </row>
    <row r="5226" customFormat="false" ht="15" hidden="false" customHeight="true" outlineLevel="0" collapsed="false">
      <c r="A5226" s="6" t="n">
        <v>25795</v>
      </c>
      <c r="B5226" s="6" t="s">
        <v>19</v>
      </c>
      <c r="C5226" s="6" t="s">
        <v>37</v>
      </c>
      <c r="D5226" s="6" t="s">
        <v>27</v>
      </c>
      <c r="E5226" s="6" t="s">
        <v>69</v>
      </c>
      <c r="F5226" s="6" t="s">
        <v>57</v>
      </c>
      <c r="G5226" s="6" t="s">
        <v>34</v>
      </c>
      <c r="H5226" s="6" t="n">
        <v>4</v>
      </c>
      <c r="I5226" s="7" t="n">
        <v>50</v>
      </c>
      <c r="J5226" s="6" t="n">
        <v>4</v>
      </c>
      <c r="K5226" s="7" t="n">
        <v>200</v>
      </c>
      <c r="L5226" s="7" t="n">
        <v>0</v>
      </c>
      <c r="M5226" s="8" t="n">
        <v>0</v>
      </c>
      <c r="N5226" s="7" t="n">
        <v>45</v>
      </c>
      <c r="O5226" s="12" t="n">
        <v>1</v>
      </c>
    </row>
    <row r="5227" customFormat="false" ht="15" hidden="false" customHeight="true" outlineLevel="0" collapsed="false">
      <c r="A5227" s="6" t="n">
        <v>11960</v>
      </c>
      <c r="B5227" s="6" t="s">
        <v>19</v>
      </c>
      <c r="C5227" s="6" t="s">
        <v>20</v>
      </c>
      <c r="D5227" s="6" t="s">
        <v>21</v>
      </c>
      <c r="E5227" s="6" t="s">
        <v>65</v>
      </c>
      <c r="F5227" s="6" t="s">
        <v>57</v>
      </c>
      <c r="G5227" s="6" t="s">
        <v>34</v>
      </c>
      <c r="H5227" s="6" t="n">
        <v>4</v>
      </c>
      <c r="I5227" s="7" t="n">
        <v>50</v>
      </c>
      <c r="J5227" s="6" t="n">
        <v>3</v>
      </c>
      <c r="K5227" s="7" t="n">
        <v>150</v>
      </c>
      <c r="L5227" s="7" t="n">
        <v>4.5</v>
      </c>
      <c r="M5227" s="8" t="n">
        <v>0.029999999</v>
      </c>
      <c r="N5227" s="7" t="n">
        <v>48.02000046</v>
      </c>
      <c r="O5227" s="12" t="n">
        <v>1</v>
      </c>
    </row>
    <row r="5228" customFormat="false" ht="15" hidden="false" customHeight="true" outlineLevel="0" collapsed="false">
      <c r="A5228" s="6" t="n">
        <v>58954</v>
      </c>
      <c r="B5228" s="6" t="s">
        <v>46</v>
      </c>
      <c r="C5228" s="6" t="s">
        <v>49</v>
      </c>
      <c r="D5228" s="6" t="s">
        <v>50</v>
      </c>
      <c r="E5228" s="6" t="s">
        <v>51</v>
      </c>
      <c r="F5228" s="6" t="s">
        <v>33</v>
      </c>
      <c r="G5228" s="6" t="s">
        <v>34</v>
      </c>
      <c r="H5228" s="6" t="n">
        <v>2</v>
      </c>
      <c r="I5228" s="7" t="n">
        <v>59.99000168</v>
      </c>
      <c r="J5228" s="6" t="n">
        <v>5</v>
      </c>
      <c r="K5228" s="7" t="n">
        <v>299.9500122</v>
      </c>
      <c r="L5228" s="7" t="n">
        <v>44.99000168</v>
      </c>
      <c r="M5228" s="8" t="n">
        <v>0.150000006</v>
      </c>
      <c r="N5228" s="7" t="n">
        <v>31.87000084</v>
      </c>
      <c r="O5228" s="12" t="n">
        <v>1</v>
      </c>
    </row>
    <row r="5229" customFormat="false" ht="15" hidden="false" customHeight="true" outlineLevel="0" collapsed="false">
      <c r="A5229" s="6" t="n">
        <v>31635</v>
      </c>
      <c r="B5229" s="6" t="s">
        <v>19</v>
      </c>
      <c r="C5229" s="6" t="s">
        <v>20</v>
      </c>
      <c r="D5229" s="6" t="s">
        <v>31</v>
      </c>
      <c r="E5229" s="6" t="s">
        <v>56</v>
      </c>
      <c r="F5229" s="6" t="s">
        <v>33</v>
      </c>
      <c r="G5229" s="6" t="s">
        <v>34</v>
      </c>
      <c r="H5229" s="6" t="n">
        <v>4</v>
      </c>
      <c r="I5229" s="7" t="n">
        <v>59.99000168</v>
      </c>
      <c r="J5229" s="6" t="n">
        <v>2</v>
      </c>
      <c r="K5229" s="7" t="n">
        <v>119.9800034</v>
      </c>
      <c r="L5229" s="7" t="n">
        <v>2.400000095</v>
      </c>
      <c r="M5229" s="8" t="n">
        <v>0.02</v>
      </c>
      <c r="N5229" s="7" t="n">
        <v>52.90999985</v>
      </c>
      <c r="O5229" s="12" t="n">
        <v>1</v>
      </c>
    </row>
    <row r="5230" customFormat="false" ht="15" hidden="false" customHeight="true" outlineLevel="0" collapsed="false">
      <c r="A5230" s="6" t="n">
        <v>46342</v>
      </c>
      <c r="B5230" s="6" t="s">
        <v>19</v>
      </c>
      <c r="C5230" s="6" t="s">
        <v>37</v>
      </c>
      <c r="D5230" s="6" t="s">
        <v>21</v>
      </c>
      <c r="E5230" s="6" t="s">
        <v>66</v>
      </c>
      <c r="F5230" s="6" t="s">
        <v>29</v>
      </c>
      <c r="G5230" s="6" t="s">
        <v>44</v>
      </c>
      <c r="H5230" s="6" t="n">
        <v>4</v>
      </c>
      <c r="I5230" s="7" t="n">
        <v>99.98999786</v>
      </c>
      <c r="J5230" s="6" t="n">
        <v>4</v>
      </c>
      <c r="K5230" s="7" t="n">
        <v>399.9599915</v>
      </c>
      <c r="L5230" s="7" t="n">
        <v>67.98999786</v>
      </c>
      <c r="M5230" s="8" t="n">
        <v>0.170000002</v>
      </c>
      <c r="N5230" s="7" t="n">
        <v>-49.79999924</v>
      </c>
      <c r="O5230" s="9" t="n">
        <v>0</v>
      </c>
    </row>
    <row r="5231" customFormat="false" ht="15" hidden="false" customHeight="true" outlineLevel="0" collapsed="false">
      <c r="A5231" s="6" t="n">
        <v>71821</v>
      </c>
      <c r="B5231" s="6" t="s">
        <v>19</v>
      </c>
      <c r="C5231" s="6" t="s">
        <v>37</v>
      </c>
      <c r="D5231" s="6" t="s">
        <v>27</v>
      </c>
      <c r="E5231" s="6" t="s">
        <v>28</v>
      </c>
      <c r="F5231" s="6" t="s">
        <v>87</v>
      </c>
      <c r="G5231" s="6" t="s">
        <v>34</v>
      </c>
      <c r="H5231" s="6" t="n">
        <v>4</v>
      </c>
      <c r="I5231" s="7" t="n">
        <v>532.5800171</v>
      </c>
      <c r="J5231" s="6" t="n">
        <v>1</v>
      </c>
      <c r="K5231" s="7" t="n">
        <v>532.5800171</v>
      </c>
      <c r="L5231" s="7" t="n">
        <v>15.97999954</v>
      </c>
      <c r="M5231" s="8" t="n">
        <v>0.029999999</v>
      </c>
      <c r="N5231" s="7" t="n">
        <v>144.6499939</v>
      </c>
      <c r="O5231" s="9" t="n">
        <v>0</v>
      </c>
    </row>
    <row r="5232" customFormat="false" ht="15" hidden="false" customHeight="true" outlineLevel="0" collapsed="false">
      <c r="A5232" s="6" t="n">
        <v>19239</v>
      </c>
      <c r="B5232" s="6" t="s">
        <v>46</v>
      </c>
      <c r="C5232" s="6" t="s">
        <v>49</v>
      </c>
      <c r="D5232" s="6" t="s">
        <v>21</v>
      </c>
      <c r="E5232" s="6" t="s">
        <v>65</v>
      </c>
      <c r="F5232" s="6" t="s">
        <v>58</v>
      </c>
      <c r="G5232" s="6" t="s">
        <v>34</v>
      </c>
      <c r="H5232" s="6" t="n">
        <v>2</v>
      </c>
      <c r="I5232" s="7" t="n">
        <v>49.97999954</v>
      </c>
      <c r="J5232" s="6" t="n">
        <v>5</v>
      </c>
      <c r="K5232" s="7" t="n">
        <v>249.8999939</v>
      </c>
      <c r="L5232" s="7" t="n">
        <v>62.47999954</v>
      </c>
      <c r="M5232" s="8" t="n">
        <v>0.25</v>
      </c>
      <c r="N5232" s="7" t="n">
        <v>88.08999634</v>
      </c>
      <c r="O5232" s="12" t="n">
        <v>1</v>
      </c>
    </row>
    <row r="5233" customFormat="false" ht="15" hidden="false" customHeight="true" outlineLevel="0" collapsed="false">
      <c r="A5233" s="6" t="n">
        <v>60206</v>
      </c>
      <c r="B5233" s="6" t="s">
        <v>19</v>
      </c>
      <c r="C5233" s="6" t="s">
        <v>37</v>
      </c>
      <c r="D5233" s="6" t="s">
        <v>50</v>
      </c>
      <c r="E5233" s="6" t="s">
        <v>63</v>
      </c>
      <c r="F5233" s="6" t="s">
        <v>73</v>
      </c>
      <c r="G5233" s="6" t="s">
        <v>44</v>
      </c>
      <c r="H5233" s="6" t="n">
        <v>4</v>
      </c>
      <c r="I5233" s="7" t="n">
        <v>199.9900055</v>
      </c>
      <c r="J5233" s="6" t="n">
        <v>1</v>
      </c>
      <c r="K5233" s="7" t="n">
        <v>199.9900055</v>
      </c>
      <c r="L5233" s="7" t="n">
        <v>30</v>
      </c>
      <c r="M5233" s="8" t="n">
        <v>0.150000006</v>
      </c>
      <c r="N5233" s="7" t="n">
        <v>76.5</v>
      </c>
      <c r="O5233" s="9" t="n">
        <v>0</v>
      </c>
    </row>
    <row r="5234" customFormat="false" ht="15" hidden="false" customHeight="true" outlineLevel="0" collapsed="false">
      <c r="A5234" s="6" t="n">
        <v>74982</v>
      </c>
      <c r="B5234" s="6" t="s">
        <v>19</v>
      </c>
      <c r="C5234" s="6" t="s">
        <v>20</v>
      </c>
      <c r="D5234" s="6" t="s">
        <v>27</v>
      </c>
      <c r="E5234" s="6" t="s">
        <v>42</v>
      </c>
      <c r="F5234" s="6" t="s">
        <v>113</v>
      </c>
      <c r="G5234" s="6" t="s">
        <v>34</v>
      </c>
      <c r="H5234" s="6" t="n">
        <v>4</v>
      </c>
      <c r="I5234" s="7" t="n">
        <v>164.3800049</v>
      </c>
      <c r="J5234" s="6" t="n">
        <v>1</v>
      </c>
      <c r="K5234" s="7" t="n">
        <v>164.3800049</v>
      </c>
      <c r="L5234" s="7" t="n">
        <v>8.220000267</v>
      </c>
      <c r="M5234" s="8" t="n">
        <v>0.050000001</v>
      </c>
      <c r="N5234" s="7" t="n">
        <v>13.73999977</v>
      </c>
      <c r="O5234" s="9" t="n">
        <v>0</v>
      </c>
    </row>
    <row r="5235" customFormat="false" ht="15" hidden="false" customHeight="true" outlineLevel="0" collapsed="false">
      <c r="A5235" s="6" t="n">
        <v>53345</v>
      </c>
      <c r="B5235" s="6" t="s">
        <v>19</v>
      </c>
      <c r="C5235" s="6" t="s">
        <v>20</v>
      </c>
      <c r="D5235" s="6" t="s">
        <v>50</v>
      </c>
      <c r="E5235" s="6" t="s">
        <v>63</v>
      </c>
      <c r="F5235" s="6" t="s">
        <v>57</v>
      </c>
      <c r="G5235" s="6" t="s">
        <v>34</v>
      </c>
      <c r="H5235" s="6" t="n">
        <v>4</v>
      </c>
      <c r="I5235" s="7" t="n">
        <v>50</v>
      </c>
      <c r="J5235" s="6" t="n">
        <v>3</v>
      </c>
      <c r="K5235" s="7" t="n">
        <v>150</v>
      </c>
      <c r="L5235" s="7" t="n">
        <v>37.5</v>
      </c>
      <c r="M5235" s="8" t="n">
        <v>0.25</v>
      </c>
      <c r="N5235" s="7" t="n">
        <v>15.52999973</v>
      </c>
      <c r="O5235" s="12" t="n">
        <v>1</v>
      </c>
    </row>
    <row r="5236" customFormat="false" ht="15" hidden="false" customHeight="true" outlineLevel="0" collapsed="false">
      <c r="A5236" s="6" t="n">
        <v>12542</v>
      </c>
      <c r="B5236" s="6" t="s">
        <v>19</v>
      </c>
      <c r="C5236" s="6" t="s">
        <v>49</v>
      </c>
      <c r="D5236" s="6" t="s">
        <v>21</v>
      </c>
      <c r="E5236" s="6" t="s">
        <v>65</v>
      </c>
      <c r="F5236" s="6" t="s">
        <v>58</v>
      </c>
      <c r="G5236" s="6" t="s">
        <v>34</v>
      </c>
      <c r="H5236" s="6" t="n">
        <v>4</v>
      </c>
      <c r="I5236" s="7" t="n">
        <v>49.97999954</v>
      </c>
      <c r="J5236" s="6" t="n">
        <v>2</v>
      </c>
      <c r="K5236" s="7" t="n">
        <v>99.95999908</v>
      </c>
      <c r="L5236" s="7" t="n">
        <v>14.98999977</v>
      </c>
      <c r="M5236" s="8" t="n">
        <v>0.150000006</v>
      </c>
      <c r="N5236" s="7" t="n">
        <v>39.93000031</v>
      </c>
      <c r="O5236" s="9" t="n">
        <v>0</v>
      </c>
    </row>
    <row r="5237" customFormat="false" ht="15" hidden="false" customHeight="true" outlineLevel="0" collapsed="false">
      <c r="A5237" s="6" t="n">
        <v>54765</v>
      </c>
      <c r="B5237" s="6" t="s">
        <v>46</v>
      </c>
      <c r="C5237" s="6" t="s">
        <v>20</v>
      </c>
      <c r="D5237" s="6" t="s">
        <v>50</v>
      </c>
      <c r="E5237" s="6" t="s">
        <v>63</v>
      </c>
      <c r="F5237" s="6" t="s">
        <v>40</v>
      </c>
      <c r="G5237" s="6" t="s">
        <v>24</v>
      </c>
      <c r="H5237" s="6" t="n">
        <v>2</v>
      </c>
      <c r="I5237" s="7" t="n">
        <v>399.980011</v>
      </c>
      <c r="J5237" s="6" t="n">
        <v>1</v>
      </c>
      <c r="K5237" s="7" t="n">
        <v>399.980011</v>
      </c>
      <c r="L5237" s="7" t="n">
        <v>28</v>
      </c>
      <c r="M5237" s="8" t="n">
        <v>0.07</v>
      </c>
      <c r="N5237" s="7" t="n">
        <v>182.2700043</v>
      </c>
      <c r="O5237" s="12" t="n">
        <v>1</v>
      </c>
    </row>
    <row r="5238" customFormat="false" ht="15" hidden="false" customHeight="true" outlineLevel="0" collapsed="false">
      <c r="A5238" s="6" t="n">
        <v>28546</v>
      </c>
      <c r="B5238" s="6" t="s">
        <v>19</v>
      </c>
      <c r="C5238" s="6" t="s">
        <v>37</v>
      </c>
      <c r="D5238" s="6" t="s">
        <v>27</v>
      </c>
      <c r="E5238" s="6" t="s">
        <v>42</v>
      </c>
      <c r="F5238" s="6" t="s">
        <v>29</v>
      </c>
      <c r="G5238" s="6" t="s">
        <v>34</v>
      </c>
      <c r="H5238" s="6" t="n">
        <v>4</v>
      </c>
      <c r="I5238" s="7" t="n">
        <v>99.98999786</v>
      </c>
      <c r="J5238" s="6" t="n">
        <v>2</v>
      </c>
      <c r="K5238" s="7" t="n">
        <v>199.9799957</v>
      </c>
      <c r="L5238" s="7" t="n">
        <v>40</v>
      </c>
      <c r="M5238" s="8" t="n">
        <v>0.200000003</v>
      </c>
      <c r="N5238" s="7" t="n">
        <v>75.19000244</v>
      </c>
      <c r="O5238" s="9" t="n">
        <v>0</v>
      </c>
    </row>
    <row r="5239" customFormat="false" ht="15" hidden="false" customHeight="true" outlineLevel="0" collapsed="false">
      <c r="A5239" s="6" t="n">
        <v>14605</v>
      </c>
      <c r="B5239" s="6" t="s">
        <v>46</v>
      </c>
      <c r="C5239" s="6" t="s">
        <v>49</v>
      </c>
      <c r="D5239" s="6" t="s">
        <v>21</v>
      </c>
      <c r="E5239" s="6" t="s">
        <v>65</v>
      </c>
      <c r="F5239" s="6" t="s">
        <v>23</v>
      </c>
      <c r="G5239" s="6" t="s">
        <v>34</v>
      </c>
      <c r="H5239" s="6" t="n">
        <v>2</v>
      </c>
      <c r="I5239" s="7" t="n">
        <v>129.9900055</v>
      </c>
      <c r="J5239" s="6" t="n">
        <v>1</v>
      </c>
      <c r="K5239" s="7" t="n">
        <v>129.9900055</v>
      </c>
      <c r="L5239" s="7" t="n">
        <v>0</v>
      </c>
      <c r="M5239" s="8" t="n">
        <v>0</v>
      </c>
      <c r="N5239" s="7" t="n">
        <v>28.60000038</v>
      </c>
      <c r="O5239" s="12" t="n">
        <v>1</v>
      </c>
    </row>
    <row r="5240" customFormat="false" ht="15" hidden="false" customHeight="true" outlineLevel="0" collapsed="false">
      <c r="A5240" s="6" t="n">
        <v>70352</v>
      </c>
      <c r="B5240" s="6" t="s">
        <v>19</v>
      </c>
      <c r="C5240" s="6" t="s">
        <v>20</v>
      </c>
      <c r="D5240" s="6" t="s">
        <v>21</v>
      </c>
      <c r="E5240" s="6" t="s">
        <v>65</v>
      </c>
      <c r="F5240" s="6" t="s">
        <v>101</v>
      </c>
      <c r="G5240" s="6" t="s">
        <v>47</v>
      </c>
      <c r="H5240" s="6" t="n">
        <v>4</v>
      </c>
      <c r="I5240" s="7" t="n">
        <v>357.1000061</v>
      </c>
      <c r="J5240" s="6" t="n">
        <v>1</v>
      </c>
      <c r="K5240" s="7" t="n">
        <v>357.1000061</v>
      </c>
      <c r="L5240" s="7" t="n">
        <v>42.84999847</v>
      </c>
      <c r="M5240" s="8" t="n">
        <v>0.119999997</v>
      </c>
      <c r="N5240" s="7" t="n">
        <v>50.27999878</v>
      </c>
      <c r="O5240" s="9" t="n">
        <v>0</v>
      </c>
    </row>
    <row r="5241" customFormat="false" ht="15" hidden="false" customHeight="true" outlineLevel="0" collapsed="false">
      <c r="A5241" s="6" t="n">
        <v>54260</v>
      </c>
      <c r="B5241" s="6" t="s">
        <v>19</v>
      </c>
      <c r="C5241" s="6" t="s">
        <v>37</v>
      </c>
      <c r="D5241" s="6" t="s">
        <v>50</v>
      </c>
      <c r="E5241" s="6" t="s">
        <v>51</v>
      </c>
      <c r="F5241" s="6" t="s">
        <v>40</v>
      </c>
      <c r="G5241" s="6" t="s">
        <v>44</v>
      </c>
      <c r="H5241" s="6" t="n">
        <v>4</v>
      </c>
      <c r="I5241" s="7" t="n">
        <v>399.980011</v>
      </c>
      <c r="J5241" s="6" t="n">
        <v>1</v>
      </c>
      <c r="K5241" s="7" t="n">
        <v>399.980011</v>
      </c>
      <c r="L5241" s="7" t="n">
        <v>64</v>
      </c>
      <c r="M5241" s="8" t="n">
        <v>0.159999996</v>
      </c>
      <c r="N5241" s="7" t="n">
        <v>125.9899979</v>
      </c>
      <c r="O5241" s="12" t="n">
        <v>1</v>
      </c>
    </row>
    <row r="5242" customFormat="false" ht="15" hidden="false" customHeight="true" outlineLevel="0" collapsed="false">
      <c r="A5242" s="6" t="n">
        <v>5534</v>
      </c>
      <c r="B5242" s="6" t="s">
        <v>46</v>
      </c>
      <c r="C5242" s="6" t="s">
        <v>20</v>
      </c>
      <c r="D5242" s="6" t="s">
        <v>50</v>
      </c>
      <c r="E5242" s="6" t="s">
        <v>63</v>
      </c>
      <c r="F5242" s="6" t="s">
        <v>58</v>
      </c>
      <c r="G5242" s="6" t="s">
        <v>47</v>
      </c>
      <c r="H5242" s="6" t="n">
        <v>2</v>
      </c>
      <c r="I5242" s="7" t="n">
        <v>49.97999954</v>
      </c>
      <c r="J5242" s="6" t="n">
        <v>4</v>
      </c>
      <c r="K5242" s="7" t="n">
        <v>199.9199982</v>
      </c>
      <c r="L5242" s="7" t="n">
        <v>23.98999977</v>
      </c>
      <c r="M5242" s="8" t="n">
        <v>0.119999997</v>
      </c>
      <c r="N5242" s="7" t="n">
        <v>61.58000183</v>
      </c>
      <c r="O5242" s="12" t="n">
        <v>1</v>
      </c>
    </row>
    <row r="5243" customFormat="false" ht="15" hidden="false" customHeight="true" outlineLevel="0" collapsed="false">
      <c r="A5243" s="6" t="n">
        <v>29251</v>
      </c>
      <c r="B5243" s="6" t="s">
        <v>19</v>
      </c>
      <c r="C5243" s="6" t="s">
        <v>49</v>
      </c>
      <c r="D5243" s="6" t="s">
        <v>27</v>
      </c>
      <c r="E5243" s="6" t="s">
        <v>42</v>
      </c>
      <c r="F5243" s="6" t="s">
        <v>58</v>
      </c>
      <c r="G5243" s="6" t="s">
        <v>44</v>
      </c>
      <c r="H5243" s="6" t="n">
        <v>4</v>
      </c>
      <c r="I5243" s="7" t="n">
        <v>49.97999954</v>
      </c>
      <c r="J5243" s="6" t="n">
        <v>4</v>
      </c>
      <c r="K5243" s="7" t="n">
        <v>199.9199982</v>
      </c>
      <c r="L5243" s="7" t="n">
        <v>35.99000168</v>
      </c>
      <c r="M5243" s="8" t="n">
        <v>0.180000007</v>
      </c>
      <c r="N5243" s="7" t="n">
        <v>28.85000038</v>
      </c>
      <c r="O5243" s="9" t="n">
        <v>0</v>
      </c>
    </row>
    <row r="5244" customFormat="false" ht="15" hidden="false" customHeight="true" outlineLevel="0" collapsed="false">
      <c r="A5244" s="6" t="n">
        <v>75266</v>
      </c>
      <c r="B5244" s="6" t="s">
        <v>46</v>
      </c>
      <c r="C5244" s="6" t="s">
        <v>37</v>
      </c>
      <c r="D5244" s="6" t="s">
        <v>27</v>
      </c>
      <c r="E5244" s="6" t="s">
        <v>42</v>
      </c>
      <c r="F5244" s="6" t="s">
        <v>111</v>
      </c>
      <c r="G5244" s="6" t="s">
        <v>24</v>
      </c>
      <c r="H5244" s="6" t="n">
        <v>2</v>
      </c>
      <c r="I5244" s="7" t="n">
        <v>293.0400085</v>
      </c>
      <c r="J5244" s="6" t="n">
        <v>1</v>
      </c>
      <c r="K5244" s="7" t="n">
        <v>293.0400085</v>
      </c>
      <c r="L5244" s="7" t="n">
        <v>29.29999924</v>
      </c>
      <c r="M5244" s="8" t="n">
        <v>0.100000001</v>
      </c>
      <c r="N5244" s="7" t="n">
        <v>-377.9299927</v>
      </c>
      <c r="O5244" s="9" t="n">
        <v>0</v>
      </c>
    </row>
    <row r="5245" customFormat="false" ht="15" hidden="false" customHeight="true" outlineLevel="0" collapsed="false">
      <c r="A5245" s="6" t="n">
        <v>18672</v>
      </c>
      <c r="B5245" s="6" t="s">
        <v>19</v>
      </c>
      <c r="C5245" s="6" t="s">
        <v>20</v>
      </c>
      <c r="D5245" s="6" t="s">
        <v>21</v>
      </c>
      <c r="E5245" s="6" t="s">
        <v>22</v>
      </c>
      <c r="F5245" s="6" t="s">
        <v>23</v>
      </c>
      <c r="G5245" s="6" t="s">
        <v>34</v>
      </c>
      <c r="H5245" s="6" t="n">
        <v>4</v>
      </c>
      <c r="I5245" s="7" t="n">
        <v>129.9900055</v>
      </c>
      <c r="J5245" s="6" t="n">
        <v>1</v>
      </c>
      <c r="K5245" s="7" t="n">
        <v>129.9900055</v>
      </c>
      <c r="L5245" s="7" t="n">
        <v>2.599999905</v>
      </c>
      <c r="M5245" s="8" t="n">
        <v>0.02</v>
      </c>
      <c r="N5245" s="7" t="n">
        <v>59.86999893</v>
      </c>
      <c r="O5245" s="9" t="n">
        <v>0</v>
      </c>
    </row>
    <row r="5246" customFormat="false" ht="15" hidden="false" customHeight="true" outlineLevel="0" collapsed="false">
      <c r="A5246" s="6" t="n">
        <v>64993</v>
      </c>
      <c r="B5246" s="6" t="s">
        <v>19</v>
      </c>
      <c r="C5246" s="6" t="s">
        <v>37</v>
      </c>
      <c r="D5246" s="6" t="s">
        <v>21</v>
      </c>
      <c r="E5246" s="6" t="s">
        <v>65</v>
      </c>
      <c r="F5246" s="6" t="s">
        <v>58</v>
      </c>
      <c r="G5246" s="6" t="s">
        <v>34</v>
      </c>
      <c r="H5246" s="6" t="n">
        <v>4</v>
      </c>
      <c r="I5246" s="7" t="n">
        <v>49.97999954</v>
      </c>
      <c r="J5246" s="6" t="n">
        <v>5</v>
      </c>
      <c r="K5246" s="7" t="n">
        <v>249.8999939</v>
      </c>
      <c r="L5246" s="7" t="n">
        <v>62.47999954</v>
      </c>
      <c r="M5246" s="8" t="n">
        <v>0.25</v>
      </c>
      <c r="N5246" s="7" t="n">
        <v>89.95999908</v>
      </c>
      <c r="O5246" s="9" t="n">
        <v>0</v>
      </c>
    </row>
    <row r="5247" customFormat="false" ht="15" hidden="false" customHeight="true" outlineLevel="0" collapsed="false">
      <c r="A5247" s="6" t="n">
        <v>11210</v>
      </c>
      <c r="B5247" s="6" t="s">
        <v>26</v>
      </c>
      <c r="C5247" s="6" t="s">
        <v>20</v>
      </c>
      <c r="D5247" s="6" t="s">
        <v>21</v>
      </c>
      <c r="E5247" s="6" t="s">
        <v>65</v>
      </c>
      <c r="F5247" s="6" t="s">
        <v>33</v>
      </c>
      <c r="G5247" s="6" t="s">
        <v>24</v>
      </c>
      <c r="H5247" s="6" t="n">
        <v>1</v>
      </c>
      <c r="I5247" s="7" t="n">
        <v>59.99000168</v>
      </c>
      <c r="J5247" s="6" t="n">
        <v>5</v>
      </c>
      <c r="K5247" s="7" t="n">
        <v>299.9500122</v>
      </c>
      <c r="L5247" s="7" t="n">
        <v>38.99000168</v>
      </c>
      <c r="M5247" s="8" t="n">
        <v>0.129999995</v>
      </c>
      <c r="N5247" s="7" t="n">
        <v>101.7699966</v>
      </c>
      <c r="O5247" s="12" t="n">
        <v>1</v>
      </c>
    </row>
    <row r="5248" customFormat="false" ht="15" hidden="false" customHeight="true" outlineLevel="0" collapsed="false">
      <c r="A5248" s="6" t="n">
        <v>332</v>
      </c>
      <c r="B5248" s="6" t="s">
        <v>26</v>
      </c>
      <c r="C5248" s="6" t="s">
        <v>37</v>
      </c>
      <c r="D5248" s="6" t="s">
        <v>50</v>
      </c>
      <c r="E5248" s="6" t="s">
        <v>63</v>
      </c>
      <c r="F5248" s="6" t="s">
        <v>71</v>
      </c>
      <c r="G5248" s="6" t="s">
        <v>34</v>
      </c>
      <c r="H5248" s="6" t="n">
        <v>1</v>
      </c>
      <c r="I5248" s="7" t="n">
        <v>199.9900055</v>
      </c>
      <c r="J5248" s="6" t="n">
        <v>1</v>
      </c>
      <c r="K5248" s="7" t="n">
        <v>199.9900055</v>
      </c>
      <c r="L5248" s="7" t="n">
        <v>8</v>
      </c>
      <c r="M5248" s="8" t="n">
        <v>0.039999999</v>
      </c>
      <c r="N5248" s="7" t="n">
        <v>92.16000366</v>
      </c>
      <c r="O5248" s="12" t="n">
        <v>1</v>
      </c>
    </row>
    <row r="5249" customFormat="false" ht="15" hidden="false" customHeight="true" outlineLevel="0" collapsed="false">
      <c r="A5249" s="6" t="n">
        <v>30947</v>
      </c>
      <c r="B5249" s="6" t="s">
        <v>46</v>
      </c>
      <c r="C5249" s="6" t="s">
        <v>49</v>
      </c>
      <c r="D5249" s="6" t="s">
        <v>27</v>
      </c>
      <c r="E5249" s="6" t="s">
        <v>42</v>
      </c>
      <c r="F5249" s="6" t="s">
        <v>29</v>
      </c>
      <c r="G5249" s="6" t="s">
        <v>34</v>
      </c>
      <c r="H5249" s="6" t="n">
        <v>2</v>
      </c>
      <c r="I5249" s="7" t="n">
        <v>99.98999786</v>
      </c>
      <c r="J5249" s="6" t="n">
        <v>1</v>
      </c>
      <c r="K5249" s="7" t="n">
        <v>99.98999786</v>
      </c>
      <c r="L5249" s="7" t="n">
        <v>4</v>
      </c>
      <c r="M5249" s="8" t="n">
        <v>0.039999999</v>
      </c>
      <c r="N5249" s="7" t="n">
        <v>1.919999957</v>
      </c>
      <c r="O5249" s="12" t="n">
        <v>1</v>
      </c>
    </row>
    <row r="5250" customFormat="false" ht="15" hidden="false" customHeight="true" outlineLevel="0" collapsed="false">
      <c r="A5250" s="6" t="n">
        <v>7444</v>
      </c>
      <c r="B5250" s="6" t="s">
        <v>26</v>
      </c>
      <c r="C5250" s="6" t="s">
        <v>20</v>
      </c>
      <c r="D5250" s="6" t="s">
        <v>50</v>
      </c>
      <c r="E5250" s="6" t="s">
        <v>51</v>
      </c>
      <c r="F5250" s="6" t="s">
        <v>23</v>
      </c>
      <c r="G5250" s="6" t="s">
        <v>34</v>
      </c>
      <c r="H5250" s="6" t="n">
        <v>1</v>
      </c>
      <c r="I5250" s="7" t="n">
        <v>129.9900055</v>
      </c>
      <c r="J5250" s="6" t="n">
        <v>1</v>
      </c>
      <c r="K5250" s="7" t="n">
        <v>129.9900055</v>
      </c>
      <c r="L5250" s="7" t="n">
        <v>3.900000095</v>
      </c>
      <c r="M5250" s="8" t="n">
        <v>0.029999999</v>
      </c>
      <c r="N5250" s="7" t="n">
        <v>-105.0299988</v>
      </c>
      <c r="O5250" s="12" t="n">
        <v>1</v>
      </c>
    </row>
    <row r="5251" customFormat="false" ht="15" hidden="false" customHeight="true" outlineLevel="0" collapsed="false">
      <c r="A5251" s="6" t="n">
        <v>24209</v>
      </c>
      <c r="B5251" s="6" t="s">
        <v>19</v>
      </c>
      <c r="C5251" s="6" t="s">
        <v>49</v>
      </c>
      <c r="D5251" s="6" t="s">
        <v>27</v>
      </c>
      <c r="E5251" s="6" t="s">
        <v>42</v>
      </c>
      <c r="F5251" s="6" t="s">
        <v>23</v>
      </c>
      <c r="G5251" s="6" t="s">
        <v>44</v>
      </c>
      <c r="H5251" s="6" t="n">
        <v>4</v>
      </c>
      <c r="I5251" s="7" t="n">
        <v>129.9900055</v>
      </c>
      <c r="J5251" s="6" t="n">
        <v>1</v>
      </c>
      <c r="K5251" s="7" t="n">
        <v>129.9900055</v>
      </c>
      <c r="L5251" s="7" t="n">
        <v>0</v>
      </c>
      <c r="M5251" s="8" t="n">
        <v>0</v>
      </c>
      <c r="N5251" s="7" t="n">
        <v>59.79999924</v>
      </c>
      <c r="O5251" s="12" t="n">
        <v>1</v>
      </c>
    </row>
    <row r="5252" customFormat="false" ht="15" hidden="false" customHeight="true" outlineLevel="0" collapsed="false">
      <c r="A5252" s="6" t="n">
        <v>45309</v>
      </c>
      <c r="B5252" s="6" t="s">
        <v>36</v>
      </c>
      <c r="C5252" s="6" t="s">
        <v>49</v>
      </c>
      <c r="D5252" s="6" t="s">
        <v>38</v>
      </c>
      <c r="E5252" s="6" t="s">
        <v>39</v>
      </c>
      <c r="F5252" s="6" t="s">
        <v>75</v>
      </c>
      <c r="G5252" s="6" t="s">
        <v>34</v>
      </c>
      <c r="H5252" s="6" t="n">
        <v>0</v>
      </c>
      <c r="I5252" s="7" t="n">
        <v>299.980011</v>
      </c>
      <c r="J5252" s="6" t="n">
        <v>1</v>
      </c>
      <c r="K5252" s="7" t="n">
        <v>299.980011</v>
      </c>
      <c r="L5252" s="7" t="n">
        <v>39</v>
      </c>
      <c r="M5252" s="8" t="n">
        <v>0.129999995</v>
      </c>
      <c r="N5252" s="7" t="n">
        <v>9.920000076</v>
      </c>
      <c r="O5252" s="9" t="n">
        <v>0</v>
      </c>
    </row>
    <row r="5253" customFormat="false" ht="15" hidden="false" customHeight="true" outlineLevel="0" collapsed="false">
      <c r="A5253" s="6" t="n">
        <v>52368</v>
      </c>
      <c r="B5253" s="6" t="s">
        <v>19</v>
      </c>
      <c r="C5253" s="6" t="s">
        <v>20</v>
      </c>
      <c r="D5253" s="6" t="s">
        <v>50</v>
      </c>
      <c r="E5253" s="6" t="s">
        <v>51</v>
      </c>
      <c r="F5253" s="6" t="s">
        <v>33</v>
      </c>
      <c r="G5253" s="6" t="s">
        <v>44</v>
      </c>
      <c r="H5253" s="6" t="n">
        <v>4</v>
      </c>
      <c r="I5253" s="7" t="n">
        <v>59.99000168</v>
      </c>
      <c r="J5253" s="6" t="n">
        <v>1</v>
      </c>
      <c r="K5253" s="7" t="n">
        <v>59.99000168</v>
      </c>
      <c r="L5253" s="7" t="n">
        <v>6</v>
      </c>
      <c r="M5253" s="8" t="n">
        <v>0.100000001</v>
      </c>
      <c r="N5253" s="7" t="n">
        <v>19.60000038</v>
      </c>
      <c r="O5253" s="9" t="n">
        <v>0</v>
      </c>
    </row>
    <row r="5254" customFormat="false" ht="15" hidden="false" customHeight="true" outlineLevel="0" collapsed="false">
      <c r="A5254" s="6" t="n">
        <v>23137</v>
      </c>
      <c r="B5254" s="6" t="s">
        <v>46</v>
      </c>
      <c r="C5254" s="6" t="s">
        <v>49</v>
      </c>
      <c r="D5254" s="6" t="s">
        <v>27</v>
      </c>
      <c r="E5254" s="6" t="s">
        <v>28</v>
      </c>
      <c r="F5254" s="6" t="s">
        <v>40</v>
      </c>
      <c r="G5254" s="6" t="s">
        <v>44</v>
      </c>
      <c r="H5254" s="6" t="n">
        <v>2</v>
      </c>
      <c r="I5254" s="7" t="n">
        <v>399.980011</v>
      </c>
      <c r="J5254" s="6" t="n">
        <v>1</v>
      </c>
      <c r="K5254" s="7" t="n">
        <v>399.980011</v>
      </c>
      <c r="L5254" s="7" t="n">
        <v>36</v>
      </c>
      <c r="M5254" s="8" t="n">
        <v>0.090000004</v>
      </c>
      <c r="N5254" s="7" t="n">
        <v>-636.9699707</v>
      </c>
      <c r="O5254" s="12" t="n">
        <v>1</v>
      </c>
    </row>
    <row r="5255" customFormat="false" ht="15" hidden="false" customHeight="true" outlineLevel="0" collapsed="false">
      <c r="A5255" s="6" t="n">
        <v>16911</v>
      </c>
      <c r="B5255" s="6" t="s">
        <v>19</v>
      </c>
      <c r="C5255" s="6" t="s">
        <v>49</v>
      </c>
      <c r="D5255" s="6" t="s">
        <v>21</v>
      </c>
      <c r="E5255" s="6" t="s">
        <v>65</v>
      </c>
      <c r="F5255" s="6" t="s">
        <v>40</v>
      </c>
      <c r="G5255" s="6" t="s">
        <v>24</v>
      </c>
      <c r="H5255" s="6" t="n">
        <v>4</v>
      </c>
      <c r="I5255" s="7" t="n">
        <v>399.980011</v>
      </c>
      <c r="J5255" s="6" t="n">
        <v>1</v>
      </c>
      <c r="K5255" s="7" t="n">
        <v>399.980011</v>
      </c>
      <c r="L5255" s="7" t="n">
        <v>22</v>
      </c>
      <c r="M5255" s="8" t="n">
        <v>0.059999999</v>
      </c>
      <c r="N5255" s="7" t="n">
        <v>98.27999878</v>
      </c>
      <c r="O5255" s="9" t="n">
        <v>0</v>
      </c>
    </row>
    <row r="5256" customFormat="false" ht="15" hidden="false" customHeight="true" outlineLevel="0" collapsed="false">
      <c r="A5256" s="6" t="n">
        <v>22637</v>
      </c>
      <c r="B5256" s="6" t="s">
        <v>19</v>
      </c>
      <c r="C5256" s="6" t="s">
        <v>37</v>
      </c>
      <c r="D5256" s="6" t="s">
        <v>27</v>
      </c>
      <c r="E5256" s="6" t="s">
        <v>28</v>
      </c>
      <c r="F5256" s="6" t="s">
        <v>58</v>
      </c>
      <c r="G5256" s="6" t="s">
        <v>47</v>
      </c>
      <c r="H5256" s="6" t="n">
        <v>4</v>
      </c>
      <c r="I5256" s="7" t="n">
        <v>49.97999954</v>
      </c>
      <c r="J5256" s="6" t="n">
        <v>1</v>
      </c>
      <c r="K5256" s="7" t="n">
        <v>49.97999954</v>
      </c>
      <c r="L5256" s="7" t="n">
        <v>5</v>
      </c>
      <c r="M5256" s="8" t="n">
        <v>0.100000001</v>
      </c>
      <c r="N5256" s="7" t="n">
        <v>1.799999952</v>
      </c>
      <c r="O5256" s="9" t="n">
        <v>0</v>
      </c>
    </row>
    <row r="5257" customFormat="false" ht="15" hidden="false" customHeight="true" outlineLevel="0" collapsed="false">
      <c r="A5257" s="6" t="n">
        <v>59613</v>
      </c>
      <c r="B5257" s="6" t="s">
        <v>46</v>
      </c>
      <c r="C5257" s="6" t="s">
        <v>20</v>
      </c>
      <c r="D5257" s="6" t="s">
        <v>50</v>
      </c>
      <c r="E5257" s="6" t="s">
        <v>63</v>
      </c>
      <c r="F5257" s="6" t="s">
        <v>58</v>
      </c>
      <c r="G5257" s="6" t="s">
        <v>34</v>
      </c>
      <c r="H5257" s="6" t="n">
        <v>2</v>
      </c>
      <c r="I5257" s="7" t="n">
        <v>49.97999954</v>
      </c>
      <c r="J5257" s="6" t="n">
        <v>3</v>
      </c>
      <c r="K5257" s="7" t="n">
        <v>149.9400024</v>
      </c>
      <c r="L5257" s="7" t="n">
        <v>17.98999977</v>
      </c>
      <c r="M5257" s="8" t="n">
        <v>0.119999997</v>
      </c>
      <c r="N5257" s="7" t="n">
        <v>41.29999924</v>
      </c>
      <c r="O5257" s="12" t="n">
        <v>1</v>
      </c>
    </row>
    <row r="5258" customFormat="false" ht="15" hidden="false" customHeight="true" outlineLevel="0" collapsed="false">
      <c r="A5258" s="6" t="n">
        <v>20463</v>
      </c>
      <c r="B5258" s="6" t="s">
        <v>19</v>
      </c>
      <c r="C5258" s="6" t="s">
        <v>20</v>
      </c>
      <c r="D5258" s="6" t="s">
        <v>27</v>
      </c>
      <c r="E5258" s="6" t="s">
        <v>28</v>
      </c>
      <c r="F5258" s="6" t="s">
        <v>73</v>
      </c>
      <c r="G5258" s="6" t="s">
        <v>24</v>
      </c>
      <c r="H5258" s="6" t="n">
        <v>4</v>
      </c>
      <c r="I5258" s="7" t="n">
        <v>39.99000168</v>
      </c>
      <c r="J5258" s="6" t="n">
        <v>1</v>
      </c>
      <c r="K5258" s="7" t="n">
        <v>39.99000168</v>
      </c>
      <c r="L5258" s="7" t="n">
        <v>4</v>
      </c>
      <c r="M5258" s="8" t="n">
        <v>0.100000001</v>
      </c>
      <c r="N5258" s="7" t="n">
        <v>17.63999939</v>
      </c>
      <c r="O5258" s="9" t="n">
        <v>0</v>
      </c>
    </row>
    <row r="5259" customFormat="false" ht="15" hidden="false" customHeight="true" outlineLevel="0" collapsed="false">
      <c r="A5259" s="6" t="n">
        <v>9701</v>
      </c>
      <c r="B5259" s="6" t="s">
        <v>26</v>
      </c>
      <c r="C5259" s="6" t="s">
        <v>49</v>
      </c>
      <c r="D5259" s="6" t="s">
        <v>50</v>
      </c>
      <c r="E5259" s="6" t="s">
        <v>63</v>
      </c>
      <c r="F5259" s="6" t="s">
        <v>73</v>
      </c>
      <c r="G5259" s="6" t="s">
        <v>24</v>
      </c>
      <c r="H5259" s="6" t="n">
        <v>1</v>
      </c>
      <c r="I5259" s="7" t="n">
        <v>39.99000168</v>
      </c>
      <c r="J5259" s="6" t="n">
        <v>4</v>
      </c>
      <c r="K5259" s="7" t="n">
        <v>159.9600067</v>
      </c>
      <c r="L5259" s="7" t="n">
        <v>28.79000092</v>
      </c>
      <c r="M5259" s="8" t="n">
        <v>0.180000007</v>
      </c>
      <c r="N5259" s="7" t="n">
        <v>-3.279999971</v>
      </c>
      <c r="O5259" s="12" t="n">
        <v>1</v>
      </c>
    </row>
    <row r="5260" customFormat="false" ht="15" hidden="false" customHeight="true" outlineLevel="0" collapsed="false">
      <c r="A5260" s="6" t="n">
        <v>2251</v>
      </c>
      <c r="B5260" s="6" t="s">
        <v>19</v>
      </c>
      <c r="C5260" s="6" t="s">
        <v>20</v>
      </c>
      <c r="D5260" s="6" t="s">
        <v>50</v>
      </c>
      <c r="E5260" s="6" t="s">
        <v>63</v>
      </c>
      <c r="F5260" s="6" t="s">
        <v>29</v>
      </c>
      <c r="G5260" s="6" t="s">
        <v>24</v>
      </c>
      <c r="H5260" s="6" t="n">
        <v>4</v>
      </c>
      <c r="I5260" s="7" t="n">
        <v>99.98999786</v>
      </c>
      <c r="J5260" s="6" t="n">
        <v>4</v>
      </c>
      <c r="K5260" s="7" t="n">
        <v>399.9599915</v>
      </c>
      <c r="L5260" s="7" t="n">
        <v>12</v>
      </c>
      <c r="M5260" s="8" t="n">
        <v>0.029999999</v>
      </c>
      <c r="N5260" s="7" t="n">
        <v>108.6299973</v>
      </c>
      <c r="O5260" s="9" t="n">
        <v>0</v>
      </c>
    </row>
    <row r="5261" customFormat="false" ht="15" hidden="false" customHeight="true" outlineLevel="0" collapsed="false">
      <c r="A5261" s="6" t="n">
        <v>18103</v>
      </c>
      <c r="B5261" s="6" t="s">
        <v>26</v>
      </c>
      <c r="C5261" s="6" t="s">
        <v>20</v>
      </c>
      <c r="D5261" s="6" t="s">
        <v>21</v>
      </c>
      <c r="E5261" s="6" t="s">
        <v>65</v>
      </c>
      <c r="F5261" s="6" t="s">
        <v>33</v>
      </c>
      <c r="G5261" s="6" t="s">
        <v>44</v>
      </c>
      <c r="H5261" s="6" t="n">
        <v>1</v>
      </c>
      <c r="I5261" s="7" t="n">
        <v>59.99000168</v>
      </c>
      <c r="J5261" s="6" t="n">
        <v>4</v>
      </c>
      <c r="K5261" s="7" t="n">
        <v>239.9600067</v>
      </c>
      <c r="L5261" s="7" t="n">
        <v>16.79999924</v>
      </c>
      <c r="M5261" s="8" t="n">
        <v>0.07</v>
      </c>
      <c r="N5261" s="7" t="n">
        <v>46.86000061</v>
      </c>
      <c r="O5261" s="12" t="n">
        <v>1</v>
      </c>
    </row>
    <row r="5262" customFormat="false" ht="15" hidden="false" customHeight="true" outlineLevel="0" collapsed="false">
      <c r="A5262" s="6" t="n">
        <v>63392</v>
      </c>
      <c r="B5262" s="6" t="s">
        <v>19</v>
      </c>
      <c r="C5262" s="6" t="s">
        <v>20</v>
      </c>
      <c r="D5262" s="6" t="s">
        <v>21</v>
      </c>
      <c r="E5262" s="6" t="s">
        <v>65</v>
      </c>
      <c r="F5262" s="6" t="s">
        <v>57</v>
      </c>
      <c r="G5262" s="6" t="s">
        <v>44</v>
      </c>
      <c r="H5262" s="6" t="n">
        <v>4</v>
      </c>
      <c r="I5262" s="7" t="n">
        <v>50</v>
      </c>
      <c r="J5262" s="6" t="n">
        <v>1</v>
      </c>
      <c r="K5262" s="7" t="n">
        <v>50</v>
      </c>
      <c r="L5262" s="7" t="n">
        <v>10</v>
      </c>
      <c r="M5262" s="8" t="n">
        <v>0.200000003</v>
      </c>
      <c r="N5262" s="7" t="n">
        <v>20</v>
      </c>
      <c r="O5262" s="9" t="n">
        <v>0</v>
      </c>
    </row>
    <row r="5263" customFormat="false" ht="15" hidden="false" customHeight="true" outlineLevel="0" collapsed="false">
      <c r="A5263" s="6" t="n">
        <v>49925</v>
      </c>
      <c r="B5263" s="6" t="s">
        <v>26</v>
      </c>
      <c r="C5263" s="6" t="s">
        <v>49</v>
      </c>
      <c r="D5263" s="6" t="s">
        <v>31</v>
      </c>
      <c r="E5263" s="6" t="s">
        <v>83</v>
      </c>
      <c r="F5263" s="6" t="s">
        <v>71</v>
      </c>
      <c r="G5263" s="6" t="s">
        <v>44</v>
      </c>
      <c r="H5263" s="6" t="n">
        <v>1</v>
      </c>
      <c r="I5263" s="7" t="n">
        <v>199.9900055</v>
      </c>
      <c r="J5263" s="6" t="n">
        <v>1</v>
      </c>
      <c r="K5263" s="7" t="n">
        <v>199.9900055</v>
      </c>
      <c r="L5263" s="7" t="n">
        <v>20</v>
      </c>
      <c r="M5263" s="8" t="n">
        <v>0.100000001</v>
      </c>
      <c r="N5263" s="7" t="n">
        <v>79.19999695</v>
      </c>
      <c r="O5263" s="12" t="n">
        <v>1</v>
      </c>
    </row>
    <row r="5264" customFormat="false" ht="15" hidden="false" customHeight="true" outlineLevel="0" collapsed="false">
      <c r="A5264" s="6" t="n">
        <v>24584</v>
      </c>
      <c r="B5264" s="6" t="s">
        <v>19</v>
      </c>
      <c r="C5264" s="6" t="s">
        <v>37</v>
      </c>
      <c r="D5264" s="6" t="s">
        <v>27</v>
      </c>
      <c r="E5264" s="6" t="s">
        <v>28</v>
      </c>
      <c r="F5264" s="6" t="s">
        <v>40</v>
      </c>
      <c r="G5264" s="6" t="s">
        <v>34</v>
      </c>
      <c r="H5264" s="6" t="n">
        <v>4</v>
      </c>
      <c r="I5264" s="7" t="n">
        <v>399.980011</v>
      </c>
      <c r="J5264" s="6" t="n">
        <v>1</v>
      </c>
      <c r="K5264" s="7" t="n">
        <v>399.980011</v>
      </c>
      <c r="L5264" s="7" t="n">
        <v>68</v>
      </c>
      <c r="M5264" s="8" t="n">
        <v>0.170000002</v>
      </c>
      <c r="N5264" s="7" t="n">
        <v>165.9900055</v>
      </c>
      <c r="O5264" s="12" t="n">
        <v>1</v>
      </c>
    </row>
    <row r="5265" customFormat="false" ht="15" hidden="false" customHeight="true" outlineLevel="0" collapsed="false">
      <c r="A5265" s="6" t="n">
        <v>63352</v>
      </c>
      <c r="B5265" s="6" t="s">
        <v>46</v>
      </c>
      <c r="C5265" s="6" t="s">
        <v>20</v>
      </c>
      <c r="D5265" s="6" t="s">
        <v>21</v>
      </c>
      <c r="E5265" s="6" t="s">
        <v>65</v>
      </c>
      <c r="F5265" s="6" t="s">
        <v>23</v>
      </c>
      <c r="G5265" s="6" t="s">
        <v>34</v>
      </c>
      <c r="H5265" s="6" t="n">
        <v>2</v>
      </c>
      <c r="I5265" s="7" t="n">
        <v>129.9900055</v>
      </c>
      <c r="J5265" s="6" t="n">
        <v>1</v>
      </c>
      <c r="K5265" s="7" t="n">
        <v>129.9900055</v>
      </c>
      <c r="L5265" s="7" t="n">
        <v>11.69999981</v>
      </c>
      <c r="M5265" s="8" t="n">
        <v>0.090000004</v>
      </c>
      <c r="N5265" s="7" t="n">
        <v>10.64999962</v>
      </c>
      <c r="O5265" s="12" t="n">
        <v>1</v>
      </c>
    </row>
    <row r="5266" customFormat="false" ht="15" hidden="false" customHeight="true" outlineLevel="0" collapsed="false">
      <c r="A5266" s="6" t="n">
        <v>34014</v>
      </c>
      <c r="B5266" s="6" t="s">
        <v>26</v>
      </c>
      <c r="C5266" s="6" t="s">
        <v>20</v>
      </c>
      <c r="D5266" s="6" t="s">
        <v>31</v>
      </c>
      <c r="E5266" s="6" t="s">
        <v>32</v>
      </c>
      <c r="F5266" s="6" t="s">
        <v>80</v>
      </c>
      <c r="G5266" s="6" t="s">
        <v>47</v>
      </c>
      <c r="H5266" s="6" t="n">
        <v>1</v>
      </c>
      <c r="I5266" s="7" t="n">
        <v>24.98999977</v>
      </c>
      <c r="J5266" s="6" t="n">
        <v>1</v>
      </c>
      <c r="K5266" s="7" t="n">
        <v>24.98999977</v>
      </c>
      <c r="L5266" s="7" t="n">
        <v>0.25</v>
      </c>
      <c r="M5266" s="8" t="n">
        <v>0.01</v>
      </c>
      <c r="N5266" s="7" t="n">
        <v>8.979999542</v>
      </c>
      <c r="O5266" s="12" t="n">
        <v>1</v>
      </c>
    </row>
    <row r="5267" customFormat="false" ht="15" hidden="false" customHeight="true" outlineLevel="0" collapsed="false">
      <c r="A5267" s="6" t="n">
        <v>53580</v>
      </c>
      <c r="B5267" s="6" t="s">
        <v>46</v>
      </c>
      <c r="C5267" s="6" t="s">
        <v>20</v>
      </c>
      <c r="D5267" s="6" t="s">
        <v>50</v>
      </c>
      <c r="E5267" s="6" t="s">
        <v>51</v>
      </c>
      <c r="F5267" s="6" t="s">
        <v>58</v>
      </c>
      <c r="G5267" s="6" t="s">
        <v>24</v>
      </c>
      <c r="H5267" s="6" t="n">
        <v>2</v>
      </c>
      <c r="I5267" s="7" t="n">
        <v>49.97999954</v>
      </c>
      <c r="J5267" s="6" t="n">
        <v>2</v>
      </c>
      <c r="K5267" s="7" t="n">
        <v>99.95999908</v>
      </c>
      <c r="L5267" s="7" t="n">
        <v>9</v>
      </c>
      <c r="M5267" s="8" t="n">
        <v>0.090000004</v>
      </c>
      <c r="N5267" s="7" t="n">
        <v>1.820000052</v>
      </c>
      <c r="O5267" s="12" t="n">
        <v>1</v>
      </c>
    </row>
    <row r="5268" customFormat="false" ht="15" hidden="false" customHeight="true" outlineLevel="0" collapsed="false">
      <c r="A5268" s="6" t="n">
        <v>65867</v>
      </c>
      <c r="B5268" s="6" t="s">
        <v>19</v>
      </c>
      <c r="C5268" s="6" t="s">
        <v>49</v>
      </c>
      <c r="D5268" s="6" t="s">
        <v>21</v>
      </c>
      <c r="E5268" s="6" t="s">
        <v>65</v>
      </c>
      <c r="F5268" s="6" t="s">
        <v>73</v>
      </c>
      <c r="G5268" s="6" t="s">
        <v>34</v>
      </c>
      <c r="H5268" s="6" t="n">
        <v>4</v>
      </c>
      <c r="I5268" s="7" t="n">
        <v>199.9900055</v>
      </c>
      <c r="J5268" s="6" t="n">
        <v>1</v>
      </c>
      <c r="K5268" s="7" t="n">
        <v>199.9900055</v>
      </c>
      <c r="L5268" s="7" t="n">
        <v>4</v>
      </c>
      <c r="M5268" s="8" t="n">
        <v>0.02</v>
      </c>
      <c r="N5268" s="7" t="n">
        <v>58.79999924</v>
      </c>
      <c r="O5268" s="9" t="n">
        <v>0</v>
      </c>
    </row>
    <row r="5269" customFormat="false" ht="15" hidden="false" customHeight="true" outlineLevel="0" collapsed="false">
      <c r="A5269" s="6" t="n">
        <v>34592</v>
      </c>
      <c r="B5269" s="6" t="s">
        <v>26</v>
      </c>
      <c r="C5269" s="6" t="s">
        <v>20</v>
      </c>
      <c r="D5269" s="6" t="s">
        <v>31</v>
      </c>
      <c r="E5269" s="6" t="s">
        <v>32</v>
      </c>
      <c r="F5269" s="6" t="s">
        <v>33</v>
      </c>
      <c r="G5269" s="6" t="s">
        <v>34</v>
      </c>
      <c r="H5269" s="6" t="n">
        <v>1</v>
      </c>
      <c r="I5269" s="7" t="n">
        <v>59.99000168</v>
      </c>
      <c r="J5269" s="6" t="n">
        <v>1</v>
      </c>
      <c r="K5269" s="7" t="n">
        <v>59.99000168</v>
      </c>
      <c r="L5269" s="7" t="n">
        <v>0.600000024</v>
      </c>
      <c r="M5269" s="8" t="n">
        <v>0.01</v>
      </c>
      <c r="N5269" s="7" t="n">
        <v>16.04000092</v>
      </c>
      <c r="O5269" s="12" t="n">
        <v>1</v>
      </c>
    </row>
    <row r="5270" customFormat="false" ht="15" hidden="false" customHeight="true" outlineLevel="0" collapsed="false">
      <c r="A5270" s="6" t="n">
        <v>50190</v>
      </c>
      <c r="B5270" s="6" t="s">
        <v>19</v>
      </c>
      <c r="C5270" s="6" t="s">
        <v>37</v>
      </c>
      <c r="D5270" s="6" t="s">
        <v>38</v>
      </c>
      <c r="E5270" s="6" t="s">
        <v>98</v>
      </c>
      <c r="F5270" s="6" t="s">
        <v>23</v>
      </c>
      <c r="G5270" s="6" t="s">
        <v>47</v>
      </c>
      <c r="H5270" s="6" t="n">
        <v>4</v>
      </c>
      <c r="I5270" s="7" t="n">
        <v>129.9900055</v>
      </c>
      <c r="J5270" s="6" t="n">
        <v>1</v>
      </c>
      <c r="K5270" s="7" t="n">
        <v>129.9900055</v>
      </c>
      <c r="L5270" s="7" t="n">
        <v>6.5</v>
      </c>
      <c r="M5270" s="8" t="n">
        <v>0.050000001</v>
      </c>
      <c r="N5270" s="7" t="n">
        <v>40.13000107</v>
      </c>
      <c r="O5270" s="12" t="n">
        <v>1</v>
      </c>
    </row>
    <row r="5271" customFormat="false" ht="15" hidden="false" customHeight="true" outlineLevel="0" collapsed="false">
      <c r="A5271" s="6" t="n">
        <v>9321</v>
      </c>
      <c r="B5271" s="6" t="s">
        <v>46</v>
      </c>
      <c r="C5271" s="6" t="s">
        <v>20</v>
      </c>
      <c r="D5271" s="6" t="s">
        <v>50</v>
      </c>
      <c r="E5271" s="6" t="s">
        <v>72</v>
      </c>
      <c r="F5271" s="6" t="s">
        <v>57</v>
      </c>
      <c r="G5271" s="6" t="s">
        <v>47</v>
      </c>
      <c r="H5271" s="6" t="n">
        <v>2</v>
      </c>
      <c r="I5271" s="7" t="n">
        <v>50</v>
      </c>
      <c r="J5271" s="6" t="n">
        <v>3</v>
      </c>
      <c r="K5271" s="7" t="n">
        <v>150</v>
      </c>
      <c r="L5271" s="7" t="n">
        <v>25.5</v>
      </c>
      <c r="M5271" s="8" t="n">
        <v>0.170000002</v>
      </c>
      <c r="N5271" s="7" t="n">
        <v>42.08000183</v>
      </c>
      <c r="O5271" s="9" t="n">
        <v>0</v>
      </c>
    </row>
    <row r="5272" customFormat="false" ht="15" hidden="false" customHeight="true" outlineLevel="0" collapsed="false">
      <c r="A5272" s="6" t="n">
        <v>193</v>
      </c>
      <c r="B5272" s="6" t="s">
        <v>36</v>
      </c>
      <c r="C5272" s="6" t="s">
        <v>49</v>
      </c>
      <c r="D5272" s="6" t="s">
        <v>50</v>
      </c>
      <c r="E5272" s="6" t="s">
        <v>51</v>
      </c>
      <c r="F5272" s="6" t="s">
        <v>29</v>
      </c>
      <c r="G5272" s="6" t="s">
        <v>44</v>
      </c>
      <c r="H5272" s="6" t="n">
        <v>0</v>
      </c>
      <c r="I5272" s="7" t="n">
        <v>99.98999786</v>
      </c>
      <c r="J5272" s="6" t="n">
        <v>4</v>
      </c>
      <c r="K5272" s="7" t="n">
        <v>399.9599915</v>
      </c>
      <c r="L5272" s="7" t="n">
        <v>79.98999786</v>
      </c>
      <c r="M5272" s="8" t="n">
        <v>0.200000003</v>
      </c>
      <c r="N5272" s="7" t="n">
        <v>-255.9700012</v>
      </c>
      <c r="O5272" s="12" t="n">
        <v>1</v>
      </c>
    </row>
    <row r="5273" customFormat="false" ht="15" hidden="false" customHeight="true" outlineLevel="0" collapsed="false">
      <c r="A5273" s="6" t="n">
        <v>68603</v>
      </c>
      <c r="B5273" s="6" t="s">
        <v>46</v>
      </c>
      <c r="C5273" s="6" t="s">
        <v>37</v>
      </c>
      <c r="D5273" s="6" t="s">
        <v>21</v>
      </c>
      <c r="E5273" s="6" t="s">
        <v>65</v>
      </c>
      <c r="F5273" s="6" t="s">
        <v>58</v>
      </c>
      <c r="G5273" s="6" t="s">
        <v>34</v>
      </c>
      <c r="H5273" s="6" t="n">
        <v>2</v>
      </c>
      <c r="I5273" s="7" t="n">
        <v>49.97999954</v>
      </c>
      <c r="J5273" s="6" t="n">
        <v>4</v>
      </c>
      <c r="K5273" s="7" t="n">
        <v>199.9199982</v>
      </c>
      <c r="L5273" s="7" t="n">
        <v>39.97999954</v>
      </c>
      <c r="M5273" s="8" t="n">
        <v>0.200000003</v>
      </c>
      <c r="N5273" s="7" t="n">
        <v>73.5699997</v>
      </c>
      <c r="O5273" s="12" t="n">
        <v>1</v>
      </c>
    </row>
    <row r="5274" customFormat="false" ht="15" hidden="false" customHeight="true" outlineLevel="0" collapsed="false">
      <c r="A5274" s="6" t="n">
        <v>46237</v>
      </c>
      <c r="B5274" s="6" t="s">
        <v>26</v>
      </c>
      <c r="C5274" s="6" t="s">
        <v>49</v>
      </c>
      <c r="D5274" s="6" t="s">
        <v>31</v>
      </c>
      <c r="E5274" s="6" t="s">
        <v>83</v>
      </c>
      <c r="F5274" s="6" t="s">
        <v>29</v>
      </c>
      <c r="G5274" s="6" t="s">
        <v>44</v>
      </c>
      <c r="H5274" s="6" t="n">
        <v>1</v>
      </c>
      <c r="I5274" s="7" t="n">
        <v>99.98999786</v>
      </c>
      <c r="J5274" s="6" t="n">
        <v>2</v>
      </c>
      <c r="K5274" s="7" t="n">
        <v>199.9799957</v>
      </c>
      <c r="L5274" s="7" t="n">
        <v>6</v>
      </c>
      <c r="M5274" s="8" t="n">
        <v>0.029999999</v>
      </c>
      <c r="N5274" s="7" t="n">
        <v>-71.19000244</v>
      </c>
      <c r="O5274" s="12" t="n">
        <v>1</v>
      </c>
    </row>
    <row r="5275" customFormat="false" ht="15" hidden="false" customHeight="true" outlineLevel="0" collapsed="false">
      <c r="A5275" s="6" t="n">
        <v>36229</v>
      </c>
      <c r="B5275" s="6" t="s">
        <v>19</v>
      </c>
      <c r="C5275" s="6" t="s">
        <v>20</v>
      </c>
      <c r="D5275" s="6" t="s">
        <v>31</v>
      </c>
      <c r="E5275" s="6" t="s">
        <v>56</v>
      </c>
      <c r="F5275" s="6" t="s">
        <v>40</v>
      </c>
      <c r="G5275" s="6" t="s">
        <v>47</v>
      </c>
      <c r="H5275" s="6" t="n">
        <v>4</v>
      </c>
      <c r="I5275" s="7" t="n">
        <v>399.980011</v>
      </c>
      <c r="J5275" s="6" t="n">
        <v>1</v>
      </c>
      <c r="K5275" s="7" t="n">
        <v>399.980011</v>
      </c>
      <c r="L5275" s="7" t="n">
        <v>40</v>
      </c>
      <c r="M5275" s="8" t="n">
        <v>0.100000001</v>
      </c>
      <c r="N5275" s="7" t="n">
        <v>-118.4300003</v>
      </c>
      <c r="O5275" s="12" t="n">
        <v>1</v>
      </c>
    </row>
    <row r="5276" customFormat="false" ht="15" hidden="false" customHeight="true" outlineLevel="0" collapsed="false">
      <c r="A5276" s="6" t="n">
        <v>19820</v>
      </c>
      <c r="B5276" s="6" t="s">
        <v>26</v>
      </c>
      <c r="C5276" s="6" t="s">
        <v>37</v>
      </c>
      <c r="D5276" s="6" t="s">
        <v>21</v>
      </c>
      <c r="E5276" s="6" t="s">
        <v>65</v>
      </c>
      <c r="F5276" s="6" t="s">
        <v>33</v>
      </c>
      <c r="G5276" s="6" t="s">
        <v>34</v>
      </c>
      <c r="H5276" s="6" t="n">
        <v>1</v>
      </c>
      <c r="I5276" s="7" t="n">
        <v>59.99000168</v>
      </c>
      <c r="J5276" s="6" t="n">
        <v>1</v>
      </c>
      <c r="K5276" s="7" t="n">
        <v>59.99000168</v>
      </c>
      <c r="L5276" s="7" t="n">
        <v>12</v>
      </c>
      <c r="M5276" s="8" t="n">
        <v>0.200000003</v>
      </c>
      <c r="N5276" s="7" t="n">
        <v>11.42000008</v>
      </c>
      <c r="O5276" s="12" t="n">
        <v>1</v>
      </c>
    </row>
    <row r="5277" customFormat="false" ht="15" hidden="false" customHeight="true" outlineLevel="0" collapsed="false">
      <c r="A5277" s="6" t="n">
        <v>26430</v>
      </c>
      <c r="B5277" s="6" t="s">
        <v>19</v>
      </c>
      <c r="C5277" s="6" t="s">
        <v>37</v>
      </c>
      <c r="D5277" s="6" t="s">
        <v>27</v>
      </c>
      <c r="E5277" s="6" t="s">
        <v>42</v>
      </c>
      <c r="F5277" s="6" t="s">
        <v>57</v>
      </c>
      <c r="G5277" s="6" t="s">
        <v>34</v>
      </c>
      <c r="H5277" s="6" t="n">
        <v>4</v>
      </c>
      <c r="I5277" s="7" t="n">
        <v>50</v>
      </c>
      <c r="J5277" s="6" t="n">
        <v>3</v>
      </c>
      <c r="K5277" s="7" t="n">
        <v>150</v>
      </c>
      <c r="L5277" s="7" t="n">
        <v>4.5</v>
      </c>
      <c r="M5277" s="8" t="n">
        <v>0.029999999</v>
      </c>
      <c r="N5277" s="7" t="n">
        <v>52.38000107</v>
      </c>
      <c r="O5277" s="12" t="n">
        <v>1</v>
      </c>
    </row>
    <row r="5278" customFormat="false" ht="15" hidden="false" customHeight="true" outlineLevel="0" collapsed="false">
      <c r="A5278" s="6" t="n">
        <v>57494</v>
      </c>
      <c r="B5278" s="6" t="s">
        <v>46</v>
      </c>
      <c r="C5278" s="6" t="s">
        <v>20</v>
      </c>
      <c r="D5278" s="6" t="s">
        <v>50</v>
      </c>
      <c r="E5278" s="6" t="s">
        <v>51</v>
      </c>
      <c r="F5278" s="6" t="s">
        <v>74</v>
      </c>
      <c r="G5278" s="6" t="s">
        <v>47</v>
      </c>
      <c r="H5278" s="6" t="n">
        <v>2</v>
      </c>
      <c r="I5278" s="7" t="n">
        <v>31.98999977</v>
      </c>
      <c r="J5278" s="6" t="n">
        <v>2</v>
      </c>
      <c r="K5278" s="7" t="n">
        <v>63.97999954</v>
      </c>
      <c r="L5278" s="7" t="n">
        <v>10.23999977</v>
      </c>
      <c r="M5278" s="8" t="n">
        <v>0.159999996</v>
      </c>
      <c r="N5278" s="7" t="n">
        <v>-4.03000021</v>
      </c>
      <c r="O5278" s="12" t="n">
        <v>1</v>
      </c>
    </row>
    <row r="5279" customFormat="false" ht="15" hidden="false" customHeight="true" outlineLevel="0" collapsed="false">
      <c r="A5279" s="6" t="n">
        <v>49248</v>
      </c>
      <c r="B5279" s="6" t="s">
        <v>19</v>
      </c>
      <c r="C5279" s="6" t="s">
        <v>20</v>
      </c>
      <c r="D5279" s="6" t="s">
        <v>38</v>
      </c>
      <c r="E5279" s="6" t="s">
        <v>39</v>
      </c>
      <c r="F5279" s="6" t="s">
        <v>33</v>
      </c>
      <c r="G5279" s="6" t="s">
        <v>34</v>
      </c>
      <c r="H5279" s="6" t="n">
        <v>4</v>
      </c>
      <c r="I5279" s="7" t="n">
        <v>59.99000168</v>
      </c>
      <c r="J5279" s="6" t="n">
        <v>4</v>
      </c>
      <c r="K5279" s="7" t="n">
        <v>239.9600067</v>
      </c>
      <c r="L5279" s="7" t="n">
        <v>16.79999924</v>
      </c>
      <c r="M5279" s="8" t="n">
        <v>0.07</v>
      </c>
      <c r="N5279" s="7" t="n">
        <v>107.1200027</v>
      </c>
      <c r="O5279" s="9" t="n">
        <v>0</v>
      </c>
    </row>
    <row r="5280" customFormat="false" ht="15" hidden="false" customHeight="true" outlineLevel="0" collapsed="false">
      <c r="A5280" s="6" t="n">
        <v>42411</v>
      </c>
      <c r="B5280" s="6" t="s">
        <v>26</v>
      </c>
      <c r="C5280" s="6" t="s">
        <v>37</v>
      </c>
      <c r="D5280" s="6" t="s">
        <v>27</v>
      </c>
      <c r="E5280" s="6" t="s">
        <v>79</v>
      </c>
      <c r="F5280" s="6" t="s">
        <v>57</v>
      </c>
      <c r="G5280" s="6" t="s">
        <v>47</v>
      </c>
      <c r="H5280" s="6" t="n">
        <v>1</v>
      </c>
      <c r="I5280" s="7" t="n">
        <v>50</v>
      </c>
      <c r="J5280" s="6" t="n">
        <v>3</v>
      </c>
      <c r="K5280" s="7" t="n">
        <v>150</v>
      </c>
      <c r="L5280" s="7" t="n">
        <v>18</v>
      </c>
      <c r="M5280" s="8" t="n">
        <v>0.119999997</v>
      </c>
      <c r="N5280" s="7" t="n">
        <v>47.91999817</v>
      </c>
      <c r="O5280" s="12" t="n">
        <v>1</v>
      </c>
    </row>
    <row r="5281" customFormat="false" ht="15" hidden="false" customHeight="true" outlineLevel="0" collapsed="false">
      <c r="A5281" s="6" t="n">
        <v>63061</v>
      </c>
      <c r="B5281" s="6" t="s">
        <v>19</v>
      </c>
      <c r="C5281" s="6" t="s">
        <v>20</v>
      </c>
      <c r="D5281" s="6" t="s">
        <v>21</v>
      </c>
      <c r="E5281" s="6" t="s">
        <v>65</v>
      </c>
      <c r="F5281" s="6" t="s">
        <v>23</v>
      </c>
      <c r="G5281" s="6" t="s">
        <v>34</v>
      </c>
      <c r="H5281" s="6" t="n">
        <v>4</v>
      </c>
      <c r="I5281" s="7" t="n">
        <v>129.9900055</v>
      </c>
      <c r="J5281" s="6" t="n">
        <v>1</v>
      </c>
      <c r="K5281" s="7" t="n">
        <v>129.9900055</v>
      </c>
      <c r="L5281" s="7" t="n">
        <v>6.5</v>
      </c>
      <c r="M5281" s="8" t="n">
        <v>0.050000001</v>
      </c>
      <c r="N5281" s="7" t="n">
        <v>-29.38999939</v>
      </c>
      <c r="O5281" s="9" t="n">
        <v>0</v>
      </c>
    </row>
    <row r="5282" customFormat="false" ht="15" hidden="false" customHeight="true" outlineLevel="0" collapsed="false">
      <c r="A5282" s="6" t="n">
        <v>36937</v>
      </c>
      <c r="B5282" s="6" t="s">
        <v>46</v>
      </c>
      <c r="C5282" s="6" t="s">
        <v>20</v>
      </c>
      <c r="D5282" s="6" t="s">
        <v>31</v>
      </c>
      <c r="E5282" s="6" t="s">
        <v>32</v>
      </c>
      <c r="F5282" s="6" t="s">
        <v>104</v>
      </c>
      <c r="G5282" s="6" t="s">
        <v>44</v>
      </c>
      <c r="H5282" s="6" t="n">
        <v>2</v>
      </c>
      <c r="I5282" s="7" t="n">
        <v>24.98999977</v>
      </c>
      <c r="J5282" s="6" t="n">
        <v>5</v>
      </c>
      <c r="K5282" s="7" t="n">
        <v>124.9499969</v>
      </c>
      <c r="L5282" s="7" t="n">
        <v>14.98999977</v>
      </c>
      <c r="M5282" s="8" t="n">
        <v>0.119999997</v>
      </c>
      <c r="N5282" s="7" t="n">
        <v>35.74000168</v>
      </c>
      <c r="O5282" s="12" t="n">
        <v>1</v>
      </c>
    </row>
    <row r="5283" customFormat="false" ht="15" hidden="false" customHeight="true" outlineLevel="0" collapsed="false">
      <c r="A5283" s="6" t="n">
        <v>67654</v>
      </c>
      <c r="B5283" s="6" t="s">
        <v>19</v>
      </c>
      <c r="C5283" s="6" t="s">
        <v>20</v>
      </c>
      <c r="D5283" s="6" t="s">
        <v>21</v>
      </c>
      <c r="E5283" s="6" t="s">
        <v>65</v>
      </c>
      <c r="F5283" s="6" t="s">
        <v>73</v>
      </c>
      <c r="G5283" s="6" t="s">
        <v>34</v>
      </c>
      <c r="H5283" s="6" t="n">
        <v>4</v>
      </c>
      <c r="I5283" s="7" t="n">
        <v>39.99000168</v>
      </c>
      <c r="J5283" s="6" t="n">
        <v>2</v>
      </c>
      <c r="K5283" s="7" t="n">
        <v>79.98000336</v>
      </c>
      <c r="L5283" s="7" t="n">
        <v>3.200000048</v>
      </c>
      <c r="M5283" s="8" t="n">
        <v>0.039999999</v>
      </c>
      <c r="N5283" s="7" t="n">
        <v>5.369999886</v>
      </c>
      <c r="O5283" s="12" t="n">
        <v>1</v>
      </c>
    </row>
    <row r="5284" customFormat="false" ht="15" hidden="false" customHeight="true" outlineLevel="0" collapsed="false">
      <c r="A5284" s="6" t="n">
        <v>359</v>
      </c>
      <c r="B5284" s="6" t="s">
        <v>46</v>
      </c>
      <c r="C5284" s="6" t="s">
        <v>20</v>
      </c>
      <c r="D5284" s="6" t="s">
        <v>50</v>
      </c>
      <c r="E5284" s="6" t="s">
        <v>63</v>
      </c>
      <c r="F5284" s="6" t="s">
        <v>43</v>
      </c>
      <c r="G5284" s="6" t="s">
        <v>24</v>
      </c>
      <c r="H5284" s="6" t="n">
        <v>2</v>
      </c>
      <c r="I5284" s="7" t="n">
        <v>15.98999977</v>
      </c>
      <c r="J5284" s="6" t="n">
        <v>4</v>
      </c>
      <c r="K5284" s="7" t="n">
        <v>63.95999908</v>
      </c>
      <c r="L5284" s="7" t="n">
        <v>7.679999828</v>
      </c>
      <c r="M5284" s="8" t="n">
        <v>0.119999997</v>
      </c>
      <c r="N5284" s="7" t="n">
        <v>9.170000076</v>
      </c>
      <c r="O5284" s="12" t="n">
        <v>1</v>
      </c>
    </row>
    <row r="5285" customFormat="false" ht="15" hidden="false" customHeight="true" outlineLevel="0" collapsed="false">
      <c r="A5285" s="6" t="n">
        <v>62845</v>
      </c>
      <c r="B5285" s="6" t="s">
        <v>46</v>
      </c>
      <c r="C5285" s="6" t="s">
        <v>20</v>
      </c>
      <c r="D5285" s="6" t="s">
        <v>21</v>
      </c>
      <c r="E5285" s="6" t="s">
        <v>65</v>
      </c>
      <c r="F5285" s="6" t="s">
        <v>33</v>
      </c>
      <c r="G5285" s="6" t="s">
        <v>34</v>
      </c>
      <c r="H5285" s="6" t="n">
        <v>2</v>
      </c>
      <c r="I5285" s="7" t="n">
        <v>59.99000168</v>
      </c>
      <c r="J5285" s="6" t="n">
        <v>1</v>
      </c>
      <c r="K5285" s="7" t="n">
        <v>59.99000168</v>
      </c>
      <c r="L5285" s="7" t="n">
        <v>15</v>
      </c>
      <c r="M5285" s="8" t="n">
        <v>0.25</v>
      </c>
      <c r="N5285" s="7" t="n">
        <v>14.61999989</v>
      </c>
      <c r="O5285" s="12" t="n">
        <v>1</v>
      </c>
    </row>
    <row r="5286" customFormat="false" ht="15" hidden="false" customHeight="true" outlineLevel="0" collapsed="false">
      <c r="A5286" s="6" t="n">
        <v>27451</v>
      </c>
      <c r="B5286" s="6" t="s">
        <v>19</v>
      </c>
      <c r="C5286" s="6" t="s">
        <v>37</v>
      </c>
      <c r="D5286" s="6" t="s">
        <v>27</v>
      </c>
      <c r="E5286" s="6" t="s">
        <v>69</v>
      </c>
      <c r="F5286" s="6" t="s">
        <v>33</v>
      </c>
      <c r="G5286" s="6" t="s">
        <v>24</v>
      </c>
      <c r="H5286" s="6" t="n">
        <v>4</v>
      </c>
      <c r="I5286" s="7" t="n">
        <v>59.99000168</v>
      </c>
      <c r="J5286" s="6" t="n">
        <v>4</v>
      </c>
      <c r="K5286" s="7" t="n">
        <v>239.9600067</v>
      </c>
      <c r="L5286" s="7" t="n">
        <v>16.79999924</v>
      </c>
      <c r="M5286" s="8" t="n">
        <v>0.07</v>
      </c>
      <c r="N5286" s="7" t="n">
        <v>107.1200027</v>
      </c>
      <c r="O5286" s="9" t="n">
        <v>0</v>
      </c>
    </row>
    <row r="5287" customFormat="false" ht="15" hidden="false" customHeight="true" outlineLevel="0" collapsed="false">
      <c r="A5287" s="6" t="n">
        <v>16997</v>
      </c>
      <c r="B5287" s="6" t="s">
        <v>46</v>
      </c>
      <c r="C5287" s="6" t="s">
        <v>20</v>
      </c>
      <c r="D5287" s="6" t="s">
        <v>21</v>
      </c>
      <c r="E5287" s="6" t="s">
        <v>65</v>
      </c>
      <c r="F5287" s="6" t="s">
        <v>71</v>
      </c>
      <c r="G5287" s="6" t="s">
        <v>24</v>
      </c>
      <c r="H5287" s="6" t="n">
        <v>2</v>
      </c>
      <c r="I5287" s="7" t="n">
        <v>199.9900055</v>
      </c>
      <c r="J5287" s="6" t="n">
        <v>1</v>
      </c>
      <c r="K5287" s="7" t="n">
        <v>199.9900055</v>
      </c>
      <c r="L5287" s="7" t="n">
        <v>24</v>
      </c>
      <c r="M5287" s="8" t="n">
        <v>0.119999997</v>
      </c>
      <c r="N5287" s="7" t="n">
        <v>63.88000107</v>
      </c>
      <c r="O5287" s="12" t="n">
        <v>1</v>
      </c>
    </row>
    <row r="5288" customFormat="false" ht="15" hidden="false" customHeight="true" outlineLevel="0" collapsed="false">
      <c r="A5288" s="6" t="n">
        <v>51929</v>
      </c>
      <c r="B5288" s="6" t="s">
        <v>36</v>
      </c>
      <c r="C5288" s="6" t="s">
        <v>37</v>
      </c>
      <c r="D5288" s="6" t="s">
        <v>50</v>
      </c>
      <c r="E5288" s="6" t="s">
        <v>72</v>
      </c>
      <c r="F5288" s="6" t="s">
        <v>57</v>
      </c>
      <c r="G5288" s="6" t="s">
        <v>34</v>
      </c>
      <c r="H5288" s="6" t="n">
        <v>0</v>
      </c>
      <c r="I5288" s="7" t="n">
        <v>50</v>
      </c>
      <c r="J5288" s="6" t="n">
        <v>5</v>
      </c>
      <c r="K5288" s="7" t="n">
        <v>250</v>
      </c>
      <c r="L5288" s="7" t="n">
        <v>32.5</v>
      </c>
      <c r="M5288" s="8" t="n">
        <v>0.129999995</v>
      </c>
      <c r="N5288" s="7" t="n">
        <v>76.12999725</v>
      </c>
      <c r="O5288" s="9" t="n">
        <v>0</v>
      </c>
    </row>
    <row r="5289" customFormat="false" ht="15" hidden="false" customHeight="true" outlineLevel="0" collapsed="false">
      <c r="A5289" s="6" t="n">
        <v>123</v>
      </c>
      <c r="B5289" s="6" t="s">
        <v>19</v>
      </c>
      <c r="C5289" s="6" t="s">
        <v>37</v>
      </c>
      <c r="D5289" s="6" t="s">
        <v>50</v>
      </c>
      <c r="E5289" s="6" t="s">
        <v>72</v>
      </c>
      <c r="F5289" s="6" t="s">
        <v>57</v>
      </c>
      <c r="G5289" s="6" t="s">
        <v>24</v>
      </c>
      <c r="H5289" s="6" t="n">
        <v>4</v>
      </c>
      <c r="I5289" s="7" t="n">
        <v>50</v>
      </c>
      <c r="J5289" s="6" t="n">
        <v>4</v>
      </c>
      <c r="K5289" s="7" t="n">
        <v>200</v>
      </c>
      <c r="L5289" s="7" t="n">
        <v>18</v>
      </c>
      <c r="M5289" s="8" t="n">
        <v>0.090000004</v>
      </c>
      <c r="N5289" s="7" t="n">
        <v>66.0699997</v>
      </c>
      <c r="O5289" s="9" t="n">
        <v>0</v>
      </c>
    </row>
    <row r="5290" customFormat="false" ht="15" hidden="false" customHeight="true" outlineLevel="0" collapsed="false">
      <c r="A5290" s="6" t="n">
        <v>17235</v>
      </c>
      <c r="B5290" s="6" t="s">
        <v>26</v>
      </c>
      <c r="C5290" s="6" t="s">
        <v>20</v>
      </c>
      <c r="D5290" s="6" t="s">
        <v>21</v>
      </c>
      <c r="E5290" s="6" t="s">
        <v>64</v>
      </c>
      <c r="F5290" s="6" t="s">
        <v>57</v>
      </c>
      <c r="G5290" s="6" t="s">
        <v>34</v>
      </c>
      <c r="H5290" s="6" t="n">
        <v>1</v>
      </c>
      <c r="I5290" s="7" t="n">
        <v>50</v>
      </c>
      <c r="J5290" s="6" t="n">
        <v>1</v>
      </c>
      <c r="K5290" s="7" t="n">
        <v>50</v>
      </c>
      <c r="L5290" s="7" t="n">
        <v>2</v>
      </c>
      <c r="M5290" s="8" t="n">
        <v>0.039999999</v>
      </c>
      <c r="N5290" s="7" t="n">
        <v>12.47999954</v>
      </c>
      <c r="O5290" s="12" t="n">
        <v>1</v>
      </c>
    </row>
    <row r="5291" customFormat="false" ht="15" hidden="false" customHeight="true" outlineLevel="0" collapsed="false">
      <c r="A5291" s="6" t="n">
        <v>10369</v>
      </c>
      <c r="B5291" s="6" t="s">
        <v>46</v>
      </c>
      <c r="C5291" s="6" t="s">
        <v>20</v>
      </c>
      <c r="D5291" s="6" t="s">
        <v>21</v>
      </c>
      <c r="E5291" s="6" t="s">
        <v>65</v>
      </c>
      <c r="F5291" s="6" t="s">
        <v>40</v>
      </c>
      <c r="G5291" s="6" t="s">
        <v>34</v>
      </c>
      <c r="H5291" s="6" t="n">
        <v>2</v>
      </c>
      <c r="I5291" s="7" t="n">
        <v>399.980011</v>
      </c>
      <c r="J5291" s="6" t="n">
        <v>1</v>
      </c>
      <c r="K5291" s="7" t="n">
        <v>399.980011</v>
      </c>
      <c r="L5291" s="7" t="n">
        <v>100</v>
      </c>
      <c r="M5291" s="8" t="n">
        <v>0.25</v>
      </c>
      <c r="N5291" s="7" t="n">
        <v>137.9900055</v>
      </c>
      <c r="O5291" s="12" t="n">
        <v>1</v>
      </c>
    </row>
    <row r="5292" customFormat="false" ht="15" hidden="false" customHeight="true" outlineLevel="0" collapsed="false">
      <c r="A5292" s="6" t="n">
        <v>44450</v>
      </c>
      <c r="B5292" s="6" t="s">
        <v>19</v>
      </c>
      <c r="C5292" s="6" t="s">
        <v>20</v>
      </c>
      <c r="D5292" s="6" t="s">
        <v>27</v>
      </c>
      <c r="E5292" s="6" t="s">
        <v>79</v>
      </c>
      <c r="F5292" s="6" t="s">
        <v>75</v>
      </c>
      <c r="G5292" s="6" t="s">
        <v>24</v>
      </c>
      <c r="H5292" s="6" t="n">
        <v>4</v>
      </c>
      <c r="I5292" s="7" t="n">
        <v>299.980011</v>
      </c>
      <c r="J5292" s="6" t="n">
        <v>1</v>
      </c>
      <c r="K5292" s="7" t="n">
        <v>299.980011</v>
      </c>
      <c r="L5292" s="7" t="n">
        <v>15</v>
      </c>
      <c r="M5292" s="8" t="n">
        <v>0.050000001</v>
      </c>
      <c r="N5292" s="7" t="n">
        <v>7.119999886</v>
      </c>
      <c r="O5292" s="12" t="n">
        <v>1</v>
      </c>
    </row>
    <row r="5293" customFormat="false" ht="15" hidden="false" customHeight="true" outlineLevel="0" collapsed="false">
      <c r="A5293" s="6" t="n">
        <v>9394</v>
      </c>
      <c r="B5293" s="6" t="s">
        <v>19</v>
      </c>
      <c r="C5293" s="6" t="s">
        <v>37</v>
      </c>
      <c r="D5293" s="6" t="s">
        <v>50</v>
      </c>
      <c r="E5293" s="6" t="s">
        <v>51</v>
      </c>
      <c r="F5293" s="6" t="s">
        <v>104</v>
      </c>
      <c r="G5293" s="6" t="s">
        <v>34</v>
      </c>
      <c r="H5293" s="6" t="n">
        <v>4</v>
      </c>
      <c r="I5293" s="7" t="n">
        <v>24.98999977</v>
      </c>
      <c r="J5293" s="6" t="n">
        <v>1</v>
      </c>
      <c r="K5293" s="7" t="n">
        <v>24.98999977</v>
      </c>
      <c r="L5293" s="7" t="n">
        <v>4</v>
      </c>
      <c r="M5293" s="8" t="n">
        <v>0.159999996</v>
      </c>
      <c r="N5293" s="7" t="n">
        <v>7.349999905</v>
      </c>
      <c r="O5293" s="12" t="n">
        <v>1</v>
      </c>
    </row>
    <row r="5294" customFormat="false" ht="15" hidden="false" customHeight="true" outlineLevel="0" collapsed="false">
      <c r="A5294" s="6" t="n">
        <v>1587</v>
      </c>
      <c r="B5294" s="6" t="s">
        <v>46</v>
      </c>
      <c r="C5294" s="6" t="s">
        <v>49</v>
      </c>
      <c r="D5294" s="6" t="s">
        <v>50</v>
      </c>
      <c r="E5294" s="6" t="s">
        <v>51</v>
      </c>
      <c r="F5294" s="6" t="s">
        <v>84</v>
      </c>
      <c r="G5294" s="6" t="s">
        <v>34</v>
      </c>
      <c r="H5294" s="6" t="n">
        <v>2</v>
      </c>
      <c r="I5294" s="7" t="n">
        <v>25</v>
      </c>
      <c r="J5294" s="6" t="n">
        <v>1</v>
      </c>
      <c r="K5294" s="7" t="n">
        <v>25</v>
      </c>
      <c r="L5294" s="7" t="n">
        <v>1.75</v>
      </c>
      <c r="M5294" s="8" t="n">
        <v>0.07</v>
      </c>
      <c r="N5294" s="7" t="n">
        <v>10.93000031</v>
      </c>
      <c r="O5294" s="12" t="n">
        <v>1</v>
      </c>
    </row>
    <row r="5295" customFormat="false" ht="15" hidden="false" customHeight="true" outlineLevel="0" collapsed="false">
      <c r="A5295" s="6" t="n">
        <v>51899</v>
      </c>
      <c r="B5295" s="6" t="s">
        <v>19</v>
      </c>
      <c r="C5295" s="6" t="s">
        <v>37</v>
      </c>
      <c r="D5295" s="6" t="s">
        <v>50</v>
      </c>
      <c r="E5295" s="6" t="s">
        <v>51</v>
      </c>
      <c r="F5295" s="6" t="s">
        <v>75</v>
      </c>
      <c r="G5295" s="6" t="s">
        <v>24</v>
      </c>
      <c r="H5295" s="6" t="n">
        <v>4</v>
      </c>
      <c r="I5295" s="7" t="n">
        <v>299.980011</v>
      </c>
      <c r="J5295" s="6" t="n">
        <v>1</v>
      </c>
      <c r="K5295" s="7" t="n">
        <v>299.980011</v>
      </c>
      <c r="L5295" s="7" t="n">
        <v>6</v>
      </c>
      <c r="M5295" s="8" t="n">
        <v>0.02</v>
      </c>
      <c r="N5295" s="7" t="n">
        <v>10.88000011</v>
      </c>
      <c r="O5295" s="12" t="n">
        <v>1</v>
      </c>
    </row>
    <row r="5296" customFormat="false" ht="15" hidden="false" customHeight="true" outlineLevel="0" collapsed="false">
      <c r="A5296" s="6" t="n">
        <v>10846</v>
      </c>
      <c r="B5296" s="6" t="s">
        <v>19</v>
      </c>
      <c r="C5296" s="6" t="s">
        <v>20</v>
      </c>
      <c r="D5296" s="6" t="s">
        <v>21</v>
      </c>
      <c r="E5296" s="6" t="s">
        <v>22</v>
      </c>
      <c r="F5296" s="6" t="s">
        <v>40</v>
      </c>
      <c r="G5296" s="6" t="s">
        <v>24</v>
      </c>
      <c r="H5296" s="6" t="n">
        <v>4</v>
      </c>
      <c r="I5296" s="7" t="n">
        <v>399.980011</v>
      </c>
      <c r="J5296" s="6" t="n">
        <v>1</v>
      </c>
      <c r="K5296" s="7" t="n">
        <v>399.980011</v>
      </c>
      <c r="L5296" s="7" t="n">
        <v>52</v>
      </c>
      <c r="M5296" s="8" t="n">
        <v>0.129999995</v>
      </c>
      <c r="N5296" s="7" t="n">
        <v>130.4900055</v>
      </c>
      <c r="O5296" s="9" t="n">
        <v>0</v>
      </c>
    </row>
    <row r="5297" customFormat="false" ht="15" hidden="false" customHeight="true" outlineLevel="0" collapsed="false">
      <c r="A5297" s="6" t="n">
        <v>53032</v>
      </c>
      <c r="B5297" s="6" t="s">
        <v>19</v>
      </c>
      <c r="C5297" s="6" t="s">
        <v>20</v>
      </c>
      <c r="D5297" s="6" t="s">
        <v>50</v>
      </c>
      <c r="E5297" s="6" t="s">
        <v>51</v>
      </c>
      <c r="F5297" s="6" t="s">
        <v>33</v>
      </c>
      <c r="G5297" s="6" t="s">
        <v>24</v>
      </c>
      <c r="H5297" s="6" t="n">
        <v>4</v>
      </c>
      <c r="I5297" s="7" t="n">
        <v>59.99000168</v>
      </c>
      <c r="J5297" s="6" t="n">
        <v>4</v>
      </c>
      <c r="K5297" s="7" t="n">
        <v>239.9600067</v>
      </c>
      <c r="L5297" s="7" t="n">
        <v>47.99000168</v>
      </c>
      <c r="M5297" s="8" t="n">
        <v>0.200000003</v>
      </c>
      <c r="N5297" s="7" t="n">
        <v>19.20000076</v>
      </c>
      <c r="O5297" s="9" t="n">
        <v>0</v>
      </c>
    </row>
    <row r="5298" customFormat="false" ht="15" hidden="false" customHeight="true" outlineLevel="0" collapsed="false">
      <c r="A5298" s="6" t="n">
        <v>26985</v>
      </c>
      <c r="B5298" s="6" t="s">
        <v>36</v>
      </c>
      <c r="C5298" s="6" t="s">
        <v>20</v>
      </c>
      <c r="D5298" s="6" t="s">
        <v>27</v>
      </c>
      <c r="E5298" s="6" t="s">
        <v>69</v>
      </c>
      <c r="F5298" s="6" t="s">
        <v>33</v>
      </c>
      <c r="G5298" s="6" t="s">
        <v>24</v>
      </c>
      <c r="H5298" s="6" t="n">
        <v>0</v>
      </c>
      <c r="I5298" s="7" t="n">
        <v>59.99000168</v>
      </c>
      <c r="J5298" s="6" t="n">
        <v>5</v>
      </c>
      <c r="K5298" s="7" t="n">
        <v>299.9500122</v>
      </c>
      <c r="L5298" s="7" t="n">
        <v>3</v>
      </c>
      <c r="M5298" s="8" t="n">
        <v>0.01</v>
      </c>
      <c r="N5298" s="7" t="n">
        <v>-16.93000031</v>
      </c>
      <c r="O5298" s="12" t="n">
        <v>1</v>
      </c>
    </row>
    <row r="5299" customFormat="false" ht="15" hidden="false" customHeight="true" outlineLevel="0" collapsed="false">
      <c r="A5299" s="6" t="n">
        <v>26800</v>
      </c>
      <c r="B5299" s="6" t="s">
        <v>19</v>
      </c>
      <c r="C5299" s="6" t="s">
        <v>37</v>
      </c>
      <c r="D5299" s="6" t="s">
        <v>27</v>
      </c>
      <c r="E5299" s="6" t="s">
        <v>42</v>
      </c>
      <c r="F5299" s="6" t="s">
        <v>29</v>
      </c>
      <c r="G5299" s="6" t="s">
        <v>34</v>
      </c>
      <c r="H5299" s="6" t="n">
        <v>4</v>
      </c>
      <c r="I5299" s="7" t="n">
        <v>99.98999786</v>
      </c>
      <c r="J5299" s="6" t="n">
        <v>3</v>
      </c>
      <c r="K5299" s="7" t="n">
        <v>299.9700012</v>
      </c>
      <c r="L5299" s="7" t="n">
        <v>3</v>
      </c>
      <c r="M5299" s="8" t="n">
        <v>0.01</v>
      </c>
      <c r="N5299" s="7" t="n">
        <v>-31.47999954</v>
      </c>
      <c r="O5299" s="12" t="n">
        <v>1</v>
      </c>
    </row>
    <row r="5300" customFormat="false" ht="15" hidden="false" customHeight="true" outlineLevel="0" collapsed="false">
      <c r="A5300" s="6" t="n">
        <v>49157</v>
      </c>
      <c r="B5300" s="6" t="s">
        <v>26</v>
      </c>
      <c r="C5300" s="6" t="s">
        <v>37</v>
      </c>
      <c r="D5300" s="6" t="s">
        <v>38</v>
      </c>
      <c r="E5300" s="6" t="s">
        <v>94</v>
      </c>
      <c r="F5300" s="6" t="s">
        <v>40</v>
      </c>
      <c r="G5300" s="6" t="s">
        <v>34</v>
      </c>
      <c r="H5300" s="6" t="n">
        <v>1</v>
      </c>
      <c r="I5300" s="7" t="n">
        <v>399.980011</v>
      </c>
      <c r="J5300" s="6" t="n">
        <v>1</v>
      </c>
      <c r="K5300" s="7" t="n">
        <v>399.980011</v>
      </c>
      <c r="L5300" s="7" t="n">
        <v>4</v>
      </c>
      <c r="M5300" s="8" t="n">
        <v>0.01</v>
      </c>
      <c r="N5300" s="7" t="n">
        <v>-29.70000076</v>
      </c>
      <c r="O5300" s="12" t="n">
        <v>1</v>
      </c>
    </row>
    <row r="5301" customFormat="false" ht="15" hidden="false" customHeight="true" outlineLevel="0" collapsed="false">
      <c r="A5301" s="6" t="n">
        <v>1942</v>
      </c>
      <c r="B5301" s="6" t="s">
        <v>46</v>
      </c>
      <c r="C5301" s="6" t="s">
        <v>20</v>
      </c>
      <c r="D5301" s="6" t="s">
        <v>50</v>
      </c>
      <c r="E5301" s="6" t="s">
        <v>63</v>
      </c>
      <c r="F5301" s="6" t="s">
        <v>57</v>
      </c>
      <c r="G5301" s="6" t="s">
        <v>24</v>
      </c>
      <c r="H5301" s="6" t="n">
        <v>2</v>
      </c>
      <c r="I5301" s="7" t="n">
        <v>50</v>
      </c>
      <c r="J5301" s="6" t="n">
        <v>2</v>
      </c>
      <c r="K5301" s="7" t="n">
        <v>100</v>
      </c>
      <c r="L5301" s="7" t="n">
        <v>25</v>
      </c>
      <c r="M5301" s="8" t="n">
        <v>0.25</v>
      </c>
      <c r="N5301" s="7" t="n">
        <v>5.630000114</v>
      </c>
      <c r="O5301" s="12" t="n">
        <v>1</v>
      </c>
    </row>
    <row r="5302" customFormat="false" ht="15" hidden="false" customHeight="true" outlineLevel="0" collapsed="false">
      <c r="A5302" s="6" t="n">
        <v>56870</v>
      </c>
      <c r="B5302" s="6" t="s">
        <v>19</v>
      </c>
      <c r="C5302" s="6" t="s">
        <v>20</v>
      </c>
      <c r="D5302" s="6" t="s">
        <v>50</v>
      </c>
      <c r="E5302" s="6" t="s">
        <v>63</v>
      </c>
      <c r="F5302" s="6" t="s">
        <v>40</v>
      </c>
      <c r="G5302" s="6" t="s">
        <v>34</v>
      </c>
      <c r="H5302" s="6" t="n">
        <v>4</v>
      </c>
      <c r="I5302" s="7" t="n">
        <v>399.980011</v>
      </c>
      <c r="J5302" s="6" t="n">
        <v>1</v>
      </c>
      <c r="K5302" s="7" t="n">
        <v>399.980011</v>
      </c>
      <c r="L5302" s="7" t="n">
        <v>100</v>
      </c>
      <c r="M5302" s="8" t="n">
        <v>0.25</v>
      </c>
      <c r="N5302" s="7" t="n">
        <v>131.9900055</v>
      </c>
      <c r="O5302" s="12" t="n">
        <v>1</v>
      </c>
    </row>
    <row r="5303" customFormat="false" ht="15" hidden="false" customHeight="true" outlineLevel="0" collapsed="false">
      <c r="A5303" s="6" t="n">
        <v>52617</v>
      </c>
      <c r="B5303" s="6" t="s">
        <v>19</v>
      </c>
      <c r="C5303" s="6" t="s">
        <v>49</v>
      </c>
      <c r="D5303" s="6" t="s">
        <v>50</v>
      </c>
      <c r="E5303" s="6" t="s">
        <v>51</v>
      </c>
      <c r="F5303" s="6" t="s">
        <v>71</v>
      </c>
      <c r="G5303" s="6" t="s">
        <v>34</v>
      </c>
      <c r="H5303" s="6" t="n">
        <v>4</v>
      </c>
      <c r="I5303" s="7" t="n">
        <v>199.9900055</v>
      </c>
      <c r="J5303" s="6" t="n">
        <v>1</v>
      </c>
      <c r="K5303" s="7" t="n">
        <v>199.9900055</v>
      </c>
      <c r="L5303" s="7" t="n">
        <v>10</v>
      </c>
      <c r="M5303" s="8" t="n">
        <v>0.050000001</v>
      </c>
      <c r="N5303" s="7" t="n">
        <v>21.46999931</v>
      </c>
      <c r="O5303" s="9" t="n">
        <v>0</v>
      </c>
    </row>
    <row r="5304" customFormat="false" ht="15" hidden="false" customHeight="true" outlineLevel="0" collapsed="false">
      <c r="A5304" s="6" t="n">
        <v>36535</v>
      </c>
      <c r="B5304" s="6" t="s">
        <v>19</v>
      </c>
      <c r="C5304" s="6" t="s">
        <v>37</v>
      </c>
      <c r="D5304" s="6" t="s">
        <v>31</v>
      </c>
      <c r="E5304" s="6" t="s">
        <v>32</v>
      </c>
      <c r="F5304" s="6" t="s">
        <v>57</v>
      </c>
      <c r="G5304" s="6" t="s">
        <v>34</v>
      </c>
      <c r="H5304" s="6" t="n">
        <v>4</v>
      </c>
      <c r="I5304" s="7" t="n">
        <v>50</v>
      </c>
      <c r="J5304" s="6" t="n">
        <v>5</v>
      </c>
      <c r="K5304" s="7" t="n">
        <v>250</v>
      </c>
      <c r="L5304" s="7" t="n">
        <v>17.5</v>
      </c>
      <c r="M5304" s="8" t="n">
        <v>0.07</v>
      </c>
      <c r="N5304" s="7" t="n">
        <v>78.58999634</v>
      </c>
      <c r="O5304" s="12" t="n">
        <v>1</v>
      </c>
    </row>
    <row r="5305" customFormat="false" ht="15" hidden="false" customHeight="true" outlineLevel="0" collapsed="false">
      <c r="A5305" s="6" t="n">
        <v>37338</v>
      </c>
      <c r="B5305" s="6" t="s">
        <v>19</v>
      </c>
      <c r="C5305" s="6" t="s">
        <v>49</v>
      </c>
      <c r="D5305" s="6" t="s">
        <v>31</v>
      </c>
      <c r="E5305" s="6" t="s">
        <v>56</v>
      </c>
      <c r="F5305" s="6" t="s">
        <v>57</v>
      </c>
      <c r="G5305" s="6" t="s">
        <v>24</v>
      </c>
      <c r="H5305" s="6" t="n">
        <v>4</v>
      </c>
      <c r="I5305" s="7" t="n">
        <v>50</v>
      </c>
      <c r="J5305" s="6" t="n">
        <v>3</v>
      </c>
      <c r="K5305" s="7" t="n">
        <v>150</v>
      </c>
      <c r="L5305" s="7" t="n">
        <v>6</v>
      </c>
      <c r="M5305" s="8" t="n">
        <v>0.039999999</v>
      </c>
      <c r="N5305" s="7" t="n">
        <v>0</v>
      </c>
      <c r="O5305" s="9" t="n">
        <v>0</v>
      </c>
    </row>
    <row r="5306" customFormat="false" ht="15" hidden="false" customHeight="true" outlineLevel="0" collapsed="false">
      <c r="A5306" s="6" t="n">
        <v>50141</v>
      </c>
      <c r="B5306" s="6" t="s">
        <v>46</v>
      </c>
      <c r="C5306" s="6" t="s">
        <v>37</v>
      </c>
      <c r="D5306" s="6" t="s">
        <v>27</v>
      </c>
      <c r="E5306" s="6" t="s">
        <v>79</v>
      </c>
      <c r="F5306" s="6" t="s">
        <v>75</v>
      </c>
      <c r="G5306" s="6" t="s">
        <v>44</v>
      </c>
      <c r="H5306" s="6" t="n">
        <v>2</v>
      </c>
      <c r="I5306" s="7" t="n">
        <v>299.980011</v>
      </c>
      <c r="J5306" s="6" t="n">
        <v>1</v>
      </c>
      <c r="K5306" s="7" t="n">
        <v>299.980011</v>
      </c>
      <c r="L5306" s="7" t="n">
        <v>15</v>
      </c>
      <c r="M5306" s="8" t="n">
        <v>0.050000001</v>
      </c>
      <c r="N5306" s="7" t="n">
        <v>103.4499969</v>
      </c>
      <c r="O5306" s="9" t="n">
        <v>0</v>
      </c>
    </row>
    <row r="5307" customFormat="false" ht="15" hidden="false" customHeight="true" outlineLevel="0" collapsed="false">
      <c r="A5307" s="6" t="n">
        <v>20961</v>
      </c>
      <c r="B5307" s="6" t="s">
        <v>19</v>
      </c>
      <c r="C5307" s="6" t="s">
        <v>20</v>
      </c>
      <c r="D5307" s="6" t="s">
        <v>27</v>
      </c>
      <c r="E5307" s="6" t="s">
        <v>28</v>
      </c>
      <c r="F5307" s="6" t="s">
        <v>33</v>
      </c>
      <c r="G5307" s="6" t="s">
        <v>24</v>
      </c>
      <c r="H5307" s="6" t="n">
        <v>4</v>
      </c>
      <c r="I5307" s="7" t="n">
        <v>59.99000168</v>
      </c>
      <c r="J5307" s="6" t="n">
        <v>4</v>
      </c>
      <c r="K5307" s="7" t="n">
        <v>239.9600067</v>
      </c>
      <c r="L5307" s="7" t="n">
        <v>31.19000053</v>
      </c>
      <c r="M5307" s="8" t="n">
        <v>0.129999995</v>
      </c>
      <c r="N5307" s="7" t="n">
        <v>104.3799973</v>
      </c>
      <c r="O5307" s="9" t="n">
        <v>0</v>
      </c>
    </row>
    <row r="5308" customFormat="false" ht="15" hidden="false" customHeight="true" outlineLevel="0" collapsed="false">
      <c r="A5308" s="6" t="n">
        <v>19259</v>
      </c>
      <c r="B5308" s="6" t="s">
        <v>19</v>
      </c>
      <c r="C5308" s="6" t="s">
        <v>20</v>
      </c>
      <c r="D5308" s="6" t="s">
        <v>21</v>
      </c>
      <c r="E5308" s="6" t="s">
        <v>64</v>
      </c>
      <c r="F5308" s="6" t="s">
        <v>58</v>
      </c>
      <c r="G5308" s="6" t="s">
        <v>24</v>
      </c>
      <c r="H5308" s="6" t="n">
        <v>4</v>
      </c>
      <c r="I5308" s="7" t="n">
        <v>49.97999954</v>
      </c>
      <c r="J5308" s="6" t="n">
        <v>3</v>
      </c>
      <c r="K5308" s="7" t="n">
        <v>149.9400024</v>
      </c>
      <c r="L5308" s="7" t="n">
        <v>26.98999977</v>
      </c>
      <c r="M5308" s="8" t="n">
        <v>0.180000007</v>
      </c>
      <c r="N5308" s="7" t="n">
        <v>13.89000034</v>
      </c>
      <c r="O5308" s="12" t="n">
        <v>1</v>
      </c>
    </row>
    <row r="5309" customFormat="false" ht="15" hidden="false" customHeight="true" outlineLevel="0" collapsed="false">
      <c r="A5309" s="6" t="n">
        <v>30291</v>
      </c>
      <c r="B5309" s="6" t="s">
        <v>26</v>
      </c>
      <c r="C5309" s="6" t="s">
        <v>20</v>
      </c>
      <c r="D5309" s="6" t="s">
        <v>27</v>
      </c>
      <c r="E5309" s="6" t="s">
        <v>54</v>
      </c>
      <c r="F5309" s="6" t="s">
        <v>40</v>
      </c>
      <c r="G5309" s="6" t="s">
        <v>34</v>
      </c>
      <c r="H5309" s="6" t="n">
        <v>1</v>
      </c>
      <c r="I5309" s="7" t="n">
        <v>399.980011</v>
      </c>
      <c r="J5309" s="6" t="n">
        <v>1</v>
      </c>
      <c r="K5309" s="7" t="n">
        <v>399.980011</v>
      </c>
      <c r="L5309" s="7" t="n">
        <v>72</v>
      </c>
      <c r="M5309" s="8" t="n">
        <v>0.180000007</v>
      </c>
      <c r="N5309" s="7" t="n">
        <v>-524.7700195</v>
      </c>
      <c r="O5309" s="12" t="n">
        <v>1</v>
      </c>
    </row>
    <row r="5310" customFormat="false" ht="15" hidden="false" customHeight="true" outlineLevel="0" collapsed="false">
      <c r="A5310" s="6" t="n">
        <v>20332</v>
      </c>
      <c r="B5310" s="6" t="s">
        <v>46</v>
      </c>
      <c r="C5310" s="6" t="s">
        <v>20</v>
      </c>
      <c r="D5310" s="6" t="s">
        <v>27</v>
      </c>
      <c r="E5310" s="6" t="s">
        <v>42</v>
      </c>
      <c r="F5310" s="6" t="s">
        <v>71</v>
      </c>
      <c r="G5310" s="6" t="s">
        <v>47</v>
      </c>
      <c r="H5310" s="6" t="n">
        <v>2</v>
      </c>
      <c r="I5310" s="7" t="n">
        <v>199.9900055</v>
      </c>
      <c r="J5310" s="6" t="n">
        <v>1</v>
      </c>
      <c r="K5310" s="7" t="n">
        <v>199.9900055</v>
      </c>
      <c r="L5310" s="7" t="n">
        <v>4</v>
      </c>
      <c r="M5310" s="8" t="n">
        <v>0.02</v>
      </c>
      <c r="N5310" s="7" t="n">
        <v>92.12000275</v>
      </c>
      <c r="O5310" s="12" t="n">
        <v>1</v>
      </c>
    </row>
    <row r="5311" customFormat="false" ht="15" hidden="false" customHeight="true" outlineLevel="0" collapsed="false">
      <c r="A5311" s="6" t="n">
        <v>54670</v>
      </c>
      <c r="B5311" s="6" t="s">
        <v>19</v>
      </c>
      <c r="C5311" s="6" t="s">
        <v>20</v>
      </c>
      <c r="D5311" s="6" t="s">
        <v>50</v>
      </c>
      <c r="E5311" s="6" t="s">
        <v>51</v>
      </c>
      <c r="F5311" s="6" t="s">
        <v>58</v>
      </c>
      <c r="G5311" s="6" t="s">
        <v>34</v>
      </c>
      <c r="H5311" s="6" t="n">
        <v>4</v>
      </c>
      <c r="I5311" s="7" t="n">
        <v>49.97999954</v>
      </c>
      <c r="J5311" s="6" t="n">
        <v>3</v>
      </c>
      <c r="K5311" s="7" t="n">
        <v>149.9400024</v>
      </c>
      <c r="L5311" s="7" t="n">
        <v>14.98999977</v>
      </c>
      <c r="M5311" s="8" t="n">
        <v>0.100000001</v>
      </c>
      <c r="N5311" s="7" t="n">
        <v>66.12000275</v>
      </c>
      <c r="O5311" s="12" t="n">
        <v>1</v>
      </c>
    </row>
    <row r="5312" customFormat="false" ht="15" hidden="false" customHeight="true" outlineLevel="0" collapsed="false">
      <c r="A5312" s="6" t="n">
        <v>37249</v>
      </c>
      <c r="B5312" s="6" t="s">
        <v>26</v>
      </c>
      <c r="C5312" s="6" t="s">
        <v>20</v>
      </c>
      <c r="D5312" s="6" t="s">
        <v>31</v>
      </c>
      <c r="E5312" s="6" t="s">
        <v>62</v>
      </c>
      <c r="F5312" s="6" t="s">
        <v>75</v>
      </c>
      <c r="G5312" s="6" t="s">
        <v>34</v>
      </c>
      <c r="H5312" s="6" t="n">
        <v>1</v>
      </c>
      <c r="I5312" s="7" t="n">
        <v>299.980011</v>
      </c>
      <c r="J5312" s="6" t="n">
        <v>1</v>
      </c>
      <c r="K5312" s="7" t="n">
        <v>299.980011</v>
      </c>
      <c r="L5312" s="7" t="n">
        <v>48</v>
      </c>
      <c r="M5312" s="8" t="n">
        <v>0.159999996</v>
      </c>
      <c r="N5312" s="7" t="n">
        <v>118.4300003</v>
      </c>
      <c r="O5312" s="12" t="n">
        <v>1</v>
      </c>
    </row>
    <row r="5313" customFormat="false" ht="15" hidden="false" customHeight="true" outlineLevel="0" collapsed="false">
      <c r="A5313" s="6" t="n">
        <v>61216</v>
      </c>
      <c r="B5313" s="6" t="s">
        <v>19</v>
      </c>
      <c r="C5313" s="6" t="s">
        <v>37</v>
      </c>
      <c r="D5313" s="6" t="s">
        <v>50</v>
      </c>
      <c r="E5313" s="6" t="s">
        <v>51</v>
      </c>
      <c r="F5313" s="6" t="s">
        <v>114</v>
      </c>
      <c r="G5313" s="6" t="s">
        <v>44</v>
      </c>
      <c r="H5313" s="6" t="n">
        <v>4</v>
      </c>
      <c r="I5313" s="7" t="n">
        <v>109.9899979</v>
      </c>
      <c r="J5313" s="6" t="n">
        <v>1</v>
      </c>
      <c r="K5313" s="7" t="n">
        <v>109.9899979</v>
      </c>
      <c r="L5313" s="7" t="n">
        <v>7.699999809</v>
      </c>
      <c r="M5313" s="8" t="n">
        <v>0.07</v>
      </c>
      <c r="N5313" s="7" t="n">
        <v>47.04999924</v>
      </c>
      <c r="O5313" s="9" t="n">
        <v>0</v>
      </c>
    </row>
    <row r="5314" customFormat="false" ht="15" hidden="false" customHeight="true" outlineLevel="0" collapsed="false">
      <c r="A5314" s="6" t="n">
        <v>43528</v>
      </c>
      <c r="B5314" s="6" t="s">
        <v>19</v>
      </c>
      <c r="C5314" s="6" t="s">
        <v>20</v>
      </c>
      <c r="D5314" s="6" t="s">
        <v>38</v>
      </c>
      <c r="E5314" s="6" t="s">
        <v>94</v>
      </c>
      <c r="F5314" s="6" t="s">
        <v>23</v>
      </c>
      <c r="G5314" s="6" t="s">
        <v>44</v>
      </c>
      <c r="H5314" s="6" t="n">
        <v>4</v>
      </c>
      <c r="I5314" s="7" t="n">
        <v>129.9900055</v>
      </c>
      <c r="J5314" s="6" t="n">
        <v>1</v>
      </c>
      <c r="K5314" s="7" t="n">
        <v>129.9900055</v>
      </c>
      <c r="L5314" s="7" t="n">
        <v>7.150000095</v>
      </c>
      <c r="M5314" s="8" t="n">
        <v>0.059999999</v>
      </c>
      <c r="N5314" s="7" t="n">
        <v>14.36999989</v>
      </c>
      <c r="O5314" s="9" t="n">
        <v>0</v>
      </c>
    </row>
    <row r="5315" customFormat="false" ht="15" hidden="false" customHeight="true" outlineLevel="0" collapsed="false">
      <c r="A5315" s="6" t="n">
        <v>67671</v>
      </c>
      <c r="B5315" s="6" t="s">
        <v>19</v>
      </c>
      <c r="C5315" s="6" t="s">
        <v>37</v>
      </c>
      <c r="D5315" s="6" t="s">
        <v>21</v>
      </c>
      <c r="E5315" s="6" t="s">
        <v>64</v>
      </c>
      <c r="F5315" s="6" t="s">
        <v>23</v>
      </c>
      <c r="G5315" s="6" t="s">
        <v>47</v>
      </c>
      <c r="H5315" s="6" t="n">
        <v>4</v>
      </c>
      <c r="I5315" s="7" t="n">
        <v>129.9900055</v>
      </c>
      <c r="J5315" s="6" t="n">
        <v>1</v>
      </c>
      <c r="K5315" s="7" t="n">
        <v>129.9900055</v>
      </c>
      <c r="L5315" s="7" t="n">
        <v>6.5</v>
      </c>
      <c r="M5315" s="8" t="n">
        <v>0.050000001</v>
      </c>
      <c r="N5315" s="7" t="n">
        <v>34.58000183</v>
      </c>
      <c r="O5315" s="9" t="n">
        <v>0</v>
      </c>
    </row>
    <row r="5316" customFormat="false" ht="15" hidden="false" customHeight="true" outlineLevel="0" collapsed="false">
      <c r="A5316" s="6" t="n">
        <v>46848</v>
      </c>
      <c r="B5316" s="6" t="s">
        <v>19</v>
      </c>
      <c r="C5316" s="6" t="s">
        <v>20</v>
      </c>
      <c r="D5316" s="6" t="s">
        <v>38</v>
      </c>
      <c r="E5316" s="6" t="s">
        <v>92</v>
      </c>
      <c r="F5316" s="6" t="s">
        <v>57</v>
      </c>
      <c r="G5316" s="6" t="s">
        <v>24</v>
      </c>
      <c r="H5316" s="6" t="n">
        <v>4</v>
      </c>
      <c r="I5316" s="7" t="n">
        <v>50</v>
      </c>
      <c r="J5316" s="6" t="n">
        <v>2</v>
      </c>
      <c r="K5316" s="7" t="n">
        <v>100</v>
      </c>
      <c r="L5316" s="7" t="n">
        <v>5.5</v>
      </c>
      <c r="M5316" s="8" t="n">
        <v>0.059999999</v>
      </c>
      <c r="N5316" s="7" t="n">
        <v>32.13000107</v>
      </c>
      <c r="O5316" s="9" t="n">
        <v>0</v>
      </c>
    </row>
    <row r="5317" customFormat="false" ht="15" hidden="false" customHeight="true" outlineLevel="0" collapsed="false">
      <c r="A5317" s="6" t="n">
        <v>57128</v>
      </c>
      <c r="B5317" s="6" t="s">
        <v>19</v>
      </c>
      <c r="C5317" s="6" t="s">
        <v>20</v>
      </c>
      <c r="D5317" s="6" t="s">
        <v>50</v>
      </c>
      <c r="E5317" s="6" t="s">
        <v>51</v>
      </c>
      <c r="F5317" s="6" t="s">
        <v>74</v>
      </c>
      <c r="G5317" s="6" t="s">
        <v>44</v>
      </c>
      <c r="H5317" s="6" t="n">
        <v>4</v>
      </c>
      <c r="I5317" s="7" t="n">
        <v>47.99000168</v>
      </c>
      <c r="J5317" s="6" t="n">
        <v>5</v>
      </c>
      <c r="K5317" s="7" t="n">
        <v>239.9499969</v>
      </c>
      <c r="L5317" s="7" t="n">
        <v>0</v>
      </c>
      <c r="M5317" s="8" t="n">
        <v>0</v>
      </c>
      <c r="N5317" s="7" t="n">
        <v>18</v>
      </c>
      <c r="O5317" s="9" t="n">
        <v>0</v>
      </c>
    </row>
    <row r="5318" customFormat="false" ht="15" hidden="false" customHeight="true" outlineLevel="0" collapsed="false">
      <c r="A5318" s="6" t="n">
        <v>6894</v>
      </c>
      <c r="B5318" s="6" t="s">
        <v>19</v>
      </c>
      <c r="C5318" s="6" t="s">
        <v>20</v>
      </c>
      <c r="D5318" s="6" t="s">
        <v>50</v>
      </c>
      <c r="E5318" s="6" t="s">
        <v>51</v>
      </c>
      <c r="F5318" s="6" t="s">
        <v>58</v>
      </c>
      <c r="G5318" s="6" t="s">
        <v>34</v>
      </c>
      <c r="H5318" s="6" t="n">
        <v>4</v>
      </c>
      <c r="I5318" s="7" t="n">
        <v>49.97999954</v>
      </c>
      <c r="J5318" s="6" t="n">
        <v>1</v>
      </c>
      <c r="K5318" s="7" t="n">
        <v>49.97999954</v>
      </c>
      <c r="L5318" s="7" t="n">
        <v>2.75</v>
      </c>
      <c r="M5318" s="8" t="n">
        <v>0.059999999</v>
      </c>
      <c r="N5318" s="7" t="n">
        <v>15.10999966</v>
      </c>
      <c r="O5318" s="12" t="n">
        <v>1</v>
      </c>
    </row>
    <row r="5319" customFormat="false" ht="15" hidden="false" customHeight="true" outlineLevel="0" collapsed="false">
      <c r="A5319" s="6" t="n">
        <v>41921</v>
      </c>
      <c r="B5319" s="6" t="s">
        <v>26</v>
      </c>
      <c r="C5319" s="6" t="s">
        <v>20</v>
      </c>
      <c r="D5319" s="6" t="s">
        <v>21</v>
      </c>
      <c r="E5319" s="6" t="s">
        <v>66</v>
      </c>
      <c r="F5319" s="6" t="s">
        <v>75</v>
      </c>
      <c r="G5319" s="6" t="s">
        <v>44</v>
      </c>
      <c r="H5319" s="6" t="n">
        <v>1</v>
      </c>
      <c r="I5319" s="7" t="n">
        <v>299.980011</v>
      </c>
      <c r="J5319" s="6" t="n">
        <v>1</v>
      </c>
      <c r="K5319" s="7" t="n">
        <v>299.980011</v>
      </c>
      <c r="L5319" s="7" t="n">
        <v>48</v>
      </c>
      <c r="M5319" s="8" t="n">
        <v>0.159999996</v>
      </c>
      <c r="N5319" s="7" t="n">
        <v>78.87000275</v>
      </c>
      <c r="O5319" s="12" t="n">
        <v>1</v>
      </c>
    </row>
    <row r="5320" customFormat="false" ht="15" hidden="false" customHeight="true" outlineLevel="0" collapsed="false">
      <c r="A5320" s="6" t="n">
        <v>62631</v>
      </c>
      <c r="B5320" s="6" t="s">
        <v>19</v>
      </c>
      <c r="C5320" s="6" t="s">
        <v>37</v>
      </c>
      <c r="D5320" s="6" t="s">
        <v>21</v>
      </c>
      <c r="E5320" s="6" t="s">
        <v>65</v>
      </c>
      <c r="F5320" s="6" t="s">
        <v>73</v>
      </c>
      <c r="G5320" s="6" t="s">
        <v>24</v>
      </c>
      <c r="H5320" s="6" t="n">
        <v>4</v>
      </c>
      <c r="I5320" s="7" t="n">
        <v>39.99000168</v>
      </c>
      <c r="J5320" s="6" t="n">
        <v>2</v>
      </c>
      <c r="K5320" s="7" t="n">
        <v>79.98000336</v>
      </c>
      <c r="L5320" s="7" t="n">
        <v>1.600000024</v>
      </c>
      <c r="M5320" s="8" t="n">
        <v>0.02</v>
      </c>
      <c r="N5320" s="7" t="n">
        <v>25.46999931</v>
      </c>
      <c r="O5320" s="9" t="n">
        <v>0</v>
      </c>
    </row>
    <row r="5321" customFormat="false" ht="15" hidden="false" customHeight="true" outlineLevel="0" collapsed="false">
      <c r="A5321" s="6" t="n">
        <v>34257</v>
      </c>
      <c r="B5321" s="6" t="s">
        <v>19</v>
      </c>
      <c r="C5321" s="6" t="s">
        <v>49</v>
      </c>
      <c r="D5321" s="6" t="s">
        <v>31</v>
      </c>
      <c r="E5321" s="6" t="s">
        <v>56</v>
      </c>
      <c r="F5321" s="6" t="s">
        <v>57</v>
      </c>
      <c r="G5321" s="6" t="s">
        <v>24</v>
      </c>
      <c r="H5321" s="6" t="n">
        <v>4</v>
      </c>
      <c r="I5321" s="7" t="n">
        <v>50</v>
      </c>
      <c r="J5321" s="6" t="n">
        <v>4</v>
      </c>
      <c r="K5321" s="7" t="n">
        <v>200</v>
      </c>
      <c r="L5321" s="7" t="n">
        <v>10</v>
      </c>
      <c r="M5321" s="8" t="n">
        <v>0.050000001</v>
      </c>
      <c r="N5321" s="7" t="n">
        <v>89.30000305</v>
      </c>
      <c r="O5321" s="9" t="n">
        <v>0</v>
      </c>
    </row>
    <row r="5322" customFormat="false" ht="15" hidden="false" customHeight="true" outlineLevel="0" collapsed="false">
      <c r="A5322" s="6" t="n">
        <v>44933</v>
      </c>
      <c r="B5322" s="6" t="s">
        <v>19</v>
      </c>
      <c r="C5322" s="6" t="s">
        <v>20</v>
      </c>
      <c r="D5322" s="6" t="s">
        <v>21</v>
      </c>
      <c r="E5322" s="6" t="s">
        <v>66</v>
      </c>
      <c r="F5322" s="6" t="s">
        <v>40</v>
      </c>
      <c r="G5322" s="6" t="s">
        <v>34</v>
      </c>
      <c r="H5322" s="6" t="n">
        <v>4</v>
      </c>
      <c r="I5322" s="7" t="n">
        <v>399.980011</v>
      </c>
      <c r="J5322" s="6" t="n">
        <v>1</v>
      </c>
      <c r="K5322" s="7" t="n">
        <v>399.980011</v>
      </c>
      <c r="L5322" s="7" t="n">
        <v>72</v>
      </c>
      <c r="M5322" s="8" t="n">
        <v>0.180000007</v>
      </c>
      <c r="N5322" s="7" t="n">
        <v>157.4299927</v>
      </c>
      <c r="O5322" s="9" t="n">
        <v>0</v>
      </c>
    </row>
    <row r="5323" customFormat="false" ht="15" hidden="false" customHeight="true" outlineLevel="0" collapsed="false">
      <c r="A5323" s="6" t="n">
        <v>6718</v>
      </c>
      <c r="B5323" s="6" t="s">
        <v>19</v>
      </c>
      <c r="C5323" s="6" t="s">
        <v>20</v>
      </c>
      <c r="D5323" s="6" t="s">
        <v>50</v>
      </c>
      <c r="E5323" s="6" t="s">
        <v>51</v>
      </c>
      <c r="F5323" s="6" t="s">
        <v>40</v>
      </c>
      <c r="G5323" s="6" t="s">
        <v>44</v>
      </c>
      <c r="H5323" s="6" t="n">
        <v>4</v>
      </c>
      <c r="I5323" s="7" t="n">
        <v>399.980011</v>
      </c>
      <c r="J5323" s="6" t="n">
        <v>1</v>
      </c>
      <c r="K5323" s="7" t="n">
        <v>399.980011</v>
      </c>
      <c r="L5323" s="7" t="n">
        <v>20</v>
      </c>
      <c r="M5323" s="8" t="n">
        <v>0.050000001</v>
      </c>
      <c r="N5323" s="7" t="n">
        <v>128.4299927</v>
      </c>
      <c r="O5323" s="9" t="n">
        <v>0</v>
      </c>
    </row>
    <row r="5324" customFormat="false" ht="15" hidden="false" customHeight="true" outlineLevel="0" collapsed="false">
      <c r="A5324" s="6" t="n">
        <v>22039</v>
      </c>
      <c r="B5324" s="6" t="s">
        <v>19</v>
      </c>
      <c r="C5324" s="6" t="s">
        <v>49</v>
      </c>
      <c r="D5324" s="6" t="s">
        <v>27</v>
      </c>
      <c r="E5324" s="6" t="s">
        <v>69</v>
      </c>
      <c r="F5324" s="6" t="s">
        <v>33</v>
      </c>
      <c r="G5324" s="6" t="s">
        <v>24</v>
      </c>
      <c r="H5324" s="6" t="n">
        <v>4</v>
      </c>
      <c r="I5324" s="7" t="n">
        <v>59.99000168</v>
      </c>
      <c r="J5324" s="6" t="n">
        <v>3</v>
      </c>
      <c r="K5324" s="7" t="n">
        <v>179.9700012</v>
      </c>
      <c r="L5324" s="7" t="n">
        <v>23.39999962</v>
      </c>
      <c r="M5324" s="8" t="n">
        <v>0.129999995</v>
      </c>
      <c r="N5324" s="7" t="n">
        <v>-250.5200043</v>
      </c>
      <c r="O5324" s="12" t="n">
        <v>1</v>
      </c>
    </row>
    <row r="5325" customFormat="false" ht="15" hidden="false" customHeight="true" outlineLevel="0" collapsed="false">
      <c r="A5325" s="6" t="n">
        <v>7021</v>
      </c>
      <c r="B5325" s="6" t="s">
        <v>36</v>
      </c>
      <c r="C5325" s="6" t="s">
        <v>49</v>
      </c>
      <c r="D5325" s="6" t="s">
        <v>50</v>
      </c>
      <c r="E5325" s="6" t="s">
        <v>51</v>
      </c>
      <c r="F5325" s="6" t="s">
        <v>40</v>
      </c>
      <c r="G5325" s="6" t="s">
        <v>34</v>
      </c>
      <c r="H5325" s="6" t="n">
        <v>0</v>
      </c>
      <c r="I5325" s="7" t="n">
        <v>399.980011</v>
      </c>
      <c r="J5325" s="6" t="n">
        <v>1</v>
      </c>
      <c r="K5325" s="7" t="n">
        <v>399.980011</v>
      </c>
      <c r="L5325" s="7" t="n">
        <v>64</v>
      </c>
      <c r="M5325" s="8" t="n">
        <v>0.159999996</v>
      </c>
      <c r="N5325" s="7" t="n">
        <v>121.9599991</v>
      </c>
      <c r="O5325" s="9" t="n">
        <v>0</v>
      </c>
    </row>
    <row r="5326" customFormat="false" ht="15" hidden="false" customHeight="true" outlineLevel="0" collapsed="false">
      <c r="A5326" s="6" t="n">
        <v>56972</v>
      </c>
      <c r="B5326" s="6" t="s">
        <v>19</v>
      </c>
      <c r="C5326" s="6" t="s">
        <v>20</v>
      </c>
      <c r="D5326" s="6" t="s">
        <v>50</v>
      </c>
      <c r="E5326" s="6" t="s">
        <v>63</v>
      </c>
      <c r="F5326" s="6" t="s">
        <v>23</v>
      </c>
      <c r="G5326" s="6" t="s">
        <v>34</v>
      </c>
      <c r="H5326" s="6" t="n">
        <v>4</v>
      </c>
      <c r="I5326" s="7" t="n">
        <v>129.9900055</v>
      </c>
      <c r="J5326" s="6" t="n">
        <v>1</v>
      </c>
      <c r="K5326" s="7" t="n">
        <v>129.9900055</v>
      </c>
      <c r="L5326" s="7" t="n">
        <v>19.5</v>
      </c>
      <c r="M5326" s="8" t="n">
        <v>0.150000006</v>
      </c>
      <c r="N5326" s="7" t="n">
        <v>30.94000053</v>
      </c>
      <c r="O5326" s="9" t="n">
        <v>0</v>
      </c>
    </row>
    <row r="5327" customFormat="false" ht="15" hidden="false" customHeight="true" outlineLevel="0" collapsed="false">
      <c r="A5327" s="6" t="n">
        <v>37194</v>
      </c>
      <c r="B5327" s="6" t="s">
        <v>19</v>
      </c>
      <c r="C5327" s="6" t="s">
        <v>20</v>
      </c>
      <c r="D5327" s="6" t="s">
        <v>31</v>
      </c>
      <c r="E5327" s="6" t="s">
        <v>62</v>
      </c>
      <c r="F5327" s="6" t="s">
        <v>58</v>
      </c>
      <c r="G5327" s="6" t="s">
        <v>34</v>
      </c>
      <c r="H5327" s="6" t="n">
        <v>4</v>
      </c>
      <c r="I5327" s="7" t="n">
        <v>49.97999954</v>
      </c>
      <c r="J5327" s="6" t="n">
        <v>5</v>
      </c>
      <c r="K5327" s="7" t="n">
        <v>249.8999939</v>
      </c>
      <c r="L5327" s="7" t="n">
        <v>24.98999977</v>
      </c>
      <c r="M5327" s="8" t="n">
        <v>0.100000001</v>
      </c>
      <c r="N5327" s="7" t="n">
        <v>110.2099991</v>
      </c>
      <c r="O5327" s="12" t="n">
        <v>1</v>
      </c>
    </row>
    <row r="5328" customFormat="false" ht="15" hidden="false" customHeight="true" outlineLevel="0" collapsed="false">
      <c r="A5328" s="6" t="n">
        <v>45670</v>
      </c>
      <c r="B5328" s="6" t="s">
        <v>19</v>
      </c>
      <c r="C5328" s="6" t="s">
        <v>20</v>
      </c>
      <c r="D5328" s="6" t="s">
        <v>38</v>
      </c>
      <c r="E5328" s="6" t="s">
        <v>39</v>
      </c>
      <c r="F5328" s="6" t="s">
        <v>75</v>
      </c>
      <c r="G5328" s="6" t="s">
        <v>34</v>
      </c>
      <c r="H5328" s="6" t="n">
        <v>4</v>
      </c>
      <c r="I5328" s="7" t="n">
        <v>299.980011</v>
      </c>
      <c r="J5328" s="6" t="n">
        <v>1</v>
      </c>
      <c r="K5328" s="7" t="n">
        <v>299.980011</v>
      </c>
      <c r="L5328" s="7" t="n">
        <v>3</v>
      </c>
      <c r="M5328" s="8" t="n">
        <v>0.01</v>
      </c>
      <c r="N5328" s="7" t="n">
        <v>-198.0899963</v>
      </c>
      <c r="O5328" s="12" t="n">
        <v>1</v>
      </c>
    </row>
    <row r="5329" customFormat="false" ht="15" hidden="false" customHeight="true" outlineLevel="0" collapsed="false">
      <c r="A5329" s="6" t="n">
        <v>62637</v>
      </c>
      <c r="B5329" s="6" t="s">
        <v>46</v>
      </c>
      <c r="C5329" s="6" t="s">
        <v>20</v>
      </c>
      <c r="D5329" s="6" t="s">
        <v>21</v>
      </c>
      <c r="E5329" s="6" t="s">
        <v>22</v>
      </c>
      <c r="F5329" s="6" t="s">
        <v>40</v>
      </c>
      <c r="G5329" s="6" t="s">
        <v>34</v>
      </c>
      <c r="H5329" s="6" t="n">
        <v>2</v>
      </c>
      <c r="I5329" s="7" t="n">
        <v>399.980011</v>
      </c>
      <c r="J5329" s="6" t="n">
        <v>1</v>
      </c>
      <c r="K5329" s="7" t="n">
        <v>399.980011</v>
      </c>
      <c r="L5329" s="7" t="n">
        <v>68</v>
      </c>
      <c r="M5329" s="8" t="n">
        <v>0.170000002</v>
      </c>
      <c r="N5329" s="7" t="n">
        <v>-4.320000172</v>
      </c>
      <c r="O5329" s="12" t="n">
        <v>1</v>
      </c>
    </row>
    <row r="5330" customFormat="false" ht="15" hidden="false" customHeight="true" outlineLevel="0" collapsed="false">
      <c r="A5330" s="6" t="n">
        <v>55715</v>
      </c>
      <c r="B5330" s="6" t="s">
        <v>26</v>
      </c>
      <c r="C5330" s="6" t="s">
        <v>37</v>
      </c>
      <c r="D5330" s="6" t="s">
        <v>50</v>
      </c>
      <c r="E5330" s="6" t="s">
        <v>63</v>
      </c>
      <c r="F5330" s="6" t="s">
        <v>58</v>
      </c>
      <c r="G5330" s="6" t="s">
        <v>34</v>
      </c>
      <c r="H5330" s="6" t="n">
        <v>1</v>
      </c>
      <c r="I5330" s="7" t="n">
        <v>49.97999954</v>
      </c>
      <c r="J5330" s="6" t="n">
        <v>2</v>
      </c>
      <c r="K5330" s="7" t="n">
        <v>99.95999908</v>
      </c>
      <c r="L5330" s="7" t="n">
        <v>4</v>
      </c>
      <c r="M5330" s="8" t="n">
        <v>0.039999999</v>
      </c>
      <c r="N5330" s="7" t="n">
        <v>8.43999958</v>
      </c>
      <c r="O5330" s="12" t="n">
        <v>1</v>
      </c>
    </row>
    <row r="5331" customFormat="false" ht="15" hidden="false" customHeight="true" outlineLevel="0" collapsed="false">
      <c r="A5331" s="6" t="n">
        <v>4338</v>
      </c>
      <c r="B5331" s="6" t="s">
        <v>46</v>
      </c>
      <c r="C5331" s="6" t="s">
        <v>20</v>
      </c>
      <c r="D5331" s="6" t="s">
        <v>50</v>
      </c>
      <c r="E5331" s="6" t="s">
        <v>51</v>
      </c>
      <c r="F5331" s="6" t="s">
        <v>57</v>
      </c>
      <c r="G5331" s="6" t="s">
        <v>44</v>
      </c>
      <c r="H5331" s="6" t="n">
        <v>2</v>
      </c>
      <c r="I5331" s="7" t="n">
        <v>50</v>
      </c>
      <c r="J5331" s="6" t="n">
        <v>3</v>
      </c>
      <c r="K5331" s="7" t="n">
        <v>150</v>
      </c>
      <c r="L5331" s="7" t="n">
        <v>10.5</v>
      </c>
      <c r="M5331" s="8" t="n">
        <v>0.07</v>
      </c>
      <c r="N5331" s="7" t="n">
        <v>13.10999966</v>
      </c>
      <c r="O5331" s="12" t="n">
        <v>1</v>
      </c>
    </row>
    <row r="5332" customFormat="false" ht="15" hidden="false" customHeight="true" outlineLevel="0" collapsed="false">
      <c r="A5332" s="6" t="n">
        <v>66025</v>
      </c>
      <c r="B5332" s="6" t="s">
        <v>19</v>
      </c>
      <c r="C5332" s="6" t="s">
        <v>20</v>
      </c>
      <c r="D5332" s="6" t="s">
        <v>21</v>
      </c>
      <c r="E5332" s="6" t="s">
        <v>65</v>
      </c>
      <c r="F5332" s="6" t="s">
        <v>75</v>
      </c>
      <c r="G5332" s="6" t="s">
        <v>34</v>
      </c>
      <c r="H5332" s="6" t="n">
        <v>4</v>
      </c>
      <c r="I5332" s="7" t="n">
        <v>299.980011</v>
      </c>
      <c r="J5332" s="6" t="n">
        <v>1</v>
      </c>
      <c r="K5332" s="7" t="n">
        <v>299.980011</v>
      </c>
      <c r="L5332" s="7" t="n">
        <v>39</v>
      </c>
      <c r="M5332" s="8" t="n">
        <v>0.129999995</v>
      </c>
      <c r="N5332" s="7" t="n">
        <v>26.10000038</v>
      </c>
      <c r="O5332" s="12" t="n">
        <v>1</v>
      </c>
    </row>
    <row r="5333" customFormat="false" ht="15" hidden="false" customHeight="true" outlineLevel="0" collapsed="false">
      <c r="A5333" s="6" t="n">
        <v>530</v>
      </c>
      <c r="B5333" s="6" t="s">
        <v>26</v>
      </c>
      <c r="C5333" s="6" t="s">
        <v>49</v>
      </c>
      <c r="D5333" s="6" t="s">
        <v>50</v>
      </c>
      <c r="E5333" s="6" t="s">
        <v>51</v>
      </c>
      <c r="F5333" s="6" t="s">
        <v>68</v>
      </c>
      <c r="G5333" s="6" t="s">
        <v>44</v>
      </c>
      <c r="H5333" s="6" t="n">
        <v>1</v>
      </c>
      <c r="I5333" s="7" t="n">
        <v>39.99000168</v>
      </c>
      <c r="J5333" s="6" t="n">
        <v>2</v>
      </c>
      <c r="K5333" s="7" t="n">
        <v>79.98000336</v>
      </c>
      <c r="L5333" s="7" t="n">
        <v>2.400000095</v>
      </c>
      <c r="M5333" s="8" t="n">
        <v>0.029999999</v>
      </c>
      <c r="N5333" s="7" t="n">
        <v>-95.04000092</v>
      </c>
      <c r="O5333" s="12" t="n">
        <v>1</v>
      </c>
    </row>
    <row r="5334" customFormat="false" ht="15" hidden="false" customHeight="true" outlineLevel="0" collapsed="false">
      <c r="A5334" s="6" t="n">
        <v>74880</v>
      </c>
      <c r="B5334" s="6" t="s">
        <v>46</v>
      </c>
      <c r="C5334" s="6" t="s">
        <v>37</v>
      </c>
      <c r="D5334" s="6" t="s">
        <v>27</v>
      </c>
      <c r="E5334" s="6" t="s">
        <v>69</v>
      </c>
      <c r="F5334" s="6" t="s">
        <v>103</v>
      </c>
      <c r="G5334" s="6" t="s">
        <v>44</v>
      </c>
      <c r="H5334" s="6" t="n">
        <v>2</v>
      </c>
      <c r="I5334" s="7" t="n">
        <v>461.480011</v>
      </c>
      <c r="J5334" s="6" t="n">
        <v>1</v>
      </c>
      <c r="K5334" s="7" t="n">
        <v>461.480011</v>
      </c>
      <c r="L5334" s="7" t="n">
        <v>69.22000122</v>
      </c>
      <c r="M5334" s="8" t="n">
        <v>0.150000006</v>
      </c>
      <c r="N5334" s="7" t="n">
        <v>192.2100067</v>
      </c>
      <c r="O5334" s="12" t="n">
        <v>1</v>
      </c>
    </row>
    <row r="5335" customFormat="false" ht="15" hidden="false" customHeight="true" outlineLevel="0" collapsed="false">
      <c r="A5335" s="6" t="n">
        <v>36946</v>
      </c>
      <c r="B5335" s="6" t="s">
        <v>46</v>
      </c>
      <c r="C5335" s="6" t="s">
        <v>20</v>
      </c>
      <c r="D5335" s="6" t="s">
        <v>31</v>
      </c>
      <c r="E5335" s="6" t="s">
        <v>56</v>
      </c>
      <c r="F5335" s="6" t="s">
        <v>40</v>
      </c>
      <c r="G5335" s="6" t="s">
        <v>24</v>
      </c>
      <c r="H5335" s="6" t="n">
        <v>2</v>
      </c>
      <c r="I5335" s="7" t="n">
        <v>399.980011</v>
      </c>
      <c r="J5335" s="6" t="n">
        <v>1</v>
      </c>
      <c r="K5335" s="7" t="n">
        <v>399.980011</v>
      </c>
      <c r="L5335" s="7" t="n">
        <v>80</v>
      </c>
      <c r="M5335" s="8" t="n">
        <v>0.200000003</v>
      </c>
      <c r="N5335" s="7" t="n">
        <v>103.9899979</v>
      </c>
      <c r="O5335" s="9" t="n">
        <v>0</v>
      </c>
    </row>
    <row r="5336" customFormat="false" ht="15" hidden="false" customHeight="true" outlineLevel="0" collapsed="false">
      <c r="A5336" s="6" t="n">
        <v>43392</v>
      </c>
      <c r="B5336" s="6" t="s">
        <v>46</v>
      </c>
      <c r="C5336" s="6" t="s">
        <v>49</v>
      </c>
      <c r="D5336" s="6" t="s">
        <v>38</v>
      </c>
      <c r="E5336" s="6" t="s">
        <v>39</v>
      </c>
      <c r="F5336" s="6" t="s">
        <v>74</v>
      </c>
      <c r="G5336" s="6" t="s">
        <v>44</v>
      </c>
      <c r="H5336" s="6" t="n">
        <v>2</v>
      </c>
      <c r="I5336" s="7" t="n">
        <v>31.98999977</v>
      </c>
      <c r="J5336" s="6" t="n">
        <v>1</v>
      </c>
      <c r="K5336" s="7" t="n">
        <v>31.98999977</v>
      </c>
      <c r="L5336" s="7" t="n">
        <v>0.959999979</v>
      </c>
      <c r="M5336" s="8" t="n">
        <v>0.029999999</v>
      </c>
      <c r="N5336" s="7" t="n">
        <v>3.50999999</v>
      </c>
      <c r="O5336" s="12" t="n">
        <v>1</v>
      </c>
    </row>
    <row r="5337" customFormat="false" ht="15" hidden="false" customHeight="true" outlineLevel="0" collapsed="false">
      <c r="A5337" s="6" t="n">
        <v>33084</v>
      </c>
      <c r="B5337" s="6" t="s">
        <v>19</v>
      </c>
      <c r="C5337" s="6" t="s">
        <v>37</v>
      </c>
      <c r="D5337" s="6" t="s">
        <v>31</v>
      </c>
      <c r="E5337" s="6" t="s">
        <v>62</v>
      </c>
      <c r="F5337" s="6" t="s">
        <v>58</v>
      </c>
      <c r="G5337" s="6" t="s">
        <v>34</v>
      </c>
      <c r="H5337" s="6" t="n">
        <v>4</v>
      </c>
      <c r="I5337" s="7" t="n">
        <v>49.97999954</v>
      </c>
      <c r="J5337" s="6" t="n">
        <v>1</v>
      </c>
      <c r="K5337" s="7" t="n">
        <v>49.97999954</v>
      </c>
      <c r="L5337" s="7" t="n">
        <v>12.5</v>
      </c>
      <c r="M5337" s="8" t="n">
        <v>0.25</v>
      </c>
      <c r="N5337" s="7" t="n">
        <v>-26.23999977</v>
      </c>
      <c r="O5337" s="12" t="n">
        <v>1</v>
      </c>
    </row>
    <row r="5338" customFormat="false" ht="15" hidden="false" customHeight="true" outlineLevel="0" collapsed="false">
      <c r="A5338" s="6" t="n">
        <v>30535</v>
      </c>
      <c r="B5338" s="6" t="s">
        <v>19</v>
      </c>
      <c r="C5338" s="6" t="s">
        <v>20</v>
      </c>
      <c r="D5338" s="6" t="s">
        <v>27</v>
      </c>
      <c r="E5338" s="6" t="s">
        <v>42</v>
      </c>
      <c r="F5338" s="6" t="s">
        <v>58</v>
      </c>
      <c r="G5338" s="6" t="s">
        <v>24</v>
      </c>
      <c r="H5338" s="6" t="n">
        <v>4</v>
      </c>
      <c r="I5338" s="7" t="n">
        <v>49.97999954</v>
      </c>
      <c r="J5338" s="6" t="n">
        <v>5</v>
      </c>
      <c r="K5338" s="7" t="n">
        <v>249.8999939</v>
      </c>
      <c r="L5338" s="7" t="n">
        <v>39.97999954</v>
      </c>
      <c r="M5338" s="8" t="n">
        <v>0.159999996</v>
      </c>
      <c r="N5338" s="7" t="n">
        <v>0</v>
      </c>
      <c r="O5338" s="12" t="n">
        <v>1</v>
      </c>
    </row>
    <row r="5339" customFormat="false" ht="15" hidden="false" customHeight="true" outlineLevel="0" collapsed="false">
      <c r="A5339" s="6" t="n">
        <v>28758</v>
      </c>
      <c r="B5339" s="6" t="s">
        <v>26</v>
      </c>
      <c r="C5339" s="6" t="s">
        <v>20</v>
      </c>
      <c r="D5339" s="6" t="s">
        <v>27</v>
      </c>
      <c r="E5339" s="6" t="s">
        <v>28</v>
      </c>
      <c r="F5339" s="6" t="s">
        <v>58</v>
      </c>
      <c r="G5339" s="6" t="s">
        <v>47</v>
      </c>
      <c r="H5339" s="6" t="n">
        <v>1</v>
      </c>
      <c r="I5339" s="7" t="n">
        <v>49.97999954</v>
      </c>
      <c r="J5339" s="6" t="n">
        <v>3</v>
      </c>
      <c r="K5339" s="7" t="n">
        <v>149.9400024</v>
      </c>
      <c r="L5339" s="7" t="n">
        <v>0</v>
      </c>
      <c r="M5339" s="8" t="n">
        <v>0</v>
      </c>
      <c r="N5339" s="7" t="n">
        <v>73.47000122</v>
      </c>
      <c r="O5339" s="12" t="n">
        <v>1</v>
      </c>
    </row>
    <row r="5340" customFormat="false" ht="15" hidden="false" customHeight="true" outlineLevel="0" collapsed="false">
      <c r="A5340" s="6" t="n">
        <v>12650</v>
      </c>
      <c r="B5340" s="6" t="s">
        <v>19</v>
      </c>
      <c r="C5340" s="6" t="s">
        <v>20</v>
      </c>
      <c r="D5340" s="6" t="s">
        <v>21</v>
      </c>
      <c r="E5340" s="6" t="s">
        <v>22</v>
      </c>
      <c r="F5340" s="6" t="s">
        <v>33</v>
      </c>
      <c r="G5340" s="6" t="s">
        <v>47</v>
      </c>
      <c r="H5340" s="6" t="n">
        <v>4</v>
      </c>
      <c r="I5340" s="7" t="n">
        <v>59.99000168</v>
      </c>
      <c r="J5340" s="6" t="n">
        <v>5</v>
      </c>
      <c r="K5340" s="7" t="n">
        <v>299.9500122</v>
      </c>
      <c r="L5340" s="7" t="n">
        <v>50.99000168</v>
      </c>
      <c r="M5340" s="8" t="n">
        <v>0.170000002</v>
      </c>
      <c r="N5340" s="7" t="n">
        <v>114.5199966</v>
      </c>
      <c r="O5340" s="12" t="n">
        <v>1</v>
      </c>
    </row>
    <row r="5341" customFormat="false" ht="15" hidden="false" customHeight="true" outlineLevel="0" collapsed="false">
      <c r="A5341" s="6" t="n">
        <v>7838</v>
      </c>
      <c r="B5341" s="6" t="s">
        <v>19</v>
      </c>
      <c r="C5341" s="6" t="s">
        <v>20</v>
      </c>
      <c r="D5341" s="6" t="s">
        <v>50</v>
      </c>
      <c r="E5341" s="6" t="s">
        <v>63</v>
      </c>
      <c r="F5341" s="6" t="s">
        <v>29</v>
      </c>
      <c r="G5341" s="6" t="s">
        <v>24</v>
      </c>
      <c r="H5341" s="6" t="n">
        <v>4</v>
      </c>
      <c r="I5341" s="7" t="n">
        <v>99.98999786</v>
      </c>
      <c r="J5341" s="6" t="n">
        <v>3</v>
      </c>
      <c r="K5341" s="7" t="n">
        <v>299.9700012</v>
      </c>
      <c r="L5341" s="7" t="n">
        <v>21</v>
      </c>
      <c r="M5341" s="8" t="n">
        <v>0.07</v>
      </c>
      <c r="N5341" s="7" t="n">
        <v>61.36999893</v>
      </c>
      <c r="O5341" s="9" t="n">
        <v>0</v>
      </c>
    </row>
    <row r="5342" customFormat="false" ht="15" hidden="false" customHeight="true" outlineLevel="0" collapsed="false">
      <c r="A5342" s="6" t="n">
        <v>49836</v>
      </c>
      <c r="B5342" s="6" t="s">
        <v>19</v>
      </c>
      <c r="C5342" s="6" t="s">
        <v>37</v>
      </c>
      <c r="D5342" s="6" t="s">
        <v>27</v>
      </c>
      <c r="E5342" s="6" t="s">
        <v>79</v>
      </c>
      <c r="F5342" s="6" t="s">
        <v>33</v>
      </c>
      <c r="G5342" s="6" t="s">
        <v>44</v>
      </c>
      <c r="H5342" s="6" t="n">
        <v>4</v>
      </c>
      <c r="I5342" s="7" t="n">
        <v>59.99000168</v>
      </c>
      <c r="J5342" s="6" t="n">
        <v>3</v>
      </c>
      <c r="K5342" s="7" t="n">
        <v>179.9700012</v>
      </c>
      <c r="L5342" s="7" t="n">
        <v>9.899999619</v>
      </c>
      <c r="M5342" s="8" t="n">
        <v>0.059999999</v>
      </c>
      <c r="N5342" s="7" t="n">
        <v>-25.51000023</v>
      </c>
      <c r="O5342" s="9" t="n">
        <v>0</v>
      </c>
    </row>
    <row r="5343" customFormat="false" ht="15" hidden="false" customHeight="true" outlineLevel="0" collapsed="false">
      <c r="A5343" s="6" t="n">
        <v>57883</v>
      </c>
      <c r="B5343" s="6" t="s">
        <v>19</v>
      </c>
      <c r="C5343" s="6" t="s">
        <v>37</v>
      </c>
      <c r="D5343" s="6" t="s">
        <v>50</v>
      </c>
      <c r="E5343" s="6" t="s">
        <v>51</v>
      </c>
      <c r="F5343" s="6" t="s">
        <v>33</v>
      </c>
      <c r="G5343" s="6" t="s">
        <v>34</v>
      </c>
      <c r="H5343" s="6" t="n">
        <v>4</v>
      </c>
      <c r="I5343" s="7" t="n">
        <v>59.99000168</v>
      </c>
      <c r="J5343" s="6" t="n">
        <v>5</v>
      </c>
      <c r="K5343" s="7" t="n">
        <v>299.9500122</v>
      </c>
      <c r="L5343" s="7" t="n">
        <v>53.99000168</v>
      </c>
      <c r="M5343" s="8" t="n">
        <v>0.180000007</v>
      </c>
      <c r="N5343" s="7" t="n">
        <v>92.23000336</v>
      </c>
      <c r="O5343" s="9" t="n">
        <v>0</v>
      </c>
    </row>
    <row r="5344" customFormat="false" ht="15" hidden="false" customHeight="true" outlineLevel="0" collapsed="false">
      <c r="A5344" s="6" t="n">
        <v>58460</v>
      </c>
      <c r="B5344" s="6" t="s">
        <v>19</v>
      </c>
      <c r="C5344" s="6" t="s">
        <v>37</v>
      </c>
      <c r="D5344" s="6" t="s">
        <v>50</v>
      </c>
      <c r="E5344" s="6" t="s">
        <v>63</v>
      </c>
      <c r="F5344" s="6" t="s">
        <v>68</v>
      </c>
      <c r="G5344" s="6" t="s">
        <v>24</v>
      </c>
      <c r="H5344" s="6" t="n">
        <v>4</v>
      </c>
      <c r="I5344" s="7" t="n">
        <v>179.9900055</v>
      </c>
      <c r="J5344" s="6" t="n">
        <v>1</v>
      </c>
      <c r="K5344" s="7" t="n">
        <v>179.9900055</v>
      </c>
      <c r="L5344" s="7" t="n">
        <v>3.599999905</v>
      </c>
      <c r="M5344" s="8" t="n">
        <v>0.02</v>
      </c>
      <c r="N5344" s="7" t="n">
        <v>17.63999939</v>
      </c>
      <c r="O5344" s="12" t="n">
        <v>1</v>
      </c>
    </row>
    <row r="5345" customFormat="false" ht="15" hidden="false" customHeight="true" outlineLevel="0" collapsed="false">
      <c r="A5345" s="6" t="n">
        <v>11610</v>
      </c>
      <c r="B5345" s="6" t="s">
        <v>19</v>
      </c>
      <c r="C5345" s="6" t="s">
        <v>20</v>
      </c>
      <c r="D5345" s="6" t="s">
        <v>21</v>
      </c>
      <c r="E5345" s="6" t="s">
        <v>65</v>
      </c>
      <c r="F5345" s="6" t="s">
        <v>73</v>
      </c>
      <c r="G5345" s="6" t="s">
        <v>34</v>
      </c>
      <c r="H5345" s="6" t="n">
        <v>4</v>
      </c>
      <c r="I5345" s="7" t="n">
        <v>39.99000168</v>
      </c>
      <c r="J5345" s="6" t="n">
        <v>5</v>
      </c>
      <c r="K5345" s="7" t="n">
        <v>199.9499969</v>
      </c>
      <c r="L5345" s="7" t="n">
        <v>29.98999977</v>
      </c>
      <c r="M5345" s="8" t="n">
        <v>0.150000006</v>
      </c>
      <c r="N5345" s="7" t="n">
        <v>19.20999908</v>
      </c>
      <c r="O5345" s="12" t="n">
        <v>1</v>
      </c>
    </row>
    <row r="5346" customFormat="false" ht="15" hidden="false" customHeight="true" outlineLevel="0" collapsed="false">
      <c r="A5346" s="6" t="n">
        <v>22239</v>
      </c>
      <c r="B5346" s="6" t="s">
        <v>19</v>
      </c>
      <c r="C5346" s="6" t="s">
        <v>49</v>
      </c>
      <c r="D5346" s="6" t="s">
        <v>27</v>
      </c>
      <c r="E5346" s="6" t="s">
        <v>28</v>
      </c>
      <c r="F5346" s="6" t="s">
        <v>57</v>
      </c>
      <c r="G5346" s="6" t="s">
        <v>24</v>
      </c>
      <c r="H5346" s="6" t="n">
        <v>4</v>
      </c>
      <c r="I5346" s="7" t="n">
        <v>50</v>
      </c>
      <c r="J5346" s="6" t="n">
        <v>1</v>
      </c>
      <c r="K5346" s="7" t="n">
        <v>50</v>
      </c>
      <c r="L5346" s="7" t="n">
        <v>0.5</v>
      </c>
      <c r="M5346" s="8" t="n">
        <v>0.01</v>
      </c>
      <c r="N5346" s="7" t="n">
        <v>6.190000057</v>
      </c>
      <c r="O5346" s="12" t="n">
        <v>1</v>
      </c>
    </row>
    <row r="5347" customFormat="false" ht="15" hidden="false" customHeight="true" outlineLevel="0" collapsed="false">
      <c r="A5347" s="6" t="n">
        <v>35009</v>
      </c>
      <c r="B5347" s="6" t="s">
        <v>19</v>
      </c>
      <c r="C5347" s="6" t="s">
        <v>37</v>
      </c>
      <c r="D5347" s="6" t="s">
        <v>31</v>
      </c>
      <c r="E5347" s="6" t="s">
        <v>56</v>
      </c>
      <c r="F5347" s="6" t="s">
        <v>40</v>
      </c>
      <c r="G5347" s="6" t="s">
        <v>44</v>
      </c>
      <c r="H5347" s="6" t="n">
        <v>4</v>
      </c>
      <c r="I5347" s="7" t="n">
        <v>399.980011</v>
      </c>
      <c r="J5347" s="6" t="n">
        <v>1</v>
      </c>
      <c r="K5347" s="7" t="n">
        <v>399.980011</v>
      </c>
      <c r="L5347" s="7" t="n">
        <v>40</v>
      </c>
      <c r="M5347" s="8" t="n">
        <v>0.100000001</v>
      </c>
      <c r="N5347" s="7" t="n">
        <v>50.40000153</v>
      </c>
      <c r="O5347" s="12" t="n">
        <v>1</v>
      </c>
    </row>
    <row r="5348" customFormat="false" ht="15" hidden="false" customHeight="true" outlineLevel="0" collapsed="false">
      <c r="A5348" s="6" t="n">
        <v>13643</v>
      </c>
      <c r="B5348" s="6" t="s">
        <v>46</v>
      </c>
      <c r="C5348" s="6" t="s">
        <v>20</v>
      </c>
      <c r="D5348" s="6" t="s">
        <v>21</v>
      </c>
      <c r="E5348" s="6" t="s">
        <v>64</v>
      </c>
      <c r="F5348" s="6" t="s">
        <v>29</v>
      </c>
      <c r="G5348" s="6" t="s">
        <v>44</v>
      </c>
      <c r="H5348" s="6" t="n">
        <v>2</v>
      </c>
      <c r="I5348" s="7" t="n">
        <v>99.98999786</v>
      </c>
      <c r="J5348" s="6" t="n">
        <v>2</v>
      </c>
      <c r="K5348" s="7" t="n">
        <v>199.9799957</v>
      </c>
      <c r="L5348" s="7" t="n">
        <v>0</v>
      </c>
      <c r="M5348" s="8" t="n">
        <v>0</v>
      </c>
      <c r="N5348" s="7" t="n">
        <v>62.59000015</v>
      </c>
      <c r="O5348" s="12" t="n">
        <v>1</v>
      </c>
    </row>
    <row r="5349" customFormat="false" ht="15" hidden="false" customHeight="true" outlineLevel="0" collapsed="false">
      <c r="A5349" s="6" t="n">
        <v>42320</v>
      </c>
      <c r="B5349" s="6" t="s">
        <v>19</v>
      </c>
      <c r="C5349" s="6" t="s">
        <v>20</v>
      </c>
      <c r="D5349" s="6" t="s">
        <v>38</v>
      </c>
      <c r="E5349" s="6" t="s">
        <v>92</v>
      </c>
      <c r="F5349" s="6" t="s">
        <v>105</v>
      </c>
      <c r="G5349" s="6" t="s">
        <v>34</v>
      </c>
      <c r="H5349" s="6" t="n">
        <v>4</v>
      </c>
      <c r="I5349" s="7" t="n">
        <v>34.99000168</v>
      </c>
      <c r="J5349" s="6" t="n">
        <v>5</v>
      </c>
      <c r="K5349" s="7" t="n">
        <v>174.9499969</v>
      </c>
      <c r="L5349" s="7" t="n">
        <v>3.5</v>
      </c>
      <c r="M5349" s="8" t="n">
        <v>0.02</v>
      </c>
      <c r="N5349" s="7" t="n">
        <v>48.00999832</v>
      </c>
      <c r="O5349" s="12" t="n">
        <v>1</v>
      </c>
    </row>
    <row r="5350" customFormat="false" ht="15" hidden="false" customHeight="true" outlineLevel="0" collapsed="false">
      <c r="A5350" s="6" t="n">
        <v>60923</v>
      </c>
      <c r="B5350" s="6" t="s">
        <v>46</v>
      </c>
      <c r="C5350" s="6" t="s">
        <v>37</v>
      </c>
      <c r="D5350" s="6" t="s">
        <v>50</v>
      </c>
      <c r="E5350" s="6" t="s">
        <v>51</v>
      </c>
      <c r="F5350" s="6" t="s">
        <v>58</v>
      </c>
      <c r="G5350" s="6" t="s">
        <v>24</v>
      </c>
      <c r="H5350" s="6" t="n">
        <v>2</v>
      </c>
      <c r="I5350" s="7" t="n">
        <v>49.97999954</v>
      </c>
      <c r="J5350" s="6" t="n">
        <v>4</v>
      </c>
      <c r="K5350" s="7" t="n">
        <v>199.9199982</v>
      </c>
      <c r="L5350" s="7" t="n">
        <v>6</v>
      </c>
      <c r="M5350" s="8" t="n">
        <v>0.029999999</v>
      </c>
      <c r="N5350" s="7" t="n">
        <v>87.26999664</v>
      </c>
      <c r="O5350" s="12" t="n">
        <v>1</v>
      </c>
    </row>
    <row r="5351" customFormat="false" ht="15" hidden="false" customHeight="true" outlineLevel="0" collapsed="false">
      <c r="A5351" s="6" t="n">
        <v>16655</v>
      </c>
      <c r="B5351" s="6" t="s">
        <v>19</v>
      </c>
      <c r="C5351" s="6" t="s">
        <v>20</v>
      </c>
      <c r="D5351" s="6" t="s">
        <v>21</v>
      </c>
      <c r="E5351" s="6" t="s">
        <v>65</v>
      </c>
      <c r="F5351" s="6" t="s">
        <v>58</v>
      </c>
      <c r="G5351" s="6" t="s">
        <v>24</v>
      </c>
      <c r="H5351" s="6" t="n">
        <v>4</v>
      </c>
      <c r="I5351" s="7" t="n">
        <v>49.97999954</v>
      </c>
      <c r="J5351" s="6" t="n">
        <v>1</v>
      </c>
      <c r="K5351" s="7" t="n">
        <v>49.97999954</v>
      </c>
      <c r="L5351" s="7" t="n">
        <v>1</v>
      </c>
      <c r="M5351" s="8" t="n">
        <v>0.02</v>
      </c>
      <c r="N5351" s="7" t="n">
        <v>22.53000069</v>
      </c>
      <c r="O5351" s="12" t="n">
        <v>1</v>
      </c>
    </row>
    <row r="5352" customFormat="false" ht="15" hidden="false" customHeight="true" outlineLevel="0" collapsed="false">
      <c r="A5352" s="6" t="n">
        <v>6001</v>
      </c>
      <c r="B5352" s="6" t="s">
        <v>19</v>
      </c>
      <c r="C5352" s="6" t="s">
        <v>20</v>
      </c>
      <c r="D5352" s="6" t="s">
        <v>50</v>
      </c>
      <c r="E5352" s="6" t="s">
        <v>51</v>
      </c>
      <c r="F5352" s="6" t="s">
        <v>75</v>
      </c>
      <c r="G5352" s="6" t="s">
        <v>24</v>
      </c>
      <c r="H5352" s="6" t="n">
        <v>4</v>
      </c>
      <c r="I5352" s="7" t="n">
        <v>299.980011</v>
      </c>
      <c r="J5352" s="6" t="n">
        <v>1</v>
      </c>
      <c r="K5352" s="7" t="n">
        <v>299.980011</v>
      </c>
      <c r="L5352" s="7" t="n">
        <v>75</v>
      </c>
      <c r="M5352" s="8" t="n">
        <v>0.25</v>
      </c>
      <c r="N5352" s="7" t="n">
        <v>107.9899979</v>
      </c>
      <c r="O5352" s="9" t="n">
        <v>0</v>
      </c>
    </row>
    <row r="5353" customFormat="false" ht="15" hidden="false" customHeight="true" outlineLevel="0" collapsed="false">
      <c r="A5353" s="6" t="n">
        <v>48629</v>
      </c>
      <c r="B5353" s="6" t="s">
        <v>19</v>
      </c>
      <c r="C5353" s="6" t="s">
        <v>37</v>
      </c>
      <c r="D5353" s="6" t="s">
        <v>38</v>
      </c>
      <c r="E5353" s="6" t="s">
        <v>39</v>
      </c>
      <c r="F5353" s="6" t="s">
        <v>40</v>
      </c>
      <c r="G5353" s="6" t="s">
        <v>44</v>
      </c>
      <c r="H5353" s="6" t="n">
        <v>4</v>
      </c>
      <c r="I5353" s="7" t="n">
        <v>399.980011</v>
      </c>
      <c r="J5353" s="6" t="n">
        <v>1</v>
      </c>
      <c r="K5353" s="7" t="n">
        <v>399.980011</v>
      </c>
      <c r="L5353" s="7" t="n">
        <v>40</v>
      </c>
      <c r="M5353" s="8" t="n">
        <v>0.100000001</v>
      </c>
      <c r="N5353" s="7" t="n">
        <v>40.68000031</v>
      </c>
      <c r="O5353" s="12" t="n">
        <v>1</v>
      </c>
    </row>
    <row r="5354" customFormat="false" ht="15" hidden="false" customHeight="true" outlineLevel="0" collapsed="false">
      <c r="A5354" s="6" t="n">
        <v>62331</v>
      </c>
      <c r="B5354" s="6" t="s">
        <v>19</v>
      </c>
      <c r="C5354" s="6" t="s">
        <v>20</v>
      </c>
      <c r="D5354" s="6" t="s">
        <v>21</v>
      </c>
      <c r="E5354" s="6" t="s">
        <v>65</v>
      </c>
      <c r="F5354" s="6" t="s">
        <v>71</v>
      </c>
      <c r="G5354" s="6" t="s">
        <v>44</v>
      </c>
      <c r="H5354" s="6" t="n">
        <v>4</v>
      </c>
      <c r="I5354" s="7" t="n">
        <v>199.9900055</v>
      </c>
      <c r="J5354" s="6" t="n">
        <v>1</v>
      </c>
      <c r="K5354" s="7" t="n">
        <v>199.9900055</v>
      </c>
      <c r="L5354" s="7" t="n">
        <v>20</v>
      </c>
      <c r="M5354" s="8" t="n">
        <v>0.100000001</v>
      </c>
      <c r="N5354" s="7" t="n">
        <v>82.80000305</v>
      </c>
      <c r="O5354" s="9" t="n">
        <v>0</v>
      </c>
    </row>
    <row r="5355" customFormat="false" ht="15" hidden="false" customHeight="true" outlineLevel="0" collapsed="false">
      <c r="A5355" s="6" t="n">
        <v>49574</v>
      </c>
      <c r="B5355" s="6" t="s">
        <v>19</v>
      </c>
      <c r="C5355" s="6" t="s">
        <v>37</v>
      </c>
      <c r="D5355" s="6" t="s">
        <v>27</v>
      </c>
      <c r="E5355" s="6" t="s">
        <v>79</v>
      </c>
      <c r="F5355" s="6" t="s">
        <v>23</v>
      </c>
      <c r="G5355" s="6" t="s">
        <v>34</v>
      </c>
      <c r="H5355" s="6" t="n">
        <v>4</v>
      </c>
      <c r="I5355" s="7" t="n">
        <v>129.9900055</v>
      </c>
      <c r="J5355" s="6" t="n">
        <v>1</v>
      </c>
      <c r="K5355" s="7" t="n">
        <v>129.9900055</v>
      </c>
      <c r="L5355" s="7" t="n">
        <v>1.299999952</v>
      </c>
      <c r="M5355" s="8" t="n">
        <v>0.01</v>
      </c>
      <c r="N5355" s="7" t="n">
        <v>9.649999619</v>
      </c>
      <c r="O5355" s="12" t="n">
        <v>1</v>
      </c>
    </row>
    <row r="5356" customFormat="false" ht="15" hidden="false" customHeight="true" outlineLevel="0" collapsed="false">
      <c r="A5356" s="6" t="n">
        <v>56881</v>
      </c>
      <c r="B5356" s="6" t="s">
        <v>46</v>
      </c>
      <c r="C5356" s="6" t="s">
        <v>20</v>
      </c>
      <c r="D5356" s="6" t="s">
        <v>50</v>
      </c>
      <c r="E5356" s="6" t="s">
        <v>72</v>
      </c>
      <c r="F5356" s="6" t="s">
        <v>40</v>
      </c>
      <c r="G5356" s="6" t="s">
        <v>44</v>
      </c>
      <c r="H5356" s="6" t="n">
        <v>2</v>
      </c>
      <c r="I5356" s="7" t="n">
        <v>399.980011</v>
      </c>
      <c r="J5356" s="6" t="n">
        <v>1</v>
      </c>
      <c r="K5356" s="7" t="n">
        <v>399.980011</v>
      </c>
      <c r="L5356" s="7" t="n">
        <v>60</v>
      </c>
      <c r="M5356" s="8" t="n">
        <v>0.150000006</v>
      </c>
      <c r="N5356" s="7" t="n">
        <v>169.9900055</v>
      </c>
      <c r="O5356" s="9" t="n">
        <v>0</v>
      </c>
    </row>
    <row r="5357" customFormat="false" ht="15" hidden="false" customHeight="true" outlineLevel="0" collapsed="false">
      <c r="A5357" s="6" t="n">
        <v>16315</v>
      </c>
      <c r="B5357" s="6" t="s">
        <v>46</v>
      </c>
      <c r="C5357" s="6" t="s">
        <v>49</v>
      </c>
      <c r="D5357" s="6" t="s">
        <v>21</v>
      </c>
      <c r="E5357" s="6" t="s">
        <v>65</v>
      </c>
      <c r="F5357" s="6" t="s">
        <v>33</v>
      </c>
      <c r="G5357" s="6" t="s">
        <v>34</v>
      </c>
      <c r="H5357" s="6" t="n">
        <v>2</v>
      </c>
      <c r="I5357" s="7" t="n">
        <v>59.99000168</v>
      </c>
      <c r="J5357" s="6" t="n">
        <v>4</v>
      </c>
      <c r="K5357" s="7" t="n">
        <v>239.9600067</v>
      </c>
      <c r="L5357" s="7" t="n">
        <v>21.60000038</v>
      </c>
      <c r="M5357" s="8" t="n">
        <v>0.090000004</v>
      </c>
      <c r="N5357" s="7" t="n">
        <v>54.59000015</v>
      </c>
      <c r="O5357" s="12" t="n">
        <v>1</v>
      </c>
    </row>
    <row r="5358" customFormat="false" ht="15" hidden="false" customHeight="true" outlineLevel="0" collapsed="false">
      <c r="A5358" s="6" t="n">
        <v>17002</v>
      </c>
      <c r="B5358" s="6" t="s">
        <v>19</v>
      </c>
      <c r="C5358" s="6" t="s">
        <v>20</v>
      </c>
      <c r="D5358" s="6" t="s">
        <v>21</v>
      </c>
      <c r="E5358" s="6" t="s">
        <v>65</v>
      </c>
      <c r="F5358" s="6" t="s">
        <v>29</v>
      </c>
      <c r="G5358" s="6" t="s">
        <v>34</v>
      </c>
      <c r="H5358" s="6" t="n">
        <v>4</v>
      </c>
      <c r="I5358" s="7" t="n">
        <v>99.98999786</v>
      </c>
      <c r="J5358" s="6" t="n">
        <v>4</v>
      </c>
      <c r="K5358" s="7" t="n">
        <v>399.9599915</v>
      </c>
      <c r="L5358" s="7" t="n">
        <v>20</v>
      </c>
      <c r="M5358" s="8" t="n">
        <v>0.050000001</v>
      </c>
      <c r="N5358" s="7" t="n">
        <v>118.9300003</v>
      </c>
      <c r="O5358" s="9" t="n">
        <v>0</v>
      </c>
    </row>
    <row r="5359" customFormat="false" ht="15" hidden="false" customHeight="true" outlineLevel="0" collapsed="false">
      <c r="A5359" s="6" t="n">
        <v>16512</v>
      </c>
      <c r="B5359" s="6" t="s">
        <v>26</v>
      </c>
      <c r="C5359" s="6" t="s">
        <v>37</v>
      </c>
      <c r="D5359" s="6" t="s">
        <v>21</v>
      </c>
      <c r="E5359" s="6" t="s">
        <v>65</v>
      </c>
      <c r="F5359" s="6" t="s">
        <v>58</v>
      </c>
      <c r="G5359" s="6" t="s">
        <v>34</v>
      </c>
      <c r="H5359" s="6" t="n">
        <v>1</v>
      </c>
      <c r="I5359" s="7" t="n">
        <v>49.97999954</v>
      </c>
      <c r="J5359" s="6" t="n">
        <v>5</v>
      </c>
      <c r="K5359" s="7" t="n">
        <v>249.8999939</v>
      </c>
      <c r="L5359" s="7" t="n">
        <v>37.49000168</v>
      </c>
      <c r="M5359" s="8" t="n">
        <v>0.150000006</v>
      </c>
      <c r="N5359" s="7" t="n">
        <v>95.58999634</v>
      </c>
      <c r="O5359" s="12" t="n">
        <v>1</v>
      </c>
    </row>
    <row r="5360" customFormat="false" ht="15" hidden="false" customHeight="true" outlineLevel="0" collapsed="false">
      <c r="A5360" s="6" t="n">
        <v>64391</v>
      </c>
      <c r="B5360" s="6" t="s">
        <v>19</v>
      </c>
      <c r="C5360" s="6" t="s">
        <v>37</v>
      </c>
      <c r="D5360" s="6" t="s">
        <v>21</v>
      </c>
      <c r="E5360" s="6" t="s">
        <v>65</v>
      </c>
      <c r="F5360" s="6" t="s">
        <v>73</v>
      </c>
      <c r="G5360" s="6" t="s">
        <v>24</v>
      </c>
      <c r="H5360" s="6" t="n">
        <v>4</v>
      </c>
      <c r="I5360" s="7" t="n">
        <v>39.99000168</v>
      </c>
      <c r="J5360" s="6" t="n">
        <v>2</v>
      </c>
      <c r="K5360" s="7" t="n">
        <v>79.98000336</v>
      </c>
      <c r="L5360" s="7" t="n">
        <v>8</v>
      </c>
      <c r="M5360" s="8" t="n">
        <v>0.100000001</v>
      </c>
      <c r="N5360" s="7" t="n">
        <v>6.329999924</v>
      </c>
      <c r="O5360" s="9" t="n">
        <v>0</v>
      </c>
    </row>
    <row r="5361" customFormat="false" ht="15" hidden="false" customHeight="true" outlineLevel="0" collapsed="false">
      <c r="A5361" s="6" t="n">
        <v>60705</v>
      </c>
      <c r="B5361" s="6" t="s">
        <v>19</v>
      </c>
      <c r="C5361" s="6" t="s">
        <v>37</v>
      </c>
      <c r="D5361" s="6" t="s">
        <v>50</v>
      </c>
      <c r="E5361" s="6" t="s">
        <v>51</v>
      </c>
      <c r="F5361" s="6" t="s">
        <v>29</v>
      </c>
      <c r="G5361" s="6" t="s">
        <v>44</v>
      </c>
      <c r="H5361" s="6" t="n">
        <v>4</v>
      </c>
      <c r="I5361" s="7" t="n">
        <v>99.98999786</v>
      </c>
      <c r="J5361" s="6" t="n">
        <v>4</v>
      </c>
      <c r="K5361" s="7" t="n">
        <v>399.9599915</v>
      </c>
      <c r="L5361" s="7" t="n">
        <v>51.99000168</v>
      </c>
      <c r="M5361" s="8" t="n">
        <v>0.129999995</v>
      </c>
      <c r="N5361" s="7" t="n">
        <v>-121.7900009</v>
      </c>
      <c r="O5361" s="12" t="n">
        <v>1</v>
      </c>
    </row>
    <row r="5362" customFormat="false" ht="15" hidden="false" customHeight="true" outlineLevel="0" collapsed="false">
      <c r="A5362" s="6" t="n">
        <v>4198</v>
      </c>
      <c r="B5362" s="6" t="s">
        <v>36</v>
      </c>
      <c r="C5362" s="6" t="s">
        <v>20</v>
      </c>
      <c r="D5362" s="6" t="s">
        <v>50</v>
      </c>
      <c r="E5362" s="6" t="s">
        <v>72</v>
      </c>
      <c r="F5362" s="6" t="s">
        <v>23</v>
      </c>
      <c r="G5362" s="6" t="s">
        <v>44</v>
      </c>
      <c r="H5362" s="6" t="n">
        <v>0</v>
      </c>
      <c r="I5362" s="7" t="n">
        <v>129.9900055</v>
      </c>
      <c r="J5362" s="6" t="n">
        <v>1</v>
      </c>
      <c r="K5362" s="7" t="n">
        <v>129.9900055</v>
      </c>
      <c r="L5362" s="7" t="n">
        <v>20.79999924</v>
      </c>
      <c r="M5362" s="8" t="n">
        <v>0.159999996</v>
      </c>
      <c r="N5362" s="7" t="n">
        <v>16.37999916</v>
      </c>
      <c r="O5362" s="9" t="n">
        <v>0</v>
      </c>
    </row>
    <row r="5363" customFormat="false" ht="15" hidden="false" customHeight="true" outlineLevel="0" collapsed="false">
      <c r="A5363" s="6" t="n">
        <v>27861</v>
      </c>
      <c r="B5363" s="6" t="s">
        <v>19</v>
      </c>
      <c r="C5363" s="6" t="s">
        <v>37</v>
      </c>
      <c r="D5363" s="6" t="s">
        <v>27</v>
      </c>
      <c r="E5363" s="6" t="s">
        <v>42</v>
      </c>
      <c r="F5363" s="6" t="s">
        <v>58</v>
      </c>
      <c r="G5363" s="6" t="s">
        <v>44</v>
      </c>
      <c r="H5363" s="6" t="n">
        <v>4</v>
      </c>
      <c r="I5363" s="7" t="n">
        <v>49.97999954</v>
      </c>
      <c r="J5363" s="6" t="n">
        <v>1</v>
      </c>
      <c r="K5363" s="7" t="n">
        <v>49.97999954</v>
      </c>
      <c r="L5363" s="7" t="n">
        <v>6.5</v>
      </c>
      <c r="M5363" s="8" t="n">
        <v>0.129999995</v>
      </c>
      <c r="N5363" s="7" t="n">
        <v>-2.74000001</v>
      </c>
      <c r="O5363" s="9" t="n">
        <v>0</v>
      </c>
    </row>
    <row r="5364" customFormat="false" ht="15" hidden="false" customHeight="true" outlineLevel="0" collapsed="false">
      <c r="A5364" s="6" t="n">
        <v>42843</v>
      </c>
      <c r="B5364" s="6" t="s">
        <v>19</v>
      </c>
      <c r="C5364" s="6" t="s">
        <v>37</v>
      </c>
      <c r="D5364" s="6" t="s">
        <v>27</v>
      </c>
      <c r="E5364" s="6" t="s">
        <v>79</v>
      </c>
      <c r="F5364" s="6" t="s">
        <v>73</v>
      </c>
      <c r="G5364" s="6" t="s">
        <v>34</v>
      </c>
      <c r="H5364" s="6" t="n">
        <v>4</v>
      </c>
      <c r="I5364" s="7" t="n">
        <v>39.99000168</v>
      </c>
      <c r="J5364" s="6" t="n">
        <v>1</v>
      </c>
      <c r="K5364" s="7" t="n">
        <v>39.99000168</v>
      </c>
      <c r="L5364" s="7" t="n">
        <v>10</v>
      </c>
      <c r="M5364" s="8" t="n">
        <v>0.25</v>
      </c>
      <c r="N5364" s="7" t="n">
        <v>3</v>
      </c>
      <c r="O5364" s="9" t="n">
        <v>0</v>
      </c>
    </row>
    <row r="5365" customFormat="false" ht="15" hidden="false" customHeight="true" outlineLevel="0" collapsed="false">
      <c r="A5365" s="6" t="n">
        <v>54004</v>
      </c>
      <c r="B5365" s="6" t="s">
        <v>19</v>
      </c>
      <c r="C5365" s="6" t="s">
        <v>49</v>
      </c>
      <c r="D5365" s="6" t="s">
        <v>50</v>
      </c>
      <c r="E5365" s="6" t="s">
        <v>51</v>
      </c>
      <c r="F5365" s="6" t="s">
        <v>74</v>
      </c>
      <c r="G5365" s="6" t="s">
        <v>34</v>
      </c>
      <c r="H5365" s="6" t="n">
        <v>4</v>
      </c>
      <c r="I5365" s="7" t="n">
        <v>44.99000168</v>
      </c>
      <c r="J5365" s="6" t="n">
        <v>3</v>
      </c>
      <c r="K5365" s="7" t="n">
        <v>134.9700012</v>
      </c>
      <c r="L5365" s="7" t="n">
        <v>16.20000076</v>
      </c>
      <c r="M5365" s="8" t="n">
        <v>0.119999997</v>
      </c>
      <c r="N5365" s="7" t="n">
        <v>40.15000153</v>
      </c>
      <c r="O5365" s="12" t="n">
        <v>1</v>
      </c>
    </row>
    <row r="5366" customFormat="false" ht="15" hidden="false" customHeight="true" outlineLevel="0" collapsed="false">
      <c r="A5366" s="6" t="n">
        <v>7123</v>
      </c>
      <c r="B5366" s="6" t="s">
        <v>26</v>
      </c>
      <c r="C5366" s="6" t="s">
        <v>49</v>
      </c>
      <c r="D5366" s="6" t="s">
        <v>50</v>
      </c>
      <c r="E5366" s="6" t="s">
        <v>72</v>
      </c>
      <c r="F5366" s="6" t="s">
        <v>40</v>
      </c>
      <c r="G5366" s="6" t="s">
        <v>24</v>
      </c>
      <c r="H5366" s="6" t="n">
        <v>1</v>
      </c>
      <c r="I5366" s="7" t="n">
        <v>399.980011</v>
      </c>
      <c r="J5366" s="6" t="n">
        <v>1</v>
      </c>
      <c r="K5366" s="7" t="n">
        <v>399.980011</v>
      </c>
      <c r="L5366" s="7" t="n">
        <v>16</v>
      </c>
      <c r="M5366" s="8" t="n">
        <v>0.039999999</v>
      </c>
      <c r="N5366" s="7" t="n">
        <v>38.40000153</v>
      </c>
      <c r="O5366" s="12" t="n">
        <v>1</v>
      </c>
    </row>
    <row r="5367" customFormat="false" ht="15" hidden="false" customHeight="true" outlineLevel="0" collapsed="false">
      <c r="A5367" s="6" t="n">
        <v>56268</v>
      </c>
      <c r="B5367" s="6" t="s">
        <v>19</v>
      </c>
      <c r="C5367" s="6" t="s">
        <v>20</v>
      </c>
      <c r="D5367" s="6" t="s">
        <v>50</v>
      </c>
      <c r="E5367" s="6" t="s">
        <v>72</v>
      </c>
      <c r="F5367" s="6" t="s">
        <v>75</v>
      </c>
      <c r="G5367" s="6" t="s">
        <v>44</v>
      </c>
      <c r="H5367" s="6" t="n">
        <v>4</v>
      </c>
      <c r="I5367" s="7" t="n">
        <v>299.980011</v>
      </c>
      <c r="J5367" s="6" t="n">
        <v>1</v>
      </c>
      <c r="K5367" s="7" t="n">
        <v>299.980011</v>
      </c>
      <c r="L5367" s="7" t="n">
        <v>51</v>
      </c>
      <c r="M5367" s="8" t="n">
        <v>0.170000002</v>
      </c>
      <c r="N5367" s="7" t="n">
        <v>117.0199966</v>
      </c>
      <c r="O5367" s="9" t="n">
        <v>0</v>
      </c>
    </row>
    <row r="5368" customFormat="false" ht="15" hidden="false" customHeight="true" outlineLevel="0" collapsed="false">
      <c r="A5368" s="6" t="n">
        <v>32446</v>
      </c>
      <c r="B5368" s="6" t="s">
        <v>46</v>
      </c>
      <c r="C5368" s="6" t="s">
        <v>20</v>
      </c>
      <c r="D5368" s="6" t="s">
        <v>31</v>
      </c>
      <c r="E5368" s="6" t="s">
        <v>62</v>
      </c>
      <c r="F5368" s="6" t="s">
        <v>58</v>
      </c>
      <c r="G5368" s="6" t="s">
        <v>47</v>
      </c>
      <c r="H5368" s="6" t="n">
        <v>2</v>
      </c>
      <c r="I5368" s="7" t="n">
        <v>49.97999954</v>
      </c>
      <c r="J5368" s="6" t="n">
        <v>2</v>
      </c>
      <c r="K5368" s="7" t="n">
        <v>99.95999908</v>
      </c>
      <c r="L5368" s="7" t="n">
        <v>17.98999977</v>
      </c>
      <c r="M5368" s="8" t="n">
        <v>0.180000007</v>
      </c>
      <c r="N5368" s="7" t="n">
        <v>-54.66999817</v>
      </c>
      <c r="O5368" s="9" t="n">
        <v>0</v>
      </c>
    </row>
    <row r="5369" customFormat="false" ht="15" hidden="false" customHeight="true" outlineLevel="0" collapsed="false">
      <c r="A5369" s="6" t="n">
        <v>48633</v>
      </c>
      <c r="B5369" s="6" t="s">
        <v>26</v>
      </c>
      <c r="C5369" s="6" t="s">
        <v>20</v>
      </c>
      <c r="D5369" s="6" t="s">
        <v>38</v>
      </c>
      <c r="E5369" s="6" t="s">
        <v>39</v>
      </c>
      <c r="F5369" s="6" t="s">
        <v>57</v>
      </c>
      <c r="G5369" s="6" t="s">
        <v>44</v>
      </c>
      <c r="H5369" s="6" t="n">
        <v>1</v>
      </c>
      <c r="I5369" s="7" t="n">
        <v>50</v>
      </c>
      <c r="J5369" s="6" t="n">
        <v>2</v>
      </c>
      <c r="K5369" s="7" t="n">
        <v>100</v>
      </c>
      <c r="L5369" s="7" t="n">
        <v>25</v>
      </c>
      <c r="M5369" s="8" t="n">
        <v>0.25</v>
      </c>
      <c r="N5369" s="7" t="n">
        <v>26.25</v>
      </c>
      <c r="O5369" s="12" t="n">
        <v>1</v>
      </c>
    </row>
    <row r="5370" customFormat="false" ht="15" hidden="false" customHeight="true" outlineLevel="0" collapsed="false">
      <c r="A5370" s="6" t="n">
        <v>46841</v>
      </c>
      <c r="B5370" s="6" t="s">
        <v>19</v>
      </c>
      <c r="C5370" s="6" t="s">
        <v>20</v>
      </c>
      <c r="D5370" s="6" t="s">
        <v>21</v>
      </c>
      <c r="E5370" s="6" t="s">
        <v>66</v>
      </c>
      <c r="F5370" s="6" t="s">
        <v>58</v>
      </c>
      <c r="G5370" s="6" t="s">
        <v>24</v>
      </c>
      <c r="H5370" s="6" t="n">
        <v>4</v>
      </c>
      <c r="I5370" s="7" t="n">
        <v>49.97999954</v>
      </c>
      <c r="J5370" s="6" t="n">
        <v>2</v>
      </c>
      <c r="K5370" s="7" t="n">
        <v>99.95999908</v>
      </c>
      <c r="L5370" s="7" t="n">
        <v>9</v>
      </c>
      <c r="M5370" s="8" t="n">
        <v>0.090000004</v>
      </c>
      <c r="N5370" s="7" t="n">
        <v>37.29999924</v>
      </c>
      <c r="O5370" s="9" t="n">
        <v>0</v>
      </c>
    </row>
    <row r="5371" customFormat="false" ht="15" hidden="false" customHeight="true" outlineLevel="0" collapsed="false">
      <c r="A5371" s="6" t="n">
        <v>6663</v>
      </c>
      <c r="B5371" s="6" t="s">
        <v>46</v>
      </c>
      <c r="C5371" s="6" t="s">
        <v>49</v>
      </c>
      <c r="D5371" s="6" t="s">
        <v>50</v>
      </c>
      <c r="E5371" s="6" t="s">
        <v>51</v>
      </c>
      <c r="F5371" s="6" t="s">
        <v>73</v>
      </c>
      <c r="G5371" s="6" t="s">
        <v>34</v>
      </c>
      <c r="H5371" s="6" t="n">
        <v>2</v>
      </c>
      <c r="I5371" s="7" t="n">
        <v>39.99000168</v>
      </c>
      <c r="J5371" s="6" t="n">
        <v>4</v>
      </c>
      <c r="K5371" s="7" t="n">
        <v>159.9600067</v>
      </c>
      <c r="L5371" s="7" t="n">
        <v>23.98999977</v>
      </c>
      <c r="M5371" s="8" t="n">
        <v>0.150000006</v>
      </c>
      <c r="N5371" s="7" t="n">
        <v>53.02999878</v>
      </c>
      <c r="O5371" s="12" t="n">
        <v>1</v>
      </c>
    </row>
    <row r="5372" customFormat="false" ht="15" hidden="false" customHeight="true" outlineLevel="0" collapsed="false">
      <c r="A5372" s="6" t="n">
        <v>42796</v>
      </c>
      <c r="B5372" s="6" t="s">
        <v>46</v>
      </c>
      <c r="C5372" s="6" t="s">
        <v>20</v>
      </c>
      <c r="D5372" s="6" t="s">
        <v>38</v>
      </c>
      <c r="E5372" s="6" t="s">
        <v>98</v>
      </c>
      <c r="F5372" s="6" t="s">
        <v>71</v>
      </c>
      <c r="G5372" s="6" t="s">
        <v>34</v>
      </c>
      <c r="H5372" s="6" t="n">
        <v>2</v>
      </c>
      <c r="I5372" s="7" t="n">
        <v>199.9900055</v>
      </c>
      <c r="J5372" s="6" t="n">
        <v>1</v>
      </c>
      <c r="K5372" s="7" t="n">
        <v>199.9900055</v>
      </c>
      <c r="L5372" s="7" t="n">
        <v>0</v>
      </c>
      <c r="M5372" s="8" t="n">
        <v>0</v>
      </c>
      <c r="N5372" s="7" t="n">
        <v>-139.9900055</v>
      </c>
      <c r="O5372" s="9" t="n">
        <v>0</v>
      </c>
    </row>
    <row r="5373" customFormat="false" ht="15" hidden="false" customHeight="true" outlineLevel="0" collapsed="false">
      <c r="A5373" s="6" t="n">
        <v>57611</v>
      </c>
      <c r="B5373" s="6" t="s">
        <v>19</v>
      </c>
      <c r="C5373" s="6" t="s">
        <v>20</v>
      </c>
      <c r="D5373" s="6" t="s">
        <v>50</v>
      </c>
      <c r="E5373" s="6" t="s">
        <v>51</v>
      </c>
      <c r="F5373" s="6" t="s">
        <v>84</v>
      </c>
      <c r="G5373" s="6" t="s">
        <v>34</v>
      </c>
      <c r="H5373" s="6" t="n">
        <v>4</v>
      </c>
      <c r="I5373" s="7" t="n">
        <v>30</v>
      </c>
      <c r="J5373" s="6" t="n">
        <v>5</v>
      </c>
      <c r="K5373" s="7" t="n">
        <v>150</v>
      </c>
      <c r="L5373" s="7" t="n">
        <v>4.5</v>
      </c>
      <c r="M5373" s="8" t="n">
        <v>0.029999999</v>
      </c>
      <c r="N5373" s="7" t="n">
        <v>36.38000107</v>
      </c>
      <c r="O5373" s="9" t="n">
        <v>0</v>
      </c>
    </row>
    <row r="5374" customFormat="false" ht="15" hidden="false" customHeight="true" outlineLevel="0" collapsed="false">
      <c r="A5374" s="6" t="n">
        <v>40292</v>
      </c>
      <c r="B5374" s="6" t="s">
        <v>46</v>
      </c>
      <c r="C5374" s="6" t="s">
        <v>49</v>
      </c>
      <c r="D5374" s="6" t="s">
        <v>31</v>
      </c>
      <c r="E5374" s="6" t="s">
        <v>86</v>
      </c>
      <c r="F5374" s="6" t="s">
        <v>23</v>
      </c>
      <c r="G5374" s="6" t="s">
        <v>34</v>
      </c>
      <c r="H5374" s="6" t="n">
        <v>2</v>
      </c>
      <c r="I5374" s="7" t="n">
        <v>129.9900055</v>
      </c>
      <c r="J5374" s="6" t="n">
        <v>1</v>
      </c>
      <c r="K5374" s="7" t="n">
        <v>129.9900055</v>
      </c>
      <c r="L5374" s="7" t="n">
        <v>11.69999981</v>
      </c>
      <c r="M5374" s="8" t="n">
        <v>0.090000004</v>
      </c>
      <c r="N5374" s="7" t="n">
        <v>37.02999878</v>
      </c>
      <c r="O5374" s="12" t="n">
        <v>1</v>
      </c>
    </row>
    <row r="5375" customFormat="false" ht="15" hidden="false" customHeight="true" outlineLevel="0" collapsed="false">
      <c r="A5375" s="6" t="n">
        <v>29299</v>
      </c>
      <c r="B5375" s="6" t="s">
        <v>19</v>
      </c>
      <c r="C5375" s="6" t="s">
        <v>49</v>
      </c>
      <c r="D5375" s="6" t="s">
        <v>27</v>
      </c>
      <c r="E5375" s="6" t="s">
        <v>28</v>
      </c>
      <c r="F5375" s="6" t="s">
        <v>23</v>
      </c>
      <c r="G5375" s="6" t="s">
        <v>34</v>
      </c>
      <c r="H5375" s="6" t="n">
        <v>4</v>
      </c>
      <c r="I5375" s="7" t="n">
        <v>129.9900055</v>
      </c>
      <c r="J5375" s="6" t="n">
        <v>1</v>
      </c>
      <c r="K5375" s="7" t="n">
        <v>129.9900055</v>
      </c>
      <c r="L5375" s="7" t="n">
        <v>3.900000095</v>
      </c>
      <c r="M5375" s="8" t="n">
        <v>0.029999999</v>
      </c>
      <c r="N5375" s="7" t="n">
        <v>18.90999985</v>
      </c>
      <c r="O5375" s="12" t="n">
        <v>1</v>
      </c>
    </row>
    <row r="5376" customFormat="false" ht="15" hidden="false" customHeight="true" outlineLevel="0" collapsed="false">
      <c r="A5376" s="6" t="n">
        <v>23735</v>
      </c>
      <c r="B5376" s="6" t="s">
        <v>19</v>
      </c>
      <c r="C5376" s="6" t="s">
        <v>20</v>
      </c>
      <c r="D5376" s="6" t="s">
        <v>27</v>
      </c>
      <c r="E5376" s="6" t="s">
        <v>54</v>
      </c>
      <c r="F5376" s="6" t="s">
        <v>23</v>
      </c>
      <c r="G5376" s="6" t="s">
        <v>34</v>
      </c>
      <c r="H5376" s="6" t="n">
        <v>4</v>
      </c>
      <c r="I5376" s="7" t="n">
        <v>129.9900055</v>
      </c>
      <c r="J5376" s="6" t="n">
        <v>1</v>
      </c>
      <c r="K5376" s="7" t="n">
        <v>129.9900055</v>
      </c>
      <c r="L5376" s="7" t="n">
        <v>0</v>
      </c>
      <c r="M5376" s="8" t="n">
        <v>0</v>
      </c>
      <c r="N5376" s="7" t="n">
        <v>35.75</v>
      </c>
      <c r="O5376" s="12" t="n">
        <v>1</v>
      </c>
    </row>
    <row r="5377" customFormat="false" ht="15" hidden="false" customHeight="true" outlineLevel="0" collapsed="false">
      <c r="A5377" s="6" t="n">
        <v>20371</v>
      </c>
      <c r="B5377" s="6" t="s">
        <v>46</v>
      </c>
      <c r="C5377" s="6" t="s">
        <v>20</v>
      </c>
      <c r="D5377" s="6" t="s">
        <v>27</v>
      </c>
      <c r="E5377" s="6" t="s">
        <v>54</v>
      </c>
      <c r="F5377" s="6" t="s">
        <v>75</v>
      </c>
      <c r="G5377" s="6" t="s">
        <v>24</v>
      </c>
      <c r="H5377" s="6" t="n">
        <v>2</v>
      </c>
      <c r="I5377" s="7" t="n">
        <v>299.980011</v>
      </c>
      <c r="J5377" s="6" t="n">
        <v>1</v>
      </c>
      <c r="K5377" s="7" t="n">
        <v>299.980011</v>
      </c>
      <c r="L5377" s="7" t="n">
        <v>36</v>
      </c>
      <c r="M5377" s="8" t="n">
        <v>0.119999997</v>
      </c>
      <c r="N5377" s="7" t="n">
        <v>62.83000183</v>
      </c>
      <c r="O5377" s="9" t="n">
        <v>0</v>
      </c>
    </row>
    <row r="5378" customFormat="false" ht="15" hidden="false" customHeight="true" outlineLevel="0" collapsed="false">
      <c r="A5378" s="6" t="n">
        <v>18168</v>
      </c>
      <c r="B5378" s="6" t="s">
        <v>19</v>
      </c>
      <c r="C5378" s="6" t="s">
        <v>37</v>
      </c>
      <c r="D5378" s="6" t="s">
        <v>21</v>
      </c>
      <c r="E5378" s="6" t="s">
        <v>65</v>
      </c>
      <c r="F5378" s="6" t="s">
        <v>33</v>
      </c>
      <c r="G5378" s="6" t="s">
        <v>44</v>
      </c>
      <c r="H5378" s="6" t="n">
        <v>4</v>
      </c>
      <c r="I5378" s="7" t="n">
        <v>59.99000168</v>
      </c>
      <c r="J5378" s="6" t="n">
        <v>4</v>
      </c>
      <c r="K5378" s="7" t="n">
        <v>239.9600067</v>
      </c>
      <c r="L5378" s="7" t="n">
        <v>2.400000095</v>
      </c>
      <c r="M5378" s="8" t="n">
        <v>0.01</v>
      </c>
      <c r="N5378" s="7" t="n">
        <v>40.38999939</v>
      </c>
      <c r="O5378" s="9" t="n">
        <v>0</v>
      </c>
    </row>
    <row r="5379" customFormat="false" ht="15" hidden="false" customHeight="true" outlineLevel="0" collapsed="false">
      <c r="A5379" s="6" t="n">
        <v>39324</v>
      </c>
      <c r="B5379" s="6" t="s">
        <v>26</v>
      </c>
      <c r="C5379" s="6" t="s">
        <v>20</v>
      </c>
      <c r="D5379" s="6" t="s">
        <v>31</v>
      </c>
      <c r="E5379" s="6" t="s">
        <v>32</v>
      </c>
      <c r="F5379" s="6" t="s">
        <v>73</v>
      </c>
      <c r="G5379" s="6" t="s">
        <v>24</v>
      </c>
      <c r="H5379" s="6" t="n">
        <v>1</v>
      </c>
      <c r="I5379" s="7" t="n">
        <v>39.99000168</v>
      </c>
      <c r="J5379" s="6" t="n">
        <v>3</v>
      </c>
      <c r="K5379" s="7" t="n">
        <v>119.9700012</v>
      </c>
      <c r="L5379" s="7" t="n">
        <v>19.20000076</v>
      </c>
      <c r="M5379" s="8" t="n">
        <v>0.159999996</v>
      </c>
      <c r="N5379" s="7" t="n">
        <v>6.25</v>
      </c>
      <c r="O5379" s="12" t="n">
        <v>1</v>
      </c>
    </row>
    <row r="5380" customFormat="false" ht="15" hidden="false" customHeight="true" outlineLevel="0" collapsed="false">
      <c r="A5380" s="6" t="n">
        <v>61067</v>
      </c>
      <c r="B5380" s="6" t="s">
        <v>36</v>
      </c>
      <c r="C5380" s="6" t="s">
        <v>20</v>
      </c>
      <c r="D5380" s="6" t="s">
        <v>50</v>
      </c>
      <c r="E5380" s="6" t="s">
        <v>51</v>
      </c>
      <c r="F5380" s="6" t="s">
        <v>40</v>
      </c>
      <c r="G5380" s="6" t="s">
        <v>34</v>
      </c>
      <c r="H5380" s="6" t="n">
        <v>0</v>
      </c>
      <c r="I5380" s="7" t="n">
        <v>399.980011</v>
      </c>
      <c r="J5380" s="6" t="n">
        <v>1</v>
      </c>
      <c r="K5380" s="7" t="n">
        <v>399.980011</v>
      </c>
      <c r="L5380" s="7" t="n">
        <v>12</v>
      </c>
      <c r="M5380" s="8" t="n">
        <v>0.029999999</v>
      </c>
      <c r="N5380" s="7" t="n">
        <v>-72.94000244</v>
      </c>
      <c r="O5380" s="9" t="n">
        <v>0</v>
      </c>
    </row>
    <row r="5381" customFormat="false" ht="15" hidden="false" customHeight="true" outlineLevel="0" collapsed="false">
      <c r="A5381" s="6" t="n">
        <v>7725</v>
      </c>
      <c r="B5381" s="6" t="s">
        <v>46</v>
      </c>
      <c r="C5381" s="6" t="s">
        <v>20</v>
      </c>
      <c r="D5381" s="6" t="s">
        <v>50</v>
      </c>
      <c r="E5381" s="6" t="s">
        <v>63</v>
      </c>
      <c r="F5381" s="6" t="s">
        <v>71</v>
      </c>
      <c r="G5381" s="6" t="s">
        <v>34</v>
      </c>
      <c r="H5381" s="6" t="n">
        <v>2</v>
      </c>
      <c r="I5381" s="7" t="n">
        <v>199.9900055</v>
      </c>
      <c r="J5381" s="6" t="n">
        <v>1</v>
      </c>
      <c r="K5381" s="7" t="n">
        <v>199.9900055</v>
      </c>
      <c r="L5381" s="7" t="n">
        <v>26</v>
      </c>
      <c r="M5381" s="8" t="n">
        <v>0.129999995</v>
      </c>
      <c r="N5381" s="7" t="n">
        <v>64.37999725</v>
      </c>
      <c r="O5381" s="12" t="n">
        <v>1</v>
      </c>
    </row>
    <row r="5382" customFormat="false" ht="15" hidden="false" customHeight="true" outlineLevel="0" collapsed="false">
      <c r="A5382" s="6" t="n">
        <v>58639</v>
      </c>
      <c r="B5382" s="6" t="s">
        <v>19</v>
      </c>
      <c r="C5382" s="6" t="s">
        <v>20</v>
      </c>
      <c r="D5382" s="6" t="s">
        <v>50</v>
      </c>
      <c r="E5382" s="6" t="s">
        <v>51</v>
      </c>
      <c r="F5382" s="6" t="s">
        <v>23</v>
      </c>
      <c r="G5382" s="6" t="s">
        <v>34</v>
      </c>
      <c r="H5382" s="6" t="n">
        <v>4</v>
      </c>
      <c r="I5382" s="7" t="n">
        <v>129.9900055</v>
      </c>
      <c r="J5382" s="6" t="n">
        <v>1</v>
      </c>
      <c r="K5382" s="7" t="n">
        <v>129.9900055</v>
      </c>
      <c r="L5382" s="7" t="n">
        <v>2.599999905</v>
      </c>
      <c r="M5382" s="8" t="n">
        <v>0.02</v>
      </c>
      <c r="N5382" s="7" t="n">
        <v>-168.7899933</v>
      </c>
      <c r="O5382" s="12" t="n">
        <v>1</v>
      </c>
    </row>
    <row r="5383" customFormat="false" ht="15" hidden="false" customHeight="true" outlineLevel="0" collapsed="false">
      <c r="A5383" s="6" t="n">
        <v>50022</v>
      </c>
      <c r="B5383" s="6" t="s">
        <v>19</v>
      </c>
      <c r="C5383" s="6" t="s">
        <v>49</v>
      </c>
      <c r="D5383" s="6" t="s">
        <v>27</v>
      </c>
      <c r="E5383" s="6" t="s">
        <v>79</v>
      </c>
      <c r="F5383" s="6" t="s">
        <v>71</v>
      </c>
      <c r="G5383" s="6" t="s">
        <v>44</v>
      </c>
      <c r="H5383" s="6" t="n">
        <v>4</v>
      </c>
      <c r="I5383" s="7" t="n">
        <v>199.9900055</v>
      </c>
      <c r="J5383" s="6" t="n">
        <v>1</v>
      </c>
      <c r="K5383" s="7" t="n">
        <v>199.9900055</v>
      </c>
      <c r="L5383" s="7" t="n">
        <v>34</v>
      </c>
      <c r="M5383" s="8" t="n">
        <v>0.170000002</v>
      </c>
      <c r="N5383" s="7" t="n">
        <v>78.01999664</v>
      </c>
      <c r="O5383" s="9" t="n">
        <v>0</v>
      </c>
    </row>
    <row r="5384" customFormat="false" ht="15" hidden="false" customHeight="true" outlineLevel="0" collapsed="false">
      <c r="A5384" s="6" t="n">
        <v>69347</v>
      </c>
      <c r="B5384" s="6" t="s">
        <v>46</v>
      </c>
      <c r="C5384" s="6" t="s">
        <v>20</v>
      </c>
      <c r="D5384" s="6" t="s">
        <v>21</v>
      </c>
      <c r="E5384" s="6" t="s">
        <v>22</v>
      </c>
      <c r="F5384" s="6" t="s">
        <v>109</v>
      </c>
      <c r="G5384" s="6" t="s">
        <v>24</v>
      </c>
      <c r="H5384" s="6" t="n">
        <v>2</v>
      </c>
      <c r="I5384" s="7" t="n">
        <v>11.28999996</v>
      </c>
      <c r="J5384" s="6" t="n">
        <v>1</v>
      </c>
      <c r="K5384" s="7" t="n">
        <v>11.28999996</v>
      </c>
      <c r="L5384" s="7" t="n">
        <v>0.449999988</v>
      </c>
      <c r="M5384" s="8" t="n">
        <v>0.039999999</v>
      </c>
      <c r="N5384" s="7" t="n">
        <v>4.769999981</v>
      </c>
      <c r="O5384" s="12" t="n">
        <v>1</v>
      </c>
    </row>
    <row r="5385" customFormat="false" ht="15" hidden="false" customHeight="true" outlineLevel="0" collapsed="false">
      <c r="A5385" s="6" t="n">
        <v>33345</v>
      </c>
      <c r="B5385" s="6" t="s">
        <v>46</v>
      </c>
      <c r="C5385" s="6" t="s">
        <v>49</v>
      </c>
      <c r="D5385" s="6" t="s">
        <v>31</v>
      </c>
      <c r="E5385" s="6" t="s">
        <v>32</v>
      </c>
      <c r="F5385" s="6" t="s">
        <v>33</v>
      </c>
      <c r="G5385" s="6" t="s">
        <v>34</v>
      </c>
      <c r="H5385" s="6" t="n">
        <v>2</v>
      </c>
      <c r="I5385" s="7" t="n">
        <v>59.99000168</v>
      </c>
      <c r="J5385" s="6" t="n">
        <v>5</v>
      </c>
      <c r="K5385" s="7" t="n">
        <v>299.9500122</v>
      </c>
      <c r="L5385" s="7" t="n">
        <v>3</v>
      </c>
      <c r="M5385" s="8" t="n">
        <v>0.01</v>
      </c>
      <c r="N5385" s="7" t="n">
        <v>29.70000076</v>
      </c>
      <c r="O5385" s="12" t="n">
        <v>1</v>
      </c>
    </row>
    <row r="5386" customFormat="false" ht="15" hidden="false" customHeight="true" outlineLevel="0" collapsed="false">
      <c r="A5386" s="6" t="n">
        <v>42232</v>
      </c>
      <c r="B5386" s="6" t="s">
        <v>36</v>
      </c>
      <c r="C5386" s="6" t="s">
        <v>20</v>
      </c>
      <c r="D5386" s="6" t="s">
        <v>38</v>
      </c>
      <c r="E5386" s="6" t="s">
        <v>94</v>
      </c>
      <c r="F5386" s="6" t="s">
        <v>75</v>
      </c>
      <c r="G5386" s="6" t="s">
        <v>34</v>
      </c>
      <c r="H5386" s="6" t="n">
        <v>0</v>
      </c>
      <c r="I5386" s="7" t="n">
        <v>299.980011</v>
      </c>
      <c r="J5386" s="6" t="n">
        <v>1</v>
      </c>
      <c r="K5386" s="7" t="n">
        <v>299.980011</v>
      </c>
      <c r="L5386" s="7" t="n">
        <v>45</v>
      </c>
      <c r="M5386" s="8" t="n">
        <v>0.150000006</v>
      </c>
      <c r="N5386" s="7" t="n">
        <v>66.30000305</v>
      </c>
      <c r="O5386" s="9" t="n">
        <v>0</v>
      </c>
    </row>
    <row r="5387" customFormat="false" ht="15" hidden="false" customHeight="true" outlineLevel="0" collapsed="false">
      <c r="A5387" s="6" t="n">
        <v>44292</v>
      </c>
      <c r="B5387" s="6" t="s">
        <v>26</v>
      </c>
      <c r="C5387" s="6" t="s">
        <v>20</v>
      </c>
      <c r="D5387" s="6" t="s">
        <v>38</v>
      </c>
      <c r="E5387" s="6" t="s">
        <v>92</v>
      </c>
      <c r="F5387" s="6" t="s">
        <v>33</v>
      </c>
      <c r="G5387" s="6" t="s">
        <v>34</v>
      </c>
      <c r="H5387" s="6" t="n">
        <v>1</v>
      </c>
      <c r="I5387" s="7" t="n">
        <v>59.99000168</v>
      </c>
      <c r="J5387" s="6" t="n">
        <v>3</v>
      </c>
      <c r="K5387" s="7" t="n">
        <v>179.9700012</v>
      </c>
      <c r="L5387" s="7" t="n">
        <v>32.38999939</v>
      </c>
      <c r="M5387" s="8" t="n">
        <v>0.180000007</v>
      </c>
      <c r="N5387" s="7" t="n">
        <v>33.93999863</v>
      </c>
      <c r="O5387" s="12" t="n">
        <v>1</v>
      </c>
    </row>
    <row r="5388" customFormat="false" ht="15" hidden="false" customHeight="true" outlineLevel="0" collapsed="false">
      <c r="A5388" s="6" t="n">
        <v>58328</v>
      </c>
      <c r="B5388" s="6" t="s">
        <v>19</v>
      </c>
      <c r="C5388" s="6" t="s">
        <v>37</v>
      </c>
      <c r="D5388" s="6" t="s">
        <v>50</v>
      </c>
      <c r="E5388" s="6" t="s">
        <v>51</v>
      </c>
      <c r="F5388" s="6" t="s">
        <v>71</v>
      </c>
      <c r="G5388" s="6" t="s">
        <v>34</v>
      </c>
      <c r="H5388" s="6" t="n">
        <v>4</v>
      </c>
      <c r="I5388" s="7" t="n">
        <v>199.9900055</v>
      </c>
      <c r="J5388" s="6" t="n">
        <v>1</v>
      </c>
      <c r="K5388" s="7" t="n">
        <v>199.9900055</v>
      </c>
      <c r="L5388" s="7" t="n">
        <v>50</v>
      </c>
      <c r="M5388" s="8" t="n">
        <v>0.25</v>
      </c>
      <c r="N5388" s="7" t="n">
        <v>42</v>
      </c>
      <c r="O5388" s="9" t="n">
        <v>0</v>
      </c>
    </row>
    <row r="5389" customFormat="false" ht="15" hidden="false" customHeight="true" outlineLevel="0" collapsed="false">
      <c r="A5389" s="6" t="n">
        <v>53967</v>
      </c>
      <c r="B5389" s="6" t="s">
        <v>19</v>
      </c>
      <c r="C5389" s="6" t="s">
        <v>37</v>
      </c>
      <c r="D5389" s="6" t="s">
        <v>50</v>
      </c>
      <c r="E5389" s="6" t="s">
        <v>51</v>
      </c>
      <c r="F5389" s="6" t="s">
        <v>33</v>
      </c>
      <c r="G5389" s="6" t="s">
        <v>34</v>
      </c>
      <c r="H5389" s="6" t="n">
        <v>4</v>
      </c>
      <c r="I5389" s="7" t="n">
        <v>59.99000168</v>
      </c>
      <c r="J5389" s="6" t="n">
        <v>2</v>
      </c>
      <c r="K5389" s="7" t="n">
        <v>119.9800034</v>
      </c>
      <c r="L5389" s="7" t="n">
        <v>0</v>
      </c>
      <c r="M5389" s="8" t="n">
        <v>0</v>
      </c>
      <c r="N5389" s="7" t="n">
        <v>12</v>
      </c>
      <c r="O5389" s="9" t="n">
        <v>0</v>
      </c>
    </row>
    <row r="5390" customFormat="false" ht="15" hidden="false" customHeight="true" outlineLevel="0" collapsed="false">
      <c r="A5390" s="6" t="n">
        <v>49078</v>
      </c>
      <c r="B5390" s="6" t="s">
        <v>19</v>
      </c>
      <c r="C5390" s="6" t="s">
        <v>37</v>
      </c>
      <c r="D5390" s="6" t="s">
        <v>38</v>
      </c>
      <c r="E5390" s="6" t="s">
        <v>70</v>
      </c>
      <c r="F5390" s="6" t="s">
        <v>29</v>
      </c>
      <c r="G5390" s="6" t="s">
        <v>24</v>
      </c>
      <c r="H5390" s="6" t="n">
        <v>4</v>
      </c>
      <c r="I5390" s="7" t="n">
        <v>99.98999786</v>
      </c>
      <c r="J5390" s="6" t="n">
        <v>1</v>
      </c>
      <c r="K5390" s="7" t="n">
        <v>99.98999786</v>
      </c>
      <c r="L5390" s="7" t="n">
        <v>7</v>
      </c>
      <c r="M5390" s="8" t="n">
        <v>0.07</v>
      </c>
      <c r="N5390" s="7" t="n">
        <v>32.54999924</v>
      </c>
      <c r="O5390" s="9" t="n">
        <v>0</v>
      </c>
    </row>
    <row r="5391" customFormat="false" ht="15" hidden="false" customHeight="true" outlineLevel="0" collapsed="false">
      <c r="A5391" s="6" t="n">
        <v>33648</v>
      </c>
      <c r="B5391" s="6" t="s">
        <v>26</v>
      </c>
      <c r="C5391" s="6" t="s">
        <v>37</v>
      </c>
      <c r="D5391" s="6" t="s">
        <v>31</v>
      </c>
      <c r="E5391" s="6" t="s">
        <v>56</v>
      </c>
      <c r="F5391" s="6" t="s">
        <v>71</v>
      </c>
      <c r="G5391" s="6" t="s">
        <v>44</v>
      </c>
      <c r="H5391" s="6" t="n">
        <v>1</v>
      </c>
      <c r="I5391" s="7" t="n">
        <v>199.9900055</v>
      </c>
      <c r="J5391" s="6" t="n">
        <v>1</v>
      </c>
      <c r="K5391" s="7" t="n">
        <v>199.9900055</v>
      </c>
      <c r="L5391" s="7" t="n">
        <v>2</v>
      </c>
      <c r="M5391" s="8" t="n">
        <v>0.01</v>
      </c>
      <c r="N5391" s="7" t="n">
        <v>57.41999817</v>
      </c>
      <c r="O5391" s="12" t="n">
        <v>1</v>
      </c>
    </row>
    <row r="5392" customFormat="false" ht="15" hidden="false" customHeight="true" outlineLevel="0" collapsed="false">
      <c r="A5392" s="6" t="n">
        <v>64523</v>
      </c>
      <c r="B5392" s="6" t="s">
        <v>46</v>
      </c>
      <c r="C5392" s="6" t="s">
        <v>37</v>
      </c>
      <c r="D5392" s="6" t="s">
        <v>21</v>
      </c>
      <c r="E5392" s="6" t="s">
        <v>65</v>
      </c>
      <c r="F5392" s="6" t="s">
        <v>75</v>
      </c>
      <c r="G5392" s="6" t="s">
        <v>34</v>
      </c>
      <c r="H5392" s="6" t="n">
        <v>2</v>
      </c>
      <c r="I5392" s="7" t="n">
        <v>299.980011</v>
      </c>
      <c r="J5392" s="6" t="n">
        <v>1</v>
      </c>
      <c r="K5392" s="7" t="n">
        <v>299.980011</v>
      </c>
      <c r="L5392" s="7" t="n">
        <v>45</v>
      </c>
      <c r="M5392" s="8" t="n">
        <v>0.150000006</v>
      </c>
      <c r="N5392" s="7" t="n">
        <v>63.75</v>
      </c>
      <c r="O5392" s="12" t="n">
        <v>1</v>
      </c>
    </row>
    <row r="5393" customFormat="false" ht="15" hidden="false" customHeight="true" outlineLevel="0" collapsed="false">
      <c r="A5393" s="6" t="n">
        <v>56728</v>
      </c>
      <c r="B5393" s="6" t="s">
        <v>19</v>
      </c>
      <c r="C5393" s="6" t="s">
        <v>49</v>
      </c>
      <c r="D5393" s="6" t="s">
        <v>50</v>
      </c>
      <c r="E5393" s="6" t="s">
        <v>51</v>
      </c>
      <c r="F5393" s="6" t="s">
        <v>40</v>
      </c>
      <c r="G5393" s="6" t="s">
        <v>24</v>
      </c>
      <c r="H5393" s="6" t="n">
        <v>4</v>
      </c>
      <c r="I5393" s="7" t="n">
        <v>399.980011</v>
      </c>
      <c r="J5393" s="6" t="n">
        <v>1</v>
      </c>
      <c r="K5393" s="7" t="n">
        <v>399.980011</v>
      </c>
      <c r="L5393" s="7" t="n">
        <v>0</v>
      </c>
      <c r="M5393" s="8" t="n">
        <v>0</v>
      </c>
      <c r="N5393" s="7" t="n">
        <v>45.20000076</v>
      </c>
      <c r="O5393" s="9" t="n">
        <v>0</v>
      </c>
    </row>
    <row r="5394" customFormat="false" ht="15" hidden="false" customHeight="true" outlineLevel="0" collapsed="false">
      <c r="A5394" s="6" t="n">
        <v>65310</v>
      </c>
      <c r="B5394" s="6" t="s">
        <v>19</v>
      </c>
      <c r="C5394" s="6" t="s">
        <v>20</v>
      </c>
      <c r="D5394" s="6" t="s">
        <v>21</v>
      </c>
      <c r="E5394" s="6" t="s">
        <v>65</v>
      </c>
      <c r="F5394" s="6" t="s">
        <v>33</v>
      </c>
      <c r="G5394" s="6" t="s">
        <v>34</v>
      </c>
      <c r="H5394" s="6" t="n">
        <v>4</v>
      </c>
      <c r="I5394" s="7" t="n">
        <v>59.99000168</v>
      </c>
      <c r="J5394" s="6" t="n">
        <v>1</v>
      </c>
      <c r="K5394" s="7" t="n">
        <v>59.99000168</v>
      </c>
      <c r="L5394" s="7" t="n">
        <v>10.19999981</v>
      </c>
      <c r="M5394" s="8" t="n">
        <v>0.170000002</v>
      </c>
      <c r="N5394" s="7" t="n">
        <v>-11.19999981</v>
      </c>
      <c r="O5394" s="12" t="n">
        <v>1</v>
      </c>
    </row>
    <row r="5395" customFormat="false" ht="15" hidden="false" customHeight="true" outlineLevel="0" collapsed="false">
      <c r="A5395" s="6" t="n">
        <v>7405</v>
      </c>
      <c r="B5395" s="6" t="s">
        <v>19</v>
      </c>
      <c r="C5395" s="6" t="s">
        <v>20</v>
      </c>
      <c r="D5395" s="6" t="s">
        <v>50</v>
      </c>
      <c r="E5395" s="6" t="s">
        <v>51</v>
      </c>
      <c r="F5395" s="6" t="s">
        <v>57</v>
      </c>
      <c r="G5395" s="6" t="s">
        <v>34</v>
      </c>
      <c r="H5395" s="6" t="n">
        <v>4</v>
      </c>
      <c r="I5395" s="7" t="n">
        <v>50</v>
      </c>
      <c r="J5395" s="6" t="n">
        <v>3</v>
      </c>
      <c r="K5395" s="7" t="n">
        <v>150</v>
      </c>
      <c r="L5395" s="7" t="n">
        <v>30</v>
      </c>
      <c r="M5395" s="8" t="n">
        <v>0.200000003</v>
      </c>
      <c r="N5395" s="7" t="n">
        <v>-186</v>
      </c>
      <c r="O5395" s="12" t="n">
        <v>1</v>
      </c>
    </row>
    <row r="5396" customFormat="false" ht="15" hidden="false" customHeight="true" outlineLevel="0" collapsed="false">
      <c r="A5396" s="6" t="n">
        <v>1457</v>
      </c>
      <c r="B5396" s="6" t="s">
        <v>19</v>
      </c>
      <c r="C5396" s="6" t="s">
        <v>37</v>
      </c>
      <c r="D5396" s="6" t="s">
        <v>50</v>
      </c>
      <c r="E5396" s="6" t="s">
        <v>72</v>
      </c>
      <c r="F5396" s="6" t="s">
        <v>75</v>
      </c>
      <c r="G5396" s="6" t="s">
        <v>44</v>
      </c>
      <c r="H5396" s="6" t="n">
        <v>4</v>
      </c>
      <c r="I5396" s="7" t="n">
        <v>299.980011</v>
      </c>
      <c r="J5396" s="6" t="n">
        <v>1</v>
      </c>
      <c r="K5396" s="7" t="n">
        <v>299.980011</v>
      </c>
      <c r="L5396" s="7" t="n">
        <v>36</v>
      </c>
      <c r="M5396" s="8" t="n">
        <v>0.119999997</v>
      </c>
      <c r="N5396" s="7" t="n">
        <v>58.59999847</v>
      </c>
      <c r="O5396" s="9" t="n">
        <v>0</v>
      </c>
    </row>
    <row r="5397" customFormat="false" ht="15" hidden="false" customHeight="true" outlineLevel="0" collapsed="false">
      <c r="A5397" s="6" t="n">
        <v>52910</v>
      </c>
      <c r="B5397" s="6" t="s">
        <v>19</v>
      </c>
      <c r="C5397" s="6" t="s">
        <v>37</v>
      </c>
      <c r="D5397" s="6" t="s">
        <v>50</v>
      </c>
      <c r="E5397" s="6" t="s">
        <v>51</v>
      </c>
      <c r="F5397" s="6" t="s">
        <v>33</v>
      </c>
      <c r="G5397" s="6" t="s">
        <v>47</v>
      </c>
      <c r="H5397" s="6" t="n">
        <v>4</v>
      </c>
      <c r="I5397" s="7" t="n">
        <v>59.99000168</v>
      </c>
      <c r="J5397" s="6" t="n">
        <v>1</v>
      </c>
      <c r="K5397" s="7" t="n">
        <v>59.99000168</v>
      </c>
      <c r="L5397" s="7" t="n">
        <v>15</v>
      </c>
      <c r="M5397" s="8" t="n">
        <v>0.25</v>
      </c>
      <c r="N5397" s="7" t="n">
        <v>8.460000038</v>
      </c>
      <c r="O5397" s="12" t="n">
        <v>1</v>
      </c>
    </row>
    <row r="5398" customFormat="false" ht="15" hidden="false" customHeight="true" outlineLevel="0" collapsed="false">
      <c r="A5398" s="6" t="n">
        <v>49945</v>
      </c>
      <c r="B5398" s="6" t="s">
        <v>19</v>
      </c>
      <c r="C5398" s="6" t="s">
        <v>20</v>
      </c>
      <c r="D5398" s="6" t="s">
        <v>38</v>
      </c>
      <c r="E5398" s="6" t="s">
        <v>70</v>
      </c>
      <c r="F5398" s="6" t="s">
        <v>75</v>
      </c>
      <c r="G5398" s="6" t="s">
        <v>24</v>
      </c>
      <c r="H5398" s="6" t="n">
        <v>4</v>
      </c>
      <c r="I5398" s="7" t="n">
        <v>299.980011</v>
      </c>
      <c r="J5398" s="6" t="n">
        <v>1</v>
      </c>
      <c r="K5398" s="7" t="n">
        <v>299.980011</v>
      </c>
      <c r="L5398" s="7" t="n">
        <v>12</v>
      </c>
      <c r="M5398" s="8" t="n">
        <v>0.039999999</v>
      </c>
      <c r="N5398" s="7" t="n">
        <v>63.36000061</v>
      </c>
      <c r="O5398" s="12" t="n">
        <v>1</v>
      </c>
    </row>
    <row r="5399" customFormat="false" ht="15" hidden="false" customHeight="true" outlineLevel="0" collapsed="false">
      <c r="A5399" s="6" t="n">
        <v>22138</v>
      </c>
      <c r="B5399" s="6" t="s">
        <v>19</v>
      </c>
      <c r="C5399" s="6" t="s">
        <v>49</v>
      </c>
      <c r="D5399" s="6" t="s">
        <v>27</v>
      </c>
      <c r="E5399" s="6" t="s">
        <v>54</v>
      </c>
      <c r="F5399" s="6" t="s">
        <v>75</v>
      </c>
      <c r="G5399" s="6" t="s">
        <v>24</v>
      </c>
      <c r="H5399" s="6" t="n">
        <v>4</v>
      </c>
      <c r="I5399" s="7" t="n">
        <v>299.980011</v>
      </c>
      <c r="J5399" s="6" t="n">
        <v>1</v>
      </c>
      <c r="K5399" s="7" t="n">
        <v>299.980011</v>
      </c>
      <c r="L5399" s="7" t="n">
        <v>3</v>
      </c>
      <c r="M5399" s="8" t="n">
        <v>0.01</v>
      </c>
      <c r="N5399" s="7" t="n">
        <v>50.49000168</v>
      </c>
      <c r="O5399" s="9" t="n">
        <v>0</v>
      </c>
    </row>
    <row r="5400" customFormat="false" ht="15" hidden="false" customHeight="true" outlineLevel="0" collapsed="false">
      <c r="A5400" s="6" t="n">
        <v>27772</v>
      </c>
      <c r="B5400" s="6" t="s">
        <v>46</v>
      </c>
      <c r="C5400" s="6" t="s">
        <v>49</v>
      </c>
      <c r="D5400" s="6" t="s">
        <v>27</v>
      </c>
      <c r="E5400" s="6" t="s">
        <v>28</v>
      </c>
      <c r="F5400" s="6" t="s">
        <v>33</v>
      </c>
      <c r="G5400" s="6" t="s">
        <v>24</v>
      </c>
      <c r="H5400" s="6" t="n">
        <v>2</v>
      </c>
      <c r="I5400" s="7" t="n">
        <v>59.99000168</v>
      </c>
      <c r="J5400" s="6" t="n">
        <v>3</v>
      </c>
      <c r="K5400" s="7" t="n">
        <v>179.9700012</v>
      </c>
      <c r="L5400" s="7" t="n">
        <v>1.799999952</v>
      </c>
      <c r="M5400" s="8" t="n">
        <v>0.01</v>
      </c>
      <c r="N5400" s="7" t="n">
        <v>28.51000023</v>
      </c>
      <c r="O5400" s="12" t="n">
        <v>1</v>
      </c>
    </row>
    <row r="5401" customFormat="false" ht="15" hidden="false" customHeight="true" outlineLevel="0" collapsed="false">
      <c r="A5401" s="6" t="n">
        <v>67871</v>
      </c>
      <c r="B5401" s="6" t="s">
        <v>26</v>
      </c>
      <c r="C5401" s="6" t="s">
        <v>20</v>
      </c>
      <c r="D5401" s="6" t="s">
        <v>21</v>
      </c>
      <c r="E5401" s="6" t="s">
        <v>64</v>
      </c>
      <c r="F5401" s="6" t="s">
        <v>23</v>
      </c>
      <c r="G5401" s="6" t="s">
        <v>34</v>
      </c>
      <c r="H5401" s="6" t="n">
        <v>1</v>
      </c>
      <c r="I5401" s="7" t="n">
        <v>129.9900055</v>
      </c>
      <c r="J5401" s="6" t="n">
        <v>1</v>
      </c>
      <c r="K5401" s="7" t="n">
        <v>129.9900055</v>
      </c>
      <c r="L5401" s="7" t="n">
        <v>2.599999905</v>
      </c>
      <c r="M5401" s="8" t="n">
        <v>0.02</v>
      </c>
      <c r="N5401" s="7" t="n">
        <v>34.40000153</v>
      </c>
      <c r="O5401" s="12" t="n">
        <v>1</v>
      </c>
    </row>
    <row r="5402" customFormat="false" ht="15" hidden="false" customHeight="true" outlineLevel="0" collapsed="false">
      <c r="A5402" s="6" t="n">
        <v>15842</v>
      </c>
      <c r="B5402" s="6" t="s">
        <v>36</v>
      </c>
      <c r="C5402" s="6" t="s">
        <v>20</v>
      </c>
      <c r="D5402" s="6" t="s">
        <v>21</v>
      </c>
      <c r="E5402" s="6" t="s">
        <v>22</v>
      </c>
      <c r="F5402" s="6" t="s">
        <v>75</v>
      </c>
      <c r="G5402" s="6" t="s">
        <v>34</v>
      </c>
      <c r="H5402" s="6" t="n">
        <v>0</v>
      </c>
      <c r="I5402" s="7" t="n">
        <v>299.980011</v>
      </c>
      <c r="J5402" s="6" t="n">
        <v>1</v>
      </c>
      <c r="K5402" s="7" t="n">
        <v>299.980011</v>
      </c>
      <c r="L5402" s="7" t="n">
        <v>75</v>
      </c>
      <c r="M5402" s="8" t="n">
        <v>0.25</v>
      </c>
      <c r="N5402" s="7" t="n">
        <v>58.5</v>
      </c>
      <c r="O5402" s="9" t="n">
        <v>0</v>
      </c>
    </row>
    <row r="5403" customFormat="false" ht="15" hidden="false" customHeight="true" outlineLevel="0" collapsed="false">
      <c r="A5403" s="6" t="n">
        <v>25489</v>
      </c>
      <c r="B5403" s="6" t="s">
        <v>26</v>
      </c>
      <c r="C5403" s="6" t="s">
        <v>37</v>
      </c>
      <c r="D5403" s="6" t="s">
        <v>27</v>
      </c>
      <c r="E5403" s="6" t="s">
        <v>69</v>
      </c>
      <c r="F5403" s="6" t="s">
        <v>58</v>
      </c>
      <c r="G5403" s="6" t="s">
        <v>47</v>
      </c>
      <c r="H5403" s="6" t="n">
        <v>1</v>
      </c>
      <c r="I5403" s="7" t="n">
        <v>49.97999954</v>
      </c>
      <c r="J5403" s="6" t="n">
        <v>3</v>
      </c>
      <c r="K5403" s="7" t="n">
        <v>149.9400024</v>
      </c>
      <c r="L5403" s="7" t="n">
        <v>6</v>
      </c>
      <c r="M5403" s="8" t="n">
        <v>0.039999999</v>
      </c>
      <c r="N5403" s="7" t="n">
        <v>-115.1500015</v>
      </c>
      <c r="O5403" s="12" t="n">
        <v>1</v>
      </c>
    </row>
    <row r="5404" customFormat="false" ht="15" hidden="false" customHeight="true" outlineLevel="0" collapsed="false">
      <c r="A5404" s="6" t="n">
        <v>30254</v>
      </c>
      <c r="B5404" s="6" t="s">
        <v>19</v>
      </c>
      <c r="C5404" s="6" t="s">
        <v>20</v>
      </c>
      <c r="D5404" s="6" t="s">
        <v>27</v>
      </c>
      <c r="E5404" s="6" t="s">
        <v>54</v>
      </c>
      <c r="F5404" s="6" t="s">
        <v>40</v>
      </c>
      <c r="G5404" s="6" t="s">
        <v>34</v>
      </c>
      <c r="H5404" s="6" t="n">
        <v>4</v>
      </c>
      <c r="I5404" s="7" t="n">
        <v>399.980011</v>
      </c>
      <c r="J5404" s="6" t="n">
        <v>1</v>
      </c>
      <c r="K5404" s="7" t="n">
        <v>399.980011</v>
      </c>
      <c r="L5404" s="7" t="n">
        <v>20</v>
      </c>
      <c r="M5404" s="8" t="n">
        <v>0.050000001</v>
      </c>
      <c r="N5404" s="7" t="n">
        <v>132.9900055</v>
      </c>
      <c r="O5404" s="12" t="n">
        <v>1</v>
      </c>
    </row>
    <row r="5405" customFormat="false" ht="15" hidden="false" customHeight="true" outlineLevel="0" collapsed="false">
      <c r="A5405" s="6" t="n">
        <v>66548</v>
      </c>
      <c r="B5405" s="6" t="s">
        <v>46</v>
      </c>
      <c r="C5405" s="6" t="s">
        <v>20</v>
      </c>
      <c r="D5405" s="6" t="s">
        <v>21</v>
      </c>
      <c r="E5405" s="6" t="s">
        <v>65</v>
      </c>
      <c r="F5405" s="6" t="s">
        <v>29</v>
      </c>
      <c r="G5405" s="6" t="s">
        <v>34</v>
      </c>
      <c r="H5405" s="6" t="n">
        <v>2</v>
      </c>
      <c r="I5405" s="7" t="n">
        <v>99.98999786</v>
      </c>
      <c r="J5405" s="6" t="n">
        <v>1</v>
      </c>
      <c r="K5405" s="7" t="n">
        <v>99.98999786</v>
      </c>
      <c r="L5405" s="7" t="n">
        <v>20</v>
      </c>
      <c r="M5405" s="8" t="n">
        <v>0.200000003</v>
      </c>
      <c r="N5405" s="7" t="n">
        <v>27.04000092</v>
      </c>
      <c r="O5405" s="12" t="n">
        <v>1</v>
      </c>
    </row>
    <row r="5406" customFormat="false" ht="15" hidden="false" customHeight="true" outlineLevel="0" collapsed="false">
      <c r="A5406" s="6" t="n">
        <v>54807</v>
      </c>
      <c r="B5406" s="6" t="s">
        <v>19</v>
      </c>
      <c r="C5406" s="6" t="s">
        <v>20</v>
      </c>
      <c r="D5406" s="6" t="s">
        <v>50</v>
      </c>
      <c r="E5406" s="6" t="s">
        <v>51</v>
      </c>
      <c r="F5406" s="6" t="s">
        <v>73</v>
      </c>
      <c r="G5406" s="6" t="s">
        <v>34</v>
      </c>
      <c r="H5406" s="6" t="n">
        <v>4</v>
      </c>
      <c r="I5406" s="7" t="n">
        <v>39.99000168</v>
      </c>
      <c r="J5406" s="6" t="n">
        <v>3</v>
      </c>
      <c r="K5406" s="7" t="n">
        <v>119.9700012</v>
      </c>
      <c r="L5406" s="7" t="n">
        <v>23.98999977</v>
      </c>
      <c r="M5406" s="8" t="n">
        <v>0.200000003</v>
      </c>
      <c r="N5406" s="7" t="n">
        <v>24.95000076</v>
      </c>
      <c r="O5406" s="9" t="n">
        <v>0</v>
      </c>
    </row>
    <row r="5407" customFormat="false" ht="15" hidden="false" customHeight="true" outlineLevel="0" collapsed="false">
      <c r="A5407" s="6" t="n">
        <v>18155</v>
      </c>
      <c r="B5407" s="6" t="s">
        <v>46</v>
      </c>
      <c r="C5407" s="6" t="s">
        <v>20</v>
      </c>
      <c r="D5407" s="6" t="s">
        <v>21</v>
      </c>
      <c r="E5407" s="6" t="s">
        <v>65</v>
      </c>
      <c r="F5407" s="6" t="s">
        <v>33</v>
      </c>
      <c r="G5407" s="6" t="s">
        <v>24</v>
      </c>
      <c r="H5407" s="6" t="n">
        <v>2</v>
      </c>
      <c r="I5407" s="7" t="n">
        <v>59.99000168</v>
      </c>
      <c r="J5407" s="6" t="n">
        <v>1</v>
      </c>
      <c r="K5407" s="7" t="n">
        <v>59.99000168</v>
      </c>
      <c r="L5407" s="7" t="n">
        <v>4.199999809</v>
      </c>
      <c r="M5407" s="8" t="n">
        <v>0.07</v>
      </c>
      <c r="N5407" s="7" t="n">
        <v>14.67000008</v>
      </c>
      <c r="O5407" s="12" t="n">
        <v>1</v>
      </c>
    </row>
    <row r="5408" customFormat="false" ht="15" hidden="false" customHeight="true" outlineLevel="0" collapsed="false">
      <c r="A5408" s="6" t="n">
        <v>61893</v>
      </c>
      <c r="B5408" s="6" t="s">
        <v>19</v>
      </c>
      <c r="C5408" s="6" t="s">
        <v>49</v>
      </c>
      <c r="D5408" s="6" t="s">
        <v>21</v>
      </c>
      <c r="E5408" s="6" t="s">
        <v>22</v>
      </c>
      <c r="F5408" s="6" t="s">
        <v>40</v>
      </c>
      <c r="G5408" s="6" t="s">
        <v>34</v>
      </c>
      <c r="H5408" s="6" t="n">
        <v>4</v>
      </c>
      <c r="I5408" s="7" t="n">
        <v>399.980011</v>
      </c>
      <c r="J5408" s="6" t="n">
        <v>1</v>
      </c>
      <c r="K5408" s="7" t="n">
        <v>399.980011</v>
      </c>
      <c r="L5408" s="7" t="n">
        <v>40</v>
      </c>
      <c r="M5408" s="8" t="n">
        <v>0.100000001</v>
      </c>
      <c r="N5408" s="7" t="n">
        <v>97.19999695</v>
      </c>
      <c r="O5408" s="9" t="n">
        <v>0</v>
      </c>
    </row>
    <row r="5409" customFormat="false" ht="15" hidden="false" customHeight="true" outlineLevel="0" collapsed="false">
      <c r="A5409" s="6" t="n">
        <v>14777</v>
      </c>
      <c r="B5409" s="6" t="s">
        <v>19</v>
      </c>
      <c r="C5409" s="6" t="s">
        <v>37</v>
      </c>
      <c r="D5409" s="6" t="s">
        <v>21</v>
      </c>
      <c r="E5409" s="6" t="s">
        <v>22</v>
      </c>
      <c r="F5409" s="6" t="s">
        <v>33</v>
      </c>
      <c r="G5409" s="6" t="s">
        <v>44</v>
      </c>
      <c r="H5409" s="6" t="n">
        <v>4</v>
      </c>
      <c r="I5409" s="7" t="n">
        <v>59.99000168</v>
      </c>
      <c r="J5409" s="6" t="n">
        <v>1</v>
      </c>
      <c r="K5409" s="7" t="n">
        <v>59.99000168</v>
      </c>
      <c r="L5409" s="7" t="n">
        <v>2.400000095</v>
      </c>
      <c r="M5409" s="8" t="n">
        <v>0.039999999</v>
      </c>
      <c r="N5409" s="7" t="n">
        <v>16.70000076</v>
      </c>
      <c r="O5409" s="9" t="n">
        <v>0</v>
      </c>
    </row>
    <row r="5410" customFormat="false" ht="15" hidden="false" customHeight="true" outlineLevel="0" collapsed="false">
      <c r="A5410" s="6" t="n">
        <v>15710</v>
      </c>
      <c r="B5410" s="6" t="s">
        <v>19</v>
      </c>
      <c r="C5410" s="6" t="s">
        <v>49</v>
      </c>
      <c r="D5410" s="6" t="s">
        <v>21</v>
      </c>
      <c r="E5410" s="6" t="s">
        <v>22</v>
      </c>
      <c r="F5410" s="6" t="s">
        <v>23</v>
      </c>
      <c r="G5410" s="6" t="s">
        <v>44</v>
      </c>
      <c r="H5410" s="6" t="n">
        <v>4</v>
      </c>
      <c r="I5410" s="7" t="n">
        <v>129.9900055</v>
      </c>
      <c r="J5410" s="6" t="n">
        <v>1</v>
      </c>
      <c r="K5410" s="7" t="n">
        <v>129.9900055</v>
      </c>
      <c r="L5410" s="7" t="n">
        <v>19.5</v>
      </c>
      <c r="M5410" s="8" t="n">
        <v>0.150000006</v>
      </c>
      <c r="N5410" s="7" t="n">
        <v>-11.05000019</v>
      </c>
      <c r="O5410" s="12" t="n">
        <v>1</v>
      </c>
    </row>
    <row r="5411" customFormat="false" ht="15" hidden="false" customHeight="true" outlineLevel="0" collapsed="false">
      <c r="A5411" s="6" t="n">
        <v>37836</v>
      </c>
      <c r="B5411" s="6" t="s">
        <v>19</v>
      </c>
      <c r="C5411" s="6" t="s">
        <v>20</v>
      </c>
      <c r="D5411" s="6" t="s">
        <v>31</v>
      </c>
      <c r="E5411" s="6" t="s">
        <v>32</v>
      </c>
      <c r="F5411" s="6" t="s">
        <v>74</v>
      </c>
      <c r="G5411" s="6" t="s">
        <v>34</v>
      </c>
      <c r="H5411" s="6" t="n">
        <v>4</v>
      </c>
      <c r="I5411" s="7" t="n">
        <v>47.99000168</v>
      </c>
      <c r="J5411" s="6" t="n">
        <v>4</v>
      </c>
      <c r="K5411" s="7" t="n">
        <v>191.9600067</v>
      </c>
      <c r="L5411" s="7" t="n">
        <v>24.95000076</v>
      </c>
      <c r="M5411" s="8" t="n">
        <v>0.129999995</v>
      </c>
      <c r="N5411" s="7" t="n">
        <v>20.87999916</v>
      </c>
      <c r="O5411" s="9" t="n">
        <v>0</v>
      </c>
    </row>
    <row r="5412" customFormat="false" ht="15" hidden="false" customHeight="true" outlineLevel="0" collapsed="false">
      <c r="A5412" s="6" t="n">
        <v>31393</v>
      </c>
      <c r="B5412" s="6" t="s">
        <v>19</v>
      </c>
      <c r="C5412" s="6" t="s">
        <v>37</v>
      </c>
      <c r="D5412" s="6" t="s">
        <v>31</v>
      </c>
      <c r="E5412" s="6" t="s">
        <v>32</v>
      </c>
      <c r="F5412" s="6" t="s">
        <v>29</v>
      </c>
      <c r="G5412" s="6" t="s">
        <v>44</v>
      </c>
      <c r="H5412" s="6" t="n">
        <v>4</v>
      </c>
      <c r="I5412" s="7" t="n">
        <v>99.98999786</v>
      </c>
      <c r="J5412" s="6" t="n">
        <v>1</v>
      </c>
      <c r="K5412" s="7" t="n">
        <v>99.98999786</v>
      </c>
      <c r="L5412" s="7" t="n">
        <v>5</v>
      </c>
      <c r="M5412" s="8" t="n">
        <v>0.050000001</v>
      </c>
      <c r="N5412" s="7" t="n">
        <v>28.5</v>
      </c>
      <c r="O5412" s="9" t="n">
        <v>0</v>
      </c>
    </row>
    <row r="5413" customFormat="false" ht="15" hidden="false" customHeight="true" outlineLevel="0" collapsed="false">
      <c r="A5413" s="6" t="n">
        <v>44782</v>
      </c>
      <c r="B5413" s="6" t="s">
        <v>19</v>
      </c>
      <c r="C5413" s="6" t="s">
        <v>20</v>
      </c>
      <c r="D5413" s="6" t="s">
        <v>27</v>
      </c>
      <c r="E5413" s="6" t="s">
        <v>79</v>
      </c>
      <c r="F5413" s="6" t="s">
        <v>40</v>
      </c>
      <c r="G5413" s="6" t="s">
        <v>24</v>
      </c>
      <c r="H5413" s="6" t="n">
        <v>4</v>
      </c>
      <c r="I5413" s="7" t="n">
        <v>399.980011</v>
      </c>
      <c r="J5413" s="6" t="n">
        <v>1</v>
      </c>
      <c r="K5413" s="7" t="n">
        <v>399.980011</v>
      </c>
      <c r="L5413" s="7" t="n">
        <v>72</v>
      </c>
      <c r="M5413" s="8" t="n">
        <v>0.180000007</v>
      </c>
      <c r="N5413" s="7" t="n">
        <v>28.86000061</v>
      </c>
      <c r="O5413" s="9" t="n">
        <v>0</v>
      </c>
    </row>
    <row r="5414" customFormat="false" ht="15" hidden="false" customHeight="true" outlineLevel="0" collapsed="false">
      <c r="A5414" s="6" t="n">
        <v>65540</v>
      </c>
      <c r="B5414" s="6" t="s">
        <v>19</v>
      </c>
      <c r="C5414" s="6" t="s">
        <v>37</v>
      </c>
      <c r="D5414" s="6" t="s">
        <v>21</v>
      </c>
      <c r="E5414" s="6" t="s">
        <v>64</v>
      </c>
      <c r="F5414" s="6" t="s">
        <v>57</v>
      </c>
      <c r="G5414" s="6" t="s">
        <v>24</v>
      </c>
      <c r="H5414" s="6" t="n">
        <v>4</v>
      </c>
      <c r="I5414" s="7" t="n">
        <v>50</v>
      </c>
      <c r="J5414" s="6" t="n">
        <v>4</v>
      </c>
      <c r="K5414" s="7" t="n">
        <v>200</v>
      </c>
      <c r="L5414" s="7" t="n">
        <v>2</v>
      </c>
      <c r="M5414" s="8" t="n">
        <v>0.01</v>
      </c>
      <c r="N5414" s="7" t="n">
        <v>69.30000305</v>
      </c>
      <c r="O5414" s="12" t="n">
        <v>1</v>
      </c>
    </row>
    <row r="5415" customFormat="false" ht="15" hidden="false" customHeight="true" outlineLevel="0" collapsed="false">
      <c r="A5415" s="6" t="n">
        <v>2598</v>
      </c>
      <c r="B5415" s="6" t="s">
        <v>19</v>
      </c>
      <c r="C5415" s="6" t="s">
        <v>20</v>
      </c>
      <c r="D5415" s="6" t="s">
        <v>50</v>
      </c>
      <c r="E5415" s="6" t="s">
        <v>51</v>
      </c>
      <c r="F5415" s="6" t="s">
        <v>40</v>
      </c>
      <c r="G5415" s="6" t="s">
        <v>47</v>
      </c>
      <c r="H5415" s="6" t="n">
        <v>4</v>
      </c>
      <c r="I5415" s="7" t="n">
        <v>399.980011</v>
      </c>
      <c r="J5415" s="6" t="n">
        <v>1</v>
      </c>
      <c r="K5415" s="7" t="n">
        <v>399.980011</v>
      </c>
      <c r="L5415" s="7" t="n">
        <v>12</v>
      </c>
      <c r="M5415" s="8" t="n">
        <v>0.029999999</v>
      </c>
      <c r="N5415" s="7" t="n">
        <v>100.8700027</v>
      </c>
      <c r="O5415" s="9" t="n">
        <v>0</v>
      </c>
    </row>
    <row r="5416" customFormat="false" ht="15" hidden="false" customHeight="true" outlineLevel="0" collapsed="false">
      <c r="A5416" s="6" t="n">
        <v>34133</v>
      </c>
      <c r="B5416" s="6" t="s">
        <v>36</v>
      </c>
      <c r="C5416" s="6" t="s">
        <v>37</v>
      </c>
      <c r="D5416" s="6" t="s">
        <v>31</v>
      </c>
      <c r="E5416" s="6" t="s">
        <v>56</v>
      </c>
      <c r="F5416" s="6" t="s">
        <v>71</v>
      </c>
      <c r="G5416" s="6" t="s">
        <v>24</v>
      </c>
      <c r="H5416" s="6" t="n">
        <v>0</v>
      </c>
      <c r="I5416" s="7" t="n">
        <v>199.9900055</v>
      </c>
      <c r="J5416" s="6" t="n">
        <v>1</v>
      </c>
      <c r="K5416" s="7" t="n">
        <v>199.9900055</v>
      </c>
      <c r="L5416" s="7" t="n">
        <v>30</v>
      </c>
      <c r="M5416" s="8" t="n">
        <v>0.150000006</v>
      </c>
      <c r="N5416" s="7" t="n">
        <v>42.5</v>
      </c>
      <c r="O5416" s="9" t="n">
        <v>0</v>
      </c>
    </row>
    <row r="5417" customFormat="false" ht="15" hidden="false" customHeight="true" outlineLevel="0" collapsed="false">
      <c r="A5417" s="6" t="n">
        <v>20531</v>
      </c>
      <c r="B5417" s="6" t="s">
        <v>19</v>
      </c>
      <c r="C5417" s="6" t="s">
        <v>20</v>
      </c>
      <c r="D5417" s="6" t="s">
        <v>27</v>
      </c>
      <c r="E5417" s="6" t="s">
        <v>28</v>
      </c>
      <c r="F5417" s="6" t="s">
        <v>33</v>
      </c>
      <c r="G5417" s="6" t="s">
        <v>47</v>
      </c>
      <c r="H5417" s="6" t="n">
        <v>4</v>
      </c>
      <c r="I5417" s="7" t="n">
        <v>59.99000168</v>
      </c>
      <c r="J5417" s="6" t="n">
        <v>4</v>
      </c>
      <c r="K5417" s="7" t="n">
        <v>239.9600067</v>
      </c>
      <c r="L5417" s="7" t="n">
        <v>31.19000053</v>
      </c>
      <c r="M5417" s="8" t="n">
        <v>0.129999995</v>
      </c>
      <c r="N5417" s="7" t="n">
        <v>100.2099991</v>
      </c>
      <c r="O5417" s="9" t="n">
        <v>0</v>
      </c>
    </row>
    <row r="5418" customFormat="false" ht="15" hidden="false" customHeight="true" outlineLevel="0" collapsed="false">
      <c r="A5418" s="6" t="n">
        <v>19061</v>
      </c>
      <c r="B5418" s="6" t="s">
        <v>36</v>
      </c>
      <c r="C5418" s="6" t="s">
        <v>20</v>
      </c>
      <c r="D5418" s="6" t="s">
        <v>21</v>
      </c>
      <c r="E5418" s="6" t="s">
        <v>65</v>
      </c>
      <c r="F5418" s="6" t="s">
        <v>23</v>
      </c>
      <c r="G5418" s="6" t="s">
        <v>24</v>
      </c>
      <c r="H5418" s="6" t="n">
        <v>0</v>
      </c>
      <c r="I5418" s="7" t="n">
        <v>129.9900055</v>
      </c>
      <c r="J5418" s="6" t="n">
        <v>1</v>
      </c>
      <c r="K5418" s="7" t="n">
        <v>129.9900055</v>
      </c>
      <c r="L5418" s="7" t="n">
        <v>13</v>
      </c>
      <c r="M5418" s="8" t="n">
        <v>0.100000001</v>
      </c>
      <c r="N5418" s="7" t="n">
        <v>11.69999981</v>
      </c>
      <c r="O5418" s="9" t="n">
        <v>0</v>
      </c>
    </row>
    <row r="5419" customFormat="false" ht="15" hidden="false" customHeight="true" outlineLevel="0" collapsed="false">
      <c r="A5419" s="6" t="n">
        <v>4961</v>
      </c>
      <c r="B5419" s="6" t="s">
        <v>19</v>
      </c>
      <c r="C5419" s="6" t="s">
        <v>49</v>
      </c>
      <c r="D5419" s="6" t="s">
        <v>50</v>
      </c>
      <c r="E5419" s="6" t="s">
        <v>51</v>
      </c>
      <c r="F5419" s="6" t="s">
        <v>23</v>
      </c>
      <c r="G5419" s="6" t="s">
        <v>34</v>
      </c>
      <c r="H5419" s="6" t="n">
        <v>4</v>
      </c>
      <c r="I5419" s="7" t="n">
        <v>129.9900055</v>
      </c>
      <c r="J5419" s="6" t="n">
        <v>1</v>
      </c>
      <c r="K5419" s="7" t="n">
        <v>129.9900055</v>
      </c>
      <c r="L5419" s="7" t="n">
        <v>6.5</v>
      </c>
      <c r="M5419" s="8" t="n">
        <v>0.050000001</v>
      </c>
      <c r="N5419" s="7" t="n">
        <v>39.52000046</v>
      </c>
      <c r="O5419" s="9" t="n">
        <v>0</v>
      </c>
    </row>
    <row r="5420" customFormat="false" ht="15" hidden="false" customHeight="true" outlineLevel="0" collapsed="false">
      <c r="A5420" s="6" t="n">
        <v>62873</v>
      </c>
      <c r="B5420" s="6" t="s">
        <v>19</v>
      </c>
      <c r="C5420" s="6" t="s">
        <v>20</v>
      </c>
      <c r="D5420" s="6" t="s">
        <v>21</v>
      </c>
      <c r="E5420" s="6" t="s">
        <v>22</v>
      </c>
      <c r="F5420" s="6" t="s">
        <v>58</v>
      </c>
      <c r="G5420" s="6" t="s">
        <v>34</v>
      </c>
      <c r="H5420" s="6" t="n">
        <v>4</v>
      </c>
      <c r="I5420" s="7" t="n">
        <v>49.97999954</v>
      </c>
      <c r="J5420" s="6" t="n">
        <v>5</v>
      </c>
      <c r="K5420" s="7" t="n">
        <v>249.8999939</v>
      </c>
      <c r="L5420" s="7" t="n">
        <v>22.48999977</v>
      </c>
      <c r="M5420" s="8" t="n">
        <v>0.090000004</v>
      </c>
      <c r="N5420" s="7" t="n">
        <v>79.58999634</v>
      </c>
      <c r="O5420" s="9" t="n">
        <v>0</v>
      </c>
    </row>
    <row r="5421" customFormat="false" ht="15" hidden="false" customHeight="true" outlineLevel="0" collapsed="false">
      <c r="A5421" s="6" t="n">
        <v>33126</v>
      </c>
      <c r="B5421" s="6" t="s">
        <v>46</v>
      </c>
      <c r="C5421" s="6" t="s">
        <v>20</v>
      </c>
      <c r="D5421" s="6" t="s">
        <v>31</v>
      </c>
      <c r="E5421" s="6" t="s">
        <v>32</v>
      </c>
      <c r="F5421" s="6" t="s">
        <v>71</v>
      </c>
      <c r="G5421" s="6" t="s">
        <v>34</v>
      </c>
      <c r="H5421" s="6" t="n">
        <v>2</v>
      </c>
      <c r="I5421" s="7" t="n">
        <v>199.9900055</v>
      </c>
      <c r="J5421" s="6" t="n">
        <v>1</v>
      </c>
      <c r="K5421" s="7" t="n">
        <v>199.9900055</v>
      </c>
      <c r="L5421" s="7" t="n">
        <v>8</v>
      </c>
      <c r="M5421" s="8" t="n">
        <v>0.039999999</v>
      </c>
      <c r="N5421" s="7" t="n">
        <v>0</v>
      </c>
      <c r="O5421" s="9" t="n">
        <v>0</v>
      </c>
    </row>
    <row r="5422" customFormat="false" ht="15" hidden="false" customHeight="true" outlineLevel="0" collapsed="false">
      <c r="A5422" s="6" t="n">
        <v>39176</v>
      </c>
      <c r="B5422" s="6" t="s">
        <v>19</v>
      </c>
      <c r="C5422" s="6" t="s">
        <v>20</v>
      </c>
      <c r="D5422" s="6" t="s">
        <v>31</v>
      </c>
      <c r="E5422" s="6" t="s">
        <v>32</v>
      </c>
      <c r="F5422" s="6" t="s">
        <v>75</v>
      </c>
      <c r="G5422" s="6" t="s">
        <v>34</v>
      </c>
      <c r="H5422" s="6" t="n">
        <v>4</v>
      </c>
      <c r="I5422" s="7" t="n">
        <v>299.980011</v>
      </c>
      <c r="J5422" s="6" t="n">
        <v>1</v>
      </c>
      <c r="K5422" s="7" t="n">
        <v>299.980011</v>
      </c>
      <c r="L5422" s="7" t="n">
        <v>9</v>
      </c>
      <c r="M5422" s="8" t="n">
        <v>0.029999999</v>
      </c>
      <c r="N5422" s="7" t="n">
        <v>130.9400024</v>
      </c>
      <c r="O5422" s="9" t="n">
        <v>0</v>
      </c>
    </row>
    <row r="5423" customFormat="false" ht="15" hidden="false" customHeight="true" outlineLevel="0" collapsed="false">
      <c r="A5423" s="6" t="n">
        <v>27267</v>
      </c>
      <c r="B5423" s="6" t="s">
        <v>36</v>
      </c>
      <c r="C5423" s="6" t="s">
        <v>20</v>
      </c>
      <c r="D5423" s="6" t="s">
        <v>27</v>
      </c>
      <c r="E5423" s="6" t="s">
        <v>54</v>
      </c>
      <c r="F5423" s="6" t="s">
        <v>58</v>
      </c>
      <c r="G5423" s="6" t="s">
        <v>34</v>
      </c>
      <c r="H5423" s="6" t="n">
        <v>0</v>
      </c>
      <c r="I5423" s="7" t="n">
        <v>49.97999954</v>
      </c>
      <c r="J5423" s="6" t="n">
        <v>2</v>
      </c>
      <c r="K5423" s="7" t="n">
        <v>99.95999908</v>
      </c>
      <c r="L5423" s="7" t="n">
        <v>12.98999977</v>
      </c>
      <c r="M5423" s="8" t="n">
        <v>0.129999995</v>
      </c>
      <c r="N5423" s="7" t="n">
        <v>-20.26000023</v>
      </c>
      <c r="O5423" s="9" t="n">
        <v>0</v>
      </c>
    </row>
    <row r="5424" customFormat="false" ht="15" hidden="false" customHeight="true" outlineLevel="0" collapsed="false">
      <c r="A5424" s="6" t="n">
        <v>39968</v>
      </c>
      <c r="B5424" s="6" t="s">
        <v>26</v>
      </c>
      <c r="C5424" s="6" t="s">
        <v>20</v>
      </c>
      <c r="D5424" s="6" t="s">
        <v>31</v>
      </c>
      <c r="E5424" s="6" t="s">
        <v>32</v>
      </c>
      <c r="F5424" s="6" t="s">
        <v>33</v>
      </c>
      <c r="G5424" s="6" t="s">
        <v>34</v>
      </c>
      <c r="H5424" s="6" t="n">
        <v>1</v>
      </c>
      <c r="I5424" s="7" t="n">
        <v>59.99000168</v>
      </c>
      <c r="J5424" s="6" t="n">
        <v>3</v>
      </c>
      <c r="K5424" s="7" t="n">
        <v>179.9700012</v>
      </c>
      <c r="L5424" s="7" t="n">
        <v>5.400000095</v>
      </c>
      <c r="M5424" s="8" t="n">
        <v>0.029999999</v>
      </c>
      <c r="N5424" s="7" t="n">
        <v>59.34999847</v>
      </c>
      <c r="O5424" s="12" t="n">
        <v>1</v>
      </c>
    </row>
    <row r="5425" customFormat="false" ht="15" hidden="false" customHeight="true" outlineLevel="0" collapsed="false">
      <c r="A5425" s="6" t="n">
        <v>5773</v>
      </c>
      <c r="B5425" s="6" t="s">
        <v>19</v>
      </c>
      <c r="C5425" s="6" t="s">
        <v>20</v>
      </c>
      <c r="D5425" s="6" t="s">
        <v>50</v>
      </c>
      <c r="E5425" s="6" t="s">
        <v>72</v>
      </c>
      <c r="F5425" s="6" t="s">
        <v>58</v>
      </c>
      <c r="G5425" s="6" t="s">
        <v>24</v>
      </c>
      <c r="H5425" s="6" t="n">
        <v>4</v>
      </c>
      <c r="I5425" s="7" t="n">
        <v>49.97999954</v>
      </c>
      <c r="J5425" s="6" t="n">
        <v>2</v>
      </c>
      <c r="K5425" s="7" t="n">
        <v>99.95999908</v>
      </c>
      <c r="L5425" s="7" t="n">
        <v>5</v>
      </c>
      <c r="M5425" s="8" t="n">
        <v>0.050000001</v>
      </c>
      <c r="N5425" s="7" t="n">
        <v>30.86000061</v>
      </c>
      <c r="O5425" s="9" t="n">
        <v>0</v>
      </c>
    </row>
    <row r="5426" customFormat="false" ht="15" hidden="false" customHeight="true" outlineLevel="0" collapsed="false">
      <c r="A5426" s="6" t="n">
        <v>52858</v>
      </c>
      <c r="B5426" s="6" t="s">
        <v>19</v>
      </c>
      <c r="C5426" s="6" t="s">
        <v>37</v>
      </c>
      <c r="D5426" s="6" t="s">
        <v>50</v>
      </c>
      <c r="E5426" s="6" t="s">
        <v>51</v>
      </c>
      <c r="F5426" s="6" t="s">
        <v>75</v>
      </c>
      <c r="G5426" s="6" t="s">
        <v>44</v>
      </c>
      <c r="H5426" s="6" t="n">
        <v>4</v>
      </c>
      <c r="I5426" s="7" t="n">
        <v>299.980011</v>
      </c>
      <c r="J5426" s="6" t="n">
        <v>1</v>
      </c>
      <c r="K5426" s="7" t="n">
        <v>299.980011</v>
      </c>
      <c r="L5426" s="7" t="n">
        <v>48</v>
      </c>
      <c r="M5426" s="8" t="n">
        <v>0.159999996</v>
      </c>
      <c r="N5426" s="7" t="n">
        <v>98.26999664</v>
      </c>
      <c r="O5426" s="9" t="n">
        <v>0</v>
      </c>
    </row>
    <row r="5427" customFormat="false" ht="15" hidden="false" customHeight="true" outlineLevel="0" collapsed="false">
      <c r="A5427" s="6" t="n">
        <v>57136</v>
      </c>
      <c r="B5427" s="6" t="s">
        <v>19</v>
      </c>
      <c r="C5427" s="6" t="s">
        <v>20</v>
      </c>
      <c r="D5427" s="6" t="s">
        <v>50</v>
      </c>
      <c r="E5427" s="6" t="s">
        <v>63</v>
      </c>
      <c r="F5427" s="6" t="s">
        <v>23</v>
      </c>
      <c r="G5427" s="6" t="s">
        <v>47</v>
      </c>
      <c r="H5427" s="6" t="n">
        <v>4</v>
      </c>
      <c r="I5427" s="7" t="n">
        <v>129.9900055</v>
      </c>
      <c r="J5427" s="6" t="n">
        <v>1</v>
      </c>
      <c r="K5427" s="7" t="n">
        <v>129.9900055</v>
      </c>
      <c r="L5427" s="7" t="n">
        <v>6.5</v>
      </c>
      <c r="M5427" s="8" t="n">
        <v>0.050000001</v>
      </c>
      <c r="N5427" s="7" t="n">
        <v>55.5699997</v>
      </c>
      <c r="O5427" s="9" t="n">
        <v>0</v>
      </c>
    </row>
    <row r="5428" customFormat="false" ht="15" hidden="false" customHeight="true" outlineLevel="0" collapsed="false">
      <c r="A5428" s="6" t="n">
        <v>39839</v>
      </c>
      <c r="B5428" s="6" t="s">
        <v>26</v>
      </c>
      <c r="C5428" s="6" t="s">
        <v>20</v>
      </c>
      <c r="D5428" s="6" t="s">
        <v>31</v>
      </c>
      <c r="E5428" s="6" t="s">
        <v>32</v>
      </c>
      <c r="F5428" s="6" t="s">
        <v>40</v>
      </c>
      <c r="G5428" s="6" t="s">
        <v>24</v>
      </c>
      <c r="H5428" s="6" t="n">
        <v>1</v>
      </c>
      <c r="I5428" s="7" t="n">
        <v>399.980011</v>
      </c>
      <c r="J5428" s="6" t="n">
        <v>1</v>
      </c>
      <c r="K5428" s="7" t="n">
        <v>399.980011</v>
      </c>
      <c r="L5428" s="7" t="n">
        <v>72</v>
      </c>
      <c r="M5428" s="8" t="n">
        <v>0.180000007</v>
      </c>
      <c r="N5428" s="7" t="n">
        <v>154.1499939</v>
      </c>
      <c r="O5428" s="12" t="n">
        <v>1</v>
      </c>
    </row>
    <row r="5429" customFormat="false" ht="15" hidden="false" customHeight="true" outlineLevel="0" collapsed="false">
      <c r="A5429" s="6" t="n">
        <v>66620</v>
      </c>
      <c r="B5429" s="6" t="s">
        <v>19</v>
      </c>
      <c r="C5429" s="6" t="s">
        <v>49</v>
      </c>
      <c r="D5429" s="6" t="s">
        <v>21</v>
      </c>
      <c r="E5429" s="6" t="s">
        <v>65</v>
      </c>
      <c r="F5429" s="6" t="s">
        <v>73</v>
      </c>
      <c r="G5429" s="6" t="s">
        <v>34</v>
      </c>
      <c r="H5429" s="6" t="n">
        <v>4</v>
      </c>
      <c r="I5429" s="7" t="n">
        <v>39.99000168</v>
      </c>
      <c r="J5429" s="6" t="n">
        <v>3</v>
      </c>
      <c r="K5429" s="7" t="n">
        <v>119.9700012</v>
      </c>
      <c r="L5429" s="7" t="n">
        <v>20.38999939</v>
      </c>
      <c r="M5429" s="8" t="n">
        <v>0.170000002</v>
      </c>
      <c r="N5429" s="7" t="n">
        <v>47.79999924</v>
      </c>
      <c r="O5429" s="12" t="n">
        <v>1</v>
      </c>
    </row>
    <row r="5430" customFormat="false" ht="15" hidden="false" customHeight="true" outlineLevel="0" collapsed="false">
      <c r="A5430" s="6" t="n">
        <v>61404</v>
      </c>
      <c r="B5430" s="6" t="s">
        <v>19</v>
      </c>
      <c r="C5430" s="6" t="s">
        <v>49</v>
      </c>
      <c r="D5430" s="6" t="s">
        <v>50</v>
      </c>
      <c r="E5430" s="6" t="s">
        <v>63</v>
      </c>
      <c r="F5430" s="6" t="s">
        <v>29</v>
      </c>
      <c r="G5430" s="6" t="s">
        <v>44</v>
      </c>
      <c r="H5430" s="6" t="n">
        <v>4</v>
      </c>
      <c r="I5430" s="7" t="n">
        <v>99.98999786</v>
      </c>
      <c r="J5430" s="6" t="n">
        <v>5</v>
      </c>
      <c r="K5430" s="7" t="n">
        <v>499.9500122</v>
      </c>
      <c r="L5430" s="7" t="n">
        <v>25</v>
      </c>
      <c r="M5430" s="8" t="n">
        <v>0.050000001</v>
      </c>
      <c r="N5430" s="7" t="n">
        <v>227.9799957</v>
      </c>
      <c r="O5430" s="12" t="n">
        <v>1</v>
      </c>
    </row>
    <row r="5431" customFormat="false" ht="15" hidden="false" customHeight="true" outlineLevel="0" collapsed="false">
      <c r="A5431" s="6" t="n">
        <v>9192</v>
      </c>
      <c r="B5431" s="6" t="s">
        <v>19</v>
      </c>
      <c r="C5431" s="6" t="s">
        <v>20</v>
      </c>
      <c r="D5431" s="6" t="s">
        <v>50</v>
      </c>
      <c r="E5431" s="6" t="s">
        <v>51</v>
      </c>
      <c r="F5431" s="6" t="s">
        <v>29</v>
      </c>
      <c r="G5431" s="6" t="s">
        <v>34</v>
      </c>
      <c r="H5431" s="6" t="n">
        <v>4</v>
      </c>
      <c r="I5431" s="7" t="n">
        <v>99.98999786</v>
      </c>
      <c r="J5431" s="6" t="n">
        <v>3</v>
      </c>
      <c r="K5431" s="7" t="n">
        <v>299.9700012</v>
      </c>
      <c r="L5431" s="7" t="n">
        <v>30</v>
      </c>
      <c r="M5431" s="8" t="n">
        <v>0.100000001</v>
      </c>
      <c r="N5431" s="7" t="n">
        <v>80.98999786</v>
      </c>
      <c r="O5431" s="9" t="n">
        <v>0</v>
      </c>
    </row>
    <row r="5432" customFormat="false" ht="15" hidden="false" customHeight="true" outlineLevel="0" collapsed="false">
      <c r="A5432" s="6" t="n">
        <v>64697</v>
      </c>
      <c r="B5432" s="6" t="s">
        <v>19</v>
      </c>
      <c r="C5432" s="6" t="s">
        <v>49</v>
      </c>
      <c r="D5432" s="6" t="s">
        <v>21</v>
      </c>
      <c r="E5432" s="6" t="s">
        <v>65</v>
      </c>
      <c r="F5432" s="6" t="s">
        <v>75</v>
      </c>
      <c r="G5432" s="6" t="s">
        <v>34</v>
      </c>
      <c r="H5432" s="6" t="n">
        <v>4</v>
      </c>
      <c r="I5432" s="7" t="n">
        <v>299.980011</v>
      </c>
      <c r="J5432" s="6" t="n">
        <v>1</v>
      </c>
      <c r="K5432" s="7" t="n">
        <v>299.980011</v>
      </c>
      <c r="L5432" s="7" t="n">
        <v>6</v>
      </c>
      <c r="M5432" s="8" t="n">
        <v>0.02</v>
      </c>
      <c r="N5432" s="7" t="n">
        <v>105.8300018</v>
      </c>
      <c r="O5432" s="9" t="n">
        <v>0</v>
      </c>
    </row>
    <row r="5433" customFormat="false" ht="15" hidden="false" customHeight="true" outlineLevel="0" collapsed="false">
      <c r="A5433" s="6" t="n">
        <v>15853</v>
      </c>
      <c r="B5433" s="6" t="s">
        <v>19</v>
      </c>
      <c r="C5433" s="6" t="s">
        <v>20</v>
      </c>
      <c r="D5433" s="6" t="s">
        <v>21</v>
      </c>
      <c r="E5433" s="6" t="s">
        <v>22</v>
      </c>
      <c r="F5433" s="6" t="s">
        <v>43</v>
      </c>
      <c r="G5433" s="6" t="s">
        <v>44</v>
      </c>
      <c r="H5433" s="6" t="n">
        <v>4</v>
      </c>
      <c r="I5433" s="7" t="n">
        <v>21.98999977</v>
      </c>
      <c r="J5433" s="6" t="n">
        <v>3</v>
      </c>
      <c r="K5433" s="7" t="n">
        <v>65.97000122</v>
      </c>
      <c r="L5433" s="7" t="n">
        <v>5.940000057</v>
      </c>
      <c r="M5433" s="8" t="n">
        <v>0.090000004</v>
      </c>
      <c r="N5433" s="7" t="n">
        <v>16.80999947</v>
      </c>
      <c r="O5433" s="9" t="n">
        <v>0</v>
      </c>
    </row>
    <row r="5434" customFormat="false" ht="15" hidden="false" customHeight="true" outlineLevel="0" collapsed="false">
      <c r="A5434" s="6" t="n">
        <v>65563</v>
      </c>
      <c r="B5434" s="6" t="s">
        <v>26</v>
      </c>
      <c r="C5434" s="6" t="s">
        <v>37</v>
      </c>
      <c r="D5434" s="6" t="s">
        <v>21</v>
      </c>
      <c r="E5434" s="6" t="s">
        <v>65</v>
      </c>
      <c r="F5434" s="6" t="s">
        <v>23</v>
      </c>
      <c r="G5434" s="6" t="s">
        <v>34</v>
      </c>
      <c r="H5434" s="6" t="n">
        <v>1</v>
      </c>
      <c r="I5434" s="7" t="n">
        <v>129.9900055</v>
      </c>
      <c r="J5434" s="6" t="n">
        <v>1</v>
      </c>
      <c r="K5434" s="7" t="n">
        <v>129.9900055</v>
      </c>
      <c r="L5434" s="7" t="n">
        <v>19.5</v>
      </c>
      <c r="M5434" s="8" t="n">
        <v>0.150000006</v>
      </c>
      <c r="N5434" s="7" t="n">
        <v>1.330000043</v>
      </c>
      <c r="O5434" s="12" t="n">
        <v>1</v>
      </c>
    </row>
    <row r="5435" customFormat="false" ht="15" hidden="false" customHeight="true" outlineLevel="0" collapsed="false">
      <c r="A5435" s="6" t="n">
        <v>582</v>
      </c>
      <c r="B5435" s="6" t="s">
        <v>46</v>
      </c>
      <c r="C5435" s="6" t="s">
        <v>20</v>
      </c>
      <c r="D5435" s="6" t="s">
        <v>50</v>
      </c>
      <c r="E5435" s="6" t="s">
        <v>51</v>
      </c>
      <c r="F5435" s="6" t="s">
        <v>29</v>
      </c>
      <c r="G5435" s="6" t="s">
        <v>47</v>
      </c>
      <c r="H5435" s="6" t="n">
        <v>2</v>
      </c>
      <c r="I5435" s="7" t="n">
        <v>99.98999786</v>
      </c>
      <c r="J5435" s="6" t="n">
        <v>4</v>
      </c>
      <c r="K5435" s="7" t="n">
        <v>399.9599915</v>
      </c>
      <c r="L5435" s="7" t="n">
        <v>12</v>
      </c>
      <c r="M5435" s="8" t="n">
        <v>0.029999999</v>
      </c>
      <c r="N5435" s="7" t="n">
        <v>174.5800018</v>
      </c>
      <c r="O5435" s="12" t="n">
        <v>1</v>
      </c>
    </row>
    <row r="5436" customFormat="false" ht="15" hidden="false" customHeight="true" outlineLevel="0" collapsed="false">
      <c r="A5436" s="6" t="n">
        <v>45101</v>
      </c>
      <c r="B5436" s="6" t="s">
        <v>26</v>
      </c>
      <c r="C5436" s="6" t="s">
        <v>20</v>
      </c>
      <c r="D5436" s="6" t="s">
        <v>21</v>
      </c>
      <c r="E5436" s="6" t="s">
        <v>66</v>
      </c>
      <c r="F5436" s="6" t="s">
        <v>71</v>
      </c>
      <c r="G5436" s="6" t="s">
        <v>34</v>
      </c>
      <c r="H5436" s="6" t="n">
        <v>1</v>
      </c>
      <c r="I5436" s="7" t="n">
        <v>199.9900055</v>
      </c>
      <c r="J5436" s="6" t="n">
        <v>1</v>
      </c>
      <c r="K5436" s="7" t="n">
        <v>199.9900055</v>
      </c>
      <c r="L5436" s="7" t="n">
        <v>6</v>
      </c>
      <c r="M5436" s="8" t="n">
        <v>0.029999999</v>
      </c>
      <c r="N5436" s="7" t="n">
        <v>65.5699997</v>
      </c>
      <c r="O5436" s="12" t="n">
        <v>1</v>
      </c>
    </row>
    <row r="5437" customFormat="false" ht="15" hidden="false" customHeight="true" outlineLevel="0" collapsed="false">
      <c r="A5437" s="6" t="n">
        <v>49604</v>
      </c>
      <c r="B5437" s="6" t="s">
        <v>19</v>
      </c>
      <c r="C5437" s="6" t="s">
        <v>49</v>
      </c>
      <c r="D5437" s="6" t="s">
        <v>38</v>
      </c>
      <c r="E5437" s="6" t="s">
        <v>94</v>
      </c>
      <c r="F5437" s="6" t="s">
        <v>57</v>
      </c>
      <c r="G5437" s="6" t="s">
        <v>34</v>
      </c>
      <c r="H5437" s="6" t="n">
        <v>4</v>
      </c>
      <c r="I5437" s="7" t="n">
        <v>50</v>
      </c>
      <c r="J5437" s="6" t="n">
        <v>2</v>
      </c>
      <c r="K5437" s="7" t="n">
        <v>100</v>
      </c>
      <c r="L5437" s="7" t="n">
        <v>13</v>
      </c>
      <c r="M5437" s="8" t="n">
        <v>0.129999995</v>
      </c>
      <c r="N5437" s="7" t="n">
        <v>-14.52999973</v>
      </c>
      <c r="O5437" s="12" t="n">
        <v>1</v>
      </c>
    </row>
    <row r="5438" customFormat="false" ht="15" hidden="false" customHeight="true" outlineLevel="0" collapsed="false">
      <c r="A5438" s="6" t="n">
        <v>14643</v>
      </c>
      <c r="B5438" s="6" t="s">
        <v>46</v>
      </c>
      <c r="C5438" s="6" t="s">
        <v>37</v>
      </c>
      <c r="D5438" s="6" t="s">
        <v>21</v>
      </c>
      <c r="E5438" s="6" t="s">
        <v>65</v>
      </c>
      <c r="F5438" s="6" t="s">
        <v>33</v>
      </c>
      <c r="G5438" s="6" t="s">
        <v>34</v>
      </c>
      <c r="H5438" s="6" t="n">
        <v>2</v>
      </c>
      <c r="I5438" s="7" t="n">
        <v>59.99000168</v>
      </c>
      <c r="J5438" s="6" t="n">
        <v>4</v>
      </c>
      <c r="K5438" s="7" t="n">
        <v>239.9600067</v>
      </c>
      <c r="L5438" s="7" t="n">
        <v>16.79999924</v>
      </c>
      <c r="M5438" s="8" t="n">
        <v>0.07</v>
      </c>
      <c r="N5438" s="7" t="n">
        <v>-25.21999931</v>
      </c>
      <c r="O5438" s="12" t="n">
        <v>1</v>
      </c>
    </row>
    <row r="5439" customFormat="false" ht="15" hidden="false" customHeight="true" outlineLevel="0" collapsed="false">
      <c r="A5439" s="6" t="n">
        <v>46011</v>
      </c>
      <c r="B5439" s="6" t="s">
        <v>19</v>
      </c>
      <c r="C5439" s="6" t="s">
        <v>20</v>
      </c>
      <c r="D5439" s="6" t="s">
        <v>21</v>
      </c>
      <c r="E5439" s="6" t="s">
        <v>66</v>
      </c>
      <c r="F5439" s="6" t="s">
        <v>40</v>
      </c>
      <c r="G5439" s="6" t="s">
        <v>34</v>
      </c>
      <c r="H5439" s="6" t="n">
        <v>4</v>
      </c>
      <c r="I5439" s="7" t="n">
        <v>399.980011</v>
      </c>
      <c r="J5439" s="6" t="n">
        <v>1</v>
      </c>
      <c r="K5439" s="7" t="n">
        <v>399.980011</v>
      </c>
      <c r="L5439" s="7" t="n">
        <v>22</v>
      </c>
      <c r="M5439" s="8" t="n">
        <v>0.059999999</v>
      </c>
      <c r="N5439" s="7" t="n">
        <v>173.8699951</v>
      </c>
      <c r="O5439" s="9" t="n">
        <v>0</v>
      </c>
    </row>
    <row r="5440" customFormat="false" ht="15" hidden="false" customHeight="true" outlineLevel="0" collapsed="false">
      <c r="A5440" s="6" t="n">
        <v>15292</v>
      </c>
      <c r="B5440" s="6" t="s">
        <v>26</v>
      </c>
      <c r="C5440" s="6" t="s">
        <v>20</v>
      </c>
      <c r="D5440" s="6" t="s">
        <v>21</v>
      </c>
      <c r="E5440" s="6" t="s">
        <v>65</v>
      </c>
      <c r="F5440" s="6" t="s">
        <v>57</v>
      </c>
      <c r="G5440" s="6" t="s">
        <v>47</v>
      </c>
      <c r="H5440" s="6" t="n">
        <v>1</v>
      </c>
      <c r="I5440" s="7" t="n">
        <v>50</v>
      </c>
      <c r="J5440" s="6" t="n">
        <v>4</v>
      </c>
      <c r="K5440" s="7" t="n">
        <v>200</v>
      </c>
      <c r="L5440" s="7" t="n">
        <v>0</v>
      </c>
      <c r="M5440" s="8" t="n">
        <v>0</v>
      </c>
      <c r="N5440" s="7" t="n">
        <v>52</v>
      </c>
      <c r="O5440" s="12" t="n">
        <v>1</v>
      </c>
    </row>
    <row r="5441" customFormat="false" ht="15" hidden="false" customHeight="true" outlineLevel="0" collapsed="false">
      <c r="A5441" s="6" t="n">
        <v>15078</v>
      </c>
      <c r="B5441" s="6" t="s">
        <v>19</v>
      </c>
      <c r="C5441" s="6" t="s">
        <v>20</v>
      </c>
      <c r="D5441" s="6" t="s">
        <v>21</v>
      </c>
      <c r="E5441" s="6" t="s">
        <v>65</v>
      </c>
      <c r="F5441" s="6" t="s">
        <v>40</v>
      </c>
      <c r="G5441" s="6" t="s">
        <v>44</v>
      </c>
      <c r="H5441" s="6" t="n">
        <v>4</v>
      </c>
      <c r="I5441" s="7" t="n">
        <v>399.980011</v>
      </c>
      <c r="J5441" s="6" t="n">
        <v>1</v>
      </c>
      <c r="K5441" s="7" t="n">
        <v>399.980011</v>
      </c>
      <c r="L5441" s="7" t="n">
        <v>20</v>
      </c>
      <c r="M5441" s="8" t="n">
        <v>0.050000001</v>
      </c>
      <c r="N5441" s="7" t="n">
        <v>-76</v>
      </c>
      <c r="O5441" s="9" t="n">
        <v>0</v>
      </c>
    </row>
    <row r="5442" customFormat="false" ht="15" hidden="false" customHeight="true" outlineLevel="0" collapsed="false">
      <c r="A5442" s="6" t="n">
        <v>61144</v>
      </c>
      <c r="B5442" s="6" t="s">
        <v>36</v>
      </c>
      <c r="C5442" s="6" t="s">
        <v>20</v>
      </c>
      <c r="D5442" s="6" t="s">
        <v>50</v>
      </c>
      <c r="E5442" s="6" t="s">
        <v>51</v>
      </c>
      <c r="F5442" s="6" t="s">
        <v>58</v>
      </c>
      <c r="G5442" s="6" t="s">
        <v>24</v>
      </c>
      <c r="H5442" s="6" t="n">
        <v>0</v>
      </c>
      <c r="I5442" s="7" t="n">
        <v>49.97999954</v>
      </c>
      <c r="J5442" s="6" t="n">
        <v>4</v>
      </c>
      <c r="K5442" s="7" t="n">
        <v>199.9199982</v>
      </c>
      <c r="L5442" s="7" t="n">
        <v>11</v>
      </c>
      <c r="M5442" s="8" t="n">
        <v>0.059999999</v>
      </c>
      <c r="N5442" s="7" t="n">
        <v>63.86000061</v>
      </c>
      <c r="O5442" s="12" t="n">
        <v>1</v>
      </c>
    </row>
    <row r="5443" customFormat="false" ht="15" hidden="false" customHeight="true" outlineLevel="0" collapsed="false">
      <c r="A5443" s="6" t="n">
        <v>38613</v>
      </c>
      <c r="B5443" s="6" t="s">
        <v>19</v>
      </c>
      <c r="C5443" s="6" t="s">
        <v>20</v>
      </c>
      <c r="D5443" s="6" t="s">
        <v>31</v>
      </c>
      <c r="E5443" s="6" t="s">
        <v>32</v>
      </c>
      <c r="F5443" s="6" t="s">
        <v>40</v>
      </c>
      <c r="G5443" s="6" t="s">
        <v>44</v>
      </c>
      <c r="H5443" s="6" t="n">
        <v>4</v>
      </c>
      <c r="I5443" s="7" t="n">
        <v>399.980011</v>
      </c>
      <c r="J5443" s="6" t="n">
        <v>1</v>
      </c>
      <c r="K5443" s="7" t="n">
        <v>399.980011</v>
      </c>
      <c r="L5443" s="7" t="n">
        <v>16</v>
      </c>
      <c r="M5443" s="8" t="n">
        <v>0.039999999</v>
      </c>
      <c r="N5443" s="7" t="n">
        <v>124.7900009</v>
      </c>
      <c r="O5443" s="9" t="n">
        <v>0</v>
      </c>
    </row>
    <row r="5444" customFormat="false" ht="15" hidden="false" customHeight="true" outlineLevel="0" collapsed="false">
      <c r="A5444" s="6" t="n">
        <v>37817</v>
      </c>
      <c r="B5444" s="6" t="s">
        <v>19</v>
      </c>
      <c r="C5444" s="6" t="s">
        <v>20</v>
      </c>
      <c r="D5444" s="6" t="s">
        <v>31</v>
      </c>
      <c r="E5444" s="6" t="s">
        <v>62</v>
      </c>
      <c r="F5444" s="6" t="s">
        <v>108</v>
      </c>
      <c r="G5444" s="6" t="s">
        <v>24</v>
      </c>
      <c r="H5444" s="6" t="n">
        <v>4</v>
      </c>
      <c r="I5444" s="7" t="n">
        <v>19.98999977</v>
      </c>
      <c r="J5444" s="6" t="n">
        <v>2</v>
      </c>
      <c r="K5444" s="7" t="n">
        <v>39.97999954</v>
      </c>
      <c r="L5444" s="7" t="n">
        <v>10</v>
      </c>
      <c r="M5444" s="8" t="n">
        <v>0.25</v>
      </c>
      <c r="N5444" s="7" t="n">
        <v>9.75</v>
      </c>
      <c r="O5444" s="9" t="n">
        <v>0</v>
      </c>
    </row>
    <row r="5445" customFormat="false" ht="15" hidden="false" customHeight="true" outlineLevel="0" collapsed="false">
      <c r="A5445" s="6" t="n">
        <v>11157</v>
      </c>
      <c r="B5445" s="6" t="s">
        <v>19</v>
      </c>
      <c r="C5445" s="6" t="s">
        <v>20</v>
      </c>
      <c r="D5445" s="6" t="s">
        <v>21</v>
      </c>
      <c r="E5445" s="6" t="s">
        <v>65</v>
      </c>
      <c r="F5445" s="6" t="s">
        <v>29</v>
      </c>
      <c r="G5445" s="6" t="s">
        <v>24</v>
      </c>
      <c r="H5445" s="6" t="n">
        <v>4</v>
      </c>
      <c r="I5445" s="7" t="n">
        <v>99.98999786</v>
      </c>
      <c r="J5445" s="6" t="n">
        <v>2</v>
      </c>
      <c r="K5445" s="7" t="n">
        <v>199.9799957</v>
      </c>
      <c r="L5445" s="7" t="n">
        <v>2</v>
      </c>
      <c r="M5445" s="8" t="n">
        <v>0.01</v>
      </c>
      <c r="N5445" s="7" t="n">
        <v>-112.25</v>
      </c>
      <c r="O5445" s="9" t="n">
        <v>0</v>
      </c>
    </row>
    <row r="5446" customFormat="false" ht="15" hidden="false" customHeight="true" outlineLevel="0" collapsed="false">
      <c r="A5446" s="6" t="n">
        <v>3314</v>
      </c>
      <c r="B5446" s="6" t="s">
        <v>19</v>
      </c>
      <c r="C5446" s="6" t="s">
        <v>37</v>
      </c>
      <c r="D5446" s="6" t="s">
        <v>50</v>
      </c>
      <c r="E5446" s="6" t="s">
        <v>51</v>
      </c>
      <c r="F5446" s="6" t="s">
        <v>75</v>
      </c>
      <c r="G5446" s="6" t="s">
        <v>24</v>
      </c>
      <c r="H5446" s="6" t="n">
        <v>4</v>
      </c>
      <c r="I5446" s="7" t="n">
        <v>299.980011</v>
      </c>
      <c r="J5446" s="6" t="n">
        <v>1</v>
      </c>
      <c r="K5446" s="7" t="n">
        <v>299.980011</v>
      </c>
      <c r="L5446" s="7" t="n">
        <v>39</v>
      </c>
      <c r="M5446" s="8" t="n">
        <v>0.129999995</v>
      </c>
      <c r="N5446" s="7" t="n">
        <v>122.6600037</v>
      </c>
      <c r="O5446" s="12" t="n">
        <v>1</v>
      </c>
    </row>
    <row r="5447" customFormat="false" ht="15" hidden="false" customHeight="true" outlineLevel="0" collapsed="false">
      <c r="A5447" s="6" t="n">
        <v>33887</v>
      </c>
      <c r="B5447" s="6" t="s">
        <v>46</v>
      </c>
      <c r="C5447" s="6" t="s">
        <v>20</v>
      </c>
      <c r="D5447" s="6" t="s">
        <v>31</v>
      </c>
      <c r="E5447" s="6" t="s">
        <v>62</v>
      </c>
      <c r="F5447" s="6" t="s">
        <v>40</v>
      </c>
      <c r="G5447" s="6" t="s">
        <v>44</v>
      </c>
      <c r="H5447" s="6" t="n">
        <v>2</v>
      </c>
      <c r="I5447" s="7" t="n">
        <v>399.980011</v>
      </c>
      <c r="J5447" s="6" t="n">
        <v>1</v>
      </c>
      <c r="K5447" s="7" t="n">
        <v>399.980011</v>
      </c>
      <c r="L5447" s="7" t="n">
        <v>64</v>
      </c>
      <c r="M5447" s="8" t="n">
        <v>0.159999996</v>
      </c>
      <c r="N5447" s="7" t="n">
        <v>125.9899979</v>
      </c>
      <c r="O5447" s="12" t="n">
        <v>1</v>
      </c>
    </row>
    <row r="5448" customFormat="false" ht="15" hidden="false" customHeight="true" outlineLevel="0" collapsed="false">
      <c r="A5448" s="6" t="n">
        <v>13792</v>
      </c>
      <c r="B5448" s="6" t="s">
        <v>46</v>
      </c>
      <c r="C5448" s="6" t="s">
        <v>49</v>
      </c>
      <c r="D5448" s="6" t="s">
        <v>21</v>
      </c>
      <c r="E5448" s="6" t="s">
        <v>65</v>
      </c>
      <c r="F5448" s="6" t="s">
        <v>75</v>
      </c>
      <c r="G5448" s="6" t="s">
        <v>34</v>
      </c>
      <c r="H5448" s="6" t="n">
        <v>2</v>
      </c>
      <c r="I5448" s="7" t="n">
        <v>299.980011</v>
      </c>
      <c r="J5448" s="6" t="n">
        <v>1</v>
      </c>
      <c r="K5448" s="7" t="n">
        <v>299.980011</v>
      </c>
      <c r="L5448" s="7" t="n">
        <v>21</v>
      </c>
      <c r="M5448" s="8" t="n">
        <v>0.07</v>
      </c>
      <c r="N5448" s="7" t="n">
        <v>27.89999962</v>
      </c>
      <c r="O5448" s="12" t="n">
        <v>1</v>
      </c>
    </row>
    <row r="5449" customFormat="false" ht="15" hidden="false" customHeight="true" outlineLevel="0" collapsed="false">
      <c r="A5449" s="6" t="n">
        <v>9812</v>
      </c>
      <c r="B5449" s="6" t="s">
        <v>26</v>
      </c>
      <c r="C5449" s="6" t="s">
        <v>49</v>
      </c>
      <c r="D5449" s="6" t="s">
        <v>50</v>
      </c>
      <c r="E5449" s="6" t="s">
        <v>51</v>
      </c>
      <c r="F5449" s="6" t="s">
        <v>57</v>
      </c>
      <c r="G5449" s="6" t="s">
        <v>47</v>
      </c>
      <c r="H5449" s="6" t="n">
        <v>1</v>
      </c>
      <c r="I5449" s="7" t="n">
        <v>50</v>
      </c>
      <c r="J5449" s="6" t="n">
        <v>2</v>
      </c>
      <c r="K5449" s="7" t="n">
        <v>100</v>
      </c>
      <c r="L5449" s="7" t="n">
        <v>5</v>
      </c>
      <c r="M5449" s="8" t="n">
        <v>0.050000001</v>
      </c>
      <c r="N5449" s="7" t="n">
        <v>46.54999924</v>
      </c>
      <c r="O5449" s="12" t="n">
        <v>1</v>
      </c>
    </row>
    <row r="5450" customFormat="false" ht="15" hidden="false" customHeight="true" outlineLevel="0" collapsed="false">
      <c r="A5450" s="6" t="n">
        <v>30139</v>
      </c>
      <c r="B5450" s="6" t="s">
        <v>26</v>
      </c>
      <c r="C5450" s="6" t="s">
        <v>49</v>
      </c>
      <c r="D5450" s="6" t="s">
        <v>27</v>
      </c>
      <c r="E5450" s="6" t="s">
        <v>42</v>
      </c>
      <c r="F5450" s="6" t="s">
        <v>71</v>
      </c>
      <c r="G5450" s="6" t="s">
        <v>34</v>
      </c>
      <c r="H5450" s="6" t="n">
        <v>1</v>
      </c>
      <c r="I5450" s="7" t="n">
        <v>199.9900055</v>
      </c>
      <c r="J5450" s="6" t="n">
        <v>1</v>
      </c>
      <c r="K5450" s="7" t="n">
        <v>199.9900055</v>
      </c>
      <c r="L5450" s="7" t="n">
        <v>36</v>
      </c>
      <c r="M5450" s="8" t="n">
        <v>0.180000007</v>
      </c>
      <c r="N5450" s="7" t="n">
        <v>59.52999878</v>
      </c>
      <c r="O5450" s="12" t="n">
        <v>1</v>
      </c>
    </row>
    <row r="5451" customFormat="false" ht="15" hidden="false" customHeight="true" outlineLevel="0" collapsed="false">
      <c r="A5451" s="6" t="n">
        <v>56099</v>
      </c>
      <c r="B5451" s="6" t="s">
        <v>19</v>
      </c>
      <c r="C5451" s="6" t="s">
        <v>20</v>
      </c>
      <c r="D5451" s="6" t="s">
        <v>50</v>
      </c>
      <c r="E5451" s="6" t="s">
        <v>51</v>
      </c>
      <c r="F5451" s="6" t="s">
        <v>29</v>
      </c>
      <c r="G5451" s="6" t="s">
        <v>44</v>
      </c>
      <c r="H5451" s="6" t="n">
        <v>4</v>
      </c>
      <c r="I5451" s="7" t="n">
        <v>99.98999786</v>
      </c>
      <c r="J5451" s="6" t="n">
        <v>1</v>
      </c>
      <c r="K5451" s="7" t="n">
        <v>99.98999786</v>
      </c>
      <c r="L5451" s="7" t="n">
        <v>9</v>
      </c>
      <c r="M5451" s="8" t="n">
        <v>0.090000004</v>
      </c>
      <c r="N5451" s="7" t="n">
        <v>41.86000061</v>
      </c>
      <c r="O5451" s="12" t="n">
        <v>1</v>
      </c>
    </row>
    <row r="5452" customFormat="false" ht="15" hidden="false" customHeight="true" outlineLevel="0" collapsed="false">
      <c r="A5452" s="6" t="n">
        <v>32347</v>
      </c>
      <c r="B5452" s="6" t="s">
        <v>46</v>
      </c>
      <c r="C5452" s="6" t="s">
        <v>37</v>
      </c>
      <c r="D5452" s="6" t="s">
        <v>31</v>
      </c>
      <c r="E5452" s="6" t="s">
        <v>32</v>
      </c>
      <c r="F5452" s="6" t="s">
        <v>33</v>
      </c>
      <c r="G5452" s="6" t="s">
        <v>24</v>
      </c>
      <c r="H5452" s="6" t="n">
        <v>2</v>
      </c>
      <c r="I5452" s="7" t="n">
        <v>59.99000168</v>
      </c>
      <c r="J5452" s="6" t="n">
        <v>3</v>
      </c>
      <c r="K5452" s="7" t="n">
        <v>179.9700012</v>
      </c>
      <c r="L5452" s="7" t="n">
        <v>3.599999905</v>
      </c>
      <c r="M5452" s="8" t="n">
        <v>0.02</v>
      </c>
      <c r="N5452" s="7" t="n">
        <v>-123.4599991</v>
      </c>
      <c r="O5452" s="12" t="n">
        <v>1</v>
      </c>
    </row>
    <row r="5453" customFormat="false" ht="15" hidden="false" customHeight="true" outlineLevel="0" collapsed="false">
      <c r="A5453" s="6" t="n">
        <v>11374</v>
      </c>
      <c r="B5453" s="6" t="s">
        <v>46</v>
      </c>
      <c r="C5453" s="6" t="s">
        <v>20</v>
      </c>
      <c r="D5453" s="6" t="s">
        <v>21</v>
      </c>
      <c r="E5453" s="6" t="s">
        <v>65</v>
      </c>
      <c r="F5453" s="6" t="s">
        <v>40</v>
      </c>
      <c r="G5453" s="6" t="s">
        <v>24</v>
      </c>
      <c r="H5453" s="6" t="n">
        <v>2</v>
      </c>
      <c r="I5453" s="7" t="n">
        <v>399.980011</v>
      </c>
      <c r="J5453" s="6" t="n">
        <v>1</v>
      </c>
      <c r="K5453" s="7" t="n">
        <v>399.980011</v>
      </c>
      <c r="L5453" s="7" t="n">
        <v>52</v>
      </c>
      <c r="M5453" s="8" t="n">
        <v>0.129999995</v>
      </c>
      <c r="N5453" s="7" t="n">
        <v>163.5500031</v>
      </c>
      <c r="O5453" s="12" t="n">
        <v>1</v>
      </c>
    </row>
    <row r="5454" customFormat="false" ht="15" hidden="false" customHeight="true" outlineLevel="0" collapsed="false">
      <c r="A5454" s="6" t="n">
        <v>66049</v>
      </c>
      <c r="B5454" s="6" t="s">
        <v>19</v>
      </c>
      <c r="C5454" s="6" t="s">
        <v>20</v>
      </c>
      <c r="D5454" s="6" t="s">
        <v>21</v>
      </c>
      <c r="E5454" s="6" t="s">
        <v>64</v>
      </c>
      <c r="F5454" s="6" t="s">
        <v>58</v>
      </c>
      <c r="G5454" s="6" t="s">
        <v>44</v>
      </c>
      <c r="H5454" s="6" t="n">
        <v>4</v>
      </c>
      <c r="I5454" s="7" t="n">
        <v>49.97999954</v>
      </c>
      <c r="J5454" s="6" t="n">
        <v>5</v>
      </c>
      <c r="K5454" s="7" t="n">
        <v>249.8999939</v>
      </c>
      <c r="L5454" s="7" t="n">
        <v>37.49000168</v>
      </c>
      <c r="M5454" s="8" t="n">
        <v>0.150000006</v>
      </c>
      <c r="N5454" s="7" t="n">
        <v>40.36000061</v>
      </c>
      <c r="O5454" s="12" t="n">
        <v>1</v>
      </c>
    </row>
    <row r="5455" customFormat="false" ht="15" hidden="false" customHeight="true" outlineLevel="0" collapsed="false">
      <c r="A5455" s="6" t="n">
        <v>26793</v>
      </c>
      <c r="B5455" s="6" t="s">
        <v>19</v>
      </c>
      <c r="C5455" s="6" t="s">
        <v>37</v>
      </c>
      <c r="D5455" s="6" t="s">
        <v>27</v>
      </c>
      <c r="E5455" s="6" t="s">
        <v>42</v>
      </c>
      <c r="F5455" s="6" t="s">
        <v>57</v>
      </c>
      <c r="G5455" s="6" t="s">
        <v>44</v>
      </c>
      <c r="H5455" s="6" t="n">
        <v>4</v>
      </c>
      <c r="I5455" s="7" t="n">
        <v>50</v>
      </c>
      <c r="J5455" s="6" t="n">
        <v>2</v>
      </c>
      <c r="K5455" s="7" t="n">
        <v>100</v>
      </c>
      <c r="L5455" s="7" t="n">
        <v>25</v>
      </c>
      <c r="M5455" s="8" t="n">
        <v>0.25</v>
      </c>
      <c r="N5455" s="7" t="n">
        <v>36</v>
      </c>
      <c r="O5455" s="9" t="n">
        <v>0</v>
      </c>
    </row>
    <row r="5456" customFormat="false" ht="15" hidden="false" customHeight="true" outlineLevel="0" collapsed="false">
      <c r="A5456" s="6" t="n">
        <v>54487</v>
      </c>
      <c r="B5456" s="6" t="s">
        <v>46</v>
      </c>
      <c r="C5456" s="6" t="s">
        <v>20</v>
      </c>
      <c r="D5456" s="6" t="s">
        <v>50</v>
      </c>
      <c r="E5456" s="6" t="s">
        <v>63</v>
      </c>
      <c r="F5456" s="6" t="s">
        <v>73</v>
      </c>
      <c r="G5456" s="6" t="s">
        <v>24</v>
      </c>
      <c r="H5456" s="6" t="n">
        <v>2</v>
      </c>
      <c r="I5456" s="7" t="n">
        <v>39.99000168</v>
      </c>
      <c r="J5456" s="6" t="n">
        <v>3</v>
      </c>
      <c r="K5456" s="7" t="n">
        <v>119.9700012</v>
      </c>
      <c r="L5456" s="7" t="n">
        <v>4.800000191</v>
      </c>
      <c r="M5456" s="8" t="n">
        <v>0.039999999</v>
      </c>
      <c r="N5456" s="7" t="n">
        <v>24.53000069</v>
      </c>
      <c r="O5456" s="12" t="n">
        <v>1</v>
      </c>
    </row>
    <row r="5457" customFormat="false" ht="15" hidden="false" customHeight="true" outlineLevel="0" collapsed="false">
      <c r="A5457" s="6" t="n">
        <v>55665</v>
      </c>
      <c r="B5457" s="6" t="s">
        <v>19</v>
      </c>
      <c r="C5457" s="6" t="s">
        <v>37</v>
      </c>
      <c r="D5457" s="6" t="s">
        <v>50</v>
      </c>
      <c r="E5457" s="6" t="s">
        <v>51</v>
      </c>
      <c r="F5457" s="6" t="s">
        <v>29</v>
      </c>
      <c r="G5457" s="6" t="s">
        <v>47</v>
      </c>
      <c r="H5457" s="6" t="n">
        <v>4</v>
      </c>
      <c r="I5457" s="7" t="n">
        <v>99.98999786</v>
      </c>
      <c r="J5457" s="6" t="n">
        <v>2</v>
      </c>
      <c r="K5457" s="7" t="n">
        <v>199.9799957</v>
      </c>
      <c r="L5457" s="7" t="n">
        <v>40</v>
      </c>
      <c r="M5457" s="8" t="n">
        <v>0.200000003</v>
      </c>
      <c r="N5457" s="7" t="n">
        <v>73.58999634</v>
      </c>
      <c r="O5457" s="12" t="n">
        <v>1</v>
      </c>
    </row>
    <row r="5458" customFormat="false" ht="15" hidden="false" customHeight="true" outlineLevel="0" collapsed="false">
      <c r="A5458" s="6" t="n">
        <v>24091</v>
      </c>
      <c r="B5458" s="6" t="s">
        <v>19</v>
      </c>
      <c r="C5458" s="6" t="s">
        <v>20</v>
      </c>
      <c r="D5458" s="6" t="s">
        <v>27</v>
      </c>
      <c r="E5458" s="6" t="s">
        <v>69</v>
      </c>
      <c r="F5458" s="6" t="s">
        <v>58</v>
      </c>
      <c r="G5458" s="6" t="s">
        <v>44</v>
      </c>
      <c r="H5458" s="6" t="n">
        <v>4</v>
      </c>
      <c r="I5458" s="7" t="n">
        <v>49.97999954</v>
      </c>
      <c r="J5458" s="6" t="n">
        <v>4</v>
      </c>
      <c r="K5458" s="7" t="n">
        <v>199.9199982</v>
      </c>
      <c r="L5458" s="7" t="n">
        <v>2</v>
      </c>
      <c r="M5458" s="8" t="n">
        <v>0.01</v>
      </c>
      <c r="N5458" s="7" t="n">
        <v>19.79000092</v>
      </c>
      <c r="O5458" s="9" t="n">
        <v>0</v>
      </c>
    </row>
    <row r="5459" customFormat="false" ht="15" hidden="false" customHeight="true" outlineLevel="0" collapsed="false">
      <c r="A5459" s="6" t="n">
        <v>32027</v>
      </c>
      <c r="B5459" s="6" t="s">
        <v>19</v>
      </c>
      <c r="C5459" s="6" t="s">
        <v>20</v>
      </c>
      <c r="D5459" s="6" t="s">
        <v>31</v>
      </c>
      <c r="E5459" s="6" t="s">
        <v>32</v>
      </c>
      <c r="F5459" s="6" t="s">
        <v>29</v>
      </c>
      <c r="G5459" s="6" t="s">
        <v>34</v>
      </c>
      <c r="H5459" s="6" t="n">
        <v>4</v>
      </c>
      <c r="I5459" s="7" t="n">
        <v>99.98999786</v>
      </c>
      <c r="J5459" s="6" t="n">
        <v>3</v>
      </c>
      <c r="K5459" s="7" t="n">
        <v>299.9700012</v>
      </c>
      <c r="L5459" s="7" t="n">
        <v>48</v>
      </c>
      <c r="M5459" s="8" t="n">
        <v>0.159999996</v>
      </c>
      <c r="N5459" s="7" t="n">
        <v>115.9100037</v>
      </c>
      <c r="O5459" s="9" t="n">
        <v>0</v>
      </c>
    </row>
    <row r="5460" customFormat="false" ht="15" hidden="false" customHeight="true" outlineLevel="0" collapsed="false">
      <c r="A5460" s="6" t="n">
        <v>15669</v>
      </c>
      <c r="B5460" s="6" t="s">
        <v>46</v>
      </c>
      <c r="C5460" s="6" t="s">
        <v>20</v>
      </c>
      <c r="D5460" s="6" t="s">
        <v>21</v>
      </c>
      <c r="E5460" s="6" t="s">
        <v>65</v>
      </c>
      <c r="F5460" s="6" t="s">
        <v>40</v>
      </c>
      <c r="G5460" s="6" t="s">
        <v>34</v>
      </c>
      <c r="H5460" s="6" t="n">
        <v>2</v>
      </c>
      <c r="I5460" s="7" t="n">
        <v>399.980011</v>
      </c>
      <c r="J5460" s="6" t="n">
        <v>1</v>
      </c>
      <c r="K5460" s="7" t="n">
        <v>399.980011</v>
      </c>
      <c r="L5460" s="7" t="n">
        <v>80</v>
      </c>
      <c r="M5460" s="8" t="n">
        <v>0.200000003</v>
      </c>
      <c r="N5460" s="7" t="n">
        <v>134.3899994</v>
      </c>
      <c r="O5460" s="12" t="n">
        <v>1</v>
      </c>
    </row>
    <row r="5461" customFormat="false" ht="15" hidden="false" customHeight="true" outlineLevel="0" collapsed="false">
      <c r="A5461" s="6" t="n">
        <v>21757</v>
      </c>
      <c r="B5461" s="6" t="s">
        <v>19</v>
      </c>
      <c r="C5461" s="6" t="s">
        <v>20</v>
      </c>
      <c r="D5461" s="6" t="s">
        <v>27</v>
      </c>
      <c r="E5461" s="6" t="s">
        <v>42</v>
      </c>
      <c r="F5461" s="6" t="s">
        <v>58</v>
      </c>
      <c r="G5461" s="6" t="s">
        <v>24</v>
      </c>
      <c r="H5461" s="6" t="n">
        <v>4</v>
      </c>
      <c r="I5461" s="7" t="n">
        <v>49.97999954</v>
      </c>
      <c r="J5461" s="6" t="n">
        <v>2</v>
      </c>
      <c r="K5461" s="7" t="n">
        <v>99.95999908</v>
      </c>
      <c r="L5461" s="7" t="n">
        <v>5</v>
      </c>
      <c r="M5461" s="8" t="n">
        <v>0.050000001</v>
      </c>
      <c r="N5461" s="7" t="n">
        <v>17.85000038</v>
      </c>
      <c r="O5461" s="9" t="n">
        <v>0</v>
      </c>
    </row>
    <row r="5462" customFormat="false" ht="15" hidden="false" customHeight="true" outlineLevel="0" collapsed="false">
      <c r="A5462" s="6" t="n">
        <v>4509</v>
      </c>
      <c r="B5462" s="6" t="s">
        <v>19</v>
      </c>
      <c r="C5462" s="6" t="s">
        <v>37</v>
      </c>
      <c r="D5462" s="6" t="s">
        <v>50</v>
      </c>
      <c r="E5462" s="6" t="s">
        <v>51</v>
      </c>
      <c r="F5462" s="6" t="s">
        <v>40</v>
      </c>
      <c r="G5462" s="6" t="s">
        <v>24</v>
      </c>
      <c r="H5462" s="6" t="n">
        <v>4</v>
      </c>
      <c r="I5462" s="7" t="n">
        <v>399.980011</v>
      </c>
      <c r="J5462" s="6" t="n">
        <v>1</v>
      </c>
      <c r="K5462" s="7" t="n">
        <v>399.980011</v>
      </c>
      <c r="L5462" s="7" t="n">
        <v>68</v>
      </c>
      <c r="M5462" s="8" t="n">
        <v>0.170000002</v>
      </c>
      <c r="N5462" s="7" t="n">
        <v>33.20000076</v>
      </c>
      <c r="O5462" s="12" t="n">
        <v>1</v>
      </c>
    </row>
    <row r="5463" customFormat="false" ht="15" hidden="false" customHeight="true" outlineLevel="0" collapsed="false">
      <c r="A5463" s="6" t="n">
        <v>48660</v>
      </c>
      <c r="B5463" s="6" t="s">
        <v>26</v>
      </c>
      <c r="C5463" s="6" t="s">
        <v>20</v>
      </c>
      <c r="D5463" s="6" t="s">
        <v>38</v>
      </c>
      <c r="E5463" s="6" t="s">
        <v>94</v>
      </c>
      <c r="F5463" s="6" t="s">
        <v>40</v>
      </c>
      <c r="G5463" s="6" t="s">
        <v>34</v>
      </c>
      <c r="H5463" s="6" t="n">
        <v>1</v>
      </c>
      <c r="I5463" s="7" t="n">
        <v>399.980011</v>
      </c>
      <c r="J5463" s="6" t="n">
        <v>1</v>
      </c>
      <c r="K5463" s="7" t="n">
        <v>399.980011</v>
      </c>
      <c r="L5463" s="7" t="n">
        <v>8</v>
      </c>
      <c r="M5463" s="8" t="n">
        <v>0.02</v>
      </c>
      <c r="N5463" s="7" t="n">
        <v>132.4900055</v>
      </c>
      <c r="O5463" s="12" t="n">
        <v>1</v>
      </c>
    </row>
    <row r="5464" customFormat="false" ht="15" hidden="false" customHeight="true" outlineLevel="0" collapsed="false">
      <c r="A5464" s="6" t="n">
        <v>52993</v>
      </c>
      <c r="B5464" s="6" t="s">
        <v>19</v>
      </c>
      <c r="C5464" s="6" t="s">
        <v>37</v>
      </c>
      <c r="D5464" s="6" t="s">
        <v>50</v>
      </c>
      <c r="E5464" s="6" t="s">
        <v>51</v>
      </c>
      <c r="F5464" s="6" t="s">
        <v>40</v>
      </c>
      <c r="G5464" s="6" t="s">
        <v>34</v>
      </c>
      <c r="H5464" s="6" t="n">
        <v>4</v>
      </c>
      <c r="I5464" s="7" t="n">
        <v>399.980011</v>
      </c>
      <c r="J5464" s="6" t="n">
        <v>1</v>
      </c>
      <c r="K5464" s="7" t="n">
        <v>399.980011</v>
      </c>
      <c r="L5464" s="7" t="n">
        <v>52</v>
      </c>
      <c r="M5464" s="8" t="n">
        <v>0.129999995</v>
      </c>
      <c r="N5464" s="7" t="n">
        <v>-87</v>
      </c>
      <c r="O5464" s="9" t="n">
        <v>0</v>
      </c>
    </row>
    <row r="5465" customFormat="false" ht="15" hidden="false" customHeight="true" outlineLevel="0" collapsed="false">
      <c r="A5465" s="6" t="n">
        <v>63008</v>
      </c>
      <c r="B5465" s="6" t="s">
        <v>36</v>
      </c>
      <c r="C5465" s="6" t="s">
        <v>49</v>
      </c>
      <c r="D5465" s="6" t="s">
        <v>21</v>
      </c>
      <c r="E5465" s="6" t="s">
        <v>65</v>
      </c>
      <c r="F5465" s="6" t="s">
        <v>71</v>
      </c>
      <c r="G5465" s="6" t="s">
        <v>34</v>
      </c>
      <c r="H5465" s="6" t="n">
        <v>0</v>
      </c>
      <c r="I5465" s="7" t="n">
        <v>199.9900055</v>
      </c>
      <c r="J5465" s="6" t="n">
        <v>1</v>
      </c>
      <c r="K5465" s="7" t="n">
        <v>199.9900055</v>
      </c>
      <c r="L5465" s="7" t="n">
        <v>4</v>
      </c>
      <c r="M5465" s="8" t="n">
        <v>0.02</v>
      </c>
      <c r="N5465" s="7" t="n">
        <v>92.12000275</v>
      </c>
      <c r="O5465" s="12" t="n">
        <v>1</v>
      </c>
    </row>
    <row r="5466" customFormat="false" ht="15" hidden="false" customHeight="true" outlineLevel="0" collapsed="false">
      <c r="A5466" s="6" t="n">
        <v>34616</v>
      </c>
      <c r="B5466" s="6" t="s">
        <v>19</v>
      </c>
      <c r="C5466" s="6" t="s">
        <v>37</v>
      </c>
      <c r="D5466" s="6" t="s">
        <v>31</v>
      </c>
      <c r="E5466" s="6" t="s">
        <v>86</v>
      </c>
      <c r="F5466" s="6" t="s">
        <v>73</v>
      </c>
      <c r="G5466" s="6" t="s">
        <v>34</v>
      </c>
      <c r="H5466" s="6" t="n">
        <v>4</v>
      </c>
      <c r="I5466" s="7" t="n">
        <v>39.99000168</v>
      </c>
      <c r="J5466" s="6" t="n">
        <v>1</v>
      </c>
      <c r="K5466" s="7" t="n">
        <v>39.99000168</v>
      </c>
      <c r="L5466" s="7" t="n">
        <v>0.800000012</v>
      </c>
      <c r="M5466" s="8" t="n">
        <v>0.02</v>
      </c>
      <c r="N5466" s="7" t="n">
        <v>4.429999828</v>
      </c>
      <c r="O5466" s="9" t="n">
        <v>0</v>
      </c>
    </row>
    <row r="5467" customFormat="false" ht="15" hidden="false" customHeight="true" outlineLevel="0" collapsed="false">
      <c r="A5467" s="6" t="n">
        <v>73808</v>
      </c>
      <c r="B5467" s="6" t="s">
        <v>46</v>
      </c>
      <c r="C5467" s="6" t="s">
        <v>20</v>
      </c>
      <c r="D5467" s="6" t="s">
        <v>27</v>
      </c>
      <c r="E5467" s="6" t="s">
        <v>69</v>
      </c>
      <c r="F5467" s="6" t="s">
        <v>96</v>
      </c>
      <c r="G5467" s="6" t="s">
        <v>44</v>
      </c>
      <c r="H5467" s="6" t="n">
        <v>2</v>
      </c>
      <c r="I5467" s="7" t="n">
        <v>215.8200073</v>
      </c>
      <c r="J5467" s="6" t="n">
        <v>1</v>
      </c>
      <c r="K5467" s="7" t="n">
        <v>215.8200073</v>
      </c>
      <c r="L5467" s="7" t="n">
        <v>4.320000172</v>
      </c>
      <c r="M5467" s="8" t="n">
        <v>0.02</v>
      </c>
      <c r="N5467" s="7" t="n">
        <v>52.88000107</v>
      </c>
      <c r="O5467" s="12" t="n">
        <v>1</v>
      </c>
    </row>
    <row r="5468" customFormat="false" ht="15" hidden="false" customHeight="true" outlineLevel="0" collapsed="false">
      <c r="A5468" s="6" t="n">
        <v>9158</v>
      </c>
      <c r="B5468" s="6" t="s">
        <v>19</v>
      </c>
      <c r="C5468" s="6" t="s">
        <v>49</v>
      </c>
      <c r="D5468" s="6" t="s">
        <v>50</v>
      </c>
      <c r="E5468" s="6" t="s">
        <v>51</v>
      </c>
      <c r="F5468" s="6" t="s">
        <v>29</v>
      </c>
      <c r="G5468" s="6" t="s">
        <v>34</v>
      </c>
      <c r="H5468" s="6" t="n">
        <v>4</v>
      </c>
      <c r="I5468" s="7" t="n">
        <v>99.98999786</v>
      </c>
      <c r="J5468" s="6" t="n">
        <v>4</v>
      </c>
      <c r="K5468" s="7" t="n">
        <v>399.9599915</v>
      </c>
      <c r="L5468" s="7" t="n">
        <v>20</v>
      </c>
      <c r="M5468" s="8" t="n">
        <v>0.050000001</v>
      </c>
      <c r="N5468" s="7" t="n">
        <v>-120.4499969</v>
      </c>
      <c r="O5468" s="9" t="n">
        <v>0</v>
      </c>
    </row>
    <row r="5469" customFormat="false" ht="15" hidden="false" customHeight="true" outlineLevel="0" collapsed="false">
      <c r="A5469" s="6" t="n">
        <v>20137</v>
      </c>
      <c r="B5469" s="6" t="s">
        <v>36</v>
      </c>
      <c r="C5469" s="6" t="s">
        <v>20</v>
      </c>
      <c r="D5469" s="6" t="s">
        <v>21</v>
      </c>
      <c r="E5469" s="6" t="s">
        <v>22</v>
      </c>
      <c r="F5469" s="6" t="s">
        <v>40</v>
      </c>
      <c r="G5469" s="6" t="s">
        <v>47</v>
      </c>
      <c r="H5469" s="6" t="n">
        <v>0</v>
      </c>
      <c r="I5469" s="7" t="n">
        <v>399.980011</v>
      </c>
      <c r="J5469" s="6" t="n">
        <v>1</v>
      </c>
      <c r="K5469" s="7" t="n">
        <v>399.980011</v>
      </c>
      <c r="L5469" s="7" t="n">
        <v>12</v>
      </c>
      <c r="M5469" s="8" t="n">
        <v>0.029999999</v>
      </c>
      <c r="N5469" s="7" t="n">
        <v>29.10000038</v>
      </c>
      <c r="O5469" s="12" t="n">
        <v>1</v>
      </c>
    </row>
    <row r="5470" customFormat="false" ht="15" hidden="false" customHeight="true" outlineLevel="0" collapsed="false">
      <c r="A5470" s="6" t="n">
        <v>30346</v>
      </c>
      <c r="B5470" s="6" t="s">
        <v>19</v>
      </c>
      <c r="C5470" s="6" t="s">
        <v>37</v>
      </c>
      <c r="D5470" s="6" t="s">
        <v>27</v>
      </c>
      <c r="E5470" s="6" t="s">
        <v>42</v>
      </c>
      <c r="F5470" s="6" t="s">
        <v>33</v>
      </c>
      <c r="G5470" s="6" t="s">
        <v>47</v>
      </c>
      <c r="H5470" s="6" t="n">
        <v>4</v>
      </c>
      <c r="I5470" s="7" t="n">
        <v>59.99000168</v>
      </c>
      <c r="J5470" s="6" t="n">
        <v>1</v>
      </c>
      <c r="K5470" s="7" t="n">
        <v>59.99000168</v>
      </c>
      <c r="L5470" s="7" t="n">
        <v>4.199999809</v>
      </c>
      <c r="M5470" s="8" t="n">
        <v>0.07</v>
      </c>
      <c r="N5470" s="7" t="n">
        <v>19.53000069</v>
      </c>
      <c r="O5470" s="9" t="n">
        <v>0</v>
      </c>
    </row>
    <row r="5471" customFormat="false" ht="15" hidden="false" customHeight="true" outlineLevel="0" collapsed="false">
      <c r="A5471" s="6" t="n">
        <v>24228</v>
      </c>
      <c r="B5471" s="6" t="s">
        <v>46</v>
      </c>
      <c r="C5471" s="6" t="s">
        <v>37</v>
      </c>
      <c r="D5471" s="6" t="s">
        <v>27</v>
      </c>
      <c r="E5471" s="6" t="s">
        <v>28</v>
      </c>
      <c r="F5471" s="6" t="s">
        <v>40</v>
      </c>
      <c r="G5471" s="6" t="s">
        <v>34</v>
      </c>
      <c r="H5471" s="6" t="n">
        <v>2</v>
      </c>
      <c r="I5471" s="7" t="n">
        <v>399.980011</v>
      </c>
      <c r="J5471" s="6" t="n">
        <v>1</v>
      </c>
      <c r="K5471" s="7" t="n">
        <v>399.980011</v>
      </c>
      <c r="L5471" s="7" t="n">
        <v>36</v>
      </c>
      <c r="M5471" s="8" t="n">
        <v>0.090000004</v>
      </c>
      <c r="N5471" s="7" t="n">
        <v>-636.9699707</v>
      </c>
      <c r="O5471" s="12" t="n">
        <v>1</v>
      </c>
    </row>
    <row r="5472" customFormat="false" ht="15" hidden="false" customHeight="true" outlineLevel="0" collapsed="false">
      <c r="A5472" s="6" t="n">
        <v>66312</v>
      </c>
      <c r="B5472" s="6" t="s">
        <v>46</v>
      </c>
      <c r="C5472" s="6" t="s">
        <v>49</v>
      </c>
      <c r="D5472" s="6" t="s">
        <v>21</v>
      </c>
      <c r="E5472" s="6" t="s">
        <v>22</v>
      </c>
      <c r="F5472" s="6" t="s">
        <v>104</v>
      </c>
      <c r="G5472" s="6" t="s">
        <v>34</v>
      </c>
      <c r="H5472" s="6" t="n">
        <v>2</v>
      </c>
      <c r="I5472" s="7" t="n">
        <v>99.98999786</v>
      </c>
      <c r="J5472" s="6" t="n">
        <v>5</v>
      </c>
      <c r="K5472" s="7" t="n">
        <v>499.9500122</v>
      </c>
      <c r="L5472" s="7" t="n">
        <v>99.98999786</v>
      </c>
      <c r="M5472" s="8" t="n">
        <v>0.200000003</v>
      </c>
      <c r="N5472" s="7" t="n">
        <v>115.9899979</v>
      </c>
      <c r="O5472" s="12" t="n">
        <v>1</v>
      </c>
    </row>
    <row r="5473" customFormat="false" ht="15" hidden="false" customHeight="true" outlineLevel="0" collapsed="false">
      <c r="A5473" s="6" t="n">
        <v>70995</v>
      </c>
      <c r="B5473" s="6" t="s">
        <v>46</v>
      </c>
      <c r="C5473" s="6" t="s">
        <v>20</v>
      </c>
      <c r="D5473" s="6" t="s">
        <v>21</v>
      </c>
      <c r="E5473" s="6" t="s">
        <v>65</v>
      </c>
      <c r="F5473" s="6" t="s">
        <v>91</v>
      </c>
      <c r="G5473" s="6" t="s">
        <v>34</v>
      </c>
      <c r="H5473" s="6" t="n">
        <v>2</v>
      </c>
      <c r="I5473" s="7" t="n">
        <v>252.8800049</v>
      </c>
      <c r="J5473" s="6" t="n">
        <v>1</v>
      </c>
      <c r="K5473" s="7" t="n">
        <v>252.8800049</v>
      </c>
      <c r="L5473" s="7" t="n">
        <v>30.35000038</v>
      </c>
      <c r="M5473" s="8" t="n">
        <v>0.119999997</v>
      </c>
      <c r="N5473" s="7" t="n">
        <v>106.8199997</v>
      </c>
      <c r="O5473" s="12" t="n">
        <v>1</v>
      </c>
    </row>
    <row r="5474" customFormat="false" ht="15" hidden="false" customHeight="true" outlineLevel="0" collapsed="false">
      <c r="A5474" s="6" t="n">
        <v>3988</v>
      </c>
      <c r="B5474" s="6" t="s">
        <v>19</v>
      </c>
      <c r="C5474" s="6" t="s">
        <v>49</v>
      </c>
      <c r="D5474" s="6" t="s">
        <v>50</v>
      </c>
      <c r="E5474" s="6" t="s">
        <v>63</v>
      </c>
      <c r="F5474" s="6" t="s">
        <v>33</v>
      </c>
      <c r="G5474" s="6" t="s">
        <v>34</v>
      </c>
      <c r="H5474" s="6" t="n">
        <v>4</v>
      </c>
      <c r="I5474" s="7" t="n">
        <v>59.99000168</v>
      </c>
      <c r="J5474" s="6" t="n">
        <v>5</v>
      </c>
      <c r="K5474" s="7" t="n">
        <v>299.9500122</v>
      </c>
      <c r="L5474" s="7" t="n">
        <v>38.99000168</v>
      </c>
      <c r="M5474" s="8" t="n">
        <v>0.129999995</v>
      </c>
      <c r="N5474" s="7" t="n">
        <v>78.29000092</v>
      </c>
      <c r="O5474" s="9" t="n">
        <v>0</v>
      </c>
    </row>
    <row r="5475" customFormat="false" ht="15" hidden="false" customHeight="true" outlineLevel="0" collapsed="false">
      <c r="A5475" s="6" t="n">
        <v>12269</v>
      </c>
      <c r="B5475" s="6" t="s">
        <v>19</v>
      </c>
      <c r="C5475" s="6" t="s">
        <v>20</v>
      </c>
      <c r="D5475" s="6" t="s">
        <v>21</v>
      </c>
      <c r="E5475" s="6" t="s">
        <v>65</v>
      </c>
      <c r="F5475" s="6" t="s">
        <v>29</v>
      </c>
      <c r="G5475" s="6" t="s">
        <v>44</v>
      </c>
      <c r="H5475" s="6" t="n">
        <v>4</v>
      </c>
      <c r="I5475" s="7" t="n">
        <v>99.98999786</v>
      </c>
      <c r="J5475" s="6" t="n">
        <v>5</v>
      </c>
      <c r="K5475" s="7" t="n">
        <v>499.9500122</v>
      </c>
      <c r="L5475" s="7" t="n">
        <v>64.98999786</v>
      </c>
      <c r="M5475" s="8" t="n">
        <v>0.129999995</v>
      </c>
      <c r="N5475" s="7" t="n">
        <v>52.18999863</v>
      </c>
      <c r="O5475" s="12" t="n">
        <v>1</v>
      </c>
    </row>
    <row r="5476" customFormat="false" ht="15" hidden="false" customHeight="true" outlineLevel="0" collapsed="false">
      <c r="A5476" s="6" t="n">
        <v>50077</v>
      </c>
      <c r="B5476" s="6" t="s">
        <v>19</v>
      </c>
      <c r="C5476" s="6" t="s">
        <v>49</v>
      </c>
      <c r="D5476" s="6" t="s">
        <v>21</v>
      </c>
      <c r="E5476" s="6" t="s">
        <v>66</v>
      </c>
      <c r="F5476" s="6" t="s">
        <v>57</v>
      </c>
      <c r="G5476" s="6" t="s">
        <v>44</v>
      </c>
      <c r="H5476" s="6" t="n">
        <v>4</v>
      </c>
      <c r="I5476" s="7" t="n">
        <v>50</v>
      </c>
      <c r="J5476" s="6" t="n">
        <v>4</v>
      </c>
      <c r="K5476" s="7" t="n">
        <v>200</v>
      </c>
      <c r="L5476" s="7" t="n">
        <v>6</v>
      </c>
      <c r="M5476" s="8" t="n">
        <v>0.029999999</v>
      </c>
      <c r="N5476" s="7" t="n">
        <v>9.699999809</v>
      </c>
      <c r="O5476" s="9" t="n">
        <v>0</v>
      </c>
    </row>
    <row r="5477" customFormat="false" ht="15" hidden="false" customHeight="true" outlineLevel="0" collapsed="false">
      <c r="A5477" s="6" t="n">
        <v>20974</v>
      </c>
      <c r="B5477" s="6" t="s">
        <v>26</v>
      </c>
      <c r="C5477" s="6" t="s">
        <v>20</v>
      </c>
      <c r="D5477" s="6" t="s">
        <v>27</v>
      </c>
      <c r="E5477" s="6" t="s">
        <v>69</v>
      </c>
      <c r="F5477" s="6" t="s">
        <v>57</v>
      </c>
      <c r="G5477" s="6" t="s">
        <v>44</v>
      </c>
      <c r="H5477" s="6" t="n">
        <v>1</v>
      </c>
      <c r="I5477" s="7" t="n">
        <v>50</v>
      </c>
      <c r="J5477" s="6" t="n">
        <v>1</v>
      </c>
      <c r="K5477" s="7" t="n">
        <v>50</v>
      </c>
      <c r="L5477" s="7" t="n">
        <v>6.5</v>
      </c>
      <c r="M5477" s="8" t="n">
        <v>0.129999995</v>
      </c>
      <c r="N5477" s="7" t="n">
        <v>11.31000042</v>
      </c>
      <c r="O5477" s="12" t="n">
        <v>1</v>
      </c>
    </row>
    <row r="5478" customFormat="false" ht="15" hidden="false" customHeight="true" outlineLevel="0" collapsed="false">
      <c r="A5478" s="6" t="n">
        <v>62140</v>
      </c>
      <c r="B5478" s="6" t="s">
        <v>19</v>
      </c>
      <c r="C5478" s="6" t="s">
        <v>20</v>
      </c>
      <c r="D5478" s="6" t="s">
        <v>21</v>
      </c>
      <c r="E5478" s="6" t="s">
        <v>22</v>
      </c>
      <c r="F5478" s="6" t="s">
        <v>40</v>
      </c>
      <c r="G5478" s="6" t="s">
        <v>24</v>
      </c>
      <c r="H5478" s="6" t="n">
        <v>4</v>
      </c>
      <c r="I5478" s="7" t="n">
        <v>399.980011</v>
      </c>
      <c r="J5478" s="6" t="n">
        <v>1</v>
      </c>
      <c r="K5478" s="7" t="n">
        <v>399.980011</v>
      </c>
      <c r="L5478" s="7" t="n">
        <v>12</v>
      </c>
      <c r="M5478" s="8" t="n">
        <v>0.029999999</v>
      </c>
      <c r="N5478" s="7" t="n">
        <v>38.79999924</v>
      </c>
      <c r="O5478" s="12" t="n">
        <v>1</v>
      </c>
    </row>
    <row r="5479" customFormat="false" ht="15" hidden="false" customHeight="true" outlineLevel="0" collapsed="false">
      <c r="A5479" s="6" t="n">
        <v>30568</v>
      </c>
      <c r="B5479" s="6" t="s">
        <v>46</v>
      </c>
      <c r="C5479" s="6" t="s">
        <v>20</v>
      </c>
      <c r="D5479" s="6" t="s">
        <v>27</v>
      </c>
      <c r="E5479" s="6" t="s">
        <v>42</v>
      </c>
      <c r="F5479" s="6" t="s">
        <v>40</v>
      </c>
      <c r="G5479" s="6" t="s">
        <v>44</v>
      </c>
      <c r="H5479" s="6" t="n">
        <v>2</v>
      </c>
      <c r="I5479" s="7" t="n">
        <v>399.980011</v>
      </c>
      <c r="J5479" s="6" t="n">
        <v>1</v>
      </c>
      <c r="K5479" s="7" t="n">
        <v>399.980011</v>
      </c>
      <c r="L5479" s="7" t="n">
        <v>80</v>
      </c>
      <c r="M5479" s="8" t="n">
        <v>0.200000003</v>
      </c>
      <c r="N5479" s="7" t="n">
        <v>-479.980011</v>
      </c>
      <c r="O5479" s="12" t="n">
        <v>1</v>
      </c>
    </row>
    <row r="5480" customFormat="false" ht="15" hidden="false" customHeight="true" outlineLevel="0" collapsed="false">
      <c r="A5480" s="6" t="n">
        <v>18727</v>
      </c>
      <c r="B5480" s="6" t="s">
        <v>19</v>
      </c>
      <c r="C5480" s="6" t="s">
        <v>37</v>
      </c>
      <c r="D5480" s="6" t="s">
        <v>21</v>
      </c>
      <c r="E5480" s="6" t="s">
        <v>65</v>
      </c>
      <c r="F5480" s="6" t="s">
        <v>40</v>
      </c>
      <c r="G5480" s="6" t="s">
        <v>24</v>
      </c>
      <c r="H5480" s="6" t="n">
        <v>4</v>
      </c>
      <c r="I5480" s="7" t="n">
        <v>399.980011</v>
      </c>
      <c r="J5480" s="6" t="n">
        <v>1</v>
      </c>
      <c r="K5480" s="7" t="n">
        <v>399.980011</v>
      </c>
      <c r="L5480" s="7" t="n">
        <v>72</v>
      </c>
      <c r="M5480" s="8" t="n">
        <v>0.180000007</v>
      </c>
      <c r="N5480" s="7" t="n">
        <v>4.260000229</v>
      </c>
      <c r="O5480" s="9" t="n">
        <v>0</v>
      </c>
    </row>
    <row r="5481" customFormat="false" ht="15" hidden="false" customHeight="true" outlineLevel="0" collapsed="false">
      <c r="A5481" s="6" t="n">
        <v>30983</v>
      </c>
      <c r="B5481" s="6" t="s">
        <v>46</v>
      </c>
      <c r="C5481" s="6" t="s">
        <v>20</v>
      </c>
      <c r="D5481" s="6" t="s">
        <v>27</v>
      </c>
      <c r="E5481" s="6" t="s">
        <v>42</v>
      </c>
      <c r="F5481" s="6" t="s">
        <v>80</v>
      </c>
      <c r="G5481" s="6" t="s">
        <v>34</v>
      </c>
      <c r="H5481" s="6" t="n">
        <v>2</v>
      </c>
      <c r="I5481" s="7" t="n">
        <v>24.98999977</v>
      </c>
      <c r="J5481" s="6" t="n">
        <v>5</v>
      </c>
      <c r="K5481" s="7" t="n">
        <v>124.9499969</v>
      </c>
      <c r="L5481" s="7" t="n">
        <v>19.98999977</v>
      </c>
      <c r="M5481" s="8" t="n">
        <v>0.159999996</v>
      </c>
      <c r="N5481" s="7" t="n">
        <v>23.62000084</v>
      </c>
      <c r="O5481" s="12" t="n">
        <v>1</v>
      </c>
    </row>
    <row r="5482" customFormat="false" ht="15" hidden="false" customHeight="true" outlineLevel="0" collapsed="false">
      <c r="A5482" s="6" t="n">
        <v>24242</v>
      </c>
      <c r="B5482" s="6" t="s">
        <v>19</v>
      </c>
      <c r="C5482" s="6" t="s">
        <v>20</v>
      </c>
      <c r="D5482" s="6" t="s">
        <v>27</v>
      </c>
      <c r="E5482" s="6" t="s">
        <v>28</v>
      </c>
      <c r="F5482" s="6" t="s">
        <v>73</v>
      </c>
      <c r="G5482" s="6" t="s">
        <v>44</v>
      </c>
      <c r="H5482" s="6" t="n">
        <v>4</v>
      </c>
      <c r="I5482" s="7" t="n">
        <v>39.99000168</v>
      </c>
      <c r="J5482" s="6" t="n">
        <v>1</v>
      </c>
      <c r="K5482" s="7" t="n">
        <v>39.99000168</v>
      </c>
      <c r="L5482" s="7" t="n">
        <v>0.400000006</v>
      </c>
      <c r="M5482" s="8" t="n">
        <v>0.01</v>
      </c>
      <c r="N5482" s="7" t="n">
        <v>19.39999962</v>
      </c>
      <c r="O5482" s="9" t="n">
        <v>0</v>
      </c>
    </row>
    <row r="5483" customFormat="false" ht="15" hidden="false" customHeight="true" outlineLevel="0" collapsed="false">
      <c r="A5483" s="6" t="n">
        <v>54834</v>
      </c>
      <c r="B5483" s="6" t="s">
        <v>19</v>
      </c>
      <c r="C5483" s="6" t="s">
        <v>20</v>
      </c>
      <c r="D5483" s="6" t="s">
        <v>50</v>
      </c>
      <c r="E5483" s="6" t="s">
        <v>51</v>
      </c>
      <c r="F5483" s="6" t="s">
        <v>89</v>
      </c>
      <c r="G5483" s="6" t="s">
        <v>34</v>
      </c>
      <c r="H5483" s="6" t="n">
        <v>4</v>
      </c>
      <c r="I5483" s="7" t="n">
        <v>34.99000168</v>
      </c>
      <c r="J5483" s="6" t="n">
        <v>4</v>
      </c>
      <c r="K5483" s="7" t="n">
        <v>139.9600067</v>
      </c>
      <c r="L5483" s="7" t="n">
        <v>4.199999809</v>
      </c>
      <c r="M5483" s="8" t="n">
        <v>0.029999999</v>
      </c>
      <c r="N5483" s="7" t="n">
        <v>-31.62999916</v>
      </c>
      <c r="O5483" s="12" t="n">
        <v>1</v>
      </c>
    </row>
    <row r="5484" customFormat="false" ht="15" hidden="false" customHeight="true" outlineLevel="0" collapsed="false">
      <c r="A5484" s="6" t="n">
        <v>20006</v>
      </c>
      <c r="B5484" s="6" t="s">
        <v>19</v>
      </c>
      <c r="C5484" s="6" t="s">
        <v>20</v>
      </c>
      <c r="D5484" s="6" t="s">
        <v>21</v>
      </c>
      <c r="E5484" s="6" t="s">
        <v>65</v>
      </c>
      <c r="F5484" s="6" t="s">
        <v>33</v>
      </c>
      <c r="G5484" s="6" t="s">
        <v>44</v>
      </c>
      <c r="H5484" s="6" t="n">
        <v>4</v>
      </c>
      <c r="I5484" s="7" t="n">
        <v>59.99000168</v>
      </c>
      <c r="J5484" s="6" t="n">
        <v>1</v>
      </c>
      <c r="K5484" s="7" t="n">
        <v>59.99000168</v>
      </c>
      <c r="L5484" s="7" t="n">
        <v>0.600000024</v>
      </c>
      <c r="M5484" s="8" t="n">
        <v>0.01</v>
      </c>
      <c r="N5484" s="7" t="n">
        <v>20.0699997</v>
      </c>
      <c r="O5484" s="9" t="n">
        <v>0</v>
      </c>
    </row>
    <row r="5485" customFormat="false" ht="15" hidden="false" customHeight="true" outlineLevel="0" collapsed="false">
      <c r="A5485" s="6" t="n">
        <v>25306</v>
      </c>
      <c r="B5485" s="6" t="s">
        <v>19</v>
      </c>
      <c r="C5485" s="6" t="s">
        <v>37</v>
      </c>
      <c r="D5485" s="6" t="s">
        <v>27</v>
      </c>
      <c r="E5485" s="6" t="s">
        <v>54</v>
      </c>
      <c r="F5485" s="6" t="s">
        <v>43</v>
      </c>
      <c r="G5485" s="6" t="s">
        <v>34</v>
      </c>
      <c r="H5485" s="6" t="n">
        <v>4</v>
      </c>
      <c r="I5485" s="7" t="n">
        <v>21.98999977</v>
      </c>
      <c r="J5485" s="6" t="n">
        <v>1</v>
      </c>
      <c r="K5485" s="7" t="n">
        <v>21.98999977</v>
      </c>
      <c r="L5485" s="7" t="n">
        <v>0</v>
      </c>
      <c r="M5485" s="8" t="n">
        <v>0</v>
      </c>
      <c r="N5485" s="7" t="n">
        <v>7.699999809</v>
      </c>
      <c r="O5485" s="9" t="n">
        <v>0</v>
      </c>
    </row>
    <row r="5486" customFormat="false" ht="15" hidden="false" customHeight="true" outlineLevel="0" collapsed="false">
      <c r="A5486" s="6" t="n">
        <v>9450</v>
      </c>
      <c r="B5486" s="6" t="s">
        <v>46</v>
      </c>
      <c r="C5486" s="6" t="s">
        <v>20</v>
      </c>
      <c r="D5486" s="6" t="s">
        <v>50</v>
      </c>
      <c r="E5486" s="6" t="s">
        <v>63</v>
      </c>
      <c r="F5486" s="6" t="s">
        <v>23</v>
      </c>
      <c r="G5486" s="6" t="s">
        <v>24</v>
      </c>
      <c r="H5486" s="6" t="n">
        <v>2</v>
      </c>
      <c r="I5486" s="7" t="n">
        <v>129.9900055</v>
      </c>
      <c r="J5486" s="6" t="n">
        <v>1</v>
      </c>
      <c r="K5486" s="7" t="n">
        <v>129.9900055</v>
      </c>
      <c r="L5486" s="7" t="n">
        <v>0</v>
      </c>
      <c r="M5486" s="8" t="n">
        <v>0</v>
      </c>
      <c r="N5486" s="7" t="n">
        <v>-21.19000053</v>
      </c>
      <c r="O5486" s="12" t="n">
        <v>1</v>
      </c>
    </row>
    <row r="5487" customFormat="false" ht="15" hidden="false" customHeight="true" outlineLevel="0" collapsed="false">
      <c r="A5487" s="6" t="n">
        <v>71693</v>
      </c>
      <c r="B5487" s="6" t="s">
        <v>19</v>
      </c>
      <c r="C5487" s="6" t="s">
        <v>20</v>
      </c>
      <c r="D5487" s="6" t="s">
        <v>27</v>
      </c>
      <c r="E5487" s="6" t="s">
        <v>28</v>
      </c>
      <c r="F5487" s="6" t="s">
        <v>113</v>
      </c>
      <c r="G5487" s="6" t="s">
        <v>44</v>
      </c>
      <c r="H5487" s="6" t="n">
        <v>4</v>
      </c>
      <c r="I5487" s="7" t="n">
        <v>164.3800049</v>
      </c>
      <c r="J5487" s="6" t="n">
        <v>1</v>
      </c>
      <c r="K5487" s="7" t="n">
        <v>164.3800049</v>
      </c>
      <c r="L5487" s="7" t="n">
        <v>6.579999924</v>
      </c>
      <c r="M5487" s="8" t="n">
        <v>0.039999999</v>
      </c>
      <c r="N5487" s="7" t="n">
        <v>75.75</v>
      </c>
      <c r="O5487" s="9" t="n">
        <v>0</v>
      </c>
    </row>
    <row r="5488" customFormat="false" ht="15" hidden="false" customHeight="true" outlineLevel="0" collapsed="false">
      <c r="A5488" s="6" t="n">
        <v>33546</v>
      </c>
      <c r="B5488" s="6" t="s">
        <v>26</v>
      </c>
      <c r="C5488" s="6" t="s">
        <v>20</v>
      </c>
      <c r="D5488" s="6" t="s">
        <v>31</v>
      </c>
      <c r="E5488" s="6" t="s">
        <v>56</v>
      </c>
      <c r="F5488" s="6" t="s">
        <v>33</v>
      </c>
      <c r="G5488" s="6" t="s">
        <v>44</v>
      </c>
      <c r="H5488" s="6" t="n">
        <v>1</v>
      </c>
      <c r="I5488" s="7" t="n">
        <v>59.99000168</v>
      </c>
      <c r="J5488" s="6" t="n">
        <v>3</v>
      </c>
      <c r="K5488" s="7" t="n">
        <v>179.9700012</v>
      </c>
      <c r="L5488" s="7" t="n">
        <v>28.79999924</v>
      </c>
      <c r="M5488" s="8" t="n">
        <v>0.159999996</v>
      </c>
      <c r="N5488" s="7" t="n">
        <v>74.08000183</v>
      </c>
      <c r="O5488" s="12" t="n">
        <v>1</v>
      </c>
    </row>
    <row r="5489" customFormat="false" ht="15" hidden="false" customHeight="true" outlineLevel="0" collapsed="false">
      <c r="A5489" s="6" t="n">
        <v>31554</v>
      </c>
      <c r="B5489" s="6" t="s">
        <v>19</v>
      </c>
      <c r="C5489" s="6" t="s">
        <v>37</v>
      </c>
      <c r="D5489" s="6" t="s">
        <v>31</v>
      </c>
      <c r="E5489" s="6" t="s">
        <v>62</v>
      </c>
      <c r="F5489" s="6" t="s">
        <v>23</v>
      </c>
      <c r="G5489" s="6" t="s">
        <v>24</v>
      </c>
      <c r="H5489" s="6" t="n">
        <v>4</v>
      </c>
      <c r="I5489" s="7" t="n">
        <v>129.9900055</v>
      </c>
      <c r="J5489" s="6" t="n">
        <v>1</v>
      </c>
      <c r="K5489" s="7" t="n">
        <v>129.9900055</v>
      </c>
      <c r="L5489" s="7" t="n">
        <v>20.79999924</v>
      </c>
      <c r="M5489" s="8" t="n">
        <v>0.159999996</v>
      </c>
      <c r="N5489" s="7" t="n">
        <v>38.22000122</v>
      </c>
      <c r="O5489" s="12" t="n">
        <v>1</v>
      </c>
    </row>
    <row r="5490" customFormat="false" ht="15" hidden="false" customHeight="true" outlineLevel="0" collapsed="false">
      <c r="A5490" s="6" t="n">
        <v>46007</v>
      </c>
      <c r="B5490" s="6" t="s">
        <v>19</v>
      </c>
      <c r="C5490" s="6" t="s">
        <v>20</v>
      </c>
      <c r="D5490" s="6" t="s">
        <v>38</v>
      </c>
      <c r="E5490" s="6" t="s">
        <v>70</v>
      </c>
      <c r="F5490" s="6" t="s">
        <v>23</v>
      </c>
      <c r="G5490" s="6" t="s">
        <v>24</v>
      </c>
      <c r="H5490" s="6" t="n">
        <v>4</v>
      </c>
      <c r="I5490" s="7" t="n">
        <v>129.9900055</v>
      </c>
      <c r="J5490" s="6" t="n">
        <v>1</v>
      </c>
      <c r="K5490" s="7" t="n">
        <v>129.9900055</v>
      </c>
      <c r="L5490" s="7" t="n">
        <v>16.89999962</v>
      </c>
      <c r="M5490" s="8" t="n">
        <v>0.129999995</v>
      </c>
      <c r="N5490" s="7" t="n">
        <v>54.27999878</v>
      </c>
      <c r="O5490" s="9" t="n">
        <v>0</v>
      </c>
    </row>
    <row r="5491" customFormat="false" ht="15" hidden="false" customHeight="true" outlineLevel="0" collapsed="false">
      <c r="A5491" s="6" t="n">
        <v>2067</v>
      </c>
      <c r="B5491" s="6" t="s">
        <v>26</v>
      </c>
      <c r="C5491" s="6" t="s">
        <v>20</v>
      </c>
      <c r="D5491" s="6" t="s">
        <v>50</v>
      </c>
      <c r="E5491" s="6" t="s">
        <v>51</v>
      </c>
      <c r="F5491" s="6" t="s">
        <v>40</v>
      </c>
      <c r="G5491" s="6" t="s">
        <v>34</v>
      </c>
      <c r="H5491" s="6" t="n">
        <v>1</v>
      </c>
      <c r="I5491" s="7" t="n">
        <v>399.980011</v>
      </c>
      <c r="J5491" s="6" t="n">
        <v>1</v>
      </c>
      <c r="K5491" s="7" t="n">
        <v>399.980011</v>
      </c>
      <c r="L5491" s="7" t="n">
        <v>20</v>
      </c>
      <c r="M5491" s="8" t="n">
        <v>0.050000001</v>
      </c>
      <c r="N5491" s="7" t="n">
        <v>174.7899933</v>
      </c>
      <c r="O5491" s="12" t="n">
        <v>1</v>
      </c>
    </row>
    <row r="5492" customFormat="false" ht="15" hidden="false" customHeight="true" outlineLevel="0" collapsed="false">
      <c r="A5492" s="6" t="n">
        <v>3889</v>
      </c>
      <c r="B5492" s="6" t="s">
        <v>19</v>
      </c>
      <c r="C5492" s="6" t="s">
        <v>20</v>
      </c>
      <c r="D5492" s="6" t="s">
        <v>50</v>
      </c>
      <c r="E5492" s="6" t="s">
        <v>72</v>
      </c>
      <c r="F5492" s="6" t="s">
        <v>74</v>
      </c>
      <c r="G5492" s="6" t="s">
        <v>34</v>
      </c>
      <c r="H5492" s="6" t="n">
        <v>4</v>
      </c>
      <c r="I5492" s="7" t="n">
        <v>31.98999977</v>
      </c>
      <c r="J5492" s="6" t="n">
        <v>4</v>
      </c>
      <c r="K5492" s="7" t="n">
        <v>127.9599991</v>
      </c>
      <c r="L5492" s="7" t="n">
        <v>21.75</v>
      </c>
      <c r="M5492" s="8" t="n">
        <v>0.170000002</v>
      </c>
      <c r="N5492" s="7" t="n">
        <v>-175.2400055</v>
      </c>
      <c r="O5492" s="12" t="n">
        <v>1</v>
      </c>
    </row>
    <row r="5493" customFormat="false" ht="15" hidden="false" customHeight="true" outlineLevel="0" collapsed="false">
      <c r="A5493" s="6" t="n">
        <v>27219</v>
      </c>
      <c r="B5493" s="6" t="s">
        <v>46</v>
      </c>
      <c r="C5493" s="6" t="s">
        <v>20</v>
      </c>
      <c r="D5493" s="6" t="s">
        <v>27</v>
      </c>
      <c r="E5493" s="6" t="s">
        <v>54</v>
      </c>
      <c r="F5493" s="6" t="s">
        <v>73</v>
      </c>
      <c r="G5493" s="6" t="s">
        <v>44</v>
      </c>
      <c r="H5493" s="6" t="n">
        <v>2</v>
      </c>
      <c r="I5493" s="7" t="n">
        <v>39.99000168</v>
      </c>
      <c r="J5493" s="6" t="n">
        <v>1</v>
      </c>
      <c r="K5493" s="7" t="n">
        <v>39.99000168</v>
      </c>
      <c r="L5493" s="7" t="n">
        <v>1.600000024</v>
      </c>
      <c r="M5493" s="8" t="n">
        <v>0.039999999</v>
      </c>
      <c r="N5493" s="7" t="n">
        <v>-50.86999893</v>
      </c>
      <c r="O5493" s="12" t="n">
        <v>1</v>
      </c>
    </row>
    <row r="5494" customFormat="false" ht="15" hidden="false" customHeight="true" outlineLevel="0" collapsed="false">
      <c r="A5494" s="6" t="n">
        <v>40975</v>
      </c>
      <c r="B5494" s="6" t="s">
        <v>46</v>
      </c>
      <c r="C5494" s="6" t="s">
        <v>20</v>
      </c>
      <c r="D5494" s="6" t="s">
        <v>31</v>
      </c>
      <c r="E5494" s="6" t="s">
        <v>32</v>
      </c>
      <c r="F5494" s="6" t="s">
        <v>23</v>
      </c>
      <c r="G5494" s="6" t="s">
        <v>34</v>
      </c>
      <c r="H5494" s="6" t="n">
        <v>2</v>
      </c>
      <c r="I5494" s="7" t="n">
        <v>129.9900055</v>
      </c>
      <c r="J5494" s="6" t="n">
        <v>1</v>
      </c>
      <c r="K5494" s="7" t="n">
        <v>129.9900055</v>
      </c>
      <c r="L5494" s="7" t="n">
        <v>20.79999924</v>
      </c>
      <c r="M5494" s="8" t="n">
        <v>0.159999996</v>
      </c>
      <c r="N5494" s="7" t="n">
        <v>29.47999954</v>
      </c>
      <c r="O5494" s="12" t="n">
        <v>1</v>
      </c>
    </row>
    <row r="5495" customFormat="false" ht="15" hidden="false" customHeight="true" outlineLevel="0" collapsed="false">
      <c r="A5495" s="6" t="n">
        <v>57877</v>
      </c>
      <c r="B5495" s="6" t="s">
        <v>26</v>
      </c>
      <c r="C5495" s="6" t="s">
        <v>20</v>
      </c>
      <c r="D5495" s="6" t="s">
        <v>50</v>
      </c>
      <c r="E5495" s="6" t="s">
        <v>51</v>
      </c>
      <c r="F5495" s="6" t="s">
        <v>73</v>
      </c>
      <c r="G5495" s="6" t="s">
        <v>34</v>
      </c>
      <c r="H5495" s="6" t="n">
        <v>1</v>
      </c>
      <c r="I5495" s="7" t="n">
        <v>39.99000168</v>
      </c>
      <c r="J5495" s="6" t="n">
        <v>4</v>
      </c>
      <c r="K5495" s="7" t="n">
        <v>159.9600067</v>
      </c>
      <c r="L5495" s="7" t="n">
        <v>28.79000092</v>
      </c>
      <c r="M5495" s="8" t="n">
        <v>0.180000007</v>
      </c>
      <c r="N5495" s="7" t="n">
        <v>34.09999847</v>
      </c>
      <c r="O5495" s="12" t="n">
        <v>1</v>
      </c>
    </row>
    <row r="5496" customFormat="false" ht="15" hidden="false" customHeight="true" outlineLevel="0" collapsed="false">
      <c r="A5496" s="6" t="n">
        <v>69201</v>
      </c>
      <c r="B5496" s="6" t="s">
        <v>19</v>
      </c>
      <c r="C5496" s="6" t="s">
        <v>20</v>
      </c>
      <c r="D5496" s="6" t="s">
        <v>21</v>
      </c>
      <c r="E5496" s="6" t="s">
        <v>64</v>
      </c>
      <c r="F5496" s="6" t="s">
        <v>93</v>
      </c>
      <c r="G5496" s="6" t="s">
        <v>34</v>
      </c>
      <c r="H5496" s="6" t="n">
        <v>4</v>
      </c>
      <c r="I5496" s="7" t="n">
        <v>59.08000183</v>
      </c>
      <c r="J5496" s="6" t="n">
        <v>1</v>
      </c>
      <c r="K5496" s="7" t="n">
        <v>59.08000183</v>
      </c>
      <c r="L5496" s="7" t="n">
        <v>5.320000172</v>
      </c>
      <c r="M5496" s="8" t="n">
        <v>0.090000004</v>
      </c>
      <c r="N5496" s="7" t="n">
        <v>23.65999985</v>
      </c>
      <c r="O5496" s="9" t="n">
        <v>0</v>
      </c>
    </row>
    <row r="5497" customFormat="false" ht="15" hidden="false" customHeight="true" outlineLevel="0" collapsed="false">
      <c r="A5497" s="6" t="n">
        <v>55533</v>
      </c>
      <c r="B5497" s="6" t="s">
        <v>19</v>
      </c>
      <c r="C5497" s="6" t="s">
        <v>20</v>
      </c>
      <c r="D5497" s="6" t="s">
        <v>50</v>
      </c>
      <c r="E5497" s="6" t="s">
        <v>51</v>
      </c>
      <c r="F5497" s="6" t="s">
        <v>29</v>
      </c>
      <c r="G5497" s="6" t="s">
        <v>24</v>
      </c>
      <c r="H5497" s="6" t="n">
        <v>4</v>
      </c>
      <c r="I5497" s="7" t="n">
        <v>99.98999786</v>
      </c>
      <c r="J5497" s="6" t="n">
        <v>5</v>
      </c>
      <c r="K5497" s="7" t="n">
        <v>499.9500122</v>
      </c>
      <c r="L5497" s="7" t="n">
        <v>99.98999786</v>
      </c>
      <c r="M5497" s="8" t="n">
        <v>0.200000003</v>
      </c>
      <c r="N5497" s="7" t="n">
        <v>167.9799957</v>
      </c>
      <c r="O5497" s="9" t="n">
        <v>0</v>
      </c>
    </row>
    <row r="5498" customFormat="false" ht="15" hidden="false" customHeight="true" outlineLevel="0" collapsed="false">
      <c r="A5498" s="6" t="n">
        <v>12359</v>
      </c>
      <c r="B5498" s="6" t="s">
        <v>46</v>
      </c>
      <c r="C5498" s="6" t="s">
        <v>20</v>
      </c>
      <c r="D5498" s="6" t="s">
        <v>21</v>
      </c>
      <c r="E5498" s="6" t="s">
        <v>65</v>
      </c>
      <c r="F5498" s="6" t="s">
        <v>57</v>
      </c>
      <c r="G5498" s="6" t="s">
        <v>44</v>
      </c>
      <c r="H5498" s="6" t="n">
        <v>2</v>
      </c>
      <c r="I5498" s="7" t="n">
        <v>50</v>
      </c>
      <c r="J5498" s="6" t="n">
        <v>2</v>
      </c>
      <c r="K5498" s="7" t="n">
        <v>100</v>
      </c>
      <c r="L5498" s="7" t="n">
        <v>4</v>
      </c>
      <c r="M5498" s="8" t="n">
        <v>0.039999999</v>
      </c>
      <c r="N5498" s="7" t="n">
        <v>-1.25</v>
      </c>
      <c r="O5498" s="12" t="n">
        <v>1</v>
      </c>
    </row>
    <row r="5499" customFormat="false" ht="15" hidden="false" customHeight="true" outlineLevel="0" collapsed="false">
      <c r="A5499" s="6" t="n">
        <v>34256</v>
      </c>
      <c r="B5499" s="6" t="s">
        <v>19</v>
      </c>
      <c r="C5499" s="6" t="s">
        <v>20</v>
      </c>
      <c r="D5499" s="6" t="s">
        <v>31</v>
      </c>
      <c r="E5499" s="6" t="s">
        <v>56</v>
      </c>
      <c r="F5499" s="6" t="s">
        <v>105</v>
      </c>
      <c r="G5499" s="6" t="s">
        <v>34</v>
      </c>
      <c r="H5499" s="6" t="n">
        <v>4</v>
      </c>
      <c r="I5499" s="7" t="n">
        <v>34.99000168</v>
      </c>
      <c r="J5499" s="6" t="n">
        <v>2</v>
      </c>
      <c r="K5499" s="7" t="n">
        <v>69.98000336</v>
      </c>
      <c r="L5499" s="7" t="n">
        <v>9.100000381</v>
      </c>
      <c r="M5499" s="8" t="n">
        <v>0.129999995</v>
      </c>
      <c r="N5499" s="7" t="n">
        <v>10.72000027</v>
      </c>
      <c r="O5499" s="9" t="n">
        <v>0</v>
      </c>
    </row>
    <row r="5500" customFormat="false" ht="15" hidden="false" customHeight="true" outlineLevel="0" collapsed="false">
      <c r="A5500" s="6" t="n">
        <v>18658</v>
      </c>
      <c r="B5500" s="6" t="s">
        <v>19</v>
      </c>
      <c r="C5500" s="6" t="s">
        <v>20</v>
      </c>
      <c r="D5500" s="6" t="s">
        <v>21</v>
      </c>
      <c r="E5500" s="6" t="s">
        <v>65</v>
      </c>
      <c r="F5500" s="6" t="s">
        <v>33</v>
      </c>
      <c r="G5500" s="6" t="s">
        <v>47</v>
      </c>
      <c r="H5500" s="6" t="n">
        <v>4</v>
      </c>
      <c r="I5500" s="7" t="n">
        <v>59.99000168</v>
      </c>
      <c r="J5500" s="6" t="n">
        <v>3</v>
      </c>
      <c r="K5500" s="7" t="n">
        <v>179.9700012</v>
      </c>
      <c r="L5500" s="7" t="n">
        <v>21.60000038</v>
      </c>
      <c r="M5500" s="8" t="n">
        <v>0.119999997</v>
      </c>
      <c r="N5500" s="7" t="n">
        <v>13.93999958</v>
      </c>
      <c r="O5500" s="9" t="n">
        <v>0</v>
      </c>
    </row>
    <row r="5501" customFormat="false" ht="15" hidden="false" customHeight="true" outlineLevel="0" collapsed="false">
      <c r="A5501" s="6" t="n">
        <v>48294</v>
      </c>
      <c r="B5501" s="6" t="s">
        <v>19</v>
      </c>
      <c r="C5501" s="6" t="s">
        <v>49</v>
      </c>
      <c r="D5501" s="6" t="s">
        <v>27</v>
      </c>
      <c r="E5501" s="6" t="s">
        <v>79</v>
      </c>
      <c r="F5501" s="6" t="s">
        <v>23</v>
      </c>
      <c r="G5501" s="6" t="s">
        <v>44</v>
      </c>
      <c r="H5501" s="6" t="n">
        <v>4</v>
      </c>
      <c r="I5501" s="7" t="n">
        <v>129.9900055</v>
      </c>
      <c r="J5501" s="6" t="n">
        <v>1</v>
      </c>
      <c r="K5501" s="7" t="n">
        <v>129.9900055</v>
      </c>
      <c r="L5501" s="7" t="n">
        <v>11.69999981</v>
      </c>
      <c r="M5501" s="8" t="n">
        <v>0.090000004</v>
      </c>
      <c r="N5501" s="7" t="n">
        <v>56.77999878</v>
      </c>
      <c r="O5501" s="12" t="n">
        <v>1</v>
      </c>
    </row>
    <row r="5502" customFormat="false" ht="15" hidden="false" customHeight="true" outlineLevel="0" collapsed="false">
      <c r="A5502" s="6" t="n">
        <v>74280</v>
      </c>
      <c r="B5502" s="6" t="s">
        <v>19</v>
      </c>
      <c r="C5502" s="6" t="s">
        <v>20</v>
      </c>
      <c r="D5502" s="6" t="s">
        <v>27</v>
      </c>
      <c r="E5502" s="6" t="s">
        <v>54</v>
      </c>
      <c r="F5502" s="6" t="s">
        <v>109</v>
      </c>
      <c r="G5502" s="6" t="s">
        <v>44</v>
      </c>
      <c r="H5502" s="6" t="n">
        <v>4</v>
      </c>
      <c r="I5502" s="7" t="n">
        <v>11.28999996</v>
      </c>
      <c r="J5502" s="6" t="n">
        <v>1</v>
      </c>
      <c r="K5502" s="7" t="n">
        <v>11.28999996</v>
      </c>
      <c r="L5502" s="7" t="n">
        <v>0.560000002</v>
      </c>
      <c r="M5502" s="8" t="n">
        <v>0.050000001</v>
      </c>
      <c r="N5502" s="7" t="n">
        <v>2.549999952</v>
      </c>
      <c r="O5502" s="12" t="n">
        <v>1</v>
      </c>
    </row>
    <row r="5503" customFormat="false" ht="15" hidden="false" customHeight="true" outlineLevel="0" collapsed="false">
      <c r="A5503" s="6" t="n">
        <v>1813</v>
      </c>
      <c r="B5503" s="6" t="s">
        <v>19</v>
      </c>
      <c r="C5503" s="6" t="s">
        <v>20</v>
      </c>
      <c r="D5503" s="6" t="s">
        <v>50</v>
      </c>
      <c r="E5503" s="6" t="s">
        <v>51</v>
      </c>
      <c r="F5503" s="6" t="s">
        <v>33</v>
      </c>
      <c r="G5503" s="6" t="s">
        <v>34</v>
      </c>
      <c r="H5503" s="6" t="n">
        <v>4</v>
      </c>
      <c r="I5503" s="7" t="n">
        <v>59.99000168</v>
      </c>
      <c r="J5503" s="6" t="n">
        <v>1</v>
      </c>
      <c r="K5503" s="7" t="n">
        <v>59.99000168</v>
      </c>
      <c r="L5503" s="7" t="n">
        <v>4.199999809</v>
      </c>
      <c r="M5503" s="8" t="n">
        <v>0.07</v>
      </c>
      <c r="N5503" s="7" t="n">
        <v>15.06000042</v>
      </c>
      <c r="O5503" s="9" t="n">
        <v>0</v>
      </c>
    </row>
    <row r="5504" customFormat="false" ht="15" hidden="false" customHeight="true" outlineLevel="0" collapsed="false">
      <c r="A5504" s="6" t="n">
        <v>20558</v>
      </c>
      <c r="B5504" s="6" t="s">
        <v>19</v>
      </c>
      <c r="C5504" s="6" t="s">
        <v>37</v>
      </c>
      <c r="D5504" s="6" t="s">
        <v>27</v>
      </c>
      <c r="E5504" s="6" t="s">
        <v>69</v>
      </c>
      <c r="F5504" s="6" t="s">
        <v>33</v>
      </c>
      <c r="G5504" s="6" t="s">
        <v>24</v>
      </c>
      <c r="H5504" s="6" t="n">
        <v>4</v>
      </c>
      <c r="I5504" s="7" t="n">
        <v>59.99000168</v>
      </c>
      <c r="J5504" s="6" t="n">
        <v>3</v>
      </c>
      <c r="K5504" s="7" t="n">
        <v>179.9700012</v>
      </c>
      <c r="L5504" s="7" t="n">
        <v>9</v>
      </c>
      <c r="M5504" s="8" t="n">
        <v>0.050000001</v>
      </c>
      <c r="N5504" s="7" t="n">
        <v>38.47000122</v>
      </c>
      <c r="O5504" s="9" t="n">
        <v>0</v>
      </c>
    </row>
    <row r="5505" customFormat="false" ht="15" hidden="false" customHeight="true" outlineLevel="0" collapsed="false">
      <c r="A5505" s="6" t="n">
        <v>31790</v>
      </c>
      <c r="B5505" s="6" t="s">
        <v>19</v>
      </c>
      <c r="C5505" s="6" t="s">
        <v>37</v>
      </c>
      <c r="D5505" s="6" t="s">
        <v>31</v>
      </c>
      <c r="E5505" s="6" t="s">
        <v>56</v>
      </c>
      <c r="F5505" s="6" t="s">
        <v>58</v>
      </c>
      <c r="G5505" s="6" t="s">
        <v>24</v>
      </c>
      <c r="H5505" s="6" t="n">
        <v>4</v>
      </c>
      <c r="I5505" s="7" t="n">
        <v>49.97999954</v>
      </c>
      <c r="J5505" s="6" t="n">
        <v>1</v>
      </c>
      <c r="K5505" s="7" t="n">
        <v>49.97999954</v>
      </c>
      <c r="L5505" s="7" t="n">
        <v>2</v>
      </c>
      <c r="M5505" s="8" t="n">
        <v>0.039999999</v>
      </c>
      <c r="N5505" s="7" t="n">
        <v>21.11000061</v>
      </c>
      <c r="O5505" s="12" t="n">
        <v>1</v>
      </c>
    </row>
    <row r="5506" customFormat="false" ht="15" hidden="false" customHeight="true" outlineLevel="0" collapsed="false">
      <c r="A5506" s="6" t="n">
        <v>42021</v>
      </c>
      <c r="B5506" s="6" t="s">
        <v>19</v>
      </c>
      <c r="C5506" s="6" t="s">
        <v>20</v>
      </c>
      <c r="D5506" s="6" t="s">
        <v>38</v>
      </c>
      <c r="E5506" s="6" t="s">
        <v>39</v>
      </c>
      <c r="F5506" s="6" t="s">
        <v>57</v>
      </c>
      <c r="G5506" s="6" t="s">
        <v>34</v>
      </c>
      <c r="H5506" s="6" t="n">
        <v>4</v>
      </c>
      <c r="I5506" s="7" t="n">
        <v>50</v>
      </c>
      <c r="J5506" s="6" t="n">
        <v>5</v>
      </c>
      <c r="K5506" s="7" t="n">
        <v>250</v>
      </c>
      <c r="L5506" s="7" t="n">
        <v>13.75</v>
      </c>
      <c r="M5506" s="8" t="n">
        <v>0.059999999</v>
      </c>
      <c r="N5506" s="7" t="n">
        <v>26.70000076</v>
      </c>
      <c r="O5506" s="9" t="n">
        <v>0</v>
      </c>
    </row>
    <row r="5507" customFormat="false" ht="15" hidden="false" customHeight="true" outlineLevel="0" collapsed="false">
      <c r="A5507" s="6" t="n">
        <v>72816</v>
      </c>
      <c r="B5507" s="6" t="s">
        <v>19</v>
      </c>
      <c r="C5507" s="6" t="s">
        <v>49</v>
      </c>
      <c r="D5507" s="6" t="s">
        <v>27</v>
      </c>
      <c r="E5507" s="6" t="s">
        <v>42</v>
      </c>
      <c r="F5507" s="6" t="s">
        <v>112</v>
      </c>
      <c r="G5507" s="6" t="s">
        <v>34</v>
      </c>
      <c r="H5507" s="6" t="n">
        <v>4</v>
      </c>
      <c r="I5507" s="7" t="n">
        <v>260.6499939</v>
      </c>
      <c r="J5507" s="6" t="n">
        <v>1</v>
      </c>
      <c r="K5507" s="7" t="n">
        <v>260.6499939</v>
      </c>
      <c r="L5507" s="7" t="n">
        <v>65.16000366</v>
      </c>
      <c r="M5507" s="8" t="n">
        <v>0.25</v>
      </c>
      <c r="N5507" s="7" t="n">
        <v>80.15000153</v>
      </c>
      <c r="O5507" s="9" t="n">
        <v>0</v>
      </c>
    </row>
    <row r="5508" customFormat="false" ht="15" hidden="false" customHeight="true" outlineLevel="0" collapsed="false">
      <c r="A5508" s="6" t="n">
        <v>62989</v>
      </c>
      <c r="B5508" s="6" t="s">
        <v>36</v>
      </c>
      <c r="C5508" s="6" t="s">
        <v>49</v>
      </c>
      <c r="D5508" s="6" t="s">
        <v>21</v>
      </c>
      <c r="E5508" s="6" t="s">
        <v>65</v>
      </c>
      <c r="F5508" s="6" t="s">
        <v>57</v>
      </c>
      <c r="G5508" s="6" t="s">
        <v>24</v>
      </c>
      <c r="H5508" s="6" t="n">
        <v>0</v>
      </c>
      <c r="I5508" s="7" t="n">
        <v>50</v>
      </c>
      <c r="J5508" s="6" t="n">
        <v>3</v>
      </c>
      <c r="K5508" s="7" t="n">
        <v>150</v>
      </c>
      <c r="L5508" s="7" t="n">
        <v>0</v>
      </c>
      <c r="M5508" s="8" t="n">
        <v>0</v>
      </c>
      <c r="N5508" s="7" t="n">
        <v>73.5</v>
      </c>
      <c r="O5508" s="9" t="n">
        <v>0</v>
      </c>
    </row>
    <row r="5509" customFormat="false" ht="15" hidden="false" customHeight="true" outlineLevel="0" collapsed="false">
      <c r="A5509" s="6" t="n">
        <v>20726</v>
      </c>
      <c r="B5509" s="6" t="s">
        <v>19</v>
      </c>
      <c r="C5509" s="6" t="s">
        <v>20</v>
      </c>
      <c r="D5509" s="6" t="s">
        <v>27</v>
      </c>
      <c r="E5509" s="6" t="s">
        <v>28</v>
      </c>
      <c r="F5509" s="6" t="s">
        <v>73</v>
      </c>
      <c r="G5509" s="6" t="s">
        <v>44</v>
      </c>
      <c r="H5509" s="6" t="n">
        <v>4</v>
      </c>
      <c r="I5509" s="7" t="n">
        <v>39.99000168</v>
      </c>
      <c r="J5509" s="6" t="n">
        <v>3</v>
      </c>
      <c r="K5509" s="7" t="n">
        <v>119.9700012</v>
      </c>
      <c r="L5509" s="7" t="n">
        <v>1.200000048</v>
      </c>
      <c r="M5509" s="8" t="n">
        <v>0.01</v>
      </c>
      <c r="N5509" s="7" t="n">
        <v>-32.65999985</v>
      </c>
      <c r="O5509" s="9" t="n">
        <v>0</v>
      </c>
    </row>
    <row r="5510" customFormat="false" ht="15" hidden="false" customHeight="true" outlineLevel="0" collapsed="false">
      <c r="A5510" s="6" t="n">
        <v>45384</v>
      </c>
      <c r="B5510" s="6" t="s">
        <v>19</v>
      </c>
      <c r="C5510" s="6" t="s">
        <v>49</v>
      </c>
      <c r="D5510" s="6" t="s">
        <v>27</v>
      </c>
      <c r="E5510" s="6" t="s">
        <v>79</v>
      </c>
      <c r="F5510" s="6" t="s">
        <v>29</v>
      </c>
      <c r="G5510" s="6" t="s">
        <v>24</v>
      </c>
      <c r="H5510" s="6" t="n">
        <v>4</v>
      </c>
      <c r="I5510" s="7" t="n">
        <v>99.98999786</v>
      </c>
      <c r="J5510" s="6" t="n">
        <v>4</v>
      </c>
      <c r="K5510" s="7" t="n">
        <v>399.9599915</v>
      </c>
      <c r="L5510" s="7" t="n">
        <v>71.98999786</v>
      </c>
      <c r="M5510" s="8" t="n">
        <v>0.180000007</v>
      </c>
      <c r="N5510" s="7" t="n">
        <v>154.1399994</v>
      </c>
      <c r="O5510" s="12" t="n">
        <v>1</v>
      </c>
    </row>
    <row r="5511" customFormat="false" ht="15" hidden="false" customHeight="true" outlineLevel="0" collapsed="false">
      <c r="A5511" s="6" t="n">
        <v>31357</v>
      </c>
      <c r="B5511" s="6" t="s">
        <v>26</v>
      </c>
      <c r="C5511" s="6" t="s">
        <v>20</v>
      </c>
      <c r="D5511" s="6" t="s">
        <v>31</v>
      </c>
      <c r="E5511" s="6" t="s">
        <v>32</v>
      </c>
      <c r="F5511" s="6" t="s">
        <v>71</v>
      </c>
      <c r="G5511" s="6" t="s">
        <v>44</v>
      </c>
      <c r="H5511" s="6" t="n">
        <v>1</v>
      </c>
      <c r="I5511" s="7" t="n">
        <v>199.9900055</v>
      </c>
      <c r="J5511" s="6" t="n">
        <v>1</v>
      </c>
      <c r="K5511" s="7" t="n">
        <v>199.9900055</v>
      </c>
      <c r="L5511" s="7" t="n">
        <v>36</v>
      </c>
      <c r="M5511" s="8" t="n">
        <v>0.180000007</v>
      </c>
      <c r="N5511" s="7" t="n">
        <v>70.51999664</v>
      </c>
      <c r="O5511" s="12" t="n">
        <v>1</v>
      </c>
    </row>
    <row r="5512" customFormat="false" ht="15" hidden="false" customHeight="true" outlineLevel="0" collapsed="false">
      <c r="A5512" s="6" t="n">
        <v>33644</v>
      </c>
      <c r="B5512" s="6" t="s">
        <v>19</v>
      </c>
      <c r="C5512" s="6" t="s">
        <v>20</v>
      </c>
      <c r="D5512" s="6" t="s">
        <v>31</v>
      </c>
      <c r="E5512" s="6" t="s">
        <v>62</v>
      </c>
      <c r="F5512" s="6" t="s">
        <v>29</v>
      </c>
      <c r="G5512" s="6" t="s">
        <v>34</v>
      </c>
      <c r="H5512" s="6" t="n">
        <v>4</v>
      </c>
      <c r="I5512" s="7" t="n">
        <v>99.98999786</v>
      </c>
      <c r="J5512" s="6" t="n">
        <v>4</v>
      </c>
      <c r="K5512" s="7" t="n">
        <v>399.9599915</v>
      </c>
      <c r="L5512" s="7" t="n">
        <v>40</v>
      </c>
      <c r="M5512" s="8" t="n">
        <v>0.100000001</v>
      </c>
      <c r="N5512" s="7" t="n">
        <v>97.19000244</v>
      </c>
      <c r="O5512" s="12" t="n">
        <v>1</v>
      </c>
    </row>
    <row r="5513" customFormat="false" ht="15" hidden="false" customHeight="true" outlineLevel="0" collapsed="false">
      <c r="A5513" s="6" t="n">
        <v>13767</v>
      </c>
      <c r="B5513" s="6" t="s">
        <v>26</v>
      </c>
      <c r="C5513" s="6" t="s">
        <v>49</v>
      </c>
      <c r="D5513" s="6" t="s">
        <v>21</v>
      </c>
      <c r="E5513" s="6" t="s">
        <v>22</v>
      </c>
      <c r="F5513" s="6" t="s">
        <v>71</v>
      </c>
      <c r="G5513" s="6" t="s">
        <v>44</v>
      </c>
      <c r="H5513" s="6" t="n">
        <v>1</v>
      </c>
      <c r="I5513" s="7" t="n">
        <v>199.9900055</v>
      </c>
      <c r="J5513" s="6" t="n">
        <v>1</v>
      </c>
      <c r="K5513" s="7" t="n">
        <v>199.9900055</v>
      </c>
      <c r="L5513" s="7" t="n">
        <v>11</v>
      </c>
      <c r="M5513" s="8" t="n">
        <v>0.059999999</v>
      </c>
      <c r="N5513" s="7" t="n">
        <v>47.25</v>
      </c>
      <c r="O5513" s="12" t="n">
        <v>1</v>
      </c>
    </row>
    <row r="5514" customFormat="false" ht="15" hidden="false" customHeight="true" outlineLevel="0" collapsed="false">
      <c r="A5514" s="6" t="n">
        <v>71457</v>
      </c>
      <c r="B5514" s="6" t="s">
        <v>19</v>
      </c>
      <c r="C5514" s="6" t="s">
        <v>20</v>
      </c>
      <c r="D5514" s="6" t="s">
        <v>21</v>
      </c>
      <c r="E5514" s="6" t="s">
        <v>64</v>
      </c>
      <c r="F5514" s="6" t="s">
        <v>113</v>
      </c>
      <c r="G5514" s="6" t="s">
        <v>24</v>
      </c>
      <c r="H5514" s="6" t="n">
        <v>4</v>
      </c>
      <c r="I5514" s="7" t="n">
        <v>164.3800049</v>
      </c>
      <c r="J5514" s="6" t="n">
        <v>1</v>
      </c>
      <c r="K5514" s="7" t="n">
        <v>164.3800049</v>
      </c>
      <c r="L5514" s="7" t="n">
        <v>9.039999962</v>
      </c>
      <c r="M5514" s="8" t="n">
        <v>0.059999999</v>
      </c>
      <c r="N5514" s="7" t="n">
        <v>-248.5399933</v>
      </c>
      <c r="O5514" s="9" t="n">
        <v>0</v>
      </c>
    </row>
    <row r="5515" customFormat="false" ht="15" hidden="false" customHeight="true" outlineLevel="0" collapsed="false">
      <c r="A5515" s="6" t="n">
        <v>44379</v>
      </c>
      <c r="B5515" s="6" t="s">
        <v>19</v>
      </c>
      <c r="C5515" s="6" t="s">
        <v>49</v>
      </c>
      <c r="D5515" s="6" t="s">
        <v>21</v>
      </c>
      <c r="E5515" s="6" t="s">
        <v>66</v>
      </c>
      <c r="F5515" s="6" t="s">
        <v>33</v>
      </c>
      <c r="G5515" s="6" t="s">
        <v>34</v>
      </c>
      <c r="H5515" s="6" t="n">
        <v>4</v>
      </c>
      <c r="I5515" s="7" t="n">
        <v>59.99000168</v>
      </c>
      <c r="J5515" s="6" t="n">
        <v>1</v>
      </c>
      <c r="K5515" s="7" t="n">
        <v>59.99000168</v>
      </c>
      <c r="L5515" s="7" t="n">
        <v>2.400000095</v>
      </c>
      <c r="M5515" s="8" t="n">
        <v>0.039999999</v>
      </c>
      <c r="N5515" s="7" t="n">
        <v>26.48999977</v>
      </c>
      <c r="O5515" s="12" t="n">
        <v>1</v>
      </c>
    </row>
    <row r="5516" customFormat="false" ht="15" hidden="false" customHeight="true" outlineLevel="0" collapsed="false">
      <c r="A5516" s="6" t="n">
        <v>5064</v>
      </c>
      <c r="B5516" s="6" t="s">
        <v>19</v>
      </c>
      <c r="C5516" s="6" t="s">
        <v>37</v>
      </c>
      <c r="D5516" s="6" t="s">
        <v>50</v>
      </c>
      <c r="E5516" s="6" t="s">
        <v>51</v>
      </c>
      <c r="F5516" s="6" t="s">
        <v>33</v>
      </c>
      <c r="G5516" s="6" t="s">
        <v>24</v>
      </c>
      <c r="H5516" s="6" t="n">
        <v>4</v>
      </c>
      <c r="I5516" s="7" t="n">
        <v>59.99000168</v>
      </c>
      <c r="J5516" s="6" t="n">
        <v>5</v>
      </c>
      <c r="K5516" s="7" t="n">
        <v>299.9500122</v>
      </c>
      <c r="L5516" s="7" t="n">
        <v>59.99000168</v>
      </c>
      <c r="M5516" s="8" t="n">
        <v>0.200000003</v>
      </c>
      <c r="N5516" s="7" t="n">
        <v>18</v>
      </c>
      <c r="O5516" s="12" t="n">
        <v>1</v>
      </c>
    </row>
    <row r="5517" customFormat="false" ht="15" hidden="false" customHeight="true" outlineLevel="0" collapsed="false">
      <c r="A5517" s="6" t="n">
        <v>35309</v>
      </c>
      <c r="B5517" s="6" t="s">
        <v>19</v>
      </c>
      <c r="C5517" s="6" t="s">
        <v>20</v>
      </c>
      <c r="D5517" s="6" t="s">
        <v>31</v>
      </c>
      <c r="E5517" s="6" t="s">
        <v>62</v>
      </c>
      <c r="F5517" s="6" t="s">
        <v>73</v>
      </c>
      <c r="G5517" s="6" t="s">
        <v>24</v>
      </c>
      <c r="H5517" s="6" t="n">
        <v>4</v>
      </c>
      <c r="I5517" s="7" t="n">
        <v>39.99000168</v>
      </c>
      <c r="J5517" s="6" t="n">
        <v>5</v>
      </c>
      <c r="K5517" s="7" t="n">
        <v>199.9499969</v>
      </c>
      <c r="L5517" s="7" t="n">
        <v>8</v>
      </c>
      <c r="M5517" s="8" t="n">
        <v>0.039999999</v>
      </c>
      <c r="N5517" s="7" t="n">
        <v>57.59000015</v>
      </c>
      <c r="O5517" s="12" t="n">
        <v>1</v>
      </c>
    </row>
    <row r="5518" customFormat="false" ht="15" hidden="false" customHeight="true" outlineLevel="0" collapsed="false">
      <c r="A5518" s="6" t="n">
        <v>21800</v>
      </c>
      <c r="B5518" s="6" t="s">
        <v>19</v>
      </c>
      <c r="C5518" s="6" t="s">
        <v>20</v>
      </c>
      <c r="D5518" s="6" t="s">
        <v>27</v>
      </c>
      <c r="E5518" s="6" t="s">
        <v>42</v>
      </c>
      <c r="F5518" s="6" t="s">
        <v>58</v>
      </c>
      <c r="G5518" s="6" t="s">
        <v>47</v>
      </c>
      <c r="H5518" s="6" t="n">
        <v>4</v>
      </c>
      <c r="I5518" s="7" t="n">
        <v>49.97999954</v>
      </c>
      <c r="J5518" s="6" t="n">
        <v>3</v>
      </c>
      <c r="K5518" s="7" t="n">
        <v>149.9400024</v>
      </c>
      <c r="L5518" s="7" t="n">
        <v>17.98999977</v>
      </c>
      <c r="M5518" s="8" t="n">
        <v>0.119999997</v>
      </c>
      <c r="N5518" s="7" t="n">
        <v>47.90000153</v>
      </c>
      <c r="O5518" s="12" t="n">
        <v>1</v>
      </c>
    </row>
    <row r="5519" customFormat="false" ht="15" hidden="false" customHeight="true" outlineLevel="0" collapsed="false">
      <c r="A5519" s="6" t="n">
        <v>28861</v>
      </c>
      <c r="B5519" s="6" t="s">
        <v>19</v>
      </c>
      <c r="C5519" s="6" t="s">
        <v>49</v>
      </c>
      <c r="D5519" s="6" t="s">
        <v>27</v>
      </c>
      <c r="E5519" s="6" t="s">
        <v>28</v>
      </c>
      <c r="F5519" s="6" t="s">
        <v>23</v>
      </c>
      <c r="G5519" s="6" t="s">
        <v>34</v>
      </c>
      <c r="H5519" s="6" t="n">
        <v>4</v>
      </c>
      <c r="I5519" s="7" t="n">
        <v>129.9900055</v>
      </c>
      <c r="J5519" s="6" t="n">
        <v>1</v>
      </c>
      <c r="K5519" s="7" t="n">
        <v>129.9900055</v>
      </c>
      <c r="L5519" s="7" t="n">
        <v>15.60000038</v>
      </c>
      <c r="M5519" s="8" t="n">
        <v>0.119999997</v>
      </c>
      <c r="N5519" s="7" t="n">
        <v>41.52000046</v>
      </c>
      <c r="O5519" s="9" t="n">
        <v>0</v>
      </c>
    </row>
    <row r="5520" customFormat="false" ht="15" hidden="false" customHeight="true" outlineLevel="0" collapsed="false">
      <c r="A5520" s="6" t="n">
        <v>19286</v>
      </c>
      <c r="B5520" s="6" t="s">
        <v>19</v>
      </c>
      <c r="C5520" s="6" t="s">
        <v>37</v>
      </c>
      <c r="D5520" s="6" t="s">
        <v>21</v>
      </c>
      <c r="E5520" s="6" t="s">
        <v>64</v>
      </c>
      <c r="F5520" s="6" t="s">
        <v>29</v>
      </c>
      <c r="G5520" s="6" t="s">
        <v>44</v>
      </c>
      <c r="H5520" s="6" t="n">
        <v>4</v>
      </c>
      <c r="I5520" s="7" t="n">
        <v>99.98999786</v>
      </c>
      <c r="J5520" s="6" t="n">
        <v>3</v>
      </c>
      <c r="K5520" s="7" t="n">
        <v>299.9700012</v>
      </c>
      <c r="L5520" s="7" t="n">
        <v>3</v>
      </c>
      <c r="M5520" s="8" t="n">
        <v>0.01</v>
      </c>
      <c r="N5520" s="7" t="n">
        <v>80.18000031</v>
      </c>
      <c r="O5520" s="9" t="n">
        <v>0</v>
      </c>
    </row>
    <row r="5521" customFormat="false" ht="15" hidden="false" customHeight="true" outlineLevel="0" collapsed="false">
      <c r="A5521" s="6" t="n">
        <v>67668</v>
      </c>
      <c r="B5521" s="6" t="s">
        <v>19</v>
      </c>
      <c r="C5521" s="6" t="s">
        <v>20</v>
      </c>
      <c r="D5521" s="6" t="s">
        <v>21</v>
      </c>
      <c r="E5521" s="6" t="s">
        <v>22</v>
      </c>
      <c r="F5521" s="6" t="s">
        <v>57</v>
      </c>
      <c r="G5521" s="6" t="s">
        <v>47</v>
      </c>
      <c r="H5521" s="6" t="n">
        <v>4</v>
      </c>
      <c r="I5521" s="7" t="n">
        <v>50</v>
      </c>
      <c r="J5521" s="6" t="n">
        <v>1</v>
      </c>
      <c r="K5521" s="7" t="n">
        <v>50</v>
      </c>
      <c r="L5521" s="7" t="n">
        <v>2</v>
      </c>
      <c r="M5521" s="8" t="n">
        <v>0.039999999</v>
      </c>
      <c r="N5521" s="7" t="n">
        <v>23.52000046</v>
      </c>
      <c r="O5521" s="9" t="n">
        <v>0</v>
      </c>
    </row>
    <row r="5522" customFormat="false" ht="15" hidden="false" customHeight="true" outlineLevel="0" collapsed="false">
      <c r="A5522" s="6" t="n">
        <v>31979</v>
      </c>
      <c r="B5522" s="6" t="s">
        <v>26</v>
      </c>
      <c r="C5522" s="6" t="s">
        <v>37</v>
      </c>
      <c r="D5522" s="6" t="s">
        <v>31</v>
      </c>
      <c r="E5522" s="6" t="s">
        <v>32</v>
      </c>
      <c r="F5522" s="6" t="s">
        <v>57</v>
      </c>
      <c r="G5522" s="6" t="s">
        <v>47</v>
      </c>
      <c r="H5522" s="6" t="n">
        <v>1</v>
      </c>
      <c r="I5522" s="7" t="n">
        <v>50</v>
      </c>
      <c r="J5522" s="6" t="n">
        <v>3</v>
      </c>
      <c r="K5522" s="7" t="n">
        <v>150</v>
      </c>
      <c r="L5522" s="7" t="n">
        <v>25.5</v>
      </c>
      <c r="M5522" s="8" t="n">
        <v>0.170000002</v>
      </c>
      <c r="N5522" s="7" t="n">
        <v>-17.18000031</v>
      </c>
      <c r="O5522" s="12" t="n">
        <v>1</v>
      </c>
    </row>
    <row r="5523" customFormat="false" ht="15" hidden="false" customHeight="true" outlineLevel="0" collapsed="false">
      <c r="A5523" s="6" t="n">
        <v>11711</v>
      </c>
      <c r="B5523" s="6" t="s">
        <v>46</v>
      </c>
      <c r="C5523" s="6" t="s">
        <v>20</v>
      </c>
      <c r="D5523" s="6" t="s">
        <v>21</v>
      </c>
      <c r="E5523" s="6" t="s">
        <v>65</v>
      </c>
      <c r="F5523" s="6" t="s">
        <v>33</v>
      </c>
      <c r="G5523" s="6" t="s">
        <v>44</v>
      </c>
      <c r="H5523" s="6" t="n">
        <v>2</v>
      </c>
      <c r="I5523" s="7" t="n">
        <v>59.99000168</v>
      </c>
      <c r="J5523" s="6" t="n">
        <v>3</v>
      </c>
      <c r="K5523" s="7" t="n">
        <v>179.9700012</v>
      </c>
      <c r="L5523" s="7" t="n">
        <v>30.59000015</v>
      </c>
      <c r="M5523" s="8" t="n">
        <v>0.170000002</v>
      </c>
      <c r="N5523" s="7" t="n">
        <v>38.84000015</v>
      </c>
      <c r="O5523" s="9" t="n">
        <v>0</v>
      </c>
    </row>
    <row r="5524" customFormat="false" ht="15" hidden="false" customHeight="true" outlineLevel="0" collapsed="false">
      <c r="A5524" s="6" t="n">
        <v>76524</v>
      </c>
      <c r="B5524" s="6" t="s">
        <v>19</v>
      </c>
      <c r="C5524" s="6" t="s">
        <v>20</v>
      </c>
      <c r="D5524" s="6" t="s">
        <v>27</v>
      </c>
      <c r="E5524" s="6" t="s">
        <v>42</v>
      </c>
      <c r="F5524" s="6" t="s">
        <v>76</v>
      </c>
      <c r="G5524" s="6" t="s">
        <v>47</v>
      </c>
      <c r="H5524" s="6" t="n">
        <v>4</v>
      </c>
      <c r="I5524" s="7" t="n">
        <v>39.75</v>
      </c>
      <c r="J5524" s="6" t="n">
        <v>1</v>
      </c>
      <c r="K5524" s="7" t="n">
        <v>39.75</v>
      </c>
      <c r="L5524" s="7" t="n">
        <v>1.590000033</v>
      </c>
      <c r="M5524" s="8" t="n">
        <v>0.039999999</v>
      </c>
      <c r="N5524" s="7" t="n">
        <v>13.35999966</v>
      </c>
      <c r="O5524" s="12" t="n">
        <v>1</v>
      </c>
    </row>
    <row r="5525" customFormat="false" ht="15" hidden="false" customHeight="true" outlineLevel="0" collapsed="false">
      <c r="A5525" s="6" t="n">
        <v>3008</v>
      </c>
      <c r="B5525" s="6" t="s">
        <v>19</v>
      </c>
      <c r="C5525" s="6" t="s">
        <v>20</v>
      </c>
      <c r="D5525" s="6" t="s">
        <v>50</v>
      </c>
      <c r="E5525" s="6" t="s">
        <v>51</v>
      </c>
      <c r="F5525" s="6" t="s">
        <v>71</v>
      </c>
      <c r="G5525" s="6" t="s">
        <v>44</v>
      </c>
      <c r="H5525" s="6" t="n">
        <v>4</v>
      </c>
      <c r="I5525" s="7" t="n">
        <v>199.9900055</v>
      </c>
      <c r="J5525" s="6" t="n">
        <v>1</v>
      </c>
      <c r="K5525" s="7" t="n">
        <v>199.9900055</v>
      </c>
      <c r="L5525" s="7" t="n">
        <v>14</v>
      </c>
      <c r="M5525" s="8" t="n">
        <v>0.07</v>
      </c>
      <c r="N5525" s="7" t="n">
        <v>21.02000046</v>
      </c>
      <c r="O5525" s="9" t="n">
        <v>0</v>
      </c>
    </row>
    <row r="5526" customFormat="false" ht="15" hidden="false" customHeight="true" outlineLevel="0" collapsed="false">
      <c r="A5526" s="6" t="n">
        <v>73181</v>
      </c>
      <c r="B5526" s="6" t="s">
        <v>19</v>
      </c>
      <c r="C5526" s="6" t="s">
        <v>37</v>
      </c>
      <c r="D5526" s="6" t="s">
        <v>27</v>
      </c>
      <c r="E5526" s="6" t="s">
        <v>28</v>
      </c>
      <c r="F5526" s="6" t="s">
        <v>85</v>
      </c>
      <c r="G5526" s="6" t="s">
        <v>47</v>
      </c>
      <c r="H5526" s="6" t="n">
        <v>4</v>
      </c>
      <c r="I5526" s="7" t="n">
        <v>327.75</v>
      </c>
      <c r="J5526" s="6" t="n">
        <v>1</v>
      </c>
      <c r="K5526" s="7" t="n">
        <v>327.75</v>
      </c>
      <c r="L5526" s="7" t="n">
        <v>13.10999966</v>
      </c>
      <c r="M5526" s="8" t="n">
        <v>0.039999999</v>
      </c>
      <c r="N5526" s="7" t="n">
        <v>31.45999908</v>
      </c>
      <c r="O5526" s="9" t="n">
        <v>0</v>
      </c>
    </row>
    <row r="5527" customFormat="false" ht="15" hidden="false" customHeight="true" outlineLevel="0" collapsed="false">
      <c r="A5527" s="6" t="n">
        <v>27628</v>
      </c>
      <c r="B5527" s="6" t="s">
        <v>19</v>
      </c>
      <c r="C5527" s="6" t="s">
        <v>20</v>
      </c>
      <c r="D5527" s="6" t="s">
        <v>27</v>
      </c>
      <c r="E5527" s="6" t="s">
        <v>42</v>
      </c>
      <c r="F5527" s="6" t="s">
        <v>23</v>
      </c>
      <c r="G5527" s="6" t="s">
        <v>34</v>
      </c>
      <c r="H5527" s="6" t="n">
        <v>4</v>
      </c>
      <c r="I5527" s="7" t="n">
        <v>129.9900055</v>
      </c>
      <c r="J5527" s="6" t="n">
        <v>1</v>
      </c>
      <c r="K5527" s="7" t="n">
        <v>129.9900055</v>
      </c>
      <c r="L5527" s="7" t="n">
        <v>5.199999809</v>
      </c>
      <c r="M5527" s="8" t="n">
        <v>0.039999999</v>
      </c>
      <c r="N5527" s="7" t="n">
        <v>37.43999863</v>
      </c>
      <c r="O5527" s="9" t="n">
        <v>0</v>
      </c>
    </row>
    <row r="5528" customFormat="false" ht="15" hidden="false" customHeight="true" outlineLevel="0" collapsed="false">
      <c r="A5528" s="6" t="n">
        <v>30856</v>
      </c>
      <c r="B5528" s="6" t="s">
        <v>19</v>
      </c>
      <c r="C5528" s="6" t="s">
        <v>49</v>
      </c>
      <c r="D5528" s="6" t="s">
        <v>27</v>
      </c>
      <c r="E5528" s="6" t="s">
        <v>42</v>
      </c>
      <c r="F5528" s="6" t="s">
        <v>71</v>
      </c>
      <c r="G5528" s="6" t="s">
        <v>34</v>
      </c>
      <c r="H5528" s="6" t="n">
        <v>4</v>
      </c>
      <c r="I5528" s="7" t="n">
        <v>199.9900055</v>
      </c>
      <c r="J5528" s="6" t="n">
        <v>1</v>
      </c>
      <c r="K5528" s="7" t="n">
        <v>199.9900055</v>
      </c>
      <c r="L5528" s="7" t="n">
        <v>50</v>
      </c>
      <c r="M5528" s="8" t="n">
        <v>0.25</v>
      </c>
      <c r="N5528" s="7" t="n">
        <v>-119.9899979</v>
      </c>
      <c r="O5528" s="9" t="n">
        <v>0</v>
      </c>
    </row>
    <row r="5529" customFormat="false" ht="15" hidden="false" customHeight="true" outlineLevel="0" collapsed="false">
      <c r="A5529" s="6" t="n">
        <v>72677</v>
      </c>
      <c r="B5529" s="6" t="s">
        <v>36</v>
      </c>
      <c r="C5529" s="6" t="s">
        <v>20</v>
      </c>
      <c r="D5529" s="6" t="s">
        <v>27</v>
      </c>
      <c r="E5529" s="6" t="s">
        <v>28</v>
      </c>
      <c r="F5529" s="6" t="s">
        <v>112</v>
      </c>
      <c r="G5529" s="6" t="s">
        <v>34</v>
      </c>
      <c r="H5529" s="6" t="n">
        <v>0</v>
      </c>
      <c r="I5529" s="7" t="n">
        <v>260.6499939</v>
      </c>
      <c r="J5529" s="6" t="n">
        <v>1</v>
      </c>
      <c r="K5529" s="7" t="n">
        <v>260.6499939</v>
      </c>
      <c r="L5529" s="7" t="n">
        <v>39.09999847</v>
      </c>
      <c r="M5529" s="8" t="n">
        <v>0.150000006</v>
      </c>
      <c r="N5529" s="7" t="n">
        <v>64.25</v>
      </c>
      <c r="O5529" s="12" t="n">
        <v>1</v>
      </c>
    </row>
    <row r="5530" customFormat="false" ht="15" hidden="false" customHeight="true" outlineLevel="0" collapsed="false">
      <c r="A5530" s="6" t="n">
        <v>47250</v>
      </c>
      <c r="B5530" s="6" t="s">
        <v>19</v>
      </c>
      <c r="C5530" s="6" t="s">
        <v>37</v>
      </c>
      <c r="D5530" s="6" t="s">
        <v>38</v>
      </c>
      <c r="E5530" s="6" t="s">
        <v>70</v>
      </c>
      <c r="F5530" s="6" t="s">
        <v>40</v>
      </c>
      <c r="G5530" s="6" t="s">
        <v>44</v>
      </c>
      <c r="H5530" s="6" t="n">
        <v>4</v>
      </c>
      <c r="I5530" s="7" t="n">
        <v>399.980011</v>
      </c>
      <c r="J5530" s="6" t="n">
        <v>1</v>
      </c>
      <c r="K5530" s="7" t="n">
        <v>399.980011</v>
      </c>
      <c r="L5530" s="7" t="n">
        <v>40</v>
      </c>
      <c r="M5530" s="8" t="n">
        <v>0.100000001</v>
      </c>
      <c r="N5530" s="7" t="n">
        <v>129.5899963</v>
      </c>
      <c r="O5530" s="12" t="n">
        <v>1</v>
      </c>
    </row>
    <row r="5531" customFormat="false" ht="15" hidden="false" customHeight="true" outlineLevel="0" collapsed="false">
      <c r="A5531" s="6" t="n">
        <v>38371</v>
      </c>
      <c r="B5531" s="6" t="s">
        <v>46</v>
      </c>
      <c r="C5531" s="6" t="s">
        <v>20</v>
      </c>
      <c r="D5531" s="6" t="s">
        <v>31</v>
      </c>
      <c r="E5531" s="6" t="s">
        <v>62</v>
      </c>
      <c r="F5531" s="6" t="s">
        <v>58</v>
      </c>
      <c r="G5531" s="6" t="s">
        <v>34</v>
      </c>
      <c r="H5531" s="6" t="n">
        <v>2</v>
      </c>
      <c r="I5531" s="7" t="n">
        <v>49.97999954</v>
      </c>
      <c r="J5531" s="6" t="n">
        <v>4</v>
      </c>
      <c r="K5531" s="7" t="n">
        <v>199.9199982</v>
      </c>
      <c r="L5531" s="7" t="n">
        <v>2</v>
      </c>
      <c r="M5531" s="8" t="n">
        <v>0.01</v>
      </c>
      <c r="N5531" s="7" t="n">
        <v>47.5</v>
      </c>
      <c r="O5531" s="9" t="n">
        <v>0</v>
      </c>
    </row>
    <row r="5532" customFormat="false" ht="15" hidden="false" customHeight="true" outlineLevel="0" collapsed="false">
      <c r="A5532" s="6" t="n">
        <v>62290</v>
      </c>
      <c r="B5532" s="6" t="s">
        <v>19</v>
      </c>
      <c r="C5532" s="6" t="s">
        <v>20</v>
      </c>
      <c r="D5532" s="6" t="s">
        <v>21</v>
      </c>
      <c r="E5532" s="6" t="s">
        <v>22</v>
      </c>
      <c r="F5532" s="6" t="s">
        <v>29</v>
      </c>
      <c r="G5532" s="6" t="s">
        <v>24</v>
      </c>
      <c r="H5532" s="6" t="n">
        <v>4</v>
      </c>
      <c r="I5532" s="7" t="n">
        <v>99.98999786</v>
      </c>
      <c r="J5532" s="6" t="n">
        <v>5</v>
      </c>
      <c r="K5532" s="7" t="n">
        <v>499.9500122</v>
      </c>
      <c r="L5532" s="7" t="n">
        <v>25</v>
      </c>
      <c r="M5532" s="8" t="n">
        <v>0.050000001</v>
      </c>
      <c r="N5532" s="7" t="n">
        <v>166.2299957</v>
      </c>
      <c r="O5532" s="12" t="n">
        <v>1</v>
      </c>
    </row>
    <row r="5533" customFormat="false" ht="15" hidden="false" customHeight="true" outlineLevel="0" collapsed="false">
      <c r="A5533" s="6" t="n">
        <v>11480</v>
      </c>
      <c r="B5533" s="6" t="s">
        <v>19</v>
      </c>
      <c r="C5533" s="6" t="s">
        <v>20</v>
      </c>
      <c r="D5533" s="6" t="s">
        <v>21</v>
      </c>
      <c r="E5533" s="6" t="s">
        <v>65</v>
      </c>
      <c r="F5533" s="6" t="s">
        <v>29</v>
      </c>
      <c r="G5533" s="6" t="s">
        <v>34</v>
      </c>
      <c r="H5533" s="6" t="n">
        <v>4</v>
      </c>
      <c r="I5533" s="7" t="n">
        <v>99.98999786</v>
      </c>
      <c r="J5533" s="6" t="n">
        <v>3</v>
      </c>
      <c r="K5533" s="7" t="n">
        <v>299.9700012</v>
      </c>
      <c r="L5533" s="7" t="n">
        <v>9</v>
      </c>
      <c r="M5533" s="8" t="n">
        <v>0.029999999</v>
      </c>
      <c r="N5533" s="7" t="n">
        <v>38.70000076</v>
      </c>
      <c r="O5533" s="12" t="n">
        <v>1</v>
      </c>
    </row>
    <row r="5534" customFormat="false" ht="15" hidden="false" customHeight="true" outlineLevel="0" collapsed="false">
      <c r="A5534" s="6" t="n">
        <v>42822</v>
      </c>
      <c r="B5534" s="6" t="s">
        <v>19</v>
      </c>
      <c r="C5534" s="6" t="s">
        <v>20</v>
      </c>
      <c r="D5534" s="6" t="s">
        <v>21</v>
      </c>
      <c r="E5534" s="6" t="s">
        <v>66</v>
      </c>
      <c r="F5534" s="6" t="s">
        <v>74</v>
      </c>
      <c r="G5534" s="6" t="s">
        <v>24</v>
      </c>
      <c r="H5534" s="6" t="n">
        <v>4</v>
      </c>
      <c r="I5534" s="7" t="n">
        <v>27.98999977</v>
      </c>
      <c r="J5534" s="6" t="n">
        <v>5</v>
      </c>
      <c r="K5534" s="7" t="n">
        <v>139.9499969</v>
      </c>
      <c r="L5534" s="7" t="n">
        <v>16.79000092</v>
      </c>
      <c r="M5534" s="8" t="n">
        <v>0.119999997</v>
      </c>
      <c r="N5534" s="7" t="n">
        <v>-176.4799957</v>
      </c>
      <c r="O5534" s="9" t="n">
        <v>0</v>
      </c>
    </row>
    <row r="5535" customFormat="false" ht="15" hidden="false" customHeight="true" outlineLevel="0" collapsed="false">
      <c r="A5535" s="6" t="n">
        <v>51395</v>
      </c>
      <c r="B5535" s="6" t="s">
        <v>26</v>
      </c>
      <c r="C5535" s="6" t="s">
        <v>37</v>
      </c>
      <c r="D5535" s="6" t="s">
        <v>50</v>
      </c>
      <c r="E5535" s="6" t="s">
        <v>51</v>
      </c>
      <c r="F5535" s="6" t="s">
        <v>71</v>
      </c>
      <c r="G5535" s="6" t="s">
        <v>34</v>
      </c>
      <c r="H5535" s="6" t="n">
        <v>1</v>
      </c>
      <c r="I5535" s="7" t="n">
        <v>199.9900055</v>
      </c>
      <c r="J5535" s="6" t="n">
        <v>1</v>
      </c>
      <c r="K5535" s="7" t="n">
        <v>199.9900055</v>
      </c>
      <c r="L5535" s="7" t="n">
        <v>10</v>
      </c>
      <c r="M5535" s="8" t="n">
        <v>0.050000001</v>
      </c>
      <c r="N5535" s="7" t="n">
        <v>93.09999847</v>
      </c>
      <c r="O5535" s="12" t="n">
        <v>1</v>
      </c>
    </row>
    <row r="5536" customFormat="false" ht="15" hidden="false" customHeight="true" outlineLevel="0" collapsed="false">
      <c r="A5536" s="6" t="n">
        <v>15110</v>
      </c>
      <c r="B5536" s="6" t="s">
        <v>46</v>
      </c>
      <c r="C5536" s="6" t="s">
        <v>20</v>
      </c>
      <c r="D5536" s="6" t="s">
        <v>21</v>
      </c>
      <c r="E5536" s="6" t="s">
        <v>65</v>
      </c>
      <c r="F5536" s="6" t="s">
        <v>75</v>
      </c>
      <c r="G5536" s="6" t="s">
        <v>44</v>
      </c>
      <c r="H5536" s="6" t="n">
        <v>2</v>
      </c>
      <c r="I5536" s="7" t="n">
        <v>299.980011</v>
      </c>
      <c r="J5536" s="6" t="n">
        <v>1</v>
      </c>
      <c r="K5536" s="7" t="n">
        <v>299.980011</v>
      </c>
      <c r="L5536" s="7" t="n">
        <v>39</v>
      </c>
      <c r="M5536" s="8" t="n">
        <v>0.129999995</v>
      </c>
      <c r="N5536" s="7" t="n">
        <v>23.48999977</v>
      </c>
      <c r="O5536" s="12" t="n">
        <v>1</v>
      </c>
    </row>
    <row r="5537" customFormat="false" ht="15" hidden="false" customHeight="true" outlineLevel="0" collapsed="false">
      <c r="A5537" s="6" t="n">
        <v>41732</v>
      </c>
      <c r="B5537" s="6" t="s">
        <v>19</v>
      </c>
      <c r="C5537" s="6" t="s">
        <v>37</v>
      </c>
      <c r="D5537" s="6" t="s">
        <v>38</v>
      </c>
      <c r="E5537" s="6" t="s">
        <v>98</v>
      </c>
      <c r="F5537" s="6" t="s">
        <v>33</v>
      </c>
      <c r="G5537" s="6" t="s">
        <v>24</v>
      </c>
      <c r="H5537" s="6" t="n">
        <v>4</v>
      </c>
      <c r="I5537" s="7" t="n">
        <v>59.99000168</v>
      </c>
      <c r="J5537" s="6" t="n">
        <v>5</v>
      </c>
      <c r="K5537" s="7" t="n">
        <v>299.9500122</v>
      </c>
      <c r="L5537" s="7" t="n">
        <v>21</v>
      </c>
      <c r="M5537" s="8" t="n">
        <v>0.07</v>
      </c>
      <c r="N5537" s="7" t="n">
        <v>131.1100006</v>
      </c>
      <c r="O5537" s="9" t="n">
        <v>0</v>
      </c>
    </row>
    <row r="5538" customFormat="false" ht="15" hidden="false" customHeight="true" outlineLevel="0" collapsed="false">
      <c r="A5538" s="6" t="n">
        <v>30927</v>
      </c>
      <c r="B5538" s="6" t="s">
        <v>19</v>
      </c>
      <c r="C5538" s="6" t="s">
        <v>49</v>
      </c>
      <c r="D5538" s="6" t="s">
        <v>27</v>
      </c>
      <c r="E5538" s="6" t="s">
        <v>42</v>
      </c>
      <c r="F5538" s="6" t="s">
        <v>58</v>
      </c>
      <c r="G5538" s="6" t="s">
        <v>34</v>
      </c>
      <c r="H5538" s="6" t="n">
        <v>4</v>
      </c>
      <c r="I5538" s="7" t="n">
        <v>49.97999954</v>
      </c>
      <c r="J5538" s="6" t="n">
        <v>4</v>
      </c>
      <c r="K5538" s="7" t="n">
        <v>199.9199982</v>
      </c>
      <c r="L5538" s="7" t="n">
        <v>39.97999954</v>
      </c>
      <c r="M5538" s="8" t="n">
        <v>0.200000003</v>
      </c>
      <c r="N5538" s="7" t="n">
        <v>-4</v>
      </c>
      <c r="O5538" s="9" t="n">
        <v>0</v>
      </c>
    </row>
    <row r="5539" customFormat="false" ht="15" hidden="false" customHeight="true" outlineLevel="0" collapsed="false">
      <c r="A5539" s="6" t="n">
        <v>33409</v>
      </c>
      <c r="B5539" s="6" t="s">
        <v>19</v>
      </c>
      <c r="C5539" s="6" t="s">
        <v>20</v>
      </c>
      <c r="D5539" s="6" t="s">
        <v>31</v>
      </c>
      <c r="E5539" s="6" t="s">
        <v>56</v>
      </c>
      <c r="F5539" s="6" t="s">
        <v>58</v>
      </c>
      <c r="G5539" s="6" t="s">
        <v>34</v>
      </c>
      <c r="H5539" s="6" t="n">
        <v>4</v>
      </c>
      <c r="I5539" s="7" t="n">
        <v>49.97999954</v>
      </c>
      <c r="J5539" s="6" t="n">
        <v>2</v>
      </c>
      <c r="K5539" s="7" t="n">
        <v>99.95999908</v>
      </c>
      <c r="L5539" s="7" t="n">
        <v>3</v>
      </c>
      <c r="M5539" s="8" t="n">
        <v>0.029999999</v>
      </c>
      <c r="N5539" s="7" t="n">
        <v>25.20999908</v>
      </c>
      <c r="O5539" s="12" t="n">
        <v>1</v>
      </c>
    </row>
    <row r="5540" customFormat="false" ht="15" hidden="false" customHeight="true" outlineLevel="0" collapsed="false">
      <c r="A5540" s="6" t="n">
        <v>21234</v>
      </c>
      <c r="B5540" s="6" t="s">
        <v>19</v>
      </c>
      <c r="C5540" s="6" t="s">
        <v>49</v>
      </c>
      <c r="D5540" s="6" t="s">
        <v>27</v>
      </c>
      <c r="E5540" s="6" t="s">
        <v>28</v>
      </c>
      <c r="F5540" s="6" t="s">
        <v>84</v>
      </c>
      <c r="G5540" s="6" t="s">
        <v>44</v>
      </c>
      <c r="H5540" s="6" t="n">
        <v>4</v>
      </c>
      <c r="I5540" s="7" t="n">
        <v>39.99000168</v>
      </c>
      <c r="J5540" s="6" t="n">
        <v>1</v>
      </c>
      <c r="K5540" s="7" t="n">
        <v>39.99000168</v>
      </c>
      <c r="L5540" s="7" t="n">
        <v>6</v>
      </c>
      <c r="M5540" s="8" t="n">
        <v>0.150000006</v>
      </c>
      <c r="N5540" s="7" t="n">
        <v>11.48999977</v>
      </c>
      <c r="O5540" s="12" t="n">
        <v>1</v>
      </c>
    </row>
    <row r="5541" customFormat="false" ht="15" hidden="false" customHeight="true" outlineLevel="0" collapsed="false">
      <c r="A5541" s="6" t="n">
        <v>66000</v>
      </c>
      <c r="B5541" s="6" t="s">
        <v>19</v>
      </c>
      <c r="C5541" s="6" t="s">
        <v>20</v>
      </c>
      <c r="D5541" s="6" t="s">
        <v>21</v>
      </c>
      <c r="E5541" s="6" t="s">
        <v>65</v>
      </c>
      <c r="F5541" s="6" t="s">
        <v>23</v>
      </c>
      <c r="G5541" s="6" t="s">
        <v>24</v>
      </c>
      <c r="H5541" s="6" t="n">
        <v>4</v>
      </c>
      <c r="I5541" s="7" t="n">
        <v>129.9900055</v>
      </c>
      <c r="J5541" s="6" t="n">
        <v>1</v>
      </c>
      <c r="K5541" s="7" t="n">
        <v>129.9900055</v>
      </c>
      <c r="L5541" s="7" t="n">
        <v>9.100000381</v>
      </c>
      <c r="M5541" s="8" t="n">
        <v>0.07</v>
      </c>
      <c r="N5541" s="7" t="n">
        <v>-205.5099945</v>
      </c>
      <c r="O5541" s="12" t="n">
        <v>1</v>
      </c>
    </row>
    <row r="5542" customFormat="false" ht="15" hidden="false" customHeight="true" outlineLevel="0" collapsed="false">
      <c r="A5542" s="6" t="n">
        <v>22781</v>
      </c>
      <c r="B5542" s="6" t="s">
        <v>46</v>
      </c>
      <c r="C5542" s="6" t="s">
        <v>37</v>
      </c>
      <c r="D5542" s="6" t="s">
        <v>27</v>
      </c>
      <c r="E5542" s="6" t="s">
        <v>69</v>
      </c>
      <c r="F5542" s="6" t="s">
        <v>29</v>
      </c>
      <c r="G5542" s="6" t="s">
        <v>24</v>
      </c>
      <c r="H5542" s="6" t="n">
        <v>2</v>
      </c>
      <c r="I5542" s="7" t="n">
        <v>99.98999786</v>
      </c>
      <c r="J5542" s="6" t="n">
        <v>5</v>
      </c>
      <c r="K5542" s="7" t="n">
        <v>499.9500122</v>
      </c>
      <c r="L5542" s="7" t="n">
        <v>64.98999786</v>
      </c>
      <c r="M5542" s="8" t="n">
        <v>0.129999995</v>
      </c>
      <c r="N5542" s="7" t="n">
        <v>147.8899994</v>
      </c>
      <c r="O5542" s="9" t="n">
        <v>0</v>
      </c>
    </row>
    <row r="5543" customFormat="false" ht="15" hidden="false" customHeight="true" outlineLevel="0" collapsed="false">
      <c r="A5543" s="6" t="n">
        <v>16967</v>
      </c>
      <c r="B5543" s="6" t="s">
        <v>26</v>
      </c>
      <c r="C5543" s="6" t="s">
        <v>37</v>
      </c>
      <c r="D5543" s="6" t="s">
        <v>21</v>
      </c>
      <c r="E5543" s="6" t="s">
        <v>65</v>
      </c>
      <c r="F5543" s="6" t="s">
        <v>58</v>
      </c>
      <c r="G5543" s="6" t="s">
        <v>34</v>
      </c>
      <c r="H5543" s="6" t="n">
        <v>1</v>
      </c>
      <c r="I5543" s="7" t="n">
        <v>49.97999954</v>
      </c>
      <c r="J5543" s="6" t="n">
        <v>2</v>
      </c>
      <c r="K5543" s="7" t="n">
        <v>99.95999908</v>
      </c>
      <c r="L5543" s="7" t="n">
        <v>15.98999977</v>
      </c>
      <c r="M5543" s="8" t="n">
        <v>0.159999996</v>
      </c>
      <c r="N5543" s="7" t="n">
        <v>40.29999924</v>
      </c>
      <c r="O5543" s="12" t="n">
        <v>1</v>
      </c>
    </row>
    <row r="5544" customFormat="false" ht="15" hidden="false" customHeight="true" outlineLevel="0" collapsed="false">
      <c r="A5544" s="6" t="n">
        <v>8410</v>
      </c>
      <c r="B5544" s="6" t="s">
        <v>19</v>
      </c>
      <c r="C5544" s="6" t="s">
        <v>20</v>
      </c>
      <c r="D5544" s="6" t="s">
        <v>50</v>
      </c>
      <c r="E5544" s="6" t="s">
        <v>51</v>
      </c>
      <c r="F5544" s="6" t="s">
        <v>74</v>
      </c>
      <c r="G5544" s="6" t="s">
        <v>44</v>
      </c>
      <c r="H5544" s="6" t="n">
        <v>4</v>
      </c>
      <c r="I5544" s="7" t="n">
        <v>51.99000168</v>
      </c>
      <c r="J5544" s="6" t="n">
        <v>4</v>
      </c>
      <c r="K5544" s="7" t="n">
        <v>207.9600067</v>
      </c>
      <c r="L5544" s="7" t="n">
        <v>10.39999962</v>
      </c>
      <c r="M5544" s="8" t="n">
        <v>0.050000001</v>
      </c>
      <c r="N5544" s="7" t="n">
        <v>22.3199997</v>
      </c>
      <c r="O5544" s="12" t="n">
        <v>1</v>
      </c>
    </row>
    <row r="5545" customFormat="false" ht="15" hidden="false" customHeight="true" outlineLevel="0" collapsed="false">
      <c r="A5545" s="6" t="n">
        <v>61832</v>
      </c>
      <c r="B5545" s="6" t="s">
        <v>19</v>
      </c>
      <c r="C5545" s="6" t="s">
        <v>37</v>
      </c>
      <c r="D5545" s="6" t="s">
        <v>21</v>
      </c>
      <c r="E5545" s="6" t="s">
        <v>65</v>
      </c>
      <c r="F5545" s="6" t="s">
        <v>40</v>
      </c>
      <c r="G5545" s="6" t="s">
        <v>24</v>
      </c>
      <c r="H5545" s="6" t="n">
        <v>4</v>
      </c>
      <c r="I5545" s="7" t="n">
        <v>399.980011</v>
      </c>
      <c r="J5545" s="6" t="n">
        <v>1</v>
      </c>
      <c r="K5545" s="7" t="n">
        <v>399.980011</v>
      </c>
      <c r="L5545" s="7" t="n">
        <v>52</v>
      </c>
      <c r="M5545" s="8" t="n">
        <v>0.129999995</v>
      </c>
      <c r="N5545" s="7" t="n">
        <v>135.7100067</v>
      </c>
      <c r="O5545" s="9" t="n">
        <v>0</v>
      </c>
    </row>
    <row r="5546" customFormat="false" ht="15" hidden="false" customHeight="true" outlineLevel="0" collapsed="false">
      <c r="A5546" s="6" t="n">
        <v>63661</v>
      </c>
      <c r="B5546" s="6" t="s">
        <v>46</v>
      </c>
      <c r="C5546" s="6" t="s">
        <v>20</v>
      </c>
      <c r="D5546" s="6" t="s">
        <v>21</v>
      </c>
      <c r="E5546" s="6" t="s">
        <v>22</v>
      </c>
      <c r="F5546" s="6" t="s">
        <v>40</v>
      </c>
      <c r="G5546" s="6" t="s">
        <v>44</v>
      </c>
      <c r="H5546" s="6" t="n">
        <v>2</v>
      </c>
      <c r="I5546" s="7" t="n">
        <v>399.980011</v>
      </c>
      <c r="J5546" s="6" t="n">
        <v>1</v>
      </c>
      <c r="K5546" s="7" t="n">
        <v>399.980011</v>
      </c>
      <c r="L5546" s="7" t="n">
        <v>100</v>
      </c>
      <c r="M5546" s="8" t="n">
        <v>0.25</v>
      </c>
      <c r="N5546" s="7" t="n">
        <v>-60</v>
      </c>
      <c r="O5546" s="9" t="n">
        <v>0</v>
      </c>
    </row>
    <row r="5547" customFormat="false" ht="15" hidden="false" customHeight="true" outlineLevel="0" collapsed="false">
      <c r="A5547" s="6" t="n">
        <v>42311</v>
      </c>
      <c r="B5547" s="6" t="s">
        <v>19</v>
      </c>
      <c r="C5547" s="6" t="s">
        <v>49</v>
      </c>
      <c r="D5547" s="6" t="s">
        <v>38</v>
      </c>
      <c r="E5547" s="6" t="s">
        <v>70</v>
      </c>
      <c r="F5547" s="6" t="s">
        <v>75</v>
      </c>
      <c r="G5547" s="6" t="s">
        <v>44</v>
      </c>
      <c r="H5547" s="6" t="n">
        <v>4</v>
      </c>
      <c r="I5547" s="7" t="n">
        <v>299.980011</v>
      </c>
      <c r="J5547" s="6" t="n">
        <v>1</v>
      </c>
      <c r="K5547" s="7" t="n">
        <v>299.980011</v>
      </c>
      <c r="L5547" s="7" t="n">
        <v>45</v>
      </c>
      <c r="M5547" s="8" t="n">
        <v>0.150000006</v>
      </c>
      <c r="N5547" s="7" t="n">
        <v>19.12000084</v>
      </c>
      <c r="O5547" s="9" t="n">
        <v>0</v>
      </c>
    </row>
    <row r="5548" customFormat="false" ht="15" hidden="false" customHeight="true" outlineLevel="0" collapsed="false">
      <c r="A5548" s="6" t="n">
        <v>28016</v>
      </c>
      <c r="B5548" s="6" t="s">
        <v>19</v>
      </c>
      <c r="C5548" s="6" t="s">
        <v>20</v>
      </c>
      <c r="D5548" s="6" t="s">
        <v>27</v>
      </c>
      <c r="E5548" s="6" t="s">
        <v>69</v>
      </c>
      <c r="F5548" s="6" t="s">
        <v>33</v>
      </c>
      <c r="G5548" s="6" t="s">
        <v>24</v>
      </c>
      <c r="H5548" s="6" t="n">
        <v>4</v>
      </c>
      <c r="I5548" s="7" t="n">
        <v>59.99000168</v>
      </c>
      <c r="J5548" s="6" t="n">
        <v>4</v>
      </c>
      <c r="K5548" s="7" t="n">
        <v>239.9600067</v>
      </c>
      <c r="L5548" s="7" t="n">
        <v>59.99000168</v>
      </c>
      <c r="M5548" s="8" t="n">
        <v>0.25</v>
      </c>
      <c r="N5548" s="7" t="n">
        <v>46.79000092</v>
      </c>
      <c r="O5548" s="9" t="n">
        <v>0</v>
      </c>
    </row>
    <row r="5549" customFormat="false" ht="15" hidden="false" customHeight="true" outlineLevel="0" collapsed="false">
      <c r="A5549" s="6" t="n">
        <v>6332</v>
      </c>
      <c r="B5549" s="6" t="s">
        <v>19</v>
      </c>
      <c r="C5549" s="6" t="s">
        <v>20</v>
      </c>
      <c r="D5549" s="6" t="s">
        <v>50</v>
      </c>
      <c r="E5549" s="6" t="s">
        <v>72</v>
      </c>
      <c r="F5549" s="6" t="s">
        <v>73</v>
      </c>
      <c r="G5549" s="6" t="s">
        <v>34</v>
      </c>
      <c r="H5549" s="6" t="n">
        <v>4</v>
      </c>
      <c r="I5549" s="7" t="n">
        <v>30</v>
      </c>
      <c r="J5549" s="6" t="n">
        <v>5</v>
      </c>
      <c r="K5549" s="7" t="n">
        <v>150</v>
      </c>
      <c r="L5549" s="7" t="n">
        <v>10.5</v>
      </c>
      <c r="M5549" s="8" t="n">
        <v>0.07</v>
      </c>
      <c r="N5549" s="7" t="n">
        <v>-104.6299973</v>
      </c>
      <c r="O5549" s="9" t="n">
        <v>0</v>
      </c>
    </row>
    <row r="5550" customFormat="false" ht="15" hidden="false" customHeight="true" outlineLevel="0" collapsed="false">
      <c r="A5550" s="6" t="n">
        <v>33901</v>
      </c>
      <c r="B5550" s="6" t="s">
        <v>26</v>
      </c>
      <c r="C5550" s="6" t="s">
        <v>20</v>
      </c>
      <c r="D5550" s="6" t="s">
        <v>31</v>
      </c>
      <c r="E5550" s="6" t="s">
        <v>32</v>
      </c>
      <c r="F5550" s="6" t="s">
        <v>29</v>
      </c>
      <c r="G5550" s="6" t="s">
        <v>44</v>
      </c>
      <c r="H5550" s="6" t="n">
        <v>1</v>
      </c>
      <c r="I5550" s="7" t="n">
        <v>99.98999786</v>
      </c>
      <c r="J5550" s="6" t="n">
        <v>3</v>
      </c>
      <c r="K5550" s="7" t="n">
        <v>299.9700012</v>
      </c>
      <c r="L5550" s="7" t="n">
        <v>36</v>
      </c>
      <c r="M5550" s="8" t="n">
        <v>0.119999997</v>
      </c>
      <c r="N5550" s="7" t="n">
        <v>73.91000366</v>
      </c>
      <c r="O5550" s="12" t="n">
        <v>1</v>
      </c>
    </row>
    <row r="5551" customFormat="false" ht="15" hidden="false" customHeight="true" outlineLevel="0" collapsed="false">
      <c r="A5551" s="6" t="n">
        <v>44083</v>
      </c>
      <c r="B5551" s="6" t="s">
        <v>19</v>
      </c>
      <c r="C5551" s="6" t="s">
        <v>37</v>
      </c>
      <c r="D5551" s="6" t="s">
        <v>27</v>
      </c>
      <c r="E5551" s="6" t="s">
        <v>79</v>
      </c>
      <c r="F5551" s="6" t="s">
        <v>57</v>
      </c>
      <c r="G5551" s="6" t="s">
        <v>47</v>
      </c>
      <c r="H5551" s="6" t="n">
        <v>4</v>
      </c>
      <c r="I5551" s="7" t="n">
        <v>50</v>
      </c>
      <c r="J5551" s="6" t="n">
        <v>5</v>
      </c>
      <c r="K5551" s="7" t="n">
        <v>250</v>
      </c>
      <c r="L5551" s="7" t="n">
        <v>62.5</v>
      </c>
      <c r="M5551" s="8" t="n">
        <v>0.25</v>
      </c>
      <c r="N5551" s="7" t="n">
        <v>90</v>
      </c>
      <c r="O5551" s="9" t="n">
        <v>0</v>
      </c>
    </row>
    <row r="5552" customFormat="false" ht="15" hidden="false" customHeight="true" outlineLevel="0" collapsed="false">
      <c r="A5552" s="6" t="n">
        <v>15176</v>
      </c>
      <c r="B5552" s="6" t="s">
        <v>46</v>
      </c>
      <c r="C5552" s="6" t="s">
        <v>20</v>
      </c>
      <c r="D5552" s="6" t="s">
        <v>21</v>
      </c>
      <c r="E5552" s="6" t="s">
        <v>64</v>
      </c>
      <c r="F5552" s="6" t="s">
        <v>23</v>
      </c>
      <c r="G5552" s="6" t="s">
        <v>44</v>
      </c>
      <c r="H5552" s="6" t="n">
        <v>2</v>
      </c>
      <c r="I5552" s="7" t="n">
        <v>129.9900055</v>
      </c>
      <c r="J5552" s="6" t="n">
        <v>1</v>
      </c>
      <c r="K5552" s="7" t="n">
        <v>129.9900055</v>
      </c>
      <c r="L5552" s="7" t="n">
        <v>1.299999952</v>
      </c>
      <c r="M5552" s="8" t="n">
        <v>0.01</v>
      </c>
      <c r="N5552" s="7" t="n">
        <v>12.86999989</v>
      </c>
      <c r="O5552" s="9" t="n">
        <v>0</v>
      </c>
    </row>
    <row r="5553" customFormat="false" ht="15" hidden="false" customHeight="true" outlineLevel="0" collapsed="false">
      <c r="A5553" s="6" t="n">
        <v>51787</v>
      </c>
      <c r="B5553" s="6" t="s">
        <v>19</v>
      </c>
      <c r="C5553" s="6" t="s">
        <v>20</v>
      </c>
      <c r="D5553" s="6" t="s">
        <v>50</v>
      </c>
      <c r="E5553" s="6" t="s">
        <v>51</v>
      </c>
      <c r="F5553" s="6" t="s">
        <v>73</v>
      </c>
      <c r="G5553" s="6" t="s">
        <v>47</v>
      </c>
      <c r="H5553" s="6" t="n">
        <v>4</v>
      </c>
      <c r="I5553" s="7" t="n">
        <v>39.99000168</v>
      </c>
      <c r="J5553" s="6" t="n">
        <v>2</v>
      </c>
      <c r="K5553" s="7" t="n">
        <v>79.98000336</v>
      </c>
      <c r="L5553" s="7" t="n">
        <v>12</v>
      </c>
      <c r="M5553" s="8" t="n">
        <v>0.150000006</v>
      </c>
      <c r="N5553" s="7" t="n">
        <v>4.210000038</v>
      </c>
      <c r="O5553" s="9" t="n">
        <v>0</v>
      </c>
    </row>
    <row r="5554" customFormat="false" ht="15" hidden="false" customHeight="true" outlineLevel="0" collapsed="false">
      <c r="A5554" s="6" t="n">
        <v>21570</v>
      </c>
      <c r="B5554" s="6" t="s">
        <v>19</v>
      </c>
      <c r="C5554" s="6" t="s">
        <v>20</v>
      </c>
      <c r="D5554" s="6" t="s">
        <v>27</v>
      </c>
      <c r="E5554" s="6" t="s">
        <v>28</v>
      </c>
      <c r="F5554" s="6" t="s">
        <v>73</v>
      </c>
      <c r="G5554" s="6" t="s">
        <v>24</v>
      </c>
      <c r="H5554" s="6" t="n">
        <v>4</v>
      </c>
      <c r="I5554" s="7" t="n">
        <v>39.99000168</v>
      </c>
      <c r="J5554" s="6" t="n">
        <v>1</v>
      </c>
      <c r="K5554" s="7" t="n">
        <v>39.99000168</v>
      </c>
      <c r="L5554" s="7" t="n">
        <v>6.400000095</v>
      </c>
      <c r="M5554" s="8" t="n">
        <v>0.159999996</v>
      </c>
      <c r="N5554" s="7" t="n">
        <v>3.700000048</v>
      </c>
      <c r="O5554" s="12" t="n">
        <v>1</v>
      </c>
    </row>
    <row r="5555" customFormat="false" ht="15" hidden="false" customHeight="true" outlineLevel="0" collapsed="false">
      <c r="A5555" s="6" t="n">
        <v>8668</v>
      </c>
      <c r="B5555" s="6" t="s">
        <v>26</v>
      </c>
      <c r="C5555" s="6" t="s">
        <v>20</v>
      </c>
      <c r="D5555" s="6" t="s">
        <v>50</v>
      </c>
      <c r="E5555" s="6" t="s">
        <v>63</v>
      </c>
      <c r="F5555" s="6" t="s">
        <v>57</v>
      </c>
      <c r="G5555" s="6" t="s">
        <v>34</v>
      </c>
      <c r="H5555" s="6" t="n">
        <v>1</v>
      </c>
      <c r="I5555" s="7" t="n">
        <v>50</v>
      </c>
      <c r="J5555" s="6" t="n">
        <v>5</v>
      </c>
      <c r="K5555" s="7" t="n">
        <v>250</v>
      </c>
      <c r="L5555" s="7" t="n">
        <v>13.75</v>
      </c>
      <c r="M5555" s="8" t="n">
        <v>0.059999999</v>
      </c>
      <c r="N5555" s="7" t="n">
        <v>33.08000183</v>
      </c>
      <c r="O5555" s="12" t="n">
        <v>1</v>
      </c>
    </row>
    <row r="5556" customFormat="false" ht="15" hidden="false" customHeight="true" outlineLevel="0" collapsed="false">
      <c r="A5556" s="6" t="n">
        <v>45217</v>
      </c>
      <c r="B5556" s="6" t="s">
        <v>19</v>
      </c>
      <c r="C5556" s="6" t="s">
        <v>20</v>
      </c>
      <c r="D5556" s="6" t="s">
        <v>38</v>
      </c>
      <c r="E5556" s="6" t="s">
        <v>39</v>
      </c>
      <c r="F5556" s="6" t="s">
        <v>33</v>
      </c>
      <c r="G5556" s="6" t="s">
        <v>44</v>
      </c>
      <c r="H5556" s="6" t="n">
        <v>4</v>
      </c>
      <c r="I5556" s="7" t="n">
        <v>59.99000168</v>
      </c>
      <c r="J5556" s="6" t="n">
        <v>1</v>
      </c>
      <c r="K5556" s="7" t="n">
        <v>59.99000168</v>
      </c>
      <c r="L5556" s="7" t="n">
        <v>7.800000191</v>
      </c>
      <c r="M5556" s="8" t="n">
        <v>0.129999995</v>
      </c>
      <c r="N5556" s="7" t="n">
        <v>-3.710000038</v>
      </c>
      <c r="O5556" s="9" t="n">
        <v>0</v>
      </c>
    </row>
    <row r="5557" customFormat="false" ht="15" hidden="false" customHeight="true" outlineLevel="0" collapsed="false">
      <c r="A5557" s="6" t="n">
        <v>36778</v>
      </c>
      <c r="B5557" s="6" t="s">
        <v>19</v>
      </c>
      <c r="C5557" s="6" t="s">
        <v>20</v>
      </c>
      <c r="D5557" s="6" t="s">
        <v>31</v>
      </c>
      <c r="E5557" s="6" t="s">
        <v>56</v>
      </c>
      <c r="F5557" s="6" t="s">
        <v>58</v>
      </c>
      <c r="G5557" s="6" t="s">
        <v>44</v>
      </c>
      <c r="H5557" s="6" t="n">
        <v>4</v>
      </c>
      <c r="I5557" s="7" t="n">
        <v>49.97999954</v>
      </c>
      <c r="J5557" s="6" t="n">
        <v>4</v>
      </c>
      <c r="K5557" s="7" t="n">
        <v>199.9199982</v>
      </c>
      <c r="L5557" s="7" t="n">
        <v>11</v>
      </c>
      <c r="M5557" s="8" t="n">
        <v>0.059999999</v>
      </c>
      <c r="N5557" s="7" t="n">
        <v>70.84999847</v>
      </c>
      <c r="O5557" s="9" t="n">
        <v>0</v>
      </c>
    </row>
    <row r="5558" customFormat="false" ht="15" hidden="false" customHeight="true" outlineLevel="0" collapsed="false">
      <c r="A5558" s="6" t="n">
        <v>55176</v>
      </c>
      <c r="B5558" s="6" t="s">
        <v>19</v>
      </c>
      <c r="C5558" s="6" t="s">
        <v>20</v>
      </c>
      <c r="D5558" s="6" t="s">
        <v>50</v>
      </c>
      <c r="E5558" s="6" t="s">
        <v>51</v>
      </c>
      <c r="F5558" s="6" t="s">
        <v>57</v>
      </c>
      <c r="G5558" s="6" t="s">
        <v>44</v>
      </c>
      <c r="H5558" s="6" t="n">
        <v>4</v>
      </c>
      <c r="I5558" s="7" t="n">
        <v>50</v>
      </c>
      <c r="J5558" s="6" t="n">
        <v>3</v>
      </c>
      <c r="K5558" s="7" t="n">
        <v>150</v>
      </c>
      <c r="L5558" s="7" t="n">
        <v>8.25</v>
      </c>
      <c r="M5558" s="8" t="n">
        <v>0.059999999</v>
      </c>
      <c r="N5558" s="7" t="n">
        <v>41.11000061</v>
      </c>
      <c r="O5558" s="9" t="n">
        <v>0</v>
      </c>
    </row>
    <row r="5559" customFormat="false" ht="15" hidden="false" customHeight="true" outlineLevel="0" collapsed="false">
      <c r="A5559" s="6" t="n">
        <v>7801</v>
      </c>
      <c r="B5559" s="6" t="s">
        <v>19</v>
      </c>
      <c r="C5559" s="6" t="s">
        <v>37</v>
      </c>
      <c r="D5559" s="6" t="s">
        <v>50</v>
      </c>
      <c r="E5559" s="6" t="s">
        <v>51</v>
      </c>
      <c r="F5559" s="6" t="s">
        <v>40</v>
      </c>
      <c r="G5559" s="6" t="s">
        <v>34</v>
      </c>
      <c r="H5559" s="6" t="n">
        <v>4</v>
      </c>
      <c r="I5559" s="7" t="n">
        <v>399.980011</v>
      </c>
      <c r="J5559" s="6" t="n">
        <v>1</v>
      </c>
      <c r="K5559" s="7" t="n">
        <v>399.980011</v>
      </c>
      <c r="L5559" s="7" t="n">
        <v>28</v>
      </c>
      <c r="M5559" s="8" t="n">
        <v>0.07</v>
      </c>
      <c r="N5559" s="7" t="n">
        <v>107.8700027</v>
      </c>
      <c r="O5559" s="9" t="n">
        <v>0</v>
      </c>
    </row>
    <row r="5560" customFormat="false" ht="15" hidden="false" customHeight="true" outlineLevel="0" collapsed="false">
      <c r="A5560" s="6" t="n">
        <v>36332</v>
      </c>
      <c r="B5560" s="6" t="s">
        <v>46</v>
      </c>
      <c r="C5560" s="6" t="s">
        <v>20</v>
      </c>
      <c r="D5560" s="6" t="s">
        <v>31</v>
      </c>
      <c r="E5560" s="6" t="s">
        <v>56</v>
      </c>
      <c r="F5560" s="6" t="s">
        <v>40</v>
      </c>
      <c r="G5560" s="6" t="s">
        <v>34</v>
      </c>
      <c r="H5560" s="6" t="n">
        <v>2</v>
      </c>
      <c r="I5560" s="7" t="n">
        <v>399.980011</v>
      </c>
      <c r="J5560" s="6" t="n">
        <v>1</v>
      </c>
      <c r="K5560" s="7" t="n">
        <v>399.980011</v>
      </c>
      <c r="L5560" s="7" t="n">
        <v>4</v>
      </c>
      <c r="M5560" s="8" t="n">
        <v>0.01</v>
      </c>
      <c r="N5560" s="7" t="n">
        <v>138.5899963</v>
      </c>
      <c r="O5560" s="12" t="n">
        <v>1</v>
      </c>
    </row>
    <row r="5561" customFormat="false" ht="15" hidden="false" customHeight="true" outlineLevel="0" collapsed="false">
      <c r="A5561" s="6" t="n">
        <v>38797</v>
      </c>
      <c r="B5561" s="6" t="s">
        <v>19</v>
      </c>
      <c r="C5561" s="6" t="s">
        <v>20</v>
      </c>
      <c r="D5561" s="6" t="s">
        <v>31</v>
      </c>
      <c r="E5561" s="6" t="s">
        <v>56</v>
      </c>
      <c r="F5561" s="6" t="s">
        <v>75</v>
      </c>
      <c r="G5561" s="6" t="s">
        <v>24</v>
      </c>
      <c r="H5561" s="6" t="n">
        <v>4</v>
      </c>
      <c r="I5561" s="7" t="n">
        <v>299.980011</v>
      </c>
      <c r="J5561" s="6" t="n">
        <v>1</v>
      </c>
      <c r="K5561" s="7" t="n">
        <v>299.980011</v>
      </c>
      <c r="L5561" s="7" t="n">
        <v>27</v>
      </c>
      <c r="M5561" s="8" t="n">
        <v>0.090000004</v>
      </c>
      <c r="N5561" s="7" t="n">
        <v>62.79000092</v>
      </c>
      <c r="O5561" s="9" t="n">
        <v>0</v>
      </c>
    </row>
    <row r="5562" customFormat="false" ht="15" hidden="false" customHeight="true" outlineLevel="0" collapsed="false">
      <c r="A5562" s="6" t="n">
        <v>9553</v>
      </c>
      <c r="B5562" s="6" t="s">
        <v>46</v>
      </c>
      <c r="C5562" s="6" t="s">
        <v>20</v>
      </c>
      <c r="D5562" s="6" t="s">
        <v>50</v>
      </c>
      <c r="E5562" s="6" t="s">
        <v>51</v>
      </c>
      <c r="F5562" s="6" t="s">
        <v>23</v>
      </c>
      <c r="G5562" s="6" t="s">
        <v>24</v>
      </c>
      <c r="H5562" s="6" t="n">
        <v>2</v>
      </c>
      <c r="I5562" s="7" t="n">
        <v>129.9900055</v>
      </c>
      <c r="J5562" s="6" t="n">
        <v>1</v>
      </c>
      <c r="K5562" s="7" t="n">
        <v>129.9900055</v>
      </c>
      <c r="L5562" s="7" t="n">
        <v>16.89999962</v>
      </c>
      <c r="M5562" s="8" t="n">
        <v>0.129999995</v>
      </c>
      <c r="N5562" s="7" t="n">
        <v>38.22000122</v>
      </c>
      <c r="O5562" s="12" t="n">
        <v>1</v>
      </c>
    </row>
    <row r="5563" customFormat="false" ht="15" hidden="false" customHeight="true" outlineLevel="0" collapsed="false">
      <c r="A5563" s="6" t="n">
        <v>28516</v>
      </c>
      <c r="B5563" s="6" t="s">
        <v>36</v>
      </c>
      <c r="C5563" s="6" t="s">
        <v>37</v>
      </c>
      <c r="D5563" s="6" t="s">
        <v>27</v>
      </c>
      <c r="E5563" s="6" t="s">
        <v>42</v>
      </c>
      <c r="F5563" s="6" t="s">
        <v>57</v>
      </c>
      <c r="G5563" s="6" t="s">
        <v>44</v>
      </c>
      <c r="H5563" s="6" t="n">
        <v>0</v>
      </c>
      <c r="I5563" s="7" t="n">
        <v>50</v>
      </c>
      <c r="J5563" s="6" t="n">
        <v>5</v>
      </c>
      <c r="K5563" s="7" t="n">
        <v>250</v>
      </c>
      <c r="L5563" s="7" t="n">
        <v>62.5</v>
      </c>
      <c r="M5563" s="8" t="n">
        <v>0.25</v>
      </c>
      <c r="N5563" s="7" t="n">
        <v>30</v>
      </c>
      <c r="O5563" s="9" t="n">
        <v>0</v>
      </c>
    </row>
    <row r="5564" customFormat="false" ht="15" hidden="false" customHeight="true" outlineLevel="0" collapsed="false">
      <c r="A5564" s="6" t="n">
        <v>7948</v>
      </c>
      <c r="B5564" s="6" t="s">
        <v>26</v>
      </c>
      <c r="C5564" s="6" t="s">
        <v>20</v>
      </c>
      <c r="D5564" s="6" t="s">
        <v>50</v>
      </c>
      <c r="E5564" s="6" t="s">
        <v>72</v>
      </c>
      <c r="F5564" s="6" t="s">
        <v>80</v>
      </c>
      <c r="G5564" s="6" t="s">
        <v>47</v>
      </c>
      <c r="H5564" s="6" t="n">
        <v>1</v>
      </c>
      <c r="I5564" s="7" t="n">
        <v>24.98999977</v>
      </c>
      <c r="J5564" s="6" t="n">
        <v>2</v>
      </c>
      <c r="K5564" s="7" t="n">
        <v>49.97999954</v>
      </c>
      <c r="L5564" s="7" t="n">
        <v>5</v>
      </c>
      <c r="M5564" s="8" t="n">
        <v>0.100000001</v>
      </c>
      <c r="N5564" s="7" t="n">
        <v>3.369999886</v>
      </c>
      <c r="O5564" s="12" t="n">
        <v>1</v>
      </c>
    </row>
    <row r="5565" customFormat="false" ht="15" hidden="false" customHeight="true" outlineLevel="0" collapsed="false">
      <c r="A5565" s="6" t="n">
        <v>3369</v>
      </c>
      <c r="B5565" s="6" t="s">
        <v>46</v>
      </c>
      <c r="C5565" s="6" t="s">
        <v>37</v>
      </c>
      <c r="D5565" s="6" t="s">
        <v>50</v>
      </c>
      <c r="E5565" s="6" t="s">
        <v>51</v>
      </c>
      <c r="F5565" s="6" t="s">
        <v>71</v>
      </c>
      <c r="G5565" s="6" t="s">
        <v>44</v>
      </c>
      <c r="H5565" s="6" t="n">
        <v>2</v>
      </c>
      <c r="I5565" s="7" t="n">
        <v>199.9900055</v>
      </c>
      <c r="J5565" s="6" t="n">
        <v>1</v>
      </c>
      <c r="K5565" s="7" t="n">
        <v>199.9900055</v>
      </c>
      <c r="L5565" s="7" t="n">
        <v>14</v>
      </c>
      <c r="M5565" s="8" t="n">
        <v>0.07</v>
      </c>
      <c r="N5565" s="7" t="n">
        <v>62.86000061</v>
      </c>
      <c r="O5565" s="12" t="n">
        <v>1</v>
      </c>
    </row>
    <row r="5566" customFormat="false" ht="15" hidden="false" customHeight="true" outlineLevel="0" collapsed="false">
      <c r="A5566" s="6" t="n">
        <v>53046</v>
      </c>
      <c r="B5566" s="6" t="s">
        <v>19</v>
      </c>
      <c r="C5566" s="6" t="s">
        <v>20</v>
      </c>
      <c r="D5566" s="6" t="s">
        <v>50</v>
      </c>
      <c r="E5566" s="6" t="s">
        <v>51</v>
      </c>
      <c r="F5566" s="6" t="s">
        <v>23</v>
      </c>
      <c r="G5566" s="6" t="s">
        <v>34</v>
      </c>
      <c r="H5566" s="6" t="n">
        <v>4</v>
      </c>
      <c r="I5566" s="7" t="n">
        <v>129.9900055</v>
      </c>
      <c r="J5566" s="6" t="n">
        <v>1</v>
      </c>
      <c r="K5566" s="7" t="n">
        <v>129.9900055</v>
      </c>
      <c r="L5566" s="7" t="n">
        <v>11.69999981</v>
      </c>
      <c r="M5566" s="8" t="n">
        <v>0.090000004</v>
      </c>
      <c r="N5566" s="7" t="n">
        <v>-53.22999954</v>
      </c>
      <c r="O5566" s="9" t="n">
        <v>0</v>
      </c>
    </row>
    <row r="5567" customFormat="false" ht="15" hidden="false" customHeight="true" outlineLevel="0" collapsed="false">
      <c r="A5567" s="6" t="n">
        <v>16854</v>
      </c>
      <c r="B5567" s="6" t="s">
        <v>19</v>
      </c>
      <c r="C5567" s="6" t="s">
        <v>37</v>
      </c>
      <c r="D5567" s="6" t="s">
        <v>21</v>
      </c>
      <c r="E5567" s="6" t="s">
        <v>64</v>
      </c>
      <c r="F5567" s="6" t="s">
        <v>29</v>
      </c>
      <c r="G5567" s="6" t="s">
        <v>34</v>
      </c>
      <c r="H5567" s="6" t="n">
        <v>4</v>
      </c>
      <c r="I5567" s="7" t="n">
        <v>99.98999786</v>
      </c>
      <c r="J5567" s="6" t="n">
        <v>3</v>
      </c>
      <c r="K5567" s="7" t="n">
        <v>299.9700012</v>
      </c>
      <c r="L5567" s="7" t="n">
        <v>15</v>
      </c>
      <c r="M5567" s="8" t="n">
        <v>0.050000001</v>
      </c>
      <c r="N5567" s="7" t="n">
        <v>-227.9799957</v>
      </c>
      <c r="O5567" s="12" t="n">
        <v>1</v>
      </c>
    </row>
    <row r="5568" customFormat="false" ht="15" hidden="false" customHeight="true" outlineLevel="0" collapsed="false">
      <c r="A5568" s="6" t="n">
        <v>64358</v>
      </c>
      <c r="B5568" s="6" t="s">
        <v>19</v>
      </c>
      <c r="C5568" s="6" t="s">
        <v>20</v>
      </c>
      <c r="D5568" s="6" t="s">
        <v>21</v>
      </c>
      <c r="E5568" s="6" t="s">
        <v>65</v>
      </c>
      <c r="F5568" s="6" t="s">
        <v>29</v>
      </c>
      <c r="G5568" s="6" t="s">
        <v>47</v>
      </c>
      <c r="H5568" s="6" t="n">
        <v>4</v>
      </c>
      <c r="I5568" s="7" t="n">
        <v>99.98999786</v>
      </c>
      <c r="J5568" s="6" t="n">
        <v>1</v>
      </c>
      <c r="K5568" s="7" t="n">
        <v>99.98999786</v>
      </c>
      <c r="L5568" s="7" t="n">
        <v>5.5</v>
      </c>
      <c r="M5568" s="8" t="n">
        <v>0.059999999</v>
      </c>
      <c r="N5568" s="7" t="n">
        <v>-18.89999962</v>
      </c>
      <c r="O5568" s="9" t="n">
        <v>0</v>
      </c>
    </row>
    <row r="5569" customFormat="false" ht="15" hidden="false" customHeight="true" outlineLevel="0" collapsed="false">
      <c r="A5569" s="6" t="n">
        <v>50727</v>
      </c>
      <c r="B5569" s="6" t="s">
        <v>26</v>
      </c>
      <c r="C5569" s="6" t="s">
        <v>20</v>
      </c>
      <c r="D5569" s="6" t="s">
        <v>27</v>
      </c>
      <c r="E5569" s="6" t="s">
        <v>79</v>
      </c>
      <c r="F5569" s="6" t="s">
        <v>75</v>
      </c>
      <c r="G5569" s="6" t="s">
        <v>34</v>
      </c>
      <c r="H5569" s="6" t="n">
        <v>1</v>
      </c>
      <c r="I5569" s="7" t="n">
        <v>299.980011</v>
      </c>
      <c r="J5569" s="6" t="n">
        <v>1</v>
      </c>
      <c r="K5569" s="7" t="n">
        <v>299.980011</v>
      </c>
      <c r="L5569" s="7" t="n">
        <v>16.5</v>
      </c>
      <c r="M5569" s="8" t="n">
        <v>0.059999999</v>
      </c>
      <c r="N5569" s="7" t="n">
        <v>21.26000023</v>
      </c>
      <c r="O5569" s="12" t="n">
        <v>1</v>
      </c>
    </row>
    <row r="5570" customFormat="false" ht="15" hidden="false" customHeight="true" outlineLevel="0" collapsed="false">
      <c r="A5570" s="6" t="n">
        <v>64644</v>
      </c>
      <c r="B5570" s="6" t="s">
        <v>19</v>
      </c>
      <c r="C5570" s="6" t="s">
        <v>37</v>
      </c>
      <c r="D5570" s="6" t="s">
        <v>21</v>
      </c>
      <c r="E5570" s="6" t="s">
        <v>65</v>
      </c>
      <c r="F5570" s="6" t="s">
        <v>71</v>
      </c>
      <c r="G5570" s="6" t="s">
        <v>24</v>
      </c>
      <c r="H5570" s="6" t="n">
        <v>4</v>
      </c>
      <c r="I5570" s="7" t="n">
        <v>199.9900055</v>
      </c>
      <c r="J5570" s="6" t="n">
        <v>1</v>
      </c>
      <c r="K5570" s="7" t="n">
        <v>199.9900055</v>
      </c>
      <c r="L5570" s="7" t="n">
        <v>26</v>
      </c>
      <c r="M5570" s="8" t="n">
        <v>0.129999995</v>
      </c>
      <c r="N5570" s="7" t="n">
        <v>6.440000057</v>
      </c>
      <c r="O5570" s="12" t="n">
        <v>1</v>
      </c>
    </row>
    <row r="5571" customFormat="false" ht="15" hidden="false" customHeight="true" outlineLevel="0" collapsed="false">
      <c r="A5571" s="6" t="n">
        <v>25708</v>
      </c>
      <c r="B5571" s="6" t="s">
        <v>19</v>
      </c>
      <c r="C5571" s="6" t="s">
        <v>20</v>
      </c>
      <c r="D5571" s="6" t="s">
        <v>27</v>
      </c>
      <c r="E5571" s="6" t="s">
        <v>28</v>
      </c>
      <c r="F5571" s="6" t="s">
        <v>73</v>
      </c>
      <c r="G5571" s="6" t="s">
        <v>24</v>
      </c>
      <c r="H5571" s="6" t="n">
        <v>4</v>
      </c>
      <c r="I5571" s="7" t="n">
        <v>39.99000168</v>
      </c>
      <c r="J5571" s="6" t="n">
        <v>5</v>
      </c>
      <c r="K5571" s="7" t="n">
        <v>199.9499969</v>
      </c>
      <c r="L5571" s="7" t="n">
        <v>49.99000168</v>
      </c>
      <c r="M5571" s="8" t="n">
        <v>0.25</v>
      </c>
      <c r="N5571" s="7" t="n">
        <v>37.49000168</v>
      </c>
      <c r="O5571" s="9" t="n">
        <v>0</v>
      </c>
    </row>
    <row r="5572" customFormat="false" ht="15" hidden="false" customHeight="true" outlineLevel="0" collapsed="false">
      <c r="A5572" s="6" t="n">
        <v>20354</v>
      </c>
      <c r="B5572" s="6" t="s">
        <v>19</v>
      </c>
      <c r="C5572" s="6" t="s">
        <v>20</v>
      </c>
      <c r="D5572" s="6" t="s">
        <v>27</v>
      </c>
      <c r="E5572" s="6" t="s">
        <v>42</v>
      </c>
      <c r="F5572" s="6" t="s">
        <v>33</v>
      </c>
      <c r="G5572" s="6" t="s">
        <v>34</v>
      </c>
      <c r="H5572" s="6" t="n">
        <v>4</v>
      </c>
      <c r="I5572" s="7" t="n">
        <v>59.99000168</v>
      </c>
      <c r="J5572" s="6" t="n">
        <v>4</v>
      </c>
      <c r="K5572" s="7" t="n">
        <v>239.9600067</v>
      </c>
      <c r="L5572" s="7" t="n">
        <v>13.19999981</v>
      </c>
      <c r="M5572" s="8" t="n">
        <v>0.059999999</v>
      </c>
      <c r="N5572" s="7" t="n">
        <v>68.02999878</v>
      </c>
      <c r="O5572" s="12" t="n">
        <v>1</v>
      </c>
    </row>
    <row r="5573" customFormat="false" ht="15" hidden="false" customHeight="true" outlineLevel="0" collapsed="false">
      <c r="A5573" s="6" t="n">
        <v>37554</v>
      </c>
      <c r="B5573" s="6" t="s">
        <v>19</v>
      </c>
      <c r="C5573" s="6" t="s">
        <v>20</v>
      </c>
      <c r="D5573" s="6" t="s">
        <v>31</v>
      </c>
      <c r="E5573" s="6" t="s">
        <v>32</v>
      </c>
      <c r="F5573" s="6" t="s">
        <v>23</v>
      </c>
      <c r="G5573" s="6" t="s">
        <v>34</v>
      </c>
      <c r="H5573" s="6" t="n">
        <v>4</v>
      </c>
      <c r="I5573" s="7" t="n">
        <v>129.9900055</v>
      </c>
      <c r="J5573" s="6" t="n">
        <v>1</v>
      </c>
      <c r="K5573" s="7" t="n">
        <v>129.9900055</v>
      </c>
      <c r="L5573" s="7" t="n">
        <v>3.900000095</v>
      </c>
      <c r="M5573" s="8" t="n">
        <v>0.029999999</v>
      </c>
      <c r="N5573" s="7" t="n">
        <v>44.13000107</v>
      </c>
      <c r="O5573" s="12" t="n">
        <v>1</v>
      </c>
    </row>
    <row r="5574" customFormat="false" ht="15" hidden="false" customHeight="true" outlineLevel="0" collapsed="false">
      <c r="A5574" s="6" t="n">
        <v>29030</v>
      </c>
      <c r="B5574" s="6" t="s">
        <v>19</v>
      </c>
      <c r="C5574" s="6" t="s">
        <v>20</v>
      </c>
      <c r="D5574" s="6" t="s">
        <v>27</v>
      </c>
      <c r="E5574" s="6" t="s">
        <v>28</v>
      </c>
      <c r="F5574" s="6" t="s">
        <v>73</v>
      </c>
      <c r="G5574" s="6" t="s">
        <v>24</v>
      </c>
      <c r="H5574" s="6" t="n">
        <v>4</v>
      </c>
      <c r="I5574" s="7" t="n">
        <v>39.99000168</v>
      </c>
      <c r="J5574" s="6" t="n">
        <v>1</v>
      </c>
      <c r="K5574" s="7" t="n">
        <v>39.99000168</v>
      </c>
      <c r="L5574" s="7" t="n">
        <v>1.200000048</v>
      </c>
      <c r="M5574" s="8" t="n">
        <v>0.029999999</v>
      </c>
      <c r="N5574" s="7" t="n">
        <v>2.440000057</v>
      </c>
      <c r="O5574" s="12" t="n">
        <v>1</v>
      </c>
    </row>
    <row r="5575" customFormat="false" ht="15" hidden="false" customHeight="true" outlineLevel="0" collapsed="false">
      <c r="A5575" s="6" t="n">
        <v>65050</v>
      </c>
      <c r="B5575" s="6" t="s">
        <v>19</v>
      </c>
      <c r="C5575" s="6" t="s">
        <v>20</v>
      </c>
      <c r="D5575" s="6" t="s">
        <v>21</v>
      </c>
      <c r="E5575" s="6" t="s">
        <v>65</v>
      </c>
      <c r="F5575" s="6" t="s">
        <v>73</v>
      </c>
      <c r="G5575" s="6" t="s">
        <v>44</v>
      </c>
      <c r="H5575" s="6" t="n">
        <v>4</v>
      </c>
      <c r="I5575" s="7" t="n">
        <v>39.99000168</v>
      </c>
      <c r="J5575" s="6" t="n">
        <v>2</v>
      </c>
      <c r="K5575" s="7" t="n">
        <v>79.98000336</v>
      </c>
      <c r="L5575" s="7" t="n">
        <v>8</v>
      </c>
      <c r="M5575" s="8" t="n">
        <v>0.100000001</v>
      </c>
      <c r="N5575" s="7" t="n">
        <v>19.44000053</v>
      </c>
      <c r="O5575" s="12" t="n">
        <v>1</v>
      </c>
    </row>
    <row r="5576" customFormat="false" ht="15" hidden="false" customHeight="true" outlineLevel="0" collapsed="false">
      <c r="A5576" s="6" t="n">
        <v>16799</v>
      </c>
      <c r="B5576" s="6" t="s">
        <v>19</v>
      </c>
      <c r="C5576" s="6" t="s">
        <v>37</v>
      </c>
      <c r="D5576" s="6" t="s">
        <v>21</v>
      </c>
      <c r="E5576" s="6" t="s">
        <v>65</v>
      </c>
      <c r="F5576" s="6" t="s">
        <v>57</v>
      </c>
      <c r="G5576" s="6" t="s">
        <v>34</v>
      </c>
      <c r="H5576" s="6" t="n">
        <v>4</v>
      </c>
      <c r="I5576" s="7" t="n">
        <v>50</v>
      </c>
      <c r="J5576" s="6" t="n">
        <v>4</v>
      </c>
      <c r="K5576" s="7" t="n">
        <v>200</v>
      </c>
      <c r="L5576" s="7" t="n">
        <v>34</v>
      </c>
      <c r="M5576" s="8" t="n">
        <v>0.170000002</v>
      </c>
      <c r="N5576" s="7" t="n">
        <v>16.60000038</v>
      </c>
      <c r="O5576" s="12" t="n">
        <v>1</v>
      </c>
    </row>
    <row r="5577" customFormat="false" ht="15" hidden="false" customHeight="true" outlineLevel="0" collapsed="false">
      <c r="A5577" s="6" t="n">
        <v>55958</v>
      </c>
      <c r="B5577" s="6" t="s">
        <v>26</v>
      </c>
      <c r="C5577" s="6" t="s">
        <v>49</v>
      </c>
      <c r="D5577" s="6" t="s">
        <v>50</v>
      </c>
      <c r="E5577" s="6" t="s">
        <v>51</v>
      </c>
      <c r="F5577" s="6" t="s">
        <v>71</v>
      </c>
      <c r="G5577" s="6" t="s">
        <v>44</v>
      </c>
      <c r="H5577" s="6" t="n">
        <v>1</v>
      </c>
      <c r="I5577" s="7" t="n">
        <v>199.9900055</v>
      </c>
      <c r="J5577" s="6" t="n">
        <v>1</v>
      </c>
      <c r="K5577" s="7" t="n">
        <v>199.9900055</v>
      </c>
      <c r="L5577" s="7" t="n">
        <v>11</v>
      </c>
      <c r="M5577" s="8" t="n">
        <v>0.059999999</v>
      </c>
      <c r="N5577" s="7" t="n">
        <v>1.889999986</v>
      </c>
      <c r="O5577" s="12" t="n">
        <v>1</v>
      </c>
    </row>
    <row r="5578" customFormat="false" ht="15" hidden="false" customHeight="true" outlineLevel="0" collapsed="false">
      <c r="A5578" s="6" t="n">
        <v>52892</v>
      </c>
      <c r="B5578" s="6" t="s">
        <v>46</v>
      </c>
      <c r="C5578" s="6" t="s">
        <v>37</v>
      </c>
      <c r="D5578" s="6" t="s">
        <v>50</v>
      </c>
      <c r="E5578" s="6" t="s">
        <v>51</v>
      </c>
      <c r="F5578" s="6" t="s">
        <v>57</v>
      </c>
      <c r="G5578" s="6" t="s">
        <v>44</v>
      </c>
      <c r="H5578" s="6" t="n">
        <v>2</v>
      </c>
      <c r="I5578" s="7" t="n">
        <v>50</v>
      </c>
      <c r="J5578" s="6" t="n">
        <v>1</v>
      </c>
      <c r="K5578" s="7" t="n">
        <v>50</v>
      </c>
      <c r="L5578" s="7" t="n">
        <v>6.5</v>
      </c>
      <c r="M5578" s="8" t="n">
        <v>0.129999995</v>
      </c>
      <c r="N5578" s="7" t="n">
        <v>3.829999924</v>
      </c>
      <c r="O5578" s="12" t="n">
        <v>1</v>
      </c>
    </row>
    <row r="5579" customFormat="false" ht="15" hidden="false" customHeight="true" outlineLevel="0" collapsed="false">
      <c r="A5579" s="6" t="n">
        <v>13291</v>
      </c>
      <c r="B5579" s="6" t="s">
        <v>19</v>
      </c>
      <c r="C5579" s="6" t="s">
        <v>37</v>
      </c>
      <c r="D5579" s="6" t="s">
        <v>21</v>
      </c>
      <c r="E5579" s="6" t="s">
        <v>64</v>
      </c>
      <c r="F5579" s="6" t="s">
        <v>33</v>
      </c>
      <c r="G5579" s="6" t="s">
        <v>44</v>
      </c>
      <c r="H5579" s="6" t="n">
        <v>4</v>
      </c>
      <c r="I5579" s="7" t="n">
        <v>59.99000168</v>
      </c>
      <c r="J5579" s="6" t="n">
        <v>5</v>
      </c>
      <c r="K5579" s="7" t="n">
        <v>299.9500122</v>
      </c>
      <c r="L5579" s="7" t="n">
        <v>6</v>
      </c>
      <c r="M5579" s="8" t="n">
        <v>0.02</v>
      </c>
      <c r="N5579" s="7" t="n">
        <v>105.8199997</v>
      </c>
      <c r="O5579" s="9" t="n">
        <v>0</v>
      </c>
    </row>
    <row r="5580" customFormat="false" ht="15" hidden="false" customHeight="true" outlineLevel="0" collapsed="false">
      <c r="A5580" s="6" t="n">
        <v>18149</v>
      </c>
      <c r="B5580" s="6" t="s">
        <v>19</v>
      </c>
      <c r="C5580" s="6" t="s">
        <v>37</v>
      </c>
      <c r="D5580" s="6" t="s">
        <v>21</v>
      </c>
      <c r="E5580" s="6" t="s">
        <v>65</v>
      </c>
      <c r="F5580" s="6" t="s">
        <v>75</v>
      </c>
      <c r="G5580" s="6" t="s">
        <v>24</v>
      </c>
      <c r="H5580" s="6" t="n">
        <v>4</v>
      </c>
      <c r="I5580" s="7" t="n">
        <v>299.980011</v>
      </c>
      <c r="J5580" s="6" t="n">
        <v>1</v>
      </c>
      <c r="K5580" s="7" t="n">
        <v>299.980011</v>
      </c>
      <c r="L5580" s="7" t="n">
        <v>45</v>
      </c>
      <c r="M5580" s="8" t="n">
        <v>0.150000006</v>
      </c>
      <c r="N5580" s="7" t="n">
        <v>-142.7899933</v>
      </c>
      <c r="O5580" s="12" t="n">
        <v>1</v>
      </c>
    </row>
    <row r="5581" customFormat="false" ht="15" hidden="false" customHeight="true" outlineLevel="0" collapsed="false">
      <c r="A5581" s="6" t="n">
        <v>64656</v>
      </c>
      <c r="B5581" s="6" t="s">
        <v>19</v>
      </c>
      <c r="C5581" s="6" t="s">
        <v>37</v>
      </c>
      <c r="D5581" s="6" t="s">
        <v>21</v>
      </c>
      <c r="E5581" s="6" t="s">
        <v>22</v>
      </c>
      <c r="F5581" s="6" t="s">
        <v>58</v>
      </c>
      <c r="G5581" s="6" t="s">
        <v>34</v>
      </c>
      <c r="H5581" s="6" t="n">
        <v>4</v>
      </c>
      <c r="I5581" s="7" t="n">
        <v>49.97999954</v>
      </c>
      <c r="J5581" s="6" t="n">
        <v>4</v>
      </c>
      <c r="K5581" s="7" t="n">
        <v>199.9199982</v>
      </c>
      <c r="L5581" s="7" t="n">
        <v>0</v>
      </c>
      <c r="M5581" s="8" t="n">
        <v>0</v>
      </c>
      <c r="N5581" s="7" t="n">
        <v>19.98999977</v>
      </c>
      <c r="O5581" s="9" t="n">
        <v>0</v>
      </c>
    </row>
    <row r="5582" customFormat="false" ht="15" hidden="false" customHeight="true" outlineLevel="0" collapsed="false">
      <c r="A5582" s="6" t="n">
        <v>20193</v>
      </c>
      <c r="B5582" s="6" t="s">
        <v>19</v>
      </c>
      <c r="C5582" s="6" t="s">
        <v>49</v>
      </c>
      <c r="D5582" s="6" t="s">
        <v>21</v>
      </c>
      <c r="E5582" s="6" t="s">
        <v>65</v>
      </c>
      <c r="F5582" s="6" t="s">
        <v>57</v>
      </c>
      <c r="G5582" s="6" t="s">
        <v>34</v>
      </c>
      <c r="H5582" s="6" t="n">
        <v>4</v>
      </c>
      <c r="I5582" s="7" t="n">
        <v>50</v>
      </c>
      <c r="J5582" s="6" t="n">
        <v>1</v>
      </c>
      <c r="K5582" s="7" t="n">
        <v>50</v>
      </c>
      <c r="L5582" s="7" t="n">
        <v>2.5</v>
      </c>
      <c r="M5582" s="8" t="n">
        <v>0.050000001</v>
      </c>
      <c r="N5582" s="7" t="n">
        <v>-1.190000057</v>
      </c>
      <c r="O5582" s="9" t="n">
        <v>0</v>
      </c>
    </row>
    <row r="5583" customFormat="false" ht="15" hidden="false" customHeight="true" outlineLevel="0" collapsed="false">
      <c r="A5583" s="6" t="n">
        <v>20570</v>
      </c>
      <c r="B5583" s="6" t="s">
        <v>46</v>
      </c>
      <c r="C5583" s="6" t="s">
        <v>20</v>
      </c>
      <c r="D5583" s="6" t="s">
        <v>27</v>
      </c>
      <c r="E5583" s="6" t="s">
        <v>54</v>
      </c>
      <c r="F5583" s="6" t="s">
        <v>58</v>
      </c>
      <c r="G5583" s="6" t="s">
        <v>34</v>
      </c>
      <c r="H5583" s="6" t="n">
        <v>2</v>
      </c>
      <c r="I5583" s="7" t="n">
        <v>49.97999954</v>
      </c>
      <c r="J5583" s="6" t="n">
        <v>5</v>
      </c>
      <c r="K5583" s="7" t="n">
        <v>249.8999939</v>
      </c>
      <c r="L5583" s="7" t="n">
        <v>39.97999954</v>
      </c>
      <c r="M5583" s="8" t="n">
        <v>0.159999996</v>
      </c>
      <c r="N5583" s="7" t="n">
        <v>54.58000183</v>
      </c>
      <c r="O5583" s="12" t="n">
        <v>1</v>
      </c>
    </row>
    <row r="5584" customFormat="false" ht="15" hidden="false" customHeight="true" outlineLevel="0" collapsed="false">
      <c r="A5584" s="6" t="n">
        <v>4510</v>
      </c>
      <c r="B5584" s="6" t="s">
        <v>19</v>
      </c>
      <c r="C5584" s="6" t="s">
        <v>37</v>
      </c>
      <c r="D5584" s="6" t="s">
        <v>50</v>
      </c>
      <c r="E5584" s="6" t="s">
        <v>72</v>
      </c>
      <c r="F5584" s="6" t="s">
        <v>71</v>
      </c>
      <c r="G5584" s="6" t="s">
        <v>24</v>
      </c>
      <c r="H5584" s="6" t="n">
        <v>4</v>
      </c>
      <c r="I5584" s="7" t="n">
        <v>199.9900055</v>
      </c>
      <c r="J5584" s="6" t="n">
        <v>1</v>
      </c>
      <c r="K5584" s="7" t="n">
        <v>199.9900055</v>
      </c>
      <c r="L5584" s="7" t="n">
        <v>30</v>
      </c>
      <c r="M5584" s="8" t="n">
        <v>0.150000006</v>
      </c>
      <c r="N5584" s="7" t="n">
        <v>61.70999908</v>
      </c>
      <c r="O5584" s="12" t="n">
        <v>1</v>
      </c>
    </row>
    <row r="5585" customFormat="false" ht="15" hidden="false" customHeight="true" outlineLevel="0" collapsed="false">
      <c r="A5585" s="6" t="n">
        <v>6497</v>
      </c>
      <c r="B5585" s="6" t="s">
        <v>36</v>
      </c>
      <c r="C5585" s="6" t="s">
        <v>49</v>
      </c>
      <c r="D5585" s="6" t="s">
        <v>50</v>
      </c>
      <c r="E5585" s="6" t="s">
        <v>63</v>
      </c>
      <c r="F5585" s="6" t="s">
        <v>58</v>
      </c>
      <c r="G5585" s="6" t="s">
        <v>24</v>
      </c>
      <c r="H5585" s="6" t="n">
        <v>0</v>
      </c>
      <c r="I5585" s="7" t="n">
        <v>49.97999954</v>
      </c>
      <c r="J5585" s="6" t="n">
        <v>4</v>
      </c>
      <c r="K5585" s="7" t="n">
        <v>199.9199982</v>
      </c>
      <c r="L5585" s="7" t="n">
        <v>39.97999954</v>
      </c>
      <c r="M5585" s="8" t="n">
        <v>0.200000003</v>
      </c>
      <c r="N5585" s="7" t="n">
        <v>-63.97000122</v>
      </c>
      <c r="O5585" s="12" t="n">
        <v>1</v>
      </c>
    </row>
    <row r="5586" customFormat="false" ht="15" hidden="false" customHeight="true" outlineLevel="0" collapsed="false">
      <c r="A5586" s="6" t="n">
        <v>63461</v>
      </c>
      <c r="B5586" s="6" t="s">
        <v>19</v>
      </c>
      <c r="C5586" s="6" t="s">
        <v>20</v>
      </c>
      <c r="D5586" s="6" t="s">
        <v>21</v>
      </c>
      <c r="E5586" s="6" t="s">
        <v>65</v>
      </c>
      <c r="F5586" s="6" t="s">
        <v>58</v>
      </c>
      <c r="G5586" s="6" t="s">
        <v>34</v>
      </c>
      <c r="H5586" s="6" t="n">
        <v>4</v>
      </c>
      <c r="I5586" s="7" t="n">
        <v>49.97999954</v>
      </c>
      <c r="J5586" s="6" t="n">
        <v>5</v>
      </c>
      <c r="K5586" s="7" t="n">
        <v>249.8999939</v>
      </c>
      <c r="L5586" s="7" t="n">
        <v>22.48999977</v>
      </c>
      <c r="M5586" s="8" t="n">
        <v>0.090000004</v>
      </c>
      <c r="N5586" s="7" t="n">
        <v>-579.8900146</v>
      </c>
      <c r="O5586" s="9" t="n">
        <v>0</v>
      </c>
    </row>
    <row r="5587" customFormat="false" ht="15" hidden="false" customHeight="true" outlineLevel="0" collapsed="false">
      <c r="A5587" s="6" t="n">
        <v>3952</v>
      </c>
      <c r="B5587" s="6" t="s">
        <v>19</v>
      </c>
      <c r="C5587" s="6" t="s">
        <v>20</v>
      </c>
      <c r="D5587" s="6" t="s">
        <v>50</v>
      </c>
      <c r="E5587" s="6" t="s">
        <v>51</v>
      </c>
      <c r="F5587" s="6" t="s">
        <v>71</v>
      </c>
      <c r="G5587" s="6" t="s">
        <v>34</v>
      </c>
      <c r="H5587" s="6" t="n">
        <v>4</v>
      </c>
      <c r="I5587" s="7" t="n">
        <v>199.9900055</v>
      </c>
      <c r="J5587" s="6" t="n">
        <v>1</v>
      </c>
      <c r="K5587" s="7" t="n">
        <v>199.9900055</v>
      </c>
      <c r="L5587" s="7" t="n">
        <v>4</v>
      </c>
      <c r="M5587" s="8" t="n">
        <v>0.02</v>
      </c>
      <c r="N5587" s="7" t="n">
        <v>66.63999939</v>
      </c>
      <c r="O5587" s="9" t="n">
        <v>0</v>
      </c>
    </row>
    <row r="5588" customFormat="false" ht="15" hidden="false" customHeight="true" outlineLevel="0" collapsed="false">
      <c r="A5588" s="6" t="n">
        <v>8060</v>
      </c>
      <c r="B5588" s="6" t="s">
        <v>19</v>
      </c>
      <c r="C5588" s="6" t="s">
        <v>20</v>
      </c>
      <c r="D5588" s="6" t="s">
        <v>50</v>
      </c>
      <c r="E5588" s="6" t="s">
        <v>72</v>
      </c>
      <c r="F5588" s="6" t="s">
        <v>23</v>
      </c>
      <c r="G5588" s="6" t="s">
        <v>47</v>
      </c>
      <c r="H5588" s="6" t="n">
        <v>4</v>
      </c>
      <c r="I5588" s="7" t="n">
        <v>129.9900055</v>
      </c>
      <c r="J5588" s="6" t="n">
        <v>1</v>
      </c>
      <c r="K5588" s="7" t="n">
        <v>129.9900055</v>
      </c>
      <c r="L5588" s="7" t="n">
        <v>2.599999905</v>
      </c>
      <c r="M5588" s="8" t="n">
        <v>0.02</v>
      </c>
      <c r="N5588" s="7" t="n">
        <v>7.639999866</v>
      </c>
      <c r="O5588" s="12" t="n">
        <v>1</v>
      </c>
    </row>
    <row r="5589" customFormat="false" ht="15" hidden="false" customHeight="true" outlineLevel="0" collapsed="false">
      <c r="A5589" s="6" t="n">
        <v>14601</v>
      </c>
      <c r="B5589" s="6" t="s">
        <v>46</v>
      </c>
      <c r="C5589" s="6" t="s">
        <v>49</v>
      </c>
      <c r="D5589" s="6" t="s">
        <v>21</v>
      </c>
      <c r="E5589" s="6" t="s">
        <v>65</v>
      </c>
      <c r="F5589" s="6" t="s">
        <v>43</v>
      </c>
      <c r="G5589" s="6" t="s">
        <v>24</v>
      </c>
      <c r="H5589" s="6" t="n">
        <v>2</v>
      </c>
      <c r="I5589" s="7" t="n">
        <v>21.98999977</v>
      </c>
      <c r="J5589" s="6" t="n">
        <v>3</v>
      </c>
      <c r="K5589" s="7" t="n">
        <v>65.97000122</v>
      </c>
      <c r="L5589" s="7" t="n">
        <v>6.599999905</v>
      </c>
      <c r="M5589" s="8" t="n">
        <v>0.100000001</v>
      </c>
      <c r="N5589" s="7" t="n">
        <v>7.119999886</v>
      </c>
      <c r="O5589" s="9" t="n">
        <v>0</v>
      </c>
    </row>
    <row r="5590" customFormat="false" ht="15" hidden="false" customHeight="true" outlineLevel="0" collapsed="false">
      <c r="A5590" s="6" t="n">
        <v>31924</v>
      </c>
      <c r="B5590" s="6" t="s">
        <v>46</v>
      </c>
      <c r="C5590" s="6" t="s">
        <v>37</v>
      </c>
      <c r="D5590" s="6" t="s">
        <v>31</v>
      </c>
      <c r="E5590" s="6" t="s">
        <v>56</v>
      </c>
      <c r="F5590" s="6" t="s">
        <v>57</v>
      </c>
      <c r="G5590" s="6" t="s">
        <v>47</v>
      </c>
      <c r="H5590" s="6" t="n">
        <v>2</v>
      </c>
      <c r="I5590" s="7" t="n">
        <v>50</v>
      </c>
      <c r="J5590" s="6" t="n">
        <v>2</v>
      </c>
      <c r="K5590" s="7" t="n">
        <v>100</v>
      </c>
      <c r="L5590" s="7" t="n">
        <v>13</v>
      </c>
      <c r="M5590" s="8" t="n">
        <v>0.129999995</v>
      </c>
      <c r="N5590" s="7" t="n">
        <v>34.79999924</v>
      </c>
      <c r="O5590" s="12" t="n">
        <v>1</v>
      </c>
    </row>
    <row r="5591" customFormat="false" ht="15" hidden="false" customHeight="true" outlineLevel="0" collapsed="false">
      <c r="A5591" s="6" t="n">
        <v>64792</v>
      </c>
      <c r="B5591" s="6" t="s">
        <v>19</v>
      </c>
      <c r="C5591" s="6" t="s">
        <v>20</v>
      </c>
      <c r="D5591" s="6" t="s">
        <v>21</v>
      </c>
      <c r="E5591" s="6" t="s">
        <v>22</v>
      </c>
      <c r="F5591" s="6" t="s">
        <v>23</v>
      </c>
      <c r="G5591" s="6" t="s">
        <v>24</v>
      </c>
      <c r="H5591" s="6" t="n">
        <v>4</v>
      </c>
      <c r="I5591" s="7" t="n">
        <v>129.9900055</v>
      </c>
      <c r="J5591" s="6" t="n">
        <v>1</v>
      </c>
      <c r="K5591" s="7" t="n">
        <v>129.9900055</v>
      </c>
      <c r="L5591" s="7" t="n">
        <v>11.69999981</v>
      </c>
      <c r="M5591" s="8" t="n">
        <v>0.090000004</v>
      </c>
      <c r="N5591" s="7" t="n">
        <v>-183.3500061</v>
      </c>
      <c r="O5591" s="9" t="n">
        <v>0</v>
      </c>
    </row>
    <row r="5592" customFormat="false" ht="15" hidden="false" customHeight="true" outlineLevel="0" collapsed="false">
      <c r="A5592" s="6" t="n">
        <v>40869</v>
      </c>
      <c r="B5592" s="6" t="s">
        <v>26</v>
      </c>
      <c r="C5592" s="6" t="s">
        <v>37</v>
      </c>
      <c r="D5592" s="6" t="s">
        <v>31</v>
      </c>
      <c r="E5592" s="6" t="s">
        <v>32</v>
      </c>
      <c r="F5592" s="6" t="s">
        <v>73</v>
      </c>
      <c r="G5592" s="6" t="s">
        <v>34</v>
      </c>
      <c r="H5592" s="6" t="n">
        <v>1</v>
      </c>
      <c r="I5592" s="7" t="n">
        <v>39.99000168</v>
      </c>
      <c r="J5592" s="6" t="n">
        <v>5</v>
      </c>
      <c r="K5592" s="7" t="n">
        <v>199.9499969</v>
      </c>
      <c r="L5592" s="7" t="n">
        <v>6</v>
      </c>
      <c r="M5592" s="8" t="n">
        <v>0.029999999</v>
      </c>
      <c r="N5592" s="7" t="n">
        <v>3.880000114</v>
      </c>
      <c r="O5592" s="12" t="n">
        <v>1</v>
      </c>
    </row>
    <row r="5593" customFormat="false" ht="15" hidden="false" customHeight="true" outlineLevel="0" collapsed="false">
      <c r="A5593" s="6" t="n">
        <v>17916</v>
      </c>
      <c r="B5593" s="6" t="s">
        <v>19</v>
      </c>
      <c r="C5593" s="6" t="s">
        <v>20</v>
      </c>
      <c r="D5593" s="6" t="s">
        <v>21</v>
      </c>
      <c r="E5593" s="6" t="s">
        <v>64</v>
      </c>
      <c r="F5593" s="6" t="s">
        <v>57</v>
      </c>
      <c r="G5593" s="6" t="s">
        <v>34</v>
      </c>
      <c r="H5593" s="6" t="n">
        <v>4</v>
      </c>
      <c r="I5593" s="7" t="n">
        <v>50</v>
      </c>
      <c r="J5593" s="6" t="n">
        <v>2</v>
      </c>
      <c r="K5593" s="7" t="n">
        <v>100</v>
      </c>
      <c r="L5593" s="7" t="n">
        <v>10</v>
      </c>
      <c r="M5593" s="8" t="n">
        <v>0.100000001</v>
      </c>
      <c r="N5593" s="7" t="n">
        <v>21.60000038</v>
      </c>
      <c r="O5593" s="9" t="n">
        <v>0</v>
      </c>
    </row>
    <row r="5594" customFormat="false" ht="15" hidden="false" customHeight="true" outlineLevel="0" collapsed="false">
      <c r="A5594" s="6" t="n">
        <v>18166</v>
      </c>
      <c r="B5594" s="6" t="s">
        <v>19</v>
      </c>
      <c r="C5594" s="6" t="s">
        <v>37</v>
      </c>
      <c r="D5594" s="6" t="s">
        <v>21</v>
      </c>
      <c r="E5594" s="6" t="s">
        <v>22</v>
      </c>
      <c r="F5594" s="6" t="s">
        <v>71</v>
      </c>
      <c r="G5594" s="6" t="s">
        <v>34</v>
      </c>
      <c r="H5594" s="6" t="n">
        <v>4</v>
      </c>
      <c r="I5594" s="7" t="n">
        <v>199.9900055</v>
      </c>
      <c r="J5594" s="6" t="n">
        <v>1</v>
      </c>
      <c r="K5594" s="7" t="n">
        <v>199.9900055</v>
      </c>
      <c r="L5594" s="7" t="n">
        <v>0</v>
      </c>
      <c r="M5594" s="8" t="n">
        <v>0</v>
      </c>
      <c r="N5594" s="7" t="n">
        <v>-11.80000019</v>
      </c>
      <c r="O5594" s="9" t="n">
        <v>0</v>
      </c>
    </row>
    <row r="5595" customFormat="false" ht="15" hidden="false" customHeight="true" outlineLevel="0" collapsed="false">
      <c r="A5595" s="6" t="n">
        <v>41806</v>
      </c>
      <c r="B5595" s="6" t="s">
        <v>19</v>
      </c>
      <c r="C5595" s="6" t="s">
        <v>20</v>
      </c>
      <c r="D5595" s="6" t="s">
        <v>38</v>
      </c>
      <c r="E5595" s="6" t="s">
        <v>92</v>
      </c>
      <c r="F5595" s="6" t="s">
        <v>71</v>
      </c>
      <c r="G5595" s="6" t="s">
        <v>24</v>
      </c>
      <c r="H5595" s="6" t="n">
        <v>4</v>
      </c>
      <c r="I5595" s="7" t="n">
        <v>199.9900055</v>
      </c>
      <c r="J5595" s="6" t="n">
        <v>1</v>
      </c>
      <c r="K5595" s="7" t="n">
        <v>199.9900055</v>
      </c>
      <c r="L5595" s="7" t="n">
        <v>11</v>
      </c>
      <c r="M5595" s="8" t="n">
        <v>0.059999999</v>
      </c>
      <c r="N5595" s="7" t="n">
        <v>47.25</v>
      </c>
      <c r="O5595" s="9" t="n">
        <v>0</v>
      </c>
    </row>
    <row r="5596" customFormat="false" ht="15" hidden="false" customHeight="true" outlineLevel="0" collapsed="false">
      <c r="A5596" s="6" t="n">
        <v>55723</v>
      </c>
      <c r="B5596" s="6" t="s">
        <v>46</v>
      </c>
      <c r="C5596" s="6" t="s">
        <v>20</v>
      </c>
      <c r="D5596" s="6" t="s">
        <v>50</v>
      </c>
      <c r="E5596" s="6" t="s">
        <v>51</v>
      </c>
      <c r="F5596" s="6" t="s">
        <v>89</v>
      </c>
      <c r="G5596" s="6" t="s">
        <v>24</v>
      </c>
      <c r="H5596" s="6" t="n">
        <v>2</v>
      </c>
      <c r="I5596" s="7" t="n">
        <v>34.99000168</v>
      </c>
      <c r="J5596" s="6" t="n">
        <v>4</v>
      </c>
      <c r="K5596" s="7" t="n">
        <v>139.9600067</v>
      </c>
      <c r="L5596" s="7" t="n">
        <v>1.399999976</v>
      </c>
      <c r="M5596" s="8" t="n">
        <v>0.01</v>
      </c>
      <c r="N5596" s="7" t="n">
        <v>13.85999966</v>
      </c>
      <c r="O5596" s="12" t="n">
        <v>1</v>
      </c>
    </row>
    <row r="5597" customFormat="false" ht="15" hidden="false" customHeight="true" outlineLevel="0" collapsed="false">
      <c r="A5597" s="6" t="n">
        <v>27002</v>
      </c>
      <c r="B5597" s="6" t="s">
        <v>19</v>
      </c>
      <c r="C5597" s="6" t="s">
        <v>49</v>
      </c>
      <c r="D5597" s="6" t="s">
        <v>27</v>
      </c>
      <c r="E5597" s="6" t="s">
        <v>54</v>
      </c>
      <c r="F5597" s="6" t="s">
        <v>29</v>
      </c>
      <c r="G5597" s="6" t="s">
        <v>44</v>
      </c>
      <c r="H5597" s="6" t="n">
        <v>4</v>
      </c>
      <c r="I5597" s="7" t="n">
        <v>99.98999786</v>
      </c>
      <c r="J5597" s="6" t="n">
        <v>4</v>
      </c>
      <c r="K5597" s="7" t="n">
        <v>399.9599915</v>
      </c>
      <c r="L5597" s="7" t="n">
        <v>20</v>
      </c>
      <c r="M5597" s="8" t="n">
        <v>0.050000001</v>
      </c>
      <c r="N5597" s="7" t="n">
        <v>106.3899994</v>
      </c>
      <c r="O5597" s="9" t="n">
        <v>0</v>
      </c>
    </row>
    <row r="5598" customFormat="false" ht="15" hidden="false" customHeight="true" outlineLevel="0" collapsed="false">
      <c r="A5598" s="6" t="n">
        <v>13191</v>
      </c>
      <c r="B5598" s="6" t="s">
        <v>19</v>
      </c>
      <c r="C5598" s="6" t="s">
        <v>20</v>
      </c>
      <c r="D5598" s="6" t="s">
        <v>21</v>
      </c>
      <c r="E5598" s="6" t="s">
        <v>65</v>
      </c>
      <c r="F5598" s="6" t="s">
        <v>75</v>
      </c>
      <c r="G5598" s="6" t="s">
        <v>44</v>
      </c>
      <c r="H5598" s="6" t="n">
        <v>4</v>
      </c>
      <c r="I5598" s="7" t="n">
        <v>299.980011</v>
      </c>
      <c r="J5598" s="6" t="n">
        <v>1</v>
      </c>
      <c r="K5598" s="7" t="n">
        <v>299.980011</v>
      </c>
      <c r="L5598" s="7" t="n">
        <v>51</v>
      </c>
      <c r="M5598" s="8" t="n">
        <v>0.170000002</v>
      </c>
      <c r="N5598" s="7" t="n">
        <v>64.73999786</v>
      </c>
      <c r="O5598" s="9" t="n">
        <v>0</v>
      </c>
    </row>
    <row r="5599" customFormat="false" ht="15" hidden="false" customHeight="true" outlineLevel="0" collapsed="false">
      <c r="A5599" s="6" t="n">
        <v>12151</v>
      </c>
      <c r="B5599" s="6" t="s">
        <v>19</v>
      </c>
      <c r="C5599" s="6" t="s">
        <v>20</v>
      </c>
      <c r="D5599" s="6" t="s">
        <v>21</v>
      </c>
      <c r="E5599" s="6" t="s">
        <v>64</v>
      </c>
      <c r="F5599" s="6" t="s">
        <v>75</v>
      </c>
      <c r="G5599" s="6" t="s">
        <v>47</v>
      </c>
      <c r="H5599" s="6" t="n">
        <v>4</v>
      </c>
      <c r="I5599" s="7" t="n">
        <v>299.980011</v>
      </c>
      <c r="J5599" s="6" t="n">
        <v>1</v>
      </c>
      <c r="K5599" s="7" t="n">
        <v>299.980011</v>
      </c>
      <c r="L5599" s="7" t="n">
        <v>45</v>
      </c>
      <c r="M5599" s="8" t="n">
        <v>0.150000006</v>
      </c>
      <c r="N5599" s="7" t="n">
        <v>66.30000305</v>
      </c>
      <c r="O5599" s="9" t="n">
        <v>0</v>
      </c>
    </row>
    <row r="5600" customFormat="false" ht="15" hidden="false" customHeight="true" outlineLevel="0" collapsed="false">
      <c r="A5600" s="6" t="n">
        <v>35421</v>
      </c>
      <c r="B5600" s="6" t="s">
        <v>19</v>
      </c>
      <c r="C5600" s="6" t="s">
        <v>49</v>
      </c>
      <c r="D5600" s="6" t="s">
        <v>31</v>
      </c>
      <c r="E5600" s="6" t="s">
        <v>32</v>
      </c>
      <c r="F5600" s="6" t="s">
        <v>29</v>
      </c>
      <c r="G5600" s="6" t="s">
        <v>44</v>
      </c>
      <c r="H5600" s="6" t="n">
        <v>4</v>
      </c>
      <c r="I5600" s="7" t="n">
        <v>99.98999786</v>
      </c>
      <c r="J5600" s="6" t="n">
        <v>3</v>
      </c>
      <c r="K5600" s="7" t="n">
        <v>299.9700012</v>
      </c>
      <c r="L5600" s="7" t="n">
        <v>39</v>
      </c>
      <c r="M5600" s="8" t="n">
        <v>0.129999995</v>
      </c>
      <c r="N5600" s="7" t="n">
        <v>127.8799973</v>
      </c>
      <c r="O5600" s="9" t="n">
        <v>0</v>
      </c>
    </row>
    <row r="5601" customFormat="false" ht="15" hidden="false" customHeight="true" outlineLevel="0" collapsed="false">
      <c r="A5601" s="6" t="n">
        <v>62762</v>
      </c>
      <c r="B5601" s="6" t="s">
        <v>46</v>
      </c>
      <c r="C5601" s="6" t="s">
        <v>20</v>
      </c>
      <c r="D5601" s="6" t="s">
        <v>21</v>
      </c>
      <c r="E5601" s="6" t="s">
        <v>65</v>
      </c>
      <c r="F5601" s="6" t="s">
        <v>40</v>
      </c>
      <c r="G5601" s="6" t="s">
        <v>24</v>
      </c>
      <c r="H5601" s="6" t="n">
        <v>2</v>
      </c>
      <c r="I5601" s="7" t="n">
        <v>399.980011</v>
      </c>
      <c r="J5601" s="6" t="n">
        <v>1</v>
      </c>
      <c r="K5601" s="7" t="n">
        <v>399.980011</v>
      </c>
      <c r="L5601" s="7" t="n">
        <v>8</v>
      </c>
      <c r="M5601" s="8" t="n">
        <v>0.02</v>
      </c>
      <c r="N5601" s="7" t="n">
        <v>27.44000053</v>
      </c>
      <c r="O5601" s="12" t="n">
        <v>1</v>
      </c>
    </row>
    <row r="5602" customFormat="false" ht="15" hidden="false" customHeight="true" outlineLevel="0" collapsed="false">
      <c r="A5602" s="6" t="n">
        <v>31293</v>
      </c>
      <c r="B5602" s="6" t="s">
        <v>19</v>
      </c>
      <c r="C5602" s="6" t="s">
        <v>37</v>
      </c>
      <c r="D5602" s="6" t="s">
        <v>27</v>
      </c>
      <c r="E5602" s="6" t="s">
        <v>42</v>
      </c>
      <c r="F5602" s="6" t="s">
        <v>57</v>
      </c>
      <c r="G5602" s="6" t="s">
        <v>24</v>
      </c>
      <c r="H5602" s="6" t="n">
        <v>4</v>
      </c>
      <c r="I5602" s="7" t="n">
        <v>50</v>
      </c>
      <c r="J5602" s="6" t="n">
        <v>4</v>
      </c>
      <c r="K5602" s="7" t="n">
        <v>200</v>
      </c>
      <c r="L5602" s="7" t="n">
        <v>2</v>
      </c>
      <c r="M5602" s="8" t="n">
        <v>0.01</v>
      </c>
      <c r="N5602" s="7" t="n">
        <v>14.85000038</v>
      </c>
      <c r="O5602" s="9" t="n">
        <v>0</v>
      </c>
    </row>
    <row r="5603" customFormat="false" ht="15" hidden="false" customHeight="true" outlineLevel="0" collapsed="false">
      <c r="A5603" s="6" t="n">
        <v>27604</v>
      </c>
      <c r="B5603" s="6" t="s">
        <v>19</v>
      </c>
      <c r="C5603" s="6" t="s">
        <v>20</v>
      </c>
      <c r="D5603" s="6" t="s">
        <v>27</v>
      </c>
      <c r="E5603" s="6" t="s">
        <v>28</v>
      </c>
      <c r="F5603" s="6" t="s">
        <v>58</v>
      </c>
      <c r="G5603" s="6" t="s">
        <v>44</v>
      </c>
      <c r="H5603" s="6" t="n">
        <v>4</v>
      </c>
      <c r="I5603" s="7" t="n">
        <v>49.97999954</v>
      </c>
      <c r="J5603" s="6" t="n">
        <v>1</v>
      </c>
      <c r="K5603" s="7" t="n">
        <v>49.97999954</v>
      </c>
      <c r="L5603" s="7" t="n">
        <v>6</v>
      </c>
      <c r="M5603" s="8" t="n">
        <v>0.119999997</v>
      </c>
      <c r="N5603" s="7" t="n">
        <v>15.39000034</v>
      </c>
      <c r="O5603" s="12" t="n">
        <v>1</v>
      </c>
    </row>
    <row r="5604" customFormat="false" ht="15" hidden="false" customHeight="true" outlineLevel="0" collapsed="false">
      <c r="A5604" s="6" t="n">
        <v>17415</v>
      </c>
      <c r="B5604" s="6" t="s">
        <v>19</v>
      </c>
      <c r="C5604" s="6" t="s">
        <v>49</v>
      </c>
      <c r="D5604" s="6" t="s">
        <v>21</v>
      </c>
      <c r="E5604" s="6" t="s">
        <v>64</v>
      </c>
      <c r="F5604" s="6" t="s">
        <v>58</v>
      </c>
      <c r="G5604" s="6" t="s">
        <v>24</v>
      </c>
      <c r="H5604" s="6" t="n">
        <v>4</v>
      </c>
      <c r="I5604" s="7" t="n">
        <v>49.97999954</v>
      </c>
      <c r="J5604" s="6" t="n">
        <v>4</v>
      </c>
      <c r="K5604" s="7" t="n">
        <v>199.9199982</v>
      </c>
      <c r="L5604" s="7" t="n">
        <v>49.97999954</v>
      </c>
      <c r="M5604" s="8" t="n">
        <v>0.25</v>
      </c>
      <c r="N5604" s="7" t="n">
        <v>70.47000122</v>
      </c>
      <c r="O5604" s="12" t="n">
        <v>1</v>
      </c>
    </row>
    <row r="5605" customFormat="false" ht="15" hidden="false" customHeight="true" outlineLevel="0" collapsed="false">
      <c r="A5605" s="6" t="n">
        <v>10699</v>
      </c>
      <c r="B5605" s="6" t="s">
        <v>19</v>
      </c>
      <c r="C5605" s="6" t="s">
        <v>37</v>
      </c>
      <c r="D5605" s="6" t="s">
        <v>21</v>
      </c>
      <c r="E5605" s="6" t="s">
        <v>65</v>
      </c>
      <c r="F5605" s="6" t="s">
        <v>58</v>
      </c>
      <c r="G5605" s="6" t="s">
        <v>24</v>
      </c>
      <c r="H5605" s="6" t="n">
        <v>4</v>
      </c>
      <c r="I5605" s="7" t="n">
        <v>49.97999954</v>
      </c>
      <c r="J5605" s="6" t="n">
        <v>5</v>
      </c>
      <c r="K5605" s="7" t="n">
        <v>249.8999939</v>
      </c>
      <c r="L5605" s="7" t="n">
        <v>32.49000168</v>
      </c>
      <c r="M5605" s="8" t="n">
        <v>0.129999995</v>
      </c>
      <c r="N5605" s="7" t="n">
        <v>58.70000076</v>
      </c>
      <c r="O5605" s="12" t="n">
        <v>1</v>
      </c>
    </row>
    <row r="5606" customFormat="false" ht="15" hidden="false" customHeight="true" outlineLevel="0" collapsed="false">
      <c r="A5606" s="6" t="n">
        <v>51659</v>
      </c>
      <c r="B5606" s="6" t="s">
        <v>19</v>
      </c>
      <c r="C5606" s="6" t="s">
        <v>20</v>
      </c>
      <c r="D5606" s="6" t="s">
        <v>50</v>
      </c>
      <c r="E5606" s="6" t="s">
        <v>51</v>
      </c>
      <c r="F5606" s="6" t="s">
        <v>33</v>
      </c>
      <c r="G5606" s="6" t="s">
        <v>34</v>
      </c>
      <c r="H5606" s="6" t="n">
        <v>4</v>
      </c>
      <c r="I5606" s="7" t="n">
        <v>59.99000168</v>
      </c>
      <c r="J5606" s="6" t="n">
        <v>5</v>
      </c>
      <c r="K5606" s="7" t="n">
        <v>299.9500122</v>
      </c>
      <c r="L5606" s="7" t="n">
        <v>15</v>
      </c>
      <c r="M5606" s="8" t="n">
        <v>0.050000001</v>
      </c>
      <c r="N5606" s="7" t="n">
        <v>131.0800018</v>
      </c>
      <c r="O5606" s="12" t="n">
        <v>1</v>
      </c>
    </row>
    <row r="5607" customFormat="false" ht="15" hidden="false" customHeight="true" outlineLevel="0" collapsed="false">
      <c r="A5607" s="6" t="n">
        <v>64234</v>
      </c>
      <c r="B5607" s="6" t="s">
        <v>19</v>
      </c>
      <c r="C5607" s="6" t="s">
        <v>37</v>
      </c>
      <c r="D5607" s="6" t="s">
        <v>21</v>
      </c>
      <c r="E5607" s="6" t="s">
        <v>65</v>
      </c>
      <c r="F5607" s="6" t="s">
        <v>58</v>
      </c>
      <c r="G5607" s="6" t="s">
        <v>47</v>
      </c>
      <c r="H5607" s="6" t="n">
        <v>4</v>
      </c>
      <c r="I5607" s="7" t="n">
        <v>49.97999954</v>
      </c>
      <c r="J5607" s="6" t="n">
        <v>1</v>
      </c>
      <c r="K5607" s="7" t="n">
        <v>49.97999954</v>
      </c>
      <c r="L5607" s="7" t="n">
        <v>2.75</v>
      </c>
      <c r="M5607" s="8" t="n">
        <v>0.059999999</v>
      </c>
      <c r="N5607" s="7" t="n">
        <v>17.13999939</v>
      </c>
      <c r="O5607" s="12" t="n">
        <v>1</v>
      </c>
    </row>
    <row r="5608" customFormat="false" ht="15" hidden="false" customHeight="true" outlineLevel="0" collapsed="false">
      <c r="A5608" s="6" t="n">
        <v>61427</v>
      </c>
      <c r="B5608" s="6" t="s">
        <v>19</v>
      </c>
      <c r="C5608" s="6" t="s">
        <v>20</v>
      </c>
      <c r="D5608" s="6" t="s">
        <v>50</v>
      </c>
      <c r="E5608" s="6" t="s">
        <v>63</v>
      </c>
      <c r="F5608" s="6" t="s">
        <v>33</v>
      </c>
      <c r="G5608" s="6" t="s">
        <v>34</v>
      </c>
      <c r="H5608" s="6" t="n">
        <v>4</v>
      </c>
      <c r="I5608" s="7" t="n">
        <v>59.99000168</v>
      </c>
      <c r="J5608" s="6" t="n">
        <v>5</v>
      </c>
      <c r="K5608" s="7" t="n">
        <v>299.9500122</v>
      </c>
      <c r="L5608" s="7" t="n">
        <v>35.99000168</v>
      </c>
      <c r="M5608" s="8" t="n">
        <v>0.119999997</v>
      </c>
      <c r="N5608" s="7" t="n">
        <v>19.79999924</v>
      </c>
      <c r="O5608" s="9" t="n">
        <v>0</v>
      </c>
    </row>
    <row r="5609" customFormat="false" ht="15" hidden="false" customHeight="true" outlineLevel="0" collapsed="false">
      <c r="A5609" s="6" t="n">
        <v>22499</v>
      </c>
      <c r="B5609" s="6" t="s">
        <v>19</v>
      </c>
      <c r="C5609" s="6" t="s">
        <v>37</v>
      </c>
      <c r="D5609" s="6" t="s">
        <v>27</v>
      </c>
      <c r="E5609" s="6" t="s">
        <v>69</v>
      </c>
      <c r="F5609" s="6" t="s">
        <v>57</v>
      </c>
      <c r="G5609" s="6" t="s">
        <v>34</v>
      </c>
      <c r="H5609" s="6" t="n">
        <v>4</v>
      </c>
      <c r="I5609" s="7" t="n">
        <v>50</v>
      </c>
      <c r="J5609" s="6" t="n">
        <v>2</v>
      </c>
      <c r="K5609" s="7" t="n">
        <v>100</v>
      </c>
      <c r="L5609" s="7" t="n">
        <v>5</v>
      </c>
      <c r="M5609" s="8" t="n">
        <v>0.050000001</v>
      </c>
      <c r="N5609" s="7" t="n">
        <v>45.59999847</v>
      </c>
      <c r="O5609" s="12" t="n">
        <v>1</v>
      </c>
    </row>
    <row r="5610" customFormat="false" ht="15" hidden="false" customHeight="true" outlineLevel="0" collapsed="false">
      <c r="A5610" s="6" t="n">
        <v>39550</v>
      </c>
      <c r="B5610" s="6" t="s">
        <v>19</v>
      </c>
      <c r="C5610" s="6" t="s">
        <v>20</v>
      </c>
      <c r="D5610" s="6" t="s">
        <v>31</v>
      </c>
      <c r="E5610" s="6" t="s">
        <v>56</v>
      </c>
      <c r="F5610" s="6" t="s">
        <v>29</v>
      </c>
      <c r="G5610" s="6" t="s">
        <v>34</v>
      </c>
      <c r="H5610" s="6" t="n">
        <v>4</v>
      </c>
      <c r="I5610" s="7" t="n">
        <v>99.98999786</v>
      </c>
      <c r="J5610" s="6" t="n">
        <v>5</v>
      </c>
      <c r="K5610" s="7" t="n">
        <v>499.9500122</v>
      </c>
      <c r="L5610" s="7" t="n">
        <v>84.98999786</v>
      </c>
      <c r="M5610" s="8" t="n">
        <v>0.170000002</v>
      </c>
      <c r="N5610" s="7" t="n">
        <v>141.0899963</v>
      </c>
      <c r="O5610" s="12" t="n">
        <v>1</v>
      </c>
    </row>
    <row r="5611" customFormat="false" ht="15" hidden="false" customHeight="true" outlineLevel="0" collapsed="false">
      <c r="A5611" s="6" t="n">
        <v>67753</v>
      </c>
      <c r="B5611" s="6" t="s">
        <v>46</v>
      </c>
      <c r="C5611" s="6" t="s">
        <v>20</v>
      </c>
      <c r="D5611" s="6" t="s">
        <v>21</v>
      </c>
      <c r="E5611" s="6" t="s">
        <v>65</v>
      </c>
      <c r="F5611" s="6" t="s">
        <v>58</v>
      </c>
      <c r="G5611" s="6" t="s">
        <v>34</v>
      </c>
      <c r="H5611" s="6" t="n">
        <v>2</v>
      </c>
      <c r="I5611" s="7" t="n">
        <v>49.97999954</v>
      </c>
      <c r="J5611" s="6" t="n">
        <v>2</v>
      </c>
      <c r="K5611" s="7" t="n">
        <v>99.95999908</v>
      </c>
      <c r="L5611" s="7" t="n">
        <v>24.98999977</v>
      </c>
      <c r="M5611" s="8" t="n">
        <v>0.25</v>
      </c>
      <c r="N5611" s="7" t="n">
        <v>30.73999977</v>
      </c>
      <c r="O5611" s="12" t="n">
        <v>1</v>
      </c>
    </row>
    <row r="5612" customFormat="false" ht="15" hidden="false" customHeight="true" outlineLevel="0" collapsed="false">
      <c r="A5612" s="6" t="n">
        <v>13627</v>
      </c>
      <c r="B5612" s="6" t="s">
        <v>26</v>
      </c>
      <c r="C5612" s="6" t="s">
        <v>37</v>
      </c>
      <c r="D5612" s="6" t="s">
        <v>21</v>
      </c>
      <c r="E5612" s="6" t="s">
        <v>65</v>
      </c>
      <c r="F5612" s="6" t="s">
        <v>75</v>
      </c>
      <c r="G5612" s="6" t="s">
        <v>24</v>
      </c>
      <c r="H5612" s="6" t="n">
        <v>1</v>
      </c>
      <c r="I5612" s="7" t="n">
        <v>299.980011</v>
      </c>
      <c r="J5612" s="6" t="n">
        <v>1</v>
      </c>
      <c r="K5612" s="7" t="n">
        <v>299.980011</v>
      </c>
      <c r="L5612" s="7" t="n">
        <v>16.5</v>
      </c>
      <c r="M5612" s="8" t="n">
        <v>0.059999999</v>
      </c>
      <c r="N5612" s="7" t="n">
        <v>99.22000122</v>
      </c>
      <c r="O5612" s="12" t="n">
        <v>1</v>
      </c>
    </row>
    <row r="5613" customFormat="false" ht="15" hidden="false" customHeight="true" outlineLevel="0" collapsed="false">
      <c r="A5613" s="6" t="n">
        <v>56268</v>
      </c>
      <c r="B5613" s="6" t="s">
        <v>19</v>
      </c>
      <c r="C5613" s="6" t="s">
        <v>20</v>
      </c>
      <c r="D5613" s="6" t="s">
        <v>50</v>
      </c>
      <c r="E5613" s="6" t="s">
        <v>72</v>
      </c>
      <c r="F5613" s="6" t="s">
        <v>40</v>
      </c>
      <c r="G5613" s="6" t="s">
        <v>44</v>
      </c>
      <c r="H5613" s="6" t="n">
        <v>4</v>
      </c>
      <c r="I5613" s="7" t="n">
        <v>399.980011</v>
      </c>
      <c r="J5613" s="6" t="n">
        <v>1</v>
      </c>
      <c r="K5613" s="7" t="n">
        <v>399.980011</v>
      </c>
      <c r="L5613" s="7" t="n">
        <v>64</v>
      </c>
      <c r="M5613" s="8" t="n">
        <v>0.159999996</v>
      </c>
      <c r="N5613" s="7" t="n">
        <v>100.7900009</v>
      </c>
      <c r="O5613" s="9" t="n">
        <v>0</v>
      </c>
    </row>
    <row r="5614" customFormat="false" ht="15" hidden="false" customHeight="true" outlineLevel="0" collapsed="false">
      <c r="A5614" s="6" t="n">
        <v>34271</v>
      </c>
      <c r="B5614" s="6" t="s">
        <v>19</v>
      </c>
      <c r="C5614" s="6" t="s">
        <v>37</v>
      </c>
      <c r="D5614" s="6" t="s">
        <v>31</v>
      </c>
      <c r="E5614" s="6" t="s">
        <v>62</v>
      </c>
      <c r="F5614" s="6" t="s">
        <v>58</v>
      </c>
      <c r="G5614" s="6" t="s">
        <v>44</v>
      </c>
      <c r="H5614" s="6" t="n">
        <v>4</v>
      </c>
      <c r="I5614" s="7" t="n">
        <v>49.97999954</v>
      </c>
      <c r="J5614" s="6" t="n">
        <v>3</v>
      </c>
      <c r="K5614" s="7" t="n">
        <v>149.9400024</v>
      </c>
      <c r="L5614" s="7" t="n">
        <v>29.98999977</v>
      </c>
      <c r="M5614" s="8" t="n">
        <v>0.200000003</v>
      </c>
      <c r="N5614" s="7" t="n">
        <v>14.98999977</v>
      </c>
      <c r="O5614" s="9" t="n">
        <v>0</v>
      </c>
    </row>
    <row r="5615" customFormat="false" ht="15" hidden="false" customHeight="true" outlineLevel="0" collapsed="false">
      <c r="A5615" s="6" t="n">
        <v>58547</v>
      </c>
      <c r="B5615" s="6" t="s">
        <v>19</v>
      </c>
      <c r="C5615" s="6" t="s">
        <v>37</v>
      </c>
      <c r="D5615" s="6" t="s">
        <v>50</v>
      </c>
      <c r="E5615" s="6" t="s">
        <v>51</v>
      </c>
      <c r="F5615" s="6" t="s">
        <v>40</v>
      </c>
      <c r="G5615" s="6" t="s">
        <v>24</v>
      </c>
      <c r="H5615" s="6" t="n">
        <v>4</v>
      </c>
      <c r="I5615" s="7" t="n">
        <v>399.980011</v>
      </c>
      <c r="J5615" s="6" t="n">
        <v>1</v>
      </c>
      <c r="K5615" s="7" t="n">
        <v>399.980011</v>
      </c>
      <c r="L5615" s="7" t="n">
        <v>22</v>
      </c>
      <c r="M5615" s="8" t="n">
        <v>0.059999999</v>
      </c>
      <c r="N5615" s="7" t="n">
        <v>41.58000183</v>
      </c>
      <c r="O5615" s="9" t="n">
        <v>0</v>
      </c>
    </row>
    <row r="5616" customFormat="false" ht="15" hidden="false" customHeight="true" outlineLevel="0" collapsed="false">
      <c r="A5616" s="6" t="n">
        <v>7393</v>
      </c>
      <c r="B5616" s="6" t="s">
        <v>19</v>
      </c>
      <c r="C5616" s="6" t="s">
        <v>37</v>
      </c>
      <c r="D5616" s="6" t="s">
        <v>50</v>
      </c>
      <c r="E5616" s="6" t="s">
        <v>51</v>
      </c>
      <c r="F5616" s="6" t="s">
        <v>75</v>
      </c>
      <c r="G5616" s="6" t="s">
        <v>34</v>
      </c>
      <c r="H5616" s="6" t="n">
        <v>4</v>
      </c>
      <c r="I5616" s="7" t="n">
        <v>299.980011</v>
      </c>
      <c r="J5616" s="6" t="n">
        <v>1</v>
      </c>
      <c r="K5616" s="7" t="n">
        <v>299.980011</v>
      </c>
      <c r="L5616" s="7" t="n">
        <v>3</v>
      </c>
      <c r="M5616" s="8" t="n">
        <v>0.01</v>
      </c>
      <c r="N5616" s="7" t="n">
        <v>86.12000275</v>
      </c>
      <c r="O5616" s="9" t="n">
        <v>0</v>
      </c>
    </row>
    <row r="5617" customFormat="false" ht="15" hidden="false" customHeight="true" outlineLevel="0" collapsed="false">
      <c r="A5617" s="6" t="n">
        <v>50983</v>
      </c>
      <c r="B5617" s="6" t="s">
        <v>19</v>
      </c>
      <c r="C5617" s="6" t="s">
        <v>37</v>
      </c>
      <c r="D5617" s="6" t="s">
        <v>38</v>
      </c>
      <c r="E5617" s="6" t="s">
        <v>92</v>
      </c>
      <c r="F5617" s="6" t="s">
        <v>23</v>
      </c>
      <c r="G5617" s="6" t="s">
        <v>24</v>
      </c>
      <c r="H5617" s="6" t="n">
        <v>4</v>
      </c>
      <c r="I5617" s="7" t="n">
        <v>129.9900055</v>
      </c>
      <c r="J5617" s="6" t="n">
        <v>1</v>
      </c>
      <c r="K5617" s="7" t="n">
        <v>129.9900055</v>
      </c>
      <c r="L5617" s="7" t="n">
        <v>16.89999962</v>
      </c>
      <c r="M5617" s="8" t="n">
        <v>0.129999995</v>
      </c>
      <c r="N5617" s="7" t="n">
        <v>4.519999981</v>
      </c>
      <c r="O5617" s="9" t="n">
        <v>0</v>
      </c>
    </row>
    <row r="5618" customFormat="false" ht="15" hidden="false" customHeight="true" outlineLevel="0" collapsed="false">
      <c r="A5618" s="6" t="n">
        <v>39223</v>
      </c>
      <c r="B5618" s="6" t="s">
        <v>19</v>
      </c>
      <c r="C5618" s="6" t="s">
        <v>37</v>
      </c>
      <c r="D5618" s="6" t="s">
        <v>31</v>
      </c>
      <c r="E5618" s="6" t="s">
        <v>32</v>
      </c>
      <c r="F5618" s="6" t="s">
        <v>57</v>
      </c>
      <c r="G5618" s="6" t="s">
        <v>47</v>
      </c>
      <c r="H5618" s="6" t="n">
        <v>4</v>
      </c>
      <c r="I5618" s="7" t="n">
        <v>50</v>
      </c>
      <c r="J5618" s="6" t="n">
        <v>3</v>
      </c>
      <c r="K5618" s="7" t="n">
        <v>150</v>
      </c>
      <c r="L5618" s="7" t="n">
        <v>6</v>
      </c>
      <c r="M5618" s="8" t="n">
        <v>0.039999999</v>
      </c>
      <c r="N5618" s="7" t="n">
        <v>66.23999786</v>
      </c>
      <c r="O5618" s="9" t="n">
        <v>0</v>
      </c>
    </row>
    <row r="5619" customFormat="false" ht="15" hidden="false" customHeight="true" outlineLevel="0" collapsed="false">
      <c r="A5619" s="6" t="n">
        <v>5229</v>
      </c>
      <c r="B5619" s="6" t="s">
        <v>19</v>
      </c>
      <c r="C5619" s="6" t="s">
        <v>20</v>
      </c>
      <c r="D5619" s="6" t="s">
        <v>50</v>
      </c>
      <c r="E5619" s="6" t="s">
        <v>51</v>
      </c>
      <c r="F5619" s="6" t="s">
        <v>40</v>
      </c>
      <c r="G5619" s="6" t="s">
        <v>24</v>
      </c>
      <c r="H5619" s="6" t="n">
        <v>4</v>
      </c>
      <c r="I5619" s="7" t="n">
        <v>399.980011</v>
      </c>
      <c r="J5619" s="6" t="n">
        <v>1</v>
      </c>
      <c r="K5619" s="7" t="n">
        <v>399.980011</v>
      </c>
      <c r="L5619" s="7" t="n">
        <v>36</v>
      </c>
      <c r="M5619" s="8" t="n">
        <v>0.090000004</v>
      </c>
      <c r="N5619" s="7" t="n">
        <v>-14.56000042</v>
      </c>
      <c r="O5619" s="12" t="n">
        <v>1</v>
      </c>
    </row>
    <row r="5620" customFormat="false" ht="15" hidden="false" customHeight="true" outlineLevel="0" collapsed="false">
      <c r="A5620" s="6" t="n">
        <v>29104</v>
      </c>
      <c r="B5620" s="6" t="s">
        <v>19</v>
      </c>
      <c r="C5620" s="6" t="s">
        <v>49</v>
      </c>
      <c r="D5620" s="6" t="s">
        <v>27</v>
      </c>
      <c r="E5620" s="6" t="s">
        <v>69</v>
      </c>
      <c r="F5620" s="6" t="s">
        <v>71</v>
      </c>
      <c r="G5620" s="6" t="s">
        <v>34</v>
      </c>
      <c r="H5620" s="6" t="n">
        <v>4</v>
      </c>
      <c r="I5620" s="7" t="n">
        <v>199.9900055</v>
      </c>
      <c r="J5620" s="6" t="n">
        <v>1</v>
      </c>
      <c r="K5620" s="7" t="n">
        <v>199.9900055</v>
      </c>
      <c r="L5620" s="7" t="n">
        <v>18</v>
      </c>
      <c r="M5620" s="8" t="n">
        <v>0.090000004</v>
      </c>
      <c r="N5620" s="7" t="n">
        <v>-43.31000137</v>
      </c>
      <c r="O5620" s="12" t="n">
        <v>1</v>
      </c>
    </row>
    <row r="5621" customFormat="false" ht="15" hidden="false" customHeight="true" outlineLevel="0" collapsed="false">
      <c r="A5621" s="6" t="n">
        <v>35997</v>
      </c>
      <c r="B5621" s="6" t="s">
        <v>19</v>
      </c>
      <c r="C5621" s="6" t="s">
        <v>20</v>
      </c>
      <c r="D5621" s="6" t="s">
        <v>31</v>
      </c>
      <c r="E5621" s="6" t="s">
        <v>62</v>
      </c>
      <c r="F5621" s="6" t="s">
        <v>33</v>
      </c>
      <c r="G5621" s="6" t="s">
        <v>44</v>
      </c>
      <c r="H5621" s="6" t="n">
        <v>4</v>
      </c>
      <c r="I5621" s="7" t="n">
        <v>59.99000168</v>
      </c>
      <c r="J5621" s="6" t="n">
        <v>3</v>
      </c>
      <c r="K5621" s="7" t="n">
        <v>179.9700012</v>
      </c>
      <c r="L5621" s="7" t="n">
        <v>9</v>
      </c>
      <c r="M5621" s="8" t="n">
        <v>0.050000001</v>
      </c>
      <c r="N5621" s="7" t="n">
        <v>70.09999847</v>
      </c>
      <c r="O5621" s="9" t="n">
        <v>0</v>
      </c>
    </row>
    <row r="5622" customFormat="false" ht="15" hidden="false" customHeight="true" outlineLevel="0" collapsed="false">
      <c r="A5622" s="6" t="n">
        <v>65019</v>
      </c>
      <c r="B5622" s="6" t="s">
        <v>26</v>
      </c>
      <c r="C5622" s="6" t="s">
        <v>20</v>
      </c>
      <c r="D5622" s="6" t="s">
        <v>21</v>
      </c>
      <c r="E5622" s="6" t="s">
        <v>65</v>
      </c>
      <c r="F5622" s="6" t="s">
        <v>23</v>
      </c>
      <c r="G5622" s="6" t="s">
        <v>34</v>
      </c>
      <c r="H5622" s="6" t="n">
        <v>1</v>
      </c>
      <c r="I5622" s="7" t="n">
        <v>129.9900055</v>
      </c>
      <c r="J5622" s="6" t="n">
        <v>1</v>
      </c>
      <c r="K5622" s="7" t="n">
        <v>129.9900055</v>
      </c>
      <c r="L5622" s="7" t="n">
        <v>6.5</v>
      </c>
      <c r="M5622" s="8" t="n">
        <v>0.050000001</v>
      </c>
      <c r="N5622" s="7" t="n">
        <v>-86.44000244</v>
      </c>
      <c r="O5622" s="12" t="n">
        <v>1</v>
      </c>
    </row>
    <row r="5623" customFormat="false" ht="15" hidden="false" customHeight="true" outlineLevel="0" collapsed="false">
      <c r="A5623" s="6" t="n">
        <v>36808</v>
      </c>
      <c r="B5623" s="6" t="s">
        <v>36</v>
      </c>
      <c r="C5623" s="6" t="s">
        <v>37</v>
      </c>
      <c r="D5623" s="6" t="s">
        <v>31</v>
      </c>
      <c r="E5623" s="6" t="s">
        <v>56</v>
      </c>
      <c r="F5623" s="6" t="s">
        <v>40</v>
      </c>
      <c r="G5623" s="6" t="s">
        <v>34</v>
      </c>
      <c r="H5623" s="6" t="n">
        <v>0</v>
      </c>
      <c r="I5623" s="7" t="n">
        <v>399.980011</v>
      </c>
      <c r="J5623" s="6" t="n">
        <v>1</v>
      </c>
      <c r="K5623" s="7" t="n">
        <v>399.980011</v>
      </c>
      <c r="L5623" s="7" t="n">
        <v>28</v>
      </c>
      <c r="M5623" s="8" t="n">
        <v>0.07</v>
      </c>
      <c r="N5623" s="7" t="n">
        <v>42.02999878</v>
      </c>
      <c r="O5623" s="9" t="n">
        <v>0</v>
      </c>
    </row>
    <row r="5624" customFormat="false" ht="15" hidden="false" customHeight="true" outlineLevel="0" collapsed="false">
      <c r="A5624" s="6" t="n">
        <v>66228</v>
      </c>
      <c r="B5624" s="6" t="s">
        <v>46</v>
      </c>
      <c r="C5624" s="6" t="s">
        <v>37</v>
      </c>
      <c r="D5624" s="6" t="s">
        <v>21</v>
      </c>
      <c r="E5624" s="6" t="s">
        <v>65</v>
      </c>
      <c r="F5624" s="6" t="s">
        <v>88</v>
      </c>
      <c r="G5624" s="6" t="s">
        <v>24</v>
      </c>
      <c r="H5624" s="6" t="n">
        <v>2</v>
      </c>
      <c r="I5624" s="7" t="n">
        <v>79.98999786</v>
      </c>
      <c r="J5624" s="6" t="n">
        <v>1</v>
      </c>
      <c r="K5624" s="7" t="n">
        <v>79.98999786</v>
      </c>
      <c r="L5624" s="7" t="n">
        <v>2.400000095</v>
      </c>
      <c r="M5624" s="8" t="n">
        <v>0.029999999</v>
      </c>
      <c r="N5624" s="7" t="n">
        <v>38.79999924</v>
      </c>
      <c r="O5624" s="12" t="n">
        <v>1</v>
      </c>
    </row>
    <row r="5625" customFormat="false" ht="15" hidden="false" customHeight="true" outlineLevel="0" collapsed="false">
      <c r="A5625" s="6" t="n">
        <v>54304</v>
      </c>
      <c r="B5625" s="6" t="s">
        <v>19</v>
      </c>
      <c r="C5625" s="6" t="s">
        <v>37</v>
      </c>
      <c r="D5625" s="6" t="s">
        <v>50</v>
      </c>
      <c r="E5625" s="6" t="s">
        <v>63</v>
      </c>
      <c r="F5625" s="6" t="s">
        <v>58</v>
      </c>
      <c r="G5625" s="6" t="s">
        <v>24</v>
      </c>
      <c r="H5625" s="6" t="n">
        <v>4</v>
      </c>
      <c r="I5625" s="7" t="n">
        <v>49.97999954</v>
      </c>
      <c r="J5625" s="6" t="n">
        <v>5</v>
      </c>
      <c r="K5625" s="7" t="n">
        <v>249.8999939</v>
      </c>
      <c r="L5625" s="7" t="n">
        <v>49.97999954</v>
      </c>
      <c r="M5625" s="8" t="n">
        <v>0.200000003</v>
      </c>
      <c r="N5625" s="7" t="n">
        <v>93.95999908</v>
      </c>
      <c r="O5625" s="12" t="n">
        <v>1</v>
      </c>
    </row>
    <row r="5626" customFormat="false" ht="15" hidden="false" customHeight="true" outlineLevel="0" collapsed="false">
      <c r="A5626" s="6" t="n">
        <v>30292</v>
      </c>
      <c r="B5626" s="6" t="s">
        <v>26</v>
      </c>
      <c r="C5626" s="6" t="s">
        <v>20</v>
      </c>
      <c r="D5626" s="6" t="s">
        <v>27</v>
      </c>
      <c r="E5626" s="6" t="s">
        <v>69</v>
      </c>
      <c r="F5626" s="6" t="s">
        <v>57</v>
      </c>
      <c r="G5626" s="6" t="s">
        <v>44</v>
      </c>
      <c r="H5626" s="6" t="n">
        <v>1</v>
      </c>
      <c r="I5626" s="7" t="n">
        <v>50</v>
      </c>
      <c r="J5626" s="6" t="n">
        <v>3</v>
      </c>
      <c r="K5626" s="7" t="n">
        <v>150</v>
      </c>
      <c r="L5626" s="7" t="n">
        <v>7.5</v>
      </c>
      <c r="M5626" s="8" t="n">
        <v>0.050000001</v>
      </c>
      <c r="N5626" s="7" t="n">
        <v>44.59999847</v>
      </c>
      <c r="O5626" s="12" t="n">
        <v>1</v>
      </c>
    </row>
    <row r="5627" customFormat="false" ht="15" hidden="false" customHeight="true" outlineLevel="0" collapsed="false">
      <c r="A5627" s="6" t="n">
        <v>884</v>
      </c>
      <c r="B5627" s="6" t="s">
        <v>19</v>
      </c>
      <c r="C5627" s="6" t="s">
        <v>20</v>
      </c>
      <c r="D5627" s="6" t="s">
        <v>50</v>
      </c>
      <c r="E5627" s="6" t="s">
        <v>51</v>
      </c>
      <c r="F5627" s="6" t="s">
        <v>75</v>
      </c>
      <c r="G5627" s="6" t="s">
        <v>34</v>
      </c>
      <c r="H5627" s="6" t="n">
        <v>4</v>
      </c>
      <c r="I5627" s="7" t="n">
        <v>299.980011</v>
      </c>
      <c r="J5627" s="6" t="n">
        <v>1</v>
      </c>
      <c r="K5627" s="7" t="n">
        <v>299.980011</v>
      </c>
      <c r="L5627" s="7" t="n">
        <v>16.5</v>
      </c>
      <c r="M5627" s="8" t="n">
        <v>0.059999999</v>
      </c>
      <c r="N5627" s="7" t="n">
        <v>-453.5700073</v>
      </c>
      <c r="O5627" s="12" t="n">
        <v>1</v>
      </c>
    </row>
    <row r="5628" customFormat="false" ht="15" hidden="false" customHeight="true" outlineLevel="0" collapsed="false">
      <c r="A5628" s="6" t="n">
        <v>41534</v>
      </c>
      <c r="B5628" s="6" t="s">
        <v>46</v>
      </c>
      <c r="C5628" s="6" t="s">
        <v>20</v>
      </c>
      <c r="D5628" s="6" t="s">
        <v>38</v>
      </c>
      <c r="E5628" s="6" t="s">
        <v>92</v>
      </c>
      <c r="F5628" s="6" t="s">
        <v>73</v>
      </c>
      <c r="G5628" s="6" t="s">
        <v>47</v>
      </c>
      <c r="H5628" s="6" t="n">
        <v>2</v>
      </c>
      <c r="I5628" s="7" t="n">
        <v>39.99000168</v>
      </c>
      <c r="J5628" s="6" t="n">
        <v>2</v>
      </c>
      <c r="K5628" s="7" t="n">
        <v>79.98000336</v>
      </c>
      <c r="L5628" s="7" t="n">
        <v>4.400000095</v>
      </c>
      <c r="M5628" s="8" t="n">
        <v>0.059999999</v>
      </c>
      <c r="N5628" s="7" t="n">
        <v>-128.4900055</v>
      </c>
      <c r="O5628" s="12" t="n">
        <v>1</v>
      </c>
    </row>
    <row r="5629" customFormat="false" ht="15" hidden="false" customHeight="true" outlineLevel="0" collapsed="false">
      <c r="A5629" s="6" t="n">
        <v>71109</v>
      </c>
      <c r="B5629" s="6" t="s">
        <v>19</v>
      </c>
      <c r="C5629" s="6" t="s">
        <v>20</v>
      </c>
      <c r="D5629" s="6" t="s">
        <v>21</v>
      </c>
      <c r="E5629" s="6" t="s">
        <v>65</v>
      </c>
      <c r="F5629" s="6" t="s">
        <v>91</v>
      </c>
      <c r="G5629" s="6" t="s">
        <v>44</v>
      </c>
      <c r="H5629" s="6" t="n">
        <v>4</v>
      </c>
      <c r="I5629" s="7" t="n">
        <v>252.8800049</v>
      </c>
      <c r="J5629" s="6" t="n">
        <v>1</v>
      </c>
      <c r="K5629" s="7" t="n">
        <v>252.8800049</v>
      </c>
      <c r="L5629" s="7" t="n">
        <v>10.11999989</v>
      </c>
      <c r="M5629" s="8" t="n">
        <v>0.039999999</v>
      </c>
      <c r="N5629" s="7" t="n">
        <v>116.5299988</v>
      </c>
      <c r="O5629" s="12" t="n">
        <v>1</v>
      </c>
    </row>
    <row r="5630" customFormat="false" ht="15" hidden="false" customHeight="true" outlineLevel="0" collapsed="false">
      <c r="A5630" s="6" t="n">
        <v>49958</v>
      </c>
      <c r="B5630" s="6" t="s">
        <v>46</v>
      </c>
      <c r="C5630" s="6" t="s">
        <v>20</v>
      </c>
      <c r="D5630" s="6" t="s">
        <v>38</v>
      </c>
      <c r="E5630" s="6" t="s">
        <v>92</v>
      </c>
      <c r="F5630" s="6" t="s">
        <v>33</v>
      </c>
      <c r="G5630" s="6" t="s">
        <v>44</v>
      </c>
      <c r="H5630" s="6" t="n">
        <v>2</v>
      </c>
      <c r="I5630" s="7" t="n">
        <v>59.99000168</v>
      </c>
      <c r="J5630" s="6" t="n">
        <v>2</v>
      </c>
      <c r="K5630" s="7" t="n">
        <v>119.9800034</v>
      </c>
      <c r="L5630" s="7" t="n">
        <v>20.39999962</v>
      </c>
      <c r="M5630" s="8" t="n">
        <v>0.170000002</v>
      </c>
      <c r="N5630" s="7" t="n">
        <v>48.79999924</v>
      </c>
      <c r="O5630" s="12" t="n">
        <v>1</v>
      </c>
    </row>
    <row r="5631" customFormat="false" ht="15" hidden="false" customHeight="true" outlineLevel="0" collapsed="false">
      <c r="A5631" s="6" t="n">
        <v>52357</v>
      </c>
      <c r="B5631" s="6" t="s">
        <v>19</v>
      </c>
      <c r="C5631" s="6" t="s">
        <v>37</v>
      </c>
      <c r="D5631" s="6" t="s">
        <v>50</v>
      </c>
      <c r="E5631" s="6" t="s">
        <v>63</v>
      </c>
      <c r="F5631" s="6" t="s">
        <v>29</v>
      </c>
      <c r="G5631" s="6" t="s">
        <v>34</v>
      </c>
      <c r="H5631" s="6" t="n">
        <v>4</v>
      </c>
      <c r="I5631" s="7" t="n">
        <v>99.98999786</v>
      </c>
      <c r="J5631" s="6" t="n">
        <v>2</v>
      </c>
      <c r="K5631" s="7" t="n">
        <v>199.9799957</v>
      </c>
      <c r="L5631" s="7" t="n">
        <v>8</v>
      </c>
      <c r="M5631" s="8" t="n">
        <v>0.039999999</v>
      </c>
      <c r="N5631" s="7" t="n">
        <v>16.88999939</v>
      </c>
      <c r="O5631" s="9" t="n">
        <v>0</v>
      </c>
    </row>
    <row r="5632" customFormat="false" ht="15" hidden="false" customHeight="true" outlineLevel="0" collapsed="false">
      <c r="A5632" s="6" t="n">
        <v>69962</v>
      </c>
      <c r="B5632" s="6" t="s">
        <v>19</v>
      </c>
      <c r="C5632" s="6" t="s">
        <v>20</v>
      </c>
      <c r="D5632" s="6" t="s">
        <v>21</v>
      </c>
      <c r="E5632" s="6" t="s">
        <v>22</v>
      </c>
      <c r="F5632" s="6" t="s">
        <v>116</v>
      </c>
      <c r="G5632" s="6" t="s">
        <v>44</v>
      </c>
      <c r="H5632" s="6" t="n">
        <v>4</v>
      </c>
      <c r="I5632" s="7" t="n">
        <v>452.0400085</v>
      </c>
      <c r="J5632" s="6" t="n">
        <v>1</v>
      </c>
      <c r="K5632" s="7" t="n">
        <v>452.0400085</v>
      </c>
      <c r="L5632" s="7" t="n">
        <v>67.80999756</v>
      </c>
      <c r="M5632" s="8" t="n">
        <v>0.150000006</v>
      </c>
      <c r="N5632" s="7" t="n">
        <v>134.4799957</v>
      </c>
      <c r="O5632" s="9" t="n">
        <v>0</v>
      </c>
    </row>
    <row r="5633" customFormat="false" ht="15" hidden="false" customHeight="true" outlineLevel="0" collapsed="false">
      <c r="A5633" s="6" t="n">
        <v>64879</v>
      </c>
      <c r="B5633" s="6" t="s">
        <v>19</v>
      </c>
      <c r="C5633" s="6" t="s">
        <v>49</v>
      </c>
      <c r="D5633" s="6" t="s">
        <v>21</v>
      </c>
      <c r="E5633" s="6" t="s">
        <v>22</v>
      </c>
      <c r="F5633" s="6" t="s">
        <v>71</v>
      </c>
      <c r="G5633" s="6" t="s">
        <v>34</v>
      </c>
      <c r="H5633" s="6" t="n">
        <v>4</v>
      </c>
      <c r="I5633" s="7" t="n">
        <v>199.9900055</v>
      </c>
      <c r="J5633" s="6" t="n">
        <v>1</v>
      </c>
      <c r="K5633" s="7" t="n">
        <v>199.9900055</v>
      </c>
      <c r="L5633" s="7" t="n">
        <v>36</v>
      </c>
      <c r="M5633" s="8" t="n">
        <v>0.180000007</v>
      </c>
      <c r="N5633" s="7" t="n">
        <v>26.23999977</v>
      </c>
      <c r="O5633" s="12" t="n">
        <v>1</v>
      </c>
    </row>
    <row r="5634" customFormat="false" ht="15" hidden="false" customHeight="true" outlineLevel="0" collapsed="false">
      <c r="A5634" s="6" t="n">
        <v>64246</v>
      </c>
      <c r="B5634" s="6" t="s">
        <v>19</v>
      </c>
      <c r="C5634" s="6" t="s">
        <v>37</v>
      </c>
      <c r="D5634" s="6" t="s">
        <v>21</v>
      </c>
      <c r="E5634" s="6" t="s">
        <v>22</v>
      </c>
      <c r="F5634" s="6" t="s">
        <v>33</v>
      </c>
      <c r="G5634" s="6" t="s">
        <v>24</v>
      </c>
      <c r="H5634" s="6" t="n">
        <v>4</v>
      </c>
      <c r="I5634" s="7" t="n">
        <v>59.99000168</v>
      </c>
      <c r="J5634" s="6" t="n">
        <v>2</v>
      </c>
      <c r="K5634" s="7" t="n">
        <v>119.9800034</v>
      </c>
      <c r="L5634" s="7" t="n">
        <v>1.200000048</v>
      </c>
      <c r="M5634" s="8" t="n">
        <v>0.01</v>
      </c>
      <c r="N5634" s="7" t="n">
        <v>13.42000008</v>
      </c>
      <c r="O5634" s="9" t="n">
        <v>0</v>
      </c>
    </row>
    <row r="5635" customFormat="false" ht="15" hidden="false" customHeight="true" outlineLevel="0" collapsed="false">
      <c r="A5635" s="6" t="n">
        <v>31033</v>
      </c>
      <c r="B5635" s="6" t="s">
        <v>46</v>
      </c>
      <c r="C5635" s="6" t="s">
        <v>49</v>
      </c>
      <c r="D5635" s="6" t="s">
        <v>27</v>
      </c>
      <c r="E5635" s="6" t="s">
        <v>42</v>
      </c>
      <c r="F5635" s="6" t="s">
        <v>71</v>
      </c>
      <c r="G5635" s="6" t="s">
        <v>34</v>
      </c>
      <c r="H5635" s="6" t="n">
        <v>2</v>
      </c>
      <c r="I5635" s="7" t="n">
        <v>199.9900055</v>
      </c>
      <c r="J5635" s="6" t="n">
        <v>1</v>
      </c>
      <c r="K5635" s="7" t="n">
        <v>199.9900055</v>
      </c>
      <c r="L5635" s="7" t="n">
        <v>36</v>
      </c>
      <c r="M5635" s="8" t="n">
        <v>0.180000007</v>
      </c>
      <c r="N5635" s="7" t="n">
        <v>75.44000244</v>
      </c>
      <c r="O5635" s="12" t="n">
        <v>1</v>
      </c>
    </row>
    <row r="5636" customFormat="false" ht="15" hidden="false" customHeight="true" outlineLevel="0" collapsed="false">
      <c r="A5636" s="6" t="n">
        <v>20180</v>
      </c>
      <c r="B5636" s="6" t="s">
        <v>36</v>
      </c>
      <c r="C5636" s="6" t="s">
        <v>20</v>
      </c>
      <c r="D5636" s="6" t="s">
        <v>21</v>
      </c>
      <c r="E5636" s="6" t="s">
        <v>65</v>
      </c>
      <c r="F5636" s="6" t="s">
        <v>57</v>
      </c>
      <c r="G5636" s="6" t="s">
        <v>44</v>
      </c>
      <c r="H5636" s="6" t="n">
        <v>0</v>
      </c>
      <c r="I5636" s="7" t="n">
        <v>50</v>
      </c>
      <c r="J5636" s="6" t="n">
        <v>5</v>
      </c>
      <c r="K5636" s="7" t="n">
        <v>250</v>
      </c>
      <c r="L5636" s="7" t="n">
        <v>5</v>
      </c>
      <c r="M5636" s="8" t="n">
        <v>0.02</v>
      </c>
      <c r="N5636" s="7" t="n">
        <v>85.75</v>
      </c>
      <c r="O5636" s="12" t="n">
        <v>1</v>
      </c>
    </row>
    <row r="5637" customFormat="false" ht="15" hidden="false" customHeight="true" outlineLevel="0" collapsed="false">
      <c r="A5637" s="6" t="n">
        <v>74119</v>
      </c>
      <c r="B5637" s="6" t="s">
        <v>36</v>
      </c>
      <c r="C5637" s="6" t="s">
        <v>49</v>
      </c>
      <c r="D5637" s="6" t="s">
        <v>27</v>
      </c>
      <c r="E5637" s="6" t="s">
        <v>28</v>
      </c>
      <c r="F5637" s="6" t="s">
        <v>93</v>
      </c>
      <c r="G5637" s="6" t="s">
        <v>47</v>
      </c>
      <c r="H5637" s="6" t="n">
        <v>0</v>
      </c>
      <c r="I5637" s="7" t="n">
        <v>59.08000183</v>
      </c>
      <c r="J5637" s="6" t="n">
        <v>1</v>
      </c>
      <c r="K5637" s="7" t="n">
        <v>59.08000183</v>
      </c>
      <c r="L5637" s="7" t="n">
        <v>10.03999996</v>
      </c>
      <c r="M5637" s="8" t="n">
        <v>0.170000002</v>
      </c>
      <c r="N5637" s="7" t="n">
        <v>5.539999962</v>
      </c>
      <c r="O5637" s="12" t="n">
        <v>1</v>
      </c>
    </row>
    <row r="5638" customFormat="false" ht="15" hidden="false" customHeight="true" outlineLevel="0" collapsed="false">
      <c r="A5638" s="6" t="n">
        <v>19935</v>
      </c>
      <c r="B5638" s="6" t="s">
        <v>46</v>
      </c>
      <c r="C5638" s="6" t="s">
        <v>20</v>
      </c>
      <c r="D5638" s="6" t="s">
        <v>21</v>
      </c>
      <c r="E5638" s="6" t="s">
        <v>64</v>
      </c>
      <c r="F5638" s="6" t="s">
        <v>73</v>
      </c>
      <c r="G5638" s="6" t="s">
        <v>24</v>
      </c>
      <c r="H5638" s="6" t="n">
        <v>2</v>
      </c>
      <c r="I5638" s="7" t="n">
        <v>39.99000168</v>
      </c>
      <c r="J5638" s="6" t="n">
        <v>5</v>
      </c>
      <c r="K5638" s="7" t="n">
        <v>199.9499969</v>
      </c>
      <c r="L5638" s="7" t="n">
        <v>39.99000168</v>
      </c>
      <c r="M5638" s="8" t="n">
        <v>0.200000003</v>
      </c>
      <c r="N5638" s="7" t="n">
        <v>43.18999863</v>
      </c>
      <c r="O5638" s="12" t="n">
        <v>1</v>
      </c>
    </row>
    <row r="5639" customFormat="false" ht="15" hidden="false" customHeight="true" outlineLevel="0" collapsed="false">
      <c r="A5639" s="6" t="n">
        <v>24590</v>
      </c>
      <c r="B5639" s="6" t="s">
        <v>19</v>
      </c>
      <c r="C5639" s="6" t="s">
        <v>37</v>
      </c>
      <c r="D5639" s="6" t="s">
        <v>27</v>
      </c>
      <c r="E5639" s="6" t="s">
        <v>54</v>
      </c>
      <c r="F5639" s="6" t="s">
        <v>33</v>
      </c>
      <c r="G5639" s="6" t="s">
        <v>24</v>
      </c>
      <c r="H5639" s="6" t="n">
        <v>4</v>
      </c>
      <c r="I5639" s="7" t="n">
        <v>59.99000168</v>
      </c>
      <c r="J5639" s="6" t="n">
        <v>1</v>
      </c>
      <c r="K5639" s="7" t="n">
        <v>59.99000168</v>
      </c>
      <c r="L5639" s="7" t="n">
        <v>15</v>
      </c>
      <c r="M5639" s="8" t="n">
        <v>0.25</v>
      </c>
      <c r="N5639" s="7" t="n">
        <v>15.75</v>
      </c>
      <c r="O5639" s="12" t="n">
        <v>1</v>
      </c>
    </row>
    <row r="5640" customFormat="false" ht="15" hidden="false" customHeight="true" outlineLevel="0" collapsed="false">
      <c r="A5640" s="6" t="n">
        <v>30620</v>
      </c>
      <c r="B5640" s="6" t="s">
        <v>19</v>
      </c>
      <c r="C5640" s="6" t="s">
        <v>20</v>
      </c>
      <c r="D5640" s="6" t="s">
        <v>27</v>
      </c>
      <c r="E5640" s="6" t="s">
        <v>42</v>
      </c>
      <c r="F5640" s="6" t="s">
        <v>106</v>
      </c>
      <c r="G5640" s="6" t="s">
        <v>47</v>
      </c>
      <c r="H5640" s="6" t="n">
        <v>4</v>
      </c>
      <c r="I5640" s="7" t="n">
        <v>54.97000122</v>
      </c>
      <c r="J5640" s="6" t="n">
        <v>2</v>
      </c>
      <c r="K5640" s="7" t="n">
        <v>109.9400024</v>
      </c>
      <c r="L5640" s="7" t="n">
        <v>10.98999977</v>
      </c>
      <c r="M5640" s="8" t="n">
        <v>0.100000001</v>
      </c>
      <c r="N5640" s="7" t="n">
        <v>29.68000031</v>
      </c>
      <c r="O5640" s="12" t="n">
        <v>1</v>
      </c>
    </row>
    <row r="5641" customFormat="false" ht="15" hidden="false" customHeight="true" outlineLevel="0" collapsed="false">
      <c r="A5641" s="6" t="n">
        <v>13838</v>
      </c>
      <c r="B5641" s="6" t="s">
        <v>26</v>
      </c>
      <c r="C5641" s="6" t="s">
        <v>20</v>
      </c>
      <c r="D5641" s="6" t="s">
        <v>21</v>
      </c>
      <c r="E5641" s="6" t="s">
        <v>22</v>
      </c>
      <c r="F5641" s="6" t="s">
        <v>33</v>
      </c>
      <c r="G5641" s="6" t="s">
        <v>24</v>
      </c>
      <c r="H5641" s="6" t="n">
        <v>1</v>
      </c>
      <c r="I5641" s="7" t="n">
        <v>59.99000168</v>
      </c>
      <c r="J5641" s="6" t="n">
        <v>1</v>
      </c>
      <c r="K5641" s="7" t="n">
        <v>59.99000168</v>
      </c>
      <c r="L5641" s="7" t="n">
        <v>3.299999952</v>
      </c>
      <c r="M5641" s="8" t="n">
        <v>0.059999999</v>
      </c>
      <c r="N5641" s="7" t="n">
        <v>-45.34999847</v>
      </c>
      <c r="O5641" s="12" t="n">
        <v>1</v>
      </c>
    </row>
    <row r="5642" customFormat="false" ht="15" hidden="false" customHeight="true" outlineLevel="0" collapsed="false">
      <c r="A5642" s="6" t="n">
        <v>37137</v>
      </c>
      <c r="B5642" s="6" t="s">
        <v>19</v>
      </c>
      <c r="C5642" s="6" t="s">
        <v>20</v>
      </c>
      <c r="D5642" s="6" t="s">
        <v>31</v>
      </c>
      <c r="E5642" s="6" t="s">
        <v>86</v>
      </c>
      <c r="F5642" s="6" t="s">
        <v>23</v>
      </c>
      <c r="G5642" s="6" t="s">
        <v>44</v>
      </c>
      <c r="H5642" s="6" t="n">
        <v>4</v>
      </c>
      <c r="I5642" s="7" t="n">
        <v>129.9900055</v>
      </c>
      <c r="J5642" s="6" t="n">
        <v>1</v>
      </c>
      <c r="K5642" s="7" t="n">
        <v>129.9900055</v>
      </c>
      <c r="L5642" s="7" t="n">
        <v>7.150000095</v>
      </c>
      <c r="M5642" s="8" t="n">
        <v>0.059999999</v>
      </c>
      <c r="N5642" s="7" t="n">
        <v>46.0699997</v>
      </c>
      <c r="O5642" s="9" t="n">
        <v>0</v>
      </c>
    </row>
    <row r="5643" customFormat="false" ht="15" hidden="false" customHeight="true" outlineLevel="0" collapsed="false">
      <c r="A5643" s="6" t="n">
        <v>61988</v>
      </c>
      <c r="B5643" s="6" t="s">
        <v>46</v>
      </c>
      <c r="C5643" s="6" t="s">
        <v>37</v>
      </c>
      <c r="D5643" s="6" t="s">
        <v>21</v>
      </c>
      <c r="E5643" s="6" t="s">
        <v>22</v>
      </c>
      <c r="F5643" s="6" t="s">
        <v>23</v>
      </c>
      <c r="G5643" s="6" t="s">
        <v>47</v>
      </c>
      <c r="H5643" s="6" t="n">
        <v>2</v>
      </c>
      <c r="I5643" s="7" t="n">
        <v>129.9900055</v>
      </c>
      <c r="J5643" s="6" t="n">
        <v>1</v>
      </c>
      <c r="K5643" s="7" t="n">
        <v>129.9900055</v>
      </c>
      <c r="L5643" s="7" t="n">
        <v>2.599999905</v>
      </c>
      <c r="M5643" s="8" t="n">
        <v>0.02</v>
      </c>
      <c r="N5643" s="7" t="n">
        <v>61.15000153</v>
      </c>
      <c r="O5643" s="12" t="n">
        <v>1</v>
      </c>
    </row>
    <row r="5644" customFormat="false" ht="15" hidden="false" customHeight="true" outlineLevel="0" collapsed="false">
      <c r="A5644" s="6" t="n">
        <v>67476</v>
      </c>
      <c r="B5644" s="6" t="s">
        <v>19</v>
      </c>
      <c r="C5644" s="6" t="s">
        <v>20</v>
      </c>
      <c r="D5644" s="6" t="s">
        <v>21</v>
      </c>
      <c r="E5644" s="6" t="s">
        <v>64</v>
      </c>
      <c r="F5644" s="6" t="s">
        <v>107</v>
      </c>
      <c r="G5644" s="6" t="s">
        <v>34</v>
      </c>
      <c r="H5644" s="6" t="n">
        <v>4</v>
      </c>
      <c r="I5644" s="7" t="n">
        <v>299.9899902</v>
      </c>
      <c r="J5644" s="6" t="n">
        <v>1</v>
      </c>
      <c r="K5644" s="7" t="n">
        <v>299.9899902</v>
      </c>
      <c r="L5644" s="7" t="n">
        <v>30</v>
      </c>
      <c r="M5644" s="8" t="n">
        <v>0.100000001</v>
      </c>
      <c r="N5644" s="7" t="n">
        <v>27</v>
      </c>
      <c r="O5644" s="9" t="n">
        <v>0</v>
      </c>
    </row>
    <row r="5645" customFormat="false" ht="15" hidden="false" customHeight="true" outlineLevel="0" collapsed="false">
      <c r="A5645" s="6" t="n">
        <v>65872</v>
      </c>
      <c r="B5645" s="6" t="s">
        <v>36</v>
      </c>
      <c r="C5645" s="6" t="s">
        <v>20</v>
      </c>
      <c r="D5645" s="6" t="s">
        <v>21</v>
      </c>
      <c r="E5645" s="6" t="s">
        <v>22</v>
      </c>
      <c r="F5645" s="6" t="s">
        <v>23</v>
      </c>
      <c r="G5645" s="6" t="s">
        <v>34</v>
      </c>
      <c r="H5645" s="6" t="n">
        <v>0</v>
      </c>
      <c r="I5645" s="7" t="n">
        <v>129.9900055</v>
      </c>
      <c r="J5645" s="6" t="n">
        <v>1</v>
      </c>
      <c r="K5645" s="7" t="n">
        <v>129.9900055</v>
      </c>
      <c r="L5645" s="7" t="n">
        <v>5.199999809</v>
      </c>
      <c r="M5645" s="8" t="n">
        <v>0.039999999</v>
      </c>
      <c r="N5645" s="7" t="n">
        <v>9.359999657</v>
      </c>
      <c r="O5645" s="12" t="n">
        <v>1</v>
      </c>
    </row>
    <row r="5646" customFormat="false" ht="15" hidden="false" customHeight="true" outlineLevel="0" collapsed="false">
      <c r="A5646" s="6" t="n">
        <v>70847</v>
      </c>
      <c r="B5646" s="6" t="s">
        <v>19</v>
      </c>
      <c r="C5646" s="6" t="s">
        <v>20</v>
      </c>
      <c r="D5646" s="6" t="s">
        <v>21</v>
      </c>
      <c r="E5646" s="6" t="s">
        <v>65</v>
      </c>
      <c r="F5646" s="6" t="s">
        <v>102</v>
      </c>
      <c r="G5646" s="6" t="s">
        <v>34</v>
      </c>
      <c r="H5646" s="6" t="n">
        <v>4</v>
      </c>
      <c r="I5646" s="7" t="n">
        <v>1500</v>
      </c>
      <c r="J5646" s="6" t="n">
        <v>1</v>
      </c>
      <c r="K5646" s="7" t="n">
        <v>1500</v>
      </c>
      <c r="L5646" s="7" t="n">
        <v>15</v>
      </c>
      <c r="M5646" s="8" t="n">
        <v>0.01</v>
      </c>
      <c r="N5646" s="7" t="n">
        <v>464.8099976</v>
      </c>
      <c r="O5646" s="9" t="n">
        <v>0</v>
      </c>
    </row>
    <row r="5647" customFormat="false" ht="15" hidden="false" customHeight="true" outlineLevel="0" collapsed="false">
      <c r="A5647" s="6" t="n">
        <v>21129</v>
      </c>
      <c r="B5647" s="6" t="s">
        <v>19</v>
      </c>
      <c r="C5647" s="6" t="s">
        <v>20</v>
      </c>
      <c r="D5647" s="6" t="s">
        <v>27</v>
      </c>
      <c r="E5647" s="6" t="s">
        <v>54</v>
      </c>
      <c r="F5647" s="6" t="s">
        <v>57</v>
      </c>
      <c r="G5647" s="6" t="s">
        <v>47</v>
      </c>
      <c r="H5647" s="6" t="n">
        <v>4</v>
      </c>
      <c r="I5647" s="7" t="n">
        <v>50</v>
      </c>
      <c r="J5647" s="6" t="n">
        <v>4</v>
      </c>
      <c r="K5647" s="7" t="n">
        <v>200</v>
      </c>
      <c r="L5647" s="7" t="n">
        <v>36</v>
      </c>
      <c r="M5647" s="8" t="n">
        <v>0.180000007</v>
      </c>
      <c r="N5647" s="7" t="n">
        <v>49.20000076</v>
      </c>
      <c r="O5647" s="12" t="n">
        <v>1</v>
      </c>
    </row>
    <row r="5648" customFormat="false" ht="15" hidden="false" customHeight="true" outlineLevel="0" collapsed="false">
      <c r="A5648" s="6" t="n">
        <v>43186</v>
      </c>
      <c r="B5648" s="6" t="s">
        <v>26</v>
      </c>
      <c r="C5648" s="6" t="s">
        <v>20</v>
      </c>
      <c r="D5648" s="6" t="s">
        <v>38</v>
      </c>
      <c r="E5648" s="6" t="s">
        <v>92</v>
      </c>
      <c r="F5648" s="6" t="s">
        <v>43</v>
      </c>
      <c r="G5648" s="6" t="s">
        <v>24</v>
      </c>
      <c r="H5648" s="6" t="n">
        <v>1</v>
      </c>
      <c r="I5648" s="7" t="n">
        <v>15.98999977</v>
      </c>
      <c r="J5648" s="6" t="n">
        <v>1</v>
      </c>
      <c r="K5648" s="7" t="n">
        <v>15.98999977</v>
      </c>
      <c r="L5648" s="7" t="n">
        <v>0.879999995</v>
      </c>
      <c r="M5648" s="8" t="n">
        <v>0.059999999</v>
      </c>
      <c r="N5648" s="7" t="n">
        <v>2.640000105</v>
      </c>
      <c r="O5648" s="12" t="n">
        <v>1</v>
      </c>
    </row>
    <row r="5649" customFormat="false" ht="15" hidden="false" customHeight="true" outlineLevel="0" collapsed="false">
      <c r="A5649" s="6" t="n">
        <v>55493</v>
      </c>
      <c r="B5649" s="6" t="s">
        <v>46</v>
      </c>
      <c r="C5649" s="6" t="s">
        <v>20</v>
      </c>
      <c r="D5649" s="6" t="s">
        <v>50</v>
      </c>
      <c r="E5649" s="6" t="s">
        <v>51</v>
      </c>
      <c r="F5649" s="6" t="s">
        <v>33</v>
      </c>
      <c r="G5649" s="6" t="s">
        <v>47</v>
      </c>
      <c r="H5649" s="6" t="n">
        <v>2</v>
      </c>
      <c r="I5649" s="7" t="n">
        <v>59.99000168</v>
      </c>
      <c r="J5649" s="6" t="n">
        <v>5</v>
      </c>
      <c r="K5649" s="7" t="n">
        <v>299.9500122</v>
      </c>
      <c r="L5649" s="7" t="n">
        <v>21</v>
      </c>
      <c r="M5649" s="8" t="n">
        <v>0.07</v>
      </c>
      <c r="N5649" s="7" t="n">
        <v>87.30999756</v>
      </c>
      <c r="O5649" s="12" t="n">
        <v>1</v>
      </c>
    </row>
    <row r="5650" customFormat="false" ht="15" hidden="false" customHeight="true" outlineLevel="0" collapsed="false">
      <c r="A5650" s="6" t="n">
        <v>13503</v>
      </c>
      <c r="B5650" s="6" t="s">
        <v>19</v>
      </c>
      <c r="C5650" s="6" t="s">
        <v>20</v>
      </c>
      <c r="D5650" s="6" t="s">
        <v>21</v>
      </c>
      <c r="E5650" s="6" t="s">
        <v>22</v>
      </c>
      <c r="F5650" s="6" t="s">
        <v>57</v>
      </c>
      <c r="G5650" s="6" t="s">
        <v>44</v>
      </c>
      <c r="H5650" s="6" t="n">
        <v>4</v>
      </c>
      <c r="I5650" s="7" t="n">
        <v>50</v>
      </c>
      <c r="J5650" s="6" t="n">
        <v>3</v>
      </c>
      <c r="K5650" s="7" t="n">
        <v>150</v>
      </c>
      <c r="L5650" s="7" t="n">
        <v>18</v>
      </c>
      <c r="M5650" s="8" t="n">
        <v>0.119999997</v>
      </c>
      <c r="N5650" s="7" t="n">
        <v>38.27999878</v>
      </c>
      <c r="O5650" s="9" t="n">
        <v>0</v>
      </c>
    </row>
    <row r="5651" customFormat="false" ht="15" hidden="false" customHeight="true" outlineLevel="0" collapsed="false">
      <c r="A5651" s="6" t="n">
        <v>62860</v>
      </c>
      <c r="B5651" s="6" t="s">
        <v>19</v>
      </c>
      <c r="C5651" s="6" t="s">
        <v>20</v>
      </c>
      <c r="D5651" s="6" t="s">
        <v>21</v>
      </c>
      <c r="E5651" s="6" t="s">
        <v>22</v>
      </c>
      <c r="F5651" s="6" t="s">
        <v>73</v>
      </c>
      <c r="G5651" s="6" t="s">
        <v>24</v>
      </c>
      <c r="H5651" s="6" t="n">
        <v>4</v>
      </c>
      <c r="I5651" s="7" t="n">
        <v>39.99000168</v>
      </c>
      <c r="J5651" s="6" t="n">
        <v>1</v>
      </c>
      <c r="K5651" s="7" t="n">
        <v>39.99000168</v>
      </c>
      <c r="L5651" s="7" t="n">
        <v>3.599999905</v>
      </c>
      <c r="M5651" s="8" t="n">
        <v>0.090000004</v>
      </c>
      <c r="N5651" s="7" t="n">
        <v>-3.640000105</v>
      </c>
      <c r="O5651" s="12" t="n">
        <v>1</v>
      </c>
    </row>
    <row r="5652" customFormat="false" ht="15" hidden="false" customHeight="true" outlineLevel="0" collapsed="false">
      <c r="A5652" s="6" t="n">
        <v>57631</v>
      </c>
      <c r="B5652" s="6" t="s">
        <v>19</v>
      </c>
      <c r="C5652" s="6" t="s">
        <v>20</v>
      </c>
      <c r="D5652" s="6" t="s">
        <v>50</v>
      </c>
      <c r="E5652" s="6" t="s">
        <v>72</v>
      </c>
      <c r="F5652" s="6" t="s">
        <v>29</v>
      </c>
      <c r="G5652" s="6" t="s">
        <v>47</v>
      </c>
      <c r="H5652" s="6" t="n">
        <v>4</v>
      </c>
      <c r="I5652" s="7" t="n">
        <v>99.98999786</v>
      </c>
      <c r="J5652" s="6" t="n">
        <v>5</v>
      </c>
      <c r="K5652" s="7" t="n">
        <v>499.9500122</v>
      </c>
      <c r="L5652" s="7" t="n">
        <v>5</v>
      </c>
      <c r="M5652" s="8" t="n">
        <v>0.01</v>
      </c>
      <c r="N5652" s="7" t="n">
        <v>55.93000031</v>
      </c>
      <c r="O5652" s="9" t="n">
        <v>0</v>
      </c>
    </row>
    <row r="5653" customFormat="false" ht="15" hidden="false" customHeight="true" outlineLevel="0" collapsed="false">
      <c r="A5653" s="6" t="n">
        <v>13724</v>
      </c>
      <c r="B5653" s="6" t="s">
        <v>19</v>
      </c>
      <c r="C5653" s="6" t="s">
        <v>20</v>
      </c>
      <c r="D5653" s="6" t="s">
        <v>21</v>
      </c>
      <c r="E5653" s="6" t="s">
        <v>65</v>
      </c>
      <c r="F5653" s="6" t="s">
        <v>33</v>
      </c>
      <c r="G5653" s="6" t="s">
        <v>47</v>
      </c>
      <c r="H5653" s="6" t="n">
        <v>4</v>
      </c>
      <c r="I5653" s="7" t="n">
        <v>59.99000168</v>
      </c>
      <c r="J5653" s="6" t="n">
        <v>1</v>
      </c>
      <c r="K5653" s="7" t="n">
        <v>59.99000168</v>
      </c>
      <c r="L5653" s="7" t="n">
        <v>10.80000019</v>
      </c>
      <c r="M5653" s="8" t="n">
        <v>0.180000007</v>
      </c>
      <c r="N5653" s="7" t="n">
        <v>-3.690000057</v>
      </c>
      <c r="O5653" s="12" t="n">
        <v>1</v>
      </c>
    </row>
    <row r="5654" customFormat="false" ht="15" hidden="false" customHeight="true" outlineLevel="0" collapsed="false">
      <c r="A5654" s="6" t="n">
        <v>17689</v>
      </c>
      <c r="B5654" s="6" t="s">
        <v>19</v>
      </c>
      <c r="C5654" s="6" t="s">
        <v>37</v>
      </c>
      <c r="D5654" s="6" t="s">
        <v>21</v>
      </c>
      <c r="E5654" s="6" t="s">
        <v>65</v>
      </c>
      <c r="F5654" s="6" t="s">
        <v>71</v>
      </c>
      <c r="G5654" s="6" t="s">
        <v>34</v>
      </c>
      <c r="H5654" s="6" t="n">
        <v>4</v>
      </c>
      <c r="I5654" s="7" t="n">
        <v>199.9900055</v>
      </c>
      <c r="J5654" s="6" t="n">
        <v>1</v>
      </c>
      <c r="K5654" s="7" t="n">
        <v>199.9900055</v>
      </c>
      <c r="L5654" s="7" t="n">
        <v>40</v>
      </c>
      <c r="M5654" s="8" t="n">
        <v>0.200000003</v>
      </c>
      <c r="N5654" s="7" t="n">
        <v>75.19999695</v>
      </c>
      <c r="O5654" s="12" t="n">
        <v>1</v>
      </c>
    </row>
    <row r="5655" customFormat="false" ht="15" hidden="false" customHeight="true" outlineLevel="0" collapsed="false">
      <c r="A5655" s="6" t="n">
        <v>11604</v>
      </c>
      <c r="B5655" s="6" t="s">
        <v>19</v>
      </c>
      <c r="C5655" s="6" t="s">
        <v>20</v>
      </c>
      <c r="D5655" s="6" t="s">
        <v>21</v>
      </c>
      <c r="E5655" s="6" t="s">
        <v>64</v>
      </c>
      <c r="F5655" s="6" t="s">
        <v>58</v>
      </c>
      <c r="G5655" s="6" t="s">
        <v>44</v>
      </c>
      <c r="H5655" s="6" t="n">
        <v>4</v>
      </c>
      <c r="I5655" s="7" t="n">
        <v>49.97999954</v>
      </c>
      <c r="J5655" s="6" t="n">
        <v>2</v>
      </c>
      <c r="K5655" s="7" t="n">
        <v>99.95999908</v>
      </c>
      <c r="L5655" s="7" t="n">
        <v>12.98999977</v>
      </c>
      <c r="M5655" s="8" t="n">
        <v>0.129999995</v>
      </c>
      <c r="N5655" s="7" t="n">
        <v>26.09000015</v>
      </c>
      <c r="O5655" s="12" t="n">
        <v>1</v>
      </c>
    </row>
    <row r="5656" customFormat="false" ht="15" hidden="false" customHeight="true" outlineLevel="0" collapsed="false">
      <c r="A5656" s="6" t="n">
        <v>4917</v>
      </c>
      <c r="B5656" s="6" t="s">
        <v>19</v>
      </c>
      <c r="C5656" s="6" t="s">
        <v>20</v>
      </c>
      <c r="D5656" s="6" t="s">
        <v>50</v>
      </c>
      <c r="E5656" s="6" t="s">
        <v>63</v>
      </c>
      <c r="F5656" s="6" t="s">
        <v>23</v>
      </c>
      <c r="G5656" s="6" t="s">
        <v>34</v>
      </c>
      <c r="H5656" s="6" t="n">
        <v>4</v>
      </c>
      <c r="I5656" s="7" t="n">
        <v>129.9900055</v>
      </c>
      <c r="J5656" s="6" t="n">
        <v>1</v>
      </c>
      <c r="K5656" s="7" t="n">
        <v>129.9900055</v>
      </c>
      <c r="L5656" s="7" t="n">
        <v>15.60000038</v>
      </c>
      <c r="M5656" s="8" t="n">
        <v>0.119999997</v>
      </c>
      <c r="N5656" s="7" t="n">
        <v>-177.3099976</v>
      </c>
      <c r="O5656" s="9" t="n">
        <v>0</v>
      </c>
    </row>
    <row r="5657" customFormat="false" ht="15" hidden="false" customHeight="true" outlineLevel="0" collapsed="false">
      <c r="A5657" s="6" t="n">
        <v>9555</v>
      </c>
      <c r="B5657" s="6" t="s">
        <v>46</v>
      </c>
      <c r="C5657" s="6" t="s">
        <v>20</v>
      </c>
      <c r="D5657" s="6" t="s">
        <v>50</v>
      </c>
      <c r="E5657" s="6" t="s">
        <v>51</v>
      </c>
      <c r="F5657" s="6" t="s">
        <v>58</v>
      </c>
      <c r="G5657" s="6" t="s">
        <v>24</v>
      </c>
      <c r="H5657" s="6" t="n">
        <v>2</v>
      </c>
      <c r="I5657" s="7" t="n">
        <v>49.97999954</v>
      </c>
      <c r="J5657" s="6" t="n">
        <v>1</v>
      </c>
      <c r="K5657" s="7" t="n">
        <v>49.97999954</v>
      </c>
      <c r="L5657" s="7" t="n">
        <v>12.5</v>
      </c>
      <c r="M5657" s="8" t="n">
        <v>0.25</v>
      </c>
      <c r="N5657" s="7" t="n">
        <v>17.23999977</v>
      </c>
      <c r="O5657" s="12" t="n">
        <v>1</v>
      </c>
    </row>
    <row r="5658" customFormat="false" ht="15" hidden="false" customHeight="true" outlineLevel="0" collapsed="false">
      <c r="A5658" s="6" t="n">
        <v>20659</v>
      </c>
      <c r="B5658" s="6" t="s">
        <v>19</v>
      </c>
      <c r="C5658" s="6" t="s">
        <v>49</v>
      </c>
      <c r="D5658" s="6" t="s">
        <v>27</v>
      </c>
      <c r="E5658" s="6" t="s">
        <v>28</v>
      </c>
      <c r="F5658" s="6" t="s">
        <v>23</v>
      </c>
      <c r="G5658" s="6" t="s">
        <v>34</v>
      </c>
      <c r="H5658" s="6" t="n">
        <v>4</v>
      </c>
      <c r="I5658" s="7" t="n">
        <v>129.9900055</v>
      </c>
      <c r="J5658" s="6" t="n">
        <v>1</v>
      </c>
      <c r="K5658" s="7" t="n">
        <v>129.9900055</v>
      </c>
      <c r="L5658" s="7" t="n">
        <v>32.5</v>
      </c>
      <c r="M5658" s="8" t="n">
        <v>0.25</v>
      </c>
      <c r="N5658" s="7" t="n">
        <v>43.86999893</v>
      </c>
      <c r="O5658" s="12" t="n">
        <v>1</v>
      </c>
    </row>
    <row r="5659" customFormat="false" ht="15" hidden="false" customHeight="true" outlineLevel="0" collapsed="false">
      <c r="A5659" s="6" t="n">
        <v>54175</v>
      </c>
      <c r="B5659" s="6" t="s">
        <v>19</v>
      </c>
      <c r="C5659" s="6" t="s">
        <v>37</v>
      </c>
      <c r="D5659" s="6" t="s">
        <v>50</v>
      </c>
      <c r="E5659" s="6" t="s">
        <v>51</v>
      </c>
      <c r="F5659" s="6" t="s">
        <v>82</v>
      </c>
      <c r="G5659" s="6" t="s">
        <v>34</v>
      </c>
      <c r="H5659" s="6" t="n">
        <v>4</v>
      </c>
      <c r="I5659" s="7" t="n">
        <v>29.98999977</v>
      </c>
      <c r="J5659" s="6" t="n">
        <v>5</v>
      </c>
      <c r="K5659" s="7" t="n">
        <v>149.9499969</v>
      </c>
      <c r="L5659" s="7" t="n">
        <v>0</v>
      </c>
      <c r="M5659" s="8" t="n">
        <v>0</v>
      </c>
      <c r="N5659" s="7" t="n">
        <v>6</v>
      </c>
      <c r="O5659" s="12" t="n">
        <v>1</v>
      </c>
    </row>
    <row r="5660" customFormat="false" ht="15" hidden="false" customHeight="true" outlineLevel="0" collapsed="false">
      <c r="A5660" s="6" t="n">
        <v>58921</v>
      </c>
      <c r="B5660" s="6" t="s">
        <v>19</v>
      </c>
      <c r="C5660" s="6" t="s">
        <v>37</v>
      </c>
      <c r="D5660" s="6" t="s">
        <v>50</v>
      </c>
      <c r="E5660" s="6" t="s">
        <v>63</v>
      </c>
      <c r="F5660" s="6" t="s">
        <v>29</v>
      </c>
      <c r="G5660" s="6" t="s">
        <v>44</v>
      </c>
      <c r="H5660" s="6" t="n">
        <v>4</v>
      </c>
      <c r="I5660" s="7" t="n">
        <v>99.98999786</v>
      </c>
      <c r="J5660" s="6" t="n">
        <v>2</v>
      </c>
      <c r="K5660" s="7" t="n">
        <v>199.9799957</v>
      </c>
      <c r="L5660" s="7" t="n">
        <v>14</v>
      </c>
      <c r="M5660" s="8" t="n">
        <v>0.07</v>
      </c>
      <c r="N5660" s="7" t="n">
        <v>52.0699997</v>
      </c>
      <c r="O5660" s="9" t="n">
        <v>0</v>
      </c>
    </row>
    <row r="5661" customFormat="false" ht="15" hidden="false" customHeight="true" outlineLevel="0" collapsed="false">
      <c r="A5661" s="6" t="n">
        <v>9036</v>
      </c>
      <c r="B5661" s="6" t="s">
        <v>19</v>
      </c>
      <c r="C5661" s="6" t="s">
        <v>20</v>
      </c>
      <c r="D5661" s="6" t="s">
        <v>50</v>
      </c>
      <c r="E5661" s="6" t="s">
        <v>51</v>
      </c>
      <c r="F5661" s="6" t="s">
        <v>23</v>
      </c>
      <c r="G5661" s="6" t="s">
        <v>24</v>
      </c>
      <c r="H5661" s="6" t="n">
        <v>4</v>
      </c>
      <c r="I5661" s="7" t="n">
        <v>129.9900055</v>
      </c>
      <c r="J5661" s="6" t="n">
        <v>1</v>
      </c>
      <c r="K5661" s="7" t="n">
        <v>129.9900055</v>
      </c>
      <c r="L5661" s="7" t="n">
        <v>20.79999924</v>
      </c>
      <c r="M5661" s="8" t="n">
        <v>0.159999996</v>
      </c>
      <c r="N5661" s="7" t="n">
        <v>-87.34999847</v>
      </c>
      <c r="O5661" s="9" t="n">
        <v>0</v>
      </c>
    </row>
    <row r="5662" customFormat="false" ht="15" hidden="false" customHeight="true" outlineLevel="0" collapsed="false">
      <c r="A5662" s="6" t="n">
        <v>29729</v>
      </c>
      <c r="B5662" s="6" t="s">
        <v>46</v>
      </c>
      <c r="C5662" s="6" t="s">
        <v>20</v>
      </c>
      <c r="D5662" s="6" t="s">
        <v>27</v>
      </c>
      <c r="E5662" s="6" t="s">
        <v>69</v>
      </c>
      <c r="F5662" s="6" t="s">
        <v>40</v>
      </c>
      <c r="G5662" s="6" t="s">
        <v>47</v>
      </c>
      <c r="H5662" s="6" t="n">
        <v>2</v>
      </c>
      <c r="I5662" s="7" t="n">
        <v>399.980011</v>
      </c>
      <c r="J5662" s="6" t="n">
        <v>1</v>
      </c>
      <c r="K5662" s="7" t="n">
        <v>399.980011</v>
      </c>
      <c r="L5662" s="7" t="n">
        <v>60</v>
      </c>
      <c r="M5662" s="8" t="n">
        <v>0.150000006</v>
      </c>
      <c r="N5662" s="7" t="n">
        <v>42.5</v>
      </c>
      <c r="O5662" s="12" t="n">
        <v>1</v>
      </c>
    </row>
    <row r="5663" customFormat="false" ht="15" hidden="false" customHeight="true" outlineLevel="0" collapsed="false">
      <c r="A5663" s="6" t="n">
        <v>6012</v>
      </c>
      <c r="B5663" s="6" t="s">
        <v>19</v>
      </c>
      <c r="C5663" s="6" t="s">
        <v>49</v>
      </c>
      <c r="D5663" s="6" t="s">
        <v>50</v>
      </c>
      <c r="E5663" s="6" t="s">
        <v>63</v>
      </c>
      <c r="F5663" s="6" t="s">
        <v>80</v>
      </c>
      <c r="G5663" s="6" t="s">
        <v>44</v>
      </c>
      <c r="H5663" s="6" t="n">
        <v>4</v>
      </c>
      <c r="I5663" s="7" t="n">
        <v>24.98999977</v>
      </c>
      <c r="J5663" s="6" t="n">
        <v>2</v>
      </c>
      <c r="K5663" s="7" t="n">
        <v>49.97999954</v>
      </c>
      <c r="L5663" s="7" t="n">
        <v>3.5</v>
      </c>
      <c r="M5663" s="8" t="n">
        <v>0.07</v>
      </c>
      <c r="N5663" s="7" t="n">
        <v>5.579999924</v>
      </c>
      <c r="O5663" s="9" t="n">
        <v>0</v>
      </c>
    </row>
    <row r="5664" customFormat="false" ht="15" hidden="false" customHeight="true" outlineLevel="0" collapsed="false">
      <c r="A5664" s="6" t="n">
        <v>59476</v>
      </c>
      <c r="B5664" s="6" t="s">
        <v>19</v>
      </c>
      <c r="C5664" s="6" t="s">
        <v>20</v>
      </c>
      <c r="D5664" s="6" t="s">
        <v>50</v>
      </c>
      <c r="E5664" s="6" t="s">
        <v>51</v>
      </c>
      <c r="F5664" s="6" t="s">
        <v>57</v>
      </c>
      <c r="G5664" s="6" t="s">
        <v>47</v>
      </c>
      <c r="H5664" s="6" t="n">
        <v>4</v>
      </c>
      <c r="I5664" s="7" t="n">
        <v>50</v>
      </c>
      <c r="J5664" s="6" t="n">
        <v>4</v>
      </c>
      <c r="K5664" s="7" t="n">
        <v>200</v>
      </c>
      <c r="L5664" s="7" t="n">
        <v>40</v>
      </c>
      <c r="M5664" s="8" t="n">
        <v>0.200000003</v>
      </c>
      <c r="N5664" s="7" t="n">
        <v>75.19999695</v>
      </c>
      <c r="O5664" s="9" t="n">
        <v>0</v>
      </c>
    </row>
    <row r="5665" customFormat="false" ht="15" hidden="false" customHeight="true" outlineLevel="0" collapsed="false">
      <c r="A5665" s="6" t="n">
        <v>22272</v>
      </c>
      <c r="B5665" s="6" t="s">
        <v>19</v>
      </c>
      <c r="C5665" s="6" t="s">
        <v>37</v>
      </c>
      <c r="D5665" s="6" t="s">
        <v>27</v>
      </c>
      <c r="E5665" s="6" t="s">
        <v>54</v>
      </c>
      <c r="F5665" s="6" t="s">
        <v>29</v>
      </c>
      <c r="G5665" s="6" t="s">
        <v>34</v>
      </c>
      <c r="H5665" s="6" t="n">
        <v>4</v>
      </c>
      <c r="I5665" s="7" t="n">
        <v>99.98999786</v>
      </c>
      <c r="J5665" s="6" t="n">
        <v>5</v>
      </c>
      <c r="K5665" s="7" t="n">
        <v>499.9500122</v>
      </c>
      <c r="L5665" s="7" t="n">
        <v>79.98999786</v>
      </c>
      <c r="M5665" s="8" t="n">
        <v>0.159999996</v>
      </c>
      <c r="N5665" s="7" t="n">
        <v>201.5800018</v>
      </c>
      <c r="O5665" s="9" t="n">
        <v>0</v>
      </c>
    </row>
    <row r="5666" customFormat="false" ht="15" hidden="false" customHeight="true" outlineLevel="0" collapsed="false">
      <c r="A5666" s="6" t="n">
        <v>1880</v>
      </c>
      <c r="B5666" s="6" t="s">
        <v>19</v>
      </c>
      <c r="C5666" s="6" t="s">
        <v>37</v>
      </c>
      <c r="D5666" s="6" t="s">
        <v>50</v>
      </c>
      <c r="E5666" s="6" t="s">
        <v>72</v>
      </c>
      <c r="F5666" s="6" t="s">
        <v>33</v>
      </c>
      <c r="G5666" s="6" t="s">
        <v>34</v>
      </c>
      <c r="H5666" s="6" t="n">
        <v>4</v>
      </c>
      <c r="I5666" s="7" t="n">
        <v>59.99000168</v>
      </c>
      <c r="J5666" s="6" t="n">
        <v>2</v>
      </c>
      <c r="K5666" s="7" t="n">
        <v>119.9800034</v>
      </c>
      <c r="L5666" s="7" t="n">
        <v>20.39999962</v>
      </c>
      <c r="M5666" s="8" t="n">
        <v>0.170000002</v>
      </c>
      <c r="N5666" s="7" t="n">
        <v>-76.37999725</v>
      </c>
      <c r="O5666" s="12" t="n">
        <v>1</v>
      </c>
    </row>
    <row r="5667" customFormat="false" ht="15" hidden="false" customHeight="true" outlineLevel="0" collapsed="false">
      <c r="A5667" s="6" t="n">
        <v>36108</v>
      </c>
      <c r="B5667" s="6" t="s">
        <v>19</v>
      </c>
      <c r="C5667" s="6" t="s">
        <v>37</v>
      </c>
      <c r="D5667" s="6" t="s">
        <v>31</v>
      </c>
      <c r="E5667" s="6" t="s">
        <v>32</v>
      </c>
      <c r="F5667" s="6" t="s">
        <v>57</v>
      </c>
      <c r="G5667" s="6" t="s">
        <v>44</v>
      </c>
      <c r="H5667" s="6" t="n">
        <v>4</v>
      </c>
      <c r="I5667" s="7" t="n">
        <v>50</v>
      </c>
      <c r="J5667" s="6" t="n">
        <v>4</v>
      </c>
      <c r="K5667" s="7" t="n">
        <v>200</v>
      </c>
      <c r="L5667" s="7" t="n">
        <v>30</v>
      </c>
      <c r="M5667" s="8" t="n">
        <v>0.150000006</v>
      </c>
      <c r="N5667" s="7" t="n">
        <v>-136</v>
      </c>
      <c r="O5667" s="9" t="n">
        <v>0</v>
      </c>
    </row>
    <row r="5668" customFormat="false" ht="15" hidden="false" customHeight="true" outlineLevel="0" collapsed="false">
      <c r="A5668" s="6" t="n">
        <v>54035</v>
      </c>
      <c r="B5668" s="6" t="s">
        <v>19</v>
      </c>
      <c r="C5668" s="6" t="s">
        <v>37</v>
      </c>
      <c r="D5668" s="6" t="s">
        <v>50</v>
      </c>
      <c r="E5668" s="6" t="s">
        <v>51</v>
      </c>
      <c r="F5668" s="6" t="s">
        <v>75</v>
      </c>
      <c r="G5668" s="6" t="s">
        <v>34</v>
      </c>
      <c r="H5668" s="6" t="n">
        <v>4</v>
      </c>
      <c r="I5668" s="7" t="n">
        <v>299.980011</v>
      </c>
      <c r="J5668" s="6" t="n">
        <v>1</v>
      </c>
      <c r="K5668" s="7" t="n">
        <v>299.980011</v>
      </c>
      <c r="L5668" s="7" t="n">
        <v>6</v>
      </c>
      <c r="M5668" s="8" t="n">
        <v>0.02</v>
      </c>
      <c r="N5668" s="7" t="n">
        <v>99.37000275</v>
      </c>
      <c r="O5668" s="12" t="n">
        <v>1</v>
      </c>
    </row>
    <row r="5669" customFormat="false" ht="15" hidden="false" customHeight="true" outlineLevel="0" collapsed="false">
      <c r="A5669" s="6" t="n">
        <v>1467</v>
      </c>
      <c r="B5669" s="6" t="s">
        <v>19</v>
      </c>
      <c r="C5669" s="6" t="s">
        <v>20</v>
      </c>
      <c r="D5669" s="6" t="s">
        <v>50</v>
      </c>
      <c r="E5669" s="6" t="s">
        <v>51</v>
      </c>
      <c r="F5669" s="6" t="s">
        <v>33</v>
      </c>
      <c r="G5669" s="6" t="s">
        <v>47</v>
      </c>
      <c r="H5669" s="6" t="n">
        <v>4</v>
      </c>
      <c r="I5669" s="7" t="n">
        <v>59.99000168</v>
      </c>
      <c r="J5669" s="6" t="n">
        <v>5</v>
      </c>
      <c r="K5669" s="7" t="n">
        <v>299.9500122</v>
      </c>
      <c r="L5669" s="7" t="n">
        <v>38.99000168</v>
      </c>
      <c r="M5669" s="8" t="n">
        <v>0.129999995</v>
      </c>
      <c r="N5669" s="7" t="n">
        <v>-9.920000076</v>
      </c>
      <c r="O5669" s="9" t="n">
        <v>0</v>
      </c>
    </row>
    <row r="5670" customFormat="false" ht="15" hidden="false" customHeight="true" outlineLevel="0" collapsed="false">
      <c r="A5670" s="6" t="n">
        <v>68214</v>
      </c>
      <c r="B5670" s="6" t="s">
        <v>19</v>
      </c>
      <c r="C5670" s="6" t="s">
        <v>20</v>
      </c>
      <c r="D5670" s="6" t="s">
        <v>21</v>
      </c>
      <c r="E5670" s="6" t="s">
        <v>65</v>
      </c>
      <c r="F5670" s="6" t="s">
        <v>73</v>
      </c>
      <c r="G5670" s="6" t="s">
        <v>24</v>
      </c>
      <c r="H5670" s="6" t="n">
        <v>4</v>
      </c>
      <c r="I5670" s="7" t="n">
        <v>39.99000168</v>
      </c>
      <c r="J5670" s="6" t="n">
        <v>2</v>
      </c>
      <c r="K5670" s="7" t="n">
        <v>79.98000336</v>
      </c>
      <c r="L5670" s="7" t="n">
        <v>7.199999809</v>
      </c>
      <c r="M5670" s="8" t="n">
        <v>0.090000004</v>
      </c>
      <c r="N5670" s="7" t="n">
        <v>7.28000021</v>
      </c>
      <c r="O5670" s="12" t="n">
        <v>1</v>
      </c>
    </row>
    <row r="5671" customFormat="false" ht="15" hidden="false" customHeight="true" outlineLevel="0" collapsed="false">
      <c r="A5671" s="6" t="n">
        <v>40602</v>
      </c>
      <c r="B5671" s="6" t="s">
        <v>46</v>
      </c>
      <c r="C5671" s="6" t="s">
        <v>49</v>
      </c>
      <c r="D5671" s="6" t="s">
        <v>31</v>
      </c>
      <c r="E5671" s="6" t="s">
        <v>56</v>
      </c>
      <c r="F5671" s="6" t="s">
        <v>33</v>
      </c>
      <c r="G5671" s="6" t="s">
        <v>34</v>
      </c>
      <c r="H5671" s="6" t="n">
        <v>2</v>
      </c>
      <c r="I5671" s="7" t="n">
        <v>59.99000168</v>
      </c>
      <c r="J5671" s="6" t="n">
        <v>3</v>
      </c>
      <c r="K5671" s="7" t="n">
        <v>179.9700012</v>
      </c>
      <c r="L5671" s="7" t="n">
        <v>5.400000095</v>
      </c>
      <c r="M5671" s="8" t="n">
        <v>0.029999999</v>
      </c>
      <c r="N5671" s="7" t="n">
        <v>47.13000107</v>
      </c>
      <c r="O5671" s="12" t="n">
        <v>1</v>
      </c>
    </row>
    <row r="5672" customFormat="false" ht="15" hidden="false" customHeight="true" outlineLevel="0" collapsed="false">
      <c r="A5672" s="6" t="n">
        <v>1576</v>
      </c>
      <c r="B5672" s="6" t="s">
        <v>46</v>
      </c>
      <c r="C5672" s="6" t="s">
        <v>37</v>
      </c>
      <c r="D5672" s="6" t="s">
        <v>50</v>
      </c>
      <c r="E5672" s="6" t="s">
        <v>72</v>
      </c>
      <c r="F5672" s="6" t="s">
        <v>58</v>
      </c>
      <c r="G5672" s="6" t="s">
        <v>44</v>
      </c>
      <c r="H5672" s="6" t="n">
        <v>2</v>
      </c>
      <c r="I5672" s="7" t="n">
        <v>49.97999954</v>
      </c>
      <c r="J5672" s="6" t="n">
        <v>1</v>
      </c>
      <c r="K5672" s="7" t="n">
        <v>49.97999954</v>
      </c>
      <c r="L5672" s="7" t="n">
        <v>0.5</v>
      </c>
      <c r="M5672" s="8" t="n">
        <v>0.01</v>
      </c>
      <c r="N5672" s="7" t="n">
        <v>23.26000023</v>
      </c>
      <c r="O5672" s="9" t="n">
        <v>0</v>
      </c>
    </row>
    <row r="5673" customFormat="false" ht="15" hidden="false" customHeight="true" outlineLevel="0" collapsed="false">
      <c r="A5673" s="6" t="n">
        <v>31880</v>
      </c>
      <c r="B5673" s="6" t="s">
        <v>19</v>
      </c>
      <c r="C5673" s="6" t="s">
        <v>20</v>
      </c>
      <c r="D5673" s="6" t="s">
        <v>31</v>
      </c>
      <c r="E5673" s="6" t="s">
        <v>56</v>
      </c>
      <c r="F5673" s="6" t="s">
        <v>71</v>
      </c>
      <c r="G5673" s="6" t="s">
        <v>44</v>
      </c>
      <c r="H5673" s="6" t="n">
        <v>4</v>
      </c>
      <c r="I5673" s="7" t="n">
        <v>199.9900055</v>
      </c>
      <c r="J5673" s="6" t="n">
        <v>1</v>
      </c>
      <c r="K5673" s="7" t="n">
        <v>199.9900055</v>
      </c>
      <c r="L5673" s="7" t="n">
        <v>40</v>
      </c>
      <c r="M5673" s="8" t="n">
        <v>0.200000003</v>
      </c>
      <c r="N5673" s="7" t="n">
        <v>-127.9899979</v>
      </c>
      <c r="O5673" s="12" t="n">
        <v>1</v>
      </c>
    </row>
    <row r="5674" customFormat="false" ht="15" hidden="false" customHeight="true" outlineLevel="0" collapsed="false">
      <c r="A5674" s="6" t="n">
        <v>10623</v>
      </c>
      <c r="B5674" s="6" t="s">
        <v>26</v>
      </c>
      <c r="C5674" s="6" t="s">
        <v>20</v>
      </c>
      <c r="D5674" s="6" t="s">
        <v>21</v>
      </c>
      <c r="E5674" s="6" t="s">
        <v>65</v>
      </c>
      <c r="F5674" s="6" t="s">
        <v>58</v>
      </c>
      <c r="G5674" s="6" t="s">
        <v>44</v>
      </c>
      <c r="H5674" s="6" t="n">
        <v>1</v>
      </c>
      <c r="I5674" s="7" t="n">
        <v>49.97999954</v>
      </c>
      <c r="J5674" s="6" t="n">
        <v>3</v>
      </c>
      <c r="K5674" s="7" t="n">
        <v>149.9400024</v>
      </c>
      <c r="L5674" s="7" t="n">
        <v>19.48999977</v>
      </c>
      <c r="M5674" s="8" t="n">
        <v>0.129999995</v>
      </c>
      <c r="N5674" s="7" t="n">
        <v>63.91999817</v>
      </c>
      <c r="O5674" s="12" t="n">
        <v>1</v>
      </c>
    </row>
    <row r="5675" customFormat="false" ht="15" hidden="false" customHeight="true" outlineLevel="0" collapsed="false">
      <c r="A5675" s="6" t="n">
        <v>37171</v>
      </c>
      <c r="B5675" s="6" t="s">
        <v>26</v>
      </c>
      <c r="C5675" s="6" t="s">
        <v>20</v>
      </c>
      <c r="D5675" s="6" t="s">
        <v>31</v>
      </c>
      <c r="E5675" s="6" t="s">
        <v>86</v>
      </c>
      <c r="F5675" s="6" t="s">
        <v>40</v>
      </c>
      <c r="G5675" s="6" t="s">
        <v>47</v>
      </c>
      <c r="H5675" s="6" t="n">
        <v>1</v>
      </c>
      <c r="I5675" s="7" t="n">
        <v>399.980011</v>
      </c>
      <c r="J5675" s="6" t="n">
        <v>1</v>
      </c>
      <c r="K5675" s="7" t="n">
        <v>399.980011</v>
      </c>
      <c r="L5675" s="7" t="n">
        <v>80</v>
      </c>
      <c r="M5675" s="8" t="n">
        <v>0.200000003</v>
      </c>
      <c r="N5675" s="7" t="n">
        <v>28.15999985</v>
      </c>
      <c r="O5675" s="12" t="n">
        <v>1</v>
      </c>
    </row>
    <row r="5676" customFormat="false" ht="15" hidden="false" customHeight="true" outlineLevel="0" collapsed="false">
      <c r="A5676" s="6" t="n">
        <v>34913</v>
      </c>
      <c r="B5676" s="6" t="s">
        <v>19</v>
      </c>
      <c r="C5676" s="6" t="s">
        <v>37</v>
      </c>
      <c r="D5676" s="6" t="s">
        <v>31</v>
      </c>
      <c r="E5676" s="6" t="s">
        <v>32</v>
      </c>
      <c r="F5676" s="6" t="s">
        <v>23</v>
      </c>
      <c r="G5676" s="6" t="s">
        <v>34</v>
      </c>
      <c r="H5676" s="6" t="n">
        <v>4</v>
      </c>
      <c r="I5676" s="7" t="n">
        <v>129.9900055</v>
      </c>
      <c r="J5676" s="6" t="n">
        <v>1</v>
      </c>
      <c r="K5676" s="7" t="n">
        <v>129.9900055</v>
      </c>
      <c r="L5676" s="7" t="n">
        <v>15.60000038</v>
      </c>
      <c r="M5676" s="8" t="n">
        <v>0.119999997</v>
      </c>
      <c r="N5676" s="7" t="n">
        <v>37.18000031</v>
      </c>
      <c r="O5676" s="9" t="n">
        <v>0</v>
      </c>
    </row>
    <row r="5677" customFormat="false" ht="15" hidden="false" customHeight="true" outlineLevel="0" collapsed="false">
      <c r="A5677" s="6" t="n">
        <v>1439</v>
      </c>
      <c r="B5677" s="6" t="s">
        <v>19</v>
      </c>
      <c r="C5677" s="6" t="s">
        <v>37</v>
      </c>
      <c r="D5677" s="6" t="s">
        <v>50</v>
      </c>
      <c r="E5677" s="6" t="s">
        <v>63</v>
      </c>
      <c r="F5677" s="6" t="s">
        <v>40</v>
      </c>
      <c r="G5677" s="6" t="s">
        <v>34</v>
      </c>
      <c r="H5677" s="6" t="n">
        <v>4</v>
      </c>
      <c r="I5677" s="7" t="n">
        <v>399.980011</v>
      </c>
      <c r="J5677" s="6" t="n">
        <v>1</v>
      </c>
      <c r="K5677" s="7" t="n">
        <v>399.980011</v>
      </c>
      <c r="L5677" s="7" t="n">
        <v>40</v>
      </c>
      <c r="M5677" s="8" t="n">
        <v>0.100000001</v>
      </c>
      <c r="N5677" s="7" t="n">
        <v>31.68000031</v>
      </c>
      <c r="O5677" s="12" t="n">
        <v>1</v>
      </c>
    </row>
    <row r="5678" customFormat="false" ht="15" hidden="false" customHeight="true" outlineLevel="0" collapsed="false">
      <c r="A5678" s="6" t="n">
        <v>23881</v>
      </c>
      <c r="B5678" s="6" t="s">
        <v>19</v>
      </c>
      <c r="C5678" s="6" t="s">
        <v>37</v>
      </c>
      <c r="D5678" s="6" t="s">
        <v>27</v>
      </c>
      <c r="E5678" s="6" t="s">
        <v>69</v>
      </c>
      <c r="F5678" s="6" t="s">
        <v>57</v>
      </c>
      <c r="G5678" s="6" t="s">
        <v>34</v>
      </c>
      <c r="H5678" s="6" t="n">
        <v>4</v>
      </c>
      <c r="I5678" s="7" t="n">
        <v>50</v>
      </c>
      <c r="J5678" s="6" t="n">
        <v>1</v>
      </c>
      <c r="K5678" s="7" t="n">
        <v>50</v>
      </c>
      <c r="L5678" s="7" t="n">
        <v>4.5</v>
      </c>
      <c r="M5678" s="8" t="n">
        <v>0.090000004</v>
      </c>
      <c r="N5678" s="7" t="n">
        <v>22.75</v>
      </c>
      <c r="O5678" s="9" t="n">
        <v>0</v>
      </c>
    </row>
    <row r="5679" customFormat="false" ht="15" hidden="false" customHeight="true" outlineLevel="0" collapsed="false">
      <c r="A5679" s="6" t="n">
        <v>48240</v>
      </c>
      <c r="B5679" s="6" t="s">
        <v>19</v>
      </c>
      <c r="C5679" s="6" t="s">
        <v>20</v>
      </c>
      <c r="D5679" s="6" t="s">
        <v>38</v>
      </c>
      <c r="E5679" s="6" t="s">
        <v>98</v>
      </c>
      <c r="F5679" s="6" t="s">
        <v>75</v>
      </c>
      <c r="G5679" s="6" t="s">
        <v>47</v>
      </c>
      <c r="H5679" s="6" t="n">
        <v>4</v>
      </c>
      <c r="I5679" s="7" t="n">
        <v>299.980011</v>
      </c>
      <c r="J5679" s="6" t="n">
        <v>1</v>
      </c>
      <c r="K5679" s="7" t="n">
        <v>299.980011</v>
      </c>
      <c r="L5679" s="7" t="n">
        <v>6</v>
      </c>
      <c r="M5679" s="8" t="n">
        <v>0.02</v>
      </c>
      <c r="N5679" s="7" t="n">
        <v>132.2899933</v>
      </c>
      <c r="O5679" s="12" t="n">
        <v>1</v>
      </c>
    </row>
    <row r="5680" customFormat="false" ht="15" hidden="false" customHeight="true" outlineLevel="0" collapsed="false">
      <c r="A5680" s="6" t="n">
        <v>68164</v>
      </c>
      <c r="B5680" s="6" t="s">
        <v>19</v>
      </c>
      <c r="C5680" s="6" t="s">
        <v>49</v>
      </c>
      <c r="D5680" s="6" t="s">
        <v>21</v>
      </c>
      <c r="E5680" s="6" t="s">
        <v>64</v>
      </c>
      <c r="F5680" s="6" t="s">
        <v>71</v>
      </c>
      <c r="G5680" s="6" t="s">
        <v>34</v>
      </c>
      <c r="H5680" s="6" t="n">
        <v>4</v>
      </c>
      <c r="I5680" s="7" t="n">
        <v>199.9900055</v>
      </c>
      <c r="J5680" s="6" t="n">
        <v>1</v>
      </c>
      <c r="K5680" s="7" t="n">
        <v>199.9900055</v>
      </c>
      <c r="L5680" s="7" t="n">
        <v>8</v>
      </c>
      <c r="M5680" s="8" t="n">
        <v>0.039999999</v>
      </c>
      <c r="N5680" s="7" t="n">
        <v>14.39999962</v>
      </c>
      <c r="O5680" s="12" t="n">
        <v>1</v>
      </c>
    </row>
    <row r="5681" customFormat="false" ht="15" hidden="false" customHeight="true" outlineLevel="0" collapsed="false">
      <c r="A5681" s="6" t="n">
        <v>14075</v>
      </c>
      <c r="B5681" s="6" t="s">
        <v>19</v>
      </c>
      <c r="C5681" s="6" t="s">
        <v>37</v>
      </c>
      <c r="D5681" s="6" t="s">
        <v>21</v>
      </c>
      <c r="E5681" s="6" t="s">
        <v>65</v>
      </c>
      <c r="F5681" s="6" t="s">
        <v>40</v>
      </c>
      <c r="G5681" s="6" t="s">
        <v>24</v>
      </c>
      <c r="H5681" s="6" t="n">
        <v>4</v>
      </c>
      <c r="I5681" s="7" t="n">
        <v>399.980011</v>
      </c>
      <c r="J5681" s="6" t="n">
        <v>1</v>
      </c>
      <c r="K5681" s="7" t="n">
        <v>399.980011</v>
      </c>
      <c r="L5681" s="7" t="n">
        <v>40</v>
      </c>
      <c r="M5681" s="8" t="n">
        <v>0.100000001</v>
      </c>
      <c r="N5681" s="7" t="n">
        <v>100.7900009</v>
      </c>
      <c r="O5681" s="12" t="n">
        <v>1</v>
      </c>
    </row>
    <row r="5682" customFormat="false" ht="15" hidden="false" customHeight="true" outlineLevel="0" collapsed="false">
      <c r="A5682" s="6" t="n">
        <v>21474</v>
      </c>
      <c r="B5682" s="6" t="s">
        <v>19</v>
      </c>
      <c r="C5682" s="6" t="s">
        <v>20</v>
      </c>
      <c r="D5682" s="6" t="s">
        <v>27</v>
      </c>
      <c r="E5682" s="6" t="s">
        <v>54</v>
      </c>
      <c r="F5682" s="6" t="s">
        <v>33</v>
      </c>
      <c r="G5682" s="6" t="s">
        <v>34</v>
      </c>
      <c r="H5682" s="6" t="n">
        <v>4</v>
      </c>
      <c r="I5682" s="7" t="n">
        <v>59.99000168</v>
      </c>
      <c r="J5682" s="6" t="n">
        <v>4</v>
      </c>
      <c r="K5682" s="7" t="n">
        <v>239.9600067</v>
      </c>
      <c r="L5682" s="7" t="n">
        <v>24</v>
      </c>
      <c r="M5682" s="8" t="n">
        <v>0.100000001</v>
      </c>
      <c r="N5682" s="7" t="n">
        <v>-21.60000038</v>
      </c>
      <c r="O5682" s="12" t="n">
        <v>1</v>
      </c>
    </row>
    <row r="5683" customFormat="false" ht="15" hidden="false" customHeight="true" outlineLevel="0" collapsed="false">
      <c r="A5683" s="6" t="n">
        <v>41200</v>
      </c>
      <c r="B5683" s="6" t="s">
        <v>19</v>
      </c>
      <c r="C5683" s="6" t="s">
        <v>37</v>
      </c>
      <c r="D5683" s="6" t="s">
        <v>31</v>
      </c>
      <c r="E5683" s="6" t="s">
        <v>62</v>
      </c>
      <c r="F5683" s="6" t="s">
        <v>57</v>
      </c>
      <c r="G5683" s="6" t="s">
        <v>24</v>
      </c>
      <c r="H5683" s="6" t="n">
        <v>4</v>
      </c>
      <c r="I5683" s="7" t="n">
        <v>50</v>
      </c>
      <c r="J5683" s="6" t="n">
        <v>4</v>
      </c>
      <c r="K5683" s="7" t="n">
        <v>200</v>
      </c>
      <c r="L5683" s="7" t="n">
        <v>10</v>
      </c>
      <c r="M5683" s="8" t="n">
        <v>0.050000001</v>
      </c>
      <c r="N5683" s="7" t="n">
        <v>19</v>
      </c>
      <c r="O5683" s="12" t="n">
        <v>1</v>
      </c>
    </row>
    <row r="5684" customFormat="false" ht="15" hidden="false" customHeight="true" outlineLevel="0" collapsed="false">
      <c r="A5684" s="6" t="n">
        <v>3606</v>
      </c>
      <c r="B5684" s="6" t="s">
        <v>19</v>
      </c>
      <c r="C5684" s="6" t="s">
        <v>20</v>
      </c>
      <c r="D5684" s="6" t="s">
        <v>50</v>
      </c>
      <c r="E5684" s="6" t="s">
        <v>63</v>
      </c>
      <c r="F5684" s="6" t="s">
        <v>29</v>
      </c>
      <c r="G5684" s="6" t="s">
        <v>34</v>
      </c>
      <c r="H5684" s="6" t="n">
        <v>4</v>
      </c>
      <c r="I5684" s="7" t="n">
        <v>99.98999786</v>
      </c>
      <c r="J5684" s="6" t="n">
        <v>1</v>
      </c>
      <c r="K5684" s="7" t="n">
        <v>99.98999786</v>
      </c>
      <c r="L5684" s="7" t="n">
        <v>3</v>
      </c>
      <c r="M5684" s="8" t="n">
        <v>0.029999999</v>
      </c>
      <c r="N5684" s="7" t="n">
        <v>37.83000183</v>
      </c>
      <c r="O5684" s="9" t="n">
        <v>0</v>
      </c>
    </row>
    <row r="5685" customFormat="false" ht="15" hidden="false" customHeight="true" outlineLevel="0" collapsed="false">
      <c r="A5685" s="6" t="n">
        <v>30718</v>
      </c>
      <c r="B5685" s="6" t="s">
        <v>19</v>
      </c>
      <c r="C5685" s="6" t="s">
        <v>37</v>
      </c>
      <c r="D5685" s="6" t="s">
        <v>27</v>
      </c>
      <c r="E5685" s="6" t="s">
        <v>42</v>
      </c>
      <c r="F5685" s="6" t="s">
        <v>58</v>
      </c>
      <c r="G5685" s="6" t="s">
        <v>34</v>
      </c>
      <c r="H5685" s="6" t="n">
        <v>4</v>
      </c>
      <c r="I5685" s="7" t="n">
        <v>49.97999954</v>
      </c>
      <c r="J5685" s="6" t="n">
        <v>2</v>
      </c>
      <c r="K5685" s="7" t="n">
        <v>99.95999908</v>
      </c>
      <c r="L5685" s="7" t="n">
        <v>16.98999977</v>
      </c>
      <c r="M5685" s="8" t="n">
        <v>0.170000002</v>
      </c>
      <c r="N5685" s="7" t="n">
        <v>29.87000084</v>
      </c>
      <c r="O5685" s="9" t="n">
        <v>0</v>
      </c>
    </row>
    <row r="5686" customFormat="false" ht="15" hidden="false" customHeight="true" outlineLevel="0" collapsed="false">
      <c r="A5686" s="6" t="n">
        <v>6062</v>
      </c>
      <c r="B5686" s="6" t="s">
        <v>19</v>
      </c>
      <c r="C5686" s="6" t="s">
        <v>20</v>
      </c>
      <c r="D5686" s="6" t="s">
        <v>50</v>
      </c>
      <c r="E5686" s="6" t="s">
        <v>63</v>
      </c>
      <c r="F5686" s="6" t="s">
        <v>71</v>
      </c>
      <c r="G5686" s="6" t="s">
        <v>24</v>
      </c>
      <c r="H5686" s="6" t="n">
        <v>4</v>
      </c>
      <c r="I5686" s="7" t="n">
        <v>199.9900055</v>
      </c>
      <c r="J5686" s="6" t="n">
        <v>1</v>
      </c>
      <c r="K5686" s="7" t="n">
        <v>199.9900055</v>
      </c>
      <c r="L5686" s="7" t="n">
        <v>14</v>
      </c>
      <c r="M5686" s="8" t="n">
        <v>0.07</v>
      </c>
      <c r="N5686" s="7" t="n">
        <v>-148.7899933</v>
      </c>
      <c r="O5686" s="9" t="n">
        <v>0</v>
      </c>
    </row>
    <row r="5687" customFormat="false" ht="15" hidden="false" customHeight="true" outlineLevel="0" collapsed="false">
      <c r="A5687" s="6" t="n">
        <v>47512</v>
      </c>
      <c r="B5687" s="6" t="s">
        <v>19</v>
      </c>
      <c r="C5687" s="6" t="s">
        <v>49</v>
      </c>
      <c r="D5687" s="6" t="s">
        <v>38</v>
      </c>
      <c r="E5687" s="6" t="s">
        <v>92</v>
      </c>
      <c r="F5687" s="6" t="s">
        <v>23</v>
      </c>
      <c r="G5687" s="6" t="s">
        <v>44</v>
      </c>
      <c r="H5687" s="6" t="n">
        <v>4</v>
      </c>
      <c r="I5687" s="7" t="n">
        <v>129.9900055</v>
      </c>
      <c r="J5687" s="6" t="n">
        <v>1</v>
      </c>
      <c r="K5687" s="7" t="n">
        <v>129.9900055</v>
      </c>
      <c r="L5687" s="7" t="n">
        <v>19.5</v>
      </c>
      <c r="M5687" s="8" t="n">
        <v>0.150000006</v>
      </c>
      <c r="N5687" s="7" t="n">
        <v>7.730000019</v>
      </c>
      <c r="O5687" s="9" t="n">
        <v>0</v>
      </c>
    </row>
    <row r="5688" customFormat="false" ht="15" hidden="false" customHeight="true" outlineLevel="0" collapsed="false">
      <c r="A5688" s="6" t="n">
        <v>18659</v>
      </c>
      <c r="B5688" s="6" t="s">
        <v>46</v>
      </c>
      <c r="C5688" s="6" t="s">
        <v>49</v>
      </c>
      <c r="D5688" s="6" t="s">
        <v>21</v>
      </c>
      <c r="E5688" s="6" t="s">
        <v>65</v>
      </c>
      <c r="F5688" s="6" t="s">
        <v>29</v>
      </c>
      <c r="G5688" s="6" t="s">
        <v>44</v>
      </c>
      <c r="H5688" s="6" t="n">
        <v>2</v>
      </c>
      <c r="I5688" s="7" t="n">
        <v>99.98999786</v>
      </c>
      <c r="J5688" s="6" t="n">
        <v>5</v>
      </c>
      <c r="K5688" s="7" t="n">
        <v>499.9500122</v>
      </c>
      <c r="L5688" s="7" t="n">
        <v>124.9899979</v>
      </c>
      <c r="M5688" s="8" t="n">
        <v>0.25</v>
      </c>
      <c r="N5688" s="7" t="n">
        <v>-993.6500244</v>
      </c>
      <c r="O5688" s="12" t="n">
        <v>1</v>
      </c>
    </row>
    <row r="5689" customFormat="false" ht="15" hidden="false" customHeight="true" outlineLevel="0" collapsed="false">
      <c r="A5689" s="6" t="n">
        <v>38362</v>
      </c>
      <c r="B5689" s="6" t="s">
        <v>36</v>
      </c>
      <c r="C5689" s="6" t="s">
        <v>49</v>
      </c>
      <c r="D5689" s="6" t="s">
        <v>31</v>
      </c>
      <c r="E5689" s="6" t="s">
        <v>56</v>
      </c>
      <c r="F5689" s="6" t="s">
        <v>57</v>
      </c>
      <c r="G5689" s="6" t="s">
        <v>24</v>
      </c>
      <c r="H5689" s="6" t="n">
        <v>0</v>
      </c>
      <c r="I5689" s="7" t="n">
        <v>50</v>
      </c>
      <c r="J5689" s="6" t="n">
        <v>1</v>
      </c>
      <c r="K5689" s="7" t="n">
        <v>50</v>
      </c>
      <c r="L5689" s="7" t="n">
        <v>10</v>
      </c>
      <c r="M5689" s="8" t="n">
        <v>0.200000003</v>
      </c>
      <c r="N5689" s="7" t="n">
        <v>12</v>
      </c>
      <c r="O5689" s="12" t="n">
        <v>1</v>
      </c>
    </row>
    <row r="5690" customFormat="false" ht="15" hidden="false" customHeight="true" outlineLevel="0" collapsed="false">
      <c r="A5690" s="6" t="n">
        <v>64014</v>
      </c>
      <c r="B5690" s="6" t="s">
        <v>19</v>
      </c>
      <c r="C5690" s="6" t="s">
        <v>49</v>
      </c>
      <c r="D5690" s="6" t="s">
        <v>21</v>
      </c>
      <c r="E5690" s="6" t="s">
        <v>65</v>
      </c>
      <c r="F5690" s="6" t="s">
        <v>88</v>
      </c>
      <c r="G5690" s="6" t="s">
        <v>24</v>
      </c>
      <c r="H5690" s="6" t="n">
        <v>4</v>
      </c>
      <c r="I5690" s="7" t="n">
        <v>124.9899979</v>
      </c>
      <c r="J5690" s="6" t="n">
        <v>1</v>
      </c>
      <c r="K5690" s="7" t="n">
        <v>124.9899979</v>
      </c>
      <c r="L5690" s="7" t="n">
        <v>6.869999886</v>
      </c>
      <c r="M5690" s="8" t="n">
        <v>0.059999999</v>
      </c>
      <c r="N5690" s="7" t="n">
        <v>57.88000107</v>
      </c>
      <c r="O5690" s="12" t="n">
        <v>1</v>
      </c>
    </row>
    <row r="5691" customFormat="false" ht="15" hidden="false" customHeight="true" outlineLevel="0" collapsed="false">
      <c r="A5691" s="6" t="n">
        <v>19126</v>
      </c>
      <c r="B5691" s="6" t="s">
        <v>46</v>
      </c>
      <c r="C5691" s="6" t="s">
        <v>20</v>
      </c>
      <c r="D5691" s="6" t="s">
        <v>21</v>
      </c>
      <c r="E5691" s="6" t="s">
        <v>65</v>
      </c>
      <c r="F5691" s="6" t="s">
        <v>75</v>
      </c>
      <c r="G5691" s="6" t="s">
        <v>34</v>
      </c>
      <c r="H5691" s="6" t="n">
        <v>2</v>
      </c>
      <c r="I5691" s="7" t="n">
        <v>299.980011</v>
      </c>
      <c r="J5691" s="6" t="n">
        <v>1</v>
      </c>
      <c r="K5691" s="7" t="n">
        <v>299.980011</v>
      </c>
      <c r="L5691" s="7" t="n">
        <v>39</v>
      </c>
      <c r="M5691" s="8" t="n">
        <v>0.129999995</v>
      </c>
      <c r="N5691" s="7" t="n">
        <v>29.48999977</v>
      </c>
      <c r="O5691" s="9" t="n">
        <v>0</v>
      </c>
    </row>
    <row r="5692" customFormat="false" ht="15" hidden="false" customHeight="true" outlineLevel="0" collapsed="false">
      <c r="A5692" s="6" t="n">
        <v>54120</v>
      </c>
      <c r="B5692" s="6" t="s">
        <v>36</v>
      </c>
      <c r="C5692" s="6" t="s">
        <v>37</v>
      </c>
      <c r="D5692" s="6" t="s">
        <v>50</v>
      </c>
      <c r="E5692" s="6" t="s">
        <v>63</v>
      </c>
      <c r="F5692" s="6" t="s">
        <v>90</v>
      </c>
      <c r="G5692" s="6" t="s">
        <v>34</v>
      </c>
      <c r="H5692" s="6" t="n">
        <v>0</v>
      </c>
      <c r="I5692" s="7" t="n">
        <v>44.99000168</v>
      </c>
      <c r="J5692" s="6" t="n">
        <v>5</v>
      </c>
      <c r="K5692" s="7" t="n">
        <v>224.9499969</v>
      </c>
      <c r="L5692" s="7" t="n">
        <v>44.99000168</v>
      </c>
      <c r="M5692" s="8" t="n">
        <v>0.200000003</v>
      </c>
      <c r="N5692" s="7" t="n">
        <v>86.37999725</v>
      </c>
      <c r="O5692" s="9" t="n">
        <v>0</v>
      </c>
    </row>
    <row r="5693" customFormat="false" ht="15" hidden="false" customHeight="true" outlineLevel="0" collapsed="false">
      <c r="A5693" s="6" t="n">
        <v>63701</v>
      </c>
      <c r="B5693" s="6" t="s">
        <v>46</v>
      </c>
      <c r="C5693" s="6" t="s">
        <v>20</v>
      </c>
      <c r="D5693" s="6" t="s">
        <v>21</v>
      </c>
      <c r="E5693" s="6" t="s">
        <v>64</v>
      </c>
      <c r="F5693" s="6" t="s">
        <v>57</v>
      </c>
      <c r="G5693" s="6" t="s">
        <v>34</v>
      </c>
      <c r="H5693" s="6" t="n">
        <v>2</v>
      </c>
      <c r="I5693" s="7" t="n">
        <v>50</v>
      </c>
      <c r="J5693" s="6" t="n">
        <v>2</v>
      </c>
      <c r="K5693" s="7" t="n">
        <v>100</v>
      </c>
      <c r="L5693" s="7" t="n">
        <v>15</v>
      </c>
      <c r="M5693" s="8" t="n">
        <v>0.150000006</v>
      </c>
      <c r="N5693" s="7" t="n">
        <v>-68</v>
      </c>
      <c r="O5693" s="9" t="n">
        <v>0</v>
      </c>
    </row>
    <row r="5694" customFormat="false" ht="15" hidden="false" customHeight="true" outlineLevel="0" collapsed="false">
      <c r="A5694" s="6" t="n">
        <v>63830</v>
      </c>
      <c r="B5694" s="6" t="s">
        <v>46</v>
      </c>
      <c r="C5694" s="6" t="s">
        <v>49</v>
      </c>
      <c r="D5694" s="6" t="s">
        <v>21</v>
      </c>
      <c r="E5694" s="6" t="s">
        <v>64</v>
      </c>
      <c r="F5694" s="6" t="s">
        <v>57</v>
      </c>
      <c r="G5694" s="6" t="s">
        <v>34</v>
      </c>
      <c r="H5694" s="6" t="n">
        <v>2</v>
      </c>
      <c r="I5694" s="7" t="n">
        <v>50</v>
      </c>
      <c r="J5694" s="6" t="n">
        <v>5</v>
      </c>
      <c r="K5694" s="7" t="n">
        <v>250</v>
      </c>
      <c r="L5694" s="7" t="n">
        <v>13.75</v>
      </c>
      <c r="M5694" s="8" t="n">
        <v>0.059999999</v>
      </c>
      <c r="N5694" s="7" t="n">
        <v>85.05000305</v>
      </c>
      <c r="O5694" s="12" t="n">
        <v>1</v>
      </c>
    </row>
    <row r="5695" customFormat="false" ht="15" hidden="false" customHeight="true" outlineLevel="0" collapsed="false">
      <c r="A5695" s="6" t="n">
        <v>9255</v>
      </c>
      <c r="B5695" s="6" t="s">
        <v>26</v>
      </c>
      <c r="C5695" s="6" t="s">
        <v>37</v>
      </c>
      <c r="D5695" s="6" t="s">
        <v>50</v>
      </c>
      <c r="E5695" s="6" t="s">
        <v>63</v>
      </c>
      <c r="F5695" s="6" t="s">
        <v>43</v>
      </c>
      <c r="G5695" s="6" t="s">
        <v>34</v>
      </c>
      <c r="H5695" s="6" t="n">
        <v>1</v>
      </c>
      <c r="I5695" s="7" t="n">
        <v>21.98999977</v>
      </c>
      <c r="J5695" s="6" t="n">
        <v>3</v>
      </c>
      <c r="K5695" s="7" t="n">
        <v>65.97000122</v>
      </c>
      <c r="L5695" s="7" t="n">
        <v>16.48999977</v>
      </c>
      <c r="M5695" s="8" t="n">
        <v>0.25</v>
      </c>
      <c r="N5695" s="7" t="n">
        <v>16.71999931</v>
      </c>
      <c r="O5695" s="12" t="n">
        <v>1</v>
      </c>
    </row>
    <row r="5696" customFormat="false" ht="15" hidden="false" customHeight="true" outlineLevel="0" collapsed="false">
      <c r="A5696" s="6" t="n">
        <v>18845</v>
      </c>
      <c r="B5696" s="6" t="s">
        <v>19</v>
      </c>
      <c r="C5696" s="6" t="s">
        <v>20</v>
      </c>
      <c r="D5696" s="6" t="s">
        <v>21</v>
      </c>
      <c r="E5696" s="6" t="s">
        <v>22</v>
      </c>
      <c r="F5696" s="6" t="s">
        <v>57</v>
      </c>
      <c r="G5696" s="6" t="s">
        <v>34</v>
      </c>
      <c r="H5696" s="6" t="n">
        <v>4</v>
      </c>
      <c r="I5696" s="7" t="n">
        <v>50</v>
      </c>
      <c r="J5696" s="6" t="n">
        <v>3</v>
      </c>
      <c r="K5696" s="7" t="n">
        <v>150</v>
      </c>
      <c r="L5696" s="7" t="n">
        <v>24</v>
      </c>
      <c r="M5696" s="8" t="n">
        <v>0.159999996</v>
      </c>
      <c r="N5696" s="7" t="n">
        <v>42.84000015</v>
      </c>
      <c r="O5696" s="12" t="n">
        <v>1</v>
      </c>
    </row>
    <row r="5697" customFormat="false" ht="15" hidden="false" customHeight="true" outlineLevel="0" collapsed="false">
      <c r="A5697" s="6" t="n">
        <v>21389</v>
      </c>
      <c r="B5697" s="6" t="s">
        <v>46</v>
      </c>
      <c r="C5697" s="6" t="s">
        <v>49</v>
      </c>
      <c r="D5697" s="6" t="s">
        <v>27</v>
      </c>
      <c r="E5697" s="6" t="s">
        <v>28</v>
      </c>
      <c r="F5697" s="6" t="s">
        <v>73</v>
      </c>
      <c r="G5697" s="6" t="s">
        <v>44</v>
      </c>
      <c r="H5697" s="6" t="n">
        <v>2</v>
      </c>
      <c r="I5697" s="7" t="n">
        <v>39.99000168</v>
      </c>
      <c r="J5697" s="6" t="n">
        <v>4</v>
      </c>
      <c r="K5697" s="7" t="n">
        <v>159.9600067</v>
      </c>
      <c r="L5697" s="7" t="n">
        <v>11.19999981</v>
      </c>
      <c r="M5697" s="8" t="n">
        <v>0.07</v>
      </c>
      <c r="N5697" s="7" t="n">
        <v>48.34999847</v>
      </c>
      <c r="O5697" s="12" t="n">
        <v>1</v>
      </c>
    </row>
    <row r="5698" customFormat="false" ht="15" hidden="false" customHeight="true" outlineLevel="0" collapsed="false">
      <c r="A5698" s="6" t="n">
        <v>60404</v>
      </c>
      <c r="B5698" s="6" t="s">
        <v>19</v>
      </c>
      <c r="C5698" s="6" t="s">
        <v>20</v>
      </c>
      <c r="D5698" s="6" t="s">
        <v>50</v>
      </c>
      <c r="E5698" s="6" t="s">
        <v>51</v>
      </c>
      <c r="F5698" s="6" t="s">
        <v>29</v>
      </c>
      <c r="G5698" s="6" t="s">
        <v>24</v>
      </c>
      <c r="H5698" s="6" t="n">
        <v>4</v>
      </c>
      <c r="I5698" s="7" t="n">
        <v>99.98999786</v>
      </c>
      <c r="J5698" s="6" t="n">
        <v>2</v>
      </c>
      <c r="K5698" s="7" t="n">
        <v>199.9799957</v>
      </c>
      <c r="L5698" s="7" t="n">
        <v>30</v>
      </c>
      <c r="M5698" s="8" t="n">
        <v>0.150000006</v>
      </c>
      <c r="N5698" s="7" t="n">
        <v>18.70000076</v>
      </c>
      <c r="O5698" s="12" t="n">
        <v>1</v>
      </c>
    </row>
    <row r="5699" customFormat="false" ht="15" hidden="false" customHeight="true" outlineLevel="0" collapsed="false">
      <c r="A5699" s="6" t="n">
        <v>71380</v>
      </c>
      <c r="B5699" s="6" t="s">
        <v>26</v>
      </c>
      <c r="C5699" s="6" t="s">
        <v>49</v>
      </c>
      <c r="D5699" s="6" t="s">
        <v>21</v>
      </c>
      <c r="E5699" s="6" t="s">
        <v>64</v>
      </c>
      <c r="F5699" s="6" t="s">
        <v>113</v>
      </c>
      <c r="G5699" s="6" t="s">
        <v>34</v>
      </c>
      <c r="H5699" s="6" t="n">
        <v>1</v>
      </c>
      <c r="I5699" s="7" t="n">
        <v>164.3800049</v>
      </c>
      <c r="J5699" s="6" t="n">
        <v>1</v>
      </c>
      <c r="K5699" s="7" t="n">
        <v>164.3800049</v>
      </c>
      <c r="L5699" s="7" t="n">
        <v>21.37000084</v>
      </c>
      <c r="M5699" s="8" t="n">
        <v>0.129999995</v>
      </c>
      <c r="N5699" s="7" t="n">
        <v>23.87999916</v>
      </c>
      <c r="O5699" s="12" t="n">
        <v>1</v>
      </c>
    </row>
    <row r="5700" customFormat="false" ht="15" hidden="false" customHeight="true" outlineLevel="0" collapsed="false">
      <c r="A5700" s="6" t="n">
        <v>27028</v>
      </c>
      <c r="B5700" s="6" t="s">
        <v>19</v>
      </c>
      <c r="C5700" s="6" t="s">
        <v>37</v>
      </c>
      <c r="D5700" s="6" t="s">
        <v>27</v>
      </c>
      <c r="E5700" s="6" t="s">
        <v>28</v>
      </c>
      <c r="F5700" s="6" t="s">
        <v>75</v>
      </c>
      <c r="G5700" s="6" t="s">
        <v>44</v>
      </c>
      <c r="H5700" s="6" t="n">
        <v>4</v>
      </c>
      <c r="I5700" s="7" t="n">
        <v>299.980011</v>
      </c>
      <c r="J5700" s="6" t="n">
        <v>1</v>
      </c>
      <c r="K5700" s="7" t="n">
        <v>299.980011</v>
      </c>
      <c r="L5700" s="7" t="n">
        <v>3</v>
      </c>
      <c r="M5700" s="8" t="n">
        <v>0.01</v>
      </c>
      <c r="N5700" s="7" t="n">
        <v>112.8499985</v>
      </c>
      <c r="O5700" s="9" t="n">
        <v>0</v>
      </c>
    </row>
    <row r="5701" customFormat="false" ht="15" hidden="false" customHeight="true" outlineLevel="0" collapsed="false">
      <c r="A5701" s="6" t="n">
        <v>55645</v>
      </c>
      <c r="B5701" s="6" t="s">
        <v>46</v>
      </c>
      <c r="C5701" s="6" t="s">
        <v>49</v>
      </c>
      <c r="D5701" s="6" t="s">
        <v>50</v>
      </c>
      <c r="E5701" s="6" t="s">
        <v>63</v>
      </c>
      <c r="F5701" s="6" t="s">
        <v>75</v>
      </c>
      <c r="G5701" s="6" t="s">
        <v>47</v>
      </c>
      <c r="H5701" s="6" t="n">
        <v>2</v>
      </c>
      <c r="I5701" s="7" t="n">
        <v>299.980011</v>
      </c>
      <c r="J5701" s="6" t="n">
        <v>1</v>
      </c>
      <c r="K5701" s="7" t="n">
        <v>299.980011</v>
      </c>
      <c r="L5701" s="7" t="n">
        <v>21</v>
      </c>
      <c r="M5701" s="8" t="n">
        <v>0.07</v>
      </c>
      <c r="N5701" s="7" t="n">
        <v>90.66999817</v>
      </c>
      <c r="O5701" s="12" t="n">
        <v>1</v>
      </c>
    </row>
    <row r="5702" customFormat="false" ht="15" hidden="false" customHeight="true" outlineLevel="0" collapsed="false">
      <c r="A5702" s="6" t="n">
        <v>66888</v>
      </c>
      <c r="B5702" s="6" t="s">
        <v>36</v>
      </c>
      <c r="C5702" s="6" t="s">
        <v>37</v>
      </c>
      <c r="D5702" s="6" t="s">
        <v>21</v>
      </c>
      <c r="E5702" s="6" t="s">
        <v>65</v>
      </c>
      <c r="F5702" s="6" t="s">
        <v>23</v>
      </c>
      <c r="G5702" s="6" t="s">
        <v>47</v>
      </c>
      <c r="H5702" s="6" t="n">
        <v>0</v>
      </c>
      <c r="I5702" s="7" t="n">
        <v>129.9900055</v>
      </c>
      <c r="J5702" s="6" t="n">
        <v>1</v>
      </c>
      <c r="K5702" s="7" t="n">
        <v>129.9900055</v>
      </c>
      <c r="L5702" s="7" t="n">
        <v>16.89999962</v>
      </c>
      <c r="M5702" s="8" t="n">
        <v>0.129999995</v>
      </c>
      <c r="N5702" s="7" t="n">
        <v>-197.9100037</v>
      </c>
      <c r="O5702" s="9" t="n">
        <v>0</v>
      </c>
    </row>
    <row r="5703" customFormat="false" ht="15" hidden="false" customHeight="true" outlineLevel="0" collapsed="false">
      <c r="A5703" s="6" t="n">
        <v>51307</v>
      </c>
      <c r="B5703" s="6" t="s">
        <v>46</v>
      </c>
      <c r="C5703" s="6" t="s">
        <v>49</v>
      </c>
      <c r="D5703" s="6" t="s">
        <v>50</v>
      </c>
      <c r="E5703" s="6" t="s">
        <v>51</v>
      </c>
      <c r="F5703" s="6" t="s">
        <v>73</v>
      </c>
      <c r="G5703" s="6" t="s">
        <v>44</v>
      </c>
      <c r="H5703" s="6" t="n">
        <v>2</v>
      </c>
      <c r="I5703" s="7" t="n">
        <v>39.99000168</v>
      </c>
      <c r="J5703" s="6" t="n">
        <v>3</v>
      </c>
      <c r="K5703" s="7" t="n">
        <v>119.9700012</v>
      </c>
      <c r="L5703" s="7" t="n">
        <v>19.20000076</v>
      </c>
      <c r="M5703" s="8" t="n">
        <v>0.159999996</v>
      </c>
      <c r="N5703" s="7" t="n">
        <v>4.03000021</v>
      </c>
      <c r="O5703" s="12" t="n">
        <v>1</v>
      </c>
    </row>
    <row r="5704" customFormat="false" ht="15" hidden="false" customHeight="true" outlineLevel="0" collapsed="false">
      <c r="A5704" s="6" t="n">
        <v>54367</v>
      </c>
      <c r="B5704" s="6" t="s">
        <v>46</v>
      </c>
      <c r="C5704" s="6" t="s">
        <v>20</v>
      </c>
      <c r="D5704" s="6" t="s">
        <v>50</v>
      </c>
      <c r="E5704" s="6" t="s">
        <v>63</v>
      </c>
      <c r="F5704" s="6" t="s">
        <v>57</v>
      </c>
      <c r="G5704" s="6" t="s">
        <v>34</v>
      </c>
      <c r="H5704" s="6" t="n">
        <v>2</v>
      </c>
      <c r="I5704" s="7" t="n">
        <v>50</v>
      </c>
      <c r="J5704" s="6" t="n">
        <v>3</v>
      </c>
      <c r="K5704" s="7" t="n">
        <v>150</v>
      </c>
      <c r="L5704" s="7" t="n">
        <v>3</v>
      </c>
      <c r="M5704" s="8" t="n">
        <v>0.02</v>
      </c>
      <c r="N5704" s="7" t="n">
        <v>1.470000029</v>
      </c>
      <c r="O5704" s="12" t="n">
        <v>1</v>
      </c>
    </row>
    <row r="5705" customFormat="false" ht="15" hidden="false" customHeight="true" outlineLevel="0" collapsed="false">
      <c r="A5705" s="6" t="n">
        <v>3642</v>
      </c>
      <c r="B5705" s="6" t="s">
        <v>19</v>
      </c>
      <c r="C5705" s="6" t="s">
        <v>20</v>
      </c>
      <c r="D5705" s="6" t="s">
        <v>50</v>
      </c>
      <c r="E5705" s="6" t="s">
        <v>72</v>
      </c>
      <c r="F5705" s="6" t="s">
        <v>23</v>
      </c>
      <c r="G5705" s="6" t="s">
        <v>34</v>
      </c>
      <c r="H5705" s="6" t="n">
        <v>4</v>
      </c>
      <c r="I5705" s="7" t="n">
        <v>129.9900055</v>
      </c>
      <c r="J5705" s="6" t="n">
        <v>1</v>
      </c>
      <c r="K5705" s="7" t="n">
        <v>129.9900055</v>
      </c>
      <c r="L5705" s="7" t="n">
        <v>19.5</v>
      </c>
      <c r="M5705" s="8" t="n">
        <v>0.150000006</v>
      </c>
      <c r="N5705" s="7" t="n">
        <v>6.960000038</v>
      </c>
      <c r="O5705" s="9" t="n">
        <v>0</v>
      </c>
    </row>
    <row r="5706" customFormat="false" ht="15" hidden="false" customHeight="true" outlineLevel="0" collapsed="false">
      <c r="A5706" s="6" t="n">
        <v>41136</v>
      </c>
      <c r="B5706" s="6" t="s">
        <v>19</v>
      </c>
      <c r="C5706" s="6" t="s">
        <v>37</v>
      </c>
      <c r="D5706" s="6" t="s">
        <v>31</v>
      </c>
      <c r="E5706" s="6" t="s">
        <v>56</v>
      </c>
      <c r="F5706" s="6" t="s">
        <v>75</v>
      </c>
      <c r="G5706" s="6" t="s">
        <v>24</v>
      </c>
      <c r="H5706" s="6" t="n">
        <v>4</v>
      </c>
      <c r="I5706" s="7" t="n">
        <v>299.980011</v>
      </c>
      <c r="J5706" s="6" t="n">
        <v>1</v>
      </c>
      <c r="K5706" s="7" t="n">
        <v>299.980011</v>
      </c>
      <c r="L5706" s="7" t="n">
        <v>60</v>
      </c>
      <c r="M5706" s="8" t="n">
        <v>0.200000003</v>
      </c>
      <c r="N5706" s="7" t="n">
        <v>31.20000076</v>
      </c>
      <c r="O5706" s="9" t="n">
        <v>0</v>
      </c>
    </row>
    <row r="5707" customFormat="false" ht="15" hidden="false" customHeight="true" outlineLevel="0" collapsed="false">
      <c r="A5707" s="6" t="n">
        <v>32883</v>
      </c>
      <c r="B5707" s="6" t="s">
        <v>46</v>
      </c>
      <c r="C5707" s="6" t="s">
        <v>20</v>
      </c>
      <c r="D5707" s="6" t="s">
        <v>31</v>
      </c>
      <c r="E5707" s="6" t="s">
        <v>32</v>
      </c>
      <c r="F5707" s="6" t="s">
        <v>29</v>
      </c>
      <c r="G5707" s="6" t="s">
        <v>44</v>
      </c>
      <c r="H5707" s="6" t="n">
        <v>2</v>
      </c>
      <c r="I5707" s="7" t="n">
        <v>99.98999786</v>
      </c>
      <c r="J5707" s="6" t="n">
        <v>3</v>
      </c>
      <c r="K5707" s="7" t="n">
        <v>299.9700012</v>
      </c>
      <c r="L5707" s="7" t="n">
        <v>3</v>
      </c>
      <c r="M5707" s="8" t="n">
        <v>0.01</v>
      </c>
      <c r="N5707" s="7" t="n">
        <v>77.20999908</v>
      </c>
      <c r="O5707" s="12" t="n">
        <v>1</v>
      </c>
    </row>
    <row r="5708" customFormat="false" ht="15" hidden="false" customHeight="true" outlineLevel="0" collapsed="false">
      <c r="A5708" s="6" t="n">
        <v>46134</v>
      </c>
      <c r="B5708" s="6" t="s">
        <v>36</v>
      </c>
      <c r="C5708" s="6" t="s">
        <v>37</v>
      </c>
      <c r="D5708" s="6" t="s">
        <v>38</v>
      </c>
      <c r="E5708" s="6" t="s">
        <v>70</v>
      </c>
      <c r="F5708" s="6" t="s">
        <v>73</v>
      </c>
      <c r="G5708" s="6" t="s">
        <v>24</v>
      </c>
      <c r="H5708" s="6" t="n">
        <v>0</v>
      </c>
      <c r="I5708" s="7" t="n">
        <v>39.99000168</v>
      </c>
      <c r="J5708" s="6" t="n">
        <v>2</v>
      </c>
      <c r="K5708" s="7" t="n">
        <v>79.98000336</v>
      </c>
      <c r="L5708" s="7" t="n">
        <v>12</v>
      </c>
      <c r="M5708" s="8" t="n">
        <v>0.150000006</v>
      </c>
      <c r="N5708" s="7" t="n">
        <v>5.980000019</v>
      </c>
      <c r="O5708" s="9" t="n">
        <v>0</v>
      </c>
    </row>
    <row r="5709" customFormat="false" ht="15" hidden="false" customHeight="true" outlineLevel="0" collapsed="false">
      <c r="A5709" s="6" t="n">
        <v>68314</v>
      </c>
      <c r="B5709" s="6" t="s">
        <v>26</v>
      </c>
      <c r="C5709" s="6" t="s">
        <v>20</v>
      </c>
      <c r="D5709" s="6" t="s">
        <v>21</v>
      </c>
      <c r="E5709" s="6" t="s">
        <v>22</v>
      </c>
      <c r="F5709" s="6" t="s">
        <v>71</v>
      </c>
      <c r="G5709" s="6" t="s">
        <v>34</v>
      </c>
      <c r="H5709" s="6" t="n">
        <v>1</v>
      </c>
      <c r="I5709" s="7" t="n">
        <v>199.9900055</v>
      </c>
      <c r="J5709" s="6" t="n">
        <v>1</v>
      </c>
      <c r="K5709" s="7" t="n">
        <v>199.9900055</v>
      </c>
      <c r="L5709" s="7" t="n">
        <v>26</v>
      </c>
      <c r="M5709" s="8" t="n">
        <v>0.129999995</v>
      </c>
      <c r="N5709" s="7" t="n">
        <v>-15.31000042</v>
      </c>
      <c r="O5709" s="12" t="n">
        <v>1</v>
      </c>
    </row>
    <row r="5710" customFormat="false" ht="15" hidden="false" customHeight="true" outlineLevel="0" collapsed="false">
      <c r="A5710" s="6" t="n">
        <v>44961</v>
      </c>
      <c r="B5710" s="6" t="s">
        <v>19</v>
      </c>
      <c r="C5710" s="6" t="s">
        <v>20</v>
      </c>
      <c r="D5710" s="6" t="s">
        <v>38</v>
      </c>
      <c r="E5710" s="6" t="s">
        <v>92</v>
      </c>
      <c r="F5710" s="6" t="s">
        <v>71</v>
      </c>
      <c r="G5710" s="6" t="s">
        <v>44</v>
      </c>
      <c r="H5710" s="6" t="n">
        <v>4</v>
      </c>
      <c r="I5710" s="7" t="n">
        <v>199.9900055</v>
      </c>
      <c r="J5710" s="6" t="n">
        <v>1</v>
      </c>
      <c r="K5710" s="7" t="n">
        <v>199.9900055</v>
      </c>
      <c r="L5710" s="7" t="n">
        <v>34</v>
      </c>
      <c r="M5710" s="8" t="n">
        <v>0.170000002</v>
      </c>
      <c r="N5710" s="7" t="n">
        <v>46.47999954</v>
      </c>
      <c r="O5710" s="9" t="n">
        <v>0</v>
      </c>
    </row>
    <row r="5711" customFormat="false" ht="15" hidden="false" customHeight="true" outlineLevel="0" collapsed="false">
      <c r="A5711" s="6" t="n">
        <v>36747</v>
      </c>
      <c r="B5711" s="6" t="s">
        <v>19</v>
      </c>
      <c r="C5711" s="6" t="s">
        <v>49</v>
      </c>
      <c r="D5711" s="6" t="s">
        <v>31</v>
      </c>
      <c r="E5711" s="6" t="s">
        <v>62</v>
      </c>
      <c r="F5711" s="6" t="s">
        <v>75</v>
      </c>
      <c r="G5711" s="6" t="s">
        <v>24</v>
      </c>
      <c r="H5711" s="6" t="n">
        <v>4</v>
      </c>
      <c r="I5711" s="7" t="n">
        <v>299.980011</v>
      </c>
      <c r="J5711" s="6" t="n">
        <v>1</v>
      </c>
      <c r="K5711" s="7" t="n">
        <v>299.980011</v>
      </c>
      <c r="L5711" s="7" t="n">
        <v>21</v>
      </c>
      <c r="M5711" s="8" t="n">
        <v>0.07</v>
      </c>
      <c r="N5711" s="7" t="n">
        <v>-172.9700012</v>
      </c>
      <c r="O5711" s="9" t="n">
        <v>0</v>
      </c>
    </row>
    <row r="5712" customFormat="false" ht="15" hidden="false" customHeight="true" outlineLevel="0" collapsed="false">
      <c r="A5712" s="6" t="n">
        <v>25102</v>
      </c>
      <c r="B5712" s="6" t="s">
        <v>26</v>
      </c>
      <c r="C5712" s="6" t="s">
        <v>49</v>
      </c>
      <c r="D5712" s="6" t="s">
        <v>27</v>
      </c>
      <c r="E5712" s="6" t="s">
        <v>69</v>
      </c>
      <c r="F5712" s="6" t="s">
        <v>33</v>
      </c>
      <c r="G5712" s="6" t="s">
        <v>44</v>
      </c>
      <c r="H5712" s="6" t="n">
        <v>1</v>
      </c>
      <c r="I5712" s="7" t="n">
        <v>59.99000168</v>
      </c>
      <c r="J5712" s="6" t="n">
        <v>5</v>
      </c>
      <c r="K5712" s="7" t="n">
        <v>299.9500122</v>
      </c>
      <c r="L5712" s="7" t="n">
        <v>74.98999786</v>
      </c>
      <c r="M5712" s="8" t="n">
        <v>0.25</v>
      </c>
      <c r="N5712" s="7" t="n">
        <v>74.23999786</v>
      </c>
      <c r="O5712" s="12" t="n">
        <v>1</v>
      </c>
    </row>
    <row r="5713" customFormat="false" ht="15" hidden="false" customHeight="true" outlineLevel="0" collapsed="false">
      <c r="A5713" s="6" t="n">
        <v>19665</v>
      </c>
      <c r="B5713" s="6" t="s">
        <v>46</v>
      </c>
      <c r="C5713" s="6" t="s">
        <v>20</v>
      </c>
      <c r="D5713" s="6" t="s">
        <v>21</v>
      </c>
      <c r="E5713" s="6" t="s">
        <v>64</v>
      </c>
      <c r="F5713" s="6" t="s">
        <v>43</v>
      </c>
      <c r="G5713" s="6" t="s">
        <v>34</v>
      </c>
      <c r="H5713" s="6" t="n">
        <v>2</v>
      </c>
      <c r="I5713" s="7" t="n">
        <v>21.98999977</v>
      </c>
      <c r="J5713" s="6" t="n">
        <v>5</v>
      </c>
      <c r="K5713" s="7" t="n">
        <v>109.9499969</v>
      </c>
      <c r="L5713" s="7" t="n">
        <v>18.69000053</v>
      </c>
      <c r="M5713" s="8" t="n">
        <v>0.170000002</v>
      </c>
      <c r="N5713" s="7" t="n">
        <v>-10.31000042</v>
      </c>
      <c r="O5713" s="12" t="n">
        <v>1</v>
      </c>
    </row>
    <row r="5714" customFormat="false" ht="15" hidden="false" customHeight="true" outlineLevel="0" collapsed="false">
      <c r="A5714" s="6" t="n">
        <v>20610</v>
      </c>
      <c r="B5714" s="6" t="s">
        <v>19</v>
      </c>
      <c r="C5714" s="6" t="s">
        <v>20</v>
      </c>
      <c r="D5714" s="6" t="s">
        <v>27</v>
      </c>
      <c r="E5714" s="6" t="s">
        <v>54</v>
      </c>
      <c r="F5714" s="6" t="s">
        <v>75</v>
      </c>
      <c r="G5714" s="6" t="s">
        <v>34</v>
      </c>
      <c r="H5714" s="6" t="n">
        <v>4</v>
      </c>
      <c r="I5714" s="7" t="n">
        <v>299.980011</v>
      </c>
      <c r="J5714" s="6" t="n">
        <v>1</v>
      </c>
      <c r="K5714" s="7" t="n">
        <v>299.980011</v>
      </c>
      <c r="L5714" s="7" t="n">
        <v>6</v>
      </c>
      <c r="M5714" s="8" t="n">
        <v>0.02</v>
      </c>
      <c r="N5714" s="7" t="n">
        <v>92.01999664</v>
      </c>
      <c r="O5714" s="12" t="n">
        <v>1</v>
      </c>
    </row>
    <row r="5715" customFormat="false" ht="15" hidden="false" customHeight="true" outlineLevel="0" collapsed="false">
      <c r="A5715" s="6" t="n">
        <v>32575</v>
      </c>
      <c r="B5715" s="6" t="s">
        <v>26</v>
      </c>
      <c r="C5715" s="6" t="s">
        <v>49</v>
      </c>
      <c r="D5715" s="6" t="s">
        <v>31</v>
      </c>
      <c r="E5715" s="6" t="s">
        <v>86</v>
      </c>
      <c r="F5715" s="6" t="s">
        <v>71</v>
      </c>
      <c r="G5715" s="6" t="s">
        <v>34</v>
      </c>
      <c r="H5715" s="6" t="n">
        <v>1</v>
      </c>
      <c r="I5715" s="7" t="n">
        <v>199.9900055</v>
      </c>
      <c r="J5715" s="6" t="n">
        <v>1</v>
      </c>
      <c r="K5715" s="7" t="n">
        <v>199.9900055</v>
      </c>
      <c r="L5715" s="7" t="n">
        <v>4</v>
      </c>
      <c r="M5715" s="8" t="n">
        <v>0.02</v>
      </c>
      <c r="N5715" s="7" t="n">
        <v>92.12000275</v>
      </c>
      <c r="O5715" s="12" t="n">
        <v>1</v>
      </c>
    </row>
    <row r="5716" customFormat="false" ht="15" hidden="false" customHeight="true" outlineLevel="0" collapsed="false">
      <c r="A5716" s="6" t="n">
        <v>67663</v>
      </c>
      <c r="B5716" s="6" t="s">
        <v>46</v>
      </c>
      <c r="C5716" s="6" t="s">
        <v>20</v>
      </c>
      <c r="D5716" s="6" t="s">
        <v>21</v>
      </c>
      <c r="E5716" s="6" t="s">
        <v>64</v>
      </c>
      <c r="F5716" s="6" t="s">
        <v>23</v>
      </c>
      <c r="G5716" s="6" t="s">
        <v>44</v>
      </c>
      <c r="H5716" s="6" t="n">
        <v>2</v>
      </c>
      <c r="I5716" s="7" t="n">
        <v>129.9900055</v>
      </c>
      <c r="J5716" s="6" t="n">
        <v>1</v>
      </c>
      <c r="K5716" s="7" t="n">
        <v>129.9900055</v>
      </c>
      <c r="L5716" s="7" t="n">
        <v>13</v>
      </c>
      <c r="M5716" s="8" t="n">
        <v>0.100000001</v>
      </c>
      <c r="N5716" s="7" t="n">
        <v>-4.449999809</v>
      </c>
      <c r="O5716" s="12" t="n">
        <v>1</v>
      </c>
    </row>
    <row r="5717" customFormat="false" ht="15" hidden="false" customHeight="true" outlineLevel="0" collapsed="false">
      <c r="A5717" s="6" t="n">
        <v>1288</v>
      </c>
      <c r="B5717" s="6" t="s">
        <v>19</v>
      </c>
      <c r="C5717" s="6" t="s">
        <v>20</v>
      </c>
      <c r="D5717" s="6" t="s">
        <v>50</v>
      </c>
      <c r="E5717" s="6" t="s">
        <v>72</v>
      </c>
      <c r="F5717" s="6" t="s">
        <v>58</v>
      </c>
      <c r="G5717" s="6" t="s">
        <v>44</v>
      </c>
      <c r="H5717" s="6" t="n">
        <v>4</v>
      </c>
      <c r="I5717" s="7" t="n">
        <v>49.97999954</v>
      </c>
      <c r="J5717" s="6" t="n">
        <v>2</v>
      </c>
      <c r="K5717" s="7" t="n">
        <v>99.95999908</v>
      </c>
      <c r="L5717" s="7" t="n">
        <v>17.98999977</v>
      </c>
      <c r="M5717" s="8" t="n">
        <v>0.180000007</v>
      </c>
      <c r="N5717" s="7" t="n">
        <v>36.88999939</v>
      </c>
      <c r="O5717" s="9" t="n">
        <v>0</v>
      </c>
    </row>
    <row r="5718" customFormat="false" ht="15" hidden="false" customHeight="true" outlineLevel="0" collapsed="false">
      <c r="A5718" s="6" t="n">
        <v>2552</v>
      </c>
      <c r="B5718" s="6" t="s">
        <v>19</v>
      </c>
      <c r="C5718" s="6" t="s">
        <v>37</v>
      </c>
      <c r="D5718" s="6" t="s">
        <v>50</v>
      </c>
      <c r="E5718" s="6" t="s">
        <v>51</v>
      </c>
      <c r="F5718" s="6" t="s">
        <v>75</v>
      </c>
      <c r="G5718" s="6" t="s">
        <v>44</v>
      </c>
      <c r="H5718" s="6" t="n">
        <v>4</v>
      </c>
      <c r="I5718" s="7" t="n">
        <v>299.980011</v>
      </c>
      <c r="J5718" s="6" t="n">
        <v>1</v>
      </c>
      <c r="K5718" s="7" t="n">
        <v>299.980011</v>
      </c>
      <c r="L5718" s="7" t="n">
        <v>60</v>
      </c>
      <c r="M5718" s="8" t="n">
        <v>0.200000003</v>
      </c>
      <c r="N5718" s="7" t="n">
        <v>-51.36000061</v>
      </c>
      <c r="O5718" s="9" t="n">
        <v>0</v>
      </c>
    </row>
    <row r="5719" customFormat="false" ht="15" hidden="false" customHeight="true" outlineLevel="0" collapsed="false">
      <c r="A5719" s="6" t="n">
        <v>46141</v>
      </c>
      <c r="B5719" s="6" t="s">
        <v>46</v>
      </c>
      <c r="C5719" s="6" t="s">
        <v>20</v>
      </c>
      <c r="D5719" s="6" t="s">
        <v>27</v>
      </c>
      <c r="E5719" s="6" t="s">
        <v>79</v>
      </c>
      <c r="F5719" s="6" t="s">
        <v>29</v>
      </c>
      <c r="G5719" s="6" t="s">
        <v>24</v>
      </c>
      <c r="H5719" s="6" t="n">
        <v>2</v>
      </c>
      <c r="I5719" s="7" t="n">
        <v>99.98999786</v>
      </c>
      <c r="J5719" s="6" t="n">
        <v>3</v>
      </c>
      <c r="K5719" s="7" t="n">
        <v>299.9700012</v>
      </c>
      <c r="L5719" s="7" t="n">
        <v>15</v>
      </c>
      <c r="M5719" s="8" t="n">
        <v>0.050000001</v>
      </c>
      <c r="N5719" s="7" t="n">
        <v>-20.22999954</v>
      </c>
      <c r="O5719" s="9" t="n">
        <v>0</v>
      </c>
    </row>
    <row r="5720" customFormat="false" ht="15" hidden="false" customHeight="true" outlineLevel="0" collapsed="false">
      <c r="A5720" s="6" t="n">
        <v>56373</v>
      </c>
      <c r="B5720" s="6" t="s">
        <v>46</v>
      </c>
      <c r="C5720" s="6" t="s">
        <v>20</v>
      </c>
      <c r="D5720" s="6" t="s">
        <v>50</v>
      </c>
      <c r="E5720" s="6" t="s">
        <v>63</v>
      </c>
      <c r="F5720" s="6" t="s">
        <v>29</v>
      </c>
      <c r="G5720" s="6" t="s">
        <v>24</v>
      </c>
      <c r="H5720" s="6" t="n">
        <v>2</v>
      </c>
      <c r="I5720" s="7" t="n">
        <v>99.98999786</v>
      </c>
      <c r="J5720" s="6" t="n">
        <v>2</v>
      </c>
      <c r="K5720" s="7" t="n">
        <v>199.9799957</v>
      </c>
      <c r="L5720" s="7" t="n">
        <v>36</v>
      </c>
      <c r="M5720" s="8" t="n">
        <v>0.180000007</v>
      </c>
      <c r="N5720" s="7" t="n">
        <v>14.43000031</v>
      </c>
      <c r="O5720" s="12" t="n">
        <v>1</v>
      </c>
    </row>
    <row r="5721" customFormat="false" ht="15" hidden="false" customHeight="true" outlineLevel="0" collapsed="false">
      <c r="A5721" s="6" t="n">
        <v>49548</v>
      </c>
      <c r="B5721" s="6" t="s">
        <v>19</v>
      </c>
      <c r="C5721" s="6" t="s">
        <v>20</v>
      </c>
      <c r="D5721" s="6" t="s">
        <v>21</v>
      </c>
      <c r="E5721" s="6" t="s">
        <v>66</v>
      </c>
      <c r="F5721" s="6" t="s">
        <v>23</v>
      </c>
      <c r="G5721" s="6" t="s">
        <v>44</v>
      </c>
      <c r="H5721" s="6" t="n">
        <v>4</v>
      </c>
      <c r="I5721" s="7" t="n">
        <v>129.9900055</v>
      </c>
      <c r="J5721" s="6" t="n">
        <v>1</v>
      </c>
      <c r="K5721" s="7" t="n">
        <v>129.9900055</v>
      </c>
      <c r="L5721" s="7" t="n">
        <v>16.89999962</v>
      </c>
      <c r="M5721" s="8" t="n">
        <v>0.129999995</v>
      </c>
      <c r="N5721" s="7" t="n">
        <v>54.27999878</v>
      </c>
      <c r="O5721" s="9" t="n">
        <v>0</v>
      </c>
    </row>
    <row r="5722" customFormat="false" ht="15" hidden="false" customHeight="true" outlineLevel="0" collapsed="false">
      <c r="A5722" s="6" t="n">
        <v>37590</v>
      </c>
      <c r="B5722" s="6" t="s">
        <v>19</v>
      </c>
      <c r="C5722" s="6" t="s">
        <v>49</v>
      </c>
      <c r="D5722" s="6" t="s">
        <v>31</v>
      </c>
      <c r="E5722" s="6" t="s">
        <v>56</v>
      </c>
      <c r="F5722" s="6" t="s">
        <v>33</v>
      </c>
      <c r="G5722" s="6" t="s">
        <v>24</v>
      </c>
      <c r="H5722" s="6" t="n">
        <v>4</v>
      </c>
      <c r="I5722" s="7" t="n">
        <v>59.99000168</v>
      </c>
      <c r="J5722" s="6" t="n">
        <v>1</v>
      </c>
      <c r="K5722" s="7" t="n">
        <v>59.99000168</v>
      </c>
      <c r="L5722" s="7" t="n">
        <v>10.80000019</v>
      </c>
      <c r="M5722" s="8" t="n">
        <v>0.180000007</v>
      </c>
      <c r="N5722" s="7" t="n">
        <v>-76.25</v>
      </c>
      <c r="O5722" s="12" t="n">
        <v>1</v>
      </c>
    </row>
    <row r="5723" customFormat="false" ht="15" hidden="false" customHeight="true" outlineLevel="0" collapsed="false">
      <c r="A5723" s="6" t="n">
        <v>25901</v>
      </c>
      <c r="B5723" s="6" t="s">
        <v>26</v>
      </c>
      <c r="C5723" s="6" t="s">
        <v>20</v>
      </c>
      <c r="D5723" s="6" t="s">
        <v>27</v>
      </c>
      <c r="E5723" s="6" t="s">
        <v>42</v>
      </c>
      <c r="F5723" s="6" t="s">
        <v>29</v>
      </c>
      <c r="G5723" s="6" t="s">
        <v>34</v>
      </c>
      <c r="H5723" s="6" t="n">
        <v>1</v>
      </c>
      <c r="I5723" s="7" t="n">
        <v>99.98999786</v>
      </c>
      <c r="J5723" s="6" t="n">
        <v>3</v>
      </c>
      <c r="K5723" s="7" t="n">
        <v>299.9700012</v>
      </c>
      <c r="L5723" s="7" t="n">
        <v>15</v>
      </c>
      <c r="M5723" s="8" t="n">
        <v>0.050000001</v>
      </c>
      <c r="N5723" s="7" t="n">
        <v>82.63999939</v>
      </c>
      <c r="O5723" s="12" t="n">
        <v>1</v>
      </c>
    </row>
    <row r="5724" customFormat="false" ht="15" hidden="false" customHeight="true" outlineLevel="0" collapsed="false">
      <c r="A5724" s="6" t="n">
        <v>64926</v>
      </c>
      <c r="B5724" s="6" t="s">
        <v>19</v>
      </c>
      <c r="C5724" s="6" t="s">
        <v>49</v>
      </c>
      <c r="D5724" s="6" t="s">
        <v>21</v>
      </c>
      <c r="E5724" s="6" t="s">
        <v>65</v>
      </c>
      <c r="F5724" s="6" t="s">
        <v>77</v>
      </c>
      <c r="G5724" s="6" t="s">
        <v>44</v>
      </c>
      <c r="H5724" s="6" t="n">
        <v>4</v>
      </c>
      <c r="I5724" s="7" t="n">
        <v>99.98999786</v>
      </c>
      <c r="J5724" s="6" t="n">
        <v>3</v>
      </c>
      <c r="K5724" s="7" t="n">
        <v>299.9700012</v>
      </c>
      <c r="L5724" s="7" t="n">
        <v>16.5</v>
      </c>
      <c r="M5724" s="8" t="n">
        <v>0.059999999</v>
      </c>
      <c r="N5724" s="7" t="n">
        <v>22.68000031</v>
      </c>
      <c r="O5724" s="9" t="n">
        <v>0</v>
      </c>
    </row>
    <row r="5725" customFormat="false" ht="15" hidden="false" customHeight="true" outlineLevel="0" collapsed="false">
      <c r="A5725" s="6" t="n">
        <v>5938</v>
      </c>
      <c r="B5725" s="6" t="s">
        <v>19</v>
      </c>
      <c r="C5725" s="6" t="s">
        <v>37</v>
      </c>
      <c r="D5725" s="6" t="s">
        <v>50</v>
      </c>
      <c r="E5725" s="6" t="s">
        <v>51</v>
      </c>
      <c r="F5725" s="6" t="s">
        <v>57</v>
      </c>
      <c r="G5725" s="6" t="s">
        <v>24</v>
      </c>
      <c r="H5725" s="6" t="n">
        <v>4</v>
      </c>
      <c r="I5725" s="7" t="n">
        <v>50</v>
      </c>
      <c r="J5725" s="6" t="n">
        <v>2</v>
      </c>
      <c r="K5725" s="7" t="n">
        <v>100</v>
      </c>
      <c r="L5725" s="7" t="n">
        <v>16</v>
      </c>
      <c r="M5725" s="8" t="n">
        <v>0.159999996</v>
      </c>
      <c r="N5725" s="7" t="n">
        <v>30.48999977</v>
      </c>
      <c r="O5725" s="9" t="n">
        <v>0</v>
      </c>
    </row>
    <row r="5726" customFormat="false" ht="15" hidden="false" customHeight="true" outlineLevel="0" collapsed="false">
      <c r="A5726" s="6" t="n">
        <v>42116</v>
      </c>
      <c r="B5726" s="6" t="s">
        <v>19</v>
      </c>
      <c r="C5726" s="6" t="s">
        <v>20</v>
      </c>
      <c r="D5726" s="6" t="s">
        <v>27</v>
      </c>
      <c r="E5726" s="6" t="s">
        <v>69</v>
      </c>
      <c r="F5726" s="6" t="s">
        <v>57</v>
      </c>
      <c r="G5726" s="6" t="s">
        <v>47</v>
      </c>
      <c r="H5726" s="6" t="n">
        <v>4</v>
      </c>
      <c r="I5726" s="7" t="n">
        <v>50</v>
      </c>
      <c r="J5726" s="6" t="n">
        <v>3</v>
      </c>
      <c r="K5726" s="7" t="n">
        <v>150</v>
      </c>
      <c r="L5726" s="7" t="n">
        <v>0</v>
      </c>
      <c r="M5726" s="8" t="n">
        <v>0</v>
      </c>
      <c r="N5726" s="7" t="n">
        <v>50.70000076</v>
      </c>
      <c r="O5726" s="9" t="n">
        <v>0</v>
      </c>
    </row>
    <row r="5727" customFormat="false" ht="15" hidden="false" customHeight="true" outlineLevel="0" collapsed="false">
      <c r="A5727" s="6" t="n">
        <v>73542</v>
      </c>
      <c r="B5727" s="6" t="s">
        <v>19</v>
      </c>
      <c r="C5727" s="6" t="s">
        <v>37</v>
      </c>
      <c r="D5727" s="6" t="s">
        <v>27</v>
      </c>
      <c r="E5727" s="6" t="s">
        <v>69</v>
      </c>
      <c r="F5727" s="6" t="s">
        <v>76</v>
      </c>
      <c r="G5727" s="6" t="s">
        <v>44</v>
      </c>
      <c r="H5727" s="6" t="n">
        <v>4</v>
      </c>
      <c r="I5727" s="7" t="n">
        <v>39.75</v>
      </c>
      <c r="J5727" s="6" t="n">
        <v>1</v>
      </c>
      <c r="K5727" s="7" t="n">
        <v>39.75</v>
      </c>
      <c r="L5727" s="7" t="n">
        <v>2.190000057</v>
      </c>
      <c r="M5727" s="8" t="n">
        <v>0.059999999</v>
      </c>
      <c r="N5727" s="7" t="n">
        <v>17.28000069</v>
      </c>
      <c r="O5727" s="9" t="n">
        <v>0</v>
      </c>
    </row>
    <row r="5728" customFormat="false" ht="15" hidden="false" customHeight="true" outlineLevel="0" collapsed="false">
      <c r="A5728" s="6" t="n">
        <v>17452</v>
      </c>
      <c r="B5728" s="6" t="s">
        <v>19</v>
      </c>
      <c r="C5728" s="6" t="s">
        <v>49</v>
      </c>
      <c r="D5728" s="6" t="s">
        <v>21</v>
      </c>
      <c r="E5728" s="6" t="s">
        <v>22</v>
      </c>
      <c r="F5728" s="6" t="s">
        <v>75</v>
      </c>
      <c r="G5728" s="6" t="s">
        <v>24</v>
      </c>
      <c r="H5728" s="6" t="n">
        <v>4</v>
      </c>
      <c r="I5728" s="7" t="n">
        <v>299.980011</v>
      </c>
      <c r="J5728" s="6" t="n">
        <v>1</v>
      </c>
      <c r="K5728" s="7" t="n">
        <v>299.980011</v>
      </c>
      <c r="L5728" s="7" t="n">
        <v>75</v>
      </c>
      <c r="M5728" s="8" t="n">
        <v>0.25</v>
      </c>
      <c r="N5728" s="7" t="n">
        <v>40.5</v>
      </c>
      <c r="O5728" s="9" t="n">
        <v>0</v>
      </c>
    </row>
    <row r="5729" customFormat="false" ht="15" hidden="false" customHeight="true" outlineLevel="0" collapsed="false">
      <c r="A5729" s="6" t="n">
        <v>17924</v>
      </c>
      <c r="B5729" s="6" t="s">
        <v>19</v>
      </c>
      <c r="C5729" s="6" t="s">
        <v>49</v>
      </c>
      <c r="D5729" s="6" t="s">
        <v>21</v>
      </c>
      <c r="E5729" s="6" t="s">
        <v>64</v>
      </c>
      <c r="F5729" s="6" t="s">
        <v>71</v>
      </c>
      <c r="G5729" s="6" t="s">
        <v>34</v>
      </c>
      <c r="H5729" s="6" t="n">
        <v>4</v>
      </c>
      <c r="I5729" s="7" t="n">
        <v>199.9900055</v>
      </c>
      <c r="J5729" s="6" t="n">
        <v>1</v>
      </c>
      <c r="K5729" s="7" t="n">
        <v>199.9900055</v>
      </c>
      <c r="L5729" s="7" t="n">
        <v>34</v>
      </c>
      <c r="M5729" s="8" t="n">
        <v>0.170000002</v>
      </c>
      <c r="N5729" s="7" t="n">
        <v>78.01999664</v>
      </c>
      <c r="O5729" s="12" t="n">
        <v>1</v>
      </c>
    </row>
    <row r="5730" customFormat="false" ht="15" hidden="false" customHeight="true" outlineLevel="0" collapsed="false">
      <c r="A5730" s="6" t="n">
        <v>50530</v>
      </c>
      <c r="B5730" s="6" t="s">
        <v>46</v>
      </c>
      <c r="C5730" s="6" t="s">
        <v>20</v>
      </c>
      <c r="D5730" s="6" t="s">
        <v>21</v>
      </c>
      <c r="E5730" s="6" t="s">
        <v>66</v>
      </c>
      <c r="F5730" s="6" t="s">
        <v>73</v>
      </c>
      <c r="G5730" s="6" t="s">
        <v>44</v>
      </c>
      <c r="H5730" s="6" t="n">
        <v>2</v>
      </c>
      <c r="I5730" s="7" t="n">
        <v>39.99000168</v>
      </c>
      <c r="J5730" s="6" t="n">
        <v>4</v>
      </c>
      <c r="K5730" s="7" t="n">
        <v>159.9600067</v>
      </c>
      <c r="L5730" s="7" t="n">
        <v>0</v>
      </c>
      <c r="M5730" s="8" t="n">
        <v>0</v>
      </c>
      <c r="N5730" s="7" t="n">
        <v>39.99000168</v>
      </c>
      <c r="O5730" s="12" t="n">
        <v>1</v>
      </c>
    </row>
    <row r="5731" customFormat="false" ht="15" hidden="false" customHeight="true" outlineLevel="0" collapsed="false">
      <c r="A5731" s="6" t="n">
        <v>7989</v>
      </c>
      <c r="B5731" s="6" t="s">
        <v>26</v>
      </c>
      <c r="C5731" s="6" t="s">
        <v>49</v>
      </c>
      <c r="D5731" s="6" t="s">
        <v>50</v>
      </c>
      <c r="E5731" s="6" t="s">
        <v>72</v>
      </c>
      <c r="F5731" s="6" t="s">
        <v>71</v>
      </c>
      <c r="G5731" s="6" t="s">
        <v>34</v>
      </c>
      <c r="H5731" s="6" t="n">
        <v>1</v>
      </c>
      <c r="I5731" s="7" t="n">
        <v>199.9900055</v>
      </c>
      <c r="J5731" s="6" t="n">
        <v>1</v>
      </c>
      <c r="K5731" s="7" t="n">
        <v>199.9900055</v>
      </c>
      <c r="L5731" s="7" t="n">
        <v>6</v>
      </c>
      <c r="M5731" s="8" t="n">
        <v>0.029999999</v>
      </c>
      <c r="N5731" s="7" t="n">
        <v>14.55000019</v>
      </c>
      <c r="O5731" s="12" t="n">
        <v>1</v>
      </c>
    </row>
    <row r="5732" customFormat="false" ht="15" hidden="false" customHeight="true" outlineLevel="0" collapsed="false">
      <c r="A5732" s="6" t="n">
        <v>4496</v>
      </c>
      <c r="B5732" s="6" t="s">
        <v>19</v>
      </c>
      <c r="C5732" s="6" t="s">
        <v>20</v>
      </c>
      <c r="D5732" s="6" t="s">
        <v>50</v>
      </c>
      <c r="E5732" s="6" t="s">
        <v>72</v>
      </c>
      <c r="F5732" s="6" t="s">
        <v>40</v>
      </c>
      <c r="G5732" s="6" t="s">
        <v>34</v>
      </c>
      <c r="H5732" s="6" t="n">
        <v>4</v>
      </c>
      <c r="I5732" s="7" t="n">
        <v>399.980011</v>
      </c>
      <c r="J5732" s="6" t="n">
        <v>1</v>
      </c>
      <c r="K5732" s="7" t="n">
        <v>399.980011</v>
      </c>
      <c r="L5732" s="7" t="n">
        <v>16</v>
      </c>
      <c r="M5732" s="8" t="n">
        <v>0.039999999</v>
      </c>
      <c r="N5732" s="7" t="n">
        <v>42.24000168</v>
      </c>
      <c r="O5732" s="9" t="n">
        <v>0</v>
      </c>
    </row>
    <row r="5733" customFormat="false" ht="15" hidden="false" customHeight="true" outlineLevel="0" collapsed="false">
      <c r="A5733" s="6" t="n">
        <v>31234</v>
      </c>
      <c r="B5733" s="6" t="s">
        <v>19</v>
      </c>
      <c r="C5733" s="6" t="s">
        <v>20</v>
      </c>
      <c r="D5733" s="6" t="s">
        <v>27</v>
      </c>
      <c r="E5733" s="6" t="s">
        <v>42</v>
      </c>
      <c r="F5733" s="6" t="s">
        <v>23</v>
      </c>
      <c r="G5733" s="6" t="s">
        <v>44</v>
      </c>
      <c r="H5733" s="6" t="n">
        <v>4</v>
      </c>
      <c r="I5733" s="7" t="n">
        <v>129.9900055</v>
      </c>
      <c r="J5733" s="6" t="n">
        <v>1</v>
      </c>
      <c r="K5733" s="7" t="n">
        <v>129.9900055</v>
      </c>
      <c r="L5733" s="7" t="n">
        <v>11.69999981</v>
      </c>
      <c r="M5733" s="8" t="n">
        <v>0.090000004</v>
      </c>
      <c r="N5733" s="7" t="n">
        <v>10.28999996</v>
      </c>
      <c r="O5733" s="12" t="n">
        <v>1</v>
      </c>
    </row>
    <row r="5734" customFormat="false" ht="15" hidden="false" customHeight="true" outlineLevel="0" collapsed="false">
      <c r="A5734" s="6" t="n">
        <v>9606</v>
      </c>
      <c r="B5734" s="6" t="s">
        <v>26</v>
      </c>
      <c r="C5734" s="6" t="s">
        <v>49</v>
      </c>
      <c r="D5734" s="6" t="s">
        <v>50</v>
      </c>
      <c r="E5734" s="6" t="s">
        <v>63</v>
      </c>
      <c r="F5734" s="6" t="s">
        <v>23</v>
      </c>
      <c r="G5734" s="6" t="s">
        <v>34</v>
      </c>
      <c r="H5734" s="6" t="n">
        <v>1</v>
      </c>
      <c r="I5734" s="7" t="n">
        <v>129.9900055</v>
      </c>
      <c r="J5734" s="6" t="n">
        <v>1</v>
      </c>
      <c r="K5734" s="7" t="n">
        <v>129.9900055</v>
      </c>
      <c r="L5734" s="7" t="n">
        <v>0</v>
      </c>
      <c r="M5734" s="8" t="n">
        <v>0</v>
      </c>
      <c r="N5734" s="7" t="n">
        <v>40.68999863</v>
      </c>
      <c r="O5734" s="12" t="n">
        <v>1</v>
      </c>
    </row>
    <row r="5735" customFormat="false" ht="15" hidden="false" customHeight="true" outlineLevel="0" collapsed="false">
      <c r="A5735" s="6" t="n">
        <v>38533</v>
      </c>
      <c r="B5735" s="6" t="s">
        <v>19</v>
      </c>
      <c r="C5735" s="6" t="s">
        <v>20</v>
      </c>
      <c r="D5735" s="6" t="s">
        <v>31</v>
      </c>
      <c r="E5735" s="6" t="s">
        <v>56</v>
      </c>
      <c r="F5735" s="6" t="s">
        <v>33</v>
      </c>
      <c r="G5735" s="6" t="s">
        <v>24</v>
      </c>
      <c r="H5735" s="6" t="n">
        <v>4</v>
      </c>
      <c r="I5735" s="7" t="n">
        <v>59.99000168</v>
      </c>
      <c r="J5735" s="6" t="n">
        <v>5</v>
      </c>
      <c r="K5735" s="7" t="n">
        <v>299.9500122</v>
      </c>
      <c r="L5735" s="7" t="n">
        <v>30</v>
      </c>
      <c r="M5735" s="8" t="n">
        <v>0.100000001</v>
      </c>
      <c r="N5735" s="7" t="n">
        <v>-180.0599976</v>
      </c>
      <c r="O5735" s="9" t="n">
        <v>0</v>
      </c>
    </row>
    <row r="5736" customFormat="false" ht="15" hidden="false" customHeight="true" outlineLevel="0" collapsed="false">
      <c r="A5736" s="6" t="n">
        <v>11686</v>
      </c>
      <c r="B5736" s="6" t="s">
        <v>19</v>
      </c>
      <c r="C5736" s="6" t="s">
        <v>20</v>
      </c>
      <c r="D5736" s="6" t="s">
        <v>21</v>
      </c>
      <c r="E5736" s="6" t="s">
        <v>65</v>
      </c>
      <c r="F5736" s="6" t="s">
        <v>58</v>
      </c>
      <c r="G5736" s="6" t="s">
        <v>34</v>
      </c>
      <c r="H5736" s="6" t="n">
        <v>4</v>
      </c>
      <c r="I5736" s="7" t="n">
        <v>49.97999954</v>
      </c>
      <c r="J5736" s="6" t="n">
        <v>3</v>
      </c>
      <c r="K5736" s="7" t="n">
        <v>149.9400024</v>
      </c>
      <c r="L5736" s="7" t="n">
        <v>0</v>
      </c>
      <c r="M5736" s="8" t="n">
        <v>0</v>
      </c>
      <c r="N5736" s="7" t="n">
        <v>-5.699999809</v>
      </c>
      <c r="O5736" s="9" t="n">
        <v>0</v>
      </c>
    </row>
    <row r="5737" customFormat="false" ht="15" hidden="false" customHeight="true" outlineLevel="0" collapsed="false">
      <c r="A5737" s="6" t="n">
        <v>68382</v>
      </c>
      <c r="B5737" s="6" t="s">
        <v>19</v>
      </c>
      <c r="C5737" s="6" t="s">
        <v>49</v>
      </c>
      <c r="D5737" s="6" t="s">
        <v>21</v>
      </c>
      <c r="E5737" s="6" t="s">
        <v>22</v>
      </c>
      <c r="F5737" s="6" t="s">
        <v>73</v>
      </c>
      <c r="G5737" s="6" t="s">
        <v>34</v>
      </c>
      <c r="H5737" s="6" t="n">
        <v>4</v>
      </c>
      <c r="I5737" s="7" t="n">
        <v>39.99000168</v>
      </c>
      <c r="J5737" s="6" t="n">
        <v>5</v>
      </c>
      <c r="K5737" s="7" t="n">
        <v>199.9499969</v>
      </c>
      <c r="L5737" s="7" t="n">
        <v>31.98999977</v>
      </c>
      <c r="M5737" s="8" t="n">
        <v>0.159999996</v>
      </c>
      <c r="N5737" s="7" t="n">
        <v>77.26000214</v>
      </c>
      <c r="O5737" s="9" t="n">
        <v>0</v>
      </c>
    </row>
    <row r="5738" customFormat="false" ht="15" hidden="false" customHeight="true" outlineLevel="0" collapsed="false">
      <c r="A5738" s="6" t="n">
        <v>52065</v>
      </c>
      <c r="B5738" s="6" t="s">
        <v>19</v>
      </c>
      <c r="C5738" s="6" t="s">
        <v>20</v>
      </c>
      <c r="D5738" s="6" t="s">
        <v>50</v>
      </c>
      <c r="E5738" s="6" t="s">
        <v>51</v>
      </c>
      <c r="F5738" s="6" t="s">
        <v>74</v>
      </c>
      <c r="G5738" s="6" t="s">
        <v>24</v>
      </c>
      <c r="H5738" s="6" t="n">
        <v>4</v>
      </c>
      <c r="I5738" s="7" t="n">
        <v>31.98999977</v>
      </c>
      <c r="J5738" s="6" t="n">
        <v>3</v>
      </c>
      <c r="K5738" s="7" t="n">
        <v>95.97000122</v>
      </c>
      <c r="L5738" s="7" t="n">
        <v>19.19000053</v>
      </c>
      <c r="M5738" s="8" t="n">
        <v>0.200000003</v>
      </c>
      <c r="N5738" s="7" t="n">
        <v>23.79999924</v>
      </c>
      <c r="O5738" s="12" t="n">
        <v>1</v>
      </c>
    </row>
    <row r="5739" customFormat="false" ht="15" hidden="false" customHeight="true" outlineLevel="0" collapsed="false">
      <c r="A5739" s="6" t="n">
        <v>69994</v>
      </c>
      <c r="B5739" s="6" t="s">
        <v>46</v>
      </c>
      <c r="C5739" s="6" t="s">
        <v>20</v>
      </c>
      <c r="D5739" s="6" t="s">
        <v>21</v>
      </c>
      <c r="E5739" s="6" t="s">
        <v>65</v>
      </c>
      <c r="F5739" s="6" t="s">
        <v>101</v>
      </c>
      <c r="G5739" s="6" t="s">
        <v>34</v>
      </c>
      <c r="H5739" s="6" t="n">
        <v>2</v>
      </c>
      <c r="I5739" s="7" t="n">
        <v>357.1000061</v>
      </c>
      <c r="J5739" s="6" t="n">
        <v>1</v>
      </c>
      <c r="K5739" s="7" t="n">
        <v>357.1000061</v>
      </c>
      <c r="L5739" s="7" t="n">
        <v>32.13999939</v>
      </c>
      <c r="M5739" s="8" t="n">
        <v>0.090000004</v>
      </c>
      <c r="N5739" s="7" t="n">
        <v>142.9799957</v>
      </c>
      <c r="O5739" s="12" t="n">
        <v>1</v>
      </c>
    </row>
    <row r="5740" customFormat="false" ht="15" hidden="false" customHeight="true" outlineLevel="0" collapsed="false">
      <c r="A5740" s="6" t="n">
        <v>7277</v>
      </c>
      <c r="B5740" s="6" t="s">
        <v>26</v>
      </c>
      <c r="C5740" s="6" t="s">
        <v>37</v>
      </c>
      <c r="D5740" s="6" t="s">
        <v>50</v>
      </c>
      <c r="E5740" s="6" t="s">
        <v>63</v>
      </c>
      <c r="F5740" s="6" t="s">
        <v>73</v>
      </c>
      <c r="G5740" s="6" t="s">
        <v>47</v>
      </c>
      <c r="H5740" s="6" t="n">
        <v>1</v>
      </c>
      <c r="I5740" s="7" t="n">
        <v>39.99000168</v>
      </c>
      <c r="J5740" s="6" t="n">
        <v>1</v>
      </c>
      <c r="K5740" s="7" t="n">
        <v>39.99000168</v>
      </c>
      <c r="L5740" s="7" t="n">
        <v>1.600000024</v>
      </c>
      <c r="M5740" s="8" t="n">
        <v>0.039999999</v>
      </c>
      <c r="N5740" s="7" t="n">
        <v>-7.679999828</v>
      </c>
      <c r="O5740" s="12" t="n">
        <v>1</v>
      </c>
    </row>
    <row r="5741" customFormat="false" ht="15" hidden="false" customHeight="true" outlineLevel="0" collapsed="false">
      <c r="A5741" s="6" t="n">
        <v>39396</v>
      </c>
      <c r="B5741" s="6" t="s">
        <v>19</v>
      </c>
      <c r="C5741" s="6" t="s">
        <v>37</v>
      </c>
      <c r="D5741" s="6" t="s">
        <v>31</v>
      </c>
      <c r="E5741" s="6" t="s">
        <v>56</v>
      </c>
      <c r="F5741" s="6" t="s">
        <v>33</v>
      </c>
      <c r="G5741" s="6" t="s">
        <v>24</v>
      </c>
      <c r="H5741" s="6" t="n">
        <v>4</v>
      </c>
      <c r="I5741" s="7" t="n">
        <v>59.99000168</v>
      </c>
      <c r="J5741" s="6" t="n">
        <v>4</v>
      </c>
      <c r="K5741" s="7" t="n">
        <v>239.9600067</v>
      </c>
      <c r="L5741" s="7" t="n">
        <v>2.400000095</v>
      </c>
      <c r="M5741" s="8" t="n">
        <v>0.01</v>
      </c>
      <c r="N5741" s="7" t="n">
        <v>114.0299988</v>
      </c>
      <c r="O5741" s="9" t="n">
        <v>0</v>
      </c>
    </row>
    <row r="5742" customFormat="false" ht="15" hidden="false" customHeight="true" outlineLevel="0" collapsed="false">
      <c r="A5742" s="6" t="n">
        <v>13593</v>
      </c>
      <c r="B5742" s="6" t="s">
        <v>19</v>
      </c>
      <c r="C5742" s="6" t="s">
        <v>37</v>
      </c>
      <c r="D5742" s="6" t="s">
        <v>21</v>
      </c>
      <c r="E5742" s="6" t="s">
        <v>64</v>
      </c>
      <c r="F5742" s="6" t="s">
        <v>33</v>
      </c>
      <c r="G5742" s="6" t="s">
        <v>47</v>
      </c>
      <c r="H5742" s="6" t="n">
        <v>4</v>
      </c>
      <c r="I5742" s="7" t="n">
        <v>59.99000168</v>
      </c>
      <c r="J5742" s="6" t="n">
        <v>4</v>
      </c>
      <c r="K5742" s="7" t="n">
        <v>239.9600067</v>
      </c>
      <c r="L5742" s="7" t="n">
        <v>16.79999924</v>
      </c>
      <c r="M5742" s="8" t="n">
        <v>0.07</v>
      </c>
      <c r="N5742" s="7" t="n">
        <v>25.21999931</v>
      </c>
      <c r="O5742" s="9" t="n">
        <v>0</v>
      </c>
    </row>
    <row r="5743" customFormat="false" ht="15" hidden="false" customHeight="true" outlineLevel="0" collapsed="false">
      <c r="A5743" s="6" t="n">
        <v>33201</v>
      </c>
      <c r="B5743" s="6" t="s">
        <v>19</v>
      </c>
      <c r="C5743" s="6" t="s">
        <v>20</v>
      </c>
      <c r="D5743" s="6" t="s">
        <v>31</v>
      </c>
      <c r="E5743" s="6" t="s">
        <v>56</v>
      </c>
      <c r="F5743" s="6" t="s">
        <v>57</v>
      </c>
      <c r="G5743" s="6" t="s">
        <v>47</v>
      </c>
      <c r="H5743" s="6" t="n">
        <v>4</v>
      </c>
      <c r="I5743" s="7" t="n">
        <v>50</v>
      </c>
      <c r="J5743" s="6" t="n">
        <v>2</v>
      </c>
      <c r="K5743" s="7" t="n">
        <v>100</v>
      </c>
      <c r="L5743" s="7" t="n">
        <v>5.5</v>
      </c>
      <c r="M5743" s="8" t="n">
        <v>0.059999999</v>
      </c>
      <c r="N5743" s="7" t="n">
        <v>27.40999985</v>
      </c>
      <c r="O5743" s="9" t="n">
        <v>0</v>
      </c>
    </row>
    <row r="5744" customFormat="false" ht="15" hidden="false" customHeight="true" outlineLevel="0" collapsed="false">
      <c r="A5744" s="6" t="n">
        <v>38468</v>
      </c>
      <c r="B5744" s="6" t="s">
        <v>19</v>
      </c>
      <c r="C5744" s="6" t="s">
        <v>49</v>
      </c>
      <c r="D5744" s="6" t="s">
        <v>31</v>
      </c>
      <c r="E5744" s="6" t="s">
        <v>56</v>
      </c>
      <c r="F5744" s="6" t="s">
        <v>23</v>
      </c>
      <c r="G5744" s="6" t="s">
        <v>34</v>
      </c>
      <c r="H5744" s="6" t="n">
        <v>4</v>
      </c>
      <c r="I5744" s="7" t="n">
        <v>129.9900055</v>
      </c>
      <c r="J5744" s="6" t="n">
        <v>1</v>
      </c>
      <c r="K5744" s="7" t="n">
        <v>129.9900055</v>
      </c>
      <c r="L5744" s="7" t="n">
        <v>13</v>
      </c>
      <c r="M5744" s="8" t="n">
        <v>0.100000001</v>
      </c>
      <c r="N5744" s="7" t="n">
        <v>-97.44999695</v>
      </c>
      <c r="O5744" s="9" t="n">
        <v>0</v>
      </c>
    </row>
    <row r="5745" customFormat="false" ht="15" hidden="false" customHeight="true" outlineLevel="0" collapsed="false">
      <c r="A5745" s="6" t="n">
        <v>13812</v>
      </c>
      <c r="B5745" s="6" t="s">
        <v>19</v>
      </c>
      <c r="C5745" s="6" t="s">
        <v>20</v>
      </c>
      <c r="D5745" s="6" t="s">
        <v>21</v>
      </c>
      <c r="E5745" s="6" t="s">
        <v>64</v>
      </c>
      <c r="F5745" s="6" t="s">
        <v>58</v>
      </c>
      <c r="G5745" s="6" t="s">
        <v>34</v>
      </c>
      <c r="H5745" s="6" t="n">
        <v>4</v>
      </c>
      <c r="I5745" s="7" t="n">
        <v>49.97999954</v>
      </c>
      <c r="J5745" s="6" t="n">
        <v>4</v>
      </c>
      <c r="K5745" s="7" t="n">
        <v>199.9199982</v>
      </c>
      <c r="L5745" s="7" t="n">
        <v>23.98999977</v>
      </c>
      <c r="M5745" s="8" t="n">
        <v>0.119999997</v>
      </c>
      <c r="N5745" s="7" t="n">
        <v>19.87999916</v>
      </c>
      <c r="O5745" s="9" t="n">
        <v>0</v>
      </c>
    </row>
    <row r="5746" customFormat="false" ht="15" hidden="false" customHeight="true" outlineLevel="0" collapsed="false">
      <c r="A5746" s="6" t="n">
        <v>66500</v>
      </c>
      <c r="B5746" s="6" t="s">
        <v>26</v>
      </c>
      <c r="C5746" s="6" t="s">
        <v>49</v>
      </c>
      <c r="D5746" s="6" t="s">
        <v>21</v>
      </c>
      <c r="E5746" s="6" t="s">
        <v>65</v>
      </c>
      <c r="F5746" s="6" t="s">
        <v>57</v>
      </c>
      <c r="G5746" s="6" t="s">
        <v>44</v>
      </c>
      <c r="H5746" s="6" t="n">
        <v>1</v>
      </c>
      <c r="I5746" s="7" t="n">
        <v>50</v>
      </c>
      <c r="J5746" s="6" t="n">
        <v>2</v>
      </c>
      <c r="K5746" s="7" t="n">
        <v>100</v>
      </c>
      <c r="L5746" s="7" t="n">
        <v>20</v>
      </c>
      <c r="M5746" s="8" t="n">
        <v>0.200000003</v>
      </c>
      <c r="N5746" s="7" t="n">
        <v>22.39999962</v>
      </c>
      <c r="O5746" s="12" t="n">
        <v>1</v>
      </c>
    </row>
    <row r="5747" customFormat="false" ht="15" hidden="false" customHeight="true" outlineLevel="0" collapsed="false">
      <c r="A5747" s="6" t="n">
        <v>14894</v>
      </c>
      <c r="B5747" s="6" t="s">
        <v>26</v>
      </c>
      <c r="C5747" s="6" t="s">
        <v>20</v>
      </c>
      <c r="D5747" s="6" t="s">
        <v>21</v>
      </c>
      <c r="E5747" s="6" t="s">
        <v>22</v>
      </c>
      <c r="F5747" s="6" t="s">
        <v>100</v>
      </c>
      <c r="G5747" s="6" t="s">
        <v>24</v>
      </c>
      <c r="H5747" s="6" t="n">
        <v>1</v>
      </c>
      <c r="I5747" s="7" t="n">
        <v>19.98999977</v>
      </c>
      <c r="J5747" s="6" t="n">
        <v>1</v>
      </c>
      <c r="K5747" s="7" t="n">
        <v>19.98999977</v>
      </c>
      <c r="L5747" s="7" t="n">
        <v>0</v>
      </c>
      <c r="M5747" s="8" t="n">
        <v>0</v>
      </c>
      <c r="N5747" s="7" t="n">
        <v>5.800000191</v>
      </c>
      <c r="O5747" s="12" t="n">
        <v>1</v>
      </c>
    </row>
    <row r="5748" customFormat="false" ht="15" hidden="false" customHeight="true" outlineLevel="0" collapsed="false">
      <c r="A5748" s="6" t="n">
        <v>21143</v>
      </c>
      <c r="B5748" s="6" t="s">
        <v>46</v>
      </c>
      <c r="C5748" s="6" t="s">
        <v>49</v>
      </c>
      <c r="D5748" s="6" t="s">
        <v>27</v>
      </c>
      <c r="E5748" s="6" t="s">
        <v>54</v>
      </c>
      <c r="F5748" s="6" t="s">
        <v>71</v>
      </c>
      <c r="G5748" s="6" t="s">
        <v>47</v>
      </c>
      <c r="H5748" s="6" t="n">
        <v>2</v>
      </c>
      <c r="I5748" s="7" t="n">
        <v>199.9900055</v>
      </c>
      <c r="J5748" s="6" t="n">
        <v>1</v>
      </c>
      <c r="K5748" s="7" t="n">
        <v>199.9900055</v>
      </c>
      <c r="L5748" s="7" t="n">
        <v>8</v>
      </c>
      <c r="M5748" s="8" t="n">
        <v>0.039999999</v>
      </c>
      <c r="N5748" s="7" t="n">
        <v>16.89999962</v>
      </c>
      <c r="O5748" s="12" t="n">
        <v>1</v>
      </c>
    </row>
    <row r="5749" customFormat="false" ht="15" hidden="false" customHeight="true" outlineLevel="0" collapsed="false">
      <c r="A5749" s="6" t="n">
        <v>30806</v>
      </c>
      <c r="B5749" s="6" t="s">
        <v>19</v>
      </c>
      <c r="C5749" s="6" t="s">
        <v>20</v>
      </c>
      <c r="D5749" s="6" t="s">
        <v>27</v>
      </c>
      <c r="E5749" s="6" t="s">
        <v>42</v>
      </c>
      <c r="F5749" s="6" t="s">
        <v>71</v>
      </c>
      <c r="G5749" s="6" t="s">
        <v>47</v>
      </c>
      <c r="H5749" s="6" t="n">
        <v>4</v>
      </c>
      <c r="I5749" s="7" t="n">
        <v>199.9900055</v>
      </c>
      <c r="J5749" s="6" t="n">
        <v>1</v>
      </c>
      <c r="K5749" s="7" t="n">
        <v>199.9900055</v>
      </c>
      <c r="L5749" s="7" t="n">
        <v>24</v>
      </c>
      <c r="M5749" s="8" t="n">
        <v>0.119999997</v>
      </c>
      <c r="N5749" s="7" t="n">
        <v>82.72000122</v>
      </c>
      <c r="O5749" s="9" t="n">
        <v>0</v>
      </c>
    </row>
    <row r="5750" customFormat="false" ht="15" hidden="false" customHeight="true" outlineLevel="0" collapsed="false">
      <c r="A5750" s="6" t="n">
        <v>50121</v>
      </c>
      <c r="B5750" s="6" t="s">
        <v>46</v>
      </c>
      <c r="C5750" s="6" t="s">
        <v>49</v>
      </c>
      <c r="D5750" s="6" t="s">
        <v>38</v>
      </c>
      <c r="E5750" s="6" t="s">
        <v>92</v>
      </c>
      <c r="F5750" s="6" t="s">
        <v>40</v>
      </c>
      <c r="G5750" s="6" t="s">
        <v>44</v>
      </c>
      <c r="H5750" s="6" t="n">
        <v>2</v>
      </c>
      <c r="I5750" s="7" t="n">
        <v>399.980011</v>
      </c>
      <c r="J5750" s="6" t="n">
        <v>1</v>
      </c>
      <c r="K5750" s="7" t="n">
        <v>399.980011</v>
      </c>
      <c r="L5750" s="7" t="n">
        <v>80</v>
      </c>
      <c r="M5750" s="8" t="n">
        <v>0.200000003</v>
      </c>
      <c r="N5750" s="7" t="n">
        <v>156.7899933</v>
      </c>
      <c r="O5750" s="9" t="n">
        <v>0</v>
      </c>
    </row>
    <row r="5751" customFormat="false" ht="15" hidden="false" customHeight="true" outlineLevel="0" collapsed="false">
      <c r="A5751" s="6" t="n">
        <v>58047</v>
      </c>
      <c r="B5751" s="6" t="s">
        <v>26</v>
      </c>
      <c r="C5751" s="6" t="s">
        <v>20</v>
      </c>
      <c r="D5751" s="6" t="s">
        <v>50</v>
      </c>
      <c r="E5751" s="6" t="s">
        <v>51</v>
      </c>
      <c r="F5751" s="6" t="s">
        <v>33</v>
      </c>
      <c r="G5751" s="6" t="s">
        <v>24</v>
      </c>
      <c r="H5751" s="6" t="n">
        <v>1</v>
      </c>
      <c r="I5751" s="7" t="n">
        <v>59.99000168</v>
      </c>
      <c r="J5751" s="6" t="n">
        <v>4</v>
      </c>
      <c r="K5751" s="7" t="n">
        <v>239.9600067</v>
      </c>
      <c r="L5751" s="7" t="n">
        <v>31.19000053</v>
      </c>
      <c r="M5751" s="8" t="n">
        <v>0.129999995</v>
      </c>
      <c r="N5751" s="7" t="n">
        <v>-6.050000191</v>
      </c>
      <c r="O5751" s="12" t="n">
        <v>1</v>
      </c>
    </row>
    <row r="5752" customFormat="false" ht="15" hidden="false" customHeight="true" outlineLevel="0" collapsed="false">
      <c r="A5752" s="6" t="n">
        <v>12655</v>
      </c>
      <c r="B5752" s="6" t="s">
        <v>19</v>
      </c>
      <c r="C5752" s="6" t="s">
        <v>49</v>
      </c>
      <c r="D5752" s="6" t="s">
        <v>21</v>
      </c>
      <c r="E5752" s="6" t="s">
        <v>65</v>
      </c>
      <c r="F5752" s="6" t="s">
        <v>29</v>
      </c>
      <c r="G5752" s="6" t="s">
        <v>34</v>
      </c>
      <c r="H5752" s="6" t="n">
        <v>4</v>
      </c>
      <c r="I5752" s="7" t="n">
        <v>99.98999786</v>
      </c>
      <c r="J5752" s="6" t="n">
        <v>4</v>
      </c>
      <c r="K5752" s="7" t="n">
        <v>399.9599915</v>
      </c>
      <c r="L5752" s="7" t="n">
        <v>48</v>
      </c>
      <c r="M5752" s="8" t="n">
        <v>0.119999997</v>
      </c>
      <c r="N5752" s="7" t="n">
        <v>77.43000031</v>
      </c>
      <c r="O5752" s="12" t="n">
        <v>1</v>
      </c>
    </row>
    <row r="5753" customFormat="false" ht="15" hidden="false" customHeight="true" outlineLevel="0" collapsed="false">
      <c r="A5753" s="6" t="n">
        <v>63113</v>
      </c>
      <c r="B5753" s="6" t="s">
        <v>46</v>
      </c>
      <c r="C5753" s="6" t="s">
        <v>20</v>
      </c>
      <c r="D5753" s="6" t="s">
        <v>21</v>
      </c>
      <c r="E5753" s="6" t="s">
        <v>65</v>
      </c>
      <c r="F5753" s="6" t="s">
        <v>23</v>
      </c>
      <c r="G5753" s="6" t="s">
        <v>24</v>
      </c>
      <c r="H5753" s="6" t="n">
        <v>2</v>
      </c>
      <c r="I5753" s="7" t="n">
        <v>129.9900055</v>
      </c>
      <c r="J5753" s="6" t="n">
        <v>1</v>
      </c>
      <c r="K5753" s="7" t="n">
        <v>129.9900055</v>
      </c>
      <c r="L5753" s="7" t="n">
        <v>9.100000381</v>
      </c>
      <c r="M5753" s="8" t="n">
        <v>0.07</v>
      </c>
      <c r="N5753" s="7" t="n">
        <v>-19.70999908</v>
      </c>
      <c r="O5753" s="12" t="n">
        <v>1</v>
      </c>
    </row>
    <row r="5754" customFormat="false" ht="15" hidden="false" customHeight="true" outlineLevel="0" collapsed="false">
      <c r="A5754" s="6" t="n">
        <v>58695</v>
      </c>
      <c r="B5754" s="6" t="s">
        <v>19</v>
      </c>
      <c r="C5754" s="6" t="s">
        <v>37</v>
      </c>
      <c r="D5754" s="6" t="s">
        <v>50</v>
      </c>
      <c r="E5754" s="6" t="s">
        <v>51</v>
      </c>
      <c r="F5754" s="6" t="s">
        <v>73</v>
      </c>
      <c r="G5754" s="6" t="s">
        <v>34</v>
      </c>
      <c r="H5754" s="6" t="n">
        <v>4</v>
      </c>
      <c r="I5754" s="7" t="n">
        <v>39.99000168</v>
      </c>
      <c r="J5754" s="6" t="n">
        <v>4</v>
      </c>
      <c r="K5754" s="7" t="n">
        <v>159.9600067</v>
      </c>
      <c r="L5754" s="7" t="n">
        <v>14.39999962</v>
      </c>
      <c r="M5754" s="8" t="n">
        <v>0.090000004</v>
      </c>
      <c r="N5754" s="7" t="n">
        <v>68.41000366</v>
      </c>
      <c r="O5754" s="12" t="n">
        <v>1</v>
      </c>
    </row>
    <row r="5755" customFormat="false" ht="15" hidden="false" customHeight="true" outlineLevel="0" collapsed="false">
      <c r="A5755" s="6" t="n">
        <v>19658</v>
      </c>
      <c r="B5755" s="6" t="s">
        <v>36</v>
      </c>
      <c r="C5755" s="6" t="s">
        <v>20</v>
      </c>
      <c r="D5755" s="6" t="s">
        <v>21</v>
      </c>
      <c r="E5755" s="6" t="s">
        <v>65</v>
      </c>
      <c r="F5755" s="6" t="s">
        <v>71</v>
      </c>
      <c r="G5755" s="6" t="s">
        <v>34</v>
      </c>
      <c r="H5755" s="6" t="n">
        <v>0</v>
      </c>
      <c r="I5755" s="7" t="n">
        <v>199.9900055</v>
      </c>
      <c r="J5755" s="6" t="n">
        <v>1</v>
      </c>
      <c r="K5755" s="7" t="n">
        <v>199.9900055</v>
      </c>
      <c r="L5755" s="7" t="n">
        <v>10</v>
      </c>
      <c r="M5755" s="8" t="n">
        <v>0.050000001</v>
      </c>
      <c r="N5755" s="7" t="n">
        <v>77.90000153</v>
      </c>
      <c r="O5755" s="12" t="n">
        <v>1</v>
      </c>
    </row>
    <row r="5756" customFormat="false" ht="15" hidden="false" customHeight="true" outlineLevel="0" collapsed="false">
      <c r="A5756" s="6" t="n">
        <v>66112</v>
      </c>
      <c r="B5756" s="6" t="s">
        <v>19</v>
      </c>
      <c r="C5756" s="6" t="s">
        <v>20</v>
      </c>
      <c r="D5756" s="6" t="s">
        <v>21</v>
      </c>
      <c r="E5756" s="6" t="s">
        <v>65</v>
      </c>
      <c r="F5756" s="6" t="s">
        <v>73</v>
      </c>
      <c r="G5756" s="6" t="s">
        <v>34</v>
      </c>
      <c r="H5756" s="6" t="n">
        <v>4</v>
      </c>
      <c r="I5756" s="7" t="n">
        <v>39.99000168</v>
      </c>
      <c r="J5756" s="6" t="n">
        <v>2</v>
      </c>
      <c r="K5756" s="7" t="n">
        <v>79.98000336</v>
      </c>
      <c r="L5756" s="7" t="n">
        <v>0</v>
      </c>
      <c r="M5756" s="8" t="n">
        <v>0</v>
      </c>
      <c r="N5756" s="7" t="n">
        <v>27.98999977</v>
      </c>
      <c r="O5756" s="9" t="n">
        <v>0</v>
      </c>
    </row>
    <row r="5757" customFormat="false" ht="15" hidden="false" customHeight="true" outlineLevel="0" collapsed="false">
      <c r="A5757" s="6" t="n">
        <v>204</v>
      </c>
      <c r="B5757" s="6" t="s">
        <v>19</v>
      </c>
      <c r="C5757" s="6" t="s">
        <v>37</v>
      </c>
      <c r="D5757" s="6" t="s">
        <v>50</v>
      </c>
      <c r="E5757" s="6" t="s">
        <v>51</v>
      </c>
      <c r="F5757" s="6" t="s">
        <v>33</v>
      </c>
      <c r="G5757" s="6" t="s">
        <v>24</v>
      </c>
      <c r="H5757" s="6" t="n">
        <v>4</v>
      </c>
      <c r="I5757" s="7" t="n">
        <v>59.99000168</v>
      </c>
      <c r="J5757" s="6" t="n">
        <v>1</v>
      </c>
      <c r="K5757" s="7" t="n">
        <v>59.99000168</v>
      </c>
      <c r="L5757" s="7" t="n">
        <v>0.600000024</v>
      </c>
      <c r="M5757" s="8" t="n">
        <v>0.01</v>
      </c>
      <c r="N5757" s="7" t="n">
        <v>20.19000053</v>
      </c>
      <c r="O5757" s="12" t="n">
        <v>1</v>
      </c>
    </row>
    <row r="5758" customFormat="false" ht="15" hidden="false" customHeight="true" outlineLevel="0" collapsed="false">
      <c r="A5758" s="6" t="n">
        <v>72994</v>
      </c>
      <c r="B5758" s="6" t="s">
        <v>46</v>
      </c>
      <c r="C5758" s="6" t="s">
        <v>20</v>
      </c>
      <c r="D5758" s="6" t="s">
        <v>27</v>
      </c>
      <c r="E5758" s="6" t="s">
        <v>54</v>
      </c>
      <c r="F5758" s="6" t="s">
        <v>95</v>
      </c>
      <c r="G5758" s="6" t="s">
        <v>47</v>
      </c>
      <c r="H5758" s="6" t="n">
        <v>2</v>
      </c>
      <c r="I5758" s="7" t="n">
        <v>84.40000153</v>
      </c>
      <c r="J5758" s="6" t="n">
        <v>1</v>
      </c>
      <c r="K5758" s="7" t="n">
        <v>84.40000153</v>
      </c>
      <c r="L5758" s="7" t="n">
        <v>10.13000011</v>
      </c>
      <c r="M5758" s="8" t="n">
        <v>0.119999997</v>
      </c>
      <c r="N5758" s="7" t="n">
        <v>7.429999828</v>
      </c>
      <c r="O5758" s="12" t="n">
        <v>1</v>
      </c>
    </row>
    <row r="5759" customFormat="false" ht="15" hidden="false" customHeight="true" outlineLevel="0" collapsed="false">
      <c r="A5759" s="6" t="n">
        <v>28970</v>
      </c>
      <c r="B5759" s="6" t="s">
        <v>46</v>
      </c>
      <c r="C5759" s="6" t="s">
        <v>37</v>
      </c>
      <c r="D5759" s="6" t="s">
        <v>27</v>
      </c>
      <c r="E5759" s="6" t="s">
        <v>69</v>
      </c>
      <c r="F5759" s="6" t="s">
        <v>74</v>
      </c>
      <c r="G5759" s="6" t="s">
        <v>34</v>
      </c>
      <c r="H5759" s="6" t="n">
        <v>2</v>
      </c>
      <c r="I5759" s="7" t="n">
        <v>44.99000168</v>
      </c>
      <c r="J5759" s="6" t="n">
        <v>3</v>
      </c>
      <c r="K5759" s="7" t="n">
        <v>134.9700012</v>
      </c>
      <c r="L5759" s="7" t="n">
        <v>1.350000024</v>
      </c>
      <c r="M5759" s="8" t="n">
        <v>0.01</v>
      </c>
      <c r="N5759" s="7" t="n">
        <v>65.47000122</v>
      </c>
      <c r="O5759" s="12" t="n">
        <v>1</v>
      </c>
    </row>
    <row r="5760" customFormat="false" ht="15" hidden="false" customHeight="true" outlineLevel="0" collapsed="false">
      <c r="A5760" s="6" t="n">
        <v>65055</v>
      </c>
      <c r="B5760" s="6" t="s">
        <v>19</v>
      </c>
      <c r="C5760" s="6" t="s">
        <v>37</v>
      </c>
      <c r="D5760" s="6" t="s">
        <v>21</v>
      </c>
      <c r="E5760" s="6" t="s">
        <v>22</v>
      </c>
      <c r="F5760" s="6" t="s">
        <v>114</v>
      </c>
      <c r="G5760" s="6" t="s">
        <v>34</v>
      </c>
      <c r="H5760" s="6" t="n">
        <v>4</v>
      </c>
      <c r="I5760" s="7" t="n">
        <v>99.98999786</v>
      </c>
      <c r="J5760" s="6" t="n">
        <v>1</v>
      </c>
      <c r="K5760" s="7" t="n">
        <v>99.98999786</v>
      </c>
      <c r="L5760" s="7" t="n">
        <v>7</v>
      </c>
      <c r="M5760" s="8" t="n">
        <v>0.07</v>
      </c>
      <c r="N5760" s="7" t="n">
        <v>3.720000029</v>
      </c>
      <c r="O5760" s="12" t="n">
        <v>1</v>
      </c>
    </row>
    <row r="5761" customFormat="false" ht="15" hidden="false" customHeight="true" outlineLevel="0" collapsed="false">
      <c r="A5761" s="6" t="n">
        <v>57524</v>
      </c>
      <c r="B5761" s="6" t="s">
        <v>19</v>
      </c>
      <c r="C5761" s="6" t="s">
        <v>20</v>
      </c>
      <c r="D5761" s="6" t="s">
        <v>50</v>
      </c>
      <c r="E5761" s="6" t="s">
        <v>51</v>
      </c>
      <c r="F5761" s="6" t="s">
        <v>40</v>
      </c>
      <c r="G5761" s="6" t="s">
        <v>47</v>
      </c>
      <c r="H5761" s="6" t="n">
        <v>4</v>
      </c>
      <c r="I5761" s="7" t="n">
        <v>399.980011</v>
      </c>
      <c r="J5761" s="6" t="n">
        <v>1</v>
      </c>
      <c r="K5761" s="7" t="n">
        <v>399.980011</v>
      </c>
      <c r="L5761" s="7" t="n">
        <v>4</v>
      </c>
      <c r="M5761" s="8" t="n">
        <v>0.01</v>
      </c>
      <c r="N5761" s="7" t="n">
        <v>186.1100006</v>
      </c>
      <c r="O5761" s="12" t="n">
        <v>1</v>
      </c>
    </row>
    <row r="5762" customFormat="false" ht="15" hidden="false" customHeight="true" outlineLevel="0" collapsed="false">
      <c r="A5762" s="6" t="n">
        <v>2459</v>
      </c>
      <c r="B5762" s="6" t="s">
        <v>19</v>
      </c>
      <c r="C5762" s="6" t="s">
        <v>37</v>
      </c>
      <c r="D5762" s="6" t="s">
        <v>50</v>
      </c>
      <c r="E5762" s="6" t="s">
        <v>72</v>
      </c>
      <c r="F5762" s="6" t="s">
        <v>40</v>
      </c>
      <c r="G5762" s="6" t="s">
        <v>47</v>
      </c>
      <c r="H5762" s="6" t="n">
        <v>4</v>
      </c>
      <c r="I5762" s="7" t="n">
        <v>399.980011</v>
      </c>
      <c r="J5762" s="6" t="n">
        <v>1</v>
      </c>
      <c r="K5762" s="7" t="n">
        <v>399.980011</v>
      </c>
      <c r="L5762" s="7" t="n">
        <v>68</v>
      </c>
      <c r="M5762" s="8" t="n">
        <v>0.170000002</v>
      </c>
      <c r="N5762" s="7" t="n">
        <v>-265.5899963</v>
      </c>
      <c r="O5762" s="12" t="n">
        <v>1</v>
      </c>
    </row>
    <row r="5763" customFormat="false" ht="15" hidden="false" customHeight="true" outlineLevel="0" collapsed="false">
      <c r="A5763" s="6" t="n">
        <v>69494</v>
      </c>
      <c r="B5763" s="6" t="s">
        <v>46</v>
      </c>
      <c r="C5763" s="6" t="s">
        <v>49</v>
      </c>
      <c r="D5763" s="6" t="s">
        <v>21</v>
      </c>
      <c r="E5763" s="6" t="s">
        <v>22</v>
      </c>
      <c r="F5763" s="6" t="s">
        <v>116</v>
      </c>
      <c r="G5763" s="6" t="s">
        <v>24</v>
      </c>
      <c r="H5763" s="6" t="n">
        <v>2</v>
      </c>
      <c r="I5763" s="7" t="n">
        <v>452.0400085</v>
      </c>
      <c r="J5763" s="6" t="n">
        <v>1</v>
      </c>
      <c r="K5763" s="7" t="n">
        <v>452.0400085</v>
      </c>
      <c r="L5763" s="7" t="n">
        <v>67.80999756</v>
      </c>
      <c r="M5763" s="8" t="n">
        <v>0.150000006</v>
      </c>
      <c r="N5763" s="7" t="n">
        <v>-72.23999786</v>
      </c>
      <c r="O5763" s="12" t="n">
        <v>1</v>
      </c>
    </row>
    <row r="5764" customFormat="false" ht="15" hidden="false" customHeight="true" outlineLevel="0" collapsed="false">
      <c r="A5764" s="6" t="n">
        <v>55868</v>
      </c>
      <c r="B5764" s="6" t="s">
        <v>46</v>
      </c>
      <c r="C5764" s="6" t="s">
        <v>37</v>
      </c>
      <c r="D5764" s="6" t="s">
        <v>50</v>
      </c>
      <c r="E5764" s="6" t="s">
        <v>51</v>
      </c>
      <c r="F5764" s="6" t="s">
        <v>73</v>
      </c>
      <c r="G5764" s="6" t="s">
        <v>24</v>
      </c>
      <c r="H5764" s="6" t="n">
        <v>2</v>
      </c>
      <c r="I5764" s="7" t="n">
        <v>39.99000168</v>
      </c>
      <c r="J5764" s="6" t="n">
        <v>4</v>
      </c>
      <c r="K5764" s="7" t="n">
        <v>159.9600067</v>
      </c>
      <c r="L5764" s="7" t="n">
        <v>28.79000092</v>
      </c>
      <c r="M5764" s="8" t="n">
        <v>0.180000007</v>
      </c>
      <c r="N5764" s="7" t="n">
        <v>-57.70999908</v>
      </c>
      <c r="O5764" s="12" t="n">
        <v>1</v>
      </c>
    </row>
    <row r="5765" customFormat="false" ht="15" hidden="false" customHeight="true" outlineLevel="0" collapsed="false">
      <c r="A5765" s="6" t="n">
        <v>63458</v>
      </c>
      <c r="B5765" s="6" t="s">
        <v>19</v>
      </c>
      <c r="C5765" s="6" t="s">
        <v>37</v>
      </c>
      <c r="D5765" s="6" t="s">
        <v>21</v>
      </c>
      <c r="E5765" s="6" t="s">
        <v>64</v>
      </c>
      <c r="F5765" s="6" t="s">
        <v>108</v>
      </c>
      <c r="G5765" s="6" t="s">
        <v>47</v>
      </c>
      <c r="H5765" s="6" t="n">
        <v>4</v>
      </c>
      <c r="I5765" s="7" t="n">
        <v>129.9900055</v>
      </c>
      <c r="J5765" s="6" t="n">
        <v>1</v>
      </c>
      <c r="K5765" s="7" t="n">
        <v>129.9900055</v>
      </c>
      <c r="L5765" s="7" t="n">
        <v>20.79999924</v>
      </c>
      <c r="M5765" s="8" t="n">
        <v>0.159999996</v>
      </c>
      <c r="N5765" s="7" t="n">
        <v>34.93999863</v>
      </c>
      <c r="O5765" s="9" t="n">
        <v>0</v>
      </c>
    </row>
    <row r="5766" customFormat="false" ht="15" hidden="false" customHeight="true" outlineLevel="0" collapsed="false">
      <c r="A5766" s="6" t="n">
        <v>21074</v>
      </c>
      <c r="B5766" s="6" t="s">
        <v>19</v>
      </c>
      <c r="C5766" s="6" t="s">
        <v>20</v>
      </c>
      <c r="D5766" s="6" t="s">
        <v>27</v>
      </c>
      <c r="E5766" s="6" t="s">
        <v>28</v>
      </c>
      <c r="F5766" s="6" t="s">
        <v>33</v>
      </c>
      <c r="G5766" s="6" t="s">
        <v>24</v>
      </c>
      <c r="H5766" s="6" t="n">
        <v>4</v>
      </c>
      <c r="I5766" s="7" t="n">
        <v>59.99000168</v>
      </c>
      <c r="J5766" s="6" t="n">
        <v>5</v>
      </c>
      <c r="K5766" s="7" t="n">
        <v>299.9500122</v>
      </c>
      <c r="L5766" s="7" t="n">
        <v>59.99000168</v>
      </c>
      <c r="M5766" s="8" t="n">
        <v>0.200000003</v>
      </c>
      <c r="N5766" s="7" t="n">
        <v>115.1800003</v>
      </c>
      <c r="O5766" s="12" t="n">
        <v>1</v>
      </c>
    </row>
    <row r="5767" customFormat="false" ht="15" hidden="false" customHeight="true" outlineLevel="0" collapsed="false">
      <c r="A5767" s="6" t="n">
        <v>24430</v>
      </c>
      <c r="B5767" s="6" t="s">
        <v>26</v>
      </c>
      <c r="C5767" s="6" t="s">
        <v>20</v>
      </c>
      <c r="D5767" s="6" t="s">
        <v>27</v>
      </c>
      <c r="E5767" s="6" t="s">
        <v>42</v>
      </c>
      <c r="F5767" s="6" t="s">
        <v>40</v>
      </c>
      <c r="G5767" s="6" t="s">
        <v>24</v>
      </c>
      <c r="H5767" s="6" t="n">
        <v>1</v>
      </c>
      <c r="I5767" s="7" t="n">
        <v>399.980011</v>
      </c>
      <c r="J5767" s="6" t="n">
        <v>1</v>
      </c>
      <c r="K5767" s="7" t="n">
        <v>399.980011</v>
      </c>
      <c r="L5767" s="7" t="n">
        <v>22</v>
      </c>
      <c r="M5767" s="8" t="n">
        <v>0.059999999</v>
      </c>
      <c r="N5767" s="7" t="n">
        <v>132.2899933</v>
      </c>
      <c r="O5767" s="12" t="n">
        <v>1</v>
      </c>
    </row>
    <row r="5768" customFormat="false" ht="15" hidden="false" customHeight="true" outlineLevel="0" collapsed="false">
      <c r="A5768" s="6" t="n">
        <v>18515</v>
      </c>
      <c r="B5768" s="6" t="s">
        <v>19</v>
      </c>
      <c r="C5768" s="6" t="s">
        <v>49</v>
      </c>
      <c r="D5768" s="6" t="s">
        <v>21</v>
      </c>
      <c r="E5768" s="6" t="s">
        <v>65</v>
      </c>
      <c r="F5768" s="6" t="s">
        <v>73</v>
      </c>
      <c r="G5768" s="6" t="s">
        <v>47</v>
      </c>
      <c r="H5768" s="6" t="n">
        <v>4</v>
      </c>
      <c r="I5768" s="7" t="n">
        <v>39.99000168</v>
      </c>
      <c r="J5768" s="6" t="n">
        <v>4</v>
      </c>
      <c r="K5768" s="7" t="n">
        <v>159.9600067</v>
      </c>
      <c r="L5768" s="7" t="n">
        <v>25.59000015</v>
      </c>
      <c r="M5768" s="8" t="n">
        <v>0.159999996</v>
      </c>
      <c r="N5768" s="7" t="n">
        <v>57.77999878</v>
      </c>
      <c r="O5768" s="12" t="n">
        <v>1</v>
      </c>
    </row>
    <row r="5769" customFormat="false" ht="15" hidden="false" customHeight="true" outlineLevel="0" collapsed="false">
      <c r="A5769" s="6" t="n">
        <v>8649</v>
      </c>
      <c r="B5769" s="6" t="s">
        <v>19</v>
      </c>
      <c r="C5769" s="6" t="s">
        <v>20</v>
      </c>
      <c r="D5769" s="6" t="s">
        <v>50</v>
      </c>
      <c r="E5769" s="6" t="s">
        <v>72</v>
      </c>
      <c r="F5769" s="6" t="s">
        <v>57</v>
      </c>
      <c r="G5769" s="6" t="s">
        <v>24</v>
      </c>
      <c r="H5769" s="6" t="n">
        <v>4</v>
      </c>
      <c r="I5769" s="7" t="n">
        <v>50</v>
      </c>
      <c r="J5769" s="6" t="n">
        <v>3</v>
      </c>
      <c r="K5769" s="7" t="n">
        <v>150</v>
      </c>
      <c r="L5769" s="7" t="n">
        <v>24</v>
      </c>
      <c r="M5769" s="8" t="n">
        <v>0.159999996</v>
      </c>
      <c r="N5769" s="7" t="n">
        <v>21.42000008</v>
      </c>
      <c r="O5769" s="12" t="n">
        <v>1</v>
      </c>
    </row>
    <row r="5770" customFormat="false" ht="15" hidden="false" customHeight="true" outlineLevel="0" collapsed="false">
      <c r="A5770" s="6" t="n">
        <v>24594</v>
      </c>
      <c r="B5770" s="6" t="s">
        <v>19</v>
      </c>
      <c r="C5770" s="6" t="s">
        <v>20</v>
      </c>
      <c r="D5770" s="6" t="s">
        <v>27</v>
      </c>
      <c r="E5770" s="6" t="s">
        <v>42</v>
      </c>
      <c r="F5770" s="6" t="s">
        <v>71</v>
      </c>
      <c r="G5770" s="6" t="s">
        <v>44</v>
      </c>
      <c r="H5770" s="6" t="n">
        <v>4</v>
      </c>
      <c r="I5770" s="7" t="n">
        <v>199.9900055</v>
      </c>
      <c r="J5770" s="6" t="n">
        <v>1</v>
      </c>
      <c r="K5770" s="7" t="n">
        <v>199.9900055</v>
      </c>
      <c r="L5770" s="7" t="n">
        <v>4</v>
      </c>
      <c r="M5770" s="8" t="n">
        <v>0.02</v>
      </c>
      <c r="N5770" s="7" t="n">
        <v>44.09999847</v>
      </c>
      <c r="O5770" s="12" t="n">
        <v>1</v>
      </c>
    </row>
    <row r="5771" customFormat="false" ht="15" hidden="false" customHeight="true" outlineLevel="0" collapsed="false">
      <c r="A5771" s="6" t="n">
        <v>28661</v>
      </c>
      <c r="B5771" s="6" t="s">
        <v>19</v>
      </c>
      <c r="C5771" s="6" t="s">
        <v>37</v>
      </c>
      <c r="D5771" s="6" t="s">
        <v>27</v>
      </c>
      <c r="E5771" s="6" t="s">
        <v>42</v>
      </c>
      <c r="F5771" s="6" t="s">
        <v>29</v>
      </c>
      <c r="G5771" s="6" t="s">
        <v>44</v>
      </c>
      <c r="H5771" s="6" t="n">
        <v>4</v>
      </c>
      <c r="I5771" s="7" t="n">
        <v>99.98999786</v>
      </c>
      <c r="J5771" s="6" t="n">
        <v>3</v>
      </c>
      <c r="K5771" s="7" t="n">
        <v>299.9700012</v>
      </c>
      <c r="L5771" s="7" t="n">
        <v>12</v>
      </c>
      <c r="M5771" s="8" t="n">
        <v>0.039999999</v>
      </c>
      <c r="N5771" s="7" t="n">
        <v>123.8300018</v>
      </c>
      <c r="O5771" s="9" t="n">
        <v>0</v>
      </c>
    </row>
    <row r="5772" customFormat="false" ht="15" hidden="false" customHeight="true" outlineLevel="0" collapsed="false">
      <c r="A5772" s="6" t="n">
        <v>60284</v>
      </c>
      <c r="B5772" s="6" t="s">
        <v>19</v>
      </c>
      <c r="C5772" s="6" t="s">
        <v>20</v>
      </c>
      <c r="D5772" s="6" t="s">
        <v>50</v>
      </c>
      <c r="E5772" s="6" t="s">
        <v>63</v>
      </c>
      <c r="F5772" s="6" t="s">
        <v>73</v>
      </c>
      <c r="G5772" s="6" t="s">
        <v>34</v>
      </c>
      <c r="H5772" s="6" t="n">
        <v>4</v>
      </c>
      <c r="I5772" s="7" t="n">
        <v>39.99000168</v>
      </c>
      <c r="J5772" s="6" t="n">
        <v>5</v>
      </c>
      <c r="K5772" s="7" t="n">
        <v>199.9499969</v>
      </c>
      <c r="L5772" s="7" t="n">
        <v>31.98999977</v>
      </c>
      <c r="M5772" s="8" t="n">
        <v>0.159999996</v>
      </c>
      <c r="N5772" s="7" t="n">
        <v>77.26000214</v>
      </c>
      <c r="O5772" s="12" t="n">
        <v>1</v>
      </c>
    </row>
    <row r="5773" customFormat="false" ht="15" hidden="false" customHeight="true" outlineLevel="0" collapsed="false">
      <c r="A5773" s="6" t="n">
        <v>60704</v>
      </c>
      <c r="B5773" s="6" t="s">
        <v>19</v>
      </c>
      <c r="C5773" s="6" t="s">
        <v>37</v>
      </c>
      <c r="D5773" s="6" t="s">
        <v>50</v>
      </c>
      <c r="E5773" s="6" t="s">
        <v>51</v>
      </c>
      <c r="F5773" s="6" t="s">
        <v>73</v>
      </c>
      <c r="G5773" s="6" t="s">
        <v>47</v>
      </c>
      <c r="H5773" s="6" t="n">
        <v>4</v>
      </c>
      <c r="I5773" s="7" t="n">
        <v>39.99000168</v>
      </c>
      <c r="J5773" s="6" t="n">
        <v>2</v>
      </c>
      <c r="K5773" s="7" t="n">
        <v>79.98000336</v>
      </c>
      <c r="L5773" s="7" t="n">
        <v>0.800000012</v>
      </c>
      <c r="M5773" s="8" t="n">
        <v>0.01</v>
      </c>
      <c r="N5773" s="7" t="n">
        <v>25.72999954</v>
      </c>
      <c r="O5773" s="12" t="n">
        <v>1</v>
      </c>
    </row>
    <row r="5774" customFormat="false" ht="15" hidden="false" customHeight="true" outlineLevel="0" collapsed="false">
      <c r="A5774" s="6" t="n">
        <v>21217</v>
      </c>
      <c r="B5774" s="6" t="s">
        <v>19</v>
      </c>
      <c r="C5774" s="6" t="s">
        <v>20</v>
      </c>
      <c r="D5774" s="6" t="s">
        <v>27</v>
      </c>
      <c r="E5774" s="6" t="s">
        <v>28</v>
      </c>
      <c r="F5774" s="6" t="s">
        <v>71</v>
      </c>
      <c r="G5774" s="6" t="s">
        <v>47</v>
      </c>
      <c r="H5774" s="6" t="n">
        <v>4</v>
      </c>
      <c r="I5774" s="7" t="n">
        <v>199.9900055</v>
      </c>
      <c r="J5774" s="6" t="n">
        <v>1</v>
      </c>
      <c r="K5774" s="7" t="n">
        <v>199.9900055</v>
      </c>
      <c r="L5774" s="7" t="n">
        <v>36</v>
      </c>
      <c r="M5774" s="8" t="n">
        <v>0.180000007</v>
      </c>
      <c r="N5774" s="7" t="n">
        <v>73.80000305</v>
      </c>
      <c r="O5774" s="9" t="n">
        <v>0</v>
      </c>
    </row>
    <row r="5775" customFormat="false" ht="15" hidden="false" customHeight="true" outlineLevel="0" collapsed="false">
      <c r="A5775" s="6" t="n">
        <v>30335</v>
      </c>
      <c r="B5775" s="6" t="s">
        <v>19</v>
      </c>
      <c r="C5775" s="6" t="s">
        <v>37</v>
      </c>
      <c r="D5775" s="6" t="s">
        <v>27</v>
      </c>
      <c r="E5775" s="6" t="s">
        <v>42</v>
      </c>
      <c r="F5775" s="6" t="s">
        <v>33</v>
      </c>
      <c r="G5775" s="6" t="s">
        <v>44</v>
      </c>
      <c r="H5775" s="6" t="n">
        <v>4</v>
      </c>
      <c r="I5775" s="7" t="n">
        <v>59.99000168</v>
      </c>
      <c r="J5775" s="6" t="n">
        <v>4</v>
      </c>
      <c r="K5775" s="7" t="n">
        <v>239.9600067</v>
      </c>
      <c r="L5775" s="7" t="n">
        <v>31.19000053</v>
      </c>
      <c r="M5775" s="8" t="n">
        <v>0.129999995</v>
      </c>
      <c r="N5775" s="7" t="n">
        <v>20.87999916</v>
      </c>
      <c r="O5775" s="12" t="n">
        <v>1</v>
      </c>
    </row>
    <row r="5776" customFormat="false" ht="15" hidden="false" customHeight="true" outlineLevel="0" collapsed="false">
      <c r="A5776" s="6" t="n">
        <v>56700</v>
      </c>
      <c r="B5776" s="6" t="s">
        <v>46</v>
      </c>
      <c r="C5776" s="6" t="s">
        <v>37</v>
      </c>
      <c r="D5776" s="6" t="s">
        <v>50</v>
      </c>
      <c r="E5776" s="6" t="s">
        <v>51</v>
      </c>
      <c r="F5776" s="6" t="s">
        <v>57</v>
      </c>
      <c r="G5776" s="6" t="s">
        <v>44</v>
      </c>
      <c r="H5776" s="6" t="n">
        <v>2</v>
      </c>
      <c r="I5776" s="7" t="n">
        <v>50</v>
      </c>
      <c r="J5776" s="6" t="n">
        <v>5</v>
      </c>
      <c r="K5776" s="7" t="n">
        <v>250</v>
      </c>
      <c r="L5776" s="7" t="n">
        <v>30</v>
      </c>
      <c r="M5776" s="8" t="n">
        <v>0.119999997</v>
      </c>
      <c r="N5776" s="7" t="n">
        <v>27.5</v>
      </c>
      <c r="O5776" s="12" t="n">
        <v>1</v>
      </c>
    </row>
    <row r="5777" customFormat="false" ht="15" hidden="false" customHeight="true" outlineLevel="0" collapsed="false">
      <c r="A5777" s="6" t="n">
        <v>65765</v>
      </c>
      <c r="B5777" s="6" t="s">
        <v>26</v>
      </c>
      <c r="C5777" s="6" t="s">
        <v>20</v>
      </c>
      <c r="D5777" s="6" t="s">
        <v>21</v>
      </c>
      <c r="E5777" s="6" t="s">
        <v>22</v>
      </c>
      <c r="F5777" s="6" t="s">
        <v>23</v>
      </c>
      <c r="G5777" s="6" t="s">
        <v>24</v>
      </c>
      <c r="H5777" s="6" t="n">
        <v>1</v>
      </c>
      <c r="I5777" s="7" t="n">
        <v>129.9900055</v>
      </c>
      <c r="J5777" s="6" t="n">
        <v>1</v>
      </c>
      <c r="K5777" s="7" t="n">
        <v>129.9900055</v>
      </c>
      <c r="L5777" s="7" t="n">
        <v>22.10000038</v>
      </c>
      <c r="M5777" s="8" t="n">
        <v>0.170000002</v>
      </c>
      <c r="N5777" s="7" t="n">
        <v>37.75999832</v>
      </c>
      <c r="O5777" s="12" t="n">
        <v>1</v>
      </c>
    </row>
    <row r="5778" customFormat="false" ht="15" hidden="false" customHeight="true" outlineLevel="0" collapsed="false">
      <c r="A5778" s="6" t="n">
        <v>51894</v>
      </c>
      <c r="B5778" s="6" t="s">
        <v>19</v>
      </c>
      <c r="C5778" s="6" t="s">
        <v>37</v>
      </c>
      <c r="D5778" s="6" t="s">
        <v>50</v>
      </c>
      <c r="E5778" s="6" t="s">
        <v>51</v>
      </c>
      <c r="F5778" s="6" t="s">
        <v>33</v>
      </c>
      <c r="G5778" s="6" t="s">
        <v>24</v>
      </c>
      <c r="H5778" s="6" t="n">
        <v>4</v>
      </c>
      <c r="I5778" s="7" t="n">
        <v>59.99000168</v>
      </c>
      <c r="J5778" s="6" t="n">
        <v>1</v>
      </c>
      <c r="K5778" s="7" t="n">
        <v>59.99000168</v>
      </c>
      <c r="L5778" s="7" t="n">
        <v>6</v>
      </c>
      <c r="M5778" s="8" t="n">
        <v>0.100000001</v>
      </c>
      <c r="N5778" s="7" t="n">
        <v>26.45999908</v>
      </c>
      <c r="O5778" s="12" t="n">
        <v>1</v>
      </c>
    </row>
    <row r="5779" customFormat="false" ht="15" hidden="false" customHeight="true" outlineLevel="0" collapsed="false">
      <c r="A5779" s="6" t="n">
        <v>48797</v>
      </c>
      <c r="B5779" s="6" t="s">
        <v>19</v>
      </c>
      <c r="C5779" s="6" t="s">
        <v>20</v>
      </c>
      <c r="D5779" s="6" t="s">
        <v>38</v>
      </c>
      <c r="E5779" s="6" t="s">
        <v>70</v>
      </c>
      <c r="F5779" s="6" t="s">
        <v>33</v>
      </c>
      <c r="G5779" s="6" t="s">
        <v>34</v>
      </c>
      <c r="H5779" s="6" t="n">
        <v>4</v>
      </c>
      <c r="I5779" s="7" t="n">
        <v>59.99000168</v>
      </c>
      <c r="J5779" s="6" t="n">
        <v>2</v>
      </c>
      <c r="K5779" s="7" t="n">
        <v>119.9800034</v>
      </c>
      <c r="L5779" s="7" t="n">
        <v>30</v>
      </c>
      <c r="M5779" s="8" t="n">
        <v>0.25</v>
      </c>
      <c r="N5779" s="7" t="n">
        <v>-15.75</v>
      </c>
      <c r="O5779" s="9" t="n">
        <v>0</v>
      </c>
    </row>
    <row r="5780" customFormat="false" ht="15" hidden="false" customHeight="true" outlineLevel="0" collapsed="false">
      <c r="A5780" s="6" t="n">
        <v>49024</v>
      </c>
      <c r="B5780" s="6" t="s">
        <v>19</v>
      </c>
      <c r="C5780" s="6" t="s">
        <v>37</v>
      </c>
      <c r="D5780" s="6" t="s">
        <v>38</v>
      </c>
      <c r="E5780" s="6" t="s">
        <v>92</v>
      </c>
      <c r="F5780" s="6" t="s">
        <v>23</v>
      </c>
      <c r="G5780" s="6" t="s">
        <v>34</v>
      </c>
      <c r="H5780" s="6" t="n">
        <v>4</v>
      </c>
      <c r="I5780" s="7" t="n">
        <v>129.9900055</v>
      </c>
      <c r="J5780" s="6" t="n">
        <v>1</v>
      </c>
      <c r="K5780" s="7" t="n">
        <v>129.9900055</v>
      </c>
      <c r="L5780" s="7" t="n">
        <v>3.900000095</v>
      </c>
      <c r="M5780" s="8" t="n">
        <v>0.029999999</v>
      </c>
      <c r="N5780" s="7" t="n">
        <v>-4.789999962</v>
      </c>
      <c r="O5780" s="12" t="n">
        <v>1</v>
      </c>
    </row>
    <row r="5781" customFormat="false" ht="15" hidden="false" customHeight="true" outlineLevel="0" collapsed="false">
      <c r="A5781" s="6" t="n">
        <v>58256</v>
      </c>
      <c r="B5781" s="6" t="s">
        <v>19</v>
      </c>
      <c r="C5781" s="6" t="s">
        <v>37</v>
      </c>
      <c r="D5781" s="6" t="s">
        <v>50</v>
      </c>
      <c r="E5781" s="6" t="s">
        <v>63</v>
      </c>
      <c r="F5781" s="6" t="s">
        <v>40</v>
      </c>
      <c r="G5781" s="6" t="s">
        <v>24</v>
      </c>
      <c r="H5781" s="6" t="n">
        <v>4</v>
      </c>
      <c r="I5781" s="7" t="n">
        <v>399.980011</v>
      </c>
      <c r="J5781" s="6" t="n">
        <v>1</v>
      </c>
      <c r="K5781" s="7" t="n">
        <v>399.980011</v>
      </c>
      <c r="L5781" s="7" t="n">
        <v>12</v>
      </c>
      <c r="M5781" s="8" t="n">
        <v>0.029999999</v>
      </c>
      <c r="N5781" s="7" t="n">
        <v>131.1399994</v>
      </c>
      <c r="O5781" s="9" t="n">
        <v>0</v>
      </c>
    </row>
    <row r="5782" customFormat="false" ht="15" hidden="false" customHeight="true" outlineLevel="0" collapsed="false">
      <c r="A5782" s="6" t="n">
        <v>75854</v>
      </c>
      <c r="B5782" s="6" t="s">
        <v>46</v>
      </c>
      <c r="C5782" s="6" t="s">
        <v>20</v>
      </c>
      <c r="D5782" s="6" t="s">
        <v>27</v>
      </c>
      <c r="E5782" s="6" t="s">
        <v>28</v>
      </c>
      <c r="F5782" s="6" t="s">
        <v>85</v>
      </c>
      <c r="G5782" s="6" t="s">
        <v>34</v>
      </c>
      <c r="H5782" s="6" t="n">
        <v>2</v>
      </c>
      <c r="I5782" s="7" t="n">
        <v>327.75</v>
      </c>
      <c r="J5782" s="6" t="n">
        <v>1</v>
      </c>
      <c r="K5782" s="7" t="n">
        <v>327.75</v>
      </c>
      <c r="L5782" s="7" t="n">
        <v>0</v>
      </c>
      <c r="M5782" s="8" t="n">
        <v>0</v>
      </c>
      <c r="N5782" s="7" t="n">
        <v>-273.019989</v>
      </c>
      <c r="O5782" s="12" t="n">
        <v>1</v>
      </c>
    </row>
    <row r="5783" customFormat="false" ht="15" hidden="false" customHeight="true" outlineLevel="0" collapsed="false">
      <c r="A5783" s="6" t="n">
        <v>24793</v>
      </c>
      <c r="B5783" s="6" t="s">
        <v>19</v>
      </c>
      <c r="C5783" s="6" t="s">
        <v>49</v>
      </c>
      <c r="D5783" s="6" t="s">
        <v>27</v>
      </c>
      <c r="E5783" s="6" t="s">
        <v>54</v>
      </c>
      <c r="F5783" s="6" t="s">
        <v>40</v>
      </c>
      <c r="G5783" s="6" t="s">
        <v>24</v>
      </c>
      <c r="H5783" s="6" t="n">
        <v>4</v>
      </c>
      <c r="I5783" s="7" t="n">
        <v>399.980011</v>
      </c>
      <c r="J5783" s="6" t="n">
        <v>1</v>
      </c>
      <c r="K5783" s="7" t="n">
        <v>399.980011</v>
      </c>
      <c r="L5783" s="7" t="n">
        <v>0</v>
      </c>
      <c r="M5783" s="8" t="n">
        <v>0</v>
      </c>
      <c r="N5783" s="7" t="n">
        <v>8</v>
      </c>
      <c r="O5783" s="9" t="n">
        <v>0</v>
      </c>
    </row>
    <row r="5784" customFormat="false" ht="15" hidden="false" customHeight="true" outlineLevel="0" collapsed="false">
      <c r="A5784" s="6" t="n">
        <v>19215</v>
      </c>
      <c r="B5784" s="6" t="s">
        <v>19</v>
      </c>
      <c r="C5784" s="6" t="s">
        <v>20</v>
      </c>
      <c r="D5784" s="6" t="s">
        <v>21</v>
      </c>
      <c r="E5784" s="6" t="s">
        <v>22</v>
      </c>
      <c r="F5784" s="6" t="s">
        <v>58</v>
      </c>
      <c r="G5784" s="6" t="s">
        <v>24</v>
      </c>
      <c r="H5784" s="6" t="n">
        <v>4</v>
      </c>
      <c r="I5784" s="7" t="n">
        <v>49.97999954</v>
      </c>
      <c r="J5784" s="6" t="n">
        <v>2</v>
      </c>
      <c r="K5784" s="7" t="n">
        <v>99.95999908</v>
      </c>
      <c r="L5784" s="7" t="n">
        <v>5.5</v>
      </c>
      <c r="M5784" s="8" t="n">
        <v>0.059999999</v>
      </c>
      <c r="N5784" s="7" t="n">
        <v>40.61999893</v>
      </c>
      <c r="O5784" s="12" t="n">
        <v>1</v>
      </c>
    </row>
    <row r="5785" customFormat="false" ht="15" hidden="false" customHeight="true" outlineLevel="0" collapsed="false">
      <c r="A5785" s="6" t="n">
        <v>36410</v>
      </c>
      <c r="B5785" s="6" t="s">
        <v>46</v>
      </c>
      <c r="C5785" s="6" t="s">
        <v>37</v>
      </c>
      <c r="D5785" s="6" t="s">
        <v>31</v>
      </c>
      <c r="E5785" s="6" t="s">
        <v>62</v>
      </c>
      <c r="F5785" s="6" t="s">
        <v>23</v>
      </c>
      <c r="G5785" s="6" t="s">
        <v>34</v>
      </c>
      <c r="H5785" s="6" t="n">
        <v>2</v>
      </c>
      <c r="I5785" s="7" t="n">
        <v>129.9900055</v>
      </c>
      <c r="J5785" s="6" t="n">
        <v>1</v>
      </c>
      <c r="K5785" s="7" t="n">
        <v>129.9900055</v>
      </c>
      <c r="L5785" s="7" t="n">
        <v>0</v>
      </c>
      <c r="M5785" s="8" t="n">
        <v>0</v>
      </c>
      <c r="N5785" s="7" t="n">
        <v>63.70000076</v>
      </c>
      <c r="O5785" s="12" t="n">
        <v>1</v>
      </c>
    </row>
    <row r="5786" customFormat="false" ht="15" hidden="false" customHeight="true" outlineLevel="0" collapsed="false">
      <c r="A5786" s="6" t="n">
        <v>55352</v>
      </c>
      <c r="B5786" s="6" t="s">
        <v>19</v>
      </c>
      <c r="C5786" s="6" t="s">
        <v>49</v>
      </c>
      <c r="D5786" s="6" t="s">
        <v>50</v>
      </c>
      <c r="E5786" s="6" t="s">
        <v>51</v>
      </c>
      <c r="F5786" s="6" t="s">
        <v>71</v>
      </c>
      <c r="G5786" s="6" t="s">
        <v>34</v>
      </c>
      <c r="H5786" s="6" t="n">
        <v>4</v>
      </c>
      <c r="I5786" s="7" t="n">
        <v>199.9900055</v>
      </c>
      <c r="J5786" s="6" t="n">
        <v>1</v>
      </c>
      <c r="K5786" s="7" t="n">
        <v>199.9900055</v>
      </c>
      <c r="L5786" s="7" t="n">
        <v>18</v>
      </c>
      <c r="M5786" s="8" t="n">
        <v>0.090000004</v>
      </c>
      <c r="N5786" s="7" t="n">
        <v>-133.3999939</v>
      </c>
      <c r="O5786" s="9" t="n">
        <v>0</v>
      </c>
    </row>
    <row r="5787" customFormat="false" ht="15" hidden="false" customHeight="true" outlineLevel="0" collapsed="false">
      <c r="A5787" s="6" t="n">
        <v>11980</v>
      </c>
      <c r="B5787" s="6" t="s">
        <v>19</v>
      </c>
      <c r="C5787" s="6" t="s">
        <v>20</v>
      </c>
      <c r="D5787" s="6" t="s">
        <v>21</v>
      </c>
      <c r="E5787" s="6" t="s">
        <v>22</v>
      </c>
      <c r="F5787" s="6" t="s">
        <v>57</v>
      </c>
      <c r="G5787" s="6" t="s">
        <v>34</v>
      </c>
      <c r="H5787" s="6" t="n">
        <v>4</v>
      </c>
      <c r="I5787" s="7" t="n">
        <v>50</v>
      </c>
      <c r="J5787" s="6" t="n">
        <v>2</v>
      </c>
      <c r="K5787" s="7" t="n">
        <v>100</v>
      </c>
      <c r="L5787" s="7" t="n">
        <v>13</v>
      </c>
      <c r="M5787" s="8" t="n">
        <v>0.129999995</v>
      </c>
      <c r="N5787" s="7" t="n">
        <v>40.88999939</v>
      </c>
      <c r="O5787" s="12" t="n">
        <v>1</v>
      </c>
    </row>
    <row r="5788" customFormat="false" ht="15" hidden="false" customHeight="true" outlineLevel="0" collapsed="false">
      <c r="A5788" s="6" t="n">
        <v>4788</v>
      </c>
      <c r="B5788" s="6" t="s">
        <v>26</v>
      </c>
      <c r="C5788" s="6" t="s">
        <v>20</v>
      </c>
      <c r="D5788" s="6" t="s">
        <v>50</v>
      </c>
      <c r="E5788" s="6" t="s">
        <v>63</v>
      </c>
      <c r="F5788" s="6" t="s">
        <v>58</v>
      </c>
      <c r="G5788" s="6" t="s">
        <v>44</v>
      </c>
      <c r="H5788" s="6" t="n">
        <v>1</v>
      </c>
      <c r="I5788" s="7" t="n">
        <v>49.97999954</v>
      </c>
      <c r="J5788" s="6" t="n">
        <v>4</v>
      </c>
      <c r="K5788" s="7" t="n">
        <v>199.9199982</v>
      </c>
      <c r="L5788" s="7" t="n">
        <v>6</v>
      </c>
      <c r="M5788" s="8" t="n">
        <v>0.029999999</v>
      </c>
      <c r="N5788" s="7" t="n">
        <v>58.18000031</v>
      </c>
      <c r="O5788" s="12" t="n">
        <v>1</v>
      </c>
    </row>
    <row r="5789" customFormat="false" ht="15" hidden="false" customHeight="true" outlineLevel="0" collapsed="false">
      <c r="A5789" s="6" t="n">
        <v>4055</v>
      </c>
      <c r="B5789" s="6" t="s">
        <v>19</v>
      </c>
      <c r="C5789" s="6" t="s">
        <v>20</v>
      </c>
      <c r="D5789" s="6" t="s">
        <v>50</v>
      </c>
      <c r="E5789" s="6" t="s">
        <v>63</v>
      </c>
      <c r="F5789" s="6" t="s">
        <v>75</v>
      </c>
      <c r="G5789" s="6" t="s">
        <v>34</v>
      </c>
      <c r="H5789" s="6" t="n">
        <v>4</v>
      </c>
      <c r="I5789" s="7" t="n">
        <v>299.980011</v>
      </c>
      <c r="J5789" s="6" t="n">
        <v>1</v>
      </c>
      <c r="K5789" s="7" t="n">
        <v>299.980011</v>
      </c>
      <c r="L5789" s="7" t="n">
        <v>0</v>
      </c>
      <c r="M5789" s="8" t="n">
        <v>0</v>
      </c>
      <c r="N5789" s="7" t="n">
        <v>72</v>
      </c>
      <c r="O5789" s="12" t="n">
        <v>1</v>
      </c>
    </row>
    <row r="5790" customFormat="false" ht="15" hidden="false" customHeight="true" outlineLevel="0" collapsed="false">
      <c r="A5790" s="6" t="n">
        <v>46427</v>
      </c>
      <c r="B5790" s="6" t="s">
        <v>46</v>
      </c>
      <c r="C5790" s="6" t="s">
        <v>49</v>
      </c>
      <c r="D5790" s="6" t="s">
        <v>38</v>
      </c>
      <c r="E5790" s="6" t="s">
        <v>98</v>
      </c>
      <c r="F5790" s="6" t="s">
        <v>73</v>
      </c>
      <c r="G5790" s="6" t="s">
        <v>44</v>
      </c>
      <c r="H5790" s="6" t="n">
        <v>2</v>
      </c>
      <c r="I5790" s="7" t="n">
        <v>39.99000168</v>
      </c>
      <c r="J5790" s="6" t="n">
        <v>3</v>
      </c>
      <c r="K5790" s="7" t="n">
        <v>119.9700012</v>
      </c>
      <c r="L5790" s="7" t="n">
        <v>3.599999905</v>
      </c>
      <c r="M5790" s="8" t="n">
        <v>0.029999999</v>
      </c>
      <c r="N5790" s="7" t="n">
        <v>10.23999977</v>
      </c>
      <c r="O5790" s="12" t="n">
        <v>1</v>
      </c>
    </row>
    <row r="5791" customFormat="false" ht="15" hidden="false" customHeight="true" outlineLevel="0" collapsed="false">
      <c r="A5791" s="6" t="n">
        <v>17908</v>
      </c>
      <c r="B5791" s="6" t="s">
        <v>19</v>
      </c>
      <c r="C5791" s="6" t="s">
        <v>20</v>
      </c>
      <c r="D5791" s="6" t="s">
        <v>21</v>
      </c>
      <c r="E5791" s="6" t="s">
        <v>65</v>
      </c>
      <c r="F5791" s="6" t="s">
        <v>40</v>
      </c>
      <c r="G5791" s="6" t="s">
        <v>47</v>
      </c>
      <c r="H5791" s="6" t="n">
        <v>4</v>
      </c>
      <c r="I5791" s="7" t="n">
        <v>399.980011</v>
      </c>
      <c r="J5791" s="6" t="n">
        <v>1</v>
      </c>
      <c r="K5791" s="7" t="n">
        <v>399.980011</v>
      </c>
      <c r="L5791" s="7" t="n">
        <v>36</v>
      </c>
      <c r="M5791" s="8" t="n">
        <v>0.090000004</v>
      </c>
      <c r="N5791" s="7" t="n">
        <v>132.1300049</v>
      </c>
      <c r="O5791" s="9" t="n">
        <v>0</v>
      </c>
    </row>
    <row r="5792" customFormat="false" ht="15" hidden="false" customHeight="true" outlineLevel="0" collapsed="false">
      <c r="A5792" s="6" t="n">
        <v>72159</v>
      </c>
      <c r="B5792" s="6" t="s">
        <v>19</v>
      </c>
      <c r="C5792" s="6" t="s">
        <v>20</v>
      </c>
      <c r="D5792" s="6" t="s">
        <v>27</v>
      </c>
      <c r="E5792" s="6" t="s">
        <v>69</v>
      </c>
      <c r="F5792" s="6" t="s">
        <v>111</v>
      </c>
      <c r="G5792" s="6" t="s">
        <v>47</v>
      </c>
      <c r="H5792" s="6" t="n">
        <v>4</v>
      </c>
      <c r="I5792" s="7" t="n">
        <v>293.0400085</v>
      </c>
      <c r="J5792" s="6" t="n">
        <v>1</v>
      </c>
      <c r="K5792" s="7" t="n">
        <v>293.0400085</v>
      </c>
      <c r="L5792" s="7" t="n">
        <v>20.51000023</v>
      </c>
      <c r="M5792" s="8" t="n">
        <v>0.07</v>
      </c>
      <c r="N5792" s="7" t="n">
        <v>-218.0200043</v>
      </c>
      <c r="O5792" s="12" t="n">
        <v>1</v>
      </c>
    </row>
    <row r="5793" customFormat="false" ht="15" hidden="false" customHeight="true" outlineLevel="0" collapsed="false">
      <c r="A5793" s="6" t="n">
        <v>31174</v>
      </c>
      <c r="B5793" s="6" t="s">
        <v>19</v>
      </c>
      <c r="C5793" s="6" t="s">
        <v>20</v>
      </c>
      <c r="D5793" s="6" t="s">
        <v>27</v>
      </c>
      <c r="E5793" s="6" t="s">
        <v>42</v>
      </c>
      <c r="F5793" s="6" t="s">
        <v>33</v>
      </c>
      <c r="G5793" s="6" t="s">
        <v>44</v>
      </c>
      <c r="H5793" s="6" t="n">
        <v>4</v>
      </c>
      <c r="I5793" s="7" t="n">
        <v>59.99000168</v>
      </c>
      <c r="J5793" s="6" t="n">
        <v>3</v>
      </c>
      <c r="K5793" s="7" t="n">
        <v>179.9700012</v>
      </c>
      <c r="L5793" s="7" t="n">
        <v>7.199999809</v>
      </c>
      <c r="M5793" s="8" t="n">
        <v>0.039999999</v>
      </c>
      <c r="N5793" s="7" t="n">
        <v>81.19999695</v>
      </c>
      <c r="O5793" s="12" t="n">
        <v>1</v>
      </c>
    </row>
    <row r="5794" customFormat="false" ht="15" hidden="false" customHeight="true" outlineLevel="0" collapsed="false">
      <c r="A5794" s="6" t="n">
        <v>27345</v>
      </c>
      <c r="B5794" s="6" t="s">
        <v>19</v>
      </c>
      <c r="C5794" s="6" t="s">
        <v>49</v>
      </c>
      <c r="D5794" s="6" t="s">
        <v>27</v>
      </c>
      <c r="E5794" s="6" t="s">
        <v>54</v>
      </c>
      <c r="F5794" s="6" t="s">
        <v>58</v>
      </c>
      <c r="G5794" s="6" t="s">
        <v>47</v>
      </c>
      <c r="H5794" s="6" t="n">
        <v>4</v>
      </c>
      <c r="I5794" s="7" t="n">
        <v>49.97999954</v>
      </c>
      <c r="J5794" s="6" t="n">
        <v>3</v>
      </c>
      <c r="K5794" s="7" t="n">
        <v>149.9400024</v>
      </c>
      <c r="L5794" s="7" t="n">
        <v>14.98999977</v>
      </c>
      <c r="M5794" s="8" t="n">
        <v>0.100000001</v>
      </c>
      <c r="N5794" s="7" t="n">
        <v>13.48999977</v>
      </c>
      <c r="O5794" s="12" t="n">
        <v>1</v>
      </c>
    </row>
    <row r="5795" customFormat="false" ht="15" hidden="false" customHeight="true" outlineLevel="0" collapsed="false">
      <c r="A5795" s="6" t="n">
        <v>5239</v>
      </c>
      <c r="B5795" s="6" t="s">
        <v>19</v>
      </c>
      <c r="C5795" s="6" t="s">
        <v>37</v>
      </c>
      <c r="D5795" s="6" t="s">
        <v>50</v>
      </c>
      <c r="E5795" s="6" t="s">
        <v>51</v>
      </c>
      <c r="F5795" s="6" t="s">
        <v>75</v>
      </c>
      <c r="G5795" s="6" t="s">
        <v>34</v>
      </c>
      <c r="H5795" s="6" t="n">
        <v>4</v>
      </c>
      <c r="I5795" s="7" t="n">
        <v>299.980011</v>
      </c>
      <c r="J5795" s="6" t="n">
        <v>1</v>
      </c>
      <c r="K5795" s="7" t="n">
        <v>299.980011</v>
      </c>
      <c r="L5795" s="7" t="n">
        <v>75</v>
      </c>
      <c r="M5795" s="8" t="n">
        <v>0.25</v>
      </c>
      <c r="N5795" s="7" t="n">
        <v>-31.04999924</v>
      </c>
      <c r="O5795" s="12" t="n">
        <v>1</v>
      </c>
    </row>
    <row r="5796" customFormat="false" ht="15" hidden="false" customHeight="true" outlineLevel="0" collapsed="false">
      <c r="A5796" s="6" t="n">
        <v>12171</v>
      </c>
      <c r="B5796" s="6" t="s">
        <v>19</v>
      </c>
      <c r="C5796" s="6" t="s">
        <v>37</v>
      </c>
      <c r="D5796" s="6" t="s">
        <v>21</v>
      </c>
      <c r="E5796" s="6" t="s">
        <v>65</v>
      </c>
      <c r="F5796" s="6" t="s">
        <v>33</v>
      </c>
      <c r="G5796" s="6" t="s">
        <v>34</v>
      </c>
      <c r="H5796" s="6" t="n">
        <v>4</v>
      </c>
      <c r="I5796" s="7" t="n">
        <v>59.99000168</v>
      </c>
      <c r="J5796" s="6" t="n">
        <v>4</v>
      </c>
      <c r="K5796" s="7" t="n">
        <v>239.9600067</v>
      </c>
      <c r="L5796" s="7" t="n">
        <v>4.800000191</v>
      </c>
      <c r="M5796" s="8" t="n">
        <v>0.02</v>
      </c>
      <c r="N5796" s="7" t="n">
        <v>-26.5699997</v>
      </c>
      <c r="O5796" s="9" t="n">
        <v>0</v>
      </c>
    </row>
    <row r="5797" customFormat="false" ht="15" hidden="false" customHeight="true" outlineLevel="0" collapsed="false">
      <c r="A5797" s="6" t="n">
        <v>127</v>
      </c>
      <c r="B5797" s="6" t="s">
        <v>19</v>
      </c>
      <c r="C5797" s="6" t="s">
        <v>20</v>
      </c>
      <c r="D5797" s="6" t="s">
        <v>50</v>
      </c>
      <c r="E5797" s="6" t="s">
        <v>63</v>
      </c>
      <c r="F5797" s="6" t="s">
        <v>57</v>
      </c>
      <c r="G5797" s="6" t="s">
        <v>24</v>
      </c>
      <c r="H5797" s="6" t="n">
        <v>4</v>
      </c>
      <c r="I5797" s="7" t="n">
        <v>50</v>
      </c>
      <c r="J5797" s="6" t="n">
        <v>1</v>
      </c>
      <c r="K5797" s="7" t="n">
        <v>50</v>
      </c>
      <c r="L5797" s="7" t="n">
        <v>4.5</v>
      </c>
      <c r="M5797" s="8" t="n">
        <v>0.090000004</v>
      </c>
      <c r="N5797" s="7" t="n">
        <v>12.73999977</v>
      </c>
      <c r="O5797" s="9" t="n">
        <v>0</v>
      </c>
    </row>
    <row r="5798" customFormat="false" ht="15" hidden="false" customHeight="true" outlineLevel="0" collapsed="false">
      <c r="A5798" s="6" t="n">
        <v>17848</v>
      </c>
      <c r="B5798" s="6" t="s">
        <v>19</v>
      </c>
      <c r="C5798" s="6" t="s">
        <v>20</v>
      </c>
      <c r="D5798" s="6" t="s">
        <v>21</v>
      </c>
      <c r="E5798" s="6" t="s">
        <v>65</v>
      </c>
      <c r="F5798" s="6" t="s">
        <v>33</v>
      </c>
      <c r="G5798" s="6" t="s">
        <v>44</v>
      </c>
      <c r="H5798" s="6" t="n">
        <v>4</v>
      </c>
      <c r="I5798" s="7" t="n">
        <v>59.99000168</v>
      </c>
      <c r="J5798" s="6" t="n">
        <v>1</v>
      </c>
      <c r="K5798" s="7" t="n">
        <v>59.99000168</v>
      </c>
      <c r="L5798" s="7" t="n">
        <v>7.199999809</v>
      </c>
      <c r="M5798" s="8" t="n">
        <v>0.119999997</v>
      </c>
      <c r="N5798" s="7" t="n">
        <v>14.25</v>
      </c>
      <c r="O5798" s="9" t="n">
        <v>0</v>
      </c>
    </row>
    <row r="5799" customFormat="false" ht="15" hidden="false" customHeight="true" outlineLevel="0" collapsed="false">
      <c r="A5799" s="6" t="n">
        <v>44159</v>
      </c>
      <c r="B5799" s="6" t="s">
        <v>19</v>
      </c>
      <c r="C5799" s="6" t="s">
        <v>20</v>
      </c>
      <c r="D5799" s="6" t="s">
        <v>21</v>
      </c>
      <c r="E5799" s="6" t="s">
        <v>66</v>
      </c>
      <c r="F5799" s="6" t="s">
        <v>33</v>
      </c>
      <c r="G5799" s="6" t="s">
        <v>44</v>
      </c>
      <c r="H5799" s="6" t="n">
        <v>4</v>
      </c>
      <c r="I5799" s="7" t="n">
        <v>59.99000168</v>
      </c>
      <c r="J5799" s="6" t="n">
        <v>4</v>
      </c>
      <c r="K5799" s="7" t="n">
        <v>239.9600067</v>
      </c>
      <c r="L5799" s="7" t="n">
        <v>59.99000168</v>
      </c>
      <c r="M5799" s="8" t="n">
        <v>0.25</v>
      </c>
      <c r="N5799" s="7" t="n">
        <v>30.59000015</v>
      </c>
      <c r="O5799" s="12" t="n">
        <v>1</v>
      </c>
    </row>
    <row r="5800" customFormat="false" ht="15" hidden="false" customHeight="true" outlineLevel="0" collapsed="false">
      <c r="A5800" s="6" t="n">
        <v>66724</v>
      </c>
      <c r="B5800" s="6" t="s">
        <v>46</v>
      </c>
      <c r="C5800" s="6" t="s">
        <v>20</v>
      </c>
      <c r="D5800" s="6" t="s">
        <v>21</v>
      </c>
      <c r="E5800" s="6" t="s">
        <v>64</v>
      </c>
      <c r="F5800" s="6" t="s">
        <v>104</v>
      </c>
      <c r="G5800" s="6" t="s">
        <v>47</v>
      </c>
      <c r="H5800" s="6" t="n">
        <v>2</v>
      </c>
      <c r="I5800" s="7" t="n">
        <v>99.98999786</v>
      </c>
      <c r="J5800" s="6" t="n">
        <v>1</v>
      </c>
      <c r="K5800" s="7" t="n">
        <v>99.98999786</v>
      </c>
      <c r="L5800" s="7" t="n">
        <v>10</v>
      </c>
      <c r="M5800" s="8" t="n">
        <v>0.100000001</v>
      </c>
      <c r="N5800" s="7" t="n">
        <v>40.5</v>
      </c>
      <c r="O5800" s="12" t="n">
        <v>1</v>
      </c>
    </row>
    <row r="5801" customFormat="false" ht="15" hidden="false" customHeight="true" outlineLevel="0" collapsed="false">
      <c r="A5801" s="6" t="n">
        <v>58569</v>
      </c>
      <c r="B5801" s="6" t="s">
        <v>46</v>
      </c>
      <c r="C5801" s="6" t="s">
        <v>37</v>
      </c>
      <c r="D5801" s="6" t="s">
        <v>50</v>
      </c>
      <c r="E5801" s="6" t="s">
        <v>72</v>
      </c>
      <c r="F5801" s="6" t="s">
        <v>73</v>
      </c>
      <c r="G5801" s="6" t="s">
        <v>47</v>
      </c>
      <c r="H5801" s="6" t="n">
        <v>2</v>
      </c>
      <c r="I5801" s="7" t="n">
        <v>39.99000168</v>
      </c>
      <c r="J5801" s="6" t="n">
        <v>2</v>
      </c>
      <c r="K5801" s="7" t="n">
        <v>79.98000336</v>
      </c>
      <c r="L5801" s="7" t="n">
        <v>0.800000012</v>
      </c>
      <c r="M5801" s="8" t="n">
        <v>0.01</v>
      </c>
      <c r="N5801" s="7" t="n">
        <v>5.940000057</v>
      </c>
      <c r="O5801" s="12" t="n">
        <v>1</v>
      </c>
    </row>
    <row r="5802" customFormat="false" ht="15" hidden="false" customHeight="true" outlineLevel="0" collapsed="false">
      <c r="A5802" s="6" t="n">
        <v>34388</v>
      </c>
      <c r="B5802" s="6" t="s">
        <v>19</v>
      </c>
      <c r="C5802" s="6" t="s">
        <v>37</v>
      </c>
      <c r="D5802" s="6" t="s">
        <v>31</v>
      </c>
      <c r="E5802" s="6" t="s">
        <v>32</v>
      </c>
      <c r="F5802" s="6" t="s">
        <v>73</v>
      </c>
      <c r="G5802" s="6" t="s">
        <v>47</v>
      </c>
      <c r="H5802" s="6" t="n">
        <v>4</v>
      </c>
      <c r="I5802" s="7" t="n">
        <v>39.99000168</v>
      </c>
      <c r="J5802" s="6" t="n">
        <v>2</v>
      </c>
      <c r="K5802" s="7" t="n">
        <v>79.98000336</v>
      </c>
      <c r="L5802" s="7" t="n">
        <v>12.80000019</v>
      </c>
      <c r="M5802" s="8" t="n">
        <v>0.159999996</v>
      </c>
      <c r="N5802" s="7" t="n">
        <v>32.25</v>
      </c>
      <c r="O5802" s="9" t="n">
        <v>0</v>
      </c>
    </row>
    <row r="5803" customFormat="false" ht="15" hidden="false" customHeight="true" outlineLevel="0" collapsed="false">
      <c r="A5803" s="6" t="n">
        <v>33471</v>
      </c>
      <c r="B5803" s="6" t="s">
        <v>19</v>
      </c>
      <c r="C5803" s="6" t="s">
        <v>49</v>
      </c>
      <c r="D5803" s="6" t="s">
        <v>31</v>
      </c>
      <c r="E5803" s="6" t="s">
        <v>62</v>
      </c>
      <c r="F5803" s="6" t="s">
        <v>57</v>
      </c>
      <c r="G5803" s="6" t="s">
        <v>44</v>
      </c>
      <c r="H5803" s="6" t="n">
        <v>4</v>
      </c>
      <c r="I5803" s="7" t="n">
        <v>50</v>
      </c>
      <c r="J5803" s="6" t="n">
        <v>5</v>
      </c>
      <c r="K5803" s="7" t="n">
        <v>250</v>
      </c>
      <c r="L5803" s="7" t="n">
        <v>13.75</v>
      </c>
      <c r="M5803" s="8" t="n">
        <v>0.059999999</v>
      </c>
      <c r="N5803" s="7" t="n">
        <v>-41.58000183</v>
      </c>
      <c r="O5803" s="9" t="n">
        <v>0</v>
      </c>
    </row>
    <row r="5804" customFormat="false" ht="15" hidden="false" customHeight="true" outlineLevel="0" collapsed="false">
      <c r="A5804" s="6" t="n">
        <v>64600</v>
      </c>
      <c r="B5804" s="6" t="s">
        <v>26</v>
      </c>
      <c r="C5804" s="6" t="s">
        <v>37</v>
      </c>
      <c r="D5804" s="6" t="s">
        <v>21</v>
      </c>
      <c r="E5804" s="6" t="s">
        <v>22</v>
      </c>
      <c r="F5804" s="6" t="s">
        <v>23</v>
      </c>
      <c r="G5804" s="6" t="s">
        <v>24</v>
      </c>
      <c r="H5804" s="6" t="n">
        <v>1</v>
      </c>
      <c r="I5804" s="7" t="n">
        <v>129.9900055</v>
      </c>
      <c r="J5804" s="6" t="n">
        <v>1</v>
      </c>
      <c r="K5804" s="7" t="n">
        <v>129.9900055</v>
      </c>
      <c r="L5804" s="7" t="n">
        <v>15.60000038</v>
      </c>
      <c r="M5804" s="8" t="n">
        <v>0.119999997</v>
      </c>
      <c r="N5804" s="7" t="n">
        <v>4.349999905</v>
      </c>
      <c r="O5804" s="12" t="n">
        <v>1</v>
      </c>
    </row>
    <row r="5805" customFormat="false" ht="15" hidden="false" customHeight="true" outlineLevel="0" collapsed="false">
      <c r="A5805" s="6" t="n">
        <v>8400</v>
      </c>
      <c r="B5805" s="6" t="s">
        <v>46</v>
      </c>
      <c r="C5805" s="6" t="s">
        <v>20</v>
      </c>
      <c r="D5805" s="6" t="s">
        <v>50</v>
      </c>
      <c r="E5805" s="6" t="s">
        <v>51</v>
      </c>
      <c r="F5805" s="6" t="s">
        <v>57</v>
      </c>
      <c r="G5805" s="6" t="s">
        <v>34</v>
      </c>
      <c r="H5805" s="6" t="n">
        <v>2</v>
      </c>
      <c r="I5805" s="7" t="n">
        <v>50</v>
      </c>
      <c r="J5805" s="6" t="n">
        <v>5</v>
      </c>
      <c r="K5805" s="7" t="n">
        <v>250</v>
      </c>
      <c r="L5805" s="7" t="n">
        <v>12.5</v>
      </c>
      <c r="M5805" s="8" t="n">
        <v>0.050000001</v>
      </c>
      <c r="N5805" s="7" t="n">
        <v>109.25</v>
      </c>
      <c r="O5805" s="12" t="n">
        <v>1</v>
      </c>
    </row>
    <row r="5806" customFormat="false" ht="15" hidden="false" customHeight="true" outlineLevel="0" collapsed="false">
      <c r="A5806" s="6" t="n">
        <v>21298</v>
      </c>
      <c r="B5806" s="6" t="s">
        <v>19</v>
      </c>
      <c r="C5806" s="6" t="s">
        <v>20</v>
      </c>
      <c r="D5806" s="6" t="s">
        <v>27</v>
      </c>
      <c r="E5806" s="6" t="s">
        <v>54</v>
      </c>
      <c r="F5806" s="6" t="s">
        <v>71</v>
      </c>
      <c r="G5806" s="6" t="s">
        <v>34</v>
      </c>
      <c r="H5806" s="6" t="n">
        <v>4</v>
      </c>
      <c r="I5806" s="7" t="n">
        <v>199.9900055</v>
      </c>
      <c r="J5806" s="6" t="n">
        <v>1</v>
      </c>
      <c r="K5806" s="7" t="n">
        <v>199.9900055</v>
      </c>
      <c r="L5806" s="7" t="n">
        <v>32</v>
      </c>
      <c r="M5806" s="8" t="n">
        <v>0.159999996</v>
      </c>
      <c r="N5806" s="7" t="n">
        <v>80.63999939</v>
      </c>
      <c r="O5806" s="9" t="n">
        <v>0</v>
      </c>
    </row>
    <row r="5807" customFormat="false" ht="15" hidden="false" customHeight="true" outlineLevel="0" collapsed="false">
      <c r="A5807" s="6" t="n">
        <v>961</v>
      </c>
      <c r="B5807" s="6" t="s">
        <v>46</v>
      </c>
      <c r="C5807" s="6" t="s">
        <v>37</v>
      </c>
      <c r="D5807" s="6" t="s">
        <v>50</v>
      </c>
      <c r="E5807" s="6" t="s">
        <v>51</v>
      </c>
      <c r="F5807" s="6" t="s">
        <v>23</v>
      </c>
      <c r="G5807" s="6" t="s">
        <v>24</v>
      </c>
      <c r="H5807" s="6" t="n">
        <v>2</v>
      </c>
      <c r="I5807" s="7" t="n">
        <v>129.9900055</v>
      </c>
      <c r="J5807" s="6" t="n">
        <v>1</v>
      </c>
      <c r="K5807" s="7" t="n">
        <v>129.9900055</v>
      </c>
      <c r="L5807" s="7" t="n">
        <v>13</v>
      </c>
      <c r="M5807" s="8" t="n">
        <v>0.100000001</v>
      </c>
      <c r="N5807" s="7" t="n">
        <v>53.8199997</v>
      </c>
      <c r="O5807" s="9" t="n">
        <v>0</v>
      </c>
    </row>
    <row r="5808" customFormat="false" ht="15" hidden="false" customHeight="true" outlineLevel="0" collapsed="false">
      <c r="A5808" s="6" t="n">
        <v>54067</v>
      </c>
      <c r="B5808" s="6" t="s">
        <v>19</v>
      </c>
      <c r="C5808" s="6" t="s">
        <v>20</v>
      </c>
      <c r="D5808" s="6" t="s">
        <v>50</v>
      </c>
      <c r="E5808" s="6" t="s">
        <v>51</v>
      </c>
      <c r="F5808" s="6" t="s">
        <v>75</v>
      </c>
      <c r="G5808" s="6" t="s">
        <v>34</v>
      </c>
      <c r="H5808" s="6" t="n">
        <v>4</v>
      </c>
      <c r="I5808" s="7" t="n">
        <v>299.980011</v>
      </c>
      <c r="J5808" s="6" t="n">
        <v>1</v>
      </c>
      <c r="K5808" s="7" t="n">
        <v>299.980011</v>
      </c>
      <c r="L5808" s="7" t="n">
        <v>45</v>
      </c>
      <c r="M5808" s="8" t="n">
        <v>0.150000006</v>
      </c>
      <c r="N5808" s="7" t="n">
        <v>66.30000305</v>
      </c>
      <c r="O5808" s="9" t="n">
        <v>0</v>
      </c>
    </row>
    <row r="5809" customFormat="false" ht="15" hidden="false" customHeight="true" outlineLevel="0" collapsed="false">
      <c r="A5809" s="6" t="n">
        <v>74937</v>
      </c>
      <c r="B5809" s="6" t="s">
        <v>19</v>
      </c>
      <c r="C5809" s="6" t="s">
        <v>20</v>
      </c>
      <c r="D5809" s="6" t="s">
        <v>27</v>
      </c>
      <c r="E5809" s="6" t="s">
        <v>42</v>
      </c>
      <c r="F5809" s="6" t="s">
        <v>103</v>
      </c>
      <c r="G5809" s="6" t="s">
        <v>34</v>
      </c>
      <c r="H5809" s="6" t="n">
        <v>4</v>
      </c>
      <c r="I5809" s="7" t="n">
        <v>461.480011</v>
      </c>
      <c r="J5809" s="6" t="n">
        <v>1</v>
      </c>
      <c r="K5809" s="7" t="n">
        <v>461.480011</v>
      </c>
      <c r="L5809" s="7" t="n">
        <v>46.15000153</v>
      </c>
      <c r="M5809" s="8" t="n">
        <v>0.100000001</v>
      </c>
      <c r="N5809" s="7" t="n">
        <v>73.93000031</v>
      </c>
      <c r="O5809" s="9" t="n">
        <v>0</v>
      </c>
    </row>
    <row r="5810" customFormat="false" ht="15" hidden="false" customHeight="true" outlineLevel="0" collapsed="false">
      <c r="A5810" s="6" t="n">
        <v>68388</v>
      </c>
      <c r="B5810" s="6" t="s">
        <v>26</v>
      </c>
      <c r="C5810" s="6" t="s">
        <v>20</v>
      </c>
      <c r="D5810" s="6" t="s">
        <v>21</v>
      </c>
      <c r="E5810" s="6" t="s">
        <v>22</v>
      </c>
      <c r="F5810" s="6" t="s">
        <v>75</v>
      </c>
      <c r="G5810" s="6" t="s">
        <v>24</v>
      </c>
      <c r="H5810" s="6" t="n">
        <v>1</v>
      </c>
      <c r="I5810" s="7" t="n">
        <v>299.980011</v>
      </c>
      <c r="J5810" s="6" t="n">
        <v>1</v>
      </c>
      <c r="K5810" s="7" t="n">
        <v>299.980011</v>
      </c>
      <c r="L5810" s="7" t="n">
        <v>3</v>
      </c>
      <c r="M5810" s="8" t="n">
        <v>0.01</v>
      </c>
      <c r="N5810" s="7" t="n">
        <v>107.8000031</v>
      </c>
      <c r="O5810" s="12" t="n">
        <v>1</v>
      </c>
    </row>
    <row r="5811" customFormat="false" ht="15" hidden="false" customHeight="true" outlineLevel="0" collapsed="false">
      <c r="A5811" s="6" t="n">
        <v>42246</v>
      </c>
      <c r="B5811" s="6" t="s">
        <v>46</v>
      </c>
      <c r="C5811" s="6" t="s">
        <v>37</v>
      </c>
      <c r="D5811" s="6" t="s">
        <v>27</v>
      </c>
      <c r="E5811" s="6" t="s">
        <v>79</v>
      </c>
      <c r="F5811" s="6" t="s">
        <v>57</v>
      </c>
      <c r="G5811" s="6" t="s">
        <v>24</v>
      </c>
      <c r="H5811" s="6" t="n">
        <v>2</v>
      </c>
      <c r="I5811" s="7" t="n">
        <v>50</v>
      </c>
      <c r="J5811" s="6" t="n">
        <v>3</v>
      </c>
      <c r="K5811" s="7" t="n">
        <v>150</v>
      </c>
      <c r="L5811" s="7" t="n">
        <v>8.25</v>
      </c>
      <c r="M5811" s="8" t="n">
        <v>0.059999999</v>
      </c>
      <c r="N5811" s="7" t="n">
        <v>8.510000229</v>
      </c>
      <c r="O5811" s="9" t="n">
        <v>0</v>
      </c>
    </row>
    <row r="5812" customFormat="false" ht="15" hidden="false" customHeight="true" outlineLevel="0" collapsed="false">
      <c r="A5812" s="6" t="n">
        <v>50558</v>
      </c>
      <c r="B5812" s="6" t="s">
        <v>19</v>
      </c>
      <c r="C5812" s="6" t="s">
        <v>49</v>
      </c>
      <c r="D5812" s="6" t="s">
        <v>38</v>
      </c>
      <c r="E5812" s="6" t="s">
        <v>98</v>
      </c>
      <c r="F5812" s="6" t="s">
        <v>33</v>
      </c>
      <c r="G5812" s="6" t="s">
        <v>34</v>
      </c>
      <c r="H5812" s="6" t="n">
        <v>4</v>
      </c>
      <c r="I5812" s="7" t="n">
        <v>59.99000168</v>
      </c>
      <c r="J5812" s="6" t="n">
        <v>1</v>
      </c>
      <c r="K5812" s="7" t="n">
        <v>59.99000168</v>
      </c>
      <c r="L5812" s="7" t="n">
        <v>2.400000095</v>
      </c>
      <c r="M5812" s="8" t="n">
        <v>0.039999999</v>
      </c>
      <c r="N5812" s="7" t="n">
        <v>24.76000023</v>
      </c>
      <c r="O5812" s="9" t="n">
        <v>0</v>
      </c>
    </row>
    <row r="5813" customFormat="false" ht="15" hidden="false" customHeight="true" outlineLevel="0" collapsed="false">
      <c r="A5813" s="6" t="n">
        <v>74700</v>
      </c>
      <c r="B5813" s="6" t="s">
        <v>19</v>
      </c>
      <c r="C5813" s="6" t="s">
        <v>20</v>
      </c>
      <c r="D5813" s="6" t="s">
        <v>27</v>
      </c>
      <c r="E5813" s="6" t="s">
        <v>54</v>
      </c>
      <c r="F5813" s="6" t="s">
        <v>91</v>
      </c>
      <c r="G5813" s="6" t="s">
        <v>24</v>
      </c>
      <c r="H5813" s="6" t="n">
        <v>4</v>
      </c>
      <c r="I5813" s="7" t="n">
        <v>252.8800049</v>
      </c>
      <c r="J5813" s="6" t="n">
        <v>1</v>
      </c>
      <c r="K5813" s="7" t="n">
        <v>252.8800049</v>
      </c>
      <c r="L5813" s="7" t="n">
        <v>30.35000038</v>
      </c>
      <c r="M5813" s="8" t="n">
        <v>0.119999997</v>
      </c>
      <c r="N5813" s="7" t="n">
        <v>60.08000183</v>
      </c>
      <c r="O5813" s="12" t="n">
        <v>1</v>
      </c>
    </row>
    <row r="5814" customFormat="false" ht="15" hidden="false" customHeight="true" outlineLevel="0" collapsed="false">
      <c r="A5814" s="6" t="n">
        <v>19861</v>
      </c>
      <c r="B5814" s="6" t="s">
        <v>26</v>
      </c>
      <c r="C5814" s="6" t="s">
        <v>37</v>
      </c>
      <c r="D5814" s="6" t="s">
        <v>21</v>
      </c>
      <c r="E5814" s="6" t="s">
        <v>64</v>
      </c>
      <c r="F5814" s="6" t="s">
        <v>57</v>
      </c>
      <c r="G5814" s="6" t="s">
        <v>47</v>
      </c>
      <c r="H5814" s="6" t="n">
        <v>1</v>
      </c>
      <c r="I5814" s="7" t="n">
        <v>50</v>
      </c>
      <c r="J5814" s="6" t="n">
        <v>2</v>
      </c>
      <c r="K5814" s="7" t="n">
        <v>100</v>
      </c>
      <c r="L5814" s="7" t="n">
        <v>18</v>
      </c>
      <c r="M5814" s="8" t="n">
        <v>0.180000007</v>
      </c>
      <c r="N5814" s="7" t="n">
        <v>41</v>
      </c>
      <c r="O5814" s="12" t="n">
        <v>1</v>
      </c>
    </row>
    <row r="5815" customFormat="false" ht="15" hidden="false" customHeight="true" outlineLevel="0" collapsed="false">
      <c r="A5815" s="6" t="n">
        <v>7248</v>
      </c>
      <c r="B5815" s="6" t="s">
        <v>36</v>
      </c>
      <c r="C5815" s="6" t="s">
        <v>20</v>
      </c>
      <c r="D5815" s="6" t="s">
        <v>50</v>
      </c>
      <c r="E5815" s="6" t="s">
        <v>63</v>
      </c>
      <c r="F5815" s="6" t="s">
        <v>23</v>
      </c>
      <c r="G5815" s="6" t="s">
        <v>34</v>
      </c>
      <c r="H5815" s="6" t="n">
        <v>0</v>
      </c>
      <c r="I5815" s="7" t="n">
        <v>129.9900055</v>
      </c>
      <c r="J5815" s="6" t="n">
        <v>1</v>
      </c>
      <c r="K5815" s="7" t="n">
        <v>129.9900055</v>
      </c>
      <c r="L5815" s="7" t="n">
        <v>1.299999952</v>
      </c>
      <c r="M5815" s="8" t="n">
        <v>0.01</v>
      </c>
      <c r="N5815" s="7" t="n">
        <v>35.38999939</v>
      </c>
      <c r="O5815" s="12" t="n">
        <v>1</v>
      </c>
    </row>
    <row r="5816" customFormat="false" ht="15" hidden="false" customHeight="true" outlineLevel="0" collapsed="false">
      <c r="A5816" s="6" t="n">
        <v>28317</v>
      </c>
      <c r="B5816" s="6" t="s">
        <v>19</v>
      </c>
      <c r="C5816" s="6" t="s">
        <v>20</v>
      </c>
      <c r="D5816" s="6" t="s">
        <v>27</v>
      </c>
      <c r="E5816" s="6" t="s">
        <v>69</v>
      </c>
      <c r="F5816" s="6" t="s">
        <v>33</v>
      </c>
      <c r="G5816" s="6" t="s">
        <v>24</v>
      </c>
      <c r="H5816" s="6" t="n">
        <v>4</v>
      </c>
      <c r="I5816" s="7" t="n">
        <v>59.99000168</v>
      </c>
      <c r="J5816" s="6" t="n">
        <v>2</v>
      </c>
      <c r="K5816" s="7" t="n">
        <v>119.9800034</v>
      </c>
      <c r="L5816" s="7" t="n">
        <v>21.60000038</v>
      </c>
      <c r="M5816" s="8" t="n">
        <v>0.180000007</v>
      </c>
      <c r="N5816" s="7" t="n">
        <v>46.24000168</v>
      </c>
      <c r="O5816" s="9" t="n">
        <v>0</v>
      </c>
    </row>
    <row r="5817" customFormat="false" ht="15" hidden="false" customHeight="true" outlineLevel="0" collapsed="false">
      <c r="A5817" s="6" t="n">
        <v>25584</v>
      </c>
      <c r="B5817" s="6" t="s">
        <v>19</v>
      </c>
      <c r="C5817" s="6" t="s">
        <v>49</v>
      </c>
      <c r="D5817" s="6" t="s">
        <v>27</v>
      </c>
      <c r="E5817" s="6" t="s">
        <v>28</v>
      </c>
      <c r="F5817" s="6" t="s">
        <v>57</v>
      </c>
      <c r="G5817" s="6" t="s">
        <v>34</v>
      </c>
      <c r="H5817" s="6" t="n">
        <v>4</v>
      </c>
      <c r="I5817" s="7" t="n">
        <v>50</v>
      </c>
      <c r="J5817" s="6" t="n">
        <v>2</v>
      </c>
      <c r="K5817" s="7" t="n">
        <v>100</v>
      </c>
      <c r="L5817" s="7" t="n">
        <v>5.5</v>
      </c>
      <c r="M5817" s="8" t="n">
        <v>0.059999999</v>
      </c>
      <c r="N5817" s="7" t="n">
        <v>43.47000122</v>
      </c>
      <c r="O5817" s="12" t="n">
        <v>1</v>
      </c>
    </row>
    <row r="5818" customFormat="false" ht="15" hidden="false" customHeight="true" outlineLevel="0" collapsed="false">
      <c r="A5818" s="6" t="n">
        <v>21429</v>
      </c>
      <c r="B5818" s="6" t="s">
        <v>19</v>
      </c>
      <c r="C5818" s="6" t="s">
        <v>20</v>
      </c>
      <c r="D5818" s="6" t="s">
        <v>27</v>
      </c>
      <c r="E5818" s="6" t="s">
        <v>42</v>
      </c>
      <c r="F5818" s="6" t="s">
        <v>68</v>
      </c>
      <c r="G5818" s="6" t="s">
        <v>34</v>
      </c>
      <c r="H5818" s="6" t="n">
        <v>4</v>
      </c>
      <c r="I5818" s="7" t="n">
        <v>39.99000168</v>
      </c>
      <c r="J5818" s="6" t="n">
        <v>5</v>
      </c>
      <c r="K5818" s="7" t="n">
        <v>199.9499969</v>
      </c>
      <c r="L5818" s="7" t="n">
        <v>25.98999977</v>
      </c>
      <c r="M5818" s="8" t="n">
        <v>0.129999995</v>
      </c>
      <c r="N5818" s="7" t="n">
        <v>85.23999786</v>
      </c>
      <c r="O5818" s="12" t="n">
        <v>1</v>
      </c>
    </row>
    <row r="5819" customFormat="false" ht="15" hidden="false" customHeight="true" outlineLevel="0" collapsed="false">
      <c r="A5819" s="6" t="n">
        <v>23233</v>
      </c>
      <c r="B5819" s="6" t="s">
        <v>26</v>
      </c>
      <c r="C5819" s="6" t="s">
        <v>20</v>
      </c>
      <c r="D5819" s="6" t="s">
        <v>27</v>
      </c>
      <c r="E5819" s="6" t="s">
        <v>28</v>
      </c>
      <c r="F5819" s="6" t="s">
        <v>23</v>
      </c>
      <c r="G5819" s="6" t="s">
        <v>24</v>
      </c>
      <c r="H5819" s="6" t="n">
        <v>1</v>
      </c>
      <c r="I5819" s="7" t="n">
        <v>129.9900055</v>
      </c>
      <c r="J5819" s="6" t="n">
        <v>1</v>
      </c>
      <c r="K5819" s="7" t="n">
        <v>129.9900055</v>
      </c>
      <c r="L5819" s="7" t="n">
        <v>5.199999809</v>
      </c>
      <c r="M5819" s="8" t="n">
        <v>0.039999999</v>
      </c>
      <c r="N5819" s="7" t="n">
        <v>48.66999817</v>
      </c>
      <c r="O5819" s="12" t="n">
        <v>1</v>
      </c>
    </row>
    <row r="5820" customFormat="false" ht="15" hidden="false" customHeight="true" outlineLevel="0" collapsed="false">
      <c r="A5820" s="6" t="n">
        <v>29889</v>
      </c>
      <c r="B5820" s="6" t="s">
        <v>19</v>
      </c>
      <c r="C5820" s="6" t="s">
        <v>49</v>
      </c>
      <c r="D5820" s="6" t="s">
        <v>27</v>
      </c>
      <c r="E5820" s="6" t="s">
        <v>28</v>
      </c>
      <c r="F5820" s="6" t="s">
        <v>73</v>
      </c>
      <c r="G5820" s="6" t="s">
        <v>24</v>
      </c>
      <c r="H5820" s="6" t="n">
        <v>4</v>
      </c>
      <c r="I5820" s="7" t="n">
        <v>39.99000168</v>
      </c>
      <c r="J5820" s="6" t="n">
        <v>2</v>
      </c>
      <c r="K5820" s="7" t="n">
        <v>79.98000336</v>
      </c>
      <c r="L5820" s="7" t="n">
        <v>9.600000381</v>
      </c>
      <c r="M5820" s="8" t="n">
        <v>0.119999997</v>
      </c>
      <c r="N5820" s="7" t="n">
        <v>-105.5699997</v>
      </c>
      <c r="O5820" s="12" t="n">
        <v>1</v>
      </c>
    </row>
    <row r="5821" customFormat="false" ht="15" hidden="false" customHeight="true" outlineLevel="0" collapsed="false">
      <c r="A5821" s="6" t="n">
        <v>9243</v>
      </c>
      <c r="B5821" s="6" t="s">
        <v>19</v>
      </c>
      <c r="C5821" s="6" t="s">
        <v>37</v>
      </c>
      <c r="D5821" s="6" t="s">
        <v>50</v>
      </c>
      <c r="E5821" s="6" t="s">
        <v>51</v>
      </c>
      <c r="F5821" s="6" t="s">
        <v>75</v>
      </c>
      <c r="G5821" s="6" t="s">
        <v>47</v>
      </c>
      <c r="H5821" s="6" t="n">
        <v>4</v>
      </c>
      <c r="I5821" s="7" t="n">
        <v>299.980011</v>
      </c>
      <c r="J5821" s="6" t="n">
        <v>1</v>
      </c>
      <c r="K5821" s="7" t="n">
        <v>299.980011</v>
      </c>
      <c r="L5821" s="7" t="n">
        <v>54</v>
      </c>
      <c r="M5821" s="8" t="n">
        <v>0.180000007</v>
      </c>
      <c r="N5821" s="7" t="n">
        <v>-66.66000366</v>
      </c>
      <c r="O5821" s="9" t="n">
        <v>0</v>
      </c>
    </row>
    <row r="5822" customFormat="false" ht="15" hidden="false" customHeight="true" outlineLevel="0" collapsed="false">
      <c r="A5822" s="6" t="n">
        <v>65531</v>
      </c>
      <c r="B5822" s="6" t="s">
        <v>19</v>
      </c>
      <c r="C5822" s="6" t="s">
        <v>49</v>
      </c>
      <c r="D5822" s="6" t="s">
        <v>21</v>
      </c>
      <c r="E5822" s="6" t="s">
        <v>65</v>
      </c>
      <c r="F5822" s="6" t="s">
        <v>40</v>
      </c>
      <c r="G5822" s="6" t="s">
        <v>24</v>
      </c>
      <c r="H5822" s="6" t="n">
        <v>4</v>
      </c>
      <c r="I5822" s="7" t="n">
        <v>399.980011</v>
      </c>
      <c r="J5822" s="6" t="n">
        <v>1</v>
      </c>
      <c r="K5822" s="7" t="n">
        <v>399.980011</v>
      </c>
      <c r="L5822" s="7" t="n">
        <v>36</v>
      </c>
      <c r="M5822" s="8" t="n">
        <v>0.090000004</v>
      </c>
      <c r="N5822" s="7" t="n">
        <v>-427.6799927</v>
      </c>
      <c r="O5822" s="9" t="n">
        <v>0</v>
      </c>
    </row>
    <row r="5823" customFormat="false" ht="15" hidden="false" customHeight="true" outlineLevel="0" collapsed="false">
      <c r="A5823" s="6" t="n">
        <v>16685</v>
      </c>
      <c r="B5823" s="6" t="s">
        <v>19</v>
      </c>
      <c r="C5823" s="6" t="s">
        <v>20</v>
      </c>
      <c r="D5823" s="6" t="s">
        <v>21</v>
      </c>
      <c r="E5823" s="6" t="s">
        <v>64</v>
      </c>
      <c r="F5823" s="6" t="s">
        <v>68</v>
      </c>
      <c r="G5823" s="6" t="s">
        <v>44</v>
      </c>
      <c r="H5823" s="6" t="n">
        <v>4</v>
      </c>
      <c r="I5823" s="7" t="n">
        <v>24.98999977</v>
      </c>
      <c r="J5823" s="6" t="n">
        <v>3</v>
      </c>
      <c r="K5823" s="7" t="n">
        <v>74.97000122</v>
      </c>
      <c r="L5823" s="7" t="n">
        <v>0.75</v>
      </c>
      <c r="M5823" s="8" t="n">
        <v>0.01</v>
      </c>
      <c r="N5823" s="7" t="n">
        <v>23.22999954</v>
      </c>
      <c r="O5823" s="12" t="n">
        <v>1</v>
      </c>
    </row>
    <row r="5824" customFormat="false" ht="15" hidden="false" customHeight="true" outlineLevel="0" collapsed="false">
      <c r="A5824" s="6" t="n">
        <v>20208</v>
      </c>
      <c r="B5824" s="6" t="s">
        <v>19</v>
      </c>
      <c r="C5824" s="6" t="s">
        <v>37</v>
      </c>
      <c r="D5824" s="6" t="s">
        <v>21</v>
      </c>
      <c r="E5824" s="6" t="s">
        <v>65</v>
      </c>
      <c r="F5824" s="6" t="s">
        <v>57</v>
      </c>
      <c r="G5824" s="6" t="s">
        <v>34</v>
      </c>
      <c r="H5824" s="6" t="n">
        <v>4</v>
      </c>
      <c r="I5824" s="7" t="n">
        <v>50</v>
      </c>
      <c r="J5824" s="6" t="n">
        <v>5</v>
      </c>
      <c r="K5824" s="7" t="n">
        <v>250</v>
      </c>
      <c r="L5824" s="7" t="n">
        <v>62.5</v>
      </c>
      <c r="M5824" s="8" t="n">
        <v>0.25</v>
      </c>
      <c r="N5824" s="7" t="n">
        <v>63.38000107</v>
      </c>
      <c r="O5824" s="9" t="n">
        <v>0</v>
      </c>
    </row>
    <row r="5825" customFormat="false" ht="15" hidden="false" customHeight="true" outlineLevel="0" collapsed="false">
      <c r="A5825" s="6" t="n">
        <v>24223</v>
      </c>
      <c r="B5825" s="6" t="s">
        <v>19</v>
      </c>
      <c r="C5825" s="6" t="s">
        <v>20</v>
      </c>
      <c r="D5825" s="6" t="s">
        <v>27</v>
      </c>
      <c r="E5825" s="6" t="s">
        <v>54</v>
      </c>
      <c r="F5825" s="6" t="s">
        <v>23</v>
      </c>
      <c r="G5825" s="6" t="s">
        <v>44</v>
      </c>
      <c r="H5825" s="6" t="n">
        <v>4</v>
      </c>
      <c r="I5825" s="7" t="n">
        <v>129.9900055</v>
      </c>
      <c r="J5825" s="6" t="n">
        <v>1</v>
      </c>
      <c r="K5825" s="7" t="n">
        <v>129.9900055</v>
      </c>
      <c r="L5825" s="7" t="n">
        <v>11.69999981</v>
      </c>
      <c r="M5825" s="8" t="n">
        <v>0.090000004</v>
      </c>
      <c r="N5825" s="7" t="n">
        <v>31.11000061</v>
      </c>
      <c r="O5825" s="9" t="n">
        <v>0</v>
      </c>
    </row>
    <row r="5826" customFormat="false" ht="15" hidden="false" customHeight="true" outlineLevel="0" collapsed="false">
      <c r="A5826" s="6" t="n">
        <v>22350</v>
      </c>
      <c r="B5826" s="6" t="s">
        <v>19</v>
      </c>
      <c r="C5826" s="6" t="s">
        <v>20</v>
      </c>
      <c r="D5826" s="6" t="s">
        <v>27</v>
      </c>
      <c r="E5826" s="6" t="s">
        <v>28</v>
      </c>
      <c r="F5826" s="6" t="s">
        <v>29</v>
      </c>
      <c r="G5826" s="6" t="s">
        <v>34</v>
      </c>
      <c r="H5826" s="6" t="n">
        <v>4</v>
      </c>
      <c r="I5826" s="7" t="n">
        <v>99.98999786</v>
      </c>
      <c r="J5826" s="6" t="n">
        <v>5</v>
      </c>
      <c r="K5826" s="7" t="n">
        <v>499.9500122</v>
      </c>
      <c r="L5826" s="7" t="n">
        <v>59.99000168</v>
      </c>
      <c r="M5826" s="8" t="n">
        <v>0.119999997</v>
      </c>
      <c r="N5826" s="7" t="n">
        <v>-307.9700012</v>
      </c>
      <c r="O5826" s="12" t="n">
        <v>1</v>
      </c>
    </row>
    <row r="5827" customFormat="false" ht="15" hidden="false" customHeight="true" outlineLevel="0" collapsed="false">
      <c r="A5827" s="6" t="n">
        <v>646</v>
      </c>
      <c r="B5827" s="6" t="s">
        <v>19</v>
      </c>
      <c r="C5827" s="6" t="s">
        <v>37</v>
      </c>
      <c r="D5827" s="6" t="s">
        <v>50</v>
      </c>
      <c r="E5827" s="6" t="s">
        <v>51</v>
      </c>
      <c r="F5827" s="6" t="s">
        <v>29</v>
      </c>
      <c r="G5827" s="6" t="s">
        <v>47</v>
      </c>
      <c r="H5827" s="6" t="n">
        <v>4</v>
      </c>
      <c r="I5827" s="7" t="n">
        <v>99.98999786</v>
      </c>
      <c r="J5827" s="6" t="n">
        <v>3</v>
      </c>
      <c r="K5827" s="7" t="n">
        <v>299.9700012</v>
      </c>
      <c r="L5827" s="7" t="n">
        <v>3</v>
      </c>
      <c r="M5827" s="8" t="n">
        <v>0.01</v>
      </c>
      <c r="N5827" s="7" t="n">
        <v>142.5500031</v>
      </c>
      <c r="O5827" s="9" t="n">
        <v>0</v>
      </c>
    </row>
    <row r="5828" customFormat="false" ht="15" hidden="false" customHeight="true" outlineLevel="0" collapsed="false">
      <c r="A5828" s="6" t="n">
        <v>38605</v>
      </c>
      <c r="B5828" s="6" t="s">
        <v>19</v>
      </c>
      <c r="C5828" s="6" t="s">
        <v>20</v>
      </c>
      <c r="D5828" s="6" t="s">
        <v>31</v>
      </c>
      <c r="E5828" s="6" t="s">
        <v>56</v>
      </c>
      <c r="F5828" s="6" t="s">
        <v>75</v>
      </c>
      <c r="G5828" s="6" t="s">
        <v>34</v>
      </c>
      <c r="H5828" s="6" t="n">
        <v>4</v>
      </c>
      <c r="I5828" s="7" t="n">
        <v>299.980011</v>
      </c>
      <c r="J5828" s="6" t="n">
        <v>1</v>
      </c>
      <c r="K5828" s="7" t="n">
        <v>299.980011</v>
      </c>
      <c r="L5828" s="7" t="n">
        <v>16.5</v>
      </c>
      <c r="M5828" s="8" t="n">
        <v>0.059999999</v>
      </c>
      <c r="N5828" s="7" t="n">
        <v>28.35000038</v>
      </c>
      <c r="O5828" s="12" t="n">
        <v>1</v>
      </c>
    </row>
    <row r="5829" customFormat="false" ht="15" hidden="false" customHeight="true" outlineLevel="0" collapsed="false">
      <c r="A5829" s="6" t="n">
        <v>23838</v>
      </c>
      <c r="B5829" s="6" t="s">
        <v>46</v>
      </c>
      <c r="C5829" s="6" t="s">
        <v>20</v>
      </c>
      <c r="D5829" s="6" t="s">
        <v>27</v>
      </c>
      <c r="E5829" s="6" t="s">
        <v>69</v>
      </c>
      <c r="F5829" s="6" t="s">
        <v>40</v>
      </c>
      <c r="G5829" s="6" t="s">
        <v>24</v>
      </c>
      <c r="H5829" s="6" t="n">
        <v>2</v>
      </c>
      <c r="I5829" s="7" t="n">
        <v>399.980011</v>
      </c>
      <c r="J5829" s="6" t="n">
        <v>1</v>
      </c>
      <c r="K5829" s="7" t="n">
        <v>399.980011</v>
      </c>
      <c r="L5829" s="7" t="n">
        <v>52</v>
      </c>
      <c r="M5829" s="8" t="n">
        <v>0.129999995</v>
      </c>
      <c r="N5829" s="7" t="n">
        <v>-556.7700195</v>
      </c>
      <c r="O5829" s="12" t="n">
        <v>1</v>
      </c>
    </row>
    <row r="5830" customFormat="false" ht="15" hidden="false" customHeight="true" outlineLevel="0" collapsed="false">
      <c r="A5830" s="6" t="n">
        <v>52338</v>
      </c>
      <c r="B5830" s="6" t="s">
        <v>19</v>
      </c>
      <c r="C5830" s="6" t="s">
        <v>20</v>
      </c>
      <c r="D5830" s="6" t="s">
        <v>50</v>
      </c>
      <c r="E5830" s="6" t="s">
        <v>72</v>
      </c>
      <c r="F5830" s="6" t="s">
        <v>73</v>
      </c>
      <c r="G5830" s="6" t="s">
        <v>47</v>
      </c>
      <c r="H5830" s="6" t="n">
        <v>4</v>
      </c>
      <c r="I5830" s="7" t="n">
        <v>39.99000168</v>
      </c>
      <c r="J5830" s="6" t="n">
        <v>2</v>
      </c>
      <c r="K5830" s="7" t="n">
        <v>79.98000336</v>
      </c>
      <c r="L5830" s="7" t="n">
        <v>5.599999905</v>
      </c>
      <c r="M5830" s="8" t="n">
        <v>0.07</v>
      </c>
      <c r="N5830" s="7" t="n">
        <v>36.45000076</v>
      </c>
      <c r="O5830" s="9" t="n">
        <v>0</v>
      </c>
    </row>
    <row r="5831" customFormat="false" ht="15" hidden="false" customHeight="true" outlineLevel="0" collapsed="false">
      <c r="A5831" s="6" t="n">
        <v>32389</v>
      </c>
      <c r="B5831" s="6" t="s">
        <v>26</v>
      </c>
      <c r="C5831" s="6" t="s">
        <v>20</v>
      </c>
      <c r="D5831" s="6" t="s">
        <v>31</v>
      </c>
      <c r="E5831" s="6" t="s">
        <v>56</v>
      </c>
      <c r="F5831" s="6" t="s">
        <v>33</v>
      </c>
      <c r="G5831" s="6" t="s">
        <v>44</v>
      </c>
      <c r="H5831" s="6" t="n">
        <v>1</v>
      </c>
      <c r="I5831" s="7" t="n">
        <v>59.99000168</v>
      </c>
      <c r="J5831" s="6" t="n">
        <v>3</v>
      </c>
      <c r="K5831" s="7" t="n">
        <v>179.9700012</v>
      </c>
      <c r="L5831" s="7" t="n">
        <v>35.99000168</v>
      </c>
      <c r="M5831" s="8" t="n">
        <v>0.200000003</v>
      </c>
      <c r="N5831" s="7" t="n">
        <v>28.79999924</v>
      </c>
      <c r="O5831" s="12" t="n">
        <v>1</v>
      </c>
    </row>
    <row r="5832" customFormat="false" ht="15" hidden="false" customHeight="true" outlineLevel="0" collapsed="false">
      <c r="A5832" s="6" t="n">
        <v>32636</v>
      </c>
      <c r="B5832" s="6" t="s">
        <v>26</v>
      </c>
      <c r="C5832" s="6" t="s">
        <v>37</v>
      </c>
      <c r="D5832" s="6" t="s">
        <v>31</v>
      </c>
      <c r="E5832" s="6" t="s">
        <v>32</v>
      </c>
      <c r="F5832" s="6" t="s">
        <v>80</v>
      </c>
      <c r="G5832" s="6" t="s">
        <v>34</v>
      </c>
      <c r="H5832" s="6" t="n">
        <v>1</v>
      </c>
      <c r="I5832" s="7" t="n">
        <v>24.98999977</v>
      </c>
      <c r="J5832" s="6" t="n">
        <v>4</v>
      </c>
      <c r="K5832" s="7" t="n">
        <v>99.95999908</v>
      </c>
      <c r="L5832" s="7" t="n">
        <v>1</v>
      </c>
      <c r="M5832" s="8" t="n">
        <v>0.01</v>
      </c>
      <c r="N5832" s="7" t="n">
        <v>-23.54999924</v>
      </c>
      <c r="O5832" s="12" t="n">
        <v>1</v>
      </c>
    </row>
    <row r="5833" customFormat="false" ht="15" hidden="false" customHeight="true" outlineLevel="0" collapsed="false">
      <c r="A5833" s="6" t="n">
        <v>65581</v>
      </c>
      <c r="B5833" s="6" t="s">
        <v>19</v>
      </c>
      <c r="C5833" s="6" t="s">
        <v>20</v>
      </c>
      <c r="D5833" s="6" t="s">
        <v>21</v>
      </c>
      <c r="E5833" s="6" t="s">
        <v>65</v>
      </c>
      <c r="F5833" s="6" t="s">
        <v>73</v>
      </c>
      <c r="G5833" s="6" t="s">
        <v>34</v>
      </c>
      <c r="H5833" s="6" t="n">
        <v>4</v>
      </c>
      <c r="I5833" s="7" t="n">
        <v>39.99000168</v>
      </c>
      <c r="J5833" s="6" t="n">
        <v>5</v>
      </c>
      <c r="K5833" s="7" t="n">
        <v>199.9499969</v>
      </c>
      <c r="L5833" s="7" t="n">
        <v>0</v>
      </c>
      <c r="M5833" s="8" t="n">
        <v>0</v>
      </c>
      <c r="N5833" s="7" t="n">
        <v>89.98000336</v>
      </c>
      <c r="O5833" s="9" t="n">
        <v>0</v>
      </c>
    </row>
    <row r="5834" customFormat="false" ht="15" hidden="false" customHeight="true" outlineLevel="0" collapsed="false">
      <c r="A5834" s="6" t="n">
        <v>9763</v>
      </c>
      <c r="B5834" s="6" t="s">
        <v>19</v>
      </c>
      <c r="C5834" s="6" t="s">
        <v>20</v>
      </c>
      <c r="D5834" s="6" t="s">
        <v>50</v>
      </c>
      <c r="E5834" s="6" t="s">
        <v>51</v>
      </c>
      <c r="F5834" s="6" t="s">
        <v>71</v>
      </c>
      <c r="G5834" s="6" t="s">
        <v>47</v>
      </c>
      <c r="H5834" s="6" t="n">
        <v>4</v>
      </c>
      <c r="I5834" s="7" t="n">
        <v>199.9900055</v>
      </c>
      <c r="J5834" s="6" t="n">
        <v>1</v>
      </c>
      <c r="K5834" s="7" t="n">
        <v>199.9900055</v>
      </c>
      <c r="L5834" s="7" t="n">
        <v>30</v>
      </c>
      <c r="M5834" s="8" t="n">
        <v>0.150000006</v>
      </c>
      <c r="N5834" s="7" t="n">
        <v>-348.480011</v>
      </c>
      <c r="O5834" s="9" t="n">
        <v>0</v>
      </c>
    </row>
    <row r="5835" customFormat="false" ht="15" hidden="false" customHeight="true" outlineLevel="0" collapsed="false">
      <c r="A5835" s="6" t="n">
        <v>53055</v>
      </c>
      <c r="B5835" s="6" t="s">
        <v>26</v>
      </c>
      <c r="C5835" s="6" t="s">
        <v>20</v>
      </c>
      <c r="D5835" s="6" t="s">
        <v>50</v>
      </c>
      <c r="E5835" s="6" t="s">
        <v>63</v>
      </c>
      <c r="F5835" s="6" t="s">
        <v>33</v>
      </c>
      <c r="G5835" s="6" t="s">
        <v>44</v>
      </c>
      <c r="H5835" s="6" t="n">
        <v>1</v>
      </c>
      <c r="I5835" s="7" t="n">
        <v>59.99000168</v>
      </c>
      <c r="J5835" s="6" t="n">
        <v>3</v>
      </c>
      <c r="K5835" s="7" t="n">
        <v>179.9700012</v>
      </c>
      <c r="L5835" s="7" t="n">
        <v>0</v>
      </c>
      <c r="M5835" s="8" t="n">
        <v>0</v>
      </c>
      <c r="N5835" s="7" t="n">
        <v>-131.9199982</v>
      </c>
      <c r="O5835" s="12" t="n">
        <v>1</v>
      </c>
    </row>
    <row r="5836" customFormat="false" ht="15" hidden="false" customHeight="true" outlineLevel="0" collapsed="false">
      <c r="A5836" s="6" t="n">
        <v>49610</v>
      </c>
      <c r="B5836" s="6" t="s">
        <v>19</v>
      </c>
      <c r="C5836" s="6" t="s">
        <v>37</v>
      </c>
      <c r="D5836" s="6" t="s">
        <v>38</v>
      </c>
      <c r="E5836" s="6" t="s">
        <v>39</v>
      </c>
      <c r="F5836" s="6" t="s">
        <v>29</v>
      </c>
      <c r="G5836" s="6" t="s">
        <v>44</v>
      </c>
      <c r="H5836" s="6" t="n">
        <v>4</v>
      </c>
      <c r="I5836" s="7" t="n">
        <v>99.98999786</v>
      </c>
      <c r="J5836" s="6" t="n">
        <v>4</v>
      </c>
      <c r="K5836" s="7" t="n">
        <v>399.9599915</v>
      </c>
      <c r="L5836" s="7" t="n">
        <v>59.99000168</v>
      </c>
      <c r="M5836" s="8" t="n">
        <v>0.150000006</v>
      </c>
      <c r="N5836" s="7" t="n">
        <v>-24.13999939</v>
      </c>
      <c r="O5836" s="12" t="n">
        <v>1</v>
      </c>
    </row>
    <row r="5837" customFormat="false" ht="15" hidden="false" customHeight="true" outlineLevel="0" collapsed="false">
      <c r="A5837" s="6" t="n">
        <v>9559</v>
      </c>
      <c r="B5837" s="6" t="s">
        <v>46</v>
      </c>
      <c r="C5837" s="6" t="s">
        <v>37</v>
      </c>
      <c r="D5837" s="6" t="s">
        <v>50</v>
      </c>
      <c r="E5837" s="6" t="s">
        <v>51</v>
      </c>
      <c r="F5837" s="6" t="s">
        <v>23</v>
      </c>
      <c r="G5837" s="6" t="s">
        <v>44</v>
      </c>
      <c r="H5837" s="6" t="n">
        <v>2</v>
      </c>
      <c r="I5837" s="7" t="n">
        <v>129.9900055</v>
      </c>
      <c r="J5837" s="6" t="n">
        <v>1</v>
      </c>
      <c r="K5837" s="7" t="n">
        <v>129.9900055</v>
      </c>
      <c r="L5837" s="7" t="n">
        <v>13</v>
      </c>
      <c r="M5837" s="8" t="n">
        <v>0.100000001</v>
      </c>
      <c r="N5837" s="7" t="n">
        <v>-23.39999962</v>
      </c>
      <c r="O5837" s="12" t="n">
        <v>1</v>
      </c>
    </row>
    <row r="5838" customFormat="false" ht="15" hidden="false" customHeight="true" outlineLevel="0" collapsed="false">
      <c r="A5838" s="6" t="n">
        <v>18511</v>
      </c>
      <c r="B5838" s="6" t="s">
        <v>19</v>
      </c>
      <c r="C5838" s="6" t="s">
        <v>20</v>
      </c>
      <c r="D5838" s="6" t="s">
        <v>21</v>
      </c>
      <c r="E5838" s="6" t="s">
        <v>64</v>
      </c>
      <c r="F5838" s="6" t="s">
        <v>58</v>
      </c>
      <c r="G5838" s="6" t="s">
        <v>24</v>
      </c>
      <c r="H5838" s="6" t="n">
        <v>4</v>
      </c>
      <c r="I5838" s="7" t="n">
        <v>49.97999954</v>
      </c>
      <c r="J5838" s="6" t="n">
        <v>4</v>
      </c>
      <c r="K5838" s="7" t="n">
        <v>199.9199982</v>
      </c>
      <c r="L5838" s="7" t="n">
        <v>11</v>
      </c>
      <c r="M5838" s="8" t="n">
        <v>0.059999999</v>
      </c>
      <c r="N5838" s="7" t="n">
        <v>90.68000031</v>
      </c>
      <c r="O5838" s="9" t="n">
        <v>0</v>
      </c>
    </row>
    <row r="5839" customFormat="false" ht="15" hidden="false" customHeight="true" outlineLevel="0" collapsed="false">
      <c r="A5839" s="6" t="n">
        <v>31005</v>
      </c>
      <c r="B5839" s="6" t="s">
        <v>19</v>
      </c>
      <c r="C5839" s="6" t="s">
        <v>20</v>
      </c>
      <c r="D5839" s="6" t="s">
        <v>27</v>
      </c>
      <c r="E5839" s="6" t="s">
        <v>42</v>
      </c>
      <c r="F5839" s="6" t="s">
        <v>33</v>
      </c>
      <c r="G5839" s="6" t="s">
        <v>44</v>
      </c>
      <c r="H5839" s="6" t="n">
        <v>4</v>
      </c>
      <c r="I5839" s="7" t="n">
        <v>59.99000168</v>
      </c>
      <c r="J5839" s="6" t="n">
        <v>3</v>
      </c>
      <c r="K5839" s="7" t="n">
        <v>179.9700012</v>
      </c>
      <c r="L5839" s="7" t="n">
        <v>28.79999924</v>
      </c>
      <c r="M5839" s="8" t="n">
        <v>0.159999996</v>
      </c>
      <c r="N5839" s="7" t="n">
        <v>72.55999756</v>
      </c>
      <c r="O5839" s="12" t="n">
        <v>1</v>
      </c>
    </row>
    <row r="5840" customFormat="false" ht="15" hidden="false" customHeight="true" outlineLevel="0" collapsed="false">
      <c r="A5840" s="6" t="n">
        <v>66086</v>
      </c>
      <c r="B5840" s="6" t="s">
        <v>46</v>
      </c>
      <c r="C5840" s="6" t="s">
        <v>20</v>
      </c>
      <c r="D5840" s="6" t="s">
        <v>21</v>
      </c>
      <c r="E5840" s="6" t="s">
        <v>22</v>
      </c>
      <c r="F5840" s="6" t="s">
        <v>73</v>
      </c>
      <c r="G5840" s="6" t="s">
        <v>44</v>
      </c>
      <c r="H5840" s="6" t="n">
        <v>2</v>
      </c>
      <c r="I5840" s="7" t="n">
        <v>39.99000168</v>
      </c>
      <c r="J5840" s="6" t="n">
        <v>1</v>
      </c>
      <c r="K5840" s="7" t="n">
        <v>39.99000168</v>
      </c>
      <c r="L5840" s="7" t="n">
        <v>1.600000024</v>
      </c>
      <c r="M5840" s="8" t="n">
        <v>0.039999999</v>
      </c>
      <c r="N5840" s="7" t="n">
        <v>10.36999989</v>
      </c>
      <c r="O5840" s="9" t="n">
        <v>0</v>
      </c>
    </row>
    <row r="5841" customFormat="false" ht="15" hidden="false" customHeight="true" outlineLevel="0" collapsed="false">
      <c r="A5841" s="6" t="n">
        <v>4194</v>
      </c>
      <c r="B5841" s="6" t="s">
        <v>19</v>
      </c>
      <c r="C5841" s="6" t="s">
        <v>20</v>
      </c>
      <c r="D5841" s="6" t="s">
        <v>50</v>
      </c>
      <c r="E5841" s="6" t="s">
        <v>51</v>
      </c>
      <c r="F5841" s="6" t="s">
        <v>23</v>
      </c>
      <c r="G5841" s="6" t="s">
        <v>44</v>
      </c>
      <c r="H5841" s="6" t="n">
        <v>4</v>
      </c>
      <c r="I5841" s="7" t="n">
        <v>129.9900055</v>
      </c>
      <c r="J5841" s="6" t="n">
        <v>1</v>
      </c>
      <c r="K5841" s="7" t="n">
        <v>129.9900055</v>
      </c>
      <c r="L5841" s="7" t="n">
        <v>26</v>
      </c>
      <c r="M5841" s="8" t="n">
        <v>0.200000003</v>
      </c>
      <c r="N5841" s="7" t="n">
        <v>47.84000015</v>
      </c>
      <c r="O5841" s="12" t="n">
        <v>1</v>
      </c>
    </row>
    <row r="5842" customFormat="false" ht="15" hidden="false" customHeight="true" outlineLevel="0" collapsed="false">
      <c r="A5842" s="6" t="n">
        <v>29045</v>
      </c>
      <c r="B5842" s="6" t="s">
        <v>19</v>
      </c>
      <c r="C5842" s="6" t="s">
        <v>37</v>
      </c>
      <c r="D5842" s="6" t="s">
        <v>27</v>
      </c>
      <c r="E5842" s="6" t="s">
        <v>28</v>
      </c>
      <c r="F5842" s="6" t="s">
        <v>40</v>
      </c>
      <c r="G5842" s="6" t="s">
        <v>44</v>
      </c>
      <c r="H5842" s="6" t="n">
        <v>4</v>
      </c>
      <c r="I5842" s="7" t="n">
        <v>399.980011</v>
      </c>
      <c r="J5842" s="6" t="n">
        <v>1</v>
      </c>
      <c r="K5842" s="7" t="n">
        <v>399.980011</v>
      </c>
      <c r="L5842" s="7" t="n">
        <v>12</v>
      </c>
      <c r="M5842" s="8" t="n">
        <v>0.029999999</v>
      </c>
      <c r="N5842" s="7" t="n">
        <v>126.0899963</v>
      </c>
      <c r="O5842" s="12" t="n">
        <v>1</v>
      </c>
    </row>
    <row r="5843" customFormat="false" ht="15" hidden="false" customHeight="true" outlineLevel="0" collapsed="false">
      <c r="A5843" s="6" t="n">
        <v>4814</v>
      </c>
      <c r="B5843" s="6" t="s">
        <v>46</v>
      </c>
      <c r="C5843" s="6" t="s">
        <v>20</v>
      </c>
      <c r="D5843" s="6" t="s">
        <v>50</v>
      </c>
      <c r="E5843" s="6" t="s">
        <v>51</v>
      </c>
      <c r="F5843" s="6" t="s">
        <v>23</v>
      </c>
      <c r="G5843" s="6" t="s">
        <v>44</v>
      </c>
      <c r="H5843" s="6" t="n">
        <v>2</v>
      </c>
      <c r="I5843" s="7" t="n">
        <v>129.9900055</v>
      </c>
      <c r="J5843" s="6" t="n">
        <v>1</v>
      </c>
      <c r="K5843" s="7" t="n">
        <v>129.9900055</v>
      </c>
      <c r="L5843" s="7" t="n">
        <v>16.89999962</v>
      </c>
      <c r="M5843" s="8" t="n">
        <v>0.129999995</v>
      </c>
      <c r="N5843" s="7" t="n">
        <v>38.22000122</v>
      </c>
      <c r="O5843" s="12" t="n">
        <v>1</v>
      </c>
    </row>
    <row r="5844" customFormat="false" ht="15" hidden="false" customHeight="true" outlineLevel="0" collapsed="false">
      <c r="A5844" s="6" t="n">
        <v>39606</v>
      </c>
      <c r="B5844" s="6" t="s">
        <v>19</v>
      </c>
      <c r="C5844" s="6" t="s">
        <v>20</v>
      </c>
      <c r="D5844" s="6" t="s">
        <v>31</v>
      </c>
      <c r="E5844" s="6" t="s">
        <v>62</v>
      </c>
      <c r="F5844" s="6" t="s">
        <v>57</v>
      </c>
      <c r="G5844" s="6" t="s">
        <v>24</v>
      </c>
      <c r="H5844" s="6" t="n">
        <v>4</v>
      </c>
      <c r="I5844" s="7" t="n">
        <v>50</v>
      </c>
      <c r="J5844" s="6" t="n">
        <v>5</v>
      </c>
      <c r="K5844" s="7" t="n">
        <v>250</v>
      </c>
      <c r="L5844" s="7" t="n">
        <v>62.5</v>
      </c>
      <c r="M5844" s="8" t="n">
        <v>0.25</v>
      </c>
      <c r="N5844" s="7" t="n">
        <v>52.5</v>
      </c>
      <c r="O5844" s="9" t="n">
        <v>0</v>
      </c>
    </row>
    <row r="5845" customFormat="false" ht="15" hidden="false" customHeight="true" outlineLevel="0" collapsed="false">
      <c r="A5845" s="6" t="n">
        <v>50211</v>
      </c>
      <c r="B5845" s="6" t="s">
        <v>19</v>
      </c>
      <c r="C5845" s="6" t="s">
        <v>49</v>
      </c>
      <c r="D5845" s="6" t="s">
        <v>38</v>
      </c>
      <c r="E5845" s="6" t="s">
        <v>39</v>
      </c>
      <c r="F5845" s="6" t="s">
        <v>40</v>
      </c>
      <c r="G5845" s="6" t="s">
        <v>24</v>
      </c>
      <c r="H5845" s="6" t="n">
        <v>4</v>
      </c>
      <c r="I5845" s="7" t="n">
        <v>399.980011</v>
      </c>
      <c r="J5845" s="6" t="n">
        <v>1</v>
      </c>
      <c r="K5845" s="7" t="n">
        <v>399.980011</v>
      </c>
      <c r="L5845" s="7" t="n">
        <v>64</v>
      </c>
      <c r="M5845" s="8" t="n">
        <v>0.159999996</v>
      </c>
      <c r="N5845" s="7" t="n">
        <v>33.59999847</v>
      </c>
      <c r="O5845" s="9" t="n">
        <v>0</v>
      </c>
    </row>
    <row r="5846" customFormat="false" ht="15" hidden="false" customHeight="true" outlineLevel="0" collapsed="false">
      <c r="A5846" s="6" t="n">
        <v>17550</v>
      </c>
      <c r="B5846" s="6" t="s">
        <v>26</v>
      </c>
      <c r="C5846" s="6" t="s">
        <v>20</v>
      </c>
      <c r="D5846" s="6" t="s">
        <v>21</v>
      </c>
      <c r="E5846" s="6" t="s">
        <v>65</v>
      </c>
      <c r="F5846" s="6" t="s">
        <v>58</v>
      </c>
      <c r="G5846" s="6" t="s">
        <v>47</v>
      </c>
      <c r="H5846" s="6" t="n">
        <v>1</v>
      </c>
      <c r="I5846" s="7" t="n">
        <v>49.97999954</v>
      </c>
      <c r="J5846" s="6" t="n">
        <v>3</v>
      </c>
      <c r="K5846" s="7" t="n">
        <v>149.9400024</v>
      </c>
      <c r="L5846" s="7" t="n">
        <v>29.98999977</v>
      </c>
      <c r="M5846" s="8" t="n">
        <v>0.200000003</v>
      </c>
      <c r="N5846" s="7" t="n">
        <v>-83.97000122</v>
      </c>
      <c r="O5846" s="12" t="n">
        <v>1</v>
      </c>
    </row>
    <row r="5847" customFormat="false" ht="15" hidden="false" customHeight="true" outlineLevel="0" collapsed="false">
      <c r="A5847" s="6" t="n">
        <v>13368</v>
      </c>
      <c r="B5847" s="6" t="s">
        <v>46</v>
      </c>
      <c r="C5847" s="6" t="s">
        <v>20</v>
      </c>
      <c r="D5847" s="6" t="s">
        <v>21</v>
      </c>
      <c r="E5847" s="6" t="s">
        <v>65</v>
      </c>
      <c r="F5847" s="6" t="s">
        <v>23</v>
      </c>
      <c r="G5847" s="6" t="s">
        <v>44</v>
      </c>
      <c r="H5847" s="6" t="n">
        <v>2</v>
      </c>
      <c r="I5847" s="7" t="n">
        <v>129.9900055</v>
      </c>
      <c r="J5847" s="6" t="n">
        <v>1</v>
      </c>
      <c r="K5847" s="7" t="n">
        <v>129.9900055</v>
      </c>
      <c r="L5847" s="7" t="n">
        <v>1.299999952</v>
      </c>
      <c r="M5847" s="8" t="n">
        <v>0.01</v>
      </c>
      <c r="N5847" s="7" t="n">
        <v>-115.8199997</v>
      </c>
      <c r="O5847" s="12" t="n">
        <v>1</v>
      </c>
    </row>
    <row r="5848" customFormat="false" ht="15" hidden="false" customHeight="true" outlineLevel="0" collapsed="false">
      <c r="A5848" s="6" t="n">
        <v>58207</v>
      </c>
      <c r="B5848" s="6" t="s">
        <v>19</v>
      </c>
      <c r="C5848" s="6" t="s">
        <v>20</v>
      </c>
      <c r="D5848" s="6" t="s">
        <v>50</v>
      </c>
      <c r="E5848" s="6" t="s">
        <v>63</v>
      </c>
      <c r="F5848" s="6" t="s">
        <v>40</v>
      </c>
      <c r="G5848" s="6" t="s">
        <v>34</v>
      </c>
      <c r="H5848" s="6" t="n">
        <v>4</v>
      </c>
      <c r="I5848" s="7" t="n">
        <v>399.980011</v>
      </c>
      <c r="J5848" s="6" t="n">
        <v>1</v>
      </c>
      <c r="K5848" s="7" t="n">
        <v>399.980011</v>
      </c>
      <c r="L5848" s="7" t="n">
        <v>60</v>
      </c>
      <c r="M5848" s="8" t="n">
        <v>0.150000006</v>
      </c>
      <c r="N5848" s="7" t="n">
        <v>25.5</v>
      </c>
      <c r="O5848" s="9" t="n">
        <v>0</v>
      </c>
    </row>
    <row r="5849" customFormat="false" ht="15" hidden="false" customHeight="true" outlineLevel="0" collapsed="false">
      <c r="A5849" s="6" t="n">
        <v>72933</v>
      </c>
      <c r="B5849" s="6" t="s">
        <v>19</v>
      </c>
      <c r="C5849" s="6" t="s">
        <v>37</v>
      </c>
      <c r="D5849" s="6" t="s">
        <v>27</v>
      </c>
      <c r="E5849" s="6" t="s">
        <v>42</v>
      </c>
      <c r="F5849" s="6" t="s">
        <v>95</v>
      </c>
      <c r="G5849" s="6" t="s">
        <v>34</v>
      </c>
      <c r="H5849" s="6" t="n">
        <v>4</v>
      </c>
      <c r="I5849" s="7" t="n">
        <v>84.40000153</v>
      </c>
      <c r="J5849" s="6" t="n">
        <v>1</v>
      </c>
      <c r="K5849" s="7" t="n">
        <v>84.40000153</v>
      </c>
      <c r="L5849" s="7" t="n">
        <v>21.10000038</v>
      </c>
      <c r="M5849" s="8" t="n">
        <v>0.25</v>
      </c>
      <c r="N5849" s="7" t="n">
        <v>29.75</v>
      </c>
      <c r="O5849" s="9" t="n">
        <v>0</v>
      </c>
    </row>
    <row r="5850" customFormat="false" ht="15" hidden="false" customHeight="true" outlineLevel="0" collapsed="false">
      <c r="A5850" s="6" t="n">
        <v>11278</v>
      </c>
      <c r="B5850" s="6" t="s">
        <v>26</v>
      </c>
      <c r="C5850" s="6" t="s">
        <v>49</v>
      </c>
      <c r="D5850" s="6" t="s">
        <v>21</v>
      </c>
      <c r="E5850" s="6" t="s">
        <v>65</v>
      </c>
      <c r="F5850" s="6" t="s">
        <v>57</v>
      </c>
      <c r="G5850" s="6" t="s">
        <v>24</v>
      </c>
      <c r="H5850" s="6" t="n">
        <v>1</v>
      </c>
      <c r="I5850" s="7" t="n">
        <v>50</v>
      </c>
      <c r="J5850" s="6" t="n">
        <v>4</v>
      </c>
      <c r="K5850" s="7" t="n">
        <v>200</v>
      </c>
      <c r="L5850" s="7" t="n">
        <v>8</v>
      </c>
      <c r="M5850" s="8" t="n">
        <v>0.039999999</v>
      </c>
      <c r="N5850" s="7" t="n">
        <v>26.87999916</v>
      </c>
      <c r="O5850" s="12" t="n">
        <v>1</v>
      </c>
    </row>
    <row r="5851" customFormat="false" ht="15" hidden="false" customHeight="true" outlineLevel="0" collapsed="false">
      <c r="A5851" s="6" t="n">
        <v>64685</v>
      </c>
      <c r="B5851" s="6" t="s">
        <v>19</v>
      </c>
      <c r="C5851" s="6" t="s">
        <v>37</v>
      </c>
      <c r="D5851" s="6" t="s">
        <v>21</v>
      </c>
      <c r="E5851" s="6" t="s">
        <v>65</v>
      </c>
      <c r="F5851" s="6" t="s">
        <v>29</v>
      </c>
      <c r="G5851" s="6" t="s">
        <v>47</v>
      </c>
      <c r="H5851" s="6" t="n">
        <v>4</v>
      </c>
      <c r="I5851" s="7" t="n">
        <v>99.98999786</v>
      </c>
      <c r="J5851" s="6" t="n">
        <v>5</v>
      </c>
      <c r="K5851" s="7" t="n">
        <v>499.9500122</v>
      </c>
      <c r="L5851" s="7" t="n">
        <v>45</v>
      </c>
      <c r="M5851" s="8" t="n">
        <v>0.090000004</v>
      </c>
      <c r="N5851" s="7" t="n">
        <v>127.3899994</v>
      </c>
      <c r="O5851" s="12" t="n">
        <v>1</v>
      </c>
    </row>
    <row r="5852" customFormat="false" ht="15" hidden="false" customHeight="true" outlineLevel="0" collapsed="false">
      <c r="A5852" s="6" t="n">
        <v>38952</v>
      </c>
      <c r="B5852" s="6" t="s">
        <v>19</v>
      </c>
      <c r="C5852" s="6" t="s">
        <v>20</v>
      </c>
      <c r="D5852" s="6" t="s">
        <v>31</v>
      </c>
      <c r="E5852" s="6" t="s">
        <v>56</v>
      </c>
      <c r="F5852" s="6" t="s">
        <v>29</v>
      </c>
      <c r="G5852" s="6" t="s">
        <v>34</v>
      </c>
      <c r="H5852" s="6" t="n">
        <v>4</v>
      </c>
      <c r="I5852" s="7" t="n">
        <v>99.98999786</v>
      </c>
      <c r="J5852" s="6" t="n">
        <v>2</v>
      </c>
      <c r="K5852" s="7" t="n">
        <v>199.9799957</v>
      </c>
      <c r="L5852" s="7" t="n">
        <v>2</v>
      </c>
      <c r="M5852" s="8" t="n">
        <v>0.01</v>
      </c>
      <c r="N5852" s="7" t="n">
        <v>32.27000046</v>
      </c>
      <c r="O5852" s="9" t="n">
        <v>0</v>
      </c>
    </row>
    <row r="5853" customFormat="false" ht="15" hidden="false" customHeight="true" outlineLevel="0" collapsed="false">
      <c r="A5853" s="6" t="n">
        <v>37478</v>
      </c>
      <c r="B5853" s="6" t="s">
        <v>19</v>
      </c>
      <c r="C5853" s="6" t="s">
        <v>20</v>
      </c>
      <c r="D5853" s="6" t="s">
        <v>31</v>
      </c>
      <c r="E5853" s="6" t="s">
        <v>86</v>
      </c>
      <c r="F5853" s="6" t="s">
        <v>58</v>
      </c>
      <c r="G5853" s="6" t="s">
        <v>44</v>
      </c>
      <c r="H5853" s="6" t="n">
        <v>4</v>
      </c>
      <c r="I5853" s="7" t="n">
        <v>49.97999954</v>
      </c>
      <c r="J5853" s="6" t="n">
        <v>3</v>
      </c>
      <c r="K5853" s="7" t="n">
        <v>149.9400024</v>
      </c>
      <c r="L5853" s="7" t="n">
        <v>25.48999977</v>
      </c>
      <c r="M5853" s="8" t="n">
        <v>0.170000002</v>
      </c>
      <c r="N5853" s="7" t="n">
        <v>14.06000042</v>
      </c>
      <c r="O5853" s="9" t="n">
        <v>0</v>
      </c>
    </row>
    <row r="5854" customFormat="false" ht="15" hidden="false" customHeight="true" outlineLevel="0" collapsed="false">
      <c r="A5854" s="6" t="n">
        <v>27919</v>
      </c>
      <c r="B5854" s="6" t="s">
        <v>19</v>
      </c>
      <c r="C5854" s="6" t="s">
        <v>20</v>
      </c>
      <c r="D5854" s="6" t="s">
        <v>27</v>
      </c>
      <c r="E5854" s="6" t="s">
        <v>54</v>
      </c>
      <c r="F5854" s="6" t="s">
        <v>29</v>
      </c>
      <c r="G5854" s="6" t="s">
        <v>44</v>
      </c>
      <c r="H5854" s="6" t="n">
        <v>4</v>
      </c>
      <c r="I5854" s="7" t="n">
        <v>99.98999786</v>
      </c>
      <c r="J5854" s="6" t="n">
        <v>2</v>
      </c>
      <c r="K5854" s="7" t="n">
        <v>199.9799957</v>
      </c>
      <c r="L5854" s="7" t="n">
        <v>8</v>
      </c>
      <c r="M5854" s="8" t="n">
        <v>0.039999999</v>
      </c>
      <c r="N5854" s="7" t="n">
        <v>-43.20000076</v>
      </c>
      <c r="O5854" s="12" t="n">
        <v>1</v>
      </c>
    </row>
    <row r="5855" customFormat="false" ht="15" hidden="false" customHeight="true" outlineLevel="0" collapsed="false">
      <c r="A5855" s="6" t="n">
        <v>28857</v>
      </c>
      <c r="B5855" s="6" t="s">
        <v>19</v>
      </c>
      <c r="C5855" s="6" t="s">
        <v>37</v>
      </c>
      <c r="D5855" s="6" t="s">
        <v>27</v>
      </c>
      <c r="E5855" s="6" t="s">
        <v>69</v>
      </c>
      <c r="F5855" s="6" t="s">
        <v>57</v>
      </c>
      <c r="G5855" s="6" t="s">
        <v>44</v>
      </c>
      <c r="H5855" s="6" t="n">
        <v>4</v>
      </c>
      <c r="I5855" s="7" t="n">
        <v>50</v>
      </c>
      <c r="J5855" s="6" t="n">
        <v>4</v>
      </c>
      <c r="K5855" s="7" t="n">
        <v>200</v>
      </c>
      <c r="L5855" s="7" t="n">
        <v>32</v>
      </c>
      <c r="M5855" s="8" t="n">
        <v>0.159999996</v>
      </c>
      <c r="N5855" s="7" t="n">
        <v>73.91999817</v>
      </c>
      <c r="O5855" s="9" t="n">
        <v>0</v>
      </c>
    </row>
    <row r="5856" customFormat="false" ht="15" hidden="false" customHeight="true" outlineLevel="0" collapsed="false">
      <c r="A5856" s="6" t="n">
        <v>66786</v>
      </c>
      <c r="B5856" s="6" t="s">
        <v>36</v>
      </c>
      <c r="C5856" s="6" t="s">
        <v>20</v>
      </c>
      <c r="D5856" s="6" t="s">
        <v>21</v>
      </c>
      <c r="E5856" s="6" t="s">
        <v>65</v>
      </c>
      <c r="F5856" s="6" t="s">
        <v>75</v>
      </c>
      <c r="G5856" s="6" t="s">
        <v>47</v>
      </c>
      <c r="H5856" s="6" t="n">
        <v>0</v>
      </c>
      <c r="I5856" s="7" t="n">
        <v>299.980011</v>
      </c>
      <c r="J5856" s="6" t="n">
        <v>1</v>
      </c>
      <c r="K5856" s="7" t="n">
        <v>299.980011</v>
      </c>
      <c r="L5856" s="7" t="n">
        <v>21</v>
      </c>
      <c r="M5856" s="8" t="n">
        <v>0.07</v>
      </c>
      <c r="N5856" s="7" t="n">
        <v>94.30000305</v>
      </c>
      <c r="O5856" s="12" t="n">
        <v>1</v>
      </c>
    </row>
    <row r="5857" customFormat="false" ht="15" hidden="false" customHeight="true" outlineLevel="0" collapsed="false">
      <c r="A5857" s="6" t="n">
        <v>65416</v>
      </c>
      <c r="B5857" s="6" t="s">
        <v>19</v>
      </c>
      <c r="C5857" s="6" t="s">
        <v>20</v>
      </c>
      <c r="D5857" s="6" t="s">
        <v>21</v>
      </c>
      <c r="E5857" s="6" t="s">
        <v>65</v>
      </c>
      <c r="F5857" s="6" t="s">
        <v>33</v>
      </c>
      <c r="G5857" s="6" t="s">
        <v>24</v>
      </c>
      <c r="H5857" s="6" t="n">
        <v>4</v>
      </c>
      <c r="I5857" s="7" t="n">
        <v>59.99000168</v>
      </c>
      <c r="J5857" s="6" t="n">
        <v>5</v>
      </c>
      <c r="K5857" s="7" t="n">
        <v>299.9500122</v>
      </c>
      <c r="L5857" s="7" t="n">
        <v>74.98999786</v>
      </c>
      <c r="M5857" s="8" t="n">
        <v>0.25</v>
      </c>
      <c r="N5857" s="7" t="n">
        <v>107.9800034</v>
      </c>
      <c r="O5857" s="9" t="n">
        <v>0</v>
      </c>
    </row>
    <row r="5858" customFormat="false" ht="15" hidden="false" customHeight="true" outlineLevel="0" collapsed="false">
      <c r="A5858" s="6" t="n">
        <v>22612</v>
      </c>
      <c r="B5858" s="6" t="s">
        <v>19</v>
      </c>
      <c r="C5858" s="6" t="s">
        <v>37</v>
      </c>
      <c r="D5858" s="6" t="s">
        <v>27</v>
      </c>
      <c r="E5858" s="6" t="s">
        <v>42</v>
      </c>
      <c r="F5858" s="6" t="s">
        <v>57</v>
      </c>
      <c r="G5858" s="6" t="s">
        <v>44</v>
      </c>
      <c r="H5858" s="6" t="n">
        <v>4</v>
      </c>
      <c r="I5858" s="7" t="n">
        <v>50</v>
      </c>
      <c r="J5858" s="6" t="n">
        <v>5</v>
      </c>
      <c r="K5858" s="7" t="n">
        <v>250</v>
      </c>
      <c r="L5858" s="7" t="n">
        <v>42.5</v>
      </c>
      <c r="M5858" s="8" t="n">
        <v>0.170000002</v>
      </c>
      <c r="N5858" s="7" t="n">
        <v>74.69999695</v>
      </c>
      <c r="O5858" s="9" t="n">
        <v>0</v>
      </c>
    </row>
    <row r="5859" customFormat="false" ht="15" hidden="false" customHeight="true" outlineLevel="0" collapsed="false">
      <c r="A5859" s="6" t="n">
        <v>73881</v>
      </c>
      <c r="B5859" s="6" t="s">
        <v>19</v>
      </c>
      <c r="C5859" s="6" t="s">
        <v>20</v>
      </c>
      <c r="D5859" s="6" t="s">
        <v>27</v>
      </c>
      <c r="E5859" s="6" t="s">
        <v>28</v>
      </c>
      <c r="F5859" s="6" t="s">
        <v>96</v>
      </c>
      <c r="G5859" s="6" t="s">
        <v>34</v>
      </c>
      <c r="H5859" s="6" t="n">
        <v>4</v>
      </c>
      <c r="I5859" s="7" t="n">
        <v>215.8200073</v>
      </c>
      <c r="J5859" s="6" t="n">
        <v>1</v>
      </c>
      <c r="K5859" s="7" t="n">
        <v>215.8200073</v>
      </c>
      <c r="L5859" s="7" t="n">
        <v>2.160000086</v>
      </c>
      <c r="M5859" s="8" t="n">
        <v>0.01</v>
      </c>
      <c r="N5859" s="7" t="n">
        <v>57.68999863</v>
      </c>
      <c r="O5859" s="9" t="n">
        <v>0</v>
      </c>
    </row>
    <row r="5860" customFormat="false" ht="15" hidden="false" customHeight="true" outlineLevel="0" collapsed="false">
      <c r="A5860" s="6" t="n">
        <v>11517</v>
      </c>
      <c r="B5860" s="6" t="s">
        <v>46</v>
      </c>
      <c r="C5860" s="6" t="s">
        <v>49</v>
      </c>
      <c r="D5860" s="6" t="s">
        <v>21</v>
      </c>
      <c r="E5860" s="6" t="s">
        <v>22</v>
      </c>
      <c r="F5860" s="6" t="s">
        <v>33</v>
      </c>
      <c r="G5860" s="6" t="s">
        <v>34</v>
      </c>
      <c r="H5860" s="6" t="n">
        <v>2</v>
      </c>
      <c r="I5860" s="7" t="n">
        <v>59.99000168</v>
      </c>
      <c r="J5860" s="6" t="n">
        <v>2</v>
      </c>
      <c r="K5860" s="7" t="n">
        <v>119.9800034</v>
      </c>
      <c r="L5860" s="7" t="n">
        <v>30</v>
      </c>
      <c r="M5860" s="8" t="n">
        <v>0.25</v>
      </c>
      <c r="N5860" s="7" t="n">
        <v>28.17000008</v>
      </c>
      <c r="O5860" s="12" t="n">
        <v>1</v>
      </c>
    </row>
    <row r="5861" customFormat="false" ht="15" hidden="false" customHeight="true" outlineLevel="0" collapsed="false">
      <c r="A5861" s="6" t="n">
        <v>51408</v>
      </c>
      <c r="B5861" s="6" t="s">
        <v>19</v>
      </c>
      <c r="C5861" s="6" t="s">
        <v>20</v>
      </c>
      <c r="D5861" s="6" t="s">
        <v>50</v>
      </c>
      <c r="E5861" s="6" t="s">
        <v>63</v>
      </c>
      <c r="F5861" s="6" t="s">
        <v>29</v>
      </c>
      <c r="G5861" s="6" t="s">
        <v>34</v>
      </c>
      <c r="H5861" s="6" t="n">
        <v>4</v>
      </c>
      <c r="I5861" s="7" t="n">
        <v>99.98999786</v>
      </c>
      <c r="J5861" s="6" t="n">
        <v>5</v>
      </c>
      <c r="K5861" s="7" t="n">
        <v>499.9500122</v>
      </c>
      <c r="L5861" s="7" t="n">
        <v>84.98999786</v>
      </c>
      <c r="M5861" s="8" t="n">
        <v>0.170000002</v>
      </c>
      <c r="N5861" s="7" t="n">
        <v>-100.8300018</v>
      </c>
      <c r="O5861" s="9" t="n">
        <v>0</v>
      </c>
    </row>
    <row r="5862" customFormat="false" ht="15" hidden="false" customHeight="true" outlineLevel="0" collapsed="false">
      <c r="A5862" s="6" t="n">
        <v>50525</v>
      </c>
      <c r="B5862" s="6" t="s">
        <v>19</v>
      </c>
      <c r="C5862" s="6" t="s">
        <v>20</v>
      </c>
      <c r="D5862" s="6" t="s">
        <v>21</v>
      </c>
      <c r="E5862" s="6" t="s">
        <v>66</v>
      </c>
      <c r="F5862" s="6" t="s">
        <v>29</v>
      </c>
      <c r="G5862" s="6" t="s">
        <v>24</v>
      </c>
      <c r="H5862" s="6" t="n">
        <v>4</v>
      </c>
      <c r="I5862" s="7" t="n">
        <v>99.98999786</v>
      </c>
      <c r="J5862" s="6" t="n">
        <v>4</v>
      </c>
      <c r="K5862" s="7" t="n">
        <v>399.9599915</v>
      </c>
      <c r="L5862" s="7" t="n">
        <v>67.98999786</v>
      </c>
      <c r="M5862" s="8" t="n">
        <v>0.170000002</v>
      </c>
      <c r="N5862" s="7" t="n">
        <v>102.9100037</v>
      </c>
      <c r="O5862" s="12" t="n">
        <v>1</v>
      </c>
    </row>
    <row r="5863" customFormat="false" ht="15" hidden="false" customHeight="true" outlineLevel="0" collapsed="false">
      <c r="A5863" s="6" t="n">
        <v>36589</v>
      </c>
      <c r="B5863" s="6" t="s">
        <v>46</v>
      </c>
      <c r="C5863" s="6" t="s">
        <v>20</v>
      </c>
      <c r="D5863" s="6" t="s">
        <v>31</v>
      </c>
      <c r="E5863" s="6" t="s">
        <v>86</v>
      </c>
      <c r="F5863" s="6" t="s">
        <v>75</v>
      </c>
      <c r="G5863" s="6" t="s">
        <v>44</v>
      </c>
      <c r="H5863" s="6" t="n">
        <v>2</v>
      </c>
      <c r="I5863" s="7" t="n">
        <v>299.980011</v>
      </c>
      <c r="J5863" s="6" t="n">
        <v>1</v>
      </c>
      <c r="K5863" s="7" t="n">
        <v>299.980011</v>
      </c>
      <c r="L5863" s="7" t="n">
        <v>60</v>
      </c>
      <c r="M5863" s="8" t="n">
        <v>0.200000003</v>
      </c>
      <c r="N5863" s="7" t="n">
        <v>103.1900024</v>
      </c>
      <c r="O5863" s="12" t="n">
        <v>1</v>
      </c>
    </row>
    <row r="5864" customFormat="false" ht="15" hidden="false" customHeight="true" outlineLevel="0" collapsed="false">
      <c r="A5864" s="6" t="n">
        <v>13012</v>
      </c>
      <c r="B5864" s="6" t="s">
        <v>19</v>
      </c>
      <c r="C5864" s="6" t="s">
        <v>37</v>
      </c>
      <c r="D5864" s="6" t="s">
        <v>21</v>
      </c>
      <c r="E5864" s="6" t="s">
        <v>65</v>
      </c>
      <c r="F5864" s="6" t="s">
        <v>80</v>
      </c>
      <c r="G5864" s="6" t="s">
        <v>24</v>
      </c>
      <c r="H5864" s="6" t="n">
        <v>4</v>
      </c>
      <c r="I5864" s="7" t="n">
        <v>24.98999977</v>
      </c>
      <c r="J5864" s="6" t="n">
        <v>1</v>
      </c>
      <c r="K5864" s="7" t="n">
        <v>24.98999977</v>
      </c>
      <c r="L5864" s="7" t="n">
        <v>5</v>
      </c>
      <c r="M5864" s="8" t="n">
        <v>0.200000003</v>
      </c>
      <c r="N5864" s="7" t="n">
        <v>1.5</v>
      </c>
      <c r="O5864" s="9" t="n">
        <v>0</v>
      </c>
    </row>
    <row r="5865" customFormat="false" ht="15" hidden="false" customHeight="true" outlineLevel="0" collapsed="false">
      <c r="A5865" s="6" t="n">
        <v>68821</v>
      </c>
      <c r="B5865" s="6" t="s">
        <v>46</v>
      </c>
      <c r="C5865" s="6" t="s">
        <v>37</v>
      </c>
      <c r="D5865" s="6" t="s">
        <v>21</v>
      </c>
      <c r="E5865" s="6" t="s">
        <v>65</v>
      </c>
      <c r="F5865" s="6" t="s">
        <v>23</v>
      </c>
      <c r="G5865" s="6" t="s">
        <v>34</v>
      </c>
      <c r="H5865" s="6" t="n">
        <v>2</v>
      </c>
      <c r="I5865" s="7" t="n">
        <v>129.9900055</v>
      </c>
      <c r="J5865" s="6" t="n">
        <v>1</v>
      </c>
      <c r="K5865" s="7" t="n">
        <v>129.9900055</v>
      </c>
      <c r="L5865" s="7" t="n">
        <v>32.5</v>
      </c>
      <c r="M5865" s="8" t="n">
        <v>0.25</v>
      </c>
      <c r="N5865" s="7" t="n">
        <v>25.35000038</v>
      </c>
      <c r="O5865" s="9" t="n">
        <v>0</v>
      </c>
    </row>
    <row r="5866" customFormat="false" ht="15" hidden="false" customHeight="true" outlineLevel="0" collapsed="false">
      <c r="A5866" s="6" t="n">
        <v>34026</v>
      </c>
      <c r="B5866" s="6" t="s">
        <v>26</v>
      </c>
      <c r="C5866" s="6" t="s">
        <v>20</v>
      </c>
      <c r="D5866" s="6" t="s">
        <v>31</v>
      </c>
      <c r="E5866" s="6" t="s">
        <v>56</v>
      </c>
      <c r="F5866" s="6" t="s">
        <v>57</v>
      </c>
      <c r="G5866" s="6" t="s">
        <v>24</v>
      </c>
      <c r="H5866" s="6" t="n">
        <v>1</v>
      </c>
      <c r="I5866" s="7" t="n">
        <v>50</v>
      </c>
      <c r="J5866" s="6" t="n">
        <v>1</v>
      </c>
      <c r="K5866" s="7" t="n">
        <v>50</v>
      </c>
      <c r="L5866" s="7" t="n">
        <v>0.5</v>
      </c>
      <c r="M5866" s="8" t="n">
        <v>0.01</v>
      </c>
      <c r="N5866" s="7" t="n">
        <v>14.85000038</v>
      </c>
      <c r="O5866" s="12" t="n">
        <v>1</v>
      </c>
    </row>
    <row r="5867" customFormat="false" ht="15" hidden="false" customHeight="true" outlineLevel="0" collapsed="false">
      <c r="A5867" s="6" t="n">
        <v>57596</v>
      </c>
      <c r="B5867" s="6" t="s">
        <v>19</v>
      </c>
      <c r="C5867" s="6" t="s">
        <v>37</v>
      </c>
      <c r="D5867" s="6" t="s">
        <v>50</v>
      </c>
      <c r="E5867" s="6" t="s">
        <v>72</v>
      </c>
      <c r="F5867" s="6" t="s">
        <v>90</v>
      </c>
      <c r="G5867" s="6" t="s">
        <v>24</v>
      </c>
      <c r="H5867" s="6" t="n">
        <v>4</v>
      </c>
      <c r="I5867" s="7" t="n">
        <v>44.99000168</v>
      </c>
      <c r="J5867" s="6" t="n">
        <v>4</v>
      </c>
      <c r="K5867" s="7" t="n">
        <v>179.9600067</v>
      </c>
      <c r="L5867" s="7" t="n">
        <v>26.98999977</v>
      </c>
      <c r="M5867" s="8" t="n">
        <v>0.150000006</v>
      </c>
      <c r="N5867" s="7" t="n">
        <v>-10.85999966</v>
      </c>
      <c r="O5867" s="9" t="n">
        <v>0</v>
      </c>
    </row>
    <row r="5868" customFormat="false" ht="15" hidden="false" customHeight="true" outlineLevel="0" collapsed="false">
      <c r="A5868" s="6" t="n">
        <v>36793</v>
      </c>
      <c r="B5868" s="6" t="s">
        <v>46</v>
      </c>
      <c r="C5868" s="6" t="s">
        <v>49</v>
      </c>
      <c r="D5868" s="6" t="s">
        <v>31</v>
      </c>
      <c r="E5868" s="6" t="s">
        <v>32</v>
      </c>
      <c r="F5868" s="6" t="s">
        <v>58</v>
      </c>
      <c r="G5868" s="6" t="s">
        <v>34</v>
      </c>
      <c r="H5868" s="6" t="n">
        <v>2</v>
      </c>
      <c r="I5868" s="7" t="n">
        <v>49.97999954</v>
      </c>
      <c r="J5868" s="6" t="n">
        <v>2</v>
      </c>
      <c r="K5868" s="7" t="n">
        <v>99.95999908</v>
      </c>
      <c r="L5868" s="7" t="n">
        <v>5.5</v>
      </c>
      <c r="M5868" s="8" t="n">
        <v>0.059999999</v>
      </c>
      <c r="N5868" s="7" t="n">
        <v>-1.230000019</v>
      </c>
      <c r="O5868" s="12" t="n">
        <v>1</v>
      </c>
    </row>
    <row r="5869" customFormat="false" ht="15" hidden="false" customHeight="true" outlineLevel="0" collapsed="false">
      <c r="A5869" s="6" t="n">
        <v>58684</v>
      </c>
      <c r="B5869" s="6" t="s">
        <v>19</v>
      </c>
      <c r="C5869" s="6" t="s">
        <v>49</v>
      </c>
      <c r="D5869" s="6" t="s">
        <v>50</v>
      </c>
      <c r="E5869" s="6" t="s">
        <v>63</v>
      </c>
      <c r="F5869" s="6" t="s">
        <v>57</v>
      </c>
      <c r="G5869" s="6" t="s">
        <v>24</v>
      </c>
      <c r="H5869" s="6" t="n">
        <v>4</v>
      </c>
      <c r="I5869" s="7" t="n">
        <v>50</v>
      </c>
      <c r="J5869" s="6" t="n">
        <v>3</v>
      </c>
      <c r="K5869" s="7" t="n">
        <v>150</v>
      </c>
      <c r="L5869" s="7" t="n">
        <v>8.25</v>
      </c>
      <c r="M5869" s="8" t="n">
        <v>0.059999999</v>
      </c>
      <c r="N5869" s="7" t="n">
        <v>69.45999908</v>
      </c>
      <c r="O5869" s="12" t="n">
        <v>1</v>
      </c>
    </row>
    <row r="5870" customFormat="false" ht="15" hidden="false" customHeight="true" outlineLevel="0" collapsed="false">
      <c r="A5870" s="6" t="n">
        <v>64353</v>
      </c>
      <c r="B5870" s="6" t="s">
        <v>19</v>
      </c>
      <c r="C5870" s="6" t="s">
        <v>49</v>
      </c>
      <c r="D5870" s="6" t="s">
        <v>21</v>
      </c>
      <c r="E5870" s="6" t="s">
        <v>65</v>
      </c>
      <c r="F5870" s="6" t="s">
        <v>23</v>
      </c>
      <c r="G5870" s="6" t="s">
        <v>34</v>
      </c>
      <c r="H5870" s="6" t="n">
        <v>4</v>
      </c>
      <c r="I5870" s="7" t="n">
        <v>129.9900055</v>
      </c>
      <c r="J5870" s="6" t="n">
        <v>1</v>
      </c>
      <c r="K5870" s="7" t="n">
        <v>129.9900055</v>
      </c>
      <c r="L5870" s="7" t="n">
        <v>6.5</v>
      </c>
      <c r="M5870" s="8" t="n">
        <v>0.050000001</v>
      </c>
      <c r="N5870" s="7" t="n">
        <v>13.94999981</v>
      </c>
      <c r="O5870" s="9" t="n">
        <v>0</v>
      </c>
    </row>
    <row r="5871" customFormat="false" ht="15" hidden="false" customHeight="true" outlineLevel="0" collapsed="false">
      <c r="A5871" s="6" t="n">
        <v>60986</v>
      </c>
      <c r="B5871" s="6" t="s">
        <v>19</v>
      </c>
      <c r="C5871" s="6" t="s">
        <v>20</v>
      </c>
      <c r="D5871" s="6" t="s">
        <v>50</v>
      </c>
      <c r="E5871" s="6" t="s">
        <v>51</v>
      </c>
      <c r="F5871" s="6" t="s">
        <v>40</v>
      </c>
      <c r="G5871" s="6" t="s">
        <v>24</v>
      </c>
      <c r="H5871" s="6" t="n">
        <v>4</v>
      </c>
      <c r="I5871" s="7" t="n">
        <v>399.980011</v>
      </c>
      <c r="J5871" s="6" t="n">
        <v>1</v>
      </c>
      <c r="K5871" s="7" t="n">
        <v>399.980011</v>
      </c>
      <c r="L5871" s="7" t="n">
        <v>36</v>
      </c>
      <c r="M5871" s="8" t="n">
        <v>0.090000004</v>
      </c>
      <c r="N5871" s="7" t="n">
        <v>113.9300003</v>
      </c>
      <c r="O5871" s="9" t="n">
        <v>0</v>
      </c>
    </row>
    <row r="5872" customFormat="false" ht="15" hidden="false" customHeight="true" outlineLevel="0" collapsed="false">
      <c r="A5872" s="6" t="n">
        <v>25292</v>
      </c>
      <c r="B5872" s="6" t="s">
        <v>19</v>
      </c>
      <c r="C5872" s="6" t="s">
        <v>49</v>
      </c>
      <c r="D5872" s="6" t="s">
        <v>27</v>
      </c>
      <c r="E5872" s="6" t="s">
        <v>54</v>
      </c>
      <c r="F5872" s="6" t="s">
        <v>33</v>
      </c>
      <c r="G5872" s="6" t="s">
        <v>47</v>
      </c>
      <c r="H5872" s="6" t="n">
        <v>4</v>
      </c>
      <c r="I5872" s="7" t="n">
        <v>59.99000168</v>
      </c>
      <c r="J5872" s="6" t="n">
        <v>2</v>
      </c>
      <c r="K5872" s="7" t="n">
        <v>119.9800034</v>
      </c>
      <c r="L5872" s="7" t="n">
        <v>8.399999619</v>
      </c>
      <c r="M5872" s="8" t="n">
        <v>0.07</v>
      </c>
      <c r="N5872" s="7" t="n">
        <v>-78.11000061</v>
      </c>
      <c r="O5872" s="9" t="n">
        <v>0</v>
      </c>
    </row>
    <row r="5873" customFormat="false" ht="15" hidden="false" customHeight="true" outlineLevel="0" collapsed="false">
      <c r="A5873" s="6" t="n">
        <v>55726</v>
      </c>
      <c r="B5873" s="6" t="s">
        <v>46</v>
      </c>
      <c r="C5873" s="6" t="s">
        <v>20</v>
      </c>
      <c r="D5873" s="6" t="s">
        <v>50</v>
      </c>
      <c r="E5873" s="6" t="s">
        <v>51</v>
      </c>
      <c r="F5873" s="6" t="s">
        <v>57</v>
      </c>
      <c r="G5873" s="6" t="s">
        <v>34</v>
      </c>
      <c r="H5873" s="6" t="n">
        <v>2</v>
      </c>
      <c r="I5873" s="7" t="n">
        <v>50</v>
      </c>
      <c r="J5873" s="6" t="n">
        <v>4</v>
      </c>
      <c r="K5873" s="7" t="n">
        <v>200</v>
      </c>
      <c r="L5873" s="7" t="n">
        <v>32</v>
      </c>
      <c r="M5873" s="8" t="n">
        <v>0.159999996</v>
      </c>
      <c r="N5873" s="7" t="n">
        <v>63</v>
      </c>
      <c r="O5873" s="9" t="n">
        <v>0</v>
      </c>
    </row>
    <row r="5874" customFormat="false" ht="15" hidden="false" customHeight="true" outlineLevel="0" collapsed="false">
      <c r="A5874" s="6" t="n">
        <v>24018</v>
      </c>
      <c r="B5874" s="6" t="s">
        <v>46</v>
      </c>
      <c r="C5874" s="6" t="s">
        <v>37</v>
      </c>
      <c r="D5874" s="6" t="s">
        <v>27</v>
      </c>
      <c r="E5874" s="6" t="s">
        <v>28</v>
      </c>
      <c r="F5874" s="6" t="s">
        <v>33</v>
      </c>
      <c r="G5874" s="6" t="s">
        <v>44</v>
      </c>
      <c r="H5874" s="6" t="n">
        <v>2</v>
      </c>
      <c r="I5874" s="7" t="n">
        <v>59.99000168</v>
      </c>
      <c r="J5874" s="6" t="n">
        <v>4</v>
      </c>
      <c r="K5874" s="7" t="n">
        <v>239.9600067</v>
      </c>
      <c r="L5874" s="7" t="n">
        <v>31.19000053</v>
      </c>
      <c r="M5874" s="8" t="n">
        <v>0.129999995</v>
      </c>
      <c r="N5874" s="7" t="n">
        <v>20.87999916</v>
      </c>
      <c r="O5874" s="12" t="n">
        <v>1</v>
      </c>
    </row>
    <row r="5875" customFormat="false" ht="15" hidden="false" customHeight="true" outlineLevel="0" collapsed="false">
      <c r="A5875" s="6" t="n">
        <v>10630</v>
      </c>
      <c r="B5875" s="6" t="s">
        <v>19</v>
      </c>
      <c r="C5875" s="6" t="s">
        <v>20</v>
      </c>
      <c r="D5875" s="6" t="s">
        <v>21</v>
      </c>
      <c r="E5875" s="6" t="s">
        <v>65</v>
      </c>
      <c r="F5875" s="6" t="s">
        <v>57</v>
      </c>
      <c r="G5875" s="6" t="s">
        <v>34</v>
      </c>
      <c r="H5875" s="6" t="n">
        <v>4</v>
      </c>
      <c r="I5875" s="7" t="n">
        <v>50</v>
      </c>
      <c r="J5875" s="6" t="n">
        <v>4</v>
      </c>
      <c r="K5875" s="7" t="n">
        <v>200</v>
      </c>
      <c r="L5875" s="7" t="n">
        <v>4</v>
      </c>
      <c r="M5875" s="8" t="n">
        <v>0.02</v>
      </c>
      <c r="N5875" s="7" t="n">
        <v>73.5</v>
      </c>
      <c r="O5875" s="12" t="n">
        <v>1</v>
      </c>
    </row>
    <row r="5876" customFormat="false" ht="15" hidden="false" customHeight="true" outlineLevel="0" collapsed="false">
      <c r="A5876" s="6" t="n">
        <v>22144</v>
      </c>
      <c r="B5876" s="6" t="s">
        <v>19</v>
      </c>
      <c r="C5876" s="6" t="s">
        <v>20</v>
      </c>
      <c r="D5876" s="6" t="s">
        <v>27</v>
      </c>
      <c r="E5876" s="6" t="s">
        <v>54</v>
      </c>
      <c r="F5876" s="6" t="s">
        <v>57</v>
      </c>
      <c r="G5876" s="6" t="s">
        <v>44</v>
      </c>
      <c r="H5876" s="6" t="n">
        <v>4</v>
      </c>
      <c r="I5876" s="7" t="n">
        <v>50</v>
      </c>
      <c r="J5876" s="6" t="n">
        <v>1</v>
      </c>
      <c r="K5876" s="7" t="n">
        <v>50</v>
      </c>
      <c r="L5876" s="7" t="n">
        <v>3.5</v>
      </c>
      <c r="M5876" s="8" t="n">
        <v>0.07</v>
      </c>
      <c r="N5876" s="7" t="n">
        <v>1.529999971</v>
      </c>
      <c r="O5876" s="12" t="n">
        <v>1</v>
      </c>
    </row>
    <row r="5877" customFormat="false" ht="15" hidden="false" customHeight="true" outlineLevel="0" collapsed="false">
      <c r="A5877" s="6" t="n">
        <v>5339</v>
      </c>
      <c r="B5877" s="6" t="s">
        <v>46</v>
      </c>
      <c r="C5877" s="6" t="s">
        <v>37</v>
      </c>
      <c r="D5877" s="6" t="s">
        <v>50</v>
      </c>
      <c r="E5877" s="6" t="s">
        <v>72</v>
      </c>
      <c r="F5877" s="6" t="s">
        <v>40</v>
      </c>
      <c r="G5877" s="6" t="s">
        <v>34</v>
      </c>
      <c r="H5877" s="6" t="n">
        <v>2</v>
      </c>
      <c r="I5877" s="7" t="n">
        <v>399.980011</v>
      </c>
      <c r="J5877" s="6" t="n">
        <v>1</v>
      </c>
      <c r="K5877" s="7" t="n">
        <v>399.980011</v>
      </c>
      <c r="L5877" s="7" t="n">
        <v>60</v>
      </c>
      <c r="M5877" s="8" t="n">
        <v>0.150000006</v>
      </c>
      <c r="N5877" s="7" t="n">
        <v>-594.9699707</v>
      </c>
      <c r="O5877" s="12" t="n">
        <v>1</v>
      </c>
    </row>
    <row r="5878" customFormat="false" ht="15" hidden="false" customHeight="true" outlineLevel="0" collapsed="false">
      <c r="A5878" s="6" t="n">
        <v>63701</v>
      </c>
      <c r="B5878" s="6" t="s">
        <v>46</v>
      </c>
      <c r="C5878" s="6" t="s">
        <v>20</v>
      </c>
      <c r="D5878" s="6" t="s">
        <v>21</v>
      </c>
      <c r="E5878" s="6" t="s">
        <v>64</v>
      </c>
      <c r="F5878" s="6" t="s">
        <v>75</v>
      </c>
      <c r="G5878" s="6" t="s">
        <v>34</v>
      </c>
      <c r="H5878" s="6" t="n">
        <v>2</v>
      </c>
      <c r="I5878" s="7" t="n">
        <v>299.980011</v>
      </c>
      <c r="J5878" s="6" t="n">
        <v>1</v>
      </c>
      <c r="K5878" s="7" t="n">
        <v>299.980011</v>
      </c>
      <c r="L5878" s="7" t="n">
        <v>12</v>
      </c>
      <c r="M5878" s="8" t="n">
        <v>0.039999999</v>
      </c>
      <c r="N5878" s="7" t="n">
        <v>21.60000038</v>
      </c>
      <c r="O5878" s="9" t="n">
        <v>0</v>
      </c>
    </row>
    <row r="5879" customFormat="false" ht="15" hidden="false" customHeight="true" outlineLevel="0" collapsed="false">
      <c r="A5879" s="6" t="n">
        <v>58852</v>
      </c>
      <c r="B5879" s="6" t="s">
        <v>19</v>
      </c>
      <c r="C5879" s="6" t="s">
        <v>20</v>
      </c>
      <c r="D5879" s="6" t="s">
        <v>50</v>
      </c>
      <c r="E5879" s="6" t="s">
        <v>72</v>
      </c>
      <c r="F5879" s="6" t="s">
        <v>40</v>
      </c>
      <c r="G5879" s="6" t="s">
        <v>34</v>
      </c>
      <c r="H5879" s="6" t="n">
        <v>4</v>
      </c>
      <c r="I5879" s="7" t="n">
        <v>399.980011</v>
      </c>
      <c r="J5879" s="6" t="n">
        <v>1</v>
      </c>
      <c r="K5879" s="7" t="n">
        <v>399.980011</v>
      </c>
      <c r="L5879" s="7" t="n">
        <v>0</v>
      </c>
      <c r="M5879" s="8" t="n">
        <v>0</v>
      </c>
      <c r="N5879" s="7" t="n">
        <v>-679.9699707</v>
      </c>
      <c r="O5879" s="9" t="n">
        <v>0</v>
      </c>
    </row>
    <row r="5880" customFormat="false" ht="15" hidden="false" customHeight="true" outlineLevel="0" collapsed="false">
      <c r="A5880" s="6" t="n">
        <v>51361</v>
      </c>
      <c r="B5880" s="6" t="s">
        <v>19</v>
      </c>
      <c r="C5880" s="6" t="s">
        <v>20</v>
      </c>
      <c r="D5880" s="6" t="s">
        <v>50</v>
      </c>
      <c r="E5880" s="6" t="s">
        <v>63</v>
      </c>
      <c r="F5880" s="6" t="s">
        <v>57</v>
      </c>
      <c r="G5880" s="6" t="s">
        <v>34</v>
      </c>
      <c r="H5880" s="6" t="n">
        <v>4</v>
      </c>
      <c r="I5880" s="7" t="n">
        <v>50</v>
      </c>
      <c r="J5880" s="6" t="n">
        <v>5</v>
      </c>
      <c r="K5880" s="7" t="n">
        <v>250</v>
      </c>
      <c r="L5880" s="7" t="n">
        <v>25</v>
      </c>
      <c r="M5880" s="8" t="n">
        <v>0.100000001</v>
      </c>
      <c r="N5880" s="7" t="n">
        <v>85.5</v>
      </c>
      <c r="O5880" s="9" t="n">
        <v>0</v>
      </c>
    </row>
    <row r="5881" customFormat="false" ht="15" hidden="false" customHeight="true" outlineLevel="0" collapsed="false">
      <c r="A5881" s="6" t="n">
        <v>30015</v>
      </c>
      <c r="B5881" s="6" t="s">
        <v>26</v>
      </c>
      <c r="C5881" s="6" t="s">
        <v>20</v>
      </c>
      <c r="D5881" s="6" t="s">
        <v>27</v>
      </c>
      <c r="E5881" s="6" t="s">
        <v>28</v>
      </c>
      <c r="F5881" s="6" t="s">
        <v>33</v>
      </c>
      <c r="G5881" s="6" t="s">
        <v>24</v>
      </c>
      <c r="H5881" s="6" t="n">
        <v>1</v>
      </c>
      <c r="I5881" s="7" t="n">
        <v>59.99000168</v>
      </c>
      <c r="J5881" s="6" t="n">
        <v>3</v>
      </c>
      <c r="K5881" s="7" t="n">
        <v>179.9700012</v>
      </c>
      <c r="L5881" s="7" t="n">
        <v>1.799999952</v>
      </c>
      <c r="M5881" s="8" t="n">
        <v>0.01</v>
      </c>
      <c r="N5881" s="7" t="n">
        <v>-130.6000061</v>
      </c>
      <c r="O5881" s="12" t="n">
        <v>1</v>
      </c>
    </row>
    <row r="5882" customFormat="false" ht="15" hidden="false" customHeight="true" outlineLevel="0" collapsed="false">
      <c r="A5882" s="6" t="n">
        <v>35771</v>
      </c>
      <c r="B5882" s="6" t="s">
        <v>36</v>
      </c>
      <c r="C5882" s="6" t="s">
        <v>37</v>
      </c>
      <c r="D5882" s="6" t="s">
        <v>31</v>
      </c>
      <c r="E5882" s="6" t="s">
        <v>32</v>
      </c>
      <c r="F5882" s="6" t="s">
        <v>57</v>
      </c>
      <c r="G5882" s="6" t="s">
        <v>34</v>
      </c>
      <c r="H5882" s="6" t="n">
        <v>0</v>
      </c>
      <c r="I5882" s="7" t="n">
        <v>50</v>
      </c>
      <c r="J5882" s="6" t="n">
        <v>2</v>
      </c>
      <c r="K5882" s="7" t="n">
        <v>100</v>
      </c>
      <c r="L5882" s="7" t="n">
        <v>1</v>
      </c>
      <c r="M5882" s="8" t="n">
        <v>0.01</v>
      </c>
      <c r="N5882" s="7" t="n">
        <v>-79.19999695</v>
      </c>
      <c r="O5882" s="9" t="n">
        <v>0</v>
      </c>
    </row>
    <row r="5883" customFormat="false" ht="15" hidden="false" customHeight="true" outlineLevel="0" collapsed="false">
      <c r="A5883" s="6" t="n">
        <v>58701</v>
      </c>
      <c r="B5883" s="6" t="s">
        <v>26</v>
      </c>
      <c r="C5883" s="6" t="s">
        <v>20</v>
      </c>
      <c r="D5883" s="6" t="s">
        <v>50</v>
      </c>
      <c r="E5883" s="6" t="s">
        <v>63</v>
      </c>
      <c r="F5883" s="6" t="s">
        <v>23</v>
      </c>
      <c r="G5883" s="6" t="s">
        <v>24</v>
      </c>
      <c r="H5883" s="6" t="n">
        <v>1</v>
      </c>
      <c r="I5883" s="7" t="n">
        <v>129.9900055</v>
      </c>
      <c r="J5883" s="6" t="n">
        <v>1</v>
      </c>
      <c r="K5883" s="7" t="n">
        <v>129.9900055</v>
      </c>
      <c r="L5883" s="7" t="n">
        <v>23.39999962</v>
      </c>
      <c r="M5883" s="8" t="n">
        <v>0.180000007</v>
      </c>
      <c r="N5883" s="7" t="n">
        <v>27.70999908</v>
      </c>
      <c r="O5883" s="12" t="n">
        <v>1</v>
      </c>
    </row>
    <row r="5884" customFormat="false" ht="15" hidden="false" customHeight="true" outlineLevel="0" collapsed="false">
      <c r="A5884" s="6" t="n">
        <v>22057</v>
      </c>
      <c r="B5884" s="6" t="s">
        <v>26</v>
      </c>
      <c r="C5884" s="6" t="s">
        <v>20</v>
      </c>
      <c r="D5884" s="6" t="s">
        <v>27</v>
      </c>
      <c r="E5884" s="6" t="s">
        <v>54</v>
      </c>
      <c r="F5884" s="6" t="s">
        <v>105</v>
      </c>
      <c r="G5884" s="6" t="s">
        <v>24</v>
      </c>
      <c r="H5884" s="6" t="n">
        <v>1</v>
      </c>
      <c r="I5884" s="7" t="n">
        <v>34.99000168</v>
      </c>
      <c r="J5884" s="6" t="n">
        <v>4</v>
      </c>
      <c r="K5884" s="7" t="n">
        <v>139.9600067</v>
      </c>
      <c r="L5884" s="7" t="n">
        <v>16.79999924</v>
      </c>
      <c r="M5884" s="8" t="n">
        <v>0.119999997</v>
      </c>
      <c r="N5884" s="7" t="n">
        <v>57.88999939</v>
      </c>
      <c r="O5884" s="12" t="n">
        <v>1</v>
      </c>
    </row>
    <row r="5885" customFormat="false" ht="15" hidden="false" customHeight="true" outlineLevel="0" collapsed="false">
      <c r="A5885" s="6" t="n">
        <v>50457</v>
      </c>
      <c r="B5885" s="6" t="s">
        <v>46</v>
      </c>
      <c r="C5885" s="6" t="s">
        <v>20</v>
      </c>
      <c r="D5885" s="6" t="s">
        <v>31</v>
      </c>
      <c r="E5885" s="6" t="s">
        <v>83</v>
      </c>
      <c r="F5885" s="6" t="s">
        <v>80</v>
      </c>
      <c r="G5885" s="6" t="s">
        <v>24</v>
      </c>
      <c r="H5885" s="6" t="n">
        <v>2</v>
      </c>
      <c r="I5885" s="7" t="n">
        <v>24.98999977</v>
      </c>
      <c r="J5885" s="6" t="n">
        <v>4</v>
      </c>
      <c r="K5885" s="7" t="n">
        <v>99.95999908</v>
      </c>
      <c r="L5885" s="7" t="n">
        <v>12.98999977</v>
      </c>
      <c r="M5885" s="8" t="n">
        <v>0.129999995</v>
      </c>
      <c r="N5885" s="7" t="n">
        <v>4.349999905</v>
      </c>
      <c r="O5885" s="12" t="n">
        <v>1</v>
      </c>
    </row>
    <row r="5886" customFormat="false" ht="15" hidden="false" customHeight="true" outlineLevel="0" collapsed="false">
      <c r="A5886" s="6" t="n">
        <v>20228</v>
      </c>
      <c r="B5886" s="6" t="s">
        <v>36</v>
      </c>
      <c r="C5886" s="6" t="s">
        <v>49</v>
      </c>
      <c r="D5886" s="6" t="s">
        <v>21</v>
      </c>
      <c r="E5886" s="6" t="s">
        <v>65</v>
      </c>
      <c r="F5886" s="6" t="s">
        <v>33</v>
      </c>
      <c r="G5886" s="6" t="s">
        <v>44</v>
      </c>
      <c r="H5886" s="6" t="n">
        <v>0</v>
      </c>
      <c r="I5886" s="7" t="n">
        <v>59.99000168</v>
      </c>
      <c r="J5886" s="6" t="n">
        <v>5</v>
      </c>
      <c r="K5886" s="7" t="n">
        <v>299.9500122</v>
      </c>
      <c r="L5886" s="7" t="n">
        <v>15</v>
      </c>
      <c r="M5886" s="8" t="n">
        <v>0.050000001</v>
      </c>
      <c r="N5886" s="7" t="n">
        <v>82.63999939</v>
      </c>
      <c r="O5886" s="9" t="n">
        <v>0</v>
      </c>
    </row>
    <row r="5887" customFormat="false" ht="15" hidden="false" customHeight="true" outlineLevel="0" collapsed="false">
      <c r="A5887" s="6" t="n">
        <v>71290</v>
      </c>
      <c r="B5887" s="6" t="s">
        <v>19</v>
      </c>
      <c r="C5887" s="6" t="s">
        <v>37</v>
      </c>
      <c r="D5887" s="6" t="s">
        <v>21</v>
      </c>
      <c r="E5887" s="6" t="s">
        <v>64</v>
      </c>
      <c r="F5887" s="6" t="s">
        <v>103</v>
      </c>
      <c r="G5887" s="6" t="s">
        <v>34</v>
      </c>
      <c r="H5887" s="6" t="n">
        <v>4</v>
      </c>
      <c r="I5887" s="7" t="n">
        <v>461.480011</v>
      </c>
      <c r="J5887" s="6" t="n">
        <v>1</v>
      </c>
      <c r="K5887" s="7" t="n">
        <v>461.480011</v>
      </c>
      <c r="L5887" s="7" t="n">
        <v>0</v>
      </c>
      <c r="M5887" s="8" t="n">
        <v>0</v>
      </c>
      <c r="N5887" s="7" t="n">
        <v>-105.6800003</v>
      </c>
      <c r="O5887" s="12" t="n">
        <v>1</v>
      </c>
    </row>
    <row r="5888" customFormat="false" ht="15" hidden="false" customHeight="true" outlineLevel="0" collapsed="false">
      <c r="A5888" s="6" t="n">
        <v>55894</v>
      </c>
      <c r="B5888" s="6" t="s">
        <v>19</v>
      </c>
      <c r="C5888" s="6" t="s">
        <v>20</v>
      </c>
      <c r="D5888" s="6" t="s">
        <v>50</v>
      </c>
      <c r="E5888" s="6" t="s">
        <v>51</v>
      </c>
      <c r="F5888" s="6" t="s">
        <v>57</v>
      </c>
      <c r="G5888" s="6" t="s">
        <v>34</v>
      </c>
      <c r="H5888" s="6" t="n">
        <v>4</v>
      </c>
      <c r="I5888" s="7" t="n">
        <v>50</v>
      </c>
      <c r="J5888" s="6" t="n">
        <v>5</v>
      </c>
      <c r="K5888" s="7" t="n">
        <v>250</v>
      </c>
      <c r="L5888" s="7" t="n">
        <v>12.5</v>
      </c>
      <c r="M5888" s="8" t="n">
        <v>0.050000001</v>
      </c>
      <c r="N5888" s="7" t="n">
        <v>118.75</v>
      </c>
      <c r="O5888" s="12" t="n">
        <v>1</v>
      </c>
    </row>
    <row r="5889" customFormat="false" ht="15" hidden="false" customHeight="true" outlineLevel="0" collapsed="false">
      <c r="A5889" s="6" t="n">
        <v>22241</v>
      </c>
      <c r="B5889" s="6" t="s">
        <v>19</v>
      </c>
      <c r="C5889" s="6" t="s">
        <v>20</v>
      </c>
      <c r="D5889" s="6" t="s">
        <v>27</v>
      </c>
      <c r="E5889" s="6" t="s">
        <v>28</v>
      </c>
      <c r="F5889" s="6" t="s">
        <v>57</v>
      </c>
      <c r="G5889" s="6" t="s">
        <v>24</v>
      </c>
      <c r="H5889" s="6" t="n">
        <v>4</v>
      </c>
      <c r="I5889" s="7" t="n">
        <v>50</v>
      </c>
      <c r="J5889" s="6" t="n">
        <v>2</v>
      </c>
      <c r="K5889" s="7" t="n">
        <v>100</v>
      </c>
      <c r="L5889" s="7" t="n">
        <v>4</v>
      </c>
      <c r="M5889" s="8" t="n">
        <v>0.039999999</v>
      </c>
      <c r="N5889" s="7" t="n">
        <v>1.149999976</v>
      </c>
      <c r="O5889" s="9" t="n">
        <v>0</v>
      </c>
    </row>
    <row r="5890" customFormat="false" ht="15" hidden="false" customHeight="true" outlineLevel="0" collapsed="false">
      <c r="A5890" s="6" t="n">
        <v>48649</v>
      </c>
      <c r="B5890" s="6" t="s">
        <v>19</v>
      </c>
      <c r="C5890" s="6" t="s">
        <v>20</v>
      </c>
      <c r="D5890" s="6" t="s">
        <v>38</v>
      </c>
      <c r="E5890" s="6" t="s">
        <v>70</v>
      </c>
      <c r="F5890" s="6" t="s">
        <v>75</v>
      </c>
      <c r="G5890" s="6" t="s">
        <v>34</v>
      </c>
      <c r="H5890" s="6" t="n">
        <v>4</v>
      </c>
      <c r="I5890" s="7" t="n">
        <v>299.980011</v>
      </c>
      <c r="J5890" s="6" t="n">
        <v>1</v>
      </c>
      <c r="K5890" s="7" t="n">
        <v>299.980011</v>
      </c>
      <c r="L5890" s="7" t="n">
        <v>12</v>
      </c>
      <c r="M5890" s="8" t="n">
        <v>0.039999999</v>
      </c>
      <c r="N5890" s="7" t="n">
        <v>82.94000244</v>
      </c>
      <c r="O5890" s="12" t="n">
        <v>1</v>
      </c>
    </row>
    <row r="5891" customFormat="false" ht="15" hidden="false" customHeight="true" outlineLevel="0" collapsed="false">
      <c r="A5891" s="6" t="n">
        <v>66529</v>
      </c>
      <c r="B5891" s="6" t="s">
        <v>19</v>
      </c>
      <c r="C5891" s="6" t="s">
        <v>20</v>
      </c>
      <c r="D5891" s="6" t="s">
        <v>21</v>
      </c>
      <c r="E5891" s="6" t="s">
        <v>65</v>
      </c>
      <c r="F5891" s="6" t="s">
        <v>57</v>
      </c>
      <c r="G5891" s="6" t="s">
        <v>44</v>
      </c>
      <c r="H5891" s="6" t="n">
        <v>4</v>
      </c>
      <c r="I5891" s="7" t="n">
        <v>50</v>
      </c>
      <c r="J5891" s="6" t="n">
        <v>1</v>
      </c>
      <c r="K5891" s="7" t="n">
        <v>50</v>
      </c>
      <c r="L5891" s="7" t="n">
        <v>2</v>
      </c>
      <c r="M5891" s="8" t="n">
        <v>0.039999999</v>
      </c>
      <c r="N5891" s="7" t="n">
        <v>0</v>
      </c>
      <c r="O5891" s="12" t="n">
        <v>1</v>
      </c>
    </row>
    <row r="5892" customFormat="false" ht="15" hidden="false" customHeight="true" outlineLevel="0" collapsed="false">
      <c r="A5892" s="6" t="n">
        <v>21167</v>
      </c>
      <c r="B5892" s="6" t="s">
        <v>46</v>
      </c>
      <c r="C5892" s="6" t="s">
        <v>20</v>
      </c>
      <c r="D5892" s="6" t="s">
        <v>27</v>
      </c>
      <c r="E5892" s="6" t="s">
        <v>69</v>
      </c>
      <c r="F5892" s="6" t="s">
        <v>75</v>
      </c>
      <c r="G5892" s="6" t="s">
        <v>34</v>
      </c>
      <c r="H5892" s="6" t="n">
        <v>2</v>
      </c>
      <c r="I5892" s="7" t="n">
        <v>299.980011</v>
      </c>
      <c r="J5892" s="6" t="n">
        <v>1</v>
      </c>
      <c r="K5892" s="7" t="n">
        <v>299.980011</v>
      </c>
      <c r="L5892" s="7" t="n">
        <v>48</v>
      </c>
      <c r="M5892" s="8" t="n">
        <v>0.159999996</v>
      </c>
      <c r="N5892" s="7" t="n">
        <v>65.51999664</v>
      </c>
      <c r="O5892" s="12" t="n">
        <v>1</v>
      </c>
    </row>
    <row r="5893" customFormat="false" ht="15" hidden="false" customHeight="true" outlineLevel="0" collapsed="false">
      <c r="A5893" s="6" t="n">
        <v>44811</v>
      </c>
      <c r="B5893" s="6" t="s">
        <v>19</v>
      </c>
      <c r="C5893" s="6" t="s">
        <v>49</v>
      </c>
      <c r="D5893" s="6" t="s">
        <v>38</v>
      </c>
      <c r="E5893" s="6" t="s">
        <v>98</v>
      </c>
      <c r="F5893" s="6" t="s">
        <v>33</v>
      </c>
      <c r="G5893" s="6" t="s">
        <v>44</v>
      </c>
      <c r="H5893" s="6" t="n">
        <v>4</v>
      </c>
      <c r="I5893" s="7" t="n">
        <v>59.99000168</v>
      </c>
      <c r="J5893" s="6" t="n">
        <v>1</v>
      </c>
      <c r="K5893" s="7" t="n">
        <v>59.99000168</v>
      </c>
      <c r="L5893" s="7" t="n">
        <v>3.299999952</v>
      </c>
      <c r="M5893" s="8" t="n">
        <v>0.059999999</v>
      </c>
      <c r="N5893" s="7" t="n">
        <v>-45.34999847</v>
      </c>
      <c r="O5893" s="9" t="n">
        <v>0</v>
      </c>
    </row>
    <row r="5894" customFormat="false" ht="15" hidden="false" customHeight="true" outlineLevel="0" collapsed="false">
      <c r="A5894" s="6" t="n">
        <v>33676</v>
      </c>
      <c r="B5894" s="6" t="s">
        <v>19</v>
      </c>
      <c r="C5894" s="6" t="s">
        <v>49</v>
      </c>
      <c r="D5894" s="6" t="s">
        <v>31</v>
      </c>
      <c r="E5894" s="6" t="s">
        <v>32</v>
      </c>
      <c r="F5894" s="6" t="s">
        <v>71</v>
      </c>
      <c r="G5894" s="6" t="s">
        <v>47</v>
      </c>
      <c r="H5894" s="6" t="n">
        <v>4</v>
      </c>
      <c r="I5894" s="7" t="n">
        <v>199.9900055</v>
      </c>
      <c r="J5894" s="6" t="n">
        <v>1</v>
      </c>
      <c r="K5894" s="7" t="n">
        <v>199.9900055</v>
      </c>
      <c r="L5894" s="7" t="n">
        <v>26</v>
      </c>
      <c r="M5894" s="8" t="n">
        <v>0.129999995</v>
      </c>
      <c r="N5894" s="7" t="n">
        <v>60.90000153</v>
      </c>
      <c r="O5894" s="9" t="n">
        <v>0</v>
      </c>
    </row>
    <row r="5895" customFormat="false" ht="15" hidden="false" customHeight="true" outlineLevel="0" collapsed="false">
      <c r="A5895" s="6" t="n">
        <v>31835</v>
      </c>
      <c r="B5895" s="6" t="s">
        <v>19</v>
      </c>
      <c r="C5895" s="6" t="s">
        <v>20</v>
      </c>
      <c r="D5895" s="6" t="s">
        <v>31</v>
      </c>
      <c r="E5895" s="6" t="s">
        <v>86</v>
      </c>
      <c r="F5895" s="6" t="s">
        <v>40</v>
      </c>
      <c r="G5895" s="6" t="s">
        <v>44</v>
      </c>
      <c r="H5895" s="6" t="n">
        <v>4</v>
      </c>
      <c r="I5895" s="7" t="n">
        <v>399.980011</v>
      </c>
      <c r="J5895" s="6" t="n">
        <v>1</v>
      </c>
      <c r="K5895" s="7" t="n">
        <v>399.980011</v>
      </c>
      <c r="L5895" s="7" t="n">
        <v>60</v>
      </c>
      <c r="M5895" s="8" t="n">
        <v>0.150000006</v>
      </c>
      <c r="N5895" s="7" t="n">
        <v>163.1900024</v>
      </c>
      <c r="O5895" s="12" t="n">
        <v>1</v>
      </c>
    </row>
    <row r="5896" customFormat="false" ht="15" hidden="false" customHeight="true" outlineLevel="0" collapsed="false">
      <c r="A5896" s="6" t="n">
        <v>40774</v>
      </c>
      <c r="B5896" s="6" t="s">
        <v>19</v>
      </c>
      <c r="C5896" s="6" t="s">
        <v>49</v>
      </c>
      <c r="D5896" s="6" t="s">
        <v>31</v>
      </c>
      <c r="E5896" s="6" t="s">
        <v>62</v>
      </c>
      <c r="F5896" s="6" t="s">
        <v>57</v>
      </c>
      <c r="G5896" s="6" t="s">
        <v>44</v>
      </c>
      <c r="H5896" s="6" t="n">
        <v>4</v>
      </c>
      <c r="I5896" s="7" t="n">
        <v>50</v>
      </c>
      <c r="J5896" s="6" t="n">
        <v>1</v>
      </c>
      <c r="K5896" s="7" t="n">
        <v>50</v>
      </c>
      <c r="L5896" s="7" t="n">
        <v>8.5</v>
      </c>
      <c r="M5896" s="8" t="n">
        <v>0.170000002</v>
      </c>
      <c r="N5896" s="7" t="n">
        <v>14.52999973</v>
      </c>
      <c r="O5896" s="12" t="n">
        <v>1</v>
      </c>
    </row>
    <row r="5897" customFormat="false" ht="15" hidden="false" customHeight="true" outlineLevel="0" collapsed="false">
      <c r="A5897" s="6" t="n">
        <v>31973</v>
      </c>
      <c r="B5897" s="6" t="s">
        <v>19</v>
      </c>
      <c r="C5897" s="6" t="s">
        <v>20</v>
      </c>
      <c r="D5897" s="6" t="s">
        <v>31</v>
      </c>
      <c r="E5897" s="6" t="s">
        <v>62</v>
      </c>
      <c r="F5897" s="6" t="s">
        <v>40</v>
      </c>
      <c r="G5897" s="6" t="s">
        <v>34</v>
      </c>
      <c r="H5897" s="6" t="n">
        <v>4</v>
      </c>
      <c r="I5897" s="7" t="n">
        <v>399.980011</v>
      </c>
      <c r="J5897" s="6" t="n">
        <v>1</v>
      </c>
      <c r="K5897" s="7" t="n">
        <v>399.980011</v>
      </c>
      <c r="L5897" s="7" t="n">
        <v>48</v>
      </c>
      <c r="M5897" s="8" t="n">
        <v>0.119999997</v>
      </c>
      <c r="N5897" s="7" t="n">
        <v>123.1900024</v>
      </c>
      <c r="O5897" s="9" t="n">
        <v>0</v>
      </c>
    </row>
    <row r="5898" customFormat="false" ht="15" hidden="false" customHeight="true" outlineLevel="0" collapsed="false">
      <c r="A5898" s="6" t="n">
        <v>62099</v>
      </c>
      <c r="B5898" s="6" t="s">
        <v>19</v>
      </c>
      <c r="C5898" s="6" t="s">
        <v>20</v>
      </c>
      <c r="D5898" s="6" t="s">
        <v>21</v>
      </c>
      <c r="E5898" s="6" t="s">
        <v>65</v>
      </c>
      <c r="F5898" s="6" t="s">
        <v>33</v>
      </c>
      <c r="G5898" s="6" t="s">
        <v>24</v>
      </c>
      <c r="H5898" s="6" t="n">
        <v>4</v>
      </c>
      <c r="I5898" s="7" t="n">
        <v>59.99000168</v>
      </c>
      <c r="J5898" s="6" t="n">
        <v>5</v>
      </c>
      <c r="K5898" s="7" t="n">
        <v>299.9500122</v>
      </c>
      <c r="L5898" s="7" t="n">
        <v>38.99000168</v>
      </c>
      <c r="M5898" s="8" t="n">
        <v>0.129999995</v>
      </c>
      <c r="N5898" s="7" t="n">
        <v>84.80999756</v>
      </c>
      <c r="O5898" s="12" t="n">
        <v>1</v>
      </c>
    </row>
    <row r="5899" customFormat="false" ht="15" hidden="false" customHeight="true" outlineLevel="0" collapsed="false">
      <c r="A5899" s="6" t="n">
        <v>45740</v>
      </c>
      <c r="B5899" s="6" t="s">
        <v>36</v>
      </c>
      <c r="C5899" s="6" t="s">
        <v>49</v>
      </c>
      <c r="D5899" s="6" t="s">
        <v>27</v>
      </c>
      <c r="E5899" s="6" t="s">
        <v>79</v>
      </c>
      <c r="F5899" s="6" t="s">
        <v>74</v>
      </c>
      <c r="G5899" s="6" t="s">
        <v>47</v>
      </c>
      <c r="H5899" s="6" t="n">
        <v>0</v>
      </c>
      <c r="I5899" s="7" t="n">
        <v>31.98999977</v>
      </c>
      <c r="J5899" s="6" t="n">
        <v>3</v>
      </c>
      <c r="K5899" s="7" t="n">
        <v>95.97000122</v>
      </c>
      <c r="L5899" s="7" t="n">
        <v>2.880000114</v>
      </c>
      <c r="M5899" s="8" t="n">
        <v>0.029999999</v>
      </c>
      <c r="N5899" s="7" t="n">
        <v>30.71999931</v>
      </c>
      <c r="O5899" s="12" t="n">
        <v>1</v>
      </c>
    </row>
    <row r="5900" customFormat="false" ht="15" hidden="false" customHeight="true" outlineLevel="0" collapsed="false">
      <c r="A5900" s="6" t="n">
        <v>60019</v>
      </c>
      <c r="B5900" s="6" t="s">
        <v>19</v>
      </c>
      <c r="C5900" s="6" t="s">
        <v>37</v>
      </c>
      <c r="D5900" s="6" t="s">
        <v>50</v>
      </c>
      <c r="E5900" s="6" t="s">
        <v>63</v>
      </c>
      <c r="F5900" s="6" t="s">
        <v>33</v>
      </c>
      <c r="G5900" s="6" t="s">
        <v>34</v>
      </c>
      <c r="H5900" s="6" t="n">
        <v>4</v>
      </c>
      <c r="I5900" s="7" t="n">
        <v>59.99000168</v>
      </c>
      <c r="J5900" s="6" t="n">
        <v>5</v>
      </c>
      <c r="K5900" s="7" t="n">
        <v>299.9500122</v>
      </c>
      <c r="L5900" s="7" t="n">
        <v>9</v>
      </c>
      <c r="M5900" s="8" t="n">
        <v>0.029999999</v>
      </c>
      <c r="N5900" s="7" t="n">
        <v>84.37999725</v>
      </c>
      <c r="O5900" s="12" t="n">
        <v>1</v>
      </c>
    </row>
    <row r="5901" customFormat="false" ht="15" hidden="false" customHeight="true" outlineLevel="0" collapsed="false">
      <c r="A5901" s="6" t="n">
        <v>54321</v>
      </c>
      <c r="B5901" s="6" t="s">
        <v>36</v>
      </c>
      <c r="C5901" s="6" t="s">
        <v>37</v>
      </c>
      <c r="D5901" s="6" t="s">
        <v>50</v>
      </c>
      <c r="E5901" s="6" t="s">
        <v>63</v>
      </c>
      <c r="F5901" s="6" t="s">
        <v>75</v>
      </c>
      <c r="G5901" s="6" t="s">
        <v>34</v>
      </c>
      <c r="H5901" s="6" t="n">
        <v>0</v>
      </c>
      <c r="I5901" s="7" t="n">
        <v>299.980011</v>
      </c>
      <c r="J5901" s="6" t="n">
        <v>1</v>
      </c>
      <c r="K5901" s="7" t="n">
        <v>299.980011</v>
      </c>
      <c r="L5901" s="7" t="n">
        <v>27</v>
      </c>
      <c r="M5901" s="8" t="n">
        <v>0.090000004</v>
      </c>
      <c r="N5901" s="7" t="n">
        <v>78.62000275</v>
      </c>
      <c r="O5901" s="12" t="n">
        <v>1</v>
      </c>
    </row>
    <row r="5902" customFormat="false" ht="15" hidden="false" customHeight="true" outlineLevel="0" collapsed="false">
      <c r="A5902" s="6" t="n">
        <v>52924</v>
      </c>
      <c r="B5902" s="6" t="s">
        <v>26</v>
      </c>
      <c r="C5902" s="6" t="s">
        <v>49</v>
      </c>
      <c r="D5902" s="6" t="s">
        <v>50</v>
      </c>
      <c r="E5902" s="6" t="s">
        <v>51</v>
      </c>
      <c r="F5902" s="6" t="s">
        <v>57</v>
      </c>
      <c r="G5902" s="6" t="s">
        <v>34</v>
      </c>
      <c r="H5902" s="6" t="n">
        <v>1</v>
      </c>
      <c r="I5902" s="7" t="n">
        <v>50</v>
      </c>
      <c r="J5902" s="6" t="n">
        <v>5</v>
      </c>
      <c r="K5902" s="7" t="n">
        <v>250</v>
      </c>
      <c r="L5902" s="7" t="n">
        <v>62.5</v>
      </c>
      <c r="M5902" s="8" t="n">
        <v>0.25</v>
      </c>
      <c r="N5902" s="7" t="n">
        <v>78.75</v>
      </c>
      <c r="O5902" s="12" t="n">
        <v>1</v>
      </c>
    </row>
    <row r="5903" customFormat="false" ht="15" hidden="false" customHeight="true" outlineLevel="0" collapsed="false">
      <c r="A5903" s="6" t="n">
        <v>59946</v>
      </c>
      <c r="B5903" s="6" t="s">
        <v>19</v>
      </c>
      <c r="C5903" s="6" t="s">
        <v>37</v>
      </c>
      <c r="D5903" s="6" t="s">
        <v>50</v>
      </c>
      <c r="E5903" s="6" t="s">
        <v>63</v>
      </c>
      <c r="F5903" s="6" t="s">
        <v>68</v>
      </c>
      <c r="G5903" s="6" t="s">
        <v>47</v>
      </c>
      <c r="H5903" s="6" t="n">
        <v>4</v>
      </c>
      <c r="I5903" s="7" t="n">
        <v>179.9900055</v>
      </c>
      <c r="J5903" s="6" t="n">
        <v>1</v>
      </c>
      <c r="K5903" s="7" t="n">
        <v>179.9900055</v>
      </c>
      <c r="L5903" s="7" t="n">
        <v>18</v>
      </c>
      <c r="M5903" s="8" t="n">
        <v>0.100000001</v>
      </c>
      <c r="N5903" s="7" t="n">
        <v>56.70000076</v>
      </c>
      <c r="O5903" s="9" t="n">
        <v>0</v>
      </c>
    </row>
    <row r="5904" customFormat="false" ht="15" hidden="false" customHeight="true" outlineLevel="0" collapsed="false">
      <c r="A5904" s="6" t="n">
        <v>48994</v>
      </c>
      <c r="B5904" s="6" t="s">
        <v>36</v>
      </c>
      <c r="C5904" s="6" t="s">
        <v>20</v>
      </c>
      <c r="D5904" s="6" t="s">
        <v>27</v>
      </c>
      <c r="E5904" s="6" t="s">
        <v>79</v>
      </c>
      <c r="F5904" s="6" t="s">
        <v>57</v>
      </c>
      <c r="G5904" s="6" t="s">
        <v>34</v>
      </c>
      <c r="H5904" s="6" t="n">
        <v>0</v>
      </c>
      <c r="I5904" s="7" t="n">
        <v>50</v>
      </c>
      <c r="J5904" s="6" t="n">
        <v>5</v>
      </c>
      <c r="K5904" s="7" t="n">
        <v>250</v>
      </c>
      <c r="L5904" s="7" t="n">
        <v>25</v>
      </c>
      <c r="M5904" s="8" t="n">
        <v>0.100000001</v>
      </c>
      <c r="N5904" s="7" t="n">
        <v>67.5</v>
      </c>
      <c r="O5904" s="9" t="n">
        <v>0</v>
      </c>
    </row>
    <row r="5905" customFormat="false" ht="15" hidden="false" customHeight="true" outlineLevel="0" collapsed="false">
      <c r="A5905" s="6" t="n">
        <v>68739</v>
      </c>
      <c r="B5905" s="6" t="s">
        <v>19</v>
      </c>
      <c r="C5905" s="6" t="s">
        <v>37</v>
      </c>
      <c r="D5905" s="6" t="s">
        <v>21</v>
      </c>
      <c r="E5905" s="6" t="s">
        <v>65</v>
      </c>
      <c r="F5905" s="6" t="s">
        <v>67</v>
      </c>
      <c r="G5905" s="6" t="s">
        <v>44</v>
      </c>
      <c r="H5905" s="6" t="n">
        <v>4</v>
      </c>
      <c r="I5905" s="7" t="n">
        <v>599.9899902</v>
      </c>
      <c r="J5905" s="6" t="n">
        <v>1</v>
      </c>
      <c r="K5905" s="7" t="n">
        <v>599.9899902</v>
      </c>
      <c r="L5905" s="7" t="n">
        <v>90</v>
      </c>
      <c r="M5905" s="8" t="n">
        <v>0.150000006</v>
      </c>
      <c r="N5905" s="7" t="n">
        <v>137.6999969</v>
      </c>
      <c r="O5905" s="12" t="n">
        <v>1</v>
      </c>
    </row>
    <row r="5906" customFormat="false" ht="15" hidden="false" customHeight="true" outlineLevel="0" collapsed="false">
      <c r="A5906" s="6" t="n">
        <v>63951</v>
      </c>
      <c r="B5906" s="6" t="s">
        <v>46</v>
      </c>
      <c r="C5906" s="6" t="s">
        <v>37</v>
      </c>
      <c r="D5906" s="6" t="s">
        <v>21</v>
      </c>
      <c r="E5906" s="6" t="s">
        <v>65</v>
      </c>
      <c r="F5906" s="6" t="s">
        <v>77</v>
      </c>
      <c r="G5906" s="6" t="s">
        <v>34</v>
      </c>
      <c r="H5906" s="6" t="n">
        <v>2</v>
      </c>
      <c r="I5906" s="7" t="n">
        <v>79.98999786</v>
      </c>
      <c r="J5906" s="6" t="n">
        <v>4</v>
      </c>
      <c r="K5906" s="7" t="n">
        <v>319.9599915</v>
      </c>
      <c r="L5906" s="7" t="n">
        <v>0</v>
      </c>
      <c r="M5906" s="8" t="n">
        <v>0</v>
      </c>
      <c r="N5906" s="7" t="n">
        <v>8</v>
      </c>
      <c r="O5906" s="9" t="n">
        <v>0</v>
      </c>
    </row>
    <row r="5907" customFormat="false" ht="15" hidden="false" customHeight="true" outlineLevel="0" collapsed="false">
      <c r="A5907" s="6" t="n">
        <v>20449</v>
      </c>
      <c r="B5907" s="6" t="s">
        <v>19</v>
      </c>
      <c r="C5907" s="6" t="s">
        <v>49</v>
      </c>
      <c r="D5907" s="6" t="s">
        <v>27</v>
      </c>
      <c r="E5907" s="6" t="s">
        <v>54</v>
      </c>
      <c r="F5907" s="6" t="s">
        <v>84</v>
      </c>
      <c r="G5907" s="6" t="s">
        <v>44</v>
      </c>
      <c r="H5907" s="6" t="n">
        <v>4</v>
      </c>
      <c r="I5907" s="7" t="n">
        <v>25</v>
      </c>
      <c r="J5907" s="6" t="n">
        <v>2</v>
      </c>
      <c r="K5907" s="7" t="n">
        <v>50</v>
      </c>
      <c r="L5907" s="7" t="n">
        <v>4.5</v>
      </c>
      <c r="M5907" s="8" t="n">
        <v>0.090000004</v>
      </c>
      <c r="N5907" s="7" t="n">
        <v>21.84000015</v>
      </c>
      <c r="O5907" s="12" t="n">
        <v>1</v>
      </c>
    </row>
    <row r="5908" customFormat="false" ht="15" hidden="false" customHeight="true" outlineLevel="0" collapsed="false">
      <c r="A5908" s="6" t="n">
        <v>24713</v>
      </c>
      <c r="B5908" s="6" t="s">
        <v>19</v>
      </c>
      <c r="C5908" s="6" t="s">
        <v>20</v>
      </c>
      <c r="D5908" s="6" t="s">
        <v>27</v>
      </c>
      <c r="E5908" s="6" t="s">
        <v>54</v>
      </c>
      <c r="F5908" s="6" t="s">
        <v>71</v>
      </c>
      <c r="G5908" s="6" t="s">
        <v>47</v>
      </c>
      <c r="H5908" s="6" t="n">
        <v>4</v>
      </c>
      <c r="I5908" s="7" t="n">
        <v>199.9900055</v>
      </c>
      <c r="J5908" s="6" t="n">
        <v>1</v>
      </c>
      <c r="K5908" s="7" t="n">
        <v>199.9900055</v>
      </c>
      <c r="L5908" s="7" t="n">
        <v>34</v>
      </c>
      <c r="M5908" s="8" t="n">
        <v>0.170000002</v>
      </c>
      <c r="N5908" s="7" t="n">
        <v>43.15999985</v>
      </c>
      <c r="O5908" s="9" t="n">
        <v>0</v>
      </c>
    </row>
    <row r="5909" customFormat="false" ht="15" hidden="false" customHeight="true" outlineLevel="0" collapsed="false">
      <c r="A5909" s="6" t="n">
        <v>61778</v>
      </c>
      <c r="B5909" s="6" t="s">
        <v>36</v>
      </c>
      <c r="C5909" s="6" t="s">
        <v>20</v>
      </c>
      <c r="D5909" s="6" t="s">
        <v>21</v>
      </c>
      <c r="E5909" s="6" t="s">
        <v>65</v>
      </c>
      <c r="F5909" s="6" t="s">
        <v>117</v>
      </c>
      <c r="G5909" s="6" t="s">
        <v>34</v>
      </c>
      <c r="H5909" s="6" t="n">
        <v>0</v>
      </c>
      <c r="I5909" s="7" t="n">
        <v>169.9900055</v>
      </c>
      <c r="J5909" s="6" t="n">
        <v>1</v>
      </c>
      <c r="K5909" s="7" t="n">
        <v>169.9900055</v>
      </c>
      <c r="L5909" s="7" t="n">
        <v>30.60000038</v>
      </c>
      <c r="M5909" s="8" t="n">
        <v>0.180000007</v>
      </c>
      <c r="N5909" s="7" t="n">
        <v>12.27000046</v>
      </c>
      <c r="O5909" s="12" t="n">
        <v>1</v>
      </c>
    </row>
    <row r="5910" customFormat="false" ht="15" hidden="false" customHeight="true" outlineLevel="0" collapsed="false">
      <c r="A5910" s="6" t="n">
        <v>75911</v>
      </c>
      <c r="B5910" s="6" t="s">
        <v>19</v>
      </c>
      <c r="C5910" s="6" t="s">
        <v>20</v>
      </c>
      <c r="D5910" s="6" t="s">
        <v>27</v>
      </c>
      <c r="E5910" s="6" t="s">
        <v>54</v>
      </c>
      <c r="F5910" s="6" t="s">
        <v>85</v>
      </c>
      <c r="G5910" s="6" t="s">
        <v>44</v>
      </c>
      <c r="H5910" s="6" t="n">
        <v>4</v>
      </c>
      <c r="I5910" s="7" t="n">
        <v>327.75</v>
      </c>
      <c r="J5910" s="6" t="n">
        <v>1</v>
      </c>
      <c r="K5910" s="7" t="n">
        <v>327.75</v>
      </c>
      <c r="L5910" s="7" t="n">
        <v>59</v>
      </c>
      <c r="M5910" s="8" t="n">
        <v>0.180000007</v>
      </c>
      <c r="N5910" s="7" t="n">
        <v>23.64999962</v>
      </c>
      <c r="O5910" s="9" t="n">
        <v>0</v>
      </c>
    </row>
    <row r="5911" customFormat="false" ht="15" hidden="false" customHeight="true" outlineLevel="0" collapsed="false">
      <c r="A5911" s="6" t="n">
        <v>13304</v>
      </c>
      <c r="B5911" s="6" t="s">
        <v>19</v>
      </c>
      <c r="C5911" s="6" t="s">
        <v>37</v>
      </c>
      <c r="D5911" s="6" t="s">
        <v>21</v>
      </c>
      <c r="E5911" s="6" t="s">
        <v>65</v>
      </c>
      <c r="F5911" s="6" t="s">
        <v>58</v>
      </c>
      <c r="G5911" s="6" t="s">
        <v>44</v>
      </c>
      <c r="H5911" s="6" t="n">
        <v>4</v>
      </c>
      <c r="I5911" s="7" t="n">
        <v>49.97999954</v>
      </c>
      <c r="J5911" s="6" t="n">
        <v>1</v>
      </c>
      <c r="K5911" s="7" t="n">
        <v>49.97999954</v>
      </c>
      <c r="L5911" s="7" t="n">
        <v>1.5</v>
      </c>
      <c r="M5911" s="8" t="n">
        <v>0.029999999</v>
      </c>
      <c r="N5911" s="7" t="n">
        <v>22.79000092</v>
      </c>
      <c r="O5911" s="12" t="n">
        <v>1</v>
      </c>
    </row>
    <row r="5912" customFormat="false" ht="15" hidden="false" customHeight="true" outlineLevel="0" collapsed="false">
      <c r="A5912" s="6" t="n">
        <v>6725</v>
      </c>
      <c r="B5912" s="6" t="s">
        <v>19</v>
      </c>
      <c r="C5912" s="6" t="s">
        <v>49</v>
      </c>
      <c r="D5912" s="6" t="s">
        <v>50</v>
      </c>
      <c r="E5912" s="6" t="s">
        <v>51</v>
      </c>
      <c r="F5912" s="6" t="s">
        <v>23</v>
      </c>
      <c r="G5912" s="6" t="s">
        <v>44</v>
      </c>
      <c r="H5912" s="6" t="n">
        <v>4</v>
      </c>
      <c r="I5912" s="7" t="n">
        <v>129.9900055</v>
      </c>
      <c r="J5912" s="6" t="n">
        <v>1</v>
      </c>
      <c r="K5912" s="7" t="n">
        <v>129.9900055</v>
      </c>
      <c r="L5912" s="7" t="n">
        <v>11.69999981</v>
      </c>
      <c r="M5912" s="8" t="n">
        <v>0.090000004</v>
      </c>
      <c r="N5912" s="7" t="n">
        <v>-319.3900146</v>
      </c>
      <c r="O5912" s="12" t="n">
        <v>1</v>
      </c>
    </row>
    <row r="5913" customFormat="false" ht="15" hidden="false" customHeight="true" outlineLevel="0" collapsed="false">
      <c r="A5913" s="6" t="n">
        <v>67461</v>
      </c>
      <c r="B5913" s="6" t="s">
        <v>26</v>
      </c>
      <c r="C5913" s="6" t="s">
        <v>20</v>
      </c>
      <c r="D5913" s="6" t="s">
        <v>21</v>
      </c>
      <c r="E5913" s="6" t="s">
        <v>65</v>
      </c>
      <c r="F5913" s="6" t="s">
        <v>57</v>
      </c>
      <c r="G5913" s="6" t="s">
        <v>34</v>
      </c>
      <c r="H5913" s="6" t="n">
        <v>1</v>
      </c>
      <c r="I5913" s="7" t="n">
        <v>50</v>
      </c>
      <c r="J5913" s="6" t="n">
        <v>5</v>
      </c>
      <c r="K5913" s="7" t="n">
        <v>250</v>
      </c>
      <c r="L5913" s="7" t="n">
        <v>0</v>
      </c>
      <c r="M5913" s="8" t="n">
        <v>0</v>
      </c>
      <c r="N5913" s="7" t="n">
        <v>87.5</v>
      </c>
      <c r="O5913" s="12" t="n">
        <v>1</v>
      </c>
    </row>
    <row r="5914" customFormat="false" ht="15" hidden="false" customHeight="true" outlineLevel="0" collapsed="false">
      <c r="A5914" s="6" t="n">
        <v>12588</v>
      </c>
      <c r="B5914" s="6" t="s">
        <v>46</v>
      </c>
      <c r="C5914" s="6" t="s">
        <v>20</v>
      </c>
      <c r="D5914" s="6" t="s">
        <v>21</v>
      </c>
      <c r="E5914" s="6" t="s">
        <v>65</v>
      </c>
      <c r="F5914" s="6" t="s">
        <v>23</v>
      </c>
      <c r="G5914" s="6" t="s">
        <v>44</v>
      </c>
      <c r="H5914" s="6" t="n">
        <v>2</v>
      </c>
      <c r="I5914" s="7" t="n">
        <v>129.9900055</v>
      </c>
      <c r="J5914" s="6" t="n">
        <v>1</v>
      </c>
      <c r="K5914" s="7" t="n">
        <v>129.9900055</v>
      </c>
      <c r="L5914" s="7" t="n">
        <v>22.10000038</v>
      </c>
      <c r="M5914" s="8" t="n">
        <v>0.170000002</v>
      </c>
      <c r="N5914" s="7" t="n">
        <v>39.15999985</v>
      </c>
      <c r="O5914" s="12" t="n">
        <v>1</v>
      </c>
    </row>
    <row r="5915" customFormat="false" ht="15" hidden="false" customHeight="true" outlineLevel="0" collapsed="false">
      <c r="A5915" s="6" t="n">
        <v>12878</v>
      </c>
      <c r="B5915" s="6" t="s">
        <v>19</v>
      </c>
      <c r="C5915" s="6" t="s">
        <v>20</v>
      </c>
      <c r="D5915" s="6" t="s">
        <v>21</v>
      </c>
      <c r="E5915" s="6" t="s">
        <v>64</v>
      </c>
      <c r="F5915" s="6" t="s">
        <v>74</v>
      </c>
      <c r="G5915" s="6" t="s">
        <v>34</v>
      </c>
      <c r="H5915" s="6" t="n">
        <v>4</v>
      </c>
      <c r="I5915" s="7" t="n">
        <v>27.98999977</v>
      </c>
      <c r="J5915" s="6" t="n">
        <v>4</v>
      </c>
      <c r="K5915" s="7" t="n">
        <v>111.9599991</v>
      </c>
      <c r="L5915" s="7" t="n">
        <v>10.07999992</v>
      </c>
      <c r="M5915" s="8" t="n">
        <v>0.090000004</v>
      </c>
      <c r="N5915" s="7" t="n">
        <v>-168.1100006</v>
      </c>
      <c r="O5915" s="9" t="n">
        <v>0</v>
      </c>
    </row>
    <row r="5916" customFormat="false" ht="15" hidden="false" customHeight="true" outlineLevel="0" collapsed="false">
      <c r="A5916" s="6" t="n">
        <v>8532</v>
      </c>
      <c r="B5916" s="6" t="s">
        <v>36</v>
      </c>
      <c r="C5916" s="6" t="s">
        <v>20</v>
      </c>
      <c r="D5916" s="6" t="s">
        <v>50</v>
      </c>
      <c r="E5916" s="6" t="s">
        <v>51</v>
      </c>
      <c r="F5916" s="6" t="s">
        <v>71</v>
      </c>
      <c r="G5916" s="6" t="s">
        <v>44</v>
      </c>
      <c r="H5916" s="6" t="n">
        <v>0</v>
      </c>
      <c r="I5916" s="7" t="n">
        <v>199.9900055</v>
      </c>
      <c r="J5916" s="6" t="n">
        <v>1</v>
      </c>
      <c r="K5916" s="7" t="n">
        <v>199.9900055</v>
      </c>
      <c r="L5916" s="7" t="n">
        <v>0</v>
      </c>
      <c r="M5916" s="8" t="n">
        <v>0</v>
      </c>
      <c r="N5916" s="7" t="n">
        <v>96</v>
      </c>
      <c r="O5916" s="12" t="n">
        <v>1</v>
      </c>
    </row>
    <row r="5917" customFormat="false" ht="15" hidden="false" customHeight="true" outlineLevel="0" collapsed="false">
      <c r="A5917" s="6" t="n">
        <v>38922</v>
      </c>
      <c r="B5917" s="6" t="s">
        <v>19</v>
      </c>
      <c r="C5917" s="6" t="s">
        <v>37</v>
      </c>
      <c r="D5917" s="6" t="s">
        <v>31</v>
      </c>
      <c r="E5917" s="6" t="s">
        <v>62</v>
      </c>
      <c r="F5917" s="6" t="s">
        <v>33</v>
      </c>
      <c r="G5917" s="6" t="s">
        <v>24</v>
      </c>
      <c r="H5917" s="6" t="n">
        <v>4</v>
      </c>
      <c r="I5917" s="7" t="n">
        <v>59.99000168</v>
      </c>
      <c r="J5917" s="6" t="n">
        <v>5</v>
      </c>
      <c r="K5917" s="7" t="n">
        <v>299.9500122</v>
      </c>
      <c r="L5917" s="7" t="n">
        <v>3</v>
      </c>
      <c r="M5917" s="8" t="n">
        <v>0.01</v>
      </c>
      <c r="N5917" s="7" t="n">
        <v>-59.38999939</v>
      </c>
      <c r="O5917" s="9" t="n">
        <v>0</v>
      </c>
    </row>
    <row r="5918" customFormat="false" ht="15" hidden="false" customHeight="true" outlineLevel="0" collapsed="false">
      <c r="A5918" s="6" t="n">
        <v>28395</v>
      </c>
      <c r="B5918" s="6" t="s">
        <v>19</v>
      </c>
      <c r="C5918" s="6" t="s">
        <v>49</v>
      </c>
      <c r="D5918" s="6" t="s">
        <v>27</v>
      </c>
      <c r="E5918" s="6" t="s">
        <v>42</v>
      </c>
      <c r="F5918" s="6" t="s">
        <v>73</v>
      </c>
      <c r="G5918" s="6" t="s">
        <v>34</v>
      </c>
      <c r="H5918" s="6" t="n">
        <v>4</v>
      </c>
      <c r="I5918" s="7" t="n">
        <v>39.99000168</v>
      </c>
      <c r="J5918" s="6" t="n">
        <v>3</v>
      </c>
      <c r="K5918" s="7" t="n">
        <v>119.9700012</v>
      </c>
      <c r="L5918" s="7" t="n">
        <v>18</v>
      </c>
      <c r="M5918" s="8" t="n">
        <v>0.150000006</v>
      </c>
      <c r="N5918" s="7" t="n">
        <v>35.68999863</v>
      </c>
      <c r="O5918" s="12" t="n">
        <v>1</v>
      </c>
    </row>
    <row r="5919" customFormat="false" ht="15" hidden="false" customHeight="true" outlineLevel="0" collapsed="false">
      <c r="A5919" s="6" t="n">
        <v>26456</v>
      </c>
      <c r="B5919" s="6" t="s">
        <v>19</v>
      </c>
      <c r="C5919" s="6" t="s">
        <v>20</v>
      </c>
      <c r="D5919" s="6" t="s">
        <v>27</v>
      </c>
      <c r="E5919" s="6" t="s">
        <v>54</v>
      </c>
      <c r="F5919" s="6" t="s">
        <v>73</v>
      </c>
      <c r="G5919" s="6" t="s">
        <v>24</v>
      </c>
      <c r="H5919" s="6" t="n">
        <v>4</v>
      </c>
      <c r="I5919" s="7" t="n">
        <v>39.99000168</v>
      </c>
      <c r="J5919" s="6" t="n">
        <v>5</v>
      </c>
      <c r="K5919" s="7" t="n">
        <v>199.9499969</v>
      </c>
      <c r="L5919" s="7" t="n">
        <v>39.99000168</v>
      </c>
      <c r="M5919" s="8" t="n">
        <v>0.200000003</v>
      </c>
      <c r="N5919" s="7" t="n">
        <v>18.07999992</v>
      </c>
      <c r="O5919" s="9" t="n">
        <v>0</v>
      </c>
    </row>
    <row r="5920" customFormat="false" ht="15" hidden="false" customHeight="true" outlineLevel="0" collapsed="false">
      <c r="A5920" s="6" t="n">
        <v>22131</v>
      </c>
      <c r="B5920" s="6" t="s">
        <v>26</v>
      </c>
      <c r="C5920" s="6" t="s">
        <v>49</v>
      </c>
      <c r="D5920" s="6" t="s">
        <v>27</v>
      </c>
      <c r="E5920" s="6" t="s">
        <v>28</v>
      </c>
      <c r="F5920" s="6" t="s">
        <v>57</v>
      </c>
      <c r="G5920" s="6" t="s">
        <v>44</v>
      </c>
      <c r="H5920" s="6" t="n">
        <v>1</v>
      </c>
      <c r="I5920" s="7" t="n">
        <v>50</v>
      </c>
      <c r="J5920" s="6" t="n">
        <v>1</v>
      </c>
      <c r="K5920" s="7" t="n">
        <v>50</v>
      </c>
      <c r="L5920" s="7" t="n">
        <v>4.5</v>
      </c>
      <c r="M5920" s="8" t="n">
        <v>0.090000004</v>
      </c>
      <c r="N5920" s="7" t="n">
        <v>13.19999981</v>
      </c>
      <c r="O5920" s="12" t="n">
        <v>1</v>
      </c>
    </row>
    <row r="5921" customFormat="false" ht="15" hidden="false" customHeight="true" outlineLevel="0" collapsed="false">
      <c r="A5921" s="6" t="n">
        <v>41039</v>
      </c>
      <c r="B5921" s="6" t="s">
        <v>19</v>
      </c>
      <c r="C5921" s="6" t="s">
        <v>20</v>
      </c>
      <c r="D5921" s="6" t="s">
        <v>31</v>
      </c>
      <c r="E5921" s="6" t="s">
        <v>56</v>
      </c>
      <c r="F5921" s="6" t="s">
        <v>57</v>
      </c>
      <c r="G5921" s="6" t="s">
        <v>34</v>
      </c>
      <c r="H5921" s="6" t="n">
        <v>4</v>
      </c>
      <c r="I5921" s="7" t="n">
        <v>50</v>
      </c>
      <c r="J5921" s="6" t="n">
        <v>2</v>
      </c>
      <c r="K5921" s="7" t="n">
        <v>100</v>
      </c>
      <c r="L5921" s="7" t="n">
        <v>5.5</v>
      </c>
      <c r="M5921" s="8" t="n">
        <v>0.059999999</v>
      </c>
      <c r="N5921" s="7" t="n">
        <v>28.35000038</v>
      </c>
      <c r="O5921" s="12" t="n">
        <v>1</v>
      </c>
    </row>
    <row r="5922" customFormat="false" ht="15" hidden="false" customHeight="true" outlineLevel="0" collapsed="false">
      <c r="A5922" s="6" t="n">
        <v>28098</v>
      </c>
      <c r="B5922" s="6" t="s">
        <v>26</v>
      </c>
      <c r="C5922" s="6" t="s">
        <v>20</v>
      </c>
      <c r="D5922" s="6" t="s">
        <v>27</v>
      </c>
      <c r="E5922" s="6" t="s">
        <v>28</v>
      </c>
      <c r="F5922" s="6" t="s">
        <v>73</v>
      </c>
      <c r="G5922" s="6" t="s">
        <v>44</v>
      </c>
      <c r="H5922" s="6" t="n">
        <v>1</v>
      </c>
      <c r="I5922" s="7" t="n">
        <v>39.99000168</v>
      </c>
      <c r="J5922" s="6" t="n">
        <v>1</v>
      </c>
      <c r="K5922" s="7" t="n">
        <v>39.99000168</v>
      </c>
      <c r="L5922" s="7" t="n">
        <v>7.199999809</v>
      </c>
      <c r="M5922" s="8" t="n">
        <v>0.180000007</v>
      </c>
      <c r="N5922" s="7" t="n">
        <v>3.279999971</v>
      </c>
      <c r="O5922" s="12" t="n">
        <v>1</v>
      </c>
    </row>
    <row r="5923" customFormat="false" ht="15" hidden="false" customHeight="true" outlineLevel="0" collapsed="false">
      <c r="A5923" s="6" t="n">
        <v>37871</v>
      </c>
      <c r="B5923" s="6" t="s">
        <v>46</v>
      </c>
      <c r="C5923" s="6" t="s">
        <v>20</v>
      </c>
      <c r="D5923" s="6" t="s">
        <v>31</v>
      </c>
      <c r="E5923" s="6" t="s">
        <v>32</v>
      </c>
      <c r="F5923" s="6" t="s">
        <v>105</v>
      </c>
      <c r="G5923" s="6" t="s">
        <v>24</v>
      </c>
      <c r="H5923" s="6" t="n">
        <v>2</v>
      </c>
      <c r="I5923" s="7" t="n">
        <v>34.99000168</v>
      </c>
      <c r="J5923" s="6" t="n">
        <v>3</v>
      </c>
      <c r="K5923" s="7" t="n">
        <v>104.9700012</v>
      </c>
      <c r="L5923" s="7" t="n">
        <v>10.5</v>
      </c>
      <c r="M5923" s="8" t="n">
        <v>0.100000001</v>
      </c>
      <c r="N5923" s="7" t="n">
        <v>29.5699997</v>
      </c>
      <c r="O5923" s="9" t="n">
        <v>0</v>
      </c>
    </row>
    <row r="5924" customFormat="false" ht="15" hidden="false" customHeight="true" outlineLevel="0" collapsed="false">
      <c r="A5924" s="6" t="n">
        <v>611</v>
      </c>
      <c r="B5924" s="6" t="s">
        <v>19</v>
      </c>
      <c r="C5924" s="6" t="s">
        <v>20</v>
      </c>
      <c r="D5924" s="6" t="s">
        <v>50</v>
      </c>
      <c r="E5924" s="6" t="s">
        <v>51</v>
      </c>
      <c r="F5924" s="6" t="s">
        <v>23</v>
      </c>
      <c r="G5924" s="6" t="s">
        <v>34</v>
      </c>
      <c r="H5924" s="6" t="n">
        <v>4</v>
      </c>
      <c r="I5924" s="7" t="n">
        <v>129.9900055</v>
      </c>
      <c r="J5924" s="6" t="n">
        <v>1</v>
      </c>
      <c r="K5924" s="7" t="n">
        <v>129.9900055</v>
      </c>
      <c r="L5924" s="7" t="n">
        <v>26</v>
      </c>
      <c r="M5924" s="8" t="n">
        <v>0.200000003</v>
      </c>
      <c r="N5924" s="7" t="n">
        <v>-24.75</v>
      </c>
      <c r="O5924" s="9" t="n">
        <v>0</v>
      </c>
    </row>
    <row r="5925" customFormat="false" ht="15" hidden="false" customHeight="true" outlineLevel="0" collapsed="false">
      <c r="A5925" s="6" t="n">
        <v>32174</v>
      </c>
      <c r="B5925" s="6" t="s">
        <v>36</v>
      </c>
      <c r="C5925" s="6" t="s">
        <v>20</v>
      </c>
      <c r="D5925" s="6" t="s">
        <v>31</v>
      </c>
      <c r="E5925" s="6" t="s">
        <v>32</v>
      </c>
      <c r="F5925" s="6" t="s">
        <v>33</v>
      </c>
      <c r="G5925" s="6" t="s">
        <v>34</v>
      </c>
      <c r="H5925" s="6" t="n">
        <v>0</v>
      </c>
      <c r="I5925" s="7" t="n">
        <v>59.99000168</v>
      </c>
      <c r="J5925" s="6" t="n">
        <v>1</v>
      </c>
      <c r="K5925" s="7" t="n">
        <v>59.99000168</v>
      </c>
      <c r="L5925" s="7" t="n">
        <v>9.600000381</v>
      </c>
      <c r="M5925" s="8" t="n">
        <v>0.159999996</v>
      </c>
      <c r="N5925" s="7" t="n">
        <v>14.60999966</v>
      </c>
      <c r="O5925" s="12" t="n">
        <v>1</v>
      </c>
    </row>
    <row r="5926" customFormat="false" ht="15" hidden="false" customHeight="true" outlineLevel="0" collapsed="false">
      <c r="A5926" s="6" t="n">
        <v>42678</v>
      </c>
      <c r="B5926" s="6" t="s">
        <v>26</v>
      </c>
      <c r="C5926" s="6" t="s">
        <v>20</v>
      </c>
      <c r="D5926" s="6" t="s">
        <v>21</v>
      </c>
      <c r="E5926" s="6" t="s">
        <v>66</v>
      </c>
      <c r="F5926" s="6" t="s">
        <v>58</v>
      </c>
      <c r="G5926" s="6" t="s">
        <v>44</v>
      </c>
      <c r="H5926" s="6" t="n">
        <v>1</v>
      </c>
      <c r="I5926" s="7" t="n">
        <v>49.97999954</v>
      </c>
      <c r="J5926" s="6" t="n">
        <v>2</v>
      </c>
      <c r="K5926" s="7" t="n">
        <v>99.95999908</v>
      </c>
      <c r="L5926" s="7" t="n">
        <v>10</v>
      </c>
      <c r="M5926" s="8" t="n">
        <v>0.100000001</v>
      </c>
      <c r="N5926" s="7" t="n">
        <v>30.40999985</v>
      </c>
      <c r="O5926" s="12" t="n">
        <v>1</v>
      </c>
    </row>
    <row r="5927" customFormat="false" ht="15" hidden="false" customHeight="true" outlineLevel="0" collapsed="false">
      <c r="A5927" s="6" t="n">
        <v>11090</v>
      </c>
      <c r="B5927" s="6" t="s">
        <v>19</v>
      </c>
      <c r="C5927" s="6" t="s">
        <v>37</v>
      </c>
      <c r="D5927" s="6" t="s">
        <v>21</v>
      </c>
      <c r="E5927" s="6" t="s">
        <v>65</v>
      </c>
      <c r="F5927" s="6" t="s">
        <v>74</v>
      </c>
      <c r="G5927" s="6" t="s">
        <v>34</v>
      </c>
      <c r="H5927" s="6" t="n">
        <v>4</v>
      </c>
      <c r="I5927" s="7" t="n">
        <v>31.98999977</v>
      </c>
      <c r="J5927" s="6" t="n">
        <v>3</v>
      </c>
      <c r="K5927" s="7" t="n">
        <v>95.97000122</v>
      </c>
      <c r="L5927" s="7" t="n">
        <v>11.52000046</v>
      </c>
      <c r="M5927" s="8" t="n">
        <v>0.119999997</v>
      </c>
      <c r="N5927" s="7" t="n">
        <v>8.449999809</v>
      </c>
      <c r="O5927" s="12" t="n">
        <v>1</v>
      </c>
    </row>
    <row r="5928" customFormat="false" ht="15" hidden="false" customHeight="true" outlineLevel="0" collapsed="false">
      <c r="A5928" s="6" t="n">
        <v>17457</v>
      </c>
      <c r="B5928" s="6" t="s">
        <v>19</v>
      </c>
      <c r="C5928" s="6" t="s">
        <v>37</v>
      </c>
      <c r="D5928" s="6" t="s">
        <v>21</v>
      </c>
      <c r="E5928" s="6" t="s">
        <v>64</v>
      </c>
      <c r="F5928" s="6" t="s">
        <v>29</v>
      </c>
      <c r="G5928" s="6" t="s">
        <v>24</v>
      </c>
      <c r="H5928" s="6" t="n">
        <v>4</v>
      </c>
      <c r="I5928" s="7" t="n">
        <v>99.98999786</v>
      </c>
      <c r="J5928" s="6" t="n">
        <v>4</v>
      </c>
      <c r="K5928" s="7" t="n">
        <v>399.9599915</v>
      </c>
      <c r="L5928" s="7" t="n">
        <v>20</v>
      </c>
      <c r="M5928" s="8" t="n">
        <v>0.050000001</v>
      </c>
      <c r="N5928" s="7" t="n">
        <v>142.4900055</v>
      </c>
      <c r="O5928" s="9" t="n">
        <v>0</v>
      </c>
    </row>
    <row r="5929" customFormat="false" ht="15" hidden="false" customHeight="true" outlineLevel="0" collapsed="false">
      <c r="A5929" s="6" t="n">
        <v>12561</v>
      </c>
      <c r="B5929" s="6" t="s">
        <v>19</v>
      </c>
      <c r="C5929" s="6" t="s">
        <v>37</v>
      </c>
      <c r="D5929" s="6" t="s">
        <v>21</v>
      </c>
      <c r="E5929" s="6" t="s">
        <v>65</v>
      </c>
      <c r="F5929" s="6" t="s">
        <v>71</v>
      </c>
      <c r="G5929" s="6" t="s">
        <v>34</v>
      </c>
      <c r="H5929" s="6" t="n">
        <v>4</v>
      </c>
      <c r="I5929" s="7" t="n">
        <v>199.9900055</v>
      </c>
      <c r="J5929" s="6" t="n">
        <v>1</v>
      </c>
      <c r="K5929" s="7" t="n">
        <v>199.9900055</v>
      </c>
      <c r="L5929" s="7" t="n">
        <v>32</v>
      </c>
      <c r="M5929" s="8" t="n">
        <v>0.159999996</v>
      </c>
      <c r="N5929" s="7" t="n">
        <v>-42</v>
      </c>
      <c r="O5929" s="9" t="n">
        <v>0</v>
      </c>
    </row>
    <row r="5930" customFormat="false" ht="15" hidden="false" customHeight="true" outlineLevel="0" collapsed="false">
      <c r="A5930" s="6" t="n">
        <v>60173</v>
      </c>
      <c r="B5930" s="6" t="s">
        <v>19</v>
      </c>
      <c r="C5930" s="6" t="s">
        <v>49</v>
      </c>
      <c r="D5930" s="6" t="s">
        <v>50</v>
      </c>
      <c r="E5930" s="6" t="s">
        <v>51</v>
      </c>
      <c r="F5930" s="6" t="s">
        <v>77</v>
      </c>
      <c r="G5930" s="6" t="s">
        <v>44</v>
      </c>
      <c r="H5930" s="6" t="n">
        <v>4</v>
      </c>
      <c r="I5930" s="7" t="n">
        <v>209.9900055</v>
      </c>
      <c r="J5930" s="6" t="n">
        <v>1</v>
      </c>
      <c r="K5930" s="7" t="n">
        <v>209.9900055</v>
      </c>
      <c r="L5930" s="7" t="n">
        <v>0</v>
      </c>
      <c r="M5930" s="8" t="n">
        <v>0</v>
      </c>
      <c r="N5930" s="7" t="n">
        <v>60.47999954</v>
      </c>
      <c r="O5930" s="9" t="n">
        <v>0</v>
      </c>
    </row>
    <row r="5931" customFormat="false" ht="15" hidden="false" customHeight="true" outlineLevel="0" collapsed="false">
      <c r="A5931" s="6" t="n">
        <v>15255</v>
      </c>
      <c r="B5931" s="6" t="s">
        <v>46</v>
      </c>
      <c r="C5931" s="6" t="s">
        <v>37</v>
      </c>
      <c r="D5931" s="6" t="s">
        <v>21</v>
      </c>
      <c r="E5931" s="6" t="s">
        <v>65</v>
      </c>
      <c r="F5931" s="6" t="s">
        <v>57</v>
      </c>
      <c r="G5931" s="6" t="s">
        <v>24</v>
      </c>
      <c r="H5931" s="6" t="n">
        <v>2</v>
      </c>
      <c r="I5931" s="7" t="n">
        <v>50</v>
      </c>
      <c r="J5931" s="6" t="n">
        <v>4</v>
      </c>
      <c r="K5931" s="7" t="n">
        <v>200</v>
      </c>
      <c r="L5931" s="7" t="n">
        <v>8</v>
      </c>
      <c r="M5931" s="8" t="n">
        <v>0.039999999</v>
      </c>
      <c r="N5931" s="7" t="n">
        <v>21.12000084</v>
      </c>
      <c r="O5931" s="12" t="n">
        <v>1</v>
      </c>
    </row>
    <row r="5932" customFormat="false" ht="15" hidden="false" customHeight="true" outlineLevel="0" collapsed="false">
      <c r="A5932" s="6" t="n">
        <v>21179</v>
      </c>
      <c r="B5932" s="6" t="s">
        <v>19</v>
      </c>
      <c r="C5932" s="6" t="s">
        <v>37</v>
      </c>
      <c r="D5932" s="6" t="s">
        <v>27</v>
      </c>
      <c r="E5932" s="6" t="s">
        <v>54</v>
      </c>
      <c r="F5932" s="6" t="s">
        <v>71</v>
      </c>
      <c r="G5932" s="6" t="s">
        <v>24</v>
      </c>
      <c r="H5932" s="6" t="n">
        <v>4</v>
      </c>
      <c r="I5932" s="7" t="n">
        <v>199.9900055</v>
      </c>
      <c r="J5932" s="6" t="n">
        <v>1</v>
      </c>
      <c r="K5932" s="7" t="n">
        <v>199.9900055</v>
      </c>
      <c r="L5932" s="7" t="n">
        <v>20</v>
      </c>
      <c r="M5932" s="8" t="n">
        <v>0.100000001</v>
      </c>
      <c r="N5932" s="7" t="n">
        <v>70.19999695</v>
      </c>
      <c r="O5932" s="12" t="n">
        <v>1</v>
      </c>
    </row>
    <row r="5933" customFormat="false" ht="15" hidden="false" customHeight="true" outlineLevel="0" collapsed="false">
      <c r="A5933" s="6" t="n">
        <v>15873</v>
      </c>
      <c r="B5933" s="6" t="s">
        <v>26</v>
      </c>
      <c r="C5933" s="6" t="s">
        <v>37</v>
      </c>
      <c r="D5933" s="6" t="s">
        <v>21</v>
      </c>
      <c r="E5933" s="6" t="s">
        <v>64</v>
      </c>
      <c r="F5933" s="6" t="s">
        <v>40</v>
      </c>
      <c r="G5933" s="6" t="s">
        <v>34</v>
      </c>
      <c r="H5933" s="6" t="n">
        <v>1</v>
      </c>
      <c r="I5933" s="7" t="n">
        <v>399.980011</v>
      </c>
      <c r="J5933" s="6" t="n">
        <v>1</v>
      </c>
      <c r="K5933" s="7" t="n">
        <v>399.980011</v>
      </c>
      <c r="L5933" s="7" t="n">
        <v>100</v>
      </c>
      <c r="M5933" s="8" t="n">
        <v>0.25</v>
      </c>
      <c r="N5933" s="7" t="n">
        <v>137.9900055</v>
      </c>
      <c r="O5933" s="12" t="n">
        <v>1</v>
      </c>
    </row>
    <row r="5934" customFormat="false" ht="15" hidden="false" customHeight="true" outlineLevel="0" collapsed="false">
      <c r="A5934" s="6" t="n">
        <v>47219</v>
      </c>
      <c r="B5934" s="6" t="s">
        <v>19</v>
      </c>
      <c r="C5934" s="6" t="s">
        <v>20</v>
      </c>
      <c r="D5934" s="6" t="s">
        <v>21</v>
      </c>
      <c r="E5934" s="6" t="s">
        <v>66</v>
      </c>
      <c r="F5934" s="6" t="s">
        <v>33</v>
      </c>
      <c r="G5934" s="6" t="s">
        <v>24</v>
      </c>
      <c r="H5934" s="6" t="n">
        <v>4</v>
      </c>
      <c r="I5934" s="7" t="n">
        <v>59.99000168</v>
      </c>
      <c r="J5934" s="6" t="n">
        <v>4</v>
      </c>
      <c r="K5934" s="7" t="n">
        <v>239.9600067</v>
      </c>
      <c r="L5934" s="7" t="n">
        <v>2.400000095</v>
      </c>
      <c r="M5934" s="8" t="n">
        <v>0.01</v>
      </c>
      <c r="N5934" s="7" t="n">
        <v>40.38999939</v>
      </c>
      <c r="O5934" s="12" t="n">
        <v>1</v>
      </c>
    </row>
    <row r="5935" customFormat="false" ht="15" hidden="false" customHeight="true" outlineLevel="0" collapsed="false">
      <c r="A5935" s="6" t="n">
        <v>14823</v>
      </c>
      <c r="B5935" s="6" t="s">
        <v>19</v>
      </c>
      <c r="C5935" s="6" t="s">
        <v>20</v>
      </c>
      <c r="D5935" s="6" t="s">
        <v>21</v>
      </c>
      <c r="E5935" s="6" t="s">
        <v>65</v>
      </c>
      <c r="F5935" s="6" t="s">
        <v>33</v>
      </c>
      <c r="G5935" s="6" t="s">
        <v>24</v>
      </c>
      <c r="H5935" s="6" t="n">
        <v>4</v>
      </c>
      <c r="I5935" s="7" t="n">
        <v>59.99000168</v>
      </c>
      <c r="J5935" s="6" t="n">
        <v>4</v>
      </c>
      <c r="K5935" s="7" t="n">
        <v>239.9600067</v>
      </c>
      <c r="L5935" s="7" t="n">
        <v>28.79999924</v>
      </c>
      <c r="M5935" s="8" t="n">
        <v>0.119999997</v>
      </c>
      <c r="N5935" s="7" t="n">
        <v>42.22999954</v>
      </c>
      <c r="O5935" s="9" t="n">
        <v>0</v>
      </c>
    </row>
    <row r="5936" customFormat="false" ht="15" hidden="false" customHeight="true" outlineLevel="0" collapsed="false">
      <c r="A5936" s="6" t="n">
        <v>52717</v>
      </c>
      <c r="B5936" s="6" t="s">
        <v>19</v>
      </c>
      <c r="C5936" s="6" t="s">
        <v>20</v>
      </c>
      <c r="D5936" s="6" t="s">
        <v>50</v>
      </c>
      <c r="E5936" s="6" t="s">
        <v>72</v>
      </c>
      <c r="F5936" s="6" t="s">
        <v>33</v>
      </c>
      <c r="G5936" s="6" t="s">
        <v>34</v>
      </c>
      <c r="H5936" s="6" t="n">
        <v>4</v>
      </c>
      <c r="I5936" s="7" t="n">
        <v>59.99000168</v>
      </c>
      <c r="J5936" s="6" t="n">
        <v>2</v>
      </c>
      <c r="K5936" s="7" t="n">
        <v>119.9800034</v>
      </c>
      <c r="L5936" s="7" t="n">
        <v>21.60000038</v>
      </c>
      <c r="M5936" s="8" t="n">
        <v>0.180000007</v>
      </c>
      <c r="N5936" s="7" t="n">
        <v>35.70999908</v>
      </c>
      <c r="O5936" s="9" t="n">
        <v>0</v>
      </c>
    </row>
    <row r="5937" customFormat="false" ht="15" hidden="false" customHeight="true" outlineLevel="0" collapsed="false">
      <c r="A5937" s="6" t="n">
        <v>64934</v>
      </c>
      <c r="B5937" s="6" t="s">
        <v>46</v>
      </c>
      <c r="C5937" s="6" t="s">
        <v>37</v>
      </c>
      <c r="D5937" s="6" t="s">
        <v>21</v>
      </c>
      <c r="E5937" s="6" t="s">
        <v>64</v>
      </c>
      <c r="F5937" s="6" t="s">
        <v>57</v>
      </c>
      <c r="G5937" s="6" t="s">
        <v>24</v>
      </c>
      <c r="H5937" s="6" t="n">
        <v>2</v>
      </c>
      <c r="I5937" s="7" t="n">
        <v>50</v>
      </c>
      <c r="J5937" s="6" t="n">
        <v>4</v>
      </c>
      <c r="K5937" s="7" t="n">
        <v>200</v>
      </c>
      <c r="L5937" s="7" t="n">
        <v>0</v>
      </c>
      <c r="M5937" s="8" t="n">
        <v>0</v>
      </c>
      <c r="N5937" s="7" t="n">
        <v>40</v>
      </c>
      <c r="O5937" s="12" t="n">
        <v>1</v>
      </c>
    </row>
    <row r="5938" customFormat="false" ht="15" hidden="false" customHeight="true" outlineLevel="0" collapsed="false">
      <c r="A5938" s="6" t="n">
        <v>52740</v>
      </c>
      <c r="B5938" s="6" t="s">
        <v>19</v>
      </c>
      <c r="C5938" s="6" t="s">
        <v>37</v>
      </c>
      <c r="D5938" s="6" t="s">
        <v>50</v>
      </c>
      <c r="E5938" s="6" t="s">
        <v>51</v>
      </c>
      <c r="F5938" s="6" t="s">
        <v>71</v>
      </c>
      <c r="G5938" s="6" t="s">
        <v>34</v>
      </c>
      <c r="H5938" s="6" t="n">
        <v>4</v>
      </c>
      <c r="I5938" s="7" t="n">
        <v>199.9900055</v>
      </c>
      <c r="J5938" s="6" t="n">
        <v>1</v>
      </c>
      <c r="K5938" s="7" t="n">
        <v>199.9900055</v>
      </c>
      <c r="L5938" s="7" t="n">
        <v>14</v>
      </c>
      <c r="M5938" s="8" t="n">
        <v>0.07</v>
      </c>
      <c r="N5938" s="7" t="n">
        <v>48.36000061</v>
      </c>
      <c r="O5938" s="12" t="n">
        <v>1</v>
      </c>
    </row>
    <row r="5939" customFormat="false" ht="15" hidden="false" customHeight="true" outlineLevel="0" collapsed="false">
      <c r="A5939" s="6" t="n">
        <v>53038</v>
      </c>
      <c r="B5939" s="6" t="s">
        <v>26</v>
      </c>
      <c r="C5939" s="6" t="s">
        <v>20</v>
      </c>
      <c r="D5939" s="6" t="s">
        <v>50</v>
      </c>
      <c r="E5939" s="6" t="s">
        <v>51</v>
      </c>
      <c r="F5939" s="6" t="s">
        <v>23</v>
      </c>
      <c r="G5939" s="6" t="s">
        <v>34</v>
      </c>
      <c r="H5939" s="6" t="n">
        <v>1</v>
      </c>
      <c r="I5939" s="7" t="n">
        <v>129.9900055</v>
      </c>
      <c r="J5939" s="6" t="n">
        <v>1</v>
      </c>
      <c r="K5939" s="7" t="n">
        <v>129.9900055</v>
      </c>
      <c r="L5939" s="7" t="n">
        <v>16.89999962</v>
      </c>
      <c r="M5939" s="8" t="n">
        <v>0.129999995</v>
      </c>
      <c r="N5939" s="7" t="n">
        <v>28.27000046</v>
      </c>
      <c r="O5939" s="12" t="n">
        <v>1</v>
      </c>
    </row>
    <row r="5940" customFormat="false" ht="15" hidden="false" customHeight="true" outlineLevel="0" collapsed="false">
      <c r="A5940" s="6" t="n">
        <v>11327</v>
      </c>
      <c r="B5940" s="6" t="s">
        <v>26</v>
      </c>
      <c r="C5940" s="6" t="s">
        <v>37</v>
      </c>
      <c r="D5940" s="6" t="s">
        <v>21</v>
      </c>
      <c r="E5940" s="6" t="s">
        <v>65</v>
      </c>
      <c r="F5940" s="6" t="s">
        <v>71</v>
      </c>
      <c r="G5940" s="6" t="s">
        <v>34</v>
      </c>
      <c r="H5940" s="6" t="n">
        <v>1</v>
      </c>
      <c r="I5940" s="7" t="n">
        <v>199.9900055</v>
      </c>
      <c r="J5940" s="6" t="n">
        <v>1</v>
      </c>
      <c r="K5940" s="7" t="n">
        <v>199.9900055</v>
      </c>
      <c r="L5940" s="7" t="n">
        <v>26</v>
      </c>
      <c r="M5940" s="8" t="n">
        <v>0.129999995</v>
      </c>
      <c r="N5940" s="7" t="n">
        <v>52.20000076</v>
      </c>
      <c r="O5940" s="12" t="n">
        <v>1</v>
      </c>
    </row>
    <row r="5941" customFormat="false" ht="15" hidden="false" customHeight="true" outlineLevel="0" collapsed="false">
      <c r="A5941" s="6" t="n">
        <v>39476</v>
      </c>
      <c r="B5941" s="6" t="s">
        <v>46</v>
      </c>
      <c r="C5941" s="6" t="s">
        <v>37</v>
      </c>
      <c r="D5941" s="6" t="s">
        <v>31</v>
      </c>
      <c r="E5941" s="6" t="s">
        <v>56</v>
      </c>
      <c r="F5941" s="6" t="s">
        <v>100</v>
      </c>
      <c r="G5941" s="6" t="s">
        <v>34</v>
      </c>
      <c r="H5941" s="6" t="n">
        <v>2</v>
      </c>
      <c r="I5941" s="7" t="n">
        <v>14.98999977</v>
      </c>
      <c r="J5941" s="6" t="n">
        <v>3</v>
      </c>
      <c r="K5941" s="7" t="n">
        <v>44.97000122</v>
      </c>
      <c r="L5941" s="7" t="n">
        <v>1.799999952</v>
      </c>
      <c r="M5941" s="8" t="n">
        <v>0.039999999</v>
      </c>
      <c r="N5941" s="7" t="n">
        <v>14.59000015</v>
      </c>
      <c r="O5941" s="9" t="n">
        <v>0</v>
      </c>
    </row>
    <row r="5942" customFormat="false" ht="15" hidden="false" customHeight="true" outlineLevel="0" collapsed="false">
      <c r="A5942" s="6" t="n">
        <v>66168</v>
      </c>
      <c r="B5942" s="6" t="s">
        <v>19</v>
      </c>
      <c r="C5942" s="6" t="s">
        <v>20</v>
      </c>
      <c r="D5942" s="6" t="s">
        <v>21</v>
      </c>
      <c r="E5942" s="6" t="s">
        <v>65</v>
      </c>
      <c r="F5942" s="6" t="s">
        <v>114</v>
      </c>
      <c r="G5942" s="6" t="s">
        <v>34</v>
      </c>
      <c r="H5942" s="6" t="n">
        <v>4</v>
      </c>
      <c r="I5942" s="7" t="n">
        <v>109.9899979</v>
      </c>
      <c r="J5942" s="6" t="n">
        <v>1</v>
      </c>
      <c r="K5942" s="7" t="n">
        <v>109.9899979</v>
      </c>
      <c r="L5942" s="7" t="n">
        <v>16.5</v>
      </c>
      <c r="M5942" s="8" t="n">
        <v>0.150000006</v>
      </c>
      <c r="N5942" s="7" t="n">
        <v>44.88000107</v>
      </c>
      <c r="O5942" s="9" t="n">
        <v>0</v>
      </c>
    </row>
    <row r="5943" customFormat="false" ht="15" hidden="false" customHeight="true" outlineLevel="0" collapsed="false">
      <c r="A5943" s="6" t="n">
        <v>52520</v>
      </c>
      <c r="B5943" s="6" t="s">
        <v>19</v>
      </c>
      <c r="C5943" s="6" t="s">
        <v>20</v>
      </c>
      <c r="D5943" s="6" t="s">
        <v>50</v>
      </c>
      <c r="E5943" s="6" t="s">
        <v>51</v>
      </c>
      <c r="F5943" s="6" t="s">
        <v>105</v>
      </c>
      <c r="G5943" s="6" t="s">
        <v>24</v>
      </c>
      <c r="H5943" s="6" t="n">
        <v>4</v>
      </c>
      <c r="I5943" s="7" t="n">
        <v>34.99000168</v>
      </c>
      <c r="J5943" s="6" t="n">
        <v>2</v>
      </c>
      <c r="K5943" s="7" t="n">
        <v>69.98000336</v>
      </c>
      <c r="L5943" s="7" t="n">
        <v>10.5</v>
      </c>
      <c r="M5943" s="8" t="n">
        <v>0.150000006</v>
      </c>
      <c r="N5943" s="7" t="n">
        <v>16.65999985</v>
      </c>
      <c r="O5943" s="12" t="n">
        <v>1</v>
      </c>
    </row>
    <row r="5944" customFormat="false" ht="15" hidden="false" customHeight="true" outlineLevel="0" collapsed="false">
      <c r="A5944" s="6" t="n">
        <v>63139</v>
      </c>
      <c r="B5944" s="6" t="s">
        <v>26</v>
      </c>
      <c r="C5944" s="6" t="s">
        <v>20</v>
      </c>
      <c r="D5944" s="6" t="s">
        <v>21</v>
      </c>
      <c r="E5944" s="6" t="s">
        <v>65</v>
      </c>
      <c r="F5944" s="6" t="s">
        <v>71</v>
      </c>
      <c r="G5944" s="6" t="s">
        <v>44</v>
      </c>
      <c r="H5944" s="6" t="n">
        <v>1</v>
      </c>
      <c r="I5944" s="7" t="n">
        <v>199.9900055</v>
      </c>
      <c r="J5944" s="6" t="n">
        <v>1</v>
      </c>
      <c r="K5944" s="7" t="n">
        <v>199.9900055</v>
      </c>
      <c r="L5944" s="7" t="n">
        <v>36</v>
      </c>
      <c r="M5944" s="8" t="n">
        <v>0.180000007</v>
      </c>
      <c r="N5944" s="7" t="n">
        <v>80.36000061</v>
      </c>
      <c r="O5944" s="12" t="n">
        <v>1</v>
      </c>
    </row>
    <row r="5945" customFormat="false" ht="15" hidden="false" customHeight="true" outlineLevel="0" collapsed="false">
      <c r="A5945" s="6" t="n">
        <v>65663</v>
      </c>
      <c r="B5945" s="6" t="s">
        <v>19</v>
      </c>
      <c r="C5945" s="6" t="s">
        <v>20</v>
      </c>
      <c r="D5945" s="6" t="s">
        <v>21</v>
      </c>
      <c r="E5945" s="6" t="s">
        <v>65</v>
      </c>
      <c r="F5945" s="6" t="s">
        <v>33</v>
      </c>
      <c r="G5945" s="6" t="s">
        <v>44</v>
      </c>
      <c r="H5945" s="6" t="n">
        <v>4</v>
      </c>
      <c r="I5945" s="7" t="n">
        <v>59.99000168</v>
      </c>
      <c r="J5945" s="6" t="n">
        <v>2</v>
      </c>
      <c r="K5945" s="7" t="n">
        <v>119.9800034</v>
      </c>
      <c r="L5945" s="7" t="n">
        <v>2.400000095</v>
      </c>
      <c r="M5945" s="8" t="n">
        <v>0.02</v>
      </c>
      <c r="N5945" s="7" t="n">
        <v>34.09999847</v>
      </c>
      <c r="O5945" s="9" t="n">
        <v>0</v>
      </c>
    </row>
    <row r="5946" customFormat="false" ht="15" hidden="false" customHeight="true" outlineLevel="0" collapsed="false">
      <c r="A5946" s="6" t="n">
        <v>64328</v>
      </c>
      <c r="B5946" s="6" t="s">
        <v>19</v>
      </c>
      <c r="C5946" s="6" t="s">
        <v>37</v>
      </c>
      <c r="D5946" s="6" t="s">
        <v>21</v>
      </c>
      <c r="E5946" s="6" t="s">
        <v>22</v>
      </c>
      <c r="F5946" s="6" t="s">
        <v>33</v>
      </c>
      <c r="G5946" s="6" t="s">
        <v>24</v>
      </c>
      <c r="H5946" s="6" t="n">
        <v>4</v>
      </c>
      <c r="I5946" s="7" t="n">
        <v>59.99000168</v>
      </c>
      <c r="J5946" s="6" t="n">
        <v>4</v>
      </c>
      <c r="K5946" s="7" t="n">
        <v>239.9600067</v>
      </c>
      <c r="L5946" s="7" t="n">
        <v>24</v>
      </c>
      <c r="M5946" s="8" t="n">
        <v>0.100000001</v>
      </c>
      <c r="N5946" s="7" t="n">
        <v>-46.86000061</v>
      </c>
      <c r="O5946" s="9" t="n">
        <v>0</v>
      </c>
    </row>
    <row r="5947" customFormat="false" ht="15" hidden="false" customHeight="true" outlineLevel="0" collapsed="false">
      <c r="A5947" s="6" t="n">
        <v>16219</v>
      </c>
      <c r="B5947" s="6" t="s">
        <v>46</v>
      </c>
      <c r="C5947" s="6" t="s">
        <v>20</v>
      </c>
      <c r="D5947" s="6" t="s">
        <v>21</v>
      </c>
      <c r="E5947" s="6" t="s">
        <v>65</v>
      </c>
      <c r="F5947" s="6" t="s">
        <v>58</v>
      </c>
      <c r="G5947" s="6" t="s">
        <v>34</v>
      </c>
      <c r="H5947" s="6" t="n">
        <v>2</v>
      </c>
      <c r="I5947" s="7" t="n">
        <v>49.97999954</v>
      </c>
      <c r="J5947" s="6" t="n">
        <v>1</v>
      </c>
      <c r="K5947" s="7" t="n">
        <v>49.97999954</v>
      </c>
      <c r="L5947" s="7" t="n">
        <v>2.5</v>
      </c>
      <c r="M5947" s="8" t="n">
        <v>0.050000001</v>
      </c>
      <c r="N5947" s="7" t="n">
        <v>18.52000046</v>
      </c>
      <c r="O5947" s="12" t="n">
        <v>1</v>
      </c>
    </row>
    <row r="5948" customFormat="false" ht="15" hidden="false" customHeight="true" outlineLevel="0" collapsed="false">
      <c r="A5948" s="6" t="n">
        <v>45197</v>
      </c>
      <c r="B5948" s="6" t="s">
        <v>19</v>
      </c>
      <c r="C5948" s="6" t="s">
        <v>49</v>
      </c>
      <c r="D5948" s="6" t="s">
        <v>21</v>
      </c>
      <c r="E5948" s="6" t="s">
        <v>65</v>
      </c>
      <c r="F5948" s="6" t="s">
        <v>40</v>
      </c>
      <c r="G5948" s="6" t="s">
        <v>24</v>
      </c>
      <c r="H5948" s="6" t="n">
        <v>4</v>
      </c>
      <c r="I5948" s="7" t="n">
        <v>399.980011</v>
      </c>
      <c r="J5948" s="6" t="n">
        <v>1</v>
      </c>
      <c r="K5948" s="7" t="n">
        <v>399.980011</v>
      </c>
      <c r="L5948" s="7" t="n">
        <v>68</v>
      </c>
      <c r="M5948" s="8" t="n">
        <v>0.170000002</v>
      </c>
      <c r="N5948" s="7" t="n">
        <v>-79.01000214</v>
      </c>
      <c r="O5948" s="9" t="n">
        <v>0</v>
      </c>
    </row>
    <row r="5949" customFormat="false" ht="15" hidden="false" customHeight="true" outlineLevel="0" collapsed="false">
      <c r="A5949" s="6" t="n">
        <v>15191</v>
      </c>
      <c r="B5949" s="6" t="s">
        <v>26</v>
      </c>
      <c r="C5949" s="6" t="s">
        <v>20</v>
      </c>
      <c r="D5949" s="6" t="s">
        <v>21</v>
      </c>
      <c r="E5949" s="6" t="s">
        <v>22</v>
      </c>
      <c r="F5949" s="6" t="s">
        <v>40</v>
      </c>
      <c r="G5949" s="6" t="s">
        <v>34</v>
      </c>
      <c r="H5949" s="6" t="n">
        <v>1</v>
      </c>
      <c r="I5949" s="7" t="n">
        <v>399.980011</v>
      </c>
      <c r="J5949" s="6" t="n">
        <v>1</v>
      </c>
      <c r="K5949" s="7" t="n">
        <v>399.980011</v>
      </c>
      <c r="L5949" s="7" t="n">
        <v>8</v>
      </c>
      <c r="M5949" s="8" t="n">
        <v>0.02</v>
      </c>
      <c r="N5949" s="7" t="n">
        <v>180.3099976</v>
      </c>
      <c r="O5949" s="12" t="n">
        <v>1</v>
      </c>
    </row>
    <row r="5950" customFormat="false" ht="15" hidden="false" customHeight="true" outlineLevel="0" collapsed="false">
      <c r="A5950" s="6" t="n">
        <v>48455</v>
      </c>
      <c r="B5950" s="6" t="s">
        <v>26</v>
      </c>
      <c r="C5950" s="6" t="s">
        <v>49</v>
      </c>
      <c r="D5950" s="6" t="s">
        <v>21</v>
      </c>
      <c r="E5950" s="6" t="s">
        <v>66</v>
      </c>
      <c r="F5950" s="6" t="s">
        <v>58</v>
      </c>
      <c r="G5950" s="6" t="s">
        <v>44</v>
      </c>
      <c r="H5950" s="6" t="n">
        <v>1</v>
      </c>
      <c r="I5950" s="7" t="n">
        <v>49.97999954</v>
      </c>
      <c r="J5950" s="6" t="n">
        <v>3</v>
      </c>
      <c r="K5950" s="7" t="n">
        <v>149.9400024</v>
      </c>
      <c r="L5950" s="7" t="n">
        <v>25.48999977</v>
      </c>
      <c r="M5950" s="8" t="n">
        <v>0.170000002</v>
      </c>
      <c r="N5950" s="7" t="n">
        <v>37.34000015</v>
      </c>
      <c r="O5950" s="12" t="n">
        <v>1</v>
      </c>
    </row>
    <row r="5951" customFormat="false" ht="15" hidden="false" customHeight="true" outlineLevel="0" collapsed="false">
      <c r="A5951" s="6" t="n">
        <v>10308</v>
      </c>
      <c r="B5951" s="6" t="s">
        <v>46</v>
      </c>
      <c r="C5951" s="6" t="s">
        <v>49</v>
      </c>
      <c r="D5951" s="6" t="s">
        <v>21</v>
      </c>
      <c r="E5951" s="6" t="s">
        <v>65</v>
      </c>
      <c r="F5951" s="6" t="s">
        <v>75</v>
      </c>
      <c r="G5951" s="6" t="s">
        <v>34</v>
      </c>
      <c r="H5951" s="6" t="n">
        <v>2</v>
      </c>
      <c r="I5951" s="7" t="n">
        <v>299.980011</v>
      </c>
      <c r="J5951" s="6" t="n">
        <v>1</v>
      </c>
      <c r="K5951" s="7" t="n">
        <v>299.980011</v>
      </c>
      <c r="L5951" s="7" t="n">
        <v>9</v>
      </c>
      <c r="M5951" s="8" t="n">
        <v>0.029999999</v>
      </c>
      <c r="N5951" s="7" t="n">
        <v>-223.1799927</v>
      </c>
      <c r="O5951" s="12" t="n">
        <v>1</v>
      </c>
    </row>
    <row r="5952" customFormat="false" ht="15" hidden="false" customHeight="true" outlineLevel="0" collapsed="false">
      <c r="A5952" s="6" t="n">
        <v>19568</v>
      </c>
      <c r="B5952" s="6" t="s">
        <v>46</v>
      </c>
      <c r="C5952" s="6" t="s">
        <v>37</v>
      </c>
      <c r="D5952" s="6" t="s">
        <v>21</v>
      </c>
      <c r="E5952" s="6" t="s">
        <v>65</v>
      </c>
      <c r="F5952" s="6" t="s">
        <v>43</v>
      </c>
      <c r="G5952" s="6" t="s">
        <v>44</v>
      </c>
      <c r="H5952" s="6" t="n">
        <v>2</v>
      </c>
      <c r="I5952" s="7" t="n">
        <v>15.98999977</v>
      </c>
      <c r="J5952" s="6" t="n">
        <v>4</v>
      </c>
      <c r="K5952" s="7" t="n">
        <v>63.95999908</v>
      </c>
      <c r="L5952" s="7" t="n">
        <v>4.480000019</v>
      </c>
      <c r="M5952" s="8" t="n">
        <v>0.07</v>
      </c>
      <c r="N5952" s="7" t="n">
        <v>5.949999809</v>
      </c>
      <c r="O5952" s="12" t="n">
        <v>1</v>
      </c>
    </row>
    <row r="5953" customFormat="false" ht="15" hidden="false" customHeight="true" outlineLevel="0" collapsed="false">
      <c r="A5953" s="6" t="n">
        <v>65026</v>
      </c>
      <c r="B5953" s="6" t="s">
        <v>19</v>
      </c>
      <c r="C5953" s="6" t="s">
        <v>20</v>
      </c>
      <c r="D5953" s="6" t="s">
        <v>21</v>
      </c>
      <c r="E5953" s="6" t="s">
        <v>64</v>
      </c>
      <c r="F5953" s="6" t="s">
        <v>23</v>
      </c>
      <c r="G5953" s="6" t="s">
        <v>47</v>
      </c>
      <c r="H5953" s="6" t="n">
        <v>4</v>
      </c>
      <c r="I5953" s="7" t="n">
        <v>129.9900055</v>
      </c>
      <c r="J5953" s="6" t="n">
        <v>1</v>
      </c>
      <c r="K5953" s="7" t="n">
        <v>129.9900055</v>
      </c>
      <c r="L5953" s="7" t="n">
        <v>3.900000095</v>
      </c>
      <c r="M5953" s="8" t="n">
        <v>0.029999999</v>
      </c>
      <c r="N5953" s="7" t="n">
        <v>63.04999924</v>
      </c>
      <c r="O5953" s="9" t="n">
        <v>0</v>
      </c>
    </row>
    <row r="5954" customFormat="false" ht="15" hidden="false" customHeight="true" outlineLevel="0" collapsed="false">
      <c r="A5954" s="6" t="n">
        <v>49515</v>
      </c>
      <c r="B5954" s="6" t="s">
        <v>19</v>
      </c>
      <c r="C5954" s="6" t="s">
        <v>37</v>
      </c>
      <c r="D5954" s="6" t="s">
        <v>27</v>
      </c>
      <c r="E5954" s="6" t="s">
        <v>79</v>
      </c>
      <c r="F5954" s="6" t="s">
        <v>57</v>
      </c>
      <c r="G5954" s="6" t="s">
        <v>34</v>
      </c>
      <c r="H5954" s="6" t="n">
        <v>4</v>
      </c>
      <c r="I5954" s="7" t="n">
        <v>50</v>
      </c>
      <c r="J5954" s="6" t="n">
        <v>2</v>
      </c>
      <c r="K5954" s="7" t="n">
        <v>100</v>
      </c>
      <c r="L5954" s="7" t="n">
        <v>20</v>
      </c>
      <c r="M5954" s="8" t="n">
        <v>0.200000003</v>
      </c>
      <c r="N5954" s="7" t="n">
        <v>21.04000092</v>
      </c>
      <c r="O5954" s="12" t="n">
        <v>1</v>
      </c>
    </row>
    <row r="5955" customFormat="false" ht="15" hidden="false" customHeight="true" outlineLevel="0" collapsed="false">
      <c r="A5955" s="6" t="n">
        <v>15085</v>
      </c>
      <c r="B5955" s="6" t="s">
        <v>19</v>
      </c>
      <c r="C5955" s="6" t="s">
        <v>49</v>
      </c>
      <c r="D5955" s="6" t="s">
        <v>21</v>
      </c>
      <c r="E5955" s="6" t="s">
        <v>65</v>
      </c>
      <c r="F5955" s="6" t="s">
        <v>74</v>
      </c>
      <c r="G5955" s="6" t="s">
        <v>47</v>
      </c>
      <c r="H5955" s="6" t="n">
        <v>4</v>
      </c>
      <c r="I5955" s="7" t="n">
        <v>51.99000168</v>
      </c>
      <c r="J5955" s="6" t="n">
        <v>5</v>
      </c>
      <c r="K5955" s="7" t="n">
        <v>259.9500122</v>
      </c>
      <c r="L5955" s="7" t="n">
        <v>51.99000168</v>
      </c>
      <c r="M5955" s="8" t="n">
        <v>0.200000003</v>
      </c>
      <c r="N5955" s="7" t="n">
        <v>60.31000137</v>
      </c>
      <c r="O5955" s="12" t="n">
        <v>1</v>
      </c>
    </row>
    <row r="5956" customFormat="false" ht="15" hidden="false" customHeight="true" outlineLevel="0" collapsed="false">
      <c r="A5956" s="6" t="n">
        <v>58609</v>
      </c>
      <c r="B5956" s="6" t="s">
        <v>46</v>
      </c>
      <c r="C5956" s="6" t="s">
        <v>20</v>
      </c>
      <c r="D5956" s="6" t="s">
        <v>50</v>
      </c>
      <c r="E5956" s="6" t="s">
        <v>51</v>
      </c>
      <c r="F5956" s="6" t="s">
        <v>58</v>
      </c>
      <c r="G5956" s="6" t="s">
        <v>24</v>
      </c>
      <c r="H5956" s="6" t="n">
        <v>2</v>
      </c>
      <c r="I5956" s="7" t="n">
        <v>49.97999954</v>
      </c>
      <c r="J5956" s="6" t="n">
        <v>2</v>
      </c>
      <c r="K5956" s="7" t="n">
        <v>99.95999908</v>
      </c>
      <c r="L5956" s="7" t="n">
        <v>7</v>
      </c>
      <c r="M5956" s="8" t="n">
        <v>0.07</v>
      </c>
      <c r="N5956" s="7" t="n">
        <v>32.54000092</v>
      </c>
      <c r="O5956" s="12" t="n">
        <v>1</v>
      </c>
    </row>
    <row r="5957" customFormat="false" ht="15" hidden="false" customHeight="true" outlineLevel="0" collapsed="false">
      <c r="A5957" s="6" t="n">
        <v>13805</v>
      </c>
      <c r="B5957" s="6" t="s">
        <v>19</v>
      </c>
      <c r="C5957" s="6" t="s">
        <v>20</v>
      </c>
      <c r="D5957" s="6" t="s">
        <v>21</v>
      </c>
      <c r="E5957" s="6" t="s">
        <v>64</v>
      </c>
      <c r="F5957" s="6" t="s">
        <v>80</v>
      </c>
      <c r="G5957" s="6" t="s">
        <v>24</v>
      </c>
      <c r="H5957" s="6" t="n">
        <v>4</v>
      </c>
      <c r="I5957" s="7" t="n">
        <v>24.98999977</v>
      </c>
      <c r="J5957" s="6" t="n">
        <v>4</v>
      </c>
      <c r="K5957" s="7" t="n">
        <v>99.95999908</v>
      </c>
      <c r="L5957" s="7" t="n">
        <v>0</v>
      </c>
      <c r="M5957" s="8" t="n">
        <v>0</v>
      </c>
      <c r="N5957" s="7" t="n">
        <v>32.49000168</v>
      </c>
      <c r="O5957" s="12" t="n">
        <v>1</v>
      </c>
    </row>
    <row r="5958" customFormat="false" ht="15" hidden="false" customHeight="true" outlineLevel="0" collapsed="false">
      <c r="A5958" s="6" t="n">
        <v>640</v>
      </c>
      <c r="B5958" s="6" t="s">
        <v>19</v>
      </c>
      <c r="C5958" s="6" t="s">
        <v>20</v>
      </c>
      <c r="D5958" s="6" t="s">
        <v>50</v>
      </c>
      <c r="E5958" s="6" t="s">
        <v>72</v>
      </c>
      <c r="F5958" s="6" t="s">
        <v>29</v>
      </c>
      <c r="G5958" s="6" t="s">
        <v>44</v>
      </c>
      <c r="H5958" s="6" t="n">
        <v>4</v>
      </c>
      <c r="I5958" s="7" t="n">
        <v>99.98999786</v>
      </c>
      <c r="J5958" s="6" t="n">
        <v>3</v>
      </c>
      <c r="K5958" s="7" t="n">
        <v>299.9700012</v>
      </c>
      <c r="L5958" s="7" t="n">
        <v>6</v>
      </c>
      <c r="M5958" s="8" t="n">
        <v>0.02</v>
      </c>
      <c r="N5958" s="7" t="n">
        <v>-66.13999939</v>
      </c>
      <c r="O5958" s="12" t="n">
        <v>1</v>
      </c>
    </row>
    <row r="5959" customFormat="false" ht="15" hidden="false" customHeight="true" outlineLevel="0" collapsed="false">
      <c r="A5959" s="6" t="n">
        <v>47850</v>
      </c>
      <c r="B5959" s="6" t="s">
        <v>19</v>
      </c>
      <c r="C5959" s="6" t="s">
        <v>20</v>
      </c>
      <c r="D5959" s="6" t="s">
        <v>27</v>
      </c>
      <c r="E5959" s="6" t="s">
        <v>79</v>
      </c>
      <c r="F5959" s="6" t="s">
        <v>40</v>
      </c>
      <c r="G5959" s="6" t="s">
        <v>34</v>
      </c>
      <c r="H5959" s="6" t="n">
        <v>4</v>
      </c>
      <c r="I5959" s="7" t="n">
        <v>399.980011</v>
      </c>
      <c r="J5959" s="6" t="n">
        <v>1</v>
      </c>
      <c r="K5959" s="7" t="n">
        <v>399.980011</v>
      </c>
      <c r="L5959" s="7" t="n">
        <v>80</v>
      </c>
      <c r="M5959" s="8" t="n">
        <v>0.200000003</v>
      </c>
      <c r="N5959" s="7" t="n">
        <v>116.1500015</v>
      </c>
      <c r="O5959" s="12" t="n">
        <v>1</v>
      </c>
    </row>
    <row r="5960" customFormat="false" ht="15" hidden="false" customHeight="true" outlineLevel="0" collapsed="false">
      <c r="A5960" s="6" t="n">
        <v>5007</v>
      </c>
      <c r="B5960" s="6" t="s">
        <v>19</v>
      </c>
      <c r="C5960" s="6" t="s">
        <v>49</v>
      </c>
      <c r="D5960" s="6" t="s">
        <v>50</v>
      </c>
      <c r="E5960" s="6" t="s">
        <v>72</v>
      </c>
      <c r="F5960" s="6" t="s">
        <v>58</v>
      </c>
      <c r="G5960" s="6" t="s">
        <v>34</v>
      </c>
      <c r="H5960" s="6" t="n">
        <v>4</v>
      </c>
      <c r="I5960" s="7" t="n">
        <v>49.97999954</v>
      </c>
      <c r="J5960" s="6" t="n">
        <v>1</v>
      </c>
      <c r="K5960" s="7" t="n">
        <v>49.97999954</v>
      </c>
      <c r="L5960" s="7" t="n">
        <v>8.5</v>
      </c>
      <c r="M5960" s="8" t="n">
        <v>0.170000002</v>
      </c>
      <c r="N5960" s="7" t="n">
        <v>18.25</v>
      </c>
      <c r="O5960" s="9" t="n">
        <v>0</v>
      </c>
    </row>
    <row r="5961" customFormat="false" ht="15" hidden="false" customHeight="true" outlineLevel="0" collapsed="false">
      <c r="A5961" s="6" t="n">
        <v>10113</v>
      </c>
      <c r="B5961" s="6" t="s">
        <v>19</v>
      </c>
      <c r="C5961" s="6" t="s">
        <v>20</v>
      </c>
      <c r="D5961" s="6" t="s">
        <v>50</v>
      </c>
      <c r="E5961" s="6" t="s">
        <v>63</v>
      </c>
      <c r="F5961" s="6" t="s">
        <v>80</v>
      </c>
      <c r="G5961" s="6" t="s">
        <v>44</v>
      </c>
      <c r="H5961" s="6" t="n">
        <v>4</v>
      </c>
      <c r="I5961" s="7" t="n">
        <v>24.98999977</v>
      </c>
      <c r="J5961" s="6" t="n">
        <v>5</v>
      </c>
      <c r="K5961" s="7" t="n">
        <v>124.9499969</v>
      </c>
      <c r="L5961" s="7" t="n">
        <v>19.98999977</v>
      </c>
      <c r="M5961" s="8" t="n">
        <v>0.159999996</v>
      </c>
      <c r="N5961" s="7" t="n">
        <v>11.85999966</v>
      </c>
      <c r="O5961" s="9" t="n">
        <v>0</v>
      </c>
    </row>
    <row r="5962" customFormat="false" ht="15" hidden="false" customHeight="true" outlineLevel="0" collapsed="false">
      <c r="A5962" s="6" t="n">
        <v>28066</v>
      </c>
      <c r="B5962" s="6" t="s">
        <v>26</v>
      </c>
      <c r="C5962" s="6" t="s">
        <v>49</v>
      </c>
      <c r="D5962" s="6" t="s">
        <v>27</v>
      </c>
      <c r="E5962" s="6" t="s">
        <v>28</v>
      </c>
      <c r="F5962" s="6" t="s">
        <v>57</v>
      </c>
      <c r="G5962" s="6" t="s">
        <v>34</v>
      </c>
      <c r="H5962" s="6" t="n">
        <v>1</v>
      </c>
      <c r="I5962" s="7" t="n">
        <v>50</v>
      </c>
      <c r="J5962" s="6" t="n">
        <v>4</v>
      </c>
      <c r="K5962" s="7" t="n">
        <v>200</v>
      </c>
      <c r="L5962" s="7" t="n">
        <v>18</v>
      </c>
      <c r="M5962" s="8" t="n">
        <v>0.090000004</v>
      </c>
      <c r="N5962" s="7" t="n">
        <v>87.36000061</v>
      </c>
      <c r="O5962" s="12" t="n">
        <v>1</v>
      </c>
    </row>
    <row r="5963" customFormat="false" ht="15" hidden="false" customHeight="true" outlineLevel="0" collapsed="false">
      <c r="A5963" s="6" t="n">
        <v>60953</v>
      </c>
      <c r="B5963" s="6" t="s">
        <v>26</v>
      </c>
      <c r="C5963" s="6" t="s">
        <v>20</v>
      </c>
      <c r="D5963" s="6" t="s">
        <v>50</v>
      </c>
      <c r="E5963" s="6" t="s">
        <v>51</v>
      </c>
      <c r="F5963" s="6" t="s">
        <v>58</v>
      </c>
      <c r="G5963" s="6" t="s">
        <v>34</v>
      </c>
      <c r="H5963" s="6" t="n">
        <v>1</v>
      </c>
      <c r="I5963" s="7" t="n">
        <v>49.97999954</v>
      </c>
      <c r="J5963" s="6" t="n">
        <v>2</v>
      </c>
      <c r="K5963" s="7" t="n">
        <v>99.95999908</v>
      </c>
      <c r="L5963" s="7" t="n">
        <v>17.98999977</v>
      </c>
      <c r="M5963" s="8" t="n">
        <v>0.180000007</v>
      </c>
      <c r="N5963" s="7" t="n">
        <v>9.840000153</v>
      </c>
      <c r="O5963" s="12" t="n">
        <v>1</v>
      </c>
    </row>
    <row r="5964" customFormat="false" ht="15" hidden="false" customHeight="true" outlineLevel="0" collapsed="false">
      <c r="A5964" s="6" t="n">
        <v>49808</v>
      </c>
      <c r="B5964" s="6" t="s">
        <v>19</v>
      </c>
      <c r="C5964" s="6" t="s">
        <v>37</v>
      </c>
      <c r="D5964" s="6" t="s">
        <v>38</v>
      </c>
      <c r="E5964" s="6" t="s">
        <v>98</v>
      </c>
      <c r="F5964" s="6" t="s">
        <v>40</v>
      </c>
      <c r="G5964" s="6" t="s">
        <v>24</v>
      </c>
      <c r="H5964" s="6" t="n">
        <v>4</v>
      </c>
      <c r="I5964" s="7" t="n">
        <v>399.980011</v>
      </c>
      <c r="J5964" s="6" t="n">
        <v>1</v>
      </c>
      <c r="K5964" s="7" t="n">
        <v>399.980011</v>
      </c>
      <c r="L5964" s="7" t="n">
        <v>68</v>
      </c>
      <c r="M5964" s="8" t="n">
        <v>0.170000002</v>
      </c>
      <c r="N5964" s="7" t="n">
        <v>3.980000019</v>
      </c>
      <c r="O5964" s="9" t="n">
        <v>0</v>
      </c>
    </row>
    <row r="5965" customFormat="false" ht="15" hidden="false" customHeight="true" outlineLevel="0" collapsed="false">
      <c r="A5965" s="6" t="n">
        <v>44931</v>
      </c>
      <c r="B5965" s="6" t="s">
        <v>19</v>
      </c>
      <c r="C5965" s="6" t="s">
        <v>37</v>
      </c>
      <c r="D5965" s="6" t="s">
        <v>31</v>
      </c>
      <c r="E5965" s="6" t="s">
        <v>83</v>
      </c>
      <c r="F5965" s="6" t="s">
        <v>23</v>
      </c>
      <c r="G5965" s="6" t="s">
        <v>44</v>
      </c>
      <c r="H5965" s="6" t="n">
        <v>4</v>
      </c>
      <c r="I5965" s="7" t="n">
        <v>129.9900055</v>
      </c>
      <c r="J5965" s="6" t="n">
        <v>1</v>
      </c>
      <c r="K5965" s="7" t="n">
        <v>129.9900055</v>
      </c>
      <c r="L5965" s="7" t="n">
        <v>16.89999962</v>
      </c>
      <c r="M5965" s="8" t="n">
        <v>0.129999995</v>
      </c>
      <c r="N5965" s="7" t="n">
        <v>54.27999878</v>
      </c>
      <c r="O5965" s="9" t="n">
        <v>0</v>
      </c>
    </row>
    <row r="5966" customFormat="false" ht="15" hidden="false" customHeight="true" outlineLevel="0" collapsed="false">
      <c r="A5966" s="6" t="n">
        <v>62522</v>
      </c>
      <c r="B5966" s="6" t="s">
        <v>19</v>
      </c>
      <c r="C5966" s="6" t="s">
        <v>37</v>
      </c>
      <c r="D5966" s="6" t="s">
        <v>21</v>
      </c>
      <c r="E5966" s="6" t="s">
        <v>65</v>
      </c>
      <c r="F5966" s="6" t="s">
        <v>23</v>
      </c>
      <c r="G5966" s="6" t="s">
        <v>44</v>
      </c>
      <c r="H5966" s="6" t="n">
        <v>4</v>
      </c>
      <c r="I5966" s="7" t="n">
        <v>129.9900055</v>
      </c>
      <c r="J5966" s="6" t="n">
        <v>1</v>
      </c>
      <c r="K5966" s="7" t="n">
        <v>129.9900055</v>
      </c>
      <c r="L5966" s="7" t="n">
        <v>16.89999962</v>
      </c>
      <c r="M5966" s="8" t="n">
        <v>0.129999995</v>
      </c>
      <c r="N5966" s="7" t="n">
        <v>11.31000042</v>
      </c>
      <c r="O5966" s="9" t="n">
        <v>0</v>
      </c>
    </row>
    <row r="5967" customFormat="false" ht="15" hidden="false" customHeight="true" outlineLevel="0" collapsed="false">
      <c r="A5967" s="6" t="n">
        <v>41605</v>
      </c>
      <c r="B5967" s="6" t="s">
        <v>19</v>
      </c>
      <c r="C5967" s="6" t="s">
        <v>20</v>
      </c>
      <c r="D5967" s="6" t="s">
        <v>21</v>
      </c>
      <c r="E5967" s="6" t="s">
        <v>66</v>
      </c>
      <c r="F5967" s="6" t="s">
        <v>58</v>
      </c>
      <c r="G5967" s="6" t="s">
        <v>34</v>
      </c>
      <c r="H5967" s="6" t="n">
        <v>4</v>
      </c>
      <c r="I5967" s="7" t="n">
        <v>49.97999954</v>
      </c>
      <c r="J5967" s="6" t="n">
        <v>4</v>
      </c>
      <c r="K5967" s="7" t="n">
        <v>199.9199982</v>
      </c>
      <c r="L5967" s="7" t="n">
        <v>17.98999977</v>
      </c>
      <c r="M5967" s="8" t="n">
        <v>0.090000004</v>
      </c>
      <c r="N5967" s="7" t="n">
        <v>-5.28000021</v>
      </c>
      <c r="O5967" s="12" t="n">
        <v>1</v>
      </c>
    </row>
    <row r="5968" customFormat="false" ht="15" hidden="false" customHeight="true" outlineLevel="0" collapsed="false">
      <c r="A5968" s="6" t="n">
        <v>12669</v>
      </c>
      <c r="B5968" s="6" t="s">
        <v>19</v>
      </c>
      <c r="C5968" s="6" t="s">
        <v>20</v>
      </c>
      <c r="D5968" s="6" t="s">
        <v>21</v>
      </c>
      <c r="E5968" s="6" t="s">
        <v>65</v>
      </c>
      <c r="F5968" s="6" t="s">
        <v>23</v>
      </c>
      <c r="G5968" s="6" t="s">
        <v>34</v>
      </c>
      <c r="H5968" s="6" t="n">
        <v>4</v>
      </c>
      <c r="I5968" s="7" t="n">
        <v>129.9900055</v>
      </c>
      <c r="J5968" s="6" t="n">
        <v>1</v>
      </c>
      <c r="K5968" s="7" t="n">
        <v>129.9900055</v>
      </c>
      <c r="L5968" s="7" t="n">
        <v>11.69999981</v>
      </c>
      <c r="M5968" s="8" t="n">
        <v>0.090000004</v>
      </c>
      <c r="N5968" s="7" t="n">
        <v>41.40000153</v>
      </c>
      <c r="O5968" s="12" t="n">
        <v>1</v>
      </c>
    </row>
    <row r="5969" customFormat="false" ht="15" hidden="false" customHeight="true" outlineLevel="0" collapsed="false">
      <c r="A5969" s="6" t="n">
        <v>43223</v>
      </c>
      <c r="B5969" s="6" t="s">
        <v>26</v>
      </c>
      <c r="C5969" s="6" t="s">
        <v>20</v>
      </c>
      <c r="D5969" s="6" t="s">
        <v>31</v>
      </c>
      <c r="E5969" s="6" t="s">
        <v>83</v>
      </c>
      <c r="F5969" s="6" t="s">
        <v>57</v>
      </c>
      <c r="G5969" s="6" t="s">
        <v>44</v>
      </c>
      <c r="H5969" s="6" t="n">
        <v>1</v>
      </c>
      <c r="I5969" s="7" t="n">
        <v>50</v>
      </c>
      <c r="J5969" s="6" t="n">
        <v>4</v>
      </c>
      <c r="K5969" s="7" t="n">
        <v>200</v>
      </c>
      <c r="L5969" s="7" t="n">
        <v>50</v>
      </c>
      <c r="M5969" s="8" t="n">
        <v>0.25</v>
      </c>
      <c r="N5969" s="7" t="n">
        <v>-30</v>
      </c>
      <c r="O5969" s="12" t="n">
        <v>1</v>
      </c>
    </row>
    <row r="5970" customFormat="false" ht="15" hidden="false" customHeight="true" outlineLevel="0" collapsed="false">
      <c r="A5970" s="6" t="n">
        <v>50981</v>
      </c>
      <c r="B5970" s="6" t="s">
        <v>19</v>
      </c>
      <c r="C5970" s="6" t="s">
        <v>37</v>
      </c>
      <c r="D5970" s="6" t="s">
        <v>38</v>
      </c>
      <c r="E5970" s="6" t="s">
        <v>92</v>
      </c>
      <c r="F5970" s="6" t="s">
        <v>71</v>
      </c>
      <c r="G5970" s="6" t="s">
        <v>44</v>
      </c>
      <c r="H5970" s="6" t="n">
        <v>4</v>
      </c>
      <c r="I5970" s="7" t="n">
        <v>199.9900055</v>
      </c>
      <c r="J5970" s="6" t="n">
        <v>1</v>
      </c>
      <c r="K5970" s="7" t="n">
        <v>199.9900055</v>
      </c>
      <c r="L5970" s="7" t="n">
        <v>6</v>
      </c>
      <c r="M5970" s="8" t="n">
        <v>0.029999999</v>
      </c>
      <c r="N5970" s="7" t="n">
        <v>63.04999924</v>
      </c>
      <c r="O5970" s="9" t="n">
        <v>0</v>
      </c>
    </row>
    <row r="5971" customFormat="false" ht="15" hidden="false" customHeight="true" outlineLevel="0" collapsed="false">
      <c r="A5971" s="6" t="n">
        <v>47727</v>
      </c>
      <c r="B5971" s="6" t="s">
        <v>26</v>
      </c>
      <c r="C5971" s="6" t="s">
        <v>20</v>
      </c>
      <c r="D5971" s="6" t="s">
        <v>27</v>
      </c>
      <c r="E5971" s="6" t="s">
        <v>79</v>
      </c>
      <c r="F5971" s="6" t="s">
        <v>58</v>
      </c>
      <c r="G5971" s="6" t="s">
        <v>34</v>
      </c>
      <c r="H5971" s="6" t="n">
        <v>1</v>
      </c>
      <c r="I5971" s="7" t="n">
        <v>49.97999954</v>
      </c>
      <c r="J5971" s="6" t="n">
        <v>5</v>
      </c>
      <c r="K5971" s="7" t="n">
        <v>249.8999939</v>
      </c>
      <c r="L5971" s="7" t="n">
        <v>24.98999977</v>
      </c>
      <c r="M5971" s="8" t="n">
        <v>0.100000001</v>
      </c>
      <c r="N5971" s="7" t="n">
        <v>87.70999908</v>
      </c>
      <c r="O5971" s="12" t="n">
        <v>1</v>
      </c>
    </row>
    <row r="5972" customFormat="false" ht="15" hidden="false" customHeight="true" outlineLevel="0" collapsed="false">
      <c r="A5972" s="6" t="n">
        <v>47105</v>
      </c>
      <c r="B5972" s="6" t="s">
        <v>19</v>
      </c>
      <c r="C5972" s="6" t="s">
        <v>49</v>
      </c>
      <c r="D5972" s="6" t="s">
        <v>31</v>
      </c>
      <c r="E5972" s="6" t="s">
        <v>83</v>
      </c>
      <c r="F5972" s="6" t="s">
        <v>57</v>
      </c>
      <c r="G5972" s="6" t="s">
        <v>34</v>
      </c>
      <c r="H5972" s="6" t="n">
        <v>4</v>
      </c>
      <c r="I5972" s="7" t="n">
        <v>50</v>
      </c>
      <c r="J5972" s="6" t="n">
        <v>1</v>
      </c>
      <c r="K5972" s="7" t="n">
        <v>50</v>
      </c>
      <c r="L5972" s="7" t="n">
        <v>12.5</v>
      </c>
      <c r="M5972" s="8" t="n">
        <v>0.25</v>
      </c>
      <c r="N5972" s="7" t="n">
        <v>18</v>
      </c>
      <c r="O5972" s="12" t="n">
        <v>1</v>
      </c>
    </row>
    <row r="5973" customFormat="false" ht="15" hidden="false" customHeight="true" outlineLevel="0" collapsed="false">
      <c r="A5973" s="6" t="n">
        <v>29428</v>
      </c>
      <c r="B5973" s="6" t="s">
        <v>26</v>
      </c>
      <c r="C5973" s="6" t="s">
        <v>20</v>
      </c>
      <c r="D5973" s="6" t="s">
        <v>27</v>
      </c>
      <c r="E5973" s="6" t="s">
        <v>28</v>
      </c>
      <c r="F5973" s="6" t="s">
        <v>23</v>
      </c>
      <c r="G5973" s="6" t="s">
        <v>44</v>
      </c>
      <c r="H5973" s="6" t="n">
        <v>1</v>
      </c>
      <c r="I5973" s="7" t="n">
        <v>129.9900055</v>
      </c>
      <c r="J5973" s="6" t="n">
        <v>1</v>
      </c>
      <c r="K5973" s="7" t="n">
        <v>129.9900055</v>
      </c>
      <c r="L5973" s="7" t="n">
        <v>6.5</v>
      </c>
      <c r="M5973" s="8" t="n">
        <v>0.050000001</v>
      </c>
      <c r="N5973" s="7" t="n">
        <v>46.93000031</v>
      </c>
      <c r="O5973" s="12" t="n">
        <v>1</v>
      </c>
    </row>
    <row r="5974" customFormat="false" ht="15" hidden="false" customHeight="true" outlineLevel="0" collapsed="false">
      <c r="A5974" s="6" t="n">
        <v>61155</v>
      </c>
      <c r="B5974" s="6" t="s">
        <v>19</v>
      </c>
      <c r="C5974" s="6" t="s">
        <v>49</v>
      </c>
      <c r="D5974" s="6" t="s">
        <v>50</v>
      </c>
      <c r="E5974" s="6" t="s">
        <v>72</v>
      </c>
      <c r="F5974" s="6" t="s">
        <v>33</v>
      </c>
      <c r="G5974" s="6" t="s">
        <v>47</v>
      </c>
      <c r="H5974" s="6" t="n">
        <v>4</v>
      </c>
      <c r="I5974" s="7" t="n">
        <v>59.99000168</v>
      </c>
      <c r="J5974" s="6" t="n">
        <v>4</v>
      </c>
      <c r="K5974" s="7" t="n">
        <v>239.9600067</v>
      </c>
      <c r="L5974" s="7" t="n">
        <v>4.800000191</v>
      </c>
      <c r="M5974" s="8" t="n">
        <v>0.02</v>
      </c>
      <c r="N5974" s="7" t="n">
        <v>61.13999939</v>
      </c>
      <c r="O5974" s="12" t="n">
        <v>1</v>
      </c>
    </row>
    <row r="5975" customFormat="false" ht="15" hidden="false" customHeight="true" outlineLevel="0" collapsed="false">
      <c r="A5975" s="6" t="n">
        <v>27136</v>
      </c>
      <c r="B5975" s="6" t="s">
        <v>19</v>
      </c>
      <c r="C5975" s="6" t="s">
        <v>20</v>
      </c>
      <c r="D5975" s="6" t="s">
        <v>27</v>
      </c>
      <c r="E5975" s="6" t="s">
        <v>28</v>
      </c>
      <c r="F5975" s="6" t="s">
        <v>23</v>
      </c>
      <c r="G5975" s="6" t="s">
        <v>34</v>
      </c>
      <c r="H5975" s="6" t="n">
        <v>4</v>
      </c>
      <c r="I5975" s="7" t="n">
        <v>129.9900055</v>
      </c>
      <c r="J5975" s="6" t="n">
        <v>1</v>
      </c>
      <c r="K5975" s="7" t="n">
        <v>129.9900055</v>
      </c>
      <c r="L5975" s="7" t="n">
        <v>0</v>
      </c>
      <c r="M5975" s="8" t="n">
        <v>0</v>
      </c>
      <c r="N5975" s="7" t="n">
        <v>61.09999847</v>
      </c>
      <c r="O5975" s="9" t="n">
        <v>0</v>
      </c>
    </row>
    <row r="5976" customFormat="false" ht="15" hidden="false" customHeight="true" outlineLevel="0" collapsed="false">
      <c r="A5976" s="6" t="n">
        <v>13452</v>
      </c>
      <c r="B5976" s="6" t="s">
        <v>19</v>
      </c>
      <c r="C5976" s="6" t="s">
        <v>37</v>
      </c>
      <c r="D5976" s="6" t="s">
        <v>21</v>
      </c>
      <c r="E5976" s="6" t="s">
        <v>64</v>
      </c>
      <c r="F5976" s="6" t="s">
        <v>71</v>
      </c>
      <c r="G5976" s="6" t="s">
        <v>34</v>
      </c>
      <c r="H5976" s="6" t="n">
        <v>4</v>
      </c>
      <c r="I5976" s="7" t="n">
        <v>199.9900055</v>
      </c>
      <c r="J5976" s="6" t="n">
        <v>1</v>
      </c>
      <c r="K5976" s="7" t="n">
        <v>199.9900055</v>
      </c>
      <c r="L5976" s="7" t="n">
        <v>20</v>
      </c>
      <c r="M5976" s="8" t="n">
        <v>0.100000001</v>
      </c>
      <c r="N5976" s="7" t="n">
        <v>34.02000046</v>
      </c>
      <c r="O5976" s="9" t="n">
        <v>0</v>
      </c>
    </row>
    <row r="5977" customFormat="false" ht="15" hidden="false" customHeight="true" outlineLevel="0" collapsed="false">
      <c r="A5977" s="6" t="n">
        <v>21969</v>
      </c>
      <c r="B5977" s="6" t="s">
        <v>19</v>
      </c>
      <c r="C5977" s="6" t="s">
        <v>20</v>
      </c>
      <c r="D5977" s="6" t="s">
        <v>27</v>
      </c>
      <c r="E5977" s="6" t="s">
        <v>54</v>
      </c>
      <c r="F5977" s="6" t="s">
        <v>71</v>
      </c>
      <c r="G5977" s="6" t="s">
        <v>34</v>
      </c>
      <c r="H5977" s="6" t="n">
        <v>4</v>
      </c>
      <c r="I5977" s="7" t="n">
        <v>199.9900055</v>
      </c>
      <c r="J5977" s="6" t="n">
        <v>1</v>
      </c>
      <c r="K5977" s="7" t="n">
        <v>199.9900055</v>
      </c>
      <c r="L5977" s="7" t="n">
        <v>0</v>
      </c>
      <c r="M5977" s="8" t="n">
        <v>0</v>
      </c>
      <c r="N5977" s="7" t="n">
        <v>72.59999847</v>
      </c>
      <c r="O5977" s="12" t="n">
        <v>1</v>
      </c>
    </row>
    <row r="5978" customFormat="false" ht="15" hidden="false" customHeight="true" outlineLevel="0" collapsed="false">
      <c r="A5978" s="6" t="n">
        <v>23204</v>
      </c>
      <c r="B5978" s="6" t="s">
        <v>19</v>
      </c>
      <c r="C5978" s="6" t="s">
        <v>20</v>
      </c>
      <c r="D5978" s="6" t="s">
        <v>27</v>
      </c>
      <c r="E5978" s="6" t="s">
        <v>42</v>
      </c>
      <c r="F5978" s="6" t="s">
        <v>75</v>
      </c>
      <c r="G5978" s="6" t="s">
        <v>34</v>
      </c>
      <c r="H5978" s="6" t="n">
        <v>4</v>
      </c>
      <c r="I5978" s="7" t="n">
        <v>299.980011</v>
      </c>
      <c r="J5978" s="6" t="n">
        <v>1</v>
      </c>
      <c r="K5978" s="7" t="n">
        <v>299.980011</v>
      </c>
      <c r="L5978" s="7" t="n">
        <v>45</v>
      </c>
      <c r="M5978" s="8" t="n">
        <v>0.150000006</v>
      </c>
      <c r="N5978" s="7" t="n">
        <v>122.3899994</v>
      </c>
      <c r="O5978" s="12" t="n">
        <v>1</v>
      </c>
    </row>
    <row r="5979" customFormat="false" ht="15" hidden="false" customHeight="true" outlineLevel="0" collapsed="false">
      <c r="A5979" s="6" t="n">
        <v>40176</v>
      </c>
      <c r="B5979" s="6" t="s">
        <v>19</v>
      </c>
      <c r="C5979" s="6" t="s">
        <v>49</v>
      </c>
      <c r="D5979" s="6" t="s">
        <v>31</v>
      </c>
      <c r="E5979" s="6" t="s">
        <v>56</v>
      </c>
      <c r="F5979" s="6" t="s">
        <v>33</v>
      </c>
      <c r="G5979" s="6" t="s">
        <v>44</v>
      </c>
      <c r="H5979" s="6" t="n">
        <v>4</v>
      </c>
      <c r="I5979" s="7" t="n">
        <v>59.99000168</v>
      </c>
      <c r="J5979" s="6" t="n">
        <v>2</v>
      </c>
      <c r="K5979" s="7" t="n">
        <v>119.9800034</v>
      </c>
      <c r="L5979" s="7" t="n">
        <v>0</v>
      </c>
      <c r="M5979" s="8" t="n">
        <v>0</v>
      </c>
      <c r="N5979" s="7" t="n">
        <v>-179.9700012</v>
      </c>
      <c r="O5979" s="9" t="n">
        <v>0</v>
      </c>
    </row>
    <row r="5980" customFormat="false" ht="15" hidden="false" customHeight="true" outlineLevel="0" collapsed="false">
      <c r="A5980" s="6" t="n">
        <v>46971</v>
      </c>
      <c r="B5980" s="6" t="s">
        <v>19</v>
      </c>
      <c r="C5980" s="6" t="s">
        <v>20</v>
      </c>
      <c r="D5980" s="6" t="s">
        <v>21</v>
      </c>
      <c r="E5980" s="6" t="s">
        <v>66</v>
      </c>
      <c r="F5980" s="6" t="s">
        <v>29</v>
      </c>
      <c r="G5980" s="6" t="s">
        <v>44</v>
      </c>
      <c r="H5980" s="6" t="n">
        <v>4</v>
      </c>
      <c r="I5980" s="7" t="n">
        <v>99.98999786</v>
      </c>
      <c r="J5980" s="6" t="n">
        <v>5</v>
      </c>
      <c r="K5980" s="7" t="n">
        <v>499.9500122</v>
      </c>
      <c r="L5980" s="7" t="n">
        <v>35</v>
      </c>
      <c r="M5980" s="8" t="n">
        <v>0.07</v>
      </c>
      <c r="N5980" s="7" t="n">
        <v>130.1900024</v>
      </c>
      <c r="O5980" s="9" t="n">
        <v>0</v>
      </c>
    </row>
    <row r="5981" customFormat="false" ht="15" hidden="false" customHeight="true" outlineLevel="0" collapsed="false">
      <c r="A5981" s="6" t="n">
        <v>58493</v>
      </c>
      <c r="B5981" s="6" t="s">
        <v>19</v>
      </c>
      <c r="C5981" s="6" t="s">
        <v>49</v>
      </c>
      <c r="D5981" s="6" t="s">
        <v>50</v>
      </c>
      <c r="E5981" s="6" t="s">
        <v>51</v>
      </c>
      <c r="F5981" s="6" t="s">
        <v>58</v>
      </c>
      <c r="G5981" s="6" t="s">
        <v>34</v>
      </c>
      <c r="H5981" s="6" t="n">
        <v>4</v>
      </c>
      <c r="I5981" s="7" t="n">
        <v>49.97999954</v>
      </c>
      <c r="J5981" s="6" t="n">
        <v>5</v>
      </c>
      <c r="K5981" s="7" t="n">
        <v>249.8999939</v>
      </c>
      <c r="L5981" s="7" t="n">
        <v>5</v>
      </c>
      <c r="M5981" s="8" t="n">
        <v>0.02</v>
      </c>
      <c r="N5981" s="7" t="n">
        <v>115.0999985</v>
      </c>
      <c r="O5981" s="9" t="n">
        <v>0</v>
      </c>
    </row>
    <row r="5982" customFormat="false" ht="15" hidden="false" customHeight="true" outlineLevel="0" collapsed="false">
      <c r="A5982" s="6" t="n">
        <v>53072</v>
      </c>
      <c r="B5982" s="6" t="s">
        <v>19</v>
      </c>
      <c r="C5982" s="6" t="s">
        <v>20</v>
      </c>
      <c r="D5982" s="6" t="s">
        <v>50</v>
      </c>
      <c r="E5982" s="6" t="s">
        <v>63</v>
      </c>
      <c r="F5982" s="6" t="s">
        <v>58</v>
      </c>
      <c r="G5982" s="6" t="s">
        <v>24</v>
      </c>
      <c r="H5982" s="6" t="n">
        <v>4</v>
      </c>
      <c r="I5982" s="7" t="n">
        <v>49.97999954</v>
      </c>
      <c r="J5982" s="6" t="n">
        <v>5</v>
      </c>
      <c r="K5982" s="7" t="n">
        <v>249.8999939</v>
      </c>
      <c r="L5982" s="7" t="n">
        <v>7.5</v>
      </c>
      <c r="M5982" s="8" t="n">
        <v>0.029999999</v>
      </c>
      <c r="N5982" s="7" t="n">
        <v>-51.63000107</v>
      </c>
      <c r="O5982" s="9" t="n">
        <v>0</v>
      </c>
    </row>
    <row r="5983" customFormat="false" ht="15" hidden="false" customHeight="true" outlineLevel="0" collapsed="false">
      <c r="A5983" s="6" t="n">
        <v>40038</v>
      </c>
      <c r="B5983" s="6" t="s">
        <v>19</v>
      </c>
      <c r="C5983" s="6" t="s">
        <v>20</v>
      </c>
      <c r="D5983" s="6" t="s">
        <v>31</v>
      </c>
      <c r="E5983" s="6" t="s">
        <v>62</v>
      </c>
      <c r="F5983" s="6" t="s">
        <v>40</v>
      </c>
      <c r="G5983" s="6" t="s">
        <v>44</v>
      </c>
      <c r="H5983" s="6" t="n">
        <v>4</v>
      </c>
      <c r="I5983" s="7" t="n">
        <v>399.980011</v>
      </c>
      <c r="J5983" s="6" t="n">
        <v>1</v>
      </c>
      <c r="K5983" s="7" t="n">
        <v>399.980011</v>
      </c>
      <c r="L5983" s="7" t="n">
        <v>60</v>
      </c>
      <c r="M5983" s="8" t="n">
        <v>0.150000006</v>
      </c>
      <c r="N5983" s="7" t="n">
        <v>163.1900024</v>
      </c>
      <c r="O5983" s="9" t="n">
        <v>0</v>
      </c>
    </row>
    <row r="5984" customFormat="false" ht="15" hidden="false" customHeight="true" outlineLevel="0" collapsed="false">
      <c r="A5984" s="6" t="n">
        <v>2404</v>
      </c>
      <c r="B5984" s="6" t="s">
        <v>26</v>
      </c>
      <c r="C5984" s="6" t="s">
        <v>20</v>
      </c>
      <c r="D5984" s="6" t="s">
        <v>50</v>
      </c>
      <c r="E5984" s="6" t="s">
        <v>51</v>
      </c>
      <c r="F5984" s="6" t="s">
        <v>57</v>
      </c>
      <c r="G5984" s="6" t="s">
        <v>34</v>
      </c>
      <c r="H5984" s="6" t="n">
        <v>1</v>
      </c>
      <c r="I5984" s="7" t="n">
        <v>50</v>
      </c>
      <c r="J5984" s="6" t="n">
        <v>1</v>
      </c>
      <c r="K5984" s="7" t="n">
        <v>50</v>
      </c>
      <c r="L5984" s="7" t="n">
        <v>5</v>
      </c>
      <c r="M5984" s="8" t="n">
        <v>0.100000001</v>
      </c>
      <c r="N5984" s="7" t="n">
        <v>16.20000076</v>
      </c>
      <c r="O5984" s="12" t="n">
        <v>1</v>
      </c>
    </row>
    <row r="5985" customFormat="false" ht="15" hidden="false" customHeight="true" outlineLevel="0" collapsed="false">
      <c r="A5985" s="6" t="n">
        <v>62135</v>
      </c>
      <c r="B5985" s="6" t="s">
        <v>19</v>
      </c>
      <c r="C5985" s="6" t="s">
        <v>20</v>
      </c>
      <c r="D5985" s="6" t="s">
        <v>21</v>
      </c>
      <c r="E5985" s="6" t="s">
        <v>22</v>
      </c>
      <c r="F5985" s="6" t="s">
        <v>57</v>
      </c>
      <c r="G5985" s="6" t="s">
        <v>34</v>
      </c>
      <c r="H5985" s="6" t="n">
        <v>4</v>
      </c>
      <c r="I5985" s="7" t="n">
        <v>50</v>
      </c>
      <c r="J5985" s="6" t="n">
        <v>5</v>
      </c>
      <c r="K5985" s="7" t="n">
        <v>250</v>
      </c>
      <c r="L5985" s="7" t="n">
        <v>32.5</v>
      </c>
      <c r="M5985" s="8" t="n">
        <v>0.129999995</v>
      </c>
      <c r="N5985" s="7" t="n">
        <v>-337.1300049</v>
      </c>
      <c r="O5985" s="12" t="n">
        <v>1</v>
      </c>
    </row>
    <row r="5986" customFormat="false" ht="15" hidden="false" customHeight="true" outlineLevel="0" collapsed="false">
      <c r="A5986" s="6" t="n">
        <v>46349</v>
      </c>
      <c r="B5986" s="6" t="s">
        <v>19</v>
      </c>
      <c r="C5986" s="6" t="s">
        <v>37</v>
      </c>
      <c r="D5986" s="6" t="s">
        <v>21</v>
      </c>
      <c r="E5986" s="6" t="s">
        <v>66</v>
      </c>
      <c r="F5986" s="6" t="s">
        <v>75</v>
      </c>
      <c r="G5986" s="6" t="s">
        <v>24</v>
      </c>
      <c r="H5986" s="6" t="n">
        <v>4</v>
      </c>
      <c r="I5986" s="7" t="n">
        <v>299.980011</v>
      </c>
      <c r="J5986" s="6" t="n">
        <v>1</v>
      </c>
      <c r="K5986" s="7" t="n">
        <v>299.980011</v>
      </c>
      <c r="L5986" s="7" t="n">
        <v>51</v>
      </c>
      <c r="M5986" s="8" t="n">
        <v>0.170000002</v>
      </c>
      <c r="N5986" s="7" t="n">
        <v>24.89999962</v>
      </c>
      <c r="O5986" s="12" t="n">
        <v>1</v>
      </c>
    </row>
    <row r="5987" customFormat="false" ht="15" hidden="false" customHeight="true" outlineLevel="0" collapsed="false">
      <c r="A5987" s="6" t="n">
        <v>46096</v>
      </c>
      <c r="B5987" s="6" t="s">
        <v>46</v>
      </c>
      <c r="C5987" s="6" t="s">
        <v>37</v>
      </c>
      <c r="D5987" s="6" t="s">
        <v>27</v>
      </c>
      <c r="E5987" s="6" t="s">
        <v>79</v>
      </c>
      <c r="F5987" s="6" t="s">
        <v>40</v>
      </c>
      <c r="G5987" s="6" t="s">
        <v>34</v>
      </c>
      <c r="H5987" s="6" t="n">
        <v>2</v>
      </c>
      <c r="I5987" s="7" t="n">
        <v>399.980011</v>
      </c>
      <c r="J5987" s="6" t="n">
        <v>1</v>
      </c>
      <c r="K5987" s="7" t="n">
        <v>399.980011</v>
      </c>
      <c r="L5987" s="7" t="n">
        <v>4</v>
      </c>
      <c r="M5987" s="8" t="n">
        <v>0.01</v>
      </c>
      <c r="N5987" s="7" t="n">
        <v>143.7400055</v>
      </c>
      <c r="O5987" s="9" t="n">
        <v>0</v>
      </c>
    </row>
    <row r="5988" customFormat="false" ht="15" hidden="false" customHeight="true" outlineLevel="0" collapsed="false">
      <c r="A5988" s="6" t="n">
        <v>493</v>
      </c>
      <c r="B5988" s="6" t="s">
        <v>46</v>
      </c>
      <c r="C5988" s="6" t="s">
        <v>37</v>
      </c>
      <c r="D5988" s="6" t="s">
        <v>50</v>
      </c>
      <c r="E5988" s="6" t="s">
        <v>63</v>
      </c>
      <c r="F5988" s="6" t="s">
        <v>40</v>
      </c>
      <c r="G5988" s="6" t="s">
        <v>34</v>
      </c>
      <c r="H5988" s="6" t="n">
        <v>2</v>
      </c>
      <c r="I5988" s="7" t="n">
        <v>399.980011</v>
      </c>
      <c r="J5988" s="6" t="n">
        <v>1</v>
      </c>
      <c r="K5988" s="7" t="n">
        <v>399.980011</v>
      </c>
      <c r="L5988" s="7" t="n">
        <v>20</v>
      </c>
      <c r="M5988" s="8" t="n">
        <v>0.050000001</v>
      </c>
      <c r="N5988" s="7" t="n">
        <v>102.5899963</v>
      </c>
      <c r="O5988" s="12" t="n">
        <v>1</v>
      </c>
    </row>
    <row r="5989" customFormat="false" ht="15" hidden="false" customHeight="true" outlineLevel="0" collapsed="false">
      <c r="A5989" s="6" t="n">
        <v>59415</v>
      </c>
      <c r="B5989" s="6" t="s">
        <v>46</v>
      </c>
      <c r="C5989" s="6" t="s">
        <v>49</v>
      </c>
      <c r="D5989" s="6" t="s">
        <v>50</v>
      </c>
      <c r="E5989" s="6" t="s">
        <v>51</v>
      </c>
      <c r="F5989" s="6" t="s">
        <v>23</v>
      </c>
      <c r="G5989" s="6" t="s">
        <v>34</v>
      </c>
      <c r="H5989" s="6" t="n">
        <v>2</v>
      </c>
      <c r="I5989" s="7" t="n">
        <v>129.9900055</v>
      </c>
      <c r="J5989" s="6" t="n">
        <v>1</v>
      </c>
      <c r="K5989" s="7" t="n">
        <v>129.9900055</v>
      </c>
      <c r="L5989" s="7" t="n">
        <v>5.199999809</v>
      </c>
      <c r="M5989" s="8" t="n">
        <v>0.039999999</v>
      </c>
      <c r="N5989" s="7" t="n">
        <v>-6.239999771</v>
      </c>
      <c r="O5989" s="12" t="n">
        <v>1</v>
      </c>
    </row>
    <row r="5990" customFormat="false" ht="15" hidden="false" customHeight="true" outlineLevel="0" collapsed="false">
      <c r="A5990" s="6" t="n">
        <v>26194</v>
      </c>
      <c r="B5990" s="6" t="s">
        <v>19</v>
      </c>
      <c r="C5990" s="6" t="s">
        <v>37</v>
      </c>
      <c r="D5990" s="6" t="s">
        <v>27</v>
      </c>
      <c r="E5990" s="6" t="s">
        <v>42</v>
      </c>
      <c r="F5990" s="6" t="s">
        <v>40</v>
      </c>
      <c r="G5990" s="6" t="s">
        <v>24</v>
      </c>
      <c r="H5990" s="6" t="n">
        <v>4</v>
      </c>
      <c r="I5990" s="7" t="n">
        <v>399.980011</v>
      </c>
      <c r="J5990" s="6" t="n">
        <v>1</v>
      </c>
      <c r="K5990" s="7" t="n">
        <v>399.980011</v>
      </c>
      <c r="L5990" s="7" t="n">
        <v>64</v>
      </c>
      <c r="M5990" s="8" t="n">
        <v>0.159999996</v>
      </c>
      <c r="N5990" s="7" t="n">
        <v>-257.7000122</v>
      </c>
      <c r="O5990" s="12" t="n">
        <v>1</v>
      </c>
    </row>
    <row r="5991" customFormat="false" ht="15" hidden="false" customHeight="true" outlineLevel="0" collapsed="false">
      <c r="A5991" s="6" t="n">
        <v>21850</v>
      </c>
      <c r="B5991" s="6" t="s">
        <v>19</v>
      </c>
      <c r="C5991" s="6" t="s">
        <v>37</v>
      </c>
      <c r="D5991" s="6" t="s">
        <v>27</v>
      </c>
      <c r="E5991" s="6" t="s">
        <v>54</v>
      </c>
      <c r="F5991" s="6" t="s">
        <v>71</v>
      </c>
      <c r="G5991" s="6" t="s">
        <v>47</v>
      </c>
      <c r="H5991" s="6" t="n">
        <v>4</v>
      </c>
      <c r="I5991" s="7" t="n">
        <v>199.9900055</v>
      </c>
      <c r="J5991" s="6" t="n">
        <v>1</v>
      </c>
      <c r="K5991" s="7" t="n">
        <v>199.9900055</v>
      </c>
      <c r="L5991" s="7" t="n">
        <v>30</v>
      </c>
      <c r="M5991" s="8" t="n">
        <v>0.150000006</v>
      </c>
      <c r="N5991" s="7" t="n">
        <v>59.5</v>
      </c>
      <c r="O5991" s="12" t="n">
        <v>1</v>
      </c>
    </row>
    <row r="5992" customFormat="false" ht="15" hidden="false" customHeight="true" outlineLevel="0" collapsed="false">
      <c r="A5992" s="6" t="n">
        <v>10564</v>
      </c>
      <c r="B5992" s="6" t="s">
        <v>19</v>
      </c>
      <c r="C5992" s="6" t="s">
        <v>20</v>
      </c>
      <c r="D5992" s="6" t="s">
        <v>21</v>
      </c>
      <c r="E5992" s="6" t="s">
        <v>22</v>
      </c>
      <c r="F5992" s="6" t="s">
        <v>58</v>
      </c>
      <c r="G5992" s="6" t="s">
        <v>47</v>
      </c>
      <c r="H5992" s="6" t="n">
        <v>4</v>
      </c>
      <c r="I5992" s="7" t="n">
        <v>49.97999954</v>
      </c>
      <c r="J5992" s="6" t="n">
        <v>5</v>
      </c>
      <c r="K5992" s="7" t="n">
        <v>249.8999939</v>
      </c>
      <c r="L5992" s="7" t="n">
        <v>7.5</v>
      </c>
      <c r="M5992" s="8" t="n">
        <v>0.029999999</v>
      </c>
      <c r="N5992" s="7" t="n">
        <v>50.90000153</v>
      </c>
      <c r="O5992" s="12" t="n">
        <v>1</v>
      </c>
    </row>
    <row r="5993" customFormat="false" ht="15" hidden="false" customHeight="true" outlineLevel="0" collapsed="false">
      <c r="A5993" s="6" t="n">
        <v>42311</v>
      </c>
      <c r="B5993" s="6" t="s">
        <v>19</v>
      </c>
      <c r="C5993" s="6" t="s">
        <v>49</v>
      </c>
      <c r="D5993" s="6" t="s">
        <v>38</v>
      </c>
      <c r="E5993" s="6" t="s">
        <v>70</v>
      </c>
      <c r="F5993" s="6" t="s">
        <v>58</v>
      </c>
      <c r="G5993" s="6" t="s">
        <v>44</v>
      </c>
      <c r="H5993" s="6" t="n">
        <v>4</v>
      </c>
      <c r="I5993" s="7" t="n">
        <v>49.97999954</v>
      </c>
      <c r="J5993" s="6" t="n">
        <v>1</v>
      </c>
      <c r="K5993" s="7" t="n">
        <v>49.97999954</v>
      </c>
      <c r="L5993" s="7" t="n">
        <v>1.5</v>
      </c>
      <c r="M5993" s="8" t="n">
        <v>0.029999999</v>
      </c>
      <c r="N5993" s="7" t="n">
        <v>8.729999542</v>
      </c>
      <c r="O5993" s="9" t="n">
        <v>0</v>
      </c>
    </row>
    <row r="5994" customFormat="false" ht="15" hidden="false" customHeight="true" outlineLevel="0" collapsed="false">
      <c r="A5994" s="6" t="n">
        <v>15987</v>
      </c>
      <c r="B5994" s="6" t="s">
        <v>26</v>
      </c>
      <c r="C5994" s="6" t="s">
        <v>37</v>
      </c>
      <c r="D5994" s="6" t="s">
        <v>21</v>
      </c>
      <c r="E5994" s="6" t="s">
        <v>65</v>
      </c>
      <c r="F5994" s="6" t="s">
        <v>23</v>
      </c>
      <c r="G5994" s="6" t="s">
        <v>24</v>
      </c>
      <c r="H5994" s="6" t="n">
        <v>1</v>
      </c>
      <c r="I5994" s="7" t="n">
        <v>129.9900055</v>
      </c>
      <c r="J5994" s="6" t="n">
        <v>1</v>
      </c>
      <c r="K5994" s="7" t="n">
        <v>129.9900055</v>
      </c>
      <c r="L5994" s="7" t="n">
        <v>5.199999809</v>
      </c>
      <c r="M5994" s="8" t="n">
        <v>0.039999999</v>
      </c>
      <c r="N5994" s="7" t="n">
        <v>56.15999985</v>
      </c>
      <c r="O5994" s="12" t="n">
        <v>1</v>
      </c>
    </row>
    <row r="5995" customFormat="false" ht="15" hidden="false" customHeight="true" outlineLevel="0" collapsed="false">
      <c r="A5995" s="6" t="n">
        <v>40545</v>
      </c>
      <c r="B5995" s="6" t="s">
        <v>19</v>
      </c>
      <c r="C5995" s="6" t="s">
        <v>20</v>
      </c>
      <c r="D5995" s="6" t="s">
        <v>31</v>
      </c>
      <c r="E5995" s="6" t="s">
        <v>32</v>
      </c>
      <c r="F5995" s="6" t="s">
        <v>58</v>
      </c>
      <c r="G5995" s="6" t="s">
        <v>34</v>
      </c>
      <c r="H5995" s="6" t="n">
        <v>4</v>
      </c>
      <c r="I5995" s="7" t="n">
        <v>49.97999954</v>
      </c>
      <c r="J5995" s="6" t="n">
        <v>4</v>
      </c>
      <c r="K5995" s="7" t="n">
        <v>199.9199982</v>
      </c>
      <c r="L5995" s="7" t="n">
        <v>39.97999954</v>
      </c>
      <c r="M5995" s="8" t="n">
        <v>0.200000003</v>
      </c>
      <c r="N5995" s="7" t="n">
        <v>62.38000107</v>
      </c>
      <c r="O5995" s="12" t="n">
        <v>1</v>
      </c>
    </row>
    <row r="5996" customFormat="false" ht="15" hidden="false" customHeight="true" outlineLevel="0" collapsed="false">
      <c r="A5996" s="6" t="n">
        <v>59866</v>
      </c>
      <c r="B5996" s="6" t="s">
        <v>19</v>
      </c>
      <c r="C5996" s="6" t="s">
        <v>49</v>
      </c>
      <c r="D5996" s="6" t="s">
        <v>50</v>
      </c>
      <c r="E5996" s="6" t="s">
        <v>63</v>
      </c>
      <c r="F5996" s="6" t="s">
        <v>29</v>
      </c>
      <c r="G5996" s="6" t="s">
        <v>24</v>
      </c>
      <c r="H5996" s="6" t="n">
        <v>4</v>
      </c>
      <c r="I5996" s="7" t="n">
        <v>99.98999786</v>
      </c>
      <c r="J5996" s="6" t="n">
        <v>5</v>
      </c>
      <c r="K5996" s="7" t="n">
        <v>499.9500122</v>
      </c>
      <c r="L5996" s="7" t="n">
        <v>84.98999786</v>
      </c>
      <c r="M5996" s="8" t="n">
        <v>0.170000002</v>
      </c>
      <c r="N5996" s="7" t="n">
        <v>199.1799927</v>
      </c>
      <c r="O5996" s="9" t="n">
        <v>0</v>
      </c>
    </row>
    <row r="5997" customFormat="false" ht="15" hidden="false" customHeight="true" outlineLevel="0" collapsed="false">
      <c r="A5997" s="6" t="n">
        <v>23308</v>
      </c>
      <c r="B5997" s="6" t="s">
        <v>46</v>
      </c>
      <c r="C5997" s="6" t="s">
        <v>37</v>
      </c>
      <c r="D5997" s="6" t="s">
        <v>27</v>
      </c>
      <c r="E5997" s="6" t="s">
        <v>28</v>
      </c>
      <c r="F5997" s="6" t="s">
        <v>33</v>
      </c>
      <c r="G5997" s="6" t="s">
        <v>24</v>
      </c>
      <c r="H5997" s="6" t="n">
        <v>2</v>
      </c>
      <c r="I5997" s="7" t="n">
        <v>59.99000168</v>
      </c>
      <c r="J5997" s="6" t="n">
        <v>2</v>
      </c>
      <c r="K5997" s="7" t="n">
        <v>119.9800034</v>
      </c>
      <c r="L5997" s="7" t="n">
        <v>24</v>
      </c>
      <c r="M5997" s="8" t="n">
        <v>0.200000003</v>
      </c>
      <c r="N5997" s="7" t="n">
        <v>-26.39999962</v>
      </c>
      <c r="O5997" s="12" t="n">
        <v>1</v>
      </c>
    </row>
    <row r="5998" customFormat="false" ht="15" hidden="false" customHeight="true" outlineLevel="0" collapsed="false">
      <c r="A5998" s="6" t="n">
        <v>32484</v>
      </c>
      <c r="B5998" s="6" t="s">
        <v>19</v>
      </c>
      <c r="C5998" s="6" t="s">
        <v>37</v>
      </c>
      <c r="D5998" s="6" t="s">
        <v>31</v>
      </c>
      <c r="E5998" s="6" t="s">
        <v>56</v>
      </c>
      <c r="F5998" s="6" t="s">
        <v>33</v>
      </c>
      <c r="G5998" s="6" t="s">
        <v>34</v>
      </c>
      <c r="H5998" s="6" t="n">
        <v>4</v>
      </c>
      <c r="I5998" s="7" t="n">
        <v>59.99000168</v>
      </c>
      <c r="J5998" s="6" t="n">
        <v>1</v>
      </c>
      <c r="K5998" s="7" t="n">
        <v>59.99000168</v>
      </c>
      <c r="L5998" s="7" t="n">
        <v>12</v>
      </c>
      <c r="M5998" s="8" t="n">
        <v>0.200000003</v>
      </c>
      <c r="N5998" s="7" t="n">
        <v>13.92000008</v>
      </c>
      <c r="O5998" s="12" t="n">
        <v>1</v>
      </c>
    </row>
    <row r="5999" customFormat="false" ht="15" hidden="false" customHeight="true" outlineLevel="0" collapsed="false">
      <c r="A5999" s="6" t="n">
        <v>40570</v>
      </c>
      <c r="B5999" s="6" t="s">
        <v>19</v>
      </c>
      <c r="C5999" s="6" t="s">
        <v>49</v>
      </c>
      <c r="D5999" s="6" t="s">
        <v>31</v>
      </c>
      <c r="E5999" s="6" t="s">
        <v>86</v>
      </c>
      <c r="F5999" s="6" t="s">
        <v>57</v>
      </c>
      <c r="G5999" s="6" t="s">
        <v>47</v>
      </c>
      <c r="H5999" s="6" t="n">
        <v>4</v>
      </c>
      <c r="I5999" s="7" t="n">
        <v>50</v>
      </c>
      <c r="J5999" s="6" t="n">
        <v>4</v>
      </c>
      <c r="K5999" s="7" t="n">
        <v>200</v>
      </c>
      <c r="L5999" s="7" t="n">
        <v>6</v>
      </c>
      <c r="M5999" s="8" t="n">
        <v>0.029999999</v>
      </c>
      <c r="N5999" s="7" t="n">
        <v>63.04999924</v>
      </c>
      <c r="O5999" s="12" t="n">
        <v>1</v>
      </c>
    </row>
    <row r="6000" customFormat="false" ht="15" hidden="false" customHeight="true" outlineLevel="0" collapsed="false">
      <c r="A6000" s="6" t="n">
        <v>18875</v>
      </c>
      <c r="B6000" s="6" t="s">
        <v>19</v>
      </c>
      <c r="C6000" s="6" t="s">
        <v>20</v>
      </c>
      <c r="D6000" s="6" t="s">
        <v>21</v>
      </c>
      <c r="E6000" s="6" t="s">
        <v>22</v>
      </c>
      <c r="F6000" s="6" t="s">
        <v>71</v>
      </c>
      <c r="G6000" s="6" t="s">
        <v>44</v>
      </c>
      <c r="H6000" s="6" t="n">
        <v>4</v>
      </c>
      <c r="I6000" s="7" t="n">
        <v>199.9900055</v>
      </c>
      <c r="J6000" s="6" t="n">
        <v>1</v>
      </c>
      <c r="K6000" s="7" t="n">
        <v>199.9900055</v>
      </c>
      <c r="L6000" s="7" t="n">
        <v>10</v>
      </c>
      <c r="M6000" s="8" t="n">
        <v>0.050000001</v>
      </c>
      <c r="N6000" s="7" t="n">
        <v>-126.7200012</v>
      </c>
      <c r="O6000" s="12" t="n">
        <v>1</v>
      </c>
    </row>
    <row r="6001" customFormat="false" ht="15" hidden="false" customHeight="true" outlineLevel="0" collapsed="false">
      <c r="A6001" s="6" t="n">
        <v>61475</v>
      </c>
      <c r="B6001" s="6" t="s">
        <v>46</v>
      </c>
      <c r="C6001" s="6" t="s">
        <v>37</v>
      </c>
      <c r="D6001" s="6" t="s">
        <v>50</v>
      </c>
      <c r="E6001" s="6" t="s">
        <v>63</v>
      </c>
      <c r="F6001" s="6" t="s">
        <v>33</v>
      </c>
      <c r="G6001" s="6" t="s">
        <v>44</v>
      </c>
      <c r="H6001" s="6" t="n">
        <v>2</v>
      </c>
      <c r="I6001" s="7" t="n">
        <v>59.99000168</v>
      </c>
      <c r="J6001" s="6" t="n">
        <v>1</v>
      </c>
      <c r="K6001" s="7" t="n">
        <v>59.99000168</v>
      </c>
      <c r="L6001" s="7" t="n">
        <v>0</v>
      </c>
      <c r="M6001" s="8" t="n">
        <v>0</v>
      </c>
      <c r="N6001" s="7" t="n">
        <v>27</v>
      </c>
      <c r="O6001" s="12" t="n">
        <v>1</v>
      </c>
    </row>
    <row r="6002" customFormat="false" ht="15" hidden="false" customHeight="true" outlineLevel="0" collapsed="false">
      <c r="A6002" s="6" t="n">
        <v>41606</v>
      </c>
      <c r="B6002" s="6" t="s">
        <v>19</v>
      </c>
      <c r="C6002" s="6" t="s">
        <v>37</v>
      </c>
      <c r="D6002" s="6" t="s">
        <v>21</v>
      </c>
      <c r="E6002" s="6" t="s">
        <v>66</v>
      </c>
      <c r="F6002" s="6" t="s">
        <v>23</v>
      </c>
      <c r="G6002" s="6" t="s">
        <v>34</v>
      </c>
      <c r="H6002" s="6" t="n">
        <v>4</v>
      </c>
      <c r="I6002" s="7" t="n">
        <v>129.9900055</v>
      </c>
      <c r="J6002" s="6" t="n">
        <v>1</v>
      </c>
      <c r="K6002" s="7" t="n">
        <v>129.9900055</v>
      </c>
      <c r="L6002" s="7" t="n">
        <v>11.69999981</v>
      </c>
      <c r="M6002" s="8" t="n">
        <v>0.090000004</v>
      </c>
      <c r="N6002" s="7" t="n">
        <v>-66.23999786</v>
      </c>
      <c r="O6002" s="9" t="n">
        <v>0</v>
      </c>
    </row>
    <row r="6003" customFormat="false" ht="15" hidden="false" customHeight="true" outlineLevel="0" collapsed="false">
      <c r="A6003" s="6" t="n">
        <v>30405</v>
      </c>
      <c r="B6003" s="6" t="s">
        <v>36</v>
      </c>
      <c r="C6003" s="6" t="s">
        <v>20</v>
      </c>
      <c r="D6003" s="6" t="s">
        <v>27</v>
      </c>
      <c r="E6003" s="6" t="s">
        <v>42</v>
      </c>
      <c r="F6003" s="6" t="s">
        <v>40</v>
      </c>
      <c r="G6003" s="6" t="s">
        <v>34</v>
      </c>
      <c r="H6003" s="6" t="n">
        <v>0</v>
      </c>
      <c r="I6003" s="7" t="n">
        <v>399.980011</v>
      </c>
      <c r="J6003" s="6" t="n">
        <v>1</v>
      </c>
      <c r="K6003" s="7" t="n">
        <v>399.980011</v>
      </c>
      <c r="L6003" s="7" t="n">
        <v>64</v>
      </c>
      <c r="M6003" s="8" t="n">
        <v>0.159999996</v>
      </c>
      <c r="N6003" s="7" t="n">
        <v>-571.1699829</v>
      </c>
      <c r="O6003" s="12" t="n">
        <v>1</v>
      </c>
    </row>
    <row r="6004" customFormat="false" ht="15" hidden="false" customHeight="true" outlineLevel="0" collapsed="false">
      <c r="A6004" s="6" t="n">
        <v>48610</v>
      </c>
      <c r="B6004" s="6" t="s">
        <v>19</v>
      </c>
      <c r="C6004" s="6" t="s">
        <v>37</v>
      </c>
      <c r="D6004" s="6" t="s">
        <v>27</v>
      </c>
      <c r="E6004" s="6" t="s">
        <v>79</v>
      </c>
      <c r="F6004" s="6" t="s">
        <v>33</v>
      </c>
      <c r="G6004" s="6" t="s">
        <v>47</v>
      </c>
      <c r="H6004" s="6" t="n">
        <v>4</v>
      </c>
      <c r="I6004" s="7" t="n">
        <v>59.99000168</v>
      </c>
      <c r="J6004" s="6" t="n">
        <v>1</v>
      </c>
      <c r="K6004" s="7" t="n">
        <v>59.99000168</v>
      </c>
      <c r="L6004" s="7" t="n">
        <v>1.200000048</v>
      </c>
      <c r="M6004" s="8" t="n">
        <v>0.02</v>
      </c>
      <c r="N6004" s="7" t="n">
        <v>15.28999996</v>
      </c>
      <c r="O6004" s="12" t="n">
        <v>1</v>
      </c>
    </row>
    <row r="6005" customFormat="false" ht="15" hidden="false" customHeight="true" outlineLevel="0" collapsed="false">
      <c r="A6005" s="6" t="n">
        <v>8969</v>
      </c>
      <c r="B6005" s="6" t="s">
        <v>19</v>
      </c>
      <c r="C6005" s="6" t="s">
        <v>37</v>
      </c>
      <c r="D6005" s="6" t="s">
        <v>50</v>
      </c>
      <c r="E6005" s="6" t="s">
        <v>51</v>
      </c>
      <c r="F6005" s="6" t="s">
        <v>106</v>
      </c>
      <c r="G6005" s="6" t="s">
        <v>24</v>
      </c>
      <c r="H6005" s="6" t="n">
        <v>4</v>
      </c>
      <c r="I6005" s="7" t="n">
        <v>54.97000122</v>
      </c>
      <c r="J6005" s="6" t="n">
        <v>3</v>
      </c>
      <c r="K6005" s="7" t="n">
        <v>164.9100037</v>
      </c>
      <c r="L6005" s="7" t="n">
        <v>11.53999996</v>
      </c>
      <c r="M6005" s="8" t="n">
        <v>0.07</v>
      </c>
      <c r="N6005" s="7" t="n">
        <v>-46.00999832</v>
      </c>
      <c r="O6005" s="12" t="n">
        <v>1</v>
      </c>
    </row>
    <row r="6006" customFormat="false" ht="15" hidden="false" customHeight="true" outlineLevel="0" collapsed="false">
      <c r="A6006" s="6" t="n">
        <v>8103</v>
      </c>
      <c r="B6006" s="6" t="s">
        <v>46</v>
      </c>
      <c r="C6006" s="6" t="s">
        <v>37</v>
      </c>
      <c r="D6006" s="6" t="s">
        <v>50</v>
      </c>
      <c r="E6006" s="6" t="s">
        <v>51</v>
      </c>
      <c r="F6006" s="6" t="s">
        <v>73</v>
      </c>
      <c r="G6006" s="6" t="s">
        <v>24</v>
      </c>
      <c r="H6006" s="6" t="n">
        <v>2</v>
      </c>
      <c r="I6006" s="7" t="n">
        <v>39.99000168</v>
      </c>
      <c r="J6006" s="6" t="n">
        <v>5</v>
      </c>
      <c r="K6006" s="7" t="n">
        <v>199.9499969</v>
      </c>
      <c r="L6006" s="7" t="n">
        <v>2</v>
      </c>
      <c r="M6006" s="8" t="n">
        <v>0.01</v>
      </c>
      <c r="N6006" s="7" t="n">
        <v>4.949999809</v>
      </c>
      <c r="O6006" s="12" t="n">
        <v>1</v>
      </c>
    </row>
    <row r="6007" customFormat="false" ht="15" hidden="false" customHeight="true" outlineLevel="0" collapsed="false">
      <c r="A6007" s="6" t="n">
        <v>14243</v>
      </c>
      <c r="B6007" s="6" t="s">
        <v>26</v>
      </c>
      <c r="C6007" s="6" t="s">
        <v>49</v>
      </c>
      <c r="D6007" s="6" t="s">
        <v>21</v>
      </c>
      <c r="E6007" s="6" t="s">
        <v>65</v>
      </c>
      <c r="F6007" s="6" t="s">
        <v>29</v>
      </c>
      <c r="G6007" s="6" t="s">
        <v>24</v>
      </c>
      <c r="H6007" s="6" t="n">
        <v>1</v>
      </c>
      <c r="I6007" s="7" t="n">
        <v>99.98999786</v>
      </c>
      <c r="J6007" s="6" t="n">
        <v>1</v>
      </c>
      <c r="K6007" s="7" t="n">
        <v>99.98999786</v>
      </c>
      <c r="L6007" s="7" t="n">
        <v>4</v>
      </c>
      <c r="M6007" s="8" t="n">
        <v>0.039999999</v>
      </c>
      <c r="N6007" s="7" t="n">
        <v>27.84000015</v>
      </c>
      <c r="O6007" s="12" t="n">
        <v>1</v>
      </c>
    </row>
    <row r="6008" customFormat="false" ht="15" hidden="false" customHeight="true" outlineLevel="0" collapsed="false">
      <c r="A6008" s="6" t="n">
        <v>40361</v>
      </c>
      <c r="B6008" s="6" t="s">
        <v>46</v>
      </c>
      <c r="C6008" s="6" t="s">
        <v>37</v>
      </c>
      <c r="D6008" s="6" t="s">
        <v>31</v>
      </c>
      <c r="E6008" s="6" t="s">
        <v>62</v>
      </c>
      <c r="F6008" s="6" t="s">
        <v>57</v>
      </c>
      <c r="G6008" s="6" t="s">
        <v>47</v>
      </c>
      <c r="H6008" s="6" t="n">
        <v>2</v>
      </c>
      <c r="I6008" s="7" t="n">
        <v>50</v>
      </c>
      <c r="J6008" s="6" t="n">
        <v>5</v>
      </c>
      <c r="K6008" s="7" t="n">
        <v>250</v>
      </c>
      <c r="L6008" s="7" t="n">
        <v>12.5</v>
      </c>
      <c r="M6008" s="8" t="n">
        <v>0.050000001</v>
      </c>
      <c r="N6008" s="7" t="n">
        <v>111.6299973</v>
      </c>
      <c r="O6008" s="9" t="n">
        <v>0</v>
      </c>
    </row>
    <row r="6009" customFormat="false" ht="15" hidden="false" customHeight="true" outlineLevel="0" collapsed="false">
      <c r="A6009" s="6" t="n">
        <v>32317</v>
      </c>
      <c r="B6009" s="6" t="s">
        <v>19</v>
      </c>
      <c r="C6009" s="6" t="s">
        <v>37</v>
      </c>
      <c r="D6009" s="6" t="s">
        <v>31</v>
      </c>
      <c r="E6009" s="6" t="s">
        <v>32</v>
      </c>
      <c r="F6009" s="6" t="s">
        <v>57</v>
      </c>
      <c r="G6009" s="6" t="s">
        <v>44</v>
      </c>
      <c r="H6009" s="6" t="n">
        <v>4</v>
      </c>
      <c r="I6009" s="7" t="n">
        <v>50</v>
      </c>
      <c r="J6009" s="6" t="n">
        <v>5</v>
      </c>
      <c r="K6009" s="7" t="n">
        <v>250</v>
      </c>
      <c r="L6009" s="7" t="n">
        <v>30</v>
      </c>
      <c r="M6009" s="8" t="n">
        <v>0.119999997</v>
      </c>
      <c r="N6009" s="7" t="n">
        <v>57.20000076</v>
      </c>
      <c r="O6009" s="9" t="n">
        <v>0</v>
      </c>
    </row>
    <row r="6010" customFormat="false" ht="15" hidden="false" customHeight="true" outlineLevel="0" collapsed="false">
      <c r="A6010" s="6" t="n">
        <v>25728</v>
      </c>
      <c r="B6010" s="6" t="s">
        <v>19</v>
      </c>
      <c r="C6010" s="6" t="s">
        <v>37</v>
      </c>
      <c r="D6010" s="6" t="s">
        <v>27</v>
      </c>
      <c r="E6010" s="6" t="s">
        <v>28</v>
      </c>
      <c r="F6010" s="6" t="s">
        <v>29</v>
      </c>
      <c r="G6010" s="6" t="s">
        <v>34</v>
      </c>
      <c r="H6010" s="6" t="n">
        <v>4</v>
      </c>
      <c r="I6010" s="7" t="n">
        <v>99.98999786</v>
      </c>
      <c r="J6010" s="6" t="n">
        <v>4</v>
      </c>
      <c r="K6010" s="7" t="n">
        <v>399.9599915</v>
      </c>
      <c r="L6010" s="7" t="n">
        <v>63.99000168</v>
      </c>
      <c r="M6010" s="8" t="n">
        <v>0.159999996</v>
      </c>
      <c r="N6010" s="7" t="n">
        <v>37.95999908</v>
      </c>
      <c r="O6010" s="9" t="n">
        <v>0</v>
      </c>
    </row>
    <row r="6011" customFormat="false" ht="15" hidden="false" customHeight="true" outlineLevel="0" collapsed="false">
      <c r="A6011" s="6" t="n">
        <v>45484</v>
      </c>
      <c r="B6011" s="6" t="s">
        <v>19</v>
      </c>
      <c r="C6011" s="6" t="s">
        <v>37</v>
      </c>
      <c r="D6011" s="6" t="s">
        <v>38</v>
      </c>
      <c r="E6011" s="6" t="s">
        <v>39</v>
      </c>
      <c r="F6011" s="6" t="s">
        <v>23</v>
      </c>
      <c r="G6011" s="6" t="s">
        <v>44</v>
      </c>
      <c r="H6011" s="6" t="n">
        <v>4</v>
      </c>
      <c r="I6011" s="7" t="n">
        <v>129.9900055</v>
      </c>
      <c r="J6011" s="6" t="n">
        <v>1</v>
      </c>
      <c r="K6011" s="7" t="n">
        <v>129.9900055</v>
      </c>
      <c r="L6011" s="7" t="n">
        <v>16.89999962</v>
      </c>
      <c r="M6011" s="8" t="n">
        <v>0.129999995</v>
      </c>
      <c r="N6011" s="7" t="n">
        <v>52.02000046</v>
      </c>
      <c r="O6011" s="12" t="n">
        <v>1</v>
      </c>
    </row>
    <row r="6012" customFormat="false" ht="15" hidden="false" customHeight="true" outlineLevel="0" collapsed="false">
      <c r="A6012" s="6" t="n">
        <v>9515</v>
      </c>
      <c r="B6012" s="6" t="s">
        <v>19</v>
      </c>
      <c r="C6012" s="6" t="s">
        <v>20</v>
      </c>
      <c r="D6012" s="6" t="s">
        <v>50</v>
      </c>
      <c r="E6012" s="6" t="s">
        <v>72</v>
      </c>
      <c r="F6012" s="6" t="s">
        <v>71</v>
      </c>
      <c r="G6012" s="6" t="s">
        <v>34</v>
      </c>
      <c r="H6012" s="6" t="n">
        <v>4</v>
      </c>
      <c r="I6012" s="7" t="n">
        <v>199.9900055</v>
      </c>
      <c r="J6012" s="6" t="n">
        <v>1</v>
      </c>
      <c r="K6012" s="7" t="n">
        <v>199.9900055</v>
      </c>
      <c r="L6012" s="7" t="n">
        <v>18</v>
      </c>
      <c r="M6012" s="8" t="n">
        <v>0.090000004</v>
      </c>
      <c r="N6012" s="7" t="n">
        <v>63.70000076</v>
      </c>
      <c r="O6012" s="12" t="n">
        <v>1</v>
      </c>
    </row>
    <row r="6013" customFormat="false" ht="15" hidden="false" customHeight="true" outlineLevel="0" collapsed="false">
      <c r="A6013" s="6" t="n">
        <v>53028</v>
      </c>
      <c r="B6013" s="6" t="s">
        <v>46</v>
      </c>
      <c r="C6013" s="6" t="s">
        <v>20</v>
      </c>
      <c r="D6013" s="6" t="s">
        <v>50</v>
      </c>
      <c r="E6013" s="6" t="s">
        <v>51</v>
      </c>
      <c r="F6013" s="6" t="s">
        <v>74</v>
      </c>
      <c r="G6013" s="6" t="s">
        <v>24</v>
      </c>
      <c r="H6013" s="6" t="n">
        <v>2</v>
      </c>
      <c r="I6013" s="7" t="n">
        <v>51.99000168</v>
      </c>
      <c r="J6013" s="6" t="n">
        <v>4</v>
      </c>
      <c r="K6013" s="7" t="n">
        <v>207.9600067</v>
      </c>
      <c r="L6013" s="7" t="n">
        <v>10.39999962</v>
      </c>
      <c r="M6013" s="8" t="n">
        <v>0.050000001</v>
      </c>
      <c r="N6013" s="7" t="n">
        <v>43.45999908</v>
      </c>
      <c r="O6013" s="12" t="n">
        <v>1</v>
      </c>
    </row>
    <row r="6014" customFormat="false" ht="15" hidden="false" customHeight="true" outlineLevel="0" collapsed="false">
      <c r="A6014" s="6" t="n">
        <v>70208</v>
      </c>
      <c r="B6014" s="6" t="s">
        <v>19</v>
      </c>
      <c r="C6014" s="6" t="s">
        <v>20</v>
      </c>
      <c r="D6014" s="6" t="s">
        <v>21</v>
      </c>
      <c r="E6014" s="6" t="s">
        <v>64</v>
      </c>
      <c r="F6014" s="6" t="s">
        <v>101</v>
      </c>
      <c r="G6014" s="6" t="s">
        <v>24</v>
      </c>
      <c r="H6014" s="6" t="n">
        <v>4</v>
      </c>
      <c r="I6014" s="7" t="n">
        <v>357.1000061</v>
      </c>
      <c r="J6014" s="6" t="n">
        <v>1</v>
      </c>
      <c r="K6014" s="7" t="n">
        <v>357.1000061</v>
      </c>
      <c r="L6014" s="7" t="n">
        <v>42.84999847</v>
      </c>
      <c r="M6014" s="8" t="n">
        <v>0.119999997</v>
      </c>
      <c r="N6014" s="7" t="n">
        <v>106.2200012</v>
      </c>
      <c r="O6014" s="9" t="n">
        <v>0</v>
      </c>
    </row>
    <row r="6015" customFormat="false" ht="15" hidden="false" customHeight="true" outlineLevel="0" collapsed="false">
      <c r="A6015" s="6" t="n">
        <v>57181</v>
      </c>
      <c r="B6015" s="6" t="s">
        <v>19</v>
      </c>
      <c r="C6015" s="6" t="s">
        <v>20</v>
      </c>
      <c r="D6015" s="6" t="s">
        <v>50</v>
      </c>
      <c r="E6015" s="6" t="s">
        <v>51</v>
      </c>
      <c r="F6015" s="6" t="s">
        <v>33</v>
      </c>
      <c r="G6015" s="6" t="s">
        <v>24</v>
      </c>
      <c r="H6015" s="6" t="n">
        <v>4</v>
      </c>
      <c r="I6015" s="7" t="n">
        <v>59.99000168</v>
      </c>
      <c r="J6015" s="6" t="n">
        <v>1</v>
      </c>
      <c r="K6015" s="7" t="n">
        <v>59.99000168</v>
      </c>
      <c r="L6015" s="7" t="n">
        <v>1.799999952</v>
      </c>
      <c r="M6015" s="8" t="n">
        <v>0.029999999</v>
      </c>
      <c r="N6015" s="7" t="n">
        <v>14.55000019</v>
      </c>
      <c r="O6015" s="9" t="n">
        <v>0</v>
      </c>
    </row>
    <row r="6016" customFormat="false" ht="15" hidden="false" customHeight="true" outlineLevel="0" collapsed="false">
      <c r="A6016" s="6" t="n">
        <v>30835</v>
      </c>
      <c r="B6016" s="6" t="s">
        <v>19</v>
      </c>
      <c r="C6016" s="6" t="s">
        <v>37</v>
      </c>
      <c r="D6016" s="6" t="s">
        <v>27</v>
      </c>
      <c r="E6016" s="6" t="s">
        <v>42</v>
      </c>
      <c r="F6016" s="6" t="s">
        <v>33</v>
      </c>
      <c r="G6016" s="6" t="s">
        <v>34</v>
      </c>
      <c r="H6016" s="6" t="n">
        <v>4</v>
      </c>
      <c r="I6016" s="7" t="n">
        <v>59.99000168</v>
      </c>
      <c r="J6016" s="6" t="n">
        <v>1</v>
      </c>
      <c r="K6016" s="7" t="n">
        <v>59.99000168</v>
      </c>
      <c r="L6016" s="7" t="n">
        <v>15</v>
      </c>
      <c r="M6016" s="8" t="n">
        <v>0.25</v>
      </c>
      <c r="N6016" s="7" t="n">
        <v>-9</v>
      </c>
      <c r="O6016" s="12" t="n">
        <v>1</v>
      </c>
    </row>
    <row r="6017" customFormat="false" ht="15" hidden="false" customHeight="true" outlineLevel="0" collapsed="false">
      <c r="A6017" s="6" t="n">
        <v>22118</v>
      </c>
      <c r="B6017" s="6" t="s">
        <v>19</v>
      </c>
      <c r="C6017" s="6" t="s">
        <v>20</v>
      </c>
      <c r="D6017" s="6" t="s">
        <v>27</v>
      </c>
      <c r="E6017" s="6" t="s">
        <v>42</v>
      </c>
      <c r="F6017" s="6" t="s">
        <v>74</v>
      </c>
      <c r="G6017" s="6" t="s">
        <v>24</v>
      </c>
      <c r="H6017" s="6" t="n">
        <v>4</v>
      </c>
      <c r="I6017" s="7" t="n">
        <v>31.98999977</v>
      </c>
      <c r="J6017" s="6" t="n">
        <v>3</v>
      </c>
      <c r="K6017" s="7" t="n">
        <v>95.97000122</v>
      </c>
      <c r="L6017" s="7" t="n">
        <v>14.39999962</v>
      </c>
      <c r="M6017" s="8" t="n">
        <v>0.150000006</v>
      </c>
      <c r="N6017" s="7" t="n">
        <v>21.20999908</v>
      </c>
      <c r="O6017" s="9" t="n">
        <v>0</v>
      </c>
    </row>
    <row r="6018" customFormat="false" ht="15" hidden="false" customHeight="true" outlineLevel="0" collapsed="false">
      <c r="A6018" s="6" t="n">
        <v>41870</v>
      </c>
      <c r="B6018" s="6" t="s">
        <v>26</v>
      </c>
      <c r="C6018" s="6" t="s">
        <v>20</v>
      </c>
      <c r="D6018" s="6" t="s">
        <v>38</v>
      </c>
      <c r="E6018" s="6" t="s">
        <v>94</v>
      </c>
      <c r="F6018" s="6" t="s">
        <v>71</v>
      </c>
      <c r="G6018" s="6" t="s">
        <v>24</v>
      </c>
      <c r="H6018" s="6" t="n">
        <v>1</v>
      </c>
      <c r="I6018" s="7" t="n">
        <v>199.9900055</v>
      </c>
      <c r="J6018" s="6" t="n">
        <v>1</v>
      </c>
      <c r="K6018" s="7" t="n">
        <v>199.9900055</v>
      </c>
      <c r="L6018" s="7" t="n">
        <v>32</v>
      </c>
      <c r="M6018" s="8" t="n">
        <v>0.159999996</v>
      </c>
      <c r="N6018" s="7" t="n">
        <v>12.60000038</v>
      </c>
      <c r="O6018" s="12" t="n">
        <v>1</v>
      </c>
    </row>
    <row r="6019" customFormat="false" ht="15" hidden="false" customHeight="true" outlineLevel="0" collapsed="false">
      <c r="A6019" s="6" t="n">
        <v>27353</v>
      </c>
      <c r="B6019" s="6" t="s">
        <v>46</v>
      </c>
      <c r="C6019" s="6" t="s">
        <v>20</v>
      </c>
      <c r="D6019" s="6" t="s">
        <v>27</v>
      </c>
      <c r="E6019" s="6" t="s">
        <v>69</v>
      </c>
      <c r="F6019" s="6" t="s">
        <v>40</v>
      </c>
      <c r="G6019" s="6" t="s">
        <v>34</v>
      </c>
      <c r="H6019" s="6" t="n">
        <v>2</v>
      </c>
      <c r="I6019" s="7" t="n">
        <v>399.980011</v>
      </c>
      <c r="J6019" s="6" t="n">
        <v>1</v>
      </c>
      <c r="K6019" s="7" t="n">
        <v>399.980011</v>
      </c>
      <c r="L6019" s="7" t="n">
        <v>60</v>
      </c>
      <c r="M6019" s="8" t="n">
        <v>0.150000006</v>
      </c>
      <c r="N6019" s="7" t="n">
        <v>-68</v>
      </c>
      <c r="O6019" s="12" t="n">
        <v>1</v>
      </c>
    </row>
    <row r="6020" customFormat="false" ht="15" hidden="false" customHeight="true" outlineLevel="0" collapsed="false">
      <c r="A6020" s="6" t="n">
        <v>26757</v>
      </c>
      <c r="B6020" s="6" t="s">
        <v>19</v>
      </c>
      <c r="C6020" s="6" t="s">
        <v>49</v>
      </c>
      <c r="D6020" s="6" t="s">
        <v>27</v>
      </c>
      <c r="E6020" s="6" t="s">
        <v>28</v>
      </c>
      <c r="F6020" s="6" t="s">
        <v>29</v>
      </c>
      <c r="G6020" s="6" t="s">
        <v>44</v>
      </c>
      <c r="H6020" s="6" t="n">
        <v>4</v>
      </c>
      <c r="I6020" s="7" t="n">
        <v>99.98999786</v>
      </c>
      <c r="J6020" s="6" t="n">
        <v>2</v>
      </c>
      <c r="K6020" s="7" t="n">
        <v>199.9799957</v>
      </c>
      <c r="L6020" s="7" t="n">
        <v>20</v>
      </c>
      <c r="M6020" s="8" t="n">
        <v>0.100000001</v>
      </c>
      <c r="N6020" s="7" t="n">
        <v>80.98999786</v>
      </c>
      <c r="O6020" s="9" t="n">
        <v>0</v>
      </c>
    </row>
    <row r="6021" customFormat="false" ht="15" hidden="false" customHeight="true" outlineLevel="0" collapsed="false">
      <c r="A6021" s="6" t="n">
        <v>15474</v>
      </c>
      <c r="B6021" s="6" t="s">
        <v>19</v>
      </c>
      <c r="C6021" s="6" t="s">
        <v>49</v>
      </c>
      <c r="D6021" s="6" t="s">
        <v>21</v>
      </c>
      <c r="E6021" s="6" t="s">
        <v>65</v>
      </c>
      <c r="F6021" s="6" t="s">
        <v>33</v>
      </c>
      <c r="G6021" s="6" t="s">
        <v>34</v>
      </c>
      <c r="H6021" s="6" t="n">
        <v>4</v>
      </c>
      <c r="I6021" s="7" t="n">
        <v>59.99000168</v>
      </c>
      <c r="J6021" s="6" t="n">
        <v>2</v>
      </c>
      <c r="K6021" s="7" t="n">
        <v>119.9800034</v>
      </c>
      <c r="L6021" s="7" t="n">
        <v>24</v>
      </c>
      <c r="M6021" s="8" t="n">
        <v>0.200000003</v>
      </c>
      <c r="N6021" s="7" t="n">
        <v>-12.38000011</v>
      </c>
      <c r="O6021" s="12" t="n">
        <v>1</v>
      </c>
    </row>
    <row r="6022" customFormat="false" ht="15" hidden="false" customHeight="true" outlineLevel="0" collapsed="false">
      <c r="A6022" s="6" t="n">
        <v>39948</v>
      </c>
      <c r="B6022" s="6" t="s">
        <v>46</v>
      </c>
      <c r="C6022" s="6" t="s">
        <v>20</v>
      </c>
      <c r="D6022" s="6" t="s">
        <v>31</v>
      </c>
      <c r="E6022" s="6" t="s">
        <v>56</v>
      </c>
      <c r="F6022" s="6" t="s">
        <v>75</v>
      </c>
      <c r="G6022" s="6" t="s">
        <v>24</v>
      </c>
      <c r="H6022" s="6" t="n">
        <v>2</v>
      </c>
      <c r="I6022" s="7" t="n">
        <v>299.980011</v>
      </c>
      <c r="J6022" s="6" t="n">
        <v>1</v>
      </c>
      <c r="K6022" s="7" t="n">
        <v>299.980011</v>
      </c>
      <c r="L6022" s="7" t="n">
        <v>6</v>
      </c>
      <c r="M6022" s="8" t="n">
        <v>0.02</v>
      </c>
      <c r="N6022" s="7" t="n">
        <v>29.39999962</v>
      </c>
      <c r="O6022" s="12" t="n">
        <v>1</v>
      </c>
    </row>
    <row r="6023" customFormat="false" ht="15" hidden="false" customHeight="true" outlineLevel="0" collapsed="false">
      <c r="A6023" s="6" t="n">
        <v>18715</v>
      </c>
      <c r="B6023" s="6" t="s">
        <v>19</v>
      </c>
      <c r="C6023" s="6" t="s">
        <v>37</v>
      </c>
      <c r="D6023" s="6" t="s">
        <v>21</v>
      </c>
      <c r="E6023" s="6" t="s">
        <v>22</v>
      </c>
      <c r="F6023" s="6" t="s">
        <v>29</v>
      </c>
      <c r="G6023" s="6" t="s">
        <v>34</v>
      </c>
      <c r="H6023" s="6" t="n">
        <v>4</v>
      </c>
      <c r="I6023" s="7" t="n">
        <v>99.98999786</v>
      </c>
      <c r="J6023" s="6" t="n">
        <v>2</v>
      </c>
      <c r="K6023" s="7" t="n">
        <v>199.9799957</v>
      </c>
      <c r="L6023" s="7" t="n">
        <v>8</v>
      </c>
      <c r="M6023" s="8" t="n">
        <v>0.039999999</v>
      </c>
      <c r="N6023" s="7" t="n">
        <v>16.88999939</v>
      </c>
      <c r="O6023" s="12" t="n">
        <v>1</v>
      </c>
    </row>
    <row r="6024" customFormat="false" ht="15" hidden="false" customHeight="true" outlineLevel="0" collapsed="false">
      <c r="A6024" s="6" t="n">
        <v>41017</v>
      </c>
      <c r="B6024" s="6" t="s">
        <v>36</v>
      </c>
      <c r="C6024" s="6" t="s">
        <v>20</v>
      </c>
      <c r="D6024" s="6" t="s">
        <v>31</v>
      </c>
      <c r="E6024" s="6" t="s">
        <v>62</v>
      </c>
      <c r="F6024" s="6" t="s">
        <v>33</v>
      </c>
      <c r="G6024" s="6" t="s">
        <v>34</v>
      </c>
      <c r="H6024" s="6" t="n">
        <v>0</v>
      </c>
      <c r="I6024" s="7" t="n">
        <v>59.99000168</v>
      </c>
      <c r="J6024" s="6" t="n">
        <v>5</v>
      </c>
      <c r="K6024" s="7" t="n">
        <v>299.9500122</v>
      </c>
      <c r="L6024" s="7" t="n">
        <v>27</v>
      </c>
      <c r="M6024" s="8" t="n">
        <v>0.090000004</v>
      </c>
      <c r="N6024" s="7" t="n">
        <v>70.97000122</v>
      </c>
      <c r="O6024" s="12" t="n">
        <v>1</v>
      </c>
    </row>
    <row r="6025" customFormat="false" ht="15" hidden="false" customHeight="true" outlineLevel="0" collapsed="false">
      <c r="A6025" s="6" t="n">
        <v>29793</v>
      </c>
      <c r="B6025" s="6" t="s">
        <v>19</v>
      </c>
      <c r="C6025" s="6" t="s">
        <v>20</v>
      </c>
      <c r="D6025" s="6" t="s">
        <v>27</v>
      </c>
      <c r="E6025" s="6" t="s">
        <v>42</v>
      </c>
      <c r="F6025" s="6" t="s">
        <v>23</v>
      </c>
      <c r="G6025" s="6" t="s">
        <v>44</v>
      </c>
      <c r="H6025" s="6" t="n">
        <v>4</v>
      </c>
      <c r="I6025" s="7" t="n">
        <v>129.9900055</v>
      </c>
      <c r="J6025" s="6" t="n">
        <v>1</v>
      </c>
      <c r="K6025" s="7" t="n">
        <v>129.9900055</v>
      </c>
      <c r="L6025" s="7" t="n">
        <v>0</v>
      </c>
      <c r="M6025" s="8" t="n">
        <v>0</v>
      </c>
      <c r="N6025" s="7" t="n">
        <v>-229.6900024</v>
      </c>
      <c r="O6025" s="9" t="n">
        <v>0</v>
      </c>
    </row>
    <row r="6026" customFormat="false" ht="15" hidden="false" customHeight="true" outlineLevel="0" collapsed="false">
      <c r="A6026" s="6" t="n">
        <v>39468</v>
      </c>
      <c r="B6026" s="6" t="s">
        <v>46</v>
      </c>
      <c r="C6026" s="6" t="s">
        <v>37</v>
      </c>
      <c r="D6026" s="6" t="s">
        <v>31</v>
      </c>
      <c r="E6026" s="6" t="s">
        <v>86</v>
      </c>
      <c r="F6026" s="6" t="s">
        <v>73</v>
      </c>
      <c r="G6026" s="6" t="s">
        <v>24</v>
      </c>
      <c r="H6026" s="6" t="n">
        <v>2</v>
      </c>
      <c r="I6026" s="7" t="n">
        <v>39.99000168</v>
      </c>
      <c r="J6026" s="6" t="n">
        <v>1</v>
      </c>
      <c r="K6026" s="7" t="n">
        <v>39.99000168</v>
      </c>
      <c r="L6026" s="7" t="n">
        <v>3.599999905</v>
      </c>
      <c r="M6026" s="8" t="n">
        <v>0.090000004</v>
      </c>
      <c r="N6026" s="7" t="n">
        <v>10.92000008</v>
      </c>
      <c r="O6026" s="12" t="n">
        <v>1</v>
      </c>
    </row>
    <row r="6027" customFormat="false" ht="15" hidden="false" customHeight="true" outlineLevel="0" collapsed="false">
      <c r="A6027" s="6" t="n">
        <v>46623</v>
      </c>
      <c r="B6027" s="6" t="s">
        <v>19</v>
      </c>
      <c r="C6027" s="6" t="s">
        <v>20</v>
      </c>
      <c r="D6027" s="6" t="s">
        <v>21</v>
      </c>
      <c r="E6027" s="6" t="s">
        <v>66</v>
      </c>
      <c r="F6027" s="6" t="s">
        <v>57</v>
      </c>
      <c r="G6027" s="6" t="s">
        <v>24</v>
      </c>
      <c r="H6027" s="6" t="n">
        <v>4</v>
      </c>
      <c r="I6027" s="7" t="n">
        <v>50</v>
      </c>
      <c r="J6027" s="6" t="n">
        <v>3</v>
      </c>
      <c r="K6027" s="7" t="n">
        <v>150</v>
      </c>
      <c r="L6027" s="7" t="n">
        <v>10.5</v>
      </c>
      <c r="M6027" s="8" t="n">
        <v>0.07</v>
      </c>
      <c r="N6027" s="7" t="n">
        <v>48.83000183</v>
      </c>
      <c r="O6027" s="9" t="n">
        <v>0</v>
      </c>
    </row>
    <row r="6028" customFormat="false" ht="15" hidden="false" customHeight="true" outlineLevel="0" collapsed="false">
      <c r="A6028" s="6" t="n">
        <v>20083</v>
      </c>
      <c r="B6028" s="6" t="s">
        <v>26</v>
      </c>
      <c r="C6028" s="6" t="s">
        <v>37</v>
      </c>
      <c r="D6028" s="6" t="s">
        <v>21</v>
      </c>
      <c r="E6028" s="6" t="s">
        <v>22</v>
      </c>
      <c r="F6028" s="6" t="s">
        <v>29</v>
      </c>
      <c r="G6028" s="6" t="s">
        <v>44</v>
      </c>
      <c r="H6028" s="6" t="n">
        <v>1</v>
      </c>
      <c r="I6028" s="7" t="n">
        <v>99.98999786</v>
      </c>
      <c r="J6028" s="6" t="n">
        <v>3</v>
      </c>
      <c r="K6028" s="7" t="n">
        <v>299.9700012</v>
      </c>
      <c r="L6028" s="7" t="n">
        <v>59.99000168</v>
      </c>
      <c r="M6028" s="8" t="n">
        <v>0.200000003</v>
      </c>
      <c r="N6028" s="7" t="n">
        <v>115.1900024</v>
      </c>
      <c r="O6028" s="12" t="n">
        <v>1</v>
      </c>
    </row>
    <row r="6029" customFormat="false" ht="15" hidden="false" customHeight="true" outlineLevel="0" collapsed="false">
      <c r="A6029" s="6" t="n">
        <v>37160</v>
      </c>
      <c r="B6029" s="6" t="s">
        <v>26</v>
      </c>
      <c r="C6029" s="6" t="s">
        <v>20</v>
      </c>
      <c r="D6029" s="6" t="s">
        <v>31</v>
      </c>
      <c r="E6029" s="6" t="s">
        <v>86</v>
      </c>
      <c r="F6029" s="6" t="s">
        <v>33</v>
      </c>
      <c r="G6029" s="6" t="s">
        <v>44</v>
      </c>
      <c r="H6029" s="6" t="n">
        <v>1</v>
      </c>
      <c r="I6029" s="7" t="n">
        <v>59.99000168</v>
      </c>
      <c r="J6029" s="6" t="n">
        <v>4</v>
      </c>
      <c r="K6029" s="7" t="n">
        <v>239.9600067</v>
      </c>
      <c r="L6029" s="7" t="n">
        <v>16.79999924</v>
      </c>
      <c r="M6029" s="8" t="n">
        <v>0.07</v>
      </c>
      <c r="N6029" s="7" t="n">
        <v>22.3199997</v>
      </c>
      <c r="O6029" s="12" t="n">
        <v>1</v>
      </c>
    </row>
    <row r="6030" customFormat="false" ht="15" hidden="false" customHeight="true" outlineLevel="0" collapsed="false">
      <c r="A6030" s="6" t="n">
        <v>47555</v>
      </c>
      <c r="B6030" s="6" t="s">
        <v>46</v>
      </c>
      <c r="C6030" s="6" t="s">
        <v>49</v>
      </c>
      <c r="D6030" s="6" t="s">
        <v>38</v>
      </c>
      <c r="E6030" s="6" t="s">
        <v>70</v>
      </c>
      <c r="F6030" s="6" t="s">
        <v>33</v>
      </c>
      <c r="G6030" s="6" t="s">
        <v>34</v>
      </c>
      <c r="H6030" s="6" t="n">
        <v>2</v>
      </c>
      <c r="I6030" s="7" t="n">
        <v>59.99000168</v>
      </c>
      <c r="J6030" s="6" t="n">
        <v>4</v>
      </c>
      <c r="K6030" s="7" t="n">
        <v>239.9600067</v>
      </c>
      <c r="L6030" s="7" t="n">
        <v>31.19000053</v>
      </c>
      <c r="M6030" s="8" t="n">
        <v>0.129999995</v>
      </c>
      <c r="N6030" s="7" t="n">
        <v>91.86000061</v>
      </c>
      <c r="O6030" s="12" t="n">
        <v>1</v>
      </c>
    </row>
    <row r="6031" customFormat="false" ht="15" hidden="false" customHeight="true" outlineLevel="0" collapsed="false">
      <c r="A6031" s="6" t="n">
        <v>18242</v>
      </c>
      <c r="B6031" s="6" t="s">
        <v>46</v>
      </c>
      <c r="C6031" s="6" t="s">
        <v>20</v>
      </c>
      <c r="D6031" s="6" t="s">
        <v>21</v>
      </c>
      <c r="E6031" s="6" t="s">
        <v>64</v>
      </c>
      <c r="F6031" s="6" t="s">
        <v>89</v>
      </c>
      <c r="G6031" s="6" t="s">
        <v>34</v>
      </c>
      <c r="H6031" s="6" t="n">
        <v>2</v>
      </c>
      <c r="I6031" s="7" t="n">
        <v>59.99000168</v>
      </c>
      <c r="J6031" s="6" t="n">
        <v>1</v>
      </c>
      <c r="K6031" s="7" t="n">
        <v>59.99000168</v>
      </c>
      <c r="L6031" s="7" t="n">
        <v>15</v>
      </c>
      <c r="M6031" s="8" t="n">
        <v>0.25</v>
      </c>
      <c r="N6031" s="7" t="n">
        <v>14.61999989</v>
      </c>
      <c r="O6031" s="12" t="n">
        <v>1</v>
      </c>
    </row>
    <row r="6032" customFormat="false" ht="15" hidden="false" customHeight="true" outlineLevel="0" collapsed="false">
      <c r="A6032" s="6" t="n">
        <v>29625</v>
      </c>
      <c r="B6032" s="6" t="s">
        <v>19</v>
      </c>
      <c r="C6032" s="6" t="s">
        <v>20</v>
      </c>
      <c r="D6032" s="6" t="s">
        <v>27</v>
      </c>
      <c r="E6032" s="6" t="s">
        <v>28</v>
      </c>
      <c r="F6032" s="6" t="s">
        <v>33</v>
      </c>
      <c r="G6032" s="6" t="s">
        <v>24</v>
      </c>
      <c r="H6032" s="6" t="n">
        <v>4</v>
      </c>
      <c r="I6032" s="7" t="n">
        <v>59.99000168</v>
      </c>
      <c r="J6032" s="6" t="n">
        <v>2</v>
      </c>
      <c r="K6032" s="7" t="n">
        <v>119.9800034</v>
      </c>
      <c r="L6032" s="7" t="n">
        <v>10.80000019</v>
      </c>
      <c r="M6032" s="8" t="n">
        <v>0.090000004</v>
      </c>
      <c r="N6032" s="7" t="n">
        <v>45.86000061</v>
      </c>
      <c r="O6032" s="12" t="n">
        <v>1</v>
      </c>
    </row>
    <row r="6033" customFormat="false" ht="15" hidden="false" customHeight="true" outlineLevel="0" collapsed="false">
      <c r="A6033" s="6" t="n">
        <v>23914</v>
      </c>
      <c r="B6033" s="6" t="s">
        <v>26</v>
      </c>
      <c r="C6033" s="6" t="s">
        <v>37</v>
      </c>
      <c r="D6033" s="6" t="s">
        <v>27</v>
      </c>
      <c r="E6033" s="6" t="s">
        <v>54</v>
      </c>
      <c r="F6033" s="6" t="s">
        <v>33</v>
      </c>
      <c r="G6033" s="6" t="s">
        <v>34</v>
      </c>
      <c r="H6033" s="6" t="n">
        <v>1</v>
      </c>
      <c r="I6033" s="7" t="n">
        <v>59.99000168</v>
      </c>
      <c r="J6033" s="6" t="n">
        <v>3</v>
      </c>
      <c r="K6033" s="7" t="n">
        <v>179.9700012</v>
      </c>
      <c r="L6033" s="7" t="n">
        <v>28.79999924</v>
      </c>
      <c r="M6033" s="8" t="n">
        <v>0.159999996</v>
      </c>
      <c r="N6033" s="7" t="n">
        <v>12.39999962</v>
      </c>
      <c r="O6033" s="12" t="n">
        <v>1</v>
      </c>
    </row>
    <row r="6034" customFormat="false" ht="15" hidden="false" customHeight="true" outlineLevel="0" collapsed="false">
      <c r="A6034" s="6" t="n">
        <v>33671</v>
      </c>
      <c r="B6034" s="6" t="s">
        <v>36</v>
      </c>
      <c r="C6034" s="6" t="s">
        <v>20</v>
      </c>
      <c r="D6034" s="6" t="s">
        <v>31</v>
      </c>
      <c r="E6034" s="6" t="s">
        <v>62</v>
      </c>
      <c r="F6034" s="6" t="s">
        <v>99</v>
      </c>
      <c r="G6034" s="6" t="s">
        <v>47</v>
      </c>
      <c r="H6034" s="6" t="n">
        <v>0</v>
      </c>
      <c r="I6034" s="7" t="n">
        <v>65</v>
      </c>
      <c r="J6034" s="6" t="n">
        <v>3</v>
      </c>
      <c r="K6034" s="7" t="n">
        <v>195</v>
      </c>
      <c r="L6034" s="7" t="n">
        <v>19.5</v>
      </c>
      <c r="M6034" s="8" t="n">
        <v>0.100000001</v>
      </c>
      <c r="N6034" s="7" t="n">
        <v>-17.54999924</v>
      </c>
      <c r="O6034" s="12" t="n">
        <v>1</v>
      </c>
    </row>
    <row r="6035" customFormat="false" ht="15" hidden="false" customHeight="true" outlineLevel="0" collapsed="false">
      <c r="A6035" s="6" t="n">
        <v>52830</v>
      </c>
      <c r="B6035" s="6" t="s">
        <v>46</v>
      </c>
      <c r="C6035" s="6" t="s">
        <v>37</v>
      </c>
      <c r="D6035" s="6" t="s">
        <v>50</v>
      </c>
      <c r="E6035" s="6" t="s">
        <v>63</v>
      </c>
      <c r="F6035" s="6" t="s">
        <v>23</v>
      </c>
      <c r="G6035" s="6" t="s">
        <v>44</v>
      </c>
      <c r="H6035" s="6" t="n">
        <v>2</v>
      </c>
      <c r="I6035" s="7" t="n">
        <v>129.9900055</v>
      </c>
      <c r="J6035" s="6" t="n">
        <v>1</v>
      </c>
      <c r="K6035" s="7" t="n">
        <v>129.9900055</v>
      </c>
      <c r="L6035" s="7" t="n">
        <v>9.100000381</v>
      </c>
      <c r="M6035" s="8" t="n">
        <v>0.07</v>
      </c>
      <c r="N6035" s="7" t="n">
        <v>39.29000092</v>
      </c>
      <c r="O6035" s="12" t="n">
        <v>1</v>
      </c>
    </row>
    <row r="6036" customFormat="false" ht="15" hidden="false" customHeight="true" outlineLevel="0" collapsed="false">
      <c r="A6036" s="6" t="n">
        <v>43802</v>
      </c>
      <c r="B6036" s="6" t="s">
        <v>46</v>
      </c>
      <c r="C6036" s="6" t="s">
        <v>20</v>
      </c>
      <c r="D6036" s="6" t="s">
        <v>27</v>
      </c>
      <c r="E6036" s="6" t="s">
        <v>79</v>
      </c>
      <c r="F6036" s="6" t="s">
        <v>40</v>
      </c>
      <c r="G6036" s="6" t="s">
        <v>24</v>
      </c>
      <c r="H6036" s="6" t="n">
        <v>2</v>
      </c>
      <c r="I6036" s="7" t="n">
        <v>399.980011</v>
      </c>
      <c r="J6036" s="6" t="n">
        <v>1</v>
      </c>
      <c r="K6036" s="7" t="n">
        <v>399.980011</v>
      </c>
      <c r="L6036" s="7" t="n">
        <v>68</v>
      </c>
      <c r="M6036" s="8" t="n">
        <v>0.170000002</v>
      </c>
      <c r="N6036" s="7" t="n">
        <v>86.3199997</v>
      </c>
      <c r="O6036" s="12" t="n">
        <v>1</v>
      </c>
    </row>
    <row r="6037" customFormat="false" ht="15" hidden="false" customHeight="true" outlineLevel="0" collapsed="false">
      <c r="A6037" s="6" t="n">
        <v>16099</v>
      </c>
      <c r="B6037" s="6" t="s">
        <v>26</v>
      </c>
      <c r="C6037" s="6" t="s">
        <v>20</v>
      </c>
      <c r="D6037" s="6" t="s">
        <v>21</v>
      </c>
      <c r="E6037" s="6" t="s">
        <v>64</v>
      </c>
      <c r="F6037" s="6" t="s">
        <v>40</v>
      </c>
      <c r="G6037" s="6" t="s">
        <v>44</v>
      </c>
      <c r="H6037" s="6" t="n">
        <v>1</v>
      </c>
      <c r="I6037" s="7" t="n">
        <v>399.980011</v>
      </c>
      <c r="J6037" s="6" t="n">
        <v>1</v>
      </c>
      <c r="K6037" s="7" t="n">
        <v>399.980011</v>
      </c>
      <c r="L6037" s="7" t="n">
        <v>12</v>
      </c>
      <c r="M6037" s="8" t="n">
        <v>0.029999999</v>
      </c>
      <c r="N6037" s="7" t="n">
        <v>-203.6900024</v>
      </c>
      <c r="O6037" s="12" t="n">
        <v>1</v>
      </c>
    </row>
    <row r="6038" customFormat="false" ht="15" hidden="false" customHeight="true" outlineLevel="0" collapsed="false">
      <c r="A6038" s="6" t="n">
        <v>922</v>
      </c>
      <c r="B6038" s="6" t="s">
        <v>36</v>
      </c>
      <c r="C6038" s="6" t="s">
        <v>37</v>
      </c>
      <c r="D6038" s="6" t="s">
        <v>50</v>
      </c>
      <c r="E6038" s="6" t="s">
        <v>51</v>
      </c>
      <c r="F6038" s="6" t="s">
        <v>58</v>
      </c>
      <c r="G6038" s="6" t="s">
        <v>44</v>
      </c>
      <c r="H6038" s="6" t="n">
        <v>0</v>
      </c>
      <c r="I6038" s="7" t="n">
        <v>49.97999954</v>
      </c>
      <c r="J6038" s="6" t="n">
        <v>4</v>
      </c>
      <c r="K6038" s="7" t="n">
        <v>199.9199982</v>
      </c>
      <c r="L6038" s="7" t="n">
        <v>35.99000168</v>
      </c>
      <c r="M6038" s="8" t="n">
        <v>0.180000007</v>
      </c>
      <c r="N6038" s="7" t="n">
        <v>51.31000137</v>
      </c>
      <c r="O6038" s="9" t="n">
        <v>0</v>
      </c>
    </row>
    <row r="6039" customFormat="false" ht="15" hidden="false" customHeight="true" outlineLevel="0" collapsed="false">
      <c r="A6039" s="6" t="n">
        <v>4241</v>
      </c>
      <c r="B6039" s="6" t="s">
        <v>19</v>
      </c>
      <c r="C6039" s="6" t="s">
        <v>49</v>
      </c>
      <c r="D6039" s="6" t="s">
        <v>50</v>
      </c>
      <c r="E6039" s="6" t="s">
        <v>51</v>
      </c>
      <c r="F6039" s="6" t="s">
        <v>29</v>
      </c>
      <c r="G6039" s="6" t="s">
        <v>24</v>
      </c>
      <c r="H6039" s="6" t="n">
        <v>4</v>
      </c>
      <c r="I6039" s="7" t="n">
        <v>99.98999786</v>
      </c>
      <c r="J6039" s="6" t="n">
        <v>2</v>
      </c>
      <c r="K6039" s="7" t="n">
        <v>199.9799957</v>
      </c>
      <c r="L6039" s="7" t="n">
        <v>26</v>
      </c>
      <c r="M6039" s="8" t="n">
        <v>0.129999995</v>
      </c>
      <c r="N6039" s="7" t="n">
        <v>41.75999832</v>
      </c>
      <c r="O6039" s="9" t="n">
        <v>0</v>
      </c>
    </row>
    <row r="6040" customFormat="false" ht="15" hidden="false" customHeight="true" outlineLevel="0" collapsed="false">
      <c r="A6040" s="6" t="n">
        <v>15435</v>
      </c>
      <c r="B6040" s="6" t="s">
        <v>36</v>
      </c>
      <c r="C6040" s="6" t="s">
        <v>20</v>
      </c>
      <c r="D6040" s="6" t="s">
        <v>21</v>
      </c>
      <c r="E6040" s="6" t="s">
        <v>64</v>
      </c>
      <c r="F6040" s="6" t="s">
        <v>33</v>
      </c>
      <c r="G6040" s="6" t="s">
        <v>34</v>
      </c>
      <c r="H6040" s="6" t="n">
        <v>0</v>
      </c>
      <c r="I6040" s="7" t="n">
        <v>59.99000168</v>
      </c>
      <c r="J6040" s="6" t="n">
        <v>5</v>
      </c>
      <c r="K6040" s="7" t="n">
        <v>299.9500122</v>
      </c>
      <c r="L6040" s="7" t="n">
        <v>47.99000168</v>
      </c>
      <c r="M6040" s="8" t="n">
        <v>0.159999996</v>
      </c>
      <c r="N6040" s="7" t="n">
        <v>123.4599991</v>
      </c>
      <c r="O6040" s="9" t="n">
        <v>0</v>
      </c>
    </row>
    <row r="6041" customFormat="false" ht="15" hidden="false" customHeight="true" outlineLevel="0" collapsed="false">
      <c r="A6041" s="6" t="n">
        <v>50595</v>
      </c>
      <c r="B6041" s="6" t="s">
        <v>36</v>
      </c>
      <c r="C6041" s="6" t="s">
        <v>20</v>
      </c>
      <c r="D6041" s="6" t="s">
        <v>38</v>
      </c>
      <c r="E6041" s="6" t="s">
        <v>94</v>
      </c>
      <c r="F6041" s="6" t="s">
        <v>71</v>
      </c>
      <c r="G6041" s="6" t="s">
        <v>44</v>
      </c>
      <c r="H6041" s="6" t="n">
        <v>0</v>
      </c>
      <c r="I6041" s="7" t="n">
        <v>199.9900055</v>
      </c>
      <c r="J6041" s="6" t="n">
        <v>1</v>
      </c>
      <c r="K6041" s="7" t="n">
        <v>199.9900055</v>
      </c>
      <c r="L6041" s="7" t="n">
        <v>30</v>
      </c>
      <c r="M6041" s="8" t="n">
        <v>0.150000006</v>
      </c>
      <c r="N6041" s="7" t="n">
        <v>-124.5999985</v>
      </c>
      <c r="O6041" s="12" t="n">
        <v>1</v>
      </c>
    </row>
    <row r="6042" customFormat="false" ht="15" hidden="false" customHeight="true" outlineLevel="0" collapsed="false">
      <c r="A6042" s="6" t="n">
        <v>28252</v>
      </c>
      <c r="B6042" s="6" t="s">
        <v>19</v>
      </c>
      <c r="C6042" s="6" t="s">
        <v>20</v>
      </c>
      <c r="D6042" s="6" t="s">
        <v>27</v>
      </c>
      <c r="E6042" s="6" t="s">
        <v>54</v>
      </c>
      <c r="F6042" s="6" t="s">
        <v>73</v>
      </c>
      <c r="G6042" s="6" t="s">
        <v>34</v>
      </c>
      <c r="H6042" s="6" t="n">
        <v>4</v>
      </c>
      <c r="I6042" s="7" t="n">
        <v>39.99000168</v>
      </c>
      <c r="J6042" s="6" t="n">
        <v>1</v>
      </c>
      <c r="K6042" s="7" t="n">
        <v>39.99000168</v>
      </c>
      <c r="L6042" s="7" t="n">
        <v>4.800000191</v>
      </c>
      <c r="M6042" s="8" t="n">
        <v>0.119999997</v>
      </c>
      <c r="N6042" s="7" t="n">
        <v>9.149999619</v>
      </c>
      <c r="O6042" s="9" t="n">
        <v>0</v>
      </c>
    </row>
    <row r="6043" customFormat="false" ht="15" hidden="false" customHeight="true" outlineLevel="0" collapsed="false">
      <c r="A6043" s="6" t="n">
        <v>35516</v>
      </c>
      <c r="B6043" s="6" t="s">
        <v>46</v>
      </c>
      <c r="C6043" s="6" t="s">
        <v>20</v>
      </c>
      <c r="D6043" s="6" t="s">
        <v>31</v>
      </c>
      <c r="E6043" s="6" t="s">
        <v>56</v>
      </c>
      <c r="F6043" s="6" t="s">
        <v>23</v>
      </c>
      <c r="G6043" s="6" t="s">
        <v>34</v>
      </c>
      <c r="H6043" s="6" t="n">
        <v>2</v>
      </c>
      <c r="I6043" s="7" t="n">
        <v>129.9900055</v>
      </c>
      <c r="J6043" s="6" t="n">
        <v>1</v>
      </c>
      <c r="K6043" s="7" t="n">
        <v>129.9900055</v>
      </c>
      <c r="L6043" s="7" t="n">
        <v>2.599999905</v>
      </c>
      <c r="M6043" s="8" t="n">
        <v>0.02</v>
      </c>
      <c r="N6043" s="7" t="n">
        <v>33.11999893</v>
      </c>
      <c r="O6043" s="9" t="n">
        <v>0</v>
      </c>
    </row>
    <row r="6044" customFormat="false" ht="15" hidden="false" customHeight="true" outlineLevel="0" collapsed="false">
      <c r="A6044" s="6" t="n">
        <v>55792</v>
      </c>
      <c r="B6044" s="6" t="s">
        <v>19</v>
      </c>
      <c r="C6044" s="6" t="s">
        <v>20</v>
      </c>
      <c r="D6044" s="6" t="s">
        <v>50</v>
      </c>
      <c r="E6044" s="6" t="s">
        <v>51</v>
      </c>
      <c r="F6044" s="6" t="s">
        <v>33</v>
      </c>
      <c r="G6044" s="6" t="s">
        <v>24</v>
      </c>
      <c r="H6044" s="6" t="n">
        <v>4</v>
      </c>
      <c r="I6044" s="7" t="n">
        <v>59.99000168</v>
      </c>
      <c r="J6044" s="6" t="n">
        <v>2</v>
      </c>
      <c r="K6044" s="7" t="n">
        <v>119.9800034</v>
      </c>
      <c r="L6044" s="7" t="n">
        <v>2.400000095</v>
      </c>
      <c r="M6044" s="8" t="n">
        <v>0.02</v>
      </c>
      <c r="N6044" s="7" t="n">
        <v>-26.45999908</v>
      </c>
      <c r="O6044" s="9" t="n">
        <v>0</v>
      </c>
    </row>
    <row r="6045" customFormat="false" ht="15" hidden="false" customHeight="true" outlineLevel="0" collapsed="false">
      <c r="A6045" s="6" t="n">
        <v>13207</v>
      </c>
      <c r="B6045" s="6" t="s">
        <v>19</v>
      </c>
      <c r="C6045" s="6" t="s">
        <v>20</v>
      </c>
      <c r="D6045" s="6" t="s">
        <v>21</v>
      </c>
      <c r="E6045" s="6" t="s">
        <v>65</v>
      </c>
      <c r="F6045" s="6" t="s">
        <v>57</v>
      </c>
      <c r="G6045" s="6" t="s">
        <v>24</v>
      </c>
      <c r="H6045" s="6" t="n">
        <v>4</v>
      </c>
      <c r="I6045" s="7" t="n">
        <v>50</v>
      </c>
      <c r="J6045" s="6" t="n">
        <v>5</v>
      </c>
      <c r="K6045" s="7" t="n">
        <v>250</v>
      </c>
      <c r="L6045" s="7" t="n">
        <v>45</v>
      </c>
      <c r="M6045" s="8" t="n">
        <v>0.180000007</v>
      </c>
      <c r="N6045" s="7" t="n">
        <v>59.45000076</v>
      </c>
      <c r="O6045" s="9" t="n">
        <v>0</v>
      </c>
    </row>
    <row r="6046" customFormat="false" ht="15" hidden="false" customHeight="true" outlineLevel="0" collapsed="false">
      <c r="A6046" s="6" t="n">
        <v>38726</v>
      </c>
      <c r="B6046" s="6" t="s">
        <v>46</v>
      </c>
      <c r="C6046" s="6" t="s">
        <v>37</v>
      </c>
      <c r="D6046" s="6" t="s">
        <v>31</v>
      </c>
      <c r="E6046" s="6" t="s">
        <v>86</v>
      </c>
      <c r="F6046" s="6" t="s">
        <v>23</v>
      </c>
      <c r="G6046" s="6" t="s">
        <v>24</v>
      </c>
      <c r="H6046" s="6" t="n">
        <v>2</v>
      </c>
      <c r="I6046" s="7" t="n">
        <v>129.9900055</v>
      </c>
      <c r="J6046" s="6" t="n">
        <v>1</v>
      </c>
      <c r="K6046" s="7" t="n">
        <v>129.9900055</v>
      </c>
      <c r="L6046" s="7" t="n">
        <v>6.5</v>
      </c>
      <c r="M6046" s="8" t="n">
        <v>0.050000001</v>
      </c>
      <c r="N6046" s="7" t="n">
        <v>9.260000229</v>
      </c>
      <c r="O6046" s="9" t="n">
        <v>0</v>
      </c>
    </row>
    <row r="6047" customFormat="false" ht="15" hidden="false" customHeight="true" outlineLevel="0" collapsed="false">
      <c r="A6047" s="6" t="n">
        <v>21809</v>
      </c>
      <c r="B6047" s="6" t="s">
        <v>36</v>
      </c>
      <c r="C6047" s="6" t="s">
        <v>20</v>
      </c>
      <c r="D6047" s="6" t="s">
        <v>27</v>
      </c>
      <c r="E6047" s="6" t="s">
        <v>42</v>
      </c>
      <c r="F6047" s="6" t="s">
        <v>58</v>
      </c>
      <c r="G6047" s="6" t="s">
        <v>24</v>
      </c>
      <c r="H6047" s="6" t="n">
        <v>0</v>
      </c>
      <c r="I6047" s="7" t="n">
        <v>49.97999954</v>
      </c>
      <c r="J6047" s="6" t="n">
        <v>3</v>
      </c>
      <c r="K6047" s="7" t="n">
        <v>149.9400024</v>
      </c>
      <c r="L6047" s="7" t="n">
        <v>14.98999977</v>
      </c>
      <c r="M6047" s="8" t="n">
        <v>0.100000001</v>
      </c>
      <c r="N6047" s="7" t="n">
        <v>39.13000107</v>
      </c>
      <c r="O6047" s="9" t="n">
        <v>0</v>
      </c>
    </row>
    <row r="6048" customFormat="false" ht="15" hidden="false" customHeight="true" outlineLevel="0" collapsed="false">
      <c r="A6048" s="6" t="n">
        <v>14984</v>
      </c>
      <c r="B6048" s="6" t="s">
        <v>26</v>
      </c>
      <c r="C6048" s="6" t="s">
        <v>20</v>
      </c>
      <c r="D6048" s="6" t="s">
        <v>21</v>
      </c>
      <c r="E6048" s="6" t="s">
        <v>65</v>
      </c>
      <c r="F6048" s="6" t="s">
        <v>29</v>
      </c>
      <c r="G6048" s="6" t="s">
        <v>24</v>
      </c>
      <c r="H6048" s="6" t="n">
        <v>1</v>
      </c>
      <c r="I6048" s="7" t="n">
        <v>99.98999786</v>
      </c>
      <c r="J6048" s="6" t="n">
        <v>5</v>
      </c>
      <c r="K6048" s="7" t="n">
        <v>499.9500122</v>
      </c>
      <c r="L6048" s="7" t="n">
        <v>45</v>
      </c>
      <c r="M6048" s="8" t="n">
        <v>0.090000004</v>
      </c>
      <c r="N6048" s="7" t="n">
        <v>118.2900009</v>
      </c>
      <c r="O6048" s="12" t="n">
        <v>1</v>
      </c>
    </row>
    <row r="6049" customFormat="false" ht="15" hidden="false" customHeight="true" outlineLevel="0" collapsed="false">
      <c r="A6049" s="6" t="n">
        <v>20484</v>
      </c>
      <c r="B6049" s="6" t="s">
        <v>19</v>
      </c>
      <c r="C6049" s="6" t="s">
        <v>37</v>
      </c>
      <c r="D6049" s="6" t="s">
        <v>27</v>
      </c>
      <c r="E6049" s="6" t="s">
        <v>54</v>
      </c>
      <c r="F6049" s="6" t="s">
        <v>23</v>
      </c>
      <c r="G6049" s="6" t="s">
        <v>47</v>
      </c>
      <c r="H6049" s="6" t="n">
        <v>4</v>
      </c>
      <c r="I6049" s="7" t="n">
        <v>129.9900055</v>
      </c>
      <c r="J6049" s="6" t="n">
        <v>1</v>
      </c>
      <c r="K6049" s="7" t="n">
        <v>129.9900055</v>
      </c>
      <c r="L6049" s="7" t="n">
        <v>32.5</v>
      </c>
      <c r="M6049" s="8" t="n">
        <v>0.25</v>
      </c>
      <c r="N6049" s="7" t="n">
        <v>20.77000046</v>
      </c>
      <c r="O6049" s="12" t="n">
        <v>1</v>
      </c>
    </row>
    <row r="6050" customFormat="false" ht="15" hidden="false" customHeight="true" outlineLevel="0" collapsed="false">
      <c r="A6050" s="6" t="n">
        <v>71766</v>
      </c>
      <c r="B6050" s="6" t="s">
        <v>19</v>
      </c>
      <c r="C6050" s="6" t="s">
        <v>20</v>
      </c>
      <c r="D6050" s="6" t="s">
        <v>27</v>
      </c>
      <c r="E6050" s="6" t="s">
        <v>28</v>
      </c>
      <c r="F6050" s="6" t="s">
        <v>87</v>
      </c>
      <c r="G6050" s="6" t="s">
        <v>47</v>
      </c>
      <c r="H6050" s="6" t="n">
        <v>4</v>
      </c>
      <c r="I6050" s="7" t="n">
        <v>532.5800171</v>
      </c>
      <c r="J6050" s="6" t="n">
        <v>1</v>
      </c>
      <c r="K6050" s="7" t="n">
        <v>532.5800171</v>
      </c>
      <c r="L6050" s="7" t="n">
        <v>21.29999924</v>
      </c>
      <c r="M6050" s="8" t="n">
        <v>0.039999999</v>
      </c>
      <c r="N6050" s="7" t="n">
        <v>178.9499969</v>
      </c>
      <c r="O6050" s="9" t="n">
        <v>0</v>
      </c>
    </row>
    <row r="6051" customFormat="false" ht="15" hidden="false" customHeight="true" outlineLevel="0" collapsed="false">
      <c r="A6051" s="6" t="n">
        <v>68587</v>
      </c>
      <c r="B6051" s="6" t="s">
        <v>19</v>
      </c>
      <c r="C6051" s="6" t="s">
        <v>49</v>
      </c>
      <c r="D6051" s="6" t="s">
        <v>21</v>
      </c>
      <c r="E6051" s="6" t="s">
        <v>22</v>
      </c>
      <c r="F6051" s="6" t="s">
        <v>58</v>
      </c>
      <c r="G6051" s="6" t="s">
        <v>44</v>
      </c>
      <c r="H6051" s="6" t="n">
        <v>4</v>
      </c>
      <c r="I6051" s="7" t="n">
        <v>49.97999954</v>
      </c>
      <c r="J6051" s="6" t="n">
        <v>5</v>
      </c>
      <c r="K6051" s="7" t="n">
        <v>249.8999939</v>
      </c>
      <c r="L6051" s="7" t="n">
        <v>10</v>
      </c>
      <c r="M6051" s="8" t="n">
        <v>0.039999999</v>
      </c>
      <c r="N6051" s="7" t="n">
        <v>-371.8500061</v>
      </c>
      <c r="O6051" s="9" t="n">
        <v>0</v>
      </c>
    </row>
    <row r="6052" customFormat="false" ht="15" hidden="false" customHeight="true" outlineLevel="0" collapsed="false">
      <c r="A6052" s="6" t="n">
        <v>5417</v>
      </c>
      <c r="B6052" s="6" t="s">
        <v>46</v>
      </c>
      <c r="C6052" s="6" t="s">
        <v>20</v>
      </c>
      <c r="D6052" s="6" t="s">
        <v>50</v>
      </c>
      <c r="E6052" s="6" t="s">
        <v>51</v>
      </c>
      <c r="F6052" s="6" t="s">
        <v>57</v>
      </c>
      <c r="G6052" s="6" t="s">
        <v>24</v>
      </c>
      <c r="H6052" s="6" t="n">
        <v>2</v>
      </c>
      <c r="I6052" s="7" t="n">
        <v>50</v>
      </c>
      <c r="J6052" s="6" t="n">
        <v>1</v>
      </c>
      <c r="K6052" s="7" t="n">
        <v>50</v>
      </c>
      <c r="L6052" s="7" t="n">
        <v>2</v>
      </c>
      <c r="M6052" s="8" t="n">
        <v>0.039999999</v>
      </c>
      <c r="N6052" s="7" t="n">
        <v>0.479999989</v>
      </c>
      <c r="O6052" s="12" t="n">
        <v>1</v>
      </c>
    </row>
    <row r="6053" customFormat="false" ht="15" hidden="false" customHeight="true" outlineLevel="0" collapsed="false">
      <c r="A6053" s="6" t="n">
        <v>44945</v>
      </c>
      <c r="B6053" s="6" t="s">
        <v>46</v>
      </c>
      <c r="C6053" s="6" t="s">
        <v>37</v>
      </c>
      <c r="D6053" s="6" t="s">
        <v>38</v>
      </c>
      <c r="E6053" s="6" t="s">
        <v>92</v>
      </c>
      <c r="F6053" s="6" t="s">
        <v>71</v>
      </c>
      <c r="G6053" s="6" t="s">
        <v>24</v>
      </c>
      <c r="H6053" s="6" t="n">
        <v>2</v>
      </c>
      <c r="I6053" s="7" t="n">
        <v>199.9900055</v>
      </c>
      <c r="J6053" s="6" t="n">
        <v>1</v>
      </c>
      <c r="K6053" s="7" t="n">
        <v>199.9900055</v>
      </c>
      <c r="L6053" s="7" t="n">
        <v>50</v>
      </c>
      <c r="M6053" s="8" t="n">
        <v>0.25</v>
      </c>
      <c r="N6053" s="7" t="n">
        <v>42</v>
      </c>
      <c r="O6053" s="12" t="n">
        <v>1</v>
      </c>
    </row>
    <row r="6054" customFormat="false" ht="15" hidden="false" customHeight="true" outlineLevel="0" collapsed="false">
      <c r="A6054" s="6" t="n">
        <v>33803</v>
      </c>
      <c r="B6054" s="6" t="s">
        <v>19</v>
      </c>
      <c r="C6054" s="6" t="s">
        <v>20</v>
      </c>
      <c r="D6054" s="6" t="s">
        <v>31</v>
      </c>
      <c r="E6054" s="6" t="s">
        <v>56</v>
      </c>
      <c r="F6054" s="6" t="s">
        <v>74</v>
      </c>
      <c r="G6054" s="6" t="s">
        <v>44</v>
      </c>
      <c r="H6054" s="6" t="n">
        <v>4</v>
      </c>
      <c r="I6054" s="7" t="n">
        <v>27.98999977</v>
      </c>
      <c r="J6054" s="6" t="n">
        <v>2</v>
      </c>
      <c r="K6054" s="7" t="n">
        <v>55.97999954</v>
      </c>
      <c r="L6054" s="7" t="n">
        <v>2.24000001</v>
      </c>
      <c r="M6054" s="8" t="n">
        <v>0.039999999</v>
      </c>
      <c r="N6054" s="7" t="n">
        <v>24.71999931</v>
      </c>
      <c r="O6054" s="9" t="n">
        <v>0</v>
      </c>
    </row>
    <row r="6055" customFormat="false" ht="15" hidden="false" customHeight="true" outlineLevel="0" collapsed="false">
      <c r="A6055" s="6" t="n">
        <v>59943</v>
      </c>
      <c r="B6055" s="6" t="s">
        <v>19</v>
      </c>
      <c r="C6055" s="6" t="s">
        <v>49</v>
      </c>
      <c r="D6055" s="6" t="s">
        <v>50</v>
      </c>
      <c r="E6055" s="6" t="s">
        <v>51</v>
      </c>
      <c r="F6055" s="6" t="s">
        <v>71</v>
      </c>
      <c r="G6055" s="6" t="s">
        <v>34</v>
      </c>
      <c r="H6055" s="6" t="n">
        <v>4</v>
      </c>
      <c r="I6055" s="7" t="n">
        <v>199.9900055</v>
      </c>
      <c r="J6055" s="6" t="n">
        <v>1</v>
      </c>
      <c r="K6055" s="7" t="n">
        <v>199.9900055</v>
      </c>
      <c r="L6055" s="7" t="n">
        <v>4</v>
      </c>
      <c r="M6055" s="8" t="n">
        <v>0.02</v>
      </c>
      <c r="N6055" s="7" t="n">
        <v>15.68000031</v>
      </c>
      <c r="O6055" s="9" t="n">
        <v>0</v>
      </c>
    </row>
    <row r="6056" customFormat="false" ht="15" hidden="false" customHeight="true" outlineLevel="0" collapsed="false">
      <c r="A6056" s="6" t="n">
        <v>49648</v>
      </c>
      <c r="B6056" s="6" t="s">
        <v>26</v>
      </c>
      <c r="C6056" s="6" t="s">
        <v>20</v>
      </c>
      <c r="D6056" s="6" t="s">
        <v>38</v>
      </c>
      <c r="E6056" s="6" t="s">
        <v>39</v>
      </c>
      <c r="F6056" s="6" t="s">
        <v>23</v>
      </c>
      <c r="G6056" s="6" t="s">
        <v>44</v>
      </c>
      <c r="H6056" s="6" t="n">
        <v>1</v>
      </c>
      <c r="I6056" s="7" t="n">
        <v>129.9900055</v>
      </c>
      <c r="J6056" s="6" t="n">
        <v>1</v>
      </c>
      <c r="K6056" s="7" t="n">
        <v>129.9900055</v>
      </c>
      <c r="L6056" s="7" t="n">
        <v>0</v>
      </c>
      <c r="M6056" s="8" t="n">
        <v>0</v>
      </c>
      <c r="N6056" s="7" t="n">
        <v>42.25</v>
      </c>
      <c r="O6056" s="12" t="n">
        <v>1</v>
      </c>
    </row>
    <row r="6057" customFormat="false" ht="15" hidden="false" customHeight="true" outlineLevel="0" collapsed="false">
      <c r="A6057" s="6" t="n">
        <v>52753</v>
      </c>
      <c r="B6057" s="6" t="s">
        <v>19</v>
      </c>
      <c r="C6057" s="6" t="s">
        <v>20</v>
      </c>
      <c r="D6057" s="6" t="s">
        <v>50</v>
      </c>
      <c r="E6057" s="6" t="s">
        <v>63</v>
      </c>
      <c r="F6057" s="6" t="s">
        <v>23</v>
      </c>
      <c r="G6057" s="6" t="s">
        <v>34</v>
      </c>
      <c r="H6057" s="6" t="n">
        <v>4</v>
      </c>
      <c r="I6057" s="7" t="n">
        <v>129.9900055</v>
      </c>
      <c r="J6057" s="6" t="n">
        <v>1</v>
      </c>
      <c r="K6057" s="7" t="n">
        <v>129.9900055</v>
      </c>
      <c r="L6057" s="7" t="n">
        <v>15.60000038</v>
      </c>
      <c r="M6057" s="8" t="n">
        <v>0.119999997</v>
      </c>
      <c r="N6057" s="7" t="n">
        <v>-41.97999954</v>
      </c>
      <c r="O6057" s="9" t="n">
        <v>0</v>
      </c>
    </row>
    <row r="6058" customFormat="false" ht="15" hidden="false" customHeight="true" outlineLevel="0" collapsed="false">
      <c r="A6058" s="6" t="n">
        <v>3123</v>
      </c>
      <c r="B6058" s="6" t="s">
        <v>26</v>
      </c>
      <c r="C6058" s="6" t="s">
        <v>49</v>
      </c>
      <c r="D6058" s="6" t="s">
        <v>50</v>
      </c>
      <c r="E6058" s="6" t="s">
        <v>51</v>
      </c>
      <c r="F6058" s="6" t="s">
        <v>57</v>
      </c>
      <c r="G6058" s="6" t="s">
        <v>24</v>
      </c>
      <c r="H6058" s="6" t="n">
        <v>1</v>
      </c>
      <c r="I6058" s="7" t="n">
        <v>50</v>
      </c>
      <c r="J6058" s="6" t="n">
        <v>3</v>
      </c>
      <c r="K6058" s="7" t="n">
        <v>150</v>
      </c>
      <c r="L6058" s="7" t="n">
        <v>3</v>
      </c>
      <c r="M6058" s="8" t="n">
        <v>0.02</v>
      </c>
      <c r="N6058" s="7" t="n">
        <v>66.15000153</v>
      </c>
      <c r="O6058" s="12" t="n">
        <v>1</v>
      </c>
    </row>
    <row r="6059" customFormat="false" ht="15" hidden="false" customHeight="true" outlineLevel="0" collapsed="false">
      <c r="A6059" s="6" t="n">
        <v>1681</v>
      </c>
      <c r="B6059" s="6" t="s">
        <v>19</v>
      </c>
      <c r="C6059" s="6" t="s">
        <v>20</v>
      </c>
      <c r="D6059" s="6" t="s">
        <v>50</v>
      </c>
      <c r="E6059" s="6" t="s">
        <v>63</v>
      </c>
      <c r="F6059" s="6" t="s">
        <v>73</v>
      </c>
      <c r="G6059" s="6" t="s">
        <v>24</v>
      </c>
      <c r="H6059" s="6" t="n">
        <v>4</v>
      </c>
      <c r="I6059" s="7" t="n">
        <v>30</v>
      </c>
      <c r="J6059" s="6" t="n">
        <v>3</v>
      </c>
      <c r="K6059" s="7" t="n">
        <v>90</v>
      </c>
      <c r="L6059" s="7" t="n">
        <v>6.300000191</v>
      </c>
      <c r="M6059" s="8" t="n">
        <v>0.07</v>
      </c>
      <c r="N6059" s="7" t="n">
        <v>26.78000069</v>
      </c>
      <c r="O6059" s="9" t="n">
        <v>0</v>
      </c>
    </row>
    <row r="6060" customFormat="false" ht="15" hidden="false" customHeight="true" outlineLevel="0" collapsed="false">
      <c r="A6060" s="6" t="n">
        <v>52276</v>
      </c>
      <c r="B6060" s="6" t="s">
        <v>19</v>
      </c>
      <c r="C6060" s="6" t="s">
        <v>37</v>
      </c>
      <c r="D6060" s="6" t="s">
        <v>50</v>
      </c>
      <c r="E6060" s="6" t="s">
        <v>51</v>
      </c>
      <c r="F6060" s="6" t="s">
        <v>40</v>
      </c>
      <c r="G6060" s="6" t="s">
        <v>34</v>
      </c>
      <c r="H6060" s="6" t="n">
        <v>4</v>
      </c>
      <c r="I6060" s="7" t="n">
        <v>399.980011</v>
      </c>
      <c r="J6060" s="6" t="n">
        <v>1</v>
      </c>
      <c r="K6060" s="7" t="n">
        <v>399.980011</v>
      </c>
      <c r="L6060" s="7" t="n">
        <v>8</v>
      </c>
      <c r="M6060" s="8" t="n">
        <v>0.02</v>
      </c>
      <c r="N6060" s="7" t="n">
        <v>103.0899963</v>
      </c>
      <c r="O6060" s="9" t="n">
        <v>0</v>
      </c>
    </row>
    <row r="6061" customFormat="false" ht="15" hidden="false" customHeight="true" outlineLevel="0" collapsed="false">
      <c r="A6061" s="6" t="n">
        <v>42807</v>
      </c>
      <c r="B6061" s="6" t="s">
        <v>46</v>
      </c>
      <c r="C6061" s="6" t="s">
        <v>20</v>
      </c>
      <c r="D6061" s="6" t="s">
        <v>27</v>
      </c>
      <c r="E6061" s="6" t="s">
        <v>79</v>
      </c>
      <c r="F6061" s="6" t="s">
        <v>33</v>
      </c>
      <c r="G6061" s="6" t="s">
        <v>24</v>
      </c>
      <c r="H6061" s="6" t="n">
        <v>2</v>
      </c>
      <c r="I6061" s="7" t="n">
        <v>59.99000168</v>
      </c>
      <c r="J6061" s="6" t="n">
        <v>2</v>
      </c>
      <c r="K6061" s="7" t="n">
        <v>119.9800034</v>
      </c>
      <c r="L6061" s="7" t="n">
        <v>30</v>
      </c>
      <c r="M6061" s="8" t="n">
        <v>0.25</v>
      </c>
      <c r="N6061" s="7" t="n">
        <v>41.38999939</v>
      </c>
      <c r="O6061" s="12" t="n">
        <v>1</v>
      </c>
    </row>
    <row r="6062" customFormat="false" ht="15" hidden="false" customHeight="true" outlineLevel="0" collapsed="false">
      <c r="A6062" s="6" t="n">
        <v>32428</v>
      </c>
      <c r="B6062" s="6" t="s">
        <v>19</v>
      </c>
      <c r="C6062" s="6" t="s">
        <v>49</v>
      </c>
      <c r="D6062" s="6" t="s">
        <v>31</v>
      </c>
      <c r="E6062" s="6" t="s">
        <v>86</v>
      </c>
      <c r="F6062" s="6" t="s">
        <v>73</v>
      </c>
      <c r="G6062" s="6" t="s">
        <v>24</v>
      </c>
      <c r="H6062" s="6" t="n">
        <v>4</v>
      </c>
      <c r="I6062" s="7" t="n">
        <v>39.99000168</v>
      </c>
      <c r="J6062" s="6" t="n">
        <v>3</v>
      </c>
      <c r="K6062" s="7" t="n">
        <v>119.9700012</v>
      </c>
      <c r="L6062" s="7" t="n">
        <v>19.20000076</v>
      </c>
      <c r="M6062" s="8" t="n">
        <v>0.159999996</v>
      </c>
      <c r="N6062" s="7" t="n">
        <v>-20.14999962</v>
      </c>
      <c r="O6062" s="9" t="n">
        <v>0</v>
      </c>
    </row>
    <row r="6063" customFormat="false" ht="15" hidden="false" customHeight="true" outlineLevel="0" collapsed="false">
      <c r="A6063" s="6" t="n">
        <v>8994</v>
      </c>
      <c r="B6063" s="6" t="s">
        <v>19</v>
      </c>
      <c r="C6063" s="6" t="s">
        <v>20</v>
      </c>
      <c r="D6063" s="6" t="s">
        <v>50</v>
      </c>
      <c r="E6063" s="6" t="s">
        <v>63</v>
      </c>
      <c r="F6063" s="6" t="s">
        <v>33</v>
      </c>
      <c r="G6063" s="6" t="s">
        <v>34</v>
      </c>
      <c r="H6063" s="6" t="n">
        <v>4</v>
      </c>
      <c r="I6063" s="7" t="n">
        <v>59.99000168</v>
      </c>
      <c r="J6063" s="6" t="n">
        <v>2</v>
      </c>
      <c r="K6063" s="7" t="n">
        <v>119.9800034</v>
      </c>
      <c r="L6063" s="7" t="n">
        <v>10.80000019</v>
      </c>
      <c r="M6063" s="8" t="n">
        <v>0.090000004</v>
      </c>
      <c r="N6063" s="7" t="n">
        <v>43.66999817</v>
      </c>
      <c r="O6063" s="12" t="n">
        <v>1</v>
      </c>
    </row>
    <row r="6064" customFormat="false" ht="15" hidden="false" customHeight="true" outlineLevel="0" collapsed="false">
      <c r="A6064" s="6" t="n">
        <v>58968</v>
      </c>
      <c r="B6064" s="6" t="s">
        <v>19</v>
      </c>
      <c r="C6064" s="6" t="s">
        <v>20</v>
      </c>
      <c r="D6064" s="6" t="s">
        <v>50</v>
      </c>
      <c r="E6064" s="6" t="s">
        <v>72</v>
      </c>
      <c r="F6064" s="6" t="s">
        <v>114</v>
      </c>
      <c r="G6064" s="6" t="s">
        <v>34</v>
      </c>
      <c r="H6064" s="6" t="n">
        <v>4</v>
      </c>
      <c r="I6064" s="7" t="n">
        <v>134.9900055</v>
      </c>
      <c r="J6064" s="6" t="n">
        <v>1</v>
      </c>
      <c r="K6064" s="7" t="n">
        <v>134.9900055</v>
      </c>
      <c r="L6064" s="7" t="n">
        <v>27</v>
      </c>
      <c r="M6064" s="8" t="n">
        <v>0.200000003</v>
      </c>
      <c r="N6064" s="7" t="n">
        <v>-82.83000183</v>
      </c>
      <c r="O6064" s="9" t="n">
        <v>0</v>
      </c>
    </row>
    <row r="6065" customFormat="false" ht="15" hidden="false" customHeight="true" outlineLevel="0" collapsed="false">
      <c r="A6065" s="6" t="n">
        <v>35820</v>
      </c>
      <c r="B6065" s="6" t="s">
        <v>46</v>
      </c>
      <c r="C6065" s="6" t="s">
        <v>20</v>
      </c>
      <c r="D6065" s="6" t="s">
        <v>31</v>
      </c>
      <c r="E6065" s="6" t="s">
        <v>32</v>
      </c>
      <c r="F6065" s="6" t="s">
        <v>71</v>
      </c>
      <c r="G6065" s="6" t="s">
        <v>24</v>
      </c>
      <c r="H6065" s="6" t="n">
        <v>2</v>
      </c>
      <c r="I6065" s="7" t="n">
        <v>199.9900055</v>
      </c>
      <c r="J6065" s="6" t="n">
        <v>1</v>
      </c>
      <c r="K6065" s="7" t="n">
        <v>199.9900055</v>
      </c>
      <c r="L6065" s="7" t="n">
        <v>40</v>
      </c>
      <c r="M6065" s="8" t="n">
        <v>0.200000003</v>
      </c>
      <c r="N6065" s="7" t="n">
        <v>48</v>
      </c>
      <c r="O6065" s="12" t="n">
        <v>1</v>
      </c>
    </row>
    <row r="6066" customFormat="false" ht="15" hidden="false" customHeight="true" outlineLevel="0" collapsed="false">
      <c r="A6066" s="6" t="n">
        <v>4386</v>
      </c>
      <c r="B6066" s="6" t="s">
        <v>26</v>
      </c>
      <c r="C6066" s="6" t="s">
        <v>37</v>
      </c>
      <c r="D6066" s="6" t="s">
        <v>50</v>
      </c>
      <c r="E6066" s="6" t="s">
        <v>51</v>
      </c>
      <c r="F6066" s="6" t="s">
        <v>29</v>
      </c>
      <c r="G6066" s="6" t="s">
        <v>47</v>
      </c>
      <c r="H6066" s="6" t="n">
        <v>1</v>
      </c>
      <c r="I6066" s="7" t="n">
        <v>99.98999786</v>
      </c>
      <c r="J6066" s="6" t="n">
        <v>4</v>
      </c>
      <c r="K6066" s="7" t="n">
        <v>399.9599915</v>
      </c>
      <c r="L6066" s="7" t="n">
        <v>0</v>
      </c>
      <c r="M6066" s="8" t="n">
        <v>0</v>
      </c>
      <c r="N6066" s="7" t="n">
        <v>44</v>
      </c>
      <c r="O6066" s="12" t="n">
        <v>1</v>
      </c>
    </row>
    <row r="6067" customFormat="false" ht="15" hidden="false" customHeight="true" outlineLevel="0" collapsed="false">
      <c r="A6067" s="6" t="n">
        <v>26919</v>
      </c>
      <c r="B6067" s="6" t="s">
        <v>19</v>
      </c>
      <c r="C6067" s="6" t="s">
        <v>20</v>
      </c>
      <c r="D6067" s="6" t="s">
        <v>27</v>
      </c>
      <c r="E6067" s="6" t="s">
        <v>54</v>
      </c>
      <c r="F6067" s="6" t="s">
        <v>73</v>
      </c>
      <c r="G6067" s="6" t="s">
        <v>24</v>
      </c>
      <c r="H6067" s="6" t="n">
        <v>4</v>
      </c>
      <c r="I6067" s="7" t="n">
        <v>39.99000168</v>
      </c>
      <c r="J6067" s="6" t="n">
        <v>1</v>
      </c>
      <c r="K6067" s="7" t="n">
        <v>39.99000168</v>
      </c>
      <c r="L6067" s="7" t="n">
        <v>10</v>
      </c>
      <c r="M6067" s="8" t="n">
        <v>0.25</v>
      </c>
      <c r="N6067" s="7" t="n">
        <v>-20.98999977</v>
      </c>
      <c r="O6067" s="12" t="n">
        <v>1</v>
      </c>
    </row>
    <row r="6068" customFormat="false" ht="15" hidden="false" customHeight="true" outlineLevel="0" collapsed="false">
      <c r="A6068" s="6" t="n">
        <v>37257</v>
      </c>
      <c r="B6068" s="6" t="s">
        <v>19</v>
      </c>
      <c r="C6068" s="6" t="s">
        <v>20</v>
      </c>
      <c r="D6068" s="6" t="s">
        <v>31</v>
      </c>
      <c r="E6068" s="6" t="s">
        <v>56</v>
      </c>
      <c r="F6068" s="6" t="s">
        <v>71</v>
      </c>
      <c r="G6068" s="6" t="s">
        <v>34</v>
      </c>
      <c r="H6068" s="6" t="n">
        <v>4</v>
      </c>
      <c r="I6068" s="7" t="n">
        <v>199.9900055</v>
      </c>
      <c r="J6068" s="6" t="n">
        <v>1</v>
      </c>
      <c r="K6068" s="7" t="n">
        <v>199.9900055</v>
      </c>
      <c r="L6068" s="7" t="n">
        <v>34</v>
      </c>
      <c r="M6068" s="8" t="n">
        <v>0.170000002</v>
      </c>
      <c r="N6068" s="7" t="n">
        <v>1.659999967</v>
      </c>
      <c r="O6068" s="9" t="n">
        <v>0</v>
      </c>
    </row>
    <row r="6069" customFormat="false" ht="15" hidden="false" customHeight="true" outlineLevel="0" collapsed="false">
      <c r="A6069" s="6" t="n">
        <v>32168</v>
      </c>
      <c r="B6069" s="6" t="s">
        <v>26</v>
      </c>
      <c r="C6069" s="6" t="s">
        <v>37</v>
      </c>
      <c r="D6069" s="6" t="s">
        <v>31</v>
      </c>
      <c r="E6069" s="6" t="s">
        <v>32</v>
      </c>
      <c r="F6069" s="6" t="s">
        <v>75</v>
      </c>
      <c r="G6069" s="6" t="s">
        <v>34</v>
      </c>
      <c r="H6069" s="6" t="n">
        <v>1</v>
      </c>
      <c r="I6069" s="7" t="n">
        <v>299.980011</v>
      </c>
      <c r="J6069" s="6" t="n">
        <v>1</v>
      </c>
      <c r="K6069" s="7" t="n">
        <v>299.980011</v>
      </c>
      <c r="L6069" s="7" t="n">
        <v>48</v>
      </c>
      <c r="M6069" s="8" t="n">
        <v>0.159999996</v>
      </c>
      <c r="N6069" s="7" t="n">
        <v>120.9499969</v>
      </c>
      <c r="O6069" s="12" t="n">
        <v>1</v>
      </c>
    </row>
    <row r="6070" customFormat="false" ht="15" hidden="false" customHeight="true" outlineLevel="0" collapsed="false">
      <c r="A6070" s="6" t="n">
        <v>60332</v>
      </c>
      <c r="B6070" s="6" t="s">
        <v>19</v>
      </c>
      <c r="C6070" s="6" t="s">
        <v>20</v>
      </c>
      <c r="D6070" s="6" t="s">
        <v>50</v>
      </c>
      <c r="E6070" s="6" t="s">
        <v>72</v>
      </c>
      <c r="F6070" s="6" t="s">
        <v>23</v>
      </c>
      <c r="G6070" s="6" t="s">
        <v>44</v>
      </c>
      <c r="H6070" s="6" t="n">
        <v>4</v>
      </c>
      <c r="I6070" s="7" t="n">
        <v>129.9900055</v>
      </c>
      <c r="J6070" s="6" t="n">
        <v>1</v>
      </c>
      <c r="K6070" s="7" t="n">
        <v>129.9900055</v>
      </c>
      <c r="L6070" s="7" t="n">
        <v>6.5</v>
      </c>
      <c r="M6070" s="8" t="n">
        <v>0.050000001</v>
      </c>
      <c r="N6070" s="7" t="n">
        <v>31.61000061</v>
      </c>
      <c r="O6070" s="9" t="n">
        <v>0</v>
      </c>
    </row>
    <row r="6071" customFormat="false" ht="15" hidden="false" customHeight="true" outlineLevel="0" collapsed="false">
      <c r="A6071" s="6" t="n">
        <v>15717</v>
      </c>
      <c r="B6071" s="6" t="s">
        <v>19</v>
      </c>
      <c r="C6071" s="6" t="s">
        <v>49</v>
      </c>
      <c r="D6071" s="6" t="s">
        <v>21</v>
      </c>
      <c r="E6071" s="6" t="s">
        <v>65</v>
      </c>
      <c r="F6071" s="6" t="s">
        <v>71</v>
      </c>
      <c r="G6071" s="6" t="s">
        <v>24</v>
      </c>
      <c r="H6071" s="6" t="n">
        <v>4</v>
      </c>
      <c r="I6071" s="7" t="n">
        <v>199.9900055</v>
      </c>
      <c r="J6071" s="6" t="n">
        <v>1</v>
      </c>
      <c r="K6071" s="7" t="n">
        <v>199.9900055</v>
      </c>
      <c r="L6071" s="7" t="n">
        <v>40</v>
      </c>
      <c r="M6071" s="8" t="n">
        <v>0.200000003</v>
      </c>
      <c r="N6071" s="7" t="n">
        <v>22.39999962</v>
      </c>
      <c r="O6071" s="9" t="n">
        <v>0</v>
      </c>
    </row>
    <row r="6072" customFormat="false" ht="15" hidden="false" customHeight="true" outlineLevel="0" collapsed="false">
      <c r="A6072" s="6" t="n">
        <v>59838</v>
      </c>
      <c r="B6072" s="6" t="s">
        <v>19</v>
      </c>
      <c r="C6072" s="6" t="s">
        <v>37</v>
      </c>
      <c r="D6072" s="6" t="s">
        <v>50</v>
      </c>
      <c r="E6072" s="6" t="s">
        <v>51</v>
      </c>
      <c r="F6072" s="6" t="s">
        <v>68</v>
      </c>
      <c r="G6072" s="6" t="s">
        <v>34</v>
      </c>
      <c r="H6072" s="6" t="n">
        <v>4</v>
      </c>
      <c r="I6072" s="7" t="n">
        <v>179.9900055</v>
      </c>
      <c r="J6072" s="6" t="n">
        <v>1</v>
      </c>
      <c r="K6072" s="7" t="n">
        <v>179.9900055</v>
      </c>
      <c r="L6072" s="7" t="n">
        <v>21.60000038</v>
      </c>
      <c r="M6072" s="8" t="n">
        <v>0.119999997</v>
      </c>
      <c r="N6072" s="7" t="n">
        <v>-131.9400024</v>
      </c>
      <c r="O6072" s="9" t="n">
        <v>0</v>
      </c>
    </row>
    <row r="6073" customFormat="false" ht="15" hidden="false" customHeight="true" outlineLevel="0" collapsed="false">
      <c r="A6073" s="6" t="n">
        <v>26359</v>
      </c>
      <c r="B6073" s="6" t="s">
        <v>19</v>
      </c>
      <c r="C6073" s="6" t="s">
        <v>49</v>
      </c>
      <c r="D6073" s="6" t="s">
        <v>27</v>
      </c>
      <c r="E6073" s="6" t="s">
        <v>54</v>
      </c>
      <c r="F6073" s="6" t="s">
        <v>29</v>
      </c>
      <c r="G6073" s="6" t="s">
        <v>34</v>
      </c>
      <c r="H6073" s="6" t="n">
        <v>4</v>
      </c>
      <c r="I6073" s="7" t="n">
        <v>99.98999786</v>
      </c>
      <c r="J6073" s="6" t="n">
        <v>2</v>
      </c>
      <c r="K6073" s="7" t="n">
        <v>199.9799957</v>
      </c>
      <c r="L6073" s="7" t="n">
        <v>18</v>
      </c>
      <c r="M6073" s="8" t="n">
        <v>0.090000004</v>
      </c>
      <c r="N6073" s="7" t="n">
        <v>18.20000076</v>
      </c>
      <c r="O6073" s="12" t="n">
        <v>1</v>
      </c>
    </row>
    <row r="6074" customFormat="false" ht="15" hidden="false" customHeight="true" outlineLevel="0" collapsed="false">
      <c r="A6074" s="6" t="n">
        <v>32684</v>
      </c>
      <c r="B6074" s="6" t="s">
        <v>26</v>
      </c>
      <c r="C6074" s="6" t="s">
        <v>20</v>
      </c>
      <c r="D6074" s="6" t="s">
        <v>31</v>
      </c>
      <c r="E6074" s="6" t="s">
        <v>86</v>
      </c>
      <c r="F6074" s="6" t="s">
        <v>23</v>
      </c>
      <c r="G6074" s="6" t="s">
        <v>44</v>
      </c>
      <c r="H6074" s="6" t="n">
        <v>1</v>
      </c>
      <c r="I6074" s="7" t="n">
        <v>129.9900055</v>
      </c>
      <c r="J6074" s="6" t="n">
        <v>1</v>
      </c>
      <c r="K6074" s="7" t="n">
        <v>129.9900055</v>
      </c>
      <c r="L6074" s="7" t="n">
        <v>3.900000095</v>
      </c>
      <c r="M6074" s="8" t="n">
        <v>0.029999999</v>
      </c>
      <c r="N6074" s="7" t="n">
        <v>60.52000046</v>
      </c>
      <c r="O6074" s="12" t="n">
        <v>1</v>
      </c>
    </row>
    <row r="6075" customFormat="false" ht="15" hidden="false" customHeight="true" outlineLevel="0" collapsed="false">
      <c r="A6075" s="6" t="n">
        <v>41066</v>
      </c>
      <c r="B6075" s="6" t="s">
        <v>36</v>
      </c>
      <c r="C6075" s="6" t="s">
        <v>20</v>
      </c>
      <c r="D6075" s="6" t="s">
        <v>31</v>
      </c>
      <c r="E6075" s="6" t="s">
        <v>86</v>
      </c>
      <c r="F6075" s="6" t="s">
        <v>80</v>
      </c>
      <c r="G6075" s="6" t="s">
        <v>47</v>
      </c>
      <c r="H6075" s="6" t="n">
        <v>0</v>
      </c>
      <c r="I6075" s="7" t="n">
        <v>24.98999977</v>
      </c>
      <c r="J6075" s="6" t="n">
        <v>4</v>
      </c>
      <c r="K6075" s="7" t="n">
        <v>99.95999908</v>
      </c>
      <c r="L6075" s="7" t="n">
        <v>24.98999977</v>
      </c>
      <c r="M6075" s="8" t="n">
        <v>0.25</v>
      </c>
      <c r="N6075" s="7" t="n">
        <v>19.48999977</v>
      </c>
      <c r="O6075" s="9" t="n">
        <v>0</v>
      </c>
    </row>
    <row r="6076" customFormat="false" ht="15" hidden="false" customHeight="true" outlineLevel="0" collapsed="false">
      <c r="A6076" s="6" t="n">
        <v>38192</v>
      </c>
      <c r="B6076" s="6" t="s">
        <v>19</v>
      </c>
      <c r="C6076" s="6" t="s">
        <v>20</v>
      </c>
      <c r="D6076" s="6" t="s">
        <v>31</v>
      </c>
      <c r="E6076" s="6" t="s">
        <v>86</v>
      </c>
      <c r="F6076" s="6" t="s">
        <v>71</v>
      </c>
      <c r="G6076" s="6" t="s">
        <v>34</v>
      </c>
      <c r="H6076" s="6" t="n">
        <v>4</v>
      </c>
      <c r="I6076" s="7" t="n">
        <v>199.9900055</v>
      </c>
      <c r="J6076" s="6" t="n">
        <v>1</v>
      </c>
      <c r="K6076" s="7" t="n">
        <v>199.9900055</v>
      </c>
      <c r="L6076" s="7" t="n">
        <v>8</v>
      </c>
      <c r="M6076" s="8" t="n">
        <v>0.039999999</v>
      </c>
      <c r="N6076" s="7" t="n">
        <v>-48</v>
      </c>
      <c r="O6076" s="9" t="n">
        <v>0</v>
      </c>
    </row>
    <row r="6077" customFormat="false" ht="15" hidden="false" customHeight="true" outlineLevel="0" collapsed="false">
      <c r="A6077" s="6" t="n">
        <v>64529</v>
      </c>
      <c r="B6077" s="6" t="s">
        <v>19</v>
      </c>
      <c r="C6077" s="6" t="s">
        <v>49</v>
      </c>
      <c r="D6077" s="6" t="s">
        <v>21</v>
      </c>
      <c r="E6077" s="6" t="s">
        <v>65</v>
      </c>
      <c r="F6077" s="6" t="s">
        <v>58</v>
      </c>
      <c r="G6077" s="6" t="s">
        <v>44</v>
      </c>
      <c r="H6077" s="6" t="n">
        <v>4</v>
      </c>
      <c r="I6077" s="7" t="n">
        <v>49.97999954</v>
      </c>
      <c r="J6077" s="6" t="n">
        <v>3</v>
      </c>
      <c r="K6077" s="7" t="n">
        <v>149.9400024</v>
      </c>
      <c r="L6077" s="7" t="n">
        <v>3</v>
      </c>
      <c r="M6077" s="8" t="n">
        <v>0.02</v>
      </c>
      <c r="N6077" s="7" t="n">
        <v>31.29999924</v>
      </c>
      <c r="O6077" s="12" t="n">
        <v>1</v>
      </c>
    </row>
    <row r="6078" customFormat="false" ht="15" hidden="false" customHeight="true" outlineLevel="0" collapsed="false">
      <c r="A6078" s="6" t="n">
        <v>63177</v>
      </c>
      <c r="B6078" s="6" t="s">
        <v>19</v>
      </c>
      <c r="C6078" s="6" t="s">
        <v>37</v>
      </c>
      <c r="D6078" s="6" t="s">
        <v>21</v>
      </c>
      <c r="E6078" s="6" t="s">
        <v>65</v>
      </c>
      <c r="F6078" s="6" t="s">
        <v>57</v>
      </c>
      <c r="G6078" s="6" t="s">
        <v>47</v>
      </c>
      <c r="H6078" s="6" t="n">
        <v>4</v>
      </c>
      <c r="I6078" s="7" t="n">
        <v>50</v>
      </c>
      <c r="J6078" s="6" t="n">
        <v>5</v>
      </c>
      <c r="K6078" s="7" t="n">
        <v>250</v>
      </c>
      <c r="L6078" s="7" t="n">
        <v>13.75</v>
      </c>
      <c r="M6078" s="8" t="n">
        <v>0.059999999</v>
      </c>
      <c r="N6078" s="7" t="n">
        <v>101.5899963</v>
      </c>
      <c r="O6078" s="9" t="n">
        <v>0</v>
      </c>
    </row>
    <row r="6079" customFormat="false" ht="15" hidden="false" customHeight="true" outlineLevel="0" collapsed="false">
      <c r="A6079" s="6" t="n">
        <v>2931</v>
      </c>
      <c r="B6079" s="6" t="s">
        <v>46</v>
      </c>
      <c r="C6079" s="6" t="s">
        <v>20</v>
      </c>
      <c r="D6079" s="6" t="s">
        <v>50</v>
      </c>
      <c r="E6079" s="6" t="s">
        <v>72</v>
      </c>
      <c r="F6079" s="6" t="s">
        <v>57</v>
      </c>
      <c r="G6079" s="6" t="s">
        <v>44</v>
      </c>
      <c r="H6079" s="6" t="n">
        <v>2</v>
      </c>
      <c r="I6079" s="7" t="n">
        <v>50</v>
      </c>
      <c r="J6079" s="6" t="n">
        <v>2</v>
      </c>
      <c r="K6079" s="7" t="n">
        <v>100</v>
      </c>
      <c r="L6079" s="7" t="n">
        <v>1</v>
      </c>
      <c r="M6079" s="8" t="n">
        <v>0.01</v>
      </c>
      <c r="N6079" s="7" t="n">
        <v>46.52999878</v>
      </c>
      <c r="O6079" s="9" t="n">
        <v>0</v>
      </c>
    </row>
    <row r="6080" customFormat="false" ht="15" hidden="false" customHeight="true" outlineLevel="0" collapsed="false">
      <c r="A6080" s="6" t="n">
        <v>38802</v>
      </c>
      <c r="B6080" s="6" t="s">
        <v>19</v>
      </c>
      <c r="C6080" s="6" t="s">
        <v>20</v>
      </c>
      <c r="D6080" s="6" t="s">
        <v>31</v>
      </c>
      <c r="E6080" s="6" t="s">
        <v>62</v>
      </c>
      <c r="F6080" s="6" t="s">
        <v>73</v>
      </c>
      <c r="G6080" s="6" t="s">
        <v>34</v>
      </c>
      <c r="H6080" s="6" t="n">
        <v>4</v>
      </c>
      <c r="I6080" s="7" t="n">
        <v>39.99000168</v>
      </c>
      <c r="J6080" s="6" t="n">
        <v>2</v>
      </c>
      <c r="K6080" s="7" t="n">
        <v>79.98000336</v>
      </c>
      <c r="L6080" s="7" t="n">
        <v>4.400000095</v>
      </c>
      <c r="M6080" s="8" t="n">
        <v>0.059999999</v>
      </c>
      <c r="N6080" s="7" t="n">
        <v>19.64999962</v>
      </c>
      <c r="O6080" s="9" t="n">
        <v>0</v>
      </c>
    </row>
    <row r="6081" customFormat="false" ht="15" hidden="false" customHeight="true" outlineLevel="0" collapsed="false">
      <c r="A6081" s="6" t="n">
        <v>49313</v>
      </c>
      <c r="B6081" s="6" t="s">
        <v>46</v>
      </c>
      <c r="C6081" s="6" t="s">
        <v>37</v>
      </c>
      <c r="D6081" s="6" t="s">
        <v>27</v>
      </c>
      <c r="E6081" s="6" t="s">
        <v>79</v>
      </c>
      <c r="F6081" s="6" t="s">
        <v>29</v>
      </c>
      <c r="G6081" s="6" t="s">
        <v>44</v>
      </c>
      <c r="H6081" s="6" t="n">
        <v>2</v>
      </c>
      <c r="I6081" s="7" t="n">
        <v>99.98999786</v>
      </c>
      <c r="J6081" s="6" t="n">
        <v>2</v>
      </c>
      <c r="K6081" s="7" t="n">
        <v>199.9799957</v>
      </c>
      <c r="L6081" s="7" t="n">
        <v>8</v>
      </c>
      <c r="M6081" s="8" t="n">
        <v>0.039999999</v>
      </c>
      <c r="N6081" s="7" t="n">
        <v>94.0699997</v>
      </c>
      <c r="O6081" s="12" t="n">
        <v>1</v>
      </c>
    </row>
    <row r="6082" customFormat="false" ht="15" hidden="false" customHeight="true" outlineLevel="0" collapsed="false">
      <c r="A6082" s="6" t="n">
        <v>19073</v>
      </c>
      <c r="B6082" s="6" t="s">
        <v>46</v>
      </c>
      <c r="C6082" s="6" t="s">
        <v>49</v>
      </c>
      <c r="D6082" s="6" t="s">
        <v>21</v>
      </c>
      <c r="E6082" s="6" t="s">
        <v>22</v>
      </c>
      <c r="F6082" s="6" t="s">
        <v>73</v>
      </c>
      <c r="G6082" s="6" t="s">
        <v>44</v>
      </c>
      <c r="H6082" s="6" t="n">
        <v>2</v>
      </c>
      <c r="I6082" s="7" t="n">
        <v>39.99000168</v>
      </c>
      <c r="J6082" s="6" t="n">
        <v>4</v>
      </c>
      <c r="K6082" s="7" t="n">
        <v>159.9600067</v>
      </c>
      <c r="L6082" s="7" t="n">
        <v>23.98999977</v>
      </c>
      <c r="M6082" s="8" t="n">
        <v>0.150000006</v>
      </c>
      <c r="N6082" s="7" t="n">
        <v>39.43000031</v>
      </c>
      <c r="O6082" s="12" t="n">
        <v>1</v>
      </c>
    </row>
    <row r="6083" customFormat="false" ht="15" hidden="false" customHeight="true" outlineLevel="0" collapsed="false">
      <c r="A6083" s="6" t="n">
        <v>19575</v>
      </c>
      <c r="B6083" s="6" t="s">
        <v>26</v>
      </c>
      <c r="C6083" s="6" t="s">
        <v>49</v>
      </c>
      <c r="D6083" s="6" t="s">
        <v>21</v>
      </c>
      <c r="E6083" s="6" t="s">
        <v>65</v>
      </c>
      <c r="F6083" s="6" t="s">
        <v>29</v>
      </c>
      <c r="G6083" s="6" t="s">
        <v>47</v>
      </c>
      <c r="H6083" s="6" t="n">
        <v>1</v>
      </c>
      <c r="I6083" s="7" t="n">
        <v>99.98999786</v>
      </c>
      <c r="J6083" s="6" t="n">
        <v>4</v>
      </c>
      <c r="K6083" s="7" t="n">
        <v>399.9599915</v>
      </c>
      <c r="L6083" s="7" t="n">
        <v>20</v>
      </c>
      <c r="M6083" s="8" t="n">
        <v>0.050000001</v>
      </c>
      <c r="N6083" s="7" t="n">
        <v>-61.93000031</v>
      </c>
      <c r="O6083" s="12" t="n">
        <v>1</v>
      </c>
    </row>
    <row r="6084" customFormat="false" ht="15" hidden="false" customHeight="true" outlineLevel="0" collapsed="false">
      <c r="A6084" s="6" t="n">
        <v>72404</v>
      </c>
      <c r="B6084" s="6" t="s">
        <v>19</v>
      </c>
      <c r="C6084" s="6" t="s">
        <v>20</v>
      </c>
      <c r="D6084" s="6" t="s">
        <v>27</v>
      </c>
      <c r="E6084" s="6" t="s">
        <v>42</v>
      </c>
      <c r="F6084" s="6" t="s">
        <v>81</v>
      </c>
      <c r="G6084" s="6" t="s">
        <v>24</v>
      </c>
      <c r="H6084" s="6" t="n">
        <v>4</v>
      </c>
      <c r="I6084" s="7" t="n">
        <v>210.8500061</v>
      </c>
      <c r="J6084" s="6" t="n">
        <v>1</v>
      </c>
      <c r="K6084" s="7" t="n">
        <v>210.8500061</v>
      </c>
      <c r="L6084" s="7" t="n">
        <v>27.40999985</v>
      </c>
      <c r="M6084" s="8" t="n">
        <v>0.129999995</v>
      </c>
      <c r="N6084" s="7" t="n">
        <v>-229.3000031</v>
      </c>
      <c r="O6084" s="12" t="n">
        <v>1</v>
      </c>
    </row>
    <row r="6085" customFormat="false" ht="15" hidden="false" customHeight="true" outlineLevel="0" collapsed="false">
      <c r="A6085" s="6" t="n">
        <v>55558</v>
      </c>
      <c r="B6085" s="6" t="s">
        <v>46</v>
      </c>
      <c r="C6085" s="6" t="s">
        <v>37</v>
      </c>
      <c r="D6085" s="6" t="s">
        <v>50</v>
      </c>
      <c r="E6085" s="6" t="s">
        <v>51</v>
      </c>
      <c r="F6085" s="6" t="s">
        <v>57</v>
      </c>
      <c r="G6085" s="6" t="s">
        <v>44</v>
      </c>
      <c r="H6085" s="6" t="n">
        <v>2</v>
      </c>
      <c r="I6085" s="7" t="n">
        <v>50</v>
      </c>
      <c r="J6085" s="6" t="n">
        <v>5</v>
      </c>
      <c r="K6085" s="7" t="n">
        <v>250</v>
      </c>
      <c r="L6085" s="7" t="n">
        <v>32.5</v>
      </c>
      <c r="M6085" s="8" t="n">
        <v>0.129999995</v>
      </c>
      <c r="N6085" s="7" t="n">
        <v>100.0500031</v>
      </c>
      <c r="O6085" s="12" t="n">
        <v>1</v>
      </c>
    </row>
    <row r="6086" customFormat="false" ht="15" hidden="false" customHeight="true" outlineLevel="0" collapsed="false">
      <c r="A6086" s="6" t="n">
        <v>41479</v>
      </c>
      <c r="B6086" s="6" t="s">
        <v>19</v>
      </c>
      <c r="C6086" s="6" t="s">
        <v>20</v>
      </c>
      <c r="D6086" s="6" t="s">
        <v>31</v>
      </c>
      <c r="E6086" s="6" t="s">
        <v>83</v>
      </c>
      <c r="F6086" s="6" t="s">
        <v>57</v>
      </c>
      <c r="G6086" s="6" t="s">
        <v>47</v>
      </c>
      <c r="H6086" s="6" t="n">
        <v>4</v>
      </c>
      <c r="I6086" s="7" t="n">
        <v>50</v>
      </c>
      <c r="J6086" s="6" t="n">
        <v>2</v>
      </c>
      <c r="K6086" s="7" t="n">
        <v>100</v>
      </c>
      <c r="L6086" s="7" t="n">
        <v>25</v>
      </c>
      <c r="M6086" s="8" t="n">
        <v>0.25</v>
      </c>
      <c r="N6086" s="7" t="n">
        <v>33</v>
      </c>
      <c r="O6086" s="12" t="n">
        <v>1</v>
      </c>
    </row>
    <row r="6087" customFormat="false" ht="15" hidden="false" customHeight="true" outlineLevel="0" collapsed="false">
      <c r="A6087" s="6" t="n">
        <v>38532</v>
      </c>
      <c r="B6087" s="6" t="s">
        <v>19</v>
      </c>
      <c r="C6087" s="6" t="s">
        <v>20</v>
      </c>
      <c r="D6087" s="6" t="s">
        <v>31</v>
      </c>
      <c r="E6087" s="6" t="s">
        <v>32</v>
      </c>
      <c r="F6087" s="6" t="s">
        <v>58</v>
      </c>
      <c r="G6087" s="6" t="s">
        <v>47</v>
      </c>
      <c r="H6087" s="6" t="n">
        <v>4</v>
      </c>
      <c r="I6087" s="7" t="n">
        <v>49.97999954</v>
      </c>
      <c r="J6087" s="6" t="n">
        <v>5</v>
      </c>
      <c r="K6087" s="7" t="n">
        <v>249.8999939</v>
      </c>
      <c r="L6087" s="7" t="n">
        <v>44.97999954</v>
      </c>
      <c r="M6087" s="8" t="n">
        <v>0.180000007</v>
      </c>
      <c r="N6087" s="7" t="n">
        <v>59.43000031</v>
      </c>
      <c r="O6087" s="9" t="n">
        <v>0</v>
      </c>
    </row>
    <row r="6088" customFormat="false" ht="15" hidden="false" customHeight="true" outlineLevel="0" collapsed="false">
      <c r="A6088" s="6" t="n">
        <v>60749</v>
      </c>
      <c r="B6088" s="6" t="s">
        <v>19</v>
      </c>
      <c r="C6088" s="6" t="s">
        <v>20</v>
      </c>
      <c r="D6088" s="6" t="s">
        <v>50</v>
      </c>
      <c r="E6088" s="6" t="s">
        <v>63</v>
      </c>
      <c r="F6088" s="6" t="s">
        <v>71</v>
      </c>
      <c r="G6088" s="6" t="s">
        <v>44</v>
      </c>
      <c r="H6088" s="6" t="n">
        <v>4</v>
      </c>
      <c r="I6088" s="7" t="n">
        <v>199.9900055</v>
      </c>
      <c r="J6088" s="6" t="n">
        <v>1</v>
      </c>
      <c r="K6088" s="7" t="n">
        <v>199.9900055</v>
      </c>
      <c r="L6088" s="7" t="n">
        <v>36</v>
      </c>
      <c r="M6088" s="8" t="n">
        <v>0.180000007</v>
      </c>
      <c r="N6088" s="7" t="n">
        <v>-196.7899933</v>
      </c>
      <c r="O6088" s="12" t="n">
        <v>1</v>
      </c>
    </row>
    <row r="6089" customFormat="false" ht="15" hidden="false" customHeight="true" outlineLevel="0" collapsed="false">
      <c r="A6089" s="6" t="n">
        <v>38429</v>
      </c>
      <c r="B6089" s="6" t="s">
        <v>46</v>
      </c>
      <c r="C6089" s="6" t="s">
        <v>37</v>
      </c>
      <c r="D6089" s="6" t="s">
        <v>31</v>
      </c>
      <c r="E6089" s="6" t="s">
        <v>62</v>
      </c>
      <c r="F6089" s="6" t="s">
        <v>58</v>
      </c>
      <c r="G6089" s="6" t="s">
        <v>24</v>
      </c>
      <c r="H6089" s="6" t="n">
        <v>2</v>
      </c>
      <c r="I6089" s="7" t="n">
        <v>49.97999954</v>
      </c>
      <c r="J6089" s="6" t="n">
        <v>2</v>
      </c>
      <c r="K6089" s="7" t="n">
        <v>99.95999908</v>
      </c>
      <c r="L6089" s="7" t="n">
        <v>2</v>
      </c>
      <c r="M6089" s="8" t="n">
        <v>0.02</v>
      </c>
      <c r="N6089" s="7" t="n">
        <v>35.56000137</v>
      </c>
      <c r="O6089" s="12" t="n">
        <v>1</v>
      </c>
    </row>
    <row r="6090" customFormat="false" ht="15" hidden="false" customHeight="true" outlineLevel="0" collapsed="false">
      <c r="A6090" s="6" t="n">
        <v>66689</v>
      </c>
      <c r="B6090" s="6" t="s">
        <v>19</v>
      </c>
      <c r="C6090" s="6" t="s">
        <v>20</v>
      </c>
      <c r="D6090" s="6" t="s">
        <v>21</v>
      </c>
      <c r="E6090" s="6" t="s">
        <v>65</v>
      </c>
      <c r="F6090" s="6" t="s">
        <v>58</v>
      </c>
      <c r="G6090" s="6" t="s">
        <v>34</v>
      </c>
      <c r="H6090" s="6" t="n">
        <v>4</v>
      </c>
      <c r="I6090" s="7" t="n">
        <v>49.97999954</v>
      </c>
      <c r="J6090" s="6" t="n">
        <v>4</v>
      </c>
      <c r="K6090" s="7" t="n">
        <v>199.9199982</v>
      </c>
      <c r="L6090" s="7" t="n">
        <v>11</v>
      </c>
      <c r="M6090" s="8" t="n">
        <v>0.059999999</v>
      </c>
      <c r="N6090" s="7" t="n">
        <v>63.86000061</v>
      </c>
      <c r="O6090" s="12" t="n">
        <v>1</v>
      </c>
    </row>
    <row r="6091" customFormat="false" ht="15" hidden="false" customHeight="true" outlineLevel="0" collapsed="false">
      <c r="A6091" s="6" t="n">
        <v>34281</v>
      </c>
      <c r="B6091" s="6" t="s">
        <v>19</v>
      </c>
      <c r="C6091" s="6" t="s">
        <v>20</v>
      </c>
      <c r="D6091" s="6" t="s">
        <v>31</v>
      </c>
      <c r="E6091" s="6" t="s">
        <v>56</v>
      </c>
      <c r="F6091" s="6" t="s">
        <v>58</v>
      </c>
      <c r="G6091" s="6" t="s">
        <v>34</v>
      </c>
      <c r="H6091" s="6" t="n">
        <v>4</v>
      </c>
      <c r="I6091" s="7" t="n">
        <v>49.97999954</v>
      </c>
      <c r="J6091" s="6" t="n">
        <v>3</v>
      </c>
      <c r="K6091" s="7" t="n">
        <v>149.9400024</v>
      </c>
      <c r="L6091" s="7" t="n">
        <v>25.48999977</v>
      </c>
      <c r="M6091" s="8" t="n">
        <v>0.170000002</v>
      </c>
      <c r="N6091" s="7" t="n">
        <v>36.09000015</v>
      </c>
      <c r="O6091" s="9" t="n">
        <v>0</v>
      </c>
    </row>
    <row r="6092" customFormat="false" ht="15" hidden="false" customHeight="true" outlineLevel="0" collapsed="false">
      <c r="A6092" s="6" t="n">
        <v>55867</v>
      </c>
      <c r="B6092" s="6" t="s">
        <v>26</v>
      </c>
      <c r="C6092" s="6" t="s">
        <v>20</v>
      </c>
      <c r="D6092" s="6" t="s">
        <v>50</v>
      </c>
      <c r="E6092" s="6" t="s">
        <v>51</v>
      </c>
      <c r="F6092" s="6" t="s">
        <v>58</v>
      </c>
      <c r="G6092" s="6" t="s">
        <v>24</v>
      </c>
      <c r="H6092" s="6" t="n">
        <v>1</v>
      </c>
      <c r="I6092" s="7" t="n">
        <v>49.97999954</v>
      </c>
      <c r="J6092" s="6" t="n">
        <v>2</v>
      </c>
      <c r="K6092" s="7" t="n">
        <v>99.95999908</v>
      </c>
      <c r="L6092" s="7" t="n">
        <v>19.98999977</v>
      </c>
      <c r="M6092" s="8" t="n">
        <v>0.200000003</v>
      </c>
      <c r="N6092" s="7" t="n">
        <v>25.98999977</v>
      </c>
      <c r="O6092" s="12" t="n">
        <v>1</v>
      </c>
    </row>
    <row r="6093" customFormat="false" ht="15" hidden="false" customHeight="true" outlineLevel="0" collapsed="false">
      <c r="A6093" s="6" t="n">
        <v>25027</v>
      </c>
      <c r="B6093" s="6" t="s">
        <v>26</v>
      </c>
      <c r="C6093" s="6" t="s">
        <v>49</v>
      </c>
      <c r="D6093" s="6" t="s">
        <v>27</v>
      </c>
      <c r="E6093" s="6" t="s">
        <v>42</v>
      </c>
      <c r="F6093" s="6" t="s">
        <v>23</v>
      </c>
      <c r="G6093" s="6" t="s">
        <v>34</v>
      </c>
      <c r="H6093" s="6" t="n">
        <v>1</v>
      </c>
      <c r="I6093" s="7" t="n">
        <v>129.9900055</v>
      </c>
      <c r="J6093" s="6" t="n">
        <v>1</v>
      </c>
      <c r="K6093" s="7" t="n">
        <v>129.9900055</v>
      </c>
      <c r="L6093" s="7" t="n">
        <v>32.5</v>
      </c>
      <c r="M6093" s="8" t="n">
        <v>0.25</v>
      </c>
      <c r="N6093" s="7" t="n">
        <v>46.79999924</v>
      </c>
      <c r="O6093" s="12" t="n">
        <v>1</v>
      </c>
    </row>
    <row r="6094" customFormat="false" ht="15" hidden="false" customHeight="true" outlineLevel="0" collapsed="false">
      <c r="A6094" s="6" t="n">
        <v>46642</v>
      </c>
      <c r="B6094" s="6" t="s">
        <v>46</v>
      </c>
      <c r="C6094" s="6" t="s">
        <v>20</v>
      </c>
      <c r="D6094" s="6" t="s">
        <v>21</v>
      </c>
      <c r="E6094" s="6" t="s">
        <v>66</v>
      </c>
      <c r="F6094" s="6" t="s">
        <v>73</v>
      </c>
      <c r="G6094" s="6" t="s">
        <v>44</v>
      </c>
      <c r="H6094" s="6" t="n">
        <v>2</v>
      </c>
      <c r="I6094" s="7" t="n">
        <v>39.99000168</v>
      </c>
      <c r="J6094" s="6" t="n">
        <v>4</v>
      </c>
      <c r="K6094" s="7" t="n">
        <v>159.9600067</v>
      </c>
      <c r="L6094" s="7" t="n">
        <v>4.800000191</v>
      </c>
      <c r="M6094" s="8" t="n">
        <v>0.029999999</v>
      </c>
      <c r="N6094" s="7" t="n">
        <v>69.8199997</v>
      </c>
      <c r="O6094" s="12" t="n">
        <v>1</v>
      </c>
    </row>
    <row r="6095" customFormat="false" ht="15" hidden="false" customHeight="true" outlineLevel="0" collapsed="false">
      <c r="A6095" s="6" t="n">
        <v>24628</v>
      </c>
      <c r="B6095" s="6" t="s">
        <v>19</v>
      </c>
      <c r="C6095" s="6" t="s">
        <v>49</v>
      </c>
      <c r="D6095" s="6" t="s">
        <v>27</v>
      </c>
      <c r="E6095" s="6" t="s">
        <v>42</v>
      </c>
      <c r="F6095" s="6" t="s">
        <v>58</v>
      </c>
      <c r="G6095" s="6" t="s">
        <v>24</v>
      </c>
      <c r="H6095" s="6" t="n">
        <v>4</v>
      </c>
      <c r="I6095" s="7" t="n">
        <v>49.97999954</v>
      </c>
      <c r="J6095" s="6" t="n">
        <v>3</v>
      </c>
      <c r="K6095" s="7" t="n">
        <v>149.9400024</v>
      </c>
      <c r="L6095" s="7" t="n">
        <v>14.98999977</v>
      </c>
      <c r="M6095" s="8" t="n">
        <v>0.100000001</v>
      </c>
      <c r="N6095" s="7" t="n">
        <v>-344.1099854</v>
      </c>
      <c r="O6095" s="9" t="n">
        <v>0</v>
      </c>
    </row>
    <row r="6096" customFormat="false" ht="15" hidden="false" customHeight="true" outlineLevel="0" collapsed="false">
      <c r="A6096" s="6" t="n">
        <v>26143</v>
      </c>
      <c r="B6096" s="6" t="s">
        <v>19</v>
      </c>
      <c r="C6096" s="6" t="s">
        <v>49</v>
      </c>
      <c r="D6096" s="6" t="s">
        <v>27</v>
      </c>
      <c r="E6096" s="6" t="s">
        <v>54</v>
      </c>
      <c r="F6096" s="6" t="s">
        <v>58</v>
      </c>
      <c r="G6096" s="6" t="s">
        <v>44</v>
      </c>
      <c r="H6096" s="6" t="n">
        <v>4</v>
      </c>
      <c r="I6096" s="7" t="n">
        <v>49.97999954</v>
      </c>
      <c r="J6096" s="6" t="n">
        <v>5</v>
      </c>
      <c r="K6096" s="7" t="n">
        <v>249.8999939</v>
      </c>
      <c r="L6096" s="7" t="n">
        <v>39.97999954</v>
      </c>
      <c r="M6096" s="8" t="n">
        <v>0.159999996</v>
      </c>
      <c r="N6096" s="7" t="n">
        <v>62.97000122</v>
      </c>
      <c r="O6096" s="9" t="n">
        <v>0</v>
      </c>
    </row>
    <row r="6097" customFormat="false" ht="15" hidden="false" customHeight="true" outlineLevel="0" collapsed="false">
      <c r="A6097" s="6" t="n">
        <v>54795</v>
      </c>
      <c r="B6097" s="6" t="s">
        <v>19</v>
      </c>
      <c r="C6097" s="6" t="s">
        <v>20</v>
      </c>
      <c r="D6097" s="6" t="s">
        <v>50</v>
      </c>
      <c r="E6097" s="6" t="s">
        <v>51</v>
      </c>
      <c r="F6097" s="6" t="s">
        <v>40</v>
      </c>
      <c r="G6097" s="6" t="s">
        <v>34</v>
      </c>
      <c r="H6097" s="6" t="n">
        <v>4</v>
      </c>
      <c r="I6097" s="7" t="n">
        <v>399.980011</v>
      </c>
      <c r="J6097" s="6" t="n">
        <v>1</v>
      </c>
      <c r="K6097" s="7" t="n">
        <v>399.980011</v>
      </c>
      <c r="L6097" s="7" t="n">
        <v>4</v>
      </c>
      <c r="M6097" s="8" t="n">
        <v>0.01</v>
      </c>
      <c r="N6097" s="7" t="n">
        <v>194.0299988</v>
      </c>
      <c r="O6097" s="12" t="n">
        <v>1</v>
      </c>
    </row>
    <row r="6098" customFormat="false" ht="15" hidden="false" customHeight="true" outlineLevel="0" collapsed="false">
      <c r="A6098" s="6" t="n">
        <v>16894</v>
      </c>
      <c r="B6098" s="6" t="s">
        <v>19</v>
      </c>
      <c r="C6098" s="6" t="s">
        <v>37</v>
      </c>
      <c r="D6098" s="6" t="s">
        <v>21</v>
      </c>
      <c r="E6098" s="6" t="s">
        <v>65</v>
      </c>
      <c r="F6098" s="6" t="s">
        <v>57</v>
      </c>
      <c r="G6098" s="6" t="s">
        <v>34</v>
      </c>
      <c r="H6098" s="6" t="n">
        <v>4</v>
      </c>
      <c r="I6098" s="7" t="n">
        <v>50</v>
      </c>
      <c r="J6098" s="6" t="n">
        <v>5</v>
      </c>
      <c r="K6098" s="7" t="n">
        <v>250</v>
      </c>
      <c r="L6098" s="7" t="n">
        <v>5</v>
      </c>
      <c r="M6098" s="8" t="n">
        <v>0.02</v>
      </c>
      <c r="N6098" s="7" t="n">
        <v>105.3499985</v>
      </c>
      <c r="O6098" s="12" t="n">
        <v>1</v>
      </c>
    </row>
    <row r="6099" customFormat="false" ht="15" hidden="false" customHeight="true" outlineLevel="0" collapsed="false">
      <c r="A6099" s="6" t="n">
        <v>31881</v>
      </c>
      <c r="B6099" s="6" t="s">
        <v>26</v>
      </c>
      <c r="C6099" s="6" t="s">
        <v>20</v>
      </c>
      <c r="D6099" s="6" t="s">
        <v>31</v>
      </c>
      <c r="E6099" s="6" t="s">
        <v>56</v>
      </c>
      <c r="F6099" s="6" t="s">
        <v>33</v>
      </c>
      <c r="G6099" s="6" t="s">
        <v>34</v>
      </c>
      <c r="H6099" s="6" t="n">
        <v>1</v>
      </c>
      <c r="I6099" s="7" t="n">
        <v>59.99000168</v>
      </c>
      <c r="J6099" s="6" t="n">
        <v>5</v>
      </c>
      <c r="K6099" s="7" t="n">
        <v>299.9500122</v>
      </c>
      <c r="L6099" s="7" t="n">
        <v>38.99000168</v>
      </c>
      <c r="M6099" s="8" t="n">
        <v>0.129999995</v>
      </c>
      <c r="N6099" s="7" t="n">
        <v>91.33000183</v>
      </c>
      <c r="O6099" s="12" t="n">
        <v>1</v>
      </c>
    </row>
    <row r="6100" customFormat="false" ht="15" hidden="false" customHeight="true" outlineLevel="0" collapsed="false">
      <c r="A6100" s="6" t="n">
        <v>11416</v>
      </c>
      <c r="B6100" s="6" t="s">
        <v>26</v>
      </c>
      <c r="C6100" s="6" t="s">
        <v>20</v>
      </c>
      <c r="D6100" s="6" t="s">
        <v>21</v>
      </c>
      <c r="E6100" s="6" t="s">
        <v>65</v>
      </c>
      <c r="F6100" s="6" t="s">
        <v>29</v>
      </c>
      <c r="G6100" s="6" t="s">
        <v>24</v>
      </c>
      <c r="H6100" s="6" t="n">
        <v>1</v>
      </c>
      <c r="I6100" s="7" t="n">
        <v>99.98999786</v>
      </c>
      <c r="J6100" s="6" t="n">
        <v>3</v>
      </c>
      <c r="K6100" s="7" t="n">
        <v>299.9700012</v>
      </c>
      <c r="L6100" s="7" t="n">
        <v>15</v>
      </c>
      <c r="M6100" s="8" t="n">
        <v>0.050000001</v>
      </c>
      <c r="N6100" s="7" t="n">
        <v>68.38999939</v>
      </c>
      <c r="O6100" s="12" t="n">
        <v>1</v>
      </c>
    </row>
    <row r="6101" customFormat="false" ht="15" hidden="false" customHeight="true" outlineLevel="0" collapsed="false">
      <c r="A6101" s="6" t="n">
        <v>19796</v>
      </c>
      <c r="B6101" s="6" t="s">
        <v>26</v>
      </c>
      <c r="C6101" s="6" t="s">
        <v>37</v>
      </c>
      <c r="D6101" s="6" t="s">
        <v>21</v>
      </c>
      <c r="E6101" s="6" t="s">
        <v>22</v>
      </c>
      <c r="F6101" s="6" t="s">
        <v>33</v>
      </c>
      <c r="G6101" s="6" t="s">
        <v>44</v>
      </c>
      <c r="H6101" s="6" t="n">
        <v>1</v>
      </c>
      <c r="I6101" s="7" t="n">
        <v>59.99000168</v>
      </c>
      <c r="J6101" s="6" t="n">
        <v>4</v>
      </c>
      <c r="K6101" s="7" t="n">
        <v>239.9600067</v>
      </c>
      <c r="L6101" s="7" t="n">
        <v>9.600000381</v>
      </c>
      <c r="M6101" s="8" t="n">
        <v>0.039999999</v>
      </c>
      <c r="N6101" s="7" t="n">
        <v>110.5699997</v>
      </c>
      <c r="O6101" s="12" t="n">
        <v>1</v>
      </c>
    </row>
    <row r="6102" customFormat="false" ht="15" hidden="false" customHeight="true" outlineLevel="0" collapsed="false">
      <c r="A6102" s="6" t="n">
        <v>48395</v>
      </c>
      <c r="B6102" s="6" t="s">
        <v>26</v>
      </c>
      <c r="C6102" s="6" t="s">
        <v>20</v>
      </c>
      <c r="D6102" s="6" t="s">
        <v>31</v>
      </c>
      <c r="E6102" s="6" t="s">
        <v>83</v>
      </c>
      <c r="F6102" s="6" t="s">
        <v>29</v>
      </c>
      <c r="G6102" s="6" t="s">
        <v>34</v>
      </c>
      <c r="H6102" s="6" t="n">
        <v>1</v>
      </c>
      <c r="I6102" s="7" t="n">
        <v>99.98999786</v>
      </c>
      <c r="J6102" s="6" t="n">
        <v>1</v>
      </c>
      <c r="K6102" s="7" t="n">
        <v>99.98999786</v>
      </c>
      <c r="L6102" s="7" t="n">
        <v>10</v>
      </c>
      <c r="M6102" s="8" t="n">
        <v>0.100000001</v>
      </c>
      <c r="N6102" s="7" t="n">
        <v>33.75</v>
      </c>
      <c r="O6102" s="12" t="n">
        <v>1</v>
      </c>
    </row>
    <row r="6103" customFormat="false" ht="15" hidden="false" customHeight="true" outlineLevel="0" collapsed="false">
      <c r="A6103" s="6" t="n">
        <v>55251</v>
      </c>
      <c r="B6103" s="6" t="s">
        <v>26</v>
      </c>
      <c r="C6103" s="6" t="s">
        <v>37</v>
      </c>
      <c r="D6103" s="6" t="s">
        <v>50</v>
      </c>
      <c r="E6103" s="6" t="s">
        <v>63</v>
      </c>
      <c r="F6103" s="6" t="s">
        <v>73</v>
      </c>
      <c r="G6103" s="6" t="s">
        <v>47</v>
      </c>
      <c r="H6103" s="6" t="n">
        <v>1</v>
      </c>
      <c r="I6103" s="7" t="n">
        <v>39.99000168</v>
      </c>
      <c r="J6103" s="6" t="n">
        <v>2</v>
      </c>
      <c r="K6103" s="7" t="n">
        <v>79.98000336</v>
      </c>
      <c r="L6103" s="7" t="n">
        <v>4.400000095</v>
      </c>
      <c r="M6103" s="8" t="n">
        <v>0.059999999</v>
      </c>
      <c r="N6103" s="7" t="n">
        <v>5.670000076</v>
      </c>
      <c r="O6103" s="12" t="n">
        <v>1</v>
      </c>
    </row>
    <row r="6104" customFormat="false" ht="15" hidden="false" customHeight="true" outlineLevel="0" collapsed="false">
      <c r="A6104" s="6" t="n">
        <v>68394</v>
      </c>
      <c r="B6104" s="6" t="s">
        <v>19</v>
      </c>
      <c r="C6104" s="6" t="s">
        <v>20</v>
      </c>
      <c r="D6104" s="6" t="s">
        <v>21</v>
      </c>
      <c r="E6104" s="6" t="s">
        <v>22</v>
      </c>
      <c r="F6104" s="6" t="s">
        <v>67</v>
      </c>
      <c r="G6104" s="6" t="s">
        <v>24</v>
      </c>
      <c r="H6104" s="6" t="n">
        <v>4</v>
      </c>
      <c r="I6104" s="7" t="n">
        <v>399.9899902</v>
      </c>
      <c r="J6104" s="6" t="n">
        <v>1</v>
      </c>
      <c r="K6104" s="7" t="n">
        <v>399.9899902</v>
      </c>
      <c r="L6104" s="7" t="n">
        <v>48</v>
      </c>
      <c r="M6104" s="8" t="n">
        <v>0.119999997</v>
      </c>
      <c r="N6104" s="7" t="n">
        <v>-598.3900146</v>
      </c>
      <c r="O6104" s="12" t="n">
        <v>1</v>
      </c>
    </row>
    <row r="6105" customFormat="false" ht="15" hidden="false" customHeight="true" outlineLevel="0" collapsed="false">
      <c r="A6105" s="6" t="n">
        <v>36272</v>
      </c>
      <c r="B6105" s="6" t="s">
        <v>46</v>
      </c>
      <c r="C6105" s="6" t="s">
        <v>37</v>
      </c>
      <c r="D6105" s="6" t="s">
        <v>31</v>
      </c>
      <c r="E6105" s="6" t="s">
        <v>86</v>
      </c>
      <c r="F6105" s="6" t="s">
        <v>71</v>
      </c>
      <c r="G6105" s="6" t="s">
        <v>44</v>
      </c>
      <c r="H6105" s="6" t="n">
        <v>2</v>
      </c>
      <c r="I6105" s="7" t="n">
        <v>199.9900055</v>
      </c>
      <c r="J6105" s="6" t="n">
        <v>1</v>
      </c>
      <c r="K6105" s="7" t="n">
        <v>199.9900055</v>
      </c>
      <c r="L6105" s="7" t="n">
        <v>0</v>
      </c>
      <c r="M6105" s="8" t="n">
        <v>0</v>
      </c>
      <c r="N6105" s="7" t="n">
        <v>72.59999847</v>
      </c>
      <c r="O6105" s="12" t="n">
        <v>1</v>
      </c>
    </row>
    <row r="6106" customFormat="false" ht="15" hidden="false" customHeight="true" outlineLevel="0" collapsed="false">
      <c r="A6106" s="6" t="n">
        <v>11998</v>
      </c>
      <c r="B6106" s="6" t="s">
        <v>46</v>
      </c>
      <c r="C6106" s="6" t="s">
        <v>20</v>
      </c>
      <c r="D6106" s="6" t="s">
        <v>21</v>
      </c>
      <c r="E6106" s="6" t="s">
        <v>65</v>
      </c>
      <c r="F6106" s="6" t="s">
        <v>33</v>
      </c>
      <c r="G6106" s="6" t="s">
        <v>34</v>
      </c>
      <c r="H6106" s="6" t="n">
        <v>2</v>
      </c>
      <c r="I6106" s="7" t="n">
        <v>59.99000168</v>
      </c>
      <c r="J6106" s="6" t="n">
        <v>3</v>
      </c>
      <c r="K6106" s="7" t="n">
        <v>179.9700012</v>
      </c>
      <c r="L6106" s="7" t="n">
        <v>23.39999962</v>
      </c>
      <c r="M6106" s="8" t="n">
        <v>0.129999995</v>
      </c>
      <c r="N6106" s="7" t="n">
        <v>50.88999939</v>
      </c>
      <c r="O6106" s="12" t="n">
        <v>1</v>
      </c>
    </row>
    <row r="6107" customFormat="false" ht="15" hidden="false" customHeight="true" outlineLevel="0" collapsed="false">
      <c r="A6107" s="6" t="n">
        <v>56181</v>
      </c>
      <c r="B6107" s="6" t="s">
        <v>19</v>
      </c>
      <c r="C6107" s="6" t="s">
        <v>49</v>
      </c>
      <c r="D6107" s="6" t="s">
        <v>50</v>
      </c>
      <c r="E6107" s="6" t="s">
        <v>51</v>
      </c>
      <c r="F6107" s="6" t="s">
        <v>33</v>
      </c>
      <c r="G6107" s="6" t="s">
        <v>44</v>
      </c>
      <c r="H6107" s="6" t="n">
        <v>4</v>
      </c>
      <c r="I6107" s="7" t="n">
        <v>59.99000168</v>
      </c>
      <c r="J6107" s="6" t="n">
        <v>4</v>
      </c>
      <c r="K6107" s="7" t="n">
        <v>239.9600067</v>
      </c>
      <c r="L6107" s="7" t="n">
        <v>0</v>
      </c>
      <c r="M6107" s="8" t="n">
        <v>0</v>
      </c>
      <c r="N6107" s="7" t="n">
        <v>112.7799988</v>
      </c>
      <c r="O6107" s="9" t="n">
        <v>0</v>
      </c>
    </row>
    <row r="6108" customFormat="false" ht="15" hidden="false" customHeight="true" outlineLevel="0" collapsed="false">
      <c r="A6108" s="6" t="n">
        <v>41327</v>
      </c>
      <c r="B6108" s="6" t="s">
        <v>19</v>
      </c>
      <c r="C6108" s="6" t="s">
        <v>20</v>
      </c>
      <c r="D6108" s="6" t="s">
        <v>27</v>
      </c>
      <c r="E6108" s="6" t="s">
        <v>79</v>
      </c>
      <c r="F6108" s="6" t="s">
        <v>73</v>
      </c>
      <c r="G6108" s="6" t="s">
        <v>44</v>
      </c>
      <c r="H6108" s="6" t="n">
        <v>4</v>
      </c>
      <c r="I6108" s="7" t="n">
        <v>39.99000168</v>
      </c>
      <c r="J6108" s="6" t="n">
        <v>3</v>
      </c>
      <c r="K6108" s="7" t="n">
        <v>119.9700012</v>
      </c>
      <c r="L6108" s="7" t="n">
        <v>4.800000191</v>
      </c>
      <c r="M6108" s="8" t="n">
        <v>0.039999999</v>
      </c>
      <c r="N6108" s="7" t="n">
        <v>-40.31000137</v>
      </c>
      <c r="O6108" s="9" t="n">
        <v>0</v>
      </c>
    </row>
    <row r="6109" customFormat="false" ht="15" hidden="false" customHeight="true" outlineLevel="0" collapsed="false">
      <c r="A6109" s="6" t="n">
        <v>54798</v>
      </c>
      <c r="B6109" s="6" t="s">
        <v>19</v>
      </c>
      <c r="C6109" s="6" t="s">
        <v>20</v>
      </c>
      <c r="D6109" s="6" t="s">
        <v>50</v>
      </c>
      <c r="E6109" s="6" t="s">
        <v>63</v>
      </c>
      <c r="F6109" s="6" t="s">
        <v>75</v>
      </c>
      <c r="G6109" s="6" t="s">
        <v>24</v>
      </c>
      <c r="H6109" s="6" t="n">
        <v>4</v>
      </c>
      <c r="I6109" s="7" t="n">
        <v>299.980011</v>
      </c>
      <c r="J6109" s="6" t="n">
        <v>1</v>
      </c>
      <c r="K6109" s="7" t="n">
        <v>299.980011</v>
      </c>
      <c r="L6109" s="7" t="n">
        <v>16.5</v>
      </c>
      <c r="M6109" s="8" t="n">
        <v>0.059999999</v>
      </c>
      <c r="N6109" s="7" t="n">
        <v>21.26000023</v>
      </c>
      <c r="O6109" s="9" t="n">
        <v>0</v>
      </c>
    </row>
    <row r="6110" customFormat="false" ht="15" hidden="false" customHeight="true" outlineLevel="0" collapsed="false">
      <c r="A6110" s="6" t="n">
        <v>56026</v>
      </c>
      <c r="B6110" s="6" t="s">
        <v>19</v>
      </c>
      <c r="C6110" s="6" t="s">
        <v>20</v>
      </c>
      <c r="D6110" s="6" t="s">
        <v>50</v>
      </c>
      <c r="E6110" s="6" t="s">
        <v>51</v>
      </c>
      <c r="F6110" s="6" t="s">
        <v>40</v>
      </c>
      <c r="G6110" s="6" t="s">
        <v>34</v>
      </c>
      <c r="H6110" s="6" t="n">
        <v>4</v>
      </c>
      <c r="I6110" s="7" t="n">
        <v>399.980011</v>
      </c>
      <c r="J6110" s="6" t="n">
        <v>1</v>
      </c>
      <c r="K6110" s="7" t="n">
        <v>399.980011</v>
      </c>
      <c r="L6110" s="7" t="n">
        <v>36</v>
      </c>
      <c r="M6110" s="8" t="n">
        <v>0.090000004</v>
      </c>
      <c r="N6110" s="7" t="n">
        <v>-303.2000122</v>
      </c>
      <c r="O6110" s="9" t="n">
        <v>0</v>
      </c>
    </row>
    <row r="6111" customFormat="false" ht="15" hidden="false" customHeight="true" outlineLevel="0" collapsed="false">
      <c r="A6111" s="6" t="n">
        <v>40082</v>
      </c>
      <c r="B6111" s="6" t="s">
        <v>19</v>
      </c>
      <c r="C6111" s="6" t="s">
        <v>49</v>
      </c>
      <c r="D6111" s="6" t="s">
        <v>31</v>
      </c>
      <c r="E6111" s="6" t="s">
        <v>56</v>
      </c>
      <c r="F6111" s="6" t="s">
        <v>29</v>
      </c>
      <c r="G6111" s="6" t="s">
        <v>34</v>
      </c>
      <c r="H6111" s="6" t="n">
        <v>4</v>
      </c>
      <c r="I6111" s="7" t="n">
        <v>99.98999786</v>
      </c>
      <c r="J6111" s="6" t="n">
        <v>3</v>
      </c>
      <c r="K6111" s="7" t="n">
        <v>299.9700012</v>
      </c>
      <c r="L6111" s="7" t="n">
        <v>6</v>
      </c>
      <c r="M6111" s="8" t="n">
        <v>0.02</v>
      </c>
      <c r="N6111" s="7" t="n">
        <v>47.91999817</v>
      </c>
      <c r="O6111" s="9" t="n">
        <v>0</v>
      </c>
    </row>
    <row r="6112" customFormat="false" ht="15" hidden="false" customHeight="true" outlineLevel="0" collapsed="false">
      <c r="A6112" s="6" t="n">
        <v>61126</v>
      </c>
      <c r="B6112" s="6" t="s">
        <v>19</v>
      </c>
      <c r="C6112" s="6" t="s">
        <v>20</v>
      </c>
      <c r="D6112" s="6" t="s">
        <v>50</v>
      </c>
      <c r="E6112" s="6" t="s">
        <v>63</v>
      </c>
      <c r="F6112" s="6" t="s">
        <v>29</v>
      </c>
      <c r="G6112" s="6" t="s">
        <v>34</v>
      </c>
      <c r="H6112" s="6" t="n">
        <v>4</v>
      </c>
      <c r="I6112" s="7" t="n">
        <v>99.98999786</v>
      </c>
      <c r="J6112" s="6" t="n">
        <v>2</v>
      </c>
      <c r="K6112" s="7" t="n">
        <v>199.9799957</v>
      </c>
      <c r="L6112" s="7" t="n">
        <v>24</v>
      </c>
      <c r="M6112" s="8" t="n">
        <v>0.119999997</v>
      </c>
      <c r="N6112" s="7" t="n">
        <v>84.47000122</v>
      </c>
      <c r="O6112" s="9" t="n">
        <v>0</v>
      </c>
    </row>
    <row r="6113" customFormat="false" ht="15" hidden="false" customHeight="true" outlineLevel="0" collapsed="false">
      <c r="A6113" s="6" t="n">
        <v>37920</v>
      </c>
      <c r="B6113" s="6" t="s">
        <v>19</v>
      </c>
      <c r="C6113" s="6" t="s">
        <v>20</v>
      </c>
      <c r="D6113" s="6" t="s">
        <v>31</v>
      </c>
      <c r="E6113" s="6" t="s">
        <v>56</v>
      </c>
      <c r="F6113" s="6" t="s">
        <v>57</v>
      </c>
      <c r="G6113" s="6" t="s">
        <v>24</v>
      </c>
      <c r="H6113" s="6" t="n">
        <v>4</v>
      </c>
      <c r="I6113" s="7" t="n">
        <v>50</v>
      </c>
      <c r="J6113" s="6" t="n">
        <v>1</v>
      </c>
      <c r="K6113" s="7" t="n">
        <v>50</v>
      </c>
      <c r="L6113" s="7" t="n">
        <v>7.5</v>
      </c>
      <c r="M6113" s="8" t="n">
        <v>0.150000006</v>
      </c>
      <c r="N6113" s="7" t="n">
        <v>11.05000019</v>
      </c>
      <c r="O6113" s="12" t="n">
        <v>1</v>
      </c>
    </row>
    <row r="6114" customFormat="false" ht="15" hidden="false" customHeight="true" outlineLevel="0" collapsed="false">
      <c r="A6114" s="6" t="n">
        <v>54299</v>
      </c>
      <c r="B6114" s="6" t="s">
        <v>46</v>
      </c>
      <c r="C6114" s="6" t="s">
        <v>49</v>
      </c>
      <c r="D6114" s="6" t="s">
        <v>50</v>
      </c>
      <c r="E6114" s="6" t="s">
        <v>63</v>
      </c>
      <c r="F6114" s="6" t="s">
        <v>23</v>
      </c>
      <c r="G6114" s="6" t="s">
        <v>34</v>
      </c>
      <c r="H6114" s="6" t="n">
        <v>2</v>
      </c>
      <c r="I6114" s="7" t="n">
        <v>129.9900055</v>
      </c>
      <c r="J6114" s="6" t="n">
        <v>1</v>
      </c>
      <c r="K6114" s="7" t="n">
        <v>129.9900055</v>
      </c>
      <c r="L6114" s="7" t="n">
        <v>5.199999809</v>
      </c>
      <c r="M6114" s="8" t="n">
        <v>0.039999999</v>
      </c>
      <c r="N6114" s="7" t="n">
        <v>58.65000153</v>
      </c>
      <c r="O6114" s="12" t="n">
        <v>1</v>
      </c>
    </row>
    <row r="6115" customFormat="false" ht="15" hidden="false" customHeight="true" outlineLevel="0" collapsed="false">
      <c r="A6115" s="6" t="n">
        <v>1150</v>
      </c>
      <c r="B6115" s="6" t="s">
        <v>19</v>
      </c>
      <c r="C6115" s="6" t="s">
        <v>49</v>
      </c>
      <c r="D6115" s="6" t="s">
        <v>50</v>
      </c>
      <c r="E6115" s="6" t="s">
        <v>72</v>
      </c>
      <c r="F6115" s="6" t="s">
        <v>40</v>
      </c>
      <c r="G6115" s="6" t="s">
        <v>44</v>
      </c>
      <c r="H6115" s="6" t="n">
        <v>4</v>
      </c>
      <c r="I6115" s="7" t="n">
        <v>399.980011</v>
      </c>
      <c r="J6115" s="6" t="n">
        <v>1</v>
      </c>
      <c r="K6115" s="7" t="n">
        <v>399.980011</v>
      </c>
      <c r="L6115" s="7" t="n">
        <v>80</v>
      </c>
      <c r="M6115" s="8" t="n">
        <v>0.200000003</v>
      </c>
      <c r="N6115" s="7" t="n">
        <v>147.1900024</v>
      </c>
      <c r="O6115" s="12" t="n">
        <v>1</v>
      </c>
    </row>
    <row r="6116" customFormat="false" ht="15" hidden="false" customHeight="true" outlineLevel="0" collapsed="false">
      <c r="A6116" s="6" t="n">
        <v>8525</v>
      </c>
      <c r="B6116" s="6" t="s">
        <v>36</v>
      </c>
      <c r="C6116" s="6" t="s">
        <v>20</v>
      </c>
      <c r="D6116" s="6" t="s">
        <v>50</v>
      </c>
      <c r="E6116" s="6" t="s">
        <v>51</v>
      </c>
      <c r="F6116" s="6" t="s">
        <v>57</v>
      </c>
      <c r="G6116" s="6" t="s">
        <v>34</v>
      </c>
      <c r="H6116" s="6" t="n">
        <v>0</v>
      </c>
      <c r="I6116" s="7" t="n">
        <v>50</v>
      </c>
      <c r="J6116" s="6" t="n">
        <v>2</v>
      </c>
      <c r="K6116" s="7" t="n">
        <v>100</v>
      </c>
      <c r="L6116" s="7" t="n">
        <v>9</v>
      </c>
      <c r="M6116" s="8" t="n">
        <v>0.090000004</v>
      </c>
      <c r="N6116" s="7" t="n">
        <v>7.460000038</v>
      </c>
      <c r="O6116" s="9" t="n">
        <v>0</v>
      </c>
    </row>
    <row r="6117" customFormat="false" ht="15" hidden="false" customHeight="true" outlineLevel="0" collapsed="false">
      <c r="A6117" s="6" t="n">
        <v>11774</v>
      </c>
      <c r="B6117" s="6" t="s">
        <v>26</v>
      </c>
      <c r="C6117" s="6" t="s">
        <v>20</v>
      </c>
      <c r="D6117" s="6" t="s">
        <v>21</v>
      </c>
      <c r="E6117" s="6" t="s">
        <v>64</v>
      </c>
      <c r="F6117" s="6" t="s">
        <v>68</v>
      </c>
      <c r="G6117" s="6" t="s">
        <v>24</v>
      </c>
      <c r="H6117" s="6" t="n">
        <v>1</v>
      </c>
      <c r="I6117" s="7" t="n">
        <v>24.98999977</v>
      </c>
      <c r="J6117" s="6" t="n">
        <v>4</v>
      </c>
      <c r="K6117" s="7" t="n">
        <v>99.95999908</v>
      </c>
      <c r="L6117" s="7" t="n">
        <v>3</v>
      </c>
      <c r="M6117" s="8" t="n">
        <v>0.029999999</v>
      </c>
      <c r="N6117" s="7" t="n">
        <v>33.93999863</v>
      </c>
      <c r="O6117" s="12" t="n">
        <v>1</v>
      </c>
    </row>
    <row r="6118" customFormat="false" ht="15" hidden="false" customHeight="true" outlineLevel="0" collapsed="false">
      <c r="A6118" s="6" t="n">
        <v>19539</v>
      </c>
      <c r="B6118" s="6" t="s">
        <v>46</v>
      </c>
      <c r="C6118" s="6" t="s">
        <v>37</v>
      </c>
      <c r="D6118" s="6" t="s">
        <v>21</v>
      </c>
      <c r="E6118" s="6" t="s">
        <v>65</v>
      </c>
      <c r="F6118" s="6" t="s">
        <v>57</v>
      </c>
      <c r="G6118" s="6" t="s">
        <v>24</v>
      </c>
      <c r="H6118" s="6" t="n">
        <v>2</v>
      </c>
      <c r="I6118" s="7" t="n">
        <v>50</v>
      </c>
      <c r="J6118" s="6" t="n">
        <v>3</v>
      </c>
      <c r="K6118" s="7" t="n">
        <v>150</v>
      </c>
      <c r="L6118" s="7" t="n">
        <v>25.5</v>
      </c>
      <c r="M6118" s="8" t="n">
        <v>0.170000002</v>
      </c>
      <c r="N6118" s="7" t="n">
        <v>42.08000183</v>
      </c>
      <c r="O6118" s="12" t="n">
        <v>1</v>
      </c>
    </row>
    <row r="6119" customFormat="false" ht="15" hidden="false" customHeight="true" outlineLevel="0" collapsed="false">
      <c r="A6119" s="6" t="n">
        <v>4459</v>
      </c>
      <c r="B6119" s="6" t="s">
        <v>46</v>
      </c>
      <c r="C6119" s="6" t="s">
        <v>37</v>
      </c>
      <c r="D6119" s="6" t="s">
        <v>50</v>
      </c>
      <c r="E6119" s="6" t="s">
        <v>51</v>
      </c>
      <c r="F6119" s="6" t="s">
        <v>29</v>
      </c>
      <c r="G6119" s="6" t="s">
        <v>44</v>
      </c>
      <c r="H6119" s="6" t="n">
        <v>2</v>
      </c>
      <c r="I6119" s="7" t="n">
        <v>99.98999786</v>
      </c>
      <c r="J6119" s="6" t="n">
        <v>3</v>
      </c>
      <c r="K6119" s="7" t="n">
        <v>299.9700012</v>
      </c>
      <c r="L6119" s="7" t="n">
        <v>48</v>
      </c>
      <c r="M6119" s="8" t="n">
        <v>0.159999996</v>
      </c>
      <c r="N6119" s="7" t="n">
        <v>105.8300018</v>
      </c>
      <c r="O6119" s="12" t="n">
        <v>1</v>
      </c>
    </row>
    <row r="6120" customFormat="false" ht="15" hidden="false" customHeight="true" outlineLevel="0" collapsed="false">
      <c r="A6120" s="6" t="n">
        <v>21829</v>
      </c>
      <c r="B6120" s="6" t="s">
        <v>26</v>
      </c>
      <c r="C6120" s="6" t="s">
        <v>37</v>
      </c>
      <c r="D6120" s="6" t="s">
        <v>27</v>
      </c>
      <c r="E6120" s="6" t="s">
        <v>54</v>
      </c>
      <c r="F6120" s="6" t="s">
        <v>57</v>
      </c>
      <c r="G6120" s="6" t="s">
        <v>34</v>
      </c>
      <c r="H6120" s="6" t="n">
        <v>1</v>
      </c>
      <c r="I6120" s="7" t="n">
        <v>50</v>
      </c>
      <c r="J6120" s="6" t="n">
        <v>2</v>
      </c>
      <c r="K6120" s="7" t="n">
        <v>100</v>
      </c>
      <c r="L6120" s="7" t="n">
        <v>16</v>
      </c>
      <c r="M6120" s="8" t="n">
        <v>0.159999996</v>
      </c>
      <c r="N6120" s="7" t="n">
        <v>41.15999985</v>
      </c>
      <c r="O6120" s="12" t="n">
        <v>1</v>
      </c>
    </row>
    <row r="6121" customFormat="false" ht="15" hidden="false" customHeight="true" outlineLevel="0" collapsed="false">
      <c r="A6121" s="6" t="n">
        <v>65186</v>
      </c>
      <c r="B6121" s="6" t="s">
        <v>19</v>
      </c>
      <c r="C6121" s="6" t="s">
        <v>20</v>
      </c>
      <c r="D6121" s="6" t="s">
        <v>21</v>
      </c>
      <c r="E6121" s="6" t="s">
        <v>22</v>
      </c>
      <c r="F6121" s="6" t="s">
        <v>33</v>
      </c>
      <c r="G6121" s="6" t="s">
        <v>34</v>
      </c>
      <c r="H6121" s="6" t="n">
        <v>4</v>
      </c>
      <c r="I6121" s="7" t="n">
        <v>59.99000168</v>
      </c>
      <c r="J6121" s="6" t="n">
        <v>3</v>
      </c>
      <c r="K6121" s="7" t="n">
        <v>179.9700012</v>
      </c>
      <c r="L6121" s="7" t="n">
        <v>23.39999962</v>
      </c>
      <c r="M6121" s="8" t="n">
        <v>0.129999995</v>
      </c>
      <c r="N6121" s="7" t="n">
        <v>40.70999908</v>
      </c>
      <c r="O6121" s="9" t="n">
        <v>0</v>
      </c>
    </row>
    <row r="6122" customFormat="false" ht="15" hidden="false" customHeight="true" outlineLevel="0" collapsed="false">
      <c r="A6122" s="6" t="n">
        <v>34260</v>
      </c>
      <c r="B6122" s="6" t="s">
        <v>19</v>
      </c>
      <c r="C6122" s="6" t="s">
        <v>49</v>
      </c>
      <c r="D6122" s="6" t="s">
        <v>31</v>
      </c>
      <c r="E6122" s="6" t="s">
        <v>56</v>
      </c>
      <c r="F6122" s="6" t="s">
        <v>23</v>
      </c>
      <c r="G6122" s="6" t="s">
        <v>34</v>
      </c>
      <c r="H6122" s="6" t="n">
        <v>4</v>
      </c>
      <c r="I6122" s="7" t="n">
        <v>129.9900055</v>
      </c>
      <c r="J6122" s="6" t="n">
        <v>1</v>
      </c>
      <c r="K6122" s="7" t="n">
        <v>129.9900055</v>
      </c>
      <c r="L6122" s="7" t="n">
        <v>3.900000095</v>
      </c>
      <c r="M6122" s="8" t="n">
        <v>0.029999999</v>
      </c>
      <c r="N6122" s="7" t="n">
        <v>60.52000046</v>
      </c>
      <c r="O6122" s="12" t="n">
        <v>1</v>
      </c>
    </row>
    <row r="6123" customFormat="false" ht="15" hidden="false" customHeight="true" outlineLevel="0" collapsed="false">
      <c r="A6123" s="6" t="n">
        <v>24905</v>
      </c>
      <c r="B6123" s="6" t="s">
        <v>19</v>
      </c>
      <c r="C6123" s="6" t="s">
        <v>49</v>
      </c>
      <c r="D6123" s="6" t="s">
        <v>27</v>
      </c>
      <c r="E6123" s="6" t="s">
        <v>28</v>
      </c>
      <c r="F6123" s="6" t="s">
        <v>75</v>
      </c>
      <c r="G6123" s="6" t="s">
        <v>44</v>
      </c>
      <c r="H6123" s="6" t="n">
        <v>4</v>
      </c>
      <c r="I6123" s="7" t="n">
        <v>299.980011</v>
      </c>
      <c r="J6123" s="6" t="n">
        <v>1</v>
      </c>
      <c r="K6123" s="7" t="n">
        <v>299.980011</v>
      </c>
      <c r="L6123" s="7" t="n">
        <v>9</v>
      </c>
      <c r="M6123" s="8" t="n">
        <v>0.029999999</v>
      </c>
      <c r="N6123" s="7" t="n">
        <v>32.88000107</v>
      </c>
      <c r="O6123" s="12" t="n">
        <v>1</v>
      </c>
    </row>
    <row r="6124" customFormat="false" ht="15" hidden="false" customHeight="true" outlineLevel="0" collapsed="false">
      <c r="A6124" s="6" t="n">
        <v>2447</v>
      </c>
      <c r="B6124" s="6" t="s">
        <v>19</v>
      </c>
      <c r="C6124" s="6" t="s">
        <v>49</v>
      </c>
      <c r="D6124" s="6" t="s">
        <v>50</v>
      </c>
      <c r="E6124" s="6" t="s">
        <v>51</v>
      </c>
      <c r="F6124" s="6" t="s">
        <v>58</v>
      </c>
      <c r="G6124" s="6" t="s">
        <v>34</v>
      </c>
      <c r="H6124" s="6" t="n">
        <v>4</v>
      </c>
      <c r="I6124" s="7" t="n">
        <v>49.97999954</v>
      </c>
      <c r="J6124" s="6" t="n">
        <v>5</v>
      </c>
      <c r="K6124" s="7" t="n">
        <v>249.8999939</v>
      </c>
      <c r="L6124" s="7" t="n">
        <v>5</v>
      </c>
      <c r="M6124" s="8" t="n">
        <v>0.02</v>
      </c>
      <c r="N6124" s="7" t="n">
        <v>18.37000084</v>
      </c>
      <c r="O6124" s="9" t="n">
        <v>0</v>
      </c>
    </row>
    <row r="6125" customFormat="false" ht="15" hidden="false" customHeight="true" outlineLevel="0" collapsed="false">
      <c r="A6125" s="6" t="n">
        <v>47352</v>
      </c>
      <c r="B6125" s="6" t="s">
        <v>19</v>
      </c>
      <c r="C6125" s="6" t="s">
        <v>20</v>
      </c>
      <c r="D6125" s="6" t="s">
        <v>27</v>
      </c>
      <c r="E6125" s="6" t="s">
        <v>79</v>
      </c>
      <c r="F6125" s="6" t="s">
        <v>68</v>
      </c>
      <c r="G6125" s="6" t="s">
        <v>34</v>
      </c>
      <c r="H6125" s="6" t="n">
        <v>4</v>
      </c>
      <c r="I6125" s="7" t="n">
        <v>9.989999771</v>
      </c>
      <c r="J6125" s="6" t="n">
        <v>5</v>
      </c>
      <c r="K6125" s="7" t="n">
        <v>49.95000076</v>
      </c>
      <c r="L6125" s="7" t="n">
        <v>4.5</v>
      </c>
      <c r="M6125" s="8" t="n">
        <v>0.090000004</v>
      </c>
      <c r="N6125" s="7" t="n">
        <v>21.8199997</v>
      </c>
      <c r="O6125" s="9" t="n">
        <v>0</v>
      </c>
    </row>
    <row r="6126" customFormat="false" ht="15" hidden="false" customHeight="true" outlineLevel="0" collapsed="false">
      <c r="A6126" s="6" t="n">
        <v>57608</v>
      </c>
      <c r="B6126" s="6" t="s">
        <v>19</v>
      </c>
      <c r="C6126" s="6" t="s">
        <v>49</v>
      </c>
      <c r="D6126" s="6" t="s">
        <v>50</v>
      </c>
      <c r="E6126" s="6" t="s">
        <v>63</v>
      </c>
      <c r="F6126" s="6" t="s">
        <v>71</v>
      </c>
      <c r="G6126" s="6" t="s">
        <v>24</v>
      </c>
      <c r="H6126" s="6" t="n">
        <v>4</v>
      </c>
      <c r="I6126" s="7" t="n">
        <v>199.9900055</v>
      </c>
      <c r="J6126" s="6" t="n">
        <v>1</v>
      </c>
      <c r="K6126" s="7" t="n">
        <v>199.9900055</v>
      </c>
      <c r="L6126" s="7" t="n">
        <v>18</v>
      </c>
      <c r="M6126" s="8" t="n">
        <v>0.090000004</v>
      </c>
      <c r="N6126" s="7" t="n">
        <v>85.54000092</v>
      </c>
      <c r="O6126" s="9" t="n">
        <v>0</v>
      </c>
    </row>
    <row r="6127" customFormat="false" ht="15" hidden="false" customHeight="true" outlineLevel="0" collapsed="false">
      <c r="A6127" s="6" t="n">
        <v>28634</v>
      </c>
      <c r="B6127" s="6" t="s">
        <v>19</v>
      </c>
      <c r="C6127" s="6" t="s">
        <v>20</v>
      </c>
      <c r="D6127" s="6" t="s">
        <v>27</v>
      </c>
      <c r="E6127" s="6" t="s">
        <v>42</v>
      </c>
      <c r="F6127" s="6" t="s">
        <v>58</v>
      </c>
      <c r="G6127" s="6" t="s">
        <v>34</v>
      </c>
      <c r="H6127" s="6" t="n">
        <v>4</v>
      </c>
      <c r="I6127" s="7" t="n">
        <v>49.97999954</v>
      </c>
      <c r="J6127" s="6" t="n">
        <v>2</v>
      </c>
      <c r="K6127" s="7" t="n">
        <v>99.95999908</v>
      </c>
      <c r="L6127" s="7" t="n">
        <v>5.5</v>
      </c>
      <c r="M6127" s="8" t="n">
        <v>0.059999999</v>
      </c>
      <c r="N6127" s="7" t="n">
        <v>-75.5699997</v>
      </c>
      <c r="O6127" s="12" t="n">
        <v>1</v>
      </c>
    </row>
    <row r="6128" customFormat="false" ht="15" hidden="false" customHeight="true" outlineLevel="0" collapsed="false">
      <c r="A6128" s="6" t="n">
        <v>3337</v>
      </c>
      <c r="B6128" s="6" t="s">
        <v>46</v>
      </c>
      <c r="C6128" s="6" t="s">
        <v>49</v>
      </c>
      <c r="D6128" s="6" t="s">
        <v>50</v>
      </c>
      <c r="E6128" s="6" t="s">
        <v>63</v>
      </c>
      <c r="F6128" s="6" t="s">
        <v>57</v>
      </c>
      <c r="G6128" s="6" t="s">
        <v>34</v>
      </c>
      <c r="H6128" s="6" t="n">
        <v>2</v>
      </c>
      <c r="I6128" s="7" t="n">
        <v>50</v>
      </c>
      <c r="J6128" s="6" t="n">
        <v>5</v>
      </c>
      <c r="K6128" s="7" t="n">
        <v>250</v>
      </c>
      <c r="L6128" s="7" t="n">
        <v>45</v>
      </c>
      <c r="M6128" s="8" t="n">
        <v>0.180000007</v>
      </c>
      <c r="N6128" s="7" t="n">
        <v>10.25</v>
      </c>
      <c r="O6128" s="12" t="n">
        <v>1</v>
      </c>
    </row>
    <row r="6129" customFormat="false" ht="15" hidden="false" customHeight="true" outlineLevel="0" collapsed="false">
      <c r="A6129" s="6" t="n">
        <v>42025</v>
      </c>
      <c r="B6129" s="6" t="s">
        <v>26</v>
      </c>
      <c r="C6129" s="6" t="s">
        <v>20</v>
      </c>
      <c r="D6129" s="6" t="s">
        <v>38</v>
      </c>
      <c r="E6129" s="6" t="s">
        <v>98</v>
      </c>
      <c r="F6129" s="6" t="s">
        <v>57</v>
      </c>
      <c r="G6129" s="6" t="s">
        <v>34</v>
      </c>
      <c r="H6129" s="6" t="n">
        <v>1</v>
      </c>
      <c r="I6129" s="7" t="n">
        <v>50</v>
      </c>
      <c r="J6129" s="6" t="n">
        <v>5</v>
      </c>
      <c r="K6129" s="7" t="n">
        <v>250</v>
      </c>
      <c r="L6129" s="7" t="n">
        <v>12.5</v>
      </c>
      <c r="M6129" s="8" t="n">
        <v>0.050000001</v>
      </c>
      <c r="N6129" s="7" t="n">
        <v>116.3799973</v>
      </c>
      <c r="O6129" s="12" t="n">
        <v>1</v>
      </c>
    </row>
    <row r="6130" customFormat="false" ht="15" hidden="false" customHeight="true" outlineLevel="0" collapsed="false">
      <c r="A6130" s="6" t="n">
        <v>16965</v>
      </c>
      <c r="B6130" s="6" t="s">
        <v>46</v>
      </c>
      <c r="C6130" s="6" t="s">
        <v>49</v>
      </c>
      <c r="D6130" s="6" t="s">
        <v>21</v>
      </c>
      <c r="E6130" s="6" t="s">
        <v>65</v>
      </c>
      <c r="F6130" s="6" t="s">
        <v>23</v>
      </c>
      <c r="G6130" s="6" t="s">
        <v>47</v>
      </c>
      <c r="H6130" s="6" t="n">
        <v>2</v>
      </c>
      <c r="I6130" s="7" t="n">
        <v>129.9900055</v>
      </c>
      <c r="J6130" s="6" t="n">
        <v>1</v>
      </c>
      <c r="K6130" s="7" t="n">
        <v>129.9900055</v>
      </c>
      <c r="L6130" s="7" t="n">
        <v>26</v>
      </c>
      <c r="M6130" s="8" t="n">
        <v>0.200000003</v>
      </c>
      <c r="N6130" s="7" t="n">
        <v>45.75999832</v>
      </c>
      <c r="O6130" s="12" t="n">
        <v>1</v>
      </c>
    </row>
    <row r="6131" customFormat="false" ht="15" hidden="false" customHeight="true" outlineLevel="0" collapsed="false">
      <c r="A6131" s="6" t="n">
        <v>9859</v>
      </c>
      <c r="B6131" s="6" t="s">
        <v>19</v>
      </c>
      <c r="C6131" s="6" t="s">
        <v>37</v>
      </c>
      <c r="D6131" s="6" t="s">
        <v>50</v>
      </c>
      <c r="E6131" s="6" t="s">
        <v>51</v>
      </c>
      <c r="F6131" s="6" t="s">
        <v>57</v>
      </c>
      <c r="G6131" s="6" t="s">
        <v>24</v>
      </c>
      <c r="H6131" s="6" t="n">
        <v>4</v>
      </c>
      <c r="I6131" s="7" t="n">
        <v>50</v>
      </c>
      <c r="J6131" s="6" t="n">
        <v>3</v>
      </c>
      <c r="K6131" s="7" t="n">
        <v>150</v>
      </c>
      <c r="L6131" s="7" t="n">
        <v>19.5</v>
      </c>
      <c r="M6131" s="8" t="n">
        <v>0.129999995</v>
      </c>
      <c r="N6131" s="7" t="n">
        <v>33.93000031</v>
      </c>
      <c r="O6131" s="12" t="n">
        <v>1</v>
      </c>
    </row>
    <row r="6132" customFormat="false" ht="15" hidden="false" customHeight="true" outlineLevel="0" collapsed="false">
      <c r="A6132" s="6" t="n">
        <v>14888</v>
      </c>
      <c r="B6132" s="6" t="s">
        <v>19</v>
      </c>
      <c r="C6132" s="6" t="s">
        <v>20</v>
      </c>
      <c r="D6132" s="6" t="s">
        <v>21</v>
      </c>
      <c r="E6132" s="6" t="s">
        <v>65</v>
      </c>
      <c r="F6132" s="6" t="s">
        <v>40</v>
      </c>
      <c r="G6132" s="6" t="s">
        <v>34</v>
      </c>
      <c r="H6132" s="6" t="n">
        <v>4</v>
      </c>
      <c r="I6132" s="7" t="n">
        <v>399.980011</v>
      </c>
      <c r="J6132" s="6" t="n">
        <v>1</v>
      </c>
      <c r="K6132" s="7" t="n">
        <v>399.980011</v>
      </c>
      <c r="L6132" s="7" t="n">
        <v>36</v>
      </c>
      <c r="M6132" s="8" t="n">
        <v>0.090000004</v>
      </c>
      <c r="N6132" s="7" t="n">
        <v>22.93000031</v>
      </c>
      <c r="O6132" s="9" t="n">
        <v>0</v>
      </c>
    </row>
    <row r="6133" customFormat="false" ht="15" hidden="false" customHeight="true" outlineLevel="0" collapsed="false">
      <c r="A6133" s="6" t="n">
        <v>42788</v>
      </c>
      <c r="B6133" s="6" t="s">
        <v>46</v>
      </c>
      <c r="C6133" s="6" t="s">
        <v>37</v>
      </c>
      <c r="D6133" s="6" t="s">
        <v>38</v>
      </c>
      <c r="E6133" s="6" t="s">
        <v>92</v>
      </c>
      <c r="F6133" s="6" t="s">
        <v>71</v>
      </c>
      <c r="G6133" s="6" t="s">
        <v>44</v>
      </c>
      <c r="H6133" s="6" t="n">
        <v>2</v>
      </c>
      <c r="I6133" s="7" t="n">
        <v>199.9900055</v>
      </c>
      <c r="J6133" s="6" t="n">
        <v>1</v>
      </c>
      <c r="K6133" s="7" t="n">
        <v>199.9900055</v>
      </c>
      <c r="L6133" s="7" t="n">
        <v>6</v>
      </c>
      <c r="M6133" s="8" t="n">
        <v>0.029999999</v>
      </c>
      <c r="N6133" s="7" t="n">
        <v>60.72000122</v>
      </c>
      <c r="O6133" s="12" t="n">
        <v>1</v>
      </c>
    </row>
    <row r="6134" customFormat="false" ht="15" hidden="false" customHeight="true" outlineLevel="0" collapsed="false">
      <c r="A6134" s="6" t="n">
        <v>50549</v>
      </c>
      <c r="B6134" s="6" t="s">
        <v>19</v>
      </c>
      <c r="C6134" s="6" t="s">
        <v>20</v>
      </c>
      <c r="D6134" s="6" t="s">
        <v>27</v>
      </c>
      <c r="E6134" s="6" t="s">
        <v>79</v>
      </c>
      <c r="F6134" s="6" t="s">
        <v>40</v>
      </c>
      <c r="G6134" s="6" t="s">
        <v>44</v>
      </c>
      <c r="H6134" s="6" t="n">
        <v>4</v>
      </c>
      <c r="I6134" s="7" t="n">
        <v>399.980011</v>
      </c>
      <c r="J6134" s="6" t="n">
        <v>1</v>
      </c>
      <c r="K6134" s="7" t="n">
        <v>399.980011</v>
      </c>
      <c r="L6134" s="7" t="n">
        <v>80</v>
      </c>
      <c r="M6134" s="8" t="n">
        <v>0.200000003</v>
      </c>
      <c r="N6134" s="7" t="n">
        <v>44.15999985</v>
      </c>
      <c r="O6134" s="12" t="n">
        <v>1</v>
      </c>
    </row>
    <row r="6135" customFormat="false" ht="15" hidden="false" customHeight="true" outlineLevel="0" collapsed="false">
      <c r="A6135" s="6" t="n">
        <v>34129</v>
      </c>
      <c r="B6135" s="6" t="s">
        <v>36</v>
      </c>
      <c r="C6135" s="6" t="s">
        <v>37</v>
      </c>
      <c r="D6135" s="6" t="s">
        <v>31</v>
      </c>
      <c r="E6135" s="6" t="s">
        <v>56</v>
      </c>
      <c r="F6135" s="6" t="s">
        <v>57</v>
      </c>
      <c r="G6135" s="6" t="s">
        <v>44</v>
      </c>
      <c r="H6135" s="6" t="n">
        <v>0</v>
      </c>
      <c r="I6135" s="7" t="n">
        <v>50</v>
      </c>
      <c r="J6135" s="6" t="n">
        <v>4</v>
      </c>
      <c r="K6135" s="7" t="n">
        <v>200</v>
      </c>
      <c r="L6135" s="7" t="n">
        <v>32</v>
      </c>
      <c r="M6135" s="8" t="n">
        <v>0.159999996</v>
      </c>
      <c r="N6135" s="7" t="n">
        <v>21</v>
      </c>
      <c r="O6135" s="9" t="n">
        <v>0</v>
      </c>
    </row>
    <row r="6136" customFormat="false" ht="15" hidden="false" customHeight="true" outlineLevel="0" collapsed="false">
      <c r="A6136" s="6" t="n">
        <v>18318</v>
      </c>
      <c r="B6136" s="6" t="s">
        <v>19</v>
      </c>
      <c r="C6136" s="6" t="s">
        <v>20</v>
      </c>
      <c r="D6136" s="6" t="s">
        <v>21</v>
      </c>
      <c r="E6136" s="6" t="s">
        <v>22</v>
      </c>
      <c r="F6136" s="6" t="s">
        <v>33</v>
      </c>
      <c r="G6136" s="6" t="s">
        <v>44</v>
      </c>
      <c r="H6136" s="6" t="n">
        <v>4</v>
      </c>
      <c r="I6136" s="7" t="n">
        <v>59.99000168</v>
      </c>
      <c r="J6136" s="6" t="n">
        <v>1</v>
      </c>
      <c r="K6136" s="7" t="n">
        <v>59.99000168</v>
      </c>
      <c r="L6136" s="7" t="n">
        <v>9.600000381</v>
      </c>
      <c r="M6136" s="8" t="n">
        <v>0.159999996</v>
      </c>
      <c r="N6136" s="7" t="n">
        <v>15.77000046</v>
      </c>
      <c r="O6136" s="9" t="n">
        <v>0</v>
      </c>
    </row>
    <row r="6137" customFormat="false" ht="15" hidden="false" customHeight="true" outlineLevel="0" collapsed="false">
      <c r="A6137" s="6" t="n">
        <v>6989</v>
      </c>
      <c r="B6137" s="6" t="s">
        <v>26</v>
      </c>
      <c r="C6137" s="6" t="s">
        <v>49</v>
      </c>
      <c r="D6137" s="6" t="s">
        <v>50</v>
      </c>
      <c r="E6137" s="6" t="s">
        <v>72</v>
      </c>
      <c r="F6137" s="6" t="s">
        <v>57</v>
      </c>
      <c r="G6137" s="6" t="s">
        <v>34</v>
      </c>
      <c r="H6137" s="6" t="n">
        <v>1</v>
      </c>
      <c r="I6137" s="7" t="n">
        <v>50</v>
      </c>
      <c r="J6137" s="6" t="n">
        <v>3</v>
      </c>
      <c r="K6137" s="7" t="n">
        <v>150</v>
      </c>
      <c r="L6137" s="7" t="n">
        <v>25.5</v>
      </c>
      <c r="M6137" s="8" t="n">
        <v>0.170000002</v>
      </c>
      <c r="N6137" s="7" t="n">
        <v>-49.79999924</v>
      </c>
      <c r="O6137" s="12" t="n">
        <v>1</v>
      </c>
    </row>
    <row r="6138" customFormat="false" ht="15" hidden="false" customHeight="true" outlineLevel="0" collapsed="false">
      <c r="A6138" s="6" t="n">
        <v>68763</v>
      </c>
      <c r="B6138" s="6" t="s">
        <v>46</v>
      </c>
      <c r="C6138" s="6" t="s">
        <v>37</v>
      </c>
      <c r="D6138" s="6" t="s">
        <v>21</v>
      </c>
      <c r="E6138" s="6" t="s">
        <v>65</v>
      </c>
      <c r="F6138" s="6" t="s">
        <v>33</v>
      </c>
      <c r="G6138" s="6" t="s">
        <v>44</v>
      </c>
      <c r="H6138" s="6" t="n">
        <v>2</v>
      </c>
      <c r="I6138" s="7" t="n">
        <v>59.99000168</v>
      </c>
      <c r="J6138" s="6" t="n">
        <v>5</v>
      </c>
      <c r="K6138" s="7" t="n">
        <v>299.9500122</v>
      </c>
      <c r="L6138" s="7" t="n">
        <v>38.99000168</v>
      </c>
      <c r="M6138" s="8" t="n">
        <v>0.129999995</v>
      </c>
      <c r="N6138" s="7" t="n">
        <v>32.61999893</v>
      </c>
      <c r="O6138" s="12" t="n">
        <v>1</v>
      </c>
    </row>
    <row r="6139" customFormat="false" ht="15" hidden="false" customHeight="true" outlineLevel="0" collapsed="false">
      <c r="A6139" s="6" t="n">
        <v>39328</v>
      </c>
      <c r="B6139" s="6" t="s">
        <v>19</v>
      </c>
      <c r="C6139" s="6" t="s">
        <v>37</v>
      </c>
      <c r="D6139" s="6" t="s">
        <v>31</v>
      </c>
      <c r="E6139" s="6" t="s">
        <v>62</v>
      </c>
      <c r="F6139" s="6" t="s">
        <v>57</v>
      </c>
      <c r="G6139" s="6" t="s">
        <v>44</v>
      </c>
      <c r="H6139" s="6" t="n">
        <v>4</v>
      </c>
      <c r="I6139" s="7" t="n">
        <v>50</v>
      </c>
      <c r="J6139" s="6" t="n">
        <v>2</v>
      </c>
      <c r="K6139" s="7" t="n">
        <v>100</v>
      </c>
      <c r="L6139" s="7" t="n">
        <v>7</v>
      </c>
      <c r="M6139" s="8" t="n">
        <v>0.07</v>
      </c>
      <c r="N6139" s="7" t="n">
        <v>-35.61999893</v>
      </c>
      <c r="O6139" s="9" t="n">
        <v>0</v>
      </c>
    </row>
    <row r="6140" customFormat="false" ht="15" hidden="false" customHeight="true" outlineLevel="0" collapsed="false">
      <c r="A6140" s="6" t="n">
        <v>8678</v>
      </c>
      <c r="B6140" s="6" t="s">
        <v>19</v>
      </c>
      <c r="C6140" s="6" t="s">
        <v>20</v>
      </c>
      <c r="D6140" s="6" t="s">
        <v>50</v>
      </c>
      <c r="E6140" s="6" t="s">
        <v>51</v>
      </c>
      <c r="F6140" s="6" t="s">
        <v>57</v>
      </c>
      <c r="G6140" s="6" t="s">
        <v>44</v>
      </c>
      <c r="H6140" s="6" t="n">
        <v>4</v>
      </c>
      <c r="I6140" s="7" t="n">
        <v>50</v>
      </c>
      <c r="J6140" s="6" t="n">
        <v>4</v>
      </c>
      <c r="K6140" s="7" t="n">
        <v>200</v>
      </c>
      <c r="L6140" s="7" t="n">
        <v>4</v>
      </c>
      <c r="M6140" s="8" t="n">
        <v>0.02</v>
      </c>
      <c r="N6140" s="7" t="n">
        <v>71.15000153</v>
      </c>
      <c r="O6140" s="9" t="n">
        <v>0</v>
      </c>
    </row>
    <row r="6141" customFormat="false" ht="15" hidden="false" customHeight="true" outlineLevel="0" collapsed="false">
      <c r="A6141" s="6" t="n">
        <v>67386</v>
      </c>
      <c r="B6141" s="6" t="s">
        <v>19</v>
      </c>
      <c r="C6141" s="6" t="s">
        <v>20</v>
      </c>
      <c r="D6141" s="6" t="s">
        <v>21</v>
      </c>
      <c r="E6141" s="6" t="s">
        <v>22</v>
      </c>
      <c r="F6141" s="6" t="s">
        <v>58</v>
      </c>
      <c r="G6141" s="6" t="s">
        <v>44</v>
      </c>
      <c r="H6141" s="6" t="n">
        <v>4</v>
      </c>
      <c r="I6141" s="7" t="n">
        <v>49.97999954</v>
      </c>
      <c r="J6141" s="6" t="n">
        <v>3</v>
      </c>
      <c r="K6141" s="7" t="n">
        <v>149.9400024</v>
      </c>
      <c r="L6141" s="7" t="n">
        <v>29.98999977</v>
      </c>
      <c r="M6141" s="8" t="n">
        <v>0.200000003</v>
      </c>
      <c r="N6141" s="7" t="n">
        <v>6</v>
      </c>
      <c r="O6141" s="9" t="n">
        <v>0</v>
      </c>
    </row>
    <row r="6142" customFormat="false" ht="15" hidden="false" customHeight="true" outlineLevel="0" collapsed="false">
      <c r="A6142" s="6" t="n">
        <v>17385</v>
      </c>
      <c r="B6142" s="6" t="s">
        <v>26</v>
      </c>
      <c r="C6142" s="6" t="s">
        <v>37</v>
      </c>
      <c r="D6142" s="6" t="s">
        <v>21</v>
      </c>
      <c r="E6142" s="6" t="s">
        <v>22</v>
      </c>
      <c r="F6142" s="6" t="s">
        <v>75</v>
      </c>
      <c r="G6142" s="6" t="s">
        <v>24</v>
      </c>
      <c r="H6142" s="6" t="n">
        <v>1</v>
      </c>
      <c r="I6142" s="7" t="n">
        <v>299.980011</v>
      </c>
      <c r="J6142" s="6" t="n">
        <v>1</v>
      </c>
      <c r="K6142" s="7" t="n">
        <v>299.980011</v>
      </c>
      <c r="L6142" s="7" t="n">
        <v>54</v>
      </c>
      <c r="M6142" s="8" t="n">
        <v>0.180000007</v>
      </c>
      <c r="N6142" s="7" t="n">
        <v>20.17000008</v>
      </c>
      <c r="O6142" s="12" t="n">
        <v>1</v>
      </c>
    </row>
    <row r="6143" customFormat="false" ht="15" hidden="false" customHeight="true" outlineLevel="0" collapsed="false">
      <c r="A6143" s="6" t="n">
        <v>39210</v>
      </c>
      <c r="B6143" s="6" t="s">
        <v>19</v>
      </c>
      <c r="C6143" s="6" t="s">
        <v>49</v>
      </c>
      <c r="D6143" s="6" t="s">
        <v>31</v>
      </c>
      <c r="E6143" s="6" t="s">
        <v>32</v>
      </c>
      <c r="F6143" s="6" t="s">
        <v>75</v>
      </c>
      <c r="G6143" s="6" t="s">
        <v>34</v>
      </c>
      <c r="H6143" s="6" t="n">
        <v>4</v>
      </c>
      <c r="I6143" s="7" t="n">
        <v>299.980011</v>
      </c>
      <c r="J6143" s="6" t="n">
        <v>1</v>
      </c>
      <c r="K6143" s="7" t="n">
        <v>299.980011</v>
      </c>
      <c r="L6143" s="7" t="n">
        <v>48</v>
      </c>
      <c r="M6143" s="8" t="n">
        <v>0.159999996</v>
      </c>
      <c r="N6143" s="7" t="n">
        <v>22.17000008</v>
      </c>
      <c r="O6143" s="12" t="n">
        <v>1</v>
      </c>
    </row>
    <row r="6144" customFormat="false" ht="15" hidden="false" customHeight="true" outlineLevel="0" collapsed="false">
      <c r="A6144" s="6" t="n">
        <v>11098</v>
      </c>
      <c r="B6144" s="6" t="s">
        <v>36</v>
      </c>
      <c r="C6144" s="6" t="s">
        <v>37</v>
      </c>
      <c r="D6144" s="6" t="s">
        <v>21</v>
      </c>
      <c r="E6144" s="6" t="s">
        <v>65</v>
      </c>
      <c r="F6144" s="6" t="s">
        <v>40</v>
      </c>
      <c r="G6144" s="6" t="s">
        <v>44</v>
      </c>
      <c r="H6144" s="6" t="n">
        <v>0</v>
      </c>
      <c r="I6144" s="7" t="n">
        <v>399.980011</v>
      </c>
      <c r="J6144" s="6" t="n">
        <v>1</v>
      </c>
      <c r="K6144" s="7" t="n">
        <v>399.980011</v>
      </c>
      <c r="L6144" s="7" t="n">
        <v>60</v>
      </c>
      <c r="M6144" s="8" t="n">
        <v>0.150000006</v>
      </c>
      <c r="N6144" s="7" t="n">
        <v>156.3899994</v>
      </c>
      <c r="O6144" s="12" t="n">
        <v>1</v>
      </c>
    </row>
    <row r="6145" customFormat="false" ht="15" hidden="false" customHeight="true" outlineLevel="0" collapsed="false">
      <c r="A6145" s="6" t="n">
        <v>48362</v>
      </c>
      <c r="B6145" s="6" t="s">
        <v>46</v>
      </c>
      <c r="C6145" s="6" t="s">
        <v>20</v>
      </c>
      <c r="D6145" s="6" t="s">
        <v>38</v>
      </c>
      <c r="E6145" s="6" t="s">
        <v>39</v>
      </c>
      <c r="F6145" s="6" t="s">
        <v>40</v>
      </c>
      <c r="G6145" s="6" t="s">
        <v>34</v>
      </c>
      <c r="H6145" s="6" t="n">
        <v>2</v>
      </c>
      <c r="I6145" s="7" t="n">
        <v>399.980011</v>
      </c>
      <c r="J6145" s="6" t="n">
        <v>1</v>
      </c>
      <c r="K6145" s="7" t="n">
        <v>399.980011</v>
      </c>
      <c r="L6145" s="7" t="n">
        <v>48</v>
      </c>
      <c r="M6145" s="8" t="n">
        <v>0.119999997</v>
      </c>
      <c r="N6145" s="7" t="n">
        <v>17.60000038</v>
      </c>
      <c r="O6145" s="12" t="n">
        <v>1</v>
      </c>
    </row>
    <row r="6146" customFormat="false" ht="15" hidden="false" customHeight="true" outlineLevel="0" collapsed="false">
      <c r="A6146" s="6" t="n">
        <v>31280</v>
      </c>
      <c r="B6146" s="6" t="s">
        <v>36</v>
      </c>
      <c r="C6146" s="6" t="s">
        <v>20</v>
      </c>
      <c r="D6146" s="6" t="s">
        <v>27</v>
      </c>
      <c r="E6146" s="6" t="s">
        <v>42</v>
      </c>
      <c r="F6146" s="6" t="s">
        <v>29</v>
      </c>
      <c r="G6146" s="6" t="s">
        <v>24</v>
      </c>
      <c r="H6146" s="6" t="n">
        <v>0</v>
      </c>
      <c r="I6146" s="7" t="n">
        <v>99.98999786</v>
      </c>
      <c r="J6146" s="6" t="n">
        <v>2</v>
      </c>
      <c r="K6146" s="7" t="n">
        <v>199.9799957</v>
      </c>
      <c r="L6146" s="7" t="n">
        <v>11</v>
      </c>
      <c r="M6146" s="8" t="n">
        <v>0.059999999</v>
      </c>
      <c r="N6146" s="7" t="n">
        <v>70.87000275</v>
      </c>
      <c r="O6146" s="12" t="n">
        <v>1</v>
      </c>
    </row>
    <row r="6147" customFormat="false" ht="15" hidden="false" customHeight="true" outlineLevel="0" collapsed="false">
      <c r="A6147" s="6" t="n">
        <v>25847</v>
      </c>
      <c r="B6147" s="6" t="s">
        <v>19</v>
      </c>
      <c r="C6147" s="6" t="s">
        <v>37</v>
      </c>
      <c r="D6147" s="6" t="s">
        <v>27</v>
      </c>
      <c r="E6147" s="6" t="s">
        <v>69</v>
      </c>
      <c r="F6147" s="6" t="s">
        <v>33</v>
      </c>
      <c r="G6147" s="6" t="s">
        <v>44</v>
      </c>
      <c r="H6147" s="6" t="n">
        <v>4</v>
      </c>
      <c r="I6147" s="7" t="n">
        <v>59.99000168</v>
      </c>
      <c r="J6147" s="6" t="n">
        <v>2</v>
      </c>
      <c r="K6147" s="7" t="n">
        <v>119.9800034</v>
      </c>
      <c r="L6147" s="7" t="n">
        <v>19.20000076</v>
      </c>
      <c r="M6147" s="8" t="n">
        <v>0.159999996</v>
      </c>
      <c r="N6147" s="7" t="n">
        <v>32.45000076</v>
      </c>
      <c r="O6147" s="9" t="n">
        <v>0</v>
      </c>
    </row>
    <row r="6148" customFormat="false" ht="15" hidden="false" customHeight="true" outlineLevel="0" collapsed="false">
      <c r="A6148" s="6" t="n">
        <v>52865</v>
      </c>
      <c r="B6148" s="6" t="s">
        <v>19</v>
      </c>
      <c r="C6148" s="6" t="s">
        <v>20</v>
      </c>
      <c r="D6148" s="6" t="s">
        <v>50</v>
      </c>
      <c r="E6148" s="6" t="s">
        <v>63</v>
      </c>
      <c r="F6148" s="6" t="s">
        <v>40</v>
      </c>
      <c r="G6148" s="6" t="s">
        <v>34</v>
      </c>
      <c r="H6148" s="6" t="n">
        <v>4</v>
      </c>
      <c r="I6148" s="7" t="n">
        <v>399.980011</v>
      </c>
      <c r="J6148" s="6" t="n">
        <v>1</v>
      </c>
      <c r="K6148" s="7" t="n">
        <v>399.980011</v>
      </c>
      <c r="L6148" s="7" t="n">
        <v>36</v>
      </c>
      <c r="M6148" s="8" t="n">
        <v>0.090000004</v>
      </c>
      <c r="N6148" s="7" t="n">
        <v>123.75</v>
      </c>
      <c r="O6148" s="12" t="n">
        <v>1</v>
      </c>
    </row>
    <row r="6149" customFormat="false" ht="15" hidden="false" customHeight="true" outlineLevel="0" collapsed="false">
      <c r="A6149" s="6" t="n">
        <v>66028</v>
      </c>
      <c r="B6149" s="6" t="s">
        <v>19</v>
      </c>
      <c r="C6149" s="6" t="s">
        <v>37</v>
      </c>
      <c r="D6149" s="6" t="s">
        <v>21</v>
      </c>
      <c r="E6149" s="6" t="s">
        <v>65</v>
      </c>
      <c r="F6149" s="6" t="s">
        <v>71</v>
      </c>
      <c r="G6149" s="6" t="s">
        <v>24</v>
      </c>
      <c r="H6149" s="6" t="n">
        <v>4</v>
      </c>
      <c r="I6149" s="7" t="n">
        <v>199.9900055</v>
      </c>
      <c r="J6149" s="6" t="n">
        <v>1</v>
      </c>
      <c r="K6149" s="7" t="n">
        <v>199.9900055</v>
      </c>
      <c r="L6149" s="7" t="n">
        <v>30</v>
      </c>
      <c r="M6149" s="8" t="n">
        <v>0.150000006</v>
      </c>
      <c r="N6149" s="7" t="n">
        <v>79.90000153</v>
      </c>
      <c r="O6149" s="9" t="n">
        <v>0</v>
      </c>
    </row>
    <row r="6150" customFormat="false" ht="15" hidden="false" customHeight="true" outlineLevel="0" collapsed="false">
      <c r="A6150" s="6" t="n">
        <v>284</v>
      </c>
      <c r="B6150" s="6" t="s">
        <v>46</v>
      </c>
      <c r="C6150" s="6" t="s">
        <v>49</v>
      </c>
      <c r="D6150" s="6" t="s">
        <v>50</v>
      </c>
      <c r="E6150" s="6" t="s">
        <v>63</v>
      </c>
      <c r="F6150" s="6" t="s">
        <v>58</v>
      </c>
      <c r="G6150" s="6" t="s">
        <v>44</v>
      </c>
      <c r="H6150" s="6" t="n">
        <v>2</v>
      </c>
      <c r="I6150" s="7" t="n">
        <v>49.97999954</v>
      </c>
      <c r="J6150" s="6" t="n">
        <v>4</v>
      </c>
      <c r="K6150" s="7" t="n">
        <v>199.9199982</v>
      </c>
      <c r="L6150" s="7" t="n">
        <v>0</v>
      </c>
      <c r="M6150" s="8" t="n">
        <v>0</v>
      </c>
      <c r="N6150" s="7" t="n">
        <v>2</v>
      </c>
      <c r="O6150" s="12" t="n">
        <v>1</v>
      </c>
    </row>
    <row r="6151" customFormat="false" ht="15" hidden="false" customHeight="true" outlineLevel="0" collapsed="false">
      <c r="A6151" s="6" t="n">
        <v>66128</v>
      </c>
      <c r="B6151" s="6" t="s">
        <v>46</v>
      </c>
      <c r="C6151" s="6" t="s">
        <v>37</v>
      </c>
      <c r="D6151" s="6" t="s">
        <v>21</v>
      </c>
      <c r="E6151" s="6" t="s">
        <v>65</v>
      </c>
      <c r="F6151" s="6" t="s">
        <v>33</v>
      </c>
      <c r="G6151" s="6" t="s">
        <v>24</v>
      </c>
      <c r="H6151" s="6" t="n">
        <v>2</v>
      </c>
      <c r="I6151" s="7" t="n">
        <v>59.99000168</v>
      </c>
      <c r="J6151" s="6" t="n">
        <v>1</v>
      </c>
      <c r="K6151" s="7" t="n">
        <v>59.99000168</v>
      </c>
      <c r="L6151" s="7" t="n">
        <v>6</v>
      </c>
      <c r="M6151" s="8" t="n">
        <v>0.100000001</v>
      </c>
      <c r="N6151" s="7" t="n">
        <v>25.92000008</v>
      </c>
      <c r="O6151" s="12" t="n">
        <v>1</v>
      </c>
    </row>
    <row r="6152" customFormat="false" ht="15" hidden="false" customHeight="true" outlineLevel="0" collapsed="false">
      <c r="A6152" s="6" t="n">
        <v>68536</v>
      </c>
      <c r="B6152" s="6" t="s">
        <v>19</v>
      </c>
      <c r="C6152" s="6" t="s">
        <v>20</v>
      </c>
      <c r="D6152" s="6" t="s">
        <v>21</v>
      </c>
      <c r="E6152" s="6" t="s">
        <v>65</v>
      </c>
      <c r="F6152" s="6" t="s">
        <v>71</v>
      </c>
      <c r="G6152" s="6" t="s">
        <v>34</v>
      </c>
      <c r="H6152" s="6" t="n">
        <v>4</v>
      </c>
      <c r="I6152" s="7" t="n">
        <v>199.9900055</v>
      </c>
      <c r="J6152" s="6" t="n">
        <v>1</v>
      </c>
      <c r="K6152" s="7" t="n">
        <v>199.9900055</v>
      </c>
      <c r="L6152" s="7" t="n">
        <v>34</v>
      </c>
      <c r="M6152" s="8" t="n">
        <v>0.170000002</v>
      </c>
      <c r="N6152" s="7" t="n">
        <v>83</v>
      </c>
      <c r="O6152" s="9" t="n">
        <v>0</v>
      </c>
    </row>
    <row r="6153" customFormat="false" ht="15" hidden="false" customHeight="true" outlineLevel="0" collapsed="false">
      <c r="A6153" s="6" t="n">
        <v>33375</v>
      </c>
      <c r="B6153" s="6" t="s">
        <v>19</v>
      </c>
      <c r="C6153" s="6" t="s">
        <v>20</v>
      </c>
      <c r="D6153" s="6" t="s">
        <v>31</v>
      </c>
      <c r="E6153" s="6" t="s">
        <v>32</v>
      </c>
      <c r="F6153" s="6" t="s">
        <v>23</v>
      </c>
      <c r="G6153" s="6" t="s">
        <v>34</v>
      </c>
      <c r="H6153" s="6" t="n">
        <v>4</v>
      </c>
      <c r="I6153" s="7" t="n">
        <v>129.9900055</v>
      </c>
      <c r="J6153" s="6" t="n">
        <v>1</v>
      </c>
      <c r="K6153" s="7" t="n">
        <v>129.9900055</v>
      </c>
      <c r="L6153" s="7" t="n">
        <v>7.150000095</v>
      </c>
      <c r="M6153" s="8" t="n">
        <v>0.059999999</v>
      </c>
      <c r="N6153" s="7" t="n">
        <v>-23.09000015</v>
      </c>
      <c r="O6153" s="12" t="n">
        <v>1</v>
      </c>
    </row>
    <row r="6154" customFormat="false" ht="15" hidden="false" customHeight="true" outlineLevel="0" collapsed="false">
      <c r="A6154" s="6" t="n">
        <v>1795</v>
      </c>
      <c r="B6154" s="6" t="s">
        <v>26</v>
      </c>
      <c r="C6154" s="6" t="s">
        <v>37</v>
      </c>
      <c r="D6154" s="6" t="s">
        <v>50</v>
      </c>
      <c r="E6154" s="6" t="s">
        <v>51</v>
      </c>
      <c r="F6154" s="6" t="s">
        <v>75</v>
      </c>
      <c r="G6154" s="6" t="s">
        <v>34</v>
      </c>
      <c r="H6154" s="6" t="n">
        <v>1</v>
      </c>
      <c r="I6154" s="7" t="n">
        <v>299.980011</v>
      </c>
      <c r="J6154" s="6" t="n">
        <v>1</v>
      </c>
      <c r="K6154" s="7" t="n">
        <v>299.980011</v>
      </c>
      <c r="L6154" s="7" t="n">
        <v>21</v>
      </c>
      <c r="M6154" s="8" t="n">
        <v>0.07</v>
      </c>
      <c r="N6154" s="7" t="n">
        <v>13.94999981</v>
      </c>
      <c r="O6154" s="12" t="n">
        <v>1</v>
      </c>
    </row>
    <row r="6155" customFormat="false" ht="15" hidden="false" customHeight="true" outlineLevel="0" collapsed="false">
      <c r="A6155" s="6" t="n">
        <v>66150</v>
      </c>
      <c r="B6155" s="6" t="s">
        <v>19</v>
      </c>
      <c r="C6155" s="6" t="s">
        <v>20</v>
      </c>
      <c r="D6155" s="6" t="s">
        <v>21</v>
      </c>
      <c r="E6155" s="6" t="s">
        <v>64</v>
      </c>
      <c r="F6155" s="6" t="s">
        <v>119</v>
      </c>
      <c r="G6155" s="6" t="s">
        <v>24</v>
      </c>
      <c r="H6155" s="6" t="n">
        <v>4</v>
      </c>
      <c r="I6155" s="7" t="n">
        <v>99.98999786</v>
      </c>
      <c r="J6155" s="6" t="n">
        <v>4</v>
      </c>
      <c r="K6155" s="7" t="n">
        <v>399.9599915</v>
      </c>
      <c r="L6155" s="7" t="n">
        <v>48</v>
      </c>
      <c r="M6155" s="8" t="n">
        <v>0.119999997</v>
      </c>
      <c r="N6155" s="7" t="n">
        <v>22.17000008</v>
      </c>
      <c r="O6155" s="12" t="n">
        <v>1</v>
      </c>
    </row>
    <row r="6156" customFormat="false" ht="15" hidden="false" customHeight="true" outlineLevel="0" collapsed="false">
      <c r="A6156" s="6" t="n">
        <v>68268</v>
      </c>
      <c r="B6156" s="6" t="s">
        <v>46</v>
      </c>
      <c r="C6156" s="6" t="s">
        <v>37</v>
      </c>
      <c r="D6156" s="6" t="s">
        <v>21</v>
      </c>
      <c r="E6156" s="6" t="s">
        <v>22</v>
      </c>
      <c r="F6156" s="6" t="s">
        <v>23</v>
      </c>
      <c r="G6156" s="6" t="s">
        <v>47</v>
      </c>
      <c r="H6156" s="6" t="n">
        <v>2</v>
      </c>
      <c r="I6156" s="7" t="n">
        <v>129.9900055</v>
      </c>
      <c r="J6156" s="6" t="n">
        <v>1</v>
      </c>
      <c r="K6156" s="7" t="n">
        <v>129.9900055</v>
      </c>
      <c r="L6156" s="7" t="n">
        <v>9.100000381</v>
      </c>
      <c r="M6156" s="8" t="n">
        <v>0.07</v>
      </c>
      <c r="N6156" s="7" t="n">
        <v>51.97999954</v>
      </c>
      <c r="O6156" s="12" t="n">
        <v>1</v>
      </c>
    </row>
    <row r="6157" customFormat="false" ht="15" hidden="false" customHeight="true" outlineLevel="0" collapsed="false">
      <c r="A6157" s="6" t="n">
        <v>17415</v>
      </c>
      <c r="B6157" s="6" t="s">
        <v>19</v>
      </c>
      <c r="C6157" s="6" t="s">
        <v>49</v>
      </c>
      <c r="D6157" s="6" t="s">
        <v>21</v>
      </c>
      <c r="E6157" s="6" t="s">
        <v>64</v>
      </c>
      <c r="F6157" s="6" t="s">
        <v>33</v>
      </c>
      <c r="G6157" s="6" t="s">
        <v>24</v>
      </c>
      <c r="H6157" s="6" t="n">
        <v>4</v>
      </c>
      <c r="I6157" s="7" t="n">
        <v>59.99000168</v>
      </c>
      <c r="J6157" s="6" t="n">
        <v>4</v>
      </c>
      <c r="K6157" s="7" t="n">
        <v>239.9600067</v>
      </c>
      <c r="L6157" s="7" t="n">
        <v>43.18999863</v>
      </c>
      <c r="M6157" s="8" t="n">
        <v>0.180000007</v>
      </c>
      <c r="N6157" s="7" t="n">
        <v>76.73999786</v>
      </c>
      <c r="O6157" s="12" t="n">
        <v>1</v>
      </c>
    </row>
    <row r="6158" customFormat="false" ht="15" hidden="false" customHeight="true" outlineLevel="0" collapsed="false">
      <c r="A6158" s="6" t="n">
        <v>42981</v>
      </c>
      <c r="B6158" s="6" t="s">
        <v>19</v>
      </c>
      <c r="C6158" s="6" t="s">
        <v>20</v>
      </c>
      <c r="D6158" s="6" t="s">
        <v>38</v>
      </c>
      <c r="E6158" s="6" t="s">
        <v>70</v>
      </c>
      <c r="F6158" s="6" t="s">
        <v>74</v>
      </c>
      <c r="G6158" s="6" t="s">
        <v>24</v>
      </c>
      <c r="H6158" s="6" t="n">
        <v>4</v>
      </c>
      <c r="I6158" s="7" t="n">
        <v>51.99000168</v>
      </c>
      <c r="J6158" s="6" t="n">
        <v>5</v>
      </c>
      <c r="K6158" s="7" t="n">
        <v>259.9500122</v>
      </c>
      <c r="L6158" s="7" t="n">
        <v>46.79000092</v>
      </c>
      <c r="M6158" s="8" t="n">
        <v>0.180000007</v>
      </c>
      <c r="N6158" s="7" t="n">
        <v>104.4499969</v>
      </c>
      <c r="O6158" s="9" t="n">
        <v>0</v>
      </c>
    </row>
    <row r="6159" customFormat="false" ht="15" hidden="false" customHeight="true" outlineLevel="0" collapsed="false">
      <c r="A6159" s="6" t="n">
        <v>11071</v>
      </c>
      <c r="B6159" s="6" t="s">
        <v>46</v>
      </c>
      <c r="C6159" s="6" t="s">
        <v>20</v>
      </c>
      <c r="D6159" s="6" t="s">
        <v>21</v>
      </c>
      <c r="E6159" s="6" t="s">
        <v>22</v>
      </c>
      <c r="F6159" s="6" t="s">
        <v>84</v>
      </c>
      <c r="G6159" s="6" t="s">
        <v>34</v>
      </c>
      <c r="H6159" s="6" t="n">
        <v>2</v>
      </c>
      <c r="I6159" s="7" t="n">
        <v>39.99000168</v>
      </c>
      <c r="J6159" s="6" t="n">
        <v>4</v>
      </c>
      <c r="K6159" s="7" t="n">
        <v>159.9600067</v>
      </c>
      <c r="L6159" s="7" t="n">
        <v>14.39999962</v>
      </c>
      <c r="M6159" s="8" t="n">
        <v>0.090000004</v>
      </c>
      <c r="N6159" s="7" t="n">
        <v>18.20000076</v>
      </c>
      <c r="O6159" s="9" t="n">
        <v>0</v>
      </c>
    </row>
    <row r="6160" customFormat="false" ht="15" hidden="false" customHeight="true" outlineLevel="0" collapsed="false">
      <c r="A6160" s="6" t="n">
        <v>15930</v>
      </c>
      <c r="B6160" s="6" t="s">
        <v>46</v>
      </c>
      <c r="C6160" s="6" t="s">
        <v>20</v>
      </c>
      <c r="D6160" s="6" t="s">
        <v>21</v>
      </c>
      <c r="E6160" s="6" t="s">
        <v>65</v>
      </c>
      <c r="F6160" s="6" t="s">
        <v>29</v>
      </c>
      <c r="G6160" s="6" t="s">
        <v>24</v>
      </c>
      <c r="H6160" s="6" t="n">
        <v>2</v>
      </c>
      <c r="I6160" s="7" t="n">
        <v>99.98999786</v>
      </c>
      <c r="J6160" s="6" t="n">
        <v>3</v>
      </c>
      <c r="K6160" s="7" t="n">
        <v>299.9700012</v>
      </c>
      <c r="L6160" s="7" t="n">
        <v>16.5</v>
      </c>
      <c r="M6160" s="8" t="n">
        <v>0.059999999</v>
      </c>
      <c r="N6160" s="7" t="n">
        <v>-39.11999893</v>
      </c>
      <c r="O6160" s="12" t="n">
        <v>1</v>
      </c>
    </row>
    <row r="6161" customFormat="false" ht="15" hidden="false" customHeight="true" outlineLevel="0" collapsed="false">
      <c r="A6161" s="6" t="n">
        <v>76371</v>
      </c>
      <c r="B6161" s="6" t="s">
        <v>19</v>
      </c>
      <c r="C6161" s="6" t="s">
        <v>49</v>
      </c>
      <c r="D6161" s="6" t="s">
        <v>27</v>
      </c>
      <c r="E6161" s="6" t="s">
        <v>42</v>
      </c>
      <c r="F6161" s="6" t="s">
        <v>76</v>
      </c>
      <c r="G6161" s="6" t="s">
        <v>34</v>
      </c>
      <c r="H6161" s="6" t="n">
        <v>4</v>
      </c>
      <c r="I6161" s="7" t="n">
        <v>39.75</v>
      </c>
      <c r="J6161" s="6" t="n">
        <v>1</v>
      </c>
      <c r="K6161" s="7" t="n">
        <v>39.75</v>
      </c>
      <c r="L6161" s="7" t="n">
        <v>6.360000134</v>
      </c>
      <c r="M6161" s="8" t="n">
        <v>0.159999996</v>
      </c>
      <c r="N6161" s="7" t="n">
        <v>16.03000069</v>
      </c>
      <c r="O6161" s="9" t="n">
        <v>0</v>
      </c>
    </row>
    <row r="6162" customFormat="false" ht="15" hidden="false" customHeight="true" outlineLevel="0" collapsed="false">
      <c r="A6162" s="6" t="n">
        <v>33468</v>
      </c>
      <c r="B6162" s="6" t="s">
        <v>19</v>
      </c>
      <c r="C6162" s="6" t="s">
        <v>20</v>
      </c>
      <c r="D6162" s="6" t="s">
        <v>31</v>
      </c>
      <c r="E6162" s="6" t="s">
        <v>62</v>
      </c>
      <c r="F6162" s="6" t="s">
        <v>23</v>
      </c>
      <c r="G6162" s="6" t="s">
        <v>34</v>
      </c>
      <c r="H6162" s="6" t="n">
        <v>4</v>
      </c>
      <c r="I6162" s="7" t="n">
        <v>129.9900055</v>
      </c>
      <c r="J6162" s="6" t="n">
        <v>1</v>
      </c>
      <c r="K6162" s="7" t="n">
        <v>129.9900055</v>
      </c>
      <c r="L6162" s="7" t="n">
        <v>20.79999924</v>
      </c>
      <c r="M6162" s="8" t="n">
        <v>0.159999996</v>
      </c>
      <c r="N6162" s="7" t="n">
        <v>28.38999939</v>
      </c>
      <c r="O6162" s="9" t="n">
        <v>0</v>
      </c>
    </row>
    <row r="6163" customFormat="false" ht="15" hidden="false" customHeight="true" outlineLevel="0" collapsed="false">
      <c r="A6163" s="6" t="n">
        <v>47370</v>
      </c>
      <c r="B6163" s="6" t="s">
        <v>19</v>
      </c>
      <c r="C6163" s="6" t="s">
        <v>20</v>
      </c>
      <c r="D6163" s="6" t="s">
        <v>38</v>
      </c>
      <c r="E6163" s="6" t="s">
        <v>39</v>
      </c>
      <c r="F6163" s="6" t="s">
        <v>73</v>
      </c>
      <c r="G6163" s="6" t="s">
        <v>44</v>
      </c>
      <c r="H6163" s="6" t="n">
        <v>4</v>
      </c>
      <c r="I6163" s="7" t="n">
        <v>39.99000168</v>
      </c>
      <c r="J6163" s="6" t="n">
        <v>2</v>
      </c>
      <c r="K6163" s="7" t="n">
        <v>79.98000336</v>
      </c>
      <c r="L6163" s="7" t="n">
        <v>16</v>
      </c>
      <c r="M6163" s="8" t="n">
        <v>0.200000003</v>
      </c>
      <c r="N6163" s="7" t="n">
        <v>-0.829999983</v>
      </c>
      <c r="O6163" s="12" t="n">
        <v>1</v>
      </c>
    </row>
    <row r="6164" customFormat="false" ht="15" hidden="false" customHeight="true" outlineLevel="0" collapsed="false">
      <c r="A6164" s="6" t="n">
        <v>22807</v>
      </c>
      <c r="B6164" s="6" t="s">
        <v>26</v>
      </c>
      <c r="C6164" s="6" t="s">
        <v>20</v>
      </c>
      <c r="D6164" s="6" t="s">
        <v>27</v>
      </c>
      <c r="E6164" s="6" t="s">
        <v>28</v>
      </c>
      <c r="F6164" s="6" t="s">
        <v>73</v>
      </c>
      <c r="G6164" s="6" t="s">
        <v>24</v>
      </c>
      <c r="H6164" s="6" t="n">
        <v>1</v>
      </c>
      <c r="I6164" s="7" t="n">
        <v>39.99000168</v>
      </c>
      <c r="J6164" s="6" t="n">
        <v>5</v>
      </c>
      <c r="K6164" s="7" t="n">
        <v>199.9499969</v>
      </c>
      <c r="L6164" s="7" t="n">
        <v>23.98999977</v>
      </c>
      <c r="M6164" s="8" t="n">
        <v>0.119999997</v>
      </c>
      <c r="N6164" s="7" t="n">
        <v>-128.9799957</v>
      </c>
      <c r="O6164" s="12" t="n">
        <v>1</v>
      </c>
    </row>
    <row r="6165" customFormat="false" ht="15" hidden="false" customHeight="true" outlineLevel="0" collapsed="false">
      <c r="A6165" s="6" t="n">
        <v>19908</v>
      </c>
      <c r="B6165" s="6" t="s">
        <v>19</v>
      </c>
      <c r="C6165" s="6" t="s">
        <v>20</v>
      </c>
      <c r="D6165" s="6" t="s">
        <v>21</v>
      </c>
      <c r="E6165" s="6" t="s">
        <v>64</v>
      </c>
      <c r="F6165" s="6" t="s">
        <v>57</v>
      </c>
      <c r="G6165" s="6" t="s">
        <v>24</v>
      </c>
      <c r="H6165" s="6" t="n">
        <v>4</v>
      </c>
      <c r="I6165" s="7" t="n">
        <v>50</v>
      </c>
      <c r="J6165" s="6" t="n">
        <v>2</v>
      </c>
      <c r="K6165" s="7" t="n">
        <v>100</v>
      </c>
      <c r="L6165" s="7" t="n">
        <v>12</v>
      </c>
      <c r="M6165" s="8" t="n">
        <v>0.119999997</v>
      </c>
      <c r="N6165" s="7" t="n">
        <v>28.60000038</v>
      </c>
      <c r="O6165" s="9" t="n">
        <v>0</v>
      </c>
    </row>
    <row r="6166" customFormat="false" ht="15" hidden="false" customHeight="true" outlineLevel="0" collapsed="false">
      <c r="A6166" s="6" t="n">
        <v>3066</v>
      </c>
      <c r="B6166" s="6" t="s">
        <v>26</v>
      </c>
      <c r="C6166" s="6" t="s">
        <v>37</v>
      </c>
      <c r="D6166" s="6" t="s">
        <v>50</v>
      </c>
      <c r="E6166" s="6" t="s">
        <v>72</v>
      </c>
      <c r="F6166" s="6" t="s">
        <v>33</v>
      </c>
      <c r="G6166" s="6" t="s">
        <v>34</v>
      </c>
      <c r="H6166" s="6" t="n">
        <v>1</v>
      </c>
      <c r="I6166" s="7" t="n">
        <v>59.99000168</v>
      </c>
      <c r="J6166" s="6" t="n">
        <v>3</v>
      </c>
      <c r="K6166" s="7" t="n">
        <v>179.9700012</v>
      </c>
      <c r="L6166" s="7" t="n">
        <v>28.79999924</v>
      </c>
      <c r="M6166" s="8" t="n">
        <v>0.159999996</v>
      </c>
      <c r="N6166" s="7" t="n">
        <v>43.84000015</v>
      </c>
      <c r="O6166" s="12" t="n">
        <v>1</v>
      </c>
    </row>
    <row r="6167" customFormat="false" ht="15" hidden="false" customHeight="true" outlineLevel="0" collapsed="false">
      <c r="A6167" s="6" t="n">
        <v>27736</v>
      </c>
      <c r="B6167" s="6" t="s">
        <v>46</v>
      </c>
      <c r="C6167" s="6" t="s">
        <v>20</v>
      </c>
      <c r="D6167" s="6" t="s">
        <v>27</v>
      </c>
      <c r="E6167" s="6" t="s">
        <v>28</v>
      </c>
      <c r="F6167" s="6" t="s">
        <v>58</v>
      </c>
      <c r="G6167" s="6" t="s">
        <v>44</v>
      </c>
      <c r="H6167" s="6" t="n">
        <v>2</v>
      </c>
      <c r="I6167" s="7" t="n">
        <v>49.97999954</v>
      </c>
      <c r="J6167" s="6" t="n">
        <v>1</v>
      </c>
      <c r="K6167" s="7" t="n">
        <v>49.97999954</v>
      </c>
      <c r="L6167" s="7" t="n">
        <v>1.5</v>
      </c>
      <c r="M6167" s="8" t="n">
        <v>0.029999999</v>
      </c>
      <c r="N6167" s="7" t="n">
        <v>12.60000038</v>
      </c>
      <c r="O6167" s="9" t="n">
        <v>0</v>
      </c>
    </row>
    <row r="6168" customFormat="false" ht="15" hidden="false" customHeight="true" outlineLevel="0" collapsed="false">
      <c r="A6168" s="6" t="n">
        <v>3155</v>
      </c>
      <c r="B6168" s="6" t="s">
        <v>19</v>
      </c>
      <c r="C6168" s="6" t="s">
        <v>20</v>
      </c>
      <c r="D6168" s="6" t="s">
        <v>50</v>
      </c>
      <c r="E6168" s="6" t="s">
        <v>63</v>
      </c>
      <c r="F6168" s="6" t="s">
        <v>71</v>
      </c>
      <c r="G6168" s="6" t="s">
        <v>47</v>
      </c>
      <c r="H6168" s="6" t="n">
        <v>4</v>
      </c>
      <c r="I6168" s="7" t="n">
        <v>199.9900055</v>
      </c>
      <c r="J6168" s="6" t="n">
        <v>1</v>
      </c>
      <c r="K6168" s="7" t="n">
        <v>199.9900055</v>
      </c>
      <c r="L6168" s="7" t="n">
        <v>30</v>
      </c>
      <c r="M6168" s="8" t="n">
        <v>0.150000006</v>
      </c>
      <c r="N6168" s="7" t="n">
        <v>6.800000191</v>
      </c>
      <c r="O6168" s="12" t="n">
        <v>1</v>
      </c>
    </row>
    <row r="6169" customFormat="false" ht="15" hidden="false" customHeight="true" outlineLevel="0" collapsed="false">
      <c r="A6169" s="6" t="n">
        <v>55906</v>
      </c>
      <c r="B6169" s="6" t="s">
        <v>46</v>
      </c>
      <c r="C6169" s="6" t="s">
        <v>49</v>
      </c>
      <c r="D6169" s="6" t="s">
        <v>50</v>
      </c>
      <c r="E6169" s="6" t="s">
        <v>51</v>
      </c>
      <c r="F6169" s="6" t="s">
        <v>100</v>
      </c>
      <c r="G6169" s="6" t="s">
        <v>24</v>
      </c>
      <c r="H6169" s="6" t="n">
        <v>2</v>
      </c>
      <c r="I6169" s="7" t="n">
        <v>14.98999977</v>
      </c>
      <c r="J6169" s="6" t="n">
        <v>3</v>
      </c>
      <c r="K6169" s="7" t="n">
        <v>44.97000122</v>
      </c>
      <c r="L6169" s="7" t="n">
        <v>2.470000029</v>
      </c>
      <c r="M6169" s="8" t="n">
        <v>0.059999999</v>
      </c>
      <c r="N6169" s="7" t="n">
        <v>19.54999924</v>
      </c>
      <c r="O6169" s="9" t="n">
        <v>0</v>
      </c>
    </row>
    <row r="6170" customFormat="false" ht="15" hidden="false" customHeight="true" outlineLevel="0" collapsed="false">
      <c r="A6170" s="6" t="n">
        <v>32033</v>
      </c>
      <c r="B6170" s="6" t="s">
        <v>19</v>
      </c>
      <c r="C6170" s="6" t="s">
        <v>20</v>
      </c>
      <c r="D6170" s="6" t="s">
        <v>31</v>
      </c>
      <c r="E6170" s="6" t="s">
        <v>56</v>
      </c>
      <c r="F6170" s="6" t="s">
        <v>80</v>
      </c>
      <c r="G6170" s="6" t="s">
        <v>44</v>
      </c>
      <c r="H6170" s="6" t="n">
        <v>4</v>
      </c>
      <c r="I6170" s="7" t="n">
        <v>24.98999977</v>
      </c>
      <c r="J6170" s="6" t="n">
        <v>3</v>
      </c>
      <c r="K6170" s="7" t="n">
        <v>74.97000122</v>
      </c>
      <c r="L6170" s="7" t="n">
        <v>2.25</v>
      </c>
      <c r="M6170" s="8" t="n">
        <v>0.029999999</v>
      </c>
      <c r="N6170" s="7" t="n">
        <v>13.8199997</v>
      </c>
      <c r="O6170" s="9" t="n">
        <v>0</v>
      </c>
    </row>
    <row r="6171" customFormat="false" ht="15" hidden="false" customHeight="true" outlineLevel="0" collapsed="false">
      <c r="A6171" s="6" t="n">
        <v>64658</v>
      </c>
      <c r="B6171" s="6" t="s">
        <v>19</v>
      </c>
      <c r="C6171" s="6" t="s">
        <v>37</v>
      </c>
      <c r="D6171" s="6" t="s">
        <v>21</v>
      </c>
      <c r="E6171" s="6" t="s">
        <v>65</v>
      </c>
      <c r="F6171" s="6" t="s">
        <v>29</v>
      </c>
      <c r="G6171" s="6" t="s">
        <v>34</v>
      </c>
      <c r="H6171" s="6" t="n">
        <v>4</v>
      </c>
      <c r="I6171" s="7" t="n">
        <v>99.98999786</v>
      </c>
      <c r="J6171" s="6" t="n">
        <v>2</v>
      </c>
      <c r="K6171" s="7" t="n">
        <v>199.9799957</v>
      </c>
      <c r="L6171" s="7" t="n">
        <v>26</v>
      </c>
      <c r="M6171" s="8" t="n">
        <v>0.129999995</v>
      </c>
      <c r="N6171" s="7" t="n">
        <v>85.25</v>
      </c>
      <c r="O6171" s="9" t="n">
        <v>0</v>
      </c>
    </row>
    <row r="6172" customFormat="false" ht="15" hidden="false" customHeight="true" outlineLevel="0" collapsed="false">
      <c r="A6172" s="6" t="n">
        <v>21571</v>
      </c>
      <c r="B6172" s="6" t="s">
        <v>46</v>
      </c>
      <c r="C6172" s="6" t="s">
        <v>49</v>
      </c>
      <c r="D6172" s="6" t="s">
        <v>27</v>
      </c>
      <c r="E6172" s="6" t="s">
        <v>28</v>
      </c>
      <c r="F6172" s="6" t="s">
        <v>40</v>
      </c>
      <c r="G6172" s="6" t="s">
        <v>24</v>
      </c>
      <c r="H6172" s="6" t="n">
        <v>2</v>
      </c>
      <c r="I6172" s="7" t="n">
        <v>399.980011</v>
      </c>
      <c r="J6172" s="6" t="n">
        <v>1</v>
      </c>
      <c r="K6172" s="7" t="n">
        <v>399.980011</v>
      </c>
      <c r="L6172" s="7" t="n">
        <v>100</v>
      </c>
      <c r="M6172" s="8" t="n">
        <v>0.25</v>
      </c>
      <c r="N6172" s="7" t="n">
        <v>97.5</v>
      </c>
      <c r="O6172" s="9" t="n">
        <v>0</v>
      </c>
    </row>
    <row r="6173" customFormat="false" ht="15" hidden="false" customHeight="true" outlineLevel="0" collapsed="false">
      <c r="A6173" s="6" t="n">
        <v>52952</v>
      </c>
      <c r="B6173" s="6" t="s">
        <v>26</v>
      </c>
      <c r="C6173" s="6" t="s">
        <v>20</v>
      </c>
      <c r="D6173" s="6" t="s">
        <v>50</v>
      </c>
      <c r="E6173" s="6" t="s">
        <v>51</v>
      </c>
      <c r="F6173" s="6" t="s">
        <v>33</v>
      </c>
      <c r="G6173" s="6" t="s">
        <v>34</v>
      </c>
      <c r="H6173" s="6" t="n">
        <v>1</v>
      </c>
      <c r="I6173" s="7" t="n">
        <v>59.99000168</v>
      </c>
      <c r="J6173" s="6" t="n">
        <v>3</v>
      </c>
      <c r="K6173" s="7" t="n">
        <v>179.9700012</v>
      </c>
      <c r="L6173" s="7" t="n">
        <v>7.199999809</v>
      </c>
      <c r="M6173" s="8" t="n">
        <v>0.039999999</v>
      </c>
      <c r="N6173" s="7" t="n">
        <v>44.91999817</v>
      </c>
      <c r="O6173" s="12" t="n">
        <v>1</v>
      </c>
    </row>
    <row r="6174" customFormat="false" ht="15" hidden="false" customHeight="true" outlineLevel="0" collapsed="false">
      <c r="A6174" s="6" t="n">
        <v>58946</v>
      </c>
      <c r="B6174" s="6" t="s">
        <v>19</v>
      </c>
      <c r="C6174" s="6" t="s">
        <v>20</v>
      </c>
      <c r="D6174" s="6" t="s">
        <v>50</v>
      </c>
      <c r="E6174" s="6" t="s">
        <v>51</v>
      </c>
      <c r="F6174" s="6" t="s">
        <v>33</v>
      </c>
      <c r="G6174" s="6" t="s">
        <v>47</v>
      </c>
      <c r="H6174" s="6" t="n">
        <v>4</v>
      </c>
      <c r="I6174" s="7" t="n">
        <v>59.99000168</v>
      </c>
      <c r="J6174" s="6" t="n">
        <v>1</v>
      </c>
      <c r="K6174" s="7" t="n">
        <v>59.99000168</v>
      </c>
      <c r="L6174" s="7" t="n">
        <v>10.80000019</v>
      </c>
      <c r="M6174" s="8" t="n">
        <v>0.180000007</v>
      </c>
      <c r="N6174" s="7" t="n">
        <v>17.21999931</v>
      </c>
      <c r="O6174" s="9" t="n">
        <v>0</v>
      </c>
    </row>
    <row r="6175" customFormat="false" ht="15" hidden="false" customHeight="true" outlineLevel="0" collapsed="false">
      <c r="A6175" s="6" t="n">
        <v>45762</v>
      </c>
      <c r="B6175" s="6" t="s">
        <v>19</v>
      </c>
      <c r="C6175" s="6" t="s">
        <v>49</v>
      </c>
      <c r="D6175" s="6" t="s">
        <v>27</v>
      </c>
      <c r="E6175" s="6" t="s">
        <v>69</v>
      </c>
      <c r="F6175" s="6" t="s">
        <v>23</v>
      </c>
      <c r="G6175" s="6" t="s">
        <v>24</v>
      </c>
      <c r="H6175" s="6" t="n">
        <v>4</v>
      </c>
      <c r="I6175" s="7" t="n">
        <v>129.9900055</v>
      </c>
      <c r="J6175" s="6" t="n">
        <v>1</v>
      </c>
      <c r="K6175" s="7" t="n">
        <v>129.9900055</v>
      </c>
      <c r="L6175" s="7" t="n">
        <v>6.5</v>
      </c>
      <c r="M6175" s="8" t="n">
        <v>0.050000001</v>
      </c>
      <c r="N6175" s="7" t="n">
        <v>54.34000015</v>
      </c>
      <c r="O6175" s="9" t="n">
        <v>0</v>
      </c>
    </row>
    <row r="6176" customFormat="false" ht="15" hidden="false" customHeight="true" outlineLevel="0" collapsed="false">
      <c r="A6176" s="6" t="n">
        <v>55126</v>
      </c>
      <c r="B6176" s="6" t="s">
        <v>19</v>
      </c>
      <c r="C6176" s="6" t="s">
        <v>20</v>
      </c>
      <c r="D6176" s="6" t="s">
        <v>50</v>
      </c>
      <c r="E6176" s="6" t="s">
        <v>51</v>
      </c>
      <c r="F6176" s="6" t="s">
        <v>40</v>
      </c>
      <c r="G6176" s="6" t="s">
        <v>34</v>
      </c>
      <c r="H6176" s="6" t="n">
        <v>4</v>
      </c>
      <c r="I6176" s="7" t="n">
        <v>399.980011</v>
      </c>
      <c r="J6176" s="6" t="n">
        <v>1</v>
      </c>
      <c r="K6176" s="7" t="n">
        <v>399.980011</v>
      </c>
      <c r="L6176" s="7" t="n">
        <v>12</v>
      </c>
      <c r="M6176" s="8" t="n">
        <v>0.029999999</v>
      </c>
      <c r="N6176" s="7" t="n">
        <v>128.0299988</v>
      </c>
      <c r="O6176" s="9" t="n">
        <v>0</v>
      </c>
    </row>
    <row r="6177" customFormat="false" ht="15" hidden="false" customHeight="true" outlineLevel="0" collapsed="false">
      <c r="A6177" s="6" t="n">
        <v>42923</v>
      </c>
      <c r="B6177" s="6" t="s">
        <v>19</v>
      </c>
      <c r="C6177" s="6" t="s">
        <v>49</v>
      </c>
      <c r="D6177" s="6" t="s">
        <v>38</v>
      </c>
      <c r="E6177" s="6" t="s">
        <v>39</v>
      </c>
      <c r="F6177" s="6" t="s">
        <v>57</v>
      </c>
      <c r="G6177" s="6" t="s">
        <v>44</v>
      </c>
      <c r="H6177" s="6" t="n">
        <v>4</v>
      </c>
      <c r="I6177" s="7" t="n">
        <v>50</v>
      </c>
      <c r="J6177" s="6" t="n">
        <v>1</v>
      </c>
      <c r="K6177" s="7" t="n">
        <v>50</v>
      </c>
      <c r="L6177" s="7" t="n">
        <v>0</v>
      </c>
      <c r="M6177" s="8" t="n">
        <v>0</v>
      </c>
      <c r="N6177" s="7" t="n">
        <v>-36.65000153</v>
      </c>
      <c r="O6177" s="9" t="n">
        <v>0</v>
      </c>
    </row>
    <row r="6178" customFormat="false" ht="15" hidden="false" customHeight="true" outlineLevel="0" collapsed="false">
      <c r="A6178" s="6" t="n">
        <v>33081</v>
      </c>
      <c r="B6178" s="6" t="s">
        <v>19</v>
      </c>
      <c r="C6178" s="6" t="s">
        <v>49</v>
      </c>
      <c r="D6178" s="6" t="s">
        <v>31</v>
      </c>
      <c r="E6178" s="6" t="s">
        <v>62</v>
      </c>
      <c r="F6178" s="6" t="s">
        <v>29</v>
      </c>
      <c r="G6178" s="6" t="s">
        <v>34</v>
      </c>
      <c r="H6178" s="6" t="n">
        <v>4</v>
      </c>
      <c r="I6178" s="7" t="n">
        <v>99.98999786</v>
      </c>
      <c r="J6178" s="6" t="n">
        <v>5</v>
      </c>
      <c r="K6178" s="7" t="n">
        <v>499.9500122</v>
      </c>
      <c r="L6178" s="7" t="n">
        <v>79.98999786</v>
      </c>
      <c r="M6178" s="8" t="n">
        <v>0.159999996</v>
      </c>
      <c r="N6178" s="7" t="n">
        <v>152.4400024</v>
      </c>
      <c r="O6178" s="9" t="n">
        <v>0</v>
      </c>
    </row>
    <row r="6179" customFormat="false" ht="15" hidden="false" customHeight="true" outlineLevel="0" collapsed="false">
      <c r="A6179" s="6" t="n">
        <v>71641</v>
      </c>
      <c r="B6179" s="6" t="s">
        <v>46</v>
      </c>
      <c r="C6179" s="6" t="s">
        <v>37</v>
      </c>
      <c r="D6179" s="6" t="s">
        <v>27</v>
      </c>
      <c r="E6179" s="6" t="s">
        <v>42</v>
      </c>
      <c r="F6179" s="6" t="s">
        <v>113</v>
      </c>
      <c r="G6179" s="6" t="s">
        <v>44</v>
      </c>
      <c r="H6179" s="6" t="n">
        <v>2</v>
      </c>
      <c r="I6179" s="7" t="n">
        <v>164.3800049</v>
      </c>
      <c r="J6179" s="6" t="n">
        <v>1</v>
      </c>
      <c r="K6179" s="7" t="n">
        <v>164.3800049</v>
      </c>
      <c r="L6179" s="7" t="n">
        <v>3.289999962</v>
      </c>
      <c r="M6179" s="8" t="n">
        <v>0.02</v>
      </c>
      <c r="N6179" s="7" t="n">
        <v>62.83000183</v>
      </c>
      <c r="O6179" s="9" t="n">
        <v>0</v>
      </c>
    </row>
    <row r="6180" customFormat="false" ht="15" hidden="false" customHeight="true" outlineLevel="0" collapsed="false">
      <c r="A6180" s="6" t="n">
        <v>55597</v>
      </c>
      <c r="B6180" s="6" t="s">
        <v>19</v>
      </c>
      <c r="C6180" s="6" t="s">
        <v>37</v>
      </c>
      <c r="D6180" s="6" t="s">
        <v>50</v>
      </c>
      <c r="E6180" s="6" t="s">
        <v>72</v>
      </c>
      <c r="F6180" s="6" t="s">
        <v>73</v>
      </c>
      <c r="G6180" s="6" t="s">
        <v>44</v>
      </c>
      <c r="H6180" s="6" t="n">
        <v>4</v>
      </c>
      <c r="I6180" s="7" t="n">
        <v>39.99000168</v>
      </c>
      <c r="J6180" s="6" t="n">
        <v>3</v>
      </c>
      <c r="K6180" s="7" t="n">
        <v>119.9700012</v>
      </c>
      <c r="L6180" s="7" t="n">
        <v>23.98999977</v>
      </c>
      <c r="M6180" s="8" t="n">
        <v>0.200000003</v>
      </c>
      <c r="N6180" s="7" t="n">
        <v>9.600000381</v>
      </c>
      <c r="O6180" s="9" t="n">
        <v>0</v>
      </c>
    </row>
    <row r="6181" customFormat="false" ht="15" hidden="false" customHeight="true" outlineLevel="0" collapsed="false">
      <c r="A6181" s="6" t="n">
        <v>7357</v>
      </c>
      <c r="B6181" s="6" t="s">
        <v>19</v>
      </c>
      <c r="C6181" s="6" t="s">
        <v>20</v>
      </c>
      <c r="D6181" s="6" t="s">
        <v>50</v>
      </c>
      <c r="E6181" s="6" t="s">
        <v>72</v>
      </c>
      <c r="F6181" s="6" t="s">
        <v>33</v>
      </c>
      <c r="G6181" s="6" t="s">
        <v>34</v>
      </c>
      <c r="H6181" s="6" t="n">
        <v>4</v>
      </c>
      <c r="I6181" s="7" t="n">
        <v>59.99000168</v>
      </c>
      <c r="J6181" s="6" t="n">
        <v>3</v>
      </c>
      <c r="K6181" s="7" t="n">
        <v>179.9700012</v>
      </c>
      <c r="L6181" s="7" t="n">
        <v>28.79999924</v>
      </c>
      <c r="M6181" s="8" t="n">
        <v>0.159999996</v>
      </c>
      <c r="N6181" s="7" t="n">
        <v>74.08000183</v>
      </c>
      <c r="O6181" s="9" t="n">
        <v>0</v>
      </c>
    </row>
    <row r="6182" customFormat="false" ht="15" hidden="false" customHeight="true" outlineLevel="0" collapsed="false">
      <c r="A6182" s="6" t="n">
        <v>40038</v>
      </c>
      <c r="B6182" s="6" t="s">
        <v>19</v>
      </c>
      <c r="C6182" s="6" t="s">
        <v>20</v>
      </c>
      <c r="D6182" s="6" t="s">
        <v>31</v>
      </c>
      <c r="E6182" s="6" t="s">
        <v>62</v>
      </c>
      <c r="F6182" s="6" t="s">
        <v>58</v>
      </c>
      <c r="G6182" s="6" t="s">
        <v>44</v>
      </c>
      <c r="H6182" s="6" t="n">
        <v>4</v>
      </c>
      <c r="I6182" s="7" t="n">
        <v>49.97999954</v>
      </c>
      <c r="J6182" s="6" t="n">
        <v>3</v>
      </c>
      <c r="K6182" s="7" t="n">
        <v>149.9400024</v>
      </c>
      <c r="L6182" s="7" t="n">
        <v>4.5</v>
      </c>
      <c r="M6182" s="8" t="n">
        <v>0.029999999</v>
      </c>
      <c r="N6182" s="7" t="n">
        <v>45.52000046</v>
      </c>
      <c r="O6182" s="9" t="n">
        <v>0</v>
      </c>
    </row>
    <row r="6183" customFormat="false" ht="15" hidden="false" customHeight="true" outlineLevel="0" collapsed="false">
      <c r="A6183" s="6" t="n">
        <v>11345</v>
      </c>
      <c r="B6183" s="6" t="s">
        <v>19</v>
      </c>
      <c r="C6183" s="6" t="s">
        <v>49</v>
      </c>
      <c r="D6183" s="6" t="s">
        <v>21</v>
      </c>
      <c r="E6183" s="6" t="s">
        <v>64</v>
      </c>
      <c r="F6183" s="6" t="s">
        <v>33</v>
      </c>
      <c r="G6183" s="6" t="s">
        <v>34</v>
      </c>
      <c r="H6183" s="6" t="n">
        <v>4</v>
      </c>
      <c r="I6183" s="7" t="n">
        <v>59.99000168</v>
      </c>
      <c r="J6183" s="6" t="n">
        <v>1</v>
      </c>
      <c r="K6183" s="7" t="n">
        <v>59.99000168</v>
      </c>
      <c r="L6183" s="7" t="n">
        <v>10.80000019</v>
      </c>
      <c r="M6183" s="8" t="n">
        <v>0.180000007</v>
      </c>
      <c r="N6183" s="7" t="n">
        <v>-37.72999954</v>
      </c>
      <c r="O6183" s="12" t="n">
        <v>1</v>
      </c>
    </row>
    <row r="6184" customFormat="false" ht="15" hidden="false" customHeight="true" outlineLevel="0" collapsed="false">
      <c r="A6184" s="6" t="n">
        <v>42224</v>
      </c>
      <c r="B6184" s="6" t="s">
        <v>26</v>
      </c>
      <c r="C6184" s="6" t="s">
        <v>37</v>
      </c>
      <c r="D6184" s="6" t="s">
        <v>27</v>
      </c>
      <c r="E6184" s="6" t="s">
        <v>79</v>
      </c>
      <c r="F6184" s="6" t="s">
        <v>75</v>
      </c>
      <c r="G6184" s="6" t="s">
        <v>47</v>
      </c>
      <c r="H6184" s="6" t="n">
        <v>1</v>
      </c>
      <c r="I6184" s="7" t="n">
        <v>299.980011</v>
      </c>
      <c r="J6184" s="6" t="n">
        <v>1</v>
      </c>
      <c r="K6184" s="7" t="n">
        <v>299.980011</v>
      </c>
      <c r="L6184" s="7" t="n">
        <v>51</v>
      </c>
      <c r="M6184" s="8" t="n">
        <v>0.170000002</v>
      </c>
      <c r="N6184" s="7" t="n">
        <v>56.02000046</v>
      </c>
      <c r="O6184" s="12" t="n">
        <v>1</v>
      </c>
    </row>
    <row r="6185" customFormat="false" ht="15" hidden="false" customHeight="true" outlineLevel="0" collapsed="false">
      <c r="A6185" s="6" t="n">
        <v>69650</v>
      </c>
      <c r="B6185" s="6" t="s">
        <v>46</v>
      </c>
      <c r="C6185" s="6" t="s">
        <v>37</v>
      </c>
      <c r="D6185" s="6" t="s">
        <v>21</v>
      </c>
      <c r="E6185" s="6" t="s">
        <v>64</v>
      </c>
      <c r="F6185" s="6" t="s">
        <v>116</v>
      </c>
      <c r="G6185" s="6" t="s">
        <v>34</v>
      </c>
      <c r="H6185" s="6" t="n">
        <v>2</v>
      </c>
      <c r="I6185" s="7" t="n">
        <v>452.0400085</v>
      </c>
      <c r="J6185" s="6" t="n">
        <v>1</v>
      </c>
      <c r="K6185" s="7" t="n">
        <v>452.0400085</v>
      </c>
      <c r="L6185" s="7" t="n">
        <v>0</v>
      </c>
      <c r="M6185" s="8" t="n">
        <v>0</v>
      </c>
      <c r="N6185" s="7" t="n">
        <v>226.0200043</v>
      </c>
      <c r="O6185" s="12" t="n">
        <v>1</v>
      </c>
    </row>
    <row r="6186" customFormat="false" ht="15" hidden="false" customHeight="true" outlineLevel="0" collapsed="false">
      <c r="A6186" s="6" t="n">
        <v>48314</v>
      </c>
      <c r="B6186" s="6" t="s">
        <v>26</v>
      </c>
      <c r="C6186" s="6" t="s">
        <v>20</v>
      </c>
      <c r="D6186" s="6" t="s">
        <v>38</v>
      </c>
      <c r="E6186" s="6" t="s">
        <v>92</v>
      </c>
      <c r="F6186" s="6" t="s">
        <v>40</v>
      </c>
      <c r="G6186" s="6" t="s">
        <v>34</v>
      </c>
      <c r="H6186" s="6" t="n">
        <v>1</v>
      </c>
      <c r="I6186" s="7" t="n">
        <v>399.980011</v>
      </c>
      <c r="J6186" s="6" t="n">
        <v>1</v>
      </c>
      <c r="K6186" s="7" t="n">
        <v>399.980011</v>
      </c>
      <c r="L6186" s="7" t="n">
        <v>48</v>
      </c>
      <c r="M6186" s="8" t="n">
        <v>0.119999997</v>
      </c>
      <c r="N6186" s="7" t="n">
        <v>118.9700012</v>
      </c>
      <c r="O6186" s="12" t="n">
        <v>1</v>
      </c>
    </row>
    <row r="6187" customFormat="false" ht="15" hidden="false" customHeight="true" outlineLevel="0" collapsed="false">
      <c r="A6187" s="6" t="n">
        <v>1918</v>
      </c>
      <c r="B6187" s="6" t="s">
        <v>19</v>
      </c>
      <c r="C6187" s="6" t="s">
        <v>20</v>
      </c>
      <c r="D6187" s="6" t="s">
        <v>50</v>
      </c>
      <c r="E6187" s="6" t="s">
        <v>51</v>
      </c>
      <c r="F6187" s="6" t="s">
        <v>58</v>
      </c>
      <c r="G6187" s="6" t="s">
        <v>24</v>
      </c>
      <c r="H6187" s="6" t="n">
        <v>4</v>
      </c>
      <c r="I6187" s="7" t="n">
        <v>49.97999954</v>
      </c>
      <c r="J6187" s="6" t="n">
        <v>5</v>
      </c>
      <c r="K6187" s="7" t="n">
        <v>249.8999939</v>
      </c>
      <c r="L6187" s="7" t="n">
        <v>7.5</v>
      </c>
      <c r="M6187" s="8" t="n">
        <v>0.029999999</v>
      </c>
      <c r="N6187" s="7" t="n">
        <v>14.53999996</v>
      </c>
      <c r="O6187" s="9" t="n">
        <v>0</v>
      </c>
    </row>
    <row r="6188" customFormat="false" ht="15" hidden="false" customHeight="true" outlineLevel="0" collapsed="false">
      <c r="A6188" s="6" t="n">
        <v>24885</v>
      </c>
      <c r="B6188" s="6" t="s">
        <v>19</v>
      </c>
      <c r="C6188" s="6" t="s">
        <v>20</v>
      </c>
      <c r="D6188" s="6" t="s">
        <v>27</v>
      </c>
      <c r="E6188" s="6" t="s">
        <v>28</v>
      </c>
      <c r="F6188" s="6" t="s">
        <v>40</v>
      </c>
      <c r="G6188" s="6" t="s">
        <v>44</v>
      </c>
      <c r="H6188" s="6" t="n">
        <v>4</v>
      </c>
      <c r="I6188" s="7" t="n">
        <v>399.980011</v>
      </c>
      <c r="J6188" s="6" t="n">
        <v>1</v>
      </c>
      <c r="K6188" s="7" t="n">
        <v>399.980011</v>
      </c>
      <c r="L6188" s="7" t="n">
        <v>64</v>
      </c>
      <c r="M6188" s="8" t="n">
        <v>0.159999996</v>
      </c>
      <c r="N6188" s="7" t="n">
        <v>87.36000061</v>
      </c>
      <c r="O6188" s="12" t="n">
        <v>1</v>
      </c>
    </row>
    <row r="6189" customFormat="false" ht="15" hidden="false" customHeight="true" outlineLevel="0" collapsed="false">
      <c r="A6189" s="6" t="n">
        <v>65936</v>
      </c>
      <c r="B6189" s="6" t="s">
        <v>46</v>
      </c>
      <c r="C6189" s="6" t="s">
        <v>37</v>
      </c>
      <c r="D6189" s="6" t="s">
        <v>21</v>
      </c>
      <c r="E6189" s="6" t="s">
        <v>65</v>
      </c>
      <c r="F6189" s="6" t="s">
        <v>71</v>
      </c>
      <c r="G6189" s="6" t="s">
        <v>34</v>
      </c>
      <c r="H6189" s="6" t="n">
        <v>2</v>
      </c>
      <c r="I6189" s="7" t="n">
        <v>199.9900055</v>
      </c>
      <c r="J6189" s="6" t="n">
        <v>1</v>
      </c>
      <c r="K6189" s="7" t="n">
        <v>199.9900055</v>
      </c>
      <c r="L6189" s="7" t="n">
        <v>6</v>
      </c>
      <c r="M6189" s="8" t="n">
        <v>0.029999999</v>
      </c>
      <c r="N6189" s="7" t="n">
        <v>95.05999756</v>
      </c>
      <c r="O6189" s="9" t="n">
        <v>0</v>
      </c>
    </row>
    <row r="6190" customFormat="false" ht="15" hidden="false" customHeight="true" outlineLevel="0" collapsed="false">
      <c r="A6190" s="6" t="n">
        <v>50755</v>
      </c>
      <c r="B6190" s="6" t="s">
        <v>19</v>
      </c>
      <c r="C6190" s="6" t="s">
        <v>20</v>
      </c>
      <c r="D6190" s="6" t="s">
        <v>27</v>
      </c>
      <c r="E6190" s="6" t="s">
        <v>79</v>
      </c>
      <c r="F6190" s="6" t="s">
        <v>33</v>
      </c>
      <c r="G6190" s="6" t="s">
        <v>34</v>
      </c>
      <c r="H6190" s="6" t="n">
        <v>4</v>
      </c>
      <c r="I6190" s="7" t="n">
        <v>59.99000168</v>
      </c>
      <c r="J6190" s="6" t="n">
        <v>2</v>
      </c>
      <c r="K6190" s="7" t="n">
        <v>119.9800034</v>
      </c>
      <c r="L6190" s="7" t="n">
        <v>10.80000019</v>
      </c>
      <c r="M6190" s="8" t="n">
        <v>0.090000004</v>
      </c>
      <c r="N6190" s="7" t="n">
        <v>32.75</v>
      </c>
      <c r="O6190" s="12" t="n">
        <v>1</v>
      </c>
    </row>
    <row r="6191" customFormat="false" ht="15" hidden="false" customHeight="true" outlineLevel="0" collapsed="false">
      <c r="A6191" s="6" t="n">
        <v>32597</v>
      </c>
      <c r="B6191" s="6" t="s">
        <v>46</v>
      </c>
      <c r="C6191" s="6" t="s">
        <v>37</v>
      </c>
      <c r="D6191" s="6" t="s">
        <v>31</v>
      </c>
      <c r="E6191" s="6" t="s">
        <v>86</v>
      </c>
      <c r="F6191" s="6" t="s">
        <v>73</v>
      </c>
      <c r="G6191" s="6" t="s">
        <v>44</v>
      </c>
      <c r="H6191" s="6" t="n">
        <v>2</v>
      </c>
      <c r="I6191" s="7" t="n">
        <v>39.99000168</v>
      </c>
      <c r="J6191" s="6" t="n">
        <v>1</v>
      </c>
      <c r="K6191" s="7" t="n">
        <v>39.99000168</v>
      </c>
      <c r="L6191" s="7" t="n">
        <v>6</v>
      </c>
      <c r="M6191" s="8" t="n">
        <v>0.150000006</v>
      </c>
      <c r="N6191" s="7" t="n">
        <v>6.119999886</v>
      </c>
      <c r="O6191" s="12" t="n">
        <v>1</v>
      </c>
    </row>
    <row r="6192" customFormat="false" ht="15" hidden="false" customHeight="true" outlineLevel="0" collapsed="false">
      <c r="A6192" s="6" t="n">
        <v>13760</v>
      </c>
      <c r="B6192" s="6" t="s">
        <v>19</v>
      </c>
      <c r="C6192" s="6" t="s">
        <v>20</v>
      </c>
      <c r="D6192" s="6" t="s">
        <v>21</v>
      </c>
      <c r="E6192" s="6" t="s">
        <v>65</v>
      </c>
      <c r="F6192" s="6" t="s">
        <v>57</v>
      </c>
      <c r="G6192" s="6" t="s">
        <v>47</v>
      </c>
      <c r="H6192" s="6" t="n">
        <v>4</v>
      </c>
      <c r="I6192" s="7" t="n">
        <v>50</v>
      </c>
      <c r="J6192" s="6" t="n">
        <v>2</v>
      </c>
      <c r="K6192" s="7" t="n">
        <v>100</v>
      </c>
      <c r="L6192" s="7" t="n">
        <v>18</v>
      </c>
      <c r="M6192" s="8" t="n">
        <v>0.180000007</v>
      </c>
      <c r="N6192" s="7" t="n">
        <v>29.77000046</v>
      </c>
      <c r="O6192" s="12" t="n">
        <v>1</v>
      </c>
    </row>
    <row r="6193" customFormat="false" ht="15" hidden="false" customHeight="true" outlineLevel="0" collapsed="false">
      <c r="A6193" s="6" t="n">
        <v>10650</v>
      </c>
      <c r="B6193" s="6" t="s">
        <v>19</v>
      </c>
      <c r="C6193" s="6" t="s">
        <v>49</v>
      </c>
      <c r="D6193" s="6" t="s">
        <v>21</v>
      </c>
      <c r="E6193" s="6" t="s">
        <v>22</v>
      </c>
      <c r="F6193" s="6" t="s">
        <v>29</v>
      </c>
      <c r="G6193" s="6" t="s">
        <v>34</v>
      </c>
      <c r="H6193" s="6" t="n">
        <v>4</v>
      </c>
      <c r="I6193" s="7" t="n">
        <v>99.98999786</v>
      </c>
      <c r="J6193" s="6" t="n">
        <v>5</v>
      </c>
      <c r="K6193" s="7" t="n">
        <v>499.9500122</v>
      </c>
      <c r="L6193" s="7" t="n">
        <v>50</v>
      </c>
      <c r="M6193" s="8" t="n">
        <v>0.100000001</v>
      </c>
      <c r="N6193" s="7" t="n">
        <v>220.4799957</v>
      </c>
      <c r="O6193" s="12" t="n">
        <v>1</v>
      </c>
    </row>
    <row r="6194" customFormat="false" ht="15" hidden="false" customHeight="true" outlineLevel="0" collapsed="false">
      <c r="A6194" s="6" t="n">
        <v>23757</v>
      </c>
      <c r="B6194" s="6" t="s">
        <v>19</v>
      </c>
      <c r="C6194" s="6" t="s">
        <v>37</v>
      </c>
      <c r="D6194" s="6" t="s">
        <v>27</v>
      </c>
      <c r="E6194" s="6" t="s">
        <v>42</v>
      </c>
      <c r="F6194" s="6" t="s">
        <v>68</v>
      </c>
      <c r="G6194" s="6" t="s">
        <v>44</v>
      </c>
      <c r="H6194" s="6" t="n">
        <v>4</v>
      </c>
      <c r="I6194" s="7" t="n">
        <v>24.98999977</v>
      </c>
      <c r="J6194" s="6" t="n">
        <v>3</v>
      </c>
      <c r="K6194" s="7" t="n">
        <v>74.97000122</v>
      </c>
      <c r="L6194" s="7" t="n">
        <v>0</v>
      </c>
      <c r="M6194" s="8" t="n">
        <v>0</v>
      </c>
      <c r="N6194" s="7" t="n">
        <v>-15.97000027</v>
      </c>
      <c r="O6194" s="9" t="n">
        <v>0</v>
      </c>
    </row>
    <row r="6195" customFormat="false" ht="15" hidden="false" customHeight="true" outlineLevel="0" collapsed="false">
      <c r="A6195" s="6" t="n">
        <v>72795</v>
      </c>
      <c r="B6195" s="6" t="s">
        <v>26</v>
      </c>
      <c r="C6195" s="6" t="s">
        <v>37</v>
      </c>
      <c r="D6195" s="6" t="s">
        <v>27</v>
      </c>
      <c r="E6195" s="6" t="s">
        <v>69</v>
      </c>
      <c r="F6195" s="6" t="s">
        <v>112</v>
      </c>
      <c r="G6195" s="6" t="s">
        <v>34</v>
      </c>
      <c r="H6195" s="6" t="n">
        <v>1</v>
      </c>
      <c r="I6195" s="7" t="n">
        <v>260.6499939</v>
      </c>
      <c r="J6195" s="6" t="n">
        <v>1</v>
      </c>
      <c r="K6195" s="7" t="n">
        <v>260.6499939</v>
      </c>
      <c r="L6195" s="7" t="n">
        <v>5.210000038</v>
      </c>
      <c r="M6195" s="8" t="n">
        <v>0.02</v>
      </c>
      <c r="N6195" s="7" t="n">
        <v>99.62000275</v>
      </c>
      <c r="O6195" s="12" t="n">
        <v>1</v>
      </c>
    </row>
    <row r="6196" customFormat="false" ht="15" hidden="false" customHeight="true" outlineLevel="0" collapsed="false">
      <c r="A6196" s="6" t="n">
        <v>12892</v>
      </c>
      <c r="B6196" s="6" t="s">
        <v>19</v>
      </c>
      <c r="C6196" s="6" t="s">
        <v>37</v>
      </c>
      <c r="D6196" s="6" t="s">
        <v>21</v>
      </c>
      <c r="E6196" s="6" t="s">
        <v>64</v>
      </c>
      <c r="F6196" s="6" t="s">
        <v>75</v>
      </c>
      <c r="G6196" s="6" t="s">
        <v>44</v>
      </c>
      <c r="H6196" s="6" t="n">
        <v>4</v>
      </c>
      <c r="I6196" s="7" t="n">
        <v>299.980011</v>
      </c>
      <c r="J6196" s="6" t="n">
        <v>1</v>
      </c>
      <c r="K6196" s="7" t="n">
        <v>299.980011</v>
      </c>
      <c r="L6196" s="7" t="n">
        <v>51</v>
      </c>
      <c r="M6196" s="8" t="n">
        <v>0.170000002</v>
      </c>
      <c r="N6196" s="7" t="n">
        <v>0</v>
      </c>
      <c r="O6196" s="9" t="n">
        <v>0</v>
      </c>
    </row>
    <row r="6197" customFormat="false" ht="15" hidden="false" customHeight="true" outlineLevel="0" collapsed="false">
      <c r="A6197" s="6" t="n">
        <v>10357</v>
      </c>
      <c r="B6197" s="6" t="s">
        <v>36</v>
      </c>
      <c r="C6197" s="6" t="s">
        <v>37</v>
      </c>
      <c r="D6197" s="6" t="s">
        <v>21</v>
      </c>
      <c r="E6197" s="6" t="s">
        <v>22</v>
      </c>
      <c r="F6197" s="6" t="s">
        <v>71</v>
      </c>
      <c r="G6197" s="6" t="s">
        <v>44</v>
      </c>
      <c r="H6197" s="6" t="n">
        <v>0</v>
      </c>
      <c r="I6197" s="7" t="n">
        <v>199.9900055</v>
      </c>
      <c r="J6197" s="6" t="n">
        <v>1</v>
      </c>
      <c r="K6197" s="7" t="n">
        <v>199.9900055</v>
      </c>
      <c r="L6197" s="7" t="n">
        <v>11</v>
      </c>
      <c r="M6197" s="8" t="n">
        <v>0.059999999</v>
      </c>
      <c r="N6197" s="7" t="n">
        <v>47.25</v>
      </c>
      <c r="O6197" s="9" t="n">
        <v>0</v>
      </c>
    </row>
    <row r="6198" customFormat="false" ht="15" hidden="false" customHeight="true" outlineLevel="0" collapsed="false">
      <c r="A6198" s="6" t="n">
        <v>11384</v>
      </c>
      <c r="B6198" s="6" t="s">
        <v>19</v>
      </c>
      <c r="C6198" s="6" t="s">
        <v>20</v>
      </c>
      <c r="D6198" s="6" t="s">
        <v>21</v>
      </c>
      <c r="E6198" s="6" t="s">
        <v>65</v>
      </c>
      <c r="F6198" s="6" t="s">
        <v>58</v>
      </c>
      <c r="G6198" s="6" t="s">
        <v>24</v>
      </c>
      <c r="H6198" s="6" t="n">
        <v>4</v>
      </c>
      <c r="I6198" s="7" t="n">
        <v>49.97999954</v>
      </c>
      <c r="J6198" s="6" t="n">
        <v>2</v>
      </c>
      <c r="K6198" s="7" t="n">
        <v>99.95999908</v>
      </c>
      <c r="L6198" s="7" t="n">
        <v>9</v>
      </c>
      <c r="M6198" s="8" t="n">
        <v>0.090000004</v>
      </c>
      <c r="N6198" s="7" t="n">
        <v>-227.4100037</v>
      </c>
      <c r="O6198" s="12" t="n">
        <v>1</v>
      </c>
    </row>
    <row r="6199" customFormat="false" ht="15" hidden="false" customHeight="true" outlineLevel="0" collapsed="false">
      <c r="A6199" s="6" t="n">
        <v>2352</v>
      </c>
      <c r="B6199" s="6" t="s">
        <v>46</v>
      </c>
      <c r="C6199" s="6" t="s">
        <v>20</v>
      </c>
      <c r="D6199" s="6" t="s">
        <v>50</v>
      </c>
      <c r="E6199" s="6" t="s">
        <v>72</v>
      </c>
      <c r="F6199" s="6" t="s">
        <v>33</v>
      </c>
      <c r="G6199" s="6" t="s">
        <v>34</v>
      </c>
      <c r="H6199" s="6" t="n">
        <v>2</v>
      </c>
      <c r="I6199" s="7" t="n">
        <v>59.99000168</v>
      </c>
      <c r="J6199" s="6" t="n">
        <v>3</v>
      </c>
      <c r="K6199" s="7" t="n">
        <v>179.9700012</v>
      </c>
      <c r="L6199" s="7" t="n">
        <v>28.79999924</v>
      </c>
      <c r="M6199" s="8" t="n">
        <v>0.159999996</v>
      </c>
      <c r="N6199" s="7" t="n">
        <v>60.47000122</v>
      </c>
      <c r="O6199" s="12" t="n">
        <v>1</v>
      </c>
    </row>
    <row r="6200" customFormat="false" ht="15" hidden="false" customHeight="true" outlineLevel="0" collapsed="false">
      <c r="A6200" s="6" t="n">
        <v>70319</v>
      </c>
      <c r="B6200" s="6" t="s">
        <v>19</v>
      </c>
      <c r="C6200" s="6" t="s">
        <v>49</v>
      </c>
      <c r="D6200" s="6" t="s">
        <v>21</v>
      </c>
      <c r="E6200" s="6" t="s">
        <v>64</v>
      </c>
      <c r="F6200" s="6" t="s">
        <v>101</v>
      </c>
      <c r="G6200" s="6" t="s">
        <v>44</v>
      </c>
      <c r="H6200" s="6" t="n">
        <v>4</v>
      </c>
      <c r="I6200" s="7" t="n">
        <v>357.1000061</v>
      </c>
      <c r="J6200" s="6" t="n">
        <v>1</v>
      </c>
      <c r="K6200" s="7" t="n">
        <v>357.1000061</v>
      </c>
      <c r="L6200" s="7" t="n">
        <v>25</v>
      </c>
      <c r="M6200" s="8" t="n">
        <v>0.07</v>
      </c>
      <c r="N6200" s="7" t="n">
        <v>86.34999847</v>
      </c>
      <c r="O6200" s="12" t="n">
        <v>1</v>
      </c>
    </row>
    <row r="6201" customFormat="false" ht="15" hidden="false" customHeight="true" outlineLevel="0" collapsed="false">
      <c r="A6201" s="6" t="n">
        <v>37480</v>
      </c>
      <c r="B6201" s="6" t="s">
        <v>46</v>
      </c>
      <c r="C6201" s="6" t="s">
        <v>20</v>
      </c>
      <c r="D6201" s="6" t="s">
        <v>31</v>
      </c>
      <c r="E6201" s="6" t="s">
        <v>86</v>
      </c>
      <c r="F6201" s="6" t="s">
        <v>40</v>
      </c>
      <c r="G6201" s="6" t="s">
        <v>24</v>
      </c>
      <c r="H6201" s="6" t="n">
        <v>2</v>
      </c>
      <c r="I6201" s="7" t="n">
        <v>399.980011</v>
      </c>
      <c r="J6201" s="6" t="n">
        <v>1</v>
      </c>
      <c r="K6201" s="7" t="n">
        <v>399.980011</v>
      </c>
      <c r="L6201" s="7" t="n">
        <v>64</v>
      </c>
      <c r="M6201" s="8" t="n">
        <v>0.159999996</v>
      </c>
      <c r="N6201" s="7" t="n">
        <v>94.08000183</v>
      </c>
      <c r="O6201" s="12" t="n">
        <v>1</v>
      </c>
    </row>
    <row r="6202" customFormat="false" ht="15" hidden="false" customHeight="true" outlineLevel="0" collapsed="false">
      <c r="A6202" s="6" t="n">
        <v>3581</v>
      </c>
      <c r="B6202" s="6" t="s">
        <v>19</v>
      </c>
      <c r="C6202" s="6" t="s">
        <v>20</v>
      </c>
      <c r="D6202" s="6" t="s">
        <v>50</v>
      </c>
      <c r="E6202" s="6" t="s">
        <v>51</v>
      </c>
      <c r="F6202" s="6" t="s">
        <v>23</v>
      </c>
      <c r="G6202" s="6" t="s">
        <v>24</v>
      </c>
      <c r="H6202" s="6" t="n">
        <v>4</v>
      </c>
      <c r="I6202" s="7" t="n">
        <v>129.9900055</v>
      </c>
      <c r="J6202" s="6" t="n">
        <v>1</v>
      </c>
      <c r="K6202" s="7" t="n">
        <v>129.9900055</v>
      </c>
      <c r="L6202" s="7" t="n">
        <v>19.5</v>
      </c>
      <c r="M6202" s="8" t="n">
        <v>0.150000006</v>
      </c>
      <c r="N6202" s="7" t="n">
        <v>-13.81000042</v>
      </c>
      <c r="O6202" s="9" t="n">
        <v>0</v>
      </c>
    </row>
    <row r="6203" customFormat="false" ht="15" hidden="false" customHeight="true" outlineLevel="0" collapsed="false">
      <c r="A6203" s="6" t="n">
        <v>47436</v>
      </c>
      <c r="B6203" s="6" t="s">
        <v>19</v>
      </c>
      <c r="C6203" s="6" t="s">
        <v>37</v>
      </c>
      <c r="D6203" s="6" t="s">
        <v>38</v>
      </c>
      <c r="E6203" s="6" t="s">
        <v>92</v>
      </c>
      <c r="F6203" s="6" t="s">
        <v>23</v>
      </c>
      <c r="G6203" s="6" t="s">
        <v>44</v>
      </c>
      <c r="H6203" s="6" t="n">
        <v>4</v>
      </c>
      <c r="I6203" s="7" t="n">
        <v>129.9900055</v>
      </c>
      <c r="J6203" s="6" t="n">
        <v>1</v>
      </c>
      <c r="K6203" s="7" t="n">
        <v>129.9900055</v>
      </c>
      <c r="L6203" s="7" t="n">
        <v>32.5</v>
      </c>
      <c r="M6203" s="8" t="n">
        <v>0.25</v>
      </c>
      <c r="N6203" s="7" t="n">
        <v>47.77000046</v>
      </c>
      <c r="O6203" s="9" t="n">
        <v>0</v>
      </c>
    </row>
    <row r="6204" customFormat="false" ht="15" hidden="false" customHeight="true" outlineLevel="0" collapsed="false">
      <c r="A6204" s="6" t="n">
        <v>24226</v>
      </c>
      <c r="B6204" s="6" t="s">
        <v>19</v>
      </c>
      <c r="C6204" s="6" t="s">
        <v>20</v>
      </c>
      <c r="D6204" s="6" t="s">
        <v>27</v>
      </c>
      <c r="E6204" s="6" t="s">
        <v>28</v>
      </c>
      <c r="F6204" s="6" t="s">
        <v>33</v>
      </c>
      <c r="G6204" s="6" t="s">
        <v>34</v>
      </c>
      <c r="H6204" s="6" t="n">
        <v>4</v>
      </c>
      <c r="I6204" s="7" t="n">
        <v>59.99000168</v>
      </c>
      <c r="J6204" s="6" t="n">
        <v>2</v>
      </c>
      <c r="K6204" s="7" t="n">
        <v>119.9800034</v>
      </c>
      <c r="L6204" s="7" t="n">
        <v>21.60000038</v>
      </c>
      <c r="M6204" s="8" t="n">
        <v>0.180000007</v>
      </c>
      <c r="N6204" s="7" t="n">
        <v>-46.72999954</v>
      </c>
      <c r="O6204" s="9" t="n">
        <v>0</v>
      </c>
    </row>
    <row r="6205" customFormat="false" ht="15" hidden="false" customHeight="true" outlineLevel="0" collapsed="false">
      <c r="A6205" s="6" t="n">
        <v>57025</v>
      </c>
      <c r="B6205" s="6" t="s">
        <v>46</v>
      </c>
      <c r="C6205" s="6" t="s">
        <v>37</v>
      </c>
      <c r="D6205" s="6" t="s">
        <v>50</v>
      </c>
      <c r="E6205" s="6" t="s">
        <v>63</v>
      </c>
      <c r="F6205" s="6" t="s">
        <v>84</v>
      </c>
      <c r="G6205" s="6" t="s">
        <v>24</v>
      </c>
      <c r="H6205" s="6" t="n">
        <v>2</v>
      </c>
      <c r="I6205" s="7" t="n">
        <v>25</v>
      </c>
      <c r="J6205" s="6" t="n">
        <v>3</v>
      </c>
      <c r="K6205" s="7" t="n">
        <v>75</v>
      </c>
      <c r="L6205" s="7" t="n">
        <v>0</v>
      </c>
      <c r="M6205" s="8" t="n">
        <v>0</v>
      </c>
      <c r="N6205" s="7" t="n">
        <v>24.75</v>
      </c>
      <c r="O6205" s="12" t="n">
        <v>1</v>
      </c>
    </row>
    <row r="6206" customFormat="false" ht="15" hidden="false" customHeight="true" outlineLevel="0" collapsed="false">
      <c r="A6206" s="6" t="n">
        <v>72844</v>
      </c>
      <c r="B6206" s="6" t="s">
        <v>19</v>
      </c>
      <c r="C6206" s="6" t="s">
        <v>20</v>
      </c>
      <c r="D6206" s="6" t="s">
        <v>27</v>
      </c>
      <c r="E6206" s="6" t="s">
        <v>54</v>
      </c>
      <c r="F6206" s="6" t="s">
        <v>95</v>
      </c>
      <c r="G6206" s="6" t="s">
        <v>34</v>
      </c>
      <c r="H6206" s="6" t="n">
        <v>4</v>
      </c>
      <c r="I6206" s="7" t="n">
        <v>84.40000153</v>
      </c>
      <c r="J6206" s="6" t="n">
        <v>1</v>
      </c>
      <c r="K6206" s="7" t="n">
        <v>84.40000153</v>
      </c>
      <c r="L6206" s="7" t="n">
        <v>16.87999916</v>
      </c>
      <c r="M6206" s="8" t="n">
        <v>0.200000003</v>
      </c>
      <c r="N6206" s="7" t="n">
        <v>31.72999954</v>
      </c>
      <c r="O6206" s="12" t="n">
        <v>1</v>
      </c>
    </row>
    <row r="6207" customFormat="false" ht="15" hidden="false" customHeight="true" outlineLevel="0" collapsed="false">
      <c r="A6207" s="6" t="n">
        <v>2236</v>
      </c>
      <c r="B6207" s="6" t="s">
        <v>19</v>
      </c>
      <c r="C6207" s="6" t="s">
        <v>37</v>
      </c>
      <c r="D6207" s="6" t="s">
        <v>50</v>
      </c>
      <c r="E6207" s="6" t="s">
        <v>51</v>
      </c>
      <c r="F6207" s="6" t="s">
        <v>33</v>
      </c>
      <c r="G6207" s="6" t="s">
        <v>47</v>
      </c>
      <c r="H6207" s="6" t="n">
        <v>4</v>
      </c>
      <c r="I6207" s="7" t="n">
        <v>59.99000168</v>
      </c>
      <c r="J6207" s="6" t="n">
        <v>1</v>
      </c>
      <c r="K6207" s="7" t="n">
        <v>59.99000168</v>
      </c>
      <c r="L6207" s="7" t="n">
        <v>7.800000191</v>
      </c>
      <c r="M6207" s="8" t="n">
        <v>0.129999995</v>
      </c>
      <c r="N6207" s="7" t="n">
        <v>-34.81000137</v>
      </c>
      <c r="O6207" s="9" t="n">
        <v>0</v>
      </c>
    </row>
    <row r="6208" customFormat="false" ht="15" hidden="false" customHeight="true" outlineLevel="0" collapsed="false">
      <c r="A6208" s="6" t="n">
        <v>23156</v>
      </c>
      <c r="B6208" s="6" t="s">
        <v>19</v>
      </c>
      <c r="C6208" s="6" t="s">
        <v>20</v>
      </c>
      <c r="D6208" s="6" t="s">
        <v>27</v>
      </c>
      <c r="E6208" s="6" t="s">
        <v>28</v>
      </c>
      <c r="F6208" s="6" t="s">
        <v>33</v>
      </c>
      <c r="G6208" s="6" t="s">
        <v>44</v>
      </c>
      <c r="H6208" s="6" t="n">
        <v>4</v>
      </c>
      <c r="I6208" s="7" t="n">
        <v>59.99000168</v>
      </c>
      <c r="J6208" s="6" t="n">
        <v>5</v>
      </c>
      <c r="K6208" s="7" t="n">
        <v>299.9500122</v>
      </c>
      <c r="L6208" s="7" t="n">
        <v>16.5</v>
      </c>
      <c r="M6208" s="8" t="n">
        <v>0.059999999</v>
      </c>
      <c r="N6208" s="7" t="n">
        <v>79.37000275</v>
      </c>
      <c r="O6208" s="9" t="n">
        <v>0</v>
      </c>
    </row>
    <row r="6209" customFormat="false" ht="15" hidden="false" customHeight="true" outlineLevel="0" collapsed="false">
      <c r="A6209" s="6" t="n">
        <v>55161</v>
      </c>
      <c r="B6209" s="6" t="s">
        <v>46</v>
      </c>
      <c r="C6209" s="6" t="s">
        <v>37</v>
      </c>
      <c r="D6209" s="6" t="s">
        <v>50</v>
      </c>
      <c r="E6209" s="6" t="s">
        <v>51</v>
      </c>
      <c r="F6209" s="6" t="s">
        <v>57</v>
      </c>
      <c r="G6209" s="6" t="s">
        <v>34</v>
      </c>
      <c r="H6209" s="6" t="n">
        <v>2</v>
      </c>
      <c r="I6209" s="7" t="n">
        <v>50</v>
      </c>
      <c r="J6209" s="6" t="n">
        <v>2</v>
      </c>
      <c r="K6209" s="7" t="n">
        <v>100</v>
      </c>
      <c r="L6209" s="7" t="n">
        <v>16</v>
      </c>
      <c r="M6209" s="8" t="n">
        <v>0.159999996</v>
      </c>
      <c r="N6209" s="7" t="n">
        <v>-16.79999924</v>
      </c>
      <c r="O6209" s="9" t="n">
        <v>0</v>
      </c>
    </row>
    <row r="6210" customFormat="false" ht="15" hidden="false" customHeight="true" outlineLevel="0" collapsed="false">
      <c r="A6210" s="6" t="n">
        <v>46315</v>
      </c>
      <c r="B6210" s="6" t="s">
        <v>19</v>
      </c>
      <c r="C6210" s="6" t="s">
        <v>49</v>
      </c>
      <c r="D6210" s="6" t="s">
        <v>21</v>
      </c>
      <c r="E6210" s="6" t="s">
        <v>66</v>
      </c>
      <c r="F6210" s="6" t="s">
        <v>73</v>
      </c>
      <c r="G6210" s="6" t="s">
        <v>44</v>
      </c>
      <c r="H6210" s="6" t="n">
        <v>4</v>
      </c>
      <c r="I6210" s="7" t="n">
        <v>39.99000168</v>
      </c>
      <c r="J6210" s="6" t="n">
        <v>1</v>
      </c>
      <c r="K6210" s="7" t="n">
        <v>39.99000168</v>
      </c>
      <c r="L6210" s="7" t="n">
        <v>6.800000191</v>
      </c>
      <c r="M6210" s="8" t="n">
        <v>0.170000002</v>
      </c>
      <c r="N6210" s="7" t="n">
        <v>8.300000191</v>
      </c>
      <c r="O6210" s="12" t="n">
        <v>1</v>
      </c>
    </row>
    <row r="6211" customFormat="false" ht="15" hidden="false" customHeight="true" outlineLevel="0" collapsed="false">
      <c r="A6211" s="6" t="n">
        <v>17935</v>
      </c>
      <c r="B6211" s="6" t="s">
        <v>19</v>
      </c>
      <c r="C6211" s="6" t="s">
        <v>20</v>
      </c>
      <c r="D6211" s="6" t="s">
        <v>21</v>
      </c>
      <c r="E6211" s="6" t="s">
        <v>65</v>
      </c>
      <c r="F6211" s="6" t="s">
        <v>75</v>
      </c>
      <c r="G6211" s="6" t="s">
        <v>34</v>
      </c>
      <c r="H6211" s="6" t="n">
        <v>4</v>
      </c>
      <c r="I6211" s="7" t="n">
        <v>299.980011</v>
      </c>
      <c r="J6211" s="6" t="n">
        <v>1</v>
      </c>
      <c r="K6211" s="7" t="n">
        <v>299.980011</v>
      </c>
      <c r="L6211" s="7" t="n">
        <v>30</v>
      </c>
      <c r="M6211" s="8" t="n">
        <v>0.100000001</v>
      </c>
      <c r="N6211" s="7" t="n">
        <v>-215.9900055</v>
      </c>
      <c r="O6211" s="12" t="n">
        <v>1</v>
      </c>
    </row>
    <row r="6212" customFormat="false" ht="15" hidden="false" customHeight="true" outlineLevel="0" collapsed="false">
      <c r="A6212" s="6" t="n">
        <v>43850</v>
      </c>
      <c r="B6212" s="6" t="s">
        <v>26</v>
      </c>
      <c r="C6212" s="6" t="s">
        <v>20</v>
      </c>
      <c r="D6212" s="6" t="s">
        <v>27</v>
      </c>
      <c r="E6212" s="6" t="s">
        <v>79</v>
      </c>
      <c r="F6212" s="6" t="s">
        <v>73</v>
      </c>
      <c r="G6212" s="6" t="s">
        <v>24</v>
      </c>
      <c r="H6212" s="6" t="n">
        <v>1</v>
      </c>
      <c r="I6212" s="7" t="n">
        <v>39.99000168</v>
      </c>
      <c r="J6212" s="6" t="n">
        <v>2</v>
      </c>
      <c r="K6212" s="7" t="n">
        <v>79.98000336</v>
      </c>
      <c r="L6212" s="7" t="n">
        <v>13.60000038</v>
      </c>
      <c r="M6212" s="8" t="n">
        <v>0.170000002</v>
      </c>
      <c r="N6212" s="7" t="n">
        <v>17.26000023</v>
      </c>
      <c r="O6212" s="12" t="n">
        <v>1</v>
      </c>
    </row>
    <row r="6213" customFormat="false" ht="15" hidden="false" customHeight="true" outlineLevel="0" collapsed="false">
      <c r="A6213" s="6" t="n">
        <v>48233</v>
      </c>
      <c r="B6213" s="6" t="s">
        <v>19</v>
      </c>
      <c r="C6213" s="6" t="s">
        <v>20</v>
      </c>
      <c r="D6213" s="6" t="s">
        <v>27</v>
      </c>
      <c r="E6213" s="6" t="s">
        <v>79</v>
      </c>
      <c r="F6213" s="6" t="s">
        <v>29</v>
      </c>
      <c r="G6213" s="6" t="s">
        <v>24</v>
      </c>
      <c r="H6213" s="6" t="n">
        <v>4</v>
      </c>
      <c r="I6213" s="7" t="n">
        <v>99.98999786</v>
      </c>
      <c r="J6213" s="6" t="n">
        <v>3</v>
      </c>
      <c r="K6213" s="7" t="n">
        <v>299.9700012</v>
      </c>
      <c r="L6213" s="7" t="n">
        <v>12</v>
      </c>
      <c r="M6213" s="8" t="n">
        <v>0.039999999</v>
      </c>
      <c r="N6213" s="7" t="n">
        <v>123.8300018</v>
      </c>
      <c r="O6213" s="9" t="n">
        <v>0</v>
      </c>
    </row>
    <row r="6214" customFormat="false" ht="15" hidden="false" customHeight="true" outlineLevel="0" collapsed="false">
      <c r="A6214" s="6" t="n">
        <v>19369</v>
      </c>
      <c r="B6214" s="6" t="s">
        <v>19</v>
      </c>
      <c r="C6214" s="6" t="s">
        <v>37</v>
      </c>
      <c r="D6214" s="6" t="s">
        <v>21</v>
      </c>
      <c r="E6214" s="6" t="s">
        <v>65</v>
      </c>
      <c r="F6214" s="6" t="s">
        <v>73</v>
      </c>
      <c r="G6214" s="6" t="s">
        <v>34</v>
      </c>
      <c r="H6214" s="6" t="n">
        <v>4</v>
      </c>
      <c r="I6214" s="7" t="n">
        <v>39.99000168</v>
      </c>
      <c r="J6214" s="6" t="n">
        <v>2</v>
      </c>
      <c r="K6214" s="7" t="n">
        <v>79.98000336</v>
      </c>
      <c r="L6214" s="7" t="n">
        <v>4.400000095</v>
      </c>
      <c r="M6214" s="8" t="n">
        <v>0.059999999</v>
      </c>
      <c r="N6214" s="7" t="n">
        <v>25.54999924</v>
      </c>
      <c r="O6214" s="12" t="n">
        <v>1</v>
      </c>
    </row>
    <row r="6215" customFormat="false" ht="15" hidden="false" customHeight="true" outlineLevel="0" collapsed="false">
      <c r="A6215" s="6" t="n">
        <v>8049</v>
      </c>
      <c r="B6215" s="6" t="s">
        <v>19</v>
      </c>
      <c r="C6215" s="6" t="s">
        <v>20</v>
      </c>
      <c r="D6215" s="6" t="s">
        <v>50</v>
      </c>
      <c r="E6215" s="6" t="s">
        <v>51</v>
      </c>
      <c r="F6215" s="6" t="s">
        <v>58</v>
      </c>
      <c r="G6215" s="6" t="s">
        <v>34</v>
      </c>
      <c r="H6215" s="6" t="n">
        <v>4</v>
      </c>
      <c r="I6215" s="7" t="n">
        <v>49.97999954</v>
      </c>
      <c r="J6215" s="6" t="n">
        <v>1</v>
      </c>
      <c r="K6215" s="7" t="n">
        <v>49.97999954</v>
      </c>
      <c r="L6215" s="7" t="n">
        <v>2.5</v>
      </c>
      <c r="M6215" s="8" t="n">
        <v>0.050000001</v>
      </c>
      <c r="N6215" s="7" t="n">
        <v>14.23999977</v>
      </c>
      <c r="O6215" s="12" t="n">
        <v>1</v>
      </c>
    </row>
    <row r="6216" customFormat="false" ht="15" hidden="false" customHeight="true" outlineLevel="0" collapsed="false">
      <c r="A6216" s="6" t="n">
        <v>17527</v>
      </c>
      <c r="B6216" s="6" t="s">
        <v>19</v>
      </c>
      <c r="C6216" s="6" t="s">
        <v>20</v>
      </c>
      <c r="D6216" s="6" t="s">
        <v>21</v>
      </c>
      <c r="E6216" s="6" t="s">
        <v>65</v>
      </c>
      <c r="F6216" s="6" t="s">
        <v>58</v>
      </c>
      <c r="G6216" s="6" t="s">
        <v>47</v>
      </c>
      <c r="H6216" s="6" t="n">
        <v>4</v>
      </c>
      <c r="I6216" s="7" t="n">
        <v>49.97999954</v>
      </c>
      <c r="J6216" s="6" t="n">
        <v>1</v>
      </c>
      <c r="K6216" s="7" t="n">
        <v>49.97999954</v>
      </c>
      <c r="L6216" s="7" t="n">
        <v>6</v>
      </c>
      <c r="M6216" s="8" t="n">
        <v>0.119999997</v>
      </c>
      <c r="N6216" s="7" t="n">
        <v>2.589999914</v>
      </c>
      <c r="O6216" s="9" t="n">
        <v>0</v>
      </c>
    </row>
    <row r="6217" customFormat="false" ht="15" hidden="false" customHeight="true" outlineLevel="0" collapsed="false">
      <c r="A6217" s="6" t="n">
        <v>15306</v>
      </c>
      <c r="B6217" s="6" t="s">
        <v>19</v>
      </c>
      <c r="C6217" s="6" t="s">
        <v>20</v>
      </c>
      <c r="D6217" s="6" t="s">
        <v>21</v>
      </c>
      <c r="E6217" s="6" t="s">
        <v>65</v>
      </c>
      <c r="F6217" s="6" t="s">
        <v>23</v>
      </c>
      <c r="G6217" s="6" t="s">
        <v>24</v>
      </c>
      <c r="H6217" s="6" t="n">
        <v>4</v>
      </c>
      <c r="I6217" s="7" t="n">
        <v>129.9900055</v>
      </c>
      <c r="J6217" s="6" t="n">
        <v>1</v>
      </c>
      <c r="K6217" s="7" t="n">
        <v>129.9900055</v>
      </c>
      <c r="L6217" s="7" t="n">
        <v>23.39999962</v>
      </c>
      <c r="M6217" s="8" t="n">
        <v>0.180000007</v>
      </c>
      <c r="N6217" s="7" t="n">
        <v>52.22999954</v>
      </c>
      <c r="O6217" s="9" t="n">
        <v>0</v>
      </c>
    </row>
    <row r="6218" customFormat="false" ht="15" hidden="false" customHeight="true" outlineLevel="0" collapsed="false">
      <c r="A6218" s="6" t="n">
        <v>24457</v>
      </c>
      <c r="B6218" s="6" t="s">
        <v>19</v>
      </c>
      <c r="C6218" s="6" t="s">
        <v>37</v>
      </c>
      <c r="D6218" s="6" t="s">
        <v>27</v>
      </c>
      <c r="E6218" s="6" t="s">
        <v>69</v>
      </c>
      <c r="F6218" s="6" t="s">
        <v>33</v>
      </c>
      <c r="G6218" s="6" t="s">
        <v>34</v>
      </c>
      <c r="H6218" s="6" t="n">
        <v>4</v>
      </c>
      <c r="I6218" s="7" t="n">
        <v>59.99000168</v>
      </c>
      <c r="J6218" s="6" t="n">
        <v>5</v>
      </c>
      <c r="K6218" s="7" t="n">
        <v>299.9500122</v>
      </c>
      <c r="L6218" s="7" t="n">
        <v>21</v>
      </c>
      <c r="M6218" s="8" t="n">
        <v>0.07</v>
      </c>
      <c r="N6218" s="7" t="n">
        <v>90.66000366</v>
      </c>
      <c r="O6218" s="9" t="n">
        <v>0</v>
      </c>
    </row>
    <row r="6219" customFormat="false" ht="15" hidden="false" customHeight="true" outlineLevel="0" collapsed="false">
      <c r="A6219" s="6" t="n">
        <v>14309</v>
      </c>
      <c r="B6219" s="6" t="s">
        <v>26</v>
      </c>
      <c r="C6219" s="6" t="s">
        <v>37</v>
      </c>
      <c r="D6219" s="6" t="s">
        <v>21</v>
      </c>
      <c r="E6219" s="6" t="s">
        <v>22</v>
      </c>
      <c r="F6219" s="6" t="s">
        <v>23</v>
      </c>
      <c r="G6219" s="6" t="s">
        <v>34</v>
      </c>
      <c r="H6219" s="6" t="n">
        <v>1</v>
      </c>
      <c r="I6219" s="7" t="n">
        <v>129.9900055</v>
      </c>
      <c r="J6219" s="6" t="n">
        <v>1</v>
      </c>
      <c r="K6219" s="7" t="n">
        <v>129.9900055</v>
      </c>
      <c r="L6219" s="7" t="n">
        <v>16.89999962</v>
      </c>
      <c r="M6219" s="8" t="n">
        <v>0.129999995</v>
      </c>
      <c r="N6219" s="7" t="n">
        <v>-9.949999809</v>
      </c>
      <c r="O6219" s="12" t="n">
        <v>1</v>
      </c>
    </row>
    <row r="6220" customFormat="false" ht="15" hidden="false" customHeight="true" outlineLevel="0" collapsed="false">
      <c r="A6220" s="6" t="n">
        <v>43026</v>
      </c>
      <c r="B6220" s="6" t="s">
        <v>26</v>
      </c>
      <c r="C6220" s="6" t="s">
        <v>20</v>
      </c>
      <c r="D6220" s="6" t="s">
        <v>21</v>
      </c>
      <c r="E6220" s="6" t="s">
        <v>66</v>
      </c>
      <c r="F6220" s="6" t="s">
        <v>33</v>
      </c>
      <c r="G6220" s="6" t="s">
        <v>34</v>
      </c>
      <c r="H6220" s="6" t="n">
        <v>1</v>
      </c>
      <c r="I6220" s="7" t="n">
        <v>59.99000168</v>
      </c>
      <c r="J6220" s="6" t="n">
        <v>3</v>
      </c>
      <c r="K6220" s="7" t="n">
        <v>179.9700012</v>
      </c>
      <c r="L6220" s="7" t="n">
        <v>44.99000168</v>
      </c>
      <c r="M6220" s="8" t="n">
        <v>0.25</v>
      </c>
      <c r="N6220" s="7" t="n">
        <v>16.87000084</v>
      </c>
      <c r="O6220" s="12" t="n">
        <v>1</v>
      </c>
    </row>
    <row r="6221" customFormat="false" ht="15" hidden="false" customHeight="true" outlineLevel="0" collapsed="false">
      <c r="A6221" s="6" t="n">
        <v>41251</v>
      </c>
      <c r="B6221" s="6" t="s">
        <v>46</v>
      </c>
      <c r="C6221" s="6" t="s">
        <v>20</v>
      </c>
      <c r="D6221" s="6" t="s">
        <v>31</v>
      </c>
      <c r="E6221" s="6" t="s">
        <v>56</v>
      </c>
      <c r="F6221" s="6" t="s">
        <v>29</v>
      </c>
      <c r="G6221" s="6" t="s">
        <v>34</v>
      </c>
      <c r="H6221" s="6" t="n">
        <v>2</v>
      </c>
      <c r="I6221" s="7" t="n">
        <v>99.98999786</v>
      </c>
      <c r="J6221" s="6" t="n">
        <v>3</v>
      </c>
      <c r="K6221" s="7" t="n">
        <v>299.9700012</v>
      </c>
      <c r="L6221" s="7" t="n">
        <v>6</v>
      </c>
      <c r="M6221" s="8" t="n">
        <v>0.02</v>
      </c>
      <c r="N6221" s="7" t="n">
        <v>18.52000046</v>
      </c>
      <c r="O6221" s="9" t="n">
        <v>0</v>
      </c>
    </row>
    <row r="6222" customFormat="false" ht="15" hidden="false" customHeight="true" outlineLevel="0" collapsed="false">
      <c r="A6222" s="6" t="n">
        <v>12167</v>
      </c>
      <c r="B6222" s="6" t="s">
        <v>26</v>
      </c>
      <c r="C6222" s="6" t="s">
        <v>20</v>
      </c>
      <c r="D6222" s="6" t="s">
        <v>21</v>
      </c>
      <c r="E6222" s="6" t="s">
        <v>65</v>
      </c>
      <c r="F6222" s="6" t="s">
        <v>71</v>
      </c>
      <c r="G6222" s="6" t="s">
        <v>34</v>
      </c>
      <c r="H6222" s="6" t="n">
        <v>1</v>
      </c>
      <c r="I6222" s="7" t="n">
        <v>199.9900055</v>
      </c>
      <c r="J6222" s="6" t="n">
        <v>1</v>
      </c>
      <c r="K6222" s="7" t="n">
        <v>199.9900055</v>
      </c>
      <c r="L6222" s="7" t="n">
        <v>50</v>
      </c>
      <c r="M6222" s="8" t="n">
        <v>0.25</v>
      </c>
      <c r="N6222" s="7" t="n">
        <v>45</v>
      </c>
      <c r="O6222" s="12" t="n">
        <v>1</v>
      </c>
    </row>
    <row r="6223" customFormat="false" ht="15" hidden="false" customHeight="true" outlineLevel="0" collapsed="false">
      <c r="A6223" s="6" t="n">
        <v>61499</v>
      </c>
      <c r="B6223" s="6" t="s">
        <v>19</v>
      </c>
      <c r="C6223" s="6" t="s">
        <v>20</v>
      </c>
      <c r="D6223" s="6" t="s">
        <v>50</v>
      </c>
      <c r="E6223" s="6" t="s">
        <v>63</v>
      </c>
      <c r="F6223" s="6" t="s">
        <v>33</v>
      </c>
      <c r="G6223" s="6" t="s">
        <v>34</v>
      </c>
      <c r="H6223" s="6" t="n">
        <v>4</v>
      </c>
      <c r="I6223" s="7" t="n">
        <v>59.99000168</v>
      </c>
      <c r="J6223" s="6" t="n">
        <v>3</v>
      </c>
      <c r="K6223" s="7" t="n">
        <v>179.9700012</v>
      </c>
      <c r="L6223" s="7" t="n">
        <v>16.20000076</v>
      </c>
      <c r="M6223" s="8" t="n">
        <v>0.090000004</v>
      </c>
      <c r="N6223" s="7" t="n">
        <v>78.61000061</v>
      </c>
      <c r="O6223" s="12" t="n">
        <v>1</v>
      </c>
    </row>
    <row r="6224" customFormat="false" ht="15" hidden="false" customHeight="true" outlineLevel="0" collapsed="false">
      <c r="A6224" s="6" t="n">
        <v>16477</v>
      </c>
      <c r="B6224" s="6" t="s">
        <v>26</v>
      </c>
      <c r="C6224" s="6" t="s">
        <v>37</v>
      </c>
      <c r="D6224" s="6" t="s">
        <v>21</v>
      </c>
      <c r="E6224" s="6" t="s">
        <v>65</v>
      </c>
      <c r="F6224" s="6" t="s">
        <v>23</v>
      </c>
      <c r="G6224" s="6" t="s">
        <v>47</v>
      </c>
      <c r="H6224" s="6" t="n">
        <v>1</v>
      </c>
      <c r="I6224" s="7" t="n">
        <v>129.9900055</v>
      </c>
      <c r="J6224" s="6" t="n">
        <v>1</v>
      </c>
      <c r="K6224" s="7" t="n">
        <v>129.9900055</v>
      </c>
      <c r="L6224" s="7" t="n">
        <v>19.5</v>
      </c>
      <c r="M6224" s="8" t="n">
        <v>0.150000006</v>
      </c>
      <c r="N6224" s="7" t="n">
        <v>9.06000042</v>
      </c>
      <c r="O6224" s="12" t="n">
        <v>1</v>
      </c>
    </row>
    <row r="6225" customFormat="false" ht="15" hidden="false" customHeight="true" outlineLevel="0" collapsed="false">
      <c r="A6225" s="6" t="n">
        <v>53094</v>
      </c>
      <c r="B6225" s="6" t="s">
        <v>46</v>
      </c>
      <c r="C6225" s="6" t="s">
        <v>20</v>
      </c>
      <c r="D6225" s="6" t="s">
        <v>50</v>
      </c>
      <c r="E6225" s="6" t="s">
        <v>51</v>
      </c>
      <c r="F6225" s="6" t="s">
        <v>57</v>
      </c>
      <c r="G6225" s="6" t="s">
        <v>44</v>
      </c>
      <c r="H6225" s="6" t="n">
        <v>2</v>
      </c>
      <c r="I6225" s="7" t="n">
        <v>50</v>
      </c>
      <c r="J6225" s="6" t="n">
        <v>2</v>
      </c>
      <c r="K6225" s="7" t="n">
        <v>100</v>
      </c>
      <c r="L6225" s="7" t="n">
        <v>7</v>
      </c>
      <c r="M6225" s="8" t="n">
        <v>0.07</v>
      </c>
      <c r="N6225" s="7" t="n">
        <v>0</v>
      </c>
      <c r="O6225" s="12" t="n">
        <v>1</v>
      </c>
    </row>
    <row r="6226" customFormat="false" ht="15" hidden="false" customHeight="true" outlineLevel="0" collapsed="false">
      <c r="A6226" s="6" t="n">
        <v>7607</v>
      </c>
      <c r="B6226" s="6" t="s">
        <v>19</v>
      </c>
      <c r="C6226" s="6" t="s">
        <v>49</v>
      </c>
      <c r="D6226" s="6" t="s">
        <v>50</v>
      </c>
      <c r="E6226" s="6" t="s">
        <v>63</v>
      </c>
      <c r="F6226" s="6" t="s">
        <v>57</v>
      </c>
      <c r="G6226" s="6" t="s">
        <v>47</v>
      </c>
      <c r="H6226" s="6" t="n">
        <v>4</v>
      </c>
      <c r="I6226" s="7" t="n">
        <v>50</v>
      </c>
      <c r="J6226" s="6" t="n">
        <v>3</v>
      </c>
      <c r="K6226" s="7" t="n">
        <v>150</v>
      </c>
      <c r="L6226" s="7" t="n">
        <v>7.5</v>
      </c>
      <c r="M6226" s="8" t="n">
        <v>0.050000001</v>
      </c>
      <c r="N6226" s="7" t="n">
        <v>16.10000038</v>
      </c>
      <c r="O6226" s="9" t="n">
        <v>0</v>
      </c>
    </row>
    <row r="6227" customFormat="false" ht="15" hidden="false" customHeight="true" outlineLevel="0" collapsed="false">
      <c r="A6227" s="6" t="n">
        <v>5006</v>
      </c>
      <c r="B6227" s="6" t="s">
        <v>19</v>
      </c>
      <c r="C6227" s="6" t="s">
        <v>37</v>
      </c>
      <c r="D6227" s="6" t="s">
        <v>50</v>
      </c>
      <c r="E6227" s="6" t="s">
        <v>51</v>
      </c>
      <c r="F6227" s="6" t="s">
        <v>75</v>
      </c>
      <c r="G6227" s="6" t="s">
        <v>34</v>
      </c>
      <c r="H6227" s="6" t="n">
        <v>4</v>
      </c>
      <c r="I6227" s="7" t="n">
        <v>299.980011</v>
      </c>
      <c r="J6227" s="6" t="n">
        <v>1</v>
      </c>
      <c r="K6227" s="7" t="n">
        <v>299.980011</v>
      </c>
      <c r="L6227" s="7" t="n">
        <v>0</v>
      </c>
      <c r="M6227" s="8" t="n">
        <v>0</v>
      </c>
      <c r="N6227" s="7" t="n">
        <v>140.9900055</v>
      </c>
      <c r="O6227" s="9" t="n">
        <v>0</v>
      </c>
    </row>
    <row r="6228" customFormat="false" ht="15" hidden="false" customHeight="true" outlineLevel="0" collapsed="false">
      <c r="A6228" s="6" t="n">
        <v>54051</v>
      </c>
      <c r="B6228" s="6" t="s">
        <v>19</v>
      </c>
      <c r="C6228" s="6" t="s">
        <v>49</v>
      </c>
      <c r="D6228" s="6" t="s">
        <v>50</v>
      </c>
      <c r="E6228" s="6" t="s">
        <v>63</v>
      </c>
      <c r="F6228" s="6" t="s">
        <v>57</v>
      </c>
      <c r="G6228" s="6" t="s">
        <v>24</v>
      </c>
      <c r="H6228" s="6" t="n">
        <v>4</v>
      </c>
      <c r="I6228" s="7" t="n">
        <v>50</v>
      </c>
      <c r="J6228" s="6" t="n">
        <v>5</v>
      </c>
      <c r="K6228" s="7" t="n">
        <v>250</v>
      </c>
      <c r="L6228" s="7" t="n">
        <v>0</v>
      </c>
      <c r="M6228" s="8" t="n">
        <v>0</v>
      </c>
      <c r="N6228" s="7" t="n">
        <v>117.5</v>
      </c>
      <c r="O6228" s="9" t="n">
        <v>0</v>
      </c>
    </row>
    <row r="6229" customFormat="false" ht="15" hidden="false" customHeight="true" outlineLevel="0" collapsed="false">
      <c r="A6229" s="6" t="n">
        <v>63271</v>
      </c>
      <c r="B6229" s="6" t="s">
        <v>36</v>
      </c>
      <c r="C6229" s="6" t="s">
        <v>20</v>
      </c>
      <c r="D6229" s="6" t="s">
        <v>21</v>
      </c>
      <c r="E6229" s="6" t="s">
        <v>65</v>
      </c>
      <c r="F6229" s="6" t="s">
        <v>57</v>
      </c>
      <c r="G6229" s="6" t="s">
        <v>44</v>
      </c>
      <c r="H6229" s="6" t="n">
        <v>0</v>
      </c>
      <c r="I6229" s="7" t="n">
        <v>50</v>
      </c>
      <c r="J6229" s="6" t="n">
        <v>5</v>
      </c>
      <c r="K6229" s="7" t="n">
        <v>250</v>
      </c>
      <c r="L6229" s="7" t="n">
        <v>0</v>
      </c>
      <c r="M6229" s="8" t="n">
        <v>0</v>
      </c>
      <c r="N6229" s="7" t="n">
        <v>92.5</v>
      </c>
      <c r="O6229" s="12" t="n">
        <v>1</v>
      </c>
    </row>
    <row r="6230" customFormat="false" ht="15" hidden="false" customHeight="true" outlineLevel="0" collapsed="false">
      <c r="A6230" s="6" t="n">
        <v>43828</v>
      </c>
      <c r="B6230" s="6" t="s">
        <v>19</v>
      </c>
      <c r="C6230" s="6" t="s">
        <v>20</v>
      </c>
      <c r="D6230" s="6" t="s">
        <v>38</v>
      </c>
      <c r="E6230" s="6" t="s">
        <v>92</v>
      </c>
      <c r="F6230" s="6" t="s">
        <v>80</v>
      </c>
      <c r="G6230" s="6" t="s">
        <v>44</v>
      </c>
      <c r="H6230" s="6" t="n">
        <v>4</v>
      </c>
      <c r="I6230" s="7" t="n">
        <v>24.98999977</v>
      </c>
      <c r="J6230" s="6" t="n">
        <v>5</v>
      </c>
      <c r="K6230" s="7" t="n">
        <v>124.9499969</v>
      </c>
      <c r="L6230" s="7" t="n">
        <v>1.25</v>
      </c>
      <c r="M6230" s="8" t="n">
        <v>0.01</v>
      </c>
      <c r="N6230" s="7" t="n">
        <v>51.95000076</v>
      </c>
      <c r="O6230" s="9" t="n">
        <v>0</v>
      </c>
    </row>
    <row r="6231" customFormat="false" ht="15" hidden="false" customHeight="true" outlineLevel="0" collapsed="false">
      <c r="A6231" s="6" t="n">
        <v>38507</v>
      </c>
      <c r="B6231" s="6" t="s">
        <v>36</v>
      </c>
      <c r="C6231" s="6" t="s">
        <v>20</v>
      </c>
      <c r="D6231" s="6" t="s">
        <v>31</v>
      </c>
      <c r="E6231" s="6" t="s">
        <v>56</v>
      </c>
      <c r="F6231" s="6" t="s">
        <v>75</v>
      </c>
      <c r="G6231" s="6" t="s">
        <v>34</v>
      </c>
      <c r="H6231" s="6" t="n">
        <v>0</v>
      </c>
      <c r="I6231" s="7" t="n">
        <v>299.980011</v>
      </c>
      <c r="J6231" s="6" t="n">
        <v>1</v>
      </c>
      <c r="K6231" s="7" t="n">
        <v>299.980011</v>
      </c>
      <c r="L6231" s="7" t="n">
        <v>48</v>
      </c>
      <c r="M6231" s="8" t="n">
        <v>0.159999996</v>
      </c>
      <c r="N6231" s="7" t="n">
        <v>70.55999756</v>
      </c>
      <c r="O6231" s="9" t="n">
        <v>0</v>
      </c>
    </row>
    <row r="6232" customFormat="false" ht="15" hidden="false" customHeight="true" outlineLevel="0" collapsed="false">
      <c r="A6232" s="6" t="n">
        <v>48970</v>
      </c>
      <c r="B6232" s="6" t="s">
        <v>19</v>
      </c>
      <c r="C6232" s="6" t="s">
        <v>37</v>
      </c>
      <c r="D6232" s="6" t="s">
        <v>27</v>
      </c>
      <c r="E6232" s="6" t="s">
        <v>79</v>
      </c>
      <c r="F6232" s="6" t="s">
        <v>23</v>
      </c>
      <c r="G6232" s="6" t="s">
        <v>24</v>
      </c>
      <c r="H6232" s="6" t="n">
        <v>4</v>
      </c>
      <c r="I6232" s="7" t="n">
        <v>129.9900055</v>
      </c>
      <c r="J6232" s="6" t="n">
        <v>1</v>
      </c>
      <c r="K6232" s="7" t="n">
        <v>129.9900055</v>
      </c>
      <c r="L6232" s="7" t="n">
        <v>1.299999952</v>
      </c>
      <c r="M6232" s="8" t="n">
        <v>0.01</v>
      </c>
      <c r="N6232" s="7" t="n">
        <v>37.3199997</v>
      </c>
      <c r="O6232" s="12" t="n">
        <v>1</v>
      </c>
    </row>
    <row r="6233" customFormat="false" ht="15" hidden="false" customHeight="true" outlineLevel="0" collapsed="false">
      <c r="A6233" s="6" t="n">
        <v>7072</v>
      </c>
      <c r="B6233" s="6" t="s">
        <v>19</v>
      </c>
      <c r="C6233" s="6" t="s">
        <v>49</v>
      </c>
      <c r="D6233" s="6" t="s">
        <v>50</v>
      </c>
      <c r="E6233" s="6" t="s">
        <v>51</v>
      </c>
      <c r="F6233" s="6" t="s">
        <v>33</v>
      </c>
      <c r="G6233" s="6" t="s">
        <v>34</v>
      </c>
      <c r="H6233" s="6" t="n">
        <v>4</v>
      </c>
      <c r="I6233" s="7" t="n">
        <v>59.99000168</v>
      </c>
      <c r="J6233" s="6" t="n">
        <v>2</v>
      </c>
      <c r="K6233" s="7" t="n">
        <v>119.9800034</v>
      </c>
      <c r="L6233" s="7" t="n">
        <v>8.399999619</v>
      </c>
      <c r="M6233" s="8" t="n">
        <v>0.07</v>
      </c>
      <c r="N6233" s="7" t="n">
        <v>39.04999924</v>
      </c>
      <c r="O6233" s="9" t="n">
        <v>0</v>
      </c>
    </row>
    <row r="6234" customFormat="false" ht="15" hidden="false" customHeight="true" outlineLevel="0" collapsed="false">
      <c r="A6234" s="6" t="n">
        <v>34259</v>
      </c>
      <c r="B6234" s="6" t="s">
        <v>46</v>
      </c>
      <c r="C6234" s="6" t="s">
        <v>37</v>
      </c>
      <c r="D6234" s="6" t="s">
        <v>31</v>
      </c>
      <c r="E6234" s="6" t="s">
        <v>56</v>
      </c>
      <c r="F6234" s="6" t="s">
        <v>33</v>
      </c>
      <c r="G6234" s="6" t="s">
        <v>34</v>
      </c>
      <c r="H6234" s="6" t="n">
        <v>2</v>
      </c>
      <c r="I6234" s="7" t="n">
        <v>59.99000168</v>
      </c>
      <c r="J6234" s="6" t="n">
        <v>2</v>
      </c>
      <c r="K6234" s="7" t="n">
        <v>119.9800034</v>
      </c>
      <c r="L6234" s="7" t="n">
        <v>20.39999962</v>
      </c>
      <c r="M6234" s="8" t="n">
        <v>0.170000002</v>
      </c>
      <c r="N6234" s="7" t="n">
        <v>24.89999962</v>
      </c>
      <c r="O6234" s="12" t="n">
        <v>1</v>
      </c>
    </row>
    <row r="6235" customFormat="false" ht="15" hidden="false" customHeight="true" outlineLevel="0" collapsed="false">
      <c r="A6235" s="6" t="n">
        <v>40050</v>
      </c>
      <c r="B6235" s="6" t="s">
        <v>19</v>
      </c>
      <c r="C6235" s="6" t="s">
        <v>20</v>
      </c>
      <c r="D6235" s="6" t="s">
        <v>31</v>
      </c>
      <c r="E6235" s="6" t="s">
        <v>32</v>
      </c>
      <c r="F6235" s="6" t="s">
        <v>108</v>
      </c>
      <c r="G6235" s="6" t="s">
        <v>34</v>
      </c>
      <c r="H6235" s="6" t="n">
        <v>4</v>
      </c>
      <c r="I6235" s="7" t="n">
        <v>19.98999977</v>
      </c>
      <c r="J6235" s="6" t="n">
        <v>1</v>
      </c>
      <c r="K6235" s="7" t="n">
        <v>19.98999977</v>
      </c>
      <c r="L6235" s="7" t="n">
        <v>4</v>
      </c>
      <c r="M6235" s="8" t="n">
        <v>0.200000003</v>
      </c>
      <c r="N6235" s="7" t="n">
        <v>-12.27000046</v>
      </c>
      <c r="O6235" s="12" t="n">
        <v>1</v>
      </c>
    </row>
    <row r="6236" customFormat="false" ht="15" hidden="false" customHeight="true" outlineLevel="0" collapsed="false">
      <c r="A6236" s="6" t="n">
        <v>56383</v>
      </c>
      <c r="B6236" s="6" t="s">
        <v>19</v>
      </c>
      <c r="C6236" s="6" t="s">
        <v>37</v>
      </c>
      <c r="D6236" s="6" t="s">
        <v>50</v>
      </c>
      <c r="E6236" s="6" t="s">
        <v>51</v>
      </c>
      <c r="F6236" s="6" t="s">
        <v>57</v>
      </c>
      <c r="G6236" s="6" t="s">
        <v>34</v>
      </c>
      <c r="H6236" s="6" t="n">
        <v>4</v>
      </c>
      <c r="I6236" s="7" t="n">
        <v>50</v>
      </c>
      <c r="J6236" s="6" t="n">
        <v>3</v>
      </c>
      <c r="K6236" s="7" t="n">
        <v>150</v>
      </c>
      <c r="L6236" s="7" t="n">
        <v>8.25</v>
      </c>
      <c r="M6236" s="8" t="n">
        <v>0.059999999</v>
      </c>
      <c r="N6236" s="7" t="n">
        <v>62.36999893</v>
      </c>
      <c r="O6236" s="9" t="n">
        <v>0</v>
      </c>
    </row>
    <row r="6237" customFormat="false" ht="15" hidden="false" customHeight="true" outlineLevel="0" collapsed="false">
      <c r="A6237" s="6" t="n">
        <v>53455</v>
      </c>
      <c r="B6237" s="6" t="s">
        <v>19</v>
      </c>
      <c r="C6237" s="6" t="s">
        <v>37</v>
      </c>
      <c r="D6237" s="6" t="s">
        <v>50</v>
      </c>
      <c r="E6237" s="6" t="s">
        <v>63</v>
      </c>
      <c r="F6237" s="6" t="s">
        <v>75</v>
      </c>
      <c r="G6237" s="6" t="s">
        <v>44</v>
      </c>
      <c r="H6237" s="6" t="n">
        <v>4</v>
      </c>
      <c r="I6237" s="7" t="n">
        <v>299.980011</v>
      </c>
      <c r="J6237" s="6" t="n">
        <v>1</v>
      </c>
      <c r="K6237" s="7" t="n">
        <v>299.980011</v>
      </c>
      <c r="L6237" s="7" t="n">
        <v>21</v>
      </c>
      <c r="M6237" s="8" t="n">
        <v>0.07</v>
      </c>
      <c r="N6237" s="7" t="n">
        <v>97.63999939</v>
      </c>
      <c r="O6237" s="12" t="n">
        <v>1</v>
      </c>
    </row>
    <row r="6238" customFormat="false" ht="15" hidden="false" customHeight="true" outlineLevel="0" collapsed="false">
      <c r="A6238" s="6" t="n">
        <v>22971</v>
      </c>
      <c r="B6238" s="6" t="s">
        <v>26</v>
      </c>
      <c r="C6238" s="6" t="s">
        <v>20</v>
      </c>
      <c r="D6238" s="6" t="s">
        <v>27</v>
      </c>
      <c r="E6238" s="6" t="s">
        <v>42</v>
      </c>
      <c r="F6238" s="6" t="s">
        <v>80</v>
      </c>
      <c r="G6238" s="6" t="s">
        <v>34</v>
      </c>
      <c r="H6238" s="6" t="n">
        <v>1</v>
      </c>
      <c r="I6238" s="7" t="n">
        <v>24.98999977</v>
      </c>
      <c r="J6238" s="6" t="n">
        <v>4</v>
      </c>
      <c r="K6238" s="7" t="n">
        <v>99.95999908</v>
      </c>
      <c r="L6238" s="7" t="n">
        <v>2</v>
      </c>
      <c r="M6238" s="8" t="n">
        <v>0.02</v>
      </c>
      <c r="N6238" s="7" t="n">
        <v>35.56000137</v>
      </c>
      <c r="O6238" s="12" t="n">
        <v>1</v>
      </c>
    </row>
    <row r="6239" customFormat="false" ht="15" hidden="false" customHeight="true" outlineLevel="0" collapsed="false">
      <c r="A6239" s="6" t="n">
        <v>45383</v>
      </c>
      <c r="B6239" s="6" t="s">
        <v>19</v>
      </c>
      <c r="C6239" s="6" t="s">
        <v>37</v>
      </c>
      <c r="D6239" s="6" t="s">
        <v>27</v>
      </c>
      <c r="E6239" s="6" t="s">
        <v>79</v>
      </c>
      <c r="F6239" s="6" t="s">
        <v>33</v>
      </c>
      <c r="G6239" s="6" t="s">
        <v>24</v>
      </c>
      <c r="H6239" s="6" t="n">
        <v>4</v>
      </c>
      <c r="I6239" s="7" t="n">
        <v>59.99000168</v>
      </c>
      <c r="J6239" s="6" t="n">
        <v>5</v>
      </c>
      <c r="K6239" s="7" t="n">
        <v>299.9500122</v>
      </c>
      <c r="L6239" s="7" t="n">
        <v>74.98999786</v>
      </c>
      <c r="M6239" s="8" t="n">
        <v>0.25</v>
      </c>
      <c r="N6239" s="7" t="n">
        <v>-11.25</v>
      </c>
      <c r="O6239" s="9" t="n">
        <v>0</v>
      </c>
    </row>
    <row r="6240" customFormat="false" ht="15" hidden="false" customHeight="true" outlineLevel="0" collapsed="false">
      <c r="A6240" s="6" t="n">
        <v>30706</v>
      </c>
      <c r="B6240" s="6" t="s">
        <v>19</v>
      </c>
      <c r="C6240" s="6" t="s">
        <v>20</v>
      </c>
      <c r="D6240" s="6" t="s">
        <v>27</v>
      </c>
      <c r="E6240" s="6" t="s">
        <v>42</v>
      </c>
      <c r="F6240" s="6" t="s">
        <v>40</v>
      </c>
      <c r="G6240" s="6" t="s">
        <v>34</v>
      </c>
      <c r="H6240" s="6" t="n">
        <v>4</v>
      </c>
      <c r="I6240" s="7" t="n">
        <v>399.980011</v>
      </c>
      <c r="J6240" s="6" t="n">
        <v>1</v>
      </c>
      <c r="K6240" s="7" t="n">
        <v>399.980011</v>
      </c>
      <c r="L6240" s="7" t="n">
        <v>100</v>
      </c>
      <c r="M6240" s="8" t="n">
        <v>0.25</v>
      </c>
      <c r="N6240" s="7" t="n">
        <v>104.9899979</v>
      </c>
      <c r="O6240" s="9" t="n">
        <v>0</v>
      </c>
    </row>
    <row r="6241" customFormat="false" ht="15" hidden="false" customHeight="true" outlineLevel="0" collapsed="false">
      <c r="A6241" s="6" t="n">
        <v>10552</v>
      </c>
      <c r="B6241" s="6" t="s">
        <v>26</v>
      </c>
      <c r="C6241" s="6" t="s">
        <v>49</v>
      </c>
      <c r="D6241" s="6" t="s">
        <v>21</v>
      </c>
      <c r="E6241" s="6" t="s">
        <v>65</v>
      </c>
      <c r="F6241" s="6" t="s">
        <v>57</v>
      </c>
      <c r="G6241" s="6" t="s">
        <v>44</v>
      </c>
      <c r="H6241" s="6" t="n">
        <v>1</v>
      </c>
      <c r="I6241" s="7" t="n">
        <v>50</v>
      </c>
      <c r="J6241" s="6" t="n">
        <v>3</v>
      </c>
      <c r="K6241" s="7" t="n">
        <v>150</v>
      </c>
      <c r="L6241" s="7" t="n">
        <v>27</v>
      </c>
      <c r="M6241" s="8" t="n">
        <v>0.180000007</v>
      </c>
      <c r="N6241" s="7" t="n">
        <v>15.38000011</v>
      </c>
      <c r="O6241" s="12" t="n">
        <v>1</v>
      </c>
    </row>
    <row r="6242" customFormat="false" ht="15" hidden="false" customHeight="true" outlineLevel="0" collapsed="false">
      <c r="A6242" s="6" t="n">
        <v>74903</v>
      </c>
      <c r="B6242" s="6" t="s">
        <v>46</v>
      </c>
      <c r="C6242" s="6" t="s">
        <v>20</v>
      </c>
      <c r="D6242" s="6" t="s">
        <v>27</v>
      </c>
      <c r="E6242" s="6" t="s">
        <v>42</v>
      </c>
      <c r="F6242" s="6" t="s">
        <v>103</v>
      </c>
      <c r="G6242" s="6" t="s">
        <v>34</v>
      </c>
      <c r="H6242" s="6" t="n">
        <v>2</v>
      </c>
      <c r="I6242" s="7" t="n">
        <v>461.480011</v>
      </c>
      <c r="J6242" s="6" t="n">
        <v>1</v>
      </c>
      <c r="K6242" s="7" t="n">
        <v>461.480011</v>
      </c>
      <c r="L6242" s="7" t="n">
        <v>32.29999924</v>
      </c>
      <c r="M6242" s="8" t="n">
        <v>0.07</v>
      </c>
      <c r="N6242" s="7" t="n">
        <v>42.91999817</v>
      </c>
      <c r="O6242" s="12" t="n">
        <v>1</v>
      </c>
    </row>
    <row r="6243" customFormat="false" ht="15" hidden="false" customHeight="true" outlineLevel="0" collapsed="false">
      <c r="A6243" s="6" t="n">
        <v>47953</v>
      </c>
      <c r="B6243" s="6" t="s">
        <v>19</v>
      </c>
      <c r="C6243" s="6" t="s">
        <v>49</v>
      </c>
      <c r="D6243" s="6" t="s">
        <v>27</v>
      </c>
      <c r="E6243" s="6" t="s">
        <v>79</v>
      </c>
      <c r="F6243" s="6" t="s">
        <v>57</v>
      </c>
      <c r="G6243" s="6" t="s">
        <v>34</v>
      </c>
      <c r="H6243" s="6" t="n">
        <v>4</v>
      </c>
      <c r="I6243" s="7" t="n">
        <v>50</v>
      </c>
      <c r="J6243" s="6" t="n">
        <v>3</v>
      </c>
      <c r="K6243" s="7" t="n">
        <v>150</v>
      </c>
      <c r="L6243" s="7" t="n">
        <v>27</v>
      </c>
      <c r="M6243" s="8" t="n">
        <v>0.180000007</v>
      </c>
      <c r="N6243" s="7" t="n">
        <v>31.97999954</v>
      </c>
      <c r="O6243" s="9" t="n">
        <v>0</v>
      </c>
    </row>
    <row r="6244" customFormat="false" ht="15" hidden="false" customHeight="true" outlineLevel="0" collapsed="false">
      <c r="A6244" s="6" t="n">
        <v>54174</v>
      </c>
      <c r="B6244" s="6" t="s">
        <v>19</v>
      </c>
      <c r="C6244" s="6" t="s">
        <v>49</v>
      </c>
      <c r="D6244" s="6" t="s">
        <v>50</v>
      </c>
      <c r="E6244" s="6" t="s">
        <v>51</v>
      </c>
      <c r="F6244" s="6" t="s">
        <v>29</v>
      </c>
      <c r="G6244" s="6" t="s">
        <v>44</v>
      </c>
      <c r="H6244" s="6" t="n">
        <v>4</v>
      </c>
      <c r="I6244" s="7" t="n">
        <v>99.98999786</v>
      </c>
      <c r="J6244" s="6" t="n">
        <v>4</v>
      </c>
      <c r="K6244" s="7" t="n">
        <v>399.9599915</v>
      </c>
      <c r="L6244" s="7" t="n">
        <v>28</v>
      </c>
      <c r="M6244" s="8" t="n">
        <v>0.07</v>
      </c>
      <c r="N6244" s="7" t="n">
        <v>100.4300003</v>
      </c>
      <c r="O6244" s="12" t="n">
        <v>1</v>
      </c>
    </row>
    <row r="6245" customFormat="false" ht="15" hidden="false" customHeight="true" outlineLevel="0" collapsed="false">
      <c r="A6245" s="6" t="n">
        <v>8712</v>
      </c>
      <c r="B6245" s="6" t="s">
        <v>19</v>
      </c>
      <c r="C6245" s="6" t="s">
        <v>20</v>
      </c>
      <c r="D6245" s="6" t="s">
        <v>50</v>
      </c>
      <c r="E6245" s="6" t="s">
        <v>72</v>
      </c>
      <c r="F6245" s="6" t="s">
        <v>23</v>
      </c>
      <c r="G6245" s="6" t="s">
        <v>44</v>
      </c>
      <c r="H6245" s="6" t="n">
        <v>4</v>
      </c>
      <c r="I6245" s="7" t="n">
        <v>129.9900055</v>
      </c>
      <c r="J6245" s="6" t="n">
        <v>1</v>
      </c>
      <c r="K6245" s="7" t="n">
        <v>129.9900055</v>
      </c>
      <c r="L6245" s="7" t="n">
        <v>19.5</v>
      </c>
      <c r="M6245" s="8" t="n">
        <v>0.150000006</v>
      </c>
      <c r="N6245" s="7" t="n">
        <v>20.87999916</v>
      </c>
      <c r="O6245" s="9" t="n">
        <v>0</v>
      </c>
    </row>
    <row r="6246" customFormat="false" ht="15" hidden="false" customHeight="true" outlineLevel="0" collapsed="false">
      <c r="A6246" s="6" t="n">
        <v>57725</v>
      </c>
      <c r="B6246" s="6" t="s">
        <v>19</v>
      </c>
      <c r="C6246" s="6" t="s">
        <v>20</v>
      </c>
      <c r="D6246" s="6" t="s">
        <v>50</v>
      </c>
      <c r="E6246" s="6" t="s">
        <v>51</v>
      </c>
      <c r="F6246" s="6" t="s">
        <v>29</v>
      </c>
      <c r="G6246" s="6" t="s">
        <v>47</v>
      </c>
      <c r="H6246" s="6" t="n">
        <v>4</v>
      </c>
      <c r="I6246" s="7" t="n">
        <v>99.98999786</v>
      </c>
      <c r="J6246" s="6" t="n">
        <v>3</v>
      </c>
      <c r="K6246" s="7" t="n">
        <v>299.9700012</v>
      </c>
      <c r="L6246" s="7" t="n">
        <v>50.99000168</v>
      </c>
      <c r="M6246" s="8" t="n">
        <v>0.170000002</v>
      </c>
      <c r="N6246" s="7" t="n">
        <v>117.0199966</v>
      </c>
      <c r="O6246" s="12" t="n">
        <v>1</v>
      </c>
    </row>
    <row r="6247" customFormat="false" ht="15" hidden="false" customHeight="true" outlineLevel="0" collapsed="false">
      <c r="A6247" s="6" t="n">
        <v>29762</v>
      </c>
      <c r="B6247" s="6" t="s">
        <v>26</v>
      </c>
      <c r="C6247" s="6" t="s">
        <v>20</v>
      </c>
      <c r="D6247" s="6" t="s">
        <v>27</v>
      </c>
      <c r="E6247" s="6" t="s">
        <v>42</v>
      </c>
      <c r="F6247" s="6" t="s">
        <v>73</v>
      </c>
      <c r="G6247" s="6" t="s">
        <v>44</v>
      </c>
      <c r="H6247" s="6" t="n">
        <v>1</v>
      </c>
      <c r="I6247" s="7" t="n">
        <v>39.99000168</v>
      </c>
      <c r="J6247" s="6" t="n">
        <v>5</v>
      </c>
      <c r="K6247" s="7" t="n">
        <v>199.9499969</v>
      </c>
      <c r="L6247" s="7" t="n">
        <v>4</v>
      </c>
      <c r="M6247" s="8" t="n">
        <v>0.02</v>
      </c>
      <c r="N6247" s="7" t="n">
        <v>22.13999939</v>
      </c>
      <c r="O6247" s="12" t="n">
        <v>1</v>
      </c>
    </row>
    <row r="6248" customFormat="false" ht="15" hidden="false" customHeight="true" outlineLevel="0" collapsed="false">
      <c r="A6248" s="6" t="n">
        <v>41453</v>
      </c>
      <c r="B6248" s="6" t="s">
        <v>26</v>
      </c>
      <c r="C6248" s="6" t="s">
        <v>37</v>
      </c>
      <c r="D6248" s="6" t="s">
        <v>27</v>
      </c>
      <c r="E6248" s="6" t="s">
        <v>79</v>
      </c>
      <c r="F6248" s="6" t="s">
        <v>33</v>
      </c>
      <c r="G6248" s="6" t="s">
        <v>34</v>
      </c>
      <c r="H6248" s="6" t="n">
        <v>1</v>
      </c>
      <c r="I6248" s="7" t="n">
        <v>59.99000168</v>
      </c>
      <c r="J6248" s="6" t="n">
        <v>5</v>
      </c>
      <c r="K6248" s="7" t="n">
        <v>299.9500122</v>
      </c>
      <c r="L6248" s="7" t="n">
        <v>21</v>
      </c>
      <c r="M6248" s="8" t="n">
        <v>0.07</v>
      </c>
      <c r="N6248" s="7" t="n">
        <v>125.5299988</v>
      </c>
      <c r="O6248" s="12" t="n">
        <v>1</v>
      </c>
    </row>
    <row r="6249" customFormat="false" ht="15" hidden="false" customHeight="true" outlineLevel="0" collapsed="false">
      <c r="A6249" s="6" t="n">
        <v>31165</v>
      </c>
      <c r="B6249" s="6" t="s">
        <v>36</v>
      </c>
      <c r="C6249" s="6" t="s">
        <v>20</v>
      </c>
      <c r="D6249" s="6" t="s">
        <v>27</v>
      </c>
      <c r="E6249" s="6" t="s">
        <v>42</v>
      </c>
      <c r="F6249" s="6" t="s">
        <v>40</v>
      </c>
      <c r="G6249" s="6" t="s">
        <v>34</v>
      </c>
      <c r="H6249" s="6" t="n">
        <v>0</v>
      </c>
      <c r="I6249" s="7" t="n">
        <v>399.980011</v>
      </c>
      <c r="J6249" s="6" t="n">
        <v>1</v>
      </c>
      <c r="K6249" s="7" t="n">
        <v>399.980011</v>
      </c>
      <c r="L6249" s="7" t="n">
        <v>100</v>
      </c>
      <c r="M6249" s="8" t="n">
        <v>0.25</v>
      </c>
      <c r="N6249" s="7" t="n">
        <v>146.9900055</v>
      </c>
      <c r="O6249" s="12" t="n">
        <v>1</v>
      </c>
    </row>
    <row r="6250" customFormat="false" ht="15" hidden="false" customHeight="true" outlineLevel="0" collapsed="false">
      <c r="A6250" s="6" t="n">
        <v>50443</v>
      </c>
      <c r="B6250" s="6" t="s">
        <v>19</v>
      </c>
      <c r="C6250" s="6" t="s">
        <v>49</v>
      </c>
      <c r="D6250" s="6" t="s">
        <v>27</v>
      </c>
      <c r="E6250" s="6" t="s">
        <v>79</v>
      </c>
      <c r="F6250" s="6" t="s">
        <v>73</v>
      </c>
      <c r="G6250" s="6" t="s">
        <v>34</v>
      </c>
      <c r="H6250" s="6" t="n">
        <v>4</v>
      </c>
      <c r="I6250" s="7" t="n">
        <v>39.99000168</v>
      </c>
      <c r="J6250" s="6" t="n">
        <v>4</v>
      </c>
      <c r="K6250" s="7" t="n">
        <v>159.9600067</v>
      </c>
      <c r="L6250" s="7" t="n">
        <v>3.200000048</v>
      </c>
      <c r="M6250" s="8" t="n">
        <v>0.02</v>
      </c>
      <c r="N6250" s="7" t="n">
        <v>-31.35000038</v>
      </c>
      <c r="O6250" s="9" t="n">
        <v>0</v>
      </c>
    </row>
    <row r="6251" customFormat="false" ht="15" hidden="false" customHeight="true" outlineLevel="0" collapsed="false">
      <c r="A6251" s="6" t="n">
        <v>25434</v>
      </c>
      <c r="B6251" s="6" t="s">
        <v>19</v>
      </c>
      <c r="C6251" s="6" t="s">
        <v>20</v>
      </c>
      <c r="D6251" s="6" t="s">
        <v>27</v>
      </c>
      <c r="E6251" s="6" t="s">
        <v>69</v>
      </c>
      <c r="F6251" s="6" t="s">
        <v>73</v>
      </c>
      <c r="G6251" s="6" t="s">
        <v>24</v>
      </c>
      <c r="H6251" s="6" t="n">
        <v>4</v>
      </c>
      <c r="I6251" s="7" t="n">
        <v>39.99000168</v>
      </c>
      <c r="J6251" s="6" t="n">
        <v>1</v>
      </c>
      <c r="K6251" s="7" t="n">
        <v>39.99000168</v>
      </c>
      <c r="L6251" s="7" t="n">
        <v>6</v>
      </c>
      <c r="M6251" s="8" t="n">
        <v>0.150000006</v>
      </c>
      <c r="N6251" s="7" t="n">
        <v>14.61999989</v>
      </c>
      <c r="O6251" s="12" t="n">
        <v>1</v>
      </c>
    </row>
    <row r="6252" customFormat="false" ht="15" hidden="false" customHeight="true" outlineLevel="0" collapsed="false">
      <c r="A6252" s="6" t="n">
        <v>36327</v>
      </c>
      <c r="B6252" s="6" t="s">
        <v>19</v>
      </c>
      <c r="C6252" s="6" t="s">
        <v>20</v>
      </c>
      <c r="D6252" s="6" t="s">
        <v>31</v>
      </c>
      <c r="E6252" s="6" t="s">
        <v>56</v>
      </c>
      <c r="F6252" s="6" t="s">
        <v>33</v>
      </c>
      <c r="G6252" s="6" t="s">
        <v>34</v>
      </c>
      <c r="H6252" s="6" t="n">
        <v>4</v>
      </c>
      <c r="I6252" s="7" t="n">
        <v>59.99000168</v>
      </c>
      <c r="J6252" s="6" t="n">
        <v>4</v>
      </c>
      <c r="K6252" s="7" t="n">
        <v>239.9600067</v>
      </c>
      <c r="L6252" s="7" t="n">
        <v>35.99000168</v>
      </c>
      <c r="M6252" s="8" t="n">
        <v>0.150000006</v>
      </c>
      <c r="N6252" s="7" t="n">
        <v>5.099999905</v>
      </c>
      <c r="O6252" s="9" t="n">
        <v>0</v>
      </c>
    </row>
    <row r="6253" customFormat="false" ht="15" hidden="false" customHeight="true" outlineLevel="0" collapsed="false">
      <c r="A6253" s="6" t="n">
        <v>54268</v>
      </c>
      <c r="B6253" s="6" t="s">
        <v>19</v>
      </c>
      <c r="C6253" s="6" t="s">
        <v>20</v>
      </c>
      <c r="D6253" s="6" t="s">
        <v>50</v>
      </c>
      <c r="E6253" s="6" t="s">
        <v>51</v>
      </c>
      <c r="F6253" s="6" t="s">
        <v>89</v>
      </c>
      <c r="G6253" s="6" t="s">
        <v>34</v>
      </c>
      <c r="H6253" s="6" t="n">
        <v>4</v>
      </c>
      <c r="I6253" s="7" t="n">
        <v>34.99000168</v>
      </c>
      <c r="J6253" s="6" t="n">
        <v>4</v>
      </c>
      <c r="K6253" s="7" t="n">
        <v>139.9600067</v>
      </c>
      <c r="L6253" s="7" t="n">
        <v>7</v>
      </c>
      <c r="M6253" s="8" t="n">
        <v>0.050000001</v>
      </c>
      <c r="N6253" s="7" t="n">
        <v>63.8199997</v>
      </c>
      <c r="O6253" s="9" t="n">
        <v>0</v>
      </c>
    </row>
    <row r="6254" customFormat="false" ht="15" hidden="false" customHeight="true" outlineLevel="0" collapsed="false">
      <c r="A6254" s="6" t="n">
        <v>49289</v>
      </c>
      <c r="B6254" s="6" t="s">
        <v>19</v>
      </c>
      <c r="C6254" s="6" t="s">
        <v>49</v>
      </c>
      <c r="D6254" s="6" t="s">
        <v>27</v>
      </c>
      <c r="E6254" s="6" t="s">
        <v>79</v>
      </c>
      <c r="F6254" s="6" t="s">
        <v>33</v>
      </c>
      <c r="G6254" s="6" t="s">
        <v>34</v>
      </c>
      <c r="H6254" s="6" t="n">
        <v>4</v>
      </c>
      <c r="I6254" s="7" t="n">
        <v>59.99000168</v>
      </c>
      <c r="J6254" s="6" t="n">
        <v>4</v>
      </c>
      <c r="K6254" s="7" t="n">
        <v>239.9600067</v>
      </c>
      <c r="L6254" s="7" t="n">
        <v>12</v>
      </c>
      <c r="M6254" s="8" t="n">
        <v>0.050000001</v>
      </c>
      <c r="N6254" s="7" t="n">
        <v>109.4199982</v>
      </c>
      <c r="O6254" s="12" t="n">
        <v>1</v>
      </c>
    </row>
    <row r="6255" customFormat="false" ht="15" hidden="false" customHeight="true" outlineLevel="0" collapsed="false">
      <c r="A6255" s="6" t="n">
        <v>5745</v>
      </c>
      <c r="B6255" s="6" t="s">
        <v>26</v>
      </c>
      <c r="C6255" s="6" t="s">
        <v>37</v>
      </c>
      <c r="D6255" s="6" t="s">
        <v>50</v>
      </c>
      <c r="E6255" s="6" t="s">
        <v>63</v>
      </c>
      <c r="F6255" s="6" t="s">
        <v>40</v>
      </c>
      <c r="G6255" s="6" t="s">
        <v>34</v>
      </c>
      <c r="H6255" s="6" t="n">
        <v>1</v>
      </c>
      <c r="I6255" s="7" t="n">
        <v>399.980011</v>
      </c>
      <c r="J6255" s="6" t="n">
        <v>1</v>
      </c>
      <c r="K6255" s="7" t="n">
        <v>399.980011</v>
      </c>
      <c r="L6255" s="7" t="n">
        <v>100</v>
      </c>
      <c r="M6255" s="8" t="n">
        <v>0.25</v>
      </c>
      <c r="N6255" s="7" t="n">
        <v>84</v>
      </c>
      <c r="O6255" s="12" t="n">
        <v>1</v>
      </c>
    </row>
    <row r="6256" customFormat="false" ht="15" hidden="false" customHeight="true" outlineLevel="0" collapsed="false">
      <c r="A6256" s="6" t="n">
        <v>21032</v>
      </c>
      <c r="B6256" s="6" t="s">
        <v>46</v>
      </c>
      <c r="C6256" s="6" t="s">
        <v>37</v>
      </c>
      <c r="D6256" s="6" t="s">
        <v>27</v>
      </c>
      <c r="E6256" s="6" t="s">
        <v>28</v>
      </c>
      <c r="F6256" s="6" t="s">
        <v>29</v>
      </c>
      <c r="G6256" s="6" t="s">
        <v>24</v>
      </c>
      <c r="H6256" s="6" t="n">
        <v>2</v>
      </c>
      <c r="I6256" s="7" t="n">
        <v>99.98999786</v>
      </c>
      <c r="J6256" s="6" t="n">
        <v>1</v>
      </c>
      <c r="K6256" s="7" t="n">
        <v>99.98999786</v>
      </c>
      <c r="L6256" s="7" t="n">
        <v>3</v>
      </c>
      <c r="M6256" s="8" t="n">
        <v>0.029999999</v>
      </c>
      <c r="N6256" s="7" t="n">
        <v>25.21999931</v>
      </c>
      <c r="O6256" s="12" t="n">
        <v>1</v>
      </c>
    </row>
    <row r="6257" customFormat="false" ht="15" hidden="false" customHeight="true" outlineLevel="0" collapsed="false">
      <c r="A6257" s="6" t="n">
        <v>40726</v>
      </c>
      <c r="B6257" s="6" t="s">
        <v>19</v>
      </c>
      <c r="C6257" s="6" t="s">
        <v>49</v>
      </c>
      <c r="D6257" s="6" t="s">
        <v>31</v>
      </c>
      <c r="E6257" s="6" t="s">
        <v>62</v>
      </c>
      <c r="F6257" s="6" t="s">
        <v>75</v>
      </c>
      <c r="G6257" s="6" t="s">
        <v>34</v>
      </c>
      <c r="H6257" s="6" t="n">
        <v>4</v>
      </c>
      <c r="I6257" s="7" t="n">
        <v>299.980011</v>
      </c>
      <c r="J6257" s="6" t="n">
        <v>1</v>
      </c>
      <c r="K6257" s="7" t="n">
        <v>299.980011</v>
      </c>
      <c r="L6257" s="7" t="n">
        <v>27</v>
      </c>
      <c r="M6257" s="8" t="n">
        <v>0.090000004</v>
      </c>
      <c r="N6257" s="7" t="n">
        <v>125.5699997</v>
      </c>
      <c r="O6257" s="9" t="n">
        <v>0</v>
      </c>
    </row>
    <row r="6258" customFormat="false" ht="15" hidden="false" customHeight="true" outlineLevel="0" collapsed="false">
      <c r="A6258" s="6" t="n">
        <v>8608</v>
      </c>
      <c r="B6258" s="6" t="s">
        <v>26</v>
      </c>
      <c r="C6258" s="6" t="s">
        <v>37</v>
      </c>
      <c r="D6258" s="6" t="s">
        <v>50</v>
      </c>
      <c r="E6258" s="6" t="s">
        <v>51</v>
      </c>
      <c r="F6258" s="6" t="s">
        <v>33</v>
      </c>
      <c r="G6258" s="6" t="s">
        <v>34</v>
      </c>
      <c r="H6258" s="6" t="n">
        <v>1</v>
      </c>
      <c r="I6258" s="7" t="n">
        <v>59.99000168</v>
      </c>
      <c r="J6258" s="6" t="n">
        <v>3</v>
      </c>
      <c r="K6258" s="7" t="n">
        <v>179.9700012</v>
      </c>
      <c r="L6258" s="7" t="n">
        <v>1.799999952</v>
      </c>
      <c r="M6258" s="8" t="n">
        <v>0.01</v>
      </c>
      <c r="N6258" s="7" t="n">
        <v>15.68000031</v>
      </c>
      <c r="O6258" s="12" t="n">
        <v>1</v>
      </c>
    </row>
    <row r="6259" customFormat="false" ht="15" hidden="false" customHeight="true" outlineLevel="0" collapsed="false">
      <c r="A6259" s="6" t="n">
        <v>55885</v>
      </c>
      <c r="B6259" s="6" t="s">
        <v>19</v>
      </c>
      <c r="C6259" s="6" t="s">
        <v>20</v>
      </c>
      <c r="D6259" s="6" t="s">
        <v>50</v>
      </c>
      <c r="E6259" s="6" t="s">
        <v>51</v>
      </c>
      <c r="F6259" s="6" t="s">
        <v>75</v>
      </c>
      <c r="G6259" s="6" t="s">
        <v>44</v>
      </c>
      <c r="H6259" s="6" t="n">
        <v>4</v>
      </c>
      <c r="I6259" s="7" t="n">
        <v>299.980011</v>
      </c>
      <c r="J6259" s="6" t="n">
        <v>1</v>
      </c>
      <c r="K6259" s="7" t="n">
        <v>299.980011</v>
      </c>
      <c r="L6259" s="7" t="n">
        <v>30</v>
      </c>
      <c r="M6259" s="8" t="n">
        <v>0.100000001</v>
      </c>
      <c r="N6259" s="7" t="n">
        <v>-54</v>
      </c>
      <c r="O6259" s="12" t="n">
        <v>1</v>
      </c>
    </row>
    <row r="6260" customFormat="false" ht="15" hidden="false" customHeight="true" outlineLevel="0" collapsed="false">
      <c r="A6260" s="6" t="n">
        <v>28274</v>
      </c>
      <c r="B6260" s="6" t="s">
        <v>19</v>
      </c>
      <c r="C6260" s="6" t="s">
        <v>20</v>
      </c>
      <c r="D6260" s="6" t="s">
        <v>27</v>
      </c>
      <c r="E6260" s="6" t="s">
        <v>28</v>
      </c>
      <c r="F6260" s="6" t="s">
        <v>74</v>
      </c>
      <c r="G6260" s="6" t="s">
        <v>34</v>
      </c>
      <c r="H6260" s="6" t="n">
        <v>4</v>
      </c>
      <c r="I6260" s="7" t="n">
        <v>31.98999977</v>
      </c>
      <c r="J6260" s="6" t="n">
        <v>2</v>
      </c>
      <c r="K6260" s="7" t="n">
        <v>63.97999954</v>
      </c>
      <c r="L6260" s="7" t="n">
        <v>7.679999828</v>
      </c>
      <c r="M6260" s="8" t="n">
        <v>0.119999997</v>
      </c>
      <c r="N6260" s="7" t="n">
        <v>-146.3899994</v>
      </c>
      <c r="O6260" s="12" t="n">
        <v>1</v>
      </c>
    </row>
    <row r="6261" customFormat="false" ht="15" hidden="false" customHeight="true" outlineLevel="0" collapsed="false">
      <c r="A6261" s="6" t="n">
        <v>7987</v>
      </c>
      <c r="B6261" s="6" t="s">
        <v>26</v>
      </c>
      <c r="C6261" s="6" t="s">
        <v>37</v>
      </c>
      <c r="D6261" s="6" t="s">
        <v>50</v>
      </c>
      <c r="E6261" s="6" t="s">
        <v>72</v>
      </c>
      <c r="F6261" s="6" t="s">
        <v>57</v>
      </c>
      <c r="G6261" s="6" t="s">
        <v>44</v>
      </c>
      <c r="H6261" s="6" t="n">
        <v>1</v>
      </c>
      <c r="I6261" s="7" t="n">
        <v>50</v>
      </c>
      <c r="J6261" s="6" t="n">
        <v>3</v>
      </c>
      <c r="K6261" s="7" t="n">
        <v>150</v>
      </c>
      <c r="L6261" s="7" t="n">
        <v>18</v>
      </c>
      <c r="M6261" s="8" t="n">
        <v>0.119999997</v>
      </c>
      <c r="N6261" s="7" t="n">
        <v>60.72000122</v>
      </c>
      <c r="O6261" s="12" t="n">
        <v>1</v>
      </c>
    </row>
    <row r="6262" customFormat="false" ht="15" hidden="false" customHeight="true" outlineLevel="0" collapsed="false">
      <c r="A6262" s="6" t="n">
        <v>69422</v>
      </c>
      <c r="B6262" s="6" t="s">
        <v>46</v>
      </c>
      <c r="C6262" s="6" t="s">
        <v>37</v>
      </c>
      <c r="D6262" s="6" t="s">
        <v>21</v>
      </c>
      <c r="E6262" s="6" t="s">
        <v>65</v>
      </c>
      <c r="F6262" s="6" t="s">
        <v>116</v>
      </c>
      <c r="G6262" s="6" t="s">
        <v>34</v>
      </c>
      <c r="H6262" s="6" t="n">
        <v>2</v>
      </c>
      <c r="I6262" s="7" t="n">
        <v>452.0400085</v>
      </c>
      <c r="J6262" s="6" t="n">
        <v>1</v>
      </c>
      <c r="K6262" s="7" t="n">
        <v>452.0400085</v>
      </c>
      <c r="L6262" s="7" t="n">
        <v>67.80999756</v>
      </c>
      <c r="M6262" s="8" t="n">
        <v>0.150000006</v>
      </c>
      <c r="N6262" s="7" t="n">
        <v>129.8699951</v>
      </c>
      <c r="O6262" s="12" t="n">
        <v>1</v>
      </c>
    </row>
    <row r="6263" customFormat="false" ht="15" hidden="false" customHeight="true" outlineLevel="0" collapsed="false">
      <c r="A6263" s="6" t="n">
        <v>60777</v>
      </c>
      <c r="B6263" s="6" t="s">
        <v>19</v>
      </c>
      <c r="C6263" s="6" t="s">
        <v>20</v>
      </c>
      <c r="D6263" s="6" t="s">
        <v>50</v>
      </c>
      <c r="E6263" s="6" t="s">
        <v>63</v>
      </c>
      <c r="F6263" s="6" t="s">
        <v>99</v>
      </c>
      <c r="G6263" s="6" t="s">
        <v>34</v>
      </c>
      <c r="H6263" s="6" t="n">
        <v>4</v>
      </c>
      <c r="I6263" s="7" t="n">
        <v>100</v>
      </c>
      <c r="J6263" s="6" t="n">
        <v>2</v>
      </c>
      <c r="K6263" s="7" t="n">
        <v>200</v>
      </c>
      <c r="L6263" s="7" t="n">
        <v>4</v>
      </c>
      <c r="M6263" s="8" t="n">
        <v>0.02</v>
      </c>
      <c r="N6263" s="7" t="n">
        <v>-19.60000038</v>
      </c>
      <c r="O6263" s="9" t="n">
        <v>0</v>
      </c>
    </row>
    <row r="6264" customFormat="false" ht="15" hidden="false" customHeight="true" outlineLevel="0" collapsed="false">
      <c r="A6264" s="6" t="n">
        <v>52385</v>
      </c>
      <c r="B6264" s="6" t="s">
        <v>36</v>
      </c>
      <c r="C6264" s="6" t="s">
        <v>49</v>
      </c>
      <c r="D6264" s="6" t="s">
        <v>50</v>
      </c>
      <c r="E6264" s="6" t="s">
        <v>63</v>
      </c>
      <c r="F6264" s="6" t="s">
        <v>71</v>
      </c>
      <c r="G6264" s="6" t="s">
        <v>34</v>
      </c>
      <c r="H6264" s="6" t="n">
        <v>0</v>
      </c>
      <c r="I6264" s="7" t="n">
        <v>199.9900055</v>
      </c>
      <c r="J6264" s="6" t="n">
        <v>1</v>
      </c>
      <c r="K6264" s="7" t="n">
        <v>199.9900055</v>
      </c>
      <c r="L6264" s="7" t="n">
        <v>10</v>
      </c>
      <c r="M6264" s="8" t="n">
        <v>0.050000001</v>
      </c>
      <c r="N6264" s="7" t="n">
        <v>9.5</v>
      </c>
      <c r="O6264" s="12" t="n">
        <v>1</v>
      </c>
    </row>
    <row r="6265" customFormat="false" ht="15" hidden="false" customHeight="true" outlineLevel="0" collapsed="false">
      <c r="A6265" s="6" t="n">
        <v>63490</v>
      </c>
      <c r="B6265" s="6" t="s">
        <v>19</v>
      </c>
      <c r="C6265" s="6" t="s">
        <v>20</v>
      </c>
      <c r="D6265" s="6" t="s">
        <v>21</v>
      </c>
      <c r="E6265" s="6" t="s">
        <v>64</v>
      </c>
      <c r="F6265" s="6" t="s">
        <v>75</v>
      </c>
      <c r="G6265" s="6" t="s">
        <v>44</v>
      </c>
      <c r="H6265" s="6" t="n">
        <v>4</v>
      </c>
      <c r="I6265" s="7" t="n">
        <v>299.980011</v>
      </c>
      <c r="J6265" s="6" t="n">
        <v>1</v>
      </c>
      <c r="K6265" s="7" t="n">
        <v>299.980011</v>
      </c>
      <c r="L6265" s="7" t="n">
        <v>30</v>
      </c>
      <c r="M6265" s="8" t="n">
        <v>0.100000001</v>
      </c>
      <c r="N6265" s="7" t="n">
        <v>132.2899933</v>
      </c>
      <c r="O6265" s="12" t="n">
        <v>1</v>
      </c>
    </row>
    <row r="6266" customFormat="false" ht="15" hidden="false" customHeight="true" outlineLevel="0" collapsed="false">
      <c r="A6266" s="6" t="n">
        <v>23637</v>
      </c>
      <c r="B6266" s="6" t="s">
        <v>46</v>
      </c>
      <c r="C6266" s="6" t="s">
        <v>20</v>
      </c>
      <c r="D6266" s="6" t="s">
        <v>27</v>
      </c>
      <c r="E6266" s="6" t="s">
        <v>69</v>
      </c>
      <c r="F6266" s="6" t="s">
        <v>23</v>
      </c>
      <c r="G6266" s="6" t="s">
        <v>34</v>
      </c>
      <c r="H6266" s="6" t="n">
        <v>2</v>
      </c>
      <c r="I6266" s="7" t="n">
        <v>129.9900055</v>
      </c>
      <c r="J6266" s="6" t="n">
        <v>1</v>
      </c>
      <c r="K6266" s="7" t="n">
        <v>129.9900055</v>
      </c>
      <c r="L6266" s="7" t="n">
        <v>20.79999924</v>
      </c>
      <c r="M6266" s="8" t="n">
        <v>0.159999996</v>
      </c>
      <c r="N6266" s="7" t="n">
        <v>38.22000122</v>
      </c>
      <c r="O6266" s="12" t="n">
        <v>1</v>
      </c>
    </row>
    <row r="6267" customFormat="false" ht="15" hidden="false" customHeight="true" outlineLevel="0" collapsed="false">
      <c r="A6267" s="6" t="n">
        <v>66553</v>
      </c>
      <c r="B6267" s="6" t="s">
        <v>19</v>
      </c>
      <c r="C6267" s="6" t="s">
        <v>37</v>
      </c>
      <c r="D6267" s="6" t="s">
        <v>21</v>
      </c>
      <c r="E6267" s="6" t="s">
        <v>64</v>
      </c>
      <c r="F6267" s="6" t="s">
        <v>71</v>
      </c>
      <c r="G6267" s="6" t="s">
        <v>34</v>
      </c>
      <c r="H6267" s="6" t="n">
        <v>4</v>
      </c>
      <c r="I6267" s="7" t="n">
        <v>199.9900055</v>
      </c>
      <c r="J6267" s="6" t="n">
        <v>1</v>
      </c>
      <c r="K6267" s="7" t="n">
        <v>199.9900055</v>
      </c>
      <c r="L6267" s="7" t="n">
        <v>8</v>
      </c>
      <c r="M6267" s="8" t="n">
        <v>0.039999999</v>
      </c>
      <c r="N6267" s="7" t="n">
        <v>49.91999817</v>
      </c>
      <c r="O6267" s="9" t="n">
        <v>0</v>
      </c>
    </row>
    <row r="6268" customFormat="false" ht="15" hidden="false" customHeight="true" outlineLevel="0" collapsed="false">
      <c r="A6268" s="6" t="n">
        <v>46073</v>
      </c>
      <c r="B6268" s="6" t="s">
        <v>19</v>
      </c>
      <c r="C6268" s="6" t="s">
        <v>37</v>
      </c>
      <c r="D6268" s="6" t="s">
        <v>27</v>
      </c>
      <c r="E6268" s="6" t="s">
        <v>79</v>
      </c>
      <c r="F6268" s="6" t="s">
        <v>74</v>
      </c>
      <c r="G6268" s="6" t="s">
        <v>44</v>
      </c>
      <c r="H6268" s="6" t="n">
        <v>4</v>
      </c>
      <c r="I6268" s="7" t="n">
        <v>47.99000168</v>
      </c>
      <c r="J6268" s="6" t="n">
        <v>2</v>
      </c>
      <c r="K6268" s="7" t="n">
        <v>95.98000336</v>
      </c>
      <c r="L6268" s="7" t="n">
        <v>0</v>
      </c>
      <c r="M6268" s="8" t="n">
        <v>0</v>
      </c>
      <c r="N6268" s="7" t="n">
        <v>25.90999985</v>
      </c>
      <c r="O6268" s="9" t="n">
        <v>0</v>
      </c>
    </row>
    <row r="6269" customFormat="false" ht="15" hidden="false" customHeight="true" outlineLevel="0" collapsed="false">
      <c r="A6269" s="6" t="n">
        <v>36925</v>
      </c>
      <c r="B6269" s="6" t="s">
        <v>26</v>
      </c>
      <c r="C6269" s="6" t="s">
        <v>37</v>
      </c>
      <c r="D6269" s="6" t="s">
        <v>31</v>
      </c>
      <c r="E6269" s="6" t="s">
        <v>86</v>
      </c>
      <c r="F6269" s="6" t="s">
        <v>75</v>
      </c>
      <c r="G6269" s="6" t="s">
        <v>44</v>
      </c>
      <c r="H6269" s="6" t="n">
        <v>1</v>
      </c>
      <c r="I6269" s="7" t="n">
        <v>299.980011</v>
      </c>
      <c r="J6269" s="6" t="n">
        <v>1</v>
      </c>
      <c r="K6269" s="7" t="n">
        <v>299.980011</v>
      </c>
      <c r="L6269" s="7" t="n">
        <v>12</v>
      </c>
      <c r="M6269" s="8" t="n">
        <v>0.039999999</v>
      </c>
      <c r="N6269" s="7" t="n">
        <v>143.9900055</v>
      </c>
      <c r="O6269" s="12" t="n">
        <v>1</v>
      </c>
    </row>
    <row r="6270" customFormat="false" ht="15" hidden="false" customHeight="true" outlineLevel="0" collapsed="false">
      <c r="A6270" s="6" t="n">
        <v>24123</v>
      </c>
      <c r="B6270" s="6" t="s">
        <v>46</v>
      </c>
      <c r="C6270" s="6" t="s">
        <v>37</v>
      </c>
      <c r="D6270" s="6" t="s">
        <v>27</v>
      </c>
      <c r="E6270" s="6" t="s">
        <v>42</v>
      </c>
      <c r="F6270" s="6" t="s">
        <v>33</v>
      </c>
      <c r="G6270" s="6" t="s">
        <v>24</v>
      </c>
      <c r="H6270" s="6" t="n">
        <v>2</v>
      </c>
      <c r="I6270" s="7" t="n">
        <v>59.99000168</v>
      </c>
      <c r="J6270" s="6" t="n">
        <v>1</v>
      </c>
      <c r="K6270" s="7" t="n">
        <v>59.99000168</v>
      </c>
      <c r="L6270" s="7" t="n">
        <v>10.80000019</v>
      </c>
      <c r="M6270" s="8" t="n">
        <v>0.180000007</v>
      </c>
      <c r="N6270" s="7" t="n">
        <v>24.10000038</v>
      </c>
      <c r="O6270" s="12" t="n">
        <v>1</v>
      </c>
    </row>
    <row r="6271" customFormat="false" ht="15" hidden="false" customHeight="true" outlineLevel="0" collapsed="false">
      <c r="A6271" s="6" t="n">
        <v>10831</v>
      </c>
      <c r="B6271" s="6" t="s">
        <v>46</v>
      </c>
      <c r="C6271" s="6" t="s">
        <v>20</v>
      </c>
      <c r="D6271" s="6" t="s">
        <v>21</v>
      </c>
      <c r="E6271" s="6" t="s">
        <v>64</v>
      </c>
      <c r="F6271" s="6" t="s">
        <v>23</v>
      </c>
      <c r="G6271" s="6" t="s">
        <v>34</v>
      </c>
      <c r="H6271" s="6" t="n">
        <v>2</v>
      </c>
      <c r="I6271" s="7" t="n">
        <v>129.9900055</v>
      </c>
      <c r="J6271" s="6" t="n">
        <v>1</v>
      </c>
      <c r="K6271" s="7" t="n">
        <v>129.9900055</v>
      </c>
      <c r="L6271" s="7" t="n">
        <v>3.900000095</v>
      </c>
      <c r="M6271" s="8" t="n">
        <v>0.029999999</v>
      </c>
      <c r="N6271" s="7" t="n">
        <v>-79.8199997</v>
      </c>
      <c r="O6271" s="9" t="n">
        <v>0</v>
      </c>
    </row>
    <row r="6272" customFormat="false" ht="15" hidden="false" customHeight="true" outlineLevel="0" collapsed="false">
      <c r="A6272" s="6" t="n">
        <v>58281</v>
      </c>
      <c r="B6272" s="6" t="s">
        <v>19</v>
      </c>
      <c r="C6272" s="6" t="s">
        <v>37</v>
      </c>
      <c r="D6272" s="6" t="s">
        <v>50</v>
      </c>
      <c r="E6272" s="6" t="s">
        <v>72</v>
      </c>
      <c r="F6272" s="6" t="s">
        <v>40</v>
      </c>
      <c r="G6272" s="6" t="s">
        <v>44</v>
      </c>
      <c r="H6272" s="6" t="n">
        <v>4</v>
      </c>
      <c r="I6272" s="7" t="n">
        <v>399.980011</v>
      </c>
      <c r="J6272" s="6" t="n">
        <v>1</v>
      </c>
      <c r="K6272" s="7" t="n">
        <v>399.980011</v>
      </c>
      <c r="L6272" s="7" t="n">
        <v>36</v>
      </c>
      <c r="M6272" s="8" t="n">
        <v>0.090000004</v>
      </c>
      <c r="N6272" s="7" t="n">
        <v>80.08000183</v>
      </c>
      <c r="O6272" s="9" t="n">
        <v>0</v>
      </c>
    </row>
    <row r="6273" customFormat="false" ht="15" hidden="false" customHeight="true" outlineLevel="0" collapsed="false">
      <c r="A6273" s="6" t="n">
        <v>22563</v>
      </c>
      <c r="B6273" s="6" t="s">
        <v>19</v>
      </c>
      <c r="C6273" s="6" t="s">
        <v>20</v>
      </c>
      <c r="D6273" s="6" t="s">
        <v>27</v>
      </c>
      <c r="E6273" s="6" t="s">
        <v>28</v>
      </c>
      <c r="F6273" s="6" t="s">
        <v>23</v>
      </c>
      <c r="G6273" s="6" t="s">
        <v>34</v>
      </c>
      <c r="H6273" s="6" t="n">
        <v>4</v>
      </c>
      <c r="I6273" s="7" t="n">
        <v>129.9900055</v>
      </c>
      <c r="J6273" s="6" t="n">
        <v>1</v>
      </c>
      <c r="K6273" s="7" t="n">
        <v>129.9900055</v>
      </c>
      <c r="L6273" s="7" t="n">
        <v>16.89999962</v>
      </c>
      <c r="M6273" s="8" t="n">
        <v>0.129999995</v>
      </c>
      <c r="N6273" s="7" t="n">
        <v>-41.5</v>
      </c>
      <c r="O6273" s="9" t="n">
        <v>0</v>
      </c>
    </row>
    <row r="6274" customFormat="false" ht="15" hidden="false" customHeight="true" outlineLevel="0" collapsed="false">
      <c r="A6274" s="6" t="n">
        <v>22362</v>
      </c>
      <c r="B6274" s="6" t="s">
        <v>46</v>
      </c>
      <c r="C6274" s="6" t="s">
        <v>20</v>
      </c>
      <c r="D6274" s="6" t="s">
        <v>27</v>
      </c>
      <c r="E6274" s="6" t="s">
        <v>28</v>
      </c>
      <c r="F6274" s="6" t="s">
        <v>57</v>
      </c>
      <c r="G6274" s="6" t="s">
        <v>34</v>
      </c>
      <c r="H6274" s="6" t="n">
        <v>2</v>
      </c>
      <c r="I6274" s="7" t="n">
        <v>50</v>
      </c>
      <c r="J6274" s="6" t="n">
        <v>4</v>
      </c>
      <c r="K6274" s="7" t="n">
        <v>200</v>
      </c>
      <c r="L6274" s="7" t="n">
        <v>0</v>
      </c>
      <c r="M6274" s="8" t="n">
        <v>0</v>
      </c>
      <c r="N6274" s="7" t="n">
        <v>52</v>
      </c>
      <c r="O6274" s="12" t="n">
        <v>1</v>
      </c>
    </row>
    <row r="6275" customFormat="false" ht="15" hidden="false" customHeight="true" outlineLevel="0" collapsed="false">
      <c r="A6275" s="6" t="n">
        <v>18979</v>
      </c>
      <c r="B6275" s="6" t="s">
        <v>46</v>
      </c>
      <c r="C6275" s="6" t="s">
        <v>20</v>
      </c>
      <c r="D6275" s="6" t="s">
        <v>21</v>
      </c>
      <c r="E6275" s="6" t="s">
        <v>64</v>
      </c>
      <c r="F6275" s="6" t="s">
        <v>29</v>
      </c>
      <c r="G6275" s="6" t="s">
        <v>44</v>
      </c>
      <c r="H6275" s="6" t="n">
        <v>2</v>
      </c>
      <c r="I6275" s="7" t="n">
        <v>99.98999786</v>
      </c>
      <c r="J6275" s="6" t="n">
        <v>1</v>
      </c>
      <c r="K6275" s="7" t="n">
        <v>99.98999786</v>
      </c>
      <c r="L6275" s="7" t="n">
        <v>25</v>
      </c>
      <c r="M6275" s="8" t="n">
        <v>0.25</v>
      </c>
      <c r="N6275" s="7" t="n">
        <v>26.25</v>
      </c>
      <c r="O6275" s="12" t="n">
        <v>1</v>
      </c>
    </row>
    <row r="6276" customFormat="false" ht="15" hidden="false" customHeight="true" outlineLevel="0" collapsed="false">
      <c r="A6276" s="6" t="n">
        <v>60627</v>
      </c>
      <c r="B6276" s="6" t="s">
        <v>19</v>
      </c>
      <c r="C6276" s="6" t="s">
        <v>20</v>
      </c>
      <c r="D6276" s="6" t="s">
        <v>50</v>
      </c>
      <c r="E6276" s="6" t="s">
        <v>51</v>
      </c>
      <c r="F6276" s="6" t="s">
        <v>77</v>
      </c>
      <c r="G6276" s="6" t="s">
        <v>24</v>
      </c>
      <c r="H6276" s="6" t="n">
        <v>4</v>
      </c>
      <c r="I6276" s="7" t="n">
        <v>99.98999786</v>
      </c>
      <c r="J6276" s="6" t="n">
        <v>1</v>
      </c>
      <c r="K6276" s="7" t="n">
        <v>99.98999786</v>
      </c>
      <c r="L6276" s="7" t="n">
        <v>10</v>
      </c>
      <c r="M6276" s="8" t="n">
        <v>0.100000001</v>
      </c>
      <c r="N6276" s="7" t="n">
        <v>-38.97000122</v>
      </c>
      <c r="O6276" s="9" t="n">
        <v>0</v>
      </c>
    </row>
    <row r="6277" customFormat="false" ht="15" hidden="false" customHeight="true" outlineLevel="0" collapsed="false">
      <c r="A6277" s="6" t="n">
        <v>75795</v>
      </c>
      <c r="B6277" s="6" t="s">
        <v>19</v>
      </c>
      <c r="C6277" s="6" t="s">
        <v>37</v>
      </c>
      <c r="D6277" s="6" t="s">
        <v>27</v>
      </c>
      <c r="E6277" s="6" t="s">
        <v>42</v>
      </c>
      <c r="F6277" s="6" t="s">
        <v>85</v>
      </c>
      <c r="G6277" s="6" t="s">
        <v>34</v>
      </c>
      <c r="H6277" s="6" t="n">
        <v>4</v>
      </c>
      <c r="I6277" s="7" t="n">
        <v>327.75</v>
      </c>
      <c r="J6277" s="6" t="n">
        <v>1</v>
      </c>
      <c r="K6277" s="7" t="n">
        <v>327.75</v>
      </c>
      <c r="L6277" s="7" t="n">
        <v>16.38999939</v>
      </c>
      <c r="M6277" s="8" t="n">
        <v>0.050000001</v>
      </c>
      <c r="N6277" s="7" t="n">
        <v>38.91999817</v>
      </c>
      <c r="O6277" s="12" t="n">
        <v>1</v>
      </c>
    </row>
    <row r="6278" customFormat="false" ht="15" hidden="false" customHeight="true" outlineLevel="0" collapsed="false">
      <c r="A6278" s="6" t="n">
        <v>30999</v>
      </c>
      <c r="B6278" s="6" t="s">
        <v>26</v>
      </c>
      <c r="C6278" s="6" t="s">
        <v>37</v>
      </c>
      <c r="D6278" s="6" t="s">
        <v>27</v>
      </c>
      <c r="E6278" s="6" t="s">
        <v>42</v>
      </c>
      <c r="F6278" s="6" t="s">
        <v>40</v>
      </c>
      <c r="G6278" s="6" t="s">
        <v>34</v>
      </c>
      <c r="H6278" s="6" t="n">
        <v>1</v>
      </c>
      <c r="I6278" s="7" t="n">
        <v>399.980011</v>
      </c>
      <c r="J6278" s="6" t="n">
        <v>1</v>
      </c>
      <c r="K6278" s="7" t="n">
        <v>399.980011</v>
      </c>
      <c r="L6278" s="7" t="n">
        <v>72</v>
      </c>
      <c r="M6278" s="8" t="n">
        <v>0.180000007</v>
      </c>
      <c r="N6278" s="7" t="n">
        <v>102.6600037</v>
      </c>
      <c r="O6278" s="12" t="n">
        <v>1</v>
      </c>
    </row>
    <row r="6279" customFormat="false" ht="15" hidden="false" customHeight="true" outlineLevel="0" collapsed="false">
      <c r="A6279" s="6" t="n">
        <v>43127</v>
      </c>
      <c r="B6279" s="6" t="s">
        <v>19</v>
      </c>
      <c r="C6279" s="6" t="s">
        <v>49</v>
      </c>
      <c r="D6279" s="6" t="s">
        <v>27</v>
      </c>
      <c r="E6279" s="6" t="s">
        <v>79</v>
      </c>
      <c r="F6279" s="6" t="s">
        <v>33</v>
      </c>
      <c r="G6279" s="6" t="s">
        <v>34</v>
      </c>
      <c r="H6279" s="6" t="n">
        <v>4</v>
      </c>
      <c r="I6279" s="7" t="n">
        <v>59.99000168</v>
      </c>
      <c r="J6279" s="6" t="n">
        <v>3</v>
      </c>
      <c r="K6279" s="7" t="n">
        <v>179.9700012</v>
      </c>
      <c r="L6279" s="7" t="n">
        <v>16.20000076</v>
      </c>
      <c r="M6279" s="8" t="n">
        <v>0.090000004</v>
      </c>
      <c r="N6279" s="7" t="n">
        <v>57.3199997</v>
      </c>
      <c r="O6279" s="9" t="n">
        <v>0</v>
      </c>
    </row>
    <row r="6280" customFormat="false" ht="15" hidden="false" customHeight="true" outlineLevel="0" collapsed="false">
      <c r="A6280" s="6" t="n">
        <v>7427</v>
      </c>
      <c r="B6280" s="6" t="s">
        <v>26</v>
      </c>
      <c r="C6280" s="6" t="s">
        <v>37</v>
      </c>
      <c r="D6280" s="6" t="s">
        <v>50</v>
      </c>
      <c r="E6280" s="6" t="s">
        <v>51</v>
      </c>
      <c r="F6280" s="6" t="s">
        <v>58</v>
      </c>
      <c r="G6280" s="6" t="s">
        <v>24</v>
      </c>
      <c r="H6280" s="6" t="n">
        <v>1</v>
      </c>
      <c r="I6280" s="7" t="n">
        <v>49.97999954</v>
      </c>
      <c r="J6280" s="6" t="n">
        <v>4</v>
      </c>
      <c r="K6280" s="7" t="n">
        <v>199.9199982</v>
      </c>
      <c r="L6280" s="7" t="n">
        <v>49.97999954</v>
      </c>
      <c r="M6280" s="8" t="n">
        <v>0.25</v>
      </c>
      <c r="N6280" s="7" t="n">
        <v>20.69000053</v>
      </c>
      <c r="O6280" s="12" t="n">
        <v>1</v>
      </c>
    </row>
    <row r="6281" customFormat="false" ht="15" hidden="false" customHeight="true" outlineLevel="0" collapsed="false">
      <c r="A6281" s="6" t="n">
        <v>14958</v>
      </c>
      <c r="B6281" s="6" t="s">
        <v>19</v>
      </c>
      <c r="C6281" s="6" t="s">
        <v>37</v>
      </c>
      <c r="D6281" s="6" t="s">
        <v>21</v>
      </c>
      <c r="E6281" s="6" t="s">
        <v>22</v>
      </c>
      <c r="F6281" s="6" t="s">
        <v>33</v>
      </c>
      <c r="G6281" s="6" t="s">
        <v>24</v>
      </c>
      <c r="H6281" s="6" t="n">
        <v>4</v>
      </c>
      <c r="I6281" s="7" t="n">
        <v>59.99000168</v>
      </c>
      <c r="J6281" s="6" t="n">
        <v>2</v>
      </c>
      <c r="K6281" s="7" t="n">
        <v>119.9800034</v>
      </c>
      <c r="L6281" s="7" t="n">
        <v>6</v>
      </c>
      <c r="M6281" s="8" t="n">
        <v>0.050000001</v>
      </c>
      <c r="N6281" s="7" t="n">
        <v>6.840000153</v>
      </c>
      <c r="O6281" s="9" t="n">
        <v>0</v>
      </c>
    </row>
    <row r="6282" customFormat="false" ht="15" hidden="false" customHeight="true" outlineLevel="0" collapsed="false">
      <c r="A6282" s="6" t="n">
        <v>62790</v>
      </c>
      <c r="B6282" s="6" t="s">
        <v>19</v>
      </c>
      <c r="C6282" s="6" t="s">
        <v>20</v>
      </c>
      <c r="D6282" s="6" t="s">
        <v>21</v>
      </c>
      <c r="E6282" s="6" t="s">
        <v>64</v>
      </c>
      <c r="F6282" s="6" t="s">
        <v>58</v>
      </c>
      <c r="G6282" s="6" t="s">
        <v>34</v>
      </c>
      <c r="H6282" s="6" t="n">
        <v>4</v>
      </c>
      <c r="I6282" s="7" t="n">
        <v>49.97999954</v>
      </c>
      <c r="J6282" s="6" t="n">
        <v>2</v>
      </c>
      <c r="K6282" s="7" t="n">
        <v>99.95999908</v>
      </c>
      <c r="L6282" s="7" t="n">
        <v>9</v>
      </c>
      <c r="M6282" s="8" t="n">
        <v>0.090000004</v>
      </c>
      <c r="N6282" s="7" t="n">
        <v>24.55999947</v>
      </c>
      <c r="O6282" s="12" t="n">
        <v>1</v>
      </c>
    </row>
    <row r="6283" customFormat="false" ht="15" hidden="false" customHeight="true" outlineLevel="0" collapsed="false">
      <c r="A6283" s="6" t="n">
        <v>4449</v>
      </c>
      <c r="B6283" s="6" t="s">
        <v>19</v>
      </c>
      <c r="C6283" s="6" t="s">
        <v>20</v>
      </c>
      <c r="D6283" s="6" t="s">
        <v>50</v>
      </c>
      <c r="E6283" s="6" t="s">
        <v>63</v>
      </c>
      <c r="F6283" s="6" t="s">
        <v>73</v>
      </c>
      <c r="G6283" s="6" t="s">
        <v>44</v>
      </c>
      <c r="H6283" s="6" t="n">
        <v>4</v>
      </c>
      <c r="I6283" s="7" t="n">
        <v>39.99000168</v>
      </c>
      <c r="J6283" s="6" t="n">
        <v>3</v>
      </c>
      <c r="K6283" s="7" t="n">
        <v>119.9700012</v>
      </c>
      <c r="L6283" s="7" t="n">
        <v>19.20000076</v>
      </c>
      <c r="M6283" s="8" t="n">
        <v>0.159999996</v>
      </c>
      <c r="N6283" s="7" t="n">
        <v>-54.41999817</v>
      </c>
      <c r="O6283" s="12" t="n">
        <v>1</v>
      </c>
    </row>
    <row r="6284" customFormat="false" ht="15" hidden="false" customHeight="true" outlineLevel="0" collapsed="false">
      <c r="A6284" s="6" t="n">
        <v>3708</v>
      </c>
      <c r="B6284" s="6" t="s">
        <v>19</v>
      </c>
      <c r="C6284" s="6" t="s">
        <v>37</v>
      </c>
      <c r="D6284" s="6" t="s">
        <v>50</v>
      </c>
      <c r="E6284" s="6" t="s">
        <v>51</v>
      </c>
      <c r="F6284" s="6" t="s">
        <v>57</v>
      </c>
      <c r="G6284" s="6" t="s">
        <v>34</v>
      </c>
      <c r="H6284" s="6" t="n">
        <v>4</v>
      </c>
      <c r="I6284" s="7" t="n">
        <v>50</v>
      </c>
      <c r="J6284" s="6" t="n">
        <v>1</v>
      </c>
      <c r="K6284" s="7" t="n">
        <v>50</v>
      </c>
      <c r="L6284" s="7" t="n">
        <v>5</v>
      </c>
      <c r="M6284" s="8" t="n">
        <v>0.100000001</v>
      </c>
      <c r="N6284" s="7" t="n">
        <v>-30.02000046</v>
      </c>
      <c r="O6284" s="9" t="n">
        <v>0</v>
      </c>
    </row>
    <row r="6285" customFormat="false" ht="15" hidden="false" customHeight="true" outlineLevel="0" collapsed="false">
      <c r="A6285" s="6" t="n">
        <v>36576</v>
      </c>
      <c r="B6285" s="6" t="s">
        <v>19</v>
      </c>
      <c r="C6285" s="6" t="s">
        <v>49</v>
      </c>
      <c r="D6285" s="6" t="s">
        <v>31</v>
      </c>
      <c r="E6285" s="6" t="s">
        <v>62</v>
      </c>
      <c r="F6285" s="6" t="s">
        <v>58</v>
      </c>
      <c r="G6285" s="6" t="s">
        <v>24</v>
      </c>
      <c r="H6285" s="6" t="n">
        <v>4</v>
      </c>
      <c r="I6285" s="7" t="n">
        <v>49.97999954</v>
      </c>
      <c r="J6285" s="6" t="n">
        <v>2</v>
      </c>
      <c r="K6285" s="7" t="n">
        <v>99.95999908</v>
      </c>
      <c r="L6285" s="7" t="n">
        <v>24.98999977</v>
      </c>
      <c r="M6285" s="8" t="n">
        <v>0.25</v>
      </c>
      <c r="N6285" s="7" t="n">
        <v>12.22000027</v>
      </c>
      <c r="O6285" s="9" t="n">
        <v>0</v>
      </c>
    </row>
    <row r="6286" customFormat="false" ht="15" hidden="false" customHeight="true" outlineLevel="0" collapsed="false">
      <c r="A6286" s="6" t="n">
        <v>48219</v>
      </c>
      <c r="B6286" s="6" t="s">
        <v>19</v>
      </c>
      <c r="C6286" s="6" t="s">
        <v>37</v>
      </c>
      <c r="D6286" s="6" t="s">
        <v>38</v>
      </c>
      <c r="E6286" s="6" t="s">
        <v>92</v>
      </c>
      <c r="F6286" s="6" t="s">
        <v>40</v>
      </c>
      <c r="G6286" s="6" t="s">
        <v>44</v>
      </c>
      <c r="H6286" s="6" t="n">
        <v>4</v>
      </c>
      <c r="I6286" s="7" t="n">
        <v>399.980011</v>
      </c>
      <c r="J6286" s="6" t="n">
        <v>1</v>
      </c>
      <c r="K6286" s="7" t="n">
        <v>399.980011</v>
      </c>
      <c r="L6286" s="7" t="n">
        <v>52</v>
      </c>
      <c r="M6286" s="8" t="n">
        <v>0.129999995</v>
      </c>
      <c r="N6286" s="7" t="n">
        <v>43.5</v>
      </c>
      <c r="O6286" s="12" t="n">
        <v>1</v>
      </c>
    </row>
    <row r="6287" customFormat="false" ht="15" hidden="false" customHeight="true" outlineLevel="0" collapsed="false">
      <c r="A6287" s="6" t="n">
        <v>10525</v>
      </c>
      <c r="B6287" s="6" t="s">
        <v>26</v>
      </c>
      <c r="C6287" s="6" t="s">
        <v>49</v>
      </c>
      <c r="D6287" s="6" t="s">
        <v>21</v>
      </c>
      <c r="E6287" s="6" t="s">
        <v>22</v>
      </c>
      <c r="F6287" s="6" t="s">
        <v>23</v>
      </c>
      <c r="G6287" s="6" t="s">
        <v>24</v>
      </c>
      <c r="H6287" s="6" t="n">
        <v>1</v>
      </c>
      <c r="I6287" s="7" t="n">
        <v>129.9900055</v>
      </c>
      <c r="J6287" s="6" t="n">
        <v>1</v>
      </c>
      <c r="K6287" s="7" t="n">
        <v>129.9900055</v>
      </c>
      <c r="L6287" s="7" t="n">
        <v>3.900000095</v>
      </c>
      <c r="M6287" s="8" t="n">
        <v>0.029999999</v>
      </c>
      <c r="N6287" s="7" t="n">
        <v>-92.41999817</v>
      </c>
      <c r="O6287" s="12" t="n">
        <v>1</v>
      </c>
    </row>
    <row r="6288" customFormat="false" ht="15" hidden="false" customHeight="true" outlineLevel="0" collapsed="false">
      <c r="A6288" s="6" t="n">
        <v>18888</v>
      </c>
      <c r="B6288" s="6" t="s">
        <v>19</v>
      </c>
      <c r="C6288" s="6" t="s">
        <v>20</v>
      </c>
      <c r="D6288" s="6" t="s">
        <v>21</v>
      </c>
      <c r="E6288" s="6" t="s">
        <v>22</v>
      </c>
      <c r="F6288" s="6" t="s">
        <v>75</v>
      </c>
      <c r="G6288" s="6" t="s">
        <v>34</v>
      </c>
      <c r="H6288" s="6" t="n">
        <v>4</v>
      </c>
      <c r="I6288" s="7" t="n">
        <v>299.980011</v>
      </c>
      <c r="J6288" s="6" t="n">
        <v>1</v>
      </c>
      <c r="K6288" s="7" t="n">
        <v>299.980011</v>
      </c>
      <c r="L6288" s="7" t="n">
        <v>6</v>
      </c>
      <c r="M6288" s="8" t="n">
        <v>0.02</v>
      </c>
      <c r="N6288" s="7" t="n">
        <v>111.1200027</v>
      </c>
      <c r="O6288" s="9" t="n">
        <v>0</v>
      </c>
    </row>
    <row r="6289" customFormat="false" ht="15" hidden="false" customHeight="true" outlineLevel="0" collapsed="false">
      <c r="A6289" s="6" t="n">
        <v>66192</v>
      </c>
      <c r="B6289" s="6" t="s">
        <v>26</v>
      </c>
      <c r="C6289" s="6" t="s">
        <v>37</v>
      </c>
      <c r="D6289" s="6" t="s">
        <v>21</v>
      </c>
      <c r="E6289" s="6" t="s">
        <v>65</v>
      </c>
      <c r="F6289" s="6" t="s">
        <v>40</v>
      </c>
      <c r="G6289" s="6" t="s">
        <v>34</v>
      </c>
      <c r="H6289" s="6" t="n">
        <v>1</v>
      </c>
      <c r="I6289" s="7" t="n">
        <v>399.980011</v>
      </c>
      <c r="J6289" s="6" t="n">
        <v>1</v>
      </c>
      <c r="K6289" s="7" t="n">
        <v>399.980011</v>
      </c>
      <c r="L6289" s="7" t="n">
        <v>28</v>
      </c>
      <c r="M6289" s="8" t="n">
        <v>0.07</v>
      </c>
      <c r="N6289" s="7" t="n">
        <v>-100.8099976</v>
      </c>
      <c r="O6289" s="12" t="n">
        <v>1</v>
      </c>
    </row>
    <row r="6290" customFormat="false" ht="15" hidden="false" customHeight="true" outlineLevel="0" collapsed="false">
      <c r="A6290" s="6" t="n">
        <v>40259</v>
      </c>
      <c r="B6290" s="6" t="s">
        <v>46</v>
      </c>
      <c r="C6290" s="6" t="s">
        <v>20</v>
      </c>
      <c r="D6290" s="6" t="s">
        <v>31</v>
      </c>
      <c r="E6290" s="6" t="s">
        <v>86</v>
      </c>
      <c r="F6290" s="6" t="s">
        <v>74</v>
      </c>
      <c r="G6290" s="6" t="s">
        <v>47</v>
      </c>
      <c r="H6290" s="6" t="n">
        <v>2</v>
      </c>
      <c r="I6290" s="7" t="n">
        <v>31.98999977</v>
      </c>
      <c r="J6290" s="6" t="n">
        <v>3</v>
      </c>
      <c r="K6290" s="7" t="n">
        <v>95.97000122</v>
      </c>
      <c r="L6290" s="7" t="n">
        <v>12.47999954</v>
      </c>
      <c r="M6290" s="8" t="n">
        <v>0.129999995</v>
      </c>
      <c r="N6290" s="7" t="n">
        <v>4.170000076</v>
      </c>
      <c r="O6290" s="12" t="n">
        <v>1</v>
      </c>
    </row>
    <row r="6291" customFormat="false" ht="15" hidden="false" customHeight="true" outlineLevel="0" collapsed="false">
      <c r="A6291" s="6" t="n">
        <v>61467</v>
      </c>
      <c r="B6291" s="6" t="s">
        <v>19</v>
      </c>
      <c r="C6291" s="6" t="s">
        <v>37</v>
      </c>
      <c r="D6291" s="6" t="s">
        <v>50</v>
      </c>
      <c r="E6291" s="6" t="s">
        <v>63</v>
      </c>
      <c r="F6291" s="6" t="s">
        <v>58</v>
      </c>
      <c r="G6291" s="6" t="s">
        <v>24</v>
      </c>
      <c r="H6291" s="6" t="n">
        <v>4</v>
      </c>
      <c r="I6291" s="7" t="n">
        <v>49.97999954</v>
      </c>
      <c r="J6291" s="6" t="n">
        <v>2</v>
      </c>
      <c r="K6291" s="7" t="n">
        <v>99.95999908</v>
      </c>
      <c r="L6291" s="7" t="n">
        <v>9</v>
      </c>
      <c r="M6291" s="8" t="n">
        <v>0.090000004</v>
      </c>
      <c r="N6291" s="7" t="n">
        <v>27.29000092</v>
      </c>
      <c r="O6291" s="9" t="n">
        <v>0</v>
      </c>
    </row>
    <row r="6292" customFormat="false" ht="15" hidden="false" customHeight="true" outlineLevel="0" collapsed="false">
      <c r="A6292" s="6" t="n">
        <v>40913</v>
      </c>
      <c r="B6292" s="6" t="s">
        <v>46</v>
      </c>
      <c r="C6292" s="6" t="s">
        <v>20</v>
      </c>
      <c r="D6292" s="6" t="s">
        <v>31</v>
      </c>
      <c r="E6292" s="6" t="s">
        <v>56</v>
      </c>
      <c r="F6292" s="6" t="s">
        <v>57</v>
      </c>
      <c r="G6292" s="6" t="s">
        <v>34</v>
      </c>
      <c r="H6292" s="6" t="n">
        <v>2</v>
      </c>
      <c r="I6292" s="7" t="n">
        <v>50</v>
      </c>
      <c r="J6292" s="6" t="n">
        <v>5</v>
      </c>
      <c r="K6292" s="7" t="n">
        <v>250</v>
      </c>
      <c r="L6292" s="7" t="n">
        <v>25</v>
      </c>
      <c r="M6292" s="8" t="n">
        <v>0.100000001</v>
      </c>
      <c r="N6292" s="7" t="n">
        <v>22.5</v>
      </c>
      <c r="O6292" s="12" t="n">
        <v>1</v>
      </c>
    </row>
    <row r="6293" customFormat="false" ht="15" hidden="false" customHeight="true" outlineLevel="0" collapsed="false">
      <c r="A6293" s="6" t="n">
        <v>69692</v>
      </c>
      <c r="B6293" s="6" t="s">
        <v>26</v>
      </c>
      <c r="C6293" s="6" t="s">
        <v>37</v>
      </c>
      <c r="D6293" s="6" t="s">
        <v>21</v>
      </c>
      <c r="E6293" s="6" t="s">
        <v>65</v>
      </c>
      <c r="F6293" s="6" t="s">
        <v>116</v>
      </c>
      <c r="G6293" s="6" t="s">
        <v>44</v>
      </c>
      <c r="H6293" s="6" t="n">
        <v>1</v>
      </c>
      <c r="I6293" s="7" t="n">
        <v>452.0400085</v>
      </c>
      <c r="J6293" s="6" t="n">
        <v>1</v>
      </c>
      <c r="K6293" s="7" t="n">
        <v>452.0400085</v>
      </c>
      <c r="L6293" s="7" t="n">
        <v>67.80999756</v>
      </c>
      <c r="M6293" s="8" t="n">
        <v>0.150000006</v>
      </c>
      <c r="N6293" s="7" t="n">
        <v>176.75</v>
      </c>
      <c r="O6293" s="12" t="n">
        <v>1</v>
      </c>
    </row>
    <row r="6294" customFormat="false" ht="15" hidden="false" customHeight="true" outlineLevel="0" collapsed="false">
      <c r="A6294" s="6" t="n">
        <v>30887</v>
      </c>
      <c r="B6294" s="6" t="s">
        <v>19</v>
      </c>
      <c r="C6294" s="6" t="s">
        <v>20</v>
      </c>
      <c r="D6294" s="6" t="s">
        <v>27</v>
      </c>
      <c r="E6294" s="6" t="s">
        <v>42</v>
      </c>
      <c r="F6294" s="6" t="s">
        <v>29</v>
      </c>
      <c r="G6294" s="6" t="s">
        <v>44</v>
      </c>
      <c r="H6294" s="6" t="n">
        <v>4</v>
      </c>
      <c r="I6294" s="7" t="n">
        <v>99.98999786</v>
      </c>
      <c r="J6294" s="6" t="n">
        <v>4</v>
      </c>
      <c r="K6294" s="7" t="n">
        <v>399.9599915</v>
      </c>
      <c r="L6294" s="7" t="n">
        <v>79.98999786</v>
      </c>
      <c r="M6294" s="8" t="n">
        <v>0.200000003</v>
      </c>
      <c r="N6294" s="7" t="n">
        <v>92.15000153</v>
      </c>
      <c r="O6294" s="9" t="n">
        <v>0</v>
      </c>
    </row>
    <row r="6295" customFormat="false" ht="15" hidden="false" customHeight="true" outlineLevel="0" collapsed="false">
      <c r="A6295" s="6" t="n">
        <v>2103</v>
      </c>
      <c r="B6295" s="6" t="s">
        <v>19</v>
      </c>
      <c r="C6295" s="6" t="s">
        <v>49</v>
      </c>
      <c r="D6295" s="6" t="s">
        <v>50</v>
      </c>
      <c r="E6295" s="6" t="s">
        <v>63</v>
      </c>
      <c r="F6295" s="6" t="s">
        <v>33</v>
      </c>
      <c r="G6295" s="6" t="s">
        <v>47</v>
      </c>
      <c r="H6295" s="6" t="n">
        <v>4</v>
      </c>
      <c r="I6295" s="7" t="n">
        <v>59.99000168</v>
      </c>
      <c r="J6295" s="6" t="n">
        <v>1</v>
      </c>
      <c r="K6295" s="7" t="n">
        <v>59.99000168</v>
      </c>
      <c r="L6295" s="7" t="n">
        <v>15</v>
      </c>
      <c r="M6295" s="8" t="n">
        <v>0.25</v>
      </c>
      <c r="N6295" s="7" t="n">
        <v>14.07999992</v>
      </c>
      <c r="O6295" s="9" t="n">
        <v>0</v>
      </c>
    </row>
    <row r="6296" customFormat="false" ht="15" hidden="false" customHeight="true" outlineLevel="0" collapsed="false">
      <c r="A6296" s="6" t="n">
        <v>35165</v>
      </c>
      <c r="B6296" s="6" t="s">
        <v>46</v>
      </c>
      <c r="C6296" s="6" t="s">
        <v>20</v>
      </c>
      <c r="D6296" s="6" t="s">
        <v>31</v>
      </c>
      <c r="E6296" s="6" t="s">
        <v>56</v>
      </c>
      <c r="F6296" s="6" t="s">
        <v>23</v>
      </c>
      <c r="G6296" s="6" t="s">
        <v>34</v>
      </c>
      <c r="H6296" s="6" t="n">
        <v>2</v>
      </c>
      <c r="I6296" s="7" t="n">
        <v>129.9900055</v>
      </c>
      <c r="J6296" s="6" t="n">
        <v>1</v>
      </c>
      <c r="K6296" s="7" t="n">
        <v>129.9900055</v>
      </c>
      <c r="L6296" s="7" t="n">
        <v>26</v>
      </c>
      <c r="M6296" s="8" t="n">
        <v>0.200000003</v>
      </c>
      <c r="N6296" s="7" t="n">
        <v>-24.75</v>
      </c>
      <c r="O6296" s="12" t="n">
        <v>1</v>
      </c>
    </row>
    <row r="6297" customFormat="false" ht="15" hidden="false" customHeight="true" outlineLevel="0" collapsed="false">
      <c r="A6297" s="6" t="n">
        <v>23639</v>
      </c>
      <c r="B6297" s="6" t="s">
        <v>19</v>
      </c>
      <c r="C6297" s="6" t="s">
        <v>20</v>
      </c>
      <c r="D6297" s="6" t="s">
        <v>27</v>
      </c>
      <c r="E6297" s="6" t="s">
        <v>28</v>
      </c>
      <c r="F6297" s="6" t="s">
        <v>71</v>
      </c>
      <c r="G6297" s="6" t="s">
        <v>44</v>
      </c>
      <c r="H6297" s="6" t="n">
        <v>4</v>
      </c>
      <c r="I6297" s="7" t="n">
        <v>199.9900055</v>
      </c>
      <c r="J6297" s="6" t="n">
        <v>1</v>
      </c>
      <c r="K6297" s="7" t="n">
        <v>199.9900055</v>
      </c>
      <c r="L6297" s="7" t="n">
        <v>40</v>
      </c>
      <c r="M6297" s="8" t="n">
        <v>0.200000003</v>
      </c>
      <c r="N6297" s="7" t="n">
        <v>6.079999924</v>
      </c>
      <c r="O6297" s="12" t="n">
        <v>1</v>
      </c>
    </row>
    <row r="6298" customFormat="false" ht="15" hidden="false" customHeight="true" outlineLevel="0" collapsed="false">
      <c r="A6298" s="6" t="n">
        <v>69790</v>
      </c>
      <c r="B6298" s="6" t="s">
        <v>26</v>
      </c>
      <c r="C6298" s="6" t="s">
        <v>20</v>
      </c>
      <c r="D6298" s="6" t="s">
        <v>21</v>
      </c>
      <c r="E6298" s="6" t="s">
        <v>65</v>
      </c>
      <c r="F6298" s="6" t="s">
        <v>116</v>
      </c>
      <c r="G6298" s="6" t="s">
        <v>44</v>
      </c>
      <c r="H6298" s="6" t="n">
        <v>1</v>
      </c>
      <c r="I6298" s="7" t="n">
        <v>452.0400085</v>
      </c>
      <c r="J6298" s="6" t="n">
        <v>1</v>
      </c>
      <c r="K6298" s="7" t="n">
        <v>452.0400085</v>
      </c>
      <c r="L6298" s="7" t="n">
        <v>18.07999992</v>
      </c>
      <c r="M6298" s="8" t="n">
        <v>0.039999999</v>
      </c>
      <c r="N6298" s="7" t="n">
        <v>141.0399933</v>
      </c>
      <c r="O6298" s="12" t="n">
        <v>1</v>
      </c>
    </row>
    <row r="6299" customFormat="false" ht="15" hidden="false" customHeight="true" outlineLevel="0" collapsed="false">
      <c r="A6299" s="6" t="n">
        <v>45629</v>
      </c>
      <c r="B6299" s="6" t="s">
        <v>26</v>
      </c>
      <c r="C6299" s="6" t="s">
        <v>20</v>
      </c>
      <c r="D6299" s="6" t="s">
        <v>38</v>
      </c>
      <c r="E6299" s="6" t="s">
        <v>70</v>
      </c>
      <c r="F6299" s="6" t="s">
        <v>71</v>
      </c>
      <c r="G6299" s="6" t="s">
        <v>24</v>
      </c>
      <c r="H6299" s="6" t="n">
        <v>1</v>
      </c>
      <c r="I6299" s="7" t="n">
        <v>199.9900055</v>
      </c>
      <c r="J6299" s="6" t="n">
        <v>1</v>
      </c>
      <c r="K6299" s="7" t="n">
        <v>199.9900055</v>
      </c>
      <c r="L6299" s="7" t="n">
        <v>0</v>
      </c>
      <c r="M6299" s="8" t="n">
        <v>0</v>
      </c>
      <c r="N6299" s="7" t="n">
        <v>65</v>
      </c>
      <c r="O6299" s="12" t="n">
        <v>1</v>
      </c>
    </row>
    <row r="6300" customFormat="false" ht="15" hidden="false" customHeight="true" outlineLevel="0" collapsed="false">
      <c r="A6300" s="6" t="n">
        <v>42333</v>
      </c>
      <c r="B6300" s="6" t="s">
        <v>26</v>
      </c>
      <c r="C6300" s="6" t="s">
        <v>20</v>
      </c>
      <c r="D6300" s="6" t="s">
        <v>21</v>
      </c>
      <c r="E6300" s="6" t="s">
        <v>66</v>
      </c>
      <c r="F6300" s="6" t="s">
        <v>57</v>
      </c>
      <c r="G6300" s="6" t="s">
        <v>34</v>
      </c>
      <c r="H6300" s="6" t="n">
        <v>1</v>
      </c>
      <c r="I6300" s="7" t="n">
        <v>50</v>
      </c>
      <c r="J6300" s="6" t="n">
        <v>1</v>
      </c>
      <c r="K6300" s="7" t="n">
        <v>50</v>
      </c>
      <c r="L6300" s="7" t="n">
        <v>2.75</v>
      </c>
      <c r="M6300" s="8" t="n">
        <v>0.059999999</v>
      </c>
      <c r="N6300" s="7" t="n">
        <v>2.930000067</v>
      </c>
      <c r="O6300" s="12" t="n">
        <v>1</v>
      </c>
    </row>
    <row r="6301" customFormat="false" ht="15" hidden="false" customHeight="true" outlineLevel="0" collapsed="false">
      <c r="A6301" s="6" t="n">
        <v>4870</v>
      </c>
      <c r="B6301" s="6" t="s">
        <v>19</v>
      </c>
      <c r="C6301" s="6" t="s">
        <v>20</v>
      </c>
      <c r="D6301" s="6" t="s">
        <v>50</v>
      </c>
      <c r="E6301" s="6" t="s">
        <v>51</v>
      </c>
      <c r="F6301" s="6" t="s">
        <v>40</v>
      </c>
      <c r="G6301" s="6" t="s">
        <v>44</v>
      </c>
      <c r="H6301" s="6" t="n">
        <v>4</v>
      </c>
      <c r="I6301" s="7" t="n">
        <v>399.980011</v>
      </c>
      <c r="J6301" s="6" t="n">
        <v>1</v>
      </c>
      <c r="K6301" s="7" t="n">
        <v>399.980011</v>
      </c>
      <c r="L6301" s="7" t="n">
        <v>16</v>
      </c>
      <c r="M6301" s="8" t="n">
        <v>0.039999999</v>
      </c>
      <c r="N6301" s="7" t="n">
        <v>184.3099976</v>
      </c>
      <c r="O6301" s="12" t="n">
        <v>1</v>
      </c>
    </row>
    <row r="6302" customFormat="false" ht="15" hidden="false" customHeight="true" outlineLevel="0" collapsed="false">
      <c r="A6302" s="6" t="n">
        <v>25678</v>
      </c>
      <c r="B6302" s="6" t="s">
        <v>46</v>
      </c>
      <c r="C6302" s="6" t="s">
        <v>37</v>
      </c>
      <c r="D6302" s="6" t="s">
        <v>27</v>
      </c>
      <c r="E6302" s="6" t="s">
        <v>69</v>
      </c>
      <c r="F6302" s="6" t="s">
        <v>57</v>
      </c>
      <c r="G6302" s="6" t="s">
        <v>24</v>
      </c>
      <c r="H6302" s="6" t="n">
        <v>2</v>
      </c>
      <c r="I6302" s="7" t="n">
        <v>50</v>
      </c>
      <c r="J6302" s="6" t="n">
        <v>2</v>
      </c>
      <c r="K6302" s="7" t="n">
        <v>100</v>
      </c>
      <c r="L6302" s="7" t="n">
        <v>2</v>
      </c>
      <c r="M6302" s="8" t="n">
        <v>0.02</v>
      </c>
      <c r="N6302" s="7" t="n">
        <v>25.47999954</v>
      </c>
      <c r="O6302" s="12" t="n">
        <v>1</v>
      </c>
    </row>
    <row r="6303" customFormat="false" ht="15" hidden="false" customHeight="true" outlineLevel="0" collapsed="false">
      <c r="A6303" s="6" t="n">
        <v>58461</v>
      </c>
      <c r="B6303" s="6" t="s">
        <v>19</v>
      </c>
      <c r="C6303" s="6" t="s">
        <v>20</v>
      </c>
      <c r="D6303" s="6" t="s">
        <v>50</v>
      </c>
      <c r="E6303" s="6" t="s">
        <v>51</v>
      </c>
      <c r="F6303" s="6" t="s">
        <v>73</v>
      </c>
      <c r="G6303" s="6" t="s">
        <v>24</v>
      </c>
      <c r="H6303" s="6" t="n">
        <v>4</v>
      </c>
      <c r="I6303" s="7" t="n">
        <v>39.99000168</v>
      </c>
      <c r="J6303" s="6" t="n">
        <v>5</v>
      </c>
      <c r="K6303" s="7" t="n">
        <v>199.9499969</v>
      </c>
      <c r="L6303" s="7" t="n">
        <v>49.99000168</v>
      </c>
      <c r="M6303" s="8" t="n">
        <v>0.25</v>
      </c>
      <c r="N6303" s="7" t="n">
        <v>52.49000168</v>
      </c>
      <c r="O6303" s="9" t="n">
        <v>0</v>
      </c>
    </row>
    <row r="6304" customFormat="false" ht="15" hidden="false" customHeight="true" outlineLevel="0" collapsed="false">
      <c r="A6304" s="6" t="n">
        <v>35130</v>
      </c>
      <c r="B6304" s="6" t="s">
        <v>19</v>
      </c>
      <c r="C6304" s="6" t="s">
        <v>37</v>
      </c>
      <c r="D6304" s="6" t="s">
        <v>31</v>
      </c>
      <c r="E6304" s="6" t="s">
        <v>32</v>
      </c>
      <c r="F6304" s="6" t="s">
        <v>23</v>
      </c>
      <c r="G6304" s="6" t="s">
        <v>24</v>
      </c>
      <c r="H6304" s="6" t="n">
        <v>4</v>
      </c>
      <c r="I6304" s="7" t="n">
        <v>129.9900055</v>
      </c>
      <c r="J6304" s="6" t="n">
        <v>1</v>
      </c>
      <c r="K6304" s="7" t="n">
        <v>129.9900055</v>
      </c>
      <c r="L6304" s="7" t="n">
        <v>19.5</v>
      </c>
      <c r="M6304" s="8" t="n">
        <v>0.150000006</v>
      </c>
      <c r="N6304" s="7" t="n">
        <v>-88.38999939</v>
      </c>
      <c r="O6304" s="12" t="n">
        <v>1</v>
      </c>
    </row>
    <row r="6305" customFormat="false" ht="15" hidden="false" customHeight="true" outlineLevel="0" collapsed="false">
      <c r="A6305" s="6" t="n">
        <v>47129</v>
      </c>
      <c r="B6305" s="6" t="s">
        <v>19</v>
      </c>
      <c r="C6305" s="6" t="s">
        <v>20</v>
      </c>
      <c r="D6305" s="6" t="s">
        <v>27</v>
      </c>
      <c r="E6305" s="6" t="s">
        <v>79</v>
      </c>
      <c r="F6305" s="6" t="s">
        <v>33</v>
      </c>
      <c r="G6305" s="6" t="s">
        <v>34</v>
      </c>
      <c r="H6305" s="6" t="n">
        <v>4</v>
      </c>
      <c r="I6305" s="7" t="n">
        <v>59.99000168</v>
      </c>
      <c r="J6305" s="6" t="n">
        <v>3</v>
      </c>
      <c r="K6305" s="7" t="n">
        <v>179.9700012</v>
      </c>
      <c r="L6305" s="7" t="n">
        <v>18</v>
      </c>
      <c r="M6305" s="8" t="n">
        <v>0.100000001</v>
      </c>
      <c r="N6305" s="7" t="n">
        <v>58.79999924</v>
      </c>
      <c r="O6305" s="12" t="n">
        <v>1</v>
      </c>
    </row>
    <row r="6306" customFormat="false" ht="15" hidden="false" customHeight="true" outlineLevel="0" collapsed="false">
      <c r="A6306" s="6" t="n">
        <v>146</v>
      </c>
      <c r="B6306" s="6" t="s">
        <v>19</v>
      </c>
      <c r="C6306" s="6" t="s">
        <v>20</v>
      </c>
      <c r="D6306" s="6" t="s">
        <v>50</v>
      </c>
      <c r="E6306" s="6" t="s">
        <v>72</v>
      </c>
      <c r="F6306" s="6" t="s">
        <v>23</v>
      </c>
      <c r="G6306" s="6" t="s">
        <v>34</v>
      </c>
      <c r="H6306" s="6" t="n">
        <v>4</v>
      </c>
      <c r="I6306" s="7" t="n">
        <v>129.9900055</v>
      </c>
      <c r="J6306" s="6" t="n">
        <v>1</v>
      </c>
      <c r="K6306" s="7" t="n">
        <v>129.9900055</v>
      </c>
      <c r="L6306" s="7" t="n">
        <v>13</v>
      </c>
      <c r="M6306" s="8" t="n">
        <v>0.100000001</v>
      </c>
      <c r="N6306" s="7" t="n">
        <v>1.169999957</v>
      </c>
      <c r="O6306" s="9" t="n">
        <v>0</v>
      </c>
    </row>
    <row r="6307" customFormat="false" ht="15" hidden="false" customHeight="true" outlineLevel="0" collapsed="false">
      <c r="A6307" s="6" t="n">
        <v>64713</v>
      </c>
      <c r="B6307" s="6" t="s">
        <v>19</v>
      </c>
      <c r="C6307" s="6" t="s">
        <v>20</v>
      </c>
      <c r="D6307" s="6" t="s">
        <v>21</v>
      </c>
      <c r="E6307" s="6" t="s">
        <v>22</v>
      </c>
      <c r="F6307" s="6" t="s">
        <v>57</v>
      </c>
      <c r="G6307" s="6" t="s">
        <v>44</v>
      </c>
      <c r="H6307" s="6" t="n">
        <v>4</v>
      </c>
      <c r="I6307" s="7" t="n">
        <v>50</v>
      </c>
      <c r="J6307" s="6" t="n">
        <v>3</v>
      </c>
      <c r="K6307" s="7" t="n">
        <v>150</v>
      </c>
      <c r="L6307" s="7" t="n">
        <v>22.5</v>
      </c>
      <c r="M6307" s="8" t="n">
        <v>0.150000006</v>
      </c>
      <c r="N6307" s="7" t="n">
        <v>0</v>
      </c>
      <c r="O6307" s="9" t="n">
        <v>0</v>
      </c>
    </row>
    <row r="6308" customFormat="false" ht="15" hidden="false" customHeight="true" outlineLevel="0" collapsed="false">
      <c r="A6308" s="6" t="n">
        <v>35501</v>
      </c>
      <c r="B6308" s="6" t="s">
        <v>26</v>
      </c>
      <c r="C6308" s="6" t="s">
        <v>20</v>
      </c>
      <c r="D6308" s="6" t="s">
        <v>31</v>
      </c>
      <c r="E6308" s="6" t="s">
        <v>32</v>
      </c>
      <c r="F6308" s="6" t="s">
        <v>57</v>
      </c>
      <c r="G6308" s="6" t="s">
        <v>24</v>
      </c>
      <c r="H6308" s="6" t="n">
        <v>1</v>
      </c>
      <c r="I6308" s="7" t="n">
        <v>50</v>
      </c>
      <c r="J6308" s="6" t="n">
        <v>2</v>
      </c>
      <c r="K6308" s="7" t="n">
        <v>100</v>
      </c>
      <c r="L6308" s="7" t="n">
        <v>0</v>
      </c>
      <c r="M6308" s="8" t="n">
        <v>0</v>
      </c>
      <c r="N6308" s="7" t="n">
        <v>10</v>
      </c>
      <c r="O6308" s="12" t="n">
        <v>1</v>
      </c>
    </row>
    <row r="6309" customFormat="false" ht="15" hidden="false" customHeight="true" outlineLevel="0" collapsed="false">
      <c r="A6309" s="6" t="n">
        <v>57844</v>
      </c>
      <c r="B6309" s="6" t="s">
        <v>19</v>
      </c>
      <c r="C6309" s="6" t="s">
        <v>49</v>
      </c>
      <c r="D6309" s="6" t="s">
        <v>50</v>
      </c>
      <c r="E6309" s="6" t="s">
        <v>63</v>
      </c>
      <c r="F6309" s="6" t="s">
        <v>33</v>
      </c>
      <c r="G6309" s="6" t="s">
        <v>44</v>
      </c>
      <c r="H6309" s="6" t="n">
        <v>4</v>
      </c>
      <c r="I6309" s="7" t="n">
        <v>59.99000168</v>
      </c>
      <c r="J6309" s="6" t="n">
        <v>2</v>
      </c>
      <c r="K6309" s="7" t="n">
        <v>119.9800034</v>
      </c>
      <c r="L6309" s="7" t="n">
        <v>6.599999905</v>
      </c>
      <c r="M6309" s="8" t="n">
        <v>0.059999999</v>
      </c>
      <c r="N6309" s="7" t="n">
        <v>38.3199997</v>
      </c>
      <c r="O6309" s="12" t="n">
        <v>1</v>
      </c>
    </row>
    <row r="6310" customFormat="false" ht="15" hidden="false" customHeight="true" outlineLevel="0" collapsed="false">
      <c r="A6310" s="6" t="n">
        <v>62929</v>
      </c>
      <c r="B6310" s="6" t="s">
        <v>26</v>
      </c>
      <c r="C6310" s="6" t="s">
        <v>20</v>
      </c>
      <c r="D6310" s="6" t="s">
        <v>21</v>
      </c>
      <c r="E6310" s="6" t="s">
        <v>65</v>
      </c>
      <c r="F6310" s="6" t="s">
        <v>40</v>
      </c>
      <c r="G6310" s="6" t="s">
        <v>34</v>
      </c>
      <c r="H6310" s="6" t="n">
        <v>1</v>
      </c>
      <c r="I6310" s="7" t="n">
        <v>399.980011</v>
      </c>
      <c r="J6310" s="6" t="n">
        <v>1</v>
      </c>
      <c r="K6310" s="7" t="n">
        <v>399.980011</v>
      </c>
      <c r="L6310" s="7" t="n">
        <v>22</v>
      </c>
      <c r="M6310" s="8" t="n">
        <v>0.059999999</v>
      </c>
      <c r="N6310" s="7" t="n">
        <v>185.2100067</v>
      </c>
      <c r="O6310" s="12" t="n">
        <v>1</v>
      </c>
    </row>
    <row r="6311" customFormat="false" ht="15" hidden="false" customHeight="true" outlineLevel="0" collapsed="false">
      <c r="A6311" s="6" t="n">
        <v>52539</v>
      </c>
      <c r="B6311" s="6" t="s">
        <v>36</v>
      </c>
      <c r="C6311" s="6" t="s">
        <v>20</v>
      </c>
      <c r="D6311" s="6" t="s">
        <v>50</v>
      </c>
      <c r="E6311" s="6" t="s">
        <v>63</v>
      </c>
      <c r="F6311" s="6" t="s">
        <v>78</v>
      </c>
      <c r="G6311" s="6" t="s">
        <v>24</v>
      </c>
      <c r="H6311" s="6" t="n">
        <v>0</v>
      </c>
      <c r="I6311" s="7" t="n">
        <v>25</v>
      </c>
      <c r="J6311" s="6" t="n">
        <v>3</v>
      </c>
      <c r="K6311" s="7" t="n">
        <v>75</v>
      </c>
      <c r="L6311" s="7" t="n">
        <v>1.5</v>
      </c>
      <c r="M6311" s="8" t="n">
        <v>0.02</v>
      </c>
      <c r="N6311" s="7" t="n">
        <v>20.57999992</v>
      </c>
      <c r="O6311" s="12" t="n">
        <v>1</v>
      </c>
    </row>
    <row r="6312" customFormat="false" ht="15" hidden="false" customHeight="true" outlineLevel="0" collapsed="false">
      <c r="A6312" s="6" t="n">
        <v>58166</v>
      </c>
      <c r="B6312" s="6" t="s">
        <v>19</v>
      </c>
      <c r="C6312" s="6" t="s">
        <v>49</v>
      </c>
      <c r="D6312" s="6" t="s">
        <v>50</v>
      </c>
      <c r="E6312" s="6" t="s">
        <v>51</v>
      </c>
      <c r="F6312" s="6" t="s">
        <v>23</v>
      </c>
      <c r="G6312" s="6" t="s">
        <v>44</v>
      </c>
      <c r="H6312" s="6" t="n">
        <v>4</v>
      </c>
      <c r="I6312" s="7" t="n">
        <v>129.9900055</v>
      </c>
      <c r="J6312" s="6" t="n">
        <v>1</v>
      </c>
      <c r="K6312" s="7" t="n">
        <v>129.9900055</v>
      </c>
      <c r="L6312" s="7" t="n">
        <v>9.100000381</v>
      </c>
      <c r="M6312" s="8" t="n">
        <v>0.07</v>
      </c>
      <c r="N6312" s="7" t="n">
        <v>9.069999695</v>
      </c>
      <c r="O6312" s="9" t="n">
        <v>0</v>
      </c>
    </row>
    <row r="6313" customFormat="false" ht="15" hidden="false" customHeight="true" outlineLevel="0" collapsed="false">
      <c r="A6313" s="6" t="n">
        <v>26111</v>
      </c>
      <c r="B6313" s="6" t="s">
        <v>26</v>
      </c>
      <c r="C6313" s="6" t="s">
        <v>20</v>
      </c>
      <c r="D6313" s="6" t="s">
        <v>27</v>
      </c>
      <c r="E6313" s="6" t="s">
        <v>42</v>
      </c>
      <c r="F6313" s="6" t="s">
        <v>57</v>
      </c>
      <c r="G6313" s="6" t="s">
        <v>24</v>
      </c>
      <c r="H6313" s="6" t="n">
        <v>1</v>
      </c>
      <c r="I6313" s="7" t="n">
        <v>50</v>
      </c>
      <c r="J6313" s="6" t="n">
        <v>5</v>
      </c>
      <c r="K6313" s="7" t="n">
        <v>250</v>
      </c>
      <c r="L6313" s="7" t="n">
        <v>7.5</v>
      </c>
      <c r="M6313" s="8" t="n">
        <v>0.029999999</v>
      </c>
      <c r="N6313" s="7" t="n">
        <v>21.34000015</v>
      </c>
      <c r="O6313" s="12" t="n">
        <v>1</v>
      </c>
    </row>
    <row r="6314" customFormat="false" ht="15" hidden="false" customHeight="true" outlineLevel="0" collapsed="false">
      <c r="A6314" s="6" t="n">
        <v>26652</v>
      </c>
      <c r="B6314" s="6" t="s">
        <v>46</v>
      </c>
      <c r="C6314" s="6" t="s">
        <v>20</v>
      </c>
      <c r="D6314" s="6" t="s">
        <v>27</v>
      </c>
      <c r="E6314" s="6" t="s">
        <v>54</v>
      </c>
      <c r="F6314" s="6" t="s">
        <v>23</v>
      </c>
      <c r="G6314" s="6" t="s">
        <v>24</v>
      </c>
      <c r="H6314" s="6" t="n">
        <v>2</v>
      </c>
      <c r="I6314" s="7" t="n">
        <v>129.9900055</v>
      </c>
      <c r="J6314" s="6" t="n">
        <v>1</v>
      </c>
      <c r="K6314" s="7" t="n">
        <v>129.9900055</v>
      </c>
      <c r="L6314" s="7" t="n">
        <v>19.5</v>
      </c>
      <c r="M6314" s="8" t="n">
        <v>0.150000006</v>
      </c>
      <c r="N6314" s="7" t="n">
        <v>-80.98999786</v>
      </c>
      <c r="O6314" s="12" t="n">
        <v>1</v>
      </c>
    </row>
    <row r="6315" customFormat="false" ht="15" hidden="false" customHeight="true" outlineLevel="0" collapsed="false">
      <c r="A6315" s="6" t="n">
        <v>38086</v>
      </c>
      <c r="B6315" s="6" t="s">
        <v>19</v>
      </c>
      <c r="C6315" s="6" t="s">
        <v>20</v>
      </c>
      <c r="D6315" s="6" t="s">
        <v>31</v>
      </c>
      <c r="E6315" s="6" t="s">
        <v>86</v>
      </c>
      <c r="F6315" s="6" t="s">
        <v>40</v>
      </c>
      <c r="G6315" s="6" t="s">
        <v>34</v>
      </c>
      <c r="H6315" s="6" t="n">
        <v>4</v>
      </c>
      <c r="I6315" s="7" t="n">
        <v>399.980011</v>
      </c>
      <c r="J6315" s="6" t="n">
        <v>1</v>
      </c>
      <c r="K6315" s="7" t="n">
        <v>399.980011</v>
      </c>
      <c r="L6315" s="7" t="n">
        <v>16</v>
      </c>
      <c r="M6315" s="8" t="n">
        <v>0.039999999</v>
      </c>
      <c r="N6315" s="7" t="n">
        <v>38.40000153</v>
      </c>
      <c r="O6315" s="9" t="n">
        <v>0</v>
      </c>
    </row>
    <row r="6316" customFormat="false" ht="15" hidden="false" customHeight="true" outlineLevel="0" collapsed="false">
      <c r="A6316" s="6" t="n">
        <v>68796</v>
      </c>
      <c r="B6316" s="6" t="s">
        <v>19</v>
      </c>
      <c r="C6316" s="6" t="s">
        <v>37</v>
      </c>
      <c r="D6316" s="6" t="s">
        <v>21</v>
      </c>
      <c r="E6316" s="6" t="s">
        <v>65</v>
      </c>
      <c r="F6316" s="6" t="s">
        <v>33</v>
      </c>
      <c r="G6316" s="6" t="s">
        <v>34</v>
      </c>
      <c r="H6316" s="6" t="n">
        <v>4</v>
      </c>
      <c r="I6316" s="7" t="n">
        <v>59.99000168</v>
      </c>
      <c r="J6316" s="6" t="n">
        <v>2</v>
      </c>
      <c r="K6316" s="7" t="n">
        <v>119.9800034</v>
      </c>
      <c r="L6316" s="7" t="n">
        <v>18</v>
      </c>
      <c r="M6316" s="8" t="n">
        <v>0.150000006</v>
      </c>
      <c r="N6316" s="7" t="n">
        <v>11.52000046</v>
      </c>
      <c r="O6316" s="9" t="n">
        <v>0</v>
      </c>
    </row>
    <row r="6317" customFormat="false" ht="15" hidden="false" customHeight="true" outlineLevel="0" collapsed="false">
      <c r="A6317" s="6" t="n">
        <v>60421</v>
      </c>
      <c r="B6317" s="6" t="s">
        <v>19</v>
      </c>
      <c r="C6317" s="6" t="s">
        <v>49</v>
      </c>
      <c r="D6317" s="6" t="s">
        <v>50</v>
      </c>
      <c r="E6317" s="6" t="s">
        <v>63</v>
      </c>
      <c r="F6317" s="6" t="s">
        <v>108</v>
      </c>
      <c r="G6317" s="6" t="s">
        <v>24</v>
      </c>
      <c r="H6317" s="6" t="n">
        <v>4</v>
      </c>
      <c r="I6317" s="7" t="n">
        <v>129.9900055</v>
      </c>
      <c r="J6317" s="6" t="n">
        <v>1</v>
      </c>
      <c r="K6317" s="7" t="n">
        <v>129.9900055</v>
      </c>
      <c r="L6317" s="7" t="n">
        <v>3.900000095</v>
      </c>
      <c r="M6317" s="8" t="n">
        <v>0.029999999</v>
      </c>
      <c r="N6317" s="7" t="n">
        <v>-105.0299988</v>
      </c>
      <c r="O6317" s="9" t="n">
        <v>0</v>
      </c>
    </row>
    <row r="6318" customFormat="false" ht="15" hidden="false" customHeight="true" outlineLevel="0" collapsed="false">
      <c r="A6318" s="6" t="n">
        <v>11054</v>
      </c>
      <c r="B6318" s="6" t="s">
        <v>26</v>
      </c>
      <c r="C6318" s="6" t="s">
        <v>20</v>
      </c>
      <c r="D6318" s="6" t="s">
        <v>21</v>
      </c>
      <c r="E6318" s="6" t="s">
        <v>64</v>
      </c>
      <c r="F6318" s="6" t="s">
        <v>73</v>
      </c>
      <c r="G6318" s="6" t="s">
        <v>44</v>
      </c>
      <c r="H6318" s="6" t="n">
        <v>1</v>
      </c>
      <c r="I6318" s="7" t="n">
        <v>39.99000168</v>
      </c>
      <c r="J6318" s="6" t="n">
        <v>4</v>
      </c>
      <c r="K6318" s="7" t="n">
        <v>159.9600067</v>
      </c>
      <c r="L6318" s="7" t="n">
        <v>16</v>
      </c>
      <c r="M6318" s="8" t="n">
        <v>0.100000001</v>
      </c>
      <c r="N6318" s="7" t="n">
        <v>37.43000031</v>
      </c>
      <c r="O6318" s="12" t="n">
        <v>1</v>
      </c>
    </row>
    <row r="6319" customFormat="false" ht="15" hidden="false" customHeight="true" outlineLevel="0" collapsed="false">
      <c r="A6319" s="6" t="n">
        <v>52166</v>
      </c>
      <c r="B6319" s="6" t="s">
        <v>19</v>
      </c>
      <c r="C6319" s="6" t="s">
        <v>20</v>
      </c>
      <c r="D6319" s="6" t="s">
        <v>50</v>
      </c>
      <c r="E6319" s="6" t="s">
        <v>72</v>
      </c>
      <c r="F6319" s="6" t="s">
        <v>57</v>
      </c>
      <c r="G6319" s="6" t="s">
        <v>44</v>
      </c>
      <c r="H6319" s="6" t="n">
        <v>4</v>
      </c>
      <c r="I6319" s="7" t="n">
        <v>50</v>
      </c>
      <c r="J6319" s="6" t="n">
        <v>3</v>
      </c>
      <c r="K6319" s="7" t="n">
        <v>150</v>
      </c>
      <c r="L6319" s="7" t="n">
        <v>10.5</v>
      </c>
      <c r="M6319" s="8" t="n">
        <v>0.07</v>
      </c>
      <c r="N6319" s="7" t="n">
        <v>65.5699997</v>
      </c>
      <c r="O6319" s="9" t="n">
        <v>0</v>
      </c>
    </row>
    <row r="6320" customFormat="false" ht="15" hidden="false" customHeight="true" outlineLevel="0" collapsed="false">
      <c r="A6320" s="6" t="n">
        <v>53834</v>
      </c>
      <c r="B6320" s="6" t="s">
        <v>46</v>
      </c>
      <c r="C6320" s="6" t="s">
        <v>49</v>
      </c>
      <c r="D6320" s="6" t="s">
        <v>50</v>
      </c>
      <c r="E6320" s="6" t="s">
        <v>72</v>
      </c>
      <c r="F6320" s="6" t="s">
        <v>40</v>
      </c>
      <c r="G6320" s="6" t="s">
        <v>34</v>
      </c>
      <c r="H6320" s="6" t="n">
        <v>2</v>
      </c>
      <c r="I6320" s="7" t="n">
        <v>399.980011</v>
      </c>
      <c r="J6320" s="6" t="n">
        <v>1</v>
      </c>
      <c r="K6320" s="7" t="n">
        <v>399.980011</v>
      </c>
      <c r="L6320" s="7" t="n">
        <v>16</v>
      </c>
      <c r="M6320" s="8" t="n">
        <v>0.039999999</v>
      </c>
      <c r="N6320" s="7" t="n">
        <v>43.38999939</v>
      </c>
      <c r="O6320" s="12" t="n">
        <v>1</v>
      </c>
    </row>
    <row r="6321" customFormat="false" ht="15" hidden="false" customHeight="true" outlineLevel="0" collapsed="false">
      <c r="A6321" s="6" t="n">
        <v>27659</v>
      </c>
      <c r="B6321" s="6" t="s">
        <v>19</v>
      </c>
      <c r="C6321" s="6" t="s">
        <v>20</v>
      </c>
      <c r="D6321" s="6" t="s">
        <v>27</v>
      </c>
      <c r="E6321" s="6" t="s">
        <v>54</v>
      </c>
      <c r="F6321" s="6" t="s">
        <v>40</v>
      </c>
      <c r="G6321" s="6" t="s">
        <v>44</v>
      </c>
      <c r="H6321" s="6" t="n">
        <v>4</v>
      </c>
      <c r="I6321" s="7" t="n">
        <v>399.980011</v>
      </c>
      <c r="J6321" s="6" t="n">
        <v>1</v>
      </c>
      <c r="K6321" s="7" t="n">
        <v>399.980011</v>
      </c>
      <c r="L6321" s="7" t="n">
        <v>20</v>
      </c>
      <c r="M6321" s="8" t="n">
        <v>0.050000001</v>
      </c>
      <c r="N6321" s="7" t="n">
        <v>186.1900024</v>
      </c>
      <c r="O6321" s="12" t="n">
        <v>1</v>
      </c>
    </row>
    <row r="6322" customFormat="false" ht="15" hidden="false" customHeight="true" outlineLevel="0" collapsed="false">
      <c r="A6322" s="6" t="n">
        <v>6727</v>
      </c>
      <c r="B6322" s="6" t="s">
        <v>19</v>
      </c>
      <c r="C6322" s="6" t="s">
        <v>37</v>
      </c>
      <c r="D6322" s="6" t="s">
        <v>50</v>
      </c>
      <c r="E6322" s="6" t="s">
        <v>51</v>
      </c>
      <c r="F6322" s="6" t="s">
        <v>58</v>
      </c>
      <c r="G6322" s="6" t="s">
        <v>24</v>
      </c>
      <c r="H6322" s="6" t="n">
        <v>4</v>
      </c>
      <c r="I6322" s="7" t="n">
        <v>49.97999954</v>
      </c>
      <c r="J6322" s="6" t="n">
        <v>1</v>
      </c>
      <c r="K6322" s="7" t="n">
        <v>49.97999954</v>
      </c>
      <c r="L6322" s="7" t="n">
        <v>1</v>
      </c>
      <c r="M6322" s="8" t="n">
        <v>0.02</v>
      </c>
      <c r="N6322" s="7" t="n">
        <v>4.900000095</v>
      </c>
      <c r="O6322" s="9" t="n">
        <v>0</v>
      </c>
    </row>
    <row r="6323" customFormat="false" ht="15" hidden="false" customHeight="true" outlineLevel="0" collapsed="false">
      <c r="A6323" s="6" t="n">
        <v>63196</v>
      </c>
      <c r="B6323" s="6" t="s">
        <v>46</v>
      </c>
      <c r="C6323" s="6" t="s">
        <v>49</v>
      </c>
      <c r="D6323" s="6" t="s">
        <v>21</v>
      </c>
      <c r="E6323" s="6" t="s">
        <v>64</v>
      </c>
      <c r="F6323" s="6" t="s">
        <v>29</v>
      </c>
      <c r="G6323" s="6" t="s">
        <v>44</v>
      </c>
      <c r="H6323" s="6" t="n">
        <v>2</v>
      </c>
      <c r="I6323" s="7" t="n">
        <v>99.98999786</v>
      </c>
      <c r="J6323" s="6" t="n">
        <v>2</v>
      </c>
      <c r="K6323" s="7" t="n">
        <v>199.9799957</v>
      </c>
      <c r="L6323" s="7" t="n">
        <v>14</v>
      </c>
      <c r="M6323" s="8" t="n">
        <v>0.07</v>
      </c>
      <c r="N6323" s="7" t="n">
        <v>66.94999695</v>
      </c>
      <c r="O6323" s="9" t="n">
        <v>0</v>
      </c>
    </row>
    <row r="6324" customFormat="false" ht="15" hidden="false" customHeight="true" outlineLevel="0" collapsed="false">
      <c r="A6324" s="6" t="n">
        <v>54573</v>
      </c>
      <c r="B6324" s="6" t="s">
        <v>19</v>
      </c>
      <c r="C6324" s="6" t="s">
        <v>37</v>
      </c>
      <c r="D6324" s="6" t="s">
        <v>50</v>
      </c>
      <c r="E6324" s="6" t="s">
        <v>72</v>
      </c>
      <c r="F6324" s="6" t="s">
        <v>40</v>
      </c>
      <c r="G6324" s="6" t="s">
        <v>24</v>
      </c>
      <c r="H6324" s="6" t="n">
        <v>4</v>
      </c>
      <c r="I6324" s="7" t="n">
        <v>399.980011</v>
      </c>
      <c r="J6324" s="6" t="n">
        <v>1</v>
      </c>
      <c r="K6324" s="7" t="n">
        <v>399.980011</v>
      </c>
      <c r="L6324" s="7" t="n">
        <v>68</v>
      </c>
      <c r="M6324" s="8" t="n">
        <v>0.170000002</v>
      </c>
      <c r="N6324" s="7" t="n">
        <v>136.1100006</v>
      </c>
      <c r="O6324" s="9" t="n">
        <v>0</v>
      </c>
    </row>
    <row r="6325" customFormat="false" ht="15" hidden="false" customHeight="true" outlineLevel="0" collapsed="false">
      <c r="A6325" s="6" t="n">
        <v>6099</v>
      </c>
      <c r="B6325" s="6" t="s">
        <v>19</v>
      </c>
      <c r="C6325" s="6" t="s">
        <v>20</v>
      </c>
      <c r="D6325" s="6" t="s">
        <v>50</v>
      </c>
      <c r="E6325" s="6" t="s">
        <v>72</v>
      </c>
      <c r="F6325" s="6" t="s">
        <v>57</v>
      </c>
      <c r="G6325" s="6" t="s">
        <v>24</v>
      </c>
      <c r="H6325" s="6" t="n">
        <v>4</v>
      </c>
      <c r="I6325" s="7" t="n">
        <v>50</v>
      </c>
      <c r="J6325" s="6" t="n">
        <v>4</v>
      </c>
      <c r="K6325" s="7" t="n">
        <v>200</v>
      </c>
      <c r="L6325" s="7" t="n">
        <v>11</v>
      </c>
      <c r="M6325" s="8" t="n">
        <v>0.059999999</v>
      </c>
      <c r="N6325" s="7" t="n">
        <v>90.72000122</v>
      </c>
      <c r="O6325" s="12" t="n">
        <v>1</v>
      </c>
    </row>
    <row r="6326" customFormat="false" ht="15" hidden="false" customHeight="true" outlineLevel="0" collapsed="false">
      <c r="A6326" s="6" t="n">
        <v>35334</v>
      </c>
      <c r="B6326" s="6" t="s">
        <v>36</v>
      </c>
      <c r="C6326" s="6" t="s">
        <v>37</v>
      </c>
      <c r="D6326" s="6" t="s">
        <v>31</v>
      </c>
      <c r="E6326" s="6" t="s">
        <v>56</v>
      </c>
      <c r="F6326" s="6" t="s">
        <v>71</v>
      </c>
      <c r="G6326" s="6" t="s">
        <v>24</v>
      </c>
      <c r="H6326" s="6" t="n">
        <v>0</v>
      </c>
      <c r="I6326" s="7" t="n">
        <v>199.9900055</v>
      </c>
      <c r="J6326" s="6" t="n">
        <v>1</v>
      </c>
      <c r="K6326" s="7" t="n">
        <v>199.9900055</v>
      </c>
      <c r="L6326" s="7" t="n">
        <v>18</v>
      </c>
      <c r="M6326" s="8" t="n">
        <v>0.090000004</v>
      </c>
      <c r="N6326" s="7" t="n">
        <v>74.62000275</v>
      </c>
      <c r="O6326" s="12" t="n">
        <v>1</v>
      </c>
    </row>
    <row r="6327" customFormat="false" ht="15" hidden="false" customHeight="true" outlineLevel="0" collapsed="false">
      <c r="A6327" s="6" t="n">
        <v>25363</v>
      </c>
      <c r="B6327" s="6" t="s">
        <v>26</v>
      </c>
      <c r="C6327" s="6" t="s">
        <v>49</v>
      </c>
      <c r="D6327" s="6" t="s">
        <v>27</v>
      </c>
      <c r="E6327" s="6" t="s">
        <v>42</v>
      </c>
      <c r="F6327" s="6" t="s">
        <v>29</v>
      </c>
      <c r="G6327" s="6" t="s">
        <v>24</v>
      </c>
      <c r="H6327" s="6" t="n">
        <v>1</v>
      </c>
      <c r="I6327" s="7" t="n">
        <v>99.98999786</v>
      </c>
      <c r="J6327" s="6" t="n">
        <v>4</v>
      </c>
      <c r="K6327" s="7" t="n">
        <v>399.9599915</v>
      </c>
      <c r="L6327" s="7" t="n">
        <v>28</v>
      </c>
      <c r="M6327" s="8" t="n">
        <v>0.07</v>
      </c>
      <c r="N6327" s="7" t="n">
        <v>174.8200073</v>
      </c>
      <c r="O6327" s="12" t="n">
        <v>1</v>
      </c>
    </row>
    <row r="6328" customFormat="false" ht="15" hidden="false" customHeight="true" outlineLevel="0" collapsed="false">
      <c r="A6328" s="6" t="n">
        <v>48730</v>
      </c>
      <c r="B6328" s="6" t="s">
        <v>46</v>
      </c>
      <c r="C6328" s="6" t="s">
        <v>37</v>
      </c>
      <c r="D6328" s="6" t="s">
        <v>38</v>
      </c>
      <c r="E6328" s="6" t="s">
        <v>39</v>
      </c>
      <c r="F6328" s="6" t="s">
        <v>40</v>
      </c>
      <c r="G6328" s="6" t="s">
        <v>34</v>
      </c>
      <c r="H6328" s="6" t="n">
        <v>2</v>
      </c>
      <c r="I6328" s="7" t="n">
        <v>399.980011</v>
      </c>
      <c r="J6328" s="6" t="n">
        <v>1</v>
      </c>
      <c r="K6328" s="7" t="n">
        <v>399.980011</v>
      </c>
      <c r="L6328" s="7" t="n">
        <v>16</v>
      </c>
      <c r="M6328" s="8" t="n">
        <v>0.039999999</v>
      </c>
      <c r="N6328" s="7" t="n">
        <v>129.7899933</v>
      </c>
      <c r="O6328" s="12" t="n">
        <v>1</v>
      </c>
    </row>
    <row r="6329" customFormat="false" ht="15" hidden="false" customHeight="true" outlineLevel="0" collapsed="false">
      <c r="A6329" s="6" t="n">
        <v>28524</v>
      </c>
      <c r="B6329" s="6" t="s">
        <v>36</v>
      </c>
      <c r="C6329" s="6" t="s">
        <v>37</v>
      </c>
      <c r="D6329" s="6" t="s">
        <v>27</v>
      </c>
      <c r="E6329" s="6" t="s">
        <v>42</v>
      </c>
      <c r="F6329" s="6" t="s">
        <v>80</v>
      </c>
      <c r="G6329" s="6" t="s">
        <v>24</v>
      </c>
      <c r="H6329" s="6" t="n">
        <v>0</v>
      </c>
      <c r="I6329" s="7" t="n">
        <v>24.98999977</v>
      </c>
      <c r="J6329" s="6" t="n">
        <v>3</v>
      </c>
      <c r="K6329" s="7" t="n">
        <v>74.97000122</v>
      </c>
      <c r="L6329" s="7" t="n">
        <v>18.73999977</v>
      </c>
      <c r="M6329" s="8" t="n">
        <v>0.25</v>
      </c>
      <c r="N6329" s="7" t="n">
        <v>5.619999886</v>
      </c>
      <c r="O6329" s="9" t="n">
        <v>0</v>
      </c>
    </row>
    <row r="6330" customFormat="false" ht="15" hidden="false" customHeight="true" outlineLevel="0" collapsed="false">
      <c r="A6330" s="6" t="n">
        <v>44753</v>
      </c>
      <c r="B6330" s="6" t="s">
        <v>19</v>
      </c>
      <c r="C6330" s="6" t="s">
        <v>49</v>
      </c>
      <c r="D6330" s="6" t="s">
        <v>38</v>
      </c>
      <c r="E6330" s="6" t="s">
        <v>39</v>
      </c>
      <c r="F6330" s="6" t="s">
        <v>57</v>
      </c>
      <c r="G6330" s="6" t="s">
        <v>34</v>
      </c>
      <c r="H6330" s="6" t="n">
        <v>4</v>
      </c>
      <c r="I6330" s="7" t="n">
        <v>50</v>
      </c>
      <c r="J6330" s="6" t="n">
        <v>5</v>
      </c>
      <c r="K6330" s="7" t="n">
        <v>250</v>
      </c>
      <c r="L6330" s="7" t="n">
        <v>40</v>
      </c>
      <c r="M6330" s="8" t="n">
        <v>0.159999996</v>
      </c>
      <c r="N6330" s="7" t="n">
        <v>60.90000153</v>
      </c>
      <c r="O6330" s="9" t="n">
        <v>0</v>
      </c>
    </row>
    <row r="6331" customFormat="false" ht="15" hidden="false" customHeight="true" outlineLevel="0" collapsed="false">
      <c r="A6331" s="6" t="n">
        <v>10839</v>
      </c>
      <c r="B6331" s="6" t="s">
        <v>19</v>
      </c>
      <c r="C6331" s="6" t="s">
        <v>37</v>
      </c>
      <c r="D6331" s="6" t="s">
        <v>21</v>
      </c>
      <c r="E6331" s="6" t="s">
        <v>65</v>
      </c>
      <c r="F6331" s="6" t="s">
        <v>75</v>
      </c>
      <c r="G6331" s="6" t="s">
        <v>44</v>
      </c>
      <c r="H6331" s="6" t="n">
        <v>4</v>
      </c>
      <c r="I6331" s="7" t="n">
        <v>299.980011</v>
      </c>
      <c r="J6331" s="6" t="n">
        <v>1</v>
      </c>
      <c r="K6331" s="7" t="n">
        <v>299.980011</v>
      </c>
      <c r="L6331" s="7" t="n">
        <v>27</v>
      </c>
      <c r="M6331" s="8" t="n">
        <v>0.090000004</v>
      </c>
      <c r="N6331" s="7" t="n">
        <v>30.85000038</v>
      </c>
      <c r="O6331" s="12" t="n">
        <v>1</v>
      </c>
    </row>
    <row r="6332" customFormat="false" ht="15" hidden="false" customHeight="true" outlineLevel="0" collapsed="false">
      <c r="A6332" s="6" t="n">
        <v>13687</v>
      </c>
      <c r="B6332" s="6" t="s">
        <v>19</v>
      </c>
      <c r="C6332" s="6" t="s">
        <v>20</v>
      </c>
      <c r="D6332" s="6" t="s">
        <v>21</v>
      </c>
      <c r="E6332" s="6" t="s">
        <v>65</v>
      </c>
      <c r="F6332" s="6" t="s">
        <v>58</v>
      </c>
      <c r="G6332" s="6" t="s">
        <v>34</v>
      </c>
      <c r="H6332" s="6" t="n">
        <v>4</v>
      </c>
      <c r="I6332" s="7" t="n">
        <v>49.97999954</v>
      </c>
      <c r="J6332" s="6" t="n">
        <v>1</v>
      </c>
      <c r="K6332" s="7" t="n">
        <v>49.97999954</v>
      </c>
      <c r="L6332" s="7" t="n">
        <v>12.5</v>
      </c>
      <c r="M6332" s="8" t="n">
        <v>0.25</v>
      </c>
      <c r="N6332" s="7" t="n">
        <v>10.11999989</v>
      </c>
      <c r="O6332" s="9" t="n">
        <v>0</v>
      </c>
    </row>
    <row r="6333" customFormat="false" ht="15" hidden="false" customHeight="true" outlineLevel="0" collapsed="false">
      <c r="A6333" s="6" t="n">
        <v>25942</v>
      </c>
      <c r="B6333" s="6" t="s">
        <v>19</v>
      </c>
      <c r="C6333" s="6" t="s">
        <v>20</v>
      </c>
      <c r="D6333" s="6" t="s">
        <v>27</v>
      </c>
      <c r="E6333" s="6" t="s">
        <v>28</v>
      </c>
      <c r="F6333" s="6" t="s">
        <v>23</v>
      </c>
      <c r="G6333" s="6" t="s">
        <v>44</v>
      </c>
      <c r="H6333" s="6" t="n">
        <v>4</v>
      </c>
      <c r="I6333" s="7" t="n">
        <v>129.9900055</v>
      </c>
      <c r="J6333" s="6" t="n">
        <v>1</v>
      </c>
      <c r="K6333" s="7" t="n">
        <v>129.9900055</v>
      </c>
      <c r="L6333" s="7" t="n">
        <v>1.299999952</v>
      </c>
      <c r="M6333" s="8" t="n">
        <v>0.01</v>
      </c>
      <c r="N6333" s="7" t="n">
        <v>59.20000076</v>
      </c>
      <c r="O6333" s="9" t="n">
        <v>0</v>
      </c>
    </row>
    <row r="6334" customFormat="false" ht="15" hidden="false" customHeight="true" outlineLevel="0" collapsed="false">
      <c r="A6334" s="6" t="n">
        <v>23197</v>
      </c>
      <c r="B6334" s="6" t="s">
        <v>19</v>
      </c>
      <c r="C6334" s="6" t="s">
        <v>20</v>
      </c>
      <c r="D6334" s="6" t="s">
        <v>27</v>
      </c>
      <c r="E6334" s="6" t="s">
        <v>54</v>
      </c>
      <c r="F6334" s="6" t="s">
        <v>75</v>
      </c>
      <c r="G6334" s="6" t="s">
        <v>34</v>
      </c>
      <c r="H6334" s="6" t="n">
        <v>4</v>
      </c>
      <c r="I6334" s="7" t="n">
        <v>299.980011</v>
      </c>
      <c r="J6334" s="6" t="n">
        <v>1</v>
      </c>
      <c r="K6334" s="7" t="n">
        <v>299.980011</v>
      </c>
      <c r="L6334" s="7" t="n">
        <v>51</v>
      </c>
      <c r="M6334" s="8" t="n">
        <v>0.170000002</v>
      </c>
      <c r="N6334" s="7" t="n">
        <v>119.5100021</v>
      </c>
      <c r="O6334" s="9" t="n">
        <v>0</v>
      </c>
    </row>
    <row r="6335" customFormat="false" ht="15" hidden="false" customHeight="true" outlineLevel="0" collapsed="false">
      <c r="A6335" s="6" t="n">
        <v>57046</v>
      </c>
      <c r="B6335" s="6" t="s">
        <v>26</v>
      </c>
      <c r="C6335" s="6" t="s">
        <v>49</v>
      </c>
      <c r="D6335" s="6" t="s">
        <v>50</v>
      </c>
      <c r="E6335" s="6" t="s">
        <v>72</v>
      </c>
      <c r="F6335" s="6" t="s">
        <v>57</v>
      </c>
      <c r="G6335" s="6" t="s">
        <v>47</v>
      </c>
      <c r="H6335" s="6" t="n">
        <v>1</v>
      </c>
      <c r="I6335" s="7" t="n">
        <v>50</v>
      </c>
      <c r="J6335" s="6" t="n">
        <v>4</v>
      </c>
      <c r="K6335" s="7" t="n">
        <v>200</v>
      </c>
      <c r="L6335" s="7" t="n">
        <v>6</v>
      </c>
      <c r="M6335" s="8" t="n">
        <v>0.029999999</v>
      </c>
      <c r="N6335" s="7" t="n">
        <v>89.23999786</v>
      </c>
      <c r="O6335" s="12" t="n">
        <v>1</v>
      </c>
    </row>
    <row r="6336" customFormat="false" ht="15" hidden="false" customHeight="true" outlineLevel="0" collapsed="false">
      <c r="A6336" s="6" t="n">
        <v>69957</v>
      </c>
      <c r="B6336" s="6" t="s">
        <v>26</v>
      </c>
      <c r="C6336" s="6" t="s">
        <v>20</v>
      </c>
      <c r="D6336" s="6" t="s">
        <v>21</v>
      </c>
      <c r="E6336" s="6" t="s">
        <v>65</v>
      </c>
      <c r="F6336" s="6" t="s">
        <v>116</v>
      </c>
      <c r="G6336" s="6" t="s">
        <v>34</v>
      </c>
      <c r="H6336" s="6" t="n">
        <v>1</v>
      </c>
      <c r="I6336" s="7" t="n">
        <v>452.0400085</v>
      </c>
      <c r="J6336" s="6" t="n">
        <v>1</v>
      </c>
      <c r="K6336" s="7" t="n">
        <v>452.0400085</v>
      </c>
      <c r="L6336" s="7" t="n">
        <v>113.0100021</v>
      </c>
      <c r="M6336" s="8" t="n">
        <v>0.25</v>
      </c>
      <c r="N6336" s="7" t="n">
        <v>50.84999847</v>
      </c>
      <c r="O6336" s="12" t="n">
        <v>1</v>
      </c>
    </row>
    <row r="6337" customFormat="false" ht="15" hidden="false" customHeight="true" outlineLevel="0" collapsed="false">
      <c r="A6337" s="6" t="n">
        <v>61920</v>
      </c>
      <c r="B6337" s="6" t="s">
        <v>36</v>
      </c>
      <c r="C6337" s="6" t="s">
        <v>20</v>
      </c>
      <c r="D6337" s="6" t="s">
        <v>21</v>
      </c>
      <c r="E6337" s="6" t="s">
        <v>65</v>
      </c>
      <c r="F6337" s="6" t="s">
        <v>23</v>
      </c>
      <c r="G6337" s="6" t="s">
        <v>34</v>
      </c>
      <c r="H6337" s="6" t="n">
        <v>0</v>
      </c>
      <c r="I6337" s="7" t="n">
        <v>129.9900055</v>
      </c>
      <c r="J6337" s="6" t="n">
        <v>1</v>
      </c>
      <c r="K6337" s="7" t="n">
        <v>129.9900055</v>
      </c>
      <c r="L6337" s="7" t="n">
        <v>16.89999962</v>
      </c>
      <c r="M6337" s="8" t="n">
        <v>0.129999995</v>
      </c>
      <c r="N6337" s="7" t="n">
        <v>50.88999939</v>
      </c>
      <c r="O6337" s="12" t="n">
        <v>1</v>
      </c>
    </row>
    <row r="6338" customFormat="false" ht="15" hidden="false" customHeight="true" outlineLevel="0" collapsed="false">
      <c r="A6338" s="6" t="n">
        <v>48213</v>
      </c>
      <c r="B6338" s="6" t="s">
        <v>19</v>
      </c>
      <c r="C6338" s="6" t="s">
        <v>20</v>
      </c>
      <c r="D6338" s="6" t="s">
        <v>38</v>
      </c>
      <c r="E6338" s="6" t="s">
        <v>39</v>
      </c>
      <c r="F6338" s="6" t="s">
        <v>57</v>
      </c>
      <c r="G6338" s="6" t="s">
        <v>47</v>
      </c>
      <c r="H6338" s="6" t="n">
        <v>4</v>
      </c>
      <c r="I6338" s="7" t="n">
        <v>50</v>
      </c>
      <c r="J6338" s="6" t="n">
        <v>2</v>
      </c>
      <c r="K6338" s="7" t="n">
        <v>100</v>
      </c>
      <c r="L6338" s="7" t="n">
        <v>25</v>
      </c>
      <c r="M6338" s="8" t="n">
        <v>0.25</v>
      </c>
      <c r="N6338" s="7" t="n">
        <v>18.75</v>
      </c>
      <c r="O6338" s="9" t="n">
        <v>0</v>
      </c>
    </row>
    <row r="6339" customFormat="false" ht="15" hidden="false" customHeight="true" outlineLevel="0" collapsed="false">
      <c r="A6339" s="6" t="n">
        <v>16005</v>
      </c>
      <c r="B6339" s="6" t="s">
        <v>19</v>
      </c>
      <c r="C6339" s="6" t="s">
        <v>49</v>
      </c>
      <c r="D6339" s="6" t="s">
        <v>21</v>
      </c>
      <c r="E6339" s="6" t="s">
        <v>65</v>
      </c>
      <c r="F6339" s="6" t="s">
        <v>57</v>
      </c>
      <c r="G6339" s="6" t="s">
        <v>24</v>
      </c>
      <c r="H6339" s="6" t="n">
        <v>4</v>
      </c>
      <c r="I6339" s="7" t="n">
        <v>50</v>
      </c>
      <c r="J6339" s="6" t="n">
        <v>5</v>
      </c>
      <c r="K6339" s="7" t="n">
        <v>250</v>
      </c>
      <c r="L6339" s="7" t="n">
        <v>25</v>
      </c>
      <c r="M6339" s="8" t="n">
        <v>0.100000001</v>
      </c>
      <c r="N6339" s="7" t="n">
        <v>70.43000031</v>
      </c>
      <c r="O6339" s="12" t="n">
        <v>1</v>
      </c>
    </row>
    <row r="6340" customFormat="false" ht="15" hidden="false" customHeight="true" outlineLevel="0" collapsed="false">
      <c r="A6340" s="6" t="n">
        <v>73208</v>
      </c>
      <c r="B6340" s="6" t="s">
        <v>19</v>
      </c>
      <c r="C6340" s="6" t="s">
        <v>20</v>
      </c>
      <c r="D6340" s="6" t="s">
        <v>27</v>
      </c>
      <c r="E6340" s="6" t="s">
        <v>42</v>
      </c>
      <c r="F6340" s="6" t="s">
        <v>85</v>
      </c>
      <c r="G6340" s="6" t="s">
        <v>24</v>
      </c>
      <c r="H6340" s="6" t="n">
        <v>4</v>
      </c>
      <c r="I6340" s="7" t="n">
        <v>327.75</v>
      </c>
      <c r="J6340" s="6" t="n">
        <v>1</v>
      </c>
      <c r="K6340" s="7" t="n">
        <v>327.75</v>
      </c>
      <c r="L6340" s="7" t="n">
        <v>52.43999863</v>
      </c>
      <c r="M6340" s="8" t="n">
        <v>0.159999996</v>
      </c>
      <c r="N6340" s="7" t="n">
        <v>27.53000069</v>
      </c>
      <c r="O6340" s="9" t="n">
        <v>0</v>
      </c>
    </row>
    <row r="6341" customFormat="false" ht="15" hidden="false" customHeight="true" outlineLevel="0" collapsed="false">
      <c r="A6341" s="6" t="n">
        <v>53577</v>
      </c>
      <c r="B6341" s="6" t="s">
        <v>19</v>
      </c>
      <c r="C6341" s="6" t="s">
        <v>20</v>
      </c>
      <c r="D6341" s="6" t="s">
        <v>50</v>
      </c>
      <c r="E6341" s="6" t="s">
        <v>51</v>
      </c>
      <c r="F6341" s="6" t="s">
        <v>73</v>
      </c>
      <c r="G6341" s="6" t="s">
        <v>34</v>
      </c>
      <c r="H6341" s="6" t="n">
        <v>4</v>
      </c>
      <c r="I6341" s="7" t="n">
        <v>39.99000168</v>
      </c>
      <c r="J6341" s="6" t="n">
        <v>5</v>
      </c>
      <c r="K6341" s="7" t="n">
        <v>199.9499969</v>
      </c>
      <c r="L6341" s="7" t="n">
        <v>31.98999977</v>
      </c>
      <c r="M6341" s="8" t="n">
        <v>0.159999996</v>
      </c>
      <c r="N6341" s="7" t="n">
        <v>83.98000336</v>
      </c>
      <c r="O6341" s="9" t="n">
        <v>0</v>
      </c>
    </row>
    <row r="6342" customFormat="false" ht="15" hidden="false" customHeight="true" outlineLevel="0" collapsed="false">
      <c r="A6342" s="6" t="n">
        <v>35436</v>
      </c>
      <c r="B6342" s="6" t="s">
        <v>19</v>
      </c>
      <c r="C6342" s="6" t="s">
        <v>37</v>
      </c>
      <c r="D6342" s="6" t="s">
        <v>31</v>
      </c>
      <c r="E6342" s="6" t="s">
        <v>32</v>
      </c>
      <c r="F6342" s="6" t="s">
        <v>40</v>
      </c>
      <c r="G6342" s="6" t="s">
        <v>34</v>
      </c>
      <c r="H6342" s="6" t="n">
        <v>4</v>
      </c>
      <c r="I6342" s="7" t="n">
        <v>399.980011</v>
      </c>
      <c r="J6342" s="6" t="n">
        <v>1</v>
      </c>
      <c r="K6342" s="7" t="n">
        <v>399.980011</v>
      </c>
      <c r="L6342" s="7" t="n">
        <v>52</v>
      </c>
      <c r="M6342" s="8" t="n">
        <v>0.129999995</v>
      </c>
      <c r="N6342" s="7" t="n">
        <v>60.90000153</v>
      </c>
      <c r="O6342" s="9" t="n">
        <v>0</v>
      </c>
    </row>
    <row r="6343" customFormat="false" ht="15" hidden="false" customHeight="true" outlineLevel="0" collapsed="false">
      <c r="A6343" s="6" t="n">
        <v>20475</v>
      </c>
      <c r="B6343" s="6" t="s">
        <v>46</v>
      </c>
      <c r="C6343" s="6" t="s">
        <v>37</v>
      </c>
      <c r="D6343" s="6" t="s">
        <v>27</v>
      </c>
      <c r="E6343" s="6" t="s">
        <v>28</v>
      </c>
      <c r="F6343" s="6" t="s">
        <v>23</v>
      </c>
      <c r="G6343" s="6" t="s">
        <v>34</v>
      </c>
      <c r="H6343" s="6" t="n">
        <v>2</v>
      </c>
      <c r="I6343" s="7" t="n">
        <v>129.9900055</v>
      </c>
      <c r="J6343" s="6" t="n">
        <v>1</v>
      </c>
      <c r="K6343" s="7" t="n">
        <v>129.9900055</v>
      </c>
      <c r="L6343" s="7" t="n">
        <v>3.900000095</v>
      </c>
      <c r="M6343" s="8" t="n">
        <v>0.029999999</v>
      </c>
      <c r="N6343" s="7" t="n">
        <v>45.77000046</v>
      </c>
      <c r="O6343" s="12" t="n">
        <v>1</v>
      </c>
    </row>
    <row r="6344" customFormat="false" ht="15" hidden="false" customHeight="true" outlineLevel="0" collapsed="false">
      <c r="A6344" s="6" t="n">
        <v>57625</v>
      </c>
      <c r="B6344" s="6" t="s">
        <v>26</v>
      </c>
      <c r="C6344" s="6" t="s">
        <v>20</v>
      </c>
      <c r="D6344" s="6" t="s">
        <v>50</v>
      </c>
      <c r="E6344" s="6" t="s">
        <v>51</v>
      </c>
      <c r="F6344" s="6" t="s">
        <v>58</v>
      </c>
      <c r="G6344" s="6" t="s">
        <v>44</v>
      </c>
      <c r="H6344" s="6" t="n">
        <v>1</v>
      </c>
      <c r="I6344" s="7" t="n">
        <v>49.97999954</v>
      </c>
      <c r="J6344" s="6" t="n">
        <v>1</v>
      </c>
      <c r="K6344" s="7" t="n">
        <v>49.97999954</v>
      </c>
      <c r="L6344" s="7" t="n">
        <v>8.5</v>
      </c>
      <c r="M6344" s="8" t="n">
        <v>0.170000002</v>
      </c>
      <c r="N6344" s="7" t="n">
        <v>1.039999962</v>
      </c>
      <c r="O6344" s="12" t="n">
        <v>1</v>
      </c>
    </row>
    <row r="6345" customFormat="false" ht="15" hidden="false" customHeight="true" outlineLevel="0" collapsed="false">
      <c r="A6345" s="6" t="n">
        <v>44544</v>
      </c>
      <c r="B6345" s="6" t="s">
        <v>19</v>
      </c>
      <c r="C6345" s="6" t="s">
        <v>20</v>
      </c>
      <c r="D6345" s="6" t="s">
        <v>38</v>
      </c>
      <c r="E6345" s="6" t="s">
        <v>92</v>
      </c>
      <c r="F6345" s="6" t="s">
        <v>71</v>
      </c>
      <c r="G6345" s="6" t="s">
        <v>44</v>
      </c>
      <c r="H6345" s="6" t="n">
        <v>4</v>
      </c>
      <c r="I6345" s="7" t="n">
        <v>199.9900055</v>
      </c>
      <c r="J6345" s="6" t="n">
        <v>1</v>
      </c>
      <c r="K6345" s="7" t="n">
        <v>199.9900055</v>
      </c>
      <c r="L6345" s="7" t="n">
        <v>8</v>
      </c>
      <c r="M6345" s="8" t="n">
        <v>0.039999999</v>
      </c>
      <c r="N6345" s="7" t="n">
        <v>82.55999756</v>
      </c>
      <c r="O6345" s="12" t="n">
        <v>1</v>
      </c>
    </row>
    <row r="6346" customFormat="false" ht="15" hidden="false" customHeight="true" outlineLevel="0" collapsed="false">
      <c r="A6346" s="6" t="n">
        <v>17846</v>
      </c>
      <c r="B6346" s="6" t="s">
        <v>19</v>
      </c>
      <c r="C6346" s="6" t="s">
        <v>20</v>
      </c>
      <c r="D6346" s="6" t="s">
        <v>21</v>
      </c>
      <c r="E6346" s="6" t="s">
        <v>65</v>
      </c>
      <c r="F6346" s="6" t="s">
        <v>23</v>
      </c>
      <c r="G6346" s="6" t="s">
        <v>24</v>
      </c>
      <c r="H6346" s="6" t="n">
        <v>4</v>
      </c>
      <c r="I6346" s="7" t="n">
        <v>129.9900055</v>
      </c>
      <c r="J6346" s="6" t="n">
        <v>1</v>
      </c>
      <c r="K6346" s="7" t="n">
        <v>129.9900055</v>
      </c>
      <c r="L6346" s="7" t="n">
        <v>15.60000038</v>
      </c>
      <c r="M6346" s="8" t="n">
        <v>0.119999997</v>
      </c>
      <c r="N6346" s="7" t="n">
        <v>56.04999924</v>
      </c>
      <c r="O6346" s="9" t="n">
        <v>0</v>
      </c>
    </row>
    <row r="6347" customFormat="false" ht="15" hidden="false" customHeight="true" outlineLevel="0" collapsed="false">
      <c r="A6347" s="6" t="n">
        <v>61222</v>
      </c>
      <c r="B6347" s="6" t="s">
        <v>46</v>
      </c>
      <c r="C6347" s="6" t="s">
        <v>20</v>
      </c>
      <c r="D6347" s="6" t="s">
        <v>50</v>
      </c>
      <c r="E6347" s="6" t="s">
        <v>51</v>
      </c>
      <c r="F6347" s="6" t="s">
        <v>75</v>
      </c>
      <c r="G6347" s="6" t="s">
        <v>24</v>
      </c>
      <c r="H6347" s="6" t="n">
        <v>2</v>
      </c>
      <c r="I6347" s="7" t="n">
        <v>299.980011</v>
      </c>
      <c r="J6347" s="6" t="n">
        <v>1</v>
      </c>
      <c r="K6347" s="7" t="n">
        <v>299.980011</v>
      </c>
      <c r="L6347" s="7" t="n">
        <v>51</v>
      </c>
      <c r="M6347" s="8" t="n">
        <v>0.170000002</v>
      </c>
      <c r="N6347" s="7" t="n">
        <v>-129.4700012</v>
      </c>
      <c r="O6347" s="12" t="n">
        <v>1</v>
      </c>
    </row>
    <row r="6348" customFormat="false" ht="15" hidden="false" customHeight="true" outlineLevel="0" collapsed="false">
      <c r="A6348" s="6" t="n">
        <v>34239</v>
      </c>
      <c r="B6348" s="6" t="s">
        <v>19</v>
      </c>
      <c r="C6348" s="6" t="s">
        <v>49</v>
      </c>
      <c r="D6348" s="6" t="s">
        <v>31</v>
      </c>
      <c r="E6348" s="6" t="s">
        <v>62</v>
      </c>
      <c r="F6348" s="6" t="s">
        <v>58</v>
      </c>
      <c r="G6348" s="6" t="s">
        <v>34</v>
      </c>
      <c r="H6348" s="6" t="n">
        <v>4</v>
      </c>
      <c r="I6348" s="7" t="n">
        <v>49.97999954</v>
      </c>
      <c r="J6348" s="6" t="n">
        <v>2</v>
      </c>
      <c r="K6348" s="7" t="n">
        <v>99.95999908</v>
      </c>
      <c r="L6348" s="7" t="n">
        <v>5.5</v>
      </c>
      <c r="M6348" s="8" t="n">
        <v>0.059999999</v>
      </c>
      <c r="N6348" s="7" t="n">
        <v>45.34000015</v>
      </c>
      <c r="O6348" s="12" t="n">
        <v>1</v>
      </c>
    </row>
    <row r="6349" customFormat="false" ht="15" hidden="false" customHeight="true" outlineLevel="0" collapsed="false">
      <c r="A6349" s="6" t="n">
        <v>31931</v>
      </c>
      <c r="B6349" s="6" t="s">
        <v>19</v>
      </c>
      <c r="C6349" s="6" t="s">
        <v>20</v>
      </c>
      <c r="D6349" s="6" t="s">
        <v>31</v>
      </c>
      <c r="E6349" s="6" t="s">
        <v>86</v>
      </c>
      <c r="F6349" s="6" t="s">
        <v>29</v>
      </c>
      <c r="G6349" s="6" t="s">
        <v>47</v>
      </c>
      <c r="H6349" s="6" t="n">
        <v>4</v>
      </c>
      <c r="I6349" s="7" t="n">
        <v>99.98999786</v>
      </c>
      <c r="J6349" s="6" t="n">
        <v>2</v>
      </c>
      <c r="K6349" s="7" t="n">
        <v>199.9799957</v>
      </c>
      <c r="L6349" s="7" t="n">
        <v>6</v>
      </c>
      <c r="M6349" s="8" t="n">
        <v>0.029999999</v>
      </c>
      <c r="N6349" s="7" t="n">
        <v>89.23000336</v>
      </c>
      <c r="O6349" s="9" t="n">
        <v>0</v>
      </c>
    </row>
    <row r="6350" customFormat="false" ht="15" hidden="false" customHeight="true" outlineLevel="0" collapsed="false">
      <c r="A6350" s="6" t="n">
        <v>61427</v>
      </c>
      <c r="B6350" s="6" t="s">
        <v>19</v>
      </c>
      <c r="C6350" s="6" t="s">
        <v>20</v>
      </c>
      <c r="D6350" s="6" t="s">
        <v>50</v>
      </c>
      <c r="E6350" s="6" t="s">
        <v>63</v>
      </c>
      <c r="F6350" s="6" t="s">
        <v>58</v>
      </c>
      <c r="G6350" s="6" t="s">
        <v>34</v>
      </c>
      <c r="H6350" s="6" t="n">
        <v>4</v>
      </c>
      <c r="I6350" s="7" t="n">
        <v>49.97999954</v>
      </c>
      <c r="J6350" s="6" t="n">
        <v>2</v>
      </c>
      <c r="K6350" s="7" t="n">
        <v>99.95999908</v>
      </c>
      <c r="L6350" s="7" t="n">
        <v>14.98999977</v>
      </c>
      <c r="M6350" s="8" t="n">
        <v>0.150000006</v>
      </c>
      <c r="N6350" s="7" t="n">
        <v>-59.47999954</v>
      </c>
      <c r="O6350" s="9" t="n">
        <v>0</v>
      </c>
    </row>
    <row r="6351" customFormat="false" ht="15" hidden="false" customHeight="true" outlineLevel="0" collapsed="false">
      <c r="A6351" s="6" t="n">
        <v>7831</v>
      </c>
      <c r="B6351" s="6" t="s">
        <v>26</v>
      </c>
      <c r="C6351" s="6" t="s">
        <v>20</v>
      </c>
      <c r="D6351" s="6" t="s">
        <v>50</v>
      </c>
      <c r="E6351" s="6" t="s">
        <v>51</v>
      </c>
      <c r="F6351" s="6" t="s">
        <v>75</v>
      </c>
      <c r="G6351" s="6" t="s">
        <v>24</v>
      </c>
      <c r="H6351" s="6" t="n">
        <v>1</v>
      </c>
      <c r="I6351" s="7" t="n">
        <v>299.980011</v>
      </c>
      <c r="J6351" s="6" t="n">
        <v>1</v>
      </c>
      <c r="K6351" s="7" t="n">
        <v>299.980011</v>
      </c>
      <c r="L6351" s="7" t="n">
        <v>16.5</v>
      </c>
      <c r="M6351" s="8" t="n">
        <v>0.059999999</v>
      </c>
      <c r="N6351" s="7" t="n">
        <v>-467.7399902</v>
      </c>
      <c r="O6351" s="12" t="n">
        <v>1</v>
      </c>
    </row>
    <row r="6352" customFormat="false" ht="15" hidden="false" customHeight="true" outlineLevel="0" collapsed="false">
      <c r="A6352" s="6" t="n">
        <v>48173</v>
      </c>
      <c r="B6352" s="6" t="s">
        <v>19</v>
      </c>
      <c r="C6352" s="6" t="s">
        <v>37</v>
      </c>
      <c r="D6352" s="6" t="s">
        <v>27</v>
      </c>
      <c r="E6352" s="6" t="s">
        <v>79</v>
      </c>
      <c r="F6352" s="6" t="s">
        <v>75</v>
      </c>
      <c r="G6352" s="6" t="s">
        <v>24</v>
      </c>
      <c r="H6352" s="6" t="n">
        <v>4</v>
      </c>
      <c r="I6352" s="7" t="n">
        <v>299.980011</v>
      </c>
      <c r="J6352" s="6" t="n">
        <v>1</v>
      </c>
      <c r="K6352" s="7" t="n">
        <v>299.980011</v>
      </c>
      <c r="L6352" s="7" t="n">
        <v>6</v>
      </c>
      <c r="M6352" s="8" t="n">
        <v>0.02</v>
      </c>
      <c r="N6352" s="7" t="n">
        <v>82.30999756</v>
      </c>
      <c r="O6352" s="9" t="n">
        <v>0</v>
      </c>
    </row>
    <row r="6353" customFormat="false" ht="15" hidden="false" customHeight="true" outlineLevel="0" collapsed="false">
      <c r="A6353" s="6" t="n">
        <v>18806</v>
      </c>
      <c r="B6353" s="6" t="s">
        <v>19</v>
      </c>
      <c r="C6353" s="6" t="s">
        <v>49</v>
      </c>
      <c r="D6353" s="6" t="s">
        <v>21</v>
      </c>
      <c r="E6353" s="6" t="s">
        <v>65</v>
      </c>
      <c r="F6353" s="6" t="s">
        <v>23</v>
      </c>
      <c r="G6353" s="6" t="s">
        <v>24</v>
      </c>
      <c r="H6353" s="6" t="n">
        <v>4</v>
      </c>
      <c r="I6353" s="7" t="n">
        <v>129.9900055</v>
      </c>
      <c r="J6353" s="6" t="n">
        <v>1</v>
      </c>
      <c r="K6353" s="7" t="n">
        <v>129.9900055</v>
      </c>
      <c r="L6353" s="7" t="n">
        <v>5.199999809</v>
      </c>
      <c r="M6353" s="8" t="n">
        <v>0.039999999</v>
      </c>
      <c r="N6353" s="7" t="n">
        <v>37.43999863</v>
      </c>
      <c r="O6353" s="9" t="n">
        <v>0</v>
      </c>
    </row>
    <row r="6354" customFormat="false" ht="15" hidden="false" customHeight="true" outlineLevel="0" collapsed="false">
      <c r="A6354" s="6" t="n">
        <v>33073</v>
      </c>
      <c r="B6354" s="6" t="s">
        <v>46</v>
      </c>
      <c r="C6354" s="6" t="s">
        <v>49</v>
      </c>
      <c r="D6354" s="6" t="s">
        <v>31</v>
      </c>
      <c r="E6354" s="6" t="s">
        <v>32</v>
      </c>
      <c r="F6354" s="6" t="s">
        <v>33</v>
      </c>
      <c r="G6354" s="6" t="s">
        <v>34</v>
      </c>
      <c r="H6354" s="6" t="n">
        <v>2</v>
      </c>
      <c r="I6354" s="7" t="n">
        <v>59.99000168</v>
      </c>
      <c r="J6354" s="6" t="n">
        <v>2</v>
      </c>
      <c r="K6354" s="7" t="n">
        <v>119.9800034</v>
      </c>
      <c r="L6354" s="7" t="n">
        <v>4.800000191</v>
      </c>
      <c r="M6354" s="8" t="n">
        <v>0.039999999</v>
      </c>
      <c r="N6354" s="7" t="n">
        <v>42.61999893</v>
      </c>
      <c r="O6354" s="12" t="n">
        <v>1</v>
      </c>
    </row>
    <row r="6355" customFormat="false" ht="15" hidden="false" customHeight="true" outlineLevel="0" collapsed="false">
      <c r="A6355" s="6" t="n">
        <v>43641</v>
      </c>
      <c r="B6355" s="6" t="s">
        <v>19</v>
      </c>
      <c r="C6355" s="6" t="s">
        <v>49</v>
      </c>
      <c r="D6355" s="6" t="s">
        <v>27</v>
      </c>
      <c r="E6355" s="6" t="s">
        <v>79</v>
      </c>
      <c r="F6355" s="6" t="s">
        <v>90</v>
      </c>
      <c r="G6355" s="6" t="s">
        <v>47</v>
      </c>
      <c r="H6355" s="6" t="n">
        <v>4</v>
      </c>
      <c r="I6355" s="7" t="n">
        <v>44.99000168</v>
      </c>
      <c r="J6355" s="6" t="n">
        <v>2</v>
      </c>
      <c r="K6355" s="7" t="n">
        <v>89.98000336</v>
      </c>
      <c r="L6355" s="7" t="n">
        <v>22.5</v>
      </c>
      <c r="M6355" s="8" t="n">
        <v>0.25</v>
      </c>
      <c r="N6355" s="7" t="n">
        <v>18.55999947</v>
      </c>
      <c r="O6355" s="9" t="n">
        <v>0</v>
      </c>
    </row>
    <row r="6356" customFormat="false" ht="15" hidden="false" customHeight="true" outlineLevel="0" collapsed="false">
      <c r="A6356" s="6" t="n">
        <v>61344</v>
      </c>
      <c r="B6356" s="6" t="s">
        <v>46</v>
      </c>
      <c r="C6356" s="6" t="s">
        <v>20</v>
      </c>
      <c r="D6356" s="6" t="s">
        <v>50</v>
      </c>
      <c r="E6356" s="6" t="s">
        <v>63</v>
      </c>
      <c r="F6356" s="6" t="s">
        <v>23</v>
      </c>
      <c r="G6356" s="6" t="s">
        <v>34</v>
      </c>
      <c r="H6356" s="6" t="n">
        <v>2</v>
      </c>
      <c r="I6356" s="7" t="n">
        <v>129.9900055</v>
      </c>
      <c r="J6356" s="6" t="n">
        <v>1</v>
      </c>
      <c r="K6356" s="7" t="n">
        <v>129.9900055</v>
      </c>
      <c r="L6356" s="7" t="n">
        <v>13</v>
      </c>
      <c r="M6356" s="8" t="n">
        <v>0.100000001</v>
      </c>
      <c r="N6356" s="7" t="n">
        <v>39.54000092</v>
      </c>
      <c r="O6356" s="12" t="n">
        <v>1</v>
      </c>
    </row>
    <row r="6357" customFormat="false" ht="15" hidden="false" customHeight="true" outlineLevel="0" collapsed="false">
      <c r="A6357" s="6" t="n">
        <v>52348</v>
      </c>
      <c r="B6357" s="6" t="s">
        <v>19</v>
      </c>
      <c r="C6357" s="6" t="s">
        <v>20</v>
      </c>
      <c r="D6357" s="6" t="s">
        <v>50</v>
      </c>
      <c r="E6357" s="6" t="s">
        <v>51</v>
      </c>
      <c r="F6357" s="6" t="s">
        <v>57</v>
      </c>
      <c r="G6357" s="6" t="s">
        <v>34</v>
      </c>
      <c r="H6357" s="6" t="n">
        <v>4</v>
      </c>
      <c r="I6357" s="7" t="n">
        <v>50</v>
      </c>
      <c r="J6357" s="6" t="n">
        <v>3</v>
      </c>
      <c r="K6357" s="7" t="n">
        <v>150</v>
      </c>
      <c r="L6357" s="7" t="n">
        <v>19.5</v>
      </c>
      <c r="M6357" s="8" t="n">
        <v>0.129999995</v>
      </c>
      <c r="N6357" s="7" t="n">
        <v>9.789999962</v>
      </c>
      <c r="O6357" s="9" t="n">
        <v>0</v>
      </c>
    </row>
    <row r="6358" customFormat="false" ht="15" hidden="false" customHeight="true" outlineLevel="0" collapsed="false">
      <c r="A6358" s="6" t="n">
        <v>40545</v>
      </c>
      <c r="B6358" s="6" t="s">
        <v>19</v>
      </c>
      <c r="C6358" s="6" t="s">
        <v>20</v>
      </c>
      <c r="D6358" s="6" t="s">
        <v>31</v>
      </c>
      <c r="E6358" s="6" t="s">
        <v>32</v>
      </c>
      <c r="F6358" s="6" t="s">
        <v>71</v>
      </c>
      <c r="G6358" s="6" t="s">
        <v>34</v>
      </c>
      <c r="H6358" s="6" t="n">
        <v>4</v>
      </c>
      <c r="I6358" s="7" t="n">
        <v>199.9900055</v>
      </c>
      <c r="J6358" s="6" t="n">
        <v>1</v>
      </c>
      <c r="K6358" s="7" t="n">
        <v>199.9900055</v>
      </c>
      <c r="L6358" s="7" t="n">
        <v>0</v>
      </c>
      <c r="M6358" s="8" t="n">
        <v>0</v>
      </c>
      <c r="N6358" s="7" t="n">
        <v>-10</v>
      </c>
      <c r="O6358" s="12" t="n">
        <v>1</v>
      </c>
    </row>
    <row r="6359" customFormat="false" ht="15" hidden="false" customHeight="true" outlineLevel="0" collapsed="false">
      <c r="A6359" s="6" t="n">
        <v>66577</v>
      </c>
      <c r="B6359" s="6" t="s">
        <v>19</v>
      </c>
      <c r="C6359" s="6" t="s">
        <v>37</v>
      </c>
      <c r="D6359" s="6" t="s">
        <v>21</v>
      </c>
      <c r="E6359" s="6" t="s">
        <v>64</v>
      </c>
      <c r="F6359" s="6" t="s">
        <v>57</v>
      </c>
      <c r="G6359" s="6" t="s">
        <v>24</v>
      </c>
      <c r="H6359" s="6" t="n">
        <v>4</v>
      </c>
      <c r="I6359" s="7" t="n">
        <v>50</v>
      </c>
      <c r="J6359" s="6" t="n">
        <v>4</v>
      </c>
      <c r="K6359" s="7" t="n">
        <v>200</v>
      </c>
      <c r="L6359" s="7" t="n">
        <v>0</v>
      </c>
      <c r="M6359" s="8" t="n">
        <v>0</v>
      </c>
      <c r="N6359" s="7" t="n">
        <v>62.59999847</v>
      </c>
      <c r="O6359" s="9" t="n">
        <v>0</v>
      </c>
    </row>
    <row r="6360" customFormat="false" ht="15" hidden="false" customHeight="true" outlineLevel="0" collapsed="false">
      <c r="A6360" s="6" t="n">
        <v>4568</v>
      </c>
      <c r="B6360" s="6" t="s">
        <v>19</v>
      </c>
      <c r="C6360" s="6" t="s">
        <v>37</v>
      </c>
      <c r="D6360" s="6" t="s">
        <v>50</v>
      </c>
      <c r="E6360" s="6" t="s">
        <v>72</v>
      </c>
      <c r="F6360" s="6" t="s">
        <v>33</v>
      </c>
      <c r="G6360" s="6" t="s">
        <v>34</v>
      </c>
      <c r="H6360" s="6" t="n">
        <v>4</v>
      </c>
      <c r="I6360" s="7" t="n">
        <v>59.99000168</v>
      </c>
      <c r="J6360" s="6" t="n">
        <v>5</v>
      </c>
      <c r="K6360" s="7" t="n">
        <v>299.9500122</v>
      </c>
      <c r="L6360" s="7" t="n">
        <v>0</v>
      </c>
      <c r="M6360" s="8" t="n">
        <v>0</v>
      </c>
      <c r="N6360" s="7" t="n">
        <v>137.9799957</v>
      </c>
      <c r="O6360" s="9" t="n">
        <v>0</v>
      </c>
    </row>
    <row r="6361" customFormat="false" ht="15" hidden="false" customHeight="true" outlineLevel="0" collapsed="false">
      <c r="A6361" s="6" t="n">
        <v>42783</v>
      </c>
      <c r="B6361" s="6" t="s">
        <v>19</v>
      </c>
      <c r="C6361" s="6" t="s">
        <v>20</v>
      </c>
      <c r="D6361" s="6" t="s">
        <v>21</v>
      </c>
      <c r="E6361" s="6" t="s">
        <v>66</v>
      </c>
      <c r="F6361" s="6" t="s">
        <v>23</v>
      </c>
      <c r="G6361" s="6" t="s">
        <v>34</v>
      </c>
      <c r="H6361" s="6" t="n">
        <v>4</v>
      </c>
      <c r="I6361" s="7" t="n">
        <v>129.9900055</v>
      </c>
      <c r="J6361" s="6" t="n">
        <v>1</v>
      </c>
      <c r="K6361" s="7" t="n">
        <v>129.9900055</v>
      </c>
      <c r="L6361" s="7" t="n">
        <v>1.299999952</v>
      </c>
      <c r="M6361" s="8" t="n">
        <v>0.01</v>
      </c>
      <c r="N6361" s="7" t="n">
        <v>43.75</v>
      </c>
      <c r="O6361" s="9" t="n">
        <v>0</v>
      </c>
    </row>
    <row r="6362" customFormat="false" ht="15" hidden="false" customHeight="true" outlineLevel="0" collapsed="false">
      <c r="A6362" s="6" t="n">
        <v>29229</v>
      </c>
      <c r="B6362" s="6" t="s">
        <v>19</v>
      </c>
      <c r="C6362" s="6" t="s">
        <v>20</v>
      </c>
      <c r="D6362" s="6" t="s">
        <v>27</v>
      </c>
      <c r="E6362" s="6" t="s">
        <v>42</v>
      </c>
      <c r="F6362" s="6" t="s">
        <v>33</v>
      </c>
      <c r="G6362" s="6" t="s">
        <v>44</v>
      </c>
      <c r="H6362" s="6" t="n">
        <v>4</v>
      </c>
      <c r="I6362" s="7" t="n">
        <v>59.99000168</v>
      </c>
      <c r="J6362" s="6" t="n">
        <v>2</v>
      </c>
      <c r="K6362" s="7" t="n">
        <v>119.9800034</v>
      </c>
      <c r="L6362" s="7" t="n">
        <v>15.60000038</v>
      </c>
      <c r="M6362" s="8" t="n">
        <v>0.129999995</v>
      </c>
      <c r="N6362" s="7" t="n">
        <v>11.80000019</v>
      </c>
      <c r="O6362" s="12" t="n">
        <v>1</v>
      </c>
    </row>
    <row r="6363" customFormat="false" ht="15" hidden="false" customHeight="true" outlineLevel="0" collapsed="false">
      <c r="A6363" s="6" t="n">
        <v>23017</v>
      </c>
      <c r="B6363" s="6" t="s">
        <v>26</v>
      </c>
      <c r="C6363" s="6" t="s">
        <v>49</v>
      </c>
      <c r="D6363" s="6" t="s">
        <v>27</v>
      </c>
      <c r="E6363" s="6" t="s">
        <v>28</v>
      </c>
      <c r="F6363" s="6" t="s">
        <v>73</v>
      </c>
      <c r="G6363" s="6" t="s">
        <v>44</v>
      </c>
      <c r="H6363" s="6" t="n">
        <v>1</v>
      </c>
      <c r="I6363" s="7" t="n">
        <v>39.99000168</v>
      </c>
      <c r="J6363" s="6" t="n">
        <v>4</v>
      </c>
      <c r="K6363" s="7" t="n">
        <v>159.9600067</v>
      </c>
      <c r="L6363" s="7" t="n">
        <v>6.400000095</v>
      </c>
      <c r="M6363" s="8" t="n">
        <v>0.039999999</v>
      </c>
      <c r="N6363" s="7" t="n">
        <v>44.52999878</v>
      </c>
      <c r="O6363" s="12" t="n">
        <v>1</v>
      </c>
    </row>
    <row r="6364" customFormat="false" ht="15" hidden="false" customHeight="true" outlineLevel="0" collapsed="false">
      <c r="A6364" s="6" t="n">
        <v>55689</v>
      </c>
      <c r="B6364" s="6" t="s">
        <v>19</v>
      </c>
      <c r="C6364" s="6" t="s">
        <v>20</v>
      </c>
      <c r="D6364" s="6" t="s">
        <v>50</v>
      </c>
      <c r="E6364" s="6" t="s">
        <v>51</v>
      </c>
      <c r="F6364" s="6" t="s">
        <v>23</v>
      </c>
      <c r="G6364" s="6" t="s">
        <v>24</v>
      </c>
      <c r="H6364" s="6" t="n">
        <v>4</v>
      </c>
      <c r="I6364" s="7" t="n">
        <v>129.9900055</v>
      </c>
      <c r="J6364" s="6" t="n">
        <v>1</v>
      </c>
      <c r="K6364" s="7" t="n">
        <v>129.9900055</v>
      </c>
      <c r="L6364" s="7" t="n">
        <v>5.199999809</v>
      </c>
      <c r="M6364" s="8" t="n">
        <v>0.039999999</v>
      </c>
      <c r="N6364" s="7" t="n">
        <v>58.65000153</v>
      </c>
      <c r="O6364" s="12" t="n">
        <v>1</v>
      </c>
    </row>
    <row r="6365" customFormat="false" ht="15" hidden="false" customHeight="true" outlineLevel="0" collapsed="false">
      <c r="A6365" s="6" t="n">
        <v>51461</v>
      </c>
      <c r="B6365" s="6" t="s">
        <v>46</v>
      </c>
      <c r="C6365" s="6" t="s">
        <v>20</v>
      </c>
      <c r="D6365" s="6" t="s">
        <v>50</v>
      </c>
      <c r="E6365" s="6" t="s">
        <v>51</v>
      </c>
      <c r="F6365" s="6" t="s">
        <v>75</v>
      </c>
      <c r="G6365" s="6" t="s">
        <v>24</v>
      </c>
      <c r="H6365" s="6" t="n">
        <v>2</v>
      </c>
      <c r="I6365" s="7" t="n">
        <v>299.980011</v>
      </c>
      <c r="J6365" s="6" t="n">
        <v>1</v>
      </c>
      <c r="K6365" s="7" t="n">
        <v>299.980011</v>
      </c>
      <c r="L6365" s="7" t="n">
        <v>39</v>
      </c>
      <c r="M6365" s="8" t="n">
        <v>0.129999995</v>
      </c>
      <c r="N6365" s="7" t="n">
        <v>125.2699966</v>
      </c>
      <c r="O6365" s="9" t="n">
        <v>0</v>
      </c>
    </row>
    <row r="6366" customFormat="false" ht="15" hidden="false" customHeight="true" outlineLevel="0" collapsed="false">
      <c r="A6366" s="6" t="n">
        <v>13675</v>
      </c>
      <c r="B6366" s="6" t="s">
        <v>19</v>
      </c>
      <c r="C6366" s="6" t="s">
        <v>20</v>
      </c>
      <c r="D6366" s="6" t="s">
        <v>21</v>
      </c>
      <c r="E6366" s="6" t="s">
        <v>65</v>
      </c>
      <c r="F6366" s="6" t="s">
        <v>75</v>
      </c>
      <c r="G6366" s="6" t="s">
        <v>24</v>
      </c>
      <c r="H6366" s="6" t="n">
        <v>4</v>
      </c>
      <c r="I6366" s="7" t="n">
        <v>299.980011</v>
      </c>
      <c r="J6366" s="6" t="n">
        <v>1</v>
      </c>
      <c r="K6366" s="7" t="n">
        <v>299.980011</v>
      </c>
      <c r="L6366" s="7" t="n">
        <v>54</v>
      </c>
      <c r="M6366" s="8" t="n">
        <v>0.180000007</v>
      </c>
      <c r="N6366" s="7" t="n">
        <v>81.16999817</v>
      </c>
      <c r="O6366" s="12" t="n">
        <v>1</v>
      </c>
    </row>
    <row r="6367" customFormat="false" ht="15" hidden="false" customHeight="true" outlineLevel="0" collapsed="false">
      <c r="A6367" s="6" t="n">
        <v>29272</v>
      </c>
      <c r="B6367" s="6" t="s">
        <v>19</v>
      </c>
      <c r="C6367" s="6" t="s">
        <v>49</v>
      </c>
      <c r="D6367" s="6" t="s">
        <v>27</v>
      </c>
      <c r="E6367" s="6" t="s">
        <v>69</v>
      </c>
      <c r="F6367" s="6" t="s">
        <v>29</v>
      </c>
      <c r="G6367" s="6" t="s">
        <v>34</v>
      </c>
      <c r="H6367" s="6" t="n">
        <v>4</v>
      </c>
      <c r="I6367" s="7" t="n">
        <v>99.98999786</v>
      </c>
      <c r="J6367" s="6" t="n">
        <v>5</v>
      </c>
      <c r="K6367" s="7" t="n">
        <v>499.9500122</v>
      </c>
      <c r="L6367" s="7" t="n">
        <v>35</v>
      </c>
      <c r="M6367" s="8" t="n">
        <v>0.07</v>
      </c>
      <c r="N6367" s="7" t="n">
        <v>162.7299957</v>
      </c>
      <c r="O6367" s="9" t="n">
        <v>0</v>
      </c>
    </row>
    <row r="6368" customFormat="false" ht="15" hidden="false" customHeight="true" outlineLevel="0" collapsed="false">
      <c r="A6368" s="6" t="n">
        <v>62800</v>
      </c>
      <c r="B6368" s="6" t="s">
        <v>46</v>
      </c>
      <c r="C6368" s="6" t="s">
        <v>20</v>
      </c>
      <c r="D6368" s="6" t="s">
        <v>21</v>
      </c>
      <c r="E6368" s="6" t="s">
        <v>65</v>
      </c>
      <c r="F6368" s="6" t="s">
        <v>29</v>
      </c>
      <c r="G6368" s="6" t="s">
        <v>34</v>
      </c>
      <c r="H6368" s="6" t="n">
        <v>2</v>
      </c>
      <c r="I6368" s="7" t="n">
        <v>99.98999786</v>
      </c>
      <c r="J6368" s="6" t="n">
        <v>4</v>
      </c>
      <c r="K6368" s="7" t="n">
        <v>399.9599915</v>
      </c>
      <c r="L6368" s="7" t="n">
        <v>51.99000168</v>
      </c>
      <c r="M6368" s="8" t="n">
        <v>0.129999995</v>
      </c>
      <c r="N6368" s="7" t="n">
        <v>17.39999962</v>
      </c>
      <c r="O6368" s="12" t="n">
        <v>1</v>
      </c>
    </row>
    <row r="6369" customFormat="false" ht="15" hidden="false" customHeight="true" outlineLevel="0" collapsed="false">
      <c r="A6369" s="6" t="n">
        <v>59879</v>
      </c>
      <c r="B6369" s="6" t="s">
        <v>19</v>
      </c>
      <c r="C6369" s="6" t="s">
        <v>20</v>
      </c>
      <c r="D6369" s="6" t="s">
        <v>50</v>
      </c>
      <c r="E6369" s="6" t="s">
        <v>51</v>
      </c>
      <c r="F6369" s="6" t="s">
        <v>29</v>
      </c>
      <c r="G6369" s="6" t="s">
        <v>34</v>
      </c>
      <c r="H6369" s="6" t="n">
        <v>4</v>
      </c>
      <c r="I6369" s="7" t="n">
        <v>99.98999786</v>
      </c>
      <c r="J6369" s="6" t="n">
        <v>4</v>
      </c>
      <c r="K6369" s="7" t="n">
        <v>399.9599915</v>
      </c>
      <c r="L6369" s="7" t="n">
        <v>12</v>
      </c>
      <c r="M6369" s="8" t="n">
        <v>0.029999999</v>
      </c>
      <c r="N6369" s="7" t="n">
        <v>-193.9799957</v>
      </c>
      <c r="O6369" s="12" t="n">
        <v>1</v>
      </c>
    </row>
    <row r="6370" customFormat="false" ht="15" hidden="false" customHeight="true" outlineLevel="0" collapsed="false">
      <c r="A6370" s="6" t="n">
        <v>14671</v>
      </c>
      <c r="B6370" s="6" t="s">
        <v>46</v>
      </c>
      <c r="C6370" s="6" t="s">
        <v>37</v>
      </c>
      <c r="D6370" s="6" t="s">
        <v>21</v>
      </c>
      <c r="E6370" s="6" t="s">
        <v>65</v>
      </c>
      <c r="F6370" s="6" t="s">
        <v>33</v>
      </c>
      <c r="G6370" s="6" t="s">
        <v>34</v>
      </c>
      <c r="H6370" s="6" t="n">
        <v>2</v>
      </c>
      <c r="I6370" s="7" t="n">
        <v>59.99000168</v>
      </c>
      <c r="J6370" s="6" t="n">
        <v>1</v>
      </c>
      <c r="K6370" s="7" t="n">
        <v>59.99000168</v>
      </c>
      <c r="L6370" s="7" t="n">
        <v>10.80000019</v>
      </c>
      <c r="M6370" s="8" t="n">
        <v>0.180000007</v>
      </c>
      <c r="N6370" s="7" t="n">
        <v>23.61000061</v>
      </c>
      <c r="O6370" s="9" t="n">
        <v>0</v>
      </c>
    </row>
    <row r="6371" customFormat="false" ht="15" hidden="false" customHeight="true" outlineLevel="0" collapsed="false">
      <c r="A6371" s="6" t="n">
        <v>41280</v>
      </c>
      <c r="B6371" s="6" t="s">
        <v>46</v>
      </c>
      <c r="C6371" s="6" t="s">
        <v>37</v>
      </c>
      <c r="D6371" s="6" t="s">
        <v>31</v>
      </c>
      <c r="E6371" s="6" t="s">
        <v>62</v>
      </c>
      <c r="F6371" s="6" t="s">
        <v>40</v>
      </c>
      <c r="G6371" s="6" t="s">
        <v>44</v>
      </c>
      <c r="H6371" s="6" t="n">
        <v>2</v>
      </c>
      <c r="I6371" s="7" t="n">
        <v>399.980011</v>
      </c>
      <c r="J6371" s="6" t="n">
        <v>1</v>
      </c>
      <c r="K6371" s="7" t="n">
        <v>399.980011</v>
      </c>
      <c r="L6371" s="7" t="n">
        <v>48</v>
      </c>
      <c r="M6371" s="8" t="n">
        <v>0.119999997</v>
      </c>
      <c r="N6371" s="7" t="n">
        <v>118.9700012</v>
      </c>
      <c r="O6371" s="12" t="n">
        <v>1</v>
      </c>
    </row>
    <row r="6372" customFormat="false" ht="15" hidden="false" customHeight="true" outlineLevel="0" collapsed="false">
      <c r="A6372" s="6" t="n">
        <v>69006</v>
      </c>
      <c r="B6372" s="6" t="s">
        <v>19</v>
      </c>
      <c r="C6372" s="6" t="s">
        <v>37</v>
      </c>
      <c r="D6372" s="6" t="s">
        <v>21</v>
      </c>
      <c r="E6372" s="6" t="s">
        <v>65</v>
      </c>
      <c r="F6372" s="6" t="s">
        <v>118</v>
      </c>
      <c r="G6372" s="6" t="s">
        <v>34</v>
      </c>
      <c r="H6372" s="6" t="n">
        <v>4</v>
      </c>
      <c r="I6372" s="7" t="n">
        <v>31.07999992</v>
      </c>
      <c r="J6372" s="6" t="n">
        <v>1</v>
      </c>
      <c r="K6372" s="7" t="n">
        <v>31.07999992</v>
      </c>
      <c r="L6372" s="7" t="n">
        <v>0.310000002</v>
      </c>
      <c r="M6372" s="8" t="n">
        <v>0.01</v>
      </c>
      <c r="N6372" s="7" t="n">
        <v>10.39999962</v>
      </c>
      <c r="O6372" s="9" t="n">
        <v>0</v>
      </c>
    </row>
    <row r="6373" customFormat="false" ht="15" hidden="false" customHeight="true" outlineLevel="0" collapsed="false">
      <c r="A6373" s="6" t="n">
        <v>39209</v>
      </c>
      <c r="B6373" s="6" t="s">
        <v>19</v>
      </c>
      <c r="C6373" s="6" t="s">
        <v>20</v>
      </c>
      <c r="D6373" s="6" t="s">
        <v>31</v>
      </c>
      <c r="E6373" s="6" t="s">
        <v>62</v>
      </c>
      <c r="F6373" s="6" t="s">
        <v>71</v>
      </c>
      <c r="G6373" s="6" t="s">
        <v>24</v>
      </c>
      <c r="H6373" s="6" t="n">
        <v>4</v>
      </c>
      <c r="I6373" s="7" t="n">
        <v>199.9900055</v>
      </c>
      <c r="J6373" s="6" t="n">
        <v>1</v>
      </c>
      <c r="K6373" s="7" t="n">
        <v>199.9900055</v>
      </c>
      <c r="L6373" s="7" t="n">
        <v>32</v>
      </c>
      <c r="M6373" s="8" t="n">
        <v>0.159999996</v>
      </c>
      <c r="N6373" s="7" t="n">
        <v>56.77999878</v>
      </c>
      <c r="O6373" s="12" t="n">
        <v>1</v>
      </c>
    </row>
    <row r="6374" customFormat="false" ht="15" hidden="false" customHeight="true" outlineLevel="0" collapsed="false">
      <c r="A6374" s="6" t="n">
        <v>34114</v>
      </c>
      <c r="B6374" s="6" t="s">
        <v>19</v>
      </c>
      <c r="C6374" s="6" t="s">
        <v>20</v>
      </c>
      <c r="D6374" s="6" t="s">
        <v>31</v>
      </c>
      <c r="E6374" s="6" t="s">
        <v>32</v>
      </c>
      <c r="F6374" s="6" t="s">
        <v>29</v>
      </c>
      <c r="G6374" s="6" t="s">
        <v>34</v>
      </c>
      <c r="H6374" s="6" t="n">
        <v>4</v>
      </c>
      <c r="I6374" s="7" t="n">
        <v>99.98999786</v>
      </c>
      <c r="J6374" s="6" t="n">
        <v>4</v>
      </c>
      <c r="K6374" s="7" t="n">
        <v>399.9599915</v>
      </c>
      <c r="L6374" s="7" t="n">
        <v>63.99000168</v>
      </c>
      <c r="M6374" s="8" t="n">
        <v>0.159999996</v>
      </c>
      <c r="N6374" s="7" t="n">
        <v>154.5399933</v>
      </c>
      <c r="O6374" s="12" t="n">
        <v>1</v>
      </c>
    </row>
    <row r="6375" customFormat="false" ht="15" hidden="false" customHeight="true" outlineLevel="0" collapsed="false">
      <c r="A6375" s="6" t="n">
        <v>56902</v>
      </c>
      <c r="B6375" s="6" t="s">
        <v>19</v>
      </c>
      <c r="C6375" s="6" t="s">
        <v>20</v>
      </c>
      <c r="D6375" s="6" t="s">
        <v>50</v>
      </c>
      <c r="E6375" s="6" t="s">
        <v>63</v>
      </c>
      <c r="F6375" s="6" t="s">
        <v>29</v>
      </c>
      <c r="G6375" s="6" t="s">
        <v>34</v>
      </c>
      <c r="H6375" s="6" t="n">
        <v>4</v>
      </c>
      <c r="I6375" s="7" t="n">
        <v>99.98999786</v>
      </c>
      <c r="J6375" s="6" t="n">
        <v>1</v>
      </c>
      <c r="K6375" s="7" t="n">
        <v>99.98999786</v>
      </c>
      <c r="L6375" s="7" t="n">
        <v>18</v>
      </c>
      <c r="M6375" s="8" t="n">
        <v>0.180000007</v>
      </c>
      <c r="N6375" s="7" t="n">
        <v>-68.30000305</v>
      </c>
      <c r="O6375" s="9" t="n">
        <v>0</v>
      </c>
    </row>
    <row r="6376" customFormat="false" ht="15" hidden="false" customHeight="true" outlineLevel="0" collapsed="false">
      <c r="A6376" s="6" t="n">
        <v>18638</v>
      </c>
      <c r="B6376" s="6" t="s">
        <v>46</v>
      </c>
      <c r="C6376" s="6" t="s">
        <v>37</v>
      </c>
      <c r="D6376" s="6" t="s">
        <v>21</v>
      </c>
      <c r="E6376" s="6" t="s">
        <v>65</v>
      </c>
      <c r="F6376" s="6" t="s">
        <v>57</v>
      </c>
      <c r="G6376" s="6" t="s">
        <v>34</v>
      </c>
      <c r="H6376" s="6" t="n">
        <v>2</v>
      </c>
      <c r="I6376" s="7" t="n">
        <v>50</v>
      </c>
      <c r="J6376" s="6" t="n">
        <v>1</v>
      </c>
      <c r="K6376" s="7" t="n">
        <v>50</v>
      </c>
      <c r="L6376" s="7" t="n">
        <v>6</v>
      </c>
      <c r="M6376" s="8" t="n">
        <v>0.119999997</v>
      </c>
      <c r="N6376" s="7" t="n">
        <v>20.23999977</v>
      </c>
      <c r="O6376" s="12" t="n">
        <v>1</v>
      </c>
    </row>
    <row r="6377" customFormat="false" ht="15" hidden="false" customHeight="true" outlineLevel="0" collapsed="false">
      <c r="A6377" s="6" t="n">
        <v>13812</v>
      </c>
      <c r="B6377" s="6" t="s">
        <v>19</v>
      </c>
      <c r="C6377" s="6" t="s">
        <v>20</v>
      </c>
      <c r="D6377" s="6" t="s">
        <v>21</v>
      </c>
      <c r="E6377" s="6" t="s">
        <v>64</v>
      </c>
      <c r="F6377" s="6" t="s">
        <v>23</v>
      </c>
      <c r="G6377" s="6" t="s">
        <v>34</v>
      </c>
      <c r="H6377" s="6" t="n">
        <v>4</v>
      </c>
      <c r="I6377" s="7" t="n">
        <v>129.9900055</v>
      </c>
      <c r="J6377" s="6" t="n">
        <v>1</v>
      </c>
      <c r="K6377" s="7" t="n">
        <v>129.9900055</v>
      </c>
      <c r="L6377" s="7" t="n">
        <v>2.599999905</v>
      </c>
      <c r="M6377" s="8" t="n">
        <v>0.02</v>
      </c>
      <c r="N6377" s="7" t="n">
        <v>11.21000004</v>
      </c>
      <c r="O6377" s="9" t="n">
        <v>0</v>
      </c>
    </row>
    <row r="6378" customFormat="false" ht="15" hidden="false" customHeight="true" outlineLevel="0" collapsed="false">
      <c r="A6378" s="6" t="n">
        <v>43909</v>
      </c>
      <c r="B6378" s="6" t="s">
        <v>46</v>
      </c>
      <c r="C6378" s="6" t="s">
        <v>20</v>
      </c>
      <c r="D6378" s="6" t="s">
        <v>38</v>
      </c>
      <c r="E6378" s="6" t="s">
        <v>70</v>
      </c>
      <c r="F6378" s="6" t="s">
        <v>57</v>
      </c>
      <c r="G6378" s="6" t="s">
        <v>34</v>
      </c>
      <c r="H6378" s="6" t="n">
        <v>2</v>
      </c>
      <c r="I6378" s="7" t="n">
        <v>50</v>
      </c>
      <c r="J6378" s="6" t="n">
        <v>1</v>
      </c>
      <c r="K6378" s="7" t="n">
        <v>50</v>
      </c>
      <c r="L6378" s="7" t="n">
        <v>2</v>
      </c>
      <c r="M6378" s="8" t="n">
        <v>0.039999999</v>
      </c>
      <c r="N6378" s="7" t="n">
        <v>13.92000008</v>
      </c>
      <c r="O6378" s="12" t="n">
        <v>1</v>
      </c>
    </row>
    <row r="6379" customFormat="false" ht="15" hidden="false" customHeight="true" outlineLevel="0" collapsed="false">
      <c r="A6379" s="6" t="n">
        <v>52632</v>
      </c>
      <c r="B6379" s="6" t="s">
        <v>46</v>
      </c>
      <c r="C6379" s="6" t="s">
        <v>49</v>
      </c>
      <c r="D6379" s="6" t="s">
        <v>50</v>
      </c>
      <c r="E6379" s="6" t="s">
        <v>72</v>
      </c>
      <c r="F6379" s="6" t="s">
        <v>40</v>
      </c>
      <c r="G6379" s="6" t="s">
        <v>24</v>
      </c>
      <c r="H6379" s="6" t="n">
        <v>2</v>
      </c>
      <c r="I6379" s="7" t="n">
        <v>399.980011</v>
      </c>
      <c r="J6379" s="6" t="n">
        <v>1</v>
      </c>
      <c r="K6379" s="7" t="n">
        <v>399.980011</v>
      </c>
      <c r="L6379" s="7" t="n">
        <v>0</v>
      </c>
      <c r="M6379" s="8" t="n">
        <v>0</v>
      </c>
      <c r="N6379" s="7" t="n">
        <v>105.1900024</v>
      </c>
      <c r="O6379" s="12" t="n">
        <v>1</v>
      </c>
    </row>
    <row r="6380" customFormat="false" ht="15" hidden="false" customHeight="true" outlineLevel="0" collapsed="false">
      <c r="A6380" s="6" t="n">
        <v>12291</v>
      </c>
      <c r="B6380" s="6" t="s">
        <v>19</v>
      </c>
      <c r="C6380" s="6" t="s">
        <v>20</v>
      </c>
      <c r="D6380" s="6" t="s">
        <v>21</v>
      </c>
      <c r="E6380" s="6" t="s">
        <v>64</v>
      </c>
      <c r="F6380" s="6" t="s">
        <v>75</v>
      </c>
      <c r="G6380" s="6" t="s">
        <v>34</v>
      </c>
      <c r="H6380" s="6" t="n">
        <v>4</v>
      </c>
      <c r="I6380" s="7" t="n">
        <v>299.980011</v>
      </c>
      <c r="J6380" s="6" t="n">
        <v>1</v>
      </c>
      <c r="K6380" s="7" t="n">
        <v>299.980011</v>
      </c>
      <c r="L6380" s="7" t="n">
        <v>36</v>
      </c>
      <c r="M6380" s="8" t="n">
        <v>0.119999997</v>
      </c>
      <c r="N6380" s="7" t="n">
        <v>26.39999962</v>
      </c>
      <c r="O6380" s="9" t="n">
        <v>0</v>
      </c>
    </row>
    <row r="6381" customFormat="false" ht="15" hidden="false" customHeight="true" outlineLevel="0" collapsed="false">
      <c r="A6381" s="6" t="n">
        <v>15423</v>
      </c>
      <c r="B6381" s="6" t="s">
        <v>19</v>
      </c>
      <c r="C6381" s="6" t="s">
        <v>49</v>
      </c>
      <c r="D6381" s="6" t="s">
        <v>21</v>
      </c>
      <c r="E6381" s="6" t="s">
        <v>65</v>
      </c>
      <c r="F6381" s="6" t="s">
        <v>23</v>
      </c>
      <c r="G6381" s="6" t="s">
        <v>44</v>
      </c>
      <c r="H6381" s="6" t="n">
        <v>4</v>
      </c>
      <c r="I6381" s="7" t="n">
        <v>129.9900055</v>
      </c>
      <c r="J6381" s="6" t="n">
        <v>1</v>
      </c>
      <c r="K6381" s="7" t="n">
        <v>129.9900055</v>
      </c>
      <c r="L6381" s="7" t="n">
        <v>0</v>
      </c>
      <c r="M6381" s="8" t="n">
        <v>0</v>
      </c>
      <c r="N6381" s="7" t="n">
        <v>-227.4799957</v>
      </c>
      <c r="O6381" s="9" t="n">
        <v>0</v>
      </c>
    </row>
    <row r="6382" customFormat="false" ht="15" hidden="false" customHeight="true" outlineLevel="0" collapsed="false">
      <c r="A6382" s="6" t="n">
        <v>38430</v>
      </c>
      <c r="B6382" s="6" t="s">
        <v>46</v>
      </c>
      <c r="C6382" s="6" t="s">
        <v>37</v>
      </c>
      <c r="D6382" s="6" t="s">
        <v>31</v>
      </c>
      <c r="E6382" s="6" t="s">
        <v>62</v>
      </c>
      <c r="F6382" s="6" t="s">
        <v>23</v>
      </c>
      <c r="G6382" s="6" t="s">
        <v>24</v>
      </c>
      <c r="H6382" s="6" t="n">
        <v>2</v>
      </c>
      <c r="I6382" s="7" t="n">
        <v>129.9900055</v>
      </c>
      <c r="J6382" s="6" t="n">
        <v>1</v>
      </c>
      <c r="K6382" s="7" t="n">
        <v>129.9900055</v>
      </c>
      <c r="L6382" s="7" t="n">
        <v>32.5</v>
      </c>
      <c r="M6382" s="8" t="n">
        <v>0.25</v>
      </c>
      <c r="N6382" s="7" t="n">
        <v>-73.12000275</v>
      </c>
      <c r="O6382" s="12" t="n">
        <v>1</v>
      </c>
    </row>
    <row r="6383" customFormat="false" ht="15" hidden="false" customHeight="true" outlineLevel="0" collapsed="false">
      <c r="A6383" s="6" t="n">
        <v>32197</v>
      </c>
      <c r="B6383" s="6" t="s">
        <v>36</v>
      </c>
      <c r="C6383" s="6" t="s">
        <v>37</v>
      </c>
      <c r="D6383" s="6" t="s">
        <v>31</v>
      </c>
      <c r="E6383" s="6" t="s">
        <v>62</v>
      </c>
      <c r="F6383" s="6" t="s">
        <v>74</v>
      </c>
      <c r="G6383" s="6" t="s">
        <v>44</v>
      </c>
      <c r="H6383" s="6" t="n">
        <v>0</v>
      </c>
      <c r="I6383" s="7" t="n">
        <v>51.99000168</v>
      </c>
      <c r="J6383" s="6" t="n">
        <v>5</v>
      </c>
      <c r="K6383" s="7" t="n">
        <v>259.9500122</v>
      </c>
      <c r="L6383" s="7" t="n">
        <v>13</v>
      </c>
      <c r="M6383" s="8" t="n">
        <v>0.050000001</v>
      </c>
      <c r="N6383" s="7" t="n">
        <v>2.470000029</v>
      </c>
      <c r="O6383" s="12" t="n">
        <v>1</v>
      </c>
    </row>
    <row r="6384" customFormat="false" ht="15" hidden="false" customHeight="true" outlineLevel="0" collapsed="false">
      <c r="A6384" s="6" t="n">
        <v>42545</v>
      </c>
      <c r="B6384" s="6" t="s">
        <v>36</v>
      </c>
      <c r="C6384" s="6" t="s">
        <v>20</v>
      </c>
      <c r="D6384" s="6" t="s">
        <v>27</v>
      </c>
      <c r="E6384" s="6" t="s">
        <v>79</v>
      </c>
      <c r="F6384" s="6" t="s">
        <v>75</v>
      </c>
      <c r="G6384" s="6" t="s">
        <v>44</v>
      </c>
      <c r="H6384" s="6" t="n">
        <v>0</v>
      </c>
      <c r="I6384" s="7" t="n">
        <v>299.980011</v>
      </c>
      <c r="J6384" s="6" t="n">
        <v>1</v>
      </c>
      <c r="K6384" s="7" t="n">
        <v>299.980011</v>
      </c>
      <c r="L6384" s="7" t="n">
        <v>12</v>
      </c>
      <c r="M6384" s="8" t="n">
        <v>0.039999999</v>
      </c>
      <c r="N6384" s="7" t="n">
        <v>75.73999786</v>
      </c>
      <c r="O6384" s="9" t="n">
        <v>0</v>
      </c>
    </row>
    <row r="6385" customFormat="false" ht="15" hidden="false" customHeight="true" outlineLevel="0" collapsed="false">
      <c r="A6385" s="6" t="n">
        <v>33188</v>
      </c>
      <c r="B6385" s="6" t="s">
        <v>19</v>
      </c>
      <c r="C6385" s="6" t="s">
        <v>20</v>
      </c>
      <c r="D6385" s="6" t="s">
        <v>31</v>
      </c>
      <c r="E6385" s="6" t="s">
        <v>56</v>
      </c>
      <c r="F6385" s="6" t="s">
        <v>58</v>
      </c>
      <c r="G6385" s="6" t="s">
        <v>24</v>
      </c>
      <c r="H6385" s="6" t="n">
        <v>4</v>
      </c>
      <c r="I6385" s="7" t="n">
        <v>49.97999954</v>
      </c>
      <c r="J6385" s="6" t="n">
        <v>2</v>
      </c>
      <c r="K6385" s="7" t="n">
        <v>99.95999908</v>
      </c>
      <c r="L6385" s="7" t="n">
        <v>16.98999977</v>
      </c>
      <c r="M6385" s="8" t="n">
        <v>0.170000002</v>
      </c>
      <c r="N6385" s="7" t="n">
        <v>-1.159999967</v>
      </c>
      <c r="O6385" s="9" t="n">
        <v>0</v>
      </c>
    </row>
    <row r="6386" customFormat="false" ht="15" hidden="false" customHeight="true" outlineLevel="0" collapsed="false">
      <c r="A6386" s="6" t="n">
        <v>59127</v>
      </c>
      <c r="B6386" s="6" t="s">
        <v>19</v>
      </c>
      <c r="C6386" s="6" t="s">
        <v>20</v>
      </c>
      <c r="D6386" s="6" t="s">
        <v>50</v>
      </c>
      <c r="E6386" s="6" t="s">
        <v>51</v>
      </c>
      <c r="F6386" s="6" t="s">
        <v>29</v>
      </c>
      <c r="G6386" s="6" t="s">
        <v>47</v>
      </c>
      <c r="H6386" s="6" t="n">
        <v>4</v>
      </c>
      <c r="I6386" s="7" t="n">
        <v>99.98999786</v>
      </c>
      <c r="J6386" s="6" t="n">
        <v>5</v>
      </c>
      <c r="K6386" s="7" t="n">
        <v>499.9500122</v>
      </c>
      <c r="L6386" s="7" t="n">
        <v>20</v>
      </c>
      <c r="M6386" s="8" t="n">
        <v>0.039999999</v>
      </c>
      <c r="N6386" s="7" t="n">
        <v>114.2300034</v>
      </c>
      <c r="O6386" s="9" t="n">
        <v>0</v>
      </c>
    </row>
    <row r="6387" customFormat="false" ht="15" hidden="false" customHeight="true" outlineLevel="0" collapsed="false">
      <c r="A6387" s="6" t="n">
        <v>48972</v>
      </c>
      <c r="B6387" s="6" t="s">
        <v>19</v>
      </c>
      <c r="C6387" s="6" t="s">
        <v>20</v>
      </c>
      <c r="D6387" s="6" t="s">
        <v>27</v>
      </c>
      <c r="E6387" s="6" t="s">
        <v>79</v>
      </c>
      <c r="F6387" s="6" t="s">
        <v>71</v>
      </c>
      <c r="G6387" s="6" t="s">
        <v>24</v>
      </c>
      <c r="H6387" s="6" t="n">
        <v>4</v>
      </c>
      <c r="I6387" s="7" t="n">
        <v>199.9900055</v>
      </c>
      <c r="J6387" s="6" t="n">
        <v>1</v>
      </c>
      <c r="K6387" s="7" t="n">
        <v>199.9900055</v>
      </c>
      <c r="L6387" s="7" t="n">
        <v>30</v>
      </c>
      <c r="M6387" s="8" t="n">
        <v>0.150000006</v>
      </c>
      <c r="N6387" s="7" t="n">
        <v>83.30000305</v>
      </c>
      <c r="O6387" s="9" t="n">
        <v>0</v>
      </c>
    </row>
    <row r="6388" customFormat="false" ht="15" hidden="false" customHeight="true" outlineLevel="0" collapsed="false">
      <c r="A6388" s="6" t="n">
        <v>2080</v>
      </c>
      <c r="B6388" s="6" t="s">
        <v>19</v>
      </c>
      <c r="C6388" s="6" t="s">
        <v>20</v>
      </c>
      <c r="D6388" s="6" t="s">
        <v>50</v>
      </c>
      <c r="E6388" s="6" t="s">
        <v>63</v>
      </c>
      <c r="F6388" s="6" t="s">
        <v>23</v>
      </c>
      <c r="G6388" s="6" t="s">
        <v>34</v>
      </c>
      <c r="H6388" s="6" t="n">
        <v>4</v>
      </c>
      <c r="I6388" s="7" t="n">
        <v>129.9900055</v>
      </c>
      <c r="J6388" s="6" t="n">
        <v>1</v>
      </c>
      <c r="K6388" s="7" t="n">
        <v>129.9900055</v>
      </c>
      <c r="L6388" s="7" t="n">
        <v>7.150000095</v>
      </c>
      <c r="M6388" s="8" t="n">
        <v>0.059999999</v>
      </c>
      <c r="N6388" s="7" t="n">
        <v>44.22000122</v>
      </c>
      <c r="O6388" s="12" t="n">
        <v>1</v>
      </c>
    </row>
    <row r="6389" customFormat="false" ht="15" hidden="false" customHeight="true" outlineLevel="0" collapsed="false">
      <c r="A6389" s="6" t="n">
        <v>75621</v>
      </c>
      <c r="B6389" s="6" t="s">
        <v>19</v>
      </c>
      <c r="C6389" s="6" t="s">
        <v>20</v>
      </c>
      <c r="D6389" s="6" t="s">
        <v>27</v>
      </c>
      <c r="E6389" s="6" t="s">
        <v>28</v>
      </c>
      <c r="F6389" s="6" t="s">
        <v>95</v>
      </c>
      <c r="G6389" s="6" t="s">
        <v>34</v>
      </c>
      <c r="H6389" s="6" t="n">
        <v>4</v>
      </c>
      <c r="I6389" s="7" t="n">
        <v>84.40000153</v>
      </c>
      <c r="J6389" s="6" t="n">
        <v>1</v>
      </c>
      <c r="K6389" s="7" t="n">
        <v>84.40000153</v>
      </c>
      <c r="L6389" s="7" t="n">
        <v>4.21999979</v>
      </c>
      <c r="M6389" s="8" t="n">
        <v>0.050000001</v>
      </c>
      <c r="N6389" s="7" t="n">
        <v>8.020000458</v>
      </c>
      <c r="O6389" s="9" t="n">
        <v>0</v>
      </c>
    </row>
    <row r="6390" customFormat="false" ht="15" hidden="false" customHeight="true" outlineLevel="0" collapsed="false">
      <c r="A6390" s="6" t="n">
        <v>30871</v>
      </c>
      <c r="B6390" s="6" t="s">
        <v>19</v>
      </c>
      <c r="C6390" s="6" t="s">
        <v>20</v>
      </c>
      <c r="D6390" s="6" t="s">
        <v>27</v>
      </c>
      <c r="E6390" s="6" t="s">
        <v>42</v>
      </c>
      <c r="F6390" s="6" t="s">
        <v>29</v>
      </c>
      <c r="G6390" s="6" t="s">
        <v>34</v>
      </c>
      <c r="H6390" s="6" t="n">
        <v>4</v>
      </c>
      <c r="I6390" s="7" t="n">
        <v>99.98999786</v>
      </c>
      <c r="J6390" s="6" t="n">
        <v>3</v>
      </c>
      <c r="K6390" s="7" t="n">
        <v>299.9700012</v>
      </c>
      <c r="L6390" s="7" t="n">
        <v>0</v>
      </c>
      <c r="M6390" s="8" t="n">
        <v>0</v>
      </c>
      <c r="N6390" s="7" t="n">
        <v>143.9900055</v>
      </c>
      <c r="O6390" s="9" t="n">
        <v>0</v>
      </c>
    </row>
    <row r="6391" customFormat="false" ht="15" hidden="false" customHeight="true" outlineLevel="0" collapsed="false">
      <c r="A6391" s="6" t="n">
        <v>36048</v>
      </c>
      <c r="B6391" s="6" t="s">
        <v>19</v>
      </c>
      <c r="C6391" s="6" t="s">
        <v>37</v>
      </c>
      <c r="D6391" s="6" t="s">
        <v>31</v>
      </c>
      <c r="E6391" s="6" t="s">
        <v>86</v>
      </c>
      <c r="F6391" s="6" t="s">
        <v>23</v>
      </c>
      <c r="G6391" s="6" t="s">
        <v>34</v>
      </c>
      <c r="H6391" s="6" t="n">
        <v>4</v>
      </c>
      <c r="I6391" s="7" t="n">
        <v>129.9900055</v>
      </c>
      <c r="J6391" s="6" t="n">
        <v>1</v>
      </c>
      <c r="K6391" s="7" t="n">
        <v>129.9900055</v>
      </c>
      <c r="L6391" s="7" t="n">
        <v>11.69999981</v>
      </c>
      <c r="M6391" s="8" t="n">
        <v>0.090000004</v>
      </c>
      <c r="N6391" s="7" t="n">
        <v>21.29000092</v>
      </c>
      <c r="O6391" s="9" t="n">
        <v>0</v>
      </c>
    </row>
    <row r="6392" customFormat="false" ht="15" hidden="false" customHeight="true" outlineLevel="0" collapsed="false">
      <c r="A6392" s="6" t="n">
        <v>62153</v>
      </c>
      <c r="B6392" s="6" t="s">
        <v>19</v>
      </c>
      <c r="C6392" s="6" t="s">
        <v>20</v>
      </c>
      <c r="D6392" s="6" t="s">
        <v>21</v>
      </c>
      <c r="E6392" s="6" t="s">
        <v>65</v>
      </c>
      <c r="F6392" s="6" t="s">
        <v>58</v>
      </c>
      <c r="G6392" s="6" t="s">
        <v>34</v>
      </c>
      <c r="H6392" s="6" t="n">
        <v>4</v>
      </c>
      <c r="I6392" s="7" t="n">
        <v>49.97999954</v>
      </c>
      <c r="J6392" s="6" t="n">
        <v>1</v>
      </c>
      <c r="K6392" s="7" t="n">
        <v>49.97999954</v>
      </c>
      <c r="L6392" s="7" t="n">
        <v>1.5</v>
      </c>
      <c r="M6392" s="8" t="n">
        <v>0.029999999</v>
      </c>
      <c r="N6392" s="7" t="n">
        <v>16.96999931</v>
      </c>
      <c r="O6392" s="9" t="n">
        <v>0</v>
      </c>
    </row>
    <row r="6393" customFormat="false" ht="15" hidden="false" customHeight="true" outlineLevel="0" collapsed="false">
      <c r="A6393" s="6" t="n">
        <v>75952</v>
      </c>
      <c r="B6393" s="6" t="s">
        <v>46</v>
      </c>
      <c r="C6393" s="6" t="s">
        <v>37</v>
      </c>
      <c r="D6393" s="6" t="s">
        <v>27</v>
      </c>
      <c r="E6393" s="6" t="s">
        <v>28</v>
      </c>
      <c r="F6393" s="6" t="s">
        <v>110</v>
      </c>
      <c r="G6393" s="6" t="s">
        <v>44</v>
      </c>
      <c r="H6393" s="6" t="n">
        <v>2</v>
      </c>
      <c r="I6393" s="7" t="n">
        <v>11.53999996</v>
      </c>
      <c r="J6393" s="6" t="n">
        <v>1</v>
      </c>
      <c r="K6393" s="7" t="n">
        <v>11.53999996</v>
      </c>
      <c r="L6393" s="7" t="n">
        <v>2.890000105</v>
      </c>
      <c r="M6393" s="8" t="n">
        <v>0.25</v>
      </c>
      <c r="N6393" s="7" t="n">
        <v>3.140000105</v>
      </c>
      <c r="O6393" s="12" t="n">
        <v>1</v>
      </c>
    </row>
    <row r="6394" customFormat="false" ht="15" hidden="false" customHeight="true" outlineLevel="0" collapsed="false">
      <c r="A6394" s="6" t="n">
        <v>10387</v>
      </c>
      <c r="B6394" s="6" t="s">
        <v>19</v>
      </c>
      <c r="C6394" s="6" t="s">
        <v>49</v>
      </c>
      <c r="D6394" s="6" t="s">
        <v>21</v>
      </c>
      <c r="E6394" s="6" t="s">
        <v>64</v>
      </c>
      <c r="F6394" s="6" t="s">
        <v>75</v>
      </c>
      <c r="G6394" s="6" t="s">
        <v>34</v>
      </c>
      <c r="H6394" s="6" t="n">
        <v>4</v>
      </c>
      <c r="I6394" s="7" t="n">
        <v>299.980011</v>
      </c>
      <c r="J6394" s="6" t="n">
        <v>1</v>
      </c>
      <c r="K6394" s="7" t="n">
        <v>299.980011</v>
      </c>
      <c r="L6394" s="7" t="n">
        <v>3</v>
      </c>
      <c r="M6394" s="8" t="n">
        <v>0.01</v>
      </c>
      <c r="N6394" s="7" t="n">
        <v>-227.7799988</v>
      </c>
      <c r="O6394" s="9" t="n">
        <v>0</v>
      </c>
    </row>
    <row r="6395" customFormat="false" ht="15" hidden="false" customHeight="true" outlineLevel="0" collapsed="false">
      <c r="A6395" s="6" t="n">
        <v>44863</v>
      </c>
      <c r="B6395" s="6" t="s">
        <v>19</v>
      </c>
      <c r="C6395" s="6" t="s">
        <v>20</v>
      </c>
      <c r="D6395" s="6" t="s">
        <v>27</v>
      </c>
      <c r="E6395" s="6" t="s">
        <v>97</v>
      </c>
      <c r="F6395" s="6" t="s">
        <v>23</v>
      </c>
      <c r="G6395" s="6" t="s">
        <v>44</v>
      </c>
      <c r="H6395" s="6" t="n">
        <v>4</v>
      </c>
      <c r="I6395" s="7" t="n">
        <v>129.9900055</v>
      </c>
      <c r="J6395" s="6" t="n">
        <v>1</v>
      </c>
      <c r="K6395" s="7" t="n">
        <v>129.9900055</v>
      </c>
      <c r="L6395" s="7" t="n">
        <v>1.299999952</v>
      </c>
      <c r="M6395" s="8" t="n">
        <v>0.01</v>
      </c>
      <c r="N6395" s="7" t="n">
        <v>-94.33000183</v>
      </c>
      <c r="O6395" s="9" t="n">
        <v>0</v>
      </c>
    </row>
    <row r="6396" customFormat="false" ht="15" hidden="false" customHeight="true" outlineLevel="0" collapsed="false">
      <c r="A6396" s="6" t="n">
        <v>29595</v>
      </c>
      <c r="B6396" s="6" t="s">
        <v>26</v>
      </c>
      <c r="C6396" s="6" t="s">
        <v>37</v>
      </c>
      <c r="D6396" s="6" t="s">
        <v>27</v>
      </c>
      <c r="E6396" s="6" t="s">
        <v>28</v>
      </c>
      <c r="F6396" s="6" t="s">
        <v>73</v>
      </c>
      <c r="G6396" s="6" t="s">
        <v>44</v>
      </c>
      <c r="H6396" s="6" t="n">
        <v>1</v>
      </c>
      <c r="I6396" s="7" t="n">
        <v>39.99000168</v>
      </c>
      <c r="J6396" s="6" t="n">
        <v>4</v>
      </c>
      <c r="K6396" s="7" t="n">
        <v>159.9600067</v>
      </c>
      <c r="L6396" s="7" t="n">
        <v>25.59000015</v>
      </c>
      <c r="M6396" s="8" t="n">
        <v>0.159999996</v>
      </c>
      <c r="N6396" s="7" t="n">
        <v>-208.2700043</v>
      </c>
      <c r="O6396" s="12" t="n">
        <v>1</v>
      </c>
    </row>
    <row r="6397" customFormat="false" ht="15" hidden="false" customHeight="true" outlineLevel="0" collapsed="false">
      <c r="A6397" s="6" t="n">
        <v>33767</v>
      </c>
      <c r="B6397" s="6" t="s">
        <v>36</v>
      </c>
      <c r="C6397" s="6" t="s">
        <v>37</v>
      </c>
      <c r="D6397" s="6" t="s">
        <v>31</v>
      </c>
      <c r="E6397" s="6" t="s">
        <v>86</v>
      </c>
      <c r="F6397" s="6" t="s">
        <v>33</v>
      </c>
      <c r="G6397" s="6" t="s">
        <v>24</v>
      </c>
      <c r="H6397" s="6" t="n">
        <v>0</v>
      </c>
      <c r="I6397" s="7" t="n">
        <v>59.99000168</v>
      </c>
      <c r="J6397" s="6" t="n">
        <v>2</v>
      </c>
      <c r="K6397" s="7" t="n">
        <v>119.9800034</v>
      </c>
      <c r="L6397" s="7" t="n">
        <v>1.200000048</v>
      </c>
      <c r="M6397" s="8" t="n">
        <v>0.01</v>
      </c>
      <c r="N6397" s="7" t="n">
        <v>1.190000057</v>
      </c>
      <c r="O6397" s="12" t="n">
        <v>1</v>
      </c>
    </row>
    <row r="6398" customFormat="false" ht="15" hidden="false" customHeight="true" outlineLevel="0" collapsed="false">
      <c r="A6398" s="6" t="n">
        <v>58549</v>
      </c>
      <c r="B6398" s="6" t="s">
        <v>19</v>
      </c>
      <c r="C6398" s="6" t="s">
        <v>20</v>
      </c>
      <c r="D6398" s="6" t="s">
        <v>50</v>
      </c>
      <c r="E6398" s="6" t="s">
        <v>51</v>
      </c>
      <c r="F6398" s="6" t="s">
        <v>58</v>
      </c>
      <c r="G6398" s="6" t="s">
        <v>24</v>
      </c>
      <c r="H6398" s="6" t="n">
        <v>4</v>
      </c>
      <c r="I6398" s="7" t="n">
        <v>49.97999954</v>
      </c>
      <c r="J6398" s="6" t="n">
        <v>1</v>
      </c>
      <c r="K6398" s="7" t="n">
        <v>49.97999954</v>
      </c>
      <c r="L6398" s="7" t="n">
        <v>8.5</v>
      </c>
      <c r="M6398" s="8" t="n">
        <v>0.170000002</v>
      </c>
      <c r="N6398" s="7" t="n">
        <v>4.980000019</v>
      </c>
      <c r="O6398" s="12" t="n">
        <v>1</v>
      </c>
    </row>
    <row r="6399" customFormat="false" ht="15" hidden="false" customHeight="true" outlineLevel="0" collapsed="false">
      <c r="A6399" s="6" t="n">
        <v>12944</v>
      </c>
      <c r="B6399" s="6" t="s">
        <v>46</v>
      </c>
      <c r="C6399" s="6" t="s">
        <v>37</v>
      </c>
      <c r="D6399" s="6" t="s">
        <v>21</v>
      </c>
      <c r="E6399" s="6" t="s">
        <v>65</v>
      </c>
      <c r="F6399" s="6" t="s">
        <v>40</v>
      </c>
      <c r="G6399" s="6" t="s">
        <v>44</v>
      </c>
      <c r="H6399" s="6" t="n">
        <v>2</v>
      </c>
      <c r="I6399" s="7" t="n">
        <v>399.980011</v>
      </c>
      <c r="J6399" s="6" t="n">
        <v>1</v>
      </c>
      <c r="K6399" s="7" t="n">
        <v>399.980011</v>
      </c>
      <c r="L6399" s="7" t="n">
        <v>16</v>
      </c>
      <c r="M6399" s="8" t="n">
        <v>0.039999999</v>
      </c>
      <c r="N6399" s="7" t="n">
        <v>184.3099976</v>
      </c>
      <c r="O6399" s="12" t="n">
        <v>1</v>
      </c>
    </row>
    <row r="6400" customFormat="false" ht="15" hidden="false" customHeight="true" outlineLevel="0" collapsed="false">
      <c r="A6400" s="6" t="n">
        <v>27136</v>
      </c>
      <c r="B6400" s="6" t="s">
        <v>19</v>
      </c>
      <c r="C6400" s="6" t="s">
        <v>20</v>
      </c>
      <c r="D6400" s="6" t="s">
        <v>27</v>
      </c>
      <c r="E6400" s="6" t="s">
        <v>28</v>
      </c>
      <c r="F6400" s="6" t="s">
        <v>33</v>
      </c>
      <c r="G6400" s="6" t="s">
        <v>34</v>
      </c>
      <c r="H6400" s="6" t="n">
        <v>4</v>
      </c>
      <c r="I6400" s="7" t="n">
        <v>59.99000168</v>
      </c>
      <c r="J6400" s="6" t="n">
        <v>4</v>
      </c>
      <c r="K6400" s="7" t="n">
        <v>239.9600067</v>
      </c>
      <c r="L6400" s="7" t="n">
        <v>43.18999863</v>
      </c>
      <c r="M6400" s="8" t="n">
        <v>0.180000007</v>
      </c>
      <c r="N6400" s="7" t="n">
        <v>33.45000076</v>
      </c>
      <c r="O6400" s="9" t="n">
        <v>0</v>
      </c>
    </row>
    <row r="6401" customFormat="false" ht="15" hidden="false" customHeight="true" outlineLevel="0" collapsed="false">
      <c r="A6401" s="6" t="n">
        <v>7571</v>
      </c>
      <c r="B6401" s="6" t="s">
        <v>19</v>
      </c>
      <c r="C6401" s="6" t="s">
        <v>49</v>
      </c>
      <c r="D6401" s="6" t="s">
        <v>50</v>
      </c>
      <c r="E6401" s="6" t="s">
        <v>63</v>
      </c>
      <c r="F6401" s="6" t="s">
        <v>23</v>
      </c>
      <c r="G6401" s="6" t="s">
        <v>34</v>
      </c>
      <c r="H6401" s="6" t="n">
        <v>4</v>
      </c>
      <c r="I6401" s="7" t="n">
        <v>129.9900055</v>
      </c>
      <c r="J6401" s="6" t="n">
        <v>1</v>
      </c>
      <c r="K6401" s="7" t="n">
        <v>129.9900055</v>
      </c>
      <c r="L6401" s="7" t="n">
        <v>3.900000095</v>
      </c>
      <c r="M6401" s="8" t="n">
        <v>0.029999999</v>
      </c>
      <c r="N6401" s="7" t="n">
        <v>-26.86000061</v>
      </c>
      <c r="O6401" s="9" t="n">
        <v>0</v>
      </c>
    </row>
    <row r="6402" customFormat="false" ht="15" hidden="false" customHeight="true" outlineLevel="0" collapsed="false">
      <c r="A6402" s="6" t="n">
        <v>21173</v>
      </c>
      <c r="B6402" s="6" t="s">
        <v>19</v>
      </c>
      <c r="C6402" s="6" t="s">
        <v>20</v>
      </c>
      <c r="D6402" s="6" t="s">
        <v>27</v>
      </c>
      <c r="E6402" s="6" t="s">
        <v>42</v>
      </c>
      <c r="F6402" s="6" t="s">
        <v>57</v>
      </c>
      <c r="G6402" s="6" t="s">
        <v>44</v>
      </c>
      <c r="H6402" s="6" t="n">
        <v>4</v>
      </c>
      <c r="I6402" s="7" t="n">
        <v>50</v>
      </c>
      <c r="J6402" s="6" t="n">
        <v>1</v>
      </c>
      <c r="K6402" s="7" t="n">
        <v>50</v>
      </c>
      <c r="L6402" s="7" t="n">
        <v>2.75</v>
      </c>
      <c r="M6402" s="8" t="n">
        <v>0.059999999</v>
      </c>
      <c r="N6402" s="7" t="n">
        <v>2.359999895</v>
      </c>
      <c r="O6402" s="9" t="n">
        <v>0</v>
      </c>
    </row>
    <row r="6403" customFormat="false" ht="15" hidden="false" customHeight="true" outlineLevel="0" collapsed="false">
      <c r="A6403" s="6" t="n">
        <v>23328</v>
      </c>
      <c r="B6403" s="6" t="s">
        <v>46</v>
      </c>
      <c r="C6403" s="6" t="s">
        <v>20</v>
      </c>
      <c r="D6403" s="6" t="s">
        <v>27</v>
      </c>
      <c r="E6403" s="6" t="s">
        <v>54</v>
      </c>
      <c r="F6403" s="6" t="s">
        <v>71</v>
      </c>
      <c r="G6403" s="6" t="s">
        <v>34</v>
      </c>
      <c r="H6403" s="6" t="n">
        <v>2</v>
      </c>
      <c r="I6403" s="7" t="n">
        <v>199.9900055</v>
      </c>
      <c r="J6403" s="6" t="n">
        <v>1</v>
      </c>
      <c r="K6403" s="7" t="n">
        <v>199.9900055</v>
      </c>
      <c r="L6403" s="7" t="n">
        <v>6</v>
      </c>
      <c r="M6403" s="8" t="n">
        <v>0.029999999</v>
      </c>
      <c r="N6403" s="7" t="n">
        <v>19.39999962</v>
      </c>
      <c r="O6403" s="12" t="n">
        <v>1</v>
      </c>
    </row>
    <row r="6404" customFormat="false" ht="15" hidden="false" customHeight="true" outlineLevel="0" collapsed="false">
      <c r="A6404" s="6" t="n">
        <v>54072</v>
      </c>
      <c r="B6404" s="6" t="s">
        <v>19</v>
      </c>
      <c r="C6404" s="6" t="s">
        <v>20</v>
      </c>
      <c r="D6404" s="6" t="s">
        <v>50</v>
      </c>
      <c r="E6404" s="6" t="s">
        <v>51</v>
      </c>
      <c r="F6404" s="6" t="s">
        <v>57</v>
      </c>
      <c r="G6404" s="6" t="s">
        <v>34</v>
      </c>
      <c r="H6404" s="6" t="n">
        <v>4</v>
      </c>
      <c r="I6404" s="7" t="n">
        <v>50</v>
      </c>
      <c r="J6404" s="6" t="n">
        <v>2</v>
      </c>
      <c r="K6404" s="7" t="n">
        <v>100</v>
      </c>
      <c r="L6404" s="7" t="n">
        <v>1</v>
      </c>
      <c r="M6404" s="8" t="n">
        <v>0.01</v>
      </c>
      <c r="N6404" s="7" t="n">
        <v>39.59999847</v>
      </c>
      <c r="O6404" s="9" t="n">
        <v>0</v>
      </c>
    </row>
    <row r="6405" customFormat="false" ht="15" hidden="false" customHeight="true" outlineLevel="0" collapsed="false">
      <c r="A6405" s="6" t="n">
        <v>61965</v>
      </c>
      <c r="B6405" s="6" t="s">
        <v>46</v>
      </c>
      <c r="C6405" s="6" t="s">
        <v>49</v>
      </c>
      <c r="D6405" s="6" t="s">
        <v>21</v>
      </c>
      <c r="E6405" s="6" t="s">
        <v>22</v>
      </c>
      <c r="F6405" s="6" t="s">
        <v>23</v>
      </c>
      <c r="G6405" s="6" t="s">
        <v>34</v>
      </c>
      <c r="H6405" s="6" t="n">
        <v>2</v>
      </c>
      <c r="I6405" s="7" t="n">
        <v>129.9900055</v>
      </c>
      <c r="J6405" s="6" t="n">
        <v>1</v>
      </c>
      <c r="K6405" s="7" t="n">
        <v>129.9900055</v>
      </c>
      <c r="L6405" s="7" t="n">
        <v>20.79999924</v>
      </c>
      <c r="M6405" s="8" t="n">
        <v>0.159999996</v>
      </c>
      <c r="N6405" s="7" t="n">
        <v>34.18000031</v>
      </c>
      <c r="O6405" s="12" t="n">
        <v>1</v>
      </c>
    </row>
    <row r="6406" customFormat="false" ht="15" hidden="false" customHeight="true" outlineLevel="0" collapsed="false">
      <c r="A6406" s="6" t="n">
        <v>13469</v>
      </c>
      <c r="B6406" s="6" t="s">
        <v>46</v>
      </c>
      <c r="C6406" s="6" t="s">
        <v>20</v>
      </c>
      <c r="D6406" s="6" t="s">
        <v>21</v>
      </c>
      <c r="E6406" s="6" t="s">
        <v>64</v>
      </c>
      <c r="F6406" s="6" t="s">
        <v>57</v>
      </c>
      <c r="G6406" s="6" t="s">
        <v>47</v>
      </c>
      <c r="H6406" s="6" t="n">
        <v>2</v>
      </c>
      <c r="I6406" s="7" t="n">
        <v>50</v>
      </c>
      <c r="J6406" s="6" t="n">
        <v>3</v>
      </c>
      <c r="K6406" s="7" t="n">
        <v>150</v>
      </c>
      <c r="L6406" s="7" t="n">
        <v>22.5</v>
      </c>
      <c r="M6406" s="8" t="n">
        <v>0.150000006</v>
      </c>
      <c r="N6406" s="7" t="n">
        <v>34.43000031</v>
      </c>
      <c r="O6406" s="12" t="n">
        <v>1</v>
      </c>
    </row>
    <row r="6407" customFormat="false" ht="15" hidden="false" customHeight="true" outlineLevel="0" collapsed="false">
      <c r="A6407" s="6" t="n">
        <v>34381</v>
      </c>
      <c r="B6407" s="6" t="s">
        <v>46</v>
      </c>
      <c r="C6407" s="6" t="s">
        <v>37</v>
      </c>
      <c r="D6407" s="6" t="s">
        <v>31</v>
      </c>
      <c r="E6407" s="6" t="s">
        <v>62</v>
      </c>
      <c r="F6407" s="6" t="s">
        <v>58</v>
      </c>
      <c r="G6407" s="6" t="s">
        <v>24</v>
      </c>
      <c r="H6407" s="6" t="n">
        <v>2</v>
      </c>
      <c r="I6407" s="7" t="n">
        <v>49.97999954</v>
      </c>
      <c r="J6407" s="6" t="n">
        <v>2</v>
      </c>
      <c r="K6407" s="7" t="n">
        <v>99.95999908</v>
      </c>
      <c r="L6407" s="7" t="n">
        <v>16.98999977</v>
      </c>
      <c r="M6407" s="8" t="n">
        <v>0.170000002</v>
      </c>
      <c r="N6407" s="7" t="n">
        <v>1.080000043</v>
      </c>
      <c r="O6407" s="9" t="n">
        <v>0</v>
      </c>
    </row>
    <row r="6408" customFormat="false" ht="15" hidden="false" customHeight="true" outlineLevel="0" collapsed="false">
      <c r="A6408" s="6" t="n">
        <v>56817</v>
      </c>
      <c r="B6408" s="6" t="s">
        <v>26</v>
      </c>
      <c r="C6408" s="6" t="s">
        <v>49</v>
      </c>
      <c r="D6408" s="6" t="s">
        <v>50</v>
      </c>
      <c r="E6408" s="6" t="s">
        <v>63</v>
      </c>
      <c r="F6408" s="6" t="s">
        <v>29</v>
      </c>
      <c r="G6408" s="6" t="s">
        <v>24</v>
      </c>
      <c r="H6408" s="6" t="n">
        <v>1</v>
      </c>
      <c r="I6408" s="7" t="n">
        <v>99.98999786</v>
      </c>
      <c r="J6408" s="6" t="n">
        <v>2</v>
      </c>
      <c r="K6408" s="7" t="n">
        <v>199.9799957</v>
      </c>
      <c r="L6408" s="7" t="n">
        <v>2</v>
      </c>
      <c r="M6408" s="8" t="n">
        <v>0.01</v>
      </c>
      <c r="N6408" s="7" t="n">
        <v>3.960000038</v>
      </c>
      <c r="O6408" s="12" t="n">
        <v>1</v>
      </c>
    </row>
    <row r="6409" customFormat="false" ht="15" hidden="false" customHeight="true" outlineLevel="0" collapsed="false">
      <c r="A6409" s="6" t="n">
        <v>22566</v>
      </c>
      <c r="B6409" s="6" t="s">
        <v>46</v>
      </c>
      <c r="C6409" s="6" t="s">
        <v>20</v>
      </c>
      <c r="D6409" s="6" t="s">
        <v>27</v>
      </c>
      <c r="E6409" s="6" t="s">
        <v>54</v>
      </c>
      <c r="F6409" s="6" t="s">
        <v>57</v>
      </c>
      <c r="G6409" s="6" t="s">
        <v>44</v>
      </c>
      <c r="H6409" s="6" t="n">
        <v>2</v>
      </c>
      <c r="I6409" s="7" t="n">
        <v>50</v>
      </c>
      <c r="J6409" s="6" t="n">
        <v>1</v>
      </c>
      <c r="K6409" s="7" t="n">
        <v>50</v>
      </c>
      <c r="L6409" s="7" t="n">
        <v>2.75</v>
      </c>
      <c r="M6409" s="8" t="n">
        <v>0.059999999</v>
      </c>
      <c r="N6409" s="7" t="n">
        <v>17.01000023</v>
      </c>
      <c r="O6409" s="9" t="n">
        <v>0</v>
      </c>
    </row>
    <row r="6410" customFormat="false" ht="15" hidden="false" customHeight="true" outlineLevel="0" collapsed="false">
      <c r="A6410" s="6" t="n">
        <v>62196</v>
      </c>
      <c r="B6410" s="6" t="s">
        <v>19</v>
      </c>
      <c r="C6410" s="6" t="s">
        <v>20</v>
      </c>
      <c r="D6410" s="6" t="s">
        <v>21</v>
      </c>
      <c r="E6410" s="6" t="s">
        <v>65</v>
      </c>
      <c r="F6410" s="6" t="s">
        <v>40</v>
      </c>
      <c r="G6410" s="6" t="s">
        <v>24</v>
      </c>
      <c r="H6410" s="6" t="n">
        <v>4</v>
      </c>
      <c r="I6410" s="7" t="n">
        <v>399.980011</v>
      </c>
      <c r="J6410" s="6" t="n">
        <v>1</v>
      </c>
      <c r="K6410" s="7" t="n">
        <v>399.980011</v>
      </c>
      <c r="L6410" s="7" t="n">
        <v>0</v>
      </c>
      <c r="M6410" s="8" t="n">
        <v>0</v>
      </c>
      <c r="N6410" s="7" t="n">
        <v>107.9899979</v>
      </c>
      <c r="O6410" s="9" t="n">
        <v>0</v>
      </c>
    </row>
    <row r="6411" customFormat="false" ht="15" hidden="false" customHeight="true" outlineLevel="0" collapsed="false">
      <c r="A6411" s="6" t="n">
        <v>4630</v>
      </c>
      <c r="B6411" s="6" t="s">
        <v>19</v>
      </c>
      <c r="C6411" s="6" t="s">
        <v>20</v>
      </c>
      <c r="D6411" s="6" t="s">
        <v>50</v>
      </c>
      <c r="E6411" s="6" t="s">
        <v>72</v>
      </c>
      <c r="F6411" s="6" t="s">
        <v>75</v>
      </c>
      <c r="G6411" s="6" t="s">
        <v>24</v>
      </c>
      <c r="H6411" s="6" t="n">
        <v>4</v>
      </c>
      <c r="I6411" s="7" t="n">
        <v>299.980011</v>
      </c>
      <c r="J6411" s="6" t="n">
        <v>1</v>
      </c>
      <c r="K6411" s="7" t="n">
        <v>299.980011</v>
      </c>
      <c r="L6411" s="7" t="n">
        <v>16.5</v>
      </c>
      <c r="M6411" s="8" t="n">
        <v>0.059999999</v>
      </c>
      <c r="N6411" s="7" t="n">
        <v>-212.6100006</v>
      </c>
      <c r="O6411" s="12" t="n">
        <v>1</v>
      </c>
    </row>
    <row r="6412" customFormat="false" ht="15" hidden="false" customHeight="true" outlineLevel="0" collapsed="false">
      <c r="A6412" s="6" t="n">
        <v>69119</v>
      </c>
      <c r="B6412" s="6" t="s">
        <v>36</v>
      </c>
      <c r="C6412" s="6" t="s">
        <v>49</v>
      </c>
      <c r="D6412" s="6" t="s">
        <v>21</v>
      </c>
      <c r="E6412" s="6" t="s">
        <v>65</v>
      </c>
      <c r="F6412" s="6" t="s">
        <v>118</v>
      </c>
      <c r="G6412" s="6" t="s">
        <v>24</v>
      </c>
      <c r="H6412" s="6" t="n">
        <v>0</v>
      </c>
      <c r="I6412" s="7" t="n">
        <v>31.07999992</v>
      </c>
      <c r="J6412" s="6" t="n">
        <v>1</v>
      </c>
      <c r="K6412" s="7" t="n">
        <v>31.07999992</v>
      </c>
      <c r="L6412" s="7" t="n">
        <v>5.28000021</v>
      </c>
      <c r="M6412" s="8" t="n">
        <v>0.170000002</v>
      </c>
      <c r="N6412" s="7" t="n">
        <v>-0.360000014</v>
      </c>
      <c r="O6412" s="12" t="n">
        <v>1</v>
      </c>
    </row>
    <row r="6413" customFormat="false" ht="15" hidden="false" customHeight="true" outlineLevel="0" collapsed="false">
      <c r="A6413" s="6" t="n">
        <v>64943</v>
      </c>
      <c r="B6413" s="6" t="s">
        <v>19</v>
      </c>
      <c r="C6413" s="6" t="s">
        <v>20</v>
      </c>
      <c r="D6413" s="6" t="s">
        <v>21</v>
      </c>
      <c r="E6413" s="6" t="s">
        <v>65</v>
      </c>
      <c r="F6413" s="6" t="s">
        <v>57</v>
      </c>
      <c r="G6413" s="6" t="s">
        <v>24</v>
      </c>
      <c r="H6413" s="6" t="n">
        <v>4</v>
      </c>
      <c r="I6413" s="7" t="n">
        <v>50</v>
      </c>
      <c r="J6413" s="6" t="n">
        <v>5</v>
      </c>
      <c r="K6413" s="7" t="n">
        <v>250</v>
      </c>
      <c r="L6413" s="7" t="n">
        <v>45</v>
      </c>
      <c r="M6413" s="8" t="n">
        <v>0.180000007</v>
      </c>
      <c r="N6413" s="7" t="n">
        <v>76.87999725</v>
      </c>
      <c r="O6413" s="9" t="n">
        <v>0</v>
      </c>
    </row>
    <row r="6414" customFormat="false" ht="15" hidden="false" customHeight="true" outlineLevel="0" collapsed="false">
      <c r="A6414" s="6" t="n">
        <v>9462</v>
      </c>
      <c r="B6414" s="6" t="s">
        <v>26</v>
      </c>
      <c r="C6414" s="6" t="s">
        <v>37</v>
      </c>
      <c r="D6414" s="6" t="s">
        <v>50</v>
      </c>
      <c r="E6414" s="6" t="s">
        <v>51</v>
      </c>
      <c r="F6414" s="6" t="s">
        <v>23</v>
      </c>
      <c r="G6414" s="6" t="s">
        <v>24</v>
      </c>
      <c r="H6414" s="6" t="n">
        <v>1</v>
      </c>
      <c r="I6414" s="7" t="n">
        <v>129.9900055</v>
      </c>
      <c r="J6414" s="6" t="n">
        <v>1</v>
      </c>
      <c r="K6414" s="7" t="n">
        <v>129.9900055</v>
      </c>
      <c r="L6414" s="7" t="n">
        <v>16.89999962</v>
      </c>
      <c r="M6414" s="8" t="n">
        <v>0.129999995</v>
      </c>
      <c r="N6414" s="7" t="n">
        <v>36.75</v>
      </c>
      <c r="O6414" s="12" t="n">
        <v>1</v>
      </c>
    </row>
    <row r="6415" customFormat="false" ht="15" hidden="false" customHeight="true" outlineLevel="0" collapsed="false">
      <c r="A6415" s="6" t="n">
        <v>57060</v>
      </c>
      <c r="B6415" s="6" t="s">
        <v>19</v>
      </c>
      <c r="C6415" s="6" t="s">
        <v>49</v>
      </c>
      <c r="D6415" s="6" t="s">
        <v>50</v>
      </c>
      <c r="E6415" s="6" t="s">
        <v>51</v>
      </c>
      <c r="F6415" s="6" t="s">
        <v>23</v>
      </c>
      <c r="G6415" s="6" t="s">
        <v>34</v>
      </c>
      <c r="H6415" s="6" t="n">
        <v>4</v>
      </c>
      <c r="I6415" s="7" t="n">
        <v>129.9900055</v>
      </c>
      <c r="J6415" s="6" t="n">
        <v>1</v>
      </c>
      <c r="K6415" s="7" t="n">
        <v>129.9900055</v>
      </c>
      <c r="L6415" s="7" t="n">
        <v>13</v>
      </c>
      <c r="M6415" s="8" t="n">
        <v>0.100000001</v>
      </c>
      <c r="N6415" s="7" t="n">
        <v>38.02000046</v>
      </c>
      <c r="O6415" s="12" t="n">
        <v>1</v>
      </c>
    </row>
    <row r="6416" customFormat="false" ht="15" hidden="false" customHeight="true" outlineLevel="0" collapsed="false">
      <c r="A6416" s="6" t="n">
        <v>57888</v>
      </c>
      <c r="B6416" s="6" t="s">
        <v>19</v>
      </c>
      <c r="C6416" s="6" t="s">
        <v>20</v>
      </c>
      <c r="D6416" s="6" t="s">
        <v>50</v>
      </c>
      <c r="E6416" s="6" t="s">
        <v>51</v>
      </c>
      <c r="F6416" s="6" t="s">
        <v>73</v>
      </c>
      <c r="G6416" s="6" t="s">
        <v>44</v>
      </c>
      <c r="H6416" s="6" t="n">
        <v>4</v>
      </c>
      <c r="I6416" s="7" t="n">
        <v>39.99000168</v>
      </c>
      <c r="J6416" s="6" t="n">
        <v>2</v>
      </c>
      <c r="K6416" s="7" t="n">
        <v>79.98000336</v>
      </c>
      <c r="L6416" s="7" t="n">
        <v>4</v>
      </c>
      <c r="M6416" s="8" t="n">
        <v>0.050000001</v>
      </c>
      <c r="N6416" s="7" t="n">
        <v>7.599999905</v>
      </c>
      <c r="O6416" s="9" t="n">
        <v>0</v>
      </c>
    </row>
    <row r="6417" customFormat="false" ht="15" hidden="false" customHeight="true" outlineLevel="0" collapsed="false">
      <c r="A6417" s="6" t="n">
        <v>13146</v>
      </c>
      <c r="B6417" s="6" t="s">
        <v>19</v>
      </c>
      <c r="C6417" s="6" t="s">
        <v>20</v>
      </c>
      <c r="D6417" s="6" t="s">
        <v>21</v>
      </c>
      <c r="E6417" s="6" t="s">
        <v>64</v>
      </c>
      <c r="F6417" s="6" t="s">
        <v>57</v>
      </c>
      <c r="G6417" s="6" t="s">
        <v>44</v>
      </c>
      <c r="H6417" s="6" t="n">
        <v>4</v>
      </c>
      <c r="I6417" s="7" t="n">
        <v>50</v>
      </c>
      <c r="J6417" s="6" t="n">
        <v>1</v>
      </c>
      <c r="K6417" s="7" t="n">
        <v>50</v>
      </c>
      <c r="L6417" s="7" t="n">
        <v>8.5</v>
      </c>
      <c r="M6417" s="8" t="n">
        <v>0.170000002</v>
      </c>
      <c r="N6417" s="7" t="n">
        <v>-15.22999954</v>
      </c>
      <c r="O6417" s="9" t="n">
        <v>0</v>
      </c>
    </row>
    <row r="6418" customFormat="false" ht="15" hidden="false" customHeight="true" outlineLevel="0" collapsed="false">
      <c r="A6418" s="6" t="n">
        <v>64717</v>
      </c>
      <c r="B6418" s="6" t="s">
        <v>36</v>
      </c>
      <c r="C6418" s="6" t="s">
        <v>37</v>
      </c>
      <c r="D6418" s="6" t="s">
        <v>21</v>
      </c>
      <c r="E6418" s="6" t="s">
        <v>65</v>
      </c>
      <c r="F6418" s="6" t="s">
        <v>58</v>
      </c>
      <c r="G6418" s="6" t="s">
        <v>44</v>
      </c>
      <c r="H6418" s="6" t="n">
        <v>0</v>
      </c>
      <c r="I6418" s="7" t="n">
        <v>49.97999954</v>
      </c>
      <c r="J6418" s="6" t="n">
        <v>1</v>
      </c>
      <c r="K6418" s="7" t="n">
        <v>49.97999954</v>
      </c>
      <c r="L6418" s="7" t="n">
        <v>12.5</v>
      </c>
      <c r="M6418" s="8" t="n">
        <v>0.25</v>
      </c>
      <c r="N6418" s="7" t="n">
        <v>12.18000031</v>
      </c>
      <c r="O6418" s="12" t="n">
        <v>1</v>
      </c>
    </row>
    <row r="6419" customFormat="false" ht="15" hidden="false" customHeight="true" outlineLevel="0" collapsed="false">
      <c r="A6419" s="6" t="n">
        <v>65503</v>
      </c>
      <c r="B6419" s="6" t="s">
        <v>19</v>
      </c>
      <c r="C6419" s="6" t="s">
        <v>37</v>
      </c>
      <c r="D6419" s="6" t="s">
        <v>21</v>
      </c>
      <c r="E6419" s="6" t="s">
        <v>65</v>
      </c>
      <c r="F6419" s="6" t="s">
        <v>33</v>
      </c>
      <c r="G6419" s="6" t="s">
        <v>34</v>
      </c>
      <c r="H6419" s="6" t="n">
        <v>4</v>
      </c>
      <c r="I6419" s="7" t="n">
        <v>59.99000168</v>
      </c>
      <c r="J6419" s="6" t="n">
        <v>4</v>
      </c>
      <c r="K6419" s="7" t="n">
        <v>239.9600067</v>
      </c>
      <c r="L6419" s="7" t="n">
        <v>4.800000191</v>
      </c>
      <c r="M6419" s="8" t="n">
        <v>0.02</v>
      </c>
      <c r="N6419" s="7" t="n">
        <v>26.5699997</v>
      </c>
      <c r="O6419" s="9" t="n">
        <v>0</v>
      </c>
    </row>
    <row r="6420" customFormat="false" ht="15" hidden="false" customHeight="true" outlineLevel="0" collapsed="false">
      <c r="A6420" s="6" t="n">
        <v>57137</v>
      </c>
      <c r="B6420" s="6" t="s">
        <v>46</v>
      </c>
      <c r="C6420" s="6" t="s">
        <v>37</v>
      </c>
      <c r="D6420" s="6" t="s">
        <v>50</v>
      </c>
      <c r="E6420" s="6" t="s">
        <v>63</v>
      </c>
      <c r="F6420" s="6" t="s">
        <v>29</v>
      </c>
      <c r="G6420" s="6" t="s">
        <v>44</v>
      </c>
      <c r="H6420" s="6" t="n">
        <v>2</v>
      </c>
      <c r="I6420" s="7" t="n">
        <v>99.98999786</v>
      </c>
      <c r="J6420" s="6" t="n">
        <v>4</v>
      </c>
      <c r="K6420" s="7" t="n">
        <v>399.9599915</v>
      </c>
      <c r="L6420" s="7" t="n">
        <v>8</v>
      </c>
      <c r="M6420" s="8" t="n">
        <v>0.02</v>
      </c>
      <c r="N6420" s="7" t="n">
        <v>180.3000031</v>
      </c>
      <c r="O6420" s="12" t="n">
        <v>1</v>
      </c>
    </row>
    <row r="6421" customFormat="false" ht="15" hidden="false" customHeight="true" outlineLevel="0" collapsed="false">
      <c r="A6421" s="6" t="n">
        <v>17998</v>
      </c>
      <c r="B6421" s="6" t="s">
        <v>46</v>
      </c>
      <c r="C6421" s="6" t="s">
        <v>37</v>
      </c>
      <c r="D6421" s="6" t="s">
        <v>21</v>
      </c>
      <c r="E6421" s="6" t="s">
        <v>22</v>
      </c>
      <c r="F6421" s="6" t="s">
        <v>29</v>
      </c>
      <c r="G6421" s="6" t="s">
        <v>34</v>
      </c>
      <c r="H6421" s="6" t="n">
        <v>2</v>
      </c>
      <c r="I6421" s="7" t="n">
        <v>99.98999786</v>
      </c>
      <c r="J6421" s="6" t="n">
        <v>2</v>
      </c>
      <c r="K6421" s="7" t="n">
        <v>199.9799957</v>
      </c>
      <c r="L6421" s="7" t="n">
        <v>8</v>
      </c>
      <c r="M6421" s="8" t="n">
        <v>0.039999999</v>
      </c>
      <c r="N6421" s="7" t="n">
        <v>42.24000168</v>
      </c>
      <c r="O6421" s="12" t="n">
        <v>1</v>
      </c>
    </row>
    <row r="6422" customFormat="false" ht="15" hidden="false" customHeight="true" outlineLevel="0" collapsed="false">
      <c r="A6422" s="6" t="n">
        <v>14562</v>
      </c>
      <c r="B6422" s="6" t="s">
        <v>19</v>
      </c>
      <c r="C6422" s="6" t="s">
        <v>37</v>
      </c>
      <c r="D6422" s="6" t="s">
        <v>21</v>
      </c>
      <c r="E6422" s="6" t="s">
        <v>65</v>
      </c>
      <c r="F6422" s="6" t="s">
        <v>71</v>
      </c>
      <c r="G6422" s="6" t="s">
        <v>24</v>
      </c>
      <c r="H6422" s="6" t="n">
        <v>4</v>
      </c>
      <c r="I6422" s="7" t="n">
        <v>199.9900055</v>
      </c>
      <c r="J6422" s="6" t="n">
        <v>1</v>
      </c>
      <c r="K6422" s="7" t="n">
        <v>199.9900055</v>
      </c>
      <c r="L6422" s="7" t="n">
        <v>18</v>
      </c>
      <c r="M6422" s="8" t="n">
        <v>0.090000004</v>
      </c>
      <c r="N6422" s="7" t="n">
        <v>68.25</v>
      </c>
      <c r="O6422" s="9" t="n">
        <v>0</v>
      </c>
    </row>
    <row r="6423" customFormat="false" ht="15" hidden="false" customHeight="true" outlineLevel="0" collapsed="false">
      <c r="A6423" s="6" t="n">
        <v>67229</v>
      </c>
      <c r="B6423" s="6" t="s">
        <v>26</v>
      </c>
      <c r="C6423" s="6" t="s">
        <v>49</v>
      </c>
      <c r="D6423" s="6" t="s">
        <v>21</v>
      </c>
      <c r="E6423" s="6" t="s">
        <v>65</v>
      </c>
      <c r="F6423" s="6" t="s">
        <v>71</v>
      </c>
      <c r="G6423" s="6" t="s">
        <v>34</v>
      </c>
      <c r="H6423" s="6" t="n">
        <v>1</v>
      </c>
      <c r="I6423" s="7" t="n">
        <v>199.9900055</v>
      </c>
      <c r="J6423" s="6" t="n">
        <v>1</v>
      </c>
      <c r="K6423" s="7" t="n">
        <v>199.9900055</v>
      </c>
      <c r="L6423" s="7" t="n">
        <v>30</v>
      </c>
      <c r="M6423" s="8" t="n">
        <v>0.150000006</v>
      </c>
      <c r="N6423" s="7" t="n">
        <v>81.59999847</v>
      </c>
      <c r="O6423" s="12" t="n">
        <v>1</v>
      </c>
    </row>
    <row r="6424" customFormat="false" ht="15" hidden="false" customHeight="true" outlineLevel="0" collapsed="false">
      <c r="A6424" s="6" t="n">
        <v>65530</v>
      </c>
      <c r="B6424" s="6" t="s">
        <v>19</v>
      </c>
      <c r="C6424" s="6" t="s">
        <v>20</v>
      </c>
      <c r="D6424" s="6" t="s">
        <v>21</v>
      </c>
      <c r="E6424" s="6" t="s">
        <v>65</v>
      </c>
      <c r="F6424" s="6" t="s">
        <v>29</v>
      </c>
      <c r="G6424" s="6" t="s">
        <v>44</v>
      </c>
      <c r="H6424" s="6" t="n">
        <v>4</v>
      </c>
      <c r="I6424" s="7" t="n">
        <v>99.98999786</v>
      </c>
      <c r="J6424" s="6" t="n">
        <v>3</v>
      </c>
      <c r="K6424" s="7" t="n">
        <v>299.9700012</v>
      </c>
      <c r="L6424" s="7" t="n">
        <v>53.99000168</v>
      </c>
      <c r="M6424" s="8" t="n">
        <v>0.180000007</v>
      </c>
      <c r="N6424" s="7" t="n">
        <v>61.49000168</v>
      </c>
      <c r="O6424" s="12" t="n">
        <v>1</v>
      </c>
    </row>
    <row r="6425" customFormat="false" ht="15" hidden="false" customHeight="true" outlineLevel="0" collapsed="false">
      <c r="A6425" s="6" t="n">
        <v>38994</v>
      </c>
      <c r="B6425" s="6" t="s">
        <v>46</v>
      </c>
      <c r="C6425" s="6" t="s">
        <v>20</v>
      </c>
      <c r="D6425" s="6" t="s">
        <v>31</v>
      </c>
      <c r="E6425" s="6" t="s">
        <v>32</v>
      </c>
      <c r="F6425" s="6" t="s">
        <v>23</v>
      </c>
      <c r="G6425" s="6" t="s">
        <v>24</v>
      </c>
      <c r="H6425" s="6" t="n">
        <v>2</v>
      </c>
      <c r="I6425" s="7" t="n">
        <v>129.9900055</v>
      </c>
      <c r="J6425" s="6" t="n">
        <v>1</v>
      </c>
      <c r="K6425" s="7" t="n">
        <v>129.9900055</v>
      </c>
      <c r="L6425" s="7" t="n">
        <v>15.60000038</v>
      </c>
      <c r="M6425" s="8" t="n">
        <v>0.119999997</v>
      </c>
      <c r="N6425" s="7" t="n">
        <v>-43.81000137</v>
      </c>
      <c r="O6425" s="12" t="n">
        <v>1</v>
      </c>
    </row>
    <row r="6426" customFormat="false" ht="15" hidden="false" customHeight="true" outlineLevel="0" collapsed="false">
      <c r="A6426" s="6" t="n">
        <v>56526</v>
      </c>
      <c r="B6426" s="6" t="s">
        <v>19</v>
      </c>
      <c r="C6426" s="6" t="s">
        <v>20</v>
      </c>
      <c r="D6426" s="6" t="s">
        <v>50</v>
      </c>
      <c r="E6426" s="6" t="s">
        <v>51</v>
      </c>
      <c r="F6426" s="6" t="s">
        <v>40</v>
      </c>
      <c r="G6426" s="6" t="s">
        <v>44</v>
      </c>
      <c r="H6426" s="6" t="n">
        <v>4</v>
      </c>
      <c r="I6426" s="7" t="n">
        <v>399.980011</v>
      </c>
      <c r="J6426" s="6" t="n">
        <v>1</v>
      </c>
      <c r="K6426" s="7" t="n">
        <v>399.980011</v>
      </c>
      <c r="L6426" s="7" t="n">
        <v>72</v>
      </c>
      <c r="M6426" s="8" t="n">
        <v>0.180000007</v>
      </c>
      <c r="N6426" s="7" t="n">
        <v>98.40000153</v>
      </c>
      <c r="O6426" s="9" t="n">
        <v>0</v>
      </c>
    </row>
    <row r="6427" customFormat="false" ht="15" hidden="false" customHeight="true" outlineLevel="0" collapsed="false">
      <c r="A6427" s="6" t="n">
        <v>33650</v>
      </c>
      <c r="B6427" s="6" t="s">
        <v>26</v>
      </c>
      <c r="C6427" s="6" t="s">
        <v>20</v>
      </c>
      <c r="D6427" s="6" t="s">
        <v>31</v>
      </c>
      <c r="E6427" s="6" t="s">
        <v>56</v>
      </c>
      <c r="F6427" s="6" t="s">
        <v>58</v>
      </c>
      <c r="G6427" s="6" t="s">
        <v>34</v>
      </c>
      <c r="H6427" s="6" t="n">
        <v>1</v>
      </c>
      <c r="I6427" s="7" t="n">
        <v>49.97999954</v>
      </c>
      <c r="J6427" s="6" t="n">
        <v>1</v>
      </c>
      <c r="K6427" s="7" t="n">
        <v>49.97999954</v>
      </c>
      <c r="L6427" s="7" t="n">
        <v>8</v>
      </c>
      <c r="M6427" s="8" t="n">
        <v>0.159999996</v>
      </c>
      <c r="N6427" s="7" t="n">
        <v>20.98999977</v>
      </c>
      <c r="O6427" s="12" t="n">
        <v>1</v>
      </c>
    </row>
    <row r="6428" customFormat="false" ht="15" hidden="false" customHeight="true" outlineLevel="0" collapsed="false">
      <c r="A6428" s="6" t="n">
        <v>18376</v>
      </c>
      <c r="B6428" s="6" t="s">
        <v>36</v>
      </c>
      <c r="C6428" s="6" t="s">
        <v>20</v>
      </c>
      <c r="D6428" s="6" t="s">
        <v>21</v>
      </c>
      <c r="E6428" s="6" t="s">
        <v>65</v>
      </c>
      <c r="F6428" s="6" t="s">
        <v>23</v>
      </c>
      <c r="G6428" s="6" t="s">
        <v>34</v>
      </c>
      <c r="H6428" s="6" t="n">
        <v>0</v>
      </c>
      <c r="I6428" s="7" t="n">
        <v>129.9900055</v>
      </c>
      <c r="J6428" s="6" t="n">
        <v>1</v>
      </c>
      <c r="K6428" s="7" t="n">
        <v>129.9900055</v>
      </c>
      <c r="L6428" s="7" t="n">
        <v>26</v>
      </c>
      <c r="M6428" s="8" t="n">
        <v>0.200000003</v>
      </c>
      <c r="N6428" s="7" t="n">
        <v>-41.59999847</v>
      </c>
      <c r="O6428" s="9" t="n">
        <v>0</v>
      </c>
    </row>
    <row r="6429" customFormat="false" ht="15" hidden="false" customHeight="true" outlineLevel="0" collapsed="false">
      <c r="A6429" s="6" t="n">
        <v>22003</v>
      </c>
      <c r="B6429" s="6" t="s">
        <v>19</v>
      </c>
      <c r="C6429" s="6" t="s">
        <v>49</v>
      </c>
      <c r="D6429" s="6" t="s">
        <v>27</v>
      </c>
      <c r="E6429" s="6" t="s">
        <v>28</v>
      </c>
      <c r="F6429" s="6" t="s">
        <v>23</v>
      </c>
      <c r="G6429" s="6" t="s">
        <v>44</v>
      </c>
      <c r="H6429" s="6" t="n">
        <v>4</v>
      </c>
      <c r="I6429" s="7" t="n">
        <v>129.9900055</v>
      </c>
      <c r="J6429" s="6" t="n">
        <v>1</v>
      </c>
      <c r="K6429" s="7" t="n">
        <v>129.9900055</v>
      </c>
      <c r="L6429" s="7" t="n">
        <v>13</v>
      </c>
      <c r="M6429" s="8" t="n">
        <v>0.100000001</v>
      </c>
      <c r="N6429" s="7" t="n">
        <v>7.369999886</v>
      </c>
      <c r="O6429" s="9" t="n">
        <v>0</v>
      </c>
    </row>
    <row r="6430" customFormat="false" ht="15" hidden="false" customHeight="true" outlineLevel="0" collapsed="false">
      <c r="A6430" s="6" t="n">
        <v>10242</v>
      </c>
      <c r="B6430" s="6" t="s">
        <v>19</v>
      </c>
      <c r="C6430" s="6" t="s">
        <v>20</v>
      </c>
      <c r="D6430" s="6" t="s">
        <v>50</v>
      </c>
      <c r="E6430" s="6" t="s">
        <v>63</v>
      </c>
      <c r="F6430" s="6" t="s">
        <v>71</v>
      </c>
      <c r="G6430" s="6" t="s">
        <v>34</v>
      </c>
      <c r="H6430" s="6" t="n">
        <v>4</v>
      </c>
      <c r="I6430" s="7" t="n">
        <v>199.9900055</v>
      </c>
      <c r="J6430" s="6" t="n">
        <v>1</v>
      </c>
      <c r="K6430" s="7" t="n">
        <v>199.9900055</v>
      </c>
      <c r="L6430" s="7" t="n">
        <v>4</v>
      </c>
      <c r="M6430" s="8" t="n">
        <v>0.02</v>
      </c>
      <c r="N6430" s="7" t="n">
        <v>94.08000183</v>
      </c>
      <c r="O6430" s="9" t="n">
        <v>0</v>
      </c>
    </row>
    <row r="6431" customFormat="false" ht="15" hidden="false" customHeight="true" outlineLevel="0" collapsed="false">
      <c r="A6431" s="6" t="n">
        <v>67018</v>
      </c>
      <c r="B6431" s="6" t="s">
        <v>46</v>
      </c>
      <c r="C6431" s="6" t="s">
        <v>20</v>
      </c>
      <c r="D6431" s="6" t="s">
        <v>21</v>
      </c>
      <c r="E6431" s="6" t="s">
        <v>22</v>
      </c>
      <c r="F6431" s="6" t="s">
        <v>58</v>
      </c>
      <c r="G6431" s="6" t="s">
        <v>34</v>
      </c>
      <c r="H6431" s="6" t="n">
        <v>2</v>
      </c>
      <c r="I6431" s="7" t="n">
        <v>49.97999954</v>
      </c>
      <c r="J6431" s="6" t="n">
        <v>3</v>
      </c>
      <c r="K6431" s="7" t="n">
        <v>149.9400024</v>
      </c>
      <c r="L6431" s="7" t="n">
        <v>19.48999977</v>
      </c>
      <c r="M6431" s="8" t="n">
        <v>0.129999995</v>
      </c>
      <c r="N6431" s="7" t="n">
        <v>14.73999977</v>
      </c>
      <c r="O6431" s="12" t="n">
        <v>1</v>
      </c>
    </row>
    <row r="6432" customFormat="false" ht="15" hidden="false" customHeight="true" outlineLevel="0" collapsed="false">
      <c r="A6432" s="6" t="n">
        <v>12185</v>
      </c>
      <c r="B6432" s="6" t="s">
        <v>19</v>
      </c>
      <c r="C6432" s="6" t="s">
        <v>20</v>
      </c>
      <c r="D6432" s="6" t="s">
        <v>21</v>
      </c>
      <c r="E6432" s="6" t="s">
        <v>65</v>
      </c>
      <c r="F6432" s="6" t="s">
        <v>73</v>
      </c>
      <c r="G6432" s="6" t="s">
        <v>34</v>
      </c>
      <c r="H6432" s="6" t="n">
        <v>4</v>
      </c>
      <c r="I6432" s="7" t="n">
        <v>39.99000168</v>
      </c>
      <c r="J6432" s="6" t="n">
        <v>2</v>
      </c>
      <c r="K6432" s="7" t="n">
        <v>79.98000336</v>
      </c>
      <c r="L6432" s="7" t="n">
        <v>16</v>
      </c>
      <c r="M6432" s="8" t="n">
        <v>0.200000003</v>
      </c>
      <c r="N6432" s="7" t="n">
        <v>31.35000038</v>
      </c>
      <c r="O6432" s="12" t="n">
        <v>1</v>
      </c>
    </row>
    <row r="6433" customFormat="false" ht="15" hidden="false" customHeight="true" outlineLevel="0" collapsed="false">
      <c r="A6433" s="6" t="n">
        <v>58046</v>
      </c>
      <c r="B6433" s="6" t="s">
        <v>26</v>
      </c>
      <c r="C6433" s="6" t="s">
        <v>37</v>
      </c>
      <c r="D6433" s="6" t="s">
        <v>50</v>
      </c>
      <c r="E6433" s="6" t="s">
        <v>51</v>
      </c>
      <c r="F6433" s="6" t="s">
        <v>29</v>
      </c>
      <c r="G6433" s="6" t="s">
        <v>24</v>
      </c>
      <c r="H6433" s="6" t="n">
        <v>1</v>
      </c>
      <c r="I6433" s="7" t="n">
        <v>99.98999786</v>
      </c>
      <c r="J6433" s="6" t="n">
        <v>2</v>
      </c>
      <c r="K6433" s="7" t="n">
        <v>199.9799957</v>
      </c>
      <c r="L6433" s="7" t="n">
        <v>8</v>
      </c>
      <c r="M6433" s="8" t="n">
        <v>0.039999999</v>
      </c>
      <c r="N6433" s="7" t="n">
        <v>-2.690000057</v>
      </c>
      <c r="O6433" s="12" t="n">
        <v>1</v>
      </c>
    </row>
    <row r="6434" customFormat="false" ht="15" hidden="false" customHeight="true" outlineLevel="0" collapsed="false">
      <c r="A6434" s="6" t="n">
        <v>14949</v>
      </c>
      <c r="B6434" s="6" t="s">
        <v>19</v>
      </c>
      <c r="C6434" s="6" t="s">
        <v>20</v>
      </c>
      <c r="D6434" s="6" t="s">
        <v>21</v>
      </c>
      <c r="E6434" s="6" t="s">
        <v>65</v>
      </c>
      <c r="F6434" s="6" t="s">
        <v>74</v>
      </c>
      <c r="G6434" s="6" t="s">
        <v>34</v>
      </c>
      <c r="H6434" s="6" t="n">
        <v>4</v>
      </c>
      <c r="I6434" s="7" t="n">
        <v>31.98999977</v>
      </c>
      <c r="J6434" s="6" t="n">
        <v>5</v>
      </c>
      <c r="K6434" s="7" t="n">
        <v>159.9499969</v>
      </c>
      <c r="L6434" s="7" t="n">
        <v>19.19000053</v>
      </c>
      <c r="M6434" s="8" t="n">
        <v>0.119999997</v>
      </c>
      <c r="N6434" s="7" t="n">
        <v>38</v>
      </c>
      <c r="O6434" s="12" t="n">
        <v>1</v>
      </c>
    </row>
    <row r="6435" customFormat="false" ht="15" hidden="false" customHeight="true" outlineLevel="0" collapsed="false">
      <c r="A6435" s="6" t="n">
        <v>37398</v>
      </c>
      <c r="B6435" s="6" t="s">
        <v>19</v>
      </c>
      <c r="C6435" s="6" t="s">
        <v>20</v>
      </c>
      <c r="D6435" s="6" t="s">
        <v>31</v>
      </c>
      <c r="E6435" s="6" t="s">
        <v>32</v>
      </c>
      <c r="F6435" s="6" t="s">
        <v>33</v>
      </c>
      <c r="G6435" s="6" t="s">
        <v>34</v>
      </c>
      <c r="H6435" s="6" t="n">
        <v>4</v>
      </c>
      <c r="I6435" s="7" t="n">
        <v>59.99000168</v>
      </c>
      <c r="J6435" s="6" t="n">
        <v>5</v>
      </c>
      <c r="K6435" s="7" t="n">
        <v>299.9500122</v>
      </c>
      <c r="L6435" s="7" t="n">
        <v>16.5</v>
      </c>
      <c r="M6435" s="8" t="n">
        <v>0.059999999</v>
      </c>
      <c r="N6435" s="7" t="n">
        <v>79.37000275</v>
      </c>
      <c r="O6435" s="9" t="n">
        <v>0</v>
      </c>
    </row>
    <row r="6436" customFormat="false" ht="15" hidden="false" customHeight="true" outlineLevel="0" collapsed="false">
      <c r="A6436" s="6" t="n">
        <v>41769</v>
      </c>
      <c r="B6436" s="6" t="s">
        <v>36</v>
      </c>
      <c r="C6436" s="6" t="s">
        <v>37</v>
      </c>
      <c r="D6436" s="6" t="s">
        <v>38</v>
      </c>
      <c r="E6436" s="6" t="s">
        <v>70</v>
      </c>
      <c r="F6436" s="6" t="s">
        <v>58</v>
      </c>
      <c r="G6436" s="6" t="s">
        <v>34</v>
      </c>
      <c r="H6436" s="6" t="n">
        <v>0</v>
      </c>
      <c r="I6436" s="7" t="n">
        <v>49.97999954</v>
      </c>
      <c r="J6436" s="6" t="n">
        <v>1</v>
      </c>
      <c r="K6436" s="7" t="n">
        <v>49.97999954</v>
      </c>
      <c r="L6436" s="7" t="n">
        <v>7.5</v>
      </c>
      <c r="M6436" s="8" t="n">
        <v>0.150000006</v>
      </c>
      <c r="N6436" s="7" t="n">
        <v>12.3199997</v>
      </c>
      <c r="O6436" s="12" t="n">
        <v>1</v>
      </c>
    </row>
    <row r="6437" customFormat="false" ht="15" hidden="false" customHeight="true" outlineLevel="0" collapsed="false">
      <c r="A6437" s="6" t="n">
        <v>36541</v>
      </c>
      <c r="B6437" s="6" t="s">
        <v>46</v>
      </c>
      <c r="C6437" s="6" t="s">
        <v>20</v>
      </c>
      <c r="D6437" s="6" t="s">
        <v>31</v>
      </c>
      <c r="E6437" s="6" t="s">
        <v>56</v>
      </c>
      <c r="F6437" s="6" t="s">
        <v>58</v>
      </c>
      <c r="G6437" s="6" t="s">
        <v>47</v>
      </c>
      <c r="H6437" s="6" t="n">
        <v>2</v>
      </c>
      <c r="I6437" s="7" t="n">
        <v>49.97999954</v>
      </c>
      <c r="J6437" s="6" t="n">
        <v>4</v>
      </c>
      <c r="K6437" s="7" t="n">
        <v>199.9199982</v>
      </c>
      <c r="L6437" s="7" t="n">
        <v>39.97999954</v>
      </c>
      <c r="M6437" s="8" t="n">
        <v>0.200000003</v>
      </c>
      <c r="N6437" s="7" t="n">
        <v>75.16999817</v>
      </c>
      <c r="O6437" s="9" t="n">
        <v>0</v>
      </c>
    </row>
    <row r="6438" customFormat="false" ht="15" hidden="false" customHeight="true" outlineLevel="0" collapsed="false">
      <c r="A6438" s="6" t="n">
        <v>18728</v>
      </c>
      <c r="B6438" s="6" t="s">
        <v>19</v>
      </c>
      <c r="C6438" s="6" t="s">
        <v>49</v>
      </c>
      <c r="D6438" s="6" t="s">
        <v>21</v>
      </c>
      <c r="E6438" s="6" t="s">
        <v>65</v>
      </c>
      <c r="F6438" s="6" t="s">
        <v>23</v>
      </c>
      <c r="G6438" s="6" t="s">
        <v>34</v>
      </c>
      <c r="H6438" s="6" t="n">
        <v>4</v>
      </c>
      <c r="I6438" s="7" t="n">
        <v>129.9900055</v>
      </c>
      <c r="J6438" s="6" t="n">
        <v>1</v>
      </c>
      <c r="K6438" s="7" t="n">
        <v>129.9900055</v>
      </c>
      <c r="L6438" s="7" t="n">
        <v>1.299999952</v>
      </c>
      <c r="M6438" s="8" t="n">
        <v>0.01</v>
      </c>
      <c r="N6438" s="7" t="n">
        <v>8.109999657</v>
      </c>
      <c r="O6438" s="9" t="n">
        <v>0</v>
      </c>
    </row>
    <row r="6439" customFormat="false" ht="15" hidden="false" customHeight="true" outlineLevel="0" collapsed="false">
      <c r="A6439" s="6" t="n">
        <v>4127</v>
      </c>
      <c r="B6439" s="6" t="s">
        <v>19</v>
      </c>
      <c r="C6439" s="6" t="s">
        <v>49</v>
      </c>
      <c r="D6439" s="6" t="s">
        <v>50</v>
      </c>
      <c r="E6439" s="6" t="s">
        <v>63</v>
      </c>
      <c r="F6439" s="6" t="s">
        <v>75</v>
      </c>
      <c r="G6439" s="6" t="s">
        <v>44</v>
      </c>
      <c r="H6439" s="6" t="n">
        <v>4</v>
      </c>
      <c r="I6439" s="7" t="n">
        <v>299.980011</v>
      </c>
      <c r="J6439" s="6" t="n">
        <v>1</v>
      </c>
      <c r="K6439" s="7" t="n">
        <v>299.980011</v>
      </c>
      <c r="L6439" s="7" t="n">
        <v>3</v>
      </c>
      <c r="M6439" s="8" t="n">
        <v>0.01</v>
      </c>
      <c r="N6439" s="7" t="n">
        <v>111.3700027</v>
      </c>
      <c r="O6439" s="9" t="n">
        <v>0</v>
      </c>
    </row>
    <row r="6440" customFormat="false" ht="15" hidden="false" customHeight="true" outlineLevel="0" collapsed="false">
      <c r="A6440" s="6" t="n">
        <v>24584</v>
      </c>
      <c r="B6440" s="6" t="s">
        <v>19</v>
      </c>
      <c r="C6440" s="6" t="s">
        <v>37</v>
      </c>
      <c r="D6440" s="6" t="s">
        <v>27</v>
      </c>
      <c r="E6440" s="6" t="s">
        <v>28</v>
      </c>
      <c r="F6440" s="6" t="s">
        <v>71</v>
      </c>
      <c r="G6440" s="6" t="s">
        <v>34</v>
      </c>
      <c r="H6440" s="6" t="n">
        <v>4</v>
      </c>
      <c r="I6440" s="7" t="n">
        <v>199.9900055</v>
      </c>
      <c r="J6440" s="6" t="n">
        <v>1</v>
      </c>
      <c r="K6440" s="7" t="n">
        <v>199.9900055</v>
      </c>
      <c r="L6440" s="7" t="n">
        <v>8</v>
      </c>
      <c r="M6440" s="8" t="n">
        <v>0.039999999</v>
      </c>
      <c r="N6440" s="7" t="n">
        <v>16.89999962</v>
      </c>
      <c r="O6440" s="12" t="n">
        <v>1</v>
      </c>
    </row>
    <row r="6441" customFormat="false" ht="15" hidden="false" customHeight="true" outlineLevel="0" collapsed="false">
      <c r="A6441" s="6" t="n">
        <v>67284</v>
      </c>
      <c r="B6441" s="6" t="s">
        <v>26</v>
      </c>
      <c r="C6441" s="6" t="s">
        <v>37</v>
      </c>
      <c r="D6441" s="6" t="s">
        <v>21</v>
      </c>
      <c r="E6441" s="6" t="s">
        <v>65</v>
      </c>
      <c r="F6441" s="6" t="s">
        <v>106</v>
      </c>
      <c r="G6441" s="6" t="s">
        <v>24</v>
      </c>
      <c r="H6441" s="6" t="n">
        <v>1</v>
      </c>
      <c r="I6441" s="7" t="n">
        <v>89.98999786</v>
      </c>
      <c r="J6441" s="6" t="n">
        <v>4</v>
      </c>
      <c r="K6441" s="7" t="n">
        <v>359.9599915</v>
      </c>
      <c r="L6441" s="7" t="n">
        <v>10.80000019</v>
      </c>
      <c r="M6441" s="8" t="n">
        <v>0.029999999</v>
      </c>
      <c r="N6441" s="7" t="n">
        <v>-74.37000275</v>
      </c>
      <c r="O6441" s="12" t="n">
        <v>1</v>
      </c>
    </row>
    <row r="6442" customFormat="false" ht="15" hidden="false" customHeight="true" outlineLevel="0" collapsed="false">
      <c r="A6442" s="6" t="n">
        <v>2766</v>
      </c>
      <c r="B6442" s="6" t="s">
        <v>46</v>
      </c>
      <c r="C6442" s="6" t="s">
        <v>20</v>
      </c>
      <c r="D6442" s="6" t="s">
        <v>50</v>
      </c>
      <c r="E6442" s="6" t="s">
        <v>51</v>
      </c>
      <c r="F6442" s="6" t="s">
        <v>23</v>
      </c>
      <c r="G6442" s="6" t="s">
        <v>34</v>
      </c>
      <c r="H6442" s="6" t="n">
        <v>2</v>
      </c>
      <c r="I6442" s="7" t="n">
        <v>129.9900055</v>
      </c>
      <c r="J6442" s="6" t="n">
        <v>1</v>
      </c>
      <c r="K6442" s="7" t="n">
        <v>129.9900055</v>
      </c>
      <c r="L6442" s="7" t="n">
        <v>32.5</v>
      </c>
      <c r="M6442" s="8" t="n">
        <v>0.25</v>
      </c>
      <c r="N6442" s="7" t="n">
        <v>-3.700000048</v>
      </c>
      <c r="O6442" s="9" t="n">
        <v>0</v>
      </c>
    </row>
    <row r="6443" customFormat="false" ht="15" hidden="false" customHeight="true" outlineLevel="0" collapsed="false">
      <c r="A6443" s="6" t="n">
        <v>47508</v>
      </c>
      <c r="B6443" s="6" t="s">
        <v>19</v>
      </c>
      <c r="C6443" s="6" t="s">
        <v>20</v>
      </c>
      <c r="D6443" s="6" t="s">
        <v>21</v>
      </c>
      <c r="E6443" s="6" t="s">
        <v>66</v>
      </c>
      <c r="F6443" s="6" t="s">
        <v>71</v>
      </c>
      <c r="G6443" s="6" t="s">
        <v>24</v>
      </c>
      <c r="H6443" s="6" t="n">
        <v>4</v>
      </c>
      <c r="I6443" s="7" t="n">
        <v>199.9900055</v>
      </c>
      <c r="J6443" s="6" t="n">
        <v>1</v>
      </c>
      <c r="K6443" s="7" t="n">
        <v>199.9900055</v>
      </c>
      <c r="L6443" s="7" t="n">
        <v>34</v>
      </c>
      <c r="M6443" s="8" t="n">
        <v>0.170000002</v>
      </c>
      <c r="N6443" s="7" t="n">
        <v>-74.69999695</v>
      </c>
      <c r="O6443" s="9" t="n">
        <v>0</v>
      </c>
    </row>
    <row r="6444" customFormat="false" ht="15" hidden="false" customHeight="true" outlineLevel="0" collapsed="false">
      <c r="A6444" s="6" t="n">
        <v>47406</v>
      </c>
      <c r="B6444" s="6" t="s">
        <v>19</v>
      </c>
      <c r="C6444" s="6" t="s">
        <v>49</v>
      </c>
      <c r="D6444" s="6" t="s">
        <v>38</v>
      </c>
      <c r="E6444" s="6" t="s">
        <v>39</v>
      </c>
      <c r="F6444" s="6" t="s">
        <v>75</v>
      </c>
      <c r="G6444" s="6" t="s">
        <v>44</v>
      </c>
      <c r="H6444" s="6" t="n">
        <v>4</v>
      </c>
      <c r="I6444" s="7" t="n">
        <v>299.980011</v>
      </c>
      <c r="J6444" s="6" t="n">
        <v>1</v>
      </c>
      <c r="K6444" s="7" t="n">
        <v>299.980011</v>
      </c>
      <c r="L6444" s="7" t="n">
        <v>16.5</v>
      </c>
      <c r="M6444" s="8" t="n">
        <v>0.059999999</v>
      </c>
      <c r="N6444" s="7" t="n">
        <v>124.7300034</v>
      </c>
      <c r="O6444" s="9" t="n">
        <v>0</v>
      </c>
    </row>
    <row r="6445" customFormat="false" ht="15" hidden="false" customHeight="true" outlineLevel="0" collapsed="false">
      <c r="A6445" s="6" t="n">
        <v>41129</v>
      </c>
      <c r="B6445" s="6" t="s">
        <v>46</v>
      </c>
      <c r="C6445" s="6" t="s">
        <v>37</v>
      </c>
      <c r="D6445" s="6" t="s">
        <v>31</v>
      </c>
      <c r="E6445" s="6" t="s">
        <v>62</v>
      </c>
      <c r="F6445" s="6" t="s">
        <v>71</v>
      </c>
      <c r="G6445" s="6" t="s">
        <v>34</v>
      </c>
      <c r="H6445" s="6" t="n">
        <v>2</v>
      </c>
      <c r="I6445" s="7" t="n">
        <v>199.9900055</v>
      </c>
      <c r="J6445" s="6" t="n">
        <v>1</v>
      </c>
      <c r="K6445" s="7" t="n">
        <v>199.9900055</v>
      </c>
      <c r="L6445" s="7" t="n">
        <v>14</v>
      </c>
      <c r="M6445" s="8" t="n">
        <v>0.07</v>
      </c>
      <c r="N6445" s="7" t="n">
        <v>69.75</v>
      </c>
      <c r="O6445" s="12" t="n">
        <v>1</v>
      </c>
    </row>
    <row r="6446" customFormat="false" ht="15" hidden="false" customHeight="true" outlineLevel="0" collapsed="false">
      <c r="A6446" s="6" t="n">
        <v>38412</v>
      </c>
      <c r="B6446" s="6" t="s">
        <v>19</v>
      </c>
      <c r="C6446" s="6" t="s">
        <v>37</v>
      </c>
      <c r="D6446" s="6" t="s">
        <v>31</v>
      </c>
      <c r="E6446" s="6" t="s">
        <v>56</v>
      </c>
      <c r="F6446" s="6" t="s">
        <v>33</v>
      </c>
      <c r="G6446" s="6" t="s">
        <v>24</v>
      </c>
      <c r="H6446" s="6" t="n">
        <v>4</v>
      </c>
      <c r="I6446" s="7" t="n">
        <v>59.99000168</v>
      </c>
      <c r="J6446" s="6" t="n">
        <v>5</v>
      </c>
      <c r="K6446" s="7" t="n">
        <v>299.9500122</v>
      </c>
      <c r="L6446" s="7" t="n">
        <v>21</v>
      </c>
      <c r="M6446" s="8" t="n">
        <v>0.07</v>
      </c>
      <c r="N6446" s="7" t="n">
        <v>-6.96999979</v>
      </c>
      <c r="O6446" s="9" t="n">
        <v>0</v>
      </c>
    </row>
    <row r="6447" customFormat="false" ht="15" hidden="false" customHeight="true" outlineLevel="0" collapsed="false">
      <c r="A6447" s="6" t="n">
        <v>40979</v>
      </c>
      <c r="B6447" s="6" t="s">
        <v>46</v>
      </c>
      <c r="C6447" s="6" t="s">
        <v>37</v>
      </c>
      <c r="D6447" s="6" t="s">
        <v>31</v>
      </c>
      <c r="E6447" s="6" t="s">
        <v>56</v>
      </c>
      <c r="F6447" s="6" t="s">
        <v>23</v>
      </c>
      <c r="G6447" s="6" t="s">
        <v>34</v>
      </c>
      <c r="H6447" s="6" t="n">
        <v>2</v>
      </c>
      <c r="I6447" s="7" t="n">
        <v>129.9900055</v>
      </c>
      <c r="J6447" s="6" t="n">
        <v>1</v>
      </c>
      <c r="K6447" s="7" t="n">
        <v>129.9900055</v>
      </c>
      <c r="L6447" s="7" t="n">
        <v>11.69999981</v>
      </c>
      <c r="M6447" s="8" t="n">
        <v>0.090000004</v>
      </c>
      <c r="N6447" s="7" t="n">
        <v>-27.55999947</v>
      </c>
      <c r="O6447" s="12" t="n">
        <v>1</v>
      </c>
    </row>
    <row r="6448" customFormat="false" ht="15" hidden="false" customHeight="true" outlineLevel="0" collapsed="false">
      <c r="A6448" s="6" t="n">
        <v>54711</v>
      </c>
      <c r="B6448" s="6" t="s">
        <v>46</v>
      </c>
      <c r="C6448" s="6" t="s">
        <v>49</v>
      </c>
      <c r="D6448" s="6" t="s">
        <v>50</v>
      </c>
      <c r="E6448" s="6" t="s">
        <v>51</v>
      </c>
      <c r="F6448" s="6" t="s">
        <v>23</v>
      </c>
      <c r="G6448" s="6" t="s">
        <v>34</v>
      </c>
      <c r="H6448" s="6" t="n">
        <v>2</v>
      </c>
      <c r="I6448" s="7" t="n">
        <v>129.9900055</v>
      </c>
      <c r="J6448" s="6" t="n">
        <v>1</v>
      </c>
      <c r="K6448" s="7" t="n">
        <v>129.9900055</v>
      </c>
      <c r="L6448" s="7" t="n">
        <v>1.299999952</v>
      </c>
      <c r="M6448" s="8" t="n">
        <v>0.01</v>
      </c>
      <c r="N6448" s="7" t="n">
        <v>45.04000092</v>
      </c>
      <c r="O6448" s="9" t="n">
        <v>0</v>
      </c>
    </row>
    <row r="6449" customFormat="false" ht="15" hidden="false" customHeight="true" outlineLevel="0" collapsed="false">
      <c r="A6449" s="6" t="n">
        <v>45031</v>
      </c>
      <c r="B6449" s="6" t="s">
        <v>26</v>
      </c>
      <c r="C6449" s="6" t="s">
        <v>20</v>
      </c>
      <c r="D6449" s="6" t="s">
        <v>38</v>
      </c>
      <c r="E6449" s="6" t="s">
        <v>39</v>
      </c>
      <c r="F6449" s="6" t="s">
        <v>75</v>
      </c>
      <c r="G6449" s="6" t="s">
        <v>44</v>
      </c>
      <c r="H6449" s="6" t="n">
        <v>1</v>
      </c>
      <c r="I6449" s="7" t="n">
        <v>299.980011</v>
      </c>
      <c r="J6449" s="6" t="n">
        <v>1</v>
      </c>
      <c r="K6449" s="7" t="n">
        <v>299.980011</v>
      </c>
      <c r="L6449" s="7" t="n">
        <v>39</v>
      </c>
      <c r="M6449" s="8" t="n">
        <v>0.129999995</v>
      </c>
      <c r="N6449" s="7" t="n">
        <v>130.4900055</v>
      </c>
      <c r="O6449" s="12" t="n">
        <v>1</v>
      </c>
    </row>
    <row r="6450" customFormat="false" ht="15" hidden="false" customHeight="true" outlineLevel="0" collapsed="false">
      <c r="A6450" s="6" t="n">
        <v>59670</v>
      </c>
      <c r="B6450" s="6" t="s">
        <v>19</v>
      </c>
      <c r="C6450" s="6" t="s">
        <v>49</v>
      </c>
      <c r="D6450" s="6" t="s">
        <v>50</v>
      </c>
      <c r="E6450" s="6" t="s">
        <v>51</v>
      </c>
      <c r="F6450" s="6" t="s">
        <v>75</v>
      </c>
      <c r="G6450" s="6" t="s">
        <v>34</v>
      </c>
      <c r="H6450" s="6" t="n">
        <v>4</v>
      </c>
      <c r="I6450" s="7" t="n">
        <v>299.980011</v>
      </c>
      <c r="J6450" s="6" t="n">
        <v>1</v>
      </c>
      <c r="K6450" s="7" t="n">
        <v>299.980011</v>
      </c>
      <c r="L6450" s="7" t="n">
        <v>6</v>
      </c>
      <c r="M6450" s="8" t="n">
        <v>0.02</v>
      </c>
      <c r="N6450" s="7" t="n">
        <v>141.1100006</v>
      </c>
      <c r="O6450" s="12" t="n">
        <v>1</v>
      </c>
    </row>
    <row r="6451" customFormat="false" ht="15" hidden="false" customHeight="true" outlineLevel="0" collapsed="false">
      <c r="A6451" s="6" t="n">
        <v>36644</v>
      </c>
      <c r="B6451" s="6" t="s">
        <v>19</v>
      </c>
      <c r="C6451" s="6" t="s">
        <v>20</v>
      </c>
      <c r="D6451" s="6" t="s">
        <v>31</v>
      </c>
      <c r="E6451" s="6" t="s">
        <v>56</v>
      </c>
      <c r="F6451" s="6" t="s">
        <v>71</v>
      </c>
      <c r="G6451" s="6" t="s">
        <v>24</v>
      </c>
      <c r="H6451" s="6" t="n">
        <v>4</v>
      </c>
      <c r="I6451" s="7" t="n">
        <v>199.9900055</v>
      </c>
      <c r="J6451" s="6" t="n">
        <v>1</v>
      </c>
      <c r="K6451" s="7" t="n">
        <v>199.9900055</v>
      </c>
      <c r="L6451" s="7" t="n">
        <v>40</v>
      </c>
      <c r="M6451" s="8" t="n">
        <v>0.200000003</v>
      </c>
      <c r="N6451" s="7" t="n">
        <v>56</v>
      </c>
      <c r="O6451" s="12" t="n">
        <v>1</v>
      </c>
    </row>
    <row r="6452" customFormat="false" ht="15" hidden="false" customHeight="true" outlineLevel="0" collapsed="false">
      <c r="A6452" s="6" t="n">
        <v>15122</v>
      </c>
      <c r="B6452" s="6" t="s">
        <v>26</v>
      </c>
      <c r="C6452" s="6" t="s">
        <v>20</v>
      </c>
      <c r="D6452" s="6" t="s">
        <v>21</v>
      </c>
      <c r="E6452" s="6" t="s">
        <v>22</v>
      </c>
      <c r="F6452" s="6" t="s">
        <v>57</v>
      </c>
      <c r="G6452" s="6" t="s">
        <v>47</v>
      </c>
      <c r="H6452" s="6" t="n">
        <v>1</v>
      </c>
      <c r="I6452" s="7" t="n">
        <v>50</v>
      </c>
      <c r="J6452" s="6" t="n">
        <v>3</v>
      </c>
      <c r="K6452" s="7" t="n">
        <v>150</v>
      </c>
      <c r="L6452" s="7" t="n">
        <v>8.25</v>
      </c>
      <c r="M6452" s="8" t="n">
        <v>0.059999999</v>
      </c>
      <c r="N6452" s="7" t="n">
        <v>47.90999985</v>
      </c>
      <c r="O6452" s="12" t="n">
        <v>1</v>
      </c>
    </row>
    <row r="6453" customFormat="false" ht="15" hidden="false" customHeight="true" outlineLevel="0" collapsed="false">
      <c r="A6453" s="6" t="n">
        <v>48517</v>
      </c>
      <c r="B6453" s="6" t="s">
        <v>26</v>
      </c>
      <c r="C6453" s="6" t="s">
        <v>49</v>
      </c>
      <c r="D6453" s="6" t="s">
        <v>38</v>
      </c>
      <c r="E6453" s="6" t="s">
        <v>70</v>
      </c>
      <c r="F6453" s="6" t="s">
        <v>23</v>
      </c>
      <c r="G6453" s="6" t="s">
        <v>34</v>
      </c>
      <c r="H6453" s="6" t="n">
        <v>1</v>
      </c>
      <c r="I6453" s="7" t="n">
        <v>129.9900055</v>
      </c>
      <c r="J6453" s="6" t="n">
        <v>1</v>
      </c>
      <c r="K6453" s="7" t="n">
        <v>129.9900055</v>
      </c>
      <c r="L6453" s="7" t="n">
        <v>32.5</v>
      </c>
      <c r="M6453" s="8" t="n">
        <v>0.25</v>
      </c>
      <c r="N6453" s="7" t="n">
        <v>45.8199997</v>
      </c>
      <c r="O6453" s="12" t="n">
        <v>1</v>
      </c>
    </row>
    <row r="6454" customFormat="false" ht="15" hidden="false" customHeight="true" outlineLevel="0" collapsed="false">
      <c r="A6454" s="6" t="n">
        <v>64357</v>
      </c>
      <c r="B6454" s="6" t="s">
        <v>26</v>
      </c>
      <c r="C6454" s="6" t="s">
        <v>20</v>
      </c>
      <c r="D6454" s="6" t="s">
        <v>21</v>
      </c>
      <c r="E6454" s="6" t="s">
        <v>65</v>
      </c>
      <c r="F6454" s="6" t="s">
        <v>29</v>
      </c>
      <c r="G6454" s="6" t="s">
        <v>44</v>
      </c>
      <c r="H6454" s="6" t="n">
        <v>1</v>
      </c>
      <c r="I6454" s="7" t="n">
        <v>99.98999786</v>
      </c>
      <c r="J6454" s="6" t="n">
        <v>1</v>
      </c>
      <c r="K6454" s="7" t="n">
        <v>99.98999786</v>
      </c>
      <c r="L6454" s="7" t="n">
        <v>7</v>
      </c>
      <c r="M6454" s="8" t="n">
        <v>0.07</v>
      </c>
      <c r="N6454" s="7" t="n">
        <v>33.75999832</v>
      </c>
      <c r="O6454" s="12" t="n">
        <v>1</v>
      </c>
    </row>
    <row r="6455" customFormat="false" ht="15" hidden="false" customHeight="true" outlineLevel="0" collapsed="false">
      <c r="A6455" s="6" t="n">
        <v>16751</v>
      </c>
      <c r="B6455" s="6" t="s">
        <v>19</v>
      </c>
      <c r="C6455" s="6" t="s">
        <v>49</v>
      </c>
      <c r="D6455" s="6" t="s">
        <v>21</v>
      </c>
      <c r="E6455" s="6" t="s">
        <v>22</v>
      </c>
      <c r="F6455" s="6" t="s">
        <v>40</v>
      </c>
      <c r="G6455" s="6" t="s">
        <v>44</v>
      </c>
      <c r="H6455" s="6" t="n">
        <v>4</v>
      </c>
      <c r="I6455" s="7" t="n">
        <v>399.980011</v>
      </c>
      <c r="J6455" s="6" t="n">
        <v>1</v>
      </c>
      <c r="K6455" s="7" t="n">
        <v>399.980011</v>
      </c>
      <c r="L6455" s="7" t="n">
        <v>40</v>
      </c>
      <c r="M6455" s="8" t="n">
        <v>0.100000001</v>
      </c>
      <c r="N6455" s="7" t="n">
        <v>27</v>
      </c>
      <c r="O6455" s="9" t="n">
        <v>0</v>
      </c>
    </row>
    <row r="6456" customFormat="false" ht="15" hidden="false" customHeight="true" outlineLevel="0" collapsed="false">
      <c r="A6456" s="6" t="n">
        <v>4734</v>
      </c>
      <c r="B6456" s="6" t="s">
        <v>46</v>
      </c>
      <c r="C6456" s="6" t="s">
        <v>20</v>
      </c>
      <c r="D6456" s="6" t="s">
        <v>50</v>
      </c>
      <c r="E6456" s="6" t="s">
        <v>51</v>
      </c>
      <c r="F6456" s="6" t="s">
        <v>29</v>
      </c>
      <c r="G6456" s="6" t="s">
        <v>34</v>
      </c>
      <c r="H6456" s="6" t="n">
        <v>2</v>
      </c>
      <c r="I6456" s="7" t="n">
        <v>99.98999786</v>
      </c>
      <c r="J6456" s="6" t="n">
        <v>5</v>
      </c>
      <c r="K6456" s="7" t="n">
        <v>499.9500122</v>
      </c>
      <c r="L6456" s="7" t="n">
        <v>0</v>
      </c>
      <c r="M6456" s="8" t="n">
        <v>0</v>
      </c>
      <c r="N6456" s="7" t="n">
        <v>144.9900055</v>
      </c>
      <c r="O6456" s="12" t="n">
        <v>1</v>
      </c>
    </row>
    <row r="6457" customFormat="false" ht="15" hidden="false" customHeight="true" outlineLevel="0" collapsed="false">
      <c r="A6457" s="6" t="n">
        <v>12721</v>
      </c>
      <c r="B6457" s="6" t="s">
        <v>19</v>
      </c>
      <c r="C6457" s="6" t="s">
        <v>20</v>
      </c>
      <c r="D6457" s="6" t="s">
        <v>21</v>
      </c>
      <c r="E6457" s="6" t="s">
        <v>22</v>
      </c>
      <c r="F6457" s="6" t="s">
        <v>57</v>
      </c>
      <c r="G6457" s="6" t="s">
        <v>44</v>
      </c>
      <c r="H6457" s="6" t="n">
        <v>4</v>
      </c>
      <c r="I6457" s="7" t="n">
        <v>50</v>
      </c>
      <c r="J6457" s="6" t="n">
        <v>2</v>
      </c>
      <c r="K6457" s="7" t="n">
        <v>100</v>
      </c>
      <c r="L6457" s="7" t="n">
        <v>18</v>
      </c>
      <c r="M6457" s="8" t="n">
        <v>0.180000007</v>
      </c>
      <c r="N6457" s="7" t="n">
        <v>34.43999863</v>
      </c>
      <c r="O6457" s="9" t="n">
        <v>0</v>
      </c>
    </row>
    <row r="6458" customFormat="false" ht="15" hidden="false" customHeight="true" outlineLevel="0" collapsed="false">
      <c r="A6458" s="6" t="n">
        <v>54488</v>
      </c>
      <c r="B6458" s="6" t="s">
        <v>19</v>
      </c>
      <c r="C6458" s="6" t="s">
        <v>37</v>
      </c>
      <c r="D6458" s="6" t="s">
        <v>50</v>
      </c>
      <c r="E6458" s="6" t="s">
        <v>63</v>
      </c>
      <c r="F6458" s="6" t="s">
        <v>33</v>
      </c>
      <c r="G6458" s="6" t="s">
        <v>44</v>
      </c>
      <c r="H6458" s="6" t="n">
        <v>4</v>
      </c>
      <c r="I6458" s="7" t="n">
        <v>59.99000168</v>
      </c>
      <c r="J6458" s="6" t="n">
        <v>3</v>
      </c>
      <c r="K6458" s="7" t="n">
        <v>179.9700012</v>
      </c>
      <c r="L6458" s="7" t="n">
        <v>30.59000015</v>
      </c>
      <c r="M6458" s="8" t="n">
        <v>0.170000002</v>
      </c>
      <c r="N6458" s="7" t="n">
        <v>37.34000015</v>
      </c>
      <c r="O6458" s="9" t="n">
        <v>0</v>
      </c>
    </row>
    <row r="6459" customFormat="false" ht="15" hidden="false" customHeight="true" outlineLevel="0" collapsed="false">
      <c r="A6459" s="6" t="n">
        <v>163</v>
      </c>
      <c r="B6459" s="6" t="s">
        <v>19</v>
      </c>
      <c r="C6459" s="6" t="s">
        <v>20</v>
      </c>
      <c r="D6459" s="6" t="s">
        <v>50</v>
      </c>
      <c r="E6459" s="6" t="s">
        <v>72</v>
      </c>
      <c r="F6459" s="6" t="s">
        <v>68</v>
      </c>
      <c r="G6459" s="6" t="s">
        <v>34</v>
      </c>
      <c r="H6459" s="6" t="n">
        <v>4</v>
      </c>
      <c r="I6459" s="7" t="n">
        <v>9.989999771</v>
      </c>
      <c r="J6459" s="6" t="n">
        <v>4</v>
      </c>
      <c r="K6459" s="7" t="n">
        <v>39.95999908</v>
      </c>
      <c r="L6459" s="7" t="n">
        <v>7.989999771</v>
      </c>
      <c r="M6459" s="8" t="n">
        <v>0.200000003</v>
      </c>
      <c r="N6459" s="7" t="n">
        <v>7.989999771</v>
      </c>
      <c r="O6459" s="9" t="n">
        <v>0</v>
      </c>
    </row>
    <row r="6460" customFormat="false" ht="15" hidden="false" customHeight="true" outlineLevel="0" collapsed="false">
      <c r="A6460" s="6" t="n">
        <v>48044</v>
      </c>
      <c r="B6460" s="6" t="s">
        <v>19</v>
      </c>
      <c r="C6460" s="6" t="s">
        <v>49</v>
      </c>
      <c r="D6460" s="6" t="s">
        <v>27</v>
      </c>
      <c r="E6460" s="6" t="s">
        <v>69</v>
      </c>
      <c r="F6460" s="6" t="s">
        <v>104</v>
      </c>
      <c r="G6460" s="6" t="s">
        <v>47</v>
      </c>
      <c r="H6460" s="6" t="n">
        <v>4</v>
      </c>
      <c r="I6460" s="7" t="n">
        <v>24.98999977</v>
      </c>
      <c r="J6460" s="6" t="n">
        <v>4</v>
      </c>
      <c r="K6460" s="7" t="n">
        <v>99.95999908</v>
      </c>
      <c r="L6460" s="7" t="n">
        <v>1</v>
      </c>
      <c r="M6460" s="8" t="n">
        <v>0.01</v>
      </c>
      <c r="N6460" s="7" t="n">
        <v>27.20999908</v>
      </c>
      <c r="O6460" s="12" t="n">
        <v>1</v>
      </c>
    </row>
    <row r="6461" customFormat="false" ht="15" hidden="false" customHeight="true" outlineLevel="0" collapsed="false">
      <c r="A6461" s="6" t="n">
        <v>56977</v>
      </c>
      <c r="B6461" s="6" t="s">
        <v>46</v>
      </c>
      <c r="C6461" s="6" t="s">
        <v>20</v>
      </c>
      <c r="D6461" s="6" t="s">
        <v>50</v>
      </c>
      <c r="E6461" s="6" t="s">
        <v>51</v>
      </c>
      <c r="F6461" s="6" t="s">
        <v>58</v>
      </c>
      <c r="G6461" s="6" t="s">
        <v>44</v>
      </c>
      <c r="H6461" s="6" t="n">
        <v>2</v>
      </c>
      <c r="I6461" s="7" t="n">
        <v>49.97999954</v>
      </c>
      <c r="J6461" s="6" t="n">
        <v>3</v>
      </c>
      <c r="K6461" s="7" t="n">
        <v>149.9400024</v>
      </c>
      <c r="L6461" s="7" t="n">
        <v>19.48999977</v>
      </c>
      <c r="M6461" s="8" t="n">
        <v>0.129999995</v>
      </c>
      <c r="N6461" s="7" t="n">
        <v>40.83000183</v>
      </c>
      <c r="O6461" s="12" t="n">
        <v>1</v>
      </c>
    </row>
    <row r="6462" customFormat="false" ht="15" hidden="false" customHeight="true" outlineLevel="0" collapsed="false">
      <c r="A6462" s="6" t="n">
        <v>37233</v>
      </c>
      <c r="B6462" s="6" t="s">
        <v>46</v>
      </c>
      <c r="C6462" s="6" t="s">
        <v>37</v>
      </c>
      <c r="D6462" s="6" t="s">
        <v>31</v>
      </c>
      <c r="E6462" s="6" t="s">
        <v>56</v>
      </c>
      <c r="F6462" s="6" t="s">
        <v>33</v>
      </c>
      <c r="G6462" s="6" t="s">
        <v>34</v>
      </c>
      <c r="H6462" s="6" t="n">
        <v>2</v>
      </c>
      <c r="I6462" s="7" t="n">
        <v>59.99000168</v>
      </c>
      <c r="J6462" s="6" t="n">
        <v>5</v>
      </c>
      <c r="K6462" s="7" t="n">
        <v>299.9500122</v>
      </c>
      <c r="L6462" s="7" t="n">
        <v>59.99000168</v>
      </c>
      <c r="M6462" s="8" t="n">
        <v>0.200000003</v>
      </c>
      <c r="N6462" s="7" t="n">
        <v>105.5800018</v>
      </c>
      <c r="O6462" s="12" t="n">
        <v>1</v>
      </c>
    </row>
    <row r="6463" customFormat="false" ht="15" hidden="false" customHeight="true" outlineLevel="0" collapsed="false">
      <c r="A6463" s="6" t="n">
        <v>16889</v>
      </c>
      <c r="B6463" s="6" t="s">
        <v>36</v>
      </c>
      <c r="C6463" s="6" t="s">
        <v>20</v>
      </c>
      <c r="D6463" s="6" t="s">
        <v>21</v>
      </c>
      <c r="E6463" s="6" t="s">
        <v>65</v>
      </c>
      <c r="F6463" s="6" t="s">
        <v>40</v>
      </c>
      <c r="G6463" s="6" t="s">
        <v>44</v>
      </c>
      <c r="H6463" s="6" t="n">
        <v>0</v>
      </c>
      <c r="I6463" s="7" t="n">
        <v>399.980011</v>
      </c>
      <c r="J6463" s="6" t="n">
        <v>1</v>
      </c>
      <c r="K6463" s="7" t="n">
        <v>399.980011</v>
      </c>
      <c r="L6463" s="7" t="n">
        <v>68</v>
      </c>
      <c r="M6463" s="8" t="n">
        <v>0.170000002</v>
      </c>
      <c r="N6463" s="7" t="n">
        <v>107.8899994</v>
      </c>
      <c r="O6463" s="12" t="n">
        <v>1</v>
      </c>
    </row>
    <row r="6464" customFormat="false" ht="15" hidden="false" customHeight="true" outlineLevel="0" collapsed="false">
      <c r="A6464" s="6" t="n">
        <v>64183</v>
      </c>
      <c r="B6464" s="6" t="s">
        <v>19</v>
      </c>
      <c r="C6464" s="6" t="s">
        <v>20</v>
      </c>
      <c r="D6464" s="6" t="s">
        <v>21</v>
      </c>
      <c r="E6464" s="6" t="s">
        <v>64</v>
      </c>
      <c r="F6464" s="6" t="s">
        <v>108</v>
      </c>
      <c r="G6464" s="6" t="s">
        <v>47</v>
      </c>
      <c r="H6464" s="6" t="n">
        <v>4</v>
      </c>
      <c r="I6464" s="7" t="n">
        <v>119.9899979</v>
      </c>
      <c r="J6464" s="6" t="n">
        <v>1</v>
      </c>
      <c r="K6464" s="7" t="n">
        <v>119.9899979</v>
      </c>
      <c r="L6464" s="7" t="n">
        <v>18</v>
      </c>
      <c r="M6464" s="8" t="n">
        <v>0.150000006</v>
      </c>
      <c r="N6464" s="7" t="n">
        <v>-95.16000366</v>
      </c>
      <c r="O6464" s="9" t="n">
        <v>0</v>
      </c>
    </row>
    <row r="6465" customFormat="false" ht="15" hidden="false" customHeight="true" outlineLevel="0" collapsed="false">
      <c r="A6465" s="6" t="n">
        <v>13698</v>
      </c>
      <c r="B6465" s="6" t="s">
        <v>19</v>
      </c>
      <c r="C6465" s="6" t="s">
        <v>37</v>
      </c>
      <c r="D6465" s="6" t="s">
        <v>21</v>
      </c>
      <c r="E6465" s="6" t="s">
        <v>65</v>
      </c>
      <c r="F6465" s="6" t="s">
        <v>75</v>
      </c>
      <c r="G6465" s="6" t="s">
        <v>34</v>
      </c>
      <c r="H6465" s="6" t="n">
        <v>4</v>
      </c>
      <c r="I6465" s="7" t="n">
        <v>299.980011</v>
      </c>
      <c r="J6465" s="6" t="n">
        <v>1</v>
      </c>
      <c r="K6465" s="7" t="n">
        <v>299.980011</v>
      </c>
      <c r="L6465" s="7" t="n">
        <v>36</v>
      </c>
      <c r="M6465" s="8" t="n">
        <v>0.119999997</v>
      </c>
      <c r="N6465" s="7" t="n">
        <v>6.599999905</v>
      </c>
      <c r="O6465" s="9" t="n">
        <v>0</v>
      </c>
    </row>
    <row r="6466" customFormat="false" ht="15" hidden="false" customHeight="true" outlineLevel="0" collapsed="false">
      <c r="A6466" s="6" t="n">
        <v>40172</v>
      </c>
      <c r="B6466" s="6" t="s">
        <v>19</v>
      </c>
      <c r="C6466" s="6" t="s">
        <v>20</v>
      </c>
      <c r="D6466" s="6" t="s">
        <v>31</v>
      </c>
      <c r="E6466" s="6" t="s">
        <v>62</v>
      </c>
      <c r="F6466" s="6" t="s">
        <v>29</v>
      </c>
      <c r="G6466" s="6" t="s">
        <v>34</v>
      </c>
      <c r="H6466" s="6" t="n">
        <v>4</v>
      </c>
      <c r="I6466" s="7" t="n">
        <v>99.98999786</v>
      </c>
      <c r="J6466" s="6" t="n">
        <v>5</v>
      </c>
      <c r="K6466" s="7" t="n">
        <v>499.9500122</v>
      </c>
      <c r="L6466" s="7" t="n">
        <v>79.98999786</v>
      </c>
      <c r="M6466" s="8" t="n">
        <v>0.159999996</v>
      </c>
      <c r="N6466" s="7" t="n">
        <v>26.45999908</v>
      </c>
      <c r="O6466" s="9" t="n">
        <v>0</v>
      </c>
    </row>
    <row r="6467" customFormat="false" ht="15" hidden="false" customHeight="true" outlineLevel="0" collapsed="false">
      <c r="A6467" s="6" t="n">
        <v>32321</v>
      </c>
      <c r="B6467" s="6" t="s">
        <v>19</v>
      </c>
      <c r="C6467" s="6" t="s">
        <v>49</v>
      </c>
      <c r="D6467" s="6" t="s">
        <v>31</v>
      </c>
      <c r="E6467" s="6" t="s">
        <v>56</v>
      </c>
      <c r="F6467" s="6" t="s">
        <v>40</v>
      </c>
      <c r="G6467" s="6" t="s">
        <v>44</v>
      </c>
      <c r="H6467" s="6" t="n">
        <v>4</v>
      </c>
      <c r="I6467" s="7" t="n">
        <v>399.980011</v>
      </c>
      <c r="J6467" s="6" t="n">
        <v>1</v>
      </c>
      <c r="K6467" s="7" t="n">
        <v>399.980011</v>
      </c>
      <c r="L6467" s="7" t="n">
        <v>40</v>
      </c>
      <c r="M6467" s="8" t="n">
        <v>0.100000001</v>
      </c>
      <c r="N6467" s="7" t="n">
        <v>134.9900055</v>
      </c>
      <c r="O6467" s="9" t="n">
        <v>0</v>
      </c>
    </row>
    <row r="6468" customFormat="false" ht="15" hidden="false" customHeight="true" outlineLevel="0" collapsed="false">
      <c r="A6468" s="6" t="n">
        <v>23152</v>
      </c>
      <c r="B6468" s="6" t="s">
        <v>19</v>
      </c>
      <c r="C6468" s="6" t="s">
        <v>49</v>
      </c>
      <c r="D6468" s="6" t="s">
        <v>27</v>
      </c>
      <c r="E6468" s="6" t="s">
        <v>54</v>
      </c>
      <c r="F6468" s="6" t="s">
        <v>57</v>
      </c>
      <c r="G6468" s="6" t="s">
        <v>34</v>
      </c>
      <c r="H6468" s="6" t="n">
        <v>4</v>
      </c>
      <c r="I6468" s="7" t="n">
        <v>50</v>
      </c>
      <c r="J6468" s="6" t="n">
        <v>5</v>
      </c>
      <c r="K6468" s="7" t="n">
        <v>250</v>
      </c>
      <c r="L6468" s="7" t="n">
        <v>30</v>
      </c>
      <c r="M6468" s="8" t="n">
        <v>0.119999997</v>
      </c>
      <c r="N6468" s="7" t="n">
        <v>-47.74000168</v>
      </c>
      <c r="O6468" s="9" t="n">
        <v>0</v>
      </c>
    </row>
    <row r="6469" customFormat="false" ht="15" hidden="false" customHeight="true" outlineLevel="0" collapsed="false">
      <c r="A6469" s="6" t="n">
        <v>58853</v>
      </c>
      <c r="B6469" s="6" t="s">
        <v>19</v>
      </c>
      <c r="C6469" s="6" t="s">
        <v>20</v>
      </c>
      <c r="D6469" s="6" t="s">
        <v>50</v>
      </c>
      <c r="E6469" s="6" t="s">
        <v>63</v>
      </c>
      <c r="F6469" s="6" t="s">
        <v>23</v>
      </c>
      <c r="G6469" s="6" t="s">
        <v>34</v>
      </c>
      <c r="H6469" s="6" t="n">
        <v>4</v>
      </c>
      <c r="I6469" s="7" t="n">
        <v>129.9900055</v>
      </c>
      <c r="J6469" s="6" t="n">
        <v>1</v>
      </c>
      <c r="K6469" s="7" t="n">
        <v>129.9900055</v>
      </c>
      <c r="L6469" s="7" t="n">
        <v>26</v>
      </c>
      <c r="M6469" s="8" t="n">
        <v>0.200000003</v>
      </c>
      <c r="N6469" s="7" t="n">
        <v>22.87999916</v>
      </c>
      <c r="O6469" s="9" t="n">
        <v>0</v>
      </c>
    </row>
    <row r="6470" customFormat="false" ht="15" hidden="false" customHeight="true" outlineLevel="0" collapsed="false">
      <c r="A6470" s="6" t="n">
        <v>1081</v>
      </c>
      <c r="B6470" s="6" t="s">
        <v>46</v>
      </c>
      <c r="C6470" s="6" t="s">
        <v>20</v>
      </c>
      <c r="D6470" s="6" t="s">
        <v>50</v>
      </c>
      <c r="E6470" s="6" t="s">
        <v>72</v>
      </c>
      <c r="F6470" s="6" t="s">
        <v>58</v>
      </c>
      <c r="G6470" s="6" t="s">
        <v>34</v>
      </c>
      <c r="H6470" s="6" t="n">
        <v>2</v>
      </c>
      <c r="I6470" s="7" t="n">
        <v>49.97999954</v>
      </c>
      <c r="J6470" s="6" t="n">
        <v>4</v>
      </c>
      <c r="K6470" s="7" t="n">
        <v>199.9199982</v>
      </c>
      <c r="L6470" s="7" t="n">
        <v>4</v>
      </c>
      <c r="M6470" s="8" t="n">
        <v>0.02</v>
      </c>
      <c r="N6470" s="7" t="n">
        <v>66.22000122</v>
      </c>
      <c r="O6470" s="9" t="n">
        <v>0</v>
      </c>
    </row>
    <row r="6471" customFormat="false" ht="15" hidden="false" customHeight="true" outlineLevel="0" collapsed="false">
      <c r="A6471" s="6" t="n">
        <v>56078</v>
      </c>
      <c r="B6471" s="6" t="s">
        <v>19</v>
      </c>
      <c r="C6471" s="6" t="s">
        <v>20</v>
      </c>
      <c r="D6471" s="6" t="s">
        <v>50</v>
      </c>
      <c r="E6471" s="6" t="s">
        <v>63</v>
      </c>
      <c r="F6471" s="6" t="s">
        <v>23</v>
      </c>
      <c r="G6471" s="6" t="s">
        <v>44</v>
      </c>
      <c r="H6471" s="6" t="n">
        <v>4</v>
      </c>
      <c r="I6471" s="7" t="n">
        <v>129.9900055</v>
      </c>
      <c r="J6471" s="6" t="n">
        <v>1</v>
      </c>
      <c r="K6471" s="7" t="n">
        <v>129.9900055</v>
      </c>
      <c r="L6471" s="7" t="n">
        <v>7.150000095</v>
      </c>
      <c r="M6471" s="8" t="n">
        <v>0.059999999</v>
      </c>
      <c r="N6471" s="7" t="n">
        <v>58.95999908</v>
      </c>
      <c r="O6471" s="9" t="n">
        <v>0</v>
      </c>
    </row>
    <row r="6472" customFormat="false" ht="15" hidden="false" customHeight="true" outlineLevel="0" collapsed="false">
      <c r="A6472" s="6" t="n">
        <v>65206</v>
      </c>
      <c r="B6472" s="6" t="s">
        <v>19</v>
      </c>
      <c r="C6472" s="6" t="s">
        <v>37</v>
      </c>
      <c r="D6472" s="6" t="s">
        <v>21</v>
      </c>
      <c r="E6472" s="6" t="s">
        <v>22</v>
      </c>
      <c r="F6472" s="6" t="s">
        <v>58</v>
      </c>
      <c r="G6472" s="6" t="s">
        <v>24</v>
      </c>
      <c r="H6472" s="6" t="n">
        <v>4</v>
      </c>
      <c r="I6472" s="7" t="n">
        <v>49.97999954</v>
      </c>
      <c r="J6472" s="6" t="n">
        <v>2</v>
      </c>
      <c r="K6472" s="7" t="n">
        <v>99.95999908</v>
      </c>
      <c r="L6472" s="7" t="n">
        <v>17.98999977</v>
      </c>
      <c r="M6472" s="8" t="n">
        <v>0.180000007</v>
      </c>
      <c r="N6472" s="7" t="n">
        <v>36.0699997</v>
      </c>
      <c r="O6472" s="9" t="n">
        <v>0</v>
      </c>
    </row>
    <row r="6473" customFormat="false" ht="15" hidden="false" customHeight="true" outlineLevel="0" collapsed="false">
      <c r="A6473" s="6" t="n">
        <v>64530</v>
      </c>
      <c r="B6473" s="6" t="s">
        <v>19</v>
      </c>
      <c r="C6473" s="6" t="s">
        <v>37</v>
      </c>
      <c r="D6473" s="6" t="s">
        <v>21</v>
      </c>
      <c r="E6473" s="6" t="s">
        <v>65</v>
      </c>
      <c r="F6473" s="6" t="s">
        <v>57</v>
      </c>
      <c r="G6473" s="6" t="s">
        <v>44</v>
      </c>
      <c r="H6473" s="6" t="n">
        <v>4</v>
      </c>
      <c r="I6473" s="7" t="n">
        <v>50</v>
      </c>
      <c r="J6473" s="6" t="n">
        <v>1</v>
      </c>
      <c r="K6473" s="7" t="n">
        <v>50</v>
      </c>
      <c r="L6473" s="7" t="n">
        <v>2.75</v>
      </c>
      <c r="M6473" s="8" t="n">
        <v>0.059999999</v>
      </c>
      <c r="N6473" s="7" t="n">
        <v>4.159999847</v>
      </c>
      <c r="O6473" s="12" t="n">
        <v>1</v>
      </c>
    </row>
    <row r="6474" customFormat="false" ht="15" hidden="false" customHeight="true" outlineLevel="0" collapsed="false">
      <c r="A6474" s="6" t="n">
        <v>2098</v>
      </c>
      <c r="B6474" s="6" t="s">
        <v>19</v>
      </c>
      <c r="C6474" s="6" t="s">
        <v>49</v>
      </c>
      <c r="D6474" s="6" t="s">
        <v>50</v>
      </c>
      <c r="E6474" s="6" t="s">
        <v>63</v>
      </c>
      <c r="F6474" s="6" t="s">
        <v>100</v>
      </c>
      <c r="G6474" s="6" t="s">
        <v>34</v>
      </c>
      <c r="H6474" s="6" t="n">
        <v>4</v>
      </c>
      <c r="I6474" s="7" t="n">
        <v>19.98999977</v>
      </c>
      <c r="J6474" s="6" t="n">
        <v>1</v>
      </c>
      <c r="K6474" s="7" t="n">
        <v>19.98999977</v>
      </c>
      <c r="L6474" s="7" t="n">
        <v>5</v>
      </c>
      <c r="M6474" s="8" t="n">
        <v>0.25</v>
      </c>
      <c r="N6474" s="7" t="n">
        <v>7.349999905</v>
      </c>
      <c r="O6474" s="9" t="n">
        <v>0</v>
      </c>
    </row>
    <row r="6475" customFormat="false" ht="15" hidden="false" customHeight="true" outlineLevel="0" collapsed="false">
      <c r="A6475" s="6" t="n">
        <v>39918</v>
      </c>
      <c r="B6475" s="6" t="s">
        <v>19</v>
      </c>
      <c r="C6475" s="6" t="s">
        <v>37</v>
      </c>
      <c r="D6475" s="6" t="s">
        <v>31</v>
      </c>
      <c r="E6475" s="6" t="s">
        <v>86</v>
      </c>
      <c r="F6475" s="6" t="s">
        <v>71</v>
      </c>
      <c r="G6475" s="6" t="s">
        <v>44</v>
      </c>
      <c r="H6475" s="6" t="n">
        <v>4</v>
      </c>
      <c r="I6475" s="7" t="n">
        <v>199.9900055</v>
      </c>
      <c r="J6475" s="6" t="n">
        <v>1</v>
      </c>
      <c r="K6475" s="7" t="n">
        <v>199.9900055</v>
      </c>
      <c r="L6475" s="7" t="n">
        <v>36</v>
      </c>
      <c r="M6475" s="8" t="n">
        <v>0.180000007</v>
      </c>
      <c r="N6475" s="7" t="n">
        <v>73.80000305</v>
      </c>
      <c r="O6475" s="9" t="n">
        <v>0</v>
      </c>
    </row>
    <row r="6476" customFormat="false" ht="15" hidden="false" customHeight="true" outlineLevel="0" collapsed="false">
      <c r="A6476" s="6" t="n">
        <v>48165</v>
      </c>
      <c r="B6476" s="6" t="s">
        <v>46</v>
      </c>
      <c r="C6476" s="6" t="s">
        <v>37</v>
      </c>
      <c r="D6476" s="6" t="s">
        <v>27</v>
      </c>
      <c r="E6476" s="6" t="s">
        <v>79</v>
      </c>
      <c r="F6476" s="6" t="s">
        <v>33</v>
      </c>
      <c r="G6476" s="6" t="s">
        <v>44</v>
      </c>
      <c r="H6476" s="6" t="n">
        <v>2</v>
      </c>
      <c r="I6476" s="7" t="n">
        <v>59.99000168</v>
      </c>
      <c r="J6476" s="6" t="n">
        <v>1</v>
      </c>
      <c r="K6476" s="7" t="n">
        <v>59.99000168</v>
      </c>
      <c r="L6476" s="7" t="n">
        <v>1.200000048</v>
      </c>
      <c r="M6476" s="8" t="n">
        <v>0.02</v>
      </c>
      <c r="N6476" s="7" t="n">
        <v>-2.230000019</v>
      </c>
      <c r="O6476" s="12" t="n">
        <v>1</v>
      </c>
    </row>
    <row r="6477" customFormat="false" ht="15" hidden="false" customHeight="true" outlineLevel="0" collapsed="false">
      <c r="A6477" s="6" t="n">
        <v>24007</v>
      </c>
      <c r="B6477" s="6" t="s">
        <v>36</v>
      </c>
      <c r="C6477" s="6" t="s">
        <v>37</v>
      </c>
      <c r="D6477" s="6" t="s">
        <v>27</v>
      </c>
      <c r="E6477" s="6" t="s">
        <v>42</v>
      </c>
      <c r="F6477" s="6" t="s">
        <v>33</v>
      </c>
      <c r="G6477" s="6" t="s">
        <v>44</v>
      </c>
      <c r="H6477" s="6" t="n">
        <v>0</v>
      </c>
      <c r="I6477" s="7" t="n">
        <v>59.99000168</v>
      </c>
      <c r="J6477" s="6" t="n">
        <v>5</v>
      </c>
      <c r="K6477" s="7" t="n">
        <v>299.9500122</v>
      </c>
      <c r="L6477" s="7" t="n">
        <v>74.98999786</v>
      </c>
      <c r="M6477" s="8" t="n">
        <v>0.25</v>
      </c>
      <c r="N6477" s="7" t="n">
        <v>78.73999786</v>
      </c>
      <c r="O6477" s="9" t="n">
        <v>0</v>
      </c>
    </row>
    <row r="6478" customFormat="false" ht="15" hidden="false" customHeight="true" outlineLevel="0" collapsed="false">
      <c r="A6478" s="6" t="n">
        <v>50033</v>
      </c>
      <c r="B6478" s="6" t="s">
        <v>19</v>
      </c>
      <c r="C6478" s="6" t="s">
        <v>37</v>
      </c>
      <c r="D6478" s="6" t="s">
        <v>27</v>
      </c>
      <c r="E6478" s="6" t="s">
        <v>79</v>
      </c>
      <c r="F6478" s="6" t="s">
        <v>75</v>
      </c>
      <c r="G6478" s="6" t="s">
        <v>34</v>
      </c>
      <c r="H6478" s="6" t="n">
        <v>4</v>
      </c>
      <c r="I6478" s="7" t="n">
        <v>299.980011</v>
      </c>
      <c r="J6478" s="6" t="n">
        <v>1</v>
      </c>
      <c r="K6478" s="7" t="n">
        <v>299.980011</v>
      </c>
      <c r="L6478" s="7" t="n">
        <v>30</v>
      </c>
      <c r="M6478" s="8" t="n">
        <v>0.100000001</v>
      </c>
      <c r="N6478" s="7" t="n">
        <v>16.20000076</v>
      </c>
      <c r="O6478" s="9" t="n">
        <v>0</v>
      </c>
    </row>
    <row r="6479" customFormat="false" ht="15" hidden="false" customHeight="true" outlineLevel="0" collapsed="false">
      <c r="A6479" s="6" t="n">
        <v>51909</v>
      </c>
      <c r="B6479" s="6" t="s">
        <v>36</v>
      </c>
      <c r="C6479" s="6" t="s">
        <v>20</v>
      </c>
      <c r="D6479" s="6" t="s">
        <v>50</v>
      </c>
      <c r="E6479" s="6" t="s">
        <v>72</v>
      </c>
      <c r="F6479" s="6" t="s">
        <v>29</v>
      </c>
      <c r="G6479" s="6" t="s">
        <v>34</v>
      </c>
      <c r="H6479" s="6" t="n">
        <v>0</v>
      </c>
      <c r="I6479" s="7" t="n">
        <v>99.98999786</v>
      </c>
      <c r="J6479" s="6" t="n">
        <v>5</v>
      </c>
      <c r="K6479" s="7" t="n">
        <v>499.9500122</v>
      </c>
      <c r="L6479" s="7" t="n">
        <v>50</v>
      </c>
      <c r="M6479" s="8" t="n">
        <v>0.100000001</v>
      </c>
      <c r="N6479" s="7" t="n">
        <v>130.4900055</v>
      </c>
      <c r="O6479" s="12" t="n">
        <v>1</v>
      </c>
    </row>
    <row r="6480" customFormat="false" ht="15" hidden="false" customHeight="true" outlineLevel="0" collapsed="false">
      <c r="A6480" s="6" t="n">
        <v>34077</v>
      </c>
      <c r="B6480" s="6" t="s">
        <v>19</v>
      </c>
      <c r="C6480" s="6" t="s">
        <v>20</v>
      </c>
      <c r="D6480" s="6" t="s">
        <v>31</v>
      </c>
      <c r="E6480" s="6" t="s">
        <v>32</v>
      </c>
      <c r="F6480" s="6" t="s">
        <v>40</v>
      </c>
      <c r="G6480" s="6" t="s">
        <v>34</v>
      </c>
      <c r="H6480" s="6" t="n">
        <v>4</v>
      </c>
      <c r="I6480" s="7" t="n">
        <v>399.980011</v>
      </c>
      <c r="J6480" s="6" t="n">
        <v>1</v>
      </c>
      <c r="K6480" s="7" t="n">
        <v>399.980011</v>
      </c>
      <c r="L6480" s="7" t="n">
        <v>68</v>
      </c>
      <c r="M6480" s="8" t="n">
        <v>0.170000002</v>
      </c>
      <c r="N6480" s="7" t="n">
        <v>86.3199997</v>
      </c>
      <c r="O6480" s="9" t="n">
        <v>0</v>
      </c>
    </row>
    <row r="6481" customFormat="false" ht="15" hidden="false" customHeight="true" outlineLevel="0" collapsed="false">
      <c r="A6481" s="6" t="n">
        <v>228</v>
      </c>
      <c r="B6481" s="6" t="s">
        <v>26</v>
      </c>
      <c r="C6481" s="6" t="s">
        <v>20</v>
      </c>
      <c r="D6481" s="6" t="s">
        <v>50</v>
      </c>
      <c r="E6481" s="6" t="s">
        <v>51</v>
      </c>
      <c r="F6481" s="6" t="s">
        <v>82</v>
      </c>
      <c r="G6481" s="6" t="s">
        <v>34</v>
      </c>
      <c r="H6481" s="6" t="n">
        <v>1</v>
      </c>
      <c r="I6481" s="7" t="n">
        <v>29.98999977</v>
      </c>
      <c r="J6481" s="6" t="n">
        <v>2</v>
      </c>
      <c r="K6481" s="7" t="n">
        <v>59.97999954</v>
      </c>
      <c r="L6481" s="7" t="n">
        <v>0.600000024</v>
      </c>
      <c r="M6481" s="8" t="n">
        <v>0.01</v>
      </c>
      <c r="N6481" s="7" t="n">
        <v>21.37999916</v>
      </c>
      <c r="O6481" s="12" t="n">
        <v>1</v>
      </c>
    </row>
    <row r="6482" customFormat="false" ht="15" hidden="false" customHeight="true" outlineLevel="0" collapsed="false">
      <c r="A6482" s="6" t="n">
        <v>3344</v>
      </c>
      <c r="B6482" s="6" t="s">
        <v>46</v>
      </c>
      <c r="C6482" s="6" t="s">
        <v>37</v>
      </c>
      <c r="D6482" s="6" t="s">
        <v>50</v>
      </c>
      <c r="E6482" s="6" t="s">
        <v>72</v>
      </c>
      <c r="F6482" s="6" t="s">
        <v>40</v>
      </c>
      <c r="G6482" s="6" t="s">
        <v>24</v>
      </c>
      <c r="H6482" s="6" t="n">
        <v>2</v>
      </c>
      <c r="I6482" s="7" t="n">
        <v>399.980011</v>
      </c>
      <c r="J6482" s="6" t="n">
        <v>1</v>
      </c>
      <c r="K6482" s="7" t="n">
        <v>399.980011</v>
      </c>
      <c r="L6482" s="7" t="n">
        <v>12</v>
      </c>
      <c r="M6482" s="8" t="n">
        <v>0.029999999</v>
      </c>
      <c r="N6482" s="7" t="n">
        <v>-27.54999924</v>
      </c>
      <c r="O6482" s="12" t="n">
        <v>1</v>
      </c>
    </row>
    <row r="6483" customFormat="false" ht="15" hidden="false" customHeight="true" outlineLevel="0" collapsed="false">
      <c r="A6483" s="6" t="n">
        <v>11471</v>
      </c>
      <c r="B6483" s="6" t="s">
        <v>26</v>
      </c>
      <c r="C6483" s="6" t="s">
        <v>49</v>
      </c>
      <c r="D6483" s="6" t="s">
        <v>21</v>
      </c>
      <c r="E6483" s="6" t="s">
        <v>65</v>
      </c>
      <c r="F6483" s="6" t="s">
        <v>58</v>
      </c>
      <c r="G6483" s="6" t="s">
        <v>47</v>
      </c>
      <c r="H6483" s="6" t="n">
        <v>1</v>
      </c>
      <c r="I6483" s="7" t="n">
        <v>49.97999954</v>
      </c>
      <c r="J6483" s="6" t="n">
        <v>1</v>
      </c>
      <c r="K6483" s="7" t="n">
        <v>49.97999954</v>
      </c>
      <c r="L6483" s="7" t="n">
        <v>3.5</v>
      </c>
      <c r="M6483" s="8" t="n">
        <v>0.07</v>
      </c>
      <c r="N6483" s="7" t="n">
        <v>22.30999947</v>
      </c>
      <c r="O6483" s="12" t="n">
        <v>1</v>
      </c>
    </row>
    <row r="6484" customFormat="false" ht="15" hidden="false" customHeight="true" outlineLevel="0" collapsed="false">
      <c r="A6484" s="6" t="n">
        <v>27875</v>
      </c>
      <c r="B6484" s="6" t="s">
        <v>46</v>
      </c>
      <c r="C6484" s="6" t="s">
        <v>37</v>
      </c>
      <c r="D6484" s="6" t="s">
        <v>27</v>
      </c>
      <c r="E6484" s="6" t="s">
        <v>28</v>
      </c>
      <c r="F6484" s="6" t="s">
        <v>75</v>
      </c>
      <c r="G6484" s="6" t="s">
        <v>34</v>
      </c>
      <c r="H6484" s="6" t="n">
        <v>2</v>
      </c>
      <c r="I6484" s="7" t="n">
        <v>299.980011</v>
      </c>
      <c r="J6484" s="6" t="n">
        <v>1</v>
      </c>
      <c r="K6484" s="7" t="n">
        <v>299.980011</v>
      </c>
      <c r="L6484" s="7" t="n">
        <v>27</v>
      </c>
      <c r="M6484" s="8" t="n">
        <v>0.090000004</v>
      </c>
      <c r="N6484" s="7" t="n">
        <v>131.0299988</v>
      </c>
      <c r="O6484" s="12" t="n">
        <v>1</v>
      </c>
    </row>
    <row r="6485" customFormat="false" ht="15" hidden="false" customHeight="true" outlineLevel="0" collapsed="false">
      <c r="A6485" s="6" t="n">
        <v>63690</v>
      </c>
      <c r="B6485" s="6" t="s">
        <v>46</v>
      </c>
      <c r="C6485" s="6" t="s">
        <v>37</v>
      </c>
      <c r="D6485" s="6" t="s">
        <v>21</v>
      </c>
      <c r="E6485" s="6" t="s">
        <v>65</v>
      </c>
      <c r="F6485" s="6" t="s">
        <v>75</v>
      </c>
      <c r="G6485" s="6" t="s">
        <v>24</v>
      </c>
      <c r="H6485" s="6" t="n">
        <v>2</v>
      </c>
      <c r="I6485" s="7" t="n">
        <v>299.980011</v>
      </c>
      <c r="J6485" s="6" t="n">
        <v>1</v>
      </c>
      <c r="K6485" s="7" t="n">
        <v>299.980011</v>
      </c>
      <c r="L6485" s="7" t="n">
        <v>27</v>
      </c>
      <c r="M6485" s="8" t="n">
        <v>0.090000004</v>
      </c>
      <c r="N6485" s="7" t="n">
        <v>-73.98000336</v>
      </c>
      <c r="O6485" s="12" t="n">
        <v>1</v>
      </c>
    </row>
    <row r="6486" customFormat="false" ht="15" hidden="false" customHeight="true" outlineLevel="0" collapsed="false">
      <c r="A6486" s="6" t="n">
        <v>57928</v>
      </c>
      <c r="B6486" s="6" t="s">
        <v>19</v>
      </c>
      <c r="C6486" s="6" t="s">
        <v>20</v>
      </c>
      <c r="D6486" s="6" t="s">
        <v>50</v>
      </c>
      <c r="E6486" s="6" t="s">
        <v>63</v>
      </c>
      <c r="F6486" s="6" t="s">
        <v>57</v>
      </c>
      <c r="G6486" s="6" t="s">
        <v>47</v>
      </c>
      <c r="H6486" s="6" t="n">
        <v>4</v>
      </c>
      <c r="I6486" s="7" t="n">
        <v>50</v>
      </c>
      <c r="J6486" s="6" t="n">
        <v>5</v>
      </c>
      <c r="K6486" s="7" t="n">
        <v>250</v>
      </c>
      <c r="L6486" s="7" t="n">
        <v>0</v>
      </c>
      <c r="M6486" s="8" t="n">
        <v>0</v>
      </c>
      <c r="N6486" s="7" t="n">
        <v>117.5</v>
      </c>
      <c r="O6486" s="9" t="n">
        <v>0</v>
      </c>
    </row>
    <row r="6487" customFormat="false" ht="15" hidden="false" customHeight="true" outlineLevel="0" collapsed="false">
      <c r="A6487" s="6" t="n">
        <v>72653</v>
      </c>
      <c r="B6487" s="6" t="s">
        <v>19</v>
      </c>
      <c r="C6487" s="6" t="s">
        <v>49</v>
      </c>
      <c r="D6487" s="6" t="s">
        <v>27</v>
      </c>
      <c r="E6487" s="6" t="s">
        <v>69</v>
      </c>
      <c r="F6487" s="6" t="s">
        <v>112</v>
      </c>
      <c r="G6487" s="6" t="s">
        <v>47</v>
      </c>
      <c r="H6487" s="6" t="n">
        <v>4</v>
      </c>
      <c r="I6487" s="7" t="n">
        <v>260.6499939</v>
      </c>
      <c r="J6487" s="6" t="n">
        <v>1</v>
      </c>
      <c r="K6487" s="7" t="n">
        <v>260.6499939</v>
      </c>
      <c r="L6487" s="7" t="n">
        <v>0</v>
      </c>
      <c r="M6487" s="8" t="n">
        <v>0</v>
      </c>
      <c r="N6487" s="7" t="n">
        <v>-29.45000076</v>
      </c>
      <c r="O6487" s="9" t="n">
        <v>0</v>
      </c>
    </row>
    <row r="6488" customFormat="false" ht="15" hidden="false" customHeight="true" outlineLevel="0" collapsed="false">
      <c r="A6488" s="6" t="n">
        <v>56212</v>
      </c>
      <c r="B6488" s="6" t="s">
        <v>19</v>
      </c>
      <c r="C6488" s="6" t="s">
        <v>49</v>
      </c>
      <c r="D6488" s="6" t="s">
        <v>50</v>
      </c>
      <c r="E6488" s="6" t="s">
        <v>63</v>
      </c>
      <c r="F6488" s="6" t="s">
        <v>33</v>
      </c>
      <c r="G6488" s="6" t="s">
        <v>44</v>
      </c>
      <c r="H6488" s="6" t="n">
        <v>4</v>
      </c>
      <c r="I6488" s="7" t="n">
        <v>59.99000168</v>
      </c>
      <c r="J6488" s="6" t="n">
        <v>3</v>
      </c>
      <c r="K6488" s="7" t="n">
        <v>179.9700012</v>
      </c>
      <c r="L6488" s="7" t="n">
        <v>16.20000076</v>
      </c>
      <c r="M6488" s="8" t="n">
        <v>0.090000004</v>
      </c>
      <c r="N6488" s="7" t="n">
        <v>78.61000061</v>
      </c>
      <c r="O6488" s="9" t="n">
        <v>0</v>
      </c>
    </row>
    <row r="6489" customFormat="false" ht="15" hidden="false" customHeight="true" outlineLevel="0" collapsed="false">
      <c r="A6489" s="6" t="n">
        <v>5624</v>
      </c>
      <c r="B6489" s="6" t="s">
        <v>19</v>
      </c>
      <c r="C6489" s="6" t="s">
        <v>49</v>
      </c>
      <c r="D6489" s="6" t="s">
        <v>50</v>
      </c>
      <c r="E6489" s="6" t="s">
        <v>51</v>
      </c>
      <c r="F6489" s="6" t="s">
        <v>57</v>
      </c>
      <c r="G6489" s="6" t="s">
        <v>24</v>
      </c>
      <c r="H6489" s="6" t="n">
        <v>4</v>
      </c>
      <c r="I6489" s="7" t="n">
        <v>50</v>
      </c>
      <c r="J6489" s="6" t="n">
        <v>4</v>
      </c>
      <c r="K6489" s="7" t="n">
        <v>200</v>
      </c>
      <c r="L6489" s="7" t="n">
        <v>18</v>
      </c>
      <c r="M6489" s="8" t="n">
        <v>0.090000004</v>
      </c>
      <c r="N6489" s="7" t="n">
        <v>81.90000153</v>
      </c>
      <c r="O6489" s="12" t="n">
        <v>1</v>
      </c>
    </row>
    <row r="6490" customFormat="false" ht="15" hidden="false" customHeight="true" outlineLevel="0" collapsed="false">
      <c r="A6490" s="6" t="n">
        <v>40681</v>
      </c>
      <c r="B6490" s="6" t="s">
        <v>19</v>
      </c>
      <c r="C6490" s="6" t="s">
        <v>20</v>
      </c>
      <c r="D6490" s="6" t="s">
        <v>31</v>
      </c>
      <c r="E6490" s="6" t="s">
        <v>32</v>
      </c>
      <c r="F6490" s="6" t="s">
        <v>73</v>
      </c>
      <c r="G6490" s="6" t="s">
        <v>44</v>
      </c>
      <c r="H6490" s="6" t="n">
        <v>4</v>
      </c>
      <c r="I6490" s="7" t="n">
        <v>39.99000168</v>
      </c>
      <c r="J6490" s="6" t="n">
        <v>2</v>
      </c>
      <c r="K6490" s="7" t="n">
        <v>79.98000336</v>
      </c>
      <c r="L6490" s="7" t="n">
        <v>7.199999809</v>
      </c>
      <c r="M6490" s="8" t="n">
        <v>0.090000004</v>
      </c>
      <c r="N6490" s="7" t="n">
        <v>-120.0899963</v>
      </c>
      <c r="O6490" s="9" t="n">
        <v>0</v>
      </c>
    </row>
    <row r="6491" customFormat="false" ht="15" hidden="false" customHeight="true" outlineLevel="0" collapsed="false">
      <c r="A6491" s="6" t="n">
        <v>35039</v>
      </c>
      <c r="B6491" s="6" t="s">
        <v>46</v>
      </c>
      <c r="C6491" s="6" t="s">
        <v>20</v>
      </c>
      <c r="D6491" s="6" t="s">
        <v>31</v>
      </c>
      <c r="E6491" s="6" t="s">
        <v>32</v>
      </c>
      <c r="F6491" s="6" t="s">
        <v>33</v>
      </c>
      <c r="G6491" s="6" t="s">
        <v>34</v>
      </c>
      <c r="H6491" s="6" t="n">
        <v>2</v>
      </c>
      <c r="I6491" s="7" t="n">
        <v>59.99000168</v>
      </c>
      <c r="J6491" s="6" t="n">
        <v>3</v>
      </c>
      <c r="K6491" s="7" t="n">
        <v>179.9700012</v>
      </c>
      <c r="L6491" s="7" t="n">
        <v>35.99000168</v>
      </c>
      <c r="M6491" s="8" t="n">
        <v>0.200000003</v>
      </c>
      <c r="N6491" s="7" t="n">
        <v>69.11000061</v>
      </c>
      <c r="O6491" s="12" t="n">
        <v>1</v>
      </c>
    </row>
    <row r="6492" customFormat="false" ht="15" hidden="false" customHeight="true" outlineLevel="0" collapsed="false">
      <c r="A6492" s="6" t="n">
        <v>60077</v>
      </c>
      <c r="B6492" s="6" t="s">
        <v>19</v>
      </c>
      <c r="C6492" s="6" t="s">
        <v>37</v>
      </c>
      <c r="D6492" s="6" t="s">
        <v>50</v>
      </c>
      <c r="E6492" s="6" t="s">
        <v>63</v>
      </c>
      <c r="F6492" s="6" t="s">
        <v>58</v>
      </c>
      <c r="G6492" s="6" t="s">
        <v>24</v>
      </c>
      <c r="H6492" s="6" t="n">
        <v>4</v>
      </c>
      <c r="I6492" s="7" t="n">
        <v>49.97999954</v>
      </c>
      <c r="J6492" s="6" t="n">
        <v>3</v>
      </c>
      <c r="K6492" s="7" t="n">
        <v>149.9400024</v>
      </c>
      <c r="L6492" s="7" t="n">
        <v>14.98999977</v>
      </c>
      <c r="M6492" s="8" t="n">
        <v>0.100000001</v>
      </c>
      <c r="N6492" s="7" t="n">
        <v>20.23999977</v>
      </c>
      <c r="O6492" s="9" t="n">
        <v>0</v>
      </c>
    </row>
    <row r="6493" customFormat="false" ht="15" hidden="false" customHeight="true" outlineLevel="0" collapsed="false">
      <c r="A6493" s="6" t="n">
        <v>59669</v>
      </c>
      <c r="B6493" s="6" t="s">
        <v>26</v>
      </c>
      <c r="C6493" s="6" t="s">
        <v>49</v>
      </c>
      <c r="D6493" s="6" t="s">
        <v>50</v>
      </c>
      <c r="E6493" s="6" t="s">
        <v>51</v>
      </c>
      <c r="F6493" s="6" t="s">
        <v>23</v>
      </c>
      <c r="G6493" s="6" t="s">
        <v>34</v>
      </c>
      <c r="H6493" s="6" t="n">
        <v>1</v>
      </c>
      <c r="I6493" s="7" t="n">
        <v>129.9900055</v>
      </c>
      <c r="J6493" s="6" t="n">
        <v>1</v>
      </c>
      <c r="K6493" s="7" t="n">
        <v>129.9900055</v>
      </c>
      <c r="L6493" s="7" t="n">
        <v>23.39999962</v>
      </c>
      <c r="M6493" s="8" t="n">
        <v>0.180000007</v>
      </c>
      <c r="N6493" s="7" t="n">
        <v>27.70999908</v>
      </c>
      <c r="O6493" s="12" t="n">
        <v>1</v>
      </c>
    </row>
    <row r="6494" customFormat="false" ht="15" hidden="false" customHeight="true" outlineLevel="0" collapsed="false">
      <c r="A6494" s="6" t="n">
        <v>63335</v>
      </c>
      <c r="B6494" s="6" t="s">
        <v>46</v>
      </c>
      <c r="C6494" s="6" t="s">
        <v>20</v>
      </c>
      <c r="D6494" s="6" t="s">
        <v>21</v>
      </c>
      <c r="E6494" s="6" t="s">
        <v>64</v>
      </c>
      <c r="F6494" s="6" t="s">
        <v>57</v>
      </c>
      <c r="G6494" s="6" t="s">
        <v>47</v>
      </c>
      <c r="H6494" s="6" t="n">
        <v>2</v>
      </c>
      <c r="I6494" s="7" t="n">
        <v>50</v>
      </c>
      <c r="J6494" s="6" t="n">
        <v>3</v>
      </c>
      <c r="K6494" s="7" t="n">
        <v>150</v>
      </c>
      <c r="L6494" s="7" t="n">
        <v>37.5</v>
      </c>
      <c r="M6494" s="8" t="n">
        <v>0.25</v>
      </c>
      <c r="N6494" s="7" t="n">
        <v>6.639999866</v>
      </c>
      <c r="O6494" s="12" t="n">
        <v>1</v>
      </c>
    </row>
    <row r="6495" customFormat="false" ht="15" hidden="false" customHeight="true" outlineLevel="0" collapsed="false">
      <c r="A6495" s="6" t="n">
        <v>59686</v>
      </c>
      <c r="B6495" s="6" t="s">
        <v>19</v>
      </c>
      <c r="C6495" s="6" t="s">
        <v>20</v>
      </c>
      <c r="D6495" s="6" t="s">
        <v>50</v>
      </c>
      <c r="E6495" s="6" t="s">
        <v>51</v>
      </c>
      <c r="F6495" s="6" t="s">
        <v>23</v>
      </c>
      <c r="G6495" s="6" t="s">
        <v>44</v>
      </c>
      <c r="H6495" s="6" t="n">
        <v>4</v>
      </c>
      <c r="I6495" s="7" t="n">
        <v>129.9900055</v>
      </c>
      <c r="J6495" s="6" t="n">
        <v>1</v>
      </c>
      <c r="K6495" s="7" t="n">
        <v>129.9900055</v>
      </c>
      <c r="L6495" s="7" t="n">
        <v>16.89999962</v>
      </c>
      <c r="M6495" s="8" t="n">
        <v>0.129999995</v>
      </c>
      <c r="N6495" s="7" t="n">
        <v>-12.89000034</v>
      </c>
      <c r="O6495" s="9" t="n">
        <v>0</v>
      </c>
    </row>
    <row r="6496" customFormat="false" ht="15" hidden="false" customHeight="true" outlineLevel="0" collapsed="false">
      <c r="A6496" s="6" t="n">
        <v>14082</v>
      </c>
      <c r="B6496" s="6" t="s">
        <v>46</v>
      </c>
      <c r="C6496" s="6" t="s">
        <v>20</v>
      </c>
      <c r="D6496" s="6" t="s">
        <v>21</v>
      </c>
      <c r="E6496" s="6" t="s">
        <v>22</v>
      </c>
      <c r="F6496" s="6" t="s">
        <v>23</v>
      </c>
      <c r="G6496" s="6" t="s">
        <v>34</v>
      </c>
      <c r="H6496" s="6" t="n">
        <v>2</v>
      </c>
      <c r="I6496" s="7" t="n">
        <v>129.9900055</v>
      </c>
      <c r="J6496" s="6" t="n">
        <v>1</v>
      </c>
      <c r="K6496" s="7" t="n">
        <v>129.9900055</v>
      </c>
      <c r="L6496" s="7" t="n">
        <v>0</v>
      </c>
      <c r="M6496" s="8" t="n">
        <v>0</v>
      </c>
      <c r="N6496" s="7" t="n">
        <v>54.59999847</v>
      </c>
      <c r="O6496" s="12" t="n">
        <v>1</v>
      </c>
    </row>
    <row r="6497" customFormat="false" ht="15" hidden="false" customHeight="true" outlineLevel="0" collapsed="false">
      <c r="A6497" s="6" t="n">
        <v>61460</v>
      </c>
      <c r="B6497" s="6" t="s">
        <v>19</v>
      </c>
      <c r="C6497" s="6" t="s">
        <v>20</v>
      </c>
      <c r="D6497" s="6" t="s">
        <v>50</v>
      </c>
      <c r="E6497" s="6" t="s">
        <v>63</v>
      </c>
      <c r="F6497" s="6" t="s">
        <v>57</v>
      </c>
      <c r="G6497" s="6" t="s">
        <v>24</v>
      </c>
      <c r="H6497" s="6" t="n">
        <v>4</v>
      </c>
      <c r="I6497" s="7" t="n">
        <v>50</v>
      </c>
      <c r="J6497" s="6" t="n">
        <v>5</v>
      </c>
      <c r="K6497" s="7" t="n">
        <v>250</v>
      </c>
      <c r="L6497" s="7" t="n">
        <v>37.5</v>
      </c>
      <c r="M6497" s="8" t="n">
        <v>0.150000006</v>
      </c>
      <c r="N6497" s="7" t="n">
        <v>14.88000011</v>
      </c>
      <c r="O6497" s="12" t="n">
        <v>1</v>
      </c>
    </row>
    <row r="6498" customFormat="false" ht="15" hidden="false" customHeight="true" outlineLevel="0" collapsed="false">
      <c r="A6498" s="6" t="n">
        <v>622</v>
      </c>
      <c r="B6498" s="6" t="s">
        <v>19</v>
      </c>
      <c r="C6498" s="6" t="s">
        <v>37</v>
      </c>
      <c r="D6498" s="6" t="s">
        <v>50</v>
      </c>
      <c r="E6498" s="6" t="s">
        <v>51</v>
      </c>
      <c r="F6498" s="6" t="s">
        <v>33</v>
      </c>
      <c r="G6498" s="6" t="s">
        <v>34</v>
      </c>
      <c r="H6498" s="6" t="n">
        <v>4</v>
      </c>
      <c r="I6498" s="7" t="n">
        <v>59.99000168</v>
      </c>
      <c r="J6498" s="6" t="n">
        <v>4</v>
      </c>
      <c r="K6498" s="7" t="n">
        <v>239.9600067</v>
      </c>
      <c r="L6498" s="7" t="n">
        <v>7.199999809</v>
      </c>
      <c r="M6498" s="8" t="n">
        <v>0.029999999</v>
      </c>
      <c r="N6498" s="7" t="n">
        <v>16.29000092</v>
      </c>
      <c r="O6498" s="9" t="n">
        <v>0</v>
      </c>
    </row>
    <row r="6499" customFormat="false" ht="15" hidden="false" customHeight="true" outlineLevel="0" collapsed="false">
      <c r="A6499" s="6" t="n">
        <v>15683</v>
      </c>
      <c r="B6499" s="6" t="s">
        <v>46</v>
      </c>
      <c r="C6499" s="6" t="s">
        <v>37</v>
      </c>
      <c r="D6499" s="6" t="s">
        <v>21</v>
      </c>
      <c r="E6499" s="6" t="s">
        <v>64</v>
      </c>
      <c r="F6499" s="6" t="s">
        <v>23</v>
      </c>
      <c r="G6499" s="6" t="s">
        <v>34</v>
      </c>
      <c r="H6499" s="6" t="n">
        <v>2</v>
      </c>
      <c r="I6499" s="7" t="n">
        <v>129.9900055</v>
      </c>
      <c r="J6499" s="6" t="n">
        <v>1</v>
      </c>
      <c r="K6499" s="7" t="n">
        <v>129.9900055</v>
      </c>
      <c r="L6499" s="7" t="n">
        <v>6.5</v>
      </c>
      <c r="M6499" s="8" t="n">
        <v>0.050000001</v>
      </c>
      <c r="N6499" s="7" t="n">
        <v>12.35000038</v>
      </c>
      <c r="O6499" s="12" t="n">
        <v>1</v>
      </c>
    </row>
    <row r="6500" customFormat="false" ht="15" hidden="false" customHeight="true" outlineLevel="0" collapsed="false">
      <c r="A6500" s="6" t="n">
        <v>36080</v>
      </c>
      <c r="B6500" s="6" t="s">
        <v>19</v>
      </c>
      <c r="C6500" s="6" t="s">
        <v>20</v>
      </c>
      <c r="D6500" s="6" t="s">
        <v>31</v>
      </c>
      <c r="E6500" s="6" t="s">
        <v>62</v>
      </c>
      <c r="F6500" s="6" t="s">
        <v>74</v>
      </c>
      <c r="G6500" s="6" t="s">
        <v>34</v>
      </c>
      <c r="H6500" s="6" t="n">
        <v>4</v>
      </c>
      <c r="I6500" s="7" t="n">
        <v>31.98999977</v>
      </c>
      <c r="J6500" s="6" t="n">
        <v>5</v>
      </c>
      <c r="K6500" s="7" t="n">
        <v>159.9499969</v>
      </c>
      <c r="L6500" s="7" t="n">
        <v>28.79000092</v>
      </c>
      <c r="M6500" s="8" t="n">
        <v>0.180000007</v>
      </c>
      <c r="N6500" s="7" t="n">
        <v>39.34999847</v>
      </c>
      <c r="O6500" s="12" t="n">
        <v>1</v>
      </c>
    </row>
    <row r="6501" customFormat="false" ht="15" hidden="false" customHeight="true" outlineLevel="0" collapsed="false">
      <c r="A6501" s="6" t="n">
        <v>40867</v>
      </c>
      <c r="B6501" s="6" t="s">
        <v>19</v>
      </c>
      <c r="C6501" s="6" t="s">
        <v>37</v>
      </c>
      <c r="D6501" s="6" t="s">
        <v>31</v>
      </c>
      <c r="E6501" s="6" t="s">
        <v>32</v>
      </c>
      <c r="F6501" s="6" t="s">
        <v>68</v>
      </c>
      <c r="G6501" s="6" t="s">
        <v>34</v>
      </c>
      <c r="H6501" s="6" t="n">
        <v>4</v>
      </c>
      <c r="I6501" s="7" t="n">
        <v>9.989999771</v>
      </c>
      <c r="J6501" s="6" t="n">
        <v>4</v>
      </c>
      <c r="K6501" s="7" t="n">
        <v>39.95999908</v>
      </c>
      <c r="L6501" s="7" t="n">
        <v>6.789999962</v>
      </c>
      <c r="M6501" s="8" t="n">
        <v>0.170000002</v>
      </c>
      <c r="N6501" s="7" t="n">
        <v>15.26000023</v>
      </c>
      <c r="O6501" s="9" t="n">
        <v>0</v>
      </c>
    </row>
    <row r="6502" customFormat="false" ht="15" hidden="false" customHeight="true" outlineLevel="0" collapsed="false">
      <c r="A6502" s="6" t="n">
        <v>57912</v>
      </c>
      <c r="B6502" s="6" t="s">
        <v>19</v>
      </c>
      <c r="C6502" s="6" t="s">
        <v>20</v>
      </c>
      <c r="D6502" s="6" t="s">
        <v>50</v>
      </c>
      <c r="E6502" s="6" t="s">
        <v>51</v>
      </c>
      <c r="F6502" s="6" t="s">
        <v>40</v>
      </c>
      <c r="G6502" s="6" t="s">
        <v>34</v>
      </c>
      <c r="H6502" s="6" t="n">
        <v>4</v>
      </c>
      <c r="I6502" s="7" t="n">
        <v>399.980011</v>
      </c>
      <c r="J6502" s="6" t="n">
        <v>1</v>
      </c>
      <c r="K6502" s="7" t="n">
        <v>399.980011</v>
      </c>
      <c r="L6502" s="7" t="n">
        <v>64</v>
      </c>
      <c r="M6502" s="8" t="n">
        <v>0.159999996</v>
      </c>
      <c r="N6502" s="7" t="n">
        <v>84</v>
      </c>
      <c r="O6502" s="9" t="n">
        <v>0</v>
      </c>
    </row>
    <row r="6503" customFormat="false" ht="15" hidden="false" customHeight="true" outlineLevel="0" collapsed="false">
      <c r="A6503" s="6" t="n">
        <v>7315</v>
      </c>
      <c r="B6503" s="6" t="s">
        <v>19</v>
      </c>
      <c r="C6503" s="6" t="s">
        <v>20</v>
      </c>
      <c r="D6503" s="6" t="s">
        <v>50</v>
      </c>
      <c r="E6503" s="6" t="s">
        <v>63</v>
      </c>
      <c r="F6503" s="6" t="s">
        <v>40</v>
      </c>
      <c r="G6503" s="6" t="s">
        <v>44</v>
      </c>
      <c r="H6503" s="6" t="n">
        <v>4</v>
      </c>
      <c r="I6503" s="7" t="n">
        <v>399.980011</v>
      </c>
      <c r="J6503" s="6" t="n">
        <v>1</v>
      </c>
      <c r="K6503" s="7" t="n">
        <v>399.980011</v>
      </c>
      <c r="L6503" s="7" t="n">
        <v>0</v>
      </c>
      <c r="M6503" s="8" t="n">
        <v>0</v>
      </c>
      <c r="N6503" s="7" t="n">
        <v>-469.980011</v>
      </c>
      <c r="O6503" s="12" t="n">
        <v>1</v>
      </c>
    </row>
    <row r="6504" customFormat="false" ht="15" hidden="false" customHeight="true" outlineLevel="0" collapsed="false">
      <c r="A6504" s="6" t="n">
        <v>49241</v>
      </c>
      <c r="B6504" s="6" t="s">
        <v>19</v>
      </c>
      <c r="C6504" s="6" t="s">
        <v>37</v>
      </c>
      <c r="D6504" s="6" t="s">
        <v>38</v>
      </c>
      <c r="E6504" s="6" t="s">
        <v>39</v>
      </c>
      <c r="F6504" s="6" t="s">
        <v>75</v>
      </c>
      <c r="G6504" s="6" t="s">
        <v>44</v>
      </c>
      <c r="H6504" s="6" t="n">
        <v>4</v>
      </c>
      <c r="I6504" s="7" t="n">
        <v>299.980011</v>
      </c>
      <c r="J6504" s="6" t="n">
        <v>1</v>
      </c>
      <c r="K6504" s="7" t="n">
        <v>299.980011</v>
      </c>
      <c r="L6504" s="7" t="n">
        <v>36</v>
      </c>
      <c r="M6504" s="8" t="n">
        <v>0.119999997</v>
      </c>
      <c r="N6504" s="7" t="n">
        <v>76.55000305</v>
      </c>
      <c r="O6504" s="9" t="n">
        <v>0</v>
      </c>
    </row>
    <row r="6505" customFormat="false" ht="15" hidden="false" customHeight="true" outlineLevel="0" collapsed="false">
      <c r="A6505" s="6" t="n">
        <v>23123</v>
      </c>
      <c r="B6505" s="6" t="s">
        <v>19</v>
      </c>
      <c r="C6505" s="6" t="s">
        <v>20</v>
      </c>
      <c r="D6505" s="6" t="s">
        <v>27</v>
      </c>
      <c r="E6505" s="6" t="s">
        <v>28</v>
      </c>
      <c r="F6505" s="6" t="s">
        <v>89</v>
      </c>
      <c r="G6505" s="6" t="s">
        <v>24</v>
      </c>
      <c r="H6505" s="6" t="n">
        <v>4</v>
      </c>
      <c r="I6505" s="7" t="n">
        <v>59.99000168</v>
      </c>
      <c r="J6505" s="6" t="n">
        <v>3</v>
      </c>
      <c r="K6505" s="7" t="n">
        <v>179.9700012</v>
      </c>
      <c r="L6505" s="7" t="n">
        <v>9.899999619</v>
      </c>
      <c r="M6505" s="8" t="n">
        <v>0.059999999</v>
      </c>
      <c r="N6505" s="7" t="n">
        <v>63.77999878</v>
      </c>
      <c r="O6505" s="9" t="n">
        <v>0</v>
      </c>
    </row>
    <row r="6506" customFormat="false" ht="15" hidden="false" customHeight="true" outlineLevel="0" collapsed="false">
      <c r="A6506" s="6" t="n">
        <v>11384</v>
      </c>
      <c r="B6506" s="6" t="s">
        <v>19</v>
      </c>
      <c r="C6506" s="6" t="s">
        <v>20</v>
      </c>
      <c r="D6506" s="6" t="s">
        <v>21</v>
      </c>
      <c r="E6506" s="6" t="s">
        <v>65</v>
      </c>
      <c r="F6506" s="6" t="s">
        <v>73</v>
      </c>
      <c r="G6506" s="6" t="s">
        <v>24</v>
      </c>
      <c r="H6506" s="6" t="n">
        <v>4</v>
      </c>
      <c r="I6506" s="7" t="n">
        <v>39.99000168</v>
      </c>
      <c r="J6506" s="6" t="n">
        <v>3</v>
      </c>
      <c r="K6506" s="7" t="n">
        <v>119.9700012</v>
      </c>
      <c r="L6506" s="7" t="n">
        <v>2.400000095</v>
      </c>
      <c r="M6506" s="8" t="n">
        <v>0.02</v>
      </c>
      <c r="N6506" s="7" t="n">
        <v>19.15999985</v>
      </c>
      <c r="O6506" s="12" t="n">
        <v>1</v>
      </c>
    </row>
    <row r="6507" customFormat="false" ht="15" hidden="false" customHeight="true" outlineLevel="0" collapsed="false">
      <c r="A6507" s="6" t="n">
        <v>57315</v>
      </c>
      <c r="B6507" s="6" t="s">
        <v>46</v>
      </c>
      <c r="C6507" s="6" t="s">
        <v>49</v>
      </c>
      <c r="D6507" s="6" t="s">
        <v>50</v>
      </c>
      <c r="E6507" s="6" t="s">
        <v>51</v>
      </c>
      <c r="F6507" s="6" t="s">
        <v>80</v>
      </c>
      <c r="G6507" s="6" t="s">
        <v>47</v>
      </c>
      <c r="H6507" s="6" t="n">
        <v>2</v>
      </c>
      <c r="I6507" s="7" t="n">
        <v>24.98999977</v>
      </c>
      <c r="J6507" s="6" t="n">
        <v>4</v>
      </c>
      <c r="K6507" s="7" t="n">
        <v>99.95999908</v>
      </c>
      <c r="L6507" s="7" t="n">
        <v>24.98999977</v>
      </c>
      <c r="M6507" s="8" t="n">
        <v>0.25</v>
      </c>
      <c r="N6507" s="7" t="n">
        <v>19.71999931</v>
      </c>
      <c r="O6507" s="12" t="n">
        <v>1</v>
      </c>
    </row>
    <row r="6508" customFormat="false" ht="15" hidden="false" customHeight="true" outlineLevel="0" collapsed="false">
      <c r="A6508" s="6" t="n">
        <v>45506</v>
      </c>
      <c r="B6508" s="6" t="s">
        <v>19</v>
      </c>
      <c r="C6508" s="6" t="s">
        <v>20</v>
      </c>
      <c r="D6508" s="6" t="s">
        <v>38</v>
      </c>
      <c r="E6508" s="6" t="s">
        <v>39</v>
      </c>
      <c r="F6508" s="6" t="s">
        <v>23</v>
      </c>
      <c r="G6508" s="6" t="s">
        <v>34</v>
      </c>
      <c r="H6508" s="6" t="n">
        <v>4</v>
      </c>
      <c r="I6508" s="7" t="n">
        <v>129.9900055</v>
      </c>
      <c r="J6508" s="6" t="n">
        <v>1</v>
      </c>
      <c r="K6508" s="7" t="n">
        <v>129.9900055</v>
      </c>
      <c r="L6508" s="7" t="n">
        <v>9.100000381</v>
      </c>
      <c r="M6508" s="8" t="n">
        <v>0.07</v>
      </c>
      <c r="N6508" s="7" t="n">
        <v>-48.36000061</v>
      </c>
      <c r="O6508" s="9" t="n">
        <v>0</v>
      </c>
    </row>
    <row r="6509" customFormat="false" ht="15" hidden="false" customHeight="true" outlineLevel="0" collapsed="false">
      <c r="A6509" s="6" t="n">
        <v>54912</v>
      </c>
      <c r="B6509" s="6" t="s">
        <v>46</v>
      </c>
      <c r="C6509" s="6" t="s">
        <v>37</v>
      </c>
      <c r="D6509" s="6" t="s">
        <v>50</v>
      </c>
      <c r="E6509" s="6" t="s">
        <v>51</v>
      </c>
      <c r="F6509" s="6" t="s">
        <v>23</v>
      </c>
      <c r="G6509" s="6" t="s">
        <v>34</v>
      </c>
      <c r="H6509" s="6" t="n">
        <v>2</v>
      </c>
      <c r="I6509" s="7" t="n">
        <v>129.9900055</v>
      </c>
      <c r="J6509" s="6" t="n">
        <v>1</v>
      </c>
      <c r="K6509" s="7" t="n">
        <v>129.9900055</v>
      </c>
      <c r="L6509" s="7" t="n">
        <v>22.10000038</v>
      </c>
      <c r="M6509" s="8" t="n">
        <v>0.170000002</v>
      </c>
      <c r="N6509" s="7" t="n">
        <v>45.31000137</v>
      </c>
      <c r="O6509" s="12" t="n">
        <v>1</v>
      </c>
    </row>
    <row r="6510" customFormat="false" ht="15" hidden="false" customHeight="true" outlineLevel="0" collapsed="false">
      <c r="A6510" s="6" t="n">
        <v>51674</v>
      </c>
      <c r="B6510" s="6" t="s">
        <v>19</v>
      </c>
      <c r="C6510" s="6" t="s">
        <v>20</v>
      </c>
      <c r="D6510" s="6" t="s">
        <v>50</v>
      </c>
      <c r="E6510" s="6" t="s">
        <v>63</v>
      </c>
      <c r="F6510" s="6" t="s">
        <v>84</v>
      </c>
      <c r="G6510" s="6" t="s">
        <v>44</v>
      </c>
      <c r="H6510" s="6" t="n">
        <v>4</v>
      </c>
      <c r="I6510" s="7" t="n">
        <v>25</v>
      </c>
      <c r="J6510" s="6" t="n">
        <v>5</v>
      </c>
      <c r="K6510" s="7" t="n">
        <v>125</v>
      </c>
      <c r="L6510" s="7" t="n">
        <v>2.5</v>
      </c>
      <c r="M6510" s="8" t="n">
        <v>0.02</v>
      </c>
      <c r="N6510" s="7" t="n">
        <v>42.88000107</v>
      </c>
      <c r="O6510" s="12" t="n">
        <v>1</v>
      </c>
    </row>
    <row r="6511" customFormat="false" ht="15" hidden="false" customHeight="true" outlineLevel="0" collapsed="false">
      <c r="A6511" s="6" t="n">
        <v>50343</v>
      </c>
      <c r="B6511" s="6" t="s">
        <v>46</v>
      </c>
      <c r="C6511" s="6" t="s">
        <v>37</v>
      </c>
      <c r="D6511" s="6" t="s">
        <v>38</v>
      </c>
      <c r="E6511" s="6" t="s">
        <v>92</v>
      </c>
      <c r="F6511" s="6" t="s">
        <v>23</v>
      </c>
      <c r="G6511" s="6" t="s">
        <v>24</v>
      </c>
      <c r="H6511" s="6" t="n">
        <v>2</v>
      </c>
      <c r="I6511" s="7" t="n">
        <v>129.9900055</v>
      </c>
      <c r="J6511" s="6" t="n">
        <v>1</v>
      </c>
      <c r="K6511" s="7" t="n">
        <v>129.9900055</v>
      </c>
      <c r="L6511" s="7" t="n">
        <v>13</v>
      </c>
      <c r="M6511" s="8" t="n">
        <v>0.100000001</v>
      </c>
      <c r="N6511" s="7" t="n">
        <v>56.15999985</v>
      </c>
      <c r="O6511" s="12" t="n">
        <v>1</v>
      </c>
    </row>
    <row r="6512" customFormat="false" ht="15" hidden="false" customHeight="true" outlineLevel="0" collapsed="false">
      <c r="A6512" s="6" t="n">
        <v>47245</v>
      </c>
      <c r="B6512" s="6" t="s">
        <v>19</v>
      </c>
      <c r="C6512" s="6" t="s">
        <v>20</v>
      </c>
      <c r="D6512" s="6" t="s">
        <v>38</v>
      </c>
      <c r="E6512" s="6" t="s">
        <v>70</v>
      </c>
      <c r="F6512" s="6" t="s">
        <v>57</v>
      </c>
      <c r="G6512" s="6" t="s">
        <v>47</v>
      </c>
      <c r="H6512" s="6" t="n">
        <v>4</v>
      </c>
      <c r="I6512" s="7" t="n">
        <v>50</v>
      </c>
      <c r="J6512" s="6" t="n">
        <v>5</v>
      </c>
      <c r="K6512" s="7" t="n">
        <v>250</v>
      </c>
      <c r="L6512" s="7" t="n">
        <v>25</v>
      </c>
      <c r="M6512" s="8" t="n">
        <v>0.100000001</v>
      </c>
      <c r="N6512" s="7" t="n">
        <v>-50.63000107</v>
      </c>
      <c r="O6512" s="12" t="n">
        <v>1</v>
      </c>
    </row>
    <row r="6513" customFormat="false" ht="15" hidden="false" customHeight="true" outlineLevel="0" collapsed="false">
      <c r="A6513" s="6" t="n">
        <v>52473</v>
      </c>
      <c r="B6513" s="6" t="s">
        <v>19</v>
      </c>
      <c r="C6513" s="6" t="s">
        <v>20</v>
      </c>
      <c r="D6513" s="6" t="s">
        <v>50</v>
      </c>
      <c r="E6513" s="6" t="s">
        <v>51</v>
      </c>
      <c r="F6513" s="6" t="s">
        <v>71</v>
      </c>
      <c r="G6513" s="6" t="s">
        <v>34</v>
      </c>
      <c r="H6513" s="6" t="n">
        <v>4</v>
      </c>
      <c r="I6513" s="7" t="n">
        <v>199.9900055</v>
      </c>
      <c r="J6513" s="6" t="n">
        <v>1</v>
      </c>
      <c r="K6513" s="7" t="n">
        <v>199.9900055</v>
      </c>
      <c r="L6513" s="7" t="n">
        <v>2</v>
      </c>
      <c r="M6513" s="8" t="n">
        <v>0.01</v>
      </c>
      <c r="N6513" s="7" t="n">
        <v>34.65000153</v>
      </c>
      <c r="O6513" s="9" t="n">
        <v>0</v>
      </c>
    </row>
    <row r="6514" customFormat="false" ht="15" hidden="false" customHeight="true" outlineLevel="0" collapsed="false">
      <c r="A6514" s="6" t="n">
        <v>40300</v>
      </c>
      <c r="B6514" s="6" t="s">
        <v>19</v>
      </c>
      <c r="C6514" s="6" t="s">
        <v>49</v>
      </c>
      <c r="D6514" s="6" t="s">
        <v>31</v>
      </c>
      <c r="E6514" s="6" t="s">
        <v>56</v>
      </c>
      <c r="F6514" s="6" t="s">
        <v>29</v>
      </c>
      <c r="G6514" s="6" t="s">
        <v>34</v>
      </c>
      <c r="H6514" s="6" t="n">
        <v>4</v>
      </c>
      <c r="I6514" s="7" t="n">
        <v>99.98999786</v>
      </c>
      <c r="J6514" s="6" t="n">
        <v>3</v>
      </c>
      <c r="K6514" s="7" t="n">
        <v>299.9700012</v>
      </c>
      <c r="L6514" s="7" t="n">
        <v>45</v>
      </c>
      <c r="M6514" s="8" t="n">
        <v>0.150000006</v>
      </c>
      <c r="N6514" s="7" t="n">
        <v>28.80999947</v>
      </c>
      <c r="O6514" s="12" t="n">
        <v>1</v>
      </c>
    </row>
    <row r="6515" customFormat="false" ht="15" hidden="false" customHeight="true" outlineLevel="0" collapsed="false">
      <c r="A6515" s="6" t="n">
        <v>40710</v>
      </c>
      <c r="B6515" s="6" t="s">
        <v>19</v>
      </c>
      <c r="C6515" s="6" t="s">
        <v>37</v>
      </c>
      <c r="D6515" s="6" t="s">
        <v>31</v>
      </c>
      <c r="E6515" s="6" t="s">
        <v>62</v>
      </c>
      <c r="F6515" s="6" t="s">
        <v>75</v>
      </c>
      <c r="G6515" s="6" t="s">
        <v>34</v>
      </c>
      <c r="H6515" s="6" t="n">
        <v>4</v>
      </c>
      <c r="I6515" s="7" t="n">
        <v>299.980011</v>
      </c>
      <c r="J6515" s="6" t="n">
        <v>1</v>
      </c>
      <c r="K6515" s="7" t="n">
        <v>299.980011</v>
      </c>
      <c r="L6515" s="7" t="n">
        <v>54</v>
      </c>
      <c r="M6515" s="8" t="n">
        <v>0.180000007</v>
      </c>
      <c r="N6515" s="7" t="n">
        <v>-135.2899933</v>
      </c>
      <c r="O6515" s="12" t="n">
        <v>1</v>
      </c>
    </row>
    <row r="6516" customFormat="false" ht="15" hidden="false" customHeight="true" outlineLevel="0" collapsed="false">
      <c r="A6516" s="6" t="n">
        <v>470</v>
      </c>
      <c r="B6516" s="6" t="s">
        <v>26</v>
      </c>
      <c r="C6516" s="6" t="s">
        <v>49</v>
      </c>
      <c r="D6516" s="6" t="s">
        <v>50</v>
      </c>
      <c r="E6516" s="6" t="s">
        <v>63</v>
      </c>
      <c r="F6516" s="6" t="s">
        <v>58</v>
      </c>
      <c r="G6516" s="6" t="s">
        <v>24</v>
      </c>
      <c r="H6516" s="6" t="n">
        <v>1</v>
      </c>
      <c r="I6516" s="7" t="n">
        <v>49.97999954</v>
      </c>
      <c r="J6516" s="6" t="n">
        <v>2</v>
      </c>
      <c r="K6516" s="7" t="n">
        <v>99.95999908</v>
      </c>
      <c r="L6516" s="7" t="n">
        <v>2</v>
      </c>
      <c r="M6516" s="8" t="n">
        <v>0.02</v>
      </c>
      <c r="N6516" s="7" t="n">
        <v>47.02000046</v>
      </c>
      <c r="O6516" s="12" t="n">
        <v>1</v>
      </c>
    </row>
    <row r="6517" customFormat="false" ht="15" hidden="false" customHeight="true" outlineLevel="0" collapsed="false">
      <c r="A6517" s="6" t="n">
        <v>7357</v>
      </c>
      <c r="B6517" s="6" t="s">
        <v>19</v>
      </c>
      <c r="C6517" s="6" t="s">
        <v>20</v>
      </c>
      <c r="D6517" s="6" t="s">
        <v>50</v>
      </c>
      <c r="E6517" s="6" t="s">
        <v>72</v>
      </c>
      <c r="F6517" s="6" t="s">
        <v>71</v>
      </c>
      <c r="G6517" s="6" t="s">
        <v>34</v>
      </c>
      <c r="H6517" s="6" t="n">
        <v>4</v>
      </c>
      <c r="I6517" s="7" t="n">
        <v>199.9900055</v>
      </c>
      <c r="J6517" s="6" t="n">
        <v>1</v>
      </c>
      <c r="K6517" s="7" t="n">
        <v>199.9900055</v>
      </c>
      <c r="L6517" s="7" t="n">
        <v>2</v>
      </c>
      <c r="M6517" s="8" t="n">
        <v>0.01</v>
      </c>
      <c r="N6517" s="7" t="n">
        <v>91.08000183</v>
      </c>
      <c r="O6517" s="9" t="n">
        <v>0</v>
      </c>
    </row>
    <row r="6518" customFormat="false" ht="15" hidden="false" customHeight="true" outlineLevel="0" collapsed="false">
      <c r="A6518" s="6" t="n">
        <v>25064</v>
      </c>
      <c r="B6518" s="6" t="s">
        <v>19</v>
      </c>
      <c r="C6518" s="6" t="s">
        <v>37</v>
      </c>
      <c r="D6518" s="6" t="s">
        <v>27</v>
      </c>
      <c r="E6518" s="6" t="s">
        <v>42</v>
      </c>
      <c r="F6518" s="6" t="s">
        <v>33</v>
      </c>
      <c r="G6518" s="6" t="s">
        <v>44</v>
      </c>
      <c r="H6518" s="6" t="n">
        <v>4</v>
      </c>
      <c r="I6518" s="7" t="n">
        <v>59.99000168</v>
      </c>
      <c r="J6518" s="6" t="n">
        <v>4</v>
      </c>
      <c r="K6518" s="7" t="n">
        <v>239.9600067</v>
      </c>
      <c r="L6518" s="7" t="n">
        <v>13.19999981</v>
      </c>
      <c r="M6518" s="8" t="n">
        <v>0.059999999</v>
      </c>
      <c r="N6518" s="7" t="n">
        <v>-45.34999847</v>
      </c>
      <c r="O6518" s="12" t="n">
        <v>1</v>
      </c>
    </row>
    <row r="6519" customFormat="false" ht="15" hidden="false" customHeight="true" outlineLevel="0" collapsed="false">
      <c r="A6519" s="6" t="n">
        <v>44286</v>
      </c>
      <c r="B6519" s="6" t="s">
        <v>19</v>
      </c>
      <c r="C6519" s="6" t="s">
        <v>20</v>
      </c>
      <c r="D6519" s="6" t="s">
        <v>38</v>
      </c>
      <c r="E6519" s="6" t="s">
        <v>39</v>
      </c>
      <c r="F6519" s="6" t="s">
        <v>29</v>
      </c>
      <c r="G6519" s="6" t="s">
        <v>44</v>
      </c>
      <c r="H6519" s="6" t="n">
        <v>4</v>
      </c>
      <c r="I6519" s="7" t="n">
        <v>99.98999786</v>
      </c>
      <c r="J6519" s="6" t="n">
        <v>5</v>
      </c>
      <c r="K6519" s="7" t="n">
        <v>499.9500122</v>
      </c>
      <c r="L6519" s="7" t="n">
        <v>27.5</v>
      </c>
      <c r="M6519" s="8" t="n">
        <v>0.059999999</v>
      </c>
      <c r="N6519" s="7" t="n">
        <v>-148.3500061</v>
      </c>
      <c r="O6519" s="9" t="n">
        <v>0</v>
      </c>
    </row>
    <row r="6520" customFormat="false" ht="15" hidden="false" customHeight="true" outlineLevel="0" collapsed="false">
      <c r="A6520" s="6" t="n">
        <v>27474</v>
      </c>
      <c r="B6520" s="6" t="s">
        <v>19</v>
      </c>
      <c r="C6520" s="6" t="s">
        <v>49</v>
      </c>
      <c r="D6520" s="6" t="s">
        <v>27</v>
      </c>
      <c r="E6520" s="6" t="s">
        <v>28</v>
      </c>
      <c r="F6520" s="6" t="s">
        <v>58</v>
      </c>
      <c r="G6520" s="6" t="s">
        <v>34</v>
      </c>
      <c r="H6520" s="6" t="n">
        <v>4</v>
      </c>
      <c r="I6520" s="7" t="n">
        <v>49.97999954</v>
      </c>
      <c r="J6520" s="6" t="n">
        <v>5</v>
      </c>
      <c r="K6520" s="7" t="n">
        <v>249.8999939</v>
      </c>
      <c r="L6520" s="7" t="n">
        <v>5</v>
      </c>
      <c r="M6520" s="8" t="n">
        <v>0.02</v>
      </c>
      <c r="N6520" s="7" t="n">
        <v>63.66999817</v>
      </c>
      <c r="O6520" s="12" t="n">
        <v>1</v>
      </c>
    </row>
    <row r="6521" customFormat="false" ht="15" hidden="false" customHeight="true" outlineLevel="0" collapsed="false">
      <c r="A6521" s="6" t="n">
        <v>32689</v>
      </c>
      <c r="B6521" s="6" t="s">
        <v>36</v>
      </c>
      <c r="C6521" s="6" t="s">
        <v>49</v>
      </c>
      <c r="D6521" s="6" t="s">
        <v>31</v>
      </c>
      <c r="E6521" s="6" t="s">
        <v>86</v>
      </c>
      <c r="F6521" s="6" t="s">
        <v>57</v>
      </c>
      <c r="G6521" s="6" t="s">
        <v>44</v>
      </c>
      <c r="H6521" s="6" t="n">
        <v>0</v>
      </c>
      <c r="I6521" s="7" t="n">
        <v>50</v>
      </c>
      <c r="J6521" s="6" t="n">
        <v>3</v>
      </c>
      <c r="K6521" s="7" t="n">
        <v>150</v>
      </c>
      <c r="L6521" s="7" t="n">
        <v>10.5</v>
      </c>
      <c r="M6521" s="8" t="n">
        <v>0.07</v>
      </c>
      <c r="N6521" s="7" t="n">
        <v>47.15000153</v>
      </c>
      <c r="O6521" s="9" t="n">
        <v>0</v>
      </c>
    </row>
    <row r="6522" customFormat="false" ht="15" hidden="false" customHeight="true" outlineLevel="0" collapsed="false">
      <c r="A6522" s="6" t="n">
        <v>17002</v>
      </c>
      <c r="B6522" s="6" t="s">
        <v>19</v>
      </c>
      <c r="C6522" s="6" t="s">
        <v>20</v>
      </c>
      <c r="D6522" s="6" t="s">
        <v>21</v>
      </c>
      <c r="E6522" s="6" t="s">
        <v>65</v>
      </c>
      <c r="F6522" s="6" t="s">
        <v>71</v>
      </c>
      <c r="G6522" s="6" t="s">
        <v>34</v>
      </c>
      <c r="H6522" s="6" t="n">
        <v>4</v>
      </c>
      <c r="I6522" s="7" t="n">
        <v>199.9900055</v>
      </c>
      <c r="J6522" s="6" t="n">
        <v>1</v>
      </c>
      <c r="K6522" s="7" t="n">
        <v>199.9900055</v>
      </c>
      <c r="L6522" s="7" t="n">
        <v>14</v>
      </c>
      <c r="M6522" s="8" t="n">
        <v>0.07</v>
      </c>
      <c r="N6522" s="7" t="n">
        <v>51.15000153</v>
      </c>
      <c r="O6522" s="9" t="n">
        <v>0</v>
      </c>
    </row>
    <row r="6523" customFormat="false" ht="15" hidden="false" customHeight="true" outlineLevel="0" collapsed="false">
      <c r="A6523" s="6" t="n">
        <v>54389</v>
      </c>
      <c r="B6523" s="6" t="s">
        <v>46</v>
      </c>
      <c r="C6523" s="6" t="s">
        <v>20</v>
      </c>
      <c r="D6523" s="6" t="s">
        <v>50</v>
      </c>
      <c r="E6523" s="6" t="s">
        <v>51</v>
      </c>
      <c r="F6523" s="6" t="s">
        <v>80</v>
      </c>
      <c r="G6523" s="6" t="s">
        <v>34</v>
      </c>
      <c r="H6523" s="6" t="n">
        <v>2</v>
      </c>
      <c r="I6523" s="7" t="n">
        <v>24.98999977</v>
      </c>
      <c r="J6523" s="6" t="n">
        <v>3</v>
      </c>
      <c r="K6523" s="7" t="n">
        <v>74.97000122</v>
      </c>
      <c r="L6523" s="7" t="n">
        <v>0.75</v>
      </c>
      <c r="M6523" s="8" t="n">
        <v>0.01</v>
      </c>
      <c r="N6523" s="7" t="n">
        <v>-77.93000031</v>
      </c>
      <c r="O6523" s="12" t="n">
        <v>1</v>
      </c>
    </row>
    <row r="6524" customFormat="false" ht="15" hidden="false" customHeight="true" outlineLevel="0" collapsed="false">
      <c r="A6524" s="6" t="n">
        <v>39016</v>
      </c>
      <c r="B6524" s="6" t="s">
        <v>19</v>
      </c>
      <c r="C6524" s="6" t="s">
        <v>20</v>
      </c>
      <c r="D6524" s="6" t="s">
        <v>31</v>
      </c>
      <c r="E6524" s="6" t="s">
        <v>32</v>
      </c>
      <c r="F6524" s="6" t="s">
        <v>71</v>
      </c>
      <c r="G6524" s="6" t="s">
        <v>24</v>
      </c>
      <c r="H6524" s="6" t="n">
        <v>4</v>
      </c>
      <c r="I6524" s="7" t="n">
        <v>199.9900055</v>
      </c>
      <c r="J6524" s="6" t="n">
        <v>1</v>
      </c>
      <c r="K6524" s="7" t="n">
        <v>199.9900055</v>
      </c>
      <c r="L6524" s="7" t="n">
        <v>40</v>
      </c>
      <c r="M6524" s="8" t="n">
        <v>0.200000003</v>
      </c>
      <c r="N6524" s="7" t="n">
        <v>56</v>
      </c>
      <c r="O6524" s="9" t="n">
        <v>0</v>
      </c>
    </row>
    <row r="6525" customFormat="false" ht="15" hidden="false" customHeight="true" outlineLevel="0" collapsed="false">
      <c r="A6525" s="6" t="n">
        <v>1421</v>
      </c>
      <c r="B6525" s="6" t="s">
        <v>26</v>
      </c>
      <c r="C6525" s="6" t="s">
        <v>20</v>
      </c>
      <c r="D6525" s="6" t="s">
        <v>50</v>
      </c>
      <c r="E6525" s="6" t="s">
        <v>63</v>
      </c>
      <c r="F6525" s="6" t="s">
        <v>75</v>
      </c>
      <c r="G6525" s="6" t="s">
        <v>44</v>
      </c>
      <c r="H6525" s="6" t="n">
        <v>1</v>
      </c>
      <c r="I6525" s="7" t="n">
        <v>299.980011</v>
      </c>
      <c r="J6525" s="6" t="n">
        <v>1</v>
      </c>
      <c r="K6525" s="7" t="n">
        <v>299.980011</v>
      </c>
      <c r="L6525" s="7" t="n">
        <v>60</v>
      </c>
      <c r="M6525" s="8" t="n">
        <v>0.200000003</v>
      </c>
      <c r="N6525" s="7" t="n">
        <v>81.11000061</v>
      </c>
      <c r="O6525" s="12" t="n">
        <v>1</v>
      </c>
    </row>
    <row r="6526" customFormat="false" ht="15" hidden="false" customHeight="true" outlineLevel="0" collapsed="false">
      <c r="A6526" s="6" t="n">
        <v>47380</v>
      </c>
      <c r="B6526" s="6" t="s">
        <v>19</v>
      </c>
      <c r="C6526" s="6" t="s">
        <v>20</v>
      </c>
      <c r="D6526" s="6" t="s">
        <v>21</v>
      </c>
      <c r="E6526" s="6" t="s">
        <v>66</v>
      </c>
      <c r="F6526" s="6" t="s">
        <v>75</v>
      </c>
      <c r="G6526" s="6" t="s">
        <v>44</v>
      </c>
      <c r="H6526" s="6" t="n">
        <v>4</v>
      </c>
      <c r="I6526" s="7" t="n">
        <v>299.980011</v>
      </c>
      <c r="J6526" s="6" t="n">
        <v>1</v>
      </c>
      <c r="K6526" s="7" t="n">
        <v>299.980011</v>
      </c>
      <c r="L6526" s="7" t="n">
        <v>39</v>
      </c>
      <c r="M6526" s="8" t="n">
        <v>0.129999995</v>
      </c>
      <c r="N6526" s="7" t="n">
        <v>125.2699966</v>
      </c>
      <c r="O6526" s="12" t="n">
        <v>1</v>
      </c>
    </row>
    <row r="6527" customFormat="false" ht="15" hidden="false" customHeight="true" outlineLevel="0" collapsed="false">
      <c r="A6527" s="6" t="n">
        <v>45913</v>
      </c>
      <c r="B6527" s="6" t="s">
        <v>19</v>
      </c>
      <c r="C6527" s="6" t="s">
        <v>20</v>
      </c>
      <c r="D6527" s="6" t="s">
        <v>21</v>
      </c>
      <c r="E6527" s="6" t="s">
        <v>66</v>
      </c>
      <c r="F6527" s="6" t="s">
        <v>23</v>
      </c>
      <c r="G6527" s="6" t="s">
        <v>44</v>
      </c>
      <c r="H6527" s="6" t="n">
        <v>4</v>
      </c>
      <c r="I6527" s="7" t="n">
        <v>129.9900055</v>
      </c>
      <c r="J6527" s="6" t="n">
        <v>1</v>
      </c>
      <c r="K6527" s="7" t="n">
        <v>129.9900055</v>
      </c>
      <c r="L6527" s="7" t="n">
        <v>15.60000038</v>
      </c>
      <c r="M6527" s="8" t="n">
        <v>0.119999997</v>
      </c>
      <c r="N6527" s="7" t="n">
        <v>53.75999832</v>
      </c>
      <c r="O6527" s="9" t="n">
        <v>0</v>
      </c>
    </row>
    <row r="6528" customFormat="false" ht="15" hidden="false" customHeight="true" outlineLevel="0" collapsed="false">
      <c r="A6528" s="6" t="n">
        <v>60754</v>
      </c>
      <c r="B6528" s="6" t="s">
        <v>19</v>
      </c>
      <c r="C6528" s="6" t="s">
        <v>20</v>
      </c>
      <c r="D6528" s="6" t="s">
        <v>50</v>
      </c>
      <c r="E6528" s="6" t="s">
        <v>51</v>
      </c>
      <c r="F6528" s="6" t="s">
        <v>104</v>
      </c>
      <c r="G6528" s="6" t="s">
        <v>24</v>
      </c>
      <c r="H6528" s="6" t="n">
        <v>4</v>
      </c>
      <c r="I6528" s="7" t="n">
        <v>99.98999786</v>
      </c>
      <c r="J6528" s="6" t="n">
        <v>3</v>
      </c>
      <c r="K6528" s="7" t="n">
        <v>299.9700012</v>
      </c>
      <c r="L6528" s="7" t="n">
        <v>36</v>
      </c>
      <c r="M6528" s="8" t="n">
        <v>0.119999997</v>
      </c>
      <c r="N6528" s="7" t="n">
        <v>121.4300003</v>
      </c>
      <c r="O6528" s="12" t="n">
        <v>1</v>
      </c>
    </row>
    <row r="6529" customFormat="false" ht="15" hidden="false" customHeight="true" outlineLevel="0" collapsed="false">
      <c r="A6529" s="6" t="n">
        <v>74512</v>
      </c>
      <c r="B6529" s="6" t="s">
        <v>46</v>
      </c>
      <c r="C6529" s="6" t="s">
        <v>37</v>
      </c>
      <c r="D6529" s="6" t="s">
        <v>27</v>
      </c>
      <c r="E6529" s="6" t="s">
        <v>69</v>
      </c>
      <c r="F6529" s="6" t="s">
        <v>102</v>
      </c>
      <c r="G6529" s="6" t="s">
        <v>44</v>
      </c>
      <c r="H6529" s="6" t="n">
        <v>2</v>
      </c>
      <c r="I6529" s="7" t="n">
        <v>1500</v>
      </c>
      <c r="J6529" s="6" t="n">
        <v>1</v>
      </c>
      <c r="K6529" s="7" t="n">
        <v>1500</v>
      </c>
      <c r="L6529" s="7" t="n">
        <v>0</v>
      </c>
      <c r="M6529" s="8" t="n">
        <v>0</v>
      </c>
      <c r="N6529" s="7" t="n">
        <v>525</v>
      </c>
      <c r="O6529" s="12" t="n">
        <v>1</v>
      </c>
    </row>
    <row r="6530" customFormat="false" ht="15" hidden="false" customHeight="true" outlineLevel="0" collapsed="false">
      <c r="A6530" s="6" t="n">
        <v>53073</v>
      </c>
      <c r="B6530" s="6" t="s">
        <v>19</v>
      </c>
      <c r="C6530" s="6" t="s">
        <v>37</v>
      </c>
      <c r="D6530" s="6" t="s">
        <v>50</v>
      </c>
      <c r="E6530" s="6" t="s">
        <v>63</v>
      </c>
      <c r="F6530" s="6" t="s">
        <v>58</v>
      </c>
      <c r="G6530" s="6" t="s">
        <v>44</v>
      </c>
      <c r="H6530" s="6" t="n">
        <v>4</v>
      </c>
      <c r="I6530" s="7" t="n">
        <v>49.97999954</v>
      </c>
      <c r="J6530" s="6" t="n">
        <v>5</v>
      </c>
      <c r="K6530" s="7" t="n">
        <v>249.8999939</v>
      </c>
      <c r="L6530" s="7" t="n">
        <v>2.5</v>
      </c>
      <c r="M6530" s="8" t="n">
        <v>0.01</v>
      </c>
      <c r="N6530" s="7" t="n">
        <v>71.75</v>
      </c>
      <c r="O6530" s="9" t="n">
        <v>0</v>
      </c>
    </row>
    <row r="6531" customFormat="false" ht="15" hidden="false" customHeight="true" outlineLevel="0" collapsed="false">
      <c r="A6531" s="6" t="n">
        <v>5895</v>
      </c>
      <c r="B6531" s="6" t="s">
        <v>46</v>
      </c>
      <c r="C6531" s="6" t="s">
        <v>49</v>
      </c>
      <c r="D6531" s="6" t="s">
        <v>50</v>
      </c>
      <c r="E6531" s="6" t="s">
        <v>51</v>
      </c>
      <c r="F6531" s="6" t="s">
        <v>29</v>
      </c>
      <c r="G6531" s="6" t="s">
        <v>24</v>
      </c>
      <c r="H6531" s="6" t="n">
        <v>2</v>
      </c>
      <c r="I6531" s="7" t="n">
        <v>99.98999786</v>
      </c>
      <c r="J6531" s="6" t="n">
        <v>3</v>
      </c>
      <c r="K6531" s="7" t="n">
        <v>299.9700012</v>
      </c>
      <c r="L6531" s="7" t="n">
        <v>0</v>
      </c>
      <c r="M6531" s="8" t="n">
        <v>0</v>
      </c>
      <c r="N6531" s="7" t="n">
        <v>101.3899994</v>
      </c>
      <c r="O6531" s="12" t="n">
        <v>1</v>
      </c>
    </row>
    <row r="6532" customFormat="false" ht="15" hidden="false" customHeight="true" outlineLevel="0" collapsed="false">
      <c r="A6532" s="6" t="n">
        <v>16147</v>
      </c>
      <c r="B6532" s="6" t="s">
        <v>19</v>
      </c>
      <c r="C6532" s="6" t="s">
        <v>37</v>
      </c>
      <c r="D6532" s="6" t="s">
        <v>21</v>
      </c>
      <c r="E6532" s="6" t="s">
        <v>22</v>
      </c>
      <c r="F6532" s="6" t="s">
        <v>71</v>
      </c>
      <c r="G6532" s="6" t="s">
        <v>34</v>
      </c>
      <c r="H6532" s="6" t="n">
        <v>4</v>
      </c>
      <c r="I6532" s="7" t="n">
        <v>199.9900055</v>
      </c>
      <c r="J6532" s="6" t="n">
        <v>1</v>
      </c>
      <c r="K6532" s="7" t="n">
        <v>199.9900055</v>
      </c>
      <c r="L6532" s="7" t="n">
        <v>34</v>
      </c>
      <c r="M6532" s="8" t="n">
        <v>0.170000002</v>
      </c>
      <c r="N6532" s="7" t="n">
        <v>-8.300000191</v>
      </c>
      <c r="O6532" s="9" t="n">
        <v>0</v>
      </c>
    </row>
    <row r="6533" customFormat="false" ht="15" hidden="false" customHeight="true" outlineLevel="0" collapsed="false">
      <c r="A6533" s="6" t="n">
        <v>20553</v>
      </c>
      <c r="B6533" s="6" t="s">
        <v>19</v>
      </c>
      <c r="C6533" s="6" t="s">
        <v>20</v>
      </c>
      <c r="D6533" s="6" t="s">
        <v>27</v>
      </c>
      <c r="E6533" s="6" t="s">
        <v>42</v>
      </c>
      <c r="F6533" s="6" t="s">
        <v>74</v>
      </c>
      <c r="G6533" s="6" t="s">
        <v>34</v>
      </c>
      <c r="H6533" s="6" t="n">
        <v>4</v>
      </c>
      <c r="I6533" s="7" t="n">
        <v>31.98999977</v>
      </c>
      <c r="J6533" s="6" t="n">
        <v>2</v>
      </c>
      <c r="K6533" s="7" t="n">
        <v>63.97999954</v>
      </c>
      <c r="L6533" s="7" t="n">
        <v>2.559999943</v>
      </c>
      <c r="M6533" s="8" t="n">
        <v>0.039999999</v>
      </c>
      <c r="N6533" s="7" t="n">
        <v>-49.13999939</v>
      </c>
      <c r="O6533" s="9" t="n">
        <v>0</v>
      </c>
    </row>
    <row r="6534" customFormat="false" ht="15" hidden="false" customHeight="true" outlineLevel="0" collapsed="false">
      <c r="A6534" s="6" t="n">
        <v>63088</v>
      </c>
      <c r="B6534" s="6" t="s">
        <v>46</v>
      </c>
      <c r="C6534" s="6" t="s">
        <v>20</v>
      </c>
      <c r="D6534" s="6" t="s">
        <v>21</v>
      </c>
      <c r="E6534" s="6" t="s">
        <v>64</v>
      </c>
      <c r="F6534" s="6" t="s">
        <v>58</v>
      </c>
      <c r="G6534" s="6" t="s">
        <v>47</v>
      </c>
      <c r="H6534" s="6" t="n">
        <v>2</v>
      </c>
      <c r="I6534" s="7" t="n">
        <v>49.97999954</v>
      </c>
      <c r="J6534" s="6" t="n">
        <v>3</v>
      </c>
      <c r="K6534" s="7" t="n">
        <v>149.9400024</v>
      </c>
      <c r="L6534" s="7" t="n">
        <v>0</v>
      </c>
      <c r="M6534" s="8" t="n">
        <v>0</v>
      </c>
      <c r="N6534" s="7" t="n">
        <v>48.72999954</v>
      </c>
      <c r="O6534" s="12" t="n">
        <v>1</v>
      </c>
    </row>
    <row r="6535" customFormat="false" ht="15" hidden="false" customHeight="true" outlineLevel="0" collapsed="false">
      <c r="A6535" s="6" t="n">
        <v>14170</v>
      </c>
      <c r="B6535" s="6" t="s">
        <v>19</v>
      </c>
      <c r="C6535" s="6" t="s">
        <v>20</v>
      </c>
      <c r="D6535" s="6" t="s">
        <v>21</v>
      </c>
      <c r="E6535" s="6" t="s">
        <v>65</v>
      </c>
      <c r="F6535" s="6" t="s">
        <v>33</v>
      </c>
      <c r="G6535" s="6" t="s">
        <v>34</v>
      </c>
      <c r="H6535" s="6" t="n">
        <v>4</v>
      </c>
      <c r="I6535" s="7" t="n">
        <v>59.99000168</v>
      </c>
      <c r="J6535" s="6" t="n">
        <v>1</v>
      </c>
      <c r="K6535" s="7" t="n">
        <v>59.99000168</v>
      </c>
      <c r="L6535" s="7" t="n">
        <v>15</v>
      </c>
      <c r="M6535" s="8" t="n">
        <v>0.25</v>
      </c>
      <c r="N6535" s="7" t="n">
        <v>-2.650000095</v>
      </c>
      <c r="O6535" s="12" t="n">
        <v>1</v>
      </c>
    </row>
    <row r="6536" customFormat="false" ht="15" hidden="false" customHeight="true" outlineLevel="0" collapsed="false">
      <c r="A6536" s="6" t="n">
        <v>4220</v>
      </c>
      <c r="B6536" s="6" t="s">
        <v>19</v>
      </c>
      <c r="C6536" s="6" t="s">
        <v>20</v>
      </c>
      <c r="D6536" s="6" t="s">
        <v>50</v>
      </c>
      <c r="E6536" s="6" t="s">
        <v>51</v>
      </c>
      <c r="F6536" s="6" t="s">
        <v>29</v>
      </c>
      <c r="G6536" s="6" t="s">
        <v>34</v>
      </c>
      <c r="H6536" s="6" t="n">
        <v>4</v>
      </c>
      <c r="I6536" s="7" t="n">
        <v>99.98999786</v>
      </c>
      <c r="J6536" s="6" t="n">
        <v>1</v>
      </c>
      <c r="K6536" s="7" t="n">
        <v>99.98999786</v>
      </c>
      <c r="L6536" s="7" t="n">
        <v>18</v>
      </c>
      <c r="M6536" s="8" t="n">
        <v>0.180000007</v>
      </c>
      <c r="N6536" s="7" t="n">
        <v>-34.43999863</v>
      </c>
      <c r="O6536" s="12" t="n">
        <v>1</v>
      </c>
    </row>
    <row r="6537" customFormat="false" ht="15" hidden="false" customHeight="true" outlineLevel="0" collapsed="false">
      <c r="A6537" s="6" t="n">
        <v>60700</v>
      </c>
      <c r="B6537" s="6" t="s">
        <v>19</v>
      </c>
      <c r="C6537" s="6" t="s">
        <v>49</v>
      </c>
      <c r="D6537" s="6" t="s">
        <v>50</v>
      </c>
      <c r="E6537" s="6" t="s">
        <v>51</v>
      </c>
      <c r="F6537" s="6" t="s">
        <v>33</v>
      </c>
      <c r="G6537" s="6" t="s">
        <v>34</v>
      </c>
      <c r="H6537" s="6" t="n">
        <v>4</v>
      </c>
      <c r="I6537" s="7" t="n">
        <v>59.99000168</v>
      </c>
      <c r="J6537" s="6" t="n">
        <v>4</v>
      </c>
      <c r="K6537" s="7" t="n">
        <v>239.9600067</v>
      </c>
      <c r="L6537" s="7" t="n">
        <v>35.99000168</v>
      </c>
      <c r="M6537" s="8" t="n">
        <v>0.150000006</v>
      </c>
      <c r="N6537" s="7" t="n">
        <v>-530.3099976</v>
      </c>
      <c r="O6537" s="12" t="n">
        <v>1</v>
      </c>
    </row>
    <row r="6538" customFormat="false" ht="15" hidden="false" customHeight="true" outlineLevel="0" collapsed="false">
      <c r="A6538" s="6" t="n">
        <v>3178</v>
      </c>
      <c r="B6538" s="6" t="s">
        <v>19</v>
      </c>
      <c r="C6538" s="6" t="s">
        <v>37</v>
      </c>
      <c r="D6538" s="6" t="s">
        <v>50</v>
      </c>
      <c r="E6538" s="6" t="s">
        <v>63</v>
      </c>
      <c r="F6538" s="6" t="s">
        <v>73</v>
      </c>
      <c r="G6538" s="6" t="s">
        <v>44</v>
      </c>
      <c r="H6538" s="6" t="n">
        <v>4</v>
      </c>
      <c r="I6538" s="7" t="n">
        <v>39.99000168</v>
      </c>
      <c r="J6538" s="6" t="n">
        <v>1</v>
      </c>
      <c r="K6538" s="7" t="n">
        <v>39.99000168</v>
      </c>
      <c r="L6538" s="7" t="n">
        <v>4.800000191</v>
      </c>
      <c r="M6538" s="8" t="n">
        <v>0.119999997</v>
      </c>
      <c r="N6538" s="7" t="n">
        <v>9.5</v>
      </c>
      <c r="O6538" s="9" t="n">
        <v>0</v>
      </c>
    </row>
    <row r="6539" customFormat="false" ht="15" hidden="false" customHeight="true" outlineLevel="0" collapsed="false">
      <c r="A6539" s="6" t="n">
        <v>49538</v>
      </c>
      <c r="B6539" s="6" t="s">
        <v>19</v>
      </c>
      <c r="C6539" s="6" t="s">
        <v>20</v>
      </c>
      <c r="D6539" s="6" t="s">
        <v>31</v>
      </c>
      <c r="E6539" s="6" t="s">
        <v>83</v>
      </c>
      <c r="F6539" s="6" t="s">
        <v>99</v>
      </c>
      <c r="G6539" s="6" t="s">
        <v>34</v>
      </c>
      <c r="H6539" s="6" t="n">
        <v>4</v>
      </c>
      <c r="I6539" s="7" t="n">
        <v>65</v>
      </c>
      <c r="J6539" s="6" t="n">
        <v>3</v>
      </c>
      <c r="K6539" s="7" t="n">
        <v>195</v>
      </c>
      <c r="L6539" s="7" t="n">
        <v>39</v>
      </c>
      <c r="M6539" s="8" t="n">
        <v>0.200000003</v>
      </c>
      <c r="N6539" s="7" t="n">
        <v>73.3199997</v>
      </c>
      <c r="O6539" s="9" t="n">
        <v>0</v>
      </c>
    </row>
    <row r="6540" customFormat="false" ht="15" hidden="false" customHeight="true" outlineLevel="0" collapsed="false">
      <c r="A6540" s="6" t="n">
        <v>63626</v>
      </c>
      <c r="B6540" s="6" t="s">
        <v>19</v>
      </c>
      <c r="C6540" s="6" t="s">
        <v>37</v>
      </c>
      <c r="D6540" s="6" t="s">
        <v>21</v>
      </c>
      <c r="E6540" s="6" t="s">
        <v>64</v>
      </c>
      <c r="F6540" s="6" t="s">
        <v>68</v>
      </c>
      <c r="G6540" s="6" t="s">
        <v>44</v>
      </c>
      <c r="H6540" s="6" t="n">
        <v>4</v>
      </c>
      <c r="I6540" s="7" t="n">
        <v>249.9900055</v>
      </c>
      <c r="J6540" s="6" t="n">
        <v>1</v>
      </c>
      <c r="K6540" s="7" t="n">
        <v>249.9900055</v>
      </c>
      <c r="L6540" s="7" t="n">
        <v>40</v>
      </c>
      <c r="M6540" s="8" t="n">
        <v>0.159999996</v>
      </c>
      <c r="N6540" s="7" t="n">
        <v>100.8000031</v>
      </c>
      <c r="O6540" s="9" t="n">
        <v>0</v>
      </c>
    </row>
    <row r="6541" customFormat="false" ht="15" hidden="false" customHeight="true" outlineLevel="0" collapsed="false">
      <c r="A6541" s="6" t="n">
        <v>11797</v>
      </c>
      <c r="B6541" s="6" t="s">
        <v>19</v>
      </c>
      <c r="C6541" s="6" t="s">
        <v>37</v>
      </c>
      <c r="D6541" s="6" t="s">
        <v>21</v>
      </c>
      <c r="E6541" s="6" t="s">
        <v>64</v>
      </c>
      <c r="F6541" s="6" t="s">
        <v>33</v>
      </c>
      <c r="G6541" s="6" t="s">
        <v>44</v>
      </c>
      <c r="H6541" s="6" t="n">
        <v>4</v>
      </c>
      <c r="I6541" s="7" t="n">
        <v>59.99000168</v>
      </c>
      <c r="J6541" s="6" t="n">
        <v>1</v>
      </c>
      <c r="K6541" s="7" t="n">
        <v>59.99000168</v>
      </c>
      <c r="L6541" s="7" t="n">
        <v>12</v>
      </c>
      <c r="M6541" s="8" t="n">
        <v>0.200000003</v>
      </c>
      <c r="N6541" s="7" t="n">
        <v>18.23999977</v>
      </c>
      <c r="O6541" s="9" t="n">
        <v>0</v>
      </c>
    </row>
    <row r="6542" customFormat="false" ht="15" hidden="false" customHeight="true" outlineLevel="0" collapsed="false">
      <c r="A6542" s="6" t="n">
        <v>65433</v>
      </c>
      <c r="B6542" s="6" t="s">
        <v>26</v>
      </c>
      <c r="C6542" s="6" t="s">
        <v>20</v>
      </c>
      <c r="D6542" s="6" t="s">
        <v>21</v>
      </c>
      <c r="E6542" s="6" t="s">
        <v>65</v>
      </c>
      <c r="F6542" s="6" t="s">
        <v>33</v>
      </c>
      <c r="G6542" s="6" t="s">
        <v>24</v>
      </c>
      <c r="H6542" s="6" t="n">
        <v>1</v>
      </c>
      <c r="I6542" s="7" t="n">
        <v>59.99000168</v>
      </c>
      <c r="J6542" s="6" t="n">
        <v>1</v>
      </c>
      <c r="K6542" s="7" t="n">
        <v>59.99000168</v>
      </c>
      <c r="L6542" s="7" t="n">
        <v>2.400000095</v>
      </c>
      <c r="M6542" s="8" t="n">
        <v>0.039999999</v>
      </c>
      <c r="N6542" s="7" t="n">
        <v>16.70000076</v>
      </c>
      <c r="O6542" s="12" t="n">
        <v>1</v>
      </c>
    </row>
    <row r="6543" customFormat="false" ht="15" hidden="false" customHeight="true" outlineLevel="0" collapsed="false">
      <c r="A6543" s="6" t="n">
        <v>14833</v>
      </c>
      <c r="B6543" s="6" t="s">
        <v>19</v>
      </c>
      <c r="C6543" s="6" t="s">
        <v>20</v>
      </c>
      <c r="D6543" s="6" t="s">
        <v>21</v>
      </c>
      <c r="E6543" s="6" t="s">
        <v>65</v>
      </c>
      <c r="F6543" s="6" t="s">
        <v>33</v>
      </c>
      <c r="G6543" s="6" t="s">
        <v>24</v>
      </c>
      <c r="H6543" s="6" t="n">
        <v>4</v>
      </c>
      <c r="I6543" s="7" t="n">
        <v>59.99000168</v>
      </c>
      <c r="J6543" s="6" t="n">
        <v>4</v>
      </c>
      <c r="K6543" s="7" t="n">
        <v>239.9600067</v>
      </c>
      <c r="L6543" s="7" t="n">
        <v>21.60000038</v>
      </c>
      <c r="M6543" s="8" t="n">
        <v>0.090000004</v>
      </c>
      <c r="N6543" s="7" t="n">
        <v>102.6299973</v>
      </c>
      <c r="O6543" s="9" t="n">
        <v>0</v>
      </c>
    </row>
    <row r="6544" customFormat="false" ht="15" hidden="false" customHeight="true" outlineLevel="0" collapsed="false">
      <c r="A6544" s="6" t="n">
        <v>49983</v>
      </c>
      <c r="B6544" s="6" t="s">
        <v>19</v>
      </c>
      <c r="C6544" s="6" t="s">
        <v>20</v>
      </c>
      <c r="D6544" s="6" t="s">
        <v>27</v>
      </c>
      <c r="E6544" s="6" t="s">
        <v>79</v>
      </c>
      <c r="F6544" s="6" t="s">
        <v>29</v>
      </c>
      <c r="G6544" s="6" t="s">
        <v>44</v>
      </c>
      <c r="H6544" s="6" t="n">
        <v>4</v>
      </c>
      <c r="I6544" s="7" t="n">
        <v>99.98999786</v>
      </c>
      <c r="J6544" s="6" t="n">
        <v>4</v>
      </c>
      <c r="K6544" s="7" t="n">
        <v>399.9599915</v>
      </c>
      <c r="L6544" s="7" t="n">
        <v>79.98999786</v>
      </c>
      <c r="M6544" s="8" t="n">
        <v>0.200000003</v>
      </c>
      <c r="N6544" s="7" t="n">
        <v>115.1900024</v>
      </c>
      <c r="O6544" s="9" t="n">
        <v>0</v>
      </c>
    </row>
    <row r="6545" customFormat="false" ht="15" hidden="false" customHeight="true" outlineLevel="0" collapsed="false">
      <c r="A6545" s="6" t="n">
        <v>29489</v>
      </c>
      <c r="B6545" s="6" t="s">
        <v>26</v>
      </c>
      <c r="C6545" s="6" t="s">
        <v>20</v>
      </c>
      <c r="D6545" s="6" t="s">
        <v>27</v>
      </c>
      <c r="E6545" s="6" t="s">
        <v>42</v>
      </c>
      <c r="F6545" s="6" t="s">
        <v>33</v>
      </c>
      <c r="G6545" s="6" t="s">
        <v>44</v>
      </c>
      <c r="H6545" s="6" t="n">
        <v>1</v>
      </c>
      <c r="I6545" s="7" t="n">
        <v>59.99000168</v>
      </c>
      <c r="J6545" s="6" t="n">
        <v>1</v>
      </c>
      <c r="K6545" s="7" t="n">
        <v>59.99000168</v>
      </c>
      <c r="L6545" s="7" t="n">
        <v>9.600000381</v>
      </c>
      <c r="M6545" s="8" t="n">
        <v>0.159999996</v>
      </c>
      <c r="N6545" s="7" t="n">
        <v>16.62999916</v>
      </c>
      <c r="O6545" s="12" t="n">
        <v>1</v>
      </c>
    </row>
    <row r="6546" customFormat="false" ht="15" hidden="false" customHeight="true" outlineLevel="0" collapsed="false">
      <c r="A6546" s="6" t="n">
        <v>25693</v>
      </c>
      <c r="B6546" s="6" t="s">
        <v>26</v>
      </c>
      <c r="C6546" s="6" t="s">
        <v>20</v>
      </c>
      <c r="D6546" s="6" t="s">
        <v>27</v>
      </c>
      <c r="E6546" s="6" t="s">
        <v>28</v>
      </c>
      <c r="F6546" s="6" t="s">
        <v>58</v>
      </c>
      <c r="G6546" s="6" t="s">
        <v>44</v>
      </c>
      <c r="H6546" s="6" t="n">
        <v>1</v>
      </c>
      <c r="I6546" s="7" t="n">
        <v>49.97999954</v>
      </c>
      <c r="J6546" s="6" t="n">
        <v>3</v>
      </c>
      <c r="K6546" s="7" t="n">
        <v>149.9400024</v>
      </c>
      <c r="L6546" s="7" t="n">
        <v>13.48999977</v>
      </c>
      <c r="M6546" s="8" t="n">
        <v>0.090000004</v>
      </c>
      <c r="N6546" s="7" t="n">
        <v>-91.01000214</v>
      </c>
      <c r="O6546" s="12" t="n">
        <v>1</v>
      </c>
    </row>
    <row r="6547" customFormat="false" ht="15" hidden="false" customHeight="true" outlineLevel="0" collapsed="false">
      <c r="A6547" s="6" t="n">
        <v>70650</v>
      </c>
      <c r="B6547" s="6" t="s">
        <v>19</v>
      </c>
      <c r="C6547" s="6" t="s">
        <v>49</v>
      </c>
      <c r="D6547" s="6" t="s">
        <v>21</v>
      </c>
      <c r="E6547" s="6" t="s">
        <v>64</v>
      </c>
      <c r="F6547" s="6" t="s">
        <v>102</v>
      </c>
      <c r="G6547" s="6" t="s">
        <v>34</v>
      </c>
      <c r="H6547" s="6" t="n">
        <v>4</v>
      </c>
      <c r="I6547" s="7" t="n">
        <v>1500</v>
      </c>
      <c r="J6547" s="6" t="n">
        <v>1</v>
      </c>
      <c r="K6547" s="7" t="n">
        <v>1500</v>
      </c>
      <c r="L6547" s="7" t="n">
        <v>0</v>
      </c>
      <c r="M6547" s="8" t="n">
        <v>0</v>
      </c>
      <c r="N6547" s="7" t="n">
        <v>525</v>
      </c>
      <c r="O6547" s="12" t="n">
        <v>1</v>
      </c>
    </row>
    <row r="6548" customFormat="false" ht="15" hidden="false" customHeight="true" outlineLevel="0" collapsed="false">
      <c r="A6548" s="6" t="n">
        <v>50942</v>
      </c>
      <c r="B6548" s="6" t="s">
        <v>26</v>
      </c>
      <c r="C6548" s="6" t="s">
        <v>20</v>
      </c>
      <c r="D6548" s="6" t="s">
        <v>38</v>
      </c>
      <c r="E6548" s="6" t="s">
        <v>70</v>
      </c>
      <c r="F6548" s="6" t="s">
        <v>40</v>
      </c>
      <c r="G6548" s="6" t="s">
        <v>24</v>
      </c>
      <c r="H6548" s="6" t="n">
        <v>1</v>
      </c>
      <c r="I6548" s="7" t="n">
        <v>399.980011</v>
      </c>
      <c r="J6548" s="6" t="n">
        <v>1</v>
      </c>
      <c r="K6548" s="7" t="n">
        <v>399.980011</v>
      </c>
      <c r="L6548" s="7" t="n">
        <v>80</v>
      </c>
      <c r="M6548" s="8" t="n">
        <v>0.200000003</v>
      </c>
      <c r="N6548" s="7" t="n">
        <v>-266.5499878</v>
      </c>
      <c r="O6548" s="12" t="n">
        <v>1</v>
      </c>
    </row>
    <row r="6549" customFormat="false" ht="15" hidden="false" customHeight="true" outlineLevel="0" collapsed="false">
      <c r="A6549" s="6" t="n">
        <v>17397</v>
      </c>
      <c r="B6549" s="6" t="s">
        <v>19</v>
      </c>
      <c r="C6549" s="6" t="s">
        <v>20</v>
      </c>
      <c r="D6549" s="6" t="s">
        <v>21</v>
      </c>
      <c r="E6549" s="6" t="s">
        <v>64</v>
      </c>
      <c r="F6549" s="6" t="s">
        <v>71</v>
      </c>
      <c r="G6549" s="6" t="s">
        <v>24</v>
      </c>
      <c r="H6549" s="6" t="n">
        <v>4</v>
      </c>
      <c r="I6549" s="7" t="n">
        <v>199.9900055</v>
      </c>
      <c r="J6549" s="6" t="n">
        <v>1</v>
      </c>
      <c r="K6549" s="7" t="n">
        <v>199.9900055</v>
      </c>
      <c r="L6549" s="7" t="n">
        <v>4</v>
      </c>
      <c r="M6549" s="8" t="n">
        <v>0.02</v>
      </c>
      <c r="N6549" s="7" t="n">
        <v>-342.980011</v>
      </c>
      <c r="O6549" s="9" t="n">
        <v>0</v>
      </c>
    </row>
    <row r="6550" customFormat="false" ht="15" hidden="false" customHeight="true" outlineLevel="0" collapsed="false">
      <c r="A6550" s="6" t="n">
        <v>5105</v>
      </c>
      <c r="B6550" s="6" t="s">
        <v>19</v>
      </c>
      <c r="C6550" s="6" t="s">
        <v>20</v>
      </c>
      <c r="D6550" s="6" t="s">
        <v>50</v>
      </c>
      <c r="E6550" s="6" t="s">
        <v>51</v>
      </c>
      <c r="F6550" s="6" t="s">
        <v>33</v>
      </c>
      <c r="G6550" s="6" t="s">
        <v>44</v>
      </c>
      <c r="H6550" s="6" t="n">
        <v>4</v>
      </c>
      <c r="I6550" s="7" t="n">
        <v>59.99000168</v>
      </c>
      <c r="J6550" s="6" t="n">
        <v>2</v>
      </c>
      <c r="K6550" s="7" t="n">
        <v>119.9800034</v>
      </c>
      <c r="L6550" s="7" t="n">
        <v>6</v>
      </c>
      <c r="M6550" s="8" t="n">
        <v>0.050000001</v>
      </c>
      <c r="N6550" s="7" t="n">
        <v>51.29000092</v>
      </c>
      <c r="O6550" s="12" t="n">
        <v>1</v>
      </c>
    </row>
    <row r="6551" customFormat="false" ht="15" hidden="false" customHeight="true" outlineLevel="0" collapsed="false">
      <c r="A6551" s="6" t="n">
        <v>60313</v>
      </c>
      <c r="B6551" s="6" t="s">
        <v>19</v>
      </c>
      <c r="C6551" s="6" t="s">
        <v>20</v>
      </c>
      <c r="D6551" s="6" t="s">
        <v>50</v>
      </c>
      <c r="E6551" s="6" t="s">
        <v>72</v>
      </c>
      <c r="F6551" s="6" t="s">
        <v>58</v>
      </c>
      <c r="G6551" s="6" t="s">
        <v>24</v>
      </c>
      <c r="H6551" s="6" t="n">
        <v>4</v>
      </c>
      <c r="I6551" s="7" t="n">
        <v>49.97999954</v>
      </c>
      <c r="J6551" s="6" t="n">
        <v>5</v>
      </c>
      <c r="K6551" s="7" t="n">
        <v>249.8999939</v>
      </c>
      <c r="L6551" s="7" t="n">
        <v>29.98999977</v>
      </c>
      <c r="M6551" s="8" t="n">
        <v>0.119999997</v>
      </c>
      <c r="N6551" s="7" t="n">
        <v>4.400000095</v>
      </c>
      <c r="O6551" s="9" t="n">
        <v>0</v>
      </c>
    </row>
    <row r="6552" customFormat="false" ht="15" hidden="false" customHeight="true" outlineLevel="0" collapsed="false">
      <c r="A6552" s="6" t="n">
        <v>6743</v>
      </c>
      <c r="B6552" s="6" t="s">
        <v>46</v>
      </c>
      <c r="C6552" s="6" t="s">
        <v>49</v>
      </c>
      <c r="D6552" s="6" t="s">
        <v>50</v>
      </c>
      <c r="E6552" s="6" t="s">
        <v>51</v>
      </c>
      <c r="F6552" s="6" t="s">
        <v>58</v>
      </c>
      <c r="G6552" s="6" t="s">
        <v>34</v>
      </c>
      <c r="H6552" s="6" t="n">
        <v>2</v>
      </c>
      <c r="I6552" s="7" t="n">
        <v>49.97999954</v>
      </c>
      <c r="J6552" s="6" t="n">
        <v>1</v>
      </c>
      <c r="K6552" s="7" t="n">
        <v>49.97999954</v>
      </c>
      <c r="L6552" s="7" t="n">
        <v>0</v>
      </c>
      <c r="M6552" s="8" t="n">
        <v>0</v>
      </c>
      <c r="N6552" s="7" t="n">
        <v>-33.99000168</v>
      </c>
      <c r="O6552" s="12" t="n">
        <v>1</v>
      </c>
    </row>
    <row r="6553" customFormat="false" ht="15" hidden="false" customHeight="true" outlineLevel="0" collapsed="false">
      <c r="A6553" s="6" t="n">
        <v>42749</v>
      </c>
      <c r="B6553" s="6" t="s">
        <v>19</v>
      </c>
      <c r="C6553" s="6" t="s">
        <v>37</v>
      </c>
      <c r="D6553" s="6" t="s">
        <v>38</v>
      </c>
      <c r="E6553" s="6" t="s">
        <v>70</v>
      </c>
      <c r="F6553" s="6" t="s">
        <v>23</v>
      </c>
      <c r="G6553" s="6" t="s">
        <v>34</v>
      </c>
      <c r="H6553" s="6" t="n">
        <v>4</v>
      </c>
      <c r="I6553" s="7" t="n">
        <v>129.9900055</v>
      </c>
      <c r="J6553" s="6" t="n">
        <v>1</v>
      </c>
      <c r="K6553" s="7" t="n">
        <v>129.9900055</v>
      </c>
      <c r="L6553" s="7" t="n">
        <v>20.79999924</v>
      </c>
      <c r="M6553" s="8" t="n">
        <v>0.159999996</v>
      </c>
      <c r="N6553" s="7" t="n">
        <v>38.22000122</v>
      </c>
      <c r="O6553" s="12" t="n">
        <v>1</v>
      </c>
    </row>
    <row r="6554" customFormat="false" ht="15" hidden="false" customHeight="true" outlineLevel="0" collapsed="false">
      <c r="A6554" s="6" t="n">
        <v>11189</v>
      </c>
      <c r="B6554" s="6" t="s">
        <v>19</v>
      </c>
      <c r="C6554" s="6" t="s">
        <v>37</v>
      </c>
      <c r="D6554" s="6" t="s">
        <v>21</v>
      </c>
      <c r="E6554" s="6" t="s">
        <v>65</v>
      </c>
      <c r="F6554" s="6" t="s">
        <v>33</v>
      </c>
      <c r="G6554" s="6" t="s">
        <v>44</v>
      </c>
      <c r="H6554" s="6" t="n">
        <v>4</v>
      </c>
      <c r="I6554" s="7" t="n">
        <v>59.99000168</v>
      </c>
      <c r="J6554" s="6" t="n">
        <v>1</v>
      </c>
      <c r="K6554" s="7" t="n">
        <v>59.99000168</v>
      </c>
      <c r="L6554" s="7" t="n">
        <v>9.600000381</v>
      </c>
      <c r="M6554" s="8" t="n">
        <v>0.159999996</v>
      </c>
      <c r="N6554" s="7" t="n">
        <v>13.60999966</v>
      </c>
      <c r="O6554" s="12" t="n">
        <v>1</v>
      </c>
    </row>
    <row r="6555" customFormat="false" ht="15" hidden="false" customHeight="true" outlineLevel="0" collapsed="false">
      <c r="A6555" s="6" t="n">
        <v>71580</v>
      </c>
      <c r="B6555" s="6" t="s">
        <v>19</v>
      </c>
      <c r="C6555" s="6" t="s">
        <v>49</v>
      </c>
      <c r="D6555" s="6" t="s">
        <v>21</v>
      </c>
      <c r="E6555" s="6" t="s">
        <v>22</v>
      </c>
      <c r="F6555" s="6" t="s">
        <v>113</v>
      </c>
      <c r="G6555" s="6" t="s">
        <v>34</v>
      </c>
      <c r="H6555" s="6" t="n">
        <v>4</v>
      </c>
      <c r="I6555" s="7" t="n">
        <v>164.3800049</v>
      </c>
      <c r="J6555" s="6" t="n">
        <v>1</v>
      </c>
      <c r="K6555" s="7" t="n">
        <v>164.3800049</v>
      </c>
      <c r="L6555" s="7" t="n">
        <v>16.44000053</v>
      </c>
      <c r="M6555" s="8" t="n">
        <v>0.100000001</v>
      </c>
      <c r="N6555" s="7" t="n">
        <v>14.78999996</v>
      </c>
      <c r="O6555" s="12" t="n">
        <v>1</v>
      </c>
    </row>
    <row r="6556" customFormat="false" ht="15" hidden="false" customHeight="true" outlineLevel="0" collapsed="false">
      <c r="A6556" s="6" t="n">
        <v>12126</v>
      </c>
      <c r="B6556" s="6" t="s">
        <v>36</v>
      </c>
      <c r="C6556" s="6" t="s">
        <v>37</v>
      </c>
      <c r="D6556" s="6" t="s">
        <v>21</v>
      </c>
      <c r="E6556" s="6" t="s">
        <v>65</v>
      </c>
      <c r="F6556" s="6" t="s">
        <v>68</v>
      </c>
      <c r="G6556" s="6" t="s">
        <v>44</v>
      </c>
      <c r="H6556" s="6" t="n">
        <v>0</v>
      </c>
      <c r="I6556" s="7" t="n">
        <v>24.98999977</v>
      </c>
      <c r="J6556" s="6" t="n">
        <v>5</v>
      </c>
      <c r="K6556" s="7" t="n">
        <v>124.9499969</v>
      </c>
      <c r="L6556" s="7" t="n">
        <v>16.23999977</v>
      </c>
      <c r="M6556" s="8" t="n">
        <v>0.129999995</v>
      </c>
      <c r="N6556" s="7" t="n">
        <v>32.61000061</v>
      </c>
      <c r="O6556" s="12" t="n">
        <v>1</v>
      </c>
    </row>
    <row r="6557" customFormat="false" ht="15" hidden="false" customHeight="true" outlineLevel="0" collapsed="false">
      <c r="A6557" s="6" t="n">
        <v>15103</v>
      </c>
      <c r="B6557" s="6" t="s">
        <v>19</v>
      </c>
      <c r="C6557" s="6" t="s">
        <v>20</v>
      </c>
      <c r="D6557" s="6" t="s">
        <v>21</v>
      </c>
      <c r="E6557" s="6" t="s">
        <v>64</v>
      </c>
      <c r="F6557" s="6" t="s">
        <v>33</v>
      </c>
      <c r="G6557" s="6" t="s">
        <v>47</v>
      </c>
      <c r="H6557" s="6" t="n">
        <v>4</v>
      </c>
      <c r="I6557" s="7" t="n">
        <v>59.99000168</v>
      </c>
      <c r="J6557" s="6" t="n">
        <v>4</v>
      </c>
      <c r="K6557" s="7" t="n">
        <v>239.9600067</v>
      </c>
      <c r="L6557" s="7" t="n">
        <v>12</v>
      </c>
      <c r="M6557" s="8" t="n">
        <v>0.050000001</v>
      </c>
      <c r="N6557" s="7" t="n">
        <v>13.68000031</v>
      </c>
      <c r="O6557" s="9" t="n">
        <v>0</v>
      </c>
    </row>
    <row r="6558" customFormat="false" ht="15" hidden="false" customHeight="true" outlineLevel="0" collapsed="false">
      <c r="A6558" s="6" t="n">
        <v>32540</v>
      </c>
      <c r="B6558" s="6" t="s">
        <v>19</v>
      </c>
      <c r="C6558" s="6" t="s">
        <v>20</v>
      </c>
      <c r="D6558" s="6" t="s">
        <v>31</v>
      </c>
      <c r="E6558" s="6" t="s">
        <v>32</v>
      </c>
      <c r="F6558" s="6" t="s">
        <v>75</v>
      </c>
      <c r="G6558" s="6" t="s">
        <v>34</v>
      </c>
      <c r="H6558" s="6" t="n">
        <v>4</v>
      </c>
      <c r="I6558" s="7" t="n">
        <v>299.980011</v>
      </c>
      <c r="J6558" s="6" t="n">
        <v>1</v>
      </c>
      <c r="K6558" s="7" t="n">
        <v>299.980011</v>
      </c>
      <c r="L6558" s="7" t="n">
        <v>54</v>
      </c>
      <c r="M6558" s="8" t="n">
        <v>0.180000007</v>
      </c>
      <c r="N6558" s="7" t="n">
        <v>108.2300034</v>
      </c>
      <c r="O6558" s="12" t="n">
        <v>1</v>
      </c>
    </row>
    <row r="6559" customFormat="false" ht="15" hidden="false" customHeight="true" outlineLevel="0" collapsed="false">
      <c r="A6559" s="6" t="n">
        <v>19680</v>
      </c>
      <c r="B6559" s="6" t="s">
        <v>46</v>
      </c>
      <c r="C6559" s="6" t="s">
        <v>20</v>
      </c>
      <c r="D6559" s="6" t="s">
        <v>21</v>
      </c>
      <c r="E6559" s="6" t="s">
        <v>22</v>
      </c>
      <c r="F6559" s="6" t="s">
        <v>33</v>
      </c>
      <c r="G6559" s="6" t="s">
        <v>24</v>
      </c>
      <c r="H6559" s="6" t="n">
        <v>2</v>
      </c>
      <c r="I6559" s="7" t="n">
        <v>59.99000168</v>
      </c>
      <c r="J6559" s="6" t="n">
        <v>1</v>
      </c>
      <c r="K6559" s="7" t="n">
        <v>59.99000168</v>
      </c>
      <c r="L6559" s="7" t="n">
        <v>5.400000095</v>
      </c>
      <c r="M6559" s="8" t="n">
        <v>0.090000004</v>
      </c>
      <c r="N6559" s="7" t="n">
        <v>5.460000038</v>
      </c>
      <c r="O6559" s="12" t="n">
        <v>1</v>
      </c>
    </row>
    <row r="6560" customFormat="false" ht="15" hidden="false" customHeight="true" outlineLevel="0" collapsed="false">
      <c r="A6560" s="6" t="n">
        <v>6228</v>
      </c>
      <c r="B6560" s="6" t="s">
        <v>26</v>
      </c>
      <c r="C6560" s="6" t="s">
        <v>49</v>
      </c>
      <c r="D6560" s="6" t="s">
        <v>50</v>
      </c>
      <c r="E6560" s="6" t="s">
        <v>51</v>
      </c>
      <c r="F6560" s="6" t="s">
        <v>57</v>
      </c>
      <c r="G6560" s="6" t="s">
        <v>44</v>
      </c>
      <c r="H6560" s="6" t="n">
        <v>1</v>
      </c>
      <c r="I6560" s="7" t="n">
        <v>50</v>
      </c>
      <c r="J6560" s="6" t="n">
        <v>1</v>
      </c>
      <c r="K6560" s="7" t="n">
        <v>50</v>
      </c>
      <c r="L6560" s="7" t="n">
        <v>7.5</v>
      </c>
      <c r="M6560" s="8" t="n">
        <v>0.150000006</v>
      </c>
      <c r="N6560" s="7" t="n">
        <v>13.30000019</v>
      </c>
      <c r="O6560" s="12" t="n">
        <v>1</v>
      </c>
    </row>
    <row r="6561" customFormat="false" ht="15" hidden="false" customHeight="true" outlineLevel="0" collapsed="false">
      <c r="A6561" s="6" t="n">
        <v>18391</v>
      </c>
      <c r="B6561" s="6" t="s">
        <v>46</v>
      </c>
      <c r="C6561" s="6" t="s">
        <v>37</v>
      </c>
      <c r="D6561" s="6" t="s">
        <v>21</v>
      </c>
      <c r="E6561" s="6" t="s">
        <v>65</v>
      </c>
      <c r="F6561" s="6" t="s">
        <v>71</v>
      </c>
      <c r="G6561" s="6" t="s">
        <v>34</v>
      </c>
      <c r="H6561" s="6" t="n">
        <v>2</v>
      </c>
      <c r="I6561" s="7" t="n">
        <v>199.9900055</v>
      </c>
      <c r="J6561" s="6" t="n">
        <v>1</v>
      </c>
      <c r="K6561" s="7" t="n">
        <v>199.9900055</v>
      </c>
      <c r="L6561" s="7" t="n">
        <v>18</v>
      </c>
      <c r="M6561" s="8" t="n">
        <v>0.090000004</v>
      </c>
      <c r="N6561" s="7" t="n">
        <v>54.59999847</v>
      </c>
      <c r="O6561" s="9" t="n">
        <v>0</v>
      </c>
    </row>
    <row r="6562" customFormat="false" ht="15" hidden="false" customHeight="true" outlineLevel="0" collapsed="false">
      <c r="A6562" s="6" t="n">
        <v>43899</v>
      </c>
      <c r="B6562" s="6" t="s">
        <v>19</v>
      </c>
      <c r="C6562" s="6" t="s">
        <v>20</v>
      </c>
      <c r="D6562" s="6" t="s">
        <v>27</v>
      </c>
      <c r="E6562" s="6" t="s">
        <v>69</v>
      </c>
      <c r="F6562" s="6" t="s">
        <v>33</v>
      </c>
      <c r="G6562" s="6" t="s">
        <v>24</v>
      </c>
      <c r="H6562" s="6" t="n">
        <v>4</v>
      </c>
      <c r="I6562" s="7" t="n">
        <v>59.99000168</v>
      </c>
      <c r="J6562" s="6" t="n">
        <v>3</v>
      </c>
      <c r="K6562" s="7" t="n">
        <v>179.9700012</v>
      </c>
      <c r="L6562" s="7" t="n">
        <v>32.38999939</v>
      </c>
      <c r="M6562" s="8" t="n">
        <v>0.180000007</v>
      </c>
      <c r="N6562" s="7" t="n">
        <v>2.950000048</v>
      </c>
      <c r="O6562" s="12" t="n">
        <v>1</v>
      </c>
    </row>
    <row r="6563" customFormat="false" ht="15" hidden="false" customHeight="true" outlineLevel="0" collapsed="false">
      <c r="A6563" s="6" t="n">
        <v>9482</v>
      </c>
      <c r="B6563" s="6" t="s">
        <v>26</v>
      </c>
      <c r="C6563" s="6" t="s">
        <v>20</v>
      </c>
      <c r="D6563" s="6" t="s">
        <v>50</v>
      </c>
      <c r="E6563" s="6" t="s">
        <v>51</v>
      </c>
      <c r="F6563" s="6" t="s">
        <v>23</v>
      </c>
      <c r="G6563" s="6" t="s">
        <v>34</v>
      </c>
      <c r="H6563" s="6" t="n">
        <v>1</v>
      </c>
      <c r="I6563" s="7" t="n">
        <v>129.9900055</v>
      </c>
      <c r="J6563" s="6" t="n">
        <v>1</v>
      </c>
      <c r="K6563" s="7" t="n">
        <v>129.9900055</v>
      </c>
      <c r="L6563" s="7" t="n">
        <v>32.5</v>
      </c>
      <c r="M6563" s="8" t="n">
        <v>0.25</v>
      </c>
      <c r="N6563" s="7" t="n">
        <v>6.039999962</v>
      </c>
      <c r="O6563" s="12" t="n">
        <v>1</v>
      </c>
    </row>
    <row r="6564" customFormat="false" ht="15" hidden="false" customHeight="true" outlineLevel="0" collapsed="false">
      <c r="A6564" s="6" t="n">
        <v>27070</v>
      </c>
      <c r="B6564" s="6" t="s">
        <v>19</v>
      </c>
      <c r="C6564" s="6" t="s">
        <v>20</v>
      </c>
      <c r="D6564" s="6" t="s">
        <v>27</v>
      </c>
      <c r="E6564" s="6" t="s">
        <v>69</v>
      </c>
      <c r="F6564" s="6" t="s">
        <v>40</v>
      </c>
      <c r="G6564" s="6" t="s">
        <v>24</v>
      </c>
      <c r="H6564" s="6" t="n">
        <v>4</v>
      </c>
      <c r="I6564" s="7" t="n">
        <v>399.980011</v>
      </c>
      <c r="J6564" s="6" t="n">
        <v>1</v>
      </c>
      <c r="K6564" s="7" t="n">
        <v>399.980011</v>
      </c>
      <c r="L6564" s="7" t="n">
        <v>100</v>
      </c>
      <c r="M6564" s="8" t="n">
        <v>0.25</v>
      </c>
      <c r="N6564" s="7" t="n">
        <v>84</v>
      </c>
      <c r="O6564" s="12" t="n">
        <v>1</v>
      </c>
    </row>
    <row r="6565" customFormat="false" ht="15" hidden="false" customHeight="true" outlineLevel="0" collapsed="false">
      <c r="A6565" s="6" t="n">
        <v>49253</v>
      </c>
      <c r="B6565" s="6" t="s">
        <v>19</v>
      </c>
      <c r="C6565" s="6" t="s">
        <v>37</v>
      </c>
      <c r="D6565" s="6" t="s">
        <v>31</v>
      </c>
      <c r="E6565" s="6" t="s">
        <v>83</v>
      </c>
      <c r="F6565" s="6" t="s">
        <v>40</v>
      </c>
      <c r="G6565" s="6" t="s">
        <v>24</v>
      </c>
      <c r="H6565" s="6" t="n">
        <v>4</v>
      </c>
      <c r="I6565" s="7" t="n">
        <v>399.980011</v>
      </c>
      <c r="J6565" s="6" t="n">
        <v>1</v>
      </c>
      <c r="K6565" s="7" t="n">
        <v>399.980011</v>
      </c>
      <c r="L6565" s="7" t="n">
        <v>72</v>
      </c>
      <c r="M6565" s="8" t="n">
        <v>0.180000007</v>
      </c>
      <c r="N6565" s="7" t="n">
        <v>163.9900055</v>
      </c>
      <c r="O6565" s="9" t="n">
        <v>0</v>
      </c>
    </row>
    <row r="6566" customFormat="false" ht="15" hidden="false" customHeight="true" outlineLevel="0" collapsed="false">
      <c r="A6566" s="6" t="n">
        <v>70059</v>
      </c>
      <c r="B6566" s="6" t="s">
        <v>46</v>
      </c>
      <c r="C6566" s="6" t="s">
        <v>20</v>
      </c>
      <c r="D6566" s="6" t="s">
        <v>21</v>
      </c>
      <c r="E6566" s="6" t="s">
        <v>65</v>
      </c>
      <c r="F6566" s="6" t="s">
        <v>101</v>
      </c>
      <c r="G6566" s="6" t="s">
        <v>47</v>
      </c>
      <c r="H6566" s="6" t="n">
        <v>2</v>
      </c>
      <c r="I6566" s="7" t="n">
        <v>357.1000061</v>
      </c>
      <c r="J6566" s="6" t="n">
        <v>1</v>
      </c>
      <c r="K6566" s="7" t="n">
        <v>357.1000061</v>
      </c>
      <c r="L6566" s="7" t="n">
        <v>64.27999878</v>
      </c>
      <c r="M6566" s="8" t="n">
        <v>0.180000007</v>
      </c>
      <c r="N6566" s="7" t="n">
        <v>140.5500031</v>
      </c>
      <c r="O6566" s="12" t="n">
        <v>1</v>
      </c>
    </row>
    <row r="6567" customFormat="false" ht="15" hidden="false" customHeight="true" outlineLevel="0" collapsed="false">
      <c r="A6567" s="6" t="n">
        <v>19640</v>
      </c>
      <c r="B6567" s="6" t="s">
        <v>46</v>
      </c>
      <c r="C6567" s="6" t="s">
        <v>49</v>
      </c>
      <c r="D6567" s="6" t="s">
        <v>21</v>
      </c>
      <c r="E6567" s="6" t="s">
        <v>22</v>
      </c>
      <c r="F6567" s="6" t="s">
        <v>73</v>
      </c>
      <c r="G6567" s="6" t="s">
        <v>34</v>
      </c>
      <c r="H6567" s="6" t="n">
        <v>2</v>
      </c>
      <c r="I6567" s="7" t="n">
        <v>39.99000168</v>
      </c>
      <c r="J6567" s="6" t="n">
        <v>4</v>
      </c>
      <c r="K6567" s="7" t="n">
        <v>159.9600067</v>
      </c>
      <c r="L6567" s="7" t="n">
        <v>20.79000092</v>
      </c>
      <c r="M6567" s="8" t="n">
        <v>0.129999995</v>
      </c>
      <c r="N6567" s="7" t="n">
        <v>-8.630000114</v>
      </c>
      <c r="O6567" s="12" t="n">
        <v>1</v>
      </c>
    </row>
    <row r="6568" customFormat="false" ht="15" hidden="false" customHeight="true" outlineLevel="0" collapsed="false">
      <c r="A6568" s="6" t="n">
        <v>19853</v>
      </c>
      <c r="B6568" s="6" t="s">
        <v>19</v>
      </c>
      <c r="C6568" s="6" t="s">
        <v>37</v>
      </c>
      <c r="D6568" s="6" t="s">
        <v>21</v>
      </c>
      <c r="E6568" s="6" t="s">
        <v>64</v>
      </c>
      <c r="F6568" s="6" t="s">
        <v>29</v>
      </c>
      <c r="G6568" s="6" t="s">
        <v>24</v>
      </c>
      <c r="H6568" s="6" t="n">
        <v>4</v>
      </c>
      <c r="I6568" s="7" t="n">
        <v>99.98999786</v>
      </c>
      <c r="J6568" s="6" t="n">
        <v>5</v>
      </c>
      <c r="K6568" s="7" t="n">
        <v>499.9500122</v>
      </c>
      <c r="L6568" s="7" t="n">
        <v>50</v>
      </c>
      <c r="M6568" s="8" t="n">
        <v>0.100000001</v>
      </c>
      <c r="N6568" s="7" t="n">
        <v>157.4799957</v>
      </c>
      <c r="O6568" s="9" t="n">
        <v>0</v>
      </c>
    </row>
    <row r="6569" customFormat="false" ht="15" hidden="false" customHeight="true" outlineLevel="0" collapsed="false">
      <c r="A6569" s="6" t="n">
        <v>65830</v>
      </c>
      <c r="B6569" s="6" t="s">
        <v>19</v>
      </c>
      <c r="C6569" s="6" t="s">
        <v>37</v>
      </c>
      <c r="D6569" s="6" t="s">
        <v>21</v>
      </c>
      <c r="E6569" s="6" t="s">
        <v>64</v>
      </c>
      <c r="F6569" s="6" t="s">
        <v>57</v>
      </c>
      <c r="G6569" s="6" t="s">
        <v>24</v>
      </c>
      <c r="H6569" s="6" t="n">
        <v>4</v>
      </c>
      <c r="I6569" s="7" t="n">
        <v>50</v>
      </c>
      <c r="J6569" s="6" t="n">
        <v>3</v>
      </c>
      <c r="K6569" s="7" t="n">
        <v>150</v>
      </c>
      <c r="L6569" s="7" t="n">
        <v>13.5</v>
      </c>
      <c r="M6569" s="8" t="n">
        <v>0.090000004</v>
      </c>
      <c r="N6569" s="7" t="n">
        <v>62.79000092</v>
      </c>
      <c r="O6569" s="12" t="n">
        <v>1</v>
      </c>
    </row>
    <row r="6570" customFormat="false" ht="15" hidden="false" customHeight="true" outlineLevel="0" collapsed="false">
      <c r="A6570" s="6" t="n">
        <v>30029</v>
      </c>
      <c r="B6570" s="6" t="s">
        <v>19</v>
      </c>
      <c r="C6570" s="6" t="s">
        <v>20</v>
      </c>
      <c r="D6570" s="6" t="s">
        <v>27</v>
      </c>
      <c r="E6570" s="6" t="s">
        <v>42</v>
      </c>
      <c r="F6570" s="6" t="s">
        <v>23</v>
      </c>
      <c r="G6570" s="6" t="s">
        <v>44</v>
      </c>
      <c r="H6570" s="6" t="n">
        <v>4</v>
      </c>
      <c r="I6570" s="7" t="n">
        <v>129.9900055</v>
      </c>
      <c r="J6570" s="6" t="n">
        <v>1</v>
      </c>
      <c r="K6570" s="7" t="n">
        <v>129.9900055</v>
      </c>
      <c r="L6570" s="7" t="n">
        <v>1.299999952</v>
      </c>
      <c r="M6570" s="8" t="n">
        <v>0.01</v>
      </c>
      <c r="N6570" s="7" t="n">
        <v>40.27999878</v>
      </c>
      <c r="O6570" s="12" t="n">
        <v>1</v>
      </c>
    </row>
    <row r="6571" customFormat="false" ht="15" hidden="false" customHeight="true" outlineLevel="0" collapsed="false">
      <c r="A6571" s="6" t="n">
        <v>50108</v>
      </c>
      <c r="B6571" s="6" t="s">
        <v>19</v>
      </c>
      <c r="C6571" s="6" t="s">
        <v>37</v>
      </c>
      <c r="D6571" s="6" t="s">
        <v>38</v>
      </c>
      <c r="E6571" s="6" t="s">
        <v>98</v>
      </c>
      <c r="F6571" s="6" t="s">
        <v>57</v>
      </c>
      <c r="G6571" s="6" t="s">
        <v>34</v>
      </c>
      <c r="H6571" s="6" t="n">
        <v>4</v>
      </c>
      <c r="I6571" s="7" t="n">
        <v>50</v>
      </c>
      <c r="J6571" s="6" t="n">
        <v>4</v>
      </c>
      <c r="K6571" s="7" t="n">
        <v>200</v>
      </c>
      <c r="L6571" s="7" t="n">
        <v>50</v>
      </c>
      <c r="M6571" s="8" t="n">
        <v>0.25</v>
      </c>
      <c r="N6571" s="7" t="n">
        <v>11.25</v>
      </c>
      <c r="O6571" s="9" t="n">
        <v>0</v>
      </c>
    </row>
    <row r="6572" customFormat="false" ht="15" hidden="false" customHeight="true" outlineLevel="0" collapsed="false">
      <c r="A6572" s="6" t="n">
        <v>6218</v>
      </c>
      <c r="B6572" s="6" t="s">
        <v>19</v>
      </c>
      <c r="C6572" s="6" t="s">
        <v>37</v>
      </c>
      <c r="D6572" s="6" t="s">
        <v>50</v>
      </c>
      <c r="E6572" s="6" t="s">
        <v>51</v>
      </c>
      <c r="F6572" s="6" t="s">
        <v>58</v>
      </c>
      <c r="G6572" s="6" t="s">
        <v>34</v>
      </c>
      <c r="H6572" s="6" t="n">
        <v>4</v>
      </c>
      <c r="I6572" s="7" t="n">
        <v>49.97999954</v>
      </c>
      <c r="J6572" s="6" t="n">
        <v>5</v>
      </c>
      <c r="K6572" s="7" t="n">
        <v>249.8999939</v>
      </c>
      <c r="L6572" s="7" t="n">
        <v>62.47999954</v>
      </c>
      <c r="M6572" s="8" t="n">
        <v>0.25</v>
      </c>
      <c r="N6572" s="7" t="n">
        <v>52.47999954</v>
      </c>
      <c r="O6572" s="9" t="n">
        <v>0</v>
      </c>
    </row>
    <row r="6573" customFormat="false" ht="15" hidden="false" customHeight="true" outlineLevel="0" collapsed="false">
      <c r="A6573" s="6" t="n">
        <v>42280</v>
      </c>
      <c r="B6573" s="6" t="s">
        <v>26</v>
      </c>
      <c r="C6573" s="6" t="s">
        <v>20</v>
      </c>
      <c r="D6573" s="6" t="s">
        <v>27</v>
      </c>
      <c r="E6573" s="6" t="s">
        <v>69</v>
      </c>
      <c r="F6573" s="6" t="s">
        <v>58</v>
      </c>
      <c r="G6573" s="6" t="s">
        <v>44</v>
      </c>
      <c r="H6573" s="6" t="n">
        <v>1</v>
      </c>
      <c r="I6573" s="7" t="n">
        <v>49.97999954</v>
      </c>
      <c r="J6573" s="6" t="n">
        <v>2</v>
      </c>
      <c r="K6573" s="7" t="n">
        <v>99.95999908</v>
      </c>
      <c r="L6573" s="7" t="n">
        <v>5.5</v>
      </c>
      <c r="M6573" s="8" t="n">
        <v>0.059999999</v>
      </c>
      <c r="N6573" s="7" t="n">
        <v>44.40000153</v>
      </c>
      <c r="O6573" s="12" t="n">
        <v>1</v>
      </c>
    </row>
    <row r="6574" customFormat="false" ht="15" hidden="false" customHeight="true" outlineLevel="0" collapsed="false">
      <c r="A6574" s="6" t="n">
        <v>40176</v>
      </c>
      <c r="B6574" s="6" t="s">
        <v>19</v>
      </c>
      <c r="C6574" s="6" t="s">
        <v>49</v>
      </c>
      <c r="D6574" s="6" t="s">
        <v>31</v>
      </c>
      <c r="E6574" s="6" t="s">
        <v>56</v>
      </c>
      <c r="F6574" s="6" t="s">
        <v>68</v>
      </c>
      <c r="G6574" s="6" t="s">
        <v>44</v>
      </c>
      <c r="H6574" s="6" t="n">
        <v>4</v>
      </c>
      <c r="I6574" s="7" t="n">
        <v>9.989999771</v>
      </c>
      <c r="J6574" s="6" t="n">
        <v>5</v>
      </c>
      <c r="K6574" s="7" t="n">
        <v>49.95000076</v>
      </c>
      <c r="L6574" s="7" t="n">
        <v>8.989999771</v>
      </c>
      <c r="M6574" s="8" t="n">
        <v>0.180000007</v>
      </c>
      <c r="N6574" s="7" t="n">
        <v>18.43000031</v>
      </c>
      <c r="O6574" s="9" t="n">
        <v>0</v>
      </c>
    </row>
    <row r="6575" customFormat="false" ht="15" hidden="false" customHeight="true" outlineLevel="0" collapsed="false">
      <c r="A6575" s="6" t="n">
        <v>40601</v>
      </c>
      <c r="B6575" s="6" t="s">
        <v>36</v>
      </c>
      <c r="C6575" s="6" t="s">
        <v>37</v>
      </c>
      <c r="D6575" s="6" t="s">
        <v>31</v>
      </c>
      <c r="E6575" s="6" t="s">
        <v>62</v>
      </c>
      <c r="F6575" s="6" t="s">
        <v>40</v>
      </c>
      <c r="G6575" s="6" t="s">
        <v>44</v>
      </c>
      <c r="H6575" s="6" t="n">
        <v>0</v>
      </c>
      <c r="I6575" s="7" t="n">
        <v>399.980011</v>
      </c>
      <c r="J6575" s="6" t="n">
        <v>1</v>
      </c>
      <c r="K6575" s="7" t="n">
        <v>399.980011</v>
      </c>
      <c r="L6575" s="7" t="n">
        <v>52</v>
      </c>
      <c r="M6575" s="8" t="n">
        <v>0.129999995</v>
      </c>
      <c r="N6575" s="7" t="n">
        <v>90.48000336</v>
      </c>
      <c r="O6575" s="12" t="n">
        <v>1</v>
      </c>
    </row>
    <row r="6576" customFormat="false" ht="15" hidden="false" customHeight="true" outlineLevel="0" collapsed="false">
      <c r="A6576" s="6" t="n">
        <v>59725</v>
      </c>
      <c r="B6576" s="6" t="s">
        <v>26</v>
      </c>
      <c r="C6576" s="6" t="s">
        <v>20</v>
      </c>
      <c r="D6576" s="6" t="s">
        <v>50</v>
      </c>
      <c r="E6576" s="6" t="s">
        <v>51</v>
      </c>
      <c r="F6576" s="6" t="s">
        <v>57</v>
      </c>
      <c r="G6576" s="6" t="s">
        <v>34</v>
      </c>
      <c r="H6576" s="6" t="n">
        <v>1</v>
      </c>
      <c r="I6576" s="7" t="n">
        <v>50</v>
      </c>
      <c r="J6576" s="6" t="n">
        <v>3</v>
      </c>
      <c r="K6576" s="7" t="n">
        <v>150</v>
      </c>
      <c r="L6576" s="7" t="n">
        <v>10.5</v>
      </c>
      <c r="M6576" s="8" t="n">
        <v>0.07</v>
      </c>
      <c r="N6576" s="7" t="n">
        <v>15.76000023</v>
      </c>
      <c r="O6576" s="12" t="n">
        <v>1</v>
      </c>
    </row>
    <row r="6577" customFormat="false" ht="15" hidden="false" customHeight="true" outlineLevel="0" collapsed="false">
      <c r="A6577" s="6" t="n">
        <v>6755</v>
      </c>
      <c r="B6577" s="6" t="s">
        <v>19</v>
      </c>
      <c r="C6577" s="6" t="s">
        <v>20</v>
      </c>
      <c r="D6577" s="6" t="s">
        <v>50</v>
      </c>
      <c r="E6577" s="6" t="s">
        <v>63</v>
      </c>
      <c r="F6577" s="6" t="s">
        <v>75</v>
      </c>
      <c r="G6577" s="6" t="s">
        <v>34</v>
      </c>
      <c r="H6577" s="6" t="n">
        <v>4</v>
      </c>
      <c r="I6577" s="7" t="n">
        <v>299.980011</v>
      </c>
      <c r="J6577" s="6" t="n">
        <v>1</v>
      </c>
      <c r="K6577" s="7" t="n">
        <v>299.980011</v>
      </c>
      <c r="L6577" s="7" t="n">
        <v>60</v>
      </c>
      <c r="M6577" s="8" t="n">
        <v>0.200000003</v>
      </c>
      <c r="N6577" s="7" t="n">
        <v>40.79999924</v>
      </c>
      <c r="O6577" s="12" t="n">
        <v>1</v>
      </c>
    </row>
    <row r="6578" customFormat="false" ht="15" hidden="false" customHeight="true" outlineLevel="0" collapsed="false">
      <c r="A6578" s="6" t="n">
        <v>53437</v>
      </c>
      <c r="B6578" s="6" t="s">
        <v>19</v>
      </c>
      <c r="C6578" s="6" t="s">
        <v>37</v>
      </c>
      <c r="D6578" s="6" t="s">
        <v>50</v>
      </c>
      <c r="E6578" s="6" t="s">
        <v>51</v>
      </c>
      <c r="F6578" s="6" t="s">
        <v>58</v>
      </c>
      <c r="G6578" s="6" t="s">
        <v>24</v>
      </c>
      <c r="H6578" s="6" t="n">
        <v>4</v>
      </c>
      <c r="I6578" s="7" t="n">
        <v>49.97999954</v>
      </c>
      <c r="J6578" s="6" t="n">
        <v>1</v>
      </c>
      <c r="K6578" s="7" t="n">
        <v>49.97999954</v>
      </c>
      <c r="L6578" s="7" t="n">
        <v>6</v>
      </c>
      <c r="M6578" s="8" t="n">
        <v>0.119999997</v>
      </c>
      <c r="N6578" s="7" t="n">
        <v>10.11999989</v>
      </c>
      <c r="O6578" s="9" t="n">
        <v>0</v>
      </c>
    </row>
    <row r="6579" customFormat="false" ht="15" hidden="false" customHeight="true" outlineLevel="0" collapsed="false">
      <c r="A6579" s="6" t="n">
        <v>68088</v>
      </c>
      <c r="B6579" s="6" t="s">
        <v>19</v>
      </c>
      <c r="C6579" s="6" t="s">
        <v>37</v>
      </c>
      <c r="D6579" s="6" t="s">
        <v>21</v>
      </c>
      <c r="E6579" s="6" t="s">
        <v>22</v>
      </c>
      <c r="F6579" s="6" t="s">
        <v>40</v>
      </c>
      <c r="G6579" s="6" t="s">
        <v>24</v>
      </c>
      <c r="H6579" s="6" t="n">
        <v>4</v>
      </c>
      <c r="I6579" s="7" t="n">
        <v>399.980011</v>
      </c>
      <c r="J6579" s="6" t="n">
        <v>1</v>
      </c>
      <c r="K6579" s="7" t="n">
        <v>399.980011</v>
      </c>
      <c r="L6579" s="7" t="n">
        <v>72</v>
      </c>
      <c r="M6579" s="8" t="n">
        <v>0.180000007</v>
      </c>
      <c r="N6579" s="7" t="n">
        <v>-262.3900146</v>
      </c>
      <c r="O6579" s="9" t="n">
        <v>0</v>
      </c>
    </row>
    <row r="6580" customFormat="false" ht="15" hidden="false" customHeight="true" outlineLevel="0" collapsed="false">
      <c r="A6580" s="6" t="n">
        <v>21914</v>
      </c>
      <c r="B6580" s="6" t="s">
        <v>19</v>
      </c>
      <c r="C6580" s="6" t="s">
        <v>49</v>
      </c>
      <c r="D6580" s="6" t="s">
        <v>27</v>
      </c>
      <c r="E6580" s="6" t="s">
        <v>28</v>
      </c>
      <c r="F6580" s="6" t="s">
        <v>75</v>
      </c>
      <c r="G6580" s="6" t="s">
        <v>34</v>
      </c>
      <c r="H6580" s="6" t="n">
        <v>4</v>
      </c>
      <c r="I6580" s="7" t="n">
        <v>299.980011</v>
      </c>
      <c r="J6580" s="6" t="n">
        <v>1</v>
      </c>
      <c r="K6580" s="7" t="n">
        <v>299.980011</v>
      </c>
      <c r="L6580" s="7" t="n">
        <v>27</v>
      </c>
      <c r="M6580" s="8" t="n">
        <v>0.090000004</v>
      </c>
      <c r="N6580" s="7" t="n">
        <v>5.460000038</v>
      </c>
      <c r="O6580" s="12" t="n">
        <v>1</v>
      </c>
    </row>
    <row r="6581" customFormat="false" ht="15" hidden="false" customHeight="true" outlineLevel="0" collapsed="false">
      <c r="A6581" s="6" t="n">
        <v>68091</v>
      </c>
      <c r="B6581" s="6" t="s">
        <v>19</v>
      </c>
      <c r="C6581" s="6" t="s">
        <v>37</v>
      </c>
      <c r="D6581" s="6" t="s">
        <v>21</v>
      </c>
      <c r="E6581" s="6" t="s">
        <v>65</v>
      </c>
      <c r="F6581" s="6" t="s">
        <v>71</v>
      </c>
      <c r="G6581" s="6" t="s">
        <v>44</v>
      </c>
      <c r="H6581" s="6" t="n">
        <v>4</v>
      </c>
      <c r="I6581" s="7" t="n">
        <v>199.9900055</v>
      </c>
      <c r="J6581" s="6" t="n">
        <v>1</v>
      </c>
      <c r="K6581" s="7" t="n">
        <v>199.9900055</v>
      </c>
      <c r="L6581" s="7" t="n">
        <v>34</v>
      </c>
      <c r="M6581" s="8" t="n">
        <v>0.170000002</v>
      </c>
      <c r="N6581" s="7" t="n">
        <v>74.69999695</v>
      </c>
      <c r="O6581" s="9" t="n">
        <v>0</v>
      </c>
    </row>
    <row r="6582" customFormat="false" ht="15" hidden="false" customHeight="true" outlineLevel="0" collapsed="false">
      <c r="A6582" s="6" t="n">
        <v>76029</v>
      </c>
      <c r="B6582" s="6" t="s">
        <v>46</v>
      </c>
      <c r="C6582" s="6" t="s">
        <v>20</v>
      </c>
      <c r="D6582" s="6" t="s">
        <v>27</v>
      </c>
      <c r="E6582" s="6" t="s">
        <v>28</v>
      </c>
      <c r="F6582" s="6" t="s">
        <v>110</v>
      </c>
      <c r="G6582" s="6" t="s">
        <v>44</v>
      </c>
      <c r="H6582" s="6" t="n">
        <v>2</v>
      </c>
      <c r="I6582" s="7" t="n">
        <v>11.53999996</v>
      </c>
      <c r="J6582" s="6" t="n">
        <v>1</v>
      </c>
      <c r="K6582" s="7" t="n">
        <v>11.53999996</v>
      </c>
      <c r="L6582" s="7" t="n">
        <v>1.730000019</v>
      </c>
      <c r="M6582" s="8" t="n">
        <v>0.150000006</v>
      </c>
      <c r="N6582" s="7" t="n">
        <v>4.610000134</v>
      </c>
      <c r="O6582" s="12" t="n">
        <v>1</v>
      </c>
    </row>
    <row r="6583" customFormat="false" ht="15" hidden="false" customHeight="true" outlineLevel="0" collapsed="false">
      <c r="A6583" s="6" t="n">
        <v>23264</v>
      </c>
      <c r="B6583" s="6" t="s">
        <v>26</v>
      </c>
      <c r="C6583" s="6" t="s">
        <v>20</v>
      </c>
      <c r="D6583" s="6" t="s">
        <v>27</v>
      </c>
      <c r="E6583" s="6" t="s">
        <v>28</v>
      </c>
      <c r="F6583" s="6" t="s">
        <v>71</v>
      </c>
      <c r="G6583" s="6" t="s">
        <v>34</v>
      </c>
      <c r="H6583" s="6" t="n">
        <v>1</v>
      </c>
      <c r="I6583" s="7" t="n">
        <v>199.9900055</v>
      </c>
      <c r="J6583" s="6" t="n">
        <v>1</v>
      </c>
      <c r="K6583" s="7" t="n">
        <v>199.9900055</v>
      </c>
      <c r="L6583" s="7" t="n">
        <v>0</v>
      </c>
      <c r="M6583" s="8" t="n">
        <v>0</v>
      </c>
      <c r="N6583" s="7" t="n">
        <v>90</v>
      </c>
      <c r="O6583" s="12" t="n">
        <v>1</v>
      </c>
    </row>
    <row r="6584" customFormat="false" ht="15" hidden="false" customHeight="true" outlineLevel="0" collapsed="false">
      <c r="A6584" s="6" t="n">
        <v>44550</v>
      </c>
      <c r="B6584" s="6" t="s">
        <v>26</v>
      </c>
      <c r="C6584" s="6" t="s">
        <v>20</v>
      </c>
      <c r="D6584" s="6" t="s">
        <v>21</v>
      </c>
      <c r="E6584" s="6" t="s">
        <v>66</v>
      </c>
      <c r="F6584" s="6" t="s">
        <v>33</v>
      </c>
      <c r="G6584" s="6" t="s">
        <v>24</v>
      </c>
      <c r="H6584" s="6" t="n">
        <v>1</v>
      </c>
      <c r="I6584" s="7" t="n">
        <v>59.99000168</v>
      </c>
      <c r="J6584" s="6" t="n">
        <v>4</v>
      </c>
      <c r="K6584" s="7" t="n">
        <v>239.9600067</v>
      </c>
      <c r="L6584" s="7" t="n">
        <v>38.38999939</v>
      </c>
      <c r="M6584" s="8" t="n">
        <v>0.159999996</v>
      </c>
      <c r="N6584" s="7" t="n">
        <v>-322.5100098</v>
      </c>
      <c r="O6584" s="12" t="n">
        <v>1</v>
      </c>
    </row>
    <row r="6585" customFormat="false" ht="15" hidden="false" customHeight="true" outlineLevel="0" collapsed="false">
      <c r="A6585" s="6" t="n">
        <v>25156</v>
      </c>
      <c r="B6585" s="6" t="s">
        <v>26</v>
      </c>
      <c r="C6585" s="6" t="s">
        <v>20</v>
      </c>
      <c r="D6585" s="6" t="s">
        <v>27</v>
      </c>
      <c r="E6585" s="6" t="s">
        <v>69</v>
      </c>
      <c r="F6585" s="6" t="s">
        <v>23</v>
      </c>
      <c r="G6585" s="6" t="s">
        <v>34</v>
      </c>
      <c r="H6585" s="6" t="n">
        <v>1</v>
      </c>
      <c r="I6585" s="7" t="n">
        <v>129.9900055</v>
      </c>
      <c r="J6585" s="6" t="n">
        <v>1</v>
      </c>
      <c r="K6585" s="7" t="n">
        <v>129.9900055</v>
      </c>
      <c r="L6585" s="7" t="n">
        <v>16.89999962</v>
      </c>
      <c r="M6585" s="8" t="n">
        <v>0.129999995</v>
      </c>
      <c r="N6585" s="7" t="n">
        <v>52.02000046</v>
      </c>
      <c r="O6585" s="12" t="n">
        <v>1</v>
      </c>
    </row>
    <row r="6586" customFormat="false" ht="15" hidden="false" customHeight="true" outlineLevel="0" collapsed="false">
      <c r="A6586" s="6" t="n">
        <v>40977</v>
      </c>
      <c r="B6586" s="6" t="s">
        <v>46</v>
      </c>
      <c r="C6586" s="6" t="s">
        <v>20</v>
      </c>
      <c r="D6586" s="6" t="s">
        <v>31</v>
      </c>
      <c r="E6586" s="6" t="s">
        <v>56</v>
      </c>
      <c r="F6586" s="6" t="s">
        <v>33</v>
      </c>
      <c r="G6586" s="6" t="s">
        <v>24</v>
      </c>
      <c r="H6586" s="6" t="n">
        <v>2</v>
      </c>
      <c r="I6586" s="7" t="n">
        <v>59.99000168</v>
      </c>
      <c r="J6586" s="6" t="n">
        <v>2</v>
      </c>
      <c r="K6586" s="7" t="n">
        <v>119.9800034</v>
      </c>
      <c r="L6586" s="7" t="n">
        <v>1.200000048</v>
      </c>
      <c r="M6586" s="8" t="n">
        <v>0.01</v>
      </c>
      <c r="N6586" s="7" t="n">
        <v>-66.51999664</v>
      </c>
      <c r="O6586" s="12" t="n">
        <v>1</v>
      </c>
    </row>
    <row r="6587" customFormat="false" ht="15" hidden="false" customHeight="true" outlineLevel="0" collapsed="false">
      <c r="A6587" s="6" t="n">
        <v>33218</v>
      </c>
      <c r="B6587" s="6" t="s">
        <v>46</v>
      </c>
      <c r="C6587" s="6" t="s">
        <v>37</v>
      </c>
      <c r="D6587" s="6" t="s">
        <v>31</v>
      </c>
      <c r="E6587" s="6" t="s">
        <v>32</v>
      </c>
      <c r="F6587" s="6" t="s">
        <v>84</v>
      </c>
      <c r="G6587" s="6" t="s">
        <v>44</v>
      </c>
      <c r="H6587" s="6" t="n">
        <v>2</v>
      </c>
      <c r="I6587" s="7" t="n">
        <v>30</v>
      </c>
      <c r="J6587" s="6" t="n">
        <v>1</v>
      </c>
      <c r="K6587" s="7" t="n">
        <v>30</v>
      </c>
      <c r="L6587" s="7" t="n">
        <v>0.300000012</v>
      </c>
      <c r="M6587" s="8" t="n">
        <v>0.01</v>
      </c>
      <c r="N6587" s="7" t="n">
        <v>-2.109999895</v>
      </c>
      <c r="O6587" s="12" t="n">
        <v>1</v>
      </c>
    </row>
    <row r="6588" customFormat="false" ht="15" hidden="false" customHeight="true" outlineLevel="0" collapsed="false">
      <c r="A6588" s="6" t="n">
        <v>6476</v>
      </c>
      <c r="B6588" s="6" t="s">
        <v>46</v>
      </c>
      <c r="C6588" s="6" t="s">
        <v>20</v>
      </c>
      <c r="D6588" s="6" t="s">
        <v>50</v>
      </c>
      <c r="E6588" s="6" t="s">
        <v>63</v>
      </c>
      <c r="F6588" s="6" t="s">
        <v>58</v>
      </c>
      <c r="G6588" s="6" t="s">
        <v>44</v>
      </c>
      <c r="H6588" s="6" t="n">
        <v>2</v>
      </c>
      <c r="I6588" s="7" t="n">
        <v>49.97999954</v>
      </c>
      <c r="J6588" s="6" t="n">
        <v>4</v>
      </c>
      <c r="K6588" s="7" t="n">
        <v>199.9199982</v>
      </c>
      <c r="L6588" s="7" t="n">
        <v>2</v>
      </c>
      <c r="M6588" s="8" t="n">
        <v>0.01</v>
      </c>
      <c r="N6588" s="7" t="n">
        <v>14.84000015</v>
      </c>
      <c r="O6588" s="9" t="n">
        <v>0</v>
      </c>
    </row>
    <row r="6589" customFormat="false" ht="15" hidden="false" customHeight="true" outlineLevel="0" collapsed="false">
      <c r="A6589" s="6" t="n">
        <v>60608</v>
      </c>
      <c r="B6589" s="6" t="s">
        <v>26</v>
      </c>
      <c r="C6589" s="6" t="s">
        <v>20</v>
      </c>
      <c r="D6589" s="6" t="s">
        <v>50</v>
      </c>
      <c r="E6589" s="6" t="s">
        <v>51</v>
      </c>
      <c r="F6589" s="6" t="s">
        <v>75</v>
      </c>
      <c r="G6589" s="6" t="s">
        <v>34</v>
      </c>
      <c r="H6589" s="6" t="n">
        <v>1</v>
      </c>
      <c r="I6589" s="7" t="n">
        <v>299.980011</v>
      </c>
      <c r="J6589" s="6" t="n">
        <v>1</v>
      </c>
      <c r="K6589" s="7" t="n">
        <v>299.980011</v>
      </c>
      <c r="L6589" s="7" t="n">
        <v>12</v>
      </c>
      <c r="M6589" s="8" t="n">
        <v>0.039999999</v>
      </c>
      <c r="N6589" s="7" t="n">
        <v>129.5899963</v>
      </c>
      <c r="O6589" s="12" t="n">
        <v>1</v>
      </c>
    </row>
    <row r="6590" customFormat="false" ht="15" hidden="false" customHeight="true" outlineLevel="0" collapsed="false">
      <c r="A6590" s="6" t="n">
        <v>3384</v>
      </c>
      <c r="B6590" s="6" t="s">
        <v>19</v>
      </c>
      <c r="C6590" s="6" t="s">
        <v>37</v>
      </c>
      <c r="D6590" s="6" t="s">
        <v>50</v>
      </c>
      <c r="E6590" s="6" t="s">
        <v>51</v>
      </c>
      <c r="F6590" s="6" t="s">
        <v>33</v>
      </c>
      <c r="G6590" s="6" t="s">
        <v>24</v>
      </c>
      <c r="H6590" s="6" t="n">
        <v>4</v>
      </c>
      <c r="I6590" s="7" t="n">
        <v>59.99000168</v>
      </c>
      <c r="J6590" s="6" t="n">
        <v>2</v>
      </c>
      <c r="K6590" s="7" t="n">
        <v>119.9800034</v>
      </c>
      <c r="L6590" s="7" t="n">
        <v>30</v>
      </c>
      <c r="M6590" s="8" t="n">
        <v>0.25</v>
      </c>
      <c r="N6590" s="7" t="n">
        <v>9</v>
      </c>
      <c r="O6590" s="12" t="n">
        <v>1</v>
      </c>
    </row>
    <row r="6591" customFormat="false" ht="15" hidden="false" customHeight="true" outlineLevel="0" collapsed="false">
      <c r="A6591" s="6" t="n">
        <v>12480</v>
      </c>
      <c r="B6591" s="6" t="s">
        <v>19</v>
      </c>
      <c r="C6591" s="6" t="s">
        <v>49</v>
      </c>
      <c r="D6591" s="6" t="s">
        <v>21</v>
      </c>
      <c r="E6591" s="6" t="s">
        <v>65</v>
      </c>
      <c r="F6591" s="6" t="s">
        <v>33</v>
      </c>
      <c r="G6591" s="6" t="s">
        <v>34</v>
      </c>
      <c r="H6591" s="6" t="n">
        <v>4</v>
      </c>
      <c r="I6591" s="7" t="n">
        <v>59.99000168</v>
      </c>
      <c r="J6591" s="6" t="n">
        <v>3</v>
      </c>
      <c r="K6591" s="7" t="n">
        <v>179.9700012</v>
      </c>
      <c r="L6591" s="7" t="n">
        <v>12.60000038</v>
      </c>
      <c r="M6591" s="8" t="n">
        <v>0.07</v>
      </c>
      <c r="N6591" s="7" t="n">
        <v>-50.20999908</v>
      </c>
      <c r="O6591" s="12" t="n">
        <v>1</v>
      </c>
    </row>
    <row r="6592" customFormat="false" ht="15" hidden="false" customHeight="true" outlineLevel="0" collapsed="false">
      <c r="A6592" s="6" t="n">
        <v>7387</v>
      </c>
      <c r="B6592" s="6" t="s">
        <v>19</v>
      </c>
      <c r="C6592" s="6" t="s">
        <v>20</v>
      </c>
      <c r="D6592" s="6" t="s">
        <v>50</v>
      </c>
      <c r="E6592" s="6" t="s">
        <v>63</v>
      </c>
      <c r="F6592" s="6" t="s">
        <v>58</v>
      </c>
      <c r="G6592" s="6" t="s">
        <v>24</v>
      </c>
      <c r="H6592" s="6" t="n">
        <v>4</v>
      </c>
      <c r="I6592" s="7" t="n">
        <v>49.97999954</v>
      </c>
      <c r="J6592" s="6" t="n">
        <v>4</v>
      </c>
      <c r="K6592" s="7" t="n">
        <v>199.9199982</v>
      </c>
      <c r="L6592" s="7" t="n">
        <v>6</v>
      </c>
      <c r="M6592" s="8" t="n">
        <v>0.029999999</v>
      </c>
      <c r="N6592" s="7" t="n">
        <v>26.76000023</v>
      </c>
      <c r="O6592" s="9" t="n">
        <v>0</v>
      </c>
    </row>
    <row r="6593" customFormat="false" ht="15" hidden="false" customHeight="true" outlineLevel="0" collapsed="false">
      <c r="A6593" s="6" t="n">
        <v>43427</v>
      </c>
      <c r="B6593" s="6" t="s">
        <v>26</v>
      </c>
      <c r="C6593" s="6" t="s">
        <v>20</v>
      </c>
      <c r="D6593" s="6" t="s">
        <v>21</v>
      </c>
      <c r="E6593" s="6" t="s">
        <v>66</v>
      </c>
      <c r="F6593" s="6" t="s">
        <v>29</v>
      </c>
      <c r="G6593" s="6" t="s">
        <v>34</v>
      </c>
      <c r="H6593" s="6" t="n">
        <v>1</v>
      </c>
      <c r="I6593" s="7" t="n">
        <v>99.98999786</v>
      </c>
      <c r="J6593" s="6" t="n">
        <v>4</v>
      </c>
      <c r="K6593" s="7" t="n">
        <v>399.9599915</v>
      </c>
      <c r="L6593" s="7" t="n">
        <v>16</v>
      </c>
      <c r="M6593" s="8" t="n">
        <v>0.039999999</v>
      </c>
      <c r="N6593" s="7" t="n">
        <v>92.15000153</v>
      </c>
      <c r="O6593" s="12" t="n">
        <v>1</v>
      </c>
    </row>
    <row r="6594" customFormat="false" ht="15" hidden="false" customHeight="true" outlineLevel="0" collapsed="false">
      <c r="A6594" s="6" t="n">
        <v>41195</v>
      </c>
      <c r="B6594" s="6" t="s">
        <v>46</v>
      </c>
      <c r="C6594" s="6" t="s">
        <v>49</v>
      </c>
      <c r="D6594" s="6" t="s">
        <v>31</v>
      </c>
      <c r="E6594" s="6" t="s">
        <v>32</v>
      </c>
      <c r="F6594" s="6" t="s">
        <v>71</v>
      </c>
      <c r="G6594" s="6" t="s">
        <v>47</v>
      </c>
      <c r="H6594" s="6" t="n">
        <v>2</v>
      </c>
      <c r="I6594" s="7" t="n">
        <v>199.9900055</v>
      </c>
      <c r="J6594" s="6" t="n">
        <v>1</v>
      </c>
      <c r="K6594" s="7" t="n">
        <v>199.9900055</v>
      </c>
      <c r="L6594" s="7" t="n">
        <v>26</v>
      </c>
      <c r="M6594" s="8" t="n">
        <v>0.129999995</v>
      </c>
      <c r="N6594" s="7" t="n">
        <v>85.26000214</v>
      </c>
      <c r="O6594" s="12" t="n">
        <v>1</v>
      </c>
    </row>
    <row r="6595" customFormat="false" ht="15" hidden="false" customHeight="true" outlineLevel="0" collapsed="false">
      <c r="A6595" s="6" t="n">
        <v>15294</v>
      </c>
      <c r="B6595" s="6" t="s">
        <v>46</v>
      </c>
      <c r="C6595" s="6" t="s">
        <v>20</v>
      </c>
      <c r="D6595" s="6" t="s">
        <v>21</v>
      </c>
      <c r="E6595" s="6" t="s">
        <v>64</v>
      </c>
      <c r="F6595" s="6" t="s">
        <v>40</v>
      </c>
      <c r="G6595" s="6" t="s">
        <v>34</v>
      </c>
      <c r="H6595" s="6" t="n">
        <v>2</v>
      </c>
      <c r="I6595" s="7" t="n">
        <v>399.980011</v>
      </c>
      <c r="J6595" s="6" t="n">
        <v>1</v>
      </c>
      <c r="K6595" s="7" t="n">
        <v>399.980011</v>
      </c>
      <c r="L6595" s="7" t="n">
        <v>0</v>
      </c>
      <c r="M6595" s="8" t="n">
        <v>0</v>
      </c>
      <c r="N6595" s="7" t="n">
        <v>135.1900024</v>
      </c>
      <c r="O6595" s="12" t="n">
        <v>1</v>
      </c>
    </row>
    <row r="6596" customFormat="false" ht="15" hidden="false" customHeight="true" outlineLevel="0" collapsed="false">
      <c r="A6596" s="6" t="n">
        <v>7913</v>
      </c>
      <c r="B6596" s="6" t="s">
        <v>19</v>
      </c>
      <c r="C6596" s="6" t="s">
        <v>49</v>
      </c>
      <c r="D6596" s="6" t="s">
        <v>50</v>
      </c>
      <c r="E6596" s="6" t="s">
        <v>51</v>
      </c>
      <c r="F6596" s="6" t="s">
        <v>58</v>
      </c>
      <c r="G6596" s="6" t="s">
        <v>47</v>
      </c>
      <c r="H6596" s="6" t="n">
        <v>4</v>
      </c>
      <c r="I6596" s="7" t="n">
        <v>49.97999954</v>
      </c>
      <c r="J6596" s="6" t="n">
        <v>2</v>
      </c>
      <c r="K6596" s="7" t="n">
        <v>99.95999908</v>
      </c>
      <c r="L6596" s="7" t="n">
        <v>19.98999977</v>
      </c>
      <c r="M6596" s="8" t="n">
        <v>0.200000003</v>
      </c>
      <c r="N6596" s="7" t="n">
        <v>-9.039999962</v>
      </c>
      <c r="O6596" s="9" t="n">
        <v>0</v>
      </c>
    </row>
    <row r="6597" customFormat="false" ht="15" hidden="false" customHeight="true" outlineLevel="0" collapsed="false">
      <c r="A6597" s="6" t="n">
        <v>60367</v>
      </c>
      <c r="B6597" s="6" t="s">
        <v>19</v>
      </c>
      <c r="C6597" s="6" t="s">
        <v>49</v>
      </c>
      <c r="D6597" s="6" t="s">
        <v>50</v>
      </c>
      <c r="E6597" s="6" t="s">
        <v>51</v>
      </c>
      <c r="F6597" s="6" t="s">
        <v>114</v>
      </c>
      <c r="G6597" s="6" t="s">
        <v>34</v>
      </c>
      <c r="H6597" s="6" t="n">
        <v>4</v>
      </c>
      <c r="I6597" s="7" t="n">
        <v>109.9899979</v>
      </c>
      <c r="J6597" s="6" t="n">
        <v>1</v>
      </c>
      <c r="K6597" s="7" t="n">
        <v>109.9899979</v>
      </c>
      <c r="L6597" s="7" t="n">
        <v>27.5</v>
      </c>
      <c r="M6597" s="8" t="n">
        <v>0.25</v>
      </c>
      <c r="N6597" s="7" t="n">
        <v>40.41999817</v>
      </c>
      <c r="O6597" s="9" t="n">
        <v>0</v>
      </c>
    </row>
    <row r="6598" customFormat="false" ht="15" hidden="false" customHeight="true" outlineLevel="0" collapsed="false">
      <c r="A6598" s="6" t="n">
        <v>12769</v>
      </c>
      <c r="B6598" s="6" t="s">
        <v>19</v>
      </c>
      <c r="C6598" s="6" t="s">
        <v>20</v>
      </c>
      <c r="D6598" s="6" t="s">
        <v>21</v>
      </c>
      <c r="E6598" s="6" t="s">
        <v>22</v>
      </c>
      <c r="F6598" s="6" t="s">
        <v>68</v>
      </c>
      <c r="G6598" s="6" t="s">
        <v>44</v>
      </c>
      <c r="H6598" s="6" t="n">
        <v>4</v>
      </c>
      <c r="I6598" s="7" t="n">
        <v>39.99000168</v>
      </c>
      <c r="J6598" s="6" t="n">
        <v>4</v>
      </c>
      <c r="K6598" s="7" t="n">
        <v>159.9600067</v>
      </c>
      <c r="L6598" s="7" t="n">
        <v>23.98999977</v>
      </c>
      <c r="M6598" s="8" t="n">
        <v>0.150000006</v>
      </c>
      <c r="N6598" s="7" t="n">
        <v>47.59000015</v>
      </c>
      <c r="O6598" s="12" t="n">
        <v>1</v>
      </c>
    </row>
    <row r="6599" customFormat="false" ht="15" hidden="false" customHeight="true" outlineLevel="0" collapsed="false">
      <c r="A6599" s="6" t="n">
        <v>64206</v>
      </c>
      <c r="B6599" s="6" t="s">
        <v>19</v>
      </c>
      <c r="C6599" s="6" t="s">
        <v>37</v>
      </c>
      <c r="D6599" s="6" t="s">
        <v>21</v>
      </c>
      <c r="E6599" s="6" t="s">
        <v>65</v>
      </c>
      <c r="F6599" s="6" t="s">
        <v>33</v>
      </c>
      <c r="G6599" s="6" t="s">
        <v>44</v>
      </c>
      <c r="H6599" s="6" t="n">
        <v>4</v>
      </c>
      <c r="I6599" s="7" t="n">
        <v>59.99000168</v>
      </c>
      <c r="J6599" s="6" t="n">
        <v>2</v>
      </c>
      <c r="K6599" s="7" t="n">
        <v>119.9800034</v>
      </c>
      <c r="L6599" s="7" t="n">
        <v>4.800000191</v>
      </c>
      <c r="M6599" s="8" t="n">
        <v>0.039999999</v>
      </c>
      <c r="N6599" s="7" t="n">
        <v>41.81000137</v>
      </c>
      <c r="O6599" s="9" t="n">
        <v>0</v>
      </c>
    </row>
    <row r="6600" customFormat="false" ht="15" hidden="false" customHeight="true" outlineLevel="0" collapsed="false">
      <c r="A6600" s="6" t="n">
        <v>3583</v>
      </c>
      <c r="B6600" s="6" t="s">
        <v>19</v>
      </c>
      <c r="C6600" s="6" t="s">
        <v>49</v>
      </c>
      <c r="D6600" s="6" t="s">
        <v>50</v>
      </c>
      <c r="E6600" s="6" t="s">
        <v>51</v>
      </c>
      <c r="F6600" s="6" t="s">
        <v>33</v>
      </c>
      <c r="G6600" s="6" t="s">
        <v>24</v>
      </c>
      <c r="H6600" s="6" t="n">
        <v>4</v>
      </c>
      <c r="I6600" s="7" t="n">
        <v>59.99000168</v>
      </c>
      <c r="J6600" s="6" t="n">
        <v>4</v>
      </c>
      <c r="K6600" s="7" t="n">
        <v>239.9600067</v>
      </c>
      <c r="L6600" s="7" t="n">
        <v>28.79999924</v>
      </c>
      <c r="M6600" s="8" t="n">
        <v>0.119999997</v>
      </c>
      <c r="N6600" s="7" t="n">
        <v>-570.1400146</v>
      </c>
      <c r="O6600" s="9" t="n">
        <v>0</v>
      </c>
    </row>
    <row r="6601" customFormat="false" ht="15" hidden="false" customHeight="true" outlineLevel="0" collapsed="false">
      <c r="A6601" s="6" t="n">
        <v>27048</v>
      </c>
      <c r="B6601" s="6" t="s">
        <v>46</v>
      </c>
      <c r="C6601" s="6" t="s">
        <v>20</v>
      </c>
      <c r="D6601" s="6" t="s">
        <v>27</v>
      </c>
      <c r="E6601" s="6" t="s">
        <v>54</v>
      </c>
      <c r="F6601" s="6" t="s">
        <v>75</v>
      </c>
      <c r="G6601" s="6" t="s">
        <v>47</v>
      </c>
      <c r="H6601" s="6" t="n">
        <v>2</v>
      </c>
      <c r="I6601" s="7" t="n">
        <v>299.980011</v>
      </c>
      <c r="J6601" s="6" t="n">
        <v>1</v>
      </c>
      <c r="K6601" s="7" t="n">
        <v>299.980011</v>
      </c>
      <c r="L6601" s="7" t="n">
        <v>51</v>
      </c>
      <c r="M6601" s="8" t="n">
        <v>0.170000002</v>
      </c>
      <c r="N6601" s="7" t="n">
        <v>-398.3699951</v>
      </c>
      <c r="O6601" s="12" t="n">
        <v>1</v>
      </c>
    </row>
    <row r="6602" customFormat="false" ht="15" hidden="false" customHeight="true" outlineLevel="0" collapsed="false">
      <c r="A6602" s="6" t="n">
        <v>43596</v>
      </c>
      <c r="B6602" s="6" t="s">
        <v>46</v>
      </c>
      <c r="C6602" s="6" t="s">
        <v>49</v>
      </c>
      <c r="D6602" s="6" t="s">
        <v>38</v>
      </c>
      <c r="E6602" s="6" t="s">
        <v>92</v>
      </c>
      <c r="F6602" s="6" t="s">
        <v>71</v>
      </c>
      <c r="G6602" s="6" t="s">
        <v>34</v>
      </c>
      <c r="H6602" s="6" t="n">
        <v>2</v>
      </c>
      <c r="I6602" s="7" t="n">
        <v>199.9900055</v>
      </c>
      <c r="J6602" s="6" t="n">
        <v>1</v>
      </c>
      <c r="K6602" s="7" t="n">
        <v>199.9900055</v>
      </c>
      <c r="L6602" s="7" t="n">
        <v>32</v>
      </c>
      <c r="M6602" s="8" t="n">
        <v>0.159999996</v>
      </c>
      <c r="N6602" s="7" t="n">
        <v>10.57999992</v>
      </c>
      <c r="O6602" s="9" t="n">
        <v>0</v>
      </c>
    </row>
    <row r="6603" customFormat="false" ht="15" hidden="false" customHeight="true" outlineLevel="0" collapsed="false">
      <c r="A6603" s="6" t="n">
        <v>60486</v>
      </c>
      <c r="B6603" s="6" t="s">
        <v>36</v>
      </c>
      <c r="C6603" s="6" t="s">
        <v>20</v>
      </c>
      <c r="D6603" s="6" t="s">
        <v>50</v>
      </c>
      <c r="E6603" s="6" t="s">
        <v>51</v>
      </c>
      <c r="F6603" s="6" t="s">
        <v>58</v>
      </c>
      <c r="G6603" s="6" t="s">
        <v>24</v>
      </c>
      <c r="H6603" s="6" t="n">
        <v>0</v>
      </c>
      <c r="I6603" s="7" t="n">
        <v>49.97999954</v>
      </c>
      <c r="J6603" s="6" t="n">
        <v>3</v>
      </c>
      <c r="K6603" s="7" t="n">
        <v>149.9400024</v>
      </c>
      <c r="L6603" s="7" t="n">
        <v>6</v>
      </c>
      <c r="M6603" s="8" t="n">
        <v>0.039999999</v>
      </c>
      <c r="N6603" s="7" t="n">
        <v>37.43000031</v>
      </c>
      <c r="O6603" s="12" t="n">
        <v>1</v>
      </c>
    </row>
    <row r="6604" customFormat="false" ht="15" hidden="false" customHeight="true" outlineLevel="0" collapsed="false">
      <c r="A6604" s="6" t="n">
        <v>45132</v>
      </c>
      <c r="B6604" s="6" t="s">
        <v>19</v>
      </c>
      <c r="C6604" s="6" t="s">
        <v>37</v>
      </c>
      <c r="D6604" s="6" t="s">
        <v>21</v>
      </c>
      <c r="E6604" s="6" t="s">
        <v>66</v>
      </c>
      <c r="F6604" s="6" t="s">
        <v>23</v>
      </c>
      <c r="G6604" s="6" t="s">
        <v>34</v>
      </c>
      <c r="H6604" s="6" t="n">
        <v>4</v>
      </c>
      <c r="I6604" s="7" t="n">
        <v>129.9900055</v>
      </c>
      <c r="J6604" s="6" t="n">
        <v>1</v>
      </c>
      <c r="K6604" s="7" t="n">
        <v>129.9900055</v>
      </c>
      <c r="L6604" s="7" t="n">
        <v>15.60000038</v>
      </c>
      <c r="M6604" s="8" t="n">
        <v>0.119999997</v>
      </c>
      <c r="N6604" s="7" t="n">
        <v>-156.3699951</v>
      </c>
      <c r="O6604" s="9" t="n">
        <v>0</v>
      </c>
    </row>
    <row r="6605" customFormat="false" ht="15" hidden="false" customHeight="true" outlineLevel="0" collapsed="false">
      <c r="A6605" s="6" t="n">
        <v>52414</v>
      </c>
      <c r="B6605" s="6" t="s">
        <v>19</v>
      </c>
      <c r="C6605" s="6" t="s">
        <v>37</v>
      </c>
      <c r="D6605" s="6" t="s">
        <v>50</v>
      </c>
      <c r="E6605" s="6" t="s">
        <v>63</v>
      </c>
      <c r="F6605" s="6" t="s">
        <v>40</v>
      </c>
      <c r="G6605" s="6" t="s">
        <v>44</v>
      </c>
      <c r="H6605" s="6" t="n">
        <v>4</v>
      </c>
      <c r="I6605" s="7" t="n">
        <v>399.980011</v>
      </c>
      <c r="J6605" s="6" t="n">
        <v>1</v>
      </c>
      <c r="K6605" s="7" t="n">
        <v>399.980011</v>
      </c>
      <c r="L6605" s="7" t="n">
        <v>80</v>
      </c>
      <c r="M6605" s="8" t="n">
        <v>0.200000003</v>
      </c>
      <c r="N6605" s="7" t="n">
        <v>70.40000153</v>
      </c>
      <c r="O6605" s="12" t="n">
        <v>1</v>
      </c>
    </row>
    <row r="6606" customFormat="false" ht="15" hidden="false" customHeight="true" outlineLevel="0" collapsed="false">
      <c r="A6606" s="6" t="n">
        <v>44119</v>
      </c>
      <c r="B6606" s="6" t="s">
        <v>19</v>
      </c>
      <c r="C6606" s="6" t="s">
        <v>20</v>
      </c>
      <c r="D6606" s="6" t="s">
        <v>27</v>
      </c>
      <c r="E6606" s="6" t="s">
        <v>79</v>
      </c>
      <c r="F6606" s="6" t="s">
        <v>23</v>
      </c>
      <c r="G6606" s="6" t="s">
        <v>34</v>
      </c>
      <c r="H6606" s="6" t="n">
        <v>4</v>
      </c>
      <c r="I6606" s="7" t="n">
        <v>129.9900055</v>
      </c>
      <c r="J6606" s="6" t="n">
        <v>1</v>
      </c>
      <c r="K6606" s="7" t="n">
        <v>129.9900055</v>
      </c>
      <c r="L6606" s="7" t="n">
        <v>9.100000381</v>
      </c>
      <c r="M6606" s="8" t="n">
        <v>0.07</v>
      </c>
      <c r="N6606" s="7" t="n">
        <v>42.31000137</v>
      </c>
      <c r="O6606" s="12" t="n">
        <v>1</v>
      </c>
    </row>
    <row r="6607" customFormat="false" ht="15" hidden="false" customHeight="true" outlineLevel="0" collapsed="false">
      <c r="A6607" s="6" t="n">
        <v>58922</v>
      </c>
      <c r="B6607" s="6" t="s">
        <v>19</v>
      </c>
      <c r="C6607" s="6" t="s">
        <v>49</v>
      </c>
      <c r="D6607" s="6" t="s">
        <v>50</v>
      </c>
      <c r="E6607" s="6" t="s">
        <v>63</v>
      </c>
      <c r="F6607" s="6" t="s">
        <v>99</v>
      </c>
      <c r="G6607" s="6" t="s">
        <v>44</v>
      </c>
      <c r="H6607" s="6" t="n">
        <v>4</v>
      </c>
      <c r="I6607" s="7" t="n">
        <v>100</v>
      </c>
      <c r="J6607" s="6" t="n">
        <v>4</v>
      </c>
      <c r="K6607" s="7" t="n">
        <v>400</v>
      </c>
      <c r="L6607" s="7" t="n">
        <v>80</v>
      </c>
      <c r="M6607" s="8" t="n">
        <v>0.200000003</v>
      </c>
      <c r="N6607" s="7" t="n">
        <v>160</v>
      </c>
      <c r="O6607" s="9" t="n">
        <v>0</v>
      </c>
    </row>
    <row r="6608" customFormat="false" ht="15" hidden="false" customHeight="true" outlineLevel="0" collapsed="false">
      <c r="A6608" s="6" t="n">
        <v>44222</v>
      </c>
      <c r="B6608" s="6" t="s">
        <v>19</v>
      </c>
      <c r="C6608" s="6" t="s">
        <v>37</v>
      </c>
      <c r="D6608" s="6" t="s">
        <v>38</v>
      </c>
      <c r="E6608" s="6" t="s">
        <v>98</v>
      </c>
      <c r="F6608" s="6" t="s">
        <v>40</v>
      </c>
      <c r="G6608" s="6" t="s">
        <v>44</v>
      </c>
      <c r="H6608" s="6" t="n">
        <v>4</v>
      </c>
      <c r="I6608" s="7" t="n">
        <v>399.980011</v>
      </c>
      <c r="J6608" s="6" t="n">
        <v>1</v>
      </c>
      <c r="K6608" s="7" t="n">
        <v>399.980011</v>
      </c>
      <c r="L6608" s="7" t="n">
        <v>28</v>
      </c>
      <c r="M6608" s="8" t="n">
        <v>0.07</v>
      </c>
      <c r="N6608" s="7" t="n">
        <v>182.2700043</v>
      </c>
      <c r="O6608" s="9" t="n">
        <v>0</v>
      </c>
    </row>
    <row r="6609" customFormat="false" ht="15" hidden="false" customHeight="true" outlineLevel="0" collapsed="false">
      <c r="A6609" s="6" t="n">
        <v>66707</v>
      </c>
      <c r="B6609" s="6" t="s">
        <v>46</v>
      </c>
      <c r="C6609" s="6" t="s">
        <v>49</v>
      </c>
      <c r="D6609" s="6" t="s">
        <v>21</v>
      </c>
      <c r="E6609" s="6" t="s">
        <v>65</v>
      </c>
      <c r="F6609" s="6" t="s">
        <v>73</v>
      </c>
      <c r="G6609" s="6" t="s">
        <v>34</v>
      </c>
      <c r="H6609" s="6" t="n">
        <v>2</v>
      </c>
      <c r="I6609" s="7" t="n">
        <v>39.99000168</v>
      </c>
      <c r="J6609" s="6" t="n">
        <v>4</v>
      </c>
      <c r="K6609" s="7" t="n">
        <v>159.9600067</v>
      </c>
      <c r="L6609" s="7" t="n">
        <v>20.79000092</v>
      </c>
      <c r="M6609" s="8" t="n">
        <v>0.129999995</v>
      </c>
      <c r="N6609" s="7" t="n">
        <v>6.960000038</v>
      </c>
      <c r="O6609" s="12" t="n">
        <v>1</v>
      </c>
    </row>
    <row r="6610" customFormat="false" ht="15" hidden="false" customHeight="true" outlineLevel="0" collapsed="false">
      <c r="A6610" s="6" t="n">
        <v>48493</v>
      </c>
      <c r="B6610" s="6" t="s">
        <v>19</v>
      </c>
      <c r="C6610" s="6" t="s">
        <v>20</v>
      </c>
      <c r="D6610" s="6" t="s">
        <v>27</v>
      </c>
      <c r="E6610" s="6" t="s">
        <v>69</v>
      </c>
      <c r="F6610" s="6" t="s">
        <v>57</v>
      </c>
      <c r="G6610" s="6" t="s">
        <v>44</v>
      </c>
      <c r="H6610" s="6" t="n">
        <v>4</v>
      </c>
      <c r="I6610" s="7" t="n">
        <v>50</v>
      </c>
      <c r="J6610" s="6" t="n">
        <v>3</v>
      </c>
      <c r="K6610" s="7" t="n">
        <v>150</v>
      </c>
      <c r="L6610" s="7" t="n">
        <v>7.5</v>
      </c>
      <c r="M6610" s="8" t="n">
        <v>0.050000001</v>
      </c>
      <c r="N6610" s="7" t="n">
        <v>44.18000031</v>
      </c>
      <c r="O6610" s="9" t="n">
        <v>0</v>
      </c>
    </row>
    <row r="6611" customFormat="false" ht="15" hidden="false" customHeight="true" outlineLevel="0" collapsed="false">
      <c r="A6611" s="6" t="n">
        <v>40807</v>
      </c>
      <c r="B6611" s="6" t="s">
        <v>19</v>
      </c>
      <c r="C6611" s="6" t="s">
        <v>20</v>
      </c>
      <c r="D6611" s="6" t="s">
        <v>31</v>
      </c>
      <c r="E6611" s="6" t="s">
        <v>32</v>
      </c>
      <c r="F6611" s="6" t="s">
        <v>73</v>
      </c>
      <c r="G6611" s="6" t="s">
        <v>44</v>
      </c>
      <c r="H6611" s="6" t="n">
        <v>4</v>
      </c>
      <c r="I6611" s="7" t="n">
        <v>39.99000168</v>
      </c>
      <c r="J6611" s="6" t="n">
        <v>5</v>
      </c>
      <c r="K6611" s="7" t="n">
        <v>199.9499969</v>
      </c>
      <c r="L6611" s="7" t="n">
        <v>11</v>
      </c>
      <c r="M6611" s="8" t="n">
        <v>0.059999999</v>
      </c>
      <c r="N6611" s="7" t="n">
        <v>-292.8800049</v>
      </c>
      <c r="O6611" s="9" t="n">
        <v>0</v>
      </c>
    </row>
    <row r="6612" customFormat="false" ht="15" hidden="false" customHeight="true" outlineLevel="0" collapsed="false">
      <c r="A6612" s="6" t="n">
        <v>20928</v>
      </c>
      <c r="B6612" s="6" t="s">
        <v>19</v>
      </c>
      <c r="C6612" s="6" t="s">
        <v>20</v>
      </c>
      <c r="D6612" s="6" t="s">
        <v>27</v>
      </c>
      <c r="E6612" s="6" t="s">
        <v>28</v>
      </c>
      <c r="F6612" s="6" t="s">
        <v>57</v>
      </c>
      <c r="G6612" s="6" t="s">
        <v>34</v>
      </c>
      <c r="H6612" s="6" t="n">
        <v>4</v>
      </c>
      <c r="I6612" s="7" t="n">
        <v>50</v>
      </c>
      <c r="J6612" s="6" t="n">
        <v>4</v>
      </c>
      <c r="K6612" s="7" t="n">
        <v>200</v>
      </c>
      <c r="L6612" s="7" t="n">
        <v>30</v>
      </c>
      <c r="M6612" s="8" t="n">
        <v>0.150000006</v>
      </c>
      <c r="N6612" s="7" t="n">
        <v>-442</v>
      </c>
      <c r="O6612" s="9" t="n">
        <v>0</v>
      </c>
    </row>
    <row r="6613" customFormat="false" ht="15" hidden="false" customHeight="true" outlineLevel="0" collapsed="false">
      <c r="A6613" s="6" t="n">
        <v>4859</v>
      </c>
      <c r="B6613" s="6" t="s">
        <v>19</v>
      </c>
      <c r="C6613" s="6" t="s">
        <v>49</v>
      </c>
      <c r="D6613" s="6" t="s">
        <v>50</v>
      </c>
      <c r="E6613" s="6" t="s">
        <v>51</v>
      </c>
      <c r="F6613" s="6" t="s">
        <v>23</v>
      </c>
      <c r="G6613" s="6" t="s">
        <v>24</v>
      </c>
      <c r="H6613" s="6" t="n">
        <v>4</v>
      </c>
      <c r="I6613" s="7" t="n">
        <v>129.9900055</v>
      </c>
      <c r="J6613" s="6" t="n">
        <v>1</v>
      </c>
      <c r="K6613" s="7" t="n">
        <v>129.9900055</v>
      </c>
      <c r="L6613" s="7" t="n">
        <v>20.79999924</v>
      </c>
      <c r="M6613" s="8" t="n">
        <v>0.159999996</v>
      </c>
      <c r="N6613" s="7" t="n">
        <v>-169.25</v>
      </c>
      <c r="O6613" s="12" t="n">
        <v>1</v>
      </c>
    </row>
    <row r="6614" customFormat="false" ht="15" hidden="false" customHeight="true" outlineLevel="0" collapsed="false">
      <c r="A6614" s="6" t="n">
        <v>33071</v>
      </c>
      <c r="B6614" s="6" t="s">
        <v>46</v>
      </c>
      <c r="C6614" s="6" t="s">
        <v>20</v>
      </c>
      <c r="D6614" s="6" t="s">
        <v>31</v>
      </c>
      <c r="E6614" s="6" t="s">
        <v>32</v>
      </c>
      <c r="F6614" s="6" t="s">
        <v>71</v>
      </c>
      <c r="G6614" s="6" t="s">
        <v>47</v>
      </c>
      <c r="H6614" s="6" t="n">
        <v>2</v>
      </c>
      <c r="I6614" s="7" t="n">
        <v>199.9900055</v>
      </c>
      <c r="J6614" s="6" t="n">
        <v>1</v>
      </c>
      <c r="K6614" s="7" t="n">
        <v>199.9900055</v>
      </c>
      <c r="L6614" s="7" t="n">
        <v>34</v>
      </c>
      <c r="M6614" s="8" t="n">
        <v>0.170000002</v>
      </c>
      <c r="N6614" s="7" t="n">
        <v>58.09999847</v>
      </c>
      <c r="O6614" s="9" t="n">
        <v>0</v>
      </c>
    </row>
    <row r="6615" customFormat="false" ht="15" hidden="false" customHeight="true" outlineLevel="0" collapsed="false">
      <c r="A6615" s="6" t="n">
        <v>46415</v>
      </c>
      <c r="B6615" s="6" t="s">
        <v>46</v>
      </c>
      <c r="C6615" s="6" t="s">
        <v>49</v>
      </c>
      <c r="D6615" s="6" t="s">
        <v>38</v>
      </c>
      <c r="E6615" s="6" t="s">
        <v>98</v>
      </c>
      <c r="F6615" s="6" t="s">
        <v>58</v>
      </c>
      <c r="G6615" s="6" t="s">
        <v>47</v>
      </c>
      <c r="H6615" s="6" t="n">
        <v>2</v>
      </c>
      <c r="I6615" s="7" t="n">
        <v>49.97999954</v>
      </c>
      <c r="J6615" s="6" t="n">
        <v>4</v>
      </c>
      <c r="K6615" s="7" t="n">
        <v>199.9199982</v>
      </c>
      <c r="L6615" s="7" t="n">
        <v>13.98999977</v>
      </c>
      <c r="M6615" s="8" t="n">
        <v>0.07</v>
      </c>
      <c r="N6615" s="7" t="n">
        <v>46.47999954</v>
      </c>
      <c r="O6615" s="12" t="n">
        <v>1</v>
      </c>
    </row>
    <row r="6616" customFormat="false" ht="15" hidden="false" customHeight="true" outlineLevel="0" collapsed="false">
      <c r="A6616" s="6" t="n">
        <v>39379</v>
      </c>
      <c r="B6616" s="6" t="s">
        <v>19</v>
      </c>
      <c r="C6616" s="6" t="s">
        <v>37</v>
      </c>
      <c r="D6616" s="6" t="s">
        <v>31</v>
      </c>
      <c r="E6616" s="6" t="s">
        <v>56</v>
      </c>
      <c r="F6616" s="6" t="s">
        <v>29</v>
      </c>
      <c r="G6616" s="6" t="s">
        <v>34</v>
      </c>
      <c r="H6616" s="6" t="n">
        <v>4</v>
      </c>
      <c r="I6616" s="7" t="n">
        <v>99.98999786</v>
      </c>
      <c r="J6616" s="6" t="n">
        <v>1</v>
      </c>
      <c r="K6616" s="7" t="n">
        <v>99.98999786</v>
      </c>
      <c r="L6616" s="7" t="n">
        <v>15</v>
      </c>
      <c r="M6616" s="8" t="n">
        <v>0.150000006</v>
      </c>
      <c r="N6616" s="7" t="n">
        <v>39.95000076</v>
      </c>
      <c r="O6616" s="12" t="n">
        <v>1</v>
      </c>
    </row>
    <row r="6617" customFormat="false" ht="15" hidden="false" customHeight="true" outlineLevel="0" collapsed="false">
      <c r="A6617" s="6" t="n">
        <v>50198</v>
      </c>
      <c r="B6617" s="6" t="s">
        <v>26</v>
      </c>
      <c r="C6617" s="6" t="s">
        <v>20</v>
      </c>
      <c r="D6617" s="6" t="s">
        <v>27</v>
      </c>
      <c r="E6617" s="6" t="s">
        <v>69</v>
      </c>
      <c r="F6617" s="6" t="s">
        <v>73</v>
      </c>
      <c r="G6617" s="6" t="s">
        <v>44</v>
      </c>
      <c r="H6617" s="6" t="n">
        <v>1</v>
      </c>
      <c r="I6617" s="7" t="n">
        <v>39.99000168</v>
      </c>
      <c r="J6617" s="6" t="n">
        <v>5</v>
      </c>
      <c r="K6617" s="7" t="n">
        <v>199.9499969</v>
      </c>
      <c r="L6617" s="7" t="n">
        <v>39.99000168</v>
      </c>
      <c r="M6617" s="8" t="n">
        <v>0.200000003</v>
      </c>
      <c r="N6617" s="7" t="n">
        <v>76.77999878</v>
      </c>
      <c r="O6617" s="12" t="n">
        <v>1</v>
      </c>
    </row>
    <row r="6618" customFormat="false" ht="15" hidden="false" customHeight="true" outlineLevel="0" collapsed="false">
      <c r="A6618" s="6" t="n">
        <v>3669</v>
      </c>
      <c r="B6618" s="6" t="s">
        <v>26</v>
      </c>
      <c r="C6618" s="6" t="s">
        <v>37</v>
      </c>
      <c r="D6618" s="6" t="s">
        <v>50</v>
      </c>
      <c r="E6618" s="6" t="s">
        <v>63</v>
      </c>
      <c r="F6618" s="6" t="s">
        <v>33</v>
      </c>
      <c r="G6618" s="6" t="s">
        <v>34</v>
      </c>
      <c r="H6618" s="6" t="n">
        <v>1</v>
      </c>
      <c r="I6618" s="7" t="n">
        <v>59.99000168</v>
      </c>
      <c r="J6618" s="6" t="n">
        <v>1</v>
      </c>
      <c r="K6618" s="7" t="n">
        <v>59.99000168</v>
      </c>
      <c r="L6618" s="7" t="n">
        <v>1.799999952</v>
      </c>
      <c r="M6618" s="8" t="n">
        <v>0.029999999</v>
      </c>
      <c r="N6618" s="7" t="n">
        <v>17.45999908</v>
      </c>
      <c r="O6618" s="12" t="n">
        <v>1</v>
      </c>
    </row>
    <row r="6619" customFormat="false" ht="15" hidden="false" customHeight="true" outlineLevel="0" collapsed="false">
      <c r="A6619" s="6" t="n">
        <v>40660</v>
      </c>
      <c r="B6619" s="6" t="s">
        <v>36</v>
      </c>
      <c r="C6619" s="6" t="s">
        <v>20</v>
      </c>
      <c r="D6619" s="6" t="s">
        <v>31</v>
      </c>
      <c r="E6619" s="6" t="s">
        <v>56</v>
      </c>
      <c r="F6619" s="6" t="s">
        <v>71</v>
      </c>
      <c r="G6619" s="6" t="s">
        <v>44</v>
      </c>
      <c r="H6619" s="6" t="n">
        <v>0</v>
      </c>
      <c r="I6619" s="7" t="n">
        <v>199.9900055</v>
      </c>
      <c r="J6619" s="6" t="n">
        <v>1</v>
      </c>
      <c r="K6619" s="7" t="n">
        <v>199.9900055</v>
      </c>
      <c r="L6619" s="7" t="n">
        <v>11</v>
      </c>
      <c r="M6619" s="8" t="n">
        <v>0.059999999</v>
      </c>
      <c r="N6619" s="7" t="n">
        <v>23.62000084</v>
      </c>
      <c r="O6619" s="12" t="n">
        <v>1</v>
      </c>
    </row>
    <row r="6620" customFormat="false" ht="15" hidden="false" customHeight="true" outlineLevel="0" collapsed="false">
      <c r="A6620" s="6" t="n">
        <v>2160</v>
      </c>
      <c r="B6620" s="6" t="s">
        <v>46</v>
      </c>
      <c r="C6620" s="6" t="s">
        <v>37</v>
      </c>
      <c r="D6620" s="6" t="s">
        <v>50</v>
      </c>
      <c r="E6620" s="6" t="s">
        <v>72</v>
      </c>
      <c r="F6620" s="6" t="s">
        <v>23</v>
      </c>
      <c r="G6620" s="6" t="s">
        <v>24</v>
      </c>
      <c r="H6620" s="6" t="n">
        <v>2</v>
      </c>
      <c r="I6620" s="7" t="n">
        <v>129.9900055</v>
      </c>
      <c r="J6620" s="6" t="n">
        <v>1</v>
      </c>
      <c r="K6620" s="7" t="n">
        <v>129.9900055</v>
      </c>
      <c r="L6620" s="7" t="n">
        <v>23.39999962</v>
      </c>
      <c r="M6620" s="8" t="n">
        <v>0.180000007</v>
      </c>
      <c r="N6620" s="7" t="n">
        <v>37.31000137</v>
      </c>
      <c r="O6620" s="12" t="n">
        <v>1</v>
      </c>
    </row>
    <row r="6621" customFormat="false" ht="15" hidden="false" customHeight="true" outlineLevel="0" collapsed="false">
      <c r="A6621" s="6" t="n">
        <v>4962</v>
      </c>
      <c r="B6621" s="6" t="s">
        <v>19</v>
      </c>
      <c r="C6621" s="6" t="s">
        <v>37</v>
      </c>
      <c r="D6621" s="6" t="s">
        <v>50</v>
      </c>
      <c r="E6621" s="6" t="s">
        <v>51</v>
      </c>
      <c r="F6621" s="6" t="s">
        <v>40</v>
      </c>
      <c r="G6621" s="6" t="s">
        <v>44</v>
      </c>
      <c r="H6621" s="6" t="n">
        <v>4</v>
      </c>
      <c r="I6621" s="7" t="n">
        <v>399.980011</v>
      </c>
      <c r="J6621" s="6" t="n">
        <v>1</v>
      </c>
      <c r="K6621" s="7" t="n">
        <v>399.980011</v>
      </c>
      <c r="L6621" s="7" t="n">
        <v>0</v>
      </c>
      <c r="M6621" s="8" t="n">
        <v>0</v>
      </c>
      <c r="N6621" s="7" t="n">
        <v>103.9899979</v>
      </c>
      <c r="O6621" s="9" t="n">
        <v>0</v>
      </c>
    </row>
    <row r="6622" customFormat="false" ht="15" hidden="false" customHeight="true" outlineLevel="0" collapsed="false">
      <c r="A6622" s="6" t="n">
        <v>27592</v>
      </c>
      <c r="B6622" s="6" t="s">
        <v>19</v>
      </c>
      <c r="C6622" s="6" t="s">
        <v>37</v>
      </c>
      <c r="D6622" s="6" t="s">
        <v>27</v>
      </c>
      <c r="E6622" s="6" t="s">
        <v>42</v>
      </c>
      <c r="F6622" s="6" t="s">
        <v>57</v>
      </c>
      <c r="G6622" s="6" t="s">
        <v>24</v>
      </c>
      <c r="H6622" s="6" t="n">
        <v>4</v>
      </c>
      <c r="I6622" s="7" t="n">
        <v>50</v>
      </c>
      <c r="J6622" s="6" t="n">
        <v>4</v>
      </c>
      <c r="K6622" s="7" t="n">
        <v>200</v>
      </c>
      <c r="L6622" s="7" t="n">
        <v>8</v>
      </c>
      <c r="M6622" s="8" t="n">
        <v>0.039999999</v>
      </c>
      <c r="N6622" s="7" t="n">
        <v>55.68000031</v>
      </c>
      <c r="O6622" s="9" t="n">
        <v>0</v>
      </c>
    </row>
    <row r="6623" customFormat="false" ht="15" hidden="false" customHeight="true" outlineLevel="0" collapsed="false">
      <c r="A6623" s="6" t="n">
        <v>56483</v>
      </c>
      <c r="B6623" s="6" t="s">
        <v>19</v>
      </c>
      <c r="C6623" s="6" t="s">
        <v>20</v>
      </c>
      <c r="D6623" s="6" t="s">
        <v>50</v>
      </c>
      <c r="E6623" s="6" t="s">
        <v>72</v>
      </c>
      <c r="F6623" s="6" t="s">
        <v>57</v>
      </c>
      <c r="G6623" s="6" t="s">
        <v>47</v>
      </c>
      <c r="H6623" s="6" t="n">
        <v>4</v>
      </c>
      <c r="I6623" s="7" t="n">
        <v>50</v>
      </c>
      <c r="J6623" s="6" t="n">
        <v>4</v>
      </c>
      <c r="K6623" s="7" t="n">
        <v>200</v>
      </c>
      <c r="L6623" s="7" t="n">
        <v>34</v>
      </c>
      <c r="M6623" s="8" t="n">
        <v>0.170000002</v>
      </c>
      <c r="N6623" s="7" t="n">
        <v>58.09999847</v>
      </c>
      <c r="O6623" s="9" t="n">
        <v>0</v>
      </c>
    </row>
    <row r="6624" customFormat="false" ht="15" hidden="false" customHeight="true" outlineLevel="0" collapsed="false">
      <c r="A6624" s="6" t="n">
        <v>26091</v>
      </c>
      <c r="B6624" s="6" t="s">
        <v>19</v>
      </c>
      <c r="C6624" s="6" t="s">
        <v>49</v>
      </c>
      <c r="D6624" s="6" t="s">
        <v>27</v>
      </c>
      <c r="E6624" s="6" t="s">
        <v>54</v>
      </c>
      <c r="F6624" s="6" t="s">
        <v>57</v>
      </c>
      <c r="G6624" s="6" t="s">
        <v>34</v>
      </c>
      <c r="H6624" s="6" t="n">
        <v>4</v>
      </c>
      <c r="I6624" s="7" t="n">
        <v>50</v>
      </c>
      <c r="J6624" s="6" t="n">
        <v>2</v>
      </c>
      <c r="K6624" s="7" t="n">
        <v>100</v>
      </c>
      <c r="L6624" s="7" t="n">
        <v>20</v>
      </c>
      <c r="M6624" s="8" t="n">
        <v>0.200000003</v>
      </c>
      <c r="N6624" s="7" t="n">
        <v>36</v>
      </c>
      <c r="O6624" s="9" t="n">
        <v>0</v>
      </c>
    </row>
    <row r="6625" customFormat="false" ht="15" hidden="false" customHeight="true" outlineLevel="0" collapsed="false">
      <c r="A6625" s="6" t="n">
        <v>50729</v>
      </c>
      <c r="B6625" s="6" t="s">
        <v>26</v>
      </c>
      <c r="C6625" s="6" t="s">
        <v>49</v>
      </c>
      <c r="D6625" s="6" t="s">
        <v>27</v>
      </c>
      <c r="E6625" s="6" t="s">
        <v>79</v>
      </c>
      <c r="F6625" s="6" t="s">
        <v>75</v>
      </c>
      <c r="G6625" s="6" t="s">
        <v>24</v>
      </c>
      <c r="H6625" s="6" t="n">
        <v>1</v>
      </c>
      <c r="I6625" s="7" t="n">
        <v>299.980011</v>
      </c>
      <c r="J6625" s="6" t="n">
        <v>1</v>
      </c>
      <c r="K6625" s="7" t="n">
        <v>299.980011</v>
      </c>
      <c r="L6625" s="7" t="n">
        <v>15</v>
      </c>
      <c r="M6625" s="8" t="n">
        <v>0.050000001</v>
      </c>
      <c r="N6625" s="7" t="n">
        <v>103.4499969</v>
      </c>
      <c r="O6625" s="12" t="n">
        <v>1</v>
      </c>
    </row>
    <row r="6626" customFormat="false" ht="15" hidden="false" customHeight="true" outlineLevel="0" collapsed="false">
      <c r="A6626" s="6" t="n">
        <v>30757</v>
      </c>
      <c r="B6626" s="6" t="s">
        <v>46</v>
      </c>
      <c r="C6626" s="6" t="s">
        <v>37</v>
      </c>
      <c r="D6626" s="6" t="s">
        <v>27</v>
      </c>
      <c r="E6626" s="6" t="s">
        <v>42</v>
      </c>
      <c r="F6626" s="6" t="s">
        <v>23</v>
      </c>
      <c r="G6626" s="6" t="s">
        <v>34</v>
      </c>
      <c r="H6626" s="6" t="n">
        <v>2</v>
      </c>
      <c r="I6626" s="7" t="n">
        <v>129.9900055</v>
      </c>
      <c r="J6626" s="6" t="n">
        <v>1</v>
      </c>
      <c r="K6626" s="7" t="n">
        <v>129.9900055</v>
      </c>
      <c r="L6626" s="7" t="n">
        <v>22.10000038</v>
      </c>
      <c r="M6626" s="8" t="n">
        <v>0.170000002</v>
      </c>
      <c r="N6626" s="7" t="n">
        <v>36.47000122</v>
      </c>
      <c r="O6626" s="12" t="n">
        <v>1</v>
      </c>
    </row>
    <row r="6627" customFormat="false" ht="15" hidden="false" customHeight="true" outlineLevel="0" collapsed="false">
      <c r="A6627" s="6" t="n">
        <v>56618</v>
      </c>
      <c r="B6627" s="6" t="s">
        <v>19</v>
      </c>
      <c r="C6627" s="6" t="s">
        <v>37</v>
      </c>
      <c r="D6627" s="6" t="s">
        <v>50</v>
      </c>
      <c r="E6627" s="6" t="s">
        <v>51</v>
      </c>
      <c r="F6627" s="6" t="s">
        <v>33</v>
      </c>
      <c r="G6627" s="6" t="s">
        <v>44</v>
      </c>
      <c r="H6627" s="6" t="n">
        <v>4</v>
      </c>
      <c r="I6627" s="7" t="n">
        <v>59.99000168</v>
      </c>
      <c r="J6627" s="6" t="n">
        <v>2</v>
      </c>
      <c r="K6627" s="7" t="n">
        <v>119.9800034</v>
      </c>
      <c r="L6627" s="7" t="n">
        <v>20.39999962</v>
      </c>
      <c r="M6627" s="8" t="n">
        <v>0.170000002</v>
      </c>
      <c r="N6627" s="7" t="n">
        <v>36.84999847</v>
      </c>
      <c r="O6627" s="9" t="n">
        <v>0</v>
      </c>
    </row>
    <row r="6628" customFormat="false" ht="15" hidden="false" customHeight="true" outlineLevel="0" collapsed="false">
      <c r="A6628" s="6" t="n">
        <v>3177</v>
      </c>
      <c r="B6628" s="6" t="s">
        <v>19</v>
      </c>
      <c r="C6628" s="6" t="s">
        <v>37</v>
      </c>
      <c r="D6628" s="6" t="s">
        <v>50</v>
      </c>
      <c r="E6628" s="6" t="s">
        <v>63</v>
      </c>
      <c r="F6628" s="6" t="s">
        <v>33</v>
      </c>
      <c r="G6628" s="6" t="s">
        <v>24</v>
      </c>
      <c r="H6628" s="6" t="n">
        <v>4</v>
      </c>
      <c r="I6628" s="7" t="n">
        <v>59.99000168</v>
      </c>
      <c r="J6628" s="6" t="n">
        <v>5</v>
      </c>
      <c r="K6628" s="7" t="n">
        <v>299.9500122</v>
      </c>
      <c r="L6628" s="7" t="n">
        <v>3</v>
      </c>
      <c r="M6628" s="8" t="n">
        <v>0.01</v>
      </c>
      <c r="N6628" s="7" t="n">
        <v>103.9300003</v>
      </c>
      <c r="O6628" s="9" t="n">
        <v>0</v>
      </c>
    </row>
    <row r="6629" customFormat="false" ht="15" hidden="false" customHeight="true" outlineLevel="0" collapsed="false">
      <c r="A6629" s="6" t="n">
        <v>40897</v>
      </c>
      <c r="B6629" s="6" t="s">
        <v>46</v>
      </c>
      <c r="C6629" s="6" t="s">
        <v>20</v>
      </c>
      <c r="D6629" s="6" t="s">
        <v>31</v>
      </c>
      <c r="E6629" s="6" t="s">
        <v>62</v>
      </c>
      <c r="F6629" s="6" t="s">
        <v>58</v>
      </c>
      <c r="G6629" s="6" t="s">
        <v>34</v>
      </c>
      <c r="H6629" s="6" t="n">
        <v>2</v>
      </c>
      <c r="I6629" s="7" t="n">
        <v>49.97999954</v>
      </c>
      <c r="J6629" s="6" t="n">
        <v>5</v>
      </c>
      <c r="K6629" s="7" t="n">
        <v>249.8999939</v>
      </c>
      <c r="L6629" s="7" t="n">
        <v>32.49000168</v>
      </c>
      <c r="M6629" s="8" t="n">
        <v>0.129999995</v>
      </c>
      <c r="N6629" s="7" t="n">
        <v>-65.22000122</v>
      </c>
      <c r="O6629" s="12" t="n">
        <v>1</v>
      </c>
    </row>
    <row r="6630" customFormat="false" ht="15" hidden="false" customHeight="true" outlineLevel="0" collapsed="false">
      <c r="A6630" s="6" t="n">
        <v>42433</v>
      </c>
      <c r="B6630" s="6" t="s">
        <v>36</v>
      </c>
      <c r="C6630" s="6" t="s">
        <v>20</v>
      </c>
      <c r="D6630" s="6" t="s">
        <v>38</v>
      </c>
      <c r="E6630" s="6" t="s">
        <v>92</v>
      </c>
      <c r="F6630" s="6" t="s">
        <v>75</v>
      </c>
      <c r="G6630" s="6" t="s">
        <v>34</v>
      </c>
      <c r="H6630" s="6" t="n">
        <v>0</v>
      </c>
      <c r="I6630" s="7" t="n">
        <v>299.980011</v>
      </c>
      <c r="J6630" s="6" t="n">
        <v>1</v>
      </c>
      <c r="K6630" s="7" t="n">
        <v>299.980011</v>
      </c>
      <c r="L6630" s="7" t="n">
        <v>36</v>
      </c>
      <c r="M6630" s="8" t="n">
        <v>0.119999997</v>
      </c>
      <c r="N6630" s="7" t="n">
        <v>5.28000021</v>
      </c>
      <c r="O6630" s="9" t="n">
        <v>0</v>
      </c>
    </row>
    <row r="6631" customFormat="false" ht="15" hidden="false" customHeight="true" outlineLevel="0" collapsed="false">
      <c r="A6631" s="6" t="n">
        <v>27016</v>
      </c>
      <c r="B6631" s="6" t="s">
        <v>46</v>
      </c>
      <c r="C6631" s="6" t="s">
        <v>37</v>
      </c>
      <c r="D6631" s="6" t="s">
        <v>27</v>
      </c>
      <c r="E6631" s="6" t="s">
        <v>28</v>
      </c>
      <c r="F6631" s="6" t="s">
        <v>40</v>
      </c>
      <c r="G6631" s="6" t="s">
        <v>24</v>
      </c>
      <c r="H6631" s="6" t="n">
        <v>2</v>
      </c>
      <c r="I6631" s="7" t="n">
        <v>399.980011</v>
      </c>
      <c r="J6631" s="6" t="n">
        <v>1</v>
      </c>
      <c r="K6631" s="7" t="n">
        <v>399.980011</v>
      </c>
      <c r="L6631" s="7" t="n">
        <v>36</v>
      </c>
      <c r="M6631" s="8" t="n">
        <v>0.090000004</v>
      </c>
      <c r="N6631" s="7" t="n">
        <v>174.7100067</v>
      </c>
      <c r="O6631" s="9" t="n">
        <v>0</v>
      </c>
    </row>
    <row r="6632" customFormat="false" ht="15" hidden="false" customHeight="true" outlineLevel="0" collapsed="false">
      <c r="A6632" s="6" t="n">
        <v>46668</v>
      </c>
      <c r="B6632" s="6" t="s">
        <v>19</v>
      </c>
      <c r="C6632" s="6" t="s">
        <v>37</v>
      </c>
      <c r="D6632" s="6" t="s">
        <v>38</v>
      </c>
      <c r="E6632" s="6" t="s">
        <v>39</v>
      </c>
      <c r="F6632" s="6" t="s">
        <v>75</v>
      </c>
      <c r="G6632" s="6" t="s">
        <v>47</v>
      </c>
      <c r="H6632" s="6" t="n">
        <v>4</v>
      </c>
      <c r="I6632" s="7" t="n">
        <v>299.980011</v>
      </c>
      <c r="J6632" s="6" t="n">
        <v>1</v>
      </c>
      <c r="K6632" s="7" t="n">
        <v>299.980011</v>
      </c>
      <c r="L6632" s="7" t="n">
        <v>30</v>
      </c>
      <c r="M6632" s="8" t="n">
        <v>0.100000001</v>
      </c>
      <c r="N6632" s="7" t="n">
        <v>23.76000023</v>
      </c>
      <c r="O6632" s="9" t="n">
        <v>0</v>
      </c>
    </row>
    <row r="6633" customFormat="false" ht="15" hidden="false" customHeight="true" outlineLevel="0" collapsed="false">
      <c r="A6633" s="6" t="n">
        <v>7519</v>
      </c>
      <c r="B6633" s="6" t="s">
        <v>26</v>
      </c>
      <c r="C6633" s="6" t="s">
        <v>20</v>
      </c>
      <c r="D6633" s="6" t="s">
        <v>50</v>
      </c>
      <c r="E6633" s="6" t="s">
        <v>63</v>
      </c>
      <c r="F6633" s="6" t="s">
        <v>71</v>
      </c>
      <c r="G6633" s="6" t="s">
        <v>34</v>
      </c>
      <c r="H6633" s="6" t="n">
        <v>1</v>
      </c>
      <c r="I6633" s="7" t="n">
        <v>199.9900055</v>
      </c>
      <c r="J6633" s="6" t="n">
        <v>1</v>
      </c>
      <c r="K6633" s="7" t="n">
        <v>199.9900055</v>
      </c>
      <c r="L6633" s="7" t="n">
        <v>2</v>
      </c>
      <c r="M6633" s="8" t="n">
        <v>0.01</v>
      </c>
      <c r="N6633" s="7" t="n">
        <v>69.30000305</v>
      </c>
      <c r="O6633" s="12" t="n">
        <v>1</v>
      </c>
    </row>
    <row r="6634" customFormat="false" ht="15" hidden="false" customHeight="true" outlineLevel="0" collapsed="false">
      <c r="A6634" s="6" t="n">
        <v>54299</v>
      </c>
      <c r="B6634" s="6" t="s">
        <v>46</v>
      </c>
      <c r="C6634" s="6" t="s">
        <v>49</v>
      </c>
      <c r="D6634" s="6" t="s">
        <v>50</v>
      </c>
      <c r="E6634" s="6" t="s">
        <v>63</v>
      </c>
      <c r="F6634" s="6" t="s">
        <v>71</v>
      </c>
      <c r="G6634" s="6" t="s">
        <v>34</v>
      </c>
      <c r="H6634" s="6" t="n">
        <v>2</v>
      </c>
      <c r="I6634" s="7" t="n">
        <v>199.9900055</v>
      </c>
      <c r="J6634" s="6" t="n">
        <v>1</v>
      </c>
      <c r="K6634" s="7" t="n">
        <v>199.9900055</v>
      </c>
      <c r="L6634" s="7" t="n">
        <v>6</v>
      </c>
      <c r="M6634" s="8" t="n">
        <v>0.029999999</v>
      </c>
      <c r="N6634" s="7" t="n">
        <v>54.3199997</v>
      </c>
      <c r="O6634" s="12" t="n">
        <v>1</v>
      </c>
    </row>
    <row r="6635" customFormat="false" ht="15" hidden="false" customHeight="true" outlineLevel="0" collapsed="false">
      <c r="A6635" s="6" t="n">
        <v>64938</v>
      </c>
      <c r="B6635" s="6" t="s">
        <v>19</v>
      </c>
      <c r="C6635" s="6" t="s">
        <v>20</v>
      </c>
      <c r="D6635" s="6" t="s">
        <v>21</v>
      </c>
      <c r="E6635" s="6" t="s">
        <v>65</v>
      </c>
      <c r="F6635" s="6" t="s">
        <v>58</v>
      </c>
      <c r="G6635" s="6" t="s">
        <v>34</v>
      </c>
      <c r="H6635" s="6" t="n">
        <v>4</v>
      </c>
      <c r="I6635" s="7" t="n">
        <v>49.97999954</v>
      </c>
      <c r="J6635" s="6" t="n">
        <v>1</v>
      </c>
      <c r="K6635" s="7" t="n">
        <v>49.97999954</v>
      </c>
      <c r="L6635" s="7" t="n">
        <v>7.5</v>
      </c>
      <c r="M6635" s="8" t="n">
        <v>0.150000006</v>
      </c>
      <c r="N6635" s="7" t="n">
        <v>14.35999966</v>
      </c>
      <c r="O6635" s="9" t="n">
        <v>0</v>
      </c>
    </row>
    <row r="6636" customFormat="false" ht="15" hidden="false" customHeight="true" outlineLevel="0" collapsed="false">
      <c r="A6636" s="6" t="n">
        <v>62048</v>
      </c>
      <c r="B6636" s="6" t="s">
        <v>19</v>
      </c>
      <c r="C6636" s="6" t="s">
        <v>20</v>
      </c>
      <c r="D6636" s="6" t="s">
        <v>21</v>
      </c>
      <c r="E6636" s="6" t="s">
        <v>65</v>
      </c>
      <c r="F6636" s="6" t="s">
        <v>106</v>
      </c>
      <c r="G6636" s="6" t="s">
        <v>34</v>
      </c>
      <c r="H6636" s="6" t="n">
        <v>4</v>
      </c>
      <c r="I6636" s="7" t="n">
        <v>89.98999786</v>
      </c>
      <c r="J6636" s="6" t="n">
        <v>3</v>
      </c>
      <c r="K6636" s="7" t="n">
        <v>269.9700012</v>
      </c>
      <c r="L6636" s="7" t="n">
        <v>24.29999924</v>
      </c>
      <c r="M6636" s="8" t="n">
        <v>0.090000004</v>
      </c>
      <c r="N6636" s="7" t="n">
        <v>55.27999878</v>
      </c>
      <c r="O6636" s="9" t="n">
        <v>0</v>
      </c>
    </row>
    <row r="6637" customFormat="false" ht="15" hidden="false" customHeight="true" outlineLevel="0" collapsed="false">
      <c r="A6637" s="6" t="n">
        <v>60645</v>
      </c>
      <c r="B6637" s="6" t="s">
        <v>26</v>
      </c>
      <c r="C6637" s="6" t="s">
        <v>20</v>
      </c>
      <c r="D6637" s="6" t="s">
        <v>50</v>
      </c>
      <c r="E6637" s="6" t="s">
        <v>51</v>
      </c>
      <c r="F6637" s="6" t="s">
        <v>58</v>
      </c>
      <c r="G6637" s="6" t="s">
        <v>34</v>
      </c>
      <c r="H6637" s="6" t="n">
        <v>1</v>
      </c>
      <c r="I6637" s="7" t="n">
        <v>49.97999954</v>
      </c>
      <c r="J6637" s="6" t="n">
        <v>1</v>
      </c>
      <c r="K6637" s="7" t="n">
        <v>49.97999954</v>
      </c>
      <c r="L6637" s="7" t="n">
        <v>8.5</v>
      </c>
      <c r="M6637" s="8" t="n">
        <v>0.170000002</v>
      </c>
      <c r="N6637" s="7" t="n">
        <v>10.78999996</v>
      </c>
      <c r="O6637" s="12" t="n">
        <v>1</v>
      </c>
    </row>
    <row r="6638" customFormat="false" ht="15" hidden="false" customHeight="true" outlineLevel="0" collapsed="false">
      <c r="A6638" s="6" t="n">
        <v>49653</v>
      </c>
      <c r="B6638" s="6" t="s">
        <v>46</v>
      </c>
      <c r="C6638" s="6" t="s">
        <v>49</v>
      </c>
      <c r="D6638" s="6" t="s">
        <v>27</v>
      </c>
      <c r="E6638" s="6" t="s">
        <v>97</v>
      </c>
      <c r="F6638" s="6" t="s">
        <v>58</v>
      </c>
      <c r="G6638" s="6" t="s">
        <v>24</v>
      </c>
      <c r="H6638" s="6" t="n">
        <v>2</v>
      </c>
      <c r="I6638" s="7" t="n">
        <v>49.97999954</v>
      </c>
      <c r="J6638" s="6" t="n">
        <v>5</v>
      </c>
      <c r="K6638" s="7" t="n">
        <v>249.8999939</v>
      </c>
      <c r="L6638" s="7" t="n">
        <v>22.48999977</v>
      </c>
      <c r="M6638" s="8" t="n">
        <v>0.090000004</v>
      </c>
      <c r="N6638" s="7" t="n">
        <v>-48.43999863</v>
      </c>
      <c r="O6638" s="12" t="n">
        <v>1</v>
      </c>
    </row>
    <row r="6639" customFormat="false" ht="15" hidden="false" customHeight="true" outlineLevel="0" collapsed="false">
      <c r="A6639" s="6" t="n">
        <v>28975</v>
      </c>
      <c r="B6639" s="6" t="s">
        <v>19</v>
      </c>
      <c r="C6639" s="6" t="s">
        <v>20</v>
      </c>
      <c r="D6639" s="6" t="s">
        <v>27</v>
      </c>
      <c r="E6639" s="6" t="s">
        <v>28</v>
      </c>
      <c r="F6639" s="6" t="s">
        <v>73</v>
      </c>
      <c r="G6639" s="6" t="s">
        <v>34</v>
      </c>
      <c r="H6639" s="6" t="n">
        <v>4</v>
      </c>
      <c r="I6639" s="7" t="n">
        <v>39.99000168</v>
      </c>
      <c r="J6639" s="6" t="n">
        <v>1</v>
      </c>
      <c r="K6639" s="7" t="n">
        <v>39.99000168</v>
      </c>
      <c r="L6639" s="7" t="n">
        <v>2.200000048</v>
      </c>
      <c r="M6639" s="8" t="n">
        <v>0.059999999</v>
      </c>
      <c r="N6639" s="7" t="n">
        <v>7.559999943</v>
      </c>
      <c r="O6639" s="12" t="n">
        <v>1</v>
      </c>
    </row>
    <row r="6640" customFormat="false" ht="15" hidden="false" customHeight="true" outlineLevel="0" collapsed="false">
      <c r="A6640" s="6" t="n">
        <v>1599</v>
      </c>
      <c r="B6640" s="6" t="s">
        <v>19</v>
      </c>
      <c r="C6640" s="6" t="s">
        <v>37</v>
      </c>
      <c r="D6640" s="6" t="s">
        <v>50</v>
      </c>
      <c r="E6640" s="6" t="s">
        <v>51</v>
      </c>
      <c r="F6640" s="6" t="s">
        <v>23</v>
      </c>
      <c r="G6640" s="6" t="s">
        <v>34</v>
      </c>
      <c r="H6640" s="6" t="n">
        <v>4</v>
      </c>
      <c r="I6640" s="7" t="n">
        <v>129.9900055</v>
      </c>
      <c r="J6640" s="6" t="n">
        <v>1</v>
      </c>
      <c r="K6640" s="7" t="n">
        <v>129.9900055</v>
      </c>
      <c r="L6640" s="7" t="n">
        <v>0</v>
      </c>
      <c r="M6640" s="8" t="n">
        <v>0</v>
      </c>
      <c r="N6640" s="7" t="n">
        <v>62.40000153</v>
      </c>
      <c r="O6640" s="12" t="n">
        <v>1</v>
      </c>
    </row>
    <row r="6641" customFormat="false" ht="15" hidden="false" customHeight="true" outlineLevel="0" collapsed="false">
      <c r="A6641" s="6" t="n">
        <v>3555</v>
      </c>
      <c r="B6641" s="6" t="s">
        <v>19</v>
      </c>
      <c r="C6641" s="6" t="s">
        <v>20</v>
      </c>
      <c r="D6641" s="6" t="s">
        <v>50</v>
      </c>
      <c r="E6641" s="6" t="s">
        <v>51</v>
      </c>
      <c r="F6641" s="6" t="s">
        <v>40</v>
      </c>
      <c r="G6641" s="6" t="s">
        <v>44</v>
      </c>
      <c r="H6641" s="6" t="n">
        <v>4</v>
      </c>
      <c r="I6641" s="7" t="n">
        <v>399.980011</v>
      </c>
      <c r="J6641" s="6" t="n">
        <v>1</v>
      </c>
      <c r="K6641" s="7" t="n">
        <v>399.980011</v>
      </c>
      <c r="L6641" s="7" t="n">
        <v>40</v>
      </c>
      <c r="M6641" s="8" t="n">
        <v>0.100000001</v>
      </c>
      <c r="N6641" s="7" t="n">
        <v>93.59999847</v>
      </c>
      <c r="O6641" s="12" t="n">
        <v>1</v>
      </c>
    </row>
    <row r="6642" customFormat="false" ht="15" hidden="false" customHeight="true" outlineLevel="0" collapsed="false">
      <c r="A6642" s="6" t="n">
        <v>20268</v>
      </c>
      <c r="B6642" s="6" t="s">
        <v>19</v>
      </c>
      <c r="C6642" s="6" t="s">
        <v>49</v>
      </c>
      <c r="D6642" s="6" t="s">
        <v>21</v>
      </c>
      <c r="E6642" s="6" t="s">
        <v>64</v>
      </c>
      <c r="F6642" s="6" t="s">
        <v>33</v>
      </c>
      <c r="G6642" s="6" t="s">
        <v>47</v>
      </c>
      <c r="H6642" s="6" t="n">
        <v>4</v>
      </c>
      <c r="I6642" s="7" t="n">
        <v>59.99000168</v>
      </c>
      <c r="J6642" s="6" t="n">
        <v>5</v>
      </c>
      <c r="K6642" s="7" t="n">
        <v>299.9500122</v>
      </c>
      <c r="L6642" s="7" t="n">
        <v>0</v>
      </c>
      <c r="M6642" s="8" t="n">
        <v>0</v>
      </c>
      <c r="N6642" s="7" t="n">
        <v>140.9799957</v>
      </c>
      <c r="O6642" s="9" t="n">
        <v>0</v>
      </c>
    </row>
    <row r="6643" customFormat="false" ht="15" hidden="false" customHeight="true" outlineLevel="0" collapsed="false">
      <c r="A6643" s="6" t="n">
        <v>26479</v>
      </c>
      <c r="B6643" s="6" t="s">
        <v>46</v>
      </c>
      <c r="C6643" s="6" t="s">
        <v>20</v>
      </c>
      <c r="D6643" s="6" t="s">
        <v>27</v>
      </c>
      <c r="E6643" s="6" t="s">
        <v>54</v>
      </c>
      <c r="F6643" s="6" t="s">
        <v>75</v>
      </c>
      <c r="G6643" s="6" t="s">
        <v>47</v>
      </c>
      <c r="H6643" s="6" t="n">
        <v>2</v>
      </c>
      <c r="I6643" s="7" t="n">
        <v>299.980011</v>
      </c>
      <c r="J6643" s="6" t="n">
        <v>1</v>
      </c>
      <c r="K6643" s="7" t="n">
        <v>299.980011</v>
      </c>
      <c r="L6643" s="7" t="n">
        <v>36</v>
      </c>
      <c r="M6643" s="8" t="n">
        <v>0.119999997</v>
      </c>
      <c r="N6643" s="7" t="n">
        <v>-422.3699951</v>
      </c>
      <c r="O6643" s="12" t="n">
        <v>1</v>
      </c>
    </row>
    <row r="6644" customFormat="false" ht="15" hidden="false" customHeight="true" outlineLevel="0" collapsed="false">
      <c r="A6644" s="6" t="n">
        <v>39823</v>
      </c>
      <c r="B6644" s="6" t="s">
        <v>19</v>
      </c>
      <c r="C6644" s="6" t="s">
        <v>20</v>
      </c>
      <c r="D6644" s="6" t="s">
        <v>31</v>
      </c>
      <c r="E6644" s="6" t="s">
        <v>32</v>
      </c>
      <c r="F6644" s="6" t="s">
        <v>71</v>
      </c>
      <c r="G6644" s="6" t="s">
        <v>24</v>
      </c>
      <c r="H6644" s="6" t="n">
        <v>4</v>
      </c>
      <c r="I6644" s="7" t="n">
        <v>199.9900055</v>
      </c>
      <c r="J6644" s="6" t="n">
        <v>1</v>
      </c>
      <c r="K6644" s="7" t="n">
        <v>199.9900055</v>
      </c>
      <c r="L6644" s="7" t="n">
        <v>32</v>
      </c>
      <c r="M6644" s="8" t="n">
        <v>0.159999996</v>
      </c>
      <c r="N6644" s="7" t="n">
        <v>82.3199997</v>
      </c>
      <c r="O6644" s="9" t="n">
        <v>0</v>
      </c>
    </row>
    <row r="6645" customFormat="false" ht="15" hidden="false" customHeight="true" outlineLevel="0" collapsed="false">
      <c r="A6645" s="6" t="n">
        <v>48622</v>
      </c>
      <c r="B6645" s="6" t="s">
        <v>19</v>
      </c>
      <c r="C6645" s="6" t="s">
        <v>49</v>
      </c>
      <c r="D6645" s="6" t="s">
        <v>38</v>
      </c>
      <c r="E6645" s="6" t="s">
        <v>98</v>
      </c>
      <c r="F6645" s="6" t="s">
        <v>68</v>
      </c>
      <c r="G6645" s="6" t="s">
        <v>24</v>
      </c>
      <c r="H6645" s="6" t="n">
        <v>4</v>
      </c>
      <c r="I6645" s="7" t="n">
        <v>24.98999977</v>
      </c>
      <c r="J6645" s="6" t="n">
        <v>4</v>
      </c>
      <c r="K6645" s="7" t="n">
        <v>99.95999908</v>
      </c>
      <c r="L6645" s="7" t="n">
        <v>16.98999977</v>
      </c>
      <c r="M6645" s="8" t="n">
        <v>0.170000002</v>
      </c>
      <c r="N6645" s="7" t="n">
        <v>28.04000092</v>
      </c>
      <c r="O6645" s="9" t="n">
        <v>0</v>
      </c>
    </row>
    <row r="6646" customFormat="false" ht="15" hidden="false" customHeight="true" outlineLevel="0" collapsed="false">
      <c r="A6646" s="6" t="n">
        <v>6163</v>
      </c>
      <c r="B6646" s="6" t="s">
        <v>19</v>
      </c>
      <c r="C6646" s="6" t="s">
        <v>20</v>
      </c>
      <c r="D6646" s="6" t="s">
        <v>50</v>
      </c>
      <c r="E6646" s="6" t="s">
        <v>63</v>
      </c>
      <c r="F6646" s="6" t="s">
        <v>40</v>
      </c>
      <c r="G6646" s="6" t="s">
        <v>24</v>
      </c>
      <c r="H6646" s="6" t="n">
        <v>4</v>
      </c>
      <c r="I6646" s="7" t="n">
        <v>399.980011</v>
      </c>
      <c r="J6646" s="6" t="n">
        <v>1</v>
      </c>
      <c r="K6646" s="7" t="n">
        <v>399.980011</v>
      </c>
      <c r="L6646" s="7" t="n">
        <v>4</v>
      </c>
      <c r="M6646" s="8" t="n">
        <v>0.01</v>
      </c>
      <c r="N6646" s="7" t="n">
        <v>-188.0899963</v>
      </c>
      <c r="O6646" s="9" t="n">
        <v>0</v>
      </c>
    </row>
    <row r="6647" customFormat="false" ht="15" hidden="false" customHeight="true" outlineLevel="0" collapsed="false">
      <c r="A6647" s="6" t="n">
        <v>34024</v>
      </c>
      <c r="B6647" s="6" t="s">
        <v>36</v>
      </c>
      <c r="C6647" s="6" t="s">
        <v>20</v>
      </c>
      <c r="D6647" s="6" t="s">
        <v>31</v>
      </c>
      <c r="E6647" s="6" t="s">
        <v>32</v>
      </c>
      <c r="F6647" s="6" t="s">
        <v>104</v>
      </c>
      <c r="G6647" s="6" t="s">
        <v>34</v>
      </c>
      <c r="H6647" s="6" t="n">
        <v>0</v>
      </c>
      <c r="I6647" s="7" t="n">
        <v>24.98999977</v>
      </c>
      <c r="J6647" s="6" t="n">
        <v>4</v>
      </c>
      <c r="K6647" s="7" t="n">
        <v>99.95999908</v>
      </c>
      <c r="L6647" s="7" t="n">
        <v>10</v>
      </c>
      <c r="M6647" s="8" t="n">
        <v>0.100000001</v>
      </c>
      <c r="N6647" s="7" t="n">
        <v>-20.23999977</v>
      </c>
      <c r="O6647" s="12" t="n">
        <v>1</v>
      </c>
    </row>
    <row r="6648" customFormat="false" ht="15" hidden="false" customHeight="true" outlineLevel="0" collapsed="false">
      <c r="A6648" s="6" t="n">
        <v>2821</v>
      </c>
      <c r="B6648" s="6" t="s">
        <v>46</v>
      </c>
      <c r="C6648" s="6" t="s">
        <v>49</v>
      </c>
      <c r="D6648" s="6" t="s">
        <v>50</v>
      </c>
      <c r="E6648" s="6" t="s">
        <v>51</v>
      </c>
      <c r="F6648" s="6" t="s">
        <v>57</v>
      </c>
      <c r="G6648" s="6" t="s">
        <v>44</v>
      </c>
      <c r="H6648" s="6" t="n">
        <v>2</v>
      </c>
      <c r="I6648" s="7" t="n">
        <v>50</v>
      </c>
      <c r="J6648" s="6" t="n">
        <v>2</v>
      </c>
      <c r="K6648" s="7" t="n">
        <v>100</v>
      </c>
      <c r="L6648" s="7" t="n">
        <v>12</v>
      </c>
      <c r="M6648" s="8" t="n">
        <v>0.119999997</v>
      </c>
      <c r="N6648" s="7" t="n">
        <v>9.93999958</v>
      </c>
      <c r="O6648" s="9" t="n">
        <v>0</v>
      </c>
    </row>
    <row r="6649" customFormat="false" ht="15" hidden="false" customHeight="true" outlineLevel="0" collapsed="false">
      <c r="A6649" s="6" t="n">
        <v>3905</v>
      </c>
      <c r="B6649" s="6" t="s">
        <v>46</v>
      </c>
      <c r="C6649" s="6" t="s">
        <v>20</v>
      </c>
      <c r="D6649" s="6" t="s">
        <v>50</v>
      </c>
      <c r="E6649" s="6" t="s">
        <v>72</v>
      </c>
      <c r="F6649" s="6" t="s">
        <v>73</v>
      </c>
      <c r="G6649" s="6" t="s">
        <v>34</v>
      </c>
      <c r="H6649" s="6" t="n">
        <v>2</v>
      </c>
      <c r="I6649" s="7" t="n">
        <v>39.99000168</v>
      </c>
      <c r="J6649" s="6" t="n">
        <v>5</v>
      </c>
      <c r="K6649" s="7" t="n">
        <v>199.9499969</v>
      </c>
      <c r="L6649" s="7" t="n">
        <v>23.98999977</v>
      </c>
      <c r="M6649" s="8" t="n">
        <v>0.119999997</v>
      </c>
      <c r="N6649" s="7" t="n">
        <v>61.58000183</v>
      </c>
      <c r="O6649" s="12" t="n">
        <v>1</v>
      </c>
    </row>
    <row r="6650" customFormat="false" ht="15" hidden="false" customHeight="true" outlineLevel="0" collapsed="false">
      <c r="A6650" s="6" t="n">
        <v>67163</v>
      </c>
      <c r="B6650" s="6" t="s">
        <v>19</v>
      </c>
      <c r="C6650" s="6" t="s">
        <v>20</v>
      </c>
      <c r="D6650" s="6" t="s">
        <v>21</v>
      </c>
      <c r="E6650" s="6" t="s">
        <v>64</v>
      </c>
      <c r="F6650" s="6" t="s">
        <v>57</v>
      </c>
      <c r="G6650" s="6" t="s">
        <v>34</v>
      </c>
      <c r="H6650" s="6" t="n">
        <v>4</v>
      </c>
      <c r="I6650" s="7" t="n">
        <v>50</v>
      </c>
      <c r="J6650" s="6" t="n">
        <v>1</v>
      </c>
      <c r="K6650" s="7" t="n">
        <v>50</v>
      </c>
      <c r="L6650" s="7" t="n">
        <v>1</v>
      </c>
      <c r="M6650" s="8" t="n">
        <v>0.02</v>
      </c>
      <c r="N6650" s="7" t="n">
        <v>-80.84999847</v>
      </c>
      <c r="O6650" s="9" t="n">
        <v>0</v>
      </c>
    </row>
    <row r="6651" customFormat="false" ht="15" hidden="false" customHeight="true" outlineLevel="0" collapsed="false">
      <c r="A6651" s="6" t="n">
        <v>68664</v>
      </c>
      <c r="B6651" s="6" t="s">
        <v>19</v>
      </c>
      <c r="C6651" s="6" t="s">
        <v>37</v>
      </c>
      <c r="D6651" s="6" t="s">
        <v>21</v>
      </c>
      <c r="E6651" s="6" t="s">
        <v>65</v>
      </c>
      <c r="F6651" s="6" t="s">
        <v>40</v>
      </c>
      <c r="G6651" s="6" t="s">
        <v>44</v>
      </c>
      <c r="H6651" s="6" t="n">
        <v>4</v>
      </c>
      <c r="I6651" s="7" t="n">
        <v>399.980011</v>
      </c>
      <c r="J6651" s="6" t="n">
        <v>1</v>
      </c>
      <c r="K6651" s="7" t="n">
        <v>399.980011</v>
      </c>
      <c r="L6651" s="7" t="n">
        <v>12</v>
      </c>
      <c r="M6651" s="8" t="n">
        <v>0.029999999</v>
      </c>
      <c r="N6651" s="7" t="n">
        <v>-5.039999962</v>
      </c>
      <c r="O6651" s="12" t="n">
        <v>1</v>
      </c>
    </row>
    <row r="6652" customFormat="false" ht="15" hidden="false" customHeight="true" outlineLevel="0" collapsed="false">
      <c r="A6652" s="6" t="n">
        <v>33923</v>
      </c>
      <c r="B6652" s="6" t="s">
        <v>36</v>
      </c>
      <c r="C6652" s="6" t="s">
        <v>20</v>
      </c>
      <c r="D6652" s="6" t="s">
        <v>31</v>
      </c>
      <c r="E6652" s="6" t="s">
        <v>32</v>
      </c>
      <c r="F6652" s="6" t="s">
        <v>23</v>
      </c>
      <c r="G6652" s="6" t="s">
        <v>34</v>
      </c>
      <c r="H6652" s="6" t="n">
        <v>0</v>
      </c>
      <c r="I6652" s="7" t="n">
        <v>129.9900055</v>
      </c>
      <c r="J6652" s="6" t="n">
        <v>1</v>
      </c>
      <c r="K6652" s="7" t="n">
        <v>129.9900055</v>
      </c>
      <c r="L6652" s="7" t="n">
        <v>13</v>
      </c>
      <c r="M6652" s="8" t="n">
        <v>0.100000001</v>
      </c>
      <c r="N6652" s="7" t="n">
        <v>-193.0399933</v>
      </c>
      <c r="O6652" s="9" t="n">
        <v>0</v>
      </c>
    </row>
    <row r="6653" customFormat="false" ht="15" hidden="false" customHeight="true" outlineLevel="0" collapsed="false">
      <c r="A6653" s="6" t="n">
        <v>11573</v>
      </c>
      <c r="B6653" s="6" t="s">
        <v>19</v>
      </c>
      <c r="C6653" s="6" t="s">
        <v>37</v>
      </c>
      <c r="D6653" s="6" t="s">
        <v>21</v>
      </c>
      <c r="E6653" s="6" t="s">
        <v>65</v>
      </c>
      <c r="F6653" s="6" t="s">
        <v>73</v>
      </c>
      <c r="G6653" s="6" t="s">
        <v>34</v>
      </c>
      <c r="H6653" s="6" t="n">
        <v>4</v>
      </c>
      <c r="I6653" s="7" t="n">
        <v>39.99000168</v>
      </c>
      <c r="J6653" s="6" t="n">
        <v>3</v>
      </c>
      <c r="K6653" s="7" t="n">
        <v>119.9700012</v>
      </c>
      <c r="L6653" s="7" t="n">
        <v>29.98999977</v>
      </c>
      <c r="M6653" s="8" t="n">
        <v>0.25</v>
      </c>
      <c r="N6653" s="7" t="n">
        <v>31.48999977</v>
      </c>
      <c r="O6653" s="9" t="n">
        <v>0</v>
      </c>
    </row>
    <row r="6654" customFormat="false" ht="15" hidden="false" customHeight="true" outlineLevel="0" collapsed="false">
      <c r="A6654" s="6" t="n">
        <v>14541</v>
      </c>
      <c r="B6654" s="6" t="s">
        <v>19</v>
      </c>
      <c r="C6654" s="6" t="s">
        <v>20</v>
      </c>
      <c r="D6654" s="6" t="s">
        <v>21</v>
      </c>
      <c r="E6654" s="6" t="s">
        <v>64</v>
      </c>
      <c r="F6654" s="6" t="s">
        <v>58</v>
      </c>
      <c r="G6654" s="6" t="s">
        <v>34</v>
      </c>
      <c r="H6654" s="6" t="n">
        <v>4</v>
      </c>
      <c r="I6654" s="7" t="n">
        <v>49.97999954</v>
      </c>
      <c r="J6654" s="6" t="n">
        <v>4</v>
      </c>
      <c r="K6654" s="7" t="n">
        <v>199.9199982</v>
      </c>
      <c r="L6654" s="7" t="n">
        <v>2</v>
      </c>
      <c r="M6654" s="8" t="n">
        <v>0.01</v>
      </c>
      <c r="N6654" s="7" t="n">
        <v>64.3199997</v>
      </c>
      <c r="O6654" s="9" t="n">
        <v>0</v>
      </c>
    </row>
    <row r="6655" customFormat="false" ht="15" hidden="false" customHeight="true" outlineLevel="0" collapsed="false">
      <c r="A6655" s="6" t="n">
        <v>43995</v>
      </c>
      <c r="B6655" s="6" t="s">
        <v>36</v>
      </c>
      <c r="C6655" s="6" t="s">
        <v>49</v>
      </c>
      <c r="D6655" s="6" t="s">
        <v>38</v>
      </c>
      <c r="E6655" s="6" t="s">
        <v>98</v>
      </c>
      <c r="F6655" s="6" t="s">
        <v>40</v>
      </c>
      <c r="G6655" s="6" t="s">
        <v>34</v>
      </c>
      <c r="H6655" s="6" t="n">
        <v>0</v>
      </c>
      <c r="I6655" s="7" t="n">
        <v>399.980011</v>
      </c>
      <c r="J6655" s="6" t="n">
        <v>1</v>
      </c>
      <c r="K6655" s="7" t="n">
        <v>399.980011</v>
      </c>
      <c r="L6655" s="7" t="n">
        <v>36</v>
      </c>
      <c r="M6655" s="8" t="n">
        <v>0.090000004</v>
      </c>
      <c r="N6655" s="7" t="n">
        <v>14.56000042</v>
      </c>
      <c r="O6655" s="9" t="n">
        <v>0</v>
      </c>
    </row>
    <row r="6656" customFormat="false" ht="15" hidden="false" customHeight="true" outlineLevel="0" collapsed="false">
      <c r="A6656" s="6" t="n">
        <v>27733</v>
      </c>
      <c r="B6656" s="6" t="s">
        <v>26</v>
      </c>
      <c r="C6656" s="6" t="s">
        <v>37</v>
      </c>
      <c r="D6656" s="6" t="s">
        <v>27</v>
      </c>
      <c r="E6656" s="6" t="s">
        <v>54</v>
      </c>
      <c r="F6656" s="6" t="s">
        <v>57</v>
      </c>
      <c r="G6656" s="6" t="s">
        <v>24</v>
      </c>
      <c r="H6656" s="6" t="n">
        <v>1</v>
      </c>
      <c r="I6656" s="7" t="n">
        <v>50</v>
      </c>
      <c r="J6656" s="6" t="n">
        <v>1</v>
      </c>
      <c r="K6656" s="7" t="n">
        <v>50</v>
      </c>
      <c r="L6656" s="7" t="n">
        <v>10</v>
      </c>
      <c r="M6656" s="8" t="n">
        <v>0.200000003</v>
      </c>
      <c r="N6656" s="7" t="n">
        <v>10.39999962</v>
      </c>
      <c r="O6656" s="12" t="n">
        <v>1</v>
      </c>
    </row>
    <row r="6657" customFormat="false" ht="15" hidden="false" customHeight="true" outlineLevel="0" collapsed="false">
      <c r="A6657" s="6" t="n">
        <v>37232</v>
      </c>
      <c r="B6657" s="6" t="s">
        <v>46</v>
      </c>
      <c r="C6657" s="6" t="s">
        <v>37</v>
      </c>
      <c r="D6657" s="6" t="s">
        <v>31</v>
      </c>
      <c r="E6657" s="6" t="s">
        <v>56</v>
      </c>
      <c r="F6657" s="6" t="s">
        <v>23</v>
      </c>
      <c r="G6657" s="6" t="s">
        <v>44</v>
      </c>
      <c r="H6657" s="6" t="n">
        <v>2</v>
      </c>
      <c r="I6657" s="7" t="n">
        <v>129.9900055</v>
      </c>
      <c r="J6657" s="6" t="n">
        <v>1</v>
      </c>
      <c r="K6657" s="7" t="n">
        <v>129.9900055</v>
      </c>
      <c r="L6657" s="7" t="n">
        <v>9.100000381</v>
      </c>
      <c r="M6657" s="8" t="n">
        <v>0.07</v>
      </c>
      <c r="N6657" s="7" t="n">
        <v>56.8199997</v>
      </c>
      <c r="O6657" s="12" t="n">
        <v>1</v>
      </c>
    </row>
    <row r="6658" customFormat="false" ht="15" hidden="false" customHeight="true" outlineLevel="0" collapsed="false">
      <c r="A6658" s="6" t="n">
        <v>42737</v>
      </c>
      <c r="B6658" s="6" t="s">
        <v>19</v>
      </c>
      <c r="C6658" s="6" t="s">
        <v>49</v>
      </c>
      <c r="D6658" s="6" t="s">
        <v>38</v>
      </c>
      <c r="E6658" s="6" t="s">
        <v>92</v>
      </c>
      <c r="F6658" s="6" t="s">
        <v>40</v>
      </c>
      <c r="G6658" s="6" t="s">
        <v>34</v>
      </c>
      <c r="H6658" s="6" t="n">
        <v>4</v>
      </c>
      <c r="I6658" s="7" t="n">
        <v>399.980011</v>
      </c>
      <c r="J6658" s="6" t="n">
        <v>1</v>
      </c>
      <c r="K6658" s="7" t="n">
        <v>399.980011</v>
      </c>
      <c r="L6658" s="7" t="n">
        <v>12</v>
      </c>
      <c r="M6658" s="8" t="n">
        <v>0.029999999</v>
      </c>
      <c r="N6658" s="7" t="n">
        <v>120.2699966</v>
      </c>
      <c r="O6658" s="9" t="n">
        <v>0</v>
      </c>
    </row>
    <row r="6659" customFormat="false" ht="15" hidden="false" customHeight="true" outlineLevel="0" collapsed="false">
      <c r="A6659" s="6" t="n">
        <v>40768</v>
      </c>
      <c r="B6659" s="6" t="s">
        <v>46</v>
      </c>
      <c r="C6659" s="6" t="s">
        <v>37</v>
      </c>
      <c r="D6659" s="6" t="s">
        <v>31</v>
      </c>
      <c r="E6659" s="6" t="s">
        <v>32</v>
      </c>
      <c r="F6659" s="6" t="s">
        <v>29</v>
      </c>
      <c r="G6659" s="6" t="s">
        <v>47</v>
      </c>
      <c r="H6659" s="6" t="n">
        <v>2</v>
      </c>
      <c r="I6659" s="7" t="n">
        <v>99.98999786</v>
      </c>
      <c r="J6659" s="6" t="n">
        <v>1</v>
      </c>
      <c r="K6659" s="7" t="n">
        <v>99.98999786</v>
      </c>
      <c r="L6659" s="7" t="n">
        <v>17</v>
      </c>
      <c r="M6659" s="8" t="n">
        <v>0.170000002</v>
      </c>
      <c r="N6659" s="7" t="n">
        <v>26.96999931</v>
      </c>
      <c r="O6659" s="12" t="n">
        <v>1</v>
      </c>
    </row>
    <row r="6660" customFormat="false" ht="15" hidden="false" customHeight="true" outlineLevel="0" collapsed="false">
      <c r="A6660" s="6" t="n">
        <v>22893</v>
      </c>
      <c r="B6660" s="6" t="s">
        <v>19</v>
      </c>
      <c r="C6660" s="6" t="s">
        <v>20</v>
      </c>
      <c r="D6660" s="6" t="s">
        <v>27</v>
      </c>
      <c r="E6660" s="6" t="s">
        <v>28</v>
      </c>
      <c r="F6660" s="6" t="s">
        <v>57</v>
      </c>
      <c r="G6660" s="6" t="s">
        <v>34</v>
      </c>
      <c r="H6660" s="6" t="n">
        <v>4</v>
      </c>
      <c r="I6660" s="7" t="n">
        <v>50</v>
      </c>
      <c r="J6660" s="6" t="n">
        <v>5</v>
      </c>
      <c r="K6660" s="7" t="n">
        <v>250</v>
      </c>
      <c r="L6660" s="7" t="n">
        <v>50</v>
      </c>
      <c r="M6660" s="8" t="n">
        <v>0.200000003</v>
      </c>
      <c r="N6660" s="7" t="n">
        <v>-83.59999847</v>
      </c>
      <c r="O6660" s="9" t="n">
        <v>0</v>
      </c>
    </row>
    <row r="6661" customFormat="false" ht="15" hidden="false" customHeight="true" outlineLevel="0" collapsed="false">
      <c r="A6661" s="6" t="n">
        <v>60431</v>
      </c>
      <c r="B6661" s="6" t="s">
        <v>19</v>
      </c>
      <c r="C6661" s="6" t="s">
        <v>37</v>
      </c>
      <c r="D6661" s="6" t="s">
        <v>50</v>
      </c>
      <c r="E6661" s="6" t="s">
        <v>63</v>
      </c>
      <c r="F6661" s="6" t="s">
        <v>58</v>
      </c>
      <c r="G6661" s="6" t="s">
        <v>34</v>
      </c>
      <c r="H6661" s="6" t="n">
        <v>4</v>
      </c>
      <c r="I6661" s="7" t="n">
        <v>49.97999954</v>
      </c>
      <c r="J6661" s="6" t="n">
        <v>4</v>
      </c>
      <c r="K6661" s="7" t="n">
        <v>199.9199982</v>
      </c>
      <c r="L6661" s="7" t="n">
        <v>31.98999977</v>
      </c>
      <c r="M6661" s="8" t="n">
        <v>0.159999996</v>
      </c>
      <c r="N6661" s="7" t="n">
        <v>-268.6900024</v>
      </c>
      <c r="O6661" s="9" t="n">
        <v>0</v>
      </c>
    </row>
    <row r="6662" customFormat="false" ht="15" hidden="false" customHeight="true" outlineLevel="0" collapsed="false">
      <c r="A6662" s="6" t="n">
        <v>3111</v>
      </c>
      <c r="B6662" s="6" t="s">
        <v>19</v>
      </c>
      <c r="C6662" s="6" t="s">
        <v>37</v>
      </c>
      <c r="D6662" s="6" t="s">
        <v>50</v>
      </c>
      <c r="E6662" s="6" t="s">
        <v>63</v>
      </c>
      <c r="F6662" s="6" t="s">
        <v>33</v>
      </c>
      <c r="G6662" s="6" t="s">
        <v>24</v>
      </c>
      <c r="H6662" s="6" t="n">
        <v>4</v>
      </c>
      <c r="I6662" s="7" t="n">
        <v>59.99000168</v>
      </c>
      <c r="J6662" s="6" t="n">
        <v>2</v>
      </c>
      <c r="K6662" s="7" t="n">
        <v>119.9800034</v>
      </c>
      <c r="L6662" s="7" t="n">
        <v>20.39999962</v>
      </c>
      <c r="M6662" s="8" t="n">
        <v>0.170000002</v>
      </c>
      <c r="N6662" s="7" t="n">
        <v>34.84999847</v>
      </c>
      <c r="O6662" s="9" t="n">
        <v>0</v>
      </c>
    </row>
    <row r="6663" customFormat="false" ht="15" hidden="false" customHeight="true" outlineLevel="0" collapsed="false">
      <c r="A6663" s="6" t="n">
        <v>55096</v>
      </c>
      <c r="B6663" s="6" t="s">
        <v>26</v>
      </c>
      <c r="C6663" s="6" t="s">
        <v>20</v>
      </c>
      <c r="D6663" s="6" t="s">
        <v>50</v>
      </c>
      <c r="E6663" s="6" t="s">
        <v>72</v>
      </c>
      <c r="F6663" s="6" t="s">
        <v>57</v>
      </c>
      <c r="G6663" s="6" t="s">
        <v>47</v>
      </c>
      <c r="H6663" s="6" t="n">
        <v>1</v>
      </c>
      <c r="I6663" s="7" t="n">
        <v>50</v>
      </c>
      <c r="J6663" s="6" t="n">
        <v>1</v>
      </c>
      <c r="K6663" s="7" t="n">
        <v>50</v>
      </c>
      <c r="L6663" s="7" t="n">
        <v>0.5</v>
      </c>
      <c r="M6663" s="8" t="n">
        <v>0.01</v>
      </c>
      <c r="N6663" s="7" t="n">
        <v>24.26000023</v>
      </c>
      <c r="O6663" s="12" t="n">
        <v>1</v>
      </c>
    </row>
    <row r="6664" customFormat="false" ht="15" hidden="false" customHeight="true" outlineLevel="0" collapsed="false">
      <c r="A6664" s="6" t="n">
        <v>56331</v>
      </c>
      <c r="B6664" s="6" t="s">
        <v>19</v>
      </c>
      <c r="C6664" s="6" t="s">
        <v>20</v>
      </c>
      <c r="D6664" s="6" t="s">
        <v>50</v>
      </c>
      <c r="E6664" s="6" t="s">
        <v>51</v>
      </c>
      <c r="F6664" s="6" t="s">
        <v>73</v>
      </c>
      <c r="G6664" s="6" t="s">
        <v>24</v>
      </c>
      <c r="H6664" s="6" t="n">
        <v>4</v>
      </c>
      <c r="I6664" s="7" t="n">
        <v>39.99000168</v>
      </c>
      <c r="J6664" s="6" t="n">
        <v>1</v>
      </c>
      <c r="K6664" s="7" t="n">
        <v>39.99000168</v>
      </c>
      <c r="L6664" s="7" t="n">
        <v>8</v>
      </c>
      <c r="M6664" s="8" t="n">
        <v>0.200000003</v>
      </c>
      <c r="N6664" s="7" t="n">
        <v>11.19999981</v>
      </c>
      <c r="O6664" s="9" t="n">
        <v>0</v>
      </c>
    </row>
    <row r="6665" customFormat="false" ht="15" hidden="false" customHeight="true" outlineLevel="0" collapsed="false">
      <c r="A6665" s="6" t="n">
        <v>52141</v>
      </c>
      <c r="B6665" s="6" t="s">
        <v>19</v>
      </c>
      <c r="C6665" s="6" t="s">
        <v>20</v>
      </c>
      <c r="D6665" s="6" t="s">
        <v>50</v>
      </c>
      <c r="E6665" s="6" t="s">
        <v>72</v>
      </c>
      <c r="F6665" s="6" t="s">
        <v>75</v>
      </c>
      <c r="G6665" s="6" t="s">
        <v>44</v>
      </c>
      <c r="H6665" s="6" t="n">
        <v>4</v>
      </c>
      <c r="I6665" s="7" t="n">
        <v>299.980011</v>
      </c>
      <c r="J6665" s="6" t="n">
        <v>1</v>
      </c>
      <c r="K6665" s="7" t="n">
        <v>299.980011</v>
      </c>
      <c r="L6665" s="7" t="n">
        <v>16.5</v>
      </c>
      <c r="M6665" s="8" t="n">
        <v>0.059999999</v>
      </c>
      <c r="N6665" s="7" t="n">
        <v>92.12999725</v>
      </c>
      <c r="O6665" s="9" t="n">
        <v>0</v>
      </c>
    </row>
    <row r="6666" customFormat="false" ht="15" hidden="false" customHeight="true" outlineLevel="0" collapsed="false">
      <c r="A6666" s="6" t="n">
        <v>56838</v>
      </c>
      <c r="B6666" s="6" t="s">
        <v>26</v>
      </c>
      <c r="C6666" s="6" t="s">
        <v>37</v>
      </c>
      <c r="D6666" s="6" t="s">
        <v>50</v>
      </c>
      <c r="E6666" s="6" t="s">
        <v>72</v>
      </c>
      <c r="F6666" s="6" t="s">
        <v>33</v>
      </c>
      <c r="G6666" s="6" t="s">
        <v>34</v>
      </c>
      <c r="H6666" s="6" t="n">
        <v>1</v>
      </c>
      <c r="I6666" s="7" t="n">
        <v>59.99000168</v>
      </c>
      <c r="J6666" s="6" t="n">
        <v>5</v>
      </c>
      <c r="K6666" s="7" t="n">
        <v>299.9500122</v>
      </c>
      <c r="L6666" s="7" t="n">
        <v>38.99000168</v>
      </c>
      <c r="M6666" s="8" t="n">
        <v>0.129999995</v>
      </c>
      <c r="N6666" s="7" t="n">
        <v>84.80999756</v>
      </c>
      <c r="O6666" s="12" t="n">
        <v>1</v>
      </c>
    </row>
    <row r="6667" customFormat="false" ht="15" hidden="false" customHeight="true" outlineLevel="0" collapsed="false">
      <c r="A6667" s="6" t="n">
        <v>5758</v>
      </c>
      <c r="B6667" s="6" t="s">
        <v>46</v>
      </c>
      <c r="C6667" s="6" t="s">
        <v>37</v>
      </c>
      <c r="D6667" s="6" t="s">
        <v>50</v>
      </c>
      <c r="E6667" s="6" t="s">
        <v>72</v>
      </c>
      <c r="F6667" s="6" t="s">
        <v>71</v>
      </c>
      <c r="G6667" s="6" t="s">
        <v>24</v>
      </c>
      <c r="H6667" s="6" t="n">
        <v>2</v>
      </c>
      <c r="I6667" s="7" t="n">
        <v>199.9900055</v>
      </c>
      <c r="J6667" s="6" t="n">
        <v>1</v>
      </c>
      <c r="K6667" s="7" t="n">
        <v>199.9900055</v>
      </c>
      <c r="L6667" s="7" t="n">
        <v>50</v>
      </c>
      <c r="M6667" s="8" t="n">
        <v>0.25</v>
      </c>
      <c r="N6667" s="7" t="n">
        <v>45</v>
      </c>
      <c r="O6667" s="12" t="n">
        <v>1</v>
      </c>
    </row>
    <row r="6668" customFormat="false" ht="15" hidden="false" customHeight="true" outlineLevel="0" collapsed="false">
      <c r="A6668" s="6" t="n">
        <v>57414</v>
      </c>
      <c r="B6668" s="6" t="s">
        <v>26</v>
      </c>
      <c r="C6668" s="6" t="s">
        <v>20</v>
      </c>
      <c r="D6668" s="6" t="s">
        <v>50</v>
      </c>
      <c r="E6668" s="6" t="s">
        <v>51</v>
      </c>
      <c r="F6668" s="6" t="s">
        <v>57</v>
      </c>
      <c r="G6668" s="6" t="s">
        <v>34</v>
      </c>
      <c r="H6668" s="6" t="n">
        <v>1</v>
      </c>
      <c r="I6668" s="7" t="n">
        <v>50</v>
      </c>
      <c r="J6668" s="6" t="n">
        <v>5</v>
      </c>
      <c r="K6668" s="7" t="n">
        <v>250</v>
      </c>
      <c r="L6668" s="7" t="n">
        <v>12.5</v>
      </c>
      <c r="M6668" s="8" t="n">
        <v>0.050000001</v>
      </c>
      <c r="N6668" s="7" t="n">
        <v>68.87999725</v>
      </c>
      <c r="O6668" s="12" t="n">
        <v>1</v>
      </c>
    </row>
    <row r="6669" customFormat="false" ht="15" hidden="false" customHeight="true" outlineLevel="0" collapsed="false">
      <c r="A6669" s="6" t="n">
        <v>46615</v>
      </c>
      <c r="B6669" s="6" t="s">
        <v>26</v>
      </c>
      <c r="C6669" s="6" t="s">
        <v>20</v>
      </c>
      <c r="D6669" s="6" t="s">
        <v>38</v>
      </c>
      <c r="E6669" s="6" t="s">
        <v>98</v>
      </c>
      <c r="F6669" s="6" t="s">
        <v>71</v>
      </c>
      <c r="G6669" s="6" t="s">
        <v>44</v>
      </c>
      <c r="H6669" s="6" t="n">
        <v>1</v>
      </c>
      <c r="I6669" s="7" t="n">
        <v>199.9900055</v>
      </c>
      <c r="J6669" s="6" t="n">
        <v>1</v>
      </c>
      <c r="K6669" s="7" t="n">
        <v>199.9900055</v>
      </c>
      <c r="L6669" s="7" t="n">
        <v>2</v>
      </c>
      <c r="M6669" s="8" t="n">
        <v>0.01</v>
      </c>
      <c r="N6669" s="7" t="n">
        <v>-128.6900024</v>
      </c>
      <c r="O6669" s="12" t="n">
        <v>1</v>
      </c>
    </row>
    <row r="6670" customFormat="false" ht="15" hidden="false" customHeight="true" outlineLevel="0" collapsed="false">
      <c r="A6670" s="6" t="n">
        <v>22658</v>
      </c>
      <c r="B6670" s="6" t="s">
        <v>19</v>
      </c>
      <c r="C6670" s="6" t="s">
        <v>37</v>
      </c>
      <c r="D6670" s="6" t="s">
        <v>27</v>
      </c>
      <c r="E6670" s="6" t="s">
        <v>69</v>
      </c>
      <c r="F6670" s="6" t="s">
        <v>33</v>
      </c>
      <c r="G6670" s="6" t="s">
        <v>34</v>
      </c>
      <c r="H6670" s="6" t="n">
        <v>4</v>
      </c>
      <c r="I6670" s="7" t="n">
        <v>59.99000168</v>
      </c>
      <c r="J6670" s="6" t="n">
        <v>1</v>
      </c>
      <c r="K6670" s="7" t="n">
        <v>59.99000168</v>
      </c>
      <c r="L6670" s="7" t="n">
        <v>10.19999981</v>
      </c>
      <c r="M6670" s="8" t="n">
        <v>0.170000002</v>
      </c>
      <c r="N6670" s="7" t="n">
        <v>4.380000114</v>
      </c>
      <c r="O6670" s="9" t="n">
        <v>0</v>
      </c>
    </row>
    <row r="6671" customFormat="false" ht="15" hidden="false" customHeight="true" outlineLevel="0" collapsed="false">
      <c r="A6671" s="6" t="n">
        <v>30157</v>
      </c>
      <c r="B6671" s="6" t="s">
        <v>26</v>
      </c>
      <c r="C6671" s="6" t="s">
        <v>20</v>
      </c>
      <c r="D6671" s="6" t="s">
        <v>27</v>
      </c>
      <c r="E6671" s="6" t="s">
        <v>28</v>
      </c>
      <c r="F6671" s="6" t="s">
        <v>57</v>
      </c>
      <c r="G6671" s="6" t="s">
        <v>24</v>
      </c>
      <c r="H6671" s="6" t="n">
        <v>1</v>
      </c>
      <c r="I6671" s="7" t="n">
        <v>50</v>
      </c>
      <c r="J6671" s="6" t="n">
        <v>5</v>
      </c>
      <c r="K6671" s="7" t="n">
        <v>250</v>
      </c>
      <c r="L6671" s="7" t="n">
        <v>0</v>
      </c>
      <c r="M6671" s="8" t="n">
        <v>0</v>
      </c>
      <c r="N6671" s="7" t="n">
        <v>15</v>
      </c>
      <c r="O6671" s="12" t="n">
        <v>1</v>
      </c>
    </row>
    <row r="6672" customFormat="false" ht="15" hidden="false" customHeight="true" outlineLevel="0" collapsed="false">
      <c r="A6672" s="6" t="n">
        <v>11272</v>
      </c>
      <c r="B6672" s="6" t="s">
        <v>19</v>
      </c>
      <c r="C6672" s="6" t="s">
        <v>37</v>
      </c>
      <c r="D6672" s="6" t="s">
        <v>21</v>
      </c>
      <c r="E6672" s="6" t="s">
        <v>65</v>
      </c>
      <c r="F6672" s="6" t="s">
        <v>33</v>
      </c>
      <c r="G6672" s="6" t="s">
        <v>24</v>
      </c>
      <c r="H6672" s="6" t="n">
        <v>4</v>
      </c>
      <c r="I6672" s="7" t="n">
        <v>59.99000168</v>
      </c>
      <c r="J6672" s="6" t="n">
        <v>1</v>
      </c>
      <c r="K6672" s="7" t="n">
        <v>59.99000168</v>
      </c>
      <c r="L6672" s="7" t="n">
        <v>4.199999809</v>
      </c>
      <c r="M6672" s="8" t="n">
        <v>0.07</v>
      </c>
      <c r="N6672" s="7" t="n">
        <v>26.21999931</v>
      </c>
      <c r="O6672" s="9" t="n">
        <v>0</v>
      </c>
    </row>
    <row r="6673" customFormat="false" ht="15" hidden="false" customHeight="true" outlineLevel="0" collapsed="false">
      <c r="A6673" s="6" t="n">
        <v>62569</v>
      </c>
      <c r="B6673" s="6" t="s">
        <v>46</v>
      </c>
      <c r="C6673" s="6" t="s">
        <v>37</v>
      </c>
      <c r="D6673" s="6" t="s">
        <v>21</v>
      </c>
      <c r="E6673" s="6" t="s">
        <v>22</v>
      </c>
      <c r="F6673" s="6" t="s">
        <v>71</v>
      </c>
      <c r="G6673" s="6" t="s">
        <v>44</v>
      </c>
      <c r="H6673" s="6" t="n">
        <v>2</v>
      </c>
      <c r="I6673" s="7" t="n">
        <v>199.9900055</v>
      </c>
      <c r="J6673" s="6" t="n">
        <v>1</v>
      </c>
      <c r="K6673" s="7" t="n">
        <v>199.9900055</v>
      </c>
      <c r="L6673" s="7" t="n">
        <v>20</v>
      </c>
      <c r="M6673" s="8" t="n">
        <v>0.100000001</v>
      </c>
      <c r="N6673" s="7" t="n">
        <v>54</v>
      </c>
      <c r="O6673" s="12" t="n">
        <v>1</v>
      </c>
    </row>
    <row r="6674" customFormat="false" ht="15" hidden="false" customHeight="true" outlineLevel="0" collapsed="false">
      <c r="A6674" s="6" t="n">
        <v>40552</v>
      </c>
      <c r="B6674" s="6" t="s">
        <v>46</v>
      </c>
      <c r="C6674" s="6" t="s">
        <v>37</v>
      </c>
      <c r="D6674" s="6" t="s">
        <v>31</v>
      </c>
      <c r="E6674" s="6" t="s">
        <v>62</v>
      </c>
      <c r="F6674" s="6" t="s">
        <v>75</v>
      </c>
      <c r="G6674" s="6" t="s">
        <v>34</v>
      </c>
      <c r="H6674" s="6" t="n">
        <v>2</v>
      </c>
      <c r="I6674" s="7" t="n">
        <v>299.980011</v>
      </c>
      <c r="J6674" s="6" t="n">
        <v>1</v>
      </c>
      <c r="K6674" s="7" t="n">
        <v>299.980011</v>
      </c>
      <c r="L6674" s="7" t="n">
        <v>30</v>
      </c>
      <c r="M6674" s="8" t="n">
        <v>0.100000001</v>
      </c>
      <c r="N6674" s="7" t="n">
        <v>-688.4500122</v>
      </c>
      <c r="O6674" s="12" t="n">
        <v>1</v>
      </c>
    </row>
    <row r="6675" customFormat="false" ht="15" hidden="false" customHeight="true" outlineLevel="0" collapsed="false">
      <c r="A6675" s="6" t="n">
        <v>20152</v>
      </c>
      <c r="B6675" s="6" t="s">
        <v>19</v>
      </c>
      <c r="C6675" s="6" t="s">
        <v>49</v>
      </c>
      <c r="D6675" s="6" t="s">
        <v>21</v>
      </c>
      <c r="E6675" s="6" t="s">
        <v>65</v>
      </c>
      <c r="F6675" s="6" t="s">
        <v>29</v>
      </c>
      <c r="G6675" s="6" t="s">
        <v>24</v>
      </c>
      <c r="H6675" s="6" t="n">
        <v>4</v>
      </c>
      <c r="I6675" s="7" t="n">
        <v>99.98999786</v>
      </c>
      <c r="J6675" s="6" t="n">
        <v>1</v>
      </c>
      <c r="K6675" s="7" t="n">
        <v>99.98999786</v>
      </c>
      <c r="L6675" s="7" t="n">
        <v>16</v>
      </c>
      <c r="M6675" s="8" t="n">
        <v>0.159999996</v>
      </c>
      <c r="N6675" s="7" t="n">
        <v>10.5</v>
      </c>
      <c r="O6675" s="9" t="n">
        <v>0</v>
      </c>
    </row>
    <row r="6676" customFormat="false" ht="15" hidden="false" customHeight="true" outlineLevel="0" collapsed="false">
      <c r="A6676" s="6" t="n">
        <v>52304</v>
      </c>
      <c r="B6676" s="6" t="s">
        <v>19</v>
      </c>
      <c r="C6676" s="6" t="s">
        <v>49</v>
      </c>
      <c r="D6676" s="6" t="s">
        <v>50</v>
      </c>
      <c r="E6676" s="6" t="s">
        <v>63</v>
      </c>
      <c r="F6676" s="6" t="s">
        <v>58</v>
      </c>
      <c r="G6676" s="6" t="s">
        <v>24</v>
      </c>
      <c r="H6676" s="6" t="n">
        <v>4</v>
      </c>
      <c r="I6676" s="7" t="n">
        <v>49.97999954</v>
      </c>
      <c r="J6676" s="6" t="n">
        <v>5</v>
      </c>
      <c r="K6676" s="7" t="n">
        <v>249.8999939</v>
      </c>
      <c r="L6676" s="7" t="n">
        <v>42.47999954</v>
      </c>
      <c r="M6676" s="8" t="n">
        <v>0.170000002</v>
      </c>
      <c r="N6676" s="7" t="n">
        <v>93.33999634</v>
      </c>
      <c r="O6676" s="12" t="n">
        <v>1</v>
      </c>
    </row>
    <row r="6677" customFormat="false" ht="15" hidden="false" customHeight="true" outlineLevel="0" collapsed="false">
      <c r="A6677" s="6" t="n">
        <v>72380</v>
      </c>
      <c r="B6677" s="6" t="s">
        <v>19</v>
      </c>
      <c r="C6677" s="6" t="s">
        <v>20</v>
      </c>
      <c r="D6677" s="6" t="s">
        <v>27</v>
      </c>
      <c r="E6677" s="6" t="s">
        <v>28</v>
      </c>
      <c r="F6677" s="6" t="s">
        <v>81</v>
      </c>
      <c r="G6677" s="6" t="s">
        <v>34</v>
      </c>
      <c r="H6677" s="6" t="n">
        <v>4</v>
      </c>
      <c r="I6677" s="7" t="n">
        <v>210.8500061</v>
      </c>
      <c r="J6677" s="6" t="n">
        <v>1</v>
      </c>
      <c r="K6677" s="7" t="n">
        <v>210.8500061</v>
      </c>
      <c r="L6677" s="7" t="n">
        <v>52.70999908</v>
      </c>
      <c r="M6677" s="8" t="n">
        <v>0.25</v>
      </c>
      <c r="N6677" s="7" t="n">
        <v>-63.25999832</v>
      </c>
      <c r="O6677" s="12" t="n">
        <v>1</v>
      </c>
    </row>
    <row r="6678" customFormat="false" ht="15" hidden="false" customHeight="true" outlineLevel="0" collapsed="false">
      <c r="A6678" s="6" t="n">
        <v>43462</v>
      </c>
      <c r="B6678" s="6" t="s">
        <v>19</v>
      </c>
      <c r="C6678" s="6" t="s">
        <v>20</v>
      </c>
      <c r="D6678" s="6" t="s">
        <v>21</v>
      </c>
      <c r="E6678" s="6" t="s">
        <v>66</v>
      </c>
      <c r="F6678" s="6" t="s">
        <v>84</v>
      </c>
      <c r="G6678" s="6" t="s">
        <v>24</v>
      </c>
      <c r="H6678" s="6" t="n">
        <v>4</v>
      </c>
      <c r="I6678" s="7" t="n">
        <v>25</v>
      </c>
      <c r="J6678" s="6" t="n">
        <v>2</v>
      </c>
      <c r="K6678" s="7" t="n">
        <v>50</v>
      </c>
      <c r="L6678" s="7" t="n">
        <v>10</v>
      </c>
      <c r="M6678" s="8" t="n">
        <v>0.200000003</v>
      </c>
      <c r="N6678" s="7" t="n">
        <v>12.52000046</v>
      </c>
      <c r="O6678" s="9" t="n">
        <v>0</v>
      </c>
    </row>
    <row r="6679" customFormat="false" ht="15" hidden="false" customHeight="true" outlineLevel="0" collapsed="false">
      <c r="A6679" s="6" t="n">
        <v>73417</v>
      </c>
      <c r="B6679" s="6" t="s">
        <v>19</v>
      </c>
      <c r="C6679" s="6" t="s">
        <v>37</v>
      </c>
      <c r="D6679" s="6" t="s">
        <v>27</v>
      </c>
      <c r="E6679" s="6" t="s">
        <v>28</v>
      </c>
      <c r="F6679" s="6" t="s">
        <v>110</v>
      </c>
      <c r="G6679" s="6" t="s">
        <v>34</v>
      </c>
      <c r="H6679" s="6" t="n">
        <v>4</v>
      </c>
      <c r="I6679" s="7" t="n">
        <v>11.53999996</v>
      </c>
      <c r="J6679" s="6" t="n">
        <v>1</v>
      </c>
      <c r="K6679" s="7" t="n">
        <v>11.53999996</v>
      </c>
      <c r="L6679" s="7" t="n">
        <v>2.079999924</v>
      </c>
      <c r="M6679" s="8" t="n">
        <v>0.180000007</v>
      </c>
      <c r="N6679" s="7" t="n">
        <v>4.349999905</v>
      </c>
      <c r="O6679" s="9" t="n">
        <v>0</v>
      </c>
    </row>
    <row r="6680" customFormat="false" ht="15" hidden="false" customHeight="true" outlineLevel="0" collapsed="false">
      <c r="A6680" s="6" t="n">
        <v>35998</v>
      </c>
      <c r="B6680" s="6" t="s">
        <v>19</v>
      </c>
      <c r="C6680" s="6" t="s">
        <v>20</v>
      </c>
      <c r="D6680" s="6" t="s">
        <v>31</v>
      </c>
      <c r="E6680" s="6" t="s">
        <v>62</v>
      </c>
      <c r="F6680" s="6" t="s">
        <v>33</v>
      </c>
      <c r="G6680" s="6" t="s">
        <v>44</v>
      </c>
      <c r="H6680" s="6" t="n">
        <v>4</v>
      </c>
      <c r="I6680" s="7" t="n">
        <v>59.99000168</v>
      </c>
      <c r="J6680" s="6" t="n">
        <v>3</v>
      </c>
      <c r="K6680" s="7" t="n">
        <v>179.9700012</v>
      </c>
      <c r="L6680" s="7" t="n">
        <v>7.199999809</v>
      </c>
      <c r="M6680" s="8" t="n">
        <v>0.039999999</v>
      </c>
      <c r="N6680" s="7" t="n">
        <v>12.96000004</v>
      </c>
      <c r="O6680" s="9" t="n">
        <v>0</v>
      </c>
    </row>
    <row r="6681" customFormat="false" ht="15" hidden="false" customHeight="true" outlineLevel="0" collapsed="false">
      <c r="A6681" s="6" t="n">
        <v>10087</v>
      </c>
      <c r="B6681" s="6" t="s">
        <v>46</v>
      </c>
      <c r="C6681" s="6" t="s">
        <v>49</v>
      </c>
      <c r="D6681" s="6" t="s">
        <v>50</v>
      </c>
      <c r="E6681" s="6" t="s">
        <v>63</v>
      </c>
      <c r="F6681" s="6" t="s">
        <v>40</v>
      </c>
      <c r="G6681" s="6" t="s">
        <v>34</v>
      </c>
      <c r="H6681" s="6" t="n">
        <v>2</v>
      </c>
      <c r="I6681" s="7" t="n">
        <v>399.980011</v>
      </c>
      <c r="J6681" s="6" t="n">
        <v>1</v>
      </c>
      <c r="K6681" s="7" t="n">
        <v>399.980011</v>
      </c>
      <c r="L6681" s="7" t="n">
        <v>20</v>
      </c>
      <c r="M6681" s="8" t="n">
        <v>0.050000001</v>
      </c>
      <c r="N6681" s="7" t="n">
        <v>132.9900055</v>
      </c>
      <c r="O6681" s="12" t="n">
        <v>1</v>
      </c>
    </row>
    <row r="6682" customFormat="false" ht="15" hidden="false" customHeight="true" outlineLevel="0" collapsed="false">
      <c r="A6682" s="6" t="n">
        <v>59587</v>
      </c>
      <c r="B6682" s="6" t="s">
        <v>26</v>
      </c>
      <c r="C6682" s="6" t="s">
        <v>20</v>
      </c>
      <c r="D6682" s="6" t="s">
        <v>50</v>
      </c>
      <c r="E6682" s="6" t="s">
        <v>51</v>
      </c>
      <c r="F6682" s="6" t="s">
        <v>58</v>
      </c>
      <c r="G6682" s="6" t="s">
        <v>34</v>
      </c>
      <c r="H6682" s="6" t="n">
        <v>1</v>
      </c>
      <c r="I6682" s="7" t="n">
        <v>49.97999954</v>
      </c>
      <c r="J6682" s="6" t="n">
        <v>3</v>
      </c>
      <c r="K6682" s="7" t="n">
        <v>149.9400024</v>
      </c>
      <c r="L6682" s="7" t="n">
        <v>22.48999977</v>
      </c>
      <c r="M6682" s="8" t="n">
        <v>0.150000006</v>
      </c>
      <c r="N6682" s="7" t="n">
        <v>47.79000092</v>
      </c>
      <c r="O6682" s="12" t="n">
        <v>1</v>
      </c>
    </row>
    <row r="6683" customFormat="false" ht="15" hidden="false" customHeight="true" outlineLevel="0" collapsed="false">
      <c r="A6683" s="6" t="n">
        <v>16370</v>
      </c>
      <c r="B6683" s="6" t="s">
        <v>19</v>
      </c>
      <c r="C6683" s="6" t="s">
        <v>49</v>
      </c>
      <c r="D6683" s="6" t="s">
        <v>21</v>
      </c>
      <c r="E6683" s="6" t="s">
        <v>65</v>
      </c>
      <c r="F6683" s="6" t="s">
        <v>90</v>
      </c>
      <c r="G6683" s="6" t="s">
        <v>34</v>
      </c>
      <c r="H6683" s="6" t="n">
        <v>4</v>
      </c>
      <c r="I6683" s="7" t="n">
        <v>44.99000168</v>
      </c>
      <c r="J6683" s="6" t="n">
        <v>2</v>
      </c>
      <c r="K6683" s="7" t="n">
        <v>89.98000336</v>
      </c>
      <c r="L6683" s="7" t="n">
        <v>4.5</v>
      </c>
      <c r="M6683" s="8" t="n">
        <v>0.050000001</v>
      </c>
      <c r="N6683" s="7" t="n">
        <v>-62.65999985</v>
      </c>
      <c r="O6683" s="12" t="n">
        <v>1</v>
      </c>
    </row>
    <row r="6684" customFormat="false" ht="15" hidden="false" customHeight="true" outlineLevel="0" collapsed="false">
      <c r="A6684" s="6" t="n">
        <v>25401</v>
      </c>
      <c r="B6684" s="6" t="s">
        <v>19</v>
      </c>
      <c r="C6684" s="6" t="s">
        <v>37</v>
      </c>
      <c r="D6684" s="6" t="s">
        <v>27</v>
      </c>
      <c r="E6684" s="6" t="s">
        <v>54</v>
      </c>
      <c r="F6684" s="6" t="s">
        <v>33</v>
      </c>
      <c r="G6684" s="6" t="s">
        <v>34</v>
      </c>
      <c r="H6684" s="6" t="n">
        <v>4</v>
      </c>
      <c r="I6684" s="7" t="n">
        <v>59.99000168</v>
      </c>
      <c r="J6684" s="6" t="n">
        <v>2</v>
      </c>
      <c r="K6684" s="7" t="n">
        <v>119.9800034</v>
      </c>
      <c r="L6684" s="7" t="n">
        <v>0</v>
      </c>
      <c r="M6684" s="8" t="n">
        <v>0</v>
      </c>
      <c r="N6684" s="7" t="n">
        <v>12</v>
      </c>
      <c r="O6684" s="9" t="n">
        <v>0</v>
      </c>
    </row>
    <row r="6685" customFormat="false" ht="15" hidden="false" customHeight="true" outlineLevel="0" collapsed="false">
      <c r="A6685" s="6" t="n">
        <v>19603</v>
      </c>
      <c r="B6685" s="6" t="s">
        <v>19</v>
      </c>
      <c r="C6685" s="6" t="s">
        <v>20</v>
      </c>
      <c r="D6685" s="6" t="s">
        <v>21</v>
      </c>
      <c r="E6685" s="6" t="s">
        <v>22</v>
      </c>
      <c r="F6685" s="6" t="s">
        <v>71</v>
      </c>
      <c r="G6685" s="6" t="s">
        <v>34</v>
      </c>
      <c r="H6685" s="6" t="n">
        <v>4</v>
      </c>
      <c r="I6685" s="7" t="n">
        <v>199.9900055</v>
      </c>
      <c r="J6685" s="6" t="n">
        <v>1</v>
      </c>
      <c r="K6685" s="7" t="n">
        <v>199.9900055</v>
      </c>
      <c r="L6685" s="7" t="n">
        <v>0</v>
      </c>
      <c r="M6685" s="8" t="n">
        <v>0</v>
      </c>
      <c r="N6685" s="7" t="n">
        <v>6</v>
      </c>
      <c r="O6685" s="9" t="n">
        <v>0</v>
      </c>
    </row>
    <row r="6686" customFormat="false" ht="15" hidden="false" customHeight="true" outlineLevel="0" collapsed="false">
      <c r="A6686" s="6" t="n">
        <v>2917</v>
      </c>
      <c r="B6686" s="6" t="s">
        <v>46</v>
      </c>
      <c r="C6686" s="6" t="s">
        <v>37</v>
      </c>
      <c r="D6686" s="6" t="s">
        <v>50</v>
      </c>
      <c r="E6686" s="6" t="s">
        <v>72</v>
      </c>
      <c r="F6686" s="6" t="s">
        <v>23</v>
      </c>
      <c r="G6686" s="6" t="s">
        <v>34</v>
      </c>
      <c r="H6686" s="6" t="n">
        <v>2</v>
      </c>
      <c r="I6686" s="7" t="n">
        <v>129.9900055</v>
      </c>
      <c r="J6686" s="6" t="n">
        <v>1</v>
      </c>
      <c r="K6686" s="7" t="n">
        <v>129.9900055</v>
      </c>
      <c r="L6686" s="7" t="n">
        <v>7.150000095</v>
      </c>
      <c r="M6686" s="8" t="n">
        <v>0.059999999</v>
      </c>
      <c r="N6686" s="7" t="n">
        <v>-307.1000061</v>
      </c>
      <c r="O6686" s="12" t="n">
        <v>1</v>
      </c>
    </row>
    <row r="6687" customFormat="false" ht="15" hidden="false" customHeight="true" outlineLevel="0" collapsed="false">
      <c r="A6687" s="6" t="n">
        <v>42350</v>
      </c>
      <c r="B6687" s="6" t="s">
        <v>46</v>
      </c>
      <c r="C6687" s="6" t="s">
        <v>20</v>
      </c>
      <c r="D6687" s="6" t="s">
        <v>38</v>
      </c>
      <c r="E6687" s="6" t="s">
        <v>39</v>
      </c>
      <c r="F6687" s="6" t="s">
        <v>71</v>
      </c>
      <c r="G6687" s="6" t="s">
        <v>44</v>
      </c>
      <c r="H6687" s="6" t="n">
        <v>2</v>
      </c>
      <c r="I6687" s="7" t="n">
        <v>199.9900055</v>
      </c>
      <c r="J6687" s="6" t="n">
        <v>1</v>
      </c>
      <c r="K6687" s="7" t="n">
        <v>199.9900055</v>
      </c>
      <c r="L6687" s="7" t="n">
        <v>36</v>
      </c>
      <c r="M6687" s="8" t="n">
        <v>0.180000007</v>
      </c>
      <c r="N6687" s="7" t="n">
        <v>78.72000122</v>
      </c>
      <c r="O6687" s="12" t="n">
        <v>1</v>
      </c>
    </row>
    <row r="6688" customFormat="false" ht="15" hidden="false" customHeight="true" outlineLevel="0" collapsed="false">
      <c r="A6688" s="6" t="n">
        <v>19948</v>
      </c>
      <c r="B6688" s="6" t="s">
        <v>36</v>
      </c>
      <c r="C6688" s="6" t="s">
        <v>49</v>
      </c>
      <c r="D6688" s="6" t="s">
        <v>21</v>
      </c>
      <c r="E6688" s="6" t="s">
        <v>65</v>
      </c>
      <c r="F6688" s="6" t="s">
        <v>40</v>
      </c>
      <c r="G6688" s="6" t="s">
        <v>24</v>
      </c>
      <c r="H6688" s="6" t="n">
        <v>0</v>
      </c>
      <c r="I6688" s="7" t="n">
        <v>399.980011</v>
      </c>
      <c r="J6688" s="6" t="n">
        <v>1</v>
      </c>
      <c r="K6688" s="7" t="n">
        <v>399.980011</v>
      </c>
      <c r="L6688" s="7" t="n">
        <v>28</v>
      </c>
      <c r="M6688" s="8" t="n">
        <v>0.07</v>
      </c>
      <c r="N6688" s="7" t="n">
        <v>96.72000122</v>
      </c>
      <c r="O6688" s="9" t="n">
        <v>0</v>
      </c>
    </row>
    <row r="6689" customFormat="false" ht="15" hidden="false" customHeight="true" outlineLevel="0" collapsed="false">
      <c r="A6689" s="6" t="n">
        <v>1587</v>
      </c>
      <c r="B6689" s="6" t="s">
        <v>46</v>
      </c>
      <c r="C6689" s="6" t="s">
        <v>49</v>
      </c>
      <c r="D6689" s="6" t="s">
        <v>50</v>
      </c>
      <c r="E6689" s="6" t="s">
        <v>51</v>
      </c>
      <c r="F6689" s="6" t="s">
        <v>40</v>
      </c>
      <c r="G6689" s="6" t="s">
        <v>34</v>
      </c>
      <c r="H6689" s="6" t="n">
        <v>2</v>
      </c>
      <c r="I6689" s="7" t="n">
        <v>399.980011</v>
      </c>
      <c r="J6689" s="6" t="n">
        <v>1</v>
      </c>
      <c r="K6689" s="7" t="n">
        <v>399.980011</v>
      </c>
      <c r="L6689" s="7" t="n">
        <v>8</v>
      </c>
      <c r="M6689" s="8" t="n">
        <v>0.02</v>
      </c>
      <c r="N6689" s="7" t="n">
        <v>98</v>
      </c>
      <c r="O6689" s="12" t="n">
        <v>1</v>
      </c>
    </row>
    <row r="6690" customFormat="false" ht="15" hidden="false" customHeight="true" outlineLevel="0" collapsed="false">
      <c r="A6690" s="6" t="n">
        <v>67827</v>
      </c>
      <c r="B6690" s="6" t="s">
        <v>19</v>
      </c>
      <c r="C6690" s="6" t="s">
        <v>49</v>
      </c>
      <c r="D6690" s="6" t="s">
        <v>21</v>
      </c>
      <c r="E6690" s="6" t="s">
        <v>65</v>
      </c>
      <c r="F6690" s="6" t="s">
        <v>75</v>
      </c>
      <c r="G6690" s="6" t="s">
        <v>34</v>
      </c>
      <c r="H6690" s="6" t="n">
        <v>4</v>
      </c>
      <c r="I6690" s="7" t="n">
        <v>299.980011</v>
      </c>
      <c r="J6690" s="6" t="n">
        <v>1</v>
      </c>
      <c r="K6690" s="7" t="n">
        <v>299.980011</v>
      </c>
      <c r="L6690" s="7" t="n">
        <v>16.5</v>
      </c>
      <c r="M6690" s="8" t="n">
        <v>0.059999999</v>
      </c>
      <c r="N6690" s="7" t="n">
        <v>99.22000122</v>
      </c>
      <c r="O6690" s="9" t="n">
        <v>0</v>
      </c>
    </row>
    <row r="6691" customFormat="false" ht="15" hidden="false" customHeight="true" outlineLevel="0" collapsed="false">
      <c r="A6691" s="6" t="n">
        <v>56353</v>
      </c>
      <c r="B6691" s="6" t="s">
        <v>19</v>
      </c>
      <c r="C6691" s="6" t="s">
        <v>20</v>
      </c>
      <c r="D6691" s="6" t="s">
        <v>50</v>
      </c>
      <c r="E6691" s="6" t="s">
        <v>51</v>
      </c>
      <c r="F6691" s="6" t="s">
        <v>23</v>
      </c>
      <c r="G6691" s="6" t="s">
        <v>34</v>
      </c>
      <c r="H6691" s="6" t="n">
        <v>4</v>
      </c>
      <c r="I6691" s="7" t="n">
        <v>129.9900055</v>
      </c>
      <c r="J6691" s="6" t="n">
        <v>1</v>
      </c>
      <c r="K6691" s="7" t="n">
        <v>129.9900055</v>
      </c>
      <c r="L6691" s="7" t="n">
        <v>1.299999952</v>
      </c>
      <c r="M6691" s="8" t="n">
        <v>0.01</v>
      </c>
      <c r="N6691" s="7" t="n">
        <v>5.150000095</v>
      </c>
      <c r="O6691" s="9" t="n">
        <v>0</v>
      </c>
    </row>
    <row r="6692" customFormat="false" ht="15" hidden="false" customHeight="true" outlineLevel="0" collapsed="false">
      <c r="A6692" s="6" t="n">
        <v>62958</v>
      </c>
      <c r="B6692" s="6" t="s">
        <v>46</v>
      </c>
      <c r="C6692" s="6" t="s">
        <v>20</v>
      </c>
      <c r="D6692" s="6" t="s">
        <v>21</v>
      </c>
      <c r="E6692" s="6" t="s">
        <v>65</v>
      </c>
      <c r="F6692" s="6" t="s">
        <v>23</v>
      </c>
      <c r="G6692" s="6" t="s">
        <v>24</v>
      </c>
      <c r="H6692" s="6" t="n">
        <v>2</v>
      </c>
      <c r="I6692" s="7" t="n">
        <v>129.9900055</v>
      </c>
      <c r="J6692" s="6" t="n">
        <v>1</v>
      </c>
      <c r="K6692" s="7" t="n">
        <v>129.9900055</v>
      </c>
      <c r="L6692" s="7" t="n">
        <v>16.89999962</v>
      </c>
      <c r="M6692" s="8" t="n">
        <v>0.129999995</v>
      </c>
      <c r="N6692" s="7" t="n">
        <v>55.40999985</v>
      </c>
      <c r="O6692" s="12" t="n">
        <v>1</v>
      </c>
    </row>
    <row r="6693" customFormat="false" ht="15" hidden="false" customHeight="true" outlineLevel="0" collapsed="false">
      <c r="A6693" s="6" t="n">
        <v>36546</v>
      </c>
      <c r="B6693" s="6" t="s">
        <v>19</v>
      </c>
      <c r="C6693" s="6" t="s">
        <v>20</v>
      </c>
      <c r="D6693" s="6" t="s">
        <v>31</v>
      </c>
      <c r="E6693" s="6" t="s">
        <v>32</v>
      </c>
      <c r="F6693" s="6" t="s">
        <v>100</v>
      </c>
      <c r="G6693" s="6" t="s">
        <v>24</v>
      </c>
      <c r="H6693" s="6" t="n">
        <v>4</v>
      </c>
      <c r="I6693" s="7" t="n">
        <v>14.98999977</v>
      </c>
      <c r="J6693" s="6" t="n">
        <v>1</v>
      </c>
      <c r="K6693" s="7" t="n">
        <v>14.98999977</v>
      </c>
      <c r="L6693" s="7" t="n">
        <v>1.950000048</v>
      </c>
      <c r="M6693" s="8" t="n">
        <v>0.129999995</v>
      </c>
      <c r="N6693" s="7" t="n">
        <v>6.130000114</v>
      </c>
      <c r="O6693" s="9" t="n">
        <v>0</v>
      </c>
    </row>
    <row r="6694" customFormat="false" ht="15" hidden="false" customHeight="true" outlineLevel="0" collapsed="false">
      <c r="A6694" s="6" t="n">
        <v>59157</v>
      </c>
      <c r="B6694" s="6" t="s">
        <v>46</v>
      </c>
      <c r="C6694" s="6" t="s">
        <v>20</v>
      </c>
      <c r="D6694" s="6" t="s">
        <v>50</v>
      </c>
      <c r="E6694" s="6" t="s">
        <v>51</v>
      </c>
      <c r="F6694" s="6" t="s">
        <v>29</v>
      </c>
      <c r="G6694" s="6" t="s">
        <v>44</v>
      </c>
      <c r="H6694" s="6" t="n">
        <v>2</v>
      </c>
      <c r="I6694" s="7" t="n">
        <v>99.98999786</v>
      </c>
      <c r="J6694" s="6" t="n">
        <v>4</v>
      </c>
      <c r="K6694" s="7" t="n">
        <v>399.9599915</v>
      </c>
      <c r="L6694" s="7" t="n">
        <v>12</v>
      </c>
      <c r="M6694" s="8" t="n">
        <v>0.029999999</v>
      </c>
      <c r="N6694" s="7" t="n">
        <v>121.4300003</v>
      </c>
      <c r="O6694" s="12" t="n">
        <v>1</v>
      </c>
    </row>
    <row r="6695" customFormat="false" ht="15" hidden="false" customHeight="true" outlineLevel="0" collapsed="false">
      <c r="A6695" s="6" t="n">
        <v>22612</v>
      </c>
      <c r="B6695" s="6" t="s">
        <v>19</v>
      </c>
      <c r="C6695" s="6" t="s">
        <v>37</v>
      </c>
      <c r="D6695" s="6" t="s">
        <v>27</v>
      </c>
      <c r="E6695" s="6" t="s">
        <v>42</v>
      </c>
      <c r="F6695" s="6" t="s">
        <v>29</v>
      </c>
      <c r="G6695" s="6" t="s">
        <v>44</v>
      </c>
      <c r="H6695" s="6" t="n">
        <v>4</v>
      </c>
      <c r="I6695" s="7" t="n">
        <v>99.98999786</v>
      </c>
      <c r="J6695" s="6" t="n">
        <v>1</v>
      </c>
      <c r="K6695" s="7" t="n">
        <v>99.98999786</v>
      </c>
      <c r="L6695" s="7" t="n">
        <v>25</v>
      </c>
      <c r="M6695" s="8" t="n">
        <v>0.25</v>
      </c>
      <c r="N6695" s="7" t="n">
        <v>8.470000267</v>
      </c>
      <c r="O6695" s="9" t="n">
        <v>0</v>
      </c>
    </row>
    <row r="6696" customFormat="false" ht="15" hidden="false" customHeight="true" outlineLevel="0" collapsed="false">
      <c r="A6696" s="6" t="n">
        <v>18535</v>
      </c>
      <c r="B6696" s="6" t="s">
        <v>26</v>
      </c>
      <c r="C6696" s="6" t="s">
        <v>20</v>
      </c>
      <c r="D6696" s="6" t="s">
        <v>21</v>
      </c>
      <c r="E6696" s="6" t="s">
        <v>64</v>
      </c>
      <c r="F6696" s="6" t="s">
        <v>58</v>
      </c>
      <c r="G6696" s="6" t="s">
        <v>47</v>
      </c>
      <c r="H6696" s="6" t="n">
        <v>1</v>
      </c>
      <c r="I6696" s="7" t="n">
        <v>49.97999954</v>
      </c>
      <c r="J6696" s="6" t="n">
        <v>4</v>
      </c>
      <c r="K6696" s="7" t="n">
        <v>199.9199982</v>
      </c>
      <c r="L6696" s="7" t="n">
        <v>10</v>
      </c>
      <c r="M6696" s="8" t="n">
        <v>0.050000001</v>
      </c>
      <c r="N6696" s="7" t="n">
        <v>60.77999878</v>
      </c>
      <c r="O6696" s="12" t="n">
        <v>1</v>
      </c>
    </row>
    <row r="6697" customFormat="false" ht="15" hidden="false" customHeight="true" outlineLevel="0" collapsed="false">
      <c r="A6697" s="6" t="n">
        <v>26905</v>
      </c>
      <c r="B6697" s="6" t="s">
        <v>19</v>
      </c>
      <c r="C6697" s="6" t="s">
        <v>20</v>
      </c>
      <c r="D6697" s="6" t="s">
        <v>27</v>
      </c>
      <c r="E6697" s="6" t="s">
        <v>28</v>
      </c>
      <c r="F6697" s="6" t="s">
        <v>43</v>
      </c>
      <c r="G6697" s="6" t="s">
        <v>24</v>
      </c>
      <c r="H6697" s="6" t="n">
        <v>4</v>
      </c>
      <c r="I6697" s="7" t="n">
        <v>21.98999977</v>
      </c>
      <c r="J6697" s="6" t="n">
        <v>3</v>
      </c>
      <c r="K6697" s="7" t="n">
        <v>65.97000122</v>
      </c>
      <c r="L6697" s="7" t="n">
        <v>1.320000052</v>
      </c>
      <c r="M6697" s="8" t="n">
        <v>0.02</v>
      </c>
      <c r="N6697" s="7" t="n">
        <v>18.75</v>
      </c>
      <c r="O6697" s="12" t="n">
        <v>1</v>
      </c>
    </row>
    <row r="6698" customFormat="false" ht="15" hidden="false" customHeight="true" outlineLevel="0" collapsed="false">
      <c r="A6698" s="6" t="n">
        <v>29436</v>
      </c>
      <c r="B6698" s="6" t="s">
        <v>19</v>
      </c>
      <c r="C6698" s="6" t="s">
        <v>20</v>
      </c>
      <c r="D6698" s="6" t="s">
        <v>27</v>
      </c>
      <c r="E6698" s="6" t="s">
        <v>28</v>
      </c>
      <c r="F6698" s="6" t="s">
        <v>33</v>
      </c>
      <c r="G6698" s="6" t="s">
        <v>47</v>
      </c>
      <c r="H6698" s="6" t="n">
        <v>4</v>
      </c>
      <c r="I6698" s="7" t="n">
        <v>59.99000168</v>
      </c>
      <c r="J6698" s="6" t="n">
        <v>2</v>
      </c>
      <c r="K6698" s="7" t="n">
        <v>119.9800034</v>
      </c>
      <c r="L6698" s="7" t="n">
        <v>6</v>
      </c>
      <c r="M6698" s="8" t="n">
        <v>0.050000001</v>
      </c>
      <c r="N6698" s="7" t="n">
        <v>-79.79000092</v>
      </c>
      <c r="O6698" s="9" t="n">
        <v>0</v>
      </c>
    </row>
    <row r="6699" customFormat="false" ht="15" hidden="false" customHeight="true" outlineLevel="0" collapsed="false">
      <c r="A6699" s="6" t="n">
        <v>37155</v>
      </c>
      <c r="B6699" s="6" t="s">
        <v>26</v>
      </c>
      <c r="C6699" s="6" t="s">
        <v>20</v>
      </c>
      <c r="D6699" s="6" t="s">
        <v>31</v>
      </c>
      <c r="E6699" s="6" t="s">
        <v>56</v>
      </c>
      <c r="F6699" s="6" t="s">
        <v>73</v>
      </c>
      <c r="G6699" s="6" t="s">
        <v>34</v>
      </c>
      <c r="H6699" s="6" t="n">
        <v>1</v>
      </c>
      <c r="I6699" s="7" t="n">
        <v>30</v>
      </c>
      <c r="J6699" s="6" t="n">
        <v>2</v>
      </c>
      <c r="K6699" s="7" t="n">
        <v>60</v>
      </c>
      <c r="L6699" s="7" t="n">
        <v>5.400000095</v>
      </c>
      <c r="M6699" s="8" t="n">
        <v>0.090000004</v>
      </c>
      <c r="N6699" s="7" t="n">
        <v>-92.8199997</v>
      </c>
      <c r="O6699" s="12" t="n">
        <v>1</v>
      </c>
    </row>
    <row r="6700" customFormat="false" ht="15" hidden="false" customHeight="true" outlineLevel="0" collapsed="false">
      <c r="A6700" s="6" t="n">
        <v>45172</v>
      </c>
      <c r="B6700" s="6" t="s">
        <v>26</v>
      </c>
      <c r="C6700" s="6" t="s">
        <v>20</v>
      </c>
      <c r="D6700" s="6" t="s">
        <v>38</v>
      </c>
      <c r="E6700" s="6" t="s">
        <v>70</v>
      </c>
      <c r="F6700" s="6" t="s">
        <v>23</v>
      </c>
      <c r="G6700" s="6" t="s">
        <v>24</v>
      </c>
      <c r="H6700" s="6" t="n">
        <v>1</v>
      </c>
      <c r="I6700" s="7" t="n">
        <v>129.9900055</v>
      </c>
      <c r="J6700" s="6" t="n">
        <v>1</v>
      </c>
      <c r="K6700" s="7" t="n">
        <v>129.9900055</v>
      </c>
      <c r="L6700" s="7" t="n">
        <v>15.60000038</v>
      </c>
      <c r="M6700" s="8" t="n">
        <v>0.119999997</v>
      </c>
      <c r="N6700" s="7" t="n">
        <v>51.47999954</v>
      </c>
      <c r="O6700" s="12" t="n">
        <v>1</v>
      </c>
    </row>
    <row r="6701" customFormat="false" ht="15" hidden="false" customHeight="true" outlineLevel="0" collapsed="false">
      <c r="A6701" s="6" t="n">
        <v>10316</v>
      </c>
      <c r="B6701" s="6" t="s">
        <v>46</v>
      </c>
      <c r="C6701" s="6" t="s">
        <v>37</v>
      </c>
      <c r="D6701" s="6" t="s">
        <v>21</v>
      </c>
      <c r="E6701" s="6" t="s">
        <v>65</v>
      </c>
      <c r="F6701" s="6" t="s">
        <v>73</v>
      </c>
      <c r="G6701" s="6" t="s">
        <v>24</v>
      </c>
      <c r="H6701" s="6" t="n">
        <v>2</v>
      </c>
      <c r="I6701" s="7" t="n">
        <v>39.99000168</v>
      </c>
      <c r="J6701" s="6" t="n">
        <v>1</v>
      </c>
      <c r="K6701" s="7" t="n">
        <v>39.99000168</v>
      </c>
      <c r="L6701" s="7" t="n">
        <v>8</v>
      </c>
      <c r="M6701" s="8" t="n">
        <v>0.200000003</v>
      </c>
      <c r="N6701" s="7" t="n">
        <v>0.319999993</v>
      </c>
      <c r="O6701" s="9" t="n">
        <v>0</v>
      </c>
    </row>
    <row r="6702" customFormat="false" ht="15" hidden="false" customHeight="true" outlineLevel="0" collapsed="false">
      <c r="A6702" s="6" t="n">
        <v>4787</v>
      </c>
      <c r="B6702" s="6" t="s">
        <v>19</v>
      </c>
      <c r="C6702" s="6" t="s">
        <v>20</v>
      </c>
      <c r="D6702" s="6" t="s">
        <v>50</v>
      </c>
      <c r="E6702" s="6" t="s">
        <v>63</v>
      </c>
      <c r="F6702" s="6" t="s">
        <v>73</v>
      </c>
      <c r="G6702" s="6" t="s">
        <v>44</v>
      </c>
      <c r="H6702" s="6" t="n">
        <v>4</v>
      </c>
      <c r="I6702" s="7" t="n">
        <v>39.99000168</v>
      </c>
      <c r="J6702" s="6" t="n">
        <v>4</v>
      </c>
      <c r="K6702" s="7" t="n">
        <v>159.9600067</v>
      </c>
      <c r="L6702" s="7" t="n">
        <v>39.99000168</v>
      </c>
      <c r="M6702" s="8" t="n">
        <v>0.25</v>
      </c>
      <c r="N6702" s="7" t="n">
        <v>40.54999924</v>
      </c>
      <c r="O6702" s="9" t="n">
        <v>0</v>
      </c>
    </row>
    <row r="6703" customFormat="false" ht="15" hidden="false" customHeight="true" outlineLevel="0" collapsed="false">
      <c r="A6703" s="6" t="n">
        <v>36233</v>
      </c>
      <c r="B6703" s="6" t="s">
        <v>19</v>
      </c>
      <c r="C6703" s="6" t="s">
        <v>37</v>
      </c>
      <c r="D6703" s="6" t="s">
        <v>31</v>
      </c>
      <c r="E6703" s="6" t="s">
        <v>86</v>
      </c>
      <c r="F6703" s="6" t="s">
        <v>33</v>
      </c>
      <c r="G6703" s="6" t="s">
        <v>24</v>
      </c>
      <c r="H6703" s="6" t="n">
        <v>4</v>
      </c>
      <c r="I6703" s="7" t="n">
        <v>59.99000168</v>
      </c>
      <c r="J6703" s="6" t="n">
        <v>2</v>
      </c>
      <c r="K6703" s="7" t="n">
        <v>119.9800034</v>
      </c>
      <c r="L6703" s="7" t="n">
        <v>0</v>
      </c>
      <c r="M6703" s="8" t="n">
        <v>0</v>
      </c>
      <c r="N6703" s="7" t="n">
        <v>56.38999939</v>
      </c>
      <c r="O6703" s="9" t="n">
        <v>0</v>
      </c>
    </row>
    <row r="6704" customFormat="false" ht="15" hidden="false" customHeight="true" outlineLevel="0" collapsed="false">
      <c r="A6704" s="6" t="n">
        <v>8145</v>
      </c>
      <c r="B6704" s="6" t="s">
        <v>19</v>
      </c>
      <c r="C6704" s="6" t="s">
        <v>37</v>
      </c>
      <c r="D6704" s="6" t="s">
        <v>50</v>
      </c>
      <c r="E6704" s="6" t="s">
        <v>72</v>
      </c>
      <c r="F6704" s="6" t="s">
        <v>57</v>
      </c>
      <c r="G6704" s="6" t="s">
        <v>34</v>
      </c>
      <c r="H6704" s="6" t="n">
        <v>4</v>
      </c>
      <c r="I6704" s="7" t="n">
        <v>50</v>
      </c>
      <c r="J6704" s="6" t="n">
        <v>3</v>
      </c>
      <c r="K6704" s="7" t="n">
        <v>150</v>
      </c>
      <c r="L6704" s="7" t="n">
        <v>24</v>
      </c>
      <c r="M6704" s="8" t="n">
        <v>0.159999996</v>
      </c>
      <c r="N6704" s="7" t="n">
        <v>-29.36000061</v>
      </c>
      <c r="O6704" s="12" t="n">
        <v>1</v>
      </c>
    </row>
    <row r="6705" customFormat="false" ht="15" hidden="false" customHeight="true" outlineLevel="0" collapsed="false">
      <c r="A6705" s="6" t="n">
        <v>36140</v>
      </c>
      <c r="B6705" s="6" t="s">
        <v>36</v>
      </c>
      <c r="C6705" s="6" t="s">
        <v>20</v>
      </c>
      <c r="D6705" s="6" t="s">
        <v>31</v>
      </c>
      <c r="E6705" s="6" t="s">
        <v>32</v>
      </c>
      <c r="F6705" s="6" t="s">
        <v>23</v>
      </c>
      <c r="G6705" s="6" t="s">
        <v>44</v>
      </c>
      <c r="H6705" s="6" t="n">
        <v>0</v>
      </c>
      <c r="I6705" s="7" t="n">
        <v>129.9900055</v>
      </c>
      <c r="J6705" s="6" t="n">
        <v>1</v>
      </c>
      <c r="K6705" s="7" t="n">
        <v>129.9900055</v>
      </c>
      <c r="L6705" s="7" t="n">
        <v>20.79999924</v>
      </c>
      <c r="M6705" s="8" t="n">
        <v>0.159999996</v>
      </c>
      <c r="N6705" s="7" t="n">
        <v>39.63999939</v>
      </c>
      <c r="O6705" s="12" t="n">
        <v>1</v>
      </c>
    </row>
    <row r="6706" customFormat="false" ht="15" hidden="false" customHeight="true" outlineLevel="0" collapsed="false">
      <c r="A6706" s="6" t="n">
        <v>1306</v>
      </c>
      <c r="B6706" s="6" t="s">
        <v>19</v>
      </c>
      <c r="C6706" s="6" t="s">
        <v>20</v>
      </c>
      <c r="D6706" s="6" t="s">
        <v>50</v>
      </c>
      <c r="E6706" s="6" t="s">
        <v>63</v>
      </c>
      <c r="F6706" s="6" t="s">
        <v>29</v>
      </c>
      <c r="G6706" s="6" t="s">
        <v>24</v>
      </c>
      <c r="H6706" s="6" t="n">
        <v>4</v>
      </c>
      <c r="I6706" s="7" t="n">
        <v>99.98999786</v>
      </c>
      <c r="J6706" s="6" t="n">
        <v>3</v>
      </c>
      <c r="K6706" s="7" t="n">
        <v>299.9700012</v>
      </c>
      <c r="L6706" s="7" t="n">
        <v>74.98999786</v>
      </c>
      <c r="M6706" s="8" t="n">
        <v>0.25</v>
      </c>
      <c r="N6706" s="7" t="n">
        <v>78.73999786</v>
      </c>
      <c r="O6706" s="9" t="n">
        <v>0</v>
      </c>
    </row>
    <row r="6707" customFormat="false" ht="15" hidden="false" customHeight="true" outlineLevel="0" collapsed="false">
      <c r="A6707" s="6" t="n">
        <v>12111</v>
      </c>
      <c r="B6707" s="6" t="s">
        <v>19</v>
      </c>
      <c r="C6707" s="6" t="s">
        <v>49</v>
      </c>
      <c r="D6707" s="6" t="s">
        <v>21</v>
      </c>
      <c r="E6707" s="6" t="s">
        <v>64</v>
      </c>
      <c r="F6707" s="6" t="s">
        <v>57</v>
      </c>
      <c r="G6707" s="6" t="s">
        <v>24</v>
      </c>
      <c r="H6707" s="6" t="n">
        <v>4</v>
      </c>
      <c r="I6707" s="7" t="n">
        <v>50</v>
      </c>
      <c r="J6707" s="6" t="n">
        <v>3</v>
      </c>
      <c r="K6707" s="7" t="n">
        <v>150</v>
      </c>
      <c r="L6707" s="7" t="n">
        <v>22.5</v>
      </c>
      <c r="M6707" s="8" t="n">
        <v>0.150000006</v>
      </c>
      <c r="N6707" s="7" t="n">
        <v>34.43000031</v>
      </c>
      <c r="O6707" s="9" t="n">
        <v>0</v>
      </c>
    </row>
    <row r="6708" customFormat="false" ht="15" hidden="false" customHeight="true" outlineLevel="0" collapsed="false">
      <c r="A6708" s="6" t="n">
        <v>28843</v>
      </c>
      <c r="B6708" s="6" t="s">
        <v>19</v>
      </c>
      <c r="C6708" s="6" t="s">
        <v>37</v>
      </c>
      <c r="D6708" s="6" t="s">
        <v>27</v>
      </c>
      <c r="E6708" s="6" t="s">
        <v>28</v>
      </c>
      <c r="F6708" s="6" t="s">
        <v>33</v>
      </c>
      <c r="G6708" s="6" t="s">
        <v>34</v>
      </c>
      <c r="H6708" s="6" t="n">
        <v>4</v>
      </c>
      <c r="I6708" s="7" t="n">
        <v>59.99000168</v>
      </c>
      <c r="J6708" s="6" t="n">
        <v>2</v>
      </c>
      <c r="K6708" s="7" t="n">
        <v>119.9800034</v>
      </c>
      <c r="L6708" s="7" t="n">
        <v>20.39999962</v>
      </c>
      <c r="M6708" s="8" t="n">
        <v>0.170000002</v>
      </c>
      <c r="N6708" s="7" t="n">
        <v>36.15000153</v>
      </c>
      <c r="O6708" s="9" t="n">
        <v>0</v>
      </c>
    </row>
    <row r="6709" customFormat="false" ht="15" hidden="false" customHeight="true" outlineLevel="0" collapsed="false">
      <c r="A6709" s="6" t="n">
        <v>9449</v>
      </c>
      <c r="B6709" s="6" t="s">
        <v>46</v>
      </c>
      <c r="C6709" s="6" t="s">
        <v>20</v>
      </c>
      <c r="D6709" s="6" t="s">
        <v>50</v>
      </c>
      <c r="E6709" s="6" t="s">
        <v>63</v>
      </c>
      <c r="F6709" s="6" t="s">
        <v>33</v>
      </c>
      <c r="G6709" s="6" t="s">
        <v>44</v>
      </c>
      <c r="H6709" s="6" t="n">
        <v>2</v>
      </c>
      <c r="I6709" s="7" t="n">
        <v>59.99000168</v>
      </c>
      <c r="J6709" s="6" t="n">
        <v>2</v>
      </c>
      <c r="K6709" s="7" t="n">
        <v>119.9800034</v>
      </c>
      <c r="L6709" s="7" t="n">
        <v>0</v>
      </c>
      <c r="M6709" s="8" t="n">
        <v>0</v>
      </c>
      <c r="N6709" s="7" t="n">
        <v>-27</v>
      </c>
      <c r="O6709" s="12" t="n">
        <v>1</v>
      </c>
    </row>
    <row r="6710" customFormat="false" ht="15" hidden="false" customHeight="true" outlineLevel="0" collapsed="false">
      <c r="A6710" s="6" t="n">
        <v>34717</v>
      </c>
      <c r="B6710" s="6" t="s">
        <v>46</v>
      </c>
      <c r="C6710" s="6" t="s">
        <v>20</v>
      </c>
      <c r="D6710" s="6" t="s">
        <v>31</v>
      </c>
      <c r="E6710" s="6" t="s">
        <v>56</v>
      </c>
      <c r="F6710" s="6" t="s">
        <v>57</v>
      </c>
      <c r="G6710" s="6" t="s">
        <v>34</v>
      </c>
      <c r="H6710" s="6" t="n">
        <v>2</v>
      </c>
      <c r="I6710" s="7" t="n">
        <v>50</v>
      </c>
      <c r="J6710" s="6" t="n">
        <v>5</v>
      </c>
      <c r="K6710" s="7" t="n">
        <v>250</v>
      </c>
      <c r="L6710" s="7" t="n">
        <v>13.75</v>
      </c>
      <c r="M6710" s="8" t="n">
        <v>0.059999999</v>
      </c>
      <c r="N6710" s="7" t="n">
        <v>73.94999695</v>
      </c>
      <c r="O6710" s="12" t="n">
        <v>1</v>
      </c>
    </row>
    <row r="6711" customFormat="false" ht="15" hidden="false" customHeight="true" outlineLevel="0" collapsed="false">
      <c r="A6711" s="6" t="n">
        <v>18316</v>
      </c>
      <c r="B6711" s="6" t="s">
        <v>19</v>
      </c>
      <c r="C6711" s="6" t="s">
        <v>37</v>
      </c>
      <c r="D6711" s="6" t="s">
        <v>21</v>
      </c>
      <c r="E6711" s="6" t="s">
        <v>65</v>
      </c>
      <c r="F6711" s="6" t="s">
        <v>29</v>
      </c>
      <c r="G6711" s="6" t="s">
        <v>24</v>
      </c>
      <c r="H6711" s="6" t="n">
        <v>4</v>
      </c>
      <c r="I6711" s="7" t="n">
        <v>99.98999786</v>
      </c>
      <c r="J6711" s="6" t="n">
        <v>5</v>
      </c>
      <c r="K6711" s="7" t="n">
        <v>499.9500122</v>
      </c>
      <c r="L6711" s="7" t="n">
        <v>89.98999786</v>
      </c>
      <c r="M6711" s="8" t="n">
        <v>0.180000007</v>
      </c>
      <c r="N6711" s="7" t="n">
        <v>143.4900055</v>
      </c>
      <c r="O6711" s="9" t="n">
        <v>0</v>
      </c>
    </row>
    <row r="6712" customFormat="false" ht="15" hidden="false" customHeight="true" outlineLevel="0" collapsed="false">
      <c r="A6712" s="6" t="n">
        <v>15024</v>
      </c>
      <c r="B6712" s="6" t="s">
        <v>19</v>
      </c>
      <c r="C6712" s="6" t="s">
        <v>49</v>
      </c>
      <c r="D6712" s="6" t="s">
        <v>21</v>
      </c>
      <c r="E6712" s="6" t="s">
        <v>64</v>
      </c>
      <c r="F6712" s="6" t="s">
        <v>23</v>
      </c>
      <c r="G6712" s="6" t="s">
        <v>44</v>
      </c>
      <c r="H6712" s="6" t="n">
        <v>4</v>
      </c>
      <c r="I6712" s="7" t="n">
        <v>129.9900055</v>
      </c>
      <c r="J6712" s="6" t="n">
        <v>1</v>
      </c>
      <c r="K6712" s="7" t="n">
        <v>129.9900055</v>
      </c>
      <c r="L6712" s="7" t="n">
        <v>15.60000038</v>
      </c>
      <c r="M6712" s="8" t="n">
        <v>0.119999997</v>
      </c>
      <c r="N6712" s="7" t="n">
        <v>41.18000031</v>
      </c>
      <c r="O6712" s="12" t="n">
        <v>1</v>
      </c>
    </row>
    <row r="6713" customFormat="false" ht="15" hidden="false" customHeight="true" outlineLevel="0" collapsed="false">
      <c r="A6713" s="6" t="n">
        <v>56294</v>
      </c>
      <c r="B6713" s="6" t="s">
        <v>46</v>
      </c>
      <c r="C6713" s="6" t="s">
        <v>20</v>
      </c>
      <c r="D6713" s="6" t="s">
        <v>50</v>
      </c>
      <c r="E6713" s="6" t="s">
        <v>51</v>
      </c>
      <c r="F6713" s="6" t="s">
        <v>75</v>
      </c>
      <c r="G6713" s="6" t="s">
        <v>24</v>
      </c>
      <c r="H6713" s="6" t="n">
        <v>2</v>
      </c>
      <c r="I6713" s="7" t="n">
        <v>299.980011</v>
      </c>
      <c r="J6713" s="6" t="n">
        <v>1</v>
      </c>
      <c r="K6713" s="7" t="n">
        <v>299.980011</v>
      </c>
      <c r="L6713" s="7" t="n">
        <v>27</v>
      </c>
      <c r="M6713" s="8" t="n">
        <v>0.090000004</v>
      </c>
      <c r="N6713" s="7" t="n">
        <v>79.16000366</v>
      </c>
      <c r="O6713" s="12" t="n">
        <v>1</v>
      </c>
    </row>
    <row r="6714" customFormat="false" ht="15" hidden="false" customHeight="true" outlineLevel="0" collapsed="false">
      <c r="A6714" s="6" t="n">
        <v>11722</v>
      </c>
      <c r="B6714" s="6" t="s">
        <v>46</v>
      </c>
      <c r="C6714" s="6" t="s">
        <v>37</v>
      </c>
      <c r="D6714" s="6" t="s">
        <v>21</v>
      </c>
      <c r="E6714" s="6" t="s">
        <v>65</v>
      </c>
      <c r="F6714" s="6" t="s">
        <v>29</v>
      </c>
      <c r="G6714" s="6" t="s">
        <v>44</v>
      </c>
      <c r="H6714" s="6" t="n">
        <v>2</v>
      </c>
      <c r="I6714" s="7" t="n">
        <v>99.98999786</v>
      </c>
      <c r="J6714" s="6" t="n">
        <v>2</v>
      </c>
      <c r="K6714" s="7" t="n">
        <v>199.9799957</v>
      </c>
      <c r="L6714" s="7" t="n">
        <v>0</v>
      </c>
      <c r="M6714" s="8" t="n">
        <v>0</v>
      </c>
      <c r="N6714" s="7" t="n">
        <v>-159.9799957</v>
      </c>
      <c r="O6714" s="12" t="n">
        <v>1</v>
      </c>
    </row>
    <row r="6715" customFormat="false" ht="15" hidden="false" customHeight="true" outlineLevel="0" collapsed="false">
      <c r="A6715" s="6" t="n">
        <v>2590</v>
      </c>
      <c r="B6715" s="6" t="s">
        <v>19</v>
      </c>
      <c r="C6715" s="6" t="s">
        <v>20</v>
      </c>
      <c r="D6715" s="6" t="s">
        <v>50</v>
      </c>
      <c r="E6715" s="6" t="s">
        <v>72</v>
      </c>
      <c r="F6715" s="6" t="s">
        <v>73</v>
      </c>
      <c r="G6715" s="6" t="s">
        <v>24</v>
      </c>
      <c r="H6715" s="6" t="n">
        <v>4</v>
      </c>
      <c r="I6715" s="7" t="n">
        <v>39.99000168</v>
      </c>
      <c r="J6715" s="6" t="n">
        <v>4</v>
      </c>
      <c r="K6715" s="7" t="n">
        <v>159.9600067</v>
      </c>
      <c r="L6715" s="7" t="n">
        <v>27.19000053</v>
      </c>
      <c r="M6715" s="8" t="n">
        <v>0.170000002</v>
      </c>
      <c r="N6715" s="7" t="n">
        <v>-106.2099991</v>
      </c>
      <c r="O6715" s="12" t="n">
        <v>1</v>
      </c>
    </row>
    <row r="6716" customFormat="false" ht="15" hidden="false" customHeight="true" outlineLevel="0" collapsed="false">
      <c r="A6716" s="6" t="n">
        <v>21656</v>
      </c>
      <c r="B6716" s="6" t="s">
        <v>19</v>
      </c>
      <c r="C6716" s="6" t="s">
        <v>20</v>
      </c>
      <c r="D6716" s="6" t="s">
        <v>27</v>
      </c>
      <c r="E6716" s="6" t="s">
        <v>28</v>
      </c>
      <c r="F6716" s="6" t="s">
        <v>58</v>
      </c>
      <c r="G6716" s="6" t="s">
        <v>34</v>
      </c>
      <c r="H6716" s="6" t="n">
        <v>4</v>
      </c>
      <c r="I6716" s="7" t="n">
        <v>49.97999954</v>
      </c>
      <c r="J6716" s="6" t="n">
        <v>4</v>
      </c>
      <c r="K6716" s="7" t="n">
        <v>199.9199982</v>
      </c>
      <c r="L6716" s="7" t="n">
        <v>33.99000168</v>
      </c>
      <c r="M6716" s="8" t="n">
        <v>0.170000002</v>
      </c>
      <c r="N6716" s="7" t="n">
        <v>49.77999878</v>
      </c>
      <c r="O6716" s="9" t="n">
        <v>0</v>
      </c>
    </row>
    <row r="6717" customFormat="false" ht="15" hidden="false" customHeight="true" outlineLevel="0" collapsed="false">
      <c r="A6717" s="6" t="n">
        <v>55414</v>
      </c>
      <c r="B6717" s="6" t="s">
        <v>19</v>
      </c>
      <c r="C6717" s="6" t="s">
        <v>49</v>
      </c>
      <c r="D6717" s="6" t="s">
        <v>50</v>
      </c>
      <c r="E6717" s="6" t="s">
        <v>51</v>
      </c>
      <c r="F6717" s="6" t="s">
        <v>58</v>
      </c>
      <c r="G6717" s="6" t="s">
        <v>24</v>
      </c>
      <c r="H6717" s="6" t="n">
        <v>4</v>
      </c>
      <c r="I6717" s="7" t="n">
        <v>49.97999954</v>
      </c>
      <c r="J6717" s="6" t="n">
        <v>4</v>
      </c>
      <c r="K6717" s="7" t="n">
        <v>199.9199982</v>
      </c>
      <c r="L6717" s="7" t="n">
        <v>39.97999954</v>
      </c>
      <c r="M6717" s="8" t="n">
        <v>0.200000003</v>
      </c>
      <c r="N6717" s="7" t="n">
        <v>58.06000137</v>
      </c>
      <c r="O6717" s="12" t="n">
        <v>1</v>
      </c>
    </row>
    <row r="6718" customFormat="false" ht="15" hidden="false" customHeight="true" outlineLevel="0" collapsed="false">
      <c r="A6718" s="6" t="n">
        <v>52413</v>
      </c>
      <c r="B6718" s="6" t="s">
        <v>19</v>
      </c>
      <c r="C6718" s="6" t="s">
        <v>37</v>
      </c>
      <c r="D6718" s="6" t="s">
        <v>50</v>
      </c>
      <c r="E6718" s="6" t="s">
        <v>63</v>
      </c>
      <c r="F6718" s="6" t="s">
        <v>57</v>
      </c>
      <c r="G6718" s="6" t="s">
        <v>44</v>
      </c>
      <c r="H6718" s="6" t="n">
        <v>4</v>
      </c>
      <c r="I6718" s="7" t="n">
        <v>50</v>
      </c>
      <c r="J6718" s="6" t="n">
        <v>2</v>
      </c>
      <c r="K6718" s="7" t="n">
        <v>100</v>
      </c>
      <c r="L6718" s="7" t="n">
        <v>3</v>
      </c>
      <c r="M6718" s="8" t="n">
        <v>0.029999999</v>
      </c>
      <c r="N6718" s="7" t="n">
        <v>-24.25</v>
      </c>
      <c r="O6718" s="9" t="n">
        <v>0</v>
      </c>
    </row>
    <row r="6719" customFormat="false" ht="15" hidden="false" customHeight="true" outlineLevel="0" collapsed="false">
      <c r="A6719" s="6" t="n">
        <v>58974</v>
      </c>
      <c r="B6719" s="6" t="s">
        <v>19</v>
      </c>
      <c r="C6719" s="6" t="s">
        <v>20</v>
      </c>
      <c r="D6719" s="6" t="s">
        <v>50</v>
      </c>
      <c r="E6719" s="6" t="s">
        <v>51</v>
      </c>
      <c r="F6719" s="6" t="s">
        <v>119</v>
      </c>
      <c r="G6719" s="6" t="s">
        <v>34</v>
      </c>
      <c r="H6719" s="6" t="n">
        <v>4</v>
      </c>
      <c r="I6719" s="7" t="n">
        <v>99.98999786</v>
      </c>
      <c r="J6719" s="6" t="n">
        <v>4</v>
      </c>
      <c r="K6719" s="7" t="n">
        <v>399.9599915</v>
      </c>
      <c r="L6719" s="7" t="n">
        <v>48</v>
      </c>
      <c r="M6719" s="8" t="n">
        <v>0.119999997</v>
      </c>
      <c r="N6719" s="7" t="n">
        <v>118.9599991</v>
      </c>
      <c r="O6719" s="12" t="n">
        <v>1</v>
      </c>
    </row>
    <row r="6720" customFormat="false" ht="15" hidden="false" customHeight="true" outlineLevel="0" collapsed="false">
      <c r="A6720" s="6" t="n">
        <v>24141</v>
      </c>
      <c r="B6720" s="6" t="s">
        <v>26</v>
      </c>
      <c r="C6720" s="6" t="s">
        <v>20</v>
      </c>
      <c r="D6720" s="6" t="s">
        <v>27</v>
      </c>
      <c r="E6720" s="6" t="s">
        <v>42</v>
      </c>
      <c r="F6720" s="6" t="s">
        <v>29</v>
      </c>
      <c r="G6720" s="6" t="s">
        <v>47</v>
      </c>
      <c r="H6720" s="6" t="n">
        <v>1</v>
      </c>
      <c r="I6720" s="7" t="n">
        <v>99.98999786</v>
      </c>
      <c r="J6720" s="6" t="n">
        <v>3</v>
      </c>
      <c r="K6720" s="7" t="n">
        <v>299.9700012</v>
      </c>
      <c r="L6720" s="7" t="n">
        <v>50.99000168</v>
      </c>
      <c r="M6720" s="8" t="n">
        <v>0.170000002</v>
      </c>
      <c r="N6720" s="7" t="n">
        <v>77.18000031</v>
      </c>
      <c r="O6720" s="12" t="n">
        <v>1</v>
      </c>
    </row>
    <row r="6721" customFormat="false" ht="15" hidden="false" customHeight="true" outlineLevel="0" collapsed="false">
      <c r="A6721" s="6" t="n">
        <v>39776</v>
      </c>
      <c r="B6721" s="6" t="s">
        <v>19</v>
      </c>
      <c r="C6721" s="6" t="s">
        <v>49</v>
      </c>
      <c r="D6721" s="6" t="s">
        <v>31</v>
      </c>
      <c r="E6721" s="6" t="s">
        <v>56</v>
      </c>
      <c r="F6721" s="6" t="s">
        <v>23</v>
      </c>
      <c r="G6721" s="6" t="s">
        <v>34</v>
      </c>
      <c r="H6721" s="6" t="n">
        <v>4</v>
      </c>
      <c r="I6721" s="7" t="n">
        <v>129.9900055</v>
      </c>
      <c r="J6721" s="6" t="n">
        <v>1</v>
      </c>
      <c r="K6721" s="7" t="n">
        <v>129.9900055</v>
      </c>
      <c r="L6721" s="7" t="n">
        <v>11.69999981</v>
      </c>
      <c r="M6721" s="8" t="n">
        <v>0.090000004</v>
      </c>
      <c r="N6721" s="7" t="n">
        <v>-90.73000336</v>
      </c>
      <c r="O6721" s="9" t="n">
        <v>0</v>
      </c>
    </row>
    <row r="6722" customFormat="false" ht="15" hidden="false" customHeight="true" outlineLevel="0" collapsed="false">
      <c r="A6722" s="6" t="n">
        <v>3568</v>
      </c>
      <c r="B6722" s="6" t="s">
        <v>19</v>
      </c>
      <c r="C6722" s="6" t="s">
        <v>37</v>
      </c>
      <c r="D6722" s="6" t="s">
        <v>50</v>
      </c>
      <c r="E6722" s="6" t="s">
        <v>51</v>
      </c>
      <c r="F6722" s="6" t="s">
        <v>75</v>
      </c>
      <c r="G6722" s="6" t="s">
        <v>44</v>
      </c>
      <c r="H6722" s="6" t="n">
        <v>4</v>
      </c>
      <c r="I6722" s="7" t="n">
        <v>299.980011</v>
      </c>
      <c r="J6722" s="6" t="n">
        <v>1</v>
      </c>
      <c r="K6722" s="7" t="n">
        <v>299.980011</v>
      </c>
      <c r="L6722" s="7" t="n">
        <v>15</v>
      </c>
      <c r="M6722" s="8" t="n">
        <v>0.050000001</v>
      </c>
      <c r="N6722" s="7" t="n">
        <v>2.849999905</v>
      </c>
      <c r="O6722" s="9" t="n">
        <v>0</v>
      </c>
    </row>
    <row r="6723" customFormat="false" ht="15" hidden="false" customHeight="true" outlineLevel="0" collapsed="false">
      <c r="A6723" s="6" t="n">
        <v>30931</v>
      </c>
      <c r="B6723" s="6" t="s">
        <v>19</v>
      </c>
      <c r="C6723" s="6" t="s">
        <v>49</v>
      </c>
      <c r="D6723" s="6" t="s">
        <v>27</v>
      </c>
      <c r="E6723" s="6" t="s">
        <v>42</v>
      </c>
      <c r="F6723" s="6" t="s">
        <v>58</v>
      </c>
      <c r="G6723" s="6" t="s">
        <v>34</v>
      </c>
      <c r="H6723" s="6" t="n">
        <v>4</v>
      </c>
      <c r="I6723" s="7" t="n">
        <v>49.97999954</v>
      </c>
      <c r="J6723" s="6" t="n">
        <v>3</v>
      </c>
      <c r="K6723" s="7" t="n">
        <v>149.9400024</v>
      </c>
      <c r="L6723" s="7" t="n">
        <v>0</v>
      </c>
      <c r="M6723" s="8" t="n">
        <v>0</v>
      </c>
      <c r="N6723" s="7" t="n">
        <v>-104.9599991</v>
      </c>
      <c r="O6723" s="9" t="n">
        <v>0</v>
      </c>
    </row>
    <row r="6724" customFormat="false" ht="15" hidden="false" customHeight="true" outlineLevel="0" collapsed="false">
      <c r="A6724" s="6" t="n">
        <v>69278</v>
      </c>
      <c r="B6724" s="6" t="s">
        <v>19</v>
      </c>
      <c r="C6724" s="6" t="s">
        <v>20</v>
      </c>
      <c r="D6724" s="6" t="s">
        <v>21</v>
      </c>
      <c r="E6724" s="6" t="s">
        <v>64</v>
      </c>
      <c r="F6724" s="6" t="s">
        <v>109</v>
      </c>
      <c r="G6724" s="6" t="s">
        <v>24</v>
      </c>
      <c r="H6724" s="6" t="n">
        <v>4</v>
      </c>
      <c r="I6724" s="7" t="n">
        <v>11.28999996</v>
      </c>
      <c r="J6724" s="6" t="n">
        <v>1</v>
      </c>
      <c r="K6724" s="7" t="n">
        <v>11.28999996</v>
      </c>
      <c r="L6724" s="7" t="n">
        <v>0.109999999</v>
      </c>
      <c r="M6724" s="8" t="n">
        <v>0.01</v>
      </c>
      <c r="N6724" s="7" t="n">
        <v>3.779999971</v>
      </c>
      <c r="O6724" s="9" t="n">
        <v>0</v>
      </c>
    </row>
    <row r="6725" customFormat="false" ht="15" hidden="false" customHeight="true" outlineLevel="0" collapsed="false">
      <c r="A6725" s="6" t="n">
        <v>36881</v>
      </c>
      <c r="B6725" s="6" t="s">
        <v>19</v>
      </c>
      <c r="C6725" s="6" t="s">
        <v>20</v>
      </c>
      <c r="D6725" s="6" t="s">
        <v>31</v>
      </c>
      <c r="E6725" s="6" t="s">
        <v>32</v>
      </c>
      <c r="F6725" s="6" t="s">
        <v>75</v>
      </c>
      <c r="G6725" s="6" t="s">
        <v>34</v>
      </c>
      <c r="H6725" s="6" t="n">
        <v>4</v>
      </c>
      <c r="I6725" s="7" t="n">
        <v>299.980011</v>
      </c>
      <c r="J6725" s="6" t="n">
        <v>1</v>
      </c>
      <c r="K6725" s="7" t="n">
        <v>299.980011</v>
      </c>
      <c r="L6725" s="7" t="n">
        <v>48</v>
      </c>
      <c r="M6725" s="8" t="n">
        <v>0.159999996</v>
      </c>
      <c r="N6725" s="7" t="n">
        <v>118.4300003</v>
      </c>
      <c r="O6725" s="9" t="n">
        <v>0</v>
      </c>
    </row>
    <row r="6726" customFormat="false" ht="15" hidden="false" customHeight="true" outlineLevel="0" collapsed="false">
      <c r="A6726" s="6" t="n">
        <v>12455</v>
      </c>
      <c r="B6726" s="6" t="s">
        <v>26</v>
      </c>
      <c r="C6726" s="6" t="s">
        <v>49</v>
      </c>
      <c r="D6726" s="6" t="s">
        <v>21</v>
      </c>
      <c r="E6726" s="6" t="s">
        <v>22</v>
      </c>
      <c r="F6726" s="6" t="s">
        <v>23</v>
      </c>
      <c r="G6726" s="6" t="s">
        <v>47</v>
      </c>
      <c r="H6726" s="6" t="n">
        <v>1</v>
      </c>
      <c r="I6726" s="7" t="n">
        <v>129.9900055</v>
      </c>
      <c r="J6726" s="6" t="n">
        <v>1</v>
      </c>
      <c r="K6726" s="7" t="n">
        <v>129.9900055</v>
      </c>
      <c r="L6726" s="7" t="n">
        <v>19.5</v>
      </c>
      <c r="M6726" s="8" t="n">
        <v>0.150000006</v>
      </c>
      <c r="N6726" s="7" t="n">
        <v>49.72000122</v>
      </c>
      <c r="O6726" s="12" t="n">
        <v>1</v>
      </c>
    </row>
    <row r="6727" customFormat="false" ht="15" hidden="false" customHeight="true" outlineLevel="0" collapsed="false">
      <c r="A6727" s="6" t="n">
        <v>54546</v>
      </c>
      <c r="B6727" s="6" t="s">
        <v>46</v>
      </c>
      <c r="C6727" s="6" t="s">
        <v>20</v>
      </c>
      <c r="D6727" s="6" t="s">
        <v>50</v>
      </c>
      <c r="E6727" s="6" t="s">
        <v>51</v>
      </c>
      <c r="F6727" s="6" t="s">
        <v>33</v>
      </c>
      <c r="G6727" s="6" t="s">
        <v>47</v>
      </c>
      <c r="H6727" s="6" t="n">
        <v>2</v>
      </c>
      <c r="I6727" s="7" t="n">
        <v>59.99000168</v>
      </c>
      <c r="J6727" s="6" t="n">
        <v>5</v>
      </c>
      <c r="K6727" s="7" t="n">
        <v>299.9500122</v>
      </c>
      <c r="L6727" s="7" t="n">
        <v>3</v>
      </c>
      <c r="M6727" s="8" t="n">
        <v>0.01</v>
      </c>
      <c r="N6727" s="7" t="n">
        <v>107.7900009</v>
      </c>
      <c r="O6727" s="9" t="n">
        <v>0</v>
      </c>
    </row>
    <row r="6728" customFormat="false" ht="15" hidden="false" customHeight="true" outlineLevel="0" collapsed="false">
      <c r="A6728" s="6" t="n">
        <v>12496</v>
      </c>
      <c r="B6728" s="6" t="s">
        <v>19</v>
      </c>
      <c r="C6728" s="6" t="s">
        <v>49</v>
      </c>
      <c r="D6728" s="6" t="s">
        <v>21</v>
      </c>
      <c r="E6728" s="6" t="s">
        <v>22</v>
      </c>
      <c r="F6728" s="6" t="s">
        <v>23</v>
      </c>
      <c r="G6728" s="6" t="s">
        <v>47</v>
      </c>
      <c r="H6728" s="6" t="n">
        <v>4</v>
      </c>
      <c r="I6728" s="7" t="n">
        <v>129.9900055</v>
      </c>
      <c r="J6728" s="6" t="n">
        <v>1</v>
      </c>
      <c r="K6728" s="7" t="n">
        <v>129.9900055</v>
      </c>
      <c r="L6728" s="7" t="n">
        <v>2.599999905</v>
      </c>
      <c r="M6728" s="8" t="n">
        <v>0.02</v>
      </c>
      <c r="N6728" s="7" t="n">
        <v>2.549999952</v>
      </c>
      <c r="O6728" s="9" t="n">
        <v>0</v>
      </c>
    </row>
    <row r="6729" customFormat="false" ht="15" hidden="false" customHeight="true" outlineLevel="0" collapsed="false">
      <c r="A6729" s="6" t="n">
        <v>66658</v>
      </c>
      <c r="B6729" s="6" t="s">
        <v>19</v>
      </c>
      <c r="C6729" s="6" t="s">
        <v>20</v>
      </c>
      <c r="D6729" s="6" t="s">
        <v>21</v>
      </c>
      <c r="E6729" s="6" t="s">
        <v>65</v>
      </c>
      <c r="F6729" s="6" t="s">
        <v>71</v>
      </c>
      <c r="G6729" s="6" t="s">
        <v>44</v>
      </c>
      <c r="H6729" s="6" t="n">
        <v>4</v>
      </c>
      <c r="I6729" s="7" t="n">
        <v>199.9900055</v>
      </c>
      <c r="J6729" s="6" t="n">
        <v>1</v>
      </c>
      <c r="K6729" s="7" t="n">
        <v>199.9900055</v>
      </c>
      <c r="L6729" s="7" t="n">
        <v>40</v>
      </c>
      <c r="M6729" s="8" t="n">
        <v>0.200000003</v>
      </c>
      <c r="N6729" s="7" t="n">
        <v>12</v>
      </c>
      <c r="O6729" s="9" t="n">
        <v>0</v>
      </c>
    </row>
    <row r="6730" customFormat="false" ht="15" hidden="false" customHeight="true" outlineLevel="0" collapsed="false">
      <c r="A6730" s="6" t="n">
        <v>60311</v>
      </c>
      <c r="B6730" s="6" t="s">
        <v>46</v>
      </c>
      <c r="C6730" s="6" t="s">
        <v>37</v>
      </c>
      <c r="D6730" s="6" t="s">
        <v>50</v>
      </c>
      <c r="E6730" s="6" t="s">
        <v>51</v>
      </c>
      <c r="F6730" s="6" t="s">
        <v>57</v>
      </c>
      <c r="G6730" s="6" t="s">
        <v>24</v>
      </c>
      <c r="H6730" s="6" t="n">
        <v>2</v>
      </c>
      <c r="I6730" s="7" t="n">
        <v>50</v>
      </c>
      <c r="J6730" s="6" t="n">
        <v>2</v>
      </c>
      <c r="K6730" s="7" t="n">
        <v>100</v>
      </c>
      <c r="L6730" s="7" t="n">
        <v>4</v>
      </c>
      <c r="M6730" s="8" t="n">
        <v>0.039999999</v>
      </c>
      <c r="N6730" s="7" t="n">
        <v>-148.8000031</v>
      </c>
      <c r="O6730" s="9" t="n">
        <v>0</v>
      </c>
    </row>
    <row r="6731" customFormat="false" ht="15" hidden="false" customHeight="true" outlineLevel="0" collapsed="false">
      <c r="A6731" s="6" t="n">
        <v>41073</v>
      </c>
      <c r="B6731" s="6" t="s">
        <v>19</v>
      </c>
      <c r="C6731" s="6" t="s">
        <v>37</v>
      </c>
      <c r="D6731" s="6" t="s">
        <v>31</v>
      </c>
      <c r="E6731" s="6" t="s">
        <v>62</v>
      </c>
      <c r="F6731" s="6" t="s">
        <v>33</v>
      </c>
      <c r="G6731" s="6" t="s">
        <v>24</v>
      </c>
      <c r="H6731" s="6" t="n">
        <v>4</v>
      </c>
      <c r="I6731" s="7" t="n">
        <v>59.99000168</v>
      </c>
      <c r="J6731" s="6" t="n">
        <v>2</v>
      </c>
      <c r="K6731" s="7" t="n">
        <v>119.9800034</v>
      </c>
      <c r="L6731" s="7" t="n">
        <v>18</v>
      </c>
      <c r="M6731" s="8" t="n">
        <v>0.150000006</v>
      </c>
      <c r="N6731" s="7" t="n">
        <v>11.52000046</v>
      </c>
      <c r="O6731" s="9" t="n">
        <v>0</v>
      </c>
    </row>
    <row r="6732" customFormat="false" ht="15" hidden="false" customHeight="true" outlineLevel="0" collapsed="false">
      <c r="A6732" s="6" t="n">
        <v>53768</v>
      </c>
      <c r="B6732" s="6" t="s">
        <v>46</v>
      </c>
      <c r="C6732" s="6" t="s">
        <v>37</v>
      </c>
      <c r="D6732" s="6" t="s">
        <v>50</v>
      </c>
      <c r="E6732" s="6" t="s">
        <v>72</v>
      </c>
      <c r="F6732" s="6" t="s">
        <v>23</v>
      </c>
      <c r="G6732" s="6" t="s">
        <v>47</v>
      </c>
      <c r="H6732" s="6" t="n">
        <v>2</v>
      </c>
      <c r="I6732" s="7" t="n">
        <v>129.9900055</v>
      </c>
      <c r="J6732" s="6" t="n">
        <v>1</v>
      </c>
      <c r="K6732" s="7" t="n">
        <v>129.9900055</v>
      </c>
      <c r="L6732" s="7" t="n">
        <v>23.39999962</v>
      </c>
      <c r="M6732" s="8" t="n">
        <v>0.180000007</v>
      </c>
      <c r="N6732" s="7" t="n">
        <v>42.63999939</v>
      </c>
      <c r="O6732" s="12" t="n">
        <v>1</v>
      </c>
    </row>
    <row r="6733" customFormat="false" ht="15" hidden="false" customHeight="true" outlineLevel="0" collapsed="false">
      <c r="A6733" s="6" t="n">
        <v>40995</v>
      </c>
      <c r="B6733" s="6" t="s">
        <v>19</v>
      </c>
      <c r="C6733" s="6" t="s">
        <v>49</v>
      </c>
      <c r="D6733" s="6" t="s">
        <v>31</v>
      </c>
      <c r="E6733" s="6" t="s">
        <v>56</v>
      </c>
      <c r="F6733" s="6" t="s">
        <v>57</v>
      </c>
      <c r="G6733" s="6" t="s">
        <v>24</v>
      </c>
      <c r="H6733" s="6" t="n">
        <v>4</v>
      </c>
      <c r="I6733" s="7" t="n">
        <v>50</v>
      </c>
      <c r="J6733" s="6" t="n">
        <v>1</v>
      </c>
      <c r="K6733" s="7" t="n">
        <v>50</v>
      </c>
      <c r="L6733" s="7" t="n">
        <v>8.5</v>
      </c>
      <c r="M6733" s="8" t="n">
        <v>0.170000002</v>
      </c>
      <c r="N6733" s="7" t="n">
        <v>-8.300000191</v>
      </c>
      <c r="O6733" s="12" t="n">
        <v>1</v>
      </c>
    </row>
    <row r="6734" customFormat="false" ht="15" hidden="false" customHeight="true" outlineLevel="0" collapsed="false">
      <c r="A6734" s="6" t="n">
        <v>16302</v>
      </c>
      <c r="B6734" s="6" t="s">
        <v>46</v>
      </c>
      <c r="C6734" s="6" t="s">
        <v>20</v>
      </c>
      <c r="D6734" s="6" t="s">
        <v>21</v>
      </c>
      <c r="E6734" s="6" t="s">
        <v>64</v>
      </c>
      <c r="F6734" s="6" t="s">
        <v>23</v>
      </c>
      <c r="G6734" s="6" t="s">
        <v>34</v>
      </c>
      <c r="H6734" s="6" t="n">
        <v>2</v>
      </c>
      <c r="I6734" s="7" t="n">
        <v>129.9900055</v>
      </c>
      <c r="J6734" s="6" t="n">
        <v>1</v>
      </c>
      <c r="K6734" s="7" t="n">
        <v>129.9900055</v>
      </c>
      <c r="L6734" s="7" t="n">
        <v>16.89999962</v>
      </c>
      <c r="M6734" s="8" t="n">
        <v>0.129999995</v>
      </c>
      <c r="N6734" s="7" t="n">
        <v>-33.93000031</v>
      </c>
      <c r="O6734" s="12" t="n">
        <v>1</v>
      </c>
    </row>
    <row r="6735" customFormat="false" ht="15" hidden="false" customHeight="true" outlineLevel="0" collapsed="false">
      <c r="A6735" s="6" t="n">
        <v>48689</v>
      </c>
      <c r="B6735" s="6" t="s">
        <v>19</v>
      </c>
      <c r="C6735" s="6" t="s">
        <v>49</v>
      </c>
      <c r="D6735" s="6" t="s">
        <v>27</v>
      </c>
      <c r="E6735" s="6" t="s">
        <v>79</v>
      </c>
      <c r="F6735" s="6" t="s">
        <v>73</v>
      </c>
      <c r="G6735" s="6" t="s">
        <v>34</v>
      </c>
      <c r="H6735" s="6" t="n">
        <v>4</v>
      </c>
      <c r="I6735" s="7" t="n">
        <v>39.99000168</v>
      </c>
      <c r="J6735" s="6" t="n">
        <v>4</v>
      </c>
      <c r="K6735" s="7" t="n">
        <v>159.9600067</v>
      </c>
      <c r="L6735" s="7" t="n">
        <v>8.800000191</v>
      </c>
      <c r="M6735" s="8" t="n">
        <v>0.059999999</v>
      </c>
      <c r="N6735" s="7" t="n">
        <v>49.13000107</v>
      </c>
      <c r="O6735" s="12" t="n">
        <v>1</v>
      </c>
    </row>
    <row r="6736" customFormat="false" ht="15" hidden="false" customHeight="true" outlineLevel="0" collapsed="false">
      <c r="A6736" s="6" t="n">
        <v>8151</v>
      </c>
      <c r="B6736" s="6" t="s">
        <v>19</v>
      </c>
      <c r="C6736" s="6" t="s">
        <v>37</v>
      </c>
      <c r="D6736" s="6" t="s">
        <v>50</v>
      </c>
      <c r="E6736" s="6" t="s">
        <v>63</v>
      </c>
      <c r="F6736" s="6" t="s">
        <v>73</v>
      </c>
      <c r="G6736" s="6" t="s">
        <v>34</v>
      </c>
      <c r="H6736" s="6" t="n">
        <v>4</v>
      </c>
      <c r="I6736" s="7" t="n">
        <v>39.99000168</v>
      </c>
      <c r="J6736" s="6" t="n">
        <v>5</v>
      </c>
      <c r="K6736" s="7" t="n">
        <v>199.9499969</v>
      </c>
      <c r="L6736" s="7" t="n">
        <v>39.99000168</v>
      </c>
      <c r="M6736" s="8" t="n">
        <v>0.200000003</v>
      </c>
      <c r="N6736" s="7" t="n">
        <v>50.0699997</v>
      </c>
      <c r="O6736" s="9" t="n">
        <v>0</v>
      </c>
    </row>
    <row r="6737" customFormat="false" ht="15" hidden="false" customHeight="true" outlineLevel="0" collapsed="false">
      <c r="A6737" s="6" t="n">
        <v>6224</v>
      </c>
      <c r="B6737" s="6" t="s">
        <v>19</v>
      </c>
      <c r="C6737" s="6" t="s">
        <v>37</v>
      </c>
      <c r="D6737" s="6" t="s">
        <v>50</v>
      </c>
      <c r="E6737" s="6" t="s">
        <v>51</v>
      </c>
      <c r="F6737" s="6" t="s">
        <v>23</v>
      </c>
      <c r="G6737" s="6" t="s">
        <v>34</v>
      </c>
      <c r="H6737" s="6" t="n">
        <v>4</v>
      </c>
      <c r="I6737" s="7" t="n">
        <v>129.9900055</v>
      </c>
      <c r="J6737" s="6" t="n">
        <v>1</v>
      </c>
      <c r="K6737" s="7" t="n">
        <v>129.9900055</v>
      </c>
      <c r="L6737" s="7" t="n">
        <v>22.10000038</v>
      </c>
      <c r="M6737" s="8" t="n">
        <v>0.170000002</v>
      </c>
      <c r="N6737" s="7" t="n">
        <v>5.389999866</v>
      </c>
      <c r="O6737" s="12" t="n">
        <v>1</v>
      </c>
    </row>
    <row r="6738" customFormat="false" ht="15" hidden="false" customHeight="true" outlineLevel="0" collapsed="false">
      <c r="A6738" s="6" t="n">
        <v>42059</v>
      </c>
      <c r="B6738" s="6" t="s">
        <v>19</v>
      </c>
      <c r="C6738" s="6" t="s">
        <v>20</v>
      </c>
      <c r="D6738" s="6" t="s">
        <v>21</v>
      </c>
      <c r="E6738" s="6" t="s">
        <v>66</v>
      </c>
      <c r="F6738" s="6" t="s">
        <v>23</v>
      </c>
      <c r="G6738" s="6" t="s">
        <v>47</v>
      </c>
      <c r="H6738" s="6" t="n">
        <v>4</v>
      </c>
      <c r="I6738" s="7" t="n">
        <v>129.9900055</v>
      </c>
      <c r="J6738" s="6" t="n">
        <v>1</v>
      </c>
      <c r="K6738" s="7" t="n">
        <v>129.9900055</v>
      </c>
      <c r="L6738" s="7" t="n">
        <v>7.150000095</v>
      </c>
      <c r="M6738" s="8" t="n">
        <v>0.059999999</v>
      </c>
      <c r="N6738" s="7" t="n">
        <v>33.16999817</v>
      </c>
      <c r="O6738" s="12" t="n">
        <v>1</v>
      </c>
    </row>
    <row r="6739" customFormat="false" ht="15" hidden="false" customHeight="true" outlineLevel="0" collapsed="false">
      <c r="A6739" s="6" t="n">
        <v>43375</v>
      </c>
      <c r="B6739" s="6" t="s">
        <v>19</v>
      </c>
      <c r="C6739" s="6" t="s">
        <v>20</v>
      </c>
      <c r="D6739" s="6" t="s">
        <v>27</v>
      </c>
      <c r="E6739" s="6" t="s">
        <v>97</v>
      </c>
      <c r="F6739" s="6" t="s">
        <v>29</v>
      </c>
      <c r="G6739" s="6" t="s">
        <v>34</v>
      </c>
      <c r="H6739" s="6" t="n">
        <v>4</v>
      </c>
      <c r="I6739" s="7" t="n">
        <v>99.98999786</v>
      </c>
      <c r="J6739" s="6" t="n">
        <v>3</v>
      </c>
      <c r="K6739" s="7" t="n">
        <v>299.9700012</v>
      </c>
      <c r="L6739" s="7" t="n">
        <v>9</v>
      </c>
      <c r="M6739" s="8" t="n">
        <v>0.029999999</v>
      </c>
      <c r="N6739" s="7" t="n">
        <v>-157.1199951</v>
      </c>
      <c r="O6739" s="12" t="n">
        <v>1</v>
      </c>
    </row>
    <row r="6740" customFormat="false" ht="15" hidden="false" customHeight="true" outlineLevel="0" collapsed="false">
      <c r="A6740" s="6" t="n">
        <v>10502</v>
      </c>
      <c r="B6740" s="6" t="s">
        <v>19</v>
      </c>
      <c r="C6740" s="6" t="s">
        <v>20</v>
      </c>
      <c r="D6740" s="6" t="s">
        <v>21</v>
      </c>
      <c r="E6740" s="6" t="s">
        <v>22</v>
      </c>
      <c r="F6740" s="6" t="s">
        <v>43</v>
      </c>
      <c r="G6740" s="6" t="s">
        <v>34</v>
      </c>
      <c r="H6740" s="6" t="n">
        <v>4</v>
      </c>
      <c r="I6740" s="7" t="n">
        <v>21.98999977</v>
      </c>
      <c r="J6740" s="6" t="n">
        <v>1</v>
      </c>
      <c r="K6740" s="7" t="n">
        <v>21.98999977</v>
      </c>
      <c r="L6740" s="7" t="n">
        <v>3.960000038</v>
      </c>
      <c r="M6740" s="8" t="n">
        <v>0.180000007</v>
      </c>
      <c r="N6740" s="7" t="n">
        <v>-1.279999971</v>
      </c>
      <c r="O6740" s="9" t="n">
        <v>0</v>
      </c>
    </row>
    <row r="6741" customFormat="false" ht="15" hidden="false" customHeight="true" outlineLevel="0" collapsed="false">
      <c r="A6741" s="6" t="n">
        <v>20072</v>
      </c>
      <c r="B6741" s="6" t="s">
        <v>46</v>
      </c>
      <c r="C6741" s="6" t="s">
        <v>20</v>
      </c>
      <c r="D6741" s="6" t="s">
        <v>21</v>
      </c>
      <c r="E6741" s="6" t="s">
        <v>22</v>
      </c>
      <c r="F6741" s="6" t="s">
        <v>75</v>
      </c>
      <c r="G6741" s="6" t="s">
        <v>34</v>
      </c>
      <c r="H6741" s="6" t="n">
        <v>2</v>
      </c>
      <c r="I6741" s="7" t="n">
        <v>299.980011</v>
      </c>
      <c r="J6741" s="6" t="n">
        <v>1</v>
      </c>
      <c r="K6741" s="7" t="n">
        <v>299.980011</v>
      </c>
      <c r="L6741" s="7" t="n">
        <v>48</v>
      </c>
      <c r="M6741" s="8" t="n">
        <v>0.159999996</v>
      </c>
      <c r="N6741" s="7" t="n">
        <v>75.58999634</v>
      </c>
      <c r="O6741" s="12" t="n">
        <v>1</v>
      </c>
    </row>
    <row r="6742" customFormat="false" ht="15" hidden="false" customHeight="true" outlineLevel="0" collapsed="false">
      <c r="A6742" s="6" t="n">
        <v>46523</v>
      </c>
      <c r="B6742" s="6" t="s">
        <v>19</v>
      </c>
      <c r="C6742" s="6" t="s">
        <v>20</v>
      </c>
      <c r="D6742" s="6" t="s">
        <v>21</v>
      </c>
      <c r="E6742" s="6" t="s">
        <v>66</v>
      </c>
      <c r="F6742" s="6" t="s">
        <v>57</v>
      </c>
      <c r="G6742" s="6" t="s">
        <v>34</v>
      </c>
      <c r="H6742" s="6" t="n">
        <v>4</v>
      </c>
      <c r="I6742" s="7" t="n">
        <v>50</v>
      </c>
      <c r="J6742" s="6" t="n">
        <v>5</v>
      </c>
      <c r="K6742" s="7" t="n">
        <v>250</v>
      </c>
      <c r="L6742" s="7" t="n">
        <v>5</v>
      </c>
      <c r="M6742" s="8" t="n">
        <v>0.02</v>
      </c>
      <c r="N6742" s="7" t="n">
        <v>117.5999985</v>
      </c>
      <c r="O6742" s="9" t="n">
        <v>0</v>
      </c>
    </row>
    <row r="6743" customFormat="false" ht="15" hidden="false" customHeight="true" outlineLevel="0" collapsed="false">
      <c r="A6743" s="6" t="n">
        <v>19250</v>
      </c>
      <c r="B6743" s="6" t="s">
        <v>19</v>
      </c>
      <c r="C6743" s="6" t="s">
        <v>20</v>
      </c>
      <c r="D6743" s="6" t="s">
        <v>21</v>
      </c>
      <c r="E6743" s="6" t="s">
        <v>65</v>
      </c>
      <c r="F6743" s="6" t="s">
        <v>33</v>
      </c>
      <c r="G6743" s="6" t="s">
        <v>24</v>
      </c>
      <c r="H6743" s="6" t="n">
        <v>4</v>
      </c>
      <c r="I6743" s="7" t="n">
        <v>59.99000168</v>
      </c>
      <c r="J6743" s="6" t="n">
        <v>2</v>
      </c>
      <c r="K6743" s="7" t="n">
        <v>119.9800034</v>
      </c>
      <c r="L6743" s="7" t="n">
        <v>18</v>
      </c>
      <c r="M6743" s="8" t="n">
        <v>0.150000006</v>
      </c>
      <c r="N6743" s="7" t="n">
        <v>35.68999863</v>
      </c>
      <c r="O6743" s="12" t="n">
        <v>1</v>
      </c>
    </row>
    <row r="6744" customFormat="false" ht="15" hidden="false" customHeight="true" outlineLevel="0" collapsed="false">
      <c r="A6744" s="6" t="n">
        <v>56888</v>
      </c>
      <c r="B6744" s="6" t="s">
        <v>19</v>
      </c>
      <c r="C6744" s="6" t="s">
        <v>20</v>
      </c>
      <c r="D6744" s="6" t="s">
        <v>50</v>
      </c>
      <c r="E6744" s="6" t="s">
        <v>63</v>
      </c>
      <c r="F6744" s="6" t="s">
        <v>23</v>
      </c>
      <c r="G6744" s="6" t="s">
        <v>44</v>
      </c>
      <c r="H6744" s="6" t="n">
        <v>4</v>
      </c>
      <c r="I6744" s="7" t="n">
        <v>129.9900055</v>
      </c>
      <c r="J6744" s="6" t="n">
        <v>1</v>
      </c>
      <c r="K6744" s="7" t="n">
        <v>129.9900055</v>
      </c>
      <c r="L6744" s="7" t="n">
        <v>3.900000095</v>
      </c>
      <c r="M6744" s="8" t="n">
        <v>0.029999999</v>
      </c>
      <c r="N6744" s="7" t="n">
        <v>59.25999832</v>
      </c>
      <c r="O6744" s="9" t="n">
        <v>0</v>
      </c>
    </row>
    <row r="6745" customFormat="false" ht="15" hidden="false" customHeight="true" outlineLevel="0" collapsed="false">
      <c r="A6745" s="6" t="n">
        <v>61426</v>
      </c>
      <c r="B6745" s="6" t="s">
        <v>19</v>
      </c>
      <c r="C6745" s="6" t="s">
        <v>20</v>
      </c>
      <c r="D6745" s="6" t="s">
        <v>50</v>
      </c>
      <c r="E6745" s="6" t="s">
        <v>63</v>
      </c>
      <c r="F6745" s="6" t="s">
        <v>114</v>
      </c>
      <c r="G6745" s="6" t="s">
        <v>47</v>
      </c>
      <c r="H6745" s="6" t="n">
        <v>4</v>
      </c>
      <c r="I6745" s="7" t="n">
        <v>109.9899979</v>
      </c>
      <c r="J6745" s="6" t="n">
        <v>1</v>
      </c>
      <c r="K6745" s="7" t="n">
        <v>109.9899979</v>
      </c>
      <c r="L6745" s="7" t="n">
        <v>5.5</v>
      </c>
      <c r="M6745" s="8" t="n">
        <v>0.050000001</v>
      </c>
      <c r="N6745" s="7" t="n">
        <v>-4.489999771</v>
      </c>
      <c r="O6745" s="9" t="n">
        <v>0</v>
      </c>
    </row>
    <row r="6746" customFormat="false" ht="15" hidden="false" customHeight="true" outlineLevel="0" collapsed="false">
      <c r="A6746" s="6" t="n">
        <v>25259</v>
      </c>
      <c r="B6746" s="6" t="s">
        <v>19</v>
      </c>
      <c r="C6746" s="6" t="s">
        <v>37</v>
      </c>
      <c r="D6746" s="6" t="s">
        <v>27</v>
      </c>
      <c r="E6746" s="6" t="s">
        <v>28</v>
      </c>
      <c r="F6746" s="6" t="s">
        <v>40</v>
      </c>
      <c r="G6746" s="6" t="s">
        <v>44</v>
      </c>
      <c r="H6746" s="6" t="n">
        <v>4</v>
      </c>
      <c r="I6746" s="7" t="n">
        <v>399.980011</v>
      </c>
      <c r="J6746" s="6" t="n">
        <v>1</v>
      </c>
      <c r="K6746" s="7" t="n">
        <v>399.980011</v>
      </c>
      <c r="L6746" s="7" t="n">
        <v>68</v>
      </c>
      <c r="M6746" s="8" t="n">
        <v>0.170000002</v>
      </c>
      <c r="N6746" s="7" t="n">
        <v>41.5</v>
      </c>
      <c r="O6746" s="12" t="n">
        <v>1</v>
      </c>
    </row>
    <row r="6747" customFormat="false" ht="15" hidden="false" customHeight="true" outlineLevel="0" collapsed="false">
      <c r="A6747" s="6" t="n">
        <v>23866</v>
      </c>
      <c r="B6747" s="6" t="s">
        <v>19</v>
      </c>
      <c r="C6747" s="6" t="s">
        <v>20</v>
      </c>
      <c r="D6747" s="6" t="s">
        <v>27</v>
      </c>
      <c r="E6747" s="6" t="s">
        <v>54</v>
      </c>
      <c r="F6747" s="6" t="s">
        <v>23</v>
      </c>
      <c r="G6747" s="6" t="s">
        <v>24</v>
      </c>
      <c r="H6747" s="6" t="n">
        <v>4</v>
      </c>
      <c r="I6747" s="7" t="n">
        <v>129.9900055</v>
      </c>
      <c r="J6747" s="6" t="n">
        <v>1</v>
      </c>
      <c r="K6747" s="7" t="n">
        <v>129.9900055</v>
      </c>
      <c r="L6747" s="7" t="n">
        <v>15.60000038</v>
      </c>
      <c r="M6747" s="8" t="n">
        <v>0.119999997</v>
      </c>
      <c r="N6747" s="7" t="n">
        <v>24.02000046</v>
      </c>
      <c r="O6747" s="9" t="n">
        <v>0</v>
      </c>
    </row>
    <row r="6748" customFormat="false" ht="15" hidden="false" customHeight="true" outlineLevel="0" collapsed="false">
      <c r="A6748" s="6" t="n">
        <v>2209</v>
      </c>
      <c r="B6748" s="6" t="s">
        <v>19</v>
      </c>
      <c r="C6748" s="6" t="s">
        <v>37</v>
      </c>
      <c r="D6748" s="6" t="s">
        <v>50</v>
      </c>
      <c r="E6748" s="6" t="s">
        <v>51</v>
      </c>
      <c r="F6748" s="6" t="s">
        <v>33</v>
      </c>
      <c r="G6748" s="6" t="s">
        <v>44</v>
      </c>
      <c r="H6748" s="6" t="n">
        <v>4</v>
      </c>
      <c r="I6748" s="7" t="n">
        <v>59.99000168</v>
      </c>
      <c r="J6748" s="6" t="n">
        <v>1</v>
      </c>
      <c r="K6748" s="7" t="n">
        <v>59.99000168</v>
      </c>
      <c r="L6748" s="7" t="n">
        <v>10.19999981</v>
      </c>
      <c r="M6748" s="8" t="n">
        <v>0.170000002</v>
      </c>
      <c r="N6748" s="7" t="n">
        <v>23.39999962</v>
      </c>
      <c r="O6748" s="12" t="n">
        <v>1</v>
      </c>
    </row>
    <row r="6749" customFormat="false" ht="15" hidden="false" customHeight="true" outlineLevel="0" collapsed="false">
      <c r="A6749" s="6" t="n">
        <v>38448</v>
      </c>
      <c r="B6749" s="6" t="s">
        <v>19</v>
      </c>
      <c r="C6749" s="6" t="s">
        <v>20</v>
      </c>
      <c r="D6749" s="6" t="s">
        <v>31</v>
      </c>
      <c r="E6749" s="6" t="s">
        <v>56</v>
      </c>
      <c r="F6749" s="6" t="s">
        <v>73</v>
      </c>
      <c r="G6749" s="6" t="s">
        <v>34</v>
      </c>
      <c r="H6749" s="6" t="n">
        <v>4</v>
      </c>
      <c r="I6749" s="7" t="n">
        <v>39.99000168</v>
      </c>
      <c r="J6749" s="6" t="n">
        <v>5</v>
      </c>
      <c r="K6749" s="7" t="n">
        <v>199.9499969</v>
      </c>
      <c r="L6749" s="7" t="n">
        <v>6</v>
      </c>
      <c r="M6749" s="8" t="n">
        <v>0.029999999</v>
      </c>
      <c r="N6749" s="7" t="n">
        <v>70.40000153</v>
      </c>
      <c r="O6749" s="9" t="n">
        <v>0</v>
      </c>
    </row>
    <row r="6750" customFormat="false" ht="15" hidden="false" customHeight="true" outlineLevel="0" collapsed="false">
      <c r="A6750" s="6" t="n">
        <v>8358</v>
      </c>
      <c r="B6750" s="6" t="s">
        <v>19</v>
      </c>
      <c r="C6750" s="6" t="s">
        <v>49</v>
      </c>
      <c r="D6750" s="6" t="s">
        <v>50</v>
      </c>
      <c r="E6750" s="6" t="s">
        <v>51</v>
      </c>
      <c r="F6750" s="6" t="s">
        <v>33</v>
      </c>
      <c r="G6750" s="6" t="s">
        <v>34</v>
      </c>
      <c r="H6750" s="6" t="n">
        <v>4</v>
      </c>
      <c r="I6750" s="7" t="n">
        <v>59.99000168</v>
      </c>
      <c r="J6750" s="6" t="n">
        <v>4</v>
      </c>
      <c r="K6750" s="7" t="n">
        <v>239.9600067</v>
      </c>
      <c r="L6750" s="7" t="n">
        <v>13.19999981</v>
      </c>
      <c r="M6750" s="8" t="n">
        <v>0.059999999</v>
      </c>
      <c r="N6750" s="7" t="n">
        <v>73.69999695</v>
      </c>
      <c r="O6750" s="9" t="n">
        <v>0</v>
      </c>
    </row>
    <row r="6751" customFormat="false" ht="15" hidden="false" customHeight="true" outlineLevel="0" collapsed="false">
      <c r="A6751" s="6" t="n">
        <v>8576</v>
      </c>
      <c r="B6751" s="6" t="s">
        <v>19</v>
      </c>
      <c r="C6751" s="6" t="s">
        <v>20</v>
      </c>
      <c r="D6751" s="6" t="s">
        <v>50</v>
      </c>
      <c r="E6751" s="6" t="s">
        <v>63</v>
      </c>
      <c r="F6751" s="6" t="s">
        <v>75</v>
      </c>
      <c r="G6751" s="6" t="s">
        <v>34</v>
      </c>
      <c r="H6751" s="6" t="n">
        <v>4</v>
      </c>
      <c r="I6751" s="7" t="n">
        <v>299.980011</v>
      </c>
      <c r="J6751" s="6" t="n">
        <v>1</v>
      </c>
      <c r="K6751" s="7" t="n">
        <v>299.980011</v>
      </c>
      <c r="L6751" s="7" t="n">
        <v>51</v>
      </c>
      <c r="M6751" s="8" t="n">
        <v>0.170000002</v>
      </c>
      <c r="N6751" s="7" t="n">
        <v>84.65000153</v>
      </c>
      <c r="O6751" s="9" t="n">
        <v>0</v>
      </c>
    </row>
    <row r="6752" customFormat="false" ht="15" hidden="false" customHeight="true" outlineLevel="0" collapsed="false">
      <c r="A6752" s="6" t="n">
        <v>53479</v>
      </c>
      <c r="B6752" s="6" t="s">
        <v>19</v>
      </c>
      <c r="C6752" s="6" t="s">
        <v>20</v>
      </c>
      <c r="D6752" s="6" t="s">
        <v>50</v>
      </c>
      <c r="E6752" s="6" t="s">
        <v>51</v>
      </c>
      <c r="F6752" s="6" t="s">
        <v>29</v>
      </c>
      <c r="G6752" s="6" t="s">
        <v>44</v>
      </c>
      <c r="H6752" s="6" t="n">
        <v>4</v>
      </c>
      <c r="I6752" s="7" t="n">
        <v>99.98999786</v>
      </c>
      <c r="J6752" s="6" t="n">
        <v>5</v>
      </c>
      <c r="K6752" s="7" t="n">
        <v>499.9500122</v>
      </c>
      <c r="L6752" s="7" t="n">
        <v>27.5</v>
      </c>
      <c r="M6752" s="8" t="n">
        <v>0.059999999</v>
      </c>
      <c r="N6752" s="7" t="n">
        <v>94.48999786</v>
      </c>
      <c r="O6752" s="12" t="n">
        <v>1</v>
      </c>
    </row>
    <row r="6753" customFormat="false" ht="15" hidden="false" customHeight="true" outlineLevel="0" collapsed="false">
      <c r="A6753" s="6" t="n">
        <v>26056</v>
      </c>
      <c r="B6753" s="6" t="s">
        <v>46</v>
      </c>
      <c r="C6753" s="6" t="s">
        <v>20</v>
      </c>
      <c r="D6753" s="6" t="s">
        <v>27</v>
      </c>
      <c r="E6753" s="6" t="s">
        <v>28</v>
      </c>
      <c r="F6753" s="6" t="s">
        <v>57</v>
      </c>
      <c r="G6753" s="6" t="s">
        <v>34</v>
      </c>
      <c r="H6753" s="6" t="n">
        <v>2</v>
      </c>
      <c r="I6753" s="7" t="n">
        <v>50</v>
      </c>
      <c r="J6753" s="6" t="n">
        <v>2</v>
      </c>
      <c r="K6753" s="7" t="n">
        <v>100</v>
      </c>
      <c r="L6753" s="7" t="n">
        <v>2</v>
      </c>
      <c r="M6753" s="8" t="n">
        <v>0.02</v>
      </c>
      <c r="N6753" s="7" t="n">
        <v>22.04999924</v>
      </c>
      <c r="O6753" s="9" t="n">
        <v>0</v>
      </c>
    </row>
    <row r="6754" customFormat="false" ht="15" hidden="false" customHeight="true" outlineLevel="0" collapsed="false">
      <c r="A6754" s="6" t="n">
        <v>17338</v>
      </c>
      <c r="B6754" s="6" t="s">
        <v>19</v>
      </c>
      <c r="C6754" s="6" t="s">
        <v>20</v>
      </c>
      <c r="D6754" s="6" t="s">
        <v>21</v>
      </c>
      <c r="E6754" s="6" t="s">
        <v>64</v>
      </c>
      <c r="F6754" s="6" t="s">
        <v>33</v>
      </c>
      <c r="G6754" s="6" t="s">
        <v>44</v>
      </c>
      <c r="H6754" s="6" t="n">
        <v>4</v>
      </c>
      <c r="I6754" s="7" t="n">
        <v>59.99000168</v>
      </c>
      <c r="J6754" s="6" t="n">
        <v>5</v>
      </c>
      <c r="K6754" s="7" t="n">
        <v>299.9500122</v>
      </c>
      <c r="L6754" s="7" t="n">
        <v>12</v>
      </c>
      <c r="M6754" s="8" t="n">
        <v>0.039999999</v>
      </c>
      <c r="N6754" s="7" t="n">
        <v>-54.13000107</v>
      </c>
      <c r="O6754" s="9" t="n">
        <v>0</v>
      </c>
    </row>
    <row r="6755" customFormat="false" ht="15" hidden="false" customHeight="true" outlineLevel="0" collapsed="false">
      <c r="A6755" s="6" t="n">
        <v>42305</v>
      </c>
      <c r="B6755" s="6" t="s">
        <v>46</v>
      </c>
      <c r="C6755" s="6" t="s">
        <v>20</v>
      </c>
      <c r="D6755" s="6" t="s">
        <v>38</v>
      </c>
      <c r="E6755" s="6" t="s">
        <v>98</v>
      </c>
      <c r="F6755" s="6" t="s">
        <v>75</v>
      </c>
      <c r="G6755" s="6" t="s">
        <v>44</v>
      </c>
      <c r="H6755" s="6" t="n">
        <v>2</v>
      </c>
      <c r="I6755" s="7" t="n">
        <v>299.980011</v>
      </c>
      <c r="J6755" s="6" t="n">
        <v>1</v>
      </c>
      <c r="K6755" s="7" t="n">
        <v>299.980011</v>
      </c>
      <c r="L6755" s="7" t="n">
        <v>54</v>
      </c>
      <c r="M6755" s="8" t="n">
        <v>0.180000007</v>
      </c>
      <c r="N6755" s="7" t="n">
        <v>73.80000305</v>
      </c>
      <c r="O6755" s="12" t="n">
        <v>1</v>
      </c>
    </row>
    <row r="6756" customFormat="false" ht="15" hidden="false" customHeight="true" outlineLevel="0" collapsed="false">
      <c r="A6756" s="6" t="n">
        <v>7681</v>
      </c>
      <c r="B6756" s="6" t="s">
        <v>26</v>
      </c>
      <c r="C6756" s="6" t="s">
        <v>20</v>
      </c>
      <c r="D6756" s="6" t="s">
        <v>50</v>
      </c>
      <c r="E6756" s="6" t="s">
        <v>63</v>
      </c>
      <c r="F6756" s="6" t="s">
        <v>75</v>
      </c>
      <c r="G6756" s="6" t="s">
        <v>34</v>
      </c>
      <c r="H6756" s="6" t="n">
        <v>1</v>
      </c>
      <c r="I6756" s="7" t="n">
        <v>299.980011</v>
      </c>
      <c r="J6756" s="6" t="n">
        <v>1</v>
      </c>
      <c r="K6756" s="7" t="n">
        <v>299.980011</v>
      </c>
      <c r="L6756" s="7" t="n">
        <v>54</v>
      </c>
      <c r="M6756" s="8" t="n">
        <v>0.180000007</v>
      </c>
      <c r="N6756" s="7" t="n">
        <v>118.0699997</v>
      </c>
      <c r="O6756" s="12" t="n">
        <v>1</v>
      </c>
    </row>
    <row r="6757" customFormat="false" ht="15" hidden="false" customHeight="true" outlineLevel="0" collapsed="false">
      <c r="A6757" s="6" t="n">
        <v>64226</v>
      </c>
      <c r="B6757" s="6" t="s">
        <v>19</v>
      </c>
      <c r="C6757" s="6" t="s">
        <v>37</v>
      </c>
      <c r="D6757" s="6" t="s">
        <v>21</v>
      </c>
      <c r="E6757" s="6" t="s">
        <v>65</v>
      </c>
      <c r="F6757" s="6" t="s">
        <v>58</v>
      </c>
      <c r="G6757" s="6" t="s">
        <v>47</v>
      </c>
      <c r="H6757" s="6" t="n">
        <v>4</v>
      </c>
      <c r="I6757" s="7" t="n">
        <v>49.97999954</v>
      </c>
      <c r="J6757" s="6" t="n">
        <v>3</v>
      </c>
      <c r="K6757" s="7" t="n">
        <v>149.9400024</v>
      </c>
      <c r="L6757" s="7" t="n">
        <v>25.48999977</v>
      </c>
      <c r="M6757" s="8" t="n">
        <v>0.170000002</v>
      </c>
      <c r="N6757" s="7" t="n">
        <v>33.59999847</v>
      </c>
      <c r="O6757" s="9" t="n">
        <v>0</v>
      </c>
    </row>
    <row r="6758" customFormat="false" ht="15" hidden="false" customHeight="true" outlineLevel="0" collapsed="false">
      <c r="A6758" s="6" t="n">
        <v>33318</v>
      </c>
      <c r="B6758" s="6" t="s">
        <v>46</v>
      </c>
      <c r="C6758" s="6" t="s">
        <v>20</v>
      </c>
      <c r="D6758" s="6" t="s">
        <v>31</v>
      </c>
      <c r="E6758" s="6" t="s">
        <v>32</v>
      </c>
      <c r="F6758" s="6" t="s">
        <v>90</v>
      </c>
      <c r="G6758" s="6" t="s">
        <v>44</v>
      </c>
      <c r="H6758" s="6" t="n">
        <v>2</v>
      </c>
      <c r="I6758" s="7" t="n">
        <v>44.99000168</v>
      </c>
      <c r="J6758" s="6" t="n">
        <v>2</v>
      </c>
      <c r="K6758" s="7" t="n">
        <v>89.98000336</v>
      </c>
      <c r="L6758" s="7" t="n">
        <v>0</v>
      </c>
      <c r="M6758" s="8" t="n">
        <v>0</v>
      </c>
      <c r="N6758" s="7" t="n">
        <v>8.100000381</v>
      </c>
      <c r="O6758" s="12" t="n">
        <v>1</v>
      </c>
    </row>
    <row r="6759" customFormat="false" ht="15" hidden="false" customHeight="true" outlineLevel="0" collapsed="false">
      <c r="A6759" s="6" t="n">
        <v>27675</v>
      </c>
      <c r="B6759" s="6" t="s">
        <v>46</v>
      </c>
      <c r="C6759" s="6" t="s">
        <v>37</v>
      </c>
      <c r="D6759" s="6" t="s">
        <v>27</v>
      </c>
      <c r="E6759" s="6" t="s">
        <v>54</v>
      </c>
      <c r="F6759" s="6" t="s">
        <v>40</v>
      </c>
      <c r="G6759" s="6" t="s">
        <v>24</v>
      </c>
      <c r="H6759" s="6" t="n">
        <v>2</v>
      </c>
      <c r="I6759" s="7" t="n">
        <v>399.980011</v>
      </c>
      <c r="J6759" s="6" t="n">
        <v>1</v>
      </c>
      <c r="K6759" s="7" t="n">
        <v>399.980011</v>
      </c>
      <c r="L6759" s="7" t="n">
        <v>80</v>
      </c>
      <c r="M6759" s="8" t="n">
        <v>0.200000003</v>
      </c>
      <c r="N6759" s="7" t="n">
        <v>-559.9699707</v>
      </c>
      <c r="O6759" s="12" t="n">
        <v>1</v>
      </c>
    </row>
    <row r="6760" customFormat="false" ht="15" hidden="false" customHeight="true" outlineLevel="0" collapsed="false">
      <c r="A6760" s="6" t="n">
        <v>48310</v>
      </c>
      <c r="B6760" s="6" t="s">
        <v>26</v>
      </c>
      <c r="C6760" s="6" t="s">
        <v>20</v>
      </c>
      <c r="D6760" s="6" t="s">
        <v>21</v>
      </c>
      <c r="E6760" s="6" t="s">
        <v>66</v>
      </c>
      <c r="F6760" s="6" t="s">
        <v>78</v>
      </c>
      <c r="G6760" s="6" t="s">
        <v>44</v>
      </c>
      <c r="H6760" s="6" t="n">
        <v>1</v>
      </c>
      <c r="I6760" s="7" t="n">
        <v>25</v>
      </c>
      <c r="J6760" s="6" t="n">
        <v>1</v>
      </c>
      <c r="K6760" s="7" t="n">
        <v>25</v>
      </c>
      <c r="L6760" s="7" t="n">
        <v>2.5</v>
      </c>
      <c r="M6760" s="8" t="n">
        <v>0.100000001</v>
      </c>
      <c r="N6760" s="7" t="n">
        <v>10.80000019</v>
      </c>
      <c r="O6760" s="12" t="n">
        <v>1</v>
      </c>
    </row>
    <row r="6761" customFormat="false" ht="15" hidden="false" customHeight="true" outlineLevel="0" collapsed="false">
      <c r="A6761" s="6" t="n">
        <v>23946</v>
      </c>
      <c r="B6761" s="6" t="s">
        <v>19</v>
      </c>
      <c r="C6761" s="6" t="s">
        <v>49</v>
      </c>
      <c r="D6761" s="6" t="s">
        <v>27</v>
      </c>
      <c r="E6761" s="6" t="s">
        <v>42</v>
      </c>
      <c r="F6761" s="6" t="s">
        <v>40</v>
      </c>
      <c r="G6761" s="6" t="s">
        <v>47</v>
      </c>
      <c r="H6761" s="6" t="n">
        <v>4</v>
      </c>
      <c r="I6761" s="7" t="n">
        <v>399.980011</v>
      </c>
      <c r="J6761" s="6" t="n">
        <v>1</v>
      </c>
      <c r="K6761" s="7" t="n">
        <v>399.980011</v>
      </c>
      <c r="L6761" s="7" t="n">
        <v>100</v>
      </c>
      <c r="M6761" s="8" t="n">
        <v>0.25</v>
      </c>
      <c r="N6761" s="7" t="n">
        <v>39</v>
      </c>
      <c r="O6761" s="9" t="n">
        <v>0</v>
      </c>
    </row>
    <row r="6762" customFormat="false" ht="15" hidden="false" customHeight="true" outlineLevel="0" collapsed="false">
      <c r="A6762" s="6" t="n">
        <v>9919</v>
      </c>
      <c r="B6762" s="6" t="s">
        <v>26</v>
      </c>
      <c r="C6762" s="6" t="s">
        <v>49</v>
      </c>
      <c r="D6762" s="6" t="s">
        <v>50</v>
      </c>
      <c r="E6762" s="6" t="s">
        <v>51</v>
      </c>
      <c r="F6762" s="6" t="s">
        <v>71</v>
      </c>
      <c r="G6762" s="6" t="s">
        <v>34</v>
      </c>
      <c r="H6762" s="6" t="n">
        <v>1</v>
      </c>
      <c r="I6762" s="7" t="n">
        <v>199.9900055</v>
      </c>
      <c r="J6762" s="6" t="n">
        <v>1</v>
      </c>
      <c r="K6762" s="7" t="n">
        <v>199.9900055</v>
      </c>
      <c r="L6762" s="7" t="n">
        <v>8</v>
      </c>
      <c r="M6762" s="8" t="n">
        <v>0.039999999</v>
      </c>
      <c r="N6762" s="7" t="n">
        <v>69.69000244</v>
      </c>
      <c r="O6762" s="12" t="n">
        <v>1</v>
      </c>
    </row>
    <row r="6763" customFormat="false" ht="15" hidden="false" customHeight="true" outlineLevel="0" collapsed="false">
      <c r="A6763" s="6" t="n">
        <v>11806</v>
      </c>
      <c r="B6763" s="6" t="s">
        <v>19</v>
      </c>
      <c r="C6763" s="6" t="s">
        <v>37</v>
      </c>
      <c r="D6763" s="6" t="s">
        <v>21</v>
      </c>
      <c r="E6763" s="6" t="s">
        <v>22</v>
      </c>
      <c r="F6763" s="6" t="s">
        <v>29</v>
      </c>
      <c r="G6763" s="6" t="s">
        <v>24</v>
      </c>
      <c r="H6763" s="6" t="n">
        <v>4</v>
      </c>
      <c r="I6763" s="7" t="n">
        <v>99.98999786</v>
      </c>
      <c r="J6763" s="6" t="n">
        <v>1</v>
      </c>
      <c r="K6763" s="7" t="n">
        <v>99.98999786</v>
      </c>
      <c r="L6763" s="7" t="n">
        <v>2</v>
      </c>
      <c r="M6763" s="8" t="n">
        <v>0.02</v>
      </c>
      <c r="N6763" s="7" t="n">
        <v>40.18000031</v>
      </c>
      <c r="O6763" s="9" t="n">
        <v>0</v>
      </c>
    </row>
    <row r="6764" customFormat="false" ht="15" hidden="false" customHeight="true" outlineLevel="0" collapsed="false">
      <c r="A6764" s="6" t="n">
        <v>34804</v>
      </c>
      <c r="B6764" s="6" t="s">
        <v>19</v>
      </c>
      <c r="C6764" s="6" t="s">
        <v>37</v>
      </c>
      <c r="D6764" s="6" t="s">
        <v>31</v>
      </c>
      <c r="E6764" s="6" t="s">
        <v>62</v>
      </c>
      <c r="F6764" s="6" t="s">
        <v>23</v>
      </c>
      <c r="G6764" s="6" t="s">
        <v>34</v>
      </c>
      <c r="H6764" s="6" t="n">
        <v>4</v>
      </c>
      <c r="I6764" s="7" t="n">
        <v>129.9900055</v>
      </c>
      <c r="J6764" s="6" t="n">
        <v>1</v>
      </c>
      <c r="K6764" s="7" t="n">
        <v>129.9900055</v>
      </c>
      <c r="L6764" s="7" t="n">
        <v>26</v>
      </c>
      <c r="M6764" s="8" t="n">
        <v>0.200000003</v>
      </c>
      <c r="N6764" s="7" t="n">
        <v>-79.76000214</v>
      </c>
      <c r="O6764" s="12" t="n">
        <v>1</v>
      </c>
    </row>
    <row r="6765" customFormat="false" ht="15" hidden="false" customHeight="true" outlineLevel="0" collapsed="false">
      <c r="A6765" s="6" t="n">
        <v>24834</v>
      </c>
      <c r="B6765" s="6" t="s">
        <v>19</v>
      </c>
      <c r="C6765" s="6" t="s">
        <v>20</v>
      </c>
      <c r="D6765" s="6" t="s">
        <v>27</v>
      </c>
      <c r="E6765" s="6" t="s">
        <v>42</v>
      </c>
      <c r="F6765" s="6" t="s">
        <v>74</v>
      </c>
      <c r="G6765" s="6" t="s">
        <v>34</v>
      </c>
      <c r="H6765" s="6" t="n">
        <v>4</v>
      </c>
      <c r="I6765" s="7" t="n">
        <v>31.98999977</v>
      </c>
      <c r="J6765" s="6" t="n">
        <v>1</v>
      </c>
      <c r="K6765" s="7" t="n">
        <v>31.98999977</v>
      </c>
      <c r="L6765" s="7" t="n">
        <v>0.959999979</v>
      </c>
      <c r="M6765" s="8" t="n">
        <v>0.029999999</v>
      </c>
      <c r="N6765" s="7" t="n">
        <v>8.069999695</v>
      </c>
      <c r="O6765" s="12" t="n">
        <v>1</v>
      </c>
    </row>
    <row r="6766" customFormat="false" ht="15" hidden="false" customHeight="true" outlineLevel="0" collapsed="false">
      <c r="A6766" s="6" t="n">
        <v>41075</v>
      </c>
      <c r="B6766" s="6" t="s">
        <v>19</v>
      </c>
      <c r="C6766" s="6" t="s">
        <v>20</v>
      </c>
      <c r="D6766" s="6" t="s">
        <v>31</v>
      </c>
      <c r="E6766" s="6" t="s">
        <v>62</v>
      </c>
      <c r="F6766" s="6" t="s">
        <v>40</v>
      </c>
      <c r="G6766" s="6" t="s">
        <v>47</v>
      </c>
      <c r="H6766" s="6" t="n">
        <v>4</v>
      </c>
      <c r="I6766" s="7" t="n">
        <v>399.980011</v>
      </c>
      <c r="J6766" s="6" t="n">
        <v>1</v>
      </c>
      <c r="K6766" s="7" t="n">
        <v>399.980011</v>
      </c>
      <c r="L6766" s="7" t="n">
        <v>40</v>
      </c>
      <c r="M6766" s="8" t="n">
        <v>0.100000001</v>
      </c>
      <c r="N6766" s="7" t="n">
        <v>-10.43999958</v>
      </c>
      <c r="O6766" s="12" t="n">
        <v>1</v>
      </c>
    </row>
    <row r="6767" customFormat="false" ht="15" hidden="false" customHeight="true" outlineLevel="0" collapsed="false">
      <c r="A6767" s="6" t="n">
        <v>40424</v>
      </c>
      <c r="B6767" s="6" t="s">
        <v>19</v>
      </c>
      <c r="C6767" s="6" t="s">
        <v>37</v>
      </c>
      <c r="D6767" s="6" t="s">
        <v>31</v>
      </c>
      <c r="E6767" s="6" t="s">
        <v>62</v>
      </c>
      <c r="F6767" s="6" t="s">
        <v>78</v>
      </c>
      <c r="G6767" s="6" t="s">
        <v>24</v>
      </c>
      <c r="H6767" s="6" t="n">
        <v>4</v>
      </c>
      <c r="I6767" s="7" t="n">
        <v>25</v>
      </c>
      <c r="J6767" s="6" t="n">
        <v>4</v>
      </c>
      <c r="K6767" s="7" t="n">
        <v>100</v>
      </c>
      <c r="L6767" s="7" t="n">
        <v>5.5</v>
      </c>
      <c r="M6767" s="8" t="n">
        <v>0.059999999</v>
      </c>
      <c r="N6767" s="7" t="n">
        <v>11.81000042</v>
      </c>
      <c r="O6767" s="12" t="n">
        <v>1</v>
      </c>
    </row>
    <row r="6768" customFormat="false" ht="15" hidden="false" customHeight="true" outlineLevel="0" collapsed="false">
      <c r="A6768" s="6" t="n">
        <v>22723</v>
      </c>
      <c r="B6768" s="6" t="s">
        <v>46</v>
      </c>
      <c r="C6768" s="6" t="s">
        <v>37</v>
      </c>
      <c r="D6768" s="6" t="s">
        <v>27</v>
      </c>
      <c r="E6768" s="6" t="s">
        <v>54</v>
      </c>
      <c r="F6768" s="6" t="s">
        <v>73</v>
      </c>
      <c r="G6768" s="6" t="s">
        <v>34</v>
      </c>
      <c r="H6768" s="6" t="n">
        <v>2</v>
      </c>
      <c r="I6768" s="7" t="n">
        <v>39.99000168</v>
      </c>
      <c r="J6768" s="6" t="n">
        <v>1</v>
      </c>
      <c r="K6768" s="7" t="n">
        <v>39.99000168</v>
      </c>
      <c r="L6768" s="7" t="n">
        <v>2.799999952</v>
      </c>
      <c r="M6768" s="8" t="n">
        <v>0.07</v>
      </c>
      <c r="N6768" s="7" t="n">
        <v>0.370000005</v>
      </c>
      <c r="O6768" s="12" t="n">
        <v>1</v>
      </c>
    </row>
    <row r="6769" customFormat="false" ht="15" hidden="false" customHeight="true" outlineLevel="0" collapsed="false">
      <c r="A6769" s="6" t="n">
        <v>8222</v>
      </c>
      <c r="B6769" s="6" t="s">
        <v>19</v>
      </c>
      <c r="C6769" s="6" t="s">
        <v>20</v>
      </c>
      <c r="D6769" s="6" t="s">
        <v>50</v>
      </c>
      <c r="E6769" s="6" t="s">
        <v>63</v>
      </c>
      <c r="F6769" s="6" t="s">
        <v>57</v>
      </c>
      <c r="G6769" s="6" t="s">
        <v>47</v>
      </c>
      <c r="H6769" s="6" t="n">
        <v>4</v>
      </c>
      <c r="I6769" s="7" t="n">
        <v>50</v>
      </c>
      <c r="J6769" s="6" t="n">
        <v>1</v>
      </c>
      <c r="K6769" s="7" t="n">
        <v>50</v>
      </c>
      <c r="L6769" s="7" t="n">
        <v>2.5</v>
      </c>
      <c r="M6769" s="8" t="n">
        <v>0.050000001</v>
      </c>
      <c r="N6769" s="7" t="n">
        <v>-34.8199997</v>
      </c>
      <c r="O6769" s="9" t="n">
        <v>0</v>
      </c>
    </row>
    <row r="6770" customFormat="false" ht="15" hidden="false" customHeight="true" outlineLevel="0" collapsed="false">
      <c r="A6770" s="6" t="n">
        <v>59538</v>
      </c>
      <c r="B6770" s="6" t="s">
        <v>19</v>
      </c>
      <c r="C6770" s="6" t="s">
        <v>20</v>
      </c>
      <c r="D6770" s="6" t="s">
        <v>50</v>
      </c>
      <c r="E6770" s="6" t="s">
        <v>51</v>
      </c>
      <c r="F6770" s="6" t="s">
        <v>40</v>
      </c>
      <c r="G6770" s="6" t="s">
        <v>34</v>
      </c>
      <c r="H6770" s="6" t="n">
        <v>4</v>
      </c>
      <c r="I6770" s="7" t="n">
        <v>399.980011</v>
      </c>
      <c r="J6770" s="6" t="n">
        <v>1</v>
      </c>
      <c r="K6770" s="7" t="n">
        <v>399.980011</v>
      </c>
      <c r="L6770" s="7" t="n">
        <v>48</v>
      </c>
      <c r="M6770" s="8" t="n">
        <v>0.119999997</v>
      </c>
      <c r="N6770" s="7" t="n">
        <v>96.80000305</v>
      </c>
      <c r="O6770" s="9" t="n">
        <v>0</v>
      </c>
    </row>
    <row r="6771" customFormat="false" ht="15" hidden="false" customHeight="true" outlineLevel="0" collapsed="false">
      <c r="A6771" s="6" t="n">
        <v>26148</v>
      </c>
      <c r="B6771" s="6" t="s">
        <v>19</v>
      </c>
      <c r="C6771" s="6" t="s">
        <v>37</v>
      </c>
      <c r="D6771" s="6" t="s">
        <v>27</v>
      </c>
      <c r="E6771" s="6" t="s">
        <v>42</v>
      </c>
      <c r="F6771" s="6" t="s">
        <v>29</v>
      </c>
      <c r="G6771" s="6" t="s">
        <v>34</v>
      </c>
      <c r="H6771" s="6" t="n">
        <v>4</v>
      </c>
      <c r="I6771" s="7" t="n">
        <v>99.98999786</v>
      </c>
      <c r="J6771" s="6" t="n">
        <v>3</v>
      </c>
      <c r="K6771" s="7" t="n">
        <v>299.9700012</v>
      </c>
      <c r="L6771" s="7" t="n">
        <v>36</v>
      </c>
      <c r="M6771" s="8" t="n">
        <v>0.119999997</v>
      </c>
      <c r="N6771" s="7" t="n">
        <v>124.0699997</v>
      </c>
      <c r="O6771" s="9" t="n">
        <v>0</v>
      </c>
    </row>
    <row r="6772" customFormat="false" ht="15" hidden="false" customHeight="true" outlineLevel="0" collapsed="false">
      <c r="A6772" s="6" t="n">
        <v>4383</v>
      </c>
      <c r="B6772" s="6" t="s">
        <v>46</v>
      </c>
      <c r="C6772" s="6" t="s">
        <v>37</v>
      </c>
      <c r="D6772" s="6" t="s">
        <v>50</v>
      </c>
      <c r="E6772" s="6" t="s">
        <v>51</v>
      </c>
      <c r="F6772" s="6" t="s">
        <v>84</v>
      </c>
      <c r="G6772" s="6" t="s">
        <v>24</v>
      </c>
      <c r="H6772" s="6" t="n">
        <v>2</v>
      </c>
      <c r="I6772" s="7" t="n">
        <v>30</v>
      </c>
      <c r="J6772" s="6" t="n">
        <v>3</v>
      </c>
      <c r="K6772" s="7" t="n">
        <v>90</v>
      </c>
      <c r="L6772" s="7" t="n">
        <v>1.799999952</v>
      </c>
      <c r="M6772" s="8" t="n">
        <v>0.02</v>
      </c>
      <c r="N6772" s="7" t="n">
        <v>13.22999954</v>
      </c>
      <c r="O6772" s="12" t="n">
        <v>1</v>
      </c>
    </row>
    <row r="6773" customFormat="false" ht="15" hidden="false" customHeight="true" outlineLevel="0" collapsed="false">
      <c r="A6773" s="6" t="n">
        <v>52075</v>
      </c>
      <c r="B6773" s="6" t="s">
        <v>36</v>
      </c>
      <c r="C6773" s="6" t="s">
        <v>20</v>
      </c>
      <c r="D6773" s="6" t="s">
        <v>50</v>
      </c>
      <c r="E6773" s="6" t="s">
        <v>72</v>
      </c>
      <c r="F6773" s="6" t="s">
        <v>68</v>
      </c>
      <c r="G6773" s="6" t="s">
        <v>47</v>
      </c>
      <c r="H6773" s="6" t="n">
        <v>0</v>
      </c>
      <c r="I6773" s="7" t="n">
        <v>39.99000168</v>
      </c>
      <c r="J6773" s="6" t="n">
        <v>1</v>
      </c>
      <c r="K6773" s="7" t="n">
        <v>39.99000168</v>
      </c>
      <c r="L6773" s="7" t="n">
        <v>3.599999905</v>
      </c>
      <c r="M6773" s="8" t="n">
        <v>0.090000004</v>
      </c>
      <c r="N6773" s="7" t="n">
        <v>-26.67000008</v>
      </c>
      <c r="O6773" s="9" t="n">
        <v>0</v>
      </c>
    </row>
    <row r="6774" customFormat="false" ht="15" hidden="false" customHeight="true" outlineLevel="0" collapsed="false">
      <c r="A6774" s="6" t="n">
        <v>64041</v>
      </c>
      <c r="B6774" s="6" t="s">
        <v>19</v>
      </c>
      <c r="C6774" s="6" t="s">
        <v>37</v>
      </c>
      <c r="D6774" s="6" t="s">
        <v>21</v>
      </c>
      <c r="E6774" s="6" t="s">
        <v>65</v>
      </c>
      <c r="F6774" s="6" t="s">
        <v>57</v>
      </c>
      <c r="G6774" s="6" t="s">
        <v>44</v>
      </c>
      <c r="H6774" s="6" t="n">
        <v>4</v>
      </c>
      <c r="I6774" s="7" t="n">
        <v>50</v>
      </c>
      <c r="J6774" s="6" t="n">
        <v>2</v>
      </c>
      <c r="K6774" s="7" t="n">
        <v>100</v>
      </c>
      <c r="L6774" s="7" t="n">
        <v>2</v>
      </c>
      <c r="M6774" s="8" t="n">
        <v>0.02</v>
      </c>
      <c r="N6774" s="7" t="n">
        <v>-6.170000076</v>
      </c>
      <c r="O6774" s="9" t="n">
        <v>0</v>
      </c>
    </row>
    <row r="6775" customFormat="false" ht="15" hidden="false" customHeight="true" outlineLevel="0" collapsed="false">
      <c r="A6775" s="6" t="n">
        <v>58256</v>
      </c>
      <c r="B6775" s="6" t="s">
        <v>19</v>
      </c>
      <c r="C6775" s="6" t="s">
        <v>37</v>
      </c>
      <c r="D6775" s="6" t="s">
        <v>50</v>
      </c>
      <c r="E6775" s="6" t="s">
        <v>63</v>
      </c>
      <c r="F6775" s="6" t="s">
        <v>57</v>
      </c>
      <c r="G6775" s="6" t="s">
        <v>24</v>
      </c>
      <c r="H6775" s="6" t="n">
        <v>4</v>
      </c>
      <c r="I6775" s="7" t="n">
        <v>50</v>
      </c>
      <c r="J6775" s="6" t="n">
        <v>1</v>
      </c>
      <c r="K6775" s="7" t="n">
        <v>50</v>
      </c>
      <c r="L6775" s="7" t="n">
        <v>1</v>
      </c>
      <c r="M6775" s="8" t="n">
        <v>0.02</v>
      </c>
      <c r="N6775" s="7" t="n">
        <v>-35.91999817</v>
      </c>
      <c r="O6775" s="9" t="n">
        <v>0</v>
      </c>
    </row>
    <row r="6776" customFormat="false" ht="15" hidden="false" customHeight="true" outlineLevel="0" collapsed="false">
      <c r="A6776" s="6" t="n">
        <v>25259</v>
      </c>
      <c r="B6776" s="6" t="s">
        <v>19</v>
      </c>
      <c r="C6776" s="6" t="s">
        <v>37</v>
      </c>
      <c r="D6776" s="6" t="s">
        <v>27</v>
      </c>
      <c r="E6776" s="6" t="s">
        <v>28</v>
      </c>
      <c r="F6776" s="6" t="s">
        <v>33</v>
      </c>
      <c r="G6776" s="6" t="s">
        <v>44</v>
      </c>
      <c r="H6776" s="6" t="n">
        <v>4</v>
      </c>
      <c r="I6776" s="7" t="n">
        <v>59.99000168</v>
      </c>
      <c r="J6776" s="6" t="n">
        <v>5</v>
      </c>
      <c r="K6776" s="7" t="n">
        <v>299.9500122</v>
      </c>
      <c r="L6776" s="7" t="n">
        <v>3</v>
      </c>
      <c r="M6776" s="8" t="n">
        <v>0.01</v>
      </c>
      <c r="N6776" s="7" t="n">
        <v>78.09999847</v>
      </c>
      <c r="O6776" s="12" t="n">
        <v>1</v>
      </c>
    </row>
    <row r="6777" customFormat="false" ht="15" hidden="false" customHeight="true" outlineLevel="0" collapsed="false">
      <c r="A6777" s="6" t="n">
        <v>11511</v>
      </c>
      <c r="B6777" s="6" t="s">
        <v>46</v>
      </c>
      <c r="C6777" s="6" t="s">
        <v>20</v>
      </c>
      <c r="D6777" s="6" t="s">
        <v>21</v>
      </c>
      <c r="E6777" s="6" t="s">
        <v>65</v>
      </c>
      <c r="F6777" s="6" t="s">
        <v>71</v>
      </c>
      <c r="G6777" s="6" t="s">
        <v>47</v>
      </c>
      <c r="H6777" s="6" t="n">
        <v>2</v>
      </c>
      <c r="I6777" s="7" t="n">
        <v>199.9900055</v>
      </c>
      <c r="J6777" s="6" t="n">
        <v>1</v>
      </c>
      <c r="K6777" s="7" t="n">
        <v>199.9900055</v>
      </c>
      <c r="L6777" s="7" t="n">
        <v>6</v>
      </c>
      <c r="M6777" s="8" t="n">
        <v>0.029999999</v>
      </c>
      <c r="N6777" s="7" t="n">
        <v>67.90000153</v>
      </c>
      <c r="O6777" s="9" t="n">
        <v>0</v>
      </c>
    </row>
    <row r="6778" customFormat="false" ht="15" hidden="false" customHeight="true" outlineLevel="0" collapsed="false">
      <c r="A6778" s="6" t="n">
        <v>34168</v>
      </c>
      <c r="B6778" s="6" t="s">
        <v>19</v>
      </c>
      <c r="C6778" s="6" t="s">
        <v>37</v>
      </c>
      <c r="D6778" s="6" t="s">
        <v>31</v>
      </c>
      <c r="E6778" s="6" t="s">
        <v>56</v>
      </c>
      <c r="F6778" s="6" t="s">
        <v>57</v>
      </c>
      <c r="G6778" s="6" t="s">
        <v>24</v>
      </c>
      <c r="H6778" s="6" t="n">
        <v>4</v>
      </c>
      <c r="I6778" s="7" t="n">
        <v>50</v>
      </c>
      <c r="J6778" s="6" t="n">
        <v>2</v>
      </c>
      <c r="K6778" s="7" t="n">
        <v>100</v>
      </c>
      <c r="L6778" s="7" t="n">
        <v>0</v>
      </c>
      <c r="M6778" s="8" t="n">
        <v>0</v>
      </c>
      <c r="N6778" s="7" t="n">
        <v>47</v>
      </c>
      <c r="O6778" s="9" t="n">
        <v>0</v>
      </c>
    </row>
    <row r="6779" customFormat="false" ht="15" hidden="false" customHeight="true" outlineLevel="0" collapsed="false">
      <c r="A6779" s="6" t="n">
        <v>5279</v>
      </c>
      <c r="B6779" s="6" t="s">
        <v>46</v>
      </c>
      <c r="C6779" s="6" t="s">
        <v>20</v>
      </c>
      <c r="D6779" s="6" t="s">
        <v>50</v>
      </c>
      <c r="E6779" s="6" t="s">
        <v>51</v>
      </c>
      <c r="F6779" s="6" t="s">
        <v>57</v>
      </c>
      <c r="G6779" s="6" t="s">
        <v>44</v>
      </c>
      <c r="H6779" s="6" t="n">
        <v>2</v>
      </c>
      <c r="I6779" s="7" t="n">
        <v>50</v>
      </c>
      <c r="J6779" s="6" t="n">
        <v>3</v>
      </c>
      <c r="K6779" s="7" t="n">
        <v>150</v>
      </c>
      <c r="L6779" s="7" t="n">
        <v>37.5</v>
      </c>
      <c r="M6779" s="8" t="n">
        <v>0.25</v>
      </c>
      <c r="N6779" s="7" t="n">
        <v>29.25</v>
      </c>
      <c r="O6779" s="12" t="n">
        <v>1</v>
      </c>
    </row>
    <row r="6780" customFormat="false" ht="15" hidden="false" customHeight="true" outlineLevel="0" collapsed="false">
      <c r="A6780" s="6" t="n">
        <v>21606</v>
      </c>
      <c r="B6780" s="6" t="s">
        <v>19</v>
      </c>
      <c r="C6780" s="6" t="s">
        <v>20</v>
      </c>
      <c r="D6780" s="6" t="s">
        <v>27</v>
      </c>
      <c r="E6780" s="6" t="s">
        <v>54</v>
      </c>
      <c r="F6780" s="6" t="s">
        <v>75</v>
      </c>
      <c r="G6780" s="6" t="s">
        <v>24</v>
      </c>
      <c r="H6780" s="6" t="n">
        <v>4</v>
      </c>
      <c r="I6780" s="7" t="n">
        <v>299.980011</v>
      </c>
      <c r="J6780" s="6" t="n">
        <v>1</v>
      </c>
      <c r="K6780" s="7" t="n">
        <v>299.980011</v>
      </c>
      <c r="L6780" s="7" t="n">
        <v>16.5</v>
      </c>
      <c r="M6780" s="8" t="n">
        <v>0.059999999</v>
      </c>
      <c r="N6780" s="7" t="n">
        <v>11.34000015</v>
      </c>
      <c r="O6780" s="9" t="n">
        <v>0</v>
      </c>
    </row>
    <row r="6781" customFormat="false" ht="15" hidden="false" customHeight="true" outlineLevel="0" collapsed="false">
      <c r="A6781" s="6" t="n">
        <v>21618</v>
      </c>
      <c r="B6781" s="6" t="s">
        <v>19</v>
      </c>
      <c r="C6781" s="6" t="s">
        <v>37</v>
      </c>
      <c r="D6781" s="6" t="s">
        <v>27</v>
      </c>
      <c r="E6781" s="6" t="s">
        <v>28</v>
      </c>
      <c r="F6781" s="6" t="s">
        <v>33</v>
      </c>
      <c r="G6781" s="6" t="s">
        <v>34</v>
      </c>
      <c r="H6781" s="6" t="n">
        <v>4</v>
      </c>
      <c r="I6781" s="7" t="n">
        <v>59.99000168</v>
      </c>
      <c r="J6781" s="6" t="n">
        <v>5</v>
      </c>
      <c r="K6781" s="7" t="n">
        <v>299.9500122</v>
      </c>
      <c r="L6781" s="7" t="n">
        <v>21</v>
      </c>
      <c r="M6781" s="8" t="n">
        <v>0.07</v>
      </c>
      <c r="N6781" s="7" t="n">
        <v>136.6900024</v>
      </c>
      <c r="O6781" s="9" t="n">
        <v>0</v>
      </c>
    </row>
    <row r="6782" customFormat="false" ht="15" hidden="false" customHeight="true" outlineLevel="0" collapsed="false">
      <c r="A6782" s="6" t="n">
        <v>52792</v>
      </c>
      <c r="B6782" s="6" t="s">
        <v>19</v>
      </c>
      <c r="C6782" s="6" t="s">
        <v>37</v>
      </c>
      <c r="D6782" s="6" t="s">
        <v>50</v>
      </c>
      <c r="E6782" s="6" t="s">
        <v>63</v>
      </c>
      <c r="F6782" s="6" t="s">
        <v>23</v>
      </c>
      <c r="G6782" s="6" t="s">
        <v>34</v>
      </c>
      <c r="H6782" s="6" t="n">
        <v>4</v>
      </c>
      <c r="I6782" s="7" t="n">
        <v>129.9900055</v>
      </c>
      <c r="J6782" s="6" t="n">
        <v>1</v>
      </c>
      <c r="K6782" s="7" t="n">
        <v>129.9900055</v>
      </c>
      <c r="L6782" s="7" t="n">
        <v>32.5</v>
      </c>
      <c r="M6782" s="8" t="n">
        <v>0.25</v>
      </c>
      <c r="N6782" s="7" t="n">
        <v>19.5</v>
      </c>
      <c r="O6782" s="9" t="n">
        <v>0</v>
      </c>
    </row>
    <row r="6783" customFormat="false" ht="15" hidden="false" customHeight="true" outlineLevel="0" collapsed="false">
      <c r="A6783" s="6" t="n">
        <v>11603</v>
      </c>
      <c r="B6783" s="6" t="s">
        <v>46</v>
      </c>
      <c r="C6783" s="6" t="s">
        <v>20</v>
      </c>
      <c r="D6783" s="6" t="s">
        <v>21</v>
      </c>
      <c r="E6783" s="6" t="s">
        <v>64</v>
      </c>
      <c r="F6783" s="6" t="s">
        <v>71</v>
      </c>
      <c r="G6783" s="6" t="s">
        <v>47</v>
      </c>
      <c r="H6783" s="6" t="n">
        <v>2</v>
      </c>
      <c r="I6783" s="7" t="n">
        <v>199.9900055</v>
      </c>
      <c r="J6783" s="6" t="n">
        <v>1</v>
      </c>
      <c r="K6783" s="7" t="n">
        <v>199.9900055</v>
      </c>
      <c r="L6783" s="7" t="n">
        <v>6</v>
      </c>
      <c r="M6783" s="8" t="n">
        <v>0.029999999</v>
      </c>
      <c r="N6783" s="7" t="n">
        <v>67.90000153</v>
      </c>
      <c r="O6783" s="12" t="n">
        <v>1</v>
      </c>
    </row>
    <row r="6784" customFormat="false" ht="15" hidden="false" customHeight="true" outlineLevel="0" collapsed="false">
      <c r="A6784" s="6" t="n">
        <v>51126</v>
      </c>
      <c r="B6784" s="6" t="s">
        <v>19</v>
      </c>
      <c r="C6784" s="6" t="s">
        <v>37</v>
      </c>
      <c r="D6784" s="6" t="s">
        <v>38</v>
      </c>
      <c r="E6784" s="6" t="s">
        <v>70</v>
      </c>
      <c r="F6784" s="6" t="s">
        <v>40</v>
      </c>
      <c r="G6784" s="6" t="s">
        <v>34</v>
      </c>
      <c r="H6784" s="6" t="n">
        <v>4</v>
      </c>
      <c r="I6784" s="7" t="n">
        <v>399.980011</v>
      </c>
      <c r="J6784" s="6" t="n">
        <v>1</v>
      </c>
      <c r="K6784" s="7" t="n">
        <v>399.980011</v>
      </c>
      <c r="L6784" s="7" t="n">
        <v>28</v>
      </c>
      <c r="M6784" s="8" t="n">
        <v>0.07</v>
      </c>
      <c r="N6784" s="7" t="n">
        <v>65.47000122</v>
      </c>
      <c r="O6784" s="9" t="n">
        <v>0</v>
      </c>
    </row>
    <row r="6785" customFormat="false" ht="15" hidden="false" customHeight="true" outlineLevel="0" collapsed="false">
      <c r="A6785" s="6" t="n">
        <v>55221</v>
      </c>
      <c r="B6785" s="6" t="s">
        <v>19</v>
      </c>
      <c r="C6785" s="6" t="s">
        <v>37</v>
      </c>
      <c r="D6785" s="6" t="s">
        <v>50</v>
      </c>
      <c r="E6785" s="6" t="s">
        <v>51</v>
      </c>
      <c r="F6785" s="6" t="s">
        <v>57</v>
      </c>
      <c r="G6785" s="6" t="s">
        <v>34</v>
      </c>
      <c r="H6785" s="6" t="n">
        <v>4</v>
      </c>
      <c r="I6785" s="7" t="n">
        <v>50</v>
      </c>
      <c r="J6785" s="6" t="n">
        <v>3</v>
      </c>
      <c r="K6785" s="7" t="n">
        <v>150</v>
      </c>
      <c r="L6785" s="7" t="n">
        <v>1.5</v>
      </c>
      <c r="M6785" s="8" t="n">
        <v>0.01</v>
      </c>
      <c r="N6785" s="7" t="n">
        <v>40.84000015</v>
      </c>
      <c r="O6785" s="9" t="n">
        <v>0</v>
      </c>
    </row>
    <row r="6786" customFormat="false" ht="15" hidden="false" customHeight="true" outlineLevel="0" collapsed="false">
      <c r="A6786" s="6" t="n">
        <v>60667</v>
      </c>
      <c r="B6786" s="6" t="s">
        <v>19</v>
      </c>
      <c r="C6786" s="6" t="s">
        <v>20</v>
      </c>
      <c r="D6786" s="6" t="s">
        <v>50</v>
      </c>
      <c r="E6786" s="6" t="s">
        <v>51</v>
      </c>
      <c r="F6786" s="6" t="s">
        <v>75</v>
      </c>
      <c r="G6786" s="6" t="s">
        <v>34</v>
      </c>
      <c r="H6786" s="6" t="n">
        <v>4</v>
      </c>
      <c r="I6786" s="7" t="n">
        <v>299.980011</v>
      </c>
      <c r="J6786" s="6" t="n">
        <v>1</v>
      </c>
      <c r="K6786" s="7" t="n">
        <v>299.980011</v>
      </c>
      <c r="L6786" s="7" t="n">
        <v>60</v>
      </c>
      <c r="M6786" s="8" t="n">
        <v>0.200000003</v>
      </c>
      <c r="N6786" s="7" t="n">
        <v>62.40000153</v>
      </c>
      <c r="O6786" s="9" t="n">
        <v>0</v>
      </c>
    </row>
    <row r="6787" customFormat="false" ht="15" hidden="false" customHeight="true" outlineLevel="0" collapsed="false">
      <c r="A6787" s="6" t="n">
        <v>54540</v>
      </c>
      <c r="B6787" s="6" t="s">
        <v>19</v>
      </c>
      <c r="C6787" s="6" t="s">
        <v>20</v>
      </c>
      <c r="D6787" s="6" t="s">
        <v>50</v>
      </c>
      <c r="E6787" s="6" t="s">
        <v>63</v>
      </c>
      <c r="F6787" s="6" t="s">
        <v>57</v>
      </c>
      <c r="G6787" s="6" t="s">
        <v>24</v>
      </c>
      <c r="H6787" s="6" t="n">
        <v>4</v>
      </c>
      <c r="I6787" s="7" t="n">
        <v>50</v>
      </c>
      <c r="J6787" s="6" t="n">
        <v>3</v>
      </c>
      <c r="K6787" s="7" t="n">
        <v>150</v>
      </c>
      <c r="L6787" s="7" t="n">
        <v>7.5</v>
      </c>
      <c r="M6787" s="8" t="n">
        <v>0.050000001</v>
      </c>
      <c r="N6787" s="7" t="n">
        <v>49.88000107</v>
      </c>
      <c r="O6787" s="12" t="n">
        <v>1</v>
      </c>
    </row>
    <row r="6788" customFormat="false" ht="15" hidden="false" customHeight="true" outlineLevel="0" collapsed="false">
      <c r="A6788" s="6" t="n">
        <v>17400</v>
      </c>
      <c r="B6788" s="6" t="s">
        <v>19</v>
      </c>
      <c r="C6788" s="6" t="s">
        <v>20</v>
      </c>
      <c r="D6788" s="6" t="s">
        <v>21</v>
      </c>
      <c r="E6788" s="6" t="s">
        <v>65</v>
      </c>
      <c r="F6788" s="6" t="s">
        <v>58</v>
      </c>
      <c r="G6788" s="6" t="s">
        <v>34</v>
      </c>
      <c r="H6788" s="6" t="n">
        <v>4</v>
      </c>
      <c r="I6788" s="7" t="n">
        <v>49.97999954</v>
      </c>
      <c r="J6788" s="6" t="n">
        <v>1</v>
      </c>
      <c r="K6788" s="7" t="n">
        <v>49.97999954</v>
      </c>
      <c r="L6788" s="7" t="n">
        <v>1.5</v>
      </c>
      <c r="M6788" s="8" t="n">
        <v>0.029999999</v>
      </c>
      <c r="N6788" s="7" t="n">
        <v>-72.72000122</v>
      </c>
      <c r="O6788" s="12" t="n">
        <v>1</v>
      </c>
    </row>
    <row r="6789" customFormat="false" ht="15" hidden="false" customHeight="true" outlineLevel="0" collapsed="false">
      <c r="A6789" s="6" t="n">
        <v>63624</v>
      </c>
      <c r="B6789" s="6" t="s">
        <v>19</v>
      </c>
      <c r="C6789" s="6" t="s">
        <v>20</v>
      </c>
      <c r="D6789" s="6" t="s">
        <v>21</v>
      </c>
      <c r="E6789" s="6" t="s">
        <v>22</v>
      </c>
      <c r="F6789" s="6" t="s">
        <v>57</v>
      </c>
      <c r="G6789" s="6" t="s">
        <v>44</v>
      </c>
      <c r="H6789" s="6" t="n">
        <v>4</v>
      </c>
      <c r="I6789" s="7" t="n">
        <v>50</v>
      </c>
      <c r="J6789" s="6" t="n">
        <v>5</v>
      </c>
      <c r="K6789" s="7" t="n">
        <v>250</v>
      </c>
      <c r="L6789" s="7" t="n">
        <v>0</v>
      </c>
      <c r="M6789" s="8" t="n">
        <v>0</v>
      </c>
      <c r="N6789" s="7" t="n">
        <v>65.75</v>
      </c>
      <c r="O6789" s="12" t="n">
        <v>1</v>
      </c>
    </row>
    <row r="6790" customFormat="false" ht="15" hidden="false" customHeight="true" outlineLevel="0" collapsed="false">
      <c r="A6790" s="6" t="n">
        <v>30503</v>
      </c>
      <c r="B6790" s="6" t="s">
        <v>19</v>
      </c>
      <c r="C6790" s="6" t="s">
        <v>49</v>
      </c>
      <c r="D6790" s="6" t="s">
        <v>27</v>
      </c>
      <c r="E6790" s="6" t="s">
        <v>42</v>
      </c>
      <c r="F6790" s="6" t="s">
        <v>23</v>
      </c>
      <c r="G6790" s="6" t="s">
        <v>34</v>
      </c>
      <c r="H6790" s="6" t="n">
        <v>4</v>
      </c>
      <c r="I6790" s="7" t="n">
        <v>129.9900055</v>
      </c>
      <c r="J6790" s="6" t="n">
        <v>1</v>
      </c>
      <c r="K6790" s="7" t="n">
        <v>129.9900055</v>
      </c>
      <c r="L6790" s="7" t="n">
        <v>0</v>
      </c>
      <c r="M6790" s="8" t="n">
        <v>0</v>
      </c>
      <c r="N6790" s="7" t="n">
        <v>55.90000153</v>
      </c>
      <c r="O6790" s="9" t="n">
        <v>0</v>
      </c>
    </row>
    <row r="6791" customFormat="false" ht="15" hidden="false" customHeight="true" outlineLevel="0" collapsed="false">
      <c r="A6791" s="6" t="n">
        <v>58228</v>
      </c>
      <c r="B6791" s="6" t="s">
        <v>19</v>
      </c>
      <c r="C6791" s="6" t="s">
        <v>20</v>
      </c>
      <c r="D6791" s="6" t="s">
        <v>50</v>
      </c>
      <c r="E6791" s="6" t="s">
        <v>51</v>
      </c>
      <c r="F6791" s="6" t="s">
        <v>23</v>
      </c>
      <c r="G6791" s="6" t="s">
        <v>44</v>
      </c>
      <c r="H6791" s="6" t="n">
        <v>4</v>
      </c>
      <c r="I6791" s="7" t="n">
        <v>129.9900055</v>
      </c>
      <c r="J6791" s="6" t="n">
        <v>1</v>
      </c>
      <c r="K6791" s="7" t="n">
        <v>129.9900055</v>
      </c>
      <c r="L6791" s="7" t="n">
        <v>7.150000095</v>
      </c>
      <c r="M6791" s="8" t="n">
        <v>0.059999999</v>
      </c>
      <c r="N6791" s="7" t="n">
        <v>4.909999847</v>
      </c>
      <c r="O6791" s="9" t="n">
        <v>0</v>
      </c>
    </row>
    <row r="6792" customFormat="false" ht="15" hidden="false" customHeight="true" outlineLevel="0" collapsed="false">
      <c r="A6792" s="6" t="n">
        <v>21397</v>
      </c>
      <c r="B6792" s="6" t="s">
        <v>26</v>
      </c>
      <c r="C6792" s="6" t="s">
        <v>20</v>
      </c>
      <c r="D6792" s="6" t="s">
        <v>27</v>
      </c>
      <c r="E6792" s="6" t="s">
        <v>42</v>
      </c>
      <c r="F6792" s="6" t="s">
        <v>58</v>
      </c>
      <c r="G6792" s="6" t="s">
        <v>47</v>
      </c>
      <c r="H6792" s="6" t="n">
        <v>1</v>
      </c>
      <c r="I6792" s="7" t="n">
        <v>49.97999954</v>
      </c>
      <c r="J6792" s="6" t="n">
        <v>1</v>
      </c>
      <c r="K6792" s="7" t="n">
        <v>49.97999954</v>
      </c>
      <c r="L6792" s="7" t="n">
        <v>9</v>
      </c>
      <c r="M6792" s="8" t="n">
        <v>0.180000007</v>
      </c>
      <c r="N6792" s="7" t="n">
        <v>10.65999985</v>
      </c>
      <c r="O6792" s="12" t="n">
        <v>1</v>
      </c>
    </row>
    <row r="6793" customFormat="false" ht="15" hidden="false" customHeight="true" outlineLevel="0" collapsed="false">
      <c r="A6793" s="6" t="n">
        <v>51657</v>
      </c>
      <c r="B6793" s="6" t="s">
        <v>46</v>
      </c>
      <c r="C6793" s="6" t="s">
        <v>20</v>
      </c>
      <c r="D6793" s="6" t="s">
        <v>50</v>
      </c>
      <c r="E6793" s="6" t="s">
        <v>63</v>
      </c>
      <c r="F6793" s="6" t="s">
        <v>29</v>
      </c>
      <c r="G6793" s="6" t="s">
        <v>34</v>
      </c>
      <c r="H6793" s="6" t="n">
        <v>2</v>
      </c>
      <c r="I6793" s="7" t="n">
        <v>99.98999786</v>
      </c>
      <c r="J6793" s="6" t="n">
        <v>5</v>
      </c>
      <c r="K6793" s="7" t="n">
        <v>499.9500122</v>
      </c>
      <c r="L6793" s="7" t="n">
        <v>5</v>
      </c>
      <c r="M6793" s="8" t="n">
        <v>0.01</v>
      </c>
      <c r="N6793" s="7" t="n">
        <v>138.5899963</v>
      </c>
      <c r="O6793" s="12" t="n">
        <v>1</v>
      </c>
    </row>
    <row r="6794" customFormat="false" ht="15" hidden="false" customHeight="true" outlineLevel="0" collapsed="false">
      <c r="A6794" s="6" t="n">
        <v>56017</v>
      </c>
      <c r="B6794" s="6" t="s">
        <v>19</v>
      </c>
      <c r="C6794" s="6" t="s">
        <v>37</v>
      </c>
      <c r="D6794" s="6" t="s">
        <v>50</v>
      </c>
      <c r="E6794" s="6" t="s">
        <v>51</v>
      </c>
      <c r="F6794" s="6" t="s">
        <v>75</v>
      </c>
      <c r="G6794" s="6" t="s">
        <v>34</v>
      </c>
      <c r="H6794" s="6" t="n">
        <v>4</v>
      </c>
      <c r="I6794" s="7" t="n">
        <v>299.980011</v>
      </c>
      <c r="J6794" s="6" t="n">
        <v>1</v>
      </c>
      <c r="K6794" s="7" t="n">
        <v>299.980011</v>
      </c>
      <c r="L6794" s="7" t="n">
        <v>16.5</v>
      </c>
      <c r="M6794" s="8" t="n">
        <v>0.059999999</v>
      </c>
      <c r="N6794" s="7" t="n">
        <v>73.70999908</v>
      </c>
      <c r="O6794" s="9" t="n">
        <v>0</v>
      </c>
    </row>
    <row r="6795" customFormat="false" ht="15" hidden="false" customHeight="true" outlineLevel="0" collapsed="false">
      <c r="A6795" s="6" t="n">
        <v>61680</v>
      </c>
      <c r="B6795" s="6" t="s">
        <v>46</v>
      </c>
      <c r="C6795" s="6" t="s">
        <v>37</v>
      </c>
      <c r="D6795" s="6" t="s">
        <v>21</v>
      </c>
      <c r="E6795" s="6" t="s">
        <v>64</v>
      </c>
      <c r="F6795" s="6" t="s">
        <v>40</v>
      </c>
      <c r="G6795" s="6" t="s">
        <v>34</v>
      </c>
      <c r="H6795" s="6" t="n">
        <v>2</v>
      </c>
      <c r="I6795" s="7" t="n">
        <v>399.980011</v>
      </c>
      <c r="J6795" s="6" t="n">
        <v>1</v>
      </c>
      <c r="K6795" s="7" t="n">
        <v>399.980011</v>
      </c>
      <c r="L6795" s="7" t="n">
        <v>48</v>
      </c>
      <c r="M6795" s="8" t="n">
        <v>0.119999997</v>
      </c>
      <c r="N6795" s="7" t="n">
        <v>-40.13000107</v>
      </c>
      <c r="O6795" s="12" t="n">
        <v>1</v>
      </c>
    </row>
    <row r="6796" customFormat="false" ht="15" hidden="false" customHeight="true" outlineLevel="0" collapsed="false">
      <c r="A6796" s="6" t="n">
        <v>40802</v>
      </c>
      <c r="B6796" s="6" t="s">
        <v>19</v>
      </c>
      <c r="C6796" s="6" t="s">
        <v>37</v>
      </c>
      <c r="D6796" s="6" t="s">
        <v>31</v>
      </c>
      <c r="E6796" s="6" t="s">
        <v>32</v>
      </c>
      <c r="F6796" s="6" t="s">
        <v>106</v>
      </c>
      <c r="G6796" s="6" t="s">
        <v>34</v>
      </c>
      <c r="H6796" s="6" t="n">
        <v>4</v>
      </c>
      <c r="I6796" s="7" t="n">
        <v>54.97000122</v>
      </c>
      <c r="J6796" s="6" t="n">
        <v>5</v>
      </c>
      <c r="K6796" s="7" t="n">
        <v>274.8500061</v>
      </c>
      <c r="L6796" s="7" t="n">
        <v>15.11999989</v>
      </c>
      <c r="M6796" s="8" t="n">
        <v>0.059999999</v>
      </c>
      <c r="N6796" s="7" t="n">
        <v>124.6699982</v>
      </c>
      <c r="O6796" s="9" t="n">
        <v>0</v>
      </c>
    </row>
    <row r="6797" customFormat="false" ht="15" hidden="false" customHeight="true" outlineLevel="0" collapsed="false">
      <c r="A6797" s="6" t="n">
        <v>50342</v>
      </c>
      <c r="B6797" s="6" t="s">
        <v>19</v>
      </c>
      <c r="C6797" s="6" t="s">
        <v>37</v>
      </c>
      <c r="D6797" s="6" t="s">
        <v>21</v>
      </c>
      <c r="E6797" s="6" t="s">
        <v>66</v>
      </c>
      <c r="F6797" s="6" t="s">
        <v>104</v>
      </c>
      <c r="G6797" s="6" t="s">
        <v>24</v>
      </c>
      <c r="H6797" s="6" t="n">
        <v>4</v>
      </c>
      <c r="I6797" s="7" t="n">
        <v>24.98999977</v>
      </c>
      <c r="J6797" s="6" t="n">
        <v>4</v>
      </c>
      <c r="K6797" s="7" t="n">
        <v>99.95999908</v>
      </c>
      <c r="L6797" s="7" t="n">
        <v>2</v>
      </c>
      <c r="M6797" s="8" t="n">
        <v>0.02</v>
      </c>
      <c r="N6797" s="7" t="n">
        <v>25.46999931</v>
      </c>
      <c r="O6797" s="9" t="n">
        <v>0</v>
      </c>
    </row>
    <row r="6798" customFormat="false" ht="15" hidden="false" customHeight="true" outlineLevel="0" collapsed="false">
      <c r="A6798" s="6" t="n">
        <v>75572</v>
      </c>
      <c r="B6798" s="6" t="s">
        <v>19</v>
      </c>
      <c r="C6798" s="6" t="s">
        <v>37</v>
      </c>
      <c r="D6798" s="6" t="s">
        <v>27</v>
      </c>
      <c r="E6798" s="6" t="s">
        <v>28</v>
      </c>
      <c r="F6798" s="6" t="s">
        <v>95</v>
      </c>
      <c r="G6798" s="6" t="s">
        <v>44</v>
      </c>
      <c r="H6798" s="6" t="n">
        <v>4</v>
      </c>
      <c r="I6798" s="7" t="n">
        <v>84.40000153</v>
      </c>
      <c r="J6798" s="6" t="n">
        <v>1</v>
      </c>
      <c r="K6798" s="7" t="n">
        <v>84.40000153</v>
      </c>
      <c r="L6798" s="7" t="n">
        <v>0</v>
      </c>
      <c r="M6798" s="8" t="n">
        <v>0</v>
      </c>
      <c r="N6798" s="7" t="n">
        <v>37.97999954</v>
      </c>
      <c r="O6798" s="9" t="n">
        <v>0</v>
      </c>
    </row>
    <row r="6799" customFormat="false" ht="15" hidden="false" customHeight="true" outlineLevel="0" collapsed="false">
      <c r="A6799" s="6" t="n">
        <v>65253</v>
      </c>
      <c r="B6799" s="6" t="s">
        <v>19</v>
      </c>
      <c r="C6799" s="6" t="s">
        <v>20</v>
      </c>
      <c r="D6799" s="6" t="s">
        <v>21</v>
      </c>
      <c r="E6799" s="6" t="s">
        <v>65</v>
      </c>
      <c r="F6799" s="6" t="s">
        <v>73</v>
      </c>
      <c r="G6799" s="6" t="s">
        <v>44</v>
      </c>
      <c r="H6799" s="6" t="n">
        <v>4</v>
      </c>
      <c r="I6799" s="7" t="n">
        <v>39.99000168</v>
      </c>
      <c r="J6799" s="6" t="n">
        <v>2</v>
      </c>
      <c r="K6799" s="7" t="n">
        <v>79.98000336</v>
      </c>
      <c r="L6799" s="7" t="n">
        <v>4</v>
      </c>
      <c r="M6799" s="8" t="n">
        <v>0.050000001</v>
      </c>
      <c r="N6799" s="7" t="n">
        <v>25.68000031</v>
      </c>
      <c r="O6799" s="9" t="n">
        <v>0</v>
      </c>
    </row>
    <row r="6800" customFormat="false" ht="15" hidden="false" customHeight="true" outlineLevel="0" collapsed="false">
      <c r="A6800" s="6" t="n">
        <v>26656</v>
      </c>
      <c r="B6800" s="6" t="s">
        <v>19</v>
      </c>
      <c r="C6800" s="6" t="s">
        <v>20</v>
      </c>
      <c r="D6800" s="6" t="s">
        <v>27</v>
      </c>
      <c r="E6800" s="6" t="s">
        <v>28</v>
      </c>
      <c r="F6800" s="6" t="s">
        <v>71</v>
      </c>
      <c r="G6800" s="6" t="s">
        <v>47</v>
      </c>
      <c r="H6800" s="6" t="n">
        <v>4</v>
      </c>
      <c r="I6800" s="7" t="n">
        <v>199.9900055</v>
      </c>
      <c r="J6800" s="6" t="n">
        <v>1</v>
      </c>
      <c r="K6800" s="7" t="n">
        <v>199.9900055</v>
      </c>
      <c r="L6800" s="7" t="n">
        <v>32</v>
      </c>
      <c r="M6800" s="8" t="n">
        <v>0.159999996</v>
      </c>
      <c r="N6800" s="7" t="n">
        <v>-75.59999847</v>
      </c>
      <c r="O6800" s="9" t="n">
        <v>0</v>
      </c>
    </row>
    <row r="6801" customFormat="false" ht="15" hidden="false" customHeight="true" outlineLevel="0" collapsed="false">
      <c r="A6801" s="6" t="n">
        <v>20014</v>
      </c>
      <c r="B6801" s="6" t="s">
        <v>46</v>
      </c>
      <c r="C6801" s="6" t="s">
        <v>49</v>
      </c>
      <c r="D6801" s="6" t="s">
        <v>21</v>
      </c>
      <c r="E6801" s="6" t="s">
        <v>64</v>
      </c>
      <c r="F6801" s="6" t="s">
        <v>33</v>
      </c>
      <c r="G6801" s="6" t="s">
        <v>24</v>
      </c>
      <c r="H6801" s="6" t="n">
        <v>2</v>
      </c>
      <c r="I6801" s="7" t="n">
        <v>59.99000168</v>
      </c>
      <c r="J6801" s="6" t="n">
        <v>1</v>
      </c>
      <c r="K6801" s="7" t="n">
        <v>59.99000168</v>
      </c>
      <c r="L6801" s="7" t="n">
        <v>0</v>
      </c>
      <c r="M6801" s="8" t="n">
        <v>0</v>
      </c>
      <c r="N6801" s="7" t="n">
        <v>21</v>
      </c>
      <c r="O6801" s="12" t="n">
        <v>1</v>
      </c>
    </row>
    <row r="6802" customFormat="false" ht="15" hidden="false" customHeight="true" outlineLevel="0" collapsed="false">
      <c r="A6802" s="6" t="n">
        <v>42112</v>
      </c>
      <c r="B6802" s="6" t="s">
        <v>19</v>
      </c>
      <c r="C6802" s="6" t="s">
        <v>20</v>
      </c>
      <c r="D6802" s="6" t="s">
        <v>21</v>
      </c>
      <c r="E6802" s="6" t="s">
        <v>22</v>
      </c>
      <c r="F6802" s="6" t="s">
        <v>58</v>
      </c>
      <c r="G6802" s="6" t="s">
        <v>34</v>
      </c>
      <c r="H6802" s="6" t="n">
        <v>4</v>
      </c>
      <c r="I6802" s="7" t="n">
        <v>49.97999954</v>
      </c>
      <c r="J6802" s="6" t="n">
        <v>4</v>
      </c>
      <c r="K6802" s="7" t="n">
        <v>199.9199982</v>
      </c>
      <c r="L6802" s="7" t="n">
        <v>8</v>
      </c>
      <c r="M6802" s="8" t="n">
        <v>0.039999999</v>
      </c>
      <c r="N6802" s="7" t="n">
        <v>14.39000034</v>
      </c>
      <c r="O6802" s="9" t="n">
        <v>0</v>
      </c>
    </row>
    <row r="6803" customFormat="false" ht="15" hidden="false" customHeight="true" outlineLevel="0" collapsed="false">
      <c r="A6803" s="6" t="n">
        <v>45203</v>
      </c>
      <c r="B6803" s="6" t="s">
        <v>19</v>
      </c>
      <c r="C6803" s="6" t="s">
        <v>37</v>
      </c>
      <c r="D6803" s="6" t="s">
        <v>38</v>
      </c>
      <c r="E6803" s="6" t="s">
        <v>39</v>
      </c>
      <c r="F6803" s="6" t="s">
        <v>73</v>
      </c>
      <c r="G6803" s="6" t="s">
        <v>24</v>
      </c>
      <c r="H6803" s="6" t="n">
        <v>4</v>
      </c>
      <c r="I6803" s="7" t="n">
        <v>39.99000168</v>
      </c>
      <c r="J6803" s="6" t="n">
        <v>1</v>
      </c>
      <c r="K6803" s="7" t="n">
        <v>39.99000168</v>
      </c>
      <c r="L6803" s="7" t="n">
        <v>2.799999952</v>
      </c>
      <c r="M6803" s="8" t="n">
        <v>0.07</v>
      </c>
      <c r="N6803" s="7" t="n">
        <v>8.520000458</v>
      </c>
      <c r="O6803" s="9" t="n">
        <v>0</v>
      </c>
    </row>
    <row r="6804" customFormat="false" ht="15" hidden="false" customHeight="true" outlineLevel="0" collapsed="false">
      <c r="A6804" s="6" t="n">
        <v>76923</v>
      </c>
      <c r="B6804" s="6" t="s">
        <v>46</v>
      </c>
      <c r="C6804" s="6" t="s">
        <v>20</v>
      </c>
      <c r="D6804" s="6" t="s">
        <v>27</v>
      </c>
      <c r="E6804" s="6" t="s">
        <v>42</v>
      </c>
      <c r="F6804" s="6" t="s">
        <v>96</v>
      </c>
      <c r="G6804" s="6" t="s">
        <v>44</v>
      </c>
      <c r="H6804" s="6" t="n">
        <v>2</v>
      </c>
      <c r="I6804" s="7" t="n">
        <v>215.8200073</v>
      </c>
      <c r="J6804" s="6" t="n">
        <v>1</v>
      </c>
      <c r="K6804" s="7" t="n">
        <v>215.8200073</v>
      </c>
      <c r="L6804" s="7" t="n">
        <v>11.86999989</v>
      </c>
      <c r="M6804" s="8" t="n">
        <v>0.059999999</v>
      </c>
      <c r="N6804" s="7" t="n">
        <v>71.37999725</v>
      </c>
      <c r="O6804" s="12" t="n">
        <v>1</v>
      </c>
    </row>
    <row r="6805" customFormat="false" ht="15" hidden="false" customHeight="true" outlineLevel="0" collapsed="false">
      <c r="A6805" s="6" t="n">
        <v>26101</v>
      </c>
      <c r="B6805" s="6" t="s">
        <v>19</v>
      </c>
      <c r="C6805" s="6" t="s">
        <v>49</v>
      </c>
      <c r="D6805" s="6" t="s">
        <v>27</v>
      </c>
      <c r="E6805" s="6" t="s">
        <v>69</v>
      </c>
      <c r="F6805" s="6" t="s">
        <v>40</v>
      </c>
      <c r="G6805" s="6" t="s">
        <v>34</v>
      </c>
      <c r="H6805" s="6" t="n">
        <v>4</v>
      </c>
      <c r="I6805" s="7" t="n">
        <v>399.980011</v>
      </c>
      <c r="J6805" s="6" t="n">
        <v>1</v>
      </c>
      <c r="K6805" s="7" t="n">
        <v>399.980011</v>
      </c>
      <c r="L6805" s="7" t="n">
        <v>80</v>
      </c>
      <c r="M6805" s="8" t="n">
        <v>0.200000003</v>
      </c>
      <c r="N6805" s="7" t="n">
        <v>116.1500015</v>
      </c>
      <c r="O6805" s="9" t="n">
        <v>0</v>
      </c>
    </row>
    <row r="6806" customFormat="false" ht="15" hidden="false" customHeight="true" outlineLevel="0" collapsed="false">
      <c r="A6806" s="6" t="n">
        <v>48151</v>
      </c>
      <c r="B6806" s="6" t="s">
        <v>19</v>
      </c>
      <c r="C6806" s="6" t="s">
        <v>37</v>
      </c>
      <c r="D6806" s="6" t="s">
        <v>38</v>
      </c>
      <c r="E6806" s="6" t="s">
        <v>39</v>
      </c>
      <c r="F6806" s="6" t="s">
        <v>57</v>
      </c>
      <c r="G6806" s="6" t="s">
        <v>34</v>
      </c>
      <c r="H6806" s="6" t="n">
        <v>4</v>
      </c>
      <c r="I6806" s="7" t="n">
        <v>50</v>
      </c>
      <c r="J6806" s="6" t="n">
        <v>1</v>
      </c>
      <c r="K6806" s="7" t="n">
        <v>50</v>
      </c>
      <c r="L6806" s="7" t="n">
        <v>2.75</v>
      </c>
      <c r="M6806" s="8" t="n">
        <v>0.059999999</v>
      </c>
      <c r="N6806" s="7" t="n">
        <v>11.25</v>
      </c>
      <c r="O6806" s="9" t="n">
        <v>0</v>
      </c>
    </row>
    <row r="6807" customFormat="false" ht="15" hidden="false" customHeight="true" outlineLevel="0" collapsed="false">
      <c r="A6807" s="6" t="n">
        <v>19321</v>
      </c>
      <c r="B6807" s="6" t="s">
        <v>36</v>
      </c>
      <c r="C6807" s="6" t="s">
        <v>37</v>
      </c>
      <c r="D6807" s="6" t="s">
        <v>21</v>
      </c>
      <c r="E6807" s="6" t="s">
        <v>65</v>
      </c>
      <c r="F6807" s="6" t="s">
        <v>23</v>
      </c>
      <c r="G6807" s="6" t="s">
        <v>34</v>
      </c>
      <c r="H6807" s="6" t="n">
        <v>0</v>
      </c>
      <c r="I6807" s="7" t="n">
        <v>129.9900055</v>
      </c>
      <c r="J6807" s="6" t="n">
        <v>1</v>
      </c>
      <c r="K6807" s="7" t="n">
        <v>129.9900055</v>
      </c>
      <c r="L6807" s="7" t="n">
        <v>6.5</v>
      </c>
      <c r="M6807" s="8" t="n">
        <v>0.050000001</v>
      </c>
      <c r="N6807" s="7" t="n">
        <v>-58.65999985</v>
      </c>
      <c r="O6807" s="9" t="n">
        <v>0</v>
      </c>
    </row>
    <row r="6808" customFormat="false" ht="15" hidden="false" customHeight="true" outlineLevel="0" collapsed="false">
      <c r="A6808" s="6" t="n">
        <v>39438</v>
      </c>
      <c r="B6808" s="6" t="s">
        <v>19</v>
      </c>
      <c r="C6808" s="6" t="s">
        <v>37</v>
      </c>
      <c r="D6808" s="6" t="s">
        <v>31</v>
      </c>
      <c r="E6808" s="6" t="s">
        <v>56</v>
      </c>
      <c r="F6808" s="6" t="s">
        <v>29</v>
      </c>
      <c r="G6808" s="6" t="s">
        <v>24</v>
      </c>
      <c r="H6808" s="6" t="n">
        <v>4</v>
      </c>
      <c r="I6808" s="7" t="n">
        <v>99.98999786</v>
      </c>
      <c r="J6808" s="6" t="n">
        <v>5</v>
      </c>
      <c r="K6808" s="7" t="n">
        <v>499.9500122</v>
      </c>
      <c r="L6808" s="7" t="n">
        <v>25</v>
      </c>
      <c r="M6808" s="8" t="n">
        <v>0.050000001</v>
      </c>
      <c r="N6808" s="7" t="n">
        <v>227.9799957</v>
      </c>
      <c r="O6808" s="9" t="n">
        <v>0</v>
      </c>
    </row>
    <row r="6809" customFormat="false" ht="15" hidden="false" customHeight="true" outlineLevel="0" collapsed="false">
      <c r="A6809" s="6" t="n">
        <v>3262</v>
      </c>
      <c r="B6809" s="6" t="s">
        <v>19</v>
      </c>
      <c r="C6809" s="6" t="s">
        <v>20</v>
      </c>
      <c r="D6809" s="6" t="s">
        <v>50</v>
      </c>
      <c r="E6809" s="6" t="s">
        <v>51</v>
      </c>
      <c r="F6809" s="6" t="s">
        <v>75</v>
      </c>
      <c r="G6809" s="6" t="s">
        <v>34</v>
      </c>
      <c r="H6809" s="6" t="n">
        <v>4</v>
      </c>
      <c r="I6809" s="7" t="n">
        <v>299.980011</v>
      </c>
      <c r="J6809" s="6" t="n">
        <v>1</v>
      </c>
      <c r="K6809" s="7" t="n">
        <v>299.980011</v>
      </c>
      <c r="L6809" s="7" t="n">
        <v>12</v>
      </c>
      <c r="M6809" s="8" t="n">
        <v>0.039999999</v>
      </c>
      <c r="N6809" s="7" t="n">
        <v>79.19000244</v>
      </c>
      <c r="O6809" s="9" t="n">
        <v>0</v>
      </c>
    </row>
    <row r="6810" customFormat="false" ht="15" hidden="false" customHeight="true" outlineLevel="0" collapsed="false">
      <c r="A6810" s="6" t="n">
        <v>23379</v>
      </c>
      <c r="B6810" s="6" t="s">
        <v>19</v>
      </c>
      <c r="C6810" s="6" t="s">
        <v>20</v>
      </c>
      <c r="D6810" s="6" t="s">
        <v>27</v>
      </c>
      <c r="E6810" s="6" t="s">
        <v>28</v>
      </c>
      <c r="F6810" s="6" t="s">
        <v>23</v>
      </c>
      <c r="G6810" s="6" t="s">
        <v>34</v>
      </c>
      <c r="H6810" s="6" t="n">
        <v>4</v>
      </c>
      <c r="I6810" s="7" t="n">
        <v>129.9900055</v>
      </c>
      <c r="J6810" s="6" t="n">
        <v>1</v>
      </c>
      <c r="K6810" s="7" t="n">
        <v>129.9900055</v>
      </c>
      <c r="L6810" s="7" t="n">
        <v>6.5</v>
      </c>
      <c r="M6810" s="8" t="n">
        <v>0.050000001</v>
      </c>
      <c r="N6810" s="7" t="n">
        <v>0</v>
      </c>
      <c r="O6810" s="12" t="n">
        <v>1</v>
      </c>
    </row>
    <row r="6811" customFormat="false" ht="15" hidden="false" customHeight="true" outlineLevel="0" collapsed="false">
      <c r="A6811" s="6" t="n">
        <v>15228</v>
      </c>
      <c r="B6811" s="6" t="s">
        <v>19</v>
      </c>
      <c r="C6811" s="6" t="s">
        <v>20</v>
      </c>
      <c r="D6811" s="6" t="s">
        <v>21</v>
      </c>
      <c r="E6811" s="6" t="s">
        <v>65</v>
      </c>
      <c r="F6811" s="6" t="s">
        <v>29</v>
      </c>
      <c r="G6811" s="6" t="s">
        <v>44</v>
      </c>
      <c r="H6811" s="6" t="n">
        <v>4</v>
      </c>
      <c r="I6811" s="7" t="n">
        <v>99.98999786</v>
      </c>
      <c r="J6811" s="6" t="n">
        <v>5</v>
      </c>
      <c r="K6811" s="7" t="n">
        <v>499.9500122</v>
      </c>
      <c r="L6811" s="7" t="n">
        <v>124.9899979</v>
      </c>
      <c r="M6811" s="8" t="n">
        <v>0.25</v>
      </c>
      <c r="N6811" s="7" t="n">
        <v>172.4799957</v>
      </c>
      <c r="O6811" s="9" t="n">
        <v>0</v>
      </c>
    </row>
    <row r="6812" customFormat="false" ht="15" hidden="false" customHeight="true" outlineLevel="0" collapsed="false">
      <c r="A6812" s="6" t="n">
        <v>17427</v>
      </c>
      <c r="B6812" s="6" t="s">
        <v>19</v>
      </c>
      <c r="C6812" s="6" t="s">
        <v>37</v>
      </c>
      <c r="D6812" s="6" t="s">
        <v>21</v>
      </c>
      <c r="E6812" s="6" t="s">
        <v>65</v>
      </c>
      <c r="F6812" s="6" t="s">
        <v>73</v>
      </c>
      <c r="G6812" s="6" t="s">
        <v>47</v>
      </c>
      <c r="H6812" s="6" t="n">
        <v>4</v>
      </c>
      <c r="I6812" s="7" t="n">
        <v>39.99000168</v>
      </c>
      <c r="J6812" s="6" t="n">
        <v>5</v>
      </c>
      <c r="K6812" s="7" t="n">
        <v>199.9499969</v>
      </c>
      <c r="L6812" s="7" t="n">
        <v>31.98999977</v>
      </c>
      <c r="M6812" s="8" t="n">
        <v>0.159999996</v>
      </c>
      <c r="N6812" s="7" t="n">
        <v>39.97000122</v>
      </c>
      <c r="O6812" s="9" t="n">
        <v>0</v>
      </c>
    </row>
    <row r="6813" customFormat="false" ht="15" hidden="false" customHeight="true" outlineLevel="0" collapsed="false">
      <c r="A6813" s="6" t="n">
        <v>59565</v>
      </c>
      <c r="B6813" s="6" t="s">
        <v>19</v>
      </c>
      <c r="C6813" s="6" t="s">
        <v>37</v>
      </c>
      <c r="D6813" s="6" t="s">
        <v>50</v>
      </c>
      <c r="E6813" s="6" t="s">
        <v>51</v>
      </c>
      <c r="F6813" s="6" t="s">
        <v>114</v>
      </c>
      <c r="G6813" s="6" t="s">
        <v>24</v>
      </c>
      <c r="H6813" s="6" t="n">
        <v>4</v>
      </c>
      <c r="I6813" s="7" t="n">
        <v>109.9899979</v>
      </c>
      <c r="J6813" s="6" t="n">
        <v>1</v>
      </c>
      <c r="K6813" s="7" t="n">
        <v>109.9899979</v>
      </c>
      <c r="L6813" s="7" t="n">
        <v>4.400000095</v>
      </c>
      <c r="M6813" s="8" t="n">
        <v>0.039999999</v>
      </c>
      <c r="N6813" s="7" t="n">
        <v>13.19999981</v>
      </c>
      <c r="O6813" s="12" t="n">
        <v>1</v>
      </c>
    </row>
    <row r="6814" customFormat="false" ht="15" hidden="false" customHeight="true" outlineLevel="0" collapsed="false">
      <c r="A6814" s="6" t="n">
        <v>63165</v>
      </c>
      <c r="B6814" s="6" t="s">
        <v>19</v>
      </c>
      <c r="C6814" s="6" t="s">
        <v>37</v>
      </c>
      <c r="D6814" s="6" t="s">
        <v>21</v>
      </c>
      <c r="E6814" s="6" t="s">
        <v>65</v>
      </c>
      <c r="F6814" s="6" t="s">
        <v>33</v>
      </c>
      <c r="G6814" s="6" t="s">
        <v>47</v>
      </c>
      <c r="H6814" s="6" t="n">
        <v>4</v>
      </c>
      <c r="I6814" s="7" t="n">
        <v>59.99000168</v>
      </c>
      <c r="J6814" s="6" t="n">
        <v>2</v>
      </c>
      <c r="K6814" s="7" t="n">
        <v>119.9800034</v>
      </c>
      <c r="L6814" s="7" t="n">
        <v>12</v>
      </c>
      <c r="M6814" s="8" t="n">
        <v>0.100000001</v>
      </c>
      <c r="N6814" s="7" t="n">
        <v>49.66999817</v>
      </c>
      <c r="O6814" s="12" t="n">
        <v>1</v>
      </c>
    </row>
    <row r="6815" customFormat="false" ht="15" hidden="false" customHeight="true" outlineLevel="0" collapsed="false">
      <c r="A6815" s="6" t="n">
        <v>4730</v>
      </c>
      <c r="B6815" s="6" t="s">
        <v>19</v>
      </c>
      <c r="C6815" s="6" t="s">
        <v>49</v>
      </c>
      <c r="D6815" s="6" t="s">
        <v>50</v>
      </c>
      <c r="E6815" s="6" t="s">
        <v>51</v>
      </c>
      <c r="F6815" s="6" t="s">
        <v>33</v>
      </c>
      <c r="G6815" s="6" t="s">
        <v>44</v>
      </c>
      <c r="H6815" s="6" t="n">
        <v>4</v>
      </c>
      <c r="I6815" s="7" t="n">
        <v>59.99000168</v>
      </c>
      <c r="J6815" s="6" t="n">
        <v>1</v>
      </c>
      <c r="K6815" s="7" t="n">
        <v>59.99000168</v>
      </c>
      <c r="L6815" s="7" t="n">
        <v>1.799999952</v>
      </c>
      <c r="M6815" s="8" t="n">
        <v>0.029999999</v>
      </c>
      <c r="N6815" s="7" t="n">
        <v>5.119999886</v>
      </c>
      <c r="O6815" s="12" t="n">
        <v>1</v>
      </c>
    </row>
    <row r="6816" customFormat="false" ht="15" hidden="false" customHeight="true" outlineLevel="0" collapsed="false">
      <c r="A6816" s="6" t="n">
        <v>47102</v>
      </c>
      <c r="B6816" s="6" t="s">
        <v>19</v>
      </c>
      <c r="C6816" s="6" t="s">
        <v>20</v>
      </c>
      <c r="D6816" s="6" t="s">
        <v>21</v>
      </c>
      <c r="E6816" s="6" t="s">
        <v>66</v>
      </c>
      <c r="F6816" s="6" t="s">
        <v>80</v>
      </c>
      <c r="G6816" s="6" t="s">
        <v>24</v>
      </c>
      <c r="H6816" s="6" t="n">
        <v>4</v>
      </c>
      <c r="I6816" s="7" t="n">
        <v>24.98999977</v>
      </c>
      <c r="J6816" s="6" t="n">
        <v>4</v>
      </c>
      <c r="K6816" s="7" t="n">
        <v>99.95999908</v>
      </c>
      <c r="L6816" s="7" t="n">
        <v>10</v>
      </c>
      <c r="M6816" s="8" t="n">
        <v>0.100000001</v>
      </c>
      <c r="N6816" s="7" t="n">
        <v>0.899999976</v>
      </c>
      <c r="O6816" s="9" t="n">
        <v>0</v>
      </c>
    </row>
    <row r="6817" customFormat="false" ht="15" hidden="false" customHeight="true" outlineLevel="0" collapsed="false">
      <c r="A6817" s="6" t="n">
        <v>56256</v>
      </c>
      <c r="B6817" s="6" t="s">
        <v>46</v>
      </c>
      <c r="C6817" s="6" t="s">
        <v>20</v>
      </c>
      <c r="D6817" s="6" t="s">
        <v>50</v>
      </c>
      <c r="E6817" s="6" t="s">
        <v>51</v>
      </c>
      <c r="F6817" s="6" t="s">
        <v>58</v>
      </c>
      <c r="G6817" s="6" t="s">
        <v>24</v>
      </c>
      <c r="H6817" s="6" t="n">
        <v>2</v>
      </c>
      <c r="I6817" s="7" t="n">
        <v>49.97999954</v>
      </c>
      <c r="J6817" s="6" t="n">
        <v>1</v>
      </c>
      <c r="K6817" s="7" t="n">
        <v>49.97999954</v>
      </c>
      <c r="L6817" s="7" t="n">
        <v>6.5</v>
      </c>
      <c r="M6817" s="8" t="n">
        <v>0.129999995</v>
      </c>
      <c r="N6817" s="7" t="n">
        <v>20.87000084</v>
      </c>
      <c r="O6817" s="9" t="n">
        <v>0</v>
      </c>
    </row>
    <row r="6818" customFormat="false" ht="15" hidden="false" customHeight="true" outlineLevel="0" collapsed="false">
      <c r="A6818" s="6" t="n">
        <v>28804</v>
      </c>
      <c r="B6818" s="6" t="s">
        <v>19</v>
      </c>
      <c r="C6818" s="6" t="s">
        <v>20</v>
      </c>
      <c r="D6818" s="6" t="s">
        <v>27</v>
      </c>
      <c r="E6818" s="6" t="s">
        <v>42</v>
      </c>
      <c r="F6818" s="6" t="s">
        <v>73</v>
      </c>
      <c r="G6818" s="6" t="s">
        <v>44</v>
      </c>
      <c r="H6818" s="6" t="n">
        <v>4</v>
      </c>
      <c r="I6818" s="7" t="n">
        <v>39.99000168</v>
      </c>
      <c r="J6818" s="6" t="n">
        <v>5</v>
      </c>
      <c r="K6818" s="7" t="n">
        <v>199.9499969</v>
      </c>
      <c r="L6818" s="7" t="n">
        <v>31.98999977</v>
      </c>
      <c r="M6818" s="8" t="n">
        <v>0.159999996</v>
      </c>
      <c r="N6818" s="7" t="n">
        <v>80.62000275</v>
      </c>
      <c r="O6818" s="12" t="n">
        <v>1</v>
      </c>
    </row>
    <row r="6819" customFormat="false" ht="15" hidden="false" customHeight="true" outlineLevel="0" collapsed="false">
      <c r="A6819" s="6" t="n">
        <v>13176</v>
      </c>
      <c r="B6819" s="6" t="s">
        <v>19</v>
      </c>
      <c r="C6819" s="6" t="s">
        <v>20</v>
      </c>
      <c r="D6819" s="6" t="s">
        <v>21</v>
      </c>
      <c r="E6819" s="6" t="s">
        <v>65</v>
      </c>
      <c r="F6819" s="6" t="s">
        <v>29</v>
      </c>
      <c r="G6819" s="6" t="s">
        <v>34</v>
      </c>
      <c r="H6819" s="6" t="n">
        <v>4</v>
      </c>
      <c r="I6819" s="7" t="n">
        <v>99.98999786</v>
      </c>
      <c r="J6819" s="6" t="n">
        <v>1</v>
      </c>
      <c r="K6819" s="7" t="n">
        <v>99.98999786</v>
      </c>
      <c r="L6819" s="7" t="n">
        <v>9</v>
      </c>
      <c r="M6819" s="8" t="n">
        <v>0.090000004</v>
      </c>
      <c r="N6819" s="7" t="n">
        <v>22.75</v>
      </c>
      <c r="O6819" s="9" t="n">
        <v>0</v>
      </c>
    </row>
    <row r="6820" customFormat="false" ht="15" hidden="false" customHeight="true" outlineLevel="0" collapsed="false">
      <c r="A6820" s="6" t="n">
        <v>21068</v>
      </c>
      <c r="B6820" s="6" t="s">
        <v>46</v>
      </c>
      <c r="C6820" s="6" t="s">
        <v>20</v>
      </c>
      <c r="D6820" s="6" t="s">
        <v>27</v>
      </c>
      <c r="E6820" s="6" t="s">
        <v>28</v>
      </c>
      <c r="F6820" s="6" t="s">
        <v>29</v>
      </c>
      <c r="G6820" s="6" t="s">
        <v>34</v>
      </c>
      <c r="H6820" s="6" t="n">
        <v>2</v>
      </c>
      <c r="I6820" s="7" t="n">
        <v>99.98999786</v>
      </c>
      <c r="J6820" s="6" t="n">
        <v>1</v>
      </c>
      <c r="K6820" s="7" t="n">
        <v>99.98999786</v>
      </c>
      <c r="L6820" s="7" t="n">
        <v>1</v>
      </c>
      <c r="M6820" s="8" t="n">
        <v>0.01</v>
      </c>
      <c r="N6820" s="7" t="n">
        <v>-21.47999954</v>
      </c>
      <c r="O6820" s="12" t="n">
        <v>1</v>
      </c>
    </row>
    <row r="6821" customFormat="false" ht="15" hidden="false" customHeight="true" outlineLevel="0" collapsed="false">
      <c r="A6821" s="6" t="n">
        <v>70144</v>
      </c>
      <c r="B6821" s="6" t="s">
        <v>19</v>
      </c>
      <c r="C6821" s="6" t="s">
        <v>20</v>
      </c>
      <c r="D6821" s="6" t="s">
        <v>21</v>
      </c>
      <c r="E6821" s="6" t="s">
        <v>65</v>
      </c>
      <c r="F6821" s="6" t="s">
        <v>101</v>
      </c>
      <c r="G6821" s="6" t="s">
        <v>34</v>
      </c>
      <c r="H6821" s="6" t="n">
        <v>4</v>
      </c>
      <c r="I6821" s="7" t="n">
        <v>357.1000061</v>
      </c>
      <c r="J6821" s="6" t="n">
        <v>1</v>
      </c>
      <c r="K6821" s="7" t="n">
        <v>357.1000061</v>
      </c>
      <c r="L6821" s="7" t="n">
        <v>7.139999866</v>
      </c>
      <c r="M6821" s="8" t="n">
        <v>0.02</v>
      </c>
      <c r="N6821" s="7" t="n">
        <v>122.4899979</v>
      </c>
      <c r="O6821" s="12" t="n">
        <v>1</v>
      </c>
    </row>
    <row r="6822" customFormat="false" ht="15" hidden="false" customHeight="true" outlineLevel="0" collapsed="false">
      <c r="A6822" s="6" t="n">
        <v>34676</v>
      </c>
      <c r="B6822" s="6" t="s">
        <v>19</v>
      </c>
      <c r="C6822" s="6" t="s">
        <v>20</v>
      </c>
      <c r="D6822" s="6" t="s">
        <v>31</v>
      </c>
      <c r="E6822" s="6" t="s">
        <v>62</v>
      </c>
      <c r="F6822" s="6" t="s">
        <v>40</v>
      </c>
      <c r="G6822" s="6" t="s">
        <v>34</v>
      </c>
      <c r="H6822" s="6" t="n">
        <v>4</v>
      </c>
      <c r="I6822" s="7" t="n">
        <v>399.980011</v>
      </c>
      <c r="J6822" s="6" t="n">
        <v>1</v>
      </c>
      <c r="K6822" s="7" t="n">
        <v>399.980011</v>
      </c>
      <c r="L6822" s="7" t="n">
        <v>0</v>
      </c>
      <c r="M6822" s="8" t="n">
        <v>0</v>
      </c>
      <c r="N6822" s="7" t="n">
        <v>135.9900055</v>
      </c>
      <c r="O6822" s="9" t="n">
        <v>0</v>
      </c>
    </row>
    <row r="6823" customFormat="false" ht="15" hidden="false" customHeight="true" outlineLevel="0" collapsed="false">
      <c r="A6823" s="6" t="n">
        <v>45578</v>
      </c>
      <c r="B6823" s="6" t="s">
        <v>26</v>
      </c>
      <c r="C6823" s="6" t="s">
        <v>20</v>
      </c>
      <c r="D6823" s="6" t="s">
        <v>27</v>
      </c>
      <c r="E6823" s="6" t="s">
        <v>79</v>
      </c>
      <c r="F6823" s="6" t="s">
        <v>23</v>
      </c>
      <c r="G6823" s="6" t="s">
        <v>24</v>
      </c>
      <c r="H6823" s="6" t="n">
        <v>1</v>
      </c>
      <c r="I6823" s="7" t="n">
        <v>129.9900055</v>
      </c>
      <c r="J6823" s="6" t="n">
        <v>1</v>
      </c>
      <c r="K6823" s="7" t="n">
        <v>129.9900055</v>
      </c>
      <c r="L6823" s="7" t="n">
        <v>32.5</v>
      </c>
      <c r="M6823" s="8" t="n">
        <v>0.25</v>
      </c>
      <c r="N6823" s="7" t="n">
        <v>-175.4900055</v>
      </c>
      <c r="O6823" s="12" t="n">
        <v>1</v>
      </c>
    </row>
    <row r="6824" customFormat="false" ht="15" hidden="false" customHeight="true" outlineLevel="0" collapsed="false">
      <c r="A6824" s="6" t="n">
        <v>19906</v>
      </c>
      <c r="B6824" s="6" t="s">
        <v>19</v>
      </c>
      <c r="C6824" s="6" t="s">
        <v>20</v>
      </c>
      <c r="D6824" s="6" t="s">
        <v>21</v>
      </c>
      <c r="E6824" s="6" t="s">
        <v>22</v>
      </c>
      <c r="F6824" s="6" t="s">
        <v>75</v>
      </c>
      <c r="G6824" s="6" t="s">
        <v>44</v>
      </c>
      <c r="H6824" s="6" t="n">
        <v>4</v>
      </c>
      <c r="I6824" s="7" t="n">
        <v>299.980011</v>
      </c>
      <c r="J6824" s="6" t="n">
        <v>1</v>
      </c>
      <c r="K6824" s="7" t="n">
        <v>299.980011</v>
      </c>
      <c r="L6824" s="7" t="n">
        <v>12</v>
      </c>
      <c r="M6824" s="8" t="n">
        <v>0.039999999</v>
      </c>
      <c r="N6824" s="7" t="n">
        <v>28.79999924</v>
      </c>
      <c r="O6824" s="9" t="n">
        <v>0</v>
      </c>
    </row>
    <row r="6825" customFormat="false" ht="15" hidden="false" customHeight="true" outlineLevel="0" collapsed="false">
      <c r="A6825" s="6" t="n">
        <v>24313</v>
      </c>
      <c r="B6825" s="6" t="s">
        <v>19</v>
      </c>
      <c r="C6825" s="6" t="s">
        <v>20</v>
      </c>
      <c r="D6825" s="6" t="s">
        <v>27</v>
      </c>
      <c r="E6825" s="6" t="s">
        <v>42</v>
      </c>
      <c r="F6825" s="6" t="s">
        <v>33</v>
      </c>
      <c r="G6825" s="6" t="s">
        <v>34</v>
      </c>
      <c r="H6825" s="6" t="n">
        <v>4</v>
      </c>
      <c r="I6825" s="7" t="n">
        <v>59.99000168</v>
      </c>
      <c r="J6825" s="6" t="n">
        <v>5</v>
      </c>
      <c r="K6825" s="7" t="n">
        <v>299.9500122</v>
      </c>
      <c r="L6825" s="7" t="n">
        <v>59.99000168</v>
      </c>
      <c r="M6825" s="8" t="n">
        <v>0.200000003</v>
      </c>
      <c r="N6825" s="7" t="n">
        <v>-191.9700012</v>
      </c>
      <c r="O6825" s="9" t="n">
        <v>0</v>
      </c>
    </row>
    <row r="6826" customFormat="false" ht="15" hidden="false" customHeight="true" outlineLevel="0" collapsed="false">
      <c r="A6826" s="6" t="n">
        <v>67122</v>
      </c>
      <c r="B6826" s="6" t="s">
        <v>19</v>
      </c>
      <c r="C6826" s="6" t="s">
        <v>20</v>
      </c>
      <c r="D6826" s="6" t="s">
        <v>21</v>
      </c>
      <c r="E6826" s="6" t="s">
        <v>22</v>
      </c>
      <c r="F6826" s="6" t="s">
        <v>73</v>
      </c>
      <c r="G6826" s="6" t="s">
        <v>24</v>
      </c>
      <c r="H6826" s="6" t="n">
        <v>4</v>
      </c>
      <c r="I6826" s="7" t="n">
        <v>39.99000168</v>
      </c>
      <c r="J6826" s="6" t="n">
        <v>3</v>
      </c>
      <c r="K6826" s="7" t="n">
        <v>119.9700012</v>
      </c>
      <c r="L6826" s="7" t="n">
        <v>1.200000048</v>
      </c>
      <c r="M6826" s="8" t="n">
        <v>0.01</v>
      </c>
      <c r="N6826" s="7" t="n">
        <v>53.45000076</v>
      </c>
      <c r="O6826" s="9" t="n">
        <v>0</v>
      </c>
    </row>
    <row r="6827" customFormat="false" ht="15" hidden="false" customHeight="true" outlineLevel="0" collapsed="false">
      <c r="A6827" s="6" t="n">
        <v>56975</v>
      </c>
      <c r="B6827" s="6" t="s">
        <v>46</v>
      </c>
      <c r="C6827" s="6" t="s">
        <v>37</v>
      </c>
      <c r="D6827" s="6" t="s">
        <v>50</v>
      </c>
      <c r="E6827" s="6" t="s">
        <v>51</v>
      </c>
      <c r="F6827" s="6" t="s">
        <v>58</v>
      </c>
      <c r="G6827" s="6" t="s">
        <v>44</v>
      </c>
      <c r="H6827" s="6" t="n">
        <v>2</v>
      </c>
      <c r="I6827" s="7" t="n">
        <v>49.97999954</v>
      </c>
      <c r="J6827" s="6" t="n">
        <v>4</v>
      </c>
      <c r="K6827" s="7" t="n">
        <v>199.9199982</v>
      </c>
      <c r="L6827" s="7" t="n">
        <v>10</v>
      </c>
      <c r="M6827" s="8" t="n">
        <v>0.050000001</v>
      </c>
      <c r="N6827" s="7" t="n">
        <v>49.38000107</v>
      </c>
      <c r="O6827" s="12" t="n">
        <v>1</v>
      </c>
    </row>
    <row r="6828" customFormat="false" ht="15" hidden="false" customHeight="true" outlineLevel="0" collapsed="false">
      <c r="A6828" s="6" t="n">
        <v>10743</v>
      </c>
      <c r="B6828" s="6" t="s">
        <v>19</v>
      </c>
      <c r="C6828" s="6" t="s">
        <v>20</v>
      </c>
      <c r="D6828" s="6" t="s">
        <v>21</v>
      </c>
      <c r="E6828" s="6" t="s">
        <v>64</v>
      </c>
      <c r="F6828" s="6" t="s">
        <v>23</v>
      </c>
      <c r="G6828" s="6" t="s">
        <v>34</v>
      </c>
      <c r="H6828" s="6" t="n">
        <v>4</v>
      </c>
      <c r="I6828" s="7" t="n">
        <v>129.9900055</v>
      </c>
      <c r="J6828" s="6" t="n">
        <v>1</v>
      </c>
      <c r="K6828" s="7" t="n">
        <v>129.9900055</v>
      </c>
      <c r="L6828" s="7" t="n">
        <v>19.5</v>
      </c>
      <c r="M6828" s="8" t="n">
        <v>0.150000006</v>
      </c>
      <c r="N6828" s="7" t="n">
        <v>48.61999893</v>
      </c>
      <c r="O6828" s="9" t="n">
        <v>0</v>
      </c>
    </row>
    <row r="6829" customFormat="false" ht="15" hidden="false" customHeight="true" outlineLevel="0" collapsed="false">
      <c r="A6829" s="6" t="n">
        <v>56703</v>
      </c>
      <c r="B6829" s="6" t="s">
        <v>19</v>
      </c>
      <c r="C6829" s="6" t="s">
        <v>37</v>
      </c>
      <c r="D6829" s="6" t="s">
        <v>50</v>
      </c>
      <c r="E6829" s="6" t="s">
        <v>63</v>
      </c>
      <c r="F6829" s="6" t="s">
        <v>23</v>
      </c>
      <c r="G6829" s="6" t="s">
        <v>34</v>
      </c>
      <c r="H6829" s="6" t="n">
        <v>4</v>
      </c>
      <c r="I6829" s="7" t="n">
        <v>129.9900055</v>
      </c>
      <c r="J6829" s="6" t="n">
        <v>1</v>
      </c>
      <c r="K6829" s="7" t="n">
        <v>129.9900055</v>
      </c>
      <c r="L6829" s="7" t="n">
        <v>6.5</v>
      </c>
      <c r="M6829" s="8" t="n">
        <v>0.050000001</v>
      </c>
      <c r="N6829" s="7" t="n">
        <v>55.5699997</v>
      </c>
      <c r="O6829" s="9" t="n">
        <v>0</v>
      </c>
    </row>
    <row r="6830" customFormat="false" ht="15" hidden="false" customHeight="true" outlineLevel="0" collapsed="false">
      <c r="A6830" s="6" t="n">
        <v>33821</v>
      </c>
      <c r="B6830" s="6" t="s">
        <v>19</v>
      </c>
      <c r="C6830" s="6" t="s">
        <v>20</v>
      </c>
      <c r="D6830" s="6" t="s">
        <v>31</v>
      </c>
      <c r="E6830" s="6" t="s">
        <v>62</v>
      </c>
      <c r="F6830" s="6" t="s">
        <v>58</v>
      </c>
      <c r="G6830" s="6" t="s">
        <v>34</v>
      </c>
      <c r="H6830" s="6" t="n">
        <v>4</v>
      </c>
      <c r="I6830" s="7" t="n">
        <v>49.97999954</v>
      </c>
      <c r="J6830" s="6" t="n">
        <v>4</v>
      </c>
      <c r="K6830" s="7" t="n">
        <v>199.9199982</v>
      </c>
      <c r="L6830" s="7" t="n">
        <v>6</v>
      </c>
      <c r="M6830" s="8" t="n">
        <v>0.029999999</v>
      </c>
      <c r="N6830" s="7" t="n">
        <v>93.08000183</v>
      </c>
      <c r="O6830" s="9" t="n">
        <v>0</v>
      </c>
    </row>
    <row r="6831" customFormat="false" ht="15" hidden="false" customHeight="true" outlineLevel="0" collapsed="false">
      <c r="A6831" s="6" t="n">
        <v>17594</v>
      </c>
      <c r="B6831" s="6" t="s">
        <v>19</v>
      </c>
      <c r="C6831" s="6" t="s">
        <v>37</v>
      </c>
      <c r="D6831" s="6" t="s">
        <v>21</v>
      </c>
      <c r="E6831" s="6" t="s">
        <v>22</v>
      </c>
      <c r="F6831" s="6" t="s">
        <v>29</v>
      </c>
      <c r="G6831" s="6" t="s">
        <v>34</v>
      </c>
      <c r="H6831" s="6" t="n">
        <v>4</v>
      </c>
      <c r="I6831" s="7" t="n">
        <v>99.98999786</v>
      </c>
      <c r="J6831" s="6" t="n">
        <v>4</v>
      </c>
      <c r="K6831" s="7" t="n">
        <v>399.9599915</v>
      </c>
      <c r="L6831" s="7" t="n">
        <v>0</v>
      </c>
      <c r="M6831" s="8" t="n">
        <v>0</v>
      </c>
      <c r="N6831" s="7" t="n">
        <v>75.19000244</v>
      </c>
      <c r="O6831" s="12" t="n">
        <v>1</v>
      </c>
    </row>
    <row r="6832" customFormat="false" ht="15" hidden="false" customHeight="true" outlineLevel="0" collapsed="false">
      <c r="A6832" s="6" t="n">
        <v>3480</v>
      </c>
      <c r="B6832" s="6" t="s">
        <v>19</v>
      </c>
      <c r="C6832" s="6" t="s">
        <v>20</v>
      </c>
      <c r="D6832" s="6" t="s">
        <v>50</v>
      </c>
      <c r="E6832" s="6" t="s">
        <v>63</v>
      </c>
      <c r="F6832" s="6" t="s">
        <v>57</v>
      </c>
      <c r="G6832" s="6" t="s">
        <v>34</v>
      </c>
      <c r="H6832" s="6" t="n">
        <v>4</v>
      </c>
      <c r="I6832" s="7" t="n">
        <v>50</v>
      </c>
      <c r="J6832" s="6" t="n">
        <v>1</v>
      </c>
      <c r="K6832" s="7" t="n">
        <v>50</v>
      </c>
      <c r="L6832" s="7" t="n">
        <v>2.5</v>
      </c>
      <c r="M6832" s="8" t="n">
        <v>0.050000001</v>
      </c>
      <c r="N6832" s="7" t="n">
        <v>-34.8199997</v>
      </c>
      <c r="O6832" s="12" t="n">
        <v>1</v>
      </c>
    </row>
    <row r="6833" customFormat="false" ht="15" hidden="false" customHeight="true" outlineLevel="0" collapsed="false">
      <c r="A6833" s="6" t="n">
        <v>51645</v>
      </c>
      <c r="B6833" s="6" t="s">
        <v>26</v>
      </c>
      <c r="C6833" s="6" t="s">
        <v>20</v>
      </c>
      <c r="D6833" s="6" t="s">
        <v>50</v>
      </c>
      <c r="E6833" s="6" t="s">
        <v>63</v>
      </c>
      <c r="F6833" s="6" t="s">
        <v>23</v>
      </c>
      <c r="G6833" s="6" t="s">
        <v>34</v>
      </c>
      <c r="H6833" s="6" t="n">
        <v>1</v>
      </c>
      <c r="I6833" s="7" t="n">
        <v>129.9900055</v>
      </c>
      <c r="J6833" s="6" t="n">
        <v>1</v>
      </c>
      <c r="K6833" s="7" t="n">
        <v>129.9900055</v>
      </c>
      <c r="L6833" s="7" t="n">
        <v>9.100000381</v>
      </c>
      <c r="M6833" s="8" t="n">
        <v>0.07</v>
      </c>
      <c r="N6833" s="7" t="n">
        <v>35.06000137</v>
      </c>
      <c r="O6833" s="12" t="n">
        <v>1</v>
      </c>
    </row>
    <row r="6834" customFormat="false" ht="15" hidden="false" customHeight="true" outlineLevel="0" collapsed="false">
      <c r="A6834" s="6" t="n">
        <v>67240</v>
      </c>
      <c r="B6834" s="6" t="s">
        <v>46</v>
      </c>
      <c r="C6834" s="6" t="s">
        <v>20</v>
      </c>
      <c r="D6834" s="6" t="s">
        <v>21</v>
      </c>
      <c r="E6834" s="6" t="s">
        <v>65</v>
      </c>
      <c r="F6834" s="6" t="s">
        <v>40</v>
      </c>
      <c r="G6834" s="6" t="s">
        <v>34</v>
      </c>
      <c r="H6834" s="6" t="n">
        <v>2</v>
      </c>
      <c r="I6834" s="7" t="n">
        <v>399.980011</v>
      </c>
      <c r="J6834" s="6" t="n">
        <v>1</v>
      </c>
      <c r="K6834" s="7" t="n">
        <v>399.980011</v>
      </c>
      <c r="L6834" s="7" t="n">
        <v>22</v>
      </c>
      <c r="M6834" s="8" t="n">
        <v>0.059999999</v>
      </c>
      <c r="N6834" s="7" t="n">
        <v>33.25999832</v>
      </c>
      <c r="O6834" s="12" t="n">
        <v>1</v>
      </c>
    </row>
    <row r="6835" customFormat="false" ht="15" hidden="false" customHeight="true" outlineLevel="0" collapsed="false">
      <c r="A6835" s="6" t="n">
        <v>25434</v>
      </c>
      <c r="B6835" s="6" t="s">
        <v>19</v>
      </c>
      <c r="C6835" s="6" t="s">
        <v>20</v>
      </c>
      <c r="D6835" s="6" t="s">
        <v>27</v>
      </c>
      <c r="E6835" s="6" t="s">
        <v>69</v>
      </c>
      <c r="F6835" s="6" t="s">
        <v>23</v>
      </c>
      <c r="G6835" s="6" t="s">
        <v>24</v>
      </c>
      <c r="H6835" s="6" t="n">
        <v>4</v>
      </c>
      <c r="I6835" s="7" t="n">
        <v>129.9900055</v>
      </c>
      <c r="J6835" s="6" t="n">
        <v>1</v>
      </c>
      <c r="K6835" s="7" t="n">
        <v>129.9900055</v>
      </c>
      <c r="L6835" s="7" t="n">
        <v>7.150000095</v>
      </c>
      <c r="M6835" s="8" t="n">
        <v>0.059999999</v>
      </c>
      <c r="N6835" s="7" t="n">
        <v>13.51000023</v>
      </c>
      <c r="O6835" s="12" t="n">
        <v>1</v>
      </c>
    </row>
    <row r="6836" customFormat="false" ht="15" hidden="false" customHeight="true" outlineLevel="0" collapsed="false">
      <c r="A6836" s="6" t="n">
        <v>25282</v>
      </c>
      <c r="B6836" s="6" t="s">
        <v>36</v>
      </c>
      <c r="C6836" s="6" t="s">
        <v>20</v>
      </c>
      <c r="D6836" s="6" t="s">
        <v>27</v>
      </c>
      <c r="E6836" s="6" t="s">
        <v>54</v>
      </c>
      <c r="F6836" s="6" t="s">
        <v>33</v>
      </c>
      <c r="G6836" s="6" t="s">
        <v>44</v>
      </c>
      <c r="H6836" s="6" t="n">
        <v>0</v>
      </c>
      <c r="I6836" s="7" t="n">
        <v>59.99000168</v>
      </c>
      <c r="J6836" s="6" t="n">
        <v>3</v>
      </c>
      <c r="K6836" s="7" t="n">
        <v>179.9700012</v>
      </c>
      <c r="L6836" s="7" t="n">
        <v>18</v>
      </c>
      <c r="M6836" s="8" t="n">
        <v>0.100000001</v>
      </c>
      <c r="N6836" s="7" t="n">
        <v>-134.9199982</v>
      </c>
      <c r="O6836" s="9" t="n">
        <v>0</v>
      </c>
    </row>
    <row r="6837" customFormat="false" ht="15" hidden="false" customHeight="true" outlineLevel="0" collapsed="false">
      <c r="A6837" s="6" t="n">
        <v>24018</v>
      </c>
      <c r="B6837" s="6" t="s">
        <v>46</v>
      </c>
      <c r="C6837" s="6" t="s">
        <v>37</v>
      </c>
      <c r="D6837" s="6" t="s">
        <v>27</v>
      </c>
      <c r="E6837" s="6" t="s">
        <v>28</v>
      </c>
      <c r="F6837" s="6" t="s">
        <v>29</v>
      </c>
      <c r="G6837" s="6" t="s">
        <v>44</v>
      </c>
      <c r="H6837" s="6" t="n">
        <v>2</v>
      </c>
      <c r="I6837" s="7" t="n">
        <v>99.98999786</v>
      </c>
      <c r="J6837" s="6" t="n">
        <v>4</v>
      </c>
      <c r="K6837" s="7" t="n">
        <v>399.9599915</v>
      </c>
      <c r="L6837" s="7" t="n">
        <v>22</v>
      </c>
      <c r="M6837" s="8" t="n">
        <v>0.059999999</v>
      </c>
      <c r="N6837" s="7" t="n">
        <v>127.75</v>
      </c>
      <c r="O6837" s="12" t="n">
        <v>1</v>
      </c>
    </row>
    <row r="6838" customFormat="false" ht="15" hidden="false" customHeight="true" outlineLevel="0" collapsed="false">
      <c r="A6838" s="6" t="n">
        <v>57046</v>
      </c>
      <c r="B6838" s="6" t="s">
        <v>26</v>
      </c>
      <c r="C6838" s="6" t="s">
        <v>49</v>
      </c>
      <c r="D6838" s="6" t="s">
        <v>50</v>
      </c>
      <c r="E6838" s="6" t="s">
        <v>72</v>
      </c>
      <c r="F6838" s="6" t="s">
        <v>58</v>
      </c>
      <c r="G6838" s="6" t="s">
        <v>47</v>
      </c>
      <c r="H6838" s="6" t="n">
        <v>1</v>
      </c>
      <c r="I6838" s="7" t="n">
        <v>49.97999954</v>
      </c>
      <c r="J6838" s="6" t="n">
        <v>5</v>
      </c>
      <c r="K6838" s="7" t="n">
        <v>249.8999939</v>
      </c>
      <c r="L6838" s="7" t="n">
        <v>5</v>
      </c>
      <c r="M6838" s="8" t="n">
        <v>0.02</v>
      </c>
      <c r="N6838" s="7" t="n">
        <v>63.66999817</v>
      </c>
      <c r="O6838" s="12" t="n">
        <v>1</v>
      </c>
    </row>
    <row r="6839" customFormat="false" ht="15" hidden="false" customHeight="true" outlineLevel="0" collapsed="false">
      <c r="A6839" s="6" t="n">
        <v>1178</v>
      </c>
      <c r="B6839" s="6" t="s">
        <v>19</v>
      </c>
      <c r="C6839" s="6" t="s">
        <v>49</v>
      </c>
      <c r="D6839" s="6" t="s">
        <v>50</v>
      </c>
      <c r="E6839" s="6" t="s">
        <v>51</v>
      </c>
      <c r="F6839" s="6" t="s">
        <v>84</v>
      </c>
      <c r="G6839" s="6" t="s">
        <v>47</v>
      </c>
      <c r="H6839" s="6" t="n">
        <v>4</v>
      </c>
      <c r="I6839" s="7" t="n">
        <v>39.99000168</v>
      </c>
      <c r="J6839" s="6" t="n">
        <v>5</v>
      </c>
      <c r="K6839" s="7" t="n">
        <v>199.9499969</v>
      </c>
      <c r="L6839" s="7" t="n">
        <v>2</v>
      </c>
      <c r="M6839" s="8" t="n">
        <v>0.01</v>
      </c>
      <c r="N6839" s="7" t="n">
        <v>87.09999847</v>
      </c>
      <c r="O6839" s="9" t="n">
        <v>0</v>
      </c>
    </row>
    <row r="6840" customFormat="false" ht="15" hidden="false" customHeight="true" outlineLevel="0" collapsed="false">
      <c r="A6840" s="6" t="n">
        <v>16588</v>
      </c>
      <c r="B6840" s="6" t="s">
        <v>19</v>
      </c>
      <c r="C6840" s="6" t="s">
        <v>20</v>
      </c>
      <c r="D6840" s="6" t="s">
        <v>21</v>
      </c>
      <c r="E6840" s="6" t="s">
        <v>65</v>
      </c>
      <c r="F6840" s="6" t="s">
        <v>100</v>
      </c>
      <c r="G6840" s="6" t="s">
        <v>34</v>
      </c>
      <c r="H6840" s="6" t="n">
        <v>4</v>
      </c>
      <c r="I6840" s="7" t="n">
        <v>14.98999977</v>
      </c>
      <c r="J6840" s="6" t="n">
        <v>3</v>
      </c>
      <c r="K6840" s="7" t="n">
        <v>44.97000122</v>
      </c>
      <c r="L6840" s="7" t="n">
        <v>0</v>
      </c>
      <c r="M6840" s="8" t="n">
        <v>0</v>
      </c>
      <c r="N6840" s="7" t="n">
        <v>18.88999939</v>
      </c>
      <c r="O6840" s="9" t="n">
        <v>0</v>
      </c>
    </row>
    <row r="6841" customFormat="false" ht="15" hidden="false" customHeight="true" outlineLevel="0" collapsed="false">
      <c r="A6841" s="6" t="n">
        <v>39332</v>
      </c>
      <c r="B6841" s="6" t="s">
        <v>19</v>
      </c>
      <c r="C6841" s="6" t="s">
        <v>20</v>
      </c>
      <c r="D6841" s="6" t="s">
        <v>31</v>
      </c>
      <c r="E6841" s="6" t="s">
        <v>62</v>
      </c>
      <c r="F6841" s="6" t="s">
        <v>33</v>
      </c>
      <c r="G6841" s="6" t="s">
        <v>34</v>
      </c>
      <c r="H6841" s="6" t="n">
        <v>4</v>
      </c>
      <c r="I6841" s="7" t="n">
        <v>59.99000168</v>
      </c>
      <c r="J6841" s="6" t="n">
        <v>4</v>
      </c>
      <c r="K6841" s="7" t="n">
        <v>239.9600067</v>
      </c>
      <c r="L6841" s="7" t="n">
        <v>16.79999924</v>
      </c>
      <c r="M6841" s="8" t="n">
        <v>0.07</v>
      </c>
      <c r="N6841" s="7" t="n">
        <v>69.84999847</v>
      </c>
      <c r="O6841" s="9" t="n">
        <v>0</v>
      </c>
    </row>
    <row r="6842" customFormat="false" ht="15" hidden="false" customHeight="true" outlineLevel="0" collapsed="false">
      <c r="A6842" s="6" t="n">
        <v>31398</v>
      </c>
      <c r="B6842" s="6" t="s">
        <v>19</v>
      </c>
      <c r="C6842" s="6" t="s">
        <v>20</v>
      </c>
      <c r="D6842" s="6" t="s">
        <v>31</v>
      </c>
      <c r="E6842" s="6" t="s">
        <v>62</v>
      </c>
      <c r="F6842" s="6" t="s">
        <v>29</v>
      </c>
      <c r="G6842" s="6" t="s">
        <v>44</v>
      </c>
      <c r="H6842" s="6" t="n">
        <v>4</v>
      </c>
      <c r="I6842" s="7" t="n">
        <v>99.98999786</v>
      </c>
      <c r="J6842" s="6" t="n">
        <v>2</v>
      </c>
      <c r="K6842" s="7" t="n">
        <v>199.9799957</v>
      </c>
      <c r="L6842" s="7" t="n">
        <v>8</v>
      </c>
      <c r="M6842" s="8" t="n">
        <v>0.039999999</v>
      </c>
      <c r="N6842" s="7" t="n">
        <v>65.26999664</v>
      </c>
      <c r="O6842" s="9" t="n">
        <v>0</v>
      </c>
    </row>
    <row r="6843" customFormat="false" ht="15" hidden="false" customHeight="true" outlineLevel="0" collapsed="false">
      <c r="A6843" s="6" t="n">
        <v>57974</v>
      </c>
      <c r="B6843" s="6" t="s">
        <v>46</v>
      </c>
      <c r="C6843" s="6" t="s">
        <v>20</v>
      </c>
      <c r="D6843" s="6" t="s">
        <v>50</v>
      </c>
      <c r="E6843" s="6" t="s">
        <v>72</v>
      </c>
      <c r="F6843" s="6" t="s">
        <v>58</v>
      </c>
      <c r="G6843" s="6" t="s">
        <v>44</v>
      </c>
      <c r="H6843" s="6" t="n">
        <v>2</v>
      </c>
      <c r="I6843" s="7" t="n">
        <v>49.97999954</v>
      </c>
      <c r="J6843" s="6" t="n">
        <v>1</v>
      </c>
      <c r="K6843" s="7" t="n">
        <v>49.97999954</v>
      </c>
      <c r="L6843" s="7" t="n">
        <v>9</v>
      </c>
      <c r="M6843" s="8" t="n">
        <v>0.180000007</v>
      </c>
      <c r="N6843" s="7" t="n">
        <v>11.47999954</v>
      </c>
      <c r="O6843" s="12" t="n">
        <v>1</v>
      </c>
    </row>
    <row r="6844" customFormat="false" ht="15" hidden="false" customHeight="true" outlineLevel="0" collapsed="false">
      <c r="A6844" s="6" t="n">
        <v>41067</v>
      </c>
      <c r="B6844" s="6" t="s">
        <v>36</v>
      </c>
      <c r="C6844" s="6" t="s">
        <v>20</v>
      </c>
      <c r="D6844" s="6" t="s">
        <v>31</v>
      </c>
      <c r="E6844" s="6" t="s">
        <v>86</v>
      </c>
      <c r="F6844" s="6" t="s">
        <v>57</v>
      </c>
      <c r="G6844" s="6" t="s">
        <v>34</v>
      </c>
      <c r="H6844" s="6" t="n">
        <v>0</v>
      </c>
      <c r="I6844" s="7" t="n">
        <v>50</v>
      </c>
      <c r="J6844" s="6" t="n">
        <v>5</v>
      </c>
      <c r="K6844" s="7" t="n">
        <v>250</v>
      </c>
      <c r="L6844" s="7" t="n">
        <v>45</v>
      </c>
      <c r="M6844" s="8" t="n">
        <v>0.180000007</v>
      </c>
      <c r="N6844" s="7" t="n">
        <v>64.16999817</v>
      </c>
      <c r="O6844" s="9" t="n">
        <v>0</v>
      </c>
    </row>
    <row r="6845" customFormat="false" ht="15" hidden="false" customHeight="true" outlineLevel="0" collapsed="false">
      <c r="A6845" s="6" t="n">
        <v>17841</v>
      </c>
      <c r="B6845" s="6" t="s">
        <v>19</v>
      </c>
      <c r="C6845" s="6" t="s">
        <v>20</v>
      </c>
      <c r="D6845" s="6" t="s">
        <v>21</v>
      </c>
      <c r="E6845" s="6" t="s">
        <v>65</v>
      </c>
      <c r="F6845" s="6" t="s">
        <v>58</v>
      </c>
      <c r="G6845" s="6" t="s">
        <v>44</v>
      </c>
      <c r="H6845" s="6" t="n">
        <v>4</v>
      </c>
      <c r="I6845" s="7" t="n">
        <v>49.97999954</v>
      </c>
      <c r="J6845" s="6" t="n">
        <v>2</v>
      </c>
      <c r="K6845" s="7" t="n">
        <v>99.95999908</v>
      </c>
      <c r="L6845" s="7" t="n">
        <v>16.98999977</v>
      </c>
      <c r="M6845" s="8" t="n">
        <v>0.170000002</v>
      </c>
      <c r="N6845" s="7" t="n">
        <v>24.88999939</v>
      </c>
      <c r="O6845" s="9" t="n">
        <v>0</v>
      </c>
    </row>
    <row r="6846" customFormat="false" ht="15" hidden="false" customHeight="true" outlineLevel="0" collapsed="false">
      <c r="A6846" s="6" t="n">
        <v>12353</v>
      </c>
      <c r="B6846" s="6" t="s">
        <v>19</v>
      </c>
      <c r="C6846" s="6" t="s">
        <v>49</v>
      </c>
      <c r="D6846" s="6" t="s">
        <v>21</v>
      </c>
      <c r="E6846" s="6" t="s">
        <v>64</v>
      </c>
      <c r="F6846" s="6" t="s">
        <v>75</v>
      </c>
      <c r="G6846" s="6" t="s">
        <v>34</v>
      </c>
      <c r="H6846" s="6" t="n">
        <v>4</v>
      </c>
      <c r="I6846" s="7" t="n">
        <v>299.980011</v>
      </c>
      <c r="J6846" s="6" t="n">
        <v>1</v>
      </c>
      <c r="K6846" s="7" t="n">
        <v>299.980011</v>
      </c>
      <c r="L6846" s="7" t="n">
        <v>30</v>
      </c>
      <c r="M6846" s="8" t="n">
        <v>0.100000001</v>
      </c>
      <c r="N6846" s="7" t="n">
        <v>91.25</v>
      </c>
      <c r="O6846" s="9" t="n">
        <v>0</v>
      </c>
    </row>
    <row r="6847" customFormat="false" ht="15" hidden="false" customHeight="true" outlineLevel="0" collapsed="false">
      <c r="A6847" s="6" t="n">
        <v>7324</v>
      </c>
      <c r="B6847" s="6" t="s">
        <v>19</v>
      </c>
      <c r="C6847" s="6" t="s">
        <v>20</v>
      </c>
      <c r="D6847" s="6" t="s">
        <v>50</v>
      </c>
      <c r="E6847" s="6" t="s">
        <v>51</v>
      </c>
      <c r="F6847" s="6" t="s">
        <v>75</v>
      </c>
      <c r="G6847" s="6" t="s">
        <v>34</v>
      </c>
      <c r="H6847" s="6" t="n">
        <v>4</v>
      </c>
      <c r="I6847" s="7" t="n">
        <v>299.980011</v>
      </c>
      <c r="J6847" s="6" t="n">
        <v>1</v>
      </c>
      <c r="K6847" s="7" t="n">
        <v>299.980011</v>
      </c>
      <c r="L6847" s="7" t="n">
        <v>51</v>
      </c>
      <c r="M6847" s="8" t="n">
        <v>0.170000002</v>
      </c>
      <c r="N6847" s="7" t="n">
        <v>122</v>
      </c>
      <c r="O6847" s="12" t="n">
        <v>1</v>
      </c>
    </row>
    <row r="6848" customFormat="false" ht="15" hidden="false" customHeight="true" outlineLevel="0" collapsed="false">
      <c r="A6848" s="6" t="n">
        <v>4450</v>
      </c>
      <c r="B6848" s="6" t="s">
        <v>19</v>
      </c>
      <c r="C6848" s="6" t="s">
        <v>37</v>
      </c>
      <c r="D6848" s="6" t="s">
        <v>50</v>
      </c>
      <c r="E6848" s="6" t="s">
        <v>72</v>
      </c>
      <c r="F6848" s="6" t="s">
        <v>71</v>
      </c>
      <c r="G6848" s="6" t="s">
        <v>34</v>
      </c>
      <c r="H6848" s="6" t="n">
        <v>4</v>
      </c>
      <c r="I6848" s="7" t="n">
        <v>199.9900055</v>
      </c>
      <c r="J6848" s="6" t="n">
        <v>1</v>
      </c>
      <c r="K6848" s="7" t="n">
        <v>199.9900055</v>
      </c>
      <c r="L6848" s="7" t="n">
        <v>20</v>
      </c>
      <c r="M6848" s="8" t="n">
        <v>0.100000001</v>
      </c>
      <c r="N6848" s="7" t="n">
        <v>-29.34000015</v>
      </c>
      <c r="O6848" s="12" t="n">
        <v>1</v>
      </c>
    </row>
    <row r="6849" customFormat="false" ht="15" hidden="false" customHeight="true" outlineLevel="0" collapsed="false">
      <c r="A6849" s="6" t="n">
        <v>47485</v>
      </c>
      <c r="B6849" s="6" t="s">
        <v>19</v>
      </c>
      <c r="C6849" s="6" t="s">
        <v>37</v>
      </c>
      <c r="D6849" s="6" t="s">
        <v>27</v>
      </c>
      <c r="E6849" s="6" t="s">
        <v>79</v>
      </c>
      <c r="F6849" s="6" t="s">
        <v>71</v>
      </c>
      <c r="G6849" s="6" t="s">
        <v>34</v>
      </c>
      <c r="H6849" s="6" t="n">
        <v>4</v>
      </c>
      <c r="I6849" s="7" t="n">
        <v>199.9900055</v>
      </c>
      <c r="J6849" s="6" t="n">
        <v>1</v>
      </c>
      <c r="K6849" s="7" t="n">
        <v>199.9900055</v>
      </c>
      <c r="L6849" s="7" t="n">
        <v>4</v>
      </c>
      <c r="M6849" s="8" t="n">
        <v>0.02</v>
      </c>
      <c r="N6849" s="7" t="n">
        <v>94.08000183</v>
      </c>
      <c r="O6849" s="12" t="n">
        <v>1</v>
      </c>
    </row>
    <row r="6850" customFormat="false" ht="15" hidden="false" customHeight="true" outlineLevel="0" collapsed="false">
      <c r="A6850" s="6" t="n">
        <v>5985</v>
      </c>
      <c r="B6850" s="6" t="s">
        <v>19</v>
      </c>
      <c r="C6850" s="6" t="s">
        <v>37</v>
      </c>
      <c r="D6850" s="6" t="s">
        <v>50</v>
      </c>
      <c r="E6850" s="6" t="s">
        <v>51</v>
      </c>
      <c r="F6850" s="6" t="s">
        <v>40</v>
      </c>
      <c r="G6850" s="6" t="s">
        <v>34</v>
      </c>
      <c r="H6850" s="6" t="n">
        <v>4</v>
      </c>
      <c r="I6850" s="7" t="n">
        <v>399.980011</v>
      </c>
      <c r="J6850" s="6" t="n">
        <v>1</v>
      </c>
      <c r="K6850" s="7" t="n">
        <v>399.980011</v>
      </c>
      <c r="L6850" s="7" t="n">
        <v>48</v>
      </c>
      <c r="M6850" s="8" t="n">
        <v>0.119999997</v>
      </c>
      <c r="N6850" s="7" t="n">
        <v>91.51999664</v>
      </c>
      <c r="O6850" s="12" t="n">
        <v>1</v>
      </c>
    </row>
    <row r="6851" customFormat="false" ht="15" hidden="false" customHeight="true" outlineLevel="0" collapsed="false">
      <c r="A6851" s="6" t="n">
        <v>121</v>
      </c>
      <c r="B6851" s="6" t="s">
        <v>19</v>
      </c>
      <c r="C6851" s="6" t="s">
        <v>37</v>
      </c>
      <c r="D6851" s="6" t="s">
        <v>50</v>
      </c>
      <c r="E6851" s="6" t="s">
        <v>51</v>
      </c>
      <c r="F6851" s="6" t="s">
        <v>57</v>
      </c>
      <c r="G6851" s="6" t="s">
        <v>44</v>
      </c>
      <c r="H6851" s="6" t="n">
        <v>4</v>
      </c>
      <c r="I6851" s="7" t="n">
        <v>50</v>
      </c>
      <c r="J6851" s="6" t="n">
        <v>5</v>
      </c>
      <c r="K6851" s="7" t="n">
        <v>250</v>
      </c>
      <c r="L6851" s="7" t="n">
        <v>5</v>
      </c>
      <c r="M6851" s="8" t="n">
        <v>0.02</v>
      </c>
      <c r="N6851" s="7" t="n">
        <v>30.62999916</v>
      </c>
      <c r="O6851" s="9" t="n">
        <v>0</v>
      </c>
    </row>
    <row r="6852" customFormat="false" ht="15" hidden="false" customHeight="true" outlineLevel="0" collapsed="false">
      <c r="A6852" s="6" t="n">
        <v>37279</v>
      </c>
      <c r="B6852" s="6" t="s">
        <v>19</v>
      </c>
      <c r="C6852" s="6" t="s">
        <v>20</v>
      </c>
      <c r="D6852" s="6" t="s">
        <v>31</v>
      </c>
      <c r="E6852" s="6" t="s">
        <v>32</v>
      </c>
      <c r="F6852" s="6" t="s">
        <v>33</v>
      </c>
      <c r="G6852" s="6" t="s">
        <v>24</v>
      </c>
      <c r="H6852" s="6" t="n">
        <v>4</v>
      </c>
      <c r="I6852" s="7" t="n">
        <v>59.99000168</v>
      </c>
      <c r="J6852" s="6" t="n">
        <v>1</v>
      </c>
      <c r="K6852" s="7" t="n">
        <v>59.99000168</v>
      </c>
      <c r="L6852" s="7" t="n">
        <v>9.600000381</v>
      </c>
      <c r="M6852" s="8" t="n">
        <v>0.159999996</v>
      </c>
      <c r="N6852" s="7" t="n">
        <v>17.63999939</v>
      </c>
      <c r="O6852" s="12" t="n">
        <v>1</v>
      </c>
    </row>
    <row r="6853" customFormat="false" ht="15" hidden="false" customHeight="true" outlineLevel="0" collapsed="false">
      <c r="A6853" s="6" t="n">
        <v>23298</v>
      </c>
      <c r="B6853" s="6" t="s">
        <v>19</v>
      </c>
      <c r="C6853" s="6" t="s">
        <v>37</v>
      </c>
      <c r="D6853" s="6" t="s">
        <v>27</v>
      </c>
      <c r="E6853" s="6" t="s">
        <v>42</v>
      </c>
      <c r="F6853" s="6" t="s">
        <v>71</v>
      </c>
      <c r="G6853" s="6" t="s">
        <v>44</v>
      </c>
      <c r="H6853" s="6" t="n">
        <v>4</v>
      </c>
      <c r="I6853" s="7" t="n">
        <v>199.9900055</v>
      </c>
      <c r="J6853" s="6" t="n">
        <v>1</v>
      </c>
      <c r="K6853" s="7" t="n">
        <v>199.9900055</v>
      </c>
      <c r="L6853" s="7" t="n">
        <v>26</v>
      </c>
      <c r="M6853" s="8" t="n">
        <v>0.129999995</v>
      </c>
      <c r="N6853" s="7" t="n">
        <v>67.86000061</v>
      </c>
      <c r="O6853" s="9" t="n">
        <v>0</v>
      </c>
    </row>
    <row r="6854" customFormat="false" ht="15" hidden="false" customHeight="true" outlineLevel="0" collapsed="false">
      <c r="A6854" s="6" t="n">
        <v>42491</v>
      </c>
      <c r="B6854" s="6" t="s">
        <v>19</v>
      </c>
      <c r="C6854" s="6" t="s">
        <v>49</v>
      </c>
      <c r="D6854" s="6" t="s">
        <v>21</v>
      </c>
      <c r="E6854" s="6" t="s">
        <v>66</v>
      </c>
      <c r="F6854" s="6" t="s">
        <v>58</v>
      </c>
      <c r="G6854" s="6" t="s">
        <v>44</v>
      </c>
      <c r="H6854" s="6" t="n">
        <v>4</v>
      </c>
      <c r="I6854" s="7" t="n">
        <v>49.97999954</v>
      </c>
      <c r="J6854" s="6" t="n">
        <v>2</v>
      </c>
      <c r="K6854" s="7" t="n">
        <v>99.95999908</v>
      </c>
      <c r="L6854" s="7" t="n">
        <v>7</v>
      </c>
      <c r="M6854" s="8" t="n">
        <v>0.07</v>
      </c>
      <c r="N6854" s="7" t="n">
        <v>25.55999947</v>
      </c>
      <c r="O6854" s="9" t="n">
        <v>0</v>
      </c>
    </row>
    <row r="6855" customFormat="false" ht="15" hidden="false" customHeight="true" outlineLevel="0" collapsed="false">
      <c r="A6855" s="6" t="n">
        <v>40202</v>
      </c>
      <c r="B6855" s="6" t="s">
        <v>26</v>
      </c>
      <c r="C6855" s="6" t="s">
        <v>37</v>
      </c>
      <c r="D6855" s="6" t="s">
        <v>31</v>
      </c>
      <c r="E6855" s="6" t="s">
        <v>32</v>
      </c>
      <c r="F6855" s="6" t="s">
        <v>23</v>
      </c>
      <c r="G6855" s="6" t="s">
        <v>44</v>
      </c>
      <c r="H6855" s="6" t="n">
        <v>1</v>
      </c>
      <c r="I6855" s="7" t="n">
        <v>129.9900055</v>
      </c>
      <c r="J6855" s="6" t="n">
        <v>1</v>
      </c>
      <c r="K6855" s="7" t="n">
        <v>129.9900055</v>
      </c>
      <c r="L6855" s="7" t="n">
        <v>0</v>
      </c>
      <c r="M6855" s="8" t="n">
        <v>0</v>
      </c>
      <c r="N6855" s="7" t="n">
        <v>45.5</v>
      </c>
      <c r="O6855" s="12" t="n">
        <v>1</v>
      </c>
    </row>
    <row r="6856" customFormat="false" ht="15" hidden="false" customHeight="true" outlineLevel="0" collapsed="false">
      <c r="A6856" s="6" t="n">
        <v>16160</v>
      </c>
      <c r="B6856" s="6" t="s">
        <v>19</v>
      </c>
      <c r="C6856" s="6" t="s">
        <v>49</v>
      </c>
      <c r="D6856" s="6" t="s">
        <v>21</v>
      </c>
      <c r="E6856" s="6" t="s">
        <v>65</v>
      </c>
      <c r="F6856" s="6" t="s">
        <v>29</v>
      </c>
      <c r="G6856" s="6" t="s">
        <v>44</v>
      </c>
      <c r="H6856" s="6" t="n">
        <v>4</v>
      </c>
      <c r="I6856" s="7" t="n">
        <v>99.98999786</v>
      </c>
      <c r="J6856" s="6" t="n">
        <v>1</v>
      </c>
      <c r="K6856" s="7" t="n">
        <v>99.98999786</v>
      </c>
      <c r="L6856" s="7" t="n">
        <v>7</v>
      </c>
      <c r="M6856" s="8" t="n">
        <v>0.07</v>
      </c>
      <c r="N6856" s="7" t="n">
        <v>4.650000095</v>
      </c>
      <c r="O6856" s="12" t="n">
        <v>1</v>
      </c>
    </row>
    <row r="6857" customFormat="false" ht="15" hidden="false" customHeight="true" outlineLevel="0" collapsed="false">
      <c r="A6857" s="6" t="n">
        <v>65738</v>
      </c>
      <c r="B6857" s="6" t="s">
        <v>19</v>
      </c>
      <c r="C6857" s="6" t="s">
        <v>49</v>
      </c>
      <c r="D6857" s="6" t="s">
        <v>21</v>
      </c>
      <c r="E6857" s="6" t="s">
        <v>65</v>
      </c>
      <c r="F6857" s="6" t="s">
        <v>71</v>
      </c>
      <c r="G6857" s="6" t="s">
        <v>34</v>
      </c>
      <c r="H6857" s="6" t="n">
        <v>4</v>
      </c>
      <c r="I6857" s="7" t="n">
        <v>199.9900055</v>
      </c>
      <c r="J6857" s="6" t="n">
        <v>1</v>
      </c>
      <c r="K6857" s="7" t="n">
        <v>199.9900055</v>
      </c>
      <c r="L6857" s="7" t="n">
        <v>32</v>
      </c>
      <c r="M6857" s="8" t="n">
        <v>0.159999996</v>
      </c>
      <c r="N6857" s="7" t="n">
        <v>58.79999924</v>
      </c>
      <c r="O6857" s="9" t="n">
        <v>0</v>
      </c>
    </row>
    <row r="6858" customFormat="false" ht="15" hidden="false" customHeight="true" outlineLevel="0" collapsed="false">
      <c r="A6858" s="6" t="n">
        <v>2567</v>
      </c>
      <c r="B6858" s="6" t="s">
        <v>19</v>
      </c>
      <c r="C6858" s="6" t="s">
        <v>20</v>
      </c>
      <c r="D6858" s="6" t="s">
        <v>50</v>
      </c>
      <c r="E6858" s="6" t="s">
        <v>51</v>
      </c>
      <c r="F6858" s="6" t="s">
        <v>71</v>
      </c>
      <c r="G6858" s="6" t="s">
        <v>47</v>
      </c>
      <c r="H6858" s="6" t="n">
        <v>4</v>
      </c>
      <c r="I6858" s="7" t="n">
        <v>199.9900055</v>
      </c>
      <c r="J6858" s="6" t="n">
        <v>1</v>
      </c>
      <c r="K6858" s="7" t="n">
        <v>199.9900055</v>
      </c>
      <c r="L6858" s="7" t="n">
        <v>34</v>
      </c>
      <c r="M6858" s="8" t="n">
        <v>0.170000002</v>
      </c>
      <c r="N6858" s="7" t="n">
        <v>58.09999847</v>
      </c>
      <c r="O6858" s="9" t="n">
        <v>0</v>
      </c>
    </row>
    <row r="6859" customFormat="false" ht="15" hidden="false" customHeight="true" outlineLevel="0" collapsed="false">
      <c r="A6859" s="6" t="n">
        <v>29202</v>
      </c>
      <c r="B6859" s="6" t="s">
        <v>19</v>
      </c>
      <c r="C6859" s="6" t="s">
        <v>20</v>
      </c>
      <c r="D6859" s="6" t="s">
        <v>27</v>
      </c>
      <c r="E6859" s="6" t="s">
        <v>54</v>
      </c>
      <c r="F6859" s="6" t="s">
        <v>57</v>
      </c>
      <c r="G6859" s="6" t="s">
        <v>44</v>
      </c>
      <c r="H6859" s="6" t="n">
        <v>4</v>
      </c>
      <c r="I6859" s="7" t="n">
        <v>50</v>
      </c>
      <c r="J6859" s="6" t="n">
        <v>3</v>
      </c>
      <c r="K6859" s="7" t="n">
        <v>150</v>
      </c>
      <c r="L6859" s="7" t="n">
        <v>37.5</v>
      </c>
      <c r="M6859" s="8" t="n">
        <v>0.25</v>
      </c>
      <c r="N6859" s="7" t="n">
        <v>5.630000114</v>
      </c>
      <c r="O6859" s="9" t="n">
        <v>0</v>
      </c>
    </row>
    <row r="6860" customFormat="false" ht="15" hidden="false" customHeight="true" outlineLevel="0" collapsed="false">
      <c r="A6860" s="6" t="n">
        <v>60491</v>
      </c>
      <c r="B6860" s="6" t="s">
        <v>19</v>
      </c>
      <c r="C6860" s="6" t="s">
        <v>37</v>
      </c>
      <c r="D6860" s="6" t="s">
        <v>50</v>
      </c>
      <c r="E6860" s="6" t="s">
        <v>51</v>
      </c>
      <c r="F6860" s="6" t="s">
        <v>33</v>
      </c>
      <c r="G6860" s="6" t="s">
        <v>34</v>
      </c>
      <c r="H6860" s="6" t="n">
        <v>4</v>
      </c>
      <c r="I6860" s="7" t="n">
        <v>59.99000168</v>
      </c>
      <c r="J6860" s="6" t="n">
        <v>5</v>
      </c>
      <c r="K6860" s="7" t="n">
        <v>299.9500122</v>
      </c>
      <c r="L6860" s="7" t="n">
        <v>16.5</v>
      </c>
      <c r="M6860" s="8" t="n">
        <v>0.059999999</v>
      </c>
      <c r="N6860" s="7" t="n">
        <v>127.5500031</v>
      </c>
      <c r="O6860" s="9" t="n">
        <v>0</v>
      </c>
    </row>
    <row r="6861" customFormat="false" ht="15" hidden="false" customHeight="true" outlineLevel="0" collapsed="false">
      <c r="A6861" s="6" t="n">
        <v>20932</v>
      </c>
      <c r="B6861" s="6" t="s">
        <v>19</v>
      </c>
      <c r="C6861" s="6" t="s">
        <v>20</v>
      </c>
      <c r="D6861" s="6" t="s">
        <v>27</v>
      </c>
      <c r="E6861" s="6" t="s">
        <v>28</v>
      </c>
      <c r="F6861" s="6" t="s">
        <v>71</v>
      </c>
      <c r="G6861" s="6" t="s">
        <v>44</v>
      </c>
      <c r="H6861" s="6" t="n">
        <v>4</v>
      </c>
      <c r="I6861" s="7" t="n">
        <v>199.9900055</v>
      </c>
      <c r="J6861" s="6" t="n">
        <v>1</v>
      </c>
      <c r="K6861" s="7" t="n">
        <v>199.9900055</v>
      </c>
      <c r="L6861" s="7" t="n">
        <v>40</v>
      </c>
      <c r="M6861" s="8" t="n">
        <v>0.200000003</v>
      </c>
      <c r="N6861" s="7" t="n">
        <v>30.39999962</v>
      </c>
      <c r="O6861" s="9" t="n">
        <v>0</v>
      </c>
    </row>
    <row r="6862" customFormat="false" ht="15" hidden="false" customHeight="true" outlineLevel="0" collapsed="false">
      <c r="A6862" s="6" t="n">
        <v>41903</v>
      </c>
      <c r="B6862" s="6" t="s">
        <v>19</v>
      </c>
      <c r="C6862" s="6" t="s">
        <v>20</v>
      </c>
      <c r="D6862" s="6" t="s">
        <v>27</v>
      </c>
      <c r="E6862" s="6" t="s">
        <v>79</v>
      </c>
      <c r="F6862" s="6" t="s">
        <v>23</v>
      </c>
      <c r="G6862" s="6" t="s">
        <v>44</v>
      </c>
      <c r="H6862" s="6" t="n">
        <v>4</v>
      </c>
      <c r="I6862" s="7" t="n">
        <v>129.9900055</v>
      </c>
      <c r="J6862" s="6" t="n">
        <v>1</v>
      </c>
      <c r="K6862" s="7" t="n">
        <v>129.9900055</v>
      </c>
      <c r="L6862" s="7" t="n">
        <v>2.599999905</v>
      </c>
      <c r="M6862" s="8" t="n">
        <v>0.02</v>
      </c>
      <c r="N6862" s="7" t="n">
        <v>45.86000061</v>
      </c>
      <c r="O6862" s="9" t="n">
        <v>0</v>
      </c>
    </row>
    <row r="6863" customFormat="false" ht="15" hidden="false" customHeight="true" outlineLevel="0" collapsed="false">
      <c r="A6863" s="6" t="n">
        <v>34709</v>
      </c>
      <c r="B6863" s="6" t="s">
        <v>46</v>
      </c>
      <c r="C6863" s="6" t="s">
        <v>37</v>
      </c>
      <c r="D6863" s="6" t="s">
        <v>31</v>
      </c>
      <c r="E6863" s="6" t="s">
        <v>56</v>
      </c>
      <c r="F6863" s="6" t="s">
        <v>75</v>
      </c>
      <c r="G6863" s="6" t="s">
        <v>44</v>
      </c>
      <c r="H6863" s="6" t="n">
        <v>2</v>
      </c>
      <c r="I6863" s="7" t="n">
        <v>299.980011</v>
      </c>
      <c r="J6863" s="6" t="n">
        <v>1</v>
      </c>
      <c r="K6863" s="7" t="n">
        <v>299.980011</v>
      </c>
      <c r="L6863" s="7" t="n">
        <v>45</v>
      </c>
      <c r="M6863" s="8" t="n">
        <v>0.150000006</v>
      </c>
      <c r="N6863" s="7" t="n">
        <v>79.80999756</v>
      </c>
      <c r="O6863" s="12" t="n">
        <v>1</v>
      </c>
    </row>
    <row r="6864" customFormat="false" ht="15" hidden="false" customHeight="true" outlineLevel="0" collapsed="false">
      <c r="A6864" s="6" t="n">
        <v>55372</v>
      </c>
      <c r="B6864" s="6" t="s">
        <v>19</v>
      </c>
      <c r="C6864" s="6" t="s">
        <v>37</v>
      </c>
      <c r="D6864" s="6" t="s">
        <v>50</v>
      </c>
      <c r="E6864" s="6" t="s">
        <v>51</v>
      </c>
      <c r="F6864" s="6" t="s">
        <v>58</v>
      </c>
      <c r="G6864" s="6" t="s">
        <v>34</v>
      </c>
      <c r="H6864" s="6" t="n">
        <v>4</v>
      </c>
      <c r="I6864" s="7" t="n">
        <v>49.97999954</v>
      </c>
      <c r="J6864" s="6" t="n">
        <v>1</v>
      </c>
      <c r="K6864" s="7" t="n">
        <v>49.97999954</v>
      </c>
      <c r="L6864" s="7" t="n">
        <v>10</v>
      </c>
      <c r="M6864" s="8" t="n">
        <v>0.200000003</v>
      </c>
      <c r="N6864" s="7" t="n">
        <v>-30.67000008</v>
      </c>
      <c r="O6864" s="9" t="n">
        <v>0</v>
      </c>
    </row>
    <row r="6865" customFormat="false" ht="15" hidden="false" customHeight="true" outlineLevel="0" collapsed="false">
      <c r="A6865" s="6" t="n">
        <v>44601</v>
      </c>
      <c r="B6865" s="6" t="s">
        <v>19</v>
      </c>
      <c r="C6865" s="6" t="s">
        <v>20</v>
      </c>
      <c r="D6865" s="6" t="s">
        <v>38</v>
      </c>
      <c r="E6865" s="6" t="s">
        <v>70</v>
      </c>
      <c r="F6865" s="6" t="s">
        <v>33</v>
      </c>
      <c r="G6865" s="6" t="s">
        <v>24</v>
      </c>
      <c r="H6865" s="6" t="n">
        <v>4</v>
      </c>
      <c r="I6865" s="7" t="n">
        <v>59.99000168</v>
      </c>
      <c r="J6865" s="6" t="n">
        <v>3</v>
      </c>
      <c r="K6865" s="7" t="n">
        <v>179.9700012</v>
      </c>
      <c r="L6865" s="7" t="n">
        <v>0</v>
      </c>
      <c r="M6865" s="8" t="n">
        <v>0</v>
      </c>
      <c r="N6865" s="7" t="n">
        <v>84.58999634</v>
      </c>
      <c r="O6865" s="9" t="n">
        <v>0</v>
      </c>
    </row>
    <row r="6866" customFormat="false" ht="15" hidden="false" customHeight="true" outlineLevel="0" collapsed="false">
      <c r="A6866" s="6" t="n">
        <v>41464</v>
      </c>
      <c r="B6866" s="6" t="s">
        <v>36</v>
      </c>
      <c r="C6866" s="6" t="s">
        <v>20</v>
      </c>
      <c r="D6866" s="6" t="s">
        <v>38</v>
      </c>
      <c r="E6866" s="6" t="s">
        <v>94</v>
      </c>
      <c r="F6866" s="6" t="s">
        <v>73</v>
      </c>
      <c r="G6866" s="6" t="s">
        <v>24</v>
      </c>
      <c r="H6866" s="6" t="n">
        <v>0</v>
      </c>
      <c r="I6866" s="7" t="n">
        <v>39.99000168</v>
      </c>
      <c r="J6866" s="6" t="n">
        <v>4</v>
      </c>
      <c r="K6866" s="7" t="n">
        <v>159.9600067</v>
      </c>
      <c r="L6866" s="7" t="n">
        <v>4.800000191</v>
      </c>
      <c r="M6866" s="8" t="n">
        <v>0.029999999</v>
      </c>
      <c r="N6866" s="7" t="n">
        <v>74.48000336</v>
      </c>
      <c r="O6866" s="9" t="n">
        <v>0</v>
      </c>
    </row>
    <row r="6867" customFormat="false" ht="15" hidden="false" customHeight="true" outlineLevel="0" collapsed="false">
      <c r="A6867" s="6" t="n">
        <v>75492</v>
      </c>
      <c r="B6867" s="6" t="s">
        <v>46</v>
      </c>
      <c r="C6867" s="6" t="s">
        <v>37</v>
      </c>
      <c r="D6867" s="6" t="s">
        <v>27</v>
      </c>
      <c r="E6867" s="6" t="s">
        <v>69</v>
      </c>
      <c r="F6867" s="6" t="s">
        <v>95</v>
      </c>
      <c r="G6867" s="6" t="s">
        <v>34</v>
      </c>
      <c r="H6867" s="6" t="n">
        <v>2</v>
      </c>
      <c r="I6867" s="7" t="n">
        <v>84.40000153</v>
      </c>
      <c r="J6867" s="6" t="n">
        <v>1</v>
      </c>
      <c r="K6867" s="7" t="n">
        <v>84.40000153</v>
      </c>
      <c r="L6867" s="7" t="n">
        <v>7.599999905</v>
      </c>
      <c r="M6867" s="8" t="n">
        <v>0.090000004</v>
      </c>
      <c r="N6867" s="7" t="n">
        <v>9.600000381</v>
      </c>
      <c r="O6867" s="12" t="n">
        <v>1</v>
      </c>
    </row>
    <row r="6868" customFormat="false" ht="15" hidden="false" customHeight="true" outlineLevel="0" collapsed="false">
      <c r="A6868" s="6" t="n">
        <v>20894</v>
      </c>
      <c r="B6868" s="6" t="s">
        <v>19</v>
      </c>
      <c r="C6868" s="6" t="s">
        <v>20</v>
      </c>
      <c r="D6868" s="6" t="s">
        <v>27</v>
      </c>
      <c r="E6868" s="6" t="s">
        <v>54</v>
      </c>
      <c r="F6868" s="6" t="s">
        <v>23</v>
      </c>
      <c r="G6868" s="6" t="s">
        <v>47</v>
      </c>
      <c r="H6868" s="6" t="n">
        <v>4</v>
      </c>
      <c r="I6868" s="7" t="n">
        <v>129.9900055</v>
      </c>
      <c r="J6868" s="6" t="n">
        <v>1</v>
      </c>
      <c r="K6868" s="7" t="n">
        <v>129.9900055</v>
      </c>
      <c r="L6868" s="7" t="n">
        <v>16.89999962</v>
      </c>
      <c r="M6868" s="8" t="n">
        <v>0.129999995</v>
      </c>
      <c r="N6868" s="7" t="n">
        <v>11.31000042</v>
      </c>
      <c r="O6868" s="12" t="n">
        <v>1</v>
      </c>
    </row>
    <row r="6869" customFormat="false" ht="15" hidden="false" customHeight="true" outlineLevel="0" collapsed="false">
      <c r="A6869" s="6" t="n">
        <v>15136</v>
      </c>
      <c r="B6869" s="6" t="s">
        <v>46</v>
      </c>
      <c r="C6869" s="6" t="s">
        <v>20</v>
      </c>
      <c r="D6869" s="6" t="s">
        <v>21</v>
      </c>
      <c r="E6869" s="6" t="s">
        <v>22</v>
      </c>
      <c r="F6869" s="6" t="s">
        <v>57</v>
      </c>
      <c r="G6869" s="6" t="s">
        <v>24</v>
      </c>
      <c r="H6869" s="6" t="n">
        <v>2</v>
      </c>
      <c r="I6869" s="7" t="n">
        <v>50</v>
      </c>
      <c r="J6869" s="6" t="n">
        <v>3</v>
      </c>
      <c r="K6869" s="7" t="n">
        <v>150</v>
      </c>
      <c r="L6869" s="7" t="n">
        <v>6</v>
      </c>
      <c r="M6869" s="8" t="n">
        <v>0.039999999</v>
      </c>
      <c r="N6869" s="7" t="n">
        <v>69.12000275</v>
      </c>
      <c r="O6869" s="9" t="n">
        <v>0</v>
      </c>
    </row>
    <row r="6870" customFormat="false" ht="15" hidden="false" customHeight="true" outlineLevel="0" collapsed="false">
      <c r="A6870" s="6" t="n">
        <v>37508</v>
      </c>
      <c r="B6870" s="6" t="s">
        <v>19</v>
      </c>
      <c r="C6870" s="6" t="s">
        <v>37</v>
      </c>
      <c r="D6870" s="6" t="s">
        <v>31</v>
      </c>
      <c r="E6870" s="6" t="s">
        <v>56</v>
      </c>
      <c r="F6870" s="6" t="s">
        <v>71</v>
      </c>
      <c r="G6870" s="6" t="s">
        <v>44</v>
      </c>
      <c r="H6870" s="6" t="n">
        <v>4</v>
      </c>
      <c r="I6870" s="7" t="n">
        <v>199.9900055</v>
      </c>
      <c r="J6870" s="6" t="n">
        <v>1</v>
      </c>
      <c r="K6870" s="7" t="n">
        <v>199.9900055</v>
      </c>
      <c r="L6870" s="7" t="n">
        <v>8</v>
      </c>
      <c r="M6870" s="8" t="n">
        <v>0.039999999</v>
      </c>
      <c r="N6870" s="7" t="n">
        <v>62.40000153</v>
      </c>
      <c r="O6870" s="9" t="n">
        <v>0</v>
      </c>
    </row>
    <row r="6871" customFormat="false" ht="15" hidden="false" customHeight="true" outlineLevel="0" collapsed="false">
      <c r="A6871" s="6" t="n">
        <v>22894</v>
      </c>
      <c r="B6871" s="6" t="s">
        <v>19</v>
      </c>
      <c r="C6871" s="6" t="s">
        <v>20</v>
      </c>
      <c r="D6871" s="6" t="s">
        <v>27</v>
      </c>
      <c r="E6871" s="6" t="s">
        <v>28</v>
      </c>
      <c r="F6871" s="6" t="s">
        <v>23</v>
      </c>
      <c r="G6871" s="6" t="s">
        <v>47</v>
      </c>
      <c r="H6871" s="6" t="n">
        <v>4</v>
      </c>
      <c r="I6871" s="7" t="n">
        <v>129.9900055</v>
      </c>
      <c r="J6871" s="6" t="n">
        <v>1</v>
      </c>
      <c r="K6871" s="7" t="n">
        <v>129.9900055</v>
      </c>
      <c r="L6871" s="7" t="n">
        <v>20.79999924</v>
      </c>
      <c r="M6871" s="8" t="n">
        <v>0.159999996</v>
      </c>
      <c r="N6871" s="7" t="n">
        <v>53.5</v>
      </c>
      <c r="O6871" s="12" t="n">
        <v>1</v>
      </c>
    </row>
    <row r="6872" customFormat="false" ht="15" hidden="false" customHeight="true" outlineLevel="0" collapsed="false">
      <c r="A6872" s="6" t="n">
        <v>19109</v>
      </c>
      <c r="B6872" s="6" t="s">
        <v>19</v>
      </c>
      <c r="C6872" s="6" t="s">
        <v>20</v>
      </c>
      <c r="D6872" s="6" t="s">
        <v>21</v>
      </c>
      <c r="E6872" s="6" t="s">
        <v>22</v>
      </c>
      <c r="F6872" s="6" t="s">
        <v>23</v>
      </c>
      <c r="G6872" s="6" t="s">
        <v>34</v>
      </c>
      <c r="H6872" s="6" t="n">
        <v>4</v>
      </c>
      <c r="I6872" s="7" t="n">
        <v>129.9900055</v>
      </c>
      <c r="J6872" s="6" t="n">
        <v>1</v>
      </c>
      <c r="K6872" s="7" t="n">
        <v>129.9900055</v>
      </c>
      <c r="L6872" s="7" t="n">
        <v>20.79999924</v>
      </c>
      <c r="M6872" s="8" t="n">
        <v>0.159999996</v>
      </c>
      <c r="N6872" s="7" t="n">
        <v>39.63999939</v>
      </c>
      <c r="O6872" s="12" t="n">
        <v>1</v>
      </c>
    </row>
    <row r="6873" customFormat="false" ht="15" hidden="false" customHeight="true" outlineLevel="0" collapsed="false">
      <c r="A6873" s="6" t="n">
        <v>1879</v>
      </c>
      <c r="B6873" s="6" t="s">
        <v>19</v>
      </c>
      <c r="C6873" s="6" t="s">
        <v>20</v>
      </c>
      <c r="D6873" s="6" t="s">
        <v>50</v>
      </c>
      <c r="E6873" s="6" t="s">
        <v>72</v>
      </c>
      <c r="F6873" s="6" t="s">
        <v>57</v>
      </c>
      <c r="G6873" s="6" t="s">
        <v>44</v>
      </c>
      <c r="H6873" s="6" t="n">
        <v>4</v>
      </c>
      <c r="I6873" s="7" t="n">
        <v>50</v>
      </c>
      <c r="J6873" s="6" t="n">
        <v>3</v>
      </c>
      <c r="K6873" s="7" t="n">
        <v>150</v>
      </c>
      <c r="L6873" s="7" t="n">
        <v>25.5</v>
      </c>
      <c r="M6873" s="8" t="n">
        <v>0.170000002</v>
      </c>
      <c r="N6873" s="7" t="n">
        <v>9.340000153</v>
      </c>
      <c r="O6873" s="12" t="n">
        <v>1</v>
      </c>
    </row>
    <row r="6874" customFormat="false" ht="15" hidden="false" customHeight="true" outlineLevel="0" collapsed="false">
      <c r="A6874" s="6" t="n">
        <v>27108</v>
      </c>
      <c r="B6874" s="6" t="s">
        <v>19</v>
      </c>
      <c r="C6874" s="6" t="s">
        <v>37</v>
      </c>
      <c r="D6874" s="6" t="s">
        <v>27</v>
      </c>
      <c r="E6874" s="6" t="s">
        <v>42</v>
      </c>
      <c r="F6874" s="6" t="s">
        <v>71</v>
      </c>
      <c r="G6874" s="6" t="s">
        <v>24</v>
      </c>
      <c r="H6874" s="6" t="n">
        <v>4</v>
      </c>
      <c r="I6874" s="7" t="n">
        <v>199.9900055</v>
      </c>
      <c r="J6874" s="6" t="n">
        <v>1</v>
      </c>
      <c r="K6874" s="7" t="n">
        <v>199.9900055</v>
      </c>
      <c r="L6874" s="7" t="n">
        <v>14</v>
      </c>
      <c r="M6874" s="8" t="n">
        <v>0.07</v>
      </c>
      <c r="N6874" s="7" t="n">
        <v>-247.9299927</v>
      </c>
      <c r="O6874" s="9" t="n">
        <v>0</v>
      </c>
    </row>
    <row r="6875" customFormat="false" ht="15" hidden="false" customHeight="true" outlineLevel="0" collapsed="false">
      <c r="A6875" s="6" t="n">
        <v>69031</v>
      </c>
      <c r="B6875" s="6" t="s">
        <v>36</v>
      </c>
      <c r="C6875" s="6" t="s">
        <v>20</v>
      </c>
      <c r="D6875" s="6" t="s">
        <v>21</v>
      </c>
      <c r="E6875" s="6" t="s">
        <v>65</v>
      </c>
      <c r="F6875" s="6" t="s">
        <v>118</v>
      </c>
      <c r="G6875" s="6" t="s">
        <v>34</v>
      </c>
      <c r="H6875" s="6" t="n">
        <v>0</v>
      </c>
      <c r="I6875" s="7" t="n">
        <v>31.07999992</v>
      </c>
      <c r="J6875" s="6" t="n">
        <v>1</v>
      </c>
      <c r="K6875" s="7" t="n">
        <v>31.07999992</v>
      </c>
      <c r="L6875" s="7" t="n">
        <v>4.659999847</v>
      </c>
      <c r="M6875" s="8" t="n">
        <v>0.150000006</v>
      </c>
      <c r="N6875" s="7" t="n">
        <v>9.510000229</v>
      </c>
      <c r="O6875" s="12" t="n">
        <v>1</v>
      </c>
    </row>
    <row r="6876" customFormat="false" ht="15" hidden="false" customHeight="true" outlineLevel="0" collapsed="false">
      <c r="A6876" s="6" t="n">
        <v>22709</v>
      </c>
      <c r="B6876" s="6" t="s">
        <v>36</v>
      </c>
      <c r="C6876" s="6" t="s">
        <v>49</v>
      </c>
      <c r="D6876" s="6" t="s">
        <v>27</v>
      </c>
      <c r="E6876" s="6" t="s">
        <v>28</v>
      </c>
      <c r="F6876" s="6" t="s">
        <v>33</v>
      </c>
      <c r="G6876" s="6" t="s">
        <v>47</v>
      </c>
      <c r="H6876" s="6" t="n">
        <v>0</v>
      </c>
      <c r="I6876" s="7" t="n">
        <v>59.99000168</v>
      </c>
      <c r="J6876" s="6" t="n">
        <v>5</v>
      </c>
      <c r="K6876" s="7" t="n">
        <v>299.9500122</v>
      </c>
      <c r="L6876" s="7" t="n">
        <v>12</v>
      </c>
      <c r="M6876" s="8" t="n">
        <v>0.039999999</v>
      </c>
      <c r="N6876" s="7" t="n">
        <v>80.62999725</v>
      </c>
      <c r="O6876" s="9" t="n">
        <v>0</v>
      </c>
    </row>
    <row r="6877" customFormat="false" ht="15" hidden="false" customHeight="true" outlineLevel="0" collapsed="false">
      <c r="A6877" s="6" t="n">
        <v>39433</v>
      </c>
      <c r="B6877" s="6" t="s">
        <v>46</v>
      </c>
      <c r="C6877" s="6" t="s">
        <v>20</v>
      </c>
      <c r="D6877" s="6" t="s">
        <v>31</v>
      </c>
      <c r="E6877" s="6" t="s">
        <v>86</v>
      </c>
      <c r="F6877" s="6" t="s">
        <v>58</v>
      </c>
      <c r="G6877" s="6" t="s">
        <v>34</v>
      </c>
      <c r="H6877" s="6" t="n">
        <v>2</v>
      </c>
      <c r="I6877" s="7" t="n">
        <v>49.97999954</v>
      </c>
      <c r="J6877" s="6" t="n">
        <v>2</v>
      </c>
      <c r="K6877" s="7" t="n">
        <v>99.95999908</v>
      </c>
      <c r="L6877" s="7" t="n">
        <v>16.98999977</v>
      </c>
      <c r="M6877" s="8" t="n">
        <v>0.170000002</v>
      </c>
      <c r="N6877" s="7" t="n">
        <v>30.12000084</v>
      </c>
      <c r="O6877" s="12" t="n">
        <v>1</v>
      </c>
    </row>
    <row r="6878" customFormat="false" ht="15" hidden="false" customHeight="true" outlineLevel="0" collapsed="false">
      <c r="A6878" s="6" t="n">
        <v>41812</v>
      </c>
      <c r="B6878" s="6" t="s">
        <v>46</v>
      </c>
      <c r="C6878" s="6" t="s">
        <v>20</v>
      </c>
      <c r="D6878" s="6" t="s">
        <v>38</v>
      </c>
      <c r="E6878" s="6" t="s">
        <v>70</v>
      </c>
      <c r="F6878" s="6" t="s">
        <v>58</v>
      </c>
      <c r="G6878" s="6" t="s">
        <v>34</v>
      </c>
      <c r="H6878" s="6" t="n">
        <v>2</v>
      </c>
      <c r="I6878" s="7" t="n">
        <v>49.97999954</v>
      </c>
      <c r="J6878" s="6" t="n">
        <v>5</v>
      </c>
      <c r="K6878" s="7" t="n">
        <v>249.8999939</v>
      </c>
      <c r="L6878" s="7" t="n">
        <v>49.97999954</v>
      </c>
      <c r="M6878" s="8" t="n">
        <v>0.200000003</v>
      </c>
      <c r="N6878" s="7" t="n">
        <v>93.95999908</v>
      </c>
      <c r="O6878" s="12" t="n">
        <v>1</v>
      </c>
    </row>
    <row r="6879" customFormat="false" ht="15" hidden="false" customHeight="true" outlineLevel="0" collapsed="false">
      <c r="A6879" s="6" t="n">
        <v>32422</v>
      </c>
      <c r="B6879" s="6" t="s">
        <v>46</v>
      </c>
      <c r="C6879" s="6" t="s">
        <v>20</v>
      </c>
      <c r="D6879" s="6" t="s">
        <v>31</v>
      </c>
      <c r="E6879" s="6" t="s">
        <v>86</v>
      </c>
      <c r="F6879" s="6" t="s">
        <v>74</v>
      </c>
      <c r="G6879" s="6" t="s">
        <v>34</v>
      </c>
      <c r="H6879" s="6" t="n">
        <v>2</v>
      </c>
      <c r="I6879" s="7" t="n">
        <v>31.98999977</v>
      </c>
      <c r="J6879" s="6" t="n">
        <v>3</v>
      </c>
      <c r="K6879" s="7" t="n">
        <v>95.97000122</v>
      </c>
      <c r="L6879" s="7" t="n">
        <v>19.19000053</v>
      </c>
      <c r="M6879" s="8" t="n">
        <v>0.200000003</v>
      </c>
      <c r="N6879" s="7" t="n">
        <v>6.760000229</v>
      </c>
      <c r="O6879" s="12" t="n">
        <v>1</v>
      </c>
    </row>
    <row r="6880" customFormat="false" ht="15" hidden="false" customHeight="true" outlineLevel="0" collapsed="false">
      <c r="A6880" s="6" t="n">
        <v>17979</v>
      </c>
      <c r="B6880" s="6" t="s">
        <v>46</v>
      </c>
      <c r="C6880" s="6" t="s">
        <v>20</v>
      </c>
      <c r="D6880" s="6" t="s">
        <v>21</v>
      </c>
      <c r="E6880" s="6" t="s">
        <v>64</v>
      </c>
      <c r="F6880" s="6" t="s">
        <v>71</v>
      </c>
      <c r="G6880" s="6" t="s">
        <v>44</v>
      </c>
      <c r="H6880" s="6" t="n">
        <v>2</v>
      </c>
      <c r="I6880" s="7" t="n">
        <v>199.9900055</v>
      </c>
      <c r="J6880" s="6" t="n">
        <v>1</v>
      </c>
      <c r="K6880" s="7" t="n">
        <v>199.9900055</v>
      </c>
      <c r="L6880" s="7" t="n">
        <v>32</v>
      </c>
      <c r="M6880" s="8" t="n">
        <v>0.159999996</v>
      </c>
      <c r="N6880" s="7" t="n">
        <v>63</v>
      </c>
      <c r="O6880" s="12" t="n">
        <v>1</v>
      </c>
    </row>
    <row r="6881" customFormat="false" ht="15" hidden="false" customHeight="true" outlineLevel="0" collapsed="false">
      <c r="A6881" s="6" t="n">
        <v>76197</v>
      </c>
      <c r="B6881" s="6" t="s">
        <v>19</v>
      </c>
      <c r="C6881" s="6" t="s">
        <v>20</v>
      </c>
      <c r="D6881" s="6" t="s">
        <v>27</v>
      </c>
      <c r="E6881" s="6" t="s">
        <v>42</v>
      </c>
      <c r="F6881" s="6" t="s">
        <v>110</v>
      </c>
      <c r="G6881" s="6" t="s">
        <v>44</v>
      </c>
      <c r="H6881" s="6" t="n">
        <v>4</v>
      </c>
      <c r="I6881" s="7" t="n">
        <v>11.53999996</v>
      </c>
      <c r="J6881" s="6" t="n">
        <v>1</v>
      </c>
      <c r="K6881" s="7" t="n">
        <v>11.53999996</v>
      </c>
      <c r="L6881" s="7" t="n">
        <v>0.629999995</v>
      </c>
      <c r="M6881" s="8" t="n">
        <v>0.059999999</v>
      </c>
      <c r="N6881" s="7" t="n">
        <v>2.420000076</v>
      </c>
      <c r="O6881" s="9" t="n">
        <v>0</v>
      </c>
    </row>
    <row r="6882" customFormat="false" ht="15" hidden="false" customHeight="true" outlineLevel="0" collapsed="false">
      <c r="A6882" s="6" t="n">
        <v>11203</v>
      </c>
      <c r="B6882" s="6" t="s">
        <v>19</v>
      </c>
      <c r="C6882" s="6" t="s">
        <v>20</v>
      </c>
      <c r="D6882" s="6" t="s">
        <v>21</v>
      </c>
      <c r="E6882" s="6" t="s">
        <v>22</v>
      </c>
      <c r="F6882" s="6" t="s">
        <v>57</v>
      </c>
      <c r="G6882" s="6" t="s">
        <v>34</v>
      </c>
      <c r="H6882" s="6" t="n">
        <v>4</v>
      </c>
      <c r="I6882" s="7" t="n">
        <v>50</v>
      </c>
      <c r="J6882" s="6" t="n">
        <v>2</v>
      </c>
      <c r="K6882" s="7" t="n">
        <v>100</v>
      </c>
      <c r="L6882" s="7" t="n">
        <v>10</v>
      </c>
      <c r="M6882" s="8" t="n">
        <v>0.100000001</v>
      </c>
      <c r="N6882" s="7" t="n">
        <v>6.75</v>
      </c>
      <c r="O6882" s="9" t="n">
        <v>0</v>
      </c>
    </row>
    <row r="6883" customFormat="false" ht="15" hidden="false" customHeight="true" outlineLevel="0" collapsed="false">
      <c r="A6883" s="6" t="n">
        <v>36452</v>
      </c>
      <c r="B6883" s="6" t="s">
        <v>19</v>
      </c>
      <c r="C6883" s="6" t="s">
        <v>20</v>
      </c>
      <c r="D6883" s="6" t="s">
        <v>31</v>
      </c>
      <c r="E6883" s="6" t="s">
        <v>62</v>
      </c>
      <c r="F6883" s="6" t="s">
        <v>73</v>
      </c>
      <c r="G6883" s="6" t="s">
        <v>47</v>
      </c>
      <c r="H6883" s="6" t="n">
        <v>4</v>
      </c>
      <c r="I6883" s="7" t="n">
        <v>39.99000168</v>
      </c>
      <c r="J6883" s="6" t="n">
        <v>3</v>
      </c>
      <c r="K6883" s="7" t="n">
        <v>119.9700012</v>
      </c>
      <c r="L6883" s="7" t="n">
        <v>21.59000015</v>
      </c>
      <c r="M6883" s="8" t="n">
        <v>0.180000007</v>
      </c>
      <c r="N6883" s="7" t="n">
        <v>28.53000069</v>
      </c>
      <c r="O6883" s="9" t="n">
        <v>0</v>
      </c>
    </row>
    <row r="6884" customFormat="false" ht="15" hidden="false" customHeight="true" outlineLevel="0" collapsed="false">
      <c r="A6884" s="6" t="n">
        <v>15919</v>
      </c>
      <c r="B6884" s="6" t="s">
        <v>26</v>
      </c>
      <c r="C6884" s="6" t="s">
        <v>37</v>
      </c>
      <c r="D6884" s="6" t="s">
        <v>21</v>
      </c>
      <c r="E6884" s="6" t="s">
        <v>65</v>
      </c>
      <c r="F6884" s="6" t="s">
        <v>57</v>
      </c>
      <c r="G6884" s="6" t="s">
        <v>34</v>
      </c>
      <c r="H6884" s="6" t="n">
        <v>1</v>
      </c>
      <c r="I6884" s="7" t="n">
        <v>50</v>
      </c>
      <c r="J6884" s="6" t="n">
        <v>4</v>
      </c>
      <c r="K6884" s="7" t="n">
        <v>200</v>
      </c>
      <c r="L6884" s="7" t="n">
        <v>18</v>
      </c>
      <c r="M6884" s="8" t="n">
        <v>0.090000004</v>
      </c>
      <c r="N6884" s="7" t="n">
        <v>63.70000076</v>
      </c>
      <c r="O6884" s="12" t="n">
        <v>1</v>
      </c>
    </row>
    <row r="6885" customFormat="false" ht="15" hidden="false" customHeight="true" outlineLevel="0" collapsed="false">
      <c r="A6885" s="6" t="n">
        <v>8270</v>
      </c>
      <c r="B6885" s="6" t="s">
        <v>19</v>
      </c>
      <c r="C6885" s="6" t="s">
        <v>20</v>
      </c>
      <c r="D6885" s="6" t="s">
        <v>50</v>
      </c>
      <c r="E6885" s="6" t="s">
        <v>72</v>
      </c>
      <c r="F6885" s="6" t="s">
        <v>73</v>
      </c>
      <c r="G6885" s="6" t="s">
        <v>24</v>
      </c>
      <c r="H6885" s="6" t="n">
        <v>4</v>
      </c>
      <c r="I6885" s="7" t="n">
        <v>30</v>
      </c>
      <c r="J6885" s="6" t="n">
        <v>2</v>
      </c>
      <c r="K6885" s="7" t="n">
        <v>60</v>
      </c>
      <c r="L6885" s="7" t="n">
        <v>10.80000019</v>
      </c>
      <c r="M6885" s="8" t="n">
        <v>0.180000007</v>
      </c>
      <c r="N6885" s="7" t="n">
        <v>16.62999916</v>
      </c>
      <c r="O6885" s="12" t="n">
        <v>1</v>
      </c>
    </row>
    <row r="6886" customFormat="false" ht="15" hidden="false" customHeight="true" outlineLevel="0" collapsed="false">
      <c r="A6886" s="6" t="n">
        <v>9588</v>
      </c>
      <c r="B6886" s="6" t="s">
        <v>19</v>
      </c>
      <c r="C6886" s="6" t="s">
        <v>20</v>
      </c>
      <c r="D6886" s="6" t="s">
        <v>50</v>
      </c>
      <c r="E6886" s="6" t="s">
        <v>51</v>
      </c>
      <c r="F6886" s="6" t="s">
        <v>33</v>
      </c>
      <c r="G6886" s="6" t="s">
        <v>44</v>
      </c>
      <c r="H6886" s="6" t="n">
        <v>4</v>
      </c>
      <c r="I6886" s="7" t="n">
        <v>59.99000168</v>
      </c>
      <c r="J6886" s="6" t="n">
        <v>1</v>
      </c>
      <c r="K6886" s="7" t="n">
        <v>59.99000168</v>
      </c>
      <c r="L6886" s="7" t="n">
        <v>10.19999981</v>
      </c>
      <c r="M6886" s="8" t="n">
        <v>0.170000002</v>
      </c>
      <c r="N6886" s="7" t="n">
        <v>10.94999981</v>
      </c>
      <c r="O6886" s="9" t="n">
        <v>0</v>
      </c>
    </row>
    <row r="6887" customFormat="false" ht="15" hidden="false" customHeight="true" outlineLevel="0" collapsed="false">
      <c r="A6887" s="6" t="n">
        <v>40173</v>
      </c>
      <c r="B6887" s="6" t="s">
        <v>19</v>
      </c>
      <c r="C6887" s="6" t="s">
        <v>37</v>
      </c>
      <c r="D6887" s="6" t="s">
        <v>31</v>
      </c>
      <c r="E6887" s="6" t="s">
        <v>62</v>
      </c>
      <c r="F6887" s="6" t="s">
        <v>84</v>
      </c>
      <c r="G6887" s="6" t="s">
        <v>34</v>
      </c>
      <c r="H6887" s="6" t="n">
        <v>4</v>
      </c>
      <c r="I6887" s="7" t="n">
        <v>30</v>
      </c>
      <c r="J6887" s="6" t="n">
        <v>4</v>
      </c>
      <c r="K6887" s="7" t="n">
        <v>120</v>
      </c>
      <c r="L6887" s="7" t="n">
        <v>20.39999962</v>
      </c>
      <c r="M6887" s="8" t="n">
        <v>0.170000002</v>
      </c>
      <c r="N6887" s="7" t="n">
        <v>-7.46999979</v>
      </c>
      <c r="O6887" s="9" t="n">
        <v>0</v>
      </c>
    </row>
    <row r="6888" customFormat="false" ht="15" hidden="false" customHeight="true" outlineLevel="0" collapsed="false">
      <c r="A6888" s="6" t="n">
        <v>61615</v>
      </c>
      <c r="B6888" s="6" t="s">
        <v>19</v>
      </c>
      <c r="C6888" s="6" t="s">
        <v>37</v>
      </c>
      <c r="D6888" s="6" t="s">
        <v>21</v>
      </c>
      <c r="E6888" s="6" t="s">
        <v>65</v>
      </c>
      <c r="F6888" s="6" t="s">
        <v>23</v>
      </c>
      <c r="G6888" s="6" t="s">
        <v>44</v>
      </c>
      <c r="H6888" s="6" t="n">
        <v>4</v>
      </c>
      <c r="I6888" s="7" t="n">
        <v>129.9900055</v>
      </c>
      <c r="J6888" s="6" t="n">
        <v>1</v>
      </c>
      <c r="K6888" s="7" t="n">
        <v>129.9900055</v>
      </c>
      <c r="L6888" s="7" t="n">
        <v>32.5</v>
      </c>
      <c r="M6888" s="8" t="n">
        <v>0.25</v>
      </c>
      <c r="N6888" s="7" t="n">
        <v>-54.59999847</v>
      </c>
      <c r="O6888" s="12" t="n">
        <v>1</v>
      </c>
    </row>
    <row r="6889" customFormat="false" ht="15" hidden="false" customHeight="true" outlineLevel="0" collapsed="false">
      <c r="A6889" s="6" t="n">
        <v>15903</v>
      </c>
      <c r="B6889" s="6" t="s">
        <v>36</v>
      </c>
      <c r="C6889" s="6" t="s">
        <v>20</v>
      </c>
      <c r="D6889" s="6" t="s">
        <v>21</v>
      </c>
      <c r="E6889" s="6" t="s">
        <v>65</v>
      </c>
      <c r="F6889" s="6" t="s">
        <v>73</v>
      </c>
      <c r="G6889" s="6" t="s">
        <v>24</v>
      </c>
      <c r="H6889" s="6" t="n">
        <v>0</v>
      </c>
      <c r="I6889" s="7" t="n">
        <v>39.99000168</v>
      </c>
      <c r="J6889" s="6" t="n">
        <v>3</v>
      </c>
      <c r="K6889" s="7" t="n">
        <v>119.9700012</v>
      </c>
      <c r="L6889" s="7" t="n">
        <v>23.98999977</v>
      </c>
      <c r="M6889" s="8" t="n">
        <v>0.200000003</v>
      </c>
      <c r="N6889" s="7" t="n">
        <v>-70.34999847</v>
      </c>
      <c r="O6889" s="9" t="n">
        <v>0</v>
      </c>
    </row>
    <row r="6890" customFormat="false" ht="15" hidden="false" customHeight="true" outlineLevel="0" collapsed="false">
      <c r="A6890" s="6" t="n">
        <v>56367</v>
      </c>
      <c r="B6890" s="6" t="s">
        <v>19</v>
      </c>
      <c r="C6890" s="6" t="s">
        <v>20</v>
      </c>
      <c r="D6890" s="6" t="s">
        <v>50</v>
      </c>
      <c r="E6890" s="6" t="s">
        <v>63</v>
      </c>
      <c r="F6890" s="6" t="s">
        <v>75</v>
      </c>
      <c r="G6890" s="6" t="s">
        <v>24</v>
      </c>
      <c r="H6890" s="6" t="n">
        <v>4</v>
      </c>
      <c r="I6890" s="7" t="n">
        <v>299.980011</v>
      </c>
      <c r="J6890" s="6" t="n">
        <v>1</v>
      </c>
      <c r="K6890" s="7" t="n">
        <v>299.980011</v>
      </c>
      <c r="L6890" s="7" t="n">
        <v>21</v>
      </c>
      <c r="M6890" s="8" t="n">
        <v>0.07</v>
      </c>
      <c r="N6890" s="7" t="n">
        <v>90.66999817</v>
      </c>
      <c r="O6890" s="9" t="n">
        <v>0</v>
      </c>
    </row>
    <row r="6891" customFormat="false" ht="15" hidden="false" customHeight="true" outlineLevel="0" collapsed="false">
      <c r="A6891" s="6" t="n">
        <v>51073</v>
      </c>
      <c r="B6891" s="6" t="s">
        <v>36</v>
      </c>
      <c r="C6891" s="6" t="s">
        <v>20</v>
      </c>
      <c r="D6891" s="6" t="s">
        <v>38</v>
      </c>
      <c r="E6891" s="6" t="s">
        <v>94</v>
      </c>
      <c r="F6891" s="6" t="s">
        <v>33</v>
      </c>
      <c r="G6891" s="6" t="s">
        <v>34</v>
      </c>
      <c r="H6891" s="6" t="n">
        <v>0</v>
      </c>
      <c r="I6891" s="7" t="n">
        <v>59.99000168</v>
      </c>
      <c r="J6891" s="6" t="n">
        <v>4</v>
      </c>
      <c r="K6891" s="7" t="n">
        <v>239.9600067</v>
      </c>
      <c r="L6891" s="7" t="n">
        <v>2.400000095</v>
      </c>
      <c r="M6891" s="8" t="n">
        <v>0.01</v>
      </c>
      <c r="N6891" s="7" t="n">
        <v>64.13999939</v>
      </c>
      <c r="O6891" s="12" t="n">
        <v>1</v>
      </c>
    </row>
    <row r="6892" customFormat="false" ht="15" hidden="false" customHeight="true" outlineLevel="0" collapsed="false">
      <c r="A6892" s="6" t="n">
        <v>15488</v>
      </c>
      <c r="B6892" s="6" t="s">
        <v>19</v>
      </c>
      <c r="C6892" s="6" t="s">
        <v>20</v>
      </c>
      <c r="D6892" s="6" t="s">
        <v>21</v>
      </c>
      <c r="E6892" s="6" t="s">
        <v>65</v>
      </c>
      <c r="F6892" s="6" t="s">
        <v>40</v>
      </c>
      <c r="G6892" s="6" t="s">
        <v>24</v>
      </c>
      <c r="H6892" s="6" t="n">
        <v>4</v>
      </c>
      <c r="I6892" s="7" t="n">
        <v>399.980011</v>
      </c>
      <c r="J6892" s="6" t="n">
        <v>1</v>
      </c>
      <c r="K6892" s="7" t="n">
        <v>399.980011</v>
      </c>
      <c r="L6892" s="7" t="n">
        <v>28</v>
      </c>
      <c r="M6892" s="8" t="n">
        <v>0.07</v>
      </c>
      <c r="N6892" s="7" t="n">
        <v>135.0299988</v>
      </c>
      <c r="O6892" s="9" t="n">
        <v>0</v>
      </c>
    </row>
    <row r="6893" customFormat="false" ht="15" hidden="false" customHeight="true" outlineLevel="0" collapsed="false">
      <c r="A6893" s="6" t="n">
        <v>53108</v>
      </c>
      <c r="B6893" s="6" t="s">
        <v>19</v>
      </c>
      <c r="C6893" s="6" t="s">
        <v>37</v>
      </c>
      <c r="D6893" s="6" t="s">
        <v>50</v>
      </c>
      <c r="E6893" s="6" t="s">
        <v>51</v>
      </c>
      <c r="F6893" s="6" t="s">
        <v>33</v>
      </c>
      <c r="G6893" s="6" t="s">
        <v>44</v>
      </c>
      <c r="H6893" s="6" t="n">
        <v>4</v>
      </c>
      <c r="I6893" s="7" t="n">
        <v>59.99000168</v>
      </c>
      <c r="J6893" s="6" t="n">
        <v>1</v>
      </c>
      <c r="K6893" s="7" t="n">
        <v>59.99000168</v>
      </c>
      <c r="L6893" s="7" t="n">
        <v>3</v>
      </c>
      <c r="M6893" s="8" t="n">
        <v>0.050000001</v>
      </c>
      <c r="N6893" s="7" t="n">
        <v>7.409999847</v>
      </c>
      <c r="O6893" s="9" t="n">
        <v>0</v>
      </c>
    </row>
    <row r="6894" customFormat="false" ht="15" hidden="false" customHeight="true" outlineLevel="0" collapsed="false">
      <c r="A6894" s="6" t="n">
        <v>2540</v>
      </c>
      <c r="B6894" s="6" t="s">
        <v>46</v>
      </c>
      <c r="C6894" s="6" t="s">
        <v>20</v>
      </c>
      <c r="D6894" s="6" t="s">
        <v>50</v>
      </c>
      <c r="E6894" s="6" t="s">
        <v>51</v>
      </c>
      <c r="F6894" s="6" t="s">
        <v>73</v>
      </c>
      <c r="G6894" s="6" t="s">
        <v>34</v>
      </c>
      <c r="H6894" s="6" t="n">
        <v>2</v>
      </c>
      <c r="I6894" s="7" t="n">
        <v>39.99000168</v>
      </c>
      <c r="J6894" s="6" t="n">
        <v>2</v>
      </c>
      <c r="K6894" s="7" t="n">
        <v>79.98000336</v>
      </c>
      <c r="L6894" s="7" t="n">
        <v>0.800000012</v>
      </c>
      <c r="M6894" s="8" t="n">
        <v>0.01</v>
      </c>
      <c r="N6894" s="7" t="n">
        <v>-16.94000053</v>
      </c>
      <c r="O6894" s="12" t="n">
        <v>1</v>
      </c>
    </row>
    <row r="6895" customFormat="false" ht="15" hidden="false" customHeight="true" outlineLevel="0" collapsed="false">
      <c r="A6895" s="6" t="n">
        <v>39256</v>
      </c>
      <c r="B6895" s="6" t="s">
        <v>26</v>
      </c>
      <c r="C6895" s="6" t="s">
        <v>49</v>
      </c>
      <c r="D6895" s="6" t="s">
        <v>31</v>
      </c>
      <c r="E6895" s="6" t="s">
        <v>56</v>
      </c>
      <c r="F6895" s="6" t="s">
        <v>29</v>
      </c>
      <c r="G6895" s="6" t="s">
        <v>34</v>
      </c>
      <c r="H6895" s="6" t="n">
        <v>1</v>
      </c>
      <c r="I6895" s="7" t="n">
        <v>99.98999786</v>
      </c>
      <c r="J6895" s="6" t="n">
        <v>3</v>
      </c>
      <c r="K6895" s="7" t="n">
        <v>299.9700012</v>
      </c>
      <c r="L6895" s="7" t="n">
        <v>59.99000168</v>
      </c>
      <c r="M6895" s="8" t="n">
        <v>0.200000003</v>
      </c>
      <c r="N6895" s="7" t="n">
        <v>83.98999786</v>
      </c>
      <c r="O6895" s="12" t="n">
        <v>1</v>
      </c>
    </row>
    <row r="6896" customFormat="false" ht="15" hidden="false" customHeight="true" outlineLevel="0" collapsed="false">
      <c r="A6896" s="6" t="n">
        <v>24729</v>
      </c>
      <c r="B6896" s="6" t="s">
        <v>46</v>
      </c>
      <c r="C6896" s="6" t="s">
        <v>20</v>
      </c>
      <c r="D6896" s="6" t="s">
        <v>27</v>
      </c>
      <c r="E6896" s="6" t="s">
        <v>28</v>
      </c>
      <c r="F6896" s="6" t="s">
        <v>71</v>
      </c>
      <c r="G6896" s="6" t="s">
        <v>24</v>
      </c>
      <c r="H6896" s="6" t="n">
        <v>2</v>
      </c>
      <c r="I6896" s="7" t="n">
        <v>199.9900055</v>
      </c>
      <c r="J6896" s="6" t="n">
        <v>1</v>
      </c>
      <c r="K6896" s="7" t="n">
        <v>199.9900055</v>
      </c>
      <c r="L6896" s="7" t="n">
        <v>20</v>
      </c>
      <c r="M6896" s="8" t="n">
        <v>0.100000001</v>
      </c>
      <c r="N6896" s="7" t="n">
        <v>13.5</v>
      </c>
      <c r="O6896" s="12" t="n">
        <v>1</v>
      </c>
    </row>
    <row r="6897" customFormat="false" ht="15" hidden="false" customHeight="true" outlineLevel="0" collapsed="false">
      <c r="A6897" s="6" t="n">
        <v>33243</v>
      </c>
      <c r="B6897" s="6" t="s">
        <v>19</v>
      </c>
      <c r="C6897" s="6" t="s">
        <v>20</v>
      </c>
      <c r="D6897" s="6" t="s">
        <v>31</v>
      </c>
      <c r="E6897" s="6" t="s">
        <v>32</v>
      </c>
      <c r="F6897" s="6" t="s">
        <v>33</v>
      </c>
      <c r="G6897" s="6" t="s">
        <v>34</v>
      </c>
      <c r="H6897" s="6" t="n">
        <v>4</v>
      </c>
      <c r="I6897" s="7" t="n">
        <v>59.99000168</v>
      </c>
      <c r="J6897" s="6" t="n">
        <v>4</v>
      </c>
      <c r="K6897" s="7" t="n">
        <v>239.9600067</v>
      </c>
      <c r="L6897" s="7" t="n">
        <v>2.400000095</v>
      </c>
      <c r="M6897" s="8" t="n">
        <v>0.01</v>
      </c>
      <c r="N6897" s="7" t="n">
        <v>59.38999939</v>
      </c>
      <c r="O6897" s="9" t="n">
        <v>0</v>
      </c>
    </row>
    <row r="6898" customFormat="false" ht="15" hidden="false" customHeight="true" outlineLevel="0" collapsed="false">
      <c r="A6898" s="6" t="n">
        <v>6934</v>
      </c>
      <c r="B6898" s="6" t="s">
        <v>19</v>
      </c>
      <c r="C6898" s="6" t="s">
        <v>20</v>
      </c>
      <c r="D6898" s="6" t="s">
        <v>50</v>
      </c>
      <c r="E6898" s="6" t="s">
        <v>51</v>
      </c>
      <c r="F6898" s="6" t="s">
        <v>23</v>
      </c>
      <c r="G6898" s="6" t="s">
        <v>44</v>
      </c>
      <c r="H6898" s="6" t="n">
        <v>4</v>
      </c>
      <c r="I6898" s="7" t="n">
        <v>129.9900055</v>
      </c>
      <c r="J6898" s="6" t="n">
        <v>1</v>
      </c>
      <c r="K6898" s="7" t="n">
        <v>129.9900055</v>
      </c>
      <c r="L6898" s="7" t="n">
        <v>13</v>
      </c>
      <c r="M6898" s="8" t="n">
        <v>0.100000001</v>
      </c>
      <c r="N6898" s="7" t="n">
        <v>52.65000153</v>
      </c>
      <c r="O6898" s="12" t="n">
        <v>1</v>
      </c>
    </row>
    <row r="6899" customFormat="false" ht="15" hidden="false" customHeight="true" outlineLevel="0" collapsed="false">
      <c r="A6899" s="6" t="n">
        <v>76346</v>
      </c>
      <c r="B6899" s="6" t="s">
        <v>46</v>
      </c>
      <c r="C6899" s="6" t="s">
        <v>20</v>
      </c>
      <c r="D6899" s="6" t="s">
        <v>27</v>
      </c>
      <c r="E6899" s="6" t="s">
        <v>28</v>
      </c>
      <c r="F6899" s="6" t="s">
        <v>76</v>
      </c>
      <c r="G6899" s="6" t="s">
        <v>24</v>
      </c>
      <c r="H6899" s="6" t="n">
        <v>2</v>
      </c>
      <c r="I6899" s="7" t="n">
        <v>39.75</v>
      </c>
      <c r="J6899" s="6" t="n">
        <v>1</v>
      </c>
      <c r="K6899" s="7" t="n">
        <v>39.75</v>
      </c>
      <c r="L6899" s="7" t="n">
        <v>0.800000012</v>
      </c>
      <c r="M6899" s="8" t="n">
        <v>0.02</v>
      </c>
      <c r="N6899" s="7" t="n">
        <v>-6.349999905</v>
      </c>
      <c r="O6899" s="9" t="n">
        <v>0</v>
      </c>
    </row>
    <row r="6900" customFormat="false" ht="15" hidden="false" customHeight="true" outlineLevel="0" collapsed="false">
      <c r="A6900" s="6" t="n">
        <v>31286</v>
      </c>
      <c r="B6900" s="6" t="s">
        <v>46</v>
      </c>
      <c r="C6900" s="6" t="s">
        <v>20</v>
      </c>
      <c r="D6900" s="6" t="s">
        <v>27</v>
      </c>
      <c r="E6900" s="6" t="s">
        <v>42</v>
      </c>
      <c r="F6900" s="6" t="s">
        <v>73</v>
      </c>
      <c r="G6900" s="6" t="s">
        <v>34</v>
      </c>
      <c r="H6900" s="6" t="n">
        <v>2</v>
      </c>
      <c r="I6900" s="7" t="n">
        <v>30</v>
      </c>
      <c r="J6900" s="6" t="n">
        <v>3</v>
      </c>
      <c r="K6900" s="7" t="n">
        <v>90</v>
      </c>
      <c r="L6900" s="7" t="n">
        <v>10.80000019</v>
      </c>
      <c r="M6900" s="8" t="n">
        <v>0.119999997</v>
      </c>
      <c r="N6900" s="7" t="n">
        <v>37.22000122</v>
      </c>
      <c r="O6900" s="9" t="n">
        <v>0</v>
      </c>
    </row>
    <row r="6901" customFormat="false" ht="15" hidden="false" customHeight="true" outlineLevel="0" collapsed="false">
      <c r="A6901" s="6" t="n">
        <v>27153</v>
      </c>
      <c r="B6901" s="6" t="s">
        <v>19</v>
      </c>
      <c r="C6901" s="6" t="s">
        <v>37</v>
      </c>
      <c r="D6901" s="6" t="s">
        <v>27</v>
      </c>
      <c r="E6901" s="6" t="s">
        <v>28</v>
      </c>
      <c r="F6901" s="6" t="s">
        <v>29</v>
      </c>
      <c r="G6901" s="6" t="s">
        <v>34</v>
      </c>
      <c r="H6901" s="6" t="n">
        <v>4</v>
      </c>
      <c r="I6901" s="7" t="n">
        <v>99.98999786</v>
      </c>
      <c r="J6901" s="6" t="n">
        <v>1</v>
      </c>
      <c r="K6901" s="7" t="n">
        <v>99.98999786</v>
      </c>
      <c r="L6901" s="7" t="n">
        <v>7</v>
      </c>
      <c r="M6901" s="8" t="n">
        <v>0.07</v>
      </c>
      <c r="N6901" s="7" t="n">
        <v>23.25</v>
      </c>
      <c r="O6901" s="9" t="n">
        <v>0</v>
      </c>
    </row>
    <row r="6902" customFormat="false" ht="15" hidden="false" customHeight="true" outlineLevel="0" collapsed="false">
      <c r="A6902" s="6" t="n">
        <v>71161</v>
      </c>
      <c r="B6902" s="6" t="s">
        <v>19</v>
      </c>
      <c r="C6902" s="6" t="s">
        <v>20</v>
      </c>
      <c r="D6902" s="6" t="s">
        <v>21</v>
      </c>
      <c r="E6902" s="6" t="s">
        <v>65</v>
      </c>
      <c r="F6902" s="6" t="s">
        <v>103</v>
      </c>
      <c r="G6902" s="6" t="s">
        <v>34</v>
      </c>
      <c r="H6902" s="6" t="n">
        <v>4</v>
      </c>
      <c r="I6902" s="7" t="n">
        <v>461.480011</v>
      </c>
      <c r="J6902" s="6" t="n">
        <v>1</v>
      </c>
      <c r="K6902" s="7" t="n">
        <v>461.480011</v>
      </c>
      <c r="L6902" s="7" t="n">
        <v>13.84000015</v>
      </c>
      <c r="M6902" s="8" t="n">
        <v>0.029999999</v>
      </c>
      <c r="N6902" s="7" t="n">
        <v>44.75999832</v>
      </c>
      <c r="O6902" s="9" t="n">
        <v>0</v>
      </c>
    </row>
    <row r="6903" customFormat="false" ht="15" hidden="false" customHeight="true" outlineLevel="0" collapsed="false">
      <c r="A6903" s="6" t="n">
        <v>58757</v>
      </c>
      <c r="B6903" s="6" t="s">
        <v>26</v>
      </c>
      <c r="C6903" s="6" t="s">
        <v>49</v>
      </c>
      <c r="D6903" s="6" t="s">
        <v>50</v>
      </c>
      <c r="E6903" s="6" t="s">
        <v>63</v>
      </c>
      <c r="F6903" s="6" t="s">
        <v>99</v>
      </c>
      <c r="G6903" s="6" t="s">
        <v>34</v>
      </c>
      <c r="H6903" s="6" t="n">
        <v>1</v>
      </c>
      <c r="I6903" s="7" t="n">
        <v>80</v>
      </c>
      <c r="J6903" s="6" t="n">
        <v>4</v>
      </c>
      <c r="K6903" s="7" t="n">
        <v>320</v>
      </c>
      <c r="L6903" s="7" t="n">
        <v>22.39999962</v>
      </c>
      <c r="M6903" s="8" t="n">
        <v>0.07</v>
      </c>
      <c r="N6903" s="7" t="n">
        <v>18.75</v>
      </c>
      <c r="O6903" s="12" t="n">
        <v>1</v>
      </c>
    </row>
    <row r="6904" customFormat="false" ht="15" hidden="false" customHeight="true" outlineLevel="0" collapsed="false">
      <c r="A6904" s="6" t="n">
        <v>45000</v>
      </c>
      <c r="B6904" s="6" t="s">
        <v>19</v>
      </c>
      <c r="C6904" s="6" t="s">
        <v>20</v>
      </c>
      <c r="D6904" s="6" t="s">
        <v>38</v>
      </c>
      <c r="E6904" s="6" t="s">
        <v>39</v>
      </c>
      <c r="F6904" s="6" t="s">
        <v>75</v>
      </c>
      <c r="G6904" s="6" t="s">
        <v>44</v>
      </c>
      <c r="H6904" s="6" t="n">
        <v>4</v>
      </c>
      <c r="I6904" s="7" t="n">
        <v>299.980011</v>
      </c>
      <c r="J6904" s="6" t="n">
        <v>1</v>
      </c>
      <c r="K6904" s="7" t="n">
        <v>299.980011</v>
      </c>
      <c r="L6904" s="7" t="n">
        <v>54</v>
      </c>
      <c r="M6904" s="8" t="n">
        <v>0.180000007</v>
      </c>
      <c r="N6904" s="7" t="n">
        <v>14.51000023</v>
      </c>
      <c r="O6904" s="12" t="n">
        <v>1</v>
      </c>
    </row>
    <row r="6905" customFormat="false" ht="15" hidden="false" customHeight="true" outlineLevel="0" collapsed="false">
      <c r="A6905" s="6" t="n">
        <v>51423</v>
      </c>
      <c r="B6905" s="6" t="s">
        <v>46</v>
      </c>
      <c r="C6905" s="6" t="s">
        <v>20</v>
      </c>
      <c r="D6905" s="6" t="s">
        <v>50</v>
      </c>
      <c r="E6905" s="6" t="s">
        <v>72</v>
      </c>
      <c r="F6905" s="6" t="s">
        <v>75</v>
      </c>
      <c r="G6905" s="6" t="s">
        <v>47</v>
      </c>
      <c r="H6905" s="6" t="n">
        <v>2</v>
      </c>
      <c r="I6905" s="7" t="n">
        <v>299.980011</v>
      </c>
      <c r="J6905" s="6" t="n">
        <v>1</v>
      </c>
      <c r="K6905" s="7" t="n">
        <v>299.980011</v>
      </c>
      <c r="L6905" s="7" t="n">
        <v>3</v>
      </c>
      <c r="M6905" s="8" t="n">
        <v>0.01</v>
      </c>
      <c r="N6905" s="7" t="n">
        <v>136.6100006</v>
      </c>
      <c r="O6905" s="12" t="n">
        <v>1</v>
      </c>
    </row>
    <row r="6906" customFormat="false" ht="15" hidden="false" customHeight="true" outlineLevel="0" collapsed="false">
      <c r="A6906" s="6" t="n">
        <v>54685</v>
      </c>
      <c r="B6906" s="6" t="s">
        <v>36</v>
      </c>
      <c r="C6906" s="6" t="s">
        <v>37</v>
      </c>
      <c r="D6906" s="6" t="s">
        <v>50</v>
      </c>
      <c r="E6906" s="6" t="s">
        <v>51</v>
      </c>
      <c r="F6906" s="6" t="s">
        <v>23</v>
      </c>
      <c r="G6906" s="6" t="s">
        <v>34</v>
      </c>
      <c r="H6906" s="6" t="n">
        <v>0</v>
      </c>
      <c r="I6906" s="7" t="n">
        <v>129.9900055</v>
      </c>
      <c r="J6906" s="6" t="n">
        <v>1</v>
      </c>
      <c r="K6906" s="7" t="n">
        <v>129.9900055</v>
      </c>
      <c r="L6906" s="7" t="n">
        <v>16.89999962</v>
      </c>
      <c r="M6906" s="8" t="n">
        <v>0.129999995</v>
      </c>
      <c r="N6906" s="7" t="n">
        <v>0</v>
      </c>
      <c r="O6906" s="9" t="n">
        <v>0</v>
      </c>
    </row>
    <row r="6907" customFormat="false" ht="15" hidden="false" customHeight="true" outlineLevel="0" collapsed="false">
      <c r="A6907" s="6" t="n">
        <v>8866</v>
      </c>
      <c r="B6907" s="6" t="s">
        <v>19</v>
      </c>
      <c r="C6907" s="6" t="s">
        <v>20</v>
      </c>
      <c r="D6907" s="6" t="s">
        <v>50</v>
      </c>
      <c r="E6907" s="6" t="s">
        <v>51</v>
      </c>
      <c r="F6907" s="6" t="s">
        <v>78</v>
      </c>
      <c r="G6907" s="6" t="s">
        <v>24</v>
      </c>
      <c r="H6907" s="6" t="n">
        <v>4</v>
      </c>
      <c r="I6907" s="7" t="n">
        <v>25</v>
      </c>
      <c r="J6907" s="6" t="n">
        <v>3</v>
      </c>
      <c r="K6907" s="7" t="n">
        <v>75</v>
      </c>
      <c r="L6907" s="7" t="n">
        <v>9</v>
      </c>
      <c r="M6907" s="8" t="n">
        <v>0.119999997</v>
      </c>
      <c r="N6907" s="7" t="n">
        <v>29.04000092</v>
      </c>
      <c r="O6907" s="9" t="n">
        <v>0</v>
      </c>
    </row>
    <row r="6908" customFormat="false" ht="15" hidden="false" customHeight="true" outlineLevel="0" collapsed="false">
      <c r="A6908" s="6" t="n">
        <v>64985</v>
      </c>
      <c r="B6908" s="6" t="s">
        <v>19</v>
      </c>
      <c r="C6908" s="6" t="s">
        <v>20</v>
      </c>
      <c r="D6908" s="6" t="s">
        <v>21</v>
      </c>
      <c r="E6908" s="6" t="s">
        <v>65</v>
      </c>
      <c r="F6908" s="6" t="s">
        <v>33</v>
      </c>
      <c r="G6908" s="6" t="s">
        <v>44</v>
      </c>
      <c r="H6908" s="6" t="n">
        <v>4</v>
      </c>
      <c r="I6908" s="7" t="n">
        <v>59.99000168</v>
      </c>
      <c r="J6908" s="6" t="n">
        <v>2</v>
      </c>
      <c r="K6908" s="7" t="n">
        <v>119.9800034</v>
      </c>
      <c r="L6908" s="7" t="n">
        <v>0</v>
      </c>
      <c r="M6908" s="8" t="n">
        <v>0</v>
      </c>
      <c r="N6908" s="7" t="n">
        <v>-25.55999947</v>
      </c>
      <c r="O6908" s="12" t="n">
        <v>1</v>
      </c>
    </row>
    <row r="6909" customFormat="false" ht="15" hidden="false" customHeight="true" outlineLevel="0" collapsed="false">
      <c r="A6909" s="6" t="n">
        <v>162</v>
      </c>
      <c r="B6909" s="6" t="s">
        <v>19</v>
      </c>
      <c r="C6909" s="6" t="s">
        <v>20</v>
      </c>
      <c r="D6909" s="6" t="s">
        <v>50</v>
      </c>
      <c r="E6909" s="6" t="s">
        <v>72</v>
      </c>
      <c r="F6909" s="6" t="s">
        <v>75</v>
      </c>
      <c r="G6909" s="6" t="s">
        <v>24</v>
      </c>
      <c r="H6909" s="6" t="n">
        <v>4</v>
      </c>
      <c r="I6909" s="7" t="n">
        <v>299.980011</v>
      </c>
      <c r="J6909" s="6" t="n">
        <v>1</v>
      </c>
      <c r="K6909" s="7" t="n">
        <v>299.980011</v>
      </c>
      <c r="L6909" s="7" t="n">
        <v>45</v>
      </c>
      <c r="M6909" s="8" t="n">
        <v>0.150000006</v>
      </c>
      <c r="N6909" s="7" t="n">
        <v>22.44000053</v>
      </c>
      <c r="O6909" s="9" t="n">
        <v>0</v>
      </c>
    </row>
    <row r="6910" customFormat="false" ht="15" hidden="false" customHeight="true" outlineLevel="0" collapsed="false">
      <c r="A6910" s="6" t="n">
        <v>36174</v>
      </c>
      <c r="B6910" s="6" t="s">
        <v>19</v>
      </c>
      <c r="C6910" s="6" t="s">
        <v>20</v>
      </c>
      <c r="D6910" s="6" t="s">
        <v>31</v>
      </c>
      <c r="E6910" s="6" t="s">
        <v>86</v>
      </c>
      <c r="F6910" s="6" t="s">
        <v>84</v>
      </c>
      <c r="G6910" s="6" t="s">
        <v>34</v>
      </c>
      <c r="H6910" s="6" t="n">
        <v>4</v>
      </c>
      <c r="I6910" s="7" t="n">
        <v>70</v>
      </c>
      <c r="J6910" s="6" t="n">
        <v>4</v>
      </c>
      <c r="K6910" s="7" t="n">
        <v>280</v>
      </c>
      <c r="L6910" s="7" t="n">
        <v>33.59999847</v>
      </c>
      <c r="M6910" s="8" t="n">
        <v>0.119999997</v>
      </c>
      <c r="N6910" s="7" t="n">
        <v>59.13999939</v>
      </c>
      <c r="O6910" s="12" t="n">
        <v>1</v>
      </c>
    </row>
    <row r="6911" customFormat="false" ht="15" hidden="false" customHeight="true" outlineLevel="0" collapsed="false">
      <c r="A6911" s="6" t="n">
        <v>56620</v>
      </c>
      <c r="B6911" s="6" t="s">
        <v>19</v>
      </c>
      <c r="C6911" s="6" t="s">
        <v>20</v>
      </c>
      <c r="D6911" s="6" t="s">
        <v>50</v>
      </c>
      <c r="E6911" s="6" t="s">
        <v>63</v>
      </c>
      <c r="F6911" s="6" t="s">
        <v>73</v>
      </c>
      <c r="G6911" s="6" t="s">
        <v>44</v>
      </c>
      <c r="H6911" s="6" t="n">
        <v>4</v>
      </c>
      <c r="I6911" s="7" t="n">
        <v>39.99000168</v>
      </c>
      <c r="J6911" s="6" t="n">
        <v>1</v>
      </c>
      <c r="K6911" s="7" t="n">
        <v>39.99000168</v>
      </c>
      <c r="L6911" s="7" t="n">
        <v>6</v>
      </c>
      <c r="M6911" s="8" t="n">
        <v>0.150000006</v>
      </c>
      <c r="N6911" s="7" t="n">
        <v>12.34000015</v>
      </c>
      <c r="O6911" s="12" t="n">
        <v>1</v>
      </c>
    </row>
    <row r="6912" customFormat="false" ht="15" hidden="false" customHeight="true" outlineLevel="0" collapsed="false">
      <c r="A6912" s="6" t="n">
        <v>6088</v>
      </c>
      <c r="B6912" s="6" t="s">
        <v>19</v>
      </c>
      <c r="C6912" s="6" t="s">
        <v>20</v>
      </c>
      <c r="D6912" s="6" t="s">
        <v>50</v>
      </c>
      <c r="E6912" s="6" t="s">
        <v>51</v>
      </c>
      <c r="F6912" s="6" t="s">
        <v>29</v>
      </c>
      <c r="G6912" s="6" t="s">
        <v>34</v>
      </c>
      <c r="H6912" s="6" t="n">
        <v>4</v>
      </c>
      <c r="I6912" s="7" t="n">
        <v>99.98999786</v>
      </c>
      <c r="J6912" s="6" t="n">
        <v>3</v>
      </c>
      <c r="K6912" s="7" t="n">
        <v>299.9700012</v>
      </c>
      <c r="L6912" s="7" t="n">
        <v>36</v>
      </c>
      <c r="M6912" s="8" t="n">
        <v>0.119999997</v>
      </c>
      <c r="N6912" s="7" t="n">
        <v>-448.7600098</v>
      </c>
      <c r="O6912" s="9" t="n">
        <v>0</v>
      </c>
    </row>
    <row r="6913" customFormat="false" ht="15" hidden="false" customHeight="true" outlineLevel="0" collapsed="false">
      <c r="A6913" s="6" t="n">
        <v>9918</v>
      </c>
      <c r="B6913" s="6" t="s">
        <v>26</v>
      </c>
      <c r="C6913" s="6" t="s">
        <v>20</v>
      </c>
      <c r="D6913" s="6" t="s">
        <v>50</v>
      </c>
      <c r="E6913" s="6" t="s">
        <v>51</v>
      </c>
      <c r="F6913" s="6" t="s">
        <v>71</v>
      </c>
      <c r="G6913" s="6" t="s">
        <v>34</v>
      </c>
      <c r="H6913" s="6" t="n">
        <v>1</v>
      </c>
      <c r="I6913" s="7" t="n">
        <v>199.9900055</v>
      </c>
      <c r="J6913" s="6" t="n">
        <v>1</v>
      </c>
      <c r="K6913" s="7" t="n">
        <v>199.9900055</v>
      </c>
      <c r="L6913" s="7" t="n">
        <v>10</v>
      </c>
      <c r="M6913" s="8" t="n">
        <v>0.050000001</v>
      </c>
      <c r="N6913" s="7" t="n">
        <v>93.09999847</v>
      </c>
      <c r="O6913" s="12" t="n">
        <v>1</v>
      </c>
    </row>
    <row r="6914" customFormat="false" ht="15" hidden="false" customHeight="true" outlineLevel="0" collapsed="false">
      <c r="A6914" s="6" t="n">
        <v>62314</v>
      </c>
      <c r="B6914" s="6" t="s">
        <v>19</v>
      </c>
      <c r="C6914" s="6" t="s">
        <v>37</v>
      </c>
      <c r="D6914" s="6" t="s">
        <v>21</v>
      </c>
      <c r="E6914" s="6" t="s">
        <v>64</v>
      </c>
      <c r="F6914" s="6" t="s">
        <v>33</v>
      </c>
      <c r="G6914" s="6" t="s">
        <v>44</v>
      </c>
      <c r="H6914" s="6" t="n">
        <v>4</v>
      </c>
      <c r="I6914" s="7" t="n">
        <v>59.99000168</v>
      </c>
      <c r="J6914" s="6" t="n">
        <v>5</v>
      </c>
      <c r="K6914" s="7" t="n">
        <v>299.9500122</v>
      </c>
      <c r="L6914" s="7" t="n">
        <v>0</v>
      </c>
      <c r="M6914" s="8" t="n">
        <v>0</v>
      </c>
      <c r="N6914" s="7" t="n">
        <v>-59.99000168</v>
      </c>
      <c r="O6914" s="12" t="n">
        <v>1</v>
      </c>
    </row>
    <row r="6915" customFormat="false" ht="15" hidden="false" customHeight="true" outlineLevel="0" collapsed="false">
      <c r="A6915" s="6" t="n">
        <v>32123</v>
      </c>
      <c r="B6915" s="6" t="s">
        <v>26</v>
      </c>
      <c r="C6915" s="6" t="s">
        <v>20</v>
      </c>
      <c r="D6915" s="6" t="s">
        <v>31</v>
      </c>
      <c r="E6915" s="6" t="s">
        <v>62</v>
      </c>
      <c r="F6915" s="6" t="s">
        <v>58</v>
      </c>
      <c r="G6915" s="6" t="s">
        <v>24</v>
      </c>
      <c r="H6915" s="6" t="n">
        <v>1</v>
      </c>
      <c r="I6915" s="7" t="n">
        <v>49.97999954</v>
      </c>
      <c r="J6915" s="6" t="n">
        <v>4</v>
      </c>
      <c r="K6915" s="7" t="n">
        <v>199.9199982</v>
      </c>
      <c r="L6915" s="7" t="n">
        <v>23.98999977</v>
      </c>
      <c r="M6915" s="8" t="n">
        <v>0.119999997</v>
      </c>
      <c r="N6915" s="7" t="n">
        <v>-33.0699997</v>
      </c>
      <c r="O6915" s="12" t="n">
        <v>1</v>
      </c>
    </row>
    <row r="6916" customFormat="false" ht="15" hidden="false" customHeight="true" outlineLevel="0" collapsed="false">
      <c r="A6916" s="6" t="n">
        <v>60477</v>
      </c>
      <c r="B6916" s="6" t="s">
        <v>19</v>
      </c>
      <c r="C6916" s="6" t="s">
        <v>20</v>
      </c>
      <c r="D6916" s="6" t="s">
        <v>50</v>
      </c>
      <c r="E6916" s="6" t="s">
        <v>63</v>
      </c>
      <c r="F6916" s="6" t="s">
        <v>40</v>
      </c>
      <c r="G6916" s="6" t="s">
        <v>44</v>
      </c>
      <c r="H6916" s="6" t="n">
        <v>4</v>
      </c>
      <c r="I6916" s="7" t="n">
        <v>399.980011</v>
      </c>
      <c r="J6916" s="6" t="n">
        <v>1</v>
      </c>
      <c r="K6916" s="7" t="n">
        <v>399.980011</v>
      </c>
      <c r="L6916" s="7" t="n">
        <v>36</v>
      </c>
      <c r="M6916" s="8" t="n">
        <v>0.090000004</v>
      </c>
      <c r="N6916" s="7" t="n">
        <v>94.63999939</v>
      </c>
      <c r="O6916" s="9" t="n">
        <v>0</v>
      </c>
    </row>
    <row r="6917" customFormat="false" ht="15" hidden="false" customHeight="true" outlineLevel="0" collapsed="false">
      <c r="A6917" s="6" t="n">
        <v>15956</v>
      </c>
      <c r="B6917" s="6" t="s">
        <v>36</v>
      </c>
      <c r="C6917" s="6" t="s">
        <v>20</v>
      </c>
      <c r="D6917" s="6" t="s">
        <v>21</v>
      </c>
      <c r="E6917" s="6" t="s">
        <v>22</v>
      </c>
      <c r="F6917" s="6" t="s">
        <v>58</v>
      </c>
      <c r="G6917" s="6" t="s">
        <v>34</v>
      </c>
      <c r="H6917" s="6" t="n">
        <v>0</v>
      </c>
      <c r="I6917" s="7" t="n">
        <v>49.97999954</v>
      </c>
      <c r="J6917" s="6" t="n">
        <v>3</v>
      </c>
      <c r="K6917" s="7" t="n">
        <v>149.9400024</v>
      </c>
      <c r="L6917" s="7" t="n">
        <v>37.49000168</v>
      </c>
      <c r="M6917" s="8" t="n">
        <v>0.25</v>
      </c>
      <c r="N6917" s="7" t="n">
        <v>37.11000061</v>
      </c>
      <c r="O6917" s="12" t="n">
        <v>1</v>
      </c>
    </row>
    <row r="6918" customFormat="false" ht="15" hidden="false" customHeight="true" outlineLevel="0" collapsed="false">
      <c r="A6918" s="6" t="n">
        <v>25729</v>
      </c>
      <c r="B6918" s="6" t="s">
        <v>19</v>
      </c>
      <c r="C6918" s="6" t="s">
        <v>20</v>
      </c>
      <c r="D6918" s="6" t="s">
        <v>27</v>
      </c>
      <c r="E6918" s="6" t="s">
        <v>69</v>
      </c>
      <c r="F6918" s="6" t="s">
        <v>75</v>
      </c>
      <c r="G6918" s="6" t="s">
        <v>47</v>
      </c>
      <c r="H6918" s="6" t="n">
        <v>4</v>
      </c>
      <c r="I6918" s="7" t="n">
        <v>299.980011</v>
      </c>
      <c r="J6918" s="6" t="n">
        <v>1</v>
      </c>
      <c r="K6918" s="7" t="n">
        <v>299.980011</v>
      </c>
      <c r="L6918" s="7" t="n">
        <v>3</v>
      </c>
      <c r="M6918" s="8" t="n">
        <v>0.01</v>
      </c>
      <c r="N6918" s="7" t="n">
        <v>86.12000275</v>
      </c>
      <c r="O6918" s="12" t="n">
        <v>1</v>
      </c>
    </row>
    <row r="6919" customFormat="false" ht="15" hidden="false" customHeight="true" outlineLevel="0" collapsed="false">
      <c r="A6919" s="6" t="n">
        <v>1716</v>
      </c>
      <c r="B6919" s="6" t="s">
        <v>46</v>
      </c>
      <c r="C6919" s="6" t="s">
        <v>37</v>
      </c>
      <c r="D6919" s="6" t="s">
        <v>50</v>
      </c>
      <c r="E6919" s="6" t="s">
        <v>72</v>
      </c>
      <c r="F6919" s="6" t="s">
        <v>40</v>
      </c>
      <c r="G6919" s="6" t="s">
        <v>24</v>
      </c>
      <c r="H6919" s="6" t="n">
        <v>2</v>
      </c>
      <c r="I6919" s="7" t="n">
        <v>399.980011</v>
      </c>
      <c r="J6919" s="6" t="n">
        <v>1</v>
      </c>
      <c r="K6919" s="7" t="n">
        <v>399.980011</v>
      </c>
      <c r="L6919" s="7" t="n">
        <v>8</v>
      </c>
      <c r="M6919" s="8" t="n">
        <v>0.02</v>
      </c>
      <c r="N6919" s="7" t="n">
        <v>34.49000168</v>
      </c>
      <c r="O6919" s="9" t="n">
        <v>0</v>
      </c>
    </row>
    <row r="6920" customFormat="false" ht="15" hidden="false" customHeight="true" outlineLevel="0" collapsed="false">
      <c r="A6920" s="6" t="n">
        <v>58481</v>
      </c>
      <c r="B6920" s="6" t="s">
        <v>26</v>
      </c>
      <c r="C6920" s="6" t="s">
        <v>20</v>
      </c>
      <c r="D6920" s="6" t="s">
        <v>50</v>
      </c>
      <c r="E6920" s="6" t="s">
        <v>51</v>
      </c>
      <c r="F6920" s="6" t="s">
        <v>71</v>
      </c>
      <c r="G6920" s="6" t="s">
        <v>24</v>
      </c>
      <c r="H6920" s="6" t="n">
        <v>1</v>
      </c>
      <c r="I6920" s="7" t="n">
        <v>199.9900055</v>
      </c>
      <c r="J6920" s="6" t="n">
        <v>1</v>
      </c>
      <c r="K6920" s="7" t="n">
        <v>199.9900055</v>
      </c>
      <c r="L6920" s="7" t="n">
        <v>4</v>
      </c>
      <c r="M6920" s="8" t="n">
        <v>0.02</v>
      </c>
      <c r="N6920" s="7" t="n">
        <v>-78.40000153</v>
      </c>
      <c r="O6920" s="12" t="n">
        <v>1</v>
      </c>
    </row>
    <row r="6921" customFormat="false" ht="15" hidden="false" customHeight="true" outlineLevel="0" collapsed="false">
      <c r="A6921" s="6" t="n">
        <v>28391</v>
      </c>
      <c r="B6921" s="6" t="s">
        <v>46</v>
      </c>
      <c r="C6921" s="6" t="s">
        <v>49</v>
      </c>
      <c r="D6921" s="6" t="s">
        <v>27</v>
      </c>
      <c r="E6921" s="6" t="s">
        <v>69</v>
      </c>
      <c r="F6921" s="6" t="s">
        <v>58</v>
      </c>
      <c r="G6921" s="6" t="s">
        <v>34</v>
      </c>
      <c r="H6921" s="6" t="n">
        <v>2</v>
      </c>
      <c r="I6921" s="7" t="n">
        <v>49.97999954</v>
      </c>
      <c r="J6921" s="6" t="n">
        <v>3</v>
      </c>
      <c r="K6921" s="7" t="n">
        <v>149.9400024</v>
      </c>
      <c r="L6921" s="7" t="n">
        <v>0</v>
      </c>
      <c r="M6921" s="8" t="n">
        <v>0</v>
      </c>
      <c r="N6921" s="7" t="n">
        <v>-27.44000053</v>
      </c>
      <c r="O6921" s="9" t="n">
        <v>0</v>
      </c>
    </row>
    <row r="6922" customFormat="false" ht="15" hidden="false" customHeight="true" outlineLevel="0" collapsed="false">
      <c r="A6922" s="6" t="n">
        <v>54573</v>
      </c>
      <c r="B6922" s="6" t="s">
        <v>19</v>
      </c>
      <c r="C6922" s="6" t="s">
        <v>37</v>
      </c>
      <c r="D6922" s="6" t="s">
        <v>50</v>
      </c>
      <c r="E6922" s="6" t="s">
        <v>72</v>
      </c>
      <c r="F6922" s="6" t="s">
        <v>40</v>
      </c>
      <c r="G6922" s="6" t="s">
        <v>24</v>
      </c>
      <c r="H6922" s="6" t="n">
        <v>4</v>
      </c>
      <c r="I6922" s="7" t="n">
        <v>399.980011</v>
      </c>
      <c r="J6922" s="6" t="n">
        <v>1</v>
      </c>
      <c r="K6922" s="7" t="n">
        <v>399.980011</v>
      </c>
      <c r="L6922" s="7" t="n">
        <v>64</v>
      </c>
      <c r="M6922" s="8" t="n">
        <v>0.159999996</v>
      </c>
      <c r="N6922" s="7" t="n">
        <v>167.9900055</v>
      </c>
      <c r="O6922" s="9" t="n">
        <v>0</v>
      </c>
    </row>
    <row r="6923" customFormat="false" ht="15" hidden="false" customHeight="true" outlineLevel="0" collapsed="false">
      <c r="A6923" s="6" t="n">
        <v>65203</v>
      </c>
      <c r="B6923" s="6" t="s">
        <v>19</v>
      </c>
      <c r="C6923" s="6" t="s">
        <v>20</v>
      </c>
      <c r="D6923" s="6" t="s">
        <v>21</v>
      </c>
      <c r="E6923" s="6" t="s">
        <v>22</v>
      </c>
      <c r="F6923" s="6" t="s">
        <v>58</v>
      </c>
      <c r="G6923" s="6" t="s">
        <v>24</v>
      </c>
      <c r="H6923" s="6" t="n">
        <v>4</v>
      </c>
      <c r="I6923" s="7" t="n">
        <v>49.97999954</v>
      </c>
      <c r="J6923" s="6" t="n">
        <v>1</v>
      </c>
      <c r="K6923" s="7" t="n">
        <v>49.97999954</v>
      </c>
      <c r="L6923" s="7" t="n">
        <v>1.5</v>
      </c>
      <c r="M6923" s="8" t="n">
        <v>0.029999999</v>
      </c>
      <c r="N6923" s="7" t="n">
        <v>18.42000008</v>
      </c>
      <c r="O6923" s="9" t="n">
        <v>0</v>
      </c>
    </row>
    <row r="6924" customFormat="false" ht="15" hidden="false" customHeight="true" outlineLevel="0" collapsed="false">
      <c r="A6924" s="6" t="n">
        <v>15473</v>
      </c>
      <c r="B6924" s="6" t="s">
        <v>19</v>
      </c>
      <c r="C6924" s="6" t="s">
        <v>49</v>
      </c>
      <c r="D6924" s="6" t="s">
        <v>21</v>
      </c>
      <c r="E6924" s="6" t="s">
        <v>65</v>
      </c>
      <c r="F6924" s="6" t="s">
        <v>33</v>
      </c>
      <c r="G6924" s="6" t="s">
        <v>24</v>
      </c>
      <c r="H6924" s="6" t="n">
        <v>4</v>
      </c>
      <c r="I6924" s="7" t="n">
        <v>59.99000168</v>
      </c>
      <c r="J6924" s="6" t="n">
        <v>1</v>
      </c>
      <c r="K6924" s="7" t="n">
        <v>59.99000168</v>
      </c>
      <c r="L6924" s="7" t="n">
        <v>0</v>
      </c>
      <c r="M6924" s="8" t="n">
        <v>0</v>
      </c>
      <c r="N6924" s="7" t="n">
        <v>19.5</v>
      </c>
      <c r="O6924" s="9" t="n">
        <v>0</v>
      </c>
    </row>
    <row r="6925" customFormat="false" ht="15" hidden="false" customHeight="true" outlineLevel="0" collapsed="false">
      <c r="A6925" s="6" t="n">
        <v>55849</v>
      </c>
      <c r="B6925" s="6" t="s">
        <v>26</v>
      </c>
      <c r="C6925" s="6" t="s">
        <v>37</v>
      </c>
      <c r="D6925" s="6" t="s">
        <v>50</v>
      </c>
      <c r="E6925" s="6" t="s">
        <v>63</v>
      </c>
      <c r="F6925" s="6" t="s">
        <v>29</v>
      </c>
      <c r="G6925" s="6" t="s">
        <v>24</v>
      </c>
      <c r="H6925" s="6" t="n">
        <v>1</v>
      </c>
      <c r="I6925" s="7" t="n">
        <v>99.98999786</v>
      </c>
      <c r="J6925" s="6" t="n">
        <v>3</v>
      </c>
      <c r="K6925" s="7" t="n">
        <v>299.9700012</v>
      </c>
      <c r="L6925" s="7" t="n">
        <v>39</v>
      </c>
      <c r="M6925" s="8" t="n">
        <v>0.129999995</v>
      </c>
      <c r="N6925" s="7" t="n">
        <v>19.5699997</v>
      </c>
      <c r="O6925" s="12" t="n">
        <v>1</v>
      </c>
    </row>
    <row r="6926" customFormat="false" ht="15" hidden="false" customHeight="true" outlineLevel="0" collapsed="false">
      <c r="A6926" s="6" t="n">
        <v>40793</v>
      </c>
      <c r="B6926" s="6" t="s">
        <v>19</v>
      </c>
      <c r="C6926" s="6" t="s">
        <v>20</v>
      </c>
      <c r="D6926" s="6" t="s">
        <v>31</v>
      </c>
      <c r="E6926" s="6" t="s">
        <v>56</v>
      </c>
      <c r="F6926" s="6" t="s">
        <v>57</v>
      </c>
      <c r="G6926" s="6" t="s">
        <v>44</v>
      </c>
      <c r="H6926" s="6" t="n">
        <v>4</v>
      </c>
      <c r="I6926" s="7" t="n">
        <v>50</v>
      </c>
      <c r="J6926" s="6" t="n">
        <v>4</v>
      </c>
      <c r="K6926" s="7" t="n">
        <v>200</v>
      </c>
      <c r="L6926" s="7" t="n">
        <v>30</v>
      </c>
      <c r="M6926" s="8" t="n">
        <v>0.150000006</v>
      </c>
      <c r="N6926" s="7" t="n">
        <v>76.5</v>
      </c>
      <c r="O6926" s="9" t="n">
        <v>0</v>
      </c>
    </row>
    <row r="6927" customFormat="false" ht="15" hidden="false" customHeight="true" outlineLevel="0" collapsed="false">
      <c r="A6927" s="6" t="n">
        <v>61906</v>
      </c>
      <c r="B6927" s="6" t="s">
        <v>46</v>
      </c>
      <c r="C6927" s="6" t="s">
        <v>20</v>
      </c>
      <c r="D6927" s="6" t="s">
        <v>21</v>
      </c>
      <c r="E6927" s="6" t="s">
        <v>65</v>
      </c>
      <c r="F6927" s="6" t="s">
        <v>71</v>
      </c>
      <c r="G6927" s="6" t="s">
        <v>44</v>
      </c>
      <c r="H6927" s="6" t="n">
        <v>2</v>
      </c>
      <c r="I6927" s="7" t="n">
        <v>199.9900055</v>
      </c>
      <c r="J6927" s="6" t="n">
        <v>1</v>
      </c>
      <c r="K6927" s="7" t="n">
        <v>199.9900055</v>
      </c>
      <c r="L6927" s="7" t="n">
        <v>50</v>
      </c>
      <c r="M6927" s="8" t="n">
        <v>0.25</v>
      </c>
      <c r="N6927" s="7" t="n">
        <v>26.25</v>
      </c>
      <c r="O6927" s="9" t="n">
        <v>0</v>
      </c>
    </row>
    <row r="6928" customFormat="false" ht="15" hidden="false" customHeight="true" outlineLevel="0" collapsed="false">
      <c r="A6928" s="6" t="n">
        <v>10706</v>
      </c>
      <c r="B6928" s="6" t="s">
        <v>26</v>
      </c>
      <c r="C6928" s="6" t="s">
        <v>20</v>
      </c>
      <c r="D6928" s="6" t="s">
        <v>21</v>
      </c>
      <c r="E6928" s="6" t="s">
        <v>65</v>
      </c>
      <c r="F6928" s="6" t="s">
        <v>71</v>
      </c>
      <c r="G6928" s="6" t="s">
        <v>44</v>
      </c>
      <c r="H6928" s="6" t="n">
        <v>1</v>
      </c>
      <c r="I6928" s="7" t="n">
        <v>199.9900055</v>
      </c>
      <c r="J6928" s="6" t="n">
        <v>1</v>
      </c>
      <c r="K6928" s="7" t="n">
        <v>199.9900055</v>
      </c>
      <c r="L6928" s="7" t="n">
        <v>18</v>
      </c>
      <c r="M6928" s="8" t="n">
        <v>0.090000004</v>
      </c>
      <c r="N6928" s="7" t="n">
        <v>36.40000153</v>
      </c>
      <c r="O6928" s="12" t="n">
        <v>1</v>
      </c>
    </row>
    <row r="6929" customFormat="false" ht="15" hidden="false" customHeight="true" outlineLevel="0" collapsed="false">
      <c r="A6929" s="6" t="n">
        <v>62393</v>
      </c>
      <c r="B6929" s="6" t="s">
        <v>26</v>
      </c>
      <c r="C6929" s="6" t="s">
        <v>20</v>
      </c>
      <c r="D6929" s="6" t="s">
        <v>21</v>
      </c>
      <c r="E6929" s="6" t="s">
        <v>65</v>
      </c>
      <c r="F6929" s="6" t="s">
        <v>33</v>
      </c>
      <c r="G6929" s="6" t="s">
        <v>34</v>
      </c>
      <c r="H6929" s="6" t="n">
        <v>1</v>
      </c>
      <c r="I6929" s="7" t="n">
        <v>59.99000168</v>
      </c>
      <c r="J6929" s="6" t="n">
        <v>5</v>
      </c>
      <c r="K6929" s="7" t="n">
        <v>299.9500122</v>
      </c>
      <c r="L6929" s="7" t="n">
        <v>38.99000168</v>
      </c>
      <c r="M6929" s="8" t="n">
        <v>0.129999995</v>
      </c>
      <c r="N6929" s="7" t="n">
        <v>130.4799957</v>
      </c>
      <c r="O6929" s="12" t="n">
        <v>1</v>
      </c>
    </row>
    <row r="6930" customFormat="false" ht="15" hidden="false" customHeight="true" outlineLevel="0" collapsed="false">
      <c r="A6930" s="6" t="n">
        <v>36107</v>
      </c>
      <c r="B6930" s="6" t="s">
        <v>46</v>
      </c>
      <c r="C6930" s="6" t="s">
        <v>20</v>
      </c>
      <c r="D6930" s="6" t="s">
        <v>31</v>
      </c>
      <c r="E6930" s="6" t="s">
        <v>62</v>
      </c>
      <c r="F6930" s="6" t="s">
        <v>40</v>
      </c>
      <c r="G6930" s="6" t="s">
        <v>34</v>
      </c>
      <c r="H6930" s="6" t="n">
        <v>2</v>
      </c>
      <c r="I6930" s="7" t="n">
        <v>399.980011</v>
      </c>
      <c r="J6930" s="6" t="n">
        <v>1</v>
      </c>
      <c r="K6930" s="7" t="n">
        <v>399.980011</v>
      </c>
      <c r="L6930" s="7" t="n">
        <v>48</v>
      </c>
      <c r="M6930" s="8" t="n">
        <v>0.119999997</v>
      </c>
      <c r="N6930" s="7" t="n">
        <v>114.3899994</v>
      </c>
      <c r="O6930" s="12" t="n">
        <v>1</v>
      </c>
    </row>
    <row r="6931" customFormat="false" ht="15" hidden="false" customHeight="true" outlineLevel="0" collapsed="false">
      <c r="A6931" s="6" t="n">
        <v>17092</v>
      </c>
      <c r="B6931" s="6" t="s">
        <v>19</v>
      </c>
      <c r="C6931" s="6" t="s">
        <v>20</v>
      </c>
      <c r="D6931" s="6" t="s">
        <v>21</v>
      </c>
      <c r="E6931" s="6" t="s">
        <v>22</v>
      </c>
      <c r="F6931" s="6" t="s">
        <v>74</v>
      </c>
      <c r="G6931" s="6" t="s">
        <v>44</v>
      </c>
      <c r="H6931" s="6" t="n">
        <v>4</v>
      </c>
      <c r="I6931" s="7" t="n">
        <v>31.98999977</v>
      </c>
      <c r="J6931" s="6" t="n">
        <v>5</v>
      </c>
      <c r="K6931" s="7" t="n">
        <v>159.9499969</v>
      </c>
      <c r="L6931" s="7" t="n">
        <v>27.19000053</v>
      </c>
      <c r="M6931" s="8" t="n">
        <v>0.170000002</v>
      </c>
      <c r="N6931" s="7" t="n">
        <v>-212.4100037</v>
      </c>
      <c r="O6931" s="9" t="n">
        <v>0</v>
      </c>
    </row>
    <row r="6932" customFormat="false" ht="15" hidden="false" customHeight="true" outlineLevel="0" collapsed="false">
      <c r="A6932" s="6" t="n">
        <v>40173</v>
      </c>
      <c r="B6932" s="6" t="s">
        <v>19</v>
      </c>
      <c r="C6932" s="6" t="s">
        <v>37</v>
      </c>
      <c r="D6932" s="6" t="s">
        <v>31</v>
      </c>
      <c r="E6932" s="6" t="s">
        <v>62</v>
      </c>
      <c r="F6932" s="6" t="s">
        <v>58</v>
      </c>
      <c r="G6932" s="6" t="s">
        <v>34</v>
      </c>
      <c r="H6932" s="6" t="n">
        <v>4</v>
      </c>
      <c r="I6932" s="7" t="n">
        <v>49.97999954</v>
      </c>
      <c r="J6932" s="6" t="n">
        <v>1</v>
      </c>
      <c r="K6932" s="7" t="n">
        <v>49.97999954</v>
      </c>
      <c r="L6932" s="7" t="n">
        <v>9</v>
      </c>
      <c r="M6932" s="8" t="n">
        <v>0.180000007</v>
      </c>
      <c r="N6932" s="7" t="n">
        <v>-7.170000076</v>
      </c>
      <c r="O6932" s="9" t="n">
        <v>0</v>
      </c>
    </row>
    <row r="6933" customFormat="false" ht="15" hidden="false" customHeight="true" outlineLevel="0" collapsed="false">
      <c r="A6933" s="6" t="n">
        <v>23632</v>
      </c>
      <c r="B6933" s="6" t="s">
        <v>26</v>
      </c>
      <c r="C6933" s="6" t="s">
        <v>37</v>
      </c>
      <c r="D6933" s="6" t="s">
        <v>27</v>
      </c>
      <c r="E6933" s="6" t="s">
        <v>54</v>
      </c>
      <c r="F6933" s="6" t="s">
        <v>57</v>
      </c>
      <c r="G6933" s="6" t="s">
        <v>34</v>
      </c>
      <c r="H6933" s="6" t="n">
        <v>1</v>
      </c>
      <c r="I6933" s="7" t="n">
        <v>50</v>
      </c>
      <c r="J6933" s="6" t="n">
        <v>2</v>
      </c>
      <c r="K6933" s="7" t="n">
        <v>100</v>
      </c>
      <c r="L6933" s="7" t="n">
        <v>9</v>
      </c>
      <c r="M6933" s="8" t="n">
        <v>0.090000004</v>
      </c>
      <c r="N6933" s="7" t="n">
        <v>14.82999992</v>
      </c>
      <c r="O6933" s="12" t="n">
        <v>1</v>
      </c>
    </row>
    <row r="6934" customFormat="false" ht="15" hidden="false" customHeight="true" outlineLevel="0" collapsed="false">
      <c r="A6934" s="6" t="n">
        <v>8317</v>
      </c>
      <c r="B6934" s="6" t="s">
        <v>19</v>
      </c>
      <c r="C6934" s="6" t="s">
        <v>20</v>
      </c>
      <c r="D6934" s="6" t="s">
        <v>50</v>
      </c>
      <c r="E6934" s="6" t="s">
        <v>51</v>
      </c>
      <c r="F6934" s="6" t="s">
        <v>73</v>
      </c>
      <c r="G6934" s="6" t="s">
        <v>24</v>
      </c>
      <c r="H6934" s="6" t="n">
        <v>4</v>
      </c>
      <c r="I6934" s="7" t="n">
        <v>39.99000168</v>
      </c>
      <c r="J6934" s="6" t="n">
        <v>5</v>
      </c>
      <c r="K6934" s="7" t="n">
        <v>199.9499969</v>
      </c>
      <c r="L6934" s="7" t="n">
        <v>18</v>
      </c>
      <c r="M6934" s="8" t="n">
        <v>0.090000004</v>
      </c>
      <c r="N6934" s="7" t="n">
        <v>43.66999817</v>
      </c>
      <c r="O6934" s="9" t="n">
        <v>0</v>
      </c>
    </row>
    <row r="6935" customFormat="false" ht="15" hidden="false" customHeight="true" outlineLevel="0" collapsed="false">
      <c r="A6935" s="6" t="n">
        <v>73812</v>
      </c>
      <c r="B6935" s="6" t="s">
        <v>26</v>
      </c>
      <c r="C6935" s="6" t="s">
        <v>20</v>
      </c>
      <c r="D6935" s="6" t="s">
        <v>27</v>
      </c>
      <c r="E6935" s="6" t="s">
        <v>69</v>
      </c>
      <c r="F6935" s="6" t="s">
        <v>96</v>
      </c>
      <c r="G6935" s="6" t="s">
        <v>34</v>
      </c>
      <c r="H6935" s="6" t="n">
        <v>1</v>
      </c>
      <c r="I6935" s="7" t="n">
        <v>215.8200073</v>
      </c>
      <c r="J6935" s="6" t="n">
        <v>1</v>
      </c>
      <c r="K6935" s="7" t="n">
        <v>215.8200073</v>
      </c>
      <c r="L6935" s="7" t="n">
        <v>43.15999985</v>
      </c>
      <c r="M6935" s="8" t="n">
        <v>0.200000003</v>
      </c>
      <c r="N6935" s="7" t="n">
        <v>23.82999992</v>
      </c>
      <c r="O6935" s="12" t="n">
        <v>1</v>
      </c>
    </row>
    <row r="6936" customFormat="false" ht="15" hidden="false" customHeight="true" outlineLevel="0" collapsed="false">
      <c r="A6936" s="6" t="n">
        <v>8873</v>
      </c>
      <c r="B6936" s="6" t="s">
        <v>19</v>
      </c>
      <c r="C6936" s="6" t="s">
        <v>37</v>
      </c>
      <c r="D6936" s="6" t="s">
        <v>50</v>
      </c>
      <c r="E6936" s="6" t="s">
        <v>72</v>
      </c>
      <c r="F6936" s="6" t="s">
        <v>29</v>
      </c>
      <c r="G6936" s="6" t="s">
        <v>34</v>
      </c>
      <c r="H6936" s="6" t="n">
        <v>4</v>
      </c>
      <c r="I6936" s="7" t="n">
        <v>99.98999786</v>
      </c>
      <c r="J6936" s="6" t="n">
        <v>1</v>
      </c>
      <c r="K6936" s="7" t="n">
        <v>99.98999786</v>
      </c>
      <c r="L6936" s="7" t="n">
        <v>9</v>
      </c>
      <c r="M6936" s="8" t="n">
        <v>0.090000004</v>
      </c>
      <c r="N6936" s="7" t="n">
        <v>8.010000229</v>
      </c>
      <c r="O6936" s="9" t="n">
        <v>0</v>
      </c>
    </row>
    <row r="6937" customFormat="false" ht="15" hidden="false" customHeight="true" outlineLevel="0" collapsed="false">
      <c r="A6937" s="6" t="n">
        <v>6370</v>
      </c>
      <c r="B6937" s="6" t="s">
        <v>19</v>
      </c>
      <c r="C6937" s="6" t="s">
        <v>20</v>
      </c>
      <c r="D6937" s="6" t="s">
        <v>50</v>
      </c>
      <c r="E6937" s="6" t="s">
        <v>63</v>
      </c>
      <c r="F6937" s="6" t="s">
        <v>58</v>
      </c>
      <c r="G6937" s="6" t="s">
        <v>44</v>
      </c>
      <c r="H6937" s="6" t="n">
        <v>4</v>
      </c>
      <c r="I6937" s="7" t="n">
        <v>49.97999954</v>
      </c>
      <c r="J6937" s="6" t="n">
        <v>3</v>
      </c>
      <c r="K6937" s="7" t="n">
        <v>149.9400024</v>
      </c>
      <c r="L6937" s="7" t="n">
        <v>37.49000168</v>
      </c>
      <c r="M6937" s="8" t="n">
        <v>0.25</v>
      </c>
      <c r="N6937" s="7" t="n">
        <v>-12.71000004</v>
      </c>
      <c r="O6937" s="12" t="n">
        <v>1</v>
      </c>
    </row>
    <row r="6938" customFormat="false" ht="15" hidden="false" customHeight="true" outlineLevel="0" collapsed="false">
      <c r="A6938" s="6" t="n">
        <v>46591</v>
      </c>
      <c r="B6938" s="6" t="s">
        <v>19</v>
      </c>
      <c r="C6938" s="6" t="s">
        <v>20</v>
      </c>
      <c r="D6938" s="6" t="s">
        <v>38</v>
      </c>
      <c r="E6938" s="6" t="s">
        <v>92</v>
      </c>
      <c r="F6938" s="6" t="s">
        <v>23</v>
      </c>
      <c r="G6938" s="6" t="s">
        <v>34</v>
      </c>
      <c r="H6938" s="6" t="n">
        <v>4</v>
      </c>
      <c r="I6938" s="7" t="n">
        <v>129.9900055</v>
      </c>
      <c r="J6938" s="6" t="n">
        <v>1</v>
      </c>
      <c r="K6938" s="7" t="n">
        <v>129.9900055</v>
      </c>
      <c r="L6938" s="7" t="n">
        <v>1.299999952</v>
      </c>
      <c r="M6938" s="8" t="n">
        <v>0.01</v>
      </c>
      <c r="N6938" s="7" t="n">
        <v>61.77000046</v>
      </c>
      <c r="O6938" s="9" t="n">
        <v>0</v>
      </c>
    </row>
    <row r="6939" customFormat="false" ht="15" hidden="false" customHeight="true" outlineLevel="0" collapsed="false">
      <c r="A6939" s="6" t="n">
        <v>64144</v>
      </c>
      <c r="B6939" s="6" t="s">
        <v>19</v>
      </c>
      <c r="C6939" s="6" t="s">
        <v>20</v>
      </c>
      <c r="D6939" s="6" t="s">
        <v>21</v>
      </c>
      <c r="E6939" s="6" t="s">
        <v>65</v>
      </c>
      <c r="F6939" s="6" t="s">
        <v>57</v>
      </c>
      <c r="G6939" s="6" t="s">
        <v>24</v>
      </c>
      <c r="H6939" s="6" t="n">
        <v>4</v>
      </c>
      <c r="I6939" s="7" t="n">
        <v>50</v>
      </c>
      <c r="J6939" s="6" t="n">
        <v>5</v>
      </c>
      <c r="K6939" s="7" t="n">
        <v>250</v>
      </c>
      <c r="L6939" s="7" t="n">
        <v>13.75</v>
      </c>
      <c r="M6939" s="8" t="n">
        <v>0.059999999</v>
      </c>
      <c r="N6939" s="7" t="n">
        <v>106.3099976</v>
      </c>
      <c r="O6939" s="12" t="n">
        <v>1</v>
      </c>
    </row>
    <row r="6940" customFormat="false" ht="15" hidden="false" customHeight="true" outlineLevel="0" collapsed="false">
      <c r="A6940" s="6" t="n">
        <v>56130</v>
      </c>
      <c r="B6940" s="6" t="s">
        <v>19</v>
      </c>
      <c r="C6940" s="6" t="s">
        <v>37</v>
      </c>
      <c r="D6940" s="6" t="s">
        <v>50</v>
      </c>
      <c r="E6940" s="6" t="s">
        <v>51</v>
      </c>
      <c r="F6940" s="6" t="s">
        <v>73</v>
      </c>
      <c r="G6940" s="6" t="s">
        <v>47</v>
      </c>
      <c r="H6940" s="6" t="n">
        <v>4</v>
      </c>
      <c r="I6940" s="7" t="n">
        <v>39.99000168</v>
      </c>
      <c r="J6940" s="6" t="n">
        <v>5</v>
      </c>
      <c r="K6940" s="7" t="n">
        <v>199.9499969</v>
      </c>
      <c r="L6940" s="7" t="n">
        <v>25.98999977</v>
      </c>
      <c r="M6940" s="8" t="n">
        <v>0.129999995</v>
      </c>
      <c r="N6940" s="7" t="n">
        <v>10.43999958</v>
      </c>
      <c r="O6940" s="12" t="n">
        <v>1</v>
      </c>
    </row>
    <row r="6941" customFormat="false" ht="15" hidden="false" customHeight="true" outlineLevel="0" collapsed="false">
      <c r="A6941" s="6" t="n">
        <v>33354</v>
      </c>
      <c r="B6941" s="6" t="s">
        <v>46</v>
      </c>
      <c r="C6941" s="6" t="s">
        <v>20</v>
      </c>
      <c r="D6941" s="6" t="s">
        <v>31</v>
      </c>
      <c r="E6941" s="6" t="s">
        <v>62</v>
      </c>
      <c r="F6941" s="6" t="s">
        <v>40</v>
      </c>
      <c r="G6941" s="6" t="s">
        <v>34</v>
      </c>
      <c r="H6941" s="6" t="n">
        <v>2</v>
      </c>
      <c r="I6941" s="7" t="n">
        <v>399.980011</v>
      </c>
      <c r="J6941" s="6" t="n">
        <v>1</v>
      </c>
      <c r="K6941" s="7" t="n">
        <v>399.980011</v>
      </c>
      <c r="L6941" s="7" t="n">
        <v>8</v>
      </c>
      <c r="M6941" s="8" t="n">
        <v>0.02</v>
      </c>
      <c r="N6941" s="7" t="n">
        <v>35.27999878</v>
      </c>
      <c r="O6941" s="12" t="n">
        <v>1</v>
      </c>
    </row>
    <row r="6942" customFormat="false" ht="15" hidden="false" customHeight="true" outlineLevel="0" collapsed="false">
      <c r="A6942" s="6" t="n">
        <v>61847</v>
      </c>
      <c r="B6942" s="6" t="s">
        <v>19</v>
      </c>
      <c r="C6942" s="6" t="s">
        <v>49</v>
      </c>
      <c r="D6942" s="6" t="s">
        <v>21</v>
      </c>
      <c r="E6942" s="6" t="s">
        <v>65</v>
      </c>
      <c r="F6942" s="6" t="s">
        <v>23</v>
      </c>
      <c r="G6942" s="6" t="s">
        <v>44</v>
      </c>
      <c r="H6942" s="6" t="n">
        <v>4</v>
      </c>
      <c r="I6942" s="7" t="n">
        <v>129.9900055</v>
      </c>
      <c r="J6942" s="6" t="n">
        <v>1</v>
      </c>
      <c r="K6942" s="7" t="n">
        <v>129.9900055</v>
      </c>
      <c r="L6942" s="7" t="n">
        <v>20.79999924</v>
      </c>
      <c r="M6942" s="8" t="n">
        <v>0.159999996</v>
      </c>
      <c r="N6942" s="7" t="n">
        <v>21.84000015</v>
      </c>
      <c r="O6942" s="9" t="n">
        <v>0</v>
      </c>
    </row>
    <row r="6943" customFormat="false" ht="15" hidden="false" customHeight="true" outlineLevel="0" collapsed="false">
      <c r="A6943" s="6" t="n">
        <v>31222</v>
      </c>
      <c r="B6943" s="6" t="s">
        <v>26</v>
      </c>
      <c r="C6943" s="6" t="s">
        <v>37</v>
      </c>
      <c r="D6943" s="6" t="s">
        <v>27</v>
      </c>
      <c r="E6943" s="6" t="s">
        <v>42</v>
      </c>
      <c r="F6943" s="6" t="s">
        <v>58</v>
      </c>
      <c r="G6943" s="6" t="s">
        <v>44</v>
      </c>
      <c r="H6943" s="6" t="n">
        <v>1</v>
      </c>
      <c r="I6943" s="7" t="n">
        <v>49.97999954</v>
      </c>
      <c r="J6943" s="6" t="n">
        <v>5</v>
      </c>
      <c r="K6943" s="7" t="n">
        <v>249.8999939</v>
      </c>
      <c r="L6943" s="7" t="n">
        <v>7.5</v>
      </c>
      <c r="M6943" s="8" t="n">
        <v>0.029999999</v>
      </c>
      <c r="N6943" s="7" t="n">
        <v>87.98999786</v>
      </c>
      <c r="O6943" s="12" t="n">
        <v>1</v>
      </c>
    </row>
    <row r="6944" customFormat="false" ht="15" hidden="false" customHeight="true" outlineLevel="0" collapsed="false">
      <c r="A6944" s="6" t="n">
        <v>4456</v>
      </c>
      <c r="B6944" s="6" t="s">
        <v>46</v>
      </c>
      <c r="C6944" s="6" t="s">
        <v>20</v>
      </c>
      <c r="D6944" s="6" t="s">
        <v>50</v>
      </c>
      <c r="E6944" s="6" t="s">
        <v>51</v>
      </c>
      <c r="F6944" s="6" t="s">
        <v>75</v>
      </c>
      <c r="G6944" s="6" t="s">
        <v>34</v>
      </c>
      <c r="H6944" s="6" t="n">
        <v>2</v>
      </c>
      <c r="I6944" s="7" t="n">
        <v>299.980011</v>
      </c>
      <c r="J6944" s="6" t="n">
        <v>1</v>
      </c>
      <c r="K6944" s="7" t="n">
        <v>299.980011</v>
      </c>
      <c r="L6944" s="7" t="n">
        <v>75</v>
      </c>
      <c r="M6944" s="8" t="n">
        <v>0.25</v>
      </c>
      <c r="N6944" s="7" t="n">
        <v>73.12000275</v>
      </c>
      <c r="O6944" s="9" t="n">
        <v>0</v>
      </c>
    </row>
    <row r="6945" customFormat="false" ht="15" hidden="false" customHeight="true" outlineLevel="0" collapsed="false">
      <c r="A6945" s="6" t="n">
        <v>27521</v>
      </c>
      <c r="B6945" s="6" t="s">
        <v>19</v>
      </c>
      <c r="C6945" s="6" t="s">
        <v>20</v>
      </c>
      <c r="D6945" s="6" t="s">
        <v>27</v>
      </c>
      <c r="E6945" s="6" t="s">
        <v>28</v>
      </c>
      <c r="F6945" s="6" t="s">
        <v>57</v>
      </c>
      <c r="G6945" s="6" t="s">
        <v>44</v>
      </c>
      <c r="H6945" s="6" t="n">
        <v>4</v>
      </c>
      <c r="I6945" s="7" t="n">
        <v>50</v>
      </c>
      <c r="J6945" s="6" t="n">
        <v>3</v>
      </c>
      <c r="K6945" s="7" t="n">
        <v>150</v>
      </c>
      <c r="L6945" s="7" t="n">
        <v>27</v>
      </c>
      <c r="M6945" s="8" t="n">
        <v>0.180000007</v>
      </c>
      <c r="N6945" s="7" t="n">
        <v>33.20999908</v>
      </c>
      <c r="O6945" s="9" t="n">
        <v>0</v>
      </c>
    </row>
    <row r="6946" customFormat="false" ht="15" hidden="false" customHeight="true" outlineLevel="0" collapsed="false">
      <c r="A6946" s="6" t="n">
        <v>60138</v>
      </c>
      <c r="B6946" s="6" t="s">
        <v>46</v>
      </c>
      <c r="C6946" s="6" t="s">
        <v>20</v>
      </c>
      <c r="D6946" s="6" t="s">
        <v>50</v>
      </c>
      <c r="E6946" s="6" t="s">
        <v>51</v>
      </c>
      <c r="F6946" s="6" t="s">
        <v>75</v>
      </c>
      <c r="G6946" s="6" t="s">
        <v>24</v>
      </c>
      <c r="H6946" s="6" t="n">
        <v>2</v>
      </c>
      <c r="I6946" s="7" t="n">
        <v>299.980011</v>
      </c>
      <c r="J6946" s="6" t="n">
        <v>1</v>
      </c>
      <c r="K6946" s="7" t="n">
        <v>299.980011</v>
      </c>
      <c r="L6946" s="7" t="n">
        <v>16.5</v>
      </c>
      <c r="M6946" s="8" t="n">
        <v>0.059999999</v>
      </c>
      <c r="N6946" s="7" t="n">
        <v>-255.1300049</v>
      </c>
      <c r="O6946" s="12" t="n">
        <v>1</v>
      </c>
    </row>
    <row r="6947" customFormat="false" ht="15" hidden="false" customHeight="true" outlineLevel="0" collapsed="false">
      <c r="A6947" s="6" t="n">
        <v>4499</v>
      </c>
      <c r="B6947" s="6" t="s">
        <v>46</v>
      </c>
      <c r="C6947" s="6" t="s">
        <v>49</v>
      </c>
      <c r="D6947" s="6" t="s">
        <v>50</v>
      </c>
      <c r="E6947" s="6" t="s">
        <v>72</v>
      </c>
      <c r="F6947" s="6" t="s">
        <v>73</v>
      </c>
      <c r="G6947" s="6" t="s">
        <v>34</v>
      </c>
      <c r="H6947" s="6" t="n">
        <v>2</v>
      </c>
      <c r="I6947" s="7" t="n">
        <v>39.99000168</v>
      </c>
      <c r="J6947" s="6" t="n">
        <v>3</v>
      </c>
      <c r="K6947" s="7" t="n">
        <v>119.9700012</v>
      </c>
      <c r="L6947" s="7" t="n">
        <v>10.80000019</v>
      </c>
      <c r="M6947" s="8" t="n">
        <v>0.090000004</v>
      </c>
      <c r="N6947" s="7" t="n">
        <v>17.79999924</v>
      </c>
      <c r="O6947" s="12" t="n">
        <v>1</v>
      </c>
    </row>
    <row r="6948" customFormat="false" ht="15" hidden="false" customHeight="true" outlineLevel="0" collapsed="false">
      <c r="A6948" s="6" t="n">
        <v>61316</v>
      </c>
      <c r="B6948" s="6" t="s">
        <v>19</v>
      </c>
      <c r="C6948" s="6" t="s">
        <v>37</v>
      </c>
      <c r="D6948" s="6" t="s">
        <v>50</v>
      </c>
      <c r="E6948" s="6" t="s">
        <v>63</v>
      </c>
      <c r="F6948" s="6" t="s">
        <v>75</v>
      </c>
      <c r="G6948" s="6" t="s">
        <v>34</v>
      </c>
      <c r="H6948" s="6" t="n">
        <v>4</v>
      </c>
      <c r="I6948" s="7" t="n">
        <v>299.980011</v>
      </c>
      <c r="J6948" s="6" t="n">
        <v>1</v>
      </c>
      <c r="K6948" s="7" t="n">
        <v>299.980011</v>
      </c>
      <c r="L6948" s="7" t="n">
        <v>27</v>
      </c>
      <c r="M6948" s="8" t="n">
        <v>0.090000004</v>
      </c>
      <c r="N6948" s="7" t="n">
        <v>95.54000092</v>
      </c>
      <c r="O6948" s="9" t="n">
        <v>0</v>
      </c>
    </row>
    <row r="6949" customFormat="false" ht="15" hidden="false" customHeight="true" outlineLevel="0" collapsed="false">
      <c r="A6949" s="6" t="n">
        <v>23940</v>
      </c>
      <c r="B6949" s="6" t="s">
        <v>19</v>
      </c>
      <c r="C6949" s="6" t="s">
        <v>20</v>
      </c>
      <c r="D6949" s="6" t="s">
        <v>27</v>
      </c>
      <c r="E6949" s="6" t="s">
        <v>42</v>
      </c>
      <c r="F6949" s="6" t="s">
        <v>58</v>
      </c>
      <c r="G6949" s="6" t="s">
        <v>34</v>
      </c>
      <c r="H6949" s="6" t="n">
        <v>4</v>
      </c>
      <c r="I6949" s="7" t="n">
        <v>49.97999954</v>
      </c>
      <c r="J6949" s="6" t="n">
        <v>5</v>
      </c>
      <c r="K6949" s="7" t="n">
        <v>249.8999939</v>
      </c>
      <c r="L6949" s="7" t="n">
        <v>13.73999977</v>
      </c>
      <c r="M6949" s="8" t="n">
        <v>0.059999999</v>
      </c>
      <c r="N6949" s="7" t="n">
        <v>17.70999908</v>
      </c>
      <c r="O6949" s="12" t="n">
        <v>1</v>
      </c>
    </row>
    <row r="6950" customFormat="false" ht="15" hidden="false" customHeight="true" outlineLevel="0" collapsed="false">
      <c r="A6950" s="6" t="n">
        <v>13976</v>
      </c>
      <c r="B6950" s="6" t="s">
        <v>19</v>
      </c>
      <c r="C6950" s="6" t="s">
        <v>49</v>
      </c>
      <c r="D6950" s="6" t="s">
        <v>21</v>
      </c>
      <c r="E6950" s="6" t="s">
        <v>64</v>
      </c>
      <c r="F6950" s="6" t="s">
        <v>33</v>
      </c>
      <c r="G6950" s="6" t="s">
        <v>34</v>
      </c>
      <c r="H6950" s="6" t="n">
        <v>4</v>
      </c>
      <c r="I6950" s="7" t="n">
        <v>59.99000168</v>
      </c>
      <c r="J6950" s="6" t="n">
        <v>5</v>
      </c>
      <c r="K6950" s="7" t="n">
        <v>299.9500122</v>
      </c>
      <c r="L6950" s="7" t="n">
        <v>59.99000168</v>
      </c>
      <c r="M6950" s="8" t="n">
        <v>0.200000003</v>
      </c>
      <c r="N6950" s="7" t="n">
        <v>27.12000084</v>
      </c>
      <c r="O6950" s="9" t="n">
        <v>0</v>
      </c>
    </row>
    <row r="6951" customFormat="false" ht="15" hidden="false" customHeight="true" outlineLevel="0" collapsed="false">
      <c r="A6951" s="6" t="n">
        <v>35592</v>
      </c>
      <c r="B6951" s="6" t="s">
        <v>46</v>
      </c>
      <c r="C6951" s="6" t="s">
        <v>37</v>
      </c>
      <c r="D6951" s="6" t="s">
        <v>31</v>
      </c>
      <c r="E6951" s="6" t="s">
        <v>56</v>
      </c>
      <c r="F6951" s="6" t="s">
        <v>58</v>
      </c>
      <c r="G6951" s="6" t="s">
        <v>34</v>
      </c>
      <c r="H6951" s="6" t="n">
        <v>2</v>
      </c>
      <c r="I6951" s="7" t="n">
        <v>49.97999954</v>
      </c>
      <c r="J6951" s="6" t="n">
        <v>5</v>
      </c>
      <c r="K6951" s="7" t="n">
        <v>249.8999939</v>
      </c>
      <c r="L6951" s="7" t="n">
        <v>10</v>
      </c>
      <c r="M6951" s="8" t="n">
        <v>0.039999999</v>
      </c>
      <c r="N6951" s="7" t="n">
        <v>65.97000122</v>
      </c>
      <c r="O6951" s="12" t="n">
        <v>1</v>
      </c>
    </row>
    <row r="6952" customFormat="false" ht="15" hidden="false" customHeight="true" outlineLevel="0" collapsed="false">
      <c r="A6952" s="6" t="n">
        <v>38697</v>
      </c>
      <c r="B6952" s="6" t="s">
        <v>19</v>
      </c>
      <c r="C6952" s="6" t="s">
        <v>20</v>
      </c>
      <c r="D6952" s="6" t="s">
        <v>31</v>
      </c>
      <c r="E6952" s="6" t="s">
        <v>56</v>
      </c>
      <c r="F6952" s="6" t="s">
        <v>73</v>
      </c>
      <c r="G6952" s="6" t="s">
        <v>34</v>
      </c>
      <c r="H6952" s="6" t="n">
        <v>4</v>
      </c>
      <c r="I6952" s="7" t="n">
        <v>39.99000168</v>
      </c>
      <c r="J6952" s="6" t="n">
        <v>3</v>
      </c>
      <c r="K6952" s="7" t="n">
        <v>119.9700012</v>
      </c>
      <c r="L6952" s="7" t="n">
        <v>3.599999905</v>
      </c>
      <c r="M6952" s="8" t="n">
        <v>0.029999999</v>
      </c>
      <c r="N6952" s="7" t="n">
        <v>24.79000092</v>
      </c>
      <c r="O6952" s="9" t="n">
        <v>0</v>
      </c>
    </row>
    <row r="6953" customFormat="false" ht="15" hidden="false" customHeight="true" outlineLevel="0" collapsed="false">
      <c r="A6953" s="6" t="n">
        <v>11025</v>
      </c>
      <c r="B6953" s="6" t="s">
        <v>19</v>
      </c>
      <c r="C6953" s="6" t="s">
        <v>20</v>
      </c>
      <c r="D6953" s="6" t="s">
        <v>21</v>
      </c>
      <c r="E6953" s="6" t="s">
        <v>64</v>
      </c>
      <c r="F6953" s="6" t="s">
        <v>23</v>
      </c>
      <c r="G6953" s="6" t="s">
        <v>34</v>
      </c>
      <c r="H6953" s="6" t="n">
        <v>4</v>
      </c>
      <c r="I6953" s="7" t="n">
        <v>129.9900055</v>
      </c>
      <c r="J6953" s="6" t="n">
        <v>1</v>
      </c>
      <c r="K6953" s="7" t="n">
        <v>129.9900055</v>
      </c>
      <c r="L6953" s="7" t="n">
        <v>13</v>
      </c>
      <c r="M6953" s="8" t="n">
        <v>0.100000001</v>
      </c>
      <c r="N6953" s="7" t="n">
        <v>45.63000107</v>
      </c>
      <c r="O6953" s="12" t="n">
        <v>1</v>
      </c>
    </row>
    <row r="6954" customFormat="false" ht="15" hidden="false" customHeight="true" outlineLevel="0" collapsed="false">
      <c r="A6954" s="6" t="n">
        <v>67379</v>
      </c>
      <c r="B6954" s="6" t="s">
        <v>19</v>
      </c>
      <c r="C6954" s="6" t="s">
        <v>20</v>
      </c>
      <c r="D6954" s="6" t="s">
        <v>21</v>
      </c>
      <c r="E6954" s="6" t="s">
        <v>65</v>
      </c>
      <c r="F6954" s="6" t="s">
        <v>108</v>
      </c>
      <c r="G6954" s="6" t="s">
        <v>24</v>
      </c>
      <c r="H6954" s="6" t="n">
        <v>4</v>
      </c>
      <c r="I6954" s="7" t="n">
        <v>119.9899979</v>
      </c>
      <c r="J6954" s="6" t="n">
        <v>1</v>
      </c>
      <c r="K6954" s="7" t="n">
        <v>119.9899979</v>
      </c>
      <c r="L6954" s="7" t="n">
        <v>10.80000019</v>
      </c>
      <c r="M6954" s="8" t="n">
        <v>0.090000004</v>
      </c>
      <c r="N6954" s="7" t="n">
        <v>-80.04000092</v>
      </c>
      <c r="O6954" s="12" t="n">
        <v>1</v>
      </c>
    </row>
    <row r="6955" customFormat="false" ht="15" hidden="false" customHeight="true" outlineLevel="0" collapsed="false">
      <c r="A6955" s="6" t="n">
        <v>30812</v>
      </c>
      <c r="B6955" s="6" t="s">
        <v>19</v>
      </c>
      <c r="C6955" s="6" t="s">
        <v>20</v>
      </c>
      <c r="D6955" s="6" t="s">
        <v>27</v>
      </c>
      <c r="E6955" s="6" t="s">
        <v>42</v>
      </c>
      <c r="F6955" s="6" t="s">
        <v>40</v>
      </c>
      <c r="G6955" s="6" t="s">
        <v>34</v>
      </c>
      <c r="H6955" s="6" t="n">
        <v>4</v>
      </c>
      <c r="I6955" s="7" t="n">
        <v>399.980011</v>
      </c>
      <c r="J6955" s="6" t="n">
        <v>1</v>
      </c>
      <c r="K6955" s="7" t="n">
        <v>399.980011</v>
      </c>
      <c r="L6955" s="7" t="n">
        <v>60</v>
      </c>
      <c r="M6955" s="8" t="n">
        <v>0.150000006</v>
      </c>
      <c r="N6955" s="7" t="n">
        <v>34</v>
      </c>
      <c r="O6955" s="9" t="n">
        <v>0</v>
      </c>
    </row>
    <row r="6956" customFormat="false" ht="15" hidden="false" customHeight="true" outlineLevel="0" collapsed="false">
      <c r="A6956" s="6" t="n">
        <v>8063</v>
      </c>
      <c r="B6956" s="6" t="s">
        <v>19</v>
      </c>
      <c r="C6956" s="6" t="s">
        <v>20</v>
      </c>
      <c r="D6956" s="6" t="s">
        <v>50</v>
      </c>
      <c r="E6956" s="6" t="s">
        <v>63</v>
      </c>
      <c r="F6956" s="6" t="s">
        <v>33</v>
      </c>
      <c r="G6956" s="6" t="s">
        <v>24</v>
      </c>
      <c r="H6956" s="6" t="n">
        <v>4</v>
      </c>
      <c r="I6956" s="7" t="n">
        <v>59.99000168</v>
      </c>
      <c r="J6956" s="6" t="n">
        <v>2</v>
      </c>
      <c r="K6956" s="7" t="n">
        <v>119.9800034</v>
      </c>
      <c r="L6956" s="7" t="n">
        <v>3.599999905</v>
      </c>
      <c r="M6956" s="8" t="n">
        <v>0.029999999</v>
      </c>
      <c r="N6956" s="7" t="n">
        <v>33.75</v>
      </c>
      <c r="O6956" s="9" t="n">
        <v>0</v>
      </c>
    </row>
    <row r="6957" customFormat="false" ht="15" hidden="false" customHeight="true" outlineLevel="0" collapsed="false">
      <c r="A6957" s="6" t="n">
        <v>32127</v>
      </c>
      <c r="B6957" s="6" t="s">
        <v>19</v>
      </c>
      <c r="C6957" s="6" t="s">
        <v>20</v>
      </c>
      <c r="D6957" s="6" t="s">
        <v>31</v>
      </c>
      <c r="E6957" s="6" t="s">
        <v>86</v>
      </c>
      <c r="F6957" s="6" t="s">
        <v>73</v>
      </c>
      <c r="G6957" s="6" t="s">
        <v>24</v>
      </c>
      <c r="H6957" s="6" t="n">
        <v>4</v>
      </c>
      <c r="I6957" s="7" t="n">
        <v>39.99000168</v>
      </c>
      <c r="J6957" s="6" t="n">
        <v>3</v>
      </c>
      <c r="K6957" s="7" t="n">
        <v>119.9700012</v>
      </c>
      <c r="L6957" s="7" t="n">
        <v>2.400000095</v>
      </c>
      <c r="M6957" s="8" t="n">
        <v>0.02</v>
      </c>
      <c r="N6957" s="7" t="n">
        <v>44.09000015</v>
      </c>
      <c r="O6957" s="9" t="n">
        <v>0</v>
      </c>
    </row>
    <row r="6958" customFormat="false" ht="15" hidden="false" customHeight="true" outlineLevel="0" collapsed="false">
      <c r="A6958" s="6" t="n">
        <v>10083</v>
      </c>
      <c r="B6958" s="6" t="s">
        <v>26</v>
      </c>
      <c r="C6958" s="6" t="s">
        <v>37</v>
      </c>
      <c r="D6958" s="6" t="s">
        <v>50</v>
      </c>
      <c r="E6958" s="6" t="s">
        <v>63</v>
      </c>
      <c r="F6958" s="6" t="s">
        <v>40</v>
      </c>
      <c r="G6958" s="6" t="s">
        <v>34</v>
      </c>
      <c r="H6958" s="6" t="n">
        <v>1</v>
      </c>
      <c r="I6958" s="7" t="n">
        <v>399.980011</v>
      </c>
      <c r="J6958" s="6" t="n">
        <v>1</v>
      </c>
      <c r="K6958" s="7" t="n">
        <v>399.980011</v>
      </c>
      <c r="L6958" s="7" t="n">
        <v>28</v>
      </c>
      <c r="M6958" s="8" t="n">
        <v>0.07</v>
      </c>
      <c r="N6958" s="7" t="n">
        <v>83.69999695</v>
      </c>
      <c r="O6958" s="12" t="n">
        <v>1</v>
      </c>
    </row>
    <row r="6959" customFormat="false" ht="15" hidden="false" customHeight="true" outlineLevel="0" collapsed="false">
      <c r="A6959" s="6" t="n">
        <v>13257</v>
      </c>
      <c r="B6959" s="6" t="s">
        <v>19</v>
      </c>
      <c r="C6959" s="6" t="s">
        <v>20</v>
      </c>
      <c r="D6959" s="6" t="s">
        <v>21</v>
      </c>
      <c r="E6959" s="6" t="s">
        <v>22</v>
      </c>
      <c r="F6959" s="6" t="s">
        <v>73</v>
      </c>
      <c r="G6959" s="6" t="s">
        <v>34</v>
      </c>
      <c r="H6959" s="6" t="n">
        <v>4</v>
      </c>
      <c r="I6959" s="7" t="n">
        <v>39.99000168</v>
      </c>
      <c r="J6959" s="6" t="n">
        <v>1</v>
      </c>
      <c r="K6959" s="7" t="n">
        <v>39.99000168</v>
      </c>
      <c r="L6959" s="7" t="n">
        <v>4.800000191</v>
      </c>
      <c r="M6959" s="8" t="n">
        <v>0.119999997</v>
      </c>
      <c r="N6959" s="7" t="n">
        <v>-36.95000076</v>
      </c>
      <c r="O6959" s="9" t="n">
        <v>0</v>
      </c>
    </row>
    <row r="6960" customFormat="false" ht="15" hidden="false" customHeight="true" outlineLevel="0" collapsed="false">
      <c r="A6960" s="6" t="n">
        <v>51504</v>
      </c>
      <c r="B6960" s="6" t="s">
        <v>19</v>
      </c>
      <c r="C6960" s="6" t="s">
        <v>37</v>
      </c>
      <c r="D6960" s="6" t="s">
        <v>50</v>
      </c>
      <c r="E6960" s="6" t="s">
        <v>72</v>
      </c>
      <c r="F6960" s="6" t="s">
        <v>58</v>
      </c>
      <c r="G6960" s="6" t="s">
        <v>34</v>
      </c>
      <c r="H6960" s="6" t="n">
        <v>4</v>
      </c>
      <c r="I6960" s="7" t="n">
        <v>49.97999954</v>
      </c>
      <c r="J6960" s="6" t="n">
        <v>3</v>
      </c>
      <c r="K6960" s="7" t="n">
        <v>149.9400024</v>
      </c>
      <c r="L6960" s="7" t="n">
        <v>0</v>
      </c>
      <c r="M6960" s="8" t="n">
        <v>0</v>
      </c>
      <c r="N6960" s="7" t="n">
        <v>67.47000122</v>
      </c>
      <c r="O6960" s="12" t="n">
        <v>1</v>
      </c>
    </row>
    <row r="6961" customFormat="false" ht="15" hidden="false" customHeight="true" outlineLevel="0" collapsed="false">
      <c r="A6961" s="6" t="n">
        <v>14149</v>
      </c>
      <c r="B6961" s="6" t="s">
        <v>19</v>
      </c>
      <c r="C6961" s="6" t="s">
        <v>49</v>
      </c>
      <c r="D6961" s="6" t="s">
        <v>21</v>
      </c>
      <c r="E6961" s="6" t="s">
        <v>65</v>
      </c>
      <c r="F6961" s="6" t="s">
        <v>74</v>
      </c>
      <c r="G6961" s="6" t="s">
        <v>34</v>
      </c>
      <c r="H6961" s="6" t="n">
        <v>4</v>
      </c>
      <c r="I6961" s="7" t="n">
        <v>31.98999977</v>
      </c>
      <c r="J6961" s="6" t="n">
        <v>3</v>
      </c>
      <c r="K6961" s="7" t="n">
        <v>95.97000122</v>
      </c>
      <c r="L6961" s="7" t="n">
        <v>16.30999947</v>
      </c>
      <c r="M6961" s="8" t="n">
        <v>0.170000002</v>
      </c>
      <c r="N6961" s="7" t="n">
        <v>8.760000229</v>
      </c>
      <c r="O6961" s="12" t="n">
        <v>1</v>
      </c>
    </row>
    <row r="6962" customFormat="false" ht="15" hidden="false" customHeight="true" outlineLevel="0" collapsed="false">
      <c r="A6962" s="6" t="n">
        <v>18668</v>
      </c>
      <c r="B6962" s="6" t="s">
        <v>19</v>
      </c>
      <c r="C6962" s="6" t="s">
        <v>20</v>
      </c>
      <c r="D6962" s="6" t="s">
        <v>21</v>
      </c>
      <c r="E6962" s="6" t="s">
        <v>65</v>
      </c>
      <c r="F6962" s="6" t="s">
        <v>75</v>
      </c>
      <c r="G6962" s="6" t="s">
        <v>34</v>
      </c>
      <c r="H6962" s="6" t="n">
        <v>4</v>
      </c>
      <c r="I6962" s="7" t="n">
        <v>299.980011</v>
      </c>
      <c r="J6962" s="6" t="n">
        <v>1</v>
      </c>
      <c r="K6962" s="7" t="n">
        <v>299.980011</v>
      </c>
      <c r="L6962" s="7" t="n">
        <v>27</v>
      </c>
      <c r="M6962" s="8" t="n">
        <v>0.090000004</v>
      </c>
      <c r="N6962" s="7" t="n">
        <v>-245.6799927</v>
      </c>
      <c r="O6962" s="9" t="n">
        <v>0</v>
      </c>
    </row>
    <row r="6963" customFormat="false" ht="15" hidden="false" customHeight="true" outlineLevel="0" collapsed="false">
      <c r="A6963" s="6" t="n">
        <v>40029</v>
      </c>
      <c r="B6963" s="6" t="s">
        <v>19</v>
      </c>
      <c r="C6963" s="6" t="s">
        <v>20</v>
      </c>
      <c r="D6963" s="6" t="s">
        <v>31</v>
      </c>
      <c r="E6963" s="6" t="s">
        <v>56</v>
      </c>
      <c r="F6963" s="6" t="s">
        <v>71</v>
      </c>
      <c r="G6963" s="6" t="s">
        <v>24</v>
      </c>
      <c r="H6963" s="6" t="n">
        <v>4</v>
      </c>
      <c r="I6963" s="7" t="n">
        <v>199.9900055</v>
      </c>
      <c r="J6963" s="6" t="n">
        <v>1</v>
      </c>
      <c r="K6963" s="7" t="n">
        <v>199.9900055</v>
      </c>
      <c r="L6963" s="7" t="n">
        <v>11</v>
      </c>
      <c r="M6963" s="8" t="n">
        <v>0.059999999</v>
      </c>
      <c r="N6963" s="7" t="n">
        <v>90.72000122</v>
      </c>
      <c r="O6963" s="12" t="n">
        <v>1</v>
      </c>
    </row>
    <row r="6964" customFormat="false" ht="15" hidden="false" customHeight="true" outlineLevel="0" collapsed="false">
      <c r="A6964" s="6" t="n">
        <v>55695</v>
      </c>
      <c r="B6964" s="6" t="s">
        <v>19</v>
      </c>
      <c r="C6964" s="6" t="s">
        <v>20</v>
      </c>
      <c r="D6964" s="6" t="s">
        <v>50</v>
      </c>
      <c r="E6964" s="6" t="s">
        <v>51</v>
      </c>
      <c r="F6964" s="6" t="s">
        <v>29</v>
      </c>
      <c r="G6964" s="6" t="s">
        <v>24</v>
      </c>
      <c r="H6964" s="6" t="n">
        <v>4</v>
      </c>
      <c r="I6964" s="7" t="n">
        <v>99.98999786</v>
      </c>
      <c r="J6964" s="6" t="n">
        <v>4</v>
      </c>
      <c r="K6964" s="7" t="n">
        <v>399.9599915</v>
      </c>
      <c r="L6964" s="7" t="n">
        <v>48</v>
      </c>
      <c r="M6964" s="8" t="n">
        <v>0.119999997</v>
      </c>
      <c r="N6964" s="7" t="n">
        <v>-87.98999786</v>
      </c>
      <c r="O6964" s="12" t="n">
        <v>1</v>
      </c>
    </row>
    <row r="6965" customFormat="false" ht="15" hidden="false" customHeight="true" outlineLevel="0" collapsed="false">
      <c r="A6965" s="6" t="n">
        <v>55277</v>
      </c>
      <c r="B6965" s="6" t="s">
        <v>19</v>
      </c>
      <c r="C6965" s="6" t="s">
        <v>37</v>
      </c>
      <c r="D6965" s="6" t="s">
        <v>50</v>
      </c>
      <c r="E6965" s="6" t="s">
        <v>72</v>
      </c>
      <c r="F6965" s="6" t="s">
        <v>73</v>
      </c>
      <c r="G6965" s="6" t="s">
        <v>44</v>
      </c>
      <c r="H6965" s="6" t="n">
        <v>4</v>
      </c>
      <c r="I6965" s="7" t="n">
        <v>39.99000168</v>
      </c>
      <c r="J6965" s="6" t="n">
        <v>2</v>
      </c>
      <c r="K6965" s="7" t="n">
        <v>79.98000336</v>
      </c>
      <c r="L6965" s="7" t="n">
        <v>1.600000024</v>
      </c>
      <c r="M6965" s="8" t="n">
        <v>0.02</v>
      </c>
      <c r="N6965" s="7" t="n">
        <v>-7.840000153</v>
      </c>
      <c r="O6965" s="9" t="n">
        <v>0</v>
      </c>
    </row>
    <row r="6966" customFormat="false" ht="15" hidden="false" customHeight="true" outlineLevel="0" collapsed="false">
      <c r="A6966" s="6" t="n">
        <v>45634</v>
      </c>
      <c r="B6966" s="6" t="s">
        <v>26</v>
      </c>
      <c r="C6966" s="6" t="s">
        <v>20</v>
      </c>
      <c r="D6966" s="6" t="s">
        <v>27</v>
      </c>
      <c r="E6966" s="6" t="s">
        <v>79</v>
      </c>
      <c r="F6966" s="6" t="s">
        <v>33</v>
      </c>
      <c r="G6966" s="6" t="s">
        <v>47</v>
      </c>
      <c r="H6966" s="6" t="n">
        <v>1</v>
      </c>
      <c r="I6966" s="7" t="n">
        <v>59.99000168</v>
      </c>
      <c r="J6966" s="6" t="n">
        <v>5</v>
      </c>
      <c r="K6966" s="7" t="n">
        <v>299.9500122</v>
      </c>
      <c r="L6966" s="7" t="n">
        <v>0</v>
      </c>
      <c r="M6966" s="8" t="n">
        <v>0</v>
      </c>
      <c r="N6966" s="7" t="n">
        <v>24</v>
      </c>
      <c r="O6966" s="12" t="n">
        <v>1</v>
      </c>
    </row>
    <row r="6967" customFormat="false" ht="15" hidden="false" customHeight="true" outlineLevel="0" collapsed="false">
      <c r="A6967" s="6" t="n">
        <v>62825</v>
      </c>
      <c r="B6967" s="6" t="s">
        <v>46</v>
      </c>
      <c r="C6967" s="6" t="s">
        <v>37</v>
      </c>
      <c r="D6967" s="6" t="s">
        <v>21</v>
      </c>
      <c r="E6967" s="6" t="s">
        <v>65</v>
      </c>
      <c r="F6967" s="6" t="s">
        <v>71</v>
      </c>
      <c r="G6967" s="6" t="s">
        <v>34</v>
      </c>
      <c r="H6967" s="6" t="n">
        <v>2</v>
      </c>
      <c r="I6967" s="7" t="n">
        <v>199.9900055</v>
      </c>
      <c r="J6967" s="6" t="n">
        <v>1</v>
      </c>
      <c r="K6967" s="7" t="n">
        <v>199.9900055</v>
      </c>
      <c r="L6967" s="7" t="n">
        <v>34</v>
      </c>
      <c r="M6967" s="8" t="n">
        <v>0.170000002</v>
      </c>
      <c r="N6967" s="7" t="n">
        <v>27.05999947</v>
      </c>
      <c r="O6967" s="12" t="n">
        <v>1</v>
      </c>
    </row>
    <row r="6968" customFormat="false" ht="15" hidden="false" customHeight="true" outlineLevel="0" collapsed="false">
      <c r="A6968" s="6" t="n">
        <v>37945</v>
      </c>
      <c r="B6968" s="6" t="s">
        <v>19</v>
      </c>
      <c r="C6968" s="6" t="s">
        <v>20</v>
      </c>
      <c r="D6968" s="6" t="s">
        <v>31</v>
      </c>
      <c r="E6968" s="6" t="s">
        <v>62</v>
      </c>
      <c r="F6968" s="6" t="s">
        <v>40</v>
      </c>
      <c r="G6968" s="6" t="s">
        <v>44</v>
      </c>
      <c r="H6968" s="6" t="n">
        <v>4</v>
      </c>
      <c r="I6968" s="7" t="n">
        <v>399.980011</v>
      </c>
      <c r="J6968" s="6" t="n">
        <v>1</v>
      </c>
      <c r="K6968" s="7" t="n">
        <v>399.980011</v>
      </c>
      <c r="L6968" s="7" t="n">
        <v>28</v>
      </c>
      <c r="M6968" s="8" t="n">
        <v>0.07</v>
      </c>
      <c r="N6968" s="7" t="n">
        <v>182.2700043</v>
      </c>
      <c r="O6968" s="12" t="n">
        <v>1</v>
      </c>
    </row>
    <row r="6969" customFormat="false" ht="15" hidden="false" customHeight="true" outlineLevel="0" collapsed="false">
      <c r="A6969" s="6" t="n">
        <v>64165</v>
      </c>
      <c r="B6969" s="6" t="s">
        <v>19</v>
      </c>
      <c r="C6969" s="6" t="s">
        <v>37</v>
      </c>
      <c r="D6969" s="6" t="s">
        <v>21</v>
      </c>
      <c r="E6969" s="6" t="s">
        <v>65</v>
      </c>
      <c r="F6969" s="6" t="s">
        <v>57</v>
      </c>
      <c r="G6969" s="6" t="s">
        <v>24</v>
      </c>
      <c r="H6969" s="6" t="n">
        <v>4</v>
      </c>
      <c r="I6969" s="7" t="n">
        <v>50</v>
      </c>
      <c r="J6969" s="6" t="n">
        <v>1</v>
      </c>
      <c r="K6969" s="7" t="n">
        <v>50</v>
      </c>
      <c r="L6969" s="7" t="n">
        <v>6.5</v>
      </c>
      <c r="M6969" s="8" t="n">
        <v>0.129999995</v>
      </c>
      <c r="N6969" s="7" t="n">
        <v>4.920000076</v>
      </c>
      <c r="O6969" s="12" t="n">
        <v>1</v>
      </c>
    </row>
    <row r="6970" customFormat="false" ht="15" hidden="false" customHeight="true" outlineLevel="0" collapsed="false">
      <c r="A6970" s="6" t="n">
        <v>72600</v>
      </c>
      <c r="B6970" s="6" t="s">
        <v>26</v>
      </c>
      <c r="C6970" s="6" t="s">
        <v>20</v>
      </c>
      <c r="D6970" s="6" t="s">
        <v>27</v>
      </c>
      <c r="E6970" s="6" t="s">
        <v>54</v>
      </c>
      <c r="F6970" s="6" t="s">
        <v>112</v>
      </c>
      <c r="G6970" s="6" t="s">
        <v>24</v>
      </c>
      <c r="H6970" s="6" t="n">
        <v>1</v>
      </c>
      <c r="I6970" s="7" t="n">
        <v>260.6499939</v>
      </c>
      <c r="J6970" s="6" t="n">
        <v>1</v>
      </c>
      <c r="K6970" s="7" t="n">
        <v>260.6499939</v>
      </c>
      <c r="L6970" s="7" t="n">
        <v>65.16000366</v>
      </c>
      <c r="M6970" s="8" t="n">
        <v>0.25</v>
      </c>
      <c r="N6970" s="7" t="n">
        <v>52.77999878</v>
      </c>
      <c r="O6970" s="12" t="n">
        <v>1</v>
      </c>
    </row>
    <row r="6971" customFormat="false" ht="15" hidden="false" customHeight="true" outlineLevel="0" collapsed="false">
      <c r="A6971" s="6" t="n">
        <v>70702</v>
      </c>
      <c r="B6971" s="6" t="s">
        <v>36</v>
      </c>
      <c r="C6971" s="6" t="s">
        <v>49</v>
      </c>
      <c r="D6971" s="6" t="s">
        <v>21</v>
      </c>
      <c r="E6971" s="6" t="s">
        <v>65</v>
      </c>
      <c r="F6971" s="6" t="s">
        <v>102</v>
      </c>
      <c r="G6971" s="6" t="s">
        <v>34</v>
      </c>
      <c r="H6971" s="6" t="n">
        <v>0</v>
      </c>
      <c r="I6971" s="7" t="n">
        <v>1500</v>
      </c>
      <c r="J6971" s="6" t="n">
        <v>1</v>
      </c>
      <c r="K6971" s="7" t="n">
        <v>1500</v>
      </c>
      <c r="L6971" s="7" t="n">
        <v>30</v>
      </c>
      <c r="M6971" s="8" t="n">
        <v>0.02</v>
      </c>
      <c r="N6971" s="7" t="n">
        <v>705.5999756</v>
      </c>
      <c r="O6971" s="9" t="n">
        <v>0</v>
      </c>
    </row>
    <row r="6972" customFormat="false" ht="15" hidden="false" customHeight="true" outlineLevel="0" collapsed="false">
      <c r="A6972" s="6" t="n">
        <v>65786</v>
      </c>
      <c r="B6972" s="6" t="s">
        <v>19</v>
      </c>
      <c r="C6972" s="6" t="s">
        <v>37</v>
      </c>
      <c r="D6972" s="6" t="s">
        <v>21</v>
      </c>
      <c r="E6972" s="6" t="s">
        <v>65</v>
      </c>
      <c r="F6972" s="6" t="s">
        <v>33</v>
      </c>
      <c r="G6972" s="6" t="s">
        <v>44</v>
      </c>
      <c r="H6972" s="6" t="n">
        <v>4</v>
      </c>
      <c r="I6972" s="7" t="n">
        <v>59.99000168</v>
      </c>
      <c r="J6972" s="6" t="n">
        <v>1</v>
      </c>
      <c r="K6972" s="7" t="n">
        <v>59.99000168</v>
      </c>
      <c r="L6972" s="7" t="n">
        <v>10.80000019</v>
      </c>
      <c r="M6972" s="8" t="n">
        <v>0.180000007</v>
      </c>
      <c r="N6972" s="7" t="n">
        <v>15.98999977</v>
      </c>
      <c r="O6972" s="9" t="n">
        <v>0</v>
      </c>
    </row>
    <row r="6973" customFormat="false" ht="15" hidden="false" customHeight="true" outlineLevel="0" collapsed="false">
      <c r="A6973" s="6" t="n">
        <v>67684</v>
      </c>
      <c r="B6973" s="6" t="s">
        <v>26</v>
      </c>
      <c r="C6973" s="6" t="s">
        <v>37</v>
      </c>
      <c r="D6973" s="6" t="s">
        <v>21</v>
      </c>
      <c r="E6973" s="6" t="s">
        <v>64</v>
      </c>
      <c r="F6973" s="6" t="s">
        <v>33</v>
      </c>
      <c r="G6973" s="6" t="s">
        <v>34</v>
      </c>
      <c r="H6973" s="6" t="n">
        <v>1</v>
      </c>
      <c r="I6973" s="7" t="n">
        <v>299.9899902</v>
      </c>
      <c r="J6973" s="6" t="n">
        <v>1</v>
      </c>
      <c r="K6973" s="7" t="n">
        <v>299.9899902</v>
      </c>
      <c r="L6973" s="7" t="n">
        <v>48</v>
      </c>
      <c r="M6973" s="8" t="n">
        <v>0.159999996</v>
      </c>
      <c r="N6973" s="7" t="n">
        <v>56.70000076</v>
      </c>
      <c r="O6973" s="12" t="n">
        <v>1</v>
      </c>
    </row>
    <row r="6974" customFormat="false" ht="15" hidden="false" customHeight="true" outlineLevel="0" collapsed="false">
      <c r="A6974" s="6" t="n">
        <v>10710</v>
      </c>
      <c r="B6974" s="6" t="s">
        <v>19</v>
      </c>
      <c r="C6974" s="6" t="s">
        <v>49</v>
      </c>
      <c r="D6974" s="6" t="s">
        <v>21</v>
      </c>
      <c r="E6974" s="6" t="s">
        <v>65</v>
      </c>
      <c r="F6974" s="6" t="s">
        <v>40</v>
      </c>
      <c r="G6974" s="6" t="s">
        <v>44</v>
      </c>
      <c r="H6974" s="6" t="n">
        <v>4</v>
      </c>
      <c r="I6974" s="7" t="n">
        <v>399.980011</v>
      </c>
      <c r="J6974" s="6" t="n">
        <v>1</v>
      </c>
      <c r="K6974" s="7" t="n">
        <v>399.980011</v>
      </c>
      <c r="L6974" s="7" t="n">
        <v>28</v>
      </c>
      <c r="M6974" s="8" t="n">
        <v>0.07</v>
      </c>
      <c r="N6974" s="7" t="n">
        <v>-99.3199997</v>
      </c>
      <c r="O6974" s="12" t="n">
        <v>1</v>
      </c>
    </row>
    <row r="6975" customFormat="false" ht="15" hidden="false" customHeight="true" outlineLevel="0" collapsed="false">
      <c r="A6975" s="6" t="n">
        <v>48083</v>
      </c>
      <c r="B6975" s="6" t="s">
        <v>46</v>
      </c>
      <c r="C6975" s="6" t="s">
        <v>49</v>
      </c>
      <c r="D6975" s="6" t="s">
        <v>27</v>
      </c>
      <c r="E6975" s="6" t="s">
        <v>79</v>
      </c>
      <c r="F6975" s="6" t="s">
        <v>58</v>
      </c>
      <c r="G6975" s="6" t="s">
        <v>44</v>
      </c>
      <c r="H6975" s="6" t="n">
        <v>2</v>
      </c>
      <c r="I6975" s="7" t="n">
        <v>49.97999954</v>
      </c>
      <c r="J6975" s="6" t="n">
        <v>4</v>
      </c>
      <c r="K6975" s="7" t="n">
        <v>199.9199982</v>
      </c>
      <c r="L6975" s="7" t="n">
        <v>25.98999977</v>
      </c>
      <c r="M6975" s="8" t="n">
        <v>0.129999995</v>
      </c>
      <c r="N6975" s="7" t="n">
        <v>46.95999908</v>
      </c>
      <c r="O6975" s="12" t="n">
        <v>1</v>
      </c>
    </row>
    <row r="6976" customFormat="false" ht="15" hidden="false" customHeight="true" outlineLevel="0" collapsed="false">
      <c r="A6976" s="6" t="n">
        <v>67913</v>
      </c>
      <c r="B6976" s="6" t="s">
        <v>26</v>
      </c>
      <c r="C6976" s="6" t="s">
        <v>20</v>
      </c>
      <c r="D6976" s="6" t="s">
        <v>21</v>
      </c>
      <c r="E6976" s="6" t="s">
        <v>65</v>
      </c>
      <c r="F6976" s="6" t="s">
        <v>78</v>
      </c>
      <c r="G6976" s="6" t="s">
        <v>44</v>
      </c>
      <c r="H6976" s="6" t="n">
        <v>1</v>
      </c>
      <c r="I6976" s="7" t="n">
        <v>329.9899902</v>
      </c>
      <c r="J6976" s="6" t="n">
        <v>1</v>
      </c>
      <c r="K6976" s="7" t="n">
        <v>329.9899902</v>
      </c>
      <c r="L6976" s="7" t="n">
        <v>59.40000153</v>
      </c>
      <c r="M6976" s="8" t="n">
        <v>0.180000007</v>
      </c>
      <c r="N6976" s="7" t="n">
        <v>-64.40000153</v>
      </c>
      <c r="O6976" s="12" t="n">
        <v>1</v>
      </c>
    </row>
    <row r="6977" customFormat="false" ht="15" hidden="false" customHeight="true" outlineLevel="0" collapsed="false">
      <c r="A6977" s="6" t="n">
        <v>36759</v>
      </c>
      <c r="B6977" s="6" t="s">
        <v>19</v>
      </c>
      <c r="C6977" s="6" t="s">
        <v>20</v>
      </c>
      <c r="D6977" s="6" t="s">
        <v>31</v>
      </c>
      <c r="E6977" s="6" t="s">
        <v>56</v>
      </c>
      <c r="F6977" s="6" t="s">
        <v>33</v>
      </c>
      <c r="G6977" s="6" t="s">
        <v>34</v>
      </c>
      <c r="H6977" s="6" t="n">
        <v>4</v>
      </c>
      <c r="I6977" s="7" t="n">
        <v>59.99000168</v>
      </c>
      <c r="J6977" s="6" t="n">
        <v>3</v>
      </c>
      <c r="K6977" s="7" t="n">
        <v>179.9700012</v>
      </c>
      <c r="L6977" s="7" t="n">
        <v>7.199999809</v>
      </c>
      <c r="M6977" s="8" t="n">
        <v>0.039999999</v>
      </c>
      <c r="N6977" s="7" t="n">
        <v>64.79000092</v>
      </c>
      <c r="O6977" s="12" t="n">
        <v>1</v>
      </c>
    </row>
    <row r="6978" customFormat="false" ht="15" hidden="false" customHeight="true" outlineLevel="0" collapsed="false">
      <c r="A6978" s="6" t="n">
        <v>5093</v>
      </c>
      <c r="B6978" s="6" t="s">
        <v>19</v>
      </c>
      <c r="C6978" s="6" t="s">
        <v>20</v>
      </c>
      <c r="D6978" s="6" t="s">
        <v>50</v>
      </c>
      <c r="E6978" s="6" t="s">
        <v>51</v>
      </c>
      <c r="F6978" s="6" t="s">
        <v>40</v>
      </c>
      <c r="G6978" s="6" t="s">
        <v>34</v>
      </c>
      <c r="H6978" s="6" t="n">
        <v>4</v>
      </c>
      <c r="I6978" s="7" t="n">
        <v>399.980011</v>
      </c>
      <c r="J6978" s="6" t="n">
        <v>1</v>
      </c>
      <c r="K6978" s="7" t="n">
        <v>399.980011</v>
      </c>
      <c r="L6978" s="7" t="n">
        <v>36</v>
      </c>
      <c r="M6978" s="8" t="n">
        <v>0.090000004</v>
      </c>
      <c r="N6978" s="7" t="n">
        <v>132.1300049</v>
      </c>
      <c r="O6978" s="9" t="n">
        <v>0</v>
      </c>
    </row>
    <row r="6979" customFormat="false" ht="15" hidden="false" customHeight="true" outlineLevel="0" collapsed="false">
      <c r="A6979" s="6" t="n">
        <v>36732</v>
      </c>
      <c r="B6979" s="6" t="s">
        <v>19</v>
      </c>
      <c r="C6979" s="6" t="s">
        <v>20</v>
      </c>
      <c r="D6979" s="6" t="s">
        <v>31</v>
      </c>
      <c r="E6979" s="6" t="s">
        <v>56</v>
      </c>
      <c r="F6979" s="6" t="s">
        <v>73</v>
      </c>
      <c r="G6979" s="6" t="s">
        <v>34</v>
      </c>
      <c r="H6979" s="6" t="n">
        <v>4</v>
      </c>
      <c r="I6979" s="7" t="n">
        <v>39.99000168</v>
      </c>
      <c r="J6979" s="6" t="n">
        <v>2</v>
      </c>
      <c r="K6979" s="7" t="n">
        <v>79.98000336</v>
      </c>
      <c r="L6979" s="7" t="n">
        <v>12.80000019</v>
      </c>
      <c r="M6979" s="8" t="n">
        <v>0.159999996</v>
      </c>
      <c r="N6979" s="7" t="n">
        <v>23.51000023</v>
      </c>
      <c r="O6979" s="9" t="n">
        <v>0</v>
      </c>
    </row>
    <row r="6980" customFormat="false" ht="15" hidden="false" customHeight="true" outlineLevel="0" collapsed="false">
      <c r="A6980" s="6" t="n">
        <v>17513</v>
      </c>
      <c r="B6980" s="6" t="s">
        <v>26</v>
      </c>
      <c r="C6980" s="6" t="s">
        <v>20</v>
      </c>
      <c r="D6980" s="6" t="s">
        <v>21</v>
      </c>
      <c r="E6980" s="6" t="s">
        <v>64</v>
      </c>
      <c r="F6980" s="6" t="s">
        <v>58</v>
      </c>
      <c r="G6980" s="6" t="s">
        <v>34</v>
      </c>
      <c r="H6980" s="6" t="n">
        <v>1</v>
      </c>
      <c r="I6980" s="7" t="n">
        <v>49.97999954</v>
      </c>
      <c r="J6980" s="6" t="n">
        <v>5</v>
      </c>
      <c r="K6980" s="7" t="n">
        <v>249.8999939</v>
      </c>
      <c r="L6980" s="7" t="n">
        <v>29.98999977</v>
      </c>
      <c r="M6980" s="8" t="n">
        <v>0.119999997</v>
      </c>
      <c r="N6980" s="7" t="n">
        <v>63.77000046</v>
      </c>
      <c r="O6980" s="12" t="n">
        <v>1</v>
      </c>
    </row>
    <row r="6981" customFormat="false" ht="15" hidden="false" customHeight="true" outlineLevel="0" collapsed="false">
      <c r="A6981" s="6" t="n">
        <v>62413</v>
      </c>
      <c r="B6981" s="6" t="s">
        <v>19</v>
      </c>
      <c r="C6981" s="6" t="s">
        <v>49</v>
      </c>
      <c r="D6981" s="6" t="s">
        <v>21</v>
      </c>
      <c r="E6981" s="6" t="s">
        <v>65</v>
      </c>
      <c r="F6981" s="6" t="s">
        <v>73</v>
      </c>
      <c r="G6981" s="6" t="s">
        <v>34</v>
      </c>
      <c r="H6981" s="6" t="n">
        <v>4</v>
      </c>
      <c r="I6981" s="7" t="n">
        <v>39.99000168</v>
      </c>
      <c r="J6981" s="6" t="n">
        <v>2</v>
      </c>
      <c r="K6981" s="7" t="n">
        <v>79.98000336</v>
      </c>
      <c r="L6981" s="7" t="n">
        <v>3.200000048</v>
      </c>
      <c r="M6981" s="8" t="n">
        <v>0.039999999</v>
      </c>
      <c r="N6981" s="7" t="n">
        <v>36.84999847</v>
      </c>
      <c r="O6981" s="9" t="n">
        <v>0</v>
      </c>
    </row>
    <row r="6982" customFormat="false" ht="15" hidden="false" customHeight="true" outlineLevel="0" collapsed="false">
      <c r="A6982" s="6" t="n">
        <v>66689</v>
      </c>
      <c r="B6982" s="6" t="s">
        <v>19</v>
      </c>
      <c r="C6982" s="6" t="s">
        <v>20</v>
      </c>
      <c r="D6982" s="6" t="s">
        <v>21</v>
      </c>
      <c r="E6982" s="6" t="s">
        <v>65</v>
      </c>
      <c r="F6982" s="6" t="s">
        <v>40</v>
      </c>
      <c r="G6982" s="6" t="s">
        <v>34</v>
      </c>
      <c r="H6982" s="6" t="n">
        <v>4</v>
      </c>
      <c r="I6982" s="7" t="n">
        <v>399.980011</v>
      </c>
      <c r="J6982" s="6" t="n">
        <v>1</v>
      </c>
      <c r="K6982" s="7" t="n">
        <v>399.980011</v>
      </c>
      <c r="L6982" s="7" t="n">
        <v>4</v>
      </c>
      <c r="M6982" s="8" t="n">
        <v>0.01</v>
      </c>
      <c r="N6982" s="7" t="n">
        <v>110.8700027</v>
      </c>
      <c r="O6982" s="12" t="n">
        <v>1</v>
      </c>
    </row>
    <row r="6983" customFormat="false" ht="15" hidden="false" customHeight="true" outlineLevel="0" collapsed="false">
      <c r="A6983" s="6" t="n">
        <v>7727</v>
      </c>
      <c r="B6983" s="6" t="s">
        <v>19</v>
      </c>
      <c r="C6983" s="6" t="s">
        <v>37</v>
      </c>
      <c r="D6983" s="6" t="s">
        <v>50</v>
      </c>
      <c r="E6983" s="6" t="s">
        <v>72</v>
      </c>
      <c r="F6983" s="6" t="s">
        <v>23</v>
      </c>
      <c r="G6983" s="6" t="s">
        <v>34</v>
      </c>
      <c r="H6983" s="6" t="n">
        <v>4</v>
      </c>
      <c r="I6983" s="7" t="n">
        <v>129.9900055</v>
      </c>
      <c r="J6983" s="6" t="n">
        <v>1</v>
      </c>
      <c r="K6983" s="7" t="n">
        <v>129.9900055</v>
      </c>
      <c r="L6983" s="7" t="n">
        <v>32.5</v>
      </c>
      <c r="M6983" s="8" t="n">
        <v>0.25</v>
      </c>
      <c r="N6983" s="7" t="n">
        <v>10.72000027</v>
      </c>
      <c r="O6983" s="9" t="n">
        <v>0</v>
      </c>
    </row>
    <row r="6984" customFormat="false" ht="15" hidden="false" customHeight="true" outlineLevel="0" collapsed="false">
      <c r="A6984" s="6" t="n">
        <v>68345</v>
      </c>
      <c r="B6984" s="6" t="s">
        <v>36</v>
      </c>
      <c r="C6984" s="6" t="s">
        <v>37</v>
      </c>
      <c r="D6984" s="6" t="s">
        <v>21</v>
      </c>
      <c r="E6984" s="6" t="s">
        <v>64</v>
      </c>
      <c r="F6984" s="6" t="s">
        <v>23</v>
      </c>
      <c r="G6984" s="6" t="s">
        <v>34</v>
      </c>
      <c r="H6984" s="6" t="n">
        <v>0</v>
      </c>
      <c r="I6984" s="7" t="n">
        <v>129.9900055</v>
      </c>
      <c r="J6984" s="6" t="n">
        <v>1</v>
      </c>
      <c r="K6984" s="7" t="n">
        <v>129.9900055</v>
      </c>
      <c r="L6984" s="7" t="n">
        <v>0</v>
      </c>
      <c r="M6984" s="8" t="n">
        <v>0</v>
      </c>
      <c r="N6984" s="7" t="n">
        <v>0</v>
      </c>
      <c r="O6984" s="12" t="n">
        <v>1</v>
      </c>
    </row>
    <row r="6985" customFormat="false" ht="15" hidden="false" customHeight="true" outlineLevel="0" collapsed="false">
      <c r="A6985" s="6" t="n">
        <v>154</v>
      </c>
      <c r="B6985" s="6" t="s">
        <v>46</v>
      </c>
      <c r="C6985" s="6" t="s">
        <v>37</v>
      </c>
      <c r="D6985" s="6" t="s">
        <v>50</v>
      </c>
      <c r="E6985" s="6" t="s">
        <v>72</v>
      </c>
      <c r="F6985" s="6" t="s">
        <v>58</v>
      </c>
      <c r="G6985" s="6" t="s">
        <v>34</v>
      </c>
      <c r="H6985" s="6" t="n">
        <v>2</v>
      </c>
      <c r="I6985" s="7" t="n">
        <v>49.97999954</v>
      </c>
      <c r="J6985" s="6" t="n">
        <v>5</v>
      </c>
      <c r="K6985" s="7" t="n">
        <v>249.8999939</v>
      </c>
      <c r="L6985" s="7" t="n">
        <v>62.47999954</v>
      </c>
      <c r="M6985" s="8" t="n">
        <v>0.25</v>
      </c>
      <c r="N6985" s="7" t="n">
        <v>-4.690000057</v>
      </c>
      <c r="O6985" s="12" t="n">
        <v>1</v>
      </c>
    </row>
    <row r="6986" customFormat="false" ht="15" hidden="false" customHeight="true" outlineLevel="0" collapsed="false">
      <c r="A6986" s="6" t="n">
        <v>295</v>
      </c>
      <c r="B6986" s="6" t="s">
        <v>19</v>
      </c>
      <c r="C6986" s="6" t="s">
        <v>37</v>
      </c>
      <c r="D6986" s="6" t="s">
        <v>50</v>
      </c>
      <c r="E6986" s="6" t="s">
        <v>51</v>
      </c>
      <c r="F6986" s="6" t="s">
        <v>73</v>
      </c>
      <c r="G6986" s="6" t="s">
        <v>44</v>
      </c>
      <c r="H6986" s="6" t="n">
        <v>4</v>
      </c>
      <c r="I6986" s="7" t="n">
        <v>39.99000168</v>
      </c>
      <c r="J6986" s="6" t="n">
        <v>5</v>
      </c>
      <c r="K6986" s="7" t="n">
        <v>199.9499969</v>
      </c>
      <c r="L6986" s="7" t="n">
        <v>49.99000168</v>
      </c>
      <c r="M6986" s="8" t="n">
        <v>0.25</v>
      </c>
      <c r="N6986" s="7" t="n">
        <v>-119.9700012</v>
      </c>
      <c r="O6986" s="12" t="n">
        <v>1</v>
      </c>
    </row>
    <row r="6987" customFormat="false" ht="15" hidden="false" customHeight="true" outlineLevel="0" collapsed="false">
      <c r="A6987" s="6" t="n">
        <v>40737</v>
      </c>
      <c r="B6987" s="6" t="s">
        <v>26</v>
      </c>
      <c r="C6987" s="6" t="s">
        <v>37</v>
      </c>
      <c r="D6987" s="6" t="s">
        <v>31</v>
      </c>
      <c r="E6987" s="6" t="s">
        <v>32</v>
      </c>
      <c r="F6987" s="6" t="s">
        <v>33</v>
      </c>
      <c r="G6987" s="6" t="s">
        <v>44</v>
      </c>
      <c r="H6987" s="6" t="n">
        <v>1</v>
      </c>
      <c r="I6987" s="7" t="n">
        <v>59.99000168</v>
      </c>
      <c r="J6987" s="6" t="n">
        <v>5</v>
      </c>
      <c r="K6987" s="7" t="n">
        <v>299.9500122</v>
      </c>
      <c r="L6987" s="7" t="n">
        <v>38.99000168</v>
      </c>
      <c r="M6987" s="8" t="n">
        <v>0.129999995</v>
      </c>
      <c r="N6987" s="7" t="n">
        <v>45.66999817</v>
      </c>
      <c r="O6987" s="12" t="n">
        <v>1</v>
      </c>
    </row>
    <row r="6988" customFormat="false" ht="15" hidden="false" customHeight="true" outlineLevel="0" collapsed="false">
      <c r="A6988" s="6" t="n">
        <v>13699</v>
      </c>
      <c r="B6988" s="6" t="s">
        <v>19</v>
      </c>
      <c r="C6988" s="6" t="s">
        <v>20</v>
      </c>
      <c r="D6988" s="6" t="s">
        <v>21</v>
      </c>
      <c r="E6988" s="6" t="s">
        <v>65</v>
      </c>
      <c r="F6988" s="6" t="s">
        <v>80</v>
      </c>
      <c r="G6988" s="6" t="s">
        <v>44</v>
      </c>
      <c r="H6988" s="6" t="n">
        <v>4</v>
      </c>
      <c r="I6988" s="7" t="n">
        <v>24.98999977</v>
      </c>
      <c r="J6988" s="6" t="n">
        <v>1</v>
      </c>
      <c r="K6988" s="7" t="n">
        <v>24.98999977</v>
      </c>
      <c r="L6988" s="7" t="n">
        <v>2.25</v>
      </c>
      <c r="M6988" s="8" t="n">
        <v>0.090000004</v>
      </c>
      <c r="N6988" s="7" t="n">
        <v>2.569999933</v>
      </c>
      <c r="O6988" s="12" t="n">
        <v>1</v>
      </c>
    </row>
    <row r="6989" customFormat="false" ht="15" hidden="false" customHeight="true" outlineLevel="0" collapsed="false">
      <c r="A6989" s="6" t="n">
        <v>42181</v>
      </c>
      <c r="B6989" s="6" t="s">
        <v>19</v>
      </c>
      <c r="C6989" s="6" t="s">
        <v>20</v>
      </c>
      <c r="D6989" s="6" t="s">
        <v>38</v>
      </c>
      <c r="E6989" s="6" t="s">
        <v>39</v>
      </c>
      <c r="F6989" s="6" t="s">
        <v>40</v>
      </c>
      <c r="G6989" s="6" t="s">
        <v>24</v>
      </c>
      <c r="H6989" s="6" t="n">
        <v>4</v>
      </c>
      <c r="I6989" s="7" t="n">
        <v>399.980011</v>
      </c>
      <c r="J6989" s="6" t="n">
        <v>1</v>
      </c>
      <c r="K6989" s="7" t="n">
        <v>399.980011</v>
      </c>
      <c r="L6989" s="7" t="n">
        <v>12</v>
      </c>
      <c r="M6989" s="8" t="n">
        <v>0.029999999</v>
      </c>
      <c r="N6989" s="7" t="n">
        <v>174.5899963</v>
      </c>
      <c r="O6989" s="9" t="n">
        <v>0</v>
      </c>
    </row>
    <row r="6990" customFormat="false" ht="15" hidden="false" customHeight="true" outlineLevel="0" collapsed="false">
      <c r="A6990" s="6" t="n">
        <v>3207</v>
      </c>
      <c r="B6990" s="6" t="s">
        <v>19</v>
      </c>
      <c r="C6990" s="6" t="s">
        <v>20</v>
      </c>
      <c r="D6990" s="6" t="s">
        <v>50</v>
      </c>
      <c r="E6990" s="6" t="s">
        <v>51</v>
      </c>
      <c r="F6990" s="6" t="s">
        <v>23</v>
      </c>
      <c r="G6990" s="6" t="s">
        <v>24</v>
      </c>
      <c r="H6990" s="6" t="n">
        <v>4</v>
      </c>
      <c r="I6990" s="7" t="n">
        <v>129.9900055</v>
      </c>
      <c r="J6990" s="6" t="n">
        <v>1</v>
      </c>
      <c r="K6990" s="7" t="n">
        <v>129.9900055</v>
      </c>
      <c r="L6990" s="7" t="n">
        <v>32.5</v>
      </c>
      <c r="M6990" s="8" t="n">
        <v>0.25</v>
      </c>
      <c r="N6990" s="7" t="n">
        <v>28.27000046</v>
      </c>
      <c r="O6990" s="9" t="n">
        <v>0</v>
      </c>
    </row>
    <row r="6991" customFormat="false" ht="15" hidden="false" customHeight="true" outlineLevel="0" collapsed="false">
      <c r="A6991" s="6" t="n">
        <v>37156</v>
      </c>
      <c r="B6991" s="6" t="s">
        <v>46</v>
      </c>
      <c r="C6991" s="6" t="s">
        <v>20</v>
      </c>
      <c r="D6991" s="6" t="s">
        <v>31</v>
      </c>
      <c r="E6991" s="6" t="s">
        <v>86</v>
      </c>
      <c r="F6991" s="6" t="s">
        <v>33</v>
      </c>
      <c r="G6991" s="6" t="s">
        <v>34</v>
      </c>
      <c r="H6991" s="6" t="n">
        <v>2</v>
      </c>
      <c r="I6991" s="7" t="n">
        <v>59.99000168</v>
      </c>
      <c r="J6991" s="6" t="n">
        <v>1</v>
      </c>
      <c r="K6991" s="7" t="n">
        <v>59.99000168</v>
      </c>
      <c r="L6991" s="7" t="n">
        <v>4.199999809</v>
      </c>
      <c r="M6991" s="8" t="n">
        <v>0.07</v>
      </c>
      <c r="N6991" s="7" t="n">
        <v>15.61999989</v>
      </c>
      <c r="O6991" s="9" t="n">
        <v>0</v>
      </c>
    </row>
    <row r="6992" customFormat="false" ht="15" hidden="false" customHeight="true" outlineLevel="0" collapsed="false">
      <c r="A6992" s="6" t="n">
        <v>29039</v>
      </c>
      <c r="B6992" s="6" t="s">
        <v>19</v>
      </c>
      <c r="C6992" s="6" t="s">
        <v>49</v>
      </c>
      <c r="D6992" s="6" t="s">
        <v>27</v>
      </c>
      <c r="E6992" s="6" t="s">
        <v>28</v>
      </c>
      <c r="F6992" s="6" t="s">
        <v>33</v>
      </c>
      <c r="G6992" s="6" t="s">
        <v>44</v>
      </c>
      <c r="H6992" s="6" t="n">
        <v>4</v>
      </c>
      <c r="I6992" s="7" t="n">
        <v>59.99000168</v>
      </c>
      <c r="J6992" s="6" t="n">
        <v>4</v>
      </c>
      <c r="K6992" s="7" t="n">
        <v>239.9600067</v>
      </c>
      <c r="L6992" s="7" t="n">
        <v>47.99000168</v>
      </c>
      <c r="M6992" s="8" t="n">
        <v>0.200000003</v>
      </c>
      <c r="N6992" s="7" t="n">
        <v>92.13999939</v>
      </c>
      <c r="O6992" s="12" t="n">
        <v>1</v>
      </c>
    </row>
    <row r="6993" customFormat="false" ht="15" hidden="false" customHeight="true" outlineLevel="0" collapsed="false">
      <c r="A6993" s="6" t="n">
        <v>1223</v>
      </c>
      <c r="B6993" s="6" t="s">
        <v>19</v>
      </c>
      <c r="C6993" s="6" t="s">
        <v>37</v>
      </c>
      <c r="D6993" s="6" t="s">
        <v>50</v>
      </c>
      <c r="E6993" s="6" t="s">
        <v>51</v>
      </c>
      <c r="F6993" s="6" t="s">
        <v>71</v>
      </c>
      <c r="G6993" s="6" t="s">
        <v>34</v>
      </c>
      <c r="H6993" s="6" t="n">
        <v>4</v>
      </c>
      <c r="I6993" s="7" t="n">
        <v>199.9900055</v>
      </c>
      <c r="J6993" s="6" t="n">
        <v>1</v>
      </c>
      <c r="K6993" s="7" t="n">
        <v>199.9900055</v>
      </c>
      <c r="L6993" s="7" t="n">
        <v>26</v>
      </c>
      <c r="M6993" s="8" t="n">
        <v>0.129999995</v>
      </c>
      <c r="N6993" s="7" t="n">
        <v>-382.7799988</v>
      </c>
      <c r="O6993" s="9" t="n">
        <v>0</v>
      </c>
    </row>
    <row r="6994" customFormat="false" ht="15" hidden="false" customHeight="true" outlineLevel="0" collapsed="false">
      <c r="A6994" s="6" t="n">
        <v>54625</v>
      </c>
      <c r="B6994" s="6" t="s">
        <v>26</v>
      </c>
      <c r="C6994" s="6" t="s">
        <v>20</v>
      </c>
      <c r="D6994" s="6" t="s">
        <v>50</v>
      </c>
      <c r="E6994" s="6" t="s">
        <v>51</v>
      </c>
      <c r="F6994" s="6" t="s">
        <v>33</v>
      </c>
      <c r="G6994" s="6" t="s">
        <v>34</v>
      </c>
      <c r="H6994" s="6" t="n">
        <v>1</v>
      </c>
      <c r="I6994" s="7" t="n">
        <v>59.99000168</v>
      </c>
      <c r="J6994" s="6" t="n">
        <v>3</v>
      </c>
      <c r="K6994" s="7" t="n">
        <v>179.9700012</v>
      </c>
      <c r="L6994" s="7" t="n">
        <v>0</v>
      </c>
      <c r="M6994" s="8" t="n">
        <v>0</v>
      </c>
      <c r="N6994" s="7" t="n">
        <v>62.99000168</v>
      </c>
      <c r="O6994" s="12" t="n">
        <v>1</v>
      </c>
    </row>
    <row r="6995" customFormat="false" ht="15" hidden="false" customHeight="true" outlineLevel="0" collapsed="false">
      <c r="A6995" s="6" t="n">
        <v>29901</v>
      </c>
      <c r="B6995" s="6" t="s">
        <v>19</v>
      </c>
      <c r="C6995" s="6" t="s">
        <v>49</v>
      </c>
      <c r="D6995" s="6" t="s">
        <v>27</v>
      </c>
      <c r="E6995" s="6" t="s">
        <v>28</v>
      </c>
      <c r="F6995" s="6" t="s">
        <v>57</v>
      </c>
      <c r="G6995" s="6" t="s">
        <v>44</v>
      </c>
      <c r="H6995" s="6" t="n">
        <v>4</v>
      </c>
      <c r="I6995" s="7" t="n">
        <v>50</v>
      </c>
      <c r="J6995" s="6" t="n">
        <v>4</v>
      </c>
      <c r="K6995" s="7" t="n">
        <v>200</v>
      </c>
      <c r="L6995" s="7" t="n">
        <v>18</v>
      </c>
      <c r="M6995" s="8" t="n">
        <v>0.090000004</v>
      </c>
      <c r="N6995" s="7" t="n">
        <v>89.18000031</v>
      </c>
      <c r="O6995" s="9" t="n">
        <v>0</v>
      </c>
    </row>
    <row r="6996" customFormat="false" ht="15" hidden="false" customHeight="true" outlineLevel="0" collapsed="false">
      <c r="A6996" s="6" t="n">
        <v>25624</v>
      </c>
      <c r="B6996" s="6" t="s">
        <v>19</v>
      </c>
      <c r="C6996" s="6" t="s">
        <v>20</v>
      </c>
      <c r="D6996" s="6" t="s">
        <v>27</v>
      </c>
      <c r="E6996" s="6" t="s">
        <v>69</v>
      </c>
      <c r="F6996" s="6" t="s">
        <v>33</v>
      </c>
      <c r="G6996" s="6" t="s">
        <v>34</v>
      </c>
      <c r="H6996" s="6" t="n">
        <v>4</v>
      </c>
      <c r="I6996" s="7" t="n">
        <v>59.99000168</v>
      </c>
      <c r="J6996" s="6" t="n">
        <v>4</v>
      </c>
      <c r="K6996" s="7" t="n">
        <v>239.9600067</v>
      </c>
      <c r="L6996" s="7" t="n">
        <v>38.38999939</v>
      </c>
      <c r="M6996" s="8" t="n">
        <v>0.159999996</v>
      </c>
      <c r="N6996" s="7" t="n">
        <v>-95.73999786</v>
      </c>
      <c r="O6996" s="12" t="n">
        <v>1</v>
      </c>
    </row>
    <row r="6997" customFormat="false" ht="15" hidden="false" customHeight="true" outlineLevel="0" collapsed="false">
      <c r="A6997" s="6" t="n">
        <v>21521</v>
      </c>
      <c r="B6997" s="6" t="s">
        <v>46</v>
      </c>
      <c r="C6997" s="6" t="s">
        <v>20</v>
      </c>
      <c r="D6997" s="6" t="s">
        <v>27</v>
      </c>
      <c r="E6997" s="6" t="s">
        <v>54</v>
      </c>
      <c r="F6997" s="6" t="s">
        <v>71</v>
      </c>
      <c r="G6997" s="6" t="s">
        <v>34</v>
      </c>
      <c r="H6997" s="6" t="n">
        <v>2</v>
      </c>
      <c r="I6997" s="7" t="n">
        <v>199.9900055</v>
      </c>
      <c r="J6997" s="6" t="n">
        <v>1</v>
      </c>
      <c r="K6997" s="7" t="n">
        <v>199.9900055</v>
      </c>
      <c r="L6997" s="7" t="n">
        <v>50</v>
      </c>
      <c r="M6997" s="8" t="n">
        <v>0.25</v>
      </c>
      <c r="N6997" s="7" t="n">
        <v>-18.75</v>
      </c>
      <c r="O6997" s="9" t="n">
        <v>0</v>
      </c>
    </row>
    <row r="6998" customFormat="false" ht="15" hidden="false" customHeight="true" outlineLevel="0" collapsed="false">
      <c r="A6998" s="6" t="n">
        <v>52721</v>
      </c>
      <c r="B6998" s="6" t="s">
        <v>19</v>
      </c>
      <c r="C6998" s="6" t="s">
        <v>37</v>
      </c>
      <c r="D6998" s="6" t="s">
        <v>50</v>
      </c>
      <c r="E6998" s="6" t="s">
        <v>63</v>
      </c>
      <c r="F6998" s="6" t="s">
        <v>57</v>
      </c>
      <c r="G6998" s="6" t="s">
        <v>34</v>
      </c>
      <c r="H6998" s="6" t="n">
        <v>4</v>
      </c>
      <c r="I6998" s="7" t="n">
        <v>50</v>
      </c>
      <c r="J6998" s="6" t="n">
        <v>1</v>
      </c>
      <c r="K6998" s="7" t="n">
        <v>50</v>
      </c>
      <c r="L6998" s="7" t="n">
        <v>0</v>
      </c>
      <c r="M6998" s="8" t="n">
        <v>0</v>
      </c>
      <c r="N6998" s="7" t="n">
        <v>17.5</v>
      </c>
      <c r="O6998" s="9" t="n">
        <v>0</v>
      </c>
    </row>
    <row r="6999" customFormat="false" ht="15" hidden="false" customHeight="true" outlineLevel="0" collapsed="false">
      <c r="A6999" s="6" t="n">
        <v>11105</v>
      </c>
      <c r="B6999" s="6" t="s">
        <v>46</v>
      </c>
      <c r="C6999" s="6" t="s">
        <v>20</v>
      </c>
      <c r="D6999" s="6" t="s">
        <v>21</v>
      </c>
      <c r="E6999" s="6" t="s">
        <v>22</v>
      </c>
      <c r="F6999" s="6" t="s">
        <v>40</v>
      </c>
      <c r="G6999" s="6" t="s">
        <v>34</v>
      </c>
      <c r="H6999" s="6" t="n">
        <v>2</v>
      </c>
      <c r="I6999" s="7" t="n">
        <v>399.980011</v>
      </c>
      <c r="J6999" s="6" t="n">
        <v>1</v>
      </c>
      <c r="K6999" s="7" t="n">
        <v>399.980011</v>
      </c>
      <c r="L6999" s="7" t="n">
        <v>40</v>
      </c>
      <c r="M6999" s="8" t="n">
        <v>0.100000001</v>
      </c>
      <c r="N6999" s="7" t="n">
        <v>129.5899963</v>
      </c>
      <c r="O6999" s="12" t="n">
        <v>1</v>
      </c>
    </row>
    <row r="7000" customFormat="false" ht="15" hidden="false" customHeight="true" outlineLevel="0" collapsed="false">
      <c r="A7000" s="6" t="n">
        <v>32651</v>
      </c>
      <c r="B7000" s="6" t="s">
        <v>26</v>
      </c>
      <c r="C7000" s="6" t="s">
        <v>37</v>
      </c>
      <c r="D7000" s="6" t="s">
        <v>31</v>
      </c>
      <c r="E7000" s="6" t="s">
        <v>56</v>
      </c>
      <c r="F7000" s="6" t="s">
        <v>57</v>
      </c>
      <c r="G7000" s="6" t="s">
        <v>47</v>
      </c>
      <c r="H7000" s="6" t="n">
        <v>1</v>
      </c>
      <c r="I7000" s="7" t="n">
        <v>50</v>
      </c>
      <c r="J7000" s="6" t="n">
        <v>2</v>
      </c>
      <c r="K7000" s="7" t="n">
        <v>100</v>
      </c>
      <c r="L7000" s="7" t="n">
        <v>0</v>
      </c>
      <c r="M7000" s="8" t="n">
        <v>0</v>
      </c>
      <c r="N7000" s="7" t="n">
        <v>26</v>
      </c>
      <c r="O7000" s="12" t="n">
        <v>1</v>
      </c>
    </row>
    <row r="7001" customFormat="false" ht="15" hidden="false" customHeight="true" outlineLevel="0" collapsed="false">
      <c r="A7001" s="6" t="n">
        <v>68064</v>
      </c>
      <c r="B7001" s="6" t="s">
        <v>19</v>
      </c>
      <c r="C7001" s="6" t="s">
        <v>49</v>
      </c>
      <c r="D7001" s="6" t="s">
        <v>21</v>
      </c>
      <c r="E7001" s="6" t="s">
        <v>65</v>
      </c>
      <c r="F7001" s="6" t="s">
        <v>33</v>
      </c>
      <c r="G7001" s="6" t="s">
        <v>47</v>
      </c>
      <c r="H7001" s="6" t="n">
        <v>4</v>
      </c>
      <c r="I7001" s="7" t="n">
        <v>59.99000168</v>
      </c>
      <c r="J7001" s="6" t="n">
        <v>4</v>
      </c>
      <c r="K7001" s="7" t="n">
        <v>239.9600067</v>
      </c>
      <c r="L7001" s="7" t="n">
        <v>59.99000168</v>
      </c>
      <c r="M7001" s="8" t="n">
        <v>0.25</v>
      </c>
      <c r="N7001" s="7" t="n">
        <v>-35.99000168</v>
      </c>
      <c r="O7001" s="12" t="n">
        <v>1</v>
      </c>
    </row>
    <row r="7002" customFormat="false" ht="15" hidden="false" customHeight="true" outlineLevel="0" collapsed="false">
      <c r="A7002" s="6" t="n">
        <v>8939</v>
      </c>
      <c r="B7002" s="6" t="s">
        <v>19</v>
      </c>
      <c r="C7002" s="6" t="s">
        <v>20</v>
      </c>
      <c r="D7002" s="6" t="s">
        <v>50</v>
      </c>
      <c r="E7002" s="6" t="s">
        <v>51</v>
      </c>
      <c r="F7002" s="6" t="s">
        <v>58</v>
      </c>
      <c r="G7002" s="6" t="s">
        <v>34</v>
      </c>
      <c r="H7002" s="6" t="n">
        <v>4</v>
      </c>
      <c r="I7002" s="7" t="n">
        <v>49.97999954</v>
      </c>
      <c r="J7002" s="6" t="n">
        <v>2</v>
      </c>
      <c r="K7002" s="7" t="n">
        <v>99.95999908</v>
      </c>
      <c r="L7002" s="7" t="n">
        <v>9</v>
      </c>
      <c r="M7002" s="8" t="n">
        <v>0.090000004</v>
      </c>
      <c r="N7002" s="7" t="n">
        <v>25.01000023</v>
      </c>
      <c r="O7002" s="12" t="n">
        <v>1</v>
      </c>
    </row>
    <row r="7003" customFormat="false" ht="15" hidden="false" customHeight="true" outlineLevel="0" collapsed="false">
      <c r="A7003" s="6" t="n">
        <v>9777</v>
      </c>
      <c r="B7003" s="6" t="s">
        <v>19</v>
      </c>
      <c r="C7003" s="6" t="s">
        <v>37</v>
      </c>
      <c r="D7003" s="6" t="s">
        <v>50</v>
      </c>
      <c r="E7003" s="6" t="s">
        <v>51</v>
      </c>
      <c r="F7003" s="6" t="s">
        <v>40</v>
      </c>
      <c r="G7003" s="6" t="s">
        <v>34</v>
      </c>
      <c r="H7003" s="6" t="n">
        <v>4</v>
      </c>
      <c r="I7003" s="7" t="n">
        <v>399.980011</v>
      </c>
      <c r="J7003" s="6" t="n">
        <v>1</v>
      </c>
      <c r="K7003" s="7" t="n">
        <v>399.980011</v>
      </c>
      <c r="L7003" s="7" t="n">
        <v>64</v>
      </c>
      <c r="M7003" s="8" t="n">
        <v>0.159999996</v>
      </c>
      <c r="N7003" s="7" t="n">
        <v>161.2700043</v>
      </c>
      <c r="O7003" s="9" t="n">
        <v>0</v>
      </c>
    </row>
    <row r="7004" customFormat="false" ht="15" hidden="false" customHeight="true" outlineLevel="0" collapsed="false">
      <c r="A7004" s="6" t="n">
        <v>69288</v>
      </c>
      <c r="B7004" s="6" t="s">
        <v>19</v>
      </c>
      <c r="C7004" s="6" t="s">
        <v>20</v>
      </c>
      <c r="D7004" s="6" t="s">
        <v>21</v>
      </c>
      <c r="E7004" s="6" t="s">
        <v>22</v>
      </c>
      <c r="F7004" s="6" t="s">
        <v>109</v>
      </c>
      <c r="G7004" s="6" t="s">
        <v>34</v>
      </c>
      <c r="H7004" s="6" t="n">
        <v>4</v>
      </c>
      <c r="I7004" s="7" t="n">
        <v>11.28999996</v>
      </c>
      <c r="J7004" s="6" t="n">
        <v>1</v>
      </c>
      <c r="K7004" s="7" t="n">
        <v>11.28999996</v>
      </c>
      <c r="L7004" s="7" t="n">
        <v>1.129999995</v>
      </c>
      <c r="M7004" s="8" t="n">
        <v>0.100000001</v>
      </c>
      <c r="N7004" s="7" t="n">
        <v>0.889999986</v>
      </c>
      <c r="O7004" s="9" t="n">
        <v>0</v>
      </c>
    </row>
    <row r="7005" customFormat="false" ht="15" hidden="false" customHeight="true" outlineLevel="0" collapsed="false">
      <c r="A7005" s="6" t="n">
        <v>14796</v>
      </c>
      <c r="B7005" s="6" t="s">
        <v>26</v>
      </c>
      <c r="C7005" s="6" t="s">
        <v>20</v>
      </c>
      <c r="D7005" s="6" t="s">
        <v>21</v>
      </c>
      <c r="E7005" s="6" t="s">
        <v>22</v>
      </c>
      <c r="F7005" s="6" t="s">
        <v>73</v>
      </c>
      <c r="G7005" s="6" t="s">
        <v>34</v>
      </c>
      <c r="H7005" s="6" t="n">
        <v>1</v>
      </c>
      <c r="I7005" s="7" t="n">
        <v>39.99000168</v>
      </c>
      <c r="J7005" s="6" t="n">
        <v>1</v>
      </c>
      <c r="K7005" s="7" t="n">
        <v>39.99000168</v>
      </c>
      <c r="L7005" s="7" t="n">
        <v>6.800000191</v>
      </c>
      <c r="M7005" s="8" t="n">
        <v>0.170000002</v>
      </c>
      <c r="N7005" s="7" t="n">
        <v>-27.64999962</v>
      </c>
      <c r="O7005" s="12" t="n">
        <v>1</v>
      </c>
    </row>
    <row r="7006" customFormat="false" ht="15" hidden="false" customHeight="true" outlineLevel="0" collapsed="false">
      <c r="A7006" s="6" t="n">
        <v>19283</v>
      </c>
      <c r="B7006" s="6" t="s">
        <v>19</v>
      </c>
      <c r="C7006" s="6" t="s">
        <v>49</v>
      </c>
      <c r="D7006" s="6" t="s">
        <v>21</v>
      </c>
      <c r="E7006" s="6" t="s">
        <v>22</v>
      </c>
      <c r="F7006" s="6" t="s">
        <v>84</v>
      </c>
      <c r="G7006" s="6" t="s">
        <v>34</v>
      </c>
      <c r="H7006" s="6" t="n">
        <v>4</v>
      </c>
      <c r="I7006" s="7" t="n">
        <v>70</v>
      </c>
      <c r="J7006" s="6" t="n">
        <v>3</v>
      </c>
      <c r="K7006" s="7" t="n">
        <v>210</v>
      </c>
      <c r="L7006" s="7" t="n">
        <v>4.199999809</v>
      </c>
      <c r="M7006" s="8" t="n">
        <v>0.02</v>
      </c>
      <c r="N7006" s="7" t="n">
        <v>72.02999878</v>
      </c>
      <c r="O7006" s="9" t="n">
        <v>0</v>
      </c>
    </row>
    <row r="7007" customFormat="false" ht="15" hidden="false" customHeight="true" outlineLevel="0" collapsed="false">
      <c r="A7007" s="6" t="n">
        <v>51299</v>
      </c>
      <c r="B7007" s="6" t="s">
        <v>26</v>
      </c>
      <c r="C7007" s="6" t="s">
        <v>49</v>
      </c>
      <c r="D7007" s="6" t="s">
        <v>50</v>
      </c>
      <c r="E7007" s="6" t="s">
        <v>63</v>
      </c>
      <c r="F7007" s="6" t="s">
        <v>75</v>
      </c>
      <c r="G7007" s="6" t="s">
        <v>44</v>
      </c>
      <c r="H7007" s="6" t="n">
        <v>1</v>
      </c>
      <c r="I7007" s="7" t="n">
        <v>299.980011</v>
      </c>
      <c r="J7007" s="6" t="n">
        <v>1</v>
      </c>
      <c r="K7007" s="7" t="n">
        <v>299.980011</v>
      </c>
      <c r="L7007" s="7" t="n">
        <v>51</v>
      </c>
      <c r="M7007" s="8" t="n">
        <v>0.170000002</v>
      </c>
      <c r="N7007" s="7" t="n">
        <v>72.20999908</v>
      </c>
      <c r="O7007" s="12" t="n">
        <v>1</v>
      </c>
    </row>
    <row r="7008" customFormat="false" ht="15" hidden="false" customHeight="true" outlineLevel="0" collapsed="false">
      <c r="A7008" s="6" t="n">
        <v>61302</v>
      </c>
      <c r="B7008" s="6" t="s">
        <v>46</v>
      </c>
      <c r="C7008" s="6" t="s">
        <v>49</v>
      </c>
      <c r="D7008" s="6" t="s">
        <v>50</v>
      </c>
      <c r="E7008" s="6" t="s">
        <v>63</v>
      </c>
      <c r="F7008" s="6" t="s">
        <v>71</v>
      </c>
      <c r="G7008" s="6" t="s">
        <v>44</v>
      </c>
      <c r="H7008" s="6" t="n">
        <v>2</v>
      </c>
      <c r="I7008" s="7" t="n">
        <v>199.9900055</v>
      </c>
      <c r="J7008" s="6" t="n">
        <v>1</v>
      </c>
      <c r="K7008" s="7" t="n">
        <v>199.9900055</v>
      </c>
      <c r="L7008" s="7" t="n">
        <v>30</v>
      </c>
      <c r="M7008" s="8" t="n">
        <v>0.150000006</v>
      </c>
      <c r="N7008" s="7" t="n">
        <v>83.30000305</v>
      </c>
      <c r="O7008" s="12" t="n">
        <v>1</v>
      </c>
    </row>
    <row r="7009" customFormat="false" ht="15" hidden="false" customHeight="true" outlineLevel="0" collapsed="false">
      <c r="A7009" s="6" t="n">
        <v>37282</v>
      </c>
      <c r="B7009" s="6" t="s">
        <v>19</v>
      </c>
      <c r="C7009" s="6" t="s">
        <v>20</v>
      </c>
      <c r="D7009" s="6" t="s">
        <v>31</v>
      </c>
      <c r="E7009" s="6" t="s">
        <v>86</v>
      </c>
      <c r="F7009" s="6" t="s">
        <v>29</v>
      </c>
      <c r="G7009" s="6" t="s">
        <v>44</v>
      </c>
      <c r="H7009" s="6" t="n">
        <v>4</v>
      </c>
      <c r="I7009" s="7" t="n">
        <v>99.98999786</v>
      </c>
      <c r="J7009" s="6" t="n">
        <v>2</v>
      </c>
      <c r="K7009" s="7" t="n">
        <v>199.9799957</v>
      </c>
      <c r="L7009" s="7" t="n">
        <v>4</v>
      </c>
      <c r="M7009" s="8" t="n">
        <v>0.02</v>
      </c>
      <c r="N7009" s="7" t="n">
        <v>22.14999962</v>
      </c>
      <c r="O7009" s="9" t="n">
        <v>0</v>
      </c>
    </row>
    <row r="7010" customFormat="false" ht="15" hidden="false" customHeight="true" outlineLevel="0" collapsed="false">
      <c r="A7010" s="6" t="n">
        <v>48013</v>
      </c>
      <c r="B7010" s="6" t="s">
        <v>19</v>
      </c>
      <c r="C7010" s="6" t="s">
        <v>49</v>
      </c>
      <c r="D7010" s="6" t="s">
        <v>38</v>
      </c>
      <c r="E7010" s="6" t="s">
        <v>70</v>
      </c>
      <c r="F7010" s="6" t="s">
        <v>23</v>
      </c>
      <c r="G7010" s="6" t="s">
        <v>47</v>
      </c>
      <c r="H7010" s="6" t="n">
        <v>4</v>
      </c>
      <c r="I7010" s="7" t="n">
        <v>129.9900055</v>
      </c>
      <c r="J7010" s="6" t="n">
        <v>1</v>
      </c>
      <c r="K7010" s="7" t="n">
        <v>129.9900055</v>
      </c>
      <c r="L7010" s="7" t="n">
        <v>3.900000095</v>
      </c>
      <c r="M7010" s="8" t="n">
        <v>0.029999999</v>
      </c>
      <c r="N7010" s="7" t="n">
        <v>10.09000015</v>
      </c>
      <c r="O7010" s="9" t="n">
        <v>0</v>
      </c>
    </row>
    <row r="7011" customFormat="false" ht="15" hidden="false" customHeight="true" outlineLevel="0" collapsed="false">
      <c r="A7011" s="6" t="n">
        <v>13139</v>
      </c>
      <c r="B7011" s="6" t="s">
        <v>46</v>
      </c>
      <c r="C7011" s="6" t="s">
        <v>20</v>
      </c>
      <c r="D7011" s="6" t="s">
        <v>21</v>
      </c>
      <c r="E7011" s="6" t="s">
        <v>65</v>
      </c>
      <c r="F7011" s="6" t="s">
        <v>58</v>
      </c>
      <c r="G7011" s="6" t="s">
        <v>34</v>
      </c>
      <c r="H7011" s="6" t="n">
        <v>2</v>
      </c>
      <c r="I7011" s="7" t="n">
        <v>49.97999954</v>
      </c>
      <c r="J7011" s="6" t="n">
        <v>4</v>
      </c>
      <c r="K7011" s="7" t="n">
        <v>199.9199982</v>
      </c>
      <c r="L7011" s="7" t="n">
        <v>8</v>
      </c>
      <c r="M7011" s="8" t="n">
        <v>0.039999999</v>
      </c>
      <c r="N7011" s="7" t="n">
        <v>14.39000034</v>
      </c>
      <c r="O7011" s="12" t="n">
        <v>1</v>
      </c>
    </row>
    <row r="7012" customFormat="false" ht="15" hidden="false" customHeight="true" outlineLevel="0" collapsed="false">
      <c r="A7012" s="6" t="n">
        <v>56313</v>
      </c>
      <c r="B7012" s="6" t="s">
        <v>19</v>
      </c>
      <c r="C7012" s="6" t="s">
        <v>49</v>
      </c>
      <c r="D7012" s="6" t="s">
        <v>50</v>
      </c>
      <c r="E7012" s="6" t="s">
        <v>51</v>
      </c>
      <c r="F7012" s="6" t="s">
        <v>40</v>
      </c>
      <c r="G7012" s="6" t="s">
        <v>44</v>
      </c>
      <c r="H7012" s="6" t="n">
        <v>4</v>
      </c>
      <c r="I7012" s="7" t="n">
        <v>399.980011</v>
      </c>
      <c r="J7012" s="6" t="n">
        <v>1</v>
      </c>
      <c r="K7012" s="7" t="n">
        <v>399.980011</v>
      </c>
      <c r="L7012" s="7" t="n">
        <v>72</v>
      </c>
      <c r="M7012" s="8" t="n">
        <v>0.180000007</v>
      </c>
      <c r="N7012" s="7" t="n">
        <v>88.55999756</v>
      </c>
      <c r="O7012" s="9" t="n">
        <v>0</v>
      </c>
    </row>
    <row r="7013" customFormat="false" ht="15" hidden="false" customHeight="true" outlineLevel="0" collapsed="false">
      <c r="A7013" s="6" t="n">
        <v>45335</v>
      </c>
      <c r="B7013" s="6" t="s">
        <v>26</v>
      </c>
      <c r="C7013" s="6" t="s">
        <v>49</v>
      </c>
      <c r="D7013" s="6" t="s">
        <v>27</v>
      </c>
      <c r="E7013" s="6" t="s">
        <v>69</v>
      </c>
      <c r="F7013" s="6" t="s">
        <v>58</v>
      </c>
      <c r="G7013" s="6" t="s">
        <v>44</v>
      </c>
      <c r="H7013" s="6" t="n">
        <v>1</v>
      </c>
      <c r="I7013" s="7" t="n">
        <v>49.97999954</v>
      </c>
      <c r="J7013" s="6" t="n">
        <v>3</v>
      </c>
      <c r="K7013" s="7" t="n">
        <v>149.9400024</v>
      </c>
      <c r="L7013" s="7" t="n">
        <v>7.5</v>
      </c>
      <c r="M7013" s="8" t="n">
        <v>0.050000001</v>
      </c>
      <c r="N7013" s="7" t="n">
        <v>68.37000275</v>
      </c>
      <c r="O7013" s="12" t="n">
        <v>1</v>
      </c>
    </row>
    <row r="7014" customFormat="false" ht="15" hidden="false" customHeight="true" outlineLevel="0" collapsed="false">
      <c r="A7014" s="6" t="n">
        <v>18004</v>
      </c>
      <c r="B7014" s="6" t="s">
        <v>19</v>
      </c>
      <c r="C7014" s="6" t="s">
        <v>49</v>
      </c>
      <c r="D7014" s="6" t="s">
        <v>21</v>
      </c>
      <c r="E7014" s="6" t="s">
        <v>64</v>
      </c>
      <c r="F7014" s="6" t="s">
        <v>73</v>
      </c>
      <c r="G7014" s="6" t="s">
        <v>34</v>
      </c>
      <c r="H7014" s="6" t="n">
        <v>4</v>
      </c>
      <c r="I7014" s="7" t="n">
        <v>39.99000168</v>
      </c>
      <c r="J7014" s="6" t="n">
        <v>3</v>
      </c>
      <c r="K7014" s="7" t="n">
        <v>119.9700012</v>
      </c>
      <c r="L7014" s="7" t="n">
        <v>20.38999939</v>
      </c>
      <c r="M7014" s="8" t="n">
        <v>0.170000002</v>
      </c>
      <c r="N7014" s="7" t="n">
        <v>49.79000092</v>
      </c>
      <c r="O7014" s="12" t="n">
        <v>1</v>
      </c>
    </row>
    <row r="7015" customFormat="false" ht="15" hidden="false" customHeight="true" outlineLevel="0" collapsed="false">
      <c r="A7015" s="6" t="n">
        <v>60417</v>
      </c>
      <c r="B7015" s="6" t="s">
        <v>19</v>
      </c>
      <c r="C7015" s="6" t="s">
        <v>20</v>
      </c>
      <c r="D7015" s="6" t="s">
        <v>50</v>
      </c>
      <c r="E7015" s="6" t="s">
        <v>51</v>
      </c>
      <c r="F7015" s="6" t="s">
        <v>57</v>
      </c>
      <c r="G7015" s="6" t="s">
        <v>34</v>
      </c>
      <c r="H7015" s="6" t="n">
        <v>4</v>
      </c>
      <c r="I7015" s="7" t="n">
        <v>50</v>
      </c>
      <c r="J7015" s="6" t="n">
        <v>3</v>
      </c>
      <c r="K7015" s="7" t="n">
        <v>150</v>
      </c>
      <c r="L7015" s="7" t="n">
        <v>18</v>
      </c>
      <c r="M7015" s="8" t="n">
        <v>0.119999997</v>
      </c>
      <c r="N7015" s="7" t="n">
        <v>46.20000076</v>
      </c>
      <c r="O7015" s="9" t="n">
        <v>0</v>
      </c>
    </row>
    <row r="7016" customFormat="false" ht="15" hidden="false" customHeight="true" outlineLevel="0" collapsed="false">
      <c r="A7016" s="6" t="n">
        <v>6536</v>
      </c>
      <c r="B7016" s="6" t="s">
        <v>26</v>
      </c>
      <c r="C7016" s="6" t="s">
        <v>20</v>
      </c>
      <c r="D7016" s="6" t="s">
        <v>50</v>
      </c>
      <c r="E7016" s="6" t="s">
        <v>63</v>
      </c>
      <c r="F7016" s="6" t="s">
        <v>75</v>
      </c>
      <c r="G7016" s="6" t="s">
        <v>34</v>
      </c>
      <c r="H7016" s="6" t="n">
        <v>1</v>
      </c>
      <c r="I7016" s="7" t="n">
        <v>299.980011</v>
      </c>
      <c r="J7016" s="6" t="n">
        <v>1</v>
      </c>
      <c r="K7016" s="7" t="n">
        <v>299.980011</v>
      </c>
      <c r="L7016" s="7" t="n">
        <v>30</v>
      </c>
      <c r="M7016" s="8" t="n">
        <v>0.100000001</v>
      </c>
      <c r="N7016" s="7" t="n">
        <v>27</v>
      </c>
      <c r="O7016" s="12" t="n">
        <v>1</v>
      </c>
    </row>
    <row r="7017" customFormat="false" ht="15" hidden="false" customHeight="true" outlineLevel="0" collapsed="false">
      <c r="A7017" s="6" t="n">
        <v>40510</v>
      </c>
      <c r="B7017" s="6" t="s">
        <v>19</v>
      </c>
      <c r="C7017" s="6" t="s">
        <v>20</v>
      </c>
      <c r="D7017" s="6" t="s">
        <v>31</v>
      </c>
      <c r="E7017" s="6" t="s">
        <v>56</v>
      </c>
      <c r="F7017" s="6" t="s">
        <v>23</v>
      </c>
      <c r="G7017" s="6" t="s">
        <v>44</v>
      </c>
      <c r="H7017" s="6" t="n">
        <v>4</v>
      </c>
      <c r="I7017" s="7" t="n">
        <v>129.9900055</v>
      </c>
      <c r="J7017" s="6" t="n">
        <v>1</v>
      </c>
      <c r="K7017" s="7" t="n">
        <v>129.9900055</v>
      </c>
      <c r="L7017" s="7" t="n">
        <v>20.79999924</v>
      </c>
      <c r="M7017" s="8" t="n">
        <v>0.159999996</v>
      </c>
      <c r="N7017" s="7" t="n">
        <v>8.18999958</v>
      </c>
      <c r="O7017" s="12" t="n">
        <v>1</v>
      </c>
    </row>
    <row r="7018" customFormat="false" ht="15" hidden="false" customHeight="true" outlineLevel="0" collapsed="false">
      <c r="A7018" s="6" t="n">
        <v>17015</v>
      </c>
      <c r="B7018" s="6" t="s">
        <v>36</v>
      </c>
      <c r="C7018" s="6" t="s">
        <v>37</v>
      </c>
      <c r="D7018" s="6" t="s">
        <v>21</v>
      </c>
      <c r="E7018" s="6" t="s">
        <v>65</v>
      </c>
      <c r="F7018" s="6" t="s">
        <v>71</v>
      </c>
      <c r="G7018" s="6" t="s">
        <v>44</v>
      </c>
      <c r="H7018" s="6" t="n">
        <v>0</v>
      </c>
      <c r="I7018" s="7" t="n">
        <v>199.9900055</v>
      </c>
      <c r="J7018" s="6" t="n">
        <v>1</v>
      </c>
      <c r="K7018" s="7" t="n">
        <v>199.9900055</v>
      </c>
      <c r="L7018" s="7" t="n">
        <v>8</v>
      </c>
      <c r="M7018" s="8" t="n">
        <v>0.039999999</v>
      </c>
      <c r="N7018" s="7" t="n">
        <v>-335.980011</v>
      </c>
      <c r="O7018" s="9" t="n">
        <v>0</v>
      </c>
    </row>
    <row r="7019" customFormat="false" ht="15" hidden="false" customHeight="true" outlineLevel="0" collapsed="false">
      <c r="A7019" s="6" t="n">
        <v>26617</v>
      </c>
      <c r="B7019" s="6" t="s">
        <v>46</v>
      </c>
      <c r="C7019" s="6" t="s">
        <v>49</v>
      </c>
      <c r="D7019" s="6" t="s">
        <v>27</v>
      </c>
      <c r="E7019" s="6" t="s">
        <v>28</v>
      </c>
      <c r="F7019" s="6" t="s">
        <v>73</v>
      </c>
      <c r="G7019" s="6" t="s">
        <v>34</v>
      </c>
      <c r="H7019" s="6" t="n">
        <v>2</v>
      </c>
      <c r="I7019" s="7" t="n">
        <v>39.99000168</v>
      </c>
      <c r="J7019" s="6" t="n">
        <v>2</v>
      </c>
      <c r="K7019" s="7" t="n">
        <v>79.98000336</v>
      </c>
      <c r="L7019" s="7" t="n">
        <v>16</v>
      </c>
      <c r="M7019" s="8" t="n">
        <v>0.200000003</v>
      </c>
      <c r="N7019" s="7" t="n">
        <v>4.03000021</v>
      </c>
      <c r="O7019" s="12" t="n">
        <v>1</v>
      </c>
    </row>
    <row r="7020" customFormat="false" ht="15" hidden="false" customHeight="true" outlineLevel="0" collapsed="false">
      <c r="A7020" s="6" t="n">
        <v>55991</v>
      </c>
      <c r="B7020" s="6" t="s">
        <v>26</v>
      </c>
      <c r="C7020" s="6" t="s">
        <v>37</v>
      </c>
      <c r="D7020" s="6" t="s">
        <v>50</v>
      </c>
      <c r="E7020" s="6" t="s">
        <v>51</v>
      </c>
      <c r="F7020" s="6" t="s">
        <v>75</v>
      </c>
      <c r="G7020" s="6" t="s">
        <v>44</v>
      </c>
      <c r="H7020" s="6" t="n">
        <v>1</v>
      </c>
      <c r="I7020" s="7" t="n">
        <v>299.980011</v>
      </c>
      <c r="J7020" s="6" t="n">
        <v>1</v>
      </c>
      <c r="K7020" s="7" t="n">
        <v>299.980011</v>
      </c>
      <c r="L7020" s="7" t="n">
        <v>30</v>
      </c>
      <c r="M7020" s="8" t="n">
        <v>0.100000001</v>
      </c>
      <c r="N7020" s="7" t="n">
        <v>121.4899979</v>
      </c>
      <c r="O7020" s="12" t="n">
        <v>1</v>
      </c>
    </row>
    <row r="7021" customFormat="false" ht="15" hidden="false" customHeight="true" outlineLevel="0" collapsed="false">
      <c r="A7021" s="6" t="n">
        <v>35673</v>
      </c>
      <c r="B7021" s="6" t="s">
        <v>46</v>
      </c>
      <c r="C7021" s="6" t="s">
        <v>20</v>
      </c>
      <c r="D7021" s="6" t="s">
        <v>31</v>
      </c>
      <c r="E7021" s="6" t="s">
        <v>56</v>
      </c>
      <c r="F7021" s="6" t="s">
        <v>23</v>
      </c>
      <c r="G7021" s="6" t="s">
        <v>47</v>
      </c>
      <c r="H7021" s="6" t="n">
        <v>2</v>
      </c>
      <c r="I7021" s="7" t="n">
        <v>129.9900055</v>
      </c>
      <c r="J7021" s="6" t="n">
        <v>1</v>
      </c>
      <c r="K7021" s="7" t="n">
        <v>129.9900055</v>
      </c>
      <c r="L7021" s="7" t="n">
        <v>6.5</v>
      </c>
      <c r="M7021" s="8" t="n">
        <v>0.050000001</v>
      </c>
      <c r="N7021" s="7" t="n">
        <v>-49.40000153</v>
      </c>
      <c r="O7021" s="12" t="n">
        <v>1</v>
      </c>
    </row>
    <row r="7022" customFormat="false" ht="15" hidden="false" customHeight="true" outlineLevel="0" collapsed="false">
      <c r="A7022" s="6" t="n">
        <v>23233</v>
      </c>
      <c r="B7022" s="6" t="s">
        <v>26</v>
      </c>
      <c r="C7022" s="6" t="s">
        <v>20</v>
      </c>
      <c r="D7022" s="6" t="s">
        <v>27</v>
      </c>
      <c r="E7022" s="6" t="s">
        <v>28</v>
      </c>
      <c r="F7022" s="6" t="s">
        <v>29</v>
      </c>
      <c r="G7022" s="6" t="s">
        <v>24</v>
      </c>
      <c r="H7022" s="6" t="n">
        <v>1</v>
      </c>
      <c r="I7022" s="7" t="n">
        <v>30</v>
      </c>
      <c r="J7022" s="6" t="n">
        <v>1</v>
      </c>
      <c r="K7022" s="7" t="n">
        <v>30</v>
      </c>
      <c r="L7022" s="7" t="n">
        <v>3</v>
      </c>
      <c r="M7022" s="8" t="n">
        <v>0.100000001</v>
      </c>
      <c r="N7022" s="7" t="n">
        <v>8.449999809</v>
      </c>
      <c r="O7022" s="12" t="n">
        <v>1</v>
      </c>
    </row>
    <row r="7023" customFormat="false" ht="15" hidden="false" customHeight="true" outlineLevel="0" collapsed="false">
      <c r="A7023" s="6" t="n">
        <v>17962</v>
      </c>
      <c r="B7023" s="6" t="s">
        <v>19</v>
      </c>
      <c r="C7023" s="6" t="s">
        <v>37</v>
      </c>
      <c r="D7023" s="6" t="s">
        <v>21</v>
      </c>
      <c r="E7023" s="6" t="s">
        <v>65</v>
      </c>
      <c r="F7023" s="6" t="s">
        <v>73</v>
      </c>
      <c r="G7023" s="6" t="s">
        <v>34</v>
      </c>
      <c r="H7023" s="6" t="n">
        <v>4</v>
      </c>
      <c r="I7023" s="7" t="n">
        <v>39.99000168</v>
      </c>
      <c r="J7023" s="6" t="n">
        <v>2</v>
      </c>
      <c r="K7023" s="7" t="n">
        <v>79.98000336</v>
      </c>
      <c r="L7023" s="7" t="n">
        <v>8</v>
      </c>
      <c r="M7023" s="8" t="n">
        <v>0.100000001</v>
      </c>
      <c r="N7023" s="7" t="n">
        <v>32.38999939</v>
      </c>
      <c r="O7023" s="9" t="n">
        <v>0</v>
      </c>
    </row>
    <row r="7024" customFormat="false" ht="15" hidden="false" customHeight="true" outlineLevel="0" collapsed="false">
      <c r="A7024" s="6" t="n">
        <v>68775</v>
      </c>
      <c r="B7024" s="6" t="s">
        <v>19</v>
      </c>
      <c r="C7024" s="6" t="s">
        <v>20</v>
      </c>
      <c r="D7024" s="6" t="s">
        <v>21</v>
      </c>
      <c r="E7024" s="6" t="s">
        <v>65</v>
      </c>
      <c r="F7024" s="6" t="s">
        <v>23</v>
      </c>
      <c r="G7024" s="6" t="s">
        <v>44</v>
      </c>
      <c r="H7024" s="6" t="n">
        <v>4</v>
      </c>
      <c r="I7024" s="7" t="n">
        <v>129.9900055</v>
      </c>
      <c r="J7024" s="6" t="n">
        <v>1</v>
      </c>
      <c r="K7024" s="7" t="n">
        <v>129.9900055</v>
      </c>
      <c r="L7024" s="7" t="n">
        <v>22.10000038</v>
      </c>
      <c r="M7024" s="8" t="n">
        <v>0.170000002</v>
      </c>
      <c r="N7024" s="7" t="n">
        <v>52.86999893</v>
      </c>
      <c r="O7024" s="12" t="n">
        <v>1</v>
      </c>
    </row>
    <row r="7025" customFormat="false" ht="15" hidden="false" customHeight="true" outlineLevel="0" collapsed="false">
      <c r="A7025" s="6" t="n">
        <v>31174</v>
      </c>
      <c r="B7025" s="6" t="s">
        <v>19</v>
      </c>
      <c r="C7025" s="6" t="s">
        <v>20</v>
      </c>
      <c r="D7025" s="6" t="s">
        <v>27</v>
      </c>
      <c r="E7025" s="6" t="s">
        <v>42</v>
      </c>
      <c r="F7025" s="6" t="s">
        <v>58</v>
      </c>
      <c r="G7025" s="6" t="s">
        <v>44</v>
      </c>
      <c r="H7025" s="6" t="n">
        <v>4</v>
      </c>
      <c r="I7025" s="7" t="n">
        <v>49.97999954</v>
      </c>
      <c r="J7025" s="6" t="n">
        <v>2</v>
      </c>
      <c r="K7025" s="7" t="n">
        <v>99.95999908</v>
      </c>
      <c r="L7025" s="7" t="n">
        <v>1</v>
      </c>
      <c r="M7025" s="8" t="n">
        <v>0.01</v>
      </c>
      <c r="N7025" s="7" t="n">
        <v>23.75</v>
      </c>
      <c r="O7025" s="12" t="n">
        <v>1</v>
      </c>
    </row>
    <row r="7026" customFormat="false" ht="15" hidden="false" customHeight="true" outlineLevel="0" collapsed="false">
      <c r="A7026" s="6" t="n">
        <v>9080</v>
      </c>
      <c r="B7026" s="6" t="s">
        <v>46</v>
      </c>
      <c r="C7026" s="6" t="s">
        <v>20</v>
      </c>
      <c r="D7026" s="6" t="s">
        <v>50</v>
      </c>
      <c r="E7026" s="6" t="s">
        <v>72</v>
      </c>
      <c r="F7026" s="6" t="s">
        <v>29</v>
      </c>
      <c r="G7026" s="6" t="s">
        <v>24</v>
      </c>
      <c r="H7026" s="6" t="n">
        <v>2</v>
      </c>
      <c r="I7026" s="7" t="n">
        <v>99.98999786</v>
      </c>
      <c r="J7026" s="6" t="n">
        <v>4</v>
      </c>
      <c r="K7026" s="7" t="n">
        <v>399.9599915</v>
      </c>
      <c r="L7026" s="7" t="n">
        <v>40</v>
      </c>
      <c r="M7026" s="8" t="n">
        <v>0.100000001</v>
      </c>
      <c r="N7026" s="7" t="n">
        <v>89.98999786</v>
      </c>
      <c r="O7026" s="12" t="n">
        <v>1</v>
      </c>
    </row>
    <row r="7027" customFormat="false" ht="15" hidden="false" customHeight="true" outlineLevel="0" collapsed="false">
      <c r="A7027" s="6" t="n">
        <v>44543</v>
      </c>
      <c r="B7027" s="6" t="s">
        <v>19</v>
      </c>
      <c r="C7027" s="6" t="s">
        <v>20</v>
      </c>
      <c r="D7027" s="6" t="s">
        <v>38</v>
      </c>
      <c r="E7027" s="6" t="s">
        <v>92</v>
      </c>
      <c r="F7027" s="6" t="s">
        <v>71</v>
      </c>
      <c r="G7027" s="6" t="s">
        <v>47</v>
      </c>
      <c r="H7027" s="6" t="n">
        <v>4</v>
      </c>
      <c r="I7027" s="7" t="n">
        <v>199.9900055</v>
      </c>
      <c r="J7027" s="6" t="n">
        <v>1</v>
      </c>
      <c r="K7027" s="7" t="n">
        <v>199.9900055</v>
      </c>
      <c r="L7027" s="7" t="n">
        <v>11</v>
      </c>
      <c r="M7027" s="8" t="n">
        <v>0.059999999</v>
      </c>
      <c r="N7027" s="7" t="n">
        <v>66.15000153</v>
      </c>
      <c r="O7027" s="9" t="n">
        <v>0</v>
      </c>
    </row>
    <row r="7028" customFormat="false" ht="15" hidden="false" customHeight="true" outlineLevel="0" collapsed="false">
      <c r="A7028" s="6" t="n">
        <v>41067</v>
      </c>
      <c r="B7028" s="6" t="s">
        <v>36</v>
      </c>
      <c r="C7028" s="6" t="s">
        <v>20</v>
      </c>
      <c r="D7028" s="6" t="s">
        <v>31</v>
      </c>
      <c r="E7028" s="6" t="s">
        <v>86</v>
      </c>
      <c r="F7028" s="6" t="s">
        <v>71</v>
      </c>
      <c r="G7028" s="6" t="s">
        <v>34</v>
      </c>
      <c r="H7028" s="6" t="n">
        <v>0</v>
      </c>
      <c r="I7028" s="7" t="n">
        <v>199.9900055</v>
      </c>
      <c r="J7028" s="6" t="n">
        <v>1</v>
      </c>
      <c r="K7028" s="7" t="n">
        <v>199.9900055</v>
      </c>
      <c r="L7028" s="7" t="n">
        <v>2</v>
      </c>
      <c r="M7028" s="8" t="n">
        <v>0.01</v>
      </c>
      <c r="N7028" s="7" t="n">
        <v>-158.3899994</v>
      </c>
      <c r="O7028" s="9" t="n">
        <v>0</v>
      </c>
    </row>
    <row r="7029" customFormat="false" ht="15" hidden="false" customHeight="true" outlineLevel="0" collapsed="false">
      <c r="A7029" s="6" t="n">
        <v>49982</v>
      </c>
      <c r="B7029" s="6" t="s">
        <v>19</v>
      </c>
      <c r="C7029" s="6" t="s">
        <v>20</v>
      </c>
      <c r="D7029" s="6" t="s">
        <v>38</v>
      </c>
      <c r="E7029" s="6" t="s">
        <v>39</v>
      </c>
      <c r="F7029" s="6" t="s">
        <v>71</v>
      </c>
      <c r="G7029" s="6" t="s">
        <v>24</v>
      </c>
      <c r="H7029" s="6" t="n">
        <v>4</v>
      </c>
      <c r="I7029" s="7" t="n">
        <v>199.9900055</v>
      </c>
      <c r="J7029" s="6" t="n">
        <v>1</v>
      </c>
      <c r="K7029" s="7" t="n">
        <v>199.9900055</v>
      </c>
      <c r="L7029" s="7" t="n">
        <v>24</v>
      </c>
      <c r="M7029" s="8" t="n">
        <v>0.119999997</v>
      </c>
      <c r="N7029" s="7" t="n">
        <v>-134.9900055</v>
      </c>
      <c r="O7029" s="9" t="n">
        <v>0</v>
      </c>
    </row>
    <row r="7030" customFormat="false" ht="15" hidden="false" customHeight="true" outlineLevel="0" collapsed="false">
      <c r="A7030" s="6" t="n">
        <v>9385</v>
      </c>
      <c r="B7030" s="6" t="s">
        <v>46</v>
      </c>
      <c r="C7030" s="6" t="s">
        <v>49</v>
      </c>
      <c r="D7030" s="6" t="s">
        <v>50</v>
      </c>
      <c r="E7030" s="6" t="s">
        <v>63</v>
      </c>
      <c r="F7030" s="6" t="s">
        <v>29</v>
      </c>
      <c r="G7030" s="6" t="s">
        <v>47</v>
      </c>
      <c r="H7030" s="6" t="n">
        <v>2</v>
      </c>
      <c r="I7030" s="7" t="n">
        <v>99.98999786</v>
      </c>
      <c r="J7030" s="6" t="n">
        <v>5</v>
      </c>
      <c r="K7030" s="7" t="n">
        <v>499.9500122</v>
      </c>
      <c r="L7030" s="7" t="n">
        <v>99.98999786</v>
      </c>
      <c r="M7030" s="8" t="n">
        <v>0.200000003</v>
      </c>
      <c r="N7030" s="7" t="n">
        <v>-639.9400024</v>
      </c>
      <c r="O7030" s="12" t="n">
        <v>1</v>
      </c>
    </row>
    <row r="7031" customFormat="false" ht="15" hidden="false" customHeight="true" outlineLevel="0" collapsed="false">
      <c r="A7031" s="6" t="n">
        <v>6351</v>
      </c>
      <c r="B7031" s="6" t="s">
        <v>46</v>
      </c>
      <c r="C7031" s="6" t="s">
        <v>20</v>
      </c>
      <c r="D7031" s="6" t="s">
        <v>50</v>
      </c>
      <c r="E7031" s="6" t="s">
        <v>63</v>
      </c>
      <c r="F7031" s="6" t="s">
        <v>43</v>
      </c>
      <c r="G7031" s="6" t="s">
        <v>47</v>
      </c>
      <c r="H7031" s="6" t="n">
        <v>2</v>
      </c>
      <c r="I7031" s="7" t="n">
        <v>21.98999977</v>
      </c>
      <c r="J7031" s="6" t="n">
        <v>5</v>
      </c>
      <c r="K7031" s="7" t="n">
        <v>109.9499969</v>
      </c>
      <c r="L7031" s="7" t="n">
        <v>11</v>
      </c>
      <c r="M7031" s="8" t="n">
        <v>0.100000001</v>
      </c>
      <c r="N7031" s="7" t="n">
        <v>33.45000076</v>
      </c>
      <c r="O7031" s="9" t="n">
        <v>0</v>
      </c>
    </row>
    <row r="7032" customFormat="false" ht="15" hidden="false" customHeight="true" outlineLevel="0" collapsed="false">
      <c r="A7032" s="6" t="n">
        <v>50511</v>
      </c>
      <c r="B7032" s="6" t="s">
        <v>46</v>
      </c>
      <c r="C7032" s="6" t="s">
        <v>20</v>
      </c>
      <c r="D7032" s="6" t="s">
        <v>38</v>
      </c>
      <c r="E7032" s="6" t="s">
        <v>92</v>
      </c>
      <c r="F7032" s="6" t="s">
        <v>71</v>
      </c>
      <c r="G7032" s="6" t="s">
        <v>34</v>
      </c>
      <c r="H7032" s="6" t="n">
        <v>2</v>
      </c>
      <c r="I7032" s="7" t="n">
        <v>199.9900055</v>
      </c>
      <c r="J7032" s="6" t="n">
        <v>1</v>
      </c>
      <c r="K7032" s="7" t="n">
        <v>199.9900055</v>
      </c>
      <c r="L7032" s="7" t="n">
        <v>40</v>
      </c>
      <c r="M7032" s="8" t="n">
        <v>0.200000003</v>
      </c>
      <c r="N7032" s="7" t="n">
        <v>-48</v>
      </c>
      <c r="O7032" s="9" t="n">
        <v>0</v>
      </c>
    </row>
    <row r="7033" customFormat="false" ht="15" hidden="false" customHeight="true" outlineLevel="0" collapsed="false">
      <c r="A7033" s="6" t="n">
        <v>21155</v>
      </c>
      <c r="B7033" s="6" t="s">
        <v>19</v>
      </c>
      <c r="C7033" s="6" t="s">
        <v>20</v>
      </c>
      <c r="D7033" s="6" t="s">
        <v>27</v>
      </c>
      <c r="E7033" s="6" t="s">
        <v>42</v>
      </c>
      <c r="F7033" s="6" t="s">
        <v>57</v>
      </c>
      <c r="G7033" s="6" t="s">
        <v>34</v>
      </c>
      <c r="H7033" s="6" t="n">
        <v>4</v>
      </c>
      <c r="I7033" s="7" t="n">
        <v>50</v>
      </c>
      <c r="J7033" s="6" t="n">
        <v>2</v>
      </c>
      <c r="K7033" s="7" t="n">
        <v>100</v>
      </c>
      <c r="L7033" s="7" t="n">
        <v>1</v>
      </c>
      <c r="M7033" s="8" t="n">
        <v>0.01</v>
      </c>
      <c r="N7033" s="7" t="n">
        <v>49.5</v>
      </c>
      <c r="O7033" s="12" t="n">
        <v>1</v>
      </c>
    </row>
    <row r="7034" customFormat="false" ht="15" hidden="false" customHeight="true" outlineLevel="0" collapsed="false">
      <c r="A7034" s="6" t="n">
        <v>54382</v>
      </c>
      <c r="B7034" s="6" t="s">
        <v>46</v>
      </c>
      <c r="C7034" s="6" t="s">
        <v>37</v>
      </c>
      <c r="D7034" s="6" t="s">
        <v>50</v>
      </c>
      <c r="E7034" s="6" t="s">
        <v>51</v>
      </c>
      <c r="F7034" s="6" t="s">
        <v>74</v>
      </c>
      <c r="G7034" s="6" t="s">
        <v>34</v>
      </c>
      <c r="H7034" s="6" t="n">
        <v>2</v>
      </c>
      <c r="I7034" s="7" t="n">
        <v>51.99000168</v>
      </c>
      <c r="J7034" s="6" t="n">
        <v>1</v>
      </c>
      <c r="K7034" s="7" t="n">
        <v>51.99000168</v>
      </c>
      <c r="L7034" s="7" t="n">
        <v>6.239999771</v>
      </c>
      <c r="M7034" s="8" t="n">
        <v>0.119999997</v>
      </c>
      <c r="N7034" s="7" t="n">
        <v>11.89999962</v>
      </c>
      <c r="O7034" s="12" t="n">
        <v>1</v>
      </c>
    </row>
    <row r="7035" customFormat="false" ht="15" hidden="false" customHeight="true" outlineLevel="0" collapsed="false">
      <c r="A7035" s="6" t="n">
        <v>7521</v>
      </c>
      <c r="B7035" s="6" t="s">
        <v>19</v>
      </c>
      <c r="C7035" s="6" t="s">
        <v>20</v>
      </c>
      <c r="D7035" s="6" t="s">
        <v>50</v>
      </c>
      <c r="E7035" s="6" t="s">
        <v>51</v>
      </c>
      <c r="F7035" s="6" t="s">
        <v>58</v>
      </c>
      <c r="G7035" s="6" t="s">
        <v>44</v>
      </c>
      <c r="H7035" s="6" t="n">
        <v>4</v>
      </c>
      <c r="I7035" s="7" t="n">
        <v>49.97999954</v>
      </c>
      <c r="J7035" s="6" t="n">
        <v>1</v>
      </c>
      <c r="K7035" s="7" t="n">
        <v>49.97999954</v>
      </c>
      <c r="L7035" s="7" t="n">
        <v>0.5</v>
      </c>
      <c r="M7035" s="8" t="n">
        <v>0.01</v>
      </c>
      <c r="N7035" s="7" t="n">
        <v>24.25</v>
      </c>
      <c r="O7035" s="9" t="n">
        <v>0</v>
      </c>
    </row>
    <row r="7036" customFormat="false" ht="15" hidden="false" customHeight="true" outlineLevel="0" collapsed="false">
      <c r="A7036" s="6" t="n">
        <v>5526</v>
      </c>
      <c r="B7036" s="6" t="s">
        <v>19</v>
      </c>
      <c r="C7036" s="6" t="s">
        <v>20</v>
      </c>
      <c r="D7036" s="6" t="s">
        <v>50</v>
      </c>
      <c r="E7036" s="6" t="s">
        <v>51</v>
      </c>
      <c r="F7036" s="6" t="s">
        <v>23</v>
      </c>
      <c r="G7036" s="6" t="s">
        <v>44</v>
      </c>
      <c r="H7036" s="6" t="n">
        <v>4</v>
      </c>
      <c r="I7036" s="7" t="n">
        <v>129.9900055</v>
      </c>
      <c r="J7036" s="6" t="n">
        <v>1</v>
      </c>
      <c r="K7036" s="7" t="n">
        <v>129.9900055</v>
      </c>
      <c r="L7036" s="7" t="n">
        <v>1.299999952</v>
      </c>
      <c r="M7036" s="8" t="n">
        <v>0.01</v>
      </c>
      <c r="N7036" s="7" t="n">
        <v>33.84999847</v>
      </c>
      <c r="O7036" s="9" t="n">
        <v>0</v>
      </c>
    </row>
    <row r="7037" customFormat="false" ht="15" hidden="false" customHeight="true" outlineLevel="0" collapsed="false">
      <c r="A7037" s="6" t="n">
        <v>41943</v>
      </c>
      <c r="B7037" s="6" t="s">
        <v>19</v>
      </c>
      <c r="C7037" s="6" t="s">
        <v>37</v>
      </c>
      <c r="D7037" s="6" t="s">
        <v>38</v>
      </c>
      <c r="E7037" s="6" t="s">
        <v>39</v>
      </c>
      <c r="F7037" s="6" t="s">
        <v>71</v>
      </c>
      <c r="G7037" s="6" t="s">
        <v>34</v>
      </c>
      <c r="H7037" s="6" t="n">
        <v>4</v>
      </c>
      <c r="I7037" s="7" t="n">
        <v>199.9900055</v>
      </c>
      <c r="J7037" s="6" t="n">
        <v>1</v>
      </c>
      <c r="K7037" s="7" t="n">
        <v>199.9900055</v>
      </c>
      <c r="L7037" s="7" t="n">
        <v>30</v>
      </c>
      <c r="M7037" s="8" t="n">
        <v>0.150000006</v>
      </c>
      <c r="N7037" s="7" t="n">
        <v>66.30000305</v>
      </c>
      <c r="O7037" s="9" t="n">
        <v>0</v>
      </c>
    </row>
    <row r="7038" customFormat="false" ht="15" hidden="false" customHeight="true" outlineLevel="0" collapsed="false">
      <c r="A7038" s="6" t="n">
        <v>41025</v>
      </c>
      <c r="B7038" s="6" t="s">
        <v>46</v>
      </c>
      <c r="C7038" s="6" t="s">
        <v>20</v>
      </c>
      <c r="D7038" s="6" t="s">
        <v>31</v>
      </c>
      <c r="E7038" s="6" t="s">
        <v>32</v>
      </c>
      <c r="F7038" s="6" t="s">
        <v>73</v>
      </c>
      <c r="G7038" s="6" t="s">
        <v>24</v>
      </c>
      <c r="H7038" s="6" t="n">
        <v>2</v>
      </c>
      <c r="I7038" s="7" t="n">
        <v>39.99000168</v>
      </c>
      <c r="J7038" s="6" t="n">
        <v>4</v>
      </c>
      <c r="K7038" s="7" t="n">
        <v>159.9600067</v>
      </c>
      <c r="L7038" s="7" t="n">
        <v>31.98999977</v>
      </c>
      <c r="M7038" s="8" t="n">
        <v>0.200000003</v>
      </c>
      <c r="N7038" s="7" t="n">
        <v>12.80000019</v>
      </c>
      <c r="O7038" s="12" t="n">
        <v>1</v>
      </c>
    </row>
    <row r="7039" customFormat="false" ht="15" hidden="false" customHeight="true" outlineLevel="0" collapsed="false">
      <c r="A7039" s="6" t="n">
        <v>27066</v>
      </c>
      <c r="B7039" s="6" t="s">
        <v>46</v>
      </c>
      <c r="C7039" s="6" t="s">
        <v>37</v>
      </c>
      <c r="D7039" s="6" t="s">
        <v>27</v>
      </c>
      <c r="E7039" s="6" t="s">
        <v>28</v>
      </c>
      <c r="F7039" s="6" t="s">
        <v>29</v>
      </c>
      <c r="G7039" s="6" t="s">
        <v>47</v>
      </c>
      <c r="H7039" s="6" t="n">
        <v>2</v>
      </c>
      <c r="I7039" s="7" t="n">
        <v>99.98999786</v>
      </c>
      <c r="J7039" s="6" t="n">
        <v>5</v>
      </c>
      <c r="K7039" s="7" t="n">
        <v>499.9500122</v>
      </c>
      <c r="L7039" s="7" t="n">
        <v>64.98999786</v>
      </c>
      <c r="M7039" s="8" t="n">
        <v>0.129999995</v>
      </c>
      <c r="N7039" s="7" t="n">
        <v>-108.7399979</v>
      </c>
      <c r="O7039" s="9" t="n">
        <v>0</v>
      </c>
    </row>
    <row r="7040" customFormat="false" ht="15" hidden="false" customHeight="true" outlineLevel="0" collapsed="false">
      <c r="A7040" s="6" t="n">
        <v>43392</v>
      </c>
      <c r="B7040" s="6" t="s">
        <v>46</v>
      </c>
      <c r="C7040" s="6" t="s">
        <v>49</v>
      </c>
      <c r="D7040" s="6" t="s">
        <v>38</v>
      </c>
      <c r="E7040" s="6" t="s">
        <v>39</v>
      </c>
      <c r="F7040" s="6" t="s">
        <v>33</v>
      </c>
      <c r="G7040" s="6" t="s">
        <v>44</v>
      </c>
      <c r="H7040" s="6" t="n">
        <v>2</v>
      </c>
      <c r="I7040" s="7" t="n">
        <v>59.99000168</v>
      </c>
      <c r="J7040" s="6" t="n">
        <v>4</v>
      </c>
      <c r="K7040" s="7" t="n">
        <v>239.9600067</v>
      </c>
      <c r="L7040" s="7" t="n">
        <v>12</v>
      </c>
      <c r="M7040" s="8" t="n">
        <v>0.050000001</v>
      </c>
      <c r="N7040" s="7" t="n">
        <v>68.38999939</v>
      </c>
      <c r="O7040" s="12" t="n">
        <v>1</v>
      </c>
    </row>
    <row r="7041" customFormat="false" ht="15" hidden="false" customHeight="true" outlineLevel="0" collapsed="false">
      <c r="A7041" s="6" t="n">
        <v>27956</v>
      </c>
      <c r="B7041" s="6" t="s">
        <v>19</v>
      </c>
      <c r="C7041" s="6" t="s">
        <v>20</v>
      </c>
      <c r="D7041" s="6" t="s">
        <v>27</v>
      </c>
      <c r="E7041" s="6" t="s">
        <v>42</v>
      </c>
      <c r="F7041" s="6" t="s">
        <v>58</v>
      </c>
      <c r="G7041" s="6" t="s">
        <v>34</v>
      </c>
      <c r="H7041" s="6" t="n">
        <v>4</v>
      </c>
      <c r="I7041" s="7" t="n">
        <v>49.97999954</v>
      </c>
      <c r="J7041" s="6" t="n">
        <v>2</v>
      </c>
      <c r="K7041" s="7" t="n">
        <v>99.95999908</v>
      </c>
      <c r="L7041" s="7" t="n">
        <v>7</v>
      </c>
      <c r="M7041" s="8" t="n">
        <v>0.07</v>
      </c>
      <c r="N7041" s="7" t="n">
        <v>46.47999954</v>
      </c>
      <c r="O7041" s="9" t="n">
        <v>0</v>
      </c>
    </row>
    <row r="7042" customFormat="false" ht="15" hidden="false" customHeight="true" outlineLevel="0" collapsed="false">
      <c r="A7042" s="6" t="n">
        <v>18974</v>
      </c>
      <c r="B7042" s="6" t="s">
        <v>19</v>
      </c>
      <c r="C7042" s="6" t="s">
        <v>49</v>
      </c>
      <c r="D7042" s="6" t="s">
        <v>21</v>
      </c>
      <c r="E7042" s="6" t="s">
        <v>65</v>
      </c>
      <c r="F7042" s="6" t="s">
        <v>33</v>
      </c>
      <c r="G7042" s="6" t="s">
        <v>34</v>
      </c>
      <c r="H7042" s="6" t="n">
        <v>4</v>
      </c>
      <c r="I7042" s="7" t="n">
        <v>59.99000168</v>
      </c>
      <c r="J7042" s="6" t="n">
        <v>2</v>
      </c>
      <c r="K7042" s="7" t="n">
        <v>119.9800034</v>
      </c>
      <c r="L7042" s="7" t="n">
        <v>14.39999962</v>
      </c>
      <c r="M7042" s="8" t="n">
        <v>0.119999997</v>
      </c>
      <c r="N7042" s="7" t="n">
        <v>7.920000076</v>
      </c>
      <c r="O7042" s="12" t="n">
        <v>1</v>
      </c>
    </row>
    <row r="7043" customFormat="false" ht="15" hidden="false" customHeight="true" outlineLevel="0" collapsed="false">
      <c r="A7043" s="6" t="n">
        <v>2407</v>
      </c>
      <c r="B7043" s="6" t="s">
        <v>26</v>
      </c>
      <c r="C7043" s="6" t="s">
        <v>20</v>
      </c>
      <c r="D7043" s="6" t="s">
        <v>50</v>
      </c>
      <c r="E7043" s="6" t="s">
        <v>72</v>
      </c>
      <c r="F7043" s="6" t="s">
        <v>57</v>
      </c>
      <c r="G7043" s="6" t="s">
        <v>44</v>
      </c>
      <c r="H7043" s="6" t="n">
        <v>1</v>
      </c>
      <c r="I7043" s="7" t="n">
        <v>50</v>
      </c>
      <c r="J7043" s="6" t="n">
        <v>2</v>
      </c>
      <c r="K7043" s="7" t="n">
        <v>100</v>
      </c>
      <c r="L7043" s="7" t="n">
        <v>12</v>
      </c>
      <c r="M7043" s="8" t="n">
        <v>0.119999997</v>
      </c>
      <c r="N7043" s="7" t="n">
        <v>-228.8000031</v>
      </c>
      <c r="O7043" s="12" t="n">
        <v>1</v>
      </c>
    </row>
    <row r="7044" customFormat="false" ht="15" hidden="false" customHeight="true" outlineLevel="0" collapsed="false">
      <c r="A7044" s="6" t="n">
        <v>40535</v>
      </c>
      <c r="B7044" s="6" t="s">
        <v>46</v>
      </c>
      <c r="C7044" s="6" t="s">
        <v>49</v>
      </c>
      <c r="D7044" s="6" t="s">
        <v>31</v>
      </c>
      <c r="E7044" s="6" t="s">
        <v>32</v>
      </c>
      <c r="F7044" s="6" t="s">
        <v>40</v>
      </c>
      <c r="G7044" s="6" t="s">
        <v>34</v>
      </c>
      <c r="H7044" s="6" t="n">
        <v>2</v>
      </c>
      <c r="I7044" s="7" t="n">
        <v>399.980011</v>
      </c>
      <c r="J7044" s="6" t="n">
        <v>1</v>
      </c>
      <c r="K7044" s="7" t="n">
        <v>399.980011</v>
      </c>
      <c r="L7044" s="7" t="n">
        <v>36</v>
      </c>
      <c r="M7044" s="8" t="n">
        <v>0.090000004</v>
      </c>
      <c r="N7044" s="7" t="n">
        <v>-139.4100037</v>
      </c>
      <c r="O7044" s="12" t="n">
        <v>1</v>
      </c>
    </row>
    <row r="7045" customFormat="false" ht="15" hidden="false" customHeight="true" outlineLevel="0" collapsed="false">
      <c r="A7045" s="6" t="n">
        <v>4753</v>
      </c>
      <c r="B7045" s="6" t="s">
        <v>36</v>
      </c>
      <c r="C7045" s="6" t="s">
        <v>37</v>
      </c>
      <c r="D7045" s="6" t="s">
        <v>50</v>
      </c>
      <c r="E7045" s="6" t="s">
        <v>72</v>
      </c>
      <c r="F7045" s="6" t="s">
        <v>73</v>
      </c>
      <c r="G7045" s="6" t="s">
        <v>34</v>
      </c>
      <c r="H7045" s="6" t="n">
        <v>0</v>
      </c>
      <c r="I7045" s="7" t="n">
        <v>39.99000168</v>
      </c>
      <c r="J7045" s="6" t="n">
        <v>5</v>
      </c>
      <c r="K7045" s="7" t="n">
        <v>199.9499969</v>
      </c>
      <c r="L7045" s="7" t="n">
        <v>35.99000168</v>
      </c>
      <c r="M7045" s="8" t="n">
        <v>0.180000007</v>
      </c>
      <c r="N7045" s="7" t="n">
        <v>73.77999878</v>
      </c>
      <c r="O7045" s="9" t="n">
        <v>0</v>
      </c>
    </row>
    <row r="7046" customFormat="false" ht="15" hidden="false" customHeight="true" outlineLevel="0" collapsed="false">
      <c r="A7046" s="6" t="n">
        <v>41277</v>
      </c>
      <c r="B7046" s="6" t="s">
        <v>46</v>
      </c>
      <c r="C7046" s="6" t="s">
        <v>20</v>
      </c>
      <c r="D7046" s="6" t="s">
        <v>31</v>
      </c>
      <c r="E7046" s="6" t="s">
        <v>86</v>
      </c>
      <c r="F7046" s="6" t="s">
        <v>40</v>
      </c>
      <c r="G7046" s="6" t="s">
        <v>34</v>
      </c>
      <c r="H7046" s="6" t="n">
        <v>2</v>
      </c>
      <c r="I7046" s="7" t="n">
        <v>399.980011</v>
      </c>
      <c r="J7046" s="6" t="n">
        <v>1</v>
      </c>
      <c r="K7046" s="7" t="n">
        <v>399.980011</v>
      </c>
      <c r="L7046" s="7" t="n">
        <v>52</v>
      </c>
      <c r="M7046" s="8" t="n">
        <v>0.129999995</v>
      </c>
      <c r="N7046" s="7" t="n">
        <v>-39.3199997</v>
      </c>
      <c r="O7046" s="12" t="n">
        <v>1</v>
      </c>
    </row>
    <row r="7047" customFormat="false" ht="15" hidden="false" customHeight="true" outlineLevel="0" collapsed="false">
      <c r="A7047" s="6" t="n">
        <v>41902</v>
      </c>
      <c r="B7047" s="6" t="s">
        <v>19</v>
      </c>
      <c r="C7047" s="6" t="s">
        <v>20</v>
      </c>
      <c r="D7047" s="6" t="s">
        <v>27</v>
      </c>
      <c r="E7047" s="6" t="s">
        <v>79</v>
      </c>
      <c r="F7047" s="6" t="s">
        <v>40</v>
      </c>
      <c r="G7047" s="6" t="s">
        <v>47</v>
      </c>
      <c r="H7047" s="6" t="n">
        <v>4</v>
      </c>
      <c r="I7047" s="7" t="n">
        <v>399.980011</v>
      </c>
      <c r="J7047" s="6" t="n">
        <v>1</v>
      </c>
      <c r="K7047" s="7" t="n">
        <v>399.980011</v>
      </c>
      <c r="L7047" s="7" t="n">
        <v>40</v>
      </c>
      <c r="M7047" s="8" t="n">
        <v>0.100000001</v>
      </c>
      <c r="N7047" s="7" t="n">
        <v>121.6699982</v>
      </c>
      <c r="O7047" s="9" t="n">
        <v>0</v>
      </c>
    </row>
    <row r="7048" customFormat="false" ht="15" hidden="false" customHeight="true" outlineLevel="0" collapsed="false">
      <c r="A7048" s="6" t="n">
        <v>22681</v>
      </c>
      <c r="B7048" s="6" t="s">
        <v>19</v>
      </c>
      <c r="C7048" s="6" t="s">
        <v>37</v>
      </c>
      <c r="D7048" s="6" t="s">
        <v>27</v>
      </c>
      <c r="E7048" s="6" t="s">
        <v>28</v>
      </c>
      <c r="F7048" s="6" t="s">
        <v>57</v>
      </c>
      <c r="G7048" s="6" t="s">
        <v>44</v>
      </c>
      <c r="H7048" s="6" t="n">
        <v>4</v>
      </c>
      <c r="I7048" s="7" t="n">
        <v>50</v>
      </c>
      <c r="J7048" s="6" t="n">
        <v>4</v>
      </c>
      <c r="K7048" s="7" t="n">
        <v>200</v>
      </c>
      <c r="L7048" s="7" t="n">
        <v>2</v>
      </c>
      <c r="M7048" s="8" t="n">
        <v>0.01</v>
      </c>
      <c r="N7048" s="7" t="n">
        <v>-316.7999878</v>
      </c>
      <c r="O7048" s="9" t="n">
        <v>0</v>
      </c>
    </row>
    <row r="7049" customFormat="false" ht="15" hidden="false" customHeight="true" outlineLevel="0" collapsed="false">
      <c r="A7049" s="6" t="n">
        <v>13742</v>
      </c>
      <c r="B7049" s="6" t="s">
        <v>19</v>
      </c>
      <c r="C7049" s="6" t="s">
        <v>37</v>
      </c>
      <c r="D7049" s="6" t="s">
        <v>21</v>
      </c>
      <c r="E7049" s="6" t="s">
        <v>65</v>
      </c>
      <c r="F7049" s="6" t="s">
        <v>23</v>
      </c>
      <c r="G7049" s="6" t="s">
        <v>34</v>
      </c>
      <c r="H7049" s="6" t="n">
        <v>4</v>
      </c>
      <c r="I7049" s="7" t="n">
        <v>129.9900055</v>
      </c>
      <c r="J7049" s="6" t="n">
        <v>1</v>
      </c>
      <c r="K7049" s="7" t="n">
        <v>129.9900055</v>
      </c>
      <c r="L7049" s="7" t="n">
        <v>5.199999809</v>
      </c>
      <c r="M7049" s="8" t="n">
        <v>0.039999999</v>
      </c>
      <c r="N7049" s="7" t="n">
        <v>23.70999908</v>
      </c>
      <c r="O7049" s="9" t="n">
        <v>0</v>
      </c>
    </row>
    <row r="7050" customFormat="false" ht="15" hidden="false" customHeight="true" outlineLevel="0" collapsed="false">
      <c r="A7050" s="6" t="n">
        <v>26461</v>
      </c>
      <c r="B7050" s="6" t="s">
        <v>19</v>
      </c>
      <c r="C7050" s="6" t="s">
        <v>49</v>
      </c>
      <c r="D7050" s="6" t="s">
        <v>27</v>
      </c>
      <c r="E7050" s="6" t="s">
        <v>42</v>
      </c>
      <c r="F7050" s="6" t="s">
        <v>75</v>
      </c>
      <c r="G7050" s="6" t="s">
        <v>44</v>
      </c>
      <c r="H7050" s="6" t="n">
        <v>4</v>
      </c>
      <c r="I7050" s="7" t="n">
        <v>299.980011</v>
      </c>
      <c r="J7050" s="6" t="n">
        <v>1</v>
      </c>
      <c r="K7050" s="7" t="n">
        <v>299.980011</v>
      </c>
      <c r="L7050" s="7" t="n">
        <v>51</v>
      </c>
      <c r="M7050" s="8" t="n">
        <v>0.170000002</v>
      </c>
      <c r="N7050" s="7" t="n">
        <v>-410.8200073</v>
      </c>
      <c r="O7050" s="9" t="n">
        <v>0</v>
      </c>
    </row>
    <row r="7051" customFormat="false" ht="15" hidden="false" customHeight="true" outlineLevel="0" collapsed="false">
      <c r="A7051" s="6" t="n">
        <v>44187</v>
      </c>
      <c r="B7051" s="6" t="s">
        <v>26</v>
      </c>
      <c r="C7051" s="6" t="s">
        <v>37</v>
      </c>
      <c r="D7051" s="6" t="s">
        <v>27</v>
      </c>
      <c r="E7051" s="6" t="s">
        <v>79</v>
      </c>
      <c r="F7051" s="6" t="s">
        <v>100</v>
      </c>
      <c r="G7051" s="6" t="s">
        <v>34</v>
      </c>
      <c r="H7051" s="6" t="n">
        <v>1</v>
      </c>
      <c r="I7051" s="7" t="n">
        <v>14.98999977</v>
      </c>
      <c r="J7051" s="6" t="n">
        <v>3</v>
      </c>
      <c r="K7051" s="7" t="n">
        <v>44.97000122</v>
      </c>
      <c r="L7051" s="7" t="n">
        <v>8.989999771</v>
      </c>
      <c r="M7051" s="8" t="n">
        <v>0.200000003</v>
      </c>
      <c r="N7051" s="7" t="n">
        <v>12.22999954</v>
      </c>
      <c r="O7051" s="12" t="n">
        <v>1</v>
      </c>
    </row>
    <row r="7052" customFormat="false" ht="15" hidden="false" customHeight="true" outlineLevel="0" collapsed="false">
      <c r="A7052" s="6" t="n">
        <v>74703</v>
      </c>
      <c r="B7052" s="6" t="s">
        <v>19</v>
      </c>
      <c r="C7052" s="6" t="s">
        <v>20</v>
      </c>
      <c r="D7052" s="6" t="s">
        <v>27</v>
      </c>
      <c r="E7052" s="6" t="s">
        <v>28</v>
      </c>
      <c r="F7052" s="6" t="s">
        <v>91</v>
      </c>
      <c r="G7052" s="6" t="s">
        <v>24</v>
      </c>
      <c r="H7052" s="6" t="n">
        <v>4</v>
      </c>
      <c r="I7052" s="7" t="n">
        <v>252.8800049</v>
      </c>
      <c r="J7052" s="6" t="n">
        <v>1</v>
      </c>
      <c r="K7052" s="7" t="n">
        <v>252.8800049</v>
      </c>
      <c r="L7052" s="7" t="n">
        <v>17.70000076</v>
      </c>
      <c r="M7052" s="8" t="n">
        <v>0.07</v>
      </c>
      <c r="N7052" s="7" t="n">
        <v>110.5299988</v>
      </c>
      <c r="O7052" s="9" t="n">
        <v>0</v>
      </c>
    </row>
    <row r="7053" customFormat="false" ht="15" hidden="false" customHeight="true" outlineLevel="0" collapsed="false">
      <c r="A7053" s="6" t="n">
        <v>11284</v>
      </c>
      <c r="B7053" s="6" t="s">
        <v>36</v>
      </c>
      <c r="C7053" s="6" t="s">
        <v>49</v>
      </c>
      <c r="D7053" s="6" t="s">
        <v>21</v>
      </c>
      <c r="E7053" s="6" t="s">
        <v>65</v>
      </c>
      <c r="F7053" s="6" t="s">
        <v>57</v>
      </c>
      <c r="G7053" s="6" t="s">
        <v>44</v>
      </c>
      <c r="H7053" s="6" t="n">
        <v>0</v>
      </c>
      <c r="I7053" s="7" t="n">
        <v>50</v>
      </c>
      <c r="J7053" s="6" t="n">
        <v>5</v>
      </c>
      <c r="K7053" s="7" t="n">
        <v>250</v>
      </c>
      <c r="L7053" s="7" t="n">
        <v>2.5</v>
      </c>
      <c r="M7053" s="8" t="n">
        <v>0.01</v>
      </c>
      <c r="N7053" s="7" t="n">
        <v>113.8499985</v>
      </c>
      <c r="O7053" s="12" t="n">
        <v>1</v>
      </c>
    </row>
    <row r="7054" customFormat="false" ht="15" hidden="false" customHeight="true" outlineLevel="0" collapsed="false">
      <c r="A7054" s="6" t="n">
        <v>62069</v>
      </c>
      <c r="B7054" s="6" t="s">
        <v>36</v>
      </c>
      <c r="C7054" s="6" t="s">
        <v>49</v>
      </c>
      <c r="D7054" s="6" t="s">
        <v>21</v>
      </c>
      <c r="E7054" s="6" t="s">
        <v>65</v>
      </c>
      <c r="F7054" s="6" t="s">
        <v>82</v>
      </c>
      <c r="G7054" s="6" t="s">
        <v>44</v>
      </c>
      <c r="H7054" s="6" t="n">
        <v>0</v>
      </c>
      <c r="I7054" s="7" t="n">
        <v>149.9900055</v>
      </c>
      <c r="J7054" s="6" t="n">
        <v>1</v>
      </c>
      <c r="K7054" s="7" t="n">
        <v>149.9900055</v>
      </c>
      <c r="L7054" s="7" t="n">
        <v>10.5</v>
      </c>
      <c r="M7054" s="8" t="n">
        <v>0.07</v>
      </c>
      <c r="N7054" s="7" t="n">
        <v>39.06000137</v>
      </c>
      <c r="O7054" s="9" t="n">
        <v>0</v>
      </c>
    </row>
    <row r="7055" customFormat="false" ht="15" hidden="false" customHeight="true" outlineLevel="0" collapsed="false">
      <c r="A7055" s="6" t="n">
        <v>26981</v>
      </c>
      <c r="B7055" s="6" t="s">
        <v>19</v>
      </c>
      <c r="C7055" s="6" t="s">
        <v>20</v>
      </c>
      <c r="D7055" s="6" t="s">
        <v>27</v>
      </c>
      <c r="E7055" s="6" t="s">
        <v>28</v>
      </c>
      <c r="F7055" s="6" t="s">
        <v>57</v>
      </c>
      <c r="G7055" s="6" t="s">
        <v>24</v>
      </c>
      <c r="H7055" s="6" t="n">
        <v>4</v>
      </c>
      <c r="I7055" s="7" t="n">
        <v>50</v>
      </c>
      <c r="J7055" s="6" t="n">
        <v>3</v>
      </c>
      <c r="K7055" s="7" t="n">
        <v>150</v>
      </c>
      <c r="L7055" s="7" t="n">
        <v>18</v>
      </c>
      <c r="M7055" s="8" t="n">
        <v>0.119999997</v>
      </c>
      <c r="N7055" s="7" t="n">
        <v>41.3199997</v>
      </c>
      <c r="O7055" s="9" t="n">
        <v>0</v>
      </c>
    </row>
    <row r="7056" customFormat="false" ht="15" hidden="false" customHeight="true" outlineLevel="0" collapsed="false">
      <c r="A7056" s="6" t="n">
        <v>48340</v>
      </c>
      <c r="B7056" s="6" t="s">
        <v>46</v>
      </c>
      <c r="C7056" s="6" t="s">
        <v>20</v>
      </c>
      <c r="D7056" s="6" t="s">
        <v>38</v>
      </c>
      <c r="E7056" s="6" t="s">
        <v>39</v>
      </c>
      <c r="F7056" s="6" t="s">
        <v>57</v>
      </c>
      <c r="G7056" s="6" t="s">
        <v>34</v>
      </c>
      <c r="H7056" s="6" t="n">
        <v>2</v>
      </c>
      <c r="I7056" s="7" t="n">
        <v>50</v>
      </c>
      <c r="J7056" s="6" t="n">
        <v>5</v>
      </c>
      <c r="K7056" s="7" t="n">
        <v>250</v>
      </c>
      <c r="L7056" s="7" t="n">
        <v>50</v>
      </c>
      <c r="M7056" s="8" t="n">
        <v>0.200000003</v>
      </c>
      <c r="N7056" s="7" t="n">
        <v>-500</v>
      </c>
      <c r="O7056" s="12" t="n">
        <v>1</v>
      </c>
    </row>
    <row r="7057" customFormat="false" ht="15" hidden="false" customHeight="true" outlineLevel="0" collapsed="false">
      <c r="A7057" s="6" t="n">
        <v>39268</v>
      </c>
      <c r="B7057" s="6" t="s">
        <v>19</v>
      </c>
      <c r="C7057" s="6" t="s">
        <v>20</v>
      </c>
      <c r="D7057" s="6" t="s">
        <v>31</v>
      </c>
      <c r="E7057" s="6" t="s">
        <v>32</v>
      </c>
      <c r="F7057" s="6" t="s">
        <v>73</v>
      </c>
      <c r="G7057" s="6" t="s">
        <v>34</v>
      </c>
      <c r="H7057" s="6" t="n">
        <v>4</v>
      </c>
      <c r="I7057" s="7" t="n">
        <v>39.99000168</v>
      </c>
      <c r="J7057" s="6" t="n">
        <v>1</v>
      </c>
      <c r="K7057" s="7" t="n">
        <v>39.99000168</v>
      </c>
      <c r="L7057" s="7" t="n">
        <v>6.800000191</v>
      </c>
      <c r="M7057" s="8" t="n">
        <v>0.170000002</v>
      </c>
      <c r="N7057" s="7" t="n">
        <v>12.44999981</v>
      </c>
      <c r="O7057" s="9" t="n">
        <v>0</v>
      </c>
    </row>
    <row r="7058" customFormat="false" ht="15" hidden="false" customHeight="true" outlineLevel="0" collapsed="false">
      <c r="A7058" s="6" t="n">
        <v>1490</v>
      </c>
      <c r="B7058" s="6" t="s">
        <v>46</v>
      </c>
      <c r="C7058" s="6" t="s">
        <v>37</v>
      </c>
      <c r="D7058" s="6" t="s">
        <v>50</v>
      </c>
      <c r="E7058" s="6" t="s">
        <v>63</v>
      </c>
      <c r="F7058" s="6" t="s">
        <v>40</v>
      </c>
      <c r="G7058" s="6" t="s">
        <v>34</v>
      </c>
      <c r="H7058" s="6" t="n">
        <v>2</v>
      </c>
      <c r="I7058" s="7" t="n">
        <v>399.980011</v>
      </c>
      <c r="J7058" s="6" t="n">
        <v>1</v>
      </c>
      <c r="K7058" s="7" t="n">
        <v>399.980011</v>
      </c>
      <c r="L7058" s="7" t="n">
        <v>72</v>
      </c>
      <c r="M7058" s="8" t="n">
        <v>0.180000007</v>
      </c>
      <c r="N7058" s="7" t="n">
        <v>101.6699982</v>
      </c>
      <c r="O7058" s="12" t="n">
        <v>1</v>
      </c>
    </row>
    <row r="7059" customFormat="false" ht="15" hidden="false" customHeight="true" outlineLevel="0" collapsed="false">
      <c r="A7059" s="6" t="n">
        <v>45589</v>
      </c>
      <c r="B7059" s="6" t="s">
        <v>19</v>
      </c>
      <c r="C7059" s="6" t="s">
        <v>20</v>
      </c>
      <c r="D7059" s="6" t="s">
        <v>27</v>
      </c>
      <c r="E7059" s="6" t="s">
        <v>79</v>
      </c>
      <c r="F7059" s="6" t="s">
        <v>74</v>
      </c>
      <c r="G7059" s="6" t="s">
        <v>34</v>
      </c>
      <c r="H7059" s="6" t="n">
        <v>4</v>
      </c>
      <c r="I7059" s="7" t="n">
        <v>31.98999977</v>
      </c>
      <c r="J7059" s="6" t="n">
        <v>3</v>
      </c>
      <c r="K7059" s="7" t="n">
        <v>95.97000122</v>
      </c>
      <c r="L7059" s="7" t="n">
        <v>3.839999914</v>
      </c>
      <c r="M7059" s="8" t="n">
        <v>0.039999999</v>
      </c>
      <c r="N7059" s="7" t="n">
        <v>8.109999657</v>
      </c>
      <c r="O7059" s="12" t="n">
        <v>1</v>
      </c>
    </row>
    <row r="7060" customFormat="false" ht="15" hidden="false" customHeight="true" outlineLevel="0" collapsed="false">
      <c r="A7060" s="6" t="n">
        <v>56478</v>
      </c>
      <c r="B7060" s="6" t="s">
        <v>19</v>
      </c>
      <c r="C7060" s="6" t="s">
        <v>20</v>
      </c>
      <c r="D7060" s="6" t="s">
        <v>50</v>
      </c>
      <c r="E7060" s="6" t="s">
        <v>63</v>
      </c>
      <c r="F7060" s="6" t="s">
        <v>71</v>
      </c>
      <c r="G7060" s="6" t="s">
        <v>34</v>
      </c>
      <c r="H7060" s="6" t="n">
        <v>4</v>
      </c>
      <c r="I7060" s="7" t="n">
        <v>199.9900055</v>
      </c>
      <c r="J7060" s="6" t="n">
        <v>1</v>
      </c>
      <c r="K7060" s="7" t="n">
        <v>199.9900055</v>
      </c>
      <c r="L7060" s="7" t="n">
        <v>24</v>
      </c>
      <c r="M7060" s="8" t="n">
        <v>0.119999997</v>
      </c>
      <c r="N7060" s="7" t="n">
        <v>19.88999939</v>
      </c>
      <c r="O7060" s="9" t="n">
        <v>0</v>
      </c>
    </row>
    <row r="7061" customFormat="false" ht="15" hidden="false" customHeight="true" outlineLevel="0" collapsed="false">
      <c r="A7061" s="6" t="n">
        <v>57655</v>
      </c>
      <c r="B7061" s="6" t="s">
        <v>46</v>
      </c>
      <c r="C7061" s="6" t="s">
        <v>20</v>
      </c>
      <c r="D7061" s="6" t="s">
        <v>50</v>
      </c>
      <c r="E7061" s="6" t="s">
        <v>51</v>
      </c>
      <c r="F7061" s="6" t="s">
        <v>58</v>
      </c>
      <c r="G7061" s="6" t="s">
        <v>34</v>
      </c>
      <c r="H7061" s="6" t="n">
        <v>2</v>
      </c>
      <c r="I7061" s="7" t="n">
        <v>49.97999954</v>
      </c>
      <c r="J7061" s="6" t="n">
        <v>3</v>
      </c>
      <c r="K7061" s="7" t="n">
        <v>149.9400024</v>
      </c>
      <c r="L7061" s="7" t="n">
        <v>13.48999977</v>
      </c>
      <c r="M7061" s="8" t="n">
        <v>0.090000004</v>
      </c>
      <c r="N7061" s="7" t="n">
        <v>65.48999786</v>
      </c>
      <c r="O7061" s="12" t="n">
        <v>1</v>
      </c>
    </row>
    <row r="7062" customFormat="false" ht="15" hidden="false" customHeight="true" outlineLevel="0" collapsed="false">
      <c r="A7062" s="6" t="n">
        <v>18709</v>
      </c>
      <c r="B7062" s="6" t="s">
        <v>19</v>
      </c>
      <c r="C7062" s="6" t="s">
        <v>49</v>
      </c>
      <c r="D7062" s="6" t="s">
        <v>21</v>
      </c>
      <c r="E7062" s="6" t="s">
        <v>65</v>
      </c>
      <c r="F7062" s="6" t="s">
        <v>33</v>
      </c>
      <c r="G7062" s="6" t="s">
        <v>47</v>
      </c>
      <c r="H7062" s="6" t="n">
        <v>4</v>
      </c>
      <c r="I7062" s="7" t="n">
        <v>59.99000168</v>
      </c>
      <c r="J7062" s="6" t="n">
        <v>4</v>
      </c>
      <c r="K7062" s="7" t="n">
        <v>239.9600067</v>
      </c>
      <c r="L7062" s="7" t="n">
        <v>13.19999981</v>
      </c>
      <c r="M7062" s="8" t="n">
        <v>0.059999999</v>
      </c>
      <c r="N7062" s="7" t="n">
        <v>79.37000275</v>
      </c>
      <c r="O7062" s="12" t="n">
        <v>1</v>
      </c>
    </row>
    <row r="7063" customFormat="false" ht="15" hidden="false" customHeight="true" outlineLevel="0" collapsed="false">
      <c r="A7063" s="6" t="n">
        <v>63925</v>
      </c>
      <c r="B7063" s="6" t="s">
        <v>19</v>
      </c>
      <c r="C7063" s="6" t="s">
        <v>20</v>
      </c>
      <c r="D7063" s="6" t="s">
        <v>21</v>
      </c>
      <c r="E7063" s="6" t="s">
        <v>22</v>
      </c>
      <c r="F7063" s="6" t="s">
        <v>67</v>
      </c>
      <c r="G7063" s="6" t="s">
        <v>34</v>
      </c>
      <c r="H7063" s="6" t="n">
        <v>4</v>
      </c>
      <c r="I7063" s="7" t="n">
        <v>199.9900055</v>
      </c>
      <c r="J7063" s="6" t="n">
        <v>1</v>
      </c>
      <c r="K7063" s="7" t="n">
        <v>199.9900055</v>
      </c>
      <c r="L7063" s="7" t="n">
        <v>34</v>
      </c>
      <c r="M7063" s="8" t="n">
        <v>0.170000002</v>
      </c>
      <c r="N7063" s="7" t="n">
        <v>-42.65999985</v>
      </c>
      <c r="O7063" s="12" t="n">
        <v>1</v>
      </c>
    </row>
    <row r="7064" customFormat="false" ht="15" hidden="false" customHeight="true" outlineLevel="0" collapsed="false">
      <c r="A7064" s="6" t="n">
        <v>7109</v>
      </c>
      <c r="B7064" s="6" t="s">
        <v>19</v>
      </c>
      <c r="C7064" s="6" t="s">
        <v>20</v>
      </c>
      <c r="D7064" s="6" t="s">
        <v>50</v>
      </c>
      <c r="E7064" s="6" t="s">
        <v>51</v>
      </c>
      <c r="F7064" s="6" t="s">
        <v>57</v>
      </c>
      <c r="G7064" s="6" t="s">
        <v>47</v>
      </c>
      <c r="H7064" s="6" t="n">
        <v>4</v>
      </c>
      <c r="I7064" s="7" t="n">
        <v>50</v>
      </c>
      <c r="J7064" s="6" t="n">
        <v>1</v>
      </c>
      <c r="K7064" s="7" t="n">
        <v>50</v>
      </c>
      <c r="L7064" s="7" t="n">
        <v>5</v>
      </c>
      <c r="M7064" s="8" t="n">
        <v>0.100000001</v>
      </c>
      <c r="N7064" s="7" t="n">
        <v>13.05000019</v>
      </c>
      <c r="O7064" s="12" t="n">
        <v>1</v>
      </c>
    </row>
    <row r="7065" customFormat="false" ht="15" hidden="false" customHeight="true" outlineLevel="0" collapsed="false">
      <c r="A7065" s="6" t="n">
        <v>21786</v>
      </c>
      <c r="B7065" s="6" t="s">
        <v>46</v>
      </c>
      <c r="C7065" s="6" t="s">
        <v>37</v>
      </c>
      <c r="D7065" s="6" t="s">
        <v>27</v>
      </c>
      <c r="E7065" s="6" t="s">
        <v>28</v>
      </c>
      <c r="F7065" s="6" t="s">
        <v>71</v>
      </c>
      <c r="G7065" s="6" t="s">
        <v>44</v>
      </c>
      <c r="H7065" s="6" t="n">
        <v>2</v>
      </c>
      <c r="I7065" s="7" t="n">
        <v>199.9900055</v>
      </c>
      <c r="J7065" s="6" t="n">
        <v>1</v>
      </c>
      <c r="K7065" s="7" t="n">
        <v>199.9900055</v>
      </c>
      <c r="L7065" s="7" t="n">
        <v>11</v>
      </c>
      <c r="M7065" s="8" t="n">
        <v>0.059999999</v>
      </c>
      <c r="N7065" s="7" t="n">
        <v>90.72000122</v>
      </c>
      <c r="O7065" s="9" t="n">
        <v>0</v>
      </c>
    </row>
    <row r="7066" customFormat="false" ht="15" hidden="false" customHeight="true" outlineLevel="0" collapsed="false">
      <c r="A7066" s="6" t="n">
        <v>44557</v>
      </c>
      <c r="B7066" s="6" t="s">
        <v>46</v>
      </c>
      <c r="C7066" s="6" t="s">
        <v>37</v>
      </c>
      <c r="D7066" s="6" t="s">
        <v>27</v>
      </c>
      <c r="E7066" s="6" t="s">
        <v>79</v>
      </c>
      <c r="F7066" s="6" t="s">
        <v>89</v>
      </c>
      <c r="G7066" s="6" t="s">
        <v>24</v>
      </c>
      <c r="H7066" s="6" t="n">
        <v>2</v>
      </c>
      <c r="I7066" s="7" t="n">
        <v>59.99000168</v>
      </c>
      <c r="J7066" s="6" t="n">
        <v>3</v>
      </c>
      <c r="K7066" s="7" t="n">
        <v>179.9700012</v>
      </c>
      <c r="L7066" s="7" t="n">
        <v>5.400000095</v>
      </c>
      <c r="M7066" s="8" t="n">
        <v>0.029999999</v>
      </c>
      <c r="N7066" s="7" t="n">
        <v>36.83000183</v>
      </c>
      <c r="O7066" s="12" t="n">
        <v>1</v>
      </c>
    </row>
    <row r="7067" customFormat="false" ht="15" hidden="false" customHeight="true" outlineLevel="0" collapsed="false">
      <c r="A7067" s="6" t="n">
        <v>76626</v>
      </c>
      <c r="B7067" s="6" t="s">
        <v>19</v>
      </c>
      <c r="C7067" s="6" t="s">
        <v>20</v>
      </c>
      <c r="D7067" s="6" t="s">
        <v>27</v>
      </c>
      <c r="E7067" s="6" t="s">
        <v>28</v>
      </c>
      <c r="F7067" s="6" t="s">
        <v>76</v>
      </c>
      <c r="G7067" s="6" t="s">
        <v>24</v>
      </c>
      <c r="H7067" s="6" t="n">
        <v>4</v>
      </c>
      <c r="I7067" s="7" t="n">
        <v>39.75</v>
      </c>
      <c r="J7067" s="6" t="n">
        <v>1</v>
      </c>
      <c r="K7067" s="7" t="n">
        <v>39.75</v>
      </c>
      <c r="L7067" s="7" t="n">
        <v>4.769999981</v>
      </c>
      <c r="M7067" s="8" t="n">
        <v>0.119999997</v>
      </c>
      <c r="N7067" s="7" t="n">
        <v>10.48999977</v>
      </c>
      <c r="O7067" s="9" t="n">
        <v>0</v>
      </c>
    </row>
    <row r="7068" customFormat="false" ht="15" hidden="false" customHeight="true" outlineLevel="0" collapsed="false">
      <c r="A7068" s="6" t="n">
        <v>25916</v>
      </c>
      <c r="B7068" s="6" t="s">
        <v>19</v>
      </c>
      <c r="C7068" s="6" t="s">
        <v>20</v>
      </c>
      <c r="D7068" s="6" t="s">
        <v>27</v>
      </c>
      <c r="E7068" s="6" t="s">
        <v>69</v>
      </c>
      <c r="F7068" s="6" t="s">
        <v>58</v>
      </c>
      <c r="G7068" s="6" t="s">
        <v>34</v>
      </c>
      <c r="H7068" s="6" t="n">
        <v>4</v>
      </c>
      <c r="I7068" s="7" t="n">
        <v>49.97999954</v>
      </c>
      <c r="J7068" s="6" t="n">
        <v>1</v>
      </c>
      <c r="K7068" s="7" t="n">
        <v>49.97999954</v>
      </c>
      <c r="L7068" s="7" t="n">
        <v>3.5</v>
      </c>
      <c r="M7068" s="8" t="n">
        <v>0.07</v>
      </c>
      <c r="N7068" s="7" t="n">
        <v>22.78000069</v>
      </c>
      <c r="O7068" s="9" t="n">
        <v>0</v>
      </c>
    </row>
    <row r="7069" customFormat="false" ht="15" hidden="false" customHeight="true" outlineLevel="0" collapsed="false">
      <c r="A7069" s="6" t="n">
        <v>10446</v>
      </c>
      <c r="B7069" s="6" t="s">
        <v>19</v>
      </c>
      <c r="C7069" s="6" t="s">
        <v>37</v>
      </c>
      <c r="D7069" s="6" t="s">
        <v>21</v>
      </c>
      <c r="E7069" s="6" t="s">
        <v>22</v>
      </c>
      <c r="F7069" s="6" t="s">
        <v>23</v>
      </c>
      <c r="G7069" s="6" t="s">
        <v>47</v>
      </c>
      <c r="H7069" s="6" t="n">
        <v>4</v>
      </c>
      <c r="I7069" s="7" t="n">
        <v>129.9900055</v>
      </c>
      <c r="J7069" s="6" t="n">
        <v>1</v>
      </c>
      <c r="K7069" s="7" t="n">
        <v>129.9900055</v>
      </c>
      <c r="L7069" s="7" t="n">
        <v>9.100000381</v>
      </c>
      <c r="M7069" s="8" t="n">
        <v>0.07</v>
      </c>
      <c r="N7069" s="7" t="n">
        <v>54.40000153</v>
      </c>
      <c r="O7069" s="9" t="n">
        <v>0</v>
      </c>
    </row>
    <row r="7070" customFormat="false" ht="15" hidden="false" customHeight="true" outlineLevel="0" collapsed="false">
      <c r="A7070" s="6" t="n">
        <v>13205</v>
      </c>
      <c r="B7070" s="6" t="s">
        <v>26</v>
      </c>
      <c r="C7070" s="6" t="s">
        <v>20</v>
      </c>
      <c r="D7070" s="6" t="s">
        <v>21</v>
      </c>
      <c r="E7070" s="6" t="s">
        <v>64</v>
      </c>
      <c r="F7070" s="6" t="s">
        <v>23</v>
      </c>
      <c r="G7070" s="6" t="s">
        <v>24</v>
      </c>
      <c r="H7070" s="6" t="n">
        <v>1</v>
      </c>
      <c r="I7070" s="7" t="n">
        <v>129.9900055</v>
      </c>
      <c r="J7070" s="6" t="n">
        <v>1</v>
      </c>
      <c r="K7070" s="7" t="n">
        <v>129.9900055</v>
      </c>
      <c r="L7070" s="7" t="n">
        <v>19.5</v>
      </c>
      <c r="M7070" s="8" t="n">
        <v>0.150000006</v>
      </c>
      <c r="N7070" s="7" t="n">
        <v>49.72000122</v>
      </c>
      <c r="O7070" s="12" t="n">
        <v>1</v>
      </c>
    </row>
    <row r="7071" customFormat="false" ht="15" hidden="false" customHeight="true" outlineLevel="0" collapsed="false">
      <c r="A7071" s="6" t="n">
        <v>53310</v>
      </c>
      <c r="B7071" s="6" t="s">
        <v>46</v>
      </c>
      <c r="C7071" s="6" t="s">
        <v>20</v>
      </c>
      <c r="D7071" s="6" t="s">
        <v>50</v>
      </c>
      <c r="E7071" s="6" t="s">
        <v>63</v>
      </c>
      <c r="F7071" s="6" t="s">
        <v>43</v>
      </c>
      <c r="G7071" s="6" t="s">
        <v>47</v>
      </c>
      <c r="H7071" s="6" t="n">
        <v>2</v>
      </c>
      <c r="I7071" s="7" t="n">
        <v>15.98999977</v>
      </c>
      <c r="J7071" s="6" t="n">
        <v>4</v>
      </c>
      <c r="K7071" s="7" t="n">
        <v>63.95999908</v>
      </c>
      <c r="L7071" s="7" t="n">
        <v>11.51000023</v>
      </c>
      <c r="M7071" s="8" t="n">
        <v>0.180000007</v>
      </c>
      <c r="N7071" s="7" t="n">
        <v>13.64000034</v>
      </c>
      <c r="O7071" s="12" t="n">
        <v>1</v>
      </c>
    </row>
    <row r="7072" customFormat="false" ht="15" hidden="false" customHeight="true" outlineLevel="0" collapsed="false">
      <c r="A7072" s="6" t="n">
        <v>17388</v>
      </c>
      <c r="B7072" s="6" t="s">
        <v>19</v>
      </c>
      <c r="C7072" s="6" t="s">
        <v>49</v>
      </c>
      <c r="D7072" s="6" t="s">
        <v>21</v>
      </c>
      <c r="E7072" s="6" t="s">
        <v>65</v>
      </c>
      <c r="F7072" s="6" t="s">
        <v>75</v>
      </c>
      <c r="G7072" s="6" t="s">
        <v>24</v>
      </c>
      <c r="H7072" s="6" t="n">
        <v>4</v>
      </c>
      <c r="I7072" s="7" t="n">
        <v>299.980011</v>
      </c>
      <c r="J7072" s="6" t="n">
        <v>1</v>
      </c>
      <c r="K7072" s="7" t="n">
        <v>299.980011</v>
      </c>
      <c r="L7072" s="7" t="n">
        <v>51</v>
      </c>
      <c r="M7072" s="8" t="n">
        <v>0.170000002</v>
      </c>
      <c r="N7072" s="7" t="n">
        <v>90.37999725</v>
      </c>
      <c r="O7072" s="9" t="n">
        <v>0</v>
      </c>
    </row>
    <row r="7073" customFormat="false" ht="15" hidden="false" customHeight="true" outlineLevel="0" collapsed="false">
      <c r="A7073" s="6" t="n">
        <v>4295</v>
      </c>
      <c r="B7073" s="6" t="s">
        <v>19</v>
      </c>
      <c r="C7073" s="6" t="s">
        <v>37</v>
      </c>
      <c r="D7073" s="6" t="s">
        <v>50</v>
      </c>
      <c r="E7073" s="6" t="s">
        <v>51</v>
      </c>
      <c r="F7073" s="6" t="s">
        <v>75</v>
      </c>
      <c r="G7073" s="6" t="s">
        <v>47</v>
      </c>
      <c r="H7073" s="6" t="n">
        <v>4</v>
      </c>
      <c r="I7073" s="7" t="n">
        <v>299.980011</v>
      </c>
      <c r="J7073" s="6" t="n">
        <v>1</v>
      </c>
      <c r="K7073" s="7" t="n">
        <v>299.980011</v>
      </c>
      <c r="L7073" s="7" t="n">
        <v>39</v>
      </c>
      <c r="M7073" s="8" t="n">
        <v>0.129999995</v>
      </c>
      <c r="N7073" s="7" t="n">
        <v>-49.06000137</v>
      </c>
      <c r="O7073" s="12" t="n">
        <v>1</v>
      </c>
    </row>
    <row r="7074" customFormat="false" ht="15" hidden="false" customHeight="true" outlineLevel="0" collapsed="false">
      <c r="A7074" s="6" t="n">
        <v>45645</v>
      </c>
      <c r="B7074" s="6" t="s">
        <v>19</v>
      </c>
      <c r="C7074" s="6" t="s">
        <v>49</v>
      </c>
      <c r="D7074" s="6" t="s">
        <v>27</v>
      </c>
      <c r="E7074" s="6" t="s">
        <v>79</v>
      </c>
      <c r="F7074" s="6" t="s">
        <v>58</v>
      </c>
      <c r="G7074" s="6" t="s">
        <v>24</v>
      </c>
      <c r="H7074" s="6" t="n">
        <v>4</v>
      </c>
      <c r="I7074" s="7" t="n">
        <v>49.97999954</v>
      </c>
      <c r="J7074" s="6" t="n">
        <v>3</v>
      </c>
      <c r="K7074" s="7" t="n">
        <v>149.9400024</v>
      </c>
      <c r="L7074" s="7" t="n">
        <v>1.5</v>
      </c>
      <c r="M7074" s="8" t="n">
        <v>0.01</v>
      </c>
      <c r="N7074" s="7" t="n">
        <v>74.22000122</v>
      </c>
      <c r="O7074" s="12" t="n">
        <v>1</v>
      </c>
    </row>
    <row r="7075" customFormat="false" ht="15" hidden="false" customHeight="true" outlineLevel="0" collapsed="false">
      <c r="A7075" s="6" t="n">
        <v>32568</v>
      </c>
      <c r="B7075" s="6" t="s">
        <v>19</v>
      </c>
      <c r="C7075" s="6" t="s">
        <v>20</v>
      </c>
      <c r="D7075" s="6" t="s">
        <v>31</v>
      </c>
      <c r="E7075" s="6" t="s">
        <v>62</v>
      </c>
      <c r="F7075" s="6" t="s">
        <v>33</v>
      </c>
      <c r="G7075" s="6" t="s">
        <v>44</v>
      </c>
      <c r="H7075" s="6" t="n">
        <v>4</v>
      </c>
      <c r="I7075" s="7" t="n">
        <v>59.99000168</v>
      </c>
      <c r="J7075" s="6" t="n">
        <v>2</v>
      </c>
      <c r="K7075" s="7" t="n">
        <v>119.9800034</v>
      </c>
      <c r="L7075" s="7" t="n">
        <v>1.200000048</v>
      </c>
      <c r="M7075" s="8" t="n">
        <v>0.01</v>
      </c>
      <c r="N7075" s="7" t="n">
        <v>35.63000107</v>
      </c>
      <c r="O7075" s="9" t="n">
        <v>0</v>
      </c>
    </row>
    <row r="7076" customFormat="false" ht="15" hidden="false" customHeight="true" outlineLevel="0" collapsed="false">
      <c r="A7076" s="6" t="n">
        <v>38992</v>
      </c>
      <c r="B7076" s="6" t="s">
        <v>19</v>
      </c>
      <c r="C7076" s="6" t="s">
        <v>20</v>
      </c>
      <c r="D7076" s="6" t="s">
        <v>31</v>
      </c>
      <c r="E7076" s="6" t="s">
        <v>62</v>
      </c>
      <c r="F7076" s="6" t="s">
        <v>57</v>
      </c>
      <c r="G7076" s="6" t="s">
        <v>34</v>
      </c>
      <c r="H7076" s="6" t="n">
        <v>4</v>
      </c>
      <c r="I7076" s="7" t="n">
        <v>50</v>
      </c>
      <c r="J7076" s="6" t="n">
        <v>1</v>
      </c>
      <c r="K7076" s="7" t="n">
        <v>50</v>
      </c>
      <c r="L7076" s="7" t="n">
        <v>9</v>
      </c>
      <c r="M7076" s="8" t="n">
        <v>0.180000007</v>
      </c>
      <c r="N7076" s="7" t="n">
        <v>12.82999992</v>
      </c>
      <c r="O7076" s="9" t="n">
        <v>0</v>
      </c>
    </row>
    <row r="7077" customFormat="false" ht="15" hidden="false" customHeight="true" outlineLevel="0" collapsed="false">
      <c r="A7077" s="6" t="n">
        <v>30152</v>
      </c>
      <c r="B7077" s="6" t="s">
        <v>46</v>
      </c>
      <c r="C7077" s="6" t="s">
        <v>37</v>
      </c>
      <c r="D7077" s="6" t="s">
        <v>27</v>
      </c>
      <c r="E7077" s="6" t="s">
        <v>42</v>
      </c>
      <c r="F7077" s="6" t="s">
        <v>23</v>
      </c>
      <c r="G7077" s="6" t="s">
        <v>34</v>
      </c>
      <c r="H7077" s="6" t="n">
        <v>2</v>
      </c>
      <c r="I7077" s="7" t="n">
        <v>129.9900055</v>
      </c>
      <c r="J7077" s="6" t="n">
        <v>1</v>
      </c>
      <c r="K7077" s="7" t="n">
        <v>129.9900055</v>
      </c>
      <c r="L7077" s="7" t="n">
        <v>20.79999924</v>
      </c>
      <c r="M7077" s="8" t="n">
        <v>0.159999996</v>
      </c>
      <c r="N7077" s="7" t="n">
        <v>-25.98999977</v>
      </c>
      <c r="O7077" s="12" t="n">
        <v>1</v>
      </c>
    </row>
    <row r="7078" customFormat="false" ht="15" hidden="false" customHeight="true" outlineLevel="0" collapsed="false">
      <c r="A7078" s="6" t="n">
        <v>40671</v>
      </c>
      <c r="B7078" s="6" t="s">
        <v>19</v>
      </c>
      <c r="C7078" s="6" t="s">
        <v>20</v>
      </c>
      <c r="D7078" s="6" t="s">
        <v>31</v>
      </c>
      <c r="E7078" s="6" t="s">
        <v>56</v>
      </c>
      <c r="F7078" s="6" t="s">
        <v>71</v>
      </c>
      <c r="G7078" s="6" t="s">
        <v>44</v>
      </c>
      <c r="H7078" s="6" t="n">
        <v>4</v>
      </c>
      <c r="I7078" s="7" t="n">
        <v>199.9900055</v>
      </c>
      <c r="J7078" s="6" t="n">
        <v>1</v>
      </c>
      <c r="K7078" s="7" t="n">
        <v>199.9900055</v>
      </c>
      <c r="L7078" s="7" t="n">
        <v>4</v>
      </c>
      <c r="M7078" s="8" t="n">
        <v>0.02</v>
      </c>
      <c r="N7078" s="7" t="n">
        <v>12.14999962</v>
      </c>
      <c r="O7078" s="9" t="n">
        <v>0</v>
      </c>
    </row>
    <row r="7079" customFormat="false" ht="15" hidden="false" customHeight="true" outlineLevel="0" collapsed="false">
      <c r="A7079" s="6" t="n">
        <v>67032</v>
      </c>
      <c r="B7079" s="6" t="s">
        <v>19</v>
      </c>
      <c r="C7079" s="6" t="s">
        <v>37</v>
      </c>
      <c r="D7079" s="6" t="s">
        <v>21</v>
      </c>
      <c r="E7079" s="6" t="s">
        <v>65</v>
      </c>
      <c r="F7079" s="6" t="s">
        <v>23</v>
      </c>
      <c r="G7079" s="6" t="s">
        <v>44</v>
      </c>
      <c r="H7079" s="6" t="n">
        <v>4</v>
      </c>
      <c r="I7079" s="7" t="n">
        <v>129.9900055</v>
      </c>
      <c r="J7079" s="6" t="n">
        <v>1</v>
      </c>
      <c r="K7079" s="7" t="n">
        <v>129.9900055</v>
      </c>
      <c r="L7079" s="7" t="n">
        <v>5.199999809</v>
      </c>
      <c r="M7079" s="8" t="n">
        <v>0.039999999</v>
      </c>
      <c r="N7079" s="7" t="n">
        <v>5.369999886</v>
      </c>
      <c r="O7079" s="9" t="n">
        <v>0</v>
      </c>
    </row>
    <row r="7080" customFormat="false" ht="15" hidden="false" customHeight="true" outlineLevel="0" collapsed="false">
      <c r="A7080" s="6" t="n">
        <v>56719</v>
      </c>
      <c r="B7080" s="6" t="s">
        <v>19</v>
      </c>
      <c r="C7080" s="6" t="s">
        <v>37</v>
      </c>
      <c r="D7080" s="6" t="s">
        <v>50</v>
      </c>
      <c r="E7080" s="6" t="s">
        <v>63</v>
      </c>
      <c r="F7080" s="6" t="s">
        <v>57</v>
      </c>
      <c r="G7080" s="6" t="s">
        <v>24</v>
      </c>
      <c r="H7080" s="6" t="n">
        <v>4</v>
      </c>
      <c r="I7080" s="7" t="n">
        <v>50</v>
      </c>
      <c r="J7080" s="6" t="n">
        <v>2</v>
      </c>
      <c r="K7080" s="7" t="n">
        <v>100</v>
      </c>
      <c r="L7080" s="7" t="n">
        <v>7</v>
      </c>
      <c r="M7080" s="8" t="n">
        <v>0.07</v>
      </c>
      <c r="N7080" s="7" t="n">
        <v>41.84999847</v>
      </c>
      <c r="O7080" s="12" t="n">
        <v>1</v>
      </c>
    </row>
    <row r="7081" customFormat="false" ht="15" hidden="false" customHeight="true" outlineLevel="0" collapsed="false">
      <c r="A7081" s="6" t="n">
        <v>4507</v>
      </c>
      <c r="B7081" s="6" t="s">
        <v>19</v>
      </c>
      <c r="C7081" s="6" t="s">
        <v>20</v>
      </c>
      <c r="D7081" s="6" t="s">
        <v>50</v>
      </c>
      <c r="E7081" s="6" t="s">
        <v>51</v>
      </c>
      <c r="F7081" s="6" t="s">
        <v>33</v>
      </c>
      <c r="G7081" s="6" t="s">
        <v>34</v>
      </c>
      <c r="H7081" s="6" t="n">
        <v>4</v>
      </c>
      <c r="I7081" s="7" t="n">
        <v>59.99000168</v>
      </c>
      <c r="J7081" s="6" t="n">
        <v>2</v>
      </c>
      <c r="K7081" s="7" t="n">
        <v>119.9800034</v>
      </c>
      <c r="L7081" s="7" t="n">
        <v>6</v>
      </c>
      <c r="M7081" s="8" t="n">
        <v>0.050000001</v>
      </c>
      <c r="N7081" s="7" t="n">
        <v>18.57999992</v>
      </c>
      <c r="O7081" s="9" t="n">
        <v>0</v>
      </c>
    </row>
    <row r="7082" customFormat="false" ht="15" hidden="false" customHeight="true" outlineLevel="0" collapsed="false">
      <c r="A7082" s="6" t="n">
        <v>19294</v>
      </c>
      <c r="B7082" s="6" t="s">
        <v>19</v>
      </c>
      <c r="C7082" s="6" t="s">
        <v>20</v>
      </c>
      <c r="D7082" s="6" t="s">
        <v>21</v>
      </c>
      <c r="E7082" s="6" t="s">
        <v>65</v>
      </c>
      <c r="F7082" s="6" t="s">
        <v>23</v>
      </c>
      <c r="G7082" s="6" t="s">
        <v>44</v>
      </c>
      <c r="H7082" s="6" t="n">
        <v>4</v>
      </c>
      <c r="I7082" s="7" t="n">
        <v>129.9900055</v>
      </c>
      <c r="J7082" s="6" t="n">
        <v>1</v>
      </c>
      <c r="K7082" s="7" t="n">
        <v>129.9900055</v>
      </c>
      <c r="L7082" s="7" t="n">
        <v>26</v>
      </c>
      <c r="M7082" s="8" t="n">
        <v>0.200000003</v>
      </c>
      <c r="N7082" s="7" t="n">
        <v>-28.18000031</v>
      </c>
      <c r="O7082" s="12" t="n">
        <v>1</v>
      </c>
    </row>
    <row r="7083" customFormat="false" ht="15" hidden="false" customHeight="true" outlineLevel="0" collapsed="false">
      <c r="A7083" s="6" t="n">
        <v>1219</v>
      </c>
      <c r="B7083" s="6" t="s">
        <v>46</v>
      </c>
      <c r="C7083" s="6" t="s">
        <v>37</v>
      </c>
      <c r="D7083" s="6" t="s">
        <v>50</v>
      </c>
      <c r="E7083" s="6" t="s">
        <v>51</v>
      </c>
      <c r="F7083" s="6" t="s">
        <v>58</v>
      </c>
      <c r="G7083" s="6" t="s">
        <v>24</v>
      </c>
      <c r="H7083" s="6" t="n">
        <v>2</v>
      </c>
      <c r="I7083" s="7" t="n">
        <v>49.97999954</v>
      </c>
      <c r="J7083" s="6" t="n">
        <v>4</v>
      </c>
      <c r="K7083" s="7" t="n">
        <v>199.9199982</v>
      </c>
      <c r="L7083" s="7" t="n">
        <v>33.99000168</v>
      </c>
      <c r="M7083" s="8" t="n">
        <v>0.170000002</v>
      </c>
      <c r="N7083" s="7" t="n">
        <v>20.73999977</v>
      </c>
      <c r="O7083" s="12" t="n">
        <v>1</v>
      </c>
    </row>
    <row r="7084" customFormat="false" ht="15" hidden="false" customHeight="true" outlineLevel="0" collapsed="false">
      <c r="A7084" s="6" t="n">
        <v>63249</v>
      </c>
      <c r="B7084" s="6" t="s">
        <v>26</v>
      </c>
      <c r="C7084" s="6" t="s">
        <v>49</v>
      </c>
      <c r="D7084" s="6" t="s">
        <v>21</v>
      </c>
      <c r="E7084" s="6" t="s">
        <v>65</v>
      </c>
      <c r="F7084" s="6" t="s">
        <v>77</v>
      </c>
      <c r="G7084" s="6" t="s">
        <v>44</v>
      </c>
      <c r="H7084" s="6" t="n">
        <v>1</v>
      </c>
      <c r="I7084" s="7" t="n">
        <v>209.9900055</v>
      </c>
      <c r="J7084" s="6" t="n">
        <v>1</v>
      </c>
      <c r="K7084" s="7" t="n">
        <v>209.9900055</v>
      </c>
      <c r="L7084" s="7" t="n">
        <v>42</v>
      </c>
      <c r="M7084" s="8" t="n">
        <v>0.200000003</v>
      </c>
      <c r="N7084" s="7" t="n">
        <v>-10.57999992</v>
      </c>
      <c r="O7084" s="12" t="n">
        <v>1</v>
      </c>
    </row>
    <row r="7085" customFormat="false" ht="15" hidden="false" customHeight="true" outlineLevel="0" collapsed="false">
      <c r="A7085" s="6" t="n">
        <v>7191</v>
      </c>
      <c r="B7085" s="6" t="s">
        <v>26</v>
      </c>
      <c r="C7085" s="6" t="s">
        <v>20</v>
      </c>
      <c r="D7085" s="6" t="s">
        <v>50</v>
      </c>
      <c r="E7085" s="6" t="s">
        <v>51</v>
      </c>
      <c r="F7085" s="6" t="s">
        <v>58</v>
      </c>
      <c r="G7085" s="6" t="s">
        <v>34</v>
      </c>
      <c r="H7085" s="6" t="n">
        <v>1</v>
      </c>
      <c r="I7085" s="7" t="n">
        <v>49.97999954</v>
      </c>
      <c r="J7085" s="6" t="n">
        <v>2</v>
      </c>
      <c r="K7085" s="7" t="n">
        <v>99.95999908</v>
      </c>
      <c r="L7085" s="7" t="n">
        <v>1</v>
      </c>
      <c r="M7085" s="8" t="n">
        <v>0.01</v>
      </c>
      <c r="N7085" s="7" t="n">
        <v>46.50999832</v>
      </c>
      <c r="O7085" s="12" t="n">
        <v>1</v>
      </c>
    </row>
    <row r="7086" customFormat="false" ht="15" hidden="false" customHeight="true" outlineLevel="0" collapsed="false">
      <c r="A7086" s="6" t="n">
        <v>63338</v>
      </c>
      <c r="B7086" s="6" t="s">
        <v>46</v>
      </c>
      <c r="C7086" s="6" t="s">
        <v>20</v>
      </c>
      <c r="D7086" s="6" t="s">
        <v>21</v>
      </c>
      <c r="E7086" s="6" t="s">
        <v>65</v>
      </c>
      <c r="F7086" s="6" t="s">
        <v>23</v>
      </c>
      <c r="G7086" s="6" t="s">
        <v>47</v>
      </c>
      <c r="H7086" s="6" t="n">
        <v>2</v>
      </c>
      <c r="I7086" s="7" t="n">
        <v>129.9900055</v>
      </c>
      <c r="J7086" s="6" t="n">
        <v>1</v>
      </c>
      <c r="K7086" s="7" t="n">
        <v>129.9900055</v>
      </c>
      <c r="L7086" s="7" t="n">
        <v>19.5</v>
      </c>
      <c r="M7086" s="8" t="n">
        <v>0.150000006</v>
      </c>
      <c r="N7086" s="7" t="n">
        <v>11.05000019</v>
      </c>
      <c r="O7086" s="12" t="n">
        <v>1</v>
      </c>
    </row>
    <row r="7087" customFormat="false" ht="15" hidden="false" customHeight="true" outlineLevel="0" collapsed="false">
      <c r="A7087" s="6" t="n">
        <v>45154</v>
      </c>
      <c r="B7087" s="6" t="s">
        <v>36</v>
      </c>
      <c r="C7087" s="6" t="s">
        <v>20</v>
      </c>
      <c r="D7087" s="6" t="s">
        <v>27</v>
      </c>
      <c r="E7087" s="6" t="s">
        <v>69</v>
      </c>
      <c r="F7087" s="6" t="s">
        <v>75</v>
      </c>
      <c r="G7087" s="6" t="s">
        <v>34</v>
      </c>
      <c r="H7087" s="6" t="n">
        <v>0</v>
      </c>
      <c r="I7087" s="7" t="n">
        <v>299.980011</v>
      </c>
      <c r="J7087" s="6" t="n">
        <v>1</v>
      </c>
      <c r="K7087" s="7" t="n">
        <v>299.980011</v>
      </c>
      <c r="L7087" s="7" t="n">
        <v>15</v>
      </c>
      <c r="M7087" s="8" t="n">
        <v>0.050000001</v>
      </c>
      <c r="N7087" s="7" t="n">
        <v>139.6399994</v>
      </c>
      <c r="O7087" s="9" t="n">
        <v>0</v>
      </c>
    </row>
    <row r="7088" customFormat="false" ht="15" hidden="false" customHeight="true" outlineLevel="0" collapsed="false">
      <c r="A7088" s="6" t="n">
        <v>33556</v>
      </c>
      <c r="B7088" s="6" t="s">
        <v>19</v>
      </c>
      <c r="C7088" s="6" t="s">
        <v>37</v>
      </c>
      <c r="D7088" s="6" t="s">
        <v>31</v>
      </c>
      <c r="E7088" s="6" t="s">
        <v>56</v>
      </c>
      <c r="F7088" s="6" t="s">
        <v>40</v>
      </c>
      <c r="G7088" s="6" t="s">
        <v>24</v>
      </c>
      <c r="H7088" s="6" t="n">
        <v>4</v>
      </c>
      <c r="I7088" s="7" t="n">
        <v>399.980011</v>
      </c>
      <c r="J7088" s="6" t="n">
        <v>1</v>
      </c>
      <c r="K7088" s="7" t="n">
        <v>399.980011</v>
      </c>
      <c r="L7088" s="7" t="n">
        <v>64</v>
      </c>
      <c r="M7088" s="8" t="n">
        <v>0.159999996</v>
      </c>
      <c r="N7088" s="7" t="n">
        <v>90.72000122</v>
      </c>
      <c r="O7088" s="9" t="n">
        <v>0</v>
      </c>
    </row>
    <row r="7089" customFormat="false" ht="15" hidden="false" customHeight="true" outlineLevel="0" collapsed="false">
      <c r="A7089" s="6" t="n">
        <v>54721</v>
      </c>
      <c r="B7089" s="6" t="s">
        <v>36</v>
      </c>
      <c r="C7089" s="6" t="s">
        <v>37</v>
      </c>
      <c r="D7089" s="6" t="s">
        <v>50</v>
      </c>
      <c r="E7089" s="6" t="s">
        <v>51</v>
      </c>
      <c r="F7089" s="6" t="s">
        <v>75</v>
      </c>
      <c r="G7089" s="6" t="s">
        <v>34</v>
      </c>
      <c r="H7089" s="6" t="n">
        <v>0</v>
      </c>
      <c r="I7089" s="7" t="n">
        <v>299.980011</v>
      </c>
      <c r="J7089" s="6" t="n">
        <v>1</v>
      </c>
      <c r="K7089" s="7" t="n">
        <v>299.980011</v>
      </c>
      <c r="L7089" s="7" t="n">
        <v>27</v>
      </c>
      <c r="M7089" s="8" t="n">
        <v>0.090000004</v>
      </c>
      <c r="N7089" s="7" t="n">
        <v>-209.3800049</v>
      </c>
      <c r="O7089" s="12" t="n">
        <v>1</v>
      </c>
    </row>
    <row r="7090" customFormat="false" ht="15" hidden="false" customHeight="true" outlineLevel="0" collapsed="false">
      <c r="A7090" s="6" t="n">
        <v>19179</v>
      </c>
      <c r="B7090" s="6" t="s">
        <v>19</v>
      </c>
      <c r="C7090" s="6" t="s">
        <v>20</v>
      </c>
      <c r="D7090" s="6" t="s">
        <v>21</v>
      </c>
      <c r="E7090" s="6" t="s">
        <v>65</v>
      </c>
      <c r="F7090" s="6" t="s">
        <v>40</v>
      </c>
      <c r="G7090" s="6" t="s">
        <v>44</v>
      </c>
      <c r="H7090" s="6" t="n">
        <v>4</v>
      </c>
      <c r="I7090" s="7" t="n">
        <v>399.980011</v>
      </c>
      <c r="J7090" s="6" t="n">
        <v>1</v>
      </c>
      <c r="K7090" s="7" t="n">
        <v>399.980011</v>
      </c>
      <c r="L7090" s="7" t="n">
        <v>64</v>
      </c>
      <c r="M7090" s="8" t="n">
        <v>0.159999996</v>
      </c>
      <c r="N7090" s="7" t="n">
        <v>117.5899963</v>
      </c>
      <c r="O7090" s="12" t="n">
        <v>1</v>
      </c>
    </row>
    <row r="7091" customFormat="false" ht="15" hidden="false" customHeight="true" outlineLevel="0" collapsed="false">
      <c r="A7091" s="6" t="n">
        <v>23824</v>
      </c>
      <c r="B7091" s="6" t="s">
        <v>19</v>
      </c>
      <c r="C7091" s="6" t="s">
        <v>20</v>
      </c>
      <c r="D7091" s="6" t="s">
        <v>27</v>
      </c>
      <c r="E7091" s="6" t="s">
        <v>54</v>
      </c>
      <c r="F7091" s="6" t="s">
        <v>58</v>
      </c>
      <c r="G7091" s="6" t="s">
        <v>34</v>
      </c>
      <c r="H7091" s="6" t="n">
        <v>4</v>
      </c>
      <c r="I7091" s="7" t="n">
        <v>49.97999954</v>
      </c>
      <c r="J7091" s="6" t="n">
        <v>1</v>
      </c>
      <c r="K7091" s="7" t="n">
        <v>49.97999954</v>
      </c>
      <c r="L7091" s="7" t="n">
        <v>1</v>
      </c>
      <c r="M7091" s="8" t="n">
        <v>0.02</v>
      </c>
      <c r="N7091" s="7" t="n">
        <v>12.72999954</v>
      </c>
      <c r="O7091" s="12" t="n">
        <v>1</v>
      </c>
    </row>
    <row r="7092" customFormat="false" ht="15" hidden="false" customHeight="true" outlineLevel="0" collapsed="false">
      <c r="A7092" s="6" t="n">
        <v>16735</v>
      </c>
      <c r="B7092" s="6" t="s">
        <v>19</v>
      </c>
      <c r="C7092" s="6" t="s">
        <v>20</v>
      </c>
      <c r="D7092" s="6" t="s">
        <v>21</v>
      </c>
      <c r="E7092" s="6" t="s">
        <v>22</v>
      </c>
      <c r="F7092" s="6" t="s">
        <v>58</v>
      </c>
      <c r="G7092" s="6" t="s">
        <v>44</v>
      </c>
      <c r="H7092" s="6" t="n">
        <v>4</v>
      </c>
      <c r="I7092" s="7" t="n">
        <v>49.97999954</v>
      </c>
      <c r="J7092" s="6" t="n">
        <v>2</v>
      </c>
      <c r="K7092" s="7" t="n">
        <v>99.95999908</v>
      </c>
      <c r="L7092" s="7" t="n">
        <v>5.5</v>
      </c>
      <c r="M7092" s="8" t="n">
        <v>0.059999999</v>
      </c>
      <c r="N7092" s="7" t="n">
        <v>34.29000092</v>
      </c>
      <c r="O7092" s="12" t="n">
        <v>1</v>
      </c>
    </row>
    <row r="7093" customFormat="false" ht="15" hidden="false" customHeight="true" outlineLevel="0" collapsed="false">
      <c r="A7093" s="6" t="n">
        <v>48725</v>
      </c>
      <c r="B7093" s="6" t="s">
        <v>19</v>
      </c>
      <c r="C7093" s="6" t="s">
        <v>20</v>
      </c>
      <c r="D7093" s="6" t="s">
        <v>38</v>
      </c>
      <c r="E7093" s="6" t="s">
        <v>94</v>
      </c>
      <c r="F7093" s="6" t="s">
        <v>33</v>
      </c>
      <c r="G7093" s="6" t="s">
        <v>24</v>
      </c>
      <c r="H7093" s="6" t="n">
        <v>4</v>
      </c>
      <c r="I7093" s="7" t="n">
        <v>59.99000168</v>
      </c>
      <c r="J7093" s="6" t="n">
        <v>2</v>
      </c>
      <c r="K7093" s="7" t="n">
        <v>119.9800034</v>
      </c>
      <c r="L7093" s="7" t="n">
        <v>4.800000191</v>
      </c>
      <c r="M7093" s="8" t="n">
        <v>0.039999999</v>
      </c>
      <c r="N7093" s="7" t="n">
        <v>55.29000092</v>
      </c>
      <c r="O7093" s="12" t="n">
        <v>1</v>
      </c>
    </row>
    <row r="7094" customFormat="false" ht="15" hidden="false" customHeight="true" outlineLevel="0" collapsed="false">
      <c r="A7094" s="6" t="n">
        <v>19180</v>
      </c>
      <c r="B7094" s="6" t="s">
        <v>19</v>
      </c>
      <c r="C7094" s="6" t="s">
        <v>20</v>
      </c>
      <c r="D7094" s="6" t="s">
        <v>21</v>
      </c>
      <c r="E7094" s="6" t="s">
        <v>65</v>
      </c>
      <c r="F7094" s="6" t="s">
        <v>75</v>
      </c>
      <c r="G7094" s="6" t="s">
        <v>24</v>
      </c>
      <c r="H7094" s="6" t="n">
        <v>4</v>
      </c>
      <c r="I7094" s="7" t="n">
        <v>299.980011</v>
      </c>
      <c r="J7094" s="6" t="n">
        <v>1</v>
      </c>
      <c r="K7094" s="7" t="n">
        <v>299.980011</v>
      </c>
      <c r="L7094" s="7" t="n">
        <v>75</v>
      </c>
      <c r="M7094" s="8" t="n">
        <v>0.25</v>
      </c>
      <c r="N7094" s="7" t="n">
        <v>78.73999786</v>
      </c>
      <c r="O7094" s="12" t="n">
        <v>1</v>
      </c>
    </row>
    <row r="7095" customFormat="false" ht="15" hidden="false" customHeight="true" outlineLevel="0" collapsed="false">
      <c r="A7095" s="6" t="n">
        <v>57625</v>
      </c>
      <c r="B7095" s="6" t="s">
        <v>26</v>
      </c>
      <c r="C7095" s="6" t="s">
        <v>20</v>
      </c>
      <c r="D7095" s="6" t="s">
        <v>50</v>
      </c>
      <c r="E7095" s="6" t="s">
        <v>51</v>
      </c>
      <c r="F7095" s="6" t="s">
        <v>58</v>
      </c>
      <c r="G7095" s="6" t="s">
        <v>44</v>
      </c>
      <c r="H7095" s="6" t="n">
        <v>1</v>
      </c>
      <c r="I7095" s="7" t="n">
        <v>49.97999954</v>
      </c>
      <c r="J7095" s="6" t="n">
        <v>4</v>
      </c>
      <c r="K7095" s="7" t="n">
        <v>199.9199982</v>
      </c>
      <c r="L7095" s="7" t="n">
        <v>11</v>
      </c>
      <c r="M7095" s="8" t="n">
        <v>0.059999999</v>
      </c>
      <c r="N7095" s="7" t="n">
        <v>92.5699997</v>
      </c>
      <c r="O7095" s="12" t="n">
        <v>1</v>
      </c>
    </row>
    <row r="7096" customFormat="false" ht="15" hidden="false" customHeight="true" outlineLevel="0" collapsed="false">
      <c r="A7096" s="6" t="n">
        <v>25729</v>
      </c>
      <c r="B7096" s="6" t="s">
        <v>19</v>
      </c>
      <c r="C7096" s="6" t="s">
        <v>20</v>
      </c>
      <c r="D7096" s="6" t="s">
        <v>27</v>
      </c>
      <c r="E7096" s="6" t="s">
        <v>69</v>
      </c>
      <c r="F7096" s="6" t="s">
        <v>58</v>
      </c>
      <c r="G7096" s="6" t="s">
        <v>47</v>
      </c>
      <c r="H7096" s="6" t="n">
        <v>4</v>
      </c>
      <c r="I7096" s="7" t="n">
        <v>49.97999954</v>
      </c>
      <c r="J7096" s="6" t="n">
        <v>2</v>
      </c>
      <c r="K7096" s="7" t="n">
        <v>99.95999908</v>
      </c>
      <c r="L7096" s="7" t="n">
        <v>5</v>
      </c>
      <c r="M7096" s="8" t="n">
        <v>0.050000001</v>
      </c>
      <c r="N7096" s="7" t="n">
        <v>46.52999878</v>
      </c>
      <c r="O7096" s="12" t="n">
        <v>1</v>
      </c>
    </row>
    <row r="7097" customFormat="false" ht="15" hidden="false" customHeight="true" outlineLevel="0" collapsed="false">
      <c r="A7097" s="6" t="n">
        <v>37307</v>
      </c>
      <c r="B7097" s="6" t="s">
        <v>19</v>
      </c>
      <c r="C7097" s="6" t="s">
        <v>20</v>
      </c>
      <c r="D7097" s="6" t="s">
        <v>31</v>
      </c>
      <c r="E7097" s="6" t="s">
        <v>56</v>
      </c>
      <c r="F7097" s="6" t="s">
        <v>58</v>
      </c>
      <c r="G7097" s="6" t="s">
        <v>44</v>
      </c>
      <c r="H7097" s="6" t="n">
        <v>4</v>
      </c>
      <c r="I7097" s="7" t="n">
        <v>49.97999954</v>
      </c>
      <c r="J7097" s="6" t="n">
        <v>1</v>
      </c>
      <c r="K7097" s="7" t="n">
        <v>49.97999954</v>
      </c>
      <c r="L7097" s="7" t="n">
        <v>10</v>
      </c>
      <c r="M7097" s="8" t="n">
        <v>0.200000003</v>
      </c>
      <c r="N7097" s="7" t="n">
        <v>4.519999981</v>
      </c>
      <c r="O7097" s="9" t="n">
        <v>0</v>
      </c>
    </row>
    <row r="7098" customFormat="false" ht="15" hidden="false" customHeight="true" outlineLevel="0" collapsed="false">
      <c r="A7098" s="6" t="n">
        <v>12972</v>
      </c>
      <c r="B7098" s="6" t="s">
        <v>19</v>
      </c>
      <c r="C7098" s="6" t="s">
        <v>37</v>
      </c>
      <c r="D7098" s="6" t="s">
        <v>21</v>
      </c>
      <c r="E7098" s="6" t="s">
        <v>64</v>
      </c>
      <c r="F7098" s="6" t="s">
        <v>29</v>
      </c>
      <c r="G7098" s="6" t="s">
        <v>44</v>
      </c>
      <c r="H7098" s="6" t="n">
        <v>4</v>
      </c>
      <c r="I7098" s="7" t="n">
        <v>99.98999786</v>
      </c>
      <c r="J7098" s="6" t="n">
        <v>5</v>
      </c>
      <c r="K7098" s="7" t="n">
        <v>499.9500122</v>
      </c>
      <c r="L7098" s="7" t="n">
        <v>0</v>
      </c>
      <c r="M7098" s="8" t="n">
        <v>0</v>
      </c>
      <c r="N7098" s="7" t="n">
        <v>50</v>
      </c>
      <c r="O7098" s="9" t="n">
        <v>0</v>
      </c>
    </row>
    <row r="7099" customFormat="false" ht="15" hidden="false" customHeight="true" outlineLevel="0" collapsed="false">
      <c r="A7099" s="6" t="n">
        <v>38048</v>
      </c>
      <c r="B7099" s="6" t="s">
        <v>19</v>
      </c>
      <c r="C7099" s="6" t="s">
        <v>37</v>
      </c>
      <c r="D7099" s="6" t="s">
        <v>31</v>
      </c>
      <c r="E7099" s="6" t="s">
        <v>32</v>
      </c>
      <c r="F7099" s="6" t="s">
        <v>57</v>
      </c>
      <c r="G7099" s="6" t="s">
        <v>34</v>
      </c>
      <c r="H7099" s="6" t="n">
        <v>4</v>
      </c>
      <c r="I7099" s="7" t="n">
        <v>50</v>
      </c>
      <c r="J7099" s="6" t="n">
        <v>1</v>
      </c>
      <c r="K7099" s="7" t="n">
        <v>50</v>
      </c>
      <c r="L7099" s="7" t="n">
        <v>0</v>
      </c>
      <c r="M7099" s="8" t="n">
        <v>0</v>
      </c>
      <c r="N7099" s="7" t="n">
        <v>-35</v>
      </c>
      <c r="O7099" s="9" t="n">
        <v>0</v>
      </c>
    </row>
    <row r="7100" customFormat="false" ht="15" hidden="false" customHeight="true" outlineLevel="0" collapsed="false">
      <c r="A7100" s="6" t="n">
        <v>20567</v>
      </c>
      <c r="B7100" s="6" t="s">
        <v>19</v>
      </c>
      <c r="C7100" s="6" t="s">
        <v>37</v>
      </c>
      <c r="D7100" s="6" t="s">
        <v>27</v>
      </c>
      <c r="E7100" s="6" t="s">
        <v>69</v>
      </c>
      <c r="F7100" s="6" t="s">
        <v>57</v>
      </c>
      <c r="G7100" s="6" t="s">
        <v>34</v>
      </c>
      <c r="H7100" s="6" t="n">
        <v>4</v>
      </c>
      <c r="I7100" s="7" t="n">
        <v>50</v>
      </c>
      <c r="J7100" s="6" t="n">
        <v>3</v>
      </c>
      <c r="K7100" s="7" t="n">
        <v>150</v>
      </c>
      <c r="L7100" s="7" t="n">
        <v>37.5</v>
      </c>
      <c r="M7100" s="8" t="n">
        <v>0.25</v>
      </c>
      <c r="N7100" s="7" t="n">
        <v>9.899999619</v>
      </c>
      <c r="O7100" s="9" t="n">
        <v>0</v>
      </c>
    </row>
    <row r="7101" customFormat="false" ht="15" hidden="false" customHeight="true" outlineLevel="0" collapsed="false">
      <c r="A7101" s="6" t="n">
        <v>67775</v>
      </c>
      <c r="B7101" s="6" t="s">
        <v>26</v>
      </c>
      <c r="C7101" s="6" t="s">
        <v>37</v>
      </c>
      <c r="D7101" s="6" t="s">
        <v>21</v>
      </c>
      <c r="E7101" s="6" t="s">
        <v>65</v>
      </c>
      <c r="F7101" s="6" t="s">
        <v>71</v>
      </c>
      <c r="G7101" s="6" t="s">
        <v>44</v>
      </c>
      <c r="H7101" s="6" t="n">
        <v>1</v>
      </c>
      <c r="I7101" s="7" t="n">
        <v>199.9900055</v>
      </c>
      <c r="J7101" s="6" t="n">
        <v>1</v>
      </c>
      <c r="K7101" s="7" t="n">
        <v>199.9900055</v>
      </c>
      <c r="L7101" s="7" t="n">
        <v>10</v>
      </c>
      <c r="M7101" s="8" t="n">
        <v>0.050000001</v>
      </c>
      <c r="N7101" s="7" t="n">
        <v>89.30000305</v>
      </c>
      <c r="O7101" s="12" t="n">
        <v>1</v>
      </c>
    </row>
    <row r="7102" customFormat="false" ht="15" hidden="false" customHeight="true" outlineLevel="0" collapsed="false">
      <c r="A7102" s="6" t="n">
        <v>7314</v>
      </c>
      <c r="B7102" s="6" t="s">
        <v>19</v>
      </c>
      <c r="C7102" s="6" t="s">
        <v>20</v>
      </c>
      <c r="D7102" s="6" t="s">
        <v>50</v>
      </c>
      <c r="E7102" s="6" t="s">
        <v>51</v>
      </c>
      <c r="F7102" s="6" t="s">
        <v>58</v>
      </c>
      <c r="G7102" s="6" t="s">
        <v>34</v>
      </c>
      <c r="H7102" s="6" t="n">
        <v>4</v>
      </c>
      <c r="I7102" s="7" t="n">
        <v>49.97999954</v>
      </c>
      <c r="J7102" s="6" t="n">
        <v>1</v>
      </c>
      <c r="K7102" s="7" t="n">
        <v>49.97999954</v>
      </c>
      <c r="L7102" s="7" t="n">
        <v>8</v>
      </c>
      <c r="M7102" s="8" t="n">
        <v>0.159999996</v>
      </c>
      <c r="N7102" s="7" t="n">
        <v>14.68999958</v>
      </c>
      <c r="O7102" s="12" t="n">
        <v>1</v>
      </c>
    </row>
    <row r="7103" customFormat="false" ht="15" hidden="false" customHeight="true" outlineLevel="0" collapsed="false">
      <c r="A7103" s="6" t="n">
        <v>68160</v>
      </c>
      <c r="B7103" s="6" t="s">
        <v>19</v>
      </c>
      <c r="C7103" s="6" t="s">
        <v>20</v>
      </c>
      <c r="D7103" s="6" t="s">
        <v>21</v>
      </c>
      <c r="E7103" s="6" t="s">
        <v>65</v>
      </c>
      <c r="F7103" s="6" t="s">
        <v>71</v>
      </c>
      <c r="G7103" s="6" t="s">
        <v>24</v>
      </c>
      <c r="H7103" s="6" t="n">
        <v>4</v>
      </c>
      <c r="I7103" s="7" t="n">
        <v>199.9900055</v>
      </c>
      <c r="J7103" s="6" t="n">
        <v>1</v>
      </c>
      <c r="K7103" s="7" t="n">
        <v>199.9900055</v>
      </c>
      <c r="L7103" s="7" t="n">
        <v>10</v>
      </c>
      <c r="M7103" s="8" t="n">
        <v>0.050000001</v>
      </c>
      <c r="N7103" s="7" t="n">
        <v>66.5</v>
      </c>
      <c r="O7103" s="12" t="n">
        <v>1</v>
      </c>
    </row>
    <row r="7104" customFormat="false" ht="15" hidden="false" customHeight="true" outlineLevel="0" collapsed="false">
      <c r="A7104" s="6" t="n">
        <v>42129</v>
      </c>
      <c r="B7104" s="6" t="s">
        <v>46</v>
      </c>
      <c r="C7104" s="6" t="s">
        <v>20</v>
      </c>
      <c r="D7104" s="6" t="s">
        <v>27</v>
      </c>
      <c r="E7104" s="6" t="s">
        <v>97</v>
      </c>
      <c r="F7104" s="6" t="s">
        <v>75</v>
      </c>
      <c r="G7104" s="6" t="s">
        <v>34</v>
      </c>
      <c r="H7104" s="6" t="n">
        <v>2</v>
      </c>
      <c r="I7104" s="7" t="n">
        <v>299.980011</v>
      </c>
      <c r="J7104" s="6" t="n">
        <v>1</v>
      </c>
      <c r="K7104" s="7" t="n">
        <v>299.980011</v>
      </c>
      <c r="L7104" s="7" t="n">
        <v>60</v>
      </c>
      <c r="M7104" s="8" t="n">
        <v>0.200000003</v>
      </c>
      <c r="N7104" s="7" t="n">
        <v>83.98999786</v>
      </c>
      <c r="O7104" s="12" t="n">
        <v>1</v>
      </c>
    </row>
    <row r="7105" customFormat="false" ht="15" hidden="false" customHeight="true" outlineLevel="0" collapsed="false">
      <c r="A7105" s="6" t="n">
        <v>34980</v>
      </c>
      <c r="B7105" s="6" t="s">
        <v>19</v>
      </c>
      <c r="C7105" s="6" t="s">
        <v>20</v>
      </c>
      <c r="D7105" s="6" t="s">
        <v>31</v>
      </c>
      <c r="E7105" s="6" t="s">
        <v>32</v>
      </c>
      <c r="F7105" s="6" t="s">
        <v>29</v>
      </c>
      <c r="G7105" s="6" t="s">
        <v>44</v>
      </c>
      <c r="H7105" s="6" t="n">
        <v>4</v>
      </c>
      <c r="I7105" s="7" t="n">
        <v>99.98999786</v>
      </c>
      <c r="J7105" s="6" t="n">
        <v>4</v>
      </c>
      <c r="K7105" s="7" t="n">
        <v>399.9599915</v>
      </c>
      <c r="L7105" s="7" t="n">
        <v>4</v>
      </c>
      <c r="M7105" s="8" t="n">
        <v>0.01</v>
      </c>
      <c r="N7105" s="7" t="n">
        <v>130.6699982</v>
      </c>
      <c r="O7105" s="12" t="n">
        <v>1</v>
      </c>
    </row>
    <row r="7106" customFormat="false" ht="15" hidden="false" customHeight="true" outlineLevel="0" collapsed="false">
      <c r="A7106" s="6" t="n">
        <v>8421</v>
      </c>
      <c r="B7106" s="6" t="s">
        <v>26</v>
      </c>
      <c r="C7106" s="6" t="s">
        <v>37</v>
      </c>
      <c r="D7106" s="6" t="s">
        <v>50</v>
      </c>
      <c r="E7106" s="6" t="s">
        <v>51</v>
      </c>
      <c r="F7106" s="6" t="s">
        <v>58</v>
      </c>
      <c r="G7106" s="6" t="s">
        <v>44</v>
      </c>
      <c r="H7106" s="6" t="n">
        <v>1</v>
      </c>
      <c r="I7106" s="7" t="n">
        <v>49.97999954</v>
      </c>
      <c r="J7106" s="6" t="n">
        <v>3</v>
      </c>
      <c r="K7106" s="7" t="n">
        <v>149.9400024</v>
      </c>
      <c r="L7106" s="7" t="n">
        <v>26.98999977</v>
      </c>
      <c r="M7106" s="8" t="n">
        <v>0.180000007</v>
      </c>
      <c r="N7106" s="7" t="n">
        <v>34.43000031</v>
      </c>
      <c r="O7106" s="12" t="n">
        <v>1</v>
      </c>
    </row>
    <row r="7107" customFormat="false" ht="15" hidden="false" customHeight="true" outlineLevel="0" collapsed="false">
      <c r="A7107" s="6" t="n">
        <v>40220</v>
      </c>
      <c r="B7107" s="6" t="s">
        <v>19</v>
      </c>
      <c r="C7107" s="6" t="s">
        <v>37</v>
      </c>
      <c r="D7107" s="6" t="s">
        <v>31</v>
      </c>
      <c r="E7107" s="6" t="s">
        <v>86</v>
      </c>
      <c r="F7107" s="6" t="s">
        <v>57</v>
      </c>
      <c r="G7107" s="6" t="s">
        <v>44</v>
      </c>
      <c r="H7107" s="6" t="n">
        <v>4</v>
      </c>
      <c r="I7107" s="7" t="n">
        <v>50</v>
      </c>
      <c r="J7107" s="6" t="n">
        <v>4</v>
      </c>
      <c r="K7107" s="7" t="n">
        <v>200</v>
      </c>
      <c r="L7107" s="7" t="n">
        <v>0</v>
      </c>
      <c r="M7107" s="8" t="n">
        <v>0</v>
      </c>
      <c r="N7107" s="7" t="n">
        <v>15</v>
      </c>
      <c r="O7107" s="12" t="n">
        <v>1</v>
      </c>
    </row>
    <row r="7108" customFormat="false" ht="15" hidden="false" customHeight="true" outlineLevel="0" collapsed="false">
      <c r="A7108" s="6" t="n">
        <v>55043</v>
      </c>
      <c r="B7108" s="6" t="s">
        <v>19</v>
      </c>
      <c r="C7108" s="6" t="s">
        <v>37</v>
      </c>
      <c r="D7108" s="6" t="s">
        <v>50</v>
      </c>
      <c r="E7108" s="6" t="s">
        <v>51</v>
      </c>
      <c r="F7108" s="6" t="s">
        <v>23</v>
      </c>
      <c r="G7108" s="6" t="s">
        <v>44</v>
      </c>
      <c r="H7108" s="6" t="n">
        <v>4</v>
      </c>
      <c r="I7108" s="7" t="n">
        <v>129.9900055</v>
      </c>
      <c r="J7108" s="6" t="n">
        <v>1</v>
      </c>
      <c r="K7108" s="7" t="n">
        <v>129.9900055</v>
      </c>
      <c r="L7108" s="7" t="n">
        <v>20.79999924</v>
      </c>
      <c r="M7108" s="8" t="n">
        <v>0.159999996</v>
      </c>
      <c r="N7108" s="7" t="n">
        <v>34.18000031</v>
      </c>
      <c r="O7108" s="9" t="n">
        <v>0</v>
      </c>
    </row>
    <row r="7109" customFormat="false" ht="15" hidden="false" customHeight="true" outlineLevel="0" collapsed="false">
      <c r="A7109" s="6" t="n">
        <v>33753</v>
      </c>
      <c r="B7109" s="6" t="s">
        <v>19</v>
      </c>
      <c r="C7109" s="6" t="s">
        <v>20</v>
      </c>
      <c r="D7109" s="6" t="s">
        <v>31</v>
      </c>
      <c r="E7109" s="6" t="s">
        <v>32</v>
      </c>
      <c r="F7109" s="6" t="s">
        <v>23</v>
      </c>
      <c r="G7109" s="6" t="s">
        <v>47</v>
      </c>
      <c r="H7109" s="6" t="n">
        <v>4</v>
      </c>
      <c r="I7109" s="7" t="n">
        <v>129.9900055</v>
      </c>
      <c r="J7109" s="6" t="n">
        <v>1</v>
      </c>
      <c r="K7109" s="7" t="n">
        <v>129.9900055</v>
      </c>
      <c r="L7109" s="7" t="n">
        <v>32.5</v>
      </c>
      <c r="M7109" s="8" t="n">
        <v>0.25</v>
      </c>
      <c r="N7109" s="7" t="n">
        <v>35.09999847</v>
      </c>
      <c r="O7109" s="9" t="n">
        <v>0</v>
      </c>
    </row>
    <row r="7110" customFormat="false" ht="15" hidden="false" customHeight="true" outlineLevel="0" collapsed="false">
      <c r="A7110" s="6" t="n">
        <v>2230</v>
      </c>
      <c r="B7110" s="6" t="s">
        <v>46</v>
      </c>
      <c r="C7110" s="6" t="s">
        <v>20</v>
      </c>
      <c r="D7110" s="6" t="s">
        <v>50</v>
      </c>
      <c r="E7110" s="6" t="s">
        <v>72</v>
      </c>
      <c r="F7110" s="6" t="s">
        <v>75</v>
      </c>
      <c r="G7110" s="6" t="s">
        <v>34</v>
      </c>
      <c r="H7110" s="6" t="n">
        <v>2</v>
      </c>
      <c r="I7110" s="7" t="n">
        <v>299.980011</v>
      </c>
      <c r="J7110" s="6" t="n">
        <v>1</v>
      </c>
      <c r="K7110" s="7" t="n">
        <v>299.980011</v>
      </c>
      <c r="L7110" s="7" t="n">
        <v>45</v>
      </c>
      <c r="M7110" s="8" t="n">
        <v>0.150000006</v>
      </c>
      <c r="N7110" s="7" t="n">
        <v>-382.4700012</v>
      </c>
      <c r="O7110" s="12" t="n">
        <v>1</v>
      </c>
    </row>
    <row r="7111" customFormat="false" ht="15" hidden="false" customHeight="true" outlineLevel="0" collapsed="false">
      <c r="A7111" s="6" t="n">
        <v>59417</v>
      </c>
      <c r="B7111" s="6" t="s">
        <v>19</v>
      </c>
      <c r="C7111" s="6" t="s">
        <v>37</v>
      </c>
      <c r="D7111" s="6" t="s">
        <v>50</v>
      </c>
      <c r="E7111" s="6" t="s">
        <v>51</v>
      </c>
      <c r="F7111" s="6" t="s">
        <v>33</v>
      </c>
      <c r="G7111" s="6" t="s">
        <v>47</v>
      </c>
      <c r="H7111" s="6" t="n">
        <v>4</v>
      </c>
      <c r="I7111" s="7" t="n">
        <v>59.99000168</v>
      </c>
      <c r="J7111" s="6" t="n">
        <v>2</v>
      </c>
      <c r="K7111" s="7" t="n">
        <v>119.9800034</v>
      </c>
      <c r="L7111" s="7" t="n">
        <v>2.400000095</v>
      </c>
      <c r="M7111" s="8" t="n">
        <v>0.02</v>
      </c>
      <c r="N7111" s="7" t="n">
        <v>56.43999863</v>
      </c>
      <c r="O7111" s="9" t="n">
        <v>0</v>
      </c>
    </row>
    <row r="7112" customFormat="false" ht="15" hidden="false" customHeight="true" outlineLevel="0" collapsed="false">
      <c r="A7112" s="6" t="n">
        <v>43358</v>
      </c>
      <c r="B7112" s="6" t="s">
        <v>19</v>
      </c>
      <c r="C7112" s="6" t="s">
        <v>20</v>
      </c>
      <c r="D7112" s="6" t="s">
        <v>38</v>
      </c>
      <c r="E7112" s="6" t="s">
        <v>94</v>
      </c>
      <c r="F7112" s="6" t="s">
        <v>40</v>
      </c>
      <c r="G7112" s="6" t="s">
        <v>24</v>
      </c>
      <c r="H7112" s="6" t="n">
        <v>4</v>
      </c>
      <c r="I7112" s="7" t="n">
        <v>399.980011</v>
      </c>
      <c r="J7112" s="6" t="n">
        <v>1</v>
      </c>
      <c r="K7112" s="7" t="n">
        <v>399.980011</v>
      </c>
      <c r="L7112" s="7" t="n">
        <v>68</v>
      </c>
      <c r="M7112" s="8" t="n">
        <v>0.170000002</v>
      </c>
      <c r="N7112" s="7" t="n">
        <v>159.3500061</v>
      </c>
      <c r="O7112" s="9" t="n">
        <v>0</v>
      </c>
    </row>
    <row r="7113" customFormat="false" ht="15" hidden="false" customHeight="true" outlineLevel="0" collapsed="false">
      <c r="A7113" s="6" t="n">
        <v>33546</v>
      </c>
      <c r="B7113" s="6" t="s">
        <v>26</v>
      </c>
      <c r="C7113" s="6" t="s">
        <v>20</v>
      </c>
      <c r="D7113" s="6" t="s">
        <v>31</v>
      </c>
      <c r="E7113" s="6" t="s">
        <v>56</v>
      </c>
      <c r="F7113" s="6" t="s">
        <v>75</v>
      </c>
      <c r="G7113" s="6" t="s">
        <v>44</v>
      </c>
      <c r="H7113" s="6" t="n">
        <v>1</v>
      </c>
      <c r="I7113" s="7" t="n">
        <v>299.980011</v>
      </c>
      <c r="J7113" s="6" t="n">
        <v>1</v>
      </c>
      <c r="K7113" s="7" t="n">
        <v>299.980011</v>
      </c>
      <c r="L7113" s="7" t="n">
        <v>51</v>
      </c>
      <c r="M7113" s="8" t="n">
        <v>0.170000002</v>
      </c>
      <c r="N7113" s="7" t="n">
        <v>-31.12000084</v>
      </c>
      <c r="O7113" s="12" t="n">
        <v>1</v>
      </c>
    </row>
    <row r="7114" customFormat="false" ht="15" hidden="false" customHeight="true" outlineLevel="0" collapsed="false">
      <c r="A7114" s="6" t="n">
        <v>29987</v>
      </c>
      <c r="B7114" s="6" t="s">
        <v>19</v>
      </c>
      <c r="C7114" s="6" t="s">
        <v>49</v>
      </c>
      <c r="D7114" s="6" t="s">
        <v>27</v>
      </c>
      <c r="E7114" s="6" t="s">
        <v>28</v>
      </c>
      <c r="F7114" s="6" t="s">
        <v>23</v>
      </c>
      <c r="G7114" s="6" t="s">
        <v>44</v>
      </c>
      <c r="H7114" s="6" t="n">
        <v>4</v>
      </c>
      <c r="I7114" s="7" t="n">
        <v>129.9900055</v>
      </c>
      <c r="J7114" s="6" t="n">
        <v>1</v>
      </c>
      <c r="K7114" s="7" t="n">
        <v>129.9900055</v>
      </c>
      <c r="L7114" s="7" t="n">
        <v>19.5</v>
      </c>
      <c r="M7114" s="8" t="n">
        <v>0.150000006</v>
      </c>
      <c r="N7114" s="7" t="n">
        <v>-4.199999809</v>
      </c>
      <c r="O7114" s="9" t="n">
        <v>0</v>
      </c>
    </row>
    <row r="7115" customFormat="false" ht="15" hidden="false" customHeight="true" outlineLevel="0" collapsed="false">
      <c r="A7115" s="6" t="n">
        <v>42030</v>
      </c>
      <c r="B7115" s="6" t="s">
        <v>19</v>
      </c>
      <c r="C7115" s="6" t="s">
        <v>49</v>
      </c>
      <c r="D7115" s="6" t="s">
        <v>27</v>
      </c>
      <c r="E7115" s="6" t="s">
        <v>69</v>
      </c>
      <c r="F7115" s="6" t="s">
        <v>71</v>
      </c>
      <c r="G7115" s="6" t="s">
        <v>44</v>
      </c>
      <c r="H7115" s="6" t="n">
        <v>4</v>
      </c>
      <c r="I7115" s="7" t="n">
        <v>199.9900055</v>
      </c>
      <c r="J7115" s="6" t="n">
        <v>1</v>
      </c>
      <c r="K7115" s="7" t="n">
        <v>199.9900055</v>
      </c>
      <c r="L7115" s="7" t="n">
        <v>36</v>
      </c>
      <c r="M7115" s="8" t="n">
        <v>0.180000007</v>
      </c>
      <c r="N7115" s="7" t="n">
        <v>80.36000061</v>
      </c>
      <c r="O7115" s="12" t="n">
        <v>1</v>
      </c>
    </row>
    <row r="7116" customFormat="false" ht="15" hidden="false" customHeight="true" outlineLevel="0" collapsed="false">
      <c r="A7116" s="6" t="n">
        <v>16539</v>
      </c>
      <c r="B7116" s="6" t="s">
        <v>19</v>
      </c>
      <c r="C7116" s="6" t="s">
        <v>20</v>
      </c>
      <c r="D7116" s="6" t="s">
        <v>21</v>
      </c>
      <c r="E7116" s="6" t="s">
        <v>65</v>
      </c>
      <c r="F7116" s="6" t="s">
        <v>74</v>
      </c>
      <c r="G7116" s="6" t="s">
        <v>44</v>
      </c>
      <c r="H7116" s="6" t="n">
        <v>4</v>
      </c>
      <c r="I7116" s="7" t="n">
        <v>51.99000168</v>
      </c>
      <c r="J7116" s="6" t="n">
        <v>3</v>
      </c>
      <c r="K7116" s="7" t="n">
        <v>155.9700012</v>
      </c>
      <c r="L7116" s="7" t="n">
        <v>0</v>
      </c>
      <c r="M7116" s="8" t="n">
        <v>0</v>
      </c>
      <c r="N7116" s="7" t="n">
        <v>-77.98999786</v>
      </c>
      <c r="O7116" s="12" t="n">
        <v>1</v>
      </c>
    </row>
    <row r="7117" customFormat="false" ht="15" hidden="false" customHeight="true" outlineLevel="0" collapsed="false">
      <c r="A7117" s="6" t="n">
        <v>65884</v>
      </c>
      <c r="B7117" s="6" t="s">
        <v>19</v>
      </c>
      <c r="C7117" s="6" t="s">
        <v>20</v>
      </c>
      <c r="D7117" s="6" t="s">
        <v>21</v>
      </c>
      <c r="E7117" s="6" t="s">
        <v>64</v>
      </c>
      <c r="F7117" s="6" t="s">
        <v>73</v>
      </c>
      <c r="G7117" s="6" t="s">
        <v>24</v>
      </c>
      <c r="H7117" s="6" t="n">
        <v>4</v>
      </c>
      <c r="I7117" s="7" t="n">
        <v>39.99000168</v>
      </c>
      <c r="J7117" s="6" t="n">
        <v>3</v>
      </c>
      <c r="K7117" s="7" t="n">
        <v>119.9700012</v>
      </c>
      <c r="L7117" s="7" t="n">
        <v>23.98999977</v>
      </c>
      <c r="M7117" s="8" t="n">
        <v>0.200000003</v>
      </c>
      <c r="N7117" s="7" t="n">
        <v>46.0699997</v>
      </c>
      <c r="O7117" s="12" t="n">
        <v>1</v>
      </c>
    </row>
    <row r="7118" customFormat="false" ht="15" hidden="false" customHeight="true" outlineLevel="0" collapsed="false">
      <c r="A7118" s="6" t="n">
        <v>60868</v>
      </c>
      <c r="B7118" s="6" t="s">
        <v>19</v>
      </c>
      <c r="C7118" s="6" t="s">
        <v>37</v>
      </c>
      <c r="D7118" s="6" t="s">
        <v>50</v>
      </c>
      <c r="E7118" s="6" t="s">
        <v>51</v>
      </c>
      <c r="F7118" s="6" t="s">
        <v>73</v>
      </c>
      <c r="G7118" s="6" t="s">
        <v>44</v>
      </c>
      <c r="H7118" s="6" t="n">
        <v>4</v>
      </c>
      <c r="I7118" s="7" t="n">
        <v>39.99000168</v>
      </c>
      <c r="J7118" s="6" t="n">
        <v>2</v>
      </c>
      <c r="K7118" s="7" t="n">
        <v>79.98000336</v>
      </c>
      <c r="L7118" s="7" t="n">
        <v>13.60000038</v>
      </c>
      <c r="M7118" s="8" t="n">
        <v>0.170000002</v>
      </c>
      <c r="N7118" s="7" t="n">
        <v>5.96999979</v>
      </c>
      <c r="O7118" s="9" t="n">
        <v>0</v>
      </c>
    </row>
    <row r="7119" customFormat="false" ht="15" hidden="false" customHeight="true" outlineLevel="0" collapsed="false">
      <c r="A7119" s="6" t="n">
        <v>23769</v>
      </c>
      <c r="B7119" s="6" t="s">
        <v>19</v>
      </c>
      <c r="C7119" s="6" t="s">
        <v>49</v>
      </c>
      <c r="D7119" s="6" t="s">
        <v>27</v>
      </c>
      <c r="E7119" s="6" t="s">
        <v>69</v>
      </c>
      <c r="F7119" s="6" t="s">
        <v>57</v>
      </c>
      <c r="G7119" s="6" t="s">
        <v>34</v>
      </c>
      <c r="H7119" s="6" t="n">
        <v>4</v>
      </c>
      <c r="I7119" s="7" t="n">
        <v>50</v>
      </c>
      <c r="J7119" s="6" t="n">
        <v>3</v>
      </c>
      <c r="K7119" s="7" t="n">
        <v>150</v>
      </c>
      <c r="L7119" s="7" t="n">
        <v>13.5</v>
      </c>
      <c r="M7119" s="8" t="n">
        <v>0.090000004</v>
      </c>
      <c r="N7119" s="7" t="n">
        <v>62.79000092</v>
      </c>
      <c r="O7119" s="12" t="n">
        <v>1</v>
      </c>
    </row>
    <row r="7120" customFormat="false" ht="15" hidden="false" customHeight="true" outlineLevel="0" collapsed="false">
      <c r="A7120" s="6" t="n">
        <v>7983</v>
      </c>
      <c r="B7120" s="6" t="s">
        <v>46</v>
      </c>
      <c r="C7120" s="6" t="s">
        <v>20</v>
      </c>
      <c r="D7120" s="6" t="s">
        <v>50</v>
      </c>
      <c r="E7120" s="6" t="s">
        <v>51</v>
      </c>
      <c r="F7120" s="6" t="s">
        <v>71</v>
      </c>
      <c r="G7120" s="6" t="s">
        <v>34</v>
      </c>
      <c r="H7120" s="6" t="n">
        <v>2</v>
      </c>
      <c r="I7120" s="7" t="n">
        <v>199.9900055</v>
      </c>
      <c r="J7120" s="6" t="n">
        <v>1</v>
      </c>
      <c r="K7120" s="7" t="n">
        <v>199.9900055</v>
      </c>
      <c r="L7120" s="7" t="n">
        <v>11</v>
      </c>
      <c r="M7120" s="8" t="n">
        <v>0.059999999</v>
      </c>
      <c r="N7120" s="7" t="n">
        <v>66.15000153</v>
      </c>
      <c r="O7120" s="12" t="n">
        <v>1</v>
      </c>
    </row>
    <row r="7121" customFormat="false" ht="15" hidden="false" customHeight="true" outlineLevel="0" collapsed="false">
      <c r="A7121" s="6" t="n">
        <v>43912</v>
      </c>
      <c r="B7121" s="6" t="s">
        <v>19</v>
      </c>
      <c r="C7121" s="6" t="s">
        <v>20</v>
      </c>
      <c r="D7121" s="6" t="s">
        <v>21</v>
      </c>
      <c r="E7121" s="6" t="s">
        <v>66</v>
      </c>
      <c r="F7121" s="6" t="s">
        <v>33</v>
      </c>
      <c r="G7121" s="6" t="s">
        <v>34</v>
      </c>
      <c r="H7121" s="6" t="n">
        <v>4</v>
      </c>
      <c r="I7121" s="7" t="n">
        <v>59.99000168</v>
      </c>
      <c r="J7121" s="6" t="n">
        <v>4</v>
      </c>
      <c r="K7121" s="7" t="n">
        <v>239.9600067</v>
      </c>
      <c r="L7121" s="7" t="n">
        <v>7.199999809</v>
      </c>
      <c r="M7121" s="8" t="n">
        <v>0.029999999</v>
      </c>
      <c r="N7121" s="7" t="n">
        <v>-102.4100037</v>
      </c>
      <c r="O7121" s="9" t="n">
        <v>0</v>
      </c>
    </row>
    <row r="7122" customFormat="false" ht="15" hidden="false" customHeight="true" outlineLevel="0" collapsed="false">
      <c r="A7122" s="6" t="n">
        <v>44274</v>
      </c>
      <c r="B7122" s="6" t="s">
        <v>19</v>
      </c>
      <c r="C7122" s="6" t="s">
        <v>37</v>
      </c>
      <c r="D7122" s="6" t="s">
        <v>31</v>
      </c>
      <c r="E7122" s="6" t="s">
        <v>83</v>
      </c>
      <c r="F7122" s="6" t="s">
        <v>58</v>
      </c>
      <c r="G7122" s="6" t="s">
        <v>34</v>
      </c>
      <c r="H7122" s="6" t="n">
        <v>4</v>
      </c>
      <c r="I7122" s="7" t="n">
        <v>49.97999954</v>
      </c>
      <c r="J7122" s="6" t="n">
        <v>1</v>
      </c>
      <c r="K7122" s="7" t="n">
        <v>49.97999954</v>
      </c>
      <c r="L7122" s="7" t="n">
        <v>12.5</v>
      </c>
      <c r="M7122" s="8" t="n">
        <v>0.25</v>
      </c>
      <c r="N7122" s="7" t="n">
        <v>15.36999989</v>
      </c>
      <c r="O7122" s="12" t="n">
        <v>1</v>
      </c>
    </row>
    <row r="7123" customFormat="false" ht="15" hidden="false" customHeight="true" outlineLevel="0" collapsed="false">
      <c r="A7123" s="6" t="n">
        <v>15931</v>
      </c>
      <c r="B7123" s="6" t="s">
        <v>19</v>
      </c>
      <c r="C7123" s="6" t="s">
        <v>37</v>
      </c>
      <c r="D7123" s="6" t="s">
        <v>21</v>
      </c>
      <c r="E7123" s="6" t="s">
        <v>65</v>
      </c>
      <c r="F7123" s="6" t="s">
        <v>33</v>
      </c>
      <c r="G7123" s="6" t="s">
        <v>47</v>
      </c>
      <c r="H7123" s="6" t="n">
        <v>4</v>
      </c>
      <c r="I7123" s="7" t="n">
        <v>59.99000168</v>
      </c>
      <c r="J7123" s="6" t="n">
        <v>5</v>
      </c>
      <c r="K7123" s="7" t="n">
        <v>299.9500122</v>
      </c>
      <c r="L7123" s="7" t="n">
        <v>12</v>
      </c>
      <c r="M7123" s="8" t="n">
        <v>0.039999999</v>
      </c>
      <c r="N7123" s="7" t="n">
        <v>143.9799957</v>
      </c>
      <c r="O7123" s="9" t="n">
        <v>0</v>
      </c>
    </row>
    <row r="7124" customFormat="false" ht="15" hidden="false" customHeight="true" outlineLevel="0" collapsed="false">
      <c r="A7124" s="6" t="n">
        <v>28254</v>
      </c>
      <c r="B7124" s="6" t="s">
        <v>19</v>
      </c>
      <c r="C7124" s="6" t="s">
        <v>20</v>
      </c>
      <c r="D7124" s="6" t="s">
        <v>27</v>
      </c>
      <c r="E7124" s="6" t="s">
        <v>54</v>
      </c>
      <c r="F7124" s="6" t="s">
        <v>29</v>
      </c>
      <c r="G7124" s="6" t="s">
        <v>44</v>
      </c>
      <c r="H7124" s="6" t="n">
        <v>4</v>
      </c>
      <c r="I7124" s="7" t="n">
        <v>99.98999786</v>
      </c>
      <c r="J7124" s="6" t="n">
        <v>1</v>
      </c>
      <c r="K7124" s="7" t="n">
        <v>99.98999786</v>
      </c>
      <c r="L7124" s="7" t="n">
        <v>3</v>
      </c>
      <c r="M7124" s="8" t="n">
        <v>0.029999999</v>
      </c>
      <c r="N7124" s="7" t="n">
        <v>-17.75</v>
      </c>
      <c r="O7124" s="12" t="n">
        <v>1</v>
      </c>
    </row>
    <row r="7125" customFormat="false" ht="15" hidden="false" customHeight="true" outlineLevel="0" collapsed="false">
      <c r="A7125" s="6" t="n">
        <v>67327</v>
      </c>
      <c r="B7125" s="6" t="s">
        <v>46</v>
      </c>
      <c r="C7125" s="6" t="s">
        <v>37</v>
      </c>
      <c r="D7125" s="6" t="s">
        <v>21</v>
      </c>
      <c r="E7125" s="6" t="s">
        <v>65</v>
      </c>
      <c r="F7125" s="6" t="s">
        <v>75</v>
      </c>
      <c r="G7125" s="6" t="s">
        <v>24</v>
      </c>
      <c r="H7125" s="6" t="n">
        <v>2</v>
      </c>
      <c r="I7125" s="7" t="n">
        <v>299.980011</v>
      </c>
      <c r="J7125" s="6" t="n">
        <v>1</v>
      </c>
      <c r="K7125" s="7" t="n">
        <v>299.980011</v>
      </c>
      <c r="L7125" s="7" t="n">
        <v>16.5</v>
      </c>
      <c r="M7125" s="8" t="n">
        <v>0.059999999</v>
      </c>
      <c r="N7125" s="7" t="n">
        <v>82.20999908</v>
      </c>
      <c r="O7125" s="12" t="n">
        <v>1</v>
      </c>
    </row>
    <row r="7126" customFormat="false" ht="15" hidden="false" customHeight="true" outlineLevel="0" collapsed="false">
      <c r="A7126" s="6" t="n">
        <v>64959</v>
      </c>
      <c r="B7126" s="6" t="s">
        <v>19</v>
      </c>
      <c r="C7126" s="6" t="s">
        <v>20</v>
      </c>
      <c r="D7126" s="6" t="s">
        <v>21</v>
      </c>
      <c r="E7126" s="6" t="s">
        <v>65</v>
      </c>
      <c r="F7126" s="6" t="s">
        <v>58</v>
      </c>
      <c r="G7126" s="6" t="s">
        <v>34</v>
      </c>
      <c r="H7126" s="6" t="n">
        <v>4</v>
      </c>
      <c r="I7126" s="7" t="n">
        <v>49.97999954</v>
      </c>
      <c r="J7126" s="6" t="n">
        <v>4</v>
      </c>
      <c r="K7126" s="7" t="n">
        <v>199.9199982</v>
      </c>
      <c r="L7126" s="7" t="n">
        <v>8</v>
      </c>
      <c r="M7126" s="8" t="n">
        <v>0.039999999</v>
      </c>
      <c r="N7126" s="7" t="n">
        <v>36.47000122</v>
      </c>
      <c r="O7126" s="12" t="n">
        <v>1</v>
      </c>
    </row>
    <row r="7127" customFormat="false" ht="15" hidden="false" customHeight="true" outlineLevel="0" collapsed="false">
      <c r="A7127" s="6" t="n">
        <v>3847</v>
      </c>
      <c r="B7127" s="6" t="s">
        <v>46</v>
      </c>
      <c r="C7127" s="6" t="s">
        <v>20</v>
      </c>
      <c r="D7127" s="6" t="s">
        <v>50</v>
      </c>
      <c r="E7127" s="6" t="s">
        <v>51</v>
      </c>
      <c r="F7127" s="6" t="s">
        <v>29</v>
      </c>
      <c r="G7127" s="6" t="s">
        <v>34</v>
      </c>
      <c r="H7127" s="6" t="n">
        <v>2</v>
      </c>
      <c r="I7127" s="7" t="n">
        <v>99.98999786</v>
      </c>
      <c r="J7127" s="6" t="n">
        <v>1</v>
      </c>
      <c r="K7127" s="7" t="n">
        <v>99.98999786</v>
      </c>
      <c r="L7127" s="7" t="n">
        <v>18</v>
      </c>
      <c r="M7127" s="8" t="n">
        <v>0.180000007</v>
      </c>
      <c r="N7127" s="7" t="n">
        <v>28.70000076</v>
      </c>
      <c r="O7127" s="12" t="n">
        <v>1</v>
      </c>
    </row>
    <row r="7128" customFormat="false" ht="15" hidden="false" customHeight="true" outlineLevel="0" collapsed="false">
      <c r="A7128" s="6" t="n">
        <v>64410</v>
      </c>
      <c r="B7128" s="6" t="s">
        <v>26</v>
      </c>
      <c r="C7128" s="6" t="s">
        <v>49</v>
      </c>
      <c r="D7128" s="6" t="s">
        <v>21</v>
      </c>
      <c r="E7128" s="6" t="s">
        <v>22</v>
      </c>
      <c r="F7128" s="6" t="s">
        <v>58</v>
      </c>
      <c r="G7128" s="6" t="s">
        <v>34</v>
      </c>
      <c r="H7128" s="6" t="n">
        <v>1</v>
      </c>
      <c r="I7128" s="7" t="n">
        <v>49.97999954</v>
      </c>
      <c r="J7128" s="6" t="n">
        <v>4</v>
      </c>
      <c r="K7128" s="7" t="n">
        <v>199.9199982</v>
      </c>
      <c r="L7128" s="7" t="n">
        <v>23.98999977</v>
      </c>
      <c r="M7128" s="8" t="n">
        <v>0.119999997</v>
      </c>
      <c r="N7128" s="7" t="n">
        <v>-8.800000191</v>
      </c>
      <c r="O7128" s="12" t="n">
        <v>1</v>
      </c>
    </row>
    <row r="7129" customFormat="false" ht="15" hidden="false" customHeight="true" outlineLevel="0" collapsed="false">
      <c r="A7129" s="6" t="n">
        <v>70035</v>
      </c>
      <c r="B7129" s="6" t="s">
        <v>19</v>
      </c>
      <c r="C7129" s="6" t="s">
        <v>37</v>
      </c>
      <c r="D7129" s="6" t="s">
        <v>21</v>
      </c>
      <c r="E7129" s="6" t="s">
        <v>65</v>
      </c>
      <c r="F7129" s="6" t="s">
        <v>101</v>
      </c>
      <c r="G7129" s="6" t="s">
        <v>44</v>
      </c>
      <c r="H7129" s="6" t="n">
        <v>4</v>
      </c>
      <c r="I7129" s="7" t="n">
        <v>357.1000061</v>
      </c>
      <c r="J7129" s="6" t="n">
        <v>1</v>
      </c>
      <c r="K7129" s="7" t="n">
        <v>357.1000061</v>
      </c>
      <c r="L7129" s="7" t="n">
        <v>10.71000004</v>
      </c>
      <c r="M7129" s="8" t="n">
        <v>0.029999999</v>
      </c>
      <c r="N7129" s="7" t="n">
        <v>48.49000168</v>
      </c>
      <c r="O7129" s="12" t="n">
        <v>1</v>
      </c>
    </row>
    <row r="7130" customFormat="false" ht="15" hidden="false" customHeight="true" outlineLevel="0" collapsed="false">
      <c r="A7130" s="6" t="n">
        <v>57840</v>
      </c>
      <c r="B7130" s="6" t="s">
        <v>19</v>
      </c>
      <c r="C7130" s="6" t="s">
        <v>20</v>
      </c>
      <c r="D7130" s="6" t="s">
        <v>50</v>
      </c>
      <c r="E7130" s="6" t="s">
        <v>63</v>
      </c>
      <c r="F7130" s="6" t="s">
        <v>57</v>
      </c>
      <c r="G7130" s="6" t="s">
        <v>34</v>
      </c>
      <c r="H7130" s="6" t="n">
        <v>4</v>
      </c>
      <c r="I7130" s="7" t="n">
        <v>50</v>
      </c>
      <c r="J7130" s="6" t="n">
        <v>5</v>
      </c>
      <c r="K7130" s="7" t="n">
        <v>250</v>
      </c>
      <c r="L7130" s="7" t="n">
        <v>22.5</v>
      </c>
      <c r="M7130" s="8" t="n">
        <v>0.090000004</v>
      </c>
      <c r="N7130" s="7" t="n">
        <v>11.38000011</v>
      </c>
      <c r="O7130" s="12" t="n">
        <v>1</v>
      </c>
    </row>
    <row r="7131" customFormat="false" ht="15" hidden="false" customHeight="true" outlineLevel="0" collapsed="false">
      <c r="A7131" s="6" t="n">
        <v>57570</v>
      </c>
      <c r="B7131" s="6" t="s">
        <v>19</v>
      </c>
      <c r="C7131" s="6" t="s">
        <v>20</v>
      </c>
      <c r="D7131" s="6" t="s">
        <v>50</v>
      </c>
      <c r="E7131" s="6" t="s">
        <v>72</v>
      </c>
      <c r="F7131" s="6" t="s">
        <v>29</v>
      </c>
      <c r="G7131" s="6" t="s">
        <v>44</v>
      </c>
      <c r="H7131" s="6" t="n">
        <v>4</v>
      </c>
      <c r="I7131" s="7" t="n">
        <v>99.98999786</v>
      </c>
      <c r="J7131" s="6" t="n">
        <v>3</v>
      </c>
      <c r="K7131" s="7" t="n">
        <v>299.9700012</v>
      </c>
      <c r="L7131" s="7" t="n">
        <v>59.99000168</v>
      </c>
      <c r="M7131" s="8" t="n">
        <v>0.200000003</v>
      </c>
      <c r="N7131" s="7" t="n">
        <v>69.58999634</v>
      </c>
      <c r="O7131" s="12" t="n">
        <v>1</v>
      </c>
    </row>
    <row r="7132" customFormat="false" ht="15" hidden="false" customHeight="true" outlineLevel="0" collapsed="false">
      <c r="A7132" s="6" t="n">
        <v>46685</v>
      </c>
      <c r="B7132" s="6" t="s">
        <v>46</v>
      </c>
      <c r="C7132" s="6" t="s">
        <v>20</v>
      </c>
      <c r="D7132" s="6" t="s">
        <v>38</v>
      </c>
      <c r="E7132" s="6" t="s">
        <v>98</v>
      </c>
      <c r="F7132" s="6" t="s">
        <v>57</v>
      </c>
      <c r="G7132" s="6" t="s">
        <v>34</v>
      </c>
      <c r="H7132" s="6" t="n">
        <v>2</v>
      </c>
      <c r="I7132" s="7" t="n">
        <v>50</v>
      </c>
      <c r="J7132" s="6" t="n">
        <v>4</v>
      </c>
      <c r="K7132" s="7" t="n">
        <v>200</v>
      </c>
      <c r="L7132" s="7" t="n">
        <v>8</v>
      </c>
      <c r="M7132" s="8" t="n">
        <v>0.039999999</v>
      </c>
      <c r="N7132" s="7" t="n">
        <v>64.90000153</v>
      </c>
      <c r="O7132" s="12" t="n">
        <v>1</v>
      </c>
    </row>
    <row r="7133" customFormat="false" ht="15" hidden="false" customHeight="true" outlineLevel="0" collapsed="false">
      <c r="A7133" s="6" t="n">
        <v>17582</v>
      </c>
      <c r="B7133" s="6" t="s">
        <v>46</v>
      </c>
      <c r="C7133" s="6" t="s">
        <v>20</v>
      </c>
      <c r="D7133" s="6" t="s">
        <v>21</v>
      </c>
      <c r="E7133" s="6" t="s">
        <v>64</v>
      </c>
      <c r="F7133" s="6" t="s">
        <v>23</v>
      </c>
      <c r="G7133" s="6" t="s">
        <v>34</v>
      </c>
      <c r="H7133" s="6" t="n">
        <v>2</v>
      </c>
      <c r="I7133" s="7" t="n">
        <v>129.9900055</v>
      </c>
      <c r="J7133" s="6" t="n">
        <v>1</v>
      </c>
      <c r="K7133" s="7" t="n">
        <v>129.9900055</v>
      </c>
      <c r="L7133" s="7" t="n">
        <v>22.10000038</v>
      </c>
      <c r="M7133" s="8" t="n">
        <v>0.170000002</v>
      </c>
      <c r="N7133" s="7" t="n">
        <v>13.48999977</v>
      </c>
      <c r="O7133" s="12" t="n">
        <v>1</v>
      </c>
    </row>
    <row r="7134" customFormat="false" ht="15" hidden="false" customHeight="true" outlineLevel="0" collapsed="false">
      <c r="A7134" s="6" t="n">
        <v>57448</v>
      </c>
      <c r="B7134" s="6" t="s">
        <v>46</v>
      </c>
      <c r="C7134" s="6" t="s">
        <v>20</v>
      </c>
      <c r="D7134" s="6" t="s">
        <v>50</v>
      </c>
      <c r="E7134" s="6" t="s">
        <v>63</v>
      </c>
      <c r="F7134" s="6" t="s">
        <v>75</v>
      </c>
      <c r="G7134" s="6" t="s">
        <v>24</v>
      </c>
      <c r="H7134" s="6" t="n">
        <v>2</v>
      </c>
      <c r="I7134" s="7" t="n">
        <v>299.980011</v>
      </c>
      <c r="J7134" s="6" t="n">
        <v>1</v>
      </c>
      <c r="K7134" s="7" t="n">
        <v>299.980011</v>
      </c>
      <c r="L7134" s="7" t="n">
        <v>0</v>
      </c>
      <c r="M7134" s="8" t="n">
        <v>0</v>
      </c>
      <c r="N7134" s="7" t="n">
        <v>30</v>
      </c>
      <c r="O7134" s="12" t="n">
        <v>1</v>
      </c>
    </row>
    <row r="7135" customFormat="false" ht="15" hidden="false" customHeight="true" outlineLevel="0" collapsed="false">
      <c r="A7135" s="6" t="n">
        <v>13688</v>
      </c>
      <c r="B7135" s="6" t="s">
        <v>19</v>
      </c>
      <c r="C7135" s="6" t="s">
        <v>49</v>
      </c>
      <c r="D7135" s="6" t="s">
        <v>21</v>
      </c>
      <c r="E7135" s="6" t="s">
        <v>65</v>
      </c>
      <c r="F7135" s="6" t="s">
        <v>100</v>
      </c>
      <c r="G7135" s="6" t="s">
        <v>34</v>
      </c>
      <c r="H7135" s="6" t="n">
        <v>4</v>
      </c>
      <c r="I7135" s="7" t="n">
        <v>17.98999977</v>
      </c>
      <c r="J7135" s="6" t="n">
        <v>2</v>
      </c>
      <c r="K7135" s="7" t="n">
        <v>35.97999954</v>
      </c>
      <c r="L7135" s="7" t="n">
        <v>5.400000095</v>
      </c>
      <c r="M7135" s="8" t="n">
        <v>0.150000006</v>
      </c>
      <c r="N7135" s="7" t="n">
        <v>8.869999886</v>
      </c>
      <c r="O7135" s="9" t="n">
        <v>0</v>
      </c>
    </row>
    <row r="7136" customFormat="false" ht="15" hidden="false" customHeight="true" outlineLevel="0" collapsed="false">
      <c r="A7136" s="6" t="n">
        <v>23466</v>
      </c>
      <c r="B7136" s="6" t="s">
        <v>19</v>
      </c>
      <c r="C7136" s="6" t="s">
        <v>37</v>
      </c>
      <c r="D7136" s="6" t="s">
        <v>27</v>
      </c>
      <c r="E7136" s="6" t="s">
        <v>69</v>
      </c>
      <c r="F7136" s="6" t="s">
        <v>33</v>
      </c>
      <c r="G7136" s="6" t="s">
        <v>47</v>
      </c>
      <c r="H7136" s="6" t="n">
        <v>4</v>
      </c>
      <c r="I7136" s="7" t="n">
        <v>59.99000168</v>
      </c>
      <c r="J7136" s="6" t="n">
        <v>3</v>
      </c>
      <c r="K7136" s="7" t="n">
        <v>179.9700012</v>
      </c>
      <c r="L7136" s="7" t="n">
        <v>23.39999962</v>
      </c>
      <c r="M7136" s="8" t="n">
        <v>0.129999995</v>
      </c>
      <c r="N7136" s="7" t="n">
        <v>70.45999908</v>
      </c>
      <c r="O7136" s="9" t="n">
        <v>0</v>
      </c>
    </row>
    <row r="7137" customFormat="false" ht="15" hidden="false" customHeight="true" outlineLevel="0" collapsed="false">
      <c r="A7137" s="6" t="n">
        <v>17767</v>
      </c>
      <c r="B7137" s="6" t="s">
        <v>26</v>
      </c>
      <c r="C7137" s="6" t="s">
        <v>20</v>
      </c>
      <c r="D7137" s="6" t="s">
        <v>21</v>
      </c>
      <c r="E7137" s="6" t="s">
        <v>65</v>
      </c>
      <c r="F7137" s="6" t="s">
        <v>29</v>
      </c>
      <c r="G7137" s="6" t="s">
        <v>24</v>
      </c>
      <c r="H7137" s="6" t="n">
        <v>1</v>
      </c>
      <c r="I7137" s="7" t="n">
        <v>99.98999786</v>
      </c>
      <c r="J7137" s="6" t="n">
        <v>1</v>
      </c>
      <c r="K7137" s="7" t="n">
        <v>99.98999786</v>
      </c>
      <c r="L7137" s="7" t="n">
        <v>20</v>
      </c>
      <c r="M7137" s="8" t="n">
        <v>0.200000003</v>
      </c>
      <c r="N7137" s="7" t="n">
        <v>10.3199997</v>
      </c>
      <c r="O7137" s="12" t="n">
        <v>1</v>
      </c>
    </row>
    <row r="7138" customFormat="false" ht="15" hidden="false" customHeight="true" outlineLevel="0" collapsed="false">
      <c r="A7138" s="6" t="n">
        <v>40625</v>
      </c>
      <c r="B7138" s="6" t="s">
        <v>26</v>
      </c>
      <c r="C7138" s="6" t="s">
        <v>20</v>
      </c>
      <c r="D7138" s="6" t="s">
        <v>31</v>
      </c>
      <c r="E7138" s="6" t="s">
        <v>56</v>
      </c>
      <c r="F7138" s="6" t="s">
        <v>74</v>
      </c>
      <c r="G7138" s="6" t="s">
        <v>44</v>
      </c>
      <c r="H7138" s="6" t="n">
        <v>1</v>
      </c>
      <c r="I7138" s="7" t="n">
        <v>31.98999977</v>
      </c>
      <c r="J7138" s="6" t="n">
        <v>2</v>
      </c>
      <c r="K7138" s="7" t="n">
        <v>63.97999954</v>
      </c>
      <c r="L7138" s="7" t="n">
        <v>8.319999695</v>
      </c>
      <c r="M7138" s="8" t="n">
        <v>0.129999995</v>
      </c>
      <c r="N7138" s="7" t="n">
        <v>5.570000172</v>
      </c>
      <c r="O7138" s="12" t="n">
        <v>1</v>
      </c>
    </row>
    <row r="7139" customFormat="false" ht="15" hidden="false" customHeight="true" outlineLevel="0" collapsed="false">
      <c r="A7139" s="6" t="n">
        <v>24134</v>
      </c>
      <c r="B7139" s="6" t="s">
        <v>36</v>
      </c>
      <c r="C7139" s="6" t="s">
        <v>49</v>
      </c>
      <c r="D7139" s="6" t="s">
        <v>27</v>
      </c>
      <c r="E7139" s="6" t="s">
        <v>42</v>
      </c>
      <c r="F7139" s="6" t="s">
        <v>57</v>
      </c>
      <c r="G7139" s="6" t="s">
        <v>34</v>
      </c>
      <c r="H7139" s="6" t="n">
        <v>0</v>
      </c>
      <c r="I7139" s="7" t="n">
        <v>50</v>
      </c>
      <c r="J7139" s="6" t="n">
        <v>4</v>
      </c>
      <c r="K7139" s="7" t="n">
        <v>200</v>
      </c>
      <c r="L7139" s="7" t="n">
        <v>40</v>
      </c>
      <c r="M7139" s="8" t="n">
        <v>0.200000003</v>
      </c>
      <c r="N7139" s="7" t="n">
        <v>18.07999992</v>
      </c>
      <c r="O7139" s="9" t="n">
        <v>0</v>
      </c>
    </row>
    <row r="7140" customFormat="false" ht="15" hidden="false" customHeight="true" outlineLevel="0" collapsed="false">
      <c r="A7140" s="6" t="n">
        <v>31831</v>
      </c>
      <c r="B7140" s="6" t="s">
        <v>19</v>
      </c>
      <c r="C7140" s="6" t="s">
        <v>20</v>
      </c>
      <c r="D7140" s="6" t="s">
        <v>31</v>
      </c>
      <c r="E7140" s="6" t="s">
        <v>86</v>
      </c>
      <c r="F7140" s="6" t="s">
        <v>33</v>
      </c>
      <c r="G7140" s="6" t="s">
        <v>47</v>
      </c>
      <c r="H7140" s="6" t="n">
        <v>4</v>
      </c>
      <c r="I7140" s="7" t="n">
        <v>59.99000168</v>
      </c>
      <c r="J7140" s="6" t="n">
        <v>4</v>
      </c>
      <c r="K7140" s="7" t="n">
        <v>239.9600067</v>
      </c>
      <c r="L7140" s="7" t="n">
        <v>21.60000038</v>
      </c>
      <c r="M7140" s="8" t="n">
        <v>0.090000004</v>
      </c>
      <c r="N7140" s="7" t="n">
        <v>70.97000122</v>
      </c>
      <c r="O7140" s="9" t="n">
        <v>0</v>
      </c>
    </row>
    <row r="7141" customFormat="false" ht="15" hidden="false" customHeight="true" outlineLevel="0" collapsed="false">
      <c r="A7141" s="6" t="n">
        <v>63803</v>
      </c>
      <c r="B7141" s="6" t="s">
        <v>19</v>
      </c>
      <c r="C7141" s="6" t="s">
        <v>20</v>
      </c>
      <c r="D7141" s="6" t="s">
        <v>21</v>
      </c>
      <c r="E7141" s="6" t="s">
        <v>65</v>
      </c>
      <c r="F7141" s="6" t="s">
        <v>71</v>
      </c>
      <c r="G7141" s="6" t="s">
        <v>34</v>
      </c>
      <c r="H7141" s="6" t="n">
        <v>4</v>
      </c>
      <c r="I7141" s="7" t="n">
        <v>199.9900055</v>
      </c>
      <c r="J7141" s="6" t="n">
        <v>1</v>
      </c>
      <c r="K7141" s="7" t="n">
        <v>199.9900055</v>
      </c>
      <c r="L7141" s="7" t="n">
        <v>10</v>
      </c>
      <c r="M7141" s="8" t="n">
        <v>0.050000001</v>
      </c>
      <c r="N7141" s="7" t="n">
        <v>89.30000305</v>
      </c>
      <c r="O7141" s="9" t="n">
        <v>0</v>
      </c>
    </row>
    <row r="7142" customFormat="false" ht="15" hidden="false" customHeight="true" outlineLevel="0" collapsed="false">
      <c r="A7142" s="6" t="n">
        <v>61758</v>
      </c>
      <c r="B7142" s="6" t="s">
        <v>26</v>
      </c>
      <c r="C7142" s="6" t="s">
        <v>20</v>
      </c>
      <c r="D7142" s="6" t="s">
        <v>21</v>
      </c>
      <c r="E7142" s="6" t="s">
        <v>22</v>
      </c>
      <c r="F7142" s="6" t="s">
        <v>29</v>
      </c>
      <c r="G7142" s="6" t="s">
        <v>47</v>
      </c>
      <c r="H7142" s="6" t="n">
        <v>1</v>
      </c>
      <c r="I7142" s="7" t="n">
        <v>99.98999786</v>
      </c>
      <c r="J7142" s="6" t="n">
        <v>5</v>
      </c>
      <c r="K7142" s="7" t="n">
        <v>499.9500122</v>
      </c>
      <c r="L7142" s="7" t="n">
        <v>79.98999786</v>
      </c>
      <c r="M7142" s="8" t="n">
        <v>0.159999996</v>
      </c>
      <c r="N7142" s="7" t="n">
        <v>52.49000168</v>
      </c>
      <c r="O7142" s="12" t="n">
        <v>1</v>
      </c>
    </row>
    <row r="7143" customFormat="false" ht="15" hidden="false" customHeight="true" outlineLevel="0" collapsed="false">
      <c r="A7143" s="6" t="n">
        <v>60724</v>
      </c>
      <c r="B7143" s="6" t="s">
        <v>26</v>
      </c>
      <c r="C7143" s="6" t="s">
        <v>49</v>
      </c>
      <c r="D7143" s="6" t="s">
        <v>50</v>
      </c>
      <c r="E7143" s="6" t="s">
        <v>51</v>
      </c>
      <c r="F7143" s="6" t="s">
        <v>23</v>
      </c>
      <c r="G7143" s="6" t="s">
        <v>34</v>
      </c>
      <c r="H7143" s="6" t="n">
        <v>1</v>
      </c>
      <c r="I7143" s="7" t="n">
        <v>129.9900055</v>
      </c>
      <c r="J7143" s="6" t="n">
        <v>1</v>
      </c>
      <c r="K7143" s="7" t="n">
        <v>129.9900055</v>
      </c>
      <c r="L7143" s="7" t="n">
        <v>23.39999962</v>
      </c>
      <c r="M7143" s="8" t="n">
        <v>0.180000007</v>
      </c>
      <c r="N7143" s="7" t="n">
        <v>37.31000137</v>
      </c>
      <c r="O7143" s="12" t="n">
        <v>1</v>
      </c>
    </row>
    <row r="7144" customFormat="false" ht="15" hidden="false" customHeight="true" outlineLevel="0" collapsed="false">
      <c r="A7144" s="6" t="n">
        <v>63601</v>
      </c>
      <c r="B7144" s="6" t="s">
        <v>19</v>
      </c>
      <c r="C7144" s="6" t="s">
        <v>20</v>
      </c>
      <c r="D7144" s="6" t="s">
        <v>21</v>
      </c>
      <c r="E7144" s="6" t="s">
        <v>65</v>
      </c>
      <c r="F7144" s="6" t="s">
        <v>29</v>
      </c>
      <c r="G7144" s="6" t="s">
        <v>34</v>
      </c>
      <c r="H7144" s="6" t="n">
        <v>4</v>
      </c>
      <c r="I7144" s="7" t="n">
        <v>99.98999786</v>
      </c>
      <c r="J7144" s="6" t="n">
        <v>3</v>
      </c>
      <c r="K7144" s="7" t="n">
        <v>299.9700012</v>
      </c>
      <c r="L7144" s="7" t="n">
        <v>15</v>
      </c>
      <c r="M7144" s="8" t="n">
        <v>0.050000001</v>
      </c>
      <c r="N7144" s="7" t="n">
        <v>-47.59000015</v>
      </c>
      <c r="O7144" s="9" t="n">
        <v>0</v>
      </c>
    </row>
    <row r="7145" customFormat="false" ht="15" hidden="false" customHeight="true" outlineLevel="0" collapsed="false">
      <c r="A7145" s="6" t="n">
        <v>68741</v>
      </c>
      <c r="B7145" s="6" t="s">
        <v>19</v>
      </c>
      <c r="C7145" s="6" t="s">
        <v>20</v>
      </c>
      <c r="D7145" s="6" t="s">
        <v>21</v>
      </c>
      <c r="E7145" s="6" t="s">
        <v>64</v>
      </c>
      <c r="F7145" s="6" t="s">
        <v>57</v>
      </c>
      <c r="G7145" s="6" t="s">
        <v>24</v>
      </c>
      <c r="H7145" s="6" t="n">
        <v>4</v>
      </c>
      <c r="I7145" s="7" t="n">
        <v>50</v>
      </c>
      <c r="J7145" s="6" t="n">
        <v>3</v>
      </c>
      <c r="K7145" s="7" t="n">
        <v>150</v>
      </c>
      <c r="L7145" s="7" t="n">
        <v>15</v>
      </c>
      <c r="M7145" s="8" t="n">
        <v>0.100000001</v>
      </c>
      <c r="N7145" s="7" t="n">
        <v>47.25</v>
      </c>
      <c r="O7145" s="9" t="n">
        <v>0</v>
      </c>
    </row>
    <row r="7146" customFormat="false" ht="15" hidden="false" customHeight="true" outlineLevel="0" collapsed="false">
      <c r="A7146" s="6" t="n">
        <v>58557</v>
      </c>
      <c r="B7146" s="6" t="s">
        <v>46</v>
      </c>
      <c r="C7146" s="6" t="s">
        <v>49</v>
      </c>
      <c r="D7146" s="6" t="s">
        <v>50</v>
      </c>
      <c r="E7146" s="6" t="s">
        <v>51</v>
      </c>
      <c r="F7146" s="6" t="s">
        <v>75</v>
      </c>
      <c r="G7146" s="6" t="s">
        <v>34</v>
      </c>
      <c r="H7146" s="6" t="n">
        <v>2</v>
      </c>
      <c r="I7146" s="7" t="n">
        <v>299.980011</v>
      </c>
      <c r="J7146" s="6" t="n">
        <v>1</v>
      </c>
      <c r="K7146" s="7" t="n">
        <v>299.980011</v>
      </c>
      <c r="L7146" s="7" t="n">
        <v>75</v>
      </c>
      <c r="M7146" s="8" t="n">
        <v>0.25</v>
      </c>
      <c r="N7146" s="7" t="n">
        <v>-37.5699997</v>
      </c>
      <c r="O7146" s="12" t="n">
        <v>1</v>
      </c>
    </row>
    <row r="7147" customFormat="false" ht="15" hidden="false" customHeight="true" outlineLevel="0" collapsed="false">
      <c r="A7147" s="6" t="n">
        <v>31799</v>
      </c>
      <c r="B7147" s="6" t="s">
        <v>19</v>
      </c>
      <c r="C7147" s="6" t="s">
        <v>20</v>
      </c>
      <c r="D7147" s="6" t="s">
        <v>31</v>
      </c>
      <c r="E7147" s="6" t="s">
        <v>56</v>
      </c>
      <c r="F7147" s="6" t="s">
        <v>57</v>
      </c>
      <c r="G7147" s="6" t="s">
        <v>24</v>
      </c>
      <c r="H7147" s="6" t="n">
        <v>4</v>
      </c>
      <c r="I7147" s="7" t="n">
        <v>50</v>
      </c>
      <c r="J7147" s="6" t="n">
        <v>1</v>
      </c>
      <c r="K7147" s="7" t="n">
        <v>50</v>
      </c>
      <c r="L7147" s="7" t="n">
        <v>10</v>
      </c>
      <c r="M7147" s="8" t="n">
        <v>0.200000003</v>
      </c>
      <c r="N7147" s="7" t="n">
        <v>12</v>
      </c>
      <c r="O7147" s="12" t="n">
        <v>1</v>
      </c>
    </row>
    <row r="7148" customFormat="false" ht="15" hidden="false" customHeight="true" outlineLevel="0" collapsed="false">
      <c r="A7148" s="6" t="n">
        <v>20472</v>
      </c>
      <c r="B7148" s="6" t="s">
        <v>46</v>
      </c>
      <c r="C7148" s="6" t="s">
        <v>20</v>
      </c>
      <c r="D7148" s="6" t="s">
        <v>27</v>
      </c>
      <c r="E7148" s="6" t="s">
        <v>28</v>
      </c>
      <c r="F7148" s="6" t="s">
        <v>40</v>
      </c>
      <c r="G7148" s="6" t="s">
        <v>24</v>
      </c>
      <c r="H7148" s="6" t="n">
        <v>2</v>
      </c>
      <c r="I7148" s="7" t="n">
        <v>399.980011</v>
      </c>
      <c r="J7148" s="6" t="n">
        <v>1</v>
      </c>
      <c r="K7148" s="7" t="n">
        <v>399.980011</v>
      </c>
      <c r="L7148" s="7" t="n">
        <v>36</v>
      </c>
      <c r="M7148" s="8" t="n">
        <v>0.090000004</v>
      </c>
      <c r="N7148" s="7" t="n">
        <v>174.7100067</v>
      </c>
      <c r="O7148" s="12" t="n">
        <v>1</v>
      </c>
    </row>
    <row r="7149" customFormat="false" ht="15" hidden="false" customHeight="true" outlineLevel="0" collapsed="false">
      <c r="A7149" s="6" t="n">
        <v>26992</v>
      </c>
      <c r="B7149" s="6" t="s">
        <v>46</v>
      </c>
      <c r="C7149" s="6" t="s">
        <v>20</v>
      </c>
      <c r="D7149" s="6" t="s">
        <v>27</v>
      </c>
      <c r="E7149" s="6" t="s">
        <v>42</v>
      </c>
      <c r="F7149" s="6" t="s">
        <v>71</v>
      </c>
      <c r="G7149" s="6" t="s">
        <v>34</v>
      </c>
      <c r="H7149" s="6" t="n">
        <v>2</v>
      </c>
      <c r="I7149" s="7" t="n">
        <v>199.9900055</v>
      </c>
      <c r="J7149" s="6" t="n">
        <v>1</v>
      </c>
      <c r="K7149" s="7" t="n">
        <v>199.9900055</v>
      </c>
      <c r="L7149" s="7" t="n">
        <v>18</v>
      </c>
      <c r="M7149" s="8" t="n">
        <v>0.090000004</v>
      </c>
      <c r="N7149" s="7" t="n">
        <v>54.59999847</v>
      </c>
      <c r="O7149" s="12" t="n">
        <v>1</v>
      </c>
    </row>
    <row r="7150" customFormat="false" ht="15" hidden="false" customHeight="true" outlineLevel="0" collapsed="false">
      <c r="A7150" s="6" t="n">
        <v>34132</v>
      </c>
      <c r="B7150" s="6" t="s">
        <v>36</v>
      </c>
      <c r="C7150" s="6" t="s">
        <v>20</v>
      </c>
      <c r="D7150" s="6" t="s">
        <v>31</v>
      </c>
      <c r="E7150" s="6" t="s">
        <v>56</v>
      </c>
      <c r="F7150" s="6" t="s">
        <v>23</v>
      </c>
      <c r="G7150" s="6" t="s">
        <v>44</v>
      </c>
      <c r="H7150" s="6" t="n">
        <v>0</v>
      </c>
      <c r="I7150" s="7" t="n">
        <v>129.9900055</v>
      </c>
      <c r="J7150" s="6" t="n">
        <v>1</v>
      </c>
      <c r="K7150" s="7" t="n">
        <v>129.9900055</v>
      </c>
      <c r="L7150" s="7" t="n">
        <v>1.299999952</v>
      </c>
      <c r="M7150" s="8" t="n">
        <v>0.01</v>
      </c>
      <c r="N7150" s="7" t="n">
        <v>30.88999939</v>
      </c>
      <c r="O7150" s="9" t="n">
        <v>0</v>
      </c>
    </row>
    <row r="7151" customFormat="false" ht="15" hidden="false" customHeight="true" outlineLevel="0" collapsed="false">
      <c r="A7151" s="6" t="n">
        <v>26051</v>
      </c>
      <c r="B7151" s="6" t="s">
        <v>46</v>
      </c>
      <c r="C7151" s="6" t="s">
        <v>20</v>
      </c>
      <c r="D7151" s="6" t="s">
        <v>27</v>
      </c>
      <c r="E7151" s="6" t="s">
        <v>54</v>
      </c>
      <c r="F7151" s="6" t="s">
        <v>75</v>
      </c>
      <c r="G7151" s="6" t="s">
        <v>34</v>
      </c>
      <c r="H7151" s="6" t="n">
        <v>2</v>
      </c>
      <c r="I7151" s="7" t="n">
        <v>299.980011</v>
      </c>
      <c r="J7151" s="6" t="n">
        <v>1</v>
      </c>
      <c r="K7151" s="7" t="n">
        <v>299.980011</v>
      </c>
      <c r="L7151" s="7" t="n">
        <v>30</v>
      </c>
      <c r="M7151" s="8" t="n">
        <v>0.100000001</v>
      </c>
      <c r="N7151" s="7" t="n">
        <v>126.8899994</v>
      </c>
      <c r="O7151" s="9" t="n">
        <v>0</v>
      </c>
    </row>
    <row r="7152" customFormat="false" ht="15" hidden="false" customHeight="true" outlineLevel="0" collapsed="false">
      <c r="A7152" s="6" t="n">
        <v>43531</v>
      </c>
      <c r="B7152" s="6" t="s">
        <v>19</v>
      </c>
      <c r="C7152" s="6" t="s">
        <v>20</v>
      </c>
      <c r="D7152" s="6" t="s">
        <v>38</v>
      </c>
      <c r="E7152" s="6" t="s">
        <v>92</v>
      </c>
      <c r="F7152" s="6" t="s">
        <v>33</v>
      </c>
      <c r="G7152" s="6" t="s">
        <v>34</v>
      </c>
      <c r="H7152" s="6" t="n">
        <v>4</v>
      </c>
      <c r="I7152" s="7" t="n">
        <v>59.99000168</v>
      </c>
      <c r="J7152" s="6" t="n">
        <v>1</v>
      </c>
      <c r="K7152" s="7" t="n">
        <v>59.99000168</v>
      </c>
      <c r="L7152" s="7" t="n">
        <v>4.199999809</v>
      </c>
      <c r="M7152" s="8" t="n">
        <v>0.07</v>
      </c>
      <c r="N7152" s="7" t="n">
        <v>27.34000015</v>
      </c>
      <c r="O7152" s="9" t="n">
        <v>0</v>
      </c>
    </row>
    <row r="7153" customFormat="false" ht="15" hidden="false" customHeight="true" outlineLevel="0" collapsed="false">
      <c r="A7153" s="6" t="n">
        <v>6743</v>
      </c>
      <c r="B7153" s="6" t="s">
        <v>46</v>
      </c>
      <c r="C7153" s="6" t="s">
        <v>49</v>
      </c>
      <c r="D7153" s="6" t="s">
        <v>50</v>
      </c>
      <c r="E7153" s="6" t="s">
        <v>51</v>
      </c>
      <c r="F7153" s="6" t="s">
        <v>23</v>
      </c>
      <c r="G7153" s="6" t="s">
        <v>34</v>
      </c>
      <c r="H7153" s="6" t="n">
        <v>2</v>
      </c>
      <c r="I7153" s="7" t="n">
        <v>129.9900055</v>
      </c>
      <c r="J7153" s="6" t="n">
        <v>1</v>
      </c>
      <c r="K7153" s="7" t="n">
        <v>129.9900055</v>
      </c>
      <c r="L7153" s="7" t="n">
        <v>1.299999952</v>
      </c>
      <c r="M7153" s="8" t="n">
        <v>0.01</v>
      </c>
      <c r="N7153" s="7" t="n">
        <v>45.04000092</v>
      </c>
      <c r="O7153" s="12" t="n">
        <v>1</v>
      </c>
    </row>
    <row r="7154" customFormat="false" ht="15" hidden="false" customHeight="true" outlineLevel="0" collapsed="false">
      <c r="A7154" s="6" t="n">
        <v>4128</v>
      </c>
      <c r="B7154" s="6" t="s">
        <v>26</v>
      </c>
      <c r="C7154" s="6" t="s">
        <v>20</v>
      </c>
      <c r="D7154" s="6" t="s">
        <v>50</v>
      </c>
      <c r="E7154" s="6" t="s">
        <v>63</v>
      </c>
      <c r="F7154" s="6" t="s">
        <v>68</v>
      </c>
      <c r="G7154" s="6" t="s">
        <v>24</v>
      </c>
      <c r="H7154" s="6" t="n">
        <v>1</v>
      </c>
      <c r="I7154" s="7" t="n">
        <v>39.99000168</v>
      </c>
      <c r="J7154" s="6" t="n">
        <v>3</v>
      </c>
      <c r="K7154" s="7" t="n">
        <v>119.9700012</v>
      </c>
      <c r="L7154" s="7" t="n">
        <v>12</v>
      </c>
      <c r="M7154" s="8" t="n">
        <v>0.100000001</v>
      </c>
      <c r="N7154" s="7" t="n">
        <v>51.83000183</v>
      </c>
      <c r="O7154" s="12" t="n">
        <v>1</v>
      </c>
    </row>
    <row r="7155" customFormat="false" ht="15" hidden="false" customHeight="true" outlineLevel="0" collapsed="false">
      <c r="A7155" s="6" t="n">
        <v>7702</v>
      </c>
      <c r="B7155" s="6" t="s">
        <v>19</v>
      </c>
      <c r="C7155" s="6" t="s">
        <v>37</v>
      </c>
      <c r="D7155" s="6" t="s">
        <v>50</v>
      </c>
      <c r="E7155" s="6" t="s">
        <v>51</v>
      </c>
      <c r="F7155" s="6" t="s">
        <v>33</v>
      </c>
      <c r="G7155" s="6" t="s">
        <v>34</v>
      </c>
      <c r="H7155" s="6" t="n">
        <v>4</v>
      </c>
      <c r="I7155" s="7" t="n">
        <v>59.99000168</v>
      </c>
      <c r="J7155" s="6" t="n">
        <v>4</v>
      </c>
      <c r="K7155" s="7" t="n">
        <v>239.9600067</v>
      </c>
      <c r="L7155" s="7" t="n">
        <v>47.99000168</v>
      </c>
      <c r="M7155" s="8" t="n">
        <v>0.200000003</v>
      </c>
      <c r="N7155" s="7" t="n">
        <v>94.05999756</v>
      </c>
      <c r="O7155" s="9" t="n">
        <v>0</v>
      </c>
    </row>
    <row r="7156" customFormat="false" ht="15" hidden="false" customHeight="true" outlineLevel="0" collapsed="false">
      <c r="A7156" s="6" t="n">
        <v>43319</v>
      </c>
      <c r="B7156" s="6" t="s">
        <v>46</v>
      </c>
      <c r="C7156" s="6" t="s">
        <v>20</v>
      </c>
      <c r="D7156" s="6" t="s">
        <v>38</v>
      </c>
      <c r="E7156" s="6" t="s">
        <v>98</v>
      </c>
      <c r="F7156" s="6" t="s">
        <v>33</v>
      </c>
      <c r="G7156" s="6" t="s">
        <v>34</v>
      </c>
      <c r="H7156" s="6" t="n">
        <v>2</v>
      </c>
      <c r="I7156" s="7" t="n">
        <v>59.99000168</v>
      </c>
      <c r="J7156" s="6" t="n">
        <v>2</v>
      </c>
      <c r="K7156" s="7" t="n">
        <v>119.9800034</v>
      </c>
      <c r="L7156" s="7" t="n">
        <v>21.60000038</v>
      </c>
      <c r="M7156" s="8" t="n">
        <v>0.180000007</v>
      </c>
      <c r="N7156" s="7" t="n">
        <v>8.659999847</v>
      </c>
      <c r="O7156" s="12" t="n">
        <v>1</v>
      </c>
    </row>
    <row r="7157" customFormat="false" ht="15" hidden="false" customHeight="true" outlineLevel="0" collapsed="false">
      <c r="A7157" s="6" t="n">
        <v>17046</v>
      </c>
      <c r="B7157" s="6" t="s">
        <v>19</v>
      </c>
      <c r="C7157" s="6" t="s">
        <v>20</v>
      </c>
      <c r="D7157" s="6" t="s">
        <v>21</v>
      </c>
      <c r="E7157" s="6" t="s">
        <v>65</v>
      </c>
      <c r="F7157" s="6" t="s">
        <v>23</v>
      </c>
      <c r="G7157" s="6" t="s">
        <v>47</v>
      </c>
      <c r="H7157" s="6" t="n">
        <v>4</v>
      </c>
      <c r="I7157" s="7" t="n">
        <v>129.9900055</v>
      </c>
      <c r="J7157" s="6" t="n">
        <v>1</v>
      </c>
      <c r="K7157" s="7" t="n">
        <v>129.9900055</v>
      </c>
      <c r="L7157" s="7" t="n">
        <v>16.89999962</v>
      </c>
      <c r="M7157" s="8" t="n">
        <v>0.129999995</v>
      </c>
      <c r="N7157" s="7" t="n">
        <v>53.15000153</v>
      </c>
      <c r="O7157" s="9" t="n">
        <v>0</v>
      </c>
    </row>
    <row r="7158" customFormat="false" ht="15" hidden="false" customHeight="true" outlineLevel="0" collapsed="false">
      <c r="A7158" s="6" t="n">
        <v>45246</v>
      </c>
      <c r="B7158" s="6" t="s">
        <v>19</v>
      </c>
      <c r="C7158" s="6" t="s">
        <v>49</v>
      </c>
      <c r="D7158" s="6" t="s">
        <v>27</v>
      </c>
      <c r="E7158" s="6" t="s">
        <v>79</v>
      </c>
      <c r="F7158" s="6" t="s">
        <v>33</v>
      </c>
      <c r="G7158" s="6" t="s">
        <v>44</v>
      </c>
      <c r="H7158" s="6" t="n">
        <v>4</v>
      </c>
      <c r="I7158" s="7" t="n">
        <v>59.99000168</v>
      </c>
      <c r="J7158" s="6" t="n">
        <v>5</v>
      </c>
      <c r="K7158" s="7" t="n">
        <v>299.9500122</v>
      </c>
      <c r="L7158" s="7" t="n">
        <v>53.99000168</v>
      </c>
      <c r="M7158" s="8" t="n">
        <v>0.180000007</v>
      </c>
      <c r="N7158" s="7" t="n">
        <v>24.60000038</v>
      </c>
      <c r="O7158" s="9" t="n">
        <v>0</v>
      </c>
    </row>
    <row r="7159" customFormat="false" ht="15" hidden="false" customHeight="true" outlineLevel="0" collapsed="false">
      <c r="A7159" s="6" t="n">
        <v>54807</v>
      </c>
      <c r="B7159" s="6" t="s">
        <v>19</v>
      </c>
      <c r="C7159" s="6" t="s">
        <v>20</v>
      </c>
      <c r="D7159" s="6" t="s">
        <v>50</v>
      </c>
      <c r="E7159" s="6" t="s">
        <v>51</v>
      </c>
      <c r="F7159" s="6" t="s">
        <v>33</v>
      </c>
      <c r="G7159" s="6" t="s">
        <v>34</v>
      </c>
      <c r="H7159" s="6" t="n">
        <v>4</v>
      </c>
      <c r="I7159" s="7" t="n">
        <v>59.99000168</v>
      </c>
      <c r="J7159" s="6" t="n">
        <v>5</v>
      </c>
      <c r="K7159" s="7" t="n">
        <v>299.9500122</v>
      </c>
      <c r="L7159" s="7" t="n">
        <v>47.99000168</v>
      </c>
      <c r="M7159" s="8" t="n">
        <v>0.159999996</v>
      </c>
      <c r="N7159" s="7" t="n">
        <v>-79.87000275</v>
      </c>
      <c r="O7159" s="9" t="n">
        <v>0</v>
      </c>
    </row>
    <row r="7160" customFormat="false" ht="15" hidden="false" customHeight="true" outlineLevel="0" collapsed="false">
      <c r="A7160" s="6" t="n">
        <v>27029</v>
      </c>
      <c r="B7160" s="6" t="s">
        <v>19</v>
      </c>
      <c r="C7160" s="6" t="s">
        <v>20</v>
      </c>
      <c r="D7160" s="6" t="s">
        <v>27</v>
      </c>
      <c r="E7160" s="6" t="s">
        <v>28</v>
      </c>
      <c r="F7160" s="6" t="s">
        <v>71</v>
      </c>
      <c r="G7160" s="6" t="s">
        <v>34</v>
      </c>
      <c r="H7160" s="6" t="n">
        <v>4</v>
      </c>
      <c r="I7160" s="7" t="n">
        <v>199.9900055</v>
      </c>
      <c r="J7160" s="6" t="n">
        <v>1</v>
      </c>
      <c r="K7160" s="7" t="n">
        <v>199.9900055</v>
      </c>
      <c r="L7160" s="7" t="n">
        <v>34</v>
      </c>
      <c r="M7160" s="8" t="n">
        <v>0.170000002</v>
      </c>
      <c r="N7160" s="7" t="n">
        <v>79.68000031</v>
      </c>
      <c r="O7160" s="12" t="n">
        <v>1</v>
      </c>
    </row>
    <row r="7161" customFormat="false" ht="15" hidden="false" customHeight="true" outlineLevel="0" collapsed="false">
      <c r="A7161" s="6" t="n">
        <v>57507</v>
      </c>
      <c r="B7161" s="6" t="s">
        <v>19</v>
      </c>
      <c r="C7161" s="6" t="s">
        <v>37</v>
      </c>
      <c r="D7161" s="6" t="s">
        <v>50</v>
      </c>
      <c r="E7161" s="6" t="s">
        <v>51</v>
      </c>
      <c r="F7161" s="6" t="s">
        <v>40</v>
      </c>
      <c r="G7161" s="6" t="s">
        <v>24</v>
      </c>
      <c r="H7161" s="6" t="n">
        <v>4</v>
      </c>
      <c r="I7161" s="7" t="n">
        <v>399.980011</v>
      </c>
      <c r="J7161" s="6" t="n">
        <v>1</v>
      </c>
      <c r="K7161" s="7" t="n">
        <v>399.980011</v>
      </c>
      <c r="L7161" s="7" t="n">
        <v>20</v>
      </c>
      <c r="M7161" s="8" t="n">
        <v>0.050000001</v>
      </c>
      <c r="N7161" s="7" t="n">
        <v>132.9900055</v>
      </c>
      <c r="O7161" s="9" t="n">
        <v>0</v>
      </c>
    </row>
    <row r="7162" customFormat="false" ht="15" hidden="false" customHeight="true" outlineLevel="0" collapsed="false">
      <c r="A7162" s="6" t="n">
        <v>47547</v>
      </c>
      <c r="B7162" s="6" t="s">
        <v>19</v>
      </c>
      <c r="C7162" s="6" t="s">
        <v>20</v>
      </c>
      <c r="D7162" s="6" t="s">
        <v>38</v>
      </c>
      <c r="E7162" s="6" t="s">
        <v>92</v>
      </c>
      <c r="F7162" s="6" t="s">
        <v>71</v>
      </c>
      <c r="G7162" s="6" t="s">
        <v>24</v>
      </c>
      <c r="H7162" s="6" t="n">
        <v>4</v>
      </c>
      <c r="I7162" s="7" t="n">
        <v>199.9900055</v>
      </c>
      <c r="J7162" s="6" t="n">
        <v>1</v>
      </c>
      <c r="K7162" s="7" t="n">
        <v>199.9900055</v>
      </c>
      <c r="L7162" s="7" t="n">
        <v>10</v>
      </c>
      <c r="M7162" s="8" t="n">
        <v>0.050000001</v>
      </c>
      <c r="N7162" s="7" t="n">
        <v>68.40000153</v>
      </c>
      <c r="O7162" s="9" t="n">
        <v>0</v>
      </c>
    </row>
    <row r="7163" customFormat="false" ht="15" hidden="false" customHeight="true" outlineLevel="0" collapsed="false">
      <c r="A7163" s="6" t="n">
        <v>25477</v>
      </c>
      <c r="B7163" s="6" t="s">
        <v>19</v>
      </c>
      <c r="C7163" s="6" t="s">
        <v>37</v>
      </c>
      <c r="D7163" s="6" t="s">
        <v>27</v>
      </c>
      <c r="E7163" s="6" t="s">
        <v>69</v>
      </c>
      <c r="F7163" s="6" t="s">
        <v>23</v>
      </c>
      <c r="G7163" s="6" t="s">
        <v>24</v>
      </c>
      <c r="H7163" s="6" t="n">
        <v>4</v>
      </c>
      <c r="I7163" s="7" t="n">
        <v>129.9900055</v>
      </c>
      <c r="J7163" s="6" t="n">
        <v>1</v>
      </c>
      <c r="K7163" s="7" t="n">
        <v>129.9900055</v>
      </c>
      <c r="L7163" s="7" t="n">
        <v>19.5</v>
      </c>
      <c r="M7163" s="8" t="n">
        <v>0.150000006</v>
      </c>
      <c r="N7163" s="7" t="n">
        <v>-176.7899933</v>
      </c>
      <c r="O7163" s="9" t="n">
        <v>0</v>
      </c>
    </row>
    <row r="7164" customFormat="false" ht="15" hidden="false" customHeight="true" outlineLevel="0" collapsed="false">
      <c r="A7164" s="6" t="n">
        <v>45376</v>
      </c>
      <c r="B7164" s="6" t="s">
        <v>46</v>
      </c>
      <c r="C7164" s="6" t="s">
        <v>20</v>
      </c>
      <c r="D7164" s="6" t="s">
        <v>38</v>
      </c>
      <c r="E7164" s="6" t="s">
        <v>92</v>
      </c>
      <c r="F7164" s="6" t="s">
        <v>58</v>
      </c>
      <c r="G7164" s="6" t="s">
        <v>44</v>
      </c>
      <c r="H7164" s="6" t="n">
        <v>2</v>
      </c>
      <c r="I7164" s="7" t="n">
        <v>49.97999954</v>
      </c>
      <c r="J7164" s="6" t="n">
        <v>2</v>
      </c>
      <c r="K7164" s="7" t="n">
        <v>99.95999908</v>
      </c>
      <c r="L7164" s="7" t="n">
        <v>3</v>
      </c>
      <c r="M7164" s="8" t="n">
        <v>0.029999999</v>
      </c>
      <c r="N7164" s="7" t="n">
        <v>47.50999832</v>
      </c>
      <c r="O7164" s="9" t="n">
        <v>0</v>
      </c>
    </row>
    <row r="7165" customFormat="false" ht="15" hidden="false" customHeight="true" outlineLevel="0" collapsed="false">
      <c r="A7165" s="6" t="n">
        <v>47799</v>
      </c>
      <c r="B7165" s="6" t="s">
        <v>46</v>
      </c>
      <c r="C7165" s="6" t="s">
        <v>37</v>
      </c>
      <c r="D7165" s="6" t="s">
        <v>38</v>
      </c>
      <c r="E7165" s="6" t="s">
        <v>70</v>
      </c>
      <c r="F7165" s="6" t="s">
        <v>40</v>
      </c>
      <c r="G7165" s="6" t="s">
        <v>24</v>
      </c>
      <c r="H7165" s="6" t="n">
        <v>2</v>
      </c>
      <c r="I7165" s="7" t="n">
        <v>399.980011</v>
      </c>
      <c r="J7165" s="6" t="n">
        <v>1</v>
      </c>
      <c r="K7165" s="7" t="n">
        <v>399.980011</v>
      </c>
      <c r="L7165" s="7" t="n">
        <v>60</v>
      </c>
      <c r="M7165" s="8" t="n">
        <v>0.150000006</v>
      </c>
      <c r="N7165" s="7" t="n">
        <v>-72.41999817</v>
      </c>
      <c r="O7165" s="12" t="n">
        <v>1</v>
      </c>
    </row>
    <row r="7166" customFormat="false" ht="15" hidden="false" customHeight="true" outlineLevel="0" collapsed="false">
      <c r="A7166" s="6" t="n">
        <v>27956</v>
      </c>
      <c r="B7166" s="6" t="s">
        <v>19</v>
      </c>
      <c r="C7166" s="6" t="s">
        <v>20</v>
      </c>
      <c r="D7166" s="6" t="s">
        <v>27</v>
      </c>
      <c r="E7166" s="6" t="s">
        <v>42</v>
      </c>
      <c r="F7166" s="6" t="s">
        <v>58</v>
      </c>
      <c r="G7166" s="6" t="s">
        <v>34</v>
      </c>
      <c r="H7166" s="6" t="n">
        <v>4</v>
      </c>
      <c r="I7166" s="7" t="n">
        <v>49.97999954</v>
      </c>
      <c r="J7166" s="6" t="n">
        <v>1</v>
      </c>
      <c r="K7166" s="7" t="n">
        <v>49.97999954</v>
      </c>
      <c r="L7166" s="7" t="n">
        <v>2.75</v>
      </c>
      <c r="M7166" s="8" t="n">
        <v>0.059999999</v>
      </c>
      <c r="N7166" s="7" t="n">
        <v>15.96000004</v>
      </c>
      <c r="O7166" s="9" t="n">
        <v>0</v>
      </c>
    </row>
    <row r="7167" customFormat="false" ht="15" hidden="false" customHeight="true" outlineLevel="0" collapsed="false">
      <c r="A7167" s="6" t="n">
        <v>49830</v>
      </c>
      <c r="B7167" s="6" t="s">
        <v>19</v>
      </c>
      <c r="C7167" s="6" t="s">
        <v>20</v>
      </c>
      <c r="D7167" s="6" t="s">
        <v>27</v>
      </c>
      <c r="E7167" s="6" t="s">
        <v>97</v>
      </c>
      <c r="F7167" s="6" t="s">
        <v>29</v>
      </c>
      <c r="G7167" s="6" t="s">
        <v>47</v>
      </c>
      <c r="H7167" s="6" t="n">
        <v>4</v>
      </c>
      <c r="I7167" s="7" t="n">
        <v>99.98999786</v>
      </c>
      <c r="J7167" s="6" t="n">
        <v>1</v>
      </c>
      <c r="K7167" s="7" t="n">
        <v>99.98999786</v>
      </c>
      <c r="L7167" s="7" t="n">
        <v>25</v>
      </c>
      <c r="M7167" s="8" t="n">
        <v>0.25</v>
      </c>
      <c r="N7167" s="7" t="n">
        <v>36.75</v>
      </c>
      <c r="O7167" s="12" t="n">
        <v>1</v>
      </c>
    </row>
    <row r="7168" customFormat="false" ht="15" hidden="false" customHeight="true" outlineLevel="0" collapsed="false">
      <c r="A7168" s="6" t="n">
        <v>9341</v>
      </c>
      <c r="B7168" s="6" t="s">
        <v>19</v>
      </c>
      <c r="C7168" s="6" t="s">
        <v>37</v>
      </c>
      <c r="D7168" s="6" t="s">
        <v>50</v>
      </c>
      <c r="E7168" s="6" t="s">
        <v>51</v>
      </c>
      <c r="F7168" s="6" t="s">
        <v>33</v>
      </c>
      <c r="G7168" s="6" t="s">
        <v>34</v>
      </c>
      <c r="H7168" s="6" t="n">
        <v>4</v>
      </c>
      <c r="I7168" s="7" t="n">
        <v>59.99000168</v>
      </c>
      <c r="J7168" s="6" t="n">
        <v>1</v>
      </c>
      <c r="K7168" s="7" t="n">
        <v>59.99000168</v>
      </c>
      <c r="L7168" s="7" t="n">
        <v>5.400000095</v>
      </c>
      <c r="M7168" s="8" t="n">
        <v>0.090000004</v>
      </c>
      <c r="N7168" s="7" t="n">
        <v>26.20000076</v>
      </c>
      <c r="O7168" s="9" t="n">
        <v>0</v>
      </c>
    </row>
    <row r="7169" customFormat="false" ht="15" hidden="false" customHeight="true" outlineLevel="0" collapsed="false">
      <c r="A7169" s="6" t="n">
        <v>7678</v>
      </c>
      <c r="B7169" s="6" t="s">
        <v>46</v>
      </c>
      <c r="C7169" s="6" t="s">
        <v>20</v>
      </c>
      <c r="D7169" s="6" t="s">
        <v>50</v>
      </c>
      <c r="E7169" s="6" t="s">
        <v>72</v>
      </c>
      <c r="F7169" s="6" t="s">
        <v>33</v>
      </c>
      <c r="G7169" s="6" t="s">
        <v>24</v>
      </c>
      <c r="H7169" s="6" t="n">
        <v>2</v>
      </c>
      <c r="I7169" s="7" t="n">
        <v>59.99000168</v>
      </c>
      <c r="J7169" s="6" t="n">
        <v>2</v>
      </c>
      <c r="K7169" s="7" t="n">
        <v>119.9800034</v>
      </c>
      <c r="L7169" s="7" t="n">
        <v>19.20000076</v>
      </c>
      <c r="M7169" s="8" t="n">
        <v>0.159999996</v>
      </c>
      <c r="N7169" s="7" t="n">
        <v>-18.75</v>
      </c>
      <c r="O7169" s="12" t="n">
        <v>1</v>
      </c>
    </row>
    <row r="7170" customFormat="false" ht="15" hidden="false" customHeight="true" outlineLevel="0" collapsed="false">
      <c r="A7170" s="6" t="n">
        <v>52711</v>
      </c>
      <c r="B7170" s="6" t="s">
        <v>26</v>
      </c>
      <c r="C7170" s="6" t="s">
        <v>49</v>
      </c>
      <c r="D7170" s="6" t="s">
        <v>50</v>
      </c>
      <c r="E7170" s="6" t="s">
        <v>63</v>
      </c>
      <c r="F7170" s="6" t="s">
        <v>33</v>
      </c>
      <c r="G7170" s="6" t="s">
        <v>24</v>
      </c>
      <c r="H7170" s="6" t="n">
        <v>1</v>
      </c>
      <c r="I7170" s="7" t="n">
        <v>59.99000168</v>
      </c>
      <c r="J7170" s="6" t="n">
        <v>2</v>
      </c>
      <c r="K7170" s="7" t="n">
        <v>119.9800034</v>
      </c>
      <c r="L7170" s="7" t="n">
        <v>30</v>
      </c>
      <c r="M7170" s="8" t="n">
        <v>0.25</v>
      </c>
      <c r="N7170" s="7" t="n">
        <v>29.25</v>
      </c>
      <c r="O7170" s="12" t="n">
        <v>1</v>
      </c>
    </row>
    <row r="7171" customFormat="false" ht="15" hidden="false" customHeight="true" outlineLevel="0" collapsed="false">
      <c r="A7171" s="6" t="n">
        <v>52297</v>
      </c>
      <c r="B7171" s="6" t="s">
        <v>46</v>
      </c>
      <c r="C7171" s="6" t="s">
        <v>37</v>
      </c>
      <c r="D7171" s="6" t="s">
        <v>50</v>
      </c>
      <c r="E7171" s="6" t="s">
        <v>51</v>
      </c>
      <c r="F7171" s="6" t="s">
        <v>23</v>
      </c>
      <c r="G7171" s="6" t="s">
        <v>34</v>
      </c>
      <c r="H7171" s="6" t="n">
        <v>2</v>
      </c>
      <c r="I7171" s="7" t="n">
        <v>129.9900055</v>
      </c>
      <c r="J7171" s="6" t="n">
        <v>1</v>
      </c>
      <c r="K7171" s="7" t="n">
        <v>129.9900055</v>
      </c>
      <c r="L7171" s="7" t="n">
        <v>19.5</v>
      </c>
      <c r="M7171" s="8" t="n">
        <v>0.150000006</v>
      </c>
      <c r="N7171" s="7" t="n">
        <v>32.04000092</v>
      </c>
      <c r="O7171" s="12" t="n">
        <v>1</v>
      </c>
    </row>
    <row r="7172" customFormat="false" ht="15" hidden="false" customHeight="true" outlineLevel="0" collapsed="false">
      <c r="A7172" s="6" t="n">
        <v>54301</v>
      </c>
      <c r="B7172" s="6" t="s">
        <v>19</v>
      </c>
      <c r="C7172" s="6" t="s">
        <v>37</v>
      </c>
      <c r="D7172" s="6" t="s">
        <v>50</v>
      </c>
      <c r="E7172" s="6" t="s">
        <v>51</v>
      </c>
      <c r="F7172" s="6" t="s">
        <v>57</v>
      </c>
      <c r="G7172" s="6" t="s">
        <v>34</v>
      </c>
      <c r="H7172" s="6" t="n">
        <v>4</v>
      </c>
      <c r="I7172" s="7" t="n">
        <v>50</v>
      </c>
      <c r="J7172" s="6" t="n">
        <v>3</v>
      </c>
      <c r="K7172" s="7" t="n">
        <v>150</v>
      </c>
      <c r="L7172" s="7" t="n">
        <v>10.5</v>
      </c>
      <c r="M7172" s="8" t="n">
        <v>0.07</v>
      </c>
      <c r="N7172" s="7" t="n">
        <v>46.04000092</v>
      </c>
      <c r="O7172" s="9" t="n">
        <v>0</v>
      </c>
    </row>
    <row r="7173" customFormat="false" ht="15" hidden="false" customHeight="true" outlineLevel="0" collapsed="false">
      <c r="A7173" s="6" t="n">
        <v>330</v>
      </c>
      <c r="B7173" s="6" t="s">
        <v>36</v>
      </c>
      <c r="C7173" s="6" t="s">
        <v>37</v>
      </c>
      <c r="D7173" s="6" t="s">
        <v>50</v>
      </c>
      <c r="E7173" s="6" t="s">
        <v>51</v>
      </c>
      <c r="F7173" s="6" t="s">
        <v>58</v>
      </c>
      <c r="G7173" s="6" t="s">
        <v>34</v>
      </c>
      <c r="H7173" s="6" t="n">
        <v>0</v>
      </c>
      <c r="I7173" s="7" t="n">
        <v>49.97999954</v>
      </c>
      <c r="J7173" s="6" t="n">
        <v>1</v>
      </c>
      <c r="K7173" s="7" t="n">
        <v>49.97999954</v>
      </c>
      <c r="L7173" s="7" t="n">
        <v>7.5</v>
      </c>
      <c r="M7173" s="8" t="n">
        <v>0.150000006</v>
      </c>
      <c r="N7173" s="7" t="n">
        <v>-74.34999847</v>
      </c>
      <c r="O7173" s="12" t="n">
        <v>1</v>
      </c>
    </row>
    <row r="7174" customFormat="false" ht="15" hidden="false" customHeight="true" outlineLevel="0" collapsed="false">
      <c r="A7174" s="6" t="n">
        <v>65734</v>
      </c>
      <c r="B7174" s="6" t="s">
        <v>46</v>
      </c>
      <c r="C7174" s="6" t="s">
        <v>49</v>
      </c>
      <c r="D7174" s="6" t="s">
        <v>21</v>
      </c>
      <c r="E7174" s="6" t="s">
        <v>64</v>
      </c>
      <c r="F7174" s="6" t="s">
        <v>33</v>
      </c>
      <c r="G7174" s="6" t="s">
        <v>24</v>
      </c>
      <c r="H7174" s="6" t="n">
        <v>2</v>
      </c>
      <c r="I7174" s="7" t="n">
        <v>59.99000168</v>
      </c>
      <c r="J7174" s="6" t="n">
        <v>2</v>
      </c>
      <c r="K7174" s="7" t="n">
        <v>119.9800034</v>
      </c>
      <c r="L7174" s="7" t="n">
        <v>12</v>
      </c>
      <c r="M7174" s="8" t="n">
        <v>0.100000001</v>
      </c>
      <c r="N7174" s="7" t="n">
        <v>5.400000095</v>
      </c>
      <c r="O7174" s="12" t="n">
        <v>1</v>
      </c>
    </row>
    <row r="7175" customFormat="false" ht="15" hidden="false" customHeight="true" outlineLevel="0" collapsed="false">
      <c r="A7175" s="6" t="n">
        <v>579</v>
      </c>
      <c r="B7175" s="6" t="s">
        <v>19</v>
      </c>
      <c r="C7175" s="6" t="s">
        <v>20</v>
      </c>
      <c r="D7175" s="6" t="s">
        <v>50</v>
      </c>
      <c r="E7175" s="6" t="s">
        <v>51</v>
      </c>
      <c r="F7175" s="6" t="s">
        <v>40</v>
      </c>
      <c r="G7175" s="6" t="s">
        <v>44</v>
      </c>
      <c r="H7175" s="6" t="n">
        <v>4</v>
      </c>
      <c r="I7175" s="7" t="n">
        <v>399.980011</v>
      </c>
      <c r="J7175" s="6" t="n">
        <v>1</v>
      </c>
      <c r="K7175" s="7" t="n">
        <v>399.980011</v>
      </c>
      <c r="L7175" s="7" t="n">
        <v>4</v>
      </c>
      <c r="M7175" s="8" t="n">
        <v>0.01</v>
      </c>
      <c r="N7175" s="7" t="n">
        <v>39.59999847</v>
      </c>
      <c r="O7175" s="12" t="n">
        <v>1</v>
      </c>
    </row>
    <row r="7176" customFormat="false" ht="15" hidden="false" customHeight="true" outlineLevel="0" collapsed="false">
      <c r="A7176" s="6" t="n">
        <v>65049</v>
      </c>
      <c r="B7176" s="6" t="s">
        <v>19</v>
      </c>
      <c r="C7176" s="6" t="s">
        <v>37</v>
      </c>
      <c r="D7176" s="6" t="s">
        <v>21</v>
      </c>
      <c r="E7176" s="6" t="s">
        <v>65</v>
      </c>
      <c r="F7176" s="6" t="s">
        <v>33</v>
      </c>
      <c r="G7176" s="6" t="s">
        <v>47</v>
      </c>
      <c r="H7176" s="6" t="n">
        <v>4</v>
      </c>
      <c r="I7176" s="7" t="n">
        <v>59.99000168</v>
      </c>
      <c r="J7176" s="6" t="n">
        <v>4</v>
      </c>
      <c r="K7176" s="7" t="n">
        <v>239.9600067</v>
      </c>
      <c r="L7176" s="7" t="n">
        <v>31.19000053</v>
      </c>
      <c r="M7176" s="8" t="n">
        <v>0.129999995</v>
      </c>
      <c r="N7176" s="7" t="n">
        <v>100.2099991</v>
      </c>
      <c r="O7176" s="12" t="n">
        <v>1</v>
      </c>
    </row>
    <row r="7177" customFormat="false" ht="15" hidden="false" customHeight="true" outlineLevel="0" collapsed="false">
      <c r="A7177" s="6" t="n">
        <v>22361</v>
      </c>
      <c r="B7177" s="6" t="s">
        <v>46</v>
      </c>
      <c r="C7177" s="6" t="s">
        <v>37</v>
      </c>
      <c r="D7177" s="6" t="s">
        <v>27</v>
      </c>
      <c r="E7177" s="6" t="s">
        <v>54</v>
      </c>
      <c r="F7177" s="6" t="s">
        <v>71</v>
      </c>
      <c r="G7177" s="6" t="s">
        <v>34</v>
      </c>
      <c r="H7177" s="6" t="n">
        <v>2</v>
      </c>
      <c r="I7177" s="7" t="n">
        <v>199.9900055</v>
      </c>
      <c r="J7177" s="6" t="n">
        <v>1</v>
      </c>
      <c r="K7177" s="7" t="n">
        <v>199.9900055</v>
      </c>
      <c r="L7177" s="7" t="n">
        <v>18</v>
      </c>
      <c r="M7177" s="8" t="n">
        <v>0.090000004</v>
      </c>
      <c r="N7177" s="7" t="n">
        <v>59.15000153</v>
      </c>
      <c r="O7177" s="9" t="n">
        <v>0</v>
      </c>
    </row>
    <row r="7178" customFormat="false" ht="15" hidden="false" customHeight="true" outlineLevel="0" collapsed="false">
      <c r="A7178" s="6" t="n">
        <v>40686</v>
      </c>
      <c r="B7178" s="6" t="s">
        <v>26</v>
      </c>
      <c r="C7178" s="6" t="s">
        <v>49</v>
      </c>
      <c r="D7178" s="6" t="s">
        <v>31</v>
      </c>
      <c r="E7178" s="6" t="s">
        <v>32</v>
      </c>
      <c r="F7178" s="6" t="s">
        <v>33</v>
      </c>
      <c r="G7178" s="6" t="s">
        <v>47</v>
      </c>
      <c r="H7178" s="6" t="n">
        <v>1</v>
      </c>
      <c r="I7178" s="7" t="n">
        <v>59.99000168</v>
      </c>
      <c r="J7178" s="6" t="n">
        <v>2</v>
      </c>
      <c r="K7178" s="7" t="n">
        <v>119.9800034</v>
      </c>
      <c r="L7178" s="7" t="n">
        <v>3.599999905</v>
      </c>
      <c r="M7178" s="8" t="n">
        <v>0.029999999</v>
      </c>
      <c r="N7178" s="7" t="n">
        <v>26.77000046</v>
      </c>
      <c r="O7178" s="12" t="n">
        <v>1</v>
      </c>
    </row>
    <row r="7179" customFormat="false" ht="15" hidden="false" customHeight="true" outlineLevel="0" collapsed="false">
      <c r="A7179" s="6" t="n">
        <v>42013</v>
      </c>
      <c r="B7179" s="6" t="s">
        <v>26</v>
      </c>
      <c r="C7179" s="6" t="s">
        <v>37</v>
      </c>
      <c r="D7179" s="6" t="s">
        <v>38</v>
      </c>
      <c r="E7179" s="6" t="s">
        <v>39</v>
      </c>
      <c r="F7179" s="6" t="s">
        <v>58</v>
      </c>
      <c r="G7179" s="6" t="s">
        <v>44</v>
      </c>
      <c r="H7179" s="6" t="n">
        <v>1</v>
      </c>
      <c r="I7179" s="7" t="n">
        <v>49.97999954</v>
      </c>
      <c r="J7179" s="6" t="n">
        <v>3</v>
      </c>
      <c r="K7179" s="7" t="n">
        <v>149.9400024</v>
      </c>
      <c r="L7179" s="7" t="n">
        <v>19.48999977</v>
      </c>
      <c r="M7179" s="8" t="n">
        <v>0.129999995</v>
      </c>
      <c r="N7179" s="7" t="n">
        <v>15.64999962</v>
      </c>
      <c r="O7179" s="12" t="n">
        <v>1</v>
      </c>
    </row>
    <row r="7180" customFormat="false" ht="15" hidden="false" customHeight="true" outlineLevel="0" collapsed="false">
      <c r="A7180" s="6" t="n">
        <v>39264</v>
      </c>
      <c r="B7180" s="6" t="s">
        <v>19</v>
      </c>
      <c r="C7180" s="6" t="s">
        <v>20</v>
      </c>
      <c r="D7180" s="6" t="s">
        <v>31</v>
      </c>
      <c r="E7180" s="6" t="s">
        <v>56</v>
      </c>
      <c r="F7180" s="6" t="s">
        <v>40</v>
      </c>
      <c r="G7180" s="6" t="s">
        <v>34</v>
      </c>
      <c r="H7180" s="6" t="n">
        <v>4</v>
      </c>
      <c r="I7180" s="7" t="n">
        <v>399.980011</v>
      </c>
      <c r="J7180" s="6" t="n">
        <v>1</v>
      </c>
      <c r="K7180" s="7" t="n">
        <v>399.980011</v>
      </c>
      <c r="L7180" s="7" t="n">
        <v>36</v>
      </c>
      <c r="M7180" s="8" t="n">
        <v>0.090000004</v>
      </c>
      <c r="N7180" s="7" t="n">
        <v>59.33000183</v>
      </c>
      <c r="O7180" s="12" t="n">
        <v>1</v>
      </c>
    </row>
    <row r="7181" customFormat="false" ht="15" hidden="false" customHeight="true" outlineLevel="0" collapsed="false">
      <c r="A7181" s="6" t="n">
        <v>3975</v>
      </c>
      <c r="B7181" s="6" t="s">
        <v>46</v>
      </c>
      <c r="C7181" s="6" t="s">
        <v>49</v>
      </c>
      <c r="D7181" s="6" t="s">
        <v>50</v>
      </c>
      <c r="E7181" s="6" t="s">
        <v>51</v>
      </c>
      <c r="F7181" s="6" t="s">
        <v>75</v>
      </c>
      <c r="G7181" s="6" t="s">
        <v>24</v>
      </c>
      <c r="H7181" s="6" t="n">
        <v>2</v>
      </c>
      <c r="I7181" s="7" t="n">
        <v>299.980011</v>
      </c>
      <c r="J7181" s="6" t="n">
        <v>1</v>
      </c>
      <c r="K7181" s="7" t="n">
        <v>299.980011</v>
      </c>
      <c r="L7181" s="7" t="n">
        <v>60</v>
      </c>
      <c r="M7181" s="8" t="n">
        <v>0.200000003</v>
      </c>
      <c r="N7181" s="7" t="n">
        <v>69.59999847</v>
      </c>
      <c r="O7181" s="12" t="n">
        <v>1</v>
      </c>
    </row>
    <row r="7182" customFormat="false" ht="15" hidden="false" customHeight="true" outlineLevel="0" collapsed="false">
      <c r="A7182" s="6" t="n">
        <v>43534</v>
      </c>
      <c r="B7182" s="6" t="s">
        <v>19</v>
      </c>
      <c r="C7182" s="6" t="s">
        <v>37</v>
      </c>
      <c r="D7182" s="6" t="s">
        <v>21</v>
      </c>
      <c r="E7182" s="6" t="s">
        <v>66</v>
      </c>
      <c r="F7182" s="6" t="s">
        <v>40</v>
      </c>
      <c r="G7182" s="6" t="s">
        <v>24</v>
      </c>
      <c r="H7182" s="6" t="n">
        <v>4</v>
      </c>
      <c r="I7182" s="7" t="n">
        <v>399.980011</v>
      </c>
      <c r="J7182" s="6" t="n">
        <v>1</v>
      </c>
      <c r="K7182" s="7" t="n">
        <v>399.980011</v>
      </c>
      <c r="L7182" s="7" t="n">
        <v>64</v>
      </c>
      <c r="M7182" s="8" t="n">
        <v>0.159999996</v>
      </c>
      <c r="N7182" s="7" t="n">
        <v>54.77000046</v>
      </c>
      <c r="O7182" s="12" t="n">
        <v>1</v>
      </c>
    </row>
    <row r="7183" customFormat="false" ht="15" hidden="false" customHeight="true" outlineLevel="0" collapsed="false">
      <c r="A7183" s="6" t="n">
        <v>20016</v>
      </c>
      <c r="B7183" s="6" t="s">
        <v>19</v>
      </c>
      <c r="C7183" s="6" t="s">
        <v>37</v>
      </c>
      <c r="D7183" s="6" t="s">
        <v>21</v>
      </c>
      <c r="E7183" s="6" t="s">
        <v>65</v>
      </c>
      <c r="F7183" s="6" t="s">
        <v>57</v>
      </c>
      <c r="G7183" s="6" t="s">
        <v>34</v>
      </c>
      <c r="H7183" s="6" t="n">
        <v>4</v>
      </c>
      <c r="I7183" s="7" t="n">
        <v>50</v>
      </c>
      <c r="J7183" s="6" t="n">
        <v>1</v>
      </c>
      <c r="K7183" s="7" t="n">
        <v>50</v>
      </c>
      <c r="L7183" s="7" t="n">
        <v>2.5</v>
      </c>
      <c r="M7183" s="8" t="n">
        <v>0.050000001</v>
      </c>
      <c r="N7183" s="7" t="n">
        <v>12.35000038</v>
      </c>
      <c r="O7183" s="9" t="n">
        <v>0</v>
      </c>
    </row>
    <row r="7184" customFormat="false" ht="15" hidden="false" customHeight="true" outlineLevel="0" collapsed="false">
      <c r="A7184" s="6" t="n">
        <v>60084</v>
      </c>
      <c r="B7184" s="6" t="s">
        <v>26</v>
      </c>
      <c r="C7184" s="6" t="s">
        <v>20</v>
      </c>
      <c r="D7184" s="6" t="s">
        <v>50</v>
      </c>
      <c r="E7184" s="6" t="s">
        <v>51</v>
      </c>
      <c r="F7184" s="6" t="s">
        <v>33</v>
      </c>
      <c r="G7184" s="6" t="s">
        <v>24</v>
      </c>
      <c r="H7184" s="6" t="n">
        <v>1</v>
      </c>
      <c r="I7184" s="7" t="n">
        <v>59.99000168</v>
      </c>
      <c r="J7184" s="6" t="n">
        <v>2</v>
      </c>
      <c r="K7184" s="7" t="n">
        <v>119.9800034</v>
      </c>
      <c r="L7184" s="7" t="n">
        <v>20.39999962</v>
      </c>
      <c r="M7184" s="8" t="n">
        <v>0.170000002</v>
      </c>
      <c r="N7184" s="7" t="n">
        <v>46.79999924</v>
      </c>
      <c r="O7184" s="12" t="n">
        <v>1</v>
      </c>
    </row>
    <row r="7185" customFormat="false" ht="15" hidden="false" customHeight="true" outlineLevel="0" collapsed="false">
      <c r="A7185" s="6" t="n">
        <v>22822</v>
      </c>
      <c r="B7185" s="6" t="s">
        <v>46</v>
      </c>
      <c r="C7185" s="6" t="s">
        <v>20</v>
      </c>
      <c r="D7185" s="6" t="s">
        <v>27</v>
      </c>
      <c r="E7185" s="6" t="s">
        <v>54</v>
      </c>
      <c r="F7185" s="6" t="s">
        <v>57</v>
      </c>
      <c r="G7185" s="6" t="s">
        <v>34</v>
      </c>
      <c r="H7185" s="6" t="n">
        <v>2</v>
      </c>
      <c r="I7185" s="7" t="n">
        <v>50</v>
      </c>
      <c r="J7185" s="6" t="n">
        <v>3</v>
      </c>
      <c r="K7185" s="7" t="n">
        <v>150</v>
      </c>
      <c r="L7185" s="7" t="n">
        <v>1.5</v>
      </c>
      <c r="M7185" s="8" t="n">
        <v>0.01</v>
      </c>
      <c r="N7185" s="7" t="n">
        <v>-11.14000034</v>
      </c>
      <c r="O7185" s="12" t="n">
        <v>1</v>
      </c>
    </row>
    <row r="7186" customFormat="false" ht="15" hidden="false" customHeight="true" outlineLevel="0" collapsed="false">
      <c r="A7186" s="6" t="n">
        <v>45501</v>
      </c>
      <c r="B7186" s="6" t="s">
        <v>19</v>
      </c>
      <c r="C7186" s="6" t="s">
        <v>37</v>
      </c>
      <c r="D7186" s="6" t="s">
        <v>38</v>
      </c>
      <c r="E7186" s="6" t="s">
        <v>92</v>
      </c>
      <c r="F7186" s="6" t="s">
        <v>75</v>
      </c>
      <c r="G7186" s="6" t="s">
        <v>24</v>
      </c>
      <c r="H7186" s="6" t="n">
        <v>4</v>
      </c>
      <c r="I7186" s="7" t="n">
        <v>299.980011</v>
      </c>
      <c r="J7186" s="6" t="n">
        <v>1</v>
      </c>
      <c r="K7186" s="7" t="n">
        <v>299.980011</v>
      </c>
      <c r="L7186" s="7" t="n">
        <v>9</v>
      </c>
      <c r="M7186" s="8" t="n">
        <v>0.029999999</v>
      </c>
      <c r="N7186" s="7" t="n">
        <v>75.65000153</v>
      </c>
      <c r="O7186" s="9" t="n">
        <v>0</v>
      </c>
    </row>
    <row r="7187" customFormat="false" ht="15" hidden="false" customHeight="true" outlineLevel="0" collapsed="false">
      <c r="A7187" s="6" t="n">
        <v>19385</v>
      </c>
      <c r="B7187" s="6" t="s">
        <v>26</v>
      </c>
      <c r="C7187" s="6" t="s">
        <v>37</v>
      </c>
      <c r="D7187" s="6" t="s">
        <v>21</v>
      </c>
      <c r="E7187" s="6" t="s">
        <v>65</v>
      </c>
      <c r="F7187" s="6" t="s">
        <v>23</v>
      </c>
      <c r="G7187" s="6" t="s">
        <v>24</v>
      </c>
      <c r="H7187" s="6" t="n">
        <v>1</v>
      </c>
      <c r="I7187" s="7" t="n">
        <v>129.9900055</v>
      </c>
      <c r="J7187" s="6" t="n">
        <v>1</v>
      </c>
      <c r="K7187" s="7" t="n">
        <v>129.9900055</v>
      </c>
      <c r="L7187" s="7" t="n">
        <v>6.5</v>
      </c>
      <c r="M7187" s="8" t="n">
        <v>0.050000001</v>
      </c>
      <c r="N7187" s="7" t="n">
        <v>11.10999966</v>
      </c>
      <c r="O7187" s="12" t="n">
        <v>1</v>
      </c>
    </row>
    <row r="7188" customFormat="false" ht="15" hidden="false" customHeight="true" outlineLevel="0" collapsed="false">
      <c r="A7188" s="6" t="n">
        <v>13291</v>
      </c>
      <c r="B7188" s="6" t="s">
        <v>19</v>
      </c>
      <c r="C7188" s="6" t="s">
        <v>37</v>
      </c>
      <c r="D7188" s="6" t="s">
        <v>21</v>
      </c>
      <c r="E7188" s="6" t="s">
        <v>64</v>
      </c>
      <c r="F7188" s="6" t="s">
        <v>57</v>
      </c>
      <c r="G7188" s="6" t="s">
        <v>44</v>
      </c>
      <c r="H7188" s="6" t="n">
        <v>4</v>
      </c>
      <c r="I7188" s="7" t="n">
        <v>50</v>
      </c>
      <c r="J7188" s="6" t="n">
        <v>3</v>
      </c>
      <c r="K7188" s="7" t="n">
        <v>150</v>
      </c>
      <c r="L7188" s="7" t="n">
        <v>19.5</v>
      </c>
      <c r="M7188" s="8" t="n">
        <v>0.129999995</v>
      </c>
      <c r="N7188" s="7" t="n">
        <v>33.93000031</v>
      </c>
      <c r="O7188" s="9" t="n">
        <v>0</v>
      </c>
    </row>
    <row r="7189" customFormat="false" ht="15" hidden="false" customHeight="true" outlineLevel="0" collapsed="false">
      <c r="A7189" s="6" t="n">
        <v>51621</v>
      </c>
      <c r="B7189" s="6" t="s">
        <v>19</v>
      </c>
      <c r="C7189" s="6" t="s">
        <v>37</v>
      </c>
      <c r="D7189" s="6" t="s">
        <v>50</v>
      </c>
      <c r="E7189" s="6" t="s">
        <v>51</v>
      </c>
      <c r="F7189" s="6" t="s">
        <v>71</v>
      </c>
      <c r="G7189" s="6" t="s">
        <v>34</v>
      </c>
      <c r="H7189" s="6" t="n">
        <v>4</v>
      </c>
      <c r="I7189" s="7" t="n">
        <v>199.9900055</v>
      </c>
      <c r="J7189" s="6" t="n">
        <v>1</v>
      </c>
      <c r="K7189" s="7" t="n">
        <v>199.9900055</v>
      </c>
      <c r="L7189" s="7" t="n">
        <v>10</v>
      </c>
      <c r="M7189" s="8" t="n">
        <v>0.050000001</v>
      </c>
      <c r="N7189" s="7" t="n">
        <v>66.5</v>
      </c>
      <c r="O7189" s="9" t="n">
        <v>0</v>
      </c>
    </row>
    <row r="7190" customFormat="false" ht="15" hidden="false" customHeight="true" outlineLevel="0" collapsed="false">
      <c r="A7190" s="6" t="n">
        <v>14575</v>
      </c>
      <c r="B7190" s="6" t="s">
        <v>46</v>
      </c>
      <c r="C7190" s="6" t="s">
        <v>20</v>
      </c>
      <c r="D7190" s="6" t="s">
        <v>21</v>
      </c>
      <c r="E7190" s="6" t="s">
        <v>65</v>
      </c>
      <c r="F7190" s="6" t="s">
        <v>33</v>
      </c>
      <c r="G7190" s="6" t="s">
        <v>34</v>
      </c>
      <c r="H7190" s="6" t="n">
        <v>2</v>
      </c>
      <c r="I7190" s="7" t="n">
        <v>59.99000168</v>
      </c>
      <c r="J7190" s="6" t="n">
        <v>2</v>
      </c>
      <c r="K7190" s="7" t="n">
        <v>119.9800034</v>
      </c>
      <c r="L7190" s="7" t="n">
        <v>18</v>
      </c>
      <c r="M7190" s="8" t="n">
        <v>0.150000006</v>
      </c>
      <c r="N7190" s="7" t="n">
        <v>7.650000095</v>
      </c>
      <c r="O7190" s="12" t="n">
        <v>1</v>
      </c>
    </row>
    <row r="7191" customFormat="false" ht="15" hidden="false" customHeight="true" outlineLevel="0" collapsed="false">
      <c r="A7191" s="6" t="n">
        <v>14646</v>
      </c>
      <c r="B7191" s="6" t="s">
        <v>26</v>
      </c>
      <c r="C7191" s="6" t="s">
        <v>37</v>
      </c>
      <c r="D7191" s="6" t="s">
        <v>21</v>
      </c>
      <c r="E7191" s="6" t="s">
        <v>65</v>
      </c>
      <c r="F7191" s="6" t="s">
        <v>74</v>
      </c>
      <c r="G7191" s="6" t="s">
        <v>34</v>
      </c>
      <c r="H7191" s="6" t="n">
        <v>1</v>
      </c>
      <c r="I7191" s="7" t="n">
        <v>44.99000168</v>
      </c>
      <c r="J7191" s="6" t="n">
        <v>1</v>
      </c>
      <c r="K7191" s="7" t="n">
        <v>44.99000168</v>
      </c>
      <c r="L7191" s="7" t="n">
        <v>7.199999809</v>
      </c>
      <c r="M7191" s="8" t="n">
        <v>0.159999996</v>
      </c>
      <c r="N7191" s="7" t="n">
        <v>4.269999981</v>
      </c>
      <c r="O7191" s="12" t="n">
        <v>1</v>
      </c>
    </row>
    <row r="7192" customFormat="false" ht="15" hidden="false" customHeight="true" outlineLevel="0" collapsed="false">
      <c r="A7192" s="6" t="n">
        <v>7470</v>
      </c>
      <c r="B7192" s="6" t="s">
        <v>19</v>
      </c>
      <c r="C7192" s="6" t="s">
        <v>49</v>
      </c>
      <c r="D7192" s="6" t="s">
        <v>50</v>
      </c>
      <c r="E7192" s="6" t="s">
        <v>63</v>
      </c>
      <c r="F7192" s="6" t="s">
        <v>33</v>
      </c>
      <c r="G7192" s="6" t="s">
        <v>24</v>
      </c>
      <c r="H7192" s="6" t="n">
        <v>4</v>
      </c>
      <c r="I7192" s="7" t="n">
        <v>59.99000168</v>
      </c>
      <c r="J7192" s="6" t="n">
        <v>3</v>
      </c>
      <c r="K7192" s="7" t="n">
        <v>179.9700012</v>
      </c>
      <c r="L7192" s="7" t="n">
        <v>3.599999905</v>
      </c>
      <c r="M7192" s="8" t="n">
        <v>0.02</v>
      </c>
      <c r="N7192" s="7" t="n">
        <v>47.61999893</v>
      </c>
      <c r="O7192" s="12" t="n">
        <v>1</v>
      </c>
    </row>
    <row r="7193" customFormat="false" ht="15" hidden="false" customHeight="true" outlineLevel="0" collapsed="false">
      <c r="A7193" s="6" t="n">
        <v>41426</v>
      </c>
      <c r="B7193" s="6" t="s">
        <v>36</v>
      </c>
      <c r="C7193" s="6" t="s">
        <v>20</v>
      </c>
      <c r="D7193" s="6" t="s">
        <v>27</v>
      </c>
      <c r="E7193" s="6" t="s">
        <v>79</v>
      </c>
      <c r="F7193" s="6" t="s">
        <v>58</v>
      </c>
      <c r="G7193" s="6" t="s">
        <v>44</v>
      </c>
      <c r="H7193" s="6" t="n">
        <v>0</v>
      </c>
      <c r="I7193" s="7" t="n">
        <v>49.97999954</v>
      </c>
      <c r="J7193" s="6" t="n">
        <v>2</v>
      </c>
      <c r="K7193" s="7" t="n">
        <v>99.95999908</v>
      </c>
      <c r="L7193" s="7" t="n">
        <v>14.98999977</v>
      </c>
      <c r="M7193" s="8" t="n">
        <v>0.150000006</v>
      </c>
      <c r="N7193" s="7" t="n">
        <v>-15.80000019</v>
      </c>
      <c r="O7193" s="12" t="n">
        <v>1</v>
      </c>
    </row>
    <row r="7194" customFormat="false" ht="15" hidden="false" customHeight="true" outlineLevel="0" collapsed="false">
      <c r="A7194" s="6" t="n">
        <v>34596</v>
      </c>
      <c r="B7194" s="6" t="s">
        <v>19</v>
      </c>
      <c r="C7194" s="6" t="s">
        <v>20</v>
      </c>
      <c r="D7194" s="6" t="s">
        <v>31</v>
      </c>
      <c r="E7194" s="6" t="s">
        <v>32</v>
      </c>
      <c r="F7194" s="6" t="s">
        <v>58</v>
      </c>
      <c r="G7194" s="6" t="s">
        <v>24</v>
      </c>
      <c r="H7194" s="6" t="n">
        <v>4</v>
      </c>
      <c r="I7194" s="7" t="n">
        <v>49.97999954</v>
      </c>
      <c r="J7194" s="6" t="n">
        <v>4</v>
      </c>
      <c r="K7194" s="7" t="n">
        <v>199.9199982</v>
      </c>
      <c r="L7194" s="7" t="n">
        <v>10</v>
      </c>
      <c r="M7194" s="8" t="n">
        <v>0.050000001</v>
      </c>
      <c r="N7194" s="7" t="n">
        <v>-24.5</v>
      </c>
      <c r="O7194" s="9" t="n">
        <v>0</v>
      </c>
    </row>
    <row r="7195" customFormat="false" ht="15" hidden="false" customHeight="true" outlineLevel="0" collapsed="false">
      <c r="A7195" s="6" t="n">
        <v>16715</v>
      </c>
      <c r="B7195" s="6" t="s">
        <v>19</v>
      </c>
      <c r="C7195" s="6" t="s">
        <v>20</v>
      </c>
      <c r="D7195" s="6" t="s">
        <v>21</v>
      </c>
      <c r="E7195" s="6" t="s">
        <v>64</v>
      </c>
      <c r="F7195" s="6" t="s">
        <v>73</v>
      </c>
      <c r="G7195" s="6" t="s">
        <v>44</v>
      </c>
      <c r="H7195" s="6" t="n">
        <v>4</v>
      </c>
      <c r="I7195" s="7" t="n">
        <v>39.99000168</v>
      </c>
      <c r="J7195" s="6" t="n">
        <v>5</v>
      </c>
      <c r="K7195" s="7" t="n">
        <v>199.9499969</v>
      </c>
      <c r="L7195" s="7" t="n">
        <v>8</v>
      </c>
      <c r="M7195" s="8" t="n">
        <v>0.039999999</v>
      </c>
      <c r="N7195" s="7" t="n">
        <v>80.62000275</v>
      </c>
      <c r="O7195" s="12" t="n">
        <v>1</v>
      </c>
    </row>
    <row r="7196" customFormat="false" ht="15" hidden="false" customHeight="true" outlineLevel="0" collapsed="false">
      <c r="A7196" s="6" t="n">
        <v>8892</v>
      </c>
      <c r="B7196" s="6" t="s">
        <v>19</v>
      </c>
      <c r="C7196" s="6" t="s">
        <v>20</v>
      </c>
      <c r="D7196" s="6" t="s">
        <v>50</v>
      </c>
      <c r="E7196" s="6" t="s">
        <v>51</v>
      </c>
      <c r="F7196" s="6" t="s">
        <v>73</v>
      </c>
      <c r="G7196" s="6" t="s">
        <v>34</v>
      </c>
      <c r="H7196" s="6" t="n">
        <v>4</v>
      </c>
      <c r="I7196" s="7" t="n">
        <v>39.99000168</v>
      </c>
      <c r="J7196" s="6" t="n">
        <v>2</v>
      </c>
      <c r="K7196" s="7" t="n">
        <v>79.98000336</v>
      </c>
      <c r="L7196" s="7" t="n">
        <v>0.800000012</v>
      </c>
      <c r="M7196" s="8" t="n">
        <v>0.01</v>
      </c>
      <c r="N7196" s="7" t="n">
        <v>9.899999619</v>
      </c>
      <c r="O7196" s="9" t="n">
        <v>0</v>
      </c>
    </row>
    <row r="7197" customFormat="false" ht="15" hidden="false" customHeight="true" outlineLevel="0" collapsed="false">
      <c r="A7197" s="6" t="n">
        <v>1948</v>
      </c>
      <c r="B7197" s="6" t="s">
        <v>19</v>
      </c>
      <c r="C7197" s="6" t="s">
        <v>20</v>
      </c>
      <c r="D7197" s="6" t="s">
        <v>50</v>
      </c>
      <c r="E7197" s="6" t="s">
        <v>63</v>
      </c>
      <c r="F7197" s="6" t="s">
        <v>57</v>
      </c>
      <c r="G7197" s="6" t="s">
        <v>44</v>
      </c>
      <c r="H7197" s="6" t="n">
        <v>4</v>
      </c>
      <c r="I7197" s="7" t="n">
        <v>50</v>
      </c>
      <c r="J7197" s="6" t="n">
        <v>4</v>
      </c>
      <c r="K7197" s="7" t="n">
        <v>200</v>
      </c>
      <c r="L7197" s="7" t="n">
        <v>32</v>
      </c>
      <c r="M7197" s="8" t="n">
        <v>0.159999996</v>
      </c>
      <c r="N7197" s="7" t="n">
        <v>21</v>
      </c>
      <c r="O7197" s="9" t="n">
        <v>0</v>
      </c>
    </row>
    <row r="7198" customFormat="false" ht="15" hidden="false" customHeight="true" outlineLevel="0" collapsed="false">
      <c r="A7198" s="6" t="n">
        <v>54274</v>
      </c>
      <c r="B7198" s="6" t="s">
        <v>19</v>
      </c>
      <c r="C7198" s="6" t="s">
        <v>20</v>
      </c>
      <c r="D7198" s="6" t="s">
        <v>50</v>
      </c>
      <c r="E7198" s="6" t="s">
        <v>51</v>
      </c>
      <c r="F7198" s="6" t="s">
        <v>75</v>
      </c>
      <c r="G7198" s="6" t="s">
        <v>44</v>
      </c>
      <c r="H7198" s="6" t="n">
        <v>4</v>
      </c>
      <c r="I7198" s="7" t="n">
        <v>299.980011</v>
      </c>
      <c r="J7198" s="6" t="n">
        <v>1</v>
      </c>
      <c r="K7198" s="7" t="n">
        <v>299.980011</v>
      </c>
      <c r="L7198" s="7" t="n">
        <v>6</v>
      </c>
      <c r="M7198" s="8" t="n">
        <v>0.02</v>
      </c>
      <c r="N7198" s="7" t="n">
        <v>41.15999985</v>
      </c>
      <c r="O7198" s="12" t="n">
        <v>1</v>
      </c>
    </row>
    <row r="7199" customFormat="false" ht="15" hidden="false" customHeight="true" outlineLevel="0" collapsed="false">
      <c r="A7199" s="6" t="n">
        <v>26427</v>
      </c>
      <c r="B7199" s="6" t="s">
        <v>46</v>
      </c>
      <c r="C7199" s="6" t="s">
        <v>37</v>
      </c>
      <c r="D7199" s="6" t="s">
        <v>27</v>
      </c>
      <c r="E7199" s="6" t="s">
        <v>54</v>
      </c>
      <c r="F7199" s="6" t="s">
        <v>33</v>
      </c>
      <c r="G7199" s="6" t="s">
        <v>34</v>
      </c>
      <c r="H7199" s="6" t="n">
        <v>2</v>
      </c>
      <c r="I7199" s="7" t="n">
        <v>59.99000168</v>
      </c>
      <c r="J7199" s="6" t="n">
        <v>3</v>
      </c>
      <c r="K7199" s="7" t="n">
        <v>179.9700012</v>
      </c>
      <c r="L7199" s="7" t="n">
        <v>21.60000038</v>
      </c>
      <c r="M7199" s="8" t="n">
        <v>0.119999997</v>
      </c>
      <c r="N7199" s="7" t="n">
        <v>61.77000046</v>
      </c>
      <c r="O7199" s="12" t="n">
        <v>1</v>
      </c>
    </row>
    <row r="7200" customFormat="false" ht="15" hidden="false" customHeight="true" outlineLevel="0" collapsed="false">
      <c r="A7200" s="6" t="n">
        <v>31752</v>
      </c>
      <c r="B7200" s="6" t="s">
        <v>19</v>
      </c>
      <c r="C7200" s="6" t="s">
        <v>37</v>
      </c>
      <c r="D7200" s="6" t="s">
        <v>31</v>
      </c>
      <c r="E7200" s="6" t="s">
        <v>62</v>
      </c>
      <c r="F7200" s="6" t="s">
        <v>57</v>
      </c>
      <c r="G7200" s="6" t="s">
        <v>34</v>
      </c>
      <c r="H7200" s="6" t="n">
        <v>4</v>
      </c>
      <c r="I7200" s="7" t="n">
        <v>50</v>
      </c>
      <c r="J7200" s="6" t="n">
        <v>3</v>
      </c>
      <c r="K7200" s="7" t="n">
        <v>150</v>
      </c>
      <c r="L7200" s="7" t="n">
        <v>4.5</v>
      </c>
      <c r="M7200" s="8" t="n">
        <v>0.029999999</v>
      </c>
      <c r="N7200" s="7" t="n">
        <v>50.93000031</v>
      </c>
      <c r="O7200" s="9" t="n">
        <v>0</v>
      </c>
    </row>
    <row r="7201" customFormat="false" ht="15" hidden="false" customHeight="true" outlineLevel="0" collapsed="false">
      <c r="A7201" s="6" t="n">
        <v>26051</v>
      </c>
      <c r="B7201" s="6" t="s">
        <v>46</v>
      </c>
      <c r="C7201" s="6" t="s">
        <v>20</v>
      </c>
      <c r="D7201" s="6" t="s">
        <v>27</v>
      </c>
      <c r="E7201" s="6" t="s">
        <v>54</v>
      </c>
      <c r="F7201" s="6" t="s">
        <v>23</v>
      </c>
      <c r="G7201" s="6" t="s">
        <v>34</v>
      </c>
      <c r="H7201" s="6" t="n">
        <v>2</v>
      </c>
      <c r="I7201" s="7" t="n">
        <v>129.9900055</v>
      </c>
      <c r="J7201" s="6" t="n">
        <v>1</v>
      </c>
      <c r="K7201" s="7" t="n">
        <v>129.9900055</v>
      </c>
      <c r="L7201" s="7" t="n">
        <v>19.5</v>
      </c>
      <c r="M7201" s="8" t="n">
        <v>0.150000006</v>
      </c>
      <c r="N7201" s="7" t="n">
        <v>9.720000267</v>
      </c>
      <c r="O7201" s="9" t="n">
        <v>0</v>
      </c>
    </row>
    <row r="7202" customFormat="false" ht="15" hidden="false" customHeight="true" outlineLevel="0" collapsed="false">
      <c r="A7202" s="6" t="n">
        <v>14303</v>
      </c>
      <c r="B7202" s="6" t="s">
        <v>19</v>
      </c>
      <c r="C7202" s="6" t="s">
        <v>20</v>
      </c>
      <c r="D7202" s="6" t="s">
        <v>21</v>
      </c>
      <c r="E7202" s="6" t="s">
        <v>65</v>
      </c>
      <c r="F7202" s="6" t="s">
        <v>73</v>
      </c>
      <c r="G7202" s="6" t="s">
        <v>34</v>
      </c>
      <c r="H7202" s="6" t="n">
        <v>4</v>
      </c>
      <c r="I7202" s="7" t="n">
        <v>39.99000168</v>
      </c>
      <c r="J7202" s="6" t="n">
        <v>5</v>
      </c>
      <c r="K7202" s="7" t="n">
        <v>199.9499969</v>
      </c>
      <c r="L7202" s="7" t="n">
        <v>39.99000168</v>
      </c>
      <c r="M7202" s="8" t="n">
        <v>0.200000003</v>
      </c>
      <c r="N7202" s="7" t="n">
        <v>71.98000336</v>
      </c>
      <c r="O7202" s="9" t="n">
        <v>0</v>
      </c>
    </row>
    <row r="7203" customFormat="false" ht="15" hidden="false" customHeight="true" outlineLevel="0" collapsed="false">
      <c r="A7203" s="6" t="n">
        <v>62236</v>
      </c>
      <c r="B7203" s="6" t="s">
        <v>46</v>
      </c>
      <c r="C7203" s="6" t="s">
        <v>37</v>
      </c>
      <c r="D7203" s="6" t="s">
        <v>21</v>
      </c>
      <c r="E7203" s="6" t="s">
        <v>65</v>
      </c>
      <c r="F7203" s="6" t="s">
        <v>57</v>
      </c>
      <c r="G7203" s="6" t="s">
        <v>44</v>
      </c>
      <c r="H7203" s="6" t="n">
        <v>2</v>
      </c>
      <c r="I7203" s="7" t="n">
        <v>50</v>
      </c>
      <c r="J7203" s="6" t="n">
        <v>1</v>
      </c>
      <c r="K7203" s="7" t="n">
        <v>50</v>
      </c>
      <c r="L7203" s="7" t="n">
        <v>2.5</v>
      </c>
      <c r="M7203" s="8" t="n">
        <v>0.050000001</v>
      </c>
      <c r="N7203" s="7" t="n">
        <v>-33.25</v>
      </c>
      <c r="O7203" s="9" t="n">
        <v>0</v>
      </c>
    </row>
    <row r="7204" customFormat="false" ht="15" hidden="false" customHeight="true" outlineLevel="0" collapsed="false">
      <c r="A7204" s="6" t="n">
        <v>59093</v>
      </c>
      <c r="B7204" s="6" t="s">
        <v>26</v>
      </c>
      <c r="C7204" s="6" t="s">
        <v>49</v>
      </c>
      <c r="D7204" s="6" t="s">
        <v>50</v>
      </c>
      <c r="E7204" s="6" t="s">
        <v>51</v>
      </c>
      <c r="F7204" s="6" t="s">
        <v>40</v>
      </c>
      <c r="G7204" s="6" t="s">
        <v>24</v>
      </c>
      <c r="H7204" s="6" t="n">
        <v>1</v>
      </c>
      <c r="I7204" s="7" t="n">
        <v>399.980011</v>
      </c>
      <c r="J7204" s="6" t="n">
        <v>1</v>
      </c>
      <c r="K7204" s="7" t="n">
        <v>399.980011</v>
      </c>
      <c r="L7204" s="7" t="n">
        <v>4</v>
      </c>
      <c r="M7204" s="8" t="n">
        <v>0.01</v>
      </c>
      <c r="N7204" s="7" t="n">
        <v>114.8300018</v>
      </c>
      <c r="O7204" s="12" t="n">
        <v>1</v>
      </c>
    </row>
    <row r="7205" customFormat="false" ht="15" hidden="false" customHeight="true" outlineLevel="0" collapsed="false">
      <c r="A7205" s="6" t="n">
        <v>9644</v>
      </c>
      <c r="B7205" s="6" t="s">
        <v>46</v>
      </c>
      <c r="C7205" s="6" t="s">
        <v>20</v>
      </c>
      <c r="D7205" s="6" t="s">
        <v>50</v>
      </c>
      <c r="E7205" s="6" t="s">
        <v>51</v>
      </c>
      <c r="F7205" s="6" t="s">
        <v>40</v>
      </c>
      <c r="G7205" s="6" t="s">
        <v>24</v>
      </c>
      <c r="H7205" s="6" t="n">
        <v>2</v>
      </c>
      <c r="I7205" s="7" t="n">
        <v>399.980011</v>
      </c>
      <c r="J7205" s="6" t="n">
        <v>1</v>
      </c>
      <c r="K7205" s="7" t="n">
        <v>399.980011</v>
      </c>
      <c r="L7205" s="7" t="n">
        <v>0</v>
      </c>
      <c r="M7205" s="8" t="n">
        <v>0</v>
      </c>
      <c r="N7205" s="7" t="n">
        <v>76</v>
      </c>
      <c r="O7205" s="12" t="n">
        <v>1</v>
      </c>
    </row>
    <row r="7206" customFormat="false" ht="15" hidden="false" customHeight="true" outlineLevel="0" collapsed="false">
      <c r="A7206" s="6" t="n">
        <v>49413</v>
      </c>
      <c r="B7206" s="6" t="s">
        <v>26</v>
      </c>
      <c r="C7206" s="6" t="s">
        <v>20</v>
      </c>
      <c r="D7206" s="6" t="s">
        <v>38</v>
      </c>
      <c r="E7206" s="6" t="s">
        <v>39</v>
      </c>
      <c r="F7206" s="6" t="s">
        <v>71</v>
      </c>
      <c r="G7206" s="6" t="s">
        <v>34</v>
      </c>
      <c r="H7206" s="6" t="n">
        <v>1</v>
      </c>
      <c r="I7206" s="7" t="n">
        <v>199.9900055</v>
      </c>
      <c r="J7206" s="6" t="n">
        <v>1</v>
      </c>
      <c r="K7206" s="7" t="n">
        <v>199.9900055</v>
      </c>
      <c r="L7206" s="7" t="n">
        <v>34</v>
      </c>
      <c r="M7206" s="8" t="n">
        <v>0.170000002</v>
      </c>
      <c r="N7206" s="7" t="n">
        <v>49.79999924</v>
      </c>
      <c r="O7206" s="12" t="n">
        <v>1</v>
      </c>
    </row>
    <row r="7207" customFormat="false" ht="15" hidden="false" customHeight="true" outlineLevel="0" collapsed="false">
      <c r="A7207" s="6" t="n">
        <v>13639</v>
      </c>
      <c r="B7207" s="6" t="s">
        <v>46</v>
      </c>
      <c r="C7207" s="6" t="s">
        <v>20</v>
      </c>
      <c r="D7207" s="6" t="s">
        <v>21</v>
      </c>
      <c r="E7207" s="6" t="s">
        <v>64</v>
      </c>
      <c r="F7207" s="6" t="s">
        <v>71</v>
      </c>
      <c r="G7207" s="6" t="s">
        <v>34</v>
      </c>
      <c r="H7207" s="6" t="n">
        <v>2</v>
      </c>
      <c r="I7207" s="7" t="n">
        <v>199.9900055</v>
      </c>
      <c r="J7207" s="6" t="n">
        <v>1</v>
      </c>
      <c r="K7207" s="7" t="n">
        <v>199.9900055</v>
      </c>
      <c r="L7207" s="7" t="n">
        <v>32</v>
      </c>
      <c r="M7207" s="8" t="n">
        <v>0.159999996</v>
      </c>
      <c r="N7207" s="7" t="n">
        <v>43.68000031</v>
      </c>
      <c r="O7207" s="12" t="n">
        <v>1</v>
      </c>
    </row>
    <row r="7208" customFormat="false" ht="15" hidden="false" customHeight="true" outlineLevel="0" collapsed="false">
      <c r="A7208" s="6" t="n">
        <v>46734</v>
      </c>
      <c r="B7208" s="6" t="s">
        <v>19</v>
      </c>
      <c r="C7208" s="6" t="s">
        <v>20</v>
      </c>
      <c r="D7208" s="6" t="s">
        <v>38</v>
      </c>
      <c r="E7208" s="6" t="s">
        <v>92</v>
      </c>
      <c r="F7208" s="6" t="s">
        <v>23</v>
      </c>
      <c r="G7208" s="6" t="s">
        <v>34</v>
      </c>
      <c r="H7208" s="6" t="n">
        <v>4</v>
      </c>
      <c r="I7208" s="7" t="n">
        <v>129.9900055</v>
      </c>
      <c r="J7208" s="6" t="n">
        <v>1</v>
      </c>
      <c r="K7208" s="7" t="n">
        <v>129.9900055</v>
      </c>
      <c r="L7208" s="7" t="n">
        <v>23.39999962</v>
      </c>
      <c r="M7208" s="8" t="n">
        <v>0.180000007</v>
      </c>
      <c r="N7208" s="7" t="n">
        <v>50.09999847</v>
      </c>
      <c r="O7208" s="12" t="n">
        <v>1</v>
      </c>
    </row>
    <row r="7209" customFormat="false" ht="15" hidden="false" customHeight="true" outlineLevel="0" collapsed="false">
      <c r="A7209" s="6" t="n">
        <v>23747</v>
      </c>
      <c r="B7209" s="6" t="s">
        <v>19</v>
      </c>
      <c r="C7209" s="6" t="s">
        <v>20</v>
      </c>
      <c r="D7209" s="6" t="s">
        <v>27</v>
      </c>
      <c r="E7209" s="6" t="s">
        <v>42</v>
      </c>
      <c r="F7209" s="6" t="s">
        <v>57</v>
      </c>
      <c r="G7209" s="6" t="s">
        <v>34</v>
      </c>
      <c r="H7209" s="6" t="n">
        <v>4</v>
      </c>
      <c r="I7209" s="7" t="n">
        <v>50</v>
      </c>
      <c r="J7209" s="6" t="n">
        <v>4</v>
      </c>
      <c r="K7209" s="7" t="n">
        <v>200</v>
      </c>
      <c r="L7209" s="7" t="n">
        <v>6</v>
      </c>
      <c r="M7209" s="8" t="n">
        <v>0.029999999</v>
      </c>
      <c r="N7209" s="7" t="n">
        <v>71.77999878</v>
      </c>
      <c r="O7209" s="9" t="n">
        <v>0</v>
      </c>
    </row>
    <row r="7210" customFormat="false" ht="15" hidden="false" customHeight="true" outlineLevel="0" collapsed="false">
      <c r="A7210" s="6" t="n">
        <v>18925</v>
      </c>
      <c r="B7210" s="6" t="s">
        <v>19</v>
      </c>
      <c r="C7210" s="6" t="s">
        <v>37</v>
      </c>
      <c r="D7210" s="6" t="s">
        <v>21</v>
      </c>
      <c r="E7210" s="6" t="s">
        <v>65</v>
      </c>
      <c r="F7210" s="6" t="s">
        <v>58</v>
      </c>
      <c r="G7210" s="6" t="s">
        <v>47</v>
      </c>
      <c r="H7210" s="6" t="n">
        <v>4</v>
      </c>
      <c r="I7210" s="7" t="n">
        <v>49.97999954</v>
      </c>
      <c r="J7210" s="6" t="n">
        <v>5</v>
      </c>
      <c r="K7210" s="7" t="n">
        <v>249.8999939</v>
      </c>
      <c r="L7210" s="7" t="n">
        <v>62.47999954</v>
      </c>
      <c r="M7210" s="8" t="n">
        <v>0.25</v>
      </c>
      <c r="N7210" s="7" t="n">
        <v>0</v>
      </c>
      <c r="O7210" s="12" t="n">
        <v>1</v>
      </c>
    </row>
    <row r="7211" customFormat="false" ht="15" hidden="false" customHeight="true" outlineLevel="0" collapsed="false">
      <c r="A7211" s="6" t="n">
        <v>41215</v>
      </c>
      <c r="B7211" s="6" t="s">
        <v>19</v>
      </c>
      <c r="C7211" s="6" t="s">
        <v>37</v>
      </c>
      <c r="D7211" s="6" t="s">
        <v>31</v>
      </c>
      <c r="E7211" s="6" t="s">
        <v>32</v>
      </c>
      <c r="F7211" s="6" t="s">
        <v>58</v>
      </c>
      <c r="G7211" s="6" t="s">
        <v>34</v>
      </c>
      <c r="H7211" s="6" t="n">
        <v>4</v>
      </c>
      <c r="I7211" s="7" t="n">
        <v>49.97999954</v>
      </c>
      <c r="J7211" s="6" t="n">
        <v>2</v>
      </c>
      <c r="K7211" s="7" t="n">
        <v>99.95999908</v>
      </c>
      <c r="L7211" s="7" t="n">
        <v>12.98999977</v>
      </c>
      <c r="M7211" s="8" t="n">
        <v>0.129999995</v>
      </c>
      <c r="N7211" s="7" t="n">
        <v>29.38999939</v>
      </c>
      <c r="O7211" s="12" t="n">
        <v>1</v>
      </c>
    </row>
    <row r="7212" customFormat="false" ht="15" hidden="false" customHeight="true" outlineLevel="0" collapsed="false">
      <c r="A7212" s="6" t="n">
        <v>57941</v>
      </c>
      <c r="B7212" s="6" t="s">
        <v>19</v>
      </c>
      <c r="C7212" s="6" t="s">
        <v>49</v>
      </c>
      <c r="D7212" s="6" t="s">
        <v>50</v>
      </c>
      <c r="E7212" s="6" t="s">
        <v>63</v>
      </c>
      <c r="F7212" s="6" t="s">
        <v>58</v>
      </c>
      <c r="G7212" s="6" t="s">
        <v>34</v>
      </c>
      <c r="H7212" s="6" t="n">
        <v>4</v>
      </c>
      <c r="I7212" s="7" t="n">
        <v>49.97999954</v>
      </c>
      <c r="J7212" s="6" t="n">
        <v>3</v>
      </c>
      <c r="K7212" s="7" t="n">
        <v>149.9400024</v>
      </c>
      <c r="L7212" s="7" t="n">
        <v>10.5</v>
      </c>
      <c r="M7212" s="8" t="n">
        <v>0.07</v>
      </c>
      <c r="N7212" s="7" t="n">
        <v>17.43000031</v>
      </c>
      <c r="O7212" s="9" t="n">
        <v>0</v>
      </c>
    </row>
    <row r="7213" customFormat="false" ht="15" hidden="false" customHeight="true" outlineLevel="0" collapsed="false">
      <c r="A7213" s="6" t="n">
        <v>55189</v>
      </c>
      <c r="B7213" s="6" t="s">
        <v>19</v>
      </c>
      <c r="C7213" s="6" t="s">
        <v>20</v>
      </c>
      <c r="D7213" s="6" t="s">
        <v>50</v>
      </c>
      <c r="E7213" s="6" t="s">
        <v>51</v>
      </c>
      <c r="F7213" s="6" t="s">
        <v>58</v>
      </c>
      <c r="G7213" s="6" t="s">
        <v>24</v>
      </c>
      <c r="H7213" s="6" t="n">
        <v>4</v>
      </c>
      <c r="I7213" s="7" t="n">
        <v>49.97999954</v>
      </c>
      <c r="J7213" s="6" t="n">
        <v>1</v>
      </c>
      <c r="K7213" s="7" t="n">
        <v>49.97999954</v>
      </c>
      <c r="L7213" s="7" t="n">
        <v>7.5</v>
      </c>
      <c r="M7213" s="8" t="n">
        <v>0.150000006</v>
      </c>
      <c r="N7213" s="7" t="n">
        <v>2.680000067</v>
      </c>
      <c r="O7213" s="12" t="n">
        <v>1</v>
      </c>
    </row>
    <row r="7214" customFormat="false" ht="15" hidden="false" customHeight="true" outlineLevel="0" collapsed="false">
      <c r="A7214" s="6" t="n">
        <v>73884</v>
      </c>
      <c r="B7214" s="6" t="s">
        <v>26</v>
      </c>
      <c r="C7214" s="6" t="s">
        <v>20</v>
      </c>
      <c r="D7214" s="6" t="s">
        <v>27</v>
      </c>
      <c r="E7214" s="6" t="s">
        <v>42</v>
      </c>
      <c r="F7214" s="6" t="s">
        <v>96</v>
      </c>
      <c r="G7214" s="6" t="s">
        <v>44</v>
      </c>
      <c r="H7214" s="6" t="n">
        <v>1</v>
      </c>
      <c r="I7214" s="7" t="n">
        <v>215.8200073</v>
      </c>
      <c r="J7214" s="6" t="n">
        <v>1</v>
      </c>
      <c r="K7214" s="7" t="n">
        <v>215.8200073</v>
      </c>
      <c r="L7214" s="7" t="n">
        <v>43.15999985</v>
      </c>
      <c r="M7214" s="8" t="n">
        <v>0.200000003</v>
      </c>
      <c r="N7214" s="7" t="n">
        <v>72.51999664</v>
      </c>
      <c r="O7214" s="12" t="n">
        <v>1</v>
      </c>
    </row>
    <row r="7215" customFormat="false" ht="15" hidden="false" customHeight="true" outlineLevel="0" collapsed="false">
      <c r="A7215" s="6" t="n">
        <v>20430</v>
      </c>
      <c r="B7215" s="6" t="s">
        <v>19</v>
      </c>
      <c r="C7215" s="6" t="s">
        <v>20</v>
      </c>
      <c r="D7215" s="6" t="s">
        <v>27</v>
      </c>
      <c r="E7215" s="6" t="s">
        <v>54</v>
      </c>
      <c r="F7215" s="6" t="s">
        <v>71</v>
      </c>
      <c r="G7215" s="6" t="s">
        <v>34</v>
      </c>
      <c r="H7215" s="6" t="n">
        <v>4</v>
      </c>
      <c r="I7215" s="7" t="n">
        <v>199.9900055</v>
      </c>
      <c r="J7215" s="6" t="n">
        <v>1</v>
      </c>
      <c r="K7215" s="7" t="n">
        <v>199.9900055</v>
      </c>
      <c r="L7215" s="7" t="n">
        <v>4</v>
      </c>
      <c r="M7215" s="8" t="n">
        <v>0.02</v>
      </c>
      <c r="N7215" s="7" t="n">
        <v>56.84000015</v>
      </c>
      <c r="O7215" s="12" t="n">
        <v>1</v>
      </c>
    </row>
    <row r="7216" customFormat="false" ht="15" hidden="false" customHeight="true" outlineLevel="0" collapsed="false">
      <c r="A7216" s="6" t="n">
        <v>68878</v>
      </c>
      <c r="B7216" s="6" t="s">
        <v>19</v>
      </c>
      <c r="C7216" s="6" t="s">
        <v>49</v>
      </c>
      <c r="D7216" s="6" t="s">
        <v>21</v>
      </c>
      <c r="E7216" s="6" t="s">
        <v>65</v>
      </c>
      <c r="F7216" s="6" t="s">
        <v>23</v>
      </c>
      <c r="G7216" s="6" t="s">
        <v>34</v>
      </c>
      <c r="H7216" s="6" t="n">
        <v>4</v>
      </c>
      <c r="I7216" s="7" t="n">
        <v>129.9900055</v>
      </c>
      <c r="J7216" s="6" t="n">
        <v>1</v>
      </c>
      <c r="K7216" s="7" t="n">
        <v>129.9900055</v>
      </c>
      <c r="L7216" s="7" t="n">
        <v>2.599999905</v>
      </c>
      <c r="M7216" s="8" t="n">
        <v>0.02</v>
      </c>
      <c r="N7216" s="7" t="n">
        <v>0</v>
      </c>
      <c r="O7216" s="9" t="n">
        <v>0</v>
      </c>
    </row>
    <row r="7217" customFormat="false" ht="15" hidden="false" customHeight="true" outlineLevel="0" collapsed="false">
      <c r="A7217" s="6" t="n">
        <v>16530</v>
      </c>
      <c r="B7217" s="6" t="s">
        <v>26</v>
      </c>
      <c r="C7217" s="6" t="s">
        <v>20</v>
      </c>
      <c r="D7217" s="6" t="s">
        <v>21</v>
      </c>
      <c r="E7217" s="6" t="s">
        <v>22</v>
      </c>
      <c r="F7217" s="6" t="s">
        <v>29</v>
      </c>
      <c r="G7217" s="6" t="s">
        <v>47</v>
      </c>
      <c r="H7217" s="6" t="n">
        <v>1</v>
      </c>
      <c r="I7217" s="7" t="n">
        <v>99.98999786</v>
      </c>
      <c r="J7217" s="6" t="n">
        <v>2</v>
      </c>
      <c r="K7217" s="7" t="n">
        <v>199.9799957</v>
      </c>
      <c r="L7217" s="7" t="n">
        <v>4</v>
      </c>
      <c r="M7217" s="8" t="n">
        <v>0.02</v>
      </c>
      <c r="N7217" s="7" t="n">
        <v>52.90999985</v>
      </c>
      <c r="O7217" s="12" t="n">
        <v>1</v>
      </c>
    </row>
    <row r="7218" customFormat="false" ht="15" hidden="false" customHeight="true" outlineLevel="0" collapsed="false">
      <c r="A7218" s="6" t="n">
        <v>9387</v>
      </c>
      <c r="B7218" s="6" t="s">
        <v>46</v>
      </c>
      <c r="C7218" s="6" t="s">
        <v>20</v>
      </c>
      <c r="D7218" s="6" t="s">
        <v>50</v>
      </c>
      <c r="E7218" s="6" t="s">
        <v>63</v>
      </c>
      <c r="F7218" s="6" t="s">
        <v>58</v>
      </c>
      <c r="G7218" s="6" t="s">
        <v>34</v>
      </c>
      <c r="H7218" s="6" t="n">
        <v>2</v>
      </c>
      <c r="I7218" s="7" t="n">
        <v>49.97999954</v>
      </c>
      <c r="J7218" s="6" t="n">
        <v>1</v>
      </c>
      <c r="K7218" s="7" t="n">
        <v>49.97999954</v>
      </c>
      <c r="L7218" s="7" t="n">
        <v>10</v>
      </c>
      <c r="M7218" s="8" t="n">
        <v>0.200000003</v>
      </c>
      <c r="N7218" s="7" t="n">
        <v>6.519999981</v>
      </c>
      <c r="O7218" s="12" t="n">
        <v>1</v>
      </c>
    </row>
    <row r="7219" customFormat="false" ht="15" hidden="false" customHeight="true" outlineLevel="0" collapsed="false">
      <c r="A7219" s="6" t="n">
        <v>27523</v>
      </c>
      <c r="B7219" s="6" t="s">
        <v>19</v>
      </c>
      <c r="C7219" s="6" t="s">
        <v>37</v>
      </c>
      <c r="D7219" s="6" t="s">
        <v>27</v>
      </c>
      <c r="E7219" s="6" t="s">
        <v>69</v>
      </c>
      <c r="F7219" s="6" t="s">
        <v>58</v>
      </c>
      <c r="G7219" s="6" t="s">
        <v>44</v>
      </c>
      <c r="H7219" s="6" t="n">
        <v>4</v>
      </c>
      <c r="I7219" s="7" t="n">
        <v>49.97999954</v>
      </c>
      <c r="J7219" s="6" t="n">
        <v>4</v>
      </c>
      <c r="K7219" s="7" t="n">
        <v>199.9199982</v>
      </c>
      <c r="L7219" s="7" t="n">
        <v>35.99000168</v>
      </c>
      <c r="M7219" s="8" t="n">
        <v>0.180000007</v>
      </c>
      <c r="N7219" s="7" t="n">
        <v>-109.3399963</v>
      </c>
      <c r="O7219" s="9" t="n">
        <v>0</v>
      </c>
    </row>
    <row r="7220" customFormat="false" ht="15" hidden="false" customHeight="true" outlineLevel="0" collapsed="false">
      <c r="A7220" s="6" t="n">
        <v>3374</v>
      </c>
      <c r="B7220" s="6" t="s">
        <v>46</v>
      </c>
      <c r="C7220" s="6" t="s">
        <v>37</v>
      </c>
      <c r="D7220" s="6" t="s">
        <v>50</v>
      </c>
      <c r="E7220" s="6" t="s">
        <v>63</v>
      </c>
      <c r="F7220" s="6" t="s">
        <v>58</v>
      </c>
      <c r="G7220" s="6" t="s">
        <v>47</v>
      </c>
      <c r="H7220" s="6" t="n">
        <v>2</v>
      </c>
      <c r="I7220" s="7" t="n">
        <v>49.97999954</v>
      </c>
      <c r="J7220" s="6" t="n">
        <v>4</v>
      </c>
      <c r="K7220" s="7" t="n">
        <v>199.9199982</v>
      </c>
      <c r="L7220" s="7" t="n">
        <v>2</v>
      </c>
      <c r="M7220" s="8" t="n">
        <v>0.01</v>
      </c>
      <c r="N7220" s="7" t="n">
        <v>12.27000046</v>
      </c>
      <c r="O7220" s="12" t="n">
        <v>1</v>
      </c>
    </row>
    <row r="7221" customFormat="false" ht="15" hidden="false" customHeight="true" outlineLevel="0" collapsed="false">
      <c r="A7221" s="6" t="n">
        <v>6059</v>
      </c>
      <c r="B7221" s="6" t="s">
        <v>19</v>
      </c>
      <c r="C7221" s="6" t="s">
        <v>20</v>
      </c>
      <c r="D7221" s="6" t="s">
        <v>50</v>
      </c>
      <c r="E7221" s="6" t="s">
        <v>63</v>
      </c>
      <c r="F7221" s="6" t="s">
        <v>89</v>
      </c>
      <c r="G7221" s="6" t="s">
        <v>34</v>
      </c>
      <c r="H7221" s="6" t="n">
        <v>4</v>
      </c>
      <c r="I7221" s="7" t="n">
        <v>59.99000168</v>
      </c>
      <c r="J7221" s="6" t="n">
        <v>4</v>
      </c>
      <c r="K7221" s="7" t="n">
        <v>239.9600067</v>
      </c>
      <c r="L7221" s="7" t="n">
        <v>0</v>
      </c>
      <c r="M7221" s="8" t="n">
        <v>0</v>
      </c>
      <c r="N7221" s="7" t="n">
        <v>107.9800034</v>
      </c>
      <c r="O7221" s="12" t="n">
        <v>1</v>
      </c>
    </row>
    <row r="7222" customFormat="false" ht="15" hidden="false" customHeight="true" outlineLevel="0" collapsed="false">
      <c r="A7222" s="6" t="n">
        <v>6186</v>
      </c>
      <c r="B7222" s="6" t="s">
        <v>19</v>
      </c>
      <c r="C7222" s="6" t="s">
        <v>37</v>
      </c>
      <c r="D7222" s="6" t="s">
        <v>50</v>
      </c>
      <c r="E7222" s="6" t="s">
        <v>51</v>
      </c>
      <c r="F7222" s="6" t="s">
        <v>23</v>
      </c>
      <c r="G7222" s="6" t="s">
        <v>24</v>
      </c>
      <c r="H7222" s="6" t="n">
        <v>4</v>
      </c>
      <c r="I7222" s="7" t="n">
        <v>129.9900055</v>
      </c>
      <c r="J7222" s="6" t="n">
        <v>1</v>
      </c>
      <c r="K7222" s="7" t="n">
        <v>129.9900055</v>
      </c>
      <c r="L7222" s="7" t="n">
        <v>23.39999962</v>
      </c>
      <c r="M7222" s="8" t="n">
        <v>0.180000007</v>
      </c>
      <c r="N7222" s="7" t="n">
        <v>49.02999878</v>
      </c>
      <c r="O7222" s="9" t="n">
        <v>0</v>
      </c>
    </row>
    <row r="7223" customFormat="false" ht="15" hidden="false" customHeight="true" outlineLevel="0" collapsed="false">
      <c r="A7223" s="6" t="n">
        <v>63960</v>
      </c>
      <c r="B7223" s="6" t="s">
        <v>19</v>
      </c>
      <c r="C7223" s="6" t="s">
        <v>37</v>
      </c>
      <c r="D7223" s="6" t="s">
        <v>21</v>
      </c>
      <c r="E7223" s="6" t="s">
        <v>65</v>
      </c>
      <c r="F7223" s="6" t="s">
        <v>73</v>
      </c>
      <c r="G7223" s="6" t="s">
        <v>34</v>
      </c>
      <c r="H7223" s="6" t="n">
        <v>4</v>
      </c>
      <c r="I7223" s="7" t="n">
        <v>39.99000168</v>
      </c>
      <c r="J7223" s="6" t="n">
        <v>3</v>
      </c>
      <c r="K7223" s="7" t="n">
        <v>119.9700012</v>
      </c>
      <c r="L7223" s="7" t="n">
        <v>15.60000038</v>
      </c>
      <c r="M7223" s="8" t="n">
        <v>0.129999995</v>
      </c>
      <c r="N7223" s="7" t="n">
        <v>14.60999966</v>
      </c>
      <c r="O7223" s="12" t="n">
        <v>1</v>
      </c>
    </row>
    <row r="7224" customFormat="false" ht="15" hidden="false" customHeight="true" outlineLevel="0" collapsed="false">
      <c r="A7224" s="6" t="n">
        <v>2374</v>
      </c>
      <c r="B7224" s="6" t="s">
        <v>46</v>
      </c>
      <c r="C7224" s="6" t="s">
        <v>49</v>
      </c>
      <c r="D7224" s="6" t="s">
        <v>50</v>
      </c>
      <c r="E7224" s="6" t="s">
        <v>72</v>
      </c>
      <c r="F7224" s="6" t="s">
        <v>58</v>
      </c>
      <c r="G7224" s="6" t="s">
        <v>34</v>
      </c>
      <c r="H7224" s="6" t="n">
        <v>2</v>
      </c>
      <c r="I7224" s="7" t="n">
        <v>49.97999954</v>
      </c>
      <c r="J7224" s="6" t="n">
        <v>2</v>
      </c>
      <c r="K7224" s="7" t="n">
        <v>99.95999908</v>
      </c>
      <c r="L7224" s="7" t="n">
        <v>17.98999977</v>
      </c>
      <c r="M7224" s="8" t="n">
        <v>0.180000007</v>
      </c>
      <c r="N7224" s="7" t="n">
        <v>22.95000076</v>
      </c>
      <c r="O7224" s="12" t="n">
        <v>1</v>
      </c>
    </row>
    <row r="7225" customFormat="false" ht="15" hidden="false" customHeight="true" outlineLevel="0" collapsed="false">
      <c r="A7225" s="6" t="n">
        <v>16905</v>
      </c>
      <c r="B7225" s="6" t="s">
        <v>46</v>
      </c>
      <c r="C7225" s="6" t="s">
        <v>37</v>
      </c>
      <c r="D7225" s="6" t="s">
        <v>21</v>
      </c>
      <c r="E7225" s="6" t="s">
        <v>65</v>
      </c>
      <c r="F7225" s="6" t="s">
        <v>58</v>
      </c>
      <c r="G7225" s="6" t="s">
        <v>34</v>
      </c>
      <c r="H7225" s="6" t="n">
        <v>2</v>
      </c>
      <c r="I7225" s="7" t="n">
        <v>49.97999954</v>
      </c>
      <c r="J7225" s="6" t="n">
        <v>3</v>
      </c>
      <c r="K7225" s="7" t="n">
        <v>149.9400024</v>
      </c>
      <c r="L7225" s="7" t="n">
        <v>7.5</v>
      </c>
      <c r="M7225" s="8" t="n">
        <v>0.050000001</v>
      </c>
      <c r="N7225" s="7" t="n">
        <v>66.94999695</v>
      </c>
      <c r="O7225" s="12" t="n">
        <v>1</v>
      </c>
    </row>
    <row r="7226" customFormat="false" ht="15" hidden="false" customHeight="true" outlineLevel="0" collapsed="false">
      <c r="A7226" s="6" t="n">
        <v>63996</v>
      </c>
      <c r="B7226" s="6" t="s">
        <v>26</v>
      </c>
      <c r="C7226" s="6" t="s">
        <v>37</v>
      </c>
      <c r="D7226" s="6" t="s">
        <v>21</v>
      </c>
      <c r="E7226" s="6" t="s">
        <v>65</v>
      </c>
      <c r="F7226" s="6" t="s">
        <v>23</v>
      </c>
      <c r="G7226" s="6" t="s">
        <v>34</v>
      </c>
      <c r="H7226" s="6" t="n">
        <v>1</v>
      </c>
      <c r="I7226" s="7" t="n">
        <v>129.9900055</v>
      </c>
      <c r="J7226" s="6" t="n">
        <v>1</v>
      </c>
      <c r="K7226" s="7" t="n">
        <v>129.9900055</v>
      </c>
      <c r="L7226" s="7" t="n">
        <v>6.5</v>
      </c>
      <c r="M7226" s="8" t="n">
        <v>0.050000001</v>
      </c>
      <c r="N7226" s="7" t="n">
        <v>7.78000021</v>
      </c>
      <c r="O7226" s="12" t="n">
        <v>1</v>
      </c>
    </row>
    <row r="7227" customFormat="false" ht="15" hidden="false" customHeight="true" outlineLevel="0" collapsed="false">
      <c r="A7227" s="6" t="n">
        <v>67410</v>
      </c>
      <c r="B7227" s="6" t="s">
        <v>26</v>
      </c>
      <c r="C7227" s="6" t="s">
        <v>49</v>
      </c>
      <c r="D7227" s="6" t="s">
        <v>21</v>
      </c>
      <c r="E7227" s="6" t="s">
        <v>65</v>
      </c>
      <c r="F7227" s="6" t="s">
        <v>40</v>
      </c>
      <c r="G7227" s="6" t="s">
        <v>34</v>
      </c>
      <c r="H7227" s="6" t="n">
        <v>1</v>
      </c>
      <c r="I7227" s="7" t="n">
        <v>399.980011</v>
      </c>
      <c r="J7227" s="6" t="n">
        <v>1</v>
      </c>
      <c r="K7227" s="7" t="n">
        <v>399.980011</v>
      </c>
      <c r="L7227" s="7" t="n">
        <v>80</v>
      </c>
      <c r="M7227" s="8" t="n">
        <v>0.200000003</v>
      </c>
      <c r="N7227" s="7" t="n">
        <v>131.1900024</v>
      </c>
      <c r="O7227" s="12" t="n">
        <v>1</v>
      </c>
    </row>
    <row r="7228" customFormat="false" ht="15" hidden="false" customHeight="true" outlineLevel="0" collapsed="false">
      <c r="A7228" s="6" t="n">
        <v>39875</v>
      </c>
      <c r="B7228" s="6" t="s">
        <v>19</v>
      </c>
      <c r="C7228" s="6" t="s">
        <v>49</v>
      </c>
      <c r="D7228" s="6" t="s">
        <v>31</v>
      </c>
      <c r="E7228" s="6" t="s">
        <v>62</v>
      </c>
      <c r="F7228" s="6" t="s">
        <v>29</v>
      </c>
      <c r="G7228" s="6" t="s">
        <v>24</v>
      </c>
      <c r="H7228" s="6" t="n">
        <v>4</v>
      </c>
      <c r="I7228" s="7" t="n">
        <v>99.98999786</v>
      </c>
      <c r="J7228" s="6" t="n">
        <v>1</v>
      </c>
      <c r="K7228" s="7" t="n">
        <v>99.98999786</v>
      </c>
      <c r="L7228" s="7" t="n">
        <v>0</v>
      </c>
      <c r="M7228" s="8" t="n">
        <v>0</v>
      </c>
      <c r="N7228" s="7" t="n">
        <v>36.29999924</v>
      </c>
      <c r="O7228" s="12" t="n">
        <v>1</v>
      </c>
    </row>
    <row r="7229" customFormat="false" ht="15" hidden="false" customHeight="true" outlineLevel="0" collapsed="false">
      <c r="A7229" s="6" t="n">
        <v>66516</v>
      </c>
      <c r="B7229" s="6" t="s">
        <v>26</v>
      </c>
      <c r="C7229" s="6" t="s">
        <v>37</v>
      </c>
      <c r="D7229" s="6" t="s">
        <v>21</v>
      </c>
      <c r="E7229" s="6" t="s">
        <v>65</v>
      </c>
      <c r="F7229" s="6" t="s">
        <v>57</v>
      </c>
      <c r="G7229" s="6" t="s">
        <v>24</v>
      </c>
      <c r="H7229" s="6" t="n">
        <v>1</v>
      </c>
      <c r="I7229" s="7" t="n">
        <v>50</v>
      </c>
      <c r="J7229" s="6" t="n">
        <v>5</v>
      </c>
      <c r="K7229" s="7" t="n">
        <v>250</v>
      </c>
      <c r="L7229" s="7" t="n">
        <v>0</v>
      </c>
      <c r="M7229" s="8" t="n">
        <v>0</v>
      </c>
      <c r="N7229" s="7" t="n">
        <v>87.5</v>
      </c>
      <c r="O7229" s="12" t="n">
        <v>1</v>
      </c>
    </row>
    <row r="7230" customFormat="false" ht="15" hidden="false" customHeight="true" outlineLevel="0" collapsed="false">
      <c r="A7230" s="6" t="n">
        <v>58848</v>
      </c>
      <c r="B7230" s="6" t="s">
        <v>19</v>
      </c>
      <c r="C7230" s="6" t="s">
        <v>20</v>
      </c>
      <c r="D7230" s="6" t="s">
        <v>50</v>
      </c>
      <c r="E7230" s="6" t="s">
        <v>63</v>
      </c>
      <c r="F7230" s="6" t="s">
        <v>23</v>
      </c>
      <c r="G7230" s="6" t="s">
        <v>34</v>
      </c>
      <c r="H7230" s="6" t="n">
        <v>4</v>
      </c>
      <c r="I7230" s="7" t="n">
        <v>129.9900055</v>
      </c>
      <c r="J7230" s="6" t="n">
        <v>1</v>
      </c>
      <c r="K7230" s="7" t="n">
        <v>129.9900055</v>
      </c>
      <c r="L7230" s="7" t="n">
        <v>3.900000095</v>
      </c>
      <c r="M7230" s="8" t="n">
        <v>0.029999999</v>
      </c>
      <c r="N7230" s="7" t="n">
        <v>61.77999878</v>
      </c>
      <c r="O7230" s="9" t="n">
        <v>0</v>
      </c>
    </row>
    <row r="7231" customFormat="false" ht="15" hidden="false" customHeight="true" outlineLevel="0" collapsed="false">
      <c r="A7231" s="6" t="n">
        <v>23758</v>
      </c>
      <c r="B7231" s="6" t="s">
        <v>19</v>
      </c>
      <c r="C7231" s="6" t="s">
        <v>49</v>
      </c>
      <c r="D7231" s="6" t="s">
        <v>27</v>
      </c>
      <c r="E7231" s="6" t="s">
        <v>42</v>
      </c>
      <c r="F7231" s="6" t="s">
        <v>23</v>
      </c>
      <c r="G7231" s="6" t="s">
        <v>34</v>
      </c>
      <c r="H7231" s="6" t="n">
        <v>4</v>
      </c>
      <c r="I7231" s="7" t="n">
        <v>129.9900055</v>
      </c>
      <c r="J7231" s="6" t="n">
        <v>1</v>
      </c>
      <c r="K7231" s="7" t="n">
        <v>129.9900055</v>
      </c>
      <c r="L7231" s="7" t="n">
        <v>13</v>
      </c>
      <c r="M7231" s="8" t="n">
        <v>0.100000001</v>
      </c>
      <c r="N7231" s="7" t="n">
        <v>52.65000153</v>
      </c>
      <c r="O7231" s="9" t="n">
        <v>0</v>
      </c>
    </row>
    <row r="7232" customFormat="false" ht="15" hidden="false" customHeight="true" outlineLevel="0" collapsed="false">
      <c r="A7232" s="6" t="n">
        <v>73511</v>
      </c>
      <c r="B7232" s="6" t="s">
        <v>19</v>
      </c>
      <c r="C7232" s="6" t="s">
        <v>37</v>
      </c>
      <c r="D7232" s="6" t="s">
        <v>27</v>
      </c>
      <c r="E7232" s="6" t="s">
        <v>54</v>
      </c>
      <c r="F7232" s="6" t="s">
        <v>76</v>
      </c>
      <c r="G7232" s="6" t="s">
        <v>44</v>
      </c>
      <c r="H7232" s="6" t="n">
        <v>4</v>
      </c>
      <c r="I7232" s="7" t="n">
        <v>39.75</v>
      </c>
      <c r="J7232" s="6" t="n">
        <v>1</v>
      </c>
      <c r="K7232" s="7" t="n">
        <v>39.75</v>
      </c>
      <c r="L7232" s="7" t="n">
        <v>0.400000006</v>
      </c>
      <c r="M7232" s="8" t="n">
        <v>0.01</v>
      </c>
      <c r="N7232" s="7" t="n">
        <v>19.28000069</v>
      </c>
      <c r="O7232" s="9" t="n">
        <v>0</v>
      </c>
    </row>
    <row r="7233" customFormat="false" ht="15" hidden="false" customHeight="true" outlineLevel="0" collapsed="false">
      <c r="A7233" s="6" t="n">
        <v>17272</v>
      </c>
      <c r="B7233" s="6" t="s">
        <v>26</v>
      </c>
      <c r="C7233" s="6" t="s">
        <v>49</v>
      </c>
      <c r="D7233" s="6" t="s">
        <v>21</v>
      </c>
      <c r="E7233" s="6" t="s">
        <v>65</v>
      </c>
      <c r="F7233" s="6" t="s">
        <v>58</v>
      </c>
      <c r="G7233" s="6" t="s">
        <v>24</v>
      </c>
      <c r="H7233" s="6" t="n">
        <v>1</v>
      </c>
      <c r="I7233" s="7" t="n">
        <v>49.97999954</v>
      </c>
      <c r="J7233" s="6" t="n">
        <v>4</v>
      </c>
      <c r="K7233" s="7" t="n">
        <v>199.9199982</v>
      </c>
      <c r="L7233" s="7" t="n">
        <v>19.98999977</v>
      </c>
      <c r="M7233" s="8" t="n">
        <v>0.100000001</v>
      </c>
      <c r="N7233" s="7" t="n">
        <v>82.76999664</v>
      </c>
      <c r="O7233" s="12" t="n">
        <v>1</v>
      </c>
    </row>
    <row r="7234" customFormat="false" ht="15" hidden="false" customHeight="true" outlineLevel="0" collapsed="false">
      <c r="A7234" s="6" t="n">
        <v>67606</v>
      </c>
      <c r="B7234" s="6" t="s">
        <v>36</v>
      </c>
      <c r="C7234" s="6" t="s">
        <v>20</v>
      </c>
      <c r="D7234" s="6" t="s">
        <v>21</v>
      </c>
      <c r="E7234" s="6" t="s">
        <v>65</v>
      </c>
      <c r="F7234" s="6" t="s">
        <v>58</v>
      </c>
      <c r="G7234" s="6" t="s">
        <v>44</v>
      </c>
      <c r="H7234" s="6" t="n">
        <v>0</v>
      </c>
      <c r="I7234" s="7" t="n">
        <v>49.97999954</v>
      </c>
      <c r="J7234" s="6" t="n">
        <v>2</v>
      </c>
      <c r="K7234" s="7" t="n">
        <v>99.95999908</v>
      </c>
      <c r="L7234" s="7" t="n">
        <v>10</v>
      </c>
      <c r="M7234" s="8" t="n">
        <v>0.100000001</v>
      </c>
      <c r="N7234" s="7" t="n">
        <v>22.48999977</v>
      </c>
      <c r="O7234" s="12" t="n">
        <v>1</v>
      </c>
    </row>
    <row r="7235" customFormat="false" ht="15" hidden="false" customHeight="true" outlineLevel="0" collapsed="false">
      <c r="A7235" s="6" t="n">
        <v>29414</v>
      </c>
      <c r="B7235" s="6" t="s">
        <v>19</v>
      </c>
      <c r="C7235" s="6" t="s">
        <v>20</v>
      </c>
      <c r="D7235" s="6" t="s">
        <v>27</v>
      </c>
      <c r="E7235" s="6" t="s">
        <v>42</v>
      </c>
      <c r="F7235" s="6" t="s">
        <v>75</v>
      </c>
      <c r="G7235" s="6" t="s">
        <v>34</v>
      </c>
      <c r="H7235" s="6" t="n">
        <v>4</v>
      </c>
      <c r="I7235" s="7" t="n">
        <v>299.980011</v>
      </c>
      <c r="J7235" s="6" t="n">
        <v>1</v>
      </c>
      <c r="K7235" s="7" t="n">
        <v>299.980011</v>
      </c>
      <c r="L7235" s="7" t="n">
        <v>3</v>
      </c>
      <c r="M7235" s="8" t="n">
        <v>0.01</v>
      </c>
      <c r="N7235" s="7" t="n">
        <v>107.8000031</v>
      </c>
      <c r="O7235" s="12" t="n">
        <v>1</v>
      </c>
    </row>
    <row r="7236" customFormat="false" ht="15" hidden="false" customHeight="true" outlineLevel="0" collapsed="false">
      <c r="A7236" s="6" t="n">
        <v>58027</v>
      </c>
      <c r="B7236" s="6" t="s">
        <v>19</v>
      </c>
      <c r="C7236" s="6" t="s">
        <v>37</v>
      </c>
      <c r="D7236" s="6" t="s">
        <v>50</v>
      </c>
      <c r="E7236" s="6" t="s">
        <v>51</v>
      </c>
      <c r="F7236" s="6" t="s">
        <v>71</v>
      </c>
      <c r="G7236" s="6" t="s">
        <v>44</v>
      </c>
      <c r="H7236" s="6" t="n">
        <v>4</v>
      </c>
      <c r="I7236" s="7" t="n">
        <v>199.9900055</v>
      </c>
      <c r="J7236" s="6" t="n">
        <v>1</v>
      </c>
      <c r="K7236" s="7" t="n">
        <v>199.9900055</v>
      </c>
      <c r="L7236" s="7" t="n">
        <v>20</v>
      </c>
      <c r="M7236" s="8" t="n">
        <v>0.100000001</v>
      </c>
      <c r="N7236" s="7" t="n">
        <v>86.40000153</v>
      </c>
      <c r="O7236" s="9" t="n">
        <v>0</v>
      </c>
    </row>
    <row r="7237" customFormat="false" ht="15" hidden="false" customHeight="true" outlineLevel="0" collapsed="false">
      <c r="A7237" s="6" t="n">
        <v>68440</v>
      </c>
      <c r="B7237" s="6" t="s">
        <v>19</v>
      </c>
      <c r="C7237" s="6" t="s">
        <v>37</v>
      </c>
      <c r="D7237" s="6" t="s">
        <v>21</v>
      </c>
      <c r="E7237" s="6" t="s">
        <v>64</v>
      </c>
      <c r="F7237" s="6" t="s">
        <v>75</v>
      </c>
      <c r="G7237" s="6" t="s">
        <v>24</v>
      </c>
      <c r="H7237" s="6" t="n">
        <v>4</v>
      </c>
      <c r="I7237" s="7" t="n">
        <v>299.980011</v>
      </c>
      <c r="J7237" s="6" t="n">
        <v>1</v>
      </c>
      <c r="K7237" s="7" t="n">
        <v>299.980011</v>
      </c>
      <c r="L7237" s="7" t="n">
        <v>27</v>
      </c>
      <c r="M7237" s="8" t="n">
        <v>0.090000004</v>
      </c>
      <c r="N7237" s="7" t="n">
        <v>75.0699997</v>
      </c>
      <c r="O7237" s="12" t="n">
        <v>1</v>
      </c>
    </row>
    <row r="7238" customFormat="false" ht="15" hidden="false" customHeight="true" outlineLevel="0" collapsed="false">
      <c r="A7238" s="6" t="n">
        <v>67096</v>
      </c>
      <c r="B7238" s="6" t="s">
        <v>26</v>
      </c>
      <c r="C7238" s="6" t="s">
        <v>37</v>
      </c>
      <c r="D7238" s="6" t="s">
        <v>21</v>
      </c>
      <c r="E7238" s="6" t="s">
        <v>65</v>
      </c>
      <c r="F7238" s="6" t="s">
        <v>71</v>
      </c>
      <c r="G7238" s="6" t="s">
        <v>34</v>
      </c>
      <c r="H7238" s="6" t="n">
        <v>1</v>
      </c>
      <c r="I7238" s="7" t="n">
        <v>199.9900055</v>
      </c>
      <c r="J7238" s="6" t="n">
        <v>1</v>
      </c>
      <c r="K7238" s="7" t="n">
        <v>199.9900055</v>
      </c>
      <c r="L7238" s="7" t="n">
        <v>24</v>
      </c>
      <c r="M7238" s="8" t="n">
        <v>0.119999997</v>
      </c>
      <c r="N7238" s="7" t="n">
        <v>79.19999695</v>
      </c>
      <c r="O7238" s="12" t="n">
        <v>1</v>
      </c>
    </row>
    <row r="7239" customFormat="false" ht="15" hidden="false" customHeight="true" outlineLevel="0" collapsed="false">
      <c r="A7239" s="6" t="n">
        <v>73749</v>
      </c>
      <c r="B7239" s="6" t="s">
        <v>46</v>
      </c>
      <c r="C7239" s="6" t="s">
        <v>37</v>
      </c>
      <c r="D7239" s="6" t="s">
        <v>27</v>
      </c>
      <c r="E7239" s="6" t="s">
        <v>69</v>
      </c>
      <c r="F7239" s="6" t="s">
        <v>96</v>
      </c>
      <c r="G7239" s="6" t="s">
        <v>24</v>
      </c>
      <c r="H7239" s="6" t="n">
        <v>2</v>
      </c>
      <c r="I7239" s="7" t="n">
        <v>215.8200073</v>
      </c>
      <c r="J7239" s="6" t="n">
        <v>1</v>
      </c>
      <c r="K7239" s="7" t="n">
        <v>215.8200073</v>
      </c>
      <c r="L7239" s="7" t="n">
        <v>15.10999966</v>
      </c>
      <c r="M7239" s="8" t="n">
        <v>0.07</v>
      </c>
      <c r="N7239" s="7" t="n">
        <v>-42.75</v>
      </c>
      <c r="O7239" s="12" t="n">
        <v>1</v>
      </c>
    </row>
    <row r="7240" customFormat="false" ht="15" hidden="false" customHeight="true" outlineLevel="0" collapsed="false">
      <c r="A7240" s="6" t="n">
        <v>27820</v>
      </c>
      <c r="B7240" s="6" t="s">
        <v>26</v>
      </c>
      <c r="C7240" s="6" t="s">
        <v>37</v>
      </c>
      <c r="D7240" s="6" t="s">
        <v>27</v>
      </c>
      <c r="E7240" s="6" t="s">
        <v>69</v>
      </c>
      <c r="F7240" s="6" t="s">
        <v>58</v>
      </c>
      <c r="G7240" s="6" t="s">
        <v>34</v>
      </c>
      <c r="H7240" s="6" t="n">
        <v>1</v>
      </c>
      <c r="I7240" s="7" t="n">
        <v>49.97999954</v>
      </c>
      <c r="J7240" s="6" t="n">
        <v>2</v>
      </c>
      <c r="K7240" s="7" t="n">
        <v>99.95999908</v>
      </c>
      <c r="L7240" s="7" t="n">
        <v>0</v>
      </c>
      <c r="M7240" s="8" t="n">
        <v>0</v>
      </c>
      <c r="N7240" s="7" t="n">
        <v>48.97999954</v>
      </c>
      <c r="O7240" s="12" t="n">
        <v>1</v>
      </c>
    </row>
    <row r="7241" customFormat="false" ht="15" hidden="false" customHeight="true" outlineLevel="0" collapsed="false">
      <c r="A7241" s="6" t="n">
        <v>45073</v>
      </c>
      <c r="B7241" s="6" t="s">
        <v>19</v>
      </c>
      <c r="C7241" s="6" t="s">
        <v>20</v>
      </c>
      <c r="D7241" s="6" t="s">
        <v>38</v>
      </c>
      <c r="E7241" s="6" t="s">
        <v>92</v>
      </c>
      <c r="F7241" s="6" t="s">
        <v>40</v>
      </c>
      <c r="G7241" s="6" t="s">
        <v>34</v>
      </c>
      <c r="H7241" s="6" t="n">
        <v>4</v>
      </c>
      <c r="I7241" s="7" t="n">
        <v>399.980011</v>
      </c>
      <c r="J7241" s="6" t="n">
        <v>1</v>
      </c>
      <c r="K7241" s="7" t="n">
        <v>399.980011</v>
      </c>
      <c r="L7241" s="7" t="n">
        <v>60</v>
      </c>
      <c r="M7241" s="8" t="n">
        <v>0.150000006</v>
      </c>
      <c r="N7241" s="7" t="n">
        <v>-144.4900055</v>
      </c>
      <c r="O7241" s="9" t="n">
        <v>0</v>
      </c>
    </row>
    <row r="7242" customFormat="false" ht="15" hidden="false" customHeight="true" outlineLevel="0" collapsed="false">
      <c r="A7242" s="6" t="n">
        <v>59463</v>
      </c>
      <c r="B7242" s="6" t="s">
        <v>46</v>
      </c>
      <c r="C7242" s="6" t="s">
        <v>20</v>
      </c>
      <c r="D7242" s="6" t="s">
        <v>50</v>
      </c>
      <c r="E7242" s="6" t="s">
        <v>51</v>
      </c>
      <c r="F7242" s="6" t="s">
        <v>75</v>
      </c>
      <c r="G7242" s="6" t="s">
        <v>47</v>
      </c>
      <c r="H7242" s="6" t="n">
        <v>2</v>
      </c>
      <c r="I7242" s="7" t="n">
        <v>299.980011</v>
      </c>
      <c r="J7242" s="6" t="n">
        <v>1</v>
      </c>
      <c r="K7242" s="7" t="n">
        <v>299.980011</v>
      </c>
      <c r="L7242" s="7" t="n">
        <v>6</v>
      </c>
      <c r="M7242" s="8" t="n">
        <v>0.02</v>
      </c>
      <c r="N7242" s="7" t="n">
        <v>102.8899994</v>
      </c>
      <c r="O7242" s="12" t="n">
        <v>1</v>
      </c>
    </row>
    <row r="7243" customFormat="false" ht="15" hidden="false" customHeight="true" outlineLevel="0" collapsed="false">
      <c r="A7243" s="6" t="n">
        <v>49814</v>
      </c>
      <c r="B7243" s="6" t="s">
        <v>26</v>
      </c>
      <c r="C7243" s="6" t="s">
        <v>20</v>
      </c>
      <c r="D7243" s="6" t="s">
        <v>38</v>
      </c>
      <c r="E7243" s="6" t="s">
        <v>94</v>
      </c>
      <c r="F7243" s="6" t="s">
        <v>40</v>
      </c>
      <c r="G7243" s="6" t="s">
        <v>34</v>
      </c>
      <c r="H7243" s="6" t="n">
        <v>1</v>
      </c>
      <c r="I7243" s="7" t="n">
        <v>399.980011</v>
      </c>
      <c r="J7243" s="6" t="n">
        <v>1</v>
      </c>
      <c r="K7243" s="7" t="n">
        <v>399.980011</v>
      </c>
      <c r="L7243" s="7" t="n">
        <v>48</v>
      </c>
      <c r="M7243" s="8" t="n">
        <v>0.119999997</v>
      </c>
      <c r="N7243" s="7" t="n">
        <v>-281.5899963</v>
      </c>
      <c r="O7243" s="12" t="n">
        <v>1</v>
      </c>
    </row>
    <row r="7244" customFormat="false" ht="15" hidden="false" customHeight="true" outlineLevel="0" collapsed="false">
      <c r="A7244" s="6" t="n">
        <v>54133</v>
      </c>
      <c r="B7244" s="6" t="s">
        <v>36</v>
      </c>
      <c r="C7244" s="6" t="s">
        <v>20</v>
      </c>
      <c r="D7244" s="6" t="s">
        <v>50</v>
      </c>
      <c r="E7244" s="6" t="s">
        <v>72</v>
      </c>
      <c r="F7244" s="6" t="s">
        <v>58</v>
      </c>
      <c r="G7244" s="6" t="s">
        <v>34</v>
      </c>
      <c r="H7244" s="6" t="n">
        <v>0</v>
      </c>
      <c r="I7244" s="7" t="n">
        <v>49.97999954</v>
      </c>
      <c r="J7244" s="6" t="n">
        <v>1</v>
      </c>
      <c r="K7244" s="7" t="n">
        <v>49.97999954</v>
      </c>
      <c r="L7244" s="7" t="n">
        <v>5</v>
      </c>
      <c r="M7244" s="8" t="n">
        <v>0.100000001</v>
      </c>
      <c r="N7244" s="7" t="n">
        <v>-76.47000122</v>
      </c>
      <c r="O7244" s="9" t="n">
        <v>0</v>
      </c>
    </row>
    <row r="7245" customFormat="false" ht="15" hidden="false" customHeight="true" outlineLevel="0" collapsed="false">
      <c r="A7245" s="6" t="n">
        <v>13553</v>
      </c>
      <c r="B7245" s="6" t="s">
        <v>19</v>
      </c>
      <c r="C7245" s="6" t="s">
        <v>20</v>
      </c>
      <c r="D7245" s="6" t="s">
        <v>21</v>
      </c>
      <c r="E7245" s="6" t="s">
        <v>65</v>
      </c>
      <c r="F7245" s="6" t="s">
        <v>71</v>
      </c>
      <c r="G7245" s="6" t="s">
        <v>34</v>
      </c>
      <c r="H7245" s="6" t="n">
        <v>4</v>
      </c>
      <c r="I7245" s="7" t="n">
        <v>199.9900055</v>
      </c>
      <c r="J7245" s="6" t="n">
        <v>1</v>
      </c>
      <c r="K7245" s="7" t="n">
        <v>199.9900055</v>
      </c>
      <c r="L7245" s="7" t="n">
        <v>36</v>
      </c>
      <c r="M7245" s="8" t="n">
        <v>0.180000007</v>
      </c>
      <c r="N7245" s="7" t="n">
        <v>18.53000069</v>
      </c>
      <c r="O7245" s="9" t="n">
        <v>0</v>
      </c>
    </row>
    <row r="7246" customFormat="false" ht="15" hidden="false" customHeight="true" outlineLevel="0" collapsed="false">
      <c r="A7246" s="6" t="n">
        <v>27466</v>
      </c>
      <c r="B7246" s="6" t="s">
        <v>46</v>
      </c>
      <c r="C7246" s="6" t="s">
        <v>20</v>
      </c>
      <c r="D7246" s="6" t="s">
        <v>27</v>
      </c>
      <c r="E7246" s="6" t="s">
        <v>42</v>
      </c>
      <c r="F7246" s="6" t="s">
        <v>73</v>
      </c>
      <c r="G7246" s="6" t="s">
        <v>24</v>
      </c>
      <c r="H7246" s="6" t="n">
        <v>2</v>
      </c>
      <c r="I7246" s="7" t="n">
        <v>39.99000168</v>
      </c>
      <c r="J7246" s="6" t="n">
        <v>4</v>
      </c>
      <c r="K7246" s="7" t="n">
        <v>159.9600067</v>
      </c>
      <c r="L7246" s="7" t="n">
        <v>3.200000048</v>
      </c>
      <c r="M7246" s="8" t="n">
        <v>0.02</v>
      </c>
      <c r="N7246" s="7" t="n">
        <v>-266.4899902</v>
      </c>
      <c r="O7246" s="9" t="n">
        <v>0</v>
      </c>
    </row>
    <row r="7247" customFormat="false" ht="15" hidden="false" customHeight="true" outlineLevel="0" collapsed="false">
      <c r="A7247" s="6" t="n">
        <v>21017</v>
      </c>
      <c r="B7247" s="6" t="s">
        <v>19</v>
      </c>
      <c r="C7247" s="6" t="s">
        <v>49</v>
      </c>
      <c r="D7247" s="6" t="s">
        <v>27</v>
      </c>
      <c r="E7247" s="6" t="s">
        <v>69</v>
      </c>
      <c r="F7247" s="6" t="s">
        <v>33</v>
      </c>
      <c r="G7247" s="6" t="s">
        <v>44</v>
      </c>
      <c r="H7247" s="6" t="n">
        <v>4</v>
      </c>
      <c r="I7247" s="7" t="n">
        <v>59.99000168</v>
      </c>
      <c r="J7247" s="6" t="n">
        <v>2</v>
      </c>
      <c r="K7247" s="7" t="n">
        <v>119.9800034</v>
      </c>
      <c r="L7247" s="7" t="n">
        <v>30</v>
      </c>
      <c r="M7247" s="8" t="n">
        <v>0.25</v>
      </c>
      <c r="N7247" s="7" t="n">
        <v>44.09000015</v>
      </c>
      <c r="O7247" s="9" t="n">
        <v>0</v>
      </c>
    </row>
    <row r="7248" customFormat="false" ht="15" hidden="false" customHeight="true" outlineLevel="0" collapsed="false">
      <c r="A7248" s="6" t="n">
        <v>70196</v>
      </c>
      <c r="B7248" s="6" t="s">
        <v>19</v>
      </c>
      <c r="C7248" s="6" t="s">
        <v>20</v>
      </c>
      <c r="D7248" s="6" t="s">
        <v>21</v>
      </c>
      <c r="E7248" s="6" t="s">
        <v>22</v>
      </c>
      <c r="F7248" s="6" t="s">
        <v>101</v>
      </c>
      <c r="G7248" s="6" t="s">
        <v>34</v>
      </c>
      <c r="H7248" s="6" t="n">
        <v>4</v>
      </c>
      <c r="I7248" s="7" t="n">
        <v>357.1000061</v>
      </c>
      <c r="J7248" s="6" t="n">
        <v>1</v>
      </c>
      <c r="K7248" s="7" t="n">
        <v>357.1000061</v>
      </c>
      <c r="L7248" s="7" t="n">
        <v>14.27999973</v>
      </c>
      <c r="M7248" s="8" t="n">
        <v>0.039999999</v>
      </c>
      <c r="N7248" s="7" t="n">
        <v>85.69999695</v>
      </c>
      <c r="O7248" s="9" t="n">
        <v>0</v>
      </c>
    </row>
    <row r="7249" customFormat="false" ht="15" hidden="false" customHeight="true" outlineLevel="0" collapsed="false">
      <c r="A7249" s="6" t="n">
        <v>8468</v>
      </c>
      <c r="B7249" s="6" t="s">
        <v>19</v>
      </c>
      <c r="C7249" s="6" t="s">
        <v>37</v>
      </c>
      <c r="D7249" s="6" t="s">
        <v>50</v>
      </c>
      <c r="E7249" s="6" t="s">
        <v>51</v>
      </c>
      <c r="F7249" s="6" t="s">
        <v>58</v>
      </c>
      <c r="G7249" s="6" t="s">
        <v>47</v>
      </c>
      <c r="H7249" s="6" t="n">
        <v>4</v>
      </c>
      <c r="I7249" s="7" t="n">
        <v>49.97999954</v>
      </c>
      <c r="J7249" s="6" t="n">
        <v>4</v>
      </c>
      <c r="K7249" s="7" t="n">
        <v>199.9199982</v>
      </c>
      <c r="L7249" s="7" t="n">
        <v>4</v>
      </c>
      <c r="M7249" s="8" t="n">
        <v>0.02</v>
      </c>
      <c r="N7249" s="7" t="n">
        <v>-499.6000061</v>
      </c>
      <c r="O7249" s="9" t="n">
        <v>0</v>
      </c>
    </row>
    <row r="7250" customFormat="false" ht="15" hidden="false" customHeight="true" outlineLevel="0" collapsed="false">
      <c r="A7250" s="6" t="n">
        <v>45238</v>
      </c>
      <c r="B7250" s="6" t="s">
        <v>19</v>
      </c>
      <c r="C7250" s="6" t="s">
        <v>49</v>
      </c>
      <c r="D7250" s="6" t="s">
        <v>38</v>
      </c>
      <c r="E7250" s="6" t="s">
        <v>39</v>
      </c>
      <c r="F7250" s="6" t="s">
        <v>40</v>
      </c>
      <c r="G7250" s="6" t="s">
        <v>34</v>
      </c>
      <c r="H7250" s="6" t="n">
        <v>4</v>
      </c>
      <c r="I7250" s="7" t="n">
        <v>399.980011</v>
      </c>
      <c r="J7250" s="6" t="n">
        <v>1</v>
      </c>
      <c r="K7250" s="7" t="n">
        <v>399.980011</v>
      </c>
      <c r="L7250" s="7" t="n">
        <v>22</v>
      </c>
      <c r="M7250" s="8" t="n">
        <v>0.059999999</v>
      </c>
      <c r="N7250" s="7" t="n">
        <v>80.51000214</v>
      </c>
      <c r="O7250" s="9" t="n">
        <v>0</v>
      </c>
    </row>
    <row r="7251" customFormat="false" ht="15" hidden="false" customHeight="true" outlineLevel="0" collapsed="false">
      <c r="A7251" s="6" t="n">
        <v>31896</v>
      </c>
      <c r="B7251" s="6" t="s">
        <v>46</v>
      </c>
      <c r="C7251" s="6" t="s">
        <v>20</v>
      </c>
      <c r="D7251" s="6" t="s">
        <v>31</v>
      </c>
      <c r="E7251" s="6" t="s">
        <v>32</v>
      </c>
      <c r="F7251" s="6" t="s">
        <v>57</v>
      </c>
      <c r="G7251" s="6" t="s">
        <v>24</v>
      </c>
      <c r="H7251" s="6" t="n">
        <v>2</v>
      </c>
      <c r="I7251" s="7" t="n">
        <v>50</v>
      </c>
      <c r="J7251" s="6" t="n">
        <v>2</v>
      </c>
      <c r="K7251" s="7" t="n">
        <v>100</v>
      </c>
      <c r="L7251" s="7" t="n">
        <v>15</v>
      </c>
      <c r="M7251" s="8" t="n">
        <v>0.150000006</v>
      </c>
      <c r="N7251" s="7" t="n">
        <v>39.95000076</v>
      </c>
      <c r="O7251" s="9" t="n">
        <v>0</v>
      </c>
    </row>
    <row r="7252" customFormat="false" ht="15" hidden="false" customHeight="true" outlineLevel="0" collapsed="false">
      <c r="A7252" s="6" t="n">
        <v>36223</v>
      </c>
      <c r="B7252" s="6" t="s">
        <v>19</v>
      </c>
      <c r="C7252" s="6" t="s">
        <v>20</v>
      </c>
      <c r="D7252" s="6" t="s">
        <v>31</v>
      </c>
      <c r="E7252" s="6" t="s">
        <v>62</v>
      </c>
      <c r="F7252" s="6" t="s">
        <v>33</v>
      </c>
      <c r="G7252" s="6" t="s">
        <v>44</v>
      </c>
      <c r="H7252" s="6" t="n">
        <v>4</v>
      </c>
      <c r="I7252" s="7" t="n">
        <v>59.99000168</v>
      </c>
      <c r="J7252" s="6" t="n">
        <v>2</v>
      </c>
      <c r="K7252" s="7" t="n">
        <v>119.9800034</v>
      </c>
      <c r="L7252" s="7" t="n">
        <v>1.200000048</v>
      </c>
      <c r="M7252" s="8" t="n">
        <v>0.01</v>
      </c>
      <c r="N7252" s="7" t="n">
        <v>-27.68000031</v>
      </c>
      <c r="O7252" s="9" t="n">
        <v>0</v>
      </c>
    </row>
    <row r="7253" customFormat="false" ht="15" hidden="false" customHeight="true" outlineLevel="0" collapsed="false">
      <c r="A7253" s="6" t="n">
        <v>37707</v>
      </c>
      <c r="B7253" s="6" t="s">
        <v>46</v>
      </c>
      <c r="C7253" s="6" t="s">
        <v>37</v>
      </c>
      <c r="D7253" s="6" t="s">
        <v>31</v>
      </c>
      <c r="E7253" s="6" t="s">
        <v>62</v>
      </c>
      <c r="F7253" s="6" t="s">
        <v>29</v>
      </c>
      <c r="G7253" s="6" t="s">
        <v>34</v>
      </c>
      <c r="H7253" s="6" t="n">
        <v>2</v>
      </c>
      <c r="I7253" s="7" t="n">
        <v>99.98999786</v>
      </c>
      <c r="J7253" s="6" t="n">
        <v>1</v>
      </c>
      <c r="K7253" s="7" t="n">
        <v>99.98999786</v>
      </c>
      <c r="L7253" s="7" t="n">
        <v>17</v>
      </c>
      <c r="M7253" s="8" t="n">
        <v>0.170000002</v>
      </c>
      <c r="N7253" s="7" t="n">
        <v>9.380000114</v>
      </c>
      <c r="O7253" s="12" t="n">
        <v>1</v>
      </c>
    </row>
    <row r="7254" customFormat="false" ht="15" hidden="false" customHeight="true" outlineLevel="0" collapsed="false">
      <c r="A7254" s="6" t="n">
        <v>24834</v>
      </c>
      <c r="B7254" s="6" t="s">
        <v>19</v>
      </c>
      <c r="C7254" s="6" t="s">
        <v>20</v>
      </c>
      <c r="D7254" s="6" t="s">
        <v>27</v>
      </c>
      <c r="E7254" s="6" t="s">
        <v>42</v>
      </c>
      <c r="F7254" s="6" t="s">
        <v>75</v>
      </c>
      <c r="G7254" s="6" t="s">
        <v>34</v>
      </c>
      <c r="H7254" s="6" t="n">
        <v>4</v>
      </c>
      <c r="I7254" s="7" t="n">
        <v>299.980011</v>
      </c>
      <c r="J7254" s="6" t="n">
        <v>1</v>
      </c>
      <c r="K7254" s="7" t="n">
        <v>299.980011</v>
      </c>
      <c r="L7254" s="7" t="n">
        <v>75</v>
      </c>
      <c r="M7254" s="8" t="n">
        <v>0.25</v>
      </c>
      <c r="N7254" s="7" t="n">
        <v>107.9899979</v>
      </c>
      <c r="O7254" s="12" t="n">
        <v>1</v>
      </c>
    </row>
    <row r="7255" customFormat="false" ht="15" hidden="false" customHeight="true" outlineLevel="0" collapsed="false">
      <c r="A7255" s="6" t="n">
        <v>10451</v>
      </c>
      <c r="B7255" s="6" t="s">
        <v>19</v>
      </c>
      <c r="C7255" s="6" t="s">
        <v>20</v>
      </c>
      <c r="D7255" s="6" t="s">
        <v>21</v>
      </c>
      <c r="E7255" s="6" t="s">
        <v>65</v>
      </c>
      <c r="F7255" s="6" t="s">
        <v>33</v>
      </c>
      <c r="G7255" s="6" t="s">
        <v>44</v>
      </c>
      <c r="H7255" s="6" t="n">
        <v>4</v>
      </c>
      <c r="I7255" s="7" t="n">
        <v>59.99000168</v>
      </c>
      <c r="J7255" s="6" t="n">
        <v>4</v>
      </c>
      <c r="K7255" s="7" t="n">
        <v>239.9600067</v>
      </c>
      <c r="L7255" s="7" t="n">
        <v>38.38999939</v>
      </c>
      <c r="M7255" s="8" t="n">
        <v>0.159999996</v>
      </c>
      <c r="N7255" s="7" t="n">
        <v>20.15999985</v>
      </c>
      <c r="O7255" s="9" t="n">
        <v>0</v>
      </c>
    </row>
    <row r="7256" customFormat="false" ht="15" hidden="false" customHeight="true" outlineLevel="0" collapsed="false">
      <c r="A7256" s="6" t="n">
        <v>53661</v>
      </c>
      <c r="B7256" s="6" t="s">
        <v>46</v>
      </c>
      <c r="C7256" s="6" t="s">
        <v>20</v>
      </c>
      <c r="D7256" s="6" t="s">
        <v>50</v>
      </c>
      <c r="E7256" s="6" t="s">
        <v>51</v>
      </c>
      <c r="F7256" s="6" t="s">
        <v>71</v>
      </c>
      <c r="G7256" s="6" t="s">
        <v>44</v>
      </c>
      <c r="H7256" s="6" t="n">
        <v>2</v>
      </c>
      <c r="I7256" s="7" t="n">
        <v>199.9900055</v>
      </c>
      <c r="J7256" s="6" t="n">
        <v>1</v>
      </c>
      <c r="K7256" s="7" t="n">
        <v>199.9900055</v>
      </c>
      <c r="L7256" s="7" t="n">
        <v>18</v>
      </c>
      <c r="M7256" s="8" t="n">
        <v>0.090000004</v>
      </c>
      <c r="N7256" s="7" t="n">
        <v>65.51999664</v>
      </c>
      <c r="O7256" s="9" t="n">
        <v>0</v>
      </c>
    </row>
    <row r="7257" customFormat="false" ht="15" hidden="false" customHeight="true" outlineLevel="0" collapsed="false">
      <c r="A7257" s="6" t="n">
        <v>40660</v>
      </c>
      <c r="B7257" s="6" t="s">
        <v>36</v>
      </c>
      <c r="C7257" s="6" t="s">
        <v>20</v>
      </c>
      <c r="D7257" s="6" t="s">
        <v>31</v>
      </c>
      <c r="E7257" s="6" t="s">
        <v>56</v>
      </c>
      <c r="F7257" s="6" t="s">
        <v>57</v>
      </c>
      <c r="G7257" s="6" t="s">
        <v>44</v>
      </c>
      <c r="H7257" s="6" t="n">
        <v>0</v>
      </c>
      <c r="I7257" s="7" t="n">
        <v>50</v>
      </c>
      <c r="J7257" s="6" t="n">
        <v>3</v>
      </c>
      <c r="K7257" s="7" t="n">
        <v>150</v>
      </c>
      <c r="L7257" s="7" t="n">
        <v>30</v>
      </c>
      <c r="M7257" s="8" t="n">
        <v>0.200000003</v>
      </c>
      <c r="N7257" s="7" t="n">
        <v>21</v>
      </c>
      <c r="O7257" s="12" t="n">
        <v>1</v>
      </c>
    </row>
    <row r="7258" customFormat="false" ht="15" hidden="false" customHeight="true" outlineLevel="0" collapsed="false">
      <c r="A7258" s="6" t="n">
        <v>36637</v>
      </c>
      <c r="B7258" s="6" t="s">
        <v>19</v>
      </c>
      <c r="C7258" s="6" t="s">
        <v>20</v>
      </c>
      <c r="D7258" s="6" t="s">
        <v>31</v>
      </c>
      <c r="E7258" s="6" t="s">
        <v>32</v>
      </c>
      <c r="F7258" s="6" t="s">
        <v>73</v>
      </c>
      <c r="G7258" s="6" t="s">
        <v>44</v>
      </c>
      <c r="H7258" s="6" t="n">
        <v>4</v>
      </c>
      <c r="I7258" s="7" t="n">
        <v>39.99000168</v>
      </c>
      <c r="J7258" s="6" t="n">
        <v>4</v>
      </c>
      <c r="K7258" s="7" t="n">
        <v>159.9600067</v>
      </c>
      <c r="L7258" s="7" t="n">
        <v>16</v>
      </c>
      <c r="M7258" s="8" t="n">
        <v>0.100000001</v>
      </c>
      <c r="N7258" s="7" t="n">
        <v>40.31000137</v>
      </c>
      <c r="O7258" s="9" t="n">
        <v>0</v>
      </c>
    </row>
    <row r="7259" customFormat="false" ht="15" hidden="false" customHeight="true" outlineLevel="0" collapsed="false">
      <c r="A7259" s="6" t="n">
        <v>47145</v>
      </c>
      <c r="B7259" s="6" t="s">
        <v>46</v>
      </c>
      <c r="C7259" s="6" t="s">
        <v>20</v>
      </c>
      <c r="D7259" s="6" t="s">
        <v>21</v>
      </c>
      <c r="E7259" s="6" t="s">
        <v>66</v>
      </c>
      <c r="F7259" s="6" t="s">
        <v>57</v>
      </c>
      <c r="G7259" s="6" t="s">
        <v>44</v>
      </c>
      <c r="H7259" s="6" t="n">
        <v>2</v>
      </c>
      <c r="I7259" s="7" t="n">
        <v>50</v>
      </c>
      <c r="J7259" s="6" t="n">
        <v>5</v>
      </c>
      <c r="K7259" s="7" t="n">
        <v>250</v>
      </c>
      <c r="L7259" s="7" t="n">
        <v>42.5</v>
      </c>
      <c r="M7259" s="8" t="n">
        <v>0.170000002</v>
      </c>
      <c r="N7259" s="7" t="n">
        <v>-41.5</v>
      </c>
      <c r="O7259" s="12" t="n">
        <v>1</v>
      </c>
    </row>
    <row r="7260" customFormat="false" ht="15" hidden="false" customHeight="true" outlineLevel="0" collapsed="false">
      <c r="A7260" s="6" t="n">
        <v>39530</v>
      </c>
      <c r="B7260" s="6" t="s">
        <v>19</v>
      </c>
      <c r="C7260" s="6" t="s">
        <v>20</v>
      </c>
      <c r="D7260" s="6" t="s">
        <v>31</v>
      </c>
      <c r="E7260" s="6" t="s">
        <v>56</v>
      </c>
      <c r="F7260" s="6" t="s">
        <v>40</v>
      </c>
      <c r="G7260" s="6" t="s">
        <v>34</v>
      </c>
      <c r="H7260" s="6" t="n">
        <v>4</v>
      </c>
      <c r="I7260" s="7" t="n">
        <v>399.980011</v>
      </c>
      <c r="J7260" s="6" t="n">
        <v>1</v>
      </c>
      <c r="K7260" s="7" t="n">
        <v>399.980011</v>
      </c>
      <c r="L7260" s="7" t="n">
        <v>72</v>
      </c>
      <c r="M7260" s="8" t="n">
        <v>0.180000007</v>
      </c>
      <c r="N7260" s="7" t="n">
        <v>157.4299927</v>
      </c>
      <c r="O7260" s="12" t="n">
        <v>1</v>
      </c>
    </row>
    <row r="7261" customFormat="false" ht="15" hidden="false" customHeight="true" outlineLevel="0" collapsed="false">
      <c r="A7261" s="6" t="n">
        <v>47422</v>
      </c>
      <c r="B7261" s="6" t="s">
        <v>26</v>
      </c>
      <c r="C7261" s="6" t="s">
        <v>20</v>
      </c>
      <c r="D7261" s="6" t="s">
        <v>38</v>
      </c>
      <c r="E7261" s="6" t="s">
        <v>98</v>
      </c>
      <c r="F7261" s="6" t="s">
        <v>75</v>
      </c>
      <c r="G7261" s="6" t="s">
        <v>44</v>
      </c>
      <c r="H7261" s="6" t="n">
        <v>1</v>
      </c>
      <c r="I7261" s="7" t="n">
        <v>299.980011</v>
      </c>
      <c r="J7261" s="6" t="n">
        <v>1</v>
      </c>
      <c r="K7261" s="7" t="n">
        <v>299.980011</v>
      </c>
      <c r="L7261" s="7" t="n">
        <v>12</v>
      </c>
      <c r="M7261" s="8" t="n">
        <v>0.039999999</v>
      </c>
      <c r="N7261" s="7" t="n">
        <v>14.39999962</v>
      </c>
      <c r="O7261" s="12" t="n">
        <v>1</v>
      </c>
    </row>
    <row r="7262" customFormat="false" ht="15" hidden="false" customHeight="true" outlineLevel="0" collapsed="false">
      <c r="A7262" s="6" t="n">
        <v>46379</v>
      </c>
      <c r="B7262" s="6" t="s">
        <v>46</v>
      </c>
      <c r="C7262" s="6" t="s">
        <v>20</v>
      </c>
      <c r="D7262" s="6" t="s">
        <v>38</v>
      </c>
      <c r="E7262" s="6" t="s">
        <v>39</v>
      </c>
      <c r="F7262" s="6" t="s">
        <v>29</v>
      </c>
      <c r="G7262" s="6" t="s">
        <v>34</v>
      </c>
      <c r="H7262" s="6" t="n">
        <v>2</v>
      </c>
      <c r="I7262" s="7" t="n">
        <v>99.98999786</v>
      </c>
      <c r="J7262" s="6" t="n">
        <v>5</v>
      </c>
      <c r="K7262" s="7" t="n">
        <v>499.9500122</v>
      </c>
      <c r="L7262" s="7" t="n">
        <v>99.98999786</v>
      </c>
      <c r="M7262" s="8" t="n">
        <v>0.200000003</v>
      </c>
      <c r="N7262" s="7" t="n">
        <v>135.1900024</v>
      </c>
      <c r="O7262" s="12" t="n">
        <v>1</v>
      </c>
    </row>
    <row r="7263" customFormat="false" ht="15" hidden="false" customHeight="true" outlineLevel="0" collapsed="false">
      <c r="A7263" s="6" t="n">
        <v>44891</v>
      </c>
      <c r="B7263" s="6" t="s">
        <v>19</v>
      </c>
      <c r="C7263" s="6" t="s">
        <v>37</v>
      </c>
      <c r="D7263" s="6" t="s">
        <v>38</v>
      </c>
      <c r="E7263" s="6" t="s">
        <v>92</v>
      </c>
      <c r="F7263" s="6" t="s">
        <v>40</v>
      </c>
      <c r="G7263" s="6" t="s">
        <v>34</v>
      </c>
      <c r="H7263" s="6" t="n">
        <v>4</v>
      </c>
      <c r="I7263" s="7" t="n">
        <v>399.980011</v>
      </c>
      <c r="J7263" s="6" t="n">
        <v>1</v>
      </c>
      <c r="K7263" s="7" t="n">
        <v>399.980011</v>
      </c>
      <c r="L7263" s="7" t="n">
        <v>22</v>
      </c>
      <c r="M7263" s="8" t="n">
        <v>0.059999999</v>
      </c>
      <c r="N7263" s="7" t="n">
        <v>-4.909999847</v>
      </c>
      <c r="O7263" s="9" t="n">
        <v>0</v>
      </c>
    </row>
    <row r="7264" customFormat="false" ht="15" hidden="false" customHeight="true" outlineLevel="0" collapsed="false">
      <c r="A7264" s="6" t="n">
        <v>55013</v>
      </c>
      <c r="B7264" s="6" t="s">
        <v>46</v>
      </c>
      <c r="C7264" s="6" t="s">
        <v>20</v>
      </c>
      <c r="D7264" s="6" t="s">
        <v>50</v>
      </c>
      <c r="E7264" s="6" t="s">
        <v>51</v>
      </c>
      <c r="F7264" s="6" t="s">
        <v>71</v>
      </c>
      <c r="G7264" s="6" t="s">
        <v>24</v>
      </c>
      <c r="H7264" s="6" t="n">
        <v>2</v>
      </c>
      <c r="I7264" s="7" t="n">
        <v>199.9900055</v>
      </c>
      <c r="J7264" s="6" t="n">
        <v>1</v>
      </c>
      <c r="K7264" s="7" t="n">
        <v>199.9900055</v>
      </c>
      <c r="L7264" s="7" t="n">
        <v>10</v>
      </c>
      <c r="M7264" s="8" t="n">
        <v>0.050000001</v>
      </c>
      <c r="N7264" s="7" t="n">
        <v>38</v>
      </c>
      <c r="O7264" s="12" t="n">
        <v>1</v>
      </c>
    </row>
    <row r="7265" customFormat="false" ht="15" hidden="false" customHeight="true" outlineLevel="0" collapsed="false">
      <c r="A7265" s="6" t="n">
        <v>55925</v>
      </c>
      <c r="B7265" s="6" t="s">
        <v>19</v>
      </c>
      <c r="C7265" s="6" t="s">
        <v>49</v>
      </c>
      <c r="D7265" s="6" t="s">
        <v>50</v>
      </c>
      <c r="E7265" s="6" t="s">
        <v>51</v>
      </c>
      <c r="F7265" s="6" t="s">
        <v>29</v>
      </c>
      <c r="G7265" s="6" t="s">
        <v>34</v>
      </c>
      <c r="H7265" s="6" t="n">
        <v>4</v>
      </c>
      <c r="I7265" s="7" t="n">
        <v>30</v>
      </c>
      <c r="J7265" s="6" t="n">
        <v>1</v>
      </c>
      <c r="K7265" s="7" t="n">
        <v>30</v>
      </c>
      <c r="L7265" s="7" t="n">
        <v>3.900000095</v>
      </c>
      <c r="M7265" s="8" t="n">
        <v>0.129999995</v>
      </c>
      <c r="N7265" s="7" t="n">
        <v>-20.02000046</v>
      </c>
      <c r="O7265" s="12" t="n">
        <v>1</v>
      </c>
    </row>
    <row r="7266" customFormat="false" ht="15" hidden="false" customHeight="true" outlineLevel="0" collapsed="false">
      <c r="A7266" s="6" t="n">
        <v>27946</v>
      </c>
      <c r="B7266" s="6" t="s">
        <v>19</v>
      </c>
      <c r="C7266" s="6" t="s">
        <v>20</v>
      </c>
      <c r="D7266" s="6" t="s">
        <v>27</v>
      </c>
      <c r="E7266" s="6" t="s">
        <v>69</v>
      </c>
      <c r="F7266" s="6" t="s">
        <v>29</v>
      </c>
      <c r="G7266" s="6" t="s">
        <v>34</v>
      </c>
      <c r="H7266" s="6" t="n">
        <v>4</v>
      </c>
      <c r="I7266" s="7" t="n">
        <v>99.98999786</v>
      </c>
      <c r="J7266" s="6" t="n">
        <v>2</v>
      </c>
      <c r="K7266" s="7" t="n">
        <v>199.9799957</v>
      </c>
      <c r="L7266" s="7" t="n">
        <v>4</v>
      </c>
      <c r="M7266" s="8" t="n">
        <v>0.02</v>
      </c>
      <c r="N7266" s="7" t="n">
        <v>-39.20000076</v>
      </c>
      <c r="O7266" s="9" t="n">
        <v>0</v>
      </c>
    </row>
    <row r="7267" customFormat="false" ht="15" hidden="false" customHeight="true" outlineLevel="0" collapsed="false">
      <c r="A7267" s="6" t="n">
        <v>8480</v>
      </c>
      <c r="B7267" s="6" t="s">
        <v>46</v>
      </c>
      <c r="C7267" s="6" t="s">
        <v>20</v>
      </c>
      <c r="D7267" s="6" t="s">
        <v>50</v>
      </c>
      <c r="E7267" s="6" t="s">
        <v>63</v>
      </c>
      <c r="F7267" s="6" t="s">
        <v>40</v>
      </c>
      <c r="G7267" s="6" t="s">
        <v>34</v>
      </c>
      <c r="H7267" s="6" t="n">
        <v>2</v>
      </c>
      <c r="I7267" s="7" t="n">
        <v>399.980011</v>
      </c>
      <c r="J7267" s="6" t="n">
        <v>1</v>
      </c>
      <c r="K7267" s="7" t="n">
        <v>399.980011</v>
      </c>
      <c r="L7267" s="7" t="n">
        <v>52</v>
      </c>
      <c r="M7267" s="8" t="n">
        <v>0.129999995</v>
      </c>
      <c r="N7267" s="7" t="n">
        <v>10.43999958</v>
      </c>
      <c r="O7267" s="12" t="n">
        <v>1</v>
      </c>
    </row>
    <row r="7268" customFormat="false" ht="15" hidden="false" customHeight="true" outlineLevel="0" collapsed="false">
      <c r="A7268" s="6" t="n">
        <v>75334</v>
      </c>
      <c r="B7268" s="6" t="s">
        <v>19</v>
      </c>
      <c r="C7268" s="6" t="s">
        <v>20</v>
      </c>
      <c r="D7268" s="6" t="s">
        <v>27</v>
      </c>
      <c r="E7268" s="6" t="s">
        <v>69</v>
      </c>
      <c r="F7268" s="6" t="s">
        <v>81</v>
      </c>
      <c r="G7268" s="6" t="s">
        <v>44</v>
      </c>
      <c r="H7268" s="6" t="n">
        <v>4</v>
      </c>
      <c r="I7268" s="7" t="n">
        <v>210.8500061</v>
      </c>
      <c r="J7268" s="6" t="n">
        <v>1</v>
      </c>
      <c r="K7268" s="7" t="n">
        <v>210.8500061</v>
      </c>
      <c r="L7268" s="7" t="n">
        <v>25.29999924</v>
      </c>
      <c r="M7268" s="8" t="n">
        <v>0.119999997</v>
      </c>
      <c r="N7268" s="7" t="n">
        <v>89.05999756</v>
      </c>
      <c r="O7268" s="12" t="n">
        <v>1</v>
      </c>
    </row>
    <row r="7269" customFormat="false" ht="15" hidden="false" customHeight="true" outlineLevel="0" collapsed="false">
      <c r="A7269" s="6" t="n">
        <v>63454</v>
      </c>
      <c r="B7269" s="6" t="s">
        <v>19</v>
      </c>
      <c r="C7269" s="6" t="s">
        <v>37</v>
      </c>
      <c r="D7269" s="6" t="s">
        <v>21</v>
      </c>
      <c r="E7269" s="6" t="s">
        <v>64</v>
      </c>
      <c r="F7269" s="6" t="s">
        <v>73</v>
      </c>
      <c r="G7269" s="6" t="s">
        <v>44</v>
      </c>
      <c r="H7269" s="6" t="n">
        <v>4</v>
      </c>
      <c r="I7269" s="7" t="n">
        <v>39.99000168</v>
      </c>
      <c r="J7269" s="6" t="n">
        <v>1</v>
      </c>
      <c r="K7269" s="7" t="n">
        <v>39.99000168</v>
      </c>
      <c r="L7269" s="7" t="n">
        <v>4</v>
      </c>
      <c r="M7269" s="8" t="n">
        <v>0.100000001</v>
      </c>
      <c r="N7269" s="7" t="n">
        <v>7.199999809</v>
      </c>
      <c r="O7269" s="12" t="n">
        <v>1</v>
      </c>
    </row>
    <row r="7270" customFormat="false" ht="15" hidden="false" customHeight="true" outlineLevel="0" collapsed="false">
      <c r="A7270" s="6" t="n">
        <v>52256</v>
      </c>
      <c r="B7270" s="6" t="s">
        <v>26</v>
      </c>
      <c r="C7270" s="6" t="s">
        <v>20</v>
      </c>
      <c r="D7270" s="6" t="s">
        <v>50</v>
      </c>
      <c r="E7270" s="6" t="s">
        <v>51</v>
      </c>
      <c r="F7270" s="6" t="s">
        <v>73</v>
      </c>
      <c r="G7270" s="6" t="s">
        <v>34</v>
      </c>
      <c r="H7270" s="6" t="n">
        <v>1</v>
      </c>
      <c r="I7270" s="7" t="n">
        <v>30</v>
      </c>
      <c r="J7270" s="6" t="n">
        <v>4</v>
      </c>
      <c r="K7270" s="7" t="n">
        <v>120</v>
      </c>
      <c r="L7270" s="7" t="n">
        <v>3.599999905</v>
      </c>
      <c r="M7270" s="8" t="n">
        <v>0.029999999</v>
      </c>
      <c r="N7270" s="7" t="n">
        <v>32.59000015</v>
      </c>
      <c r="O7270" s="12" t="n">
        <v>1</v>
      </c>
    </row>
    <row r="7271" customFormat="false" ht="15" hidden="false" customHeight="true" outlineLevel="0" collapsed="false">
      <c r="A7271" s="6" t="n">
        <v>9942</v>
      </c>
      <c r="B7271" s="6" t="s">
        <v>19</v>
      </c>
      <c r="C7271" s="6" t="s">
        <v>20</v>
      </c>
      <c r="D7271" s="6" t="s">
        <v>50</v>
      </c>
      <c r="E7271" s="6" t="s">
        <v>51</v>
      </c>
      <c r="F7271" s="6" t="s">
        <v>33</v>
      </c>
      <c r="G7271" s="6" t="s">
        <v>47</v>
      </c>
      <c r="H7271" s="6" t="n">
        <v>4</v>
      </c>
      <c r="I7271" s="7" t="n">
        <v>59.99000168</v>
      </c>
      <c r="J7271" s="6" t="n">
        <v>2</v>
      </c>
      <c r="K7271" s="7" t="n">
        <v>119.9800034</v>
      </c>
      <c r="L7271" s="7" t="n">
        <v>1.200000048</v>
      </c>
      <c r="M7271" s="8" t="n">
        <v>0.01</v>
      </c>
      <c r="N7271" s="7" t="n">
        <v>57.00999832</v>
      </c>
      <c r="O7271" s="9" t="n">
        <v>0</v>
      </c>
    </row>
    <row r="7272" customFormat="false" ht="15" hidden="false" customHeight="true" outlineLevel="0" collapsed="false">
      <c r="A7272" s="6" t="n">
        <v>65982</v>
      </c>
      <c r="B7272" s="6" t="s">
        <v>19</v>
      </c>
      <c r="C7272" s="6" t="s">
        <v>37</v>
      </c>
      <c r="D7272" s="6" t="s">
        <v>21</v>
      </c>
      <c r="E7272" s="6" t="s">
        <v>65</v>
      </c>
      <c r="F7272" s="6" t="s">
        <v>58</v>
      </c>
      <c r="G7272" s="6" t="s">
        <v>24</v>
      </c>
      <c r="H7272" s="6" t="n">
        <v>4</v>
      </c>
      <c r="I7272" s="7" t="n">
        <v>49.97999954</v>
      </c>
      <c r="J7272" s="6" t="n">
        <v>3</v>
      </c>
      <c r="K7272" s="7" t="n">
        <v>149.9400024</v>
      </c>
      <c r="L7272" s="7" t="n">
        <v>19.48999977</v>
      </c>
      <c r="M7272" s="8" t="n">
        <v>0.129999995</v>
      </c>
      <c r="N7272" s="7" t="n">
        <v>16.30999947</v>
      </c>
      <c r="O7272" s="9" t="n">
        <v>0</v>
      </c>
    </row>
    <row r="7273" customFormat="false" ht="15" hidden="false" customHeight="true" outlineLevel="0" collapsed="false">
      <c r="A7273" s="6" t="n">
        <v>51060</v>
      </c>
      <c r="B7273" s="6" t="s">
        <v>36</v>
      </c>
      <c r="C7273" s="6" t="s">
        <v>20</v>
      </c>
      <c r="D7273" s="6" t="s">
        <v>38</v>
      </c>
      <c r="E7273" s="6" t="s">
        <v>92</v>
      </c>
      <c r="F7273" s="6" t="s">
        <v>23</v>
      </c>
      <c r="G7273" s="6" t="s">
        <v>34</v>
      </c>
      <c r="H7273" s="6" t="n">
        <v>0</v>
      </c>
      <c r="I7273" s="7" t="n">
        <v>129.9900055</v>
      </c>
      <c r="J7273" s="6" t="n">
        <v>1</v>
      </c>
      <c r="K7273" s="7" t="n">
        <v>129.9900055</v>
      </c>
      <c r="L7273" s="7" t="n">
        <v>5.199999809</v>
      </c>
      <c r="M7273" s="8" t="n">
        <v>0.039999999</v>
      </c>
      <c r="N7273" s="7" t="n">
        <v>15.60000038</v>
      </c>
      <c r="O7273" s="9" t="n">
        <v>0</v>
      </c>
    </row>
    <row r="7274" customFormat="false" ht="15" hidden="false" customHeight="true" outlineLevel="0" collapsed="false">
      <c r="A7274" s="6" t="n">
        <v>24850</v>
      </c>
      <c r="B7274" s="6" t="s">
        <v>26</v>
      </c>
      <c r="C7274" s="6" t="s">
        <v>20</v>
      </c>
      <c r="D7274" s="6" t="s">
        <v>27</v>
      </c>
      <c r="E7274" s="6" t="s">
        <v>42</v>
      </c>
      <c r="F7274" s="6" t="s">
        <v>57</v>
      </c>
      <c r="G7274" s="6" t="s">
        <v>34</v>
      </c>
      <c r="H7274" s="6" t="n">
        <v>1</v>
      </c>
      <c r="I7274" s="7" t="n">
        <v>50</v>
      </c>
      <c r="J7274" s="6" t="n">
        <v>3</v>
      </c>
      <c r="K7274" s="7" t="n">
        <v>150</v>
      </c>
      <c r="L7274" s="7" t="n">
        <v>15</v>
      </c>
      <c r="M7274" s="8" t="n">
        <v>0.100000001</v>
      </c>
      <c r="N7274" s="7" t="n">
        <v>45.63000107</v>
      </c>
      <c r="O7274" s="12" t="n">
        <v>1</v>
      </c>
    </row>
    <row r="7275" customFormat="false" ht="15" hidden="false" customHeight="true" outlineLevel="0" collapsed="false">
      <c r="A7275" s="6" t="n">
        <v>32667</v>
      </c>
      <c r="B7275" s="6" t="s">
        <v>19</v>
      </c>
      <c r="C7275" s="6" t="s">
        <v>37</v>
      </c>
      <c r="D7275" s="6" t="s">
        <v>31</v>
      </c>
      <c r="E7275" s="6" t="s">
        <v>56</v>
      </c>
      <c r="F7275" s="6" t="s">
        <v>71</v>
      </c>
      <c r="G7275" s="6" t="s">
        <v>24</v>
      </c>
      <c r="H7275" s="6" t="n">
        <v>4</v>
      </c>
      <c r="I7275" s="7" t="n">
        <v>199.9900055</v>
      </c>
      <c r="J7275" s="6" t="n">
        <v>1</v>
      </c>
      <c r="K7275" s="7" t="n">
        <v>199.9900055</v>
      </c>
      <c r="L7275" s="7" t="n">
        <v>50</v>
      </c>
      <c r="M7275" s="8" t="n">
        <v>0.25</v>
      </c>
      <c r="N7275" s="7" t="n">
        <v>-239.9900055</v>
      </c>
      <c r="O7275" s="9" t="n">
        <v>0</v>
      </c>
    </row>
    <row r="7276" customFormat="false" ht="15" hidden="false" customHeight="true" outlineLevel="0" collapsed="false">
      <c r="A7276" s="6" t="n">
        <v>23445</v>
      </c>
      <c r="B7276" s="6" t="s">
        <v>19</v>
      </c>
      <c r="C7276" s="6" t="s">
        <v>20</v>
      </c>
      <c r="D7276" s="6" t="s">
        <v>27</v>
      </c>
      <c r="E7276" s="6" t="s">
        <v>69</v>
      </c>
      <c r="F7276" s="6" t="s">
        <v>74</v>
      </c>
      <c r="G7276" s="6" t="s">
        <v>34</v>
      </c>
      <c r="H7276" s="6" t="n">
        <v>4</v>
      </c>
      <c r="I7276" s="7" t="n">
        <v>51.99000168</v>
      </c>
      <c r="J7276" s="6" t="n">
        <v>1</v>
      </c>
      <c r="K7276" s="7" t="n">
        <v>51.99000168</v>
      </c>
      <c r="L7276" s="7" t="n">
        <v>10.39999962</v>
      </c>
      <c r="M7276" s="8" t="n">
        <v>0.200000003</v>
      </c>
      <c r="N7276" s="7" t="n">
        <v>3.119999886</v>
      </c>
      <c r="O7276" s="12" t="n">
        <v>1</v>
      </c>
    </row>
    <row r="7277" customFormat="false" ht="15" hidden="false" customHeight="true" outlineLevel="0" collapsed="false">
      <c r="A7277" s="6" t="n">
        <v>54816</v>
      </c>
      <c r="B7277" s="6" t="s">
        <v>19</v>
      </c>
      <c r="C7277" s="6" t="s">
        <v>20</v>
      </c>
      <c r="D7277" s="6" t="s">
        <v>50</v>
      </c>
      <c r="E7277" s="6" t="s">
        <v>51</v>
      </c>
      <c r="F7277" s="6" t="s">
        <v>71</v>
      </c>
      <c r="G7277" s="6" t="s">
        <v>24</v>
      </c>
      <c r="H7277" s="6" t="n">
        <v>4</v>
      </c>
      <c r="I7277" s="7" t="n">
        <v>199.9900055</v>
      </c>
      <c r="J7277" s="6" t="n">
        <v>1</v>
      </c>
      <c r="K7277" s="7" t="n">
        <v>199.9900055</v>
      </c>
      <c r="L7277" s="7" t="n">
        <v>10</v>
      </c>
      <c r="M7277" s="8" t="n">
        <v>0.050000001</v>
      </c>
      <c r="N7277" s="7" t="n">
        <v>58.90000153</v>
      </c>
      <c r="O7277" s="9" t="n">
        <v>0</v>
      </c>
    </row>
    <row r="7278" customFormat="false" ht="15" hidden="false" customHeight="true" outlineLevel="0" collapsed="false">
      <c r="A7278" s="6" t="n">
        <v>31168</v>
      </c>
      <c r="B7278" s="6" t="s">
        <v>19</v>
      </c>
      <c r="C7278" s="6" t="s">
        <v>49</v>
      </c>
      <c r="D7278" s="6" t="s">
        <v>27</v>
      </c>
      <c r="E7278" s="6" t="s">
        <v>42</v>
      </c>
      <c r="F7278" s="6" t="s">
        <v>23</v>
      </c>
      <c r="G7278" s="6" t="s">
        <v>24</v>
      </c>
      <c r="H7278" s="6" t="n">
        <v>4</v>
      </c>
      <c r="I7278" s="7" t="n">
        <v>129.9900055</v>
      </c>
      <c r="J7278" s="6" t="n">
        <v>1</v>
      </c>
      <c r="K7278" s="7" t="n">
        <v>129.9900055</v>
      </c>
      <c r="L7278" s="7" t="n">
        <v>16.89999962</v>
      </c>
      <c r="M7278" s="8" t="n">
        <v>0.129999995</v>
      </c>
      <c r="N7278" s="7" t="n">
        <v>31.67000008</v>
      </c>
      <c r="O7278" s="9" t="n">
        <v>0</v>
      </c>
    </row>
    <row r="7279" customFormat="false" ht="15" hidden="false" customHeight="true" outlineLevel="0" collapsed="false">
      <c r="A7279" s="6" t="n">
        <v>29802</v>
      </c>
      <c r="B7279" s="6" t="s">
        <v>46</v>
      </c>
      <c r="C7279" s="6" t="s">
        <v>37</v>
      </c>
      <c r="D7279" s="6" t="s">
        <v>27</v>
      </c>
      <c r="E7279" s="6" t="s">
        <v>28</v>
      </c>
      <c r="F7279" s="6" t="s">
        <v>40</v>
      </c>
      <c r="G7279" s="6" t="s">
        <v>34</v>
      </c>
      <c r="H7279" s="6" t="n">
        <v>2</v>
      </c>
      <c r="I7279" s="7" t="n">
        <v>399.980011</v>
      </c>
      <c r="J7279" s="6" t="n">
        <v>1</v>
      </c>
      <c r="K7279" s="7" t="n">
        <v>399.980011</v>
      </c>
      <c r="L7279" s="7" t="n">
        <v>52</v>
      </c>
      <c r="M7279" s="8" t="n">
        <v>0.129999995</v>
      </c>
      <c r="N7279" s="7" t="n">
        <v>95.69999695</v>
      </c>
      <c r="O7279" s="12" t="n">
        <v>1</v>
      </c>
    </row>
    <row r="7280" customFormat="false" ht="15" hidden="false" customHeight="true" outlineLevel="0" collapsed="false">
      <c r="A7280" s="6" t="n">
        <v>47707</v>
      </c>
      <c r="B7280" s="6" t="s">
        <v>19</v>
      </c>
      <c r="C7280" s="6" t="s">
        <v>37</v>
      </c>
      <c r="D7280" s="6" t="s">
        <v>21</v>
      </c>
      <c r="E7280" s="6" t="s">
        <v>66</v>
      </c>
      <c r="F7280" s="6" t="s">
        <v>58</v>
      </c>
      <c r="G7280" s="6" t="s">
        <v>34</v>
      </c>
      <c r="H7280" s="6" t="n">
        <v>4</v>
      </c>
      <c r="I7280" s="7" t="n">
        <v>49.97999954</v>
      </c>
      <c r="J7280" s="6" t="n">
        <v>5</v>
      </c>
      <c r="K7280" s="7" t="n">
        <v>249.8999939</v>
      </c>
      <c r="L7280" s="7" t="n">
        <v>29.98999977</v>
      </c>
      <c r="M7280" s="8" t="n">
        <v>0.119999997</v>
      </c>
      <c r="N7280" s="7" t="n">
        <v>61.58000183</v>
      </c>
      <c r="O7280" s="9" t="n">
        <v>0</v>
      </c>
    </row>
    <row r="7281" customFormat="false" ht="15" hidden="false" customHeight="true" outlineLevel="0" collapsed="false">
      <c r="A7281" s="6" t="n">
        <v>68929</v>
      </c>
      <c r="B7281" s="6" t="s">
        <v>19</v>
      </c>
      <c r="C7281" s="6" t="s">
        <v>37</v>
      </c>
      <c r="D7281" s="6" t="s">
        <v>21</v>
      </c>
      <c r="E7281" s="6" t="s">
        <v>65</v>
      </c>
      <c r="F7281" s="6" t="s">
        <v>118</v>
      </c>
      <c r="G7281" s="6" t="s">
        <v>24</v>
      </c>
      <c r="H7281" s="6" t="n">
        <v>4</v>
      </c>
      <c r="I7281" s="7" t="n">
        <v>31.07999992</v>
      </c>
      <c r="J7281" s="6" t="n">
        <v>1</v>
      </c>
      <c r="K7281" s="7" t="n">
        <v>31.07999992</v>
      </c>
      <c r="L7281" s="7" t="n">
        <v>1.710000038</v>
      </c>
      <c r="M7281" s="8" t="n">
        <v>0.059999999</v>
      </c>
      <c r="N7281" s="7" t="n">
        <v>3.319999933</v>
      </c>
      <c r="O7281" s="12" t="n">
        <v>1</v>
      </c>
    </row>
    <row r="7282" customFormat="false" ht="15" hidden="false" customHeight="true" outlineLevel="0" collapsed="false">
      <c r="A7282" s="6" t="n">
        <v>46082</v>
      </c>
      <c r="B7282" s="6" t="s">
        <v>19</v>
      </c>
      <c r="C7282" s="6" t="s">
        <v>20</v>
      </c>
      <c r="D7282" s="6" t="s">
        <v>31</v>
      </c>
      <c r="E7282" s="6" t="s">
        <v>83</v>
      </c>
      <c r="F7282" s="6" t="s">
        <v>33</v>
      </c>
      <c r="G7282" s="6" t="s">
        <v>34</v>
      </c>
      <c r="H7282" s="6" t="n">
        <v>4</v>
      </c>
      <c r="I7282" s="7" t="n">
        <v>59.99000168</v>
      </c>
      <c r="J7282" s="6" t="n">
        <v>5</v>
      </c>
      <c r="K7282" s="7" t="n">
        <v>299.9500122</v>
      </c>
      <c r="L7282" s="7" t="n">
        <v>3</v>
      </c>
      <c r="M7282" s="8" t="n">
        <v>0.01</v>
      </c>
      <c r="N7282" s="7" t="n">
        <v>-311.7999878</v>
      </c>
      <c r="O7282" s="9" t="n">
        <v>0</v>
      </c>
    </row>
    <row r="7283" customFormat="false" ht="15" hidden="false" customHeight="true" outlineLevel="0" collapsed="false">
      <c r="A7283" s="6" t="n">
        <v>14348</v>
      </c>
      <c r="B7283" s="6" t="s">
        <v>19</v>
      </c>
      <c r="C7283" s="6" t="s">
        <v>20</v>
      </c>
      <c r="D7283" s="6" t="s">
        <v>21</v>
      </c>
      <c r="E7283" s="6" t="s">
        <v>22</v>
      </c>
      <c r="F7283" s="6" t="s">
        <v>58</v>
      </c>
      <c r="G7283" s="6" t="s">
        <v>44</v>
      </c>
      <c r="H7283" s="6" t="n">
        <v>4</v>
      </c>
      <c r="I7283" s="7" t="n">
        <v>49.97999954</v>
      </c>
      <c r="J7283" s="6" t="n">
        <v>1</v>
      </c>
      <c r="K7283" s="7" t="n">
        <v>49.97999954</v>
      </c>
      <c r="L7283" s="7" t="n">
        <v>10</v>
      </c>
      <c r="M7283" s="8" t="n">
        <v>0.200000003</v>
      </c>
      <c r="N7283" s="7" t="n">
        <v>11.60000038</v>
      </c>
      <c r="O7283" s="9" t="n">
        <v>0</v>
      </c>
    </row>
    <row r="7284" customFormat="false" ht="15" hidden="false" customHeight="true" outlineLevel="0" collapsed="false">
      <c r="A7284" s="6" t="n">
        <v>36184</v>
      </c>
      <c r="B7284" s="6" t="s">
        <v>19</v>
      </c>
      <c r="C7284" s="6" t="s">
        <v>20</v>
      </c>
      <c r="D7284" s="6" t="s">
        <v>31</v>
      </c>
      <c r="E7284" s="6" t="s">
        <v>86</v>
      </c>
      <c r="F7284" s="6" t="s">
        <v>71</v>
      </c>
      <c r="G7284" s="6" t="s">
        <v>34</v>
      </c>
      <c r="H7284" s="6" t="n">
        <v>4</v>
      </c>
      <c r="I7284" s="7" t="n">
        <v>199.9900055</v>
      </c>
      <c r="J7284" s="6" t="n">
        <v>1</v>
      </c>
      <c r="K7284" s="7" t="n">
        <v>199.9900055</v>
      </c>
      <c r="L7284" s="7" t="n">
        <v>40</v>
      </c>
      <c r="M7284" s="8" t="n">
        <v>0.200000003</v>
      </c>
      <c r="N7284" s="7" t="n">
        <v>73.59999847</v>
      </c>
      <c r="O7284" s="12" t="n">
        <v>1</v>
      </c>
    </row>
    <row r="7285" customFormat="false" ht="15" hidden="false" customHeight="true" outlineLevel="0" collapsed="false">
      <c r="A7285" s="6" t="n">
        <v>63163</v>
      </c>
      <c r="B7285" s="6" t="s">
        <v>19</v>
      </c>
      <c r="C7285" s="6" t="s">
        <v>37</v>
      </c>
      <c r="D7285" s="6" t="s">
        <v>21</v>
      </c>
      <c r="E7285" s="6" t="s">
        <v>22</v>
      </c>
      <c r="F7285" s="6" t="s">
        <v>23</v>
      </c>
      <c r="G7285" s="6" t="s">
        <v>34</v>
      </c>
      <c r="H7285" s="6" t="n">
        <v>4</v>
      </c>
      <c r="I7285" s="7" t="n">
        <v>129.9900055</v>
      </c>
      <c r="J7285" s="6" t="n">
        <v>1</v>
      </c>
      <c r="K7285" s="7" t="n">
        <v>129.9900055</v>
      </c>
      <c r="L7285" s="7" t="n">
        <v>7.150000095</v>
      </c>
      <c r="M7285" s="8" t="n">
        <v>0.059999999</v>
      </c>
      <c r="N7285" s="7" t="n">
        <v>-196.5399933</v>
      </c>
      <c r="O7285" s="9" t="n">
        <v>0</v>
      </c>
    </row>
    <row r="7286" customFormat="false" ht="15" hidden="false" customHeight="true" outlineLevel="0" collapsed="false">
      <c r="A7286" s="6" t="n">
        <v>7059</v>
      </c>
      <c r="B7286" s="6" t="s">
        <v>19</v>
      </c>
      <c r="C7286" s="6" t="s">
        <v>37</v>
      </c>
      <c r="D7286" s="6" t="s">
        <v>50</v>
      </c>
      <c r="E7286" s="6" t="s">
        <v>63</v>
      </c>
      <c r="F7286" s="6" t="s">
        <v>33</v>
      </c>
      <c r="G7286" s="6" t="s">
        <v>44</v>
      </c>
      <c r="H7286" s="6" t="n">
        <v>4</v>
      </c>
      <c r="I7286" s="7" t="n">
        <v>59.99000168</v>
      </c>
      <c r="J7286" s="6" t="n">
        <v>2</v>
      </c>
      <c r="K7286" s="7" t="n">
        <v>119.9800034</v>
      </c>
      <c r="L7286" s="7" t="n">
        <v>12</v>
      </c>
      <c r="M7286" s="8" t="n">
        <v>0.100000001</v>
      </c>
      <c r="N7286" s="7" t="n">
        <v>50.75</v>
      </c>
      <c r="O7286" s="12" t="n">
        <v>1</v>
      </c>
    </row>
    <row r="7287" customFormat="false" ht="15" hidden="false" customHeight="true" outlineLevel="0" collapsed="false">
      <c r="A7287" s="6" t="n">
        <v>27293</v>
      </c>
      <c r="B7287" s="6" t="s">
        <v>26</v>
      </c>
      <c r="C7287" s="6" t="s">
        <v>20</v>
      </c>
      <c r="D7287" s="6" t="s">
        <v>27</v>
      </c>
      <c r="E7287" s="6" t="s">
        <v>69</v>
      </c>
      <c r="F7287" s="6" t="s">
        <v>75</v>
      </c>
      <c r="G7287" s="6" t="s">
        <v>44</v>
      </c>
      <c r="H7287" s="6" t="n">
        <v>1</v>
      </c>
      <c r="I7287" s="7" t="n">
        <v>299.980011</v>
      </c>
      <c r="J7287" s="6" t="n">
        <v>1</v>
      </c>
      <c r="K7287" s="7" t="n">
        <v>299.980011</v>
      </c>
      <c r="L7287" s="7" t="n">
        <v>27</v>
      </c>
      <c r="M7287" s="8" t="n">
        <v>0.090000004</v>
      </c>
      <c r="N7287" s="7" t="n">
        <v>76.43000031</v>
      </c>
      <c r="O7287" s="12" t="n">
        <v>1</v>
      </c>
    </row>
    <row r="7288" customFormat="false" ht="15" hidden="false" customHeight="true" outlineLevel="0" collapsed="false">
      <c r="A7288" s="6" t="n">
        <v>38554</v>
      </c>
      <c r="B7288" s="6" t="s">
        <v>19</v>
      </c>
      <c r="C7288" s="6" t="s">
        <v>20</v>
      </c>
      <c r="D7288" s="6" t="s">
        <v>31</v>
      </c>
      <c r="E7288" s="6" t="s">
        <v>62</v>
      </c>
      <c r="F7288" s="6" t="s">
        <v>71</v>
      </c>
      <c r="G7288" s="6" t="s">
        <v>24</v>
      </c>
      <c r="H7288" s="6" t="n">
        <v>4</v>
      </c>
      <c r="I7288" s="7" t="n">
        <v>199.9900055</v>
      </c>
      <c r="J7288" s="6" t="n">
        <v>1</v>
      </c>
      <c r="K7288" s="7" t="n">
        <v>199.9900055</v>
      </c>
      <c r="L7288" s="7" t="n">
        <v>36</v>
      </c>
      <c r="M7288" s="8" t="n">
        <v>0.180000007</v>
      </c>
      <c r="N7288" s="7" t="n">
        <v>-32.79999924</v>
      </c>
      <c r="O7288" s="12" t="n">
        <v>1</v>
      </c>
    </row>
    <row r="7289" customFormat="false" ht="15" hidden="false" customHeight="true" outlineLevel="0" collapsed="false">
      <c r="A7289" s="6" t="n">
        <v>17379</v>
      </c>
      <c r="B7289" s="6" t="s">
        <v>19</v>
      </c>
      <c r="C7289" s="6" t="s">
        <v>20</v>
      </c>
      <c r="D7289" s="6" t="s">
        <v>21</v>
      </c>
      <c r="E7289" s="6" t="s">
        <v>65</v>
      </c>
      <c r="F7289" s="6" t="s">
        <v>23</v>
      </c>
      <c r="G7289" s="6" t="s">
        <v>34</v>
      </c>
      <c r="H7289" s="6" t="n">
        <v>4</v>
      </c>
      <c r="I7289" s="7" t="n">
        <v>129.9900055</v>
      </c>
      <c r="J7289" s="6" t="n">
        <v>1</v>
      </c>
      <c r="K7289" s="7" t="n">
        <v>129.9900055</v>
      </c>
      <c r="L7289" s="7" t="n">
        <v>23.39999962</v>
      </c>
      <c r="M7289" s="8" t="n">
        <v>0.180000007</v>
      </c>
      <c r="N7289" s="7" t="n">
        <v>37.31000137</v>
      </c>
      <c r="O7289" s="12" t="n">
        <v>1</v>
      </c>
    </row>
    <row r="7290" customFormat="false" ht="15" hidden="false" customHeight="true" outlineLevel="0" collapsed="false">
      <c r="A7290" s="6" t="n">
        <v>36376</v>
      </c>
      <c r="B7290" s="6" t="s">
        <v>26</v>
      </c>
      <c r="C7290" s="6" t="s">
        <v>37</v>
      </c>
      <c r="D7290" s="6" t="s">
        <v>31</v>
      </c>
      <c r="E7290" s="6" t="s">
        <v>56</v>
      </c>
      <c r="F7290" s="6" t="s">
        <v>40</v>
      </c>
      <c r="G7290" s="6" t="s">
        <v>24</v>
      </c>
      <c r="H7290" s="6" t="n">
        <v>1</v>
      </c>
      <c r="I7290" s="7" t="n">
        <v>399.980011</v>
      </c>
      <c r="J7290" s="6" t="n">
        <v>1</v>
      </c>
      <c r="K7290" s="7" t="n">
        <v>399.980011</v>
      </c>
      <c r="L7290" s="7" t="n">
        <v>4</v>
      </c>
      <c r="M7290" s="8" t="n">
        <v>0.01</v>
      </c>
      <c r="N7290" s="7" t="n">
        <v>-593.9699707</v>
      </c>
      <c r="O7290" s="12" t="n">
        <v>1</v>
      </c>
    </row>
    <row r="7291" customFormat="false" ht="15" hidden="false" customHeight="true" outlineLevel="0" collapsed="false">
      <c r="A7291" s="6" t="n">
        <v>74114</v>
      </c>
      <c r="B7291" s="6" t="s">
        <v>19</v>
      </c>
      <c r="C7291" s="6" t="s">
        <v>37</v>
      </c>
      <c r="D7291" s="6" t="s">
        <v>27</v>
      </c>
      <c r="E7291" s="6" t="s">
        <v>42</v>
      </c>
      <c r="F7291" s="6" t="s">
        <v>93</v>
      </c>
      <c r="G7291" s="6" t="s">
        <v>34</v>
      </c>
      <c r="H7291" s="6" t="n">
        <v>4</v>
      </c>
      <c r="I7291" s="7" t="n">
        <v>59.08000183</v>
      </c>
      <c r="J7291" s="6" t="n">
        <v>1</v>
      </c>
      <c r="K7291" s="7" t="n">
        <v>59.08000183</v>
      </c>
      <c r="L7291" s="7" t="n">
        <v>0.589999974</v>
      </c>
      <c r="M7291" s="8" t="n">
        <v>0.01</v>
      </c>
      <c r="N7291" s="7" t="n">
        <v>-4.150000095</v>
      </c>
      <c r="O7291" s="12" t="n">
        <v>1</v>
      </c>
    </row>
    <row r="7292" customFormat="false" ht="15" hidden="false" customHeight="true" outlineLevel="0" collapsed="false">
      <c r="A7292" s="6" t="n">
        <v>28172</v>
      </c>
      <c r="B7292" s="6" t="s">
        <v>19</v>
      </c>
      <c r="C7292" s="6" t="s">
        <v>20</v>
      </c>
      <c r="D7292" s="6" t="s">
        <v>27</v>
      </c>
      <c r="E7292" s="6" t="s">
        <v>54</v>
      </c>
      <c r="F7292" s="6" t="s">
        <v>29</v>
      </c>
      <c r="G7292" s="6" t="s">
        <v>47</v>
      </c>
      <c r="H7292" s="6" t="n">
        <v>4</v>
      </c>
      <c r="I7292" s="7" t="n">
        <v>99.98999786</v>
      </c>
      <c r="J7292" s="6" t="n">
        <v>3</v>
      </c>
      <c r="K7292" s="7" t="n">
        <v>299.9700012</v>
      </c>
      <c r="L7292" s="7" t="n">
        <v>30</v>
      </c>
      <c r="M7292" s="8" t="n">
        <v>0.100000001</v>
      </c>
      <c r="N7292" s="7" t="n">
        <v>33.75</v>
      </c>
      <c r="O7292" s="9" t="n">
        <v>0</v>
      </c>
    </row>
    <row r="7293" customFormat="false" ht="15" hidden="false" customHeight="true" outlineLevel="0" collapsed="false">
      <c r="A7293" s="6" t="n">
        <v>5366</v>
      </c>
      <c r="B7293" s="6" t="s">
        <v>19</v>
      </c>
      <c r="C7293" s="6" t="s">
        <v>20</v>
      </c>
      <c r="D7293" s="6" t="s">
        <v>50</v>
      </c>
      <c r="E7293" s="6" t="s">
        <v>51</v>
      </c>
      <c r="F7293" s="6" t="s">
        <v>40</v>
      </c>
      <c r="G7293" s="6" t="s">
        <v>34</v>
      </c>
      <c r="H7293" s="6" t="n">
        <v>4</v>
      </c>
      <c r="I7293" s="7" t="n">
        <v>399.980011</v>
      </c>
      <c r="J7293" s="6" t="n">
        <v>1</v>
      </c>
      <c r="K7293" s="7" t="n">
        <v>399.980011</v>
      </c>
      <c r="L7293" s="7" t="n">
        <v>40</v>
      </c>
      <c r="M7293" s="8" t="n">
        <v>0.100000001</v>
      </c>
      <c r="N7293" s="7" t="n">
        <v>45</v>
      </c>
      <c r="O7293" s="9" t="n">
        <v>0</v>
      </c>
    </row>
    <row r="7294" customFormat="false" ht="15" hidden="false" customHeight="true" outlineLevel="0" collapsed="false">
      <c r="A7294" s="6" t="n">
        <v>2299</v>
      </c>
      <c r="B7294" s="6" t="s">
        <v>19</v>
      </c>
      <c r="C7294" s="6" t="s">
        <v>49</v>
      </c>
      <c r="D7294" s="6" t="s">
        <v>50</v>
      </c>
      <c r="E7294" s="6" t="s">
        <v>51</v>
      </c>
      <c r="F7294" s="6" t="s">
        <v>23</v>
      </c>
      <c r="G7294" s="6" t="s">
        <v>34</v>
      </c>
      <c r="H7294" s="6" t="n">
        <v>4</v>
      </c>
      <c r="I7294" s="7" t="n">
        <v>129.9900055</v>
      </c>
      <c r="J7294" s="6" t="n">
        <v>1</v>
      </c>
      <c r="K7294" s="7" t="n">
        <v>129.9900055</v>
      </c>
      <c r="L7294" s="7" t="n">
        <v>32.5</v>
      </c>
      <c r="M7294" s="8" t="n">
        <v>0.25</v>
      </c>
      <c r="N7294" s="7" t="n">
        <v>27.29999924</v>
      </c>
      <c r="O7294" s="12" t="n">
        <v>1</v>
      </c>
    </row>
    <row r="7295" customFormat="false" ht="15" hidden="false" customHeight="true" outlineLevel="0" collapsed="false">
      <c r="A7295" s="6" t="n">
        <v>61636</v>
      </c>
      <c r="B7295" s="6" t="s">
        <v>36</v>
      </c>
      <c r="C7295" s="6" t="s">
        <v>20</v>
      </c>
      <c r="D7295" s="6" t="s">
        <v>21</v>
      </c>
      <c r="E7295" s="6" t="s">
        <v>64</v>
      </c>
      <c r="F7295" s="6" t="s">
        <v>71</v>
      </c>
      <c r="G7295" s="6" t="s">
        <v>24</v>
      </c>
      <c r="H7295" s="6" t="n">
        <v>0</v>
      </c>
      <c r="I7295" s="7" t="n">
        <v>199.9900055</v>
      </c>
      <c r="J7295" s="6" t="n">
        <v>1</v>
      </c>
      <c r="K7295" s="7" t="n">
        <v>199.9900055</v>
      </c>
      <c r="L7295" s="7" t="n">
        <v>11</v>
      </c>
      <c r="M7295" s="8" t="n">
        <v>0.059999999</v>
      </c>
      <c r="N7295" s="7" t="n">
        <v>23.62000084</v>
      </c>
      <c r="O7295" s="12" t="n">
        <v>1</v>
      </c>
    </row>
    <row r="7296" customFormat="false" ht="15" hidden="false" customHeight="true" outlineLevel="0" collapsed="false">
      <c r="A7296" s="6" t="n">
        <v>32894</v>
      </c>
      <c r="B7296" s="6" t="s">
        <v>19</v>
      </c>
      <c r="C7296" s="6" t="s">
        <v>49</v>
      </c>
      <c r="D7296" s="6" t="s">
        <v>31</v>
      </c>
      <c r="E7296" s="6" t="s">
        <v>62</v>
      </c>
      <c r="F7296" s="6" t="s">
        <v>71</v>
      </c>
      <c r="G7296" s="6" t="s">
        <v>34</v>
      </c>
      <c r="H7296" s="6" t="n">
        <v>4</v>
      </c>
      <c r="I7296" s="7" t="n">
        <v>199.9900055</v>
      </c>
      <c r="J7296" s="6" t="n">
        <v>1</v>
      </c>
      <c r="K7296" s="7" t="n">
        <v>199.9900055</v>
      </c>
      <c r="L7296" s="7" t="n">
        <v>11</v>
      </c>
      <c r="M7296" s="8" t="n">
        <v>0.059999999</v>
      </c>
      <c r="N7296" s="7" t="n">
        <v>30.80999947</v>
      </c>
      <c r="O7296" s="12" t="n">
        <v>1</v>
      </c>
    </row>
    <row r="7297" customFormat="false" ht="15" hidden="false" customHeight="true" outlineLevel="0" collapsed="false">
      <c r="A7297" s="6" t="n">
        <v>57424</v>
      </c>
      <c r="B7297" s="6" t="s">
        <v>19</v>
      </c>
      <c r="C7297" s="6" t="s">
        <v>20</v>
      </c>
      <c r="D7297" s="6" t="s">
        <v>50</v>
      </c>
      <c r="E7297" s="6" t="s">
        <v>51</v>
      </c>
      <c r="F7297" s="6" t="s">
        <v>33</v>
      </c>
      <c r="G7297" s="6" t="s">
        <v>47</v>
      </c>
      <c r="H7297" s="6" t="n">
        <v>4</v>
      </c>
      <c r="I7297" s="7" t="n">
        <v>59.99000168</v>
      </c>
      <c r="J7297" s="6" t="n">
        <v>3</v>
      </c>
      <c r="K7297" s="7" t="n">
        <v>179.9700012</v>
      </c>
      <c r="L7297" s="7" t="n">
        <v>28.79999924</v>
      </c>
      <c r="M7297" s="8" t="n">
        <v>0.159999996</v>
      </c>
      <c r="N7297" s="7" t="n">
        <v>68.02999878</v>
      </c>
      <c r="O7297" s="12" t="n">
        <v>1</v>
      </c>
    </row>
    <row r="7298" customFormat="false" ht="15" hidden="false" customHeight="true" outlineLevel="0" collapsed="false">
      <c r="A7298" s="6" t="n">
        <v>52637</v>
      </c>
      <c r="B7298" s="6" t="s">
        <v>19</v>
      </c>
      <c r="C7298" s="6" t="s">
        <v>37</v>
      </c>
      <c r="D7298" s="6" t="s">
        <v>50</v>
      </c>
      <c r="E7298" s="6" t="s">
        <v>63</v>
      </c>
      <c r="F7298" s="6" t="s">
        <v>71</v>
      </c>
      <c r="G7298" s="6" t="s">
        <v>34</v>
      </c>
      <c r="H7298" s="6" t="n">
        <v>4</v>
      </c>
      <c r="I7298" s="7" t="n">
        <v>199.9900055</v>
      </c>
      <c r="J7298" s="6" t="n">
        <v>1</v>
      </c>
      <c r="K7298" s="7" t="n">
        <v>199.9900055</v>
      </c>
      <c r="L7298" s="7" t="n">
        <v>2</v>
      </c>
      <c r="M7298" s="8" t="n">
        <v>0.01</v>
      </c>
      <c r="N7298" s="7" t="n">
        <v>39.59999847</v>
      </c>
      <c r="O7298" s="9" t="n">
        <v>0</v>
      </c>
    </row>
    <row r="7299" customFormat="false" ht="15" hidden="false" customHeight="true" outlineLevel="0" collapsed="false">
      <c r="A7299" s="6" t="n">
        <v>56034</v>
      </c>
      <c r="B7299" s="6" t="s">
        <v>19</v>
      </c>
      <c r="C7299" s="6" t="s">
        <v>20</v>
      </c>
      <c r="D7299" s="6" t="s">
        <v>50</v>
      </c>
      <c r="E7299" s="6" t="s">
        <v>51</v>
      </c>
      <c r="F7299" s="6" t="s">
        <v>33</v>
      </c>
      <c r="G7299" s="6" t="s">
        <v>44</v>
      </c>
      <c r="H7299" s="6" t="n">
        <v>4</v>
      </c>
      <c r="I7299" s="7" t="n">
        <v>59.99000168</v>
      </c>
      <c r="J7299" s="6" t="n">
        <v>1</v>
      </c>
      <c r="K7299" s="7" t="n">
        <v>59.99000168</v>
      </c>
      <c r="L7299" s="7" t="n">
        <v>9.600000381</v>
      </c>
      <c r="M7299" s="8" t="n">
        <v>0.159999996</v>
      </c>
      <c r="N7299" s="7" t="n">
        <v>15.11999989</v>
      </c>
      <c r="O7299" s="12" t="n">
        <v>1</v>
      </c>
    </row>
    <row r="7300" customFormat="false" ht="15" hidden="false" customHeight="true" outlineLevel="0" collapsed="false">
      <c r="A7300" s="6" t="n">
        <v>28480</v>
      </c>
      <c r="B7300" s="6" t="s">
        <v>19</v>
      </c>
      <c r="C7300" s="6" t="s">
        <v>37</v>
      </c>
      <c r="D7300" s="6" t="s">
        <v>27</v>
      </c>
      <c r="E7300" s="6" t="s">
        <v>69</v>
      </c>
      <c r="F7300" s="6" t="s">
        <v>57</v>
      </c>
      <c r="G7300" s="6" t="s">
        <v>44</v>
      </c>
      <c r="H7300" s="6" t="n">
        <v>4</v>
      </c>
      <c r="I7300" s="7" t="n">
        <v>50</v>
      </c>
      <c r="J7300" s="6" t="n">
        <v>1</v>
      </c>
      <c r="K7300" s="7" t="n">
        <v>50</v>
      </c>
      <c r="L7300" s="7" t="n">
        <v>0.5</v>
      </c>
      <c r="M7300" s="8" t="n">
        <v>0.01</v>
      </c>
      <c r="N7300" s="7" t="n">
        <v>13.60999966</v>
      </c>
      <c r="O7300" s="12" t="n">
        <v>1</v>
      </c>
    </row>
    <row r="7301" customFormat="false" ht="15" hidden="false" customHeight="true" outlineLevel="0" collapsed="false">
      <c r="A7301" s="6" t="n">
        <v>43026</v>
      </c>
      <c r="B7301" s="6" t="s">
        <v>26</v>
      </c>
      <c r="C7301" s="6" t="s">
        <v>20</v>
      </c>
      <c r="D7301" s="6" t="s">
        <v>21</v>
      </c>
      <c r="E7301" s="6" t="s">
        <v>66</v>
      </c>
      <c r="F7301" s="6" t="s">
        <v>75</v>
      </c>
      <c r="G7301" s="6" t="s">
        <v>34</v>
      </c>
      <c r="H7301" s="6" t="n">
        <v>1</v>
      </c>
      <c r="I7301" s="7" t="n">
        <v>299.980011</v>
      </c>
      <c r="J7301" s="6" t="n">
        <v>1</v>
      </c>
      <c r="K7301" s="7" t="n">
        <v>299.980011</v>
      </c>
      <c r="L7301" s="7" t="n">
        <v>21</v>
      </c>
      <c r="M7301" s="8" t="n">
        <v>0.07</v>
      </c>
      <c r="N7301" s="7" t="n">
        <v>97.63999939</v>
      </c>
      <c r="O7301" s="12" t="n">
        <v>1</v>
      </c>
    </row>
    <row r="7302" customFormat="false" ht="15" hidden="false" customHeight="true" outlineLevel="0" collapsed="false">
      <c r="A7302" s="6" t="n">
        <v>44633</v>
      </c>
      <c r="B7302" s="6" t="s">
        <v>46</v>
      </c>
      <c r="C7302" s="6" t="s">
        <v>20</v>
      </c>
      <c r="D7302" s="6" t="s">
        <v>27</v>
      </c>
      <c r="E7302" s="6" t="s">
        <v>69</v>
      </c>
      <c r="F7302" s="6" t="s">
        <v>40</v>
      </c>
      <c r="G7302" s="6" t="s">
        <v>24</v>
      </c>
      <c r="H7302" s="6" t="n">
        <v>2</v>
      </c>
      <c r="I7302" s="7" t="n">
        <v>399.980011</v>
      </c>
      <c r="J7302" s="6" t="n">
        <v>1</v>
      </c>
      <c r="K7302" s="7" t="n">
        <v>399.980011</v>
      </c>
      <c r="L7302" s="7" t="n">
        <v>60</v>
      </c>
      <c r="M7302" s="8" t="n">
        <v>0.150000006</v>
      </c>
      <c r="N7302" s="7" t="n">
        <v>118.9899979</v>
      </c>
      <c r="O7302" s="12" t="n">
        <v>1</v>
      </c>
    </row>
    <row r="7303" customFormat="false" ht="15" hidden="false" customHeight="true" outlineLevel="0" collapsed="false">
      <c r="A7303" s="6" t="n">
        <v>51491</v>
      </c>
      <c r="B7303" s="6" t="s">
        <v>46</v>
      </c>
      <c r="C7303" s="6" t="s">
        <v>20</v>
      </c>
      <c r="D7303" s="6" t="s">
        <v>50</v>
      </c>
      <c r="E7303" s="6" t="s">
        <v>72</v>
      </c>
      <c r="F7303" s="6" t="s">
        <v>71</v>
      </c>
      <c r="G7303" s="6" t="s">
        <v>44</v>
      </c>
      <c r="H7303" s="6" t="n">
        <v>2</v>
      </c>
      <c r="I7303" s="7" t="n">
        <v>199.9900055</v>
      </c>
      <c r="J7303" s="6" t="n">
        <v>1</v>
      </c>
      <c r="K7303" s="7" t="n">
        <v>199.9900055</v>
      </c>
      <c r="L7303" s="7" t="n">
        <v>0</v>
      </c>
      <c r="M7303" s="8" t="n">
        <v>0</v>
      </c>
      <c r="N7303" s="7" t="n">
        <v>62.59999847</v>
      </c>
      <c r="O7303" s="9" t="n">
        <v>0</v>
      </c>
    </row>
    <row r="7304" customFormat="false" ht="15" hidden="false" customHeight="true" outlineLevel="0" collapsed="false">
      <c r="A7304" s="6" t="n">
        <v>34127</v>
      </c>
      <c r="B7304" s="6" t="s">
        <v>36</v>
      </c>
      <c r="C7304" s="6" t="s">
        <v>20</v>
      </c>
      <c r="D7304" s="6" t="s">
        <v>31</v>
      </c>
      <c r="E7304" s="6" t="s">
        <v>32</v>
      </c>
      <c r="F7304" s="6" t="s">
        <v>40</v>
      </c>
      <c r="G7304" s="6" t="s">
        <v>47</v>
      </c>
      <c r="H7304" s="6" t="n">
        <v>0</v>
      </c>
      <c r="I7304" s="7" t="n">
        <v>399.980011</v>
      </c>
      <c r="J7304" s="6" t="n">
        <v>1</v>
      </c>
      <c r="K7304" s="7" t="n">
        <v>399.980011</v>
      </c>
      <c r="L7304" s="7" t="n">
        <v>72</v>
      </c>
      <c r="M7304" s="8" t="n">
        <v>0.180000007</v>
      </c>
      <c r="N7304" s="7" t="n">
        <v>95.12000275</v>
      </c>
      <c r="O7304" s="9" t="n">
        <v>0</v>
      </c>
    </row>
    <row r="7305" customFormat="false" ht="15" hidden="false" customHeight="true" outlineLevel="0" collapsed="false">
      <c r="A7305" s="6" t="n">
        <v>16184</v>
      </c>
      <c r="B7305" s="6" t="s">
        <v>19</v>
      </c>
      <c r="C7305" s="6" t="s">
        <v>20</v>
      </c>
      <c r="D7305" s="6" t="s">
        <v>21</v>
      </c>
      <c r="E7305" s="6" t="s">
        <v>65</v>
      </c>
      <c r="F7305" s="6" t="s">
        <v>58</v>
      </c>
      <c r="G7305" s="6" t="s">
        <v>47</v>
      </c>
      <c r="H7305" s="6" t="n">
        <v>4</v>
      </c>
      <c r="I7305" s="7" t="n">
        <v>49.97999954</v>
      </c>
      <c r="J7305" s="6" t="n">
        <v>1</v>
      </c>
      <c r="K7305" s="7" t="n">
        <v>49.97999954</v>
      </c>
      <c r="L7305" s="7" t="n">
        <v>5</v>
      </c>
      <c r="M7305" s="8" t="n">
        <v>0.100000001</v>
      </c>
      <c r="N7305" s="7" t="n">
        <v>5.079999924</v>
      </c>
      <c r="O7305" s="12" t="n">
        <v>1</v>
      </c>
    </row>
    <row r="7306" customFormat="false" ht="15" hidden="false" customHeight="true" outlineLevel="0" collapsed="false">
      <c r="A7306" s="6" t="n">
        <v>1184</v>
      </c>
      <c r="B7306" s="6" t="s">
        <v>46</v>
      </c>
      <c r="C7306" s="6" t="s">
        <v>49</v>
      </c>
      <c r="D7306" s="6" t="s">
        <v>50</v>
      </c>
      <c r="E7306" s="6" t="s">
        <v>51</v>
      </c>
      <c r="F7306" s="6" t="s">
        <v>40</v>
      </c>
      <c r="G7306" s="6" t="s">
        <v>44</v>
      </c>
      <c r="H7306" s="6" t="n">
        <v>2</v>
      </c>
      <c r="I7306" s="7" t="n">
        <v>399.980011</v>
      </c>
      <c r="J7306" s="6" t="n">
        <v>1</v>
      </c>
      <c r="K7306" s="7" t="n">
        <v>399.980011</v>
      </c>
      <c r="L7306" s="7" t="n">
        <v>28</v>
      </c>
      <c r="M7306" s="8" t="n">
        <v>0.07</v>
      </c>
      <c r="N7306" s="7" t="n">
        <v>167.3899994</v>
      </c>
      <c r="O7306" s="12" t="n">
        <v>1</v>
      </c>
    </row>
    <row r="7307" customFormat="false" ht="15" hidden="false" customHeight="true" outlineLevel="0" collapsed="false">
      <c r="A7307" s="6" t="n">
        <v>74171</v>
      </c>
      <c r="B7307" s="6" t="s">
        <v>26</v>
      </c>
      <c r="C7307" s="6" t="s">
        <v>37</v>
      </c>
      <c r="D7307" s="6" t="s">
        <v>27</v>
      </c>
      <c r="E7307" s="6" t="s">
        <v>28</v>
      </c>
      <c r="F7307" s="6" t="s">
        <v>93</v>
      </c>
      <c r="G7307" s="6" t="s">
        <v>34</v>
      </c>
      <c r="H7307" s="6" t="n">
        <v>1</v>
      </c>
      <c r="I7307" s="7" t="n">
        <v>59.08000183</v>
      </c>
      <c r="J7307" s="6" t="n">
        <v>1</v>
      </c>
      <c r="K7307" s="7" t="n">
        <v>59.08000183</v>
      </c>
      <c r="L7307" s="7" t="n">
        <v>11.8199997</v>
      </c>
      <c r="M7307" s="8" t="n">
        <v>0.200000003</v>
      </c>
      <c r="N7307" s="7" t="n">
        <v>3.539999962</v>
      </c>
      <c r="O7307" s="12" t="n">
        <v>1</v>
      </c>
    </row>
    <row r="7308" customFormat="false" ht="15" hidden="false" customHeight="true" outlineLevel="0" collapsed="false">
      <c r="A7308" s="6" t="n">
        <v>68527</v>
      </c>
      <c r="B7308" s="6" t="s">
        <v>19</v>
      </c>
      <c r="C7308" s="6" t="s">
        <v>49</v>
      </c>
      <c r="D7308" s="6" t="s">
        <v>21</v>
      </c>
      <c r="E7308" s="6" t="s">
        <v>65</v>
      </c>
      <c r="F7308" s="6" t="s">
        <v>57</v>
      </c>
      <c r="G7308" s="6" t="s">
        <v>47</v>
      </c>
      <c r="H7308" s="6" t="n">
        <v>4</v>
      </c>
      <c r="I7308" s="7" t="n">
        <v>50</v>
      </c>
      <c r="J7308" s="6" t="n">
        <v>4</v>
      </c>
      <c r="K7308" s="7" t="n">
        <v>200</v>
      </c>
      <c r="L7308" s="7" t="n">
        <v>8</v>
      </c>
      <c r="M7308" s="8" t="n">
        <v>0.039999999</v>
      </c>
      <c r="N7308" s="7" t="n">
        <v>92.16000366</v>
      </c>
      <c r="O7308" s="9" t="n">
        <v>0</v>
      </c>
    </row>
    <row r="7309" customFormat="false" ht="15" hidden="false" customHeight="true" outlineLevel="0" collapsed="false">
      <c r="A7309" s="6" t="n">
        <v>58838</v>
      </c>
      <c r="B7309" s="6" t="s">
        <v>19</v>
      </c>
      <c r="C7309" s="6" t="s">
        <v>20</v>
      </c>
      <c r="D7309" s="6" t="s">
        <v>50</v>
      </c>
      <c r="E7309" s="6" t="s">
        <v>51</v>
      </c>
      <c r="F7309" s="6" t="s">
        <v>58</v>
      </c>
      <c r="G7309" s="6" t="s">
        <v>24</v>
      </c>
      <c r="H7309" s="6" t="n">
        <v>4</v>
      </c>
      <c r="I7309" s="7" t="n">
        <v>49.97999954</v>
      </c>
      <c r="J7309" s="6" t="n">
        <v>3</v>
      </c>
      <c r="K7309" s="7" t="n">
        <v>149.9400024</v>
      </c>
      <c r="L7309" s="7" t="n">
        <v>23.98999977</v>
      </c>
      <c r="M7309" s="8" t="n">
        <v>0.159999996</v>
      </c>
      <c r="N7309" s="7" t="n">
        <v>-60.45999908</v>
      </c>
      <c r="O7309" s="9" t="n">
        <v>0</v>
      </c>
    </row>
    <row r="7310" customFormat="false" ht="15" hidden="false" customHeight="true" outlineLevel="0" collapsed="false">
      <c r="A7310" s="6" t="n">
        <v>58218</v>
      </c>
      <c r="B7310" s="6" t="s">
        <v>46</v>
      </c>
      <c r="C7310" s="6" t="s">
        <v>20</v>
      </c>
      <c r="D7310" s="6" t="s">
        <v>50</v>
      </c>
      <c r="E7310" s="6" t="s">
        <v>51</v>
      </c>
      <c r="F7310" s="6" t="s">
        <v>75</v>
      </c>
      <c r="G7310" s="6" t="s">
        <v>44</v>
      </c>
      <c r="H7310" s="6" t="n">
        <v>2</v>
      </c>
      <c r="I7310" s="7" t="n">
        <v>299.980011</v>
      </c>
      <c r="J7310" s="6" t="n">
        <v>1</v>
      </c>
      <c r="K7310" s="7" t="n">
        <v>299.980011</v>
      </c>
      <c r="L7310" s="7" t="n">
        <v>36</v>
      </c>
      <c r="M7310" s="8" t="n">
        <v>0.119999997</v>
      </c>
      <c r="N7310" s="7" t="n">
        <v>76.55000305</v>
      </c>
      <c r="O7310" s="12" t="n">
        <v>1</v>
      </c>
    </row>
    <row r="7311" customFormat="false" ht="15" hidden="false" customHeight="true" outlineLevel="0" collapsed="false">
      <c r="A7311" s="6" t="n">
        <v>40765</v>
      </c>
      <c r="B7311" s="6" t="s">
        <v>19</v>
      </c>
      <c r="C7311" s="6" t="s">
        <v>49</v>
      </c>
      <c r="D7311" s="6" t="s">
        <v>31</v>
      </c>
      <c r="E7311" s="6" t="s">
        <v>32</v>
      </c>
      <c r="F7311" s="6" t="s">
        <v>33</v>
      </c>
      <c r="G7311" s="6" t="s">
        <v>44</v>
      </c>
      <c r="H7311" s="6" t="n">
        <v>4</v>
      </c>
      <c r="I7311" s="7" t="n">
        <v>59.99000168</v>
      </c>
      <c r="J7311" s="6" t="n">
        <v>2</v>
      </c>
      <c r="K7311" s="7" t="n">
        <v>119.9800034</v>
      </c>
      <c r="L7311" s="7" t="n">
        <v>24</v>
      </c>
      <c r="M7311" s="8" t="n">
        <v>0.200000003</v>
      </c>
      <c r="N7311" s="7" t="n">
        <v>8.449999809</v>
      </c>
      <c r="O7311" s="12" t="n">
        <v>1</v>
      </c>
    </row>
    <row r="7312" customFormat="false" ht="15" hidden="false" customHeight="true" outlineLevel="0" collapsed="false">
      <c r="A7312" s="6" t="n">
        <v>3488</v>
      </c>
      <c r="B7312" s="6" t="s">
        <v>19</v>
      </c>
      <c r="C7312" s="6" t="s">
        <v>20</v>
      </c>
      <c r="D7312" s="6" t="s">
        <v>50</v>
      </c>
      <c r="E7312" s="6" t="s">
        <v>51</v>
      </c>
      <c r="F7312" s="6" t="s">
        <v>84</v>
      </c>
      <c r="G7312" s="6" t="s">
        <v>47</v>
      </c>
      <c r="H7312" s="6" t="n">
        <v>4</v>
      </c>
      <c r="I7312" s="7" t="n">
        <v>70</v>
      </c>
      <c r="J7312" s="6" t="n">
        <v>4</v>
      </c>
      <c r="K7312" s="7" t="n">
        <v>280</v>
      </c>
      <c r="L7312" s="7" t="n">
        <v>5.599999905</v>
      </c>
      <c r="M7312" s="8" t="n">
        <v>0.02</v>
      </c>
      <c r="N7312" s="7" t="n">
        <v>99.61000061</v>
      </c>
      <c r="O7312" s="9" t="n">
        <v>0</v>
      </c>
    </row>
    <row r="7313" customFormat="false" ht="15" hidden="false" customHeight="true" outlineLevel="0" collapsed="false">
      <c r="A7313" s="6" t="n">
        <v>20830</v>
      </c>
      <c r="B7313" s="6" t="s">
        <v>46</v>
      </c>
      <c r="C7313" s="6" t="s">
        <v>37</v>
      </c>
      <c r="D7313" s="6" t="s">
        <v>27</v>
      </c>
      <c r="E7313" s="6" t="s">
        <v>54</v>
      </c>
      <c r="F7313" s="6" t="s">
        <v>23</v>
      </c>
      <c r="G7313" s="6" t="s">
        <v>34</v>
      </c>
      <c r="H7313" s="6" t="n">
        <v>2</v>
      </c>
      <c r="I7313" s="7" t="n">
        <v>129.9900055</v>
      </c>
      <c r="J7313" s="6" t="n">
        <v>1</v>
      </c>
      <c r="K7313" s="7" t="n">
        <v>129.9900055</v>
      </c>
      <c r="L7313" s="7" t="n">
        <v>26</v>
      </c>
      <c r="M7313" s="8" t="n">
        <v>0.200000003</v>
      </c>
      <c r="N7313" s="7" t="n">
        <v>-259.980011</v>
      </c>
      <c r="O7313" s="12" t="n">
        <v>1</v>
      </c>
    </row>
    <row r="7314" customFormat="false" ht="15" hidden="false" customHeight="true" outlineLevel="0" collapsed="false">
      <c r="A7314" s="6" t="n">
        <v>47065</v>
      </c>
      <c r="B7314" s="6" t="s">
        <v>19</v>
      </c>
      <c r="C7314" s="6" t="s">
        <v>49</v>
      </c>
      <c r="D7314" s="6" t="s">
        <v>27</v>
      </c>
      <c r="E7314" s="6" t="s">
        <v>69</v>
      </c>
      <c r="F7314" s="6" t="s">
        <v>73</v>
      </c>
      <c r="G7314" s="6" t="s">
        <v>47</v>
      </c>
      <c r="H7314" s="6" t="n">
        <v>4</v>
      </c>
      <c r="I7314" s="7" t="n">
        <v>39.99000168</v>
      </c>
      <c r="J7314" s="6" t="n">
        <v>5</v>
      </c>
      <c r="K7314" s="7" t="n">
        <v>199.9499969</v>
      </c>
      <c r="L7314" s="7" t="n">
        <v>31.98999977</v>
      </c>
      <c r="M7314" s="8" t="n">
        <v>0.159999996</v>
      </c>
      <c r="N7314" s="7" t="n">
        <v>43.66999817</v>
      </c>
      <c r="O7314" s="12" t="n">
        <v>1</v>
      </c>
    </row>
    <row r="7315" customFormat="false" ht="15" hidden="false" customHeight="true" outlineLevel="0" collapsed="false">
      <c r="A7315" s="6" t="n">
        <v>6227</v>
      </c>
      <c r="B7315" s="6" t="s">
        <v>46</v>
      </c>
      <c r="C7315" s="6" t="s">
        <v>37</v>
      </c>
      <c r="D7315" s="6" t="s">
        <v>50</v>
      </c>
      <c r="E7315" s="6" t="s">
        <v>51</v>
      </c>
      <c r="F7315" s="6" t="s">
        <v>40</v>
      </c>
      <c r="G7315" s="6" t="s">
        <v>34</v>
      </c>
      <c r="H7315" s="6" t="n">
        <v>2</v>
      </c>
      <c r="I7315" s="7" t="n">
        <v>399.980011</v>
      </c>
      <c r="J7315" s="6" t="n">
        <v>1</v>
      </c>
      <c r="K7315" s="7" t="n">
        <v>399.980011</v>
      </c>
      <c r="L7315" s="7" t="n">
        <v>80</v>
      </c>
      <c r="M7315" s="8" t="n">
        <v>0.200000003</v>
      </c>
      <c r="N7315" s="7" t="n">
        <v>-18.23999977</v>
      </c>
      <c r="O7315" s="12" t="n">
        <v>1</v>
      </c>
    </row>
    <row r="7316" customFormat="false" ht="15" hidden="false" customHeight="true" outlineLevel="0" collapsed="false">
      <c r="A7316" s="6" t="n">
        <v>20553</v>
      </c>
      <c r="B7316" s="6" t="s">
        <v>19</v>
      </c>
      <c r="C7316" s="6" t="s">
        <v>20</v>
      </c>
      <c r="D7316" s="6" t="s">
        <v>27</v>
      </c>
      <c r="E7316" s="6" t="s">
        <v>42</v>
      </c>
      <c r="F7316" s="6" t="s">
        <v>23</v>
      </c>
      <c r="G7316" s="6" t="s">
        <v>34</v>
      </c>
      <c r="H7316" s="6" t="n">
        <v>4</v>
      </c>
      <c r="I7316" s="7" t="n">
        <v>129.9900055</v>
      </c>
      <c r="J7316" s="6" t="n">
        <v>1</v>
      </c>
      <c r="K7316" s="7" t="n">
        <v>129.9900055</v>
      </c>
      <c r="L7316" s="7" t="n">
        <v>3.900000095</v>
      </c>
      <c r="M7316" s="8" t="n">
        <v>0.029999999</v>
      </c>
      <c r="N7316" s="7" t="n">
        <v>2.519999981</v>
      </c>
      <c r="O7316" s="9" t="n">
        <v>0</v>
      </c>
    </row>
    <row r="7317" customFormat="false" ht="15" hidden="false" customHeight="true" outlineLevel="0" collapsed="false">
      <c r="A7317" s="6" t="n">
        <v>60862</v>
      </c>
      <c r="B7317" s="6" t="s">
        <v>19</v>
      </c>
      <c r="C7317" s="6" t="s">
        <v>37</v>
      </c>
      <c r="D7317" s="6" t="s">
        <v>50</v>
      </c>
      <c r="E7317" s="6" t="s">
        <v>51</v>
      </c>
      <c r="F7317" s="6" t="s">
        <v>33</v>
      </c>
      <c r="G7317" s="6" t="s">
        <v>44</v>
      </c>
      <c r="H7317" s="6" t="n">
        <v>4</v>
      </c>
      <c r="I7317" s="7" t="n">
        <v>59.99000168</v>
      </c>
      <c r="J7317" s="6" t="n">
        <v>5</v>
      </c>
      <c r="K7317" s="7" t="n">
        <v>299.9500122</v>
      </c>
      <c r="L7317" s="7" t="n">
        <v>27</v>
      </c>
      <c r="M7317" s="8" t="n">
        <v>0.090000004</v>
      </c>
      <c r="N7317" s="7" t="n">
        <v>90.0699997</v>
      </c>
      <c r="O7317" s="9" t="n">
        <v>0</v>
      </c>
    </row>
    <row r="7318" customFormat="false" ht="15" hidden="false" customHeight="true" outlineLevel="0" collapsed="false">
      <c r="A7318" s="6" t="n">
        <v>70836</v>
      </c>
      <c r="B7318" s="6" t="s">
        <v>19</v>
      </c>
      <c r="C7318" s="6" t="s">
        <v>20</v>
      </c>
      <c r="D7318" s="6" t="s">
        <v>21</v>
      </c>
      <c r="E7318" s="6" t="s">
        <v>22</v>
      </c>
      <c r="F7318" s="6" t="s">
        <v>102</v>
      </c>
      <c r="G7318" s="6" t="s">
        <v>34</v>
      </c>
      <c r="H7318" s="6" t="n">
        <v>4</v>
      </c>
      <c r="I7318" s="7" t="n">
        <v>1500</v>
      </c>
      <c r="J7318" s="6" t="n">
        <v>1</v>
      </c>
      <c r="K7318" s="7" t="n">
        <v>1500</v>
      </c>
      <c r="L7318" s="7" t="n">
        <v>225</v>
      </c>
      <c r="M7318" s="8" t="n">
        <v>0.150000006</v>
      </c>
      <c r="N7318" s="7" t="n">
        <v>624.75</v>
      </c>
      <c r="O7318" s="9" t="n">
        <v>0</v>
      </c>
    </row>
    <row r="7319" customFormat="false" ht="15" hidden="false" customHeight="true" outlineLevel="0" collapsed="false">
      <c r="A7319" s="6" t="n">
        <v>20998</v>
      </c>
      <c r="B7319" s="6" t="s">
        <v>19</v>
      </c>
      <c r="C7319" s="6" t="s">
        <v>20</v>
      </c>
      <c r="D7319" s="6" t="s">
        <v>27</v>
      </c>
      <c r="E7319" s="6" t="s">
        <v>54</v>
      </c>
      <c r="F7319" s="6" t="s">
        <v>84</v>
      </c>
      <c r="G7319" s="6" t="s">
        <v>34</v>
      </c>
      <c r="H7319" s="6" t="n">
        <v>4</v>
      </c>
      <c r="I7319" s="7" t="n">
        <v>25</v>
      </c>
      <c r="J7319" s="6" t="n">
        <v>2</v>
      </c>
      <c r="K7319" s="7" t="n">
        <v>50</v>
      </c>
      <c r="L7319" s="7" t="n">
        <v>6</v>
      </c>
      <c r="M7319" s="8" t="n">
        <v>0.119999997</v>
      </c>
      <c r="N7319" s="7" t="n">
        <v>-4.96999979</v>
      </c>
      <c r="O7319" s="9" t="n">
        <v>0</v>
      </c>
    </row>
    <row r="7320" customFormat="false" ht="15" hidden="false" customHeight="true" outlineLevel="0" collapsed="false">
      <c r="A7320" s="6" t="n">
        <v>47358</v>
      </c>
      <c r="B7320" s="6" t="s">
        <v>36</v>
      </c>
      <c r="C7320" s="6" t="s">
        <v>37</v>
      </c>
      <c r="D7320" s="6" t="s">
        <v>38</v>
      </c>
      <c r="E7320" s="6" t="s">
        <v>39</v>
      </c>
      <c r="F7320" s="6" t="s">
        <v>74</v>
      </c>
      <c r="G7320" s="6" t="s">
        <v>24</v>
      </c>
      <c r="H7320" s="6" t="n">
        <v>0</v>
      </c>
      <c r="I7320" s="7" t="n">
        <v>31.98999977</v>
      </c>
      <c r="J7320" s="6" t="n">
        <v>2</v>
      </c>
      <c r="K7320" s="7" t="n">
        <v>63.97999954</v>
      </c>
      <c r="L7320" s="7" t="n">
        <v>11.52000046</v>
      </c>
      <c r="M7320" s="8" t="n">
        <v>0.180000007</v>
      </c>
      <c r="N7320" s="7" t="n">
        <v>23.61000061</v>
      </c>
      <c r="O7320" s="9" t="n">
        <v>0</v>
      </c>
    </row>
    <row r="7321" customFormat="false" ht="15" hidden="false" customHeight="true" outlineLevel="0" collapsed="false">
      <c r="A7321" s="6" t="n">
        <v>45601</v>
      </c>
      <c r="B7321" s="6" t="s">
        <v>19</v>
      </c>
      <c r="C7321" s="6" t="s">
        <v>37</v>
      </c>
      <c r="D7321" s="6" t="s">
        <v>38</v>
      </c>
      <c r="E7321" s="6" t="s">
        <v>39</v>
      </c>
      <c r="F7321" s="6" t="s">
        <v>73</v>
      </c>
      <c r="G7321" s="6" t="s">
        <v>34</v>
      </c>
      <c r="H7321" s="6" t="n">
        <v>4</v>
      </c>
      <c r="I7321" s="7" t="n">
        <v>39.99000168</v>
      </c>
      <c r="J7321" s="6" t="n">
        <v>2</v>
      </c>
      <c r="K7321" s="7" t="n">
        <v>79.98000336</v>
      </c>
      <c r="L7321" s="7" t="n">
        <v>9.600000381</v>
      </c>
      <c r="M7321" s="8" t="n">
        <v>0.119999997</v>
      </c>
      <c r="N7321" s="7" t="n">
        <v>7.949999809</v>
      </c>
      <c r="O7321" s="9" t="n">
        <v>0</v>
      </c>
    </row>
    <row r="7322" customFormat="false" ht="15" hidden="false" customHeight="true" outlineLevel="0" collapsed="false">
      <c r="A7322" s="6" t="n">
        <v>62950</v>
      </c>
      <c r="B7322" s="6" t="s">
        <v>26</v>
      </c>
      <c r="C7322" s="6" t="s">
        <v>49</v>
      </c>
      <c r="D7322" s="6" t="s">
        <v>21</v>
      </c>
      <c r="E7322" s="6" t="s">
        <v>65</v>
      </c>
      <c r="F7322" s="6" t="s">
        <v>23</v>
      </c>
      <c r="G7322" s="6" t="s">
        <v>24</v>
      </c>
      <c r="H7322" s="6" t="n">
        <v>1</v>
      </c>
      <c r="I7322" s="7" t="n">
        <v>129.9900055</v>
      </c>
      <c r="J7322" s="6" t="n">
        <v>1</v>
      </c>
      <c r="K7322" s="7" t="n">
        <v>129.9900055</v>
      </c>
      <c r="L7322" s="7" t="n">
        <v>22.10000038</v>
      </c>
      <c r="M7322" s="8" t="n">
        <v>0.170000002</v>
      </c>
      <c r="N7322" s="7" t="n">
        <v>15.10000038</v>
      </c>
      <c r="O7322" s="12" t="n">
        <v>1</v>
      </c>
    </row>
    <row r="7323" customFormat="false" ht="15" hidden="false" customHeight="true" outlineLevel="0" collapsed="false">
      <c r="A7323" s="6" t="n">
        <v>30802</v>
      </c>
      <c r="B7323" s="6" t="s">
        <v>19</v>
      </c>
      <c r="C7323" s="6" t="s">
        <v>20</v>
      </c>
      <c r="D7323" s="6" t="s">
        <v>27</v>
      </c>
      <c r="E7323" s="6" t="s">
        <v>42</v>
      </c>
      <c r="F7323" s="6" t="s">
        <v>57</v>
      </c>
      <c r="G7323" s="6" t="s">
        <v>44</v>
      </c>
      <c r="H7323" s="6" t="n">
        <v>4</v>
      </c>
      <c r="I7323" s="7" t="n">
        <v>50</v>
      </c>
      <c r="J7323" s="6" t="n">
        <v>1</v>
      </c>
      <c r="K7323" s="7" t="n">
        <v>50</v>
      </c>
      <c r="L7323" s="7" t="n">
        <v>5</v>
      </c>
      <c r="M7323" s="8" t="n">
        <v>0.100000001</v>
      </c>
      <c r="N7323" s="7" t="n">
        <v>21.60000038</v>
      </c>
      <c r="O7323" s="9" t="n">
        <v>0</v>
      </c>
    </row>
    <row r="7324" customFormat="false" ht="15" hidden="false" customHeight="true" outlineLevel="0" collapsed="false">
      <c r="A7324" s="6" t="n">
        <v>7843</v>
      </c>
      <c r="B7324" s="6" t="s">
        <v>19</v>
      </c>
      <c r="C7324" s="6" t="s">
        <v>20</v>
      </c>
      <c r="D7324" s="6" t="s">
        <v>50</v>
      </c>
      <c r="E7324" s="6" t="s">
        <v>63</v>
      </c>
      <c r="F7324" s="6" t="s">
        <v>33</v>
      </c>
      <c r="G7324" s="6" t="s">
        <v>24</v>
      </c>
      <c r="H7324" s="6" t="n">
        <v>4</v>
      </c>
      <c r="I7324" s="7" t="n">
        <v>59.99000168</v>
      </c>
      <c r="J7324" s="6" t="n">
        <v>3</v>
      </c>
      <c r="K7324" s="7" t="n">
        <v>179.9700012</v>
      </c>
      <c r="L7324" s="7" t="n">
        <v>9</v>
      </c>
      <c r="M7324" s="8" t="n">
        <v>0.050000001</v>
      </c>
      <c r="N7324" s="7" t="n">
        <v>59.84000015</v>
      </c>
      <c r="O7324" s="9" t="n">
        <v>0</v>
      </c>
    </row>
    <row r="7325" customFormat="false" ht="15" hidden="false" customHeight="true" outlineLevel="0" collapsed="false">
      <c r="A7325" s="6" t="n">
        <v>41986</v>
      </c>
      <c r="B7325" s="6" t="s">
        <v>19</v>
      </c>
      <c r="C7325" s="6" t="s">
        <v>20</v>
      </c>
      <c r="D7325" s="6" t="s">
        <v>21</v>
      </c>
      <c r="E7325" s="6" t="s">
        <v>66</v>
      </c>
      <c r="F7325" s="6" t="s">
        <v>58</v>
      </c>
      <c r="G7325" s="6" t="s">
        <v>34</v>
      </c>
      <c r="H7325" s="6" t="n">
        <v>4</v>
      </c>
      <c r="I7325" s="7" t="n">
        <v>49.97999954</v>
      </c>
      <c r="J7325" s="6" t="n">
        <v>5</v>
      </c>
      <c r="K7325" s="7" t="n">
        <v>249.8999939</v>
      </c>
      <c r="L7325" s="7" t="n">
        <v>29.98999977</v>
      </c>
      <c r="M7325" s="8" t="n">
        <v>0.119999997</v>
      </c>
      <c r="N7325" s="7" t="n">
        <v>98.95999908</v>
      </c>
      <c r="O7325" s="9" t="n">
        <v>0</v>
      </c>
    </row>
    <row r="7326" customFormat="false" ht="15" hidden="false" customHeight="true" outlineLevel="0" collapsed="false">
      <c r="A7326" s="6" t="n">
        <v>26453</v>
      </c>
      <c r="B7326" s="6" t="s">
        <v>19</v>
      </c>
      <c r="C7326" s="6" t="s">
        <v>20</v>
      </c>
      <c r="D7326" s="6" t="s">
        <v>27</v>
      </c>
      <c r="E7326" s="6" t="s">
        <v>42</v>
      </c>
      <c r="F7326" s="6" t="s">
        <v>33</v>
      </c>
      <c r="G7326" s="6" t="s">
        <v>44</v>
      </c>
      <c r="H7326" s="6" t="n">
        <v>4</v>
      </c>
      <c r="I7326" s="7" t="n">
        <v>59.99000168</v>
      </c>
      <c r="J7326" s="6" t="n">
        <v>1</v>
      </c>
      <c r="K7326" s="7" t="n">
        <v>59.99000168</v>
      </c>
      <c r="L7326" s="7" t="n">
        <v>3.299999952</v>
      </c>
      <c r="M7326" s="8" t="n">
        <v>0.059999999</v>
      </c>
      <c r="N7326" s="7" t="n">
        <v>26.07999992</v>
      </c>
      <c r="O7326" s="9" t="n">
        <v>0</v>
      </c>
    </row>
    <row r="7327" customFormat="false" ht="15" hidden="false" customHeight="true" outlineLevel="0" collapsed="false">
      <c r="A7327" s="6" t="n">
        <v>29149</v>
      </c>
      <c r="B7327" s="6" t="s">
        <v>19</v>
      </c>
      <c r="C7327" s="6" t="s">
        <v>49</v>
      </c>
      <c r="D7327" s="6" t="s">
        <v>27</v>
      </c>
      <c r="E7327" s="6" t="s">
        <v>42</v>
      </c>
      <c r="F7327" s="6" t="s">
        <v>58</v>
      </c>
      <c r="G7327" s="6" t="s">
        <v>34</v>
      </c>
      <c r="H7327" s="6" t="n">
        <v>4</v>
      </c>
      <c r="I7327" s="7" t="n">
        <v>49.97999954</v>
      </c>
      <c r="J7327" s="6" t="n">
        <v>2</v>
      </c>
      <c r="K7327" s="7" t="n">
        <v>99.95999908</v>
      </c>
      <c r="L7327" s="7" t="n">
        <v>12</v>
      </c>
      <c r="M7327" s="8" t="n">
        <v>0.119999997</v>
      </c>
      <c r="N7327" s="7" t="n">
        <v>29.90999985</v>
      </c>
      <c r="O7327" s="12" t="n">
        <v>1</v>
      </c>
    </row>
    <row r="7328" customFormat="false" ht="15" hidden="false" customHeight="true" outlineLevel="0" collapsed="false">
      <c r="A7328" s="6" t="n">
        <v>21713</v>
      </c>
      <c r="B7328" s="6" t="s">
        <v>36</v>
      </c>
      <c r="C7328" s="6" t="s">
        <v>20</v>
      </c>
      <c r="D7328" s="6" t="s">
        <v>27</v>
      </c>
      <c r="E7328" s="6" t="s">
        <v>42</v>
      </c>
      <c r="F7328" s="6" t="s">
        <v>57</v>
      </c>
      <c r="G7328" s="6" t="s">
        <v>24</v>
      </c>
      <c r="H7328" s="6" t="n">
        <v>0</v>
      </c>
      <c r="I7328" s="7" t="n">
        <v>50</v>
      </c>
      <c r="J7328" s="6" t="n">
        <v>2</v>
      </c>
      <c r="K7328" s="7" t="n">
        <v>100</v>
      </c>
      <c r="L7328" s="7" t="n">
        <v>2</v>
      </c>
      <c r="M7328" s="8" t="n">
        <v>0.02</v>
      </c>
      <c r="N7328" s="7" t="n">
        <v>11.0699997</v>
      </c>
      <c r="O7328" s="12" t="n">
        <v>1</v>
      </c>
    </row>
    <row r="7329" customFormat="false" ht="15" hidden="false" customHeight="true" outlineLevel="0" collapsed="false">
      <c r="A7329" s="6" t="n">
        <v>30898</v>
      </c>
      <c r="B7329" s="6" t="s">
        <v>19</v>
      </c>
      <c r="C7329" s="6" t="s">
        <v>37</v>
      </c>
      <c r="D7329" s="6" t="s">
        <v>27</v>
      </c>
      <c r="E7329" s="6" t="s">
        <v>42</v>
      </c>
      <c r="F7329" s="6" t="s">
        <v>73</v>
      </c>
      <c r="G7329" s="6" t="s">
        <v>47</v>
      </c>
      <c r="H7329" s="6" t="n">
        <v>4</v>
      </c>
      <c r="I7329" s="7" t="n">
        <v>39.99000168</v>
      </c>
      <c r="J7329" s="6" t="n">
        <v>4</v>
      </c>
      <c r="K7329" s="7" t="n">
        <v>159.9600067</v>
      </c>
      <c r="L7329" s="7" t="n">
        <v>11.19999981</v>
      </c>
      <c r="M7329" s="8" t="n">
        <v>0.07</v>
      </c>
      <c r="N7329" s="7" t="n">
        <v>-29.75</v>
      </c>
      <c r="O7329" s="9" t="n">
        <v>0</v>
      </c>
    </row>
    <row r="7330" customFormat="false" ht="15" hidden="false" customHeight="true" outlineLevel="0" collapsed="false">
      <c r="A7330" s="6" t="n">
        <v>31417</v>
      </c>
      <c r="B7330" s="6" t="s">
        <v>26</v>
      </c>
      <c r="C7330" s="6" t="s">
        <v>20</v>
      </c>
      <c r="D7330" s="6" t="s">
        <v>31</v>
      </c>
      <c r="E7330" s="6" t="s">
        <v>32</v>
      </c>
      <c r="F7330" s="6" t="s">
        <v>73</v>
      </c>
      <c r="G7330" s="6" t="s">
        <v>24</v>
      </c>
      <c r="H7330" s="6" t="n">
        <v>1</v>
      </c>
      <c r="I7330" s="7" t="n">
        <v>39.99000168</v>
      </c>
      <c r="J7330" s="6" t="n">
        <v>3</v>
      </c>
      <c r="K7330" s="7" t="n">
        <v>119.9700012</v>
      </c>
      <c r="L7330" s="7" t="n">
        <v>8.399999619</v>
      </c>
      <c r="M7330" s="8" t="n">
        <v>0.07</v>
      </c>
      <c r="N7330" s="7" t="n">
        <v>40.5</v>
      </c>
      <c r="O7330" s="12" t="n">
        <v>1</v>
      </c>
    </row>
    <row r="7331" customFormat="false" ht="15" hidden="false" customHeight="true" outlineLevel="0" collapsed="false">
      <c r="A7331" s="6" t="n">
        <v>20078</v>
      </c>
      <c r="B7331" s="6" t="s">
        <v>26</v>
      </c>
      <c r="C7331" s="6" t="s">
        <v>49</v>
      </c>
      <c r="D7331" s="6" t="s">
        <v>21</v>
      </c>
      <c r="E7331" s="6" t="s">
        <v>64</v>
      </c>
      <c r="F7331" s="6" t="s">
        <v>33</v>
      </c>
      <c r="G7331" s="6" t="s">
        <v>34</v>
      </c>
      <c r="H7331" s="6" t="n">
        <v>1</v>
      </c>
      <c r="I7331" s="7" t="n">
        <v>59.99000168</v>
      </c>
      <c r="J7331" s="6" t="n">
        <v>2</v>
      </c>
      <c r="K7331" s="7" t="n">
        <v>119.9800034</v>
      </c>
      <c r="L7331" s="7" t="n">
        <v>6</v>
      </c>
      <c r="M7331" s="8" t="n">
        <v>0.050000001</v>
      </c>
      <c r="N7331" s="7" t="n">
        <v>41.38000107</v>
      </c>
      <c r="O7331" s="12" t="n">
        <v>1</v>
      </c>
    </row>
    <row r="7332" customFormat="false" ht="15" hidden="false" customHeight="true" outlineLevel="0" collapsed="false">
      <c r="A7332" s="6" t="n">
        <v>56612</v>
      </c>
      <c r="B7332" s="6" t="s">
        <v>26</v>
      </c>
      <c r="C7332" s="6" t="s">
        <v>49</v>
      </c>
      <c r="D7332" s="6" t="s">
        <v>50</v>
      </c>
      <c r="E7332" s="6" t="s">
        <v>51</v>
      </c>
      <c r="F7332" s="6" t="s">
        <v>23</v>
      </c>
      <c r="G7332" s="6" t="s">
        <v>44</v>
      </c>
      <c r="H7332" s="6" t="n">
        <v>1</v>
      </c>
      <c r="I7332" s="7" t="n">
        <v>129.9900055</v>
      </c>
      <c r="J7332" s="6" t="n">
        <v>1</v>
      </c>
      <c r="K7332" s="7" t="n">
        <v>129.9900055</v>
      </c>
      <c r="L7332" s="7" t="n">
        <v>3.900000095</v>
      </c>
      <c r="M7332" s="8" t="n">
        <v>0.029999999</v>
      </c>
      <c r="N7332" s="7" t="n">
        <v>31.52000046</v>
      </c>
      <c r="O7332" s="12" t="n">
        <v>1</v>
      </c>
    </row>
    <row r="7333" customFormat="false" ht="15" hidden="false" customHeight="true" outlineLevel="0" collapsed="false">
      <c r="A7333" s="6" t="n">
        <v>76711</v>
      </c>
      <c r="B7333" s="6" t="s">
        <v>26</v>
      </c>
      <c r="C7333" s="6" t="s">
        <v>20</v>
      </c>
      <c r="D7333" s="6" t="s">
        <v>27</v>
      </c>
      <c r="E7333" s="6" t="s">
        <v>54</v>
      </c>
      <c r="F7333" s="6" t="s">
        <v>76</v>
      </c>
      <c r="G7333" s="6" t="s">
        <v>34</v>
      </c>
      <c r="H7333" s="6" t="n">
        <v>1</v>
      </c>
      <c r="I7333" s="7" t="n">
        <v>39.75</v>
      </c>
      <c r="J7333" s="6" t="n">
        <v>1</v>
      </c>
      <c r="K7333" s="7" t="n">
        <v>39.75</v>
      </c>
      <c r="L7333" s="7" t="n">
        <v>7.159999847</v>
      </c>
      <c r="M7333" s="8" t="n">
        <v>0.180000007</v>
      </c>
      <c r="N7333" s="7" t="n">
        <v>-3.720000029</v>
      </c>
      <c r="O7333" s="12" t="n">
        <v>1</v>
      </c>
    </row>
    <row r="7334" customFormat="false" ht="15" hidden="false" customHeight="true" outlineLevel="0" collapsed="false">
      <c r="A7334" s="6" t="n">
        <v>73612</v>
      </c>
      <c r="B7334" s="6" t="s">
        <v>19</v>
      </c>
      <c r="C7334" s="6" t="s">
        <v>37</v>
      </c>
      <c r="D7334" s="6" t="s">
        <v>27</v>
      </c>
      <c r="E7334" s="6" t="s">
        <v>54</v>
      </c>
      <c r="F7334" s="6" t="s">
        <v>76</v>
      </c>
      <c r="G7334" s="6" t="s">
        <v>44</v>
      </c>
      <c r="H7334" s="6" t="n">
        <v>4</v>
      </c>
      <c r="I7334" s="7" t="n">
        <v>39.75</v>
      </c>
      <c r="J7334" s="6" t="n">
        <v>1</v>
      </c>
      <c r="K7334" s="7" t="n">
        <v>39.75</v>
      </c>
      <c r="L7334" s="7" t="n">
        <v>3.579999924</v>
      </c>
      <c r="M7334" s="8" t="n">
        <v>0.090000004</v>
      </c>
      <c r="N7334" s="7" t="n">
        <v>3.180000067</v>
      </c>
      <c r="O7334" s="9" t="n">
        <v>0</v>
      </c>
    </row>
    <row r="7335" customFormat="false" ht="15" hidden="false" customHeight="true" outlineLevel="0" collapsed="false">
      <c r="A7335" s="6" t="n">
        <v>27274</v>
      </c>
      <c r="B7335" s="6" t="s">
        <v>46</v>
      </c>
      <c r="C7335" s="6" t="s">
        <v>49</v>
      </c>
      <c r="D7335" s="6" t="s">
        <v>27</v>
      </c>
      <c r="E7335" s="6" t="s">
        <v>42</v>
      </c>
      <c r="F7335" s="6" t="s">
        <v>57</v>
      </c>
      <c r="G7335" s="6" t="s">
        <v>34</v>
      </c>
      <c r="H7335" s="6" t="n">
        <v>2</v>
      </c>
      <c r="I7335" s="7" t="n">
        <v>50</v>
      </c>
      <c r="J7335" s="6" t="n">
        <v>5</v>
      </c>
      <c r="K7335" s="7" t="n">
        <v>250</v>
      </c>
      <c r="L7335" s="7" t="n">
        <v>62.5</v>
      </c>
      <c r="M7335" s="8" t="n">
        <v>0.25</v>
      </c>
      <c r="N7335" s="7" t="n">
        <v>46.88000107</v>
      </c>
      <c r="O7335" s="12" t="n">
        <v>1</v>
      </c>
    </row>
    <row r="7336" customFormat="false" ht="15" hidden="false" customHeight="true" outlineLevel="0" collapsed="false">
      <c r="A7336" s="6" t="n">
        <v>74604</v>
      </c>
      <c r="B7336" s="6" t="s">
        <v>46</v>
      </c>
      <c r="C7336" s="6" t="s">
        <v>20</v>
      </c>
      <c r="D7336" s="6" t="s">
        <v>27</v>
      </c>
      <c r="E7336" s="6" t="s">
        <v>28</v>
      </c>
      <c r="F7336" s="6" t="s">
        <v>91</v>
      </c>
      <c r="G7336" s="6" t="s">
        <v>44</v>
      </c>
      <c r="H7336" s="6" t="n">
        <v>2</v>
      </c>
      <c r="I7336" s="7" t="n">
        <v>252.8800049</v>
      </c>
      <c r="J7336" s="6" t="n">
        <v>1</v>
      </c>
      <c r="K7336" s="7" t="n">
        <v>252.8800049</v>
      </c>
      <c r="L7336" s="7" t="n">
        <v>50.58000183</v>
      </c>
      <c r="M7336" s="8" t="n">
        <v>0.200000003</v>
      </c>
      <c r="N7336" s="7" t="n">
        <v>15.17000008</v>
      </c>
      <c r="O7336" s="12" t="n">
        <v>1</v>
      </c>
    </row>
    <row r="7337" customFormat="false" ht="15" hidden="false" customHeight="true" outlineLevel="0" collapsed="false">
      <c r="A7337" s="6" t="n">
        <v>66234</v>
      </c>
      <c r="B7337" s="6" t="s">
        <v>19</v>
      </c>
      <c r="C7337" s="6" t="s">
        <v>20</v>
      </c>
      <c r="D7337" s="6" t="s">
        <v>21</v>
      </c>
      <c r="E7337" s="6" t="s">
        <v>65</v>
      </c>
      <c r="F7337" s="6" t="s">
        <v>33</v>
      </c>
      <c r="G7337" s="6" t="s">
        <v>24</v>
      </c>
      <c r="H7337" s="6" t="n">
        <v>4</v>
      </c>
      <c r="I7337" s="7" t="n">
        <v>59.99000168</v>
      </c>
      <c r="J7337" s="6" t="n">
        <v>3</v>
      </c>
      <c r="K7337" s="7" t="n">
        <v>179.9700012</v>
      </c>
      <c r="L7337" s="7" t="n">
        <v>32.38999939</v>
      </c>
      <c r="M7337" s="8" t="n">
        <v>0.180000007</v>
      </c>
      <c r="N7337" s="7" t="n">
        <v>47.95999908</v>
      </c>
      <c r="O7337" s="12" t="n">
        <v>1</v>
      </c>
    </row>
    <row r="7338" customFormat="false" ht="15" hidden="false" customHeight="true" outlineLevel="0" collapsed="false">
      <c r="A7338" s="6" t="n">
        <v>44427</v>
      </c>
      <c r="B7338" s="6" t="s">
        <v>46</v>
      </c>
      <c r="C7338" s="6" t="s">
        <v>20</v>
      </c>
      <c r="D7338" s="6" t="s">
        <v>38</v>
      </c>
      <c r="E7338" s="6" t="s">
        <v>39</v>
      </c>
      <c r="F7338" s="6" t="s">
        <v>57</v>
      </c>
      <c r="G7338" s="6" t="s">
        <v>44</v>
      </c>
      <c r="H7338" s="6" t="n">
        <v>2</v>
      </c>
      <c r="I7338" s="7" t="n">
        <v>50</v>
      </c>
      <c r="J7338" s="6" t="n">
        <v>2</v>
      </c>
      <c r="K7338" s="7" t="n">
        <v>100</v>
      </c>
      <c r="L7338" s="7" t="n">
        <v>16</v>
      </c>
      <c r="M7338" s="8" t="n">
        <v>0.159999996</v>
      </c>
      <c r="N7338" s="7" t="n">
        <v>-107.0999985</v>
      </c>
      <c r="O7338" s="12" t="n">
        <v>1</v>
      </c>
    </row>
    <row r="7339" customFormat="false" ht="15" hidden="false" customHeight="true" outlineLevel="0" collapsed="false">
      <c r="A7339" s="6" t="n">
        <v>44858</v>
      </c>
      <c r="B7339" s="6" t="s">
        <v>19</v>
      </c>
      <c r="C7339" s="6" t="s">
        <v>37</v>
      </c>
      <c r="D7339" s="6" t="s">
        <v>38</v>
      </c>
      <c r="E7339" s="6" t="s">
        <v>39</v>
      </c>
      <c r="F7339" s="6" t="s">
        <v>57</v>
      </c>
      <c r="G7339" s="6" t="s">
        <v>47</v>
      </c>
      <c r="H7339" s="6" t="n">
        <v>4</v>
      </c>
      <c r="I7339" s="7" t="n">
        <v>50</v>
      </c>
      <c r="J7339" s="6" t="n">
        <v>1</v>
      </c>
      <c r="K7339" s="7" t="n">
        <v>50</v>
      </c>
      <c r="L7339" s="7" t="n">
        <v>0.5</v>
      </c>
      <c r="M7339" s="8" t="n">
        <v>0.01</v>
      </c>
      <c r="N7339" s="7" t="n">
        <v>21.29000092</v>
      </c>
      <c r="O7339" s="9" t="n">
        <v>0</v>
      </c>
    </row>
    <row r="7340" customFormat="false" ht="15" hidden="false" customHeight="true" outlineLevel="0" collapsed="false">
      <c r="A7340" s="6" t="n">
        <v>17930</v>
      </c>
      <c r="B7340" s="6" t="s">
        <v>19</v>
      </c>
      <c r="C7340" s="6" t="s">
        <v>20</v>
      </c>
      <c r="D7340" s="6" t="s">
        <v>21</v>
      </c>
      <c r="E7340" s="6" t="s">
        <v>22</v>
      </c>
      <c r="F7340" s="6" t="s">
        <v>75</v>
      </c>
      <c r="G7340" s="6" t="s">
        <v>34</v>
      </c>
      <c r="H7340" s="6" t="n">
        <v>4</v>
      </c>
      <c r="I7340" s="7" t="n">
        <v>299.980011</v>
      </c>
      <c r="J7340" s="6" t="n">
        <v>1</v>
      </c>
      <c r="K7340" s="7" t="n">
        <v>299.980011</v>
      </c>
      <c r="L7340" s="7" t="n">
        <v>39</v>
      </c>
      <c r="M7340" s="8" t="n">
        <v>0.129999995</v>
      </c>
      <c r="N7340" s="7" t="n">
        <v>-29.48999977</v>
      </c>
      <c r="O7340" s="12" t="n">
        <v>1</v>
      </c>
    </row>
    <row r="7341" customFormat="false" ht="15" hidden="false" customHeight="true" outlineLevel="0" collapsed="false">
      <c r="A7341" s="6" t="n">
        <v>71969</v>
      </c>
      <c r="B7341" s="6" t="s">
        <v>19</v>
      </c>
      <c r="C7341" s="6" t="s">
        <v>37</v>
      </c>
      <c r="D7341" s="6" t="s">
        <v>27</v>
      </c>
      <c r="E7341" s="6" t="s">
        <v>28</v>
      </c>
      <c r="F7341" s="6" t="s">
        <v>87</v>
      </c>
      <c r="G7341" s="6" t="s">
        <v>44</v>
      </c>
      <c r="H7341" s="6" t="n">
        <v>4</v>
      </c>
      <c r="I7341" s="7" t="n">
        <v>532.5800171</v>
      </c>
      <c r="J7341" s="6" t="n">
        <v>1</v>
      </c>
      <c r="K7341" s="7" t="n">
        <v>532.5800171</v>
      </c>
      <c r="L7341" s="7" t="n">
        <v>133.1499939</v>
      </c>
      <c r="M7341" s="8" t="n">
        <v>0.25</v>
      </c>
      <c r="N7341" s="7" t="n">
        <v>135.0099945</v>
      </c>
      <c r="O7341" s="12" t="n">
        <v>1</v>
      </c>
    </row>
    <row r="7342" customFormat="false" ht="15" hidden="false" customHeight="true" outlineLevel="0" collapsed="false">
      <c r="A7342" s="6" t="n">
        <v>4915</v>
      </c>
      <c r="B7342" s="6" t="s">
        <v>19</v>
      </c>
      <c r="C7342" s="6" t="s">
        <v>20</v>
      </c>
      <c r="D7342" s="6" t="s">
        <v>50</v>
      </c>
      <c r="E7342" s="6" t="s">
        <v>51</v>
      </c>
      <c r="F7342" s="6" t="s">
        <v>33</v>
      </c>
      <c r="G7342" s="6" t="s">
        <v>24</v>
      </c>
      <c r="H7342" s="6" t="n">
        <v>4</v>
      </c>
      <c r="I7342" s="7" t="n">
        <v>59.99000168</v>
      </c>
      <c r="J7342" s="6" t="n">
        <v>2</v>
      </c>
      <c r="K7342" s="7" t="n">
        <v>119.9800034</v>
      </c>
      <c r="L7342" s="7" t="n">
        <v>6.599999905</v>
      </c>
      <c r="M7342" s="8" t="n">
        <v>0.059999999</v>
      </c>
      <c r="N7342" s="7" t="n">
        <v>22.68000031</v>
      </c>
      <c r="O7342" s="12" t="n">
        <v>1</v>
      </c>
    </row>
    <row r="7343" customFormat="false" ht="15" hidden="false" customHeight="true" outlineLevel="0" collapsed="false">
      <c r="A7343" s="6" t="n">
        <v>61796</v>
      </c>
      <c r="B7343" s="6" t="s">
        <v>19</v>
      </c>
      <c r="C7343" s="6" t="s">
        <v>20</v>
      </c>
      <c r="D7343" s="6" t="s">
        <v>21</v>
      </c>
      <c r="E7343" s="6" t="s">
        <v>64</v>
      </c>
      <c r="F7343" s="6" t="s">
        <v>23</v>
      </c>
      <c r="G7343" s="6" t="s">
        <v>34</v>
      </c>
      <c r="H7343" s="6" t="n">
        <v>4</v>
      </c>
      <c r="I7343" s="7" t="n">
        <v>129.9900055</v>
      </c>
      <c r="J7343" s="6" t="n">
        <v>1</v>
      </c>
      <c r="K7343" s="7" t="n">
        <v>129.9900055</v>
      </c>
      <c r="L7343" s="7" t="n">
        <v>32.5</v>
      </c>
      <c r="M7343" s="8" t="n">
        <v>0.25</v>
      </c>
      <c r="N7343" s="7" t="n">
        <v>25.35000038</v>
      </c>
      <c r="O7343" s="9" t="n">
        <v>0</v>
      </c>
    </row>
    <row r="7344" customFormat="false" ht="15" hidden="false" customHeight="true" outlineLevel="0" collapsed="false">
      <c r="A7344" s="6" t="n">
        <v>59565</v>
      </c>
      <c r="B7344" s="6" t="s">
        <v>19</v>
      </c>
      <c r="C7344" s="6" t="s">
        <v>37</v>
      </c>
      <c r="D7344" s="6" t="s">
        <v>50</v>
      </c>
      <c r="E7344" s="6" t="s">
        <v>51</v>
      </c>
      <c r="F7344" s="6" t="s">
        <v>88</v>
      </c>
      <c r="G7344" s="6" t="s">
        <v>24</v>
      </c>
      <c r="H7344" s="6" t="n">
        <v>4</v>
      </c>
      <c r="I7344" s="7" t="n">
        <v>124.9899979</v>
      </c>
      <c r="J7344" s="6" t="n">
        <v>1</v>
      </c>
      <c r="K7344" s="7" t="n">
        <v>124.9899979</v>
      </c>
      <c r="L7344" s="7" t="n">
        <v>2.5</v>
      </c>
      <c r="M7344" s="8" t="n">
        <v>0.02</v>
      </c>
      <c r="N7344" s="7" t="n">
        <v>-49</v>
      </c>
      <c r="O7344" s="12" t="n">
        <v>1</v>
      </c>
    </row>
    <row r="7345" customFormat="false" ht="15" hidden="false" customHeight="true" outlineLevel="0" collapsed="false">
      <c r="A7345" s="6" t="n">
        <v>42490</v>
      </c>
      <c r="B7345" s="6" t="s">
        <v>19</v>
      </c>
      <c r="C7345" s="6" t="s">
        <v>20</v>
      </c>
      <c r="D7345" s="6" t="s">
        <v>38</v>
      </c>
      <c r="E7345" s="6" t="s">
        <v>70</v>
      </c>
      <c r="F7345" s="6" t="s">
        <v>40</v>
      </c>
      <c r="G7345" s="6" t="s">
        <v>47</v>
      </c>
      <c r="H7345" s="6" t="n">
        <v>4</v>
      </c>
      <c r="I7345" s="7" t="n">
        <v>399.980011</v>
      </c>
      <c r="J7345" s="6" t="n">
        <v>1</v>
      </c>
      <c r="K7345" s="7" t="n">
        <v>399.980011</v>
      </c>
      <c r="L7345" s="7" t="n">
        <v>36</v>
      </c>
      <c r="M7345" s="8" t="n">
        <v>0.090000004</v>
      </c>
      <c r="N7345" s="7" t="n">
        <v>-124.8499985</v>
      </c>
      <c r="O7345" s="12" t="n">
        <v>1</v>
      </c>
    </row>
    <row r="7346" customFormat="false" ht="15" hidden="false" customHeight="true" outlineLevel="0" collapsed="false">
      <c r="A7346" s="6" t="n">
        <v>36147</v>
      </c>
      <c r="B7346" s="6" t="s">
        <v>46</v>
      </c>
      <c r="C7346" s="6" t="s">
        <v>49</v>
      </c>
      <c r="D7346" s="6" t="s">
        <v>31</v>
      </c>
      <c r="E7346" s="6" t="s">
        <v>56</v>
      </c>
      <c r="F7346" s="6" t="s">
        <v>40</v>
      </c>
      <c r="G7346" s="6" t="s">
        <v>34</v>
      </c>
      <c r="H7346" s="6" t="n">
        <v>2</v>
      </c>
      <c r="I7346" s="7" t="n">
        <v>399.980011</v>
      </c>
      <c r="J7346" s="6" t="n">
        <v>1</v>
      </c>
      <c r="K7346" s="7" t="n">
        <v>399.980011</v>
      </c>
      <c r="L7346" s="7" t="n">
        <v>60</v>
      </c>
      <c r="M7346" s="8" t="n">
        <v>0.150000006</v>
      </c>
      <c r="N7346" s="7" t="n">
        <v>25.5</v>
      </c>
      <c r="O7346" s="12" t="n">
        <v>1</v>
      </c>
    </row>
    <row r="7347" customFormat="false" ht="15" hidden="false" customHeight="true" outlineLevel="0" collapsed="false">
      <c r="A7347" s="6" t="n">
        <v>56185</v>
      </c>
      <c r="B7347" s="6" t="s">
        <v>26</v>
      </c>
      <c r="C7347" s="6" t="s">
        <v>37</v>
      </c>
      <c r="D7347" s="6" t="s">
        <v>50</v>
      </c>
      <c r="E7347" s="6" t="s">
        <v>72</v>
      </c>
      <c r="F7347" s="6" t="s">
        <v>71</v>
      </c>
      <c r="G7347" s="6" t="s">
        <v>44</v>
      </c>
      <c r="H7347" s="6" t="n">
        <v>1</v>
      </c>
      <c r="I7347" s="7" t="n">
        <v>199.9900055</v>
      </c>
      <c r="J7347" s="6" t="n">
        <v>1</v>
      </c>
      <c r="K7347" s="7" t="n">
        <v>199.9900055</v>
      </c>
      <c r="L7347" s="7" t="n">
        <v>36</v>
      </c>
      <c r="M7347" s="8" t="n">
        <v>0.180000007</v>
      </c>
      <c r="N7347" s="7" t="n">
        <v>49.20000076</v>
      </c>
      <c r="O7347" s="12" t="n">
        <v>1</v>
      </c>
    </row>
    <row r="7348" customFormat="false" ht="15" hidden="false" customHeight="true" outlineLevel="0" collapsed="false">
      <c r="A7348" s="6" t="n">
        <v>43992</v>
      </c>
      <c r="B7348" s="6" t="s">
        <v>36</v>
      </c>
      <c r="C7348" s="6" t="s">
        <v>20</v>
      </c>
      <c r="D7348" s="6" t="s">
        <v>27</v>
      </c>
      <c r="E7348" s="6" t="s">
        <v>97</v>
      </c>
      <c r="F7348" s="6" t="s">
        <v>40</v>
      </c>
      <c r="G7348" s="6" t="s">
        <v>47</v>
      </c>
      <c r="H7348" s="6" t="n">
        <v>0</v>
      </c>
      <c r="I7348" s="7" t="n">
        <v>399.980011</v>
      </c>
      <c r="J7348" s="6" t="n">
        <v>1</v>
      </c>
      <c r="K7348" s="7" t="n">
        <v>399.980011</v>
      </c>
      <c r="L7348" s="7" t="n">
        <v>40</v>
      </c>
      <c r="M7348" s="8" t="n">
        <v>0.100000001</v>
      </c>
      <c r="N7348" s="7" t="n">
        <v>90</v>
      </c>
      <c r="O7348" s="9" t="n">
        <v>0</v>
      </c>
    </row>
    <row r="7349" customFormat="false" ht="15" hidden="false" customHeight="true" outlineLevel="0" collapsed="false">
      <c r="A7349" s="6" t="n">
        <v>7411</v>
      </c>
      <c r="B7349" s="6" t="s">
        <v>19</v>
      </c>
      <c r="C7349" s="6" t="s">
        <v>37</v>
      </c>
      <c r="D7349" s="6" t="s">
        <v>50</v>
      </c>
      <c r="E7349" s="6" t="s">
        <v>63</v>
      </c>
      <c r="F7349" s="6" t="s">
        <v>58</v>
      </c>
      <c r="G7349" s="6" t="s">
        <v>44</v>
      </c>
      <c r="H7349" s="6" t="n">
        <v>4</v>
      </c>
      <c r="I7349" s="7" t="n">
        <v>49.97999954</v>
      </c>
      <c r="J7349" s="6" t="n">
        <v>4</v>
      </c>
      <c r="K7349" s="7" t="n">
        <v>199.9199982</v>
      </c>
      <c r="L7349" s="7" t="n">
        <v>2</v>
      </c>
      <c r="M7349" s="8" t="n">
        <v>0.01</v>
      </c>
      <c r="N7349" s="7" t="n">
        <v>-39.58000183</v>
      </c>
      <c r="O7349" s="9" t="n">
        <v>0</v>
      </c>
    </row>
    <row r="7350" customFormat="false" ht="15" hidden="false" customHeight="true" outlineLevel="0" collapsed="false">
      <c r="A7350" s="6" t="n">
        <v>65317</v>
      </c>
      <c r="B7350" s="6" t="s">
        <v>36</v>
      </c>
      <c r="C7350" s="6" t="s">
        <v>20</v>
      </c>
      <c r="D7350" s="6" t="s">
        <v>21</v>
      </c>
      <c r="E7350" s="6" t="s">
        <v>65</v>
      </c>
      <c r="F7350" s="6" t="s">
        <v>71</v>
      </c>
      <c r="G7350" s="6" t="s">
        <v>24</v>
      </c>
      <c r="H7350" s="6" t="n">
        <v>0</v>
      </c>
      <c r="I7350" s="7" t="n">
        <v>199.9900055</v>
      </c>
      <c r="J7350" s="6" t="n">
        <v>1</v>
      </c>
      <c r="K7350" s="7" t="n">
        <v>199.9900055</v>
      </c>
      <c r="L7350" s="7" t="n">
        <v>40</v>
      </c>
      <c r="M7350" s="8" t="n">
        <v>0.200000003</v>
      </c>
      <c r="N7350" s="7" t="n">
        <v>41.59999847</v>
      </c>
      <c r="O7350" s="9" t="n">
        <v>0</v>
      </c>
    </row>
    <row r="7351" customFormat="false" ht="15" hidden="false" customHeight="true" outlineLevel="0" collapsed="false">
      <c r="A7351" s="6" t="n">
        <v>67991</v>
      </c>
      <c r="B7351" s="6" t="s">
        <v>19</v>
      </c>
      <c r="C7351" s="6" t="s">
        <v>20</v>
      </c>
      <c r="D7351" s="6" t="s">
        <v>21</v>
      </c>
      <c r="E7351" s="6" t="s">
        <v>22</v>
      </c>
      <c r="F7351" s="6" t="s">
        <v>58</v>
      </c>
      <c r="G7351" s="6" t="s">
        <v>34</v>
      </c>
      <c r="H7351" s="6" t="n">
        <v>4</v>
      </c>
      <c r="I7351" s="7" t="n">
        <v>49.97999954</v>
      </c>
      <c r="J7351" s="6" t="n">
        <v>2</v>
      </c>
      <c r="K7351" s="7" t="n">
        <v>99.95999908</v>
      </c>
      <c r="L7351" s="7" t="n">
        <v>5</v>
      </c>
      <c r="M7351" s="8" t="n">
        <v>0.050000001</v>
      </c>
      <c r="N7351" s="7" t="n">
        <v>25.63999939</v>
      </c>
      <c r="O7351" s="9" t="n">
        <v>0</v>
      </c>
    </row>
    <row r="7352" customFormat="false" ht="15" hidden="false" customHeight="true" outlineLevel="0" collapsed="false">
      <c r="A7352" s="6" t="n">
        <v>31970</v>
      </c>
      <c r="B7352" s="6" t="s">
        <v>26</v>
      </c>
      <c r="C7352" s="6" t="s">
        <v>49</v>
      </c>
      <c r="D7352" s="6" t="s">
        <v>31</v>
      </c>
      <c r="E7352" s="6" t="s">
        <v>62</v>
      </c>
      <c r="F7352" s="6" t="s">
        <v>40</v>
      </c>
      <c r="G7352" s="6" t="s">
        <v>24</v>
      </c>
      <c r="H7352" s="6" t="n">
        <v>1</v>
      </c>
      <c r="I7352" s="7" t="n">
        <v>399.980011</v>
      </c>
      <c r="J7352" s="6" t="n">
        <v>1</v>
      </c>
      <c r="K7352" s="7" t="n">
        <v>399.980011</v>
      </c>
      <c r="L7352" s="7" t="n">
        <v>52</v>
      </c>
      <c r="M7352" s="8" t="n">
        <v>0.129999995</v>
      </c>
      <c r="N7352" s="7" t="n">
        <v>163.5500031</v>
      </c>
      <c r="O7352" s="12" t="n">
        <v>1</v>
      </c>
    </row>
    <row r="7353" customFormat="false" ht="15" hidden="false" customHeight="true" outlineLevel="0" collapsed="false">
      <c r="A7353" s="6" t="n">
        <v>3243</v>
      </c>
      <c r="B7353" s="6" t="s">
        <v>19</v>
      </c>
      <c r="C7353" s="6" t="s">
        <v>49</v>
      </c>
      <c r="D7353" s="6" t="s">
        <v>50</v>
      </c>
      <c r="E7353" s="6" t="s">
        <v>63</v>
      </c>
      <c r="F7353" s="6" t="s">
        <v>58</v>
      </c>
      <c r="G7353" s="6" t="s">
        <v>34</v>
      </c>
      <c r="H7353" s="6" t="n">
        <v>4</v>
      </c>
      <c r="I7353" s="7" t="n">
        <v>49.97999954</v>
      </c>
      <c r="J7353" s="6" t="n">
        <v>2</v>
      </c>
      <c r="K7353" s="7" t="n">
        <v>99.95999908</v>
      </c>
      <c r="L7353" s="7" t="n">
        <v>17.98999977</v>
      </c>
      <c r="M7353" s="8" t="n">
        <v>0.180000007</v>
      </c>
      <c r="N7353" s="7" t="n">
        <v>26.63999939</v>
      </c>
      <c r="O7353" s="9" t="n">
        <v>0</v>
      </c>
    </row>
    <row r="7354" customFormat="false" ht="15" hidden="false" customHeight="true" outlineLevel="0" collapsed="false">
      <c r="A7354" s="6" t="n">
        <v>4563</v>
      </c>
      <c r="B7354" s="6" t="s">
        <v>19</v>
      </c>
      <c r="C7354" s="6" t="s">
        <v>49</v>
      </c>
      <c r="D7354" s="6" t="s">
        <v>50</v>
      </c>
      <c r="E7354" s="6" t="s">
        <v>51</v>
      </c>
      <c r="F7354" s="6" t="s">
        <v>75</v>
      </c>
      <c r="G7354" s="6" t="s">
        <v>34</v>
      </c>
      <c r="H7354" s="6" t="n">
        <v>4</v>
      </c>
      <c r="I7354" s="7" t="n">
        <v>299.980011</v>
      </c>
      <c r="J7354" s="6" t="n">
        <v>1</v>
      </c>
      <c r="K7354" s="7" t="n">
        <v>299.980011</v>
      </c>
      <c r="L7354" s="7" t="n">
        <v>75</v>
      </c>
      <c r="M7354" s="8" t="n">
        <v>0.25</v>
      </c>
      <c r="N7354" s="7" t="n">
        <v>103.4899979</v>
      </c>
      <c r="O7354" s="9" t="n">
        <v>0</v>
      </c>
    </row>
    <row r="7355" customFormat="false" ht="15" hidden="false" customHeight="true" outlineLevel="0" collapsed="false">
      <c r="A7355" s="6" t="n">
        <v>6247</v>
      </c>
      <c r="B7355" s="6" t="s">
        <v>19</v>
      </c>
      <c r="C7355" s="6" t="s">
        <v>37</v>
      </c>
      <c r="D7355" s="6" t="s">
        <v>50</v>
      </c>
      <c r="E7355" s="6" t="s">
        <v>51</v>
      </c>
      <c r="F7355" s="6" t="s">
        <v>40</v>
      </c>
      <c r="G7355" s="6" t="s">
        <v>34</v>
      </c>
      <c r="H7355" s="6" t="n">
        <v>4</v>
      </c>
      <c r="I7355" s="7" t="n">
        <v>399.980011</v>
      </c>
      <c r="J7355" s="6" t="n">
        <v>1</v>
      </c>
      <c r="K7355" s="7" t="n">
        <v>399.980011</v>
      </c>
      <c r="L7355" s="7" t="n">
        <v>36</v>
      </c>
      <c r="M7355" s="8" t="n">
        <v>0.090000004</v>
      </c>
      <c r="N7355" s="7" t="n">
        <v>13.47000027</v>
      </c>
      <c r="O7355" s="9" t="n">
        <v>0</v>
      </c>
    </row>
    <row r="7356" customFormat="false" ht="15" hidden="false" customHeight="true" outlineLevel="0" collapsed="false">
      <c r="A7356" s="6" t="n">
        <v>7241</v>
      </c>
      <c r="B7356" s="6" t="s">
        <v>26</v>
      </c>
      <c r="C7356" s="6" t="s">
        <v>20</v>
      </c>
      <c r="D7356" s="6" t="s">
        <v>50</v>
      </c>
      <c r="E7356" s="6" t="s">
        <v>51</v>
      </c>
      <c r="F7356" s="6" t="s">
        <v>40</v>
      </c>
      <c r="G7356" s="6" t="s">
        <v>44</v>
      </c>
      <c r="H7356" s="6" t="n">
        <v>1</v>
      </c>
      <c r="I7356" s="7" t="n">
        <v>399.980011</v>
      </c>
      <c r="J7356" s="6" t="n">
        <v>1</v>
      </c>
      <c r="K7356" s="7" t="n">
        <v>399.980011</v>
      </c>
      <c r="L7356" s="7" t="n">
        <v>4</v>
      </c>
      <c r="M7356" s="8" t="n">
        <v>0.01</v>
      </c>
      <c r="N7356" s="7" t="n">
        <v>110.8700027</v>
      </c>
      <c r="O7356" s="12" t="n">
        <v>1</v>
      </c>
    </row>
    <row r="7357" customFormat="false" ht="15" hidden="false" customHeight="true" outlineLevel="0" collapsed="false">
      <c r="A7357" s="6" t="n">
        <v>21452</v>
      </c>
      <c r="B7357" s="6" t="s">
        <v>19</v>
      </c>
      <c r="C7357" s="6" t="s">
        <v>37</v>
      </c>
      <c r="D7357" s="6" t="s">
        <v>27</v>
      </c>
      <c r="E7357" s="6" t="s">
        <v>28</v>
      </c>
      <c r="F7357" s="6" t="s">
        <v>23</v>
      </c>
      <c r="G7357" s="6" t="s">
        <v>24</v>
      </c>
      <c r="H7357" s="6" t="n">
        <v>4</v>
      </c>
      <c r="I7357" s="7" t="n">
        <v>129.9900055</v>
      </c>
      <c r="J7357" s="6" t="n">
        <v>1</v>
      </c>
      <c r="K7357" s="7" t="n">
        <v>129.9900055</v>
      </c>
      <c r="L7357" s="7" t="n">
        <v>19.5</v>
      </c>
      <c r="M7357" s="8" t="n">
        <v>0.150000006</v>
      </c>
      <c r="N7357" s="7" t="n">
        <v>32.04000092</v>
      </c>
      <c r="O7357" s="9" t="n">
        <v>0</v>
      </c>
    </row>
    <row r="7358" customFormat="false" ht="15" hidden="false" customHeight="true" outlineLevel="0" collapsed="false">
      <c r="A7358" s="6" t="n">
        <v>43028</v>
      </c>
      <c r="B7358" s="6" t="s">
        <v>36</v>
      </c>
      <c r="C7358" s="6" t="s">
        <v>20</v>
      </c>
      <c r="D7358" s="6" t="s">
        <v>27</v>
      </c>
      <c r="E7358" s="6" t="s">
        <v>79</v>
      </c>
      <c r="F7358" s="6" t="s">
        <v>33</v>
      </c>
      <c r="G7358" s="6" t="s">
        <v>34</v>
      </c>
      <c r="H7358" s="6" t="n">
        <v>0</v>
      </c>
      <c r="I7358" s="7" t="n">
        <v>59.99000168</v>
      </c>
      <c r="J7358" s="6" t="n">
        <v>1</v>
      </c>
      <c r="K7358" s="7" t="n">
        <v>59.99000168</v>
      </c>
      <c r="L7358" s="7" t="n">
        <v>12</v>
      </c>
      <c r="M7358" s="8" t="n">
        <v>0.200000003</v>
      </c>
      <c r="N7358" s="7" t="n">
        <v>4.21999979</v>
      </c>
      <c r="O7358" s="9" t="n">
        <v>0</v>
      </c>
    </row>
    <row r="7359" customFormat="false" ht="15" hidden="false" customHeight="true" outlineLevel="0" collapsed="false">
      <c r="A7359" s="6" t="n">
        <v>39853</v>
      </c>
      <c r="B7359" s="6" t="s">
        <v>19</v>
      </c>
      <c r="C7359" s="6" t="s">
        <v>37</v>
      </c>
      <c r="D7359" s="6" t="s">
        <v>31</v>
      </c>
      <c r="E7359" s="6" t="s">
        <v>86</v>
      </c>
      <c r="F7359" s="6" t="s">
        <v>57</v>
      </c>
      <c r="G7359" s="6" t="s">
        <v>24</v>
      </c>
      <c r="H7359" s="6" t="n">
        <v>4</v>
      </c>
      <c r="I7359" s="7" t="n">
        <v>50</v>
      </c>
      <c r="J7359" s="6" t="n">
        <v>3</v>
      </c>
      <c r="K7359" s="7" t="n">
        <v>150</v>
      </c>
      <c r="L7359" s="7" t="n">
        <v>4.5</v>
      </c>
      <c r="M7359" s="8" t="n">
        <v>0.029999999</v>
      </c>
      <c r="N7359" s="7" t="n">
        <v>23.28000069</v>
      </c>
      <c r="O7359" s="9" t="n">
        <v>0</v>
      </c>
    </row>
    <row r="7360" customFormat="false" ht="15" hidden="false" customHeight="true" outlineLevel="0" collapsed="false">
      <c r="A7360" s="6" t="n">
        <v>59115</v>
      </c>
      <c r="B7360" s="6" t="s">
        <v>19</v>
      </c>
      <c r="C7360" s="6" t="s">
        <v>20</v>
      </c>
      <c r="D7360" s="6" t="s">
        <v>50</v>
      </c>
      <c r="E7360" s="6" t="s">
        <v>72</v>
      </c>
      <c r="F7360" s="6" t="s">
        <v>67</v>
      </c>
      <c r="G7360" s="6" t="s">
        <v>34</v>
      </c>
      <c r="H7360" s="6" t="n">
        <v>4</v>
      </c>
      <c r="I7360" s="7" t="n">
        <v>199</v>
      </c>
      <c r="J7360" s="6" t="n">
        <v>1</v>
      </c>
      <c r="K7360" s="7" t="n">
        <v>199</v>
      </c>
      <c r="L7360" s="7" t="n">
        <v>39.79999924</v>
      </c>
      <c r="M7360" s="8" t="n">
        <v>0.200000003</v>
      </c>
      <c r="N7360" s="7" t="n">
        <v>-49.99000168</v>
      </c>
      <c r="O7360" s="12" t="n">
        <v>1</v>
      </c>
    </row>
    <row r="7361" customFormat="false" ht="15" hidden="false" customHeight="true" outlineLevel="0" collapsed="false">
      <c r="A7361" s="6" t="n">
        <v>63580</v>
      </c>
      <c r="B7361" s="6" t="s">
        <v>19</v>
      </c>
      <c r="C7361" s="6" t="s">
        <v>20</v>
      </c>
      <c r="D7361" s="6" t="s">
        <v>21</v>
      </c>
      <c r="E7361" s="6" t="s">
        <v>64</v>
      </c>
      <c r="F7361" s="6" t="s">
        <v>33</v>
      </c>
      <c r="G7361" s="6" t="s">
        <v>34</v>
      </c>
      <c r="H7361" s="6" t="n">
        <v>4</v>
      </c>
      <c r="I7361" s="7" t="n">
        <v>59.99000168</v>
      </c>
      <c r="J7361" s="6" t="n">
        <v>5</v>
      </c>
      <c r="K7361" s="7" t="n">
        <v>299.9500122</v>
      </c>
      <c r="L7361" s="7" t="n">
        <v>9</v>
      </c>
      <c r="M7361" s="8" t="n">
        <v>0.029999999</v>
      </c>
      <c r="N7361" s="7" t="n">
        <v>58.18999863</v>
      </c>
      <c r="O7361" s="12" t="n">
        <v>1</v>
      </c>
    </row>
    <row r="7362" customFormat="false" ht="15" hidden="false" customHeight="true" outlineLevel="0" collapsed="false">
      <c r="A7362" s="6" t="n">
        <v>44501</v>
      </c>
      <c r="B7362" s="6" t="s">
        <v>19</v>
      </c>
      <c r="C7362" s="6" t="s">
        <v>37</v>
      </c>
      <c r="D7362" s="6" t="s">
        <v>21</v>
      </c>
      <c r="E7362" s="6" t="s">
        <v>66</v>
      </c>
      <c r="F7362" s="6" t="s">
        <v>71</v>
      </c>
      <c r="G7362" s="6" t="s">
        <v>44</v>
      </c>
      <c r="H7362" s="6" t="n">
        <v>4</v>
      </c>
      <c r="I7362" s="7" t="n">
        <v>199.9900055</v>
      </c>
      <c r="J7362" s="6" t="n">
        <v>1</v>
      </c>
      <c r="K7362" s="7" t="n">
        <v>199.9900055</v>
      </c>
      <c r="L7362" s="7" t="n">
        <v>40</v>
      </c>
      <c r="M7362" s="8" t="n">
        <v>0.200000003</v>
      </c>
      <c r="N7362" s="7" t="n">
        <v>41.59999847</v>
      </c>
      <c r="O7362" s="9" t="n">
        <v>0</v>
      </c>
    </row>
    <row r="7363" customFormat="false" ht="15" hidden="false" customHeight="true" outlineLevel="0" collapsed="false">
      <c r="A7363" s="6" t="n">
        <v>64685</v>
      </c>
      <c r="B7363" s="6" t="s">
        <v>19</v>
      </c>
      <c r="C7363" s="6" t="s">
        <v>37</v>
      </c>
      <c r="D7363" s="6" t="s">
        <v>21</v>
      </c>
      <c r="E7363" s="6" t="s">
        <v>65</v>
      </c>
      <c r="F7363" s="6" t="s">
        <v>40</v>
      </c>
      <c r="G7363" s="6" t="s">
        <v>47</v>
      </c>
      <c r="H7363" s="6" t="n">
        <v>4</v>
      </c>
      <c r="I7363" s="7" t="n">
        <v>399.980011</v>
      </c>
      <c r="J7363" s="6" t="n">
        <v>1</v>
      </c>
      <c r="K7363" s="7" t="n">
        <v>399.980011</v>
      </c>
      <c r="L7363" s="7" t="n">
        <v>4</v>
      </c>
      <c r="M7363" s="8" t="n">
        <v>0.01</v>
      </c>
      <c r="N7363" s="7" t="n">
        <v>190.0700073</v>
      </c>
      <c r="O7363" s="12" t="n">
        <v>1</v>
      </c>
    </row>
    <row r="7364" customFormat="false" ht="15" hidden="false" customHeight="true" outlineLevel="0" collapsed="false">
      <c r="A7364" s="6" t="n">
        <v>54144</v>
      </c>
      <c r="B7364" s="6" t="s">
        <v>19</v>
      </c>
      <c r="C7364" s="6" t="s">
        <v>20</v>
      </c>
      <c r="D7364" s="6" t="s">
        <v>50</v>
      </c>
      <c r="E7364" s="6" t="s">
        <v>63</v>
      </c>
      <c r="F7364" s="6" t="s">
        <v>58</v>
      </c>
      <c r="G7364" s="6" t="s">
        <v>47</v>
      </c>
      <c r="H7364" s="6" t="n">
        <v>4</v>
      </c>
      <c r="I7364" s="7" t="n">
        <v>49.97999954</v>
      </c>
      <c r="J7364" s="6" t="n">
        <v>3</v>
      </c>
      <c r="K7364" s="7" t="n">
        <v>149.9400024</v>
      </c>
      <c r="L7364" s="7" t="n">
        <v>19.48999977</v>
      </c>
      <c r="M7364" s="8" t="n">
        <v>0.129999995</v>
      </c>
      <c r="N7364" s="7" t="n">
        <v>-273.9400024</v>
      </c>
      <c r="O7364" s="12" t="n">
        <v>1</v>
      </c>
    </row>
    <row r="7365" customFormat="false" ht="15" hidden="false" customHeight="true" outlineLevel="0" collapsed="false">
      <c r="A7365" s="6" t="n">
        <v>40244</v>
      </c>
      <c r="B7365" s="6" t="s">
        <v>26</v>
      </c>
      <c r="C7365" s="6" t="s">
        <v>20</v>
      </c>
      <c r="D7365" s="6" t="s">
        <v>31</v>
      </c>
      <c r="E7365" s="6" t="s">
        <v>32</v>
      </c>
      <c r="F7365" s="6" t="s">
        <v>57</v>
      </c>
      <c r="G7365" s="6" t="s">
        <v>34</v>
      </c>
      <c r="H7365" s="6" t="n">
        <v>1</v>
      </c>
      <c r="I7365" s="7" t="n">
        <v>50</v>
      </c>
      <c r="J7365" s="6" t="n">
        <v>4</v>
      </c>
      <c r="K7365" s="7" t="n">
        <v>200</v>
      </c>
      <c r="L7365" s="7" t="n">
        <v>32</v>
      </c>
      <c r="M7365" s="8" t="n">
        <v>0.159999996</v>
      </c>
      <c r="N7365" s="7" t="n">
        <v>77.27999878</v>
      </c>
      <c r="O7365" s="12" t="n">
        <v>1</v>
      </c>
    </row>
    <row r="7366" customFormat="false" ht="15" hidden="false" customHeight="true" outlineLevel="0" collapsed="false">
      <c r="A7366" s="6" t="n">
        <v>55132</v>
      </c>
      <c r="B7366" s="6" t="s">
        <v>19</v>
      </c>
      <c r="C7366" s="6" t="s">
        <v>49</v>
      </c>
      <c r="D7366" s="6" t="s">
        <v>50</v>
      </c>
      <c r="E7366" s="6" t="s">
        <v>63</v>
      </c>
      <c r="F7366" s="6" t="s">
        <v>71</v>
      </c>
      <c r="G7366" s="6" t="s">
        <v>24</v>
      </c>
      <c r="H7366" s="6" t="n">
        <v>4</v>
      </c>
      <c r="I7366" s="7" t="n">
        <v>199.9900055</v>
      </c>
      <c r="J7366" s="6" t="n">
        <v>1</v>
      </c>
      <c r="K7366" s="7" t="n">
        <v>199.9900055</v>
      </c>
      <c r="L7366" s="7" t="n">
        <v>24</v>
      </c>
      <c r="M7366" s="8" t="n">
        <v>0.119999997</v>
      </c>
      <c r="N7366" s="7" t="n">
        <v>79.19999695</v>
      </c>
      <c r="O7366" s="9" t="n">
        <v>0</v>
      </c>
    </row>
    <row r="7367" customFormat="false" ht="15" hidden="false" customHeight="true" outlineLevel="0" collapsed="false">
      <c r="A7367" s="6" t="n">
        <v>54949</v>
      </c>
      <c r="B7367" s="6" t="s">
        <v>19</v>
      </c>
      <c r="C7367" s="6" t="s">
        <v>20</v>
      </c>
      <c r="D7367" s="6" t="s">
        <v>50</v>
      </c>
      <c r="E7367" s="6" t="s">
        <v>63</v>
      </c>
      <c r="F7367" s="6" t="s">
        <v>75</v>
      </c>
      <c r="G7367" s="6" t="s">
        <v>24</v>
      </c>
      <c r="H7367" s="6" t="n">
        <v>4</v>
      </c>
      <c r="I7367" s="7" t="n">
        <v>299.980011</v>
      </c>
      <c r="J7367" s="6" t="n">
        <v>1</v>
      </c>
      <c r="K7367" s="7" t="n">
        <v>299.980011</v>
      </c>
      <c r="L7367" s="7" t="n">
        <v>60</v>
      </c>
      <c r="M7367" s="8" t="n">
        <v>0.200000003</v>
      </c>
      <c r="N7367" s="7" t="n">
        <v>27.12000084</v>
      </c>
      <c r="O7367" s="12" t="n">
        <v>1</v>
      </c>
    </row>
    <row r="7368" customFormat="false" ht="15" hidden="false" customHeight="true" outlineLevel="0" collapsed="false">
      <c r="A7368" s="6" t="n">
        <v>35431</v>
      </c>
      <c r="B7368" s="6" t="s">
        <v>19</v>
      </c>
      <c r="C7368" s="6" t="s">
        <v>49</v>
      </c>
      <c r="D7368" s="6" t="s">
        <v>31</v>
      </c>
      <c r="E7368" s="6" t="s">
        <v>86</v>
      </c>
      <c r="F7368" s="6" t="s">
        <v>73</v>
      </c>
      <c r="G7368" s="6" t="s">
        <v>24</v>
      </c>
      <c r="H7368" s="6" t="n">
        <v>4</v>
      </c>
      <c r="I7368" s="7" t="n">
        <v>39.99000168</v>
      </c>
      <c r="J7368" s="6" t="n">
        <v>2</v>
      </c>
      <c r="K7368" s="7" t="n">
        <v>79.98000336</v>
      </c>
      <c r="L7368" s="7" t="n">
        <v>5.599999905</v>
      </c>
      <c r="M7368" s="8" t="n">
        <v>0.07</v>
      </c>
      <c r="N7368" s="7" t="n">
        <v>26.03000069</v>
      </c>
      <c r="O7368" s="9" t="n">
        <v>0</v>
      </c>
    </row>
    <row r="7369" customFormat="false" ht="15" hidden="false" customHeight="true" outlineLevel="0" collapsed="false">
      <c r="A7369" s="6" t="n">
        <v>49018</v>
      </c>
      <c r="B7369" s="6" t="s">
        <v>19</v>
      </c>
      <c r="C7369" s="6" t="s">
        <v>37</v>
      </c>
      <c r="D7369" s="6" t="s">
        <v>38</v>
      </c>
      <c r="E7369" s="6" t="s">
        <v>92</v>
      </c>
      <c r="F7369" s="6" t="s">
        <v>75</v>
      </c>
      <c r="G7369" s="6" t="s">
        <v>44</v>
      </c>
      <c r="H7369" s="6" t="n">
        <v>4</v>
      </c>
      <c r="I7369" s="7" t="n">
        <v>299.980011</v>
      </c>
      <c r="J7369" s="6" t="n">
        <v>1</v>
      </c>
      <c r="K7369" s="7" t="n">
        <v>299.980011</v>
      </c>
      <c r="L7369" s="7" t="n">
        <v>51</v>
      </c>
      <c r="M7369" s="8" t="n">
        <v>0.170000002</v>
      </c>
      <c r="N7369" s="7" t="n">
        <v>21.90999985</v>
      </c>
      <c r="O7369" s="9" t="n">
        <v>0</v>
      </c>
    </row>
    <row r="7370" customFormat="false" ht="15" hidden="false" customHeight="true" outlineLevel="0" collapsed="false">
      <c r="A7370" s="6" t="n">
        <v>25422</v>
      </c>
      <c r="B7370" s="6" t="s">
        <v>19</v>
      </c>
      <c r="C7370" s="6" t="s">
        <v>37</v>
      </c>
      <c r="D7370" s="6" t="s">
        <v>27</v>
      </c>
      <c r="E7370" s="6" t="s">
        <v>54</v>
      </c>
      <c r="F7370" s="6" t="s">
        <v>40</v>
      </c>
      <c r="G7370" s="6" t="s">
        <v>44</v>
      </c>
      <c r="H7370" s="6" t="n">
        <v>4</v>
      </c>
      <c r="I7370" s="7" t="n">
        <v>399.980011</v>
      </c>
      <c r="J7370" s="6" t="n">
        <v>1</v>
      </c>
      <c r="K7370" s="7" t="n">
        <v>399.980011</v>
      </c>
      <c r="L7370" s="7" t="n">
        <v>64</v>
      </c>
      <c r="M7370" s="8" t="n">
        <v>0.159999996</v>
      </c>
      <c r="N7370" s="7" t="n">
        <v>164.6300049</v>
      </c>
      <c r="O7370" s="9" t="n">
        <v>0</v>
      </c>
    </row>
    <row r="7371" customFormat="false" ht="15" hidden="false" customHeight="true" outlineLevel="0" collapsed="false">
      <c r="A7371" s="6" t="n">
        <v>58858</v>
      </c>
      <c r="B7371" s="6" t="s">
        <v>26</v>
      </c>
      <c r="C7371" s="6" t="s">
        <v>49</v>
      </c>
      <c r="D7371" s="6" t="s">
        <v>50</v>
      </c>
      <c r="E7371" s="6" t="s">
        <v>72</v>
      </c>
      <c r="F7371" s="6" t="s">
        <v>73</v>
      </c>
      <c r="G7371" s="6" t="s">
        <v>44</v>
      </c>
      <c r="H7371" s="6" t="n">
        <v>1</v>
      </c>
      <c r="I7371" s="7" t="n">
        <v>39.99000168</v>
      </c>
      <c r="J7371" s="6" t="n">
        <v>1</v>
      </c>
      <c r="K7371" s="7" t="n">
        <v>39.99000168</v>
      </c>
      <c r="L7371" s="7" t="n">
        <v>0.400000006</v>
      </c>
      <c r="M7371" s="8" t="n">
        <v>0.01</v>
      </c>
      <c r="N7371" s="7" t="n">
        <v>17.02000046</v>
      </c>
      <c r="O7371" s="12" t="n">
        <v>1</v>
      </c>
    </row>
    <row r="7372" customFormat="false" ht="15" hidden="false" customHeight="true" outlineLevel="0" collapsed="false">
      <c r="A7372" s="6" t="n">
        <v>39215</v>
      </c>
      <c r="B7372" s="6" t="s">
        <v>19</v>
      </c>
      <c r="C7372" s="6" t="s">
        <v>37</v>
      </c>
      <c r="D7372" s="6" t="s">
        <v>31</v>
      </c>
      <c r="E7372" s="6" t="s">
        <v>56</v>
      </c>
      <c r="F7372" s="6" t="s">
        <v>40</v>
      </c>
      <c r="G7372" s="6" t="s">
        <v>44</v>
      </c>
      <c r="H7372" s="6" t="n">
        <v>4</v>
      </c>
      <c r="I7372" s="7" t="n">
        <v>399.980011</v>
      </c>
      <c r="J7372" s="6" t="n">
        <v>1</v>
      </c>
      <c r="K7372" s="7" t="n">
        <v>399.980011</v>
      </c>
      <c r="L7372" s="7" t="n">
        <v>0</v>
      </c>
      <c r="M7372" s="8" t="n">
        <v>0</v>
      </c>
      <c r="N7372" s="7" t="n">
        <v>183.9900055</v>
      </c>
      <c r="O7372" s="12" t="n">
        <v>1</v>
      </c>
    </row>
    <row r="7373" customFormat="false" ht="15" hidden="false" customHeight="true" outlineLevel="0" collapsed="false">
      <c r="A7373" s="6" t="n">
        <v>24740</v>
      </c>
      <c r="B7373" s="6" t="s">
        <v>36</v>
      </c>
      <c r="C7373" s="6" t="s">
        <v>20</v>
      </c>
      <c r="D7373" s="6" t="s">
        <v>27</v>
      </c>
      <c r="E7373" s="6" t="s">
        <v>42</v>
      </c>
      <c r="F7373" s="6" t="s">
        <v>71</v>
      </c>
      <c r="G7373" s="6" t="s">
        <v>47</v>
      </c>
      <c r="H7373" s="6" t="n">
        <v>0</v>
      </c>
      <c r="I7373" s="7" t="n">
        <v>199.9900055</v>
      </c>
      <c r="J7373" s="6" t="n">
        <v>1</v>
      </c>
      <c r="K7373" s="7" t="n">
        <v>199.9900055</v>
      </c>
      <c r="L7373" s="7" t="n">
        <v>10</v>
      </c>
      <c r="M7373" s="8" t="n">
        <v>0.050000001</v>
      </c>
      <c r="N7373" s="7" t="n">
        <v>49.40000153</v>
      </c>
      <c r="O7373" s="9" t="n">
        <v>0</v>
      </c>
    </row>
    <row r="7374" customFormat="false" ht="15" hidden="false" customHeight="true" outlineLevel="0" collapsed="false">
      <c r="A7374" s="6" t="n">
        <v>31465</v>
      </c>
      <c r="B7374" s="6" t="s">
        <v>46</v>
      </c>
      <c r="C7374" s="6" t="s">
        <v>20</v>
      </c>
      <c r="D7374" s="6" t="s">
        <v>31</v>
      </c>
      <c r="E7374" s="6" t="s">
        <v>62</v>
      </c>
      <c r="F7374" s="6" t="s">
        <v>89</v>
      </c>
      <c r="G7374" s="6" t="s">
        <v>44</v>
      </c>
      <c r="H7374" s="6" t="n">
        <v>2</v>
      </c>
      <c r="I7374" s="7" t="n">
        <v>59.99000168</v>
      </c>
      <c r="J7374" s="6" t="n">
        <v>4</v>
      </c>
      <c r="K7374" s="7" t="n">
        <v>239.9600067</v>
      </c>
      <c r="L7374" s="7" t="n">
        <v>38.38999939</v>
      </c>
      <c r="M7374" s="8" t="n">
        <v>0.159999996</v>
      </c>
      <c r="N7374" s="7" t="n">
        <v>68.12999725</v>
      </c>
      <c r="O7374" s="12" t="n">
        <v>1</v>
      </c>
    </row>
    <row r="7375" customFormat="false" ht="15" hidden="false" customHeight="true" outlineLevel="0" collapsed="false">
      <c r="A7375" s="6" t="n">
        <v>66292</v>
      </c>
      <c r="B7375" s="6" t="s">
        <v>19</v>
      </c>
      <c r="C7375" s="6" t="s">
        <v>20</v>
      </c>
      <c r="D7375" s="6" t="s">
        <v>21</v>
      </c>
      <c r="E7375" s="6" t="s">
        <v>65</v>
      </c>
      <c r="F7375" s="6" t="s">
        <v>108</v>
      </c>
      <c r="G7375" s="6" t="s">
        <v>44</v>
      </c>
      <c r="H7375" s="6" t="n">
        <v>4</v>
      </c>
      <c r="I7375" s="7" t="n">
        <v>129.9900055</v>
      </c>
      <c r="J7375" s="6" t="n">
        <v>1</v>
      </c>
      <c r="K7375" s="7" t="n">
        <v>129.9900055</v>
      </c>
      <c r="L7375" s="7" t="n">
        <v>26</v>
      </c>
      <c r="M7375" s="8" t="n">
        <v>0.200000003</v>
      </c>
      <c r="N7375" s="7" t="n">
        <v>13.52000046</v>
      </c>
      <c r="O7375" s="9" t="n">
        <v>0</v>
      </c>
    </row>
    <row r="7376" customFormat="false" ht="15" hidden="false" customHeight="true" outlineLevel="0" collapsed="false">
      <c r="A7376" s="6" t="n">
        <v>24018</v>
      </c>
      <c r="B7376" s="6" t="s">
        <v>46</v>
      </c>
      <c r="C7376" s="6" t="s">
        <v>37</v>
      </c>
      <c r="D7376" s="6" t="s">
        <v>27</v>
      </c>
      <c r="E7376" s="6" t="s">
        <v>28</v>
      </c>
      <c r="F7376" s="6" t="s">
        <v>40</v>
      </c>
      <c r="G7376" s="6" t="s">
        <v>44</v>
      </c>
      <c r="H7376" s="6" t="n">
        <v>2</v>
      </c>
      <c r="I7376" s="7" t="n">
        <v>399.980011</v>
      </c>
      <c r="J7376" s="6" t="n">
        <v>1</v>
      </c>
      <c r="K7376" s="7" t="n">
        <v>399.980011</v>
      </c>
      <c r="L7376" s="7" t="n">
        <v>0</v>
      </c>
      <c r="M7376" s="8" t="n">
        <v>0</v>
      </c>
      <c r="N7376" s="7" t="n">
        <v>183.9900055</v>
      </c>
      <c r="O7376" s="12" t="n">
        <v>1</v>
      </c>
    </row>
    <row r="7377" customFormat="false" ht="15" hidden="false" customHeight="true" outlineLevel="0" collapsed="false">
      <c r="A7377" s="6" t="n">
        <v>9859</v>
      </c>
      <c r="B7377" s="6" t="s">
        <v>19</v>
      </c>
      <c r="C7377" s="6" t="s">
        <v>37</v>
      </c>
      <c r="D7377" s="6" t="s">
        <v>50</v>
      </c>
      <c r="E7377" s="6" t="s">
        <v>51</v>
      </c>
      <c r="F7377" s="6" t="s">
        <v>29</v>
      </c>
      <c r="G7377" s="6" t="s">
        <v>24</v>
      </c>
      <c r="H7377" s="6" t="n">
        <v>4</v>
      </c>
      <c r="I7377" s="7" t="n">
        <v>99.98999786</v>
      </c>
      <c r="J7377" s="6" t="n">
        <v>2</v>
      </c>
      <c r="K7377" s="7" t="n">
        <v>199.9799957</v>
      </c>
      <c r="L7377" s="7" t="n">
        <v>2</v>
      </c>
      <c r="M7377" s="8" t="n">
        <v>0.01</v>
      </c>
      <c r="N7377" s="7" t="n">
        <v>67.30999756</v>
      </c>
      <c r="O7377" s="12" t="n">
        <v>1</v>
      </c>
    </row>
    <row r="7378" customFormat="false" ht="15" hidden="false" customHeight="true" outlineLevel="0" collapsed="false">
      <c r="A7378" s="6" t="n">
        <v>66152</v>
      </c>
      <c r="B7378" s="6" t="s">
        <v>19</v>
      </c>
      <c r="C7378" s="6" t="s">
        <v>49</v>
      </c>
      <c r="D7378" s="6" t="s">
        <v>21</v>
      </c>
      <c r="E7378" s="6" t="s">
        <v>22</v>
      </c>
      <c r="F7378" s="6" t="s">
        <v>57</v>
      </c>
      <c r="G7378" s="6" t="s">
        <v>34</v>
      </c>
      <c r="H7378" s="6" t="n">
        <v>4</v>
      </c>
      <c r="I7378" s="7" t="n">
        <v>50</v>
      </c>
      <c r="J7378" s="6" t="n">
        <v>1</v>
      </c>
      <c r="K7378" s="7" t="n">
        <v>50</v>
      </c>
      <c r="L7378" s="7" t="n">
        <v>8</v>
      </c>
      <c r="M7378" s="8" t="n">
        <v>0.159999996</v>
      </c>
      <c r="N7378" s="7" t="n">
        <v>15.11999989</v>
      </c>
      <c r="O7378" s="9" t="n">
        <v>0</v>
      </c>
    </row>
    <row r="7379" customFormat="false" ht="15" hidden="false" customHeight="true" outlineLevel="0" collapsed="false">
      <c r="A7379" s="6" t="n">
        <v>12293</v>
      </c>
      <c r="B7379" s="6" t="s">
        <v>19</v>
      </c>
      <c r="C7379" s="6" t="s">
        <v>20</v>
      </c>
      <c r="D7379" s="6" t="s">
        <v>21</v>
      </c>
      <c r="E7379" s="6" t="s">
        <v>22</v>
      </c>
      <c r="F7379" s="6" t="s">
        <v>33</v>
      </c>
      <c r="G7379" s="6" t="s">
        <v>44</v>
      </c>
      <c r="H7379" s="6" t="n">
        <v>4</v>
      </c>
      <c r="I7379" s="7" t="n">
        <v>59.99000168</v>
      </c>
      <c r="J7379" s="6" t="n">
        <v>5</v>
      </c>
      <c r="K7379" s="7" t="n">
        <v>299.9500122</v>
      </c>
      <c r="L7379" s="7" t="n">
        <v>47.99000168</v>
      </c>
      <c r="M7379" s="8" t="n">
        <v>0.159999996</v>
      </c>
      <c r="N7379" s="7" t="n">
        <v>-32.5</v>
      </c>
      <c r="O7379" s="9" t="n">
        <v>0</v>
      </c>
    </row>
    <row r="7380" customFormat="false" ht="15" hidden="false" customHeight="true" outlineLevel="0" collapsed="false">
      <c r="A7380" s="6" t="n">
        <v>52698</v>
      </c>
      <c r="B7380" s="6" t="s">
        <v>19</v>
      </c>
      <c r="C7380" s="6" t="s">
        <v>37</v>
      </c>
      <c r="D7380" s="6" t="s">
        <v>50</v>
      </c>
      <c r="E7380" s="6" t="s">
        <v>63</v>
      </c>
      <c r="F7380" s="6" t="s">
        <v>71</v>
      </c>
      <c r="G7380" s="6" t="s">
        <v>44</v>
      </c>
      <c r="H7380" s="6" t="n">
        <v>4</v>
      </c>
      <c r="I7380" s="7" t="n">
        <v>199.9900055</v>
      </c>
      <c r="J7380" s="6" t="n">
        <v>1</v>
      </c>
      <c r="K7380" s="7" t="n">
        <v>199.9900055</v>
      </c>
      <c r="L7380" s="7" t="n">
        <v>6</v>
      </c>
      <c r="M7380" s="8" t="n">
        <v>0.029999999</v>
      </c>
      <c r="N7380" s="7" t="n">
        <v>58.20000076</v>
      </c>
      <c r="O7380" s="9" t="n">
        <v>0</v>
      </c>
    </row>
    <row r="7381" customFormat="false" ht="15" hidden="false" customHeight="true" outlineLevel="0" collapsed="false">
      <c r="A7381" s="6" t="n">
        <v>75495</v>
      </c>
      <c r="B7381" s="6" t="s">
        <v>19</v>
      </c>
      <c r="C7381" s="6" t="s">
        <v>37</v>
      </c>
      <c r="D7381" s="6" t="s">
        <v>27</v>
      </c>
      <c r="E7381" s="6" t="s">
        <v>54</v>
      </c>
      <c r="F7381" s="6" t="s">
        <v>95</v>
      </c>
      <c r="G7381" s="6" t="s">
        <v>34</v>
      </c>
      <c r="H7381" s="6" t="n">
        <v>4</v>
      </c>
      <c r="I7381" s="7" t="n">
        <v>84.40000153</v>
      </c>
      <c r="J7381" s="6" t="n">
        <v>1</v>
      </c>
      <c r="K7381" s="7" t="n">
        <v>84.40000153</v>
      </c>
      <c r="L7381" s="7" t="n">
        <v>4.21999979</v>
      </c>
      <c r="M7381" s="8" t="n">
        <v>0.050000001</v>
      </c>
      <c r="N7381" s="7" t="n">
        <v>36.08000183</v>
      </c>
      <c r="O7381" s="12" t="n">
        <v>1</v>
      </c>
    </row>
    <row r="7382" customFormat="false" ht="15" hidden="false" customHeight="true" outlineLevel="0" collapsed="false">
      <c r="A7382" s="6" t="n">
        <v>10437</v>
      </c>
      <c r="B7382" s="6" t="s">
        <v>26</v>
      </c>
      <c r="C7382" s="6" t="s">
        <v>20</v>
      </c>
      <c r="D7382" s="6" t="s">
        <v>21</v>
      </c>
      <c r="E7382" s="6" t="s">
        <v>65</v>
      </c>
      <c r="F7382" s="6" t="s">
        <v>58</v>
      </c>
      <c r="G7382" s="6" t="s">
        <v>34</v>
      </c>
      <c r="H7382" s="6" t="n">
        <v>1</v>
      </c>
      <c r="I7382" s="7" t="n">
        <v>49.97999954</v>
      </c>
      <c r="J7382" s="6" t="n">
        <v>5</v>
      </c>
      <c r="K7382" s="7" t="n">
        <v>249.8999939</v>
      </c>
      <c r="L7382" s="7" t="n">
        <v>37.49000168</v>
      </c>
      <c r="M7382" s="8" t="n">
        <v>0.150000006</v>
      </c>
      <c r="N7382" s="7" t="n">
        <v>-38.86999893</v>
      </c>
      <c r="O7382" s="12" t="n">
        <v>1</v>
      </c>
    </row>
    <row r="7383" customFormat="false" ht="15" hidden="false" customHeight="true" outlineLevel="0" collapsed="false">
      <c r="A7383" s="6" t="n">
        <v>23195</v>
      </c>
      <c r="B7383" s="6" t="s">
        <v>19</v>
      </c>
      <c r="C7383" s="6" t="s">
        <v>20</v>
      </c>
      <c r="D7383" s="6" t="s">
        <v>27</v>
      </c>
      <c r="E7383" s="6" t="s">
        <v>54</v>
      </c>
      <c r="F7383" s="6" t="s">
        <v>71</v>
      </c>
      <c r="G7383" s="6" t="s">
        <v>34</v>
      </c>
      <c r="H7383" s="6" t="n">
        <v>4</v>
      </c>
      <c r="I7383" s="7" t="n">
        <v>199.9900055</v>
      </c>
      <c r="J7383" s="6" t="n">
        <v>1</v>
      </c>
      <c r="K7383" s="7" t="n">
        <v>199.9900055</v>
      </c>
      <c r="L7383" s="7" t="n">
        <v>24</v>
      </c>
      <c r="M7383" s="8" t="n">
        <v>0.119999997</v>
      </c>
      <c r="N7383" s="7" t="n">
        <v>52.79999924</v>
      </c>
      <c r="O7383" s="12" t="n">
        <v>1</v>
      </c>
    </row>
    <row r="7384" customFormat="false" ht="15" hidden="false" customHeight="true" outlineLevel="0" collapsed="false">
      <c r="A7384" s="6" t="n">
        <v>60517</v>
      </c>
      <c r="B7384" s="6" t="s">
        <v>19</v>
      </c>
      <c r="C7384" s="6" t="s">
        <v>37</v>
      </c>
      <c r="D7384" s="6" t="s">
        <v>50</v>
      </c>
      <c r="E7384" s="6" t="s">
        <v>72</v>
      </c>
      <c r="F7384" s="6" t="s">
        <v>29</v>
      </c>
      <c r="G7384" s="6" t="s">
        <v>24</v>
      </c>
      <c r="H7384" s="6" t="n">
        <v>4</v>
      </c>
      <c r="I7384" s="7" t="n">
        <v>99.98999786</v>
      </c>
      <c r="J7384" s="6" t="n">
        <v>1</v>
      </c>
      <c r="K7384" s="7" t="n">
        <v>99.98999786</v>
      </c>
      <c r="L7384" s="7" t="n">
        <v>17</v>
      </c>
      <c r="M7384" s="8" t="n">
        <v>0.170000002</v>
      </c>
      <c r="N7384" s="7" t="n">
        <v>-60.83000183</v>
      </c>
      <c r="O7384" s="9" t="n">
        <v>0</v>
      </c>
    </row>
    <row r="7385" customFormat="false" ht="15" hidden="false" customHeight="true" outlineLevel="0" collapsed="false">
      <c r="A7385" s="6" t="n">
        <v>701</v>
      </c>
      <c r="B7385" s="6" t="s">
        <v>19</v>
      </c>
      <c r="C7385" s="6" t="s">
        <v>49</v>
      </c>
      <c r="D7385" s="6" t="s">
        <v>50</v>
      </c>
      <c r="E7385" s="6" t="s">
        <v>63</v>
      </c>
      <c r="F7385" s="6" t="s">
        <v>71</v>
      </c>
      <c r="G7385" s="6" t="s">
        <v>24</v>
      </c>
      <c r="H7385" s="6" t="n">
        <v>4</v>
      </c>
      <c r="I7385" s="7" t="n">
        <v>199.9900055</v>
      </c>
      <c r="J7385" s="6" t="n">
        <v>1</v>
      </c>
      <c r="K7385" s="7" t="n">
        <v>199.9900055</v>
      </c>
      <c r="L7385" s="7" t="n">
        <v>30</v>
      </c>
      <c r="M7385" s="8" t="n">
        <v>0.150000006</v>
      </c>
      <c r="N7385" s="7" t="n">
        <v>-12.75</v>
      </c>
      <c r="O7385" s="9" t="n">
        <v>0</v>
      </c>
    </row>
    <row r="7386" customFormat="false" ht="15" hidden="false" customHeight="true" outlineLevel="0" collapsed="false">
      <c r="A7386" s="6" t="n">
        <v>43326</v>
      </c>
      <c r="B7386" s="6" t="s">
        <v>46</v>
      </c>
      <c r="C7386" s="6" t="s">
        <v>20</v>
      </c>
      <c r="D7386" s="6" t="s">
        <v>38</v>
      </c>
      <c r="E7386" s="6" t="s">
        <v>39</v>
      </c>
      <c r="F7386" s="6" t="s">
        <v>58</v>
      </c>
      <c r="G7386" s="6" t="s">
        <v>34</v>
      </c>
      <c r="H7386" s="6" t="n">
        <v>2</v>
      </c>
      <c r="I7386" s="7" t="n">
        <v>49.97999954</v>
      </c>
      <c r="J7386" s="6" t="n">
        <v>4</v>
      </c>
      <c r="K7386" s="7" t="n">
        <v>199.9199982</v>
      </c>
      <c r="L7386" s="7" t="n">
        <v>0</v>
      </c>
      <c r="M7386" s="8" t="n">
        <v>0</v>
      </c>
      <c r="N7386" s="7" t="n">
        <v>64.97000122</v>
      </c>
      <c r="O7386" s="9" t="n">
        <v>0</v>
      </c>
    </row>
    <row r="7387" customFormat="false" ht="15" hidden="false" customHeight="true" outlineLevel="0" collapsed="false">
      <c r="A7387" s="6" t="n">
        <v>11401</v>
      </c>
      <c r="B7387" s="6" t="s">
        <v>26</v>
      </c>
      <c r="C7387" s="6" t="s">
        <v>37</v>
      </c>
      <c r="D7387" s="6" t="s">
        <v>21</v>
      </c>
      <c r="E7387" s="6" t="s">
        <v>65</v>
      </c>
      <c r="F7387" s="6" t="s">
        <v>58</v>
      </c>
      <c r="G7387" s="6" t="s">
        <v>47</v>
      </c>
      <c r="H7387" s="6" t="n">
        <v>1</v>
      </c>
      <c r="I7387" s="7" t="n">
        <v>49.97999954</v>
      </c>
      <c r="J7387" s="6" t="n">
        <v>3</v>
      </c>
      <c r="K7387" s="7" t="n">
        <v>149.9400024</v>
      </c>
      <c r="L7387" s="7" t="n">
        <v>3</v>
      </c>
      <c r="M7387" s="8" t="n">
        <v>0.02</v>
      </c>
      <c r="N7387" s="7" t="n">
        <v>-36.74000168</v>
      </c>
      <c r="O7387" s="12" t="n">
        <v>1</v>
      </c>
    </row>
    <row r="7388" customFormat="false" ht="15" hidden="false" customHeight="true" outlineLevel="0" collapsed="false">
      <c r="A7388" s="6" t="n">
        <v>28735</v>
      </c>
      <c r="B7388" s="6" t="s">
        <v>26</v>
      </c>
      <c r="C7388" s="6" t="s">
        <v>20</v>
      </c>
      <c r="D7388" s="6" t="s">
        <v>27</v>
      </c>
      <c r="E7388" s="6" t="s">
        <v>42</v>
      </c>
      <c r="F7388" s="6" t="s">
        <v>33</v>
      </c>
      <c r="G7388" s="6" t="s">
        <v>34</v>
      </c>
      <c r="H7388" s="6" t="n">
        <v>1</v>
      </c>
      <c r="I7388" s="7" t="n">
        <v>59.99000168</v>
      </c>
      <c r="J7388" s="6" t="n">
        <v>4</v>
      </c>
      <c r="K7388" s="7" t="n">
        <v>239.9600067</v>
      </c>
      <c r="L7388" s="7" t="n">
        <v>43.18999863</v>
      </c>
      <c r="M7388" s="8" t="n">
        <v>0.180000007</v>
      </c>
      <c r="N7388" s="7" t="n">
        <v>17.3199997</v>
      </c>
      <c r="O7388" s="12" t="n">
        <v>1</v>
      </c>
    </row>
    <row r="7389" customFormat="false" ht="15" hidden="false" customHeight="true" outlineLevel="0" collapsed="false">
      <c r="A7389" s="6" t="n">
        <v>58808</v>
      </c>
      <c r="B7389" s="6" t="s">
        <v>19</v>
      </c>
      <c r="C7389" s="6" t="s">
        <v>37</v>
      </c>
      <c r="D7389" s="6" t="s">
        <v>50</v>
      </c>
      <c r="E7389" s="6" t="s">
        <v>63</v>
      </c>
      <c r="F7389" s="6" t="s">
        <v>71</v>
      </c>
      <c r="G7389" s="6" t="s">
        <v>44</v>
      </c>
      <c r="H7389" s="6" t="n">
        <v>4</v>
      </c>
      <c r="I7389" s="7" t="n">
        <v>199.9900055</v>
      </c>
      <c r="J7389" s="6" t="n">
        <v>1</v>
      </c>
      <c r="K7389" s="7" t="n">
        <v>199.9900055</v>
      </c>
      <c r="L7389" s="7" t="n">
        <v>6</v>
      </c>
      <c r="M7389" s="8" t="n">
        <v>0.029999999</v>
      </c>
      <c r="N7389" s="7" t="n">
        <v>56.25999832</v>
      </c>
      <c r="O7389" s="9" t="n">
        <v>0</v>
      </c>
    </row>
    <row r="7390" customFormat="false" ht="15" hidden="false" customHeight="true" outlineLevel="0" collapsed="false">
      <c r="A7390" s="6" t="n">
        <v>2814</v>
      </c>
      <c r="B7390" s="6" t="s">
        <v>46</v>
      </c>
      <c r="C7390" s="6" t="s">
        <v>20</v>
      </c>
      <c r="D7390" s="6" t="s">
        <v>50</v>
      </c>
      <c r="E7390" s="6" t="s">
        <v>51</v>
      </c>
      <c r="F7390" s="6" t="s">
        <v>71</v>
      </c>
      <c r="G7390" s="6" t="s">
        <v>24</v>
      </c>
      <c r="H7390" s="6" t="n">
        <v>2</v>
      </c>
      <c r="I7390" s="7" t="n">
        <v>199.9900055</v>
      </c>
      <c r="J7390" s="6" t="n">
        <v>1</v>
      </c>
      <c r="K7390" s="7" t="n">
        <v>199.9900055</v>
      </c>
      <c r="L7390" s="7" t="n">
        <v>11</v>
      </c>
      <c r="M7390" s="8" t="n">
        <v>0.059999999</v>
      </c>
      <c r="N7390" s="7" t="n">
        <v>88.83000183</v>
      </c>
      <c r="O7390" s="12" t="n">
        <v>1</v>
      </c>
    </row>
    <row r="7391" customFormat="false" ht="15" hidden="false" customHeight="true" outlineLevel="0" collapsed="false">
      <c r="A7391" s="6" t="n">
        <v>67873</v>
      </c>
      <c r="B7391" s="6" t="s">
        <v>19</v>
      </c>
      <c r="C7391" s="6" t="s">
        <v>20</v>
      </c>
      <c r="D7391" s="6" t="s">
        <v>21</v>
      </c>
      <c r="E7391" s="6" t="s">
        <v>65</v>
      </c>
      <c r="F7391" s="6" t="s">
        <v>40</v>
      </c>
      <c r="G7391" s="6" t="s">
        <v>47</v>
      </c>
      <c r="H7391" s="6" t="n">
        <v>4</v>
      </c>
      <c r="I7391" s="7" t="n">
        <v>399.980011</v>
      </c>
      <c r="J7391" s="6" t="n">
        <v>1</v>
      </c>
      <c r="K7391" s="7" t="n">
        <v>399.980011</v>
      </c>
      <c r="L7391" s="7" t="n">
        <v>20</v>
      </c>
      <c r="M7391" s="8" t="n">
        <v>0.050000001</v>
      </c>
      <c r="N7391" s="7" t="n">
        <v>-90.44000244</v>
      </c>
      <c r="O7391" s="9" t="n">
        <v>0</v>
      </c>
    </row>
    <row r="7392" customFormat="false" ht="15" hidden="false" customHeight="true" outlineLevel="0" collapsed="false">
      <c r="A7392" s="6" t="n">
        <v>75744</v>
      </c>
      <c r="B7392" s="6" t="s">
        <v>19</v>
      </c>
      <c r="C7392" s="6" t="s">
        <v>37</v>
      </c>
      <c r="D7392" s="6" t="s">
        <v>27</v>
      </c>
      <c r="E7392" s="6" t="s">
        <v>54</v>
      </c>
      <c r="F7392" s="6" t="s">
        <v>85</v>
      </c>
      <c r="G7392" s="6" t="s">
        <v>44</v>
      </c>
      <c r="H7392" s="6" t="n">
        <v>4</v>
      </c>
      <c r="I7392" s="7" t="n">
        <v>327.75</v>
      </c>
      <c r="J7392" s="6" t="n">
        <v>1</v>
      </c>
      <c r="K7392" s="7" t="n">
        <v>327.75</v>
      </c>
      <c r="L7392" s="7" t="n">
        <v>6.559999943</v>
      </c>
      <c r="M7392" s="8" t="n">
        <v>0.02</v>
      </c>
      <c r="N7392" s="7" t="n">
        <v>-80.30000305</v>
      </c>
      <c r="O7392" s="12" t="n">
        <v>1</v>
      </c>
    </row>
    <row r="7393" customFormat="false" ht="15" hidden="false" customHeight="true" outlineLevel="0" collapsed="false">
      <c r="A7393" s="6" t="n">
        <v>66723</v>
      </c>
      <c r="B7393" s="6" t="s">
        <v>19</v>
      </c>
      <c r="C7393" s="6" t="s">
        <v>37</v>
      </c>
      <c r="D7393" s="6" t="s">
        <v>21</v>
      </c>
      <c r="E7393" s="6" t="s">
        <v>65</v>
      </c>
      <c r="F7393" s="6" t="s">
        <v>23</v>
      </c>
      <c r="G7393" s="6" t="s">
        <v>44</v>
      </c>
      <c r="H7393" s="6" t="n">
        <v>4</v>
      </c>
      <c r="I7393" s="7" t="n">
        <v>129.9900055</v>
      </c>
      <c r="J7393" s="6" t="n">
        <v>1</v>
      </c>
      <c r="K7393" s="7" t="n">
        <v>129.9900055</v>
      </c>
      <c r="L7393" s="7" t="n">
        <v>26</v>
      </c>
      <c r="M7393" s="8" t="n">
        <v>0.200000003</v>
      </c>
      <c r="N7393" s="7" t="n">
        <v>-3.950000048</v>
      </c>
      <c r="O7393" s="9" t="n">
        <v>0</v>
      </c>
    </row>
    <row r="7394" customFormat="false" ht="15" hidden="false" customHeight="true" outlineLevel="0" collapsed="false">
      <c r="A7394" s="6" t="n">
        <v>42363</v>
      </c>
      <c r="B7394" s="6" t="s">
        <v>19</v>
      </c>
      <c r="C7394" s="6" t="s">
        <v>20</v>
      </c>
      <c r="D7394" s="6" t="s">
        <v>27</v>
      </c>
      <c r="E7394" s="6" t="s">
        <v>79</v>
      </c>
      <c r="F7394" s="6" t="s">
        <v>57</v>
      </c>
      <c r="G7394" s="6" t="s">
        <v>24</v>
      </c>
      <c r="H7394" s="6" t="n">
        <v>4</v>
      </c>
      <c r="I7394" s="7" t="n">
        <v>50</v>
      </c>
      <c r="J7394" s="6" t="n">
        <v>1</v>
      </c>
      <c r="K7394" s="7" t="n">
        <v>50</v>
      </c>
      <c r="L7394" s="7" t="n">
        <v>2.5</v>
      </c>
      <c r="M7394" s="8" t="n">
        <v>0.050000001</v>
      </c>
      <c r="N7394" s="7" t="n">
        <v>-7.130000114</v>
      </c>
      <c r="O7394" s="9" t="n">
        <v>0</v>
      </c>
    </row>
    <row r="7395" customFormat="false" ht="15" hidden="false" customHeight="true" outlineLevel="0" collapsed="false">
      <c r="A7395" s="6" t="n">
        <v>17378</v>
      </c>
      <c r="B7395" s="6" t="s">
        <v>36</v>
      </c>
      <c r="C7395" s="6" t="s">
        <v>49</v>
      </c>
      <c r="D7395" s="6" t="s">
        <v>21</v>
      </c>
      <c r="E7395" s="6" t="s">
        <v>65</v>
      </c>
      <c r="F7395" s="6" t="s">
        <v>40</v>
      </c>
      <c r="G7395" s="6" t="s">
        <v>44</v>
      </c>
      <c r="H7395" s="6" t="n">
        <v>0</v>
      </c>
      <c r="I7395" s="7" t="n">
        <v>399.980011</v>
      </c>
      <c r="J7395" s="6" t="n">
        <v>1</v>
      </c>
      <c r="K7395" s="7" t="n">
        <v>399.980011</v>
      </c>
      <c r="L7395" s="7" t="n">
        <v>68</v>
      </c>
      <c r="M7395" s="8" t="n">
        <v>0.170000002</v>
      </c>
      <c r="N7395" s="7" t="n">
        <v>92.95999908</v>
      </c>
      <c r="O7395" s="12" t="n">
        <v>1</v>
      </c>
    </row>
    <row r="7396" customFormat="false" ht="15" hidden="false" customHeight="true" outlineLevel="0" collapsed="false">
      <c r="A7396" s="6" t="n">
        <v>24939</v>
      </c>
      <c r="B7396" s="6" t="s">
        <v>19</v>
      </c>
      <c r="C7396" s="6" t="s">
        <v>20</v>
      </c>
      <c r="D7396" s="6" t="s">
        <v>27</v>
      </c>
      <c r="E7396" s="6" t="s">
        <v>28</v>
      </c>
      <c r="F7396" s="6" t="s">
        <v>74</v>
      </c>
      <c r="G7396" s="6" t="s">
        <v>34</v>
      </c>
      <c r="H7396" s="6" t="n">
        <v>4</v>
      </c>
      <c r="I7396" s="7" t="n">
        <v>51.99000168</v>
      </c>
      <c r="J7396" s="6" t="n">
        <v>2</v>
      </c>
      <c r="K7396" s="7" t="n">
        <v>103.9800034</v>
      </c>
      <c r="L7396" s="7" t="n">
        <v>4.159999847</v>
      </c>
      <c r="M7396" s="8" t="n">
        <v>0.039999999</v>
      </c>
      <c r="N7396" s="7" t="n">
        <v>8.579999924</v>
      </c>
      <c r="O7396" s="12" t="n">
        <v>1</v>
      </c>
    </row>
    <row r="7397" customFormat="false" ht="15" hidden="false" customHeight="true" outlineLevel="0" collapsed="false">
      <c r="A7397" s="6" t="n">
        <v>6442</v>
      </c>
      <c r="B7397" s="6" t="s">
        <v>19</v>
      </c>
      <c r="C7397" s="6" t="s">
        <v>20</v>
      </c>
      <c r="D7397" s="6" t="s">
        <v>50</v>
      </c>
      <c r="E7397" s="6" t="s">
        <v>51</v>
      </c>
      <c r="F7397" s="6" t="s">
        <v>57</v>
      </c>
      <c r="G7397" s="6" t="s">
        <v>24</v>
      </c>
      <c r="H7397" s="6" t="n">
        <v>4</v>
      </c>
      <c r="I7397" s="7" t="n">
        <v>50</v>
      </c>
      <c r="J7397" s="6" t="n">
        <v>2</v>
      </c>
      <c r="K7397" s="7" t="n">
        <v>100</v>
      </c>
      <c r="L7397" s="7" t="n">
        <v>1</v>
      </c>
      <c r="M7397" s="8" t="n">
        <v>0.01</v>
      </c>
      <c r="N7397" s="7" t="n">
        <v>2.970000029</v>
      </c>
      <c r="O7397" s="9" t="n">
        <v>0</v>
      </c>
    </row>
    <row r="7398" customFormat="false" ht="15" hidden="false" customHeight="true" outlineLevel="0" collapsed="false">
      <c r="A7398" s="6" t="n">
        <v>46019</v>
      </c>
      <c r="B7398" s="6" t="s">
        <v>46</v>
      </c>
      <c r="C7398" s="6" t="s">
        <v>49</v>
      </c>
      <c r="D7398" s="6" t="s">
        <v>38</v>
      </c>
      <c r="E7398" s="6" t="s">
        <v>92</v>
      </c>
      <c r="F7398" s="6" t="s">
        <v>57</v>
      </c>
      <c r="G7398" s="6" t="s">
        <v>34</v>
      </c>
      <c r="H7398" s="6" t="n">
        <v>2</v>
      </c>
      <c r="I7398" s="7" t="n">
        <v>50</v>
      </c>
      <c r="J7398" s="6" t="n">
        <v>4</v>
      </c>
      <c r="K7398" s="7" t="n">
        <v>200</v>
      </c>
      <c r="L7398" s="7" t="n">
        <v>26</v>
      </c>
      <c r="M7398" s="8" t="n">
        <v>0.129999995</v>
      </c>
      <c r="N7398" s="7" t="n">
        <v>52.20000076</v>
      </c>
      <c r="O7398" s="12" t="n">
        <v>1</v>
      </c>
    </row>
    <row r="7399" customFormat="false" ht="15" hidden="false" customHeight="true" outlineLevel="0" collapsed="false">
      <c r="A7399" s="6" t="n">
        <v>74197</v>
      </c>
      <c r="B7399" s="6" t="s">
        <v>19</v>
      </c>
      <c r="C7399" s="6" t="s">
        <v>20</v>
      </c>
      <c r="D7399" s="6" t="s">
        <v>27</v>
      </c>
      <c r="E7399" s="6" t="s">
        <v>69</v>
      </c>
      <c r="F7399" s="6" t="s">
        <v>109</v>
      </c>
      <c r="G7399" s="6" t="s">
        <v>24</v>
      </c>
      <c r="H7399" s="6" t="n">
        <v>4</v>
      </c>
      <c r="I7399" s="7" t="n">
        <v>11.28999996</v>
      </c>
      <c r="J7399" s="6" t="n">
        <v>1</v>
      </c>
      <c r="K7399" s="7" t="n">
        <v>11.28999996</v>
      </c>
      <c r="L7399" s="7" t="n">
        <v>2.25999999</v>
      </c>
      <c r="M7399" s="8" t="n">
        <v>0.200000003</v>
      </c>
      <c r="N7399" s="7" t="n">
        <v>4.150000095</v>
      </c>
      <c r="O7399" s="9" t="n">
        <v>0</v>
      </c>
    </row>
    <row r="7400" customFormat="false" ht="15" hidden="false" customHeight="true" outlineLevel="0" collapsed="false">
      <c r="A7400" s="6" t="n">
        <v>23311</v>
      </c>
      <c r="B7400" s="6" t="s">
        <v>19</v>
      </c>
      <c r="C7400" s="6" t="s">
        <v>20</v>
      </c>
      <c r="D7400" s="6" t="s">
        <v>27</v>
      </c>
      <c r="E7400" s="6" t="s">
        <v>28</v>
      </c>
      <c r="F7400" s="6" t="s">
        <v>58</v>
      </c>
      <c r="G7400" s="6" t="s">
        <v>44</v>
      </c>
      <c r="H7400" s="6" t="n">
        <v>4</v>
      </c>
      <c r="I7400" s="7" t="n">
        <v>49.97999954</v>
      </c>
      <c r="J7400" s="6" t="n">
        <v>3</v>
      </c>
      <c r="K7400" s="7" t="n">
        <v>149.9400024</v>
      </c>
      <c r="L7400" s="7" t="n">
        <v>4.5</v>
      </c>
      <c r="M7400" s="8" t="n">
        <v>0.029999999</v>
      </c>
      <c r="N7400" s="7" t="n">
        <v>69.80999756</v>
      </c>
      <c r="O7400" s="9" t="n">
        <v>0</v>
      </c>
    </row>
    <row r="7401" customFormat="false" ht="15" hidden="false" customHeight="true" outlineLevel="0" collapsed="false">
      <c r="A7401" s="6" t="n">
        <v>12994</v>
      </c>
      <c r="B7401" s="6" t="s">
        <v>19</v>
      </c>
      <c r="C7401" s="6" t="s">
        <v>20</v>
      </c>
      <c r="D7401" s="6" t="s">
        <v>21</v>
      </c>
      <c r="E7401" s="6" t="s">
        <v>65</v>
      </c>
      <c r="F7401" s="6" t="s">
        <v>33</v>
      </c>
      <c r="G7401" s="6" t="s">
        <v>34</v>
      </c>
      <c r="H7401" s="6" t="n">
        <v>4</v>
      </c>
      <c r="I7401" s="7" t="n">
        <v>59.99000168</v>
      </c>
      <c r="J7401" s="6" t="n">
        <v>3</v>
      </c>
      <c r="K7401" s="7" t="n">
        <v>179.9700012</v>
      </c>
      <c r="L7401" s="7" t="n">
        <v>12.60000038</v>
      </c>
      <c r="M7401" s="8" t="n">
        <v>0.07</v>
      </c>
      <c r="N7401" s="7" t="n">
        <v>-284.5299988</v>
      </c>
      <c r="O7401" s="12" t="n">
        <v>1</v>
      </c>
    </row>
    <row r="7402" customFormat="false" ht="15" hidden="false" customHeight="true" outlineLevel="0" collapsed="false">
      <c r="A7402" s="6" t="n">
        <v>57342</v>
      </c>
      <c r="B7402" s="6" t="s">
        <v>19</v>
      </c>
      <c r="C7402" s="6" t="s">
        <v>37</v>
      </c>
      <c r="D7402" s="6" t="s">
        <v>50</v>
      </c>
      <c r="E7402" s="6" t="s">
        <v>51</v>
      </c>
      <c r="F7402" s="6" t="s">
        <v>71</v>
      </c>
      <c r="G7402" s="6" t="s">
        <v>34</v>
      </c>
      <c r="H7402" s="6" t="n">
        <v>4</v>
      </c>
      <c r="I7402" s="7" t="n">
        <v>199.9900055</v>
      </c>
      <c r="J7402" s="6" t="n">
        <v>1</v>
      </c>
      <c r="K7402" s="7" t="n">
        <v>199.9900055</v>
      </c>
      <c r="L7402" s="7" t="n">
        <v>26</v>
      </c>
      <c r="M7402" s="8" t="n">
        <v>0.129999995</v>
      </c>
      <c r="N7402" s="7" t="n">
        <v>45.24000168</v>
      </c>
      <c r="O7402" s="9" t="n">
        <v>0</v>
      </c>
    </row>
    <row r="7403" customFormat="false" ht="15" hidden="false" customHeight="true" outlineLevel="0" collapsed="false">
      <c r="A7403" s="6" t="n">
        <v>67889</v>
      </c>
      <c r="B7403" s="6" t="s">
        <v>19</v>
      </c>
      <c r="C7403" s="6" t="s">
        <v>49</v>
      </c>
      <c r="D7403" s="6" t="s">
        <v>21</v>
      </c>
      <c r="E7403" s="6" t="s">
        <v>65</v>
      </c>
      <c r="F7403" s="6" t="s">
        <v>78</v>
      </c>
      <c r="G7403" s="6" t="s">
        <v>24</v>
      </c>
      <c r="H7403" s="6" t="n">
        <v>4</v>
      </c>
      <c r="I7403" s="7" t="n">
        <v>329.9899902</v>
      </c>
      <c r="J7403" s="6" t="n">
        <v>1</v>
      </c>
      <c r="K7403" s="7" t="n">
        <v>329.9899902</v>
      </c>
      <c r="L7403" s="7" t="n">
        <v>66</v>
      </c>
      <c r="M7403" s="8" t="n">
        <v>0.200000003</v>
      </c>
      <c r="N7403" s="7" t="n">
        <v>-62.83000183</v>
      </c>
      <c r="O7403" s="12" t="n">
        <v>1</v>
      </c>
    </row>
    <row r="7404" customFormat="false" ht="15" hidden="false" customHeight="true" outlineLevel="0" collapsed="false">
      <c r="A7404" s="6" t="n">
        <v>67960</v>
      </c>
      <c r="B7404" s="6" t="s">
        <v>19</v>
      </c>
      <c r="C7404" s="6" t="s">
        <v>20</v>
      </c>
      <c r="D7404" s="6" t="s">
        <v>21</v>
      </c>
      <c r="E7404" s="6" t="s">
        <v>65</v>
      </c>
      <c r="F7404" s="6" t="s">
        <v>33</v>
      </c>
      <c r="G7404" s="6" t="s">
        <v>44</v>
      </c>
      <c r="H7404" s="6" t="n">
        <v>4</v>
      </c>
      <c r="I7404" s="7" t="n">
        <v>59.99000168</v>
      </c>
      <c r="J7404" s="6" t="n">
        <v>1</v>
      </c>
      <c r="K7404" s="7" t="n">
        <v>59.99000168</v>
      </c>
      <c r="L7404" s="7" t="n">
        <v>2.400000095</v>
      </c>
      <c r="M7404" s="8" t="n">
        <v>0.039999999</v>
      </c>
      <c r="N7404" s="7" t="n">
        <v>-40.31000137</v>
      </c>
      <c r="O7404" s="12" t="n">
        <v>1</v>
      </c>
    </row>
    <row r="7405" customFormat="false" ht="15" hidden="false" customHeight="true" outlineLevel="0" collapsed="false">
      <c r="A7405" s="6" t="n">
        <v>53165</v>
      </c>
      <c r="B7405" s="6" t="s">
        <v>19</v>
      </c>
      <c r="C7405" s="6" t="s">
        <v>37</v>
      </c>
      <c r="D7405" s="6" t="s">
        <v>50</v>
      </c>
      <c r="E7405" s="6" t="s">
        <v>63</v>
      </c>
      <c r="F7405" s="6" t="s">
        <v>33</v>
      </c>
      <c r="G7405" s="6" t="s">
        <v>34</v>
      </c>
      <c r="H7405" s="6" t="n">
        <v>4</v>
      </c>
      <c r="I7405" s="7" t="n">
        <v>59.99000168</v>
      </c>
      <c r="J7405" s="6" t="n">
        <v>3</v>
      </c>
      <c r="K7405" s="7" t="n">
        <v>179.9700012</v>
      </c>
      <c r="L7405" s="7" t="n">
        <v>9.899999619</v>
      </c>
      <c r="M7405" s="8" t="n">
        <v>0.059999999</v>
      </c>
      <c r="N7405" s="7" t="n">
        <v>34.00999832</v>
      </c>
      <c r="O7405" s="12" t="n">
        <v>1</v>
      </c>
    </row>
    <row r="7406" customFormat="false" ht="15" hidden="false" customHeight="true" outlineLevel="0" collapsed="false">
      <c r="A7406" s="6" t="n">
        <v>43918</v>
      </c>
      <c r="B7406" s="6" t="s">
        <v>36</v>
      </c>
      <c r="C7406" s="6" t="s">
        <v>20</v>
      </c>
      <c r="D7406" s="6" t="s">
        <v>38</v>
      </c>
      <c r="E7406" s="6" t="s">
        <v>39</v>
      </c>
      <c r="F7406" s="6" t="s">
        <v>40</v>
      </c>
      <c r="G7406" s="6" t="s">
        <v>47</v>
      </c>
      <c r="H7406" s="6" t="n">
        <v>0</v>
      </c>
      <c r="I7406" s="7" t="n">
        <v>399.980011</v>
      </c>
      <c r="J7406" s="6" t="n">
        <v>1</v>
      </c>
      <c r="K7406" s="7" t="n">
        <v>399.980011</v>
      </c>
      <c r="L7406" s="7" t="n">
        <v>64</v>
      </c>
      <c r="M7406" s="8" t="n">
        <v>0.159999996</v>
      </c>
      <c r="N7406" s="7" t="n">
        <v>97.44000244</v>
      </c>
      <c r="O7406" s="9" t="n">
        <v>0</v>
      </c>
    </row>
    <row r="7407" customFormat="false" ht="15" hidden="false" customHeight="true" outlineLevel="0" collapsed="false">
      <c r="A7407" s="6" t="n">
        <v>43672</v>
      </c>
      <c r="B7407" s="6" t="s">
        <v>46</v>
      </c>
      <c r="C7407" s="6" t="s">
        <v>20</v>
      </c>
      <c r="D7407" s="6" t="s">
        <v>27</v>
      </c>
      <c r="E7407" s="6" t="s">
        <v>79</v>
      </c>
      <c r="F7407" s="6" t="s">
        <v>71</v>
      </c>
      <c r="G7407" s="6" t="s">
        <v>44</v>
      </c>
      <c r="H7407" s="6" t="n">
        <v>2</v>
      </c>
      <c r="I7407" s="7" t="n">
        <v>199.9900055</v>
      </c>
      <c r="J7407" s="6" t="n">
        <v>1</v>
      </c>
      <c r="K7407" s="7" t="n">
        <v>199.9900055</v>
      </c>
      <c r="L7407" s="7" t="n">
        <v>20</v>
      </c>
      <c r="M7407" s="8" t="n">
        <v>0.100000001</v>
      </c>
      <c r="N7407" s="7" t="n">
        <v>75.59999847</v>
      </c>
      <c r="O7407" s="12" t="n">
        <v>1</v>
      </c>
    </row>
    <row r="7408" customFormat="false" ht="15" hidden="false" customHeight="true" outlineLevel="0" collapsed="false">
      <c r="A7408" s="6" t="n">
        <v>60706</v>
      </c>
      <c r="B7408" s="6" t="s">
        <v>19</v>
      </c>
      <c r="C7408" s="6" t="s">
        <v>20</v>
      </c>
      <c r="D7408" s="6" t="s">
        <v>50</v>
      </c>
      <c r="E7408" s="6" t="s">
        <v>51</v>
      </c>
      <c r="F7408" s="6" t="s">
        <v>23</v>
      </c>
      <c r="G7408" s="6" t="s">
        <v>24</v>
      </c>
      <c r="H7408" s="6" t="n">
        <v>4</v>
      </c>
      <c r="I7408" s="7" t="n">
        <v>129.9900055</v>
      </c>
      <c r="J7408" s="6" t="n">
        <v>1</v>
      </c>
      <c r="K7408" s="7" t="n">
        <v>129.9900055</v>
      </c>
      <c r="L7408" s="7" t="n">
        <v>26</v>
      </c>
      <c r="M7408" s="8" t="n">
        <v>0.200000003</v>
      </c>
      <c r="N7408" s="7" t="n">
        <v>6.550000191</v>
      </c>
      <c r="O7408" s="9" t="n">
        <v>0</v>
      </c>
    </row>
    <row r="7409" customFormat="false" ht="15" hidden="false" customHeight="true" outlineLevel="0" collapsed="false">
      <c r="A7409" s="6" t="n">
        <v>27793</v>
      </c>
      <c r="B7409" s="6" t="s">
        <v>19</v>
      </c>
      <c r="C7409" s="6" t="s">
        <v>20</v>
      </c>
      <c r="D7409" s="6" t="s">
        <v>27</v>
      </c>
      <c r="E7409" s="6" t="s">
        <v>42</v>
      </c>
      <c r="F7409" s="6" t="s">
        <v>40</v>
      </c>
      <c r="G7409" s="6" t="s">
        <v>34</v>
      </c>
      <c r="H7409" s="6" t="n">
        <v>4</v>
      </c>
      <c r="I7409" s="7" t="n">
        <v>399.980011</v>
      </c>
      <c r="J7409" s="6" t="n">
        <v>1</v>
      </c>
      <c r="K7409" s="7" t="n">
        <v>399.980011</v>
      </c>
      <c r="L7409" s="7" t="n">
        <v>80</v>
      </c>
      <c r="M7409" s="8" t="n">
        <v>0.200000003</v>
      </c>
      <c r="N7409" s="7" t="n">
        <v>150.3899994</v>
      </c>
      <c r="O7409" s="9" t="n">
        <v>0</v>
      </c>
    </row>
    <row r="7410" customFormat="false" ht="15" hidden="false" customHeight="true" outlineLevel="0" collapsed="false">
      <c r="A7410" s="6" t="n">
        <v>56939</v>
      </c>
      <c r="B7410" s="6" t="s">
        <v>46</v>
      </c>
      <c r="C7410" s="6" t="s">
        <v>37</v>
      </c>
      <c r="D7410" s="6" t="s">
        <v>50</v>
      </c>
      <c r="E7410" s="6" t="s">
        <v>72</v>
      </c>
      <c r="F7410" s="6" t="s">
        <v>73</v>
      </c>
      <c r="G7410" s="6" t="s">
        <v>24</v>
      </c>
      <c r="H7410" s="6" t="n">
        <v>2</v>
      </c>
      <c r="I7410" s="7" t="n">
        <v>39.99000168</v>
      </c>
      <c r="J7410" s="6" t="n">
        <v>5</v>
      </c>
      <c r="K7410" s="7" t="n">
        <v>199.9499969</v>
      </c>
      <c r="L7410" s="7" t="n">
        <v>4</v>
      </c>
      <c r="M7410" s="8" t="n">
        <v>0.02</v>
      </c>
      <c r="N7410" s="7" t="n">
        <v>-93.08000183</v>
      </c>
      <c r="O7410" s="12" t="n">
        <v>1</v>
      </c>
    </row>
    <row r="7411" customFormat="false" ht="15" hidden="false" customHeight="true" outlineLevel="0" collapsed="false">
      <c r="A7411" s="6" t="n">
        <v>31110</v>
      </c>
      <c r="B7411" s="6" t="s">
        <v>19</v>
      </c>
      <c r="C7411" s="6" t="s">
        <v>20</v>
      </c>
      <c r="D7411" s="6" t="s">
        <v>27</v>
      </c>
      <c r="E7411" s="6" t="s">
        <v>42</v>
      </c>
      <c r="F7411" s="6" t="s">
        <v>29</v>
      </c>
      <c r="G7411" s="6" t="s">
        <v>24</v>
      </c>
      <c r="H7411" s="6" t="n">
        <v>4</v>
      </c>
      <c r="I7411" s="7" t="n">
        <v>99.98999786</v>
      </c>
      <c r="J7411" s="6" t="n">
        <v>1</v>
      </c>
      <c r="K7411" s="7" t="n">
        <v>99.98999786</v>
      </c>
      <c r="L7411" s="7" t="n">
        <v>0</v>
      </c>
      <c r="M7411" s="8" t="n">
        <v>0</v>
      </c>
      <c r="N7411" s="7" t="n">
        <v>48</v>
      </c>
      <c r="O7411" s="12" t="n">
        <v>1</v>
      </c>
    </row>
    <row r="7412" customFormat="false" ht="15" hidden="false" customHeight="true" outlineLevel="0" collapsed="false">
      <c r="A7412" s="6" t="n">
        <v>45063</v>
      </c>
      <c r="B7412" s="6" t="s">
        <v>19</v>
      </c>
      <c r="C7412" s="6" t="s">
        <v>20</v>
      </c>
      <c r="D7412" s="6" t="s">
        <v>27</v>
      </c>
      <c r="E7412" s="6" t="s">
        <v>79</v>
      </c>
      <c r="F7412" s="6" t="s">
        <v>33</v>
      </c>
      <c r="G7412" s="6" t="s">
        <v>34</v>
      </c>
      <c r="H7412" s="6" t="n">
        <v>4</v>
      </c>
      <c r="I7412" s="7" t="n">
        <v>59.99000168</v>
      </c>
      <c r="J7412" s="6" t="n">
        <v>4</v>
      </c>
      <c r="K7412" s="7" t="n">
        <v>239.9600067</v>
      </c>
      <c r="L7412" s="7" t="n">
        <v>2.400000095</v>
      </c>
      <c r="M7412" s="8" t="n">
        <v>0.01</v>
      </c>
      <c r="N7412" s="7" t="n">
        <v>83.15000153</v>
      </c>
      <c r="O7412" s="9" t="n">
        <v>0</v>
      </c>
    </row>
    <row r="7413" customFormat="false" ht="15" hidden="false" customHeight="true" outlineLevel="0" collapsed="false">
      <c r="A7413" s="6" t="n">
        <v>27575</v>
      </c>
      <c r="B7413" s="6" t="s">
        <v>46</v>
      </c>
      <c r="C7413" s="6" t="s">
        <v>20</v>
      </c>
      <c r="D7413" s="6" t="s">
        <v>27</v>
      </c>
      <c r="E7413" s="6" t="s">
        <v>42</v>
      </c>
      <c r="F7413" s="6" t="s">
        <v>40</v>
      </c>
      <c r="G7413" s="6" t="s">
        <v>24</v>
      </c>
      <c r="H7413" s="6" t="n">
        <v>2</v>
      </c>
      <c r="I7413" s="7" t="n">
        <v>399.980011</v>
      </c>
      <c r="J7413" s="6" t="n">
        <v>1</v>
      </c>
      <c r="K7413" s="7" t="n">
        <v>399.980011</v>
      </c>
      <c r="L7413" s="7" t="n">
        <v>16</v>
      </c>
      <c r="M7413" s="8" t="n">
        <v>0.039999999</v>
      </c>
      <c r="N7413" s="7" t="n">
        <v>139.3899994</v>
      </c>
      <c r="O7413" s="12" t="n">
        <v>1</v>
      </c>
    </row>
    <row r="7414" customFormat="false" ht="15" hidden="false" customHeight="true" outlineLevel="0" collapsed="false">
      <c r="A7414" s="6" t="n">
        <v>1868</v>
      </c>
      <c r="B7414" s="6" t="s">
        <v>19</v>
      </c>
      <c r="C7414" s="6" t="s">
        <v>49</v>
      </c>
      <c r="D7414" s="6" t="s">
        <v>50</v>
      </c>
      <c r="E7414" s="6" t="s">
        <v>72</v>
      </c>
      <c r="F7414" s="6" t="s">
        <v>57</v>
      </c>
      <c r="G7414" s="6" t="s">
        <v>47</v>
      </c>
      <c r="H7414" s="6" t="n">
        <v>4</v>
      </c>
      <c r="I7414" s="7" t="n">
        <v>50</v>
      </c>
      <c r="J7414" s="6" t="n">
        <v>5</v>
      </c>
      <c r="K7414" s="7" t="n">
        <v>250</v>
      </c>
      <c r="L7414" s="7" t="n">
        <v>25</v>
      </c>
      <c r="M7414" s="8" t="n">
        <v>0.100000001</v>
      </c>
      <c r="N7414" s="7" t="n">
        <v>63</v>
      </c>
      <c r="O7414" s="9" t="n">
        <v>0</v>
      </c>
    </row>
    <row r="7415" customFormat="false" ht="15" hidden="false" customHeight="true" outlineLevel="0" collapsed="false">
      <c r="A7415" s="6" t="n">
        <v>18340</v>
      </c>
      <c r="B7415" s="6" t="s">
        <v>19</v>
      </c>
      <c r="C7415" s="6" t="s">
        <v>20</v>
      </c>
      <c r="D7415" s="6" t="s">
        <v>21</v>
      </c>
      <c r="E7415" s="6" t="s">
        <v>22</v>
      </c>
      <c r="F7415" s="6" t="s">
        <v>71</v>
      </c>
      <c r="G7415" s="6" t="s">
        <v>47</v>
      </c>
      <c r="H7415" s="6" t="n">
        <v>4</v>
      </c>
      <c r="I7415" s="7" t="n">
        <v>199.9900055</v>
      </c>
      <c r="J7415" s="6" t="n">
        <v>1</v>
      </c>
      <c r="K7415" s="7" t="n">
        <v>199.9900055</v>
      </c>
      <c r="L7415" s="7" t="n">
        <v>0</v>
      </c>
      <c r="M7415" s="8" t="n">
        <v>0</v>
      </c>
      <c r="N7415" s="7" t="n">
        <v>32.59999847</v>
      </c>
      <c r="O7415" s="12" t="n">
        <v>1</v>
      </c>
    </row>
    <row r="7416" customFormat="false" ht="15" hidden="false" customHeight="true" outlineLevel="0" collapsed="false">
      <c r="A7416" s="6" t="n">
        <v>2595</v>
      </c>
      <c r="B7416" s="6" t="s">
        <v>46</v>
      </c>
      <c r="C7416" s="6" t="s">
        <v>49</v>
      </c>
      <c r="D7416" s="6" t="s">
        <v>50</v>
      </c>
      <c r="E7416" s="6" t="s">
        <v>63</v>
      </c>
      <c r="F7416" s="6" t="s">
        <v>29</v>
      </c>
      <c r="G7416" s="6" t="s">
        <v>24</v>
      </c>
      <c r="H7416" s="6" t="n">
        <v>2</v>
      </c>
      <c r="I7416" s="7" t="n">
        <v>99.98999786</v>
      </c>
      <c r="J7416" s="6" t="n">
        <v>2</v>
      </c>
      <c r="K7416" s="7" t="n">
        <v>199.9799957</v>
      </c>
      <c r="L7416" s="7" t="n">
        <v>11</v>
      </c>
      <c r="M7416" s="8" t="n">
        <v>0.059999999</v>
      </c>
      <c r="N7416" s="7" t="n">
        <v>66.13999939</v>
      </c>
      <c r="O7416" s="12" t="n">
        <v>1</v>
      </c>
    </row>
    <row r="7417" customFormat="false" ht="15" hidden="false" customHeight="true" outlineLevel="0" collapsed="false">
      <c r="A7417" s="6" t="n">
        <v>35186</v>
      </c>
      <c r="B7417" s="6" t="s">
        <v>19</v>
      </c>
      <c r="C7417" s="6" t="s">
        <v>37</v>
      </c>
      <c r="D7417" s="6" t="s">
        <v>31</v>
      </c>
      <c r="E7417" s="6" t="s">
        <v>86</v>
      </c>
      <c r="F7417" s="6" t="s">
        <v>73</v>
      </c>
      <c r="G7417" s="6" t="s">
        <v>24</v>
      </c>
      <c r="H7417" s="6" t="n">
        <v>4</v>
      </c>
      <c r="I7417" s="7" t="n">
        <v>39.99000168</v>
      </c>
      <c r="J7417" s="6" t="n">
        <v>3</v>
      </c>
      <c r="K7417" s="7" t="n">
        <v>119.9700012</v>
      </c>
      <c r="L7417" s="7" t="n">
        <v>23.98999977</v>
      </c>
      <c r="M7417" s="8" t="n">
        <v>0.200000003</v>
      </c>
      <c r="N7417" s="7" t="n">
        <v>9.600000381</v>
      </c>
      <c r="O7417" s="9" t="n">
        <v>0</v>
      </c>
    </row>
    <row r="7418" customFormat="false" ht="15" hidden="false" customHeight="true" outlineLevel="0" collapsed="false">
      <c r="A7418" s="6" t="n">
        <v>72086</v>
      </c>
      <c r="B7418" s="6" t="s">
        <v>19</v>
      </c>
      <c r="C7418" s="6" t="s">
        <v>20</v>
      </c>
      <c r="D7418" s="6" t="s">
        <v>27</v>
      </c>
      <c r="E7418" s="6" t="s">
        <v>69</v>
      </c>
      <c r="F7418" s="6" t="s">
        <v>87</v>
      </c>
      <c r="G7418" s="6" t="s">
        <v>44</v>
      </c>
      <c r="H7418" s="6" t="n">
        <v>4</v>
      </c>
      <c r="I7418" s="7" t="n">
        <v>532.5800171</v>
      </c>
      <c r="J7418" s="6" t="n">
        <v>1</v>
      </c>
      <c r="K7418" s="7" t="n">
        <v>532.5800171</v>
      </c>
      <c r="L7418" s="7" t="n">
        <v>47.93000031</v>
      </c>
      <c r="M7418" s="8" t="n">
        <v>0.090000004</v>
      </c>
      <c r="N7418" s="7" t="n">
        <v>145.3899994</v>
      </c>
      <c r="O7418" s="9" t="n">
        <v>0</v>
      </c>
    </row>
    <row r="7419" customFormat="false" ht="15" hidden="false" customHeight="true" outlineLevel="0" collapsed="false">
      <c r="A7419" s="6" t="n">
        <v>3981</v>
      </c>
      <c r="B7419" s="6" t="s">
        <v>26</v>
      </c>
      <c r="C7419" s="6" t="s">
        <v>37</v>
      </c>
      <c r="D7419" s="6" t="s">
        <v>50</v>
      </c>
      <c r="E7419" s="6" t="s">
        <v>72</v>
      </c>
      <c r="F7419" s="6" t="s">
        <v>68</v>
      </c>
      <c r="G7419" s="6" t="s">
        <v>44</v>
      </c>
      <c r="H7419" s="6" t="n">
        <v>1</v>
      </c>
      <c r="I7419" s="7" t="n">
        <v>24.98999977</v>
      </c>
      <c r="J7419" s="6" t="n">
        <v>1</v>
      </c>
      <c r="K7419" s="7" t="n">
        <v>24.98999977</v>
      </c>
      <c r="L7419" s="7" t="n">
        <v>0.75</v>
      </c>
      <c r="M7419" s="8" t="n">
        <v>0.029999999</v>
      </c>
      <c r="N7419" s="7" t="n">
        <v>-40</v>
      </c>
      <c r="O7419" s="12" t="n">
        <v>1</v>
      </c>
    </row>
    <row r="7420" customFormat="false" ht="15" hidden="false" customHeight="true" outlineLevel="0" collapsed="false">
      <c r="A7420" s="6" t="n">
        <v>21463</v>
      </c>
      <c r="B7420" s="6" t="s">
        <v>26</v>
      </c>
      <c r="C7420" s="6" t="s">
        <v>37</v>
      </c>
      <c r="D7420" s="6" t="s">
        <v>27</v>
      </c>
      <c r="E7420" s="6" t="s">
        <v>54</v>
      </c>
      <c r="F7420" s="6" t="s">
        <v>58</v>
      </c>
      <c r="G7420" s="6" t="s">
        <v>34</v>
      </c>
      <c r="H7420" s="6" t="n">
        <v>1</v>
      </c>
      <c r="I7420" s="7" t="n">
        <v>49.97999954</v>
      </c>
      <c r="J7420" s="6" t="n">
        <v>2</v>
      </c>
      <c r="K7420" s="7" t="n">
        <v>99.95999908</v>
      </c>
      <c r="L7420" s="7" t="n">
        <v>10</v>
      </c>
      <c r="M7420" s="8" t="n">
        <v>0.100000001</v>
      </c>
      <c r="N7420" s="7" t="n">
        <v>-20.60000038</v>
      </c>
      <c r="O7420" s="12" t="n">
        <v>1</v>
      </c>
    </row>
    <row r="7421" customFormat="false" ht="15" hidden="false" customHeight="true" outlineLevel="0" collapsed="false">
      <c r="A7421" s="6" t="n">
        <v>75573</v>
      </c>
      <c r="B7421" s="6" t="s">
        <v>19</v>
      </c>
      <c r="C7421" s="6" t="s">
        <v>37</v>
      </c>
      <c r="D7421" s="6" t="s">
        <v>27</v>
      </c>
      <c r="E7421" s="6" t="s">
        <v>28</v>
      </c>
      <c r="F7421" s="6" t="s">
        <v>95</v>
      </c>
      <c r="G7421" s="6" t="s">
        <v>47</v>
      </c>
      <c r="H7421" s="6" t="n">
        <v>4</v>
      </c>
      <c r="I7421" s="7" t="n">
        <v>84.40000153</v>
      </c>
      <c r="J7421" s="6" t="n">
        <v>1</v>
      </c>
      <c r="K7421" s="7" t="n">
        <v>84.40000153</v>
      </c>
      <c r="L7421" s="7" t="n">
        <v>21.10000038</v>
      </c>
      <c r="M7421" s="8" t="n">
        <v>0.25</v>
      </c>
      <c r="N7421" s="7" t="n">
        <v>4.75</v>
      </c>
      <c r="O7421" s="9" t="n">
        <v>0</v>
      </c>
    </row>
    <row r="7422" customFormat="false" ht="15" hidden="false" customHeight="true" outlineLevel="0" collapsed="false">
      <c r="A7422" s="6" t="n">
        <v>16779</v>
      </c>
      <c r="B7422" s="6" t="s">
        <v>26</v>
      </c>
      <c r="C7422" s="6" t="s">
        <v>37</v>
      </c>
      <c r="D7422" s="6" t="s">
        <v>21</v>
      </c>
      <c r="E7422" s="6" t="s">
        <v>65</v>
      </c>
      <c r="F7422" s="6" t="s">
        <v>75</v>
      </c>
      <c r="G7422" s="6" t="s">
        <v>44</v>
      </c>
      <c r="H7422" s="6" t="n">
        <v>1</v>
      </c>
      <c r="I7422" s="7" t="n">
        <v>299.980011</v>
      </c>
      <c r="J7422" s="6" t="n">
        <v>1</v>
      </c>
      <c r="K7422" s="7" t="n">
        <v>299.980011</v>
      </c>
      <c r="L7422" s="7" t="n">
        <v>3</v>
      </c>
      <c r="M7422" s="8" t="n">
        <v>0.01</v>
      </c>
      <c r="N7422" s="7" t="n">
        <v>86.12000275</v>
      </c>
      <c r="O7422" s="12" t="n">
        <v>1</v>
      </c>
    </row>
    <row r="7423" customFormat="false" ht="15" hidden="false" customHeight="true" outlineLevel="0" collapsed="false">
      <c r="A7423" s="6" t="n">
        <v>28026</v>
      </c>
      <c r="B7423" s="6" t="s">
        <v>19</v>
      </c>
      <c r="C7423" s="6" t="s">
        <v>20</v>
      </c>
      <c r="D7423" s="6" t="s">
        <v>27</v>
      </c>
      <c r="E7423" s="6" t="s">
        <v>54</v>
      </c>
      <c r="F7423" s="6" t="s">
        <v>84</v>
      </c>
      <c r="G7423" s="6" t="s">
        <v>34</v>
      </c>
      <c r="H7423" s="6" t="n">
        <v>4</v>
      </c>
      <c r="I7423" s="7" t="n">
        <v>25</v>
      </c>
      <c r="J7423" s="6" t="n">
        <v>4</v>
      </c>
      <c r="K7423" s="7" t="n">
        <v>100</v>
      </c>
      <c r="L7423" s="7" t="n">
        <v>0</v>
      </c>
      <c r="M7423" s="8" t="n">
        <v>0</v>
      </c>
      <c r="N7423" s="7" t="n">
        <v>27.5</v>
      </c>
      <c r="O7423" s="9" t="n">
        <v>0</v>
      </c>
    </row>
    <row r="7424" customFormat="false" ht="15" hidden="false" customHeight="true" outlineLevel="0" collapsed="false">
      <c r="A7424" s="6" t="n">
        <v>10153</v>
      </c>
      <c r="B7424" s="6" t="s">
        <v>46</v>
      </c>
      <c r="C7424" s="6" t="s">
        <v>20</v>
      </c>
      <c r="D7424" s="6" t="s">
        <v>50</v>
      </c>
      <c r="E7424" s="6" t="s">
        <v>63</v>
      </c>
      <c r="F7424" s="6" t="s">
        <v>29</v>
      </c>
      <c r="G7424" s="6" t="s">
        <v>44</v>
      </c>
      <c r="H7424" s="6" t="n">
        <v>2</v>
      </c>
      <c r="I7424" s="7" t="n">
        <v>99.98999786</v>
      </c>
      <c r="J7424" s="6" t="n">
        <v>5</v>
      </c>
      <c r="K7424" s="7" t="n">
        <v>499.9500122</v>
      </c>
      <c r="L7424" s="7" t="n">
        <v>89.98999786</v>
      </c>
      <c r="M7424" s="8" t="n">
        <v>0.180000007</v>
      </c>
      <c r="N7424" s="7" t="n">
        <v>122.9899979</v>
      </c>
      <c r="O7424" s="12" t="n">
        <v>1</v>
      </c>
    </row>
    <row r="7425" customFormat="false" ht="15" hidden="false" customHeight="true" outlineLevel="0" collapsed="false">
      <c r="A7425" s="6" t="n">
        <v>22880</v>
      </c>
      <c r="B7425" s="6" t="s">
        <v>19</v>
      </c>
      <c r="C7425" s="6" t="s">
        <v>20</v>
      </c>
      <c r="D7425" s="6" t="s">
        <v>27</v>
      </c>
      <c r="E7425" s="6" t="s">
        <v>54</v>
      </c>
      <c r="F7425" s="6" t="s">
        <v>40</v>
      </c>
      <c r="G7425" s="6" t="s">
        <v>34</v>
      </c>
      <c r="H7425" s="6" t="n">
        <v>4</v>
      </c>
      <c r="I7425" s="7" t="n">
        <v>399.980011</v>
      </c>
      <c r="J7425" s="6" t="n">
        <v>1</v>
      </c>
      <c r="K7425" s="7" t="n">
        <v>399.980011</v>
      </c>
      <c r="L7425" s="7" t="n">
        <v>20</v>
      </c>
      <c r="M7425" s="8" t="n">
        <v>0.050000001</v>
      </c>
      <c r="N7425" s="7" t="n">
        <v>-607.9699707</v>
      </c>
      <c r="O7425" s="12" t="n">
        <v>1</v>
      </c>
    </row>
    <row r="7426" customFormat="false" ht="15" hidden="false" customHeight="true" outlineLevel="0" collapsed="false">
      <c r="A7426" s="6" t="n">
        <v>23852</v>
      </c>
      <c r="B7426" s="6" t="s">
        <v>46</v>
      </c>
      <c r="C7426" s="6" t="s">
        <v>20</v>
      </c>
      <c r="D7426" s="6" t="s">
        <v>27</v>
      </c>
      <c r="E7426" s="6" t="s">
        <v>42</v>
      </c>
      <c r="F7426" s="6" t="s">
        <v>23</v>
      </c>
      <c r="G7426" s="6" t="s">
        <v>34</v>
      </c>
      <c r="H7426" s="6" t="n">
        <v>2</v>
      </c>
      <c r="I7426" s="7" t="n">
        <v>129.9900055</v>
      </c>
      <c r="J7426" s="6" t="n">
        <v>1</v>
      </c>
      <c r="K7426" s="7" t="n">
        <v>129.9900055</v>
      </c>
      <c r="L7426" s="7" t="n">
        <v>22.10000038</v>
      </c>
      <c r="M7426" s="8" t="n">
        <v>0.170000002</v>
      </c>
      <c r="N7426" s="7" t="n">
        <v>30.20999908</v>
      </c>
      <c r="O7426" s="12" t="n">
        <v>1</v>
      </c>
    </row>
    <row r="7427" customFormat="false" ht="15" hidden="false" customHeight="true" outlineLevel="0" collapsed="false">
      <c r="A7427" s="6" t="n">
        <v>52060</v>
      </c>
      <c r="B7427" s="6" t="s">
        <v>19</v>
      </c>
      <c r="C7427" s="6" t="s">
        <v>20</v>
      </c>
      <c r="D7427" s="6" t="s">
        <v>50</v>
      </c>
      <c r="E7427" s="6" t="s">
        <v>51</v>
      </c>
      <c r="F7427" s="6" t="s">
        <v>33</v>
      </c>
      <c r="G7427" s="6" t="s">
        <v>24</v>
      </c>
      <c r="H7427" s="6" t="n">
        <v>4</v>
      </c>
      <c r="I7427" s="7" t="n">
        <v>59.99000168</v>
      </c>
      <c r="J7427" s="6" t="n">
        <v>2</v>
      </c>
      <c r="K7427" s="7" t="n">
        <v>119.9800034</v>
      </c>
      <c r="L7427" s="7" t="n">
        <v>24</v>
      </c>
      <c r="M7427" s="8" t="n">
        <v>0.200000003</v>
      </c>
      <c r="N7427" s="7" t="n">
        <v>34.84000015</v>
      </c>
      <c r="O7427" s="12" t="n">
        <v>1</v>
      </c>
    </row>
    <row r="7428" customFormat="false" ht="15" hidden="false" customHeight="true" outlineLevel="0" collapsed="false">
      <c r="A7428" s="6" t="n">
        <v>18248</v>
      </c>
      <c r="B7428" s="6" t="s">
        <v>19</v>
      </c>
      <c r="C7428" s="6" t="s">
        <v>37</v>
      </c>
      <c r="D7428" s="6" t="s">
        <v>21</v>
      </c>
      <c r="E7428" s="6" t="s">
        <v>64</v>
      </c>
      <c r="F7428" s="6" t="s">
        <v>29</v>
      </c>
      <c r="G7428" s="6" t="s">
        <v>24</v>
      </c>
      <c r="H7428" s="6" t="n">
        <v>4</v>
      </c>
      <c r="I7428" s="7" t="n">
        <v>99.98999786</v>
      </c>
      <c r="J7428" s="6" t="n">
        <v>5</v>
      </c>
      <c r="K7428" s="7" t="n">
        <v>499.9500122</v>
      </c>
      <c r="L7428" s="7" t="n">
        <v>10</v>
      </c>
      <c r="M7428" s="8" t="n">
        <v>0.02</v>
      </c>
      <c r="N7428" s="7" t="n">
        <v>176.3800049</v>
      </c>
      <c r="O7428" s="9" t="n">
        <v>0</v>
      </c>
    </row>
    <row r="7429" customFormat="false" ht="15" hidden="false" customHeight="true" outlineLevel="0" collapsed="false">
      <c r="A7429" s="6" t="n">
        <v>28922</v>
      </c>
      <c r="B7429" s="6" t="s">
        <v>19</v>
      </c>
      <c r="C7429" s="6" t="s">
        <v>20</v>
      </c>
      <c r="D7429" s="6" t="s">
        <v>27</v>
      </c>
      <c r="E7429" s="6" t="s">
        <v>28</v>
      </c>
      <c r="F7429" s="6" t="s">
        <v>58</v>
      </c>
      <c r="G7429" s="6" t="s">
        <v>34</v>
      </c>
      <c r="H7429" s="6" t="n">
        <v>4</v>
      </c>
      <c r="I7429" s="7" t="n">
        <v>49.97999954</v>
      </c>
      <c r="J7429" s="6" t="n">
        <v>1</v>
      </c>
      <c r="K7429" s="7" t="n">
        <v>49.97999954</v>
      </c>
      <c r="L7429" s="7" t="n">
        <v>10</v>
      </c>
      <c r="M7429" s="8" t="n">
        <v>0.200000003</v>
      </c>
      <c r="N7429" s="7" t="n">
        <v>12.98999977</v>
      </c>
      <c r="O7429" s="9" t="n">
        <v>0</v>
      </c>
    </row>
    <row r="7430" customFormat="false" ht="15" hidden="false" customHeight="true" outlineLevel="0" collapsed="false">
      <c r="A7430" s="6" t="n">
        <v>4017</v>
      </c>
      <c r="B7430" s="6" t="s">
        <v>36</v>
      </c>
      <c r="C7430" s="6" t="s">
        <v>20</v>
      </c>
      <c r="D7430" s="6" t="s">
        <v>50</v>
      </c>
      <c r="E7430" s="6" t="s">
        <v>51</v>
      </c>
      <c r="F7430" s="6" t="s">
        <v>40</v>
      </c>
      <c r="G7430" s="6" t="s">
        <v>34</v>
      </c>
      <c r="H7430" s="6" t="n">
        <v>0</v>
      </c>
      <c r="I7430" s="7" t="n">
        <v>399.980011</v>
      </c>
      <c r="J7430" s="6" t="n">
        <v>1</v>
      </c>
      <c r="K7430" s="7" t="n">
        <v>399.980011</v>
      </c>
      <c r="L7430" s="7" t="n">
        <v>48</v>
      </c>
      <c r="M7430" s="8" t="n">
        <v>0.119999997</v>
      </c>
      <c r="N7430" s="7" t="n">
        <v>144.3099976</v>
      </c>
      <c r="O7430" s="12" t="n">
        <v>1</v>
      </c>
    </row>
    <row r="7431" customFormat="false" ht="15" hidden="false" customHeight="true" outlineLevel="0" collapsed="false">
      <c r="A7431" s="6" t="n">
        <v>14343</v>
      </c>
      <c r="B7431" s="6" t="s">
        <v>36</v>
      </c>
      <c r="C7431" s="6" t="s">
        <v>20</v>
      </c>
      <c r="D7431" s="6" t="s">
        <v>21</v>
      </c>
      <c r="E7431" s="6" t="s">
        <v>65</v>
      </c>
      <c r="F7431" s="6" t="s">
        <v>40</v>
      </c>
      <c r="G7431" s="6" t="s">
        <v>47</v>
      </c>
      <c r="H7431" s="6" t="n">
        <v>0</v>
      </c>
      <c r="I7431" s="7" t="n">
        <v>399.980011</v>
      </c>
      <c r="J7431" s="6" t="n">
        <v>1</v>
      </c>
      <c r="K7431" s="7" t="n">
        <v>399.980011</v>
      </c>
      <c r="L7431" s="7" t="n">
        <v>48</v>
      </c>
      <c r="M7431" s="8" t="n">
        <v>0.119999997</v>
      </c>
      <c r="N7431" s="7" t="n">
        <v>22.17000008</v>
      </c>
      <c r="O7431" s="9" t="n">
        <v>0</v>
      </c>
    </row>
    <row r="7432" customFormat="false" ht="15" hidden="false" customHeight="true" outlineLevel="0" collapsed="false">
      <c r="A7432" s="6" t="n">
        <v>7747</v>
      </c>
      <c r="B7432" s="6" t="s">
        <v>46</v>
      </c>
      <c r="C7432" s="6" t="s">
        <v>37</v>
      </c>
      <c r="D7432" s="6" t="s">
        <v>50</v>
      </c>
      <c r="E7432" s="6" t="s">
        <v>51</v>
      </c>
      <c r="F7432" s="6" t="s">
        <v>33</v>
      </c>
      <c r="G7432" s="6" t="s">
        <v>34</v>
      </c>
      <c r="H7432" s="6" t="n">
        <v>2</v>
      </c>
      <c r="I7432" s="7" t="n">
        <v>59.99000168</v>
      </c>
      <c r="J7432" s="6" t="n">
        <v>3</v>
      </c>
      <c r="K7432" s="7" t="n">
        <v>179.9700012</v>
      </c>
      <c r="L7432" s="7" t="n">
        <v>23.39999962</v>
      </c>
      <c r="M7432" s="8" t="n">
        <v>0.129999995</v>
      </c>
      <c r="N7432" s="7" t="n">
        <v>72.01999664</v>
      </c>
      <c r="O7432" s="12" t="n">
        <v>1</v>
      </c>
    </row>
    <row r="7433" customFormat="false" ht="15" hidden="false" customHeight="true" outlineLevel="0" collapsed="false">
      <c r="A7433" s="6" t="n">
        <v>62879</v>
      </c>
      <c r="B7433" s="6" t="s">
        <v>46</v>
      </c>
      <c r="C7433" s="6" t="s">
        <v>20</v>
      </c>
      <c r="D7433" s="6" t="s">
        <v>21</v>
      </c>
      <c r="E7433" s="6" t="s">
        <v>64</v>
      </c>
      <c r="F7433" s="6" t="s">
        <v>40</v>
      </c>
      <c r="G7433" s="6" t="s">
        <v>47</v>
      </c>
      <c r="H7433" s="6" t="n">
        <v>2</v>
      </c>
      <c r="I7433" s="7" t="n">
        <v>399.980011</v>
      </c>
      <c r="J7433" s="6" t="n">
        <v>1</v>
      </c>
      <c r="K7433" s="7" t="n">
        <v>399.980011</v>
      </c>
      <c r="L7433" s="7" t="n">
        <v>28</v>
      </c>
      <c r="M7433" s="8" t="n">
        <v>0.07</v>
      </c>
      <c r="N7433" s="7" t="n">
        <v>32.72999954</v>
      </c>
      <c r="O7433" s="12" t="n">
        <v>1</v>
      </c>
    </row>
    <row r="7434" customFormat="false" ht="15" hidden="false" customHeight="true" outlineLevel="0" collapsed="false">
      <c r="A7434" s="6" t="n">
        <v>40472</v>
      </c>
      <c r="B7434" s="6" t="s">
        <v>19</v>
      </c>
      <c r="C7434" s="6" t="s">
        <v>37</v>
      </c>
      <c r="D7434" s="6" t="s">
        <v>31</v>
      </c>
      <c r="E7434" s="6" t="s">
        <v>56</v>
      </c>
      <c r="F7434" s="6" t="s">
        <v>57</v>
      </c>
      <c r="G7434" s="6" t="s">
        <v>24</v>
      </c>
      <c r="H7434" s="6" t="n">
        <v>4</v>
      </c>
      <c r="I7434" s="7" t="n">
        <v>50</v>
      </c>
      <c r="J7434" s="6" t="n">
        <v>4</v>
      </c>
      <c r="K7434" s="7" t="n">
        <v>200</v>
      </c>
      <c r="L7434" s="7" t="n">
        <v>24</v>
      </c>
      <c r="M7434" s="8" t="n">
        <v>0.119999997</v>
      </c>
      <c r="N7434" s="7" t="n">
        <v>1.75999999</v>
      </c>
      <c r="O7434" s="9" t="n">
        <v>0</v>
      </c>
    </row>
    <row r="7435" customFormat="false" ht="15" hidden="false" customHeight="true" outlineLevel="0" collapsed="false">
      <c r="A7435" s="6" t="n">
        <v>43704</v>
      </c>
      <c r="B7435" s="6" t="s">
        <v>46</v>
      </c>
      <c r="C7435" s="6" t="s">
        <v>37</v>
      </c>
      <c r="D7435" s="6" t="s">
        <v>38</v>
      </c>
      <c r="E7435" s="6" t="s">
        <v>39</v>
      </c>
      <c r="F7435" s="6" t="s">
        <v>75</v>
      </c>
      <c r="G7435" s="6" t="s">
        <v>34</v>
      </c>
      <c r="H7435" s="6" t="n">
        <v>2</v>
      </c>
      <c r="I7435" s="7" t="n">
        <v>299.980011</v>
      </c>
      <c r="J7435" s="6" t="n">
        <v>1</v>
      </c>
      <c r="K7435" s="7" t="n">
        <v>299.980011</v>
      </c>
      <c r="L7435" s="7" t="n">
        <v>36</v>
      </c>
      <c r="M7435" s="8" t="n">
        <v>0.119999997</v>
      </c>
      <c r="N7435" s="7" t="n">
        <v>102.9499969</v>
      </c>
      <c r="O7435" s="12" t="n">
        <v>1</v>
      </c>
    </row>
    <row r="7436" customFormat="false" ht="15" hidden="false" customHeight="true" outlineLevel="0" collapsed="false">
      <c r="A7436" s="6" t="n">
        <v>61126</v>
      </c>
      <c r="B7436" s="6" t="s">
        <v>19</v>
      </c>
      <c r="C7436" s="6" t="s">
        <v>20</v>
      </c>
      <c r="D7436" s="6" t="s">
        <v>50</v>
      </c>
      <c r="E7436" s="6" t="s">
        <v>63</v>
      </c>
      <c r="F7436" s="6" t="s">
        <v>33</v>
      </c>
      <c r="G7436" s="6" t="s">
        <v>34</v>
      </c>
      <c r="H7436" s="6" t="n">
        <v>4</v>
      </c>
      <c r="I7436" s="7" t="n">
        <v>59.99000168</v>
      </c>
      <c r="J7436" s="6" t="n">
        <v>2</v>
      </c>
      <c r="K7436" s="7" t="n">
        <v>119.9800034</v>
      </c>
      <c r="L7436" s="7" t="n">
        <v>8.399999619</v>
      </c>
      <c r="M7436" s="8" t="n">
        <v>0.07</v>
      </c>
      <c r="N7436" s="7" t="n">
        <v>13.39000034</v>
      </c>
      <c r="O7436" s="9" t="n">
        <v>0</v>
      </c>
    </row>
    <row r="7437" customFormat="false" ht="15" hidden="false" customHeight="true" outlineLevel="0" collapsed="false">
      <c r="A7437" s="6" t="n">
        <v>59762</v>
      </c>
      <c r="B7437" s="6" t="s">
        <v>19</v>
      </c>
      <c r="C7437" s="6" t="s">
        <v>20</v>
      </c>
      <c r="D7437" s="6" t="s">
        <v>50</v>
      </c>
      <c r="E7437" s="6" t="s">
        <v>51</v>
      </c>
      <c r="F7437" s="6" t="s">
        <v>23</v>
      </c>
      <c r="G7437" s="6" t="s">
        <v>44</v>
      </c>
      <c r="H7437" s="6" t="n">
        <v>4</v>
      </c>
      <c r="I7437" s="7" t="n">
        <v>129.9900055</v>
      </c>
      <c r="J7437" s="6" t="n">
        <v>1</v>
      </c>
      <c r="K7437" s="7" t="n">
        <v>129.9900055</v>
      </c>
      <c r="L7437" s="7" t="n">
        <v>26</v>
      </c>
      <c r="M7437" s="8" t="n">
        <v>0.200000003</v>
      </c>
      <c r="N7437" s="7" t="n">
        <v>36.40000153</v>
      </c>
      <c r="O7437" s="9" t="n">
        <v>0</v>
      </c>
    </row>
    <row r="7438" customFormat="false" ht="15" hidden="false" customHeight="true" outlineLevel="0" collapsed="false">
      <c r="A7438" s="6" t="n">
        <v>66505</v>
      </c>
      <c r="B7438" s="6" t="s">
        <v>19</v>
      </c>
      <c r="C7438" s="6" t="s">
        <v>20</v>
      </c>
      <c r="D7438" s="6" t="s">
        <v>21</v>
      </c>
      <c r="E7438" s="6" t="s">
        <v>65</v>
      </c>
      <c r="F7438" s="6" t="s">
        <v>57</v>
      </c>
      <c r="G7438" s="6" t="s">
        <v>44</v>
      </c>
      <c r="H7438" s="6" t="n">
        <v>4</v>
      </c>
      <c r="I7438" s="7" t="n">
        <v>50</v>
      </c>
      <c r="J7438" s="6" t="n">
        <v>3</v>
      </c>
      <c r="K7438" s="7" t="n">
        <v>150</v>
      </c>
      <c r="L7438" s="7" t="n">
        <v>25.5</v>
      </c>
      <c r="M7438" s="8" t="n">
        <v>0.170000002</v>
      </c>
      <c r="N7438" s="7" t="n">
        <v>57.27000046</v>
      </c>
      <c r="O7438" s="12" t="n">
        <v>1</v>
      </c>
    </row>
    <row r="7439" customFormat="false" ht="15" hidden="false" customHeight="true" outlineLevel="0" collapsed="false">
      <c r="A7439" s="6" t="n">
        <v>2869</v>
      </c>
      <c r="B7439" s="6" t="s">
        <v>19</v>
      </c>
      <c r="C7439" s="6" t="s">
        <v>37</v>
      </c>
      <c r="D7439" s="6" t="s">
        <v>50</v>
      </c>
      <c r="E7439" s="6" t="s">
        <v>51</v>
      </c>
      <c r="F7439" s="6" t="s">
        <v>23</v>
      </c>
      <c r="G7439" s="6" t="s">
        <v>44</v>
      </c>
      <c r="H7439" s="6" t="n">
        <v>4</v>
      </c>
      <c r="I7439" s="7" t="n">
        <v>129.9900055</v>
      </c>
      <c r="J7439" s="6" t="n">
        <v>1</v>
      </c>
      <c r="K7439" s="7" t="n">
        <v>129.9900055</v>
      </c>
      <c r="L7439" s="7" t="n">
        <v>1.299999952</v>
      </c>
      <c r="M7439" s="8" t="n">
        <v>0.01</v>
      </c>
      <c r="N7439" s="7" t="n">
        <v>14.53999996</v>
      </c>
      <c r="O7439" s="12" t="n">
        <v>1</v>
      </c>
    </row>
    <row r="7440" customFormat="false" ht="15" hidden="false" customHeight="true" outlineLevel="0" collapsed="false">
      <c r="A7440" s="6" t="n">
        <v>42224</v>
      </c>
      <c r="B7440" s="6" t="s">
        <v>26</v>
      </c>
      <c r="C7440" s="6" t="s">
        <v>37</v>
      </c>
      <c r="D7440" s="6" t="s">
        <v>27</v>
      </c>
      <c r="E7440" s="6" t="s">
        <v>79</v>
      </c>
      <c r="F7440" s="6" t="s">
        <v>29</v>
      </c>
      <c r="G7440" s="6" t="s">
        <v>47</v>
      </c>
      <c r="H7440" s="6" t="n">
        <v>1</v>
      </c>
      <c r="I7440" s="7" t="n">
        <v>99.98999786</v>
      </c>
      <c r="J7440" s="6" t="n">
        <v>4</v>
      </c>
      <c r="K7440" s="7" t="n">
        <v>399.9599915</v>
      </c>
      <c r="L7440" s="7" t="n">
        <v>99.98999786</v>
      </c>
      <c r="M7440" s="8" t="n">
        <v>0.25</v>
      </c>
      <c r="N7440" s="7" t="n">
        <v>137.9900055</v>
      </c>
      <c r="O7440" s="12" t="n">
        <v>1</v>
      </c>
    </row>
    <row r="7441" customFormat="false" ht="15" hidden="false" customHeight="true" outlineLevel="0" collapsed="false">
      <c r="A7441" s="6" t="n">
        <v>10807</v>
      </c>
      <c r="B7441" s="6" t="s">
        <v>19</v>
      </c>
      <c r="C7441" s="6" t="s">
        <v>49</v>
      </c>
      <c r="D7441" s="6" t="s">
        <v>21</v>
      </c>
      <c r="E7441" s="6" t="s">
        <v>65</v>
      </c>
      <c r="F7441" s="6" t="s">
        <v>33</v>
      </c>
      <c r="G7441" s="6" t="s">
        <v>34</v>
      </c>
      <c r="H7441" s="6" t="n">
        <v>4</v>
      </c>
      <c r="I7441" s="7" t="n">
        <v>59.99000168</v>
      </c>
      <c r="J7441" s="6" t="n">
        <v>4</v>
      </c>
      <c r="K7441" s="7" t="n">
        <v>239.9600067</v>
      </c>
      <c r="L7441" s="7" t="n">
        <v>24</v>
      </c>
      <c r="M7441" s="8" t="n">
        <v>0.100000001</v>
      </c>
      <c r="N7441" s="7" t="n">
        <v>-345.5400085</v>
      </c>
      <c r="O7441" s="9" t="n">
        <v>0</v>
      </c>
    </row>
    <row r="7442" customFormat="false" ht="15" hidden="false" customHeight="true" outlineLevel="0" collapsed="false">
      <c r="A7442" s="6" t="n">
        <v>58621</v>
      </c>
      <c r="B7442" s="6" t="s">
        <v>19</v>
      </c>
      <c r="C7442" s="6" t="s">
        <v>20</v>
      </c>
      <c r="D7442" s="6" t="s">
        <v>50</v>
      </c>
      <c r="E7442" s="6" t="s">
        <v>51</v>
      </c>
      <c r="F7442" s="6" t="s">
        <v>33</v>
      </c>
      <c r="G7442" s="6" t="s">
        <v>34</v>
      </c>
      <c r="H7442" s="6" t="n">
        <v>4</v>
      </c>
      <c r="I7442" s="7" t="n">
        <v>59.99000168</v>
      </c>
      <c r="J7442" s="6" t="n">
        <v>2</v>
      </c>
      <c r="K7442" s="7" t="n">
        <v>119.9800034</v>
      </c>
      <c r="L7442" s="7" t="n">
        <v>14.39999962</v>
      </c>
      <c r="M7442" s="8" t="n">
        <v>0.119999997</v>
      </c>
      <c r="N7442" s="7" t="n">
        <v>-84.47000122</v>
      </c>
      <c r="O7442" s="9" t="n">
        <v>0</v>
      </c>
    </row>
    <row r="7443" customFormat="false" ht="15" hidden="false" customHeight="true" outlineLevel="0" collapsed="false">
      <c r="A7443" s="6" t="n">
        <v>15723</v>
      </c>
      <c r="B7443" s="6" t="s">
        <v>36</v>
      </c>
      <c r="C7443" s="6" t="s">
        <v>37</v>
      </c>
      <c r="D7443" s="6" t="s">
        <v>21</v>
      </c>
      <c r="E7443" s="6" t="s">
        <v>65</v>
      </c>
      <c r="F7443" s="6" t="s">
        <v>57</v>
      </c>
      <c r="G7443" s="6" t="s">
        <v>34</v>
      </c>
      <c r="H7443" s="6" t="n">
        <v>0</v>
      </c>
      <c r="I7443" s="7" t="n">
        <v>50</v>
      </c>
      <c r="J7443" s="6" t="n">
        <v>2</v>
      </c>
      <c r="K7443" s="7" t="n">
        <v>100</v>
      </c>
      <c r="L7443" s="7" t="n">
        <v>1</v>
      </c>
      <c r="M7443" s="8" t="n">
        <v>0.01</v>
      </c>
      <c r="N7443" s="7" t="n">
        <v>7.429999828</v>
      </c>
      <c r="O7443" s="12" t="n">
        <v>1</v>
      </c>
    </row>
    <row r="7444" customFormat="false" ht="15" hidden="false" customHeight="true" outlineLevel="0" collapsed="false">
      <c r="A7444" s="6" t="n">
        <v>16987</v>
      </c>
      <c r="B7444" s="6" t="s">
        <v>19</v>
      </c>
      <c r="C7444" s="6" t="s">
        <v>37</v>
      </c>
      <c r="D7444" s="6" t="s">
        <v>21</v>
      </c>
      <c r="E7444" s="6" t="s">
        <v>65</v>
      </c>
      <c r="F7444" s="6" t="s">
        <v>58</v>
      </c>
      <c r="G7444" s="6" t="s">
        <v>24</v>
      </c>
      <c r="H7444" s="6" t="n">
        <v>4</v>
      </c>
      <c r="I7444" s="7" t="n">
        <v>49.97999954</v>
      </c>
      <c r="J7444" s="6" t="n">
        <v>3</v>
      </c>
      <c r="K7444" s="7" t="n">
        <v>149.9400024</v>
      </c>
      <c r="L7444" s="7" t="n">
        <v>29.98999977</v>
      </c>
      <c r="M7444" s="8" t="n">
        <v>0.200000003</v>
      </c>
      <c r="N7444" s="7" t="n">
        <v>40.77999878</v>
      </c>
      <c r="O7444" s="9" t="n">
        <v>0</v>
      </c>
    </row>
    <row r="7445" customFormat="false" ht="15" hidden="false" customHeight="true" outlineLevel="0" collapsed="false">
      <c r="A7445" s="6" t="n">
        <v>33421</v>
      </c>
      <c r="B7445" s="6" t="s">
        <v>36</v>
      </c>
      <c r="C7445" s="6" t="s">
        <v>37</v>
      </c>
      <c r="D7445" s="6" t="s">
        <v>31</v>
      </c>
      <c r="E7445" s="6" t="s">
        <v>32</v>
      </c>
      <c r="F7445" s="6" t="s">
        <v>73</v>
      </c>
      <c r="G7445" s="6" t="s">
        <v>34</v>
      </c>
      <c r="H7445" s="6" t="n">
        <v>0</v>
      </c>
      <c r="I7445" s="7" t="n">
        <v>39.99000168</v>
      </c>
      <c r="J7445" s="6" t="n">
        <v>5</v>
      </c>
      <c r="K7445" s="7" t="n">
        <v>199.9499969</v>
      </c>
      <c r="L7445" s="7" t="n">
        <v>6</v>
      </c>
      <c r="M7445" s="8" t="n">
        <v>0.029999999</v>
      </c>
      <c r="N7445" s="7" t="n">
        <v>72.73000336</v>
      </c>
      <c r="O7445" s="12" t="n">
        <v>1</v>
      </c>
    </row>
    <row r="7446" customFormat="false" ht="15" hidden="false" customHeight="true" outlineLevel="0" collapsed="false">
      <c r="A7446" s="6" t="n">
        <v>29075</v>
      </c>
      <c r="B7446" s="6" t="s">
        <v>36</v>
      </c>
      <c r="C7446" s="6" t="s">
        <v>20</v>
      </c>
      <c r="D7446" s="6" t="s">
        <v>27</v>
      </c>
      <c r="E7446" s="6" t="s">
        <v>42</v>
      </c>
      <c r="F7446" s="6" t="s">
        <v>73</v>
      </c>
      <c r="G7446" s="6" t="s">
        <v>44</v>
      </c>
      <c r="H7446" s="6" t="n">
        <v>0</v>
      </c>
      <c r="I7446" s="7" t="n">
        <v>39.99000168</v>
      </c>
      <c r="J7446" s="6" t="n">
        <v>3</v>
      </c>
      <c r="K7446" s="7" t="n">
        <v>119.9700012</v>
      </c>
      <c r="L7446" s="7" t="n">
        <v>6</v>
      </c>
      <c r="M7446" s="8" t="n">
        <v>0.050000001</v>
      </c>
      <c r="N7446" s="7" t="n">
        <v>31.90999985</v>
      </c>
      <c r="O7446" s="9" t="n">
        <v>0</v>
      </c>
    </row>
    <row r="7447" customFormat="false" ht="15" hidden="false" customHeight="true" outlineLevel="0" collapsed="false">
      <c r="A7447" s="6" t="n">
        <v>37629</v>
      </c>
      <c r="B7447" s="6" t="s">
        <v>36</v>
      </c>
      <c r="C7447" s="6" t="s">
        <v>37</v>
      </c>
      <c r="D7447" s="6" t="s">
        <v>31</v>
      </c>
      <c r="E7447" s="6" t="s">
        <v>62</v>
      </c>
      <c r="F7447" s="6" t="s">
        <v>75</v>
      </c>
      <c r="G7447" s="6" t="s">
        <v>24</v>
      </c>
      <c r="H7447" s="6" t="n">
        <v>0</v>
      </c>
      <c r="I7447" s="7" t="n">
        <v>299.980011</v>
      </c>
      <c r="J7447" s="6" t="n">
        <v>1</v>
      </c>
      <c r="K7447" s="7" t="n">
        <v>299.980011</v>
      </c>
      <c r="L7447" s="7" t="n">
        <v>21</v>
      </c>
      <c r="M7447" s="8" t="n">
        <v>0.07</v>
      </c>
      <c r="N7447" s="7" t="n">
        <v>97.63999939</v>
      </c>
      <c r="O7447" s="9" t="n">
        <v>0</v>
      </c>
    </row>
    <row r="7448" customFormat="false" ht="15" hidden="false" customHeight="true" outlineLevel="0" collapsed="false">
      <c r="A7448" s="6" t="n">
        <v>17460</v>
      </c>
      <c r="B7448" s="6" t="s">
        <v>26</v>
      </c>
      <c r="C7448" s="6" t="s">
        <v>20</v>
      </c>
      <c r="D7448" s="6" t="s">
        <v>21</v>
      </c>
      <c r="E7448" s="6" t="s">
        <v>65</v>
      </c>
      <c r="F7448" s="6" t="s">
        <v>73</v>
      </c>
      <c r="G7448" s="6" t="s">
        <v>47</v>
      </c>
      <c r="H7448" s="6" t="n">
        <v>1</v>
      </c>
      <c r="I7448" s="7" t="n">
        <v>39.99000168</v>
      </c>
      <c r="J7448" s="6" t="n">
        <v>5</v>
      </c>
      <c r="K7448" s="7" t="n">
        <v>199.9499969</v>
      </c>
      <c r="L7448" s="7" t="n">
        <v>25.98999977</v>
      </c>
      <c r="M7448" s="8" t="n">
        <v>0.129999995</v>
      </c>
      <c r="N7448" s="7" t="n">
        <v>60.88000107</v>
      </c>
      <c r="O7448" s="12" t="n">
        <v>1</v>
      </c>
    </row>
    <row r="7449" customFormat="false" ht="15" hidden="false" customHeight="true" outlineLevel="0" collapsed="false">
      <c r="A7449" s="6" t="n">
        <v>21052</v>
      </c>
      <c r="B7449" s="6" t="s">
        <v>36</v>
      </c>
      <c r="C7449" s="6" t="s">
        <v>37</v>
      </c>
      <c r="D7449" s="6" t="s">
        <v>27</v>
      </c>
      <c r="E7449" s="6" t="s">
        <v>54</v>
      </c>
      <c r="F7449" s="6" t="s">
        <v>33</v>
      </c>
      <c r="G7449" s="6" t="s">
        <v>24</v>
      </c>
      <c r="H7449" s="6" t="n">
        <v>0</v>
      </c>
      <c r="I7449" s="7" t="n">
        <v>59.99000168</v>
      </c>
      <c r="J7449" s="6" t="n">
        <v>4</v>
      </c>
      <c r="K7449" s="7" t="n">
        <v>239.9600067</v>
      </c>
      <c r="L7449" s="7" t="n">
        <v>12</v>
      </c>
      <c r="M7449" s="8" t="n">
        <v>0.050000001</v>
      </c>
      <c r="N7449" s="7" t="n">
        <v>18.69000053</v>
      </c>
      <c r="O7449" s="9" t="n">
        <v>0</v>
      </c>
    </row>
    <row r="7450" customFormat="false" ht="15" hidden="false" customHeight="true" outlineLevel="0" collapsed="false">
      <c r="A7450" s="6" t="n">
        <v>31269</v>
      </c>
      <c r="B7450" s="6" t="s">
        <v>19</v>
      </c>
      <c r="C7450" s="6" t="s">
        <v>37</v>
      </c>
      <c r="D7450" s="6" t="s">
        <v>27</v>
      </c>
      <c r="E7450" s="6" t="s">
        <v>42</v>
      </c>
      <c r="F7450" s="6" t="s">
        <v>33</v>
      </c>
      <c r="G7450" s="6" t="s">
        <v>44</v>
      </c>
      <c r="H7450" s="6" t="n">
        <v>4</v>
      </c>
      <c r="I7450" s="7" t="n">
        <v>59.99000168</v>
      </c>
      <c r="J7450" s="6" t="n">
        <v>2</v>
      </c>
      <c r="K7450" s="7" t="n">
        <v>119.9800034</v>
      </c>
      <c r="L7450" s="7" t="n">
        <v>10.80000019</v>
      </c>
      <c r="M7450" s="8" t="n">
        <v>0.090000004</v>
      </c>
      <c r="N7450" s="7" t="n">
        <v>-83.73999786</v>
      </c>
      <c r="O7450" s="12" t="n">
        <v>1</v>
      </c>
    </row>
    <row r="7451" customFormat="false" ht="15" hidden="false" customHeight="true" outlineLevel="0" collapsed="false">
      <c r="A7451" s="6" t="n">
        <v>13276</v>
      </c>
      <c r="B7451" s="6" t="s">
        <v>19</v>
      </c>
      <c r="C7451" s="6" t="s">
        <v>37</v>
      </c>
      <c r="D7451" s="6" t="s">
        <v>21</v>
      </c>
      <c r="E7451" s="6" t="s">
        <v>22</v>
      </c>
      <c r="F7451" s="6" t="s">
        <v>57</v>
      </c>
      <c r="G7451" s="6" t="s">
        <v>44</v>
      </c>
      <c r="H7451" s="6" t="n">
        <v>4</v>
      </c>
      <c r="I7451" s="7" t="n">
        <v>50</v>
      </c>
      <c r="J7451" s="6" t="n">
        <v>5</v>
      </c>
      <c r="K7451" s="7" t="n">
        <v>250</v>
      </c>
      <c r="L7451" s="7" t="n">
        <v>32.5</v>
      </c>
      <c r="M7451" s="8" t="n">
        <v>0.129999995</v>
      </c>
      <c r="N7451" s="7" t="n">
        <v>104.4000015</v>
      </c>
      <c r="O7451" s="9" t="n">
        <v>0</v>
      </c>
    </row>
    <row r="7452" customFormat="false" ht="15" hidden="false" customHeight="true" outlineLevel="0" collapsed="false">
      <c r="A7452" s="6" t="n">
        <v>16291</v>
      </c>
      <c r="B7452" s="6" t="s">
        <v>19</v>
      </c>
      <c r="C7452" s="6" t="s">
        <v>49</v>
      </c>
      <c r="D7452" s="6" t="s">
        <v>21</v>
      </c>
      <c r="E7452" s="6" t="s">
        <v>65</v>
      </c>
      <c r="F7452" s="6" t="s">
        <v>40</v>
      </c>
      <c r="G7452" s="6" t="s">
        <v>24</v>
      </c>
      <c r="H7452" s="6" t="n">
        <v>4</v>
      </c>
      <c r="I7452" s="7" t="n">
        <v>399.980011</v>
      </c>
      <c r="J7452" s="6" t="n">
        <v>1</v>
      </c>
      <c r="K7452" s="7" t="n">
        <v>399.980011</v>
      </c>
      <c r="L7452" s="7" t="n">
        <v>80</v>
      </c>
      <c r="M7452" s="8" t="n">
        <v>0.200000003</v>
      </c>
      <c r="N7452" s="7" t="n">
        <v>36.15999985</v>
      </c>
      <c r="O7452" s="9" t="n">
        <v>0</v>
      </c>
    </row>
    <row r="7453" customFormat="false" ht="15" hidden="false" customHeight="true" outlineLevel="0" collapsed="false">
      <c r="A7453" s="6" t="n">
        <v>62657</v>
      </c>
      <c r="B7453" s="6" t="s">
        <v>19</v>
      </c>
      <c r="C7453" s="6" t="s">
        <v>20</v>
      </c>
      <c r="D7453" s="6" t="s">
        <v>21</v>
      </c>
      <c r="E7453" s="6" t="s">
        <v>65</v>
      </c>
      <c r="F7453" s="6" t="s">
        <v>75</v>
      </c>
      <c r="G7453" s="6" t="s">
        <v>34</v>
      </c>
      <c r="H7453" s="6" t="n">
        <v>4</v>
      </c>
      <c r="I7453" s="7" t="n">
        <v>299.980011</v>
      </c>
      <c r="J7453" s="6" t="n">
        <v>1</v>
      </c>
      <c r="K7453" s="7" t="n">
        <v>299.980011</v>
      </c>
      <c r="L7453" s="7" t="n">
        <v>39</v>
      </c>
      <c r="M7453" s="8" t="n">
        <v>0.129999995</v>
      </c>
      <c r="N7453" s="7" t="n">
        <v>16.18000031</v>
      </c>
      <c r="O7453" s="9" t="n">
        <v>0</v>
      </c>
    </row>
    <row r="7454" customFormat="false" ht="15" hidden="false" customHeight="true" outlineLevel="0" collapsed="false">
      <c r="A7454" s="6" t="n">
        <v>3461</v>
      </c>
      <c r="B7454" s="6" t="s">
        <v>19</v>
      </c>
      <c r="C7454" s="6" t="s">
        <v>20</v>
      </c>
      <c r="D7454" s="6" t="s">
        <v>50</v>
      </c>
      <c r="E7454" s="6" t="s">
        <v>72</v>
      </c>
      <c r="F7454" s="6" t="s">
        <v>33</v>
      </c>
      <c r="G7454" s="6" t="s">
        <v>34</v>
      </c>
      <c r="H7454" s="6" t="n">
        <v>4</v>
      </c>
      <c r="I7454" s="7" t="n">
        <v>59.99000168</v>
      </c>
      <c r="J7454" s="6" t="n">
        <v>2</v>
      </c>
      <c r="K7454" s="7" t="n">
        <v>119.9800034</v>
      </c>
      <c r="L7454" s="7" t="n">
        <v>12</v>
      </c>
      <c r="M7454" s="8" t="n">
        <v>0.100000001</v>
      </c>
      <c r="N7454" s="7" t="n">
        <v>12.19999981</v>
      </c>
      <c r="O7454" s="9" t="n">
        <v>0</v>
      </c>
    </row>
    <row r="7455" customFormat="false" ht="15" hidden="false" customHeight="true" outlineLevel="0" collapsed="false">
      <c r="A7455" s="6" t="n">
        <v>45416</v>
      </c>
      <c r="B7455" s="6" t="s">
        <v>36</v>
      </c>
      <c r="C7455" s="6" t="s">
        <v>20</v>
      </c>
      <c r="D7455" s="6" t="s">
        <v>27</v>
      </c>
      <c r="E7455" s="6" t="s">
        <v>97</v>
      </c>
      <c r="F7455" s="6" t="s">
        <v>71</v>
      </c>
      <c r="G7455" s="6" t="s">
        <v>34</v>
      </c>
      <c r="H7455" s="6" t="n">
        <v>0</v>
      </c>
      <c r="I7455" s="7" t="n">
        <v>199.9900055</v>
      </c>
      <c r="J7455" s="6" t="n">
        <v>1</v>
      </c>
      <c r="K7455" s="7" t="n">
        <v>199.9900055</v>
      </c>
      <c r="L7455" s="7" t="n">
        <v>10</v>
      </c>
      <c r="M7455" s="8" t="n">
        <v>0.050000001</v>
      </c>
      <c r="N7455" s="7" t="n">
        <v>91.19999695</v>
      </c>
      <c r="O7455" s="12" t="n">
        <v>1</v>
      </c>
    </row>
    <row r="7456" customFormat="false" ht="15" hidden="false" customHeight="true" outlineLevel="0" collapsed="false">
      <c r="A7456" s="6" t="n">
        <v>46618</v>
      </c>
      <c r="B7456" s="6" t="s">
        <v>26</v>
      </c>
      <c r="C7456" s="6" t="s">
        <v>20</v>
      </c>
      <c r="D7456" s="6" t="s">
        <v>38</v>
      </c>
      <c r="E7456" s="6" t="s">
        <v>98</v>
      </c>
      <c r="F7456" s="6" t="s">
        <v>73</v>
      </c>
      <c r="G7456" s="6" t="s">
        <v>44</v>
      </c>
      <c r="H7456" s="6" t="n">
        <v>1</v>
      </c>
      <c r="I7456" s="7" t="n">
        <v>39.99000168</v>
      </c>
      <c r="J7456" s="6" t="n">
        <v>2</v>
      </c>
      <c r="K7456" s="7" t="n">
        <v>79.98000336</v>
      </c>
      <c r="L7456" s="7" t="n">
        <v>0</v>
      </c>
      <c r="M7456" s="8" t="n">
        <v>0</v>
      </c>
      <c r="N7456" s="7" t="n">
        <v>25.98999977</v>
      </c>
      <c r="O7456" s="12" t="n">
        <v>1</v>
      </c>
    </row>
    <row r="7457" customFormat="false" ht="15" hidden="false" customHeight="true" outlineLevel="0" collapsed="false">
      <c r="A7457" s="6" t="n">
        <v>15349</v>
      </c>
      <c r="B7457" s="6" t="s">
        <v>26</v>
      </c>
      <c r="C7457" s="6" t="s">
        <v>20</v>
      </c>
      <c r="D7457" s="6" t="s">
        <v>21</v>
      </c>
      <c r="E7457" s="6" t="s">
        <v>65</v>
      </c>
      <c r="F7457" s="6" t="s">
        <v>73</v>
      </c>
      <c r="G7457" s="6" t="s">
        <v>34</v>
      </c>
      <c r="H7457" s="6" t="n">
        <v>1</v>
      </c>
      <c r="I7457" s="7" t="n">
        <v>39.99000168</v>
      </c>
      <c r="J7457" s="6" t="n">
        <v>4</v>
      </c>
      <c r="K7457" s="7" t="n">
        <v>159.9600067</v>
      </c>
      <c r="L7457" s="7" t="n">
        <v>20.79000092</v>
      </c>
      <c r="M7457" s="8" t="n">
        <v>0.129999995</v>
      </c>
      <c r="N7457" s="7" t="n">
        <v>66.80000305</v>
      </c>
      <c r="O7457" s="12" t="n">
        <v>1</v>
      </c>
    </row>
    <row r="7458" customFormat="false" ht="15" hidden="false" customHeight="true" outlineLevel="0" collapsed="false">
      <c r="A7458" s="6" t="n">
        <v>28377</v>
      </c>
      <c r="B7458" s="6" t="s">
        <v>46</v>
      </c>
      <c r="C7458" s="6" t="s">
        <v>37</v>
      </c>
      <c r="D7458" s="6" t="s">
        <v>27</v>
      </c>
      <c r="E7458" s="6" t="s">
        <v>42</v>
      </c>
      <c r="F7458" s="6" t="s">
        <v>58</v>
      </c>
      <c r="G7458" s="6" t="s">
        <v>44</v>
      </c>
      <c r="H7458" s="6" t="n">
        <v>2</v>
      </c>
      <c r="I7458" s="7" t="n">
        <v>49.97999954</v>
      </c>
      <c r="J7458" s="6" t="n">
        <v>2</v>
      </c>
      <c r="K7458" s="7" t="n">
        <v>99.95999908</v>
      </c>
      <c r="L7458" s="7" t="n">
        <v>10</v>
      </c>
      <c r="M7458" s="8" t="n">
        <v>0.100000001</v>
      </c>
      <c r="N7458" s="7" t="n">
        <v>6.75</v>
      </c>
      <c r="O7458" s="12" t="n">
        <v>1</v>
      </c>
    </row>
    <row r="7459" customFormat="false" ht="15" hidden="false" customHeight="true" outlineLevel="0" collapsed="false">
      <c r="A7459" s="6" t="n">
        <v>39089</v>
      </c>
      <c r="B7459" s="6" t="s">
        <v>36</v>
      </c>
      <c r="C7459" s="6" t="s">
        <v>20</v>
      </c>
      <c r="D7459" s="6" t="s">
        <v>31</v>
      </c>
      <c r="E7459" s="6" t="s">
        <v>62</v>
      </c>
      <c r="F7459" s="6" t="s">
        <v>58</v>
      </c>
      <c r="G7459" s="6" t="s">
        <v>44</v>
      </c>
      <c r="H7459" s="6" t="n">
        <v>0</v>
      </c>
      <c r="I7459" s="7" t="n">
        <v>49.97999954</v>
      </c>
      <c r="J7459" s="6" t="n">
        <v>4</v>
      </c>
      <c r="K7459" s="7" t="n">
        <v>199.9199982</v>
      </c>
      <c r="L7459" s="7" t="n">
        <v>25.98999977</v>
      </c>
      <c r="M7459" s="8" t="n">
        <v>0.129999995</v>
      </c>
      <c r="N7459" s="7" t="n">
        <v>-32.70000076</v>
      </c>
      <c r="O7459" s="12" t="n">
        <v>1</v>
      </c>
    </row>
    <row r="7460" customFormat="false" ht="15" hidden="false" customHeight="true" outlineLevel="0" collapsed="false">
      <c r="A7460" s="6" t="n">
        <v>12544</v>
      </c>
      <c r="B7460" s="6" t="s">
        <v>19</v>
      </c>
      <c r="C7460" s="6" t="s">
        <v>37</v>
      </c>
      <c r="D7460" s="6" t="s">
        <v>21</v>
      </c>
      <c r="E7460" s="6" t="s">
        <v>65</v>
      </c>
      <c r="F7460" s="6" t="s">
        <v>75</v>
      </c>
      <c r="G7460" s="6" t="s">
        <v>24</v>
      </c>
      <c r="H7460" s="6" t="n">
        <v>4</v>
      </c>
      <c r="I7460" s="7" t="n">
        <v>299.980011</v>
      </c>
      <c r="J7460" s="6" t="n">
        <v>1</v>
      </c>
      <c r="K7460" s="7" t="n">
        <v>299.980011</v>
      </c>
      <c r="L7460" s="7" t="n">
        <v>0</v>
      </c>
      <c r="M7460" s="8" t="n">
        <v>0</v>
      </c>
      <c r="N7460" s="7" t="n">
        <v>82.48999786</v>
      </c>
      <c r="O7460" s="12" t="n">
        <v>1</v>
      </c>
    </row>
    <row r="7461" customFormat="false" ht="15" hidden="false" customHeight="true" outlineLevel="0" collapsed="false">
      <c r="A7461" s="6" t="n">
        <v>46240</v>
      </c>
      <c r="B7461" s="6" t="s">
        <v>46</v>
      </c>
      <c r="C7461" s="6" t="s">
        <v>20</v>
      </c>
      <c r="D7461" s="6" t="s">
        <v>27</v>
      </c>
      <c r="E7461" s="6" t="s">
        <v>69</v>
      </c>
      <c r="F7461" s="6" t="s">
        <v>23</v>
      </c>
      <c r="G7461" s="6" t="s">
        <v>47</v>
      </c>
      <c r="H7461" s="6" t="n">
        <v>2</v>
      </c>
      <c r="I7461" s="7" t="n">
        <v>129.9900055</v>
      </c>
      <c r="J7461" s="6" t="n">
        <v>1</v>
      </c>
      <c r="K7461" s="7" t="n">
        <v>129.9900055</v>
      </c>
      <c r="L7461" s="7" t="n">
        <v>23.39999962</v>
      </c>
      <c r="M7461" s="8" t="n">
        <v>0.180000007</v>
      </c>
      <c r="N7461" s="7" t="n">
        <v>37.31000137</v>
      </c>
      <c r="O7461" s="12" t="n">
        <v>1</v>
      </c>
    </row>
    <row r="7462" customFormat="false" ht="15" hidden="false" customHeight="true" outlineLevel="0" collapsed="false">
      <c r="A7462" s="6" t="n">
        <v>55588</v>
      </c>
      <c r="B7462" s="6" t="s">
        <v>19</v>
      </c>
      <c r="C7462" s="6" t="s">
        <v>49</v>
      </c>
      <c r="D7462" s="6" t="s">
        <v>50</v>
      </c>
      <c r="E7462" s="6" t="s">
        <v>72</v>
      </c>
      <c r="F7462" s="6" t="s">
        <v>23</v>
      </c>
      <c r="G7462" s="6" t="s">
        <v>47</v>
      </c>
      <c r="H7462" s="6" t="n">
        <v>4</v>
      </c>
      <c r="I7462" s="7" t="n">
        <v>129.9900055</v>
      </c>
      <c r="J7462" s="6" t="n">
        <v>1</v>
      </c>
      <c r="K7462" s="7" t="n">
        <v>129.9900055</v>
      </c>
      <c r="L7462" s="7" t="n">
        <v>1.299999952</v>
      </c>
      <c r="M7462" s="8" t="n">
        <v>0.01</v>
      </c>
      <c r="N7462" s="7" t="n">
        <v>32.16999817</v>
      </c>
      <c r="O7462" s="9" t="n">
        <v>0</v>
      </c>
    </row>
    <row r="7463" customFormat="false" ht="15" hidden="false" customHeight="true" outlineLevel="0" collapsed="false">
      <c r="A7463" s="6" t="n">
        <v>63172</v>
      </c>
      <c r="B7463" s="6" t="s">
        <v>19</v>
      </c>
      <c r="C7463" s="6" t="s">
        <v>49</v>
      </c>
      <c r="D7463" s="6" t="s">
        <v>21</v>
      </c>
      <c r="E7463" s="6" t="s">
        <v>65</v>
      </c>
      <c r="F7463" s="6" t="s">
        <v>33</v>
      </c>
      <c r="G7463" s="6" t="s">
        <v>44</v>
      </c>
      <c r="H7463" s="6" t="n">
        <v>4</v>
      </c>
      <c r="I7463" s="7" t="n">
        <v>59.99000168</v>
      </c>
      <c r="J7463" s="6" t="n">
        <v>1</v>
      </c>
      <c r="K7463" s="7" t="n">
        <v>59.99000168</v>
      </c>
      <c r="L7463" s="7" t="n">
        <v>3</v>
      </c>
      <c r="M7463" s="8" t="n">
        <v>0.050000001</v>
      </c>
      <c r="N7463" s="7" t="n">
        <v>27.36000061</v>
      </c>
      <c r="O7463" s="9" t="n">
        <v>0</v>
      </c>
    </row>
    <row r="7464" customFormat="false" ht="15" hidden="false" customHeight="true" outlineLevel="0" collapsed="false">
      <c r="A7464" s="6" t="n">
        <v>49998</v>
      </c>
      <c r="B7464" s="6" t="s">
        <v>19</v>
      </c>
      <c r="C7464" s="6" t="s">
        <v>37</v>
      </c>
      <c r="D7464" s="6" t="s">
        <v>38</v>
      </c>
      <c r="E7464" s="6" t="s">
        <v>94</v>
      </c>
      <c r="F7464" s="6" t="s">
        <v>71</v>
      </c>
      <c r="G7464" s="6" t="s">
        <v>34</v>
      </c>
      <c r="H7464" s="6" t="n">
        <v>4</v>
      </c>
      <c r="I7464" s="7" t="n">
        <v>199.9900055</v>
      </c>
      <c r="J7464" s="6" t="n">
        <v>1</v>
      </c>
      <c r="K7464" s="7" t="n">
        <v>199.9900055</v>
      </c>
      <c r="L7464" s="7" t="n">
        <v>10</v>
      </c>
      <c r="M7464" s="8" t="n">
        <v>0.050000001</v>
      </c>
      <c r="N7464" s="7" t="n">
        <v>11.97000027</v>
      </c>
      <c r="O7464" s="9" t="n">
        <v>0</v>
      </c>
    </row>
    <row r="7465" customFormat="false" ht="15" hidden="false" customHeight="true" outlineLevel="0" collapsed="false">
      <c r="A7465" s="6" t="n">
        <v>11526</v>
      </c>
      <c r="B7465" s="6" t="s">
        <v>19</v>
      </c>
      <c r="C7465" s="6" t="s">
        <v>37</v>
      </c>
      <c r="D7465" s="6" t="s">
        <v>21</v>
      </c>
      <c r="E7465" s="6" t="s">
        <v>22</v>
      </c>
      <c r="F7465" s="6" t="s">
        <v>23</v>
      </c>
      <c r="G7465" s="6" t="s">
        <v>34</v>
      </c>
      <c r="H7465" s="6" t="n">
        <v>4</v>
      </c>
      <c r="I7465" s="7" t="n">
        <v>129.9900055</v>
      </c>
      <c r="J7465" s="6" t="n">
        <v>1</v>
      </c>
      <c r="K7465" s="7" t="n">
        <v>129.9900055</v>
      </c>
      <c r="L7465" s="7" t="n">
        <v>19.5</v>
      </c>
      <c r="M7465" s="8" t="n">
        <v>0.150000006</v>
      </c>
      <c r="N7465" s="7" t="n">
        <v>53.04000092</v>
      </c>
      <c r="O7465" s="9" t="n">
        <v>0</v>
      </c>
    </row>
    <row r="7466" customFormat="false" ht="15" hidden="false" customHeight="true" outlineLevel="0" collapsed="false">
      <c r="A7466" s="6" t="n">
        <v>68420</v>
      </c>
      <c r="B7466" s="6" t="s">
        <v>19</v>
      </c>
      <c r="C7466" s="6" t="s">
        <v>37</v>
      </c>
      <c r="D7466" s="6" t="s">
        <v>21</v>
      </c>
      <c r="E7466" s="6" t="s">
        <v>22</v>
      </c>
      <c r="F7466" s="6" t="s">
        <v>73</v>
      </c>
      <c r="G7466" s="6" t="s">
        <v>47</v>
      </c>
      <c r="H7466" s="6" t="n">
        <v>4</v>
      </c>
      <c r="I7466" s="7" t="n">
        <v>39.99000168</v>
      </c>
      <c r="J7466" s="6" t="n">
        <v>2</v>
      </c>
      <c r="K7466" s="7" t="n">
        <v>79.98000336</v>
      </c>
      <c r="L7466" s="7" t="n">
        <v>20</v>
      </c>
      <c r="M7466" s="8" t="n">
        <v>0.25</v>
      </c>
      <c r="N7466" s="7" t="n">
        <v>-98.98000336</v>
      </c>
      <c r="O7466" s="12" t="n">
        <v>1</v>
      </c>
    </row>
    <row r="7467" customFormat="false" ht="15" hidden="false" customHeight="true" outlineLevel="0" collapsed="false">
      <c r="A7467" s="6" t="n">
        <v>7122</v>
      </c>
      <c r="B7467" s="6" t="s">
        <v>26</v>
      </c>
      <c r="C7467" s="6" t="s">
        <v>20</v>
      </c>
      <c r="D7467" s="6" t="s">
        <v>50</v>
      </c>
      <c r="E7467" s="6" t="s">
        <v>72</v>
      </c>
      <c r="F7467" s="6" t="s">
        <v>58</v>
      </c>
      <c r="G7467" s="6" t="s">
        <v>44</v>
      </c>
      <c r="H7467" s="6" t="n">
        <v>1</v>
      </c>
      <c r="I7467" s="7" t="n">
        <v>49.97999954</v>
      </c>
      <c r="J7467" s="6" t="n">
        <v>5</v>
      </c>
      <c r="K7467" s="7" t="n">
        <v>249.8999939</v>
      </c>
      <c r="L7467" s="7" t="n">
        <v>62.47999954</v>
      </c>
      <c r="M7467" s="8" t="n">
        <v>0.25</v>
      </c>
      <c r="N7467" s="7" t="n">
        <v>68.04000092</v>
      </c>
      <c r="O7467" s="12" t="n">
        <v>1</v>
      </c>
    </row>
    <row r="7468" customFormat="false" ht="15" hidden="false" customHeight="true" outlineLevel="0" collapsed="false">
      <c r="A7468" s="6" t="n">
        <v>59793</v>
      </c>
      <c r="B7468" s="6" t="s">
        <v>46</v>
      </c>
      <c r="C7468" s="6" t="s">
        <v>37</v>
      </c>
      <c r="D7468" s="6" t="s">
        <v>50</v>
      </c>
      <c r="E7468" s="6" t="s">
        <v>63</v>
      </c>
      <c r="F7468" s="6" t="s">
        <v>75</v>
      </c>
      <c r="G7468" s="6" t="s">
        <v>34</v>
      </c>
      <c r="H7468" s="6" t="n">
        <v>2</v>
      </c>
      <c r="I7468" s="7" t="n">
        <v>299.980011</v>
      </c>
      <c r="J7468" s="6" t="n">
        <v>1</v>
      </c>
      <c r="K7468" s="7" t="n">
        <v>299.980011</v>
      </c>
      <c r="L7468" s="7" t="n">
        <v>21</v>
      </c>
      <c r="M7468" s="8" t="n">
        <v>0.07</v>
      </c>
      <c r="N7468" s="7" t="n">
        <v>128.3300018</v>
      </c>
      <c r="O7468" s="12" t="n">
        <v>1</v>
      </c>
    </row>
    <row r="7469" customFormat="false" ht="15" hidden="false" customHeight="true" outlineLevel="0" collapsed="false">
      <c r="A7469" s="6" t="n">
        <v>26442</v>
      </c>
      <c r="B7469" s="6" t="s">
        <v>19</v>
      </c>
      <c r="C7469" s="6" t="s">
        <v>37</v>
      </c>
      <c r="D7469" s="6" t="s">
        <v>27</v>
      </c>
      <c r="E7469" s="6" t="s">
        <v>42</v>
      </c>
      <c r="F7469" s="6" t="s">
        <v>75</v>
      </c>
      <c r="G7469" s="6" t="s">
        <v>34</v>
      </c>
      <c r="H7469" s="6" t="n">
        <v>4</v>
      </c>
      <c r="I7469" s="7" t="n">
        <v>299.980011</v>
      </c>
      <c r="J7469" s="6" t="n">
        <v>1</v>
      </c>
      <c r="K7469" s="7" t="n">
        <v>299.980011</v>
      </c>
      <c r="L7469" s="7" t="n">
        <v>6</v>
      </c>
      <c r="M7469" s="8" t="n">
        <v>0.02</v>
      </c>
      <c r="N7469" s="7" t="n">
        <v>36.75</v>
      </c>
      <c r="O7469" s="9" t="n">
        <v>0</v>
      </c>
    </row>
    <row r="7470" customFormat="false" ht="15" hidden="false" customHeight="true" outlineLevel="0" collapsed="false">
      <c r="A7470" s="6" t="n">
        <v>1480</v>
      </c>
      <c r="B7470" s="6" t="s">
        <v>46</v>
      </c>
      <c r="C7470" s="6" t="s">
        <v>37</v>
      </c>
      <c r="D7470" s="6" t="s">
        <v>50</v>
      </c>
      <c r="E7470" s="6" t="s">
        <v>51</v>
      </c>
      <c r="F7470" s="6" t="s">
        <v>71</v>
      </c>
      <c r="G7470" s="6" t="s">
        <v>44</v>
      </c>
      <c r="H7470" s="6" t="n">
        <v>2</v>
      </c>
      <c r="I7470" s="7" t="n">
        <v>199.9900055</v>
      </c>
      <c r="J7470" s="6" t="n">
        <v>1</v>
      </c>
      <c r="K7470" s="7" t="n">
        <v>199.9900055</v>
      </c>
      <c r="L7470" s="7" t="n">
        <v>36</v>
      </c>
      <c r="M7470" s="8" t="n">
        <v>0.180000007</v>
      </c>
      <c r="N7470" s="7" t="n">
        <v>80.36000061</v>
      </c>
      <c r="O7470" s="12" t="n">
        <v>1</v>
      </c>
    </row>
    <row r="7471" customFormat="false" ht="15" hidden="false" customHeight="true" outlineLevel="0" collapsed="false">
      <c r="A7471" s="6" t="n">
        <v>50486</v>
      </c>
      <c r="B7471" s="6" t="s">
        <v>19</v>
      </c>
      <c r="C7471" s="6" t="s">
        <v>20</v>
      </c>
      <c r="D7471" s="6" t="s">
        <v>27</v>
      </c>
      <c r="E7471" s="6" t="s">
        <v>79</v>
      </c>
      <c r="F7471" s="6" t="s">
        <v>73</v>
      </c>
      <c r="G7471" s="6" t="s">
        <v>24</v>
      </c>
      <c r="H7471" s="6" t="n">
        <v>4</v>
      </c>
      <c r="I7471" s="7" t="n">
        <v>39.99000168</v>
      </c>
      <c r="J7471" s="6" t="n">
        <v>3</v>
      </c>
      <c r="K7471" s="7" t="n">
        <v>119.9700012</v>
      </c>
      <c r="L7471" s="7" t="n">
        <v>8.399999619</v>
      </c>
      <c r="M7471" s="8" t="n">
        <v>0.07</v>
      </c>
      <c r="N7471" s="7" t="n">
        <v>8.369999886</v>
      </c>
      <c r="O7471" s="9" t="n">
        <v>0</v>
      </c>
    </row>
    <row r="7472" customFormat="false" ht="15" hidden="false" customHeight="true" outlineLevel="0" collapsed="false">
      <c r="A7472" s="6" t="n">
        <v>1519</v>
      </c>
      <c r="B7472" s="6" t="s">
        <v>46</v>
      </c>
      <c r="C7472" s="6" t="s">
        <v>49</v>
      </c>
      <c r="D7472" s="6" t="s">
        <v>50</v>
      </c>
      <c r="E7472" s="6" t="s">
        <v>51</v>
      </c>
      <c r="F7472" s="6" t="s">
        <v>33</v>
      </c>
      <c r="G7472" s="6" t="s">
        <v>34</v>
      </c>
      <c r="H7472" s="6" t="n">
        <v>2</v>
      </c>
      <c r="I7472" s="7" t="n">
        <v>59.99000168</v>
      </c>
      <c r="J7472" s="6" t="n">
        <v>1</v>
      </c>
      <c r="K7472" s="7" t="n">
        <v>59.99000168</v>
      </c>
      <c r="L7472" s="7" t="n">
        <v>9.600000381</v>
      </c>
      <c r="M7472" s="8" t="n">
        <v>0.159999996</v>
      </c>
      <c r="N7472" s="7" t="n">
        <v>-33.61000061</v>
      </c>
      <c r="O7472" s="12" t="n">
        <v>1</v>
      </c>
    </row>
    <row r="7473" customFormat="false" ht="15" hidden="false" customHeight="true" outlineLevel="0" collapsed="false">
      <c r="A7473" s="6" t="n">
        <v>3493</v>
      </c>
      <c r="B7473" s="6" t="s">
        <v>19</v>
      </c>
      <c r="C7473" s="6" t="s">
        <v>37</v>
      </c>
      <c r="D7473" s="6" t="s">
        <v>50</v>
      </c>
      <c r="E7473" s="6" t="s">
        <v>63</v>
      </c>
      <c r="F7473" s="6" t="s">
        <v>58</v>
      </c>
      <c r="G7473" s="6" t="s">
        <v>34</v>
      </c>
      <c r="H7473" s="6" t="n">
        <v>4</v>
      </c>
      <c r="I7473" s="7" t="n">
        <v>49.97999954</v>
      </c>
      <c r="J7473" s="6" t="n">
        <v>5</v>
      </c>
      <c r="K7473" s="7" t="n">
        <v>249.8999939</v>
      </c>
      <c r="L7473" s="7" t="n">
        <v>32.49000168</v>
      </c>
      <c r="M7473" s="8" t="n">
        <v>0.129999995</v>
      </c>
      <c r="N7473" s="7" t="n">
        <v>102.1800003</v>
      </c>
      <c r="O7473" s="9" t="n">
        <v>0</v>
      </c>
    </row>
    <row r="7474" customFormat="false" ht="15" hidden="false" customHeight="true" outlineLevel="0" collapsed="false">
      <c r="A7474" s="6" t="n">
        <v>52529</v>
      </c>
      <c r="B7474" s="6" t="s">
        <v>19</v>
      </c>
      <c r="C7474" s="6" t="s">
        <v>20</v>
      </c>
      <c r="D7474" s="6" t="s">
        <v>50</v>
      </c>
      <c r="E7474" s="6" t="s">
        <v>51</v>
      </c>
      <c r="F7474" s="6" t="s">
        <v>33</v>
      </c>
      <c r="G7474" s="6" t="s">
        <v>44</v>
      </c>
      <c r="H7474" s="6" t="n">
        <v>4</v>
      </c>
      <c r="I7474" s="7" t="n">
        <v>59.99000168</v>
      </c>
      <c r="J7474" s="6" t="n">
        <v>4</v>
      </c>
      <c r="K7474" s="7" t="n">
        <v>239.9600067</v>
      </c>
      <c r="L7474" s="7" t="n">
        <v>7.199999809</v>
      </c>
      <c r="M7474" s="8" t="n">
        <v>0.029999999</v>
      </c>
      <c r="N7474" s="7" t="n">
        <v>-162.9299927</v>
      </c>
      <c r="O7474" s="12" t="n">
        <v>1</v>
      </c>
    </row>
    <row r="7475" customFormat="false" ht="15" hidden="false" customHeight="true" outlineLevel="0" collapsed="false">
      <c r="A7475" s="6" t="n">
        <v>55609</v>
      </c>
      <c r="B7475" s="6" t="s">
        <v>19</v>
      </c>
      <c r="C7475" s="6" t="s">
        <v>37</v>
      </c>
      <c r="D7475" s="6" t="s">
        <v>50</v>
      </c>
      <c r="E7475" s="6" t="s">
        <v>63</v>
      </c>
      <c r="F7475" s="6" t="s">
        <v>23</v>
      </c>
      <c r="G7475" s="6" t="s">
        <v>34</v>
      </c>
      <c r="H7475" s="6" t="n">
        <v>4</v>
      </c>
      <c r="I7475" s="7" t="n">
        <v>129.9900055</v>
      </c>
      <c r="J7475" s="6" t="n">
        <v>1</v>
      </c>
      <c r="K7475" s="7" t="n">
        <v>129.9900055</v>
      </c>
      <c r="L7475" s="7" t="n">
        <v>23.39999962</v>
      </c>
      <c r="M7475" s="8" t="n">
        <v>0.180000007</v>
      </c>
      <c r="N7475" s="7" t="n">
        <v>-79.94000244</v>
      </c>
      <c r="O7475" s="12" t="n">
        <v>1</v>
      </c>
    </row>
    <row r="7476" customFormat="false" ht="15" hidden="false" customHeight="true" outlineLevel="0" collapsed="false">
      <c r="A7476" s="6" t="n">
        <v>25056</v>
      </c>
      <c r="B7476" s="6" t="s">
        <v>46</v>
      </c>
      <c r="C7476" s="6" t="s">
        <v>37</v>
      </c>
      <c r="D7476" s="6" t="s">
        <v>27</v>
      </c>
      <c r="E7476" s="6" t="s">
        <v>28</v>
      </c>
      <c r="F7476" s="6" t="s">
        <v>33</v>
      </c>
      <c r="G7476" s="6" t="s">
        <v>24</v>
      </c>
      <c r="H7476" s="6" t="n">
        <v>2</v>
      </c>
      <c r="I7476" s="7" t="n">
        <v>59.99000168</v>
      </c>
      <c r="J7476" s="6" t="n">
        <v>5</v>
      </c>
      <c r="K7476" s="7" t="n">
        <v>299.9500122</v>
      </c>
      <c r="L7476" s="7" t="n">
        <v>9</v>
      </c>
      <c r="M7476" s="8" t="n">
        <v>0.029999999</v>
      </c>
      <c r="N7476" s="7" t="n">
        <v>113.4700012</v>
      </c>
      <c r="O7476" s="9" t="n">
        <v>0</v>
      </c>
    </row>
    <row r="7477" customFormat="false" ht="15" hidden="false" customHeight="true" outlineLevel="0" collapsed="false">
      <c r="A7477" s="6" t="n">
        <v>33924</v>
      </c>
      <c r="B7477" s="6" t="s">
        <v>36</v>
      </c>
      <c r="C7477" s="6" t="s">
        <v>37</v>
      </c>
      <c r="D7477" s="6" t="s">
        <v>31</v>
      </c>
      <c r="E7477" s="6" t="s">
        <v>32</v>
      </c>
      <c r="F7477" s="6" t="s">
        <v>71</v>
      </c>
      <c r="G7477" s="6" t="s">
        <v>24</v>
      </c>
      <c r="H7477" s="6" t="n">
        <v>0</v>
      </c>
      <c r="I7477" s="7" t="n">
        <v>199.9900055</v>
      </c>
      <c r="J7477" s="6" t="n">
        <v>1</v>
      </c>
      <c r="K7477" s="7" t="n">
        <v>199.9900055</v>
      </c>
      <c r="L7477" s="7" t="n">
        <v>32</v>
      </c>
      <c r="M7477" s="8" t="n">
        <v>0.159999996</v>
      </c>
      <c r="N7477" s="7" t="n">
        <v>16.79999924</v>
      </c>
      <c r="O7477" s="9" t="n">
        <v>0</v>
      </c>
    </row>
    <row r="7478" customFormat="false" ht="15" hidden="false" customHeight="true" outlineLevel="0" collapsed="false">
      <c r="A7478" s="6" t="n">
        <v>69874</v>
      </c>
      <c r="B7478" s="6" t="s">
        <v>19</v>
      </c>
      <c r="C7478" s="6" t="s">
        <v>49</v>
      </c>
      <c r="D7478" s="6" t="s">
        <v>21</v>
      </c>
      <c r="E7478" s="6" t="s">
        <v>22</v>
      </c>
      <c r="F7478" s="6" t="s">
        <v>116</v>
      </c>
      <c r="G7478" s="6" t="s">
        <v>34</v>
      </c>
      <c r="H7478" s="6" t="n">
        <v>4</v>
      </c>
      <c r="I7478" s="7" t="n">
        <v>452.0400085</v>
      </c>
      <c r="J7478" s="6" t="n">
        <v>1</v>
      </c>
      <c r="K7478" s="7" t="n">
        <v>452.0400085</v>
      </c>
      <c r="L7478" s="7" t="n">
        <v>54.24000168</v>
      </c>
      <c r="M7478" s="8" t="n">
        <v>0.119999997</v>
      </c>
      <c r="N7478" s="7" t="n">
        <v>129.2799988</v>
      </c>
      <c r="O7478" s="12" t="n">
        <v>1</v>
      </c>
    </row>
    <row r="7479" customFormat="false" ht="15" hidden="false" customHeight="true" outlineLevel="0" collapsed="false">
      <c r="A7479" s="6" t="n">
        <v>63127</v>
      </c>
      <c r="B7479" s="6" t="s">
        <v>46</v>
      </c>
      <c r="C7479" s="6" t="s">
        <v>20</v>
      </c>
      <c r="D7479" s="6" t="s">
        <v>21</v>
      </c>
      <c r="E7479" s="6" t="s">
        <v>64</v>
      </c>
      <c r="F7479" s="6" t="s">
        <v>40</v>
      </c>
      <c r="G7479" s="6" t="s">
        <v>34</v>
      </c>
      <c r="H7479" s="6" t="n">
        <v>2</v>
      </c>
      <c r="I7479" s="7" t="n">
        <v>399.980011</v>
      </c>
      <c r="J7479" s="6" t="n">
        <v>1</v>
      </c>
      <c r="K7479" s="7" t="n">
        <v>399.980011</v>
      </c>
      <c r="L7479" s="7" t="n">
        <v>52</v>
      </c>
      <c r="M7479" s="8" t="n">
        <v>0.129999995</v>
      </c>
      <c r="N7479" s="7" t="n">
        <v>149.6300049</v>
      </c>
      <c r="O7479" s="12" t="n">
        <v>1</v>
      </c>
    </row>
    <row r="7480" customFormat="false" ht="15" hidden="false" customHeight="true" outlineLevel="0" collapsed="false">
      <c r="A7480" s="6" t="n">
        <v>24164</v>
      </c>
      <c r="B7480" s="6" t="s">
        <v>19</v>
      </c>
      <c r="C7480" s="6" t="s">
        <v>20</v>
      </c>
      <c r="D7480" s="6" t="s">
        <v>27</v>
      </c>
      <c r="E7480" s="6" t="s">
        <v>69</v>
      </c>
      <c r="F7480" s="6" t="s">
        <v>57</v>
      </c>
      <c r="G7480" s="6" t="s">
        <v>47</v>
      </c>
      <c r="H7480" s="6" t="n">
        <v>4</v>
      </c>
      <c r="I7480" s="7" t="n">
        <v>50</v>
      </c>
      <c r="J7480" s="6" t="n">
        <v>4</v>
      </c>
      <c r="K7480" s="7" t="n">
        <v>200</v>
      </c>
      <c r="L7480" s="7" t="n">
        <v>36</v>
      </c>
      <c r="M7480" s="8" t="n">
        <v>0.180000007</v>
      </c>
      <c r="N7480" s="7" t="n">
        <v>-82</v>
      </c>
      <c r="O7480" s="12" t="n">
        <v>1</v>
      </c>
    </row>
    <row r="7481" customFormat="false" ht="15" hidden="false" customHeight="true" outlineLevel="0" collapsed="false">
      <c r="A7481" s="6" t="n">
        <v>34091</v>
      </c>
      <c r="B7481" s="6" t="s">
        <v>19</v>
      </c>
      <c r="C7481" s="6" t="s">
        <v>20</v>
      </c>
      <c r="D7481" s="6" t="s">
        <v>31</v>
      </c>
      <c r="E7481" s="6" t="s">
        <v>56</v>
      </c>
      <c r="F7481" s="6" t="s">
        <v>23</v>
      </c>
      <c r="G7481" s="6" t="s">
        <v>44</v>
      </c>
      <c r="H7481" s="6" t="n">
        <v>4</v>
      </c>
      <c r="I7481" s="7" t="n">
        <v>129.9900055</v>
      </c>
      <c r="J7481" s="6" t="n">
        <v>1</v>
      </c>
      <c r="K7481" s="7" t="n">
        <v>129.9900055</v>
      </c>
      <c r="L7481" s="7" t="n">
        <v>23.39999962</v>
      </c>
      <c r="M7481" s="8" t="n">
        <v>0.180000007</v>
      </c>
      <c r="N7481" s="7" t="n">
        <v>39.97000122</v>
      </c>
      <c r="O7481" s="9" t="n">
        <v>0</v>
      </c>
    </row>
    <row r="7482" customFormat="false" ht="15" hidden="false" customHeight="true" outlineLevel="0" collapsed="false">
      <c r="A7482" s="6" t="n">
        <v>77038</v>
      </c>
      <c r="B7482" s="6" t="s">
        <v>19</v>
      </c>
      <c r="C7482" s="6" t="s">
        <v>37</v>
      </c>
      <c r="D7482" s="6" t="s">
        <v>27</v>
      </c>
      <c r="E7482" s="6" t="s">
        <v>28</v>
      </c>
      <c r="F7482" s="6" t="s">
        <v>96</v>
      </c>
      <c r="G7482" s="6" t="s">
        <v>34</v>
      </c>
      <c r="H7482" s="6" t="n">
        <v>4</v>
      </c>
      <c r="I7482" s="7" t="n">
        <v>215.8200073</v>
      </c>
      <c r="J7482" s="6" t="n">
        <v>1</v>
      </c>
      <c r="K7482" s="7" t="n">
        <v>215.8200073</v>
      </c>
      <c r="L7482" s="7" t="n">
        <v>53.95999908</v>
      </c>
      <c r="M7482" s="8" t="n">
        <v>0.25</v>
      </c>
      <c r="N7482" s="7" t="n">
        <v>-9.229999542</v>
      </c>
      <c r="O7482" s="9" t="n">
        <v>0</v>
      </c>
    </row>
    <row r="7483" customFormat="false" ht="15" hidden="false" customHeight="true" outlineLevel="0" collapsed="false">
      <c r="A7483" s="6" t="n">
        <v>23680</v>
      </c>
      <c r="B7483" s="6" t="s">
        <v>46</v>
      </c>
      <c r="C7483" s="6" t="s">
        <v>20</v>
      </c>
      <c r="D7483" s="6" t="s">
        <v>27</v>
      </c>
      <c r="E7483" s="6" t="s">
        <v>69</v>
      </c>
      <c r="F7483" s="6" t="s">
        <v>71</v>
      </c>
      <c r="G7483" s="6" t="s">
        <v>34</v>
      </c>
      <c r="H7483" s="6" t="n">
        <v>2</v>
      </c>
      <c r="I7483" s="7" t="n">
        <v>199.9900055</v>
      </c>
      <c r="J7483" s="6" t="n">
        <v>1</v>
      </c>
      <c r="K7483" s="7" t="n">
        <v>199.9900055</v>
      </c>
      <c r="L7483" s="7" t="n">
        <v>4</v>
      </c>
      <c r="M7483" s="8" t="n">
        <v>0.02</v>
      </c>
      <c r="N7483" s="7" t="n">
        <v>82.3199997</v>
      </c>
      <c r="O7483" s="12" t="n">
        <v>1</v>
      </c>
    </row>
    <row r="7484" customFormat="false" ht="15" hidden="false" customHeight="true" outlineLevel="0" collapsed="false">
      <c r="A7484" s="6" t="n">
        <v>53193</v>
      </c>
      <c r="B7484" s="6" t="s">
        <v>19</v>
      </c>
      <c r="C7484" s="6" t="s">
        <v>37</v>
      </c>
      <c r="D7484" s="6" t="s">
        <v>50</v>
      </c>
      <c r="E7484" s="6" t="s">
        <v>51</v>
      </c>
      <c r="F7484" s="6" t="s">
        <v>33</v>
      </c>
      <c r="G7484" s="6" t="s">
        <v>44</v>
      </c>
      <c r="H7484" s="6" t="n">
        <v>4</v>
      </c>
      <c r="I7484" s="7" t="n">
        <v>59.99000168</v>
      </c>
      <c r="J7484" s="6" t="n">
        <v>4</v>
      </c>
      <c r="K7484" s="7" t="n">
        <v>239.9600067</v>
      </c>
      <c r="L7484" s="7" t="n">
        <v>9.600000381</v>
      </c>
      <c r="M7484" s="8" t="n">
        <v>0.039999999</v>
      </c>
      <c r="N7484" s="7" t="n">
        <v>105.9700012</v>
      </c>
      <c r="O7484" s="9" t="n">
        <v>0</v>
      </c>
    </row>
    <row r="7485" customFormat="false" ht="15" hidden="false" customHeight="true" outlineLevel="0" collapsed="false">
      <c r="A7485" s="6" t="n">
        <v>27823</v>
      </c>
      <c r="B7485" s="6" t="s">
        <v>19</v>
      </c>
      <c r="C7485" s="6" t="s">
        <v>37</v>
      </c>
      <c r="D7485" s="6" t="s">
        <v>27</v>
      </c>
      <c r="E7485" s="6" t="s">
        <v>28</v>
      </c>
      <c r="F7485" s="6" t="s">
        <v>33</v>
      </c>
      <c r="G7485" s="6" t="s">
        <v>34</v>
      </c>
      <c r="H7485" s="6" t="n">
        <v>4</v>
      </c>
      <c r="I7485" s="7" t="n">
        <v>59.99000168</v>
      </c>
      <c r="J7485" s="6" t="n">
        <v>3</v>
      </c>
      <c r="K7485" s="7" t="n">
        <v>179.9700012</v>
      </c>
      <c r="L7485" s="7" t="n">
        <v>32.38999939</v>
      </c>
      <c r="M7485" s="8" t="n">
        <v>0.180000007</v>
      </c>
      <c r="N7485" s="7" t="n">
        <v>39.84999847</v>
      </c>
      <c r="O7485" s="9" t="n">
        <v>0</v>
      </c>
    </row>
    <row r="7486" customFormat="false" ht="15" hidden="false" customHeight="true" outlineLevel="0" collapsed="false">
      <c r="A7486" s="6" t="n">
        <v>8088</v>
      </c>
      <c r="B7486" s="6" t="s">
        <v>26</v>
      </c>
      <c r="C7486" s="6" t="s">
        <v>20</v>
      </c>
      <c r="D7486" s="6" t="s">
        <v>50</v>
      </c>
      <c r="E7486" s="6" t="s">
        <v>51</v>
      </c>
      <c r="F7486" s="6" t="s">
        <v>57</v>
      </c>
      <c r="G7486" s="6" t="s">
        <v>44</v>
      </c>
      <c r="H7486" s="6" t="n">
        <v>1</v>
      </c>
      <c r="I7486" s="7" t="n">
        <v>50</v>
      </c>
      <c r="J7486" s="6" t="n">
        <v>5</v>
      </c>
      <c r="K7486" s="7" t="n">
        <v>250</v>
      </c>
      <c r="L7486" s="7" t="n">
        <v>17.5</v>
      </c>
      <c r="M7486" s="8" t="n">
        <v>0.07</v>
      </c>
      <c r="N7486" s="7" t="n">
        <v>65.09999847</v>
      </c>
      <c r="O7486" s="12" t="n">
        <v>1</v>
      </c>
    </row>
    <row r="7487" customFormat="false" ht="15" hidden="false" customHeight="true" outlineLevel="0" collapsed="false">
      <c r="A7487" s="6" t="n">
        <v>14160</v>
      </c>
      <c r="B7487" s="6" t="s">
        <v>36</v>
      </c>
      <c r="C7487" s="6" t="s">
        <v>37</v>
      </c>
      <c r="D7487" s="6" t="s">
        <v>21</v>
      </c>
      <c r="E7487" s="6" t="s">
        <v>22</v>
      </c>
      <c r="F7487" s="6" t="s">
        <v>33</v>
      </c>
      <c r="G7487" s="6" t="s">
        <v>44</v>
      </c>
      <c r="H7487" s="6" t="n">
        <v>0</v>
      </c>
      <c r="I7487" s="7" t="n">
        <v>59.99000168</v>
      </c>
      <c r="J7487" s="6" t="n">
        <v>5</v>
      </c>
      <c r="K7487" s="7" t="n">
        <v>299.9500122</v>
      </c>
      <c r="L7487" s="7" t="n">
        <v>9</v>
      </c>
      <c r="M7487" s="8" t="n">
        <v>0.029999999</v>
      </c>
      <c r="N7487" s="7" t="n">
        <v>-106.7799988</v>
      </c>
      <c r="O7487" s="12" t="n">
        <v>1</v>
      </c>
    </row>
    <row r="7488" customFormat="false" ht="15" hidden="false" customHeight="true" outlineLevel="0" collapsed="false">
      <c r="A7488" s="6" t="n">
        <v>46137</v>
      </c>
      <c r="B7488" s="6" t="s">
        <v>19</v>
      </c>
      <c r="C7488" s="6" t="s">
        <v>37</v>
      </c>
      <c r="D7488" s="6" t="s">
        <v>38</v>
      </c>
      <c r="E7488" s="6" t="s">
        <v>92</v>
      </c>
      <c r="F7488" s="6" t="s">
        <v>58</v>
      </c>
      <c r="G7488" s="6" t="s">
        <v>44</v>
      </c>
      <c r="H7488" s="6" t="n">
        <v>4</v>
      </c>
      <c r="I7488" s="7" t="n">
        <v>49.97999954</v>
      </c>
      <c r="J7488" s="6" t="n">
        <v>1</v>
      </c>
      <c r="K7488" s="7" t="n">
        <v>49.97999954</v>
      </c>
      <c r="L7488" s="7" t="n">
        <v>0.5</v>
      </c>
      <c r="M7488" s="8" t="n">
        <v>0.01</v>
      </c>
      <c r="N7488" s="7" t="n">
        <v>16.71999931</v>
      </c>
      <c r="O7488" s="9" t="n">
        <v>0</v>
      </c>
    </row>
    <row r="7489" customFormat="false" ht="15" hidden="false" customHeight="true" outlineLevel="0" collapsed="false">
      <c r="A7489" s="6" t="n">
        <v>72409</v>
      </c>
      <c r="B7489" s="6" t="s">
        <v>26</v>
      </c>
      <c r="C7489" s="6" t="s">
        <v>20</v>
      </c>
      <c r="D7489" s="6" t="s">
        <v>27</v>
      </c>
      <c r="E7489" s="6" t="s">
        <v>42</v>
      </c>
      <c r="F7489" s="6" t="s">
        <v>81</v>
      </c>
      <c r="G7489" s="6" t="s">
        <v>44</v>
      </c>
      <c r="H7489" s="6" t="n">
        <v>1</v>
      </c>
      <c r="I7489" s="7" t="n">
        <v>210.8500061</v>
      </c>
      <c r="J7489" s="6" t="n">
        <v>1</v>
      </c>
      <c r="K7489" s="7" t="n">
        <v>210.8500061</v>
      </c>
      <c r="L7489" s="7" t="n">
        <v>11.60000038</v>
      </c>
      <c r="M7489" s="8" t="n">
        <v>0.059999999</v>
      </c>
      <c r="N7489" s="7" t="n">
        <v>55.79000092</v>
      </c>
      <c r="O7489" s="12" t="n">
        <v>1</v>
      </c>
    </row>
    <row r="7490" customFormat="false" ht="15" hidden="false" customHeight="true" outlineLevel="0" collapsed="false">
      <c r="A7490" s="6" t="n">
        <v>32350</v>
      </c>
      <c r="B7490" s="6" t="s">
        <v>19</v>
      </c>
      <c r="C7490" s="6" t="s">
        <v>20</v>
      </c>
      <c r="D7490" s="6" t="s">
        <v>31</v>
      </c>
      <c r="E7490" s="6" t="s">
        <v>32</v>
      </c>
      <c r="F7490" s="6" t="s">
        <v>23</v>
      </c>
      <c r="G7490" s="6" t="s">
        <v>34</v>
      </c>
      <c r="H7490" s="6" t="n">
        <v>4</v>
      </c>
      <c r="I7490" s="7" t="n">
        <v>129.9900055</v>
      </c>
      <c r="J7490" s="6" t="n">
        <v>1</v>
      </c>
      <c r="K7490" s="7" t="n">
        <v>129.9900055</v>
      </c>
      <c r="L7490" s="7" t="n">
        <v>23.39999962</v>
      </c>
      <c r="M7490" s="8" t="n">
        <v>0.180000007</v>
      </c>
      <c r="N7490" s="7" t="n">
        <v>29.85000038</v>
      </c>
      <c r="O7490" s="12" t="n">
        <v>1</v>
      </c>
    </row>
    <row r="7491" customFormat="false" ht="15" hidden="false" customHeight="true" outlineLevel="0" collapsed="false">
      <c r="A7491" s="6" t="n">
        <v>6583</v>
      </c>
      <c r="B7491" s="6" t="s">
        <v>36</v>
      </c>
      <c r="C7491" s="6" t="s">
        <v>20</v>
      </c>
      <c r="D7491" s="6" t="s">
        <v>50</v>
      </c>
      <c r="E7491" s="6" t="s">
        <v>72</v>
      </c>
      <c r="F7491" s="6" t="s">
        <v>57</v>
      </c>
      <c r="G7491" s="6" t="s">
        <v>44</v>
      </c>
      <c r="H7491" s="6" t="n">
        <v>0</v>
      </c>
      <c r="I7491" s="7" t="n">
        <v>50</v>
      </c>
      <c r="J7491" s="6" t="n">
        <v>5</v>
      </c>
      <c r="K7491" s="7" t="n">
        <v>250</v>
      </c>
      <c r="L7491" s="7" t="n">
        <v>13.75</v>
      </c>
      <c r="M7491" s="8" t="n">
        <v>0.059999999</v>
      </c>
      <c r="N7491" s="7" t="n">
        <v>64.97000122</v>
      </c>
      <c r="O7491" s="9" t="n">
        <v>0</v>
      </c>
    </row>
    <row r="7492" customFormat="false" ht="15" hidden="false" customHeight="true" outlineLevel="0" collapsed="false">
      <c r="A7492" s="6" t="n">
        <v>23347</v>
      </c>
      <c r="B7492" s="6" t="s">
        <v>46</v>
      </c>
      <c r="C7492" s="6" t="s">
        <v>20</v>
      </c>
      <c r="D7492" s="6" t="s">
        <v>27</v>
      </c>
      <c r="E7492" s="6" t="s">
        <v>42</v>
      </c>
      <c r="F7492" s="6" t="s">
        <v>29</v>
      </c>
      <c r="G7492" s="6" t="s">
        <v>34</v>
      </c>
      <c r="H7492" s="6" t="n">
        <v>2</v>
      </c>
      <c r="I7492" s="7" t="n">
        <v>99.98999786</v>
      </c>
      <c r="J7492" s="6" t="n">
        <v>1</v>
      </c>
      <c r="K7492" s="7" t="n">
        <v>99.98999786</v>
      </c>
      <c r="L7492" s="7" t="n">
        <v>7</v>
      </c>
      <c r="M7492" s="8" t="n">
        <v>0.07</v>
      </c>
      <c r="N7492" s="7" t="n">
        <v>-68.16000366</v>
      </c>
      <c r="O7492" s="12" t="n">
        <v>1</v>
      </c>
    </row>
    <row r="7493" customFormat="false" ht="15" hidden="false" customHeight="true" outlineLevel="0" collapsed="false">
      <c r="A7493" s="6" t="n">
        <v>29994</v>
      </c>
      <c r="B7493" s="6" t="s">
        <v>19</v>
      </c>
      <c r="C7493" s="6" t="s">
        <v>49</v>
      </c>
      <c r="D7493" s="6" t="s">
        <v>27</v>
      </c>
      <c r="E7493" s="6" t="s">
        <v>69</v>
      </c>
      <c r="F7493" s="6" t="s">
        <v>71</v>
      </c>
      <c r="G7493" s="6" t="s">
        <v>34</v>
      </c>
      <c r="H7493" s="6" t="n">
        <v>4</v>
      </c>
      <c r="I7493" s="7" t="n">
        <v>199.9900055</v>
      </c>
      <c r="J7493" s="6" t="n">
        <v>1</v>
      </c>
      <c r="K7493" s="7" t="n">
        <v>199.9900055</v>
      </c>
      <c r="L7493" s="7" t="n">
        <v>0</v>
      </c>
      <c r="M7493" s="8" t="n">
        <v>0</v>
      </c>
      <c r="N7493" s="7" t="n">
        <v>90</v>
      </c>
      <c r="O7493" s="12" t="n">
        <v>1</v>
      </c>
    </row>
    <row r="7494" customFormat="false" ht="15" hidden="false" customHeight="true" outlineLevel="0" collapsed="false">
      <c r="A7494" s="6" t="n">
        <v>49517</v>
      </c>
      <c r="B7494" s="6" t="s">
        <v>36</v>
      </c>
      <c r="C7494" s="6" t="s">
        <v>20</v>
      </c>
      <c r="D7494" s="6" t="s">
        <v>27</v>
      </c>
      <c r="E7494" s="6" t="s">
        <v>79</v>
      </c>
      <c r="F7494" s="6" t="s">
        <v>33</v>
      </c>
      <c r="G7494" s="6" t="s">
        <v>24</v>
      </c>
      <c r="H7494" s="6" t="n">
        <v>0</v>
      </c>
      <c r="I7494" s="7" t="n">
        <v>59.99000168</v>
      </c>
      <c r="J7494" s="6" t="n">
        <v>4</v>
      </c>
      <c r="K7494" s="7" t="n">
        <v>239.9600067</v>
      </c>
      <c r="L7494" s="7" t="n">
        <v>13.19999981</v>
      </c>
      <c r="M7494" s="8" t="n">
        <v>0.059999999</v>
      </c>
      <c r="N7494" s="7" t="n">
        <v>76.65000153</v>
      </c>
      <c r="O7494" s="12" t="n">
        <v>1</v>
      </c>
    </row>
    <row r="7495" customFormat="false" ht="15" hidden="false" customHeight="true" outlineLevel="0" collapsed="false">
      <c r="A7495" s="6" t="n">
        <v>28249</v>
      </c>
      <c r="B7495" s="6" t="s">
        <v>19</v>
      </c>
      <c r="C7495" s="6" t="s">
        <v>20</v>
      </c>
      <c r="D7495" s="6" t="s">
        <v>27</v>
      </c>
      <c r="E7495" s="6" t="s">
        <v>28</v>
      </c>
      <c r="F7495" s="6" t="s">
        <v>40</v>
      </c>
      <c r="G7495" s="6" t="s">
        <v>44</v>
      </c>
      <c r="H7495" s="6" t="n">
        <v>4</v>
      </c>
      <c r="I7495" s="7" t="n">
        <v>399.980011</v>
      </c>
      <c r="J7495" s="6" t="n">
        <v>1</v>
      </c>
      <c r="K7495" s="7" t="n">
        <v>399.980011</v>
      </c>
      <c r="L7495" s="7" t="n">
        <v>12</v>
      </c>
      <c r="M7495" s="8" t="n">
        <v>0.029999999</v>
      </c>
      <c r="N7495" s="7" t="n">
        <v>-1028.150024</v>
      </c>
      <c r="O7495" s="12" t="n">
        <v>1</v>
      </c>
    </row>
    <row r="7496" customFormat="false" ht="15" hidden="false" customHeight="true" outlineLevel="0" collapsed="false">
      <c r="A7496" s="6" t="n">
        <v>61834</v>
      </c>
      <c r="B7496" s="6" t="s">
        <v>19</v>
      </c>
      <c r="C7496" s="6" t="s">
        <v>37</v>
      </c>
      <c r="D7496" s="6" t="s">
        <v>21</v>
      </c>
      <c r="E7496" s="6" t="s">
        <v>65</v>
      </c>
      <c r="F7496" s="6" t="s">
        <v>58</v>
      </c>
      <c r="G7496" s="6" t="s">
        <v>24</v>
      </c>
      <c r="H7496" s="6" t="n">
        <v>4</v>
      </c>
      <c r="I7496" s="7" t="n">
        <v>49.97999954</v>
      </c>
      <c r="J7496" s="6" t="n">
        <v>4</v>
      </c>
      <c r="K7496" s="7" t="n">
        <v>199.9199982</v>
      </c>
      <c r="L7496" s="7" t="n">
        <v>33.99000168</v>
      </c>
      <c r="M7496" s="8" t="n">
        <v>0.170000002</v>
      </c>
      <c r="N7496" s="7" t="n">
        <v>28.20999908</v>
      </c>
      <c r="O7496" s="12" t="n">
        <v>1</v>
      </c>
    </row>
    <row r="7497" customFormat="false" ht="15" hidden="false" customHeight="true" outlineLevel="0" collapsed="false">
      <c r="A7497" s="6" t="n">
        <v>20487</v>
      </c>
      <c r="B7497" s="6" t="s">
        <v>19</v>
      </c>
      <c r="C7497" s="6" t="s">
        <v>37</v>
      </c>
      <c r="D7497" s="6" t="s">
        <v>27</v>
      </c>
      <c r="E7497" s="6" t="s">
        <v>69</v>
      </c>
      <c r="F7497" s="6" t="s">
        <v>29</v>
      </c>
      <c r="G7497" s="6" t="s">
        <v>34</v>
      </c>
      <c r="H7497" s="6" t="n">
        <v>4</v>
      </c>
      <c r="I7497" s="7" t="n">
        <v>99.98999786</v>
      </c>
      <c r="J7497" s="6" t="n">
        <v>4</v>
      </c>
      <c r="K7497" s="7" t="n">
        <v>399.9599915</v>
      </c>
      <c r="L7497" s="7" t="n">
        <v>4</v>
      </c>
      <c r="M7497" s="8" t="n">
        <v>0.01</v>
      </c>
      <c r="N7497" s="7" t="n">
        <v>197.9799957</v>
      </c>
      <c r="O7497" s="9" t="n">
        <v>0</v>
      </c>
    </row>
    <row r="7498" customFormat="false" ht="15" hidden="false" customHeight="true" outlineLevel="0" collapsed="false">
      <c r="A7498" s="6" t="n">
        <v>50332</v>
      </c>
      <c r="B7498" s="6" t="s">
        <v>36</v>
      </c>
      <c r="C7498" s="6" t="s">
        <v>49</v>
      </c>
      <c r="D7498" s="6" t="s">
        <v>27</v>
      </c>
      <c r="E7498" s="6" t="s">
        <v>79</v>
      </c>
      <c r="F7498" s="6" t="s">
        <v>57</v>
      </c>
      <c r="G7498" s="6" t="s">
        <v>24</v>
      </c>
      <c r="H7498" s="6" t="n">
        <v>0</v>
      </c>
      <c r="I7498" s="7" t="n">
        <v>50</v>
      </c>
      <c r="J7498" s="6" t="n">
        <v>3</v>
      </c>
      <c r="K7498" s="7" t="n">
        <v>150</v>
      </c>
      <c r="L7498" s="7" t="n">
        <v>0</v>
      </c>
      <c r="M7498" s="8" t="n">
        <v>0</v>
      </c>
      <c r="N7498" s="7" t="n">
        <v>39</v>
      </c>
      <c r="O7498" s="12" t="n">
        <v>1</v>
      </c>
    </row>
    <row r="7499" customFormat="false" ht="15" hidden="false" customHeight="true" outlineLevel="0" collapsed="false">
      <c r="A7499" s="6" t="n">
        <v>12691</v>
      </c>
      <c r="B7499" s="6" t="s">
        <v>19</v>
      </c>
      <c r="C7499" s="6" t="s">
        <v>37</v>
      </c>
      <c r="D7499" s="6" t="s">
        <v>21</v>
      </c>
      <c r="E7499" s="6" t="s">
        <v>22</v>
      </c>
      <c r="F7499" s="6" t="s">
        <v>23</v>
      </c>
      <c r="G7499" s="6" t="s">
        <v>47</v>
      </c>
      <c r="H7499" s="6" t="n">
        <v>4</v>
      </c>
      <c r="I7499" s="7" t="n">
        <v>129.9900055</v>
      </c>
      <c r="J7499" s="6" t="n">
        <v>1</v>
      </c>
      <c r="K7499" s="7" t="n">
        <v>129.9900055</v>
      </c>
      <c r="L7499" s="7" t="n">
        <v>0</v>
      </c>
      <c r="M7499" s="8" t="n">
        <v>0</v>
      </c>
      <c r="N7499" s="7" t="n">
        <v>43.93999863</v>
      </c>
      <c r="O7499" s="9" t="n">
        <v>0</v>
      </c>
    </row>
    <row r="7500" customFormat="false" ht="15" hidden="false" customHeight="true" outlineLevel="0" collapsed="false">
      <c r="A7500" s="6" t="n">
        <v>45450</v>
      </c>
      <c r="B7500" s="6" t="s">
        <v>19</v>
      </c>
      <c r="C7500" s="6" t="s">
        <v>37</v>
      </c>
      <c r="D7500" s="6" t="s">
        <v>38</v>
      </c>
      <c r="E7500" s="6" t="s">
        <v>92</v>
      </c>
      <c r="F7500" s="6" t="s">
        <v>57</v>
      </c>
      <c r="G7500" s="6" t="s">
        <v>44</v>
      </c>
      <c r="H7500" s="6" t="n">
        <v>4</v>
      </c>
      <c r="I7500" s="7" t="n">
        <v>50</v>
      </c>
      <c r="J7500" s="6" t="n">
        <v>1</v>
      </c>
      <c r="K7500" s="7" t="n">
        <v>50</v>
      </c>
      <c r="L7500" s="7" t="n">
        <v>0.5</v>
      </c>
      <c r="M7500" s="8" t="n">
        <v>0.01</v>
      </c>
      <c r="N7500" s="7" t="n">
        <v>-74.25</v>
      </c>
      <c r="O7500" s="12" t="n">
        <v>1</v>
      </c>
    </row>
    <row r="7501" customFormat="false" ht="15" hidden="false" customHeight="true" outlineLevel="0" collapsed="false">
      <c r="A7501" s="6" t="n">
        <v>32160</v>
      </c>
      <c r="B7501" s="6" t="s">
        <v>19</v>
      </c>
      <c r="C7501" s="6" t="s">
        <v>37</v>
      </c>
      <c r="D7501" s="6" t="s">
        <v>31</v>
      </c>
      <c r="E7501" s="6" t="s">
        <v>86</v>
      </c>
      <c r="F7501" s="6" t="s">
        <v>23</v>
      </c>
      <c r="G7501" s="6" t="s">
        <v>34</v>
      </c>
      <c r="H7501" s="6" t="n">
        <v>4</v>
      </c>
      <c r="I7501" s="7" t="n">
        <v>129.9900055</v>
      </c>
      <c r="J7501" s="6" t="n">
        <v>1</v>
      </c>
      <c r="K7501" s="7" t="n">
        <v>129.9900055</v>
      </c>
      <c r="L7501" s="7" t="n">
        <v>2.599999905</v>
      </c>
      <c r="M7501" s="8" t="n">
        <v>0.02</v>
      </c>
      <c r="N7501" s="7" t="n">
        <v>59.86999893</v>
      </c>
      <c r="O7501" s="12" t="n">
        <v>1</v>
      </c>
    </row>
    <row r="7502" customFormat="false" ht="15" hidden="false" customHeight="true" outlineLevel="0" collapsed="false">
      <c r="A7502" s="6" t="n">
        <v>42443</v>
      </c>
      <c r="B7502" s="6" t="s">
        <v>26</v>
      </c>
      <c r="C7502" s="6" t="s">
        <v>20</v>
      </c>
      <c r="D7502" s="6" t="s">
        <v>27</v>
      </c>
      <c r="E7502" s="6" t="s">
        <v>79</v>
      </c>
      <c r="F7502" s="6" t="s">
        <v>33</v>
      </c>
      <c r="G7502" s="6" t="s">
        <v>34</v>
      </c>
      <c r="H7502" s="6" t="n">
        <v>1</v>
      </c>
      <c r="I7502" s="7" t="n">
        <v>59.99000168</v>
      </c>
      <c r="J7502" s="6" t="n">
        <v>1</v>
      </c>
      <c r="K7502" s="7" t="n">
        <v>59.99000168</v>
      </c>
      <c r="L7502" s="7" t="n">
        <v>0</v>
      </c>
      <c r="M7502" s="8" t="n">
        <v>0</v>
      </c>
      <c r="N7502" s="7" t="n">
        <v>-37.49000168</v>
      </c>
      <c r="O7502" s="12" t="n">
        <v>1</v>
      </c>
    </row>
    <row r="7503" customFormat="false" ht="15" hidden="false" customHeight="true" outlineLevel="0" collapsed="false">
      <c r="A7503" s="6" t="n">
        <v>57022</v>
      </c>
      <c r="B7503" s="6" t="s">
        <v>19</v>
      </c>
      <c r="C7503" s="6" t="s">
        <v>49</v>
      </c>
      <c r="D7503" s="6" t="s">
        <v>50</v>
      </c>
      <c r="E7503" s="6" t="s">
        <v>51</v>
      </c>
      <c r="F7503" s="6" t="s">
        <v>40</v>
      </c>
      <c r="G7503" s="6" t="s">
        <v>24</v>
      </c>
      <c r="H7503" s="6" t="n">
        <v>4</v>
      </c>
      <c r="I7503" s="7" t="n">
        <v>399.980011</v>
      </c>
      <c r="J7503" s="6" t="n">
        <v>1</v>
      </c>
      <c r="K7503" s="7" t="n">
        <v>399.980011</v>
      </c>
      <c r="L7503" s="7" t="n">
        <v>22</v>
      </c>
      <c r="M7503" s="8" t="n">
        <v>0.059999999</v>
      </c>
      <c r="N7503" s="7" t="n">
        <v>-252.1100006</v>
      </c>
      <c r="O7503" s="9" t="n">
        <v>0</v>
      </c>
    </row>
    <row r="7504" customFormat="false" ht="15" hidden="false" customHeight="true" outlineLevel="0" collapsed="false">
      <c r="A7504" s="6" t="n">
        <v>32112</v>
      </c>
      <c r="B7504" s="6" t="s">
        <v>19</v>
      </c>
      <c r="C7504" s="6" t="s">
        <v>20</v>
      </c>
      <c r="D7504" s="6" t="s">
        <v>31</v>
      </c>
      <c r="E7504" s="6" t="s">
        <v>62</v>
      </c>
      <c r="F7504" s="6" t="s">
        <v>57</v>
      </c>
      <c r="G7504" s="6" t="s">
        <v>24</v>
      </c>
      <c r="H7504" s="6" t="n">
        <v>4</v>
      </c>
      <c r="I7504" s="7" t="n">
        <v>50</v>
      </c>
      <c r="J7504" s="6" t="n">
        <v>3</v>
      </c>
      <c r="K7504" s="7" t="n">
        <v>150</v>
      </c>
      <c r="L7504" s="7" t="n">
        <v>6</v>
      </c>
      <c r="M7504" s="8" t="n">
        <v>0.039999999</v>
      </c>
      <c r="N7504" s="7" t="n">
        <v>70.55999756</v>
      </c>
      <c r="O7504" s="9" t="n">
        <v>0</v>
      </c>
    </row>
    <row r="7505" customFormat="false" ht="15" hidden="false" customHeight="true" outlineLevel="0" collapsed="false">
      <c r="A7505" s="6" t="n">
        <v>50337</v>
      </c>
      <c r="B7505" s="6" t="s">
        <v>19</v>
      </c>
      <c r="C7505" s="6" t="s">
        <v>20</v>
      </c>
      <c r="D7505" s="6" t="s">
        <v>38</v>
      </c>
      <c r="E7505" s="6" t="s">
        <v>39</v>
      </c>
      <c r="F7505" s="6" t="s">
        <v>57</v>
      </c>
      <c r="G7505" s="6" t="s">
        <v>34</v>
      </c>
      <c r="H7505" s="6" t="n">
        <v>4</v>
      </c>
      <c r="I7505" s="7" t="n">
        <v>50</v>
      </c>
      <c r="J7505" s="6" t="n">
        <v>4</v>
      </c>
      <c r="K7505" s="7" t="n">
        <v>200</v>
      </c>
      <c r="L7505" s="7" t="n">
        <v>34</v>
      </c>
      <c r="M7505" s="8" t="n">
        <v>0.170000002</v>
      </c>
      <c r="N7505" s="7" t="n">
        <v>-39.50999832</v>
      </c>
      <c r="O7505" s="9" t="n">
        <v>0</v>
      </c>
    </row>
    <row r="7506" customFormat="false" ht="15" hidden="false" customHeight="true" outlineLevel="0" collapsed="false">
      <c r="A7506" s="6" t="n">
        <v>75634</v>
      </c>
      <c r="B7506" s="6" t="s">
        <v>46</v>
      </c>
      <c r="C7506" s="6" t="s">
        <v>20</v>
      </c>
      <c r="D7506" s="6" t="s">
        <v>27</v>
      </c>
      <c r="E7506" s="6" t="s">
        <v>69</v>
      </c>
      <c r="F7506" s="6" t="s">
        <v>95</v>
      </c>
      <c r="G7506" s="6" t="s">
        <v>47</v>
      </c>
      <c r="H7506" s="6" t="n">
        <v>2</v>
      </c>
      <c r="I7506" s="7" t="n">
        <v>84.40000153</v>
      </c>
      <c r="J7506" s="6" t="n">
        <v>1</v>
      </c>
      <c r="K7506" s="7" t="n">
        <v>84.40000153</v>
      </c>
      <c r="L7506" s="7" t="n">
        <v>10.13000011</v>
      </c>
      <c r="M7506" s="8" t="n">
        <v>0.119999997</v>
      </c>
      <c r="N7506" s="7" t="n">
        <v>5.570000172</v>
      </c>
      <c r="O7506" s="12" t="n">
        <v>1</v>
      </c>
    </row>
    <row r="7507" customFormat="false" ht="15" hidden="false" customHeight="true" outlineLevel="0" collapsed="false">
      <c r="A7507" s="6" t="n">
        <v>64928</v>
      </c>
      <c r="B7507" s="6" t="s">
        <v>19</v>
      </c>
      <c r="C7507" s="6" t="s">
        <v>37</v>
      </c>
      <c r="D7507" s="6" t="s">
        <v>21</v>
      </c>
      <c r="E7507" s="6" t="s">
        <v>64</v>
      </c>
      <c r="F7507" s="6" t="s">
        <v>71</v>
      </c>
      <c r="G7507" s="6" t="s">
        <v>44</v>
      </c>
      <c r="H7507" s="6" t="n">
        <v>4</v>
      </c>
      <c r="I7507" s="7" t="n">
        <v>199.9900055</v>
      </c>
      <c r="J7507" s="6" t="n">
        <v>1</v>
      </c>
      <c r="K7507" s="7" t="n">
        <v>199.9900055</v>
      </c>
      <c r="L7507" s="7" t="n">
        <v>32</v>
      </c>
      <c r="M7507" s="8" t="n">
        <v>0.159999996</v>
      </c>
      <c r="N7507" s="7" t="n">
        <v>43.68000031</v>
      </c>
      <c r="O7507" s="9" t="n">
        <v>0</v>
      </c>
    </row>
    <row r="7508" customFormat="false" ht="15" hidden="false" customHeight="true" outlineLevel="0" collapsed="false">
      <c r="A7508" s="6" t="n">
        <v>41076</v>
      </c>
      <c r="B7508" s="6" t="s">
        <v>19</v>
      </c>
      <c r="C7508" s="6" t="s">
        <v>49</v>
      </c>
      <c r="D7508" s="6" t="s">
        <v>31</v>
      </c>
      <c r="E7508" s="6" t="s">
        <v>62</v>
      </c>
      <c r="F7508" s="6" t="s">
        <v>23</v>
      </c>
      <c r="G7508" s="6" t="s">
        <v>34</v>
      </c>
      <c r="H7508" s="6" t="n">
        <v>4</v>
      </c>
      <c r="I7508" s="7" t="n">
        <v>129.9900055</v>
      </c>
      <c r="J7508" s="6" t="n">
        <v>1</v>
      </c>
      <c r="K7508" s="7" t="n">
        <v>129.9900055</v>
      </c>
      <c r="L7508" s="7" t="n">
        <v>3.900000095</v>
      </c>
      <c r="M7508" s="8" t="n">
        <v>0.029999999</v>
      </c>
      <c r="N7508" s="7" t="n">
        <v>25.21999931</v>
      </c>
      <c r="O7508" s="9" t="n">
        <v>0</v>
      </c>
    </row>
    <row r="7509" customFormat="false" ht="15" hidden="false" customHeight="true" outlineLevel="0" collapsed="false">
      <c r="A7509" s="6" t="n">
        <v>44305</v>
      </c>
      <c r="B7509" s="6" t="s">
        <v>46</v>
      </c>
      <c r="C7509" s="6" t="s">
        <v>49</v>
      </c>
      <c r="D7509" s="6" t="s">
        <v>38</v>
      </c>
      <c r="E7509" s="6" t="s">
        <v>70</v>
      </c>
      <c r="F7509" s="6" t="s">
        <v>75</v>
      </c>
      <c r="G7509" s="6" t="s">
        <v>47</v>
      </c>
      <c r="H7509" s="6" t="n">
        <v>2</v>
      </c>
      <c r="I7509" s="7" t="n">
        <v>299.980011</v>
      </c>
      <c r="J7509" s="6" t="n">
        <v>1</v>
      </c>
      <c r="K7509" s="7" t="n">
        <v>299.980011</v>
      </c>
      <c r="L7509" s="7" t="n">
        <v>54</v>
      </c>
      <c r="M7509" s="8" t="n">
        <v>0.180000007</v>
      </c>
      <c r="N7509" s="7" t="n">
        <v>27.79999924</v>
      </c>
      <c r="O7509" s="12" t="n">
        <v>1</v>
      </c>
    </row>
    <row r="7510" customFormat="false" ht="15" hidden="false" customHeight="true" outlineLevel="0" collapsed="false">
      <c r="A7510" s="6" t="n">
        <v>19692</v>
      </c>
      <c r="B7510" s="6" t="s">
        <v>19</v>
      </c>
      <c r="C7510" s="6" t="s">
        <v>37</v>
      </c>
      <c r="D7510" s="6" t="s">
        <v>21</v>
      </c>
      <c r="E7510" s="6" t="s">
        <v>65</v>
      </c>
      <c r="F7510" s="6" t="s">
        <v>40</v>
      </c>
      <c r="G7510" s="6" t="s">
        <v>44</v>
      </c>
      <c r="H7510" s="6" t="n">
        <v>4</v>
      </c>
      <c r="I7510" s="7" t="n">
        <v>399.980011</v>
      </c>
      <c r="J7510" s="6" t="n">
        <v>1</v>
      </c>
      <c r="K7510" s="7" t="n">
        <v>399.980011</v>
      </c>
      <c r="L7510" s="7" t="n">
        <v>80</v>
      </c>
      <c r="M7510" s="8" t="n">
        <v>0.200000003</v>
      </c>
      <c r="N7510" s="7" t="n">
        <v>96</v>
      </c>
      <c r="O7510" s="9" t="n">
        <v>0</v>
      </c>
    </row>
    <row r="7511" customFormat="false" ht="15" hidden="false" customHeight="true" outlineLevel="0" collapsed="false">
      <c r="A7511" s="6" t="n">
        <v>5250</v>
      </c>
      <c r="B7511" s="6" t="s">
        <v>19</v>
      </c>
      <c r="C7511" s="6" t="s">
        <v>20</v>
      </c>
      <c r="D7511" s="6" t="s">
        <v>50</v>
      </c>
      <c r="E7511" s="6" t="s">
        <v>63</v>
      </c>
      <c r="F7511" s="6" t="s">
        <v>75</v>
      </c>
      <c r="G7511" s="6" t="s">
        <v>34</v>
      </c>
      <c r="H7511" s="6" t="n">
        <v>4</v>
      </c>
      <c r="I7511" s="7" t="n">
        <v>299.980011</v>
      </c>
      <c r="J7511" s="6" t="n">
        <v>1</v>
      </c>
      <c r="K7511" s="7" t="n">
        <v>299.980011</v>
      </c>
      <c r="L7511" s="7" t="n">
        <v>48</v>
      </c>
      <c r="M7511" s="8" t="n">
        <v>0.159999996</v>
      </c>
      <c r="N7511" s="7" t="n">
        <v>118.4300003</v>
      </c>
      <c r="O7511" s="12" t="n">
        <v>1</v>
      </c>
    </row>
    <row r="7512" customFormat="false" ht="15" hidden="false" customHeight="true" outlineLevel="0" collapsed="false">
      <c r="A7512" s="6" t="n">
        <v>16508</v>
      </c>
      <c r="B7512" s="6" t="s">
        <v>19</v>
      </c>
      <c r="C7512" s="6" t="s">
        <v>37</v>
      </c>
      <c r="D7512" s="6" t="s">
        <v>21</v>
      </c>
      <c r="E7512" s="6" t="s">
        <v>65</v>
      </c>
      <c r="F7512" s="6" t="s">
        <v>71</v>
      </c>
      <c r="G7512" s="6" t="s">
        <v>24</v>
      </c>
      <c r="H7512" s="6" t="n">
        <v>4</v>
      </c>
      <c r="I7512" s="7" t="n">
        <v>199.9900055</v>
      </c>
      <c r="J7512" s="6" t="n">
        <v>1</v>
      </c>
      <c r="K7512" s="7" t="n">
        <v>199.9900055</v>
      </c>
      <c r="L7512" s="7" t="n">
        <v>14</v>
      </c>
      <c r="M7512" s="8" t="n">
        <v>0.07</v>
      </c>
      <c r="N7512" s="7" t="n">
        <v>55.79999924</v>
      </c>
      <c r="O7512" s="9" t="n">
        <v>0</v>
      </c>
    </row>
    <row r="7513" customFormat="false" ht="15" hidden="false" customHeight="true" outlineLevel="0" collapsed="false">
      <c r="A7513" s="6" t="n">
        <v>61782</v>
      </c>
      <c r="B7513" s="6" t="s">
        <v>19</v>
      </c>
      <c r="C7513" s="6" t="s">
        <v>49</v>
      </c>
      <c r="D7513" s="6" t="s">
        <v>21</v>
      </c>
      <c r="E7513" s="6" t="s">
        <v>65</v>
      </c>
      <c r="F7513" s="6" t="s">
        <v>23</v>
      </c>
      <c r="G7513" s="6" t="s">
        <v>44</v>
      </c>
      <c r="H7513" s="6" t="n">
        <v>4</v>
      </c>
      <c r="I7513" s="7" t="n">
        <v>129.9900055</v>
      </c>
      <c r="J7513" s="6" t="n">
        <v>1</v>
      </c>
      <c r="K7513" s="7" t="n">
        <v>129.9900055</v>
      </c>
      <c r="L7513" s="7" t="n">
        <v>5.199999809</v>
      </c>
      <c r="M7513" s="8" t="n">
        <v>0.039999999</v>
      </c>
      <c r="N7513" s="7" t="n">
        <v>57.40000153</v>
      </c>
      <c r="O7513" s="9" t="n">
        <v>0</v>
      </c>
    </row>
    <row r="7514" customFormat="false" ht="15" hidden="false" customHeight="true" outlineLevel="0" collapsed="false">
      <c r="A7514" s="6" t="n">
        <v>63009</v>
      </c>
      <c r="B7514" s="6" t="s">
        <v>36</v>
      </c>
      <c r="C7514" s="6" t="s">
        <v>37</v>
      </c>
      <c r="D7514" s="6" t="s">
        <v>21</v>
      </c>
      <c r="E7514" s="6" t="s">
        <v>64</v>
      </c>
      <c r="F7514" s="6" t="s">
        <v>58</v>
      </c>
      <c r="G7514" s="6" t="s">
        <v>34</v>
      </c>
      <c r="H7514" s="6" t="n">
        <v>0</v>
      </c>
      <c r="I7514" s="7" t="n">
        <v>49.97999954</v>
      </c>
      <c r="J7514" s="6" t="n">
        <v>5</v>
      </c>
      <c r="K7514" s="7" t="n">
        <v>249.8999939</v>
      </c>
      <c r="L7514" s="7" t="n">
        <v>0</v>
      </c>
      <c r="M7514" s="8" t="n">
        <v>0</v>
      </c>
      <c r="N7514" s="7" t="n">
        <v>18.73999977</v>
      </c>
      <c r="O7514" s="12" t="n">
        <v>1</v>
      </c>
    </row>
    <row r="7515" customFormat="false" ht="15" hidden="false" customHeight="true" outlineLevel="0" collapsed="false">
      <c r="A7515" s="6" t="n">
        <v>20414</v>
      </c>
      <c r="B7515" s="6" t="s">
        <v>26</v>
      </c>
      <c r="C7515" s="6" t="s">
        <v>37</v>
      </c>
      <c r="D7515" s="6" t="s">
        <v>27</v>
      </c>
      <c r="E7515" s="6" t="s">
        <v>28</v>
      </c>
      <c r="F7515" s="6" t="s">
        <v>23</v>
      </c>
      <c r="G7515" s="6" t="s">
        <v>34</v>
      </c>
      <c r="H7515" s="6" t="n">
        <v>1</v>
      </c>
      <c r="I7515" s="7" t="n">
        <v>129.9900055</v>
      </c>
      <c r="J7515" s="6" t="n">
        <v>1</v>
      </c>
      <c r="K7515" s="7" t="n">
        <v>129.9900055</v>
      </c>
      <c r="L7515" s="7" t="n">
        <v>22.10000038</v>
      </c>
      <c r="M7515" s="8" t="n">
        <v>0.170000002</v>
      </c>
      <c r="N7515" s="7" t="n">
        <v>-86.30999756</v>
      </c>
      <c r="O7515" s="12" t="n">
        <v>1</v>
      </c>
    </row>
    <row r="7516" customFormat="false" ht="15" hidden="false" customHeight="true" outlineLevel="0" collapsed="false">
      <c r="A7516" s="6" t="n">
        <v>30420</v>
      </c>
      <c r="B7516" s="6" t="s">
        <v>19</v>
      </c>
      <c r="C7516" s="6" t="s">
        <v>20</v>
      </c>
      <c r="D7516" s="6" t="s">
        <v>27</v>
      </c>
      <c r="E7516" s="6" t="s">
        <v>42</v>
      </c>
      <c r="F7516" s="6" t="s">
        <v>23</v>
      </c>
      <c r="G7516" s="6" t="s">
        <v>34</v>
      </c>
      <c r="H7516" s="6" t="n">
        <v>4</v>
      </c>
      <c r="I7516" s="7" t="n">
        <v>129.9900055</v>
      </c>
      <c r="J7516" s="6" t="n">
        <v>1</v>
      </c>
      <c r="K7516" s="7" t="n">
        <v>129.9900055</v>
      </c>
      <c r="L7516" s="7" t="n">
        <v>7.150000095</v>
      </c>
      <c r="M7516" s="8" t="n">
        <v>0.059999999</v>
      </c>
      <c r="N7516" s="7" t="n">
        <v>42.99000168</v>
      </c>
      <c r="O7516" s="12" t="n">
        <v>1</v>
      </c>
    </row>
    <row r="7517" customFormat="false" ht="15" hidden="false" customHeight="true" outlineLevel="0" collapsed="false">
      <c r="A7517" s="6" t="n">
        <v>54216</v>
      </c>
      <c r="B7517" s="6" t="s">
        <v>19</v>
      </c>
      <c r="C7517" s="6" t="s">
        <v>20</v>
      </c>
      <c r="D7517" s="6" t="s">
        <v>50</v>
      </c>
      <c r="E7517" s="6" t="s">
        <v>51</v>
      </c>
      <c r="F7517" s="6" t="s">
        <v>23</v>
      </c>
      <c r="G7517" s="6" t="s">
        <v>34</v>
      </c>
      <c r="H7517" s="6" t="n">
        <v>4</v>
      </c>
      <c r="I7517" s="7" t="n">
        <v>129.9900055</v>
      </c>
      <c r="J7517" s="6" t="n">
        <v>1</v>
      </c>
      <c r="K7517" s="7" t="n">
        <v>129.9900055</v>
      </c>
      <c r="L7517" s="7" t="n">
        <v>22.10000038</v>
      </c>
      <c r="M7517" s="8" t="n">
        <v>0.170000002</v>
      </c>
      <c r="N7517" s="7" t="n">
        <v>-19.73999977</v>
      </c>
      <c r="O7517" s="9" t="n">
        <v>0</v>
      </c>
    </row>
    <row r="7518" customFormat="false" ht="15" hidden="false" customHeight="true" outlineLevel="0" collapsed="false">
      <c r="A7518" s="6" t="n">
        <v>8213</v>
      </c>
      <c r="B7518" s="6" t="s">
        <v>26</v>
      </c>
      <c r="C7518" s="6" t="s">
        <v>20</v>
      </c>
      <c r="D7518" s="6" t="s">
        <v>50</v>
      </c>
      <c r="E7518" s="6" t="s">
        <v>72</v>
      </c>
      <c r="F7518" s="6" t="s">
        <v>23</v>
      </c>
      <c r="G7518" s="6" t="s">
        <v>44</v>
      </c>
      <c r="H7518" s="6" t="n">
        <v>1</v>
      </c>
      <c r="I7518" s="7" t="n">
        <v>129.9900055</v>
      </c>
      <c r="J7518" s="6" t="n">
        <v>1</v>
      </c>
      <c r="K7518" s="7" t="n">
        <v>129.9900055</v>
      </c>
      <c r="L7518" s="7" t="n">
        <v>6.5</v>
      </c>
      <c r="M7518" s="8" t="n">
        <v>0.050000001</v>
      </c>
      <c r="N7518" s="7" t="n">
        <v>44.45999908</v>
      </c>
      <c r="O7518" s="12" t="n">
        <v>1</v>
      </c>
    </row>
    <row r="7519" customFormat="false" ht="15" hidden="false" customHeight="true" outlineLevel="0" collapsed="false">
      <c r="A7519" s="6" t="n">
        <v>46048</v>
      </c>
      <c r="B7519" s="6" t="s">
        <v>19</v>
      </c>
      <c r="C7519" s="6" t="s">
        <v>37</v>
      </c>
      <c r="D7519" s="6" t="s">
        <v>38</v>
      </c>
      <c r="E7519" s="6" t="s">
        <v>92</v>
      </c>
      <c r="F7519" s="6" t="s">
        <v>33</v>
      </c>
      <c r="G7519" s="6" t="s">
        <v>44</v>
      </c>
      <c r="H7519" s="6" t="n">
        <v>4</v>
      </c>
      <c r="I7519" s="7" t="n">
        <v>59.99000168</v>
      </c>
      <c r="J7519" s="6" t="n">
        <v>5</v>
      </c>
      <c r="K7519" s="7" t="n">
        <v>299.9500122</v>
      </c>
      <c r="L7519" s="7" t="n">
        <v>21</v>
      </c>
      <c r="M7519" s="8" t="n">
        <v>0.07</v>
      </c>
      <c r="N7519" s="7" t="n">
        <v>94.29000092</v>
      </c>
      <c r="O7519" s="9" t="n">
        <v>0</v>
      </c>
    </row>
    <row r="7520" customFormat="false" ht="15" hidden="false" customHeight="true" outlineLevel="0" collapsed="false">
      <c r="A7520" s="6" t="n">
        <v>49621</v>
      </c>
      <c r="B7520" s="6" t="s">
        <v>46</v>
      </c>
      <c r="C7520" s="6" t="s">
        <v>49</v>
      </c>
      <c r="D7520" s="6" t="s">
        <v>27</v>
      </c>
      <c r="E7520" s="6" t="s">
        <v>79</v>
      </c>
      <c r="F7520" s="6" t="s">
        <v>23</v>
      </c>
      <c r="G7520" s="6" t="s">
        <v>44</v>
      </c>
      <c r="H7520" s="6" t="n">
        <v>2</v>
      </c>
      <c r="I7520" s="7" t="n">
        <v>129.9900055</v>
      </c>
      <c r="J7520" s="6" t="n">
        <v>1</v>
      </c>
      <c r="K7520" s="7" t="n">
        <v>129.9900055</v>
      </c>
      <c r="L7520" s="7" t="n">
        <v>13</v>
      </c>
      <c r="M7520" s="8" t="n">
        <v>0.100000001</v>
      </c>
      <c r="N7520" s="7" t="n">
        <v>2.339999914</v>
      </c>
      <c r="O7520" s="9" t="n">
        <v>0</v>
      </c>
    </row>
    <row r="7521" customFormat="false" ht="15" hidden="false" customHeight="true" outlineLevel="0" collapsed="false">
      <c r="A7521" s="6" t="n">
        <v>54300</v>
      </c>
      <c r="B7521" s="6" t="s">
        <v>19</v>
      </c>
      <c r="C7521" s="6" t="s">
        <v>37</v>
      </c>
      <c r="D7521" s="6" t="s">
        <v>50</v>
      </c>
      <c r="E7521" s="6" t="s">
        <v>63</v>
      </c>
      <c r="F7521" s="6" t="s">
        <v>75</v>
      </c>
      <c r="G7521" s="6" t="s">
        <v>44</v>
      </c>
      <c r="H7521" s="6" t="n">
        <v>4</v>
      </c>
      <c r="I7521" s="7" t="n">
        <v>299.980011</v>
      </c>
      <c r="J7521" s="6" t="n">
        <v>1</v>
      </c>
      <c r="K7521" s="7" t="n">
        <v>299.980011</v>
      </c>
      <c r="L7521" s="7" t="n">
        <v>51</v>
      </c>
      <c r="M7521" s="8" t="n">
        <v>0.170000002</v>
      </c>
      <c r="N7521" s="7" t="n">
        <v>31.12000084</v>
      </c>
      <c r="O7521" s="12" t="n">
        <v>1</v>
      </c>
    </row>
    <row r="7522" customFormat="false" ht="15" hidden="false" customHeight="true" outlineLevel="0" collapsed="false">
      <c r="A7522" s="6" t="n">
        <v>57251</v>
      </c>
      <c r="B7522" s="6" t="s">
        <v>19</v>
      </c>
      <c r="C7522" s="6" t="s">
        <v>20</v>
      </c>
      <c r="D7522" s="6" t="s">
        <v>50</v>
      </c>
      <c r="E7522" s="6" t="s">
        <v>51</v>
      </c>
      <c r="F7522" s="6" t="s">
        <v>23</v>
      </c>
      <c r="G7522" s="6" t="s">
        <v>24</v>
      </c>
      <c r="H7522" s="6" t="n">
        <v>4</v>
      </c>
      <c r="I7522" s="7" t="n">
        <v>129.9900055</v>
      </c>
      <c r="J7522" s="6" t="n">
        <v>1</v>
      </c>
      <c r="K7522" s="7" t="n">
        <v>129.9900055</v>
      </c>
      <c r="L7522" s="7" t="n">
        <v>19.5</v>
      </c>
      <c r="M7522" s="8" t="n">
        <v>0.150000006</v>
      </c>
      <c r="N7522" s="7" t="n">
        <v>53.04000092</v>
      </c>
      <c r="O7522" s="9" t="n">
        <v>0</v>
      </c>
    </row>
    <row r="7523" customFormat="false" ht="15" hidden="false" customHeight="true" outlineLevel="0" collapsed="false">
      <c r="A7523" s="6" t="n">
        <v>16721</v>
      </c>
      <c r="B7523" s="6" t="s">
        <v>19</v>
      </c>
      <c r="C7523" s="6" t="s">
        <v>37</v>
      </c>
      <c r="D7523" s="6" t="s">
        <v>21</v>
      </c>
      <c r="E7523" s="6" t="s">
        <v>65</v>
      </c>
      <c r="F7523" s="6" t="s">
        <v>73</v>
      </c>
      <c r="G7523" s="6" t="s">
        <v>24</v>
      </c>
      <c r="H7523" s="6" t="n">
        <v>4</v>
      </c>
      <c r="I7523" s="7" t="n">
        <v>39.99000168</v>
      </c>
      <c r="J7523" s="6" t="n">
        <v>4</v>
      </c>
      <c r="K7523" s="7" t="n">
        <v>159.9600067</v>
      </c>
      <c r="L7523" s="7" t="n">
        <v>8.800000191</v>
      </c>
      <c r="M7523" s="8" t="n">
        <v>0.059999999</v>
      </c>
      <c r="N7523" s="7" t="n">
        <v>-226.7400055</v>
      </c>
      <c r="O7523" s="9" t="n">
        <v>0</v>
      </c>
    </row>
    <row r="7524" customFormat="false" ht="15" hidden="false" customHeight="true" outlineLevel="0" collapsed="false">
      <c r="A7524" s="6" t="n">
        <v>51468</v>
      </c>
      <c r="B7524" s="6" t="s">
        <v>19</v>
      </c>
      <c r="C7524" s="6" t="s">
        <v>49</v>
      </c>
      <c r="D7524" s="6" t="s">
        <v>50</v>
      </c>
      <c r="E7524" s="6" t="s">
        <v>51</v>
      </c>
      <c r="F7524" s="6" t="s">
        <v>75</v>
      </c>
      <c r="G7524" s="6" t="s">
        <v>24</v>
      </c>
      <c r="H7524" s="6" t="n">
        <v>4</v>
      </c>
      <c r="I7524" s="7" t="n">
        <v>299.980011</v>
      </c>
      <c r="J7524" s="6" t="n">
        <v>1</v>
      </c>
      <c r="K7524" s="7" t="n">
        <v>299.980011</v>
      </c>
      <c r="L7524" s="7" t="n">
        <v>21</v>
      </c>
      <c r="M7524" s="8" t="n">
        <v>0.07</v>
      </c>
      <c r="N7524" s="7" t="n">
        <v>0</v>
      </c>
      <c r="O7524" s="9" t="n">
        <v>0</v>
      </c>
    </row>
    <row r="7525" customFormat="false" ht="15" hidden="false" customHeight="true" outlineLevel="0" collapsed="false">
      <c r="A7525" s="6" t="n">
        <v>40320</v>
      </c>
      <c r="B7525" s="6" t="s">
        <v>46</v>
      </c>
      <c r="C7525" s="6" t="s">
        <v>20</v>
      </c>
      <c r="D7525" s="6" t="s">
        <v>31</v>
      </c>
      <c r="E7525" s="6" t="s">
        <v>32</v>
      </c>
      <c r="F7525" s="6" t="s">
        <v>57</v>
      </c>
      <c r="G7525" s="6" t="s">
        <v>34</v>
      </c>
      <c r="H7525" s="6" t="n">
        <v>2</v>
      </c>
      <c r="I7525" s="7" t="n">
        <v>50</v>
      </c>
      <c r="J7525" s="6" t="n">
        <v>2</v>
      </c>
      <c r="K7525" s="7" t="n">
        <v>100</v>
      </c>
      <c r="L7525" s="7" t="n">
        <v>17</v>
      </c>
      <c r="M7525" s="8" t="n">
        <v>0.170000002</v>
      </c>
      <c r="N7525" s="7" t="n">
        <v>20.75</v>
      </c>
      <c r="O7525" s="12" t="n">
        <v>1</v>
      </c>
    </row>
    <row r="7526" customFormat="false" ht="15" hidden="false" customHeight="true" outlineLevel="0" collapsed="false">
      <c r="A7526" s="6" t="n">
        <v>40014</v>
      </c>
      <c r="B7526" s="6" t="s">
        <v>46</v>
      </c>
      <c r="C7526" s="6" t="s">
        <v>20</v>
      </c>
      <c r="D7526" s="6" t="s">
        <v>31</v>
      </c>
      <c r="E7526" s="6" t="s">
        <v>62</v>
      </c>
      <c r="F7526" s="6" t="s">
        <v>33</v>
      </c>
      <c r="G7526" s="6" t="s">
        <v>24</v>
      </c>
      <c r="H7526" s="6" t="n">
        <v>2</v>
      </c>
      <c r="I7526" s="7" t="n">
        <v>59.99000168</v>
      </c>
      <c r="J7526" s="6" t="n">
        <v>4</v>
      </c>
      <c r="K7526" s="7" t="n">
        <v>239.9600067</v>
      </c>
      <c r="L7526" s="7" t="n">
        <v>12</v>
      </c>
      <c r="M7526" s="8" t="n">
        <v>0.050000001</v>
      </c>
      <c r="N7526" s="7" t="n">
        <v>-51.29000092</v>
      </c>
      <c r="O7526" s="12" t="n">
        <v>1</v>
      </c>
    </row>
    <row r="7527" customFormat="false" ht="15" hidden="false" customHeight="true" outlineLevel="0" collapsed="false">
      <c r="A7527" s="6" t="n">
        <v>29878</v>
      </c>
      <c r="B7527" s="6" t="s">
        <v>19</v>
      </c>
      <c r="C7527" s="6" t="s">
        <v>49</v>
      </c>
      <c r="D7527" s="6" t="s">
        <v>27</v>
      </c>
      <c r="E7527" s="6" t="s">
        <v>28</v>
      </c>
      <c r="F7527" s="6" t="s">
        <v>58</v>
      </c>
      <c r="G7527" s="6" t="s">
        <v>44</v>
      </c>
      <c r="H7527" s="6" t="n">
        <v>4</v>
      </c>
      <c r="I7527" s="7" t="n">
        <v>49.97999954</v>
      </c>
      <c r="J7527" s="6" t="n">
        <v>5</v>
      </c>
      <c r="K7527" s="7" t="n">
        <v>249.8999939</v>
      </c>
      <c r="L7527" s="7" t="n">
        <v>17.48999977</v>
      </c>
      <c r="M7527" s="8" t="n">
        <v>0.07</v>
      </c>
      <c r="N7527" s="7" t="n">
        <v>109.2300034</v>
      </c>
      <c r="O7527" s="9" t="n">
        <v>0</v>
      </c>
    </row>
    <row r="7528" customFormat="false" ht="15" hidden="false" customHeight="true" outlineLevel="0" collapsed="false">
      <c r="A7528" s="6" t="n">
        <v>2493</v>
      </c>
      <c r="B7528" s="6" t="s">
        <v>19</v>
      </c>
      <c r="C7528" s="6" t="s">
        <v>37</v>
      </c>
      <c r="D7528" s="6" t="s">
        <v>50</v>
      </c>
      <c r="E7528" s="6" t="s">
        <v>63</v>
      </c>
      <c r="F7528" s="6" t="s">
        <v>58</v>
      </c>
      <c r="G7528" s="6" t="s">
        <v>44</v>
      </c>
      <c r="H7528" s="6" t="n">
        <v>4</v>
      </c>
      <c r="I7528" s="7" t="n">
        <v>49.97999954</v>
      </c>
      <c r="J7528" s="6" t="n">
        <v>3</v>
      </c>
      <c r="K7528" s="7" t="n">
        <v>149.9400024</v>
      </c>
      <c r="L7528" s="7" t="n">
        <v>0</v>
      </c>
      <c r="M7528" s="8" t="n">
        <v>0</v>
      </c>
      <c r="N7528" s="7" t="n">
        <v>14.98999977</v>
      </c>
      <c r="O7528" s="9" t="n">
        <v>0</v>
      </c>
    </row>
    <row r="7529" customFormat="false" ht="15" hidden="false" customHeight="true" outlineLevel="0" collapsed="false">
      <c r="A7529" s="6" t="n">
        <v>68307</v>
      </c>
      <c r="B7529" s="6" t="s">
        <v>19</v>
      </c>
      <c r="C7529" s="6" t="s">
        <v>37</v>
      </c>
      <c r="D7529" s="6" t="s">
        <v>21</v>
      </c>
      <c r="E7529" s="6" t="s">
        <v>65</v>
      </c>
      <c r="F7529" s="6" t="s">
        <v>40</v>
      </c>
      <c r="G7529" s="6" t="s">
        <v>34</v>
      </c>
      <c r="H7529" s="6" t="n">
        <v>4</v>
      </c>
      <c r="I7529" s="7" t="n">
        <v>399.980011</v>
      </c>
      <c r="J7529" s="6" t="n">
        <v>1</v>
      </c>
      <c r="K7529" s="7" t="n">
        <v>399.980011</v>
      </c>
      <c r="L7529" s="7" t="n">
        <v>40</v>
      </c>
      <c r="M7529" s="8" t="n">
        <v>0.100000001</v>
      </c>
      <c r="N7529" s="7" t="n">
        <v>-564.0900269</v>
      </c>
      <c r="O7529" s="9" t="n">
        <v>0</v>
      </c>
    </row>
    <row r="7530" customFormat="false" ht="15" hidden="false" customHeight="true" outlineLevel="0" collapsed="false">
      <c r="A7530" s="6" t="n">
        <v>14699</v>
      </c>
      <c r="B7530" s="6" t="s">
        <v>26</v>
      </c>
      <c r="C7530" s="6" t="s">
        <v>49</v>
      </c>
      <c r="D7530" s="6" t="s">
        <v>21</v>
      </c>
      <c r="E7530" s="6" t="s">
        <v>65</v>
      </c>
      <c r="F7530" s="6" t="s">
        <v>33</v>
      </c>
      <c r="G7530" s="6" t="s">
        <v>24</v>
      </c>
      <c r="H7530" s="6" t="n">
        <v>1</v>
      </c>
      <c r="I7530" s="7" t="n">
        <v>59.99000168</v>
      </c>
      <c r="J7530" s="6" t="n">
        <v>1</v>
      </c>
      <c r="K7530" s="7" t="n">
        <v>59.99000168</v>
      </c>
      <c r="L7530" s="7" t="n">
        <v>9</v>
      </c>
      <c r="M7530" s="8" t="n">
        <v>0.150000006</v>
      </c>
      <c r="N7530" s="7" t="n">
        <v>7.650000095</v>
      </c>
      <c r="O7530" s="12" t="n">
        <v>1</v>
      </c>
    </row>
    <row r="7531" customFormat="false" ht="15" hidden="false" customHeight="true" outlineLevel="0" collapsed="false">
      <c r="A7531" s="6" t="n">
        <v>72898</v>
      </c>
      <c r="B7531" s="6" t="s">
        <v>19</v>
      </c>
      <c r="C7531" s="6" t="s">
        <v>20</v>
      </c>
      <c r="D7531" s="6" t="s">
        <v>27</v>
      </c>
      <c r="E7531" s="6" t="s">
        <v>28</v>
      </c>
      <c r="F7531" s="6" t="s">
        <v>95</v>
      </c>
      <c r="G7531" s="6" t="s">
        <v>24</v>
      </c>
      <c r="H7531" s="6" t="n">
        <v>4</v>
      </c>
      <c r="I7531" s="7" t="n">
        <v>84.40000153</v>
      </c>
      <c r="J7531" s="6" t="n">
        <v>1</v>
      </c>
      <c r="K7531" s="7" t="n">
        <v>84.40000153</v>
      </c>
      <c r="L7531" s="7" t="n">
        <v>16.87999916</v>
      </c>
      <c r="M7531" s="8" t="n">
        <v>0.200000003</v>
      </c>
      <c r="N7531" s="7" t="n">
        <v>-101.2799988</v>
      </c>
      <c r="O7531" s="9" t="n">
        <v>0</v>
      </c>
    </row>
    <row r="7532" customFormat="false" ht="15" hidden="false" customHeight="true" outlineLevel="0" collapsed="false">
      <c r="A7532" s="6" t="n">
        <v>33955</v>
      </c>
      <c r="B7532" s="6" t="s">
        <v>46</v>
      </c>
      <c r="C7532" s="6" t="s">
        <v>20</v>
      </c>
      <c r="D7532" s="6" t="s">
        <v>31</v>
      </c>
      <c r="E7532" s="6" t="s">
        <v>56</v>
      </c>
      <c r="F7532" s="6" t="s">
        <v>57</v>
      </c>
      <c r="G7532" s="6" t="s">
        <v>44</v>
      </c>
      <c r="H7532" s="6" t="n">
        <v>2</v>
      </c>
      <c r="I7532" s="7" t="n">
        <v>50</v>
      </c>
      <c r="J7532" s="6" t="n">
        <v>3</v>
      </c>
      <c r="K7532" s="7" t="n">
        <v>150</v>
      </c>
      <c r="L7532" s="7" t="n">
        <v>0</v>
      </c>
      <c r="M7532" s="8" t="n">
        <v>0</v>
      </c>
      <c r="N7532" s="7" t="n">
        <v>-100.0500031</v>
      </c>
      <c r="O7532" s="12" t="n">
        <v>1</v>
      </c>
    </row>
    <row r="7533" customFormat="false" ht="15" hidden="false" customHeight="true" outlineLevel="0" collapsed="false">
      <c r="A7533" s="6" t="n">
        <v>4549</v>
      </c>
      <c r="B7533" s="6" t="s">
        <v>19</v>
      </c>
      <c r="C7533" s="6" t="s">
        <v>49</v>
      </c>
      <c r="D7533" s="6" t="s">
        <v>50</v>
      </c>
      <c r="E7533" s="6" t="s">
        <v>63</v>
      </c>
      <c r="F7533" s="6" t="s">
        <v>73</v>
      </c>
      <c r="G7533" s="6" t="s">
        <v>24</v>
      </c>
      <c r="H7533" s="6" t="n">
        <v>4</v>
      </c>
      <c r="I7533" s="7" t="n">
        <v>39.99000168</v>
      </c>
      <c r="J7533" s="6" t="n">
        <v>2</v>
      </c>
      <c r="K7533" s="7" t="n">
        <v>79.98000336</v>
      </c>
      <c r="L7533" s="7" t="n">
        <v>1.600000024</v>
      </c>
      <c r="M7533" s="8" t="n">
        <v>0.02</v>
      </c>
      <c r="N7533" s="7" t="n">
        <v>2.349999905</v>
      </c>
      <c r="O7533" s="12" t="n">
        <v>1</v>
      </c>
    </row>
    <row r="7534" customFormat="false" ht="15" hidden="false" customHeight="true" outlineLevel="0" collapsed="false">
      <c r="A7534" s="6" t="n">
        <v>67580</v>
      </c>
      <c r="B7534" s="6" t="s">
        <v>19</v>
      </c>
      <c r="C7534" s="6" t="s">
        <v>49</v>
      </c>
      <c r="D7534" s="6" t="s">
        <v>21</v>
      </c>
      <c r="E7534" s="6" t="s">
        <v>65</v>
      </c>
      <c r="F7534" s="6" t="s">
        <v>75</v>
      </c>
      <c r="G7534" s="6" t="s">
        <v>44</v>
      </c>
      <c r="H7534" s="6" t="n">
        <v>4</v>
      </c>
      <c r="I7534" s="7" t="n">
        <v>299.980011</v>
      </c>
      <c r="J7534" s="6" t="n">
        <v>1</v>
      </c>
      <c r="K7534" s="7" t="n">
        <v>299.980011</v>
      </c>
      <c r="L7534" s="7" t="n">
        <v>36</v>
      </c>
      <c r="M7534" s="8" t="n">
        <v>0.119999997</v>
      </c>
      <c r="N7534" s="7" t="n">
        <v>0</v>
      </c>
      <c r="O7534" s="12" t="n">
        <v>1</v>
      </c>
    </row>
    <row r="7535" customFormat="false" ht="15" hidden="false" customHeight="true" outlineLevel="0" collapsed="false">
      <c r="A7535" s="6" t="n">
        <v>29666</v>
      </c>
      <c r="B7535" s="6" t="s">
        <v>19</v>
      </c>
      <c r="C7535" s="6" t="s">
        <v>20</v>
      </c>
      <c r="D7535" s="6" t="s">
        <v>27</v>
      </c>
      <c r="E7535" s="6" t="s">
        <v>28</v>
      </c>
      <c r="F7535" s="6" t="s">
        <v>58</v>
      </c>
      <c r="G7535" s="6" t="s">
        <v>24</v>
      </c>
      <c r="H7535" s="6" t="n">
        <v>4</v>
      </c>
      <c r="I7535" s="7" t="n">
        <v>49.97999954</v>
      </c>
      <c r="J7535" s="6" t="n">
        <v>5</v>
      </c>
      <c r="K7535" s="7" t="n">
        <v>249.8999939</v>
      </c>
      <c r="L7535" s="7" t="n">
        <v>49.97999954</v>
      </c>
      <c r="M7535" s="8" t="n">
        <v>0.200000003</v>
      </c>
      <c r="N7535" s="7" t="n">
        <v>95.95999908</v>
      </c>
      <c r="O7535" s="9" t="n">
        <v>0</v>
      </c>
    </row>
    <row r="7536" customFormat="false" ht="15" hidden="false" customHeight="true" outlineLevel="0" collapsed="false">
      <c r="A7536" s="6" t="n">
        <v>75303</v>
      </c>
      <c r="B7536" s="6" t="s">
        <v>26</v>
      </c>
      <c r="C7536" s="6" t="s">
        <v>37</v>
      </c>
      <c r="D7536" s="6" t="s">
        <v>27</v>
      </c>
      <c r="E7536" s="6" t="s">
        <v>28</v>
      </c>
      <c r="F7536" s="6" t="s">
        <v>111</v>
      </c>
      <c r="G7536" s="6" t="s">
        <v>44</v>
      </c>
      <c r="H7536" s="6" t="n">
        <v>1</v>
      </c>
      <c r="I7536" s="7" t="n">
        <v>293.0400085</v>
      </c>
      <c r="J7536" s="6" t="n">
        <v>1</v>
      </c>
      <c r="K7536" s="7" t="n">
        <v>293.0400085</v>
      </c>
      <c r="L7536" s="7" t="n">
        <v>26.37000084</v>
      </c>
      <c r="M7536" s="8" t="n">
        <v>0.090000004</v>
      </c>
      <c r="N7536" s="7" t="n">
        <v>26.67000008</v>
      </c>
      <c r="O7536" s="12" t="n">
        <v>1</v>
      </c>
    </row>
    <row r="7537" customFormat="false" ht="15" hidden="false" customHeight="true" outlineLevel="0" collapsed="false">
      <c r="A7537" s="6" t="n">
        <v>50206</v>
      </c>
      <c r="B7537" s="6" t="s">
        <v>19</v>
      </c>
      <c r="C7537" s="6" t="s">
        <v>37</v>
      </c>
      <c r="D7537" s="6" t="s">
        <v>38</v>
      </c>
      <c r="E7537" s="6" t="s">
        <v>98</v>
      </c>
      <c r="F7537" s="6" t="s">
        <v>33</v>
      </c>
      <c r="G7537" s="6" t="s">
        <v>34</v>
      </c>
      <c r="H7537" s="6" t="n">
        <v>4</v>
      </c>
      <c r="I7537" s="7" t="n">
        <v>59.99000168</v>
      </c>
      <c r="J7537" s="6" t="n">
        <v>3</v>
      </c>
      <c r="K7537" s="7" t="n">
        <v>179.9700012</v>
      </c>
      <c r="L7537" s="7" t="n">
        <v>28.79999924</v>
      </c>
      <c r="M7537" s="8" t="n">
        <v>0.159999996</v>
      </c>
      <c r="N7537" s="7" t="n">
        <v>3.019999981</v>
      </c>
      <c r="O7537" s="9" t="n">
        <v>0</v>
      </c>
    </row>
    <row r="7538" customFormat="false" ht="15" hidden="false" customHeight="true" outlineLevel="0" collapsed="false">
      <c r="A7538" s="6" t="n">
        <v>30396</v>
      </c>
      <c r="B7538" s="6" t="s">
        <v>19</v>
      </c>
      <c r="C7538" s="6" t="s">
        <v>20</v>
      </c>
      <c r="D7538" s="6" t="s">
        <v>27</v>
      </c>
      <c r="E7538" s="6" t="s">
        <v>42</v>
      </c>
      <c r="F7538" s="6" t="s">
        <v>40</v>
      </c>
      <c r="G7538" s="6" t="s">
        <v>24</v>
      </c>
      <c r="H7538" s="6" t="n">
        <v>4</v>
      </c>
      <c r="I7538" s="7" t="n">
        <v>399.980011</v>
      </c>
      <c r="J7538" s="6" t="n">
        <v>1</v>
      </c>
      <c r="K7538" s="7" t="n">
        <v>399.980011</v>
      </c>
      <c r="L7538" s="7" t="n">
        <v>8</v>
      </c>
      <c r="M7538" s="8" t="n">
        <v>0.02</v>
      </c>
      <c r="N7538" s="7" t="n">
        <v>188.1499939</v>
      </c>
      <c r="O7538" s="9" t="n">
        <v>0</v>
      </c>
    </row>
    <row r="7539" customFormat="false" ht="15" hidden="false" customHeight="true" outlineLevel="0" collapsed="false">
      <c r="A7539" s="6" t="n">
        <v>34535</v>
      </c>
      <c r="B7539" s="6" t="s">
        <v>19</v>
      </c>
      <c r="C7539" s="6" t="s">
        <v>20</v>
      </c>
      <c r="D7539" s="6" t="s">
        <v>31</v>
      </c>
      <c r="E7539" s="6" t="s">
        <v>62</v>
      </c>
      <c r="F7539" s="6" t="s">
        <v>23</v>
      </c>
      <c r="G7539" s="6" t="s">
        <v>24</v>
      </c>
      <c r="H7539" s="6" t="n">
        <v>4</v>
      </c>
      <c r="I7539" s="7" t="n">
        <v>129.9900055</v>
      </c>
      <c r="J7539" s="6" t="n">
        <v>1</v>
      </c>
      <c r="K7539" s="7" t="n">
        <v>129.9900055</v>
      </c>
      <c r="L7539" s="7" t="n">
        <v>5.199999809</v>
      </c>
      <c r="M7539" s="8" t="n">
        <v>0.039999999</v>
      </c>
      <c r="N7539" s="7" t="n">
        <v>16.60000038</v>
      </c>
      <c r="O7539" s="12" t="n">
        <v>1</v>
      </c>
    </row>
    <row r="7540" customFormat="false" ht="15" hidden="false" customHeight="true" outlineLevel="0" collapsed="false">
      <c r="A7540" s="6" t="n">
        <v>16146</v>
      </c>
      <c r="B7540" s="6" t="s">
        <v>19</v>
      </c>
      <c r="C7540" s="6" t="s">
        <v>37</v>
      </c>
      <c r="D7540" s="6" t="s">
        <v>21</v>
      </c>
      <c r="E7540" s="6" t="s">
        <v>22</v>
      </c>
      <c r="F7540" s="6" t="s">
        <v>57</v>
      </c>
      <c r="G7540" s="6" t="s">
        <v>44</v>
      </c>
      <c r="H7540" s="6" t="n">
        <v>4</v>
      </c>
      <c r="I7540" s="7" t="n">
        <v>50</v>
      </c>
      <c r="J7540" s="6" t="n">
        <v>2</v>
      </c>
      <c r="K7540" s="7" t="n">
        <v>100</v>
      </c>
      <c r="L7540" s="7" t="n">
        <v>12</v>
      </c>
      <c r="M7540" s="8" t="n">
        <v>0.119999997</v>
      </c>
      <c r="N7540" s="7" t="n">
        <v>10.56000042</v>
      </c>
      <c r="O7540" s="9" t="n">
        <v>0</v>
      </c>
    </row>
    <row r="7541" customFormat="false" ht="15" hidden="false" customHeight="true" outlineLevel="0" collapsed="false">
      <c r="A7541" s="6" t="n">
        <v>53965</v>
      </c>
      <c r="B7541" s="6" t="s">
        <v>19</v>
      </c>
      <c r="C7541" s="6" t="s">
        <v>20</v>
      </c>
      <c r="D7541" s="6" t="s">
        <v>50</v>
      </c>
      <c r="E7541" s="6" t="s">
        <v>51</v>
      </c>
      <c r="F7541" s="6" t="s">
        <v>75</v>
      </c>
      <c r="G7541" s="6" t="s">
        <v>24</v>
      </c>
      <c r="H7541" s="6" t="n">
        <v>4</v>
      </c>
      <c r="I7541" s="7" t="n">
        <v>299.980011</v>
      </c>
      <c r="J7541" s="6" t="n">
        <v>1</v>
      </c>
      <c r="K7541" s="7" t="n">
        <v>299.980011</v>
      </c>
      <c r="L7541" s="7" t="n">
        <v>12</v>
      </c>
      <c r="M7541" s="8" t="n">
        <v>0.039999999</v>
      </c>
      <c r="N7541" s="7" t="n">
        <v>77.75</v>
      </c>
      <c r="O7541" s="12" t="n">
        <v>1</v>
      </c>
    </row>
    <row r="7542" customFormat="false" ht="15" hidden="false" customHeight="true" outlineLevel="0" collapsed="false">
      <c r="A7542" s="6" t="n">
        <v>3605</v>
      </c>
      <c r="B7542" s="6" t="s">
        <v>19</v>
      </c>
      <c r="C7542" s="6" t="s">
        <v>37</v>
      </c>
      <c r="D7542" s="6" t="s">
        <v>50</v>
      </c>
      <c r="E7542" s="6" t="s">
        <v>51</v>
      </c>
      <c r="F7542" s="6" t="s">
        <v>57</v>
      </c>
      <c r="G7542" s="6" t="s">
        <v>44</v>
      </c>
      <c r="H7542" s="6" t="n">
        <v>4</v>
      </c>
      <c r="I7542" s="7" t="n">
        <v>50</v>
      </c>
      <c r="J7542" s="6" t="n">
        <v>5</v>
      </c>
      <c r="K7542" s="7" t="n">
        <v>250</v>
      </c>
      <c r="L7542" s="7" t="n">
        <v>42.5</v>
      </c>
      <c r="M7542" s="8" t="n">
        <v>0.170000002</v>
      </c>
      <c r="N7542" s="7" t="n">
        <v>60.18000031</v>
      </c>
      <c r="O7542" s="12" t="n">
        <v>1</v>
      </c>
    </row>
    <row r="7543" customFormat="false" ht="15" hidden="false" customHeight="true" outlineLevel="0" collapsed="false">
      <c r="A7543" s="6" t="n">
        <v>51683</v>
      </c>
      <c r="B7543" s="6" t="s">
        <v>26</v>
      </c>
      <c r="C7543" s="6" t="s">
        <v>20</v>
      </c>
      <c r="D7543" s="6" t="s">
        <v>50</v>
      </c>
      <c r="E7543" s="6" t="s">
        <v>72</v>
      </c>
      <c r="F7543" s="6" t="s">
        <v>84</v>
      </c>
      <c r="G7543" s="6" t="s">
        <v>24</v>
      </c>
      <c r="H7543" s="6" t="n">
        <v>1</v>
      </c>
      <c r="I7543" s="7" t="n">
        <v>30</v>
      </c>
      <c r="J7543" s="6" t="n">
        <v>2</v>
      </c>
      <c r="K7543" s="7" t="n">
        <v>60</v>
      </c>
      <c r="L7543" s="7" t="n">
        <v>10.80000019</v>
      </c>
      <c r="M7543" s="8" t="n">
        <v>0.180000007</v>
      </c>
      <c r="N7543" s="7" t="n">
        <v>21.64999962</v>
      </c>
      <c r="O7543" s="12" t="n">
        <v>1</v>
      </c>
    </row>
    <row r="7544" customFormat="false" ht="15" hidden="false" customHeight="true" outlineLevel="0" collapsed="false">
      <c r="A7544" s="6" t="n">
        <v>2848</v>
      </c>
      <c r="B7544" s="6" t="s">
        <v>19</v>
      </c>
      <c r="C7544" s="6" t="s">
        <v>37</v>
      </c>
      <c r="D7544" s="6" t="s">
        <v>50</v>
      </c>
      <c r="E7544" s="6" t="s">
        <v>63</v>
      </c>
      <c r="F7544" s="6" t="s">
        <v>23</v>
      </c>
      <c r="G7544" s="6" t="s">
        <v>24</v>
      </c>
      <c r="H7544" s="6" t="n">
        <v>4</v>
      </c>
      <c r="I7544" s="7" t="n">
        <v>129.9900055</v>
      </c>
      <c r="J7544" s="6" t="n">
        <v>1</v>
      </c>
      <c r="K7544" s="7" t="n">
        <v>129.9900055</v>
      </c>
      <c r="L7544" s="7" t="n">
        <v>13</v>
      </c>
      <c r="M7544" s="8" t="n">
        <v>0.100000001</v>
      </c>
      <c r="N7544" s="7" t="n">
        <v>10.30000019</v>
      </c>
      <c r="O7544" s="9" t="n">
        <v>0</v>
      </c>
    </row>
    <row r="7545" customFormat="false" ht="15" hidden="false" customHeight="true" outlineLevel="0" collapsed="false">
      <c r="A7545" s="6" t="n">
        <v>46168</v>
      </c>
      <c r="B7545" s="6" t="s">
        <v>19</v>
      </c>
      <c r="C7545" s="6" t="s">
        <v>20</v>
      </c>
      <c r="D7545" s="6" t="s">
        <v>27</v>
      </c>
      <c r="E7545" s="6" t="s">
        <v>97</v>
      </c>
      <c r="F7545" s="6" t="s">
        <v>68</v>
      </c>
      <c r="G7545" s="6" t="s">
        <v>44</v>
      </c>
      <c r="H7545" s="6" t="n">
        <v>4</v>
      </c>
      <c r="I7545" s="7" t="n">
        <v>24.98999977</v>
      </c>
      <c r="J7545" s="6" t="n">
        <v>1</v>
      </c>
      <c r="K7545" s="7" t="n">
        <v>24.98999977</v>
      </c>
      <c r="L7545" s="7" t="n">
        <v>5</v>
      </c>
      <c r="M7545" s="8" t="n">
        <v>0.200000003</v>
      </c>
      <c r="N7545" s="7" t="n">
        <v>3.339999914</v>
      </c>
      <c r="O7545" s="9" t="n">
        <v>0</v>
      </c>
    </row>
    <row r="7546" customFormat="false" ht="15" hidden="false" customHeight="true" outlineLevel="0" collapsed="false">
      <c r="A7546" s="6" t="n">
        <v>15258</v>
      </c>
      <c r="B7546" s="6" t="s">
        <v>19</v>
      </c>
      <c r="C7546" s="6" t="s">
        <v>20</v>
      </c>
      <c r="D7546" s="6" t="s">
        <v>21</v>
      </c>
      <c r="E7546" s="6" t="s">
        <v>65</v>
      </c>
      <c r="F7546" s="6" t="s">
        <v>57</v>
      </c>
      <c r="G7546" s="6" t="s">
        <v>34</v>
      </c>
      <c r="H7546" s="6" t="n">
        <v>4</v>
      </c>
      <c r="I7546" s="7" t="n">
        <v>50</v>
      </c>
      <c r="J7546" s="6" t="n">
        <v>2</v>
      </c>
      <c r="K7546" s="7" t="n">
        <v>100</v>
      </c>
      <c r="L7546" s="7" t="n">
        <v>1</v>
      </c>
      <c r="M7546" s="8" t="n">
        <v>0.01</v>
      </c>
      <c r="N7546" s="7" t="n">
        <v>1.980000019</v>
      </c>
      <c r="O7546" s="9" t="n">
        <v>0</v>
      </c>
    </row>
    <row r="7547" customFormat="false" ht="15" hidden="false" customHeight="true" outlineLevel="0" collapsed="false">
      <c r="A7547" s="6" t="n">
        <v>19852</v>
      </c>
      <c r="B7547" s="6" t="s">
        <v>19</v>
      </c>
      <c r="C7547" s="6" t="s">
        <v>37</v>
      </c>
      <c r="D7547" s="6" t="s">
        <v>21</v>
      </c>
      <c r="E7547" s="6" t="s">
        <v>64</v>
      </c>
      <c r="F7547" s="6" t="s">
        <v>73</v>
      </c>
      <c r="G7547" s="6" t="s">
        <v>44</v>
      </c>
      <c r="H7547" s="6" t="n">
        <v>4</v>
      </c>
      <c r="I7547" s="7" t="n">
        <v>39.99000168</v>
      </c>
      <c r="J7547" s="6" t="n">
        <v>2</v>
      </c>
      <c r="K7547" s="7" t="n">
        <v>79.98000336</v>
      </c>
      <c r="L7547" s="7" t="n">
        <v>2.400000095</v>
      </c>
      <c r="M7547" s="8" t="n">
        <v>0.029999999</v>
      </c>
      <c r="N7547" s="7" t="n">
        <v>-17.77000046</v>
      </c>
      <c r="O7547" s="9" t="n">
        <v>0</v>
      </c>
    </row>
    <row r="7548" customFormat="false" ht="15" hidden="false" customHeight="true" outlineLevel="0" collapsed="false">
      <c r="A7548" s="6" t="n">
        <v>47793</v>
      </c>
      <c r="B7548" s="6" t="s">
        <v>26</v>
      </c>
      <c r="C7548" s="6" t="s">
        <v>20</v>
      </c>
      <c r="D7548" s="6" t="s">
        <v>27</v>
      </c>
      <c r="E7548" s="6" t="s">
        <v>79</v>
      </c>
      <c r="F7548" s="6" t="s">
        <v>40</v>
      </c>
      <c r="G7548" s="6" t="s">
        <v>34</v>
      </c>
      <c r="H7548" s="6" t="n">
        <v>1</v>
      </c>
      <c r="I7548" s="7" t="n">
        <v>399.980011</v>
      </c>
      <c r="J7548" s="6" t="n">
        <v>1</v>
      </c>
      <c r="K7548" s="7" t="n">
        <v>399.980011</v>
      </c>
      <c r="L7548" s="7" t="n">
        <v>72</v>
      </c>
      <c r="M7548" s="8" t="n">
        <v>0.180000007</v>
      </c>
      <c r="N7548" s="7" t="n">
        <v>95.12000275</v>
      </c>
      <c r="O7548" s="12" t="n">
        <v>1</v>
      </c>
    </row>
    <row r="7549" customFormat="false" ht="15" hidden="false" customHeight="true" outlineLevel="0" collapsed="false">
      <c r="A7549" s="6" t="n">
        <v>20157</v>
      </c>
      <c r="B7549" s="6" t="s">
        <v>46</v>
      </c>
      <c r="C7549" s="6" t="s">
        <v>49</v>
      </c>
      <c r="D7549" s="6" t="s">
        <v>21</v>
      </c>
      <c r="E7549" s="6" t="s">
        <v>64</v>
      </c>
      <c r="F7549" s="6" t="s">
        <v>23</v>
      </c>
      <c r="G7549" s="6" t="s">
        <v>34</v>
      </c>
      <c r="H7549" s="6" t="n">
        <v>2</v>
      </c>
      <c r="I7549" s="7" t="n">
        <v>129.9900055</v>
      </c>
      <c r="J7549" s="6" t="n">
        <v>1</v>
      </c>
      <c r="K7549" s="7" t="n">
        <v>129.9900055</v>
      </c>
      <c r="L7549" s="7" t="n">
        <v>6.5</v>
      </c>
      <c r="M7549" s="8" t="n">
        <v>0.050000001</v>
      </c>
      <c r="N7549" s="7" t="n">
        <v>-34.95000076</v>
      </c>
      <c r="O7549" s="12" t="n">
        <v>1</v>
      </c>
    </row>
    <row r="7550" customFormat="false" ht="15" hidden="false" customHeight="true" outlineLevel="0" collapsed="false">
      <c r="A7550" s="6" t="n">
        <v>9033</v>
      </c>
      <c r="B7550" s="6" t="s">
        <v>46</v>
      </c>
      <c r="C7550" s="6" t="s">
        <v>37</v>
      </c>
      <c r="D7550" s="6" t="s">
        <v>50</v>
      </c>
      <c r="E7550" s="6" t="s">
        <v>63</v>
      </c>
      <c r="F7550" s="6" t="s">
        <v>100</v>
      </c>
      <c r="G7550" s="6" t="s">
        <v>44</v>
      </c>
      <c r="H7550" s="6" t="n">
        <v>2</v>
      </c>
      <c r="I7550" s="7" t="n">
        <v>14.98999977</v>
      </c>
      <c r="J7550" s="6" t="n">
        <v>4</v>
      </c>
      <c r="K7550" s="7" t="n">
        <v>59.95999908</v>
      </c>
      <c r="L7550" s="7" t="n">
        <v>4.199999809</v>
      </c>
      <c r="M7550" s="8" t="n">
        <v>0.07</v>
      </c>
      <c r="N7550" s="7" t="n">
        <v>26.77000046</v>
      </c>
      <c r="O7550" s="12" t="n">
        <v>1</v>
      </c>
    </row>
    <row r="7551" customFormat="false" ht="15" hidden="false" customHeight="true" outlineLevel="0" collapsed="false">
      <c r="A7551" s="6" t="n">
        <v>40181</v>
      </c>
      <c r="B7551" s="6" t="s">
        <v>19</v>
      </c>
      <c r="C7551" s="6" t="s">
        <v>37</v>
      </c>
      <c r="D7551" s="6" t="s">
        <v>31</v>
      </c>
      <c r="E7551" s="6" t="s">
        <v>32</v>
      </c>
      <c r="F7551" s="6" t="s">
        <v>57</v>
      </c>
      <c r="G7551" s="6" t="s">
        <v>24</v>
      </c>
      <c r="H7551" s="6" t="n">
        <v>4</v>
      </c>
      <c r="I7551" s="7" t="n">
        <v>50</v>
      </c>
      <c r="J7551" s="6" t="n">
        <v>4</v>
      </c>
      <c r="K7551" s="7" t="n">
        <v>200</v>
      </c>
      <c r="L7551" s="7" t="n">
        <v>6</v>
      </c>
      <c r="M7551" s="8" t="n">
        <v>0.029999999</v>
      </c>
      <c r="N7551" s="7" t="n">
        <v>1.940000057</v>
      </c>
      <c r="O7551" s="9" t="n">
        <v>0</v>
      </c>
    </row>
    <row r="7552" customFormat="false" ht="15" hidden="false" customHeight="true" outlineLevel="0" collapsed="false">
      <c r="A7552" s="6" t="n">
        <v>16545</v>
      </c>
      <c r="B7552" s="6" t="s">
        <v>26</v>
      </c>
      <c r="C7552" s="6" t="s">
        <v>20</v>
      </c>
      <c r="D7552" s="6" t="s">
        <v>21</v>
      </c>
      <c r="E7552" s="6" t="s">
        <v>65</v>
      </c>
      <c r="F7552" s="6" t="s">
        <v>58</v>
      </c>
      <c r="G7552" s="6" t="s">
        <v>24</v>
      </c>
      <c r="H7552" s="6" t="n">
        <v>1</v>
      </c>
      <c r="I7552" s="7" t="n">
        <v>49.97999954</v>
      </c>
      <c r="J7552" s="6" t="n">
        <v>3</v>
      </c>
      <c r="K7552" s="7" t="n">
        <v>149.9400024</v>
      </c>
      <c r="L7552" s="7" t="n">
        <v>7.5</v>
      </c>
      <c r="M7552" s="8" t="n">
        <v>0.050000001</v>
      </c>
      <c r="N7552" s="7" t="n">
        <v>8.829999924</v>
      </c>
      <c r="O7552" s="12" t="n">
        <v>1</v>
      </c>
    </row>
    <row r="7553" customFormat="false" ht="15" hidden="false" customHeight="true" outlineLevel="0" collapsed="false">
      <c r="A7553" s="6" t="n">
        <v>55998</v>
      </c>
      <c r="B7553" s="6" t="s">
        <v>46</v>
      </c>
      <c r="C7553" s="6" t="s">
        <v>49</v>
      </c>
      <c r="D7553" s="6" t="s">
        <v>50</v>
      </c>
      <c r="E7553" s="6" t="s">
        <v>51</v>
      </c>
      <c r="F7553" s="6" t="s">
        <v>58</v>
      </c>
      <c r="G7553" s="6" t="s">
        <v>44</v>
      </c>
      <c r="H7553" s="6" t="n">
        <v>2</v>
      </c>
      <c r="I7553" s="7" t="n">
        <v>49.97999954</v>
      </c>
      <c r="J7553" s="6" t="n">
        <v>1</v>
      </c>
      <c r="K7553" s="7" t="n">
        <v>49.97999954</v>
      </c>
      <c r="L7553" s="7" t="n">
        <v>7.5</v>
      </c>
      <c r="M7553" s="8" t="n">
        <v>0.150000006</v>
      </c>
      <c r="N7553" s="7" t="n">
        <v>2.970000029</v>
      </c>
      <c r="O7553" s="12" t="n">
        <v>1</v>
      </c>
    </row>
    <row r="7554" customFormat="false" ht="15" hidden="false" customHeight="true" outlineLevel="0" collapsed="false">
      <c r="A7554" s="6" t="n">
        <v>55273</v>
      </c>
      <c r="B7554" s="6" t="s">
        <v>19</v>
      </c>
      <c r="C7554" s="6" t="s">
        <v>49</v>
      </c>
      <c r="D7554" s="6" t="s">
        <v>50</v>
      </c>
      <c r="E7554" s="6" t="s">
        <v>72</v>
      </c>
      <c r="F7554" s="6" t="s">
        <v>23</v>
      </c>
      <c r="G7554" s="6" t="s">
        <v>34</v>
      </c>
      <c r="H7554" s="6" t="n">
        <v>4</v>
      </c>
      <c r="I7554" s="7" t="n">
        <v>129.9900055</v>
      </c>
      <c r="J7554" s="6" t="n">
        <v>1</v>
      </c>
      <c r="K7554" s="7" t="n">
        <v>129.9900055</v>
      </c>
      <c r="L7554" s="7" t="n">
        <v>19.5</v>
      </c>
      <c r="M7554" s="8" t="n">
        <v>0.150000006</v>
      </c>
      <c r="N7554" s="7" t="n">
        <v>11.05000019</v>
      </c>
      <c r="O7554" s="9" t="n">
        <v>0</v>
      </c>
    </row>
    <row r="7555" customFormat="false" ht="15" hidden="false" customHeight="true" outlineLevel="0" collapsed="false">
      <c r="A7555" s="6" t="n">
        <v>15884</v>
      </c>
      <c r="B7555" s="6" t="s">
        <v>46</v>
      </c>
      <c r="C7555" s="6" t="s">
        <v>20</v>
      </c>
      <c r="D7555" s="6" t="s">
        <v>21</v>
      </c>
      <c r="E7555" s="6" t="s">
        <v>65</v>
      </c>
      <c r="F7555" s="6" t="s">
        <v>75</v>
      </c>
      <c r="G7555" s="6" t="s">
        <v>34</v>
      </c>
      <c r="H7555" s="6" t="n">
        <v>2</v>
      </c>
      <c r="I7555" s="7" t="n">
        <v>299.980011</v>
      </c>
      <c r="J7555" s="6" t="n">
        <v>1</v>
      </c>
      <c r="K7555" s="7" t="n">
        <v>299.980011</v>
      </c>
      <c r="L7555" s="7" t="n">
        <v>45</v>
      </c>
      <c r="M7555" s="8" t="n">
        <v>0.150000006</v>
      </c>
      <c r="N7555" s="7" t="n">
        <v>17.85000038</v>
      </c>
      <c r="O7555" s="12" t="n">
        <v>1</v>
      </c>
    </row>
    <row r="7556" customFormat="false" ht="15" hidden="false" customHeight="true" outlineLevel="0" collapsed="false">
      <c r="A7556" s="6" t="n">
        <v>36866</v>
      </c>
      <c r="B7556" s="6" t="s">
        <v>46</v>
      </c>
      <c r="C7556" s="6" t="s">
        <v>49</v>
      </c>
      <c r="D7556" s="6" t="s">
        <v>31</v>
      </c>
      <c r="E7556" s="6" t="s">
        <v>62</v>
      </c>
      <c r="F7556" s="6" t="s">
        <v>23</v>
      </c>
      <c r="G7556" s="6" t="s">
        <v>34</v>
      </c>
      <c r="H7556" s="6" t="n">
        <v>2</v>
      </c>
      <c r="I7556" s="7" t="n">
        <v>129.9900055</v>
      </c>
      <c r="J7556" s="6" t="n">
        <v>1</v>
      </c>
      <c r="K7556" s="7" t="n">
        <v>129.9900055</v>
      </c>
      <c r="L7556" s="7" t="n">
        <v>26</v>
      </c>
      <c r="M7556" s="8" t="n">
        <v>0.200000003</v>
      </c>
      <c r="N7556" s="7" t="n">
        <v>-166.3899994</v>
      </c>
      <c r="O7556" s="9" t="n">
        <v>0</v>
      </c>
    </row>
    <row r="7557" customFormat="false" ht="15" hidden="false" customHeight="true" outlineLevel="0" collapsed="false">
      <c r="A7557" s="6" t="n">
        <v>18693</v>
      </c>
      <c r="B7557" s="6" t="s">
        <v>19</v>
      </c>
      <c r="C7557" s="6" t="s">
        <v>37</v>
      </c>
      <c r="D7557" s="6" t="s">
        <v>21</v>
      </c>
      <c r="E7557" s="6" t="s">
        <v>65</v>
      </c>
      <c r="F7557" s="6" t="s">
        <v>71</v>
      </c>
      <c r="G7557" s="6" t="s">
        <v>34</v>
      </c>
      <c r="H7557" s="6" t="n">
        <v>4</v>
      </c>
      <c r="I7557" s="7" t="n">
        <v>199.9900055</v>
      </c>
      <c r="J7557" s="6" t="n">
        <v>1</v>
      </c>
      <c r="K7557" s="7" t="n">
        <v>199.9900055</v>
      </c>
      <c r="L7557" s="7" t="n">
        <v>26</v>
      </c>
      <c r="M7557" s="8" t="n">
        <v>0.129999995</v>
      </c>
      <c r="N7557" s="7" t="n">
        <v>31.3199997</v>
      </c>
      <c r="O7557" s="9" t="n">
        <v>0</v>
      </c>
    </row>
    <row r="7558" customFormat="false" ht="15" hidden="false" customHeight="true" outlineLevel="0" collapsed="false">
      <c r="A7558" s="6" t="n">
        <v>15389</v>
      </c>
      <c r="B7558" s="6" t="s">
        <v>26</v>
      </c>
      <c r="C7558" s="6" t="s">
        <v>20</v>
      </c>
      <c r="D7558" s="6" t="s">
        <v>21</v>
      </c>
      <c r="E7558" s="6" t="s">
        <v>65</v>
      </c>
      <c r="F7558" s="6" t="s">
        <v>57</v>
      </c>
      <c r="G7558" s="6" t="s">
        <v>34</v>
      </c>
      <c r="H7558" s="6" t="n">
        <v>1</v>
      </c>
      <c r="I7558" s="7" t="n">
        <v>50</v>
      </c>
      <c r="J7558" s="6" t="n">
        <v>5</v>
      </c>
      <c r="K7558" s="7" t="n">
        <v>250</v>
      </c>
      <c r="L7558" s="7" t="n">
        <v>40</v>
      </c>
      <c r="M7558" s="8" t="n">
        <v>0.159999996</v>
      </c>
      <c r="N7558" s="7" t="n">
        <v>96.59999847</v>
      </c>
      <c r="O7558" s="12" t="n">
        <v>1</v>
      </c>
    </row>
    <row r="7559" customFormat="false" ht="15" hidden="false" customHeight="true" outlineLevel="0" collapsed="false">
      <c r="A7559" s="6" t="n">
        <v>77128</v>
      </c>
      <c r="B7559" s="6" t="s">
        <v>46</v>
      </c>
      <c r="C7559" s="6" t="s">
        <v>37</v>
      </c>
      <c r="D7559" s="6" t="s">
        <v>27</v>
      </c>
      <c r="E7559" s="6" t="s">
        <v>28</v>
      </c>
      <c r="F7559" s="6" t="s">
        <v>96</v>
      </c>
      <c r="G7559" s="6" t="s">
        <v>34</v>
      </c>
      <c r="H7559" s="6" t="n">
        <v>2</v>
      </c>
      <c r="I7559" s="7" t="n">
        <v>215.8200073</v>
      </c>
      <c r="J7559" s="6" t="n">
        <v>1</v>
      </c>
      <c r="K7559" s="7" t="n">
        <v>215.8200073</v>
      </c>
      <c r="L7559" s="7" t="n">
        <v>53.95999908</v>
      </c>
      <c r="M7559" s="8" t="n">
        <v>0.25</v>
      </c>
      <c r="N7559" s="7" t="n">
        <v>50.18000031</v>
      </c>
      <c r="O7559" s="12" t="n">
        <v>1</v>
      </c>
    </row>
    <row r="7560" customFormat="false" ht="15" hidden="false" customHeight="true" outlineLevel="0" collapsed="false">
      <c r="A7560" s="6" t="n">
        <v>56665</v>
      </c>
      <c r="B7560" s="6" t="s">
        <v>19</v>
      </c>
      <c r="C7560" s="6" t="s">
        <v>20</v>
      </c>
      <c r="D7560" s="6" t="s">
        <v>50</v>
      </c>
      <c r="E7560" s="6" t="s">
        <v>51</v>
      </c>
      <c r="F7560" s="6" t="s">
        <v>58</v>
      </c>
      <c r="G7560" s="6" t="s">
        <v>47</v>
      </c>
      <c r="H7560" s="6" t="n">
        <v>4</v>
      </c>
      <c r="I7560" s="7" t="n">
        <v>49.97999954</v>
      </c>
      <c r="J7560" s="6" t="n">
        <v>2</v>
      </c>
      <c r="K7560" s="7" t="n">
        <v>99.95999908</v>
      </c>
      <c r="L7560" s="7" t="n">
        <v>7</v>
      </c>
      <c r="M7560" s="8" t="n">
        <v>0.07</v>
      </c>
      <c r="N7560" s="7" t="n">
        <v>42.75999832</v>
      </c>
      <c r="O7560" s="12" t="n">
        <v>1</v>
      </c>
    </row>
    <row r="7561" customFormat="false" ht="15" hidden="false" customHeight="true" outlineLevel="0" collapsed="false">
      <c r="A7561" s="6" t="n">
        <v>27604</v>
      </c>
      <c r="B7561" s="6" t="s">
        <v>19</v>
      </c>
      <c r="C7561" s="6" t="s">
        <v>20</v>
      </c>
      <c r="D7561" s="6" t="s">
        <v>27</v>
      </c>
      <c r="E7561" s="6" t="s">
        <v>28</v>
      </c>
      <c r="F7561" s="6" t="s">
        <v>40</v>
      </c>
      <c r="G7561" s="6" t="s">
        <v>44</v>
      </c>
      <c r="H7561" s="6" t="n">
        <v>4</v>
      </c>
      <c r="I7561" s="7" t="n">
        <v>399.980011</v>
      </c>
      <c r="J7561" s="6" t="n">
        <v>1</v>
      </c>
      <c r="K7561" s="7" t="n">
        <v>399.980011</v>
      </c>
      <c r="L7561" s="7" t="n">
        <v>72</v>
      </c>
      <c r="M7561" s="8" t="n">
        <v>0.180000007</v>
      </c>
      <c r="N7561" s="7" t="n">
        <v>101.6699982</v>
      </c>
      <c r="O7561" s="12" t="n">
        <v>1</v>
      </c>
    </row>
    <row r="7562" customFormat="false" ht="15" hidden="false" customHeight="true" outlineLevel="0" collapsed="false">
      <c r="A7562" s="6" t="n">
        <v>52698</v>
      </c>
      <c r="B7562" s="6" t="s">
        <v>19</v>
      </c>
      <c r="C7562" s="6" t="s">
        <v>37</v>
      </c>
      <c r="D7562" s="6" t="s">
        <v>50</v>
      </c>
      <c r="E7562" s="6" t="s">
        <v>63</v>
      </c>
      <c r="F7562" s="6" t="s">
        <v>57</v>
      </c>
      <c r="G7562" s="6" t="s">
        <v>44</v>
      </c>
      <c r="H7562" s="6" t="n">
        <v>4</v>
      </c>
      <c r="I7562" s="7" t="n">
        <v>50</v>
      </c>
      <c r="J7562" s="6" t="n">
        <v>4</v>
      </c>
      <c r="K7562" s="7" t="n">
        <v>200</v>
      </c>
      <c r="L7562" s="7" t="n">
        <v>6</v>
      </c>
      <c r="M7562" s="8" t="n">
        <v>0.029999999</v>
      </c>
      <c r="N7562" s="7" t="n">
        <v>54.3199997</v>
      </c>
      <c r="O7562" s="9" t="n">
        <v>0</v>
      </c>
    </row>
    <row r="7563" customFormat="false" ht="15" hidden="false" customHeight="true" outlineLevel="0" collapsed="false">
      <c r="A7563" s="6" t="n">
        <v>36126</v>
      </c>
      <c r="B7563" s="6" t="s">
        <v>19</v>
      </c>
      <c r="C7563" s="6" t="s">
        <v>20</v>
      </c>
      <c r="D7563" s="6" t="s">
        <v>31</v>
      </c>
      <c r="E7563" s="6" t="s">
        <v>32</v>
      </c>
      <c r="F7563" s="6" t="s">
        <v>73</v>
      </c>
      <c r="G7563" s="6" t="s">
        <v>34</v>
      </c>
      <c r="H7563" s="6" t="n">
        <v>4</v>
      </c>
      <c r="I7563" s="7" t="n">
        <v>39.99000168</v>
      </c>
      <c r="J7563" s="6" t="n">
        <v>3</v>
      </c>
      <c r="K7563" s="7" t="n">
        <v>119.9700012</v>
      </c>
      <c r="L7563" s="7" t="n">
        <v>14.39999962</v>
      </c>
      <c r="M7563" s="8" t="n">
        <v>0.119999997</v>
      </c>
      <c r="N7563" s="7" t="n">
        <v>28.5</v>
      </c>
      <c r="O7563" s="9" t="n">
        <v>0</v>
      </c>
    </row>
    <row r="7564" customFormat="false" ht="15" hidden="false" customHeight="true" outlineLevel="0" collapsed="false">
      <c r="A7564" s="6" t="n">
        <v>48506</v>
      </c>
      <c r="B7564" s="6" t="s">
        <v>36</v>
      </c>
      <c r="C7564" s="6" t="s">
        <v>37</v>
      </c>
      <c r="D7564" s="6" t="s">
        <v>27</v>
      </c>
      <c r="E7564" s="6" t="s">
        <v>79</v>
      </c>
      <c r="F7564" s="6" t="s">
        <v>33</v>
      </c>
      <c r="G7564" s="6" t="s">
        <v>44</v>
      </c>
      <c r="H7564" s="6" t="n">
        <v>0</v>
      </c>
      <c r="I7564" s="7" t="n">
        <v>59.99000168</v>
      </c>
      <c r="J7564" s="6" t="n">
        <v>5</v>
      </c>
      <c r="K7564" s="7" t="n">
        <v>299.9500122</v>
      </c>
      <c r="L7564" s="7" t="n">
        <v>47.99000168</v>
      </c>
      <c r="M7564" s="8" t="n">
        <v>0.159999996</v>
      </c>
      <c r="N7564" s="7" t="n">
        <v>62.99000168</v>
      </c>
      <c r="O7564" s="9" t="n">
        <v>0</v>
      </c>
    </row>
    <row r="7565" customFormat="false" ht="15" hidden="false" customHeight="true" outlineLevel="0" collapsed="false">
      <c r="A7565" s="6" t="n">
        <v>33810</v>
      </c>
      <c r="B7565" s="6" t="s">
        <v>19</v>
      </c>
      <c r="C7565" s="6" t="s">
        <v>37</v>
      </c>
      <c r="D7565" s="6" t="s">
        <v>31</v>
      </c>
      <c r="E7565" s="6" t="s">
        <v>62</v>
      </c>
      <c r="F7565" s="6" t="s">
        <v>58</v>
      </c>
      <c r="G7565" s="6" t="s">
        <v>34</v>
      </c>
      <c r="H7565" s="6" t="n">
        <v>4</v>
      </c>
      <c r="I7565" s="7" t="n">
        <v>49.97999954</v>
      </c>
      <c r="J7565" s="6" t="n">
        <v>1</v>
      </c>
      <c r="K7565" s="7" t="n">
        <v>49.97999954</v>
      </c>
      <c r="L7565" s="7" t="n">
        <v>2</v>
      </c>
      <c r="M7565" s="8" t="n">
        <v>0.039999999</v>
      </c>
      <c r="N7565" s="7" t="n">
        <v>10.56000042</v>
      </c>
      <c r="O7565" s="12" t="n">
        <v>1</v>
      </c>
    </row>
    <row r="7566" customFormat="false" ht="15" hidden="false" customHeight="true" outlineLevel="0" collapsed="false">
      <c r="A7566" s="6" t="n">
        <v>9158</v>
      </c>
      <c r="B7566" s="6" t="s">
        <v>19</v>
      </c>
      <c r="C7566" s="6" t="s">
        <v>49</v>
      </c>
      <c r="D7566" s="6" t="s">
        <v>50</v>
      </c>
      <c r="E7566" s="6" t="s">
        <v>51</v>
      </c>
      <c r="F7566" s="6" t="s">
        <v>33</v>
      </c>
      <c r="G7566" s="6" t="s">
        <v>34</v>
      </c>
      <c r="H7566" s="6" t="n">
        <v>4</v>
      </c>
      <c r="I7566" s="7" t="n">
        <v>59.99000168</v>
      </c>
      <c r="J7566" s="6" t="n">
        <v>5</v>
      </c>
      <c r="K7566" s="7" t="n">
        <v>299.9500122</v>
      </c>
      <c r="L7566" s="7" t="n">
        <v>16.5</v>
      </c>
      <c r="M7566" s="8" t="n">
        <v>0.059999999</v>
      </c>
      <c r="N7566" s="7" t="n">
        <v>106.2900009</v>
      </c>
      <c r="O7566" s="9" t="n">
        <v>0</v>
      </c>
    </row>
    <row r="7567" customFormat="false" ht="15" hidden="false" customHeight="true" outlineLevel="0" collapsed="false">
      <c r="A7567" s="6" t="n">
        <v>40171</v>
      </c>
      <c r="B7567" s="6" t="s">
        <v>46</v>
      </c>
      <c r="C7567" s="6" t="s">
        <v>37</v>
      </c>
      <c r="D7567" s="6" t="s">
        <v>31</v>
      </c>
      <c r="E7567" s="6" t="s">
        <v>62</v>
      </c>
      <c r="F7567" s="6" t="s">
        <v>57</v>
      </c>
      <c r="G7567" s="6" t="s">
        <v>24</v>
      </c>
      <c r="H7567" s="6" t="n">
        <v>2</v>
      </c>
      <c r="I7567" s="7" t="n">
        <v>50</v>
      </c>
      <c r="J7567" s="6" t="n">
        <v>4</v>
      </c>
      <c r="K7567" s="7" t="n">
        <v>200</v>
      </c>
      <c r="L7567" s="7" t="n">
        <v>8</v>
      </c>
      <c r="M7567" s="8" t="n">
        <v>0.039999999</v>
      </c>
      <c r="N7567" s="7" t="n">
        <v>57.59999847</v>
      </c>
      <c r="O7567" s="9" t="n">
        <v>0</v>
      </c>
    </row>
    <row r="7568" customFormat="false" ht="15" hidden="false" customHeight="true" outlineLevel="0" collapsed="false">
      <c r="A7568" s="6" t="n">
        <v>107</v>
      </c>
      <c r="B7568" s="6" t="s">
        <v>19</v>
      </c>
      <c r="C7568" s="6" t="s">
        <v>37</v>
      </c>
      <c r="D7568" s="6" t="s">
        <v>50</v>
      </c>
      <c r="E7568" s="6" t="s">
        <v>72</v>
      </c>
      <c r="F7568" s="6" t="s">
        <v>23</v>
      </c>
      <c r="G7568" s="6" t="s">
        <v>34</v>
      </c>
      <c r="H7568" s="6" t="n">
        <v>4</v>
      </c>
      <c r="I7568" s="7" t="n">
        <v>129.9900055</v>
      </c>
      <c r="J7568" s="6" t="n">
        <v>1</v>
      </c>
      <c r="K7568" s="7" t="n">
        <v>129.9900055</v>
      </c>
      <c r="L7568" s="7" t="n">
        <v>0</v>
      </c>
      <c r="M7568" s="8" t="n">
        <v>0</v>
      </c>
      <c r="N7568" s="7" t="n">
        <v>-26</v>
      </c>
      <c r="O7568" s="9" t="n">
        <v>0</v>
      </c>
    </row>
    <row r="7569" customFormat="false" ht="15" hidden="false" customHeight="true" outlineLevel="0" collapsed="false">
      <c r="A7569" s="6" t="n">
        <v>24603</v>
      </c>
      <c r="B7569" s="6" t="s">
        <v>19</v>
      </c>
      <c r="C7569" s="6" t="s">
        <v>49</v>
      </c>
      <c r="D7569" s="6" t="s">
        <v>27</v>
      </c>
      <c r="E7569" s="6" t="s">
        <v>54</v>
      </c>
      <c r="F7569" s="6" t="s">
        <v>57</v>
      </c>
      <c r="G7569" s="6" t="s">
        <v>44</v>
      </c>
      <c r="H7569" s="6" t="n">
        <v>4</v>
      </c>
      <c r="I7569" s="7" t="n">
        <v>50</v>
      </c>
      <c r="J7569" s="6" t="n">
        <v>2</v>
      </c>
      <c r="K7569" s="7" t="n">
        <v>100</v>
      </c>
      <c r="L7569" s="7" t="n">
        <v>10</v>
      </c>
      <c r="M7569" s="8" t="n">
        <v>0.100000001</v>
      </c>
      <c r="N7569" s="7" t="n">
        <v>26.10000038</v>
      </c>
      <c r="O7569" s="9" t="n">
        <v>0</v>
      </c>
    </row>
    <row r="7570" customFormat="false" ht="15" hidden="false" customHeight="true" outlineLevel="0" collapsed="false">
      <c r="A7570" s="6" t="n">
        <v>44459</v>
      </c>
      <c r="B7570" s="6" t="s">
        <v>19</v>
      </c>
      <c r="C7570" s="6" t="s">
        <v>20</v>
      </c>
      <c r="D7570" s="6" t="s">
        <v>21</v>
      </c>
      <c r="E7570" s="6" t="s">
        <v>22</v>
      </c>
      <c r="F7570" s="6" t="s">
        <v>23</v>
      </c>
      <c r="G7570" s="6" t="s">
        <v>44</v>
      </c>
      <c r="H7570" s="6" t="n">
        <v>4</v>
      </c>
      <c r="I7570" s="7" t="n">
        <v>129.9900055</v>
      </c>
      <c r="J7570" s="6" t="n">
        <v>1</v>
      </c>
      <c r="K7570" s="7" t="n">
        <v>129.9900055</v>
      </c>
      <c r="L7570" s="7" t="n">
        <v>23.39999962</v>
      </c>
      <c r="M7570" s="8" t="n">
        <v>0.180000007</v>
      </c>
      <c r="N7570" s="7" t="n">
        <v>37.31000137</v>
      </c>
      <c r="O7570" s="12" t="n">
        <v>1</v>
      </c>
    </row>
    <row r="7571" customFormat="false" ht="15" hidden="false" customHeight="true" outlineLevel="0" collapsed="false">
      <c r="A7571" s="6" t="n">
        <v>2051</v>
      </c>
      <c r="B7571" s="6" t="s">
        <v>19</v>
      </c>
      <c r="C7571" s="6" t="s">
        <v>20</v>
      </c>
      <c r="D7571" s="6" t="s">
        <v>50</v>
      </c>
      <c r="E7571" s="6" t="s">
        <v>51</v>
      </c>
      <c r="F7571" s="6" t="s">
        <v>33</v>
      </c>
      <c r="G7571" s="6" t="s">
        <v>34</v>
      </c>
      <c r="H7571" s="6" t="n">
        <v>4</v>
      </c>
      <c r="I7571" s="7" t="n">
        <v>59.99000168</v>
      </c>
      <c r="J7571" s="6" t="n">
        <v>1</v>
      </c>
      <c r="K7571" s="7" t="n">
        <v>59.99000168</v>
      </c>
      <c r="L7571" s="7" t="n">
        <v>3.299999952</v>
      </c>
      <c r="M7571" s="8" t="n">
        <v>0.059999999</v>
      </c>
      <c r="N7571" s="7" t="n">
        <v>13.03999996</v>
      </c>
      <c r="O7571" s="9" t="n">
        <v>0</v>
      </c>
    </row>
    <row r="7572" customFormat="false" ht="15" hidden="false" customHeight="true" outlineLevel="0" collapsed="false">
      <c r="A7572" s="6" t="n">
        <v>44711</v>
      </c>
      <c r="B7572" s="6" t="s">
        <v>46</v>
      </c>
      <c r="C7572" s="6" t="s">
        <v>20</v>
      </c>
      <c r="D7572" s="6" t="s">
        <v>38</v>
      </c>
      <c r="E7572" s="6" t="s">
        <v>39</v>
      </c>
      <c r="F7572" s="6" t="s">
        <v>57</v>
      </c>
      <c r="G7572" s="6" t="s">
        <v>44</v>
      </c>
      <c r="H7572" s="6" t="n">
        <v>2</v>
      </c>
      <c r="I7572" s="7" t="n">
        <v>50</v>
      </c>
      <c r="J7572" s="6" t="n">
        <v>1</v>
      </c>
      <c r="K7572" s="7" t="n">
        <v>50</v>
      </c>
      <c r="L7572" s="7" t="n">
        <v>6.5</v>
      </c>
      <c r="M7572" s="8" t="n">
        <v>0.129999995</v>
      </c>
      <c r="N7572" s="7" t="n">
        <v>20.45000076</v>
      </c>
      <c r="O7572" s="9" t="n">
        <v>0</v>
      </c>
    </row>
    <row r="7573" customFormat="false" ht="15" hidden="false" customHeight="true" outlineLevel="0" collapsed="false">
      <c r="A7573" s="6" t="n">
        <v>57709</v>
      </c>
      <c r="B7573" s="6" t="s">
        <v>19</v>
      </c>
      <c r="C7573" s="6" t="s">
        <v>37</v>
      </c>
      <c r="D7573" s="6" t="s">
        <v>50</v>
      </c>
      <c r="E7573" s="6" t="s">
        <v>72</v>
      </c>
      <c r="F7573" s="6" t="s">
        <v>23</v>
      </c>
      <c r="G7573" s="6" t="s">
        <v>47</v>
      </c>
      <c r="H7573" s="6" t="n">
        <v>4</v>
      </c>
      <c r="I7573" s="7" t="n">
        <v>129.9900055</v>
      </c>
      <c r="J7573" s="6" t="n">
        <v>1</v>
      </c>
      <c r="K7573" s="7" t="n">
        <v>129.9900055</v>
      </c>
      <c r="L7573" s="7" t="n">
        <v>15.60000038</v>
      </c>
      <c r="M7573" s="8" t="n">
        <v>0.119999997</v>
      </c>
      <c r="N7573" s="7" t="n">
        <v>20.59000015</v>
      </c>
      <c r="O7573" s="12" t="n">
        <v>1</v>
      </c>
    </row>
    <row r="7574" customFormat="false" ht="15" hidden="false" customHeight="true" outlineLevel="0" collapsed="false">
      <c r="A7574" s="6" t="n">
        <v>20561</v>
      </c>
      <c r="B7574" s="6" t="s">
        <v>19</v>
      </c>
      <c r="C7574" s="6" t="s">
        <v>20</v>
      </c>
      <c r="D7574" s="6" t="s">
        <v>27</v>
      </c>
      <c r="E7574" s="6" t="s">
        <v>28</v>
      </c>
      <c r="F7574" s="6" t="s">
        <v>57</v>
      </c>
      <c r="G7574" s="6" t="s">
        <v>24</v>
      </c>
      <c r="H7574" s="6" t="n">
        <v>4</v>
      </c>
      <c r="I7574" s="7" t="n">
        <v>50</v>
      </c>
      <c r="J7574" s="6" t="n">
        <v>4</v>
      </c>
      <c r="K7574" s="7" t="n">
        <v>200</v>
      </c>
      <c r="L7574" s="7" t="n">
        <v>34</v>
      </c>
      <c r="M7574" s="8" t="n">
        <v>0.170000002</v>
      </c>
      <c r="N7574" s="7" t="n">
        <v>79.68000031</v>
      </c>
      <c r="O7574" s="9" t="n">
        <v>0</v>
      </c>
    </row>
    <row r="7575" customFormat="false" ht="15" hidden="false" customHeight="true" outlineLevel="0" collapsed="false">
      <c r="A7575" s="6" t="n">
        <v>840</v>
      </c>
      <c r="B7575" s="6" t="s">
        <v>46</v>
      </c>
      <c r="C7575" s="6" t="s">
        <v>20</v>
      </c>
      <c r="D7575" s="6" t="s">
        <v>50</v>
      </c>
      <c r="E7575" s="6" t="s">
        <v>51</v>
      </c>
      <c r="F7575" s="6" t="s">
        <v>73</v>
      </c>
      <c r="G7575" s="6" t="s">
        <v>34</v>
      </c>
      <c r="H7575" s="6" t="n">
        <v>2</v>
      </c>
      <c r="I7575" s="7" t="n">
        <v>39.99000168</v>
      </c>
      <c r="J7575" s="6" t="n">
        <v>1</v>
      </c>
      <c r="K7575" s="7" t="n">
        <v>39.99000168</v>
      </c>
      <c r="L7575" s="7" t="n">
        <v>4</v>
      </c>
      <c r="M7575" s="8" t="n">
        <v>0.100000001</v>
      </c>
      <c r="N7575" s="7" t="n">
        <v>-8.390000343</v>
      </c>
      <c r="O7575" s="12" t="n">
        <v>1</v>
      </c>
    </row>
    <row r="7576" customFormat="false" ht="15" hidden="false" customHeight="true" outlineLevel="0" collapsed="false">
      <c r="A7576" s="6" t="n">
        <v>56081</v>
      </c>
      <c r="B7576" s="6" t="s">
        <v>19</v>
      </c>
      <c r="C7576" s="6" t="s">
        <v>20</v>
      </c>
      <c r="D7576" s="6" t="s">
        <v>50</v>
      </c>
      <c r="E7576" s="6" t="s">
        <v>51</v>
      </c>
      <c r="F7576" s="6" t="s">
        <v>57</v>
      </c>
      <c r="G7576" s="6" t="s">
        <v>47</v>
      </c>
      <c r="H7576" s="6" t="n">
        <v>4</v>
      </c>
      <c r="I7576" s="7" t="n">
        <v>50</v>
      </c>
      <c r="J7576" s="6" t="n">
        <v>5</v>
      </c>
      <c r="K7576" s="7" t="n">
        <v>250</v>
      </c>
      <c r="L7576" s="7" t="n">
        <v>17.5</v>
      </c>
      <c r="M7576" s="8" t="n">
        <v>0.07</v>
      </c>
      <c r="N7576" s="7" t="n">
        <v>116.25</v>
      </c>
      <c r="O7576" s="9" t="n">
        <v>0</v>
      </c>
    </row>
    <row r="7577" customFormat="false" ht="15" hidden="false" customHeight="true" outlineLevel="0" collapsed="false">
      <c r="A7577" s="6" t="n">
        <v>68697</v>
      </c>
      <c r="B7577" s="6" t="s">
        <v>19</v>
      </c>
      <c r="C7577" s="6" t="s">
        <v>37</v>
      </c>
      <c r="D7577" s="6" t="s">
        <v>21</v>
      </c>
      <c r="E7577" s="6" t="s">
        <v>65</v>
      </c>
      <c r="F7577" s="6" t="s">
        <v>40</v>
      </c>
      <c r="G7577" s="6" t="s">
        <v>34</v>
      </c>
      <c r="H7577" s="6" t="n">
        <v>4</v>
      </c>
      <c r="I7577" s="7" t="n">
        <v>399.980011</v>
      </c>
      <c r="J7577" s="6" t="n">
        <v>1</v>
      </c>
      <c r="K7577" s="7" t="n">
        <v>399.980011</v>
      </c>
      <c r="L7577" s="7" t="n">
        <v>48</v>
      </c>
      <c r="M7577" s="8" t="n">
        <v>0.119999997</v>
      </c>
      <c r="N7577" s="7" t="n">
        <v>26.39999962</v>
      </c>
      <c r="O7577" s="9" t="n">
        <v>0</v>
      </c>
    </row>
    <row r="7578" customFormat="false" ht="15" hidden="false" customHeight="true" outlineLevel="0" collapsed="false">
      <c r="A7578" s="6" t="n">
        <v>5020</v>
      </c>
      <c r="B7578" s="6" t="s">
        <v>19</v>
      </c>
      <c r="C7578" s="6" t="s">
        <v>20</v>
      </c>
      <c r="D7578" s="6" t="s">
        <v>50</v>
      </c>
      <c r="E7578" s="6" t="s">
        <v>72</v>
      </c>
      <c r="F7578" s="6" t="s">
        <v>33</v>
      </c>
      <c r="G7578" s="6" t="s">
        <v>47</v>
      </c>
      <c r="H7578" s="6" t="n">
        <v>4</v>
      </c>
      <c r="I7578" s="7" t="n">
        <v>59.99000168</v>
      </c>
      <c r="J7578" s="6" t="n">
        <v>4</v>
      </c>
      <c r="K7578" s="7" t="n">
        <v>239.9600067</v>
      </c>
      <c r="L7578" s="7" t="n">
        <v>13.19999981</v>
      </c>
      <c r="M7578" s="8" t="n">
        <v>0.059999999</v>
      </c>
      <c r="N7578" s="7" t="n">
        <v>4.539999962</v>
      </c>
      <c r="O7578" s="12" t="n">
        <v>1</v>
      </c>
    </row>
    <row r="7579" customFormat="false" ht="15" hidden="false" customHeight="true" outlineLevel="0" collapsed="false">
      <c r="A7579" s="6" t="n">
        <v>34499</v>
      </c>
      <c r="B7579" s="6" t="s">
        <v>46</v>
      </c>
      <c r="C7579" s="6" t="s">
        <v>20</v>
      </c>
      <c r="D7579" s="6" t="s">
        <v>31</v>
      </c>
      <c r="E7579" s="6" t="s">
        <v>56</v>
      </c>
      <c r="F7579" s="6" t="s">
        <v>23</v>
      </c>
      <c r="G7579" s="6" t="s">
        <v>34</v>
      </c>
      <c r="H7579" s="6" t="n">
        <v>2</v>
      </c>
      <c r="I7579" s="7" t="n">
        <v>129.9900055</v>
      </c>
      <c r="J7579" s="6" t="n">
        <v>1</v>
      </c>
      <c r="K7579" s="7" t="n">
        <v>129.9900055</v>
      </c>
      <c r="L7579" s="7" t="n">
        <v>2.599999905</v>
      </c>
      <c r="M7579" s="8" t="n">
        <v>0.02</v>
      </c>
      <c r="N7579" s="7" t="n">
        <v>43.06000137</v>
      </c>
      <c r="O7579" s="12" t="n">
        <v>1</v>
      </c>
    </row>
    <row r="7580" customFormat="false" ht="15" hidden="false" customHeight="true" outlineLevel="0" collapsed="false">
      <c r="A7580" s="6" t="n">
        <v>10803</v>
      </c>
      <c r="B7580" s="6" t="s">
        <v>19</v>
      </c>
      <c r="C7580" s="6" t="s">
        <v>20</v>
      </c>
      <c r="D7580" s="6" t="s">
        <v>21</v>
      </c>
      <c r="E7580" s="6" t="s">
        <v>65</v>
      </c>
      <c r="F7580" s="6" t="s">
        <v>75</v>
      </c>
      <c r="G7580" s="6" t="s">
        <v>34</v>
      </c>
      <c r="H7580" s="6" t="n">
        <v>4</v>
      </c>
      <c r="I7580" s="7" t="n">
        <v>299.980011</v>
      </c>
      <c r="J7580" s="6" t="n">
        <v>1</v>
      </c>
      <c r="K7580" s="7" t="n">
        <v>299.980011</v>
      </c>
      <c r="L7580" s="7" t="n">
        <v>60</v>
      </c>
      <c r="M7580" s="8" t="n">
        <v>0.200000003</v>
      </c>
      <c r="N7580" s="7" t="n">
        <v>-167.9900055</v>
      </c>
      <c r="O7580" s="9" t="n">
        <v>0</v>
      </c>
    </row>
    <row r="7581" customFormat="false" ht="15" hidden="false" customHeight="true" outlineLevel="0" collapsed="false">
      <c r="A7581" s="6" t="n">
        <v>39400</v>
      </c>
      <c r="B7581" s="6" t="s">
        <v>19</v>
      </c>
      <c r="C7581" s="6" t="s">
        <v>49</v>
      </c>
      <c r="D7581" s="6" t="s">
        <v>31</v>
      </c>
      <c r="E7581" s="6" t="s">
        <v>56</v>
      </c>
      <c r="F7581" s="6" t="s">
        <v>23</v>
      </c>
      <c r="G7581" s="6" t="s">
        <v>34</v>
      </c>
      <c r="H7581" s="6" t="n">
        <v>4</v>
      </c>
      <c r="I7581" s="7" t="n">
        <v>129.9900055</v>
      </c>
      <c r="J7581" s="6" t="n">
        <v>1</v>
      </c>
      <c r="K7581" s="7" t="n">
        <v>129.9900055</v>
      </c>
      <c r="L7581" s="7" t="n">
        <v>9.100000381</v>
      </c>
      <c r="M7581" s="8" t="n">
        <v>0.07</v>
      </c>
      <c r="N7581" s="7" t="n">
        <v>42.31000137</v>
      </c>
      <c r="O7581" s="12" t="n">
        <v>1</v>
      </c>
    </row>
    <row r="7582" customFormat="false" ht="15" hidden="false" customHeight="true" outlineLevel="0" collapsed="false">
      <c r="A7582" s="6" t="n">
        <v>44227</v>
      </c>
      <c r="B7582" s="6" t="s">
        <v>19</v>
      </c>
      <c r="C7582" s="6" t="s">
        <v>20</v>
      </c>
      <c r="D7582" s="6" t="s">
        <v>31</v>
      </c>
      <c r="E7582" s="6" t="s">
        <v>83</v>
      </c>
      <c r="F7582" s="6" t="s">
        <v>29</v>
      </c>
      <c r="G7582" s="6" t="s">
        <v>47</v>
      </c>
      <c r="H7582" s="6" t="n">
        <v>4</v>
      </c>
      <c r="I7582" s="7" t="n">
        <v>99.98999786</v>
      </c>
      <c r="J7582" s="6" t="n">
        <v>5</v>
      </c>
      <c r="K7582" s="7" t="n">
        <v>499.9500122</v>
      </c>
      <c r="L7582" s="7" t="n">
        <v>45</v>
      </c>
      <c r="M7582" s="8" t="n">
        <v>0.090000004</v>
      </c>
      <c r="N7582" s="7" t="n">
        <v>222.9299927</v>
      </c>
      <c r="O7582" s="9" t="n">
        <v>0</v>
      </c>
    </row>
    <row r="7583" customFormat="false" ht="15" hidden="false" customHeight="true" outlineLevel="0" collapsed="false">
      <c r="A7583" s="6" t="n">
        <v>56199</v>
      </c>
      <c r="B7583" s="6" t="s">
        <v>26</v>
      </c>
      <c r="C7583" s="6" t="s">
        <v>20</v>
      </c>
      <c r="D7583" s="6" t="s">
        <v>50</v>
      </c>
      <c r="E7583" s="6" t="s">
        <v>51</v>
      </c>
      <c r="F7583" s="6" t="s">
        <v>75</v>
      </c>
      <c r="G7583" s="6" t="s">
        <v>24</v>
      </c>
      <c r="H7583" s="6" t="n">
        <v>1</v>
      </c>
      <c r="I7583" s="7" t="n">
        <v>299.980011</v>
      </c>
      <c r="J7583" s="6" t="n">
        <v>1</v>
      </c>
      <c r="K7583" s="7" t="n">
        <v>299.980011</v>
      </c>
      <c r="L7583" s="7" t="n">
        <v>15</v>
      </c>
      <c r="M7583" s="8" t="n">
        <v>0.050000001</v>
      </c>
      <c r="N7583" s="7" t="n">
        <v>28.5</v>
      </c>
      <c r="O7583" s="12" t="n">
        <v>1</v>
      </c>
    </row>
    <row r="7584" customFormat="false" ht="15" hidden="false" customHeight="true" outlineLevel="0" collapsed="false">
      <c r="A7584" s="6" t="n">
        <v>30689</v>
      </c>
      <c r="B7584" s="6" t="s">
        <v>19</v>
      </c>
      <c r="C7584" s="6" t="s">
        <v>20</v>
      </c>
      <c r="D7584" s="6" t="s">
        <v>27</v>
      </c>
      <c r="E7584" s="6" t="s">
        <v>42</v>
      </c>
      <c r="F7584" s="6" t="s">
        <v>33</v>
      </c>
      <c r="G7584" s="6" t="s">
        <v>44</v>
      </c>
      <c r="H7584" s="6" t="n">
        <v>4</v>
      </c>
      <c r="I7584" s="7" t="n">
        <v>59.99000168</v>
      </c>
      <c r="J7584" s="6" t="n">
        <v>3</v>
      </c>
      <c r="K7584" s="7" t="n">
        <v>179.9700012</v>
      </c>
      <c r="L7584" s="7" t="n">
        <v>1.799999952</v>
      </c>
      <c r="M7584" s="8" t="n">
        <v>0.01</v>
      </c>
      <c r="N7584" s="7" t="n">
        <v>44.54000092</v>
      </c>
      <c r="O7584" s="12" t="n">
        <v>1</v>
      </c>
    </row>
    <row r="7585" customFormat="false" ht="15" hidden="false" customHeight="true" outlineLevel="0" collapsed="false">
      <c r="A7585" s="6" t="n">
        <v>35771</v>
      </c>
      <c r="B7585" s="6" t="s">
        <v>36</v>
      </c>
      <c r="C7585" s="6" t="s">
        <v>37</v>
      </c>
      <c r="D7585" s="6" t="s">
        <v>31</v>
      </c>
      <c r="E7585" s="6" t="s">
        <v>32</v>
      </c>
      <c r="F7585" s="6" t="s">
        <v>71</v>
      </c>
      <c r="G7585" s="6" t="s">
        <v>34</v>
      </c>
      <c r="H7585" s="6" t="n">
        <v>0</v>
      </c>
      <c r="I7585" s="7" t="n">
        <v>199.9900055</v>
      </c>
      <c r="J7585" s="6" t="n">
        <v>1</v>
      </c>
      <c r="K7585" s="7" t="n">
        <v>199.9900055</v>
      </c>
      <c r="L7585" s="7" t="n">
        <v>14</v>
      </c>
      <c r="M7585" s="8" t="n">
        <v>0.07</v>
      </c>
      <c r="N7585" s="7" t="n">
        <v>48.36000061</v>
      </c>
      <c r="O7585" s="9" t="n">
        <v>0</v>
      </c>
    </row>
    <row r="7586" customFormat="false" ht="15" hidden="false" customHeight="true" outlineLevel="0" collapsed="false">
      <c r="A7586" s="6" t="n">
        <v>41956</v>
      </c>
      <c r="B7586" s="6" t="s">
        <v>46</v>
      </c>
      <c r="C7586" s="6" t="s">
        <v>49</v>
      </c>
      <c r="D7586" s="6" t="s">
        <v>31</v>
      </c>
      <c r="E7586" s="6" t="s">
        <v>83</v>
      </c>
      <c r="F7586" s="6" t="s">
        <v>23</v>
      </c>
      <c r="G7586" s="6" t="s">
        <v>47</v>
      </c>
      <c r="H7586" s="6" t="n">
        <v>2</v>
      </c>
      <c r="I7586" s="7" t="n">
        <v>129.9900055</v>
      </c>
      <c r="J7586" s="6" t="n">
        <v>1</v>
      </c>
      <c r="K7586" s="7" t="n">
        <v>129.9900055</v>
      </c>
      <c r="L7586" s="7" t="n">
        <v>20.79999924</v>
      </c>
      <c r="M7586" s="8" t="n">
        <v>0.159999996</v>
      </c>
      <c r="N7586" s="7" t="n">
        <v>30.5699997</v>
      </c>
      <c r="O7586" s="9" t="n">
        <v>0</v>
      </c>
    </row>
    <row r="7587" customFormat="false" ht="15" hidden="false" customHeight="true" outlineLevel="0" collapsed="false">
      <c r="A7587" s="6" t="n">
        <v>57054</v>
      </c>
      <c r="B7587" s="6" t="s">
        <v>19</v>
      </c>
      <c r="C7587" s="6" t="s">
        <v>20</v>
      </c>
      <c r="D7587" s="6" t="s">
        <v>50</v>
      </c>
      <c r="E7587" s="6" t="s">
        <v>63</v>
      </c>
      <c r="F7587" s="6" t="s">
        <v>33</v>
      </c>
      <c r="G7587" s="6" t="s">
        <v>44</v>
      </c>
      <c r="H7587" s="6" t="n">
        <v>4</v>
      </c>
      <c r="I7587" s="7" t="n">
        <v>59.99000168</v>
      </c>
      <c r="J7587" s="6" t="n">
        <v>5</v>
      </c>
      <c r="K7587" s="7" t="n">
        <v>299.9500122</v>
      </c>
      <c r="L7587" s="7" t="n">
        <v>59.99000168</v>
      </c>
      <c r="M7587" s="8" t="n">
        <v>0.200000003</v>
      </c>
      <c r="N7587" s="7" t="n">
        <v>81.11000061</v>
      </c>
      <c r="O7587" s="12" t="n">
        <v>1</v>
      </c>
    </row>
    <row r="7588" customFormat="false" ht="15" hidden="false" customHeight="true" outlineLevel="0" collapsed="false">
      <c r="A7588" s="6" t="n">
        <v>15802</v>
      </c>
      <c r="B7588" s="6" t="s">
        <v>19</v>
      </c>
      <c r="C7588" s="6" t="s">
        <v>20</v>
      </c>
      <c r="D7588" s="6" t="s">
        <v>21</v>
      </c>
      <c r="E7588" s="6" t="s">
        <v>65</v>
      </c>
      <c r="F7588" s="6" t="s">
        <v>23</v>
      </c>
      <c r="G7588" s="6" t="s">
        <v>47</v>
      </c>
      <c r="H7588" s="6" t="n">
        <v>4</v>
      </c>
      <c r="I7588" s="7" t="n">
        <v>129.9900055</v>
      </c>
      <c r="J7588" s="6" t="n">
        <v>1</v>
      </c>
      <c r="K7588" s="7" t="n">
        <v>129.9900055</v>
      </c>
      <c r="L7588" s="7" t="n">
        <v>3.900000095</v>
      </c>
      <c r="M7588" s="8" t="n">
        <v>0.029999999</v>
      </c>
      <c r="N7588" s="7" t="n">
        <v>37.83000183</v>
      </c>
      <c r="O7588" s="9" t="n">
        <v>0</v>
      </c>
    </row>
    <row r="7589" customFormat="false" ht="15" hidden="false" customHeight="true" outlineLevel="0" collapsed="false">
      <c r="A7589" s="6" t="n">
        <v>1925</v>
      </c>
      <c r="B7589" s="6" t="s">
        <v>19</v>
      </c>
      <c r="C7589" s="6" t="s">
        <v>20</v>
      </c>
      <c r="D7589" s="6" t="s">
        <v>50</v>
      </c>
      <c r="E7589" s="6" t="s">
        <v>51</v>
      </c>
      <c r="F7589" s="6" t="s">
        <v>29</v>
      </c>
      <c r="G7589" s="6" t="s">
        <v>44</v>
      </c>
      <c r="H7589" s="6" t="n">
        <v>4</v>
      </c>
      <c r="I7589" s="7" t="n">
        <v>99.98999786</v>
      </c>
      <c r="J7589" s="6" t="n">
        <v>3</v>
      </c>
      <c r="K7589" s="7" t="n">
        <v>299.9700012</v>
      </c>
      <c r="L7589" s="7" t="n">
        <v>45</v>
      </c>
      <c r="M7589" s="8" t="n">
        <v>0.150000006</v>
      </c>
      <c r="N7589" s="7" t="n">
        <v>73.94000244</v>
      </c>
      <c r="O7589" s="12" t="n">
        <v>1</v>
      </c>
    </row>
    <row r="7590" customFormat="false" ht="15" hidden="false" customHeight="true" outlineLevel="0" collapsed="false">
      <c r="A7590" s="6" t="n">
        <v>48733</v>
      </c>
      <c r="B7590" s="6" t="s">
        <v>26</v>
      </c>
      <c r="C7590" s="6" t="s">
        <v>20</v>
      </c>
      <c r="D7590" s="6" t="s">
        <v>38</v>
      </c>
      <c r="E7590" s="6" t="s">
        <v>39</v>
      </c>
      <c r="F7590" s="6" t="s">
        <v>80</v>
      </c>
      <c r="G7590" s="6" t="s">
        <v>47</v>
      </c>
      <c r="H7590" s="6" t="n">
        <v>1</v>
      </c>
      <c r="I7590" s="7" t="n">
        <v>24.98999977</v>
      </c>
      <c r="J7590" s="6" t="n">
        <v>3</v>
      </c>
      <c r="K7590" s="7" t="n">
        <v>74.97000122</v>
      </c>
      <c r="L7590" s="7" t="n">
        <v>2.25</v>
      </c>
      <c r="M7590" s="8" t="n">
        <v>0.029999999</v>
      </c>
      <c r="N7590" s="7" t="n">
        <v>24.72999954</v>
      </c>
      <c r="O7590" s="12" t="n">
        <v>1</v>
      </c>
    </row>
    <row r="7591" customFormat="false" ht="15" hidden="false" customHeight="true" outlineLevel="0" collapsed="false">
      <c r="A7591" s="6" t="n">
        <v>32034</v>
      </c>
      <c r="B7591" s="6" t="s">
        <v>19</v>
      </c>
      <c r="C7591" s="6" t="s">
        <v>20</v>
      </c>
      <c r="D7591" s="6" t="s">
        <v>31</v>
      </c>
      <c r="E7591" s="6" t="s">
        <v>56</v>
      </c>
      <c r="F7591" s="6" t="s">
        <v>104</v>
      </c>
      <c r="G7591" s="6" t="s">
        <v>47</v>
      </c>
      <c r="H7591" s="6" t="n">
        <v>4</v>
      </c>
      <c r="I7591" s="7" t="n">
        <v>24.98999977</v>
      </c>
      <c r="J7591" s="6" t="n">
        <v>5</v>
      </c>
      <c r="K7591" s="7" t="n">
        <v>124.9499969</v>
      </c>
      <c r="L7591" s="7" t="n">
        <v>0</v>
      </c>
      <c r="M7591" s="8" t="n">
        <v>0</v>
      </c>
      <c r="N7591" s="7" t="n">
        <v>21.87000084</v>
      </c>
      <c r="O7591" s="12" t="n">
        <v>1</v>
      </c>
    </row>
    <row r="7592" customFormat="false" ht="15" hidden="false" customHeight="true" outlineLevel="0" collapsed="false">
      <c r="A7592" s="6" t="n">
        <v>66850</v>
      </c>
      <c r="B7592" s="6" t="s">
        <v>26</v>
      </c>
      <c r="C7592" s="6" t="s">
        <v>20</v>
      </c>
      <c r="D7592" s="6" t="s">
        <v>21</v>
      </c>
      <c r="E7592" s="6" t="s">
        <v>22</v>
      </c>
      <c r="F7592" s="6" t="s">
        <v>58</v>
      </c>
      <c r="G7592" s="6" t="s">
        <v>24</v>
      </c>
      <c r="H7592" s="6" t="n">
        <v>1</v>
      </c>
      <c r="I7592" s="7" t="n">
        <v>49.97999954</v>
      </c>
      <c r="J7592" s="6" t="n">
        <v>3</v>
      </c>
      <c r="K7592" s="7" t="n">
        <v>149.9400024</v>
      </c>
      <c r="L7592" s="7" t="n">
        <v>4.5</v>
      </c>
      <c r="M7592" s="8" t="n">
        <v>0.029999999</v>
      </c>
      <c r="N7592" s="7" t="n">
        <v>71.26999664</v>
      </c>
      <c r="O7592" s="12" t="n">
        <v>1</v>
      </c>
    </row>
    <row r="7593" customFormat="false" ht="15" hidden="false" customHeight="true" outlineLevel="0" collapsed="false">
      <c r="A7593" s="6" t="n">
        <v>42259</v>
      </c>
      <c r="B7593" s="6" t="s">
        <v>26</v>
      </c>
      <c r="C7593" s="6" t="s">
        <v>20</v>
      </c>
      <c r="D7593" s="6" t="s">
        <v>38</v>
      </c>
      <c r="E7593" s="6" t="s">
        <v>39</v>
      </c>
      <c r="F7593" s="6" t="s">
        <v>40</v>
      </c>
      <c r="G7593" s="6" t="s">
        <v>34</v>
      </c>
      <c r="H7593" s="6" t="n">
        <v>1</v>
      </c>
      <c r="I7593" s="7" t="n">
        <v>399.980011</v>
      </c>
      <c r="J7593" s="6" t="n">
        <v>1</v>
      </c>
      <c r="K7593" s="7" t="n">
        <v>399.980011</v>
      </c>
      <c r="L7593" s="7" t="n">
        <v>0</v>
      </c>
      <c r="M7593" s="8" t="n">
        <v>0</v>
      </c>
      <c r="N7593" s="7" t="n">
        <v>191.9900055</v>
      </c>
      <c r="O7593" s="12" t="n">
        <v>1</v>
      </c>
    </row>
    <row r="7594" customFormat="false" ht="15" hidden="false" customHeight="true" outlineLevel="0" collapsed="false">
      <c r="A7594" s="6" t="n">
        <v>2601</v>
      </c>
      <c r="B7594" s="6" t="s">
        <v>19</v>
      </c>
      <c r="C7594" s="6" t="s">
        <v>37</v>
      </c>
      <c r="D7594" s="6" t="s">
        <v>50</v>
      </c>
      <c r="E7594" s="6" t="s">
        <v>51</v>
      </c>
      <c r="F7594" s="6" t="s">
        <v>23</v>
      </c>
      <c r="G7594" s="6" t="s">
        <v>34</v>
      </c>
      <c r="H7594" s="6" t="n">
        <v>4</v>
      </c>
      <c r="I7594" s="7" t="n">
        <v>129.9900055</v>
      </c>
      <c r="J7594" s="6" t="n">
        <v>1</v>
      </c>
      <c r="K7594" s="7" t="n">
        <v>129.9900055</v>
      </c>
      <c r="L7594" s="7" t="n">
        <v>7.150000095</v>
      </c>
      <c r="M7594" s="8" t="n">
        <v>0.059999999</v>
      </c>
      <c r="N7594" s="7" t="n">
        <v>41.52000046</v>
      </c>
      <c r="O7594" s="9" t="n">
        <v>0</v>
      </c>
    </row>
    <row r="7595" customFormat="false" ht="15" hidden="false" customHeight="true" outlineLevel="0" collapsed="false">
      <c r="A7595" s="6" t="n">
        <v>52283</v>
      </c>
      <c r="B7595" s="6" t="s">
        <v>46</v>
      </c>
      <c r="C7595" s="6" t="s">
        <v>37</v>
      </c>
      <c r="D7595" s="6" t="s">
        <v>50</v>
      </c>
      <c r="E7595" s="6" t="s">
        <v>72</v>
      </c>
      <c r="F7595" s="6" t="s">
        <v>40</v>
      </c>
      <c r="G7595" s="6" t="s">
        <v>34</v>
      </c>
      <c r="H7595" s="6" t="n">
        <v>2</v>
      </c>
      <c r="I7595" s="7" t="n">
        <v>399.980011</v>
      </c>
      <c r="J7595" s="6" t="n">
        <v>1</v>
      </c>
      <c r="K7595" s="7" t="n">
        <v>399.980011</v>
      </c>
      <c r="L7595" s="7" t="n">
        <v>100</v>
      </c>
      <c r="M7595" s="8" t="n">
        <v>0.25</v>
      </c>
      <c r="N7595" s="7" t="n">
        <v>15</v>
      </c>
      <c r="O7595" s="12" t="n">
        <v>1</v>
      </c>
    </row>
    <row r="7596" customFormat="false" ht="15" hidden="false" customHeight="true" outlineLevel="0" collapsed="false">
      <c r="A7596" s="6" t="n">
        <v>35176</v>
      </c>
      <c r="B7596" s="6" t="s">
        <v>19</v>
      </c>
      <c r="C7596" s="6" t="s">
        <v>20</v>
      </c>
      <c r="D7596" s="6" t="s">
        <v>31</v>
      </c>
      <c r="E7596" s="6" t="s">
        <v>62</v>
      </c>
      <c r="F7596" s="6" t="s">
        <v>58</v>
      </c>
      <c r="G7596" s="6" t="s">
        <v>44</v>
      </c>
      <c r="H7596" s="6" t="n">
        <v>4</v>
      </c>
      <c r="I7596" s="7" t="n">
        <v>49.97999954</v>
      </c>
      <c r="J7596" s="6" t="n">
        <v>4</v>
      </c>
      <c r="K7596" s="7" t="n">
        <v>199.9199982</v>
      </c>
      <c r="L7596" s="7" t="n">
        <v>23.98999977</v>
      </c>
      <c r="M7596" s="8" t="n">
        <v>0.119999997</v>
      </c>
      <c r="N7596" s="7" t="n">
        <v>82.69000244</v>
      </c>
      <c r="O7596" s="9" t="n">
        <v>0</v>
      </c>
    </row>
    <row r="7597" customFormat="false" ht="15" hidden="false" customHeight="true" outlineLevel="0" collapsed="false">
      <c r="A7597" s="6" t="n">
        <v>67712</v>
      </c>
      <c r="B7597" s="6" t="s">
        <v>46</v>
      </c>
      <c r="C7597" s="6" t="s">
        <v>20</v>
      </c>
      <c r="D7597" s="6" t="s">
        <v>21</v>
      </c>
      <c r="E7597" s="6" t="s">
        <v>65</v>
      </c>
      <c r="F7597" s="6" t="s">
        <v>23</v>
      </c>
      <c r="G7597" s="6" t="s">
        <v>34</v>
      </c>
      <c r="H7597" s="6" t="n">
        <v>2</v>
      </c>
      <c r="I7597" s="7" t="n">
        <v>129.9900055</v>
      </c>
      <c r="J7597" s="6" t="n">
        <v>1</v>
      </c>
      <c r="K7597" s="7" t="n">
        <v>129.9900055</v>
      </c>
      <c r="L7597" s="7" t="n">
        <v>15.60000038</v>
      </c>
      <c r="M7597" s="8" t="n">
        <v>0.119999997</v>
      </c>
      <c r="N7597" s="7" t="n">
        <v>53.75999832</v>
      </c>
      <c r="O7597" s="12" t="n">
        <v>1</v>
      </c>
    </row>
    <row r="7598" customFormat="false" ht="15" hidden="false" customHeight="true" outlineLevel="0" collapsed="false">
      <c r="A7598" s="6" t="n">
        <v>44841</v>
      </c>
      <c r="B7598" s="6" t="s">
        <v>19</v>
      </c>
      <c r="C7598" s="6" t="s">
        <v>20</v>
      </c>
      <c r="D7598" s="6" t="s">
        <v>27</v>
      </c>
      <c r="E7598" s="6" t="s">
        <v>79</v>
      </c>
      <c r="F7598" s="6" t="s">
        <v>33</v>
      </c>
      <c r="G7598" s="6" t="s">
        <v>34</v>
      </c>
      <c r="H7598" s="6" t="n">
        <v>4</v>
      </c>
      <c r="I7598" s="7" t="n">
        <v>59.99000168</v>
      </c>
      <c r="J7598" s="6" t="n">
        <v>2</v>
      </c>
      <c r="K7598" s="7" t="n">
        <v>119.9800034</v>
      </c>
      <c r="L7598" s="7" t="n">
        <v>8.399999619</v>
      </c>
      <c r="M7598" s="8" t="n">
        <v>0.07</v>
      </c>
      <c r="N7598" s="7" t="n">
        <v>-54.79000092</v>
      </c>
      <c r="O7598" s="9" t="n">
        <v>0</v>
      </c>
    </row>
    <row r="7599" customFormat="false" ht="15" hidden="false" customHeight="true" outlineLevel="0" collapsed="false">
      <c r="A7599" s="6" t="n">
        <v>6834</v>
      </c>
      <c r="B7599" s="6" t="s">
        <v>36</v>
      </c>
      <c r="C7599" s="6" t="s">
        <v>20</v>
      </c>
      <c r="D7599" s="6" t="s">
        <v>50</v>
      </c>
      <c r="E7599" s="6" t="s">
        <v>51</v>
      </c>
      <c r="F7599" s="6" t="s">
        <v>33</v>
      </c>
      <c r="G7599" s="6" t="s">
        <v>47</v>
      </c>
      <c r="H7599" s="6" t="n">
        <v>0</v>
      </c>
      <c r="I7599" s="7" t="n">
        <v>59.99000168</v>
      </c>
      <c r="J7599" s="6" t="n">
        <v>2</v>
      </c>
      <c r="K7599" s="7" t="n">
        <v>119.9800034</v>
      </c>
      <c r="L7599" s="7" t="n">
        <v>6.599999905</v>
      </c>
      <c r="M7599" s="8" t="n">
        <v>0.059999999</v>
      </c>
      <c r="N7599" s="7" t="n">
        <v>55.56000137</v>
      </c>
      <c r="O7599" s="12" t="n">
        <v>1</v>
      </c>
    </row>
    <row r="7600" customFormat="false" ht="15" hidden="false" customHeight="true" outlineLevel="0" collapsed="false">
      <c r="A7600" s="6" t="n">
        <v>42722</v>
      </c>
      <c r="B7600" s="6" t="s">
        <v>19</v>
      </c>
      <c r="C7600" s="6" t="s">
        <v>20</v>
      </c>
      <c r="D7600" s="6" t="s">
        <v>21</v>
      </c>
      <c r="E7600" s="6" t="s">
        <v>66</v>
      </c>
      <c r="F7600" s="6" t="s">
        <v>33</v>
      </c>
      <c r="G7600" s="6" t="s">
        <v>34</v>
      </c>
      <c r="H7600" s="6" t="n">
        <v>4</v>
      </c>
      <c r="I7600" s="7" t="n">
        <v>59.99000168</v>
      </c>
      <c r="J7600" s="6" t="n">
        <v>1</v>
      </c>
      <c r="K7600" s="7" t="n">
        <v>59.99000168</v>
      </c>
      <c r="L7600" s="7" t="n">
        <v>12</v>
      </c>
      <c r="M7600" s="8" t="n">
        <v>0.200000003</v>
      </c>
      <c r="N7600" s="7" t="n">
        <v>10.80000019</v>
      </c>
      <c r="O7600" s="9" t="n">
        <v>0</v>
      </c>
    </row>
    <row r="7601" customFormat="false" ht="15" hidden="false" customHeight="true" outlineLevel="0" collapsed="false">
      <c r="A7601" s="6" t="n">
        <v>39723</v>
      </c>
      <c r="B7601" s="6" t="s">
        <v>46</v>
      </c>
      <c r="C7601" s="6" t="s">
        <v>20</v>
      </c>
      <c r="D7601" s="6" t="s">
        <v>31</v>
      </c>
      <c r="E7601" s="6" t="s">
        <v>56</v>
      </c>
      <c r="F7601" s="6" t="s">
        <v>57</v>
      </c>
      <c r="G7601" s="6" t="s">
        <v>34</v>
      </c>
      <c r="H7601" s="6" t="n">
        <v>2</v>
      </c>
      <c r="I7601" s="7" t="n">
        <v>50</v>
      </c>
      <c r="J7601" s="6" t="n">
        <v>3</v>
      </c>
      <c r="K7601" s="7" t="n">
        <v>150</v>
      </c>
      <c r="L7601" s="7" t="n">
        <v>24</v>
      </c>
      <c r="M7601" s="8" t="n">
        <v>0.159999996</v>
      </c>
      <c r="N7601" s="7" t="n">
        <v>57.95999908</v>
      </c>
      <c r="O7601" s="12" t="n">
        <v>1</v>
      </c>
    </row>
    <row r="7602" customFormat="false" ht="15" hidden="false" customHeight="true" outlineLevel="0" collapsed="false">
      <c r="A7602" s="6" t="n">
        <v>29248</v>
      </c>
      <c r="B7602" s="6" t="s">
        <v>19</v>
      </c>
      <c r="C7602" s="6" t="s">
        <v>20</v>
      </c>
      <c r="D7602" s="6" t="s">
        <v>27</v>
      </c>
      <c r="E7602" s="6" t="s">
        <v>42</v>
      </c>
      <c r="F7602" s="6" t="s">
        <v>78</v>
      </c>
      <c r="G7602" s="6" t="s">
        <v>34</v>
      </c>
      <c r="H7602" s="6" t="n">
        <v>4</v>
      </c>
      <c r="I7602" s="7" t="n">
        <v>22</v>
      </c>
      <c r="J7602" s="6" t="n">
        <v>1</v>
      </c>
      <c r="K7602" s="7" t="n">
        <v>22</v>
      </c>
      <c r="L7602" s="7" t="n">
        <v>0.439999998</v>
      </c>
      <c r="M7602" s="8" t="n">
        <v>0.02</v>
      </c>
      <c r="N7602" s="7" t="n">
        <v>10.77999973</v>
      </c>
      <c r="O7602" s="9" t="n">
        <v>0</v>
      </c>
    </row>
    <row r="7603" customFormat="false" ht="15" hidden="false" customHeight="true" outlineLevel="0" collapsed="false">
      <c r="A7603" s="6" t="n">
        <v>38879</v>
      </c>
      <c r="B7603" s="6" t="s">
        <v>46</v>
      </c>
      <c r="C7603" s="6" t="s">
        <v>37</v>
      </c>
      <c r="D7603" s="6" t="s">
        <v>31</v>
      </c>
      <c r="E7603" s="6" t="s">
        <v>32</v>
      </c>
      <c r="F7603" s="6" t="s">
        <v>57</v>
      </c>
      <c r="G7603" s="6" t="s">
        <v>44</v>
      </c>
      <c r="H7603" s="6" t="n">
        <v>2</v>
      </c>
      <c r="I7603" s="7" t="n">
        <v>50</v>
      </c>
      <c r="J7603" s="6" t="n">
        <v>4</v>
      </c>
      <c r="K7603" s="7" t="n">
        <v>200</v>
      </c>
      <c r="L7603" s="7" t="n">
        <v>20</v>
      </c>
      <c r="M7603" s="8" t="n">
        <v>0.100000001</v>
      </c>
      <c r="N7603" s="7" t="n">
        <v>82.80000305</v>
      </c>
      <c r="O7603" s="12" t="n">
        <v>1</v>
      </c>
    </row>
    <row r="7604" customFormat="false" ht="15" hidden="false" customHeight="true" outlineLevel="0" collapsed="false">
      <c r="A7604" s="6" t="n">
        <v>38637</v>
      </c>
      <c r="B7604" s="6" t="s">
        <v>19</v>
      </c>
      <c r="C7604" s="6" t="s">
        <v>49</v>
      </c>
      <c r="D7604" s="6" t="s">
        <v>31</v>
      </c>
      <c r="E7604" s="6" t="s">
        <v>86</v>
      </c>
      <c r="F7604" s="6" t="s">
        <v>74</v>
      </c>
      <c r="G7604" s="6" t="s">
        <v>44</v>
      </c>
      <c r="H7604" s="6" t="n">
        <v>4</v>
      </c>
      <c r="I7604" s="7" t="n">
        <v>31.98999977</v>
      </c>
      <c r="J7604" s="6" t="n">
        <v>5</v>
      </c>
      <c r="K7604" s="7" t="n">
        <v>159.9499969</v>
      </c>
      <c r="L7604" s="7" t="n">
        <v>25.59000015</v>
      </c>
      <c r="M7604" s="8" t="n">
        <v>0.159999996</v>
      </c>
      <c r="N7604" s="7" t="n">
        <v>-22.44000053</v>
      </c>
      <c r="O7604" s="9" t="n">
        <v>0</v>
      </c>
    </row>
    <row r="7605" customFormat="false" ht="15" hidden="false" customHeight="true" outlineLevel="0" collapsed="false">
      <c r="A7605" s="6" t="n">
        <v>55346</v>
      </c>
      <c r="B7605" s="6" t="s">
        <v>19</v>
      </c>
      <c r="C7605" s="6" t="s">
        <v>49</v>
      </c>
      <c r="D7605" s="6" t="s">
        <v>50</v>
      </c>
      <c r="E7605" s="6" t="s">
        <v>63</v>
      </c>
      <c r="F7605" s="6" t="s">
        <v>74</v>
      </c>
      <c r="G7605" s="6" t="s">
        <v>44</v>
      </c>
      <c r="H7605" s="6" t="n">
        <v>4</v>
      </c>
      <c r="I7605" s="7" t="n">
        <v>31.98999977</v>
      </c>
      <c r="J7605" s="6" t="n">
        <v>4</v>
      </c>
      <c r="K7605" s="7" t="n">
        <v>127.9599991</v>
      </c>
      <c r="L7605" s="7" t="n">
        <v>1.279999971</v>
      </c>
      <c r="M7605" s="8" t="n">
        <v>0.01</v>
      </c>
      <c r="N7605" s="7" t="n">
        <v>44.34000015</v>
      </c>
      <c r="O7605" s="9" t="n">
        <v>0</v>
      </c>
    </row>
    <row r="7606" customFormat="false" ht="15" hidden="false" customHeight="true" outlineLevel="0" collapsed="false">
      <c r="A7606" s="6" t="n">
        <v>48580</v>
      </c>
      <c r="B7606" s="6" t="s">
        <v>26</v>
      </c>
      <c r="C7606" s="6" t="s">
        <v>20</v>
      </c>
      <c r="D7606" s="6" t="s">
        <v>38</v>
      </c>
      <c r="E7606" s="6" t="s">
        <v>92</v>
      </c>
      <c r="F7606" s="6" t="s">
        <v>75</v>
      </c>
      <c r="G7606" s="6" t="s">
        <v>34</v>
      </c>
      <c r="H7606" s="6" t="n">
        <v>1</v>
      </c>
      <c r="I7606" s="7" t="n">
        <v>299.980011</v>
      </c>
      <c r="J7606" s="6" t="n">
        <v>1</v>
      </c>
      <c r="K7606" s="7" t="n">
        <v>299.980011</v>
      </c>
      <c r="L7606" s="7" t="n">
        <v>15</v>
      </c>
      <c r="M7606" s="8" t="n">
        <v>0.050000001</v>
      </c>
      <c r="N7606" s="7" t="n">
        <v>-32.20000076</v>
      </c>
      <c r="O7606" s="12" t="n">
        <v>1</v>
      </c>
    </row>
    <row r="7607" customFormat="false" ht="15" hidden="false" customHeight="true" outlineLevel="0" collapsed="false">
      <c r="A7607" s="6" t="n">
        <v>36651</v>
      </c>
      <c r="B7607" s="6" t="s">
        <v>19</v>
      </c>
      <c r="C7607" s="6" t="s">
        <v>20</v>
      </c>
      <c r="D7607" s="6" t="s">
        <v>31</v>
      </c>
      <c r="E7607" s="6" t="s">
        <v>56</v>
      </c>
      <c r="F7607" s="6" t="s">
        <v>40</v>
      </c>
      <c r="G7607" s="6" t="s">
        <v>44</v>
      </c>
      <c r="H7607" s="6" t="n">
        <v>4</v>
      </c>
      <c r="I7607" s="7" t="n">
        <v>399.980011</v>
      </c>
      <c r="J7607" s="6" t="n">
        <v>1</v>
      </c>
      <c r="K7607" s="7" t="n">
        <v>399.980011</v>
      </c>
      <c r="L7607" s="7" t="n">
        <v>100</v>
      </c>
      <c r="M7607" s="8" t="n">
        <v>0.25</v>
      </c>
      <c r="N7607" s="7" t="n">
        <v>27</v>
      </c>
      <c r="O7607" s="9" t="n">
        <v>0</v>
      </c>
    </row>
    <row r="7608" customFormat="false" ht="15" hidden="false" customHeight="true" outlineLevel="0" collapsed="false">
      <c r="A7608" s="6" t="n">
        <v>50722</v>
      </c>
      <c r="B7608" s="6" t="s">
        <v>36</v>
      </c>
      <c r="C7608" s="6" t="s">
        <v>49</v>
      </c>
      <c r="D7608" s="6" t="s">
        <v>27</v>
      </c>
      <c r="E7608" s="6" t="s">
        <v>79</v>
      </c>
      <c r="F7608" s="6" t="s">
        <v>73</v>
      </c>
      <c r="G7608" s="6" t="s">
        <v>24</v>
      </c>
      <c r="H7608" s="6" t="n">
        <v>0</v>
      </c>
      <c r="I7608" s="7" t="n">
        <v>39.99000168</v>
      </c>
      <c r="J7608" s="6" t="n">
        <v>2</v>
      </c>
      <c r="K7608" s="7" t="n">
        <v>79.98000336</v>
      </c>
      <c r="L7608" s="7" t="n">
        <v>12.80000019</v>
      </c>
      <c r="M7608" s="8" t="n">
        <v>0.159999996</v>
      </c>
      <c r="N7608" s="7" t="n">
        <v>32.25</v>
      </c>
      <c r="O7608" s="9" t="n">
        <v>0</v>
      </c>
    </row>
    <row r="7609" customFormat="false" ht="15" hidden="false" customHeight="true" outlineLevel="0" collapsed="false">
      <c r="A7609" s="6" t="n">
        <v>11030</v>
      </c>
      <c r="B7609" s="6" t="s">
        <v>19</v>
      </c>
      <c r="C7609" s="6" t="s">
        <v>37</v>
      </c>
      <c r="D7609" s="6" t="s">
        <v>21</v>
      </c>
      <c r="E7609" s="6" t="s">
        <v>65</v>
      </c>
      <c r="F7609" s="6" t="s">
        <v>74</v>
      </c>
      <c r="G7609" s="6" t="s">
        <v>34</v>
      </c>
      <c r="H7609" s="6" t="n">
        <v>4</v>
      </c>
      <c r="I7609" s="7" t="n">
        <v>31.98999977</v>
      </c>
      <c r="J7609" s="6" t="n">
        <v>1</v>
      </c>
      <c r="K7609" s="7" t="n">
        <v>31.98999977</v>
      </c>
      <c r="L7609" s="7" t="n">
        <v>2.880000114</v>
      </c>
      <c r="M7609" s="8" t="n">
        <v>0.090000004</v>
      </c>
      <c r="N7609" s="7" t="n">
        <v>0</v>
      </c>
      <c r="O7609" s="12" t="n">
        <v>1</v>
      </c>
    </row>
    <row r="7610" customFormat="false" ht="15" hidden="false" customHeight="true" outlineLevel="0" collapsed="false">
      <c r="A7610" s="6" t="n">
        <v>46915</v>
      </c>
      <c r="B7610" s="6" t="s">
        <v>26</v>
      </c>
      <c r="C7610" s="6" t="s">
        <v>49</v>
      </c>
      <c r="D7610" s="6" t="s">
        <v>38</v>
      </c>
      <c r="E7610" s="6" t="s">
        <v>70</v>
      </c>
      <c r="F7610" s="6" t="s">
        <v>57</v>
      </c>
      <c r="G7610" s="6" t="s">
        <v>34</v>
      </c>
      <c r="H7610" s="6" t="n">
        <v>1</v>
      </c>
      <c r="I7610" s="7" t="n">
        <v>50</v>
      </c>
      <c r="J7610" s="6" t="n">
        <v>4</v>
      </c>
      <c r="K7610" s="7" t="n">
        <v>200</v>
      </c>
      <c r="L7610" s="7" t="n">
        <v>24</v>
      </c>
      <c r="M7610" s="8" t="n">
        <v>0.119999997</v>
      </c>
      <c r="N7610" s="7" t="n">
        <v>66</v>
      </c>
      <c r="O7610" s="12" t="n">
        <v>1</v>
      </c>
    </row>
    <row r="7611" customFormat="false" ht="15" hidden="false" customHeight="true" outlineLevel="0" collapsed="false">
      <c r="A7611" s="6" t="n">
        <v>49086</v>
      </c>
      <c r="B7611" s="6" t="s">
        <v>19</v>
      </c>
      <c r="C7611" s="6" t="s">
        <v>37</v>
      </c>
      <c r="D7611" s="6" t="s">
        <v>21</v>
      </c>
      <c r="E7611" s="6" t="s">
        <v>64</v>
      </c>
      <c r="F7611" s="6" t="s">
        <v>57</v>
      </c>
      <c r="G7611" s="6" t="s">
        <v>34</v>
      </c>
      <c r="H7611" s="6" t="n">
        <v>4</v>
      </c>
      <c r="I7611" s="7" t="n">
        <v>50</v>
      </c>
      <c r="J7611" s="6" t="n">
        <v>2</v>
      </c>
      <c r="K7611" s="7" t="n">
        <v>100</v>
      </c>
      <c r="L7611" s="7" t="n">
        <v>15</v>
      </c>
      <c r="M7611" s="8" t="n">
        <v>0.150000006</v>
      </c>
      <c r="N7611" s="7" t="n">
        <v>29.75</v>
      </c>
      <c r="O7611" s="9" t="n">
        <v>0</v>
      </c>
    </row>
    <row r="7612" customFormat="false" ht="15" hidden="false" customHeight="true" outlineLevel="0" collapsed="false">
      <c r="A7612" s="6" t="n">
        <v>58539</v>
      </c>
      <c r="B7612" s="6" t="s">
        <v>26</v>
      </c>
      <c r="C7612" s="6" t="s">
        <v>20</v>
      </c>
      <c r="D7612" s="6" t="s">
        <v>50</v>
      </c>
      <c r="E7612" s="6" t="s">
        <v>63</v>
      </c>
      <c r="F7612" s="6" t="s">
        <v>29</v>
      </c>
      <c r="G7612" s="6" t="s">
        <v>24</v>
      </c>
      <c r="H7612" s="6" t="n">
        <v>1</v>
      </c>
      <c r="I7612" s="7" t="n">
        <v>99.98999786</v>
      </c>
      <c r="J7612" s="6" t="n">
        <v>3</v>
      </c>
      <c r="K7612" s="7" t="n">
        <v>299.9700012</v>
      </c>
      <c r="L7612" s="7" t="n">
        <v>3</v>
      </c>
      <c r="M7612" s="8" t="n">
        <v>0.01</v>
      </c>
      <c r="N7612" s="7" t="n">
        <v>103.9400024</v>
      </c>
      <c r="O7612" s="12" t="n">
        <v>1</v>
      </c>
    </row>
    <row r="7613" customFormat="false" ht="15" hidden="false" customHeight="true" outlineLevel="0" collapsed="false">
      <c r="A7613" s="6" t="n">
        <v>800</v>
      </c>
      <c r="B7613" s="6" t="s">
        <v>19</v>
      </c>
      <c r="C7613" s="6" t="s">
        <v>37</v>
      </c>
      <c r="D7613" s="6" t="s">
        <v>50</v>
      </c>
      <c r="E7613" s="6" t="s">
        <v>51</v>
      </c>
      <c r="F7613" s="6" t="s">
        <v>33</v>
      </c>
      <c r="G7613" s="6" t="s">
        <v>34</v>
      </c>
      <c r="H7613" s="6" t="n">
        <v>4</v>
      </c>
      <c r="I7613" s="7" t="n">
        <v>59.99000168</v>
      </c>
      <c r="J7613" s="6" t="n">
        <v>2</v>
      </c>
      <c r="K7613" s="7" t="n">
        <v>119.9800034</v>
      </c>
      <c r="L7613" s="7" t="n">
        <v>19.20000076</v>
      </c>
      <c r="M7613" s="8" t="n">
        <v>0.159999996</v>
      </c>
      <c r="N7613" s="7" t="n">
        <v>7.559999943</v>
      </c>
      <c r="O7613" s="12" t="n">
        <v>1</v>
      </c>
    </row>
    <row r="7614" customFormat="false" ht="15" hidden="false" customHeight="true" outlineLevel="0" collapsed="false">
      <c r="A7614" s="6" t="n">
        <v>50809</v>
      </c>
      <c r="B7614" s="6" t="s">
        <v>46</v>
      </c>
      <c r="C7614" s="6" t="s">
        <v>49</v>
      </c>
      <c r="D7614" s="6" t="s">
        <v>21</v>
      </c>
      <c r="E7614" s="6" t="s">
        <v>66</v>
      </c>
      <c r="F7614" s="6" t="s">
        <v>40</v>
      </c>
      <c r="G7614" s="6" t="s">
        <v>24</v>
      </c>
      <c r="H7614" s="6" t="n">
        <v>2</v>
      </c>
      <c r="I7614" s="7" t="n">
        <v>399.980011</v>
      </c>
      <c r="J7614" s="6" t="n">
        <v>1</v>
      </c>
      <c r="K7614" s="7" t="n">
        <v>399.980011</v>
      </c>
      <c r="L7614" s="7" t="n">
        <v>80</v>
      </c>
      <c r="M7614" s="8" t="n">
        <v>0.200000003</v>
      </c>
      <c r="N7614" s="7" t="n">
        <v>28.15999985</v>
      </c>
      <c r="O7614" s="12" t="n">
        <v>1</v>
      </c>
    </row>
    <row r="7615" customFormat="false" ht="15" hidden="false" customHeight="true" outlineLevel="0" collapsed="false">
      <c r="A7615" s="6" t="n">
        <v>27473</v>
      </c>
      <c r="B7615" s="6" t="s">
        <v>19</v>
      </c>
      <c r="C7615" s="6" t="s">
        <v>20</v>
      </c>
      <c r="D7615" s="6" t="s">
        <v>27</v>
      </c>
      <c r="E7615" s="6" t="s">
        <v>28</v>
      </c>
      <c r="F7615" s="6" t="s">
        <v>73</v>
      </c>
      <c r="G7615" s="6" t="s">
        <v>24</v>
      </c>
      <c r="H7615" s="6" t="n">
        <v>4</v>
      </c>
      <c r="I7615" s="7" t="n">
        <v>39.99000168</v>
      </c>
      <c r="J7615" s="6" t="n">
        <v>4</v>
      </c>
      <c r="K7615" s="7" t="n">
        <v>159.9600067</v>
      </c>
      <c r="L7615" s="7" t="n">
        <v>1.600000024</v>
      </c>
      <c r="M7615" s="8" t="n">
        <v>0.01</v>
      </c>
      <c r="N7615" s="7" t="n">
        <v>-15.84000015</v>
      </c>
      <c r="O7615" s="9" t="n">
        <v>0</v>
      </c>
    </row>
    <row r="7616" customFormat="false" ht="15" hidden="false" customHeight="true" outlineLevel="0" collapsed="false">
      <c r="A7616" s="6" t="n">
        <v>6558</v>
      </c>
      <c r="B7616" s="6" t="s">
        <v>46</v>
      </c>
      <c r="C7616" s="6" t="s">
        <v>49</v>
      </c>
      <c r="D7616" s="6" t="s">
        <v>50</v>
      </c>
      <c r="E7616" s="6" t="s">
        <v>51</v>
      </c>
      <c r="F7616" s="6" t="s">
        <v>23</v>
      </c>
      <c r="G7616" s="6" t="s">
        <v>44</v>
      </c>
      <c r="H7616" s="6" t="n">
        <v>2</v>
      </c>
      <c r="I7616" s="7" t="n">
        <v>129.9900055</v>
      </c>
      <c r="J7616" s="6" t="n">
        <v>1</v>
      </c>
      <c r="K7616" s="7" t="n">
        <v>129.9900055</v>
      </c>
      <c r="L7616" s="7" t="n">
        <v>7.150000095</v>
      </c>
      <c r="M7616" s="8" t="n">
        <v>0.059999999</v>
      </c>
      <c r="N7616" s="7" t="n">
        <v>20.87999916</v>
      </c>
      <c r="O7616" s="12" t="n">
        <v>1</v>
      </c>
    </row>
    <row r="7617" customFormat="false" ht="15" hidden="false" customHeight="true" outlineLevel="0" collapsed="false">
      <c r="A7617" s="6" t="n">
        <v>59260</v>
      </c>
      <c r="B7617" s="6" t="s">
        <v>19</v>
      </c>
      <c r="C7617" s="6" t="s">
        <v>49</v>
      </c>
      <c r="D7617" s="6" t="s">
        <v>50</v>
      </c>
      <c r="E7617" s="6" t="s">
        <v>51</v>
      </c>
      <c r="F7617" s="6" t="s">
        <v>88</v>
      </c>
      <c r="G7617" s="6" t="s">
        <v>24</v>
      </c>
      <c r="H7617" s="6" t="n">
        <v>4</v>
      </c>
      <c r="I7617" s="7" t="n">
        <v>79.98999786</v>
      </c>
      <c r="J7617" s="6" t="n">
        <v>4</v>
      </c>
      <c r="K7617" s="7" t="n">
        <v>319.9599915</v>
      </c>
      <c r="L7617" s="7" t="n">
        <v>0</v>
      </c>
      <c r="M7617" s="8" t="n">
        <v>0</v>
      </c>
      <c r="N7617" s="7" t="n">
        <v>79.98999786</v>
      </c>
      <c r="O7617" s="12" t="n">
        <v>1</v>
      </c>
    </row>
    <row r="7618" customFormat="false" ht="15" hidden="false" customHeight="true" outlineLevel="0" collapsed="false">
      <c r="A7618" s="6" t="n">
        <v>39716</v>
      </c>
      <c r="B7618" s="6" t="s">
        <v>19</v>
      </c>
      <c r="C7618" s="6" t="s">
        <v>49</v>
      </c>
      <c r="D7618" s="6" t="s">
        <v>31</v>
      </c>
      <c r="E7618" s="6" t="s">
        <v>56</v>
      </c>
      <c r="F7618" s="6" t="s">
        <v>57</v>
      </c>
      <c r="G7618" s="6" t="s">
        <v>34</v>
      </c>
      <c r="H7618" s="6" t="n">
        <v>4</v>
      </c>
      <c r="I7618" s="7" t="n">
        <v>50</v>
      </c>
      <c r="J7618" s="6" t="n">
        <v>4</v>
      </c>
      <c r="K7618" s="7" t="n">
        <v>200</v>
      </c>
      <c r="L7618" s="7" t="n">
        <v>11</v>
      </c>
      <c r="M7618" s="8" t="n">
        <v>0.059999999</v>
      </c>
      <c r="N7618" s="7" t="n">
        <v>81.26999664</v>
      </c>
      <c r="O7618" s="9" t="n">
        <v>0</v>
      </c>
    </row>
    <row r="7619" customFormat="false" ht="15" hidden="false" customHeight="true" outlineLevel="0" collapsed="false">
      <c r="A7619" s="6" t="n">
        <v>23014</v>
      </c>
      <c r="B7619" s="6" t="s">
        <v>36</v>
      </c>
      <c r="C7619" s="6" t="s">
        <v>20</v>
      </c>
      <c r="D7619" s="6" t="s">
        <v>27</v>
      </c>
      <c r="E7619" s="6" t="s">
        <v>28</v>
      </c>
      <c r="F7619" s="6" t="s">
        <v>71</v>
      </c>
      <c r="G7619" s="6" t="s">
        <v>34</v>
      </c>
      <c r="H7619" s="6" t="n">
        <v>0</v>
      </c>
      <c r="I7619" s="7" t="n">
        <v>199.9900055</v>
      </c>
      <c r="J7619" s="6" t="n">
        <v>1</v>
      </c>
      <c r="K7619" s="7" t="n">
        <v>199.9900055</v>
      </c>
      <c r="L7619" s="7" t="n">
        <v>0</v>
      </c>
      <c r="M7619" s="8" t="n">
        <v>0</v>
      </c>
      <c r="N7619" s="7" t="n">
        <v>38</v>
      </c>
      <c r="O7619" s="12" t="n">
        <v>1</v>
      </c>
    </row>
    <row r="7620" customFormat="false" ht="15" hidden="false" customHeight="true" outlineLevel="0" collapsed="false">
      <c r="A7620" s="6" t="n">
        <v>49113</v>
      </c>
      <c r="B7620" s="6" t="s">
        <v>46</v>
      </c>
      <c r="C7620" s="6" t="s">
        <v>20</v>
      </c>
      <c r="D7620" s="6" t="s">
        <v>38</v>
      </c>
      <c r="E7620" s="6" t="s">
        <v>98</v>
      </c>
      <c r="F7620" s="6" t="s">
        <v>23</v>
      </c>
      <c r="G7620" s="6" t="s">
        <v>24</v>
      </c>
      <c r="H7620" s="6" t="n">
        <v>2</v>
      </c>
      <c r="I7620" s="7" t="n">
        <v>129.9900055</v>
      </c>
      <c r="J7620" s="6" t="n">
        <v>1</v>
      </c>
      <c r="K7620" s="7" t="n">
        <v>129.9900055</v>
      </c>
      <c r="L7620" s="7" t="n">
        <v>9.100000381</v>
      </c>
      <c r="M7620" s="8" t="n">
        <v>0.07</v>
      </c>
      <c r="N7620" s="7" t="n">
        <v>-100.6999969</v>
      </c>
      <c r="O7620" s="12" t="n">
        <v>1</v>
      </c>
    </row>
    <row r="7621" customFormat="false" ht="15" hidden="false" customHeight="true" outlineLevel="0" collapsed="false">
      <c r="A7621" s="6" t="n">
        <v>26099</v>
      </c>
      <c r="B7621" s="6" t="s">
        <v>19</v>
      </c>
      <c r="C7621" s="6" t="s">
        <v>49</v>
      </c>
      <c r="D7621" s="6" t="s">
        <v>27</v>
      </c>
      <c r="E7621" s="6" t="s">
        <v>42</v>
      </c>
      <c r="F7621" s="6" t="s">
        <v>33</v>
      </c>
      <c r="G7621" s="6" t="s">
        <v>34</v>
      </c>
      <c r="H7621" s="6" t="n">
        <v>4</v>
      </c>
      <c r="I7621" s="7" t="n">
        <v>59.99000168</v>
      </c>
      <c r="J7621" s="6" t="n">
        <v>1</v>
      </c>
      <c r="K7621" s="7" t="n">
        <v>59.99000168</v>
      </c>
      <c r="L7621" s="7" t="n">
        <v>3.299999952</v>
      </c>
      <c r="M7621" s="8" t="n">
        <v>0.059999999</v>
      </c>
      <c r="N7621" s="7" t="n">
        <v>15.86999989</v>
      </c>
      <c r="O7621" s="12" t="n">
        <v>1</v>
      </c>
    </row>
    <row r="7622" customFormat="false" ht="15" hidden="false" customHeight="true" outlineLevel="0" collapsed="false">
      <c r="A7622" s="6" t="n">
        <v>62623</v>
      </c>
      <c r="B7622" s="6" t="s">
        <v>26</v>
      </c>
      <c r="C7622" s="6" t="s">
        <v>37</v>
      </c>
      <c r="D7622" s="6" t="s">
        <v>21</v>
      </c>
      <c r="E7622" s="6" t="s">
        <v>65</v>
      </c>
      <c r="F7622" s="6" t="s">
        <v>33</v>
      </c>
      <c r="G7622" s="6" t="s">
        <v>47</v>
      </c>
      <c r="H7622" s="6" t="n">
        <v>1</v>
      </c>
      <c r="I7622" s="7" t="n">
        <v>59.99000168</v>
      </c>
      <c r="J7622" s="6" t="n">
        <v>2</v>
      </c>
      <c r="K7622" s="7" t="n">
        <v>119.9800034</v>
      </c>
      <c r="L7622" s="7" t="n">
        <v>18</v>
      </c>
      <c r="M7622" s="8" t="n">
        <v>0.150000006</v>
      </c>
      <c r="N7622" s="7" t="n">
        <v>46.90999985</v>
      </c>
      <c r="O7622" s="12" t="n">
        <v>1</v>
      </c>
    </row>
    <row r="7623" customFormat="false" ht="15" hidden="false" customHeight="true" outlineLevel="0" collapsed="false">
      <c r="A7623" s="6" t="n">
        <v>21194</v>
      </c>
      <c r="B7623" s="6" t="s">
        <v>19</v>
      </c>
      <c r="C7623" s="6" t="s">
        <v>49</v>
      </c>
      <c r="D7623" s="6" t="s">
        <v>27</v>
      </c>
      <c r="E7623" s="6" t="s">
        <v>54</v>
      </c>
      <c r="F7623" s="6" t="s">
        <v>58</v>
      </c>
      <c r="G7623" s="6" t="s">
        <v>47</v>
      </c>
      <c r="H7623" s="6" t="n">
        <v>4</v>
      </c>
      <c r="I7623" s="7" t="n">
        <v>49.97999954</v>
      </c>
      <c r="J7623" s="6" t="n">
        <v>2</v>
      </c>
      <c r="K7623" s="7" t="n">
        <v>99.95999908</v>
      </c>
      <c r="L7623" s="7" t="n">
        <v>12.98999977</v>
      </c>
      <c r="M7623" s="8" t="n">
        <v>0.129999995</v>
      </c>
      <c r="N7623" s="7" t="n">
        <v>28.70000076</v>
      </c>
      <c r="O7623" s="12" t="n">
        <v>1</v>
      </c>
    </row>
    <row r="7624" customFormat="false" ht="15" hidden="false" customHeight="true" outlineLevel="0" collapsed="false">
      <c r="A7624" s="6" t="n">
        <v>33866</v>
      </c>
      <c r="B7624" s="6" t="s">
        <v>19</v>
      </c>
      <c r="C7624" s="6" t="s">
        <v>49</v>
      </c>
      <c r="D7624" s="6" t="s">
        <v>31</v>
      </c>
      <c r="E7624" s="6" t="s">
        <v>32</v>
      </c>
      <c r="F7624" s="6" t="s">
        <v>75</v>
      </c>
      <c r="G7624" s="6" t="s">
        <v>24</v>
      </c>
      <c r="H7624" s="6" t="n">
        <v>4</v>
      </c>
      <c r="I7624" s="7" t="n">
        <v>299.980011</v>
      </c>
      <c r="J7624" s="6" t="n">
        <v>1</v>
      </c>
      <c r="K7624" s="7" t="n">
        <v>299.980011</v>
      </c>
      <c r="L7624" s="7" t="n">
        <v>3</v>
      </c>
      <c r="M7624" s="8" t="n">
        <v>0.01</v>
      </c>
      <c r="N7624" s="7" t="n">
        <v>-55.24000168</v>
      </c>
      <c r="O7624" s="9" t="n">
        <v>0</v>
      </c>
    </row>
    <row r="7625" customFormat="false" ht="15" hidden="false" customHeight="true" outlineLevel="0" collapsed="false">
      <c r="A7625" s="6" t="n">
        <v>49333</v>
      </c>
      <c r="B7625" s="6" t="s">
        <v>19</v>
      </c>
      <c r="C7625" s="6" t="s">
        <v>20</v>
      </c>
      <c r="D7625" s="6" t="s">
        <v>21</v>
      </c>
      <c r="E7625" s="6" t="s">
        <v>22</v>
      </c>
      <c r="F7625" s="6" t="s">
        <v>58</v>
      </c>
      <c r="G7625" s="6" t="s">
        <v>34</v>
      </c>
      <c r="H7625" s="6" t="n">
        <v>4</v>
      </c>
      <c r="I7625" s="7" t="n">
        <v>49.97999954</v>
      </c>
      <c r="J7625" s="6" t="n">
        <v>3</v>
      </c>
      <c r="K7625" s="7" t="n">
        <v>149.9400024</v>
      </c>
      <c r="L7625" s="7" t="n">
        <v>19.48999977</v>
      </c>
      <c r="M7625" s="8" t="n">
        <v>0.129999995</v>
      </c>
      <c r="N7625" s="7" t="n">
        <v>37.83000183</v>
      </c>
      <c r="O7625" s="9" t="n">
        <v>0</v>
      </c>
    </row>
    <row r="7626" customFormat="false" ht="15" hidden="false" customHeight="true" outlineLevel="0" collapsed="false">
      <c r="A7626" s="6" t="n">
        <v>54541</v>
      </c>
      <c r="B7626" s="6" t="s">
        <v>19</v>
      </c>
      <c r="C7626" s="6" t="s">
        <v>20</v>
      </c>
      <c r="D7626" s="6" t="s">
        <v>50</v>
      </c>
      <c r="E7626" s="6" t="s">
        <v>63</v>
      </c>
      <c r="F7626" s="6" t="s">
        <v>57</v>
      </c>
      <c r="G7626" s="6" t="s">
        <v>47</v>
      </c>
      <c r="H7626" s="6" t="n">
        <v>4</v>
      </c>
      <c r="I7626" s="7" t="n">
        <v>50</v>
      </c>
      <c r="J7626" s="6" t="n">
        <v>4</v>
      </c>
      <c r="K7626" s="7" t="n">
        <v>200</v>
      </c>
      <c r="L7626" s="7" t="n">
        <v>8</v>
      </c>
      <c r="M7626" s="8" t="n">
        <v>0.039999999</v>
      </c>
      <c r="N7626" s="7" t="n">
        <v>-2.5</v>
      </c>
      <c r="O7626" s="9" t="n">
        <v>0</v>
      </c>
    </row>
    <row r="7627" customFormat="false" ht="15" hidden="false" customHeight="true" outlineLevel="0" collapsed="false">
      <c r="A7627" s="6" t="n">
        <v>7299</v>
      </c>
      <c r="B7627" s="6" t="s">
        <v>19</v>
      </c>
      <c r="C7627" s="6" t="s">
        <v>20</v>
      </c>
      <c r="D7627" s="6" t="s">
        <v>50</v>
      </c>
      <c r="E7627" s="6" t="s">
        <v>51</v>
      </c>
      <c r="F7627" s="6" t="s">
        <v>57</v>
      </c>
      <c r="G7627" s="6" t="s">
        <v>34</v>
      </c>
      <c r="H7627" s="6" t="n">
        <v>4</v>
      </c>
      <c r="I7627" s="7" t="n">
        <v>50</v>
      </c>
      <c r="J7627" s="6" t="n">
        <v>5</v>
      </c>
      <c r="K7627" s="7" t="n">
        <v>250</v>
      </c>
      <c r="L7627" s="7" t="n">
        <v>37.5</v>
      </c>
      <c r="M7627" s="8" t="n">
        <v>0.150000006</v>
      </c>
      <c r="N7627" s="7" t="n">
        <v>53.13000107</v>
      </c>
      <c r="O7627" s="12" t="n">
        <v>1</v>
      </c>
    </row>
    <row r="7628" customFormat="false" ht="15" hidden="false" customHeight="true" outlineLevel="0" collapsed="false">
      <c r="A7628" s="6" t="n">
        <v>34860</v>
      </c>
      <c r="B7628" s="6" t="s">
        <v>46</v>
      </c>
      <c r="C7628" s="6" t="s">
        <v>20</v>
      </c>
      <c r="D7628" s="6" t="s">
        <v>31</v>
      </c>
      <c r="E7628" s="6" t="s">
        <v>32</v>
      </c>
      <c r="F7628" s="6" t="s">
        <v>71</v>
      </c>
      <c r="G7628" s="6" t="s">
        <v>34</v>
      </c>
      <c r="H7628" s="6" t="n">
        <v>2</v>
      </c>
      <c r="I7628" s="7" t="n">
        <v>199.9900055</v>
      </c>
      <c r="J7628" s="6" t="n">
        <v>1</v>
      </c>
      <c r="K7628" s="7" t="n">
        <v>199.9900055</v>
      </c>
      <c r="L7628" s="7" t="n">
        <v>4</v>
      </c>
      <c r="M7628" s="8" t="n">
        <v>0.02</v>
      </c>
      <c r="N7628" s="7" t="n">
        <v>94.08000183</v>
      </c>
      <c r="O7628" s="12" t="n">
        <v>1</v>
      </c>
    </row>
    <row r="7629" customFormat="false" ht="15" hidden="false" customHeight="true" outlineLevel="0" collapsed="false">
      <c r="A7629" s="6" t="n">
        <v>1420</v>
      </c>
      <c r="B7629" s="6" t="s">
        <v>19</v>
      </c>
      <c r="C7629" s="6" t="s">
        <v>20</v>
      </c>
      <c r="D7629" s="6" t="s">
        <v>50</v>
      </c>
      <c r="E7629" s="6" t="s">
        <v>63</v>
      </c>
      <c r="F7629" s="6" t="s">
        <v>40</v>
      </c>
      <c r="G7629" s="6" t="s">
        <v>44</v>
      </c>
      <c r="H7629" s="6" t="n">
        <v>4</v>
      </c>
      <c r="I7629" s="7" t="n">
        <v>399.980011</v>
      </c>
      <c r="J7629" s="6" t="n">
        <v>1</v>
      </c>
      <c r="K7629" s="7" t="n">
        <v>399.980011</v>
      </c>
      <c r="L7629" s="7" t="n">
        <v>80</v>
      </c>
      <c r="M7629" s="8" t="n">
        <v>0.200000003</v>
      </c>
      <c r="N7629" s="7" t="n">
        <v>147.1900024</v>
      </c>
      <c r="O7629" s="12" t="n">
        <v>1</v>
      </c>
    </row>
    <row r="7630" customFormat="false" ht="15" hidden="false" customHeight="true" outlineLevel="0" collapsed="false">
      <c r="A7630" s="6" t="n">
        <v>16321</v>
      </c>
      <c r="B7630" s="6" t="s">
        <v>19</v>
      </c>
      <c r="C7630" s="6" t="s">
        <v>20</v>
      </c>
      <c r="D7630" s="6" t="s">
        <v>21</v>
      </c>
      <c r="E7630" s="6" t="s">
        <v>22</v>
      </c>
      <c r="F7630" s="6" t="s">
        <v>73</v>
      </c>
      <c r="G7630" s="6" t="s">
        <v>44</v>
      </c>
      <c r="H7630" s="6" t="n">
        <v>4</v>
      </c>
      <c r="I7630" s="7" t="n">
        <v>39.99000168</v>
      </c>
      <c r="J7630" s="6" t="n">
        <v>2</v>
      </c>
      <c r="K7630" s="7" t="n">
        <v>79.98000336</v>
      </c>
      <c r="L7630" s="7" t="n">
        <v>3.200000048</v>
      </c>
      <c r="M7630" s="8" t="n">
        <v>0.039999999</v>
      </c>
      <c r="N7630" s="7" t="n">
        <v>9.600000381</v>
      </c>
      <c r="O7630" s="9" t="n">
        <v>0</v>
      </c>
    </row>
    <row r="7631" customFormat="false" ht="15" hidden="false" customHeight="true" outlineLevel="0" collapsed="false">
      <c r="A7631" s="6" t="n">
        <v>63494</v>
      </c>
      <c r="B7631" s="6" t="s">
        <v>26</v>
      </c>
      <c r="C7631" s="6" t="s">
        <v>20</v>
      </c>
      <c r="D7631" s="6" t="s">
        <v>21</v>
      </c>
      <c r="E7631" s="6" t="s">
        <v>65</v>
      </c>
      <c r="F7631" s="6" t="s">
        <v>73</v>
      </c>
      <c r="G7631" s="6" t="s">
        <v>24</v>
      </c>
      <c r="H7631" s="6" t="n">
        <v>1</v>
      </c>
      <c r="I7631" s="7" t="n">
        <v>39.99000168</v>
      </c>
      <c r="J7631" s="6" t="n">
        <v>1</v>
      </c>
      <c r="K7631" s="7" t="n">
        <v>39.99000168</v>
      </c>
      <c r="L7631" s="7" t="n">
        <v>2.200000048</v>
      </c>
      <c r="M7631" s="8" t="n">
        <v>0.059999999</v>
      </c>
      <c r="N7631" s="7" t="n">
        <v>13.22999954</v>
      </c>
      <c r="O7631" s="12" t="n">
        <v>1</v>
      </c>
    </row>
    <row r="7632" customFormat="false" ht="15" hidden="false" customHeight="true" outlineLevel="0" collapsed="false">
      <c r="A7632" s="6" t="n">
        <v>27761</v>
      </c>
      <c r="B7632" s="6" t="s">
        <v>26</v>
      </c>
      <c r="C7632" s="6" t="s">
        <v>37</v>
      </c>
      <c r="D7632" s="6" t="s">
        <v>27</v>
      </c>
      <c r="E7632" s="6" t="s">
        <v>42</v>
      </c>
      <c r="F7632" s="6" t="s">
        <v>73</v>
      </c>
      <c r="G7632" s="6" t="s">
        <v>44</v>
      </c>
      <c r="H7632" s="6" t="n">
        <v>1</v>
      </c>
      <c r="I7632" s="7" t="n">
        <v>39.99000168</v>
      </c>
      <c r="J7632" s="6" t="n">
        <v>4</v>
      </c>
      <c r="K7632" s="7" t="n">
        <v>159.9600067</v>
      </c>
      <c r="L7632" s="7" t="n">
        <v>27.19000053</v>
      </c>
      <c r="M7632" s="8" t="n">
        <v>0.170000002</v>
      </c>
      <c r="N7632" s="7" t="n">
        <v>42.49000168</v>
      </c>
      <c r="O7632" s="12" t="n">
        <v>1</v>
      </c>
    </row>
    <row r="7633" customFormat="false" ht="15" hidden="false" customHeight="true" outlineLevel="0" collapsed="false">
      <c r="A7633" s="6" t="n">
        <v>10233</v>
      </c>
      <c r="B7633" s="6" t="s">
        <v>19</v>
      </c>
      <c r="C7633" s="6" t="s">
        <v>20</v>
      </c>
      <c r="D7633" s="6" t="s">
        <v>50</v>
      </c>
      <c r="E7633" s="6" t="s">
        <v>63</v>
      </c>
      <c r="F7633" s="6" t="s">
        <v>73</v>
      </c>
      <c r="G7633" s="6" t="s">
        <v>34</v>
      </c>
      <c r="H7633" s="6" t="n">
        <v>4</v>
      </c>
      <c r="I7633" s="7" t="n">
        <v>39.99000168</v>
      </c>
      <c r="J7633" s="6" t="n">
        <v>5</v>
      </c>
      <c r="K7633" s="7" t="n">
        <v>199.9499969</v>
      </c>
      <c r="L7633" s="7" t="n">
        <v>11</v>
      </c>
      <c r="M7633" s="8" t="n">
        <v>0.059999999</v>
      </c>
      <c r="N7633" s="7" t="n">
        <v>54.79999924</v>
      </c>
      <c r="O7633" s="9" t="n">
        <v>0</v>
      </c>
    </row>
    <row r="7634" customFormat="false" ht="15" hidden="false" customHeight="true" outlineLevel="0" collapsed="false">
      <c r="A7634" s="6" t="n">
        <v>57708</v>
      </c>
      <c r="B7634" s="6" t="s">
        <v>19</v>
      </c>
      <c r="C7634" s="6" t="s">
        <v>20</v>
      </c>
      <c r="D7634" s="6" t="s">
        <v>50</v>
      </c>
      <c r="E7634" s="6" t="s">
        <v>51</v>
      </c>
      <c r="F7634" s="6" t="s">
        <v>75</v>
      </c>
      <c r="G7634" s="6" t="s">
        <v>47</v>
      </c>
      <c r="H7634" s="6" t="n">
        <v>4</v>
      </c>
      <c r="I7634" s="7" t="n">
        <v>299.980011</v>
      </c>
      <c r="J7634" s="6" t="n">
        <v>1</v>
      </c>
      <c r="K7634" s="7" t="n">
        <v>299.980011</v>
      </c>
      <c r="L7634" s="7" t="n">
        <v>45</v>
      </c>
      <c r="M7634" s="8" t="n">
        <v>0.150000006</v>
      </c>
      <c r="N7634" s="7" t="n">
        <v>66.30000305</v>
      </c>
      <c r="O7634" s="9" t="n">
        <v>0</v>
      </c>
    </row>
    <row r="7635" customFormat="false" ht="15" hidden="false" customHeight="true" outlineLevel="0" collapsed="false">
      <c r="A7635" s="6" t="n">
        <v>486</v>
      </c>
      <c r="B7635" s="6" t="s">
        <v>46</v>
      </c>
      <c r="C7635" s="6" t="s">
        <v>37</v>
      </c>
      <c r="D7635" s="6" t="s">
        <v>50</v>
      </c>
      <c r="E7635" s="6" t="s">
        <v>72</v>
      </c>
      <c r="F7635" s="6" t="s">
        <v>75</v>
      </c>
      <c r="G7635" s="6" t="s">
        <v>44</v>
      </c>
      <c r="H7635" s="6" t="n">
        <v>2</v>
      </c>
      <c r="I7635" s="7" t="n">
        <v>299.980011</v>
      </c>
      <c r="J7635" s="6" t="n">
        <v>1</v>
      </c>
      <c r="K7635" s="7" t="n">
        <v>299.980011</v>
      </c>
      <c r="L7635" s="7" t="n">
        <v>0</v>
      </c>
      <c r="M7635" s="8" t="n">
        <v>0</v>
      </c>
      <c r="N7635" s="7" t="n">
        <v>30</v>
      </c>
      <c r="O7635" s="9" t="n">
        <v>0</v>
      </c>
    </row>
    <row r="7636" customFormat="false" ht="15" hidden="false" customHeight="true" outlineLevel="0" collapsed="false">
      <c r="A7636" s="6" t="n">
        <v>56382</v>
      </c>
      <c r="B7636" s="6" t="s">
        <v>19</v>
      </c>
      <c r="C7636" s="6" t="s">
        <v>37</v>
      </c>
      <c r="D7636" s="6" t="s">
        <v>50</v>
      </c>
      <c r="E7636" s="6" t="s">
        <v>51</v>
      </c>
      <c r="F7636" s="6" t="s">
        <v>23</v>
      </c>
      <c r="G7636" s="6" t="s">
        <v>47</v>
      </c>
      <c r="H7636" s="6" t="n">
        <v>4</v>
      </c>
      <c r="I7636" s="7" t="n">
        <v>129.9900055</v>
      </c>
      <c r="J7636" s="6" t="n">
        <v>1</v>
      </c>
      <c r="K7636" s="7" t="n">
        <v>129.9900055</v>
      </c>
      <c r="L7636" s="7" t="n">
        <v>13</v>
      </c>
      <c r="M7636" s="8" t="n">
        <v>0.100000001</v>
      </c>
      <c r="N7636" s="7" t="n">
        <v>-29.25</v>
      </c>
      <c r="O7636" s="9" t="n">
        <v>0</v>
      </c>
    </row>
    <row r="7637" customFormat="false" ht="15" hidden="false" customHeight="true" outlineLevel="0" collapsed="false">
      <c r="A7637" s="6" t="n">
        <v>41230</v>
      </c>
      <c r="B7637" s="6" t="s">
        <v>36</v>
      </c>
      <c r="C7637" s="6" t="s">
        <v>20</v>
      </c>
      <c r="D7637" s="6" t="s">
        <v>31</v>
      </c>
      <c r="E7637" s="6" t="s">
        <v>32</v>
      </c>
      <c r="F7637" s="6" t="s">
        <v>23</v>
      </c>
      <c r="G7637" s="6" t="s">
        <v>34</v>
      </c>
      <c r="H7637" s="6" t="n">
        <v>0</v>
      </c>
      <c r="I7637" s="7" t="n">
        <v>129.9900055</v>
      </c>
      <c r="J7637" s="6" t="n">
        <v>1</v>
      </c>
      <c r="K7637" s="7" t="n">
        <v>129.9900055</v>
      </c>
      <c r="L7637" s="7" t="n">
        <v>3.900000095</v>
      </c>
      <c r="M7637" s="8" t="n">
        <v>0.029999999</v>
      </c>
      <c r="N7637" s="7" t="n">
        <v>37.83000183</v>
      </c>
      <c r="O7637" s="12" t="n">
        <v>1</v>
      </c>
    </row>
    <row r="7638" customFormat="false" ht="15" hidden="false" customHeight="true" outlineLevel="0" collapsed="false">
      <c r="A7638" s="6" t="n">
        <v>58509</v>
      </c>
      <c r="B7638" s="6" t="s">
        <v>36</v>
      </c>
      <c r="C7638" s="6" t="s">
        <v>37</v>
      </c>
      <c r="D7638" s="6" t="s">
        <v>50</v>
      </c>
      <c r="E7638" s="6" t="s">
        <v>63</v>
      </c>
      <c r="F7638" s="6" t="s">
        <v>75</v>
      </c>
      <c r="G7638" s="6" t="s">
        <v>34</v>
      </c>
      <c r="H7638" s="6" t="n">
        <v>0</v>
      </c>
      <c r="I7638" s="7" t="n">
        <v>299.980011</v>
      </c>
      <c r="J7638" s="6" t="n">
        <v>1</v>
      </c>
      <c r="K7638" s="7" t="n">
        <v>299.980011</v>
      </c>
      <c r="L7638" s="7" t="n">
        <v>48</v>
      </c>
      <c r="M7638" s="8" t="n">
        <v>0.159999996</v>
      </c>
      <c r="N7638" s="7" t="n">
        <v>37.79999924</v>
      </c>
      <c r="O7638" s="9" t="n">
        <v>0</v>
      </c>
    </row>
    <row r="7639" customFormat="false" ht="15" hidden="false" customHeight="true" outlineLevel="0" collapsed="false">
      <c r="A7639" s="6" t="n">
        <v>66261</v>
      </c>
      <c r="B7639" s="6" t="s">
        <v>19</v>
      </c>
      <c r="C7639" s="6" t="s">
        <v>20</v>
      </c>
      <c r="D7639" s="6" t="s">
        <v>21</v>
      </c>
      <c r="E7639" s="6" t="s">
        <v>65</v>
      </c>
      <c r="F7639" s="6" t="s">
        <v>33</v>
      </c>
      <c r="G7639" s="6" t="s">
        <v>24</v>
      </c>
      <c r="H7639" s="6" t="n">
        <v>4</v>
      </c>
      <c r="I7639" s="7" t="n">
        <v>59.99000168</v>
      </c>
      <c r="J7639" s="6" t="n">
        <v>4</v>
      </c>
      <c r="K7639" s="7" t="n">
        <v>239.9600067</v>
      </c>
      <c r="L7639" s="7" t="n">
        <v>2.400000095</v>
      </c>
      <c r="M7639" s="8" t="n">
        <v>0.01</v>
      </c>
      <c r="N7639" s="7" t="n">
        <v>23.76000023</v>
      </c>
      <c r="O7639" s="9" t="n">
        <v>0</v>
      </c>
    </row>
    <row r="7640" customFormat="false" ht="15" hidden="false" customHeight="true" outlineLevel="0" collapsed="false">
      <c r="A7640" s="6" t="n">
        <v>64599</v>
      </c>
      <c r="B7640" s="6" t="s">
        <v>19</v>
      </c>
      <c r="C7640" s="6" t="s">
        <v>20</v>
      </c>
      <c r="D7640" s="6" t="s">
        <v>21</v>
      </c>
      <c r="E7640" s="6" t="s">
        <v>22</v>
      </c>
      <c r="F7640" s="6" t="s">
        <v>75</v>
      </c>
      <c r="G7640" s="6" t="s">
        <v>44</v>
      </c>
      <c r="H7640" s="6" t="n">
        <v>4</v>
      </c>
      <c r="I7640" s="7" t="n">
        <v>299.980011</v>
      </c>
      <c r="J7640" s="6" t="n">
        <v>1</v>
      </c>
      <c r="K7640" s="7" t="n">
        <v>299.980011</v>
      </c>
      <c r="L7640" s="7" t="n">
        <v>0</v>
      </c>
      <c r="M7640" s="8" t="n">
        <v>0</v>
      </c>
      <c r="N7640" s="7" t="n">
        <v>143.9900055</v>
      </c>
      <c r="O7640" s="12" t="n">
        <v>1</v>
      </c>
    </row>
    <row r="7641" customFormat="false" ht="15" hidden="false" customHeight="true" outlineLevel="0" collapsed="false">
      <c r="A7641" s="6" t="n">
        <v>14691</v>
      </c>
      <c r="B7641" s="6" t="s">
        <v>19</v>
      </c>
      <c r="C7641" s="6" t="s">
        <v>37</v>
      </c>
      <c r="D7641" s="6" t="s">
        <v>21</v>
      </c>
      <c r="E7641" s="6" t="s">
        <v>65</v>
      </c>
      <c r="F7641" s="6" t="s">
        <v>23</v>
      </c>
      <c r="G7641" s="6" t="s">
        <v>44</v>
      </c>
      <c r="H7641" s="6" t="n">
        <v>4</v>
      </c>
      <c r="I7641" s="7" t="n">
        <v>129.9900055</v>
      </c>
      <c r="J7641" s="6" t="n">
        <v>1</v>
      </c>
      <c r="K7641" s="7" t="n">
        <v>129.9900055</v>
      </c>
      <c r="L7641" s="7" t="n">
        <v>6.5</v>
      </c>
      <c r="M7641" s="8" t="n">
        <v>0.050000001</v>
      </c>
      <c r="N7641" s="7" t="n">
        <v>9.260000229</v>
      </c>
      <c r="O7641" s="9" t="n">
        <v>0</v>
      </c>
    </row>
    <row r="7642" customFormat="false" ht="15" hidden="false" customHeight="true" outlineLevel="0" collapsed="false">
      <c r="A7642" s="6" t="n">
        <v>18834</v>
      </c>
      <c r="B7642" s="6" t="s">
        <v>19</v>
      </c>
      <c r="C7642" s="6" t="s">
        <v>37</v>
      </c>
      <c r="D7642" s="6" t="s">
        <v>21</v>
      </c>
      <c r="E7642" s="6" t="s">
        <v>65</v>
      </c>
      <c r="F7642" s="6" t="s">
        <v>73</v>
      </c>
      <c r="G7642" s="6" t="s">
        <v>24</v>
      </c>
      <c r="H7642" s="6" t="n">
        <v>4</v>
      </c>
      <c r="I7642" s="7" t="n">
        <v>39.99000168</v>
      </c>
      <c r="J7642" s="6" t="n">
        <v>2</v>
      </c>
      <c r="K7642" s="7" t="n">
        <v>79.98000336</v>
      </c>
      <c r="L7642" s="7" t="n">
        <v>2.400000095</v>
      </c>
      <c r="M7642" s="8" t="n">
        <v>0.029999999</v>
      </c>
      <c r="N7642" s="7" t="n">
        <v>0.779999971</v>
      </c>
      <c r="O7642" s="12" t="n">
        <v>1</v>
      </c>
    </row>
    <row r="7643" customFormat="false" ht="15" hidden="false" customHeight="true" outlineLevel="0" collapsed="false">
      <c r="A7643" s="6" t="n">
        <v>68221</v>
      </c>
      <c r="B7643" s="6" t="s">
        <v>19</v>
      </c>
      <c r="C7643" s="6" t="s">
        <v>20</v>
      </c>
      <c r="D7643" s="6" t="s">
        <v>21</v>
      </c>
      <c r="E7643" s="6" t="s">
        <v>64</v>
      </c>
      <c r="F7643" s="6" t="s">
        <v>58</v>
      </c>
      <c r="G7643" s="6" t="s">
        <v>44</v>
      </c>
      <c r="H7643" s="6" t="n">
        <v>4</v>
      </c>
      <c r="I7643" s="7" t="n">
        <v>49.97999954</v>
      </c>
      <c r="J7643" s="6" t="n">
        <v>5</v>
      </c>
      <c r="K7643" s="7" t="n">
        <v>249.8999939</v>
      </c>
      <c r="L7643" s="7" t="n">
        <v>10</v>
      </c>
      <c r="M7643" s="8" t="n">
        <v>0.039999999</v>
      </c>
      <c r="N7643" s="7" t="n">
        <v>-184.0099945</v>
      </c>
      <c r="O7643" s="9" t="n">
        <v>0</v>
      </c>
    </row>
    <row r="7644" customFormat="false" ht="15" hidden="false" customHeight="true" outlineLevel="0" collapsed="false">
      <c r="A7644" s="6" t="n">
        <v>49925</v>
      </c>
      <c r="B7644" s="6" t="s">
        <v>26</v>
      </c>
      <c r="C7644" s="6" t="s">
        <v>49</v>
      </c>
      <c r="D7644" s="6" t="s">
        <v>31</v>
      </c>
      <c r="E7644" s="6" t="s">
        <v>83</v>
      </c>
      <c r="F7644" s="6" t="s">
        <v>75</v>
      </c>
      <c r="G7644" s="6" t="s">
        <v>44</v>
      </c>
      <c r="H7644" s="6" t="n">
        <v>1</v>
      </c>
      <c r="I7644" s="7" t="n">
        <v>299.980011</v>
      </c>
      <c r="J7644" s="6" t="n">
        <v>1</v>
      </c>
      <c r="K7644" s="7" t="n">
        <v>299.980011</v>
      </c>
      <c r="L7644" s="7" t="n">
        <v>16.5</v>
      </c>
      <c r="M7644" s="8" t="n">
        <v>0.059999999</v>
      </c>
      <c r="N7644" s="7" t="n">
        <v>28.35000038</v>
      </c>
      <c r="O7644" s="12" t="n">
        <v>1</v>
      </c>
    </row>
    <row r="7645" customFormat="false" ht="15" hidden="false" customHeight="true" outlineLevel="0" collapsed="false">
      <c r="A7645" s="6" t="n">
        <v>45017</v>
      </c>
      <c r="B7645" s="6" t="s">
        <v>46</v>
      </c>
      <c r="C7645" s="6" t="s">
        <v>20</v>
      </c>
      <c r="D7645" s="6" t="s">
        <v>38</v>
      </c>
      <c r="E7645" s="6" t="s">
        <v>92</v>
      </c>
      <c r="F7645" s="6" t="s">
        <v>58</v>
      </c>
      <c r="G7645" s="6" t="s">
        <v>47</v>
      </c>
      <c r="H7645" s="6" t="n">
        <v>2</v>
      </c>
      <c r="I7645" s="7" t="n">
        <v>49.97999954</v>
      </c>
      <c r="J7645" s="6" t="n">
        <v>2</v>
      </c>
      <c r="K7645" s="7" t="n">
        <v>99.95999908</v>
      </c>
      <c r="L7645" s="7" t="n">
        <v>9</v>
      </c>
      <c r="M7645" s="8" t="n">
        <v>0.090000004</v>
      </c>
      <c r="N7645" s="7" t="n">
        <v>40.93000031</v>
      </c>
      <c r="O7645" s="12" t="n">
        <v>1</v>
      </c>
    </row>
    <row r="7646" customFormat="false" ht="15" hidden="false" customHeight="true" outlineLevel="0" collapsed="false">
      <c r="A7646" s="6" t="n">
        <v>70887</v>
      </c>
      <c r="B7646" s="6" t="s">
        <v>46</v>
      </c>
      <c r="C7646" s="6" t="s">
        <v>37</v>
      </c>
      <c r="D7646" s="6" t="s">
        <v>21</v>
      </c>
      <c r="E7646" s="6" t="s">
        <v>64</v>
      </c>
      <c r="F7646" s="6" t="s">
        <v>91</v>
      </c>
      <c r="G7646" s="6" t="s">
        <v>34</v>
      </c>
      <c r="H7646" s="6" t="n">
        <v>2</v>
      </c>
      <c r="I7646" s="7" t="n">
        <v>252.8800049</v>
      </c>
      <c r="J7646" s="6" t="n">
        <v>1</v>
      </c>
      <c r="K7646" s="7" t="n">
        <v>252.8800049</v>
      </c>
      <c r="L7646" s="7" t="n">
        <v>30.35000038</v>
      </c>
      <c r="M7646" s="8" t="n">
        <v>0.119999997</v>
      </c>
      <c r="N7646" s="7" t="n">
        <v>42.27999878</v>
      </c>
      <c r="O7646" s="12" t="n">
        <v>1</v>
      </c>
    </row>
    <row r="7647" customFormat="false" ht="15" hidden="false" customHeight="true" outlineLevel="0" collapsed="false">
      <c r="A7647" s="6" t="n">
        <v>50901</v>
      </c>
      <c r="B7647" s="6" t="s">
        <v>46</v>
      </c>
      <c r="C7647" s="6" t="s">
        <v>20</v>
      </c>
      <c r="D7647" s="6" t="s">
        <v>27</v>
      </c>
      <c r="E7647" s="6" t="s">
        <v>79</v>
      </c>
      <c r="F7647" s="6" t="s">
        <v>33</v>
      </c>
      <c r="G7647" s="6" t="s">
        <v>44</v>
      </c>
      <c r="H7647" s="6" t="n">
        <v>2</v>
      </c>
      <c r="I7647" s="7" t="n">
        <v>59.99000168</v>
      </c>
      <c r="J7647" s="6" t="n">
        <v>4</v>
      </c>
      <c r="K7647" s="7" t="n">
        <v>239.9600067</v>
      </c>
      <c r="L7647" s="7" t="n">
        <v>43.18999863</v>
      </c>
      <c r="M7647" s="8" t="n">
        <v>0.180000007</v>
      </c>
      <c r="N7647" s="7" t="n">
        <v>54.11000061</v>
      </c>
      <c r="O7647" s="9" t="n">
        <v>0</v>
      </c>
    </row>
    <row r="7648" customFormat="false" ht="15" hidden="false" customHeight="true" outlineLevel="0" collapsed="false">
      <c r="A7648" s="6" t="n">
        <v>24157</v>
      </c>
      <c r="B7648" s="6" t="s">
        <v>46</v>
      </c>
      <c r="C7648" s="6" t="s">
        <v>37</v>
      </c>
      <c r="D7648" s="6" t="s">
        <v>27</v>
      </c>
      <c r="E7648" s="6" t="s">
        <v>28</v>
      </c>
      <c r="F7648" s="6" t="s">
        <v>74</v>
      </c>
      <c r="G7648" s="6" t="s">
        <v>24</v>
      </c>
      <c r="H7648" s="6" t="n">
        <v>2</v>
      </c>
      <c r="I7648" s="7" t="n">
        <v>44.99000168</v>
      </c>
      <c r="J7648" s="6" t="n">
        <v>2</v>
      </c>
      <c r="K7648" s="7" t="n">
        <v>89.98000336</v>
      </c>
      <c r="L7648" s="7" t="n">
        <v>16.20000076</v>
      </c>
      <c r="M7648" s="8" t="n">
        <v>0.180000007</v>
      </c>
      <c r="N7648" s="7" t="n">
        <v>-129.1199951</v>
      </c>
      <c r="O7648" s="12" t="n">
        <v>1</v>
      </c>
    </row>
    <row r="7649" customFormat="false" ht="15" hidden="false" customHeight="true" outlineLevel="0" collapsed="false">
      <c r="A7649" s="6" t="n">
        <v>17906</v>
      </c>
      <c r="B7649" s="6" t="s">
        <v>19</v>
      </c>
      <c r="C7649" s="6" t="s">
        <v>49</v>
      </c>
      <c r="D7649" s="6" t="s">
        <v>21</v>
      </c>
      <c r="E7649" s="6" t="s">
        <v>65</v>
      </c>
      <c r="F7649" s="6" t="s">
        <v>23</v>
      </c>
      <c r="G7649" s="6" t="s">
        <v>44</v>
      </c>
      <c r="H7649" s="6" t="n">
        <v>4</v>
      </c>
      <c r="I7649" s="7" t="n">
        <v>129.9900055</v>
      </c>
      <c r="J7649" s="6" t="n">
        <v>1</v>
      </c>
      <c r="K7649" s="7" t="n">
        <v>129.9900055</v>
      </c>
      <c r="L7649" s="7" t="n">
        <v>22.10000038</v>
      </c>
      <c r="M7649" s="8" t="n">
        <v>0.170000002</v>
      </c>
      <c r="N7649" s="7" t="n">
        <v>52.86999893</v>
      </c>
      <c r="O7649" s="9" t="n">
        <v>0</v>
      </c>
    </row>
    <row r="7650" customFormat="false" ht="15" hidden="false" customHeight="true" outlineLevel="0" collapsed="false">
      <c r="A7650" s="6" t="n">
        <v>26993</v>
      </c>
      <c r="B7650" s="6" t="s">
        <v>46</v>
      </c>
      <c r="C7650" s="6" t="s">
        <v>20</v>
      </c>
      <c r="D7650" s="6" t="s">
        <v>27</v>
      </c>
      <c r="E7650" s="6" t="s">
        <v>54</v>
      </c>
      <c r="F7650" s="6" t="s">
        <v>58</v>
      </c>
      <c r="G7650" s="6" t="s">
        <v>44</v>
      </c>
      <c r="H7650" s="6" t="n">
        <v>2</v>
      </c>
      <c r="I7650" s="7" t="n">
        <v>49.97999954</v>
      </c>
      <c r="J7650" s="6" t="n">
        <v>3</v>
      </c>
      <c r="K7650" s="7" t="n">
        <v>149.9400024</v>
      </c>
      <c r="L7650" s="7" t="n">
        <v>13.48999977</v>
      </c>
      <c r="M7650" s="8" t="n">
        <v>0.090000004</v>
      </c>
      <c r="N7650" s="7" t="n">
        <v>47.75999832</v>
      </c>
      <c r="O7650" s="12" t="n">
        <v>1</v>
      </c>
    </row>
    <row r="7651" customFormat="false" ht="15" hidden="false" customHeight="true" outlineLevel="0" collapsed="false">
      <c r="A7651" s="6" t="n">
        <v>41010</v>
      </c>
      <c r="B7651" s="6" t="s">
        <v>19</v>
      </c>
      <c r="C7651" s="6" t="s">
        <v>37</v>
      </c>
      <c r="D7651" s="6" t="s">
        <v>31</v>
      </c>
      <c r="E7651" s="6" t="s">
        <v>32</v>
      </c>
      <c r="F7651" s="6" t="s">
        <v>23</v>
      </c>
      <c r="G7651" s="6" t="s">
        <v>24</v>
      </c>
      <c r="H7651" s="6" t="n">
        <v>4</v>
      </c>
      <c r="I7651" s="7" t="n">
        <v>129.9900055</v>
      </c>
      <c r="J7651" s="6" t="n">
        <v>1</v>
      </c>
      <c r="K7651" s="7" t="n">
        <v>129.9900055</v>
      </c>
      <c r="L7651" s="7" t="n">
        <v>23.39999962</v>
      </c>
      <c r="M7651" s="8" t="n">
        <v>0.180000007</v>
      </c>
      <c r="N7651" s="7" t="n">
        <v>31.97999954</v>
      </c>
      <c r="O7651" s="12" t="n">
        <v>1</v>
      </c>
    </row>
    <row r="7652" customFormat="false" ht="15" hidden="false" customHeight="true" outlineLevel="0" collapsed="false">
      <c r="A7652" s="6" t="n">
        <v>60923</v>
      </c>
      <c r="B7652" s="6" t="s">
        <v>46</v>
      </c>
      <c r="C7652" s="6" t="s">
        <v>37</v>
      </c>
      <c r="D7652" s="6" t="s">
        <v>50</v>
      </c>
      <c r="E7652" s="6" t="s">
        <v>51</v>
      </c>
      <c r="F7652" s="6" t="s">
        <v>23</v>
      </c>
      <c r="G7652" s="6" t="s">
        <v>24</v>
      </c>
      <c r="H7652" s="6" t="n">
        <v>2</v>
      </c>
      <c r="I7652" s="7" t="n">
        <v>129.9900055</v>
      </c>
      <c r="J7652" s="6" t="n">
        <v>1</v>
      </c>
      <c r="K7652" s="7" t="n">
        <v>129.9900055</v>
      </c>
      <c r="L7652" s="7" t="n">
        <v>3.900000095</v>
      </c>
      <c r="M7652" s="8" t="n">
        <v>0.029999999</v>
      </c>
      <c r="N7652" s="7" t="n">
        <v>49.18000031</v>
      </c>
      <c r="O7652" s="12" t="n">
        <v>1</v>
      </c>
    </row>
    <row r="7653" customFormat="false" ht="15" hidden="false" customHeight="true" outlineLevel="0" collapsed="false">
      <c r="A7653" s="6" t="n">
        <v>30835</v>
      </c>
      <c r="B7653" s="6" t="s">
        <v>19</v>
      </c>
      <c r="C7653" s="6" t="s">
        <v>37</v>
      </c>
      <c r="D7653" s="6" t="s">
        <v>27</v>
      </c>
      <c r="E7653" s="6" t="s">
        <v>42</v>
      </c>
      <c r="F7653" s="6" t="s">
        <v>90</v>
      </c>
      <c r="G7653" s="6" t="s">
        <v>34</v>
      </c>
      <c r="H7653" s="6" t="n">
        <v>4</v>
      </c>
      <c r="I7653" s="7" t="n">
        <v>44.99000168</v>
      </c>
      <c r="J7653" s="6" t="n">
        <v>3</v>
      </c>
      <c r="K7653" s="7" t="n">
        <v>134.9700012</v>
      </c>
      <c r="L7653" s="7" t="n">
        <v>24.29000092</v>
      </c>
      <c r="M7653" s="8" t="n">
        <v>0.180000007</v>
      </c>
      <c r="N7653" s="7" t="n">
        <v>33.20000076</v>
      </c>
      <c r="O7653" s="12" t="n">
        <v>1</v>
      </c>
    </row>
    <row r="7654" customFormat="false" ht="15" hidden="false" customHeight="true" outlineLevel="0" collapsed="false">
      <c r="A7654" s="6" t="n">
        <v>46275</v>
      </c>
      <c r="B7654" s="6" t="s">
        <v>46</v>
      </c>
      <c r="C7654" s="6" t="s">
        <v>20</v>
      </c>
      <c r="D7654" s="6" t="s">
        <v>38</v>
      </c>
      <c r="E7654" s="6" t="s">
        <v>70</v>
      </c>
      <c r="F7654" s="6" t="s">
        <v>23</v>
      </c>
      <c r="G7654" s="6" t="s">
        <v>44</v>
      </c>
      <c r="H7654" s="6" t="n">
        <v>2</v>
      </c>
      <c r="I7654" s="7" t="n">
        <v>129.9900055</v>
      </c>
      <c r="J7654" s="6" t="n">
        <v>1</v>
      </c>
      <c r="K7654" s="7" t="n">
        <v>129.9900055</v>
      </c>
      <c r="L7654" s="7" t="n">
        <v>6.5</v>
      </c>
      <c r="M7654" s="8" t="n">
        <v>0.050000001</v>
      </c>
      <c r="N7654" s="7" t="n">
        <v>32.11000061</v>
      </c>
      <c r="O7654" s="12" t="n">
        <v>1</v>
      </c>
    </row>
    <row r="7655" customFormat="false" ht="15" hidden="false" customHeight="true" outlineLevel="0" collapsed="false">
      <c r="A7655" s="6" t="n">
        <v>46571</v>
      </c>
      <c r="B7655" s="6" t="s">
        <v>19</v>
      </c>
      <c r="C7655" s="6" t="s">
        <v>37</v>
      </c>
      <c r="D7655" s="6" t="s">
        <v>38</v>
      </c>
      <c r="E7655" s="6" t="s">
        <v>39</v>
      </c>
      <c r="F7655" s="6" t="s">
        <v>23</v>
      </c>
      <c r="G7655" s="6" t="s">
        <v>34</v>
      </c>
      <c r="H7655" s="6" t="n">
        <v>4</v>
      </c>
      <c r="I7655" s="7" t="n">
        <v>129.9900055</v>
      </c>
      <c r="J7655" s="6" t="n">
        <v>1</v>
      </c>
      <c r="K7655" s="7" t="n">
        <v>129.9900055</v>
      </c>
      <c r="L7655" s="7" t="n">
        <v>16.89999962</v>
      </c>
      <c r="M7655" s="8" t="n">
        <v>0.129999995</v>
      </c>
      <c r="N7655" s="7" t="n">
        <v>53.15000153</v>
      </c>
      <c r="O7655" s="9" t="n">
        <v>0</v>
      </c>
    </row>
    <row r="7656" customFormat="false" ht="15" hidden="false" customHeight="true" outlineLevel="0" collapsed="false">
      <c r="A7656" s="6" t="n">
        <v>37021</v>
      </c>
      <c r="B7656" s="6" t="s">
        <v>26</v>
      </c>
      <c r="C7656" s="6" t="s">
        <v>20</v>
      </c>
      <c r="D7656" s="6" t="s">
        <v>31</v>
      </c>
      <c r="E7656" s="6" t="s">
        <v>62</v>
      </c>
      <c r="F7656" s="6" t="s">
        <v>33</v>
      </c>
      <c r="G7656" s="6" t="s">
        <v>34</v>
      </c>
      <c r="H7656" s="6" t="n">
        <v>1</v>
      </c>
      <c r="I7656" s="7" t="n">
        <v>59.99000168</v>
      </c>
      <c r="J7656" s="6" t="n">
        <v>1</v>
      </c>
      <c r="K7656" s="7" t="n">
        <v>59.99000168</v>
      </c>
      <c r="L7656" s="7" t="n">
        <v>0.600000024</v>
      </c>
      <c r="M7656" s="8" t="n">
        <v>0.01</v>
      </c>
      <c r="N7656" s="7" t="n">
        <v>2.970000029</v>
      </c>
      <c r="O7656" s="12" t="n">
        <v>1</v>
      </c>
    </row>
    <row r="7657" customFormat="false" ht="15" hidden="false" customHeight="true" outlineLevel="0" collapsed="false">
      <c r="A7657" s="6" t="n">
        <v>52965</v>
      </c>
      <c r="B7657" s="6" t="s">
        <v>19</v>
      </c>
      <c r="C7657" s="6" t="s">
        <v>20</v>
      </c>
      <c r="D7657" s="6" t="s">
        <v>50</v>
      </c>
      <c r="E7657" s="6" t="s">
        <v>63</v>
      </c>
      <c r="F7657" s="6" t="s">
        <v>84</v>
      </c>
      <c r="G7657" s="6" t="s">
        <v>44</v>
      </c>
      <c r="H7657" s="6" t="n">
        <v>4</v>
      </c>
      <c r="I7657" s="7" t="n">
        <v>39.99000168</v>
      </c>
      <c r="J7657" s="6" t="n">
        <v>3</v>
      </c>
      <c r="K7657" s="7" t="n">
        <v>119.9700012</v>
      </c>
      <c r="L7657" s="7" t="n">
        <v>12</v>
      </c>
      <c r="M7657" s="8" t="n">
        <v>0.100000001</v>
      </c>
      <c r="N7657" s="7" t="n">
        <v>21.59000015</v>
      </c>
      <c r="O7657" s="12" t="n">
        <v>1</v>
      </c>
    </row>
    <row r="7658" customFormat="false" ht="15" hidden="false" customHeight="true" outlineLevel="0" collapsed="false">
      <c r="A7658" s="6" t="n">
        <v>51754</v>
      </c>
      <c r="B7658" s="6" t="s">
        <v>19</v>
      </c>
      <c r="C7658" s="6" t="s">
        <v>20</v>
      </c>
      <c r="D7658" s="6" t="s">
        <v>50</v>
      </c>
      <c r="E7658" s="6" t="s">
        <v>63</v>
      </c>
      <c r="F7658" s="6" t="s">
        <v>57</v>
      </c>
      <c r="G7658" s="6" t="s">
        <v>34</v>
      </c>
      <c r="H7658" s="6" t="n">
        <v>4</v>
      </c>
      <c r="I7658" s="7" t="n">
        <v>50</v>
      </c>
      <c r="J7658" s="6" t="n">
        <v>2</v>
      </c>
      <c r="K7658" s="7" t="n">
        <v>100</v>
      </c>
      <c r="L7658" s="7" t="n">
        <v>0</v>
      </c>
      <c r="M7658" s="8" t="n">
        <v>0</v>
      </c>
      <c r="N7658" s="7" t="n">
        <v>24</v>
      </c>
      <c r="O7658" s="12" t="n">
        <v>1</v>
      </c>
    </row>
    <row r="7659" customFormat="false" ht="15" hidden="false" customHeight="true" outlineLevel="0" collapsed="false">
      <c r="A7659" s="6" t="n">
        <v>57962</v>
      </c>
      <c r="B7659" s="6" t="s">
        <v>19</v>
      </c>
      <c r="C7659" s="6" t="s">
        <v>37</v>
      </c>
      <c r="D7659" s="6" t="s">
        <v>50</v>
      </c>
      <c r="E7659" s="6" t="s">
        <v>51</v>
      </c>
      <c r="F7659" s="6" t="s">
        <v>108</v>
      </c>
      <c r="G7659" s="6" t="s">
        <v>24</v>
      </c>
      <c r="H7659" s="6" t="n">
        <v>4</v>
      </c>
      <c r="I7659" s="7" t="n">
        <v>119.9899979</v>
      </c>
      <c r="J7659" s="6" t="n">
        <v>1</v>
      </c>
      <c r="K7659" s="7" t="n">
        <v>119.9899979</v>
      </c>
      <c r="L7659" s="7" t="n">
        <v>2.400000095</v>
      </c>
      <c r="M7659" s="8" t="n">
        <v>0.02</v>
      </c>
      <c r="N7659" s="7" t="n">
        <v>39.97999954</v>
      </c>
      <c r="O7659" s="9" t="n">
        <v>0</v>
      </c>
    </row>
    <row r="7660" customFormat="false" ht="15" hidden="false" customHeight="true" outlineLevel="0" collapsed="false">
      <c r="A7660" s="6" t="n">
        <v>56662</v>
      </c>
      <c r="B7660" s="6" t="s">
        <v>19</v>
      </c>
      <c r="C7660" s="6" t="s">
        <v>20</v>
      </c>
      <c r="D7660" s="6" t="s">
        <v>50</v>
      </c>
      <c r="E7660" s="6" t="s">
        <v>51</v>
      </c>
      <c r="F7660" s="6" t="s">
        <v>73</v>
      </c>
      <c r="G7660" s="6" t="s">
        <v>34</v>
      </c>
      <c r="H7660" s="6" t="n">
        <v>4</v>
      </c>
      <c r="I7660" s="7" t="n">
        <v>39.99000168</v>
      </c>
      <c r="J7660" s="6" t="n">
        <v>4</v>
      </c>
      <c r="K7660" s="7" t="n">
        <v>159.9600067</v>
      </c>
      <c r="L7660" s="7" t="n">
        <v>3.200000048</v>
      </c>
      <c r="M7660" s="8" t="n">
        <v>0.02</v>
      </c>
      <c r="N7660" s="7" t="n">
        <v>40.75999832</v>
      </c>
      <c r="O7660" s="9" t="n">
        <v>0</v>
      </c>
    </row>
    <row r="7661" customFormat="false" ht="15" hidden="false" customHeight="true" outlineLevel="0" collapsed="false">
      <c r="A7661" s="6" t="n">
        <v>33883</v>
      </c>
      <c r="B7661" s="6" t="s">
        <v>19</v>
      </c>
      <c r="C7661" s="6" t="s">
        <v>37</v>
      </c>
      <c r="D7661" s="6" t="s">
        <v>31</v>
      </c>
      <c r="E7661" s="6" t="s">
        <v>32</v>
      </c>
      <c r="F7661" s="6" t="s">
        <v>33</v>
      </c>
      <c r="G7661" s="6" t="s">
        <v>44</v>
      </c>
      <c r="H7661" s="6" t="n">
        <v>4</v>
      </c>
      <c r="I7661" s="7" t="n">
        <v>59.99000168</v>
      </c>
      <c r="J7661" s="6" t="n">
        <v>1</v>
      </c>
      <c r="K7661" s="7" t="n">
        <v>59.99000168</v>
      </c>
      <c r="L7661" s="7" t="n">
        <v>0.600000024</v>
      </c>
      <c r="M7661" s="8" t="n">
        <v>0.01</v>
      </c>
      <c r="N7661" s="7" t="n">
        <v>19.29999924</v>
      </c>
      <c r="O7661" s="9" t="n">
        <v>0</v>
      </c>
    </row>
    <row r="7662" customFormat="false" ht="15" hidden="false" customHeight="true" outlineLevel="0" collapsed="false">
      <c r="A7662" s="6" t="n">
        <v>28553</v>
      </c>
      <c r="B7662" s="6" t="s">
        <v>19</v>
      </c>
      <c r="C7662" s="6" t="s">
        <v>20</v>
      </c>
      <c r="D7662" s="6" t="s">
        <v>27</v>
      </c>
      <c r="E7662" s="6" t="s">
        <v>69</v>
      </c>
      <c r="F7662" s="6" t="s">
        <v>108</v>
      </c>
      <c r="G7662" s="6" t="s">
        <v>34</v>
      </c>
      <c r="H7662" s="6" t="n">
        <v>4</v>
      </c>
      <c r="I7662" s="7" t="n">
        <v>19.98999977</v>
      </c>
      <c r="J7662" s="6" t="n">
        <v>2</v>
      </c>
      <c r="K7662" s="7" t="n">
        <v>39.97999954</v>
      </c>
      <c r="L7662" s="7" t="n">
        <v>10</v>
      </c>
      <c r="M7662" s="8" t="n">
        <v>0.25</v>
      </c>
      <c r="N7662" s="7" t="n">
        <v>-50.97000122</v>
      </c>
      <c r="O7662" s="9" t="n">
        <v>0</v>
      </c>
    </row>
    <row r="7663" customFormat="false" ht="15" hidden="false" customHeight="true" outlineLevel="0" collapsed="false">
      <c r="A7663" s="6" t="n">
        <v>53422</v>
      </c>
      <c r="B7663" s="6" t="s">
        <v>26</v>
      </c>
      <c r="C7663" s="6" t="s">
        <v>49</v>
      </c>
      <c r="D7663" s="6" t="s">
        <v>50</v>
      </c>
      <c r="E7663" s="6" t="s">
        <v>51</v>
      </c>
      <c r="F7663" s="6" t="s">
        <v>71</v>
      </c>
      <c r="G7663" s="6" t="s">
        <v>24</v>
      </c>
      <c r="H7663" s="6" t="n">
        <v>1</v>
      </c>
      <c r="I7663" s="7" t="n">
        <v>199.9900055</v>
      </c>
      <c r="J7663" s="6" t="n">
        <v>1</v>
      </c>
      <c r="K7663" s="7" t="n">
        <v>199.9900055</v>
      </c>
      <c r="L7663" s="7" t="n">
        <v>34</v>
      </c>
      <c r="M7663" s="8" t="n">
        <v>0.170000002</v>
      </c>
      <c r="N7663" s="7" t="n">
        <v>20.75</v>
      </c>
      <c r="O7663" s="12" t="n">
        <v>1</v>
      </c>
    </row>
    <row r="7664" customFormat="false" ht="15" hidden="false" customHeight="true" outlineLevel="0" collapsed="false">
      <c r="A7664" s="6" t="n">
        <v>10800</v>
      </c>
      <c r="B7664" s="6" t="s">
        <v>19</v>
      </c>
      <c r="C7664" s="6" t="s">
        <v>37</v>
      </c>
      <c r="D7664" s="6" t="s">
        <v>21</v>
      </c>
      <c r="E7664" s="6" t="s">
        <v>64</v>
      </c>
      <c r="F7664" s="6" t="s">
        <v>75</v>
      </c>
      <c r="G7664" s="6" t="s">
        <v>34</v>
      </c>
      <c r="H7664" s="6" t="n">
        <v>4</v>
      </c>
      <c r="I7664" s="7" t="n">
        <v>299.980011</v>
      </c>
      <c r="J7664" s="6" t="n">
        <v>1</v>
      </c>
      <c r="K7664" s="7" t="n">
        <v>299.980011</v>
      </c>
      <c r="L7664" s="7" t="n">
        <v>0</v>
      </c>
      <c r="M7664" s="8" t="n">
        <v>0</v>
      </c>
      <c r="N7664" s="7" t="n">
        <v>15</v>
      </c>
      <c r="O7664" s="12" t="n">
        <v>1</v>
      </c>
    </row>
    <row r="7665" customFormat="false" ht="15" hidden="false" customHeight="true" outlineLevel="0" collapsed="false">
      <c r="A7665" s="6" t="n">
        <v>67603</v>
      </c>
      <c r="B7665" s="6" t="s">
        <v>19</v>
      </c>
      <c r="C7665" s="6" t="s">
        <v>37</v>
      </c>
      <c r="D7665" s="6" t="s">
        <v>21</v>
      </c>
      <c r="E7665" s="6" t="s">
        <v>65</v>
      </c>
      <c r="F7665" s="6" t="s">
        <v>23</v>
      </c>
      <c r="G7665" s="6" t="s">
        <v>34</v>
      </c>
      <c r="H7665" s="6" t="n">
        <v>4</v>
      </c>
      <c r="I7665" s="7" t="n">
        <v>129.9900055</v>
      </c>
      <c r="J7665" s="6" t="n">
        <v>1</v>
      </c>
      <c r="K7665" s="7" t="n">
        <v>129.9900055</v>
      </c>
      <c r="L7665" s="7" t="n">
        <v>5.199999809</v>
      </c>
      <c r="M7665" s="8" t="n">
        <v>0.039999999</v>
      </c>
      <c r="N7665" s="7" t="n">
        <v>31.20000076</v>
      </c>
      <c r="O7665" s="9" t="n">
        <v>0</v>
      </c>
    </row>
    <row r="7666" customFormat="false" ht="15" hidden="false" customHeight="true" outlineLevel="0" collapsed="false">
      <c r="A7666" s="6" t="n">
        <v>49401</v>
      </c>
      <c r="B7666" s="6" t="s">
        <v>19</v>
      </c>
      <c r="C7666" s="6" t="s">
        <v>37</v>
      </c>
      <c r="D7666" s="6" t="s">
        <v>21</v>
      </c>
      <c r="E7666" s="6" t="s">
        <v>66</v>
      </c>
      <c r="F7666" s="6" t="s">
        <v>23</v>
      </c>
      <c r="G7666" s="6" t="s">
        <v>47</v>
      </c>
      <c r="H7666" s="6" t="n">
        <v>4</v>
      </c>
      <c r="I7666" s="7" t="n">
        <v>129.9900055</v>
      </c>
      <c r="J7666" s="6" t="n">
        <v>1</v>
      </c>
      <c r="K7666" s="7" t="n">
        <v>129.9900055</v>
      </c>
      <c r="L7666" s="7" t="n">
        <v>5.199999809</v>
      </c>
      <c r="M7666" s="8" t="n">
        <v>0.039999999</v>
      </c>
      <c r="N7666" s="7" t="n">
        <v>3.74000001</v>
      </c>
      <c r="O7666" s="9" t="n">
        <v>0</v>
      </c>
    </row>
    <row r="7667" customFormat="false" ht="15" hidden="false" customHeight="true" outlineLevel="0" collapsed="false">
      <c r="A7667" s="6" t="n">
        <v>34399</v>
      </c>
      <c r="B7667" s="6" t="s">
        <v>46</v>
      </c>
      <c r="C7667" s="6" t="s">
        <v>37</v>
      </c>
      <c r="D7667" s="6" t="s">
        <v>31</v>
      </c>
      <c r="E7667" s="6" t="s">
        <v>32</v>
      </c>
      <c r="F7667" s="6" t="s">
        <v>90</v>
      </c>
      <c r="G7667" s="6" t="s">
        <v>24</v>
      </c>
      <c r="H7667" s="6" t="n">
        <v>2</v>
      </c>
      <c r="I7667" s="7" t="n">
        <v>44.99000168</v>
      </c>
      <c r="J7667" s="6" t="n">
        <v>3</v>
      </c>
      <c r="K7667" s="7" t="n">
        <v>134.9700012</v>
      </c>
      <c r="L7667" s="7" t="n">
        <v>1.350000024</v>
      </c>
      <c r="M7667" s="8" t="n">
        <v>0.01</v>
      </c>
      <c r="N7667" s="7" t="n">
        <v>40.09000015</v>
      </c>
      <c r="O7667" s="12" t="n">
        <v>1</v>
      </c>
    </row>
    <row r="7668" customFormat="false" ht="15" hidden="false" customHeight="true" outlineLevel="0" collapsed="false">
      <c r="A7668" s="6" t="n">
        <v>56274</v>
      </c>
      <c r="B7668" s="6" t="s">
        <v>19</v>
      </c>
      <c r="C7668" s="6" t="s">
        <v>20</v>
      </c>
      <c r="D7668" s="6" t="s">
        <v>50</v>
      </c>
      <c r="E7668" s="6" t="s">
        <v>63</v>
      </c>
      <c r="F7668" s="6" t="s">
        <v>58</v>
      </c>
      <c r="G7668" s="6" t="s">
        <v>34</v>
      </c>
      <c r="H7668" s="6" t="n">
        <v>4</v>
      </c>
      <c r="I7668" s="7" t="n">
        <v>49.97999954</v>
      </c>
      <c r="J7668" s="6" t="n">
        <v>1</v>
      </c>
      <c r="K7668" s="7" t="n">
        <v>49.97999954</v>
      </c>
      <c r="L7668" s="7" t="n">
        <v>4.5</v>
      </c>
      <c r="M7668" s="8" t="n">
        <v>0.090000004</v>
      </c>
      <c r="N7668" s="7" t="n">
        <v>1.139999986</v>
      </c>
      <c r="O7668" s="12" t="n">
        <v>1</v>
      </c>
    </row>
    <row r="7669" customFormat="false" ht="15" hidden="false" customHeight="true" outlineLevel="0" collapsed="false">
      <c r="A7669" s="6" t="n">
        <v>43071</v>
      </c>
      <c r="B7669" s="6" t="s">
        <v>19</v>
      </c>
      <c r="C7669" s="6" t="s">
        <v>49</v>
      </c>
      <c r="D7669" s="6" t="s">
        <v>27</v>
      </c>
      <c r="E7669" s="6" t="s">
        <v>79</v>
      </c>
      <c r="F7669" s="6" t="s">
        <v>57</v>
      </c>
      <c r="G7669" s="6" t="s">
        <v>34</v>
      </c>
      <c r="H7669" s="6" t="n">
        <v>4</v>
      </c>
      <c r="I7669" s="7" t="n">
        <v>50</v>
      </c>
      <c r="J7669" s="6" t="n">
        <v>3</v>
      </c>
      <c r="K7669" s="7" t="n">
        <v>150</v>
      </c>
      <c r="L7669" s="7" t="n">
        <v>25.5</v>
      </c>
      <c r="M7669" s="8" t="n">
        <v>0.170000002</v>
      </c>
      <c r="N7669" s="7" t="n">
        <v>10.96000004</v>
      </c>
      <c r="O7669" s="9" t="n">
        <v>0</v>
      </c>
    </row>
    <row r="7670" customFormat="false" ht="15" hidden="false" customHeight="true" outlineLevel="0" collapsed="false">
      <c r="A7670" s="6" t="n">
        <v>33703</v>
      </c>
      <c r="B7670" s="6" t="s">
        <v>19</v>
      </c>
      <c r="C7670" s="6" t="s">
        <v>20</v>
      </c>
      <c r="D7670" s="6" t="s">
        <v>31</v>
      </c>
      <c r="E7670" s="6" t="s">
        <v>56</v>
      </c>
      <c r="F7670" s="6" t="s">
        <v>80</v>
      </c>
      <c r="G7670" s="6" t="s">
        <v>34</v>
      </c>
      <c r="H7670" s="6" t="n">
        <v>4</v>
      </c>
      <c r="I7670" s="7" t="n">
        <v>24.98999977</v>
      </c>
      <c r="J7670" s="6" t="n">
        <v>5</v>
      </c>
      <c r="K7670" s="7" t="n">
        <v>124.9499969</v>
      </c>
      <c r="L7670" s="7" t="n">
        <v>5</v>
      </c>
      <c r="M7670" s="8" t="n">
        <v>0.039999999</v>
      </c>
      <c r="N7670" s="7" t="n">
        <v>13.55000019</v>
      </c>
      <c r="O7670" s="9" t="n">
        <v>0</v>
      </c>
    </row>
    <row r="7671" customFormat="false" ht="15" hidden="false" customHeight="true" outlineLevel="0" collapsed="false">
      <c r="A7671" s="6" t="n">
        <v>698</v>
      </c>
      <c r="B7671" s="6" t="s">
        <v>26</v>
      </c>
      <c r="C7671" s="6" t="s">
        <v>20</v>
      </c>
      <c r="D7671" s="6" t="s">
        <v>50</v>
      </c>
      <c r="E7671" s="6" t="s">
        <v>51</v>
      </c>
      <c r="F7671" s="6" t="s">
        <v>40</v>
      </c>
      <c r="G7671" s="6" t="s">
        <v>34</v>
      </c>
      <c r="H7671" s="6" t="n">
        <v>1</v>
      </c>
      <c r="I7671" s="7" t="n">
        <v>399.980011</v>
      </c>
      <c r="J7671" s="6" t="n">
        <v>1</v>
      </c>
      <c r="K7671" s="7" t="n">
        <v>399.980011</v>
      </c>
      <c r="L7671" s="7" t="n">
        <v>28</v>
      </c>
      <c r="M7671" s="8" t="n">
        <v>0.07</v>
      </c>
      <c r="N7671" s="7" t="n">
        <v>52.08000183</v>
      </c>
      <c r="O7671" s="12" t="n">
        <v>1</v>
      </c>
    </row>
    <row r="7672" customFormat="false" ht="15" hidden="false" customHeight="true" outlineLevel="0" collapsed="false">
      <c r="A7672" s="6" t="n">
        <v>29588</v>
      </c>
      <c r="B7672" s="6" t="s">
        <v>19</v>
      </c>
      <c r="C7672" s="6" t="s">
        <v>49</v>
      </c>
      <c r="D7672" s="6" t="s">
        <v>27</v>
      </c>
      <c r="E7672" s="6" t="s">
        <v>42</v>
      </c>
      <c r="F7672" s="6" t="s">
        <v>58</v>
      </c>
      <c r="G7672" s="6" t="s">
        <v>44</v>
      </c>
      <c r="H7672" s="6" t="n">
        <v>4</v>
      </c>
      <c r="I7672" s="7" t="n">
        <v>49.97999954</v>
      </c>
      <c r="J7672" s="6" t="n">
        <v>3</v>
      </c>
      <c r="K7672" s="7" t="n">
        <v>149.9400024</v>
      </c>
      <c r="L7672" s="7" t="n">
        <v>19.48999977</v>
      </c>
      <c r="M7672" s="8" t="n">
        <v>0.129999995</v>
      </c>
      <c r="N7672" s="7" t="n">
        <v>-9.260000229</v>
      </c>
      <c r="O7672" s="9" t="n">
        <v>0</v>
      </c>
    </row>
    <row r="7673" customFormat="false" ht="15" hidden="false" customHeight="true" outlineLevel="0" collapsed="false">
      <c r="A7673" s="6" t="n">
        <v>49016</v>
      </c>
      <c r="B7673" s="6" t="s">
        <v>26</v>
      </c>
      <c r="C7673" s="6" t="s">
        <v>49</v>
      </c>
      <c r="D7673" s="6" t="s">
        <v>27</v>
      </c>
      <c r="E7673" s="6" t="s">
        <v>69</v>
      </c>
      <c r="F7673" s="6" t="s">
        <v>23</v>
      </c>
      <c r="G7673" s="6" t="s">
        <v>44</v>
      </c>
      <c r="H7673" s="6" t="n">
        <v>1</v>
      </c>
      <c r="I7673" s="7" t="n">
        <v>129.9900055</v>
      </c>
      <c r="J7673" s="6" t="n">
        <v>1</v>
      </c>
      <c r="K7673" s="7" t="n">
        <v>129.9900055</v>
      </c>
      <c r="L7673" s="7" t="n">
        <v>9.100000381</v>
      </c>
      <c r="M7673" s="8" t="n">
        <v>0.07</v>
      </c>
      <c r="N7673" s="7" t="n">
        <v>36.27000046</v>
      </c>
      <c r="O7673" s="12" t="n">
        <v>1</v>
      </c>
    </row>
    <row r="7674" customFormat="false" ht="15" hidden="false" customHeight="true" outlineLevel="0" collapsed="false">
      <c r="A7674" s="6" t="n">
        <v>9919</v>
      </c>
      <c r="B7674" s="6" t="s">
        <v>26</v>
      </c>
      <c r="C7674" s="6" t="s">
        <v>49</v>
      </c>
      <c r="D7674" s="6" t="s">
        <v>50</v>
      </c>
      <c r="E7674" s="6" t="s">
        <v>51</v>
      </c>
      <c r="F7674" s="6" t="s">
        <v>80</v>
      </c>
      <c r="G7674" s="6" t="s">
        <v>34</v>
      </c>
      <c r="H7674" s="6" t="n">
        <v>1</v>
      </c>
      <c r="I7674" s="7" t="n">
        <v>24.98999977</v>
      </c>
      <c r="J7674" s="6" t="n">
        <v>3</v>
      </c>
      <c r="K7674" s="7" t="n">
        <v>74.97000122</v>
      </c>
      <c r="L7674" s="7" t="n">
        <v>0</v>
      </c>
      <c r="M7674" s="8" t="n">
        <v>0</v>
      </c>
      <c r="N7674" s="7" t="n">
        <v>24.37000084</v>
      </c>
      <c r="O7674" s="12" t="n">
        <v>1</v>
      </c>
    </row>
    <row r="7675" customFormat="false" ht="15" hidden="false" customHeight="true" outlineLevel="0" collapsed="false">
      <c r="A7675" s="6" t="n">
        <v>34512</v>
      </c>
      <c r="B7675" s="6" t="s">
        <v>36</v>
      </c>
      <c r="C7675" s="6" t="s">
        <v>20</v>
      </c>
      <c r="D7675" s="6" t="s">
        <v>31</v>
      </c>
      <c r="E7675" s="6" t="s">
        <v>56</v>
      </c>
      <c r="F7675" s="6" t="s">
        <v>23</v>
      </c>
      <c r="G7675" s="6" t="s">
        <v>44</v>
      </c>
      <c r="H7675" s="6" t="n">
        <v>0</v>
      </c>
      <c r="I7675" s="7" t="n">
        <v>129.9900055</v>
      </c>
      <c r="J7675" s="6" t="n">
        <v>1</v>
      </c>
      <c r="K7675" s="7" t="n">
        <v>129.9900055</v>
      </c>
      <c r="L7675" s="7" t="n">
        <v>23.39999962</v>
      </c>
      <c r="M7675" s="8" t="n">
        <v>0.180000007</v>
      </c>
      <c r="N7675" s="7" t="n">
        <v>28.78000069</v>
      </c>
      <c r="O7675" s="12" t="n">
        <v>1</v>
      </c>
    </row>
    <row r="7676" customFormat="false" ht="15" hidden="false" customHeight="true" outlineLevel="0" collapsed="false">
      <c r="A7676" s="6" t="n">
        <v>14470</v>
      </c>
      <c r="B7676" s="6" t="s">
        <v>19</v>
      </c>
      <c r="C7676" s="6" t="s">
        <v>49</v>
      </c>
      <c r="D7676" s="6" t="s">
        <v>21</v>
      </c>
      <c r="E7676" s="6" t="s">
        <v>65</v>
      </c>
      <c r="F7676" s="6" t="s">
        <v>58</v>
      </c>
      <c r="G7676" s="6" t="s">
        <v>44</v>
      </c>
      <c r="H7676" s="6" t="n">
        <v>4</v>
      </c>
      <c r="I7676" s="7" t="n">
        <v>49.97999954</v>
      </c>
      <c r="J7676" s="6" t="n">
        <v>5</v>
      </c>
      <c r="K7676" s="7" t="n">
        <v>249.8999939</v>
      </c>
      <c r="L7676" s="7" t="n">
        <v>44.97999954</v>
      </c>
      <c r="M7676" s="8" t="n">
        <v>0.180000007</v>
      </c>
      <c r="N7676" s="7" t="n">
        <v>55.33000183</v>
      </c>
      <c r="O7676" s="12" t="n">
        <v>1</v>
      </c>
    </row>
    <row r="7677" customFormat="false" ht="15" hidden="false" customHeight="true" outlineLevel="0" collapsed="false">
      <c r="A7677" s="6" t="n">
        <v>53202</v>
      </c>
      <c r="B7677" s="6" t="s">
        <v>46</v>
      </c>
      <c r="C7677" s="6" t="s">
        <v>49</v>
      </c>
      <c r="D7677" s="6" t="s">
        <v>50</v>
      </c>
      <c r="E7677" s="6" t="s">
        <v>51</v>
      </c>
      <c r="F7677" s="6" t="s">
        <v>33</v>
      </c>
      <c r="G7677" s="6" t="s">
        <v>24</v>
      </c>
      <c r="H7677" s="6" t="n">
        <v>2</v>
      </c>
      <c r="I7677" s="7" t="n">
        <v>59.99000168</v>
      </c>
      <c r="J7677" s="6" t="n">
        <v>4</v>
      </c>
      <c r="K7677" s="7" t="n">
        <v>239.9600067</v>
      </c>
      <c r="L7677" s="7" t="n">
        <v>0</v>
      </c>
      <c r="M7677" s="8" t="n">
        <v>0</v>
      </c>
      <c r="N7677" s="7" t="n">
        <v>93.58000183</v>
      </c>
      <c r="O7677" s="12" t="n">
        <v>1</v>
      </c>
    </row>
    <row r="7678" customFormat="false" ht="15" hidden="false" customHeight="true" outlineLevel="0" collapsed="false">
      <c r="A7678" s="6" t="n">
        <v>30020</v>
      </c>
      <c r="B7678" s="6" t="s">
        <v>46</v>
      </c>
      <c r="C7678" s="6" t="s">
        <v>49</v>
      </c>
      <c r="D7678" s="6" t="s">
        <v>27</v>
      </c>
      <c r="E7678" s="6" t="s">
        <v>54</v>
      </c>
      <c r="F7678" s="6" t="s">
        <v>71</v>
      </c>
      <c r="G7678" s="6" t="s">
        <v>44</v>
      </c>
      <c r="H7678" s="6" t="n">
        <v>2</v>
      </c>
      <c r="I7678" s="7" t="n">
        <v>199.9900055</v>
      </c>
      <c r="J7678" s="6" t="n">
        <v>1</v>
      </c>
      <c r="K7678" s="7" t="n">
        <v>199.9900055</v>
      </c>
      <c r="L7678" s="7" t="n">
        <v>24</v>
      </c>
      <c r="M7678" s="8" t="n">
        <v>0.119999997</v>
      </c>
      <c r="N7678" s="7" t="n">
        <v>61.59999847</v>
      </c>
      <c r="O7678" s="12" t="n">
        <v>1</v>
      </c>
    </row>
    <row r="7679" customFormat="false" ht="15" hidden="false" customHeight="true" outlineLevel="0" collapsed="false">
      <c r="A7679" s="6" t="n">
        <v>51334</v>
      </c>
      <c r="B7679" s="6" t="s">
        <v>19</v>
      </c>
      <c r="C7679" s="6" t="s">
        <v>20</v>
      </c>
      <c r="D7679" s="6" t="s">
        <v>50</v>
      </c>
      <c r="E7679" s="6" t="s">
        <v>51</v>
      </c>
      <c r="F7679" s="6" t="s">
        <v>73</v>
      </c>
      <c r="G7679" s="6" t="s">
        <v>47</v>
      </c>
      <c r="H7679" s="6" t="n">
        <v>4</v>
      </c>
      <c r="I7679" s="7" t="n">
        <v>39.99000168</v>
      </c>
      <c r="J7679" s="6" t="n">
        <v>2</v>
      </c>
      <c r="K7679" s="7" t="n">
        <v>79.98000336</v>
      </c>
      <c r="L7679" s="7" t="n">
        <v>12</v>
      </c>
      <c r="M7679" s="8" t="n">
        <v>0.150000006</v>
      </c>
      <c r="N7679" s="7" t="n">
        <v>23.11000061</v>
      </c>
      <c r="O7679" s="12" t="n">
        <v>1</v>
      </c>
    </row>
    <row r="7680" customFormat="false" ht="15" hidden="false" customHeight="true" outlineLevel="0" collapsed="false">
      <c r="A7680" s="6" t="n">
        <v>7036</v>
      </c>
      <c r="B7680" s="6" t="s">
        <v>19</v>
      </c>
      <c r="C7680" s="6" t="s">
        <v>20</v>
      </c>
      <c r="D7680" s="6" t="s">
        <v>50</v>
      </c>
      <c r="E7680" s="6" t="s">
        <v>51</v>
      </c>
      <c r="F7680" s="6" t="s">
        <v>89</v>
      </c>
      <c r="G7680" s="6" t="s">
        <v>44</v>
      </c>
      <c r="H7680" s="6" t="n">
        <v>4</v>
      </c>
      <c r="I7680" s="7" t="n">
        <v>59.99000168</v>
      </c>
      <c r="J7680" s="6" t="n">
        <v>5</v>
      </c>
      <c r="K7680" s="7" t="n">
        <v>299.9500122</v>
      </c>
      <c r="L7680" s="7" t="n">
        <v>3</v>
      </c>
      <c r="M7680" s="8" t="n">
        <v>0.01</v>
      </c>
      <c r="N7680" s="7" t="n">
        <v>56.41999817</v>
      </c>
      <c r="O7680" s="9" t="n">
        <v>0</v>
      </c>
    </row>
    <row r="7681" customFormat="false" ht="15" hidden="false" customHeight="true" outlineLevel="0" collapsed="false">
      <c r="A7681" s="6" t="n">
        <v>6446</v>
      </c>
      <c r="B7681" s="6" t="s">
        <v>26</v>
      </c>
      <c r="C7681" s="6" t="s">
        <v>20</v>
      </c>
      <c r="D7681" s="6" t="s">
        <v>50</v>
      </c>
      <c r="E7681" s="6" t="s">
        <v>51</v>
      </c>
      <c r="F7681" s="6" t="s">
        <v>57</v>
      </c>
      <c r="G7681" s="6" t="s">
        <v>34</v>
      </c>
      <c r="H7681" s="6" t="n">
        <v>1</v>
      </c>
      <c r="I7681" s="7" t="n">
        <v>50</v>
      </c>
      <c r="J7681" s="6" t="n">
        <v>4</v>
      </c>
      <c r="K7681" s="7" t="n">
        <v>200</v>
      </c>
      <c r="L7681" s="7" t="n">
        <v>20</v>
      </c>
      <c r="M7681" s="8" t="n">
        <v>0.100000001</v>
      </c>
      <c r="N7681" s="7" t="n">
        <v>84.59999847</v>
      </c>
      <c r="O7681" s="12" t="n">
        <v>1</v>
      </c>
    </row>
    <row r="7682" customFormat="false" ht="15" hidden="false" customHeight="true" outlineLevel="0" collapsed="false">
      <c r="A7682" s="6" t="n">
        <v>64103</v>
      </c>
      <c r="B7682" s="6" t="s">
        <v>19</v>
      </c>
      <c r="C7682" s="6" t="s">
        <v>20</v>
      </c>
      <c r="D7682" s="6" t="s">
        <v>21</v>
      </c>
      <c r="E7682" s="6" t="s">
        <v>65</v>
      </c>
      <c r="F7682" s="6" t="s">
        <v>75</v>
      </c>
      <c r="G7682" s="6" t="s">
        <v>24</v>
      </c>
      <c r="H7682" s="6" t="n">
        <v>4</v>
      </c>
      <c r="I7682" s="7" t="n">
        <v>299.980011</v>
      </c>
      <c r="J7682" s="6" t="n">
        <v>1</v>
      </c>
      <c r="K7682" s="7" t="n">
        <v>299.980011</v>
      </c>
      <c r="L7682" s="7" t="n">
        <v>12</v>
      </c>
      <c r="M7682" s="8" t="n">
        <v>0.039999999</v>
      </c>
      <c r="N7682" s="7" t="n">
        <v>31.68000031</v>
      </c>
      <c r="O7682" s="9" t="n">
        <v>0</v>
      </c>
    </row>
    <row r="7683" customFormat="false" ht="15" hidden="false" customHeight="true" outlineLevel="0" collapsed="false">
      <c r="A7683" s="6" t="n">
        <v>34499</v>
      </c>
      <c r="B7683" s="6" t="s">
        <v>46</v>
      </c>
      <c r="C7683" s="6" t="s">
        <v>20</v>
      </c>
      <c r="D7683" s="6" t="s">
        <v>31</v>
      </c>
      <c r="E7683" s="6" t="s">
        <v>56</v>
      </c>
      <c r="F7683" s="6" t="s">
        <v>29</v>
      </c>
      <c r="G7683" s="6" t="s">
        <v>34</v>
      </c>
      <c r="H7683" s="6" t="n">
        <v>2</v>
      </c>
      <c r="I7683" s="7" t="n">
        <v>99.98999786</v>
      </c>
      <c r="J7683" s="6" t="n">
        <v>4</v>
      </c>
      <c r="K7683" s="7" t="n">
        <v>399.9599915</v>
      </c>
      <c r="L7683" s="7" t="n">
        <v>0</v>
      </c>
      <c r="M7683" s="8" t="n">
        <v>0</v>
      </c>
      <c r="N7683" s="7" t="n">
        <v>179.9799957</v>
      </c>
      <c r="O7683" s="12" t="n">
        <v>1</v>
      </c>
    </row>
    <row r="7684" customFormat="false" ht="15" hidden="false" customHeight="true" outlineLevel="0" collapsed="false">
      <c r="A7684" s="6" t="n">
        <v>33972</v>
      </c>
      <c r="B7684" s="6" t="s">
        <v>19</v>
      </c>
      <c r="C7684" s="6" t="s">
        <v>20</v>
      </c>
      <c r="D7684" s="6" t="s">
        <v>31</v>
      </c>
      <c r="E7684" s="6" t="s">
        <v>86</v>
      </c>
      <c r="F7684" s="6" t="s">
        <v>23</v>
      </c>
      <c r="G7684" s="6" t="s">
        <v>24</v>
      </c>
      <c r="H7684" s="6" t="n">
        <v>4</v>
      </c>
      <c r="I7684" s="7" t="n">
        <v>129.9900055</v>
      </c>
      <c r="J7684" s="6" t="n">
        <v>1</v>
      </c>
      <c r="K7684" s="7" t="n">
        <v>129.9900055</v>
      </c>
      <c r="L7684" s="7" t="n">
        <v>2.599999905</v>
      </c>
      <c r="M7684" s="8" t="n">
        <v>0.02</v>
      </c>
      <c r="N7684" s="7" t="n">
        <v>-25.47999954</v>
      </c>
      <c r="O7684" s="9" t="n">
        <v>0</v>
      </c>
    </row>
    <row r="7685" customFormat="false" ht="15" hidden="false" customHeight="true" outlineLevel="0" collapsed="false">
      <c r="A7685" s="6" t="n">
        <v>35844</v>
      </c>
      <c r="B7685" s="6" t="s">
        <v>19</v>
      </c>
      <c r="C7685" s="6" t="s">
        <v>37</v>
      </c>
      <c r="D7685" s="6" t="s">
        <v>31</v>
      </c>
      <c r="E7685" s="6" t="s">
        <v>62</v>
      </c>
      <c r="F7685" s="6" t="s">
        <v>23</v>
      </c>
      <c r="G7685" s="6" t="s">
        <v>44</v>
      </c>
      <c r="H7685" s="6" t="n">
        <v>4</v>
      </c>
      <c r="I7685" s="7" t="n">
        <v>129.9900055</v>
      </c>
      <c r="J7685" s="6" t="n">
        <v>1</v>
      </c>
      <c r="K7685" s="7" t="n">
        <v>129.9900055</v>
      </c>
      <c r="L7685" s="7" t="n">
        <v>5.199999809</v>
      </c>
      <c r="M7685" s="8" t="n">
        <v>0.039999999</v>
      </c>
      <c r="N7685" s="7" t="n">
        <v>45.29999924</v>
      </c>
      <c r="O7685" s="12" t="n">
        <v>1</v>
      </c>
    </row>
    <row r="7686" customFormat="false" ht="15" hidden="false" customHeight="true" outlineLevel="0" collapsed="false">
      <c r="A7686" s="6" t="n">
        <v>50789</v>
      </c>
      <c r="B7686" s="6" t="s">
        <v>19</v>
      </c>
      <c r="C7686" s="6" t="s">
        <v>20</v>
      </c>
      <c r="D7686" s="6" t="s">
        <v>38</v>
      </c>
      <c r="E7686" s="6" t="s">
        <v>92</v>
      </c>
      <c r="F7686" s="6" t="s">
        <v>40</v>
      </c>
      <c r="G7686" s="6" t="s">
        <v>34</v>
      </c>
      <c r="H7686" s="6" t="n">
        <v>4</v>
      </c>
      <c r="I7686" s="7" t="n">
        <v>399.980011</v>
      </c>
      <c r="J7686" s="6" t="n">
        <v>1</v>
      </c>
      <c r="K7686" s="7" t="n">
        <v>399.980011</v>
      </c>
      <c r="L7686" s="7" t="n">
        <v>22</v>
      </c>
      <c r="M7686" s="8" t="n">
        <v>0.059999999</v>
      </c>
      <c r="N7686" s="7" t="n">
        <v>-963.8499756</v>
      </c>
      <c r="O7686" s="12" t="n">
        <v>1</v>
      </c>
    </row>
    <row r="7687" customFormat="false" ht="15" hidden="false" customHeight="true" outlineLevel="0" collapsed="false">
      <c r="A7687" s="6" t="n">
        <v>5032</v>
      </c>
      <c r="B7687" s="6" t="s">
        <v>19</v>
      </c>
      <c r="C7687" s="6" t="s">
        <v>37</v>
      </c>
      <c r="D7687" s="6" t="s">
        <v>50</v>
      </c>
      <c r="E7687" s="6" t="s">
        <v>72</v>
      </c>
      <c r="F7687" s="6" t="s">
        <v>40</v>
      </c>
      <c r="G7687" s="6" t="s">
        <v>24</v>
      </c>
      <c r="H7687" s="6" t="n">
        <v>4</v>
      </c>
      <c r="I7687" s="7" t="n">
        <v>399.980011</v>
      </c>
      <c r="J7687" s="6" t="n">
        <v>1</v>
      </c>
      <c r="K7687" s="7" t="n">
        <v>399.980011</v>
      </c>
      <c r="L7687" s="7" t="n">
        <v>8</v>
      </c>
      <c r="M7687" s="8" t="n">
        <v>0.02</v>
      </c>
      <c r="N7687" s="7" t="n">
        <v>44.29000092</v>
      </c>
      <c r="O7687" s="9" t="n">
        <v>0</v>
      </c>
    </row>
    <row r="7688" customFormat="false" ht="15" hidden="false" customHeight="true" outlineLevel="0" collapsed="false">
      <c r="A7688" s="6" t="n">
        <v>4225</v>
      </c>
      <c r="B7688" s="6" t="s">
        <v>26</v>
      </c>
      <c r="C7688" s="6" t="s">
        <v>49</v>
      </c>
      <c r="D7688" s="6" t="s">
        <v>50</v>
      </c>
      <c r="E7688" s="6" t="s">
        <v>51</v>
      </c>
      <c r="F7688" s="6" t="s">
        <v>100</v>
      </c>
      <c r="G7688" s="6" t="s">
        <v>24</v>
      </c>
      <c r="H7688" s="6" t="n">
        <v>1</v>
      </c>
      <c r="I7688" s="7" t="n">
        <v>14.98999977</v>
      </c>
      <c r="J7688" s="6" t="n">
        <v>5</v>
      </c>
      <c r="K7688" s="7" t="n">
        <v>74.94999695</v>
      </c>
      <c r="L7688" s="7" t="n">
        <v>0</v>
      </c>
      <c r="M7688" s="8" t="n">
        <v>0</v>
      </c>
      <c r="N7688" s="7" t="n">
        <v>9.369999886</v>
      </c>
      <c r="O7688" s="12" t="n">
        <v>1</v>
      </c>
    </row>
    <row r="7689" customFormat="false" ht="15" hidden="false" customHeight="true" outlineLevel="0" collapsed="false">
      <c r="A7689" s="6" t="n">
        <v>52287</v>
      </c>
      <c r="B7689" s="6" t="s">
        <v>26</v>
      </c>
      <c r="C7689" s="6" t="s">
        <v>37</v>
      </c>
      <c r="D7689" s="6" t="s">
        <v>50</v>
      </c>
      <c r="E7689" s="6" t="s">
        <v>51</v>
      </c>
      <c r="F7689" s="6" t="s">
        <v>33</v>
      </c>
      <c r="G7689" s="6" t="s">
        <v>47</v>
      </c>
      <c r="H7689" s="6" t="n">
        <v>1</v>
      </c>
      <c r="I7689" s="7" t="n">
        <v>59.99000168</v>
      </c>
      <c r="J7689" s="6" t="n">
        <v>4</v>
      </c>
      <c r="K7689" s="7" t="n">
        <v>239.9600067</v>
      </c>
      <c r="L7689" s="7" t="n">
        <v>2.400000095</v>
      </c>
      <c r="M7689" s="8" t="n">
        <v>0.01</v>
      </c>
      <c r="N7689" s="7" t="n">
        <v>64.13999939</v>
      </c>
      <c r="O7689" s="12" t="n">
        <v>1</v>
      </c>
    </row>
    <row r="7690" customFormat="false" ht="15" hidden="false" customHeight="true" outlineLevel="0" collapsed="false">
      <c r="A7690" s="6" t="n">
        <v>36233</v>
      </c>
      <c r="B7690" s="6" t="s">
        <v>19</v>
      </c>
      <c r="C7690" s="6" t="s">
        <v>37</v>
      </c>
      <c r="D7690" s="6" t="s">
        <v>31</v>
      </c>
      <c r="E7690" s="6" t="s">
        <v>86</v>
      </c>
      <c r="F7690" s="6" t="s">
        <v>33</v>
      </c>
      <c r="G7690" s="6" t="s">
        <v>24</v>
      </c>
      <c r="H7690" s="6" t="n">
        <v>4</v>
      </c>
      <c r="I7690" s="7" t="n">
        <v>59.99000168</v>
      </c>
      <c r="J7690" s="6" t="n">
        <v>1</v>
      </c>
      <c r="K7690" s="7" t="n">
        <v>59.99000168</v>
      </c>
      <c r="L7690" s="7" t="n">
        <v>1.799999952</v>
      </c>
      <c r="M7690" s="8" t="n">
        <v>0.029999999</v>
      </c>
      <c r="N7690" s="7" t="n">
        <v>26.77000046</v>
      </c>
      <c r="O7690" s="9" t="n">
        <v>0</v>
      </c>
    </row>
    <row r="7691" customFormat="false" ht="15" hidden="false" customHeight="true" outlineLevel="0" collapsed="false">
      <c r="A7691" s="6" t="n">
        <v>39409</v>
      </c>
      <c r="B7691" s="6" t="s">
        <v>46</v>
      </c>
      <c r="C7691" s="6" t="s">
        <v>37</v>
      </c>
      <c r="D7691" s="6" t="s">
        <v>31</v>
      </c>
      <c r="E7691" s="6" t="s">
        <v>62</v>
      </c>
      <c r="F7691" s="6" t="s">
        <v>73</v>
      </c>
      <c r="G7691" s="6" t="s">
        <v>34</v>
      </c>
      <c r="H7691" s="6" t="n">
        <v>2</v>
      </c>
      <c r="I7691" s="7" t="n">
        <v>39.99000168</v>
      </c>
      <c r="J7691" s="6" t="n">
        <v>5</v>
      </c>
      <c r="K7691" s="7" t="n">
        <v>199.9499969</v>
      </c>
      <c r="L7691" s="7" t="n">
        <v>29.98999977</v>
      </c>
      <c r="M7691" s="8" t="n">
        <v>0.150000006</v>
      </c>
      <c r="N7691" s="7" t="n">
        <v>74.77999878</v>
      </c>
      <c r="O7691" s="12" t="n">
        <v>1</v>
      </c>
    </row>
    <row r="7692" customFormat="false" ht="15" hidden="false" customHeight="true" outlineLevel="0" collapsed="false">
      <c r="A7692" s="6" t="n">
        <v>32125</v>
      </c>
      <c r="B7692" s="6" t="s">
        <v>26</v>
      </c>
      <c r="C7692" s="6" t="s">
        <v>49</v>
      </c>
      <c r="D7692" s="6" t="s">
        <v>31</v>
      </c>
      <c r="E7692" s="6" t="s">
        <v>62</v>
      </c>
      <c r="F7692" s="6" t="s">
        <v>33</v>
      </c>
      <c r="G7692" s="6" t="s">
        <v>44</v>
      </c>
      <c r="H7692" s="6" t="n">
        <v>1</v>
      </c>
      <c r="I7692" s="7" t="n">
        <v>59.99000168</v>
      </c>
      <c r="J7692" s="6" t="n">
        <v>3</v>
      </c>
      <c r="K7692" s="7" t="n">
        <v>179.9700012</v>
      </c>
      <c r="L7692" s="7" t="n">
        <v>1.799999952</v>
      </c>
      <c r="M7692" s="8" t="n">
        <v>0.01</v>
      </c>
      <c r="N7692" s="7" t="n">
        <v>40.97999954</v>
      </c>
      <c r="O7692" s="12" t="n">
        <v>1</v>
      </c>
    </row>
    <row r="7693" customFormat="false" ht="15" hidden="false" customHeight="true" outlineLevel="0" collapsed="false">
      <c r="A7693" s="6" t="n">
        <v>4807</v>
      </c>
      <c r="B7693" s="6" t="s">
        <v>19</v>
      </c>
      <c r="C7693" s="6" t="s">
        <v>49</v>
      </c>
      <c r="D7693" s="6" t="s">
        <v>50</v>
      </c>
      <c r="E7693" s="6" t="s">
        <v>63</v>
      </c>
      <c r="F7693" s="6" t="s">
        <v>74</v>
      </c>
      <c r="G7693" s="6" t="s">
        <v>24</v>
      </c>
      <c r="H7693" s="6" t="n">
        <v>4</v>
      </c>
      <c r="I7693" s="7" t="n">
        <v>31.98999977</v>
      </c>
      <c r="J7693" s="6" t="n">
        <v>3</v>
      </c>
      <c r="K7693" s="7" t="n">
        <v>95.97000122</v>
      </c>
      <c r="L7693" s="7" t="n">
        <v>17.27000046</v>
      </c>
      <c r="M7693" s="8" t="n">
        <v>0.180000007</v>
      </c>
      <c r="N7693" s="7" t="n">
        <v>-15.73999977</v>
      </c>
      <c r="O7693" s="9" t="n">
        <v>0</v>
      </c>
    </row>
    <row r="7694" customFormat="false" ht="15" hidden="false" customHeight="true" outlineLevel="0" collapsed="false">
      <c r="A7694" s="6" t="n">
        <v>51226</v>
      </c>
      <c r="B7694" s="6" t="s">
        <v>46</v>
      </c>
      <c r="C7694" s="6" t="s">
        <v>49</v>
      </c>
      <c r="D7694" s="6" t="s">
        <v>21</v>
      </c>
      <c r="E7694" s="6" t="s">
        <v>66</v>
      </c>
      <c r="F7694" s="6" t="s">
        <v>75</v>
      </c>
      <c r="G7694" s="6" t="s">
        <v>24</v>
      </c>
      <c r="H7694" s="6" t="n">
        <v>2</v>
      </c>
      <c r="I7694" s="7" t="n">
        <v>299.980011</v>
      </c>
      <c r="J7694" s="6" t="n">
        <v>1</v>
      </c>
      <c r="K7694" s="7" t="n">
        <v>299.980011</v>
      </c>
      <c r="L7694" s="7" t="n">
        <v>36</v>
      </c>
      <c r="M7694" s="8" t="n">
        <v>0.119999997</v>
      </c>
      <c r="N7694" s="7" t="n">
        <v>68.63999939</v>
      </c>
      <c r="O7694" s="9" t="n">
        <v>0</v>
      </c>
    </row>
    <row r="7695" customFormat="false" ht="15" hidden="false" customHeight="true" outlineLevel="0" collapsed="false">
      <c r="A7695" s="6" t="n">
        <v>67771</v>
      </c>
      <c r="B7695" s="6" t="s">
        <v>36</v>
      </c>
      <c r="C7695" s="6" t="s">
        <v>49</v>
      </c>
      <c r="D7695" s="6" t="s">
        <v>21</v>
      </c>
      <c r="E7695" s="6" t="s">
        <v>65</v>
      </c>
      <c r="F7695" s="6" t="s">
        <v>75</v>
      </c>
      <c r="G7695" s="6" t="s">
        <v>34</v>
      </c>
      <c r="H7695" s="6" t="n">
        <v>0</v>
      </c>
      <c r="I7695" s="7" t="n">
        <v>299.980011</v>
      </c>
      <c r="J7695" s="6" t="n">
        <v>1</v>
      </c>
      <c r="K7695" s="7" t="n">
        <v>299.980011</v>
      </c>
      <c r="L7695" s="7" t="n">
        <v>75</v>
      </c>
      <c r="M7695" s="8" t="n">
        <v>0.25</v>
      </c>
      <c r="N7695" s="7" t="n">
        <v>67.5</v>
      </c>
      <c r="O7695" s="9" t="n">
        <v>0</v>
      </c>
    </row>
    <row r="7696" customFormat="false" ht="15" hidden="false" customHeight="true" outlineLevel="0" collapsed="false">
      <c r="A7696" s="6" t="n">
        <v>32434</v>
      </c>
      <c r="B7696" s="6" t="s">
        <v>19</v>
      </c>
      <c r="C7696" s="6" t="s">
        <v>37</v>
      </c>
      <c r="D7696" s="6" t="s">
        <v>31</v>
      </c>
      <c r="E7696" s="6" t="s">
        <v>62</v>
      </c>
      <c r="F7696" s="6" t="s">
        <v>40</v>
      </c>
      <c r="G7696" s="6" t="s">
        <v>34</v>
      </c>
      <c r="H7696" s="6" t="n">
        <v>4</v>
      </c>
      <c r="I7696" s="7" t="n">
        <v>399.980011</v>
      </c>
      <c r="J7696" s="6" t="n">
        <v>1</v>
      </c>
      <c r="K7696" s="7" t="n">
        <v>399.980011</v>
      </c>
      <c r="L7696" s="7" t="n">
        <v>52</v>
      </c>
      <c r="M7696" s="8" t="n">
        <v>0.129999995</v>
      </c>
      <c r="N7696" s="7" t="n">
        <v>-232.1000061</v>
      </c>
      <c r="O7696" s="12" t="n">
        <v>1</v>
      </c>
    </row>
    <row r="7697" customFormat="false" ht="15" hidden="false" customHeight="true" outlineLevel="0" collapsed="false">
      <c r="A7697" s="6" t="n">
        <v>60821</v>
      </c>
      <c r="B7697" s="6" t="s">
        <v>46</v>
      </c>
      <c r="C7697" s="6" t="s">
        <v>20</v>
      </c>
      <c r="D7697" s="6" t="s">
        <v>50</v>
      </c>
      <c r="E7697" s="6" t="s">
        <v>63</v>
      </c>
      <c r="F7697" s="6" t="s">
        <v>33</v>
      </c>
      <c r="G7697" s="6" t="s">
        <v>24</v>
      </c>
      <c r="H7697" s="6" t="n">
        <v>2</v>
      </c>
      <c r="I7697" s="7" t="n">
        <v>59.99000168</v>
      </c>
      <c r="J7697" s="6" t="n">
        <v>3</v>
      </c>
      <c r="K7697" s="7" t="n">
        <v>179.9700012</v>
      </c>
      <c r="L7697" s="7" t="n">
        <v>23.39999962</v>
      </c>
      <c r="M7697" s="8" t="n">
        <v>0.129999995</v>
      </c>
      <c r="N7697" s="7" t="n">
        <v>25.04999924</v>
      </c>
      <c r="O7697" s="9" t="n">
        <v>0</v>
      </c>
    </row>
    <row r="7698" customFormat="false" ht="15" hidden="false" customHeight="true" outlineLevel="0" collapsed="false">
      <c r="A7698" s="6" t="n">
        <v>70991</v>
      </c>
      <c r="B7698" s="6" t="s">
        <v>19</v>
      </c>
      <c r="C7698" s="6" t="s">
        <v>49</v>
      </c>
      <c r="D7698" s="6" t="s">
        <v>21</v>
      </c>
      <c r="E7698" s="6" t="s">
        <v>65</v>
      </c>
      <c r="F7698" s="6" t="s">
        <v>91</v>
      </c>
      <c r="G7698" s="6" t="s">
        <v>34</v>
      </c>
      <c r="H7698" s="6" t="n">
        <v>4</v>
      </c>
      <c r="I7698" s="7" t="n">
        <v>252.8800049</v>
      </c>
      <c r="J7698" s="6" t="n">
        <v>1</v>
      </c>
      <c r="K7698" s="7" t="n">
        <v>252.8800049</v>
      </c>
      <c r="L7698" s="7" t="n">
        <v>42.99000168</v>
      </c>
      <c r="M7698" s="8" t="n">
        <v>0.170000002</v>
      </c>
      <c r="N7698" s="7" t="n">
        <v>94.44999695</v>
      </c>
      <c r="O7698" s="9" t="n">
        <v>0</v>
      </c>
    </row>
    <row r="7699" customFormat="false" ht="15" hidden="false" customHeight="true" outlineLevel="0" collapsed="false">
      <c r="A7699" s="6" t="n">
        <v>56223</v>
      </c>
      <c r="B7699" s="6" t="s">
        <v>19</v>
      </c>
      <c r="C7699" s="6" t="s">
        <v>37</v>
      </c>
      <c r="D7699" s="6" t="s">
        <v>50</v>
      </c>
      <c r="E7699" s="6" t="s">
        <v>51</v>
      </c>
      <c r="F7699" s="6" t="s">
        <v>75</v>
      </c>
      <c r="G7699" s="6" t="s">
        <v>44</v>
      </c>
      <c r="H7699" s="6" t="n">
        <v>4</v>
      </c>
      <c r="I7699" s="7" t="n">
        <v>299.980011</v>
      </c>
      <c r="J7699" s="6" t="n">
        <v>1</v>
      </c>
      <c r="K7699" s="7" t="n">
        <v>299.980011</v>
      </c>
      <c r="L7699" s="7" t="n">
        <v>6</v>
      </c>
      <c r="M7699" s="8" t="n">
        <v>0.02</v>
      </c>
      <c r="N7699" s="7" t="n">
        <v>132.2899933</v>
      </c>
      <c r="O7699" s="9" t="n">
        <v>0</v>
      </c>
    </row>
    <row r="7700" customFormat="false" ht="15" hidden="false" customHeight="true" outlineLevel="0" collapsed="false">
      <c r="A7700" s="6" t="n">
        <v>42943</v>
      </c>
      <c r="B7700" s="6" t="s">
        <v>26</v>
      </c>
      <c r="C7700" s="6" t="s">
        <v>49</v>
      </c>
      <c r="D7700" s="6" t="s">
        <v>21</v>
      </c>
      <c r="E7700" s="6" t="s">
        <v>66</v>
      </c>
      <c r="F7700" s="6" t="s">
        <v>33</v>
      </c>
      <c r="G7700" s="6" t="s">
        <v>34</v>
      </c>
      <c r="H7700" s="6" t="n">
        <v>1</v>
      </c>
      <c r="I7700" s="7" t="n">
        <v>59.99000168</v>
      </c>
      <c r="J7700" s="6" t="n">
        <v>1</v>
      </c>
      <c r="K7700" s="7" t="n">
        <v>59.99000168</v>
      </c>
      <c r="L7700" s="7" t="n">
        <v>6</v>
      </c>
      <c r="M7700" s="8" t="n">
        <v>0.100000001</v>
      </c>
      <c r="N7700" s="7" t="n">
        <v>18.89999962</v>
      </c>
      <c r="O7700" s="12" t="n">
        <v>1</v>
      </c>
    </row>
    <row r="7701" customFormat="false" ht="15" hidden="false" customHeight="true" outlineLevel="0" collapsed="false">
      <c r="A7701" s="6" t="n">
        <v>49581</v>
      </c>
      <c r="B7701" s="6" t="s">
        <v>46</v>
      </c>
      <c r="C7701" s="6" t="s">
        <v>20</v>
      </c>
      <c r="D7701" s="6" t="s">
        <v>21</v>
      </c>
      <c r="E7701" s="6" t="s">
        <v>66</v>
      </c>
      <c r="F7701" s="6" t="s">
        <v>23</v>
      </c>
      <c r="G7701" s="6" t="s">
        <v>44</v>
      </c>
      <c r="H7701" s="6" t="n">
        <v>2</v>
      </c>
      <c r="I7701" s="7" t="n">
        <v>129.9900055</v>
      </c>
      <c r="J7701" s="6" t="n">
        <v>1</v>
      </c>
      <c r="K7701" s="7" t="n">
        <v>129.9900055</v>
      </c>
      <c r="L7701" s="7" t="n">
        <v>23.39999962</v>
      </c>
      <c r="M7701" s="8" t="n">
        <v>0.180000007</v>
      </c>
      <c r="N7701" s="7" t="n">
        <v>22.37999916</v>
      </c>
      <c r="O7701" s="9" t="n">
        <v>0</v>
      </c>
    </row>
    <row r="7702" customFormat="false" ht="15" hidden="false" customHeight="true" outlineLevel="0" collapsed="false">
      <c r="A7702" s="6" t="n">
        <v>20671</v>
      </c>
      <c r="B7702" s="6" t="s">
        <v>19</v>
      </c>
      <c r="C7702" s="6" t="s">
        <v>20</v>
      </c>
      <c r="D7702" s="6" t="s">
        <v>27</v>
      </c>
      <c r="E7702" s="6" t="s">
        <v>54</v>
      </c>
      <c r="F7702" s="6" t="s">
        <v>57</v>
      </c>
      <c r="G7702" s="6" t="s">
        <v>24</v>
      </c>
      <c r="H7702" s="6" t="n">
        <v>4</v>
      </c>
      <c r="I7702" s="7" t="n">
        <v>50</v>
      </c>
      <c r="J7702" s="6" t="n">
        <v>2</v>
      </c>
      <c r="K7702" s="7" t="n">
        <v>100</v>
      </c>
      <c r="L7702" s="7" t="n">
        <v>20</v>
      </c>
      <c r="M7702" s="8" t="n">
        <v>0.200000003</v>
      </c>
      <c r="N7702" s="7" t="n">
        <v>26</v>
      </c>
      <c r="O7702" s="9" t="n">
        <v>0</v>
      </c>
    </row>
    <row r="7703" customFormat="false" ht="15" hidden="false" customHeight="true" outlineLevel="0" collapsed="false">
      <c r="A7703" s="6" t="n">
        <v>40621</v>
      </c>
      <c r="B7703" s="6" t="s">
        <v>19</v>
      </c>
      <c r="C7703" s="6" t="s">
        <v>20</v>
      </c>
      <c r="D7703" s="6" t="s">
        <v>31</v>
      </c>
      <c r="E7703" s="6" t="s">
        <v>56</v>
      </c>
      <c r="F7703" s="6" t="s">
        <v>58</v>
      </c>
      <c r="G7703" s="6" t="s">
        <v>24</v>
      </c>
      <c r="H7703" s="6" t="n">
        <v>4</v>
      </c>
      <c r="I7703" s="7" t="n">
        <v>49.97999954</v>
      </c>
      <c r="J7703" s="6" t="n">
        <v>4</v>
      </c>
      <c r="K7703" s="7" t="n">
        <v>199.9199982</v>
      </c>
      <c r="L7703" s="7" t="n">
        <v>29.98999977</v>
      </c>
      <c r="M7703" s="8" t="n">
        <v>0.150000006</v>
      </c>
      <c r="N7703" s="7" t="n">
        <v>-41.29000092</v>
      </c>
      <c r="O7703" s="9" t="n">
        <v>0</v>
      </c>
    </row>
    <row r="7704" customFormat="false" ht="15" hidden="false" customHeight="true" outlineLevel="0" collapsed="false">
      <c r="A7704" s="6" t="n">
        <v>36971</v>
      </c>
      <c r="B7704" s="6" t="s">
        <v>26</v>
      </c>
      <c r="C7704" s="6" t="s">
        <v>20</v>
      </c>
      <c r="D7704" s="6" t="s">
        <v>31</v>
      </c>
      <c r="E7704" s="6" t="s">
        <v>56</v>
      </c>
      <c r="F7704" s="6" t="s">
        <v>58</v>
      </c>
      <c r="G7704" s="6" t="s">
        <v>24</v>
      </c>
      <c r="H7704" s="6" t="n">
        <v>1</v>
      </c>
      <c r="I7704" s="7" t="n">
        <v>49.97999954</v>
      </c>
      <c r="J7704" s="6" t="n">
        <v>2</v>
      </c>
      <c r="K7704" s="7" t="n">
        <v>99.95999908</v>
      </c>
      <c r="L7704" s="7" t="n">
        <v>24.98999977</v>
      </c>
      <c r="M7704" s="8" t="n">
        <v>0.25</v>
      </c>
      <c r="N7704" s="7" t="n">
        <v>21.73999977</v>
      </c>
      <c r="O7704" s="12" t="n">
        <v>1</v>
      </c>
    </row>
    <row r="7705" customFormat="false" ht="15" hidden="false" customHeight="true" outlineLevel="0" collapsed="false">
      <c r="A7705" s="6" t="n">
        <v>40902</v>
      </c>
      <c r="B7705" s="6" t="s">
        <v>19</v>
      </c>
      <c r="C7705" s="6" t="s">
        <v>20</v>
      </c>
      <c r="D7705" s="6" t="s">
        <v>31</v>
      </c>
      <c r="E7705" s="6" t="s">
        <v>32</v>
      </c>
      <c r="F7705" s="6" t="s">
        <v>57</v>
      </c>
      <c r="G7705" s="6" t="s">
        <v>24</v>
      </c>
      <c r="H7705" s="6" t="n">
        <v>4</v>
      </c>
      <c r="I7705" s="7" t="n">
        <v>50</v>
      </c>
      <c r="J7705" s="6" t="n">
        <v>4</v>
      </c>
      <c r="K7705" s="7" t="n">
        <v>200</v>
      </c>
      <c r="L7705" s="7" t="n">
        <v>11</v>
      </c>
      <c r="M7705" s="8" t="n">
        <v>0.059999999</v>
      </c>
      <c r="N7705" s="7" t="n">
        <v>-4.730000019</v>
      </c>
      <c r="O7705" s="9" t="n">
        <v>0</v>
      </c>
    </row>
    <row r="7706" customFormat="false" ht="15" hidden="false" customHeight="true" outlineLevel="0" collapsed="false">
      <c r="A7706" s="6" t="n">
        <v>31519</v>
      </c>
      <c r="B7706" s="6" t="s">
        <v>19</v>
      </c>
      <c r="C7706" s="6" t="s">
        <v>37</v>
      </c>
      <c r="D7706" s="6" t="s">
        <v>31</v>
      </c>
      <c r="E7706" s="6" t="s">
        <v>32</v>
      </c>
      <c r="F7706" s="6" t="s">
        <v>23</v>
      </c>
      <c r="G7706" s="6" t="s">
        <v>34</v>
      </c>
      <c r="H7706" s="6" t="n">
        <v>4</v>
      </c>
      <c r="I7706" s="7" t="n">
        <v>129.9900055</v>
      </c>
      <c r="J7706" s="6" t="n">
        <v>1</v>
      </c>
      <c r="K7706" s="7" t="n">
        <v>129.9900055</v>
      </c>
      <c r="L7706" s="7" t="n">
        <v>5.199999809</v>
      </c>
      <c r="M7706" s="8" t="n">
        <v>0.039999999</v>
      </c>
      <c r="N7706" s="7" t="n">
        <v>-218.3800049</v>
      </c>
      <c r="O7706" s="12" t="n">
        <v>1</v>
      </c>
    </row>
    <row r="7707" customFormat="false" ht="15" hidden="false" customHeight="true" outlineLevel="0" collapsed="false">
      <c r="A7707" s="6" t="n">
        <v>54174</v>
      </c>
      <c r="B7707" s="6" t="s">
        <v>19</v>
      </c>
      <c r="C7707" s="6" t="s">
        <v>49</v>
      </c>
      <c r="D7707" s="6" t="s">
        <v>50</v>
      </c>
      <c r="E7707" s="6" t="s">
        <v>51</v>
      </c>
      <c r="F7707" s="6" t="s">
        <v>23</v>
      </c>
      <c r="G7707" s="6" t="s">
        <v>44</v>
      </c>
      <c r="H7707" s="6" t="n">
        <v>4</v>
      </c>
      <c r="I7707" s="7" t="n">
        <v>129.9900055</v>
      </c>
      <c r="J7707" s="6" t="n">
        <v>1</v>
      </c>
      <c r="K7707" s="7" t="n">
        <v>129.9900055</v>
      </c>
      <c r="L7707" s="7" t="n">
        <v>13</v>
      </c>
      <c r="M7707" s="8" t="n">
        <v>0.100000001</v>
      </c>
      <c r="N7707" s="7" t="n">
        <v>18.71999931</v>
      </c>
      <c r="O7707" s="12" t="n">
        <v>1</v>
      </c>
    </row>
    <row r="7708" customFormat="false" ht="15" hidden="false" customHeight="true" outlineLevel="0" collapsed="false">
      <c r="A7708" s="6" t="n">
        <v>6146</v>
      </c>
      <c r="B7708" s="6" t="s">
        <v>46</v>
      </c>
      <c r="C7708" s="6" t="s">
        <v>20</v>
      </c>
      <c r="D7708" s="6" t="s">
        <v>50</v>
      </c>
      <c r="E7708" s="6" t="s">
        <v>51</v>
      </c>
      <c r="F7708" s="6" t="s">
        <v>80</v>
      </c>
      <c r="G7708" s="6" t="s">
        <v>24</v>
      </c>
      <c r="H7708" s="6" t="n">
        <v>2</v>
      </c>
      <c r="I7708" s="7" t="n">
        <v>24.98999977</v>
      </c>
      <c r="J7708" s="6" t="n">
        <v>1</v>
      </c>
      <c r="K7708" s="7" t="n">
        <v>24.98999977</v>
      </c>
      <c r="L7708" s="7" t="n">
        <v>0</v>
      </c>
      <c r="M7708" s="8" t="n">
        <v>0</v>
      </c>
      <c r="N7708" s="7" t="n">
        <v>-5.320000172</v>
      </c>
      <c r="O7708" s="9" t="n">
        <v>0</v>
      </c>
    </row>
    <row r="7709" customFormat="false" ht="15" hidden="false" customHeight="true" outlineLevel="0" collapsed="false">
      <c r="A7709" s="6" t="n">
        <v>18872</v>
      </c>
      <c r="B7709" s="6" t="s">
        <v>19</v>
      </c>
      <c r="C7709" s="6" t="s">
        <v>37</v>
      </c>
      <c r="D7709" s="6" t="s">
        <v>21</v>
      </c>
      <c r="E7709" s="6" t="s">
        <v>65</v>
      </c>
      <c r="F7709" s="6" t="s">
        <v>33</v>
      </c>
      <c r="G7709" s="6" t="s">
        <v>24</v>
      </c>
      <c r="H7709" s="6" t="n">
        <v>4</v>
      </c>
      <c r="I7709" s="7" t="n">
        <v>59.99000168</v>
      </c>
      <c r="J7709" s="6" t="n">
        <v>5</v>
      </c>
      <c r="K7709" s="7" t="n">
        <v>299.9500122</v>
      </c>
      <c r="L7709" s="7" t="n">
        <v>27</v>
      </c>
      <c r="M7709" s="8" t="n">
        <v>0.090000004</v>
      </c>
      <c r="N7709" s="7" t="n">
        <v>10.92000008</v>
      </c>
      <c r="O7709" s="9" t="n">
        <v>0</v>
      </c>
    </row>
    <row r="7710" customFormat="false" ht="15" hidden="false" customHeight="true" outlineLevel="0" collapsed="false">
      <c r="A7710" s="6" t="n">
        <v>67277</v>
      </c>
      <c r="B7710" s="6" t="s">
        <v>19</v>
      </c>
      <c r="C7710" s="6" t="s">
        <v>20</v>
      </c>
      <c r="D7710" s="6" t="s">
        <v>21</v>
      </c>
      <c r="E7710" s="6" t="s">
        <v>65</v>
      </c>
      <c r="F7710" s="6" t="s">
        <v>114</v>
      </c>
      <c r="G7710" s="6" t="s">
        <v>24</v>
      </c>
      <c r="H7710" s="6" t="n">
        <v>4</v>
      </c>
      <c r="I7710" s="7" t="n">
        <v>129.9900055</v>
      </c>
      <c r="J7710" s="6" t="n">
        <v>1</v>
      </c>
      <c r="K7710" s="7" t="n">
        <v>129.9900055</v>
      </c>
      <c r="L7710" s="7" t="n">
        <v>0</v>
      </c>
      <c r="M7710" s="8" t="n">
        <v>0</v>
      </c>
      <c r="N7710" s="7" t="n">
        <v>16.25</v>
      </c>
      <c r="O7710" s="9" t="n">
        <v>0</v>
      </c>
    </row>
    <row r="7711" customFormat="false" ht="15" hidden="false" customHeight="true" outlineLevel="0" collapsed="false">
      <c r="A7711" s="6" t="n">
        <v>46265</v>
      </c>
      <c r="B7711" s="6" t="s">
        <v>46</v>
      </c>
      <c r="C7711" s="6" t="s">
        <v>49</v>
      </c>
      <c r="D7711" s="6" t="s">
        <v>38</v>
      </c>
      <c r="E7711" s="6" t="s">
        <v>92</v>
      </c>
      <c r="F7711" s="6" t="s">
        <v>57</v>
      </c>
      <c r="G7711" s="6" t="s">
        <v>47</v>
      </c>
      <c r="H7711" s="6" t="n">
        <v>2</v>
      </c>
      <c r="I7711" s="7" t="n">
        <v>50</v>
      </c>
      <c r="J7711" s="6" t="n">
        <v>4</v>
      </c>
      <c r="K7711" s="7" t="n">
        <v>200</v>
      </c>
      <c r="L7711" s="7" t="n">
        <v>32</v>
      </c>
      <c r="M7711" s="8" t="n">
        <v>0.159999996</v>
      </c>
      <c r="N7711" s="7" t="n">
        <v>47.04000092</v>
      </c>
      <c r="O7711" s="12" t="n">
        <v>1</v>
      </c>
    </row>
    <row r="7712" customFormat="false" ht="15" hidden="false" customHeight="true" outlineLevel="0" collapsed="false">
      <c r="A7712" s="6" t="n">
        <v>66705</v>
      </c>
      <c r="B7712" s="6" t="s">
        <v>19</v>
      </c>
      <c r="C7712" s="6" t="s">
        <v>37</v>
      </c>
      <c r="D7712" s="6" t="s">
        <v>21</v>
      </c>
      <c r="E7712" s="6" t="s">
        <v>22</v>
      </c>
      <c r="F7712" s="6" t="s">
        <v>75</v>
      </c>
      <c r="G7712" s="6" t="s">
        <v>44</v>
      </c>
      <c r="H7712" s="6" t="n">
        <v>4</v>
      </c>
      <c r="I7712" s="7" t="n">
        <v>299.980011</v>
      </c>
      <c r="J7712" s="6" t="n">
        <v>1</v>
      </c>
      <c r="K7712" s="7" t="n">
        <v>299.980011</v>
      </c>
      <c r="L7712" s="7" t="n">
        <v>16.5</v>
      </c>
      <c r="M7712" s="8" t="n">
        <v>0.059999999</v>
      </c>
      <c r="N7712" s="7" t="n">
        <v>68.04000092</v>
      </c>
      <c r="O7712" s="12" t="n">
        <v>1</v>
      </c>
    </row>
    <row r="7713" customFormat="false" ht="15" hidden="false" customHeight="true" outlineLevel="0" collapsed="false">
      <c r="A7713" s="6" t="n">
        <v>18450</v>
      </c>
      <c r="B7713" s="6" t="s">
        <v>19</v>
      </c>
      <c r="C7713" s="6" t="s">
        <v>49</v>
      </c>
      <c r="D7713" s="6" t="s">
        <v>21</v>
      </c>
      <c r="E7713" s="6" t="s">
        <v>22</v>
      </c>
      <c r="F7713" s="6" t="s">
        <v>71</v>
      </c>
      <c r="G7713" s="6" t="s">
        <v>47</v>
      </c>
      <c r="H7713" s="6" t="n">
        <v>4</v>
      </c>
      <c r="I7713" s="7" t="n">
        <v>199.9900055</v>
      </c>
      <c r="J7713" s="6" t="n">
        <v>1</v>
      </c>
      <c r="K7713" s="7" t="n">
        <v>199.9900055</v>
      </c>
      <c r="L7713" s="7" t="n">
        <v>24</v>
      </c>
      <c r="M7713" s="8" t="n">
        <v>0.119999997</v>
      </c>
      <c r="N7713" s="7" t="n">
        <v>13.19999981</v>
      </c>
      <c r="O7713" s="12" t="n">
        <v>1</v>
      </c>
    </row>
    <row r="7714" customFormat="false" ht="15" hidden="false" customHeight="true" outlineLevel="0" collapsed="false">
      <c r="A7714" s="6" t="n">
        <v>17020</v>
      </c>
      <c r="B7714" s="6" t="s">
        <v>19</v>
      </c>
      <c r="C7714" s="6" t="s">
        <v>20</v>
      </c>
      <c r="D7714" s="6" t="s">
        <v>21</v>
      </c>
      <c r="E7714" s="6" t="s">
        <v>64</v>
      </c>
      <c r="F7714" s="6" t="s">
        <v>23</v>
      </c>
      <c r="G7714" s="6" t="s">
        <v>47</v>
      </c>
      <c r="H7714" s="6" t="n">
        <v>4</v>
      </c>
      <c r="I7714" s="7" t="n">
        <v>129.9900055</v>
      </c>
      <c r="J7714" s="6" t="n">
        <v>1</v>
      </c>
      <c r="K7714" s="7" t="n">
        <v>129.9900055</v>
      </c>
      <c r="L7714" s="7" t="n">
        <v>23.39999962</v>
      </c>
      <c r="M7714" s="8" t="n">
        <v>0.180000007</v>
      </c>
      <c r="N7714" s="7" t="n">
        <v>51.15999985</v>
      </c>
      <c r="O7714" s="12" t="n">
        <v>1</v>
      </c>
    </row>
    <row r="7715" customFormat="false" ht="15" hidden="false" customHeight="true" outlineLevel="0" collapsed="false">
      <c r="A7715" s="6" t="n">
        <v>48580</v>
      </c>
      <c r="B7715" s="6" t="s">
        <v>26</v>
      </c>
      <c r="C7715" s="6" t="s">
        <v>20</v>
      </c>
      <c r="D7715" s="6" t="s">
        <v>38</v>
      </c>
      <c r="E7715" s="6" t="s">
        <v>92</v>
      </c>
      <c r="F7715" s="6" t="s">
        <v>33</v>
      </c>
      <c r="G7715" s="6" t="s">
        <v>34</v>
      </c>
      <c r="H7715" s="6" t="n">
        <v>1</v>
      </c>
      <c r="I7715" s="7" t="n">
        <v>59.99000168</v>
      </c>
      <c r="J7715" s="6" t="n">
        <v>5</v>
      </c>
      <c r="K7715" s="7" t="n">
        <v>299.9500122</v>
      </c>
      <c r="L7715" s="7" t="n">
        <v>9</v>
      </c>
      <c r="M7715" s="8" t="n">
        <v>0.029999999</v>
      </c>
      <c r="N7715" s="7" t="n">
        <v>17.45999908</v>
      </c>
      <c r="O7715" s="12" t="n">
        <v>1</v>
      </c>
    </row>
    <row r="7716" customFormat="false" ht="15" hidden="false" customHeight="true" outlineLevel="0" collapsed="false">
      <c r="A7716" s="6" t="n">
        <v>13590</v>
      </c>
      <c r="B7716" s="6" t="s">
        <v>19</v>
      </c>
      <c r="C7716" s="6" t="s">
        <v>20</v>
      </c>
      <c r="D7716" s="6" t="s">
        <v>21</v>
      </c>
      <c r="E7716" s="6" t="s">
        <v>22</v>
      </c>
      <c r="F7716" s="6" t="s">
        <v>80</v>
      </c>
      <c r="G7716" s="6" t="s">
        <v>34</v>
      </c>
      <c r="H7716" s="6" t="n">
        <v>4</v>
      </c>
      <c r="I7716" s="7" t="n">
        <v>24.98999977</v>
      </c>
      <c r="J7716" s="6" t="n">
        <v>4</v>
      </c>
      <c r="K7716" s="7" t="n">
        <v>99.95999908</v>
      </c>
      <c r="L7716" s="7" t="n">
        <v>19.98999977</v>
      </c>
      <c r="M7716" s="8" t="n">
        <v>0.200000003</v>
      </c>
      <c r="N7716" s="7" t="n">
        <v>21.59000015</v>
      </c>
      <c r="O7716" s="12" t="n">
        <v>1</v>
      </c>
    </row>
    <row r="7717" customFormat="false" ht="15" hidden="false" customHeight="true" outlineLevel="0" collapsed="false">
      <c r="A7717" s="6" t="n">
        <v>11182</v>
      </c>
      <c r="B7717" s="6" t="s">
        <v>19</v>
      </c>
      <c r="C7717" s="6" t="s">
        <v>49</v>
      </c>
      <c r="D7717" s="6" t="s">
        <v>21</v>
      </c>
      <c r="E7717" s="6" t="s">
        <v>22</v>
      </c>
      <c r="F7717" s="6" t="s">
        <v>29</v>
      </c>
      <c r="G7717" s="6" t="s">
        <v>47</v>
      </c>
      <c r="H7717" s="6" t="n">
        <v>4</v>
      </c>
      <c r="I7717" s="7" t="n">
        <v>99.98999786</v>
      </c>
      <c r="J7717" s="6" t="n">
        <v>2</v>
      </c>
      <c r="K7717" s="7" t="n">
        <v>199.9799957</v>
      </c>
      <c r="L7717" s="7" t="n">
        <v>40</v>
      </c>
      <c r="M7717" s="8" t="n">
        <v>0.200000003</v>
      </c>
      <c r="N7717" s="7" t="n">
        <v>16</v>
      </c>
      <c r="O7717" s="9" t="n">
        <v>0</v>
      </c>
    </row>
    <row r="7718" customFormat="false" ht="15" hidden="false" customHeight="true" outlineLevel="0" collapsed="false">
      <c r="A7718" s="6" t="n">
        <v>48233</v>
      </c>
      <c r="B7718" s="6" t="s">
        <v>19</v>
      </c>
      <c r="C7718" s="6" t="s">
        <v>20</v>
      </c>
      <c r="D7718" s="6" t="s">
        <v>27</v>
      </c>
      <c r="E7718" s="6" t="s">
        <v>79</v>
      </c>
      <c r="F7718" s="6" t="s">
        <v>23</v>
      </c>
      <c r="G7718" s="6" t="s">
        <v>24</v>
      </c>
      <c r="H7718" s="6" t="n">
        <v>4</v>
      </c>
      <c r="I7718" s="7" t="n">
        <v>129.9900055</v>
      </c>
      <c r="J7718" s="6" t="n">
        <v>1</v>
      </c>
      <c r="K7718" s="7" t="n">
        <v>129.9900055</v>
      </c>
      <c r="L7718" s="7" t="n">
        <v>23.39999962</v>
      </c>
      <c r="M7718" s="8" t="n">
        <v>0.180000007</v>
      </c>
      <c r="N7718" s="7" t="n">
        <v>22.70000076</v>
      </c>
      <c r="O7718" s="9" t="n">
        <v>0</v>
      </c>
    </row>
    <row r="7719" customFormat="false" ht="15" hidden="false" customHeight="true" outlineLevel="0" collapsed="false">
      <c r="A7719" s="6" t="n">
        <v>49528</v>
      </c>
      <c r="B7719" s="6" t="s">
        <v>19</v>
      </c>
      <c r="C7719" s="6" t="s">
        <v>37</v>
      </c>
      <c r="D7719" s="6" t="s">
        <v>38</v>
      </c>
      <c r="E7719" s="6" t="s">
        <v>92</v>
      </c>
      <c r="F7719" s="6" t="s">
        <v>29</v>
      </c>
      <c r="G7719" s="6" t="s">
        <v>44</v>
      </c>
      <c r="H7719" s="6" t="n">
        <v>4</v>
      </c>
      <c r="I7719" s="7" t="n">
        <v>99.98999786</v>
      </c>
      <c r="J7719" s="6" t="n">
        <v>3</v>
      </c>
      <c r="K7719" s="7" t="n">
        <v>299.9700012</v>
      </c>
      <c r="L7719" s="7" t="n">
        <v>39</v>
      </c>
      <c r="M7719" s="8" t="n">
        <v>0.129999995</v>
      </c>
      <c r="N7719" s="7" t="n">
        <v>122.6600037</v>
      </c>
      <c r="O7719" s="9" t="n">
        <v>0</v>
      </c>
    </row>
    <row r="7720" customFormat="false" ht="15" hidden="false" customHeight="true" outlineLevel="0" collapsed="false">
      <c r="A7720" s="6" t="n">
        <v>31189</v>
      </c>
      <c r="B7720" s="6" t="s">
        <v>19</v>
      </c>
      <c r="C7720" s="6" t="s">
        <v>37</v>
      </c>
      <c r="D7720" s="6" t="s">
        <v>27</v>
      </c>
      <c r="E7720" s="6" t="s">
        <v>42</v>
      </c>
      <c r="F7720" s="6" t="s">
        <v>58</v>
      </c>
      <c r="G7720" s="6" t="s">
        <v>44</v>
      </c>
      <c r="H7720" s="6" t="n">
        <v>4</v>
      </c>
      <c r="I7720" s="7" t="n">
        <v>49.97999954</v>
      </c>
      <c r="J7720" s="6" t="n">
        <v>1</v>
      </c>
      <c r="K7720" s="7" t="n">
        <v>49.97999954</v>
      </c>
      <c r="L7720" s="7" t="n">
        <v>1.5</v>
      </c>
      <c r="M7720" s="8" t="n">
        <v>0.029999999</v>
      </c>
      <c r="N7720" s="7" t="n">
        <v>16.96999931</v>
      </c>
      <c r="O7720" s="12" t="n">
        <v>1</v>
      </c>
    </row>
    <row r="7721" customFormat="false" ht="15" hidden="false" customHeight="true" outlineLevel="0" collapsed="false">
      <c r="A7721" s="6" t="n">
        <v>53076</v>
      </c>
      <c r="B7721" s="6" t="s">
        <v>26</v>
      </c>
      <c r="C7721" s="6" t="s">
        <v>37</v>
      </c>
      <c r="D7721" s="6" t="s">
        <v>50</v>
      </c>
      <c r="E7721" s="6" t="s">
        <v>63</v>
      </c>
      <c r="F7721" s="6" t="s">
        <v>75</v>
      </c>
      <c r="G7721" s="6" t="s">
        <v>47</v>
      </c>
      <c r="H7721" s="6" t="n">
        <v>1</v>
      </c>
      <c r="I7721" s="7" t="n">
        <v>299.980011</v>
      </c>
      <c r="J7721" s="6" t="n">
        <v>1</v>
      </c>
      <c r="K7721" s="7" t="n">
        <v>299.980011</v>
      </c>
      <c r="L7721" s="7" t="n">
        <v>15</v>
      </c>
      <c r="M7721" s="8" t="n">
        <v>0.050000001</v>
      </c>
      <c r="N7721" s="7" t="n">
        <v>99.73999786</v>
      </c>
      <c r="O7721" s="12" t="n">
        <v>1</v>
      </c>
    </row>
    <row r="7722" customFormat="false" ht="15" hidden="false" customHeight="true" outlineLevel="0" collapsed="false">
      <c r="A7722" s="6" t="n">
        <v>27132</v>
      </c>
      <c r="B7722" s="6" t="s">
        <v>19</v>
      </c>
      <c r="C7722" s="6" t="s">
        <v>20</v>
      </c>
      <c r="D7722" s="6" t="s">
        <v>27</v>
      </c>
      <c r="E7722" s="6" t="s">
        <v>54</v>
      </c>
      <c r="F7722" s="6" t="s">
        <v>40</v>
      </c>
      <c r="G7722" s="6" t="s">
        <v>34</v>
      </c>
      <c r="H7722" s="6" t="n">
        <v>4</v>
      </c>
      <c r="I7722" s="7" t="n">
        <v>399.980011</v>
      </c>
      <c r="J7722" s="6" t="n">
        <v>1</v>
      </c>
      <c r="K7722" s="7" t="n">
        <v>399.980011</v>
      </c>
      <c r="L7722" s="7" t="n">
        <v>28</v>
      </c>
      <c r="M7722" s="8" t="n">
        <v>0.07</v>
      </c>
      <c r="N7722" s="7" t="n">
        <v>32.72999954</v>
      </c>
      <c r="O7722" s="9" t="n">
        <v>0</v>
      </c>
    </row>
    <row r="7723" customFormat="false" ht="15" hidden="false" customHeight="true" outlineLevel="0" collapsed="false">
      <c r="A7723" s="6" t="n">
        <v>29815</v>
      </c>
      <c r="B7723" s="6" t="s">
        <v>26</v>
      </c>
      <c r="C7723" s="6" t="s">
        <v>20</v>
      </c>
      <c r="D7723" s="6" t="s">
        <v>27</v>
      </c>
      <c r="E7723" s="6" t="s">
        <v>28</v>
      </c>
      <c r="F7723" s="6" t="s">
        <v>23</v>
      </c>
      <c r="G7723" s="6" t="s">
        <v>34</v>
      </c>
      <c r="H7723" s="6" t="n">
        <v>1</v>
      </c>
      <c r="I7723" s="7" t="n">
        <v>129.9900055</v>
      </c>
      <c r="J7723" s="6" t="n">
        <v>1</v>
      </c>
      <c r="K7723" s="7" t="n">
        <v>129.9900055</v>
      </c>
      <c r="L7723" s="7" t="n">
        <v>13</v>
      </c>
      <c r="M7723" s="8" t="n">
        <v>0.100000001</v>
      </c>
      <c r="N7723" s="7" t="n">
        <v>52.65000153</v>
      </c>
      <c r="O7723" s="12" t="n">
        <v>1</v>
      </c>
    </row>
    <row r="7724" customFormat="false" ht="15" hidden="false" customHeight="true" outlineLevel="0" collapsed="false">
      <c r="A7724" s="6" t="n">
        <v>62357</v>
      </c>
      <c r="B7724" s="6" t="s">
        <v>19</v>
      </c>
      <c r="C7724" s="6" t="s">
        <v>37</v>
      </c>
      <c r="D7724" s="6" t="s">
        <v>21</v>
      </c>
      <c r="E7724" s="6" t="s">
        <v>65</v>
      </c>
      <c r="F7724" s="6" t="s">
        <v>23</v>
      </c>
      <c r="G7724" s="6" t="s">
        <v>24</v>
      </c>
      <c r="H7724" s="6" t="n">
        <v>4</v>
      </c>
      <c r="I7724" s="7" t="n">
        <v>129.9900055</v>
      </c>
      <c r="J7724" s="6" t="n">
        <v>1</v>
      </c>
      <c r="K7724" s="7" t="n">
        <v>129.9900055</v>
      </c>
      <c r="L7724" s="7" t="n">
        <v>9.100000381</v>
      </c>
      <c r="M7724" s="8" t="n">
        <v>0.07</v>
      </c>
      <c r="N7724" s="7" t="n">
        <v>58.02999878</v>
      </c>
      <c r="O7724" s="9" t="n">
        <v>0</v>
      </c>
    </row>
    <row r="7725" customFormat="false" ht="15" hidden="false" customHeight="true" outlineLevel="0" collapsed="false">
      <c r="A7725" s="6" t="n">
        <v>68290</v>
      </c>
      <c r="B7725" s="6" t="s">
        <v>19</v>
      </c>
      <c r="C7725" s="6" t="s">
        <v>20</v>
      </c>
      <c r="D7725" s="6" t="s">
        <v>21</v>
      </c>
      <c r="E7725" s="6" t="s">
        <v>65</v>
      </c>
      <c r="F7725" s="6" t="s">
        <v>71</v>
      </c>
      <c r="G7725" s="6" t="s">
        <v>44</v>
      </c>
      <c r="H7725" s="6" t="n">
        <v>4</v>
      </c>
      <c r="I7725" s="7" t="n">
        <v>199.9900055</v>
      </c>
      <c r="J7725" s="6" t="n">
        <v>1</v>
      </c>
      <c r="K7725" s="7" t="n">
        <v>199.9900055</v>
      </c>
      <c r="L7725" s="7" t="n">
        <v>40</v>
      </c>
      <c r="M7725" s="8" t="n">
        <v>0.200000003</v>
      </c>
      <c r="N7725" s="7" t="n">
        <v>12</v>
      </c>
      <c r="O7725" s="12" t="n">
        <v>1</v>
      </c>
    </row>
    <row r="7726" customFormat="false" ht="15" hidden="false" customHeight="true" outlineLevel="0" collapsed="false">
      <c r="A7726" s="6" t="n">
        <v>65513</v>
      </c>
      <c r="B7726" s="6" t="s">
        <v>19</v>
      </c>
      <c r="C7726" s="6" t="s">
        <v>49</v>
      </c>
      <c r="D7726" s="6" t="s">
        <v>21</v>
      </c>
      <c r="E7726" s="6" t="s">
        <v>22</v>
      </c>
      <c r="F7726" s="6" t="s">
        <v>33</v>
      </c>
      <c r="G7726" s="6" t="s">
        <v>47</v>
      </c>
      <c r="H7726" s="6" t="n">
        <v>4</v>
      </c>
      <c r="I7726" s="7" t="n">
        <v>59.99000168</v>
      </c>
      <c r="J7726" s="6" t="n">
        <v>4</v>
      </c>
      <c r="K7726" s="7" t="n">
        <v>239.9600067</v>
      </c>
      <c r="L7726" s="7" t="n">
        <v>0</v>
      </c>
      <c r="M7726" s="8" t="n">
        <v>0</v>
      </c>
      <c r="N7726" s="7" t="n">
        <v>24</v>
      </c>
      <c r="O7726" s="9" t="n">
        <v>0</v>
      </c>
    </row>
    <row r="7727" customFormat="false" ht="15" hidden="false" customHeight="true" outlineLevel="0" collapsed="false">
      <c r="A7727" s="6" t="n">
        <v>48666</v>
      </c>
      <c r="B7727" s="6" t="s">
        <v>19</v>
      </c>
      <c r="C7727" s="6" t="s">
        <v>37</v>
      </c>
      <c r="D7727" s="6" t="s">
        <v>38</v>
      </c>
      <c r="E7727" s="6" t="s">
        <v>39</v>
      </c>
      <c r="F7727" s="6" t="s">
        <v>58</v>
      </c>
      <c r="G7727" s="6" t="s">
        <v>44</v>
      </c>
      <c r="H7727" s="6" t="n">
        <v>4</v>
      </c>
      <c r="I7727" s="7" t="n">
        <v>49.97999954</v>
      </c>
      <c r="J7727" s="6" t="n">
        <v>2</v>
      </c>
      <c r="K7727" s="7" t="n">
        <v>99.95999908</v>
      </c>
      <c r="L7727" s="7" t="n">
        <v>14.98999977</v>
      </c>
      <c r="M7727" s="8" t="n">
        <v>0.150000006</v>
      </c>
      <c r="N7727" s="7" t="n">
        <v>16.05999947</v>
      </c>
      <c r="O7727" s="9" t="n">
        <v>0</v>
      </c>
    </row>
    <row r="7728" customFormat="false" ht="15" hidden="false" customHeight="true" outlineLevel="0" collapsed="false">
      <c r="A7728" s="6" t="n">
        <v>22498</v>
      </c>
      <c r="B7728" s="6" t="s">
        <v>19</v>
      </c>
      <c r="C7728" s="6" t="s">
        <v>20</v>
      </c>
      <c r="D7728" s="6" t="s">
        <v>27</v>
      </c>
      <c r="E7728" s="6" t="s">
        <v>69</v>
      </c>
      <c r="F7728" s="6" t="s">
        <v>58</v>
      </c>
      <c r="G7728" s="6" t="s">
        <v>24</v>
      </c>
      <c r="H7728" s="6" t="n">
        <v>4</v>
      </c>
      <c r="I7728" s="7" t="n">
        <v>49.97999954</v>
      </c>
      <c r="J7728" s="6" t="n">
        <v>3</v>
      </c>
      <c r="K7728" s="7" t="n">
        <v>149.9400024</v>
      </c>
      <c r="L7728" s="7" t="n">
        <v>8.25</v>
      </c>
      <c r="M7728" s="8" t="n">
        <v>0.059999999</v>
      </c>
      <c r="N7728" s="7" t="n">
        <v>65.18000031</v>
      </c>
      <c r="O7728" s="9" t="n">
        <v>0</v>
      </c>
    </row>
    <row r="7729" customFormat="false" ht="15" hidden="false" customHeight="true" outlineLevel="0" collapsed="false">
      <c r="A7729" s="6" t="n">
        <v>57505</v>
      </c>
      <c r="B7729" s="6" t="s">
        <v>19</v>
      </c>
      <c r="C7729" s="6" t="s">
        <v>37</v>
      </c>
      <c r="D7729" s="6" t="s">
        <v>50</v>
      </c>
      <c r="E7729" s="6" t="s">
        <v>51</v>
      </c>
      <c r="F7729" s="6" t="s">
        <v>71</v>
      </c>
      <c r="G7729" s="6" t="s">
        <v>47</v>
      </c>
      <c r="H7729" s="6" t="n">
        <v>4</v>
      </c>
      <c r="I7729" s="7" t="n">
        <v>199.9900055</v>
      </c>
      <c r="J7729" s="6" t="n">
        <v>1</v>
      </c>
      <c r="K7729" s="7" t="n">
        <v>199.9900055</v>
      </c>
      <c r="L7729" s="7" t="n">
        <v>11</v>
      </c>
      <c r="M7729" s="8" t="n">
        <v>0.059999999</v>
      </c>
      <c r="N7729" s="7" t="n">
        <v>85.05000305</v>
      </c>
      <c r="O7729" s="12" t="n">
        <v>1</v>
      </c>
    </row>
    <row r="7730" customFormat="false" ht="15" hidden="false" customHeight="true" outlineLevel="0" collapsed="false">
      <c r="A7730" s="6" t="n">
        <v>68246</v>
      </c>
      <c r="B7730" s="6" t="s">
        <v>19</v>
      </c>
      <c r="C7730" s="6" t="s">
        <v>37</v>
      </c>
      <c r="D7730" s="6" t="s">
        <v>21</v>
      </c>
      <c r="E7730" s="6" t="s">
        <v>64</v>
      </c>
      <c r="F7730" s="6" t="s">
        <v>29</v>
      </c>
      <c r="G7730" s="6" t="s">
        <v>34</v>
      </c>
      <c r="H7730" s="6" t="n">
        <v>4</v>
      </c>
      <c r="I7730" s="7" t="n">
        <v>99.98999786</v>
      </c>
      <c r="J7730" s="6" t="n">
        <v>5</v>
      </c>
      <c r="K7730" s="7" t="n">
        <v>499.9500122</v>
      </c>
      <c r="L7730" s="7" t="n">
        <v>15</v>
      </c>
      <c r="M7730" s="8" t="n">
        <v>0.029999999</v>
      </c>
      <c r="N7730" s="7" t="n">
        <v>-54.79999924</v>
      </c>
      <c r="O7730" s="9" t="n">
        <v>0</v>
      </c>
    </row>
    <row r="7731" customFormat="false" ht="15" hidden="false" customHeight="true" outlineLevel="0" collapsed="false">
      <c r="A7731" s="6" t="n">
        <v>65921</v>
      </c>
      <c r="B7731" s="6" t="s">
        <v>46</v>
      </c>
      <c r="C7731" s="6" t="s">
        <v>20</v>
      </c>
      <c r="D7731" s="6" t="s">
        <v>21</v>
      </c>
      <c r="E7731" s="6" t="s">
        <v>65</v>
      </c>
      <c r="F7731" s="6" t="s">
        <v>23</v>
      </c>
      <c r="G7731" s="6" t="s">
        <v>24</v>
      </c>
      <c r="H7731" s="6" t="n">
        <v>2</v>
      </c>
      <c r="I7731" s="7" t="n">
        <v>129.9900055</v>
      </c>
      <c r="J7731" s="6" t="n">
        <v>1</v>
      </c>
      <c r="K7731" s="7" t="n">
        <v>129.9900055</v>
      </c>
      <c r="L7731" s="7" t="n">
        <v>2.599999905</v>
      </c>
      <c r="M7731" s="8" t="n">
        <v>0.02</v>
      </c>
      <c r="N7731" s="7" t="n">
        <v>-27.63999939</v>
      </c>
      <c r="O7731" s="9" t="n">
        <v>0</v>
      </c>
    </row>
    <row r="7732" customFormat="false" ht="15" hidden="false" customHeight="true" outlineLevel="0" collapsed="false">
      <c r="A7732" s="6" t="n">
        <v>22924</v>
      </c>
      <c r="B7732" s="6" t="s">
        <v>46</v>
      </c>
      <c r="C7732" s="6" t="s">
        <v>49</v>
      </c>
      <c r="D7732" s="6" t="s">
        <v>27</v>
      </c>
      <c r="E7732" s="6" t="s">
        <v>28</v>
      </c>
      <c r="F7732" s="6" t="s">
        <v>71</v>
      </c>
      <c r="G7732" s="6" t="s">
        <v>24</v>
      </c>
      <c r="H7732" s="6" t="n">
        <v>2</v>
      </c>
      <c r="I7732" s="7" t="n">
        <v>199.9900055</v>
      </c>
      <c r="J7732" s="6" t="n">
        <v>1</v>
      </c>
      <c r="K7732" s="7" t="n">
        <v>199.9900055</v>
      </c>
      <c r="L7732" s="7" t="n">
        <v>8</v>
      </c>
      <c r="M7732" s="8" t="n">
        <v>0.039999999</v>
      </c>
      <c r="N7732" s="7" t="n">
        <v>14.39999962</v>
      </c>
      <c r="O7732" s="12" t="n">
        <v>1</v>
      </c>
    </row>
    <row r="7733" customFormat="false" ht="15" hidden="false" customHeight="true" outlineLevel="0" collapsed="false">
      <c r="A7733" s="6" t="n">
        <v>13940</v>
      </c>
      <c r="B7733" s="6" t="s">
        <v>46</v>
      </c>
      <c r="C7733" s="6" t="s">
        <v>20</v>
      </c>
      <c r="D7733" s="6" t="s">
        <v>21</v>
      </c>
      <c r="E7733" s="6" t="s">
        <v>64</v>
      </c>
      <c r="F7733" s="6" t="s">
        <v>33</v>
      </c>
      <c r="G7733" s="6" t="s">
        <v>44</v>
      </c>
      <c r="H7733" s="6" t="n">
        <v>2</v>
      </c>
      <c r="I7733" s="7" t="n">
        <v>59.99000168</v>
      </c>
      <c r="J7733" s="6" t="n">
        <v>2</v>
      </c>
      <c r="K7733" s="7" t="n">
        <v>119.9800034</v>
      </c>
      <c r="L7733" s="7" t="n">
        <v>8.399999619</v>
      </c>
      <c r="M7733" s="8" t="n">
        <v>0.07</v>
      </c>
      <c r="N7733" s="7" t="n">
        <v>46.86000061</v>
      </c>
      <c r="O7733" s="12" t="n">
        <v>1</v>
      </c>
    </row>
    <row r="7734" customFormat="false" ht="15" hidden="false" customHeight="true" outlineLevel="0" collapsed="false">
      <c r="A7734" s="6" t="n">
        <v>46192</v>
      </c>
      <c r="B7734" s="6" t="s">
        <v>26</v>
      </c>
      <c r="C7734" s="6" t="s">
        <v>20</v>
      </c>
      <c r="D7734" s="6" t="s">
        <v>38</v>
      </c>
      <c r="E7734" s="6" t="s">
        <v>92</v>
      </c>
      <c r="F7734" s="6" t="s">
        <v>73</v>
      </c>
      <c r="G7734" s="6" t="s">
        <v>24</v>
      </c>
      <c r="H7734" s="6" t="n">
        <v>1</v>
      </c>
      <c r="I7734" s="7" t="n">
        <v>39.99000168</v>
      </c>
      <c r="J7734" s="6" t="n">
        <v>3</v>
      </c>
      <c r="K7734" s="7" t="n">
        <v>119.9700012</v>
      </c>
      <c r="L7734" s="7" t="n">
        <v>18</v>
      </c>
      <c r="M7734" s="8" t="n">
        <v>0.150000006</v>
      </c>
      <c r="N7734" s="7" t="n">
        <v>48.95000076</v>
      </c>
      <c r="O7734" s="12" t="n">
        <v>1</v>
      </c>
    </row>
    <row r="7735" customFormat="false" ht="15" hidden="false" customHeight="true" outlineLevel="0" collapsed="false">
      <c r="A7735" s="6" t="n">
        <v>2285</v>
      </c>
      <c r="B7735" s="6" t="s">
        <v>19</v>
      </c>
      <c r="C7735" s="6" t="s">
        <v>20</v>
      </c>
      <c r="D7735" s="6" t="s">
        <v>50</v>
      </c>
      <c r="E7735" s="6" t="s">
        <v>51</v>
      </c>
      <c r="F7735" s="6" t="s">
        <v>73</v>
      </c>
      <c r="G7735" s="6" t="s">
        <v>47</v>
      </c>
      <c r="H7735" s="6" t="n">
        <v>4</v>
      </c>
      <c r="I7735" s="7" t="n">
        <v>39.99000168</v>
      </c>
      <c r="J7735" s="6" t="n">
        <v>3</v>
      </c>
      <c r="K7735" s="7" t="n">
        <v>119.9700012</v>
      </c>
      <c r="L7735" s="7" t="n">
        <v>0</v>
      </c>
      <c r="M7735" s="8" t="n">
        <v>0</v>
      </c>
      <c r="N7735" s="7" t="n">
        <v>32.38999939</v>
      </c>
      <c r="O7735" s="12" t="n">
        <v>1</v>
      </c>
    </row>
    <row r="7736" customFormat="false" ht="15" hidden="false" customHeight="true" outlineLevel="0" collapsed="false">
      <c r="A7736" s="6" t="n">
        <v>48346</v>
      </c>
      <c r="B7736" s="6" t="s">
        <v>19</v>
      </c>
      <c r="C7736" s="6" t="s">
        <v>20</v>
      </c>
      <c r="D7736" s="6" t="s">
        <v>27</v>
      </c>
      <c r="E7736" s="6" t="s">
        <v>79</v>
      </c>
      <c r="F7736" s="6" t="s">
        <v>75</v>
      </c>
      <c r="G7736" s="6" t="s">
        <v>47</v>
      </c>
      <c r="H7736" s="6" t="n">
        <v>4</v>
      </c>
      <c r="I7736" s="7" t="n">
        <v>299.980011</v>
      </c>
      <c r="J7736" s="6" t="n">
        <v>1</v>
      </c>
      <c r="K7736" s="7" t="n">
        <v>299.980011</v>
      </c>
      <c r="L7736" s="7" t="n">
        <v>0</v>
      </c>
      <c r="M7736" s="8" t="n">
        <v>0</v>
      </c>
      <c r="N7736" s="7" t="n">
        <v>104.9899979</v>
      </c>
      <c r="O7736" s="9" t="n">
        <v>0</v>
      </c>
    </row>
    <row r="7737" customFormat="false" ht="15" hidden="false" customHeight="true" outlineLevel="0" collapsed="false">
      <c r="A7737" s="6" t="n">
        <v>19055</v>
      </c>
      <c r="B7737" s="6" t="s">
        <v>19</v>
      </c>
      <c r="C7737" s="6" t="s">
        <v>20</v>
      </c>
      <c r="D7737" s="6" t="s">
        <v>21</v>
      </c>
      <c r="E7737" s="6" t="s">
        <v>22</v>
      </c>
      <c r="F7737" s="6" t="s">
        <v>23</v>
      </c>
      <c r="G7737" s="6" t="s">
        <v>24</v>
      </c>
      <c r="H7737" s="6" t="n">
        <v>4</v>
      </c>
      <c r="I7737" s="7" t="n">
        <v>129.9900055</v>
      </c>
      <c r="J7737" s="6" t="n">
        <v>1</v>
      </c>
      <c r="K7737" s="7" t="n">
        <v>129.9900055</v>
      </c>
      <c r="L7737" s="7" t="n">
        <v>20.79999924</v>
      </c>
      <c r="M7737" s="8" t="n">
        <v>0.159999996</v>
      </c>
      <c r="N7737" s="7" t="n">
        <v>-136.4900055</v>
      </c>
      <c r="O7737" s="12" t="n">
        <v>1</v>
      </c>
    </row>
    <row r="7738" customFormat="false" ht="15" hidden="false" customHeight="true" outlineLevel="0" collapsed="false">
      <c r="A7738" s="6" t="n">
        <v>52469</v>
      </c>
      <c r="B7738" s="6" t="s">
        <v>19</v>
      </c>
      <c r="C7738" s="6" t="s">
        <v>20</v>
      </c>
      <c r="D7738" s="6" t="s">
        <v>50</v>
      </c>
      <c r="E7738" s="6" t="s">
        <v>51</v>
      </c>
      <c r="F7738" s="6" t="s">
        <v>23</v>
      </c>
      <c r="G7738" s="6" t="s">
        <v>44</v>
      </c>
      <c r="H7738" s="6" t="n">
        <v>4</v>
      </c>
      <c r="I7738" s="7" t="n">
        <v>129.9900055</v>
      </c>
      <c r="J7738" s="6" t="n">
        <v>1</v>
      </c>
      <c r="K7738" s="7" t="n">
        <v>129.9900055</v>
      </c>
      <c r="L7738" s="7" t="n">
        <v>9.100000381</v>
      </c>
      <c r="M7738" s="8" t="n">
        <v>0.07</v>
      </c>
      <c r="N7738" s="7" t="n">
        <v>58.02999878</v>
      </c>
      <c r="O7738" s="12" t="n">
        <v>1</v>
      </c>
    </row>
    <row r="7739" customFormat="false" ht="15" hidden="false" customHeight="true" outlineLevel="0" collapsed="false">
      <c r="A7739" s="6" t="n">
        <v>11820</v>
      </c>
      <c r="B7739" s="6" t="s">
        <v>26</v>
      </c>
      <c r="C7739" s="6" t="s">
        <v>20</v>
      </c>
      <c r="D7739" s="6" t="s">
        <v>21</v>
      </c>
      <c r="E7739" s="6" t="s">
        <v>65</v>
      </c>
      <c r="F7739" s="6" t="s">
        <v>68</v>
      </c>
      <c r="G7739" s="6" t="s">
        <v>44</v>
      </c>
      <c r="H7739" s="6" t="n">
        <v>1</v>
      </c>
      <c r="I7739" s="7" t="n">
        <v>24.98999977</v>
      </c>
      <c r="J7739" s="6" t="n">
        <v>5</v>
      </c>
      <c r="K7739" s="7" t="n">
        <v>124.9499969</v>
      </c>
      <c r="L7739" s="7" t="n">
        <v>22.48999977</v>
      </c>
      <c r="M7739" s="8" t="n">
        <v>0.180000007</v>
      </c>
      <c r="N7739" s="7" t="n">
        <v>34.63000107</v>
      </c>
      <c r="O7739" s="12" t="n">
        <v>1</v>
      </c>
    </row>
    <row r="7740" customFormat="false" ht="15" hidden="false" customHeight="true" outlineLevel="0" collapsed="false">
      <c r="A7740" s="6" t="n">
        <v>12699</v>
      </c>
      <c r="B7740" s="6" t="s">
        <v>26</v>
      </c>
      <c r="C7740" s="6" t="s">
        <v>20</v>
      </c>
      <c r="D7740" s="6" t="s">
        <v>21</v>
      </c>
      <c r="E7740" s="6" t="s">
        <v>65</v>
      </c>
      <c r="F7740" s="6" t="s">
        <v>40</v>
      </c>
      <c r="G7740" s="6" t="s">
        <v>24</v>
      </c>
      <c r="H7740" s="6" t="n">
        <v>1</v>
      </c>
      <c r="I7740" s="7" t="n">
        <v>399.980011</v>
      </c>
      <c r="J7740" s="6" t="n">
        <v>1</v>
      </c>
      <c r="K7740" s="7" t="n">
        <v>399.980011</v>
      </c>
      <c r="L7740" s="7" t="n">
        <v>0</v>
      </c>
      <c r="M7740" s="8" t="n">
        <v>0</v>
      </c>
      <c r="N7740" s="7" t="n">
        <v>125.1900024</v>
      </c>
      <c r="O7740" s="12" t="n">
        <v>1</v>
      </c>
    </row>
    <row r="7741" customFormat="false" ht="15" hidden="false" customHeight="true" outlineLevel="0" collapsed="false">
      <c r="A7741" s="6" t="n">
        <v>22438</v>
      </c>
      <c r="B7741" s="6" t="s">
        <v>19</v>
      </c>
      <c r="C7741" s="6" t="s">
        <v>20</v>
      </c>
      <c r="D7741" s="6" t="s">
        <v>27</v>
      </c>
      <c r="E7741" s="6" t="s">
        <v>69</v>
      </c>
      <c r="F7741" s="6" t="s">
        <v>73</v>
      </c>
      <c r="G7741" s="6" t="s">
        <v>44</v>
      </c>
      <c r="H7741" s="6" t="n">
        <v>4</v>
      </c>
      <c r="I7741" s="7" t="n">
        <v>39.99000168</v>
      </c>
      <c r="J7741" s="6" t="n">
        <v>3</v>
      </c>
      <c r="K7741" s="7" t="n">
        <v>119.9700012</v>
      </c>
      <c r="L7741" s="7" t="n">
        <v>20.38999939</v>
      </c>
      <c r="M7741" s="8" t="n">
        <v>0.170000002</v>
      </c>
      <c r="N7741" s="7" t="n">
        <v>47.79999924</v>
      </c>
      <c r="O7741" s="9" t="n">
        <v>0</v>
      </c>
    </row>
    <row r="7742" customFormat="false" ht="15" hidden="false" customHeight="true" outlineLevel="0" collapsed="false">
      <c r="A7742" s="6" t="n">
        <v>21683</v>
      </c>
      <c r="B7742" s="6" t="s">
        <v>19</v>
      </c>
      <c r="C7742" s="6" t="s">
        <v>20</v>
      </c>
      <c r="D7742" s="6" t="s">
        <v>27</v>
      </c>
      <c r="E7742" s="6" t="s">
        <v>28</v>
      </c>
      <c r="F7742" s="6" t="s">
        <v>29</v>
      </c>
      <c r="G7742" s="6" t="s">
        <v>24</v>
      </c>
      <c r="H7742" s="6" t="n">
        <v>4</v>
      </c>
      <c r="I7742" s="7" t="n">
        <v>99.98999786</v>
      </c>
      <c r="J7742" s="6" t="n">
        <v>4</v>
      </c>
      <c r="K7742" s="7" t="n">
        <v>399.9599915</v>
      </c>
      <c r="L7742" s="7" t="n">
        <v>22</v>
      </c>
      <c r="M7742" s="8" t="n">
        <v>0.059999999</v>
      </c>
      <c r="N7742" s="7" t="n">
        <v>136.0700073</v>
      </c>
      <c r="O7742" s="9" t="n">
        <v>0</v>
      </c>
    </row>
    <row r="7743" customFormat="false" ht="15" hidden="false" customHeight="true" outlineLevel="0" collapsed="false">
      <c r="A7743" s="6" t="n">
        <v>10795</v>
      </c>
      <c r="B7743" s="6" t="s">
        <v>19</v>
      </c>
      <c r="C7743" s="6" t="s">
        <v>20</v>
      </c>
      <c r="D7743" s="6" t="s">
        <v>21</v>
      </c>
      <c r="E7743" s="6" t="s">
        <v>64</v>
      </c>
      <c r="F7743" s="6" t="s">
        <v>75</v>
      </c>
      <c r="G7743" s="6" t="s">
        <v>24</v>
      </c>
      <c r="H7743" s="6" t="n">
        <v>4</v>
      </c>
      <c r="I7743" s="7" t="n">
        <v>299.980011</v>
      </c>
      <c r="J7743" s="6" t="n">
        <v>1</v>
      </c>
      <c r="K7743" s="7" t="n">
        <v>299.980011</v>
      </c>
      <c r="L7743" s="7" t="n">
        <v>12</v>
      </c>
      <c r="M7743" s="8" t="n">
        <v>0.039999999</v>
      </c>
      <c r="N7743" s="7" t="n">
        <v>77.75</v>
      </c>
      <c r="O7743" s="12" t="n">
        <v>1</v>
      </c>
    </row>
    <row r="7744" customFormat="false" ht="15" hidden="false" customHeight="true" outlineLevel="0" collapsed="false">
      <c r="A7744" s="6" t="n">
        <v>17425</v>
      </c>
      <c r="B7744" s="6" t="s">
        <v>19</v>
      </c>
      <c r="C7744" s="6" t="s">
        <v>20</v>
      </c>
      <c r="D7744" s="6" t="s">
        <v>21</v>
      </c>
      <c r="E7744" s="6" t="s">
        <v>22</v>
      </c>
      <c r="F7744" s="6" t="s">
        <v>78</v>
      </c>
      <c r="G7744" s="6" t="s">
        <v>44</v>
      </c>
      <c r="H7744" s="6" t="n">
        <v>4</v>
      </c>
      <c r="I7744" s="7" t="n">
        <v>25</v>
      </c>
      <c r="J7744" s="6" t="n">
        <v>3</v>
      </c>
      <c r="K7744" s="7" t="n">
        <v>75</v>
      </c>
      <c r="L7744" s="7" t="n">
        <v>6.75</v>
      </c>
      <c r="M7744" s="8" t="n">
        <v>0.090000004</v>
      </c>
      <c r="N7744" s="7" t="n">
        <v>2.049999952</v>
      </c>
      <c r="O7744" s="12" t="n">
        <v>1</v>
      </c>
    </row>
    <row r="7745" customFormat="false" ht="15" hidden="false" customHeight="true" outlineLevel="0" collapsed="false">
      <c r="A7745" s="6" t="n">
        <v>15800</v>
      </c>
      <c r="B7745" s="6" t="s">
        <v>46</v>
      </c>
      <c r="C7745" s="6" t="s">
        <v>49</v>
      </c>
      <c r="D7745" s="6" t="s">
        <v>21</v>
      </c>
      <c r="E7745" s="6" t="s">
        <v>65</v>
      </c>
      <c r="F7745" s="6" t="s">
        <v>73</v>
      </c>
      <c r="G7745" s="6" t="s">
        <v>44</v>
      </c>
      <c r="H7745" s="6" t="n">
        <v>2</v>
      </c>
      <c r="I7745" s="7" t="n">
        <v>39.99000168</v>
      </c>
      <c r="J7745" s="6" t="n">
        <v>5</v>
      </c>
      <c r="K7745" s="7" t="n">
        <v>199.9499969</v>
      </c>
      <c r="L7745" s="7" t="n">
        <v>2</v>
      </c>
      <c r="M7745" s="8" t="n">
        <v>0.01</v>
      </c>
      <c r="N7745" s="7" t="n">
        <v>97</v>
      </c>
      <c r="O7745" s="12" t="n">
        <v>1</v>
      </c>
    </row>
    <row r="7746" customFormat="false" ht="15" hidden="false" customHeight="true" outlineLevel="0" collapsed="false">
      <c r="A7746" s="6" t="n">
        <v>12500</v>
      </c>
      <c r="B7746" s="6" t="s">
        <v>19</v>
      </c>
      <c r="C7746" s="6" t="s">
        <v>20</v>
      </c>
      <c r="D7746" s="6" t="s">
        <v>21</v>
      </c>
      <c r="E7746" s="6" t="s">
        <v>65</v>
      </c>
      <c r="F7746" s="6" t="s">
        <v>33</v>
      </c>
      <c r="G7746" s="6" t="s">
        <v>34</v>
      </c>
      <c r="H7746" s="6" t="n">
        <v>4</v>
      </c>
      <c r="I7746" s="7" t="n">
        <v>59.99000168</v>
      </c>
      <c r="J7746" s="6" t="n">
        <v>2</v>
      </c>
      <c r="K7746" s="7" t="n">
        <v>119.9800034</v>
      </c>
      <c r="L7746" s="7" t="n">
        <v>6</v>
      </c>
      <c r="M7746" s="8" t="n">
        <v>0.050000001</v>
      </c>
      <c r="N7746" s="7" t="n">
        <v>19.95000076</v>
      </c>
      <c r="O7746" s="12" t="n">
        <v>1</v>
      </c>
    </row>
    <row r="7747" customFormat="false" ht="15" hidden="false" customHeight="true" outlineLevel="0" collapsed="false">
      <c r="A7747" s="6" t="n">
        <v>33836</v>
      </c>
      <c r="B7747" s="6" t="s">
        <v>26</v>
      </c>
      <c r="C7747" s="6" t="s">
        <v>49</v>
      </c>
      <c r="D7747" s="6" t="s">
        <v>31</v>
      </c>
      <c r="E7747" s="6" t="s">
        <v>56</v>
      </c>
      <c r="F7747" s="6" t="s">
        <v>71</v>
      </c>
      <c r="G7747" s="6" t="s">
        <v>34</v>
      </c>
      <c r="H7747" s="6" t="n">
        <v>1</v>
      </c>
      <c r="I7747" s="7" t="n">
        <v>199.9900055</v>
      </c>
      <c r="J7747" s="6" t="n">
        <v>1</v>
      </c>
      <c r="K7747" s="7" t="n">
        <v>199.9900055</v>
      </c>
      <c r="L7747" s="7" t="n">
        <v>2</v>
      </c>
      <c r="M7747" s="8" t="n">
        <v>0.01</v>
      </c>
      <c r="N7747" s="7" t="n">
        <v>-346.480011</v>
      </c>
      <c r="O7747" s="12" t="n">
        <v>1</v>
      </c>
    </row>
    <row r="7748" customFormat="false" ht="15" hidden="false" customHeight="true" outlineLevel="0" collapsed="false">
      <c r="A7748" s="6" t="n">
        <v>12014</v>
      </c>
      <c r="B7748" s="6" t="s">
        <v>46</v>
      </c>
      <c r="C7748" s="6" t="s">
        <v>37</v>
      </c>
      <c r="D7748" s="6" t="s">
        <v>21</v>
      </c>
      <c r="E7748" s="6" t="s">
        <v>65</v>
      </c>
      <c r="F7748" s="6" t="s">
        <v>75</v>
      </c>
      <c r="G7748" s="6" t="s">
        <v>44</v>
      </c>
      <c r="H7748" s="6" t="n">
        <v>2</v>
      </c>
      <c r="I7748" s="7" t="n">
        <v>299.980011</v>
      </c>
      <c r="J7748" s="6" t="n">
        <v>1</v>
      </c>
      <c r="K7748" s="7" t="n">
        <v>299.980011</v>
      </c>
      <c r="L7748" s="7" t="n">
        <v>30</v>
      </c>
      <c r="M7748" s="8" t="n">
        <v>0.100000001</v>
      </c>
      <c r="N7748" s="7" t="n">
        <v>98</v>
      </c>
      <c r="O7748" s="12" t="n">
        <v>1</v>
      </c>
    </row>
    <row r="7749" customFormat="false" ht="15" hidden="false" customHeight="true" outlineLevel="0" collapsed="false">
      <c r="A7749" s="6" t="n">
        <v>6242</v>
      </c>
      <c r="B7749" s="6" t="s">
        <v>19</v>
      </c>
      <c r="C7749" s="6" t="s">
        <v>37</v>
      </c>
      <c r="D7749" s="6" t="s">
        <v>50</v>
      </c>
      <c r="E7749" s="6" t="s">
        <v>63</v>
      </c>
      <c r="F7749" s="6" t="s">
        <v>57</v>
      </c>
      <c r="G7749" s="6" t="s">
        <v>34</v>
      </c>
      <c r="H7749" s="6" t="n">
        <v>4</v>
      </c>
      <c r="I7749" s="7" t="n">
        <v>50</v>
      </c>
      <c r="J7749" s="6" t="n">
        <v>5</v>
      </c>
      <c r="K7749" s="7" t="n">
        <v>250</v>
      </c>
      <c r="L7749" s="7" t="n">
        <v>17.5</v>
      </c>
      <c r="M7749" s="8" t="n">
        <v>0.07</v>
      </c>
      <c r="N7749" s="7" t="n">
        <v>79.05000305</v>
      </c>
      <c r="O7749" s="9" t="n">
        <v>0</v>
      </c>
    </row>
    <row r="7750" customFormat="false" ht="15" hidden="false" customHeight="true" outlineLevel="0" collapsed="false">
      <c r="A7750" s="6" t="n">
        <v>37436</v>
      </c>
      <c r="B7750" s="6" t="s">
        <v>19</v>
      </c>
      <c r="C7750" s="6" t="s">
        <v>49</v>
      </c>
      <c r="D7750" s="6" t="s">
        <v>31</v>
      </c>
      <c r="E7750" s="6" t="s">
        <v>56</v>
      </c>
      <c r="F7750" s="6" t="s">
        <v>57</v>
      </c>
      <c r="G7750" s="6" t="s">
        <v>34</v>
      </c>
      <c r="H7750" s="6" t="n">
        <v>4</v>
      </c>
      <c r="I7750" s="7" t="n">
        <v>50</v>
      </c>
      <c r="J7750" s="6" t="n">
        <v>5</v>
      </c>
      <c r="K7750" s="7" t="n">
        <v>250</v>
      </c>
      <c r="L7750" s="7" t="n">
        <v>10</v>
      </c>
      <c r="M7750" s="8" t="n">
        <v>0.039999999</v>
      </c>
      <c r="N7750" s="7" t="n">
        <v>69.59999847</v>
      </c>
      <c r="O7750" s="9" t="n">
        <v>0</v>
      </c>
    </row>
    <row r="7751" customFormat="false" ht="15" hidden="false" customHeight="true" outlineLevel="0" collapsed="false">
      <c r="A7751" s="6" t="n">
        <v>32669</v>
      </c>
      <c r="B7751" s="6" t="s">
        <v>19</v>
      </c>
      <c r="C7751" s="6" t="s">
        <v>37</v>
      </c>
      <c r="D7751" s="6" t="s">
        <v>31</v>
      </c>
      <c r="E7751" s="6" t="s">
        <v>56</v>
      </c>
      <c r="F7751" s="6" t="s">
        <v>29</v>
      </c>
      <c r="G7751" s="6" t="s">
        <v>44</v>
      </c>
      <c r="H7751" s="6" t="n">
        <v>4</v>
      </c>
      <c r="I7751" s="7" t="n">
        <v>99.98999786</v>
      </c>
      <c r="J7751" s="6" t="n">
        <v>2</v>
      </c>
      <c r="K7751" s="7" t="n">
        <v>199.9799957</v>
      </c>
      <c r="L7751" s="7" t="n">
        <v>36</v>
      </c>
      <c r="M7751" s="8" t="n">
        <v>0.180000007</v>
      </c>
      <c r="N7751" s="7" t="n">
        <v>44.27999878</v>
      </c>
      <c r="O7751" s="12" t="n">
        <v>1</v>
      </c>
    </row>
    <row r="7752" customFormat="false" ht="15" hidden="false" customHeight="true" outlineLevel="0" collapsed="false">
      <c r="A7752" s="6" t="n">
        <v>65629</v>
      </c>
      <c r="B7752" s="6" t="s">
        <v>19</v>
      </c>
      <c r="C7752" s="6" t="s">
        <v>20</v>
      </c>
      <c r="D7752" s="6" t="s">
        <v>21</v>
      </c>
      <c r="E7752" s="6" t="s">
        <v>65</v>
      </c>
      <c r="F7752" s="6" t="s">
        <v>106</v>
      </c>
      <c r="G7752" s="6" t="s">
        <v>34</v>
      </c>
      <c r="H7752" s="6" t="n">
        <v>4</v>
      </c>
      <c r="I7752" s="7" t="n">
        <v>89.98999786</v>
      </c>
      <c r="J7752" s="6" t="n">
        <v>3</v>
      </c>
      <c r="K7752" s="7" t="n">
        <v>269.9700012</v>
      </c>
      <c r="L7752" s="7" t="n">
        <v>67.48999786</v>
      </c>
      <c r="M7752" s="8" t="n">
        <v>0.25</v>
      </c>
      <c r="N7752" s="7" t="n">
        <v>91.11000061</v>
      </c>
      <c r="O7752" s="12" t="n">
        <v>1</v>
      </c>
    </row>
    <row r="7753" customFormat="false" ht="15" hidden="false" customHeight="true" outlineLevel="0" collapsed="false">
      <c r="A7753" s="6" t="n">
        <v>12415</v>
      </c>
      <c r="B7753" s="6" t="s">
        <v>46</v>
      </c>
      <c r="C7753" s="6" t="s">
        <v>20</v>
      </c>
      <c r="D7753" s="6" t="s">
        <v>21</v>
      </c>
      <c r="E7753" s="6" t="s">
        <v>65</v>
      </c>
      <c r="F7753" s="6" t="s">
        <v>29</v>
      </c>
      <c r="G7753" s="6" t="s">
        <v>34</v>
      </c>
      <c r="H7753" s="6" t="n">
        <v>2</v>
      </c>
      <c r="I7753" s="7" t="n">
        <v>99.98999786</v>
      </c>
      <c r="J7753" s="6" t="n">
        <v>4</v>
      </c>
      <c r="K7753" s="7" t="n">
        <v>399.9599915</v>
      </c>
      <c r="L7753" s="7" t="n">
        <v>4</v>
      </c>
      <c r="M7753" s="8" t="n">
        <v>0.01</v>
      </c>
      <c r="N7753" s="7" t="n">
        <v>114.0400009</v>
      </c>
      <c r="O7753" s="12" t="n">
        <v>1</v>
      </c>
    </row>
    <row r="7754" customFormat="false" ht="15" hidden="false" customHeight="true" outlineLevel="0" collapsed="false">
      <c r="A7754" s="6" t="n">
        <v>53894</v>
      </c>
      <c r="B7754" s="6" t="s">
        <v>19</v>
      </c>
      <c r="C7754" s="6" t="s">
        <v>20</v>
      </c>
      <c r="D7754" s="6" t="s">
        <v>50</v>
      </c>
      <c r="E7754" s="6" t="s">
        <v>51</v>
      </c>
      <c r="F7754" s="6" t="s">
        <v>33</v>
      </c>
      <c r="G7754" s="6" t="s">
        <v>34</v>
      </c>
      <c r="H7754" s="6" t="n">
        <v>4</v>
      </c>
      <c r="I7754" s="7" t="n">
        <v>59.99000168</v>
      </c>
      <c r="J7754" s="6" t="n">
        <v>4</v>
      </c>
      <c r="K7754" s="7" t="n">
        <v>239.9600067</v>
      </c>
      <c r="L7754" s="7" t="n">
        <v>16.79999924</v>
      </c>
      <c r="M7754" s="8" t="n">
        <v>0.07</v>
      </c>
      <c r="N7754" s="7" t="n">
        <v>-89.26999664</v>
      </c>
      <c r="O7754" s="12" t="n">
        <v>1</v>
      </c>
    </row>
    <row r="7755" customFormat="false" ht="15" hidden="false" customHeight="true" outlineLevel="0" collapsed="false">
      <c r="A7755" s="6" t="n">
        <v>61699</v>
      </c>
      <c r="B7755" s="6" t="s">
        <v>19</v>
      </c>
      <c r="C7755" s="6" t="s">
        <v>20</v>
      </c>
      <c r="D7755" s="6" t="s">
        <v>21</v>
      </c>
      <c r="E7755" s="6" t="s">
        <v>65</v>
      </c>
      <c r="F7755" s="6" t="s">
        <v>73</v>
      </c>
      <c r="G7755" s="6" t="s">
        <v>44</v>
      </c>
      <c r="H7755" s="6" t="n">
        <v>4</v>
      </c>
      <c r="I7755" s="7" t="n">
        <v>39.99000168</v>
      </c>
      <c r="J7755" s="6" t="n">
        <v>1</v>
      </c>
      <c r="K7755" s="7" t="n">
        <v>39.99000168</v>
      </c>
      <c r="L7755" s="7" t="n">
        <v>8</v>
      </c>
      <c r="M7755" s="8" t="n">
        <v>0.200000003</v>
      </c>
      <c r="N7755" s="7" t="n">
        <v>16</v>
      </c>
      <c r="O7755" s="12" t="n">
        <v>1</v>
      </c>
    </row>
    <row r="7756" customFormat="false" ht="15" hidden="false" customHeight="true" outlineLevel="0" collapsed="false">
      <c r="A7756" s="6" t="n">
        <v>30406</v>
      </c>
      <c r="B7756" s="6" t="s">
        <v>26</v>
      </c>
      <c r="C7756" s="6" t="s">
        <v>37</v>
      </c>
      <c r="D7756" s="6" t="s">
        <v>27</v>
      </c>
      <c r="E7756" s="6" t="s">
        <v>42</v>
      </c>
      <c r="F7756" s="6" t="s">
        <v>58</v>
      </c>
      <c r="G7756" s="6" t="s">
        <v>34</v>
      </c>
      <c r="H7756" s="6" t="n">
        <v>1</v>
      </c>
      <c r="I7756" s="7" t="n">
        <v>49.97999954</v>
      </c>
      <c r="J7756" s="6" t="n">
        <v>1</v>
      </c>
      <c r="K7756" s="7" t="n">
        <v>49.97999954</v>
      </c>
      <c r="L7756" s="7" t="n">
        <v>7.5</v>
      </c>
      <c r="M7756" s="8" t="n">
        <v>0.150000006</v>
      </c>
      <c r="N7756" s="7" t="n">
        <v>11.89999962</v>
      </c>
      <c r="O7756" s="12" t="n">
        <v>1</v>
      </c>
    </row>
    <row r="7757" customFormat="false" ht="15" hidden="false" customHeight="true" outlineLevel="0" collapsed="false">
      <c r="A7757" s="6" t="n">
        <v>23366</v>
      </c>
      <c r="B7757" s="6" t="s">
        <v>19</v>
      </c>
      <c r="C7757" s="6" t="s">
        <v>37</v>
      </c>
      <c r="D7757" s="6" t="s">
        <v>27</v>
      </c>
      <c r="E7757" s="6" t="s">
        <v>28</v>
      </c>
      <c r="F7757" s="6" t="s">
        <v>73</v>
      </c>
      <c r="G7757" s="6" t="s">
        <v>34</v>
      </c>
      <c r="H7757" s="6" t="n">
        <v>4</v>
      </c>
      <c r="I7757" s="7" t="n">
        <v>39.99000168</v>
      </c>
      <c r="J7757" s="6" t="n">
        <v>3</v>
      </c>
      <c r="K7757" s="7" t="n">
        <v>119.9700012</v>
      </c>
      <c r="L7757" s="7" t="n">
        <v>0</v>
      </c>
      <c r="M7757" s="8" t="n">
        <v>0</v>
      </c>
      <c r="N7757" s="7" t="n">
        <v>34.79000092</v>
      </c>
      <c r="O7757" s="9" t="n">
        <v>0</v>
      </c>
    </row>
    <row r="7758" customFormat="false" ht="15" hidden="false" customHeight="true" outlineLevel="0" collapsed="false">
      <c r="A7758" s="6" t="n">
        <v>67696</v>
      </c>
      <c r="B7758" s="6" t="s">
        <v>19</v>
      </c>
      <c r="C7758" s="6" t="s">
        <v>20</v>
      </c>
      <c r="D7758" s="6" t="s">
        <v>21</v>
      </c>
      <c r="E7758" s="6" t="s">
        <v>65</v>
      </c>
      <c r="F7758" s="6" t="s">
        <v>107</v>
      </c>
      <c r="G7758" s="6" t="s">
        <v>44</v>
      </c>
      <c r="H7758" s="6" t="n">
        <v>4</v>
      </c>
      <c r="I7758" s="7" t="n">
        <v>299.9899902</v>
      </c>
      <c r="J7758" s="6" t="n">
        <v>1</v>
      </c>
      <c r="K7758" s="7" t="n">
        <v>299.9899902</v>
      </c>
      <c r="L7758" s="7" t="n">
        <v>39</v>
      </c>
      <c r="M7758" s="8" t="n">
        <v>0.129999995</v>
      </c>
      <c r="N7758" s="7" t="n">
        <v>84.8199997</v>
      </c>
      <c r="O7758" s="9" t="n">
        <v>0</v>
      </c>
    </row>
    <row r="7759" customFormat="false" ht="15" hidden="false" customHeight="true" outlineLevel="0" collapsed="false">
      <c r="A7759" s="6" t="n">
        <v>16663</v>
      </c>
      <c r="B7759" s="6" t="s">
        <v>19</v>
      </c>
      <c r="C7759" s="6" t="s">
        <v>20</v>
      </c>
      <c r="D7759" s="6" t="s">
        <v>21</v>
      </c>
      <c r="E7759" s="6" t="s">
        <v>65</v>
      </c>
      <c r="F7759" s="6" t="s">
        <v>58</v>
      </c>
      <c r="G7759" s="6" t="s">
        <v>34</v>
      </c>
      <c r="H7759" s="6" t="n">
        <v>4</v>
      </c>
      <c r="I7759" s="7" t="n">
        <v>49.97999954</v>
      </c>
      <c r="J7759" s="6" t="n">
        <v>4</v>
      </c>
      <c r="K7759" s="7" t="n">
        <v>199.9199982</v>
      </c>
      <c r="L7759" s="7" t="n">
        <v>0</v>
      </c>
      <c r="M7759" s="8" t="n">
        <v>0</v>
      </c>
      <c r="N7759" s="7" t="n">
        <v>-5.800000191</v>
      </c>
      <c r="O7759" s="9" t="n">
        <v>0</v>
      </c>
    </row>
    <row r="7760" customFormat="false" ht="15" hidden="false" customHeight="true" outlineLevel="0" collapsed="false">
      <c r="A7760" s="6" t="n">
        <v>1919</v>
      </c>
      <c r="B7760" s="6" t="s">
        <v>19</v>
      </c>
      <c r="C7760" s="6" t="s">
        <v>20</v>
      </c>
      <c r="D7760" s="6" t="s">
        <v>50</v>
      </c>
      <c r="E7760" s="6" t="s">
        <v>51</v>
      </c>
      <c r="F7760" s="6" t="s">
        <v>23</v>
      </c>
      <c r="G7760" s="6" t="s">
        <v>24</v>
      </c>
      <c r="H7760" s="6" t="n">
        <v>4</v>
      </c>
      <c r="I7760" s="7" t="n">
        <v>129.9900055</v>
      </c>
      <c r="J7760" s="6" t="n">
        <v>1</v>
      </c>
      <c r="K7760" s="7" t="n">
        <v>129.9900055</v>
      </c>
      <c r="L7760" s="7" t="n">
        <v>6.5</v>
      </c>
      <c r="M7760" s="8" t="n">
        <v>0.050000001</v>
      </c>
      <c r="N7760" s="7" t="n">
        <v>-67.91999817</v>
      </c>
      <c r="O7760" s="12" t="n">
        <v>1</v>
      </c>
    </row>
    <row r="7761" customFormat="false" ht="15" hidden="false" customHeight="true" outlineLevel="0" collapsed="false">
      <c r="A7761" s="6" t="n">
        <v>50544</v>
      </c>
      <c r="B7761" s="6" t="s">
        <v>19</v>
      </c>
      <c r="C7761" s="6" t="s">
        <v>37</v>
      </c>
      <c r="D7761" s="6" t="s">
        <v>21</v>
      </c>
      <c r="E7761" s="6" t="s">
        <v>66</v>
      </c>
      <c r="F7761" s="6" t="s">
        <v>57</v>
      </c>
      <c r="G7761" s="6" t="s">
        <v>44</v>
      </c>
      <c r="H7761" s="6" t="n">
        <v>4</v>
      </c>
      <c r="I7761" s="7" t="n">
        <v>50</v>
      </c>
      <c r="J7761" s="6" t="n">
        <v>1</v>
      </c>
      <c r="K7761" s="7" t="n">
        <v>50</v>
      </c>
      <c r="L7761" s="7" t="n">
        <v>10</v>
      </c>
      <c r="M7761" s="8" t="n">
        <v>0.200000003</v>
      </c>
      <c r="N7761" s="7" t="n">
        <v>18.39999962</v>
      </c>
      <c r="O7761" s="12" t="n">
        <v>1</v>
      </c>
    </row>
    <row r="7762" customFormat="false" ht="15" hidden="false" customHeight="true" outlineLevel="0" collapsed="false">
      <c r="A7762" s="6" t="n">
        <v>49450</v>
      </c>
      <c r="B7762" s="6" t="s">
        <v>26</v>
      </c>
      <c r="C7762" s="6" t="s">
        <v>37</v>
      </c>
      <c r="D7762" s="6" t="s">
        <v>38</v>
      </c>
      <c r="E7762" s="6" t="s">
        <v>39</v>
      </c>
      <c r="F7762" s="6" t="s">
        <v>73</v>
      </c>
      <c r="G7762" s="6" t="s">
        <v>44</v>
      </c>
      <c r="H7762" s="6" t="n">
        <v>1</v>
      </c>
      <c r="I7762" s="7" t="n">
        <v>39.99000168</v>
      </c>
      <c r="J7762" s="6" t="n">
        <v>5</v>
      </c>
      <c r="K7762" s="7" t="n">
        <v>199.9499969</v>
      </c>
      <c r="L7762" s="7" t="n">
        <v>29.98999977</v>
      </c>
      <c r="M7762" s="8" t="n">
        <v>0.150000006</v>
      </c>
      <c r="N7762" s="7" t="n">
        <v>40.45000076</v>
      </c>
      <c r="O7762" s="12" t="n">
        <v>1</v>
      </c>
    </row>
    <row r="7763" customFormat="false" ht="15" hidden="false" customHeight="true" outlineLevel="0" collapsed="false">
      <c r="A7763" s="6" t="n">
        <v>6245</v>
      </c>
      <c r="B7763" s="6" t="s">
        <v>19</v>
      </c>
      <c r="C7763" s="6" t="s">
        <v>20</v>
      </c>
      <c r="D7763" s="6" t="s">
        <v>50</v>
      </c>
      <c r="E7763" s="6" t="s">
        <v>63</v>
      </c>
      <c r="F7763" s="6" t="s">
        <v>33</v>
      </c>
      <c r="G7763" s="6" t="s">
        <v>44</v>
      </c>
      <c r="H7763" s="6" t="n">
        <v>4</v>
      </c>
      <c r="I7763" s="7" t="n">
        <v>59.99000168</v>
      </c>
      <c r="J7763" s="6" t="n">
        <v>3</v>
      </c>
      <c r="K7763" s="7" t="n">
        <v>179.9700012</v>
      </c>
      <c r="L7763" s="7" t="n">
        <v>32.38999939</v>
      </c>
      <c r="M7763" s="8" t="n">
        <v>0.180000007</v>
      </c>
      <c r="N7763" s="7" t="n">
        <v>69.36000061</v>
      </c>
      <c r="O7763" s="12" t="n">
        <v>1</v>
      </c>
    </row>
    <row r="7764" customFormat="false" ht="15" hidden="false" customHeight="true" outlineLevel="0" collapsed="false">
      <c r="A7764" s="6" t="n">
        <v>2282</v>
      </c>
      <c r="B7764" s="6" t="s">
        <v>26</v>
      </c>
      <c r="C7764" s="6" t="s">
        <v>37</v>
      </c>
      <c r="D7764" s="6" t="s">
        <v>50</v>
      </c>
      <c r="E7764" s="6" t="s">
        <v>51</v>
      </c>
      <c r="F7764" s="6" t="s">
        <v>78</v>
      </c>
      <c r="G7764" s="6" t="s">
        <v>24</v>
      </c>
      <c r="H7764" s="6" t="n">
        <v>1</v>
      </c>
      <c r="I7764" s="7" t="n">
        <v>22</v>
      </c>
      <c r="J7764" s="6" t="n">
        <v>3</v>
      </c>
      <c r="K7764" s="7" t="n">
        <v>66</v>
      </c>
      <c r="L7764" s="7" t="n">
        <v>10.56000042</v>
      </c>
      <c r="M7764" s="8" t="n">
        <v>0.159999996</v>
      </c>
      <c r="N7764" s="7" t="n">
        <v>13.85999966</v>
      </c>
      <c r="O7764" s="12" t="n">
        <v>1</v>
      </c>
    </row>
    <row r="7765" customFormat="false" ht="15" hidden="false" customHeight="true" outlineLevel="0" collapsed="false">
      <c r="A7765" s="6" t="n">
        <v>65321</v>
      </c>
      <c r="B7765" s="6" t="s">
        <v>26</v>
      </c>
      <c r="C7765" s="6" t="s">
        <v>37</v>
      </c>
      <c r="D7765" s="6" t="s">
        <v>21</v>
      </c>
      <c r="E7765" s="6" t="s">
        <v>65</v>
      </c>
      <c r="F7765" s="6" t="s">
        <v>71</v>
      </c>
      <c r="G7765" s="6" t="s">
        <v>44</v>
      </c>
      <c r="H7765" s="6" t="n">
        <v>1</v>
      </c>
      <c r="I7765" s="7" t="n">
        <v>199.9900055</v>
      </c>
      <c r="J7765" s="6" t="n">
        <v>1</v>
      </c>
      <c r="K7765" s="7" t="n">
        <v>199.9900055</v>
      </c>
      <c r="L7765" s="7" t="n">
        <v>34</v>
      </c>
      <c r="M7765" s="8" t="n">
        <v>0.170000002</v>
      </c>
      <c r="N7765" s="7" t="n">
        <v>18.26000023</v>
      </c>
      <c r="O7765" s="12" t="n">
        <v>1</v>
      </c>
    </row>
    <row r="7766" customFormat="false" ht="15" hidden="false" customHeight="true" outlineLevel="0" collapsed="false">
      <c r="A7766" s="6" t="n">
        <v>65516</v>
      </c>
      <c r="B7766" s="6" t="s">
        <v>19</v>
      </c>
      <c r="C7766" s="6" t="s">
        <v>37</v>
      </c>
      <c r="D7766" s="6" t="s">
        <v>21</v>
      </c>
      <c r="E7766" s="6" t="s">
        <v>65</v>
      </c>
      <c r="F7766" s="6" t="s">
        <v>58</v>
      </c>
      <c r="G7766" s="6" t="s">
        <v>34</v>
      </c>
      <c r="H7766" s="6" t="n">
        <v>4</v>
      </c>
      <c r="I7766" s="7" t="n">
        <v>49.97999954</v>
      </c>
      <c r="J7766" s="6" t="n">
        <v>2</v>
      </c>
      <c r="K7766" s="7" t="n">
        <v>99.95999908</v>
      </c>
      <c r="L7766" s="7" t="n">
        <v>2</v>
      </c>
      <c r="M7766" s="8" t="n">
        <v>0.02</v>
      </c>
      <c r="N7766" s="7" t="n">
        <v>35.56000137</v>
      </c>
      <c r="O7766" s="9" t="n">
        <v>0</v>
      </c>
    </row>
    <row r="7767" customFormat="false" ht="15" hidden="false" customHeight="true" outlineLevel="0" collapsed="false">
      <c r="A7767" s="6" t="n">
        <v>12780</v>
      </c>
      <c r="B7767" s="6" t="s">
        <v>26</v>
      </c>
      <c r="C7767" s="6" t="s">
        <v>20</v>
      </c>
      <c r="D7767" s="6" t="s">
        <v>21</v>
      </c>
      <c r="E7767" s="6" t="s">
        <v>22</v>
      </c>
      <c r="F7767" s="6" t="s">
        <v>23</v>
      </c>
      <c r="G7767" s="6" t="s">
        <v>24</v>
      </c>
      <c r="H7767" s="6" t="n">
        <v>1</v>
      </c>
      <c r="I7767" s="7" t="n">
        <v>129.9900055</v>
      </c>
      <c r="J7767" s="6" t="n">
        <v>1</v>
      </c>
      <c r="K7767" s="7" t="n">
        <v>129.9900055</v>
      </c>
      <c r="L7767" s="7" t="n">
        <v>2.599999905</v>
      </c>
      <c r="M7767" s="8" t="n">
        <v>0.02</v>
      </c>
      <c r="N7767" s="7" t="n">
        <v>35.66999817</v>
      </c>
      <c r="O7767" s="12" t="n">
        <v>1</v>
      </c>
    </row>
    <row r="7768" customFormat="false" ht="15" hidden="false" customHeight="true" outlineLevel="0" collapsed="false">
      <c r="A7768" s="6" t="n">
        <v>10314</v>
      </c>
      <c r="B7768" s="6" t="s">
        <v>19</v>
      </c>
      <c r="C7768" s="6" t="s">
        <v>20</v>
      </c>
      <c r="D7768" s="6" t="s">
        <v>21</v>
      </c>
      <c r="E7768" s="6" t="s">
        <v>65</v>
      </c>
      <c r="F7768" s="6" t="s">
        <v>58</v>
      </c>
      <c r="G7768" s="6" t="s">
        <v>34</v>
      </c>
      <c r="H7768" s="6" t="n">
        <v>4</v>
      </c>
      <c r="I7768" s="7" t="n">
        <v>49.97999954</v>
      </c>
      <c r="J7768" s="6" t="n">
        <v>2</v>
      </c>
      <c r="K7768" s="7" t="n">
        <v>99.95999908</v>
      </c>
      <c r="L7768" s="7" t="n">
        <v>3</v>
      </c>
      <c r="M7768" s="8" t="n">
        <v>0.029999999</v>
      </c>
      <c r="N7768" s="7" t="n">
        <v>29.09000015</v>
      </c>
      <c r="O7768" s="12" t="n">
        <v>1</v>
      </c>
    </row>
    <row r="7769" customFormat="false" ht="15" hidden="false" customHeight="true" outlineLevel="0" collapsed="false">
      <c r="A7769" s="6" t="n">
        <v>24664</v>
      </c>
      <c r="B7769" s="6" t="s">
        <v>46</v>
      </c>
      <c r="C7769" s="6" t="s">
        <v>49</v>
      </c>
      <c r="D7769" s="6" t="s">
        <v>27</v>
      </c>
      <c r="E7769" s="6" t="s">
        <v>28</v>
      </c>
      <c r="F7769" s="6" t="s">
        <v>23</v>
      </c>
      <c r="G7769" s="6" t="s">
        <v>24</v>
      </c>
      <c r="H7769" s="6" t="n">
        <v>2</v>
      </c>
      <c r="I7769" s="7" t="n">
        <v>129.9900055</v>
      </c>
      <c r="J7769" s="6" t="n">
        <v>1</v>
      </c>
      <c r="K7769" s="7" t="n">
        <v>129.9900055</v>
      </c>
      <c r="L7769" s="7" t="n">
        <v>9.100000381</v>
      </c>
      <c r="M7769" s="8" t="n">
        <v>0.07</v>
      </c>
      <c r="N7769" s="7" t="n">
        <v>39.29000092</v>
      </c>
      <c r="O7769" s="12" t="n">
        <v>1</v>
      </c>
    </row>
    <row r="7770" customFormat="false" ht="15" hidden="false" customHeight="true" outlineLevel="0" collapsed="false">
      <c r="A7770" s="6" t="n">
        <v>34751</v>
      </c>
      <c r="B7770" s="6" t="s">
        <v>46</v>
      </c>
      <c r="C7770" s="6" t="s">
        <v>37</v>
      </c>
      <c r="D7770" s="6" t="s">
        <v>31</v>
      </c>
      <c r="E7770" s="6" t="s">
        <v>86</v>
      </c>
      <c r="F7770" s="6" t="s">
        <v>23</v>
      </c>
      <c r="G7770" s="6" t="s">
        <v>24</v>
      </c>
      <c r="H7770" s="6" t="n">
        <v>2</v>
      </c>
      <c r="I7770" s="7" t="n">
        <v>129.9900055</v>
      </c>
      <c r="J7770" s="6" t="n">
        <v>1</v>
      </c>
      <c r="K7770" s="7" t="n">
        <v>129.9900055</v>
      </c>
      <c r="L7770" s="7" t="n">
        <v>11.69999981</v>
      </c>
      <c r="M7770" s="8" t="n">
        <v>0.090000004</v>
      </c>
      <c r="N7770" s="7" t="n">
        <v>-49.45000076</v>
      </c>
      <c r="O7770" s="9" t="n">
        <v>0</v>
      </c>
    </row>
    <row r="7771" customFormat="false" ht="15" hidden="false" customHeight="true" outlineLevel="0" collapsed="false">
      <c r="A7771" s="6" t="n">
        <v>51822</v>
      </c>
      <c r="B7771" s="6" t="s">
        <v>19</v>
      </c>
      <c r="C7771" s="6" t="s">
        <v>20</v>
      </c>
      <c r="D7771" s="6" t="s">
        <v>50</v>
      </c>
      <c r="E7771" s="6" t="s">
        <v>51</v>
      </c>
      <c r="F7771" s="6" t="s">
        <v>71</v>
      </c>
      <c r="G7771" s="6" t="s">
        <v>44</v>
      </c>
      <c r="H7771" s="6" t="n">
        <v>4</v>
      </c>
      <c r="I7771" s="7" t="n">
        <v>199.9900055</v>
      </c>
      <c r="J7771" s="6" t="n">
        <v>1</v>
      </c>
      <c r="K7771" s="7" t="n">
        <v>199.9900055</v>
      </c>
      <c r="L7771" s="7" t="n">
        <v>6</v>
      </c>
      <c r="M7771" s="8" t="n">
        <v>0.029999999</v>
      </c>
      <c r="N7771" s="7" t="n">
        <v>33.95000076</v>
      </c>
      <c r="O7771" s="9" t="n">
        <v>0</v>
      </c>
    </row>
    <row r="7772" customFormat="false" ht="15" hidden="false" customHeight="true" outlineLevel="0" collapsed="false">
      <c r="A7772" s="6" t="n">
        <v>13710</v>
      </c>
      <c r="B7772" s="6" t="s">
        <v>19</v>
      </c>
      <c r="C7772" s="6" t="s">
        <v>20</v>
      </c>
      <c r="D7772" s="6" t="s">
        <v>21</v>
      </c>
      <c r="E7772" s="6" t="s">
        <v>65</v>
      </c>
      <c r="F7772" s="6" t="s">
        <v>100</v>
      </c>
      <c r="G7772" s="6" t="s">
        <v>24</v>
      </c>
      <c r="H7772" s="6" t="n">
        <v>4</v>
      </c>
      <c r="I7772" s="7" t="n">
        <v>19.98999977</v>
      </c>
      <c r="J7772" s="6" t="n">
        <v>2</v>
      </c>
      <c r="K7772" s="7" t="n">
        <v>39.97999954</v>
      </c>
      <c r="L7772" s="7" t="n">
        <v>4.800000191</v>
      </c>
      <c r="M7772" s="8" t="n">
        <v>0.119999997</v>
      </c>
      <c r="N7772" s="7" t="n">
        <v>5.28000021</v>
      </c>
      <c r="O7772" s="12" t="n">
        <v>1</v>
      </c>
    </row>
    <row r="7773" customFormat="false" ht="15" hidden="false" customHeight="true" outlineLevel="0" collapsed="false">
      <c r="A7773" s="6" t="n">
        <v>54814</v>
      </c>
      <c r="B7773" s="6" t="s">
        <v>26</v>
      </c>
      <c r="C7773" s="6" t="s">
        <v>20</v>
      </c>
      <c r="D7773" s="6" t="s">
        <v>50</v>
      </c>
      <c r="E7773" s="6" t="s">
        <v>72</v>
      </c>
      <c r="F7773" s="6" t="s">
        <v>58</v>
      </c>
      <c r="G7773" s="6" t="s">
        <v>24</v>
      </c>
      <c r="H7773" s="6" t="n">
        <v>1</v>
      </c>
      <c r="I7773" s="7" t="n">
        <v>49.97999954</v>
      </c>
      <c r="J7773" s="6" t="n">
        <v>1</v>
      </c>
      <c r="K7773" s="7" t="n">
        <v>49.97999954</v>
      </c>
      <c r="L7773" s="7" t="n">
        <v>2</v>
      </c>
      <c r="M7773" s="8" t="n">
        <v>0.039999999</v>
      </c>
      <c r="N7773" s="7" t="n">
        <v>13.43000031</v>
      </c>
      <c r="O7773" s="12" t="n">
        <v>1</v>
      </c>
    </row>
    <row r="7774" customFormat="false" ht="15" hidden="false" customHeight="true" outlineLevel="0" collapsed="false">
      <c r="A7774" s="6" t="n">
        <v>66699</v>
      </c>
      <c r="B7774" s="6" t="s">
        <v>19</v>
      </c>
      <c r="C7774" s="6" t="s">
        <v>37</v>
      </c>
      <c r="D7774" s="6" t="s">
        <v>21</v>
      </c>
      <c r="E7774" s="6" t="s">
        <v>64</v>
      </c>
      <c r="F7774" s="6" t="s">
        <v>75</v>
      </c>
      <c r="G7774" s="6" t="s">
        <v>44</v>
      </c>
      <c r="H7774" s="6" t="n">
        <v>4</v>
      </c>
      <c r="I7774" s="7" t="n">
        <v>299.980011</v>
      </c>
      <c r="J7774" s="6" t="n">
        <v>1</v>
      </c>
      <c r="K7774" s="7" t="n">
        <v>299.980011</v>
      </c>
      <c r="L7774" s="7" t="n">
        <v>39</v>
      </c>
      <c r="M7774" s="8" t="n">
        <v>0.129999995</v>
      </c>
      <c r="N7774" s="7" t="n">
        <v>117.4400024</v>
      </c>
      <c r="O7774" s="12" t="n">
        <v>1</v>
      </c>
    </row>
    <row r="7775" customFormat="false" ht="15" hidden="false" customHeight="true" outlineLevel="0" collapsed="false">
      <c r="A7775" s="6" t="n">
        <v>75592</v>
      </c>
      <c r="B7775" s="6" t="s">
        <v>19</v>
      </c>
      <c r="C7775" s="6" t="s">
        <v>37</v>
      </c>
      <c r="D7775" s="6" t="s">
        <v>27</v>
      </c>
      <c r="E7775" s="6" t="s">
        <v>42</v>
      </c>
      <c r="F7775" s="6" t="s">
        <v>95</v>
      </c>
      <c r="G7775" s="6" t="s">
        <v>47</v>
      </c>
      <c r="H7775" s="6" t="n">
        <v>4</v>
      </c>
      <c r="I7775" s="7" t="n">
        <v>84.40000153</v>
      </c>
      <c r="J7775" s="6" t="n">
        <v>1</v>
      </c>
      <c r="K7775" s="7" t="n">
        <v>84.40000153</v>
      </c>
      <c r="L7775" s="7" t="n">
        <v>16.87999916</v>
      </c>
      <c r="M7775" s="8" t="n">
        <v>0.200000003</v>
      </c>
      <c r="N7775" s="7" t="n">
        <v>17.55999947</v>
      </c>
      <c r="O7775" s="9" t="n">
        <v>0</v>
      </c>
    </row>
    <row r="7776" customFormat="false" ht="15" hidden="false" customHeight="true" outlineLevel="0" collapsed="false">
      <c r="A7776" s="6" t="n">
        <v>38617</v>
      </c>
      <c r="B7776" s="6" t="s">
        <v>19</v>
      </c>
      <c r="C7776" s="6" t="s">
        <v>37</v>
      </c>
      <c r="D7776" s="6" t="s">
        <v>31</v>
      </c>
      <c r="E7776" s="6" t="s">
        <v>32</v>
      </c>
      <c r="F7776" s="6" t="s">
        <v>40</v>
      </c>
      <c r="G7776" s="6" t="s">
        <v>34</v>
      </c>
      <c r="H7776" s="6" t="n">
        <v>4</v>
      </c>
      <c r="I7776" s="7" t="n">
        <v>399.980011</v>
      </c>
      <c r="J7776" s="6" t="n">
        <v>1</v>
      </c>
      <c r="K7776" s="7" t="n">
        <v>399.980011</v>
      </c>
      <c r="L7776" s="7" t="n">
        <v>12</v>
      </c>
      <c r="M7776" s="8" t="n">
        <v>0.029999999</v>
      </c>
      <c r="N7776" s="7" t="n">
        <v>151.3099976</v>
      </c>
      <c r="O7776" s="9" t="n">
        <v>0</v>
      </c>
    </row>
    <row r="7777" customFormat="false" ht="15" hidden="false" customHeight="true" outlineLevel="0" collapsed="false">
      <c r="A7777" s="6" t="n">
        <v>8347</v>
      </c>
      <c r="B7777" s="6" t="s">
        <v>46</v>
      </c>
      <c r="C7777" s="6" t="s">
        <v>49</v>
      </c>
      <c r="D7777" s="6" t="s">
        <v>50</v>
      </c>
      <c r="E7777" s="6" t="s">
        <v>51</v>
      </c>
      <c r="F7777" s="6" t="s">
        <v>58</v>
      </c>
      <c r="G7777" s="6" t="s">
        <v>34</v>
      </c>
      <c r="H7777" s="6" t="n">
        <v>2</v>
      </c>
      <c r="I7777" s="7" t="n">
        <v>49.97999954</v>
      </c>
      <c r="J7777" s="6" t="n">
        <v>2</v>
      </c>
      <c r="K7777" s="7" t="n">
        <v>99.95999908</v>
      </c>
      <c r="L7777" s="7" t="n">
        <v>14.98999977</v>
      </c>
      <c r="M7777" s="8" t="n">
        <v>0.150000006</v>
      </c>
      <c r="N7777" s="7" t="n">
        <v>9.600000381</v>
      </c>
      <c r="O7777" s="12" t="n">
        <v>1</v>
      </c>
    </row>
    <row r="7778" customFormat="false" ht="15" hidden="false" customHeight="true" outlineLevel="0" collapsed="false">
      <c r="A7778" s="6" t="n">
        <v>1382</v>
      </c>
      <c r="B7778" s="6" t="s">
        <v>19</v>
      </c>
      <c r="C7778" s="6" t="s">
        <v>20</v>
      </c>
      <c r="D7778" s="6" t="s">
        <v>50</v>
      </c>
      <c r="E7778" s="6" t="s">
        <v>63</v>
      </c>
      <c r="F7778" s="6" t="s">
        <v>40</v>
      </c>
      <c r="G7778" s="6" t="s">
        <v>34</v>
      </c>
      <c r="H7778" s="6" t="n">
        <v>4</v>
      </c>
      <c r="I7778" s="7" t="n">
        <v>399.980011</v>
      </c>
      <c r="J7778" s="6" t="n">
        <v>1</v>
      </c>
      <c r="K7778" s="7" t="n">
        <v>399.980011</v>
      </c>
      <c r="L7778" s="7" t="n">
        <v>72</v>
      </c>
      <c r="M7778" s="8" t="n">
        <v>0.180000007</v>
      </c>
      <c r="N7778" s="7" t="n">
        <v>150.8699951</v>
      </c>
      <c r="O7778" s="9" t="n">
        <v>0</v>
      </c>
    </row>
    <row r="7779" customFormat="false" ht="15" hidden="false" customHeight="true" outlineLevel="0" collapsed="false">
      <c r="A7779" s="6" t="n">
        <v>39606</v>
      </c>
      <c r="B7779" s="6" t="s">
        <v>19</v>
      </c>
      <c r="C7779" s="6" t="s">
        <v>20</v>
      </c>
      <c r="D7779" s="6" t="s">
        <v>31</v>
      </c>
      <c r="E7779" s="6" t="s">
        <v>62</v>
      </c>
      <c r="F7779" s="6" t="s">
        <v>29</v>
      </c>
      <c r="G7779" s="6" t="s">
        <v>24</v>
      </c>
      <c r="H7779" s="6" t="n">
        <v>4</v>
      </c>
      <c r="I7779" s="7" t="n">
        <v>99.98999786</v>
      </c>
      <c r="J7779" s="6" t="n">
        <v>5</v>
      </c>
      <c r="K7779" s="7" t="n">
        <v>499.9500122</v>
      </c>
      <c r="L7779" s="7" t="n">
        <v>64.98999786</v>
      </c>
      <c r="M7779" s="8" t="n">
        <v>0.129999995</v>
      </c>
      <c r="N7779" s="7" t="n">
        <v>121.7900009</v>
      </c>
      <c r="O7779" s="9" t="n">
        <v>0</v>
      </c>
    </row>
    <row r="7780" customFormat="false" ht="15" hidden="false" customHeight="true" outlineLevel="0" collapsed="false">
      <c r="A7780" s="6" t="n">
        <v>46186</v>
      </c>
      <c r="B7780" s="6" t="s">
        <v>19</v>
      </c>
      <c r="C7780" s="6" t="s">
        <v>49</v>
      </c>
      <c r="D7780" s="6" t="s">
        <v>38</v>
      </c>
      <c r="E7780" s="6" t="s">
        <v>39</v>
      </c>
      <c r="F7780" s="6" t="s">
        <v>75</v>
      </c>
      <c r="G7780" s="6" t="s">
        <v>34</v>
      </c>
      <c r="H7780" s="6" t="n">
        <v>4</v>
      </c>
      <c r="I7780" s="7" t="n">
        <v>299.980011</v>
      </c>
      <c r="J7780" s="6" t="n">
        <v>1</v>
      </c>
      <c r="K7780" s="7" t="n">
        <v>299.980011</v>
      </c>
      <c r="L7780" s="7" t="n">
        <v>45</v>
      </c>
      <c r="M7780" s="8" t="n">
        <v>0.150000006</v>
      </c>
      <c r="N7780" s="7" t="n">
        <v>63.75</v>
      </c>
      <c r="O7780" s="9" t="n">
        <v>0</v>
      </c>
    </row>
    <row r="7781" customFormat="false" ht="15" hidden="false" customHeight="true" outlineLevel="0" collapsed="false">
      <c r="A7781" s="6" t="n">
        <v>25703</v>
      </c>
      <c r="B7781" s="6" t="s">
        <v>19</v>
      </c>
      <c r="C7781" s="6" t="s">
        <v>37</v>
      </c>
      <c r="D7781" s="6" t="s">
        <v>27</v>
      </c>
      <c r="E7781" s="6" t="s">
        <v>69</v>
      </c>
      <c r="F7781" s="6" t="s">
        <v>40</v>
      </c>
      <c r="G7781" s="6" t="s">
        <v>34</v>
      </c>
      <c r="H7781" s="6" t="n">
        <v>4</v>
      </c>
      <c r="I7781" s="7" t="n">
        <v>399.980011</v>
      </c>
      <c r="J7781" s="6" t="n">
        <v>1</v>
      </c>
      <c r="K7781" s="7" t="n">
        <v>399.980011</v>
      </c>
      <c r="L7781" s="7" t="n">
        <v>16</v>
      </c>
      <c r="M7781" s="8" t="n">
        <v>0.039999999</v>
      </c>
      <c r="N7781" s="7" t="n">
        <v>129.7899933</v>
      </c>
      <c r="O7781" s="9" t="n">
        <v>0</v>
      </c>
    </row>
    <row r="7782" customFormat="false" ht="15" hidden="false" customHeight="true" outlineLevel="0" collapsed="false">
      <c r="A7782" s="6" t="n">
        <v>54195</v>
      </c>
      <c r="B7782" s="6" t="s">
        <v>26</v>
      </c>
      <c r="C7782" s="6" t="s">
        <v>20</v>
      </c>
      <c r="D7782" s="6" t="s">
        <v>50</v>
      </c>
      <c r="E7782" s="6" t="s">
        <v>63</v>
      </c>
      <c r="F7782" s="6" t="s">
        <v>33</v>
      </c>
      <c r="G7782" s="6" t="s">
        <v>44</v>
      </c>
      <c r="H7782" s="6" t="n">
        <v>1</v>
      </c>
      <c r="I7782" s="7" t="n">
        <v>59.99000168</v>
      </c>
      <c r="J7782" s="6" t="n">
        <v>1</v>
      </c>
      <c r="K7782" s="7" t="n">
        <v>59.99000168</v>
      </c>
      <c r="L7782" s="7" t="n">
        <v>10.80000019</v>
      </c>
      <c r="M7782" s="8" t="n">
        <v>0.180000007</v>
      </c>
      <c r="N7782" s="7" t="n">
        <v>-6.349999905</v>
      </c>
      <c r="O7782" s="12" t="n">
        <v>1</v>
      </c>
    </row>
    <row r="7783" customFormat="false" ht="15" hidden="false" customHeight="true" outlineLevel="0" collapsed="false">
      <c r="A7783" s="6" t="n">
        <v>75299</v>
      </c>
      <c r="B7783" s="6" t="s">
        <v>26</v>
      </c>
      <c r="C7783" s="6" t="s">
        <v>37</v>
      </c>
      <c r="D7783" s="6" t="s">
        <v>27</v>
      </c>
      <c r="E7783" s="6" t="s">
        <v>69</v>
      </c>
      <c r="F7783" s="6" t="s">
        <v>111</v>
      </c>
      <c r="G7783" s="6" t="s">
        <v>34</v>
      </c>
      <c r="H7783" s="6" t="n">
        <v>1</v>
      </c>
      <c r="I7783" s="7" t="n">
        <v>293.0400085</v>
      </c>
      <c r="J7783" s="6" t="n">
        <v>1</v>
      </c>
      <c r="K7783" s="7" t="n">
        <v>293.0400085</v>
      </c>
      <c r="L7783" s="7" t="n">
        <v>43.95999908</v>
      </c>
      <c r="M7783" s="8" t="n">
        <v>0.150000006</v>
      </c>
      <c r="N7783" s="7" t="n">
        <v>84.19000244</v>
      </c>
      <c r="O7783" s="12" t="n">
        <v>1</v>
      </c>
    </row>
    <row r="7784" customFormat="false" ht="15" hidden="false" customHeight="true" outlineLevel="0" collapsed="false">
      <c r="A7784" s="6" t="n">
        <v>535</v>
      </c>
      <c r="B7784" s="6" t="s">
        <v>19</v>
      </c>
      <c r="C7784" s="6" t="s">
        <v>49</v>
      </c>
      <c r="D7784" s="6" t="s">
        <v>50</v>
      </c>
      <c r="E7784" s="6" t="s">
        <v>63</v>
      </c>
      <c r="F7784" s="6" t="s">
        <v>40</v>
      </c>
      <c r="G7784" s="6" t="s">
        <v>34</v>
      </c>
      <c r="H7784" s="6" t="n">
        <v>4</v>
      </c>
      <c r="I7784" s="7" t="n">
        <v>399.980011</v>
      </c>
      <c r="J7784" s="6" t="n">
        <v>1</v>
      </c>
      <c r="K7784" s="7" t="n">
        <v>399.980011</v>
      </c>
      <c r="L7784" s="7" t="n">
        <v>48</v>
      </c>
      <c r="M7784" s="8" t="n">
        <v>0.119999997</v>
      </c>
      <c r="N7784" s="7" t="n">
        <v>91.51999664</v>
      </c>
      <c r="O7784" s="12" t="n">
        <v>1</v>
      </c>
    </row>
    <row r="7785" customFormat="false" ht="15" hidden="false" customHeight="true" outlineLevel="0" collapsed="false">
      <c r="A7785" s="6" t="n">
        <v>11139</v>
      </c>
      <c r="B7785" s="6" t="s">
        <v>46</v>
      </c>
      <c r="C7785" s="6" t="s">
        <v>20</v>
      </c>
      <c r="D7785" s="6" t="s">
        <v>21</v>
      </c>
      <c r="E7785" s="6" t="s">
        <v>65</v>
      </c>
      <c r="F7785" s="6" t="s">
        <v>71</v>
      </c>
      <c r="G7785" s="6" t="s">
        <v>24</v>
      </c>
      <c r="H7785" s="6" t="n">
        <v>2</v>
      </c>
      <c r="I7785" s="7" t="n">
        <v>199.9900055</v>
      </c>
      <c r="J7785" s="6" t="n">
        <v>1</v>
      </c>
      <c r="K7785" s="7" t="n">
        <v>199.9900055</v>
      </c>
      <c r="L7785" s="7" t="n">
        <v>24</v>
      </c>
      <c r="M7785" s="8" t="n">
        <v>0.119999997</v>
      </c>
      <c r="N7785" s="7" t="n">
        <v>63.88000107</v>
      </c>
      <c r="O7785" s="12" t="n">
        <v>1</v>
      </c>
    </row>
    <row r="7786" customFormat="false" ht="15" hidden="false" customHeight="true" outlineLevel="0" collapsed="false">
      <c r="A7786" s="6" t="n">
        <v>36134</v>
      </c>
      <c r="B7786" s="6" t="s">
        <v>19</v>
      </c>
      <c r="C7786" s="6" t="s">
        <v>49</v>
      </c>
      <c r="D7786" s="6" t="s">
        <v>31</v>
      </c>
      <c r="E7786" s="6" t="s">
        <v>32</v>
      </c>
      <c r="F7786" s="6" t="s">
        <v>57</v>
      </c>
      <c r="G7786" s="6" t="s">
        <v>47</v>
      </c>
      <c r="H7786" s="6" t="n">
        <v>4</v>
      </c>
      <c r="I7786" s="7" t="n">
        <v>50</v>
      </c>
      <c r="J7786" s="6" t="n">
        <v>5</v>
      </c>
      <c r="K7786" s="7" t="n">
        <v>250</v>
      </c>
      <c r="L7786" s="7" t="n">
        <v>45</v>
      </c>
      <c r="M7786" s="8" t="n">
        <v>0.180000007</v>
      </c>
      <c r="N7786" s="7" t="n">
        <v>57.40000153</v>
      </c>
      <c r="O7786" s="12" t="n">
        <v>1</v>
      </c>
    </row>
    <row r="7787" customFormat="false" ht="15" hidden="false" customHeight="true" outlineLevel="0" collapsed="false">
      <c r="A7787" s="6" t="n">
        <v>14593</v>
      </c>
      <c r="B7787" s="6" t="s">
        <v>36</v>
      </c>
      <c r="C7787" s="6" t="s">
        <v>49</v>
      </c>
      <c r="D7787" s="6" t="s">
        <v>21</v>
      </c>
      <c r="E7787" s="6" t="s">
        <v>64</v>
      </c>
      <c r="F7787" s="6" t="s">
        <v>75</v>
      </c>
      <c r="G7787" s="6" t="s">
        <v>34</v>
      </c>
      <c r="H7787" s="6" t="n">
        <v>0</v>
      </c>
      <c r="I7787" s="7" t="n">
        <v>299.980011</v>
      </c>
      <c r="J7787" s="6" t="n">
        <v>1</v>
      </c>
      <c r="K7787" s="7" t="n">
        <v>299.980011</v>
      </c>
      <c r="L7787" s="7" t="n">
        <v>9</v>
      </c>
      <c r="M7787" s="8" t="n">
        <v>0.029999999</v>
      </c>
      <c r="N7787" s="7" t="n">
        <v>13.68000031</v>
      </c>
      <c r="O7787" s="9" t="n">
        <v>0</v>
      </c>
    </row>
    <row r="7788" customFormat="false" ht="15" hidden="false" customHeight="true" outlineLevel="0" collapsed="false">
      <c r="A7788" s="6" t="n">
        <v>57498</v>
      </c>
      <c r="B7788" s="6" t="s">
        <v>19</v>
      </c>
      <c r="C7788" s="6" t="s">
        <v>20</v>
      </c>
      <c r="D7788" s="6" t="s">
        <v>50</v>
      </c>
      <c r="E7788" s="6" t="s">
        <v>72</v>
      </c>
      <c r="F7788" s="6" t="s">
        <v>33</v>
      </c>
      <c r="G7788" s="6" t="s">
        <v>34</v>
      </c>
      <c r="H7788" s="6" t="n">
        <v>4</v>
      </c>
      <c r="I7788" s="7" t="n">
        <v>59.99000168</v>
      </c>
      <c r="J7788" s="6" t="n">
        <v>3</v>
      </c>
      <c r="K7788" s="7" t="n">
        <v>179.9700012</v>
      </c>
      <c r="L7788" s="7" t="n">
        <v>16.20000076</v>
      </c>
      <c r="M7788" s="8" t="n">
        <v>0.090000004</v>
      </c>
      <c r="N7788" s="7" t="n">
        <v>57.3199997</v>
      </c>
      <c r="O7788" s="9" t="n">
        <v>0</v>
      </c>
    </row>
    <row r="7789" customFormat="false" ht="15" hidden="false" customHeight="true" outlineLevel="0" collapsed="false">
      <c r="A7789" s="6" t="n">
        <v>29039</v>
      </c>
      <c r="B7789" s="6" t="s">
        <v>19</v>
      </c>
      <c r="C7789" s="6" t="s">
        <v>49</v>
      </c>
      <c r="D7789" s="6" t="s">
        <v>27</v>
      </c>
      <c r="E7789" s="6" t="s">
        <v>28</v>
      </c>
      <c r="F7789" s="6" t="s">
        <v>29</v>
      </c>
      <c r="G7789" s="6" t="s">
        <v>44</v>
      </c>
      <c r="H7789" s="6" t="n">
        <v>4</v>
      </c>
      <c r="I7789" s="7" t="n">
        <v>99.98999786</v>
      </c>
      <c r="J7789" s="6" t="n">
        <v>1</v>
      </c>
      <c r="K7789" s="7" t="n">
        <v>99.98999786</v>
      </c>
      <c r="L7789" s="7" t="n">
        <v>18</v>
      </c>
      <c r="M7789" s="8" t="n">
        <v>0.180000007</v>
      </c>
      <c r="N7789" s="7" t="n">
        <v>-108.6399994</v>
      </c>
      <c r="O7789" s="12" t="n">
        <v>1</v>
      </c>
    </row>
    <row r="7790" customFormat="false" ht="15" hidden="false" customHeight="true" outlineLevel="0" collapsed="false">
      <c r="A7790" s="6" t="n">
        <v>47911</v>
      </c>
      <c r="B7790" s="6" t="s">
        <v>26</v>
      </c>
      <c r="C7790" s="6" t="s">
        <v>37</v>
      </c>
      <c r="D7790" s="6" t="s">
        <v>38</v>
      </c>
      <c r="E7790" s="6" t="s">
        <v>92</v>
      </c>
      <c r="F7790" s="6" t="s">
        <v>33</v>
      </c>
      <c r="G7790" s="6" t="s">
        <v>24</v>
      </c>
      <c r="H7790" s="6" t="n">
        <v>1</v>
      </c>
      <c r="I7790" s="7" t="n">
        <v>59.99000168</v>
      </c>
      <c r="J7790" s="6" t="n">
        <v>3</v>
      </c>
      <c r="K7790" s="7" t="n">
        <v>179.9700012</v>
      </c>
      <c r="L7790" s="7" t="n">
        <v>7.199999809</v>
      </c>
      <c r="M7790" s="8" t="n">
        <v>0.039999999</v>
      </c>
      <c r="N7790" s="7" t="n">
        <v>12.96000004</v>
      </c>
      <c r="O7790" s="12" t="n">
        <v>1</v>
      </c>
    </row>
    <row r="7791" customFormat="false" ht="15" hidden="false" customHeight="true" outlineLevel="0" collapsed="false">
      <c r="A7791" s="6" t="n">
        <v>63617</v>
      </c>
      <c r="B7791" s="6" t="s">
        <v>19</v>
      </c>
      <c r="C7791" s="6" t="s">
        <v>20</v>
      </c>
      <c r="D7791" s="6" t="s">
        <v>21</v>
      </c>
      <c r="E7791" s="6" t="s">
        <v>65</v>
      </c>
      <c r="F7791" s="6" t="s">
        <v>108</v>
      </c>
      <c r="G7791" s="6" t="s">
        <v>47</v>
      </c>
      <c r="H7791" s="6" t="n">
        <v>4</v>
      </c>
      <c r="I7791" s="7" t="n">
        <v>119.9899979</v>
      </c>
      <c r="J7791" s="6" t="n">
        <v>1</v>
      </c>
      <c r="K7791" s="7" t="n">
        <v>119.9899979</v>
      </c>
      <c r="L7791" s="7" t="n">
        <v>30</v>
      </c>
      <c r="M7791" s="8" t="n">
        <v>0.25</v>
      </c>
      <c r="N7791" s="7" t="n">
        <v>30.42000008</v>
      </c>
      <c r="O7791" s="9" t="n">
        <v>0</v>
      </c>
    </row>
    <row r="7792" customFormat="false" ht="15" hidden="false" customHeight="true" outlineLevel="0" collapsed="false">
      <c r="A7792" s="6" t="n">
        <v>15288</v>
      </c>
      <c r="B7792" s="6" t="s">
        <v>36</v>
      </c>
      <c r="C7792" s="6" t="s">
        <v>37</v>
      </c>
      <c r="D7792" s="6" t="s">
        <v>21</v>
      </c>
      <c r="E7792" s="6" t="s">
        <v>64</v>
      </c>
      <c r="F7792" s="6" t="s">
        <v>29</v>
      </c>
      <c r="G7792" s="6" t="s">
        <v>34</v>
      </c>
      <c r="H7792" s="6" t="n">
        <v>0</v>
      </c>
      <c r="I7792" s="7" t="n">
        <v>99.98999786</v>
      </c>
      <c r="J7792" s="6" t="n">
        <v>2</v>
      </c>
      <c r="K7792" s="7" t="n">
        <v>199.9799957</v>
      </c>
      <c r="L7792" s="7" t="n">
        <v>0</v>
      </c>
      <c r="M7792" s="8" t="n">
        <v>0</v>
      </c>
      <c r="N7792" s="7" t="n">
        <v>36</v>
      </c>
      <c r="O7792" s="9" t="n">
        <v>0</v>
      </c>
    </row>
    <row r="7793" customFormat="false" ht="15" hidden="false" customHeight="true" outlineLevel="0" collapsed="false">
      <c r="A7793" s="6" t="n">
        <v>28235</v>
      </c>
      <c r="B7793" s="6" t="s">
        <v>26</v>
      </c>
      <c r="C7793" s="6" t="s">
        <v>37</v>
      </c>
      <c r="D7793" s="6" t="s">
        <v>27</v>
      </c>
      <c r="E7793" s="6" t="s">
        <v>42</v>
      </c>
      <c r="F7793" s="6" t="s">
        <v>23</v>
      </c>
      <c r="G7793" s="6" t="s">
        <v>34</v>
      </c>
      <c r="H7793" s="6" t="n">
        <v>1</v>
      </c>
      <c r="I7793" s="7" t="n">
        <v>129.9900055</v>
      </c>
      <c r="J7793" s="6" t="n">
        <v>1</v>
      </c>
      <c r="K7793" s="7" t="n">
        <v>129.9900055</v>
      </c>
      <c r="L7793" s="7" t="n">
        <v>11.69999981</v>
      </c>
      <c r="M7793" s="8" t="n">
        <v>0.090000004</v>
      </c>
      <c r="N7793" s="7" t="n">
        <v>41.40000153</v>
      </c>
      <c r="O7793" s="12" t="n">
        <v>1</v>
      </c>
    </row>
    <row r="7794" customFormat="false" ht="15" hidden="false" customHeight="true" outlineLevel="0" collapsed="false">
      <c r="A7794" s="6" t="n">
        <v>57785</v>
      </c>
      <c r="B7794" s="6" t="s">
        <v>46</v>
      </c>
      <c r="C7794" s="6" t="s">
        <v>49</v>
      </c>
      <c r="D7794" s="6" t="s">
        <v>50</v>
      </c>
      <c r="E7794" s="6" t="s">
        <v>63</v>
      </c>
      <c r="F7794" s="6" t="s">
        <v>57</v>
      </c>
      <c r="G7794" s="6" t="s">
        <v>44</v>
      </c>
      <c r="H7794" s="6" t="n">
        <v>2</v>
      </c>
      <c r="I7794" s="7" t="n">
        <v>50</v>
      </c>
      <c r="J7794" s="6" t="n">
        <v>4</v>
      </c>
      <c r="K7794" s="7" t="n">
        <v>200</v>
      </c>
      <c r="L7794" s="7" t="n">
        <v>30</v>
      </c>
      <c r="M7794" s="8" t="n">
        <v>0.150000006</v>
      </c>
      <c r="N7794" s="7" t="n">
        <v>51</v>
      </c>
      <c r="O7794" s="12" t="n">
        <v>1</v>
      </c>
    </row>
    <row r="7795" customFormat="false" ht="15" hidden="false" customHeight="true" outlineLevel="0" collapsed="false">
      <c r="A7795" s="6" t="n">
        <v>10727</v>
      </c>
      <c r="B7795" s="6" t="s">
        <v>46</v>
      </c>
      <c r="C7795" s="6" t="s">
        <v>20</v>
      </c>
      <c r="D7795" s="6" t="s">
        <v>21</v>
      </c>
      <c r="E7795" s="6" t="s">
        <v>65</v>
      </c>
      <c r="F7795" s="6" t="s">
        <v>57</v>
      </c>
      <c r="G7795" s="6" t="s">
        <v>44</v>
      </c>
      <c r="H7795" s="6" t="n">
        <v>2</v>
      </c>
      <c r="I7795" s="7" t="n">
        <v>50</v>
      </c>
      <c r="J7795" s="6" t="n">
        <v>4</v>
      </c>
      <c r="K7795" s="7" t="n">
        <v>200</v>
      </c>
      <c r="L7795" s="7" t="n">
        <v>32</v>
      </c>
      <c r="M7795" s="8" t="n">
        <v>0.159999996</v>
      </c>
      <c r="N7795" s="7" t="n">
        <v>5.039999962</v>
      </c>
      <c r="O7795" s="12" t="n">
        <v>1</v>
      </c>
    </row>
    <row r="7796" customFormat="false" ht="15" hidden="false" customHeight="true" outlineLevel="0" collapsed="false">
      <c r="A7796" s="6" t="n">
        <v>68602</v>
      </c>
      <c r="B7796" s="6" t="s">
        <v>46</v>
      </c>
      <c r="C7796" s="6" t="s">
        <v>20</v>
      </c>
      <c r="D7796" s="6" t="s">
        <v>21</v>
      </c>
      <c r="E7796" s="6" t="s">
        <v>65</v>
      </c>
      <c r="F7796" s="6" t="s">
        <v>23</v>
      </c>
      <c r="G7796" s="6" t="s">
        <v>44</v>
      </c>
      <c r="H7796" s="6" t="n">
        <v>2</v>
      </c>
      <c r="I7796" s="7" t="n">
        <v>129.9900055</v>
      </c>
      <c r="J7796" s="6" t="n">
        <v>1</v>
      </c>
      <c r="K7796" s="7" t="n">
        <v>129.9900055</v>
      </c>
      <c r="L7796" s="7" t="n">
        <v>3.900000095</v>
      </c>
      <c r="M7796" s="8" t="n">
        <v>0.029999999</v>
      </c>
      <c r="N7796" s="7" t="n">
        <v>-195.4400024</v>
      </c>
      <c r="O7796" s="12" t="n">
        <v>1</v>
      </c>
    </row>
    <row r="7797" customFormat="false" ht="15" hidden="false" customHeight="true" outlineLevel="0" collapsed="false">
      <c r="A7797" s="6" t="n">
        <v>5342</v>
      </c>
      <c r="B7797" s="6" t="s">
        <v>26</v>
      </c>
      <c r="C7797" s="6" t="s">
        <v>20</v>
      </c>
      <c r="D7797" s="6" t="s">
        <v>50</v>
      </c>
      <c r="E7797" s="6" t="s">
        <v>51</v>
      </c>
      <c r="F7797" s="6" t="s">
        <v>75</v>
      </c>
      <c r="G7797" s="6" t="s">
        <v>34</v>
      </c>
      <c r="H7797" s="6" t="n">
        <v>1</v>
      </c>
      <c r="I7797" s="7" t="n">
        <v>299.980011</v>
      </c>
      <c r="J7797" s="6" t="n">
        <v>1</v>
      </c>
      <c r="K7797" s="7" t="n">
        <v>299.980011</v>
      </c>
      <c r="L7797" s="7" t="n">
        <v>39</v>
      </c>
      <c r="M7797" s="8" t="n">
        <v>0.129999995</v>
      </c>
      <c r="N7797" s="7" t="n">
        <v>91.33999634</v>
      </c>
      <c r="O7797" s="12" t="n">
        <v>1</v>
      </c>
    </row>
    <row r="7798" customFormat="false" ht="15" hidden="false" customHeight="true" outlineLevel="0" collapsed="false">
      <c r="A7798" s="6" t="n">
        <v>36755</v>
      </c>
      <c r="B7798" s="6" t="s">
        <v>19</v>
      </c>
      <c r="C7798" s="6" t="s">
        <v>20</v>
      </c>
      <c r="D7798" s="6" t="s">
        <v>31</v>
      </c>
      <c r="E7798" s="6" t="s">
        <v>56</v>
      </c>
      <c r="F7798" s="6" t="s">
        <v>58</v>
      </c>
      <c r="G7798" s="6" t="s">
        <v>24</v>
      </c>
      <c r="H7798" s="6" t="n">
        <v>4</v>
      </c>
      <c r="I7798" s="7" t="n">
        <v>49.97999954</v>
      </c>
      <c r="J7798" s="6" t="n">
        <v>4</v>
      </c>
      <c r="K7798" s="7" t="n">
        <v>199.9199982</v>
      </c>
      <c r="L7798" s="7" t="n">
        <v>17.98999977</v>
      </c>
      <c r="M7798" s="8" t="n">
        <v>0.090000004</v>
      </c>
      <c r="N7798" s="7" t="n">
        <v>63.66999817</v>
      </c>
      <c r="O7798" s="12" t="n">
        <v>1</v>
      </c>
    </row>
    <row r="7799" customFormat="false" ht="15" hidden="false" customHeight="true" outlineLevel="0" collapsed="false">
      <c r="A7799" s="6" t="n">
        <v>59077</v>
      </c>
      <c r="B7799" s="6" t="s">
        <v>36</v>
      </c>
      <c r="C7799" s="6" t="s">
        <v>20</v>
      </c>
      <c r="D7799" s="6" t="s">
        <v>50</v>
      </c>
      <c r="E7799" s="6" t="s">
        <v>51</v>
      </c>
      <c r="F7799" s="6" t="s">
        <v>58</v>
      </c>
      <c r="G7799" s="6" t="s">
        <v>24</v>
      </c>
      <c r="H7799" s="6" t="n">
        <v>0</v>
      </c>
      <c r="I7799" s="7" t="n">
        <v>49.97999954</v>
      </c>
      <c r="J7799" s="6" t="n">
        <v>5</v>
      </c>
      <c r="K7799" s="7" t="n">
        <v>249.8999939</v>
      </c>
      <c r="L7799" s="7" t="n">
        <v>7.5</v>
      </c>
      <c r="M7799" s="8" t="n">
        <v>0.029999999</v>
      </c>
      <c r="N7799" s="7" t="n">
        <v>70.30000305</v>
      </c>
      <c r="O7799" s="9" t="n">
        <v>0</v>
      </c>
    </row>
    <row r="7800" customFormat="false" ht="15" hidden="false" customHeight="true" outlineLevel="0" collapsed="false">
      <c r="A7800" s="6" t="n">
        <v>9578</v>
      </c>
      <c r="B7800" s="6" t="s">
        <v>46</v>
      </c>
      <c r="C7800" s="6" t="s">
        <v>20</v>
      </c>
      <c r="D7800" s="6" t="s">
        <v>50</v>
      </c>
      <c r="E7800" s="6" t="s">
        <v>51</v>
      </c>
      <c r="F7800" s="6" t="s">
        <v>84</v>
      </c>
      <c r="G7800" s="6" t="s">
        <v>47</v>
      </c>
      <c r="H7800" s="6" t="n">
        <v>2</v>
      </c>
      <c r="I7800" s="7" t="n">
        <v>39.99000168</v>
      </c>
      <c r="J7800" s="6" t="n">
        <v>4</v>
      </c>
      <c r="K7800" s="7" t="n">
        <v>159.9600067</v>
      </c>
      <c r="L7800" s="7" t="n">
        <v>3.200000048</v>
      </c>
      <c r="M7800" s="8" t="n">
        <v>0.02</v>
      </c>
      <c r="N7800" s="7" t="n">
        <v>11.76000023</v>
      </c>
      <c r="O7800" s="12" t="n">
        <v>1</v>
      </c>
    </row>
    <row r="7801" customFormat="false" ht="15" hidden="false" customHeight="true" outlineLevel="0" collapsed="false">
      <c r="A7801" s="6" t="n">
        <v>21956</v>
      </c>
      <c r="B7801" s="6" t="s">
        <v>19</v>
      </c>
      <c r="C7801" s="6" t="s">
        <v>20</v>
      </c>
      <c r="D7801" s="6" t="s">
        <v>27</v>
      </c>
      <c r="E7801" s="6" t="s">
        <v>42</v>
      </c>
      <c r="F7801" s="6" t="s">
        <v>57</v>
      </c>
      <c r="G7801" s="6" t="s">
        <v>24</v>
      </c>
      <c r="H7801" s="6" t="n">
        <v>4</v>
      </c>
      <c r="I7801" s="7" t="n">
        <v>50</v>
      </c>
      <c r="J7801" s="6" t="n">
        <v>4</v>
      </c>
      <c r="K7801" s="7" t="n">
        <v>200</v>
      </c>
      <c r="L7801" s="7" t="n">
        <v>6</v>
      </c>
      <c r="M7801" s="8" t="n">
        <v>0.029999999</v>
      </c>
      <c r="N7801" s="7" t="n">
        <v>17.0699997</v>
      </c>
      <c r="O7801" s="9" t="n">
        <v>0</v>
      </c>
    </row>
    <row r="7802" customFormat="false" ht="15" hidden="false" customHeight="true" outlineLevel="0" collapsed="false">
      <c r="A7802" s="6" t="n">
        <v>44819</v>
      </c>
      <c r="B7802" s="6" t="s">
        <v>46</v>
      </c>
      <c r="C7802" s="6" t="s">
        <v>20</v>
      </c>
      <c r="D7802" s="6" t="s">
        <v>38</v>
      </c>
      <c r="E7802" s="6" t="s">
        <v>39</v>
      </c>
      <c r="F7802" s="6" t="s">
        <v>33</v>
      </c>
      <c r="G7802" s="6" t="s">
        <v>44</v>
      </c>
      <c r="H7802" s="6" t="n">
        <v>2</v>
      </c>
      <c r="I7802" s="7" t="n">
        <v>59.99000168</v>
      </c>
      <c r="J7802" s="6" t="n">
        <v>2</v>
      </c>
      <c r="K7802" s="7" t="n">
        <v>119.9800034</v>
      </c>
      <c r="L7802" s="7" t="n">
        <v>10.80000019</v>
      </c>
      <c r="M7802" s="8" t="n">
        <v>0.090000004</v>
      </c>
      <c r="N7802" s="7" t="n">
        <v>39.31000137</v>
      </c>
      <c r="O7802" s="12" t="n">
        <v>1</v>
      </c>
    </row>
    <row r="7803" customFormat="false" ht="15" hidden="false" customHeight="true" outlineLevel="0" collapsed="false">
      <c r="A7803" s="6" t="n">
        <v>8170</v>
      </c>
      <c r="B7803" s="6" t="s">
        <v>19</v>
      </c>
      <c r="C7803" s="6" t="s">
        <v>37</v>
      </c>
      <c r="D7803" s="6" t="s">
        <v>50</v>
      </c>
      <c r="E7803" s="6" t="s">
        <v>63</v>
      </c>
      <c r="F7803" s="6" t="s">
        <v>33</v>
      </c>
      <c r="G7803" s="6" t="s">
        <v>44</v>
      </c>
      <c r="H7803" s="6" t="n">
        <v>4</v>
      </c>
      <c r="I7803" s="7" t="n">
        <v>59.99000168</v>
      </c>
      <c r="J7803" s="6" t="n">
        <v>1</v>
      </c>
      <c r="K7803" s="7" t="n">
        <v>59.99000168</v>
      </c>
      <c r="L7803" s="7" t="n">
        <v>15</v>
      </c>
      <c r="M7803" s="8" t="n">
        <v>0.25</v>
      </c>
      <c r="N7803" s="7" t="n">
        <v>11.25</v>
      </c>
      <c r="O7803" s="12" t="n">
        <v>1</v>
      </c>
    </row>
    <row r="7804" customFormat="false" ht="15" hidden="false" customHeight="true" outlineLevel="0" collapsed="false">
      <c r="A7804" s="6" t="n">
        <v>29897</v>
      </c>
      <c r="B7804" s="6" t="s">
        <v>19</v>
      </c>
      <c r="C7804" s="6" t="s">
        <v>37</v>
      </c>
      <c r="D7804" s="6" t="s">
        <v>27</v>
      </c>
      <c r="E7804" s="6" t="s">
        <v>28</v>
      </c>
      <c r="F7804" s="6" t="s">
        <v>23</v>
      </c>
      <c r="G7804" s="6" t="s">
        <v>34</v>
      </c>
      <c r="H7804" s="6" t="n">
        <v>4</v>
      </c>
      <c r="I7804" s="7" t="n">
        <v>129.9900055</v>
      </c>
      <c r="J7804" s="6" t="n">
        <v>1</v>
      </c>
      <c r="K7804" s="7" t="n">
        <v>129.9900055</v>
      </c>
      <c r="L7804" s="7" t="n">
        <v>6.5</v>
      </c>
      <c r="M7804" s="8" t="n">
        <v>0.050000001</v>
      </c>
      <c r="N7804" s="7" t="n">
        <v>2.470000029</v>
      </c>
      <c r="O7804" s="9" t="n">
        <v>0</v>
      </c>
    </row>
    <row r="7805" customFormat="false" ht="15" hidden="false" customHeight="true" outlineLevel="0" collapsed="false">
      <c r="A7805" s="6" t="n">
        <v>53431</v>
      </c>
      <c r="B7805" s="6" t="s">
        <v>19</v>
      </c>
      <c r="C7805" s="6" t="s">
        <v>20</v>
      </c>
      <c r="D7805" s="6" t="s">
        <v>50</v>
      </c>
      <c r="E7805" s="6" t="s">
        <v>51</v>
      </c>
      <c r="F7805" s="6" t="s">
        <v>84</v>
      </c>
      <c r="G7805" s="6" t="s">
        <v>24</v>
      </c>
      <c r="H7805" s="6" t="n">
        <v>4</v>
      </c>
      <c r="I7805" s="7" t="n">
        <v>39.99000168</v>
      </c>
      <c r="J7805" s="6" t="n">
        <v>1</v>
      </c>
      <c r="K7805" s="7" t="n">
        <v>39.99000168</v>
      </c>
      <c r="L7805" s="7" t="n">
        <v>6.800000191</v>
      </c>
      <c r="M7805" s="8" t="n">
        <v>0.170000002</v>
      </c>
      <c r="N7805" s="7" t="n">
        <v>8.300000191</v>
      </c>
      <c r="O7805" s="9" t="n">
        <v>0</v>
      </c>
    </row>
    <row r="7806" customFormat="false" ht="15" hidden="false" customHeight="true" outlineLevel="0" collapsed="false">
      <c r="A7806" s="6" t="n">
        <v>8858</v>
      </c>
      <c r="B7806" s="6" t="s">
        <v>19</v>
      </c>
      <c r="C7806" s="6" t="s">
        <v>37</v>
      </c>
      <c r="D7806" s="6" t="s">
        <v>50</v>
      </c>
      <c r="E7806" s="6" t="s">
        <v>72</v>
      </c>
      <c r="F7806" s="6" t="s">
        <v>40</v>
      </c>
      <c r="G7806" s="6" t="s">
        <v>47</v>
      </c>
      <c r="H7806" s="6" t="n">
        <v>4</v>
      </c>
      <c r="I7806" s="7" t="n">
        <v>399.980011</v>
      </c>
      <c r="J7806" s="6" t="n">
        <v>1</v>
      </c>
      <c r="K7806" s="7" t="n">
        <v>399.980011</v>
      </c>
      <c r="L7806" s="7" t="n">
        <v>64</v>
      </c>
      <c r="M7806" s="8" t="n">
        <v>0.159999996</v>
      </c>
      <c r="N7806" s="7" t="n">
        <v>110.8700027</v>
      </c>
      <c r="O7806" s="9" t="n">
        <v>0</v>
      </c>
    </row>
    <row r="7807" customFormat="false" ht="15" hidden="false" customHeight="true" outlineLevel="0" collapsed="false">
      <c r="A7807" s="6" t="n">
        <v>56055</v>
      </c>
      <c r="B7807" s="6" t="s">
        <v>19</v>
      </c>
      <c r="C7807" s="6" t="s">
        <v>49</v>
      </c>
      <c r="D7807" s="6" t="s">
        <v>50</v>
      </c>
      <c r="E7807" s="6" t="s">
        <v>51</v>
      </c>
      <c r="F7807" s="6" t="s">
        <v>75</v>
      </c>
      <c r="G7807" s="6" t="s">
        <v>44</v>
      </c>
      <c r="H7807" s="6" t="n">
        <v>4</v>
      </c>
      <c r="I7807" s="7" t="n">
        <v>299.980011</v>
      </c>
      <c r="J7807" s="6" t="n">
        <v>1</v>
      </c>
      <c r="K7807" s="7" t="n">
        <v>299.980011</v>
      </c>
      <c r="L7807" s="7" t="n">
        <v>48</v>
      </c>
      <c r="M7807" s="8" t="n">
        <v>0.159999996</v>
      </c>
      <c r="N7807" s="7" t="n">
        <v>85.66999817</v>
      </c>
      <c r="O7807" s="12" t="n">
        <v>1</v>
      </c>
    </row>
    <row r="7808" customFormat="false" ht="15" hidden="false" customHeight="true" outlineLevel="0" collapsed="false">
      <c r="A7808" s="6" t="n">
        <v>3210</v>
      </c>
      <c r="B7808" s="6" t="s">
        <v>26</v>
      </c>
      <c r="C7808" s="6" t="s">
        <v>37</v>
      </c>
      <c r="D7808" s="6" t="s">
        <v>50</v>
      </c>
      <c r="E7808" s="6" t="s">
        <v>51</v>
      </c>
      <c r="F7808" s="6" t="s">
        <v>23</v>
      </c>
      <c r="G7808" s="6" t="s">
        <v>24</v>
      </c>
      <c r="H7808" s="6" t="n">
        <v>1</v>
      </c>
      <c r="I7808" s="7" t="n">
        <v>129.9900055</v>
      </c>
      <c r="J7808" s="6" t="n">
        <v>1</v>
      </c>
      <c r="K7808" s="7" t="n">
        <v>129.9900055</v>
      </c>
      <c r="L7808" s="7" t="n">
        <v>23.39999962</v>
      </c>
      <c r="M7808" s="8" t="n">
        <v>0.180000007</v>
      </c>
      <c r="N7808" s="7" t="n">
        <v>38.68999863</v>
      </c>
      <c r="O7808" s="12" t="n">
        <v>1</v>
      </c>
    </row>
    <row r="7809" customFormat="false" ht="15" hidden="false" customHeight="true" outlineLevel="0" collapsed="false">
      <c r="A7809" s="6" t="n">
        <v>6971</v>
      </c>
      <c r="B7809" s="6" t="s">
        <v>46</v>
      </c>
      <c r="C7809" s="6" t="s">
        <v>20</v>
      </c>
      <c r="D7809" s="6" t="s">
        <v>50</v>
      </c>
      <c r="E7809" s="6" t="s">
        <v>51</v>
      </c>
      <c r="F7809" s="6" t="s">
        <v>57</v>
      </c>
      <c r="G7809" s="6" t="s">
        <v>24</v>
      </c>
      <c r="H7809" s="6" t="n">
        <v>2</v>
      </c>
      <c r="I7809" s="7" t="n">
        <v>50</v>
      </c>
      <c r="J7809" s="6" t="n">
        <v>2</v>
      </c>
      <c r="K7809" s="7" t="n">
        <v>100</v>
      </c>
      <c r="L7809" s="7" t="n">
        <v>17</v>
      </c>
      <c r="M7809" s="8" t="n">
        <v>0.170000002</v>
      </c>
      <c r="N7809" s="7" t="n">
        <v>-7.300000191</v>
      </c>
      <c r="O7809" s="9" t="n">
        <v>0</v>
      </c>
    </row>
    <row r="7810" customFormat="false" ht="15" hidden="false" customHeight="true" outlineLevel="0" collapsed="false">
      <c r="A7810" s="6" t="n">
        <v>51458</v>
      </c>
      <c r="B7810" s="6" t="s">
        <v>36</v>
      </c>
      <c r="C7810" s="6" t="s">
        <v>37</v>
      </c>
      <c r="D7810" s="6" t="s">
        <v>50</v>
      </c>
      <c r="E7810" s="6" t="s">
        <v>72</v>
      </c>
      <c r="F7810" s="6" t="s">
        <v>71</v>
      </c>
      <c r="G7810" s="6" t="s">
        <v>24</v>
      </c>
      <c r="H7810" s="6" t="n">
        <v>0</v>
      </c>
      <c r="I7810" s="7" t="n">
        <v>199.9900055</v>
      </c>
      <c r="J7810" s="6" t="n">
        <v>1</v>
      </c>
      <c r="K7810" s="7" t="n">
        <v>199.9900055</v>
      </c>
      <c r="L7810" s="7" t="n">
        <v>14</v>
      </c>
      <c r="M7810" s="8" t="n">
        <v>0.07</v>
      </c>
      <c r="N7810" s="7" t="n">
        <v>-148.7899933</v>
      </c>
      <c r="O7810" s="9" t="n">
        <v>0</v>
      </c>
    </row>
    <row r="7811" customFormat="false" ht="15" hidden="false" customHeight="true" outlineLevel="0" collapsed="false">
      <c r="A7811" s="6" t="n">
        <v>14913</v>
      </c>
      <c r="B7811" s="6" t="s">
        <v>19</v>
      </c>
      <c r="C7811" s="6" t="s">
        <v>49</v>
      </c>
      <c r="D7811" s="6" t="s">
        <v>21</v>
      </c>
      <c r="E7811" s="6" t="s">
        <v>22</v>
      </c>
      <c r="F7811" s="6" t="s">
        <v>57</v>
      </c>
      <c r="G7811" s="6" t="s">
        <v>34</v>
      </c>
      <c r="H7811" s="6" t="n">
        <v>4</v>
      </c>
      <c r="I7811" s="7" t="n">
        <v>50</v>
      </c>
      <c r="J7811" s="6" t="n">
        <v>4</v>
      </c>
      <c r="K7811" s="7" t="n">
        <v>200</v>
      </c>
      <c r="L7811" s="7" t="n">
        <v>0</v>
      </c>
      <c r="M7811" s="8" t="n">
        <v>0</v>
      </c>
      <c r="N7811" s="7" t="n">
        <v>96</v>
      </c>
      <c r="O7811" s="9" t="n">
        <v>0</v>
      </c>
    </row>
    <row r="7812" customFormat="false" ht="15" hidden="false" customHeight="true" outlineLevel="0" collapsed="false">
      <c r="A7812" s="6" t="n">
        <v>73699</v>
      </c>
      <c r="B7812" s="6" t="s">
        <v>19</v>
      </c>
      <c r="C7812" s="6" t="s">
        <v>20</v>
      </c>
      <c r="D7812" s="6" t="s">
        <v>27</v>
      </c>
      <c r="E7812" s="6" t="s">
        <v>42</v>
      </c>
      <c r="F7812" s="6" t="s">
        <v>76</v>
      </c>
      <c r="G7812" s="6" t="s">
        <v>44</v>
      </c>
      <c r="H7812" s="6" t="n">
        <v>4</v>
      </c>
      <c r="I7812" s="7" t="n">
        <v>39.75</v>
      </c>
      <c r="J7812" s="6" t="n">
        <v>1</v>
      </c>
      <c r="K7812" s="7" t="n">
        <v>39.75</v>
      </c>
      <c r="L7812" s="7" t="n">
        <v>5.170000076</v>
      </c>
      <c r="M7812" s="8" t="n">
        <v>0.129999995</v>
      </c>
      <c r="N7812" s="7" t="n">
        <v>16.60000038</v>
      </c>
      <c r="O7812" s="12" t="n">
        <v>1</v>
      </c>
    </row>
    <row r="7813" customFormat="false" ht="15" hidden="false" customHeight="true" outlineLevel="0" collapsed="false">
      <c r="A7813" s="6" t="n">
        <v>59430</v>
      </c>
      <c r="B7813" s="6" t="s">
        <v>36</v>
      </c>
      <c r="C7813" s="6" t="s">
        <v>20</v>
      </c>
      <c r="D7813" s="6" t="s">
        <v>50</v>
      </c>
      <c r="E7813" s="6" t="s">
        <v>51</v>
      </c>
      <c r="F7813" s="6" t="s">
        <v>23</v>
      </c>
      <c r="G7813" s="6" t="s">
        <v>44</v>
      </c>
      <c r="H7813" s="6" t="n">
        <v>0</v>
      </c>
      <c r="I7813" s="7" t="n">
        <v>129.9900055</v>
      </c>
      <c r="J7813" s="6" t="n">
        <v>1</v>
      </c>
      <c r="K7813" s="7" t="n">
        <v>129.9900055</v>
      </c>
      <c r="L7813" s="7" t="n">
        <v>0</v>
      </c>
      <c r="M7813" s="8" t="n">
        <v>0</v>
      </c>
      <c r="N7813" s="7" t="n">
        <v>61.09999847</v>
      </c>
      <c r="O7813" s="12" t="n">
        <v>1</v>
      </c>
    </row>
    <row r="7814" customFormat="false" ht="15" hidden="false" customHeight="true" outlineLevel="0" collapsed="false">
      <c r="A7814" s="6" t="n">
        <v>1253</v>
      </c>
      <c r="B7814" s="6" t="s">
        <v>36</v>
      </c>
      <c r="C7814" s="6" t="s">
        <v>49</v>
      </c>
      <c r="D7814" s="6" t="s">
        <v>50</v>
      </c>
      <c r="E7814" s="6" t="s">
        <v>63</v>
      </c>
      <c r="F7814" s="6" t="s">
        <v>29</v>
      </c>
      <c r="G7814" s="6" t="s">
        <v>34</v>
      </c>
      <c r="H7814" s="6" t="n">
        <v>0</v>
      </c>
      <c r="I7814" s="7" t="n">
        <v>99.98999786</v>
      </c>
      <c r="J7814" s="6" t="n">
        <v>2</v>
      </c>
      <c r="K7814" s="7" t="n">
        <v>199.9799957</v>
      </c>
      <c r="L7814" s="7" t="n">
        <v>11</v>
      </c>
      <c r="M7814" s="8" t="n">
        <v>0.059999999</v>
      </c>
      <c r="N7814" s="7" t="n">
        <v>92.59999847</v>
      </c>
      <c r="O7814" s="9" t="n">
        <v>0</v>
      </c>
    </row>
    <row r="7815" customFormat="false" ht="15" hidden="false" customHeight="true" outlineLevel="0" collapsed="false">
      <c r="A7815" s="6" t="n">
        <v>75329</v>
      </c>
      <c r="B7815" s="6" t="s">
        <v>26</v>
      </c>
      <c r="C7815" s="6" t="s">
        <v>20</v>
      </c>
      <c r="D7815" s="6" t="s">
        <v>27</v>
      </c>
      <c r="E7815" s="6" t="s">
        <v>28</v>
      </c>
      <c r="F7815" s="6" t="s">
        <v>81</v>
      </c>
      <c r="G7815" s="6" t="s">
        <v>34</v>
      </c>
      <c r="H7815" s="6" t="n">
        <v>1</v>
      </c>
      <c r="I7815" s="7" t="n">
        <v>210.8500061</v>
      </c>
      <c r="J7815" s="6" t="n">
        <v>1</v>
      </c>
      <c r="K7815" s="7" t="n">
        <v>210.8500061</v>
      </c>
      <c r="L7815" s="7" t="n">
        <v>37.95000076</v>
      </c>
      <c r="M7815" s="8" t="n">
        <v>0.180000007</v>
      </c>
      <c r="N7815" s="7" t="n">
        <v>-126.7300034</v>
      </c>
      <c r="O7815" s="12" t="n">
        <v>1</v>
      </c>
    </row>
    <row r="7816" customFormat="false" ht="15" hidden="false" customHeight="true" outlineLevel="0" collapsed="false">
      <c r="A7816" s="6" t="n">
        <v>55526</v>
      </c>
      <c r="B7816" s="6" t="s">
        <v>36</v>
      </c>
      <c r="C7816" s="6" t="s">
        <v>49</v>
      </c>
      <c r="D7816" s="6" t="s">
        <v>50</v>
      </c>
      <c r="E7816" s="6" t="s">
        <v>51</v>
      </c>
      <c r="F7816" s="6" t="s">
        <v>75</v>
      </c>
      <c r="G7816" s="6" t="s">
        <v>47</v>
      </c>
      <c r="H7816" s="6" t="n">
        <v>0</v>
      </c>
      <c r="I7816" s="7" t="n">
        <v>299.980011</v>
      </c>
      <c r="J7816" s="6" t="n">
        <v>1</v>
      </c>
      <c r="K7816" s="7" t="n">
        <v>299.980011</v>
      </c>
      <c r="L7816" s="7" t="n">
        <v>15</v>
      </c>
      <c r="M7816" s="8" t="n">
        <v>0.050000001</v>
      </c>
      <c r="N7816" s="7" t="n">
        <v>99.73999786</v>
      </c>
      <c r="O7816" s="12" t="n">
        <v>1</v>
      </c>
    </row>
    <row r="7817" customFormat="false" ht="15" hidden="false" customHeight="true" outlineLevel="0" collapsed="false">
      <c r="A7817" s="6" t="n">
        <v>35509</v>
      </c>
      <c r="B7817" s="6" t="s">
        <v>26</v>
      </c>
      <c r="C7817" s="6" t="s">
        <v>20</v>
      </c>
      <c r="D7817" s="6" t="s">
        <v>31</v>
      </c>
      <c r="E7817" s="6" t="s">
        <v>86</v>
      </c>
      <c r="F7817" s="6" t="s">
        <v>33</v>
      </c>
      <c r="G7817" s="6" t="s">
        <v>34</v>
      </c>
      <c r="H7817" s="6" t="n">
        <v>1</v>
      </c>
      <c r="I7817" s="7" t="n">
        <v>59.99000168</v>
      </c>
      <c r="J7817" s="6" t="n">
        <v>4</v>
      </c>
      <c r="K7817" s="7" t="n">
        <v>239.9600067</v>
      </c>
      <c r="L7817" s="7" t="n">
        <v>12</v>
      </c>
      <c r="M7817" s="8" t="n">
        <v>0.050000001</v>
      </c>
      <c r="N7817" s="7" t="n">
        <v>56.99000168</v>
      </c>
      <c r="O7817" s="12" t="n">
        <v>1</v>
      </c>
    </row>
    <row r="7818" customFormat="false" ht="15" hidden="false" customHeight="true" outlineLevel="0" collapsed="false">
      <c r="A7818" s="6" t="n">
        <v>24853</v>
      </c>
      <c r="B7818" s="6" t="s">
        <v>19</v>
      </c>
      <c r="C7818" s="6" t="s">
        <v>37</v>
      </c>
      <c r="D7818" s="6" t="s">
        <v>27</v>
      </c>
      <c r="E7818" s="6" t="s">
        <v>69</v>
      </c>
      <c r="F7818" s="6" t="s">
        <v>23</v>
      </c>
      <c r="G7818" s="6" t="s">
        <v>44</v>
      </c>
      <c r="H7818" s="6" t="n">
        <v>4</v>
      </c>
      <c r="I7818" s="7" t="n">
        <v>129.9900055</v>
      </c>
      <c r="J7818" s="6" t="n">
        <v>1</v>
      </c>
      <c r="K7818" s="7" t="n">
        <v>129.9900055</v>
      </c>
      <c r="L7818" s="7" t="n">
        <v>13</v>
      </c>
      <c r="M7818" s="8" t="n">
        <v>0.100000001</v>
      </c>
      <c r="N7818" s="7" t="n">
        <v>11.69999981</v>
      </c>
      <c r="O7818" s="9" t="n">
        <v>0</v>
      </c>
    </row>
    <row r="7819" customFormat="false" ht="15" hidden="false" customHeight="true" outlineLevel="0" collapsed="false">
      <c r="A7819" s="6" t="n">
        <v>40227</v>
      </c>
      <c r="B7819" s="6" t="s">
        <v>19</v>
      </c>
      <c r="C7819" s="6" t="s">
        <v>37</v>
      </c>
      <c r="D7819" s="6" t="s">
        <v>31</v>
      </c>
      <c r="E7819" s="6" t="s">
        <v>62</v>
      </c>
      <c r="F7819" s="6" t="s">
        <v>57</v>
      </c>
      <c r="G7819" s="6" t="s">
        <v>34</v>
      </c>
      <c r="H7819" s="6" t="n">
        <v>4</v>
      </c>
      <c r="I7819" s="7" t="n">
        <v>50</v>
      </c>
      <c r="J7819" s="6" t="n">
        <v>1</v>
      </c>
      <c r="K7819" s="7" t="n">
        <v>50</v>
      </c>
      <c r="L7819" s="7" t="n">
        <v>4.5</v>
      </c>
      <c r="M7819" s="8" t="n">
        <v>0.090000004</v>
      </c>
      <c r="N7819" s="7" t="n">
        <v>-4.550000191</v>
      </c>
      <c r="O7819" s="9" t="n">
        <v>0</v>
      </c>
    </row>
    <row r="7820" customFormat="false" ht="15" hidden="false" customHeight="true" outlineLevel="0" collapsed="false">
      <c r="A7820" s="6" t="n">
        <v>38703</v>
      </c>
      <c r="B7820" s="6" t="s">
        <v>19</v>
      </c>
      <c r="C7820" s="6" t="s">
        <v>37</v>
      </c>
      <c r="D7820" s="6" t="s">
        <v>31</v>
      </c>
      <c r="E7820" s="6" t="s">
        <v>56</v>
      </c>
      <c r="F7820" s="6" t="s">
        <v>58</v>
      </c>
      <c r="G7820" s="6" t="s">
        <v>44</v>
      </c>
      <c r="H7820" s="6" t="n">
        <v>4</v>
      </c>
      <c r="I7820" s="7" t="n">
        <v>49.97999954</v>
      </c>
      <c r="J7820" s="6" t="n">
        <v>5</v>
      </c>
      <c r="K7820" s="7" t="n">
        <v>249.8999939</v>
      </c>
      <c r="L7820" s="7" t="n">
        <v>2.5</v>
      </c>
      <c r="M7820" s="8" t="n">
        <v>0.01</v>
      </c>
      <c r="N7820" s="7" t="n">
        <v>123.6999969</v>
      </c>
      <c r="O7820" s="9" t="n">
        <v>0</v>
      </c>
    </row>
    <row r="7821" customFormat="false" ht="15" hidden="false" customHeight="true" outlineLevel="0" collapsed="false">
      <c r="A7821" s="6" t="n">
        <v>38466</v>
      </c>
      <c r="B7821" s="6" t="s">
        <v>46</v>
      </c>
      <c r="C7821" s="6" t="s">
        <v>37</v>
      </c>
      <c r="D7821" s="6" t="s">
        <v>31</v>
      </c>
      <c r="E7821" s="6" t="s">
        <v>56</v>
      </c>
      <c r="F7821" s="6" t="s">
        <v>23</v>
      </c>
      <c r="G7821" s="6" t="s">
        <v>34</v>
      </c>
      <c r="H7821" s="6" t="n">
        <v>2</v>
      </c>
      <c r="I7821" s="7" t="n">
        <v>129.9900055</v>
      </c>
      <c r="J7821" s="6" t="n">
        <v>1</v>
      </c>
      <c r="K7821" s="7" t="n">
        <v>129.9900055</v>
      </c>
      <c r="L7821" s="7" t="n">
        <v>15.60000038</v>
      </c>
      <c r="M7821" s="8" t="n">
        <v>0.119999997</v>
      </c>
      <c r="N7821" s="7" t="n">
        <v>54.90999985</v>
      </c>
      <c r="O7821" s="9" t="n">
        <v>0</v>
      </c>
    </row>
    <row r="7822" customFormat="false" ht="15" hidden="false" customHeight="true" outlineLevel="0" collapsed="false">
      <c r="A7822" s="6" t="n">
        <v>73143</v>
      </c>
      <c r="B7822" s="6" t="s">
        <v>19</v>
      </c>
      <c r="C7822" s="6" t="s">
        <v>20</v>
      </c>
      <c r="D7822" s="6" t="s">
        <v>27</v>
      </c>
      <c r="E7822" s="6" t="s">
        <v>69</v>
      </c>
      <c r="F7822" s="6" t="s">
        <v>85</v>
      </c>
      <c r="G7822" s="6" t="s">
        <v>44</v>
      </c>
      <c r="H7822" s="6" t="n">
        <v>4</v>
      </c>
      <c r="I7822" s="7" t="n">
        <v>327.75</v>
      </c>
      <c r="J7822" s="6" t="n">
        <v>1</v>
      </c>
      <c r="K7822" s="7" t="n">
        <v>327.75</v>
      </c>
      <c r="L7822" s="7" t="n">
        <v>18.03000069</v>
      </c>
      <c r="M7822" s="8" t="n">
        <v>0.059999999</v>
      </c>
      <c r="N7822" s="7" t="n">
        <v>116.1500015</v>
      </c>
      <c r="O7822" s="9" t="n">
        <v>0</v>
      </c>
    </row>
    <row r="7823" customFormat="false" ht="15" hidden="false" customHeight="true" outlineLevel="0" collapsed="false">
      <c r="A7823" s="6" t="n">
        <v>52371</v>
      </c>
      <c r="B7823" s="6" t="s">
        <v>26</v>
      </c>
      <c r="C7823" s="6" t="s">
        <v>37</v>
      </c>
      <c r="D7823" s="6" t="s">
        <v>50</v>
      </c>
      <c r="E7823" s="6" t="s">
        <v>72</v>
      </c>
      <c r="F7823" s="6" t="s">
        <v>73</v>
      </c>
      <c r="G7823" s="6" t="s">
        <v>34</v>
      </c>
      <c r="H7823" s="6" t="n">
        <v>1</v>
      </c>
      <c r="I7823" s="7" t="n">
        <v>39.99000168</v>
      </c>
      <c r="J7823" s="6" t="n">
        <v>1</v>
      </c>
      <c r="K7823" s="7" t="n">
        <v>39.99000168</v>
      </c>
      <c r="L7823" s="7" t="n">
        <v>3.599999905</v>
      </c>
      <c r="M7823" s="8" t="n">
        <v>0.090000004</v>
      </c>
      <c r="N7823" s="7" t="n">
        <v>1.820000052</v>
      </c>
      <c r="O7823" s="12" t="n">
        <v>1</v>
      </c>
    </row>
    <row r="7824" customFormat="false" ht="15" hidden="false" customHeight="true" outlineLevel="0" collapsed="false">
      <c r="A7824" s="6" t="n">
        <v>11652</v>
      </c>
      <c r="B7824" s="6" t="s">
        <v>26</v>
      </c>
      <c r="C7824" s="6" t="s">
        <v>37</v>
      </c>
      <c r="D7824" s="6" t="s">
        <v>21</v>
      </c>
      <c r="E7824" s="6" t="s">
        <v>65</v>
      </c>
      <c r="F7824" s="6" t="s">
        <v>80</v>
      </c>
      <c r="G7824" s="6" t="s">
        <v>34</v>
      </c>
      <c r="H7824" s="6" t="n">
        <v>1</v>
      </c>
      <c r="I7824" s="7" t="n">
        <v>24.98999977</v>
      </c>
      <c r="J7824" s="6" t="n">
        <v>3</v>
      </c>
      <c r="K7824" s="7" t="n">
        <v>74.97000122</v>
      </c>
      <c r="L7824" s="7" t="n">
        <v>3.75</v>
      </c>
      <c r="M7824" s="8" t="n">
        <v>0.050000001</v>
      </c>
      <c r="N7824" s="7" t="n">
        <v>6.199999809</v>
      </c>
      <c r="O7824" s="12" t="n">
        <v>1</v>
      </c>
    </row>
    <row r="7825" customFormat="false" ht="15" hidden="false" customHeight="true" outlineLevel="0" collapsed="false">
      <c r="A7825" s="6" t="n">
        <v>42507</v>
      </c>
      <c r="B7825" s="6" t="s">
        <v>46</v>
      </c>
      <c r="C7825" s="6" t="s">
        <v>49</v>
      </c>
      <c r="D7825" s="6" t="s">
        <v>21</v>
      </c>
      <c r="E7825" s="6" t="s">
        <v>66</v>
      </c>
      <c r="F7825" s="6" t="s">
        <v>23</v>
      </c>
      <c r="G7825" s="6" t="s">
        <v>34</v>
      </c>
      <c r="H7825" s="6" t="n">
        <v>2</v>
      </c>
      <c r="I7825" s="7" t="n">
        <v>129.9900055</v>
      </c>
      <c r="J7825" s="6" t="n">
        <v>1</v>
      </c>
      <c r="K7825" s="7" t="n">
        <v>129.9900055</v>
      </c>
      <c r="L7825" s="7" t="n">
        <v>3.900000095</v>
      </c>
      <c r="M7825" s="8" t="n">
        <v>0.029999999</v>
      </c>
      <c r="N7825" s="7" t="n">
        <v>30.26000023</v>
      </c>
      <c r="O7825" s="12" t="n">
        <v>1</v>
      </c>
    </row>
    <row r="7826" customFormat="false" ht="15" hidden="false" customHeight="true" outlineLevel="0" collapsed="false">
      <c r="A7826" s="6" t="n">
        <v>56759</v>
      </c>
      <c r="B7826" s="6" t="s">
        <v>46</v>
      </c>
      <c r="C7826" s="6" t="s">
        <v>20</v>
      </c>
      <c r="D7826" s="6" t="s">
        <v>50</v>
      </c>
      <c r="E7826" s="6" t="s">
        <v>63</v>
      </c>
      <c r="F7826" s="6" t="s">
        <v>73</v>
      </c>
      <c r="G7826" s="6" t="s">
        <v>34</v>
      </c>
      <c r="H7826" s="6" t="n">
        <v>2</v>
      </c>
      <c r="I7826" s="7" t="n">
        <v>39.99000168</v>
      </c>
      <c r="J7826" s="6" t="n">
        <v>5</v>
      </c>
      <c r="K7826" s="7" t="n">
        <v>199.9499969</v>
      </c>
      <c r="L7826" s="7" t="n">
        <v>8</v>
      </c>
      <c r="M7826" s="8" t="n">
        <v>0.039999999</v>
      </c>
      <c r="N7826" s="7" t="n">
        <v>94.05999756</v>
      </c>
      <c r="O7826" s="12" t="n">
        <v>1</v>
      </c>
    </row>
    <row r="7827" customFormat="false" ht="15" hidden="false" customHeight="true" outlineLevel="0" collapsed="false">
      <c r="A7827" s="6" t="n">
        <v>58435</v>
      </c>
      <c r="B7827" s="6" t="s">
        <v>19</v>
      </c>
      <c r="C7827" s="6" t="s">
        <v>37</v>
      </c>
      <c r="D7827" s="6" t="s">
        <v>50</v>
      </c>
      <c r="E7827" s="6" t="s">
        <v>72</v>
      </c>
      <c r="F7827" s="6" t="s">
        <v>73</v>
      </c>
      <c r="G7827" s="6" t="s">
        <v>44</v>
      </c>
      <c r="H7827" s="6" t="n">
        <v>4</v>
      </c>
      <c r="I7827" s="7" t="n">
        <v>39.99000168</v>
      </c>
      <c r="J7827" s="6" t="n">
        <v>4</v>
      </c>
      <c r="K7827" s="7" t="n">
        <v>159.9600067</v>
      </c>
      <c r="L7827" s="7" t="n">
        <v>0</v>
      </c>
      <c r="M7827" s="8" t="n">
        <v>0</v>
      </c>
      <c r="N7827" s="7" t="n">
        <v>47.99000168</v>
      </c>
      <c r="O7827" s="12" t="n">
        <v>1</v>
      </c>
    </row>
    <row r="7828" customFormat="false" ht="15" hidden="false" customHeight="true" outlineLevel="0" collapsed="false">
      <c r="A7828" s="6" t="n">
        <v>36072</v>
      </c>
      <c r="B7828" s="6" t="s">
        <v>19</v>
      </c>
      <c r="C7828" s="6" t="s">
        <v>49</v>
      </c>
      <c r="D7828" s="6" t="s">
        <v>31</v>
      </c>
      <c r="E7828" s="6" t="s">
        <v>56</v>
      </c>
      <c r="F7828" s="6" t="s">
        <v>29</v>
      </c>
      <c r="G7828" s="6" t="s">
        <v>44</v>
      </c>
      <c r="H7828" s="6" t="n">
        <v>4</v>
      </c>
      <c r="I7828" s="7" t="n">
        <v>30</v>
      </c>
      <c r="J7828" s="6" t="n">
        <v>3</v>
      </c>
      <c r="K7828" s="7" t="n">
        <v>90</v>
      </c>
      <c r="L7828" s="7" t="n">
        <v>13.5</v>
      </c>
      <c r="M7828" s="8" t="n">
        <v>0.150000006</v>
      </c>
      <c r="N7828" s="7" t="n">
        <v>37.49000168</v>
      </c>
      <c r="O7828" s="9" t="n">
        <v>0</v>
      </c>
    </row>
    <row r="7829" customFormat="false" ht="15" hidden="false" customHeight="true" outlineLevel="0" collapsed="false">
      <c r="A7829" s="6" t="n">
        <v>32538</v>
      </c>
      <c r="B7829" s="6" t="s">
        <v>19</v>
      </c>
      <c r="C7829" s="6" t="s">
        <v>20</v>
      </c>
      <c r="D7829" s="6" t="s">
        <v>31</v>
      </c>
      <c r="E7829" s="6" t="s">
        <v>32</v>
      </c>
      <c r="F7829" s="6" t="s">
        <v>33</v>
      </c>
      <c r="G7829" s="6" t="s">
        <v>34</v>
      </c>
      <c r="H7829" s="6" t="n">
        <v>4</v>
      </c>
      <c r="I7829" s="7" t="n">
        <v>59.99000168</v>
      </c>
      <c r="J7829" s="6" t="n">
        <v>2</v>
      </c>
      <c r="K7829" s="7" t="n">
        <v>119.9800034</v>
      </c>
      <c r="L7829" s="7" t="n">
        <v>3.599999905</v>
      </c>
      <c r="M7829" s="8" t="n">
        <v>0.029999999</v>
      </c>
      <c r="N7829" s="7" t="n">
        <v>-77.62999725</v>
      </c>
      <c r="O7829" s="9" t="n">
        <v>0</v>
      </c>
    </row>
    <row r="7830" customFormat="false" ht="15" hidden="false" customHeight="true" outlineLevel="0" collapsed="false">
      <c r="A7830" s="6" t="n">
        <v>35670</v>
      </c>
      <c r="B7830" s="6" t="s">
        <v>26</v>
      </c>
      <c r="C7830" s="6" t="s">
        <v>20</v>
      </c>
      <c r="D7830" s="6" t="s">
        <v>31</v>
      </c>
      <c r="E7830" s="6" t="s">
        <v>62</v>
      </c>
      <c r="F7830" s="6" t="s">
        <v>73</v>
      </c>
      <c r="G7830" s="6" t="s">
        <v>34</v>
      </c>
      <c r="H7830" s="6" t="n">
        <v>1</v>
      </c>
      <c r="I7830" s="7" t="n">
        <v>39.99000168</v>
      </c>
      <c r="J7830" s="6" t="n">
        <v>1</v>
      </c>
      <c r="K7830" s="7" t="n">
        <v>39.99000168</v>
      </c>
      <c r="L7830" s="7" t="n">
        <v>5.199999809</v>
      </c>
      <c r="M7830" s="8" t="n">
        <v>0.129999995</v>
      </c>
      <c r="N7830" s="7" t="n">
        <v>13.14999962</v>
      </c>
      <c r="O7830" s="12" t="n">
        <v>1</v>
      </c>
    </row>
    <row r="7831" customFormat="false" ht="15" hidden="false" customHeight="true" outlineLevel="0" collapsed="false">
      <c r="A7831" s="6" t="n">
        <v>31949</v>
      </c>
      <c r="B7831" s="6" t="s">
        <v>19</v>
      </c>
      <c r="C7831" s="6" t="s">
        <v>20</v>
      </c>
      <c r="D7831" s="6" t="s">
        <v>31</v>
      </c>
      <c r="E7831" s="6" t="s">
        <v>32</v>
      </c>
      <c r="F7831" s="6" t="s">
        <v>58</v>
      </c>
      <c r="G7831" s="6" t="s">
        <v>34</v>
      </c>
      <c r="H7831" s="6" t="n">
        <v>4</v>
      </c>
      <c r="I7831" s="7" t="n">
        <v>49.97999954</v>
      </c>
      <c r="J7831" s="6" t="n">
        <v>3</v>
      </c>
      <c r="K7831" s="7" t="n">
        <v>149.9400024</v>
      </c>
      <c r="L7831" s="7" t="n">
        <v>1.5</v>
      </c>
      <c r="M7831" s="8" t="n">
        <v>0.01</v>
      </c>
      <c r="N7831" s="7" t="n">
        <v>69.76999664</v>
      </c>
      <c r="O7831" s="12" t="n">
        <v>1</v>
      </c>
    </row>
    <row r="7832" customFormat="false" ht="15" hidden="false" customHeight="true" outlineLevel="0" collapsed="false">
      <c r="A7832" s="6" t="n">
        <v>31624</v>
      </c>
      <c r="B7832" s="6" t="s">
        <v>19</v>
      </c>
      <c r="C7832" s="6" t="s">
        <v>20</v>
      </c>
      <c r="D7832" s="6" t="s">
        <v>31</v>
      </c>
      <c r="E7832" s="6" t="s">
        <v>32</v>
      </c>
      <c r="F7832" s="6" t="s">
        <v>40</v>
      </c>
      <c r="G7832" s="6" t="s">
        <v>24</v>
      </c>
      <c r="H7832" s="6" t="n">
        <v>4</v>
      </c>
      <c r="I7832" s="7" t="n">
        <v>399.980011</v>
      </c>
      <c r="J7832" s="6" t="n">
        <v>1</v>
      </c>
      <c r="K7832" s="7" t="n">
        <v>399.980011</v>
      </c>
      <c r="L7832" s="7" t="n">
        <v>68</v>
      </c>
      <c r="M7832" s="8" t="n">
        <v>0.170000002</v>
      </c>
      <c r="N7832" s="7" t="n">
        <v>96.27999878</v>
      </c>
      <c r="O7832" s="12" t="n">
        <v>1</v>
      </c>
    </row>
    <row r="7833" customFormat="false" ht="15" hidden="false" customHeight="true" outlineLevel="0" collapsed="false">
      <c r="A7833" s="6" t="n">
        <v>7239</v>
      </c>
      <c r="B7833" s="6" t="s">
        <v>46</v>
      </c>
      <c r="C7833" s="6" t="s">
        <v>37</v>
      </c>
      <c r="D7833" s="6" t="s">
        <v>50</v>
      </c>
      <c r="E7833" s="6" t="s">
        <v>51</v>
      </c>
      <c r="F7833" s="6" t="s">
        <v>57</v>
      </c>
      <c r="G7833" s="6" t="s">
        <v>44</v>
      </c>
      <c r="H7833" s="6" t="n">
        <v>2</v>
      </c>
      <c r="I7833" s="7" t="n">
        <v>50</v>
      </c>
      <c r="J7833" s="6" t="n">
        <v>1</v>
      </c>
      <c r="K7833" s="7" t="n">
        <v>50</v>
      </c>
      <c r="L7833" s="7" t="n">
        <v>0</v>
      </c>
      <c r="M7833" s="8" t="n">
        <v>0</v>
      </c>
      <c r="N7833" s="7" t="n">
        <v>17.5</v>
      </c>
      <c r="O7833" s="12" t="n">
        <v>1</v>
      </c>
    </row>
    <row r="7834" customFormat="false" ht="15" hidden="false" customHeight="true" outlineLevel="0" collapsed="false">
      <c r="A7834" s="6" t="n">
        <v>63388</v>
      </c>
      <c r="B7834" s="6" t="s">
        <v>19</v>
      </c>
      <c r="C7834" s="6" t="s">
        <v>49</v>
      </c>
      <c r="D7834" s="6" t="s">
        <v>21</v>
      </c>
      <c r="E7834" s="6" t="s">
        <v>65</v>
      </c>
      <c r="F7834" s="6" t="s">
        <v>58</v>
      </c>
      <c r="G7834" s="6" t="s">
        <v>24</v>
      </c>
      <c r="H7834" s="6" t="n">
        <v>4</v>
      </c>
      <c r="I7834" s="7" t="n">
        <v>49.97999954</v>
      </c>
      <c r="J7834" s="6" t="n">
        <v>4</v>
      </c>
      <c r="K7834" s="7" t="n">
        <v>199.9199982</v>
      </c>
      <c r="L7834" s="7" t="n">
        <v>8</v>
      </c>
      <c r="M7834" s="8" t="n">
        <v>0.039999999</v>
      </c>
      <c r="N7834" s="7" t="n">
        <v>95.95999908</v>
      </c>
      <c r="O7834" s="9" t="n">
        <v>0</v>
      </c>
    </row>
    <row r="7835" customFormat="false" ht="15" hidden="false" customHeight="true" outlineLevel="0" collapsed="false">
      <c r="A7835" s="6" t="n">
        <v>65749</v>
      </c>
      <c r="B7835" s="6" t="s">
        <v>19</v>
      </c>
      <c r="C7835" s="6" t="s">
        <v>20</v>
      </c>
      <c r="D7835" s="6" t="s">
        <v>21</v>
      </c>
      <c r="E7835" s="6" t="s">
        <v>22</v>
      </c>
      <c r="F7835" s="6" t="s">
        <v>58</v>
      </c>
      <c r="G7835" s="6" t="s">
        <v>47</v>
      </c>
      <c r="H7835" s="6" t="n">
        <v>4</v>
      </c>
      <c r="I7835" s="7" t="n">
        <v>49.97999954</v>
      </c>
      <c r="J7835" s="6" t="n">
        <v>4</v>
      </c>
      <c r="K7835" s="7" t="n">
        <v>199.9199982</v>
      </c>
      <c r="L7835" s="7" t="n">
        <v>4</v>
      </c>
      <c r="M7835" s="8" t="n">
        <v>0.02</v>
      </c>
      <c r="N7835" s="7" t="n">
        <v>-313.4700012</v>
      </c>
      <c r="O7835" s="12" t="n">
        <v>1</v>
      </c>
    </row>
    <row r="7836" customFormat="false" ht="15" hidden="false" customHeight="true" outlineLevel="0" collapsed="false">
      <c r="A7836" s="6" t="n">
        <v>47588</v>
      </c>
      <c r="B7836" s="6" t="s">
        <v>19</v>
      </c>
      <c r="C7836" s="6" t="s">
        <v>37</v>
      </c>
      <c r="D7836" s="6" t="s">
        <v>21</v>
      </c>
      <c r="E7836" s="6" t="s">
        <v>65</v>
      </c>
      <c r="F7836" s="6" t="s">
        <v>33</v>
      </c>
      <c r="G7836" s="6" t="s">
        <v>34</v>
      </c>
      <c r="H7836" s="6" t="n">
        <v>4</v>
      </c>
      <c r="I7836" s="7" t="n">
        <v>59.99000168</v>
      </c>
      <c r="J7836" s="6" t="n">
        <v>4</v>
      </c>
      <c r="K7836" s="7" t="n">
        <v>239.9600067</v>
      </c>
      <c r="L7836" s="7" t="n">
        <v>13.19999981</v>
      </c>
      <c r="M7836" s="8" t="n">
        <v>0.059999999</v>
      </c>
      <c r="N7836" s="7" t="n">
        <v>-14.28999996</v>
      </c>
      <c r="O7836" s="9" t="n">
        <v>0</v>
      </c>
    </row>
    <row r="7837" customFormat="false" ht="15" hidden="false" customHeight="true" outlineLevel="0" collapsed="false">
      <c r="A7837" s="6" t="n">
        <v>56826</v>
      </c>
      <c r="B7837" s="6" t="s">
        <v>19</v>
      </c>
      <c r="C7837" s="6" t="s">
        <v>37</v>
      </c>
      <c r="D7837" s="6" t="s">
        <v>50</v>
      </c>
      <c r="E7837" s="6" t="s">
        <v>63</v>
      </c>
      <c r="F7837" s="6" t="s">
        <v>23</v>
      </c>
      <c r="G7837" s="6" t="s">
        <v>44</v>
      </c>
      <c r="H7837" s="6" t="n">
        <v>4</v>
      </c>
      <c r="I7837" s="7" t="n">
        <v>129.9900055</v>
      </c>
      <c r="J7837" s="6" t="n">
        <v>1</v>
      </c>
      <c r="K7837" s="7" t="n">
        <v>129.9900055</v>
      </c>
      <c r="L7837" s="7" t="n">
        <v>0</v>
      </c>
      <c r="M7837" s="8" t="n">
        <v>0</v>
      </c>
      <c r="N7837" s="7" t="n">
        <v>58.5</v>
      </c>
      <c r="O7837" s="9" t="n">
        <v>0</v>
      </c>
    </row>
    <row r="7838" customFormat="false" ht="15" hidden="false" customHeight="true" outlineLevel="0" collapsed="false">
      <c r="A7838" s="6" t="n">
        <v>31553</v>
      </c>
      <c r="B7838" s="6" t="s">
        <v>19</v>
      </c>
      <c r="C7838" s="6" t="s">
        <v>49</v>
      </c>
      <c r="D7838" s="6" t="s">
        <v>31</v>
      </c>
      <c r="E7838" s="6" t="s">
        <v>62</v>
      </c>
      <c r="F7838" s="6" t="s">
        <v>58</v>
      </c>
      <c r="G7838" s="6" t="s">
        <v>34</v>
      </c>
      <c r="H7838" s="6" t="n">
        <v>4</v>
      </c>
      <c r="I7838" s="7" t="n">
        <v>49.97999954</v>
      </c>
      <c r="J7838" s="6" t="n">
        <v>1</v>
      </c>
      <c r="K7838" s="7" t="n">
        <v>49.97999954</v>
      </c>
      <c r="L7838" s="7" t="n">
        <v>7.5</v>
      </c>
      <c r="M7838" s="8" t="n">
        <v>0.150000006</v>
      </c>
      <c r="N7838" s="7" t="n">
        <v>-3.019999981</v>
      </c>
      <c r="O7838" s="9" t="n">
        <v>0</v>
      </c>
    </row>
    <row r="7839" customFormat="false" ht="15" hidden="false" customHeight="true" outlineLevel="0" collapsed="false">
      <c r="A7839" s="6" t="n">
        <v>75820</v>
      </c>
      <c r="B7839" s="6" t="s">
        <v>19</v>
      </c>
      <c r="C7839" s="6" t="s">
        <v>49</v>
      </c>
      <c r="D7839" s="6" t="s">
        <v>27</v>
      </c>
      <c r="E7839" s="6" t="s">
        <v>28</v>
      </c>
      <c r="F7839" s="6" t="s">
        <v>85</v>
      </c>
      <c r="G7839" s="6" t="s">
        <v>34</v>
      </c>
      <c r="H7839" s="6" t="n">
        <v>4</v>
      </c>
      <c r="I7839" s="7" t="n">
        <v>327.75</v>
      </c>
      <c r="J7839" s="6" t="n">
        <v>1</v>
      </c>
      <c r="K7839" s="7" t="n">
        <v>327.75</v>
      </c>
      <c r="L7839" s="7" t="n">
        <v>65.55000305</v>
      </c>
      <c r="M7839" s="8" t="n">
        <v>0.200000003</v>
      </c>
      <c r="N7839" s="7" t="n">
        <v>91.76999664</v>
      </c>
      <c r="O7839" s="12" t="n">
        <v>1</v>
      </c>
    </row>
    <row r="7840" customFormat="false" ht="15" hidden="false" customHeight="true" outlineLevel="0" collapsed="false">
      <c r="A7840" s="6" t="n">
        <v>50874</v>
      </c>
      <c r="B7840" s="6" t="s">
        <v>19</v>
      </c>
      <c r="C7840" s="6" t="s">
        <v>20</v>
      </c>
      <c r="D7840" s="6" t="s">
        <v>38</v>
      </c>
      <c r="E7840" s="6" t="s">
        <v>92</v>
      </c>
      <c r="F7840" s="6" t="s">
        <v>71</v>
      </c>
      <c r="G7840" s="6" t="s">
        <v>44</v>
      </c>
      <c r="H7840" s="6" t="n">
        <v>4</v>
      </c>
      <c r="I7840" s="7" t="n">
        <v>199.9900055</v>
      </c>
      <c r="J7840" s="6" t="n">
        <v>1</v>
      </c>
      <c r="K7840" s="7" t="n">
        <v>199.9900055</v>
      </c>
      <c r="L7840" s="7" t="n">
        <v>20</v>
      </c>
      <c r="M7840" s="8" t="n">
        <v>0.100000001</v>
      </c>
      <c r="N7840" s="7" t="n">
        <v>7.199999809</v>
      </c>
      <c r="O7840" s="12" t="n">
        <v>1</v>
      </c>
    </row>
    <row r="7841" customFormat="false" ht="15" hidden="false" customHeight="true" outlineLevel="0" collapsed="false">
      <c r="A7841" s="6" t="n">
        <v>44495</v>
      </c>
      <c r="B7841" s="6" t="s">
        <v>19</v>
      </c>
      <c r="C7841" s="6" t="s">
        <v>20</v>
      </c>
      <c r="D7841" s="6" t="s">
        <v>38</v>
      </c>
      <c r="E7841" s="6" t="s">
        <v>98</v>
      </c>
      <c r="F7841" s="6" t="s">
        <v>33</v>
      </c>
      <c r="G7841" s="6" t="s">
        <v>34</v>
      </c>
      <c r="H7841" s="6" t="n">
        <v>4</v>
      </c>
      <c r="I7841" s="7" t="n">
        <v>59.99000168</v>
      </c>
      <c r="J7841" s="6" t="n">
        <v>1</v>
      </c>
      <c r="K7841" s="7" t="n">
        <v>59.99000168</v>
      </c>
      <c r="L7841" s="7" t="n">
        <v>9</v>
      </c>
      <c r="M7841" s="8" t="n">
        <v>0.150000006</v>
      </c>
      <c r="N7841" s="7" t="n">
        <v>-1.480000019</v>
      </c>
      <c r="O7841" s="12" t="n">
        <v>1</v>
      </c>
    </row>
    <row r="7842" customFormat="false" ht="15" hidden="false" customHeight="true" outlineLevel="0" collapsed="false">
      <c r="A7842" s="6" t="n">
        <v>9091</v>
      </c>
      <c r="B7842" s="6" t="s">
        <v>46</v>
      </c>
      <c r="C7842" s="6" t="s">
        <v>37</v>
      </c>
      <c r="D7842" s="6" t="s">
        <v>50</v>
      </c>
      <c r="E7842" s="6" t="s">
        <v>63</v>
      </c>
      <c r="F7842" s="6" t="s">
        <v>57</v>
      </c>
      <c r="G7842" s="6" t="s">
        <v>34</v>
      </c>
      <c r="H7842" s="6" t="n">
        <v>2</v>
      </c>
      <c r="I7842" s="7" t="n">
        <v>50</v>
      </c>
      <c r="J7842" s="6" t="n">
        <v>2</v>
      </c>
      <c r="K7842" s="7" t="n">
        <v>100</v>
      </c>
      <c r="L7842" s="7" t="n">
        <v>16</v>
      </c>
      <c r="M7842" s="8" t="n">
        <v>0.159999996</v>
      </c>
      <c r="N7842" s="7" t="n">
        <v>17.63999939</v>
      </c>
      <c r="O7842" s="9" t="n">
        <v>0</v>
      </c>
    </row>
    <row r="7843" customFormat="false" ht="15" hidden="false" customHeight="true" outlineLevel="0" collapsed="false">
      <c r="A7843" s="6" t="n">
        <v>45613</v>
      </c>
      <c r="B7843" s="6" t="s">
        <v>19</v>
      </c>
      <c r="C7843" s="6" t="s">
        <v>49</v>
      </c>
      <c r="D7843" s="6" t="s">
        <v>38</v>
      </c>
      <c r="E7843" s="6" t="s">
        <v>92</v>
      </c>
      <c r="F7843" s="6" t="s">
        <v>23</v>
      </c>
      <c r="G7843" s="6" t="s">
        <v>34</v>
      </c>
      <c r="H7843" s="6" t="n">
        <v>4</v>
      </c>
      <c r="I7843" s="7" t="n">
        <v>129.9900055</v>
      </c>
      <c r="J7843" s="6" t="n">
        <v>1</v>
      </c>
      <c r="K7843" s="7" t="n">
        <v>129.9900055</v>
      </c>
      <c r="L7843" s="7" t="n">
        <v>1.299999952</v>
      </c>
      <c r="M7843" s="8" t="n">
        <v>0.01</v>
      </c>
      <c r="N7843" s="7" t="n">
        <v>37.3199997</v>
      </c>
      <c r="O7843" s="9" t="n">
        <v>0</v>
      </c>
    </row>
    <row r="7844" customFormat="false" ht="15" hidden="false" customHeight="true" outlineLevel="0" collapsed="false">
      <c r="A7844" s="6" t="n">
        <v>19151</v>
      </c>
      <c r="B7844" s="6" t="s">
        <v>19</v>
      </c>
      <c r="C7844" s="6" t="s">
        <v>49</v>
      </c>
      <c r="D7844" s="6" t="s">
        <v>21</v>
      </c>
      <c r="E7844" s="6" t="s">
        <v>65</v>
      </c>
      <c r="F7844" s="6" t="s">
        <v>33</v>
      </c>
      <c r="G7844" s="6" t="s">
        <v>34</v>
      </c>
      <c r="H7844" s="6" t="n">
        <v>4</v>
      </c>
      <c r="I7844" s="7" t="n">
        <v>59.99000168</v>
      </c>
      <c r="J7844" s="6" t="n">
        <v>3</v>
      </c>
      <c r="K7844" s="7" t="n">
        <v>179.9700012</v>
      </c>
      <c r="L7844" s="7" t="n">
        <v>28.79999924</v>
      </c>
      <c r="M7844" s="8" t="n">
        <v>0.159999996</v>
      </c>
      <c r="N7844" s="7" t="n">
        <v>-264.5599976</v>
      </c>
      <c r="O7844" s="9" t="n">
        <v>0</v>
      </c>
    </row>
    <row r="7845" customFormat="false" ht="15" hidden="false" customHeight="true" outlineLevel="0" collapsed="false">
      <c r="A7845" s="6" t="n">
        <v>56766</v>
      </c>
      <c r="B7845" s="6" t="s">
        <v>19</v>
      </c>
      <c r="C7845" s="6" t="s">
        <v>20</v>
      </c>
      <c r="D7845" s="6" t="s">
        <v>50</v>
      </c>
      <c r="E7845" s="6" t="s">
        <v>72</v>
      </c>
      <c r="F7845" s="6" t="s">
        <v>29</v>
      </c>
      <c r="G7845" s="6" t="s">
        <v>24</v>
      </c>
      <c r="H7845" s="6" t="n">
        <v>4</v>
      </c>
      <c r="I7845" s="7" t="n">
        <v>99.98999786</v>
      </c>
      <c r="J7845" s="6" t="n">
        <v>2</v>
      </c>
      <c r="K7845" s="7" t="n">
        <v>199.9799957</v>
      </c>
      <c r="L7845" s="7" t="n">
        <v>4</v>
      </c>
      <c r="M7845" s="8" t="n">
        <v>0.02</v>
      </c>
      <c r="N7845" s="7" t="n">
        <v>22.14999962</v>
      </c>
      <c r="O7845" s="9" t="n">
        <v>0</v>
      </c>
    </row>
    <row r="7846" customFormat="false" ht="15" hidden="false" customHeight="true" outlineLevel="0" collapsed="false">
      <c r="A7846" s="6" t="n">
        <v>30348</v>
      </c>
      <c r="B7846" s="6" t="s">
        <v>19</v>
      </c>
      <c r="C7846" s="6" t="s">
        <v>20</v>
      </c>
      <c r="D7846" s="6" t="s">
        <v>27</v>
      </c>
      <c r="E7846" s="6" t="s">
        <v>42</v>
      </c>
      <c r="F7846" s="6" t="s">
        <v>68</v>
      </c>
      <c r="G7846" s="6" t="s">
        <v>47</v>
      </c>
      <c r="H7846" s="6" t="n">
        <v>4</v>
      </c>
      <c r="I7846" s="7" t="n">
        <v>39.99000168</v>
      </c>
      <c r="J7846" s="6" t="n">
        <v>5</v>
      </c>
      <c r="K7846" s="7" t="n">
        <v>199.9499969</v>
      </c>
      <c r="L7846" s="7" t="n">
        <v>0</v>
      </c>
      <c r="M7846" s="8" t="n">
        <v>0</v>
      </c>
      <c r="N7846" s="7" t="n">
        <v>-159.9600067</v>
      </c>
      <c r="O7846" s="9" t="n">
        <v>0</v>
      </c>
    </row>
    <row r="7847" customFormat="false" ht="15" hidden="false" customHeight="true" outlineLevel="0" collapsed="false">
      <c r="A7847" s="6" t="n">
        <v>48757</v>
      </c>
      <c r="B7847" s="6" t="s">
        <v>19</v>
      </c>
      <c r="C7847" s="6" t="s">
        <v>20</v>
      </c>
      <c r="D7847" s="6" t="s">
        <v>38</v>
      </c>
      <c r="E7847" s="6" t="s">
        <v>39</v>
      </c>
      <c r="F7847" s="6" t="s">
        <v>58</v>
      </c>
      <c r="G7847" s="6" t="s">
        <v>24</v>
      </c>
      <c r="H7847" s="6" t="n">
        <v>4</v>
      </c>
      <c r="I7847" s="7" t="n">
        <v>49.97999954</v>
      </c>
      <c r="J7847" s="6" t="n">
        <v>2</v>
      </c>
      <c r="K7847" s="7" t="n">
        <v>99.95999908</v>
      </c>
      <c r="L7847" s="7" t="n">
        <v>9</v>
      </c>
      <c r="M7847" s="8" t="n">
        <v>0.090000004</v>
      </c>
      <c r="N7847" s="7" t="n">
        <v>13.64000034</v>
      </c>
      <c r="O7847" s="9" t="n">
        <v>0</v>
      </c>
    </row>
    <row r="7848" customFormat="false" ht="15" hidden="false" customHeight="true" outlineLevel="0" collapsed="false">
      <c r="A7848" s="6" t="n">
        <v>55297</v>
      </c>
      <c r="B7848" s="6" t="s">
        <v>19</v>
      </c>
      <c r="C7848" s="6" t="s">
        <v>20</v>
      </c>
      <c r="D7848" s="6" t="s">
        <v>50</v>
      </c>
      <c r="E7848" s="6" t="s">
        <v>63</v>
      </c>
      <c r="F7848" s="6" t="s">
        <v>23</v>
      </c>
      <c r="G7848" s="6" t="s">
        <v>34</v>
      </c>
      <c r="H7848" s="6" t="n">
        <v>4</v>
      </c>
      <c r="I7848" s="7" t="n">
        <v>129.9900055</v>
      </c>
      <c r="J7848" s="6" t="n">
        <v>1</v>
      </c>
      <c r="K7848" s="7" t="n">
        <v>129.9900055</v>
      </c>
      <c r="L7848" s="7" t="n">
        <v>1.299999952</v>
      </c>
      <c r="M7848" s="8" t="n">
        <v>0.01</v>
      </c>
      <c r="N7848" s="7" t="n">
        <v>5.150000095</v>
      </c>
      <c r="O7848" s="9" t="n">
        <v>0</v>
      </c>
    </row>
    <row r="7849" customFormat="false" ht="15" hidden="false" customHeight="true" outlineLevel="0" collapsed="false">
      <c r="A7849" s="6" t="n">
        <v>33861</v>
      </c>
      <c r="B7849" s="6" t="s">
        <v>19</v>
      </c>
      <c r="C7849" s="6" t="s">
        <v>37</v>
      </c>
      <c r="D7849" s="6" t="s">
        <v>31</v>
      </c>
      <c r="E7849" s="6" t="s">
        <v>32</v>
      </c>
      <c r="F7849" s="6" t="s">
        <v>73</v>
      </c>
      <c r="G7849" s="6" t="s">
        <v>44</v>
      </c>
      <c r="H7849" s="6" t="n">
        <v>4</v>
      </c>
      <c r="I7849" s="7" t="n">
        <v>39.99000168</v>
      </c>
      <c r="J7849" s="6" t="n">
        <v>4</v>
      </c>
      <c r="K7849" s="7" t="n">
        <v>159.9600067</v>
      </c>
      <c r="L7849" s="7" t="n">
        <v>23.98999977</v>
      </c>
      <c r="M7849" s="8" t="n">
        <v>0.150000006</v>
      </c>
      <c r="N7849" s="7" t="n">
        <v>35.34999847</v>
      </c>
      <c r="O7849" s="9" t="n">
        <v>0</v>
      </c>
    </row>
    <row r="7850" customFormat="false" ht="15" hidden="false" customHeight="true" outlineLevel="0" collapsed="false">
      <c r="A7850" s="6" t="n">
        <v>18280</v>
      </c>
      <c r="B7850" s="6" t="s">
        <v>19</v>
      </c>
      <c r="C7850" s="6" t="s">
        <v>37</v>
      </c>
      <c r="D7850" s="6" t="s">
        <v>21</v>
      </c>
      <c r="E7850" s="6" t="s">
        <v>65</v>
      </c>
      <c r="F7850" s="6" t="s">
        <v>40</v>
      </c>
      <c r="G7850" s="6" t="s">
        <v>47</v>
      </c>
      <c r="H7850" s="6" t="n">
        <v>4</v>
      </c>
      <c r="I7850" s="7" t="n">
        <v>399.980011</v>
      </c>
      <c r="J7850" s="6" t="n">
        <v>1</v>
      </c>
      <c r="K7850" s="7" t="n">
        <v>399.980011</v>
      </c>
      <c r="L7850" s="7" t="n">
        <v>68</v>
      </c>
      <c r="M7850" s="8" t="n">
        <v>0.170000002</v>
      </c>
      <c r="N7850" s="7" t="n">
        <v>-12.61999989</v>
      </c>
      <c r="O7850" s="12" t="n">
        <v>1</v>
      </c>
    </row>
    <row r="7851" customFormat="false" ht="15" hidden="false" customHeight="true" outlineLevel="0" collapsed="false">
      <c r="A7851" s="6" t="n">
        <v>6384</v>
      </c>
      <c r="B7851" s="6" t="s">
        <v>19</v>
      </c>
      <c r="C7851" s="6" t="s">
        <v>37</v>
      </c>
      <c r="D7851" s="6" t="s">
        <v>50</v>
      </c>
      <c r="E7851" s="6" t="s">
        <v>63</v>
      </c>
      <c r="F7851" s="6" t="s">
        <v>23</v>
      </c>
      <c r="G7851" s="6" t="s">
        <v>24</v>
      </c>
      <c r="H7851" s="6" t="n">
        <v>4</v>
      </c>
      <c r="I7851" s="7" t="n">
        <v>129.9900055</v>
      </c>
      <c r="J7851" s="6" t="n">
        <v>1</v>
      </c>
      <c r="K7851" s="7" t="n">
        <v>129.9900055</v>
      </c>
      <c r="L7851" s="7" t="n">
        <v>9.100000381</v>
      </c>
      <c r="M7851" s="8" t="n">
        <v>0.07</v>
      </c>
      <c r="N7851" s="7" t="n">
        <v>-92.72000122</v>
      </c>
      <c r="O7851" s="12" t="n">
        <v>1</v>
      </c>
    </row>
    <row r="7852" customFormat="false" ht="15" hidden="false" customHeight="true" outlineLevel="0" collapsed="false">
      <c r="A7852" s="6" t="n">
        <v>62411</v>
      </c>
      <c r="B7852" s="6" t="s">
        <v>19</v>
      </c>
      <c r="C7852" s="6" t="s">
        <v>37</v>
      </c>
      <c r="D7852" s="6" t="s">
        <v>21</v>
      </c>
      <c r="E7852" s="6" t="s">
        <v>65</v>
      </c>
      <c r="F7852" s="6" t="s">
        <v>33</v>
      </c>
      <c r="G7852" s="6" t="s">
        <v>34</v>
      </c>
      <c r="H7852" s="6" t="n">
        <v>4</v>
      </c>
      <c r="I7852" s="7" t="n">
        <v>59.99000168</v>
      </c>
      <c r="J7852" s="6" t="n">
        <v>4</v>
      </c>
      <c r="K7852" s="7" t="n">
        <v>239.9600067</v>
      </c>
      <c r="L7852" s="7" t="n">
        <v>4.800000191</v>
      </c>
      <c r="M7852" s="8" t="n">
        <v>0.02</v>
      </c>
      <c r="N7852" s="7" t="n">
        <v>110.5299988</v>
      </c>
      <c r="O7852" s="9" t="n">
        <v>0</v>
      </c>
    </row>
    <row r="7853" customFormat="false" ht="15" hidden="false" customHeight="true" outlineLevel="0" collapsed="false">
      <c r="A7853" s="6" t="n">
        <v>62632</v>
      </c>
      <c r="B7853" s="6" t="s">
        <v>26</v>
      </c>
      <c r="C7853" s="6" t="s">
        <v>20</v>
      </c>
      <c r="D7853" s="6" t="s">
        <v>21</v>
      </c>
      <c r="E7853" s="6" t="s">
        <v>65</v>
      </c>
      <c r="F7853" s="6" t="s">
        <v>23</v>
      </c>
      <c r="G7853" s="6" t="s">
        <v>34</v>
      </c>
      <c r="H7853" s="6" t="n">
        <v>1</v>
      </c>
      <c r="I7853" s="7" t="n">
        <v>129.9900055</v>
      </c>
      <c r="J7853" s="6" t="n">
        <v>1</v>
      </c>
      <c r="K7853" s="7" t="n">
        <v>129.9900055</v>
      </c>
      <c r="L7853" s="7" t="n">
        <v>22.10000038</v>
      </c>
      <c r="M7853" s="8" t="n">
        <v>0.170000002</v>
      </c>
      <c r="N7853" s="7" t="n">
        <v>35.06000137</v>
      </c>
      <c r="O7853" s="12" t="n">
        <v>1</v>
      </c>
    </row>
    <row r="7854" customFormat="false" ht="15" hidden="false" customHeight="true" outlineLevel="0" collapsed="false">
      <c r="A7854" s="6" t="n">
        <v>34782</v>
      </c>
      <c r="B7854" s="6" t="s">
        <v>26</v>
      </c>
      <c r="C7854" s="6" t="s">
        <v>49</v>
      </c>
      <c r="D7854" s="6" t="s">
        <v>31</v>
      </c>
      <c r="E7854" s="6" t="s">
        <v>32</v>
      </c>
      <c r="F7854" s="6" t="s">
        <v>68</v>
      </c>
      <c r="G7854" s="6" t="s">
        <v>34</v>
      </c>
      <c r="H7854" s="6" t="n">
        <v>1</v>
      </c>
      <c r="I7854" s="7" t="n">
        <v>39.99000168</v>
      </c>
      <c r="J7854" s="6" t="n">
        <v>1</v>
      </c>
      <c r="K7854" s="7" t="n">
        <v>39.99000168</v>
      </c>
      <c r="L7854" s="7" t="n">
        <v>4</v>
      </c>
      <c r="M7854" s="8" t="n">
        <v>0.100000001</v>
      </c>
      <c r="N7854" s="7" t="n">
        <v>8.640000343</v>
      </c>
      <c r="O7854" s="12" t="n">
        <v>1</v>
      </c>
    </row>
    <row r="7855" customFormat="false" ht="15" hidden="false" customHeight="true" outlineLevel="0" collapsed="false">
      <c r="A7855" s="6" t="n">
        <v>63256</v>
      </c>
      <c r="B7855" s="6" t="s">
        <v>19</v>
      </c>
      <c r="C7855" s="6" t="s">
        <v>20</v>
      </c>
      <c r="D7855" s="6" t="s">
        <v>21</v>
      </c>
      <c r="E7855" s="6" t="s">
        <v>64</v>
      </c>
      <c r="F7855" s="6" t="s">
        <v>23</v>
      </c>
      <c r="G7855" s="6" t="s">
        <v>34</v>
      </c>
      <c r="H7855" s="6" t="n">
        <v>4</v>
      </c>
      <c r="I7855" s="7" t="n">
        <v>129.9900055</v>
      </c>
      <c r="J7855" s="6" t="n">
        <v>1</v>
      </c>
      <c r="K7855" s="7" t="n">
        <v>129.9900055</v>
      </c>
      <c r="L7855" s="7" t="n">
        <v>9.100000381</v>
      </c>
      <c r="M7855" s="8" t="n">
        <v>0.07</v>
      </c>
      <c r="N7855" s="7" t="n">
        <v>32.63999939</v>
      </c>
      <c r="O7855" s="9" t="n">
        <v>0</v>
      </c>
    </row>
    <row r="7856" customFormat="false" ht="15" hidden="false" customHeight="true" outlineLevel="0" collapsed="false">
      <c r="A7856" s="6" t="n">
        <v>16228</v>
      </c>
      <c r="B7856" s="6" t="s">
        <v>46</v>
      </c>
      <c r="C7856" s="6" t="s">
        <v>20</v>
      </c>
      <c r="D7856" s="6" t="s">
        <v>21</v>
      </c>
      <c r="E7856" s="6" t="s">
        <v>64</v>
      </c>
      <c r="F7856" s="6" t="s">
        <v>23</v>
      </c>
      <c r="G7856" s="6" t="s">
        <v>34</v>
      </c>
      <c r="H7856" s="6" t="n">
        <v>2</v>
      </c>
      <c r="I7856" s="7" t="n">
        <v>129.9900055</v>
      </c>
      <c r="J7856" s="6" t="n">
        <v>1</v>
      </c>
      <c r="K7856" s="7" t="n">
        <v>129.9900055</v>
      </c>
      <c r="L7856" s="7" t="n">
        <v>26</v>
      </c>
      <c r="M7856" s="8" t="n">
        <v>0.200000003</v>
      </c>
      <c r="N7856" s="7" t="n">
        <v>-3.950000048</v>
      </c>
      <c r="O7856" s="12" t="n">
        <v>1</v>
      </c>
    </row>
    <row r="7857" customFormat="false" ht="15" hidden="false" customHeight="true" outlineLevel="0" collapsed="false">
      <c r="A7857" s="6" t="n">
        <v>1875</v>
      </c>
      <c r="B7857" s="6" t="s">
        <v>19</v>
      </c>
      <c r="C7857" s="6" t="s">
        <v>20</v>
      </c>
      <c r="D7857" s="6" t="s">
        <v>50</v>
      </c>
      <c r="E7857" s="6" t="s">
        <v>63</v>
      </c>
      <c r="F7857" s="6" t="s">
        <v>75</v>
      </c>
      <c r="G7857" s="6" t="s">
        <v>34</v>
      </c>
      <c r="H7857" s="6" t="n">
        <v>4</v>
      </c>
      <c r="I7857" s="7" t="n">
        <v>299.980011</v>
      </c>
      <c r="J7857" s="6" t="n">
        <v>1</v>
      </c>
      <c r="K7857" s="7" t="n">
        <v>299.980011</v>
      </c>
      <c r="L7857" s="7" t="n">
        <v>30</v>
      </c>
      <c r="M7857" s="8" t="n">
        <v>0.100000001</v>
      </c>
      <c r="N7857" s="7" t="n">
        <v>27</v>
      </c>
      <c r="O7857" s="12" t="n">
        <v>1</v>
      </c>
    </row>
    <row r="7858" customFormat="false" ht="15" hidden="false" customHeight="true" outlineLevel="0" collapsed="false">
      <c r="A7858" s="6" t="n">
        <v>63277</v>
      </c>
      <c r="B7858" s="6" t="s">
        <v>19</v>
      </c>
      <c r="C7858" s="6" t="s">
        <v>49</v>
      </c>
      <c r="D7858" s="6" t="s">
        <v>21</v>
      </c>
      <c r="E7858" s="6" t="s">
        <v>22</v>
      </c>
      <c r="F7858" s="6" t="s">
        <v>40</v>
      </c>
      <c r="G7858" s="6" t="s">
        <v>34</v>
      </c>
      <c r="H7858" s="6" t="n">
        <v>4</v>
      </c>
      <c r="I7858" s="7" t="n">
        <v>399.980011</v>
      </c>
      <c r="J7858" s="6" t="n">
        <v>1</v>
      </c>
      <c r="K7858" s="7" t="n">
        <v>399.980011</v>
      </c>
      <c r="L7858" s="7" t="n">
        <v>0</v>
      </c>
      <c r="M7858" s="8" t="n">
        <v>0</v>
      </c>
      <c r="N7858" s="7" t="n">
        <v>139.9900055</v>
      </c>
      <c r="O7858" s="9" t="n">
        <v>0</v>
      </c>
    </row>
    <row r="7859" customFormat="false" ht="15" hidden="false" customHeight="true" outlineLevel="0" collapsed="false">
      <c r="A7859" s="6" t="n">
        <v>2024</v>
      </c>
      <c r="B7859" s="6" t="s">
        <v>46</v>
      </c>
      <c r="C7859" s="6" t="s">
        <v>37</v>
      </c>
      <c r="D7859" s="6" t="s">
        <v>50</v>
      </c>
      <c r="E7859" s="6" t="s">
        <v>72</v>
      </c>
      <c r="F7859" s="6" t="s">
        <v>29</v>
      </c>
      <c r="G7859" s="6" t="s">
        <v>44</v>
      </c>
      <c r="H7859" s="6" t="n">
        <v>2</v>
      </c>
      <c r="I7859" s="7" t="n">
        <v>99.98999786</v>
      </c>
      <c r="J7859" s="6" t="n">
        <v>2</v>
      </c>
      <c r="K7859" s="7" t="n">
        <v>199.9799957</v>
      </c>
      <c r="L7859" s="7" t="n">
        <v>26</v>
      </c>
      <c r="M7859" s="8" t="n">
        <v>0.129999995</v>
      </c>
      <c r="N7859" s="7" t="n">
        <v>-260.9700012</v>
      </c>
      <c r="O7859" s="12" t="n">
        <v>1</v>
      </c>
    </row>
    <row r="7860" customFormat="false" ht="15" hidden="false" customHeight="true" outlineLevel="0" collapsed="false">
      <c r="A7860" s="6" t="n">
        <v>11692</v>
      </c>
      <c r="B7860" s="6" t="s">
        <v>46</v>
      </c>
      <c r="C7860" s="6" t="s">
        <v>37</v>
      </c>
      <c r="D7860" s="6" t="s">
        <v>21</v>
      </c>
      <c r="E7860" s="6" t="s">
        <v>64</v>
      </c>
      <c r="F7860" s="6" t="s">
        <v>71</v>
      </c>
      <c r="G7860" s="6" t="s">
        <v>24</v>
      </c>
      <c r="H7860" s="6" t="n">
        <v>2</v>
      </c>
      <c r="I7860" s="7" t="n">
        <v>199.9900055</v>
      </c>
      <c r="J7860" s="6" t="n">
        <v>1</v>
      </c>
      <c r="K7860" s="7" t="n">
        <v>199.9900055</v>
      </c>
      <c r="L7860" s="7" t="n">
        <v>36</v>
      </c>
      <c r="M7860" s="8" t="n">
        <v>0.180000007</v>
      </c>
      <c r="N7860" s="7" t="n">
        <v>60.68000031</v>
      </c>
      <c r="O7860" s="12" t="n">
        <v>1</v>
      </c>
    </row>
    <row r="7861" customFormat="false" ht="15" hidden="false" customHeight="true" outlineLevel="0" collapsed="false">
      <c r="A7861" s="6" t="n">
        <v>3313</v>
      </c>
      <c r="B7861" s="6" t="s">
        <v>19</v>
      </c>
      <c r="C7861" s="6" t="s">
        <v>20</v>
      </c>
      <c r="D7861" s="6" t="s">
        <v>50</v>
      </c>
      <c r="E7861" s="6" t="s">
        <v>51</v>
      </c>
      <c r="F7861" s="6" t="s">
        <v>57</v>
      </c>
      <c r="G7861" s="6" t="s">
        <v>34</v>
      </c>
      <c r="H7861" s="6" t="n">
        <v>4</v>
      </c>
      <c r="I7861" s="7" t="n">
        <v>50</v>
      </c>
      <c r="J7861" s="6" t="n">
        <v>3</v>
      </c>
      <c r="K7861" s="7" t="n">
        <v>150</v>
      </c>
      <c r="L7861" s="7" t="n">
        <v>8.25</v>
      </c>
      <c r="M7861" s="8" t="n">
        <v>0.059999999</v>
      </c>
      <c r="N7861" s="7" t="n">
        <v>53.15999985</v>
      </c>
      <c r="O7861" s="9" t="n">
        <v>0</v>
      </c>
    </row>
    <row r="7862" customFormat="false" ht="15" hidden="false" customHeight="true" outlineLevel="0" collapsed="false">
      <c r="A7862" s="6" t="n">
        <v>47818</v>
      </c>
      <c r="B7862" s="6" t="s">
        <v>19</v>
      </c>
      <c r="C7862" s="6" t="s">
        <v>20</v>
      </c>
      <c r="D7862" s="6" t="s">
        <v>21</v>
      </c>
      <c r="E7862" s="6" t="s">
        <v>66</v>
      </c>
      <c r="F7862" s="6" t="s">
        <v>58</v>
      </c>
      <c r="G7862" s="6" t="s">
        <v>24</v>
      </c>
      <c r="H7862" s="6" t="n">
        <v>4</v>
      </c>
      <c r="I7862" s="7" t="n">
        <v>49.97999954</v>
      </c>
      <c r="J7862" s="6" t="n">
        <v>5</v>
      </c>
      <c r="K7862" s="7" t="n">
        <v>249.8999939</v>
      </c>
      <c r="L7862" s="7" t="n">
        <v>2.5</v>
      </c>
      <c r="M7862" s="8" t="n">
        <v>0.01</v>
      </c>
      <c r="N7862" s="7" t="n">
        <v>-183.0800018</v>
      </c>
      <c r="O7862" s="9" t="n">
        <v>0</v>
      </c>
    </row>
    <row r="7863" customFormat="false" ht="15" hidden="false" customHeight="true" outlineLevel="0" collapsed="false">
      <c r="A7863" s="6" t="n">
        <v>54941</v>
      </c>
      <c r="B7863" s="6" t="s">
        <v>46</v>
      </c>
      <c r="C7863" s="6" t="s">
        <v>20</v>
      </c>
      <c r="D7863" s="6" t="s">
        <v>50</v>
      </c>
      <c r="E7863" s="6" t="s">
        <v>63</v>
      </c>
      <c r="F7863" s="6" t="s">
        <v>23</v>
      </c>
      <c r="G7863" s="6" t="s">
        <v>34</v>
      </c>
      <c r="H7863" s="6" t="n">
        <v>2</v>
      </c>
      <c r="I7863" s="7" t="n">
        <v>129.9900055</v>
      </c>
      <c r="J7863" s="6" t="n">
        <v>1</v>
      </c>
      <c r="K7863" s="7" t="n">
        <v>129.9900055</v>
      </c>
      <c r="L7863" s="7" t="n">
        <v>9.100000381</v>
      </c>
      <c r="M7863" s="8" t="n">
        <v>0.07</v>
      </c>
      <c r="N7863" s="7" t="n">
        <v>56.8199997</v>
      </c>
      <c r="O7863" s="9" t="n">
        <v>0</v>
      </c>
    </row>
    <row r="7864" customFormat="false" ht="15" hidden="false" customHeight="true" outlineLevel="0" collapsed="false">
      <c r="A7864" s="6" t="n">
        <v>5436</v>
      </c>
      <c r="B7864" s="6" t="s">
        <v>19</v>
      </c>
      <c r="C7864" s="6" t="s">
        <v>37</v>
      </c>
      <c r="D7864" s="6" t="s">
        <v>50</v>
      </c>
      <c r="E7864" s="6" t="s">
        <v>51</v>
      </c>
      <c r="F7864" s="6" t="s">
        <v>57</v>
      </c>
      <c r="G7864" s="6" t="s">
        <v>34</v>
      </c>
      <c r="H7864" s="6" t="n">
        <v>4</v>
      </c>
      <c r="I7864" s="7" t="n">
        <v>50</v>
      </c>
      <c r="J7864" s="6" t="n">
        <v>5</v>
      </c>
      <c r="K7864" s="7" t="n">
        <v>250</v>
      </c>
      <c r="L7864" s="7" t="n">
        <v>22.5</v>
      </c>
      <c r="M7864" s="8" t="n">
        <v>0.090000004</v>
      </c>
      <c r="N7864" s="7" t="n">
        <v>86.44999695</v>
      </c>
      <c r="O7864" s="9" t="n">
        <v>0</v>
      </c>
    </row>
    <row r="7865" customFormat="false" ht="15" hidden="false" customHeight="true" outlineLevel="0" collapsed="false">
      <c r="A7865" s="6" t="n">
        <v>64109</v>
      </c>
      <c r="B7865" s="6" t="s">
        <v>36</v>
      </c>
      <c r="C7865" s="6" t="s">
        <v>20</v>
      </c>
      <c r="D7865" s="6" t="s">
        <v>21</v>
      </c>
      <c r="E7865" s="6" t="s">
        <v>65</v>
      </c>
      <c r="F7865" s="6" t="s">
        <v>23</v>
      </c>
      <c r="G7865" s="6" t="s">
        <v>34</v>
      </c>
      <c r="H7865" s="6" t="n">
        <v>0</v>
      </c>
      <c r="I7865" s="7" t="n">
        <v>129.9900055</v>
      </c>
      <c r="J7865" s="6" t="n">
        <v>1</v>
      </c>
      <c r="K7865" s="7" t="n">
        <v>129.9900055</v>
      </c>
      <c r="L7865" s="7" t="n">
        <v>11.69999981</v>
      </c>
      <c r="M7865" s="8" t="n">
        <v>0.090000004</v>
      </c>
      <c r="N7865" s="7" t="n">
        <v>33.11999893</v>
      </c>
      <c r="O7865" s="12" t="n">
        <v>1</v>
      </c>
    </row>
    <row r="7866" customFormat="false" ht="15" hidden="false" customHeight="true" outlineLevel="0" collapsed="false">
      <c r="A7866" s="6" t="n">
        <v>54484</v>
      </c>
      <c r="B7866" s="6" t="s">
        <v>19</v>
      </c>
      <c r="C7866" s="6" t="s">
        <v>49</v>
      </c>
      <c r="D7866" s="6" t="s">
        <v>50</v>
      </c>
      <c r="E7866" s="6" t="s">
        <v>63</v>
      </c>
      <c r="F7866" s="6" t="s">
        <v>23</v>
      </c>
      <c r="G7866" s="6" t="s">
        <v>34</v>
      </c>
      <c r="H7866" s="6" t="n">
        <v>4</v>
      </c>
      <c r="I7866" s="7" t="n">
        <v>129.9900055</v>
      </c>
      <c r="J7866" s="6" t="n">
        <v>1</v>
      </c>
      <c r="K7866" s="7" t="n">
        <v>129.9900055</v>
      </c>
      <c r="L7866" s="7" t="n">
        <v>19.5</v>
      </c>
      <c r="M7866" s="8" t="n">
        <v>0.150000006</v>
      </c>
      <c r="N7866" s="7" t="n">
        <v>12.48999977</v>
      </c>
      <c r="O7866" s="12" t="n">
        <v>1</v>
      </c>
    </row>
    <row r="7867" customFormat="false" ht="15" hidden="false" customHeight="true" outlineLevel="0" collapsed="false">
      <c r="A7867" s="6" t="n">
        <v>17805</v>
      </c>
      <c r="B7867" s="6" t="s">
        <v>26</v>
      </c>
      <c r="C7867" s="6" t="s">
        <v>37</v>
      </c>
      <c r="D7867" s="6" t="s">
        <v>21</v>
      </c>
      <c r="E7867" s="6" t="s">
        <v>64</v>
      </c>
      <c r="F7867" s="6" t="s">
        <v>33</v>
      </c>
      <c r="G7867" s="6" t="s">
        <v>44</v>
      </c>
      <c r="H7867" s="6" t="n">
        <v>1</v>
      </c>
      <c r="I7867" s="7" t="n">
        <v>59.99000168</v>
      </c>
      <c r="J7867" s="6" t="n">
        <v>4</v>
      </c>
      <c r="K7867" s="7" t="n">
        <v>239.9600067</v>
      </c>
      <c r="L7867" s="7" t="n">
        <v>35.99000168</v>
      </c>
      <c r="M7867" s="8" t="n">
        <v>0.150000006</v>
      </c>
      <c r="N7867" s="7" t="n">
        <v>95.86000061</v>
      </c>
      <c r="O7867" s="12" t="n">
        <v>1</v>
      </c>
    </row>
    <row r="7868" customFormat="false" ht="15" hidden="false" customHeight="true" outlineLevel="0" collapsed="false">
      <c r="A7868" s="6" t="n">
        <v>23222</v>
      </c>
      <c r="B7868" s="6" t="s">
        <v>19</v>
      </c>
      <c r="C7868" s="6" t="s">
        <v>37</v>
      </c>
      <c r="D7868" s="6" t="s">
        <v>27</v>
      </c>
      <c r="E7868" s="6" t="s">
        <v>69</v>
      </c>
      <c r="F7868" s="6" t="s">
        <v>40</v>
      </c>
      <c r="G7868" s="6" t="s">
        <v>47</v>
      </c>
      <c r="H7868" s="6" t="n">
        <v>4</v>
      </c>
      <c r="I7868" s="7" t="n">
        <v>399.980011</v>
      </c>
      <c r="J7868" s="6" t="n">
        <v>1</v>
      </c>
      <c r="K7868" s="7" t="n">
        <v>399.980011</v>
      </c>
      <c r="L7868" s="7" t="n">
        <v>8</v>
      </c>
      <c r="M7868" s="8" t="n">
        <v>0.02</v>
      </c>
      <c r="N7868" s="7" t="n">
        <v>127.3899994</v>
      </c>
      <c r="O7868" s="9" t="n">
        <v>0</v>
      </c>
    </row>
    <row r="7869" customFormat="false" ht="15" hidden="false" customHeight="true" outlineLevel="0" collapsed="false">
      <c r="A7869" s="6" t="n">
        <v>16652</v>
      </c>
      <c r="B7869" s="6" t="s">
        <v>46</v>
      </c>
      <c r="C7869" s="6" t="s">
        <v>37</v>
      </c>
      <c r="D7869" s="6" t="s">
        <v>21</v>
      </c>
      <c r="E7869" s="6" t="s">
        <v>22</v>
      </c>
      <c r="F7869" s="6" t="s">
        <v>40</v>
      </c>
      <c r="G7869" s="6" t="s">
        <v>24</v>
      </c>
      <c r="H7869" s="6" t="n">
        <v>2</v>
      </c>
      <c r="I7869" s="7" t="n">
        <v>399.980011</v>
      </c>
      <c r="J7869" s="6" t="n">
        <v>1</v>
      </c>
      <c r="K7869" s="7" t="n">
        <v>399.980011</v>
      </c>
      <c r="L7869" s="7" t="n">
        <v>40</v>
      </c>
      <c r="M7869" s="8" t="n">
        <v>0.100000001</v>
      </c>
      <c r="N7869" s="7" t="n">
        <v>140.3899994</v>
      </c>
      <c r="O7869" s="12" t="n">
        <v>1</v>
      </c>
    </row>
    <row r="7870" customFormat="false" ht="15" hidden="false" customHeight="true" outlineLevel="0" collapsed="false">
      <c r="A7870" s="6" t="n">
        <v>67610</v>
      </c>
      <c r="B7870" s="6" t="s">
        <v>36</v>
      </c>
      <c r="C7870" s="6" t="s">
        <v>20</v>
      </c>
      <c r="D7870" s="6" t="s">
        <v>21</v>
      </c>
      <c r="E7870" s="6" t="s">
        <v>22</v>
      </c>
      <c r="F7870" s="6" t="s">
        <v>71</v>
      </c>
      <c r="G7870" s="6" t="s">
        <v>24</v>
      </c>
      <c r="H7870" s="6" t="n">
        <v>0</v>
      </c>
      <c r="I7870" s="7" t="n">
        <v>199.9900055</v>
      </c>
      <c r="J7870" s="6" t="n">
        <v>1</v>
      </c>
      <c r="K7870" s="7" t="n">
        <v>199.9900055</v>
      </c>
      <c r="L7870" s="7" t="n">
        <v>50</v>
      </c>
      <c r="M7870" s="8" t="n">
        <v>0.25</v>
      </c>
      <c r="N7870" s="7" t="n">
        <v>54</v>
      </c>
      <c r="O7870" s="12" t="n">
        <v>1</v>
      </c>
    </row>
    <row r="7871" customFormat="false" ht="15" hidden="false" customHeight="true" outlineLevel="0" collapsed="false">
      <c r="A7871" s="6" t="n">
        <v>16453</v>
      </c>
      <c r="B7871" s="6" t="s">
        <v>26</v>
      </c>
      <c r="C7871" s="6" t="s">
        <v>20</v>
      </c>
      <c r="D7871" s="6" t="s">
        <v>21</v>
      </c>
      <c r="E7871" s="6" t="s">
        <v>65</v>
      </c>
      <c r="F7871" s="6" t="s">
        <v>75</v>
      </c>
      <c r="G7871" s="6" t="s">
        <v>44</v>
      </c>
      <c r="H7871" s="6" t="n">
        <v>1</v>
      </c>
      <c r="I7871" s="7" t="n">
        <v>299.980011</v>
      </c>
      <c r="J7871" s="6" t="n">
        <v>1</v>
      </c>
      <c r="K7871" s="7" t="n">
        <v>299.980011</v>
      </c>
      <c r="L7871" s="7" t="n">
        <v>54</v>
      </c>
      <c r="M7871" s="8" t="n">
        <v>0.180000007</v>
      </c>
      <c r="N7871" s="7" t="n">
        <v>71.33999634</v>
      </c>
      <c r="O7871" s="12" t="n">
        <v>1</v>
      </c>
    </row>
    <row r="7872" customFormat="false" ht="15" hidden="false" customHeight="true" outlineLevel="0" collapsed="false">
      <c r="A7872" s="6" t="n">
        <v>11409</v>
      </c>
      <c r="B7872" s="6" t="s">
        <v>19</v>
      </c>
      <c r="C7872" s="6" t="s">
        <v>37</v>
      </c>
      <c r="D7872" s="6" t="s">
        <v>21</v>
      </c>
      <c r="E7872" s="6" t="s">
        <v>64</v>
      </c>
      <c r="F7872" s="6" t="s">
        <v>33</v>
      </c>
      <c r="G7872" s="6" t="s">
        <v>24</v>
      </c>
      <c r="H7872" s="6" t="n">
        <v>4</v>
      </c>
      <c r="I7872" s="7" t="n">
        <v>59.99000168</v>
      </c>
      <c r="J7872" s="6" t="n">
        <v>3</v>
      </c>
      <c r="K7872" s="7" t="n">
        <v>179.9700012</v>
      </c>
      <c r="L7872" s="7" t="n">
        <v>18</v>
      </c>
      <c r="M7872" s="8" t="n">
        <v>0.100000001</v>
      </c>
      <c r="N7872" s="7" t="n">
        <v>58.79999924</v>
      </c>
      <c r="O7872" s="12" t="n">
        <v>1</v>
      </c>
    </row>
    <row r="7873" customFormat="false" ht="15" hidden="false" customHeight="true" outlineLevel="0" collapsed="false">
      <c r="A7873" s="6" t="n">
        <v>47119</v>
      </c>
      <c r="B7873" s="6" t="s">
        <v>19</v>
      </c>
      <c r="C7873" s="6" t="s">
        <v>49</v>
      </c>
      <c r="D7873" s="6" t="s">
        <v>38</v>
      </c>
      <c r="E7873" s="6" t="s">
        <v>70</v>
      </c>
      <c r="F7873" s="6" t="s">
        <v>33</v>
      </c>
      <c r="G7873" s="6" t="s">
        <v>34</v>
      </c>
      <c r="H7873" s="6" t="n">
        <v>4</v>
      </c>
      <c r="I7873" s="7" t="n">
        <v>59.99000168</v>
      </c>
      <c r="J7873" s="6" t="n">
        <v>4</v>
      </c>
      <c r="K7873" s="7" t="n">
        <v>239.9600067</v>
      </c>
      <c r="L7873" s="7" t="n">
        <v>31.19000053</v>
      </c>
      <c r="M7873" s="8" t="n">
        <v>0.129999995</v>
      </c>
      <c r="N7873" s="7" t="n">
        <v>60.54000092</v>
      </c>
      <c r="O7873" s="12" t="n">
        <v>1</v>
      </c>
    </row>
    <row r="7874" customFormat="false" ht="15" hidden="false" customHeight="true" outlineLevel="0" collapsed="false">
      <c r="A7874" s="6" t="n">
        <v>5065</v>
      </c>
      <c r="B7874" s="6" t="s">
        <v>19</v>
      </c>
      <c r="C7874" s="6" t="s">
        <v>37</v>
      </c>
      <c r="D7874" s="6" t="s">
        <v>50</v>
      </c>
      <c r="E7874" s="6" t="s">
        <v>51</v>
      </c>
      <c r="F7874" s="6" t="s">
        <v>33</v>
      </c>
      <c r="G7874" s="6" t="s">
        <v>44</v>
      </c>
      <c r="H7874" s="6" t="n">
        <v>4</v>
      </c>
      <c r="I7874" s="7" t="n">
        <v>59.99000168</v>
      </c>
      <c r="J7874" s="6" t="n">
        <v>5</v>
      </c>
      <c r="K7874" s="7" t="n">
        <v>299.9500122</v>
      </c>
      <c r="L7874" s="7" t="n">
        <v>53.99000168</v>
      </c>
      <c r="M7874" s="8" t="n">
        <v>0.180000007</v>
      </c>
      <c r="N7874" s="7" t="n">
        <v>24.60000038</v>
      </c>
      <c r="O7874" s="12" t="n">
        <v>1</v>
      </c>
    </row>
    <row r="7875" customFormat="false" ht="15" hidden="false" customHeight="true" outlineLevel="0" collapsed="false">
      <c r="A7875" s="6" t="n">
        <v>46699</v>
      </c>
      <c r="B7875" s="6" t="s">
        <v>19</v>
      </c>
      <c r="C7875" s="6" t="s">
        <v>20</v>
      </c>
      <c r="D7875" s="6" t="s">
        <v>38</v>
      </c>
      <c r="E7875" s="6" t="s">
        <v>98</v>
      </c>
      <c r="F7875" s="6" t="s">
        <v>57</v>
      </c>
      <c r="G7875" s="6" t="s">
        <v>44</v>
      </c>
      <c r="H7875" s="6" t="n">
        <v>4</v>
      </c>
      <c r="I7875" s="7" t="n">
        <v>50</v>
      </c>
      <c r="J7875" s="6" t="n">
        <v>1</v>
      </c>
      <c r="K7875" s="7" t="n">
        <v>50</v>
      </c>
      <c r="L7875" s="7" t="n">
        <v>0.5</v>
      </c>
      <c r="M7875" s="8" t="n">
        <v>0.01</v>
      </c>
      <c r="N7875" s="7" t="n">
        <v>7.429999828</v>
      </c>
      <c r="O7875" s="12" t="n">
        <v>1</v>
      </c>
    </row>
    <row r="7876" customFormat="false" ht="15" hidden="false" customHeight="true" outlineLevel="0" collapsed="false">
      <c r="A7876" s="6" t="n">
        <v>49341</v>
      </c>
      <c r="B7876" s="6" t="s">
        <v>19</v>
      </c>
      <c r="C7876" s="6" t="s">
        <v>20</v>
      </c>
      <c r="D7876" s="6" t="s">
        <v>21</v>
      </c>
      <c r="E7876" s="6" t="s">
        <v>66</v>
      </c>
      <c r="F7876" s="6" t="s">
        <v>75</v>
      </c>
      <c r="G7876" s="6" t="s">
        <v>24</v>
      </c>
      <c r="H7876" s="6" t="n">
        <v>4</v>
      </c>
      <c r="I7876" s="7" t="n">
        <v>299.980011</v>
      </c>
      <c r="J7876" s="6" t="n">
        <v>1</v>
      </c>
      <c r="K7876" s="7" t="n">
        <v>299.980011</v>
      </c>
      <c r="L7876" s="7" t="n">
        <v>54</v>
      </c>
      <c r="M7876" s="8" t="n">
        <v>0.180000007</v>
      </c>
      <c r="N7876" s="7" t="n">
        <v>81.16999817</v>
      </c>
      <c r="O7876" s="9" t="n">
        <v>0</v>
      </c>
    </row>
    <row r="7877" customFormat="false" ht="15" hidden="false" customHeight="true" outlineLevel="0" collapsed="false">
      <c r="A7877" s="6" t="n">
        <v>51279</v>
      </c>
      <c r="B7877" s="6" t="s">
        <v>19</v>
      </c>
      <c r="C7877" s="6" t="s">
        <v>20</v>
      </c>
      <c r="D7877" s="6" t="s">
        <v>27</v>
      </c>
      <c r="E7877" s="6" t="s">
        <v>79</v>
      </c>
      <c r="F7877" s="6" t="s">
        <v>58</v>
      </c>
      <c r="G7877" s="6" t="s">
        <v>24</v>
      </c>
      <c r="H7877" s="6" t="n">
        <v>4</v>
      </c>
      <c r="I7877" s="7" t="n">
        <v>49.97999954</v>
      </c>
      <c r="J7877" s="6" t="n">
        <v>3</v>
      </c>
      <c r="K7877" s="7" t="n">
        <v>149.9400024</v>
      </c>
      <c r="L7877" s="7" t="n">
        <v>19.48999977</v>
      </c>
      <c r="M7877" s="8" t="n">
        <v>0.129999995</v>
      </c>
      <c r="N7877" s="7" t="n">
        <v>60.00999832</v>
      </c>
      <c r="O7877" s="12" t="n">
        <v>1</v>
      </c>
    </row>
    <row r="7878" customFormat="false" ht="15" hidden="false" customHeight="true" outlineLevel="0" collapsed="false">
      <c r="A7878" s="6" t="n">
        <v>11191</v>
      </c>
      <c r="B7878" s="6" t="s">
        <v>19</v>
      </c>
      <c r="C7878" s="6" t="s">
        <v>49</v>
      </c>
      <c r="D7878" s="6" t="s">
        <v>21</v>
      </c>
      <c r="E7878" s="6" t="s">
        <v>65</v>
      </c>
      <c r="F7878" s="6" t="s">
        <v>33</v>
      </c>
      <c r="G7878" s="6" t="s">
        <v>34</v>
      </c>
      <c r="H7878" s="6" t="n">
        <v>4</v>
      </c>
      <c r="I7878" s="7" t="n">
        <v>59.99000168</v>
      </c>
      <c r="J7878" s="6" t="n">
        <v>3</v>
      </c>
      <c r="K7878" s="7" t="n">
        <v>179.9700012</v>
      </c>
      <c r="L7878" s="7" t="n">
        <v>5.400000095</v>
      </c>
      <c r="M7878" s="8" t="n">
        <v>0.029999999</v>
      </c>
      <c r="N7878" s="7" t="n">
        <v>-9.949999809</v>
      </c>
      <c r="O7878" s="9" t="n">
        <v>0</v>
      </c>
    </row>
    <row r="7879" customFormat="false" ht="15" hidden="false" customHeight="true" outlineLevel="0" collapsed="false">
      <c r="A7879" s="6" t="n">
        <v>53778</v>
      </c>
      <c r="B7879" s="6" t="s">
        <v>46</v>
      </c>
      <c r="C7879" s="6" t="s">
        <v>49</v>
      </c>
      <c r="D7879" s="6" t="s">
        <v>50</v>
      </c>
      <c r="E7879" s="6" t="s">
        <v>51</v>
      </c>
      <c r="F7879" s="6" t="s">
        <v>33</v>
      </c>
      <c r="G7879" s="6" t="s">
        <v>44</v>
      </c>
      <c r="H7879" s="6" t="n">
        <v>2</v>
      </c>
      <c r="I7879" s="7" t="n">
        <v>59.99000168</v>
      </c>
      <c r="J7879" s="6" t="n">
        <v>2</v>
      </c>
      <c r="K7879" s="7" t="n">
        <v>119.9800034</v>
      </c>
      <c r="L7879" s="7" t="n">
        <v>21.60000038</v>
      </c>
      <c r="M7879" s="8" t="n">
        <v>0.180000007</v>
      </c>
      <c r="N7879" s="7" t="n">
        <v>-78.70999908</v>
      </c>
      <c r="O7879" s="12" t="n">
        <v>1</v>
      </c>
    </row>
    <row r="7880" customFormat="false" ht="15" hidden="false" customHeight="true" outlineLevel="0" collapsed="false">
      <c r="A7880" s="6" t="n">
        <v>63509</v>
      </c>
      <c r="B7880" s="6" t="s">
        <v>19</v>
      </c>
      <c r="C7880" s="6" t="s">
        <v>20</v>
      </c>
      <c r="D7880" s="6" t="s">
        <v>21</v>
      </c>
      <c r="E7880" s="6" t="s">
        <v>65</v>
      </c>
      <c r="F7880" s="6" t="s">
        <v>40</v>
      </c>
      <c r="G7880" s="6" t="s">
        <v>34</v>
      </c>
      <c r="H7880" s="6" t="n">
        <v>4</v>
      </c>
      <c r="I7880" s="7" t="n">
        <v>399.980011</v>
      </c>
      <c r="J7880" s="6" t="n">
        <v>1</v>
      </c>
      <c r="K7880" s="7" t="n">
        <v>399.980011</v>
      </c>
      <c r="L7880" s="7" t="n">
        <v>0</v>
      </c>
      <c r="M7880" s="8" t="n">
        <v>0</v>
      </c>
      <c r="N7880" s="7" t="n">
        <v>179.9900055</v>
      </c>
      <c r="O7880" s="12" t="n">
        <v>1</v>
      </c>
    </row>
    <row r="7881" customFormat="false" ht="15" hidden="false" customHeight="true" outlineLevel="0" collapsed="false">
      <c r="A7881" s="6" t="n">
        <v>47695</v>
      </c>
      <c r="B7881" s="6" t="s">
        <v>46</v>
      </c>
      <c r="C7881" s="6" t="s">
        <v>20</v>
      </c>
      <c r="D7881" s="6" t="s">
        <v>38</v>
      </c>
      <c r="E7881" s="6" t="s">
        <v>39</v>
      </c>
      <c r="F7881" s="6" t="s">
        <v>84</v>
      </c>
      <c r="G7881" s="6" t="s">
        <v>44</v>
      </c>
      <c r="H7881" s="6" t="n">
        <v>2</v>
      </c>
      <c r="I7881" s="7" t="n">
        <v>39.99000168</v>
      </c>
      <c r="J7881" s="6" t="n">
        <v>2</v>
      </c>
      <c r="K7881" s="7" t="n">
        <v>79.98000336</v>
      </c>
      <c r="L7881" s="7" t="n">
        <v>1.600000024</v>
      </c>
      <c r="M7881" s="8" t="n">
        <v>0.02</v>
      </c>
      <c r="N7881" s="7" t="n">
        <v>-13.09000015</v>
      </c>
      <c r="O7881" s="12" t="n">
        <v>1</v>
      </c>
    </row>
    <row r="7882" customFormat="false" ht="15" hidden="false" customHeight="true" outlineLevel="0" collapsed="false">
      <c r="A7882" s="6" t="n">
        <v>52696</v>
      </c>
      <c r="B7882" s="6" t="s">
        <v>19</v>
      </c>
      <c r="C7882" s="6" t="s">
        <v>20</v>
      </c>
      <c r="D7882" s="6" t="s">
        <v>50</v>
      </c>
      <c r="E7882" s="6" t="s">
        <v>63</v>
      </c>
      <c r="F7882" s="6" t="s">
        <v>73</v>
      </c>
      <c r="G7882" s="6" t="s">
        <v>34</v>
      </c>
      <c r="H7882" s="6" t="n">
        <v>4</v>
      </c>
      <c r="I7882" s="7" t="n">
        <v>39.99000168</v>
      </c>
      <c r="J7882" s="6" t="n">
        <v>4</v>
      </c>
      <c r="K7882" s="7" t="n">
        <v>159.9600067</v>
      </c>
      <c r="L7882" s="7" t="n">
        <v>6.400000095</v>
      </c>
      <c r="M7882" s="8" t="n">
        <v>0.039999999</v>
      </c>
      <c r="N7882" s="7" t="n">
        <v>19.20000076</v>
      </c>
      <c r="O7882" s="9" t="n">
        <v>0</v>
      </c>
    </row>
    <row r="7883" customFormat="false" ht="15" hidden="false" customHeight="true" outlineLevel="0" collapsed="false">
      <c r="A7883" s="6" t="n">
        <v>58250</v>
      </c>
      <c r="B7883" s="6" t="s">
        <v>19</v>
      </c>
      <c r="C7883" s="6" t="s">
        <v>37</v>
      </c>
      <c r="D7883" s="6" t="s">
        <v>50</v>
      </c>
      <c r="E7883" s="6" t="s">
        <v>51</v>
      </c>
      <c r="F7883" s="6" t="s">
        <v>58</v>
      </c>
      <c r="G7883" s="6" t="s">
        <v>24</v>
      </c>
      <c r="H7883" s="6" t="n">
        <v>4</v>
      </c>
      <c r="I7883" s="7" t="n">
        <v>49.97999954</v>
      </c>
      <c r="J7883" s="6" t="n">
        <v>3</v>
      </c>
      <c r="K7883" s="7" t="n">
        <v>149.9400024</v>
      </c>
      <c r="L7883" s="7" t="n">
        <v>26.98999977</v>
      </c>
      <c r="M7883" s="8" t="n">
        <v>0.180000007</v>
      </c>
      <c r="N7883" s="7" t="n">
        <v>-30.73999977</v>
      </c>
      <c r="O7883" s="12" t="n">
        <v>1</v>
      </c>
    </row>
    <row r="7884" customFormat="false" ht="15" hidden="false" customHeight="true" outlineLevel="0" collapsed="false">
      <c r="A7884" s="6" t="n">
        <v>56330</v>
      </c>
      <c r="B7884" s="6" t="s">
        <v>19</v>
      </c>
      <c r="C7884" s="6" t="s">
        <v>20</v>
      </c>
      <c r="D7884" s="6" t="s">
        <v>50</v>
      </c>
      <c r="E7884" s="6" t="s">
        <v>63</v>
      </c>
      <c r="F7884" s="6" t="s">
        <v>40</v>
      </c>
      <c r="G7884" s="6" t="s">
        <v>44</v>
      </c>
      <c r="H7884" s="6" t="n">
        <v>4</v>
      </c>
      <c r="I7884" s="7" t="n">
        <v>399.980011</v>
      </c>
      <c r="J7884" s="6" t="n">
        <v>1</v>
      </c>
      <c r="K7884" s="7" t="n">
        <v>399.980011</v>
      </c>
      <c r="L7884" s="7" t="n">
        <v>52</v>
      </c>
      <c r="M7884" s="8" t="n">
        <v>0.129999995</v>
      </c>
      <c r="N7884" s="7" t="n">
        <v>-266.8999939</v>
      </c>
      <c r="O7884" s="12" t="n">
        <v>1</v>
      </c>
    </row>
    <row r="7885" customFormat="false" ht="15" hidden="false" customHeight="true" outlineLevel="0" collapsed="false">
      <c r="A7885" s="6" t="n">
        <v>41471</v>
      </c>
      <c r="B7885" s="6" t="s">
        <v>19</v>
      </c>
      <c r="C7885" s="6" t="s">
        <v>37</v>
      </c>
      <c r="D7885" s="6" t="s">
        <v>38</v>
      </c>
      <c r="E7885" s="6" t="s">
        <v>94</v>
      </c>
      <c r="F7885" s="6" t="s">
        <v>75</v>
      </c>
      <c r="G7885" s="6" t="s">
        <v>44</v>
      </c>
      <c r="H7885" s="6" t="n">
        <v>4</v>
      </c>
      <c r="I7885" s="7" t="n">
        <v>299.980011</v>
      </c>
      <c r="J7885" s="6" t="n">
        <v>1</v>
      </c>
      <c r="K7885" s="7" t="n">
        <v>299.980011</v>
      </c>
      <c r="L7885" s="7" t="n">
        <v>60</v>
      </c>
      <c r="M7885" s="8" t="n">
        <v>0.200000003</v>
      </c>
      <c r="N7885" s="7" t="n">
        <v>83.98999786</v>
      </c>
      <c r="O7885" s="9" t="n">
        <v>0</v>
      </c>
    </row>
    <row r="7886" customFormat="false" ht="15" hidden="false" customHeight="true" outlineLevel="0" collapsed="false">
      <c r="A7886" s="6" t="n">
        <v>18838</v>
      </c>
      <c r="B7886" s="6" t="s">
        <v>19</v>
      </c>
      <c r="C7886" s="6" t="s">
        <v>20</v>
      </c>
      <c r="D7886" s="6" t="s">
        <v>21</v>
      </c>
      <c r="E7886" s="6" t="s">
        <v>65</v>
      </c>
      <c r="F7886" s="6" t="s">
        <v>57</v>
      </c>
      <c r="G7886" s="6" t="s">
        <v>34</v>
      </c>
      <c r="H7886" s="6" t="n">
        <v>4</v>
      </c>
      <c r="I7886" s="7" t="n">
        <v>50</v>
      </c>
      <c r="J7886" s="6" t="n">
        <v>5</v>
      </c>
      <c r="K7886" s="7" t="n">
        <v>250</v>
      </c>
      <c r="L7886" s="7" t="n">
        <v>30</v>
      </c>
      <c r="M7886" s="8" t="n">
        <v>0.119999997</v>
      </c>
      <c r="N7886" s="7" t="n">
        <v>-31.45999908</v>
      </c>
      <c r="O7886" s="9" t="n">
        <v>0</v>
      </c>
    </row>
    <row r="7887" customFormat="false" ht="15" hidden="false" customHeight="true" outlineLevel="0" collapsed="false">
      <c r="A7887" s="6" t="n">
        <v>1096</v>
      </c>
      <c r="B7887" s="6" t="s">
        <v>19</v>
      </c>
      <c r="C7887" s="6" t="s">
        <v>20</v>
      </c>
      <c r="D7887" s="6" t="s">
        <v>50</v>
      </c>
      <c r="E7887" s="6" t="s">
        <v>63</v>
      </c>
      <c r="F7887" s="6" t="s">
        <v>33</v>
      </c>
      <c r="G7887" s="6" t="s">
        <v>34</v>
      </c>
      <c r="H7887" s="6" t="n">
        <v>4</v>
      </c>
      <c r="I7887" s="7" t="n">
        <v>59.99000168</v>
      </c>
      <c r="J7887" s="6" t="n">
        <v>4</v>
      </c>
      <c r="K7887" s="7" t="n">
        <v>239.9600067</v>
      </c>
      <c r="L7887" s="7" t="n">
        <v>2.400000095</v>
      </c>
      <c r="M7887" s="8" t="n">
        <v>0.01</v>
      </c>
      <c r="N7887" s="7" t="n">
        <v>-403.8500061</v>
      </c>
      <c r="O7887" s="9" t="n">
        <v>0</v>
      </c>
    </row>
    <row r="7888" customFormat="false" ht="15" hidden="false" customHeight="true" outlineLevel="0" collapsed="false">
      <c r="A7888" s="6" t="n">
        <v>7546</v>
      </c>
      <c r="B7888" s="6" t="s">
        <v>26</v>
      </c>
      <c r="C7888" s="6" t="s">
        <v>20</v>
      </c>
      <c r="D7888" s="6" t="s">
        <v>50</v>
      </c>
      <c r="E7888" s="6" t="s">
        <v>51</v>
      </c>
      <c r="F7888" s="6" t="s">
        <v>40</v>
      </c>
      <c r="G7888" s="6" t="s">
        <v>34</v>
      </c>
      <c r="H7888" s="6" t="n">
        <v>1</v>
      </c>
      <c r="I7888" s="7" t="n">
        <v>399.980011</v>
      </c>
      <c r="J7888" s="6" t="n">
        <v>1</v>
      </c>
      <c r="K7888" s="7" t="n">
        <v>399.980011</v>
      </c>
      <c r="L7888" s="7" t="n">
        <v>72</v>
      </c>
      <c r="M7888" s="8" t="n">
        <v>0.180000007</v>
      </c>
      <c r="N7888" s="7" t="n">
        <v>110.8600006</v>
      </c>
      <c r="O7888" s="12" t="n">
        <v>1</v>
      </c>
    </row>
    <row r="7889" customFormat="false" ht="15" hidden="false" customHeight="true" outlineLevel="0" collapsed="false">
      <c r="A7889" s="6" t="n">
        <v>51213</v>
      </c>
      <c r="B7889" s="6" t="s">
        <v>19</v>
      </c>
      <c r="C7889" s="6" t="s">
        <v>20</v>
      </c>
      <c r="D7889" s="6" t="s">
        <v>27</v>
      </c>
      <c r="E7889" s="6" t="s">
        <v>79</v>
      </c>
      <c r="F7889" s="6" t="s">
        <v>33</v>
      </c>
      <c r="G7889" s="6" t="s">
        <v>34</v>
      </c>
      <c r="H7889" s="6" t="n">
        <v>4</v>
      </c>
      <c r="I7889" s="7" t="n">
        <v>59.99000168</v>
      </c>
      <c r="J7889" s="6" t="n">
        <v>3</v>
      </c>
      <c r="K7889" s="7" t="n">
        <v>179.9700012</v>
      </c>
      <c r="L7889" s="7" t="n">
        <v>12.60000038</v>
      </c>
      <c r="M7889" s="8" t="n">
        <v>0.07</v>
      </c>
      <c r="N7889" s="7" t="n">
        <v>29.29000092</v>
      </c>
      <c r="O7889" s="9" t="n">
        <v>0</v>
      </c>
    </row>
    <row r="7890" customFormat="false" ht="15" hidden="false" customHeight="true" outlineLevel="0" collapsed="false">
      <c r="A7890" s="6" t="n">
        <v>75167</v>
      </c>
      <c r="B7890" s="6" t="s">
        <v>46</v>
      </c>
      <c r="C7890" s="6" t="s">
        <v>37</v>
      </c>
      <c r="D7890" s="6" t="s">
        <v>27</v>
      </c>
      <c r="E7890" s="6" t="s">
        <v>28</v>
      </c>
      <c r="F7890" s="6" t="s">
        <v>87</v>
      </c>
      <c r="G7890" s="6" t="s">
        <v>34</v>
      </c>
      <c r="H7890" s="6" t="n">
        <v>2</v>
      </c>
      <c r="I7890" s="7" t="n">
        <v>532.5800171</v>
      </c>
      <c r="J7890" s="6" t="n">
        <v>1</v>
      </c>
      <c r="K7890" s="7" t="n">
        <v>532.5800171</v>
      </c>
      <c r="L7890" s="7" t="n">
        <v>133.1499939</v>
      </c>
      <c r="M7890" s="8" t="n">
        <v>0.25</v>
      </c>
      <c r="N7890" s="7" t="n">
        <v>115.8399963</v>
      </c>
      <c r="O7890" s="12" t="n">
        <v>1</v>
      </c>
    </row>
    <row r="7891" customFormat="false" ht="15" hidden="false" customHeight="true" outlineLevel="0" collapsed="false">
      <c r="A7891" s="6" t="n">
        <v>63749</v>
      </c>
      <c r="B7891" s="6" t="s">
        <v>36</v>
      </c>
      <c r="C7891" s="6" t="s">
        <v>20</v>
      </c>
      <c r="D7891" s="6" t="s">
        <v>21</v>
      </c>
      <c r="E7891" s="6" t="s">
        <v>22</v>
      </c>
      <c r="F7891" s="6" t="s">
        <v>71</v>
      </c>
      <c r="G7891" s="6" t="s">
        <v>24</v>
      </c>
      <c r="H7891" s="6" t="n">
        <v>0</v>
      </c>
      <c r="I7891" s="7" t="n">
        <v>199.9900055</v>
      </c>
      <c r="J7891" s="6" t="n">
        <v>1</v>
      </c>
      <c r="K7891" s="7" t="n">
        <v>199.9900055</v>
      </c>
      <c r="L7891" s="7" t="n">
        <v>40</v>
      </c>
      <c r="M7891" s="8" t="n">
        <v>0.200000003</v>
      </c>
      <c r="N7891" s="7" t="n">
        <v>12</v>
      </c>
      <c r="O7891" s="12" t="n">
        <v>1</v>
      </c>
    </row>
    <row r="7892" customFormat="false" ht="15" hidden="false" customHeight="true" outlineLevel="0" collapsed="false">
      <c r="A7892" s="6" t="n">
        <v>14846</v>
      </c>
      <c r="B7892" s="6" t="s">
        <v>19</v>
      </c>
      <c r="C7892" s="6" t="s">
        <v>20</v>
      </c>
      <c r="D7892" s="6" t="s">
        <v>21</v>
      </c>
      <c r="E7892" s="6" t="s">
        <v>65</v>
      </c>
      <c r="F7892" s="6" t="s">
        <v>23</v>
      </c>
      <c r="G7892" s="6" t="s">
        <v>44</v>
      </c>
      <c r="H7892" s="6" t="n">
        <v>4</v>
      </c>
      <c r="I7892" s="7" t="n">
        <v>129.9900055</v>
      </c>
      <c r="J7892" s="6" t="n">
        <v>1</v>
      </c>
      <c r="K7892" s="7" t="n">
        <v>129.9900055</v>
      </c>
      <c r="L7892" s="7" t="n">
        <v>20.79999924</v>
      </c>
      <c r="M7892" s="8" t="n">
        <v>0.159999996</v>
      </c>
      <c r="N7892" s="7" t="n">
        <v>24.5699997</v>
      </c>
      <c r="O7892" s="9" t="n">
        <v>0</v>
      </c>
    </row>
    <row r="7893" customFormat="false" ht="15" hidden="false" customHeight="true" outlineLevel="0" collapsed="false">
      <c r="A7893" s="6" t="n">
        <v>12139</v>
      </c>
      <c r="B7893" s="6" t="s">
        <v>19</v>
      </c>
      <c r="C7893" s="6" t="s">
        <v>37</v>
      </c>
      <c r="D7893" s="6" t="s">
        <v>21</v>
      </c>
      <c r="E7893" s="6" t="s">
        <v>22</v>
      </c>
      <c r="F7893" s="6" t="s">
        <v>71</v>
      </c>
      <c r="G7893" s="6" t="s">
        <v>24</v>
      </c>
      <c r="H7893" s="6" t="n">
        <v>4</v>
      </c>
      <c r="I7893" s="7" t="n">
        <v>199.9900055</v>
      </c>
      <c r="J7893" s="6" t="n">
        <v>1</v>
      </c>
      <c r="K7893" s="7" t="n">
        <v>199.9900055</v>
      </c>
      <c r="L7893" s="7" t="n">
        <v>4</v>
      </c>
      <c r="M7893" s="8" t="n">
        <v>0.02</v>
      </c>
      <c r="N7893" s="7" t="n">
        <v>71.13999939</v>
      </c>
      <c r="O7893" s="12" t="n">
        <v>1</v>
      </c>
    </row>
    <row r="7894" customFormat="false" ht="15" hidden="false" customHeight="true" outlineLevel="0" collapsed="false">
      <c r="A7894" s="6" t="n">
        <v>15049</v>
      </c>
      <c r="B7894" s="6" t="s">
        <v>26</v>
      </c>
      <c r="C7894" s="6" t="s">
        <v>49</v>
      </c>
      <c r="D7894" s="6" t="s">
        <v>21</v>
      </c>
      <c r="E7894" s="6" t="s">
        <v>65</v>
      </c>
      <c r="F7894" s="6" t="s">
        <v>58</v>
      </c>
      <c r="G7894" s="6" t="s">
        <v>34</v>
      </c>
      <c r="H7894" s="6" t="n">
        <v>1</v>
      </c>
      <c r="I7894" s="7" t="n">
        <v>49.97999954</v>
      </c>
      <c r="J7894" s="6" t="n">
        <v>5</v>
      </c>
      <c r="K7894" s="7" t="n">
        <v>249.8999939</v>
      </c>
      <c r="L7894" s="7" t="n">
        <v>5</v>
      </c>
      <c r="M7894" s="8" t="n">
        <v>0.02</v>
      </c>
      <c r="N7894" s="7" t="n">
        <v>79.58999634</v>
      </c>
      <c r="O7894" s="12" t="n">
        <v>1</v>
      </c>
    </row>
    <row r="7895" customFormat="false" ht="15" hidden="false" customHeight="true" outlineLevel="0" collapsed="false">
      <c r="A7895" s="6" t="n">
        <v>31938</v>
      </c>
      <c r="B7895" s="6" t="s">
        <v>36</v>
      </c>
      <c r="C7895" s="6" t="s">
        <v>49</v>
      </c>
      <c r="D7895" s="6" t="s">
        <v>31</v>
      </c>
      <c r="E7895" s="6" t="s">
        <v>56</v>
      </c>
      <c r="F7895" s="6" t="s">
        <v>29</v>
      </c>
      <c r="G7895" s="6" t="s">
        <v>44</v>
      </c>
      <c r="H7895" s="6" t="n">
        <v>0</v>
      </c>
      <c r="I7895" s="7" t="n">
        <v>99.98999786</v>
      </c>
      <c r="J7895" s="6" t="n">
        <v>1</v>
      </c>
      <c r="K7895" s="7" t="n">
        <v>99.98999786</v>
      </c>
      <c r="L7895" s="7" t="n">
        <v>13</v>
      </c>
      <c r="M7895" s="8" t="n">
        <v>0.129999995</v>
      </c>
      <c r="N7895" s="7" t="n">
        <v>9.829999924</v>
      </c>
      <c r="O7895" s="9" t="n">
        <v>0</v>
      </c>
    </row>
    <row r="7896" customFormat="false" ht="15" hidden="false" customHeight="true" outlineLevel="0" collapsed="false">
      <c r="A7896" s="6" t="n">
        <v>6001</v>
      </c>
      <c r="B7896" s="6" t="s">
        <v>19</v>
      </c>
      <c r="C7896" s="6" t="s">
        <v>20</v>
      </c>
      <c r="D7896" s="6" t="s">
        <v>50</v>
      </c>
      <c r="E7896" s="6" t="s">
        <v>51</v>
      </c>
      <c r="F7896" s="6" t="s">
        <v>75</v>
      </c>
      <c r="G7896" s="6" t="s">
        <v>24</v>
      </c>
      <c r="H7896" s="6" t="n">
        <v>4</v>
      </c>
      <c r="I7896" s="7" t="n">
        <v>299.980011</v>
      </c>
      <c r="J7896" s="6" t="n">
        <v>1</v>
      </c>
      <c r="K7896" s="7" t="n">
        <v>299.980011</v>
      </c>
      <c r="L7896" s="7" t="n">
        <v>60</v>
      </c>
      <c r="M7896" s="8" t="n">
        <v>0.200000003</v>
      </c>
      <c r="N7896" s="7" t="n">
        <v>-152.6300049</v>
      </c>
      <c r="O7896" s="9" t="n">
        <v>0</v>
      </c>
    </row>
    <row r="7897" customFormat="false" ht="15" hidden="false" customHeight="true" outlineLevel="0" collapsed="false">
      <c r="A7897" s="6" t="n">
        <v>52788</v>
      </c>
      <c r="B7897" s="6" t="s">
        <v>19</v>
      </c>
      <c r="C7897" s="6" t="s">
        <v>20</v>
      </c>
      <c r="D7897" s="6" t="s">
        <v>50</v>
      </c>
      <c r="E7897" s="6" t="s">
        <v>63</v>
      </c>
      <c r="F7897" s="6" t="s">
        <v>58</v>
      </c>
      <c r="G7897" s="6" t="s">
        <v>44</v>
      </c>
      <c r="H7897" s="6" t="n">
        <v>4</v>
      </c>
      <c r="I7897" s="7" t="n">
        <v>49.97999954</v>
      </c>
      <c r="J7897" s="6" t="n">
        <v>1</v>
      </c>
      <c r="K7897" s="7" t="n">
        <v>49.97999954</v>
      </c>
      <c r="L7897" s="7" t="n">
        <v>9</v>
      </c>
      <c r="M7897" s="8" t="n">
        <v>0.180000007</v>
      </c>
      <c r="N7897" s="7" t="n">
        <v>20.48999977</v>
      </c>
      <c r="O7897" s="9" t="n">
        <v>0</v>
      </c>
    </row>
    <row r="7898" customFormat="false" ht="15" hidden="false" customHeight="true" outlineLevel="0" collapsed="false">
      <c r="A7898" s="6" t="n">
        <v>43783</v>
      </c>
      <c r="B7898" s="6" t="s">
        <v>46</v>
      </c>
      <c r="C7898" s="6" t="s">
        <v>49</v>
      </c>
      <c r="D7898" s="6" t="s">
        <v>21</v>
      </c>
      <c r="E7898" s="6" t="s">
        <v>66</v>
      </c>
      <c r="F7898" s="6" t="s">
        <v>71</v>
      </c>
      <c r="G7898" s="6" t="s">
        <v>34</v>
      </c>
      <c r="H7898" s="6" t="n">
        <v>2</v>
      </c>
      <c r="I7898" s="7" t="n">
        <v>199.9900055</v>
      </c>
      <c r="J7898" s="6" t="n">
        <v>1</v>
      </c>
      <c r="K7898" s="7" t="n">
        <v>199.9900055</v>
      </c>
      <c r="L7898" s="7" t="n">
        <v>0</v>
      </c>
      <c r="M7898" s="8" t="n">
        <v>0</v>
      </c>
      <c r="N7898" s="7" t="n">
        <v>92</v>
      </c>
      <c r="O7898" s="12" t="n">
        <v>1</v>
      </c>
    </row>
    <row r="7899" customFormat="false" ht="15" hidden="false" customHeight="true" outlineLevel="0" collapsed="false">
      <c r="A7899" s="6" t="n">
        <v>12232</v>
      </c>
      <c r="B7899" s="6" t="s">
        <v>26</v>
      </c>
      <c r="C7899" s="6" t="s">
        <v>20</v>
      </c>
      <c r="D7899" s="6" t="s">
        <v>21</v>
      </c>
      <c r="E7899" s="6" t="s">
        <v>65</v>
      </c>
      <c r="F7899" s="6" t="s">
        <v>33</v>
      </c>
      <c r="G7899" s="6" t="s">
        <v>44</v>
      </c>
      <c r="H7899" s="6" t="n">
        <v>1</v>
      </c>
      <c r="I7899" s="7" t="n">
        <v>59.99000168</v>
      </c>
      <c r="J7899" s="6" t="n">
        <v>3</v>
      </c>
      <c r="K7899" s="7" t="n">
        <v>179.9700012</v>
      </c>
      <c r="L7899" s="7" t="n">
        <v>16.20000076</v>
      </c>
      <c r="M7899" s="8" t="n">
        <v>0.090000004</v>
      </c>
      <c r="N7899" s="7" t="n">
        <v>76.97000122</v>
      </c>
      <c r="O7899" s="12" t="n">
        <v>1</v>
      </c>
    </row>
    <row r="7900" customFormat="false" ht="15" hidden="false" customHeight="true" outlineLevel="0" collapsed="false">
      <c r="A7900" s="6" t="n">
        <v>59366</v>
      </c>
      <c r="B7900" s="6" t="s">
        <v>19</v>
      </c>
      <c r="C7900" s="6" t="s">
        <v>20</v>
      </c>
      <c r="D7900" s="6" t="s">
        <v>50</v>
      </c>
      <c r="E7900" s="6" t="s">
        <v>51</v>
      </c>
      <c r="F7900" s="6" t="s">
        <v>29</v>
      </c>
      <c r="G7900" s="6" t="s">
        <v>44</v>
      </c>
      <c r="H7900" s="6" t="n">
        <v>4</v>
      </c>
      <c r="I7900" s="7" t="n">
        <v>99.98999786</v>
      </c>
      <c r="J7900" s="6" t="n">
        <v>2</v>
      </c>
      <c r="K7900" s="7" t="n">
        <v>199.9799957</v>
      </c>
      <c r="L7900" s="7" t="n">
        <v>6</v>
      </c>
      <c r="M7900" s="8" t="n">
        <v>0.029999999</v>
      </c>
      <c r="N7900" s="7" t="n">
        <v>-33.95000076</v>
      </c>
      <c r="O7900" s="9" t="n">
        <v>0</v>
      </c>
    </row>
    <row r="7901" customFormat="false" ht="15" hidden="false" customHeight="true" outlineLevel="0" collapsed="false">
      <c r="A7901" s="6" t="n">
        <v>18155</v>
      </c>
      <c r="B7901" s="6" t="s">
        <v>46</v>
      </c>
      <c r="C7901" s="6" t="s">
        <v>20</v>
      </c>
      <c r="D7901" s="6" t="s">
        <v>21</v>
      </c>
      <c r="E7901" s="6" t="s">
        <v>65</v>
      </c>
      <c r="F7901" s="6" t="s">
        <v>71</v>
      </c>
      <c r="G7901" s="6" t="s">
        <v>24</v>
      </c>
      <c r="H7901" s="6" t="n">
        <v>2</v>
      </c>
      <c r="I7901" s="7" t="n">
        <v>199.9900055</v>
      </c>
      <c r="J7901" s="6" t="n">
        <v>1</v>
      </c>
      <c r="K7901" s="7" t="n">
        <v>199.9900055</v>
      </c>
      <c r="L7901" s="7" t="n">
        <v>6</v>
      </c>
      <c r="M7901" s="8" t="n">
        <v>0.029999999</v>
      </c>
      <c r="N7901" s="7" t="n">
        <v>-310.3800049</v>
      </c>
      <c r="O7901" s="12" t="n">
        <v>1</v>
      </c>
    </row>
    <row r="7902" customFormat="false" ht="15" hidden="false" customHeight="true" outlineLevel="0" collapsed="false">
      <c r="A7902" s="6" t="n">
        <v>67160</v>
      </c>
      <c r="B7902" s="6" t="s">
        <v>46</v>
      </c>
      <c r="C7902" s="6" t="s">
        <v>20</v>
      </c>
      <c r="D7902" s="6" t="s">
        <v>21</v>
      </c>
      <c r="E7902" s="6" t="s">
        <v>65</v>
      </c>
      <c r="F7902" s="6" t="s">
        <v>23</v>
      </c>
      <c r="G7902" s="6" t="s">
        <v>47</v>
      </c>
      <c r="H7902" s="6" t="n">
        <v>2</v>
      </c>
      <c r="I7902" s="7" t="n">
        <v>129.9900055</v>
      </c>
      <c r="J7902" s="6" t="n">
        <v>1</v>
      </c>
      <c r="K7902" s="7" t="n">
        <v>129.9900055</v>
      </c>
      <c r="L7902" s="7" t="n">
        <v>20.79999924</v>
      </c>
      <c r="M7902" s="8" t="n">
        <v>0.159999996</v>
      </c>
      <c r="N7902" s="7" t="n">
        <v>28.38999939</v>
      </c>
      <c r="O7902" s="12" t="n">
        <v>1</v>
      </c>
    </row>
    <row r="7903" customFormat="false" ht="15" hidden="false" customHeight="true" outlineLevel="0" collapsed="false">
      <c r="A7903" s="6" t="n">
        <v>40069</v>
      </c>
      <c r="B7903" s="6" t="s">
        <v>46</v>
      </c>
      <c r="C7903" s="6" t="s">
        <v>20</v>
      </c>
      <c r="D7903" s="6" t="s">
        <v>31</v>
      </c>
      <c r="E7903" s="6" t="s">
        <v>86</v>
      </c>
      <c r="F7903" s="6" t="s">
        <v>40</v>
      </c>
      <c r="G7903" s="6" t="s">
        <v>24</v>
      </c>
      <c r="H7903" s="6" t="n">
        <v>2</v>
      </c>
      <c r="I7903" s="7" t="n">
        <v>399.980011</v>
      </c>
      <c r="J7903" s="6" t="n">
        <v>1</v>
      </c>
      <c r="K7903" s="7" t="n">
        <v>399.980011</v>
      </c>
      <c r="L7903" s="7" t="n">
        <v>4</v>
      </c>
      <c r="M7903" s="8" t="n">
        <v>0.01</v>
      </c>
      <c r="N7903" s="7" t="n">
        <v>7.920000076</v>
      </c>
      <c r="O7903" s="12" t="n">
        <v>1</v>
      </c>
    </row>
    <row r="7904" customFormat="false" ht="15" hidden="false" customHeight="true" outlineLevel="0" collapsed="false">
      <c r="A7904" s="6" t="n">
        <v>7813</v>
      </c>
      <c r="B7904" s="6" t="s">
        <v>46</v>
      </c>
      <c r="C7904" s="6" t="s">
        <v>37</v>
      </c>
      <c r="D7904" s="6" t="s">
        <v>50</v>
      </c>
      <c r="E7904" s="6" t="s">
        <v>72</v>
      </c>
      <c r="F7904" s="6" t="s">
        <v>57</v>
      </c>
      <c r="G7904" s="6" t="s">
        <v>24</v>
      </c>
      <c r="H7904" s="6" t="n">
        <v>2</v>
      </c>
      <c r="I7904" s="7" t="n">
        <v>50</v>
      </c>
      <c r="J7904" s="6" t="n">
        <v>4</v>
      </c>
      <c r="K7904" s="7" t="n">
        <v>200</v>
      </c>
      <c r="L7904" s="7" t="n">
        <v>0</v>
      </c>
      <c r="M7904" s="8" t="n">
        <v>0</v>
      </c>
      <c r="N7904" s="7" t="n">
        <v>70</v>
      </c>
      <c r="O7904" s="12" t="n">
        <v>1</v>
      </c>
    </row>
    <row r="7905" customFormat="false" ht="15" hidden="false" customHeight="true" outlineLevel="0" collapsed="false">
      <c r="A7905" s="6" t="n">
        <v>39648</v>
      </c>
      <c r="B7905" s="6" t="s">
        <v>46</v>
      </c>
      <c r="C7905" s="6" t="s">
        <v>20</v>
      </c>
      <c r="D7905" s="6" t="s">
        <v>31</v>
      </c>
      <c r="E7905" s="6" t="s">
        <v>32</v>
      </c>
      <c r="F7905" s="6" t="s">
        <v>33</v>
      </c>
      <c r="G7905" s="6" t="s">
        <v>44</v>
      </c>
      <c r="H7905" s="6" t="n">
        <v>2</v>
      </c>
      <c r="I7905" s="7" t="n">
        <v>59.99000168</v>
      </c>
      <c r="J7905" s="6" t="n">
        <v>5</v>
      </c>
      <c r="K7905" s="7" t="n">
        <v>299.9500122</v>
      </c>
      <c r="L7905" s="7" t="n">
        <v>3</v>
      </c>
      <c r="M7905" s="8" t="n">
        <v>0.01</v>
      </c>
      <c r="N7905" s="7" t="n">
        <v>-227.7599945</v>
      </c>
      <c r="O7905" s="12" t="n">
        <v>1</v>
      </c>
    </row>
    <row r="7906" customFormat="false" ht="15" hidden="false" customHeight="true" outlineLevel="0" collapsed="false">
      <c r="A7906" s="6" t="n">
        <v>16260</v>
      </c>
      <c r="B7906" s="6" t="s">
        <v>19</v>
      </c>
      <c r="C7906" s="6" t="s">
        <v>20</v>
      </c>
      <c r="D7906" s="6" t="s">
        <v>21</v>
      </c>
      <c r="E7906" s="6" t="s">
        <v>64</v>
      </c>
      <c r="F7906" s="6" t="s">
        <v>71</v>
      </c>
      <c r="G7906" s="6" t="s">
        <v>34</v>
      </c>
      <c r="H7906" s="6" t="n">
        <v>4</v>
      </c>
      <c r="I7906" s="7" t="n">
        <v>199.9900055</v>
      </c>
      <c r="J7906" s="6" t="n">
        <v>1</v>
      </c>
      <c r="K7906" s="7" t="n">
        <v>199.9900055</v>
      </c>
      <c r="L7906" s="7" t="n">
        <v>34</v>
      </c>
      <c r="M7906" s="8" t="n">
        <v>0.170000002</v>
      </c>
      <c r="N7906" s="7" t="n">
        <v>12.44999981</v>
      </c>
      <c r="O7906" s="12" t="n">
        <v>1</v>
      </c>
    </row>
    <row r="7907" customFormat="false" ht="15" hidden="false" customHeight="true" outlineLevel="0" collapsed="false">
      <c r="A7907" s="6" t="n">
        <v>52460</v>
      </c>
      <c r="B7907" s="6" t="s">
        <v>26</v>
      </c>
      <c r="C7907" s="6" t="s">
        <v>20</v>
      </c>
      <c r="D7907" s="6" t="s">
        <v>50</v>
      </c>
      <c r="E7907" s="6" t="s">
        <v>63</v>
      </c>
      <c r="F7907" s="6" t="s">
        <v>29</v>
      </c>
      <c r="G7907" s="6" t="s">
        <v>34</v>
      </c>
      <c r="H7907" s="6" t="n">
        <v>1</v>
      </c>
      <c r="I7907" s="7" t="n">
        <v>99.98999786</v>
      </c>
      <c r="J7907" s="6" t="n">
        <v>2</v>
      </c>
      <c r="K7907" s="7" t="n">
        <v>199.9799957</v>
      </c>
      <c r="L7907" s="7" t="n">
        <v>50</v>
      </c>
      <c r="M7907" s="8" t="n">
        <v>0.25</v>
      </c>
      <c r="N7907" s="7" t="n">
        <v>16.95000076</v>
      </c>
      <c r="O7907" s="12" t="n">
        <v>1</v>
      </c>
    </row>
    <row r="7908" customFormat="false" ht="15" hidden="false" customHeight="true" outlineLevel="0" collapsed="false">
      <c r="A7908" s="6" t="n">
        <v>2908</v>
      </c>
      <c r="B7908" s="6" t="s">
        <v>19</v>
      </c>
      <c r="C7908" s="6" t="s">
        <v>20</v>
      </c>
      <c r="D7908" s="6" t="s">
        <v>50</v>
      </c>
      <c r="E7908" s="6" t="s">
        <v>51</v>
      </c>
      <c r="F7908" s="6" t="s">
        <v>40</v>
      </c>
      <c r="G7908" s="6" t="s">
        <v>44</v>
      </c>
      <c r="H7908" s="6" t="n">
        <v>4</v>
      </c>
      <c r="I7908" s="7" t="n">
        <v>399.980011</v>
      </c>
      <c r="J7908" s="6" t="n">
        <v>1</v>
      </c>
      <c r="K7908" s="7" t="n">
        <v>399.980011</v>
      </c>
      <c r="L7908" s="7" t="n">
        <v>40</v>
      </c>
      <c r="M7908" s="8" t="n">
        <v>0.100000001</v>
      </c>
      <c r="N7908" s="7" t="n">
        <v>68.40000153</v>
      </c>
      <c r="O7908" s="9" t="n">
        <v>0</v>
      </c>
    </row>
    <row r="7909" customFormat="false" ht="15" hidden="false" customHeight="true" outlineLevel="0" collapsed="false">
      <c r="A7909" s="6" t="n">
        <v>51395</v>
      </c>
      <c r="B7909" s="6" t="s">
        <v>26</v>
      </c>
      <c r="C7909" s="6" t="s">
        <v>37</v>
      </c>
      <c r="D7909" s="6" t="s">
        <v>50</v>
      </c>
      <c r="E7909" s="6" t="s">
        <v>51</v>
      </c>
      <c r="F7909" s="6" t="s">
        <v>33</v>
      </c>
      <c r="G7909" s="6" t="s">
        <v>34</v>
      </c>
      <c r="H7909" s="6" t="n">
        <v>1</v>
      </c>
      <c r="I7909" s="7" t="n">
        <v>59.99000168</v>
      </c>
      <c r="J7909" s="6" t="n">
        <v>2</v>
      </c>
      <c r="K7909" s="7" t="n">
        <v>119.9800034</v>
      </c>
      <c r="L7909" s="7" t="n">
        <v>14.39999962</v>
      </c>
      <c r="M7909" s="8" t="n">
        <v>0.119999997</v>
      </c>
      <c r="N7909" s="7" t="n">
        <v>7.920000076</v>
      </c>
      <c r="O7909" s="12" t="n">
        <v>1</v>
      </c>
    </row>
    <row r="7910" customFormat="false" ht="15" hidden="false" customHeight="true" outlineLevel="0" collapsed="false">
      <c r="A7910" s="6" t="n">
        <v>42094</v>
      </c>
      <c r="B7910" s="6" t="s">
        <v>19</v>
      </c>
      <c r="C7910" s="6" t="s">
        <v>20</v>
      </c>
      <c r="D7910" s="6" t="s">
        <v>21</v>
      </c>
      <c r="E7910" s="6" t="s">
        <v>66</v>
      </c>
      <c r="F7910" s="6" t="s">
        <v>33</v>
      </c>
      <c r="G7910" s="6" t="s">
        <v>47</v>
      </c>
      <c r="H7910" s="6" t="n">
        <v>4</v>
      </c>
      <c r="I7910" s="7" t="n">
        <v>59.99000168</v>
      </c>
      <c r="J7910" s="6" t="n">
        <v>1</v>
      </c>
      <c r="K7910" s="7" t="n">
        <v>59.99000168</v>
      </c>
      <c r="L7910" s="7" t="n">
        <v>1.799999952</v>
      </c>
      <c r="M7910" s="8" t="n">
        <v>0.029999999</v>
      </c>
      <c r="N7910" s="7" t="n">
        <v>-98.91999817</v>
      </c>
      <c r="O7910" s="12" t="n">
        <v>1</v>
      </c>
    </row>
    <row r="7911" customFormat="false" ht="15" hidden="false" customHeight="true" outlineLevel="0" collapsed="false">
      <c r="A7911" s="6" t="n">
        <v>2880</v>
      </c>
      <c r="B7911" s="6" t="s">
        <v>46</v>
      </c>
      <c r="C7911" s="6" t="s">
        <v>20</v>
      </c>
      <c r="D7911" s="6" t="s">
        <v>50</v>
      </c>
      <c r="E7911" s="6" t="s">
        <v>51</v>
      </c>
      <c r="F7911" s="6" t="s">
        <v>23</v>
      </c>
      <c r="G7911" s="6" t="s">
        <v>44</v>
      </c>
      <c r="H7911" s="6" t="n">
        <v>2</v>
      </c>
      <c r="I7911" s="7" t="n">
        <v>129.9900055</v>
      </c>
      <c r="J7911" s="6" t="n">
        <v>1</v>
      </c>
      <c r="K7911" s="7" t="n">
        <v>129.9900055</v>
      </c>
      <c r="L7911" s="7" t="n">
        <v>23.39999962</v>
      </c>
      <c r="M7911" s="8" t="n">
        <v>0.180000007</v>
      </c>
      <c r="N7911" s="7" t="n">
        <v>51.15999985</v>
      </c>
      <c r="O7911" s="12" t="n">
        <v>1</v>
      </c>
    </row>
    <row r="7912" customFormat="false" ht="15" hidden="false" customHeight="true" outlineLevel="0" collapsed="false">
      <c r="A7912" s="6" t="n">
        <v>65998</v>
      </c>
      <c r="B7912" s="6" t="s">
        <v>19</v>
      </c>
      <c r="C7912" s="6" t="s">
        <v>37</v>
      </c>
      <c r="D7912" s="6" t="s">
        <v>21</v>
      </c>
      <c r="E7912" s="6" t="s">
        <v>65</v>
      </c>
      <c r="F7912" s="6" t="s">
        <v>40</v>
      </c>
      <c r="G7912" s="6" t="s">
        <v>47</v>
      </c>
      <c r="H7912" s="6" t="n">
        <v>4</v>
      </c>
      <c r="I7912" s="7" t="n">
        <v>399.980011</v>
      </c>
      <c r="J7912" s="6" t="n">
        <v>1</v>
      </c>
      <c r="K7912" s="7" t="n">
        <v>399.980011</v>
      </c>
      <c r="L7912" s="7" t="n">
        <v>36</v>
      </c>
      <c r="M7912" s="8" t="n">
        <v>0.090000004</v>
      </c>
      <c r="N7912" s="7" t="n">
        <v>-242.7799988</v>
      </c>
      <c r="O7912" s="9" t="n">
        <v>0</v>
      </c>
    </row>
    <row r="7913" customFormat="false" ht="15" hidden="false" customHeight="true" outlineLevel="0" collapsed="false">
      <c r="A7913" s="6" t="n">
        <v>41792</v>
      </c>
      <c r="B7913" s="6" t="s">
        <v>19</v>
      </c>
      <c r="C7913" s="6" t="s">
        <v>37</v>
      </c>
      <c r="D7913" s="6" t="s">
        <v>21</v>
      </c>
      <c r="E7913" s="6" t="s">
        <v>66</v>
      </c>
      <c r="F7913" s="6" t="s">
        <v>58</v>
      </c>
      <c r="G7913" s="6" t="s">
        <v>24</v>
      </c>
      <c r="H7913" s="6" t="n">
        <v>4</v>
      </c>
      <c r="I7913" s="7" t="n">
        <v>49.97999954</v>
      </c>
      <c r="J7913" s="6" t="n">
        <v>3</v>
      </c>
      <c r="K7913" s="7" t="n">
        <v>149.9400024</v>
      </c>
      <c r="L7913" s="7" t="n">
        <v>17.98999977</v>
      </c>
      <c r="M7913" s="8" t="n">
        <v>0.119999997</v>
      </c>
      <c r="N7913" s="7" t="n">
        <v>16.48999977</v>
      </c>
      <c r="O7913" s="9" t="n">
        <v>0</v>
      </c>
    </row>
    <row r="7914" customFormat="false" ht="15" hidden="false" customHeight="true" outlineLevel="0" collapsed="false">
      <c r="A7914" s="6" t="n">
        <v>37041</v>
      </c>
      <c r="B7914" s="6" t="s">
        <v>19</v>
      </c>
      <c r="C7914" s="6" t="s">
        <v>20</v>
      </c>
      <c r="D7914" s="6" t="s">
        <v>31</v>
      </c>
      <c r="E7914" s="6" t="s">
        <v>56</v>
      </c>
      <c r="F7914" s="6" t="s">
        <v>58</v>
      </c>
      <c r="G7914" s="6" t="s">
        <v>34</v>
      </c>
      <c r="H7914" s="6" t="n">
        <v>4</v>
      </c>
      <c r="I7914" s="7" t="n">
        <v>49.97999954</v>
      </c>
      <c r="J7914" s="6" t="n">
        <v>3</v>
      </c>
      <c r="K7914" s="7" t="n">
        <v>149.9400024</v>
      </c>
      <c r="L7914" s="7" t="n">
        <v>3</v>
      </c>
      <c r="M7914" s="8" t="n">
        <v>0.02</v>
      </c>
      <c r="N7914" s="7" t="n">
        <v>23.95000076</v>
      </c>
      <c r="O7914" s="9" t="n">
        <v>0</v>
      </c>
    </row>
    <row r="7915" customFormat="false" ht="15" hidden="false" customHeight="true" outlineLevel="0" collapsed="false">
      <c r="A7915" s="6" t="n">
        <v>72721</v>
      </c>
      <c r="B7915" s="6" t="s">
        <v>19</v>
      </c>
      <c r="C7915" s="6" t="s">
        <v>49</v>
      </c>
      <c r="D7915" s="6" t="s">
        <v>27</v>
      </c>
      <c r="E7915" s="6" t="s">
        <v>42</v>
      </c>
      <c r="F7915" s="6" t="s">
        <v>112</v>
      </c>
      <c r="G7915" s="6" t="s">
        <v>44</v>
      </c>
      <c r="H7915" s="6" t="n">
        <v>4</v>
      </c>
      <c r="I7915" s="7" t="n">
        <v>260.6499939</v>
      </c>
      <c r="J7915" s="6" t="n">
        <v>1</v>
      </c>
      <c r="K7915" s="7" t="n">
        <v>260.6499939</v>
      </c>
      <c r="L7915" s="7" t="n">
        <v>10.43000031</v>
      </c>
      <c r="M7915" s="8" t="n">
        <v>0.039999999</v>
      </c>
      <c r="N7915" s="7" t="n">
        <v>43.79000092</v>
      </c>
      <c r="O7915" s="9" t="n">
        <v>0</v>
      </c>
    </row>
    <row r="7916" customFormat="false" ht="15" hidden="false" customHeight="true" outlineLevel="0" collapsed="false">
      <c r="A7916" s="6" t="n">
        <v>14956</v>
      </c>
      <c r="B7916" s="6" t="s">
        <v>19</v>
      </c>
      <c r="C7916" s="6" t="s">
        <v>20</v>
      </c>
      <c r="D7916" s="6" t="s">
        <v>21</v>
      </c>
      <c r="E7916" s="6" t="s">
        <v>64</v>
      </c>
      <c r="F7916" s="6" t="s">
        <v>40</v>
      </c>
      <c r="G7916" s="6" t="s">
        <v>44</v>
      </c>
      <c r="H7916" s="6" t="n">
        <v>4</v>
      </c>
      <c r="I7916" s="7" t="n">
        <v>399.980011</v>
      </c>
      <c r="J7916" s="6" t="n">
        <v>1</v>
      </c>
      <c r="K7916" s="7" t="n">
        <v>399.980011</v>
      </c>
      <c r="L7916" s="7" t="n">
        <v>60</v>
      </c>
      <c r="M7916" s="8" t="n">
        <v>0.150000006</v>
      </c>
      <c r="N7916" s="7" t="n">
        <v>118.9899979</v>
      </c>
      <c r="O7916" s="9" t="n">
        <v>0</v>
      </c>
    </row>
    <row r="7917" customFormat="false" ht="15" hidden="false" customHeight="true" outlineLevel="0" collapsed="false">
      <c r="A7917" s="6" t="n">
        <v>328</v>
      </c>
      <c r="B7917" s="6" t="s">
        <v>19</v>
      </c>
      <c r="C7917" s="6" t="s">
        <v>20</v>
      </c>
      <c r="D7917" s="6" t="s">
        <v>50</v>
      </c>
      <c r="E7917" s="6" t="s">
        <v>51</v>
      </c>
      <c r="F7917" s="6" t="s">
        <v>71</v>
      </c>
      <c r="G7917" s="6" t="s">
        <v>34</v>
      </c>
      <c r="H7917" s="6" t="n">
        <v>4</v>
      </c>
      <c r="I7917" s="7" t="n">
        <v>199.9900055</v>
      </c>
      <c r="J7917" s="6" t="n">
        <v>1</v>
      </c>
      <c r="K7917" s="7" t="n">
        <v>199.9900055</v>
      </c>
      <c r="L7917" s="7" t="n">
        <v>10</v>
      </c>
      <c r="M7917" s="8" t="n">
        <v>0.050000001</v>
      </c>
      <c r="N7917" s="7" t="n">
        <v>-126.7200012</v>
      </c>
      <c r="O7917" s="9" t="n">
        <v>0</v>
      </c>
    </row>
    <row r="7918" customFormat="false" ht="15" hidden="false" customHeight="true" outlineLevel="0" collapsed="false">
      <c r="A7918" s="6" t="n">
        <v>50222</v>
      </c>
      <c r="B7918" s="6" t="s">
        <v>19</v>
      </c>
      <c r="C7918" s="6" t="s">
        <v>37</v>
      </c>
      <c r="D7918" s="6" t="s">
        <v>27</v>
      </c>
      <c r="E7918" s="6" t="s">
        <v>79</v>
      </c>
      <c r="F7918" s="6" t="s">
        <v>23</v>
      </c>
      <c r="G7918" s="6" t="s">
        <v>44</v>
      </c>
      <c r="H7918" s="6" t="n">
        <v>4</v>
      </c>
      <c r="I7918" s="7" t="n">
        <v>129.9900055</v>
      </c>
      <c r="J7918" s="6" t="n">
        <v>1</v>
      </c>
      <c r="K7918" s="7" t="n">
        <v>129.9900055</v>
      </c>
      <c r="L7918" s="7" t="n">
        <v>20.79999924</v>
      </c>
      <c r="M7918" s="8" t="n">
        <v>0.159999996</v>
      </c>
      <c r="N7918" s="7" t="n">
        <v>-83.75</v>
      </c>
      <c r="O7918" s="9" t="n">
        <v>0</v>
      </c>
    </row>
    <row r="7919" customFormat="false" ht="15" hidden="false" customHeight="true" outlineLevel="0" collapsed="false">
      <c r="A7919" s="6" t="n">
        <v>4612</v>
      </c>
      <c r="B7919" s="6" t="s">
        <v>46</v>
      </c>
      <c r="C7919" s="6" t="s">
        <v>37</v>
      </c>
      <c r="D7919" s="6" t="s">
        <v>50</v>
      </c>
      <c r="E7919" s="6" t="s">
        <v>51</v>
      </c>
      <c r="F7919" s="6" t="s">
        <v>40</v>
      </c>
      <c r="G7919" s="6" t="s">
        <v>44</v>
      </c>
      <c r="H7919" s="6" t="n">
        <v>2</v>
      </c>
      <c r="I7919" s="7" t="n">
        <v>399.980011</v>
      </c>
      <c r="J7919" s="6" t="n">
        <v>1</v>
      </c>
      <c r="K7919" s="7" t="n">
        <v>399.980011</v>
      </c>
      <c r="L7919" s="7" t="n">
        <v>22</v>
      </c>
      <c r="M7919" s="8" t="n">
        <v>0.059999999</v>
      </c>
      <c r="N7919" s="7" t="n">
        <v>98.27999878</v>
      </c>
      <c r="O7919" s="12" t="n">
        <v>1</v>
      </c>
    </row>
    <row r="7920" customFormat="false" ht="15" hidden="false" customHeight="true" outlineLevel="0" collapsed="false">
      <c r="A7920" s="6" t="n">
        <v>48129</v>
      </c>
      <c r="B7920" s="6" t="s">
        <v>19</v>
      </c>
      <c r="C7920" s="6" t="s">
        <v>37</v>
      </c>
      <c r="D7920" s="6" t="s">
        <v>38</v>
      </c>
      <c r="E7920" s="6" t="s">
        <v>70</v>
      </c>
      <c r="F7920" s="6" t="s">
        <v>29</v>
      </c>
      <c r="G7920" s="6" t="s">
        <v>47</v>
      </c>
      <c r="H7920" s="6" t="n">
        <v>4</v>
      </c>
      <c r="I7920" s="7" t="n">
        <v>99.98999786</v>
      </c>
      <c r="J7920" s="6" t="n">
        <v>1</v>
      </c>
      <c r="K7920" s="7" t="n">
        <v>99.98999786</v>
      </c>
      <c r="L7920" s="7" t="n">
        <v>0</v>
      </c>
      <c r="M7920" s="8" t="n">
        <v>0</v>
      </c>
      <c r="N7920" s="7" t="n">
        <v>28</v>
      </c>
      <c r="O7920" s="12" t="n">
        <v>1</v>
      </c>
    </row>
    <row r="7921" customFormat="false" ht="15" hidden="false" customHeight="true" outlineLevel="0" collapsed="false">
      <c r="A7921" s="6" t="n">
        <v>54467</v>
      </c>
      <c r="B7921" s="6" t="s">
        <v>19</v>
      </c>
      <c r="C7921" s="6" t="s">
        <v>37</v>
      </c>
      <c r="D7921" s="6" t="s">
        <v>50</v>
      </c>
      <c r="E7921" s="6" t="s">
        <v>63</v>
      </c>
      <c r="F7921" s="6" t="s">
        <v>58</v>
      </c>
      <c r="G7921" s="6" t="s">
        <v>24</v>
      </c>
      <c r="H7921" s="6" t="n">
        <v>4</v>
      </c>
      <c r="I7921" s="7" t="n">
        <v>49.97999954</v>
      </c>
      <c r="J7921" s="6" t="n">
        <v>5</v>
      </c>
      <c r="K7921" s="7" t="n">
        <v>249.8999939</v>
      </c>
      <c r="L7921" s="7" t="n">
        <v>22.48999977</v>
      </c>
      <c r="M7921" s="8" t="n">
        <v>0.090000004</v>
      </c>
      <c r="N7921" s="7" t="n">
        <v>95.51000214</v>
      </c>
      <c r="O7921" s="9" t="n">
        <v>0</v>
      </c>
    </row>
    <row r="7922" customFormat="false" ht="15" hidden="false" customHeight="true" outlineLevel="0" collapsed="false">
      <c r="A7922" s="6" t="n">
        <v>74443</v>
      </c>
      <c r="B7922" s="6" t="s">
        <v>19</v>
      </c>
      <c r="C7922" s="6" t="s">
        <v>20</v>
      </c>
      <c r="D7922" s="6" t="s">
        <v>27</v>
      </c>
      <c r="E7922" s="6" t="s">
        <v>54</v>
      </c>
      <c r="F7922" s="6" t="s">
        <v>101</v>
      </c>
      <c r="G7922" s="6" t="s">
        <v>44</v>
      </c>
      <c r="H7922" s="6" t="n">
        <v>4</v>
      </c>
      <c r="I7922" s="7" t="n">
        <v>357.1000061</v>
      </c>
      <c r="J7922" s="6" t="n">
        <v>1</v>
      </c>
      <c r="K7922" s="7" t="n">
        <v>357.1000061</v>
      </c>
      <c r="L7922" s="7" t="n">
        <v>3.569999933</v>
      </c>
      <c r="M7922" s="8" t="n">
        <v>0.01</v>
      </c>
      <c r="N7922" s="7" t="n">
        <v>148.4799957</v>
      </c>
      <c r="O7922" s="9" t="n">
        <v>0</v>
      </c>
    </row>
    <row r="7923" customFormat="false" ht="15" hidden="false" customHeight="true" outlineLevel="0" collapsed="false">
      <c r="A7923" s="6" t="n">
        <v>11592</v>
      </c>
      <c r="B7923" s="6" t="s">
        <v>19</v>
      </c>
      <c r="C7923" s="6" t="s">
        <v>20</v>
      </c>
      <c r="D7923" s="6" t="s">
        <v>21</v>
      </c>
      <c r="E7923" s="6" t="s">
        <v>22</v>
      </c>
      <c r="F7923" s="6" t="s">
        <v>57</v>
      </c>
      <c r="G7923" s="6" t="s">
        <v>24</v>
      </c>
      <c r="H7923" s="6" t="n">
        <v>4</v>
      </c>
      <c r="I7923" s="7" t="n">
        <v>50</v>
      </c>
      <c r="J7923" s="6" t="n">
        <v>2</v>
      </c>
      <c r="K7923" s="7" t="n">
        <v>100</v>
      </c>
      <c r="L7923" s="7" t="n">
        <v>18</v>
      </c>
      <c r="M7923" s="8" t="n">
        <v>0.180000007</v>
      </c>
      <c r="N7923" s="7" t="n">
        <v>31.97999954</v>
      </c>
      <c r="O7923" s="9" t="n">
        <v>0</v>
      </c>
    </row>
    <row r="7924" customFormat="false" ht="15" hidden="false" customHeight="true" outlineLevel="0" collapsed="false">
      <c r="A7924" s="6" t="n">
        <v>31003</v>
      </c>
      <c r="B7924" s="6" t="s">
        <v>19</v>
      </c>
      <c r="C7924" s="6" t="s">
        <v>20</v>
      </c>
      <c r="D7924" s="6" t="s">
        <v>27</v>
      </c>
      <c r="E7924" s="6" t="s">
        <v>42</v>
      </c>
      <c r="F7924" s="6" t="s">
        <v>33</v>
      </c>
      <c r="G7924" s="6" t="s">
        <v>24</v>
      </c>
      <c r="H7924" s="6" t="n">
        <v>4</v>
      </c>
      <c r="I7924" s="7" t="n">
        <v>59.99000168</v>
      </c>
      <c r="J7924" s="6" t="n">
        <v>2</v>
      </c>
      <c r="K7924" s="7" t="n">
        <v>119.9800034</v>
      </c>
      <c r="L7924" s="7" t="n">
        <v>10.80000019</v>
      </c>
      <c r="M7924" s="8" t="n">
        <v>0.090000004</v>
      </c>
      <c r="N7924" s="7" t="n">
        <v>38.20999908</v>
      </c>
      <c r="O7924" s="9" t="n">
        <v>0</v>
      </c>
    </row>
    <row r="7925" customFormat="false" ht="15" hidden="false" customHeight="true" outlineLevel="0" collapsed="false">
      <c r="A7925" s="6" t="n">
        <v>46981</v>
      </c>
      <c r="B7925" s="6" t="s">
        <v>46</v>
      </c>
      <c r="C7925" s="6" t="s">
        <v>20</v>
      </c>
      <c r="D7925" s="6" t="s">
        <v>38</v>
      </c>
      <c r="E7925" s="6" t="s">
        <v>70</v>
      </c>
      <c r="F7925" s="6" t="s">
        <v>58</v>
      </c>
      <c r="G7925" s="6" t="s">
        <v>34</v>
      </c>
      <c r="H7925" s="6" t="n">
        <v>2</v>
      </c>
      <c r="I7925" s="7" t="n">
        <v>49.97999954</v>
      </c>
      <c r="J7925" s="6" t="n">
        <v>5</v>
      </c>
      <c r="K7925" s="7" t="n">
        <v>249.8999939</v>
      </c>
      <c r="L7925" s="7" t="n">
        <v>2.5</v>
      </c>
      <c r="M7925" s="8" t="n">
        <v>0.01</v>
      </c>
      <c r="N7925" s="7" t="n">
        <v>118.75</v>
      </c>
      <c r="O7925" s="9" t="n">
        <v>0</v>
      </c>
    </row>
    <row r="7926" customFormat="false" ht="15" hidden="false" customHeight="true" outlineLevel="0" collapsed="false">
      <c r="A7926" s="6" t="n">
        <v>6864</v>
      </c>
      <c r="B7926" s="6" t="s">
        <v>46</v>
      </c>
      <c r="C7926" s="6" t="s">
        <v>37</v>
      </c>
      <c r="D7926" s="6" t="s">
        <v>50</v>
      </c>
      <c r="E7926" s="6" t="s">
        <v>51</v>
      </c>
      <c r="F7926" s="6" t="s">
        <v>29</v>
      </c>
      <c r="G7926" s="6" t="s">
        <v>34</v>
      </c>
      <c r="H7926" s="6" t="n">
        <v>2</v>
      </c>
      <c r="I7926" s="7" t="n">
        <v>30</v>
      </c>
      <c r="J7926" s="6" t="n">
        <v>3</v>
      </c>
      <c r="K7926" s="7" t="n">
        <v>90</v>
      </c>
      <c r="L7926" s="7" t="n">
        <v>13.5</v>
      </c>
      <c r="M7926" s="8" t="n">
        <v>0.150000006</v>
      </c>
      <c r="N7926" s="7" t="n">
        <v>21.04000092</v>
      </c>
      <c r="O7926" s="12" t="n">
        <v>1</v>
      </c>
    </row>
    <row r="7927" customFormat="false" ht="15" hidden="false" customHeight="true" outlineLevel="0" collapsed="false">
      <c r="A7927" s="6" t="n">
        <v>29117</v>
      </c>
      <c r="B7927" s="6" t="s">
        <v>19</v>
      </c>
      <c r="C7927" s="6" t="s">
        <v>20</v>
      </c>
      <c r="D7927" s="6" t="s">
        <v>27</v>
      </c>
      <c r="E7927" s="6" t="s">
        <v>28</v>
      </c>
      <c r="F7927" s="6" t="s">
        <v>33</v>
      </c>
      <c r="G7927" s="6" t="s">
        <v>47</v>
      </c>
      <c r="H7927" s="6" t="n">
        <v>4</v>
      </c>
      <c r="I7927" s="7" t="n">
        <v>59.99000168</v>
      </c>
      <c r="J7927" s="6" t="n">
        <v>5</v>
      </c>
      <c r="K7927" s="7" t="n">
        <v>299.9500122</v>
      </c>
      <c r="L7927" s="7" t="n">
        <v>9</v>
      </c>
      <c r="M7927" s="8" t="n">
        <v>0.029999999</v>
      </c>
      <c r="N7927" s="7" t="n">
        <v>81.47000122</v>
      </c>
      <c r="O7927" s="9" t="n">
        <v>0</v>
      </c>
    </row>
    <row r="7928" customFormat="false" ht="15" hidden="false" customHeight="true" outlineLevel="0" collapsed="false">
      <c r="A7928" s="6" t="n">
        <v>31599</v>
      </c>
      <c r="B7928" s="6" t="s">
        <v>19</v>
      </c>
      <c r="C7928" s="6" t="s">
        <v>20</v>
      </c>
      <c r="D7928" s="6" t="s">
        <v>31</v>
      </c>
      <c r="E7928" s="6" t="s">
        <v>32</v>
      </c>
      <c r="F7928" s="6" t="s">
        <v>75</v>
      </c>
      <c r="G7928" s="6" t="s">
        <v>44</v>
      </c>
      <c r="H7928" s="6" t="n">
        <v>4</v>
      </c>
      <c r="I7928" s="7" t="n">
        <v>299.980011</v>
      </c>
      <c r="J7928" s="6" t="n">
        <v>1</v>
      </c>
      <c r="K7928" s="7" t="n">
        <v>299.980011</v>
      </c>
      <c r="L7928" s="7" t="n">
        <v>3</v>
      </c>
      <c r="M7928" s="8" t="n">
        <v>0.01</v>
      </c>
      <c r="N7928" s="7" t="n">
        <v>-460.3200073</v>
      </c>
      <c r="O7928" s="12" t="n">
        <v>1</v>
      </c>
    </row>
    <row r="7929" customFormat="false" ht="15" hidden="false" customHeight="true" outlineLevel="0" collapsed="false">
      <c r="A7929" s="6" t="n">
        <v>262</v>
      </c>
      <c r="B7929" s="6" t="s">
        <v>19</v>
      </c>
      <c r="C7929" s="6" t="s">
        <v>49</v>
      </c>
      <c r="D7929" s="6" t="s">
        <v>50</v>
      </c>
      <c r="E7929" s="6" t="s">
        <v>51</v>
      </c>
      <c r="F7929" s="6" t="s">
        <v>23</v>
      </c>
      <c r="G7929" s="6" t="s">
        <v>47</v>
      </c>
      <c r="H7929" s="6" t="n">
        <v>4</v>
      </c>
      <c r="I7929" s="7" t="n">
        <v>129.9900055</v>
      </c>
      <c r="J7929" s="6" t="n">
        <v>1</v>
      </c>
      <c r="K7929" s="7" t="n">
        <v>129.9900055</v>
      </c>
      <c r="L7929" s="7" t="n">
        <v>19.5</v>
      </c>
      <c r="M7929" s="8" t="n">
        <v>0.150000006</v>
      </c>
      <c r="N7929" s="7" t="n">
        <v>54.13999939</v>
      </c>
      <c r="O7929" s="9" t="n">
        <v>0</v>
      </c>
    </row>
    <row r="7930" customFormat="false" ht="15" hidden="false" customHeight="true" outlineLevel="0" collapsed="false">
      <c r="A7930" s="6" t="n">
        <v>22944</v>
      </c>
      <c r="B7930" s="6" t="s">
        <v>19</v>
      </c>
      <c r="C7930" s="6" t="s">
        <v>37</v>
      </c>
      <c r="D7930" s="6" t="s">
        <v>27</v>
      </c>
      <c r="E7930" s="6" t="s">
        <v>69</v>
      </c>
      <c r="F7930" s="6" t="s">
        <v>40</v>
      </c>
      <c r="G7930" s="6" t="s">
        <v>24</v>
      </c>
      <c r="H7930" s="6" t="n">
        <v>4</v>
      </c>
      <c r="I7930" s="7" t="n">
        <v>399.980011</v>
      </c>
      <c r="J7930" s="6" t="n">
        <v>1</v>
      </c>
      <c r="K7930" s="7" t="n">
        <v>399.980011</v>
      </c>
      <c r="L7930" s="7" t="n">
        <v>60</v>
      </c>
      <c r="M7930" s="8" t="n">
        <v>0.150000006</v>
      </c>
      <c r="N7930" s="7" t="n">
        <v>129.1900024</v>
      </c>
      <c r="O7930" s="12" t="n">
        <v>1</v>
      </c>
    </row>
    <row r="7931" customFormat="false" ht="15" hidden="false" customHeight="true" outlineLevel="0" collapsed="false">
      <c r="A7931" s="6" t="n">
        <v>54263</v>
      </c>
      <c r="B7931" s="6" t="s">
        <v>46</v>
      </c>
      <c r="C7931" s="6" t="s">
        <v>49</v>
      </c>
      <c r="D7931" s="6" t="s">
        <v>50</v>
      </c>
      <c r="E7931" s="6" t="s">
        <v>51</v>
      </c>
      <c r="F7931" s="6" t="s">
        <v>58</v>
      </c>
      <c r="G7931" s="6" t="s">
        <v>47</v>
      </c>
      <c r="H7931" s="6" t="n">
        <v>2</v>
      </c>
      <c r="I7931" s="7" t="n">
        <v>49.97999954</v>
      </c>
      <c r="J7931" s="6" t="n">
        <v>1</v>
      </c>
      <c r="K7931" s="7" t="n">
        <v>49.97999954</v>
      </c>
      <c r="L7931" s="7" t="n">
        <v>0.5</v>
      </c>
      <c r="M7931" s="8" t="n">
        <v>0.01</v>
      </c>
      <c r="N7931" s="7" t="n">
        <v>12.85999966</v>
      </c>
      <c r="O7931" s="12" t="n">
        <v>1</v>
      </c>
    </row>
    <row r="7932" customFormat="false" ht="15" hidden="false" customHeight="true" outlineLevel="0" collapsed="false">
      <c r="A7932" s="6" t="n">
        <v>42198</v>
      </c>
      <c r="B7932" s="6" t="s">
        <v>19</v>
      </c>
      <c r="C7932" s="6" t="s">
        <v>49</v>
      </c>
      <c r="D7932" s="6" t="s">
        <v>38</v>
      </c>
      <c r="E7932" s="6" t="s">
        <v>92</v>
      </c>
      <c r="F7932" s="6" t="s">
        <v>33</v>
      </c>
      <c r="G7932" s="6" t="s">
        <v>24</v>
      </c>
      <c r="H7932" s="6" t="n">
        <v>4</v>
      </c>
      <c r="I7932" s="7" t="n">
        <v>59.99000168</v>
      </c>
      <c r="J7932" s="6" t="n">
        <v>3</v>
      </c>
      <c r="K7932" s="7" t="n">
        <v>179.9700012</v>
      </c>
      <c r="L7932" s="7" t="n">
        <v>3.599999905</v>
      </c>
      <c r="M7932" s="8" t="n">
        <v>0.02</v>
      </c>
      <c r="N7932" s="7" t="n">
        <v>79.37000275</v>
      </c>
      <c r="O7932" s="9" t="n">
        <v>0</v>
      </c>
    </row>
    <row r="7933" customFormat="false" ht="15" hidden="false" customHeight="true" outlineLevel="0" collapsed="false">
      <c r="A7933" s="6" t="n">
        <v>66188</v>
      </c>
      <c r="B7933" s="6" t="s">
        <v>19</v>
      </c>
      <c r="C7933" s="6" t="s">
        <v>49</v>
      </c>
      <c r="D7933" s="6" t="s">
        <v>21</v>
      </c>
      <c r="E7933" s="6" t="s">
        <v>65</v>
      </c>
      <c r="F7933" s="6" t="s">
        <v>58</v>
      </c>
      <c r="G7933" s="6" t="s">
        <v>34</v>
      </c>
      <c r="H7933" s="6" t="n">
        <v>4</v>
      </c>
      <c r="I7933" s="7" t="n">
        <v>49.97999954</v>
      </c>
      <c r="J7933" s="6" t="n">
        <v>3</v>
      </c>
      <c r="K7933" s="7" t="n">
        <v>149.9400024</v>
      </c>
      <c r="L7933" s="7" t="n">
        <v>23.98999977</v>
      </c>
      <c r="M7933" s="8" t="n">
        <v>0.159999996</v>
      </c>
      <c r="N7933" s="7" t="n">
        <v>12.59000015</v>
      </c>
      <c r="O7933" s="9" t="n">
        <v>0</v>
      </c>
    </row>
    <row r="7934" customFormat="false" ht="15" hidden="false" customHeight="true" outlineLevel="0" collapsed="false">
      <c r="A7934" s="6" t="n">
        <v>60052</v>
      </c>
      <c r="B7934" s="6" t="s">
        <v>19</v>
      </c>
      <c r="C7934" s="6" t="s">
        <v>37</v>
      </c>
      <c r="D7934" s="6" t="s">
        <v>50</v>
      </c>
      <c r="E7934" s="6" t="s">
        <v>51</v>
      </c>
      <c r="F7934" s="6" t="s">
        <v>57</v>
      </c>
      <c r="G7934" s="6" t="s">
        <v>47</v>
      </c>
      <c r="H7934" s="6" t="n">
        <v>4</v>
      </c>
      <c r="I7934" s="7" t="n">
        <v>50</v>
      </c>
      <c r="J7934" s="6" t="n">
        <v>1</v>
      </c>
      <c r="K7934" s="7" t="n">
        <v>50</v>
      </c>
      <c r="L7934" s="7" t="n">
        <v>0</v>
      </c>
      <c r="M7934" s="8" t="n">
        <v>0</v>
      </c>
      <c r="N7934" s="7" t="n">
        <v>3</v>
      </c>
      <c r="O7934" s="9" t="n">
        <v>0</v>
      </c>
    </row>
    <row r="7935" customFormat="false" ht="15" hidden="false" customHeight="true" outlineLevel="0" collapsed="false">
      <c r="A7935" s="6" t="n">
        <v>15521</v>
      </c>
      <c r="B7935" s="6" t="s">
        <v>26</v>
      </c>
      <c r="C7935" s="6" t="s">
        <v>37</v>
      </c>
      <c r="D7935" s="6" t="s">
        <v>21</v>
      </c>
      <c r="E7935" s="6" t="s">
        <v>65</v>
      </c>
      <c r="F7935" s="6" t="s">
        <v>57</v>
      </c>
      <c r="G7935" s="6" t="s">
        <v>34</v>
      </c>
      <c r="H7935" s="6" t="n">
        <v>1</v>
      </c>
      <c r="I7935" s="7" t="n">
        <v>50</v>
      </c>
      <c r="J7935" s="6" t="n">
        <v>3</v>
      </c>
      <c r="K7935" s="7" t="n">
        <v>150</v>
      </c>
      <c r="L7935" s="7" t="n">
        <v>25.5</v>
      </c>
      <c r="M7935" s="8" t="n">
        <v>0.170000002</v>
      </c>
      <c r="N7935" s="7" t="n">
        <v>-14.0699997</v>
      </c>
      <c r="O7935" s="12" t="n">
        <v>1</v>
      </c>
    </row>
    <row r="7936" customFormat="false" ht="15" hidden="false" customHeight="true" outlineLevel="0" collapsed="false">
      <c r="A7936" s="6" t="n">
        <v>44620</v>
      </c>
      <c r="B7936" s="6" t="s">
        <v>19</v>
      </c>
      <c r="C7936" s="6" t="s">
        <v>20</v>
      </c>
      <c r="D7936" s="6" t="s">
        <v>38</v>
      </c>
      <c r="E7936" s="6" t="s">
        <v>70</v>
      </c>
      <c r="F7936" s="6" t="s">
        <v>80</v>
      </c>
      <c r="G7936" s="6" t="s">
        <v>44</v>
      </c>
      <c r="H7936" s="6" t="n">
        <v>4</v>
      </c>
      <c r="I7936" s="7" t="n">
        <v>24.98999977</v>
      </c>
      <c r="J7936" s="6" t="n">
        <v>3</v>
      </c>
      <c r="K7936" s="7" t="n">
        <v>74.97000122</v>
      </c>
      <c r="L7936" s="7" t="n">
        <v>3.75</v>
      </c>
      <c r="M7936" s="8" t="n">
        <v>0.050000001</v>
      </c>
      <c r="N7936" s="7" t="n">
        <v>32.04999924</v>
      </c>
      <c r="O7936" s="12" t="n">
        <v>1</v>
      </c>
    </row>
    <row r="7937" customFormat="false" ht="15" hidden="false" customHeight="true" outlineLevel="0" collapsed="false">
      <c r="A7937" s="6" t="n">
        <v>23511</v>
      </c>
      <c r="B7937" s="6" t="s">
        <v>19</v>
      </c>
      <c r="C7937" s="6" t="s">
        <v>20</v>
      </c>
      <c r="D7937" s="6" t="s">
        <v>27</v>
      </c>
      <c r="E7937" s="6" t="s">
        <v>42</v>
      </c>
      <c r="F7937" s="6" t="s">
        <v>40</v>
      </c>
      <c r="G7937" s="6" t="s">
        <v>34</v>
      </c>
      <c r="H7937" s="6" t="n">
        <v>4</v>
      </c>
      <c r="I7937" s="7" t="n">
        <v>399.980011</v>
      </c>
      <c r="J7937" s="6" t="n">
        <v>1</v>
      </c>
      <c r="K7937" s="7" t="n">
        <v>399.980011</v>
      </c>
      <c r="L7937" s="7" t="n">
        <v>8</v>
      </c>
      <c r="M7937" s="8" t="n">
        <v>0.02</v>
      </c>
      <c r="N7937" s="7" t="n">
        <v>7.840000153</v>
      </c>
      <c r="O7937" s="9" t="n">
        <v>0</v>
      </c>
    </row>
    <row r="7938" customFormat="false" ht="15" hidden="false" customHeight="true" outlineLevel="0" collapsed="false">
      <c r="A7938" s="6" t="n">
        <v>6302</v>
      </c>
      <c r="B7938" s="6" t="s">
        <v>19</v>
      </c>
      <c r="C7938" s="6" t="s">
        <v>20</v>
      </c>
      <c r="D7938" s="6" t="s">
        <v>50</v>
      </c>
      <c r="E7938" s="6" t="s">
        <v>72</v>
      </c>
      <c r="F7938" s="6" t="s">
        <v>80</v>
      </c>
      <c r="G7938" s="6" t="s">
        <v>34</v>
      </c>
      <c r="H7938" s="6" t="n">
        <v>4</v>
      </c>
      <c r="I7938" s="7" t="n">
        <v>24.98999977</v>
      </c>
      <c r="J7938" s="6" t="n">
        <v>4</v>
      </c>
      <c r="K7938" s="7" t="n">
        <v>99.95999908</v>
      </c>
      <c r="L7938" s="7" t="n">
        <v>19.98999977</v>
      </c>
      <c r="M7938" s="8" t="n">
        <v>0.200000003</v>
      </c>
      <c r="N7938" s="7" t="n">
        <v>21.59000015</v>
      </c>
      <c r="O7938" s="9" t="n">
        <v>0</v>
      </c>
    </row>
    <row r="7939" customFormat="false" ht="15" hidden="false" customHeight="true" outlineLevel="0" collapsed="false">
      <c r="A7939" s="6" t="n">
        <v>9236</v>
      </c>
      <c r="B7939" s="6" t="s">
        <v>19</v>
      </c>
      <c r="C7939" s="6" t="s">
        <v>20</v>
      </c>
      <c r="D7939" s="6" t="s">
        <v>50</v>
      </c>
      <c r="E7939" s="6" t="s">
        <v>63</v>
      </c>
      <c r="F7939" s="6" t="s">
        <v>23</v>
      </c>
      <c r="G7939" s="6" t="s">
        <v>34</v>
      </c>
      <c r="H7939" s="6" t="n">
        <v>4</v>
      </c>
      <c r="I7939" s="7" t="n">
        <v>129.9900055</v>
      </c>
      <c r="J7939" s="6" t="n">
        <v>1</v>
      </c>
      <c r="K7939" s="7" t="n">
        <v>129.9900055</v>
      </c>
      <c r="L7939" s="7" t="n">
        <v>1.299999952</v>
      </c>
      <c r="M7939" s="8" t="n">
        <v>0.01</v>
      </c>
      <c r="N7939" s="7" t="n">
        <v>-98.70999908</v>
      </c>
      <c r="O7939" s="9" t="n">
        <v>0</v>
      </c>
    </row>
    <row r="7940" customFormat="false" ht="15" hidden="false" customHeight="true" outlineLevel="0" collapsed="false">
      <c r="A7940" s="6" t="n">
        <v>21347</v>
      </c>
      <c r="B7940" s="6" t="s">
        <v>19</v>
      </c>
      <c r="C7940" s="6" t="s">
        <v>20</v>
      </c>
      <c r="D7940" s="6" t="s">
        <v>27</v>
      </c>
      <c r="E7940" s="6" t="s">
        <v>42</v>
      </c>
      <c r="F7940" s="6" t="s">
        <v>23</v>
      </c>
      <c r="G7940" s="6" t="s">
        <v>34</v>
      </c>
      <c r="H7940" s="6" t="n">
        <v>4</v>
      </c>
      <c r="I7940" s="7" t="n">
        <v>129.9900055</v>
      </c>
      <c r="J7940" s="6" t="n">
        <v>1</v>
      </c>
      <c r="K7940" s="7" t="n">
        <v>129.9900055</v>
      </c>
      <c r="L7940" s="7" t="n">
        <v>20.79999924</v>
      </c>
      <c r="M7940" s="8" t="n">
        <v>0.159999996</v>
      </c>
      <c r="N7940" s="7" t="n">
        <v>54.59999847</v>
      </c>
      <c r="O7940" s="9" t="n">
        <v>0</v>
      </c>
    </row>
    <row r="7941" customFormat="false" ht="15" hidden="false" customHeight="true" outlineLevel="0" collapsed="false">
      <c r="A7941" s="6" t="n">
        <v>63128</v>
      </c>
      <c r="B7941" s="6" t="s">
        <v>19</v>
      </c>
      <c r="C7941" s="6" t="s">
        <v>20</v>
      </c>
      <c r="D7941" s="6" t="s">
        <v>21</v>
      </c>
      <c r="E7941" s="6" t="s">
        <v>64</v>
      </c>
      <c r="F7941" s="6" t="s">
        <v>40</v>
      </c>
      <c r="G7941" s="6" t="s">
        <v>34</v>
      </c>
      <c r="H7941" s="6" t="n">
        <v>4</v>
      </c>
      <c r="I7941" s="7" t="n">
        <v>399.980011</v>
      </c>
      <c r="J7941" s="6" t="n">
        <v>1</v>
      </c>
      <c r="K7941" s="7" t="n">
        <v>399.980011</v>
      </c>
      <c r="L7941" s="7" t="n">
        <v>48</v>
      </c>
      <c r="M7941" s="8" t="n">
        <v>0.119999997</v>
      </c>
      <c r="N7941" s="7" t="n">
        <v>175.9900055</v>
      </c>
      <c r="O7941" s="9" t="n">
        <v>0</v>
      </c>
    </row>
    <row r="7942" customFormat="false" ht="15" hidden="false" customHeight="true" outlineLevel="0" collapsed="false">
      <c r="A7942" s="6" t="n">
        <v>61630</v>
      </c>
      <c r="B7942" s="6" t="s">
        <v>19</v>
      </c>
      <c r="C7942" s="6" t="s">
        <v>49</v>
      </c>
      <c r="D7942" s="6" t="s">
        <v>21</v>
      </c>
      <c r="E7942" s="6" t="s">
        <v>64</v>
      </c>
      <c r="F7942" s="6" t="s">
        <v>99</v>
      </c>
      <c r="G7942" s="6" t="s">
        <v>47</v>
      </c>
      <c r="H7942" s="6" t="n">
        <v>4</v>
      </c>
      <c r="I7942" s="7" t="n">
        <v>100</v>
      </c>
      <c r="J7942" s="6" t="n">
        <v>4</v>
      </c>
      <c r="K7942" s="7" t="n">
        <v>400</v>
      </c>
      <c r="L7942" s="7" t="n">
        <v>48</v>
      </c>
      <c r="M7942" s="8" t="n">
        <v>0.119999997</v>
      </c>
      <c r="N7942" s="7" t="n">
        <v>132</v>
      </c>
      <c r="O7942" s="12" t="n">
        <v>1</v>
      </c>
    </row>
    <row r="7943" customFormat="false" ht="15" hidden="false" customHeight="true" outlineLevel="0" collapsed="false">
      <c r="A7943" s="6" t="n">
        <v>26299</v>
      </c>
      <c r="B7943" s="6" t="s">
        <v>46</v>
      </c>
      <c r="C7943" s="6" t="s">
        <v>20</v>
      </c>
      <c r="D7943" s="6" t="s">
        <v>27</v>
      </c>
      <c r="E7943" s="6" t="s">
        <v>54</v>
      </c>
      <c r="F7943" s="6" t="s">
        <v>23</v>
      </c>
      <c r="G7943" s="6" t="s">
        <v>44</v>
      </c>
      <c r="H7943" s="6" t="n">
        <v>2</v>
      </c>
      <c r="I7943" s="7" t="n">
        <v>129.9900055</v>
      </c>
      <c r="J7943" s="6" t="n">
        <v>1</v>
      </c>
      <c r="K7943" s="7" t="n">
        <v>129.9900055</v>
      </c>
      <c r="L7943" s="7" t="n">
        <v>16.89999962</v>
      </c>
      <c r="M7943" s="8" t="n">
        <v>0.129999995</v>
      </c>
      <c r="N7943" s="7" t="n">
        <v>20.36000061</v>
      </c>
      <c r="O7943" s="12" t="n">
        <v>1</v>
      </c>
    </row>
    <row r="7944" customFormat="false" ht="15" hidden="false" customHeight="true" outlineLevel="0" collapsed="false">
      <c r="A7944" s="6" t="n">
        <v>34529</v>
      </c>
      <c r="B7944" s="6" t="s">
        <v>19</v>
      </c>
      <c r="C7944" s="6" t="s">
        <v>20</v>
      </c>
      <c r="D7944" s="6" t="s">
        <v>31</v>
      </c>
      <c r="E7944" s="6" t="s">
        <v>62</v>
      </c>
      <c r="F7944" s="6" t="s">
        <v>29</v>
      </c>
      <c r="G7944" s="6" t="s">
        <v>34</v>
      </c>
      <c r="H7944" s="6" t="n">
        <v>4</v>
      </c>
      <c r="I7944" s="7" t="n">
        <v>99.98999786</v>
      </c>
      <c r="J7944" s="6" t="n">
        <v>1</v>
      </c>
      <c r="K7944" s="7" t="n">
        <v>99.98999786</v>
      </c>
      <c r="L7944" s="7" t="n">
        <v>12</v>
      </c>
      <c r="M7944" s="8" t="n">
        <v>0.119999997</v>
      </c>
      <c r="N7944" s="7" t="n">
        <v>9.93999958</v>
      </c>
      <c r="O7944" s="12" t="n">
        <v>1</v>
      </c>
    </row>
    <row r="7945" customFormat="false" ht="15" hidden="false" customHeight="true" outlineLevel="0" collapsed="false">
      <c r="A7945" s="6" t="n">
        <v>72095</v>
      </c>
      <c r="B7945" s="6" t="s">
        <v>26</v>
      </c>
      <c r="C7945" s="6" t="s">
        <v>20</v>
      </c>
      <c r="D7945" s="6" t="s">
        <v>27</v>
      </c>
      <c r="E7945" s="6" t="s">
        <v>28</v>
      </c>
      <c r="F7945" s="6" t="s">
        <v>87</v>
      </c>
      <c r="G7945" s="6" t="s">
        <v>34</v>
      </c>
      <c r="H7945" s="6" t="n">
        <v>1</v>
      </c>
      <c r="I7945" s="7" t="n">
        <v>532.5800171</v>
      </c>
      <c r="J7945" s="6" t="n">
        <v>1</v>
      </c>
      <c r="K7945" s="7" t="n">
        <v>532.5800171</v>
      </c>
      <c r="L7945" s="7" t="n">
        <v>133.1499939</v>
      </c>
      <c r="M7945" s="8" t="n">
        <v>0.25</v>
      </c>
      <c r="N7945" s="7" t="n">
        <v>75.88999939</v>
      </c>
      <c r="O7945" s="12" t="n">
        <v>1</v>
      </c>
    </row>
    <row r="7946" customFormat="false" ht="15" hidden="false" customHeight="true" outlineLevel="0" collapsed="false">
      <c r="A7946" s="6" t="n">
        <v>2964</v>
      </c>
      <c r="B7946" s="6" t="s">
        <v>26</v>
      </c>
      <c r="C7946" s="6" t="s">
        <v>49</v>
      </c>
      <c r="D7946" s="6" t="s">
        <v>50</v>
      </c>
      <c r="E7946" s="6" t="s">
        <v>72</v>
      </c>
      <c r="F7946" s="6" t="s">
        <v>71</v>
      </c>
      <c r="G7946" s="6" t="s">
        <v>44</v>
      </c>
      <c r="H7946" s="6" t="n">
        <v>1</v>
      </c>
      <c r="I7946" s="7" t="n">
        <v>199.9900055</v>
      </c>
      <c r="J7946" s="6" t="n">
        <v>1</v>
      </c>
      <c r="K7946" s="7" t="n">
        <v>199.9900055</v>
      </c>
      <c r="L7946" s="7" t="n">
        <v>50</v>
      </c>
      <c r="M7946" s="8" t="n">
        <v>0.25</v>
      </c>
      <c r="N7946" s="7" t="n">
        <v>73.5</v>
      </c>
      <c r="O7946" s="12" t="n">
        <v>1</v>
      </c>
    </row>
    <row r="7947" customFormat="false" ht="15" hidden="false" customHeight="true" outlineLevel="0" collapsed="false">
      <c r="A7947" s="6" t="n">
        <v>53409</v>
      </c>
      <c r="B7947" s="6" t="s">
        <v>36</v>
      </c>
      <c r="C7947" s="6" t="s">
        <v>37</v>
      </c>
      <c r="D7947" s="6" t="s">
        <v>50</v>
      </c>
      <c r="E7947" s="6" t="s">
        <v>63</v>
      </c>
      <c r="F7947" s="6" t="s">
        <v>71</v>
      </c>
      <c r="G7947" s="6" t="s">
        <v>47</v>
      </c>
      <c r="H7947" s="6" t="n">
        <v>0</v>
      </c>
      <c r="I7947" s="7" t="n">
        <v>199.9900055</v>
      </c>
      <c r="J7947" s="6" t="n">
        <v>1</v>
      </c>
      <c r="K7947" s="7" t="n">
        <v>199.9900055</v>
      </c>
      <c r="L7947" s="7" t="n">
        <v>4</v>
      </c>
      <c r="M7947" s="8" t="n">
        <v>0.02</v>
      </c>
      <c r="N7947" s="7" t="n">
        <v>22.14999962</v>
      </c>
      <c r="O7947" s="12" t="n">
        <v>1</v>
      </c>
    </row>
    <row r="7948" customFormat="false" ht="15" hidden="false" customHeight="true" outlineLevel="0" collapsed="false">
      <c r="A7948" s="6" t="n">
        <v>5688</v>
      </c>
      <c r="B7948" s="6" t="s">
        <v>26</v>
      </c>
      <c r="C7948" s="6" t="s">
        <v>37</v>
      </c>
      <c r="D7948" s="6" t="s">
        <v>50</v>
      </c>
      <c r="E7948" s="6" t="s">
        <v>63</v>
      </c>
      <c r="F7948" s="6" t="s">
        <v>29</v>
      </c>
      <c r="G7948" s="6" t="s">
        <v>34</v>
      </c>
      <c r="H7948" s="6" t="n">
        <v>1</v>
      </c>
      <c r="I7948" s="7" t="n">
        <v>99.98999786</v>
      </c>
      <c r="J7948" s="6" t="n">
        <v>5</v>
      </c>
      <c r="K7948" s="7" t="n">
        <v>499.9500122</v>
      </c>
      <c r="L7948" s="7" t="n">
        <v>99.98999786</v>
      </c>
      <c r="M7948" s="8" t="n">
        <v>0.200000003</v>
      </c>
      <c r="N7948" s="7" t="n">
        <v>183.9799957</v>
      </c>
      <c r="O7948" s="12" t="n">
        <v>1</v>
      </c>
    </row>
    <row r="7949" customFormat="false" ht="15" hidden="false" customHeight="true" outlineLevel="0" collapsed="false">
      <c r="A7949" s="6" t="n">
        <v>53687</v>
      </c>
      <c r="B7949" s="6" t="s">
        <v>19</v>
      </c>
      <c r="C7949" s="6" t="s">
        <v>20</v>
      </c>
      <c r="D7949" s="6" t="s">
        <v>50</v>
      </c>
      <c r="E7949" s="6" t="s">
        <v>51</v>
      </c>
      <c r="F7949" s="6" t="s">
        <v>40</v>
      </c>
      <c r="G7949" s="6" t="s">
        <v>34</v>
      </c>
      <c r="H7949" s="6" t="n">
        <v>4</v>
      </c>
      <c r="I7949" s="7" t="n">
        <v>399.980011</v>
      </c>
      <c r="J7949" s="6" t="n">
        <v>1</v>
      </c>
      <c r="K7949" s="7" t="n">
        <v>399.980011</v>
      </c>
      <c r="L7949" s="7" t="n">
        <v>64</v>
      </c>
      <c r="M7949" s="8" t="n">
        <v>0.159999996</v>
      </c>
      <c r="N7949" s="7" t="n">
        <v>-78.27999878</v>
      </c>
      <c r="O7949" s="9" t="n">
        <v>0</v>
      </c>
    </row>
    <row r="7950" customFormat="false" ht="15" hidden="false" customHeight="true" outlineLevel="0" collapsed="false">
      <c r="A7950" s="6" t="n">
        <v>37021</v>
      </c>
      <c r="B7950" s="6" t="s">
        <v>26</v>
      </c>
      <c r="C7950" s="6" t="s">
        <v>20</v>
      </c>
      <c r="D7950" s="6" t="s">
        <v>31</v>
      </c>
      <c r="E7950" s="6" t="s">
        <v>62</v>
      </c>
      <c r="F7950" s="6" t="s">
        <v>74</v>
      </c>
      <c r="G7950" s="6" t="s">
        <v>34</v>
      </c>
      <c r="H7950" s="6" t="n">
        <v>1</v>
      </c>
      <c r="I7950" s="7" t="n">
        <v>51.99000168</v>
      </c>
      <c r="J7950" s="6" t="n">
        <v>2</v>
      </c>
      <c r="K7950" s="7" t="n">
        <v>103.9800034</v>
      </c>
      <c r="L7950" s="7" t="n">
        <v>0</v>
      </c>
      <c r="M7950" s="8" t="n">
        <v>0</v>
      </c>
      <c r="N7950" s="7" t="n">
        <v>48.86999893</v>
      </c>
      <c r="O7950" s="12" t="n">
        <v>1</v>
      </c>
    </row>
    <row r="7951" customFormat="false" ht="15" hidden="false" customHeight="true" outlineLevel="0" collapsed="false">
      <c r="A7951" s="6" t="n">
        <v>65653</v>
      </c>
      <c r="B7951" s="6" t="s">
        <v>46</v>
      </c>
      <c r="C7951" s="6" t="s">
        <v>37</v>
      </c>
      <c r="D7951" s="6" t="s">
        <v>21</v>
      </c>
      <c r="E7951" s="6" t="s">
        <v>65</v>
      </c>
      <c r="F7951" s="6" t="s">
        <v>23</v>
      </c>
      <c r="G7951" s="6" t="s">
        <v>24</v>
      </c>
      <c r="H7951" s="6" t="n">
        <v>2</v>
      </c>
      <c r="I7951" s="7" t="n">
        <v>129.9900055</v>
      </c>
      <c r="J7951" s="6" t="n">
        <v>1</v>
      </c>
      <c r="K7951" s="7" t="n">
        <v>129.9900055</v>
      </c>
      <c r="L7951" s="7" t="n">
        <v>3.900000095</v>
      </c>
      <c r="M7951" s="8" t="n">
        <v>0.029999999</v>
      </c>
      <c r="N7951" s="7" t="n">
        <v>11.10000038</v>
      </c>
      <c r="O7951" s="12" t="n">
        <v>1</v>
      </c>
    </row>
    <row r="7952" customFormat="false" ht="15" hidden="false" customHeight="true" outlineLevel="0" collapsed="false">
      <c r="A7952" s="6" t="n">
        <v>64513</v>
      </c>
      <c r="B7952" s="6" t="s">
        <v>19</v>
      </c>
      <c r="C7952" s="6" t="s">
        <v>20</v>
      </c>
      <c r="D7952" s="6" t="s">
        <v>21</v>
      </c>
      <c r="E7952" s="6" t="s">
        <v>65</v>
      </c>
      <c r="F7952" s="6" t="s">
        <v>23</v>
      </c>
      <c r="G7952" s="6" t="s">
        <v>47</v>
      </c>
      <c r="H7952" s="6" t="n">
        <v>4</v>
      </c>
      <c r="I7952" s="7" t="n">
        <v>129.9900055</v>
      </c>
      <c r="J7952" s="6" t="n">
        <v>1</v>
      </c>
      <c r="K7952" s="7" t="n">
        <v>129.9900055</v>
      </c>
      <c r="L7952" s="7" t="n">
        <v>13</v>
      </c>
      <c r="M7952" s="8" t="n">
        <v>0.100000001</v>
      </c>
      <c r="N7952" s="7" t="n">
        <v>8.770000458</v>
      </c>
      <c r="O7952" s="9" t="n">
        <v>0</v>
      </c>
    </row>
    <row r="7953" customFormat="false" ht="15" hidden="false" customHeight="true" outlineLevel="0" collapsed="false">
      <c r="A7953" s="6" t="n">
        <v>60506</v>
      </c>
      <c r="B7953" s="6" t="s">
        <v>19</v>
      </c>
      <c r="C7953" s="6" t="s">
        <v>37</v>
      </c>
      <c r="D7953" s="6" t="s">
        <v>50</v>
      </c>
      <c r="E7953" s="6" t="s">
        <v>51</v>
      </c>
      <c r="F7953" s="6" t="s">
        <v>75</v>
      </c>
      <c r="G7953" s="6" t="s">
        <v>47</v>
      </c>
      <c r="H7953" s="6" t="n">
        <v>4</v>
      </c>
      <c r="I7953" s="7" t="n">
        <v>299.980011</v>
      </c>
      <c r="J7953" s="6" t="n">
        <v>1</v>
      </c>
      <c r="K7953" s="7" t="n">
        <v>299.980011</v>
      </c>
      <c r="L7953" s="7" t="n">
        <v>45</v>
      </c>
      <c r="M7953" s="8" t="n">
        <v>0.150000006</v>
      </c>
      <c r="N7953" s="7" t="n">
        <v>63.75</v>
      </c>
      <c r="O7953" s="9" t="n">
        <v>0</v>
      </c>
    </row>
    <row r="7954" customFormat="false" ht="15" hidden="false" customHeight="true" outlineLevel="0" collapsed="false">
      <c r="A7954" s="6" t="n">
        <v>24405</v>
      </c>
      <c r="B7954" s="6" t="s">
        <v>46</v>
      </c>
      <c r="C7954" s="6" t="s">
        <v>49</v>
      </c>
      <c r="D7954" s="6" t="s">
        <v>27</v>
      </c>
      <c r="E7954" s="6" t="s">
        <v>28</v>
      </c>
      <c r="F7954" s="6" t="s">
        <v>71</v>
      </c>
      <c r="G7954" s="6" t="s">
        <v>44</v>
      </c>
      <c r="H7954" s="6" t="n">
        <v>2</v>
      </c>
      <c r="I7954" s="7" t="n">
        <v>199.9900055</v>
      </c>
      <c r="J7954" s="6" t="n">
        <v>1</v>
      </c>
      <c r="K7954" s="7" t="n">
        <v>199.9900055</v>
      </c>
      <c r="L7954" s="7" t="n">
        <v>26</v>
      </c>
      <c r="M7954" s="8" t="n">
        <v>0.129999995</v>
      </c>
      <c r="N7954" s="7" t="n">
        <v>13.05000019</v>
      </c>
      <c r="O7954" s="12" t="n">
        <v>1</v>
      </c>
    </row>
    <row r="7955" customFormat="false" ht="15" hidden="false" customHeight="true" outlineLevel="0" collapsed="false">
      <c r="A7955" s="6" t="n">
        <v>39326</v>
      </c>
      <c r="B7955" s="6" t="s">
        <v>36</v>
      </c>
      <c r="C7955" s="6" t="s">
        <v>37</v>
      </c>
      <c r="D7955" s="6" t="s">
        <v>31</v>
      </c>
      <c r="E7955" s="6" t="s">
        <v>62</v>
      </c>
      <c r="F7955" s="6" t="s">
        <v>57</v>
      </c>
      <c r="G7955" s="6" t="s">
        <v>34</v>
      </c>
      <c r="H7955" s="6" t="n">
        <v>0</v>
      </c>
      <c r="I7955" s="7" t="n">
        <v>50</v>
      </c>
      <c r="J7955" s="6" t="n">
        <v>2</v>
      </c>
      <c r="K7955" s="7" t="n">
        <v>100</v>
      </c>
      <c r="L7955" s="7" t="n">
        <v>9</v>
      </c>
      <c r="M7955" s="8" t="n">
        <v>0.090000004</v>
      </c>
      <c r="N7955" s="7" t="n">
        <v>34.13000107</v>
      </c>
      <c r="O7955" s="9" t="n">
        <v>0</v>
      </c>
    </row>
    <row r="7956" customFormat="false" ht="15" hidden="false" customHeight="true" outlineLevel="0" collapsed="false">
      <c r="A7956" s="6" t="n">
        <v>35553</v>
      </c>
      <c r="B7956" s="6" t="s">
        <v>26</v>
      </c>
      <c r="C7956" s="6" t="s">
        <v>20</v>
      </c>
      <c r="D7956" s="6" t="s">
        <v>31</v>
      </c>
      <c r="E7956" s="6" t="s">
        <v>62</v>
      </c>
      <c r="F7956" s="6" t="s">
        <v>73</v>
      </c>
      <c r="G7956" s="6" t="s">
        <v>44</v>
      </c>
      <c r="H7956" s="6" t="n">
        <v>1</v>
      </c>
      <c r="I7956" s="7" t="n">
        <v>39.99000168</v>
      </c>
      <c r="J7956" s="6" t="n">
        <v>1</v>
      </c>
      <c r="K7956" s="7" t="n">
        <v>39.99000168</v>
      </c>
      <c r="L7956" s="7" t="n">
        <v>8</v>
      </c>
      <c r="M7956" s="8" t="n">
        <v>0.200000003</v>
      </c>
      <c r="N7956" s="7" t="n">
        <v>2.559999943</v>
      </c>
      <c r="O7956" s="12" t="n">
        <v>1</v>
      </c>
    </row>
    <row r="7957" customFormat="false" ht="15" hidden="false" customHeight="true" outlineLevel="0" collapsed="false">
      <c r="A7957" s="6" t="n">
        <v>23493</v>
      </c>
      <c r="B7957" s="6" t="s">
        <v>19</v>
      </c>
      <c r="C7957" s="6" t="s">
        <v>37</v>
      </c>
      <c r="D7957" s="6" t="s">
        <v>27</v>
      </c>
      <c r="E7957" s="6" t="s">
        <v>28</v>
      </c>
      <c r="F7957" s="6" t="s">
        <v>78</v>
      </c>
      <c r="G7957" s="6" t="s">
        <v>44</v>
      </c>
      <c r="H7957" s="6" t="n">
        <v>4</v>
      </c>
      <c r="I7957" s="7" t="n">
        <v>25</v>
      </c>
      <c r="J7957" s="6" t="n">
        <v>1</v>
      </c>
      <c r="K7957" s="7" t="n">
        <v>25</v>
      </c>
      <c r="L7957" s="7" t="n">
        <v>4</v>
      </c>
      <c r="M7957" s="8" t="n">
        <v>0.159999996</v>
      </c>
      <c r="N7957" s="7" t="n">
        <v>10.5</v>
      </c>
      <c r="O7957" s="9" t="n">
        <v>0</v>
      </c>
    </row>
    <row r="7958" customFormat="false" ht="15" hidden="false" customHeight="true" outlineLevel="0" collapsed="false">
      <c r="A7958" s="6" t="n">
        <v>7965</v>
      </c>
      <c r="B7958" s="6" t="s">
        <v>19</v>
      </c>
      <c r="C7958" s="6" t="s">
        <v>20</v>
      </c>
      <c r="D7958" s="6" t="s">
        <v>50</v>
      </c>
      <c r="E7958" s="6" t="s">
        <v>63</v>
      </c>
      <c r="F7958" s="6" t="s">
        <v>33</v>
      </c>
      <c r="G7958" s="6" t="s">
        <v>34</v>
      </c>
      <c r="H7958" s="6" t="n">
        <v>4</v>
      </c>
      <c r="I7958" s="7" t="n">
        <v>59.99000168</v>
      </c>
      <c r="J7958" s="6" t="n">
        <v>2</v>
      </c>
      <c r="K7958" s="7" t="n">
        <v>119.9800034</v>
      </c>
      <c r="L7958" s="7" t="n">
        <v>6.599999905</v>
      </c>
      <c r="M7958" s="8" t="n">
        <v>0.059999999</v>
      </c>
      <c r="N7958" s="7" t="n">
        <v>-11.34000015</v>
      </c>
      <c r="O7958" s="12" t="n">
        <v>1</v>
      </c>
    </row>
    <row r="7959" customFormat="false" ht="15" hidden="false" customHeight="true" outlineLevel="0" collapsed="false">
      <c r="A7959" s="6" t="n">
        <v>44021</v>
      </c>
      <c r="B7959" s="6" t="s">
        <v>19</v>
      </c>
      <c r="C7959" s="6" t="s">
        <v>20</v>
      </c>
      <c r="D7959" s="6" t="s">
        <v>31</v>
      </c>
      <c r="E7959" s="6" t="s">
        <v>83</v>
      </c>
      <c r="F7959" s="6" t="s">
        <v>75</v>
      </c>
      <c r="G7959" s="6" t="s">
        <v>44</v>
      </c>
      <c r="H7959" s="6" t="n">
        <v>4</v>
      </c>
      <c r="I7959" s="7" t="n">
        <v>299.980011</v>
      </c>
      <c r="J7959" s="6" t="n">
        <v>1</v>
      </c>
      <c r="K7959" s="7" t="n">
        <v>299.980011</v>
      </c>
      <c r="L7959" s="7" t="n">
        <v>12</v>
      </c>
      <c r="M7959" s="8" t="n">
        <v>0.039999999</v>
      </c>
      <c r="N7959" s="7" t="n">
        <v>89.26999664</v>
      </c>
      <c r="O7959" s="9" t="n">
        <v>0</v>
      </c>
    </row>
    <row r="7960" customFormat="false" ht="15" hidden="false" customHeight="true" outlineLevel="0" collapsed="false">
      <c r="A7960" s="6" t="n">
        <v>62168</v>
      </c>
      <c r="B7960" s="6" t="s">
        <v>19</v>
      </c>
      <c r="C7960" s="6" t="s">
        <v>37</v>
      </c>
      <c r="D7960" s="6" t="s">
        <v>21</v>
      </c>
      <c r="E7960" s="6" t="s">
        <v>22</v>
      </c>
      <c r="F7960" s="6" t="s">
        <v>57</v>
      </c>
      <c r="G7960" s="6" t="s">
        <v>34</v>
      </c>
      <c r="H7960" s="6" t="n">
        <v>4</v>
      </c>
      <c r="I7960" s="7" t="n">
        <v>50</v>
      </c>
      <c r="J7960" s="6" t="n">
        <v>3</v>
      </c>
      <c r="K7960" s="7" t="n">
        <v>150</v>
      </c>
      <c r="L7960" s="7" t="n">
        <v>1.5</v>
      </c>
      <c r="M7960" s="8" t="n">
        <v>0.01</v>
      </c>
      <c r="N7960" s="7" t="n">
        <v>68.30999756</v>
      </c>
      <c r="O7960" s="9" t="n">
        <v>0</v>
      </c>
    </row>
    <row r="7961" customFormat="false" ht="15" hidden="false" customHeight="true" outlineLevel="0" collapsed="false">
      <c r="A7961" s="6" t="n">
        <v>46789</v>
      </c>
      <c r="B7961" s="6" t="s">
        <v>19</v>
      </c>
      <c r="C7961" s="6" t="s">
        <v>37</v>
      </c>
      <c r="D7961" s="6" t="s">
        <v>27</v>
      </c>
      <c r="E7961" s="6" t="s">
        <v>79</v>
      </c>
      <c r="F7961" s="6" t="s">
        <v>58</v>
      </c>
      <c r="G7961" s="6" t="s">
        <v>34</v>
      </c>
      <c r="H7961" s="6" t="n">
        <v>4</v>
      </c>
      <c r="I7961" s="7" t="n">
        <v>49.97999954</v>
      </c>
      <c r="J7961" s="6" t="n">
        <v>4</v>
      </c>
      <c r="K7961" s="7" t="n">
        <v>199.9199982</v>
      </c>
      <c r="L7961" s="7" t="n">
        <v>25.98999977</v>
      </c>
      <c r="M7961" s="8" t="n">
        <v>0.129999995</v>
      </c>
      <c r="N7961" s="7" t="n">
        <v>19.12999916</v>
      </c>
      <c r="O7961" s="12" t="n">
        <v>1</v>
      </c>
    </row>
    <row r="7962" customFormat="false" ht="15" hidden="false" customHeight="true" outlineLevel="0" collapsed="false">
      <c r="A7962" s="6" t="n">
        <v>54893</v>
      </c>
      <c r="B7962" s="6" t="s">
        <v>26</v>
      </c>
      <c r="C7962" s="6" t="s">
        <v>20</v>
      </c>
      <c r="D7962" s="6" t="s">
        <v>50</v>
      </c>
      <c r="E7962" s="6" t="s">
        <v>72</v>
      </c>
      <c r="F7962" s="6" t="s">
        <v>23</v>
      </c>
      <c r="G7962" s="6" t="s">
        <v>44</v>
      </c>
      <c r="H7962" s="6" t="n">
        <v>1</v>
      </c>
      <c r="I7962" s="7" t="n">
        <v>129.9900055</v>
      </c>
      <c r="J7962" s="6" t="n">
        <v>1</v>
      </c>
      <c r="K7962" s="7" t="n">
        <v>129.9900055</v>
      </c>
      <c r="L7962" s="7" t="n">
        <v>6.5</v>
      </c>
      <c r="M7962" s="8" t="n">
        <v>0.050000001</v>
      </c>
      <c r="N7962" s="7" t="n">
        <v>56.81000137</v>
      </c>
      <c r="O7962" s="12" t="n">
        <v>1</v>
      </c>
    </row>
    <row r="7963" customFormat="false" ht="15" hidden="false" customHeight="true" outlineLevel="0" collapsed="false">
      <c r="A7963" s="6" t="n">
        <v>67251</v>
      </c>
      <c r="B7963" s="6" t="s">
        <v>46</v>
      </c>
      <c r="C7963" s="6" t="s">
        <v>20</v>
      </c>
      <c r="D7963" s="6" t="s">
        <v>21</v>
      </c>
      <c r="E7963" s="6" t="s">
        <v>65</v>
      </c>
      <c r="F7963" s="6" t="s">
        <v>58</v>
      </c>
      <c r="G7963" s="6" t="s">
        <v>44</v>
      </c>
      <c r="H7963" s="6" t="n">
        <v>2</v>
      </c>
      <c r="I7963" s="7" t="n">
        <v>49.97999954</v>
      </c>
      <c r="J7963" s="6" t="n">
        <v>1</v>
      </c>
      <c r="K7963" s="7" t="n">
        <v>49.97999954</v>
      </c>
      <c r="L7963" s="7" t="n">
        <v>4.5</v>
      </c>
      <c r="M7963" s="8" t="n">
        <v>0.090000004</v>
      </c>
      <c r="N7963" s="7" t="n">
        <v>12.72999954</v>
      </c>
      <c r="O7963" s="9" t="n">
        <v>0</v>
      </c>
    </row>
    <row r="7964" customFormat="false" ht="15" hidden="false" customHeight="true" outlineLevel="0" collapsed="false">
      <c r="A7964" s="6" t="n">
        <v>10147</v>
      </c>
      <c r="B7964" s="6" t="s">
        <v>46</v>
      </c>
      <c r="C7964" s="6" t="s">
        <v>20</v>
      </c>
      <c r="D7964" s="6" t="s">
        <v>50</v>
      </c>
      <c r="E7964" s="6" t="s">
        <v>63</v>
      </c>
      <c r="F7964" s="6" t="s">
        <v>57</v>
      </c>
      <c r="G7964" s="6" t="s">
        <v>34</v>
      </c>
      <c r="H7964" s="6" t="n">
        <v>2</v>
      </c>
      <c r="I7964" s="7" t="n">
        <v>50</v>
      </c>
      <c r="J7964" s="6" t="n">
        <v>5</v>
      </c>
      <c r="K7964" s="7" t="n">
        <v>250</v>
      </c>
      <c r="L7964" s="7" t="n">
        <v>22.5</v>
      </c>
      <c r="M7964" s="8" t="n">
        <v>0.090000004</v>
      </c>
      <c r="N7964" s="7" t="n">
        <v>-20.02000046</v>
      </c>
      <c r="O7964" s="12" t="n">
        <v>1</v>
      </c>
    </row>
    <row r="7965" customFormat="false" ht="15" hidden="false" customHeight="true" outlineLevel="0" collapsed="false">
      <c r="A7965" s="6" t="n">
        <v>55001</v>
      </c>
      <c r="B7965" s="6" t="s">
        <v>19</v>
      </c>
      <c r="C7965" s="6" t="s">
        <v>20</v>
      </c>
      <c r="D7965" s="6" t="s">
        <v>50</v>
      </c>
      <c r="E7965" s="6" t="s">
        <v>51</v>
      </c>
      <c r="F7965" s="6" t="s">
        <v>73</v>
      </c>
      <c r="G7965" s="6" t="s">
        <v>34</v>
      </c>
      <c r="H7965" s="6" t="n">
        <v>4</v>
      </c>
      <c r="I7965" s="7" t="n">
        <v>39.99000168</v>
      </c>
      <c r="J7965" s="6" t="n">
        <v>2</v>
      </c>
      <c r="K7965" s="7" t="n">
        <v>79.98000336</v>
      </c>
      <c r="L7965" s="7" t="n">
        <v>9.600000381</v>
      </c>
      <c r="M7965" s="8" t="n">
        <v>0.119999997</v>
      </c>
      <c r="N7965" s="7" t="n">
        <v>34.49000168</v>
      </c>
      <c r="O7965" s="9" t="n">
        <v>0</v>
      </c>
    </row>
    <row r="7966" customFormat="false" ht="15" hidden="false" customHeight="true" outlineLevel="0" collapsed="false">
      <c r="A7966" s="6" t="n">
        <v>16192</v>
      </c>
      <c r="B7966" s="6" t="s">
        <v>19</v>
      </c>
      <c r="C7966" s="6" t="s">
        <v>20</v>
      </c>
      <c r="D7966" s="6" t="s">
        <v>21</v>
      </c>
      <c r="E7966" s="6" t="s">
        <v>65</v>
      </c>
      <c r="F7966" s="6" t="s">
        <v>73</v>
      </c>
      <c r="G7966" s="6" t="s">
        <v>34</v>
      </c>
      <c r="H7966" s="6" t="n">
        <v>4</v>
      </c>
      <c r="I7966" s="7" t="n">
        <v>39.99000168</v>
      </c>
      <c r="J7966" s="6" t="n">
        <v>2</v>
      </c>
      <c r="K7966" s="7" t="n">
        <v>79.98000336</v>
      </c>
      <c r="L7966" s="7" t="n">
        <v>8</v>
      </c>
      <c r="M7966" s="8" t="n">
        <v>0.100000001</v>
      </c>
      <c r="N7966" s="7" t="n">
        <v>0.720000029</v>
      </c>
      <c r="O7966" s="9" t="n">
        <v>0</v>
      </c>
    </row>
    <row r="7967" customFormat="false" ht="15" hidden="false" customHeight="true" outlineLevel="0" collapsed="false">
      <c r="A7967" s="6" t="n">
        <v>5625</v>
      </c>
      <c r="B7967" s="6" t="s">
        <v>19</v>
      </c>
      <c r="C7967" s="6" t="s">
        <v>49</v>
      </c>
      <c r="D7967" s="6" t="s">
        <v>50</v>
      </c>
      <c r="E7967" s="6" t="s">
        <v>51</v>
      </c>
      <c r="F7967" s="6" t="s">
        <v>58</v>
      </c>
      <c r="G7967" s="6" t="s">
        <v>34</v>
      </c>
      <c r="H7967" s="6" t="n">
        <v>4</v>
      </c>
      <c r="I7967" s="7" t="n">
        <v>49.97999954</v>
      </c>
      <c r="J7967" s="6" t="n">
        <v>2</v>
      </c>
      <c r="K7967" s="7" t="n">
        <v>99.95999908</v>
      </c>
      <c r="L7967" s="7" t="n">
        <v>16.98999977</v>
      </c>
      <c r="M7967" s="8" t="n">
        <v>0.170000002</v>
      </c>
      <c r="N7967" s="7" t="n">
        <v>14.52000046</v>
      </c>
      <c r="O7967" s="12" t="n">
        <v>1</v>
      </c>
    </row>
    <row r="7968" customFormat="false" ht="15" hidden="false" customHeight="true" outlineLevel="0" collapsed="false">
      <c r="A7968" s="6" t="n">
        <v>30092</v>
      </c>
      <c r="B7968" s="6" t="s">
        <v>19</v>
      </c>
      <c r="C7968" s="6" t="s">
        <v>20</v>
      </c>
      <c r="D7968" s="6" t="s">
        <v>27</v>
      </c>
      <c r="E7968" s="6" t="s">
        <v>42</v>
      </c>
      <c r="F7968" s="6" t="s">
        <v>100</v>
      </c>
      <c r="G7968" s="6" t="s">
        <v>34</v>
      </c>
      <c r="H7968" s="6" t="n">
        <v>4</v>
      </c>
      <c r="I7968" s="7" t="n">
        <v>14.98999977</v>
      </c>
      <c r="J7968" s="6" t="n">
        <v>4</v>
      </c>
      <c r="K7968" s="7" t="n">
        <v>59.95999908</v>
      </c>
      <c r="L7968" s="7" t="n">
        <v>0.600000024</v>
      </c>
      <c r="M7968" s="8" t="n">
        <v>0.01</v>
      </c>
      <c r="N7968" s="7" t="n">
        <v>15.43000031</v>
      </c>
      <c r="O7968" s="9" t="n">
        <v>0</v>
      </c>
    </row>
    <row r="7969" customFormat="false" ht="15" hidden="false" customHeight="true" outlineLevel="0" collapsed="false">
      <c r="A7969" s="6" t="n">
        <v>76132</v>
      </c>
      <c r="B7969" s="6" t="s">
        <v>19</v>
      </c>
      <c r="C7969" s="6" t="s">
        <v>49</v>
      </c>
      <c r="D7969" s="6" t="s">
        <v>27</v>
      </c>
      <c r="E7969" s="6" t="s">
        <v>54</v>
      </c>
      <c r="F7969" s="6" t="s">
        <v>110</v>
      </c>
      <c r="G7969" s="6" t="s">
        <v>47</v>
      </c>
      <c r="H7969" s="6" t="n">
        <v>4</v>
      </c>
      <c r="I7969" s="7" t="n">
        <v>11.53999996</v>
      </c>
      <c r="J7969" s="6" t="n">
        <v>1</v>
      </c>
      <c r="K7969" s="7" t="n">
        <v>11.53999996</v>
      </c>
      <c r="L7969" s="7" t="n">
        <v>2.890000105</v>
      </c>
      <c r="M7969" s="8" t="n">
        <v>0.25</v>
      </c>
      <c r="N7969" s="7" t="n">
        <v>2.25</v>
      </c>
      <c r="O7969" s="9" t="n">
        <v>0</v>
      </c>
    </row>
    <row r="7970" customFormat="false" ht="15" hidden="false" customHeight="true" outlineLevel="0" collapsed="false">
      <c r="A7970" s="6" t="n">
        <v>8008</v>
      </c>
      <c r="B7970" s="6" t="s">
        <v>19</v>
      </c>
      <c r="C7970" s="6" t="s">
        <v>20</v>
      </c>
      <c r="D7970" s="6" t="s">
        <v>50</v>
      </c>
      <c r="E7970" s="6" t="s">
        <v>63</v>
      </c>
      <c r="F7970" s="6" t="s">
        <v>58</v>
      </c>
      <c r="G7970" s="6" t="s">
        <v>24</v>
      </c>
      <c r="H7970" s="6" t="n">
        <v>4</v>
      </c>
      <c r="I7970" s="7" t="n">
        <v>49.97999954</v>
      </c>
      <c r="J7970" s="6" t="n">
        <v>5</v>
      </c>
      <c r="K7970" s="7" t="n">
        <v>249.8999939</v>
      </c>
      <c r="L7970" s="7" t="n">
        <v>32.49000168</v>
      </c>
      <c r="M7970" s="8" t="n">
        <v>0.129999995</v>
      </c>
      <c r="N7970" s="7" t="n">
        <v>19.5699997</v>
      </c>
      <c r="O7970" s="9" t="n">
        <v>0</v>
      </c>
    </row>
    <row r="7971" customFormat="false" ht="15" hidden="false" customHeight="true" outlineLevel="0" collapsed="false">
      <c r="A7971" s="6" t="n">
        <v>21914</v>
      </c>
      <c r="B7971" s="6" t="s">
        <v>19</v>
      </c>
      <c r="C7971" s="6" t="s">
        <v>49</v>
      </c>
      <c r="D7971" s="6" t="s">
        <v>27</v>
      </c>
      <c r="E7971" s="6" t="s">
        <v>28</v>
      </c>
      <c r="F7971" s="6" t="s">
        <v>58</v>
      </c>
      <c r="G7971" s="6" t="s">
        <v>34</v>
      </c>
      <c r="H7971" s="6" t="n">
        <v>4</v>
      </c>
      <c r="I7971" s="7" t="n">
        <v>49.97999954</v>
      </c>
      <c r="J7971" s="6" t="n">
        <v>5</v>
      </c>
      <c r="K7971" s="7" t="n">
        <v>249.8999939</v>
      </c>
      <c r="L7971" s="7" t="n">
        <v>37.49000168</v>
      </c>
      <c r="M7971" s="8" t="n">
        <v>0.150000006</v>
      </c>
      <c r="N7971" s="7" t="n">
        <v>59.47999954</v>
      </c>
      <c r="O7971" s="12" t="n">
        <v>1</v>
      </c>
    </row>
    <row r="7972" customFormat="false" ht="15" hidden="false" customHeight="true" outlineLevel="0" collapsed="false">
      <c r="A7972" s="6" t="n">
        <v>37555</v>
      </c>
      <c r="B7972" s="6" t="s">
        <v>19</v>
      </c>
      <c r="C7972" s="6" t="s">
        <v>37</v>
      </c>
      <c r="D7972" s="6" t="s">
        <v>31</v>
      </c>
      <c r="E7972" s="6" t="s">
        <v>32</v>
      </c>
      <c r="F7972" s="6" t="s">
        <v>58</v>
      </c>
      <c r="G7972" s="6" t="s">
        <v>34</v>
      </c>
      <c r="H7972" s="6" t="n">
        <v>4</v>
      </c>
      <c r="I7972" s="7" t="n">
        <v>49.97999954</v>
      </c>
      <c r="J7972" s="6" t="n">
        <v>4</v>
      </c>
      <c r="K7972" s="7" t="n">
        <v>199.9199982</v>
      </c>
      <c r="L7972" s="7" t="n">
        <v>31.98999977</v>
      </c>
      <c r="M7972" s="8" t="n">
        <v>0.159999996</v>
      </c>
      <c r="N7972" s="7" t="n">
        <v>53.74000168</v>
      </c>
      <c r="O7972" s="12" t="n">
        <v>1</v>
      </c>
    </row>
    <row r="7973" customFormat="false" ht="15" hidden="false" customHeight="true" outlineLevel="0" collapsed="false">
      <c r="A7973" s="6" t="n">
        <v>8426</v>
      </c>
      <c r="B7973" s="6" t="s">
        <v>19</v>
      </c>
      <c r="C7973" s="6" t="s">
        <v>20</v>
      </c>
      <c r="D7973" s="6" t="s">
        <v>50</v>
      </c>
      <c r="E7973" s="6" t="s">
        <v>51</v>
      </c>
      <c r="F7973" s="6" t="s">
        <v>73</v>
      </c>
      <c r="G7973" s="6" t="s">
        <v>44</v>
      </c>
      <c r="H7973" s="6" t="n">
        <v>4</v>
      </c>
      <c r="I7973" s="7" t="n">
        <v>39.99000168</v>
      </c>
      <c r="J7973" s="6" t="n">
        <v>2</v>
      </c>
      <c r="K7973" s="7" t="n">
        <v>79.98000336</v>
      </c>
      <c r="L7973" s="7" t="n">
        <v>7.199999809</v>
      </c>
      <c r="M7973" s="8" t="n">
        <v>0.090000004</v>
      </c>
      <c r="N7973" s="7" t="n">
        <v>34.20999908</v>
      </c>
      <c r="O7973" s="9" t="n">
        <v>0</v>
      </c>
    </row>
    <row r="7974" customFormat="false" ht="15" hidden="false" customHeight="true" outlineLevel="0" collapsed="false">
      <c r="A7974" s="6" t="n">
        <v>48369</v>
      </c>
      <c r="B7974" s="6" t="s">
        <v>46</v>
      </c>
      <c r="C7974" s="6" t="s">
        <v>37</v>
      </c>
      <c r="D7974" s="6" t="s">
        <v>27</v>
      </c>
      <c r="E7974" s="6" t="s">
        <v>79</v>
      </c>
      <c r="F7974" s="6" t="s">
        <v>104</v>
      </c>
      <c r="G7974" s="6" t="s">
        <v>34</v>
      </c>
      <c r="H7974" s="6" t="n">
        <v>2</v>
      </c>
      <c r="I7974" s="7" t="n">
        <v>24.98999977</v>
      </c>
      <c r="J7974" s="6" t="n">
        <v>1</v>
      </c>
      <c r="K7974" s="7" t="n">
        <v>24.98999977</v>
      </c>
      <c r="L7974" s="7" t="n">
        <v>0.75</v>
      </c>
      <c r="M7974" s="8" t="n">
        <v>0.029999999</v>
      </c>
      <c r="N7974" s="7" t="n">
        <v>2.420000076</v>
      </c>
      <c r="O7974" s="12" t="n">
        <v>1</v>
      </c>
    </row>
    <row r="7975" customFormat="false" ht="15" hidden="false" customHeight="true" outlineLevel="0" collapsed="false">
      <c r="A7975" s="6" t="n">
        <v>64903</v>
      </c>
      <c r="B7975" s="6" t="s">
        <v>26</v>
      </c>
      <c r="C7975" s="6" t="s">
        <v>37</v>
      </c>
      <c r="D7975" s="6" t="s">
        <v>21</v>
      </c>
      <c r="E7975" s="6" t="s">
        <v>65</v>
      </c>
      <c r="F7975" s="6" t="s">
        <v>29</v>
      </c>
      <c r="G7975" s="6" t="s">
        <v>34</v>
      </c>
      <c r="H7975" s="6" t="n">
        <v>1</v>
      </c>
      <c r="I7975" s="7" t="n">
        <v>99.98999786</v>
      </c>
      <c r="J7975" s="6" t="n">
        <v>1</v>
      </c>
      <c r="K7975" s="7" t="n">
        <v>99.98999786</v>
      </c>
      <c r="L7975" s="7" t="n">
        <v>15</v>
      </c>
      <c r="M7975" s="8" t="n">
        <v>0.150000006</v>
      </c>
      <c r="N7975" s="7" t="n">
        <v>42.5</v>
      </c>
      <c r="O7975" s="12" t="n">
        <v>1</v>
      </c>
    </row>
    <row r="7976" customFormat="false" ht="15" hidden="false" customHeight="true" outlineLevel="0" collapsed="false">
      <c r="A7976" s="6" t="n">
        <v>46068</v>
      </c>
      <c r="B7976" s="6" t="s">
        <v>26</v>
      </c>
      <c r="C7976" s="6" t="s">
        <v>20</v>
      </c>
      <c r="D7976" s="6" t="s">
        <v>27</v>
      </c>
      <c r="E7976" s="6" t="s">
        <v>79</v>
      </c>
      <c r="F7976" s="6" t="s">
        <v>23</v>
      </c>
      <c r="G7976" s="6" t="s">
        <v>24</v>
      </c>
      <c r="H7976" s="6" t="n">
        <v>1</v>
      </c>
      <c r="I7976" s="7" t="n">
        <v>129.9900055</v>
      </c>
      <c r="J7976" s="6" t="n">
        <v>1</v>
      </c>
      <c r="K7976" s="7" t="n">
        <v>129.9900055</v>
      </c>
      <c r="L7976" s="7" t="n">
        <v>16.89999962</v>
      </c>
      <c r="M7976" s="8" t="n">
        <v>0.129999995</v>
      </c>
      <c r="N7976" s="7" t="n">
        <v>12.77999973</v>
      </c>
      <c r="O7976" s="12" t="n">
        <v>1</v>
      </c>
    </row>
    <row r="7977" customFormat="false" ht="15" hidden="false" customHeight="true" outlineLevel="0" collapsed="false">
      <c r="A7977" s="6" t="n">
        <v>66429</v>
      </c>
      <c r="B7977" s="6" t="s">
        <v>19</v>
      </c>
      <c r="C7977" s="6" t="s">
        <v>20</v>
      </c>
      <c r="D7977" s="6" t="s">
        <v>21</v>
      </c>
      <c r="E7977" s="6" t="s">
        <v>65</v>
      </c>
      <c r="F7977" s="6" t="s">
        <v>67</v>
      </c>
      <c r="G7977" s="6" t="s">
        <v>24</v>
      </c>
      <c r="H7977" s="6" t="n">
        <v>4</v>
      </c>
      <c r="I7977" s="7" t="n">
        <v>99.94999695</v>
      </c>
      <c r="J7977" s="6" t="n">
        <v>4</v>
      </c>
      <c r="K7977" s="7" t="n">
        <v>399.7999878</v>
      </c>
      <c r="L7977" s="7" t="n">
        <v>51.97000122</v>
      </c>
      <c r="M7977" s="8" t="n">
        <v>0.129999995</v>
      </c>
      <c r="N7977" s="7" t="n">
        <v>-556.5200195</v>
      </c>
      <c r="O7977" s="12" t="n">
        <v>1</v>
      </c>
    </row>
    <row r="7978" customFormat="false" ht="15" hidden="false" customHeight="true" outlineLevel="0" collapsed="false">
      <c r="A7978" s="6" t="n">
        <v>64616</v>
      </c>
      <c r="B7978" s="6" t="s">
        <v>26</v>
      </c>
      <c r="C7978" s="6" t="s">
        <v>37</v>
      </c>
      <c r="D7978" s="6" t="s">
        <v>21</v>
      </c>
      <c r="E7978" s="6" t="s">
        <v>65</v>
      </c>
      <c r="F7978" s="6" t="s">
        <v>57</v>
      </c>
      <c r="G7978" s="6" t="s">
        <v>24</v>
      </c>
      <c r="H7978" s="6" t="n">
        <v>1</v>
      </c>
      <c r="I7978" s="7" t="n">
        <v>50</v>
      </c>
      <c r="J7978" s="6" t="n">
        <v>1</v>
      </c>
      <c r="K7978" s="7" t="n">
        <v>50</v>
      </c>
      <c r="L7978" s="7" t="n">
        <v>1.5</v>
      </c>
      <c r="M7978" s="8" t="n">
        <v>0.029999999</v>
      </c>
      <c r="N7978" s="7" t="n">
        <v>23.77000046</v>
      </c>
      <c r="O7978" s="12" t="n">
        <v>1</v>
      </c>
    </row>
    <row r="7979" customFormat="false" ht="15" hidden="false" customHeight="true" outlineLevel="0" collapsed="false">
      <c r="A7979" s="6" t="n">
        <v>62074</v>
      </c>
      <c r="B7979" s="6" t="s">
        <v>46</v>
      </c>
      <c r="C7979" s="6" t="s">
        <v>20</v>
      </c>
      <c r="D7979" s="6" t="s">
        <v>21</v>
      </c>
      <c r="E7979" s="6" t="s">
        <v>65</v>
      </c>
      <c r="F7979" s="6" t="s">
        <v>99</v>
      </c>
      <c r="G7979" s="6" t="s">
        <v>24</v>
      </c>
      <c r="H7979" s="6" t="n">
        <v>2</v>
      </c>
      <c r="I7979" s="7" t="n">
        <v>100</v>
      </c>
      <c r="J7979" s="6" t="n">
        <v>3</v>
      </c>
      <c r="K7979" s="7" t="n">
        <v>300</v>
      </c>
      <c r="L7979" s="7" t="n">
        <v>16.5</v>
      </c>
      <c r="M7979" s="8" t="n">
        <v>0.059999999</v>
      </c>
      <c r="N7979" s="7" t="n">
        <v>70.87999725</v>
      </c>
      <c r="O7979" s="12" t="n">
        <v>1</v>
      </c>
    </row>
    <row r="7980" customFormat="false" ht="15" hidden="false" customHeight="true" outlineLevel="0" collapsed="false">
      <c r="A7980" s="6" t="n">
        <v>24773</v>
      </c>
      <c r="B7980" s="6" t="s">
        <v>19</v>
      </c>
      <c r="C7980" s="6" t="s">
        <v>37</v>
      </c>
      <c r="D7980" s="6" t="s">
        <v>27</v>
      </c>
      <c r="E7980" s="6" t="s">
        <v>42</v>
      </c>
      <c r="F7980" s="6" t="s">
        <v>57</v>
      </c>
      <c r="G7980" s="6" t="s">
        <v>34</v>
      </c>
      <c r="H7980" s="6" t="n">
        <v>4</v>
      </c>
      <c r="I7980" s="7" t="n">
        <v>50</v>
      </c>
      <c r="J7980" s="6" t="n">
        <v>2</v>
      </c>
      <c r="K7980" s="7" t="n">
        <v>100</v>
      </c>
      <c r="L7980" s="7" t="n">
        <v>3</v>
      </c>
      <c r="M7980" s="8" t="n">
        <v>0.029999999</v>
      </c>
      <c r="N7980" s="7" t="n">
        <v>-19.39999962</v>
      </c>
      <c r="O7980" s="9" t="n">
        <v>0</v>
      </c>
    </row>
    <row r="7981" customFormat="false" ht="15" hidden="false" customHeight="true" outlineLevel="0" collapsed="false">
      <c r="A7981" s="6" t="n">
        <v>37944</v>
      </c>
      <c r="B7981" s="6" t="s">
        <v>19</v>
      </c>
      <c r="C7981" s="6" t="s">
        <v>20</v>
      </c>
      <c r="D7981" s="6" t="s">
        <v>31</v>
      </c>
      <c r="E7981" s="6" t="s">
        <v>56</v>
      </c>
      <c r="F7981" s="6" t="s">
        <v>33</v>
      </c>
      <c r="G7981" s="6" t="s">
        <v>34</v>
      </c>
      <c r="H7981" s="6" t="n">
        <v>4</v>
      </c>
      <c r="I7981" s="7" t="n">
        <v>59.99000168</v>
      </c>
      <c r="J7981" s="6" t="n">
        <v>5</v>
      </c>
      <c r="K7981" s="7" t="n">
        <v>299.9500122</v>
      </c>
      <c r="L7981" s="7" t="n">
        <v>30</v>
      </c>
      <c r="M7981" s="8" t="n">
        <v>0.100000001</v>
      </c>
      <c r="N7981" s="7" t="n">
        <v>78.29000092</v>
      </c>
      <c r="O7981" s="12" t="n">
        <v>1</v>
      </c>
    </row>
    <row r="7982" customFormat="false" ht="15" hidden="false" customHeight="true" outlineLevel="0" collapsed="false">
      <c r="A7982" s="6" t="n">
        <v>29615</v>
      </c>
      <c r="B7982" s="6" t="s">
        <v>19</v>
      </c>
      <c r="C7982" s="6" t="s">
        <v>20</v>
      </c>
      <c r="D7982" s="6" t="s">
        <v>27</v>
      </c>
      <c r="E7982" s="6" t="s">
        <v>54</v>
      </c>
      <c r="F7982" s="6" t="s">
        <v>57</v>
      </c>
      <c r="G7982" s="6" t="s">
        <v>34</v>
      </c>
      <c r="H7982" s="6" t="n">
        <v>4</v>
      </c>
      <c r="I7982" s="7" t="n">
        <v>50</v>
      </c>
      <c r="J7982" s="6" t="n">
        <v>1</v>
      </c>
      <c r="K7982" s="7" t="n">
        <v>50</v>
      </c>
      <c r="L7982" s="7" t="n">
        <v>6.5</v>
      </c>
      <c r="M7982" s="8" t="n">
        <v>0.129999995</v>
      </c>
      <c r="N7982" s="7" t="n">
        <v>20.87999916</v>
      </c>
      <c r="O7982" s="12" t="n">
        <v>1</v>
      </c>
    </row>
    <row r="7983" customFormat="false" ht="15" hidden="false" customHeight="true" outlineLevel="0" collapsed="false">
      <c r="A7983" s="6" t="n">
        <v>45604</v>
      </c>
      <c r="B7983" s="6" t="s">
        <v>26</v>
      </c>
      <c r="C7983" s="6" t="s">
        <v>20</v>
      </c>
      <c r="D7983" s="6" t="s">
        <v>38</v>
      </c>
      <c r="E7983" s="6" t="s">
        <v>39</v>
      </c>
      <c r="F7983" s="6" t="s">
        <v>33</v>
      </c>
      <c r="G7983" s="6" t="s">
        <v>34</v>
      </c>
      <c r="H7983" s="6" t="n">
        <v>1</v>
      </c>
      <c r="I7983" s="7" t="n">
        <v>59.99000168</v>
      </c>
      <c r="J7983" s="6" t="n">
        <v>2</v>
      </c>
      <c r="K7983" s="7" t="n">
        <v>119.9800034</v>
      </c>
      <c r="L7983" s="7" t="n">
        <v>14.39999962</v>
      </c>
      <c r="M7983" s="8" t="n">
        <v>0.119999997</v>
      </c>
      <c r="N7983" s="7" t="n">
        <v>25.12999916</v>
      </c>
      <c r="O7983" s="12" t="n">
        <v>1</v>
      </c>
    </row>
    <row r="7984" customFormat="false" ht="15" hidden="false" customHeight="true" outlineLevel="0" collapsed="false">
      <c r="A7984" s="6" t="n">
        <v>76582</v>
      </c>
      <c r="B7984" s="6" t="s">
        <v>46</v>
      </c>
      <c r="C7984" s="6" t="s">
        <v>37</v>
      </c>
      <c r="D7984" s="6" t="s">
        <v>27</v>
      </c>
      <c r="E7984" s="6" t="s">
        <v>54</v>
      </c>
      <c r="F7984" s="6" t="s">
        <v>76</v>
      </c>
      <c r="G7984" s="6" t="s">
        <v>34</v>
      </c>
      <c r="H7984" s="6" t="n">
        <v>2</v>
      </c>
      <c r="I7984" s="7" t="n">
        <v>39.75</v>
      </c>
      <c r="J7984" s="6" t="n">
        <v>1</v>
      </c>
      <c r="K7984" s="7" t="n">
        <v>39.75</v>
      </c>
      <c r="L7984" s="7" t="n">
        <v>0</v>
      </c>
      <c r="M7984" s="8" t="n">
        <v>0</v>
      </c>
      <c r="N7984" s="7" t="n">
        <v>9.93999958</v>
      </c>
      <c r="O7984" s="12" t="n">
        <v>1</v>
      </c>
    </row>
    <row r="7985" customFormat="false" ht="15" hidden="false" customHeight="true" outlineLevel="0" collapsed="false">
      <c r="A7985" s="6" t="n">
        <v>41772</v>
      </c>
      <c r="B7985" s="6" t="s">
        <v>26</v>
      </c>
      <c r="C7985" s="6" t="s">
        <v>20</v>
      </c>
      <c r="D7985" s="6" t="s">
        <v>38</v>
      </c>
      <c r="E7985" s="6" t="s">
        <v>39</v>
      </c>
      <c r="F7985" s="6" t="s">
        <v>100</v>
      </c>
      <c r="G7985" s="6" t="s">
        <v>34</v>
      </c>
      <c r="H7985" s="6" t="n">
        <v>1</v>
      </c>
      <c r="I7985" s="7" t="n">
        <v>14.98999977</v>
      </c>
      <c r="J7985" s="6" t="n">
        <v>4</v>
      </c>
      <c r="K7985" s="7" t="n">
        <v>59.95999908</v>
      </c>
      <c r="L7985" s="7" t="n">
        <v>10.78999996</v>
      </c>
      <c r="M7985" s="8" t="n">
        <v>0.180000007</v>
      </c>
      <c r="N7985" s="7" t="n">
        <v>11.31000042</v>
      </c>
      <c r="O7985" s="12" t="n">
        <v>1</v>
      </c>
    </row>
    <row r="7986" customFormat="false" ht="15" hidden="false" customHeight="true" outlineLevel="0" collapsed="false">
      <c r="A7986" s="6" t="n">
        <v>72059</v>
      </c>
      <c r="B7986" s="6" t="s">
        <v>19</v>
      </c>
      <c r="C7986" s="6" t="s">
        <v>37</v>
      </c>
      <c r="D7986" s="6" t="s">
        <v>27</v>
      </c>
      <c r="E7986" s="6" t="s">
        <v>42</v>
      </c>
      <c r="F7986" s="6" t="s">
        <v>87</v>
      </c>
      <c r="G7986" s="6" t="s">
        <v>24</v>
      </c>
      <c r="H7986" s="6" t="n">
        <v>4</v>
      </c>
      <c r="I7986" s="7" t="n">
        <v>532.5800171</v>
      </c>
      <c r="J7986" s="6" t="n">
        <v>1</v>
      </c>
      <c r="K7986" s="7" t="n">
        <v>532.5800171</v>
      </c>
      <c r="L7986" s="7" t="n">
        <v>133.1499939</v>
      </c>
      <c r="M7986" s="8" t="n">
        <v>0.25</v>
      </c>
      <c r="N7986" s="7" t="n">
        <v>-255.6399994</v>
      </c>
      <c r="O7986" s="12" t="n">
        <v>1</v>
      </c>
    </row>
    <row r="7987" customFormat="false" ht="15" hidden="false" customHeight="true" outlineLevel="0" collapsed="false">
      <c r="A7987" s="6" t="n">
        <v>35862</v>
      </c>
      <c r="B7987" s="6" t="s">
        <v>26</v>
      </c>
      <c r="C7987" s="6" t="s">
        <v>20</v>
      </c>
      <c r="D7987" s="6" t="s">
        <v>31</v>
      </c>
      <c r="E7987" s="6" t="s">
        <v>86</v>
      </c>
      <c r="F7987" s="6" t="s">
        <v>33</v>
      </c>
      <c r="G7987" s="6" t="s">
        <v>34</v>
      </c>
      <c r="H7987" s="6" t="n">
        <v>1</v>
      </c>
      <c r="I7987" s="7" t="n">
        <v>59.99000168</v>
      </c>
      <c r="J7987" s="6" t="n">
        <v>4</v>
      </c>
      <c r="K7987" s="7" t="n">
        <v>239.9600067</v>
      </c>
      <c r="L7987" s="7" t="n">
        <v>47.99000168</v>
      </c>
      <c r="M7987" s="8" t="n">
        <v>0.200000003</v>
      </c>
      <c r="N7987" s="7" t="n">
        <v>67.19000244</v>
      </c>
      <c r="O7987" s="12" t="n">
        <v>1</v>
      </c>
    </row>
    <row r="7988" customFormat="false" ht="15" hidden="false" customHeight="true" outlineLevel="0" collapsed="false">
      <c r="A7988" s="6" t="n">
        <v>29231</v>
      </c>
      <c r="B7988" s="6" t="s">
        <v>19</v>
      </c>
      <c r="C7988" s="6" t="s">
        <v>37</v>
      </c>
      <c r="D7988" s="6" t="s">
        <v>27</v>
      </c>
      <c r="E7988" s="6" t="s">
        <v>54</v>
      </c>
      <c r="F7988" s="6" t="s">
        <v>73</v>
      </c>
      <c r="G7988" s="6" t="s">
        <v>34</v>
      </c>
      <c r="H7988" s="6" t="n">
        <v>4</v>
      </c>
      <c r="I7988" s="7" t="n">
        <v>39.99000168</v>
      </c>
      <c r="J7988" s="6" t="n">
        <v>1</v>
      </c>
      <c r="K7988" s="7" t="n">
        <v>39.99000168</v>
      </c>
      <c r="L7988" s="7" t="n">
        <v>6.800000191</v>
      </c>
      <c r="M7988" s="8" t="n">
        <v>0.170000002</v>
      </c>
      <c r="N7988" s="7" t="n">
        <v>10.78999996</v>
      </c>
      <c r="O7988" s="9" t="n">
        <v>0</v>
      </c>
    </row>
    <row r="7989" customFormat="false" ht="15" hidden="false" customHeight="true" outlineLevel="0" collapsed="false">
      <c r="A7989" s="6" t="n">
        <v>36091</v>
      </c>
      <c r="B7989" s="6" t="s">
        <v>19</v>
      </c>
      <c r="C7989" s="6" t="s">
        <v>49</v>
      </c>
      <c r="D7989" s="6" t="s">
        <v>31</v>
      </c>
      <c r="E7989" s="6" t="s">
        <v>56</v>
      </c>
      <c r="F7989" s="6" t="s">
        <v>33</v>
      </c>
      <c r="G7989" s="6" t="s">
        <v>24</v>
      </c>
      <c r="H7989" s="6" t="n">
        <v>4</v>
      </c>
      <c r="I7989" s="7" t="n">
        <v>59.99000168</v>
      </c>
      <c r="J7989" s="6" t="n">
        <v>2</v>
      </c>
      <c r="K7989" s="7" t="n">
        <v>119.9800034</v>
      </c>
      <c r="L7989" s="7" t="n">
        <v>18</v>
      </c>
      <c r="M7989" s="8" t="n">
        <v>0.150000006</v>
      </c>
      <c r="N7989" s="7" t="n">
        <v>8.970000267</v>
      </c>
      <c r="O7989" s="9" t="n">
        <v>0</v>
      </c>
    </row>
    <row r="7990" customFormat="false" ht="15" hidden="false" customHeight="true" outlineLevel="0" collapsed="false">
      <c r="A7990" s="6" t="n">
        <v>36291</v>
      </c>
      <c r="B7990" s="6" t="s">
        <v>46</v>
      </c>
      <c r="C7990" s="6" t="s">
        <v>20</v>
      </c>
      <c r="D7990" s="6" t="s">
        <v>31</v>
      </c>
      <c r="E7990" s="6" t="s">
        <v>86</v>
      </c>
      <c r="F7990" s="6" t="s">
        <v>58</v>
      </c>
      <c r="G7990" s="6" t="s">
        <v>34</v>
      </c>
      <c r="H7990" s="6" t="n">
        <v>2</v>
      </c>
      <c r="I7990" s="7" t="n">
        <v>49.97999954</v>
      </c>
      <c r="J7990" s="6" t="n">
        <v>5</v>
      </c>
      <c r="K7990" s="7" t="n">
        <v>249.8999939</v>
      </c>
      <c r="L7990" s="7" t="n">
        <v>49.97999954</v>
      </c>
      <c r="M7990" s="8" t="n">
        <v>0.200000003</v>
      </c>
      <c r="N7990" s="7" t="n">
        <v>17.59000015</v>
      </c>
      <c r="O7990" s="9" t="n">
        <v>0</v>
      </c>
    </row>
    <row r="7991" customFormat="false" ht="15" hidden="false" customHeight="true" outlineLevel="0" collapsed="false">
      <c r="A7991" s="6" t="n">
        <v>24283</v>
      </c>
      <c r="B7991" s="6" t="s">
        <v>19</v>
      </c>
      <c r="C7991" s="6" t="s">
        <v>49</v>
      </c>
      <c r="D7991" s="6" t="s">
        <v>27</v>
      </c>
      <c r="E7991" s="6" t="s">
        <v>28</v>
      </c>
      <c r="F7991" s="6" t="s">
        <v>23</v>
      </c>
      <c r="G7991" s="6" t="s">
        <v>24</v>
      </c>
      <c r="H7991" s="6" t="n">
        <v>4</v>
      </c>
      <c r="I7991" s="7" t="n">
        <v>129.9900055</v>
      </c>
      <c r="J7991" s="6" t="n">
        <v>1</v>
      </c>
      <c r="K7991" s="7" t="n">
        <v>129.9900055</v>
      </c>
      <c r="L7991" s="7" t="n">
        <v>7.150000095</v>
      </c>
      <c r="M7991" s="8" t="n">
        <v>0.059999999</v>
      </c>
      <c r="N7991" s="7" t="n">
        <v>58.95999908</v>
      </c>
      <c r="O7991" s="9" t="n">
        <v>0</v>
      </c>
    </row>
    <row r="7992" customFormat="false" ht="15" hidden="false" customHeight="true" outlineLevel="0" collapsed="false">
      <c r="A7992" s="6" t="n">
        <v>11380</v>
      </c>
      <c r="B7992" s="6" t="s">
        <v>19</v>
      </c>
      <c r="C7992" s="6" t="s">
        <v>49</v>
      </c>
      <c r="D7992" s="6" t="s">
        <v>21</v>
      </c>
      <c r="E7992" s="6" t="s">
        <v>64</v>
      </c>
      <c r="F7992" s="6" t="s">
        <v>40</v>
      </c>
      <c r="G7992" s="6" t="s">
        <v>34</v>
      </c>
      <c r="H7992" s="6" t="n">
        <v>4</v>
      </c>
      <c r="I7992" s="7" t="n">
        <v>399.980011</v>
      </c>
      <c r="J7992" s="6" t="n">
        <v>1</v>
      </c>
      <c r="K7992" s="7" t="n">
        <v>399.980011</v>
      </c>
      <c r="L7992" s="7" t="n">
        <v>28</v>
      </c>
      <c r="M7992" s="8" t="n">
        <v>0.07</v>
      </c>
      <c r="N7992" s="7" t="n">
        <v>116.4300003</v>
      </c>
      <c r="O7992" s="12" t="n">
        <v>1</v>
      </c>
    </row>
    <row r="7993" customFormat="false" ht="15" hidden="false" customHeight="true" outlineLevel="0" collapsed="false">
      <c r="A7993" s="6" t="n">
        <v>7932</v>
      </c>
      <c r="B7993" s="6" t="s">
        <v>19</v>
      </c>
      <c r="C7993" s="6" t="s">
        <v>20</v>
      </c>
      <c r="D7993" s="6" t="s">
        <v>50</v>
      </c>
      <c r="E7993" s="6" t="s">
        <v>72</v>
      </c>
      <c r="F7993" s="6" t="s">
        <v>33</v>
      </c>
      <c r="G7993" s="6" t="s">
        <v>34</v>
      </c>
      <c r="H7993" s="6" t="n">
        <v>4</v>
      </c>
      <c r="I7993" s="7" t="n">
        <v>59.99000168</v>
      </c>
      <c r="J7993" s="6" t="n">
        <v>1</v>
      </c>
      <c r="K7993" s="7" t="n">
        <v>59.99000168</v>
      </c>
      <c r="L7993" s="7" t="n">
        <v>9.600000381</v>
      </c>
      <c r="M7993" s="8" t="n">
        <v>0.159999996</v>
      </c>
      <c r="N7993" s="7" t="n">
        <v>12.09000015</v>
      </c>
      <c r="O7993" s="9" t="n">
        <v>0</v>
      </c>
    </row>
    <row r="7994" customFormat="false" ht="15" hidden="false" customHeight="true" outlineLevel="0" collapsed="false">
      <c r="A7994" s="6" t="n">
        <v>43908</v>
      </c>
      <c r="B7994" s="6" t="s">
        <v>19</v>
      </c>
      <c r="C7994" s="6" t="s">
        <v>37</v>
      </c>
      <c r="D7994" s="6" t="s">
        <v>38</v>
      </c>
      <c r="E7994" s="6" t="s">
        <v>70</v>
      </c>
      <c r="F7994" s="6" t="s">
        <v>33</v>
      </c>
      <c r="G7994" s="6" t="s">
        <v>44</v>
      </c>
      <c r="H7994" s="6" t="n">
        <v>4</v>
      </c>
      <c r="I7994" s="7" t="n">
        <v>59.99000168</v>
      </c>
      <c r="J7994" s="6" t="n">
        <v>2</v>
      </c>
      <c r="K7994" s="7" t="n">
        <v>119.9800034</v>
      </c>
      <c r="L7994" s="7" t="n">
        <v>20.39999962</v>
      </c>
      <c r="M7994" s="8" t="n">
        <v>0.170000002</v>
      </c>
      <c r="N7994" s="7" t="n">
        <v>1.99000001</v>
      </c>
      <c r="O7994" s="9" t="n">
        <v>0</v>
      </c>
    </row>
    <row r="7995" customFormat="false" ht="15" hidden="false" customHeight="true" outlineLevel="0" collapsed="false">
      <c r="A7995" s="6" t="n">
        <v>33583</v>
      </c>
      <c r="B7995" s="6" t="s">
        <v>19</v>
      </c>
      <c r="C7995" s="6" t="s">
        <v>20</v>
      </c>
      <c r="D7995" s="6" t="s">
        <v>31</v>
      </c>
      <c r="E7995" s="6" t="s">
        <v>86</v>
      </c>
      <c r="F7995" s="6" t="s">
        <v>33</v>
      </c>
      <c r="G7995" s="6" t="s">
        <v>34</v>
      </c>
      <c r="H7995" s="6" t="n">
        <v>4</v>
      </c>
      <c r="I7995" s="7" t="n">
        <v>59.99000168</v>
      </c>
      <c r="J7995" s="6" t="n">
        <v>5</v>
      </c>
      <c r="K7995" s="7" t="n">
        <v>299.9500122</v>
      </c>
      <c r="L7995" s="7" t="n">
        <v>6</v>
      </c>
      <c r="M7995" s="8" t="n">
        <v>0.02</v>
      </c>
      <c r="N7995" s="7" t="n">
        <v>82.30999756</v>
      </c>
      <c r="O7995" s="9" t="n">
        <v>0</v>
      </c>
    </row>
    <row r="7996" customFormat="false" ht="15" hidden="false" customHeight="true" outlineLevel="0" collapsed="false">
      <c r="A7996" s="6" t="n">
        <v>30658</v>
      </c>
      <c r="B7996" s="6" t="s">
        <v>19</v>
      </c>
      <c r="C7996" s="6" t="s">
        <v>37</v>
      </c>
      <c r="D7996" s="6" t="s">
        <v>27</v>
      </c>
      <c r="E7996" s="6" t="s">
        <v>42</v>
      </c>
      <c r="F7996" s="6" t="s">
        <v>23</v>
      </c>
      <c r="G7996" s="6" t="s">
        <v>34</v>
      </c>
      <c r="H7996" s="6" t="n">
        <v>4</v>
      </c>
      <c r="I7996" s="7" t="n">
        <v>129.9900055</v>
      </c>
      <c r="J7996" s="6" t="n">
        <v>1</v>
      </c>
      <c r="K7996" s="7" t="n">
        <v>129.9900055</v>
      </c>
      <c r="L7996" s="7" t="n">
        <v>16.89999962</v>
      </c>
      <c r="M7996" s="8" t="n">
        <v>0.129999995</v>
      </c>
      <c r="N7996" s="7" t="n">
        <v>-149.8500061</v>
      </c>
      <c r="O7996" s="9" t="n">
        <v>0</v>
      </c>
    </row>
    <row r="7997" customFormat="false" ht="15" hidden="false" customHeight="true" outlineLevel="0" collapsed="false">
      <c r="A7997" s="6" t="n">
        <v>21719</v>
      </c>
      <c r="B7997" s="6" t="s">
        <v>19</v>
      </c>
      <c r="C7997" s="6" t="s">
        <v>37</v>
      </c>
      <c r="D7997" s="6" t="s">
        <v>27</v>
      </c>
      <c r="E7997" s="6" t="s">
        <v>42</v>
      </c>
      <c r="F7997" s="6" t="s">
        <v>73</v>
      </c>
      <c r="G7997" s="6" t="s">
        <v>47</v>
      </c>
      <c r="H7997" s="6" t="n">
        <v>4</v>
      </c>
      <c r="I7997" s="7" t="n">
        <v>39.99000168</v>
      </c>
      <c r="J7997" s="6" t="n">
        <v>5</v>
      </c>
      <c r="K7997" s="7" t="n">
        <v>199.9499969</v>
      </c>
      <c r="L7997" s="7" t="n">
        <v>0</v>
      </c>
      <c r="M7997" s="8" t="n">
        <v>0</v>
      </c>
      <c r="N7997" s="7" t="n">
        <v>95.98000336</v>
      </c>
      <c r="O7997" s="12" t="n">
        <v>1</v>
      </c>
    </row>
    <row r="7998" customFormat="false" ht="15" hidden="false" customHeight="true" outlineLevel="0" collapsed="false">
      <c r="A7998" s="6" t="n">
        <v>11881</v>
      </c>
      <c r="B7998" s="6" t="s">
        <v>19</v>
      </c>
      <c r="C7998" s="6" t="s">
        <v>49</v>
      </c>
      <c r="D7998" s="6" t="s">
        <v>21</v>
      </c>
      <c r="E7998" s="6" t="s">
        <v>64</v>
      </c>
      <c r="F7998" s="6" t="s">
        <v>58</v>
      </c>
      <c r="G7998" s="6" t="s">
        <v>34</v>
      </c>
      <c r="H7998" s="6" t="n">
        <v>4</v>
      </c>
      <c r="I7998" s="7" t="n">
        <v>49.97999954</v>
      </c>
      <c r="J7998" s="6" t="n">
        <v>2</v>
      </c>
      <c r="K7998" s="7" t="n">
        <v>99.95999908</v>
      </c>
      <c r="L7998" s="7" t="n">
        <v>24.98999977</v>
      </c>
      <c r="M7998" s="8" t="n">
        <v>0.25</v>
      </c>
      <c r="N7998" s="7" t="n">
        <v>-99.33999634</v>
      </c>
      <c r="O7998" s="9" t="n">
        <v>0</v>
      </c>
    </row>
    <row r="7999" customFormat="false" ht="15" hidden="false" customHeight="true" outlineLevel="0" collapsed="false">
      <c r="A7999" s="6" t="n">
        <v>17108</v>
      </c>
      <c r="B7999" s="6" t="s">
        <v>19</v>
      </c>
      <c r="C7999" s="6" t="s">
        <v>37</v>
      </c>
      <c r="D7999" s="6" t="s">
        <v>21</v>
      </c>
      <c r="E7999" s="6" t="s">
        <v>22</v>
      </c>
      <c r="F7999" s="6" t="s">
        <v>57</v>
      </c>
      <c r="G7999" s="6" t="s">
        <v>34</v>
      </c>
      <c r="H7999" s="6" t="n">
        <v>4</v>
      </c>
      <c r="I7999" s="7" t="n">
        <v>50</v>
      </c>
      <c r="J7999" s="6" t="n">
        <v>4</v>
      </c>
      <c r="K7999" s="7" t="n">
        <v>200</v>
      </c>
      <c r="L7999" s="7" t="n">
        <v>50</v>
      </c>
      <c r="M7999" s="8" t="n">
        <v>0.25</v>
      </c>
      <c r="N7999" s="7" t="n">
        <v>72</v>
      </c>
      <c r="O7999" s="9" t="n">
        <v>0</v>
      </c>
    </row>
    <row r="8000" customFormat="false" ht="15" hidden="false" customHeight="true" outlineLevel="0" collapsed="false">
      <c r="A8000" s="6" t="n">
        <v>67211</v>
      </c>
      <c r="B8000" s="6" t="s">
        <v>36</v>
      </c>
      <c r="C8000" s="6" t="s">
        <v>20</v>
      </c>
      <c r="D8000" s="6" t="s">
        <v>21</v>
      </c>
      <c r="E8000" s="6" t="s">
        <v>65</v>
      </c>
      <c r="F8000" s="6" t="s">
        <v>58</v>
      </c>
      <c r="G8000" s="6" t="s">
        <v>34</v>
      </c>
      <c r="H8000" s="6" t="n">
        <v>0</v>
      </c>
      <c r="I8000" s="7" t="n">
        <v>49.97999954</v>
      </c>
      <c r="J8000" s="6" t="n">
        <v>2</v>
      </c>
      <c r="K8000" s="7" t="n">
        <v>99.95999908</v>
      </c>
      <c r="L8000" s="7" t="n">
        <v>14.98999977</v>
      </c>
      <c r="M8000" s="8" t="n">
        <v>0.150000006</v>
      </c>
      <c r="N8000" s="7" t="n">
        <v>24.63999939</v>
      </c>
      <c r="O8000" s="9" t="n">
        <v>0</v>
      </c>
    </row>
    <row r="8001" customFormat="false" ht="15" hidden="false" customHeight="true" outlineLevel="0" collapsed="false">
      <c r="A8001" s="6" t="n">
        <v>29734</v>
      </c>
      <c r="B8001" s="6" t="s">
        <v>19</v>
      </c>
      <c r="C8001" s="6" t="s">
        <v>20</v>
      </c>
      <c r="D8001" s="6" t="s">
        <v>27</v>
      </c>
      <c r="E8001" s="6" t="s">
        <v>28</v>
      </c>
      <c r="F8001" s="6" t="s">
        <v>74</v>
      </c>
      <c r="G8001" s="6" t="s">
        <v>44</v>
      </c>
      <c r="H8001" s="6" t="n">
        <v>4</v>
      </c>
      <c r="I8001" s="7" t="n">
        <v>31.98999977</v>
      </c>
      <c r="J8001" s="6" t="n">
        <v>2</v>
      </c>
      <c r="K8001" s="7" t="n">
        <v>63.97999954</v>
      </c>
      <c r="L8001" s="7" t="n">
        <v>0</v>
      </c>
      <c r="M8001" s="8" t="n">
        <v>0</v>
      </c>
      <c r="N8001" s="7" t="n">
        <v>16</v>
      </c>
      <c r="O8001" s="12" t="n">
        <v>1</v>
      </c>
    </row>
    <row r="8002" customFormat="false" ht="15" hidden="false" customHeight="true" outlineLevel="0" collapsed="false">
      <c r="A8002" s="6" t="n">
        <v>23412</v>
      </c>
      <c r="B8002" s="6" t="s">
        <v>19</v>
      </c>
      <c r="C8002" s="6" t="s">
        <v>37</v>
      </c>
      <c r="D8002" s="6" t="s">
        <v>27</v>
      </c>
      <c r="E8002" s="6" t="s">
        <v>28</v>
      </c>
      <c r="F8002" s="6" t="s">
        <v>57</v>
      </c>
      <c r="G8002" s="6" t="s">
        <v>44</v>
      </c>
      <c r="H8002" s="6" t="n">
        <v>4</v>
      </c>
      <c r="I8002" s="7" t="n">
        <v>50</v>
      </c>
      <c r="J8002" s="6" t="n">
        <v>5</v>
      </c>
      <c r="K8002" s="7" t="n">
        <v>250</v>
      </c>
      <c r="L8002" s="7" t="n">
        <v>0</v>
      </c>
      <c r="M8002" s="8" t="n">
        <v>0</v>
      </c>
      <c r="N8002" s="7" t="n">
        <v>5</v>
      </c>
      <c r="O8002" s="9" t="n">
        <v>0</v>
      </c>
    </row>
    <row r="8003" customFormat="false" ht="15" hidden="false" customHeight="true" outlineLevel="0" collapsed="false">
      <c r="A8003" s="6" t="n">
        <v>35038</v>
      </c>
      <c r="B8003" s="6" t="s">
        <v>26</v>
      </c>
      <c r="C8003" s="6" t="s">
        <v>37</v>
      </c>
      <c r="D8003" s="6" t="s">
        <v>31</v>
      </c>
      <c r="E8003" s="6" t="s">
        <v>32</v>
      </c>
      <c r="F8003" s="6" t="s">
        <v>68</v>
      </c>
      <c r="G8003" s="6" t="s">
        <v>34</v>
      </c>
      <c r="H8003" s="6" t="n">
        <v>1</v>
      </c>
      <c r="I8003" s="7" t="n">
        <v>9.989999771</v>
      </c>
      <c r="J8003" s="6" t="n">
        <v>5</v>
      </c>
      <c r="K8003" s="7" t="n">
        <v>49.95000076</v>
      </c>
      <c r="L8003" s="7" t="n">
        <v>1</v>
      </c>
      <c r="M8003" s="8" t="n">
        <v>0.02</v>
      </c>
      <c r="N8003" s="7" t="n">
        <v>-9.789999962</v>
      </c>
      <c r="O8003" s="12" t="n">
        <v>1</v>
      </c>
    </row>
    <row r="8004" customFormat="false" ht="15" hidden="false" customHeight="true" outlineLevel="0" collapsed="false">
      <c r="A8004" s="6" t="n">
        <v>1455</v>
      </c>
      <c r="B8004" s="6" t="s">
        <v>19</v>
      </c>
      <c r="C8004" s="6" t="s">
        <v>20</v>
      </c>
      <c r="D8004" s="6" t="s">
        <v>50</v>
      </c>
      <c r="E8004" s="6" t="s">
        <v>51</v>
      </c>
      <c r="F8004" s="6" t="s">
        <v>23</v>
      </c>
      <c r="G8004" s="6" t="s">
        <v>34</v>
      </c>
      <c r="H8004" s="6" t="n">
        <v>4</v>
      </c>
      <c r="I8004" s="7" t="n">
        <v>129.9900055</v>
      </c>
      <c r="J8004" s="6" t="n">
        <v>1</v>
      </c>
      <c r="K8004" s="7" t="n">
        <v>129.9900055</v>
      </c>
      <c r="L8004" s="7" t="n">
        <v>22.10000038</v>
      </c>
      <c r="M8004" s="8" t="n">
        <v>0.170000002</v>
      </c>
      <c r="N8004" s="7" t="n">
        <v>12.18999958</v>
      </c>
      <c r="O8004" s="12" t="n">
        <v>1</v>
      </c>
    </row>
    <row r="8005" customFormat="false" ht="15" hidden="false" customHeight="true" outlineLevel="0" collapsed="false">
      <c r="A8005" s="6" t="n">
        <v>4652</v>
      </c>
      <c r="B8005" s="6" t="s">
        <v>26</v>
      </c>
      <c r="C8005" s="6" t="s">
        <v>20</v>
      </c>
      <c r="D8005" s="6" t="s">
        <v>50</v>
      </c>
      <c r="E8005" s="6" t="s">
        <v>51</v>
      </c>
      <c r="F8005" s="6" t="s">
        <v>33</v>
      </c>
      <c r="G8005" s="6" t="s">
        <v>24</v>
      </c>
      <c r="H8005" s="6" t="n">
        <v>1</v>
      </c>
      <c r="I8005" s="7" t="n">
        <v>59.99000168</v>
      </c>
      <c r="J8005" s="6" t="n">
        <v>4</v>
      </c>
      <c r="K8005" s="7" t="n">
        <v>239.9600067</v>
      </c>
      <c r="L8005" s="7" t="n">
        <v>4.800000191</v>
      </c>
      <c r="M8005" s="8" t="n">
        <v>0.02</v>
      </c>
      <c r="N8005" s="7" t="n">
        <v>82.30999756</v>
      </c>
      <c r="O8005" s="1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R8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1" width="16"/>
  </cols>
  <sheetData>
    <row r="1" customFormat="false" ht="17.25" hidden="false" customHeight="true" outlineLevel="0" collapsed="false">
      <c r="A1" s="2" t="s">
        <v>120</v>
      </c>
    </row>
    <row r="2" customFormat="false" ht="15" hidden="false" customHeight="true" outlineLevel="0" collapsed="false">
      <c r="A2" s="3" t="s">
        <v>121</v>
      </c>
    </row>
    <row r="4" customFormat="false" ht="26.25" hidden="false" customHeight="true" outlineLevel="0" collapsed="false">
      <c r="A4" s="4" t="s">
        <v>122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123</v>
      </c>
      <c r="I4" s="4" t="s">
        <v>124</v>
      </c>
      <c r="J4" s="4" t="s">
        <v>125</v>
      </c>
      <c r="K4" s="4" t="s">
        <v>126</v>
      </c>
      <c r="L4" s="4" t="s">
        <v>127</v>
      </c>
      <c r="M4" s="4" t="s">
        <v>128</v>
      </c>
      <c r="N4" s="4" t="s">
        <v>129</v>
      </c>
      <c r="O4" s="4" t="s">
        <v>130</v>
      </c>
      <c r="P4" s="4" t="s">
        <v>131</v>
      </c>
      <c r="Q4" s="4" t="s">
        <v>132</v>
      </c>
      <c r="R4" s="4" t="s">
        <v>133</v>
      </c>
    </row>
    <row r="5" customFormat="false" ht="15" hidden="false" customHeight="true" outlineLevel="0" collapsed="false">
      <c r="A5" s="6" t="n">
        <f aca="false">1_Data_EDA!O6</f>
        <v>0</v>
      </c>
      <c r="B5" s="6" t="n">
        <f aca="false">1_Data_EDA!H6</f>
        <v>4</v>
      </c>
      <c r="C5" s="7" t="n">
        <f aca="false">1_Data_EDA!I6</f>
        <v>129.9900055</v>
      </c>
      <c r="D5" s="6" t="n">
        <f aca="false">1_Data_EDA!J6</f>
        <v>1</v>
      </c>
      <c r="E5" s="7" t="n">
        <f aca="false">1_Data_EDA!K6</f>
        <v>129.9900055</v>
      </c>
      <c r="F5" s="7" t="n">
        <f aca="false">1_Data_EDA!L6</f>
        <v>13</v>
      </c>
      <c r="G5" s="8" t="n">
        <f aca="false">1_Data_EDA!M6</f>
        <v>0.100000001</v>
      </c>
      <c r="H5" s="6" t="n">
        <f aca="false">IF(1_Data_EDA!B6="First Class",1,0)</f>
        <v>0</v>
      </c>
      <c r="I5" s="6" t="n">
        <f aca="false">IF(1_Data_EDA!B6="Second Class",1,0)</f>
        <v>0</v>
      </c>
      <c r="J5" s="6" t="n">
        <f aca="false">IF(1_Data_EDA!B6="Same Day",1,0)</f>
        <v>0</v>
      </c>
      <c r="K5" s="6" t="n">
        <f aca="false">IF(1_Data_EDA!C6="Corporate",1,0)</f>
        <v>0</v>
      </c>
      <c r="L5" s="6" t="n">
        <f aca="false">IF(1_Data_EDA!C6="Home Office",1,0)</f>
        <v>0</v>
      </c>
      <c r="M5" s="6" t="n">
        <f aca="false">IF(1_Data_EDA!D6="Europe",1,0)</f>
        <v>1</v>
      </c>
      <c r="N5" s="6" t="n">
        <f aca="false">IF(1_Data_EDA!D6="LATAM",1,0)</f>
        <v>0</v>
      </c>
      <c r="O5" s="6" t="n">
        <f aca="false">IF(1_Data_EDA!D6="Pacific Asia",1,0)</f>
        <v>0</v>
      </c>
      <c r="P5" s="6" t="n">
        <f aca="false">IF(1_Data_EDA!D6="USCA",1,0)</f>
        <v>0</v>
      </c>
      <c r="Q5" s="6" t="n">
        <f aca="false">IF(C5&gt;MEDIAN(C$5:C$8004),1,0)</f>
        <v>1</v>
      </c>
      <c r="R5" s="6" t="n">
        <f aca="false">IF(D5&gt;2,1,0)</f>
        <v>0</v>
      </c>
    </row>
    <row r="6" customFormat="false" ht="15" hidden="false" customHeight="true" outlineLevel="0" collapsed="false">
      <c r="A6" s="6" t="n">
        <f aca="false">1_Data_EDA!O7</f>
        <v>1</v>
      </c>
      <c r="B6" s="6" t="n">
        <f aca="false">1_Data_EDA!H7</f>
        <v>1</v>
      </c>
      <c r="C6" s="7" t="n">
        <f aca="false">1_Data_EDA!I7</f>
        <v>99.98999786</v>
      </c>
      <c r="D6" s="6" t="n">
        <f aca="false">1_Data_EDA!J7</f>
        <v>2</v>
      </c>
      <c r="E6" s="7" t="n">
        <f aca="false">1_Data_EDA!K7</f>
        <v>199.9799957</v>
      </c>
      <c r="F6" s="7" t="n">
        <f aca="false">1_Data_EDA!L7</f>
        <v>8</v>
      </c>
      <c r="G6" s="8" t="n">
        <f aca="false">1_Data_EDA!M7</f>
        <v>0.039999999</v>
      </c>
      <c r="H6" s="6" t="n">
        <f aca="false">IF(1_Data_EDA!B7="First Class",1,0)</f>
        <v>1</v>
      </c>
      <c r="I6" s="6" t="n">
        <f aca="false">IF(1_Data_EDA!B7="Second Class",1,0)</f>
        <v>0</v>
      </c>
      <c r="J6" s="6" t="n">
        <f aca="false">IF(1_Data_EDA!B7="Same Day",1,0)</f>
        <v>0</v>
      </c>
      <c r="K6" s="6" t="n">
        <f aca="false">IF(1_Data_EDA!C7="Corporate",1,0)</f>
        <v>0</v>
      </c>
      <c r="L6" s="6" t="n">
        <f aca="false">IF(1_Data_EDA!C7="Home Office",1,0)</f>
        <v>0</v>
      </c>
      <c r="M6" s="6" t="n">
        <f aca="false">IF(1_Data_EDA!D7="Europe",1,0)</f>
        <v>0</v>
      </c>
      <c r="N6" s="6" t="n">
        <f aca="false">IF(1_Data_EDA!D7="LATAM",1,0)</f>
        <v>0</v>
      </c>
      <c r="O6" s="6" t="n">
        <f aca="false">IF(1_Data_EDA!D7="Pacific Asia",1,0)</f>
        <v>1</v>
      </c>
      <c r="P6" s="6" t="n">
        <f aca="false">IF(1_Data_EDA!D7="USCA",1,0)</f>
        <v>0</v>
      </c>
      <c r="Q6" s="6" t="n">
        <f aca="false">IF(C6&gt;MEDIAN(C$5:C$8004),1,0)</f>
        <v>1</v>
      </c>
      <c r="R6" s="6" t="n">
        <f aca="false">IF(D6&gt;2,1,0)</f>
        <v>0</v>
      </c>
    </row>
    <row r="7" customFormat="false" ht="15" hidden="false" customHeight="true" outlineLevel="0" collapsed="false">
      <c r="A7" s="6" t="n">
        <f aca="false">1_Data_EDA!O8</f>
        <v>1</v>
      </c>
      <c r="B7" s="6" t="n">
        <f aca="false">1_Data_EDA!H8</f>
        <v>4</v>
      </c>
      <c r="C7" s="7" t="n">
        <f aca="false">1_Data_EDA!I8</f>
        <v>59.99000168</v>
      </c>
      <c r="D7" s="6" t="n">
        <f aca="false">1_Data_EDA!J8</f>
        <v>5</v>
      </c>
      <c r="E7" s="7" t="n">
        <f aca="false">1_Data_EDA!K8</f>
        <v>299.9500122</v>
      </c>
      <c r="F7" s="7" t="n">
        <f aca="false">1_Data_EDA!L8</f>
        <v>27</v>
      </c>
      <c r="G7" s="8" t="n">
        <f aca="false">1_Data_EDA!M8</f>
        <v>0.090000004</v>
      </c>
      <c r="H7" s="6" t="n">
        <f aca="false">IF(1_Data_EDA!B8="First Class",1,0)</f>
        <v>0</v>
      </c>
      <c r="I7" s="6" t="n">
        <f aca="false">IF(1_Data_EDA!B8="Second Class",1,0)</f>
        <v>0</v>
      </c>
      <c r="J7" s="6" t="n">
        <f aca="false">IF(1_Data_EDA!B8="Same Day",1,0)</f>
        <v>0</v>
      </c>
      <c r="K7" s="6" t="n">
        <f aca="false">IF(1_Data_EDA!C8="Corporate",1,0)</f>
        <v>0</v>
      </c>
      <c r="L7" s="6" t="n">
        <f aca="false">IF(1_Data_EDA!C8="Home Office",1,0)</f>
        <v>0</v>
      </c>
      <c r="M7" s="6" t="n">
        <f aca="false">IF(1_Data_EDA!D8="Europe",1,0)</f>
        <v>0</v>
      </c>
      <c r="N7" s="6" t="n">
        <f aca="false">IF(1_Data_EDA!D8="LATAM",1,0)</f>
        <v>0</v>
      </c>
      <c r="O7" s="6" t="n">
        <f aca="false">IF(1_Data_EDA!D8="Pacific Asia",1,0)</f>
        <v>0</v>
      </c>
      <c r="P7" s="6" t="n">
        <f aca="false">IF(1_Data_EDA!D8="USCA",1,0)</f>
        <v>1</v>
      </c>
      <c r="Q7" s="6" t="n">
        <f aca="false">IF(C7&gt;MEDIAN(C$5:C$8004),1,0)</f>
        <v>0</v>
      </c>
      <c r="R7" s="6" t="n">
        <f aca="false">IF(D7&gt;2,1,0)</f>
        <v>1</v>
      </c>
    </row>
    <row r="8" customFormat="false" ht="15" hidden="false" customHeight="true" outlineLevel="0" collapsed="false">
      <c r="A8" s="6" t="n">
        <f aca="false">1_Data_EDA!O9</f>
        <v>1</v>
      </c>
      <c r="B8" s="6" t="n">
        <f aca="false">1_Data_EDA!H9</f>
        <v>0</v>
      </c>
      <c r="C8" s="7" t="n">
        <f aca="false">1_Data_EDA!I9</f>
        <v>399.980011</v>
      </c>
      <c r="D8" s="6" t="n">
        <f aca="false">1_Data_EDA!J9</f>
        <v>1</v>
      </c>
      <c r="E8" s="7" t="n">
        <f aca="false">1_Data_EDA!K9</f>
        <v>399.980011</v>
      </c>
      <c r="F8" s="7" t="n">
        <f aca="false">1_Data_EDA!L9</f>
        <v>28</v>
      </c>
      <c r="G8" s="8" t="n">
        <f aca="false">1_Data_EDA!M9</f>
        <v>0.07</v>
      </c>
      <c r="H8" s="6" t="n">
        <f aca="false">IF(1_Data_EDA!B9="First Class",1,0)</f>
        <v>0</v>
      </c>
      <c r="I8" s="6" t="n">
        <f aca="false">IF(1_Data_EDA!B9="Second Class",1,0)</f>
        <v>0</v>
      </c>
      <c r="J8" s="6" t="n">
        <f aca="false">IF(1_Data_EDA!B9="Same Day",1,0)</f>
        <v>1</v>
      </c>
      <c r="K8" s="6" t="n">
        <f aca="false">IF(1_Data_EDA!C9="Corporate",1,0)</f>
        <v>1</v>
      </c>
      <c r="L8" s="6" t="n">
        <f aca="false">IF(1_Data_EDA!C9="Home Office",1,0)</f>
        <v>0</v>
      </c>
      <c r="M8" s="6" t="n">
        <f aca="false">IF(1_Data_EDA!D9="Europe",1,0)</f>
        <v>0</v>
      </c>
      <c r="N8" s="6" t="n">
        <f aca="false">IF(1_Data_EDA!D9="LATAM",1,0)</f>
        <v>0</v>
      </c>
      <c r="O8" s="6" t="n">
        <f aca="false">IF(1_Data_EDA!D9="Pacific Asia",1,0)</f>
        <v>0</v>
      </c>
      <c r="P8" s="6" t="n">
        <f aca="false">IF(1_Data_EDA!D9="USCA",1,0)</f>
        <v>0</v>
      </c>
      <c r="Q8" s="6" t="n">
        <f aca="false">IF(C8&gt;MEDIAN(C$5:C$8004),1,0)</f>
        <v>1</v>
      </c>
      <c r="R8" s="6" t="n">
        <f aca="false">IF(D8&gt;2,1,0)</f>
        <v>0</v>
      </c>
    </row>
    <row r="9" customFormat="false" ht="15" hidden="false" customHeight="true" outlineLevel="0" collapsed="false">
      <c r="A9" s="6" t="n">
        <f aca="false">1_Data_EDA!O10</f>
        <v>0</v>
      </c>
      <c r="B9" s="6" t="n">
        <f aca="false">1_Data_EDA!H10</f>
        <v>4</v>
      </c>
      <c r="C9" s="7" t="n">
        <f aca="false">1_Data_EDA!I10</f>
        <v>15.98999977</v>
      </c>
      <c r="D9" s="6" t="n">
        <f aca="false">1_Data_EDA!J10</f>
        <v>2</v>
      </c>
      <c r="E9" s="7" t="n">
        <f aca="false">1_Data_EDA!K10</f>
        <v>31.97999954</v>
      </c>
      <c r="F9" s="7" t="n">
        <f aca="false">1_Data_EDA!L10</f>
        <v>0.319999993</v>
      </c>
      <c r="G9" s="8" t="n">
        <f aca="false">1_Data_EDA!M10</f>
        <v>0.01</v>
      </c>
      <c r="H9" s="6" t="n">
        <f aca="false">IF(1_Data_EDA!B10="First Class",1,0)</f>
        <v>0</v>
      </c>
      <c r="I9" s="6" t="n">
        <f aca="false">IF(1_Data_EDA!B10="Second Class",1,0)</f>
        <v>0</v>
      </c>
      <c r="J9" s="6" t="n">
        <f aca="false">IF(1_Data_EDA!B10="Same Day",1,0)</f>
        <v>0</v>
      </c>
      <c r="K9" s="6" t="n">
        <f aca="false">IF(1_Data_EDA!C10="Corporate",1,0)</f>
        <v>0</v>
      </c>
      <c r="L9" s="6" t="n">
        <f aca="false">IF(1_Data_EDA!C10="Home Office",1,0)</f>
        <v>0</v>
      </c>
      <c r="M9" s="6" t="n">
        <f aca="false">IF(1_Data_EDA!D10="Europe",1,0)</f>
        <v>0</v>
      </c>
      <c r="N9" s="6" t="n">
        <f aca="false">IF(1_Data_EDA!D10="LATAM",1,0)</f>
        <v>0</v>
      </c>
      <c r="O9" s="6" t="n">
        <f aca="false">IF(1_Data_EDA!D10="Pacific Asia",1,0)</f>
        <v>1</v>
      </c>
      <c r="P9" s="6" t="n">
        <f aca="false">IF(1_Data_EDA!D10="USCA",1,0)</f>
        <v>0</v>
      </c>
      <c r="Q9" s="6" t="n">
        <f aca="false">IF(C9&gt;MEDIAN(C$5:C$8004),1,0)</f>
        <v>0</v>
      </c>
      <c r="R9" s="6" t="n">
        <f aca="false">IF(D9&gt;2,1,0)</f>
        <v>0</v>
      </c>
    </row>
    <row r="10" customFormat="false" ht="15" hidden="false" customHeight="true" outlineLevel="0" collapsed="false">
      <c r="A10" s="6" t="n">
        <f aca="false">1_Data_EDA!O11</f>
        <v>0</v>
      </c>
      <c r="B10" s="6" t="n">
        <f aca="false">1_Data_EDA!H11</f>
        <v>2</v>
      </c>
      <c r="C10" s="7" t="n">
        <f aca="false">1_Data_EDA!I11</f>
        <v>59.99000168</v>
      </c>
      <c r="D10" s="6" t="n">
        <f aca="false">1_Data_EDA!J11</f>
        <v>5</v>
      </c>
      <c r="E10" s="7" t="n">
        <f aca="false">1_Data_EDA!K11</f>
        <v>299.9500122</v>
      </c>
      <c r="F10" s="7" t="n">
        <f aca="false">1_Data_EDA!L11</f>
        <v>12</v>
      </c>
      <c r="G10" s="8" t="n">
        <f aca="false">1_Data_EDA!M11</f>
        <v>0.039999999</v>
      </c>
      <c r="H10" s="6" t="n">
        <f aca="false">IF(1_Data_EDA!B11="First Class",1,0)</f>
        <v>0</v>
      </c>
      <c r="I10" s="6" t="n">
        <f aca="false">IF(1_Data_EDA!B11="Second Class",1,0)</f>
        <v>1</v>
      </c>
      <c r="J10" s="6" t="n">
        <f aca="false">IF(1_Data_EDA!B11="Same Day",1,0)</f>
        <v>0</v>
      </c>
      <c r="K10" s="6" t="n">
        <f aca="false">IF(1_Data_EDA!C11="Corporate",1,0)</f>
        <v>0</v>
      </c>
      <c r="L10" s="6" t="n">
        <f aca="false">IF(1_Data_EDA!C11="Home Office",1,0)</f>
        <v>0</v>
      </c>
      <c r="M10" s="6" t="n">
        <f aca="false">IF(1_Data_EDA!D11="Europe",1,0)</f>
        <v>1</v>
      </c>
      <c r="N10" s="6" t="n">
        <f aca="false">IF(1_Data_EDA!D11="LATAM",1,0)</f>
        <v>0</v>
      </c>
      <c r="O10" s="6" t="n">
        <f aca="false">IF(1_Data_EDA!D11="Pacific Asia",1,0)</f>
        <v>0</v>
      </c>
      <c r="P10" s="6" t="n">
        <f aca="false">IF(1_Data_EDA!D11="USCA",1,0)</f>
        <v>0</v>
      </c>
      <c r="Q10" s="6" t="n">
        <f aca="false">IF(C10&gt;MEDIAN(C$5:C$8004),1,0)</f>
        <v>0</v>
      </c>
      <c r="R10" s="6" t="n">
        <f aca="false">IF(D10&gt;2,1,0)</f>
        <v>1</v>
      </c>
    </row>
    <row r="11" customFormat="false" ht="15" hidden="false" customHeight="true" outlineLevel="0" collapsed="false">
      <c r="A11" s="6" t="n">
        <f aca="false">1_Data_EDA!O12</f>
        <v>1</v>
      </c>
      <c r="B11" s="6" t="n">
        <f aca="false">1_Data_EDA!H12</f>
        <v>4</v>
      </c>
      <c r="C11" s="7" t="n">
        <f aca="false">1_Data_EDA!I12</f>
        <v>129.9900055</v>
      </c>
      <c r="D11" s="6" t="n">
        <f aca="false">1_Data_EDA!J12</f>
        <v>1</v>
      </c>
      <c r="E11" s="7" t="n">
        <f aca="false">1_Data_EDA!K12</f>
        <v>129.9900055</v>
      </c>
      <c r="F11" s="7" t="n">
        <f aca="false">1_Data_EDA!L12</f>
        <v>15.60000038</v>
      </c>
      <c r="G11" s="8" t="n">
        <f aca="false">1_Data_EDA!M12</f>
        <v>0.119999997</v>
      </c>
      <c r="H11" s="6" t="n">
        <f aca="false">IF(1_Data_EDA!B12="First Class",1,0)</f>
        <v>0</v>
      </c>
      <c r="I11" s="6" t="n">
        <f aca="false">IF(1_Data_EDA!B12="Second Class",1,0)</f>
        <v>0</v>
      </c>
      <c r="J11" s="6" t="n">
        <f aca="false">IF(1_Data_EDA!B12="Same Day",1,0)</f>
        <v>0</v>
      </c>
      <c r="K11" s="6" t="n">
        <f aca="false">IF(1_Data_EDA!C12="Corporate",1,0)</f>
        <v>0</v>
      </c>
      <c r="L11" s="6" t="n">
        <f aca="false">IF(1_Data_EDA!C12="Home Office",1,0)</f>
        <v>1</v>
      </c>
      <c r="M11" s="6" t="n">
        <f aca="false">IF(1_Data_EDA!D12="Europe",1,0)</f>
        <v>0</v>
      </c>
      <c r="N11" s="6" t="n">
        <f aca="false">IF(1_Data_EDA!D12="LATAM",1,0)</f>
        <v>1</v>
      </c>
      <c r="O11" s="6" t="n">
        <f aca="false">IF(1_Data_EDA!D12="Pacific Asia",1,0)</f>
        <v>0</v>
      </c>
      <c r="P11" s="6" t="n">
        <f aca="false">IF(1_Data_EDA!D12="USCA",1,0)</f>
        <v>0</v>
      </c>
      <c r="Q11" s="6" t="n">
        <f aca="false">IF(C11&gt;MEDIAN(C$5:C$8004),1,0)</f>
        <v>1</v>
      </c>
      <c r="R11" s="6" t="n">
        <f aca="false">IF(D11&gt;2,1,0)</f>
        <v>0</v>
      </c>
    </row>
    <row r="12" customFormat="false" ht="15" hidden="false" customHeight="true" outlineLevel="0" collapsed="false">
      <c r="A12" s="6" t="n">
        <f aca="false">1_Data_EDA!O13</f>
        <v>0</v>
      </c>
      <c r="B12" s="6" t="n">
        <f aca="false">1_Data_EDA!H13</f>
        <v>4</v>
      </c>
      <c r="C12" s="7" t="n">
        <f aca="false">1_Data_EDA!I13</f>
        <v>99.98999786</v>
      </c>
      <c r="D12" s="6" t="n">
        <f aca="false">1_Data_EDA!J13</f>
        <v>2</v>
      </c>
      <c r="E12" s="7" t="n">
        <f aca="false">1_Data_EDA!K13</f>
        <v>199.9799957</v>
      </c>
      <c r="F12" s="7" t="n">
        <f aca="false">1_Data_EDA!L13</f>
        <v>20</v>
      </c>
      <c r="G12" s="8" t="n">
        <f aca="false">1_Data_EDA!M13</f>
        <v>0.100000001</v>
      </c>
      <c r="H12" s="6" t="n">
        <f aca="false">IF(1_Data_EDA!B13="First Class",1,0)</f>
        <v>0</v>
      </c>
      <c r="I12" s="6" t="n">
        <f aca="false">IF(1_Data_EDA!B13="Second Class",1,0)</f>
        <v>0</v>
      </c>
      <c r="J12" s="6" t="n">
        <f aca="false">IF(1_Data_EDA!B13="Same Day",1,0)</f>
        <v>0</v>
      </c>
      <c r="K12" s="6" t="n">
        <f aca="false">IF(1_Data_EDA!C13="Corporate",1,0)</f>
        <v>0</v>
      </c>
      <c r="L12" s="6" t="n">
        <f aca="false">IF(1_Data_EDA!C13="Home Office",1,0)</f>
        <v>0</v>
      </c>
      <c r="M12" s="6" t="n">
        <f aca="false">IF(1_Data_EDA!D13="Europe",1,0)</f>
        <v>0</v>
      </c>
      <c r="N12" s="6" t="n">
        <f aca="false">IF(1_Data_EDA!D13="LATAM",1,0)</f>
        <v>1</v>
      </c>
      <c r="O12" s="6" t="n">
        <f aca="false">IF(1_Data_EDA!D13="Pacific Asia",1,0)</f>
        <v>0</v>
      </c>
      <c r="P12" s="6" t="n">
        <f aca="false">IF(1_Data_EDA!D13="USCA",1,0)</f>
        <v>0</v>
      </c>
      <c r="Q12" s="6" t="n">
        <f aca="false">IF(C12&gt;MEDIAN(C$5:C$8004),1,0)</f>
        <v>1</v>
      </c>
      <c r="R12" s="6" t="n">
        <f aca="false">IF(D12&gt;2,1,0)</f>
        <v>0</v>
      </c>
    </row>
    <row r="13" customFormat="false" ht="15" hidden="false" customHeight="true" outlineLevel="0" collapsed="false">
      <c r="A13" s="6" t="n">
        <f aca="false">1_Data_EDA!O14</f>
        <v>0</v>
      </c>
      <c r="B13" s="6" t="n">
        <f aca="false">1_Data_EDA!H14</f>
        <v>4</v>
      </c>
      <c r="C13" s="7" t="n">
        <f aca="false">1_Data_EDA!I14</f>
        <v>399.980011</v>
      </c>
      <c r="D13" s="6" t="n">
        <f aca="false">1_Data_EDA!J14</f>
        <v>1</v>
      </c>
      <c r="E13" s="7" t="n">
        <f aca="false">1_Data_EDA!K14</f>
        <v>399.980011</v>
      </c>
      <c r="F13" s="7" t="n">
        <f aca="false">1_Data_EDA!L14</f>
        <v>4</v>
      </c>
      <c r="G13" s="8" t="n">
        <f aca="false">1_Data_EDA!M14</f>
        <v>0.01</v>
      </c>
      <c r="H13" s="6" t="n">
        <f aca="false">IF(1_Data_EDA!B14="First Class",1,0)</f>
        <v>0</v>
      </c>
      <c r="I13" s="6" t="n">
        <f aca="false">IF(1_Data_EDA!B14="Second Class",1,0)</f>
        <v>0</v>
      </c>
      <c r="J13" s="6" t="n">
        <f aca="false">IF(1_Data_EDA!B14="Same Day",1,0)</f>
        <v>0</v>
      </c>
      <c r="K13" s="6" t="n">
        <f aca="false">IF(1_Data_EDA!C14="Corporate",1,0)</f>
        <v>1</v>
      </c>
      <c r="L13" s="6" t="n">
        <f aca="false">IF(1_Data_EDA!C14="Home Office",1,0)</f>
        <v>0</v>
      </c>
      <c r="M13" s="6" t="n">
        <f aca="false">IF(1_Data_EDA!D14="Europe",1,0)</f>
        <v>0</v>
      </c>
      <c r="N13" s="6" t="n">
        <f aca="false">IF(1_Data_EDA!D14="LATAM",1,0)</f>
        <v>0</v>
      </c>
      <c r="O13" s="6" t="n">
        <f aca="false">IF(1_Data_EDA!D14="Pacific Asia",1,0)</f>
        <v>1</v>
      </c>
      <c r="P13" s="6" t="n">
        <f aca="false">IF(1_Data_EDA!D14="USCA",1,0)</f>
        <v>0</v>
      </c>
      <c r="Q13" s="6" t="n">
        <f aca="false">IF(C13&gt;MEDIAN(C$5:C$8004),1,0)</f>
        <v>1</v>
      </c>
      <c r="R13" s="6" t="n">
        <f aca="false">IF(D13&gt;2,1,0)</f>
        <v>0</v>
      </c>
    </row>
    <row r="14" customFormat="false" ht="15" hidden="false" customHeight="true" outlineLevel="0" collapsed="false">
      <c r="A14" s="6" t="n">
        <f aca="false">1_Data_EDA!O15</f>
        <v>0</v>
      </c>
      <c r="B14" s="6" t="n">
        <f aca="false">1_Data_EDA!H15</f>
        <v>4</v>
      </c>
      <c r="C14" s="7" t="n">
        <f aca="false">1_Data_EDA!I15</f>
        <v>50</v>
      </c>
      <c r="D14" s="6" t="n">
        <f aca="false">1_Data_EDA!J15</f>
        <v>5</v>
      </c>
      <c r="E14" s="7" t="n">
        <f aca="false">1_Data_EDA!K15</f>
        <v>250</v>
      </c>
      <c r="F14" s="7" t="n">
        <f aca="false">1_Data_EDA!L15</f>
        <v>12.5</v>
      </c>
      <c r="G14" s="8" t="n">
        <f aca="false">1_Data_EDA!M15</f>
        <v>0.050000001</v>
      </c>
      <c r="H14" s="6" t="n">
        <f aca="false">IF(1_Data_EDA!B15="First Class",1,0)</f>
        <v>0</v>
      </c>
      <c r="I14" s="6" t="n">
        <f aca="false">IF(1_Data_EDA!B15="Second Class",1,0)</f>
        <v>0</v>
      </c>
      <c r="J14" s="6" t="n">
        <f aca="false">IF(1_Data_EDA!B15="Same Day",1,0)</f>
        <v>0</v>
      </c>
      <c r="K14" s="6" t="n">
        <f aca="false">IF(1_Data_EDA!C15="Corporate",1,0)</f>
        <v>1</v>
      </c>
      <c r="L14" s="6" t="n">
        <f aca="false">IF(1_Data_EDA!C15="Home Office",1,0)</f>
        <v>0</v>
      </c>
      <c r="M14" s="6" t="n">
        <f aca="false">IF(1_Data_EDA!D15="Europe",1,0)</f>
        <v>0</v>
      </c>
      <c r="N14" s="6" t="n">
        <f aca="false">IF(1_Data_EDA!D15="LATAM",1,0)</f>
        <v>0</v>
      </c>
      <c r="O14" s="6" t="n">
        <f aca="false">IF(1_Data_EDA!D15="Pacific Asia",1,0)</f>
        <v>0</v>
      </c>
      <c r="P14" s="6" t="n">
        <f aca="false">IF(1_Data_EDA!D15="USCA",1,0)</f>
        <v>1</v>
      </c>
      <c r="Q14" s="6" t="n">
        <f aca="false">IF(C14&gt;MEDIAN(C$5:C$8004),1,0)</f>
        <v>0</v>
      </c>
      <c r="R14" s="6" t="n">
        <f aca="false">IF(D14&gt;2,1,0)</f>
        <v>1</v>
      </c>
    </row>
    <row r="15" customFormat="false" ht="15" hidden="false" customHeight="true" outlineLevel="0" collapsed="false">
      <c r="A15" s="6" t="n">
        <f aca="false">1_Data_EDA!O16</f>
        <v>0</v>
      </c>
      <c r="B15" s="6" t="n">
        <f aca="false">1_Data_EDA!H16</f>
        <v>4</v>
      </c>
      <c r="C15" s="7" t="n">
        <f aca="false">1_Data_EDA!I16</f>
        <v>129.9900055</v>
      </c>
      <c r="D15" s="6" t="n">
        <f aca="false">1_Data_EDA!J16</f>
        <v>1</v>
      </c>
      <c r="E15" s="7" t="n">
        <f aca="false">1_Data_EDA!K16</f>
        <v>129.9900055</v>
      </c>
      <c r="F15" s="7" t="n">
        <f aca="false">1_Data_EDA!L16</f>
        <v>3.900000095</v>
      </c>
      <c r="G15" s="8" t="n">
        <f aca="false">1_Data_EDA!M16</f>
        <v>0.029999999</v>
      </c>
      <c r="H15" s="6" t="n">
        <f aca="false">IF(1_Data_EDA!B16="First Class",1,0)</f>
        <v>0</v>
      </c>
      <c r="I15" s="6" t="n">
        <f aca="false">IF(1_Data_EDA!B16="Second Class",1,0)</f>
        <v>0</v>
      </c>
      <c r="J15" s="6" t="n">
        <f aca="false">IF(1_Data_EDA!B16="Same Day",1,0)</f>
        <v>0</v>
      </c>
      <c r="K15" s="6" t="n">
        <f aca="false">IF(1_Data_EDA!C16="Corporate",1,0)</f>
        <v>0</v>
      </c>
      <c r="L15" s="6" t="n">
        <f aca="false">IF(1_Data_EDA!C16="Home Office",1,0)</f>
        <v>0</v>
      </c>
      <c r="M15" s="6" t="n">
        <f aca="false">IF(1_Data_EDA!D16="Europe",1,0)</f>
        <v>0</v>
      </c>
      <c r="N15" s="6" t="n">
        <f aca="false">IF(1_Data_EDA!D16="LATAM",1,0)</f>
        <v>0</v>
      </c>
      <c r="O15" s="6" t="n">
        <f aca="false">IF(1_Data_EDA!D16="Pacific Asia",1,0)</f>
        <v>1</v>
      </c>
      <c r="P15" s="6" t="n">
        <f aca="false">IF(1_Data_EDA!D16="USCA",1,0)</f>
        <v>0</v>
      </c>
      <c r="Q15" s="6" t="n">
        <f aca="false">IF(C15&gt;MEDIAN(C$5:C$8004),1,0)</f>
        <v>1</v>
      </c>
      <c r="R15" s="6" t="n">
        <f aca="false">IF(D15&gt;2,1,0)</f>
        <v>0</v>
      </c>
    </row>
    <row r="16" customFormat="false" ht="15" hidden="false" customHeight="true" outlineLevel="0" collapsed="false">
      <c r="A16" s="6" t="n">
        <f aca="false">1_Data_EDA!O17</f>
        <v>1</v>
      </c>
      <c r="B16" s="6" t="n">
        <f aca="false">1_Data_EDA!H17</f>
        <v>2</v>
      </c>
      <c r="C16" s="7" t="n">
        <f aca="false">1_Data_EDA!I17</f>
        <v>49.97999954</v>
      </c>
      <c r="D16" s="6" t="n">
        <f aca="false">1_Data_EDA!J17</f>
        <v>4</v>
      </c>
      <c r="E16" s="7" t="n">
        <f aca="false">1_Data_EDA!K17</f>
        <v>199.9199982</v>
      </c>
      <c r="F16" s="7" t="n">
        <f aca="false">1_Data_EDA!L17</f>
        <v>23.98999977</v>
      </c>
      <c r="G16" s="8" t="n">
        <f aca="false">1_Data_EDA!M17</f>
        <v>0.119999997</v>
      </c>
      <c r="H16" s="6" t="n">
        <f aca="false">IF(1_Data_EDA!B17="First Class",1,0)</f>
        <v>0</v>
      </c>
      <c r="I16" s="6" t="n">
        <f aca="false">IF(1_Data_EDA!B17="Second Class",1,0)</f>
        <v>1</v>
      </c>
      <c r="J16" s="6" t="n">
        <f aca="false">IF(1_Data_EDA!B17="Same Day",1,0)</f>
        <v>0</v>
      </c>
      <c r="K16" s="6" t="n">
        <f aca="false">IF(1_Data_EDA!C17="Corporate",1,0)</f>
        <v>0</v>
      </c>
      <c r="L16" s="6" t="n">
        <f aca="false">IF(1_Data_EDA!C17="Home Office",1,0)</f>
        <v>0</v>
      </c>
      <c r="M16" s="6" t="n">
        <f aca="false">IF(1_Data_EDA!D17="Europe",1,0)</f>
        <v>0</v>
      </c>
      <c r="N16" s="6" t="n">
        <f aca="false">IF(1_Data_EDA!D17="LATAM",1,0)</f>
        <v>1</v>
      </c>
      <c r="O16" s="6" t="n">
        <f aca="false">IF(1_Data_EDA!D17="Pacific Asia",1,0)</f>
        <v>0</v>
      </c>
      <c r="P16" s="6" t="n">
        <f aca="false">IF(1_Data_EDA!D17="USCA",1,0)</f>
        <v>0</v>
      </c>
      <c r="Q16" s="6" t="n">
        <f aca="false">IF(C16&gt;MEDIAN(C$5:C$8004),1,0)</f>
        <v>0</v>
      </c>
      <c r="R16" s="6" t="n">
        <f aca="false">IF(D16&gt;2,1,0)</f>
        <v>1</v>
      </c>
    </row>
    <row r="17" customFormat="false" ht="15" hidden="false" customHeight="true" outlineLevel="0" collapsed="false">
      <c r="A17" s="6" t="n">
        <f aca="false">1_Data_EDA!O18</f>
        <v>0</v>
      </c>
      <c r="B17" s="6" t="n">
        <f aca="false">1_Data_EDA!H18</f>
        <v>4</v>
      </c>
      <c r="C17" s="7" t="n">
        <f aca="false">1_Data_EDA!I18</f>
        <v>129.9900055</v>
      </c>
      <c r="D17" s="6" t="n">
        <f aca="false">1_Data_EDA!J18</f>
        <v>1</v>
      </c>
      <c r="E17" s="7" t="n">
        <f aca="false">1_Data_EDA!K18</f>
        <v>129.9900055</v>
      </c>
      <c r="F17" s="7" t="n">
        <f aca="false">1_Data_EDA!L18</f>
        <v>19.5</v>
      </c>
      <c r="G17" s="8" t="n">
        <f aca="false">1_Data_EDA!M18</f>
        <v>0.150000006</v>
      </c>
      <c r="H17" s="6" t="n">
        <f aca="false">IF(1_Data_EDA!B18="First Class",1,0)</f>
        <v>0</v>
      </c>
      <c r="I17" s="6" t="n">
        <f aca="false">IF(1_Data_EDA!B18="Second Class",1,0)</f>
        <v>0</v>
      </c>
      <c r="J17" s="6" t="n">
        <f aca="false">IF(1_Data_EDA!B18="Same Day",1,0)</f>
        <v>0</v>
      </c>
      <c r="K17" s="6" t="n">
        <f aca="false">IF(1_Data_EDA!C18="Corporate",1,0)</f>
        <v>1</v>
      </c>
      <c r="L17" s="6" t="n">
        <f aca="false">IF(1_Data_EDA!C18="Home Office",1,0)</f>
        <v>0</v>
      </c>
      <c r="M17" s="6" t="n">
        <f aca="false">IF(1_Data_EDA!D18="Europe",1,0)</f>
        <v>0</v>
      </c>
      <c r="N17" s="6" t="n">
        <f aca="false">IF(1_Data_EDA!D18="LATAM",1,0)</f>
        <v>1</v>
      </c>
      <c r="O17" s="6" t="n">
        <f aca="false">IF(1_Data_EDA!D18="Pacific Asia",1,0)</f>
        <v>0</v>
      </c>
      <c r="P17" s="6" t="n">
        <f aca="false">IF(1_Data_EDA!D18="USCA",1,0)</f>
        <v>0</v>
      </c>
      <c r="Q17" s="6" t="n">
        <f aca="false">IF(C17&gt;MEDIAN(C$5:C$8004),1,0)</f>
        <v>1</v>
      </c>
      <c r="R17" s="6" t="n">
        <f aca="false">IF(D17&gt;2,1,0)</f>
        <v>0</v>
      </c>
    </row>
    <row r="18" customFormat="false" ht="15" hidden="false" customHeight="true" outlineLevel="0" collapsed="false">
      <c r="A18" s="6" t="n">
        <f aca="false">1_Data_EDA!O19</f>
        <v>1</v>
      </c>
      <c r="B18" s="6" t="n">
        <f aca="false">1_Data_EDA!H19</f>
        <v>1</v>
      </c>
      <c r="C18" s="7" t="n">
        <f aca="false">1_Data_EDA!I19</f>
        <v>49.97999954</v>
      </c>
      <c r="D18" s="6" t="n">
        <f aca="false">1_Data_EDA!J19</f>
        <v>2</v>
      </c>
      <c r="E18" s="7" t="n">
        <f aca="false">1_Data_EDA!K19</f>
        <v>99.95999908</v>
      </c>
      <c r="F18" s="7" t="n">
        <f aca="false">1_Data_EDA!L19</f>
        <v>12</v>
      </c>
      <c r="G18" s="8" t="n">
        <f aca="false">1_Data_EDA!M19</f>
        <v>0.119999997</v>
      </c>
      <c r="H18" s="6" t="n">
        <f aca="false">IF(1_Data_EDA!B19="First Class",1,0)</f>
        <v>1</v>
      </c>
      <c r="I18" s="6" t="n">
        <f aca="false">IF(1_Data_EDA!B19="Second Class",1,0)</f>
        <v>0</v>
      </c>
      <c r="J18" s="6" t="n">
        <f aca="false">IF(1_Data_EDA!B19="Same Day",1,0)</f>
        <v>0</v>
      </c>
      <c r="K18" s="6" t="n">
        <f aca="false">IF(1_Data_EDA!C19="Corporate",1,0)</f>
        <v>0</v>
      </c>
      <c r="L18" s="6" t="n">
        <f aca="false">IF(1_Data_EDA!C19="Home Office",1,0)</f>
        <v>0</v>
      </c>
      <c r="M18" s="6" t="n">
        <f aca="false">IF(1_Data_EDA!D19="Europe",1,0)</f>
        <v>0</v>
      </c>
      <c r="N18" s="6" t="n">
        <f aca="false">IF(1_Data_EDA!D19="LATAM",1,0)</f>
        <v>0</v>
      </c>
      <c r="O18" s="6" t="n">
        <f aca="false">IF(1_Data_EDA!D19="Pacific Asia",1,0)</f>
        <v>1</v>
      </c>
      <c r="P18" s="6" t="n">
        <f aca="false">IF(1_Data_EDA!D19="USCA",1,0)</f>
        <v>0</v>
      </c>
      <c r="Q18" s="6" t="n">
        <f aca="false">IF(C18&gt;MEDIAN(C$5:C$8004),1,0)</f>
        <v>0</v>
      </c>
      <c r="R18" s="6" t="n">
        <f aca="false">IF(D18&gt;2,1,0)</f>
        <v>0</v>
      </c>
    </row>
    <row r="19" customFormat="false" ht="15" hidden="false" customHeight="true" outlineLevel="0" collapsed="false">
      <c r="A19" s="6" t="n">
        <f aca="false">1_Data_EDA!O20</f>
        <v>1</v>
      </c>
      <c r="B19" s="6" t="n">
        <f aca="false">1_Data_EDA!H20</f>
        <v>1</v>
      </c>
      <c r="C19" s="7" t="n">
        <f aca="false">1_Data_EDA!I20</f>
        <v>59.99000168</v>
      </c>
      <c r="D19" s="6" t="n">
        <f aca="false">1_Data_EDA!J20</f>
        <v>1</v>
      </c>
      <c r="E19" s="7" t="n">
        <f aca="false">1_Data_EDA!K20</f>
        <v>59.99000168</v>
      </c>
      <c r="F19" s="7" t="n">
        <f aca="false">1_Data_EDA!L20</f>
        <v>10.80000019</v>
      </c>
      <c r="G19" s="8" t="n">
        <f aca="false">1_Data_EDA!M20</f>
        <v>0.180000007</v>
      </c>
      <c r="H19" s="6" t="n">
        <f aca="false">IF(1_Data_EDA!B20="First Class",1,0)</f>
        <v>1</v>
      </c>
      <c r="I19" s="6" t="n">
        <f aca="false">IF(1_Data_EDA!B20="Second Class",1,0)</f>
        <v>0</v>
      </c>
      <c r="J19" s="6" t="n">
        <f aca="false">IF(1_Data_EDA!B20="Same Day",1,0)</f>
        <v>0</v>
      </c>
      <c r="K19" s="6" t="n">
        <f aca="false">IF(1_Data_EDA!C20="Corporate",1,0)</f>
        <v>0</v>
      </c>
      <c r="L19" s="6" t="n">
        <f aca="false">IF(1_Data_EDA!C20="Home Office",1,0)</f>
        <v>0</v>
      </c>
      <c r="M19" s="6" t="n">
        <f aca="false">IF(1_Data_EDA!D20="Europe",1,0)</f>
        <v>0</v>
      </c>
      <c r="N19" s="6" t="n">
        <f aca="false">IF(1_Data_EDA!D20="LATAM",1,0)</f>
        <v>0</v>
      </c>
      <c r="O19" s="6" t="n">
        <f aca="false">IF(1_Data_EDA!D20="Pacific Asia",1,0)</f>
        <v>1</v>
      </c>
      <c r="P19" s="6" t="n">
        <f aca="false">IF(1_Data_EDA!D20="USCA",1,0)</f>
        <v>0</v>
      </c>
      <c r="Q19" s="6" t="n">
        <f aca="false">IF(C19&gt;MEDIAN(C$5:C$8004),1,0)</f>
        <v>0</v>
      </c>
      <c r="R19" s="6" t="n">
        <f aca="false">IF(D19&gt;2,1,0)</f>
        <v>0</v>
      </c>
    </row>
    <row r="20" customFormat="false" ht="15" hidden="false" customHeight="true" outlineLevel="0" collapsed="false">
      <c r="A20" s="6" t="n">
        <f aca="false">1_Data_EDA!O21</f>
        <v>1</v>
      </c>
      <c r="B20" s="6" t="n">
        <f aca="false">1_Data_EDA!H21</f>
        <v>4</v>
      </c>
      <c r="C20" s="7" t="n">
        <f aca="false">1_Data_EDA!I21</f>
        <v>49.97999954</v>
      </c>
      <c r="D20" s="6" t="n">
        <f aca="false">1_Data_EDA!J21</f>
        <v>2</v>
      </c>
      <c r="E20" s="7" t="n">
        <f aca="false">1_Data_EDA!K21</f>
        <v>99.95999908</v>
      </c>
      <c r="F20" s="7" t="n">
        <f aca="false">1_Data_EDA!L21</f>
        <v>17.98999977</v>
      </c>
      <c r="G20" s="8" t="n">
        <f aca="false">1_Data_EDA!M21</f>
        <v>0.180000007</v>
      </c>
      <c r="H20" s="6" t="n">
        <f aca="false">IF(1_Data_EDA!B21="First Class",1,0)</f>
        <v>0</v>
      </c>
      <c r="I20" s="6" t="n">
        <f aca="false">IF(1_Data_EDA!B21="Second Class",1,0)</f>
        <v>0</v>
      </c>
      <c r="J20" s="6" t="n">
        <f aca="false">IF(1_Data_EDA!B21="Same Day",1,0)</f>
        <v>0</v>
      </c>
      <c r="K20" s="6" t="n">
        <f aca="false">IF(1_Data_EDA!C21="Corporate",1,0)</f>
        <v>0</v>
      </c>
      <c r="L20" s="6" t="n">
        <f aca="false">IF(1_Data_EDA!C21="Home Office",1,0)</f>
        <v>0</v>
      </c>
      <c r="M20" s="6" t="n">
        <f aca="false">IF(1_Data_EDA!D21="Europe",1,0)</f>
        <v>0</v>
      </c>
      <c r="N20" s="6" t="n">
        <f aca="false">IF(1_Data_EDA!D21="LATAM",1,0)</f>
        <v>0</v>
      </c>
      <c r="O20" s="6" t="n">
        <f aca="false">IF(1_Data_EDA!D21="Pacific Asia",1,0)</f>
        <v>1</v>
      </c>
      <c r="P20" s="6" t="n">
        <f aca="false">IF(1_Data_EDA!D21="USCA",1,0)</f>
        <v>0</v>
      </c>
      <c r="Q20" s="6" t="n">
        <f aca="false">IF(C20&gt;MEDIAN(C$5:C$8004),1,0)</f>
        <v>0</v>
      </c>
      <c r="R20" s="6" t="n">
        <f aca="false">IF(D20&gt;2,1,0)</f>
        <v>0</v>
      </c>
    </row>
    <row r="21" customFormat="false" ht="15" hidden="false" customHeight="true" outlineLevel="0" collapsed="false">
      <c r="A21" s="6" t="n">
        <f aca="false">1_Data_EDA!O22</f>
        <v>1</v>
      </c>
      <c r="B21" s="6" t="n">
        <f aca="false">1_Data_EDA!H22</f>
        <v>4</v>
      </c>
      <c r="C21" s="7" t="n">
        <f aca="false">1_Data_EDA!I22</f>
        <v>59.99000168</v>
      </c>
      <c r="D21" s="6" t="n">
        <f aca="false">1_Data_EDA!J22</f>
        <v>4</v>
      </c>
      <c r="E21" s="7" t="n">
        <f aca="false">1_Data_EDA!K22</f>
        <v>239.9600067</v>
      </c>
      <c r="F21" s="7" t="n">
        <f aca="false">1_Data_EDA!L22</f>
        <v>31.19000053</v>
      </c>
      <c r="G21" s="8" t="n">
        <f aca="false">1_Data_EDA!M22</f>
        <v>0.129999995</v>
      </c>
      <c r="H21" s="6" t="n">
        <f aca="false">IF(1_Data_EDA!B22="First Class",1,0)</f>
        <v>0</v>
      </c>
      <c r="I21" s="6" t="n">
        <f aca="false">IF(1_Data_EDA!B22="Second Class",1,0)</f>
        <v>0</v>
      </c>
      <c r="J21" s="6" t="n">
        <f aca="false">IF(1_Data_EDA!B22="Same Day",1,0)</f>
        <v>0</v>
      </c>
      <c r="K21" s="6" t="n">
        <f aca="false">IF(1_Data_EDA!C22="Corporate",1,0)</f>
        <v>0</v>
      </c>
      <c r="L21" s="6" t="n">
        <f aca="false">IF(1_Data_EDA!C22="Home Office",1,0)</f>
        <v>0</v>
      </c>
      <c r="M21" s="6" t="n">
        <f aca="false">IF(1_Data_EDA!D22="Europe",1,0)</f>
        <v>0</v>
      </c>
      <c r="N21" s="6" t="n">
        <f aca="false">IF(1_Data_EDA!D22="LATAM",1,0)</f>
        <v>0</v>
      </c>
      <c r="O21" s="6" t="n">
        <f aca="false">IF(1_Data_EDA!D22="Pacific Asia",1,0)</f>
        <v>0</v>
      </c>
      <c r="P21" s="6" t="n">
        <f aca="false">IF(1_Data_EDA!D22="USCA",1,0)</f>
        <v>1</v>
      </c>
      <c r="Q21" s="6" t="n">
        <f aca="false">IF(C21&gt;MEDIAN(C$5:C$8004),1,0)</f>
        <v>0</v>
      </c>
      <c r="R21" s="6" t="n">
        <f aca="false">IF(D21&gt;2,1,0)</f>
        <v>1</v>
      </c>
    </row>
    <row r="22" customFormat="false" ht="15" hidden="false" customHeight="true" outlineLevel="0" collapsed="false">
      <c r="A22" s="6" t="n">
        <f aca="false">1_Data_EDA!O23</f>
        <v>1</v>
      </c>
      <c r="B22" s="6" t="n">
        <f aca="false">1_Data_EDA!H23</f>
        <v>4</v>
      </c>
      <c r="C22" s="7" t="n">
        <f aca="false">1_Data_EDA!I23</f>
        <v>50</v>
      </c>
      <c r="D22" s="6" t="n">
        <f aca="false">1_Data_EDA!J23</f>
        <v>5</v>
      </c>
      <c r="E22" s="7" t="n">
        <f aca="false">1_Data_EDA!K23</f>
        <v>250</v>
      </c>
      <c r="F22" s="7" t="n">
        <f aca="false">1_Data_EDA!L23</f>
        <v>5</v>
      </c>
      <c r="G22" s="8" t="n">
        <f aca="false">1_Data_EDA!M23</f>
        <v>0.02</v>
      </c>
      <c r="H22" s="6" t="n">
        <f aca="false">IF(1_Data_EDA!B23="First Class",1,0)</f>
        <v>0</v>
      </c>
      <c r="I22" s="6" t="n">
        <f aca="false">IF(1_Data_EDA!B23="Second Class",1,0)</f>
        <v>0</v>
      </c>
      <c r="J22" s="6" t="n">
        <f aca="false">IF(1_Data_EDA!B23="Same Day",1,0)</f>
        <v>0</v>
      </c>
      <c r="K22" s="6" t="n">
        <f aca="false">IF(1_Data_EDA!C23="Corporate",1,0)</f>
        <v>1</v>
      </c>
      <c r="L22" s="6" t="n">
        <f aca="false">IF(1_Data_EDA!C23="Home Office",1,0)</f>
        <v>0</v>
      </c>
      <c r="M22" s="6" t="n">
        <f aca="false">IF(1_Data_EDA!D23="Europe",1,0)</f>
        <v>0</v>
      </c>
      <c r="N22" s="6" t="n">
        <f aca="false">IF(1_Data_EDA!D23="LATAM",1,0)</f>
        <v>1</v>
      </c>
      <c r="O22" s="6" t="n">
        <f aca="false">IF(1_Data_EDA!D23="Pacific Asia",1,0)</f>
        <v>0</v>
      </c>
      <c r="P22" s="6" t="n">
        <f aca="false">IF(1_Data_EDA!D23="USCA",1,0)</f>
        <v>0</v>
      </c>
      <c r="Q22" s="6" t="n">
        <f aca="false">IF(C22&gt;MEDIAN(C$5:C$8004),1,0)</f>
        <v>0</v>
      </c>
      <c r="R22" s="6" t="n">
        <f aca="false">IF(D22&gt;2,1,0)</f>
        <v>1</v>
      </c>
    </row>
    <row r="23" customFormat="false" ht="15" hidden="false" customHeight="true" outlineLevel="0" collapsed="false">
      <c r="A23" s="6" t="n">
        <f aca="false">1_Data_EDA!O24</f>
        <v>0</v>
      </c>
      <c r="B23" s="6" t="n">
        <f aca="false">1_Data_EDA!H24</f>
        <v>4</v>
      </c>
      <c r="C23" s="7" t="n">
        <f aca="false">1_Data_EDA!I24</f>
        <v>59.99000168</v>
      </c>
      <c r="D23" s="6" t="n">
        <f aca="false">1_Data_EDA!J24</f>
        <v>2</v>
      </c>
      <c r="E23" s="7" t="n">
        <f aca="false">1_Data_EDA!K24</f>
        <v>119.9800034</v>
      </c>
      <c r="F23" s="7" t="n">
        <f aca="false">1_Data_EDA!L24</f>
        <v>30</v>
      </c>
      <c r="G23" s="8" t="n">
        <f aca="false">1_Data_EDA!M24</f>
        <v>0.25</v>
      </c>
      <c r="H23" s="6" t="n">
        <f aca="false">IF(1_Data_EDA!B24="First Class",1,0)</f>
        <v>0</v>
      </c>
      <c r="I23" s="6" t="n">
        <f aca="false">IF(1_Data_EDA!B24="Second Class",1,0)</f>
        <v>0</v>
      </c>
      <c r="J23" s="6" t="n">
        <f aca="false">IF(1_Data_EDA!B24="Same Day",1,0)</f>
        <v>0</v>
      </c>
      <c r="K23" s="6" t="n">
        <f aca="false">IF(1_Data_EDA!C24="Corporate",1,0)</f>
        <v>0</v>
      </c>
      <c r="L23" s="6" t="n">
        <f aca="false">IF(1_Data_EDA!C24="Home Office",1,0)</f>
        <v>0</v>
      </c>
      <c r="M23" s="6" t="n">
        <f aca="false">IF(1_Data_EDA!D24="Europe",1,0)</f>
        <v>1</v>
      </c>
      <c r="N23" s="6" t="n">
        <f aca="false">IF(1_Data_EDA!D24="LATAM",1,0)</f>
        <v>0</v>
      </c>
      <c r="O23" s="6" t="n">
        <f aca="false">IF(1_Data_EDA!D24="Pacific Asia",1,0)</f>
        <v>0</v>
      </c>
      <c r="P23" s="6" t="n">
        <f aca="false">IF(1_Data_EDA!D24="USCA",1,0)</f>
        <v>0</v>
      </c>
      <c r="Q23" s="6" t="n">
        <f aca="false">IF(C23&gt;MEDIAN(C$5:C$8004),1,0)</f>
        <v>0</v>
      </c>
      <c r="R23" s="6" t="n">
        <f aca="false">IF(D23&gt;2,1,0)</f>
        <v>0</v>
      </c>
    </row>
    <row r="24" customFormat="false" ht="15" hidden="false" customHeight="true" outlineLevel="0" collapsed="false">
      <c r="A24" s="6" t="n">
        <f aca="false">1_Data_EDA!O25</f>
        <v>1</v>
      </c>
      <c r="B24" s="6" t="n">
        <f aca="false">1_Data_EDA!H25</f>
        <v>2</v>
      </c>
      <c r="C24" s="7" t="n">
        <f aca="false">1_Data_EDA!I25</f>
        <v>129.9900055</v>
      </c>
      <c r="D24" s="6" t="n">
        <f aca="false">1_Data_EDA!J25</f>
        <v>1</v>
      </c>
      <c r="E24" s="7" t="n">
        <f aca="false">1_Data_EDA!K25</f>
        <v>129.9900055</v>
      </c>
      <c r="F24" s="7" t="n">
        <f aca="false">1_Data_EDA!L25</f>
        <v>1.299999952</v>
      </c>
      <c r="G24" s="8" t="n">
        <f aca="false">1_Data_EDA!M25</f>
        <v>0.01</v>
      </c>
      <c r="H24" s="6" t="n">
        <f aca="false">IF(1_Data_EDA!B25="First Class",1,0)</f>
        <v>0</v>
      </c>
      <c r="I24" s="6" t="n">
        <f aca="false">IF(1_Data_EDA!B25="Second Class",1,0)</f>
        <v>1</v>
      </c>
      <c r="J24" s="6" t="n">
        <f aca="false">IF(1_Data_EDA!B25="Same Day",1,0)</f>
        <v>0</v>
      </c>
      <c r="K24" s="6" t="n">
        <f aca="false">IF(1_Data_EDA!C25="Corporate",1,0)</f>
        <v>1</v>
      </c>
      <c r="L24" s="6" t="n">
        <f aca="false">IF(1_Data_EDA!C25="Home Office",1,0)</f>
        <v>0</v>
      </c>
      <c r="M24" s="6" t="n">
        <f aca="false">IF(1_Data_EDA!D25="Europe",1,0)</f>
        <v>1</v>
      </c>
      <c r="N24" s="6" t="n">
        <f aca="false">IF(1_Data_EDA!D25="LATAM",1,0)</f>
        <v>0</v>
      </c>
      <c r="O24" s="6" t="n">
        <f aca="false">IF(1_Data_EDA!D25="Pacific Asia",1,0)</f>
        <v>0</v>
      </c>
      <c r="P24" s="6" t="n">
        <f aca="false">IF(1_Data_EDA!D25="USCA",1,0)</f>
        <v>0</v>
      </c>
      <c r="Q24" s="6" t="n">
        <f aca="false">IF(C24&gt;MEDIAN(C$5:C$8004),1,0)</f>
        <v>1</v>
      </c>
      <c r="R24" s="6" t="n">
        <f aca="false">IF(D24&gt;2,1,0)</f>
        <v>0</v>
      </c>
    </row>
    <row r="25" customFormat="false" ht="15" hidden="false" customHeight="true" outlineLevel="0" collapsed="false">
      <c r="A25" s="6" t="n">
        <f aca="false">1_Data_EDA!O26</f>
        <v>1</v>
      </c>
      <c r="B25" s="6" t="n">
        <f aca="false">1_Data_EDA!H26</f>
        <v>2</v>
      </c>
      <c r="C25" s="7" t="n">
        <f aca="false">1_Data_EDA!I26</f>
        <v>49.97999954</v>
      </c>
      <c r="D25" s="6" t="n">
        <f aca="false">1_Data_EDA!J26</f>
        <v>2</v>
      </c>
      <c r="E25" s="7" t="n">
        <f aca="false">1_Data_EDA!K26</f>
        <v>99.95999908</v>
      </c>
      <c r="F25" s="7" t="n">
        <f aca="false">1_Data_EDA!L26</f>
        <v>5</v>
      </c>
      <c r="G25" s="8" t="n">
        <f aca="false">1_Data_EDA!M26</f>
        <v>0.050000001</v>
      </c>
      <c r="H25" s="6" t="n">
        <f aca="false">IF(1_Data_EDA!B26="First Class",1,0)</f>
        <v>0</v>
      </c>
      <c r="I25" s="6" t="n">
        <f aca="false">IF(1_Data_EDA!B26="Second Class",1,0)</f>
        <v>1</v>
      </c>
      <c r="J25" s="6" t="n">
        <f aca="false">IF(1_Data_EDA!B26="Same Day",1,0)</f>
        <v>0</v>
      </c>
      <c r="K25" s="6" t="n">
        <f aca="false">IF(1_Data_EDA!C26="Corporate",1,0)</f>
        <v>1</v>
      </c>
      <c r="L25" s="6" t="n">
        <f aca="false">IF(1_Data_EDA!C26="Home Office",1,0)</f>
        <v>0</v>
      </c>
      <c r="M25" s="6" t="n">
        <f aca="false">IF(1_Data_EDA!D26="Europe",1,0)</f>
        <v>0</v>
      </c>
      <c r="N25" s="6" t="n">
        <f aca="false">IF(1_Data_EDA!D26="LATAM",1,0)</f>
        <v>0</v>
      </c>
      <c r="O25" s="6" t="n">
        <f aca="false">IF(1_Data_EDA!D26="Pacific Asia",1,0)</f>
        <v>0</v>
      </c>
      <c r="P25" s="6" t="n">
        <f aca="false">IF(1_Data_EDA!D26="USCA",1,0)</f>
        <v>1</v>
      </c>
      <c r="Q25" s="6" t="n">
        <f aca="false">IF(C25&gt;MEDIAN(C$5:C$8004),1,0)</f>
        <v>0</v>
      </c>
      <c r="R25" s="6" t="n">
        <f aca="false">IF(D25&gt;2,1,0)</f>
        <v>0</v>
      </c>
    </row>
    <row r="26" customFormat="false" ht="15" hidden="false" customHeight="true" outlineLevel="0" collapsed="false">
      <c r="A26" s="6" t="n">
        <f aca="false">1_Data_EDA!O27</f>
        <v>0</v>
      </c>
      <c r="B26" s="6" t="n">
        <f aca="false">1_Data_EDA!H27</f>
        <v>4</v>
      </c>
      <c r="C26" s="7" t="n">
        <f aca="false">1_Data_EDA!I27</f>
        <v>49.97999954</v>
      </c>
      <c r="D26" s="6" t="n">
        <f aca="false">1_Data_EDA!J27</f>
        <v>5</v>
      </c>
      <c r="E26" s="7" t="n">
        <f aca="false">1_Data_EDA!K27</f>
        <v>249.8999939</v>
      </c>
      <c r="F26" s="7" t="n">
        <f aca="false">1_Data_EDA!L27</f>
        <v>5</v>
      </c>
      <c r="G26" s="8" t="n">
        <f aca="false">1_Data_EDA!M27</f>
        <v>0.02</v>
      </c>
      <c r="H26" s="6" t="n">
        <f aca="false">IF(1_Data_EDA!B27="First Class",1,0)</f>
        <v>0</v>
      </c>
      <c r="I26" s="6" t="n">
        <f aca="false">IF(1_Data_EDA!B27="Second Class",1,0)</f>
        <v>0</v>
      </c>
      <c r="J26" s="6" t="n">
        <f aca="false">IF(1_Data_EDA!B27="Same Day",1,0)</f>
        <v>0</v>
      </c>
      <c r="K26" s="6" t="n">
        <f aca="false">IF(1_Data_EDA!C27="Corporate",1,0)</f>
        <v>0</v>
      </c>
      <c r="L26" s="6" t="n">
        <f aca="false">IF(1_Data_EDA!C27="Home Office",1,0)</f>
        <v>0</v>
      </c>
      <c r="M26" s="6" t="n">
        <f aca="false">IF(1_Data_EDA!D27="Europe",1,0)</f>
        <v>0</v>
      </c>
      <c r="N26" s="6" t="n">
        <f aca="false">IF(1_Data_EDA!D27="LATAM",1,0)</f>
        <v>0</v>
      </c>
      <c r="O26" s="6" t="n">
        <f aca="false">IF(1_Data_EDA!D27="Pacific Asia",1,0)</f>
        <v>1</v>
      </c>
      <c r="P26" s="6" t="n">
        <f aca="false">IF(1_Data_EDA!D27="USCA",1,0)</f>
        <v>0</v>
      </c>
      <c r="Q26" s="6" t="n">
        <f aca="false">IF(C26&gt;MEDIAN(C$5:C$8004),1,0)</f>
        <v>0</v>
      </c>
      <c r="R26" s="6" t="n">
        <f aca="false">IF(D26&gt;2,1,0)</f>
        <v>1</v>
      </c>
    </row>
    <row r="27" customFormat="false" ht="15" hidden="false" customHeight="true" outlineLevel="0" collapsed="false">
      <c r="A27" s="6" t="n">
        <f aca="false">1_Data_EDA!O28</f>
        <v>0</v>
      </c>
      <c r="B27" s="6" t="n">
        <f aca="false">1_Data_EDA!H28</f>
        <v>4</v>
      </c>
      <c r="C27" s="7" t="n">
        <f aca="false">1_Data_EDA!I28</f>
        <v>129.9900055</v>
      </c>
      <c r="D27" s="6" t="n">
        <f aca="false">1_Data_EDA!J28</f>
        <v>1</v>
      </c>
      <c r="E27" s="7" t="n">
        <f aca="false">1_Data_EDA!K28</f>
        <v>129.9900055</v>
      </c>
      <c r="F27" s="7" t="n">
        <f aca="false">1_Data_EDA!L28</f>
        <v>32.5</v>
      </c>
      <c r="G27" s="8" t="n">
        <f aca="false">1_Data_EDA!M28</f>
        <v>0.25</v>
      </c>
      <c r="H27" s="6" t="n">
        <f aca="false">IF(1_Data_EDA!B28="First Class",1,0)</f>
        <v>0</v>
      </c>
      <c r="I27" s="6" t="n">
        <f aca="false">IF(1_Data_EDA!B28="Second Class",1,0)</f>
        <v>0</v>
      </c>
      <c r="J27" s="6" t="n">
        <f aca="false">IF(1_Data_EDA!B28="Same Day",1,0)</f>
        <v>0</v>
      </c>
      <c r="K27" s="6" t="n">
        <f aca="false">IF(1_Data_EDA!C28="Corporate",1,0)</f>
        <v>0</v>
      </c>
      <c r="L27" s="6" t="n">
        <f aca="false">IF(1_Data_EDA!C28="Home Office",1,0)</f>
        <v>1</v>
      </c>
      <c r="M27" s="6" t="n">
        <f aca="false">IF(1_Data_EDA!D28="Europe",1,0)</f>
        <v>0</v>
      </c>
      <c r="N27" s="6" t="n">
        <f aca="false">IF(1_Data_EDA!D28="LATAM",1,0)</f>
        <v>0</v>
      </c>
      <c r="O27" s="6" t="n">
        <f aca="false">IF(1_Data_EDA!D28="Pacific Asia",1,0)</f>
        <v>1</v>
      </c>
      <c r="P27" s="6" t="n">
        <f aca="false">IF(1_Data_EDA!D28="USCA",1,0)</f>
        <v>0</v>
      </c>
      <c r="Q27" s="6" t="n">
        <f aca="false">IF(C27&gt;MEDIAN(C$5:C$8004),1,0)</f>
        <v>1</v>
      </c>
      <c r="R27" s="6" t="n">
        <f aca="false">IF(D27&gt;2,1,0)</f>
        <v>0</v>
      </c>
    </row>
    <row r="28" customFormat="false" ht="15" hidden="false" customHeight="true" outlineLevel="0" collapsed="false">
      <c r="A28" s="6" t="n">
        <f aca="false">1_Data_EDA!O29</f>
        <v>0</v>
      </c>
      <c r="B28" s="6" t="n">
        <f aca="false">1_Data_EDA!H29</f>
        <v>4</v>
      </c>
      <c r="C28" s="7" t="n">
        <f aca="false">1_Data_EDA!I29</f>
        <v>50</v>
      </c>
      <c r="D28" s="6" t="n">
        <f aca="false">1_Data_EDA!J29</f>
        <v>3</v>
      </c>
      <c r="E28" s="7" t="n">
        <f aca="false">1_Data_EDA!K29</f>
        <v>150</v>
      </c>
      <c r="F28" s="7" t="n">
        <f aca="false">1_Data_EDA!L29</f>
        <v>3</v>
      </c>
      <c r="G28" s="8" t="n">
        <f aca="false">1_Data_EDA!M29</f>
        <v>0.02</v>
      </c>
      <c r="H28" s="6" t="n">
        <f aca="false">IF(1_Data_EDA!B29="First Class",1,0)</f>
        <v>0</v>
      </c>
      <c r="I28" s="6" t="n">
        <f aca="false">IF(1_Data_EDA!B29="Second Class",1,0)</f>
        <v>0</v>
      </c>
      <c r="J28" s="6" t="n">
        <f aca="false">IF(1_Data_EDA!B29="Same Day",1,0)</f>
        <v>0</v>
      </c>
      <c r="K28" s="6" t="n">
        <f aca="false">IF(1_Data_EDA!C29="Corporate",1,0)</f>
        <v>0</v>
      </c>
      <c r="L28" s="6" t="n">
        <f aca="false">IF(1_Data_EDA!C29="Home Office",1,0)</f>
        <v>0</v>
      </c>
      <c r="M28" s="6" t="n">
        <f aca="false">IF(1_Data_EDA!D29="Europe",1,0)</f>
        <v>0</v>
      </c>
      <c r="N28" s="6" t="n">
        <f aca="false">IF(1_Data_EDA!D29="LATAM",1,0)</f>
        <v>0</v>
      </c>
      <c r="O28" s="6" t="n">
        <f aca="false">IF(1_Data_EDA!D29="Pacific Asia",1,0)</f>
        <v>1</v>
      </c>
      <c r="P28" s="6" t="n">
        <f aca="false">IF(1_Data_EDA!D29="USCA",1,0)</f>
        <v>0</v>
      </c>
      <c r="Q28" s="6" t="n">
        <f aca="false">IF(C28&gt;MEDIAN(C$5:C$8004),1,0)</f>
        <v>0</v>
      </c>
      <c r="R28" s="6" t="n">
        <f aca="false">IF(D28&gt;2,1,0)</f>
        <v>1</v>
      </c>
    </row>
    <row r="29" customFormat="false" ht="15" hidden="false" customHeight="true" outlineLevel="0" collapsed="false">
      <c r="A29" s="6" t="n">
        <f aca="false">1_Data_EDA!O30</f>
        <v>0</v>
      </c>
      <c r="B29" s="6" t="n">
        <f aca="false">1_Data_EDA!H30</f>
        <v>4</v>
      </c>
      <c r="C29" s="7" t="n">
        <f aca="false">1_Data_EDA!I30</f>
        <v>399.980011</v>
      </c>
      <c r="D29" s="6" t="n">
        <f aca="false">1_Data_EDA!J30</f>
        <v>1</v>
      </c>
      <c r="E29" s="7" t="n">
        <f aca="false">1_Data_EDA!K30</f>
        <v>399.980011</v>
      </c>
      <c r="F29" s="7" t="n">
        <f aca="false">1_Data_EDA!L30</f>
        <v>8</v>
      </c>
      <c r="G29" s="8" t="n">
        <f aca="false">1_Data_EDA!M30</f>
        <v>0.02</v>
      </c>
      <c r="H29" s="6" t="n">
        <f aca="false">IF(1_Data_EDA!B30="First Class",1,0)</f>
        <v>0</v>
      </c>
      <c r="I29" s="6" t="n">
        <f aca="false">IF(1_Data_EDA!B30="Second Class",1,0)</f>
        <v>0</v>
      </c>
      <c r="J29" s="6" t="n">
        <f aca="false">IF(1_Data_EDA!B30="Same Day",1,0)</f>
        <v>0</v>
      </c>
      <c r="K29" s="6" t="n">
        <f aca="false">IF(1_Data_EDA!C30="Corporate",1,0)</f>
        <v>1</v>
      </c>
      <c r="L29" s="6" t="n">
        <f aca="false">IF(1_Data_EDA!C30="Home Office",1,0)</f>
        <v>0</v>
      </c>
      <c r="M29" s="6" t="n">
        <f aca="false">IF(1_Data_EDA!D30="Europe",1,0)</f>
        <v>1</v>
      </c>
      <c r="N29" s="6" t="n">
        <f aca="false">IF(1_Data_EDA!D30="LATAM",1,0)</f>
        <v>0</v>
      </c>
      <c r="O29" s="6" t="n">
        <f aca="false">IF(1_Data_EDA!D30="Pacific Asia",1,0)</f>
        <v>0</v>
      </c>
      <c r="P29" s="6" t="n">
        <f aca="false">IF(1_Data_EDA!D30="USCA",1,0)</f>
        <v>0</v>
      </c>
      <c r="Q29" s="6" t="n">
        <f aca="false">IF(C29&gt;MEDIAN(C$5:C$8004),1,0)</f>
        <v>1</v>
      </c>
      <c r="R29" s="6" t="n">
        <f aca="false">IF(D29&gt;2,1,0)</f>
        <v>0</v>
      </c>
    </row>
    <row r="30" customFormat="false" ht="15" hidden="false" customHeight="true" outlineLevel="0" collapsed="false">
      <c r="A30" s="6" t="n">
        <f aca="false">1_Data_EDA!O31</f>
        <v>1</v>
      </c>
      <c r="B30" s="6" t="n">
        <f aca="false">1_Data_EDA!H31</f>
        <v>4</v>
      </c>
      <c r="C30" s="7" t="n">
        <f aca="false">1_Data_EDA!I31</f>
        <v>50</v>
      </c>
      <c r="D30" s="6" t="n">
        <f aca="false">1_Data_EDA!J31</f>
        <v>1</v>
      </c>
      <c r="E30" s="7" t="n">
        <f aca="false">1_Data_EDA!K31</f>
        <v>50</v>
      </c>
      <c r="F30" s="7" t="n">
        <f aca="false">1_Data_EDA!L31</f>
        <v>2.5</v>
      </c>
      <c r="G30" s="8" t="n">
        <f aca="false">1_Data_EDA!M31</f>
        <v>0.050000001</v>
      </c>
      <c r="H30" s="6" t="n">
        <f aca="false">IF(1_Data_EDA!B31="First Class",1,0)</f>
        <v>0</v>
      </c>
      <c r="I30" s="6" t="n">
        <f aca="false">IF(1_Data_EDA!B31="Second Class",1,0)</f>
        <v>0</v>
      </c>
      <c r="J30" s="6" t="n">
        <f aca="false">IF(1_Data_EDA!B31="Same Day",1,0)</f>
        <v>0</v>
      </c>
      <c r="K30" s="6" t="n">
        <f aca="false">IF(1_Data_EDA!C31="Corporate",1,0)</f>
        <v>0</v>
      </c>
      <c r="L30" s="6" t="n">
        <f aca="false">IF(1_Data_EDA!C31="Home Office",1,0)</f>
        <v>0</v>
      </c>
      <c r="M30" s="6" t="n">
        <f aca="false">IF(1_Data_EDA!D31="Europe",1,0)</f>
        <v>1</v>
      </c>
      <c r="N30" s="6" t="n">
        <f aca="false">IF(1_Data_EDA!D31="LATAM",1,0)</f>
        <v>0</v>
      </c>
      <c r="O30" s="6" t="n">
        <f aca="false">IF(1_Data_EDA!D31="Pacific Asia",1,0)</f>
        <v>0</v>
      </c>
      <c r="P30" s="6" t="n">
        <f aca="false">IF(1_Data_EDA!D31="USCA",1,0)</f>
        <v>0</v>
      </c>
      <c r="Q30" s="6" t="n">
        <f aca="false">IF(C30&gt;MEDIAN(C$5:C$8004),1,0)</f>
        <v>0</v>
      </c>
      <c r="R30" s="6" t="n">
        <f aca="false">IF(D30&gt;2,1,0)</f>
        <v>0</v>
      </c>
    </row>
    <row r="31" customFormat="false" ht="15" hidden="false" customHeight="true" outlineLevel="0" collapsed="false">
      <c r="A31" s="6" t="n">
        <f aca="false">1_Data_EDA!O32</f>
        <v>1</v>
      </c>
      <c r="B31" s="6" t="n">
        <f aca="false">1_Data_EDA!H32</f>
        <v>2</v>
      </c>
      <c r="C31" s="7" t="n">
        <f aca="false">1_Data_EDA!I32</f>
        <v>59.99000168</v>
      </c>
      <c r="D31" s="6" t="n">
        <f aca="false">1_Data_EDA!J32</f>
        <v>3</v>
      </c>
      <c r="E31" s="7" t="n">
        <f aca="false">1_Data_EDA!K32</f>
        <v>179.9700012</v>
      </c>
      <c r="F31" s="7" t="n">
        <f aca="false">1_Data_EDA!L32</f>
        <v>28.79999924</v>
      </c>
      <c r="G31" s="8" t="n">
        <f aca="false">1_Data_EDA!M32</f>
        <v>0.159999996</v>
      </c>
      <c r="H31" s="6" t="n">
        <f aca="false">IF(1_Data_EDA!B32="First Class",1,0)</f>
        <v>0</v>
      </c>
      <c r="I31" s="6" t="n">
        <f aca="false">IF(1_Data_EDA!B32="Second Class",1,0)</f>
        <v>1</v>
      </c>
      <c r="J31" s="6" t="n">
        <f aca="false">IF(1_Data_EDA!B32="Same Day",1,0)</f>
        <v>0</v>
      </c>
      <c r="K31" s="6" t="n">
        <f aca="false">IF(1_Data_EDA!C32="Corporate",1,0)</f>
        <v>0</v>
      </c>
      <c r="L31" s="6" t="n">
        <f aca="false">IF(1_Data_EDA!C32="Home Office",1,0)</f>
        <v>1</v>
      </c>
      <c r="M31" s="6" t="n">
        <f aca="false">IF(1_Data_EDA!D32="Europe",1,0)</f>
        <v>0</v>
      </c>
      <c r="N31" s="6" t="n">
        <f aca="false">IF(1_Data_EDA!D32="LATAM",1,0)</f>
        <v>1</v>
      </c>
      <c r="O31" s="6" t="n">
        <f aca="false">IF(1_Data_EDA!D32="Pacific Asia",1,0)</f>
        <v>0</v>
      </c>
      <c r="P31" s="6" t="n">
        <f aca="false">IF(1_Data_EDA!D32="USCA",1,0)</f>
        <v>0</v>
      </c>
      <c r="Q31" s="6" t="n">
        <f aca="false">IF(C31&gt;MEDIAN(C$5:C$8004),1,0)</f>
        <v>0</v>
      </c>
      <c r="R31" s="6" t="n">
        <f aca="false">IF(D31&gt;2,1,0)</f>
        <v>1</v>
      </c>
    </row>
    <row r="32" customFormat="false" ht="15" hidden="false" customHeight="true" outlineLevel="0" collapsed="false">
      <c r="A32" s="6" t="n">
        <f aca="false">1_Data_EDA!O33</f>
        <v>1</v>
      </c>
      <c r="B32" s="6" t="n">
        <f aca="false">1_Data_EDA!H33</f>
        <v>0</v>
      </c>
      <c r="C32" s="7" t="n">
        <f aca="false">1_Data_EDA!I33</f>
        <v>399.980011</v>
      </c>
      <c r="D32" s="6" t="n">
        <f aca="false">1_Data_EDA!J33</f>
        <v>1</v>
      </c>
      <c r="E32" s="7" t="n">
        <f aca="false">1_Data_EDA!K33</f>
        <v>399.980011</v>
      </c>
      <c r="F32" s="7" t="n">
        <f aca="false">1_Data_EDA!L33</f>
        <v>80</v>
      </c>
      <c r="G32" s="8" t="n">
        <f aca="false">1_Data_EDA!M33</f>
        <v>0.200000003</v>
      </c>
      <c r="H32" s="6" t="n">
        <f aca="false">IF(1_Data_EDA!B33="First Class",1,0)</f>
        <v>0</v>
      </c>
      <c r="I32" s="6" t="n">
        <f aca="false">IF(1_Data_EDA!B33="Second Class",1,0)</f>
        <v>0</v>
      </c>
      <c r="J32" s="6" t="n">
        <f aca="false">IF(1_Data_EDA!B33="Same Day",1,0)</f>
        <v>1</v>
      </c>
      <c r="K32" s="6" t="n">
        <f aca="false">IF(1_Data_EDA!C33="Corporate",1,0)</f>
        <v>1</v>
      </c>
      <c r="L32" s="6" t="n">
        <f aca="false">IF(1_Data_EDA!C33="Home Office",1,0)</f>
        <v>0</v>
      </c>
      <c r="M32" s="6" t="n">
        <f aca="false">IF(1_Data_EDA!D33="Europe",1,0)</f>
        <v>1</v>
      </c>
      <c r="N32" s="6" t="n">
        <f aca="false">IF(1_Data_EDA!D33="LATAM",1,0)</f>
        <v>0</v>
      </c>
      <c r="O32" s="6" t="n">
        <f aca="false">IF(1_Data_EDA!D33="Pacific Asia",1,0)</f>
        <v>0</v>
      </c>
      <c r="P32" s="6" t="n">
        <f aca="false">IF(1_Data_EDA!D33="USCA",1,0)</f>
        <v>0</v>
      </c>
      <c r="Q32" s="6" t="n">
        <f aca="false">IF(C32&gt;MEDIAN(C$5:C$8004),1,0)</f>
        <v>1</v>
      </c>
      <c r="R32" s="6" t="n">
        <f aca="false">IF(D32&gt;2,1,0)</f>
        <v>0</v>
      </c>
    </row>
    <row r="33" customFormat="false" ht="15" hidden="false" customHeight="true" outlineLevel="0" collapsed="false">
      <c r="A33" s="6" t="n">
        <f aca="false">1_Data_EDA!O34</f>
        <v>1</v>
      </c>
      <c r="B33" s="6" t="n">
        <f aca="false">1_Data_EDA!H34</f>
        <v>1</v>
      </c>
      <c r="C33" s="7" t="n">
        <f aca="false">1_Data_EDA!I34</f>
        <v>49.97999954</v>
      </c>
      <c r="D33" s="6" t="n">
        <f aca="false">1_Data_EDA!J34</f>
        <v>1</v>
      </c>
      <c r="E33" s="7" t="n">
        <f aca="false">1_Data_EDA!K34</f>
        <v>49.97999954</v>
      </c>
      <c r="F33" s="7" t="n">
        <f aca="false">1_Data_EDA!L34</f>
        <v>6.5</v>
      </c>
      <c r="G33" s="8" t="n">
        <f aca="false">1_Data_EDA!M34</f>
        <v>0.129999995</v>
      </c>
      <c r="H33" s="6" t="n">
        <f aca="false">IF(1_Data_EDA!B34="First Class",1,0)</f>
        <v>1</v>
      </c>
      <c r="I33" s="6" t="n">
        <f aca="false">IF(1_Data_EDA!B34="Second Class",1,0)</f>
        <v>0</v>
      </c>
      <c r="J33" s="6" t="n">
        <f aca="false">IF(1_Data_EDA!B34="Same Day",1,0)</f>
        <v>0</v>
      </c>
      <c r="K33" s="6" t="n">
        <f aca="false">IF(1_Data_EDA!C34="Corporate",1,0)</f>
        <v>0</v>
      </c>
      <c r="L33" s="6" t="n">
        <f aca="false">IF(1_Data_EDA!C34="Home Office",1,0)</f>
        <v>0</v>
      </c>
      <c r="M33" s="6" t="n">
        <f aca="false">IF(1_Data_EDA!D34="Europe",1,0)</f>
        <v>0</v>
      </c>
      <c r="N33" s="6" t="n">
        <f aca="false">IF(1_Data_EDA!D34="LATAM",1,0)</f>
        <v>0</v>
      </c>
      <c r="O33" s="6" t="n">
        <f aca="false">IF(1_Data_EDA!D34="Pacific Asia",1,0)</f>
        <v>0</v>
      </c>
      <c r="P33" s="6" t="n">
        <f aca="false">IF(1_Data_EDA!D34="USCA",1,0)</f>
        <v>1</v>
      </c>
      <c r="Q33" s="6" t="n">
        <f aca="false">IF(C33&gt;MEDIAN(C$5:C$8004),1,0)</f>
        <v>0</v>
      </c>
      <c r="R33" s="6" t="n">
        <f aca="false">IF(D33&gt;2,1,0)</f>
        <v>0</v>
      </c>
    </row>
    <row r="34" customFormat="false" ht="15" hidden="false" customHeight="true" outlineLevel="0" collapsed="false">
      <c r="A34" s="6" t="n">
        <f aca="false">1_Data_EDA!O35</f>
        <v>0</v>
      </c>
      <c r="B34" s="6" t="n">
        <f aca="false">1_Data_EDA!H35</f>
        <v>4</v>
      </c>
      <c r="C34" s="7" t="n">
        <f aca="false">1_Data_EDA!I35</f>
        <v>399.9899902</v>
      </c>
      <c r="D34" s="6" t="n">
        <f aca="false">1_Data_EDA!J35</f>
        <v>1</v>
      </c>
      <c r="E34" s="7" t="n">
        <f aca="false">1_Data_EDA!K35</f>
        <v>399.9899902</v>
      </c>
      <c r="F34" s="7" t="n">
        <f aca="false">1_Data_EDA!L35</f>
        <v>22</v>
      </c>
      <c r="G34" s="8" t="n">
        <f aca="false">1_Data_EDA!M35</f>
        <v>0.059999999</v>
      </c>
      <c r="H34" s="6" t="n">
        <f aca="false">IF(1_Data_EDA!B35="First Class",1,0)</f>
        <v>0</v>
      </c>
      <c r="I34" s="6" t="n">
        <f aca="false">IF(1_Data_EDA!B35="Second Class",1,0)</f>
        <v>0</v>
      </c>
      <c r="J34" s="6" t="n">
        <f aca="false">IF(1_Data_EDA!B35="Same Day",1,0)</f>
        <v>0</v>
      </c>
      <c r="K34" s="6" t="n">
        <f aca="false">IF(1_Data_EDA!C35="Corporate",1,0)</f>
        <v>0</v>
      </c>
      <c r="L34" s="6" t="n">
        <f aca="false">IF(1_Data_EDA!C35="Home Office",1,0)</f>
        <v>0</v>
      </c>
      <c r="M34" s="6" t="n">
        <f aca="false">IF(1_Data_EDA!D35="Europe",1,0)</f>
        <v>1</v>
      </c>
      <c r="N34" s="6" t="n">
        <f aca="false">IF(1_Data_EDA!D35="LATAM",1,0)</f>
        <v>0</v>
      </c>
      <c r="O34" s="6" t="n">
        <f aca="false">IF(1_Data_EDA!D35="Pacific Asia",1,0)</f>
        <v>0</v>
      </c>
      <c r="P34" s="6" t="n">
        <f aca="false">IF(1_Data_EDA!D35="USCA",1,0)</f>
        <v>0</v>
      </c>
      <c r="Q34" s="6" t="n">
        <f aca="false">IF(C34&gt;MEDIAN(C$5:C$8004),1,0)</f>
        <v>1</v>
      </c>
      <c r="R34" s="6" t="n">
        <f aca="false">IF(D34&gt;2,1,0)</f>
        <v>0</v>
      </c>
    </row>
    <row r="35" customFormat="false" ht="15" hidden="false" customHeight="true" outlineLevel="0" collapsed="false">
      <c r="A35" s="6" t="n">
        <f aca="false">1_Data_EDA!O36</f>
        <v>0</v>
      </c>
      <c r="B35" s="6" t="n">
        <f aca="false">1_Data_EDA!H36</f>
        <v>4</v>
      </c>
      <c r="C35" s="7" t="n">
        <f aca="false">1_Data_EDA!I36</f>
        <v>24.98999977</v>
      </c>
      <c r="D35" s="6" t="n">
        <f aca="false">1_Data_EDA!J36</f>
        <v>4</v>
      </c>
      <c r="E35" s="7" t="n">
        <f aca="false">1_Data_EDA!K36</f>
        <v>99.95999908</v>
      </c>
      <c r="F35" s="7" t="n">
        <f aca="false">1_Data_EDA!L36</f>
        <v>3</v>
      </c>
      <c r="G35" s="8" t="n">
        <f aca="false">1_Data_EDA!M36</f>
        <v>0.029999999</v>
      </c>
      <c r="H35" s="6" t="n">
        <f aca="false">IF(1_Data_EDA!B36="First Class",1,0)</f>
        <v>0</v>
      </c>
      <c r="I35" s="6" t="n">
        <f aca="false">IF(1_Data_EDA!B36="Second Class",1,0)</f>
        <v>0</v>
      </c>
      <c r="J35" s="6" t="n">
        <f aca="false">IF(1_Data_EDA!B36="Same Day",1,0)</f>
        <v>0</v>
      </c>
      <c r="K35" s="6" t="n">
        <f aca="false">IF(1_Data_EDA!C36="Corporate",1,0)</f>
        <v>0</v>
      </c>
      <c r="L35" s="6" t="n">
        <f aca="false">IF(1_Data_EDA!C36="Home Office",1,0)</f>
        <v>0</v>
      </c>
      <c r="M35" s="6" t="n">
        <f aca="false">IF(1_Data_EDA!D36="Europe",1,0)</f>
        <v>0</v>
      </c>
      <c r="N35" s="6" t="n">
        <f aca="false">IF(1_Data_EDA!D36="LATAM",1,0)</f>
        <v>1</v>
      </c>
      <c r="O35" s="6" t="n">
        <f aca="false">IF(1_Data_EDA!D36="Pacific Asia",1,0)</f>
        <v>0</v>
      </c>
      <c r="P35" s="6" t="n">
        <f aca="false">IF(1_Data_EDA!D36="USCA",1,0)</f>
        <v>0</v>
      </c>
      <c r="Q35" s="6" t="n">
        <f aca="false">IF(C35&gt;MEDIAN(C$5:C$8004),1,0)</f>
        <v>0</v>
      </c>
      <c r="R35" s="6" t="n">
        <f aca="false">IF(D35&gt;2,1,0)</f>
        <v>1</v>
      </c>
    </row>
    <row r="36" customFormat="false" ht="15" hidden="false" customHeight="true" outlineLevel="0" collapsed="false">
      <c r="A36" s="6" t="n">
        <f aca="false">1_Data_EDA!O37</f>
        <v>0</v>
      </c>
      <c r="B36" s="6" t="n">
        <f aca="false">1_Data_EDA!H37</f>
        <v>4</v>
      </c>
      <c r="C36" s="7" t="n">
        <f aca="false">1_Data_EDA!I37</f>
        <v>59.99000168</v>
      </c>
      <c r="D36" s="6" t="n">
        <f aca="false">1_Data_EDA!J37</f>
        <v>2</v>
      </c>
      <c r="E36" s="7" t="n">
        <f aca="false">1_Data_EDA!K37</f>
        <v>119.9800034</v>
      </c>
      <c r="F36" s="7" t="n">
        <f aca="false">1_Data_EDA!L37</f>
        <v>21.60000038</v>
      </c>
      <c r="G36" s="8" t="n">
        <f aca="false">1_Data_EDA!M37</f>
        <v>0.180000007</v>
      </c>
      <c r="H36" s="6" t="n">
        <f aca="false">IF(1_Data_EDA!B37="First Class",1,0)</f>
        <v>0</v>
      </c>
      <c r="I36" s="6" t="n">
        <f aca="false">IF(1_Data_EDA!B37="Second Class",1,0)</f>
        <v>0</v>
      </c>
      <c r="J36" s="6" t="n">
        <f aca="false">IF(1_Data_EDA!B37="Same Day",1,0)</f>
        <v>0</v>
      </c>
      <c r="K36" s="6" t="n">
        <f aca="false">IF(1_Data_EDA!C37="Corporate",1,0)</f>
        <v>0</v>
      </c>
      <c r="L36" s="6" t="n">
        <f aca="false">IF(1_Data_EDA!C37="Home Office",1,0)</f>
        <v>0</v>
      </c>
      <c r="M36" s="6" t="n">
        <f aca="false">IF(1_Data_EDA!D37="Europe",1,0)</f>
        <v>0</v>
      </c>
      <c r="N36" s="6" t="n">
        <f aca="false">IF(1_Data_EDA!D37="LATAM",1,0)</f>
        <v>0</v>
      </c>
      <c r="O36" s="6" t="n">
        <f aca="false">IF(1_Data_EDA!D37="Pacific Asia",1,0)</f>
        <v>1</v>
      </c>
      <c r="P36" s="6" t="n">
        <f aca="false">IF(1_Data_EDA!D37="USCA",1,0)</f>
        <v>0</v>
      </c>
      <c r="Q36" s="6" t="n">
        <f aca="false">IF(C36&gt;MEDIAN(C$5:C$8004),1,0)</f>
        <v>0</v>
      </c>
      <c r="R36" s="6" t="n">
        <f aca="false">IF(D36&gt;2,1,0)</f>
        <v>0</v>
      </c>
    </row>
    <row r="37" customFormat="false" ht="15" hidden="false" customHeight="true" outlineLevel="0" collapsed="false">
      <c r="A37" s="6" t="n">
        <f aca="false">1_Data_EDA!O38</f>
        <v>1</v>
      </c>
      <c r="B37" s="6" t="n">
        <f aca="false">1_Data_EDA!H38</f>
        <v>1</v>
      </c>
      <c r="C37" s="7" t="n">
        <f aca="false">1_Data_EDA!I38</f>
        <v>129.9900055</v>
      </c>
      <c r="D37" s="6" t="n">
        <f aca="false">1_Data_EDA!J38</f>
        <v>1</v>
      </c>
      <c r="E37" s="7" t="n">
        <f aca="false">1_Data_EDA!K38</f>
        <v>129.9900055</v>
      </c>
      <c r="F37" s="7" t="n">
        <f aca="false">1_Data_EDA!L38</f>
        <v>19.5</v>
      </c>
      <c r="G37" s="8" t="n">
        <f aca="false">1_Data_EDA!M38</f>
        <v>0.150000006</v>
      </c>
      <c r="H37" s="6" t="n">
        <f aca="false">IF(1_Data_EDA!B38="First Class",1,0)</f>
        <v>1</v>
      </c>
      <c r="I37" s="6" t="n">
        <f aca="false">IF(1_Data_EDA!B38="Second Class",1,0)</f>
        <v>0</v>
      </c>
      <c r="J37" s="6" t="n">
        <f aca="false">IF(1_Data_EDA!B38="Same Day",1,0)</f>
        <v>0</v>
      </c>
      <c r="K37" s="6" t="n">
        <f aca="false">IF(1_Data_EDA!C38="Corporate",1,0)</f>
        <v>0</v>
      </c>
      <c r="L37" s="6" t="n">
        <f aca="false">IF(1_Data_EDA!C38="Home Office",1,0)</f>
        <v>0</v>
      </c>
      <c r="M37" s="6" t="n">
        <f aca="false">IF(1_Data_EDA!D38="Europe",1,0)</f>
        <v>0</v>
      </c>
      <c r="N37" s="6" t="n">
        <f aca="false">IF(1_Data_EDA!D38="LATAM",1,0)</f>
        <v>0</v>
      </c>
      <c r="O37" s="6" t="n">
        <f aca="false">IF(1_Data_EDA!D38="Pacific Asia",1,0)</f>
        <v>1</v>
      </c>
      <c r="P37" s="6" t="n">
        <f aca="false">IF(1_Data_EDA!D38="USCA",1,0)</f>
        <v>0</v>
      </c>
      <c r="Q37" s="6" t="n">
        <f aca="false">IF(C37&gt;MEDIAN(C$5:C$8004),1,0)</f>
        <v>1</v>
      </c>
      <c r="R37" s="6" t="n">
        <f aca="false">IF(D37&gt;2,1,0)</f>
        <v>0</v>
      </c>
    </row>
    <row r="38" customFormat="false" ht="15" hidden="false" customHeight="true" outlineLevel="0" collapsed="false">
      <c r="A38" s="6" t="n">
        <f aca="false">1_Data_EDA!O39</f>
        <v>0</v>
      </c>
      <c r="B38" s="6" t="n">
        <f aca="false">1_Data_EDA!H39</f>
        <v>2</v>
      </c>
      <c r="C38" s="7" t="n">
        <f aca="false">1_Data_EDA!I39</f>
        <v>199.9900055</v>
      </c>
      <c r="D38" s="6" t="n">
        <f aca="false">1_Data_EDA!J39</f>
        <v>1</v>
      </c>
      <c r="E38" s="7" t="n">
        <f aca="false">1_Data_EDA!K39</f>
        <v>199.9900055</v>
      </c>
      <c r="F38" s="7" t="n">
        <f aca="false">1_Data_EDA!L39</f>
        <v>50</v>
      </c>
      <c r="G38" s="8" t="n">
        <f aca="false">1_Data_EDA!M39</f>
        <v>0.25</v>
      </c>
      <c r="H38" s="6" t="n">
        <f aca="false">IF(1_Data_EDA!B39="First Class",1,0)</f>
        <v>0</v>
      </c>
      <c r="I38" s="6" t="n">
        <f aca="false">IF(1_Data_EDA!B39="Second Class",1,0)</f>
        <v>1</v>
      </c>
      <c r="J38" s="6" t="n">
        <f aca="false">IF(1_Data_EDA!B39="Same Day",1,0)</f>
        <v>0</v>
      </c>
      <c r="K38" s="6" t="n">
        <f aca="false">IF(1_Data_EDA!C39="Corporate",1,0)</f>
        <v>0</v>
      </c>
      <c r="L38" s="6" t="n">
        <f aca="false">IF(1_Data_EDA!C39="Home Office",1,0)</f>
        <v>0</v>
      </c>
      <c r="M38" s="6" t="n">
        <f aca="false">IF(1_Data_EDA!D39="Europe",1,0)</f>
        <v>0</v>
      </c>
      <c r="N38" s="6" t="n">
        <f aca="false">IF(1_Data_EDA!D39="LATAM",1,0)</f>
        <v>0</v>
      </c>
      <c r="O38" s="6" t="n">
        <f aca="false">IF(1_Data_EDA!D39="Pacific Asia",1,0)</f>
        <v>0</v>
      </c>
      <c r="P38" s="6" t="n">
        <f aca="false">IF(1_Data_EDA!D39="USCA",1,0)</f>
        <v>0</v>
      </c>
      <c r="Q38" s="6" t="n">
        <f aca="false">IF(C38&gt;MEDIAN(C$5:C$8004),1,0)</f>
        <v>1</v>
      </c>
      <c r="R38" s="6" t="n">
        <f aca="false">IF(D38&gt;2,1,0)</f>
        <v>0</v>
      </c>
    </row>
    <row r="39" customFormat="false" ht="15" hidden="false" customHeight="true" outlineLevel="0" collapsed="false">
      <c r="A39" s="6" t="n">
        <f aca="false">1_Data_EDA!O40</f>
        <v>1</v>
      </c>
      <c r="B39" s="6" t="n">
        <f aca="false">1_Data_EDA!H40</f>
        <v>2</v>
      </c>
      <c r="C39" s="7" t="n">
        <f aca="false">1_Data_EDA!I40</f>
        <v>39.99000168</v>
      </c>
      <c r="D39" s="6" t="n">
        <f aca="false">1_Data_EDA!J40</f>
        <v>3</v>
      </c>
      <c r="E39" s="7" t="n">
        <f aca="false">1_Data_EDA!K40</f>
        <v>119.9700012</v>
      </c>
      <c r="F39" s="7" t="n">
        <f aca="false">1_Data_EDA!L40</f>
        <v>0</v>
      </c>
      <c r="G39" s="8" t="n">
        <f aca="false">1_Data_EDA!M40</f>
        <v>0</v>
      </c>
      <c r="H39" s="6" t="n">
        <f aca="false">IF(1_Data_EDA!B40="First Class",1,0)</f>
        <v>0</v>
      </c>
      <c r="I39" s="6" t="n">
        <f aca="false">IF(1_Data_EDA!B40="Second Class",1,0)</f>
        <v>1</v>
      </c>
      <c r="J39" s="6" t="n">
        <f aca="false">IF(1_Data_EDA!B40="Same Day",1,0)</f>
        <v>0</v>
      </c>
      <c r="K39" s="6" t="n">
        <f aca="false">IF(1_Data_EDA!C40="Corporate",1,0)</f>
        <v>1</v>
      </c>
      <c r="L39" s="6" t="n">
        <f aca="false">IF(1_Data_EDA!C40="Home Office",1,0)</f>
        <v>0</v>
      </c>
      <c r="M39" s="6" t="n">
        <f aca="false">IF(1_Data_EDA!D40="Europe",1,0)</f>
        <v>0</v>
      </c>
      <c r="N39" s="6" t="n">
        <f aca="false">IF(1_Data_EDA!D40="LATAM",1,0)</f>
        <v>1</v>
      </c>
      <c r="O39" s="6" t="n">
        <f aca="false">IF(1_Data_EDA!D40="Pacific Asia",1,0)</f>
        <v>0</v>
      </c>
      <c r="P39" s="6" t="n">
        <f aca="false">IF(1_Data_EDA!D40="USCA",1,0)</f>
        <v>0</v>
      </c>
      <c r="Q39" s="6" t="n">
        <f aca="false">IF(C39&gt;MEDIAN(C$5:C$8004),1,0)</f>
        <v>0</v>
      </c>
      <c r="R39" s="6" t="n">
        <f aca="false">IF(D39&gt;2,1,0)</f>
        <v>1</v>
      </c>
    </row>
    <row r="40" customFormat="false" ht="15" hidden="false" customHeight="true" outlineLevel="0" collapsed="false">
      <c r="A40" s="6" t="n">
        <f aca="false">1_Data_EDA!O41</f>
        <v>0</v>
      </c>
      <c r="B40" s="6" t="n">
        <f aca="false">1_Data_EDA!H41</f>
        <v>4</v>
      </c>
      <c r="C40" s="7" t="n">
        <f aca="false">1_Data_EDA!I41</f>
        <v>50</v>
      </c>
      <c r="D40" s="6" t="n">
        <f aca="false">1_Data_EDA!J41</f>
        <v>5</v>
      </c>
      <c r="E40" s="7" t="n">
        <f aca="false">1_Data_EDA!K41</f>
        <v>250</v>
      </c>
      <c r="F40" s="7" t="n">
        <f aca="false">1_Data_EDA!L41</f>
        <v>62.5</v>
      </c>
      <c r="G40" s="8" t="n">
        <f aca="false">1_Data_EDA!M41</f>
        <v>0.25</v>
      </c>
      <c r="H40" s="6" t="n">
        <f aca="false">IF(1_Data_EDA!B41="First Class",1,0)</f>
        <v>0</v>
      </c>
      <c r="I40" s="6" t="n">
        <f aca="false">IF(1_Data_EDA!B41="Second Class",1,0)</f>
        <v>0</v>
      </c>
      <c r="J40" s="6" t="n">
        <f aca="false">IF(1_Data_EDA!B41="Same Day",1,0)</f>
        <v>0</v>
      </c>
      <c r="K40" s="6" t="n">
        <f aca="false">IF(1_Data_EDA!C41="Corporate",1,0)</f>
        <v>0</v>
      </c>
      <c r="L40" s="6" t="n">
        <f aca="false">IF(1_Data_EDA!C41="Home Office",1,0)</f>
        <v>0</v>
      </c>
      <c r="M40" s="6" t="n">
        <f aca="false">IF(1_Data_EDA!D41="Europe",1,0)</f>
        <v>1</v>
      </c>
      <c r="N40" s="6" t="n">
        <f aca="false">IF(1_Data_EDA!D41="LATAM",1,0)</f>
        <v>0</v>
      </c>
      <c r="O40" s="6" t="n">
        <f aca="false">IF(1_Data_EDA!D41="Pacific Asia",1,0)</f>
        <v>0</v>
      </c>
      <c r="P40" s="6" t="n">
        <f aca="false">IF(1_Data_EDA!D41="USCA",1,0)</f>
        <v>0</v>
      </c>
      <c r="Q40" s="6" t="n">
        <f aca="false">IF(C40&gt;MEDIAN(C$5:C$8004),1,0)</f>
        <v>0</v>
      </c>
      <c r="R40" s="6" t="n">
        <f aca="false">IF(D40&gt;2,1,0)</f>
        <v>1</v>
      </c>
    </row>
    <row r="41" customFormat="false" ht="15" hidden="false" customHeight="true" outlineLevel="0" collapsed="false">
      <c r="A41" s="6" t="n">
        <f aca="false">1_Data_EDA!O42</f>
        <v>0</v>
      </c>
      <c r="B41" s="6" t="n">
        <f aca="false">1_Data_EDA!H42</f>
        <v>4</v>
      </c>
      <c r="C41" s="7" t="n">
        <f aca="false">1_Data_EDA!I42</f>
        <v>51.99000168</v>
      </c>
      <c r="D41" s="6" t="n">
        <f aca="false">1_Data_EDA!J42</f>
        <v>5</v>
      </c>
      <c r="E41" s="7" t="n">
        <f aca="false">1_Data_EDA!K42</f>
        <v>259.9500122</v>
      </c>
      <c r="F41" s="7" t="n">
        <f aca="false">1_Data_EDA!L42</f>
        <v>7.800000191</v>
      </c>
      <c r="G41" s="8" t="n">
        <f aca="false">1_Data_EDA!M42</f>
        <v>0.029999999</v>
      </c>
      <c r="H41" s="6" t="n">
        <f aca="false">IF(1_Data_EDA!B42="First Class",1,0)</f>
        <v>0</v>
      </c>
      <c r="I41" s="6" t="n">
        <f aca="false">IF(1_Data_EDA!B42="Second Class",1,0)</f>
        <v>0</v>
      </c>
      <c r="J41" s="6" t="n">
        <f aca="false">IF(1_Data_EDA!B42="Same Day",1,0)</f>
        <v>0</v>
      </c>
      <c r="K41" s="6" t="n">
        <f aca="false">IF(1_Data_EDA!C42="Corporate",1,0)</f>
        <v>0</v>
      </c>
      <c r="L41" s="6" t="n">
        <f aca="false">IF(1_Data_EDA!C42="Home Office",1,0)</f>
        <v>0</v>
      </c>
      <c r="M41" s="6" t="n">
        <f aca="false">IF(1_Data_EDA!D42="Europe",1,0)</f>
        <v>0</v>
      </c>
      <c r="N41" s="6" t="n">
        <f aca="false">IF(1_Data_EDA!D42="LATAM",1,0)</f>
        <v>0</v>
      </c>
      <c r="O41" s="6" t="n">
        <f aca="false">IF(1_Data_EDA!D42="Pacific Asia",1,0)</f>
        <v>0</v>
      </c>
      <c r="P41" s="6" t="n">
        <f aca="false">IF(1_Data_EDA!D42="USCA",1,0)</f>
        <v>1</v>
      </c>
      <c r="Q41" s="6" t="n">
        <f aca="false">IF(C41&gt;MEDIAN(C$5:C$8004),1,0)</f>
        <v>0</v>
      </c>
      <c r="R41" s="6" t="n">
        <f aca="false">IF(D41&gt;2,1,0)</f>
        <v>1</v>
      </c>
    </row>
    <row r="42" customFormat="false" ht="15" hidden="false" customHeight="true" outlineLevel="0" collapsed="false">
      <c r="A42" s="6" t="n">
        <f aca="false">1_Data_EDA!O43</f>
        <v>1</v>
      </c>
      <c r="B42" s="6" t="n">
        <f aca="false">1_Data_EDA!H43</f>
        <v>1</v>
      </c>
      <c r="C42" s="7" t="n">
        <f aca="false">1_Data_EDA!I43</f>
        <v>129.9900055</v>
      </c>
      <c r="D42" s="6" t="n">
        <f aca="false">1_Data_EDA!J43</f>
        <v>1</v>
      </c>
      <c r="E42" s="7" t="n">
        <f aca="false">1_Data_EDA!K43</f>
        <v>129.9900055</v>
      </c>
      <c r="F42" s="7" t="n">
        <f aca="false">1_Data_EDA!L43</f>
        <v>2.599999905</v>
      </c>
      <c r="G42" s="8" t="n">
        <f aca="false">1_Data_EDA!M43</f>
        <v>0.02</v>
      </c>
      <c r="H42" s="6" t="n">
        <f aca="false">IF(1_Data_EDA!B43="First Class",1,0)</f>
        <v>1</v>
      </c>
      <c r="I42" s="6" t="n">
        <f aca="false">IF(1_Data_EDA!B43="Second Class",1,0)</f>
        <v>0</v>
      </c>
      <c r="J42" s="6" t="n">
        <f aca="false">IF(1_Data_EDA!B43="Same Day",1,0)</f>
        <v>0</v>
      </c>
      <c r="K42" s="6" t="n">
        <f aca="false">IF(1_Data_EDA!C43="Corporate",1,0)</f>
        <v>0</v>
      </c>
      <c r="L42" s="6" t="n">
        <f aca="false">IF(1_Data_EDA!C43="Home Office",1,0)</f>
        <v>0</v>
      </c>
      <c r="M42" s="6" t="n">
        <f aca="false">IF(1_Data_EDA!D43="Europe",1,0)</f>
        <v>0</v>
      </c>
      <c r="N42" s="6" t="n">
        <f aca="false">IF(1_Data_EDA!D43="LATAM",1,0)</f>
        <v>0</v>
      </c>
      <c r="O42" s="6" t="n">
        <f aca="false">IF(1_Data_EDA!D43="Pacific Asia",1,0)</f>
        <v>1</v>
      </c>
      <c r="P42" s="6" t="n">
        <f aca="false">IF(1_Data_EDA!D43="USCA",1,0)</f>
        <v>0</v>
      </c>
      <c r="Q42" s="6" t="n">
        <f aca="false">IF(C42&gt;MEDIAN(C$5:C$8004),1,0)</f>
        <v>1</v>
      </c>
      <c r="R42" s="6" t="n">
        <f aca="false">IF(D42&gt;2,1,0)</f>
        <v>0</v>
      </c>
    </row>
    <row r="43" customFormat="false" ht="15" hidden="false" customHeight="true" outlineLevel="0" collapsed="false">
      <c r="A43" s="6" t="n">
        <f aca="false">1_Data_EDA!O44</f>
        <v>1</v>
      </c>
      <c r="B43" s="6" t="n">
        <f aca="false">1_Data_EDA!H44</f>
        <v>4</v>
      </c>
      <c r="C43" s="7" t="n">
        <f aca="false">1_Data_EDA!I44</f>
        <v>299.980011</v>
      </c>
      <c r="D43" s="6" t="n">
        <f aca="false">1_Data_EDA!J44</f>
        <v>1</v>
      </c>
      <c r="E43" s="7" t="n">
        <f aca="false">1_Data_EDA!K44</f>
        <v>299.980011</v>
      </c>
      <c r="F43" s="7" t="n">
        <f aca="false">1_Data_EDA!L44</f>
        <v>75</v>
      </c>
      <c r="G43" s="8" t="n">
        <f aca="false">1_Data_EDA!M44</f>
        <v>0.25</v>
      </c>
      <c r="H43" s="6" t="n">
        <f aca="false">IF(1_Data_EDA!B44="First Class",1,0)</f>
        <v>0</v>
      </c>
      <c r="I43" s="6" t="n">
        <f aca="false">IF(1_Data_EDA!B44="Second Class",1,0)</f>
        <v>0</v>
      </c>
      <c r="J43" s="6" t="n">
        <f aca="false">IF(1_Data_EDA!B44="Same Day",1,0)</f>
        <v>0</v>
      </c>
      <c r="K43" s="6" t="n">
        <f aca="false">IF(1_Data_EDA!C44="Corporate",1,0)</f>
        <v>1</v>
      </c>
      <c r="L43" s="6" t="n">
        <f aca="false">IF(1_Data_EDA!C44="Home Office",1,0)</f>
        <v>0</v>
      </c>
      <c r="M43" s="6" t="n">
        <f aca="false">IF(1_Data_EDA!D44="Europe",1,0)</f>
        <v>0</v>
      </c>
      <c r="N43" s="6" t="n">
        <f aca="false">IF(1_Data_EDA!D44="LATAM",1,0)</f>
        <v>0</v>
      </c>
      <c r="O43" s="6" t="n">
        <f aca="false">IF(1_Data_EDA!D44="Pacific Asia",1,0)</f>
        <v>0</v>
      </c>
      <c r="P43" s="6" t="n">
        <f aca="false">IF(1_Data_EDA!D44="USCA",1,0)</f>
        <v>0</v>
      </c>
      <c r="Q43" s="6" t="n">
        <f aca="false">IF(C43&gt;MEDIAN(C$5:C$8004),1,0)</f>
        <v>1</v>
      </c>
      <c r="R43" s="6" t="n">
        <f aca="false">IF(D43&gt;2,1,0)</f>
        <v>0</v>
      </c>
    </row>
    <row r="44" customFormat="false" ht="15" hidden="false" customHeight="true" outlineLevel="0" collapsed="false">
      <c r="A44" s="6" t="n">
        <f aca="false">1_Data_EDA!O45</f>
        <v>1</v>
      </c>
      <c r="B44" s="6" t="n">
        <f aca="false">1_Data_EDA!H45</f>
        <v>4</v>
      </c>
      <c r="C44" s="7" t="n">
        <f aca="false">1_Data_EDA!I45</f>
        <v>39.99000168</v>
      </c>
      <c r="D44" s="6" t="n">
        <f aca="false">1_Data_EDA!J45</f>
        <v>2</v>
      </c>
      <c r="E44" s="7" t="n">
        <f aca="false">1_Data_EDA!K45</f>
        <v>79.98000336</v>
      </c>
      <c r="F44" s="7" t="n">
        <f aca="false">1_Data_EDA!L45</f>
        <v>12</v>
      </c>
      <c r="G44" s="8" t="n">
        <f aca="false">1_Data_EDA!M45</f>
        <v>0.150000006</v>
      </c>
      <c r="H44" s="6" t="n">
        <f aca="false">IF(1_Data_EDA!B45="First Class",1,0)</f>
        <v>0</v>
      </c>
      <c r="I44" s="6" t="n">
        <f aca="false">IF(1_Data_EDA!B45="Second Class",1,0)</f>
        <v>0</v>
      </c>
      <c r="J44" s="6" t="n">
        <f aca="false">IF(1_Data_EDA!B45="Same Day",1,0)</f>
        <v>0</v>
      </c>
      <c r="K44" s="6" t="n">
        <f aca="false">IF(1_Data_EDA!C45="Corporate",1,0)</f>
        <v>1</v>
      </c>
      <c r="L44" s="6" t="n">
        <f aca="false">IF(1_Data_EDA!C45="Home Office",1,0)</f>
        <v>0</v>
      </c>
      <c r="M44" s="6" t="n">
        <f aca="false">IF(1_Data_EDA!D45="Europe",1,0)</f>
        <v>0</v>
      </c>
      <c r="N44" s="6" t="n">
        <f aca="false">IF(1_Data_EDA!D45="LATAM",1,0)</f>
        <v>1</v>
      </c>
      <c r="O44" s="6" t="n">
        <f aca="false">IF(1_Data_EDA!D45="Pacific Asia",1,0)</f>
        <v>0</v>
      </c>
      <c r="P44" s="6" t="n">
        <f aca="false">IF(1_Data_EDA!D45="USCA",1,0)</f>
        <v>0</v>
      </c>
      <c r="Q44" s="6" t="n">
        <f aca="false">IF(C44&gt;MEDIAN(C$5:C$8004),1,0)</f>
        <v>0</v>
      </c>
      <c r="R44" s="6" t="n">
        <f aca="false">IF(D44&gt;2,1,0)</f>
        <v>0</v>
      </c>
    </row>
    <row r="45" customFormat="false" ht="15" hidden="false" customHeight="true" outlineLevel="0" collapsed="false">
      <c r="A45" s="6" t="n">
        <f aca="false">1_Data_EDA!O46</f>
        <v>1</v>
      </c>
      <c r="B45" s="6" t="n">
        <f aca="false">1_Data_EDA!H46</f>
        <v>4</v>
      </c>
      <c r="C45" s="7" t="n">
        <f aca="false">1_Data_EDA!I46</f>
        <v>399.980011</v>
      </c>
      <c r="D45" s="6" t="n">
        <f aca="false">1_Data_EDA!J46</f>
        <v>1</v>
      </c>
      <c r="E45" s="7" t="n">
        <f aca="false">1_Data_EDA!K46</f>
        <v>399.980011</v>
      </c>
      <c r="F45" s="7" t="n">
        <f aca="false">1_Data_EDA!L46</f>
        <v>16</v>
      </c>
      <c r="G45" s="8" t="n">
        <f aca="false">1_Data_EDA!M46</f>
        <v>0.039999999</v>
      </c>
      <c r="H45" s="6" t="n">
        <f aca="false">IF(1_Data_EDA!B46="First Class",1,0)</f>
        <v>0</v>
      </c>
      <c r="I45" s="6" t="n">
        <f aca="false">IF(1_Data_EDA!B46="Second Class",1,0)</f>
        <v>0</v>
      </c>
      <c r="J45" s="6" t="n">
        <f aca="false">IF(1_Data_EDA!B46="Same Day",1,0)</f>
        <v>0</v>
      </c>
      <c r="K45" s="6" t="n">
        <f aca="false">IF(1_Data_EDA!C46="Corporate",1,0)</f>
        <v>0</v>
      </c>
      <c r="L45" s="6" t="n">
        <f aca="false">IF(1_Data_EDA!C46="Home Office",1,0)</f>
        <v>1</v>
      </c>
      <c r="M45" s="6" t="n">
        <f aca="false">IF(1_Data_EDA!D46="Europe",1,0)</f>
        <v>0</v>
      </c>
      <c r="N45" s="6" t="n">
        <f aca="false">IF(1_Data_EDA!D46="LATAM",1,0)</f>
        <v>1</v>
      </c>
      <c r="O45" s="6" t="n">
        <f aca="false">IF(1_Data_EDA!D46="Pacific Asia",1,0)</f>
        <v>0</v>
      </c>
      <c r="P45" s="6" t="n">
        <f aca="false">IF(1_Data_EDA!D46="USCA",1,0)</f>
        <v>0</v>
      </c>
      <c r="Q45" s="6" t="n">
        <f aca="false">IF(C45&gt;MEDIAN(C$5:C$8004),1,0)</f>
        <v>1</v>
      </c>
      <c r="R45" s="6" t="n">
        <f aca="false">IF(D45&gt;2,1,0)</f>
        <v>0</v>
      </c>
    </row>
    <row r="46" customFormat="false" ht="15" hidden="false" customHeight="true" outlineLevel="0" collapsed="false">
      <c r="A46" s="6" t="n">
        <f aca="false">1_Data_EDA!O47</f>
        <v>1</v>
      </c>
      <c r="B46" s="6" t="n">
        <f aca="false">1_Data_EDA!H47</f>
        <v>2</v>
      </c>
      <c r="C46" s="7" t="n">
        <f aca="false">1_Data_EDA!I47</f>
        <v>50</v>
      </c>
      <c r="D46" s="6" t="n">
        <f aca="false">1_Data_EDA!J47</f>
        <v>4</v>
      </c>
      <c r="E46" s="7" t="n">
        <f aca="false">1_Data_EDA!K47</f>
        <v>200</v>
      </c>
      <c r="F46" s="7" t="n">
        <f aca="false">1_Data_EDA!L47</f>
        <v>11</v>
      </c>
      <c r="G46" s="8" t="n">
        <f aca="false">1_Data_EDA!M47</f>
        <v>0.059999999</v>
      </c>
      <c r="H46" s="6" t="n">
        <f aca="false">IF(1_Data_EDA!B47="First Class",1,0)</f>
        <v>0</v>
      </c>
      <c r="I46" s="6" t="n">
        <f aca="false">IF(1_Data_EDA!B47="Second Class",1,0)</f>
        <v>1</v>
      </c>
      <c r="J46" s="6" t="n">
        <f aca="false">IF(1_Data_EDA!B47="Same Day",1,0)</f>
        <v>0</v>
      </c>
      <c r="K46" s="6" t="n">
        <f aca="false">IF(1_Data_EDA!C47="Corporate",1,0)</f>
        <v>0</v>
      </c>
      <c r="L46" s="6" t="n">
        <f aca="false">IF(1_Data_EDA!C47="Home Office",1,0)</f>
        <v>0</v>
      </c>
      <c r="M46" s="6" t="n">
        <f aca="false">IF(1_Data_EDA!D47="Europe",1,0)</f>
        <v>0</v>
      </c>
      <c r="N46" s="6" t="n">
        <f aca="false">IF(1_Data_EDA!D47="LATAM",1,0)</f>
        <v>1</v>
      </c>
      <c r="O46" s="6" t="n">
        <f aca="false">IF(1_Data_EDA!D47="Pacific Asia",1,0)</f>
        <v>0</v>
      </c>
      <c r="P46" s="6" t="n">
        <f aca="false">IF(1_Data_EDA!D47="USCA",1,0)</f>
        <v>0</v>
      </c>
      <c r="Q46" s="6" t="n">
        <f aca="false">IF(C46&gt;MEDIAN(C$5:C$8004),1,0)</f>
        <v>0</v>
      </c>
      <c r="R46" s="6" t="n">
        <f aca="false">IF(D46&gt;2,1,0)</f>
        <v>1</v>
      </c>
    </row>
    <row r="47" customFormat="false" ht="15" hidden="false" customHeight="true" outlineLevel="0" collapsed="false">
      <c r="A47" s="6" t="n">
        <f aca="false">1_Data_EDA!O48</f>
        <v>1</v>
      </c>
      <c r="B47" s="6" t="n">
        <f aca="false">1_Data_EDA!H48</f>
        <v>4</v>
      </c>
      <c r="C47" s="7" t="n">
        <f aca="false">1_Data_EDA!I48</f>
        <v>39.75</v>
      </c>
      <c r="D47" s="6" t="n">
        <f aca="false">1_Data_EDA!J48</f>
        <v>1</v>
      </c>
      <c r="E47" s="7" t="n">
        <f aca="false">1_Data_EDA!K48</f>
        <v>39.75</v>
      </c>
      <c r="F47" s="7" t="n">
        <f aca="false">1_Data_EDA!L48</f>
        <v>6.760000229</v>
      </c>
      <c r="G47" s="8" t="n">
        <f aca="false">1_Data_EDA!M48</f>
        <v>0.170000002</v>
      </c>
      <c r="H47" s="6" t="n">
        <f aca="false">IF(1_Data_EDA!B48="First Class",1,0)</f>
        <v>0</v>
      </c>
      <c r="I47" s="6" t="n">
        <f aca="false">IF(1_Data_EDA!B48="Second Class",1,0)</f>
        <v>0</v>
      </c>
      <c r="J47" s="6" t="n">
        <f aca="false">IF(1_Data_EDA!B48="Same Day",1,0)</f>
        <v>0</v>
      </c>
      <c r="K47" s="6" t="n">
        <f aca="false">IF(1_Data_EDA!C48="Corporate",1,0)</f>
        <v>0</v>
      </c>
      <c r="L47" s="6" t="n">
        <f aca="false">IF(1_Data_EDA!C48="Home Office",1,0)</f>
        <v>1</v>
      </c>
      <c r="M47" s="6" t="n">
        <f aca="false">IF(1_Data_EDA!D48="Europe",1,0)</f>
        <v>0</v>
      </c>
      <c r="N47" s="6" t="n">
        <f aca="false">IF(1_Data_EDA!D48="LATAM",1,0)</f>
        <v>0</v>
      </c>
      <c r="O47" s="6" t="n">
        <f aca="false">IF(1_Data_EDA!D48="Pacific Asia",1,0)</f>
        <v>1</v>
      </c>
      <c r="P47" s="6" t="n">
        <f aca="false">IF(1_Data_EDA!D48="USCA",1,0)</f>
        <v>0</v>
      </c>
      <c r="Q47" s="6" t="n">
        <f aca="false">IF(C47&gt;MEDIAN(C$5:C$8004),1,0)</f>
        <v>0</v>
      </c>
      <c r="R47" s="6" t="n">
        <f aca="false">IF(D47&gt;2,1,0)</f>
        <v>0</v>
      </c>
    </row>
    <row r="48" customFormat="false" ht="15" hidden="false" customHeight="true" outlineLevel="0" collapsed="false">
      <c r="A48" s="6" t="n">
        <f aca="false">1_Data_EDA!O49</f>
        <v>1</v>
      </c>
      <c r="B48" s="6" t="n">
        <f aca="false">1_Data_EDA!H49</f>
        <v>1</v>
      </c>
      <c r="C48" s="7" t="n">
        <f aca="false">1_Data_EDA!I49</f>
        <v>50</v>
      </c>
      <c r="D48" s="6" t="n">
        <f aca="false">1_Data_EDA!J49</f>
        <v>3</v>
      </c>
      <c r="E48" s="7" t="n">
        <f aca="false">1_Data_EDA!K49</f>
        <v>150</v>
      </c>
      <c r="F48" s="7" t="n">
        <f aca="false">1_Data_EDA!L49</f>
        <v>8.25</v>
      </c>
      <c r="G48" s="8" t="n">
        <f aca="false">1_Data_EDA!M49</f>
        <v>0.059999999</v>
      </c>
      <c r="H48" s="6" t="n">
        <f aca="false">IF(1_Data_EDA!B49="First Class",1,0)</f>
        <v>1</v>
      </c>
      <c r="I48" s="6" t="n">
        <f aca="false">IF(1_Data_EDA!B49="Second Class",1,0)</f>
        <v>0</v>
      </c>
      <c r="J48" s="6" t="n">
        <f aca="false">IF(1_Data_EDA!B49="Same Day",1,0)</f>
        <v>0</v>
      </c>
      <c r="K48" s="6" t="n">
        <f aca="false">IF(1_Data_EDA!C49="Corporate",1,0)</f>
        <v>0</v>
      </c>
      <c r="L48" s="6" t="n">
        <f aca="false">IF(1_Data_EDA!C49="Home Office",1,0)</f>
        <v>1</v>
      </c>
      <c r="M48" s="6" t="n">
        <f aca="false">IF(1_Data_EDA!D49="Europe",1,0)</f>
        <v>0</v>
      </c>
      <c r="N48" s="6" t="n">
        <f aca="false">IF(1_Data_EDA!D49="LATAM",1,0)</f>
        <v>1</v>
      </c>
      <c r="O48" s="6" t="n">
        <f aca="false">IF(1_Data_EDA!D49="Pacific Asia",1,0)</f>
        <v>0</v>
      </c>
      <c r="P48" s="6" t="n">
        <f aca="false">IF(1_Data_EDA!D49="USCA",1,0)</f>
        <v>0</v>
      </c>
      <c r="Q48" s="6" t="n">
        <f aca="false">IF(C48&gt;MEDIAN(C$5:C$8004),1,0)</f>
        <v>0</v>
      </c>
      <c r="R48" s="6" t="n">
        <f aca="false">IF(D48&gt;2,1,0)</f>
        <v>1</v>
      </c>
    </row>
    <row r="49" customFormat="false" ht="15" hidden="false" customHeight="true" outlineLevel="0" collapsed="false">
      <c r="A49" s="6" t="n">
        <f aca="false">1_Data_EDA!O50</f>
        <v>1</v>
      </c>
      <c r="B49" s="6" t="n">
        <f aca="false">1_Data_EDA!H50</f>
        <v>2</v>
      </c>
      <c r="C49" s="7" t="n">
        <f aca="false">1_Data_EDA!I50</f>
        <v>99.98999786</v>
      </c>
      <c r="D49" s="6" t="n">
        <f aca="false">1_Data_EDA!J50</f>
        <v>5</v>
      </c>
      <c r="E49" s="7" t="n">
        <f aca="false">1_Data_EDA!K50</f>
        <v>499.9500122</v>
      </c>
      <c r="F49" s="7" t="n">
        <f aca="false">1_Data_EDA!L50</f>
        <v>35</v>
      </c>
      <c r="G49" s="8" t="n">
        <f aca="false">1_Data_EDA!M50</f>
        <v>0.07</v>
      </c>
      <c r="H49" s="6" t="n">
        <f aca="false">IF(1_Data_EDA!B50="First Class",1,0)</f>
        <v>0</v>
      </c>
      <c r="I49" s="6" t="n">
        <f aca="false">IF(1_Data_EDA!B50="Second Class",1,0)</f>
        <v>1</v>
      </c>
      <c r="J49" s="6" t="n">
        <f aca="false">IF(1_Data_EDA!B50="Same Day",1,0)</f>
        <v>0</v>
      </c>
      <c r="K49" s="6" t="n">
        <f aca="false">IF(1_Data_EDA!C50="Corporate",1,0)</f>
        <v>0</v>
      </c>
      <c r="L49" s="6" t="n">
        <f aca="false">IF(1_Data_EDA!C50="Home Office",1,0)</f>
        <v>0</v>
      </c>
      <c r="M49" s="6" t="n">
        <f aca="false">IF(1_Data_EDA!D50="Europe",1,0)</f>
        <v>0</v>
      </c>
      <c r="N49" s="6" t="n">
        <f aca="false">IF(1_Data_EDA!D50="LATAM",1,0)</f>
        <v>0</v>
      </c>
      <c r="O49" s="6" t="n">
        <f aca="false">IF(1_Data_EDA!D50="Pacific Asia",1,0)</f>
        <v>0</v>
      </c>
      <c r="P49" s="6" t="n">
        <f aca="false">IF(1_Data_EDA!D50="USCA",1,0)</f>
        <v>1</v>
      </c>
      <c r="Q49" s="6" t="n">
        <f aca="false">IF(C49&gt;MEDIAN(C$5:C$8004),1,0)</f>
        <v>1</v>
      </c>
      <c r="R49" s="6" t="n">
        <f aca="false">IF(D49&gt;2,1,0)</f>
        <v>1</v>
      </c>
    </row>
    <row r="50" customFormat="false" ht="15" hidden="false" customHeight="true" outlineLevel="0" collapsed="false">
      <c r="A50" s="6" t="n">
        <f aca="false">1_Data_EDA!O51</f>
        <v>0</v>
      </c>
      <c r="B50" s="6" t="n">
        <f aca="false">1_Data_EDA!H51</f>
        <v>4</v>
      </c>
      <c r="C50" s="7" t="n">
        <f aca="false">1_Data_EDA!I51</f>
        <v>49.97999954</v>
      </c>
      <c r="D50" s="6" t="n">
        <f aca="false">1_Data_EDA!J51</f>
        <v>4</v>
      </c>
      <c r="E50" s="7" t="n">
        <f aca="false">1_Data_EDA!K51</f>
        <v>199.9199982</v>
      </c>
      <c r="F50" s="7" t="n">
        <f aca="false">1_Data_EDA!L51</f>
        <v>0</v>
      </c>
      <c r="G50" s="8" t="n">
        <f aca="false">1_Data_EDA!M51</f>
        <v>0</v>
      </c>
      <c r="H50" s="6" t="n">
        <f aca="false">IF(1_Data_EDA!B51="First Class",1,0)</f>
        <v>0</v>
      </c>
      <c r="I50" s="6" t="n">
        <f aca="false">IF(1_Data_EDA!B51="Second Class",1,0)</f>
        <v>0</v>
      </c>
      <c r="J50" s="6" t="n">
        <f aca="false">IF(1_Data_EDA!B51="Same Day",1,0)</f>
        <v>0</v>
      </c>
      <c r="K50" s="6" t="n">
        <f aca="false">IF(1_Data_EDA!C51="Corporate",1,0)</f>
        <v>0</v>
      </c>
      <c r="L50" s="6" t="n">
        <f aca="false">IF(1_Data_EDA!C51="Home Office",1,0)</f>
        <v>1</v>
      </c>
      <c r="M50" s="6" t="n">
        <f aca="false">IF(1_Data_EDA!D51="Europe",1,0)</f>
        <v>1</v>
      </c>
      <c r="N50" s="6" t="n">
        <f aca="false">IF(1_Data_EDA!D51="LATAM",1,0)</f>
        <v>0</v>
      </c>
      <c r="O50" s="6" t="n">
        <f aca="false">IF(1_Data_EDA!D51="Pacific Asia",1,0)</f>
        <v>0</v>
      </c>
      <c r="P50" s="6" t="n">
        <f aca="false">IF(1_Data_EDA!D51="USCA",1,0)</f>
        <v>0</v>
      </c>
      <c r="Q50" s="6" t="n">
        <f aca="false">IF(C50&gt;MEDIAN(C$5:C$8004),1,0)</f>
        <v>0</v>
      </c>
      <c r="R50" s="6" t="n">
        <f aca="false">IF(D50&gt;2,1,0)</f>
        <v>1</v>
      </c>
    </row>
    <row r="51" customFormat="false" ht="15" hidden="false" customHeight="true" outlineLevel="0" collapsed="false">
      <c r="A51" s="6" t="n">
        <f aca="false">1_Data_EDA!O52</f>
        <v>0</v>
      </c>
      <c r="B51" s="6" t="n">
        <f aca="false">1_Data_EDA!H52</f>
        <v>4</v>
      </c>
      <c r="C51" s="7" t="n">
        <f aca="false">1_Data_EDA!I52</f>
        <v>199.9900055</v>
      </c>
      <c r="D51" s="6" t="n">
        <f aca="false">1_Data_EDA!J52</f>
        <v>1</v>
      </c>
      <c r="E51" s="7" t="n">
        <f aca="false">1_Data_EDA!K52</f>
        <v>199.9900055</v>
      </c>
      <c r="F51" s="7" t="n">
        <f aca="false">1_Data_EDA!L52</f>
        <v>2</v>
      </c>
      <c r="G51" s="8" t="n">
        <f aca="false">1_Data_EDA!M52</f>
        <v>0.01</v>
      </c>
      <c r="H51" s="6" t="n">
        <f aca="false">IF(1_Data_EDA!B52="First Class",1,0)</f>
        <v>0</v>
      </c>
      <c r="I51" s="6" t="n">
        <f aca="false">IF(1_Data_EDA!B52="Second Class",1,0)</f>
        <v>0</v>
      </c>
      <c r="J51" s="6" t="n">
        <f aca="false">IF(1_Data_EDA!B52="Same Day",1,0)</f>
        <v>0</v>
      </c>
      <c r="K51" s="6" t="n">
        <f aca="false">IF(1_Data_EDA!C52="Corporate",1,0)</f>
        <v>0</v>
      </c>
      <c r="L51" s="6" t="n">
        <f aca="false">IF(1_Data_EDA!C52="Home Office",1,0)</f>
        <v>0</v>
      </c>
      <c r="M51" s="6" t="n">
        <f aca="false">IF(1_Data_EDA!D52="Europe",1,0)</f>
        <v>0</v>
      </c>
      <c r="N51" s="6" t="n">
        <f aca="false">IF(1_Data_EDA!D52="LATAM",1,0)</f>
        <v>0</v>
      </c>
      <c r="O51" s="6" t="n">
        <f aca="false">IF(1_Data_EDA!D52="Pacific Asia",1,0)</f>
        <v>1</v>
      </c>
      <c r="P51" s="6" t="n">
        <f aca="false">IF(1_Data_EDA!D52="USCA",1,0)</f>
        <v>0</v>
      </c>
      <c r="Q51" s="6" t="n">
        <f aca="false">IF(C51&gt;MEDIAN(C$5:C$8004),1,0)</f>
        <v>1</v>
      </c>
      <c r="R51" s="6" t="n">
        <f aca="false">IF(D51&gt;2,1,0)</f>
        <v>0</v>
      </c>
    </row>
    <row r="52" customFormat="false" ht="15" hidden="false" customHeight="true" outlineLevel="0" collapsed="false">
      <c r="A52" s="6" t="n">
        <f aca="false">1_Data_EDA!O53</f>
        <v>1</v>
      </c>
      <c r="B52" s="6" t="n">
        <f aca="false">1_Data_EDA!H53</f>
        <v>4</v>
      </c>
      <c r="C52" s="7" t="n">
        <f aca="false">1_Data_EDA!I53</f>
        <v>129.9900055</v>
      </c>
      <c r="D52" s="6" t="n">
        <f aca="false">1_Data_EDA!J53</f>
        <v>1</v>
      </c>
      <c r="E52" s="7" t="n">
        <f aca="false">1_Data_EDA!K53</f>
        <v>129.9900055</v>
      </c>
      <c r="F52" s="7" t="n">
        <f aca="false">1_Data_EDA!L53</f>
        <v>6.5</v>
      </c>
      <c r="G52" s="8" t="n">
        <f aca="false">1_Data_EDA!M53</f>
        <v>0.050000001</v>
      </c>
      <c r="H52" s="6" t="n">
        <f aca="false">IF(1_Data_EDA!B53="First Class",1,0)</f>
        <v>0</v>
      </c>
      <c r="I52" s="6" t="n">
        <f aca="false">IF(1_Data_EDA!B53="Second Class",1,0)</f>
        <v>0</v>
      </c>
      <c r="J52" s="6" t="n">
        <f aca="false">IF(1_Data_EDA!B53="Same Day",1,0)</f>
        <v>0</v>
      </c>
      <c r="K52" s="6" t="n">
        <f aca="false">IF(1_Data_EDA!C53="Corporate",1,0)</f>
        <v>0</v>
      </c>
      <c r="L52" s="6" t="n">
        <f aca="false">IF(1_Data_EDA!C53="Home Office",1,0)</f>
        <v>0</v>
      </c>
      <c r="M52" s="6" t="n">
        <f aca="false">IF(1_Data_EDA!D53="Europe",1,0)</f>
        <v>0</v>
      </c>
      <c r="N52" s="6" t="n">
        <f aca="false">IF(1_Data_EDA!D53="LATAM",1,0)</f>
        <v>0</v>
      </c>
      <c r="O52" s="6" t="n">
        <f aca="false">IF(1_Data_EDA!D53="Pacific Asia",1,0)</f>
        <v>1</v>
      </c>
      <c r="P52" s="6" t="n">
        <f aca="false">IF(1_Data_EDA!D53="USCA",1,0)</f>
        <v>0</v>
      </c>
      <c r="Q52" s="6" t="n">
        <f aca="false">IF(C52&gt;MEDIAN(C$5:C$8004),1,0)</f>
        <v>1</v>
      </c>
      <c r="R52" s="6" t="n">
        <f aca="false">IF(D52&gt;2,1,0)</f>
        <v>0</v>
      </c>
    </row>
    <row r="53" customFormat="false" ht="15" hidden="false" customHeight="true" outlineLevel="0" collapsed="false">
      <c r="A53" s="6" t="n">
        <f aca="false">1_Data_EDA!O54</f>
        <v>1</v>
      </c>
      <c r="B53" s="6" t="n">
        <f aca="false">1_Data_EDA!H54</f>
        <v>1</v>
      </c>
      <c r="C53" s="7" t="n">
        <f aca="false">1_Data_EDA!I54</f>
        <v>50</v>
      </c>
      <c r="D53" s="6" t="n">
        <f aca="false">1_Data_EDA!J54</f>
        <v>4</v>
      </c>
      <c r="E53" s="7" t="n">
        <f aca="false">1_Data_EDA!K54</f>
        <v>200</v>
      </c>
      <c r="F53" s="7" t="n">
        <f aca="false">1_Data_EDA!L54</f>
        <v>34</v>
      </c>
      <c r="G53" s="8" t="n">
        <f aca="false">1_Data_EDA!M54</f>
        <v>0.170000002</v>
      </c>
      <c r="H53" s="6" t="n">
        <f aca="false">IF(1_Data_EDA!B54="First Class",1,0)</f>
        <v>1</v>
      </c>
      <c r="I53" s="6" t="n">
        <f aca="false">IF(1_Data_EDA!B54="Second Class",1,0)</f>
        <v>0</v>
      </c>
      <c r="J53" s="6" t="n">
        <f aca="false">IF(1_Data_EDA!B54="Same Day",1,0)</f>
        <v>0</v>
      </c>
      <c r="K53" s="6" t="n">
        <f aca="false">IF(1_Data_EDA!C54="Corporate",1,0)</f>
        <v>0</v>
      </c>
      <c r="L53" s="6" t="n">
        <f aca="false">IF(1_Data_EDA!C54="Home Office",1,0)</f>
        <v>0</v>
      </c>
      <c r="M53" s="6" t="n">
        <f aca="false">IF(1_Data_EDA!D54="Europe",1,0)</f>
        <v>1</v>
      </c>
      <c r="N53" s="6" t="n">
        <f aca="false">IF(1_Data_EDA!D54="LATAM",1,0)</f>
        <v>0</v>
      </c>
      <c r="O53" s="6" t="n">
        <f aca="false">IF(1_Data_EDA!D54="Pacific Asia",1,0)</f>
        <v>0</v>
      </c>
      <c r="P53" s="6" t="n">
        <f aca="false">IF(1_Data_EDA!D54="USCA",1,0)</f>
        <v>0</v>
      </c>
      <c r="Q53" s="6" t="n">
        <f aca="false">IF(C53&gt;MEDIAN(C$5:C$8004),1,0)</f>
        <v>0</v>
      </c>
      <c r="R53" s="6" t="n">
        <f aca="false">IF(D53&gt;2,1,0)</f>
        <v>1</v>
      </c>
    </row>
    <row r="54" customFormat="false" ht="15" hidden="false" customHeight="true" outlineLevel="0" collapsed="false">
      <c r="A54" s="6" t="n">
        <f aca="false">1_Data_EDA!O55</f>
        <v>1</v>
      </c>
      <c r="B54" s="6" t="n">
        <f aca="false">1_Data_EDA!H55</f>
        <v>1</v>
      </c>
      <c r="C54" s="7" t="n">
        <f aca="false">1_Data_EDA!I55</f>
        <v>50</v>
      </c>
      <c r="D54" s="6" t="n">
        <f aca="false">1_Data_EDA!J55</f>
        <v>1</v>
      </c>
      <c r="E54" s="7" t="n">
        <f aca="false">1_Data_EDA!K55</f>
        <v>50</v>
      </c>
      <c r="F54" s="7" t="n">
        <f aca="false">1_Data_EDA!L55</f>
        <v>1</v>
      </c>
      <c r="G54" s="8" t="n">
        <f aca="false">1_Data_EDA!M55</f>
        <v>0.02</v>
      </c>
      <c r="H54" s="6" t="n">
        <f aca="false">IF(1_Data_EDA!B55="First Class",1,0)</f>
        <v>1</v>
      </c>
      <c r="I54" s="6" t="n">
        <f aca="false">IF(1_Data_EDA!B55="Second Class",1,0)</f>
        <v>0</v>
      </c>
      <c r="J54" s="6" t="n">
        <f aca="false">IF(1_Data_EDA!B55="Same Day",1,0)</f>
        <v>0</v>
      </c>
      <c r="K54" s="6" t="n">
        <f aca="false">IF(1_Data_EDA!C55="Corporate",1,0)</f>
        <v>1</v>
      </c>
      <c r="L54" s="6" t="n">
        <f aca="false">IF(1_Data_EDA!C55="Home Office",1,0)</f>
        <v>0</v>
      </c>
      <c r="M54" s="6" t="n">
        <f aca="false">IF(1_Data_EDA!D55="Europe",1,0)</f>
        <v>0</v>
      </c>
      <c r="N54" s="6" t="n">
        <f aca="false">IF(1_Data_EDA!D55="LATAM",1,0)</f>
        <v>1</v>
      </c>
      <c r="O54" s="6" t="n">
        <f aca="false">IF(1_Data_EDA!D55="Pacific Asia",1,0)</f>
        <v>0</v>
      </c>
      <c r="P54" s="6" t="n">
        <f aca="false">IF(1_Data_EDA!D55="USCA",1,0)</f>
        <v>0</v>
      </c>
      <c r="Q54" s="6" t="n">
        <f aca="false">IF(C54&gt;MEDIAN(C$5:C$8004),1,0)</f>
        <v>0</v>
      </c>
      <c r="R54" s="6" t="n">
        <f aca="false">IF(D54&gt;2,1,0)</f>
        <v>0</v>
      </c>
    </row>
    <row r="55" customFormat="false" ht="15" hidden="false" customHeight="true" outlineLevel="0" collapsed="false">
      <c r="A55" s="6" t="n">
        <f aca="false">1_Data_EDA!O56</f>
        <v>1</v>
      </c>
      <c r="B55" s="6" t="n">
        <f aca="false">1_Data_EDA!H56</f>
        <v>4</v>
      </c>
      <c r="C55" s="7" t="n">
        <f aca="false">1_Data_EDA!I56</f>
        <v>39.99000168</v>
      </c>
      <c r="D55" s="6" t="n">
        <f aca="false">1_Data_EDA!J56</f>
        <v>1</v>
      </c>
      <c r="E55" s="7" t="n">
        <f aca="false">1_Data_EDA!K56</f>
        <v>39.99000168</v>
      </c>
      <c r="F55" s="7" t="n">
        <f aca="false">1_Data_EDA!L56</f>
        <v>4.800000191</v>
      </c>
      <c r="G55" s="8" t="n">
        <f aca="false">1_Data_EDA!M56</f>
        <v>0.119999997</v>
      </c>
      <c r="H55" s="6" t="n">
        <f aca="false">IF(1_Data_EDA!B56="First Class",1,0)</f>
        <v>0</v>
      </c>
      <c r="I55" s="6" t="n">
        <f aca="false">IF(1_Data_EDA!B56="Second Class",1,0)</f>
        <v>0</v>
      </c>
      <c r="J55" s="6" t="n">
        <f aca="false">IF(1_Data_EDA!B56="Same Day",1,0)</f>
        <v>0</v>
      </c>
      <c r="K55" s="6" t="n">
        <f aca="false">IF(1_Data_EDA!C56="Corporate",1,0)</f>
        <v>0</v>
      </c>
      <c r="L55" s="6" t="n">
        <f aca="false">IF(1_Data_EDA!C56="Home Office",1,0)</f>
        <v>0</v>
      </c>
      <c r="M55" s="6" t="n">
        <f aca="false">IF(1_Data_EDA!D56="Europe",1,0)</f>
        <v>1</v>
      </c>
      <c r="N55" s="6" t="n">
        <f aca="false">IF(1_Data_EDA!D56="LATAM",1,0)</f>
        <v>0</v>
      </c>
      <c r="O55" s="6" t="n">
        <f aca="false">IF(1_Data_EDA!D56="Pacific Asia",1,0)</f>
        <v>0</v>
      </c>
      <c r="P55" s="6" t="n">
        <f aca="false">IF(1_Data_EDA!D56="USCA",1,0)</f>
        <v>0</v>
      </c>
      <c r="Q55" s="6" t="n">
        <f aca="false">IF(C55&gt;MEDIAN(C$5:C$8004),1,0)</f>
        <v>0</v>
      </c>
      <c r="R55" s="6" t="n">
        <f aca="false">IF(D55&gt;2,1,0)</f>
        <v>0</v>
      </c>
    </row>
    <row r="56" customFormat="false" ht="15" hidden="false" customHeight="true" outlineLevel="0" collapsed="false">
      <c r="A56" s="6" t="n">
        <f aca="false">1_Data_EDA!O57</f>
        <v>1</v>
      </c>
      <c r="B56" s="6" t="n">
        <f aca="false">1_Data_EDA!H57</f>
        <v>0</v>
      </c>
      <c r="C56" s="7" t="n">
        <f aca="false">1_Data_EDA!I57</f>
        <v>199.9900055</v>
      </c>
      <c r="D56" s="6" t="n">
        <f aca="false">1_Data_EDA!J57</f>
        <v>1</v>
      </c>
      <c r="E56" s="7" t="n">
        <f aca="false">1_Data_EDA!K57</f>
        <v>199.9900055</v>
      </c>
      <c r="F56" s="7" t="n">
        <f aca="false">1_Data_EDA!L57</f>
        <v>14</v>
      </c>
      <c r="G56" s="8" t="n">
        <f aca="false">1_Data_EDA!M57</f>
        <v>0.07</v>
      </c>
      <c r="H56" s="6" t="n">
        <f aca="false">IF(1_Data_EDA!B57="First Class",1,0)</f>
        <v>0</v>
      </c>
      <c r="I56" s="6" t="n">
        <f aca="false">IF(1_Data_EDA!B57="Second Class",1,0)</f>
        <v>0</v>
      </c>
      <c r="J56" s="6" t="n">
        <f aca="false">IF(1_Data_EDA!B57="Same Day",1,0)</f>
        <v>1</v>
      </c>
      <c r="K56" s="6" t="n">
        <f aca="false">IF(1_Data_EDA!C57="Corporate",1,0)</f>
        <v>1</v>
      </c>
      <c r="L56" s="6" t="n">
        <f aca="false">IF(1_Data_EDA!C57="Home Office",1,0)</f>
        <v>0</v>
      </c>
      <c r="M56" s="6" t="n">
        <f aca="false">IF(1_Data_EDA!D57="Europe",1,0)</f>
        <v>0</v>
      </c>
      <c r="N56" s="6" t="n">
        <f aca="false">IF(1_Data_EDA!D57="LATAM",1,0)</f>
        <v>1</v>
      </c>
      <c r="O56" s="6" t="n">
        <f aca="false">IF(1_Data_EDA!D57="Pacific Asia",1,0)</f>
        <v>0</v>
      </c>
      <c r="P56" s="6" t="n">
        <f aca="false">IF(1_Data_EDA!D57="USCA",1,0)</f>
        <v>0</v>
      </c>
      <c r="Q56" s="6" t="n">
        <f aca="false">IF(C56&gt;MEDIAN(C$5:C$8004),1,0)</f>
        <v>1</v>
      </c>
      <c r="R56" s="6" t="n">
        <f aca="false">IF(D56&gt;2,1,0)</f>
        <v>0</v>
      </c>
    </row>
    <row r="57" customFormat="false" ht="15" hidden="false" customHeight="true" outlineLevel="0" collapsed="false">
      <c r="A57" s="6" t="n">
        <f aca="false">1_Data_EDA!O58</f>
        <v>1</v>
      </c>
      <c r="B57" s="6" t="n">
        <f aca="false">1_Data_EDA!H58</f>
        <v>4</v>
      </c>
      <c r="C57" s="7" t="n">
        <f aca="false">1_Data_EDA!I58</f>
        <v>129.9900055</v>
      </c>
      <c r="D57" s="6" t="n">
        <f aca="false">1_Data_EDA!J58</f>
        <v>1</v>
      </c>
      <c r="E57" s="7" t="n">
        <f aca="false">1_Data_EDA!K58</f>
        <v>129.9900055</v>
      </c>
      <c r="F57" s="7" t="n">
        <f aca="false">1_Data_EDA!L58</f>
        <v>5.199999809</v>
      </c>
      <c r="G57" s="8" t="n">
        <f aca="false">1_Data_EDA!M58</f>
        <v>0.039999999</v>
      </c>
      <c r="H57" s="6" t="n">
        <f aca="false">IF(1_Data_EDA!B58="First Class",1,0)</f>
        <v>0</v>
      </c>
      <c r="I57" s="6" t="n">
        <f aca="false">IF(1_Data_EDA!B58="Second Class",1,0)</f>
        <v>0</v>
      </c>
      <c r="J57" s="6" t="n">
        <f aca="false">IF(1_Data_EDA!B58="Same Day",1,0)</f>
        <v>0</v>
      </c>
      <c r="K57" s="6" t="n">
        <f aca="false">IF(1_Data_EDA!C58="Corporate",1,0)</f>
        <v>0</v>
      </c>
      <c r="L57" s="6" t="n">
        <f aca="false">IF(1_Data_EDA!C58="Home Office",1,0)</f>
        <v>1</v>
      </c>
      <c r="M57" s="6" t="n">
        <f aca="false">IF(1_Data_EDA!D58="Europe",1,0)</f>
        <v>0</v>
      </c>
      <c r="N57" s="6" t="n">
        <f aca="false">IF(1_Data_EDA!D58="LATAM",1,0)</f>
        <v>0</v>
      </c>
      <c r="O57" s="6" t="n">
        <f aca="false">IF(1_Data_EDA!D58="Pacific Asia",1,0)</f>
        <v>1</v>
      </c>
      <c r="P57" s="6" t="n">
        <f aca="false">IF(1_Data_EDA!D58="USCA",1,0)</f>
        <v>0</v>
      </c>
      <c r="Q57" s="6" t="n">
        <f aca="false">IF(C57&gt;MEDIAN(C$5:C$8004),1,0)</f>
        <v>1</v>
      </c>
      <c r="R57" s="6" t="n">
        <f aca="false">IF(D57&gt;2,1,0)</f>
        <v>0</v>
      </c>
    </row>
    <row r="58" customFormat="false" ht="15" hidden="false" customHeight="true" outlineLevel="0" collapsed="false">
      <c r="A58" s="6" t="n">
        <f aca="false">1_Data_EDA!O59</f>
        <v>1</v>
      </c>
      <c r="B58" s="6" t="n">
        <f aca="false">1_Data_EDA!H59</f>
        <v>1</v>
      </c>
      <c r="C58" s="7" t="n">
        <f aca="false">1_Data_EDA!I59</f>
        <v>49.97999954</v>
      </c>
      <c r="D58" s="6" t="n">
        <f aca="false">1_Data_EDA!J59</f>
        <v>4</v>
      </c>
      <c r="E58" s="7" t="n">
        <f aca="false">1_Data_EDA!K59</f>
        <v>199.9199982</v>
      </c>
      <c r="F58" s="7" t="n">
        <f aca="false">1_Data_EDA!L59</f>
        <v>33.99000168</v>
      </c>
      <c r="G58" s="8" t="n">
        <f aca="false">1_Data_EDA!M59</f>
        <v>0.170000002</v>
      </c>
      <c r="H58" s="6" t="n">
        <f aca="false">IF(1_Data_EDA!B59="First Class",1,0)</f>
        <v>1</v>
      </c>
      <c r="I58" s="6" t="n">
        <f aca="false">IF(1_Data_EDA!B59="Second Class",1,0)</f>
        <v>0</v>
      </c>
      <c r="J58" s="6" t="n">
        <f aca="false">IF(1_Data_EDA!B59="Same Day",1,0)</f>
        <v>0</v>
      </c>
      <c r="K58" s="6" t="n">
        <f aca="false">IF(1_Data_EDA!C59="Corporate",1,0)</f>
        <v>0</v>
      </c>
      <c r="L58" s="6" t="n">
        <f aca="false">IF(1_Data_EDA!C59="Home Office",1,0)</f>
        <v>0</v>
      </c>
      <c r="M58" s="6" t="n">
        <f aca="false">IF(1_Data_EDA!D59="Europe",1,0)</f>
        <v>0</v>
      </c>
      <c r="N58" s="6" t="n">
        <f aca="false">IF(1_Data_EDA!D59="LATAM",1,0)</f>
        <v>1</v>
      </c>
      <c r="O58" s="6" t="n">
        <f aca="false">IF(1_Data_EDA!D59="Pacific Asia",1,0)</f>
        <v>0</v>
      </c>
      <c r="P58" s="6" t="n">
        <f aca="false">IF(1_Data_EDA!D59="USCA",1,0)</f>
        <v>0</v>
      </c>
      <c r="Q58" s="6" t="n">
        <f aca="false">IF(C58&gt;MEDIAN(C$5:C$8004),1,0)</f>
        <v>0</v>
      </c>
      <c r="R58" s="6" t="n">
        <f aca="false">IF(D58&gt;2,1,0)</f>
        <v>1</v>
      </c>
    </row>
    <row r="59" customFormat="false" ht="15" hidden="false" customHeight="true" outlineLevel="0" collapsed="false">
      <c r="A59" s="6" t="n">
        <f aca="false">1_Data_EDA!O60</f>
        <v>1</v>
      </c>
      <c r="B59" s="6" t="n">
        <f aca="false">1_Data_EDA!H60</f>
        <v>1</v>
      </c>
      <c r="C59" s="7" t="n">
        <f aca="false">1_Data_EDA!I60</f>
        <v>59.99000168</v>
      </c>
      <c r="D59" s="6" t="n">
        <f aca="false">1_Data_EDA!J60</f>
        <v>2</v>
      </c>
      <c r="E59" s="7" t="n">
        <f aca="false">1_Data_EDA!K60</f>
        <v>119.9800034</v>
      </c>
      <c r="F59" s="7" t="n">
        <f aca="false">1_Data_EDA!L60</f>
        <v>6</v>
      </c>
      <c r="G59" s="8" t="n">
        <f aca="false">1_Data_EDA!M60</f>
        <v>0.050000001</v>
      </c>
      <c r="H59" s="6" t="n">
        <f aca="false">IF(1_Data_EDA!B60="First Class",1,0)</f>
        <v>1</v>
      </c>
      <c r="I59" s="6" t="n">
        <f aca="false">IF(1_Data_EDA!B60="Second Class",1,0)</f>
        <v>0</v>
      </c>
      <c r="J59" s="6" t="n">
        <f aca="false">IF(1_Data_EDA!B60="Same Day",1,0)</f>
        <v>0</v>
      </c>
      <c r="K59" s="6" t="n">
        <f aca="false">IF(1_Data_EDA!C60="Corporate",1,0)</f>
        <v>0</v>
      </c>
      <c r="L59" s="6" t="n">
        <f aca="false">IF(1_Data_EDA!C60="Home Office",1,0)</f>
        <v>0</v>
      </c>
      <c r="M59" s="6" t="n">
        <f aca="false">IF(1_Data_EDA!D60="Europe",1,0)</f>
        <v>0</v>
      </c>
      <c r="N59" s="6" t="n">
        <f aca="false">IF(1_Data_EDA!D60="LATAM",1,0)</f>
        <v>0</v>
      </c>
      <c r="O59" s="6" t="n">
        <f aca="false">IF(1_Data_EDA!D60="Pacific Asia",1,0)</f>
        <v>1</v>
      </c>
      <c r="P59" s="6" t="n">
        <f aca="false">IF(1_Data_EDA!D60="USCA",1,0)</f>
        <v>0</v>
      </c>
      <c r="Q59" s="6" t="n">
        <f aca="false">IF(C59&gt;MEDIAN(C$5:C$8004),1,0)</f>
        <v>0</v>
      </c>
      <c r="R59" s="6" t="n">
        <f aca="false">IF(D59&gt;2,1,0)</f>
        <v>0</v>
      </c>
    </row>
    <row r="60" customFormat="false" ht="15" hidden="false" customHeight="true" outlineLevel="0" collapsed="false">
      <c r="A60" s="6" t="n">
        <f aca="false">1_Data_EDA!O61</f>
        <v>0</v>
      </c>
      <c r="B60" s="6" t="n">
        <f aca="false">1_Data_EDA!H61</f>
        <v>4</v>
      </c>
      <c r="C60" s="7" t="n">
        <f aca="false">1_Data_EDA!I61</f>
        <v>59.99000168</v>
      </c>
      <c r="D60" s="6" t="n">
        <f aca="false">1_Data_EDA!J61</f>
        <v>2</v>
      </c>
      <c r="E60" s="7" t="n">
        <f aca="false">1_Data_EDA!K61</f>
        <v>119.9800034</v>
      </c>
      <c r="F60" s="7" t="n">
        <f aca="false">1_Data_EDA!L61</f>
        <v>8.399999619</v>
      </c>
      <c r="G60" s="8" t="n">
        <f aca="false">1_Data_EDA!M61</f>
        <v>0.07</v>
      </c>
      <c r="H60" s="6" t="n">
        <f aca="false">IF(1_Data_EDA!B61="First Class",1,0)</f>
        <v>0</v>
      </c>
      <c r="I60" s="6" t="n">
        <f aca="false">IF(1_Data_EDA!B61="Second Class",1,0)</f>
        <v>0</v>
      </c>
      <c r="J60" s="6" t="n">
        <f aca="false">IF(1_Data_EDA!B61="Same Day",1,0)</f>
        <v>0</v>
      </c>
      <c r="K60" s="6" t="n">
        <f aca="false">IF(1_Data_EDA!C61="Corporate",1,0)</f>
        <v>0</v>
      </c>
      <c r="L60" s="6" t="n">
        <f aca="false">IF(1_Data_EDA!C61="Home Office",1,0)</f>
        <v>0</v>
      </c>
      <c r="M60" s="6" t="n">
        <f aca="false">IF(1_Data_EDA!D61="Europe",1,0)</f>
        <v>0</v>
      </c>
      <c r="N60" s="6" t="n">
        <f aca="false">IF(1_Data_EDA!D61="LATAM",1,0)</f>
        <v>0</v>
      </c>
      <c r="O60" s="6" t="n">
        <f aca="false">IF(1_Data_EDA!D61="Pacific Asia",1,0)</f>
        <v>0</v>
      </c>
      <c r="P60" s="6" t="n">
        <f aca="false">IF(1_Data_EDA!D61="USCA",1,0)</f>
        <v>1</v>
      </c>
      <c r="Q60" s="6" t="n">
        <f aca="false">IF(C60&gt;MEDIAN(C$5:C$8004),1,0)</f>
        <v>0</v>
      </c>
      <c r="R60" s="6" t="n">
        <f aca="false">IF(D60&gt;2,1,0)</f>
        <v>0</v>
      </c>
    </row>
    <row r="61" customFormat="false" ht="15" hidden="false" customHeight="true" outlineLevel="0" collapsed="false">
      <c r="A61" s="6" t="n">
        <f aca="false">1_Data_EDA!O62</f>
        <v>0</v>
      </c>
      <c r="B61" s="6" t="n">
        <f aca="false">1_Data_EDA!H62</f>
        <v>4</v>
      </c>
      <c r="C61" s="7" t="n">
        <f aca="false">1_Data_EDA!I62</f>
        <v>50</v>
      </c>
      <c r="D61" s="6" t="n">
        <f aca="false">1_Data_EDA!J62</f>
        <v>1</v>
      </c>
      <c r="E61" s="7" t="n">
        <f aca="false">1_Data_EDA!K62</f>
        <v>50</v>
      </c>
      <c r="F61" s="7" t="n">
        <f aca="false">1_Data_EDA!L62</f>
        <v>0</v>
      </c>
      <c r="G61" s="8" t="n">
        <f aca="false">1_Data_EDA!M62</f>
        <v>0</v>
      </c>
      <c r="H61" s="6" t="n">
        <f aca="false">IF(1_Data_EDA!B62="First Class",1,0)</f>
        <v>0</v>
      </c>
      <c r="I61" s="6" t="n">
        <f aca="false">IF(1_Data_EDA!B62="Second Class",1,0)</f>
        <v>0</v>
      </c>
      <c r="J61" s="6" t="n">
        <f aca="false">IF(1_Data_EDA!B62="Same Day",1,0)</f>
        <v>0</v>
      </c>
      <c r="K61" s="6" t="n">
        <f aca="false">IF(1_Data_EDA!C62="Corporate",1,0)</f>
        <v>0</v>
      </c>
      <c r="L61" s="6" t="n">
        <f aca="false">IF(1_Data_EDA!C62="Home Office",1,0)</f>
        <v>1</v>
      </c>
      <c r="M61" s="6" t="n">
        <f aca="false">IF(1_Data_EDA!D62="Europe",1,0)</f>
        <v>0</v>
      </c>
      <c r="N61" s="6" t="n">
        <f aca="false">IF(1_Data_EDA!D62="LATAM",1,0)</f>
        <v>0</v>
      </c>
      <c r="O61" s="6" t="n">
        <f aca="false">IF(1_Data_EDA!D62="Pacific Asia",1,0)</f>
        <v>1</v>
      </c>
      <c r="P61" s="6" t="n">
        <f aca="false">IF(1_Data_EDA!D62="USCA",1,0)</f>
        <v>0</v>
      </c>
      <c r="Q61" s="6" t="n">
        <f aca="false">IF(C61&gt;MEDIAN(C$5:C$8004),1,0)</f>
        <v>0</v>
      </c>
      <c r="R61" s="6" t="n">
        <f aca="false">IF(D61&gt;2,1,0)</f>
        <v>0</v>
      </c>
    </row>
    <row r="62" customFormat="false" ht="15" hidden="false" customHeight="true" outlineLevel="0" collapsed="false">
      <c r="A62" s="6" t="n">
        <f aca="false">1_Data_EDA!O63</f>
        <v>0</v>
      </c>
      <c r="B62" s="6" t="n">
        <f aca="false">1_Data_EDA!H63</f>
        <v>4</v>
      </c>
      <c r="C62" s="7" t="n">
        <f aca="false">1_Data_EDA!I63</f>
        <v>299.980011</v>
      </c>
      <c r="D62" s="6" t="n">
        <f aca="false">1_Data_EDA!J63</f>
        <v>1</v>
      </c>
      <c r="E62" s="7" t="n">
        <f aca="false">1_Data_EDA!K63</f>
        <v>299.980011</v>
      </c>
      <c r="F62" s="7" t="n">
        <f aca="false">1_Data_EDA!L63</f>
        <v>27</v>
      </c>
      <c r="G62" s="8" t="n">
        <f aca="false">1_Data_EDA!M63</f>
        <v>0.090000004</v>
      </c>
      <c r="H62" s="6" t="n">
        <f aca="false">IF(1_Data_EDA!B63="First Class",1,0)</f>
        <v>0</v>
      </c>
      <c r="I62" s="6" t="n">
        <f aca="false">IF(1_Data_EDA!B63="Second Class",1,0)</f>
        <v>0</v>
      </c>
      <c r="J62" s="6" t="n">
        <f aca="false">IF(1_Data_EDA!B63="Same Day",1,0)</f>
        <v>0</v>
      </c>
      <c r="K62" s="6" t="n">
        <f aca="false">IF(1_Data_EDA!C63="Corporate",1,0)</f>
        <v>1</v>
      </c>
      <c r="L62" s="6" t="n">
        <f aca="false">IF(1_Data_EDA!C63="Home Office",1,0)</f>
        <v>0</v>
      </c>
      <c r="M62" s="6" t="n">
        <f aca="false">IF(1_Data_EDA!D63="Europe",1,0)</f>
        <v>0</v>
      </c>
      <c r="N62" s="6" t="n">
        <f aca="false">IF(1_Data_EDA!D63="LATAM",1,0)</f>
        <v>1</v>
      </c>
      <c r="O62" s="6" t="n">
        <f aca="false">IF(1_Data_EDA!D63="Pacific Asia",1,0)</f>
        <v>0</v>
      </c>
      <c r="P62" s="6" t="n">
        <f aca="false">IF(1_Data_EDA!D63="USCA",1,0)</f>
        <v>0</v>
      </c>
      <c r="Q62" s="6" t="n">
        <f aca="false">IF(C62&gt;MEDIAN(C$5:C$8004),1,0)</f>
        <v>1</v>
      </c>
      <c r="R62" s="6" t="n">
        <f aca="false">IF(D62&gt;2,1,0)</f>
        <v>0</v>
      </c>
    </row>
    <row r="63" customFormat="false" ht="15" hidden="false" customHeight="true" outlineLevel="0" collapsed="false">
      <c r="A63" s="6" t="n">
        <f aca="false">1_Data_EDA!O64</f>
        <v>1</v>
      </c>
      <c r="B63" s="6" t="n">
        <f aca="false">1_Data_EDA!H64</f>
        <v>1</v>
      </c>
      <c r="C63" s="7" t="n">
        <f aca="false">1_Data_EDA!I64</f>
        <v>199.9900055</v>
      </c>
      <c r="D63" s="6" t="n">
        <f aca="false">1_Data_EDA!J64</f>
        <v>1</v>
      </c>
      <c r="E63" s="7" t="n">
        <f aca="false">1_Data_EDA!K64</f>
        <v>199.9900055</v>
      </c>
      <c r="F63" s="7" t="n">
        <f aca="false">1_Data_EDA!L64</f>
        <v>34</v>
      </c>
      <c r="G63" s="8" t="n">
        <f aca="false">1_Data_EDA!M64</f>
        <v>0.170000002</v>
      </c>
      <c r="H63" s="6" t="n">
        <f aca="false">IF(1_Data_EDA!B64="First Class",1,0)</f>
        <v>1</v>
      </c>
      <c r="I63" s="6" t="n">
        <f aca="false">IF(1_Data_EDA!B64="Second Class",1,0)</f>
        <v>0</v>
      </c>
      <c r="J63" s="6" t="n">
        <f aca="false">IF(1_Data_EDA!B64="Same Day",1,0)</f>
        <v>0</v>
      </c>
      <c r="K63" s="6" t="n">
        <f aca="false">IF(1_Data_EDA!C64="Corporate",1,0)</f>
        <v>0</v>
      </c>
      <c r="L63" s="6" t="n">
        <f aca="false">IF(1_Data_EDA!C64="Home Office",1,0)</f>
        <v>0</v>
      </c>
      <c r="M63" s="6" t="n">
        <f aca="false">IF(1_Data_EDA!D64="Europe",1,0)</f>
        <v>0</v>
      </c>
      <c r="N63" s="6" t="n">
        <f aca="false">IF(1_Data_EDA!D64="LATAM",1,0)</f>
        <v>1</v>
      </c>
      <c r="O63" s="6" t="n">
        <f aca="false">IF(1_Data_EDA!D64="Pacific Asia",1,0)</f>
        <v>0</v>
      </c>
      <c r="P63" s="6" t="n">
        <f aca="false">IF(1_Data_EDA!D64="USCA",1,0)</f>
        <v>0</v>
      </c>
      <c r="Q63" s="6" t="n">
        <f aca="false">IF(C63&gt;MEDIAN(C$5:C$8004),1,0)</f>
        <v>1</v>
      </c>
      <c r="R63" s="6" t="n">
        <f aca="false">IF(D63&gt;2,1,0)</f>
        <v>0</v>
      </c>
    </row>
    <row r="64" customFormat="false" ht="15" hidden="false" customHeight="true" outlineLevel="0" collapsed="false">
      <c r="A64" s="6" t="n">
        <f aca="false">1_Data_EDA!O65</f>
        <v>0</v>
      </c>
      <c r="B64" s="6" t="n">
        <f aca="false">1_Data_EDA!H65</f>
        <v>4</v>
      </c>
      <c r="C64" s="7" t="n">
        <f aca="false">1_Data_EDA!I65</f>
        <v>99.98999786</v>
      </c>
      <c r="D64" s="6" t="n">
        <f aca="false">1_Data_EDA!J65</f>
        <v>2</v>
      </c>
      <c r="E64" s="7" t="n">
        <f aca="false">1_Data_EDA!K65</f>
        <v>199.9799957</v>
      </c>
      <c r="F64" s="7" t="n">
        <f aca="false">1_Data_EDA!L65</f>
        <v>32</v>
      </c>
      <c r="G64" s="8" t="n">
        <f aca="false">1_Data_EDA!M65</f>
        <v>0.159999996</v>
      </c>
      <c r="H64" s="6" t="n">
        <f aca="false">IF(1_Data_EDA!B65="First Class",1,0)</f>
        <v>0</v>
      </c>
      <c r="I64" s="6" t="n">
        <f aca="false">IF(1_Data_EDA!B65="Second Class",1,0)</f>
        <v>0</v>
      </c>
      <c r="J64" s="6" t="n">
        <f aca="false">IF(1_Data_EDA!B65="Same Day",1,0)</f>
        <v>0</v>
      </c>
      <c r="K64" s="6" t="n">
        <f aca="false">IF(1_Data_EDA!C65="Corporate",1,0)</f>
        <v>1</v>
      </c>
      <c r="L64" s="6" t="n">
        <f aca="false">IF(1_Data_EDA!C65="Home Office",1,0)</f>
        <v>0</v>
      </c>
      <c r="M64" s="6" t="n">
        <f aca="false">IF(1_Data_EDA!D65="Europe",1,0)</f>
        <v>0</v>
      </c>
      <c r="N64" s="6" t="n">
        <f aca="false">IF(1_Data_EDA!D65="LATAM",1,0)</f>
        <v>1</v>
      </c>
      <c r="O64" s="6" t="n">
        <f aca="false">IF(1_Data_EDA!D65="Pacific Asia",1,0)</f>
        <v>0</v>
      </c>
      <c r="P64" s="6" t="n">
        <f aca="false">IF(1_Data_EDA!D65="USCA",1,0)</f>
        <v>0</v>
      </c>
      <c r="Q64" s="6" t="n">
        <f aca="false">IF(C64&gt;MEDIAN(C$5:C$8004),1,0)</f>
        <v>1</v>
      </c>
      <c r="R64" s="6" t="n">
        <f aca="false">IF(D64&gt;2,1,0)</f>
        <v>0</v>
      </c>
    </row>
    <row r="65" customFormat="false" ht="15" hidden="false" customHeight="true" outlineLevel="0" collapsed="false">
      <c r="A65" s="6" t="n">
        <f aca="false">1_Data_EDA!O66</f>
        <v>1</v>
      </c>
      <c r="B65" s="6" t="n">
        <f aca="false">1_Data_EDA!H66</f>
        <v>2</v>
      </c>
      <c r="C65" s="7" t="n">
        <f aca="false">1_Data_EDA!I66</f>
        <v>129.9900055</v>
      </c>
      <c r="D65" s="6" t="n">
        <f aca="false">1_Data_EDA!J66</f>
        <v>1</v>
      </c>
      <c r="E65" s="7" t="n">
        <f aca="false">1_Data_EDA!K66</f>
        <v>129.9900055</v>
      </c>
      <c r="F65" s="7" t="n">
        <f aca="false">1_Data_EDA!L66</f>
        <v>0</v>
      </c>
      <c r="G65" s="8" t="n">
        <f aca="false">1_Data_EDA!M66</f>
        <v>0</v>
      </c>
      <c r="H65" s="6" t="n">
        <f aca="false">IF(1_Data_EDA!B66="First Class",1,0)</f>
        <v>0</v>
      </c>
      <c r="I65" s="6" t="n">
        <f aca="false">IF(1_Data_EDA!B66="Second Class",1,0)</f>
        <v>1</v>
      </c>
      <c r="J65" s="6" t="n">
        <f aca="false">IF(1_Data_EDA!B66="Same Day",1,0)</f>
        <v>0</v>
      </c>
      <c r="K65" s="6" t="n">
        <f aca="false">IF(1_Data_EDA!C66="Corporate",1,0)</f>
        <v>0</v>
      </c>
      <c r="L65" s="6" t="n">
        <f aca="false">IF(1_Data_EDA!C66="Home Office",1,0)</f>
        <v>1</v>
      </c>
      <c r="M65" s="6" t="n">
        <f aca="false">IF(1_Data_EDA!D66="Europe",1,0)</f>
        <v>0</v>
      </c>
      <c r="N65" s="6" t="n">
        <f aca="false">IF(1_Data_EDA!D66="LATAM",1,0)</f>
        <v>1</v>
      </c>
      <c r="O65" s="6" t="n">
        <f aca="false">IF(1_Data_EDA!D66="Pacific Asia",1,0)</f>
        <v>0</v>
      </c>
      <c r="P65" s="6" t="n">
        <f aca="false">IF(1_Data_EDA!D66="USCA",1,0)</f>
        <v>0</v>
      </c>
      <c r="Q65" s="6" t="n">
        <f aca="false">IF(C65&gt;MEDIAN(C$5:C$8004),1,0)</f>
        <v>1</v>
      </c>
      <c r="R65" s="6" t="n">
        <f aca="false">IF(D65&gt;2,1,0)</f>
        <v>0</v>
      </c>
    </row>
    <row r="66" customFormat="false" ht="15" hidden="false" customHeight="true" outlineLevel="0" collapsed="false">
      <c r="A66" s="6" t="n">
        <f aca="false">1_Data_EDA!O67</f>
        <v>1</v>
      </c>
      <c r="B66" s="6" t="n">
        <f aca="false">1_Data_EDA!H67</f>
        <v>1</v>
      </c>
      <c r="C66" s="7" t="n">
        <f aca="false">1_Data_EDA!I67</f>
        <v>49.97999954</v>
      </c>
      <c r="D66" s="6" t="n">
        <f aca="false">1_Data_EDA!J67</f>
        <v>2</v>
      </c>
      <c r="E66" s="7" t="n">
        <f aca="false">1_Data_EDA!K67</f>
        <v>99.95999908</v>
      </c>
      <c r="F66" s="7" t="n">
        <f aca="false">1_Data_EDA!L67</f>
        <v>19.98999977</v>
      </c>
      <c r="G66" s="8" t="n">
        <f aca="false">1_Data_EDA!M67</f>
        <v>0.200000003</v>
      </c>
      <c r="H66" s="6" t="n">
        <f aca="false">IF(1_Data_EDA!B67="First Class",1,0)</f>
        <v>1</v>
      </c>
      <c r="I66" s="6" t="n">
        <f aca="false">IF(1_Data_EDA!B67="Second Class",1,0)</f>
        <v>0</v>
      </c>
      <c r="J66" s="6" t="n">
        <f aca="false">IF(1_Data_EDA!B67="Same Day",1,0)</f>
        <v>0</v>
      </c>
      <c r="K66" s="6" t="n">
        <f aca="false">IF(1_Data_EDA!C67="Corporate",1,0)</f>
        <v>1</v>
      </c>
      <c r="L66" s="6" t="n">
        <f aca="false">IF(1_Data_EDA!C67="Home Office",1,0)</f>
        <v>0</v>
      </c>
      <c r="M66" s="6" t="n">
        <f aca="false">IF(1_Data_EDA!D67="Europe",1,0)</f>
        <v>1</v>
      </c>
      <c r="N66" s="6" t="n">
        <f aca="false">IF(1_Data_EDA!D67="LATAM",1,0)</f>
        <v>0</v>
      </c>
      <c r="O66" s="6" t="n">
        <f aca="false">IF(1_Data_EDA!D67="Pacific Asia",1,0)</f>
        <v>0</v>
      </c>
      <c r="P66" s="6" t="n">
        <f aca="false">IF(1_Data_EDA!D67="USCA",1,0)</f>
        <v>0</v>
      </c>
      <c r="Q66" s="6" t="n">
        <f aca="false">IF(C66&gt;MEDIAN(C$5:C$8004),1,0)</f>
        <v>0</v>
      </c>
      <c r="R66" s="6" t="n">
        <f aca="false">IF(D66&gt;2,1,0)</f>
        <v>0</v>
      </c>
    </row>
    <row r="67" customFormat="false" ht="15" hidden="false" customHeight="true" outlineLevel="0" collapsed="false">
      <c r="A67" s="6" t="n">
        <f aca="false">1_Data_EDA!O68</f>
        <v>0</v>
      </c>
      <c r="B67" s="6" t="n">
        <f aca="false">1_Data_EDA!H68</f>
        <v>2</v>
      </c>
      <c r="C67" s="7" t="n">
        <f aca="false">1_Data_EDA!I68</f>
        <v>49.97999954</v>
      </c>
      <c r="D67" s="6" t="n">
        <f aca="false">1_Data_EDA!J68</f>
        <v>5</v>
      </c>
      <c r="E67" s="7" t="n">
        <f aca="false">1_Data_EDA!K68</f>
        <v>249.8999939</v>
      </c>
      <c r="F67" s="7" t="n">
        <f aca="false">1_Data_EDA!L68</f>
        <v>2.5</v>
      </c>
      <c r="G67" s="8" t="n">
        <f aca="false">1_Data_EDA!M68</f>
        <v>0.01</v>
      </c>
      <c r="H67" s="6" t="n">
        <f aca="false">IF(1_Data_EDA!B68="First Class",1,0)</f>
        <v>0</v>
      </c>
      <c r="I67" s="6" t="n">
        <f aca="false">IF(1_Data_EDA!B68="Second Class",1,0)</f>
        <v>1</v>
      </c>
      <c r="J67" s="6" t="n">
        <f aca="false">IF(1_Data_EDA!B68="Same Day",1,0)</f>
        <v>0</v>
      </c>
      <c r="K67" s="6" t="n">
        <f aca="false">IF(1_Data_EDA!C68="Corporate",1,0)</f>
        <v>1</v>
      </c>
      <c r="L67" s="6" t="n">
        <f aca="false">IF(1_Data_EDA!C68="Home Office",1,0)</f>
        <v>0</v>
      </c>
      <c r="M67" s="6" t="n">
        <f aca="false">IF(1_Data_EDA!D68="Europe",1,0)</f>
        <v>0</v>
      </c>
      <c r="N67" s="6" t="n">
        <f aca="false">IF(1_Data_EDA!D68="LATAM",1,0)</f>
        <v>0</v>
      </c>
      <c r="O67" s="6" t="n">
        <f aca="false">IF(1_Data_EDA!D68="Pacific Asia",1,0)</f>
        <v>0</v>
      </c>
      <c r="P67" s="6" t="n">
        <f aca="false">IF(1_Data_EDA!D68="USCA",1,0)</f>
        <v>0</v>
      </c>
      <c r="Q67" s="6" t="n">
        <f aca="false">IF(C67&gt;MEDIAN(C$5:C$8004),1,0)</f>
        <v>0</v>
      </c>
      <c r="R67" s="6" t="n">
        <f aca="false">IF(D67&gt;2,1,0)</f>
        <v>1</v>
      </c>
    </row>
    <row r="68" customFormat="false" ht="15" hidden="false" customHeight="true" outlineLevel="0" collapsed="false">
      <c r="A68" s="6" t="n">
        <f aca="false">1_Data_EDA!O69</f>
        <v>0</v>
      </c>
      <c r="B68" s="6" t="n">
        <f aca="false">1_Data_EDA!H69</f>
        <v>4</v>
      </c>
      <c r="C68" s="7" t="n">
        <f aca="false">1_Data_EDA!I69</f>
        <v>199.9900055</v>
      </c>
      <c r="D68" s="6" t="n">
        <f aca="false">1_Data_EDA!J69</f>
        <v>1</v>
      </c>
      <c r="E68" s="7" t="n">
        <f aca="false">1_Data_EDA!K69</f>
        <v>199.9900055</v>
      </c>
      <c r="F68" s="7" t="n">
        <f aca="false">1_Data_EDA!L69</f>
        <v>10</v>
      </c>
      <c r="G68" s="8" t="n">
        <f aca="false">1_Data_EDA!M69</f>
        <v>0.050000001</v>
      </c>
      <c r="H68" s="6" t="n">
        <f aca="false">IF(1_Data_EDA!B69="First Class",1,0)</f>
        <v>0</v>
      </c>
      <c r="I68" s="6" t="n">
        <f aca="false">IF(1_Data_EDA!B69="Second Class",1,0)</f>
        <v>0</v>
      </c>
      <c r="J68" s="6" t="n">
        <f aca="false">IF(1_Data_EDA!B69="Same Day",1,0)</f>
        <v>0</v>
      </c>
      <c r="K68" s="6" t="n">
        <f aca="false">IF(1_Data_EDA!C69="Corporate",1,0)</f>
        <v>0</v>
      </c>
      <c r="L68" s="6" t="n">
        <f aca="false">IF(1_Data_EDA!C69="Home Office",1,0)</f>
        <v>0</v>
      </c>
      <c r="M68" s="6" t="n">
        <f aca="false">IF(1_Data_EDA!D69="Europe",1,0)</f>
        <v>0</v>
      </c>
      <c r="N68" s="6" t="n">
        <f aca="false">IF(1_Data_EDA!D69="LATAM",1,0)</f>
        <v>0</v>
      </c>
      <c r="O68" s="6" t="n">
        <f aca="false">IF(1_Data_EDA!D69="Pacific Asia",1,0)</f>
        <v>1</v>
      </c>
      <c r="P68" s="6" t="n">
        <f aca="false">IF(1_Data_EDA!D69="USCA",1,0)</f>
        <v>0</v>
      </c>
      <c r="Q68" s="6" t="n">
        <f aca="false">IF(C68&gt;MEDIAN(C$5:C$8004),1,0)</f>
        <v>1</v>
      </c>
      <c r="R68" s="6" t="n">
        <f aca="false">IF(D68&gt;2,1,0)</f>
        <v>0</v>
      </c>
    </row>
    <row r="69" customFormat="false" ht="15" hidden="false" customHeight="true" outlineLevel="0" collapsed="false">
      <c r="A69" s="6" t="n">
        <f aca="false">1_Data_EDA!O70</f>
        <v>0</v>
      </c>
      <c r="B69" s="6" t="n">
        <f aca="false">1_Data_EDA!H70</f>
        <v>4</v>
      </c>
      <c r="C69" s="7" t="n">
        <f aca="false">1_Data_EDA!I70</f>
        <v>22</v>
      </c>
      <c r="D69" s="6" t="n">
        <f aca="false">1_Data_EDA!J70</f>
        <v>5</v>
      </c>
      <c r="E69" s="7" t="n">
        <f aca="false">1_Data_EDA!K70</f>
        <v>110</v>
      </c>
      <c r="F69" s="7" t="n">
        <f aca="false">1_Data_EDA!L70</f>
        <v>7.699999809</v>
      </c>
      <c r="G69" s="8" t="n">
        <f aca="false">1_Data_EDA!M70</f>
        <v>0.07</v>
      </c>
      <c r="H69" s="6" t="n">
        <f aca="false">IF(1_Data_EDA!B70="First Class",1,0)</f>
        <v>0</v>
      </c>
      <c r="I69" s="6" t="n">
        <f aca="false">IF(1_Data_EDA!B70="Second Class",1,0)</f>
        <v>0</v>
      </c>
      <c r="J69" s="6" t="n">
        <f aca="false">IF(1_Data_EDA!B70="Same Day",1,0)</f>
        <v>0</v>
      </c>
      <c r="K69" s="6" t="n">
        <f aca="false">IF(1_Data_EDA!C70="Corporate",1,0)</f>
        <v>0</v>
      </c>
      <c r="L69" s="6" t="n">
        <f aca="false">IF(1_Data_EDA!C70="Home Office",1,0)</f>
        <v>1</v>
      </c>
      <c r="M69" s="6" t="n">
        <f aca="false">IF(1_Data_EDA!D70="Europe",1,0)</f>
        <v>0</v>
      </c>
      <c r="N69" s="6" t="n">
        <f aca="false">IF(1_Data_EDA!D70="LATAM",1,0)</f>
        <v>0</v>
      </c>
      <c r="O69" s="6" t="n">
        <f aca="false">IF(1_Data_EDA!D70="Pacific Asia",1,0)</f>
        <v>0</v>
      </c>
      <c r="P69" s="6" t="n">
        <f aca="false">IF(1_Data_EDA!D70="USCA",1,0)</f>
        <v>0</v>
      </c>
      <c r="Q69" s="6" t="n">
        <f aca="false">IF(C69&gt;MEDIAN(C$5:C$8004),1,0)</f>
        <v>0</v>
      </c>
      <c r="R69" s="6" t="n">
        <f aca="false">IF(D69&gt;2,1,0)</f>
        <v>1</v>
      </c>
    </row>
    <row r="70" customFormat="false" ht="15" hidden="false" customHeight="true" outlineLevel="0" collapsed="false">
      <c r="A70" s="6" t="n">
        <f aca="false">1_Data_EDA!O71</f>
        <v>0</v>
      </c>
      <c r="B70" s="6" t="n">
        <f aca="false">1_Data_EDA!H71</f>
        <v>4</v>
      </c>
      <c r="C70" s="7" t="n">
        <f aca="false">1_Data_EDA!I71</f>
        <v>299.980011</v>
      </c>
      <c r="D70" s="6" t="n">
        <f aca="false">1_Data_EDA!J71</f>
        <v>1</v>
      </c>
      <c r="E70" s="7" t="n">
        <f aca="false">1_Data_EDA!K71</f>
        <v>299.980011</v>
      </c>
      <c r="F70" s="7" t="n">
        <f aca="false">1_Data_EDA!L71</f>
        <v>60</v>
      </c>
      <c r="G70" s="8" t="n">
        <f aca="false">1_Data_EDA!M71</f>
        <v>0.200000003</v>
      </c>
      <c r="H70" s="6" t="n">
        <f aca="false">IF(1_Data_EDA!B71="First Class",1,0)</f>
        <v>0</v>
      </c>
      <c r="I70" s="6" t="n">
        <f aca="false">IF(1_Data_EDA!B71="Second Class",1,0)</f>
        <v>0</v>
      </c>
      <c r="J70" s="6" t="n">
        <f aca="false">IF(1_Data_EDA!B71="Same Day",1,0)</f>
        <v>0</v>
      </c>
      <c r="K70" s="6" t="n">
        <f aca="false">IF(1_Data_EDA!C71="Corporate",1,0)</f>
        <v>0</v>
      </c>
      <c r="L70" s="6" t="n">
        <f aca="false">IF(1_Data_EDA!C71="Home Office",1,0)</f>
        <v>0</v>
      </c>
      <c r="M70" s="6" t="n">
        <f aca="false">IF(1_Data_EDA!D71="Europe",1,0)</f>
        <v>1</v>
      </c>
      <c r="N70" s="6" t="n">
        <f aca="false">IF(1_Data_EDA!D71="LATAM",1,0)</f>
        <v>0</v>
      </c>
      <c r="O70" s="6" t="n">
        <f aca="false">IF(1_Data_EDA!D71="Pacific Asia",1,0)</f>
        <v>0</v>
      </c>
      <c r="P70" s="6" t="n">
        <f aca="false">IF(1_Data_EDA!D71="USCA",1,0)</f>
        <v>0</v>
      </c>
      <c r="Q70" s="6" t="n">
        <f aca="false">IF(C70&gt;MEDIAN(C$5:C$8004),1,0)</f>
        <v>1</v>
      </c>
      <c r="R70" s="6" t="n">
        <f aca="false">IF(D70&gt;2,1,0)</f>
        <v>0</v>
      </c>
    </row>
    <row r="71" customFormat="false" ht="15" hidden="false" customHeight="true" outlineLevel="0" collapsed="false">
      <c r="A71" s="6" t="n">
        <f aca="false">1_Data_EDA!O72</f>
        <v>0</v>
      </c>
      <c r="B71" s="6" t="n">
        <f aca="false">1_Data_EDA!H72</f>
        <v>4</v>
      </c>
      <c r="C71" s="7" t="n">
        <f aca="false">1_Data_EDA!I72</f>
        <v>59.99000168</v>
      </c>
      <c r="D71" s="6" t="n">
        <f aca="false">1_Data_EDA!J72</f>
        <v>3</v>
      </c>
      <c r="E71" s="7" t="n">
        <f aca="false">1_Data_EDA!K72</f>
        <v>179.9700012</v>
      </c>
      <c r="F71" s="7" t="n">
        <f aca="false">1_Data_EDA!L72</f>
        <v>0</v>
      </c>
      <c r="G71" s="8" t="n">
        <f aca="false">1_Data_EDA!M72</f>
        <v>0</v>
      </c>
      <c r="H71" s="6" t="n">
        <f aca="false">IF(1_Data_EDA!B72="First Class",1,0)</f>
        <v>0</v>
      </c>
      <c r="I71" s="6" t="n">
        <f aca="false">IF(1_Data_EDA!B72="Second Class",1,0)</f>
        <v>0</v>
      </c>
      <c r="J71" s="6" t="n">
        <f aca="false">IF(1_Data_EDA!B72="Same Day",1,0)</f>
        <v>0</v>
      </c>
      <c r="K71" s="6" t="n">
        <f aca="false">IF(1_Data_EDA!C72="Corporate",1,0)</f>
        <v>1</v>
      </c>
      <c r="L71" s="6" t="n">
        <f aca="false">IF(1_Data_EDA!C72="Home Office",1,0)</f>
        <v>0</v>
      </c>
      <c r="M71" s="6" t="n">
        <f aca="false">IF(1_Data_EDA!D72="Europe",1,0)</f>
        <v>0</v>
      </c>
      <c r="N71" s="6" t="n">
        <f aca="false">IF(1_Data_EDA!D72="LATAM",1,0)</f>
        <v>0</v>
      </c>
      <c r="O71" s="6" t="n">
        <f aca="false">IF(1_Data_EDA!D72="Pacific Asia",1,0)</f>
        <v>1</v>
      </c>
      <c r="P71" s="6" t="n">
        <f aca="false">IF(1_Data_EDA!D72="USCA",1,0)</f>
        <v>0</v>
      </c>
      <c r="Q71" s="6" t="n">
        <f aca="false">IF(C71&gt;MEDIAN(C$5:C$8004),1,0)</f>
        <v>0</v>
      </c>
      <c r="R71" s="6" t="n">
        <f aca="false">IF(D71&gt;2,1,0)</f>
        <v>1</v>
      </c>
    </row>
    <row r="72" customFormat="false" ht="15" hidden="false" customHeight="true" outlineLevel="0" collapsed="false">
      <c r="A72" s="6" t="n">
        <f aca="false">1_Data_EDA!O73</f>
        <v>0</v>
      </c>
      <c r="B72" s="6" t="n">
        <f aca="false">1_Data_EDA!H73</f>
        <v>4</v>
      </c>
      <c r="C72" s="7" t="n">
        <f aca="false">1_Data_EDA!I73</f>
        <v>199.9900055</v>
      </c>
      <c r="D72" s="6" t="n">
        <f aca="false">1_Data_EDA!J73</f>
        <v>1</v>
      </c>
      <c r="E72" s="7" t="n">
        <f aca="false">1_Data_EDA!K73</f>
        <v>199.9900055</v>
      </c>
      <c r="F72" s="7" t="n">
        <f aca="false">1_Data_EDA!L73</f>
        <v>20</v>
      </c>
      <c r="G72" s="8" t="n">
        <f aca="false">1_Data_EDA!M73</f>
        <v>0.100000001</v>
      </c>
      <c r="H72" s="6" t="n">
        <f aca="false">IF(1_Data_EDA!B73="First Class",1,0)</f>
        <v>0</v>
      </c>
      <c r="I72" s="6" t="n">
        <f aca="false">IF(1_Data_EDA!B73="Second Class",1,0)</f>
        <v>0</v>
      </c>
      <c r="J72" s="6" t="n">
        <f aca="false">IF(1_Data_EDA!B73="Same Day",1,0)</f>
        <v>0</v>
      </c>
      <c r="K72" s="6" t="n">
        <f aca="false">IF(1_Data_EDA!C73="Corporate",1,0)</f>
        <v>1</v>
      </c>
      <c r="L72" s="6" t="n">
        <f aca="false">IF(1_Data_EDA!C73="Home Office",1,0)</f>
        <v>0</v>
      </c>
      <c r="M72" s="6" t="n">
        <f aca="false">IF(1_Data_EDA!D73="Europe",1,0)</f>
        <v>0</v>
      </c>
      <c r="N72" s="6" t="n">
        <f aca="false">IF(1_Data_EDA!D73="LATAM",1,0)</f>
        <v>0</v>
      </c>
      <c r="O72" s="6" t="n">
        <f aca="false">IF(1_Data_EDA!D73="Pacific Asia",1,0)</f>
        <v>0</v>
      </c>
      <c r="P72" s="6" t="n">
        <f aca="false">IF(1_Data_EDA!D73="USCA",1,0)</f>
        <v>1</v>
      </c>
      <c r="Q72" s="6" t="n">
        <f aca="false">IF(C72&gt;MEDIAN(C$5:C$8004),1,0)</f>
        <v>1</v>
      </c>
      <c r="R72" s="6" t="n">
        <f aca="false">IF(D72&gt;2,1,0)</f>
        <v>0</v>
      </c>
    </row>
    <row r="73" customFormat="false" ht="15" hidden="false" customHeight="true" outlineLevel="0" collapsed="false">
      <c r="A73" s="6" t="n">
        <f aca="false">1_Data_EDA!O74</f>
        <v>0</v>
      </c>
      <c r="B73" s="6" t="n">
        <f aca="false">1_Data_EDA!H74</f>
        <v>4</v>
      </c>
      <c r="C73" s="7" t="n">
        <f aca="false">1_Data_EDA!I74</f>
        <v>129.9900055</v>
      </c>
      <c r="D73" s="6" t="n">
        <f aca="false">1_Data_EDA!J74</f>
        <v>1</v>
      </c>
      <c r="E73" s="7" t="n">
        <f aca="false">1_Data_EDA!K74</f>
        <v>129.9900055</v>
      </c>
      <c r="F73" s="7" t="n">
        <f aca="false">1_Data_EDA!L74</f>
        <v>1.299999952</v>
      </c>
      <c r="G73" s="8" t="n">
        <f aca="false">1_Data_EDA!M74</f>
        <v>0.01</v>
      </c>
      <c r="H73" s="6" t="n">
        <f aca="false">IF(1_Data_EDA!B74="First Class",1,0)</f>
        <v>0</v>
      </c>
      <c r="I73" s="6" t="n">
        <f aca="false">IF(1_Data_EDA!B74="Second Class",1,0)</f>
        <v>0</v>
      </c>
      <c r="J73" s="6" t="n">
        <f aca="false">IF(1_Data_EDA!B74="Same Day",1,0)</f>
        <v>0</v>
      </c>
      <c r="K73" s="6" t="n">
        <f aca="false">IF(1_Data_EDA!C74="Corporate",1,0)</f>
        <v>0</v>
      </c>
      <c r="L73" s="6" t="n">
        <f aca="false">IF(1_Data_EDA!C74="Home Office",1,0)</f>
        <v>0</v>
      </c>
      <c r="M73" s="6" t="n">
        <f aca="false">IF(1_Data_EDA!D74="Europe",1,0)</f>
        <v>1</v>
      </c>
      <c r="N73" s="6" t="n">
        <f aca="false">IF(1_Data_EDA!D74="LATAM",1,0)</f>
        <v>0</v>
      </c>
      <c r="O73" s="6" t="n">
        <f aca="false">IF(1_Data_EDA!D74="Pacific Asia",1,0)</f>
        <v>0</v>
      </c>
      <c r="P73" s="6" t="n">
        <f aca="false">IF(1_Data_EDA!D74="USCA",1,0)</f>
        <v>0</v>
      </c>
      <c r="Q73" s="6" t="n">
        <f aca="false">IF(C73&gt;MEDIAN(C$5:C$8004),1,0)</f>
        <v>1</v>
      </c>
      <c r="R73" s="6" t="n">
        <f aca="false">IF(D73&gt;2,1,0)</f>
        <v>0</v>
      </c>
    </row>
    <row r="74" customFormat="false" ht="15" hidden="false" customHeight="true" outlineLevel="0" collapsed="false">
      <c r="A74" s="6" t="n">
        <f aca="false">1_Data_EDA!O75</f>
        <v>0</v>
      </c>
      <c r="B74" s="6" t="n">
        <f aca="false">1_Data_EDA!H75</f>
        <v>4</v>
      </c>
      <c r="C74" s="7" t="n">
        <f aca="false">1_Data_EDA!I75</f>
        <v>24.98999977</v>
      </c>
      <c r="D74" s="6" t="n">
        <f aca="false">1_Data_EDA!J75</f>
        <v>1</v>
      </c>
      <c r="E74" s="7" t="n">
        <f aca="false">1_Data_EDA!K75</f>
        <v>24.98999977</v>
      </c>
      <c r="F74" s="7" t="n">
        <f aca="false">1_Data_EDA!L75</f>
        <v>0.5</v>
      </c>
      <c r="G74" s="8" t="n">
        <f aca="false">1_Data_EDA!M75</f>
        <v>0.02</v>
      </c>
      <c r="H74" s="6" t="n">
        <f aca="false">IF(1_Data_EDA!B75="First Class",1,0)</f>
        <v>0</v>
      </c>
      <c r="I74" s="6" t="n">
        <f aca="false">IF(1_Data_EDA!B75="Second Class",1,0)</f>
        <v>0</v>
      </c>
      <c r="J74" s="6" t="n">
        <f aca="false">IF(1_Data_EDA!B75="Same Day",1,0)</f>
        <v>0</v>
      </c>
      <c r="K74" s="6" t="n">
        <f aca="false">IF(1_Data_EDA!C75="Corporate",1,0)</f>
        <v>0</v>
      </c>
      <c r="L74" s="6" t="n">
        <f aca="false">IF(1_Data_EDA!C75="Home Office",1,0)</f>
        <v>1</v>
      </c>
      <c r="M74" s="6" t="n">
        <f aca="false">IF(1_Data_EDA!D75="Europe",1,0)</f>
        <v>0</v>
      </c>
      <c r="N74" s="6" t="n">
        <f aca="false">IF(1_Data_EDA!D75="LATAM",1,0)</f>
        <v>0</v>
      </c>
      <c r="O74" s="6" t="n">
        <f aca="false">IF(1_Data_EDA!D75="Pacific Asia",1,0)</f>
        <v>1</v>
      </c>
      <c r="P74" s="6" t="n">
        <f aca="false">IF(1_Data_EDA!D75="USCA",1,0)</f>
        <v>0</v>
      </c>
      <c r="Q74" s="6" t="n">
        <f aca="false">IF(C74&gt;MEDIAN(C$5:C$8004),1,0)</f>
        <v>0</v>
      </c>
      <c r="R74" s="6" t="n">
        <f aca="false">IF(D74&gt;2,1,0)</f>
        <v>0</v>
      </c>
    </row>
    <row r="75" customFormat="false" ht="15" hidden="false" customHeight="true" outlineLevel="0" collapsed="false">
      <c r="A75" s="6" t="n">
        <f aca="false">1_Data_EDA!O76</f>
        <v>1</v>
      </c>
      <c r="B75" s="6" t="n">
        <f aca="false">1_Data_EDA!H76</f>
        <v>4</v>
      </c>
      <c r="C75" s="7" t="n">
        <f aca="false">1_Data_EDA!I76</f>
        <v>59.99000168</v>
      </c>
      <c r="D75" s="6" t="n">
        <f aca="false">1_Data_EDA!J76</f>
        <v>3</v>
      </c>
      <c r="E75" s="7" t="n">
        <f aca="false">1_Data_EDA!K76</f>
        <v>179.9700012</v>
      </c>
      <c r="F75" s="7" t="n">
        <f aca="false">1_Data_EDA!L76</f>
        <v>1.799999952</v>
      </c>
      <c r="G75" s="8" t="n">
        <f aca="false">1_Data_EDA!M76</f>
        <v>0.01</v>
      </c>
      <c r="H75" s="6" t="n">
        <f aca="false">IF(1_Data_EDA!B76="First Class",1,0)</f>
        <v>0</v>
      </c>
      <c r="I75" s="6" t="n">
        <f aca="false">IF(1_Data_EDA!B76="Second Class",1,0)</f>
        <v>0</v>
      </c>
      <c r="J75" s="6" t="n">
        <f aca="false">IF(1_Data_EDA!B76="Same Day",1,0)</f>
        <v>0</v>
      </c>
      <c r="K75" s="6" t="n">
        <f aca="false">IF(1_Data_EDA!C76="Corporate",1,0)</f>
        <v>0</v>
      </c>
      <c r="L75" s="6" t="n">
        <f aca="false">IF(1_Data_EDA!C76="Home Office",1,0)</f>
        <v>0</v>
      </c>
      <c r="M75" s="6" t="n">
        <f aca="false">IF(1_Data_EDA!D76="Europe",1,0)</f>
        <v>0</v>
      </c>
      <c r="N75" s="6" t="n">
        <f aca="false">IF(1_Data_EDA!D76="LATAM",1,0)</f>
        <v>0</v>
      </c>
      <c r="O75" s="6" t="n">
        <f aca="false">IF(1_Data_EDA!D76="Pacific Asia",1,0)</f>
        <v>1</v>
      </c>
      <c r="P75" s="6" t="n">
        <f aca="false">IF(1_Data_EDA!D76="USCA",1,0)</f>
        <v>0</v>
      </c>
      <c r="Q75" s="6" t="n">
        <f aca="false">IF(C75&gt;MEDIAN(C$5:C$8004),1,0)</f>
        <v>0</v>
      </c>
      <c r="R75" s="6" t="n">
        <f aca="false">IF(D75&gt;2,1,0)</f>
        <v>1</v>
      </c>
    </row>
    <row r="76" customFormat="false" ht="15" hidden="false" customHeight="true" outlineLevel="0" collapsed="false">
      <c r="A76" s="6" t="n">
        <f aca="false">1_Data_EDA!O77</f>
        <v>1</v>
      </c>
      <c r="B76" s="6" t="n">
        <f aca="false">1_Data_EDA!H77</f>
        <v>1</v>
      </c>
      <c r="C76" s="7" t="n">
        <f aca="false">1_Data_EDA!I77</f>
        <v>59.99000168</v>
      </c>
      <c r="D76" s="6" t="n">
        <f aca="false">1_Data_EDA!J77</f>
        <v>1</v>
      </c>
      <c r="E76" s="7" t="n">
        <f aca="false">1_Data_EDA!K77</f>
        <v>59.99000168</v>
      </c>
      <c r="F76" s="7" t="n">
        <f aca="false">1_Data_EDA!L77</f>
        <v>10.80000019</v>
      </c>
      <c r="G76" s="8" t="n">
        <f aca="false">1_Data_EDA!M77</f>
        <v>0.180000007</v>
      </c>
      <c r="H76" s="6" t="n">
        <f aca="false">IF(1_Data_EDA!B77="First Class",1,0)</f>
        <v>1</v>
      </c>
      <c r="I76" s="6" t="n">
        <f aca="false">IF(1_Data_EDA!B77="Second Class",1,0)</f>
        <v>0</v>
      </c>
      <c r="J76" s="6" t="n">
        <f aca="false">IF(1_Data_EDA!B77="Same Day",1,0)</f>
        <v>0</v>
      </c>
      <c r="K76" s="6" t="n">
        <f aca="false">IF(1_Data_EDA!C77="Corporate",1,0)</f>
        <v>1</v>
      </c>
      <c r="L76" s="6" t="n">
        <f aca="false">IF(1_Data_EDA!C77="Home Office",1,0)</f>
        <v>0</v>
      </c>
      <c r="M76" s="6" t="n">
        <f aca="false">IF(1_Data_EDA!D77="Europe",1,0)</f>
        <v>1</v>
      </c>
      <c r="N76" s="6" t="n">
        <f aca="false">IF(1_Data_EDA!D77="LATAM",1,0)</f>
        <v>0</v>
      </c>
      <c r="O76" s="6" t="n">
        <f aca="false">IF(1_Data_EDA!D77="Pacific Asia",1,0)</f>
        <v>0</v>
      </c>
      <c r="P76" s="6" t="n">
        <f aca="false">IF(1_Data_EDA!D77="USCA",1,0)</f>
        <v>0</v>
      </c>
      <c r="Q76" s="6" t="n">
        <f aca="false">IF(C76&gt;MEDIAN(C$5:C$8004),1,0)</f>
        <v>0</v>
      </c>
      <c r="R76" s="6" t="n">
        <f aca="false">IF(D76&gt;2,1,0)</f>
        <v>0</v>
      </c>
    </row>
    <row r="77" customFormat="false" ht="15" hidden="false" customHeight="true" outlineLevel="0" collapsed="false">
      <c r="A77" s="6" t="n">
        <f aca="false">1_Data_EDA!O78</f>
        <v>0</v>
      </c>
      <c r="B77" s="6" t="n">
        <f aca="false">1_Data_EDA!H78</f>
        <v>4</v>
      </c>
      <c r="C77" s="7" t="n">
        <f aca="false">1_Data_EDA!I78</f>
        <v>49.97999954</v>
      </c>
      <c r="D77" s="6" t="n">
        <f aca="false">1_Data_EDA!J78</f>
        <v>2</v>
      </c>
      <c r="E77" s="7" t="n">
        <f aca="false">1_Data_EDA!K78</f>
        <v>99.95999908</v>
      </c>
      <c r="F77" s="7" t="n">
        <f aca="false">1_Data_EDA!L78</f>
        <v>5</v>
      </c>
      <c r="G77" s="8" t="n">
        <f aca="false">1_Data_EDA!M78</f>
        <v>0.050000001</v>
      </c>
      <c r="H77" s="6" t="n">
        <f aca="false">IF(1_Data_EDA!B78="First Class",1,0)</f>
        <v>0</v>
      </c>
      <c r="I77" s="6" t="n">
        <f aca="false">IF(1_Data_EDA!B78="Second Class",1,0)</f>
        <v>0</v>
      </c>
      <c r="J77" s="6" t="n">
        <f aca="false">IF(1_Data_EDA!B78="Same Day",1,0)</f>
        <v>0</v>
      </c>
      <c r="K77" s="6" t="n">
        <f aca="false">IF(1_Data_EDA!C78="Corporate",1,0)</f>
        <v>0</v>
      </c>
      <c r="L77" s="6" t="n">
        <f aca="false">IF(1_Data_EDA!C78="Home Office",1,0)</f>
        <v>0</v>
      </c>
      <c r="M77" s="6" t="n">
        <f aca="false">IF(1_Data_EDA!D78="Europe",1,0)</f>
        <v>0</v>
      </c>
      <c r="N77" s="6" t="n">
        <f aca="false">IF(1_Data_EDA!D78="LATAM",1,0)</f>
        <v>1</v>
      </c>
      <c r="O77" s="6" t="n">
        <f aca="false">IF(1_Data_EDA!D78="Pacific Asia",1,0)</f>
        <v>0</v>
      </c>
      <c r="P77" s="6" t="n">
        <f aca="false">IF(1_Data_EDA!D78="USCA",1,0)</f>
        <v>0</v>
      </c>
      <c r="Q77" s="6" t="n">
        <f aca="false">IF(C77&gt;MEDIAN(C$5:C$8004),1,0)</f>
        <v>0</v>
      </c>
      <c r="R77" s="6" t="n">
        <f aca="false">IF(D77&gt;2,1,0)</f>
        <v>0</v>
      </c>
    </row>
    <row r="78" customFormat="false" ht="15" hidden="false" customHeight="true" outlineLevel="0" collapsed="false">
      <c r="A78" s="6" t="n">
        <f aca="false">1_Data_EDA!O79</f>
        <v>1</v>
      </c>
      <c r="B78" s="6" t="n">
        <f aca="false">1_Data_EDA!H79</f>
        <v>2</v>
      </c>
      <c r="C78" s="7" t="n">
        <f aca="false">1_Data_EDA!I79</f>
        <v>50</v>
      </c>
      <c r="D78" s="6" t="n">
        <f aca="false">1_Data_EDA!J79</f>
        <v>5</v>
      </c>
      <c r="E78" s="7" t="n">
        <f aca="false">1_Data_EDA!K79</f>
        <v>250</v>
      </c>
      <c r="F78" s="7" t="n">
        <f aca="false">1_Data_EDA!L79</f>
        <v>25</v>
      </c>
      <c r="G78" s="8" t="n">
        <f aca="false">1_Data_EDA!M79</f>
        <v>0.100000001</v>
      </c>
      <c r="H78" s="6" t="n">
        <f aca="false">IF(1_Data_EDA!B79="First Class",1,0)</f>
        <v>0</v>
      </c>
      <c r="I78" s="6" t="n">
        <f aca="false">IF(1_Data_EDA!B79="Second Class",1,0)</f>
        <v>1</v>
      </c>
      <c r="J78" s="6" t="n">
        <f aca="false">IF(1_Data_EDA!B79="Same Day",1,0)</f>
        <v>0</v>
      </c>
      <c r="K78" s="6" t="n">
        <f aca="false">IF(1_Data_EDA!C79="Corporate",1,0)</f>
        <v>0</v>
      </c>
      <c r="L78" s="6" t="n">
        <f aca="false">IF(1_Data_EDA!C79="Home Office",1,0)</f>
        <v>0</v>
      </c>
      <c r="M78" s="6" t="n">
        <f aca="false">IF(1_Data_EDA!D79="Europe",1,0)</f>
        <v>0</v>
      </c>
      <c r="N78" s="6" t="n">
        <f aca="false">IF(1_Data_EDA!D79="LATAM",1,0)</f>
        <v>1</v>
      </c>
      <c r="O78" s="6" t="n">
        <f aca="false">IF(1_Data_EDA!D79="Pacific Asia",1,0)</f>
        <v>0</v>
      </c>
      <c r="P78" s="6" t="n">
        <f aca="false">IF(1_Data_EDA!D79="USCA",1,0)</f>
        <v>0</v>
      </c>
      <c r="Q78" s="6" t="n">
        <f aca="false">IF(C78&gt;MEDIAN(C$5:C$8004),1,0)</f>
        <v>0</v>
      </c>
      <c r="R78" s="6" t="n">
        <f aca="false">IF(D78&gt;2,1,0)</f>
        <v>1</v>
      </c>
    </row>
    <row r="79" customFormat="false" ht="15" hidden="false" customHeight="true" outlineLevel="0" collapsed="false">
      <c r="A79" s="6" t="n">
        <f aca="false">1_Data_EDA!O80</f>
        <v>1</v>
      </c>
      <c r="B79" s="6" t="n">
        <f aca="false">1_Data_EDA!H80</f>
        <v>4</v>
      </c>
      <c r="C79" s="7" t="n">
        <f aca="false">1_Data_EDA!I80</f>
        <v>129.9900055</v>
      </c>
      <c r="D79" s="6" t="n">
        <f aca="false">1_Data_EDA!J80</f>
        <v>1</v>
      </c>
      <c r="E79" s="7" t="n">
        <f aca="false">1_Data_EDA!K80</f>
        <v>129.9900055</v>
      </c>
      <c r="F79" s="7" t="n">
        <f aca="false">1_Data_EDA!L80</f>
        <v>16.89999962</v>
      </c>
      <c r="G79" s="8" t="n">
        <f aca="false">1_Data_EDA!M80</f>
        <v>0.129999995</v>
      </c>
      <c r="H79" s="6" t="n">
        <f aca="false">IF(1_Data_EDA!B80="First Class",1,0)</f>
        <v>0</v>
      </c>
      <c r="I79" s="6" t="n">
        <f aca="false">IF(1_Data_EDA!B80="Second Class",1,0)</f>
        <v>0</v>
      </c>
      <c r="J79" s="6" t="n">
        <f aca="false">IF(1_Data_EDA!B80="Same Day",1,0)</f>
        <v>0</v>
      </c>
      <c r="K79" s="6" t="n">
        <f aca="false">IF(1_Data_EDA!C80="Corporate",1,0)</f>
        <v>0</v>
      </c>
      <c r="L79" s="6" t="n">
        <f aca="false">IF(1_Data_EDA!C80="Home Office",1,0)</f>
        <v>1</v>
      </c>
      <c r="M79" s="6" t="n">
        <f aca="false">IF(1_Data_EDA!D80="Europe",1,0)</f>
        <v>0</v>
      </c>
      <c r="N79" s="6" t="n">
        <f aca="false">IF(1_Data_EDA!D80="LATAM",1,0)</f>
        <v>1</v>
      </c>
      <c r="O79" s="6" t="n">
        <f aca="false">IF(1_Data_EDA!D80="Pacific Asia",1,0)</f>
        <v>0</v>
      </c>
      <c r="P79" s="6" t="n">
        <f aca="false">IF(1_Data_EDA!D80="USCA",1,0)</f>
        <v>0</v>
      </c>
      <c r="Q79" s="6" t="n">
        <f aca="false">IF(C79&gt;MEDIAN(C$5:C$8004),1,0)</f>
        <v>1</v>
      </c>
      <c r="R79" s="6" t="n">
        <f aca="false">IF(D79&gt;2,1,0)</f>
        <v>0</v>
      </c>
    </row>
    <row r="80" customFormat="false" ht="15" hidden="false" customHeight="true" outlineLevel="0" collapsed="false">
      <c r="A80" s="6" t="n">
        <f aca="false">1_Data_EDA!O81</f>
        <v>1</v>
      </c>
      <c r="B80" s="6" t="n">
        <f aca="false">1_Data_EDA!H81</f>
        <v>4</v>
      </c>
      <c r="C80" s="7" t="n">
        <f aca="false">1_Data_EDA!I81</f>
        <v>210.8500061</v>
      </c>
      <c r="D80" s="6" t="n">
        <f aca="false">1_Data_EDA!J81</f>
        <v>1</v>
      </c>
      <c r="E80" s="7" t="n">
        <f aca="false">1_Data_EDA!K81</f>
        <v>210.8500061</v>
      </c>
      <c r="F80" s="7" t="n">
        <f aca="false">1_Data_EDA!L81</f>
        <v>27.40999985</v>
      </c>
      <c r="G80" s="8" t="n">
        <f aca="false">1_Data_EDA!M81</f>
        <v>0.129999995</v>
      </c>
      <c r="H80" s="6" t="n">
        <f aca="false">IF(1_Data_EDA!B81="First Class",1,0)</f>
        <v>0</v>
      </c>
      <c r="I80" s="6" t="n">
        <f aca="false">IF(1_Data_EDA!B81="Second Class",1,0)</f>
        <v>0</v>
      </c>
      <c r="J80" s="6" t="n">
        <f aca="false">IF(1_Data_EDA!B81="Same Day",1,0)</f>
        <v>0</v>
      </c>
      <c r="K80" s="6" t="n">
        <f aca="false">IF(1_Data_EDA!C81="Corporate",1,0)</f>
        <v>0</v>
      </c>
      <c r="L80" s="6" t="n">
        <f aca="false">IF(1_Data_EDA!C81="Home Office",1,0)</f>
        <v>0</v>
      </c>
      <c r="M80" s="6" t="n">
        <f aca="false">IF(1_Data_EDA!D81="Europe",1,0)</f>
        <v>0</v>
      </c>
      <c r="N80" s="6" t="n">
        <f aca="false">IF(1_Data_EDA!D81="LATAM",1,0)</f>
        <v>0</v>
      </c>
      <c r="O80" s="6" t="n">
        <f aca="false">IF(1_Data_EDA!D81="Pacific Asia",1,0)</f>
        <v>1</v>
      </c>
      <c r="P80" s="6" t="n">
        <f aca="false">IF(1_Data_EDA!D81="USCA",1,0)</f>
        <v>0</v>
      </c>
      <c r="Q80" s="6" t="n">
        <f aca="false">IF(C80&gt;MEDIAN(C$5:C$8004),1,0)</f>
        <v>1</v>
      </c>
      <c r="R80" s="6" t="n">
        <f aca="false">IF(D80&gt;2,1,0)</f>
        <v>0</v>
      </c>
    </row>
    <row r="81" customFormat="false" ht="15" hidden="false" customHeight="true" outlineLevel="0" collapsed="false">
      <c r="A81" s="6" t="n">
        <f aca="false">1_Data_EDA!O82</f>
        <v>1</v>
      </c>
      <c r="B81" s="6" t="n">
        <f aca="false">1_Data_EDA!H82</f>
        <v>1</v>
      </c>
      <c r="C81" s="7" t="n">
        <f aca="false">1_Data_EDA!I82</f>
        <v>399.980011</v>
      </c>
      <c r="D81" s="6" t="n">
        <f aca="false">1_Data_EDA!J82</f>
        <v>1</v>
      </c>
      <c r="E81" s="7" t="n">
        <f aca="false">1_Data_EDA!K82</f>
        <v>399.980011</v>
      </c>
      <c r="F81" s="7" t="n">
        <f aca="false">1_Data_EDA!L82</f>
        <v>40</v>
      </c>
      <c r="G81" s="8" t="n">
        <f aca="false">1_Data_EDA!M82</f>
        <v>0.100000001</v>
      </c>
      <c r="H81" s="6" t="n">
        <f aca="false">IF(1_Data_EDA!B82="First Class",1,0)</f>
        <v>1</v>
      </c>
      <c r="I81" s="6" t="n">
        <f aca="false">IF(1_Data_EDA!B82="Second Class",1,0)</f>
        <v>0</v>
      </c>
      <c r="J81" s="6" t="n">
        <f aca="false">IF(1_Data_EDA!B82="Same Day",1,0)</f>
        <v>0</v>
      </c>
      <c r="K81" s="6" t="n">
        <f aca="false">IF(1_Data_EDA!C82="Corporate",1,0)</f>
        <v>1</v>
      </c>
      <c r="L81" s="6" t="n">
        <f aca="false">IF(1_Data_EDA!C82="Home Office",1,0)</f>
        <v>0</v>
      </c>
      <c r="M81" s="6" t="n">
        <f aca="false">IF(1_Data_EDA!D82="Europe",1,0)</f>
        <v>0</v>
      </c>
      <c r="N81" s="6" t="n">
        <f aca="false">IF(1_Data_EDA!D82="LATAM",1,0)</f>
        <v>0</v>
      </c>
      <c r="O81" s="6" t="n">
        <f aca="false">IF(1_Data_EDA!D82="Pacific Asia",1,0)</f>
        <v>1</v>
      </c>
      <c r="P81" s="6" t="n">
        <f aca="false">IF(1_Data_EDA!D82="USCA",1,0)</f>
        <v>0</v>
      </c>
      <c r="Q81" s="6" t="n">
        <f aca="false">IF(C81&gt;MEDIAN(C$5:C$8004),1,0)</f>
        <v>1</v>
      </c>
      <c r="R81" s="6" t="n">
        <f aca="false">IF(D81&gt;2,1,0)</f>
        <v>0</v>
      </c>
    </row>
    <row r="82" customFormat="false" ht="15" hidden="false" customHeight="true" outlineLevel="0" collapsed="false">
      <c r="A82" s="6" t="n">
        <f aca="false">1_Data_EDA!O83</f>
        <v>1</v>
      </c>
      <c r="B82" s="6" t="n">
        <f aca="false">1_Data_EDA!H83</f>
        <v>4</v>
      </c>
      <c r="C82" s="7" t="n">
        <f aca="false">1_Data_EDA!I83</f>
        <v>149.9900055</v>
      </c>
      <c r="D82" s="6" t="n">
        <f aca="false">1_Data_EDA!J83</f>
        <v>1</v>
      </c>
      <c r="E82" s="7" t="n">
        <f aca="false">1_Data_EDA!K83</f>
        <v>149.9900055</v>
      </c>
      <c r="F82" s="7" t="n">
        <f aca="false">1_Data_EDA!L83</f>
        <v>6</v>
      </c>
      <c r="G82" s="8" t="n">
        <f aca="false">1_Data_EDA!M83</f>
        <v>0.039999999</v>
      </c>
      <c r="H82" s="6" t="n">
        <f aca="false">IF(1_Data_EDA!B83="First Class",1,0)</f>
        <v>0</v>
      </c>
      <c r="I82" s="6" t="n">
        <f aca="false">IF(1_Data_EDA!B83="Second Class",1,0)</f>
        <v>0</v>
      </c>
      <c r="J82" s="6" t="n">
        <f aca="false">IF(1_Data_EDA!B83="Same Day",1,0)</f>
        <v>0</v>
      </c>
      <c r="K82" s="6" t="n">
        <f aca="false">IF(1_Data_EDA!C83="Corporate",1,0)</f>
        <v>0</v>
      </c>
      <c r="L82" s="6" t="n">
        <f aca="false">IF(1_Data_EDA!C83="Home Office",1,0)</f>
        <v>0</v>
      </c>
      <c r="M82" s="6" t="n">
        <f aca="false">IF(1_Data_EDA!D83="Europe",1,0)</f>
        <v>1</v>
      </c>
      <c r="N82" s="6" t="n">
        <f aca="false">IF(1_Data_EDA!D83="LATAM",1,0)</f>
        <v>0</v>
      </c>
      <c r="O82" s="6" t="n">
        <f aca="false">IF(1_Data_EDA!D83="Pacific Asia",1,0)</f>
        <v>0</v>
      </c>
      <c r="P82" s="6" t="n">
        <f aca="false">IF(1_Data_EDA!D83="USCA",1,0)</f>
        <v>0</v>
      </c>
      <c r="Q82" s="6" t="n">
        <f aca="false">IF(C82&gt;MEDIAN(C$5:C$8004),1,0)</f>
        <v>1</v>
      </c>
      <c r="R82" s="6" t="n">
        <f aca="false">IF(D82&gt;2,1,0)</f>
        <v>0</v>
      </c>
    </row>
    <row r="83" customFormat="false" ht="15" hidden="false" customHeight="true" outlineLevel="0" collapsed="false">
      <c r="A83" s="6" t="n">
        <f aca="false">1_Data_EDA!O84</f>
        <v>1</v>
      </c>
      <c r="B83" s="6" t="n">
        <f aca="false">1_Data_EDA!H84</f>
        <v>4</v>
      </c>
      <c r="C83" s="7" t="n">
        <f aca="false">1_Data_EDA!I84</f>
        <v>49.97999954</v>
      </c>
      <c r="D83" s="6" t="n">
        <f aca="false">1_Data_EDA!J84</f>
        <v>5</v>
      </c>
      <c r="E83" s="7" t="n">
        <f aca="false">1_Data_EDA!K84</f>
        <v>249.8999939</v>
      </c>
      <c r="F83" s="7" t="n">
        <f aca="false">1_Data_EDA!L84</f>
        <v>39.97999954</v>
      </c>
      <c r="G83" s="8" t="n">
        <f aca="false">1_Data_EDA!M84</f>
        <v>0.159999996</v>
      </c>
      <c r="H83" s="6" t="n">
        <f aca="false">IF(1_Data_EDA!B84="First Class",1,0)</f>
        <v>0</v>
      </c>
      <c r="I83" s="6" t="n">
        <f aca="false">IF(1_Data_EDA!B84="Second Class",1,0)</f>
        <v>0</v>
      </c>
      <c r="J83" s="6" t="n">
        <f aca="false">IF(1_Data_EDA!B84="Same Day",1,0)</f>
        <v>0</v>
      </c>
      <c r="K83" s="6" t="n">
        <f aca="false">IF(1_Data_EDA!C84="Corporate",1,0)</f>
        <v>0</v>
      </c>
      <c r="L83" s="6" t="n">
        <f aca="false">IF(1_Data_EDA!C84="Home Office",1,0)</f>
        <v>0</v>
      </c>
      <c r="M83" s="6" t="n">
        <f aca="false">IF(1_Data_EDA!D84="Europe",1,0)</f>
        <v>0</v>
      </c>
      <c r="N83" s="6" t="n">
        <f aca="false">IF(1_Data_EDA!D84="LATAM",1,0)</f>
        <v>1</v>
      </c>
      <c r="O83" s="6" t="n">
        <f aca="false">IF(1_Data_EDA!D84="Pacific Asia",1,0)</f>
        <v>0</v>
      </c>
      <c r="P83" s="6" t="n">
        <f aca="false">IF(1_Data_EDA!D84="USCA",1,0)</f>
        <v>0</v>
      </c>
      <c r="Q83" s="6" t="n">
        <f aca="false">IF(C83&gt;MEDIAN(C$5:C$8004),1,0)</f>
        <v>0</v>
      </c>
      <c r="R83" s="6" t="n">
        <f aca="false">IF(D83&gt;2,1,0)</f>
        <v>1</v>
      </c>
    </row>
    <row r="84" customFormat="false" ht="15" hidden="false" customHeight="true" outlineLevel="0" collapsed="false">
      <c r="A84" s="6" t="n">
        <f aca="false">1_Data_EDA!O85</f>
        <v>1</v>
      </c>
      <c r="B84" s="6" t="n">
        <f aca="false">1_Data_EDA!H85</f>
        <v>4</v>
      </c>
      <c r="C84" s="7" t="n">
        <f aca="false">1_Data_EDA!I85</f>
        <v>399.980011</v>
      </c>
      <c r="D84" s="6" t="n">
        <f aca="false">1_Data_EDA!J85</f>
        <v>1</v>
      </c>
      <c r="E84" s="7" t="n">
        <f aca="false">1_Data_EDA!K85</f>
        <v>399.980011</v>
      </c>
      <c r="F84" s="7" t="n">
        <f aca="false">1_Data_EDA!L85</f>
        <v>80</v>
      </c>
      <c r="G84" s="8" t="n">
        <f aca="false">1_Data_EDA!M85</f>
        <v>0.200000003</v>
      </c>
      <c r="H84" s="6" t="n">
        <f aca="false">IF(1_Data_EDA!B85="First Class",1,0)</f>
        <v>0</v>
      </c>
      <c r="I84" s="6" t="n">
        <f aca="false">IF(1_Data_EDA!B85="Second Class",1,0)</f>
        <v>0</v>
      </c>
      <c r="J84" s="6" t="n">
        <f aca="false">IF(1_Data_EDA!B85="Same Day",1,0)</f>
        <v>0</v>
      </c>
      <c r="K84" s="6" t="n">
        <f aca="false">IF(1_Data_EDA!C85="Corporate",1,0)</f>
        <v>0</v>
      </c>
      <c r="L84" s="6" t="n">
        <f aca="false">IF(1_Data_EDA!C85="Home Office",1,0)</f>
        <v>0</v>
      </c>
      <c r="M84" s="6" t="n">
        <f aca="false">IF(1_Data_EDA!D85="Europe",1,0)</f>
        <v>0</v>
      </c>
      <c r="N84" s="6" t="n">
        <f aca="false">IF(1_Data_EDA!D85="LATAM",1,0)</f>
        <v>1</v>
      </c>
      <c r="O84" s="6" t="n">
        <f aca="false">IF(1_Data_EDA!D85="Pacific Asia",1,0)</f>
        <v>0</v>
      </c>
      <c r="P84" s="6" t="n">
        <f aca="false">IF(1_Data_EDA!D85="USCA",1,0)</f>
        <v>0</v>
      </c>
      <c r="Q84" s="6" t="n">
        <f aca="false">IF(C84&gt;MEDIAN(C$5:C$8004),1,0)</f>
        <v>1</v>
      </c>
      <c r="R84" s="6" t="n">
        <f aca="false">IF(D84&gt;2,1,0)</f>
        <v>0</v>
      </c>
    </row>
    <row r="85" customFormat="false" ht="15" hidden="false" customHeight="true" outlineLevel="0" collapsed="false">
      <c r="A85" s="6" t="n">
        <f aca="false">1_Data_EDA!O86</f>
        <v>1</v>
      </c>
      <c r="B85" s="6" t="n">
        <f aca="false">1_Data_EDA!H86</f>
        <v>4</v>
      </c>
      <c r="C85" s="7" t="n">
        <f aca="false">1_Data_EDA!I86</f>
        <v>50</v>
      </c>
      <c r="D85" s="6" t="n">
        <f aca="false">1_Data_EDA!J86</f>
        <v>1</v>
      </c>
      <c r="E85" s="7" t="n">
        <f aca="false">1_Data_EDA!K86</f>
        <v>50</v>
      </c>
      <c r="F85" s="7" t="n">
        <f aca="false">1_Data_EDA!L86</f>
        <v>5</v>
      </c>
      <c r="G85" s="8" t="n">
        <f aca="false">1_Data_EDA!M86</f>
        <v>0.100000001</v>
      </c>
      <c r="H85" s="6" t="n">
        <f aca="false">IF(1_Data_EDA!B86="First Class",1,0)</f>
        <v>0</v>
      </c>
      <c r="I85" s="6" t="n">
        <f aca="false">IF(1_Data_EDA!B86="Second Class",1,0)</f>
        <v>0</v>
      </c>
      <c r="J85" s="6" t="n">
        <f aca="false">IF(1_Data_EDA!B86="Same Day",1,0)</f>
        <v>0</v>
      </c>
      <c r="K85" s="6" t="n">
        <f aca="false">IF(1_Data_EDA!C86="Corporate",1,0)</f>
        <v>1</v>
      </c>
      <c r="L85" s="6" t="n">
        <f aca="false">IF(1_Data_EDA!C86="Home Office",1,0)</f>
        <v>0</v>
      </c>
      <c r="M85" s="6" t="n">
        <f aca="false">IF(1_Data_EDA!D86="Europe",1,0)</f>
        <v>0</v>
      </c>
      <c r="N85" s="6" t="n">
        <f aca="false">IF(1_Data_EDA!D86="LATAM",1,0)</f>
        <v>0</v>
      </c>
      <c r="O85" s="6" t="n">
        <f aca="false">IF(1_Data_EDA!D86="Pacific Asia",1,0)</f>
        <v>0</v>
      </c>
      <c r="P85" s="6" t="n">
        <f aca="false">IF(1_Data_EDA!D86="USCA",1,0)</f>
        <v>0</v>
      </c>
      <c r="Q85" s="6" t="n">
        <f aca="false">IF(C85&gt;MEDIAN(C$5:C$8004),1,0)</f>
        <v>0</v>
      </c>
      <c r="R85" s="6" t="n">
        <f aca="false">IF(D85&gt;2,1,0)</f>
        <v>0</v>
      </c>
    </row>
    <row r="86" customFormat="false" ht="15" hidden="false" customHeight="true" outlineLevel="0" collapsed="false">
      <c r="A86" s="6" t="n">
        <f aca="false">1_Data_EDA!O87</f>
        <v>1</v>
      </c>
      <c r="B86" s="6" t="n">
        <f aca="false">1_Data_EDA!H87</f>
        <v>2</v>
      </c>
      <c r="C86" s="7" t="n">
        <f aca="false">1_Data_EDA!I87</f>
        <v>129.9900055</v>
      </c>
      <c r="D86" s="6" t="n">
        <f aca="false">1_Data_EDA!J87</f>
        <v>1</v>
      </c>
      <c r="E86" s="7" t="n">
        <f aca="false">1_Data_EDA!K87</f>
        <v>129.9900055</v>
      </c>
      <c r="F86" s="7" t="n">
        <f aca="false">1_Data_EDA!L87</f>
        <v>0</v>
      </c>
      <c r="G86" s="8" t="n">
        <f aca="false">1_Data_EDA!M87</f>
        <v>0</v>
      </c>
      <c r="H86" s="6" t="n">
        <f aca="false">IF(1_Data_EDA!B87="First Class",1,0)</f>
        <v>0</v>
      </c>
      <c r="I86" s="6" t="n">
        <f aca="false">IF(1_Data_EDA!B87="Second Class",1,0)</f>
        <v>1</v>
      </c>
      <c r="J86" s="6" t="n">
        <f aca="false">IF(1_Data_EDA!B87="Same Day",1,0)</f>
        <v>0</v>
      </c>
      <c r="K86" s="6" t="n">
        <f aca="false">IF(1_Data_EDA!C87="Corporate",1,0)</f>
        <v>0</v>
      </c>
      <c r="L86" s="6" t="n">
        <f aca="false">IF(1_Data_EDA!C87="Home Office",1,0)</f>
        <v>1</v>
      </c>
      <c r="M86" s="6" t="n">
        <f aca="false">IF(1_Data_EDA!D87="Europe",1,0)</f>
        <v>1</v>
      </c>
      <c r="N86" s="6" t="n">
        <f aca="false">IF(1_Data_EDA!D87="LATAM",1,0)</f>
        <v>0</v>
      </c>
      <c r="O86" s="6" t="n">
        <f aca="false">IF(1_Data_EDA!D87="Pacific Asia",1,0)</f>
        <v>0</v>
      </c>
      <c r="P86" s="6" t="n">
        <f aca="false">IF(1_Data_EDA!D87="USCA",1,0)</f>
        <v>0</v>
      </c>
      <c r="Q86" s="6" t="n">
        <f aca="false">IF(C86&gt;MEDIAN(C$5:C$8004),1,0)</f>
        <v>1</v>
      </c>
      <c r="R86" s="6" t="n">
        <f aca="false">IF(D86&gt;2,1,0)</f>
        <v>0</v>
      </c>
    </row>
    <row r="87" customFormat="false" ht="15" hidden="false" customHeight="true" outlineLevel="0" collapsed="false">
      <c r="A87" s="6" t="n">
        <f aca="false">1_Data_EDA!O88</f>
        <v>0</v>
      </c>
      <c r="B87" s="6" t="n">
        <f aca="false">1_Data_EDA!H88</f>
        <v>4</v>
      </c>
      <c r="C87" s="7" t="n">
        <f aca="false">1_Data_EDA!I88</f>
        <v>59.99000168</v>
      </c>
      <c r="D87" s="6" t="n">
        <f aca="false">1_Data_EDA!J88</f>
        <v>3</v>
      </c>
      <c r="E87" s="7" t="n">
        <f aca="false">1_Data_EDA!K88</f>
        <v>179.9700012</v>
      </c>
      <c r="F87" s="7" t="n">
        <f aca="false">1_Data_EDA!L88</f>
        <v>12.60000038</v>
      </c>
      <c r="G87" s="8" t="n">
        <f aca="false">1_Data_EDA!M88</f>
        <v>0.07</v>
      </c>
      <c r="H87" s="6" t="n">
        <f aca="false">IF(1_Data_EDA!B88="First Class",1,0)</f>
        <v>0</v>
      </c>
      <c r="I87" s="6" t="n">
        <f aca="false">IF(1_Data_EDA!B88="Second Class",1,0)</f>
        <v>0</v>
      </c>
      <c r="J87" s="6" t="n">
        <f aca="false">IF(1_Data_EDA!B88="Same Day",1,0)</f>
        <v>0</v>
      </c>
      <c r="K87" s="6" t="n">
        <f aca="false">IF(1_Data_EDA!C88="Corporate",1,0)</f>
        <v>0</v>
      </c>
      <c r="L87" s="6" t="n">
        <f aca="false">IF(1_Data_EDA!C88="Home Office",1,0)</f>
        <v>1</v>
      </c>
      <c r="M87" s="6" t="n">
        <f aca="false">IF(1_Data_EDA!D88="Europe",1,0)</f>
        <v>1</v>
      </c>
      <c r="N87" s="6" t="n">
        <f aca="false">IF(1_Data_EDA!D88="LATAM",1,0)</f>
        <v>0</v>
      </c>
      <c r="O87" s="6" t="n">
        <f aca="false">IF(1_Data_EDA!D88="Pacific Asia",1,0)</f>
        <v>0</v>
      </c>
      <c r="P87" s="6" t="n">
        <f aca="false">IF(1_Data_EDA!D88="USCA",1,0)</f>
        <v>0</v>
      </c>
      <c r="Q87" s="6" t="n">
        <f aca="false">IF(C87&gt;MEDIAN(C$5:C$8004),1,0)</f>
        <v>0</v>
      </c>
      <c r="R87" s="6" t="n">
        <f aca="false">IF(D87&gt;2,1,0)</f>
        <v>1</v>
      </c>
    </row>
    <row r="88" customFormat="false" ht="15" hidden="false" customHeight="true" outlineLevel="0" collapsed="false">
      <c r="A88" s="6" t="n">
        <f aca="false">1_Data_EDA!O89</f>
        <v>1</v>
      </c>
      <c r="B88" s="6" t="n">
        <f aca="false">1_Data_EDA!H89</f>
        <v>4</v>
      </c>
      <c r="C88" s="7" t="n">
        <f aca="false">1_Data_EDA!I89</f>
        <v>50</v>
      </c>
      <c r="D88" s="6" t="n">
        <f aca="false">1_Data_EDA!J89</f>
        <v>2</v>
      </c>
      <c r="E88" s="7" t="n">
        <f aca="false">1_Data_EDA!K89</f>
        <v>100</v>
      </c>
      <c r="F88" s="7" t="n">
        <f aca="false">1_Data_EDA!L89</f>
        <v>3</v>
      </c>
      <c r="G88" s="8" t="n">
        <f aca="false">1_Data_EDA!M89</f>
        <v>0.029999999</v>
      </c>
      <c r="H88" s="6" t="n">
        <f aca="false">IF(1_Data_EDA!B89="First Class",1,0)</f>
        <v>0</v>
      </c>
      <c r="I88" s="6" t="n">
        <f aca="false">IF(1_Data_EDA!B89="Second Class",1,0)</f>
        <v>0</v>
      </c>
      <c r="J88" s="6" t="n">
        <f aca="false">IF(1_Data_EDA!B89="Same Day",1,0)</f>
        <v>0</v>
      </c>
      <c r="K88" s="6" t="n">
        <f aca="false">IF(1_Data_EDA!C89="Corporate",1,0)</f>
        <v>1</v>
      </c>
      <c r="L88" s="6" t="n">
        <f aca="false">IF(1_Data_EDA!C89="Home Office",1,0)</f>
        <v>0</v>
      </c>
      <c r="M88" s="6" t="n">
        <f aca="false">IF(1_Data_EDA!D89="Europe",1,0)</f>
        <v>0</v>
      </c>
      <c r="N88" s="6" t="n">
        <f aca="false">IF(1_Data_EDA!D89="LATAM",1,0)</f>
        <v>0</v>
      </c>
      <c r="O88" s="6" t="n">
        <f aca="false">IF(1_Data_EDA!D89="Pacific Asia",1,0)</f>
        <v>1</v>
      </c>
      <c r="P88" s="6" t="n">
        <f aca="false">IF(1_Data_EDA!D89="USCA",1,0)</f>
        <v>0</v>
      </c>
      <c r="Q88" s="6" t="n">
        <f aca="false">IF(C88&gt;MEDIAN(C$5:C$8004),1,0)</f>
        <v>0</v>
      </c>
      <c r="R88" s="6" t="n">
        <f aca="false">IF(D88&gt;2,1,0)</f>
        <v>0</v>
      </c>
    </row>
    <row r="89" customFormat="false" ht="15" hidden="false" customHeight="true" outlineLevel="0" collapsed="false">
      <c r="A89" s="6" t="n">
        <f aca="false">1_Data_EDA!O90</f>
        <v>1</v>
      </c>
      <c r="B89" s="6" t="n">
        <f aca="false">1_Data_EDA!H90</f>
        <v>4</v>
      </c>
      <c r="C89" s="7" t="n">
        <f aca="false">1_Data_EDA!I90</f>
        <v>49.97999954</v>
      </c>
      <c r="D89" s="6" t="n">
        <f aca="false">1_Data_EDA!J90</f>
        <v>2</v>
      </c>
      <c r="E89" s="7" t="n">
        <f aca="false">1_Data_EDA!K90</f>
        <v>99.95999908</v>
      </c>
      <c r="F89" s="7" t="n">
        <f aca="false">1_Data_EDA!L90</f>
        <v>5.5</v>
      </c>
      <c r="G89" s="8" t="n">
        <f aca="false">1_Data_EDA!M90</f>
        <v>0.059999999</v>
      </c>
      <c r="H89" s="6" t="n">
        <f aca="false">IF(1_Data_EDA!B90="First Class",1,0)</f>
        <v>0</v>
      </c>
      <c r="I89" s="6" t="n">
        <f aca="false">IF(1_Data_EDA!B90="Second Class",1,0)</f>
        <v>0</v>
      </c>
      <c r="J89" s="6" t="n">
        <f aca="false">IF(1_Data_EDA!B90="Same Day",1,0)</f>
        <v>0</v>
      </c>
      <c r="K89" s="6" t="n">
        <f aca="false">IF(1_Data_EDA!C90="Corporate",1,0)</f>
        <v>1</v>
      </c>
      <c r="L89" s="6" t="n">
        <f aca="false">IF(1_Data_EDA!C90="Home Office",1,0)</f>
        <v>0</v>
      </c>
      <c r="M89" s="6" t="n">
        <f aca="false">IF(1_Data_EDA!D90="Europe",1,0)</f>
        <v>0</v>
      </c>
      <c r="N89" s="6" t="n">
        <f aca="false">IF(1_Data_EDA!D90="LATAM",1,0)</f>
        <v>0</v>
      </c>
      <c r="O89" s="6" t="n">
        <f aca="false">IF(1_Data_EDA!D90="Pacific Asia",1,0)</f>
        <v>0</v>
      </c>
      <c r="P89" s="6" t="n">
        <f aca="false">IF(1_Data_EDA!D90="USCA",1,0)</f>
        <v>0</v>
      </c>
      <c r="Q89" s="6" t="n">
        <f aca="false">IF(C89&gt;MEDIAN(C$5:C$8004),1,0)</f>
        <v>0</v>
      </c>
      <c r="R89" s="6" t="n">
        <f aca="false">IF(D89&gt;2,1,0)</f>
        <v>0</v>
      </c>
    </row>
    <row r="90" customFormat="false" ht="15" hidden="false" customHeight="true" outlineLevel="0" collapsed="false">
      <c r="A90" s="6" t="n">
        <f aca="false">1_Data_EDA!O91</f>
        <v>0</v>
      </c>
      <c r="B90" s="6" t="n">
        <f aca="false">1_Data_EDA!H91</f>
        <v>4</v>
      </c>
      <c r="C90" s="7" t="n">
        <f aca="false">1_Data_EDA!I91</f>
        <v>299.980011</v>
      </c>
      <c r="D90" s="6" t="n">
        <f aca="false">1_Data_EDA!J91</f>
        <v>1</v>
      </c>
      <c r="E90" s="7" t="n">
        <f aca="false">1_Data_EDA!K91</f>
        <v>299.980011</v>
      </c>
      <c r="F90" s="7" t="n">
        <f aca="false">1_Data_EDA!L91</f>
        <v>45</v>
      </c>
      <c r="G90" s="8" t="n">
        <f aca="false">1_Data_EDA!M91</f>
        <v>0.150000006</v>
      </c>
      <c r="H90" s="6" t="n">
        <f aca="false">IF(1_Data_EDA!B91="First Class",1,0)</f>
        <v>0</v>
      </c>
      <c r="I90" s="6" t="n">
        <f aca="false">IF(1_Data_EDA!B91="Second Class",1,0)</f>
        <v>0</v>
      </c>
      <c r="J90" s="6" t="n">
        <f aca="false">IF(1_Data_EDA!B91="Same Day",1,0)</f>
        <v>0</v>
      </c>
      <c r="K90" s="6" t="n">
        <f aca="false">IF(1_Data_EDA!C91="Corporate",1,0)</f>
        <v>1</v>
      </c>
      <c r="L90" s="6" t="n">
        <f aca="false">IF(1_Data_EDA!C91="Home Office",1,0)</f>
        <v>0</v>
      </c>
      <c r="M90" s="6" t="n">
        <f aca="false">IF(1_Data_EDA!D91="Europe",1,0)</f>
        <v>0</v>
      </c>
      <c r="N90" s="6" t="n">
        <f aca="false">IF(1_Data_EDA!D91="LATAM",1,0)</f>
        <v>0</v>
      </c>
      <c r="O90" s="6" t="n">
        <f aca="false">IF(1_Data_EDA!D91="Pacific Asia",1,0)</f>
        <v>0</v>
      </c>
      <c r="P90" s="6" t="n">
        <f aca="false">IF(1_Data_EDA!D91="USCA",1,0)</f>
        <v>1</v>
      </c>
      <c r="Q90" s="6" t="n">
        <f aca="false">IF(C90&gt;MEDIAN(C$5:C$8004),1,0)</f>
        <v>1</v>
      </c>
      <c r="R90" s="6" t="n">
        <f aca="false">IF(D90&gt;2,1,0)</f>
        <v>0</v>
      </c>
    </row>
    <row r="91" customFormat="false" ht="15" hidden="false" customHeight="true" outlineLevel="0" collapsed="false">
      <c r="A91" s="6" t="n">
        <f aca="false">1_Data_EDA!O92</f>
        <v>1</v>
      </c>
      <c r="B91" s="6" t="n">
        <f aca="false">1_Data_EDA!H92</f>
        <v>4</v>
      </c>
      <c r="C91" s="7" t="n">
        <f aca="false">1_Data_EDA!I92</f>
        <v>99.98999786</v>
      </c>
      <c r="D91" s="6" t="n">
        <f aca="false">1_Data_EDA!J92</f>
        <v>4</v>
      </c>
      <c r="E91" s="7" t="n">
        <f aca="false">1_Data_EDA!K92</f>
        <v>399.9599915</v>
      </c>
      <c r="F91" s="7" t="n">
        <f aca="false">1_Data_EDA!L92</f>
        <v>79.98999786</v>
      </c>
      <c r="G91" s="8" t="n">
        <f aca="false">1_Data_EDA!M92</f>
        <v>0.200000003</v>
      </c>
      <c r="H91" s="6" t="n">
        <f aca="false">IF(1_Data_EDA!B92="First Class",1,0)</f>
        <v>0</v>
      </c>
      <c r="I91" s="6" t="n">
        <f aca="false">IF(1_Data_EDA!B92="Second Class",1,0)</f>
        <v>0</v>
      </c>
      <c r="J91" s="6" t="n">
        <f aca="false">IF(1_Data_EDA!B92="Same Day",1,0)</f>
        <v>0</v>
      </c>
      <c r="K91" s="6" t="n">
        <f aca="false">IF(1_Data_EDA!C92="Corporate",1,0)</f>
        <v>1</v>
      </c>
      <c r="L91" s="6" t="n">
        <f aca="false">IF(1_Data_EDA!C92="Home Office",1,0)</f>
        <v>0</v>
      </c>
      <c r="M91" s="6" t="n">
        <f aca="false">IF(1_Data_EDA!D92="Europe",1,0)</f>
        <v>1</v>
      </c>
      <c r="N91" s="6" t="n">
        <f aca="false">IF(1_Data_EDA!D92="LATAM",1,0)</f>
        <v>0</v>
      </c>
      <c r="O91" s="6" t="n">
        <f aca="false">IF(1_Data_EDA!D92="Pacific Asia",1,0)</f>
        <v>0</v>
      </c>
      <c r="P91" s="6" t="n">
        <f aca="false">IF(1_Data_EDA!D92="USCA",1,0)</f>
        <v>0</v>
      </c>
      <c r="Q91" s="6" t="n">
        <f aca="false">IF(C91&gt;MEDIAN(C$5:C$8004),1,0)</f>
        <v>1</v>
      </c>
      <c r="R91" s="6" t="n">
        <f aca="false">IF(D91&gt;2,1,0)</f>
        <v>1</v>
      </c>
    </row>
    <row r="92" customFormat="false" ht="15" hidden="false" customHeight="true" outlineLevel="0" collapsed="false">
      <c r="A92" s="6" t="n">
        <f aca="false">1_Data_EDA!O93</f>
        <v>1</v>
      </c>
      <c r="B92" s="6" t="n">
        <f aca="false">1_Data_EDA!H93</f>
        <v>4</v>
      </c>
      <c r="C92" s="7" t="n">
        <f aca="false">1_Data_EDA!I93</f>
        <v>59.99000168</v>
      </c>
      <c r="D92" s="6" t="n">
        <f aca="false">1_Data_EDA!J93</f>
        <v>2</v>
      </c>
      <c r="E92" s="7" t="n">
        <f aca="false">1_Data_EDA!K93</f>
        <v>119.9800034</v>
      </c>
      <c r="F92" s="7" t="n">
        <f aca="false">1_Data_EDA!L93</f>
        <v>4.800000191</v>
      </c>
      <c r="G92" s="8" t="n">
        <f aca="false">1_Data_EDA!M93</f>
        <v>0.039999999</v>
      </c>
      <c r="H92" s="6" t="n">
        <f aca="false">IF(1_Data_EDA!B93="First Class",1,0)</f>
        <v>0</v>
      </c>
      <c r="I92" s="6" t="n">
        <f aca="false">IF(1_Data_EDA!B93="Second Class",1,0)</f>
        <v>0</v>
      </c>
      <c r="J92" s="6" t="n">
        <f aca="false">IF(1_Data_EDA!B93="Same Day",1,0)</f>
        <v>0</v>
      </c>
      <c r="K92" s="6" t="n">
        <f aca="false">IF(1_Data_EDA!C93="Corporate",1,0)</f>
        <v>0</v>
      </c>
      <c r="L92" s="6" t="n">
        <f aca="false">IF(1_Data_EDA!C93="Home Office",1,0)</f>
        <v>1</v>
      </c>
      <c r="M92" s="6" t="n">
        <f aca="false">IF(1_Data_EDA!D93="Europe",1,0)</f>
        <v>0</v>
      </c>
      <c r="N92" s="6" t="n">
        <f aca="false">IF(1_Data_EDA!D93="LATAM",1,0)</f>
        <v>1</v>
      </c>
      <c r="O92" s="6" t="n">
        <f aca="false">IF(1_Data_EDA!D93="Pacific Asia",1,0)</f>
        <v>0</v>
      </c>
      <c r="P92" s="6" t="n">
        <f aca="false">IF(1_Data_EDA!D93="USCA",1,0)</f>
        <v>0</v>
      </c>
      <c r="Q92" s="6" t="n">
        <f aca="false">IF(C92&gt;MEDIAN(C$5:C$8004),1,0)</f>
        <v>0</v>
      </c>
      <c r="R92" s="6" t="n">
        <f aca="false">IF(D92&gt;2,1,0)</f>
        <v>0</v>
      </c>
    </row>
    <row r="93" customFormat="false" ht="15" hidden="false" customHeight="true" outlineLevel="0" collapsed="false">
      <c r="A93" s="6" t="n">
        <f aca="false">1_Data_EDA!O94</f>
        <v>0</v>
      </c>
      <c r="B93" s="6" t="n">
        <f aca="false">1_Data_EDA!H94</f>
        <v>4</v>
      </c>
      <c r="C93" s="7" t="n">
        <f aca="false">1_Data_EDA!I94</f>
        <v>59.99000168</v>
      </c>
      <c r="D93" s="6" t="n">
        <f aca="false">1_Data_EDA!J94</f>
        <v>3</v>
      </c>
      <c r="E93" s="7" t="n">
        <f aca="false">1_Data_EDA!K94</f>
        <v>179.9700012</v>
      </c>
      <c r="F93" s="7" t="n">
        <f aca="false">1_Data_EDA!L94</f>
        <v>5.400000095</v>
      </c>
      <c r="G93" s="8" t="n">
        <f aca="false">1_Data_EDA!M94</f>
        <v>0.029999999</v>
      </c>
      <c r="H93" s="6" t="n">
        <f aca="false">IF(1_Data_EDA!B94="First Class",1,0)</f>
        <v>0</v>
      </c>
      <c r="I93" s="6" t="n">
        <f aca="false">IF(1_Data_EDA!B94="Second Class",1,0)</f>
        <v>0</v>
      </c>
      <c r="J93" s="6" t="n">
        <f aca="false">IF(1_Data_EDA!B94="Same Day",1,0)</f>
        <v>0</v>
      </c>
      <c r="K93" s="6" t="n">
        <f aca="false">IF(1_Data_EDA!C94="Corporate",1,0)</f>
        <v>0</v>
      </c>
      <c r="L93" s="6" t="n">
        <f aca="false">IF(1_Data_EDA!C94="Home Office",1,0)</f>
        <v>1</v>
      </c>
      <c r="M93" s="6" t="n">
        <f aca="false">IF(1_Data_EDA!D94="Europe",1,0)</f>
        <v>0</v>
      </c>
      <c r="N93" s="6" t="n">
        <f aca="false">IF(1_Data_EDA!D94="LATAM",1,0)</f>
        <v>1</v>
      </c>
      <c r="O93" s="6" t="n">
        <f aca="false">IF(1_Data_EDA!D94="Pacific Asia",1,0)</f>
        <v>0</v>
      </c>
      <c r="P93" s="6" t="n">
        <f aca="false">IF(1_Data_EDA!D94="USCA",1,0)</f>
        <v>0</v>
      </c>
      <c r="Q93" s="6" t="n">
        <f aca="false">IF(C93&gt;MEDIAN(C$5:C$8004),1,0)</f>
        <v>0</v>
      </c>
      <c r="R93" s="6" t="n">
        <f aca="false">IF(D93&gt;2,1,0)</f>
        <v>1</v>
      </c>
    </row>
    <row r="94" customFormat="false" ht="15" hidden="false" customHeight="true" outlineLevel="0" collapsed="false">
      <c r="A94" s="6" t="n">
        <f aca="false">1_Data_EDA!O95</f>
        <v>1</v>
      </c>
      <c r="B94" s="6" t="n">
        <f aca="false">1_Data_EDA!H95</f>
        <v>4</v>
      </c>
      <c r="C94" s="7" t="n">
        <f aca="false">1_Data_EDA!I95</f>
        <v>399.980011</v>
      </c>
      <c r="D94" s="6" t="n">
        <f aca="false">1_Data_EDA!J95</f>
        <v>1</v>
      </c>
      <c r="E94" s="7" t="n">
        <f aca="false">1_Data_EDA!K95</f>
        <v>399.980011</v>
      </c>
      <c r="F94" s="7" t="n">
        <f aca="false">1_Data_EDA!L95</f>
        <v>80</v>
      </c>
      <c r="G94" s="8" t="n">
        <f aca="false">1_Data_EDA!M95</f>
        <v>0.200000003</v>
      </c>
      <c r="H94" s="6" t="n">
        <f aca="false">IF(1_Data_EDA!B95="First Class",1,0)</f>
        <v>0</v>
      </c>
      <c r="I94" s="6" t="n">
        <f aca="false">IF(1_Data_EDA!B95="Second Class",1,0)</f>
        <v>0</v>
      </c>
      <c r="J94" s="6" t="n">
        <f aca="false">IF(1_Data_EDA!B95="Same Day",1,0)</f>
        <v>0</v>
      </c>
      <c r="K94" s="6" t="n">
        <f aca="false">IF(1_Data_EDA!C95="Corporate",1,0)</f>
        <v>1</v>
      </c>
      <c r="L94" s="6" t="n">
        <f aca="false">IF(1_Data_EDA!C95="Home Office",1,0)</f>
        <v>0</v>
      </c>
      <c r="M94" s="6" t="n">
        <f aca="false">IF(1_Data_EDA!D95="Europe",1,0)</f>
        <v>1</v>
      </c>
      <c r="N94" s="6" t="n">
        <f aca="false">IF(1_Data_EDA!D95="LATAM",1,0)</f>
        <v>0</v>
      </c>
      <c r="O94" s="6" t="n">
        <f aca="false">IF(1_Data_EDA!D95="Pacific Asia",1,0)</f>
        <v>0</v>
      </c>
      <c r="P94" s="6" t="n">
        <f aca="false">IF(1_Data_EDA!D95="USCA",1,0)</f>
        <v>0</v>
      </c>
      <c r="Q94" s="6" t="n">
        <f aca="false">IF(C94&gt;MEDIAN(C$5:C$8004),1,0)</f>
        <v>1</v>
      </c>
      <c r="R94" s="6" t="n">
        <f aca="false">IF(D94&gt;2,1,0)</f>
        <v>0</v>
      </c>
    </row>
    <row r="95" customFormat="false" ht="15" hidden="false" customHeight="true" outlineLevel="0" collapsed="false">
      <c r="A95" s="6" t="n">
        <f aca="false">1_Data_EDA!O96</f>
        <v>1</v>
      </c>
      <c r="B95" s="6" t="n">
        <f aca="false">1_Data_EDA!H96</f>
        <v>4</v>
      </c>
      <c r="C95" s="7" t="n">
        <f aca="false">1_Data_EDA!I96</f>
        <v>199.9900055</v>
      </c>
      <c r="D95" s="6" t="n">
        <f aca="false">1_Data_EDA!J96</f>
        <v>1</v>
      </c>
      <c r="E95" s="7" t="n">
        <f aca="false">1_Data_EDA!K96</f>
        <v>199.9900055</v>
      </c>
      <c r="F95" s="7" t="n">
        <f aca="false">1_Data_EDA!L96</f>
        <v>8</v>
      </c>
      <c r="G95" s="8" t="n">
        <f aca="false">1_Data_EDA!M96</f>
        <v>0.039999999</v>
      </c>
      <c r="H95" s="6" t="n">
        <f aca="false">IF(1_Data_EDA!B96="First Class",1,0)</f>
        <v>0</v>
      </c>
      <c r="I95" s="6" t="n">
        <f aca="false">IF(1_Data_EDA!B96="Second Class",1,0)</f>
        <v>0</v>
      </c>
      <c r="J95" s="6" t="n">
        <f aca="false">IF(1_Data_EDA!B96="Same Day",1,0)</f>
        <v>0</v>
      </c>
      <c r="K95" s="6" t="n">
        <f aca="false">IF(1_Data_EDA!C96="Corporate",1,0)</f>
        <v>1</v>
      </c>
      <c r="L95" s="6" t="n">
        <f aca="false">IF(1_Data_EDA!C96="Home Office",1,0)</f>
        <v>0</v>
      </c>
      <c r="M95" s="6" t="n">
        <f aca="false">IF(1_Data_EDA!D96="Europe",1,0)</f>
        <v>1</v>
      </c>
      <c r="N95" s="6" t="n">
        <f aca="false">IF(1_Data_EDA!D96="LATAM",1,0)</f>
        <v>0</v>
      </c>
      <c r="O95" s="6" t="n">
        <f aca="false">IF(1_Data_EDA!D96="Pacific Asia",1,0)</f>
        <v>0</v>
      </c>
      <c r="P95" s="6" t="n">
        <f aca="false">IF(1_Data_EDA!D96="USCA",1,0)</f>
        <v>0</v>
      </c>
      <c r="Q95" s="6" t="n">
        <f aca="false">IF(C95&gt;MEDIAN(C$5:C$8004),1,0)</f>
        <v>1</v>
      </c>
      <c r="R95" s="6" t="n">
        <f aca="false">IF(D95&gt;2,1,0)</f>
        <v>0</v>
      </c>
    </row>
    <row r="96" customFormat="false" ht="15" hidden="false" customHeight="true" outlineLevel="0" collapsed="false">
      <c r="A96" s="6" t="n">
        <f aca="false">1_Data_EDA!O97</f>
        <v>0</v>
      </c>
      <c r="B96" s="6" t="n">
        <f aca="false">1_Data_EDA!H97</f>
        <v>4</v>
      </c>
      <c r="C96" s="7" t="n">
        <f aca="false">1_Data_EDA!I97</f>
        <v>59.99000168</v>
      </c>
      <c r="D96" s="6" t="n">
        <f aca="false">1_Data_EDA!J97</f>
        <v>2</v>
      </c>
      <c r="E96" s="7" t="n">
        <f aca="false">1_Data_EDA!K97</f>
        <v>119.9800034</v>
      </c>
      <c r="F96" s="7" t="n">
        <f aca="false">1_Data_EDA!L97</f>
        <v>30</v>
      </c>
      <c r="G96" s="8" t="n">
        <f aca="false">1_Data_EDA!M97</f>
        <v>0.25</v>
      </c>
      <c r="H96" s="6" t="n">
        <f aca="false">IF(1_Data_EDA!B97="First Class",1,0)</f>
        <v>0</v>
      </c>
      <c r="I96" s="6" t="n">
        <f aca="false">IF(1_Data_EDA!B97="Second Class",1,0)</f>
        <v>0</v>
      </c>
      <c r="J96" s="6" t="n">
        <f aca="false">IF(1_Data_EDA!B97="Same Day",1,0)</f>
        <v>0</v>
      </c>
      <c r="K96" s="6" t="n">
        <f aca="false">IF(1_Data_EDA!C97="Corporate",1,0)</f>
        <v>1</v>
      </c>
      <c r="L96" s="6" t="n">
        <f aca="false">IF(1_Data_EDA!C97="Home Office",1,0)</f>
        <v>0</v>
      </c>
      <c r="M96" s="6" t="n">
        <f aca="false">IF(1_Data_EDA!D97="Europe",1,0)</f>
        <v>0</v>
      </c>
      <c r="N96" s="6" t="n">
        <f aca="false">IF(1_Data_EDA!D97="LATAM",1,0)</f>
        <v>1</v>
      </c>
      <c r="O96" s="6" t="n">
        <f aca="false">IF(1_Data_EDA!D97="Pacific Asia",1,0)</f>
        <v>0</v>
      </c>
      <c r="P96" s="6" t="n">
        <f aca="false">IF(1_Data_EDA!D97="USCA",1,0)</f>
        <v>0</v>
      </c>
      <c r="Q96" s="6" t="n">
        <f aca="false">IF(C96&gt;MEDIAN(C$5:C$8004),1,0)</f>
        <v>0</v>
      </c>
      <c r="R96" s="6" t="n">
        <f aca="false">IF(D96&gt;2,1,0)</f>
        <v>0</v>
      </c>
    </row>
    <row r="97" customFormat="false" ht="15" hidden="false" customHeight="true" outlineLevel="0" collapsed="false">
      <c r="A97" s="6" t="n">
        <f aca="false">1_Data_EDA!O98</f>
        <v>1</v>
      </c>
      <c r="B97" s="6" t="n">
        <f aca="false">1_Data_EDA!H98</f>
        <v>1</v>
      </c>
      <c r="C97" s="7" t="n">
        <f aca="false">1_Data_EDA!I98</f>
        <v>299.980011</v>
      </c>
      <c r="D97" s="6" t="n">
        <f aca="false">1_Data_EDA!J98</f>
        <v>1</v>
      </c>
      <c r="E97" s="7" t="n">
        <f aca="false">1_Data_EDA!K98</f>
        <v>299.980011</v>
      </c>
      <c r="F97" s="7" t="n">
        <f aca="false">1_Data_EDA!L98</f>
        <v>9</v>
      </c>
      <c r="G97" s="8" t="n">
        <f aca="false">1_Data_EDA!M98</f>
        <v>0.029999999</v>
      </c>
      <c r="H97" s="6" t="n">
        <f aca="false">IF(1_Data_EDA!B98="First Class",1,0)</f>
        <v>1</v>
      </c>
      <c r="I97" s="6" t="n">
        <f aca="false">IF(1_Data_EDA!B98="Second Class",1,0)</f>
        <v>0</v>
      </c>
      <c r="J97" s="6" t="n">
        <f aca="false">IF(1_Data_EDA!B98="Same Day",1,0)</f>
        <v>0</v>
      </c>
      <c r="K97" s="6" t="n">
        <f aca="false">IF(1_Data_EDA!C98="Corporate",1,0)</f>
        <v>0</v>
      </c>
      <c r="L97" s="6" t="n">
        <f aca="false">IF(1_Data_EDA!C98="Home Office",1,0)</f>
        <v>1</v>
      </c>
      <c r="M97" s="6" t="n">
        <f aca="false">IF(1_Data_EDA!D98="Europe",1,0)</f>
        <v>0</v>
      </c>
      <c r="N97" s="6" t="n">
        <f aca="false">IF(1_Data_EDA!D98="LATAM",1,0)</f>
        <v>1</v>
      </c>
      <c r="O97" s="6" t="n">
        <f aca="false">IF(1_Data_EDA!D98="Pacific Asia",1,0)</f>
        <v>0</v>
      </c>
      <c r="P97" s="6" t="n">
        <f aca="false">IF(1_Data_EDA!D98="USCA",1,0)</f>
        <v>0</v>
      </c>
      <c r="Q97" s="6" t="n">
        <f aca="false">IF(C97&gt;MEDIAN(C$5:C$8004),1,0)</f>
        <v>1</v>
      </c>
      <c r="R97" s="6" t="n">
        <f aca="false">IF(D97&gt;2,1,0)</f>
        <v>0</v>
      </c>
    </row>
    <row r="98" customFormat="false" ht="15" hidden="false" customHeight="true" outlineLevel="0" collapsed="false">
      <c r="A98" s="6" t="n">
        <f aca="false">1_Data_EDA!O99</f>
        <v>0</v>
      </c>
      <c r="B98" s="6" t="n">
        <f aca="false">1_Data_EDA!H99</f>
        <v>4</v>
      </c>
      <c r="C98" s="7" t="n">
        <f aca="false">1_Data_EDA!I99</f>
        <v>199.9900055</v>
      </c>
      <c r="D98" s="6" t="n">
        <f aca="false">1_Data_EDA!J99</f>
        <v>1</v>
      </c>
      <c r="E98" s="7" t="n">
        <f aca="false">1_Data_EDA!K99</f>
        <v>199.9900055</v>
      </c>
      <c r="F98" s="7" t="n">
        <f aca="false">1_Data_EDA!L99</f>
        <v>6</v>
      </c>
      <c r="G98" s="8" t="n">
        <f aca="false">1_Data_EDA!M99</f>
        <v>0.029999999</v>
      </c>
      <c r="H98" s="6" t="n">
        <f aca="false">IF(1_Data_EDA!B99="First Class",1,0)</f>
        <v>0</v>
      </c>
      <c r="I98" s="6" t="n">
        <f aca="false">IF(1_Data_EDA!B99="Second Class",1,0)</f>
        <v>0</v>
      </c>
      <c r="J98" s="6" t="n">
        <f aca="false">IF(1_Data_EDA!B99="Same Day",1,0)</f>
        <v>0</v>
      </c>
      <c r="K98" s="6" t="n">
        <f aca="false">IF(1_Data_EDA!C99="Corporate",1,0)</f>
        <v>1</v>
      </c>
      <c r="L98" s="6" t="n">
        <f aca="false">IF(1_Data_EDA!C99="Home Office",1,0)</f>
        <v>0</v>
      </c>
      <c r="M98" s="6" t="n">
        <f aca="false">IF(1_Data_EDA!D99="Europe",1,0)</f>
        <v>1</v>
      </c>
      <c r="N98" s="6" t="n">
        <f aca="false">IF(1_Data_EDA!D99="LATAM",1,0)</f>
        <v>0</v>
      </c>
      <c r="O98" s="6" t="n">
        <f aca="false">IF(1_Data_EDA!D99="Pacific Asia",1,0)</f>
        <v>0</v>
      </c>
      <c r="P98" s="6" t="n">
        <f aca="false">IF(1_Data_EDA!D99="USCA",1,0)</f>
        <v>0</v>
      </c>
      <c r="Q98" s="6" t="n">
        <f aca="false">IF(C98&gt;MEDIAN(C$5:C$8004),1,0)</f>
        <v>1</v>
      </c>
      <c r="R98" s="6" t="n">
        <f aca="false">IF(D98&gt;2,1,0)</f>
        <v>0</v>
      </c>
    </row>
    <row r="99" customFormat="false" ht="15" hidden="false" customHeight="true" outlineLevel="0" collapsed="false">
      <c r="A99" s="6" t="n">
        <f aca="false">1_Data_EDA!O100</f>
        <v>0</v>
      </c>
      <c r="B99" s="6" t="n">
        <f aca="false">1_Data_EDA!H100</f>
        <v>4</v>
      </c>
      <c r="C99" s="7" t="n">
        <f aca="false">1_Data_EDA!I100</f>
        <v>59.99000168</v>
      </c>
      <c r="D99" s="6" t="n">
        <f aca="false">1_Data_EDA!J100</f>
        <v>1</v>
      </c>
      <c r="E99" s="7" t="n">
        <f aca="false">1_Data_EDA!K100</f>
        <v>59.99000168</v>
      </c>
      <c r="F99" s="7" t="n">
        <f aca="false">1_Data_EDA!L100</f>
        <v>1.799999952</v>
      </c>
      <c r="G99" s="8" t="n">
        <f aca="false">1_Data_EDA!M100</f>
        <v>0.029999999</v>
      </c>
      <c r="H99" s="6" t="n">
        <f aca="false">IF(1_Data_EDA!B100="First Class",1,0)</f>
        <v>0</v>
      </c>
      <c r="I99" s="6" t="n">
        <f aca="false">IF(1_Data_EDA!B100="Second Class",1,0)</f>
        <v>0</v>
      </c>
      <c r="J99" s="6" t="n">
        <f aca="false">IF(1_Data_EDA!B100="Same Day",1,0)</f>
        <v>0</v>
      </c>
      <c r="K99" s="6" t="n">
        <f aca="false">IF(1_Data_EDA!C100="Corporate",1,0)</f>
        <v>0</v>
      </c>
      <c r="L99" s="6" t="n">
        <f aca="false">IF(1_Data_EDA!C100="Home Office",1,0)</f>
        <v>0</v>
      </c>
      <c r="M99" s="6" t="n">
        <f aca="false">IF(1_Data_EDA!D100="Europe",1,0)</f>
        <v>0</v>
      </c>
      <c r="N99" s="6" t="n">
        <f aca="false">IF(1_Data_EDA!D100="LATAM",1,0)</f>
        <v>0</v>
      </c>
      <c r="O99" s="6" t="n">
        <f aca="false">IF(1_Data_EDA!D100="Pacific Asia",1,0)</f>
        <v>0</v>
      </c>
      <c r="P99" s="6" t="n">
        <f aca="false">IF(1_Data_EDA!D100="USCA",1,0)</f>
        <v>1</v>
      </c>
      <c r="Q99" s="6" t="n">
        <f aca="false">IF(C99&gt;MEDIAN(C$5:C$8004),1,0)</f>
        <v>0</v>
      </c>
      <c r="R99" s="6" t="n">
        <f aca="false">IF(D99&gt;2,1,0)</f>
        <v>0</v>
      </c>
    </row>
    <row r="100" customFormat="false" ht="15" hidden="false" customHeight="true" outlineLevel="0" collapsed="false">
      <c r="A100" s="6" t="n">
        <f aca="false">1_Data_EDA!O101</f>
        <v>1</v>
      </c>
      <c r="B100" s="6" t="n">
        <f aca="false">1_Data_EDA!H101</f>
        <v>4</v>
      </c>
      <c r="C100" s="7" t="n">
        <f aca="false">1_Data_EDA!I101</f>
        <v>25</v>
      </c>
      <c r="D100" s="6" t="n">
        <f aca="false">1_Data_EDA!J101</f>
        <v>5</v>
      </c>
      <c r="E100" s="7" t="n">
        <f aca="false">1_Data_EDA!K101</f>
        <v>125</v>
      </c>
      <c r="F100" s="7" t="n">
        <f aca="false">1_Data_EDA!L101</f>
        <v>12.5</v>
      </c>
      <c r="G100" s="8" t="n">
        <f aca="false">1_Data_EDA!M101</f>
        <v>0.100000001</v>
      </c>
      <c r="H100" s="6" t="n">
        <f aca="false">IF(1_Data_EDA!B101="First Class",1,0)</f>
        <v>0</v>
      </c>
      <c r="I100" s="6" t="n">
        <f aca="false">IF(1_Data_EDA!B101="Second Class",1,0)</f>
        <v>0</v>
      </c>
      <c r="J100" s="6" t="n">
        <f aca="false">IF(1_Data_EDA!B101="Same Day",1,0)</f>
        <v>0</v>
      </c>
      <c r="K100" s="6" t="n">
        <f aca="false">IF(1_Data_EDA!C101="Corporate",1,0)</f>
        <v>1</v>
      </c>
      <c r="L100" s="6" t="n">
        <f aca="false">IF(1_Data_EDA!C101="Home Office",1,0)</f>
        <v>0</v>
      </c>
      <c r="M100" s="6" t="n">
        <f aca="false">IF(1_Data_EDA!D101="Europe",1,0)</f>
        <v>0</v>
      </c>
      <c r="N100" s="6" t="n">
        <f aca="false">IF(1_Data_EDA!D101="LATAM",1,0)</f>
        <v>0</v>
      </c>
      <c r="O100" s="6" t="n">
        <f aca="false">IF(1_Data_EDA!D101="Pacific Asia",1,0)</f>
        <v>1</v>
      </c>
      <c r="P100" s="6" t="n">
        <f aca="false">IF(1_Data_EDA!D101="USCA",1,0)</f>
        <v>0</v>
      </c>
      <c r="Q100" s="6" t="n">
        <f aca="false">IF(C100&gt;MEDIAN(C$5:C$8004),1,0)</f>
        <v>0</v>
      </c>
      <c r="R100" s="6" t="n">
        <f aca="false">IF(D100&gt;2,1,0)</f>
        <v>1</v>
      </c>
    </row>
    <row r="101" customFormat="false" ht="15" hidden="false" customHeight="true" outlineLevel="0" collapsed="false">
      <c r="A101" s="6" t="n">
        <f aca="false">1_Data_EDA!O102</f>
        <v>1</v>
      </c>
      <c r="B101" s="6" t="n">
        <f aca="false">1_Data_EDA!H102</f>
        <v>0</v>
      </c>
      <c r="C101" s="7" t="n">
        <f aca="false">1_Data_EDA!I102</f>
        <v>129.9900055</v>
      </c>
      <c r="D101" s="6" t="n">
        <f aca="false">1_Data_EDA!J102</f>
        <v>1</v>
      </c>
      <c r="E101" s="7" t="n">
        <f aca="false">1_Data_EDA!K102</f>
        <v>129.9900055</v>
      </c>
      <c r="F101" s="7" t="n">
        <f aca="false">1_Data_EDA!L102</f>
        <v>13</v>
      </c>
      <c r="G101" s="8" t="n">
        <f aca="false">1_Data_EDA!M102</f>
        <v>0.100000001</v>
      </c>
      <c r="H101" s="6" t="n">
        <f aca="false">IF(1_Data_EDA!B102="First Class",1,0)</f>
        <v>0</v>
      </c>
      <c r="I101" s="6" t="n">
        <f aca="false">IF(1_Data_EDA!B102="Second Class",1,0)</f>
        <v>0</v>
      </c>
      <c r="J101" s="6" t="n">
        <f aca="false">IF(1_Data_EDA!B102="Same Day",1,0)</f>
        <v>1</v>
      </c>
      <c r="K101" s="6" t="n">
        <f aca="false">IF(1_Data_EDA!C102="Corporate",1,0)</f>
        <v>1</v>
      </c>
      <c r="L101" s="6" t="n">
        <f aca="false">IF(1_Data_EDA!C102="Home Office",1,0)</f>
        <v>0</v>
      </c>
      <c r="M101" s="6" t="n">
        <f aca="false">IF(1_Data_EDA!D102="Europe",1,0)</f>
        <v>1</v>
      </c>
      <c r="N101" s="6" t="n">
        <f aca="false">IF(1_Data_EDA!D102="LATAM",1,0)</f>
        <v>0</v>
      </c>
      <c r="O101" s="6" t="n">
        <f aca="false">IF(1_Data_EDA!D102="Pacific Asia",1,0)</f>
        <v>0</v>
      </c>
      <c r="P101" s="6" t="n">
        <f aca="false">IF(1_Data_EDA!D102="USCA",1,0)</f>
        <v>0</v>
      </c>
      <c r="Q101" s="6" t="n">
        <f aca="false">IF(C101&gt;MEDIAN(C$5:C$8004),1,0)</f>
        <v>1</v>
      </c>
      <c r="R101" s="6" t="n">
        <f aca="false">IF(D101&gt;2,1,0)</f>
        <v>0</v>
      </c>
    </row>
    <row r="102" customFormat="false" ht="15" hidden="false" customHeight="true" outlineLevel="0" collapsed="false">
      <c r="A102" s="6" t="n">
        <f aca="false">1_Data_EDA!O103</f>
        <v>1</v>
      </c>
      <c r="B102" s="6" t="n">
        <f aca="false">1_Data_EDA!H103</f>
        <v>2</v>
      </c>
      <c r="C102" s="7" t="n">
        <f aca="false">1_Data_EDA!I103</f>
        <v>39.99000168</v>
      </c>
      <c r="D102" s="6" t="n">
        <f aca="false">1_Data_EDA!J103</f>
        <v>2</v>
      </c>
      <c r="E102" s="7" t="n">
        <f aca="false">1_Data_EDA!K103</f>
        <v>79.98000336</v>
      </c>
      <c r="F102" s="7" t="n">
        <f aca="false">1_Data_EDA!L103</f>
        <v>12.80000019</v>
      </c>
      <c r="G102" s="8" t="n">
        <f aca="false">1_Data_EDA!M103</f>
        <v>0.159999996</v>
      </c>
      <c r="H102" s="6" t="n">
        <f aca="false">IF(1_Data_EDA!B103="First Class",1,0)</f>
        <v>0</v>
      </c>
      <c r="I102" s="6" t="n">
        <f aca="false">IF(1_Data_EDA!B103="Second Class",1,0)</f>
        <v>1</v>
      </c>
      <c r="J102" s="6" t="n">
        <f aca="false">IF(1_Data_EDA!B103="Same Day",1,0)</f>
        <v>0</v>
      </c>
      <c r="K102" s="6" t="n">
        <f aca="false">IF(1_Data_EDA!C103="Corporate",1,0)</f>
        <v>0</v>
      </c>
      <c r="L102" s="6" t="n">
        <f aca="false">IF(1_Data_EDA!C103="Home Office",1,0)</f>
        <v>1</v>
      </c>
      <c r="M102" s="6" t="n">
        <f aca="false">IF(1_Data_EDA!D103="Europe",1,0)</f>
        <v>0</v>
      </c>
      <c r="N102" s="6" t="n">
        <f aca="false">IF(1_Data_EDA!D103="LATAM",1,0)</f>
        <v>1</v>
      </c>
      <c r="O102" s="6" t="n">
        <f aca="false">IF(1_Data_EDA!D103="Pacific Asia",1,0)</f>
        <v>0</v>
      </c>
      <c r="P102" s="6" t="n">
        <f aca="false">IF(1_Data_EDA!D103="USCA",1,0)</f>
        <v>0</v>
      </c>
      <c r="Q102" s="6" t="n">
        <f aca="false">IF(C102&gt;MEDIAN(C$5:C$8004),1,0)</f>
        <v>0</v>
      </c>
      <c r="R102" s="6" t="n">
        <f aca="false">IF(D102&gt;2,1,0)</f>
        <v>0</v>
      </c>
    </row>
    <row r="103" customFormat="false" ht="15" hidden="false" customHeight="true" outlineLevel="0" collapsed="false">
      <c r="A103" s="6" t="n">
        <f aca="false">1_Data_EDA!O104</f>
        <v>0</v>
      </c>
      <c r="B103" s="6" t="n">
        <f aca="false">1_Data_EDA!H104</f>
        <v>4</v>
      </c>
      <c r="C103" s="7" t="n">
        <f aca="false">1_Data_EDA!I104</f>
        <v>399.980011</v>
      </c>
      <c r="D103" s="6" t="n">
        <f aca="false">1_Data_EDA!J104</f>
        <v>1</v>
      </c>
      <c r="E103" s="7" t="n">
        <f aca="false">1_Data_EDA!K104</f>
        <v>399.980011</v>
      </c>
      <c r="F103" s="7" t="n">
        <f aca="false">1_Data_EDA!L104</f>
        <v>48</v>
      </c>
      <c r="G103" s="8" t="n">
        <f aca="false">1_Data_EDA!M104</f>
        <v>0.119999997</v>
      </c>
      <c r="H103" s="6" t="n">
        <f aca="false">IF(1_Data_EDA!B104="First Class",1,0)</f>
        <v>0</v>
      </c>
      <c r="I103" s="6" t="n">
        <f aca="false">IF(1_Data_EDA!B104="Second Class",1,0)</f>
        <v>0</v>
      </c>
      <c r="J103" s="6" t="n">
        <f aca="false">IF(1_Data_EDA!B104="Same Day",1,0)</f>
        <v>0</v>
      </c>
      <c r="K103" s="6" t="n">
        <f aca="false">IF(1_Data_EDA!C104="Corporate",1,0)</f>
        <v>0</v>
      </c>
      <c r="L103" s="6" t="n">
        <f aca="false">IF(1_Data_EDA!C104="Home Office",1,0)</f>
        <v>0</v>
      </c>
      <c r="M103" s="6" t="n">
        <f aca="false">IF(1_Data_EDA!D104="Europe",1,0)</f>
        <v>0</v>
      </c>
      <c r="N103" s="6" t="n">
        <f aca="false">IF(1_Data_EDA!D104="LATAM",1,0)</f>
        <v>1</v>
      </c>
      <c r="O103" s="6" t="n">
        <f aca="false">IF(1_Data_EDA!D104="Pacific Asia",1,0)</f>
        <v>0</v>
      </c>
      <c r="P103" s="6" t="n">
        <f aca="false">IF(1_Data_EDA!D104="USCA",1,0)</f>
        <v>0</v>
      </c>
      <c r="Q103" s="6" t="n">
        <f aca="false">IF(C103&gt;MEDIAN(C$5:C$8004),1,0)</f>
        <v>1</v>
      </c>
      <c r="R103" s="6" t="n">
        <f aca="false">IF(D103&gt;2,1,0)</f>
        <v>0</v>
      </c>
    </row>
    <row r="104" customFormat="false" ht="15" hidden="false" customHeight="true" outlineLevel="0" collapsed="false">
      <c r="A104" s="6" t="n">
        <f aca="false">1_Data_EDA!O105</f>
        <v>0</v>
      </c>
      <c r="B104" s="6" t="n">
        <f aca="false">1_Data_EDA!H105</f>
        <v>0</v>
      </c>
      <c r="C104" s="7" t="n">
        <f aca="false">1_Data_EDA!I105</f>
        <v>327.75</v>
      </c>
      <c r="D104" s="6" t="n">
        <f aca="false">1_Data_EDA!J105</f>
        <v>1</v>
      </c>
      <c r="E104" s="7" t="n">
        <f aca="false">1_Data_EDA!K105</f>
        <v>327.75</v>
      </c>
      <c r="F104" s="7" t="n">
        <f aca="false">1_Data_EDA!L105</f>
        <v>16.38999939</v>
      </c>
      <c r="G104" s="8" t="n">
        <f aca="false">1_Data_EDA!M105</f>
        <v>0.050000001</v>
      </c>
      <c r="H104" s="6" t="n">
        <f aca="false">IF(1_Data_EDA!B105="First Class",1,0)</f>
        <v>0</v>
      </c>
      <c r="I104" s="6" t="n">
        <f aca="false">IF(1_Data_EDA!B105="Second Class",1,0)</f>
        <v>0</v>
      </c>
      <c r="J104" s="6" t="n">
        <f aca="false">IF(1_Data_EDA!B105="Same Day",1,0)</f>
        <v>1</v>
      </c>
      <c r="K104" s="6" t="n">
        <f aca="false">IF(1_Data_EDA!C105="Corporate",1,0)</f>
        <v>0</v>
      </c>
      <c r="L104" s="6" t="n">
        <f aca="false">IF(1_Data_EDA!C105="Home Office",1,0)</f>
        <v>1</v>
      </c>
      <c r="M104" s="6" t="n">
        <f aca="false">IF(1_Data_EDA!D105="Europe",1,0)</f>
        <v>0</v>
      </c>
      <c r="N104" s="6" t="n">
        <f aca="false">IF(1_Data_EDA!D105="LATAM",1,0)</f>
        <v>0</v>
      </c>
      <c r="O104" s="6" t="n">
        <f aca="false">IF(1_Data_EDA!D105="Pacific Asia",1,0)</f>
        <v>1</v>
      </c>
      <c r="P104" s="6" t="n">
        <f aca="false">IF(1_Data_EDA!D105="USCA",1,0)</f>
        <v>0</v>
      </c>
      <c r="Q104" s="6" t="n">
        <f aca="false">IF(C104&gt;MEDIAN(C$5:C$8004),1,0)</f>
        <v>1</v>
      </c>
      <c r="R104" s="6" t="n">
        <f aca="false">IF(D104&gt;2,1,0)</f>
        <v>0</v>
      </c>
    </row>
    <row r="105" customFormat="false" ht="15" hidden="false" customHeight="true" outlineLevel="0" collapsed="false">
      <c r="A105" s="6" t="n">
        <f aca="false">1_Data_EDA!O106</f>
        <v>1</v>
      </c>
      <c r="B105" s="6" t="n">
        <f aca="false">1_Data_EDA!H106</f>
        <v>2</v>
      </c>
      <c r="C105" s="7" t="n">
        <f aca="false">1_Data_EDA!I106</f>
        <v>50</v>
      </c>
      <c r="D105" s="6" t="n">
        <f aca="false">1_Data_EDA!J106</f>
        <v>1</v>
      </c>
      <c r="E105" s="7" t="n">
        <f aca="false">1_Data_EDA!K106</f>
        <v>50</v>
      </c>
      <c r="F105" s="7" t="n">
        <f aca="false">1_Data_EDA!L106</f>
        <v>8</v>
      </c>
      <c r="G105" s="8" t="n">
        <f aca="false">1_Data_EDA!M106</f>
        <v>0.159999996</v>
      </c>
      <c r="H105" s="6" t="n">
        <f aca="false">IF(1_Data_EDA!B106="First Class",1,0)</f>
        <v>0</v>
      </c>
      <c r="I105" s="6" t="n">
        <f aca="false">IF(1_Data_EDA!B106="Second Class",1,0)</f>
        <v>1</v>
      </c>
      <c r="J105" s="6" t="n">
        <f aca="false">IF(1_Data_EDA!B106="Same Day",1,0)</f>
        <v>0</v>
      </c>
      <c r="K105" s="6" t="n">
        <f aca="false">IF(1_Data_EDA!C106="Corporate",1,0)</f>
        <v>0</v>
      </c>
      <c r="L105" s="6" t="n">
        <f aca="false">IF(1_Data_EDA!C106="Home Office",1,0)</f>
        <v>1</v>
      </c>
      <c r="M105" s="6" t="n">
        <f aca="false">IF(1_Data_EDA!D106="Europe",1,0)</f>
        <v>0</v>
      </c>
      <c r="N105" s="6" t="n">
        <f aca="false">IF(1_Data_EDA!D106="LATAM",1,0)</f>
        <v>1</v>
      </c>
      <c r="O105" s="6" t="n">
        <f aca="false">IF(1_Data_EDA!D106="Pacific Asia",1,0)</f>
        <v>0</v>
      </c>
      <c r="P105" s="6" t="n">
        <f aca="false">IF(1_Data_EDA!D106="USCA",1,0)</f>
        <v>0</v>
      </c>
      <c r="Q105" s="6" t="n">
        <f aca="false">IF(C105&gt;MEDIAN(C$5:C$8004),1,0)</f>
        <v>0</v>
      </c>
      <c r="R105" s="6" t="n">
        <f aca="false">IF(D105&gt;2,1,0)</f>
        <v>0</v>
      </c>
    </row>
    <row r="106" customFormat="false" ht="15" hidden="false" customHeight="true" outlineLevel="0" collapsed="false">
      <c r="A106" s="6" t="n">
        <f aca="false">1_Data_EDA!O107</f>
        <v>0</v>
      </c>
      <c r="B106" s="6" t="n">
        <f aca="false">1_Data_EDA!H107</f>
        <v>4</v>
      </c>
      <c r="C106" s="7" t="n">
        <f aca="false">1_Data_EDA!I107</f>
        <v>129.9900055</v>
      </c>
      <c r="D106" s="6" t="n">
        <f aca="false">1_Data_EDA!J107</f>
        <v>1</v>
      </c>
      <c r="E106" s="7" t="n">
        <f aca="false">1_Data_EDA!K107</f>
        <v>129.9900055</v>
      </c>
      <c r="F106" s="7" t="n">
        <f aca="false">1_Data_EDA!L107</f>
        <v>20.79999924</v>
      </c>
      <c r="G106" s="8" t="n">
        <f aca="false">1_Data_EDA!M107</f>
        <v>0.159999996</v>
      </c>
      <c r="H106" s="6" t="n">
        <f aca="false">IF(1_Data_EDA!B107="First Class",1,0)</f>
        <v>0</v>
      </c>
      <c r="I106" s="6" t="n">
        <f aca="false">IF(1_Data_EDA!B107="Second Class",1,0)</f>
        <v>0</v>
      </c>
      <c r="J106" s="6" t="n">
        <f aca="false">IF(1_Data_EDA!B107="Same Day",1,0)</f>
        <v>0</v>
      </c>
      <c r="K106" s="6" t="n">
        <f aca="false">IF(1_Data_EDA!C107="Corporate",1,0)</f>
        <v>0</v>
      </c>
      <c r="L106" s="6" t="n">
        <f aca="false">IF(1_Data_EDA!C107="Home Office",1,0)</f>
        <v>0</v>
      </c>
      <c r="M106" s="6" t="n">
        <f aca="false">IF(1_Data_EDA!D107="Europe",1,0)</f>
        <v>0</v>
      </c>
      <c r="N106" s="6" t="n">
        <f aca="false">IF(1_Data_EDA!D107="LATAM",1,0)</f>
        <v>0</v>
      </c>
      <c r="O106" s="6" t="n">
        <f aca="false">IF(1_Data_EDA!D107="Pacific Asia",1,0)</f>
        <v>0</v>
      </c>
      <c r="P106" s="6" t="n">
        <f aca="false">IF(1_Data_EDA!D107="USCA",1,0)</f>
        <v>1</v>
      </c>
      <c r="Q106" s="6" t="n">
        <f aca="false">IF(C106&gt;MEDIAN(C$5:C$8004),1,0)</f>
        <v>1</v>
      </c>
      <c r="R106" s="6" t="n">
        <f aca="false">IF(D106&gt;2,1,0)</f>
        <v>0</v>
      </c>
    </row>
    <row r="107" customFormat="false" ht="15" hidden="false" customHeight="true" outlineLevel="0" collapsed="false">
      <c r="A107" s="6" t="n">
        <f aca="false">1_Data_EDA!O108</f>
        <v>1</v>
      </c>
      <c r="B107" s="6" t="n">
        <f aca="false">1_Data_EDA!H108</f>
        <v>1</v>
      </c>
      <c r="C107" s="7" t="n">
        <f aca="false">1_Data_EDA!I108</f>
        <v>59.99000168</v>
      </c>
      <c r="D107" s="6" t="n">
        <f aca="false">1_Data_EDA!J108</f>
        <v>1</v>
      </c>
      <c r="E107" s="7" t="n">
        <f aca="false">1_Data_EDA!K108</f>
        <v>59.99000168</v>
      </c>
      <c r="F107" s="7" t="n">
        <f aca="false">1_Data_EDA!L108</f>
        <v>9.600000381</v>
      </c>
      <c r="G107" s="8" t="n">
        <f aca="false">1_Data_EDA!M108</f>
        <v>0.159999996</v>
      </c>
      <c r="H107" s="6" t="n">
        <f aca="false">IF(1_Data_EDA!B108="First Class",1,0)</f>
        <v>1</v>
      </c>
      <c r="I107" s="6" t="n">
        <f aca="false">IF(1_Data_EDA!B108="Second Class",1,0)</f>
        <v>0</v>
      </c>
      <c r="J107" s="6" t="n">
        <f aca="false">IF(1_Data_EDA!B108="Same Day",1,0)</f>
        <v>0</v>
      </c>
      <c r="K107" s="6" t="n">
        <f aca="false">IF(1_Data_EDA!C108="Corporate",1,0)</f>
        <v>0</v>
      </c>
      <c r="L107" s="6" t="n">
        <f aca="false">IF(1_Data_EDA!C108="Home Office",1,0)</f>
        <v>1</v>
      </c>
      <c r="M107" s="6" t="n">
        <f aca="false">IF(1_Data_EDA!D108="Europe",1,0)</f>
        <v>0</v>
      </c>
      <c r="N107" s="6" t="n">
        <f aca="false">IF(1_Data_EDA!D108="LATAM",1,0)</f>
        <v>1</v>
      </c>
      <c r="O107" s="6" t="n">
        <f aca="false">IF(1_Data_EDA!D108="Pacific Asia",1,0)</f>
        <v>0</v>
      </c>
      <c r="P107" s="6" t="n">
        <f aca="false">IF(1_Data_EDA!D108="USCA",1,0)</f>
        <v>0</v>
      </c>
      <c r="Q107" s="6" t="n">
        <f aca="false">IF(C107&gt;MEDIAN(C$5:C$8004),1,0)</f>
        <v>0</v>
      </c>
      <c r="R107" s="6" t="n">
        <f aca="false">IF(D107&gt;2,1,0)</f>
        <v>0</v>
      </c>
    </row>
    <row r="108" customFormat="false" ht="15" hidden="false" customHeight="true" outlineLevel="0" collapsed="false">
      <c r="A108" s="6" t="n">
        <f aca="false">1_Data_EDA!O109</f>
        <v>0</v>
      </c>
      <c r="B108" s="6" t="n">
        <f aca="false">1_Data_EDA!H109</f>
        <v>4</v>
      </c>
      <c r="C108" s="7" t="n">
        <f aca="false">1_Data_EDA!I109</f>
        <v>49.97999954</v>
      </c>
      <c r="D108" s="6" t="n">
        <f aca="false">1_Data_EDA!J109</f>
        <v>1</v>
      </c>
      <c r="E108" s="7" t="n">
        <f aca="false">1_Data_EDA!K109</f>
        <v>49.97999954</v>
      </c>
      <c r="F108" s="7" t="n">
        <f aca="false">1_Data_EDA!L109</f>
        <v>5</v>
      </c>
      <c r="G108" s="8" t="n">
        <f aca="false">1_Data_EDA!M109</f>
        <v>0.100000001</v>
      </c>
      <c r="H108" s="6" t="n">
        <f aca="false">IF(1_Data_EDA!B109="First Class",1,0)</f>
        <v>0</v>
      </c>
      <c r="I108" s="6" t="n">
        <f aca="false">IF(1_Data_EDA!B109="Second Class",1,0)</f>
        <v>0</v>
      </c>
      <c r="J108" s="6" t="n">
        <f aca="false">IF(1_Data_EDA!B109="Same Day",1,0)</f>
        <v>0</v>
      </c>
      <c r="K108" s="6" t="n">
        <f aca="false">IF(1_Data_EDA!C109="Corporate",1,0)</f>
        <v>0</v>
      </c>
      <c r="L108" s="6" t="n">
        <f aca="false">IF(1_Data_EDA!C109="Home Office",1,0)</f>
        <v>0</v>
      </c>
      <c r="M108" s="6" t="n">
        <f aca="false">IF(1_Data_EDA!D109="Europe",1,0)</f>
        <v>0</v>
      </c>
      <c r="N108" s="6" t="n">
        <f aca="false">IF(1_Data_EDA!D109="LATAM",1,0)</f>
        <v>0</v>
      </c>
      <c r="O108" s="6" t="n">
        <f aca="false">IF(1_Data_EDA!D109="Pacific Asia",1,0)</f>
        <v>0</v>
      </c>
      <c r="P108" s="6" t="n">
        <f aca="false">IF(1_Data_EDA!D109="USCA",1,0)</f>
        <v>1</v>
      </c>
      <c r="Q108" s="6" t="n">
        <f aca="false">IF(C108&gt;MEDIAN(C$5:C$8004),1,0)</f>
        <v>0</v>
      </c>
      <c r="R108" s="6" t="n">
        <f aca="false">IF(D108&gt;2,1,0)</f>
        <v>0</v>
      </c>
    </row>
    <row r="109" customFormat="false" ht="15" hidden="false" customHeight="true" outlineLevel="0" collapsed="false">
      <c r="A109" s="6" t="n">
        <f aca="false">1_Data_EDA!O110</f>
        <v>1</v>
      </c>
      <c r="B109" s="6" t="n">
        <f aca="false">1_Data_EDA!H110</f>
        <v>4</v>
      </c>
      <c r="C109" s="7" t="n">
        <f aca="false">1_Data_EDA!I110</f>
        <v>59.99000168</v>
      </c>
      <c r="D109" s="6" t="n">
        <f aca="false">1_Data_EDA!J110</f>
        <v>5</v>
      </c>
      <c r="E109" s="7" t="n">
        <f aca="false">1_Data_EDA!K110</f>
        <v>299.9500122</v>
      </c>
      <c r="F109" s="7" t="n">
        <f aca="false">1_Data_EDA!L110</f>
        <v>59.99000168</v>
      </c>
      <c r="G109" s="8" t="n">
        <f aca="false">1_Data_EDA!M110</f>
        <v>0.200000003</v>
      </c>
      <c r="H109" s="6" t="n">
        <f aca="false">IF(1_Data_EDA!B110="First Class",1,0)</f>
        <v>0</v>
      </c>
      <c r="I109" s="6" t="n">
        <f aca="false">IF(1_Data_EDA!B110="Second Class",1,0)</f>
        <v>0</v>
      </c>
      <c r="J109" s="6" t="n">
        <f aca="false">IF(1_Data_EDA!B110="Same Day",1,0)</f>
        <v>0</v>
      </c>
      <c r="K109" s="6" t="n">
        <f aca="false">IF(1_Data_EDA!C110="Corporate",1,0)</f>
        <v>0</v>
      </c>
      <c r="L109" s="6" t="n">
        <f aca="false">IF(1_Data_EDA!C110="Home Office",1,0)</f>
        <v>1</v>
      </c>
      <c r="M109" s="6" t="n">
        <f aca="false">IF(1_Data_EDA!D110="Europe",1,0)</f>
        <v>0</v>
      </c>
      <c r="N109" s="6" t="n">
        <f aca="false">IF(1_Data_EDA!D110="LATAM",1,0)</f>
        <v>0</v>
      </c>
      <c r="O109" s="6" t="n">
        <f aca="false">IF(1_Data_EDA!D110="Pacific Asia",1,0)</f>
        <v>1</v>
      </c>
      <c r="P109" s="6" t="n">
        <f aca="false">IF(1_Data_EDA!D110="USCA",1,0)</f>
        <v>0</v>
      </c>
      <c r="Q109" s="6" t="n">
        <f aca="false">IF(C109&gt;MEDIAN(C$5:C$8004),1,0)</f>
        <v>0</v>
      </c>
      <c r="R109" s="6" t="n">
        <f aca="false">IF(D109&gt;2,1,0)</f>
        <v>1</v>
      </c>
    </row>
    <row r="110" customFormat="false" ht="15" hidden="false" customHeight="true" outlineLevel="0" collapsed="false">
      <c r="A110" s="6" t="n">
        <f aca="false">1_Data_EDA!O111</f>
        <v>0</v>
      </c>
      <c r="B110" s="6" t="n">
        <f aca="false">1_Data_EDA!H111</f>
        <v>4</v>
      </c>
      <c r="C110" s="7" t="n">
        <f aca="false">1_Data_EDA!I111</f>
        <v>399.980011</v>
      </c>
      <c r="D110" s="6" t="n">
        <f aca="false">1_Data_EDA!J111</f>
        <v>1</v>
      </c>
      <c r="E110" s="7" t="n">
        <f aca="false">1_Data_EDA!K111</f>
        <v>399.980011</v>
      </c>
      <c r="F110" s="7" t="n">
        <f aca="false">1_Data_EDA!L111</f>
        <v>16</v>
      </c>
      <c r="G110" s="8" t="n">
        <f aca="false">1_Data_EDA!M111</f>
        <v>0.039999999</v>
      </c>
      <c r="H110" s="6" t="n">
        <f aca="false">IF(1_Data_EDA!B111="First Class",1,0)</f>
        <v>0</v>
      </c>
      <c r="I110" s="6" t="n">
        <f aca="false">IF(1_Data_EDA!B111="Second Class",1,0)</f>
        <v>0</v>
      </c>
      <c r="J110" s="6" t="n">
        <f aca="false">IF(1_Data_EDA!B111="Same Day",1,0)</f>
        <v>0</v>
      </c>
      <c r="K110" s="6" t="n">
        <f aca="false">IF(1_Data_EDA!C111="Corporate",1,0)</f>
        <v>0</v>
      </c>
      <c r="L110" s="6" t="n">
        <f aca="false">IF(1_Data_EDA!C111="Home Office",1,0)</f>
        <v>0</v>
      </c>
      <c r="M110" s="6" t="n">
        <f aca="false">IF(1_Data_EDA!D111="Europe",1,0)</f>
        <v>0</v>
      </c>
      <c r="N110" s="6" t="n">
        <f aca="false">IF(1_Data_EDA!D111="LATAM",1,0)</f>
        <v>1</v>
      </c>
      <c r="O110" s="6" t="n">
        <f aca="false">IF(1_Data_EDA!D111="Pacific Asia",1,0)</f>
        <v>0</v>
      </c>
      <c r="P110" s="6" t="n">
        <f aca="false">IF(1_Data_EDA!D111="USCA",1,0)</f>
        <v>0</v>
      </c>
      <c r="Q110" s="6" t="n">
        <f aca="false">IF(C110&gt;MEDIAN(C$5:C$8004),1,0)</f>
        <v>1</v>
      </c>
      <c r="R110" s="6" t="n">
        <f aca="false">IF(D110&gt;2,1,0)</f>
        <v>0</v>
      </c>
    </row>
    <row r="111" customFormat="false" ht="15" hidden="false" customHeight="true" outlineLevel="0" collapsed="false">
      <c r="A111" s="6" t="n">
        <f aca="false">1_Data_EDA!O112</f>
        <v>1</v>
      </c>
      <c r="B111" s="6" t="n">
        <f aca="false">1_Data_EDA!H112</f>
        <v>4</v>
      </c>
      <c r="C111" s="7" t="n">
        <f aca="false">1_Data_EDA!I112</f>
        <v>30</v>
      </c>
      <c r="D111" s="6" t="n">
        <f aca="false">1_Data_EDA!J112</f>
        <v>2</v>
      </c>
      <c r="E111" s="7" t="n">
        <f aca="false">1_Data_EDA!K112</f>
        <v>60</v>
      </c>
      <c r="F111" s="7" t="n">
        <f aca="false">1_Data_EDA!L112</f>
        <v>4.199999809</v>
      </c>
      <c r="G111" s="8" t="n">
        <f aca="false">1_Data_EDA!M112</f>
        <v>0.07</v>
      </c>
      <c r="H111" s="6" t="n">
        <f aca="false">IF(1_Data_EDA!B112="First Class",1,0)</f>
        <v>0</v>
      </c>
      <c r="I111" s="6" t="n">
        <f aca="false">IF(1_Data_EDA!B112="Second Class",1,0)</f>
        <v>0</v>
      </c>
      <c r="J111" s="6" t="n">
        <f aca="false">IF(1_Data_EDA!B112="Same Day",1,0)</f>
        <v>0</v>
      </c>
      <c r="K111" s="6" t="n">
        <f aca="false">IF(1_Data_EDA!C112="Corporate",1,0)</f>
        <v>1</v>
      </c>
      <c r="L111" s="6" t="n">
        <f aca="false">IF(1_Data_EDA!C112="Home Office",1,0)</f>
        <v>0</v>
      </c>
      <c r="M111" s="6" t="n">
        <f aca="false">IF(1_Data_EDA!D112="Europe",1,0)</f>
        <v>0</v>
      </c>
      <c r="N111" s="6" t="n">
        <f aca="false">IF(1_Data_EDA!D112="LATAM",1,0)</f>
        <v>1</v>
      </c>
      <c r="O111" s="6" t="n">
        <f aca="false">IF(1_Data_EDA!D112="Pacific Asia",1,0)</f>
        <v>0</v>
      </c>
      <c r="P111" s="6" t="n">
        <f aca="false">IF(1_Data_EDA!D112="USCA",1,0)</f>
        <v>0</v>
      </c>
      <c r="Q111" s="6" t="n">
        <f aca="false">IF(C111&gt;MEDIAN(C$5:C$8004),1,0)</f>
        <v>0</v>
      </c>
      <c r="R111" s="6" t="n">
        <f aca="false">IF(D111&gt;2,1,0)</f>
        <v>0</v>
      </c>
    </row>
    <row r="112" customFormat="false" ht="15" hidden="false" customHeight="true" outlineLevel="0" collapsed="false">
      <c r="A112" s="6" t="n">
        <f aca="false">1_Data_EDA!O113</f>
        <v>0</v>
      </c>
      <c r="B112" s="6" t="n">
        <f aca="false">1_Data_EDA!H113</f>
        <v>4</v>
      </c>
      <c r="C112" s="7" t="n">
        <f aca="false">1_Data_EDA!I113</f>
        <v>399.980011</v>
      </c>
      <c r="D112" s="6" t="n">
        <f aca="false">1_Data_EDA!J113</f>
        <v>1</v>
      </c>
      <c r="E112" s="7" t="n">
        <f aca="false">1_Data_EDA!K113</f>
        <v>399.980011</v>
      </c>
      <c r="F112" s="7" t="n">
        <f aca="false">1_Data_EDA!L113</f>
        <v>60</v>
      </c>
      <c r="G112" s="8" t="n">
        <f aca="false">1_Data_EDA!M113</f>
        <v>0.150000006</v>
      </c>
      <c r="H112" s="6" t="n">
        <f aca="false">IF(1_Data_EDA!B113="First Class",1,0)</f>
        <v>0</v>
      </c>
      <c r="I112" s="6" t="n">
        <f aca="false">IF(1_Data_EDA!B113="Second Class",1,0)</f>
        <v>0</v>
      </c>
      <c r="J112" s="6" t="n">
        <f aca="false">IF(1_Data_EDA!B113="Same Day",1,0)</f>
        <v>0</v>
      </c>
      <c r="K112" s="6" t="n">
        <f aca="false">IF(1_Data_EDA!C113="Corporate",1,0)</f>
        <v>1</v>
      </c>
      <c r="L112" s="6" t="n">
        <f aca="false">IF(1_Data_EDA!C113="Home Office",1,0)</f>
        <v>0</v>
      </c>
      <c r="M112" s="6" t="n">
        <f aca="false">IF(1_Data_EDA!D113="Europe",1,0)</f>
        <v>1</v>
      </c>
      <c r="N112" s="6" t="n">
        <f aca="false">IF(1_Data_EDA!D113="LATAM",1,0)</f>
        <v>0</v>
      </c>
      <c r="O112" s="6" t="n">
        <f aca="false">IF(1_Data_EDA!D113="Pacific Asia",1,0)</f>
        <v>0</v>
      </c>
      <c r="P112" s="6" t="n">
        <f aca="false">IF(1_Data_EDA!D113="USCA",1,0)</f>
        <v>0</v>
      </c>
      <c r="Q112" s="6" t="n">
        <f aca="false">IF(C112&gt;MEDIAN(C$5:C$8004),1,0)</f>
        <v>1</v>
      </c>
      <c r="R112" s="6" t="n">
        <f aca="false">IF(D112&gt;2,1,0)</f>
        <v>0</v>
      </c>
    </row>
    <row r="113" customFormat="false" ht="15" hidden="false" customHeight="true" outlineLevel="0" collapsed="false">
      <c r="A113" s="6" t="n">
        <f aca="false">1_Data_EDA!O114</f>
        <v>1</v>
      </c>
      <c r="B113" s="6" t="n">
        <f aca="false">1_Data_EDA!H114</f>
        <v>4</v>
      </c>
      <c r="C113" s="7" t="n">
        <f aca="false">1_Data_EDA!I114</f>
        <v>299.980011</v>
      </c>
      <c r="D113" s="6" t="n">
        <f aca="false">1_Data_EDA!J114</f>
        <v>1</v>
      </c>
      <c r="E113" s="7" t="n">
        <f aca="false">1_Data_EDA!K114</f>
        <v>299.980011</v>
      </c>
      <c r="F113" s="7" t="n">
        <f aca="false">1_Data_EDA!L114</f>
        <v>75</v>
      </c>
      <c r="G113" s="8" t="n">
        <f aca="false">1_Data_EDA!M114</f>
        <v>0.25</v>
      </c>
      <c r="H113" s="6" t="n">
        <f aca="false">IF(1_Data_EDA!B114="First Class",1,0)</f>
        <v>0</v>
      </c>
      <c r="I113" s="6" t="n">
        <f aca="false">IF(1_Data_EDA!B114="Second Class",1,0)</f>
        <v>0</v>
      </c>
      <c r="J113" s="6" t="n">
        <f aca="false">IF(1_Data_EDA!B114="Same Day",1,0)</f>
        <v>0</v>
      </c>
      <c r="K113" s="6" t="n">
        <f aca="false">IF(1_Data_EDA!C114="Corporate",1,0)</f>
        <v>0</v>
      </c>
      <c r="L113" s="6" t="n">
        <f aca="false">IF(1_Data_EDA!C114="Home Office",1,0)</f>
        <v>0</v>
      </c>
      <c r="M113" s="6" t="n">
        <f aca="false">IF(1_Data_EDA!D114="Europe",1,0)</f>
        <v>0</v>
      </c>
      <c r="N113" s="6" t="n">
        <f aca="false">IF(1_Data_EDA!D114="LATAM",1,0)</f>
        <v>0</v>
      </c>
      <c r="O113" s="6" t="n">
        <f aca="false">IF(1_Data_EDA!D114="Pacific Asia",1,0)</f>
        <v>0</v>
      </c>
      <c r="P113" s="6" t="n">
        <f aca="false">IF(1_Data_EDA!D114="USCA",1,0)</f>
        <v>1</v>
      </c>
      <c r="Q113" s="6" t="n">
        <f aca="false">IF(C113&gt;MEDIAN(C$5:C$8004),1,0)</f>
        <v>1</v>
      </c>
      <c r="R113" s="6" t="n">
        <f aca="false">IF(D113&gt;2,1,0)</f>
        <v>0</v>
      </c>
    </row>
    <row r="114" customFormat="false" ht="15" hidden="false" customHeight="true" outlineLevel="0" collapsed="false">
      <c r="A114" s="6" t="n">
        <f aca="false">1_Data_EDA!O115</f>
        <v>0</v>
      </c>
      <c r="B114" s="6" t="n">
        <f aca="false">1_Data_EDA!H115</f>
        <v>0</v>
      </c>
      <c r="C114" s="7" t="n">
        <f aca="false">1_Data_EDA!I115</f>
        <v>59.99000168</v>
      </c>
      <c r="D114" s="6" t="n">
        <f aca="false">1_Data_EDA!J115</f>
        <v>5</v>
      </c>
      <c r="E114" s="7" t="n">
        <f aca="false">1_Data_EDA!K115</f>
        <v>299.9500122</v>
      </c>
      <c r="F114" s="7" t="n">
        <f aca="false">1_Data_EDA!L115</f>
        <v>30</v>
      </c>
      <c r="G114" s="8" t="n">
        <f aca="false">1_Data_EDA!M115</f>
        <v>0.100000001</v>
      </c>
      <c r="H114" s="6" t="n">
        <f aca="false">IF(1_Data_EDA!B115="First Class",1,0)</f>
        <v>0</v>
      </c>
      <c r="I114" s="6" t="n">
        <f aca="false">IF(1_Data_EDA!B115="Second Class",1,0)</f>
        <v>0</v>
      </c>
      <c r="J114" s="6" t="n">
        <f aca="false">IF(1_Data_EDA!B115="Same Day",1,0)</f>
        <v>1</v>
      </c>
      <c r="K114" s="6" t="n">
        <f aca="false">IF(1_Data_EDA!C115="Corporate",1,0)</f>
        <v>0</v>
      </c>
      <c r="L114" s="6" t="n">
        <f aca="false">IF(1_Data_EDA!C115="Home Office",1,0)</f>
        <v>0</v>
      </c>
      <c r="M114" s="6" t="n">
        <f aca="false">IF(1_Data_EDA!D115="Europe",1,0)</f>
        <v>0</v>
      </c>
      <c r="N114" s="6" t="n">
        <f aca="false">IF(1_Data_EDA!D115="LATAM",1,0)</f>
        <v>1</v>
      </c>
      <c r="O114" s="6" t="n">
        <f aca="false">IF(1_Data_EDA!D115="Pacific Asia",1,0)</f>
        <v>0</v>
      </c>
      <c r="P114" s="6" t="n">
        <f aca="false">IF(1_Data_EDA!D115="USCA",1,0)</f>
        <v>0</v>
      </c>
      <c r="Q114" s="6" t="n">
        <f aca="false">IF(C114&gt;MEDIAN(C$5:C$8004),1,0)</f>
        <v>0</v>
      </c>
      <c r="R114" s="6" t="n">
        <f aca="false">IF(D114&gt;2,1,0)</f>
        <v>1</v>
      </c>
    </row>
    <row r="115" customFormat="false" ht="15" hidden="false" customHeight="true" outlineLevel="0" collapsed="false">
      <c r="A115" s="6" t="n">
        <f aca="false">1_Data_EDA!O116</f>
        <v>0</v>
      </c>
      <c r="B115" s="6" t="n">
        <f aca="false">1_Data_EDA!H116</f>
        <v>0</v>
      </c>
      <c r="C115" s="7" t="n">
        <f aca="false">1_Data_EDA!I116</f>
        <v>299.980011</v>
      </c>
      <c r="D115" s="6" t="n">
        <f aca="false">1_Data_EDA!J116</f>
        <v>1</v>
      </c>
      <c r="E115" s="7" t="n">
        <f aca="false">1_Data_EDA!K116</f>
        <v>299.980011</v>
      </c>
      <c r="F115" s="7" t="n">
        <f aca="false">1_Data_EDA!L116</f>
        <v>75</v>
      </c>
      <c r="G115" s="8" t="n">
        <f aca="false">1_Data_EDA!M116</f>
        <v>0.25</v>
      </c>
      <c r="H115" s="6" t="n">
        <f aca="false">IF(1_Data_EDA!B116="First Class",1,0)</f>
        <v>0</v>
      </c>
      <c r="I115" s="6" t="n">
        <f aca="false">IF(1_Data_EDA!B116="Second Class",1,0)</f>
        <v>0</v>
      </c>
      <c r="J115" s="6" t="n">
        <f aca="false">IF(1_Data_EDA!B116="Same Day",1,0)</f>
        <v>1</v>
      </c>
      <c r="K115" s="6" t="n">
        <f aca="false">IF(1_Data_EDA!C116="Corporate",1,0)</f>
        <v>0</v>
      </c>
      <c r="L115" s="6" t="n">
        <f aca="false">IF(1_Data_EDA!C116="Home Office",1,0)</f>
        <v>1</v>
      </c>
      <c r="M115" s="6" t="n">
        <f aca="false">IF(1_Data_EDA!D116="Europe",1,0)</f>
        <v>0</v>
      </c>
      <c r="N115" s="6" t="n">
        <f aca="false">IF(1_Data_EDA!D116="LATAM",1,0)</f>
        <v>1</v>
      </c>
      <c r="O115" s="6" t="n">
        <f aca="false">IF(1_Data_EDA!D116="Pacific Asia",1,0)</f>
        <v>0</v>
      </c>
      <c r="P115" s="6" t="n">
        <f aca="false">IF(1_Data_EDA!D116="USCA",1,0)</f>
        <v>0</v>
      </c>
      <c r="Q115" s="6" t="n">
        <f aca="false">IF(C115&gt;MEDIAN(C$5:C$8004),1,0)</f>
        <v>1</v>
      </c>
      <c r="R115" s="6" t="n">
        <f aca="false">IF(D115&gt;2,1,0)</f>
        <v>0</v>
      </c>
    </row>
    <row r="116" customFormat="false" ht="15" hidden="false" customHeight="true" outlineLevel="0" collapsed="false">
      <c r="A116" s="6" t="n">
        <f aca="false">1_Data_EDA!O117</f>
        <v>0</v>
      </c>
      <c r="B116" s="6" t="n">
        <f aca="false">1_Data_EDA!H117</f>
        <v>4</v>
      </c>
      <c r="C116" s="7" t="n">
        <f aca="false">1_Data_EDA!I117</f>
        <v>99.98999786</v>
      </c>
      <c r="D116" s="6" t="n">
        <f aca="false">1_Data_EDA!J117</f>
        <v>3</v>
      </c>
      <c r="E116" s="7" t="n">
        <f aca="false">1_Data_EDA!K117</f>
        <v>299.9700012</v>
      </c>
      <c r="F116" s="7" t="n">
        <f aca="false">1_Data_EDA!L117</f>
        <v>12</v>
      </c>
      <c r="G116" s="8" t="n">
        <f aca="false">1_Data_EDA!M117</f>
        <v>0.039999999</v>
      </c>
      <c r="H116" s="6" t="n">
        <f aca="false">IF(1_Data_EDA!B117="First Class",1,0)</f>
        <v>0</v>
      </c>
      <c r="I116" s="6" t="n">
        <f aca="false">IF(1_Data_EDA!B117="Second Class",1,0)</f>
        <v>0</v>
      </c>
      <c r="J116" s="6" t="n">
        <f aca="false">IF(1_Data_EDA!B117="Same Day",1,0)</f>
        <v>0</v>
      </c>
      <c r="K116" s="6" t="n">
        <f aca="false">IF(1_Data_EDA!C117="Corporate",1,0)</f>
        <v>0</v>
      </c>
      <c r="L116" s="6" t="n">
        <f aca="false">IF(1_Data_EDA!C117="Home Office",1,0)</f>
        <v>0</v>
      </c>
      <c r="M116" s="6" t="n">
        <f aca="false">IF(1_Data_EDA!D117="Europe",1,0)</f>
        <v>0</v>
      </c>
      <c r="N116" s="6" t="n">
        <f aca="false">IF(1_Data_EDA!D117="LATAM",1,0)</f>
        <v>1</v>
      </c>
      <c r="O116" s="6" t="n">
        <f aca="false">IF(1_Data_EDA!D117="Pacific Asia",1,0)</f>
        <v>0</v>
      </c>
      <c r="P116" s="6" t="n">
        <f aca="false">IF(1_Data_EDA!D117="USCA",1,0)</f>
        <v>0</v>
      </c>
      <c r="Q116" s="6" t="n">
        <f aca="false">IF(C116&gt;MEDIAN(C$5:C$8004),1,0)</f>
        <v>1</v>
      </c>
      <c r="R116" s="6" t="n">
        <f aca="false">IF(D116&gt;2,1,0)</f>
        <v>1</v>
      </c>
    </row>
    <row r="117" customFormat="false" ht="15" hidden="false" customHeight="true" outlineLevel="0" collapsed="false">
      <c r="A117" s="6" t="n">
        <f aca="false">1_Data_EDA!O118</f>
        <v>0</v>
      </c>
      <c r="B117" s="6" t="n">
        <f aca="false">1_Data_EDA!H118</f>
        <v>4</v>
      </c>
      <c r="C117" s="7" t="n">
        <f aca="false">1_Data_EDA!I118</f>
        <v>299.980011</v>
      </c>
      <c r="D117" s="6" t="n">
        <f aca="false">1_Data_EDA!J118</f>
        <v>1</v>
      </c>
      <c r="E117" s="7" t="n">
        <f aca="false">1_Data_EDA!K118</f>
        <v>299.980011</v>
      </c>
      <c r="F117" s="7" t="n">
        <f aca="false">1_Data_EDA!L118</f>
        <v>51</v>
      </c>
      <c r="G117" s="8" t="n">
        <f aca="false">1_Data_EDA!M118</f>
        <v>0.170000002</v>
      </c>
      <c r="H117" s="6" t="n">
        <f aca="false">IF(1_Data_EDA!B118="First Class",1,0)</f>
        <v>0</v>
      </c>
      <c r="I117" s="6" t="n">
        <f aca="false">IF(1_Data_EDA!B118="Second Class",1,0)</f>
        <v>0</v>
      </c>
      <c r="J117" s="6" t="n">
        <f aca="false">IF(1_Data_EDA!B118="Same Day",1,0)</f>
        <v>0</v>
      </c>
      <c r="K117" s="6" t="n">
        <f aca="false">IF(1_Data_EDA!C118="Corporate",1,0)</f>
        <v>0</v>
      </c>
      <c r="L117" s="6" t="n">
        <f aca="false">IF(1_Data_EDA!C118="Home Office",1,0)</f>
        <v>0</v>
      </c>
      <c r="M117" s="6" t="n">
        <f aca="false">IF(1_Data_EDA!D118="Europe",1,0)</f>
        <v>0</v>
      </c>
      <c r="N117" s="6" t="n">
        <f aca="false">IF(1_Data_EDA!D118="LATAM",1,0)</f>
        <v>1</v>
      </c>
      <c r="O117" s="6" t="n">
        <f aca="false">IF(1_Data_EDA!D118="Pacific Asia",1,0)</f>
        <v>0</v>
      </c>
      <c r="P117" s="6" t="n">
        <f aca="false">IF(1_Data_EDA!D118="USCA",1,0)</f>
        <v>0</v>
      </c>
      <c r="Q117" s="6" t="n">
        <f aca="false">IF(C117&gt;MEDIAN(C$5:C$8004),1,0)</f>
        <v>1</v>
      </c>
      <c r="R117" s="6" t="n">
        <f aca="false">IF(D117&gt;2,1,0)</f>
        <v>0</v>
      </c>
    </row>
    <row r="118" customFormat="false" ht="15" hidden="false" customHeight="true" outlineLevel="0" collapsed="false">
      <c r="A118" s="6" t="n">
        <f aca="false">1_Data_EDA!O119</f>
        <v>1</v>
      </c>
      <c r="B118" s="6" t="n">
        <f aca="false">1_Data_EDA!H119</f>
        <v>1</v>
      </c>
      <c r="C118" s="7" t="n">
        <f aca="false">1_Data_EDA!I119</f>
        <v>49.97999954</v>
      </c>
      <c r="D118" s="6" t="n">
        <f aca="false">1_Data_EDA!J119</f>
        <v>2</v>
      </c>
      <c r="E118" s="7" t="n">
        <f aca="false">1_Data_EDA!K119</f>
        <v>99.95999908</v>
      </c>
      <c r="F118" s="7" t="n">
        <f aca="false">1_Data_EDA!L119</f>
        <v>4</v>
      </c>
      <c r="G118" s="8" t="n">
        <f aca="false">1_Data_EDA!M119</f>
        <v>0.039999999</v>
      </c>
      <c r="H118" s="6" t="n">
        <f aca="false">IF(1_Data_EDA!B119="First Class",1,0)</f>
        <v>1</v>
      </c>
      <c r="I118" s="6" t="n">
        <f aca="false">IF(1_Data_EDA!B119="Second Class",1,0)</f>
        <v>0</v>
      </c>
      <c r="J118" s="6" t="n">
        <f aca="false">IF(1_Data_EDA!B119="Same Day",1,0)</f>
        <v>0</v>
      </c>
      <c r="K118" s="6" t="n">
        <f aca="false">IF(1_Data_EDA!C119="Corporate",1,0)</f>
        <v>0</v>
      </c>
      <c r="L118" s="6" t="n">
        <f aca="false">IF(1_Data_EDA!C119="Home Office",1,0)</f>
        <v>0</v>
      </c>
      <c r="M118" s="6" t="n">
        <f aca="false">IF(1_Data_EDA!D119="Europe",1,0)</f>
        <v>1</v>
      </c>
      <c r="N118" s="6" t="n">
        <f aca="false">IF(1_Data_EDA!D119="LATAM",1,0)</f>
        <v>0</v>
      </c>
      <c r="O118" s="6" t="n">
        <f aca="false">IF(1_Data_EDA!D119="Pacific Asia",1,0)</f>
        <v>0</v>
      </c>
      <c r="P118" s="6" t="n">
        <f aca="false">IF(1_Data_EDA!D119="USCA",1,0)</f>
        <v>0</v>
      </c>
      <c r="Q118" s="6" t="n">
        <f aca="false">IF(C118&gt;MEDIAN(C$5:C$8004),1,0)</f>
        <v>0</v>
      </c>
      <c r="R118" s="6" t="n">
        <f aca="false">IF(D118&gt;2,1,0)</f>
        <v>0</v>
      </c>
    </row>
    <row r="119" customFormat="false" ht="15" hidden="false" customHeight="true" outlineLevel="0" collapsed="false">
      <c r="A119" s="6" t="n">
        <f aca="false">1_Data_EDA!O120</f>
        <v>0</v>
      </c>
      <c r="B119" s="6" t="n">
        <f aca="false">1_Data_EDA!H120</f>
        <v>4</v>
      </c>
      <c r="C119" s="7" t="n">
        <f aca="false">1_Data_EDA!I120</f>
        <v>49.97999954</v>
      </c>
      <c r="D119" s="6" t="n">
        <f aca="false">1_Data_EDA!J120</f>
        <v>4</v>
      </c>
      <c r="E119" s="7" t="n">
        <f aca="false">1_Data_EDA!K120</f>
        <v>199.9199982</v>
      </c>
      <c r="F119" s="7" t="n">
        <f aca="false">1_Data_EDA!L120</f>
        <v>6</v>
      </c>
      <c r="G119" s="8" t="n">
        <f aca="false">1_Data_EDA!M120</f>
        <v>0.029999999</v>
      </c>
      <c r="H119" s="6" t="n">
        <f aca="false">IF(1_Data_EDA!B120="First Class",1,0)</f>
        <v>0</v>
      </c>
      <c r="I119" s="6" t="n">
        <f aca="false">IF(1_Data_EDA!B120="Second Class",1,0)</f>
        <v>0</v>
      </c>
      <c r="J119" s="6" t="n">
        <f aca="false">IF(1_Data_EDA!B120="Same Day",1,0)</f>
        <v>0</v>
      </c>
      <c r="K119" s="6" t="n">
        <f aca="false">IF(1_Data_EDA!C120="Corporate",1,0)</f>
        <v>0</v>
      </c>
      <c r="L119" s="6" t="n">
        <f aca="false">IF(1_Data_EDA!C120="Home Office",1,0)</f>
        <v>0</v>
      </c>
      <c r="M119" s="6" t="n">
        <f aca="false">IF(1_Data_EDA!D120="Europe",1,0)</f>
        <v>0</v>
      </c>
      <c r="N119" s="6" t="n">
        <f aca="false">IF(1_Data_EDA!D120="LATAM",1,0)</f>
        <v>0</v>
      </c>
      <c r="O119" s="6" t="n">
        <f aca="false">IF(1_Data_EDA!D120="Pacific Asia",1,0)</f>
        <v>1</v>
      </c>
      <c r="P119" s="6" t="n">
        <f aca="false">IF(1_Data_EDA!D120="USCA",1,0)</f>
        <v>0</v>
      </c>
      <c r="Q119" s="6" t="n">
        <f aca="false">IF(C119&gt;MEDIAN(C$5:C$8004),1,0)</f>
        <v>0</v>
      </c>
      <c r="R119" s="6" t="n">
        <f aca="false">IF(D119&gt;2,1,0)</f>
        <v>1</v>
      </c>
    </row>
    <row r="120" customFormat="false" ht="15" hidden="false" customHeight="true" outlineLevel="0" collapsed="false">
      <c r="A120" s="6" t="n">
        <f aca="false">1_Data_EDA!O121</f>
        <v>0</v>
      </c>
      <c r="B120" s="6" t="n">
        <f aca="false">1_Data_EDA!H121</f>
        <v>4</v>
      </c>
      <c r="C120" s="7" t="n">
        <f aca="false">1_Data_EDA!I121</f>
        <v>59.99000168</v>
      </c>
      <c r="D120" s="6" t="n">
        <f aca="false">1_Data_EDA!J121</f>
        <v>3</v>
      </c>
      <c r="E120" s="7" t="n">
        <f aca="false">1_Data_EDA!K121</f>
        <v>179.9700012</v>
      </c>
      <c r="F120" s="7" t="n">
        <f aca="false">1_Data_EDA!L121</f>
        <v>9</v>
      </c>
      <c r="G120" s="8" t="n">
        <f aca="false">1_Data_EDA!M121</f>
        <v>0.050000001</v>
      </c>
      <c r="H120" s="6" t="n">
        <f aca="false">IF(1_Data_EDA!B121="First Class",1,0)</f>
        <v>0</v>
      </c>
      <c r="I120" s="6" t="n">
        <f aca="false">IF(1_Data_EDA!B121="Second Class",1,0)</f>
        <v>0</v>
      </c>
      <c r="J120" s="6" t="n">
        <f aca="false">IF(1_Data_EDA!B121="Same Day",1,0)</f>
        <v>0</v>
      </c>
      <c r="K120" s="6" t="n">
        <f aca="false">IF(1_Data_EDA!C121="Corporate",1,0)</f>
        <v>1</v>
      </c>
      <c r="L120" s="6" t="n">
        <f aca="false">IF(1_Data_EDA!C121="Home Office",1,0)</f>
        <v>0</v>
      </c>
      <c r="M120" s="6" t="n">
        <f aca="false">IF(1_Data_EDA!D121="Europe",1,0)</f>
        <v>0</v>
      </c>
      <c r="N120" s="6" t="n">
        <f aca="false">IF(1_Data_EDA!D121="LATAM",1,0)</f>
        <v>1</v>
      </c>
      <c r="O120" s="6" t="n">
        <f aca="false">IF(1_Data_EDA!D121="Pacific Asia",1,0)</f>
        <v>0</v>
      </c>
      <c r="P120" s="6" t="n">
        <f aca="false">IF(1_Data_EDA!D121="USCA",1,0)</f>
        <v>0</v>
      </c>
      <c r="Q120" s="6" t="n">
        <f aca="false">IF(C120&gt;MEDIAN(C$5:C$8004),1,0)</f>
        <v>0</v>
      </c>
      <c r="R120" s="6" t="n">
        <f aca="false">IF(D120&gt;2,1,0)</f>
        <v>1</v>
      </c>
    </row>
    <row r="121" customFormat="false" ht="15" hidden="false" customHeight="true" outlineLevel="0" collapsed="false">
      <c r="A121" s="6" t="n">
        <f aca="false">1_Data_EDA!O122</f>
        <v>0</v>
      </c>
      <c r="B121" s="6" t="n">
        <f aca="false">1_Data_EDA!H122</f>
        <v>4</v>
      </c>
      <c r="C121" s="7" t="n">
        <f aca="false">1_Data_EDA!I122</f>
        <v>399.980011</v>
      </c>
      <c r="D121" s="6" t="n">
        <f aca="false">1_Data_EDA!J122</f>
        <v>1</v>
      </c>
      <c r="E121" s="7" t="n">
        <f aca="false">1_Data_EDA!K122</f>
        <v>399.980011</v>
      </c>
      <c r="F121" s="7" t="n">
        <f aca="false">1_Data_EDA!L122</f>
        <v>28</v>
      </c>
      <c r="G121" s="8" t="n">
        <f aca="false">1_Data_EDA!M122</f>
        <v>0.07</v>
      </c>
      <c r="H121" s="6" t="n">
        <f aca="false">IF(1_Data_EDA!B122="First Class",1,0)</f>
        <v>0</v>
      </c>
      <c r="I121" s="6" t="n">
        <f aca="false">IF(1_Data_EDA!B122="Second Class",1,0)</f>
        <v>0</v>
      </c>
      <c r="J121" s="6" t="n">
        <f aca="false">IF(1_Data_EDA!B122="Same Day",1,0)</f>
        <v>0</v>
      </c>
      <c r="K121" s="6" t="n">
        <f aca="false">IF(1_Data_EDA!C122="Corporate",1,0)</f>
        <v>0</v>
      </c>
      <c r="L121" s="6" t="n">
        <f aca="false">IF(1_Data_EDA!C122="Home Office",1,0)</f>
        <v>0</v>
      </c>
      <c r="M121" s="6" t="n">
        <f aca="false">IF(1_Data_EDA!D122="Europe",1,0)</f>
        <v>0</v>
      </c>
      <c r="N121" s="6" t="n">
        <f aca="false">IF(1_Data_EDA!D122="LATAM",1,0)</f>
        <v>0</v>
      </c>
      <c r="O121" s="6" t="n">
        <f aca="false">IF(1_Data_EDA!D122="Pacific Asia",1,0)</f>
        <v>1</v>
      </c>
      <c r="P121" s="6" t="n">
        <f aca="false">IF(1_Data_EDA!D122="USCA",1,0)</f>
        <v>0</v>
      </c>
      <c r="Q121" s="6" t="n">
        <f aca="false">IF(C121&gt;MEDIAN(C$5:C$8004),1,0)</f>
        <v>1</v>
      </c>
      <c r="R121" s="6" t="n">
        <f aca="false">IF(D121&gt;2,1,0)</f>
        <v>0</v>
      </c>
    </row>
    <row r="122" customFormat="false" ht="15" hidden="false" customHeight="true" outlineLevel="0" collapsed="false">
      <c r="A122" s="6" t="n">
        <f aca="false">1_Data_EDA!O123</f>
        <v>1</v>
      </c>
      <c r="B122" s="6" t="n">
        <f aca="false">1_Data_EDA!H123</f>
        <v>2</v>
      </c>
      <c r="C122" s="7" t="n">
        <f aca="false">1_Data_EDA!I123</f>
        <v>532.5800171</v>
      </c>
      <c r="D122" s="6" t="n">
        <f aca="false">1_Data_EDA!J123</f>
        <v>1</v>
      </c>
      <c r="E122" s="7" t="n">
        <f aca="false">1_Data_EDA!K123</f>
        <v>532.5800171</v>
      </c>
      <c r="F122" s="7" t="n">
        <f aca="false">1_Data_EDA!L123</f>
        <v>90.54000092</v>
      </c>
      <c r="G122" s="8" t="n">
        <f aca="false">1_Data_EDA!M123</f>
        <v>0.170000002</v>
      </c>
      <c r="H122" s="6" t="n">
        <f aca="false">IF(1_Data_EDA!B123="First Class",1,0)</f>
        <v>0</v>
      </c>
      <c r="I122" s="6" t="n">
        <f aca="false">IF(1_Data_EDA!B123="Second Class",1,0)</f>
        <v>1</v>
      </c>
      <c r="J122" s="6" t="n">
        <f aca="false">IF(1_Data_EDA!B123="Same Day",1,0)</f>
        <v>0</v>
      </c>
      <c r="K122" s="6" t="n">
        <f aca="false">IF(1_Data_EDA!C123="Corporate",1,0)</f>
        <v>1</v>
      </c>
      <c r="L122" s="6" t="n">
        <f aca="false">IF(1_Data_EDA!C123="Home Office",1,0)</f>
        <v>0</v>
      </c>
      <c r="M122" s="6" t="n">
        <f aca="false">IF(1_Data_EDA!D123="Europe",1,0)</f>
        <v>0</v>
      </c>
      <c r="N122" s="6" t="n">
        <f aca="false">IF(1_Data_EDA!D123="LATAM",1,0)</f>
        <v>0</v>
      </c>
      <c r="O122" s="6" t="n">
        <f aca="false">IF(1_Data_EDA!D123="Pacific Asia",1,0)</f>
        <v>1</v>
      </c>
      <c r="P122" s="6" t="n">
        <f aca="false">IF(1_Data_EDA!D123="USCA",1,0)</f>
        <v>0</v>
      </c>
      <c r="Q122" s="6" t="n">
        <f aca="false">IF(C122&gt;MEDIAN(C$5:C$8004),1,0)</f>
        <v>1</v>
      </c>
      <c r="R122" s="6" t="n">
        <f aca="false">IF(D122&gt;2,1,0)</f>
        <v>0</v>
      </c>
    </row>
    <row r="123" customFormat="false" ht="15" hidden="false" customHeight="true" outlineLevel="0" collapsed="false">
      <c r="A123" s="6" t="n">
        <f aca="false">1_Data_EDA!O124</f>
        <v>1</v>
      </c>
      <c r="B123" s="6" t="n">
        <f aca="false">1_Data_EDA!H124</f>
        <v>4</v>
      </c>
      <c r="C123" s="7" t="n">
        <f aca="false">1_Data_EDA!I124</f>
        <v>59.99000168</v>
      </c>
      <c r="D123" s="6" t="n">
        <f aca="false">1_Data_EDA!J124</f>
        <v>5</v>
      </c>
      <c r="E123" s="7" t="n">
        <f aca="false">1_Data_EDA!K124</f>
        <v>299.9500122</v>
      </c>
      <c r="F123" s="7" t="n">
        <f aca="false">1_Data_EDA!L124</f>
        <v>16.5</v>
      </c>
      <c r="G123" s="8" t="n">
        <f aca="false">1_Data_EDA!M124</f>
        <v>0.059999999</v>
      </c>
      <c r="H123" s="6" t="n">
        <f aca="false">IF(1_Data_EDA!B124="First Class",1,0)</f>
        <v>0</v>
      </c>
      <c r="I123" s="6" t="n">
        <f aca="false">IF(1_Data_EDA!B124="Second Class",1,0)</f>
        <v>0</v>
      </c>
      <c r="J123" s="6" t="n">
        <f aca="false">IF(1_Data_EDA!B124="Same Day",1,0)</f>
        <v>0</v>
      </c>
      <c r="K123" s="6" t="n">
        <f aca="false">IF(1_Data_EDA!C124="Corporate",1,0)</f>
        <v>0</v>
      </c>
      <c r="L123" s="6" t="n">
        <f aca="false">IF(1_Data_EDA!C124="Home Office",1,0)</f>
        <v>0</v>
      </c>
      <c r="M123" s="6" t="n">
        <f aca="false">IF(1_Data_EDA!D124="Europe",1,0)</f>
        <v>0</v>
      </c>
      <c r="N123" s="6" t="n">
        <f aca="false">IF(1_Data_EDA!D124="LATAM",1,0)</f>
        <v>0</v>
      </c>
      <c r="O123" s="6" t="n">
        <f aca="false">IF(1_Data_EDA!D124="Pacific Asia",1,0)</f>
        <v>0</v>
      </c>
      <c r="P123" s="6" t="n">
        <f aca="false">IF(1_Data_EDA!D124="USCA",1,0)</f>
        <v>0</v>
      </c>
      <c r="Q123" s="6" t="n">
        <f aca="false">IF(C123&gt;MEDIAN(C$5:C$8004),1,0)</f>
        <v>0</v>
      </c>
      <c r="R123" s="6" t="n">
        <f aca="false">IF(D123&gt;2,1,0)</f>
        <v>1</v>
      </c>
    </row>
    <row r="124" customFormat="false" ht="15" hidden="false" customHeight="true" outlineLevel="0" collapsed="false">
      <c r="A124" s="6" t="n">
        <f aca="false">1_Data_EDA!O125</f>
        <v>0</v>
      </c>
      <c r="B124" s="6" t="n">
        <f aca="false">1_Data_EDA!H125</f>
        <v>4</v>
      </c>
      <c r="C124" s="7" t="n">
        <f aca="false">1_Data_EDA!I125</f>
        <v>199.9900055</v>
      </c>
      <c r="D124" s="6" t="n">
        <f aca="false">1_Data_EDA!J125</f>
        <v>1</v>
      </c>
      <c r="E124" s="7" t="n">
        <f aca="false">1_Data_EDA!K125</f>
        <v>199.9900055</v>
      </c>
      <c r="F124" s="7" t="n">
        <f aca="false">1_Data_EDA!L125</f>
        <v>20</v>
      </c>
      <c r="G124" s="8" t="n">
        <f aca="false">1_Data_EDA!M125</f>
        <v>0.100000001</v>
      </c>
      <c r="H124" s="6" t="n">
        <f aca="false">IF(1_Data_EDA!B125="First Class",1,0)</f>
        <v>0</v>
      </c>
      <c r="I124" s="6" t="n">
        <f aca="false">IF(1_Data_EDA!B125="Second Class",1,0)</f>
        <v>0</v>
      </c>
      <c r="J124" s="6" t="n">
        <f aca="false">IF(1_Data_EDA!B125="Same Day",1,0)</f>
        <v>0</v>
      </c>
      <c r="K124" s="6" t="n">
        <f aca="false">IF(1_Data_EDA!C125="Corporate",1,0)</f>
        <v>1</v>
      </c>
      <c r="L124" s="6" t="n">
        <f aca="false">IF(1_Data_EDA!C125="Home Office",1,0)</f>
        <v>0</v>
      </c>
      <c r="M124" s="6" t="n">
        <f aca="false">IF(1_Data_EDA!D125="Europe",1,0)</f>
        <v>1</v>
      </c>
      <c r="N124" s="6" t="n">
        <f aca="false">IF(1_Data_EDA!D125="LATAM",1,0)</f>
        <v>0</v>
      </c>
      <c r="O124" s="6" t="n">
        <f aca="false">IF(1_Data_EDA!D125="Pacific Asia",1,0)</f>
        <v>0</v>
      </c>
      <c r="P124" s="6" t="n">
        <f aca="false">IF(1_Data_EDA!D125="USCA",1,0)</f>
        <v>0</v>
      </c>
      <c r="Q124" s="6" t="n">
        <f aca="false">IF(C124&gt;MEDIAN(C$5:C$8004),1,0)</f>
        <v>1</v>
      </c>
      <c r="R124" s="6" t="n">
        <f aca="false">IF(D124&gt;2,1,0)</f>
        <v>0</v>
      </c>
    </row>
    <row r="125" customFormat="false" ht="15" hidden="false" customHeight="true" outlineLevel="0" collapsed="false">
      <c r="A125" s="6" t="n">
        <f aca="false">1_Data_EDA!O126</f>
        <v>0</v>
      </c>
      <c r="B125" s="6" t="n">
        <f aca="false">1_Data_EDA!H126</f>
        <v>4</v>
      </c>
      <c r="C125" s="7" t="n">
        <f aca="false">1_Data_EDA!I126</f>
        <v>50</v>
      </c>
      <c r="D125" s="6" t="n">
        <f aca="false">1_Data_EDA!J126</f>
        <v>5</v>
      </c>
      <c r="E125" s="7" t="n">
        <f aca="false">1_Data_EDA!K126</f>
        <v>250</v>
      </c>
      <c r="F125" s="7" t="n">
        <f aca="false">1_Data_EDA!L126</f>
        <v>37.5</v>
      </c>
      <c r="G125" s="8" t="n">
        <f aca="false">1_Data_EDA!M126</f>
        <v>0.150000006</v>
      </c>
      <c r="H125" s="6" t="n">
        <f aca="false">IF(1_Data_EDA!B126="First Class",1,0)</f>
        <v>0</v>
      </c>
      <c r="I125" s="6" t="n">
        <f aca="false">IF(1_Data_EDA!B126="Second Class",1,0)</f>
        <v>0</v>
      </c>
      <c r="J125" s="6" t="n">
        <f aca="false">IF(1_Data_EDA!B126="Same Day",1,0)</f>
        <v>0</v>
      </c>
      <c r="K125" s="6" t="n">
        <f aca="false">IF(1_Data_EDA!C126="Corporate",1,0)</f>
        <v>0</v>
      </c>
      <c r="L125" s="6" t="n">
        <f aca="false">IF(1_Data_EDA!C126="Home Office",1,0)</f>
        <v>0</v>
      </c>
      <c r="M125" s="6" t="n">
        <f aca="false">IF(1_Data_EDA!D126="Europe",1,0)</f>
        <v>0</v>
      </c>
      <c r="N125" s="6" t="n">
        <f aca="false">IF(1_Data_EDA!D126="LATAM",1,0)</f>
        <v>1</v>
      </c>
      <c r="O125" s="6" t="n">
        <f aca="false">IF(1_Data_EDA!D126="Pacific Asia",1,0)</f>
        <v>0</v>
      </c>
      <c r="P125" s="6" t="n">
        <f aca="false">IF(1_Data_EDA!D126="USCA",1,0)</f>
        <v>0</v>
      </c>
      <c r="Q125" s="6" t="n">
        <f aca="false">IF(C125&gt;MEDIAN(C$5:C$8004),1,0)</f>
        <v>0</v>
      </c>
      <c r="R125" s="6" t="n">
        <f aca="false">IF(D125&gt;2,1,0)</f>
        <v>1</v>
      </c>
    </row>
    <row r="126" customFormat="false" ht="15" hidden="false" customHeight="true" outlineLevel="0" collapsed="false">
      <c r="A126" s="6" t="n">
        <f aca="false">1_Data_EDA!O127</f>
        <v>0</v>
      </c>
      <c r="B126" s="6" t="n">
        <f aca="false">1_Data_EDA!H127</f>
        <v>2</v>
      </c>
      <c r="C126" s="7" t="n">
        <f aca="false">1_Data_EDA!I127</f>
        <v>399.980011</v>
      </c>
      <c r="D126" s="6" t="n">
        <f aca="false">1_Data_EDA!J127</f>
        <v>1</v>
      </c>
      <c r="E126" s="7" t="n">
        <f aca="false">1_Data_EDA!K127</f>
        <v>399.980011</v>
      </c>
      <c r="F126" s="7" t="n">
        <f aca="false">1_Data_EDA!L127</f>
        <v>8</v>
      </c>
      <c r="G126" s="8" t="n">
        <f aca="false">1_Data_EDA!M127</f>
        <v>0.02</v>
      </c>
      <c r="H126" s="6" t="n">
        <f aca="false">IF(1_Data_EDA!B127="First Class",1,0)</f>
        <v>0</v>
      </c>
      <c r="I126" s="6" t="n">
        <f aca="false">IF(1_Data_EDA!B127="Second Class",1,0)</f>
        <v>1</v>
      </c>
      <c r="J126" s="6" t="n">
        <f aca="false">IF(1_Data_EDA!B127="Same Day",1,0)</f>
        <v>0</v>
      </c>
      <c r="K126" s="6" t="n">
        <f aca="false">IF(1_Data_EDA!C127="Corporate",1,0)</f>
        <v>0</v>
      </c>
      <c r="L126" s="6" t="n">
        <f aca="false">IF(1_Data_EDA!C127="Home Office",1,0)</f>
        <v>0</v>
      </c>
      <c r="M126" s="6" t="n">
        <f aca="false">IF(1_Data_EDA!D127="Europe",1,0)</f>
        <v>0</v>
      </c>
      <c r="N126" s="6" t="n">
        <f aca="false">IF(1_Data_EDA!D127="LATAM",1,0)</f>
        <v>1</v>
      </c>
      <c r="O126" s="6" t="n">
        <f aca="false">IF(1_Data_EDA!D127="Pacific Asia",1,0)</f>
        <v>0</v>
      </c>
      <c r="P126" s="6" t="n">
        <f aca="false">IF(1_Data_EDA!D127="USCA",1,0)</f>
        <v>0</v>
      </c>
      <c r="Q126" s="6" t="n">
        <f aca="false">IF(C126&gt;MEDIAN(C$5:C$8004),1,0)</f>
        <v>1</v>
      </c>
      <c r="R126" s="6" t="n">
        <f aca="false">IF(D126&gt;2,1,0)</f>
        <v>0</v>
      </c>
    </row>
    <row r="127" customFormat="false" ht="15" hidden="false" customHeight="true" outlineLevel="0" collapsed="false">
      <c r="A127" s="6" t="n">
        <f aca="false">1_Data_EDA!O128</f>
        <v>0</v>
      </c>
      <c r="B127" s="6" t="n">
        <f aca="false">1_Data_EDA!H128</f>
        <v>4</v>
      </c>
      <c r="C127" s="7" t="n">
        <f aca="false">1_Data_EDA!I128</f>
        <v>129.9900055</v>
      </c>
      <c r="D127" s="6" t="n">
        <f aca="false">1_Data_EDA!J128</f>
        <v>1</v>
      </c>
      <c r="E127" s="7" t="n">
        <f aca="false">1_Data_EDA!K128</f>
        <v>129.9900055</v>
      </c>
      <c r="F127" s="7" t="n">
        <f aca="false">1_Data_EDA!L128</f>
        <v>7.150000095</v>
      </c>
      <c r="G127" s="8" t="n">
        <f aca="false">1_Data_EDA!M128</f>
        <v>0.059999999</v>
      </c>
      <c r="H127" s="6" t="n">
        <f aca="false">IF(1_Data_EDA!B128="First Class",1,0)</f>
        <v>0</v>
      </c>
      <c r="I127" s="6" t="n">
        <f aca="false">IF(1_Data_EDA!B128="Second Class",1,0)</f>
        <v>0</v>
      </c>
      <c r="J127" s="6" t="n">
        <f aca="false">IF(1_Data_EDA!B128="Same Day",1,0)</f>
        <v>0</v>
      </c>
      <c r="K127" s="6" t="n">
        <f aca="false">IF(1_Data_EDA!C128="Corporate",1,0)</f>
        <v>0</v>
      </c>
      <c r="L127" s="6" t="n">
        <f aca="false">IF(1_Data_EDA!C128="Home Office",1,0)</f>
        <v>1</v>
      </c>
      <c r="M127" s="6" t="n">
        <f aca="false">IF(1_Data_EDA!D128="Europe",1,0)</f>
        <v>0</v>
      </c>
      <c r="N127" s="6" t="n">
        <f aca="false">IF(1_Data_EDA!D128="LATAM",1,0)</f>
        <v>0</v>
      </c>
      <c r="O127" s="6" t="n">
        <f aca="false">IF(1_Data_EDA!D128="Pacific Asia",1,0)</f>
        <v>1</v>
      </c>
      <c r="P127" s="6" t="n">
        <f aca="false">IF(1_Data_EDA!D128="USCA",1,0)</f>
        <v>0</v>
      </c>
      <c r="Q127" s="6" t="n">
        <f aca="false">IF(C127&gt;MEDIAN(C$5:C$8004),1,0)</f>
        <v>1</v>
      </c>
      <c r="R127" s="6" t="n">
        <f aca="false">IF(D127&gt;2,1,0)</f>
        <v>0</v>
      </c>
    </row>
    <row r="128" customFormat="false" ht="15" hidden="false" customHeight="true" outlineLevel="0" collapsed="false">
      <c r="A128" s="6" t="n">
        <f aca="false">1_Data_EDA!O129</f>
        <v>0</v>
      </c>
      <c r="B128" s="6" t="n">
        <f aca="false">1_Data_EDA!H129</f>
        <v>4</v>
      </c>
      <c r="C128" s="7" t="n">
        <f aca="false">1_Data_EDA!I129</f>
        <v>299.980011</v>
      </c>
      <c r="D128" s="6" t="n">
        <f aca="false">1_Data_EDA!J129</f>
        <v>1</v>
      </c>
      <c r="E128" s="7" t="n">
        <f aca="false">1_Data_EDA!K129</f>
        <v>299.980011</v>
      </c>
      <c r="F128" s="7" t="n">
        <f aca="false">1_Data_EDA!L129</f>
        <v>45</v>
      </c>
      <c r="G128" s="8" t="n">
        <f aca="false">1_Data_EDA!M129</f>
        <v>0.150000006</v>
      </c>
      <c r="H128" s="6" t="n">
        <f aca="false">IF(1_Data_EDA!B129="First Class",1,0)</f>
        <v>0</v>
      </c>
      <c r="I128" s="6" t="n">
        <f aca="false">IF(1_Data_EDA!B129="Second Class",1,0)</f>
        <v>0</v>
      </c>
      <c r="J128" s="6" t="n">
        <f aca="false">IF(1_Data_EDA!B129="Same Day",1,0)</f>
        <v>0</v>
      </c>
      <c r="K128" s="6" t="n">
        <f aca="false">IF(1_Data_EDA!C129="Corporate",1,0)</f>
        <v>0</v>
      </c>
      <c r="L128" s="6" t="n">
        <f aca="false">IF(1_Data_EDA!C129="Home Office",1,0)</f>
        <v>1</v>
      </c>
      <c r="M128" s="6" t="n">
        <f aca="false">IF(1_Data_EDA!D129="Europe",1,0)</f>
        <v>0</v>
      </c>
      <c r="N128" s="6" t="n">
        <f aca="false">IF(1_Data_EDA!D129="LATAM",1,0)</f>
        <v>0</v>
      </c>
      <c r="O128" s="6" t="n">
        <f aca="false">IF(1_Data_EDA!D129="Pacific Asia",1,0)</f>
        <v>1</v>
      </c>
      <c r="P128" s="6" t="n">
        <f aca="false">IF(1_Data_EDA!D129="USCA",1,0)</f>
        <v>0</v>
      </c>
      <c r="Q128" s="6" t="n">
        <f aca="false">IF(C128&gt;MEDIAN(C$5:C$8004),1,0)</f>
        <v>1</v>
      </c>
      <c r="R128" s="6" t="n">
        <f aca="false">IF(D128&gt;2,1,0)</f>
        <v>0</v>
      </c>
    </row>
    <row r="129" customFormat="false" ht="15" hidden="false" customHeight="true" outlineLevel="0" collapsed="false">
      <c r="A129" s="6" t="n">
        <f aca="false">1_Data_EDA!O130</f>
        <v>1</v>
      </c>
      <c r="B129" s="6" t="n">
        <f aca="false">1_Data_EDA!H130</f>
        <v>4</v>
      </c>
      <c r="C129" s="7" t="n">
        <f aca="false">1_Data_EDA!I130</f>
        <v>49.97999954</v>
      </c>
      <c r="D129" s="6" t="n">
        <f aca="false">1_Data_EDA!J130</f>
        <v>1</v>
      </c>
      <c r="E129" s="7" t="n">
        <f aca="false">1_Data_EDA!K130</f>
        <v>49.97999954</v>
      </c>
      <c r="F129" s="7" t="n">
        <f aca="false">1_Data_EDA!L130</f>
        <v>6</v>
      </c>
      <c r="G129" s="8" t="n">
        <f aca="false">1_Data_EDA!M130</f>
        <v>0.119999997</v>
      </c>
      <c r="H129" s="6" t="n">
        <f aca="false">IF(1_Data_EDA!B130="First Class",1,0)</f>
        <v>0</v>
      </c>
      <c r="I129" s="6" t="n">
        <f aca="false">IF(1_Data_EDA!B130="Second Class",1,0)</f>
        <v>0</v>
      </c>
      <c r="J129" s="6" t="n">
        <f aca="false">IF(1_Data_EDA!B130="Same Day",1,0)</f>
        <v>0</v>
      </c>
      <c r="K129" s="6" t="n">
        <f aca="false">IF(1_Data_EDA!C130="Corporate",1,0)</f>
        <v>0</v>
      </c>
      <c r="L129" s="6" t="n">
        <f aca="false">IF(1_Data_EDA!C130="Home Office",1,0)</f>
        <v>0</v>
      </c>
      <c r="M129" s="6" t="n">
        <f aca="false">IF(1_Data_EDA!D130="Europe",1,0)</f>
        <v>0</v>
      </c>
      <c r="N129" s="6" t="n">
        <f aca="false">IF(1_Data_EDA!D130="LATAM",1,0)</f>
        <v>0</v>
      </c>
      <c r="O129" s="6" t="n">
        <f aca="false">IF(1_Data_EDA!D130="Pacific Asia",1,0)</f>
        <v>1</v>
      </c>
      <c r="P129" s="6" t="n">
        <f aca="false">IF(1_Data_EDA!D130="USCA",1,0)</f>
        <v>0</v>
      </c>
      <c r="Q129" s="6" t="n">
        <f aca="false">IF(C129&gt;MEDIAN(C$5:C$8004),1,0)</f>
        <v>0</v>
      </c>
      <c r="R129" s="6" t="n">
        <f aca="false">IF(D129&gt;2,1,0)</f>
        <v>0</v>
      </c>
    </row>
    <row r="130" customFormat="false" ht="15" hidden="false" customHeight="true" outlineLevel="0" collapsed="false">
      <c r="A130" s="6" t="n">
        <f aca="false">1_Data_EDA!O131</f>
        <v>0</v>
      </c>
      <c r="B130" s="6" t="n">
        <f aca="false">1_Data_EDA!H131</f>
        <v>4</v>
      </c>
      <c r="C130" s="7" t="n">
        <f aca="false">1_Data_EDA!I131</f>
        <v>99.98999786</v>
      </c>
      <c r="D130" s="6" t="n">
        <f aca="false">1_Data_EDA!J131</f>
        <v>4</v>
      </c>
      <c r="E130" s="7" t="n">
        <f aca="false">1_Data_EDA!K131</f>
        <v>399.9599915</v>
      </c>
      <c r="F130" s="7" t="n">
        <f aca="false">1_Data_EDA!L131</f>
        <v>99.98999786</v>
      </c>
      <c r="G130" s="8" t="n">
        <f aca="false">1_Data_EDA!M131</f>
        <v>0.25</v>
      </c>
      <c r="H130" s="6" t="n">
        <f aca="false">IF(1_Data_EDA!B131="First Class",1,0)</f>
        <v>0</v>
      </c>
      <c r="I130" s="6" t="n">
        <f aca="false">IF(1_Data_EDA!B131="Second Class",1,0)</f>
        <v>0</v>
      </c>
      <c r="J130" s="6" t="n">
        <f aca="false">IF(1_Data_EDA!B131="Same Day",1,0)</f>
        <v>0</v>
      </c>
      <c r="K130" s="6" t="n">
        <f aca="false">IF(1_Data_EDA!C131="Corporate",1,0)</f>
        <v>0</v>
      </c>
      <c r="L130" s="6" t="n">
        <f aca="false">IF(1_Data_EDA!C131="Home Office",1,0)</f>
        <v>0</v>
      </c>
      <c r="M130" s="6" t="n">
        <f aca="false">IF(1_Data_EDA!D131="Europe",1,0)</f>
        <v>0</v>
      </c>
      <c r="N130" s="6" t="n">
        <f aca="false">IF(1_Data_EDA!D131="LATAM",1,0)</f>
        <v>0</v>
      </c>
      <c r="O130" s="6" t="n">
        <f aca="false">IF(1_Data_EDA!D131="Pacific Asia",1,0)</f>
        <v>1</v>
      </c>
      <c r="P130" s="6" t="n">
        <f aca="false">IF(1_Data_EDA!D131="USCA",1,0)</f>
        <v>0</v>
      </c>
      <c r="Q130" s="6" t="n">
        <f aca="false">IF(C130&gt;MEDIAN(C$5:C$8004),1,0)</f>
        <v>1</v>
      </c>
      <c r="R130" s="6" t="n">
        <f aca="false">IF(D130&gt;2,1,0)</f>
        <v>1</v>
      </c>
    </row>
    <row r="131" customFormat="false" ht="15" hidden="false" customHeight="true" outlineLevel="0" collapsed="false">
      <c r="A131" s="6" t="n">
        <f aca="false">1_Data_EDA!O132</f>
        <v>1</v>
      </c>
      <c r="B131" s="6" t="n">
        <f aca="false">1_Data_EDA!H132</f>
        <v>4</v>
      </c>
      <c r="C131" s="7" t="n">
        <f aca="false">1_Data_EDA!I132</f>
        <v>199.9900055</v>
      </c>
      <c r="D131" s="6" t="n">
        <f aca="false">1_Data_EDA!J132</f>
        <v>1</v>
      </c>
      <c r="E131" s="7" t="n">
        <f aca="false">1_Data_EDA!K132</f>
        <v>199.9900055</v>
      </c>
      <c r="F131" s="7" t="n">
        <f aca="false">1_Data_EDA!L132</f>
        <v>30</v>
      </c>
      <c r="G131" s="8" t="n">
        <f aca="false">1_Data_EDA!M132</f>
        <v>0.150000006</v>
      </c>
      <c r="H131" s="6" t="n">
        <f aca="false">IF(1_Data_EDA!B132="First Class",1,0)</f>
        <v>0</v>
      </c>
      <c r="I131" s="6" t="n">
        <f aca="false">IF(1_Data_EDA!B132="Second Class",1,0)</f>
        <v>0</v>
      </c>
      <c r="J131" s="6" t="n">
        <f aca="false">IF(1_Data_EDA!B132="Same Day",1,0)</f>
        <v>0</v>
      </c>
      <c r="K131" s="6" t="n">
        <f aca="false">IF(1_Data_EDA!C132="Corporate",1,0)</f>
        <v>0</v>
      </c>
      <c r="L131" s="6" t="n">
        <f aca="false">IF(1_Data_EDA!C132="Home Office",1,0)</f>
        <v>0</v>
      </c>
      <c r="M131" s="6" t="n">
        <f aca="false">IF(1_Data_EDA!D132="Europe",1,0)</f>
        <v>1</v>
      </c>
      <c r="N131" s="6" t="n">
        <f aca="false">IF(1_Data_EDA!D132="LATAM",1,0)</f>
        <v>0</v>
      </c>
      <c r="O131" s="6" t="n">
        <f aca="false">IF(1_Data_EDA!D132="Pacific Asia",1,0)</f>
        <v>0</v>
      </c>
      <c r="P131" s="6" t="n">
        <f aca="false">IF(1_Data_EDA!D132="USCA",1,0)</f>
        <v>0</v>
      </c>
      <c r="Q131" s="6" t="n">
        <f aca="false">IF(C131&gt;MEDIAN(C$5:C$8004),1,0)</f>
        <v>1</v>
      </c>
      <c r="R131" s="6" t="n">
        <f aca="false">IF(D131&gt;2,1,0)</f>
        <v>0</v>
      </c>
    </row>
    <row r="132" customFormat="false" ht="15" hidden="false" customHeight="true" outlineLevel="0" collapsed="false">
      <c r="A132" s="6" t="n">
        <f aca="false">1_Data_EDA!O133</f>
        <v>0</v>
      </c>
      <c r="B132" s="6" t="n">
        <f aca="false">1_Data_EDA!H133</f>
        <v>4</v>
      </c>
      <c r="C132" s="7" t="n">
        <f aca="false">1_Data_EDA!I133</f>
        <v>399.980011</v>
      </c>
      <c r="D132" s="6" t="n">
        <f aca="false">1_Data_EDA!J133</f>
        <v>1</v>
      </c>
      <c r="E132" s="7" t="n">
        <f aca="false">1_Data_EDA!K133</f>
        <v>399.980011</v>
      </c>
      <c r="F132" s="7" t="n">
        <f aca="false">1_Data_EDA!L133</f>
        <v>22</v>
      </c>
      <c r="G132" s="8" t="n">
        <f aca="false">1_Data_EDA!M133</f>
        <v>0.059999999</v>
      </c>
      <c r="H132" s="6" t="n">
        <f aca="false">IF(1_Data_EDA!B133="First Class",1,0)</f>
        <v>0</v>
      </c>
      <c r="I132" s="6" t="n">
        <f aca="false">IF(1_Data_EDA!B133="Second Class",1,0)</f>
        <v>0</v>
      </c>
      <c r="J132" s="6" t="n">
        <f aca="false">IF(1_Data_EDA!B133="Same Day",1,0)</f>
        <v>0</v>
      </c>
      <c r="K132" s="6" t="n">
        <f aca="false">IF(1_Data_EDA!C133="Corporate",1,0)</f>
        <v>0</v>
      </c>
      <c r="L132" s="6" t="n">
        <f aca="false">IF(1_Data_EDA!C133="Home Office",1,0)</f>
        <v>0</v>
      </c>
      <c r="M132" s="6" t="n">
        <f aca="false">IF(1_Data_EDA!D133="Europe",1,0)</f>
        <v>0</v>
      </c>
      <c r="N132" s="6" t="n">
        <f aca="false">IF(1_Data_EDA!D133="LATAM",1,0)</f>
        <v>1</v>
      </c>
      <c r="O132" s="6" t="n">
        <f aca="false">IF(1_Data_EDA!D133="Pacific Asia",1,0)</f>
        <v>0</v>
      </c>
      <c r="P132" s="6" t="n">
        <f aca="false">IF(1_Data_EDA!D133="USCA",1,0)</f>
        <v>0</v>
      </c>
      <c r="Q132" s="6" t="n">
        <f aca="false">IF(C132&gt;MEDIAN(C$5:C$8004),1,0)</f>
        <v>1</v>
      </c>
      <c r="R132" s="6" t="n">
        <f aca="false">IF(D132&gt;2,1,0)</f>
        <v>0</v>
      </c>
    </row>
    <row r="133" customFormat="false" ht="15" hidden="false" customHeight="true" outlineLevel="0" collapsed="false">
      <c r="A133" s="6" t="n">
        <f aca="false">1_Data_EDA!O134</f>
        <v>1</v>
      </c>
      <c r="B133" s="6" t="n">
        <f aca="false">1_Data_EDA!H134</f>
        <v>4</v>
      </c>
      <c r="C133" s="7" t="n">
        <f aca="false">1_Data_EDA!I134</f>
        <v>399.980011</v>
      </c>
      <c r="D133" s="6" t="n">
        <f aca="false">1_Data_EDA!J134</f>
        <v>1</v>
      </c>
      <c r="E133" s="7" t="n">
        <f aca="false">1_Data_EDA!K134</f>
        <v>399.980011</v>
      </c>
      <c r="F133" s="7" t="n">
        <f aca="false">1_Data_EDA!L134</f>
        <v>48</v>
      </c>
      <c r="G133" s="8" t="n">
        <f aca="false">1_Data_EDA!M134</f>
        <v>0.119999997</v>
      </c>
      <c r="H133" s="6" t="n">
        <f aca="false">IF(1_Data_EDA!B134="First Class",1,0)</f>
        <v>0</v>
      </c>
      <c r="I133" s="6" t="n">
        <f aca="false">IF(1_Data_EDA!B134="Second Class",1,0)</f>
        <v>0</v>
      </c>
      <c r="J133" s="6" t="n">
        <f aca="false">IF(1_Data_EDA!B134="Same Day",1,0)</f>
        <v>0</v>
      </c>
      <c r="K133" s="6" t="n">
        <f aca="false">IF(1_Data_EDA!C134="Corporate",1,0)</f>
        <v>1</v>
      </c>
      <c r="L133" s="6" t="n">
        <f aca="false">IF(1_Data_EDA!C134="Home Office",1,0)</f>
        <v>0</v>
      </c>
      <c r="M133" s="6" t="n">
        <f aca="false">IF(1_Data_EDA!D134="Europe",1,0)</f>
        <v>0</v>
      </c>
      <c r="N133" s="6" t="n">
        <f aca="false">IF(1_Data_EDA!D134="LATAM",1,0)</f>
        <v>1</v>
      </c>
      <c r="O133" s="6" t="n">
        <f aca="false">IF(1_Data_EDA!D134="Pacific Asia",1,0)</f>
        <v>0</v>
      </c>
      <c r="P133" s="6" t="n">
        <f aca="false">IF(1_Data_EDA!D134="USCA",1,0)</f>
        <v>0</v>
      </c>
      <c r="Q133" s="6" t="n">
        <f aca="false">IF(C133&gt;MEDIAN(C$5:C$8004),1,0)</f>
        <v>1</v>
      </c>
      <c r="R133" s="6" t="n">
        <f aca="false">IF(D133&gt;2,1,0)</f>
        <v>0</v>
      </c>
    </row>
    <row r="134" customFormat="false" ht="15" hidden="false" customHeight="true" outlineLevel="0" collapsed="false">
      <c r="A134" s="6" t="n">
        <f aca="false">1_Data_EDA!O135</f>
        <v>1</v>
      </c>
      <c r="B134" s="6" t="n">
        <f aca="false">1_Data_EDA!H135</f>
        <v>4</v>
      </c>
      <c r="C134" s="7" t="n">
        <f aca="false">1_Data_EDA!I135</f>
        <v>199.9900055</v>
      </c>
      <c r="D134" s="6" t="n">
        <f aca="false">1_Data_EDA!J135</f>
        <v>1</v>
      </c>
      <c r="E134" s="7" t="n">
        <f aca="false">1_Data_EDA!K135</f>
        <v>199.9900055</v>
      </c>
      <c r="F134" s="7" t="n">
        <f aca="false">1_Data_EDA!L135</f>
        <v>14</v>
      </c>
      <c r="G134" s="8" t="n">
        <f aca="false">1_Data_EDA!M135</f>
        <v>0.07</v>
      </c>
      <c r="H134" s="6" t="n">
        <f aca="false">IF(1_Data_EDA!B135="First Class",1,0)</f>
        <v>0</v>
      </c>
      <c r="I134" s="6" t="n">
        <f aca="false">IF(1_Data_EDA!B135="Second Class",1,0)</f>
        <v>0</v>
      </c>
      <c r="J134" s="6" t="n">
        <f aca="false">IF(1_Data_EDA!B135="Same Day",1,0)</f>
        <v>0</v>
      </c>
      <c r="K134" s="6" t="n">
        <f aca="false">IF(1_Data_EDA!C135="Corporate",1,0)</f>
        <v>0</v>
      </c>
      <c r="L134" s="6" t="n">
        <f aca="false">IF(1_Data_EDA!C135="Home Office",1,0)</f>
        <v>0</v>
      </c>
      <c r="M134" s="6" t="n">
        <f aca="false">IF(1_Data_EDA!D135="Europe",1,0)</f>
        <v>1</v>
      </c>
      <c r="N134" s="6" t="n">
        <f aca="false">IF(1_Data_EDA!D135="LATAM",1,0)</f>
        <v>0</v>
      </c>
      <c r="O134" s="6" t="n">
        <f aca="false">IF(1_Data_EDA!D135="Pacific Asia",1,0)</f>
        <v>0</v>
      </c>
      <c r="P134" s="6" t="n">
        <f aca="false">IF(1_Data_EDA!D135="USCA",1,0)</f>
        <v>0</v>
      </c>
      <c r="Q134" s="6" t="n">
        <f aca="false">IF(C134&gt;MEDIAN(C$5:C$8004),1,0)</f>
        <v>1</v>
      </c>
      <c r="R134" s="6" t="n">
        <f aca="false">IF(D134&gt;2,1,0)</f>
        <v>0</v>
      </c>
    </row>
    <row r="135" customFormat="false" ht="15" hidden="false" customHeight="true" outlineLevel="0" collapsed="false">
      <c r="A135" s="6" t="n">
        <f aca="false">1_Data_EDA!O136</f>
        <v>1</v>
      </c>
      <c r="B135" s="6" t="n">
        <f aca="false">1_Data_EDA!H136</f>
        <v>1</v>
      </c>
      <c r="C135" s="7" t="n">
        <f aca="false">1_Data_EDA!I136</f>
        <v>199.9900055</v>
      </c>
      <c r="D135" s="6" t="n">
        <f aca="false">1_Data_EDA!J136</f>
        <v>1</v>
      </c>
      <c r="E135" s="7" t="n">
        <f aca="false">1_Data_EDA!K136</f>
        <v>199.9900055</v>
      </c>
      <c r="F135" s="7" t="n">
        <f aca="false">1_Data_EDA!L136</f>
        <v>36</v>
      </c>
      <c r="G135" s="8" t="n">
        <f aca="false">1_Data_EDA!M136</f>
        <v>0.180000007</v>
      </c>
      <c r="H135" s="6" t="n">
        <f aca="false">IF(1_Data_EDA!B136="First Class",1,0)</f>
        <v>1</v>
      </c>
      <c r="I135" s="6" t="n">
        <f aca="false">IF(1_Data_EDA!B136="Second Class",1,0)</f>
        <v>0</v>
      </c>
      <c r="J135" s="6" t="n">
        <f aca="false">IF(1_Data_EDA!B136="Same Day",1,0)</f>
        <v>0</v>
      </c>
      <c r="K135" s="6" t="n">
        <f aca="false">IF(1_Data_EDA!C136="Corporate",1,0)</f>
        <v>0</v>
      </c>
      <c r="L135" s="6" t="n">
        <f aca="false">IF(1_Data_EDA!C136="Home Office",1,0)</f>
        <v>1</v>
      </c>
      <c r="M135" s="6" t="n">
        <f aca="false">IF(1_Data_EDA!D136="Europe",1,0)</f>
        <v>0</v>
      </c>
      <c r="N135" s="6" t="n">
        <f aca="false">IF(1_Data_EDA!D136="LATAM",1,0)</f>
        <v>0</v>
      </c>
      <c r="O135" s="6" t="n">
        <f aca="false">IF(1_Data_EDA!D136="Pacific Asia",1,0)</f>
        <v>0</v>
      </c>
      <c r="P135" s="6" t="n">
        <f aca="false">IF(1_Data_EDA!D136="USCA",1,0)</f>
        <v>1</v>
      </c>
      <c r="Q135" s="6" t="n">
        <f aca="false">IF(C135&gt;MEDIAN(C$5:C$8004),1,0)</f>
        <v>1</v>
      </c>
      <c r="R135" s="6" t="n">
        <f aca="false">IF(D135&gt;2,1,0)</f>
        <v>0</v>
      </c>
    </row>
    <row r="136" customFormat="false" ht="15" hidden="false" customHeight="true" outlineLevel="0" collapsed="false">
      <c r="A136" s="6" t="n">
        <f aca="false">1_Data_EDA!O137</f>
        <v>0</v>
      </c>
      <c r="B136" s="6" t="n">
        <f aca="false">1_Data_EDA!H137</f>
        <v>2</v>
      </c>
      <c r="C136" s="7" t="n">
        <f aca="false">1_Data_EDA!I137</f>
        <v>79.98999786</v>
      </c>
      <c r="D136" s="6" t="n">
        <f aca="false">1_Data_EDA!J137</f>
        <v>5</v>
      </c>
      <c r="E136" s="7" t="n">
        <f aca="false">1_Data_EDA!K137</f>
        <v>399.9500122</v>
      </c>
      <c r="F136" s="7" t="n">
        <f aca="false">1_Data_EDA!L137</f>
        <v>16</v>
      </c>
      <c r="G136" s="8" t="n">
        <f aca="false">1_Data_EDA!M137</f>
        <v>0.039999999</v>
      </c>
      <c r="H136" s="6" t="n">
        <f aca="false">IF(1_Data_EDA!B137="First Class",1,0)</f>
        <v>0</v>
      </c>
      <c r="I136" s="6" t="n">
        <f aca="false">IF(1_Data_EDA!B137="Second Class",1,0)</f>
        <v>1</v>
      </c>
      <c r="J136" s="6" t="n">
        <f aca="false">IF(1_Data_EDA!B137="Same Day",1,0)</f>
        <v>0</v>
      </c>
      <c r="K136" s="6" t="n">
        <f aca="false">IF(1_Data_EDA!C137="Corporate",1,0)</f>
        <v>0</v>
      </c>
      <c r="L136" s="6" t="n">
        <f aca="false">IF(1_Data_EDA!C137="Home Office",1,0)</f>
        <v>0</v>
      </c>
      <c r="M136" s="6" t="n">
        <f aca="false">IF(1_Data_EDA!D137="Europe",1,0)</f>
        <v>0</v>
      </c>
      <c r="N136" s="6" t="n">
        <f aca="false">IF(1_Data_EDA!D137="LATAM",1,0)</f>
        <v>1</v>
      </c>
      <c r="O136" s="6" t="n">
        <f aca="false">IF(1_Data_EDA!D137="Pacific Asia",1,0)</f>
        <v>0</v>
      </c>
      <c r="P136" s="6" t="n">
        <f aca="false">IF(1_Data_EDA!D137="USCA",1,0)</f>
        <v>0</v>
      </c>
      <c r="Q136" s="6" t="n">
        <f aca="false">IF(C136&gt;MEDIAN(C$5:C$8004),1,0)</f>
        <v>1</v>
      </c>
      <c r="R136" s="6" t="n">
        <f aca="false">IF(D136&gt;2,1,0)</f>
        <v>1</v>
      </c>
    </row>
    <row r="137" customFormat="false" ht="15" hidden="false" customHeight="true" outlineLevel="0" collapsed="false">
      <c r="A137" s="6" t="n">
        <f aca="false">1_Data_EDA!O138</f>
        <v>0</v>
      </c>
      <c r="B137" s="6" t="n">
        <f aca="false">1_Data_EDA!H138</f>
        <v>4</v>
      </c>
      <c r="C137" s="7" t="n">
        <f aca="false">1_Data_EDA!I138</f>
        <v>59.99000168</v>
      </c>
      <c r="D137" s="6" t="n">
        <f aca="false">1_Data_EDA!J138</f>
        <v>4</v>
      </c>
      <c r="E137" s="7" t="n">
        <f aca="false">1_Data_EDA!K138</f>
        <v>239.9600067</v>
      </c>
      <c r="F137" s="7" t="n">
        <f aca="false">1_Data_EDA!L138</f>
        <v>28.79999924</v>
      </c>
      <c r="G137" s="8" t="n">
        <f aca="false">1_Data_EDA!M138</f>
        <v>0.119999997</v>
      </c>
      <c r="H137" s="6" t="n">
        <f aca="false">IF(1_Data_EDA!B138="First Class",1,0)</f>
        <v>0</v>
      </c>
      <c r="I137" s="6" t="n">
        <f aca="false">IF(1_Data_EDA!B138="Second Class",1,0)</f>
        <v>0</v>
      </c>
      <c r="J137" s="6" t="n">
        <f aca="false">IF(1_Data_EDA!B138="Same Day",1,0)</f>
        <v>0</v>
      </c>
      <c r="K137" s="6" t="n">
        <f aca="false">IF(1_Data_EDA!C138="Corporate",1,0)</f>
        <v>0</v>
      </c>
      <c r="L137" s="6" t="n">
        <f aca="false">IF(1_Data_EDA!C138="Home Office",1,0)</f>
        <v>0</v>
      </c>
      <c r="M137" s="6" t="n">
        <f aca="false">IF(1_Data_EDA!D138="Europe",1,0)</f>
        <v>0</v>
      </c>
      <c r="N137" s="6" t="n">
        <f aca="false">IF(1_Data_EDA!D138="LATAM",1,0)</f>
        <v>0</v>
      </c>
      <c r="O137" s="6" t="n">
        <f aca="false">IF(1_Data_EDA!D138="Pacific Asia",1,0)</f>
        <v>1</v>
      </c>
      <c r="P137" s="6" t="n">
        <f aca="false">IF(1_Data_EDA!D138="USCA",1,0)</f>
        <v>0</v>
      </c>
      <c r="Q137" s="6" t="n">
        <f aca="false">IF(C137&gt;MEDIAN(C$5:C$8004),1,0)</f>
        <v>0</v>
      </c>
      <c r="R137" s="6" t="n">
        <f aca="false">IF(D137&gt;2,1,0)</f>
        <v>1</v>
      </c>
    </row>
    <row r="138" customFormat="false" ht="15" hidden="false" customHeight="true" outlineLevel="0" collapsed="false">
      <c r="A138" s="6" t="n">
        <f aca="false">1_Data_EDA!O139</f>
        <v>1</v>
      </c>
      <c r="B138" s="6" t="n">
        <f aca="false">1_Data_EDA!H139</f>
        <v>2</v>
      </c>
      <c r="C138" s="7" t="n">
        <f aca="false">1_Data_EDA!I139</f>
        <v>299.980011</v>
      </c>
      <c r="D138" s="6" t="n">
        <f aca="false">1_Data_EDA!J139</f>
        <v>1</v>
      </c>
      <c r="E138" s="7" t="n">
        <f aca="false">1_Data_EDA!K139</f>
        <v>299.980011</v>
      </c>
      <c r="F138" s="7" t="n">
        <f aca="false">1_Data_EDA!L139</f>
        <v>12</v>
      </c>
      <c r="G138" s="8" t="n">
        <f aca="false">1_Data_EDA!M139</f>
        <v>0.039999999</v>
      </c>
      <c r="H138" s="6" t="n">
        <f aca="false">IF(1_Data_EDA!B139="First Class",1,0)</f>
        <v>0</v>
      </c>
      <c r="I138" s="6" t="n">
        <f aca="false">IF(1_Data_EDA!B139="Second Class",1,0)</f>
        <v>1</v>
      </c>
      <c r="J138" s="6" t="n">
        <f aca="false">IF(1_Data_EDA!B139="Same Day",1,0)</f>
        <v>0</v>
      </c>
      <c r="K138" s="6" t="n">
        <f aca="false">IF(1_Data_EDA!C139="Corporate",1,0)</f>
        <v>0</v>
      </c>
      <c r="L138" s="6" t="n">
        <f aca="false">IF(1_Data_EDA!C139="Home Office",1,0)</f>
        <v>1</v>
      </c>
      <c r="M138" s="6" t="n">
        <f aca="false">IF(1_Data_EDA!D139="Europe",1,0)</f>
        <v>0</v>
      </c>
      <c r="N138" s="6" t="n">
        <f aca="false">IF(1_Data_EDA!D139="LATAM",1,0)</f>
        <v>1</v>
      </c>
      <c r="O138" s="6" t="n">
        <f aca="false">IF(1_Data_EDA!D139="Pacific Asia",1,0)</f>
        <v>0</v>
      </c>
      <c r="P138" s="6" t="n">
        <f aca="false">IF(1_Data_EDA!D139="USCA",1,0)</f>
        <v>0</v>
      </c>
      <c r="Q138" s="6" t="n">
        <f aca="false">IF(C138&gt;MEDIAN(C$5:C$8004),1,0)</f>
        <v>1</v>
      </c>
      <c r="R138" s="6" t="n">
        <f aca="false">IF(D138&gt;2,1,0)</f>
        <v>0</v>
      </c>
    </row>
    <row r="139" customFormat="false" ht="15" hidden="false" customHeight="true" outlineLevel="0" collapsed="false">
      <c r="A139" s="6" t="n">
        <f aca="false">1_Data_EDA!O140</f>
        <v>0</v>
      </c>
      <c r="B139" s="6" t="n">
        <f aca="false">1_Data_EDA!H140</f>
        <v>4</v>
      </c>
      <c r="C139" s="7" t="n">
        <f aca="false">1_Data_EDA!I140</f>
        <v>129.9900055</v>
      </c>
      <c r="D139" s="6" t="n">
        <f aca="false">1_Data_EDA!J140</f>
        <v>1</v>
      </c>
      <c r="E139" s="7" t="n">
        <f aca="false">1_Data_EDA!K140</f>
        <v>129.9900055</v>
      </c>
      <c r="F139" s="7" t="n">
        <f aca="false">1_Data_EDA!L140</f>
        <v>9.100000381</v>
      </c>
      <c r="G139" s="8" t="n">
        <f aca="false">1_Data_EDA!M140</f>
        <v>0.07</v>
      </c>
      <c r="H139" s="6" t="n">
        <f aca="false">IF(1_Data_EDA!B140="First Class",1,0)</f>
        <v>0</v>
      </c>
      <c r="I139" s="6" t="n">
        <f aca="false">IF(1_Data_EDA!B140="Second Class",1,0)</f>
        <v>0</v>
      </c>
      <c r="J139" s="6" t="n">
        <f aca="false">IF(1_Data_EDA!B140="Same Day",1,0)</f>
        <v>0</v>
      </c>
      <c r="K139" s="6" t="n">
        <f aca="false">IF(1_Data_EDA!C140="Corporate",1,0)</f>
        <v>1</v>
      </c>
      <c r="L139" s="6" t="n">
        <f aca="false">IF(1_Data_EDA!C140="Home Office",1,0)</f>
        <v>0</v>
      </c>
      <c r="M139" s="6" t="n">
        <f aca="false">IF(1_Data_EDA!D140="Europe",1,0)</f>
        <v>1</v>
      </c>
      <c r="N139" s="6" t="n">
        <f aca="false">IF(1_Data_EDA!D140="LATAM",1,0)</f>
        <v>0</v>
      </c>
      <c r="O139" s="6" t="n">
        <f aca="false">IF(1_Data_EDA!D140="Pacific Asia",1,0)</f>
        <v>0</v>
      </c>
      <c r="P139" s="6" t="n">
        <f aca="false">IF(1_Data_EDA!D140="USCA",1,0)</f>
        <v>0</v>
      </c>
      <c r="Q139" s="6" t="n">
        <f aca="false">IF(C139&gt;MEDIAN(C$5:C$8004),1,0)</f>
        <v>1</v>
      </c>
      <c r="R139" s="6" t="n">
        <f aca="false">IF(D139&gt;2,1,0)</f>
        <v>0</v>
      </c>
    </row>
    <row r="140" customFormat="false" ht="15" hidden="false" customHeight="true" outlineLevel="0" collapsed="false">
      <c r="A140" s="6" t="n">
        <f aca="false">1_Data_EDA!O141</f>
        <v>1</v>
      </c>
      <c r="B140" s="6" t="n">
        <f aca="false">1_Data_EDA!H141</f>
        <v>4</v>
      </c>
      <c r="C140" s="7" t="n">
        <f aca="false">1_Data_EDA!I141</f>
        <v>59.99000168</v>
      </c>
      <c r="D140" s="6" t="n">
        <f aca="false">1_Data_EDA!J141</f>
        <v>4</v>
      </c>
      <c r="E140" s="7" t="n">
        <f aca="false">1_Data_EDA!K141</f>
        <v>239.9600067</v>
      </c>
      <c r="F140" s="7" t="n">
        <f aca="false">1_Data_EDA!L141</f>
        <v>13.19999981</v>
      </c>
      <c r="G140" s="8" t="n">
        <f aca="false">1_Data_EDA!M141</f>
        <v>0.059999999</v>
      </c>
      <c r="H140" s="6" t="n">
        <f aca="false">IF(1_Data_EDA!B141="First Class",1,0)</f>
        <v>0</v>
      </c>
      <c r="I140" s="6" t="n">
        <f aca="false">IF(1_Data_EDA!B141="Second Class",1,0)</f>
        <v>0</v>
      </c>
      <c r="J140" s="6" t="n">
        <f aca="false">IF(1_Data_EDA!B141="Same Day",1,0)</f>
        <v>0</v>
      </c>
      <c r="K140" s="6" t="n">
        <f aca="false">IF(1_Data_EDA!C141="Corporate",1,0)</f>
        <v>0</v>
      </c>
      <c r="L140" s="6" t="n">
        <f aca="false">IF(1_Data_EDA!C141="Home Office",1,0)</f>
        <v>0</v>
      </c>
      <c r="M140" s="6" t="n">
        <f aca="false">IF(1_Data_EDA!D141="Europe",1,0)</f>
        <v>0</v>
      </c>
      <c r="N140" s="6" t="n">
        <f aca="false">IF(1_Data_EDA!D141="LATAM",1,0)</f>
        <v>0</v>
      </c>
      <c r="O140" s="6" t="n">
        <f aca="false">IF(1_Data_EDA!D141="Pacific Asia",1,0)</f>
        <v>1</v>
      </c>
      <c r="P140" s="6" t="n">
        <f aca="false">IF(1_Data_EDA!D141="USCA",1,0)</f>
        <v>0</v>
      </c>
      <c r="Q140" s="6" t="n">
        <f aca="false">IF(C140&gt;MEDIAN(C$5:C$8004),1,0)</f>
        <v>0</v>
      </c>
      <c r="R140" s="6" t="n">
        <f aca="false">IF(D140&gt;2,1,0)</f>
        <v>1</v>
      </c>
    </row>
    <row r="141" customFormat="false" ht="15" hidden="false" customHeight="true" outlineLevel="0" collapsed="false">
      <c r="A141" s="6" t="n">
        <f aca="false">1_Data_EDA!O142</f>
        <v>1</v>
      </c>
      <c r="B141" s="6" t="n">
        <f aca="false">1_Data_EDA!H142</f>
        <v>4</v>
      </c>
      <c r="C141" s="7" t="n">
        <f aca="false">1_Data_EDA!I142</f>
        <v>199.9900055</v>
      </c>
      <c r="D141" s="6" t="n">
        <f aca="false">1_Data_EDA!J142</f>
        <v>1</v>
      </c>
      <c r="E141" s="7" t="n">
        <f aca="false">1_Data_EDA!K142</f>
        <v>199.9900055</v>
      </c>
      <c r="F141" s="7" t="n">
        <f aca="false">1_Data_EDA!L142</f>
        <v>18</v>
      </c>
      <c r="G141" s="8" t="n">
        <f aca="false">1_Data_EDA!M142</f>
        <v>0.090000004</v>
      </c>
      <c r="H141" s="6" t="n">
        <f aca="false">IF(1_Data_EDA!B142="First Class",1,0)</f>
        <v>0</v>
      </c>
      <c r="I141" s="6" t="n">
        <f aca="false">IF(1_Data_EDA!B142="Second Class",1,0)</f>
        <v>0</v>
      </c>
      <c r="J141" s="6" t="n">
        <f aca="false">IF(1_Data_EDA!B142="Same Day",1,0)</f>
        <v>0</v>
      </c>
      <c r="K141" s="6" t="n">
        <f aca="false">IF(1_Data_EDA!C142="Corporate",1,0)</f>
        <v>1</v>
      </c>
      <c r="L141" s="6" t="n">
        <f aca="false">IF(1_Data_EDA!C142="Home Office",1,0)</f>
        <v>0</v>
      </c>
      <c r="M141" s="6" t="n">
        <f aca="false">IF(1_Data_EDA!D142="Europe",1,0)</f>
        <v>1</v>
      </c>
      <c r="N141" s="6" t="n">
        <f aca="false">IF(1_Data_EDA!D142="LATAM",1,0)</f>
        <v>0</v>
      </c>
      <c r="O141" s="6" t="n">
        <f aca="false">IF(1_Data_EDA!D142="Pacific Asia",1,0)</f>
        <v>0</v>
      </c>
      <c r="P141" s="6" t="n">
        <f aca="false">IF(1_Data_EDA!D142="USCA",1,0)</f>
        <v>0</v>
      </c>
      <c r="Q141" s="6" t="n">
        <f aca="false">IF(C141&gt;MEDIAN(C$5:C$8004),1,0)</f>
        <v>1</v>
      </c>
      <c r="R141" s="6" t="n">
        <f aca="false">IF(D141&gt;2,1,0)</f>
        <v>0</v>
      </c>
    </row>
    <row r="142" customFormat="false" ht="15" hidden="false" customHeight="true" outlineLevel="0" collapsed="false">
      <c r="A142" s="6" t="n">
        <f aca="false">1_Data_EDA!O143</f>
        <v>1</v>
      </c>
      <c r="B142" s="6" t="n">
        <f aca="false">1_Data_EDA!H143</f>
        <v>4</v>
      </c>
      <c r="C142" s="7" t="n">
        <f aca="false">1_Data_EDA!I143</f>
        <v>399.980011</v>
      </c>
      <c r="D142" s="6" t="n">
        <f aca="false">1_Data_EDA!J143</f>
        <v>1</v>
      </c>
      <c r="E142" s="7" t="n">
        <f aca="false">1_Data_EDA!K143</f>
        <v>399.980011</v>
      </c>
      <c r="F142" s="7" t="n">
        <f aca="false">1_Data_EDA!L143</f>
        <v>68</v>
      </c>
      <c r="G142" s="8" t="n">
        <f aca="false">1_Data_EDA!M143</f>
        <v>0.170000002</v>
      </c>
      <c r="H142" s="6" t="n">
        <f aca="false">IF(1_Data_EDA!B143="First Class",1,0)</f>
        <v>0</v>
      </c>
      <c r="I142" s="6" t="n">
        <f aca="false">IF(1_Data_EDA!B143="Second Class",1,0)</f>
        <v>0</v>
      </c>
      <c r="J142" s="6" t="n">
        <f aca="false">IF(1_Data_EDA!B143="Same Day",1,0)</f>
        <v>0</v>
      </c>
      <c r="K142" s="6" t="n">
        <f aca="false">IF(1_Data_EDA!C143="Corporate",1,0)</f>
        <v>0</v>
      </c>
      <c r="L142" s="6" t="n">
        <f aca="false">IF(1_Data_EDA!C143="Home Office",1,0)</f>
        <v>0</v>
      </c>
      <c r="M142" s="6" t="n">
        <f aca="false">IF(1_Data_EDA!D143="Europe",1,0)</f>
        <v>1</v>
      </c>
      <c r="N142" s="6" t="n">
        <f aca="false">IF(1_Data_EDA!D143="LATAM",1,0)</f>
        <v>0</v>
      </c>
      <c r="O142" s="6" t="n">
        <f aca="false">IF(1_Data_EDA!D143="Pacific Asia",1,0)</f>
        <v>0</v>
      </c>
      <c r="P142" s="6" t="n">
        <f aca="false">IF(1_Data_EDA!D143="USCA",1,0)</f>
        <v>0</v>
      </c>
      <c r="Q142" s="6" t="n">
        <f aca="false">IF(C142&gt;MEDIAN(C$5:C$8004),1,0)</f>
        <v>1</v>
      </c>
      <c r="R142" s="6" t="n">
        <f aca="false">IF(D142&gt;2,1,0)</f>
        <v>0</v>
      </c>
    </row>
    <row r="143" customFormat="false" ht="15" hidden="false" customHeight="true" outlineLevel="0" collapsed="false">
      <c r="A143" s="6" t="n">
        <f aca="false">1_Data_EDA!O144</f>
        <v>0</v>
      </c>
      <c r="B143" s="6" t="n">
        <f aca="false">1_Data_EDA!H144</f>
        <v>4</v>
      </c>
      <c r="C143" s="7" t="n">
        <f aca="false">1_Data_EDA!I144</f>
        <v>129.9900055</v>
      </c>
      <c r="D143" s="6" t="n">
        <f aca="false">1_Data_EDA!J144</f>
        <v>1</v>
      </c>
      <c r="E143" s="7" t="n">
        <f aca="false">1_Data_EDA!K144</f>
        <v>129.9900055</v>
      </c>
      <c r="F143" s="7" t="n">
        <f aca="false">1_Data_EDA!L144</f>
        <v>23.39999962</v>
      </c>
      <c r="G143" s="8" t="n">
        <f aca="false">1_Data_EDA!M144</f>
        <v>0.180000007</v>
      </c>
      <c r="H143" s="6" t="n">
        <f aca="false">IF(1_Data_EDA!B144="First Class",1,0)</f>
        <v>0</v>
      </c>
      <c r="I143" s="6" t="n">
        <f aca="false">IF(1_Data_EDA!B144="Second Class",1,0)</f>
        <v>0</v>
      </c>
      <c r="J143" s="6" t="n">
        <f aca="false">IF(1_Data_EDA!B144="Same Day",1,0)</f>
        <v>0</v>
      </c>
      <c r="K143" s="6" t="n">
        <f aca="false">IF(1_Data_EDA!C144="Corporate",1,0)</f>
        <v>1</v>
      </c>
      <c r="L143" s="6" t="n">
        <f aca="false">IF(1_Data_EDA!C144="Home Office",1,0)</f>
        <v>0</v>
      </c>
      <c r="M143" s="6" t="n">
        <f aca="false">IF(1_Data_EDA!D144="Europe",1,0)</f>
        <v>0</v>
      </c>
      <c r="N143" s="6" t="n">
        <f aca="false">IF(1_Data_EDA!D144="LATAM",1,0)</f>
        <v>0</v>
      </c>
      <c r="O143" s="6" t="n">
        <f aca="false">IF(1_Data_EDA!D144="Pacific Asia",1,0)</f>
        <v>1</v>
      </c>
      <c r="P143" s="6" t="n">
        <f aca="false">IF(1_Data_EDA!D144="USCA",1,0)</f>
        <v>0</v>
      </c>
      <c r="Q143" s="6" t="n">
        <f aca="false">IF(C143&gt;MEDIAN(C$5:C$8004),1,0)</f>
        <v>1</v>
      </c>
      <c r="R143" s="6" t="n">
        <f aca="false">IF(D143&gt;2,1,0)</f>
        <v>0</v>
      </c>
    </row>
    <row r="144" customFormat="false" ht="15" hidden="false" customHeight="true" outlineLevel="0" collapsed="false">
      <c r="A144" s="6" t="n">
        <f aca="false">1_Data_EDA!O145</f>
        <v>0</v>
      </c>
      <c r="B144" s="6" t="n">
        <f aca="false">1_Data_EDA!H145</f>
        <v>4</v>
      </c>
      <c r="C144" s="7" t="n">
        <f aca="false">1_Data_EDA!I145</f>
        <v>39.99000168</v>
      </c>
      <c r="D144" s="6" t="n">
        <f aca="false">1_Data_EDA!J145</f>
        <v>1</v>
      </c>
      <c r="E144" s="7" t="n">
        <f aca="false">1_Data_EDA!K145</f>
        <v>39.99000168</v>
      </c>
      <c r="F144" s="7" t="n">
        <f aca="false">1_Data_EDA!L145</f>
        <v>7.199999809</v>
      </c>
      <c r="G144" s="8" t="n">
        <f aca="false">1_Data_EDA!M145</f>
        <v>0.180000007</v>
      </c>
      <c r="H144" s="6" t="n">
        <f aca="false">IF(1_Data_EDA!B145="First Class",1,0)</f>
        <v>0</v>
      </c>
      <c r="I144" s="6" t="n">
        <f aca="false">IF(1_Data_EDA!B145="Second Class",1,0)</f>
        <v>0</v>
      </c>
      <c r="J144" s="6" t="n">
        <f aca="false">IF(1_Data_EDA!B145="Same Day",1,0)</f>
        <v>0</v>
      </c>
      <c r="K144" s="6" t="n">
        <f aca="false">IF(1_Data_EDA!C145="Corporate",1,0)</f>
        <v>0</v>
      </c>
      <c r="L144" s="6" t="n">
        <f aca="false">IF(1_Data_EDA!C145="Home Office",1,0)</f>
        <v>1</v>
      </c>
      <c r="M144" s="6" t="n">
        <f aca="false">IF(1_Data_EDA!D145="Europe",1,0)</f>
        <v>0</v>
      </c>
      <c r="N144" s="6" t="n">
        <f aca="false">IF(1_Data_EDA!D145="LATAM",1,0)</f>
        <v>1</v>
      </c>
      <c r="O144" s="6" t="n">
        <f aca="false">IF(1_Data_EDA!D145="Pacific Asia",1,0)</f>
        <v>0</v>
      </c>
      <c r="P144" s="6" t="n">
        <f aca="false">IF(1_Data_EDA!D145="USCA",1,0)</f>
        <v>0</v>
      </c>
      <c r="Q144" s="6" t="n">
        <f aca="false">IF(C144&gt;MEDIAN(C$5:C$8004),1,0)</f>
        <v>0</v>
      </c>
      <c r="R144" s="6" t="n">
        <f aca="false">IF(D144&gt;2,1,0)</f>
        <v>0</v>
      </c>
    </row>
    <row r="145" customFormat="false" ht="15" hidden="false" customHeight="true" outlineLevel="0" collapsed="false">
      <c r="A145" s="6" t="n">
        <f aca="false">1_Data_EDA!O146</f>
        <v>1</v>
      </c>
      <c r="B145" s="6" t="n">
        <f aca="false">1_Data_EDA!H146</f>
        <v>2</v>
      </c>
      <c r="C145" s="7" t="n">
        <f aca="false">1_Data_EDA!I146</f>
        <v>50</v>
      </c>
      <c r="D145" s="6" t="n">
        <f aca="false">1_Data_EDA!J146</f>
        <v>2</v>
      </c>
      <c r="E145" s="7" t="n">
        <f aca="false">1_Data_EDA!K146</f>
        <v>100</v>
      </c>
      <c r="F145" s="7" t="n">
        <f aca="false">1_Data_EDA!L146</f>
        <v>13</v>
      </c>
      <c r="G145" s="8" t="n">
        <f aca="false">1_Data_EDA!M146</f>
        <v>0.129999995</v>
      </c>
      <c r="H145" s="6" t="n">
        <f aca="false">IF(1_Data_EDA!B146="First Class",1,0)</f>
        <v>0</v>
      </c>
      <c r="I145" s="6" t="n">
        <f aca="false">IF(1_Data_EDA!B146="Second Class",1,0)</f>
        <v>1</v>
      </c>
      <c r="J145" s="6" t="n">
        <f aca="false">IF(1_Data_EDA!B146="Same Day",1,0)</f>
        <v>0</v>
      </c>
      <c r="K145" s="6" t="n">
        <f aca="false">IF(1_Data_EDA!C146="Corporate",1,0)</f>
        <v>0</v>
      </c>
      <c r="L145" s="6" t="n">
        <f aca="false">IF(1_Data_EDA!C146="Home Office",1,0)</f>
        <v>0</v>
      </c>
      <c r="M145" s="6" t="n">
        <f aca="false">IF(1_Data_EDA!D146="Europe",1,0)</f>
        <v>0</v>
      </c>
      <c r="N145" s="6" t="n">
        <f aca="false">IF(1_Data_EDA!D146="LATAM",1,0)</f>
        <v>1</v>
      </c>
      <c r="O145" s="6" t="n">
        <f aca="false">IF(1_Data_EDA!D146="Pacific Asia",1,0)</f>
        <v>0</v>
      </c>
      <c r="P145" s="6" t="n">
        <f aca="false">IF(1_Data_EDA!D146="USCA",1,0)</f>
        <v>0</v>
      </c>
      <c r="Q145" s="6" t="n">
        <f aca="false">IF(C145&gt;MEDIAN(C$5:C$8004),1,0)</f>
        <v>0</v>
      </c>
      <c r="R145" s="6" t="n">
        <f aca="false">IF(D145&gt;2,1,0)</f>
        <v>0</v>
      </c>
    </row>
    <row r="146" customFormat="false" ht="15" hidden="false" customHeight="true" outlineLevel="0" collapsed="false">
      <c r="A146" s="6" t="n">
        <f aca="false">1_Data_EDA!O147</f>
        <v>1</v>
      </c>
      <c r="B146" s="6" t="n">
        <f aca="false">1_Data_EDA!H147</f>
        <v>2</v>
      </c>
      <c r="C146" s="7" t="n">
        <f aca="false">1_Data_EDA!I147</f>
        <v>99.98999786</v>
      </c>
      <c r="D146" s="6" t="n">
        <f aca="false">1_Data_EDA!J147</f>
        <v>2</v>
      </c>
      <c r="E146" s="7" t="n">
        <f aca="false">1_Data_EDA!K147</f>
        <v>199.9799957</v>
      </c>
      <c r="F146" s="7" t="n">
        <f aca="false">1_Data_EDA!L147</f>
        <v>2</v>
      </c>
      <c r="G146" s="8" t="n">
        <f aca="false">1_Data_EDA!M147</f>
        <v>0.01</v>
      </c>
      <c r="H146" s="6" t="n">
        <f aca="false">IF(1_Data_EDA!B147="First Class",1,0)</f>
        <v>0</v>
      </c>
      <c r="I146" s="6" t="n">
        <f aca="false">IF(1_Data_EDA!B147="Second Class",1,0)</f>
        <v>1</v>
      </c>
      <c r="J146" s="6" t="n">
        <f aca="false">IF(1_Data_EDA!B147="Same Day",1,0)</f>
        <v>0</v>
      </c>
      <c r="K146" s="6" t="n">
        <f aca="false">IF(1_Data_EDA!C147="Corporate",1,0)</f>
        <v>0</v>
      </c>
      <c r="L146" s="6" t="n">
        <f aca="false">IF(1_Data_EDA!C147="Home Office",1,0)</f>
        <v>0</v>
      </c>
      <c r="M146" s="6" t="n">
        <f aca="false">IF(1_Data_EDA!D147="Europe",1,0)</f>
        <v>1</v>
      </c>
      <c r="N146" s="6" t="n">
        <f aca="false">IF(1_Data_EDA!D147="LATAM",1,0)</f>
        <v>0</v>
      </c>
      <c r="O146" s="6" t="n">
        <f aca="false">IF(1_Data_EDA!D147="Pacific Asia",1,0)</f>
        <v>0</v>
      </c>
      <c r="P146" s="6" t="n">
        <f aca="false">IF(1_Data_EDA!D147="USCA",1,0)</f>
        <v>0</v>
      </c>
      <c r="Q146" s="6" t="n">
        <f aca="false">IF(C146&gt;MEDIAN(C$5:C$8004),1,0)</f>
        <v>1</v>
      </c>
      <c r="R146" s="6" t="n">
        <f aca="false">IF(D146&gt;2,1,0)</f>
        <v>0</v>
      </c>
    </row>
    <row r="147" customFormat="false" ht="15" hidden="false" customHeight="true" outlineLevel="0" collapsed="false">
      <c r="A147" s="6" t="n">
        <f aca="false">1_Data_EDA!O148</f>
        <v>1</v>
      </c>
      <c r="B147" s="6" t="n">
        <f aca="false">1_Data_EDA!H148</f>
        <v>1</v>
      </c>
      <c r="C147" s="7" t="n">
        <f aca="false">1_Data_EDA!I148</f>
        <v>399.980011</v>
      </c>
      <c r="D147" s="6" t="n">
        <f aca="false">1_Data_EDA!J148</f>
        <v>1</v>
      </c>
      <c r="E147" s="7" t="n">
        <f aca="false">1_Data_EDA!K148</f>
        <v>399.980011</v>
      </c>
      <c r="F147" s="7" t="n">
        <f aca="false">1_Data_EDA!L148</f>
        <v>36</v>
      </c>
      <c r="G147" s="8" t="n">
        <f aca="false">1_Data_EDA!M148</f>
        <v>0.090000004</v>
      </c>
      <c r="H147" s="6" t="n">
        <f aca="false">IF(1_Data_EDA!B148="First Class",1,0)</f>
        <v>1</v>
      </c>
      <c r="I147" s="6" t="n">
        <f aca="false">IF(1_Data_EDA!B148="Second Class",1,0)</f>
        <v>0</v>
      </c>
      <c r="J147" s="6" t="n">
        <f aca="false">IF(1_Data_EDA!B148="Same Day",1,0)</f>
        <v>0</v>
      </c>
      <c r="K147" s="6" t="n">
        <f aca="false">IF(1_Data_EDA!C148="Corporate",1,0)</f>
        <v>1</v>
      </c>
      <c r="L147" s="6" t="n">
        <f aca="false">IF(1_Data_EDA!C148="Home Office",1,0)</f>
        <v>0</v>
      </c>
      <c r="M147" s="6" t="n">
        <f aca="false">IF(1_Data_EDA!D148="Europe",1,0)</f>
        <v>0</v>
      </c>
      <c r="N147" s="6" t="n">
        <f aca="false">IF(1_Data_EDA!D148="LATAM",1,0)</f>
        <v>0</v>
      </c>
      <c r="O147" s="6" t="n">
        <f aca="false">IF(1_Data_EDA!D148="Pacific Asia",1,0)</f>
        <v>1</v>
      </c>
      <c r="P147" s="6" t="n">
        <f aca="false">IF(1_Data_EDA!D148="USCA",1,0)</f>
        <v>0</v>
      </c>
      <c r="Q147" s="6" t="n">
        <f aca="false">IF(C147&gt;MEDIAN(C$5:C$8004),1,0)</f>
        <v>1</v>
      </c>
      <c r="R147" s="6" t="n">
        <f aca="false">IF(D147&gt;2,1,0)</f>
        <v>0</v>
      </c>
    </row>
    <row r="148" customFormat="false" ht="15" hidden="false" customHeight="true" outlineLevel="0" collapsed="false">
      <c r="A148" s="6" t="n">
        <f aca="false">1_Data_EDA!O149</f>
        <v>1</v>
      </c>
      <c r="B148" s="6" t="n">
        <f aca="false">1_Data_EDA!H149</f>
        <v>2</v>
      </c>
      <c r="C148" s="7" t="n">
        <f aca="false">1_Data_EDA!I149</f>
        <v>24.98999977</v>
      </c>
      <c r="D148" s="6" t="n">
        <f aca="false">1_Data_EDA!J149</f>
        <v>5</v>
      </c>
      <c r="E148" s="7" t="n">
        <f aca="false">1_Data_EDA!K149</f>
        <v>124.9499969</v>
      </c>
      <c r="F148" s="7" t="n">
        <f aca="false">1_Data_EDA!L149</f>
        <v>19.98999977</v>
      </c>
      <c r="G148" s="8" t="n">
        <f aca="false">1_Data_EDA!M149</f>
        <v>0.159999996</v>
      </c>
      <c r="H148" s="6" t="n">
        <f aca="false">IF(1_Data_EDA!B149="First Class",1,0)</f>
        <v>0</v>
      </c>
      <c r="I148" s="6" t="n">
        <f aca="false">IF(1_Data_EDA!B149="Second Class",1,0)</f>
        <v>1</v>
      </c>
      <c r="J148" s="6" t="n">
        <f aca="false">IF(1_Data_EDA!B149="Same Day",1,0)</f>
        <v>0</v>
      </c>
      <c r="K148" s="6" t="n">
        <f aca="false">IF(1_Data_EDA!C149="Corporate",1,0)</f>
        <v>0</v>
      </c>
      <c r="L148" s="6" t="n">
        <f aca="false">IF(1_Data_EDA!C149="Home Office",1,0)</f>
        <v>0</v>
      </c>
      <c r="M148" s="6" t="n">
        <f aca="false">IF(1_Data_EDA!D149="Europe",1,0)</f>
        <v>1</v>
      </c>
      <c r="N148" s="6" t="n">
        <f aca="false">IF(1_Data_EDA!D149="LATAM",1,0)</f>
        <v>0</v>
      </c>
      <c r="O148" s="6" t="n">
        <f aca="false">IF(1_Data_EDA!D149="Pacific Asia",1,0)</f>
        <v>0</v>
      </c>
      <c r="P148" s="6" t="n">
        <f aca="false">IF(1_Data_EDA!D149="USCA",1,0)</f>
        <v>0</v>
      </c>
      <c r="Q148" s="6" t="n">
        <f aca="false">IF(C148&gt;MEDIAN(C$5:C$8004),1,0)</f>
        <v>0</v>
      </c>
      <c r="R148" s="6" t="n">
        <f aca="false">IF(D148&gt;2,1,0)</f>
        <v>1</v>
      </c>
    </row>
    <row r="149" customFormat="false" ht="15" hidden="false" customHeight="true" outlineLevel="0" collapsed="false">
      <c r="A149" s="6" t="n">
        <f aca="false">1_Data_EDA!O150</f>
        <v>1</v>
      </c>
      <c r="B149" s="6" t="n">
        <f aca="false">1_Data_EDA!H150</f>
        <v>4</v>
      </c>
      <c r="C149" s="7" t="n">
        <f aca="false">1_Data_EDA!I150</f>
        <v>49.97999954</v>
      </c>
      <c r="D149" s="6" t="n">
        <f aca="false">1_Data_EDA!J150</f>
        <v>4</v>
      </c>
      <c r="E149" s="7" t="n">
        <f aca="false">1_Data_EDA!K150</f>
        <v>199.9199982</v>
      </c>
      <c r="F149" s="7" t="n">
        <f aca="false">1_Data_EDA!L150</f>
        <v>39.97999954</v>
      </c>
      <c r="G149" s="8" t="n">
        <f aca="false">1_Data_EDA!M150</f>
        <v>0.200000003</v>
      </c>
      <c r="H149" s="6" t="n">
        <f aca="false">IF(1_Data_EDA!B150="First Class",1,0)</f>
        <v>0</v>
      </c>
      <c r="I149" s="6" t="n">
        <f aca="false">IF(1_Data_EDA!B150="Second Class",1,0)</f>
        <v>0</v>
      </c>
      <c r="J149" s="6" t="n">
        <f aca="false">IF(1_Data_EDA!B150="Same Day",1,0)</f>
        <v>0</v>
      </c>
      <c r="K149" s="6" t="n">
        <f aca="false">IF(1_Data_EDA!C150="Corporate",1,0)</f>
        <v>1</v>
      </c>
      <c r="L149" s="6" t="n">
        <f aca="false">IF(1_Data_EDA!C150="Home Office",1,0)</f>
        <v>0</v>
      </c>
      <c r="M149" s="6" t="n">
        <f aca="false">IF(1_Data_EDA!D150="Europe",1,0)</f>
        <v>0</v>
      </c>
      <c r="N149" s="6" t="n">
        <f aca="false">IF(1_Data_EDA!D150="LATAM",1,0)</f>
        <v>1</v>
      </c>
      <c r="O149" s="6" t="n">
        <f aca="false">IF(1_Data_EDA!D150="Pacific Asia",1,0)</f>
        <v>0</v>
      </c>
      <c r="P149" s="6" t="n">
        <f aca="false">IF(1_Data_EDA!D150="USCA",1,0)</f>
        <v>0</v>
      </c>
      <c r="Q149" s="6" t="n">
        <f aca="false">IF(C149&gt;MEDIAN(C$5:C$8004),1,0)</f>
        <v>0</v>
      </c>
      <c r="R149" s="6" t="n">
        <f aca="false">IF(D149&gt;2,1,0)</f>
        <v>1</v>
      </c>
    </row>
    <row r="150" customFormat="false" ht="15" hidden="false" customHeight="true" outlineLevel="0" collapsed="false">
      <c r="A150" s="6" t="n">
        <f aca="false">1_Data_EDA!O151</f>
        <v>1</v>
      </c>
      <c r="B150" s="6" t="n">
        <f aca="false">1_Data_EDA!H151</f>
        <v>2</v>
      </c>
      <c r="C150" s="7" t="n">
        <f aca="false">1_Data_EDA!I151</f>
        <v>59.99000168</v>
      </c>
      <c r="D150" s="6" t="n">
        <f aca="false">1_Data_EDA!J151</f>
        <v>2</v>
      </c>
      <c r="E150" s="7" t="n">
        <f aca="false">1_Data_EDA!K151</f>
        <v>119.9800034</v>
      </c>
      <c r="F150" s="7" t="n">
        <f aca="false">1_Data_EDA!L151</f>
        <v>30</v>
      </c>
      <c r="G150" s="8" t="n">
        <f aca="false">1_Data_EDA!M151</f>
        <v>0.25</v>
      </c>
      <c r="H150" s="6" t="n">
        <f aca="false">IF(1_Data_EDA!B151="First Class",1,0)</f>
        <v>0</v>
      </c>
      <c r="I150" s="6" t="n">
        <f aca="false">IF(1_Data_EDA!B151="Second Class",1,0)</f>
        <v>1</v>
      </c>
      <c r="J150" s="6" t="n">
        <f aca="false">IF(1_Data_EDA!B151="Same Day",1,0)</f>
        <v>0</v>
      </c>
      <c r="K150" s="6" t="n">
        <f aca="false">IF(1_Data_EDA!C151="Corporate",1,0)</f>
        <v>1</v>
      </c>
      <c r="L150" s="6" t="n">
        <f aca="false">IF(1_Data_EDA!C151="Home Office",1,0)</f>
        <v>0</v>
      </c>
      <c r="M150" s="6" t="n">
        <f aca="false">IF(1_Data_EDA!D151="Europe",1,0)</f>
        <v>1</v>
      </c>
      <c r="N150" s="6" t="n">
        <f aca="false">IF(1_Data_EDA!D151="LATAM",1,0)</f>
        <v>0</v>
      </c>
      <c r="O150" s="6" t="n">
        <f aca="false">IF(1_Data_EDA!D151="Pacific Asia",1,0)</f>
        <v>0</v>
      </c>
      <c r="P150" s="6" t="n">
        <f aca="false">IF(1_Data_EDA!D151="USCA",1,0)</f>
        <v>0</v>
      </c>
      <c r="Q150" s="6" t="n">
        <f aca="false">IF(C150&gt;MEDIAN(C$5:C$8004),1,0)</f>
        <v>0</v>
      </c>
      <c r="R150" s="6" t="n">
        <f aca="false">IF(D150&gt;2,1,0)</f>
        <v>0</v>
      </c>
    </row>
    <row r="151" customFormat="false" ht="15" hidden="false" customHeight="true" outlineLevel="0" collapsed="false">
      <c r="A151" s="6" t="n">
        <f aca="false">1_Data_EDA!O152</f>
        <v>1</v>
      </c>
      <c r="B151" s="6" t="n">
        <f aca="false">1_Data_EDA!H152</f>
        <v>4</v>
      </c>
      <c r="C151" s="7" t="n">
        <f aca="false">1_Data_EDA!I152</f>
        <v>49.97999954</v>
      </c>
      <c r="D151" s="6" t="n">
        <f aca="false">1_Data_EDA!J152</f>
        <v>3</v>
      </c>
      <c r="E151" s="7" t="n">
        <f aca="false">1_Data_EDA!K152</f>
        <v>149.9400024</v>
      </c>
      <c r="F151" s="7" t="n">
        <f aca="false">1_Data_EDA!L152</f>
        <v>25.48999977</v>
      </c>
      <c r="G151" s="8" t="n">
        <f aca="false">1_Data_EDA!M152</f>
        <v>0.170000002</v>
      </c>
      <c r="H151" s="6" t="n">
        <f aca="false">IF(1_Data_EDA!B152="First Class",1,0)</f>
        <v>0</v>
      </c>
      <c r="I151" s="6" t="n">
        <f aca="false">IF(1_Data_EDA!B152="Second Class",1,0)</f>
        <v>0</v>
      </c>
      <c r="J151" s="6" t="n">
        <f aca="false">IF(1_Data_EDA!B152="Same Day",1,0)</f>
        <v>0</v>
      </c>
      <c r="K151" s="6" t="n">
        <f aca="false">IF(1_Data_EDA!C152="Corporate",1,0)</f>
        <v>0</v>
      </c>
      <c r="L151" s="6" t="n">
        <f aca="false">IF(1_Data_EDA!C152="Home Office",1,0)</f>
        <v>0</v>
      </c>
      <c r="M151" s="6" t="n">
        <f aca="false">IF(1_Data_EDA!D152="Europe",1,0)</f>
        <v>1</v>
      </c>
      <c r="N151" s="6" t="n">
        <f aca="false">IF(1_Data_EDA!D152="LATAM",1,0)</f>
        <v>0</v>
      </c>
      <c r="O151" s="6" t="n">
        <f aca="false">IF(1_Data_EDA!D152="Pacific Asia",1,0)</f>
        <v>0</v>
      </c>
      <c r="P151" s="6" t="n">
        <f aca="false">IF(1_Data_EDA!D152="USCA",1,0)</f>
        <v>0</v>
      </c>
      <c r="Q151" s="6" t="n">
        <f aca="false">IF(C151&gt;MEDIAN(C$5:C$8004),1,0)</f>
        <v>0</v>
      </c>
      <c r="R151" s="6" t="n">
        <f aca="false">IF(D151&gt;2,1,0)</f>
        <v>1</v>
      </c>
    </row>
    <row r="152" customFormat="false" ht="15" hidden="false" customHeight="true" outlineLevel="0" collapsed="false">
      <c r="A152" s="6" t="n">
        <f aca="false">1_Data_EDA!O153</f>
        <v>1</v>
      </c>
      <c r="B152" s="6" t="n">
        <f aca="false">1_Data_EDA!H153</f>
        <v>4</v>
      </c>
      <c r="C152" s="7" t="n">
        <f aca="false">1_Data_EDA!I153</f>
        <v>44.99000168</v>
      </c>
      <c r="D152" s="6" t="n">
        <f aca="false">1_Data_EDA!J153</f>
        <v>1</v>
      </c>
      <c r="E152" s="7" t="n">
        <f aca="false">1_Data_EDA!K153</f>
        <v>44.99000168</v>
      </c>
      <c r="F152" s="7" t="n">
        <f aca="false">1_Data_EDA!L153</f>
        <v>7.199999809</v>
      </c>
      <c r="G152" s="8" t="n">
        <f aca="false">1_Data_EDA!M153</f>
        <v>0.159999996</v>
      </c>
      <c r="H152" s="6" t="n">
        <f aca="false">IF(1_Data_EDA!B153="First Class",1,0)</f>
        <v>0</v>
      </c>
      <c r="I152" s="6" t="n">
        <f aca="false">IF(1_Data_EDA!B153="Second Class",1,0)</f>
        <v>0</v>
      </c>
      <c r="J152" s="6" t="n">
        <f aca="false">IF(1_Data_EDA!B153="Same Day",1,0)</f>
        <v>0</v>
      </c>
      <c r="K152" s="6" t="n">
        <f aca="false">IF(1_Data_EDA!C153="Corporate",1,0)</f>
        <v>0</v>
      </c>
      <c r="L152" s="6" t="n">
        <f aca="false">IF(1_Data_EDA!C153="Home Office",1,0)</f>
        <v>0</v>
      </c>
      <c r="M152" s="6" t="n">
        <f aca="false">IF(1_Data_EDA!D153="Europe",1,0)</f>
        <v>0</v>
      </c>
      <c r="N152" s="6" t="n">
        <f aca="false">IF(1_Data_EDA!D153="LATAM",1,0)</f>
        <v>0</v>
      </c>
      <c r="O152" s="6" t="n">
        <f aca="false">IF(1_Data_EDA!D153="Pacific Asia",1,0)</f>
        <v>1</v>
      </c>
      <c r="P152" s="6" t="n">
        <f aca="false">IF(1_Data_EDA!D153="USCA",1,0)</f>
        <v>0</v>
      </c>
      <c r="Q152" s="6" t="n">
        <f aca="false">IF(C152&gt;MEDIAN(C$5:C$8004),1,0)</f>
        <v>0</v>
      </c>
      <c r="R152" s="6" t="n">
        <f aca="false">IF(D152&gt;2,1,0)</f>
        <v>0</v>
      </c>
    </row>
    <row r="153" customFormat="false" ht="15" hidden="false" customHeight="true" outlineLevel="0" collapsed="false">
      <c r="A153" s="6" t="n">
        <f aca="false">1_Data_EDA!O154</f>
        <v>0</v>
      </c>
      <c r="B153" s="6" t="n">
        <f aca="false">1_Data_EDA!H154</f>
        <v>4</v>
      </c>
      <c r="C153" s="7" t="n">
        <f aca="false">1_Data_EDA!I154</f>
        <v>49.97999954</v>
      </c>
      <c r="D153" s="6" t="n">
        <f aca="false">1_Data_EDA!J154</f>
        <v>1</v>
      </c>
      <c r="E153" s="7" t="n">
        <f aca="false">1_Data_EDA!K154</f>
        <v>49.97999954</v>
      </c>
      <c r="F153" s="7" t="n">
        <f aca="false">1_Data_EDA!L154</f>
        <v>2</v>
      </c>
      <c r="G153" s="8" t="n">
        <f aca="false">1_Data_EDA!M154</f>
        <v>0.039999999</v>
      </c>
      <c r="H153" s="6" t="n">
        <f aca="false">IF(1_Data_EDA!B154="First Class",1,0)</f>
        <v>0</v>
      </c>
      <c r="I153" s="6" t="n">
        <f aca="false">IF(1_Data_EDA!B154="Second Class",1,0)</f>
        <v>0</v>
      </c>
      <c r="J153" s="6" t="n">
        <f aca="false">IF(1_Data_EDA!B154="Same Day",1,0)</f>
        <v>0</v>
      </c>
      <c r="K153" s="6" t="n">
        <f aca="false">IF(1_Data_EDA!C154="Corporate",1,0)</f>
        <v>1</v>
      </c>
      <c r="L153" s="6" t="n">
        <f aca="false">IF(1_Data_EDA!C154="Home Office",1,0)</f>
        <v>0</v>
      </c>
      <c r="M153" s="6" t="n">
        <f aca="false">IF(1_Data_EDA!D154="Europe",1,0)</f>
        <v>1</v>
      </c>
      <c r="N153" s="6" t="n">
        <f aca="false">IF(1_Data_EDA!D154="LATAM",1,0)</f>
        <v>0</v>
      </c>
      <c r="O153" s="6" t="n">
        <f aca="false">IF(1_Data_EDA!D154="Pacific Asia",1,0)</f>
        <v>0</v>
      </c>
      <c r="P153" s="6" t="n">
        <f aca="false">IF(1_Data_EDA!D154="USCA",1,0)</f>
        <v>0</v>
      </c>
      <c r="Q153" s="6" t="n">
        <f aca="false">IF(C153&gt;MEDIAN(C$5:C$8004),1,0)</f>
        <v>0</v>
      </c>
      <c r="R153" s="6" t="n">
        <f aca="false">IF(D153&gt;2,1,0)</f>
        <v>0</v>
      </c>
    </row>
    <row r="154" customFormat="false" ht="15" hidden="false" customHeight="true" outlineLevel="0" collapsed="false">
      <c r="A154" s="6" t="n">
        <f aca="false">1_Data_EDA!O155</f>
        <v>1</v>
      </c>
      <c r="B154" s="6" t="n">
        <f aca="false">1_Data_EDA!H155</f>
        <v>2</v>
      </c>
      <c r="C154" s="7" t="n">
        <f aca="false">1_Data_EDA!I155</f>
        <v>299.980011</v>
      </c>
      <c r="D154" s="6" t="n">
        <f aca="false">1_Data_EDA!J155</f>
        <v>1</v>
      </c>
      <c r="E154" s="7" t="n">
        <f aca="false">1_Data_EDA!K155</f>
        <v>299.980011</v>
      </c>
      <c r="F154" s="7" t="n">
        <f aca="false">1_Data_EDA!L155</f>
        <v>30</v>
      </c>
      <c r="G154" s="8" t="n">
        <f aca="false">1_Data_EDA!M155</f>
        <v>0.100000001</v>
      </c>
      <c r="H154" s="6" t="n">
        <f aca="false">IF(1_Data_EDA!B155="First Class",1,0)</f>
        <v>0</v>
      </c>
      <c r="I154" s="6" t="n">
        <f aca="false">IF(1_Data_EDA!B155="Second Class",1,0)</f>
        <v>1</v>
      </c>
      <c r="J154" s="6" t="n">
        <f aca="false">IF(1_Data_EDA!B155="Same Day",1,0)</f>
        <v>0</v>
      </c>
      <c r="K154" s="6" t="n">
        <f aca="false">IF(1_Data_EDA!C155="Corporate",1,0)</f>
        <v>1</v>
      </c>
      <c r="L154" s="6" t="n">
        <f aca="false">IF(1_Data_EDA!C155="Home Office",1,0)</f>
        <v>0</v>
      </c>
      <c r="M154" s="6" t="n">
        <f aca="false">IF(1_Data_EDA!D155="Europe",1,0)</f>
        <v>0</v>
      </c>
      <c r="N154" s="6" t="n">
        <f aca="false">IF(1_Data_EDA!D155="LATAM",1,0)</f>
        <v>0</v>
      </c>
      <c r="O154" s="6" t="n">
        <f aca="false">IF(1_Data_EDA!D155="Pacific Asia",1,0)</f>
        <v>1</v>
      </c>
      <c r="P154" s="6" t="n">
        <f aca="false">IF(1_Data_EDA!D155="USCA",1,0)</f>
        <v>0</v>
      </c>
      <c r="Q154" s="6" t="n">
        <f aca="false">IF(C154&gt;MEDIAN(C$5:C$8004),1,0)</f>
        <v>1</v>
      </c>
      <c r="R154" s="6" t="n">
        <f aca="false">IF(D154&gt;2,1,0)</f>
        <v>0</v>
      </c>
    </row>
    <row r="155" customFormat="false" ht="15" hidden="false" customHeight="true" outlineLevel="0" collapsed="false">
      <c r="A155" s="6" t="n">
        <f aca="false">1_Data_EDA!O156</f>
        <v>0</v>
      </c>
      <c r="B155" s="6" t="n">
        <f aca="false">1_Data_EDA!H156</f>
        <v>4</v>
      </c>
      <c r="C155" s="7" t="n">
        <f aca="false">1_Data_EDA!I156</f>
        <v>129.9900055</v>
      </c>
      <c r="D155" s="6" t="n">
        <f aca="false">1_Data_EDA!J156</f>
        <v>1</v>
      </c>
      <c r="E155" s="7" t="n">
        <f aca="false">1_Data_EDA!K156</f>
        <v>129.9900055</v>
      </c>
      <c r="F155" s="7" t="n">
        <f aca="false">1_Data_EDA!L156</f>
        <v>11.69999981</v>
      </c>
      <c r="G155" s="8" t="n">
        <f aca="false">1_Data_EDA!M156</f>
        <v>0.090000004</v>
      </c>
      <c r="H155" s="6" t="n">
        <f aca="false">IF(1_Data_EDA!B156="First Class",1,0)</f>
        <v>0</v>
      </c>
      <c r="I155" s="6" t="n">
        <f aca="false">IF(1_Data_EDA!B156="Second Class",1,0)</f>
        <v>0</v>
      </c>
      <c r="J155" s="6" t="n">
        <f aca="false">IF(1_Data_EDA!B156="Same Day",1,0)</f>
        <v>0</v>
      </c>
      <c r="K155" s="6" t="n">
        <f aca="false">IF(1_Data_EDA!C156="Corporate",1,0)</f>
        <v>1</v>
      </c>
      <c r="L155" s="6" t="n">
        <f aca="false">IF(1_Data_EDA!C156="Home Office",1,0)</f>
        <v>0</v>
      </c>
      <c r="M155" s="6" t="n">
        <f aca="false">IF(1_Data_EDA!D156="Europe",1,0)</f>
        <v>0</v>
      </c>
      <c r="N155" s="6" t="n">
        <f aca="false">IF(1_Data_EDA!D156="LATAM",1,0)</f>
        <v>1</v>
      </c>
      <c r="O155" s="6" t="n">
        <f aca="false">IF(1_Data_EDA!D156="Pacific Asia",1,0)</f>
        <v>0</v>
      </c>
      <c r="P155" s="6" t="n">
        <f aca="false">IF(1_Data_EDA!D156="USCA",1,0)</f>
        <v>0</v>
      </c>
      <c r="Q155" s="6" t="n">
        <f aca="false">IF(C155&gt;MEDIAN(C$5:C$8004),1,0)</f>
        <v>1</v>
      </c>
      <c r="R155" s="6" t="n">
        <f aca="false">IF(D155&gt;2,1,0)</f>
        <v>0</v>
      </c>
    </row>
    <row r="156" customFormat="false" ht="15" hidden="false" customHeight="true" outlineLevel="0" collapsed="false">
      <c r="A156" s="6" t="n">
        <f aca="false">1_Data_EDA!O157</f>
        <v>0</v>
      </c>
      <c r="B156" s="6" t="n">
        <f aca="false">1_Data_EDA!H157</f>
        <v>4</v>
      </c>
      <c r="C156" s="7" t="n">
        <f aca="false">1_Data_EDA!I157</f>
        <v>129.9900055</v>
      </c>
      <c r="D156" s="6" t="n">
        <f aca="false">1_Data_EDA!J157</f>
        <v>1</v>
      </c>
      <c r="E156" s="7" t="n">
        <f aca="false">1_Data_EDA!K157</f>
        <v>129.9900055</v>
      </c>
      <c r="F156" s="7" t="n">
        <f aca="false">1_Data_EDA!L157</f>
        <v>9.100000381</v>
      </c>
      <c r="G156" s="8" t="n">
        <f aca="false">1_Data_EDA!M157</f>
        <v>0.07</v>
      </c>
      <c r="H156" s="6" t="n">
        <f aca="false">IF(1_Data_EDA!B157="First Class",1,0)</f>
        <v>0</v>
      </c>
      <c r="I156" s="6" t="n">
        <f aca="false">IF(1_Data_EDA!B157="Second Class",1,0)</f>
        <v>0</v>
      </c>
      <c r="J156" s="6" t="n">
        <f aca="false">IF(1_Data_EDA!B157="Same Day",1,0)</f>
        <v>0</v>
      </c>
      <c r="K156" s="6" t="n">
        <f aca="false">IF(1_Data_EDA!C157="Corporate",1,0)</f>
        <v>0</v>
      </c>
      <c r="L156" s="6" t="n">
        <f aca="false">IF(1_Data_EDA!C157="Home Office",1,0)</f>
        <v>0</v>
      </c>
      <c r="M156" s="6" t="n">
        <f aca="false">IF(1_Data_EDA!D157="Europe",1,0)</f>
        <v>0</v>
      </c>
      <c r="N156" s="6" t="n">
        <f aca="false">IF(1_Data_EDA!D157="LATAM",1,0)</f>
        <v>0</v>
      </c>
      <c r="O156" s="6" t="n">
        <f aca="false">IF(1_Data_EDA!D157="Pacific Asia",1,0)</f>
        <v>0</v>
      </c>
      <c r="P156" s="6" t="n">
        <f aca="false">IF(1_Data_EDA!D157="USCA",1,0)</f>
        <v>1</v>
      </c>
      <c r="Q156" s="6" t="n">
        <f aca="false">IF(C156&gt;MEDIAN(C$5:C$8004),1,0)</f>
        <v>1</v>
      </c>
      <c r="R156" s="6" t="n">
        <f aca="false">IF(D156&gt;2,1,0)</f>
        <v>0</v>
      </c>
    </row>
    <row r="157" customFormat="false" ht="15" hidden="false" customHeight="true" outlineLevel="0" collapsed="false">
      <c r="A157" s="6" t="n">
        <f aca="false">1_Data_EDA!O158</f>
        <v>0</v>
      </c>
      <c r="B157" s="6" t="n">
        <f aca="false">1_Data_EDA!H158</f>
        <v>2</v>
      </c>
      <c r="C157" s="7" t="n">
        <f aca="false">1_Data_EDA!I158</f>
        <v>299.980011</v>
      </c>
      <c r="D157" s="6" t="n">
        <f aca="false">1_Data_EDA!J158</f>
        <v>1</v>
      </c>
      <c r="E157" s="7" t="n">
        <f aca="false">1_Data_EDA!K158</f>
        <v>299.980011</v>
      </c>
      <c r="F157" s="7" t="n">
        <f aca="false">1_Data_EDA!L158</f>
        <v>21</v>
      </c>
      <c r="G157" s="8" t="n">
        <f aca="false">1_Data_EDA!M158</f>
        <v>0.07</v>
      </c>
      <c r="H157" s="6" t="n">
        <f aca="false">IF(1_Data_EDA!B158="First Class",1,0)</f>
        <v>0</v>
      </c>
      <c r="I157" s="6" t="n">
        <f aca="false">IF(1_Data_EDA!B158="Second Class",1,0)</f>
        <v>1</v>
      </c>
      <c r="J157" s="6" t="n">
        <f aca="false">IF(1_Data_EDA!B158="Same Day",1,0)</f>
        <v>0</v>
      </c>
      <c r="K157" s="6" t="n">
        <f aca="false">IF(1_Data_EDA!C158="Corporate",1,0)</f>
        <v>0</v>
      </c>
      <c r="L157" s="6" t="n">
        <f aca="false">IF(1_Data_EDA!C158="Home Office",1,0)</f>
        <v>0</v>
      </c>
      <c r="M157" s="6" t="n">
        <f aca="false">IF(1_Data_EDA!D158="Europe",1,0)</f>
        <v>1</v>
      </c>
      <c r="N157" s="6" t="n">
        <f aca="false">IF(1_Data_EDA!D158="LATAM",1,0)</f>
        <v>0</v>
      </c>
      <c r="O157" s="6" t="n">
        <f aca="false">IF(1_Data_EDA!D158="Pacific Asia",1,0)</f>
        <v>0</v>
      </c>
      <c r="P157" s="6" t="n">
        <f aca="false">IF(1_Data_EDA!D158="USCA",1,0)</f>
        <v>0</v>
      </c>
      <c r="Q157" s="6" t="n">
        <f aca="false">IF(C157&gt;MEDIAN(C$5:C$8004),1,0)</f>
        <v>1</v>
      </c>
      <c r="R157" s="6" t="n">
        <f aca="false">IF(D157&gt;2,1,0)</f>
        <v>0</v>
      </c>
    </row>
    <row r="158" customFormat="false" ht="15" hidden="false" customHeight="true" outlineLevel="0" collapsed="false">
      <c r="A158" s="6" t="n">
        <f aca="false">1_Data_EDA!O159</f>
        <v>0</v>
      </c>
      <c r="B158" s="6" t="n">
        <f aca="false">1_Data_EDA!H159</f>
        <v>4</v>
      </c>
      <c r="C158" s="7" t="n">
        <f aca="false">1_Data_EDA!I159</f>
        <v>399.980011</v>
      </c>
      <c r="D158" s="6" t="n">
        <f aca="false">1_Data_EDA!J159</f>
        <v>1</v>
      </c>
      <c r="E158" s="7" t="n">
        <f aca="false">1_Data_EDA!K159</f>
        <v>399.980011</v>
      </c>
      <c r="F158" s="7" t="n">
        <f aca="false">1_Data_EDA!L159</f>
        <v>8</v>
      </c>
      <c r="G158" s="8" t="n">
        <f aca="false">1_Data_EDA!M159</f>
        <v>0.02</v>
      </c>
      <c r="H158" s="6" t="n">
        <f aca="false">IF(1_Data_EDA!B159="First Class",1,0)</f>
        <v>0</v>
      </c>
      <c r="I158" s="6" t="n">
        <f aca="false">IF(1_Data_EDA!B159="Second Class",1,0)</f>
        <v>0</v>
      </c>
      <c r="J158" s="6" t="n">
        <f aca="false">IF(1_Data_EDA!B159="Same Day",1,0)</f>
        <v>0</v>
      </c>
      <c r="K158" s="6" t="n">
        <f aca="false">IF(1_Data_EDA!C159="Corporate",1,0)</f>
        <v>0</v>
      </c>
      <c r="L158" s="6" t="n">
        <f aca="false">IF(1_Data_EDA!C159="Home Office",1,0)</f>
        <v>0</v>
      </c>
      <c r="M158" s="6" t="n">
        <f aca="false">IF(1_Data_EDA!D159="Europe",1,0)</f>
        <v>0</v>
      </c>
      <c r="N158" s="6" t="n">
        <f aca="false">IF(1_Data_EDA!D159="LATAM",1,0)</f>
        <v>0</v>
      </c>
      <c r="O158" s="6" t="n">
        <f aca="false">IF(1_Data_EDA!D159="Pacific Asia",1,0)</f>
        <v>1</v>
      </c>
      <c r="P158" s="6" t="n">
        <f aca="false">IF(1_Data_EDA!D159="USCA",1,0)</f>
        <v>0</v>
      </c>
      <c r="Q158" s="6" t="n">
        <f aca="false">IF(C158&gt;MEDIAN(C$5:C$8004),1,0)</f>
        <v>1</v>
      </c>
      <c r="R158" s="6" t="n">
        <f aca="false">IF(D158&gt;2,1,0)</f>
        <v>0</v>
      </c>
    </row>
    <row r="159" customFormat="false" ht="15" hidden="false" customHeight="true" outlineLevel="0" collapsed="false">
      <c r="A159" s="6" t="n">
        <f aca="false">1_Data_EDA!O160</f>
        <v>1</v>
      </c>
      <c r="B159" s="6" t="n">
        <f aca="false">1_Data_EDA!H160</f>
        <v>1</v>
      </c>
      <c r="C159" s="7" t="n">
        <f aca="false">1_Data_EDA!I160</f>
        <v>129.9900055</v>
      </c>
      <c r="D159" s="6" t="n">
        <f aca="false">1_Data_EDA!J160</f>
        <v>1</v>
      </c>
      <c r="E159" s="7" t="n">
        <f aca="false">1_Data_EDA!K160</f>
        <v>129.9900055</v>
      </c>
      <c r="F159" s="7" t="n">
        <f aca="false">1_Data_EDA!L160</f>
        <v>22.10000038</v>
      </c>
      <c r="G159" s="8" t="n">
        <f aca="false">1_Data_EDA!M160</f>
        <v>0.170000002</v>
      </c>
      <c r="H159" s="6" t="n">
        <f aca="false">IF(1_Data_EDA!B160="First Class",1,0)</f>
        <v>1</v>
      </c>
      <c r="I159" s="6" t="n">
        <f aca="false">IF(1_Data_EDA!B160="Second Class",1,0)</f>
        <v>0</v>
      </c>
      <c r="J159" s="6" t="n">
        <f aca="false">IF(1_Data_EDA!B160="Same Day",1,0)</f>
        <v>0</v>
      </c>
      <c r="K159" s="6" t="n">
        <f aca="false">IF(1_Data_EDA!C160="Corporate",1,0)</f>
        <v>0</v>
      </c>
      <c r="L159" s="6" t="n">
        <f aca="false">IF(1_Data_EDA!C160="Home Office",1,0)</f>
        <v>0</v>
      </c>
      <c r="M159" s="6" t="n">
        <f aca="false">IF(1_Data_EDA!D160="Europe",1,0)</f>
        <v>1</v>
      </c>
      <c r="N159" s="6" t="n">
        <f aca="false">IF(1_Data_EDA!D160="LATAM",1,0)</f>
        <v>0</v>
      </c>
      <c r="O159" s="6" t="n">
        <f aca="false">IF(1_Data_EDA!D160="Pacific Asia",1,0)</f>
        <v>0</v>
      </c>
      <c r="P159" s="6" t="n">
        <f aca="false">IF(1_Data_EDA!D160="USCA",1,0)</f>
        <v>0</v>
      </c>
      <c r="Q159" s="6" t="n">
        <f aca="false">IF(C159&gt;MEDIAN(C$5:C$8004),1,0)</f>
        <v>1</v>
      </c>
      <c r="R159" s="6" t="n">
        <f aca="false">IF(D159&gt;2,1,0)</f>
        <v>0</v>
      </c>
    </row>
    <row r="160" customFormat="false" ht="15" hidden="false" customHeight="true" outlineLevel="0" collapsed="false">
      <c r="A160" s="6" t="n">
        <f aca="false">1_Data_EDA!O161</f>
        <v>1</v>
      </c>
      <c r="B160" s="6" t="n">
        <f aca="false">1_Data_EDA!H161</f>
        <v>0</v>
      </c>
      <c r="C160" s="7" t="n">
        <f aca="false">1_Data_EDA!I161</f>
        <v>252.8800049</v>
      </c>
      <c r="D160" s="6" t="n">
        <f aca="false">1_Data_EDA!J161</f>
        <v>1</v>
      </c>
      <c r="E160" s="7" t="n">
        <f aca="false">1_Data_EDA!K161</f>
        <v>252.8800049</v>
      </c>
      <c r="F160" s="7" t="n">
        <f aca="false">1_Data_EDA!L161</f>
        <v>30.35000038</v>
      </c>
      <c r="G160" s="8" t="n">
        <f aca="false">1_Data_EDA!M161</f>
        <v>0.119999997</v>
      </c>
      <c r="H160" s="6" t="n">
        <f aca="false">IF(1_Data_EDA!B161="First Class",1,0)</f>
        <v>0</v>
      </c>
      <c r="I160" s="6" t="n">
        <f aca="false">IF(1_Data_EDA!B161="Second Class",1,0)</f>
        <v>0</v>
      </c>
      <c r="J160" s="6" t="n">
        <f aca="false">IF(1_Data_EDA!B161="Same Day",1,0)</f>
        <v>1</v>
      </c>
      <c r="K160" s="6" t="n">
        <f aca="false">IF(1_Data_EDA!C161="Corporate",1,0)</f>
        <v>1</v>
      </c>
      <c r="L160" s="6" t="n">
        <f aca="false">IF(1_Data_EDA!C161="Home Office",1,0)</f>
        <v>0</v>
      </c>
      <c r="M160" s="6" t="n">
        <f aca="false">IF(1_Data_EDA!D161="Europe",1,0)</f>
        <v>1</v>
      </c>
      <c r="N160" s="6" t="n">
        <f aca="false">IF(1_Data_EDA!D161="LATAM",1,0)</f>
        <v>0</v>
      </c>
      <c r="O160" s="6" t="n">
        <f aca="false">IF(1_Data_EDA!D161="Pacific Asia",1,0)</f>
        <v>0</v>
      </c>
      <c r="P160" s="6" t="n">
        <f aca="false">IF(1_Data_EDA!D161="USCA",1,0)</f>
        <v>0</v>
      </c>
      <c r="Q160" s="6" t="n">
        <f aca="false">IF(C160&gt;MEDIAN(C$5:C$8004),1,0)</f>
        <v>1</v>
      </c>
      <c r="R160" s="6" t="n">
        <f aca="false">IF(D160&gt;2,1,0)</f>
        <v>0</v>
      </c>
    </row>
    <row r="161" customFormat="false" ht="15" hidden="false" customHeight="true" outlineLevel="0" collapsed="false">
      <c r="A161" s="6" t="n">
        <f aca="false">1_Data_EDA!O162</f>
        <v>0</v>
      </c>
      <c r="B161" s="6" t="n">
        <f aca="false">1_Data_EDA!H162</f>
        <v>0</v>
      </c>
      <c r="C161" s="7" t="n">
        <f aca="false">1_Data_EDA!I162</f>
        <v>129.9900055</v>
      </c>
      <c r="D161" s="6" t="n">
        <f aca="false">1_Data_EDA!J162</f>
        <v>1</v>
      </c>
      <c r="E161" s="7" t="n">
        <f aca="false">1_Data_EDA!K162</f>
        <v>129.9900055</v>
      </c>
      <c r="F161" s="7" t="n">
        <f aca="false">1_Data_EDA!L162</f>
        <v>13</v>
      </c>
      <c r="G161" s="8" t="n">
        <f aca="false">1_Data_EDA!M162</f>
        <v>0.100000001</v>
      </c>
      <c r="H161" s="6" t="n">
        <f aca="false">IF(1_Data_EDA!B162="First Class",1,0)</f>
        <v>0</v>
      </c>
      <c r="I161" s="6" t="n">
        <f aca="false">IF(1_Data_EDA!B162="Second Class",1,0)</f>
        <v>0</v>
      </c>
      <c r="J161" s="6" t="n">
        <f aca="false">IF(1_Data_EDA!B162="Same Day",1,0)</f>
        <v>1</v>
      </c>
      <c r="K161" s="6" t="n">
        <f aca="false">IF(1_Data_EDA!C162="Corporate",1,0)</f>
        <v>1</v>
      </c>
      <c r="L161" s="6" t="n">
        <f aca="false">IF(1_Data_EDA!C162="Home Office",1,0)</f>
        <v>0</v>
      </c>
      <c r="M161" s="6" t="n">
        <f aca="false">IF(1_Data_EDA!D162="Europe",1,0)</f>
        <v>0</v>
      </c>
      <c r="N161" s="6" t="n">
        <f aca="false">IF(1_Data_EDA!D162="LATAM",1,0)</f>
        <v>1</v>
      </c>
      <c r="O161" s="6" t="n">
        <f aca="false">IF(1_Data_EDA!D162="Pacific Asia",1,0)</f>
        <v>0</v>
      </c>
      <c r="P161" s="6" t="n">
        <f aca="false">IF(1_Data_EDA!D162="USCA",1,0)</f>
        <v>0</v>
      </c>
      <c r="Q161" s="6" t="n">
        <f aca="false">IF(C161&gt;MEDIAN(C$5:C$8004),1,0)</f>
        <v>1</v>
      </c>
      <c r="R161" s="6" t="n">
        <f aca="false">IF(D161&gt;2,1,0)</f>
        <v>0</v>
      </c>
    </row>
    <row r="162" customFormat="false" ht="15" hidden="false" customHeight="true" outlineLevel="0" collapsed="false">
      <c r="A162" s="6" t="n">
        <f aca="false">1_Data_EDA!O163</f>
        <v>0</v>
      </c>
      <c r="B162" s="6" t="n">
        <f aca="false">1_Data_EDA!H163</f>
        <v>4</v>
      </c>
      <c r="C162" s="7" t="n">
        <f aca="false">1_Data_EDA!I163</f>
        <v>49.97999954</v>
      </c>
      <c r="D162" s="6" t="n">
        <f aca="false">1_Data_EDA!J163</f>
        <v>3</v>
      </c>
      <c r="E162" s="7" t="n">
        <f aca="false">1_Data_EDA!K163</f>
        <v>149.9400024</v>
      </c>
      <c r="F162" s="7" t="n">
        <f aca="false">1_Data_EDA!L163</f>
        <v>0</v>
      </c>
      <c r="G162" s="8" t="n">
        <f aca="false">1_Data_EDA!M163</f>
        <v>0</v>
      </c>
      <c r="H162" s="6" t="n">
        <f aca="false">IF(1_Data_EDA!B163="First Class",1,0)</f>
        <v>0</v>
      </c>
      <c r="I162" s="6" t="n">
        <f aca="false">IF(1_Data_EDA!B163="Second Class",1,0)</f>
        <v>0</v>
      </c>
      <c r="J162" s="6" t="n">
        <f aca="false">IF(1_Data_EDA!B163="Same Day",1,0)</f>
        <v>0</v>
      </c>
      <c r="K162" s="6" t="n">
        <f aca="false">IF(1_Data_EDA!C163="Corporate",1,0)</f>
        <v>0</v>
      </c>
      <c r="L162" s="6" t="n">
        <f aca="false">IF(1_Data_EDA!C163="Home Office",1,0)</f>
        <v>0</v>
      </c>
      <c r="M162" s="6" t="n">
        <f aca="false">IF(1_Data_EDA!D163="Europe",1,0)</f>
        <v>0</v>
      </c>
      <c r="N162" s="6" t="n">
        <f aca="false">IF(1_Data_EDA!D163="LATAM",1,0)</f>
        <v>0</v>
      </c>
      <c r="O162" s="6" t="n">
        <f aca="false">IF(1_Data_EDA!D163="Pacific Asia",1,0)</f>
        <v>0</v>
      </c>
      <c r="P162" s="6" t="n">
        <f aca="false">IF(1_Data_EDA!D163="USCA",1,0)</f>
        <v>1</v>
      </c>
      <c r="Q162" s="6" t="n">
        <f aca="false">IF(C162&gt;MEDIAN(C$5:C$8004),1,0)</f>
        <v>0</v>
      </c>
      <c r="R162" s="6" t="n">
        <f aca="false">IF(D162&gt;2,1,0)</f>
        <v>1</v>
      </c>
    </row>
    <row r="163" customFormat="false" ht="15" hidden="false" customHeight="true" outlineLevel="0" collapsed="false">
      <c r="A163" s="6" t="n">
        <f aca="false">1_Data_EDA!O164</f>
        <v>0</v>
      </c>
      <c r="B163" s="6" t="n">
        <f aca="false">1_Data_EDA!H164</f>
        <v>4</v>
      </c>
      <c r="C163" s="7" t="n">
        <f aca="false">1_Data_EDA!I164</f>
        <v>50</v>
      </c>
      <c r="D163" s="6" t="n">
        <f aca="false">1_Data_EDA!J164</f>
        <v>4</v>
      </c>
      <c r="E163" s="7" t="n">
        <f aca="false">1_Data_EDA!K164</f>
        <v>200</v>
      </c>
      <c r="F163" s="7" t="n">
        <f aca="false">1_Data_EDA!L164</f>
        <v>20</v>
      </c>
      <c r="G163" s="8" t="n">
        <f aca="false">1_Data_EDA!M164</f>
        <v>0.100000001</v>
      </c>
      <c r="H163" s="6" t="n">
        <f aca="false">IF(1_Data_EDA!B164="First Class",1,0)</f>
        <v>0</v>
      </c>
      <c r="I163" s="6" t="n">
        <f aca="false">IF(1_Data_EDA!B164="Second Class",1,0)</f>
        <v>0</v>
      </c>
      <c r="J163" s="6" t="n">
        <f aca="false">IF(1_Data_EDA!B164="Same Day",1,0)</f>
        <v>0</v>
      </c>
      <c r="K163" s="6" t="n">
        <f aca="false">IF(1_Data_EDA!C164="Corporate",1,0)</f>
        <v>0</v>
      </c>
      <c r="L163" s="6" t="n">
        <f aca="false">IF(1_Data_EDA!C164="Home Office",1,0)</f>
        <v>0</v>
      </c>
      <c r="M163" s="6" t="n">
        <f aca="false">IF(1_Data_EDA!D164="Europe",1,0)</f>
        <v>0</v>
      </c>
      <c r="N163" s="6" t="n">
        <f aca="false">IF(1_Data_EDA!D164="LATAM",1,0)</f>
        <v>1</v>
      </c>
      <c r="O163" s="6" t="n">
        <f aca="false">IF(1_Data_EDA!D164="Pacific Asia",1,0)</f>
        <v>0</v>
      </c>
      <c r="P163" s="6" t="n">
        <f aca="false">IF(1_Data_EDA!D164="USCA",1,0)</f>
        <v>0</v>
      </c>
      <c r="Q163" s="6" t="n">
        <f aca="false">IF(C163&gt;MEDIAN(C$5:C$8004),1,0)</f>
        <v>0</v>
      </c>
      <c r="R163" s="6" t="n">
        <f aca="false">IF(D163&gt;2,1,0)</f>
        <v>1</v>
      </c>
    </row>
    <row r="164" customFormat="false" ht="15" hidden="false" customHeight="true" outlineLevel="0" collapsed="false">
      <c r="A164" s="6" t="n">
        <f aca="false">1_Data_EDA!O165</f>
        <v>0</v>
      </c>
      <c r="B164" s="6" t="n">
        <f aca="false">1_Data_EDA!H165</f>
        <v>4</v>
      </c>
      <c r="C164" s="7" t="n">
        <f aca="false">1_Data_EDA!I165</f>
        <v>49.97999954</v>
      </c>
      <c r="D164" s="6" t="n">
        <f aca="false">1_Data_EDA!J165</f>
        <v>1</v>
      </c>
      <c r="E164" s="7" t="n">
        <f aca="false">1_Data_EDA!K165</f>
        <v>49.97999954</v>
      </c>
      <c r="F164" s="7" t="n">
        <f aca="false">1_Data_EDA!L165</f>
        <v>8</v>
      </c>
      <c r="G164" s="8" t="n">
        <f aca="false">1_Data_EDA!M165</f>
        <v>0.159999996</v>
      </c>
      <c r="H164" s="6" t="n">
        <f aca="false">IF(1_Data_EDA!B165="First Class",1,0)</f>
        <v>0</v>
      </c>
      <c r="I164" s="6" t="n">
        <f aca="false">IF(1_Data_EDA!B165="Second Class",1,0)</f>
        <v>0</v>
      </c>
      <c r="J164" s="6" t="n">
        <f aca="false">IF(1_Data_EDA!B165="Same Day",1,0)</f>
        <v>0</v>
      </c>
      <c r="K164" s="6" t="n">
        <f aca="false">IF(1_Data_EDA!C165="Corporate",1,0)</f>
        <v>1</v>
      </c>
      <c r="L164" s="6" t="n">
        <f aca="false">IF(1_Data_EDA!C165="Home Office",1,0)</f>
        <v>0</v>
      </c>
      <c r="M164" s="6" t="n">
        <f aca="false">IF(1_Data_EDA!D165="Europe",1,0)</f>
        <v>0</v>
      </c>
      <c r="N164" s="6" t="n">
        <f aca="false">IF(1_Data_EDA!D165="LATAM",1,0)</f>
        <v>1</v>
      </c>
      <c r="O164" s="6" t="n">
        <f aca="false">IF(1_Data_EDA!D165="Pacific Asia",1,0)</f>
        <v>0</v>
      </c>
      <c r="P164" s="6" t="n">
        <f aca="false">IF(1_Data_EDA!D165="USCA",1,0)</f>
        <v>0</v>
      </c>
      <c r="Q164" s="6" t="n">
        <f aca="false">IF(C164&gt;MEDIAN(C$5:C$8004),1,0)</f>
        <v>0</v>
      </c>
      <c r="R164" s="6" t="n">
        <f aca="false">IF(D164&gt;2,1,0)</f>
        <v>0</v>
      </c>
    </row>
    <row r="165" customFormat="false" ht="15" hidden="false" customHeight="true" outlineLevel="0" collapsed="false">
      <c r="A165" s="6" t="n">
        <f aca="false">1_Data_EDA!O166</f>
        <v>1</v>
      </c>
      <c r="B165" s="6" t="n">
        <f aca="false">1_Data_EDA!H166</f>
        <v>4</v>
      </c>
      <c r="C165" s="7" t="n">
        <f aca="false">1_Data_EDA!I166</f>
        <v>129.9900055</v>
      </c>
      <c r="D165" s="6" t="n">
        <f aca="false">1_Data_EDA!J166</f>
        <v>1</v>
      </c>
      <c r="E165" s="7" t="n">
        <f aca="false">1_Data_EDA!K166</f>
        <v>129.9900055</v>
      </c>
      <c r="F165" s="7" t="n">
        <f aca="false">1_Data_EDA!L166</f>
        <v>16.89999962</v>
      </c>
      <c r="G165" s="8" t="n">
        <f aca="false">1_Data_EDA!M166</f>
        <v>0.129999995</v>
      </c>
      <c r="H165" s="6" t="n">
        <f aca="false">IF(1_Data_EDA!B166="First Class",1,0)</f>
        <v>0</v>
      </c>
      <c r="I165" s="6" t="n">
        <f aca="false">IF(1_Data_EDA!B166="Second Class",1,0)</f>
        <v>0</v>
      </c>
      <c r="J165" s="6" t="n">
        <f aca="false">IF(1_Data_EDA!B166="Same Day",1,0)</f>
        <v>0</v>
      </c>
      <c r="K165" s="6" t="n">
        <f aca="false">IF(1_Data_EDA!C166="Corporate",1,0)</f>
        <v>0</v>
      </c>
      <c r="L165" s="6" t="n">
        <f aca="false">IF(1_Data_EDA!C166="Home Office",1,0)</f>
        <v>0</v>
      </c>
      <c r="M165" s="6" t="n">
        <f aca="false">IF(1_Data_EDA!D166="Europe",1,0)</f>
        <v>1</v>
      </c>
      <c r="N165" s="6" t="n">
        <f aca="false">IF(1_Data_EDA!D166="LATAM",1,0)</f>
        <v>0</v>
      </c>
      <c r="O165" s="6" t="n">
        <f aca="false">IF(1_Data_EDA!D166="Pacific Asia",1,0)</f>
        <v>0</v>
      </c>
      <c r="P165" s="6" t="n">
        <f aca="false">IF(1_Data_EDA!D166="USCA",1,0)</f>
        <v>0</v>
      </c>
      <c r="Q165" s="6" t="n">
        <f aca="false">IF(C165&gt;MEDIAN(C$5:C$8004),1,0)</f>
        <v>1</v>
      </c>
      <c r="R165" s="6" t="n">
        <f aca="false">IF(D165&gt;2,1,0)</f>
        <v>0</v>
      </c>
    </row>
    <row r="166" customFormat="false" ht="15" hidden="false" customHeight="true" outlineLevel="0" collapsed="false">
      <c r="A166" s="6" t="n">
        <f aca="false">1_Data_EDA!O167</f>
        <v>1</v>
      </c>
      <c r="B166" s="6" t="n">
        <f aca="false">1_Data_EDA!H167</f>
        <v>4</v>
      </c>
      <c r="C166" s="7" t="n">
        <f aca="false">1_Data_EDA!I167</f>
        <v>59.99000168</v>
      </c>
      <c r="D166" s="6" t="n">
        <f aca="false">1_Data_EDA!J167</f>
        <v>3</v>
      </c>
      <c r="E166" s="7" t="n">
        <f aca="false">1_Data_EDA!K167</f>
        <v>179.9700012</v>
      </c>
      <c r="F166" s="7" t="n">
        <f aca="false">1_Data_EDA!L167</f>
        <v>28.79999924</v>
      </c>
      <c r="G166" s="8" t="n">
        <f aca="false">1_Data_EDA!M167</f>
        <v>0.159999996</v>
      </c>
      <c r="H166" s="6" t="n">
        <f aca="false">IF(1_Data_EDA!B167="First Class",1,0)</f>
        <v>0</v>
      </c>
      <c r="I166" s="6" t="n">
        <f aca="false">IF(1_Data_EDA!B167="Second Class",1,0)</f>
        <v>0</v>
      </c>
      <c r="J166" s="6" t="n">
        <f aca="false">IF(1_Data_EDA!B167="Same Day",1,0)</f>
        <v>0</v>
      </c>
      <c r="K166" s="6" t="n">
        <f aca="false">IF(1_Data_EDA!C167="Corporate",1,0)</f>
        <v>1</v>
      </c>
      <c r="L166" s="6" t="n">
        <f aca="false">IF(1_Data_EDA!C167="Home Office",1,0)</f>
        <v>0</v>
      </c>
      <c r="M166" s="6" t="n">
        <f aca="false">IF(1_Data_EDA!D167="Europe",1,0)</f>
        <v>0</v>
      </c>
      <c r="N166" s="6" t="n">
        <f aca="false">IF(1_Data_EDA!D167="LATAM",1,0)</f>
        <v>0</v>
      </c>
      <c r="O166" s="6" t="n">
        <f aca="false">IF(1_Data_EDA!D167="Pacific Asia",1,0)</f>
        <v>1</v>
      </c>
      <c r="P166" s="6" t="n">
        <f aca="false">IF(1_Data_EDA!D167="USCA",1,0)</f>
        <v>0</v>
      </c>
      <c r="Q166" s="6" t="n">
        <f aca="false">IF(C166&gt;MEDIAN(C$5:C$8004),1,0)</f>
        <v>0</v>
      </c>
      <c r="R166" s="6" t="n">
        <f aca="false">IF(D166&gt;2,1,0)</f>
        <v>1</v>
      </c>
    </row>
    <row r="167" customFormat="false" ht="15" hidden="false" customHeight="true" outlineLevel="0" collapsed="false">
      <c r="A167" s="6" t="n">
        <f aca="false">1_Data_EDA!O168</f>
        <v>1</v>
      </c>
      <c r="B167" s="6" t="n">
        <f aca="false">1_Data_EDA!H168</f>
        <v>2</v>
      </c>
      <c r="C167" s="7" t="n">
        <f aca="false">1_Data_EDA!I168</f>
        <v>59.99000168</v>
      </c>
      <c r="D167" s="6" t="n">
        <f aca="false">1_Data_EDA!J168</f>
        <v>4</v>
      </c>
      <c r="E167" s="7" t="n">
        <f aca="false">1_Data_EDA!K168</f>
        <v>239.9600067</v>
      </c>
      <c r="F167" s="7" t="n">
        <f aca="false">1_Data_EDA!L168</f>
        <v>35.99000168</v>
      </c>
      <c r="G167" s="8" t="n">
        <f aca="false">1_Data_EDA!M168</f>
        <v>0.150000006</v>
      </c>
      <c r="H167" s="6" t="n">
        <f aca="false">IF(1_Data_EDA!B168="First Class",1,0)</f>
        <v>0</v>
      </c>
      <c r="I167" s="6" t="n">
        <f aca="false">IF(1_Data_EDA!B168="Second Class",1,0)</f>
        <v>1</v>
      </c>
      <c r="J167" s="6" t="n">
        <f aca="false">IF(1_Data_EDA!B168="Same Day",1,0)</f>
        <v>0</v>
      </c>
      <c r="K167" s="6" t="n">
        <f aca="false">IF(1_Data_EDA!C168="Corporate",1,0)</f>
        <v>0</v>
      </c>
      <c r="L167" s="6" t="n">
        <f aca="false">IF(1_Data_EDA!C168="Home Office",1,0)</f>
        <v>0</v>
      </c>
      <c r="M167" s="6" t="n">
        <f aca="false">IF(1_Data_EDA!D168="Europe",1,0)</f>
        <v>0</v>
      </c>
      <c r="N167" s="6" t="n">
        <f aca="false">IF(1_Data_EDA!D168="LATAM",1,0)</f>
        <v>0</v>
      </c>
      <c r="O167" s="6" t="n">
        <f aca="false">IF(1_Data_EDA!D168="Pacific Asia",1,0)</f>
        <v>1</v>
      </c>
      <c r="P167" s="6" t="n">
        <f aca="false">IF(1_Data_EDA!D168="USCA",1,0)</f>
        <v>0</v>
      </c>
      <c r="Q167" s="6" t="n">
        <f aca="false">IF(C167&gt;MEDIAN(C$5:C$8004),1,0)</f>
        <v>0</v>
      </c>
      <c r="R167" s="6" t="n">
        <f aca="false">IF(D167&gt;2,1,0)</f>
        <v>1</v>
      </c>
    </row>
    <row r="168" customFormat="false" ht="15" hidden="false" customHeight="true" outlineLevel="0" collapsed="false">
      <c r="A168" s="6" t="n">
        <f aca="false">1_Data_EDA!O169</f>
        <v>0</v>
      </c>
      <c r="B168" s="6" t="n">
        <f aca="false">1_Data_EDA!H169</f>
        <v>4</v>
      </c>
      <c r="C168" s="7" t="n">
        <f aca="false">1_Data_EDA!I169</f>
        <v>129.9900055</v>
      </c>
      <c r="D168" s="6" t="n">
        <f aca="false">1_Data_EDA!J169</f>
        <v>1</v>
      </c>
      <c r="E168" s="7" t="n">
        <f aca="false">1_Data_EDA!K169</f>
        <v>129.9900055</v>
      </c>
      <c r="F168" s="7" t="n">
        <f aca="false">1_Data_EDA!L169</f>
        <v>20.79999924</v>
      </c>
      <c r="G168" s="8" t="n">
        <f aca="false">1_Data_EDA!M169</f>
        <v>0.159999996</v>
      </c>
      <c r="H168" s="6" t="n">
        <f aca="false">IF(1_Data_EDA!B169="First Class",1,0)</f>
        <v>0</v>
      </c>
      <c r="I168" s="6" t="n">
        <f aca="false">IF(1_Data_EDA!B169="Second Class",1,0)</f>
        <v>0</v>
      </c>
      <c r="J168" s="6" t="n">
        <f aca="false">IF(1_Data_EDA!B169="Same Day",1,0)</f>
        <v>0</v>
      </c>
      <c r="K168" s="6" t="n">
        <f aca="false">IF(1_Data_EDA!C169="Corporate",1,0)</f>
        <v>0</v>
      </c>
      <c r="L168" s="6" t="n">
        <f aca="false">IF(1_Data_EDA!C169="Home Office",1,0)</f>
        <v>1</v>
      </c>
      <c r="M168" s="6" t="n">
        <f aca="false">IF(1_Data_EDA!D169="Europe",1,0)</f>
        <v>0</v>
      </c>
      <c r="N168" s="6" t="n">
        <f aca="false">IF(1_Data_EDA!D169="LATAM",1,0)</f>
        <v>0</v>
      </c>
      <c r="O168" s="6" t="n">
        <f aca="false">IF(1_Data_EDA!D169="Pacific Asia",1,0)</f>
        <v>0</v>
      </c>
      <c r="P168" s="6" t="n">
        <f aca="false">IF(1_Data_EDA!D169="USCA",1,0)</f>
        <v>1</v>
      </c>
      <c r="Q168" s="6" t="n">
        <f aca="false">IF(C168&gt;MEDIAN(C$5:C$8004),1,0)</f>
        <v>1</v>
      </c>
      <c r="R168" s="6" t="n">
        <f aca="false">IF(D168&gt;2,1,0)</f>
        <v>0</v>
      </c>
    </row>
    <row r="169" customFormat="false" ht="15" hidden="false" customHeight="true" outlineLevel="0" collapsed="false">
      <c r="A169" s="6" t="n">
        <f aca="false">1_Data_EDA!O170</f>
        <v>0</v>
      </c>
      <c r="B169" s="6" t="n">
        <f aca="false">1_Data_EDA!H170</f>
        <v>4</v>
      </c>
      <c r="C169" s="7" t="n">
        <f aca="false">1_Data_EDA!I170</f>
        <v>49.97999954</v>
      </c>
      <c r="D169" s="6" t="n">
        <f aca="false">1_Data_EDA!J170</f>
        <v>3</v>
      </c>
      <c r="E169" s="7" t="n">
        <f aca="false">1_Data_EDA!K170</f>
        <v>149.9400024</v>
      </c>
      <c r="F169" s="7" t="n">
        <f aca="false">1_Data_EDA!L170</f>
        <v>7.5</v>
      </c>
      <c r="G169" s="8" t="n">
        <f aca="false">1_Data_EDA!M170</f>
        <v>0.050000001</v>
      </c>
      <c r="H169" s="6" t="n">
        <f aca="false">IF(1_Data_EDA!B170="First Class",1,0)</f>
        <v>0</v>
      </c>
      <c r="I169" s="6" t="n">
        <f aca="false">IF(1_Data_EDA!B170="Second Class",1,0)</f>
        <v>0</v>
      </c>
      <c r="J169" s="6" t="n">
        <f aca="false">IF(1_Data_EDA!B170="Same Day",1,0)</f>
        <v>0</v>
      </c>
      <c r="K169" s="6" t="n">
        <f aca="false">IF(1_Data_EDA!C170="Corporate",1,0)</f>
        <v>0</v>
      </c>
      <c r="L169" s="6" t="n">
        <f aca="false">IF(1_Data_EDA!C170="Home Office",1,0)</f>
        <v>0</v>
      </c>
      <c r="M169" s="6" t="n">
        <f aca="false">IF(1_Data_EDA!D170="Europe",1,0)</f>
        <v>0</v>
      </c>
      <c r="N169" s="6" t="n">
        <f aca="false">IF(1_Data_EDA!D170="LATAM",1,0)</f>
        <v>1</v>
      </c>
      <c r="O169" s="6" t="n">
        <f aca="false">IF(1_Data_EDA!D170="Pacific Asia",1,0)</f>
        <v>0</v>
      </c>
      <c r="P169" s="6" t="n">
        <f aca="false">IF(1_Data_EDA!D170="USCA",1,0)</f>
        <v>0</v>
      </c>
      <c r="Q169" s="6" t="n">
        <f aca="false">IF(C169&gt;MEDIAN(C$5:C$8004),1,0)</f>
        <v>0</v>
      </c>
      <c r="R169" s="6" t="n">
        <f aca="false">IF(D169&gt;2,1,0)</f>
        <v>1</v>
      </c>
    </row>
    <row r="170" customFormat="false" ht="15" hidden="false" customHeight="true" outlineLevel="0" collapsed="false">
      <c r="A170" s="6" t="n">
        <f aca="false">1_Data_EDA!O171</f>
        <v>1</v>
      </c>
      <c r="B170" s="6" t="n">
        <f aca="false">1_Data_EDA!H171</f>
        <v>2</v>
      </c>
      <c r="C170" s="7" t="n">
        <f aca="false">1_Data_EDA!I171</f>
        <v>59.99000168</v>
      </c>
      <c r="D170" s="6" t="n">
        <f aca="false">1_Data_EDA!J171</f>
        <v>3</v>
      </c>
      <c r="E170" s="7" t="n">
        <f aca="false">1_Data_EDA!K171</f>
        <v>179.9700012</v>
      </c>
      <c r="F170" s="7" t="n">
        <f aca="false">1_Data_EDA!L171</f>
        <v>23.39999962</v>
      </c>
      <c r="G170" s="8" t="n">
        <f aca="false">1_Data_EDA!M171</f>
        <v>0.129999995</v>
      </c>
      <c r="H170" s="6" t="n">
        <f aca="false">IF(1_Data_EDA!B171="First Class",1,0)</f>
        <v>0</v>
      </c>
      <c r="I170" s="6" t="n">
        <f aca="false">IF(1_Data_EDA!B171="Second Class",1,0)</f>
        <v>1</v>
      </c>
      <c r="J170" s="6" t="n">
        <f aca="false">IF(1_Data_EDA!B171="Same Day",1,0)</f>
        <v>0</v>
      </c>
      <c r="K170" s="6" t="n">
        <f aca="false">IF(1_Data_EDA!C171="Corporate",1,0)</f>
        <v>0</v>
      </c>
      <c r="L170" s="6" t="n">
        <f aca="false">IF(1_Data_EDA!C171="Home Office",1,0)</f>
        <v>0</v>
      </c>
      <c r="M170" s="6" t="n">
        <f aca="false">IF(1_Data_EDA!D171="Europe",1,0)</f>
        <v>0</v>
      </c>
      <c r="N170" s="6" t="n">
        <f aca="false">IF(1_Data_EDA!D171="LATAM",1,0)</f>
        <v>0</v>
      </c>
      <c r="O170" s="6" t="n">
        <f aca="false">IF(1_Data_EDA!D171="Pacific Asia",1,0)</f>
        <v>0</v>
      </c>
      <c r="P170" s="6" t="n">
        <f aca="false">IF(1_Data_EDA!D171="USCA",1,0)</f>
        <v>1</v>
      </c>
      <c r="Q170" s="6" t="n">
        <f aca="false">IF(C170&gt;MEDIAN(C$5:C$8004),1,0)</f>
        <v>0</v>
      </c>
      <c r="R170" s="6" t="n">
        <f aca="false">IF(D170&gt;2,1,0)</f>
        <v>1</v>
      </c>
    </row>
    <row r="171" customFormat="false" ht="15" hidden="false" customHeight="true" outlineLevel="0" collapsed="false">
      <c r="A171" s="6" t="n">
        <f aca="false">1_Data_EDA!O172</f>
        <v>1</v>
      </c>
      <c r="B171" s="6" t="n">
        <f aca="false">1_Data_EDA!H172</f>
        <v>4</v>
      </c>
      <c r="C171" s="7" t="n">
        <f aca="false">1_Data_EDA!I172</f>
        <v>59.99000168</v>
      </c>
      <c r="D171" s="6" t="n">
        <f aca="false">1_Data_EDA!J172</f>
        <v>4</v>
      </c>
      <c r="E171" s="7" t="n">
        <f aca="false">1_Data_EDA!K172</f>
        <v>239.9600067</v>
      </c>
      <c r="F171" s="7" t="n">
        <f aca="false">1_Data_EDA!L172</f>
        <v>2.400000095</v>
      </c>
      <c r="G171" s="8" t="n">
        <f aca="false">1_Data_EDA!M172</f>
        <v>0.01</v>
      </c>
      <c r="H171" s="6" t="n">
        <f aca="false">IF(1_Data_EDA!B172="First Class",1,0)</f>
        <v>0</v>
      </c>
      <c r="I171" s="6" t="n">
        <f aca="false">IF(1_Data_EDA!B172="Second Class",1,0)</f>
        <v>0</v>
      </c>
      <c r="J171" s="6" t="n">
        <f aca="false">IF(1_Data_EDA!B172="Same Day",1,0)</f>
        <v>0</v>
      </c>
      <c r="K171" s="6" t="n">
        <f aca="false">IF(1_Data_EDA!C172="Corporate",1,0)</f>
        <v>0</v>
      </c>
      <c r="L171" s="6" t="n">
        <f aca="false">IF(1_Data_EDA!C172="Home Office",1,0)</f>
        <v>0</v>
      </c>
      <c r="M171" s="6" t="n">
        <f aca="false">IF(1_Data_EDA!D172="Europe",1,0)</f>
        <v>0</v>
      </c>
      <c r="N171" s="6" t="n">
        <f aca="false">IF(1_Data_EDA!D172="LATAM",1,0)</f>
        <v>0</v>
      </c>
      <c r="O171" s="6" t="n">
        <f aca="false">IF(1_Data_EDA!D172="Pacific Asia",1,0)</f>
        <v>1</v>
      </c>
      <c r="P171" s="6" t="n">
        <f aca="false">IF(1_Data_EDA!D172="USCA",1,0)</f>
        <v>0</v>
      </c>
      <c r="Q171" s="6" t="n">
        <f aca="false">IF(C171&gt;MEDIAN(C$5:C$8004),1,0)</f>
        <v>0</v>
      </c>
      <c r="R171" s="6" t="n">
        <f aca="false">IF(D171&gt;2,1,0)</f>
        <v>1</v>
      </c>
    </row>
    <row r="172" customFormat="false" ht="15" hidden="false" customHeight="true" outlineLevel="0" collapsed="false">
      <c r="A172" s="6" t="n">
        <f aca="false">1_Data_EDA!O173</f>
        <v>1</v>
      </c>
      <c r="B172" s="6" t="n">
        <f aca="false">1_Data_EDA!H173</f>
        <v>1</v>
      </c>
      <c r="C172" s="7" t="n">
        <f aca="false">1_Data_EDA!I173</f>
        <v>47.99000168</v>
      </c>
      <c r="D172" s="6" t="n">
        <f aca="false">1_Data_EDA!J173</f>
        <v>1</v>
      </c>
      <c r="E172" s="7" t="n">
        <f aca="false">1_Data_EDA!K173</f>
        <v>47.99000168</v>
      </c>
      <c r="F172" s="7" t="n">
        <f aca="false">1_Data_EDA!L173</f>
        <v>6.239999771</v>
      </c>
      <c r="G172" s="8" t="n">
        <f aca="false">1_Data_EDA!M173</f>
        <v>0.129999995</v>
      </c>
      <c r="H172" s="6" t="n">
        <f aca="false">IF(1_Data_EDA!B173="First Class",1,0)</f>
        <v>1</v>
      </c>
      <c r="I172" s="6" t="n">
        <f aca="false">IF(1_Data_EDA!B173="Second Class",1,0)</f>
        <v>0</v>
      </c>
      <c r="J172" s="6" t="n">
        <f aca="false">IF(1_Data_EDA!B173="Same Day",1,0)</f>
        <v>0</v>
      </c>
      <c r="K172" s="6" t="n">
        <f aca="false">IF(1_Data_EDA!C173="Corporate",1,0)</f>
        <v>1</v>
      </c>
      <c r="L172" s="6" t="n">
        <f aca="false">IF(1_Data_EDA!C173="Home Office",1,0)</f>
        <v>0</v>
      </c>
      <c r="M172" s="6" t="n">
        <f aca="false">IF(1_Data_EDA!D173="Europe",1,0)</f>
        <v>0</v>
      </c>
      <c r="N172" s="6" t="n">
        <f aca="false">IF(1_Data_EDA!D173="LATAM",1,0)</f>
        <v>1</v>
      </c>
      <c r="O172" s="6" t="n">
        <f aca="false">IF(1_Data_EDA!D173="Pacific Asia",1,0)</f>
        <v>0</v>
      </c>
      <c r="P172" s="6" t="n">
        <f aca="false">IF(1_Data_EDA!D173="USCA",1,0)</f>
        <v>0</v>
      </c>
      <c r="Q172" s="6" t="n">
        <f aca="false">IF(C172&gt;MEDIAN(C$5:C$8004),1,0)</f>
        <v>0</v>
      </c>
      <c r="R172" s="6" t="n">
        <f aca="false">IF(D172&gt;2,1,0)</f>
        <v>0</v>
      </c>
    </row>
    <row r="173" customFormat="false" ht="15" hidden="false" customHeight="true" outlineLevel="0" collapsed="false">
      <c r="A173" s="6" t="n">
        <f aca="false">1_Data_EDA!O174</f>
        <v>0</v>
      </c>
      <c r="B173" s="6" t="n">
        <f aca="false">1_Data_EDA!H174</f>
        <v>4</v>
      </c>
      <c r="C173" s="7" t="n">
        <f aca="false">1_Data_EDA!I174</f>
        <v>399.980011</v>
      </c>
      <c r="D173" s="6" t="n">
        <f aca="false">1_Data_EDA!J174</f>
        <v>1</v>
      </c>
      <c r="E173" s="7" t="n">
        <f aca="false">1_Data_EDA!K174</f>
        <v>399.980011</v>
      </c>
      <c r="F173" s="7" t="n">
        <f aca="false">1_Data_EDA!L174</f>
        <v>0</v>
      </c>
      <c r="G173" s="8" t="n">
        <f aca="false">1_Data_EDA!M174</f>
        <v>0</v>
      </c>
      <c r="H173" s="6" t="n">
        <f aca="false">IF(1_Data_EDA!B174="First Class",1,0)</f>
        <v>0</v>
      </c>
      <c r="I173" s="6" t="n">
        <f aca="false">IF(1_Data_EDA!B174="Second Class",1,0)</f>
        <v>0</v>
      </c>
      <c r="J173" s="6" t="n">
        <f aca="false">IF(1_Data_EDA!B174="Same Day",1,0)</f>
        <v>0</v>
      </c>
      <c r="K173" s="6" t="n">
        <f aca="false">IF(1_Data_EDA!C174="Corporate",1,0)</f>
        <v>1</v>
      </c>
      <c r="L173" s="6" t="n">
        <f aca="false">IF(1_Data_EDA!C174="Home Office",1,0)</f>
        <v>0</v>
      </c>
      <c r="M173" s="6" t="n">
        <f aca="false">IF(1_Data_EDA!D174="Europe",1,0)</f>
        <v>1</v>
      </c>
      <c r="N173" s="6" t="n">
        <f aca="false">IF(1_Data_EDA!D174="LATAM",1,0)</f>
        <v>0</v>
      </c>
      <c r="O173" s="6" t="n">
        <f aca="false">IF(1_Data_EDA!D174="Pacific Asia",1,0)</f>
        <v>0</v>
      </c>
      <c r="P173" s="6" t="n">
        <f aca="false">IF(1_Data_EDA!D174="USCA",1,0)</f>
        <v>0</v>
      </c>
      <c r="Q173" s="6" t="n">
        <f aca="false">IF(C173&gt;MEDIAN(C$5:C$8004),1,0)</f>
        <v>1</v>
      </c>
      <c r="R173" s="6" t="n">
        <f aca="false">IF(D173&gt;2,1,0)</f>
        <v>0</v>
      </c>
    </row>
    <row r="174" customFormat="false" ht="15" hidden="false" customHeight="true" outlineLevel="0" collapsed="false">
      <c r="A174" s="6" t="n">
        <f aca="false">1_Data_EDA!O175</f>
        <v>1</v>
      </c>
      <c r="B174" s="6" t="n">
        <f aca="false">1_Data_EDA!H175</f>
        <v>2</v>
      </c>
      <c r="C174" s="7" t="n">
        <f aca="false">1_Data_EDA!I175</f>
        <v>50</v>
      </c>
      <c r="D174" s="6" t="n">
        <f aca="false">1_Data_EDA!J175</f>
        <v>4</v>
      </c>
      <c r="E174" s="7" t="n">
        <f aca="false">1_Data_EDA!K175</f>
        <v>200</v>
      </c>
      <c r="F174" s="7" t="n">
        <f aca="false">1_Data_EDA!L175</f>
        <v>10</v>
      </c>
      <c r="G174" s="8" t="n">
        <f aca="false">1_Data_EDA!M175</f>
        <v>0.050000001</v>
      </c>
      <c r="H174" s="6" t="n">
        <f aca="false">IF(1_Data_EDA!B175="First Class",1,0)</f>
        <v>0</v>
      </c>
      <c r="I174" s="6" t="n">
        <f aca="false">IF(1_Data_EDA!B175="Second Class",1,0)</f>
        <v>1</v>
      </c>
      <c r="J174" s="6" t="n">
        <f aca="false">IF(1_Data_EDA!B175="Same Day",1,0)</f>
        <v>0</v>
      </c>
      <c r="K174" s="6" t="n">
        <f aca="false">IF(1_Data_EDA!C175="Corporate",1,0)</f>
        <v>1</v>
      </c>
      <c r="L174" s="6" t="n">
        <f aca="false">IF(1_Data_EDA!C175="Home Office",1,0)</f>
        <v>0</v>
      </c>
      <c r="M174" s="6" t="n">
        <f aca="false">IF(1_Data_EDA!D175="Europe",1,0)</f>
        <v>0</v>
      </c>
      <c r="N174" s="6" t="n">
        <f aca="false">IF(1_Data_EDA!D175="LATAM",1,0)</f>
        <v>1</v>
      </c>
      <c r="O174" s="6" t="n">
        <f aca="false">IF(1_Data_EDA!D175="Pacific Asia",1,0)</f>
        <v>0</v>
      </c>
      <c r="P174" s="6" t="n">
        <f aca="false">IF(1_Data_EDA!D175="USCA",1,0)</f>
        <v>0</v>
      </c>
      <c r="Q174" s="6" t="n">
        <f aca="false">IF(C174&gt;MEDIAN(C$5:C$8004),1,0)</f>
        <v>0</v>
      </c>
      <c r="R174" s="6" t="n">
        <f aca="false">IF(D174&gt;2,1,0)</f>
        <v>1</v>
      </c>
    </row>
    <row r="175" customFormat="false" ht="15" hidden="false" customHeight="true" outlineLevel="0" collapsed="false">
      <c r="A175" s="6" t="n">
        <f aca="false">1_Data_EDA!O176</f>
        <v>0</v>
      </c>
      <c r="B175" s="6" t="n">
        <f aca="false">1_Data_EDA!H176</f>
        <v>4</v>
      </c>
      <c r="C175" s="7" t="n">
        <f aca="false">1_Data_EDA!I176</f>
        <v>399.980011</v>
      </c>
      <c r="D175" s="6" t="n">
        <f aca="false">1_Data_EDA!J176</f>
        <v>1</v>
      </c>
      <c r="E175" s="7" t="n">
        <f aca="false">1_Data_EDA!K176</f>
        <v>399.980011</v>
      </c>
      <c r="F175" s="7" t="n">
        <f aca="false">1_Data_EDA!L176</f>
        <v>22</v>
      </c>
      <c r="G175" s="8" t="n">
        <f aca="false">1_Data_EDA!M176</f>
        <v>0.059999999</v>
      </c>
      <c r="H175" s="6" t="n">
        <f aca="false">IF(1_Data_EDA!B176="First Class",1,0)</f>
        <v>0</v>
      </c>
      <c r="I175" s="6" t="n">
        <f aca="false">IF(1_Data_EDA!B176="Second Class",1,0)</f>
        <v>0</v>
      </c>
      <c r="J175" s="6" t="n">
        <f aca="false">IF(1_Data_EDA!B176="Same Day",1,0)</f>
        <v>0</v>
      </c>
      <c r="K175" s="6" t="n">
        <f aca="false">IF(1_Data_EDA!C176="Corporate",1,0)</f>
        <v>0</v>
      </c>
      <c r="L175" s="6" t="n">
        <f aca="false">IF(1_Data_EDA!C176="Home Office",1,0)</f>
        <v>0</v>
      </c>
      <c r="M175" s="6" t="n">
        <f aca="false">IF(1_Data_EDA!D176="Europe",1,0)</f>
        <v>0</v>
      </c>
      <c r="N175" s="6" t="n">
        <f aca="false">IF(1_Data_EDA!D176="LATAM",1,0)</f>
        <v>0</v>
      </c>
      <c r="O175" s="6" t="n">
        <f aca="false">IF(1_Data_EDA!D176="Pacific Asia",1,0)</f>
        <v>0</v>
      </c>
      <c r="P175" s="6" t="n">
        <f aca="false">IF(1_Data_EDA!D176="USCA",1,0)</f>
        <v>0</v>
      </c>
      <c r="Q175" s="6" t="n">
        <f aca="false">IF(C175&gt;MEDIAN(C$5:C$8004),1,0)</f>
        <v>1</v>
      </c>
      <c r="R175" s="6" t="n">
        <f aca="false">IF(D175&gt;2,1,0)</f>
        <v>0</v>
      </c>
    </row>
    <row r="176" customFormat="false" ht="15" hidden="false" customHeight="true" outlineLevel="0" collapsed="false">
      <c r="A176" s="6" t="n">
        <f aca="false">1_Data_EDA!O177</f>
        <v>1</v>
      </c>
      <c r="B176" s="6" t="n">
        <f aca="false">1_Data_EDA!H177</f>
        <v>4</v>
      </c>
      <c r="C176" s="7" t="n">
        <f aca="false">1_Data_EDA!I177</f>
        <v>99.98999786</v>
      </c>
      <c r="D176" s="6" t="n">
        <f aca="false">1_Data_EDA!J177</f>
        <v>4</v>
      </c>
      <c r="E176" s="7" t="n">
        <f aca="false">1_Data_EDA!K177</f>
        <v>399.9599915</v>
      </c>
      <c r="F176" s="7" t="n">
        <f aca="false">1_Data_EDA!L177</f>
        <v>22</v>
      </c>
      <c r="G176" s="8" t="n">
        <f aca="false">1_Data_EDA!M177</f>
        <v>0.059999999</v>
      </c>
      <c r="H176" s="6" t="n">
        <f aca="false">IF(1_Data_EDA!B177="First Class",1,0)</f>
        <v>0</v>
      </c>
      <c r="I176" s="6" t="n">
        <f aca="false">IF(1_Data_EDA!B177="Second Class",1,0)</f>
        <v>0</v>
      </c>
      <c r="J176" s="6" t="n">
        <f aca="false">IF(1_Data_EDA!B177="Same Day",1,0)</f>
        <v>0</v>
      </c>
      <c r="K176" s="6" t="n">
        <f aca="false">IF(1_Data_EDA!C177="Corporate",1,0)</f>
        <v>0</v>
      </c>
      <c r="L176" s="6" t="n">
        <f aca="false">IF(1_Data_EDA!C177="Home Office",1,0)</f>
        <v>0</v>
      </c>
      <c r="M176" s="6" t="n">
        <f aca="false">IF(1_Data_EDA!D177="Europe",1,0)</f>
        <v>0</v>
      </c>
      <c r="N176" s="6" t="n">
        <f aca="false">IF(1_Data_EDA!D177="LATAM",1,0)</f>
        <v>0</v>
      </c>
      <c r="O176" s="6" t="n">
        <f aca="false">IF(1_Data_EDA!D177="Pacific Asia",1,0)</f>
        <v>1</v>
      </c>
      <c r="P176" s="6" t="n">
        <f aca="false">IF(1_Data_EDA!D177="USCA",1,0)</f>
        <v>0</v>
      </c>
      <c r="Q176" s="6" t="n">
        <f aca="false">IF(C176&gt;MEDIAN(C$5:C$8004),1,0)</f>
        <v>1</v>
      </c>
      <c r="R176" s="6" t="n">
        <f aca="false">IF(D176&gt;2,1,0)</f>
        <v>1</v>
      </c>
    </row>
    <row r="177" customFormat="false" ht="15" hidden="false" customHeight="true" outlineLevel="0" collapsed="false">
      <c r="A177" s="6" t="n">
        <f aca="false">1_Data_EDA!O178</f>
        <v>1</v>
      </c>
      <c r="B177" s="6" t="n">
        <f aca="false">1_Data_EDA!H178</f>
        <v>2</v>
      </c>
      <c r="C177" s="7" t="n">
        <f aca="false">1_Data_EDA!I178</f>
        <v>49.97999954</v>
      </c>
      <c r="D177" s="6" t="n">
        <f aca="false">1_Data_EDA!J178</f>
        <v>4</v>
      </c>
      <c r="E177" s="7" t="n">
        <f aca="false">1_Data_EDA!K178</f>
        <v>199.9199982</v>
      </c>
      <c r="F177" s="7" t="n">
        <f aca="false">1_Data_EDA!L178</f>
        <v>11</v>
      </c>
      <c r="G177" s="8" t="n">
        <f aca="false">1_Data_EDA!M178</f>
        <v>0.059999999</v>
      </c>
      <c r="H177" s="6" t="n">
        <f aca="false">IF(1_Data_EDA!B178="First Class",1,0)</f>
        <v>0</v>
      </c>
      <c r="I177" s="6" t="n">
        <f aca="false">IF(1_Data_EDA!B178="Second Class",1,0)</f>
        <v>1</v>
      </c>
      <c r="J177" s="6" t="n">
        <f aca="false">IF(1_Data_EDA!B178="Same Day",1,0)</f>
        <v>0</v>
      </c>
      <c r="K177" s="6" t="n">
        <f aca="false">IF(1_Data_EDA!C178="Corporate",1,0)</f>
        <v>1</v>
      </c>
      <c r="L177" s="6" t="n">
        <f aca="false">IF(1_Data_EDA!C178="Home Office",1,0)</f>
        <v>0</v>
      </c>
      <c r="M177" s="6" t="n">
        <f aca="false">IF(1_Data_EDA!D178="Europe",1,0)</f>
        <v>0</v>
      </c>
      <c r="N177" s="6" t="n">
        <f aca="false">IF(1_Data_EDA!D178="LATAM",1,0)</f>
        <v>1</v>
      </c>
      <c r="O177" s="6" t="n">
        <f aca="false">IF(1_Data_EDA!D178="Pacific Asia",1,0)</f>
        <v>0</v>
      </c>
      <c r="P177" s="6" t="n">
        <f aca="false">IF(1_Data_EDA!D178="USCA",1,0)</f>
        <v>0</v>
      </c>
      <c r="Q177" s="6" t="n">
        <f aca="false">IF(C177&gt;MEDIAN(C$5:C$8004),1,0)</f>
        <v>0</v>
      </c>
      <c r="R177" s="6" t="n">
        <f aca="false">IF(D177&gt;2,1,0)</f>
        <v>1</v>
      </c>
    </row>
    <row r="178" customFormat="false" ht="15" hidden="false" customHeight="true" outlineLevel="0" collapsed="false">
      <c r="A178" s="6" t="n">
        <f aca="false">1_Data_EDA!O179</f>
        <v>0</v>
      </c>
      <c r="B178" s="6" t="n">
        <f aca="false">1_Data_EDA!H179</f>
        <v>4</v>
      </c>
      <c r="C178" s="7" t="n">
        <f aca="false">1_Data_EDA!I179</f>
        <v>129.9900055</v>
      </c>
      <c r="D178" s="6" t="n">
        <f aca="false">1_Data_EDA!J179</f>
        <v>1</v>
      </c>
      <c r="E178" s="7" t="n">
        <f aca="false">1_Data_EDA!K179</f>
        <v>129.9900055</v>
      </c>
      <c r="F178" s="7" t="n">
        <f aca="false">1_Data_EDA!L179</f>
        <v>32.5</v>
      </c>
      <c r="G178" s="8" t="n">
        <f aca="false">1_Data_EDA!M179</f>
        <v>0.25</v>
      </c>
      <c r="H178" s="6" t="n">
        <f aca="false">IF(1_Data_EDA!B179="First Class",1,0)</f>
        <v>0</v>
      </c>
      <c r="I178" s="6" t="n">
        <f aca="false">IF(1_Data_EDA!B179="Second Class",1,0)</f>
        <v>0</v>
      </c>
      <c r="J178" s="6" t="n">
        <f aca="false">IF(1_Data_EDA!B179="Same Day",1,0)</f>
        <v>0</v>
      </c>
      <c r="K178" s="6" t="n">
        <f aca="false">IF(1_Data_EDA!C179="Corporate",1,0)</f>
        <v>0</v>
      </c>
      <c r="L178" s="6" t="n">
        <f aca="false">IF(1_Data_EDA!C179="Home Office",1,0)</f>
        <v>1</v>
      </c>
      <c r="M178" s="6" t="n">
        <f aca="false">IF(1_Data_EDA!D179="Europe",1,0)</f>
        <v>0</v>
      </c>
      <c r="N178" s="6" t="n">
        <f aca="false">IF(1_Data_EDA!D179="LATAM",1,0)</f>
        <v>1</v>
      </c>
      <c r="O178" s="6" t="n">
        <f aca="false">IF(1_Data_EDA!D179="Pacific Asia",1,0)</f>
        <v>0</v>
      </c>
      <c r="P178" s="6" t="n">
        <f aca="false">IF(1_Data_EDA!D179="USCA",1,0)</f>
        <v>0</v>
      </c>
      <c r="Q178" s="6" t="n">
        <f aca="false">IF(C178&gt;MEDIAN(C$5:C$8004),1,0)</f>
        <v>1</v>
      </c>
      <c r="R178" s="6" t="n">
        <f aca="false">IF(D178&gt;2,1,0)</f>
        <v>0</v>
      </c>
    </row>
    <row r="179" customFormat="false" ht="15" hidden="false" customHeight="true" outlineLevel="0" collapsed="false">
      <c r="A179" s="6" t="n">
        <f aca="false">1_Data_EDA!O180</f>
        <v>0</v>
      </c>
      <c r="B179" s="6" t="n">
        <f aca="false">1_Data_EDA!H180</f>
        <v>4</v>
      </c>
      <c r="C179" s="7" t="n">
        <f aca="false">1_Data_EDA!I180</f>
        <v>199.9900055</v>
      </c>
      <c r="D179" s="6" t="n">
        <f aca="false">1_Data_EDA!J180</f>
        <v>1</v>
      </c>
      <c r="E179" s="7" t="n">
        <f aca="false">1_Data_EDA!K180</f>
        <v>199.9900055</v>
      </c>
      <c r="F179" s="7" t="n">
        <f aca="false">1_Data_EDA!L180</f>
        <v>50</v>
      </c>
      <c r="G179" s="8" t="n">
        <f aca="false">1_Data_EDA!M180</f>
        <v>0.25</v>
      </c>
      <c r="H179" s="6" t="n">
        <f aca="false">IF(1_Data_EDA!B180="First Class",1,0)</f>
        <v>0</v>
      </c>
      <c r="I179" s="6" t="n">
        <f aca="false">IF(1_Data_EDA!B180="Second Class",1,0)</f>
        <v>0</v>
      </c>
      <c r="J179" s="6" t="n">
        <f aca="false">IF(1_Data_EDA!B180="Same Day",1,0)</f>
        <v>0</v>
      </c>
      <c r="K179" s="6" t="n">
        <f aca="false">IF(1_Data_EDA!C180="Corporate",1,0)</f>
        <v>0</v>
      </c>
      <c r="L179" s="6" t="n">
        <f aca="false">IF(1_Data_EDA!C180="Home Office",1,0)</f>
        <v>0</v>
      </c>
      <c r="M179" s="6" t="n">
        <f aca="false">IF(1_Data_EDA!D180="Europe",1,0)</f>
        <v>1</v>
      </c>
      <c r="N179" s="6" t="n">
        <f aca="false">IF(1_Data_EDA!D180="LATAM",1,0)</f>
        <v>0</v>
      </c>
      <c r="O179" s="6" t="n">
        <f aca="false">IF(1_Data_EDA!D180="Pacific Asia",1,0)</f>
        <v>0</v>
      </c>
      <c r="P179" s="6" t="n">
        <f aca="false">IF(1_Data_EDA!D180="USCA",1,0)</f>
        <v>0</v>
      </c>
      <c r="Q179" s="6" t="n">
        <f aca="false">IF(C179&gt;MEDIAN(C$5:C$8004),1,0)</f>
        <v>1</v>
      </c>
      <c r="R179" s="6" t="n">
        <f aca="false">IF(D179&gt;2,1,0)</f>
        <v>0</v>
      </c>
    </row>
    <row r="180" customFormat="false" ht="15" hidden="false" customHeight="true" outlineLevel="0" collapsed="false">
      <c r="A180" s="6" t="n">
        <f aca="false">1_Data_EDA!O181</f>
        <v>1</v>
      </c>
      <c r="B180" s="6" t="n">
        <f aca="false">1_Data_EDA!H181</f>
        <v>1</v>
      </c>
      <c r="C180" s="7" t="n">
        <f aca="false">1_Data_EDA!I181</f>
        <v>299.980011</v>
      </c>
      <c r="D180" s="6" t="n">
        <f aca="false">1_Data_EDA!J181</f>
        <v>1</v>
      </c>
      <c r="E180" s="7" t="n">
        <f aca="false">1_Data_EDA!K181</f>
        <v>299.980011</v>
      </c>
      <c r="F180" s="7" t="n">
        <f aca="false">1_Data_EDA!L181</f>
        <v>48</v>
      </c>
      <c r="G180" s="8" t="n">
        <f aca="false">1_Data_EDA!M181</f>
        <v>0.159999996</v>
      </c>
      <c r="H180" s="6" t="n">
        <f aca="false">IF(1_Data_EDA!B181="First Class",1,0)</f>
        <v>1</v>
      </c>
      <c r="I180" s="6" t="n">
        <f aca="false">IF(1_Data_EDA!B181="Second Class",1,0)</f>
        <v>0</v>
      </c>
      <c r="J180" s="6" t="n">
        <f aca="false">IF(1_Data_EDA!B181="Same Day",1,0)</f>
        <v>0</v>
      </c>
      <c r="K180" s="6" t="n">
        <f aca="false">IF(1_Data_EDA!C181="Corporate",1,0)</f>
        <v>0</v>
      </c>
      <c r="L180" s="6" t="n">
        <f aca="false">IF(1_Data_EDA!C181="Home Office",1,0)</f>
        <v>1</v>
      </c>
      <c r="M180" s="6" t="n">
        <f aca="false">IF(1_Data_EDA!D181="Europe",1,0)</f>
        <v>0</v>
      </c>
      <c r="N180" s="6" t="n">
        <f aca="false">IF(1_Data_EDA!D181="LATAM",1,0)</f>
        <v>0</v>
      </c>
      <c r="O180" s="6" t="n">
        <f aca="false">IF(1_Data_EDA!D181="Pacific Asia",1,0)</f>
        <v>1</v>
      </c>
      <c r="P180" s="6" t="n">
        <f aca="false">IF(1_Data_EDA!D181="USCA",1,0)</f>
        <v>0</v>
      </c>
      <c r="Q180" s="6" t="n">
        <f aca="false">IF(C180&gt;MEDIAN(C$5:C$8004),1,0)</f>
        <v>1</v>
      </c>
      <c r="R180" s="6" t="n">
        <f aca="false">IF(D180&gt;2,1,0)</f>
        <v>0</v>
      </c>
    </row>
    <row r="181" customFormat="false" ht="15" hidden="false" customHeight="true" outlineLevel="0" collapsed="false">
      <c r="A181" s="6" t="n">
        <f aca="false">1_Data_EDA!O182</f>
        <v>1</v>
      </c>
      <c r="B181" s="6" t="n">
        <f aca="false">1_Data_EDA!H182</f>
        <v>1</v>
      </c>
      <c r="C181" s="7" t="n">
        <f aca="false">1_Data_EDA!I182</f>
        <v>399.980011</v>
      </c>
      <c r="D181" s="6" t="n">
        <f aca="false">1_Data_EDA!J182</f>
        <v>1</v>
      </c>
      <c r="E181" s="7" t="n">
        <f aca="false">1_Data_EDA!K182</f>
        <v>399.980011</v>
      </c>
      <c r="F181" s="7" t="n">
        <f aca="false">1_Data_EDA!L182</f>
        <v>16</v>
      </c>
      <c r="G181" s="8" t="n">
        <f aca="false">1_Data_EDA!M182</f>
        <v>0.039999999</v>
      </c>
      <c r="H181" s="6" t="n">
        <f aca="false">IF(1_Data_EDA!B182="First Class",1,0)</f>
        <v>1</v>
      </c>
      <c r="I181" s="6" t="n">
        <f aca="false">IF(1_Data_EDA!B182="Second Class",1,0)</f>
        <v>0</v>
      </c>
      <c r="J181" s="6" t="n">
        <f aca="false">IF(1_Data_EDA!B182="Same Day",1,0)</f>
        <v>0</v>
      </c>
      <c r="K181" s="6" t="n">
        <f aca="false">IF(1_Data_EDA!C182="Corporate",1,0)</f>
        <v>1</v>
      </c>
      <c r="L181" s="6" t="n">
        <f aca="false">IF(1_Data_EDA!C182="Home Office",1,0)</f>
        <v>0</v>
      </c>
      <c r="M181" s="6" t="n">
        <f aca="false">IF(1_Data_EDA!D182="Europe",1,0)</f>
        <v>0</v>
      </c>
      <c r="N181" s="6" t="n">
        <f aca="false">IF(1_Data_EDA!D182="LATAM",1,0)</f>
        <v>1</v>
      </c>
      <c r="O181" s="6" t="n">
        <f aca="false">IF(1_Data_EDA!D182="Pacific Asia",1,0)</f>
        <v>0</v>
      </c>
      <c r="P181" s="6" t="n">
        <f aca="false">IF(1_Data_EDA!D182="USCA",1,0)</f>
        <v>0</v>
      </c>
      <c r="Q181" s="6" t="n">
        <f aca="false">IF(C181&gt;MEDIAN(C$5:C$8004),1,0)</f>
        <v>1</v>
      </c>
      <c r="R181" s="6" t="n">
        <f aca="false">IF(D181&gt;2,1,0)</f>
        <v>0</v>
      </c>
    </row>
    <row r="182" customFormat="false" ht="15" hidden="false" customHeight="true" outlineLevel="0" collapsed="false">
      <c r="A182" s="6" t="n">
        <f aca="false">1_Data_EDA!O183</f>
        <v>0</v>
      </c>
      <c r="B182" s="6" t="n">
        <f aca="false">1_Data_EDA!H183</f>
        <v>4</v>
      </c>
      <c r="C182" s="7" t="n">
        <f aca="false">1_Data_EDA!I183</f>
        <v>399.980011</v>
      </c>
      <c r="D182" s="6" t="n">
        <f aca="false">1_Data_EDA!J183</f>
        <v>1</v>
      </c>
      <c r="E182" s="7" t="n">
        <f aca="false">1_Data_EDA!K183</f>
        <v>399.980011</v>
      </c>
      <c r="F182" s="7" t="n">
        <f aca="false">1_Data_EDA!L183</f>
        <v>68</v>
      </c>
      <c r="G182" s="8" t="n">
        <f aca="false">1_Data_EDA!M183</f>
        <v>0.170000002</v>
      </c>
      <c r="H182" s="6" t="n">
        <f aca="false">IF(1_Data_EDA!B183="First Class",1,0)</f>
        <v>0</v>
      </c>
      <c r="I182" s="6" t="n">
        <f aca="false">IF(1_Data_EDA!B183="Second Class",1,0)</f>
        <v>0</v>
      </c>
      <c r="J182" s="6" t="n">
        <f aca="false">IF(1_Data_EDA!B183="Same Day",1,0)</f>
        <v>0</v>
      </c>
      <c r="K182" s="6" t="n">
        <f aca="false">IF(1_Data_EDA!C183="Corporate",1,0)</f>
        <v>1</v>
      </c>
      <c r="L182" s="6" t="n">
        <f aca="false">IF(1_Data_EDA!C183="Home Office",1,0)</f>
        <v>0</v>
      </c>
      <c r="M182" s="6" t="n">
        <f aca="false">IF(1_Data_EDA!D183="Europe",1,0)</f>
        <v>1</v>
      </c>
      <c r="N182" s="6" t="n">
        <f aca="false">IF(1_Data_EDA!D183="LATAM",1,0)</f>
        <v>0</v>
      </c>
      <c r="O182" s="6" t="n">
        <f aca="false">IF(1_Data_EDA!D183="Pacific Asia",1,0)</f>
        <v>0</v>
      </c>
      <c r="P182" s="6" t="n">
        <f aca="false">IF(1_Data_EDA!D183="USCA",1,0)</f>
        <v>0</v>
      </c>
      <c r="Q182" s="6" t="n">
        <f aca="false">IF(C182&gt;MEDIAN(C$5:C$8004),1,0)</f>
        <v>1</v>
      </c>
      <c r="R182" s="6" t="n">
        <f aca="false">IF(D182&gt;2,1,0)</f>
        <v>0</v>
      </c>
    </row>
    <row r="183" customFormat="false" ht="15" hidden="false" customHeight="true" outlineLevel="0" collapsed="false">
      <c r="A183" s="6" t="n">
        <f aca="false">1_Data_EDA!O184</f>
        <v>1</v>
      </c>
      <c r="B183" s="6" t="n">
        <f aca="false">1_Data_EDA!H184</f>
        <v>2</v>
      </c>
      <c r="C183" s="7" t="n">
        <f aca="false">1_Data_EDA!I184</f>
        <v>50</v>
      </c>
      <c r="D183" s="6" t="n">
        <f aca="false">1_Data_EDA!J184</f>
        <v>5</v>
      </c>
      <c r="E183" s="7" t="n">
        <f aca="false">1_Data_EDA!K184</f>
        <v>250</v>
      </c>
      <c r="F183" s="7" t="n">
        <f aca="false">1_Data_EDA!L184</f>
        <v>42.5</v>
      </c>
      <c r="G183" s="8" t="n">
        <f aca="false">1_Data_EDA!M184</f>
        <v>0.170000002</v>
      </c>
      <c r="H183" s="6" t="n">
        <f aca="false">IF(1_Data_EDA!B184="First Class",1,0)</f>
        <v>0</v>
      </c>
      <c r="I183" s="6" t="n">
        <f aca="false">IF(1_Data_EDA!B184="Second Class",1,0)</f>
        <v>1</v>
      </c>
      <c r="J183" s="6" t="n">
        <f aca="false">IF(1_Data_EDA!B184="Same Day",1,0)</f>
        <v>0</v>
      </c>
      <c r="K183" s="6" t="n">
        <f aca="false">IF(1_Data_EDA!C184="Corporate",1,0)</f>
        <v>0</v>
      </c>
      <c r="L183" s="6" t="n">
        <f aca="false">IF(1_Data_EDA!C184="Home Office",1,0)</f>
        <v>0</v>
      </c>
      <c r="M183" s="6" t="n">
        <f aca="false">IF(1_Data_EDA!D184="Europe",1,0)</f>
        <v>0</v>
      </c>
      <c r="N183" s="6" t="n">
        <f aca="false">IF(1_Data_EDA!D184="LATAM",1,0)</f>
        <v>0</v>
      </c>
      <c r="O183" s="6" t="n">
        <f aca="false">IF(1_Data_EDA!D184="Pacific Asia",1,0)</f>
        <v>1</v>
      </c>
      <c r="P183" s="6" t="n">
        <f aca="false">IF(1_Data_EDA!D184="USCA",1,0)</f>
        <v>0</v>
      </c>
      <c r="Q183" s="6" t="n">
        <f aca="false">IF(C183&gt;MEDIAN(C$5:C$8004),1,0)</f>
        <v>0</v>
      </c>
      <c r="R183" s="6" t="n">
        <f aca="false">IF(D183&gt;2,1,0)</f>
        <v>1</v>
      </c>
    </row>
    <row r="184" customFormat="false" ht="15" hidden="false" customHeight="true" outlineLevel="0" collapsed="false">
      <c r="A184" s="6" t="n">
        <f aca="false">1_Data_EDA!O185</f>
        <v>0</v>
      </c>
      <c r="B184" s="6" t="n">
        <f aca="false">1_Data_EDA!H185</f>
        <v>4</v>
      </c>
      <c r="C184" s="7" t="n">
        <f aca="false">1_Data_EDA!I185</f>
        <v>199.9900055</v>
      </c>
      <c r="D184" s="6" t="n">
        <f aca="false">1_Data_EDA!J185</f>
        <v>1</v>
      </c>
      <c r="E184" s="7" t="n">
        <f aca="false">1_Data_EDA!K185</f>
        <v>199.9900055</v>
      </c>
      <c r="F184" s="7" t="n">
        <f aca="false">1_Data_EDA!L185</f>
        <v>40</v>
      </c>
      <c r="G184" s="8" t="n">
        <f aca="false">1_Data_EDA!M185</f>
        <v>0.200000003</v>
      </c>
      <c r="H184" s="6" t="n">
        <f aca="false">IF(1_Data_EDA!B185="First Class",1,0)</f>
        <v>0</v>
      </c>
      <c r="I184" s="6" t="n">
        <f aca="false">IF(1_Data_EDA!B185="Second Class",1,0)</f>
        <v>0</v>
      </c>
      <c r="J184" s="6" t="n">
        <f aca="false">IF(1_Data_EDA!B185="Same Day",1,0)</f>
        <v>0</v>
      </c>
      <c r="K184" s="6" t="n">
        <f aca="false">IF(1_Data_EDA!C185="Corporate",1,0)</f>
        <v>1</v>
      </c>
      <c r="L184" s="6" t="n">
        <f aca="false">IF(1_Data_EDA!C185="Home Office",1,0)</f>
        <v>0</v>
      </c>
      <c r="M184" s="6" t="n">
        <f aca="false">IF(1_Data_EDA!D185="Europe",1,0)</f>
        <v>0</v>
      </c>
      <c r="N184" s="6" t="n">
        <f aca="false">IF(1_Data_EDA!D185="LATAM",1,0)</f>
        <v>1</v>
      </c>
      <c r="O184" s="6" t="n">
        <f aca="false">IF(1_Data_EDA!D185="Pacific Asia",1,0)</f>
        <v>0</v>
      </c>
      <c r="P184" s="6" t="n">
        <f aca="false">IF(1_Data_EDA!D185="USCA",1,0)</f>
        <v>0</v>
      </c>
      <c r="Q184" s="6" t="n">
        <f aca="false">IF(C184&gt;MEDIAN(C$5:C$8004),1,0)</f>
        <v>1</v>
      </c>
      <c r="R184" s="6" t="n">
        <f aca="false">IF(D184&gt;2,1,0)</f>
        <v>0</v>
      </c>
    </row>
    <row r="185" customFormat="false" ht="15" hidden="false" customHeight="true" outlineLevel="0" collapsed="false">
      <c r="A185" s="6" t="n">
        <f aca="false">1_Data_EDA!O186</f>
        <v>1</v>
      </c>
      <c r="B185" s="6" t="n">
        <f aca="false">1_Data_EDA!H186</f>
        <v>0</v>
      </c>
      <c r="C185" s="7" t="n">
        <f aca="false">1_Data_EDA!I186</f>
        <v>59.99000168</v>
      </c>
      <c r="D185" s="6" t="n">
        <f aca="false">1_Data_EDA!J186</f>
        <v>2</v>
      </c>
      <c r="E185" s="7" t="n">
        <f aca="false">1_Data_EDA!K186</f>
        <v>119.9800034</v>
      </c>
      <c r="F185" s="7" t="n">
        <f aca="false">1_Data_EDA!L186</f>
        <v>30</v>
      </c>
      <c r="G185" s="8" t="n">
        <f aca="false">1_Data_EDA!M186</f>
        <v>0.25</v>
      </c>
      <c r="H185" s="6" t="n">
        <f aca="false">IF(1_Data_EDA!B186="First Class",1,0)</f>
        <v>0</v>
      </c>
      <c r="I185" s="6" t="n">
        <f aca="false">IF(1_Data_EDA!B186="Second Class",1,0)</f>
        <v>0</v>
      </c>
      <c r="J185" s="6" t="n">
        <f aca="false">IF(1_Data_EDA!B186="Same Day",1,0)</f>
        <v>1</v>
      </c>
      <c r="K185" s="6" t="n">
        <f aca="false">IF(1_Data_EDA!C186="Corporate",1,0)</f>
        <v>0</v>
      </c>
      <c r="L185" s="6" t="n">
        <f aca="false">IF(1_Data_EDA!C186="Home Office",1,0)</f>
        <v>0</v>
      </c>
      <c r="M185" s="6" t="n">
        <f aca="false">IF(1_Data_EDA!D186="Europe",1,0)</f>
        <v>0</v>
      </c>
      <c r="N185" s="6" t="n">
        <f aca="false">IF(1_Data_EDA!D186="LATAM",1,0)</f>
        <v>0</v>
      </c>
      <c r="O185" s="6" t="n">
        <f aca="false">IF(1_Data_EDA!D186="Pacific Asia",1,0)</f>
        <v>0</v>
      </c>
      <c r="P185" s="6" t="n">
        <f aca="false">IF(1_Data_EDA!D186="USCA",1,0)</f>
        <v>0</v>
      </c>
      <c r="Q185" s="6" t="n">
        <f aca="false">IF(C185&gt;MEDIAN(C$5:C$8004),1,0)</f>
        <v>0</v>
      </c>
      <c r="R185" s="6" t="n">
        <f aca="false">IF(D185&gt;2,1,0)</f>
        <v>0</v>
      </c>
    </row>
    <row r="186" customFormat="false" ht="15" hidden="false" customHeight="true" outlineLevel="0" collapsed="false">
      <c r="A186" s="6" t="n">
        <f aca="false">1_Data_EDA!O187</f>
        <v>1</v>
      </c>
      <c r="B186" s="6" t="n">
        <f aca="false">1_Data_EDA!H187</f>
        <v>2</v>
      </c>
      <c r="C186" s="7" t="n">
        <f aca="false">1_Data_EDA!I187</f>
        <v>50</v>
      </c>
      <c r="D186" s="6" t="n">
        <f aca="false">1_Data_EDA!J187</f>
        <v>4</v>
      </c>
      <c r="E186" s="7" t="n">
        <f aca="false">1_Data_EDA!K187</f>
        <v>200</v>
      </c>
      <c r="F186" s="7" t="n">
        <f aca="false">1_Data_EDA!L187</f>
        <v>26</v>
      </c>
      <c r="G186" s="8" t="n">
        <f aca="false">1_Data_EDA!M187</f>
        <v>0.129999995</v>
      </c>
      <c r="H186" s="6" t="n">
        <f aca="false">IF(1_Data_EDA!B187="First Class",1,0)</f>
        <v>0</v>
      </c>
      <c r="I186" s="6" t="n">
        <f aca="false">IF(1_Data_EDA!B187="Second Class",1,0)</f>
        <v>1</v>
      </c>
      <c r="J186" s="6" t="n">
        <f aca="false">IF(1_Data_EDA!B187="Same Day",1,0)</f>
        <v>0</v>
      </c>
      <c r="K186" s="6" t="n">
        <f aca="false">IF(1_Data_EDA!C187="Corporate",1,0)</f>
        <v>1</v>
      </c>
      <c r="L186" s="6" t="n">
        <f aca="false">IF(1_Data_EDA!C187="Home Office",1,0)</f>
        <v>0</v>
      </c>
      <c r="M186" s="6" t="n">
        <f aca="false">IF(1_Data_EDA!D187="Europe",1,0)</f>
        <v>0</v>
      </c>
      <c r="N186" s="6" t="n">
        <f aca="false">IF(1_Data_EDA!D187="LATAM",1,0)</f>
        <v>0</v>
      </c>
      <c r="O186" s="6" t="n">
        <f aca="false">IF(1_Data_EDA!D187="Pacific Asia",1,0)</f>
        <v>0</v>
      </c>
      <c r="P186" s="6" t="n">
        <f aca="false">IF(1_Data_EDA!D187="USCA",1,0)</f>
        <v>1</v>
      </c>
      <c r="Q186" s="6" t="n">
        <f aca="false">IF(C186&gt;MEDIAN(C$5:C$8004),1,0)</f>
        <v>0</v>
      </c>
      <c r="R186" s="6" t="n">
        <f aca="false">IF(D186&gt;2,1,0)</f>
        <v>1</v>
      </c>
    </row>
    <row r="187" customFormat="false" ht="15" hidden="false" customHeight="true" outlineLevel="0" collapsed="false">
      <c r="A187" s="6" t="n">
        <f aca="false">1_Data_EDA!O188</f>
        <v>1</v>
      </c>
      <c r="B187" s="6" t="n">
        <f aca="false">1_Data_EDA!H188</f>
        <v>4</v>
      </c>
      <c r="C187" s="7" t="n">
        <f aca="false">1_Data_EDA!I188</f>
        <v>399.980011</v>
      </c>
      <c r="D187" s="6" t="n">
        <f aca="false">1_Data_EDA!J188</f>
        <v>1</v>
      </c>
      <c r="E187" s="7" t="n">
        <f aca="false">1_Data_EDA!K188</f>
        <v>399.980011</v>
      </c>
      <c r="F187" s="7" t="n">
        <f aca="false">1_Data_EDA!L188</f>
        <v>72</v>
      </c>
      <c r="G187" s="8" t="n">
        <f aca="false">1_Data_EDA!M188</f>
        <v>0.180000007</v>
      </c>
      <c r="H187" s="6" t="n">
        <f aca="false">IF(1_Data_EDA!B188="First Class",1,0)</f>
        <v>0</v>
      </c>
      <c r="I187" s="6" t="n">
        <f aca="false">IF(1_Data_EDA!B188="Second Class",1,0)</f>
        <v>0</v>
      </c>
      <c r="J187" s="6" t="n">
        <f aca="false">IF(1_Data_EDA!B188="Same Day",1,0)</f>
        <v>0</v>
      </c>
      <c r="K187" s="6" t="n">
        <f aca="false">IF(1_Data_EDA!C188="Corporate",1,0)</f>
        <v>0</v>
      </c>
      <c r="L187" s="6" t="n">
        <f aca="false">IF(1_Data_EDA!C188="Home Office",1,0)</f>
        <v>0</v>
      </c>
      <c r="M187" s="6" t="n">
        <f aca="false">IF(1_Data_EDA!D188="Europe",1,0)</f>
        <v>1</v>
      </c>
      <c r="N187" s="6" t="n">
        <f aca="false">IF(1_Data_EDA!D188="LATAM",1,0)</f>
        <v>0</v>
      </c>
      <c r="O187" s="6" t="n">
        <f aca="false">IF(1_Data_EDA!D188="Pacific Asia",1,0)</f>
        <v>0</v>
      </c>
      <c r="P187" s="6" t="n">
        <f aca="false">IF(1_Data_EDA!D188="USCA",1,0)</f>
        <v>0</v>
      </c>
      <c r="Q187" s="6" t="n">
        <f aca="false">IF(C187&gt;MEDIAN(C$5:C$8004),1,0)</f>
        <v>1</v>
      </c>
      <c r="R187" s="6" t="n">
        <f aca="false">IF(D187&gt;2,1,0)</f>
        <v>0</v>
      </c>
    </row>
    <row r="188" customFormat="false" ht="15" hidden="false" customHeight="true" outlineLevel="0" collapsed="false">
      <c r="A188" s="6" t="n">
        <f aca="false">1_Data_EDA!O189</f>
        <v>1</v>
      </c>
      <c r="B188" s="6" t="n">
        <f aca="false">1_Data_EDA!H189</f>
        <v>1</v>
      </c>
      <c r="C188" s="7" t="n">
        <f aca="false">1_Data_EDA!I189</f>
        <v>99.98999786</v>
      </c>
      <c r="D188" s="6" t="n">
        <f aca="false">1_Data_EDA!J189</f>
        <v>3</v>
      </c>
      <c r="E188" s="7" t="n">
        <f aca="false">1_Data_EDA!K189</f>
        <v>299.9700012</v>
      </c>
      <c r="F188" s="7" t="n">
        <f aca="false">1_Data_EDA!L189</f>
        <v>48</v>
      </c>
      <c r="G188" s="8" t="n">
        <f aca="false">1_Data_EDA!M189</f>
        <v>0.159999996</v>
      </c>
      <c r="H188" s="6" t="n">
        <f aca="false">IF(1_Data_EDA!B189="First Class",1,0)</f>
        <v>1</v>
      </c>
      <c r="I188" s="6" t="n">
        <f aca="false">IF(1_Data_EDA!B189="Second Class",1,0)</f>
        <v>0</v>
      </c>
      <c r="J188" s="6" t="n">
        <f aca="false">IF(1_Data_EDA!B189="Same Day",1,0)</f>
        <v>0</v>
      </c>
      <c r="K188" s="6" t="n">
        <f aca="false">IF(1_Data_EDA!C189="Corporate",1,0)</f>
        <v>1</v>
      </c>
      <c r="L188" s="6" t="n">
        <f aca="false">IF(1_Data_EDA!C189="Home Office",1,0)</f>
        <v>0</v>
      </c>
      <c r="M188" s="6" t="n">
        <f aca="false">IF(1_Data_EDA!D189="Europe",1,0)</f>
        <v>0</v>
      </c>
      <c r="N188" s="6" t="n">
        <f aca="false">IF(1_Data_EDA!D189="LATAM",1,0)</f>
        <v>0</v>
      </c>
      <c r="O188" s="6" t="n">
        <f aca="false">IF(1_Data_EDA!D189="Pacific Asia",1,0)</f>
        <v>1</v>
      </c>
      <c r="P188" s="6" t="n">
        <f aca="false">IF(1_Data_EDA!D189="USCA",1,0)</f>
        <v>0</v>
      </c>
      <c r="Q188" s="6" t="n">
        <f aca="false">IF(C188&gt;MEDIAN(C$5:C$8004),1,0)</f>
        <v>1</v>
      </c>
      <c r="R188" s="6" t="n">
        <f aca="false">IF(D188&gt;2,1,0)</f>
        <v>1</v>
      </c>
    </row>
    <row r="189" customFormat="false" ht="15" hidden="false" customHeight="true" outlineLevel="0" collapsed="false">
      <c r="A189" s="6" t="n">
        <f aca="false">1_Data_EDA!O190</f>
        <v>0</v>
      </c>
      <c r="B189" s="6" t="n">
        <f aca="false">1_Data_EDA!H190</f>
        <v>4</v>
      </c>
      <c r="C189" s="7" t="n">
        <f aca="false">1_Data_EDA!I190</f>
        <v>59.99000168</v>
      </c>
      <c r="D189" s="6" t="n">
        <f aca="false">1_Data_EDA!J190</f>
        <v>5</v>
      </c>
      <c r="E189" s="7" t="n">
        <f aca="false">1_Data_EDA!K190</f>
        <v>299.9500122</v>
      </c>
      <c r="F189" s="7" t="n">
        <f aca="false">1_Data_EDA!L190</f>
        <v>21</v>
      </c>
      <c r="G189" s="8" t="n">
        <f aca="false">1_Data_EDA!M190</f>
        <v>0.07</v>
      </c>
      <c r="H189" s="6" t="n">
        <f aca="false">IF(1_Data_EDA!B190="First Class",1,0)</f>
        <v>0</v>
      </c>
      <c r="I189" s="6" t="n">
        <f aca="false">IF(1_Data_EDA!B190="Second Class",1,0)</f>
        <v>0</v>
      </c>
      <c r="J189" s="6" t="n">
        <f aca="false">IF(1_Data_EDA!B190="Same Day",1,0)</f>
        <v>0</v>
      </c>
      <c r="K189" s="6" t="n">
        <f aca="false">IF(1_Data_EDA!C190="Corporate",1,0)</f>
        <v>0</v>
      </c>
      <c r="L189" s="6" t="n">
        <f aca="false">IF(1_Data_EDA!C190="Home Office",1,0)</f>
        <v>0</v>
      </c>
      <c r="M189" s="6" t="n">
        <f aca="false">IF(1_Data_EDA!D190="Europe",1,0)</f>
        <v>0</v>
      </c>
      <c r="N189" s="6" t="n">
        <f aca="false">IF(1_Data_EDA!D190="LATAM",1,0)</f>
        <v>1</v>
      </c>
      <c r="O189" s="6" t="n">
        <f aca="false">IF(1_Data_EDA!D190="Pacific Asia",1,0)</f>
        <v>0</v>
      </c>
      <c r="P189" s="6" t="n">
        <f aca="false">IF(1_Data_EDA!D190="USCA",1,0)</f>
        <v>0</v>
      </c>
      <c r="Q189" s="6" t="n">
        <f aca="false">IF(C189&gt;MEDIAN(C$5:C$8004),1,0)</f>
        <v>0</v>
      </c>
      <c r="R189" s="6" t="n">
        <f aca="false">IF(D189&gt;2,1,0)</f>
        <v>1</v>
      </c>
    </row>
    <row r="190" customFormat="false" ht="15" hidden="false" customHeight="true" outlineLevel="0" collapsed="false">
      <c r="A190" s="6" t="n">
        <f aca="false">1_Data_EDA!O191</f>
        <v>0</v>
      </c>
      <c r="B190" s="6" t="n">
        <f aca="false">1_Data_EDA!H191</f>
        <v>2</v>
      </c>
      <c r="C190" s="7" t="n">
        <f aca="false">1_Data_EDA!I191</f>
        <v>44.99000168</v>
      </c>
      <c r="D190" s="6" t="n">
        <f aca="false">1_Data_EDA!J191</f>
        <v>5</v>
      </c>
      <c r="E190" s="7" t="n">
        <f aca="false">1_Data_EDA!K191</f>
        <v>224.9499969</v>
      </c>
      <c r="F190" s="7" t="n">
        <f aca="false">1_Data_EDA!L191</f>
        <v>20.25</v>
      </c>
      <c r="G190" s="8" t="n">
        <f aca="false">1_Data_EDA!M191</f>
        <v>0.090000004</v>
      </c>
      <c r="H190" s="6" t="n">
        <f aca="false">IF(1_Data_EDA!B191="First Class",1,0)</f>
        <v>0</v>
      </c>
      <c r="I190" s="6" t="n">
        <f aca="false">IF(1_Data_EDA!B191="Second Class",1,0)</f>
        <v>1</v>
      </c>
      <c r="J190" s="6" t="n">
        <f aca="false">IF(1_Data_EDA!B191="Same Day",1,0)</f>
        <v>0</v>
      </c>
      <c r="K190" s="6" t="n">
        <f aca="false">IF(1_Data_EDA!C191="Corporate",1,0)</f>
        <v>0</v>
      </c>
      <c r="L190" s="6" t="n">
        <f aca="false">IF(1_Data_EDA!C191="Home Office",1,0)</f>
        <v>0</v>
      </c>
      <c r="M190" s="6" t="n">
        <f aca="false">IF(1_Data_EDA!D191="Europe",1,0)</f>
        <v>0</v>
      </c>
      <c r="N190" s="6" t="n">
        <f aca="false">IF(1_Data_EDA!D191="LATAM",1,0)</f>
        <v>0</v>
      </c>
      <c r="O190" s="6" t="n">
        <f aca="false">IF(1_Data_EDA!D191="Pacific Asia",1,0)</f>
        <v>0</v>
      </c>
      <c r="P190" s="6" t="n">
        <f aca="false">IF(1_Data_EDA!D191="USCA",1,0)</f>
        <v>0</v>
      </c>
      <c r="Q190" s="6" t="n">
        <f aca="false">IF(C190&gt;MEDIAN(C$5:C$8004),1,0)</f>
        <v>0</v>
      </c>
      <c r="R190" s="6" t="n">
        <f aca="false">IF(D190&gt;2,1,0)</f>
        <v>1</v>
      </c>
    </row>
    <row r="191" customFormat="false" ht="15" hidden="false" customHeight="true" outlineLevel="0" collapsed="false">
      <c r="A191" s="6" t="n">
        <f aca="false">1_Data_EDA!O192</f>
        <v>1</v>
      </c>
      <c r="B191" s="6" t="n">
        <f aca="false">1_Data_EDA!H192</f>
        <v>4</v>
      </c>
      <c r="C191" s="7" t="n">
        <f aca="false">1_Data_EDA!I192</f>
        <v>399.980011</v>
      </c>
      <c r="D191" s="6" t="n">
        <f aca="false">1_Data_EDA!J192</f>
        <v>1</v>
      </c>
      <c r="E191" s="7" t="n">
        <f aca="false">1_Data_EDA!K192</f>
        <v>399.980011</v>
      </c>
      <c r="F191" s="7" t="n">
        <f aca="false">1_Data_EDA!L192</f>
        <v>36</v>
      </c>
      <c r="G191" s="8" t="n">
        <f aca="false">1_Data_EDA!M192</f>
        <v>0.090000004</v>
      </c>
      <c r="H191" s="6" t="n">
        <f aca="false">IF(1_Data_EDA!B192="First Class",1,0)</f>
        <v>0</v>
      </c>
      <c r="I191" s="6" t="n">
        <f aca="false">IF(1_Data_EDA!B192="Second Class",1,0)</f>
        <v>0</v>
      </c>
      <c r="J191" s="6" t="n">
        <f aca="false">IF(1_Data_EDA!B192="Same Day",1,0)</f>
        <v>0</v>
      </c>
      <c r="K191" s="6" t="n">
        <f aca="false">IF(1_Data_EDA!C192="Corporate",1,0)</f>
        <v>1</v>
      </c>
      <c r="L191" s="6" t="n">
        <f aca="false">IF(1_Data_EDA!C192="Home Office",1,0)</f>
        <v>0</v>
      </c>
      <c r="M191" s="6" t="n">
        <f aca="false">IF(1_Data_EDA!D192="Europe",1,0)</f>
        <v>1</v>
      </c>
      <c r="N191" s="6" t="n">
        <f aca="false">IF(1_Data_EDA!D192="LATAM",1,0)</f>
        <v>0</v>
      </c>
      <c r="O191" s="6" t="n">
        <f aca="false">IF(1_Data_EDA!D192="Pacific Asia",1,0)</f>
        <v>0</v>
      </c>
      <c r="P191" s="6" t="n">
        <f aca="false">IF(1_Data_EDA!D192="USCA",1,0)</f>
        <v>0</v>
      </c>
      <c r="Q191" s="6" t="n">
        <f aca="false">IF(C191&gt;MEDIAN(C$5:C$8004),1,0)</f>
        <v>1</v>
      </c>
      <c r="R191" s="6" t="n">
        <f aca="false">IF(D191&gt;2,1,0)</f>
        <v>0</v>
      </c>
    </row>
    <row r="192" customFormat="false" ht="15" hidden="false" customHeight="true" outlineLevel="0" collapsed="false">
      <c r="A192" s="6" t="n">
        <f aca="false">1_Data_EDA!O193</f>
        <v>1</v>
      </c>
      <c r="B192" s="6" t="n">
        <f aca="false">1_Data_EDA!H193</f>
        <v>2</v>
      </c>
      <c r="C192" s="7" t="n">
        <f aca="false">1_Data_EDA!I193</f>
        <v>49.97999954</v>
      </c>
      <c r="D192" s="6" t="n">
        <f aca="false">1_Data_EDA!J193</f>
        <v>2</v>
      </c>
      <c r="E192" s="7" t="n">
        <f aca="false">1_Data_EDA!K193</f>
        <v>99.95999908</v>
      </c>
      <c r="F192" s="7" t="n">
        <f aca="false">1_Data_EDA!L193</f>
        <v>5.5</v>
      </c>
      <c r="G192" s="8" t="n">
        <f aca="false">1_Data_EDA!M193</f>
        <v>0.059999999</v>
      </c>
      <c r="H192" s="6" t="n">
        <f aca="false">IF(1_Data_EDA!B193="First Class",1,0)</f>
        <v>0</v>
      </c>
      <c r="I192" s="6" t="n">
        <f aca="false">IF(1_Data_EDA!B193="Second Class",1,0)</f>
        <v>1</v>
      </c>
      <c r="J192" s="6" t="n">
        <f aca="false">IF(1_Data_EDA!B193="Same Day",1,0)</f>
        <v>0</v>
      </c>
      <c r="K192" s="6" t="n">
        <f aca="false">IF(1_Data_EDA!C193="Corporate",1,0)</f>
        <v>0</v>
      </c>
      <c r="L192" s="6" t="n">
        <f aca="false">IF(1_Data_EDA!C193="Home Office",1,0)</f>
        <v>0</v>
      </c>
      <c r="M192" s="6" t="n">
        <f aca="false">IF(1_Data_EDA!D193="Europe",1,0)</f>
        <v>0</v>
      </c>
      <c r="N192" s="6" t="n">
        <f aca="false">IF(1_Data_EDA!D193="LATAM",1,0)</f>
        <v>1</v>
      </c>
      <c r="O192" s="6" t="n">
        <f aca="false">IF(1_Data_EDA!D193="Pacific Asia",1,0)</f>
        <v>0</v>
      </c>
      <c r="P192" s="6" t="n">
        <f aca="false">IF(1_Data_EDA!D193="USCA",1,0)</f>
        <v>0</v>
      </c>
      <c r="Q192" s="6" t="n">
        <f aca="false">IF(C192&gt;MEDIAN(C$5:C$8004),1,0)</f>
        <v>0</v>
      </c>
      <c r="R192" s="6" t="n">
        <f aca="false">IF(D192&gt;2,1,0)</f>
        <v>0</v>
      </c>
    </row>
    <row r="193" customFormat="false" ht="15" hidden="false" customHeight="true" outlineLevel="0" collapsed="false">
      <c r="A193" s="6" t="n">
        <f aca="false">1_Data_EDA!O194</f>
        <v>1</v>
      </c>
      <c r="B193" s="6" t="n">
        <f aca="false">1_Data_EDA!H194</f>
        <v>2</v>
      </c>
      <c r="C193" s="7" t="n">
        <f aca="false">1_Data_EDA!I194</f>
        <v>59.08000183</v>
      </c>
      <c r="D193" s="6" t="n">
        <f aca="false">1_Data_EDA!J194</f>
        <v>1</v>
      </c>
      <c r="E193" s="7" t="n">
        <f aca="false">1_Data_EDA!K194</f>
        <v>59.08000183</v>
      </c>
      <c r="F193" s="7" t="n">
        <f aca="false">1_Data_EDA!L194</f>
        <v>1.769999981</v>
      </c>
      <c r="G193" s="8" t="n">
        <f aca="false">1_Data_EDA!M194</f>
        <v>0.029999999</v>
      </c>
      <c r="H193" s="6" t="n">
        <f aca="false">IF(1_Data_EDA!B194="First Class",1,0)</f>
        <v>0</v>
      </c>
      <c r="I193" s="6" t="n">
        <f aca="false">IF(1_Data_EDA!B194="Second Class",1,0)</f>
        <v>1</v>
      </c>
      <c r="J193" s="6" t="n">
        <f aca="false">IF(1_Data_EDA!B194="Same Day",1,0)</f>
        <v>0</v>
      </c>
      <c r="K193" s="6" t="n">
        <f aca="false">IF(1_Data_EDA!C194="Corporate",1,0)</f>
        <v>0</v>
      </c>
      <c r="L193" s="6" t="n">
        <f aca="false">IF(1_Data_EDA!C194="Home Office",1,0)</f>
        <v>0</v>
      </c>
      <c r="M193" s="6" t="n">
        <f aca="false">IF(1_Data_EDA!D194="Europe",1,0)</f>
        <v>0</v>
      </c>
      <c r="N193" s="6" t="n">
        <f aca="false">IF(1_Data_EDA!D194="LATAM",1,0)</f>
        <v>0</v>
      </c>
      <c r="O193" s="6" t="n">
        <f aca="false">IF(1_Data_EDA!D194="Pacific Asia",1,0)</f>
        <v>1</v>
      </c>
      <c r="P193" s="6" t="n">
        <f aca="false">IF(1_Data_EDA!D194="USCA",1,0)</f>
        <v>0</v>
      </c>
      <c r="Q193" s="6" t="n">
        <f aca="false">IF(C193&gt;MEDIAN(C$5:C$8004),1,0)</f>
        <v>0</v>
      </c>
      <c r="R193" s="6" t="n">
        <f aca="false">IF(D193&gt;2,1,0)</f>
        <v>0</v>
      </c>
    </row>
    <row r="194" customFormat="false" ht="15" hidden="false" customHeight="true" outlineLevel="0" collapsed="false">
      <c r="A194" s="6" t="n">
        <f aca="false">1_Data_EDA!O195</f>
        <v>1</v>
      </c>
      <c r="B194" s="6" t="n">
        <f aca="false">1_Data_EDA!H195</f>
        <v>1</v>
      </c>
      <c r="C194" s="7" t="n">
        <f aca="false">1_Data_EDA!I195</f>
        <v>129.9900055</v>
      </c>
      <c r="D194" s="6" t="n">
        <f aca="false">1_Data_EDA!J195</f>
        <v>1</v>
      </c>
      <c r="E194" s="7" t="n">
        <f aca="false">1_Data_EDA!K195</f>
        <v>129.9900055</v>
      </c>
      <c r="F194" s="7" t="n">
        <f aca="false">1_Data_EDA!L195</f>
        <v>15.60000038</v>
      </c>
      <c r="G194" s="8" t="n">
        <f aca="false">1_Data_EDA!M195</f>
        <v>0.119999997</v>
      </c>
      <c r="H194" s="6" t="n">
        <f aca="false">IF(1_Data_EDA!B195="First Class",1,0)</f>
        <v>1</v>
      </c>
      <c r="I194" s="6" t="n">
        <f aca="false">IF(1_Data_EDA!B195="Second Class",1,0)</f>
        <v>0</v>
      </c>
      <c r="J194" s="6" t="n">
        <f aca="false">IF(1_Data_EDA!B195="Same Day",1,0)</f>
        <v>0</v>
      </c>
      <c r="K194" s="6" t="n">
        <f aca="false">IF(1_Data_EDA!C195="Corporate",1,0)</f>
        <v>0</v>
      </c>
      <c r="L194" s="6" t="n">
        <f aca="false">IF(1_Data_EDA!C195="Home Office",1,0)</f>
        <v>0</v>
      </c>
      <c r="M194" s="6" t="n">
        <f aca="false">IF(1_Data_EDA!D195="Europe",1,0)</f>
        <v>0</v>
      </c>
      <c r="N194" s="6" t="n">
        <f aca="false">IF(1_Data_EDA!D195="LATAM",1,0)</f>
        <v>0</v>
      </c>
      <c r="O194" s="6" t="n">
        <f aca="false">IF(1_Data_EDA!D195="Pacific Asia",1,0)</f>
        <v>0</v>
      </c>
      <c r="P194" s="6" t="n">
        <f aca="false">IF(1_Data_EDA!D195="USCA",1,0)</f>
        <v>0</v>
      </c>
      <c r="Q194" s="6" t="n">
        <f aca="false">IF(C194&gt;MEDIAN(C$5:C$8004),1,0)</f>
        <v>1</v>
      </c>
      <c r="R194" s="6" t="n">
        <f aca="false">IF(D194&gt;2,1,0)</f>
        <v>0</v>
      </c>
    </row>
    <row r="195" customFormat="false" ht="15" hidden="false" customHeight="true" outlineLevel="0" collapsed="false">
      <c r="A195" s="6" t="n">
        <f aca="false">1_Data_EDA!O196</f>
        <v>1</v>
      </c>
      <c r="B195" s="6" t="n">
        <f aca="false">1_Data_EDA!H196</f>
        <v>1</v>
      </c>
      <c r="C195" s="7" t="n">
        <f aca="false">1_Data_EDA!I196</f>
        <v>59.99000168</v>
      </c>
      <c r="D195" s="6" t="n">
        <f aca="false">1_Data_EDA!J196</f>
        <v>2</v>
      </c>
      <c r="E195" s="7" t="n">
        <f aca="false">1_Data_EDA!K196</f>
        <v>119.9800034</v>
      </c>
      <c r="F195" s="7" t="n">
        <f aca="false">1_Data_EDA!L196</f>
        <v>12</v>
      </c>
      <c r="G195" s="8" t="n">
        <f aca="false">1_Data_EDA!M196</f>
        <v>0.100000001</v>
      </c>
      <c r="H195" s="6" t="n">
        <f aca="false">IF(1_Data_EDA!B196="First Class",1,0)</f>
        <v>1</v>
      </c>
      <c r="I195" s="6" t="n">
        <f aca="false">IF(1_Data_EDA!B196="Second Class",1,0)</f>
        <v>0</v>
      </c>
      <c r="J195" s="6" t="n">
        <f aca="false">IF(1_Data_EDA!B196="Same Day",1,0)</f>
        <v>0</v>
      </c>
      <c r="K195" s="6" t="n">
        <f aca="false">IF(1_Data_EDA!C196="Corporate",1,0)</f>
        <v>0</v>
      </c>
      <c r="L195" s="6" t="n">
        <f aca="false">IF(1_Data_EDA!C196="Home Office",1,0)</f>
        <v>0</v>
      </c>
      <c r="M195" s="6" t="n">
        <f aca="false">IF(1_Data_EDA!D196="Europe",1,0)</f>
        <v>0</v>
      </c>
      <c r="N195" s="6" t="n">
        <f aca="false">IF(1_Data_EDA!D196="LATAM",1,0)</f>
        <v>1</v>
      </c>
      <c r="O195" s="6" t="n">
        <f aca="false">IF(1_Data_EDA!D196="Pacific Asia",1,0)</f>
        <v>0</v>
      </c>
      <c r="P195" s="6" t="n">
        <f aca="false">IF(1_Data_EDA!D196="USCA",1,0)</f>
        <v>0</v>
      </c>
      <c r="Q195" s="6" t="n">
        <f aca="false">IF(C195&gt;MEDIAN(C$5:C$8004),1,0)</f>
        <v>0</v>
      </c>
      <c r="R195" s="6" t="n">
        <f aca="false">IF(D195&gt;2,1,0)</f>
        <v>0</v>
      </c>
    </row>
    <row r="196" customFormat="false" ht="15" hidden="false" customHeight="true" outlineLevel="0" collapsed="false">
      <c r="A196" s="6" t="n">
        <f aca="false">1_Data_EDA!O197</f>
        <v>0</v>
      </c>
      <c r="B196" s="6" t="n">
        <f aca="false">1_Data_EDA!H197</f>
        <v>4</v>
      </c>
      <c r="C196" s="7" t="n">
        <f aca="false">1_Data_EDA!I197</f>
        <v>199.9900055</v>
      </c>
      <c r="D196" s="6" t="n">
        <f aca="false">1_Data_EDA!J197</f>
        <v>1</v>
      </c>
      <c r="E196" s="7" t="n">
        <f aca="false">1_Data_EDA!K197</f>
        <v>199.9900055</v>
      </c>
      <c r="F196" s="7" t="n">
        <f aca="false">1_Data_EDA!L197</f>
        <v>20</v>
      </c>
      <c r="G196" s="8" t="n">
        <f aca="false">1_Data_EDA!M197</f>
        <v>0.100000001</v>
      </c>
      <c r="H196" s="6" t="n">
        <f aca="false">IF(1_Data_EDA!B197="First Class",1,0)</f>
        <v>0</v>
      </c>
      <c r="I196" s="6" t="n">
        <f aca="false">IF(1_Data_EDA!B197="Second Class",1,0)</f>
        <v>0</v>
      </c>
      <c r="J196" s="6" t="n">
        <f aca="false">IF(1_Data_EDA!B197="Same Day",1,0)</f>
        <v>0</v>
      </c>
      <c r="K196" s="6" t="n">
        <f aca="false">IF(1_Data_EDA!C197="Corporate",1,0)</f>
        <v>0</v>
      </c>
      <c r="L196" s="6" t="n">
        <f aca="false">IF(1_Data_EDA!C197="Home Office",1,0)</f>
        <v>0</v>
      </c>
      <c r="M196" s="6" t="n">
        <f aca="false">IF(1_Data_EDA!D197="Europe",1,0)</f>
        <v>0</v>
      </c>
      <c r="N196" s="6" t="n">
        <f aca="false">IF(1_Data_EDA!D197="LATAM",1,0)</f>
        <v>1</v>
      </c>
      <c r="O196" s="6" t="n">
        <f aca="false">IF(1_Data_EDA!D197="Pacific Asia",1,0)</f>
        <v>0</v>
      </c>
      <c r="P196" s="6" t="n">
        <f aca="false">IF(1_Data_EDA!D197="USCA",1,0)</f>
        <v>0</v>
      </c>
      <c r="Q196" s="6" t="n">
        <f aca="false">IF(C196&gt;MEDIAN(C$5:C$8004),1,0)</f>
        <v>1</v>
      </c>
      <c r="R196" s="6" t="n">
        <f aca="false">IF(D196&gt;2,1,0)</f>
        <v>0</v>
      </c>
    </row>
    <row r="197" customFormat="false" ht="15" hidden="false" customHeight="true" outlineLevel="0" collapsed="false">
      <c r="A197" s="6" t="n">
        <f aca="false">1_Data_EDA!O198</f>
        <v>1</v>
      </c>
      <c r="B197" s="6" t="n">
        <f aca="false">1_Data_EDA!H198</f>
        <v>1</v>
      </c>
      <c r="C197" s="7" t="n">
        <f aca="false">1_Data_EDA!I198</f>
        <v>31.98999977</v>
      </c>
      <c r="D197" s="6" t="n">
        <f aca="false">1_Data_EDA!J198</f>
        <v>2</v>
      </c>
      <c r="E197" s="7" t="n">
        <f aca="false">1_Data_EDA!K198</f>
        <v>63.97999954</v>
      </c>
      <c r="F197" s="7" t="n">
        <f aca="false">1_Data_EDA!L198</f>
        <v>6.400000095</v>
      </c>
      <c r="G197" s="8" t="n">
        <f aca="false">1_Data_EDA!M198</f>
        <v>0.100000001</v>
      </c>
      <c r="H197" s="6" t="n">
        <f aca="false">IF(1_Data_EDA!B198="First Class",1,0)</f>
        <v>1</v>
      </c>
      <c r="I197" s="6" t="n">
        <f aca="false">IF(1_Data_EDA!B198="Second Class",1,0)</f>
        <v>0</v>
      </c>
      <c r="J197" s="6" t="n">
        <f aca="false">IF(1_Data_EDA!B198="Same Day",1,0)</f>
        <v>0</v>
      </c>
      <c r="K197" s="6" t="n">
        <f aca="false">IF(1_Data_EDA!C198="Corporate",1,0)</f>
        <v>0</v>
      </c>
      <c r="L197" s="6" t="n">
        <f aca="false">IF(1_Data_EDA!C198="Home Office",1,0)</f>
        <v>1</v>
      </c>
      <c r="M197" s="6" t="n">
        <f aca="false">IF(1_Data_EDA!D198="Europe",1,0)</f>
        <v>0</v>
      </c>
      <c r="N197" s="6" t="n">
        <f aca="false">IF(1_Data_EDA!D198="LATAM",1,0)</f>
        <v>1</v>
      </c>
      <c r="O197" s="6" t="n">
        <f aca="false">IF(1_Data_EDA!D198="Pacific Asia",1,0)</f>
        <v>0</v>
      </c>
      <c r="P197" s="6" t="n">
        <f aca="false">IF(1_Data_EDA!D198="USCA",1,0)</f>
        <v>0</v>
      </c>
      <c r="Q197" s="6" t="n">
        <f aca="false">IF(C197&gt;MEDIAN(C$5:C$8004),1,0)</f>
        <v>0</v>
      </c>
      <c r="R197" s="6" t="n">
        <f aca="false">IF(D197&gt;2,1,0)</f>
        <v>0</v>
      </c>
    </row>
    <row r="198" customFormat="false" ht="15" hidden="false" customHeight="true" outlineLevel="0" collapsed="false">
      <c r="A198" s="6" t="n">
        <f aca="false">1_Data_EDA!O199</f>
        <v>1</v>
      </c>
      <c r="B198" s="6" t="n">
        <f aca="false">1_Data_EDA!H199</f>
        <v>4</v>
      </c>
      <c r="C198" s="7" t="n">
        <f aca="false">1_Data_EDA!I199</f>
        <v>129.9900055</v>
      </c>
      <c r="D198" s="6" t="n">
        <f aca="false">1_Data_EDA!J199</f>
        <v>1</v>
      </c>
      <c r="E198" s="7" t="n">
        <f aca="false">1_Data_EDA!K199</f>
        <v>129.9900055</v>
      </c>
      <c r="F198" s="7" t="n">
        <f aca="false">1_Data_EDA!L199</f>
        <v>7.150000095</v>
      </c>
      <c r="G198" s="8" t="n">
        <f aca="false">1_Data_EDA!M199</f>
        <v>0.059999999</v>
      </c>
      <c r="H198" s="6" t="n">
        <f aca="false">IF(1_Data_EDA!B199="First Class",1,0)</f>
        <v>0</v>
      </c>
      <c r="I198" s="6" t="n">
        <f aca="false">IF(1_Data_EDA!B199="Second Class",1,0)</f>
        <v>0</v>
      </c>
      <c r="J198" s="6" t="n">
        <f aca="false">IF(1_Data_EDA!B199="Same Day",1,0)</f>
        <v>0</v>
      </c>
      <c r="K198" s="6" t="n">
        <f aca="false">IF(1_Data_EDA!C199="Corporate",1,0)</f>
        <v>0</v>
      </c>
      <c r="L198" s="6" t="n">
        <f aca="false">IF(1_Data_EDA!C199="Home Office",1,0)</f>
        <v>1</v>
      </c>
      <c r="M198" s="6" t="n">
        <f aca="false">IF(1_Data_EDA!D199="Europe",1,0)</f>
        <v>0</v>
      </c>
      <c r="N198" s="6" t="n">
        <f aca="false">IF(1_Data_EDA!D199="LATAM",1,0)</f>
        <v>0</v>
      </c>
      <c r="O198" s="6" t="n">
        <f aca="false">IF(1_Data_EDA!D199="Pacific Asia",1,0)</f>
        <v>1</v>
      </c>
      <c r="P198" s="6" t="n">
        <f aca="false">IF(1_Data_EDA!D199="USCA",1,0)</f>
        <v>0</v>
      </c>
      <c r="Q198" s="6" t="n">
        <f aca="false">IF(C198&gt;MEDIAN(C$5:C$8004),1,0)</f>
        <v>1</v>
      </c>
      <c r="R198" s="6" t="n">
        <f aca="false">IF(D198&gt;2,1,0)</f>
        <v>0</v>
      </c>
    </row>
    <row r="199" customFormat="false" ht="15" hidden="false" customHeight="true" outlineLevel="0" collapsed="false">
      <c r="A199" s="6" t="n">
        <f aca="false">1_Data_EDA!O200</f>
        <v>0</v>
      </c>
      <c r="B199" s="6" t="n">
        <f aca="false">1_Data_EDA!H200</f>
        <v>4</v>
      </c>
      <c r="C199" s="7" t="n">
        <f aca="false">1_Data_EDA!I200</f>
        <v>199.9900055</v>
      </c>
      <c r="D199" s="6" t="n">
        <f aca="false">1_Data_EDA!J200</f>
        <v>1</v>
      </c>
      <c r="E199" s="7" t="n">
        <f aca="false">1_Data_EDA!K200</f>
        <v>199.9900055</v>
      </c>
      <c r="F199" s="7" t="n">
        <f aca="false">1_Data_EDA!L200</f>
        <v>32</v>
      </c>
      <c r="G199" s="8" t="n">
        <f aca="false">1_Data_EDA!M200</f>
        <v>0.159999996</v>
      </c>
      <c r="H199" s="6" t="n">
        <f aca="false">IF(1_Data_EDA!B200="First Class",1,0)</f>
        <v>0</v>
      </c>
      <c r="I199" s="6" t="n">
        <f aca="false">IF(1_Data_EDA!B200="Second Class",1,0)</f>
        <v>0</v>
      </c>
      <c r="J199" s="6" t="n">
        <f aca="false">IF(1_Data_EDA!B200="Same Day",1,0)</f>
        <v>0</v>
      </c>
      <c r="K199" s="6" t="n">
        <f aca="false">IF(1_Data_EDA!C200="Corporate",1,0)</f>
        <v>0</v>
      </c>
      <c r="L199" s="6" t="n">
        <f aca="false">IF(1_Data_EDA!C200="Home Office",1,0)</f>
        <v>1</v>
      </c>
      <c r="M199" s="6" t="n">
        <f aca="false">IF(1_Data_EDA!D200="Europe",1,0)</f>
        <v>0</v>
      </c>
      <c r="N199" s="6" t="n">
        <f aca="false">IF(1_Data_EDA!D200="LATAM",1,0)</f>
        <v>1</v>
      </c>
      <c r="O199" s="6" t="n">
        <f aca="false">IF(1_Data_EDA!D200="Pacific Asia",1,0)</f>
        <v>0</v>
      </c>
      <c r="P199" s="6" t="n">
        <f aca="false">IF(1_Data_EDA!D200="USCA",1,0)</f>
        <v>0</v>
      </c>
      <c r="Q199" s="6" t="n">
        <f aca="false">IF(C199&gt;MEDIAN(C$5:C$8004),1,0)</f>
        <v>1</v>
      </c>
      <c r="R199" s="6" t="n">
        <f aca="false">IF(D199&gt;2,1,0)</f>
        <v>0</v>
      </c>
    </row>
    <row r="200" customFormat="false" ht="15" hidden="false" customHeight="true" outlineLevel="0" collapsed="false">
      <c r="A200" s="6" t="n">
        <f aca="false">1_Data_EDA!O201</f>
        <v>1</v>
      </c>
      <c r="B200" s="6" t="n">
        <f aca="false">1_Data_EDA!H201</f>
        <v>0</v>
      </c>
      <c r="C200" s="7" t="n">
        <f aca="false">1_Data_EDA!I201</f>
        <v>50</v>
      </c>
      <c r="D200" s="6" t="n">
        <f aca="false">1_Data_EDA!J201</f>
        <v>4</v>
      </c>
      <c r="E200" s="7" t="n">
        <f aca="false">1_Data_EDA!K201</f>
        <v>200</v>
      </c>
      <c r="F200" s="7" t="n">
        <f aca="false">1_Data_EDA!L201</f>
        <v>24</v>
      </c>
      <c r="G200" s="8" t="n">
        <f aca="false">1_Data_EDA!M201</f>
        <v>0.119999997</v>
      </c>
      <c r="H200" s="6" t="n">
        <f aca="false">IF(1_Data_EDA!B201="First Class",1,0)</f>
        <v>0</v>
      </c>
      <c r="I200" s="6" t="n">
        <f aca="false">IF(1_Data_EDA!B201="Second Class",1,0)</f>
        <v>0</v>
      </c>
      <c r="J200" s="6" t="n">
        <f aca="false">IF(1_Data_EDA!B201="Same Day",1,0)</f>
        <v>1</v>
      </c>
      <c r="K200" s="6" t="n">
        <f aca="false">IF(1_Data_EDA!C201="Corporate",1,0)</f>
        <v>0</v>
      </c>
      <c r="L200" s="6" t="n">
        <f aca="false">IF(1_Data_EDA!C201="Home Office",1,0)</f>
        <v>0</v>
      </c>
      <c r="M200" s="6" t="n">
        <f aca="false">IF(1_Data_EDA!D201="Europe",1,0)</f>
        <v>0</v>
      </c>
      <c r="N200" s="6" t="n">
        <f aca="false">IF(1_Data_EDA!D201="LATAM",1,0)</f>
        <v>1</v>
      </c>
      <c r="O200" s="6" t="n">
        <f aca="false">IF(1_Data_EDA!D201="Pacific Asia",1,0)</f>
        <v>0</v>
      </c>
      <c r="P200" s="6" t="n">
        <f aca="false">IF(1_Data_EDA!D201="USCA",1,0)</f>
        <v>0</v>
      </c>
      <c r="Q200" s="6" t="n">
        <f aca="false">IF(C200&gt;MEDIAN(C$5:C$8004),1,0)</f>
        <v>0</v>
      </c>
      <c r="R200" s="6" t="n">
        <f aca="false">IF(D200&gt;2,1,0)</f>
        <v>1</v>
      </c>
    </row>
    <row r="201" customFormat="false" ht="15" hidden="false" customHeight="true" outlineLevel="0" collapsed="false">
      <c r="A201" s="6" t="n">
        <f aca="false">1_Data_EDA!O202</f>
        <v>0</v>
      </c>
      <c r="B201" s="6" t="n">
        <f aca="false">1_Data_EDA!H202</f>
        <v>4</v>
      </c>
      <c r="C201" s="7" t="n">
        <f aca="false">1_Data_EDA!I202</f>
        <v>199.9900055</v>
      </c>
      <c r="D201" s="6" t="n">
        <f aca="false">1_Data_EDA!J202</f>
        <v>1</v>
      </c>
      <c r="E201" s="7" t="n">
        <f aca="false">1_Data_EDA!K202</f>
        <v>199.9900055</v>
      </c>
      <c r="F201" s="7" t="n">
        <f aca="false">1_Data_EDA!L202</f>
        <v>30</v>
      </c>
      <c r="G201" s="8" t="n">
        <f aca="false">1_Data_EDA!M202</f>
        <v>0.150000006</v>
      </c>
      <c r="H201" s="6" t="n">
        <f aca="false">IF(1_Data_EDA!B202="First Class",1,0)</f>
        <v>0</v>
      </c>
      <c r="I201" s="6" t="n">
        <f aca="false">IF(1_Data_EDA!B202="Second Class",1,0)</f>
        <v>0</v>
      </c>
      <c r="J201" s="6" t="n">
        <f aca="false">IF(1_Data_EDA!B202="Same Day",1,0)</f>
        <v>0</v>
      </c>
      <c r="K201" s="6" t="n">
        <f aca="false">IF(1_Data_EDA!C202="Corporate",1,0)</f>
        <v>0</v>
      </c>
      <c r="L201" s="6" t="n">
        <f aca="false">IF(1_Data_EDA!C202="Home Office",1,0)</f>
        <v>0</v>
      </c>
      <c r="M201" s="6" t="n">
        <f aca="false">IF(1_Data_EDA!D202="Europe",1,0)</f>
        <v>0</v>
      </c>
      <c r="N201" s="6" t="n">
        <f aca="false">IF(1_Data_EDA!D202="LATAM",1,0)</f>
        <v>0</v>
      </c>
      <c r="O201" s="6" t="n">
        <f aca="false">IF(1_Data_EDA!D202="Pacific Asia",1,0)</f>
        <v>1</v>
      </c>
      <c r="P201" s="6" t="n">
        <f aca="false">IF(1_Data_EDA!D202="USCA",1,0)</f>
        <v>0</v>
      </c>
      <c r="Q201" s="6" t="n">
        <f aca="false">IF(C201&gt;MEDIAN(C$5:C$8004),1,0)</f>
        <v>1</v>
      </c>
      <c r="R201" s="6" t="n">
        <f aca="false">IF(D201&gt;2,1,0)</f>
        <v>0</v>
      </c>
    </row>
    <row r="202" customFormat="false" ht="15" hidden="false" customHeight="true" outlineLevel="0" collapsed="false">
      <c r="A202" s="6" t="n">
        <f aca="false">1_Data_EDA!O203</f>
        <v>1</v>
      </c>
      <c r="B202" s="6" t="n">
        <f aca="false">1_Data_EDA!H203</f>
        <v>2</v>
      </c>
      <c r="C202" s="7" t="n">
        <f aca="false">1_Data_EDA!I203</f>
        <v>129.9900055</v>
      </c>
      <c r="D202" s="6" t="n">
        <f aca="false">1_Data_EDA!J203</f>
        <v>1</v>
      </c>
      <c r="E202" s="7" t="n">
        <f aca="false">1_Data_EDA!K203</f>
        <v>129.9900055</v>
      </c>
      <c r="F202" s="7" t="n">
        <f aca="false">1_Data_EDA!L203</f>
        <v>0</v>
      </c>
      <c r="G202" s="8" t="n">
        <f aca="false">1_Data_EDA!M203</f>
        <v>0</v>
      </c>
      <c r="H202" s="6" t="n">
        <f aca="false">IF(1_Data_EDA!B203="First Class",1,0)</f>
        <v>0</v>
      </c>
      <c r="I202" s="6" t="n">
        <f aca="false">IF(1_Data_EDA!B203="Second Class",1,0)</f>
        <v>1</v>
      </c>
      <c r="J202" s="6" t="n">
        <f aca="false">IF(1_Data_EDA!B203="Same Day",1,0)</f>
        <v>0</v>
      </c>
      <c r="K202" s="6" t="n">
        <f aca="false">IF(1_Data_EDA!C203="Corporate",1,0)</f>
        <v>1</v>
      </c>
      <c r="L202" s="6" t="n">
        <f aca="false">IF(1_Data_EDA!C203="Home Office",1,0)</f>
        <v>0</v>
      </c>
      <c r="M202" s="6" t="n">
        <f aca="false">IF(1_Data_EDA!D203="Europe",1,0)</f>
        <v>0</v>
      </c>
      <c r="N202" s="6" t="n">
        <f aca="false">IF(1_Data_EDA!D203="LATAM",1,0)</f>
        <v>0</v>
      </c>
      <c r="O202" s="6" t="n">
        <f aca="false">IF(1_Data_EDA!D203="Pacific Asia",1,0)</f>
        <v>1</v>
      </c>
      <c r="P202" s="6" t="n">
        <f aca="false">IF(1_Data_EDA!D203="USCA",1,0)</f>
        <v>0</v>
      </c>
      <c r="Q202" s="6" t="n">
        <f aca="false">IF(C202&gt;MEDIAN(C$5:C$8004),1,0)</f>
        <v>1</v>
      </c>
      <c r="R202" s="6" t="n">
        <f aca="false">IF(D202&gt;2,1,0)</f>
        <v>0</v>
      </c>
    </row>
    <row r="203" customFormat="false" ht="15" hidden="false" customHeight="true" outlineLevel="0" collapsed="false">
      <c r="A203" s="6" t="n">
        <f aca="false">1_Data_EDA!O204</f>
        <v>1</v>
      </c>
      <c r="B203" s="6" t="n">
        <f aca="false">1_Data_EDA!H204</f>
        <v>4</v>
      </c>
      <c r="C203" s="7" t="n">
        <f aca="false">1_Data_EDA!I204</f>
        <v>49.97999954</v>
      </c>
      <c r="D203" s="6" t="n">
        <f aca="false">1_Data_EDA!J204</f>
        <v>5</v>
      </c>
      <c r="E203" s="7" t="n">
        <f aca="false">1_Data_EDA!K204</f>
        <v>249.8999939</v>
      </c>
      <c r="F203" s="7" t="n">
        <f aca="false">1_Data_EDA!L204</f>
        <v>39.97999954</v>
      </c>
      <c r="G203" s="8" t="n">
        <f aca="false">1_Data_EDA!M204</f>
        <v>0.159999996</v>
      </c>
      <c r="H203" s="6" t="n">
        <f aca="false">IF(1_Data_EDA!B204="First Class",1,0)</f>
        <v>0</v>
      </c>
      <c r="I203" s="6" t="n">
        <f aca="false">IF(1_Data_EDA!B204="Second Class",1,0)</f>
        <v>0</v>
      </c>
      <c r="J203" s="6" t="n">
        <f aca="false">IF(1_Data_EDA!B204="Same Day",1,0)</f>
        <v>0</v>
      </c>
      <c r="K203" s="6" t="n">
        <f aca="false">IF(1_Data_EDA!C204="Corporate",1,0)</f>
        <v>1</v>
      </c>
      <c r="L203" s="6" t="n">
        <f aca="false">IF(1_Data_EDA!C204="Home Office",1,0)</f>
        <v>0</v>
      </c>
      <c r="M203" s="6" t="n">
        <f aca="false">IF(1_Data_EDA!D204="Europe",1,0)</f>
        <v>1</v>
      </c>
      <c r="N203" s="6" t="n">
        <f aca="false">IF(1_Data_EDA!D204="LATAM",1,0)</f>
        <v>0</v>
      </c>
      <c r="O203" s="6" t="n">
        <f aca="false">IF(1_Data_EDA!D204="Pacific Asia",1,0)</f>
        <v>0</v>
      </c>
      <c r="P203" s="6" t="n">
        <f aca="false">IF(1_Data_EDA!D204="USCA",1,0)</f>
        <v>0</v>
      </c>
      <c r="Q203" s="6" t="n">
        <f aca="false">IF(C203&gt;MEDIAN(C$5:C$8004),1,0)</f>
        <v>0</v>
      </c>
      <c r="R203" s="6" t="n">
        <f aca="false">IF(D203&gt;2,1,0)</f>
        <v>1</v>
      </c>
    </row>
    <row r="204" customFormat="false" ht="15" hidden="false" customHeight="true" outlineLevel="0" collapsed="false">
      <c r="A204" s="6" t="n">
        <f aca="false">1_Data_EDA!O205</f>
        <v>1</v>
      </c>
      <c r="B204" s="6" t="n">
        <f aca="false">1_Data_EDA!H205</f>
        <v>4</v>
      </c>
      <c r="C204" s="7" t="n">
        <f aca="false">1_Data_EDA!I205</f>
        <v>49.97999954</v>
      </c>
      <c r="D204" s="6" t="n">
        <f aca="false">1_Data_EDA!J205</f>
        <v>4</v>
      </c>
      <c r="E204" s="7" t="n">
        <f aca="false">1_Data_EDA!K205</f>
        <v>199.9199982</v>
      </c>
      <c r="F204" s="7" t="n">
        <f aca="false">1_Data_EDA!L205</f>
        <v>33.99000168</v>
      </c>
      <c r="G204" s="8" t="n">
        <f aca="false">1_Data_EDA!M205</f>
        <v>0.170000002</v>
      </c>
      <c r="H204" s="6" t="n">
        <f aca="false">IF(1_Data_EDA!B205="First Class",1,0)</f>
        <v>0</v>
      </c>
      <c r="I204" s="6" t="n">
        <f aca="false">IF(1_Data_EDA!B205="Second Class",1,0)</f>
        <v>0</v>
      </c>
      <c r="J204" s="6" t="n">
        <f aca="false">IF(1_Data_EDA!B205="Same Day",1,0)</f>
        <v>0</v>
      </c>
      <c r="K204" s="6" t="n">
        <f aca="false">IF(1_Data_EDA!C205="Corporate",1,0)</f>
        <v>0</v>
      </c>
      <c r="L204" s="6" t="n">
        <f aca="false">IF(1_Data_EDA!C205="Home Office",1,0)</f>
        <v>0</v>
      </c>
      <c r="M204" s="6" t="n">
        <f aca="false">IF(1_Data_EDA!D205="Europe",1,0)</f>
        <v>0</v>
      </c>
      <c r="N204" s="6" t="n">
        <f aca="false">IF(1_Data_EDA!D205="LATAM",1,0)</f>
        <v>1</v>
      </c>
      <c r="O204" s="6" t="n">
        <f aca="false">IF(1_Data_EDA!D205="Pacific Asia",1,0)</f>
        <v>0</v>
      </c>
      <c r="P204" s="6" t="n">
        <f aca="false">IF(1_Data_EDA!D205="USCA",1,0)</f>
        <v>0</v>
      </c>
      <c r="Q204" s="6" t="n">
        <f aca="false">IF(C204&gt;MEDIAN(C$5:C$8004),1,0)</f>
        <v>0</v>
      </c>
      <c r="R204" s="6" t="n">
        <f aca="false">IF(D204&gt;2,1,0)</f>
        <v>1</v>
      </c>
    </row>
    <row r="205" customFormat="false" ht="15" hidden="false" customHeight="true" outlineLevel="0" collapsed="false">
      <c r="A205" s="6" t="n">
        <f aca="false">1_Data_EDA!O206</f>
        <v>0</v>
      </c>
      <c r="B205" s="6" t="n">
        <f aca="false">1_Data_EDA!H206</f>
        <v>4</v>
      </c>
      <c r="C205" s="7" t="n">
        <f aca="false">1_Data_EDA!I206</f>
        <v>50</v>
      </c>
      <c r="D205" s="6" t="n">
        <f aca="false">1_Data_EDA!J206</f>
        <v>4</v>
      </c>
      <c r="E205" s="7" t="n">
        <f aca="false">1_Data_EDA!K206</f>
        <v>200</v>
      </c>
      <c r="F205" s="7" t="n">
        <f aca="false">1_Data_EDA!L206</f>
        <v>14</v>
      </c>
      <c r="G205" s="8" t="n">
        <f aca="false">1_Data_EDA!M206</f>
        <v>0.07</v>
      </c>
      <c r="H205" s="6" t="n">
        <f aca="false">IF(1_Data_EDA!B206="First Class",1,0)</f>
        <v>0</v>
      </c>
      <c r="I205" s="6" t="n">
        <f aca="false">IF(1_Data_EDA!B206="Second Class",1,0)</f>
        <v>0</v>
      </c>
      <c r="J205" s="6" t="n">
        <f aca="false">IF(1_Data_EDA!B206="Same Day",1,0)</f>
        <v>0</v>
      </c>
      <c r="K205" s="6" t="n">
        <f aca="false">IF(1_Data_EDA!C206="Corporate",1,0)</f>
        <v>0</v>
      </c>
      <c r="L205" s="6" t="n">
        <f aca="false">IF(1_Data_EDA!C206="Home Office",1,0)</f>
        <v>0</v>
      </c>
      <c r="M205" s="6" t="n">
        <f aca="false">IF(1_Data_EDA!D206="Europe",1,0)</f>
        <v>1</v>
      </c>
      <c r="N205" s="6" t="n">
        <f aca="false">IF(1_Data_EDA!D206="LATAM",1,0)</f>
        <v>0</v>
      </c>
      <c r="O205" s="6" t="n">
        <f aca="false">IF(1_Data_EDA!D206="Pacific Asia",1,0)</f>
        <v>0</v>
      </c>
      <c r="P205" s="6" t="n">
        <f aca="false">IF(1_Data_EDA!D206="USCA",1,0)</f>
        <v>0</v>
      </c>
      <c r="Q205" s="6" t="n">
        <f aca="false">IF(C205&gt;MEDIAN(C$5:C$8004),1,0)</f>
        <v>0</v>
      </c>
      <c r="R205" s="6" t="n">
        <f aca="false">IF(D205&gt;2,1,0)</f>
        <v>1</v>
      </c>
    </row>
    <row r="206" customFormat="false" ht="15" hidden="false" customHeight="true" outlineLevel="0" collapsed="false">
      <c r="A206" s="6" t="n">
        <f aca="false">1_Data_EDA!O207</f>
        <v>0</v>
      </c>
      <c r="B206" s="6" t="n">
        <f aca="false">1_Data_EDA!H207</f>
        <v>4</v>
      </c>
      <c r="C206" s="7" t="n">
        <f aca="false">1_Data_EDA!I207</f>
        <v>59.99000168</v>
      </c>
      <c r="D206" s="6" t="n">
        <f aca="false">1_Data_EDA!J207</f>
        <v>4</v>
      </c>
      <c r="E206" s="7" t="n">
        <f aca="false">1_Data_EDA!K207</f>
        <v>239.9600067</v>
      </c>
      <c r="F206" s="7" t="n">
        <f aca="false">1_Data_EDA!L207</f>
        <v>21.60000038</v>
      </c>
      <c r="G206" s="8" t="n">
        <f aca="false">1_Data_EDA!M207</f>
        <v>0.090000004</v>
      </c>
      <c r="H206" s="6" t="n">
        <f aca="false">IF(1_Data_EDA!B207="First Class",1,0)</f>
        <v>0</v>
      </c>
      <c r="I206" s="6" t="n">
        <f aca="false">IF(1_Data_EDA!B207="Second Class",1,0)</f>
        <v>0</v>
      </c>
      <c r="J206" s="6" t="n">
        <f aca="false">IF(1_Data_EDA!B207="Same Day",1,0)</f>
        <v>0</v>
      </c>
      <c r="K206" s="6" t="n">
        <f aca="false">IF(1_Data_EDA!C207="Corporate",1,0)</f>
        <v>0</v>
      </c>
      <c r="L206" s="6" t="n">
        <f aca="false">IF(1_Data_EDA!C207="Home Office",1,0)</f>
        <v>0</v>
      </c>
      <c r="M206" s="6" t="n">
        <f aca="false">IF(1_Data_EDA!D207="Europe",1,0)</f>
        <v>1</v>
      </c>
      <c r="N206" s="6" t="n">
        <f aca="false">IF(1_Data_EDA!D207="LATAM",1,0)</f>
        <v>0</v>
      </c>
      <c r="O206" s="6" t="n">
        <f aca="false">IF(1_Data_EDA!D207="Pacific Asia",1,0)</f>
        <v>0</v>
      </c>
      <c r="P206" s="6" t="n">
        <f aca="false">IF(1_Data_EDA!D207="USCA",1,0)</f>
        <v>0</v>
      </c>
      <c r="Q206" s="6" t="n">
        <f aca="false">IF(C206&gt;MEDIAN(C$5:C$8004),1,0)</f>
        <v>0</v>
      </c>
      <c r="R206" s="6" t="n">
        <f aca="false">IF(D206&gt;2,1,0)</f>
        <v>1</v>
      </c>
    </row>
    <row r="207" customFormat="false" ht="15" hidden="false" customHeight="true" outlineLevel="0" collapsed="false">
      <c r="A207" s="6" t="n">
        <f aca="false">1_Data_EDA!O208</f>
        <v>1</v>
      </c>
      <c r="B207" s="6" t="n">
        <f aca="false">1_Data_EDA!H208</f>
        <v>1</v>
      </c>
      <c r="C207" s="7" t="n">
        <f aca="false">1_Data_EDA!I208</f>
        <v>50</v>
      </c>
      <c r="D207" s="6" t="n">
        <f aca="false">1_Data_EDA!J208</f>
        <v>3</v>
      </c>
      <c r="E207" s="7" t="n">
        <f aca="false">1_Data_EDA!K208</f>
        <v>150</v>
      </c>
      <c r="F207" s="7" t="n">
        <f aca="false">1_Data_EDA!L208</f>
        <v>22.5</v>
      </c>
      <c r="G207" s="8" t="n">
        <f aca="false">1_Data_EDA!M208</f>
        <v>0.150000006</v>
      </c>
      <c r="H207" s="6" t="n">
        <f aca="false">IF(1_Data_EDA!B208="First Class",1,0)</f>
        <v>1</v>
      </c>
      <c r="I207" s="6" t="n">
        <f aca="false">IF(1_Data_EDA!B208="Second Class",1,0)</f>
        <v>0</v>
      </c>
      <c r="J207" s="6" t="n">
        <f aca="false">IF(1_Data_EDA!B208="Same Day",1,0)</f>
        <v>0</v>
      </c>
      <c r="K207" s="6" t="n">
        <f aca="false">IF(1_Data_EDA!C208="Corporate",1,0)</f>
        <v>0</v>
      </c>
      <c r="L207" s="6" t="n">
        <f aca="false">IF(1_Data_EDA!C208="Home Office",1,0)</f>
        <v>1</v>
      </c>
      <c r="M207" s="6" t="n">
        <f aca="false">IF(1_Data_EDA!D208="Europe",1,0)</f>
        <v>1</v>
      </c>
      <c r="N207" s="6" t="n">
        <f aca="false">IF(1_Data_EDA!D208="LATAM",1,0)</f>
        <v>0</v>
      </c>
      <c r="O207" s="6" t="n">
        <f aca="false">IF(1_Data_EDA!D208="Pacific Asia",1,0)</f>
        <v>0</v>
      </c>
      <c r="P207" s="6" t="n">
        <f aca="false">IF(1_Data_EDA!D208="USCA",1,0)</f>
        <v>0</v>
      </c>
      <c r="Q207" s="6" t="n">
        <f aca="false">IF(C207&gt;MEDIAN(C$5:C$8004),1,0)</f>
        <v>0</v>
      </c>
      <c r="R207" s="6" t="n">
        <f aca="false">IF(D207&gt;2,1,0)</f>
        <v>1</v>
      </c>
    </row>
    <row r="208" customFormat="false" ht="15" hidden="false" customHeight="true" outlineLevel="0" collapsed="false">
      <c r="A208" s="6" t="n">
        <f aca="false">1_Data_EDA!O209</f>
        <v>0</v>
      </c>
      <c r="B208" s="6" t="n">
        <f aca="false">1_Data_EDA!H209</f>
        <v>0</v>
      </c>
      <c r="C208" s="7" t="n">
        <f aca="false">1_Data_EDA!I209</f>
        <v>99.98999786</v>
      </c>
      <c r="D208" s="6" t="n">
        <f aca="false">1_Data_EDA!J209</f>
        <v>4</v>
      </c>
      <c r="E208" s="7" t="n">
        <f aca="false">1_Data_EDA!K209</f>
        <v>399.9599915</v>
      </c>
      <c r="F208" s="7" t="n">
        <f aca="false">1_Data_EDA!L209</f>
        <v>51.99000168</v>
      </c>
      <c r="G208" s="8" t="n">
        <f aca="false">1_Data_EDA!M209</f>
        <v>0.129999995</v>
      </c>
      <c r="H208" s="6" t="n">
        <f aca="false">IF(1_Data_EDA!B209="First Class",1,0)</f>
        <v>0</v>
      </c>
      <c r="I208" s="6" t="n">
        <f aca="false">IF(1_Data_EDA!B209="Second Class",1,0)</f>
        <v>0</v>
      </c>
      <c r="J208" s="6" t="n">
        <f aca="false">IF(1_Data_EDA!B209="Same Day",1,0)</f>
        <v>1</v>
      </c>
      <c r="K208" s="6" t="n">
        <f aca="false">IF(1_Data_EDA!C209="Corporate",1,0)</f>
        <v>0</v>
      </c>
      <c r="L208" s="6" t="n">
        <f aca="false">IF(1_Data_EDA!C209="Home Office",1,0)</f>
        <v>1</v>
      </c>
      <c r="M208" s="6" t="n">
        <f aca="false">IF(1_Data_EDA!D209="Europe",1,0)</f>
        <v>0</v>
      </c>
      <c r="N208" s="6" t="n">
        <f aca="false">IF(1_Data_EDA!D209="LATAM",1,0)</f>
        <v>1</v>
      </c>
      <c r="O208" s="6" t="n">
        <f aca="false">IF(1_Data_EDA!D209="Pacific Asia",1,0)</f>
        <v>0</v>
      </c>
      <c r="P208" s="6" t="n">
        <f aca="false">IF(1_Data_EDA!D209="USCA",1,0)</f>
        <v>0</v>
      </c>
      <c r="Q208" s="6" t="n">
        <f aca="false">IF(C208&gt;MEDIAN(C$5:C$8004),1,0)</f>
        <v>1</v>
      </c>
      <c r="R208" s="6" t="n">
        <f aca="false">IF(D208&gt;2,1,0)</f>
        <v>1</v>
      </c>
    </row>
    <row r="209" customFormat="false" ht="15" hidden="false" customHeight="true" outlineLevel="0" collapsed="false">
      <c r="A209" s="6" t="n">
        <f aca="false">1_Data_EDA!O210</f>
        <v>1</v>
      </c>
      <c r="B209" s="6" t="n">
        <f aca="false">1_Data_EDA!H210</f>
        <v>4</v>
      </c>
      <c r="C209" s="7" t="n">
        <f aca="false">1_Data_EDA!I210</f>
        <v>39.99000168</v>
      </c>
      <c r="D209" s="6" t="n">
        <f aca="false">1_Data_EDA!J210</f>
        <v>1</v>
      </c>
      <c r="E209" s="7" t="n">
        <f aca="false">1_Data_EDA!K210</f>
        <v>39.99000168</v>
      </c>
      <c r="F209" s="7" t="n">
        <f aca="false">1_Data_EDA!L210</f>
        <v>6.400000095</v>
      </c>
      <c r="G209" s="8" t="n">
        <f aca="false">1_Data_EDA!M210</f>
        <v>0.159999996</v>
      </c>
      <c r="H209" s="6" t="n">
        <f aca="false">IF(1_Data_EDA!B210="First Class",1,0)</f>
        <v>0</v>
      </c>
      <c r="I209" s="6" t="n">
        <f aca="false">IF(1_Data_EDA!B210="Second Class",1,0)</f>
        <v>0</v>
      </c>
      <c r="J209" s="6" t="n">
        <f aca="false">IF(1_Data_EDA!B210="Same Day",1,0)</f>
        <v>0</v>
      </c>
      <c r="K209" s="6" t="n">
        <f aca="false">IF(1_Data_EDA!C210="Corporate",1,0)</f>
        <v>0</v>
      </c>
      <c r="L209" s="6" t="n">
        <f aca="false">IF(1_Data_EDA!C210="Home Office",1,0)</f>
        <v>0</v>
      </c>
      <c r="M209" s="6" t="n">
        <f aca="false">IF(1_Data_EDA!D210="Europe",1,0)</f>
        <v>0</v>
      </c>
      <c r="N209" s="6" t="n">
        <f aca="false">IF(1_Data_EDA!D210="LATAM",1,0)</f>
        <v>0</v>
      </c>
      <c r="O209" s="6" t="n">
        <f aca="false">IF(1_Data_EDA!D210="Pacific Asia",1,0)</f>
        <v>0</v>
      </c>
      <c r="P209" s="6" t="n">
        <f aca="false">IF(1_Data_EDA!D210="USCA",1,0)</f>
        <v>1</v>
      </c>
      <c r="Q209" s="6" t="n">
        <f aca="false">IF(C209&gt;MEDIAN(C$5:C$8004),1,0)</f>
        <v>0</v>
      </c>
      <c r="R209" s="6" t="n">
        <f aca="false">IF(D209&gt;2,1,0)</f>
        <v>0</v>
      </c>
    </row>
    <row r="210" customFormat="false" ht="15" hidden="false" customHeight="true" outlineLevel="0" collapsed="false">
      <c r="A210" s="6" t="n">
        <f aca="false">1_Data_EDA!O211</f>
        <v>0</v>
      </c>
      <c r="B210" s="6" t="n">
        <f aca="false">1_Data_EDA!H211</f>
        <v>4</v>
      </c>
      <c r="C210" s="7" t="n">
        <f aca="false">1_Data_EDA!I211</f>
        <v>84.40000153</v>
      </c>
      <c r="D210" s="6" t="n">
        <f aca="false">1_Data_EDA!J211</f>
        <v>1</v>
      </c>
      <c r="E210" s="7" t="n">
        <f aca="false">1_Data_EDA!K211</f>
        <v>84.40000153</v>
      </c>
      <c r="F210" s="7" t="n">
        <f aca="false">1_Data_EDA!L211</f>
        <v>3.380000114</v>
      </c>
      <c r="G210" s="8" t="n">
        <f aca="false">1_Data_EDA!M211</f>
        <v>0.039999999</v>
      </c>
      <c r="H210" s="6" t="n">
        <f aca="false">IF(1_Data_EDA!B211="First Class",1,0)</f>
        <v>0</v>
      </c>
      <c r="I210" s="6" t="n">
        <f aca="false">IF(1_Data_EDA!B211="Second Class",1,0)</f>
        <v>0</v>
      </c>
      <c r="J210" s="6" t="n">
        <f aca="false">IF(1_Data_EDA!B211="Same Day",1,0)</f>
        <v>0</v>
      </c>
      <c r="K210" s="6" t="n">
        <f aca="false">IF(1_Data_EDA!C211="Corporate",1,0)</f>
        <v>0</v>
      </c>
      <c r="L210" s="6" t="n">
        <f aca="false">IF(1_Data_EDA!C211="Home Office",1,0)</f>
        <v>0</v>
      </c>
      <c r="M210" s="6" t="n">
        <f aca="false">IF(1_Data_EDA!D211="Europe",1,0)</f>
        <v>0</v>
      </c>
      <c r="N210" s="6" t="n">
        <f aca="false">IF(1_Data_EDA!D211="LATAM",1,0)</f>
        <v>0</v>
      </c>
      <c r="O210" s="6" t="n">
        <f aca="false">IF(1_Data_EDA!D211="Pacific Asia",1,0)</f>
        <v>1</v>
      </c>
      <c r="P210" s="6" t="n">
        <f aca="false">IF(1_Data_EDA!D211="USCA",1,0)</f>
        <v>0</v>
      </c>
      <c r="Q210" s="6" t="n">
        <f aca="false">IF(C210&gt;MEDIAN(C$5:C$8004),1,0)</f>
        <v>1</v>
      </c>
      <c r="R210" s="6" t="n">
        <f aca="false">IF(D210&gt;2,1,0)</f>
        <v>0</v>
      </c>
    </row>
    <row r="211" customFormat="false" ht="15" hidden="false" customHeight="true" outlineLevel="0" collapsed="false">
      <c r="A211" s="6" t="n">
        <f aca="false">1_Data_EDA!O212</f>
        <v>1</v>
      </c>
      <c r="B211" s="6" t="n">
        <f aca="false">1_Data_EDA!H212</f>
        <v>1</v>
      </c>
      <c r="C211" s="7" t="n">
        <f aca="false">1_Data_EDA!I212</f>
        <v>39.99000168</v>
      </c>
      <c r="D211" s="6" t="n">
        <f aca="false">1_Data_EDA!J212</f>
        <v>4</v>
      </c>
      <c r="E211" s="7" t="n">
        <f aca="false">1_Data_EDA!K212</f>
        <v>159.9600067</v>
      </c>
      <c r="F211" s="7" t="n">
        <f aca="false">1_Data_EDA!L212</f>
        <v>1.600000024</v>
      </c>
      <c r="G211" s="8" t="n">
        <f aca="false">1_Data_EDA!M212</f>
        <v>0.01</v>
      </c>
      <c r="H211" s="6" t="n">
        <f aca="false">IF(1_Data_EDA!B212="First Class",1,0)</f>
        <v>1</v>
      </c>
      <c r="I211" s="6" t="n">
        <f aca="false">IF(1_Data_EDA!B212="Second Class",1,0)</f>
        <v>0</v>
      </c>
      <c r="J211" s="6" t="n">
        <f aca="false">IF(1_Data_EDA!B212="Same Day",1,0)</f>
        <v>0</v>
      </c>
      <c r="K211" s="6" t="n">
        <f aca="false">IF(1_Data_EDA!C212="Corporate",1,0)</f>
        <v>1</v>
      </c>
      <c r="L211" s="6" t="n">
        <f aca="false">IF(1_Data_EDA!C212="Home Office",1,0)</f>
        <v>0</v>
      </c>
      <c r="M211" s="6" t="n">
        <f aca="false">IF(1_Data_EDA!D212="Europe",1,0)</f>
        <v>0</v>
      </c>
      <c r="N211" s="6" t="n">
        <f aca="false">IF(1_Data_EDA!D212="LATAM",1,0)</f>
        <v>0</v>
      </c>
      <c r="O211" s="6" t="n">
        <f aca="false">IF(1_Data_EDA!D212="Pacific Asia",1,0)</f>
        <v>1</v>
      </c>
      <c r="P211" s="6" t="n">
        <f aca="false">IF(1_Data_EDA!D212="USCA",1,0)</f>
        <v>0</v>
      </c>
      <c r="Q211" s="6" t="n">
        <f aca="false">IF(C211&gt;MEDIAN(C$5:C$8004),1,0)</f>
        <v>0</v>
      </c>
      <c r="R211" s="6" t="n">
        <f aca="false">IF(D211&gt;2,1,0)</f>
        <v>1</v>
      </c>
    </row>
    <row r="212" customFormat="false" ht="15" hidden="false" customHeight="true" outlineLevel="0" collapsed="false">
      <c r="A212" s="6" t="n">
        <f aca="false">1_Data_EDA!O213</f>
        <v>1</v>
      </c>
      <c r="B212" s="6" t="n">
        <f aca="false">1_Data_EDA!H213</f>
        <v>2</v>
      </c>
      <c r="C212" s="7" t="n">
        <f aca="false">1_Data_EDA!I213</f>
        <v>129.9900055</v>
      </c>
      <c r="D212" s="6" t="n">
        <f aca="false">1_Data_EDA!J213</f>
        <v>1</v>
      </c>
      <c r="E212" s="7" t="n">
        <f aca="false">1_Data_EDA!K213</f>
        <v>129.9900055</v>
      </c>
      <c r="F212" s="7" t="n">
        <f aca="false">1_Data_EDA!L213</f>
        <v>15.60000038</v>
      </c>
      <c r="G212" s="8" t="n">
        <f aca="false">1_Data_EDA!M213</f>
        <v>0.119999997</v>
      </c>
      <c r="H212" s="6" t="n">
        <f aca="false">IF(1_Data_EDA!B213="First Class",1,0)</f>
        <v>0</v>
      </c>
      <c r="I212" s="6" t="n">
        <f aca="false">IF(1_Data_EDA!B213="Second Class",1,0)</f>
        <v>1</v>
      </c>
      <c r="J212" s="6" t="n">
        <f aca="false">IF(1_Data_EDA!B213="Same Day",1,0)</f>
        <v>0</v>
      </c>
      <c r="K212" s="6" t="n">
        <f aca="false">IF(1_Data_EDA!C213="Corporate",1,0)</f>
        <v>1</v>
      </c>
      <c r="L212" s="6" t="n">
        <f aca="false">IF(1_Data_EDA!C213="Home Office",1,0)</f>
        <v>0</v>
      </c>
      <c r="M212" s="6" t="n">
        <f aca="false">IF(1_Data_EDA!D213="Europe",1,0)</f>
        <v>0</v>
      </c>
      <c r="N212" s="6" t="n">
        <f aca="false">IF(1_Data_EDA!D213="LATAM",1,0)</f>
        <v>0</v>
      </c>
      <c r="O212" s="6" t="n">
        <f aca="false">IF(1_Data_EDA!D213="Pacific Asia",1,0)</f>
        <v>0</v>
      </c>
      <c r="P212" s="6" t="n">
        <f aca="false">IF(1_Data_EDA!D213="USCA",1,0)</f>
        <v>0</v>
      </c>
      <c r="Q212" s="6" t="n">
        <f aca="false">IF(C212&gt;MEDIAN(C$5:C$8004),1,0)</f>
        <v>1</v>
      </c>
      <c r="R212" s="6" t="n">
        <f aca="false">IF(D212&gt;2,1,0)</f>
        <v>0</v>
      </c>
    </row>
    <row r="213" customFormat="false" ht="15" hidden="false" customHeight="true" outlineLevel="0" collapsed="false">
      <c r="A213" s="6" t="n">
        <f aca="false">1_Data_EDA!O214</f>
        <v>1</v>
      </c>
      <c r="B213" s="6" t="n">
        <f aca="false">1_Data_EDA!H214</f>
        <v>4</v>
      </c>
      <c r="C213" s="7" t="n">
        <f aca="false">1_Data_EDA!I214</f>
        <v>399.980011</v>
      </c>
      <c r="D213" s="6" t="n">
        <f aca="false">1_Data_EDA!J214</f>
        <v>1</v>
      </c>
      <c r="E213" s="7" t="n">
        <f aca="false">1_Data_EDA!K214</f>
        <v>399.980011</v>
      </c>
      <c r="F213" s="7" t="n">
        <f aca="false">1_Data_EDA!L214</f>
        <v>100</v>
      </c>
      <c r="G213" s="8" t="n">
        <f aca="false">1_Data_EDA!M214</f>
        <v>0.25</v>
      </c>
      <c r="H213" s="6" t="n">
        <f aca="false">IF(1_Data_EDA!B214="First Class",1,0)</f>
        <v>0</v>
      </c>
      <c r="I213" s="6" t="n">
        <f aca="false">IF(1_Data_EDA!B214="Second Class",1,0)</f>
        <v>0</v>
      </c>
      <c r="J213" s="6" t="n">
        <f aca="false">IF(1_Data_EDA!B214="Same Day",1,0)</f>
        <v>0</v>
      </c>
      <c r="K213" s="6" t="n">
        <f aca="false">IF(1_Data_EDA!C214="Corporate",1,0)</f>
        <v>1</v>
      </c>
      <c r="L213" s="6" t="n">
        <f aca="false">IF(1_Data_EDA!C214="Home Office",1,0)</f>
        <v>0</v>
      </c>
      <c r="M213" s="6" t="n">
        <f aca="false">IF(1_Data_EDA!D214="Europe",1,0)</f>
        <v>0</v>
      </c>
      <c r="N213" s="6" t="n">
        <f aca="false">IF(1_Data_EDA!D214="LATAM",1,0)</f>
        <v>0</v>
      </c>
      <c r="O213" s="6" t="n">
        <f aca="false">IF(1_Data_EDA!D214="Pacific Asia",1,0)</f>
        <v>1</v>
      </c>
      <c r="P213" s="6" t="n">
        <f aca="false">IF(1_Data_EDA!D214="USCA",1,0)</f>
        <v>0</v>
      </c>
      <c r="Q213" s="6" t="n">
        <f aca="false">IF(C213&gt;MEDIAN(C$5:C$8004),1,0)</f>
        <v>1</v>
      </c>
      <c r="R213" s="6" t="n">
        <f aca="false">IF(D213&gt;2,1,0)</f>
        <v>0</v>
      </c>
    </row>
    <row r="214" customFormat="false" ht="15" hidden="false" customHeight="true" outlineLevel="0" collapsed="false">
      <c r="A214" s="6" t="n">
        <f aca="false">1_Data_EDA!O215</f>
        <v>1</v>
      </c>
      <c r="B214" s="6" t="n">
        <f aca="false">1_Data_EDA!H215</f>
        <v>2</v>
      </c>
      <c r="C214" s="7" t="n">
        <f aca="false">1_Data_EDA!I215</f>
        <v>59.99000168</v>
      </c>
      <c r="D214" s="6" t="n">
        <f aca="false">1_Data_EDA!J215</f>
        <v>3</v>
      </c>
      <c r="E214" s="7" t="n">
        <f aca="false">1_Data_EDA!K215</f>
        <v>179.9700012</v>
      </c>
      <c r="F214" s="7" t="n">
        <f aca="false">1_Data_EDA!L215</f>
        <v>30.59000015</v>
      </c>
      <c r="G214" s="8" t="n">
        <f aca="false">1_Data_EDA!M215</f>
        <v>0.170000002</v>
      </c>
      <c r="H214" s="6" t="n">
        <f aca="false">IF(1_Data_EDA!B215="First Class",1,0)</f>
        <v>0</v>
      </c>
      <c r="I214" s="6" t="n">
        <f aca="false">IF(1_Data_EDA!B215="Second Class",1,0)</f>
        <v>1</v>
      </c>
      <c r="J214" s="6" t="n">
        <f aca="false">IF(1_Data_EDA!B215="Same Day",1,0)</f>
        <v>0</v>
      </c>
      <c r="K214" s="6" t="n">
        <f aca="false">IF(1_Data_EDA!C215="Corporate",1,0)</f>
        <v>0</v>
      </c>
      <c r="L214" s="6" t="n">
        <f aca="false">IF(1_Data_EDA!C215="Home Office",1,0)</f>
        <v>0</v>
      </c>
      <c r="M214" s="6" t="n">
        <f aca="false">IF(1_Data_EDA!D215="Europe",1,0)</f>
        <v>1</v>
      </c>
      <c r="N214" s="6" t="n">
        <f aca="false">IF(1_Data_EDA!D215="LATAM",1,0)</f>
        <v>0</v>
      </c>
      <c r="O214" s="6" t="n">
        <f aca="false">IF(1_Data_EDA!D215="Pacific Asia",1,0)</f>
        <v>0</v>
      </c>
      <c r="P214" s="6" t="n">
        <f aca="false">IF(1_Data_EDA!D215="USCA",1,0)</f>
        <v>0</v>
      </c>
      <c r="Q214" s="6" t="n">
        <f aca="false">IF(C214&gt;MEDIAN(C$5:C$8004),1,0)</f>
        <v>0</v>
      </c>
      <c r="R214" s="6" t="n">
        <f aca="false">IF(D214&gt;2,1,0)</f>
        <v>1</v>
      </c>
    </row>
    <row r="215" customFormat="false" ht="15" hidden="false" customHeight="true" outlineLevel="0" collapsed="false">
      <c r="A215" s="6" t="n">
        <f aca="false">1_Data_EDA!O216</f>
        <v>1</v>
      </c>
      <c r="B215" s="6" t="n">
        <f aca="false">1_Data_EDA!H216</f>
        <v>1</v>
      </c>
      <c r="C215" s="7" t="n">
        <f aca="false">1_Data_EDA!I216</f>
        <v>59.99000168</v>
      </c>
      <c r="D215" s="6" t="n">
        <f aca="false">1_Data_EDA!J216</f>
        <v>4</v>
      </c>
      <c r="E215" s="7" t="n">
        <f aca="false">1_Data_EDA!K216</f>
        <v>239.9600067</v>
      </c>
      <c r="F215" s="7" t="n">
        <f aca="false">1_Data_EDA!L216</f>
        <v>43.18999863</v>
      </c>
      <c r="G215" s="8" t="n">
        <f aca="false">1_Data_EDA!M216</f>
        <v>0.180000007</v>
      </c>
      <c r="H215" s="6" t="n">
        <f aca="false">IF(1_Data_EDA!B216="First Class",1,0)</f>
        <v>1</v>
      </c>
      <c r="I215" s="6" t="n">
        <f aca="false">IF(1_Data_EDA!B216="Second Class",1,0)</f>
        <v>0</v>
      </c>
      <c r="J215" s="6" t="n">
        <f aca="false">IF(1_Data_EDA!B216="Same Day",1,0)</f>
        <v>0</v>
      </c>
      <c r="K215" s="6" t="n">
        <f aca="false">IF(1_Data_EDA!C216="Corporate",1,0)</f>
        <v>0</v>
      </c>
      <c r="L215" s="6" t="n">
        <f aca="false">IF(1_Data_EDA!C216="Home Office",1,0)</f>
        <v>1</v>
      </c>
      <c r="M215" s="6" t="n">
        <f aca="false">IF(1_Data_EDA!D216="Europe",1,0)</f>
        <v>0</v>
      </c>
      <c r="N215" s="6" t="n">
        <f aca="false">IF(1_Data_EDA!D216="LATAM",1,0)</f>
        <v>0</v>
      </c>
      <c r="O215" s="6" t="n">
        <f aca="false">IF(1_Data_EDA!D216="Pacific Asia",1,0)</f>
        <v>0</v>
      </c>
      <c r="P215" s="6" t="n">
        <f aca="false">IF(1_Data_EDA!D216="USCA",1,0)</f>
        <v>0</v>
      </c>
      <c r="Q215" s="6" t="n">
        <f aca="false">IF(C215&gt;MEDIAN(C$5:C$8004),1,0)</f>
        <v>0</v>
      </c>
      <c r="R215" s="6" t="n">
        <f aca="false">IF(D215&gt;2,1,0)</f>
        <v>1</v>
      </c>
    </row>
    <row r="216" customFormat="false" ht="15" hidden="false" customHeight="true" outlineLevel="0" collapsed="false">
      <c r="A216" s="6" t="n">
        <f aca="false">1_Data_EDA!O217</f>
        <v>0</v>
      </c>
      <c r="B216" s="6" t="n">
        <f aca="false">1_Data_EDA!H217</f>
        <v>4</v>
      </c>
      <c r="C216" s="7" t="n">
        <f aca="false">1_Data_EDA!I217</f>
        <v>299.980011</v>
      </c>
      <c r="D216" s="6" t="n">
        <f aca="false">1_Data_EDA!J217</f>
        <v>1</v>
      </c>
      <c r="E216" s="7" t="n">
        <f aca="false">1_Data_EDA!K217</f>
        <v>299.980011</v>
      </c>
      <c r="F216" s="7" t="n">
        <f aca="false">1_Data_EDA!L217</f>
        <v>30</v>
      </c>
      <c r="G216" s="8" t="n">
        <f aca="false">1_Data_EDA!M217</f>
        <v>0.100000001</v>
      </c>
      <c r="H216" s="6" t="n">
        <f aca="false">IF(1_Data_EDA!B217="First Class",1,0)</f>
        <v>0</v>
      </c>
      <c r="I216" s="6" t="n">
        <f aca="false">IF(1_Data_EDA!B217="Second Class",1,0)</f>
        <v>0</v>
      </c>
      <c r="J216" s="6" t="n">
        <f aca="false">IF(1_Data_EDA!B217="Same Day",1,0)</f>
        <v>0</v>
      </c>
      <c r="K216" s="6" t="n">
        <f aca="false">IF(1_Data_EDA!C217="Corporate",1,0)</f>
        <v>0</v>
      </c>
      <c r="L216" s="6" t="n">
        <f aca="false">IF(1_Data_EDA!C217="Home Office",1,0)</f>
        <v>1</v>
      </c>
      <c r="M216" s="6" t="n">
        <f aca="false">IF(1_Data_EDA!D217="Europe",1,0)</f>
        <v>1</v>
      </c>
      <c r="N216" s="6" t="n">
        <f aca="false">IF(1_Data_EDA!D217="LATAM",1,0)</f>
        <v>0</v>
      </c>
      <c r="O216" s="6" t="n">
        <f aca="false">IF(1_Data_EDA!D217="Pacific Asia",1,0)</f>
        <v>0</v>
      </c>
      <c r="P216" s="6" t="n">
        <f aca="false">IF(1_Data_EDA!D217="USCA",1,0)</f>
        <v>0</v>
      </c>
      <c r="Q216" s="6" t="n">
        <f aca="false">IF(C216&gt;MEDIAN(C$5:C$8004),1,0)</f>
        <v>1</v>
      </c>
      <c r="R216" s="6" t="n">
        <f aca="false">IF(D216&gt;2,1,0)</f>
        <v>0</v>
      </c>
    </row>
    <row r="217" customFormat="false" ht="15" hidden="false" customHeight="true" outlineLevel="0" collapsed="false">
      <c r="A217" s="6" t="n">
        <f aca="false">1_Data_EDA!O218</f>
        <v>0</v>
      </c>
      <c r="B217" s="6" t="n">
        <f aca="false">1_Data_EDA!H218</f>
        <v>4</v>
      </c>
      <c r="C217" s="7" t="n">
        <f aca="false">1_Data_EDA!I218</f>
        <v>299.980011</v>
      </c>
      <c r="D217" s="6" t="n">
        <f aca="false">1_Data_EDA!J218</f>
        <v>1</v>
      </c>
      <c r="E217" s="7" t="n">
        <f aca="false">1_Data_EDA!K218</f>
        <v>299.980011</v>
      </c>
      <c r="F217" s="7" t="n">
        <f aca="false">1_Data_EDA!L218</f>
        <v>30</v>
      </c>
      <c r="G217" s="8" t="n">
        <f aca="false">1_Data_EDA!M218</f>
        <v>0.100000001</v>
      </c>
      <c r="H217" s="6" t="n">
        <f aca="false">IF(1_Data_EDA!B218="First Class",1,0)</f>
        <v>0</v>
      </c>
      <c r="I217" s="6" t="n">
        <f aca="false">IF(1_Data_EDA!B218="Second Class",1,0)</f>
        <v>0</v>
      </c>
      <c r="J217" s="6" t="n">
        <f aca="false">IF(1_Data_EDA!B218="Same Day",1,0)</f>
        <v>0</v>
      </c>
      <c r="K217" s="6" t="n">
        <f aca="false">IF(1_Data_EDA!C218="Corporate",1,0)</f>
        <v>0</v>
      </c>
      <c r="L217" s="6" t="n">
        <f aca="false">IF(1_Data_EDA!C218="Home Office",1,0)</f>
        <v>0</v>
      </c>
      <c r="M217" s="6" t="n">
        <f aca="false">IF(1_Data_EDA!D218="Europe",1,0)</f>
        <v>0</v>
      </c>
      <c r="N217" s="6" t="n">
        <f aca="false">IF(1_Data_EDA!D218="LATAM",1,0)</f>
        <v>1</v>
      </c>
      <c r="O217" s="6" t="n">
        <f aca="false">IF(1_Data_EDA!D218="Pacific Asia",1,0)</f>
        <v>0</v>
      </c>
      <c r="P217" s="6" t="n">
        <f aca="false">IF(1_Data_EDA!D218="USCA",1,0)</f>
        <v>0</v>
      </c>
      <c r="Q217" s="6" t="n">
        <f aca="false">IF(C217&gt;MEDIAN(C$5:C$8004),1,0)</f>
        <v>1</v>
      </c>
      <c r="R217" s="6" t="n">
        <f aca="false">IF(D217&gt;2,1,0)</f>
        <v>0</v>
      </c>
    </row>
    <row r="218" customFormat="false" ht="15" hidden="false" customHeight="true" outlineLevel="0" collapsed="false">
      <c r="A218" s="6" t="n">
        <f aca="false">1_Data_EDA!O219</f>
        <v>0</v>
      </c>
      <c r="B218" s="6" t="n">
        <f aca="false">1_Data_EDA!H219</f>
        <v>4</v>
      </c>
      <c r="C218" s="7" t="n">
        <f aca="false">1_Data_EDA!I219</f>
        <v>50</v>
      </c>
      <c r="D218" s="6" t="n">
        <f aca="false">1_Data_EDA!J219</f>
        <v>3</v>
      </c>
      <c r="E218" s="7" t="n">
        <f aca="false">1_Data_EDA!K219</f>
        <v>150</v>
      </c>
      <c r="F218" s="7" t="n">
        <f aca="false">1_Data_EDA!L219</f>
        <v>15</v>
      </c>
      <c r="G218" s="8" t="n">
        <f aca="false">1_Data_EDA!M219</f>
        <v>0.100000001</v>
      </c>
      <c r="H218" s="6" t="n">
        <f aca="false">IF(1_Data_EDA!B219="First Class",1,0)</f>
        <v>0</v>
      </c>
      <c r="I218" s="6" t="n">
        <f aca="false">IF(1_Data_EDA!B219="Second Class",1,0)</f>
        <v>0</v>
      </c>
      <c r="J218" s="6" t="n">
        <f aca="false">IF(1_Data_EDA!B219="Same Day",1,0)</f>
        <v>0</v>
      </c>
      <c r="K218" s="6" t="n">
        <f aca="false">IF(1_Data_EDA!C219="Corporate",1,0)</f>
        <v>0</v>
      </c>
      <c r="L218" s="6" t="n">
        <f aca="false">IF(1_Data_EDA!C219="Home Office",1,0)</f>
        <v>0</v>
      </c>
      <c r="M218" s="6" t="n">
        <f aca="false">IF(1_Data_EDA!D219="Europe",1,0)</f>
        <v>0</v>
      </c>
      <c r="N218" s="6" t="n">
        <f aca="false">IF(1_Data_EDA!D219="LATAM",1,0)</f>
        <v>1</v>
      </c>
      <c r="O218" s="6" t="n">
        <f aca="false">IF(1_Data_EDA!D219="Pacific Asia",1,0)</f>
        <v>0</v>
      </c>
      <c r="P218" s="6" t="n">
        <f aca="false">IF(1_Data_EDA!D219="USCA",1,0)</f>
        <v>0</v>
      </c>
      <c r="Q218" s="6" t="n">
        <f aca="false">IF(C218&gt;MEDIAN(C$5:C$8004),1,0)</f>
        <v>0</v>
      </c>
      <c r="R218" s="6" t="n">
        <f aca="false">IF(D218&gt;2,1,0)</f>
        <v>1</v>
      </c>
    </row>
    <row r="219" customFormat="false" ht="15" hidden="false" customHeight="true" outlineLevel="0" collapsed="false">
      <c r="A219" s="6" t="n">
        <f aca="false">1_Data_EDA!O220</f>
        <v>1</v>
      </c>
      <c r="B219" s="6" t="n">
        <f aca="false">1_Data_EDA!H220</f>
        <v>4</v>
      </c>
      <c r="C219" s="7" t="n">
        <f aca="false">1_Data_EDA!I220</f>
        <v>15.98999977</v>
      </c>
      <c r="D219" s="6" t="n">
        <f aca="false">1_Data_EDA!J220</f>
        <v>2</v>
      </c>
      <c r="E219" s="7" t="n">
        <f aca="false">1_Data_EDA!K220</f>
        <v>31.97999954</v>
      </c>
      <c r="F219" s="7" t="n">
        <f aca="false">1_Data_EDA!L220</f>
        <v>0.319999993</v>
      </c>
      <c r="G219" s="8" t="n">
        <f aca="false">1_Data_EDA!M220</f>
        <v>0.01</v>
      </c>
      <c r="H219" s="6" t="n">
        <f aca="false">IF(1_Data_EDA!B220="First Class",1,0)</f>
        <v>0</v>
      </c>
      <c r="I219" s="6" t="n">
        <f aca="false">IF(1_Data_EDA!B220="Second Class",1,0)</f>
        <v>0</v>
      </c>
      <c r="J219" s="6" t="n">
        <f aca="false">IF(1_Data_EDA!B220="Same Day",1,0)</f>
        <v>0</v>
      </c>
      <c r="K219" s="6" t="n">
        <f aca="false">IF(1_Data_EDA!C220="Corporate",1,0)</f>
        <v>0</v>
      </c>
      <c r="L219" s="6" t="n">
        <f aca="false">IF(1_Data_EDA!C220="Home Office",1,0)</f>
        <v>0</v>
      </c>
      <c r="M219" s="6" t="n">
        <f aca="false">IF(1_Data_EDA!D220="Europe",1,0)</f>
        <v>0</v>
      </c>
      <c r="N219" s="6" t="n">
        <f aca="false">IF(1_Data_EDA!D220="LATAM",1,0)</f>
        <v>1</v>
      </c>
      <c r="O219" s="6" t="n">
        <f aca="false">IF(1_Data_EDA!D220="Pacific Asia",1,0)</f>
        <v>0</v>
      </c>
      <c r="P219" s="6" t="n">
        <f aca="false">IF(1_Data_EDA!D220="USCA",1,0)</f>
        <v>0</v>
      </c>
      <c r="Q219" s="6" t="n">
        <f aca="false">IF(C219&gt;MEDIAN(C$5:C$8004),1,0)</f>
        <v>0</v>
      </c>
      <c r="R219" s="6" t="n">
        <f aca="false">IF(D219&gt;2,1,0)</f>
        <v>0</v>
      </c>
    </row>
    <row r="220" customFormat="false" ht="15" hidden="false" customHeight="true" outlineLevel="0" collapsed="false">
      <c r="A220" s="6" t="n">
        <f aca="false">1_Data_EDA!O221</f>
        <v>1</v>
      </c>
      <c r="B220" s="6" t="n">
        <f aca="false">1_Data_EDA!H221</f>
        <v>2</v>
      </c>
      <c r="C220" s="7" t="n">
        <f aca="false">1_Data_EDA!I221</f>
        <v>39.99000168</v>
      </c>
      <c r="D220" s="6" t="n">
        <f aca="false">1_Data_EDA!J221</f>
        <v>2</v>
      </c>
      <c r="E220" s="7" t="n">
        <f aca="false">1_Data_EDA!K221</f>
        <v>79.98000336</v>
      </c>
      <c r="F220" s="7" t="n">
        <f aca="false">1_Data_EDA!L221</f>
        <v>9.600000381</v>
      </c>
      <c r="G220" s="8" t="n">
        <f aca="false">1_Data_EDA!M221</f>
        <v>0.119999997</v>
      </c>
      <c r="H220" s="6" t="n">
        <f aca="false">IF(1_Data_EDA!B221="First Class",1,0)</f>
        <v>0</v>
      </c>
      <c r="I220" s="6" t="n">
        <f aca="false">IF(1_Data_EDA!B221="Second Class",1,0)</f>
        <v>1</v>
      </c>
      <c r="J220" s="6" t="n">
        <f aca="false">IF(1_Data_EDA!B221="Same Day",1,0)</f>
        <v>0</v>
      </c>
      <c r="K220" s="6" t="n">
        <f aca="false">IF(1_Data_EDA!C221="Corporate",1,0)</f>
        <v>1</v>
      </c>
      <c r="L220" s="6" t="n">
        <f aca="false">IF(1_Data_EDA!C221="Home Office",1,0)</f>
        <v>0</v>
      </c>
      <c r="M220" s="6" t="n">
        <f aca="false">IF(1_Data_EDA!D221="Europe",1,0)</f>
        <v>1</v>
      </c>
      <c r="N220" s="6" t="n">
        <f aca="false">IF(1_Data_EDA!D221="LATAM",1,0)</f>
        <v>0</v>
      </c>
      <c r="O220" s="6" t="n">
        <f aca="false">IF(1_Data_EDA!D221="Pacific Asia",1,0)</f>
        <v>0</v>
      </c>
      <c r="P220" s="6" t="n">
        <f aca="false">IF(1_Data_EDA!D221="USCA",1,0)</f>
        <v>0</v>
      </c>
      <c r="Q220" s="6" t="n">
        <f aca="false">IF(C220&gt;MEDIAN(C$5:C$8004),1,0)</f>
        <v>0</v>
      </c>
      <c r="R220" s="6" t="n">
        <f aca="false">IF(D220&gt;2,1,0)</f>
        <v>0</v>
      </c>
    </row>
    <row r="221" customFormat="false" ht="15" hidden="false" customHeight="true" outlineLevel="0" collapsed="false">
      <c r="A221" s="6" t="n">
        <f aca="false">1_Data_EDA!O222</f>
        <v>1</v>
      </c>
      <c r="B221" s="6" t="n">
        <f aca="false">1_Data_EDA!H222</f>
        <v>2</v>
      </c>
      <c r="C221" s="7" t="n">
        <f aca="false">1_Data_EDA!I222</f>
        <v>24.98999977</v>
      </c>
      <c r="D221" s="6" t="n">
        <f aca="false">1_Data_EDA!J222</f>
        <v>2</v>
      </c>
      <c r="E221" s="7" t="n">
        <f aca="false">1_Data_EDA!K222</f>
        <v>49.97999954</v>
      </c>
      <c r="F221" s="7" t="n">
        <f aca="false">1_Data_EDA!L222</f>
        <v>2.5</v>
      </c>
      <c r="G221" s="8" t="n">
        <f aca="false">1_Data_EDA!M222</f>
        <v>0.050000001</v>
      </c>
      <c r="H221" s="6" t="n">
        <f aca="false">IF(1_Data_EDA!B222="First Class",1,0)</f>
        <v>0</v>
      </c>
      <c r="I221" s="6" t="n">
        <f aca="false">IF(1_Data_EDA!B222="Second Class",1,0)</f>
        <v>1</v>
      </c>
      <c r="J221" s="6" t="n">
        <f aca="false">IF(1_Data_EDA!B222="Same Day",1,0)</f>
        <v>0</v>
      </c>
      <c r="K221" s="6" t="n">
        <f aca="false">IF(1_Data_EDA!C222="Corporate",1,0)</f>
        <v>1</v>
      </c>
      <c r="L221" s="6" t="n">
        <f aca="false">IF(1_Data_EDA!C222="Home Office",1,0)</f>
        <v>0</v>
      </c>
      <c r="M221" s="6" t="n">
        <f aca="false">IF(1_Data_EDA!D222="Europe",1,0)</f>
        <v>0</v>
      </c>
      <c r="N221" s="6" t="n">
        <f aca="false">IF(1_Data_EDA!D222="LATAM",1,0)</f>
        <v>1</v>
      </c>
      <c r="O221" s="6" t="n">
        <f aca="false">IF(1_Data_EDA!D222="Pacific Asia",1,0)</f>
        <v>0</v>
      </c>
      <c r="P221" s="6" t="n">
        <f aca="false">IF(1_Data_EDA!D222="USCA",1,0)</f>
        <v>0</v>
      </c>
      <c r="Q221" s="6" t="n">
        <f aca="false">IF(C221&gt;MEDIAN(C$5:C$8004),1,0)</f>
        <v>0</v>
      </c>
      <c r="R221" s="6" t="n">
        <f aca="false">IF(D221&gt;2,1,0)</f>
        <v>0</v>
      </c>
    </row>
    <row r="222" customFormat="false" ht="15" hidden="false" customHeight="true" outlineLevel="0" collapsed="false">
      <c r="A222" s="6" t="n">
        <f aca="false">1_Data_EDA!O223</f>
        <v>0</v>
      </c>
      <c r="B222" s="6" t="n">
        <f aca="false">1_Data_EDA!H223</f>
        <v>4</v>
      </c>
      <c r="C222" s="7" t="n">
        <f aca="false">1_Data_EDA!I223</f>
        <v>50</v>
      </c>
      <c r="D222" s="6" t="n">
        <f aca="false">1_Data_EDA!J223</f>
        <v>5</v>
      </c>
      <c r="E222" s="7" t="n">
        <f aca="false">1_Data_EDA!K223</f>
        <v>250</v>
      </c>
      <c r="F222" s="7" t="n">
        <f aca="false">1_Data_EDA!L223</f>
        <v>17.5</v>
      </c>
      <c r="G222" s="8" t="n">
        <f aca="false">1_Data_EDA!M223</f>
        <v>0.07</v>
      </c>
      <c r="H222" s="6" t="n">
        <f aca="false">IF(1_Data_EDA!B223="First Class",1,0)</f>
        <v>0</v>
      </c>
      <c r="I222" s="6" t="n">
        <f aca="false">IF(1_Data_EDA!B223="Second Class",1,0)</f>
        <v>0</v>
      </c>
      <c r="J222" s="6" t="n">
        <f aca="false">IF(1_Data_EDA!B223="Same Day",1,0)</f>
        <v>0</v>
      </c>
      <c r="K222" s="6" t="n">
        <f aca="false">IF(1_Data_EDA!C223="Corporate",1,0)</f>
        <v>0</v>
      </c>
      <c r="L222" s="6" t="n">
        <f aca="false">IF(1_Data_EDA!C223="Home Office",1,0)</f>
        <v>0</v>
      </c>
      <c r="M222" s="6" t="n">
        <f aca="false">IF(1_Data_EDA!D223="Europe",1,0)</f>
        <v>0</v>
      </c>
      <c r="N222" s="6" t="n">
        <f aca="false">IF(1_Data_EDA!D223="LATAM",1,0)</f>
        <v>1</v>
      </c>
      <c r="O222" s="6" t="n">
        <f aca="false">IF(1_Data_EDA!D223="Pacific Asia",1,0)</f>
        <v>0</v>
      </c>
      <c r="P222" s="6" t="n">
        <f aca="false">IF(1_Data_EDA!D223="USCA",1,0)</f>
        <v>0</v>
      </c>
      <c r="Q222" s="6" t="n">
        <f aca="false">IF(C222&gt;MEDIAN(C$5:C$8004),1,0)</f>
        <v>0</v>
      </c>
      <c r="R222" s="6" t="n">
        <f aca="false">IF(D222&gt;2,1,0)</f>
        <v>1</v>
      </c>
    </row>
    <row r="223" customFormat="false" ht="15" hidden="false" customHeight="true" outlineLevel="0" collapsed="false">
      <c r="A223" s="6" t="n">
        <f aca="false">1_Data_EDA!O224</f>
        <v>1</v>
      </c>
      <c r="B223" s="6" t="n">
        <f aca="false">1_Data_EDA!H224</f>
        <v>2</v>
      </c>
      <c r="C223" s="7" t="n">
        <f aca="false">1_Data_EDA!I224</f>
        <v>215.8200073</v>
      </c>
      <c r="D223" s="6" t="n">
        <f aca="false">1_Data_EDA!J224</f>
        <v>1</v>
      </c>
      <c r="E223" s="7" t="n">
        <f aca="false">1_Data_EDA!K224</f>
        <v>215.8200073</v>
      </c>
      <c r="F223" s="7" t="n">
        <f aca="false">1_Data_EDA!L224</f>
        <v>2.160000086</v>
      </c>
      <c r="G223" s="8" t="n">
        <f aca="false">1_Data_EDA!M224</f>
        <v>0.01</v>
      </c>
      <c r="H223" s="6" t="n">
        <f aca="false">IF(1_Data_EDA!B224="First Class",1,0)</f>
        <v>0</v>
      </c>
      <c r="I223" s="6" t="n">
        <f aca="false">IF(1_Data_EDA!B224="Second Class",1,0)</f>
        <v>1</v>
      </c>
      <c r="J223" s="6" t="n">
        <f aca="false">IF(1_Data_EDA!B224="Same Day",1,0)</f>
        <v>0</v>
      </c>
      <c r="K223" s="6" t="n">
        <f aca="false">IF(1_Data_EDA!C224="Corporate",1,0)</f>
        <v>0</v>
      </c>
      <c r="L223" s="6" t="n">
        <f aca="false">IF(1_Data_EDA!C224="Home Office",1,0)</f>
        <v>0</v>
      </c>
      <c r="M223" s="6" t="n">
        <f aca="false">IF(1_Data_EDA!D224="Europe",1,0)</f>
        <v>0</v>
      </c>
      <c r="N223" s="6" t="n">
        <f aca="false">IF(1_Data_EDA!D224="LATAM",1,0)</f>
        <v>0</v>
      </c>
      <c r="O223" s="6" t="n">
        <f aca="false">IF(1_Data_EDA!D224="Pacific Asia",1,0)</f>
        <v>1</v>
      </c>
      <c r="P223" s="6" t="n">
        <f aca="false">IF(1_Data_EDA!D224="USCA",1,0)</f>
        <v>0</v>
      </c>
      <c r="Q223" s="6" t="n">
        <f aca="false">IF(C223&gt;MEDIAN(C$5:C$8004),1,0)</f>
        <v>1</v>
      </c>
      <c r="R223" s="6" t="n">
        <f aca="false">IF(D223&gt;2,1,0)</f>
        <v>0</v>
      </c>
    </row>
    <row r="224" customFormat="false" ht="15" hidden="false" customHeight="true" outlineLevel="0" collapsed="false">
      <c r="A224" s="6" t="n">
        <f aca="false">1_Data_EDA!O225</f>
        <v>1</v>
      </c>
      <c r="B224" s="6" t="n">
        <f aca="false">1_Data_EDA!H225</f>
        <v>4</v>
      </c>
      <c r="C224" s="7" t="n">
        <f aca="false">1_Data_EDA!I225</f>
        <v>299.980011</v>
      </c>
      <c r="D224" s="6" t="n">
        <f aca="false">1_Data_EDA!J225</f>
        <v>1</v>
      </c>
      <c r="E224" s="7" t="n">
        <f aca="false">1_Data_EDA!K225</f>
        <v>299.980011</v>
      </c>
      <c r="F224" s="7" t="n">
        <f aca="false">1_Data_EDA!L225</f>
        <v>75</v>
      </c>
      <c r="G224" s="8" t="n">
        <f aca="false">1_Data_EDA!M225</f>
        <v>0.25</v>
      </c>
      <c r="H224" s="6" t="n">
        <f aca="false">IF(1_Data_EDA!B225="First Class",1,0)</f>
        <v>0</v>
      </c>
      <c r="I224" s="6" t="n">
        <f aca="false">IF(1_Data_EDA!B225="Second Class",1,0)</f>
        <v>0</v>
      </c>
      <c r="J224" s="6" t="n">
        <f aca="false">IF(1_Data_EDA!B225="Same Day",1,0)</f>
        <v>0</v>
      </c>
      <c r="K224" s="6" t="n">
        <f aca="false">IF(1_Data_EDA!C225="Corporate",1,0)</f>
        <v>1</v>
      </c>
      <c r="L224" s="6" t="n">
        <f aca="false">IF(1_Data_EDA!C225="Home Office",1,0)</f>
        <v>0</v>
      </c>
      <c r="M224" s="6" t="n">
        <f aca="false">IF(1_Data_EDA!D225="Europe",1,0)</f>
        <v>0</v>
      </c>
      <c r="N224" s="6" t="n">
        <f aca="false">IF(1_Data_EDA!D225="LATAM",1,0)</f>
        <v>1</v>
      </c>
      <c r="O224" s="6" t="n">
        <f aca="false">IF(1_Data_EDA!D225="Pacific Asia",1,0)</f>
        <v>0</v>
      </c>
      <c r="P224" s="6" t="n">
        <f aca="false">IF(1_Data_EDA!D225="USCA",1,0)</f>
        <v>0</v>
      </c>
      <c r="Q224" s="6" t="n">
        <f aca="false">IF(C224&gt;MEDIAN(C$5:C$8004),1,0)</f>
        <v>1</v>
      </c>
      <c r="R224" s="6" t="n">
        <f aca="false">IF(D224&gt;2,1,0)</f>
        <v>0</v>
      </c>
    </row>
    <row r="225" customFormat="false" ht="15" hidden="false" customHeight="true" outlineLevel="0" collapsed="false">
      <c r="A225" s="6" t="n">
        <f aca="false">1_Data_EDA!O226</f>
        <v>1</v>
      </c>
      <c r="B225" s="6" t="n">
        <f aca="false">1_Data_EDA!H226</f>
        <v>4</v>
      </c>
      <c r="C225" s="7" t="n">
        <f aca="false">1_Data_EDA!I226</f>
        <v>399.980011</v>
      </c>
      <c r="D225" s="6" t="n">
        <f aca="false">1_Data_EDA!J226</f>
        <v>1</v>
      </c>
      <c r="E225" s="7" t="n">
        <f aca="false">1_Data_EDA!K226</f>
        <v>399.980011</v>
      </c>
      <c r="F225" s="7" t="n">
        <f aca="false">1_Data_EDA!L226</f>
        <v>12</v>
      </c>
      <c r="G225" s="8" t="n">
        <f aca="false">1_Data_EDA!M226</f>
        <v>0.029999999</v>
      </c>
      <c r="H225" s="6" t="n">
        <f aca="false">IF(1_Data_EDA!B226="First Class",1,0)</f>
        <v>0</v>
      </c>
      <c r="I225" s="6" t="n">
        <f aca="false">IF(1_Data_EDA!B226="Second Class",1,0)</f>
        <v>0</v>
      </c>
      <c r="J225" s="6" t="n">
        <f aca="false">IF(1_Data_EDA!B226="Same Day",1,0)</f>
        <v>0</v>
      </c>
      <c r="K225" s="6" t="n">
        <f aca="false">IF(1_Data_EDA!C226="Corporate",1,0)</f>
        <v>0</v>
      </c>
      <c r="L225" s="6" t="n">
        <f aca="false">IF(1_Data_EDA!C226="Home Office",1,0)</f>
        <v>0</v>
      </c>
      <c r="M225" s="6" t="n">
        <f aca="false">IF(1_Data_EDA!D226="Europe",1,0)</f>
        <v>0</v>
      </c>
      <c r="N225" s="6" t="n">
        <f aca="false">IF(1_Data_EDA!D226="LATAM",1,0)</f>
        <v>1</v>
      </c>
      <c r="O225" s="6" t="n">
        <f aca="false">IF(1_Data_EDA!D226="Pacific Asia",1,0)</f>
        <v>0</v>
      </c>
      <c r="P225" s="6" t="n">
        <f aca="false">IF(1_Data_EDA!D226="USCA",1,0)</f>
        <v>0</v>
      </c>
      <c r="Q225" s="6" t="n">
        <f aca="false">IF(C225&gt;MEDIAN(C$5:C$8004),1,0)</f>
        <v>1</v>
      </c>
      <c r="R225" s="6" t="n">
        <f aca="false">IF(D225&gt;2,1,0)</f>
        <v>0</v>
      </c>
    </row>
    <row r="226" customFormat="false" ht="15" hidden="false" customHeight="true" outlineLevel="0" collapsed="false">
      <c r="A226" s="6" t="n">
        <f aca="false">1_Data_EDA!O227</f>
        <v>1</v>
      </c>
      <c r="B226" s="6" t="n">
        <f aca="false">1_Data_EDA!H227</f>
        <v>1</v>
      </c>
      <c r="C226" s="7" t="n">
        <f aca="false">1_Data_EDA!I227</f>
        <v>99.98999786</v>
      </c>
      <c r="D226" s="6" t="n">
        <f aca="false">1_Data_EDA!J227</f>
        <v>3</v>
      </c>
      <c r="E226" s="7" t="n">
        <f aca="false">1_Data_EDA!K227</f>
        <v>299.9700012</v>
      </c>
      <c r="F226" s="7" t="n">
        <f aca="false">1_Data_EDA!L227</f>
        <v>15</v>
      </c>
      <c r="G226" s="8" t="n">
        <f aca="false">1_Data_EDA!M227</f>
        <v>0.050000001</v>
      </c>
      <c r="H226" s="6" t="n">
        <f aca="false">IF(1_Data_EDA!B227="First Class",1,0)</f>
        <v>1</v>
      </c>
      <c r="I226" s="6" t="n">
        <f aca="false">IF(1_Data_EDA!B227="Second Class",1,0)</f>
        <v>0</v>
      </c>
      <c r="J226" s="6" t="n">
        <f aca="false">IF(1_Data_EDA!B227="Same Day",1,0)</f>
        <v>0</v>
      </c>
      <c r="K226" s="6" t="n">
        <f aca="false">IF(1_Data_EDA!C227="Corporate",1,0)</f>
        <v>0</v>
      </c>
      <c r="L226" s="6" t="n">
        <f aca="false">IF(1_Data_EDA!C227="Home Office",1,0)</f>
        <v>0</v>
      </c>
      <c r="M226" s="6" t="n">
        <f aca="false">IF(1_Data_EDA!D227="Europe",1,0)</f>
        <v>0</v>
      </c>
      <c r="N226" s="6" t="n">
        <f aca="false">IF(1_Data_EDA!D227="LATAM",1,0)</f>
        <v>0</v>
      </c>
      <c r="O226" s="6" t="n">
        <f aca="false">IF(1_Data_EDA!D227="Pacific Asia",1,0)</f>
        <v>0</v>
      </c>
      <c r="P226" s="6" t="n">
        <f aca="false">IF(1_Data_EDA!D227="USCA",1,0)</f>
        <v>1</v>
      </c>
      <c r="Q226" s="6" t="n">
        <f aca="false">IF(C226&gt;MEDIAN(C$5:C$8004),1,0)</f>
        <v>1</v>
      </c>
      <c r="R226" s="6" t="n">
        <f aca="false">IF(D226&gt;2,1,0)</f>
        <v>1</v>
      </c>
    </row>
    <row r="227" customFormat="false" ht="15" hidden="false" customHeight="true" outlineLevel="0" collapsed="false">
      <c r="A227" s="6" t="n">
        <f aca="false">1_Data_EDA!O228</f>
        <v>0</v>
      </c>
      <c r="B227" s="6" t="n">
        <f aca="false">1_Data_EDA!H228</f>
        <v>2</v>
      </c>
      <c r="C227" s="7" t="n">
        <f aca="false">1_Data_EDA!I228</f>
        <v>49.97999954</v>
      </c>
      <c r="D227" s="6" t="n">
        <f aca="false">1_Data_EDA!J228</f>
        <v>5</v>
      </c>
      <c r="E227" s="7" t="n">
        <f aca="false">1_Data_EDA!K228</f>
        <v>249.8999939</v>
      </c>
      <c r="F227" s="7" t="n">
        <f aca="false">1_Data_EDA!L228</f>
        <v>17.48999977</v>
      </c>
      <c r="G227" s="8" t="n">
        <f aca="false">1_Data_EDA!M228</f>
        <v>0.07</v>
      </c>
      <c r="H227" s="6" t="n">
        <f aca="false">IF(1_Data_EDA!B228="First Class",1,0)</f>
        <v>0</v>
      </c>
      <c r="I227" s="6" t="n">
        <f aca="false">IF(1_Data_EDA!B228="Second Class",1,0)</f>
        <v>1</v>
      </c>
      <c r="J227" s="6" t="n">
        <f aca="false">IF(1_Data_EDA!B228="Same Day",1,0)</f>
        <v>0</v>
      </c>
      <c r="K227" s="6" t="n">
        <f aca="false">IF(1_Data_EDA!C228="Corporate",1,0)</f>
        <v>1</v>
      </c>
      <c r="L227" s="6" t="n">
        <f aca="false">IF(1_Data_EDA!C228="Home Office",1,0)</f>
        <v>0</v>
      </c>
      <c r="M227" s="6" t="n">
        <f aca="false">IF(1_Data_EDA!D228="Europe",1,0)</f>
        <v>0</v>
      </c>
      <c r="N227" s="6" t="n">
        <f aca="false">IF(1_Data_EDA!D228="LATAM",1,0)</f>
        <v>0</v>
      </c>
      <c r="O227" s="6" t="n">
        <f aca="false">IF(1_Data_EDA!D228="Pacific Asia",1,0)</f>
        <v>0</v>
      </c>
      <c r="P227" s="6" t="n">
        <f aca="false">IF(1_Data_EDA!D228="USCA",1,0)</f>
        <v>1</v>
      </c>
      <c r="Q227" s="6" t="n">
        <f aca="false">IF(C227&gt;MEDIAN(C$5:C$8004),1,0)</f>
        <v>0</v>
      </c>
      <c r="R227" s="6" t="n">
        <f aca="false">IF(D227&gt;2,1,0)</f>
        <v>1</v>
      </c>
    </row>
    <row r="228" customFormat="false" ht="15" hidden="false" customHeight="true" outlineLevel="0" collapsed="false">
      <c r="A228" s="6" t="n">
        <f aca="false">1_Data_EDA!O229</f>
        <v>1</v>
      </c>
      <c r="B228" s="6" t="n">
        <f aca="false">1_Data_EDA!H229</f>
        <v>1</v>
      </c>
      <c r="C228" s="7" t="n">
        <f aca="false">1_Data_EDA!I229</f>
        <v>49.97999954</v>
      </c>
      <c r="D228" s="6" t="n">
        <f aca="false">1_Data_EDA!J229</f>
        <v>5</v>
      </c>
      <c r="E228" s="7" t="n">
        <f aca="false">1_Data_EDA!K229</f>
        <v>249.8999939</v>
      </c>
      <c r="F228" s="7" t="n">
        <f aca="false">1_Data_EDA!L229</f>
        <v>42.47999954</v>
      </c>
      <c r="G228" s="8" t="n">
        <f aca="false">1_Data_EDA!M229</f>
        <v>0.170000002</v>
      </c>
      <c r="H228" s="6" t="n">
        <f aca="false">IF(1_Data_EDA!B229="First Class",1,0)</f>
        <v>1</v>
      </c>
      <c r="I228" s="6" t="n">
        <f aca="false">IF(1_Data_EDA!B229="Second Class",1,0)</f>
        <v>0</v>
      </c>
      <c r="J228" s="6" t="n">
        <f aca="false">IF(1_Data_EDA!B229="Same Day",1,0)</f>
        <v>0</v>
      </c>
      <c r="K228" s="6" t="n">
        <f aca="false">IF(1_Data_EDA!C229="Corporate",1,0)</f>
        <v>1</v>
      </c>
      <c r="L228" s="6" t="n">
        <f aca="false">IF(1_Data_EDA!C229="Home Office",1,0)</f>
        <v>0</v>
      </c>
      <c r="M228" s="6" t="n">
        <f aca="false">IF(1_Data_EDA!D229="Europe",1,0)</f>
        <v>0</v>
      </c>
      <c r="N228" s="6" t="n">
        <f aca="false">IF(1_Data_EDA!D229="LATAM",1,0)</f>
        <v>0</v>
      </c>
      <c r="O228" s="6" t="n">
        <f aca="false">IF(1_Data_EDA!D229="Pacific Asia",1,0)</f>
        <v>0</v>
      </c>
      <c r="P228" s="6" t="n">
        <f aca="false">IF(1_Data_EDA!D229="USCA",1,0)</f>
        <v>1</v>
      </c>
      <c r="Q228" s="6" t="n">
        <f aca="false">IF(C228&gt;MEDIAN(C$5:C$8004),1,0)</f>
        <v>0</v>
      </c>
      <c r="R228" s="6" t="n">
        <f aca="false">IF(D228&gt;2,1,0)</f>
        <v>1</v>
      </c>
    </row>
    <row r="229" customFormat="false" ht="15" hidden="false" customHeight="true" outlineLevel="0" collapsed="false">
      <c r="A229" s="6" t="n">
        <f aca="false">1_Data_EDA!O230</f>
        <v>1</v>
      </c>
      <c r="B229" s="6" t="n">
        <f aca="false">1_Data_EDA!H230</f>
        <v>4</v>
      </c>
      <c r="C229" s="7" t="n">
        <f aca="false">1_Data_EDA!I230</f>
        <v>199.9900055</v>
      </c>
      <c r="D229" s="6" t="n">
        <f aca="false">1_Data_EDA!J230</f>
        <v>1</v>
      </c>
      <c r="E229" s="7" t="n">
        <f aca="false">1_Data_EDA!K230</f>
        <v>199.9900055</v>
      </c>
      <c r="F229" s="7" t="n">
        <f aca="false">1_Data_EDA!L230</f>
        <v>36</v>
      </c>
      <c r="G229" s="8" t="n">
        <f aca="false">1_Data_EDA!M230</f>
        <v>0.180000007</v>
      </c>
      <c r="H229" s="6" t="n">
        <f aca="false">IF(1_Data_EDA!B230="First Class",1,0)</f>
        <v>0</v>
      </c>
      <c r="I229" s="6" t="n">
        <f aca="false">IF(1_Data_EDA!B230="Second Class",1,0)</f>
        <v>0</v>
      </c>
      <c r="J229" s="6" t="n">
        <f aca="false">IF(1_Data_EDA!B230="Same Day",1,0)</f>
        <v>0</v>
      </c>
      <c r="K229" s="6" t="n">
        <f aca="false">IF(1_Data_EDA!C230="Corporate",1,0)</f>
        <v>0</v>
      </c>
      <c r="L229" s="6" t="n">
        <f aca="false">IF(1_Data_EDA!C230="Home Office",1,0)</f>
        <v>1</v>
      </c>
      <c r="M229" s="6" t="n">
        <f aca="false">IF(1_Data_EDA!D230="Europe",1,0)</f>
        <v>0</v>
      </c>
      <c r="N229" s="6" t="n">
        <f aca="false">IF(1_Data_EDA!D230="LATAM",1,0)</f>
        <v>0</v>
      </c>
      <c r="O229" s="6" t="n">
        <f aca="false">IF(1_Data_EDA!D230="Pacific Asia",1,0)</f>
        <v>1</v>
      </c>
      <c r="P229" s="6" t="n">
        <f aca="false">IF(1_Data_EDA!D230="USCA",1,0)</f>
        <v>0</v>
      </c>
      <c r="Q229" s="6" t="n">
        <f aca="false">IF(C229&gt;MEDIAN(C$5:C$8004),1,0)</f>
        <v>1</v>
      </c>
      <c r="R229" s="6" t="n">
        <f aca="false">IF(D229&gt;2,1,0)</f>
        <v>0</v>
      </c>
    </row>
    <row r="230" customFormat="false" ht="15" hidden="false" customHeight="true" outlineLevel="0" collapsed="false">
      <c r="A230" s="6" t="n">
        <f aca="false">1_Data_EDA!O231</f>
        <v>1</v>
      </c>
      <c r="B230" s="6" t="n">
        <f aca="false">1_Data_EDA!H231</f>
        <v>1</v>
      </c>
      <c r="C230" s="7" t="n">
        <f aca="false">1_Data_EDA!I231</f>
        <v>49.97999954</v>
      </c>
      <c r="D230" s="6" t="n">
        <f aca="false">1_Data_EDA!J231</f>
        <v>2</v>
      </c>
      <c r="E230" s="7" t="n">
        <f aca="false">1_Data_EDA!K231</f>
        <v>99.95999908</v>
      </c>
      <c r="F230" s="7" t="n">
        <f aca="false">1_Data_EDA!L231</f>
        <v>17.98999977</v>
      </c>
      <c r="G230" s="8" t="n">
        <f aca="false">1_Data_EDA!M231</f>
        <v>0.180000007</v>
      </c>
      <c r="H230" s="6" t="n">
        <f aca="false">IF(1_Data_EDA!B231="First Class",1,0)</f>
        <v>1</v>
      </c>
      <c r="I230" s="6" t="n">
        <f aca="false">IF(1_Data_EDA!B231="Second Class",1,0)</f>
        <v>0</v>
      </c>
      <c r="J230" s="6" t="n">
        <f aca="false">IF(1_Data_EDA!B231="Same Day",1,0)</f>
        <v>0</v>
      </c>
      <c r="K230" s="6" t="n">
        <f aca="false">IF(1_Data_EDA!C231="Corporate",1,0)</f>
        <v>0</v>
      </c>
      <c r="L230" s="6" t="n">
        <f aca="false">IF(1_Data_EDA!C231="Home Office",1,0)</f>
        <v>0</v>
      </c>
      <c r="M230" s="6" t="n">
        <f aca="false">IF(1_Data_EDA!D231="Europe",1,0)</f>
        <v>1</v>
      </c>
      <c r="N230" s="6" t="n">
        <f aca="false">IF(1_Data_EDA!D231="LATAM",1,0)</f>
        <v>0</v>
      </c>
      <c r="O230" s="6" t="n">
        <f aca="false">IF(1_Data_EDA!D231="Pacific Asia",1,0)</f>
        <v>0</v>
      </c>
      <c r="P230" s="6" t="n">
        <f aca="false">IF(1_Data_EDA!D231="USCA",1,0)</f>
        <v>0</v>
      </c>
      <c r="Q230" s="6" t="n">
        <f aca="false">IF(C230&gt;MEDIAN(C$5:C$8004),1,0)</f>
        <v>0</v>
      </c>
      <c r="R230" s="6" t="n">
        <f aca="false">IF(D230&gt;2,1,0)</f>
        <v>0</v>
      </c>
    </row>
    <row r="231" customFormat="false" ht="15" hidden="false" customHeight="true" outlineLevel="0" collapsed="false">
      <c r="A231" s="6" t="n">
        <f aca="false">1_Data_EDA!O232</f>
        <v>1</v>
      </c>
      <c r="B231" s="6" t="n">
        <f aca="false">1_Data_EDA!H232</f>
        <v>1</v>
      </c>
      <c r="C231" s="7" t="n">
        <f aca="false">1_Data_EDA!I232</f>
        <v>299.980011</v>
      </c>
      <c r="D231" s="6" t="n">
        <f aca="false">1_Data_EDA!J232</f>
        <v>1</v>
      </c>
      <c r="E231" s="7" t="n">
        <f aca="false">1_Data_EDA!K232</f>
        <v>299.980011</v>
      </c>
      <c r="F231" s="7" t="n">
        <f aca="false">1_Data_EDA!L232</f>
        <v>21</v>
      </c>
      <c r="G231" s="8" t="n">
        <f aca="false">1_Data_EDA!M232</f>
        <v>0.07</v>
      </c>
      <c r="H231" s="6" t="n">
        <f aca="false">IF(1_Data_EDA!B232="First Class",1,0)</f>
        <v>1</v>
      </c>
      <c r="I231" s="6" t="n">
        <f aca="false">IF(1_Data_EDA!B232="Second Class",1,0)</f>
        <v>0</v>
      </c>
      <c r="J231" s="6" t="n">
        <f aca="false">IF(1_Data_EDA!B232="Same Day",1,0)</f>
        <v>0</v>
      </c>
      <c r="K231" s="6" t="n">
        <f aca="false">IF(1_Data_EDA!C232="Corporate",1,0)</f>
        <v>0</v>
      </c>
      <c r="L231" s="6" t="n">
        <f aca="false">IF(1_Data_EDA!C232="Home Office",1,0)</f>
        <v>0</v>
      </c>
      <c r="M231" s="6" t="n">
        <f aca="false">IF(1_Data_EDA!D232="Europe",1,0)</f>
        <v>0</v>
      </c>
      <c r="N231" s="6" t="n">
        <f aca="false">IF(1_Data_EDA!D232="LATAM",1,0)</f>
        <v>1</v>
      </c>
      <c r="O231" s="6" t="n">
        <f aca="false">IF(1_Data_EDA!D232="Pacific Asia",1,0)</f>
        <v>0</v>
      </c>
      <c r="P231" s="6" t="n">
        <f aca="false">IF(1_Data_EDA!D232="USCA",1,0)</f>
        <v>0</v>
      </c>
      <c r="Q231" s="6" t="n">
        <f aca="false">IF(C231&gt;MEDIAN(C$5:C$8004),1,0)</f>
        <v>1</v>
      </c>
      <c r="R231" s="6" t="n">
        <f aca="false">IF(D231&gt;2,1,0)</f>
        <v>0</v>
      </c>
    </row>
    <row r="232" customFormat="false" ht="15" hidden="false" customHeight="true" outlineLevel="0" collapsed="false">
      <c r="A232" s="6" t="n">
        <f aca="false">1_Data_EDA!O233</f>
        <v>1</v>
      </c>
      <c r="B232" s="6" t="n">
        <f aca="false">1_Data_EDA!H233</f>
        <v>2</v>
      </c>
      <c r="C232" s="7" t="n">
        <f aca="false">1_Data_EDA!I233</f>
        <v>50</v>
      </c>
      <c r="D232" s="6" t="n">
        <f aca="false">1_Data_EDA!J233</f>
        <v>4</v>
      </c>
      <c r="E232" s="7" t="n">
        <f aca="false">1_Data_EDA!K233</f>
        <v>200</v>
      </c>
      <c r="F232" s="7" t="n">
        <f aca="false">1_Data_EDA!L233</f>
        <v>36</v>
      </c>
      <c r="G232" s="8" t="n">
        <f aca="false">1_Data_EDA!M233</f>
        <v>0.180000007</v>
      </c>
      <c r="H232" s="6" t="n">
        <f aca="false">IF(1_Data_EDA!B233="First Class",1,0)</f>
        <v>0</v>
      </c>
      <c r="I232" s="6" t="n">
        <f aca="false">IF(1_Data_EDA!B233="Second Class",1,0)</f>
        <v>1</v>
      </c>
      <c r="J232" s="6" t="n">
        <f aca="false">IF(1_Data_EDA!B233="Same Day",1,0)</f>
        <v>0</v>
      </c>
      <c r="K232" s="6" t="n">
        <f aca="false">IF(1_Data_EDA!C233="Corporate",1,0)</f>
        <v>1</v>
      </c>
      <c r="L232" s="6" t="n">
        <f aca="false">IF(1_Data_EDA!C233="Home Office",1,0)</f>
        <v>0</v>
      </c>
      <c r="M232" s="6" t="n">
        <f aca="false">IF(1_Data_EDA!D233="Europe",1,0)</f>
        <v>1</v>
      </c>
      <c r="N232" s="6" t="n">
        <f aca="false">IF(1_Data_EDA!D233="LATAM",1,0)</f>
        <v>0</v>
      </c>
      <c r="O232" s="6" t="n">
        <f aca="false">IF(1_Data_EDA!D233="Pacific Asia",1,0)</f>
        <v>0</v>
      </c>
      <c r="P232" s="6" t="n">
        <f aca="false">IF(1_Data_EDA!D233="USCA",1,0)</f>
        <v>0</v>
      </c>
      <c r="Q232" s="6" t="n">
        <f aca="false">IF(C232&gt;MEDIAN(C$5:C$8004),1,0)</f>
        <v>0</v>
      </c>
      <c r="R232" s="6" t="n">
        <f aca="false">IF(D232&gt;2,1,0)</f>
        <v>1</v>
      </c>
    </row>
    <row r="233" customFormat="false" ht="15" hidden="false" customHeight="true" outlineLevel="0" collapsed="false">
      <c r="A233" s="6" t="n">
        <f aca="false">1_Data_EDA!O234</f>
        <v>0</v>
      </c>
      <c r="B233" s="6" t="n">
        <f aca="false">1_Data_EDA!H234</f>
        <v>4</v>
      </c>
      <c r="C233" s="7" t="n">
        <f aca="false">1_Data_EDA!I234</f>
        <v>129.9900055</v>
      </c>
      <c r="D233" s="6" t="n">
        <f aca="false">1_Data_EDA!J234</f>
        <v>1</v>
      </c>
      <c r="E233" s="7" t="n">
        <f aca="false">1_Data_EDA!K234</f>
        <v>129.9900055</v>
      </c>
      <c r="F233" s="7" t="n">
        <f aca="false">1_Data_EDA!L234</f>
        <v>16.89999962</v>
      </c>
      <c r="G233" s="8" t="n">
        <f aca="false">1_Data_EDA!M234</f>
        <v>0.129999995</v>
      </c>
      <c r="H233" s="6" t="n">
        <f aca="false">IF(1_Data_EDA!B234="First Class",1,0)</f>
        <v>0</v>
      </c>
      <c r="I233" s="6" t="n">
        <f aca="false">IF(1_Data_EDA!B234="Second Class",1,0)</f>
        <v>0</v>
      </c>
      <c r="J233" s="6" t="n">
        <f aca="false">IF(1_Data_EDA!B234="Same Day",1,0)</f>
        <v>0</v>
      </c>
      <c r="K233" s="6" t="n">
        <f aca="false">IF(1_Data_EDA!C234="Corporate",1,0)</f>
        <v>1</v>
      </c>
      <c r="L233" s="6" t="n">
        <f aca="false">IF(1_Data_EDA!C234="Home Office",1,0)</f>
        <v>0</v>
      </c>
      <c r="M233" s="6" t="n">
        <f aca="false">IF(1_Data_EDA!D234="Europe",1,0)</f>
        <v>0</v>
      </c>
      <c r="N233" s="6" t="n">
        <f aca="false">IF(1_Data_EDA!D234="LATAM",1,0)</f>
        <v>1</v>
      </c>
      <c r="O233" s="6" t="n">
        <f aca="false">IF(1_Data_EDA!D234="Pacific Asia",1,0)</f>
        <v>0</v>
      </c>
      <c r="P233" s="6" t="n">
        <f aca="false">IF(1_Data_EDA!D234="USCA",1,0)</f>
        <v>0</v>
      </c>
      <c r="Q233" s="6" t="n">
        <f aca="false">IF(C233&gt;MEDIAN(C$5:C$8004),1,0)</f>
        <v>1</v>
      </c>
      <c r="R233" s="6" t="n">
        <f aca="false">IF(D233&gt;2,1,0)</f>
        <v>0</v>
      </c>
    </row>
    <row r="234" customFormat="false" ht="15" hidden="false" customHeight="true" outlineLevel="0" collapsed="false">
      <c r="A234" s="6" t="n">
        <f aca="false">1_Data_EDA!O235</f>
        <v>0</v>
      </c>
      <c r="B234" s="6" t="n">
        <f aca="false">1_Data_EDA!H235</f>
        <v>4</v>
      </c>
      <c r="C234" s="7" t="n">
        <f aca="false">1_Data_EDA!I235</f>
        <v>49.97999954</v>
      </c>
      <c r="D234" s="6" t="n">
        <f aca="false">1_Data_EDA!J235</f>
        <v>2</v>
      </c>
      <c r="E234" s="7" t="n">
        <f aca="false">1_Data_EDA!K235</f>
        <v>99.95999908</v>
      </c>
      <c r="F234" s="7" t="n">
        <f aca="false">1_Data_EDA!L235</f>
        <v>17.98999977</v>
      </c>
      <c r="G234" s="8" t="n">
        <f aca="false">1_Data_EDA!M235</f>
        <v>0.180000007</v>
      </c>
      <c r="H234" s="6" t="n">
        <f aca="false">IF(1_Data_EDA!B235="First Class",1,0)</f>
        <v>0</v>
      </c>
      <c r="I234" s="6" t="n">
        <f aca="false">IF(1_Data_EDA!B235="Second Class",1,0)</f>
        <v>0</v>
      </c>
      <c r="J234" s="6" t="n">
        <f aca="false">IF(1_Data_EDA!B235="Same Day",1,0)</f>
        <v>0</v>
      </c>
      <c r="K234" s="6" t="n">
        <f aca="false">IF(1_Data_EDA!C235="Corporate",1,0)</f>
        <v>0</v>
      </c>
      <c r="L234" s="6" t="n">
        <f aca="false">IF(1_Data_EDA!C235="Home Office",1,0)</f>
        <v>0</v>
      </c>
      <c r="M234" s="6" t="n">
        <f aca="false">IF(1_Data_EDA!D235="Europe",1,0)</f>
        <v>1</v>
      </c>
      <c r="N234" s="6" t="n">
        <f aca="false">IF(1_Data_EDA!D235="LATAM",1,0)</f>
        <v>0</v>
      </c>
      <c r="O234" s="6" t="n">
        <f aca="false">IF(1_Data_EDA!D235="Pacific Asia",1,0)</f>
        <v>0</v>
      </c>
      <c r="P234" s="6" t="n">
        <f aca="false">IF(1_Data_EDA!D235="USCA",1,0)</f>
        <v>0</v>
      </c>
      <c r="Q234" s="6" t="n">
        <f aca="false">IF(C234&gt;MEDIAN(C$5:C$8004),1,0)</f>
        <v>0</v>
      </c>
      <c r="R234" s="6" t="n">
        <f aca="false">IF(D234&gt;2,1,0)</f>
        <v>0</v>
      </c>
    </row>
    <row r="235" customFormat="false" ht="15" hidden="false" customHeight="true" outlineLevel="0" collapsed="false">
      <c r="A235" s="6" t="n">
        <f aca="false">1_Data_EDA!O236</f>
        <v>1</v>
      </c>
      <c r="B235" s="6" t="n">
        <f aca="false">1_Data_EDA!H236</f>
        <v>4</v>
      </c>
      <c r="C235" s="7" t="n">
        <f aca="false">1_Data_EDA!I236</f>
        <v>129.9900055</v>
      </c>
      <c r="D235" s="6" t="n">
        <f aca="false">1_Data_EDA!J236</f>
        <v>1</v>
      </c>
      <c r="E235" s="7" t="n">
        <f aca="false">1_Data_EDA!K236</f>
        <v>129.9900055</v>
      </c>
      <c r="F235" s="7" t="n">
        <f aca="false">1_Data_EDA!L236</f>
        <v>22.10000038</v>
      </c>
      <c r="G235" s="8" t="n">
        <f aca="false">1_Data_EDA!M236</f>
        <v>0.170000002</v>
      </c>
      <c r="H235" s="6" t="n">
        <f aca="false">IF(1_Data_EDA!B236="First Class",1,0)</f>
        <v>0</v>
      </c>
      <c r="I235" s="6" t="n">
        <f aca="false">IF(1_Data_EDA!B236="Second Class",1,0)</f>
        <v>0</v>
      </c>
      <c r="J235" s="6" t="n">
        <f aca="false">IF(1_Data_EDA!B236="Same Day",1,0)</f>
        <v>0</v>
      </c>
      <c r="K235" s="6" t="n">
        <f aca="false">IF(1_Data_EDA!C236="Corporate",1,0)</f>
        <v>1</v>
      </c>
      <c r="L235" s="6" t="n">
        <f aca="false">IF(1_Data_EDA!C236="Home Office",1,0)</f>
        <v>0</v>
      </c>
      <c r="M235" s="6" t="n">
        <f aca="false">IF(1_Data_EDA!D236="Europe",1,0)</f>
        <v>0</v>
      </c>
      <c r="N235" s="6" t="n">
        <f aca="false">IF(1_Data_EDA!D236="LATAM",1,0)</f>
        <v>0</v>
      </c>
      <c r="O235" s="6" t="n">
        <f aca="false">IF(1_Data_EDA!D236="Pacific Asia",1,0)</f>
        <v>1</v>
      </c>
      <c r="P235" s="6" t="n">
        <f aca="false">IF(1_Data_EDA!D236="USCA",1,0)</f>
        <v>0</v>
      </c>
      <c r="Q235" s="6" t="n">
        <f aca="false">IF(C235&gt;MEDIAN(C$5:C$8004),1,0)</f>
        <v>1</v>
      </c>
      <c r="R235" s="6" t="n">
        <f aca="false">IF(D235&gt;2,1,0)</f>
        <v>0</v>
      </c>
    </row>
    <row r="236" customFormat="false" ht="15" hidden="false" customHeight="true" outlineLevel="0" collapsed="false">
      <c r="A236" s="6" t="n">
        <f aca="false">1_Data_EDA!O237</f>
        <v>0</v>
      </c>
      <c r="B236" s="6" t="n">
        <f aca="false">1_Data_EDA!H237</f>
        <v>4</v>
      </c>
      <c r="C236" s="7" t="n">
        <f aca="false">1_Data_EDA!I237</f>
        <v>199.9900055</v>
      </c>
      <c r="D236" s="6" t="n">
        <f aca="false">1_Data_EDA!J237</f>
        <v>1</v>
      </c>
      <c r="E236" s="7" t="n">
        <f aca="false">1_Data_EDA!K237</f>
        <v>199.9900055</v>
      </c>
      <c r="F236" s="7" t="n">
        <f aca="false">1_Data_EDA!L237</f>
        <v>36</v>
      </c>
      <c r="G236" s="8" t="n">
        <f aca="false">1_Data_EDA!M237</f>
        <v>0.180000007</v>
      </c>
      <c r="H236" s="6" t="n">
        <f aca="false">IF(1_Data_EDA!B237="First Class",1,0)</f>
        <v>0</v>
      </c>
      <c r="I236" s="6" t="n">
        <f aca="false">IF(1_Data_EDA!B237="Second Class",1,0)</f>
        <v>0</v>
      </c>
      <c r="J236" s="6" t="n">
        <f aca="false">IF(1_Data_EDA!B237="Same Day",1,0)</f>
        <v>0</v>
      </c>
      <c r="K236" s="6" t="n">
        <f aca="false">IF(1_Data_EDA!C237="Corporate",1,0)</f>
        <v>0</v>
      </c>
      <c r="L236" s="6" t="n">
        <f aca="false">IF(1_Data_EDA!C237="Home Office",1,0)</f>
        <v>0</v>
      </c>
      <c r="M236" s="6" t="n">
        <f aca="false">IF(1_Data_EDA!D237="Europe",1,0)</f>
        <v>0</v>
      </c>
      <c r="N236" s="6" t="n">
        <f aca="false">IF(1_Data_EDA!D237="LATAM",1,0)</f>
        <v>0</v>
      </c>
      <c r="O236" s="6" t="n">
        <f aca="false">IF(1_Data_EDA!D237="Pacific Asia",1,0)</f>
        <v>1</v>
      </c>
      <c r="P236" s="6" t="n">
        <f aca="false">IF(1_Data_EDA!D237="USCA",1,0)</f>
        <v>0</v>
      </c>
      <c r="Q236" s="6" t="n">
        <f aca="false">IF(C236&gt;MEDIAN(C$5:C$8004),1,0)</f>
        <v>1</v>
      </c>
      <c r="R236" s="6" t="n">
        <f aca="false">IF(D236&gt;2,1,0)</f>
        <v>0</v>
      </c>
    </row>
    <row r="237" customFormat="false" ht="15" hidden="false" customHeight="true" outlineLevel="0" collapsed="false">
      <c r="A237" s="6" t="n">
        <f aca="false">1_Data_EDA!O238</f>
        <v>0</v>
      </c>
      <c r="B237" s="6" t="n">
        <f aca="false">1_Data_EDA!H238</f>
        <v>4</v>
      </c>
      <c r="C237" s="7" t="n">
        <f aca="false">1_Data_EDA!I238</f>
        <v>59.99000168</v>
      </c>
      <c r="D237" s="6" t="n">
        <f aca="false">1_Data_EDA!J238</f>
        <v>2</v>
      </c>
      <c r="E237" s="7" t="n">
        <f aca="false">1_Data_EDA!K238</f>
        <v>119.9800034</v>
      </c>
      <c r="F237" s="7" t="n">
        <f aca="false">1_Data_EDA!L238</f>
        <v>10.80000019</v>
      </c>
      <c r="G237" s="8" t="n">
        <f aca="false">1_Data_EDA!M238</f>
        <v>0.090000004</v>
      </c>
      <c r="H237" s="6" t="n">
        <f aca="false">IF(1_Data_EDA!B238="First Class",1,0)</f>
        <v>0</v>
      </c>
      <c r="I237" s="6" t="n">
        <f aca="false">IF(1_Data_EDA!B238="Second Class",1,0)</f>
        <v>0</v>
      </c>
      <c r="J237" s="6" t="n">
        <f aca="false">IF(1_Data_EDA!B238="Same Day",1,0)</f>
        <v>0</v>
      </c>
      <c r="K237" s="6" t="n">
        <f aca="false">IF(1_Data_EDA!C238="Corporate",1,0)</f>
        <v>0</v>
      </c>
      <c r="L237" s="6" t="n">
        <f aca="false">IF(1_Data_EDA!C238="Home Office",1,0)</f>
        <v>0</v>
      </c>
      <c r="M237" s="6" t="n">
        <f aca="false">IF(1_Data_EDA!D238="Europe",1,0)</f>
        <v>1</v>
      </c>
      <c r="N237" s="6" t="n">
        <f aca="false">IF(1_Data_EDA!D238="LATAM",1,0)</f>
        <v>0</v>
      </c>
      <c r="O237" s="6" t="n">
        <f aca="false">IF(1_Data_EDA!D238="Pacific Asia",1,0)</f>
        <v>0</v>
      </c>
      <c r="P237" s="6" t="n">
        <f aca="false">IF(1_Data_EDA!D238="USCA",1,0)</f>
        <v>0</v>
      </c>
      <c r="Q237" s="6" t="n">
        <f aca="false">IF(C237&gt;MEDIAN(C$5:C$8004),1,0)</f>
        <v>0</v>
      </c>
      <c r="R237" s="6" t="n">
        <f aca="false">IF(D237&gt;2,1,0)</f>
        <v>0</v>
      </c>
    </row>
    <row r="238" customFormat="false" ht="15" hidden="false" customHeight="true" outlineLevel="0" collapsed="false">
      <c r="A238" s="6" t="n">
        <f aca="false">1_Data_EDA!O239</f>
        <v>1</v>
      </c>
      <c r="B238" s="6" t="n">
        <f aca="false">1_Data_EDA!H239</f>
        <v>4</v>
      </c>
      <c r="C238" s="7" t="n">
        <f aca="false">1_Data_EDA!I239</f>
        <v>49.97999954</v>
      </c>
      <c r="D238" s="6" t="n">
        <f aca="false">1_Data_EDA!J239</f>
        <v>3</v>
      </c>
      <c r="E238" s="7" t="n">
        <f aca="false">1_Data_EDA!K239</f>
        <v>149.9400024</v>
      </c>
      <c r="F238" s="7" t="n">
        <f aca="false">1_Data_EDA!L239</f>
        <v>25.48999977</v>
      </c>
      <c r="G238" s="8" t="n">
        <f aca="false">1_Data_EDA!M239</f>
        <v>0.170000002</v>
      </c>
      <c r="H238" s="6" t="n">
        <f aca="false">IF(1_Data_EDA!B239="First Class",1,0)</f>
        <v>0</v>
      </c>
      <c r="I238" s="6" t="n">
        <f aca="false">IF(1_Data_EDA!B239="Second Class",1,0)</f>
        <v>0</v>
      </c>
      <c r="J238" s="6" t="n">
        <f aca="false">IF(1_Data_EDA!B239="Same Day",1,0)</f>
        <v>0</v>
      </c>
      <c r="K238" s="6" t="n">
        <f aca="false">IF(1_Data_EDA!C239="Corporate",1,0)</f>
        <v>0</v>
      </c>
      <c r="L238" s="6" t="n">
        <f aca="false">IF(1_Data_EDA!C239="Home Office",1,0)</f>
        <v>0</v>
      </c>
      <c r="M238" s="6" t="n">
        <f aca="false">IF(1_Data_EDA!D239="Europe",1,0)</f>
        <v>1</v>
      </c>
      <c r="N238" s="6" t="n">
        <f aca="false">IF(1_Data_EDA!D239="LATAM",1,0)</f>
        <v>0</v>
      </c>
      <c r="O238" s="6" t="n">
        <f aca="false">IF(1_Data_EDA!D239="Pacific Asia",1,0)</f>
        <v>0</v>
      </c>
      <c r="P238" s="6" t="n">
        <f aca="false">IF(1_Data_EDA!D239="USCA",1,0)</f>
        <v>0</v>
      </c>
      <c r="Q238" s="6" t="n">
        <f aca="false">IF(C238&gt;MEDIAN(C$5:C$8004),1,0)</f>
        <v>0</v>
      </c>
      <c r="R238" s="6" t="n">
        <f aca="false">IF(D238&gt;2,1,0)</f>
        <v>1</v>
      </c>
    </row>
    <row r="239" customFormat="false" ht="15" hidden="false" customHeight="true" outlineLevel="0" collapsed="false">
      <c r="A239" s="6" t="n">
        <f aca="false">1_Data_EDA!O240</f>
        <v>0</v>
      </c>
      <c r="B239" s="6" t="n">
        <f aca="false">1_Data_EDA!H240</f>
        <v>4</v>
      </c>
      <c r="C239" s="7" t="n">
        <f aca="false">1_Data_EDA!I240</f>
        <v>39.99000168</v>
      </c>
      <c r="D239" s="6" t="n">
        <f aca="false">1_Data_EDA!J240</f>
        <v>1</v>
      </c>
      <c r="E239" s="7" t="n">
        <f aca="false">1_Data_EDA!K240</f>
        <v>39.99000168</v>
      </c>
      <c r="F239" s="7" t="n">
        <f aca="false">1_Data_EDA!L240</f>
        <v>1.200000048</v>
      </c>
      <c r="G239" s="8" t="n">
        <f aca="false">1_Data_EDA!M240</f>
        <v>0.029999999</v>
      </c>
      <c r="H239" s="6" t="n">
        <f aca="false">IF(1_Data_EDA!B240="First Class",1,0)</f>
        <v>0</v>
      </c>
      <c r="I239" s="6" t="n">
        <f aca="false">IF(1_Data_EDA!B240="Second Class",1,0)</f>
        <v>0</v>
      </c>
      <c r="J239" s="6" t="n">
        <f aca="false">IF(1_Data_EDA!B240="Same Day",1,0)</f>
        <v>0</v>
      </c>
      <c r="K239" s="6" t="n">
        <f aca="false">IF(1_Data_EDA!C240="Corporate",1,0)</f>
        <v>0</v>
      </c>
      <c r="L239" s="6" t="n">
        <f aca="false">IF(1_Data_EDA!C240="Home Office",1,0)</f>
        <v>0</v>
      </c>
      <c r="M239" s="6" t="n">
        <f aca="false">IF(1_Data_EDA!D240="Europe",1,0)</f>
        <v>1</v>
      </c>
      <c r="N239" s="6" t="n">
        <f aca="false">IF(1_Data_EDA!D240="LATAM",1,0)</f>
        <v>0</v>
      </c>
      <c r="O239" s="6" t="n">
        <f aca="false">IF(1_Data_EDA!D240="Pacific Asia",1,0)</f>
        <v>0</v>
      </c>
      <c r="P239" s="6" t="n">
        <f aca="false">IF(1_Data_EDA!D240="USCA",1,0)</f>
        <v>0</v>
      </c>
      <c r="Q239" s="6" t="n">
        <f aca="false">IF(C239&gt;MEDIAN(C$5:C$8004),1,0)</f>
        <v>0</v>
      </c>
      <c r="R239" s="6" t="n">
        <f aca="false">IF(D239&gt;2,1,0)</f>
        <v>0</v>
      </c>
    </row>
    <row r="240" customFormat="false" ht="15" hidden="false" customHeight="true" outlineLevel="0" collapsed="false">
      <c r="A240" s="6" t="n">
        <f aca="false">1_Data_EDA!O241</f>
        <v>1</v>
      </c>
      <c r="B240" s="6" t="n">
        <f aca="false">1_Data_EDA!H241</f>
        <v>4</v>
      </c>
      <c r="C240" s="7" t="n">
        <f aca="false">1_Data_EDA!I241</f>
        <v>50</v>
      </c>
      <c r="D240" s="6" t="n">
        <f aca="false">1_Data_EDA!J241</f>
        <v>2</v>
      </c>
      <c r="E240" s="7" t="n">
        <f aca="false">1_Data_EDA!K241</f>
        <v>100</v>
      </c>
      <c r="F240" s="7" t="n">
        <f aca="false">1_Data_EDA!L241</f>
        <v>4</v>
      </c>
      <c r="G240" s="8" t="n">
        <f aca="false">1_Data_EDA!M241</f>
        <v>0.039999999</v>
      </c>
      <c r="H240" s="6" t="n">
        <f aca="false">IF(1_Data_EDA!B241="First Class",1,0)</f>
        <v>0</v>
      </c>
      <c r="I240" s="6" t="n">
        <f aca="false">IF(1_Data_EDA!B241="Second Class",1,0)</f>
        <v>0</v>
      </c>
      <c r="J240" s="6" t="n">
        <f aca="false">IF(1_Data_EDA!B241="Same Day",1,0)</f>
        <v>0</v>
      </c>
      <c r="K240" s="6" t="n">
        <f aca="false">IF(1_Data_EDA!C241="Corporate",1,0)</f>
        <v>1</v>
      </c>
      <c r="L240" s="6" t="n">
        <f aca="false">IF(1_Data_EDA!C241="Home Office",1,0)</f>
        <v>0</v>
      </c>
      <c r="M240" s="6" t="n">
        <f aca="false">IF(1_Data_EDA!D241="Europe",1,0)</f>
        <v>1</v>
      </c>
      <c r="N240" s="6" t="n">
        <f aca="false">IF(1_Data_EDA!D241="LATAM",1,0)</f>
        <v>0</v>
      </c>
      <c r="O240" s="6" t="n">
        <f aca="false">IF(1_Data_EDA!D241="Pacific Asia",1,0)</f>
        <v>0</v>
      </c>
      <c r="P240" s="6" t="n">
        <f aca="false">IF(1_Data_EDA!D241="USCA",1,0)</f>
        <v>0</v>
      </c>
      <c r="Q240" s="6" t="n">
        <f aca="false">IF(C240&gt;MEDIAN(C$5:C$8004),1,0)</f>
        <v>0</v>
      </c>
      <c r="R240" s="6" t="n">
        <f aca="false">IF(D240&gt;2,1,0)</f>
        <v>0</v>
      </c>
    </row>
    <row r="241" customFormat="false" ht="15" hidden="false" customHeight="true" outlineLevel="0" collapsed="false">
      <c r="A241" s="6" t="n">
        <f aca="false">1_Data_EDA!O242</f>
        <v>1</v>
      </c>
      <c r="B241" s="6" t="n">
        <f aca="false">1_Data_EDA!H242</f>
        <v>4</v>
      </c>
      <c r="C241" s="7" t="n">
        <f aca="false">1_Data_EDA!I242</f>
        <v>199.9900055</v>
      </c>
      <c r="D241" s="6" t="n">
        <f aca="false">1_Data_EDA!J242</f>
        <v>1</v>
      </c>
      <c r="E241" s="7" t="n">
        <f aca="false">1_Data_EDA!K242</f>
        <v>199.9900055</v>
      </c>
      <c r="F241" s="7" t="n">
        <f aca="false">1_Data_EDA!L242</f>
        <v>2</v>
      </c>
      <c r="G241" s="8" t="n">
        <f aca="false">1_Data_EDA!M242</f>
        <v>0.01</v>
      </c>
      <c r="H241" s="6" t="n">
        <f aca="false">IF(1_Data_EDA!B242="First Class",1,0)</f>
        <v>0</v>
      </c>
      <c r="I241" s="6" t="n">
        <f aca="false">IF(1_Data_EDA!B242="Second Class",1,0)</f>
        <v>0</v>
      </c>
      <c r="J241" s="6" t="n">
        <f aca="false">IF(1_Data_EDA!B242="Same Day",1,0)</f>
        <v>0</v>
      </c>
      <c r="K241" s="6" t="n">
        <f aca="false">IF(1_Data_EDA!C242="Corporate",1,0)</f>
        <v>1</v>
      </c>
      <c r="L241" s="6" t="n">
        <f aca="false">IF(1_Data_EDA!C242="Home Office",1,0)</f>
        <v>0</v>
      </c>
      <c r="M241" s="6" t="n">
        <f aca="false">IF(1_Data_EDA!D242="Europe",1,0)</f>
        <v>0</v>
      </c>
      <c r="N241" s="6" t="n">
        <f aca="false">IF(1_Data_EDA!D242="LATAM",1,0)</f>
        <v>0</v>
      </c>
      <c r="O241" s="6" t="n">
        <f aca="false">IF(1_Data_EDA!D242="Pacific Asia",1,0)</f>
        <v>0</v>
      </c>
      <c r="P241" s="6" t="n">
        <f aca="false">IF(1_Data_EDA!D242="USCA",1,0)</f>
        <v>1</v>
      </c>
      <c r="Q241" s="6" t="n">
        <f aca="false">IF(C241&gt;MEDIAN(C$5:C$8004),1,0)</f>
        <v>1</v>
      </c>
      <c r="R241" s="6" t="n">
        <f aca="false">IF(D241&gt;2,1,0)</f>
        <v>0</v>
      </c>
    </row>
    <row r="242" customFormat="false" ht="15" hidden="false" customHeight="true" outlineLevel="0" collapsed="false">
      <c r="A242" s="6" t="n">
        <f aca="false">1_Data_EDA!O243</f>
        <v>0</v>
      </c>
      <c r="B242" s="6" t="n">
        <f aca="false">1_Data_EDA!H243</f>
        <v>4</v>
      </c>
      <c r="C242" s="7" t="n">
        <f aca="false">1_Data_EDA!I243</f>
        <v>49.97999954</v>
      </c>
      <c r="D242" s="6" t="n">
        <f aca="false">1_Data_EDA!J243</f>
        <v>1</v>
      </c>
      <c r="E242" s="7" t="n">
        <f aca="false">1_Data_EDA!K243</f>
        <v>49.97999954</v>
      </c>
      <c r="F242" s="7" t="n">
        <f aca="false">1_Data_EDA!L243</f>
        <v>10</v>
      </c>
      <c r="G242" s="8" t="n">
        <f aca="false">1_Data_EDA!M243</f>
        <v>0.200000003</v>
      </c>
      <c r="H242" s="6" t="n">
        <f aca="false">IF(1_Data_EDA!B243="First Class",1,0)</f>
        <v>0</v>
      </c>
      <c r="I242" s="6" t="n">
        <f aca="false">IF(1_Data_EDA!B243="Second Class",1,0)</f>
        <v>0</v>
      </c>
      <c r="J242" s="6" t="n">
        <f aca="false">IF(1_Data_EDA!B243="Same Day",1,0)</f>
        <v>0</v>
      </c>
      <c r="K242" s="6" t="n">
        <f aca="false">IF(1_Data_EDA!C243="Corporate",1,0)</f>
        <v>1</v>
      </c>
      <c r="L242" s="6" t="n">
        <f aca="false">IF(1_Data_EDA!C243="Home Office",1,0)</f>
        <v>0</v>
      </c>
      <c r="M242" s="6" t="n">
        <f aca="false">IF(1_Data_EDA!D243="Europe",1,0)</f>
        <v>1</v>
      </c>
      <c r="N242" s="6" t="n">
        <f aca="false">IF(1_Data_EDA!D243="LATAM",1,0)</f>
        <v>0</v>
      </c>
      <c r="O242" s="6" t="n">
        <f aca="false">IF(1_Data_EDA!D243="Pacific Asia",1,0)</f>
        <v>0</v>
      </c>
      <c r="P242" s="6" t="n">
        <f aca="false">IF(1_Data_EDA!D243="USCA",1,0)</f>
        <v>0</v>
      </c>
      <c r="Q242" s="6" t="n">
        <f aca="false">IF(C242&gt;MEDIAN(C$5:C$8004),1,0)</f>
        <v>0</v>
      </c>
      <c r="R242" s="6" t="n">
        <f aca="false">IF(D242&gt;2,1,0)</f>
        <v>0</v>
      </c>
    </row>
    <row r="243" customFormat="false" ht="15" hidden="false" customHeight="true" outlineLevel="0" collapsed="false">
      <c r="A243" s="6" t="n">
        <f aca="false">1_Data_EDA!O244</f>
        <v>0</v>
      </c>
      <c r="B243" s="6" t="n">
        <f aca="false">1_Data_EDA!H244</f>
        <v>4</v>
      </c>
      <c r="C243" s="7" t="n">
        <f aca="false">1_Data_EDA!I244</f>
        <v>399.980011</v>
      </c>
      <c r="D243" s="6" t="n">
        <f aca="false">1_Data_EDA!J244</f>
        <v>1</v>
      </c>
      <c r="E243" s="7" t="n">
        <f aca="false">1_Data_EDA!K244</f>
        <v>399.980011</v>
      </c>
      <c r="F243" s="7" t="n">
        <f aca="false">1_Data_EDA!L244</f>
        <v>60</v>
      </c>
      <c r="G243" s="8" t="n">
        <f aca="false">1_Data_EDA!M244</f>
        <v>0.150000006</v>
      </c>
      <c r="H243" s="6" t="n">
        <f aca="false">IF(1_Data_EDA!B244="First Class",1,0)</f>
        <v>0</v>
      </c>
      <c r="I243" s="6" t="n">
        <f aca="false">IF(1_Data_EDA!B244="Second Class",1,0)</f>
        <v>0</v>
      </c>
      <c r="J243" s="6" t="n">
        <f aca="false">IF(1_Data_EDA!B244="Same Day",1,0)</f>
        <v>0</v>
      </c>
      <c r="K243" s="6" t="n">
        <f aca="false">IF(1_Data_EDA!C244="Corporate",1,0)</f>
        <v>1</v>
      </c>
      <c r="L243" s="6" t="n">
        <f aca="false">IF(1_Data_EDA!C244="Home Office",1,0)</f>
        <v>0</v>
      </c>
      <c r="M243" s="6" t="n">
        <f aca="false">IF(1_Data_EDA!D244="Europe",1,0)</f>
        <v>0</v>
      </c>
      <c r="N243" s="6" t="n">
        <f aca="false">IF(1_Data_EDA!D244="LATAM",1,0)</f>
        <v>1</v>
      </c>
      <c r="O243" s="6" t="n">
        <f aca="false">IF(1_Data_EDA!D244="Pacific Asia",1,0)</f>
        <v>0</v>
      </c>
      <c r="P243" s="6" t="n">
        <f aca="false">IF(1_Data_EDA!D244="USCA",1,0)</f>
        <v>0</v>
      </c>
      <c r="Q243" s="6" t="n">
        <f aca="false">IF(C243&gt;MEDIAN(C$5:C$8004),1,0)</f>
        <v>1</v>
      </c>
      <c r="R243" s="6" t="n">
        <f aca="false">IF(D243&gt;2,1,0)</f>
        <v>0</v>
      </c>
    </row>
    <row r="244" customFormat="false" ht="15" hidden="false" customHeight="true" outlineLevel="0" collapsed="false">
      <c r="A244" s="6" t="n">
        <f aca="false">1_Data_EDA!O245</f>
        <v>0</v>
      </c>
      <c r="B244" s="6" t="n">
        <f aca="false">1_Data_EDA!H245</f>
        <v>4</v>
      </c>
      <c r="C244" s="7" t="n">
        <f aca="false">1_Data_EDA!I245</f>
        <v>39.99000168</v>
      </c>
      <c r="D244" s="6" t="n">
        <f aca="false">1_Data_EDA!J245</f>
        <v>4</v>
      </c>
      <c r="E244" s="7" t="n">
        <f aca="false">1_Data_EDA!K245</f>
        <v>159.9600067</v>
      </c>
      <c r="F244" s="7" t="n">
        <f aca="false">1_Data_EDA!L245</f>
        <v>6.400000095</v>
      </c>
      <c r="G244" s="8" t="n">
        <f aca="false">1_Data_EDA!M245</f>
        <v>0.039999999</v>
      </c>
      <c r="H244" s="6" t="n">
        <f aca="false">IF(1_Data_EDA!B245="First Class",1,0)</f>
        <v>0</v>
      </c>
      <c r="I244" s="6" t="n">
        <f aca="false">IF(1_Data_EDA!B245="Second Class",1,0)</f>
        <v>0</v>
      </c>
      <c r="J244" s="6" t="n">
        <f aca="false">IF(1_Data_EDA!B245="Same Day",1,0)</f>
        <v>0</v>
      </c>
      <c r="K244" s="6" t="n">
        <f aca="false">IF(1_Data_EDA!C245="Corporate",1,0)</f>
        <v>0</v>
      </c>
      <c r="L244" s="6" t="n">
        <f aca="false">IF(1_Data_EDA!C245="Home Office",1,0)</f>
        <v>1</v>
      </c>
      <c r="M244" s="6" t="n">
        <f aca="false">IF(1_Data_EDA!D245="Europe",1,0)</f>
        <v>1</v>
      </c>
      <c r="N244" s="6" t="n">
        <f aca="false">IF(1_Data_EDA!D245="LATAM",1,0)</f>
        <v>0</v>
      </c>
      <c r="O244" s="6" t="n">
        <f aca="false">IF(1_Data_EDA!D245="Pacific Asia",1,0)</f>
        <v>0</v>
      </c>
      <c r="P244" s="6" t="n">
        <f aca="false">IF(1_Data_EDA!D245="USCA",1,0)</f>
        <v>0</v>
      </c>
      <c r="Q244" s="6" t="n">
        <f aca="false">IF(C244&gt;MEDIAN(C$5:C$8004),1,0)</f>
        <v>0</v>
      </c>
      <c r="R244" s="6" t="n">
        <f aca="false">IF(D244&gt;2,1,0)</f>
        <v>1</v>
      </c>
    </row>
    <row r="245" customFormat="false" ht="15" hidden="false" customHeight="true" outlineLevel="0" collapsed="false">
      <c r="A245" s="6" t="n">
        <f aca="false">1_Data_EDA!O246</f>
        <v>1</v>
      </c>
      <c r="B245" s="6" t="n">
        <f aca="false">1_Data_EDA!H246</f>
        <v>4</v>
      </c>
      <c r="C245" s="7" t="n">
        <f aca="false">1_Data_EDA!I246</f>
        <v>50</v>
      </c>
      <c r="D245" s="6" t="n">
        <f aca="false">1_Data_EDA!J246</f>
        <v>3</v>
      </c>
      <c r="E245" s="7" t="n">
        <f aca="false">1_Data_EDA!K246</f>
        <v>150</v>
      </c>
      <c r="F245" s="7" t="n">
        <f aca="false">1_Data_EDA!L246</f>
        <v>3</v>
      </c>
      <c r="G245" s="8" t="n">
        <f aca="false">1_Data_EDA!M246</f>
        <v>0.02</v>
      </c>
      <c r="H245" s="6" t="n">
        <f aca="false">IF(1_Data_EDA!B246="First Class",1,0)</f>
        <v>0</v>
      </c>
      <c r="I245" s="6" t="n">
        <f aca="false">IF(1_Data_EDA!B246="Second Class",1,0)</f>
        <v>0</v>
      </c>
      <c r="J245" s="6" t="n">
        <f aca="false">IF(1_Data_EDA!B246="Same Day",1,0)</f>
        <v>0</v>
      </c>
      <c r="K245" s="6" t="n">
        <f aca="false">IF(1_Data_EDA!C246="Corporate",1,0)</f>
        <v>0</v>
      </c>
      <c r="L245" s="6" t="n">
        <f aca="false">IF(1_Data_EDA!C246="Home Office",1,0)</f>
        <v>0</v>
      </c>
      <c r="M245" s="6" t="n">
        <f aca="false">IF(1_Data_EDA!D246="Europe",1,0)</f>
        <v>1</v>
      </c>
      <c r="N245" s="6" t="n">
        <f aca="false">IF(1_Data_EDA!D246="LATAM",1,0)</f>
        <v>0</v>
      </c>
      <c r="O245" s="6" t="n">
        <f aca="false">IF(1_Data_EDA!D246="Pacific Asia",1,0)</f>
        <v>0</v>
      </c>
      <c r="P245" s="6" t="n">
        <f aca="false">IF(1_Data_EDA!D246="USCA",1,0)</f>
        <v>0</v>
      </c>
      <c r="Q245" s="6" t="n">
        <f aca="false">IF(C245&gt;MEDIAN(C$5:C$8004),1,0)</f>
        <v>0</v>
      </c>
      <c r="R245" s="6" t="n">
        <f aca="false">IF(D245&gt;2,1,0)</f>
        <v>1</v>
      </c>
    </row>
    <row r="246" customFormat="false" ht="15" hidden="false" customHeight="true" outlineLevel="0" collapsed="false">
      <c r="A246" s="6" t="n">
        <f aca="false">1_Data_EDA!O247</f>
        <v>0</v>
      </c>
      <c r="B246" s="6" t="n">
        <f aca="false">1_Data_EDA!H247</f>
        <v>4</v>
      </c>
      <c r="C246" s="7" t="n">
        <f aca="false">1_Data_EDA!I247</f>
        <v>59.99000168</v>
      </c>
      <c r="D246" s="6" t="n">
        <f aca="false">1_Data_EDA!J247</f>
        <v>4</v>
      </c>
      <c r="E246" s="7" t="n">
        <f aca="false">1_Data_EDA!K247</f>
        <v>239.9600067</v>
      </c>
      <c r="F246" s="7" t="n">
        <f aca="false">1_Data_EDA!L247</f>
        <v>2.400000095</v>
      </c>
      <c r="G246" s="8" t="n">
        <f aca="false">1_Data_EDA!M247</f>
        <v>0.01</v>
      </c>
      <c r="H246" s="6" t="n">
        <f aca="false">IF(1_Data_EDA!B247="First Class",1,0)</f>
        <v>0</v>
      </c>
      <c r="I246" s="6" t="n">
        <f aca="false">IF(1_Data_EDA!B247="Second Class",1,0)</f>
        <v>0</v>
      </c>
      <c r="J246" s="6" t="n">
        <f aca="false">IF(1_Data_EDA!B247="Same Day",1,0)</f>
        <v>0</v>
      </c>
      <c r="K246" s="6" t="n">
        <f aca="false">IF(1_Data_EDA!C247="Corporate",1,0)</f>
        <v>1</v>
      </c>
      <c r="L246" s="6" t="n">
        <f aca="false">IF(1_Data_EDA!C247="Home Office",1,0)</f>
        <v>0</v>
      </c>
      <c r="M246" s="6" t="n">
        <f aca="false">IF(1_Data_EDA!D247="Europe",1,0)</f>
        <v>0</v>
      </c>
      <c r="N246" s="6" t="n">
        <f aca="false">IF(1_Data_EDA!D247="LATAM",1,0)</f>
        <v>0</v>
      </c>
      <c r="O246" s="6" t="n">
        <f aca="false">IF(1_Data_EDA!D247="Pacific Asia",1,0)</f>
        <v>1</v>
      </c>
      <c r="P246" s="6" t="n">
        <f aca="false">IF(1_Data_EDA!D247="USCA",1,0)</f>
        <v>0</v>
      </c>
      <c r="Q246" s="6" t="n">
        <f aca="false">IF(C246&gt;MEDIAN(C$5:C$8004),1,0)</f>
        <v>0</v>
      </c>
      <c r="R246" s="6" t="n">
        <f aca="false">IF(D246&gt;2,1,0)</f>
        <v>1</v>
      </c>
    </row>
    <row r="247" customFormat="false" ht="15" hidden="false" customHeight="true" outlineLevel="0" collapsed="false">
      <c r="A247" s="6" t="n">
        <f aca="false">1_Data_EDA!O248</f>
        <v>1</v>
      </c>
      <c r="B247" s="6" t="n">
        <f aca="false">1_Data_EDA!H248</f>
        <v>1</v>
      </c>
      <c r="C247" s="7" t="n">
        <f aca="false">1_Data_EDA!I248</f>
        <v>399.980011</v>
      </c>
      <c r="D247" s="6" t="n">
        <f aca="false">1_Data_EDA!J248</f>
        <v>1</v>
      </c>
      <c r="E247" s="7" t="n">
        <f aca="false">1_Data_EDA!K248</f>
        <v>399.980011</v>
      </c>
      <c r="F247" s="7" t="n">
        <f aca="false">1_Data_EDA!L248</f>
        <v>4</v>
      </c>
      <c r="G247" s="8" t="n">
        <f aca="false">1_Data_EDA!M248</f>
        <v>0.01</v>
      </c>
      <c r="H247" s="6" t="n">
        <f aca="false">IF(1_Data_EDA!B248="First Class",1,0)</f>
        <v>1</v>
      </c>
      <c r="I247" s="6" t="n">
        <f aca="false">IF(1_Data_EDA!B248="Second Class",1,0)</f>
        <v>0</v>
      </c>
      <c r="J247" s="6" t="n">
        <f aca="false">IF(1_Data_EDA!B248="Same Day",1,0)</f>
        <v>0</v>
      </c>
      <c r="K247" s="6" t="n">
        <f aca="false">IF(1_Data_EDA!C248="Corporate",1,0)</f>
        <v>0</v>
      </c>
      <c r="L247" s="6" t="n">
        <f aca="false">IF(1_Data_EDA!C248="Home Office",1,0)</f>
        <v>0</v>
      </c>
      <c r="M247" s="6" t="n">
        <f aca="false">IF(1_Data_EDA!D248="Europe",1,0)</f>
        <v>0</v>
      </c>
      <c r="N247" s="6" t="n">
        <f aca="false">IF(1_Data_EDA!D248="LATAM",1,0)</f>
        <v>0</v>
      </c>
      <c r="O247" s="6" t="n">
        <f aca="false">IF(1_Data_EDA!D248="Pacific Asia",1,0)</f>
        <v>0</v>
      </c>
      <c r="P247" s="6" t="n">
        <f aca="false">IF(1_Data_EDA!D248="USCA",1,0)</f>
        <v>1</v>
      </c>
      <c r="Q247" s="6" t="n">
        <f aca="false">IF(C247&gt;MEDIAN(C$5:C$8004),1,0)</f>
        <v>1</v>
      </c>
      <c r="R247" s="6" t="n">
        <f aca="false">IF(D247&gt;2,1,0)</f>
        <v>0</v>
      </c>
    </row>
    <row r="248" customFormat="false" ht="15" hidden="false" customHeight="true" outlineLevel="0" collapsed="false">
      <c r="A248" s="6" t="n">
        <f aca="false">1_Data_EDA!O249</f>
        <v>1</v>
      </c>
      <c r="B248" s="6" t="n">
        <f aca="false">1_Data_EDA!H249</f>
        <v>2</v>
      </c>
      <c r="C248" s="7" t="n">
        <f aca="false">1_Data_EDA!I249</f>
        <v>129.9900055</v>
      </c>
      <c r="D248" s="6" t="n">
        <f aca="false">1_Data_EDA!J249</f>
        <v>1</v>
      </c>
      <c r="E248" s="7" t="n">
        <f aca="false">1_Data_EDA!K249</f>
        <v>129.9900055</v>
      </c>
      <c r="F248" s="7" t="n">
        <f aca="false">1_Data_EDA!L249</f>
        <v>3.900000095</v>
      </c>
      <c r="G248" s="8" t="n">
        <f aca="false">1_Data_EDA!M249</f>
        <v>0.029999999</v>
      </c>
      <c r="H248" s="6" t="n">
        <f aca="false">IF(1_Data_EDA!B249="First Class",1,0)</f>
        <v>0</v>
      </c>
      <c r="I248" s="6" t="n">
        <f aca="false">IF(1_Data_EDA!B249="Second Class",1,0)</f>
        <v>1</v>
      </c>
      <c r="J248" s="6" t="n">
        <f aca="false">IF(1_Data_EDA!B249="Same Day",1,0)</f>
        <v>0</v>
      </c>
      <c r="K248" s="6" t="n">
        <f aca="false">IF(1_Data_EDA!C249="Corporate",1,0)</f>
        <v>0</v>
      </c>
      <c r="L248" s="6" t="n">
        <f aca="false">IF(1_Data_EDA!C249="Home Office",1,0)</f>
        <v>0</v>
      </c>
      <c r="M248" s="6" t="n">
        <f aca="false">IF(1_Data_EDA!D249="Europe",1,0)</f>
        <v>1</v>
      </c>
      <c r="N248" s="6" t="n">
        <f aca="false">IF(1_Data_EDA!D249="LATAM",1,0)</f>
        <v>0</v>
      </c>
      <c r="O248" s="6" t="n">
        <f aca="false">IF(1_Data_EDA!D249="Pacific Asia",1,0)</f>
        <v>0</v>
      </c>
      <c r="P248" s="6" t="n">
        <f aca="false">IF(1_Data_EDA!D249="USCA",1,0)</f>
        <v>0</v>
      </c>
      <c r="Q248" s="6" t="n">
        <f aca="false">IF(C248&gt;MEDIAN(C$5:C$8004),1,0)</f>
        <v>1</v>
      </c>
      <c r="R248" s="6" t="n">
        <f aca="false">IF(D248&gt;2,1,0)</f>
        <v>0</v>
      </c>
    </row>
    <row r="249" customFormat="false" ht="15" hidden="false" customHeight="true" outlineLevel="0" collapsed="false">
      <c r="A249" s="6" t="n">
        <f aca="false">1_Data_EDA!O250</f>
        <v>0</v>
      </c>
      <c r="B249" s="6" t="n">
        <f aca="false">1_Data_EDA!H250</f>
        <v>4</v>
      </c>
      <c r="C249" s="7" t="n">
        <f aca="false">1_Data_EDA!I250</f>
        <v>50</v>
      </c>
      <c r="D249" s="6" t="n">
        <f aca="false">1_Data_EDA!J250</f>
        <v>5</v>
      </c>
      <c r="E249" s="7" t="n">
        <f aca="false">1_Data_EDA!K250</f>
        <v>250</v>
      </c>
      <c r="F249" s="7" t="n">
        <f aca="false">1_Data_EDA!L250</f>
        <v>10</v>
      </c>
      <c r="G249" s="8" t="n">
        <f aca="false">1_Data_EDA!M250</f>
        <v>0.039999999</v>
      </c>
      <c r="H249" s="6" t="n">
        <f aca="false">IF(1_Data_EDA!B250="First Class",1,0)</f>
        <v>0</v>
      </c>
      <c r="I249" s="6" t="n">
        <f aca="false">IF(1_Data_EDA!B250="Second Class",1,0)</f>
        <v>0</v>
      </c>
      <c r="J249" s="6" t="n">
        <f aca="false">IF(1_Data_EDA!B250="Same Day",1,0)</f>
        <v>0</v>
      </c>
      <c r="K249" s="6" t="n">
        <f aca="false">IF(1_Data_EDA!C250="Corporate",1,0)</f>
        <v>0</v>
      </c>
      <c r="L249" s="6" t="n">
        <f aca="false">IF(1_Data_EDA!C250="Home Office",1,0)</f>
        <v>0</v>
      </c>
      <c r="M249" s="6" t="n">
        <f aca="false">IF(1_Data_EDA!D250="Europe",1,0)</f>
        <v>1</v>
      </c>
      <c r="N249" s="6" t="n">
        <f aca="false">IF(1_Data_EDA!D250="LATAM",1,0)</f>
        <v>0</v>
      </c>
      <c r="O249" s="6" t="n">
        <f aca="false">IF(1_Data_EDA!D250="Pacific Asia",1,0)</f>
        <v>0</v>
      </c>
      <c r="P249" s="6" t="n">
        <f aca="false">IF(1_Data_EDA!D250="USCA",1,0)</f>
        <v>0</v>
      </c>
      <c r="Q249" s="6" t="n">
        <f aca="false">IF(C249&gt;MEDIAN(C$5:C$8004),1,0)</f>
        <v>0</v>
      </c>
      <c r="R249" s="6" t="n">
        <f aca="false">IF(D249&gt;2,1,0)</f>
        <v>1</v>
      </c>
    </row>
    <row r="250" customFormat="false" ht="15" hidden="false" customHeight="true" outlineLevel="0" collapsed="false">
      <c r="A250" s="6" t="n">
        <f aca="false">1_Data_EDA!O251</f>
        <v>0</v>
      </c>
      <c r="B250" s="6" t="n">
        <f aca="false">1_Data_EDA!H251</f>
        <v>4</v>
      </c>
      <c r="C250" s="7" t="n">
        <f aca="false">1_Data_EDA!I251</f>
        <v>199.9900055</v>
      </c>
      <c r="D250" s="6" t="n">
        <f aca="false">1_Data_EDA!J251</f>
        <v>1</v>
      </c>
      <c r="E250" s="7" t="n">
        <f aca="false">1_Data_EDA!K251</f>
        <v>199.9900055</v>
      </c>
      <c r="F250" s="7" t="n">
        <f aca="false">1_Data_EDA!L251</f>
        <v>14</v>
      </c>
      <c r="G250" s="8" t="n">
        <f aca="false">1_Data_EDA!M251</f>
        <v>0.07</v>
      </c>
      <c r="H250" s="6" t="n">
        <f aca="false">IF(1_Data_EDA!B251="First Class",1,0)</f>
        <v>0</v>
      </c>
      <c r="I250" s="6" t="n">
        <f aca="false">IF(1_Data_EDA!B251="Second Class",1,0)</f>
        <v>0</v>
      </c>
      <c r="J250" s="6" t="n">
        <f aca="false">IF(1_Data_EDA!B251="Same Day",1,0)</f>
        <v>0</v>
      </c>
      <c r="K250" s="6" t="n">
        <f aca="false">IF(1_Data_EDA!C251="Corporate",1,0)</f>
        <v>1</v>
      </c>
      <c r="L250" s="6" t="n">
        <f aca="false">IF(1_Data_EDA!C251="Home Office",1,0)</f>
        <v>0</v>
      </c>
      <c r="M250" s="6" t="n">
        <f aca="false">IF(1_Data_EDA!D251="Europe",1,0)</f>
        <v>0</v>
      </c>
      <c r="N250" s="6" t="n">
        <f aca="false">IF(1_Data_EDA!D251="LATAM",1,0)</f>
        <v>1</v>
      </c>
      <c r="O250" s="6" t="n">
        <f aca="false">IF(1_Data_EDA!D251="Pacific Asia",1,0)</f>
        <v>0</v>
      </c>
      <c r="P250" s="6" t="n">
        <f aca="false">IF(1_Data_EDA!D251="USCA",1,0)</f>
        <v>0</v>
      </c>
      <c r="Q250" s="6" t="n">
        <f aca="false">IF(C250&gt;MEDIAN(C$5:C$8004),1,0)</f>
        <v>1</v>
      </c>
      <c r="R250" s="6" t="n">
        <f aca="false">IF(D250&gt;2,1,0)</f>
        <v>0</v>
      </c>
    </row>
    <row r="251" customFormat="false" ht="15" hidden="false" customHeight="true" outlineLevel="0" collapsed="false">
      <c r="A251" s="6" t="n">
        <f aca="false">1_Data_EDA!O252</f>
        <v>0</v>
      </c>
      <c r="B251" s="6" t="n">
        <f aca="false">1_Data_EDA!H252</f>
        <v>4</v>
      </c>
      <c r="C251" s="7" t="n">
        <f aca="false">1_Data_EDA!I252</f>
        <v>199.9900055</v>
      </c>
      <c r="D251" s="6" t="n">
        <f aca="false">1_Data_EDA!J252</f>
        <v>1</v>
      </c>
      <c r="E251" s="7" t="n">
        <f aca="false">1_Data_EDA!K252</f>
        <v>199.9900055</v>
      </c>
      <c r="F251" s="7" t="n">
        <f aca="false">1_Data_EDA!L252</f>
        <v>8</v>
      </c>
      <c r="G251" s="8" t="n">
        <f aca="false">1_Data_EDA!M252</f>
        <v>0.039999999</v>
      </c>
      <c r="H251" s="6" t="n">
        <f aca="false">IF(1_Data_EDA!B252="First Class",1,0)</f>
        <v>0</v>
      </c>
      <c r="I251" s="6" t="n">
        <f aca="false">IF(1_Data_EDA!B252="Second Class",1,0)</f>
        <v>0</v>
      </c>
      <c r="J251" s="6" t="n">
        <f aca="false">IF(1_Data_EDA!B252="Same Day",1,0)</f>
        <v>0</v>
      </c>
      <c r="K251" s="6" t="n">
        <f aca="false">IF(1_Data_EDA!C252="Corporate",1,0)</f>
        <v>0</v>
      </c>
      <c r="L251" s="6" t="n">
        <f aca="false">IF(1_Data_EDA!C252="Home Office",1,0)</f>
        <v>0</v>
      </c>
      <c r="M251" s="6" t="n">
        <f aca="false">IF(1_Data_EDA!D252="Europe",1,0)</f>
        <v>0</v>
      </c>
      <c r="N251" s="6" t="n">
        <f aca="false">IF(1_Data_EDA!D252="LATAM",1,0)</f>
        <v>1</v>
      </c>
      <c r="O251" s="6" t="n">
        <f aca="false">IF(1_Data_EDA!D252="Pacific Asia",1,0)</f>
        <v>0</v>
      </c>
      <c r="P251" s="6" t="n">
        <f aca="false">IF(1_Data_EDA!D252="USCA",1,0)</f>
        <v>0</v>
      </c>
      <c r="Q251" s="6" t="n">
        <f aca="false">IF(C251&gt;MEDIAN(C$5:C$8004),1,0)</f>
        <v>1</v>
      </c>
      <c r="R251" s="6" t="n">
        <f aca="false">IF(D251&gt;2,1,0)</f>
        <v>0</v>
      </c>
    </row>
    <row r="252" customFormat="false" ht="15" hidden="false" customHeight="true" outlineLevel="0" collapsed="false">
      <c r="A252" s="6" t="n">
        <f aca="false">1_Data_EDA!O253</f>
        <v>1</v>
      </c>
      <c r="B252" s="6" t="n">
        <f aca="false">1_Data_EDA!H253</f>
        <v>1</v>
      </c>
      <c r="C252" s="7" t="n">
        <f aca="false">1_Data_EDA!I253</f>
        <v>39.99000168</v>
      </c>
      <c r="D252" s="6" t="n">
        <f aca="false">1_Data_EDA!J253</f>
        <v>1</v>
      </c>
      <c r="E252" s="7" t="n">
        <f aca="false">1_Data_EDA!K253</f>
        <v>39.99000168</v>
      </c>
      <c r="F252" s="7" t="n">
        <f aca="false">1_Data_EDA!L253</f>
        <v>6.400000095</v>
      </c>
      <c r="G252" s="8" t="n">
        <f aca="false">1_Data_EDA!M253</f>
        <v>0.159999996</v>
      </c>
      <c r="H252" s="6" t="n">
        <f aca="false">IF(1_Data_EDA!B253="First Class",1,0)</f>
        <v>1</v>
      </c>
      <c r="I252" s="6" t="n">
        <f aca="false">IF(1_Data_EDA!B253="Second Class",1,0)</f>
        <v>0</v>
      </c>
      <c r="J252" s="6" t="n">
        <f aca="false">IF(1_Data_EDA!B253="Same Day",1,0)</f>
        <v>0</v>
      </c>
      <c r="K252" s="6" t="n">
        <f aca="false">IF(1_Data_EDA!C253="Corporate",1,0)</f>
        <v>1</v>
      </c>
      <c r="L252" s="6" t="n">
        <f aca="false">IF(1_Data_EDA!C253="Home Office",1,0)</f>
        <v>0</v>
      </c>
      <c r="M252" s="6" t="n">
        <f aca="false">IF(1_Data_EDA!D253="Europe",1,0)</f>
        <v>1</v>
      </c>
      <c r="N252" s="6" t="n">
        <f aca="false">IF(1_Data_EDA!D253="LATAM",1,0)</f>
        <v>0</v>
      </c>
      <c r="O252" s="6" t="n">
        <f aca="false">IF(1_Data_EDA!D253="Pacific Asia",1,0)</f>
        <v>0</v>
      </c>
      <c r="P252" s="6" t="n">
        <f aca="false">IF(1_Data_EDA!D253="USCA",1,0)</f>
        <v>0</v>
      </c>
      <c r="Q252" s="6" t="n">
        <f aca="false">IF(C252&gt;MEDIAN(C$5:C$8004),1,0)</f>
        <v>0</v>
      </c>
      <c r="R252" s="6" t="n">
        <f aca="false">IF(D252&gt;2,1,0)</f>
        <v>0</v>
      </c>
    </row>
    <row r="253" customFormat="false" ht="15" hidden="false" customHeight="true" outlineLevel="0" collapsed="false">
      <c r="A253" s="6" t="n">
        <f aca="false">1_Data_EDA!O254</f>
        <v>0</v>
      </c>
      <c r="B253" s="6" t="n">
        <f aca="false">1_Data_EDA!H254</f>
        <v>4</v>
      </c>
      <c r="C253" s="7" t="n">
        <f aca="false">1_Data_EDA!I254</f>
        <v>50</v>
      </c>
      <c r="D253" s="6" t="n">
        <f aca="false">1_Data_EDA!J254</f>
        <v>4</v>
      </c>
      <c r="E253" s="7" t="n">
        <f aca="false">1_Data_EDA!K254</f>
        <v>200</v>
      </c>
      <c r="F253" s="7" t="n">
        <f aca="false">1_Data_EDA!L254</f>
        <v>2</v>
      </c>
      <c r="G253" s="8" t="n">
        <f aca="false">1_Data_EDA!M254</f>
        <v>0.01</v>
      </c>
      <c r="H253" s="6" t="n">
        <f aca="false">IF(1_Data_EDA!B254="First Class",1,0)</f>
        <v>0</v>
      </c>
      <c r="I253" s="6" t="n">
        <f aca="false">IF(1_Data_EDA!B254="Second Class",1,0)</f>
        <v>0</v>
      </c>
      <c r="J253" s="6" t="n">
        <f aca="false">IF(1_Data_EDA!B254="Same Day",1,0)</f>
        <v>0</v>
      </c>
      <c r="K253" s="6" t="n">
        <f aca="false">IF(1_Data_EDA!C254="Corporate",1,0)</f>
        <v>0</v>
      </c>
      <c r="L253" s="6" t="n">
        <f aca="false">IF(1_Data_EDA!C254="Home Office",1,0)</f>
        <v>0</v>
      </c>
      <c r="M253" s="6" t="n">
        <f aca="false">IF(1_Data_EDA!D254="Europe",1,0)</f>
        <v>0</v>
      </c>
      <c r="N253" s="6" t="n">
        <f aca="false">IF(1_Data_EDA!D254="LATAM",1,0)</f>
        <v>0</v>
      </c>
      <c r="O253" s="6" t="n">
        <f aca="false">IF(1_Data_EDA!D254="Pacific Asia",1,0)</f>
        <v>1</v>
      </c>
      <c r="P253" s="6" t="n">
        <f aca="false">IF(1_Data_EDA!D254="USCA",1,0)</f>
        <v>0</v>
      </c>
      <c r="Q253" s="6" t="n">
        <f aca="false">IF(C253&gt;MEDIAN(C$5:C$8004),1,0)</f>
        <v>0</v>
      </c>
      <c r="R253" s="6" t="n">
        <f aca="false">IF(D253&gt;2,1,0)</f>
        <v>1</v>
      </c>
    </row>
    <row r="254" customFormat="false" ht="15" hidden="false" customHeight="true" outlineLevel="0" collapsed="false">
      <c r="A254" s="6" t="n">
        <f aca="false">1_Data_EDA!O255</f>
        <v>1</v>
      </c>
      <c r="B254" s="6" t="n">
        <f aca="false">1_Data_EDA!H255</f>
        <v>2</v>
      </c>
      <c r="C254" s="7" t="n">
        <f aca="false">1_Data_EDA!I255</f>
        <v>65</v>
      </c>
      <c r="D254" s="6" t="n">
        <f aca="false">1_Data_EDA!J255</f>
        <v>1</v>
      </c>
      <c r="E254" s="7" t="n">
        <f aca="false">1_Data_EDA!K255</f>
        <v>65</v>
      </c>
      <c r="F254" s="7" t="n">
        <f aca="false">1_Data_EDA!L255</f>
        <v>8.449999809</v>
      </c>
      <c r="G254" s="8" t="n">
        <f aca="false">1_Data_EDA!M255</f>
        <v>0.129999995</v>
      </c>
      <c r="H254" s="6" t="n">
        <f aca="false">IF(1_Data_EDA!B255="First Class",1,0)</f>
        <v>0</v>
      </c>
      <c r="I254" s="6" t="n">
        <f aca="false">IF(1_Data_EDA!B255="Second Class",1,0)</f>
        <v>1</v>
      </c>
      <c r="J254" s="6" t="n">
        <f aca="false">IF(1_Data_EDA!B255="Same Day",1,0)</f>
        <v>0</v>
      </c>
      <c r="K254" s="6" t="n">
        <f aca="false">IF(1_Data_EDA!C255="Corporate",1,0)</f>
        <v>1</v>
      </c>
      <c r="L254" s="6" t="n">
        <f aca="false">IF(1_Data_EDA!C255="Home Office",1,0)</f>
        <v>0</v>
      </c>
      <c r="M254" s="6" t="n">
        <f aca="false">IF(1_Data_EDA!D255="Europe",1,0)</f>
        <v>0</v>
      </c>
      <c r="N254" s="6" t="n">
        <f aca="false">IF(1_Data_EDA!D255="LATAM",1,0)</f>
        <v>0</v>
      </c>
      <c r="O254" s="6" t="n">
        <f aca="false">IF(1_Data_EDA!D255="Pacific Asia",1,0)</f>
        <v>0</v>
      </c>
      <c r="P254" s="6" t="n">
        <f aca="false">IF(1_Data_EDA!D255="USCA",1,0)</f>
        <v>0</v>
      </c>
      <c r="Q254" s="6" t="n">
        <f aca="false">IF(C254&gt;MEDIAN(C$5:C$8004),1,0)</f>
        <v>0</v>
      </c>
      <c r="R254" s="6" t="n">
        <f aca="false">IF(D254&gt;2,1,0)</f>
        <v>0</v>
      </c>
    </row>
    <row r="255" customFormat="false" ht="15" hidden="false" customHeight="true" outlineLevel="0" collapsed="false">
      <c r="A255" s="6" t="n">
        <f aca="false">1_Data_EDA!O256</f>
        <v>0</v>
      </c>
      <c r="B255" s="6" t="n">
        <f aca="false">1_Data_EDA!H256</f>
        <v>4</v>
      </c>
      <c r="C255" s="7" t="n">
        <f aca="false">1_Data_EDA!I256</f>
        <v>399.9899902</v>
      </c>
      <c r="D255" s="6" t="n">
        <f aca="false">1_Data_EDA!J256</f>
        <v>1</v>
      </c>
      <c r="E255" s="7" t="n">
        <f aca="false">1_Data_EDA!K256</f>
        <v>399.9899902</v>
      </c>
      <c r="F255" s="7" t="n">
        <f aca="false">1_Data_EDA!L256</f>
        <v>12</v>
      </c>
      <c r="G255" s="8" t="n">
        <f aca="false">1_Data_EDA!M256</f>
        <v>0.029999999</v>
      </c>
      <c r="H255" s="6" t="n">
        <f aca="false">IF(1_Data_EDA!B256="First Class",1,0)</f>
        <v>0</v>
      </c>
      <c r="I255" s="6" t="n">
        <f aca="false">IF(1_Data_EDA!B256="Second Class",1,0)</f>
        <v>0</v>
      </c>
      <c r="J255" s="6" t="n">
        <f aca="false">IF(1_Data_EDA!B256="Same Day",1,0)</f>
        <v>0</v>
      </c>
      <c r="K255" s="6" t="n">
        <f aca="false">IF(1_Data_EDA!C256="Corporate",1,0)</f>
        <v>0</v>
      </c>
      <c r="L255" s="6" t="n">
        <f aca="false">IF(1_Data_EDA!C256="Home Office",1,0)</f>
        <v>1</v>
      </c>
      <c r="M255" s="6" t="n">
        <f aca="false">IF(1_Data_EDA!D256="Europe",1,0)</f>
        <v>1</v>
      </c>
      <c r="N255" s="6" t="n">
        <f aca="false">IF(1_Data_EDA!D256="LATAM",1,0)</f>
        <v>0</v>
      </c>
      <c r="O255" s="6" t="n">
        <f aca="false">IF(1_Data_EDA!D256="Pacific Asia",1,0)</f>
        <v>0</v>
      </c>
      <c r="P255" s="6" t="n">
        <f aca="false">IF(1_Data_EDA!D256="USCA",1,0)</f>
        <v>0</v>
      </c>
      <c r="Q255" s="6" t="n">
        <f aca="false">IF(C255&gt;MEDIAN(C$5:C$8004),1,0)</f>
        <v>1</v>
      </c>
      <c r="R255" s="6" t="n">
        <f aca="false">IF(D255&gt;2,1,0)</f>
        <v>0</v>
      </c>
    </row>
    <row r="256" customFormat="false" ht="15" hidden="false" customHeight="true" outlineLevel="0" collapsed="false">
      <c r="A256" s="6" t="n">
        <f aca="false">1_Data_EDA!O257</f>
        <v>1</v>
      </c>
      <c r="B256" s="6" t="n">
        <f aca="false">1_Data_EDA!H257</f>
        <v>4</v>
      </c>
      <c r="C256" s="7" t="n">
        <f aca="false">1_Data_EDA!I257</f>
        <v>199.9900055</v>
      </c>
      <c r="D256" s="6" t="n">
        <f aca="false">1_Data_EDA!J257</f>
        <v>1</v>
      </c>
      <c r="E256" s="7" t="n">
        <f aca="false">1_Data_EDA!K257</f>
        <v>199.9900055</v>
      </c>
      <c r="F256" s="7" t="n">
        <f aca="false">1_Data_EDA!L257</f>
        <v>8</v>
      </c>
      <c r="G256" s="8" t="n">
        <f aca="false">1_Data_EDA!M257</f>
        <v>0.039999999</v>
      </c>
      <c r="H256" s="6" t="n">
        <f aca="false">IF(1_Data_EDA!B257="First Class",1,0)</f>
        <v>0</v>
      </c>
      <c r="I256" s="6" t="n">
        <f aca="false">IF(1_Data_EDA!B257="Second Class",1,0)</f>
        <v>0</v>
      </c>
      <c r="J256" s="6" t="n">
        <f aca="false">IF(1_Data_EDA!B257="Same Day",1,0)</f>
        <v>0</v>
      </c>
      <c r="K256" s="6" t="n">
        <f aca="false">IF(1_Data_EDA!C257="Corporate",1,0)</f>
        <v>0</v>
      </c>
      <c r="L256" s="6" t="n">
        <f aca="false">IF(1_Data_EDA!C257="Home Office",1,0)</f>
        <v>0</v>
      </c>
      <c r="M256" s="6" t="n">
        <f aca="false">IF(1_Data_EDA!D257="Europe",1,0)</f>
        <v>0</v>
      </c>
      <c r="N256" s="6" t="n">
        <f aca="false">IF(1_Data_EDA!D257="LATAM",1,0)</f>
        <v>0</v>
      </c>
      <c r="O256" s="6" t="n">
        <f aca="false">IF(1_Data_EDA!D257="Pacific Asia",1,0)</f>
        <v>0</v>
      </c>
      <c r="P256" s="6" t="n">
        <f aca="false">IF(1_Data_EDA!D257="USCA",1,0)</f>
        <v>1</v>
      </c>
      <c r="Q256" s="6" t="n">
        <f aca="false">IF(C256&gt;MEDIAN(C$5:C$8004),1,0)</f>
        <v>1</v>
      </c>
      <c r="R256" s="6" t="n">
        <f aca="false">IF(D256&gt;2,1,0)</f>
        <v>0</v>
      </c>
    </row>
    <row r="257" customFormat="false" ht="15" hidden="false" customHeight="true" outlineLevel="0" collapsed="false">
      <c r="A257" s="6" t="n">
        <f aca="false">1_Data_EDA!O258</f>
        <v>1</v>
      </c>
      <c r="B257" s="6" t="n">
        <f aca="false">1_Data_EDA!H258</f>
        <v>2</v>
      </c>
      <c r="C257" s="7" t="n">
        <f aca="false">1_Data_EDA!I258</f>
        <v>129.9900055</v>
      </c>
      <c r="D257" s="6" t="n">
        <f aca="false">1_Data_EDA!J258</f>
        <v>1</v>
      </c>
      <c r="E257" s="7" t="n">
        <f aca="false">1_Data_EDA!K258</f>
        <v>129.9900055</v>
      </c>
      <c r="F257" s="7" t="n">
        <f aca="false">1_Data_EDA!L258</f>
        <v>7.150000095</v>
      </c>
      <c r="G257" s="8" t="n">
        <f aca="false">1_Data_EDA!M258</f>
        <v>0.059999999</v>
      </c>
      <c r="H257" s="6" t="n">
        <f aca="false">IF(1_Data_EDA!B258="First Class",1,0)</f>
        <v>0</v>
      </c>
      <c r="I257" s="6" t="n">
        <f aca="false">IF(1_Data_EDA!B258="Second Class",1,0)</f>
        <v>1</v>
      </c>
      <c r="J257" s="6" t="n">
        <f aca="false">IF(1_Data_EDA!B258="Same Day",1,0)</f>
        <v>0</v>
      </c>
      <c r="K257" s="6" t="n">
        <f aca="false">IF(1_Data_EDA!C258="Corporate",1,0)</f>
        <v>1</v>
      </c>
      <c r="L257" s="6" t="n">
        <f aca="false">IF(1_Data_EDA!C258="Home Office",1,0)</f>
        <v>0</v>
      </c>
      <c r="M257" s="6" t="n">
        <f aca="false">IF(1_Data_EDA!D258="Europe",1,0)</f>
        <v>1</v>
      </c>
      <c r="N257" s="6" t="n">
        <f aca="false">IF(1_Data_EDA!D258="LATAM",1,0)</f>
        <v>0</v>
      </c>
      <c r="O257" s="6" t="n">
        <f aca="false">IF(1_Data_EDA!D258="Pacific Asia",1,0)</f>
        <v>0</v>
      </c>
      <c r="P257" s="6" t="n">
        <f aca="false">IF(1_Data_EDA!D258="USCA",1,0)</f>
        <v>0</v>
      </c>
      <c r="Q257" s="6" t="n">
        <f aca="false">IF(C257&gt;MEDIAN(C$5:C$8004),1,0)</f>
        <v>1</v>
      </c>
      <c r="R257" s="6" t="n">
        <f aca="false">IF(D257&gt;2,1,0)</f>
        <v>0</v>
      </c>
    </row>
    <row r="258" customFormat="false" ht="15" hidden="false" customHeight="true" outlineLevel="0" collapsed="false">
      <c r="A258" s="6" t="n">
        <f aca="false">1_Data_EDA!O259</f>
        <v>1</v>
      </c>
      <c r="B258" s="6" t="n">
        <f aca="false">1_Data_EDA!H259</f>
        <v>4</v>
      </c>
      <c r="C258" s="7" t="n">
        <f aca="false">1_Data_EDA!I259</f>
        <v>39.75</v>
      </c>
      <c r="D258" s="6" t="n">
        <f aca="false">1_Data_EDA!J259</f>
        <v>1</v>
      </c>
      <c r="E258" s="7" t="n">
        <f aca="false">1_Data_EDA!K259</f>
        <v>39.75</v>
      </c>
      <c r="F258" s="7" t="n">
        <f aca="false">1_Data_EDA!L259</f>
        <v>6.360000134</v>
      </c>
      <c r="G258" s="8" t="n">
        <f aca="false">1_Data_EDA!M259</f>
        <v>0.159999996</v>
      </c>
      <c r="H258" s="6" t="n">
        <f aca="false">IF(1_Data_EDA!B259="First Class",1,0)</f>
        <v>0</v>
      </c>
      <c r="I258" s="6" t="n">
        <f aca="false">IF(1_Data_EDA!B259="Second Class",1,0)</f>
        <v>0</v>
      </c>
      <c r="J258" s="6" t="n">
        <f aca="false">IF(1_Data_EDA!B259="Same Day",1,0)</f>
        <v>0</v>
      </c>
      <c r="K258" s="6" t="n">
        <f aca="false">IF(1_Data_EDA!C259="Corporate",1,0)</f>
        <v>0</v>
      </c>
      <c r="L258" s="6" t="n">
        <f aca="false">IF(1_Data_EDA!C259="Home Office",1,0)</f>
        <v>0</v>
      </c>
      <c r="M258" s="6" t="n">
        <f aca="false">IF(1_Data_EDA!D259="Europe",1,0)</f>
        <v>0</v>
      </c>
      <c r="N258" s="6" t="n">
        <f aca="false">IF(1_Data_EDA!D259="LATAM",1,0)</f>
        <v>0</v>
      </c>
      <c r="O258" s="6" t="n">
        <f aca="false">IF(1_Data_EDA!D259="Pacific Asia",1,0)</f>
        <v>1</v>
      </c>
      <c r="P258" s="6" t="n">
        <f aca="false">IF(1_Data_EDA!D259="USCA",1,0)</f>
        <v>0</v>
      </c>
      <c r="Q258" s="6" t="n">
        <f aca="false">IF(C258&gt;MEDIAN(C$5:C$8004),1,0)</f>
        <v>0</v>
      </c>
      <c r="R258" s="6" t="n">
        <f aca="false">IF(D258&gt;2,1,0)</f>
        <v>0</v>
      </c>
    </row>
    <row r="259" customFormat="false" ht="15" hidden="false" customHeight="true" outlineLevel="0" collapsed="false">
      <c r="A259" s="6" t="n">
        <f aca="false">1_Data_EDA!O260</f>
        <v>0</v>
      </c>
      <c r="B259" s="6" t="n">
        <f aca="false">1_Data_EDA!H260</f>
        <v>4</v>
      </c>
      <c r="C259" s="7" t="n">
        <f aca="false">1_Data_EDA!I260</f>
        <v>59.99000168</v>
      </c>
      <c r="D259" s="6" t="n">
        <f aca="false">1_Data_EDA!J260</f>
        <v>2</v>
      </c>
      <c r="E259" s="7" t="n">
        <f aca="false">1_Data_EDA!K260</f>
        <v>119.9800034</v>
      </c>
      <c r="F259" s="7" t="n">
        <f aca="false">1_Data_EDA!L260</f>
        <v>2.400000095</v>
      </c>
      <c r="G259" s="8" t="n">
        <f aca="false">1_Data_EDA!M260</f>
        <v>0.02</v>
      </c>
      <c r="H259" s="6" t="n">
        <f aca="false">IF(1_Data_EDA!B260="First Class",1,0)</f>
        <v>0</v>
      </c>
      <c r="I259" s="6" t="n">
        <f aca="false">IF(1_Data_EDA!B260="Second Class",1,0)</f>
        <v>0</v>
      </c>
      <c r="J259" s="6" t="n">
        <f aca="false">IF(1_Data_EDA!B260="Same Day",1,0)</f>
        <v>0</v>
      </c>
      <c r="K259" s="6" t="n">
        <f aca="false">IF(1_Data_EDA!C260="Corporate",1,0)</f>
        <v>1</v>
      </c>
      <c r="L259" s="6" t="n">
        <f aca="false">IF(1_Data_EDA!C260="Home Office",1,0)</f>
        <v>0</v>
      </c>
      <c r="M259" s="6" t="n">
        <f aca="false">IF(1_Data_EDA!D260="Europe",1,0)</f>
        <v>1</v>
      </c>
      <c r="N259" s="6" t="n">
        <f aca="false">IF(1_Data_EDA!D260="LATAM",1,0)</f>
        <v>0</v>
      </c>
      <c r="O259" s="6" t="n">
        <f aca="false">IF(1_Data_EDA!D260="Pacific Asia",1,0)</f>
        <v>0</v>
      </c>
      <c r="P259" s="6" t="n">
        <f aca="false">IF(1_Data_EDA!D260="USCA",1,0)</f>
        <v>0</v>
      </c>
      <c r="Q259" s="6" t="n">
        <f aca="false">IF(C259&gt;MEDIAN(C$5:C$8004),1,0)</f>
        <v>0</v>
      </c>
      <c r="R259" s="6" t="n">
        <f aca="false">IF(D259&gt;2,1,0)</f>
        <v>0</v>
      </c>
    </row>
    <row r="260" customFormat="false" ht="15" hidden="false" customHeight="true" outlineLevel="0" collapsed="false">
      <c r="A260" s="6" t="n">
        <f aca="false">1_Data_EDA!O261</f>
        <v>1</v>
      </c>
      <c r="B260" s="6" t="n">
        <f aca="false">1_Data_EDA!H261</f>
        <v>2</v>
      </c>
      <c r="C260" s="7" t="n">
        <f aca="false">1_Data_EDA!I261</f>
        <v>49.97999954</v>
      </c>
      <c r="D260" s="6" t="n">
        <f aca="false">1_Data_EDA!J261</f>
        <v>3</v>
      </c>
      <c r="E260" s="7" t="n">
        <f aca="false">1_Data_EDA!K261</f>
        <v>149.9400024</v>
      </c>
      <c r="F260" s="7" t="n">
        <f aca="false">1_Data_EDA!L261</f>
        <v>22.48999977</v>
      </c>
      <c r="G260" s="8" t="n">
        <f aca="false">1_Data_EDA!M261</f>
        <v>0.150000006</v>
      </c>
      <c r="H260" s="6" t="n">
        <f aca="false">IF(1_Data_EDA!B261="First Class",1,0)</f>
        <v>0</v>
      </c>
      <c r="I260" s="6" t="n">
        <f aca="false">IF(1_Data_EDA!B261="Second Class",1,0)</f>
        <v>1</v>
      </c>
      <c r="J260" s="6" t="n">
        <f aca="false">IF(1_Data_EDA!B261="Same Day",1,0)</f>
        <v>0</v>
      </c>
      <c r="K260" s="6" t="n">
        <f aca="false">IF(1_Data_EDA!C261="Corporate",1,0)</f>
        <v>1</v>
      </c>
      <c r="L260" s="6" t="n">
        <f aca="false">IF(1_Data_EDA!C261="Home Office",1,0)</f>
        <v>0</v>
      </c>
      <c r="M260" s="6" t="n">
        <f aca="false">IF(1_Data_EDA!D261="Europe",1,0)</f>
        <v>0</v>
      </c>
      <c r="N260" s="6" t="n">
        <f aca="false">IF(1_Data_EDA!D261="LATAM",1,0)</f>
        <v>1</v>
      </c>
      <c r="O260" s="6" t="n">
        <f aca="false">IF(1_Data_EDA!D261="Pacific Asia",1,0)</f>
        <v>0</v>
      </c>
      <c r="P260" s="6" t="n">
        <f aca="false">IF(1_Data_EDA!D261="USCA",1,0)</f>
        <v>0</v>
      </c>
      <c r="Q260" s="6" t="n">
        <f aca="false">IF(C260&gt;MEDIAN(C$5:C$8004),1,0)</f>
        <v>0</v>
      </c>
      <c r="R260" s="6" t="n">
        <f aca="false">IF(D260&gt;2,1,0)</f>
        <v>1</v>
      </c>
    </row>
    <row r="261" customFormat="false" ht="15" hidden="false" customHeight="true" outlineLevel="0" collapsed="false">
      <c r="A261" s="6" t="n">
        <f aca="false">1_Data_EDA!O262</f>
        <v>0</v>
      </c>
      <c r="B261" s="6" t="n">
        <f aca="false">1_Data_EDA!H262</f>
        <v>4</v>
      </c>
      <c r="C261" s="7" t="n">
        <f aca="false">1_Data_EDA!I262</f>
        <v>129.9900055</v>
      </c>
      <c r="D261" s="6" t="n">
        <f aca="false">1_Data_EDA!J262</f>
        <v>1</v>
      </c>
      <c r="E261" s="7" t="n">
        <f aca="false">1_Data_EDA!K262</f>
        <v>129.9900055</v>
      </c>
      <c r="F261" s="7" t="n">
        <f aca="false">1_Data_EDA!L262</f>
        <v>13</v>
      </c>
      <c r="G261" s="8" t="n">
        <f aca="false">1_Data_EDA!M262</f>
        <v>0.100000001</v>
      </c>
      <c r="H261" s="6" t="n">
        <f aca="false">IF(1_Data_EDA!B262="First Class",1,0)</f>
        <v>0</v>
      </c>
      <c r="I261" s="6" t="n">
        <f aca="false">IF(1_Data_EDA!B262="Second Class",1,0)</f>
        <v>0</v>
      </c>
      <c r="J261" s="6" t="n">
        <f aca="false">IF(1_Data_EDA!B262="Same Day",1,0)</f>
        <v>0</v>
      </c>
      <c r="K261" s="6" t="n">
        <f aca="false">IF(1_Data_EDA!C262="Corporate",1,0)</f>
        <v>1</v>
      </c>
      <c r="L261" s="6" t="n">
        <f aca="false">IF(1_Data_EDA!C262="Home Office",1,0)</f>
        <v>0</v>
      </c>
      <c r="M261" s="6" t="n">
        <f aca="false">IF(1_Data_EDA!D262="Europe",1,0)</f>
        <v>0</v>
      </c>
      <c r="N261" s="6" t="n">
        <f aca="false">IF(1_Data_EDA!D262="LATAM",1,0)</f>
        <v>1</v>
      </c>
      <c r="O261" s="6" t="n">
        <f aca="false">IF(1_Data_EDA!D262="Pacific Asia",1,0)</f>
        <v>0</v>
      </c>
      <c r="P261" s="6" t="n">
        <f aca="false">IF(1_Data_EDA!D262="USCA",1,0)</f>
        <v>0</v>
      </c>
      <c r="Q261" s="6" t="n">
        <f aca="false">IF(C261&gt;MEDIAN(C$5:C$8004),1,0)</f>
        <v>1</v>
      </c>
      <c r="R261" s="6" t="n">
        <f aca="false">IF(D261&gt;2,1,0)</f>
        <v>0</v>
      </c>
    </row>
    <row r="262" customFormat="false" ht="15" hidden="false" customHeight="true" outlineLevel="0" collapsed="false">
      <c r="A262" s="6" t="n">
        <f aca="false">1_Data_EDA!O263</f>
        <v>1</v>
      </c>
      <c r="B262" s="6" t="n">
        <f aca="false">1_Data_EDA!H263</f>
        <v>0</v>
      </c>
      <c r="C262" s="7" t="n">
        <f aca="false">1_Data_EDA!I263</f>
        <v>17.98999977</v>
      </c>
      <c r="D262" s="6" t="n">
        <f aca="false">1_Data_EDA!J263</f>
        <v>5</v>
      </c>
      <c r="E262" s="7" t="n">
        <f aca="false">1_Data_EDA!K263</f>
        <v>89.94999695</v>
      </c>
      <c r="F262" s="7" t="n">
        <f aca="false">1_Data_EDA!L263</f>
        <v>1.799999952</v>
      </c>
      <c r="G262" s="8" t="n">
        <f aca="false">1_Data_EDA!M263</f>
        <v>0.02</v>
      </c>
      <c r="H262" s="6" t="n">
        <f aca="false">IF(1_Data_EDA!B263="First Class",1,0)</f>
        <v>0</v>
      </c>
      <c r="I262" s="6" t="n">
        <f aca="false">IF(1_Data_EDA!B263="Second Class",1,0)</f>
        <v>0</v>
      </c>
      <c r="J262" s="6" t="n">
        <f aca="false">IF(1_Data_EDA!B263="Same Day",1,0)</f>
        <v>1</v>
      </c>
      <c r="K262" s="6" t="n">
        <f aca="false">IF(1_Data_EDA!C263="Corporate",1,0)</f>
        <v>1</v>
      </c>
      <c r="L262" s="6" t="n">
        <f aca="false">IF(1_Data_EDA!C263="Home Office",1,0)</f>
        <v>0</v>
      </c>
      <c r="M262" s="6" t="n">
        <f aca="false">IF(1_Data_EDA!D263="Europe",1,0)</f>
        <v>0</v>
      </c>
      <c r="N262" s="6" t="n">
        <f aca="false">IF(1_Data_EDA!D263="LATAM",1,0)</f>
        <v>0</v>
      </c>
      <c r="O262" s="6" t="n">
        <f aca="false">IF(1_Data_EDA!D263="Pacific Asia",1,0)</f>
        <v>0</v>
      </c>
      <c r="P262" s="6" t="n">
        <f aca="false">IF(1_Data_EDA!D263="USCA",1,0)</f>
        <v>1</v>
      </c>
      <c r="Q262" s="6" t="n">
        <f aca="false">IF(C262&gt;MEDIAN(C$5:C$8004),1,0)</f>
        <v>0</v>
      </c>
      <c r="R262" s="6" t="n">
        <f aca="false">IF(D262&gt;2,1,0)</f>
        <v>1</v>
      </c>
    </row>
    <row r="263" customFormat="false" ht="15" hidden="false" customHeight="true" outlineLevel="0" collapsed="false">
      <c r="A263" s="6" t="n">
        <f aca="false">1_Data_EDA!O264</f>
        <v>1</v>
      </c>
      <c r="B263" s="6" t="n">
        <f aca="false">1_Data_EDA!H264</f>
        <v>2</v>
      </c>
      <c r="C263" s="7" t="n">
        <f aca="false">1_Data_EDA!I264</f>
        <v>49.97999954</v>
      </c>
      <c r="D263" s="6" t="n">
        <f aca="false">1_Data_EDA!J264</f>
        <v>4</v>
      </c>
      <c r="E263" s="7" t="n">
        <f aca="false">1_Data_EDA!K264</f>
        <v>199.9199982</v>
      </c>
      <c r="F263" s="7" t="n">
        <f aca="false">1_Data_EDA!L264</f>
        <v>49.97999954</v>
      </c>
      <c r="G263" s="8" t="n">
        <f aca="false">1_Data_EDA!M264</f>
        <v>0.25</v>
      </c>
      <c r="H263" s="6" t="n">
        <f aca="false">IF(1_Data_EDA!B264="First Class",1,0)</f>
        <v>0</v>
      </c>
      <c r="I263" s="6" t="n">
        <f aca="false">IF(1_Data_EDA!B264="Second Class",1,0)</f>
        <v>1</v>
      </c>
      <c r="J263" s="6" t="n">
        <f aca="false">IF(1_Data_EDA!B264="Same Day",1,0)</f>
        <v>0</v>
      </c>
      <c r="K263" s="6" t="n">
        <f aca="false">IF(1_Data_EDA!C264="Corporate",1,0)</f>
        <v>1</v>
      </c>
      <c r="L263" s="6" t="n">
        <f aca="false">IF(1_Data_EDA!C264="Home Office",1,0)</f>
        <v>0</v>
      </c>
      <c r="M263" s="6" t="n">
        <f aca="false">IF(1_Data_EDA!D264="Europe",1,0)</f>
        <v>0</v>
      </c>
      <c r="N263" s="6" t="n">
        <f aca="false">IF(1_Data_EDA!D264="LATAM",1,0)</f>
        <v>0</v>
      </c>
      <c r="O263" s="6" t="n">
        <f aca="false">IF(1_Data_EDA!D264="Pacific Asia",1,0)</f>
        <v>1</v>
      </c>
      <c r="P263" s="6" t="n">
        <f aca="false">IF(1_Data_EDA!D264="USCA",1,0)</f>
        <v>0</v>
      </c>
      <c r="Q263" s="6" t="n">
        <f aca="false">IF(C263&gt;MEDIAN(C$5:C$8004),1,0)</f>
        <v>0</v>
      </c>
      <c r="R263" s="6" t="n">
        <f aca="false">IF(D263&gt;2,1,0)</f>
        <v>1</v>
      </c>
    </row>
    <row r="264" customFormat="false" ht="15" hidden="false" customHeight="true" outlineLevel="0" collapsed="false">
      <c r="A264" s="6" t="n">
        <f aca="false">1_Data_EDA!O265</f>
        <v>0</v>
      </c>
      <c r="B264" s="6" t="n">
        <f aca="false">1_Data_EDA!H265</f>
        <v>4</v>
      </c>
      <c r="C264" s="7" t="n">
        <f aca="false">1_Data_EDA!I265</f>
        <v>299.980011</v>
      </c>
      <c r="D264" s="6" t="n">
        <f aca="false">1_Data_EDA!J265</f>
        <v>1</v>
      </c>
      <c r="E264" s="7" t="n">
        <f aca="false">1_Data_EDA!K265</f>
        <v>299.980011</v>
      </c>
      <c r="F264" s="7" t="n">
        <f aca="false">1_Data_EDA!L265</f>
        <v>51</v>
      </c>
      <c r="G264" s="8" t="n">
        <f aca="false">1_Data_EDA!M265</f>
        <v>0.170000002</v>
      </c>
      <c r="H264" s="6" t="n">
        <f aca="false">IF(1_Data_EDA!B265="First Class",1,0)</f>
        <v>0</v>
      </c>
      <c r="I264" s="6" t="n">
        <f aca="false">IF(1_Data_EDA!B265="Second Class",1,0)</f>
        <v>0</v>
      </c>
      <c r="J264" s="6" t="n">
        <f aca="false">IF(1_Data_EDA!B265="Same Day",1,0)</f>
        <v>0</v>
      </c>
      <c r="K264" s="6" t="n">
        <f aca="false">IF(1_Data_EDA!C265="Corporate",1,0)</f>
        <v>1</v>
      </c>
      <c r="L264" s="6" t="n">
        <f aca="false">IF(1_Data_EDA!C265="Home Office",1,0)</f>
        <v>0</v>
      </c>
      <c r="M264" s="6" t="n">
        <f aca="false">IF(1_Data_EDA!D265="Europe",1,0)</f>
        <v>0</v>
      </c>
      <c r="N264" s="6" t="n">
        <f aca="false">IF(1_Data_EDA!D265="LATAM",1,0)</f>
        <v>1</v>
      </c>
      <c r="O264" s="6" t="n">
        <f aca="false">IF(1_Data_EDA!D265="Pacific Asia",1,0)</f>
        <v>0</v>
      </c>
      <c r="P264" s="6" t="n">
        <f aca="false">IF(1_Data_EDA!D265="USCA",1,0)</f>
        <v>0</v>
      </c>
      <c r="Q264" s="6" t="n">
        <f aca="false">IF(C264&gt;MEDIAN(C$5:C$8004),1,0)</f>
        <v>1</v>
      </c>
      <c r="R264" s="6" t="n">
        <f aca="false">IF(D264&gt;2,1,0)</f>
        <v>0</v>
      </c>
    </row>
    <row r="265" customFormat="false" ht="15" hidden="false" customHeight="true" outlineLevel="0" collapsed="false">
      <c r="A265" s="6" t="n">
        <f aca="false">1_Data_EDA!O266</f>
        <v>1</v>
      </c>
      <c r="B265" s="6" t="n">
        <f aca="false">1_Data_EDA!H266</f>
        <v>4</v>
      </c>
      <c r="C265" s="7" t="n">
        <f aca="false">1_Data_EDA!I266</f>
        <v>199.9900055</v>
      </c>
      <c r="D265" s="6" t="n">
        <f aca="false">1_Data_EDA!J266</f>
        <v>1</v>
      </c>
      <c r="E265" s="7" t="n">
        <f aca="false">1_Data_EDA!K266</f>
        <v>199.9900055</v>
      </c>
      <c r="F265" s="7" t="n">
        <f aca="false">1_Data_EDA!L266</f>
        <v>34</v>
      </c>
      <c r="G265" s="8" t="n">
        <f aca="false">1_Data_EDA!M266</f>
        <v>0.170000002</v>
      </c>
      <c r="H265" s="6" t="n">
        <f aca="false">IF(1_Data_EDA!B266="First Class",1,0)</f>
        <v>0</v>
      </c>
      <c r="I265" s="6" t="n">
        <f aca="false">IF(1_Data_EDA!B266="Second Class",1,0)</f>
        <v>0</v>
      </c>
      <c r="J265" s="6" t="n">
        <f aca="false">IF(1_Data_EDA!B266="Same Day",1,0)</f>
        <v>0</v>
      </c>
      <c r="K265" s="6" t="n">
        <f aca="false">IF(1_Data_EDA!C266="Corporate",1,0)</f>
        <v>0</v>
      </c>
      <c r="L265" s="6" t="n">
        <f aca="false">IF(1_Data_EDA!C266="Home Office",1,0)</f>
        <v>1</v>
      </c>
      <c r="M265" s="6" t="n">
        <f aca="false">IF(1_Data_EDA!D266="Europe",1,0)</f>
        <v>0</v>
      </c>
      <c r="N265" s="6" t="n">
        <f aca="false">IF(1_Data_EDA!D266="LATAM",1,0)</f>
        <v>1</v>
      </c>
      <c r="O265" s="6" t="n">
        <f aca="false">IF(1_Data_EDA!D266="Pacific Asia",1,0)</f>
        <v>0</v>
      </c>
      <c r="P265" s="6" t="n">
        <f aca="false">IF(1_Data_EDA!D266="USCA",1,0)</f>
        <v>0</v>
      </c>
      <c r="Q265" s="6" t="n">
        <f aca="false">IF(C265&gt;MEDIAN(C$5:C$8004),1,0)</f>
        <v>1</v>
      </c>
      <c r="R265" s="6" t="n">
        <f aca="false">IF(D265&gt;2,1,0)</f>
        <v>0</v>
      </c>
    </row>
    <row r="266" customFormat="false" ht="15" hidden="false" customHeight="true" outlineLevel="0" collapsed="false">
      <c r="A266" s="6" t="n">
        <f aca="false">1_Data_EDA!O267</f>
        <v>1</v>
      </c>
      <c r="B266" s="6" t="n">
        <f aca="false">1_Data_EDA!H267</f>
        <v>1</v>
      </c>
      <c r="C266" s="7" t="n">
        <f aca="false">1_Data_EDA!I267</f>
        <v>39.99000168</v>
      </c>
      <c r="D266" s="6" t="n">
        <f aca="false">1_Data_EDA!J267</f>
        <v>1</v>
      </c>
      <c r="E266" s="7" t="n">
        <f aca="false">1_Data_EDA!K267</f>
        <v>39.99000168</v>
      </c>
      <c r="F266" s="7" t="n">
        <f aca="false">1_Data_EDA!L267</f>
        <v>8</v>
      </c>
      <c r="G266" s="8" t="n">
        <f aca="false">1_Data_EDA!M267</f>
        <v>0.200000003</v>
      </c>
      <c r="H266" s="6" t="n">
        <f aca="false">IF(1_Data_EDA!B267="First Class",1,0)</f>
        <v>1</v>
      </c>
      <c r="I266" s="6" t="n">
        <f aca="false">IF(1_Data_EDA!B267="Second Class",1,0)</f>
        <v>0</v>
      </c>
      <c r="J266" s="6" t="n">
        <f aca="false">IF(1_Data_EDA!B267="Same Day",1,0)</f>
        <v>0</v>
      </c>
      <c r="K266" s="6" t="n">
        <f aca="false">IF(1_Data_EDA!C267="Corporate",1,0)</f>
        <v>0</v>
      </c>
      <c r="L266" s="6" t="n">
        <f aca="false">IF(1_Data_EDA!C267="Home Office",1,0)</f>
        <v>0</v>
      </c>
      <c r="M266" s="6" t="n">
        <f aca="false">IF(1_Data_EDA!D267="Europe",1,0)</f>
        <v>1</v>
      </c>
      <c r="N266" s="6" t="n">
        <f aca="false">IF(1_Data_EDA!D267="LATAM",1,0)</f>
        <v>0</v>
      </c>
      <c r="O266" s="6" t="n">
        <f aca="false">IF(1_Data_EDA!D267="Pacific Asia",1,0)</f>
        <v>0</v>
      </c>
      <c r="P266" s="6" t="n">
        <f aca="false">IF(1_Data_EDA!D267="USCA",1,0)</f>
        <v>0</v>
      </c>
      <c r="Q266" s="6" t="n">
        <f aca="false">IF(C266&gt;MEDIAN(C$5:C$8004),1,0)</f>
        <v>0</v>
      </c>
      <c r="R266" s="6" t="n">
        <f aca="false">IF(D266&gt;2,1,0)</f>
        <v>0</v>
      </c>
    </row>
    <row r="267" customFormat="false" ht="15" hidden="false" customHeight="true" outlineLevel="0" collapsed="false">
      <c r="A267" s="6" t="n">
        <f aca="false">1_Data_EDA!O268</f>
        <v>1</v>
      </c>
      <c r="B267" s="6" t="n">
        <f aca="false">1_Data_EDA!H268</f>
        <v>4</v>
      </c>
      <c r="C267" s="7" t="n">
        <f aca="false">1_Data_EDA!I268</f>
        <v>50</v>
      </c>
      <c r="D267" s="6" t="n">
        <f aca="false">1_Data_EDA!J268</f>
        <v>1</v>
      </c>
      <c r="E267" s="7" t="n">
        <f aca="false">1_Data_EDA!K268</f>
        <v>50</v>
      </c>
      <c r="F267" s="7" t="n">
        <f aca="false">1_Data_EDA!L268</f>
        <v>9</v>
      </c>
      <c r="G267" s="8" t="n">
        <f aca="false">1_Data_EDA!M268</f>
        <v>0.180000007</v>
      </c>
      <c r="H267" s="6" t="n">
        <f aca="false">IF(1_Data_EDA!B268="First Class",1,0)</f>
        <v>0</v>
      </c>
      <c r="I267" s="6" t="n">
        <f aca="false">IF(1_Data_EDA!B268="Second Class",1,0)</f>
        <v>0</v>
      </c>
      <c r="J267" s="6" t="n">
        <f aca="false">IF(1_Data_EDA!B268="Same Day",1,0)</f>
        <v>0</v>
      </c>
      <c r="K267" s="6" t="n">
        <f aca="false">IF(1_Data_EDA!C268="Corporate",1,0)</f>
        <v>0</v>
      </c>
      <c r="L267" s="6" t="n">
        <f aca="false">IF(1_Data_EDA!C268="Home Office",1,0)</f>
        <v>0</v>
      </c>
      <c r="M267" s="6" t="n">
        <f aca="false">IF(1_Data_EDA!D268="Europe",1,0)</f>
        <v>0</v>
      </c>
      <c r="N267" s="6" t="n">
        <f aca="false">IF(1_Data_EDA!D268="LATAM",1,0)</f>
        <v>0</v>
      </c>
      <c r="O267" s="6" t="n">
        <f aca="false">IF(1_Data_EDA!D268="Pacific Asia",1,0)</f>
        <v>1</v>
      </c>
      <c r="P267" s="6" t="n">
        <f aca="false">IF(1_Data_EDA!D268="USCA",1,0)</f>
        <v>0</v>
      </c>
      <c r="Q267" s="6" t="n">
        <f aca="false">IF(C267&gt;MEDIAN(C$5:C$8004),1,0)</f>
        <v>0</v>
      </c>
      <c r="R267" s="6" t="n">
        <f aca="false">IF(D267&gt;2,1,0)</f>
        <v>0</v>
      </c>
    </row>
    <row r="268" customFormat="false" ht="15" hidden="false" customHeight="true" outlineLevel="0" collapsed="false">
      <c r="A268" s="6" t="n">
        <f aca="false">1_Data_EDA!O269</f>
        <v>0</v>
      </c>
      <c r="B268" s="6" t="n">
        <f aca="false">1_Data_EDA!H269</f>
        <v>4</v>
      </c>
      <c r="C268" s="7" t="n">
        <f aca="false">1_Data_EDA!I269</f>
        <v>59.99000168</v>
      </c>
      <c r="D268" s="6" t="n">
        <f aca="false">1_Data_EDA!J269</f>
        <v>2</v>
      </c>
      <c r="E268" s="7" t="n">
        <f aca="false">1_Data_EDA!K269</f>
        <v>119.9800034</v>
      </c>
      <c r="F268" s="7" t="n">
        <f aca="false">1_Data_EDA!L269</f>
        <v>30</v>
      </c>
      <c r="G268" s="8" t="n">
        <f aca="false">1_Data_EDA!M269</f>
        <v>0.25</v>
      </c>
      <c r="H268" s="6" t="n">
        <f aca="false">IF(1_Data_EDA!B269="First Class",1,0)</f>
        <v>0</v>
      </c>
      <c r="I268" s="6" t="n">
        <f aca="false">IF(1_Data_EDA!B269="Second Class",1,0)</f>
        <v>0</v>
      </c>
      <c r="J268" s="6" t="n">
        <f aca="false">IF(1_Data_EDA!B269="Same Day",1,0)</f>
        <v>0</v>
      </c>
      <c r="K268" s="6" t="n">
        <f aca="false">IF(1_Data_EDA!C269="Corporate",1,0)</f>
        <v>1</v>
      </c>
      <c r="L268" s="6" t="n">
        <f aca="false">IF(1_Data_EDA!C269="Home Office",1,0)</f>
        <v>0</v>
      </c>
      <c r="M268" s="6" t="n">
        <f aca="false">IF(1_Data_EDA!D269="Europe",1,0)</f>
        <v>0</v>
      </c>
      <c r="N268" s="6" t="n">
        <f aca="false">IF(1_Data_EDA!D269="LATAM",1,0)</f>
        <v>0</v>
      </c>
      <c r="O268" s="6" t="n">
        <f aca="false">IF(1_Data_EDA!D269="Pacific Asia",1,0)</f>
        <v>0</v>
      </c>
      <c r="P268" s="6" t="n">
        <f aca="false">IF(1_Data_EDA!D269="USCA",1,0)</f>
        <v>1</v>
      </c>
      <c r="Q268" s="6" t="n">
        <f aca="false">IF(C268&gt;MEDIAN(C$5:C$8004),1,0)</f>
        <v>0</v>
      </c>
      <c r="R268" s="6" t="n">
        <f aca="false">IF(D268&gt;2,1,0)</f>
        <v>0</v>
      </c>
    </row>
    <row r="269" customFormat="false" ht="15" hidden="false" customHeight="true" outlineLevel="0" collapsed="false">
      <c r="A269" s="6" t="n">
        <f aca="false">1_Data_EDA!O270</f>
        <v>1</v>
      </c>
      <c r="B269" s="6" t="n">
        <f aca="false">1_Data_EDA!H270</f>
        <v>2</v>
      </c>
      <c r="C269" s="7" t="n">
        <f aca="false">1_Data_EDA!I270</f>
        <v>49.97999954</v>
      </c>
      <c r="D269" s="6" t="n">
        <f aca="false">1_Data_EDA!J270</f>
        <v>2</v>
      </c>
      <c r="E269" s="7" t="n">
        <f aca="false">1_Data_EDA!K270</f>
        <v>99.95999908</v>
      </c>
      <c r="F269" s="7" t="n">
        <f aca="false">1_Data_EDA!L270</f>
        <v>19.98999977</v>
      </c>
      <c r="G269" s="8" t="n">
        <f aca="false">1_Data_EDA!M270</f>
        <v>0.200000003</v>
      </c>
      <c r="H269" s="6" t="n">
        <f aca="false">IF(1_Data_EDA!B270="First Class",1,0)</f>
        <v>0</v>
      </c>
      <c r="I269" s="6" t="n">
        <f aca="false">IF(1_Data_EDA!B270="Second Class",1,0)</f>
        <v>1</v>
      </c>
      <c r="J269" s="6" t="n">
        <f aca="false">IF(1_Data_EDA!B270="Same Day",1,0)</f>
        <v>0</v>
      </c>
      <c r="K269" s="6" t="n">
        <f aca="false">IF(1_Data_EDA!C270="Corporate",1,0)</f>
        <v>1</v>
      </c>
      <c r="L269" s="6" t="n">
        <f aca="false">IF(1_Data_EDA!C270="Home Office",1,0)</f>
        <v>0</v>
      </c>
      <c r="M269" s="6" t="n">
        <f aca="false">IF(1_Data_EDA!D270="Europe",1,0)</f>
        <v>0</v>
      </c>
      <c r="N269" s="6" t="n">
        <f aca="false">IF(1_Data_EDA!D270="LATAM",1,0)</f>
        <v>0</v>
      </c>
      <c r="O269" s="6" t="n">
        <f aca="false">IF(1_Data_EDA!D270="Pacific Asia",1,0)</f>
        <v>0</v>
      </c>
      <c r="P269" s="6" t="n">
        <f aca="false">IF(1_Data_EDA!D270="USCA",1,0)</f>
        <v>1</v>
      </c>
      <c r="Q269" s="6" t="n">
        <f aca="false">IF(C269&gt;MEDIAN(C$5:C$8004),1,0)</f>
        <v>0</v>
      </c>
      <c r="R269" s="6" t="n">
        <f aca="false">IF(D269&gt;2,1,0)</f>
        <v>0</v>
      </c>
    </row>
    <row r="270" customFormat="false" ht="15" hidden="false" customHeight="true" outlineLevel="0" collapsed="false">
      <c r="A270" s="6" t="n">
        <f aca="false">1_Data_EDA!O271</f>
        <v>0</v>
      </c>
      <c r="B270" s="6" t="n">
        <f aca="false">1_Data_EDA!H271</f>
        <v>4</v>
      </c>
      <c r="C270" s="7" t="n">
        <f aca="false">1_Data_EDA!I271</f>
        <v>399.980011</v>
      </c>
      <c r="D270" s="6" t="n">
        <f aca="false">1_Data_EDA!J271</f>
        <v>1</v>
      </c>
      <c r="E270" s="7" t="n">
        <f aca="false">1_Data_EDA!K271</f>
        <v>399.980011</v>
      </c>
      <c r="F270" s="7" t="n">
        <f aca="false">1_Data_EDA!L271</f>
        <v>60</v>
      </c>
      <c r="G270" s="8" t="n">
        <f aca="false">1_Data_EDA!M271</f>
        <v>0.150000006</v>
      </c>
      <c r="H270" s="6" t="n">
        <f aca="false">IF(1_Data_EDA!B271="First Class",1,0)</f>
        <v>0</v>
      </c>
      <c r="I270" s="6" t="n">
        <f aca="false">IF(1_Data_EDA!B271="Second Class",1,0)</f>
        <v>0</v>
      </c>
      <c r="J270" s="6" t="n">
        <f aca="false">IF(1_Data_EDA!B271="Same Day",1,0)</f>
        <v>0</v>
      </c>
      <c r="K270" s="6" t="n">
        <f aca="false">IF(1_Data_EDA!C271="Corporate",1,0)</f>
        <v>0</v>
      </c>
      <c r="L270" s="6" t="n">
        <f aca="false">IF(1_Data_EDA!C271="Home Office",1,0)</f>
        <v>1</v>
      </c>
      <c r="M270" s="6" t="n">
        <f aca="false">IF(1_Data_EDA!D271="Europe",1,0)</f>
        <v>0</v>
      </c>
      <c r="N270" s="6" t="n">
        <f aca="false">IF(1_Data_EDA!D271="LATAM",1,0)</f>
        <v>1</v>
      </c>
      <c r="O270" s="6" t="n">
        <f aca="false">IF(1_Data_EDA!D271="Pacific Asia",1,0)</f>
        <v>0</v>
      </c>
      <c r="P270" s="6" t="n">
        <f aca="false">IF(1_Data_EDA!D271="USCA",1,0)</f>
        <v>0</v>
      </c>
      <c r="Q270" s="6" t="n">
        <f aca="false">IF(C270&gt;MEDIAN(C$5:C$8004),1,0)</f>
        <v>1</v>
      </c>
      <c r="R270" s="6" t="n">
        <f aca="false">IF(D270&gt;2,1,0)</f>
        <v>0</v>
      </c>
    </row>
    <row r="271" customFormat="false" ht="15" hidden="false" customHeight="true" outlineLevel="0" collapsed="false">
      <c r="A271" s="6" t="n">
        <f aca="false">1_Data_EDA!O272</f>
        <v>1</v>
      </c>
      <c r="B271" s="6" t="n">
        <f aca="false">1_Data_EDA!H272</f>
        <v>4</v>
      </c>
      <c r="C271" s="7" t="n">
        <f aca="false">1_Data_EDA!I272</f>
        <v>49.97999954</v>
      </c>
      <c r="D271" s="6" t="n">
        <f aca="false">1_Data_EDA!J272</f>
        <v>4</v>
      </c>
      <c r="E271" s="7" t="n">
        <f aca="false">1_Data_EDA!K272</f>
        <v>199.9199982</v>
      </c>
      <c r="F271" s="7" t="n">
        <f aca="false">1_Data_EDA!L272</f>
        <v>11</v>
      </c>
      <c r="G271" s="8" t="n">
        <f aca="false">1_Data_EDA!M272</f>
        <v>0.059999999</v>
      </c>
      <c r="H271" s="6" t="n">
        <f aca="false">IF(1_Data_EDA!B272="First Class",1,0)</f>
        <v>0</v>
      </c>
      <c r="I271" s="6" t="n">
        <f aca="false">IF(1_Data_EDA!B272="Second Class",1,0)</f>
        <v>0</v>
      </c>
      <c r="J271" s="6" t="n">
        <f aca="false">IF(1_Data_EDA!B272="Same Day",1,0)</f>
        <v>0</v>
      </c>
      <c r="K271" s="6" t="n">
        <f aca="false">IF(1_Data_EDA!C272="Corporate",1,0)</f>
        <v>0</v>
      </c>
      <c r="L271" s="6" t="n">
        <f aca="false">IF(1_Data_EDA!C272="Home Office",1,0)</f>
        <v>0</v>
      </c>
      <c r="M271" s="6" t="n">
        <f aca="false">IF(1_Data_EDA!D272="Europe",1,0)</f>
        <v>0</v>
      </c>
      <c r="N271" s="6" t="n">
        <f aca="false">IF(1_Data_EDA!D272="LATAM",1,0)</f>
        <v>0</v>
      </c>
      <c r="O271" s="6" t="n">
        <f aca="false">IF(1_Data_EDA!D272="Pacific Asia",1,0)</f>
        <v>0</v>
      </c>
      <c r="P271" s="6" t="n">
        <f aca="false">IF(1_Data_EDA!D272="USCA",1,0)</f>
        <v>1</v>
      </c>
      <c r="Q271" s="6" t="n">
        <f aca="false">IF(C271&gt;MEDIAN(C$5:C$8004),1,0)</f>
        <v>0</v>
      </c>
      <c r="R271" s="6" t="n">
        <f aca="false">IF(D271&gt;2,1,0)</f>
        <v>1</v>
      </c>
    </row>
    <row r="272" customFormat="false" ht="15" hidden="false" customHeight="true" outlineLevel="0" collapsed="false">
      <c r="A272" s="6" t="n">
        <f aca="false">1_Data_EDA!O273</f>
        <v>0</v>
      </c>
      <c r="B272" s="6" t="n">
        <f aca="false">1_Data_EDA!H273</f>
        <v>4</v>
      </c>
      <c r="C272" s="7" t="n">
        <f aca="false">1_Data_EDA!I273</f>
        <v>49.97999954</v>
      </c>
      <c r="D272" s="6" t="n">
        <f aca="false">1_Data_EDA!J273</f>
        <v>4</v>
      </c>
      <c r="E272" s="7" t="n">
        <f aca="false">1_Data_EDA!K273</f>
        <v>199.9199982</v>
      </c>
      <c r="F272" s="7" t="n">
        <f aca="false">1_Data_EDA!L273</f>
        <v>13.98999977</v>
      </c>
      <c r="G272" s="8" t="n">
        <f aca="false">1_Data_EDA!M273</f>
        <v>0.07</v>
      </c>
      <c r="H272" s="6" t="n">
        <f aca="false">IF(1_Data_EDA!B273="First Class",1,0)</f>
        <v>0</v>
      </c>
      <c r="I272" s="6" t="n">
        <f aca="false">IF(1_Data_EDA!B273="Second Class",1,0)</f>
        <v>0</v>
      </c>
      <c r="J272" s="6" t="n">
        <f aca="false">IF(1_Data_EDA!B273="Same Day",1,0)</f>
        <v>0</v>
      </c>
      <c r="K272" s="6" t="n">
        <f aca="false">IF(1_Data_EDA!C273="Corporate",1,0)</f>
        <v>1</v>
      </c>
      <c r="L272" s="6" t="n">
        <f aca="false">IF(1_Data_EDA!C273="Home Office",1,0)</f>
        <v>0</v>
      </c>
      <c r="M272" s="6" t="n">
        <f aca="false">IF(1_Data_EDA!D273="Europe",1,0)</f>
        <v>0</v>
      </c>
      <c r="N272" s="6" t="n">
        <f aca="false">IF(1_Data_EDA!D273="LATAM",1,0)</f>
        <v>0</v>
      </c>
      <c r="O272" s="6" t="n">
        <f aca="false">IF(1_Data_EDA!D273="Pacific Asia",1,0)</f>
        <v>1</v>
      </c>
      <c r="P272" s="6" t="n">
        <f aca="false">IF(1_Data_EDA!D273="USCA",1,0)</f>
        <v>0</v>
      </c>
      <c r="Q272" s="6" t="n">
        <f aca="false">IF(C272&gt;MEDIAN(C$5:C$8004),1,0)</f>
        <v>0</v>
      </c>
      <c r="R272" s="6" t="n">
        <f aca="false">IF(D272&gt;2,1,0)</f>
        <v>1</v>
      </c>
    </row>
    <row r="273" customFormat="false" ht="15" hidden="false" customHeight="true" outlineLevel="0" collapsed="false">
      <c r="A273" s="6" t="n">
        <f aca="false">1_Data_EDA!O274</f>
        <v>0</v>
      </c>
      <c r="B273" s="6" t="n">
        <f aca="false">1_Data_EDA!H274</f>
        <v>2</v>
      </c>
      <c r="C273" s="7" t="n">
        <f aca="false">1_Data_EDA!I274</f>
        <v>299.980011</v>
      </c>
      <c r="D273" s="6" t="n">
        <f aca="false">1_Data_EDA!J274</f>
        <v>1</v>
      </c>
      <c r="E273" s="7" t="n">
        <f aca="false">1_Data_EDA!K274</f>
        <v>299.980011</v>
      </c>
      <c r="F273" s="7" t="n">
        <f aca="false">1_Data_EDA!L274</f>
        <v>3</v>
      </c>
      <c r="G273" s="8" t="n">
        <f aca="false">1_Data_EDA!M274</f>
        <v>0.01</v>
      </c>
      <c r="H273" s="6" t="n">
        <f aca="false">IF(1_Data_EDA!B274="First Class",1,0)</f>
        <v>0</v>
      </c>
      <c r="I273" s="6" t="n">
        <f aca="false">IF(1_Data_EDA!B274="Second Class",1,0)</f>
        <v>1</v>
      </c>
      <c r="J273" s="6" t="n">
        <f aca="false">IF(1_Data_EDA!B274="Same Day",1,0)</f>
        <v>0</v>
      </c>
      <c r="K273" s="6" t="n">
        <f aca="false">IF(1_Data_EDA!C274="Corporate",1,0)</f>
        <v>1</v>
      </c>
      <c r="L273" s="6" t="n">
        <f aca="false">IF(1_Data_EDA!C274="Home Office",1,0)</f>
        <v>0</v>
      </c>
      <c r="M273" s="6" t="n">
        <f aca="false">IF(1_Data_EDA!D274="Europe",1,0)</f>
        <v>0</v>
      </c>
      <c r="N273" s="6" t="n">
        <f aca="false">IF(1_Data_EDA!D274="LATAM",1,0)</f>
        <v>1</v>
      </c>
      <c r="O273" s="6" t="n">
        <f aca="false">IF(1_Data_EDA!D274="Pacific Asia",1,0)</f>
        <v>0</v>
      </c>
      <c r="P273" s="6" t="n">
        <f aca="false">IF(1_Data_EDA!D274="USCA",1,0)</f>
        <v>0</v>
      </c>
      <c r="Q273" s="6" t="n">
        <f aca="false">IF(C273&gt;MEDIAN(C$5:C$8004),1,0)</f>
        <v>1</v>
      </c>
      <c r="R273" s="6" t="n">
        <f aca="false">IF(D273&gt;2,1,0)</f>
        <v>0</v>
      </c>
    </row>
    <row r="274" customFormat="false" ht="15" hidden="false" customHeight="true" outlineLevel="0" collapsed="false">
      <c r="A274" s="6" t="n">
        <f aca="false">1_Data_EDA!O275</f>
        <v>1</v>
      </c>
      <c r="B274" s="6" t="n">
        <f aca="false">1_Data_EDA!H275</f>
        <v>1</v>
      </c>
      <c r="C274" s="7" t="n">
        <f aca="false">1_Data_EDA!I275</f>
        <v>47.99000168</v>
      </c>
      <c r="D274" s="6" t="n">
        <f aca="false">1_Data_EDA!J275</f>
        <v>5</v>
      </c>
      <c r="E274" s="7" t="n">
        <f aca="false">1_Data_EDA!K275</f>
        <v>239.9499969</v>
      </c>
      <c r="F274" s="7" t="n">
        <f aca="false">1_Data_EDA!L275</f>
        <v>38.38999939</v>
      </c>
      <c r="G274" s="8" t="n">
        <f aca="false">1_Data_EDA!M275</f>
        <v>0.159999996</v>
      </c>
      <c r="H274" s="6" t="n">
        <f aca="false">IF(1_Data_EDA!B275="First Class",1,0)</f>
        <v>1</v>
      </c>
      <c r="I274" s="6" t="n">
        <f aca="false">IF(1_Data_EDA!B275="Second Class",1,0)</f>
        <v>0</v>
      </c>
      <c r="J274" s="6" t="n">
        <f aca="false">IF(1_Data_EDA!B275="Same Day",1,0)</f>
        <v>0</v>
      </c>
      <c r="K274" s="6" t="n">
        <f aca="false">IF(1_Data_EDA!C275="Corporate",1,0)</f>
        <v>0</v>
      </c>
      <c r="L274" s="6" t="n">
        <f aca="false">IF(1_Data_EDA!C275="Home Office",1,0)</f>
        <v>0</v>
      </c>
      <c r="M274" s="6" t="n">
        <f aca="false">IF(1_Data_EDA!D275="Europe",1,0)</f>
        <v>0</v>
      </c>
      <c r="N274" s="6" t="n">
        <f aca="false">IF(1_Data_EDA!D275="LATAM",1,0)</f>
        <v>0</v>
      </c>
      <c r="O274" s="6" t="n">
        <f aca="false">IF(1_Data_EDA!D275="Pacific Asia",1,0)</f>
        <v>0</v>
      </c>
      <c r="P274" s="6" t="n">
        <f aca="false">IF(1_Data_EDA!D275="USCA",1,0)</f>
        <v>1</v>
      </c>
      <c r="Q274" s="6" t="n">
        <f aca="false">IF(C274&gt;MEDIAN(C$5:C$8004),1,0)</f>
        <v>0</v>
      </c>
      <c r="R274" s="6" t="n">
        <f aca="false">IF(D274&gt;2,1,0)</f>
        <v>1</v>
      </c>
    </row>
    <row r="275" customFormat="false" ht="15" hidden="false" customHeight="true" outlineLevel="0" collapsed="false">
      <c r="A275" s="6" t="n">
        <f aca="false">1_Data_EDA!O276</f>
        <v>1</v>
      </c>
      <c r="B275" s="6" t="n">
        <f aca="false">1_Data_EDA!H276</f>
        <v>4</v>
      </c>
      <c r="C275" s="7" t="n">
        <f aca="false">1_Data_EDA!I276</f>
        <v>129.9900055</v>
      </c>
      <c r="D275" s="6" t="n">
        <f aca="false">1_Data_EDA!J276</f>
        <v>1</v>
      </c>
      <c r="E275" s="7" t="n">
        <f aca="false">1_Data_EDA!K276</f>
        <v>129.9900055</v>
      </c>
      <c r="F275" s="7" t="n">
        <f aca="false">1_Data_EDA!L276</f>
        <v>2.599999905</v>
      </c>
      <c r="G275" s="8" t="n">
        <f aca="false">1_Data_EDA!M276</f>
        <v>0.02</v>
      </c>
      <c r="H275" s="6" t="n">
        <f aca="false">IF(1_Data_EDA!B276="First Class",1,0)</f>
        <v>0</v>
      </c>
      <c r="I275" s="6" t="n">
        <f aca="false">IF(1_Data_EDA!B276="Second Class",1,0)</f>
        <v>0</v>
      </c>
      <c r="J275" s="6" t="n">
        <f aca="false">IF(1_Data_EDA!B276="Same Day",1,0)</f>
        <v>0</v>
      </c>
      <c r="K275" s="6" t="n">
        <f aca="false">IF(1_Data_EDA!C276="Corporate",1,0)</f>
        <v>1</v>
      </c>
      <c r="L275" s="6" t="n">
        <f aca="false">IF(1_Data_EDA!C276="Home Office",1,0)</f>
        <v>0</v>
      </c>
      <c r="M275" s="6" t="n">
        <f aca="false">IF(1_Data_EDA!D276="Europe",1,0)</f>
        <v>0</v>
      </c>
      <c r="N275" s="6" t="n">
        <f aca="false">IF(1_Data_EDA!D276="LATAM",1,0)</f>
        <v>0</v>
      </c>
      <c r="O275" s="6" t="n">
        <f aca="false">IF(1_Data_EDA!D276="Pacific Asia",1,0)</f>
        <v>0</v>
      </c>
      <c r="P275" s="6" t="n">
        <f aca="false">IF(1_Data_EDA!D276="USCA",1,0)</f>
        <v>1</v>
      </c>
      <c r="Q275" s="6" t="n">
        <f aca="false">IF(C275&gt;MEDIAN(C$5:C$8004),1,0)</f>
        <v>1</v>
      </c>
      <c r="R275" s="6" t="n">
        <f aca="false">IF(D275&gt;2,1,0)</f>
        <v>0</v>
      </c>
    </row>
    <row r="276" customFormat="false" ht="15" hidden="false" customHeight="true" outlineLevel="0" collapsed="false">
      <c r="A276" s="6" t="n">
        <f aca="false">1_Data_EDA!O277</f>
        <v>0</v>
      </c>
      <c r="B276" s="6" t="n">
        <f aca="false">1_Data_EDA!H277</f>
        <v>4</v>
      </c>
      <c r="C276" s="7" t="n">
        <f aca="false">1_Data_EDA!I277</f>
        <v>50</v>
      </c>
      <c r="D276" s="6" t="n">
        <f aca="false">1_Data_EDA!J277</f>
        <v>3</v>
      </c>
      <c r="E276" s="7" t="n">
        <f aca="false">1_Data_EDA!K277</f>
        <v>150</v>
      </c>
      <c r="F276" s="7" t="n">
        <f aca="false">1_Data_EDA!L277</f>
        <v>4.5</v>
      </c>
      <c r="G276" s="8" t="n">
        <f aca="false">1_Data_EDA!M277</f>
        <v>0.029999999</v>
      </c>
      <c r="H276" s="6" t="n">
        <f aca="false">IF(1_Data_EDA!B277="First Class",1,0)</f>
        <v>0</v>
      </c>
      <c r="I276" s="6" t="n">
        <f aca="false">IF(1_Data_EDA!B277="Second Class",1,0)</f>
        <v>0</v>
      </c>
      <c r="J276" s="6" t="n">
        <f aca="false">IF(1_Data_EDA!B277="Same Day",1,0)</f>
        <v>0</v>
      </c>
      <c r="K276" s="6" t="n">
        <f aca="false">IF(1_Data_EDA!C277="Corporate",1,0)</f>
        <v>0</v>
      </c>
      <c r="L276" s="6" t="n">
        <f aca="false">IF(1_Data_EDA!C277="Home Office",1,0)</f>
        <v>0</v>
      </c>
      <c r="M276" s="6" t="n">
        <f aca="false">IF(1_Data_EDA!D277="Europe",1,0)</f>
        <v>0</v>
      </c>
      <c r="N276" s="6" t="n">
        <f aca="false">IF(1_Data_EDA!D277="LATAM",1,0)</f>
        <v>0</v>
      </c>
      <c r="O276" s="6" t="n">
        <f aca="false">IF(1_Data_EDA!D277="Pacific Asia",1,0)</f>
        <v>0</v>
      </c>
      <c r="P276" s="6" t="n">
        <f aca="false">IF(1_Data_EDA!D277="USCA",1,0)</f>
        <v>1</v>
      </c>
      <c r="Q276" s="6" t="n">
        <f aca="false">IF(C276&gt;MEDIAN(C$5:C$8004),1,0)</f>
        <v>0</v>
      </c>
      <c r="R276" s="6" t="n">
        <f aca="false">IF(D276&gt;2,1,0)</f>
        <v>1</v>
      </c>
    </row>
    <row r="277" customFormat="false" ht="15" hidden="false" customHeight="true" outlineLevel="0" collapsed="false">
      <c r="A277" s="6" t="n">
        <f aca="false">1_Data_EDA!O278</f>
        <v>0</v>
      </c>
      <c r="B277" s="6" t="n">
        <f aca="false">1_Data_EDA!H278</f>
        <v>2</v>
      </c>
      <c r="C277" s="7" t="n">
        <f aca="false">1_Data_EDA!I278</f>
        <v>199.9900055</v>
      </c>
      <c r="D277" s="6" t="n">
        <f aca="false">1_Data_EDA!J278</f>
        <v>1</v>
      </c>
      <c r="E277" s="7" t="n">
        <f aca="false">1_Data_EDA!K278</f>
        <v>199.9900055</v>
      </c>
      <c r="F277" s="7" t="n">
        <f aca="false">1_Data_EDA!L278</f>
        <v>2</v>
      </c>
      <c r="G277" s="8" t="n">
        <f aca="false">1_Data_EDA!M278</f>
        <v>0.01</v>
      </c>
      <c r="H277" s="6" t="n">
        <f aca="false">IF(1_Data_EDA!B278="First Class",1,0)</f>
        <v>0</v>
      </c>
      <c r="I277" s="6" t="n">
        <f aca="false">IF(1_Data_EDA!B278="Second Class",1,0)</f>
        <v>1</v>
      </c>
      <c r="J277" s="6" t="n">
        <f aca="false">IF(1_Data_EDA!B278="Same Day",1,0)</f>
        <v>0</v>
      </c>
      <c r="K277" s="6" t="n">
        <f aca="false">IF(1_Data_EDA!C278="Corporate",1,0)</f>
        <v>0</v>
      </c>
      <c r="L277" s="6" t="n">
        <f aca="false">IF(1_Data_EDA!C278="Home Office",1,0)</f>
        <v>0</v>
      </c>
      <c r="M277" s="6" t="n">
        <f aca="false">IF(1_Data_EDA!D278="Europe",1,0)</f>
        <v>0</v>
      </c>
      <c r="N277" s="6" t="n">
        <f aca="false">IF(1_Data_EDA!D278="LATAM",1,0)</f>
        <v>0</v>
      </c>
      <c r="O277" s="6" t="n">
        <f aca="false">IF(1_Data_EDA!D278="Pacific Asia",1,0)</f>
        <v>0</v>
      </c>
      <c r="P277" s="6" t="n">
        <f aca="false">IF(1_Data_EDA!D278="USCA",1,0)</f>
        <v>1</v>
      </c>
      <c r="Q277" s="6" t="n">
        <f aca="false">IF(C277&gt;MEDIAN(C$5:C$8004),1,0)</f>
        <v>1</v>
      </c>
      <c r="R277" s="6" t="n">
        <f aca="false">IF(D277&gt;2,1,0)</f>
        <v>0</v>
      </c>
    </row>
    <row r="278" customFormat="false" ht="15" hidden="false" customHeight="true" outlineLevel="0" collapsed="false">
      <c r="A278" s="6" t="n">
        <f aca="false">1_Data_EDA!O279</f>
        <v>1</v>
      </c>
      <c r="B278" s="6" t="n">
        <f aca="false">1_Data_EDA!H279</f>
        <v>4</v>
      </c>
      <c r="C278" s="7" t="n">
        <f aca="false">1_Data_EDA!I279</f>
        <v>49.97999954</v>
      </c>
      <c r="D278" s="6" t="n">
        <f aca="false">1_Data_EDA!J279</f>
        <v>3</v>
      </c>
      <c r="E278" s="7" t="n">
        <f aca="false">1_Data_EDA!K279</f>
        <v>149.9400024</v>
      </c>
      <c r="F278" s="7" t="n">
        <f aca="false">1_Data_EDA!L279</f>
        <v>25.48999977</v>
      </c>
      <c r="G278" s="8" t="n">
        <f aca="false">1_Data_EDA!M279</f>
        <v>0.170000002</v>
      </c>
      <c r="H278" s="6" t="n">
        <f aca="false">IF(1_Data_EDA!B279="First Class",1,0)</f>
        <v>0</v>
      </c>
      <c r="I278" s="6" t="n">
        <f aca="false">IF(1_Data_EDA!B279="Second Class",1,0)</f>
        <v>0</v>
      </c>
      <c r="J278" s="6" t="n">
        <f aca="false">IF(1_Data_EDA!B279="Same Day",1,0)</f>
        <v>0</v>
      </c>
      <c r="K278" s="6" t="n">
        <f aca="false">IF(1_Data_EDA!C279="Corporate",1,0)</f>
        <v>1</v>
      </c>
      <c r="L278" s="6" t="n">
        <f aca="false">IF(1_Data_EDA!C279="Home Office",1,0)</f>
        <v>0</v>
      </c>
      <c r="M278" s="6" t="n">
        <f aca="false">IF(1_Data_EDA!D279="Europe",1,0)</f>
        <v>0</v>
      </c>
      <c r="N278" s="6" t="n">
        <f aca="false">IF(1_Data_EDA!D279="LATAM",1,0)</f>
        <v>0</v>
      </c>
      <c r="O278" s="6" t="n">
        <f aca="false">IF(1_Data_EDA!D279="Pacific Asia",1,0)</f>
        <v>0</v>
      </c>
      <c r="P278" s="6" t="n">
        <f aca="false">IF(1_Data_EDA!D279="USCA",1,0)</f>
        <v>0</v>
      </c>
      <c r="Q278" s="6" t="n">
        <f aca="false">IF(C278&gt;MEDIAN(C$5:C$8004),1,0)</f>
        <v>0</v>
      </c>
      <c r="R278" s="6" t="n">
        <f aca="false">IF(D278&gt;2,1,0)</f>
        <v>1</v>
      </c>
    </row>
    <row r="279" customFormat="false" ht="15" hidden="false" customHeight="true" outlineLevel="0" collapsed="false">
      <c r="A279" s="6" t="n">
        <f aca="false">1_Data_EDA!O280</f>
        <v>1</v>
      </c>
      <c r="B279" s="6" t="n">
        <f aca="false">1_Data_EDA!H280</f>
        <v>4</v>
      </c>
      <c r="C279" s="7" t="n">
        <f aca="false">1_Data_EDA!I280</f>
        <v>129.9900055</v>
      </c>
      <c r="D279" s="6" t="n">
        <f aca="false">1_Data_EDA!J280</f>
        <v>1</v>
      </c>
      <c r="E279" s="7" t="n">
        <f aca="false">1_Data_EDA!K280</f>
        <v>129.9900055</v>
      </c>
      <c r="F279" s="7" t="n">
        <f aca="false">1_Data_EDA!L280</f>
        <v>9.100000381</v>
      </c>
      <c r="G279" s="8" t="n">
        <f aca="false">1_Data_EDA!M280</f>
        <v>0.07</v>
      </c>
      <c r="H279" s="6" t="n">
        <f aca="false">IF(1_Data_EDA!B280="First Class",1,0)</f>
        <v>0</v>
      </c>
      <c r="I279" s="6" t="n">
        <f aca="false">IF(1_Data_EDA!B280="Second Class",1,0)</f>
        <v>0</v>
      </c>
      <c r="J279" s="6" t="n">
        <f aca="false">IF(1_Data_EDA!B280="Same Day",1,0)</f>
        <v>0</v>
      </c>
      <c r="K279" s="6" t="n">
        <f aca="false">IF(1_Data_EDA!C280="Corporate",1,0)</f>
        <v>0</v>
      </c>
      <c r="L279" s="6" t="n">
        <f aca="false">IF(1_Data_EDA!C280="Home Office",1,0)</f>
        <v>1</v>
      </c>
      <c r="M279" s="6" t="n">
        <f aca="false">IF(1_Data_EDA!D280="Europe",1,0)</f>
        <v>1</v>
      </c>
      <c r="N279" s="6" t="n">
        <f aca="false">IF(1_Data_EDA!D280="LATAM",1,0)</f>
        <v>0</v>
      </c>
      <c r="O279" s="6" t="n">
        <f aca="false">IF(1_Data_EDA!D280="Pacific Asia",1,0)</f>
        <v>0</v>
      </c>
      <c r="P279" s="6" t="n">
        <f aca="false">IF(1_Data_EDA!D280="USCA",1,0)</f>
        <v>0</v>
      </c>
      <c r="Q279" s="6" t="n">
        <f aca="false">IF(C279&gt;MEDIAN(C$5:C$8004),1,0)</f>
        <v>1</v>
      </c>
      <c r="R279" s="6" t="n">
        <f aca="false">IF(D279&gt;2,1,0)</f>
        <v>0</v>
      </c>
    </row>
    <row r="280" customFormat="false" ht="15" hidden="false" customHeight="true" outlineLevel="0" collapsed="false">
      <c r="A280" s="6" t="n">
        <f aca="false">1_Data_EDA!O281</f>
        <v>1</v>
      </c>
      <c r="B280" s="6" t="n">
        <f aca="false">1_Data_EDA!H281</f>
        <v>4</v>
      </c>
      <c r="C280" s="7" t="n">
        <f aca="false">1_Data_EDA!I281</f>
        <v>357.1000061</v>
      </c>
      <c r="D280" s="6" t="n">
        <f aca="false">1_Data_EDA!J281</f>
        <v>1</v>
      </c>
      <c r="E280" s="7" t="n">
        <f aca="false">1_Data_EDA!K281</f>
        <v>357.1000061</v>
      </c>
      <c r="F280" s="7" t="n">
        <f aca="false">1_Data_EDA!L281</f>
        <v>57.13999939</v>
      </c>
      <c r="G280" s="8" t="n">
        <f aca="false">1_Data_EDA!M281</f>
        <v>0.159999996</v>
      </c>
      <c r="H280" s="6" t="n">
        <f aca="false">IF(1_Data_EDA!B281="First Class",1,0)</f>
        <v>0</v>
      </c>
      <c r="I280" s="6" t="n">
        <f aca="false">IF(1_Data_EDA!B281="Second Class",1,0)</f>
        <v>0</v>
      </c>
      <c r="J280" s="6" t="n">
        <f aca="false">IF(1_Data_EDA!B281="Same Day",1,0)</f>
        <v>0</v>
      </c>
      <c r="K280" s="6" t="n">
        <f aca="false">IF(1_Data_EDA!C281="Corporate",1,0)</f>
        <v>0</v>
      </c>
      <c r="L280" s="6" t="n">
        <f aca="false">IF(1_Data_EDA!C281="Home Office",1,0)</f>
        <v>1</v>
      </c>
      <c r="M280" s="6" t="n">
        <f aca="false">IF(1_Data_EDA!D281="Europe",1,0)</f>
        <v>1</v>
      </c>
      <c r="N280" s="6" t="n">
        <f aca="false">IF(1_Data_EDA!D281="LATAM",1,0)</f>
        <v>0</v>
      </c>
      <c r="O280" s="6" t="n">
        <f aca="false">IF(1_Data_EDA!D281="Pacific Asia",1,0)</f>
        <v>0</v>
      </c>
      <c r="P280" s="6" t="n">
        <f aca="false">IF(1_Data_EDA!D281="USCA",1,0)</f>
        <v>0</v>
      </c>
      <c r="Q280" s="6" t="n">
        <f aca="false">IF(C280&gt;MEDIAN(C$5:C$8004),1,0)</f>
        <v>1</v>
      </c>
      <c r="R280" s="6" t="n">
        <f aca="false">IF(D280&gt;2,1,0)</f>
        <v>0</v>
      </c>
    </row>
    <row r="281" customFormat="false" ht="15" hidden="false" customHeight="true" outlineLevel="0" collapsed="false">
      <c r="A281" s="6" t="n">
        <f aca="false">1_Data_EDA!O282</f>
        <v>0</v>
      </c>
      <c r="B281" s="6" t="n">
        <f aca="false">1_Data_EDA!H282</f>
        <v>4</v>
      </c>
      <c r="C281" s="7" t="n">
        <f aca="false">1_Data_EDA!I282</f>
        <v>50</v>
      </c>
      <c r="D281" s="6" t="n">
        <f aca="false">1_Data_EDA!J282</f>
        <v>1</v>
      </c>
      <c r="E281" s="7" t="n">
        <f aca="false">1_Data_EDA!K282</f>
        <v>50</v>
      </c>
      <c r="F281" s="7" t="n">
        <f aca="false">1_Data_EDA!L282</f>
        <v>6</v>
      </c>
      <c r="G281" s="8" t="n">
        <f aca="false">1_Data_EDA!M282</f>
        <v>0.119999997</v>
      </c>
      <c r="H281" s="6" t="n">
        <f aca="false">IF(1_Data_EDA!B282="First Class",1,0)</f>
        <v>0</v>
      </c>
      <c r="I281" s="6" t="n">
        <f aca="false">IF(1_Data_EDA!B282="Second Class",1,0)</f>
        <v>0</v>
      </c>
      <c r="J281" s="6" t="n">
        <f aca="false">IF(1_Data_EDA!B282="Same Day",1,0)</f>
        <v>0</v>
      </c>
      <c r="K281" s="6" t="n">
        <f aca="false">IF(1_Data_EDA!C282="Corporate",1,0)</f>
        <v>0</v>
      </c>
      <c r="L281" s="6" t="n">
        <f aca="false">IF(1_Data_EDA!C282="Home Office",1,0)</f>
        <v>1</v>
      </c>
      <c r="M281" s="6" t="n">
        <f aca="false">IF(1_Data_EDA!D282="Europe",1,0)</f>
        <v>0</v>
      </c>
      <c r="N281" s="6" t="n">
        <f aca="false">IF(1_Data_EDA!D282="LATAM",1,0)</f>
        <v>1</v>
      </c>
      <c r="O281" s="6" t="n">
        <f aca="false">IF(1_Data_EDA!D282="Pacific Asia",1,0)</f>
        <v>0</v>
      </c>
      <c r="P281" s="6" t="n">
        <f aca="false">IF(1_Data_EDA!D282="USCA",1,0)</f>
        <v>0</v>
      </c>
      <c r="Q281" s="6" t="n">
        <f aca="false">IF(C281&gt;MEDIAN(C$5:C$8004),1,0)</f>
        <v>0</v>
      </c>
      <c r="R281" s="6" t="n">
        <f aca="false">IF(D281&gt;2,1,0)</f>
        <v>0</v>
      </c>
    </row>
    <row r="282" customFormat="false" ht="15" hidden="false" customHeight="true" outlineLevel="0" collapsed="false">
      <c r="A282" s="6" t="n">
        <f aca="false">1_Data_EDA!O283</f>
        <v>1</v>
      </c>
      <c r="B282" s="6" t="n">
        <f aca="false">1_Data_EDA!H283</f>
        <v>4</v>
      </c>
      <c r="C282" s="7" t="n">
        <f aca="false">1_Data_EDA!I283</f>
        <v>59.99000168</v>
      </c>
      <c r="D282" s="6" t="n">
        <f aca="false">1_Data_EDA!J283</f>
        <v>3</v>
      </c>
      <c r="E282" s="7" t="n">
        <f aca="false">1_Data_EDA!K283</f>
        <v>179.9700012</v>
      </c>
      <c r="F282" s="7" t="n">
        <f aca="false">1_Data_EDA!L283</f>
        <v>7.199999809</v>
      </c>
      <c r="G282" s="8" t="n">
        <f aca="false">1_Data_EDA!M283</f>
        <v>0.039999999</v>
      </c>
      <c r="H282" s="6" t="n">
        <f aca="false">IF(1_Data_EDA!B283="First Class",1,0)</f>
        <v>0</v>
      </c>
      <c r="I282" s="6" t="n">
        <f aca="false">IF(1_Data_EDA!B283="Second Class",1,0)</f>
        <v>0</v>
      </c>
      <c r="J282" s="6" t="n">
        <f aca="false">IF(1_Data_EDA!B283="Same Day",1,0)</f>
        <v>0</v>
      </c>
      <c r="K282" s="6" t="n">
        <f aca="false">IF(1_Data_EDA!C283="Corporate",1,0)</f>
        <v>0</v>
      </c>
      <c r="L282" s="6" t="n">
        <f aca="false">IF(1_Data_EDA!C283="Home Office",1,0)</f>
        <v>0</v>
      </c>
      <c r="M282" s="6" t="n">
        <f aca="false">IF(1_Data_EDA!D283="Europe",1,0)</f>
        <v>0</v>
      </c>
      <c r="N282" s="6" t="n">
        <f aca="false">IF(1_Data_EDA!D283="LATAM",1,0)</f>
        <v>1</v>
      </c>
      <c r="O282" s="6" t="n">
        <f aca="false">IF(1_Data_EDA!D283="Pacific Asia",1,0)</f>
        <v>0</v>
      </c>
      <c r="P282" s="6" t="n">
        <f aca="false">IF(1_Data_EDA!D283="USCA",1,0)</f>
        <v>0</v>
      </c>
      <c r="Q282" s="6" t="n">
        <f aca="false">IF(C282&gt;MEDIAN(C$5:C$8004),1,0)</f>
        <v>0</v>
      </c>
      <c r="R282" s="6" t="n">
        <f aca="false">IF(D282&gt;2,1,0)</f>
        <v>1</v>
      </c>
    </row>
    <row r="283" customFormat="false" ht="15" hidden="false" customHeight="true" outlineLevel="0" collapsed="false">
      <c r="A283" s="6" t="n">
        <f aca="false">1_Data_EDA!O284</f>
        <v>0</v>
      </c>
      <c r="B283" s="6" t="n">
        <f aca="false">1_Data_EDA!H284</f>
        <v>4</v>
      </c>
      <c r="C283" s="7" t="n">
        <f aca="false">1_Data_EDA!I284</f>
        <v>59.99000168</v>
      </c>
      <c r="D283" s="6" t="n">
        <f aca="false">1_Data_EDA!J284</f>
        <v>5</v>
      </c>
      <c r="E283" s="7" t="n">
        <f aca="false">1_Data_EDA!K284</f>
        <v>299.9500122</v>
      </c>
      <c r="F283" s="7" t="n">
        <f aca="false">1_Data_EDA!L284</f>
        <v>27</v>
      </c>
      <c r="G283" s="8" t="n">
        <f aca="false">1_Data_EDA!M284</f>
        <v>0.090000004</v>
      </c>
      <c r="H283" s="6" t="n">
        <f aca="false">IF(1_Data_EDA!B284="First Class",1,0)</f>
        <v>0</v>
      </c>
      <c r="I283" s="6" t="n">
        <f aca="false">IF(1_Data_EDA!B284="Second Class",1,0)</f>
        <v>0</v>
      </c>
      <c r="J283" s="6" t="n">
        <f aca="false">IF(1_Data_EDA!B284="Same Day",1,0)</f>
        <v>0</v>
      </c>
      <c r="K283" s="6" t="n">
        <f aca="false">IF(1_Data_EDA!C284="Corporate",1,0)</f>
        <v>0</v>
      </c>
      <c r="L283" s="6" t="n">
        <f aca="false">IF(1_Data_EDA!C284="Home Office",1,0)</f>
        <v>0</v>
      </c>
      <c r="M283" s="6" t="n">
        <f aca="false">IF(1_Data_EDA!D284="Europe",1,0)</f>
        <v>0</v>
      </c>
      <c r="N283" s="6" t="n">
        <f aca="false">IF(1_Data_EDA!D284="LATAM",1,0)</f>
        <v>1</v>
      </c>
      <c r="O283" s="6" t="n">
        <f aca="false">IF(1_Data_EDA!D284="Pacific Asia",1,0)</f>
        <v>0</v>
      </c>
      <c r="P283" s="6" t="n">
        <f aca="false">IF(1_Data_EDA!D284="USCA",1,0)</f>
        <v>0</v>
      </c>
      <c r="Q283" s="6" t="n">
        <f aca="false">IF(C283&gt;MEDIAN(C$5:C$8004),1,0)</f>
        <v>0</v>
      </c>
      <c r="R283" s="6" t="n">
        <f aca="false">IF(D283&gt;2,1,0)</f>
        <v>1</v>
      </c>
    </row>
    <row r="284" customFormat="false" ht="15" hidden="false" customHeight="true" outlineLevel="0" collapsed="false">
      <c r="A284" s="6" t="n">
        <f aca="false">1_Data_EDA!O285</f>
        <v>1</v>
      </c>
      <c r="B284" s="6" t="n">
        <f aca="false">1_Data_EDA!H285</f>
        <v>4</v>
      </c>
      <c r="C284" s="7" t="n">
        <f aca="false">1_Data_EDA!I285</f>
        <v>399.980011</v>
      </c>
      <c r="D284" s="6" t="n">
        <f aca="false">1_Data_EDA!J285</f>
        <v>1</v>
      </c>
      <c r="E284" s="7" t="n">
        <f aca="false">1_Data_EDA!K285</f>
        <v>399.980011</v>
      </c>
      <c r="F284" s="7" t="n">
        <f aca="false">1_Data_EDA!L285</f>
        <v>100</v>
      </c>
      <c r="G284" s="8" t="n">
        <f aca="false">1_Data_EDA!M285</f>
        <v>0.25</v>
      </c>
      <c r="H284" s="6" t="n">
        <f aca="false">IF(1_Data_EDA!B285="First Class",1,0)</f>
        <v>0</v>
      </c>
      <c r="I284" s="6" t="n">
        <f aca="false">IF(1_Data_EDA!B285="Second Class",1,0)</f>
        <v>0</v>
      </c>
      <c r="J284" s="6" t="n">
        <f aca="false">IF(1_Data_EDA!B285="Same Day",1,0)</f>
        <v>0</v>
      </c>
      <c r="K284" s="6" t="n">
        <f aca="false">IF(1_Data_EDA!C285="Corporate",1,0)</f>
        <v>0</v>
      </c>
      <c r="L284" s="6" t="n">
        <f aca="false">IF(1_Data_EDA!C285="Home Office",1,0)</f>
        <v>0</v>
      </c>
      <c r="M284" s="6" t="n">
        <f aca="false">IF(1_Data_EDA!D285="Europe",1,0)</f>
        <v>0</v>
      </c>
      <c r="N284" s="6" t="n">
        <f aca="false">IF(1_Data_EDA!D285="LATAM",1,0)</f>
        <v>1</v>
      </c>
      <c r="O284" s="6" t="n">
        <f aca="false">IF(1_Data_EDA!D285="Pacific Asia",1,0)</f>
        <v>0</v>
      </c>
      <c r="P284" s="6" t="n">
        <f aca="false">IF(1_Data_EDA!D285="USCA",1,0)</f>
        <v>0</v>
      </c>
      <c r="Q284" s="6" t="n">
        <f aca="false">IF(C284&gt;MEDIAN(C$5:C$8004),1,0)</f>
        <v>1</v>
      </c>
      <c r="R284" s="6" t="n">
        <f aca="false">IF(D284&gt;2,1,0)</f>
        <v>0</v>
      </c>
    </row>
    <row r="285" customFormat="false" ht="15" hidden="false" customHeight="true" outlineLevel="0" collapsed="false">
      <c r="A285" s="6" t="n">
        <f aca="false">1_Data_EDA!O286</f>
        <v>0</v>
      </c>
      <c r="B285" s="6" t="n">
        <f aca="false">1_Data_EDA!H286</f>
        <v>2</v>
      </c>
      <c r="C285" s="7" t="n">
        <f aca="false">1_Data_EDA!I286</f>
        <v>199.9900055</v>
      </c>
      <c r="D285" s="6" t="n">
        <f aca="false">1_Data_EDA!J286</f>
        <v>1</v>
      </c>
      <c r="E285" s="7" t="n">
        <f aca="false">1_Data_EDA!K286</f>
        <v>199.9900055</v>
      </c>
      <c r="F285" s="7" t="n">
        <f aca="false">1_Data_EDA!L286</f>
        <v>8</v>
      </c>
      <c r="G285" s="8" t="n">
        <f aca="false">1_Data_EDA!M286</f>
        <v>0.039999999</v>
      </c>
      <c r="H285" s="6" t="n">
        <f aca="false">IF(1_Data_EDA!B286="First Class",1,0)</f>
        <v>0</v>
      </c>
      <c r="I285" s="6" t="n">
        <f aca="false">IF(1_Data_EDA!B286="Second Class",1,0)</f>
        <v>1</v>
      </c>
      <c r="J285" s="6" t="n">
        <f aca="false">IF(1_Data_EDA!B286="Same Day",1,0)</f>
        <v>0</v>
      </c>
      <c r="K285" s="6" t="n">
        <f aca="false">IF(1_Data_EDA!C286="Corporate",1,0)</f>
        <v>0</v>
      </c>
      <c r="L285" s="6" t="n">
        <f aca="false">IF(1_Data_EDA!C286="Home Office",1,0)</f>
        <v>0</v>
      </c>
      <c r="M285" s="6" t="n">
        <f aca="false">IF(1_Data_EDA!D286="Europe",1,0)</f>
        <v>0</v>
      </c>
      <c r="N285" s="6" t="n">
        <f aca="false">IF(1_Data_EDA!D286="LATAM",1,0)</f>
        <v>0</v>
      </c>
      <c r="O285" s="6" t="n">
        <f aca="false">IF(1_Data_EDA!D286="Pacific Asia",1,0)</f>
        <v>0</v>
      </c>
      <c r="P285" s="6" t="n">
        <f aca="false">IF(1_Data_EDA!D286="USCA",1,0)</f>
        <v>1</v>
      </c>
      <c r="Q285" s="6" t="n">
        <f aca="false">IF(C285&gt;MEDIAN(C$5:C$8004),1,0)</f>
        <v>1</v>
      </c>
      <c r="R285" s="6" t="n">
        <f aca="false">IF(D285&gt;2,1,0)</f>
        <v>0</v>
      </c>
    </row>
    <row r="286" customFormat="false" ht="15" hidden="false" customHeight="true" outlineLevel="0" collapsed="false">
      <c r="A286" s="6" t="n">
        <f aca="false">1_Data_EDA!O287</f>
        <v>0</v>
      </c>
      <c r="B286" s="6" t="n">
        <f aca="false">1_Data_EDA!H287</f>
        <v>4</v>
      </c>
      <c r="C286" s="7" t="n">
        <f aca="false">1_Data_EDA!I287</f>
        <v>199.9900055</v>
      </c>
      <c r="D286" s="6" t="n">
        <f aca="false">1_Data_EDA!J287</f>
        <v>1</v>
      </c>
      <c r="E286" s="7" t="n">
        <f aca="false">1_Data_EDA!K287</f>
        <v>199.9900055</v>
      </c>
      <c r="F286" s="7" t="n">
        <f aca="false">1_Data_EDA!L287</f>
        <v>36</v>
      </c>
      <c r="G286" s="8" t="n">
        <f aca="false">1_Data_EDA!M287</f>
        <v>0.180000007</v>
      </c>
      <c r="H286" s="6" t="n">
        <f aca="false">IF(1_Data_EDA!B287="First Class",1,0)</f>
        <v>0</v>
      </c>
      <c r="I286" s="6" t="n">
        <f aca="false">IF(1_Data_EDA!B287="Second Class",1,0)</f>
        <v>0</v>
      </c>
      <c r="J286" s="6" t="n">
        <f aca="false">IF(1_Data_EDA!B287="Same Day",1,0)</f>
        <v>0</v>
      </c>
      <c r="K286" s="6" t="n">
        <f aca="false">IF(1_Data_EDA!C287="Corporate",1,0)</f>
        <v>0</v>
      </c>
      <c r="L286" s="6" t="n">
        <f aca="false">IF(1_Data_EDA!C287="Home Office",1,0)</f>
        <v>0</v>
      </c>
      <c r="M286" s="6" t="n">
        <f aca="false">IF(1_Data_EDA!D287="Europe",1,0)</f>
        <v>0</v>
      </c>
      <c r="N286" s="6" t="n">
        <f aca="false">IF(1_Data_EDA!D287="LATAM",1,0)</f>
        <v>0</v>
      </c>
      <c r="O286" s="6" t="n">
        <f aca="false">IF(1_Data_EDA!D287="Pacific Asia",1,0)</f>
        <v>0</v>
      </c>
      <c r="P286" s="6" t="n">
        <f aca="false">IF(1_Data_EDA!D287="USCA",1,0)</f>
        <v>1</v>
      </c>
      <c r="Q286" s="6" t="n">
        <f aca="false">IF(C286&gt;MEDIAN(C$5:C$8004),1,0)</f>
        <v>1</v>
      </c>
      <c r="R286" s="6" t="n">
        <f aca="false">IF(D286&gt;2,1,0)</f>
        <v>0</v>
      </c>
    </row>
    <row r="287" customFormat="false" ht="15" hidden="false" customHeight="true" outlineLevel="0" collapsed="false">
      <c r="A287" s="6" t="n">
        <f aca="false">1_Data_EDA!O288</f>
        <v>0</v>
      </c>
      <c r="B287" s="6" t="n">
        <f aca="false">1_Data_EDA!H288</f>
        <v>4</v>
      </c>
      <c r="C287" s="7" t="n">
        <f aca="false">1_Data_EDA!I288</f>
        <v>129.9900055</v>
      </c>
      <c r="D287" s="6" t="n">
        <f aca="false">1_Data_EDA!J288</f>
        <v>1</v>
      </c>
      <c r="E287" s="7" t="n">
        <f aca="false">1_Data_EDA!K288</f>
        <v>129.9900055</v>
      </c>
      <c r="F287" s="7" t="n">
        <f aca="false">1_Data_EDA!L288</f>
        <v>9.100000381</v>
      </c>
      <c r="G287" s="8" t="n">
        <f aca="false">1_Data_EDA!M288</f>
        <v>0.07</v>
      </c>
      <c r="H287" s="6" t="n">
        <f aca="false">IF(1_Data_EDA!B288="First Class",1,0)</f>
        <v>0</v>
      </c>
      <c r="I287" s="6" t="n">
        <f aca="false">IF(1_Data_EDA!B288="Second Class",1,0)</f>
        <v>0</v>
      </c>
      <c r="J287" s="6" t="n">
        <f aca="false">IF(1_Data_EDA!B288="Same Day",1,0)</f>
        <v>0</v>
      </c>
      <c r="K287" s="6" t="n">
        <f aca="false">IF(1_Data_EDA!C288="Corporate",1,0)</f>
        <v>0</v>
      </c>
      <c r="L287" s="6" t="n">
        <f aca="false">IF(1_Data_EDA!C288="Home Office",1,0)</f>
        <v>0</v>
      </c>
      <c r="M287" s="6" t="n">
        <f aca="false">IF(1_Data_EDA!D288="Europe",1,0)</f>
        <v>1</v>
      </c>
      <c r="N287" s="6" t="n">
        <f aca="false">IF(1_Data_EDA!D288="LATAM",1,0)</f>
        <v>0</v>
      </c>
      <c r="O287" s="6" t="n">
        <f aca="false">IF(1_Data_EDA!D288="Pacific Asia",1,0)</f>
        <v>0</v>
      </c>
      <c r="P287" s="6" t="n">
        <f aca="false">IF(1_Data_EDA!D288="USCA",1,0)</f>
        <v>0</v>
      </c>
      <c r="Q287" s="6" t="n">
        <f aca="false">IF(C287&gt;MEDIAN(C$5:C$8004),1,0)</f>
        <v>1</v>
      </c>
      <c r="R287" s="6" t="n">
        <f aca="false">IF(D287&gt;2,1,0)</f>
        <v>0</v>
      </c>
    </row>
    <row r="288" customFormat="false" ht="15" hidden="false" customHeight="true" outlineLevel="0" collapsed="false">
      <c r="A288" s="6" t="n">
        <f aca="false">1_Data_EDA!O289</f>
        <v>1</v>
      </c>
      <c r="B288" s="6" t="n">
        <f aca="false">1_Data_EDA!H289</f>
        <v>1</v>
      </c>
      <c r="C288" s="7" t="n">
        <f aca="false">1_Data_EDA!I289</f>
        <v>49.97999954</v>
      </c>
      <c r="D288" s="6" t="n">
        <f aca="false">1_Data_EDA!J289</f>
        <v>4</v>
      </c>
      <c r="E288" s="7" t="n">
        <f aca="false">1_Data_EDA!K289</f>
        <v>199.9199982</v>
      </c>
      <c r="F288" s="7" t="n">
        <f aca="false">1_Data_EDA!L289</f>
        <v>19.98999977</v>
      </c>
      <c r="G288" s="8" t="n">
        <f aca="false">1_Data_EDA!M289</f>
        <v>0.100000001</v>
      </c>
      <c r="H288" s="6" t="n">
        <f aca="false">IF(1_Data_EDA!B289="First Class",1,0)</f>
        <v>1</v>
      </c>
      <c r="I288" s="6" t="n">
        <f aca="false">IF(1_Data_EDA!B289="Second Class",1,0)</f>
        <v>0</v>
      </c>
      <c r="J288" s="6" t="n">
        <f aca="false">IF(1_Data_EDA!B289="Same Day",1,0)</f>
        <v>0</v>
      </c>
      <c r="K288" s="6" t="n">
        <f aca="false">IF(1_Data_EDA!C289="Corporate",1,0)</f>
        <v>0</v>
      </c>
      <c r="L288" s="6" t="n">
        <f aca="false">IF(1_Data_EDA!C289="Home Office",1,0)</f>
        <v>0</v>
      </c>
      <c r="M288" s="6" t="n">
        <f aca="false">IF(1_Data_EDA!D289="Europe",1,0)</f>
        <v>0</v>
      </c>
      <c r="N288" s="6" t="n">
        <f aca="false">IF(1_Data_EDA!D289="LATAM",1,0)</f>
        <v>0</v>
      </c>
      <c r="O288" s="6" t="n">
        <f aca="false">IF(1_Data_EDA!D289="Pacific Asia",1,0)</f>
        <v>1</v>
      </c>
      <c r="P288" s="6" t="n">
        <f aca="false">IF(1_Data_EDA!D289="USCA",1,0)</f>
        <v>0</v>
      </c>
      <c r="Q288" s="6" t="n">
        <f aca="false">IF(C288&gt;MEDIAN(C$5:C$8004),1,0)</f>
        <v>0</v>
      </c>
      <c r="R288" s="6" t="n">
        <f aca="false">IF(D288&gt;2,1,0)</f>
        <v>1</v>
      </c>
    </row>
    <row r="289" customFormat="false" ht="15" hidden="false" customHeight="true" outlineLevel="0" collapsed="false">
      <c r="A289" s="6" t="n">
        <f aca="false">1_Data_EDA!O290</f>
        <v>1</v>
      </c>
      <c r="B289" s="6" t="n">
        <f aca="false">1_Data_EDA!H290</f>
        <v>4</v>
      </c>
      <c r="C289" s="7" t="n">
        <f aca="false">1_Data_EDA!I290</f>
        <v>299.980011</v>
      </c>
      <c r="D289" s="6" t="n">
        <f aca="false">1_Data_EDA!J290</f>
        <v>1</v>
      </c>
      <c r="E289" s="7" t="n">
        <f aca="false">1_Data_EDA!K290</f>
        <v>299.980011</v>
      </c>
      <c r="F289" s="7" t="n">
        <f aca="false">1_Data_EDA!L290</f>
        <v>30</v>
      </c>
      <c r="G289" s="8" t="n">
        <f aca="false">1_Data_EDA!M290</f>
        <v>0.100000001</v>
      </c>
      <c r="H289" s="6" t="n">
        <f aca="false">IF(1_Data_EDA!B290="First Class",1,0)</f>
        <v>0</v>
      </c>
      <c r="I289" s="6" t="n">
        <f aca="false">IF(1_Data_EDA!B290="Second Class",1,0)</f>
        <v>0</v>
      </c>
      <c r="J289" s="6" t="n">
        <f aca="false">IF(1_Data_EDA!B290="Same Day",1,0)</f>
        <v>0</v>
      </c>
      <c r="K289" s="6" t="n">
        <f aca="false">IF(1_Data_EDA!C290="Corporate",1,0)</f>
        <v>1</v>
      </c>
      <c r="L289" s="6" t="n">
        <f aca="false">IF(1_Data_EDA!C290="Home Office",1,0)</f>
        <v>0</v>
      </c>
      <c r="M289" s="6" t="n">
        <f aca="false">IF(1_Data_EDA!D290="Europe",1,0)</f>
        <v>1</v>
      </c>
      <c r="N289" s="6" t="n">
        <f aca="false">IF(1_Data_EDA!D290="LATAM",1,0)</f>
        <v>0</v>
      </c>
      <c r="O289" s="6" t="n">
        <f aca="false">IF(1_Data_EDA!D290="Pacific Asia",1,0)</f>
        <v>0</v>
      </c>
      <c r="P289" s="6" t="n">
        <f aca="false">IF(1_Data_EDA!D290="USCA",1,0)</f>
        <v>0</v>
      </c>
      <c r="Q289" s="6" t="n">
        <f aca="false">IF(C289&gt;MEDIAN(C$5:C$8004),1,0)</f>
        <v>1</v>
      </c>
      <c r="R289" s="6" t="n">
        <f aca="false">IF(D289&gt;2,1,0)</f>
        <v>0</v>
      </c>
    </row>
    <row r="290" customFormat="false" ht="15" hidden="false" customHeight="true" outlineLevel="0" collapsed="false">
      <c r="A290" s="6" t="n">
        <f aca="false">1_Data_EDA!O291</f>
        <v>1</v>
      </c>
      <c r="B290" s="6" t="n">
        <f aca="false">1_Data_EDA!H291</f>
        <v>2</v>
      </c>
      <c r="C290" s="7" t="n">
        <f aca="false">1_Data_EDA!I291</f>
        <v>84.40000153</v>
      </c>
      <c r="D290" s="6" t="n">
        <f aca="false">1_Data_EDA!J291</f>
        <v>1</v>
      </c>
      <c r="E290" s="7" t="n">
        <f aca="false">1_Data_EDA!K291</f>
        <v>84.40000153</v>
      </c>
      <c r="F290" s="7" t="n">
        <f aca="false">1_Data_EDA!L291</f>
        <v>4.639999866</v>
      </c>
      <c r="G290" s="8" t="n">
        <f aca="false">1_Data_EDA!M291</f>
        <v>0.059999999</v>
      </c>
      <c r="H290" s="6" t="n">
        <f aca="false">IF(1_Data_EDA!B291="First Class",1,0)</f>
        <v>0</v>
      </c>
      <c r="I290" s="6" t="n">
        <f aca="false">IF(1_Data_EDA!B291="Second Class",1,0)</f>
        <v>1</v>
      </c>
      <c r="J290" s="6" t="n">
        <f aca="false">IF(1_Data_EDA!B291="Same Day",1,0)</f>
        <v>0</v>
      </c>
      <c r="K290" s="6" t="n">
        <f aca="false">IF(1_Data_EDA!C291="Corporate",1,0)</f>
        <v>1</v>
      </c>
      <c r="L290" s="6" t="n">
        <f aca="false">IF(1_Data_EDA!C291="Home Office",1,0)</f>
        <v>0</v>
      </c>
      <c r="M290" s="6" t="n">
        <f aca="false">IF(1_Data_EDA!D291="Europe",1,0)</f>
        <v>0</v>
      </c>
      <c r="N290" s="6" t="n">
        <f aca="false">IF(1_Data_EDA!D291="LATAM",1,0)</f>
        <v>0</v>
      </c>
      <c r="O290" s="6" t="n">
        <f aca="false">IF(1_Data_EDA!D291="Pacific Asia",1,0)</f>
        <v>1</v>
      </c>
      <c r="P290" s="6" t="n">
        <f aca="false">IF(1_Data_EDA!D291="USCA",1,0)</f>
        <v>0</v>
      </c>
      <c r="Q290" s="6" t="n">
        <f aca="false">IF(C290&gt;MEDIAN(C$5:C$8004),1,0)</f>
        <v>1</v>
      </c>
      <c r="R290" s="6" t="n">
        <f aca="false">IF(D290&gt;2,1,0)</f>
        <v>0</v>
      </c>
    </row>
    <row r="291" customFormat="false" ht="15" hidden="false" customHeight="true" outlineLevel="0" collapsed="false">
      <c r="A291" s="6" t="n">
        <f aca="false">1_Data_EDA!O292</f>
        <v>0</v>
      </c>
      <c r="B291" s="6" t="n">
        <f aca="false">1_Data_EDA!H292</f>
        <v>4</v>
      </c>
      <c r="C291" s="7" t="n">
        <f aca="false">1_Data_EDA!I292</f>
        <v>399.980011</v>
      </c>
      <c r="D291" s="6" t="n">
        <f aca="false">1_Data_EDA!J292</f>
        <v>1</v>
      </c>
      <c r="E291" s="7" t="n">
        <f aca="false">1_Data_EDA!K292</f>
        <v>399.980011</v>
      </c>
      <c r="F291" s="7" t="n">
        <f aca="false">1_Data_EDA!L292</f>
        <v>72</v>
      </c>
      <c r="G291" s="8" t="n">
        <f aca="false">1_Data_EDA!M292</f>
        <v>0.180000007</v>
      </c>
      <c r="H291" s="6" t="n">
        <f aca="false">IF(1_Data_EDA!B292="First Class",1,0)</f>
        <v>0</v>
      </c>
      <c r="I291" s="6" t="n">
        <f aca="false">IF(1_Data_EDA!B292="Second Class",1,0)</f>
        <v>0</v>
      </c>
      <c r="J291" s="6" t="n">
        <f aca="false">IF(1_Data_EDA!B292="Same Day",1,0)</f>
        <v>0</v>
      </c>
      <c r="K291" s="6" t="n">
        <f aca="false">IF(1_Data_EDA!C292="Corporate",1,0)</f>
        <v>1</v>
      </c>
      <c r="L291" s="6" t="n">
        <f aca="false">IF(1_Data_EDA!C292="Home Office",1,0)</f>
        <v>0</v>
      </c>
      <c r="M291" s="6" t="n">
        <f aca="false">IF(1_Data_EDA!D292="Europe",1,0)</f>
        <v>1</v>
      </c>
      <c r="N291" s="6" t="n">
        <f aca="false">IF(1_Data_EDA!D292="LATAM",1,0)</f>
        <v>0</v>
      </c>
      <c r="O291" s="6" t="n">
        <f aca="false">IF(1_Data_EDA!D292="Pacific Asia",1,0)</f>
        <v>0</v>
      </c>
      <c r="P291" s="6" t="n">
        <f aca="false">IF(1_Data_EDA!D292="USCA",1,0)</f>
        <v>0</v>
      </c>
      <c r="Q291" s="6" t="n">
        <f aca="false">IF(C291&gt;MEDIAN(C$5:C$8004),1,0)</f>
        <v>1</v>
      </c>
      <c r="R291" s="6" t="n">
        <f aca="false">IF(D291&gt;2,1,0)</f>
        <v>0</v>
      </c>
    </row>
    <row r="292" customFormat="false" ht="15" hidden="false" customHeight="true" outlineLevel="0" collapsed="false">
      <c r="A292" s="6" t="n">
        <f aca="false">1_Data_EDA!O293</f>
        <v>1</v>
      </c>
      <c r="B292" s="6" t="n">
        <f aca="false">1_Data_EDA!H293</f>
        <v>1</v>
      </c>
      <c r="C292" s="7" t="n">
        <f aca="false">1_Data_EDA!I293</f>
        <v>199.9900055</v>
      </c>
      <c r="D292" s="6" t="n">
        <f aca="false">1_Data_EDA!J293</f>
        <v>1</v>
      </c>
      <c r="E292" s="7" t="n">
        <f aca="false">1_Data_EDA!K293</f>
        <v>199.9900055</v>
      </c>
      <c r="F292" s="7" t="n">
        <f aca="false">1_Data_EDA!L293</f>
        <v>18</v>
      </c>
      <c r="G292" s="8" t="n">
        <f aca="false">1_Data_EDA!M293</f>
        <v>0.090000004</v>
      </c>
      <c r="H292" s="6" t="n">
        <f aca="false">IF(1_Data_EDA!B293="First Class",1,0)</f>
        <v>1</v>
      </c>
      <c r="I292" s="6" t="n">
        <f aca="false">IF(1_Data_EDA!B293="Second Class",1,0)</f>
        <v>0</v>
      </c>
      <c r="J292" s="6" t="n">
        <f aca="false">IF(1_Data_EDA!B293="Same Day",1,0)</f>
        <v>0</v>
      </c>
      <c r="K292" s="6" t="n">
        <f aca="false">IF(1_Data_EDA!C293="Corporate",1,0)</f>
        <v>0</v>
      </c>
      <c r="L292" s="6" t="n">
        <f aca="false">IF(1_Data_EDA!C293="Home Office",1,0)</f>
        <v>0</v>
      </c>
      <c r="M292" s="6" t="n">
        <f aca="false">IF(1_Data_EDA!D293="Europe",1,0)</f>
        <v>1</v>
      </c>
      <c r="N292" s="6" t="n">
        <f aca="false">IF(1_Data_EDA!D293="LATAM",1,0)</f>
        <v>0</v>
      </c>
      <c r="O292" s="6" t="n">
        <f aca="false">IF(1_Data_EDA!D293="Pacific Asia",1,0)</f>
        <v>0</v>
      </c>
      <c r="P292" s="6" t="n">
        <f aca="false">IF(1_Data_EDA!D293="USCA",1,0)</f>
        <v>0</v>
      </c>
      <c r="Q292" s="6" t="n">
        <f aca="false">IF(C292&gt;MEDIAN(C$5:C$8004),1,0)</f>
        <v>1</v>
      </c>
      <c r="R292" s="6" t="n">
        <f aca="false">IF(D292&gt;2,1,0)</f>
        <v>0</v>
      </c>
    </row>
    <row r="293" customFormat="false" ht="15" hidden="false" customHeight="true" outlineLevel="0" collapsed="false">
      <c r="A293" s="6" t="n">
        <f aca="false">1_Data_EDA!O294</f>
        <v>1</v>
      </c>
      <c r="B293" s="6" t="n">
        <f aca="false">1_Data_EDA!H294</f>
        <v>2</v>
      </c>
      <c r="C293" s="7" t="n">
        <f aca="false">1_Data_EDA!I294</f>
        <v>99.98999786</v>
      </c>
      <c r="D293" s="6" t="n">
        <f aca="false">1_Data_EDA!J294</f>
        <v>5</v>
      </c>
      <c r="E293" s="7" t="n">
        <f aca="false">1_Data_EDA!K294</f>
        <v>499.9500122</v>
      </c>
      <c r="F293" s="7" t="n">
        <f aca="false">1_Data_EDA!L294</f>
        <v>20</v>
      </c>
      <c r="G293" s="8" t="n">
        <f aca="false">1_Data_EDA!M294</f>
        <v>0.039999999</v>
      </c>
      <c r="H293" s="6" t="n">
        <f aca="false">IF(1_Data_EDA!B294="First Class",1,0)</f>
        <v>0</v>
      </c>
      <c r="I293" s="6" t="n">
        <f aca="false">IF(1_Data_EDA!B294="Second Class",1,0)</f>
        <v>1</v>
      </c>
      <c r="J293" s="6" t="n">
        <f aca="false">IF(1_Data_EDA!B294="Same Day",1,0)</f>
        <v>0</v>
      </c>
      <c r="K293" s="6" t="n">
        <f aca="false">IF(1_Data_EDA!C294="Corporate",1,0)</f>
        <v>0</v>
      </c>
      <c r="L293" s="6" t="n">
        <f aca="false">IF(1_Data_EDA!C294="Home Office",1,0)</f>
        <v>1</v>
      </c>
      <c r="M293" s="6" t="n">
        <f aca="false">IF(1_Data_EDA!D294="Europe",1,0)</f>
        <v>0</v>
      </c>
      <c r="N293" s="6" t="n">
        <f aca="false">IF(1_Data_EDA!D294="LATAM",1,0)</f>
        <v>1</v>
      </c>
      <c r="O293" s="6" t="n">
        <f aca="false">IF(1_Data_EDA!D294="Pacific Asia",1,0)</f>
        <v>0</v>
      </c>
      <c r="P293" s="6" t="n">
        <f aca="false">IF(1_Data_EDA!D294="USCA",1,0)</f>
        <v>0</v>
      </c>
      <c r="Q293" s="6" t="n">
        <f aca="false">IF(C293&gt;MEDIAN(C$5:C$8004),1,0)</f>
        <v>1</v>
      </c>
      <c r="R293" s="6" t="n">
        <f aca="false">IF(D293&gt;2,1,0)</f>
        <v>1</v>
      </c>
    </row>
    <row r="294" customFormat="false" ht="15" hidden="false" customHeight="true" outlineLevel="0" collapsed="false">
      <c r="A294" s="6" t="n">
        <f aca="false">1_Data_EDA!O295</f>
        <v>1</v>
      </c>
      <c r="B294" s="6" t="n">
        <f aca="false">1_Data_EDA!H295</f>
        <v>2</v>
      </c>
      <c r="C294" s="7" t="n">
        <f aca="false">1_Data_EDA!I295</f>
        <v>299.980011</v>
      </c>
      <c r="D294" s="6" t="n">
        <f aca="false">1_Data_EDA!J295</f>
        <v>1</v>
      </c>
      <c r="E294" s="7" t="n">
        <f aca="false">1_Data_EDA!K295</f>
        <v>299.980011</v>
      </c>
      <c r="F294" s="7" t="n">
        <f aca="false">1_Data_EDA!L295</f>
        <v>48</v>
      </c>
      <c r="G294" s="8" t="n">
        <f aca="false">1_Data_EDA!M295</f>
        <v>0.159999996</v>
      </c>
      <c r="H294" s="6" t="n">
        <f aca="false">IF(1_Data_EDA!B295="First Class",1,0)</f>
        <v>0</v>
      </c>
      <c r="I294" s="6" t="n">
        <f aca="false">IF(1_Data_EDA!B295="Second Class",1,0)</f>
        <v>1</v>
      </c>
      <c r="J294" s="6" t="n">
        <f aca="false">IF(1_Data_EDA!B295="Same Day",1,0)</f>
        <v>0</v>
      </c>
      <c r="K294" s="6" t="n">
        <f aca="false">IF(1_Data_EDA!C295="Corporate",1,0)</f>
        <v>0</v>
      </c>
      <c r="L294" s="6" t="n">
        <f aca="false">IF(1_Data_EDA!C295="Home Office",1,0)</f>
        <v>0</v>
      </c>
      <c r="M294" s="6" t="n">
        <f aca="false">IF(1_Data_EDA!D295="Europe",1,0)</f>
        <v>1</v>
      </c>
      <c r="N294" s="6" t="n">
        <f aca="false">IF(1_Data_EDA!D295="LATAM",1,0)</f>
        <v>0</v>
      </c>
      <c r="O294" s="6" t="n">
        <f aca="false">IF(1_Data_EDA!D295="Pacific Asia",1,0)</f>
        <v>0</v>
      </c>
      <c r="P294" s="6" t="n">
        <f aca="false">IF(1_Data_EDA!D295="USCA",1,0)</f>
        <v>0</v>
      </c>
      <c r="Q294" s="6" t="n">
        <f aca="false">IF(C294&gt;MEDIAN(C$5:C$8004),1,0)</f>
        <v>1</v>
      </c>
      <c r="R294" s="6" t="n">
        <f aca="false">IF(D294&gt;2,1,0)</f>
        <v>0</v>
      </c>
    </row>
    <row r="295" customFormat="false" ht="15" hidden="false" customHeight="true" outlineLevel="0" collapsed="false">
      <c r="A295" s="6" t="n">
        <f aca="false">1_Data_EDA!O296</f>
        <v>0</v>
      </c>
      <c r="B295" s="6" t="n">
        <f aca="false">1_Data_EDA!H296</f>
        <v>4</v>
      </c>
      <c r="C295" s="7" t="n">
        <f aca="false">1_Data_EDA!I296</f>
        <v>399.980011</v>
      </c>
      <c r="D295" s="6" t="n">
        <f aca="false">1_Data_EDA!J296</f>
        <v>1</v>
      </c>
      <c r="E295" s="7" t="n">
        <f aca="false">1_Data_EDA!K296</f>
        <v>399.980011</v>
      </c>
      <c r="F295" s="7" t="n">
        <f aca="false">1_Data_EDA!L296</f>
        <v>8</v>
      </c>
      <c r="G295" s="8" t="n">
        <f aca="false">1_Data_EDA!M296</f>
        <v>0.02</v>
      </c>
      <c r="H295" s="6" t="n">
        <f aca="false">IF(1_Data_EDA!B296="First Class",1,0)</f>
        <v>0</v>
      </c>
      <c r="I295" s="6" t="n">
        <f aca="false">IF(1_Data_EDA!B296="Second Class",1,0)</f>
        <v>0</v>
      </c>
      <c r="J295" s="6" t="n">
        <f aca="false">IF(1_Data_EDA!B296="Same Day",1,0)</f>
        <v>0</v>
      </c>
      <c r="K295" s="6" t="n">
        <f aca="false">IF(1_Data_EDA!C296="Corporate",1,0)</f>
        <v>1</v>
      </c>
      <c r="L295" s="6" t="n">
        <f aca="false">IF(1_Data_EDA!C296="Home Office",1,0)</f>
        <v>0</v>
      </c>
      <c r="M295" s="6" t="n">
        <f aca="false">IF(1_Data_EDA!D296="Europe",1,0)</f>
        <v>1</v>
      </c>
      <c r="N295" s="6" t="n">
        <f aca="false">IF(1_Data_EDA!D296="LATAM",1,0)</f>
        <v>0</v>
      </c>
      <c r="O295" s="6" t="n">
        <f aca="false">IF(1_Data_EDA!D296="Pacific Asia",1,0)</f>
        <v>0</v>
      </c>
      <c r="P295" s="6" t="n">
        <f aca="false">IF(1_Data_EDA!D296="USCA",1,0)</f>
        <v>0</v>
      </c>
      <c r="Q295" s="6" t="n">
        <f aca="false">IF(C295&gt;MEDIAN(C$5:C$8004),1,0)</f>
        <v>1</v>
      </c>
      <c r="R295" s="6" t="n">
        <f aca="false">IF(D295&gt;2,1,0)</f>
        <v>0</v>
      </c>
    </row>
    <row r="296" customFormat="false" ht="15" hidden="false" customHeight="true" outlineLevel="0" collapsed="false">
      <c r="A296" s="6" t="n">
        <f aca="false">1_Data_EDA!O297</f>
        <v>1</v>
      </c>
      <c r="B296" s="6" t="n">
        <f aca="false">1_Data_EDA!H297</f>
        <v>2</v>
      </c>
      <c r="C296" s="7" t="n">
        <f aca="false">1_Data_EDA!I297</f>
        <v>299.980011</v>
      </c>
      <c r="D296" s="6" t="n">
        <f aca="false">1_Data_EDA!J297</f>
        <v>1</v>
      </c>
      <c r="E296" s="7" t="n">
        <f aca="false">1_Data_EDA!K297</f>
        <v>299.980011</v>
      </c>
      <c r="F296" s="7" t="n">
        <f aca="false">1_Data_EDA!L297</f>
        <v>75</v>
      </c>
      <c r="G296" s="8" t="n">
        <f aca="false">1_Data_EDA!M297</f>
        <v>0.25</v>
      </c>
      <c r="H296" s="6" t="n">
        <f aca="false">IF(1_Data_EDA!B297="First Class",1,0)</f>
        <v>0</v>
      </c>
      <c r="I296" s="6" t="n">
        <f aca="false">IF(1_Data_EDA!B297="Second Class",1,0)</f>
        <v>1</v>
      </c>
      <c r="J296" s="6" t="n">
        <f aca="false">IF(1_Data_EDA!B297="Same Day",1,0)</f>
        <v>0</v>
      </c>
      <c r="K296" s="6" t="n">
        <f aca="false">IF(1_Data_EDA!C297="Corporate",1,0)</f>
        <v>0</v>
      </c>
      <c r="L296" s="6" t="n">
        <f aca="false">IF(1_Data_EDA!C297="Home Office",1,0)</f>
        <v>0</v>
      </c>
      <c r="M296" s="6" t="n">
        <f aca="false">IF(1_Data_EDA!D297="Europe",1,0)</f>
        <v>1</v>
      </c>
      <c r="N296" s="6" t="n">
        <f aca="false">IF(1_Data_EDA!D297="LATAM",1,0)</f>
        <v>0</v>
      </c>
      <c r="O296" s="6" t="n">
        <f aca="false">IF(1_Data_EDA!D297="Pacific Asia",1,0)</f>
        <v>0</v>
      </c>
      <c r="P296" s="6" t="n">
        <f aca="false">IF(1_Data_EDA!D297="USCA",1,0)</f>
        <v>0</v>
      </c>
      <c r="Q296" s="6" t="n">
        <f aca="false">IF(C296&gt;MEDIAN(C$5:C$8004),1,0)</f>
        <v>1</v>
      </c>
      <c r="R296" s="6" t="n">
        <f aca="false">IF(D296&gt;2,1,0)</f>
        <v>0</v>
      </c>
    </row>
    <row r="297" customFormat="false" ht="15" hidden="false" customHeight="true" outlineLevel="0" collapsed="false">
      <c r="A297" s="6" t="n">
        <f aca="false">1_Data_EDA!O298</f>
        <v>0</v>
      </c>
      <c r="B297" s="6" t="n">
        <f aca="false">1_Data_EDA!H298</f>
        <v>4</v>
      </c>
      <c r="C297" s="7" t="n">
        <f aca="false">1_Data_EDA!I298</f>
        <v>129.9900055</v>
      </c>
      <c r="D297" s="6" t="n">
        <f aca="false">1_Data_EDA!J298</f>
        <v>1</v>
      </c>
      <c r="E297" s="7" t="n">
        <f aca="false">1_Data_EDA!K298</f>
        <v>129.9900055</v>
      </c>
      <c r="F297" s="7" t="n">
        <f aca="false">1_Data_EDA!L298</f>
        <v>1.299999952</v>
      </c>
      <c r="G297" s="8" t="n">
        <f aca="false">1_Data_EDA!M298</f>
        <v>0.01</v>
      </c>
      <c r="H297" s="6" t="n">
        <f aca="false">IF(1_Data_EDA!B298="First Class",1,0)</f>
        <v>0</v>
      </c>
      <c r="I297" s="6" t="n">
        <f aca="false">IF(1_Data_EDA!B298="Second Class",1,0)</f>
        <v>0</v>
      </c>
      <c r="J297" s="6" t="n">
        <f aca="false">IF(1_Data_EDA!B298="Same Day",1,0)</f>
        <v>0</v>
      </c>
      <c r="K297" s="6" t="n">
        <f aca="false">IF(1_Data_EDA!C298="Corporate",1,0)</f>
        <v>0</v>
      </c>
      <c r="L297" s="6" t="n">
        <f aca="false">IF(1_Data_EDA!C298="Home Office",1,0)</f>
        <v>1</v>
      </c>
      <c r="M297" s="6" t="n">
        <f aca="false">IF(1_Data_EDA!D298="Europe",1,0)</f>
        <v>0</v>
      </c>
      <c r="N297" s="6" t="n">
        <f aca="false">IF(1_Data_EDA!D298="LATAM",1,0)</f>
        <v>1</v>
      </c>
      <c r="O297" s="6" t="n">
        <f aca="false">IF(1_Data_EDA!D298="Pacific Asia",1,0)</f>
        <v>0</v>
      </c>
      <c r="P297" s="6" t="n">
        <f aca="false">IF(1_Data_EDA!D298="USCA",1,0)</f>
        <v>0</v>
      </c>
      <c r="Q297" s="6" t="n">
        <f aca="false">IF(C297&gt;MEDIAN(C$5:C$8004),1,0)</f>
        <v>1</v>
      </c>
      <c r="R297" s="6" t="n">
        <f aca="false">IF(D297&gt;2,1,0)</f>
        <v>0</v>
      </c>
    </row>
    <row r="298" customFormat="false" ht="15" hidden="false" customHeight="true" outlineLevel="0" collapsed="false">
      <c r="A298" s="6" t="n">
        <f aca="false">1_Data_EDA!O299</f>
        <v>1</v>
      </c>
      <c r="B298" s="6" t="n">
        <f aca="false">1_Data_EDA!H299</f>
        <v>2</v>
      </c>
      <c r="C298" s="7" t="n">
        <f aca="false">1_Data_EDA!I299</f>
        <v>49.97999954</v>
      </c>
      <c r="D298" s="6" t="n">
        <f aca="false">1_Data_EDA!J299</f>
        <v>4</v>
      </c>
      <c r="E298" s="7" t="n">
        <f aca="false">1_Data_EDA!K299</f>
        <v>199.9199982</v>
      </c>
      <c r="F298" s="7" t="n">
        <f aca="false">1_Data_EDA!L299</f>
        <v>17.98999977</v>
      </c>
      <c r="G298" s="8" t="n">
        <f aca="false">1_Data_EDA!M299</f>
        <v>0.090000004</v>
      </c>
      <c r="H298" s="6" t="n">
        <f aca="false">IF(1_Data_EDA!B299="First Class",1,0)</f>
        <v>0</v>
      </c>
      <c r="I298" s="6" t="n">
        <f aca="false">IF(1_Data_EDA!B299="Second Class",1,0)</f>
        <v>1</v>
      </c>
      <c r="J298" s="6" t="n">
        <f aca="false">IF(1_Data_EDA!B299="Same Day",1,0)</f>
        <v>0</v>
      </c>
      <c r="K298" s="6" t="n">
        <f aca="false">IF(1_Data_EDA!C299="Corporate",1,0)</f>
        <v>0</v>
      </c>
      <c r="L298" s="6" t="n">
        <f aca="false">IF(1_Data_EDA!C299="Home Office",1,0)</f>
        <v>0</v>
      </c>
      <c r="M298" s="6" t="n">
        <f aca="false">IF(1_Data_EDA!D299="Europe",1,0)</f>
        <v>0</v>
      </c>
      <c r="N298" s="6" t="n">
        <f aca="false">IF(1_Data_EDA!D299="LATAM",1,0)</f>
        <v>0</v>
      </c>
      <c r="O298" s="6" t="n">
        <f aca="false">IF(1_Data_EDA!D299="Pacific Asia",1,0)</f>
        <v>0</v>
      </c>
      <c r="P298" s="6" t="n">
        <f aca="false">IF(1_Data_EDA!D299="USCA",1,0)</f>
        <v>1</v>
      </c>
      <c r="Q298" s="6" t="n">
        <f aca="false">IF(C298&gt;MEDIAN(C$5:C$8004),1,0)</f>
        <v>0</v>
      </c>
      <c r="R298" s="6" t="n">
        <f aca="false">IF(D298&gt;2,1,0)</f>
        <v>1</v>
      </c>
    </row>
    <row r="299" customFormat="false" ht="15" hidden="false" customHeight="true" outlineLevel="0" collapsed="false">
      <c r="A299" s="6" t="n">
        <f aca="false">1_Data_EDA!O300</f>
        <v>1</v>
      </c>
      <c r="B299" s="6" t="n">
        <f aca="false">1_Data_EDA!H300</f>
        <v>2</v>
      </c>
      <c r="C299" s="7" t="n">
        <f aca="false">1_Data_EDA!I300</f>
        <v>199.9900055</v>
      </c>
      <c r="D299" s="6" t="n">
        <f aca="false">1_Data_EDA!J300</f>
        <v>1</v>
      </c>
      <c r="E299" s="7" t="n">
        <f aca="false">1_Data_EDA!K300</f>
        <v>199.9900055</v>
      </c>
      <c r="F299" s="7" t="n">
        <f aca="false">1_Data_EDA!L300</f>
        <v>2</v>
      </c>
      <c r="G299" s="8" t="n">
        <f aca="false">1_Data_EDA!M300</f>
        <v>0.01</v>
      </c>
      <c r="H299" s="6" t="n">
        <f aca="false">IF(1_Data_EDA!B300="First Class",1,0)</f>
        <v>0</v>
      </c>
      <c r="I299" s="6" t="n">
        <f aca="false">IF(1_Data_EDA!B300="Second Class",1,0)</f>
        <v>1</v>
      </c>
      <c r="J299" s="6" t="n">
        <f aca="false">IF(1_Data_EDA!B300="Same Day",1,0)</f>
        <v>0</v>
      </c>
      <c r="K299" s="6" t="n">
        <f aca="false">IF(1_Data_EDA!C300="Corporate",1,0)</f>
        <v>0</v>
      </c>
      <c r="L299" s="6" t="n">
        <f aca="false">IF(1_Data_EDA!C300="Home Office",1,0)</f>
        <v>1</v>
      </c>
      <c r="M299" s="6" t="n">
        <f aca="false">IF(1_Data_EDA!D300="Europe",1,0)</f>
        <v>0</v>
      </c>
      <c r="N299" s="6" t="n">
        <f aca="false">IF(1_Data_EDA!D300="LATAM",1,0)</f>
        <v>0</v>
      </c>
      <c r="O299" s="6" t="n">
        <f aca="false">IF(1_Data_EDA!D300="Pacific Asia",1,0)</f>
        <v>1</v>
      </c>
      <c r="P299" s="6" t="n">
        <f aca="false">IF(1_Data_EDA!D300="USCA",1,0)</f>
        <v>0</v>
      </c>
      <c r="Q299" s="6" t="n">
        <f aca="false">IF(C299&gt;MEDIAN(C$5:C$8004),1,0)</f>
        <v>1</v>
      </c>
      <c r="R299" s="6" t="n">
        <f aca="false">IF(D299&gt;2,1,0)</f>
        <v>0</v>
      </c>
    </row>
    <row r="300" customFormat="false" ht="15" hidden="false" customHeight="true" outlineLevel="0" collapsed="false">
      <c r="A300" s="6" t="n">
        <f aca="false">1_Data_EDA!O301</f>
        <v>0</v>
      </c>
      <c r="B300" s="6" t="n">
        <f aca="false">1_Data_EDA!H301</f>
        <v>4</v>
      </c>
      <c r="C300" s="7" t="n">
        <f aca="false">1_Data_EDA!I301</f>
        <v>199.9900055</v>
      </c>
      <c r="D300" s="6" t="n">
        <f aca="false">1_Data_EDA!J301</f>
        <v>1</v>
      </c>
      <c r="E300" s="7" t="n">
        <f aca="false">1_Data_EDA!K301</f>
        <v>199.9900055</v>
      </c>
      <c r="F300" s="7" t="n">
        <f aca="false">1_Data_EDA!L301</f>
        <v>2</v>
      </c>
      <c r="G300" s="8" t="n">
        <f aca="false">1_Data_EDA!M301</f>
        <v>0.01</v>
      </c>
      <c r="H300" s="6" t="n">
        <f aca="false">IF(1_Data_EDA!B301="First Class",1,0)</f>
        <v>0</v>
      </c>
      <c r="I300" s="6" t="n">
        <f aca="false">IF(1_Data_EDA!B301="Second Class",1,0)</f>
        <v>0</v>
      </c>
      <c r="J300" s="6" t="n">
        <f aca="false">IF(1_Data_EDA!B301="Same Day",1,0)</f>
        <v>0</v>
      </c>
      <c r="K300" s="6" t="n">
        <f aca="false">IF(1_Data_EDA!C301="Corporate",1,0)</f>
        <v>1</v>
      </c>
      <c r="L300" s="6" t="n">
        <f aca="false">IF(1_Data_EDA!C301="Home Office",1,0)</f>
        <v>0</v>
      </c>
      <c r="M300" s="6" t="n">
        <f aca="false">IF(1_Data_EDA!D301="Europe",1,0)</f>
        <v>0</v>
      </c>
      <c r="N300" s="6" t="n">
        <f aca="false">IF(1_Data_EDA!D301="LATAM",1,0)</f>
        <v>0</v>
      </c>
      <c r="O300" s="6" t="n">
        <f aca="false">IF(1_Data_EDA!D301="Pacific Asia",1,0)</f>
        <v>0</v>
      </c>
      <c r="P300" s="6" t="n">
        <f aca="false">IF(1_Data_EDA!D301="USCA",1,0)</f>
        <v>0</v>
      </c>
      <c r="Q300" s="6" t="n">
        <f aca="false">IF(C300&gt;MEDIAN(C$5:C$8004),1,0)</f>
        <v>1</v>
      </c>
      <c r="R300" s="6" t="n">
        <f aca="false">IF(D300&gt;2,1,0)</f>
        <v>0</v>
      </c>
    </row>
    <row r="301" customFormat="false" ht="15" hidden="false" customHeight="true" outlineLevel="0" collapsed="false">
      <c r="A301" s="6" t="n">
        <f aca="false">1_Data_EDA!O302</f>
        <v>1</v>
      </c>
      <c r="B301" s="6" t="n">
        <f aca="false">1_Data_EDA!H302</f>
        <v>4</v>
      </c>
      <c r="C301" s="7" t="n">
        <f aca="false">1_Data_EDA!I302</f>
        <v>299.980011</v>
      </c>
      <c r="D301" s="6" t="n">
        <f aca="false">1_Data_EDA!J302</f>
        <v>1</v>
      </c>
      <c r="E301" s="7" t="n">
        <f aca="false">1_Data_EDA!K302</f>
        <v>299.980011</v>
      </c>
      <c r="F301" s="7" t="n">
        <f aca="false">1_Data_EDA!L302</f>
        <v>9</v>
      </c>
      <c r="G301" s="8" t="n">
        <f aca="false">1_Data_EDA!M302</f>
        <v>0.029999999</v>
      </c>
      <c r="H301" s="6" t="n">
        <f aca="false">IF(1_Data_EDA!B302="First Class",1,0)</f>
        <v>0</v>
      </c>
      <c r="I301" s="6" t="n">
        <f aca="false">IF(1_Data_EDA!B302="Second Class",1,0)</f>
        <v>0</v>
      </c>
      <c r="J301" s="6" t="n">
        <f aca="false">IF(1_Data_EDA!B302="Same Day",1,0)</f>
        <v>0</v>
      </c>
      <c r="K301" s="6" t="n">
        <f aca="false">IF(1_Data_EDA!C302="Corporate",1,0)</f>
        <v>0</v>
      </c>
      <c r="L301" s="6" t="n">
        <f aca="false">IF(1_Data_EDA!C302="Home Office",1,0)</f>
        <v>0</v>
      </c>
      <c r="M301" s="6" t="n">
        <f aca="false">IF(1_Data_EDA!D302="Europe",1,0)</f>
        <v>0</v>
      </c>
      <c r="N301" s="6" t="n">
        <f aca="false">IF(1_Data_EDA!D302="LATAM",1,0)</f>
        <v>1</v>
      </c>
      <c r="O301" s="6" t="n">
        <f aca="false">IF(1_Data_EDA!D302="Pacific Asia",1,0)</f>
        <v>0</v>
      </c>
      <c r="P301" s="6" t="n">
        <f aca="false">IF(1_Data_EDA!D302="USCA",1,0)</f>
        <v>0</v>
      </c>
      <c r="Q301" s="6" t="n">
        <f aca="false">IF(C301&gt;MEDIAN(C$5:C$8004),1,0)</f>
        <v>1</v>
      </c>
      <c r="R301" s="6" t="n">
        <f aca="false">IF(D301&gt;2,1,0)</f>
        <v>0</v>
      </c>
    </row>
    <row r="302" customFormat="false" ht="15" hidden="false" customHeight="true" outlineLevel="0" collapsed="false">
      <c r="A302" s="6" t="n">
        <f aca="false">1_Data_EDA!O303</f>
        <v>0</v>
      </c>
      <c r="B302" s="6" t="n">
        <f aca="false">1_Data_EDA!H303</f>
        <v>0</v>
      </c>
      <c r="C302" s="7" t="n">
        <f aca="false">1_Data_EDA!I303</f>
        <v>399.980011</v>
      </c>
      <c r="D302" s="6" t="n">
        <f aca="false">1_Data_EDA!J303</f>
        <v>1</v>
      </c>
      <c r="E302" s="7" t="n">
        <f aca="false">1_Data_EDA!K303</f>
        <v>399.980011</v>
      </c>
      <c r="F302" s="7" t="n">
        <f aca="false">1_Data_EDA!L303</f>
        <v>60</v>
      </c>
      <c r="G302" s="8" t="n">
        <f aca="false">1_Data_EDA!M303</f>
        <v>0.150000006</v>
      </c>
      <c r="H302" s="6" t="n">
        <f aca="false">IF(1_Data_EDA!B303="First Class",1,0)</f>
        <v>0</v>
      </c>
      <c r="I302" s="6" t="n">
        <f aca="false">IF(1_Data_EDA!B303="Second Class",1,0)</f>
        <v>0</v>
      </c>
      <c r="J302" s="6" t="n">
        <f aca="false">IF(1_Data_EDA!B303="Same Day",1,0)</f>
        <v>1</v>
      </c>
      <c r="K302" s="6" t="n">
        <f aca="false">IF(1_Data_EDA!C303="Corporate",1,0)</f>
        <v>0</v>
      </c>
      <c r="L302" s="6" t="n">
        <f aca="false">IF(1_Data_EDA!C303="Home Office",1,0)</f>
        <v>0</v>
      </c>
      <c r="M302" s="6" t="n">
        <f aca="false">IF(1_Data_EDA!D303="Europe",1,0)</f>
        <v>0</v>
      </c>
      <c r="N302" s="6" t="n">
        <f aca="false">IF(1_Data_EDA!D303="LATAM",1,0)</f>
        <v>0</v>
      </c>
      <c r="O302" s="6" t="n">
        <f aca="false">IF(1_Data_EDA!D303="Pacific Asia",1,0)</f>
        <v>0</v>
      </c>
      <c r="P302" s="6" t="n">
        <f aca="false">IF(1_Data_EDA!D303="USCA",1,0)</f>
        <v>0</v>
      </c>
      <c r="Q302" s="6" t="n">
        <f aca="false">IF(C302&gt;MEDIAN(C$5:C$8004),1,0)</f>
        <v>1</v>
      </c>
      <c r="R302" s="6" t="n">
        <f aca="false">IF(D302&gt;2,1,0)</f>
        <v>0</v>
      </c>
    </row>
    <row r="303" customFormat="false" ht="15" hidden="false" customHeight="true" outlineLevel="0" collapsed="false">
      <c r="A303" s="6" t="n">
        <f aca="false">1_Data_EDA!O304</f>
        <v>1</v>
      </c>
      <c r="B303" s="6" t="n">
        <f aca="false">1_Data_EDA!H304</f>
        <v>1</v>
      </c>
      <c r="C303" s="7" t="n">
        <f aca="false">1_Data_EDA!I304</f>
        <v>129.9900055</v>
      </c>
      <c r="D303" s="6" t="n">
        <f aca="false">1_Data_EDA!J304</f>
        <v>1</v>
      </c>
      <c r="E303" s="7" t="n">
        <f aca="false">1_Data_EDA!K304</f>
        <v>129.9900055</v>
      </c>
      <c r="F303" s="7" t="n">
        <f aca="false">1_Data_EDA!L304</f>
        <v>5.199999809</v>
      </c>
      <c r="G303" s="8" t="n">
        <f aca="false">1_Data_EDA!M304</f>
        <v>0.039999999</v>
      </c>
      <c r="H303" s="6" t="n">
        <f aca="false">IF(1_Data_EDA!B304="First Class",1,0)</f>
        <v>1</v>
      </c>
      <c r="I303" s="6" t="n">
        <f aca="false">IF(1_Data_EDA!B304="Second Class",1,0)</f>
        <v>0</v>
      </c>
      <c r="J303" s="6" t="n">
        <f aca="false">IF(1_Data_EDA!B304="Same Day",1,0)</f>
        <v>0</v>
      </c>
      <c r="K303" s="6" t="n">
        <f aca="false">IF(1_Data_EDA!C304="Corporate",1,0)</f>
        <v>0</v>
      </c>
      <c r="L303" s="6" t="n">
        <f aca="false">IF(1_Data_EDA!C304="Home Office",1,0)</f>
        <v>0</v>
      </c>
      <c r="M303" s="6" t="n">
        <f aca="false">IF(1_Data_EDA!D304="Europe",1,0)</f>
        <v>0</v>
      </c>
      <c r="N303" s="6" t="n">
        <f aca="false">IF(1_Data_EDA!D304="LATAM",1,0)</f>
        <v>0</v>
      </c>
      <c r="O303" s="6" t="n">
        <f aca="false">IF(1_Data_EDA!D304="Pacific Asia",1,0)</f>
        <v>0</v>
      </c>
      <c r="P303" s="6" t="n">
        <f aca="false">IF(1_Data_EDA!D304="USCA",1,0)</f>
        <v>0</v>
      </c>
      <c r="Q303" s="6" t="n">
        <f aca="false">IF(C303&gt;MEDIAN(C$5:C$8004),1,0)</f>
        <v>1</v>
      </c>
      <c r="R303" s="6" t="n">
        <f aca="false">IF(D303&gt;2,1,0)</f>
        <v>0</v>
      </c>
    </row>
    <row r="304" customFormat="false" ht="15" hidden="false" customHeight="true" outlineLevel="0" collapsed="false">
      <c r="A304" s="6" t="n">
        <f aca="false">1_Data_EDA!O305</f>
        <v>0</v>
      </c>
      <c r="B304" s="6" t="n">
        <f aca="false">1_Data_EDA!H305</f>
        <v>4</v>
      </c>
      <c r="C304" s="7" t="n">
        <f aca="false">1_Data_EDA!I305</f>
        <v>59.99000168</v>
      </c>
      <c r="D304" s="6" t="n">
        <f aca="false">1_Data_EDA!J305</f>
        <v>5</v>
      </c>
      <c r="E304" s="7" t="n">
        <f aca="false">1_Data_EDA!K305</f>
        <v>299.9500122</v>
      </c>
      <c r="F304" s="7" t="n">
        <f aca="false">1_Data_EDA!L305</f>
        <v>44.99000168</v>
      </c>
      <c r="G304" s="8" t="n">
        <f aca="false">1_Data_EDA!M305</f>
        <v>0.150000006</v>
      </c>
      <c r="H304" s="6" t="n">
        <f aca="false">IF(1_Data_EDA!B305="First Class",1,0)</f>
        <v>0</v>
      </c>
      <c r="I304" s="6" t="n">
        <f aca="false">IF(1_Data_EDA!B305="Second Class",1,0)</f>
        <v>0</v>
      </c>
      <c r="J304" s="6" t="n">
        <f aca="false">IF(1_Data_EDA!B305="Same Day",1,0)</f>
        <v>0</v>
      </c>
      <c r="K304" s="6" t="n">
        <f aca="false">IF(1_Data_EDA!C305="Corporate",1,0)</f>
        <v>1</v>
      </c>
      <c r="L304" s="6" t="n">
        <f aca="false">IF(1_Data_EDA!C305="Home Office",1,0)</f>
        <v>0</v>
      </c>
      <c r="M304" s="6" t="n">
        <f aca="false">IF(1_Data_EDA!D305="Europe",1,0)</f>
        <v>0</v>
      </c>
      <c r="N304" s="6" t="n">
        <f aca="false">IF(1_Data_EDA!D305="LATAM",1,0)</f>
        <v>0</v>
      </c>
      <c r="O304" s="6" t="n">
        <f aca="false">IF(1_Data_EDA!D305="Pacific Asia",1,0)</f>
        <v>1</v>
      </c>
      <c r="P304" s="6" t="n">
        <f aca="false">IF(1_Data_EDA!D305="USCA",1,0)</f>
        <v>0</v>
      </c>
      <c r="Q304" s="6" t="n">
        <f aca="false">IF(C304&gt;MEDIAN(C$5:C$8004),1,0)</f>
        <v>0</v>
      </c>
      <c r="R304" s="6" t="n">
        <f aca="false">IF(D304&gt;2,1,0)</f>
        <v>1</v>
      </c>
    </row>
    <row r="305" customFormat="false" ht="15" hidden="false" customHeight="true" outlineLevel="0" collapsed="false">
      <c r="A305" s="6" t="n">
        <f aca="false">1_Data_EDA!O306</f>
        <v>1</v>
      </c>
      <c r="B305" s="6" t="n">
        <f aca="false">1_Data_EDA!H306</f>
        <v>1</v>
      </c>
      <c r="C305" s="7" t="n">
        <f aca="false">1_Data_EDA!I306</f>
        <v>50</v>
      </c>
      <c r="D305" s="6" t="n">
        <f aca="false">1_Data_EDA!J306</f>
        <v>3</v>
      </c>
      <c r="E305" s="7" t="n">
        <f aca="false">1_Data_EDA!K306</f>
        <v>150</v>
      </c>
      <c r="F305" s="7" t="n">
        <f aca="false">1_Data_EDA!L306</f>
        <v>1.5</v>
      </c>
      <c r="G305" s="8" t="n">
        <f aca="false">1_Data_EDA!M306</f>
        <v>0.01</v>
      </c>
      <c r="H305" s="6" t="n">
        <f aca="false">IF(1_Data_EDA!B306="First Class",1,0)</f>
        <v>1</v>
      </c>
      <c r="I305" s="6" t="n">
        <f aca="false">IF(1_Data_EDA!B306="Second Class",1,0)</f>
        <v>0</v>
      </c>
      <c r="J305" s="6" t="n">
        <f aca="false">IF(1_Data_EDA!B306="Same Day",1,0)</f>
        <v>0</v>
      </c>
      <c r="K305" s="6" t="n">
        <f aca="false">IF(1_Data_EDA!C306="Corporate",1,0)</f>
        <v>0</v>
      </c>
      <c r="L305" s="6" t="n">
        <f aca="false">IF(1_Data_EDA!C306="Home Office",1,0)</f>
        <v>0</v>
      </c>
      <c r="M305" s="6" t="n">
        <f aca="false">IF(1_Data_EDA!D306="Europe",1,0)</f>
        <v>0</v>
      </c>
      <c r="N305" s="6" t="n">
        <f aca="false">IF(1_Data_EDA!D306="LATAM",1,0)</f>
        <v>1</v>
      </c>
      <c r="O305" s="6" t="n">
        <f aca="false">IF(1_Data_EDA!D306="Pacific Asia",1,0)</f>
        <v>0</v>
      </c>
      <c r="P305" s="6" t="n">
        <f aca="false">IF(1_Data_EDA!D306="USCA",1,0)</f>
        <v>0</v>
      </c>
      <c r="Q305" s="6" t="n">
        <f aca="false">IF(C305&gt;MEDIAN(C$5:C$8004),1,0)</f>
        <v>0</v>
      </c>
      <c r="R305" s="6" t="n">
        <f aca="false">IF(D305&gt;2,1,0)</f>
        <v>1</v>
      </c>
    </row>
    <row r="306" customFormat="false" ht="15" hidden="false" customHeight="true" outlineLevel="0" collapsed="false">
      <c r="A306" s="6" t="n">
        <f aca="false">1_Data_EDA!O307</f>
        <v>1</v>
      </c>
      <c r="B306" s="6" t="n">
        <f aca="false">1_Data_EDA!H307</f>
        <v>4</v>
      </c>
      <c r="C306" s="7" t="n">
        <f aca="false">1_Data_EDA!I307</f>
        <v>59.99000168</v>
      </c>
      <c r="D306" s="6" t="n">
        <f aca="false">1_Data_EDA!J307</f>
        <v>4</v>
      </c>
      <c r="E306" s="7" t="n">
        <f aca="false">1_Data_EDA!K307</f>
        <v>239.9600067</v>
      </c>
      <c r="F306" s="7" t="n">
        <f aca="false">1_Data_EDA!L307</f>
        <v>21.60000038</v>
      </c>
      <c r="G306" s="8" t="n">
        <f aca="false">1_Data_EDA!M307</f>
        <v>0.090000004</v>
      </c>
      <c r="H306" s="6" t="n">
        <f aca="false">IF(1_Data_EDA!B307="First Class",1,0)</f>
        <v>0</v>
      </c>
      <c r="I306" s="6" t="n">
        <f aca="false">IF(1_Data_EDA!B307="Second Class",1,0)</f>
        <v>0</v>
      </c>
      <c r="J306" s="6" t="n">
        <f aca="false">IF(1_Data_EDA!B307="Same Day",1,0)</f>
        <v>0</v>
      </c>
      <c r="K306" s="6" t="n">
        <f aca="false">IF(1_Data_EDA!C307="Corporate",1,0)</f>
        <v>0</v>
      </c>
      <c r="L306" s="6" t="n">
        <f aca="false">IF(1_Data_EDA!C307="Home Office",1,0)</f>
        <v>1</v>
      </c>
      <c r="M306" s="6" t="n">
        <f aca="false">IF(1_Data_EDA!D307="Europe",1,0)</f>
        <v>0</v>
      </c>
      <c r="N306" s="6" t="n">
        <f aca="false">IF(1_Data_EDA!D307="LATAM",1,0)</f>
        <v>0</v>
      </c>
      <c r="O306" s="6" t="n">
        <f aca="false">IF(1_Data_EDA!D307="Pacific Asia",1,0)</f>
        <v>1</v>
      </c>
      <c r="P306" s="6" t="n">
        <f aca="false">IF(1_Data_EDA!D307="USCA",1,0)</f>
        <v>0</v>
      </c>
      <c r="Q306" s="6" t="n">
        <f aca="false">IF(C306&gt;MEDIAN(C$5:C$8004),1,0)</f>
        <v>0</v>
      </c>
      <c r="R306" s="6" t="n">
        <f aca="false">IF(D306&gt;2,1,0)</f>
        <v>1</v>
      </c>
    </row>
    <row r="307" customFormat="false" ht="15" hidden="false" customHeight="true" outlineLevel="0" collapsed="false">
      <c r="A307" s="6" t="n">
        <f aca="false">1_Data_EDA!O308</f>
        <v>0</v>
      </c>
      <c r="B307" s="6" t="n">
        <f aca="false">1_Data_EDA!H308</f>
        <v>4</v>
      </c>
      <c r="C307" s="7" t="n">
        <f aca="false">1_Data_EDA!I308</f>
        <v>399.980011</v>
      </c>
      <c r="D307" s="6" t="n">
        <f aca="false">1_Data_EDA!J308</f>
        <v>1</v>
      </c>
      <c r="E307" s="7" t="n">
        <f aca="false">1_Data_EDA!K308</f>
        <v>399.980011</v>
      </c>
      <c r="F307" s="7" t="n">
        <f aca="false">1_Data_EDA!L308</f>
        <v>28</v>
      </c>
      <c r="G307" s="8" t="n">
        <f aca="false">1_Data_EDA!M308</f>
        <v>0.07</v>
      </c>
      <c r="H307" s="6" t="n">
        <f aca="false">IF(1_Data_EDA!B308="First Class",1,0)</f>
        <v>0</v>
      </c>
      <c r="I307" s="6" t="n">
        <f aca="false">IF(1_Data_EDA!B308="Second Class",1,0)</f>
        <v>0</v>
      </c>
      <c r="J307" s="6" t="n">
        <f aca="false">IF(1_Data_EDA!B308="Same Day",1,0)</f>
        <v>0</v>
      </c>
      <c r="K307" s="6" t="n">
        <f aca="false">IF(1_Data_EDA!C308="Corporate",1,0)</f>
        <v>0</v>
      </c>
      <c r="L307" s="6" t="n">
        <f aca="false">IF(1_Data_EDA!C308="Home Office",1,0)</f>
        <v>0</v>
      </c>
      <c r="M307" s="6" t="n">
        <f aca="false">IF(1_Data_EDA!D308="Europe",1,0)</f>
        <v>1</v>
      </c>
      <c r="N307" s="6" t="n">
        <f aca="false">IF(1_Data_EDA!D308="LATAM",1,0)</f>
        <v>0</v>
      </c>
      <c r="O307" s="6" t="n">
        <f aca="false">IF(1_Data_EDA!D308="Pacific Asia",1,0)</f>
        <v>0</v>
      </c>
      <c r="P307" s="6" t="n">
        <f aca="false">IF(1_Data_EDA!D308="USCA",1,0)</f>
        <v>0</v>
      </c>
      <c r="Q307" s="6" t="n">
        <f aca="false">IF(C307&gt;MEDIAN(C$5:C$8004),1,0)</f>
        <v>1</v>
      </c>
      <c r="R307" s="6" t="n">
        <f aca="false">IF(D307&gt;2,1,0)</f>
        <v>0</v>
      </c>
    </row>
    <row r="308" customFormat="false" ht="15" hidden="false" customHeight="true" outlineLevel="0" collapsed="false">
      <c r="A308" s="6" t="n">
        <f aca="false">1_Data_EDA!O309</f>
        <v>0</v>
      </c>
      <c r="B308" s="6" t="n">
        <f aca="false">1_Data_EDA!H309</f>
        <v>4</v>
      </c>
      <c r="C308" s="7" t="n">
        <f aca="false">1_Data_EDA!I309</f>
        <v>17.98999977</v>
      </c>
      <c r="D308" s="6" t="n">
        <f aca="false">1_Data_EDA!J309</f>
        <v>1</v>
      </c>
      <c r="E308" s="7" t="n">
        <f aca="false">1_Data_EDA!K309</f>
        <v>17.98999977</v>
      </c>
      <c r="F308" s="7" t="n">
        <f aca="false">1_Data_EDA!L309</f>
        <v>1.25999999</v>
      </c>
      <c r="G308" s="8" t="n">
        <f aca="false">1_Data_EDA!M309</f>
        <v>0.07</v>
      </c>
      <c r="H308" s="6" t="n">
        <f aca="false">IF(1_Data_EDA!B309="First Class",1,0)</f>
        <v>0</v>
      </c>
      <c r="I308" s="6" t="n">
        <f aca="false">IF(1_Data_EDA!B309="Second Class",1,0)</f>
        <v>0</v>
      </c>
      <c r="J308" s="6" t="n">
        <f aca="false">IF(1_Data_EDA!B309="Same Day",1,0)</f>
        <v>0</v>
      </c>
      <c r="K308" s="6" t="n">
        <f aca="false">IF(1_Data_EDA!C309="Corporate",1,0)</f>
        <v>0</v>
      </c>
      <c r="L308" s="6" t="n">
        <f aca="false">IF(1_Data_EDA!C309="Home Office",1,0)</f>
        <v>0</v>
      </c>
      <c r="M308" s="6" t="n">
        <f aca="false">IF(1_Data_EDA!D309="Europe",1,0)</f>
        <v>1</v>
      </c>
      <c r="N308" s="6" t="n">
        <f aca="false">IF(1_Data_EDA!D309="LATAM",1,0)</f>
        <v>0</v>
      </c>
      <c r="O308" s="6" t="n">
        <f aca="false">IF(1_Data_EDA!D309="Pacific Asia",1,0)</f>
        <v>0</v>
      </c>
      <c r="P308" s="6" t="n">
        <f aca="false">IF(1_Data_EDA!D309="USCA",1,0)</f>
        <v>0</v>
      </c>
      <c r="Q308" s="6" t="n">
        <f aca="false">IF(C308&gt;MEDIAN(C$5:C$8004),1,0)</f>
        <v>0</v>
      </c>
      <c r="R308" s="6" t="n">
        <f aca="false">IF(D308&gt;2,1,0)</f>
        <v>0</v>
      </c>
    </row>
    <row r="309" customFormat="false" ht="15" hidden="false" customHeight="true" outlineLevel="0" collapsed="false">
      <c r="A309" s="6" t="n">
        <f aca="false">1_Data_EDA!O310</f>
        <v>0</v>
      </c>
      <c r="B309" s="6" t="n">
        <f aca="false">1_Data_EDA!H310</f>
        <v>4</v>
      </c>
      <c r="C309" s="7" t="n">
        <f aca="false">1_Data_EDA!I310</f>
        <v>50</v>
      </c>
      <c r="D309" s="6" t="n">
        <f aca="false">1_Data_EDA!J310</f>
        <v>1</v>
      </c>
      <c r="E309" s="7" t="n">
        <f aca="false">1_Data_EDA!K310</f>
        <v>50</v>
      </c>
      <c r="F309" s="7" t="n">
        <f aca="false">1_Data_EDA!L310</f>
        <v>0.5</v>
      </c>
      <c r="G309" s="8" t="n">
        <f aca="false">1_Data_EDA!M310</f>
        <v>0.01</v>
      </c>
      <c r="H309" s="6" t="n">
        <f aca="false">IF(1_Data_EDA!B310="First Class",1,0)</f>
        <v>0</v>
      </c>
      <c r="I309" s="6" t="n">
        <f aca="false">IF(1_Data_EDA!B310="Second Class",1,0)</f>
        <v>0</v>
      </c>
      <c r="J309" s="6" t="n">
        <f aca="false">IF(1_Data_EDA!B310="Same Day",1,0)</f>
        <v>0</v>
      </c>
      <c r="K309" s="6" t="n">
        <f aca="false">IF(1_Data_EDA!C310="Corporate",1,0)</f>
        <v>0</v>
      </c>
      <c r="L309" s="6" t="n">
        <f aca="false">IF(1_Data_EDA!C310="Home Office",1,0)</f>
        <v>1</v>
      </c>
      <c r="M309" s="6" t="n">
        <f aca="false">IF(1_Data_EDA!D310="Europe",1,0)</f>
        <v>0</v>
      </c>
      <c r="N309" s="6" t="n">
        <f aca="false">IF(1_Data_EDA!D310="LATAM",1,0)</f>
        <v>0</v>
      </c>
      <c r="O309" s="6" t="n">
        <f aca="false">IF(1_Data_EDA!D310="Pacific Asia",1,0)</f>
        <v>1</v>
      </c>
      <c r="P309" s="6" t="n">
        <f aca="false">IF(1_Data_EDA!D310="USCA",1,0)</f>
        <v>0</v>
      </c>
      <c r="Q309" s="6" t="n">
        <f aca="false">IF(C309&gt;MEDIAN(C$5:C$8004),1,0)</f>
        <v>0</v>
      </c>
      <c r="R309" s="6" t="n">
        <f aca="false">IF(D309&gt;2,1,0)</f>
        <v>0</v>
      </c>
    </row>
    <row r="310" customFormat="false" ht="15" hidden="false" customHeight="true" outlineLevel="0" collapsed="false">
      <c r="A310" s="6" t="n">
        <f aca="false">1_Data_EDA!O311</f>
        <v>0</v>
      </c>
      <c r="B310" s="6" t="n">
        <f aca="false">1_Data_EDA!H311</f>
        <v>0</v>
      </c>
      <c r="C310" s="7" t="n">
        <f aca="false">1_Data_EDA!I311</f>
        <v>129.9900055</v>
      </c>
      <c r="D310" s="6" t="n">
        <f aca="false">1_Data_EDA!J311</f>
        <v>1</v>
      </c>
      <c r="E310" s="7" t="n">
        <f aca="false">1_Data_EDA!K311</f>
        <v>129.9900055</v>
      </c>
      <c r="F310" s="7" t="n">
        <f aca="false">1_Data_EDA!L311</f>
        <v>19.5</v>
      </c>
      <c r="G310" s="8" t="n">
        <f aca="false">1_Data_EDA!M311</f>
        <v>0.150000006</v>
      </c>
      <c r="H310" s="6" t="n">
        <f aca="false">IF(1_Data_EDA!B311="First Class",1,0)</f>
        <v>0</v>
      </c>
      <c r="I310" s="6" t="n">
        <f aca="false">IF(1_Data_EDA!B311="Second Class",1,0)</f>
        <v>0</v>
      </c>
      <c r="J310" s="6" t="n">
        <f aca="false">IF(1_Data_EDA!B311="Same Day",1,0)</f>
        <v>1</v>
      </c>
      <c r="K310" s="6" t="n">
        <f aca="false">IF(1_Data_EDA!C311="Corporate",1,0)</f>
        <v>0</v>
      </c>
      <c r="L310" s="6" t="n">
        <f aca="false">IF(1_Data_EDA!C311="Home Office",1,0)</f>
        <v>0</v>
      </c>
      <c r="M310" s="6" t="n">
        <f aca="false">IF(1_Data_EDA!D311="Europe",1,0)</f>
        <v>0</v>
      </c>
      <c r="N310" s="6" t="n">
        <f aca="false">IF(1_Data_EDA!D311="LATAM",1,0)</f>
        <v>0</v>
      </c>
      <c r="O310" s="6" t="n">
        <f aca="false">IF(1_Data_EDA!D311="Pacific Asia",1,0)</f>
        <v>1</v>
      </c>
      <c r="P310" s="6" t="n">
        <f aca="false">IF(1_Data_EDA!D311="USCA",1,0)</f>
        <v>0</v>
      </c>
      <c r="Q310" s="6" t="n">
        <f aca="false">IF(C310&gt;MEDIAN(C$5:C$8004),1,0)</f>
        <v>1</v>
      </c>
      <c r="R310" s="6" t="n">
        <f aca="false">IF(D310&gt;2,1,0)</f>
        <v>0</v>
      </c>
    </row>
    <row r="311" customFormat="false" ht="15" hidden="false" customHeight="true" outlineLevel="0" collapsed="false">
      <c r="A311" s="6" t="n">
        <f aca="false">1_Data_EDA!O312</f>
        <v>1</v>
      </c>
      <c r="B311" s="6" t="n">
        <f aca="false">1_Data_EDA!H312</f>
        <v>4</v>
      </c>
      <c r="C311" s="7" t="n">
        <f aca="false">1_Data_EDA!I312</f>
        <v>49.97999954</v>
      </c>
      <c r="D311" s="6" t="n">
        <f aca="false">1_Data_EDA!J312</f>
        <v>1</v>
      </c>
      <c r="E311" s="7" t="n">
        <f aca="false">1_Data_EDA!K312</f>
        <v>49.97999954</v>
      </c>
      <c r="F311" s="7" t="n">
        <f aca="false">1_Data_EDA!L312</f>
        <v>4.5</v>
      </c>
      <c r="G311" s="8" t="n">
        <f aca="false">1_Data_EDA!M312</f>
        <v>0.090000004</v>
      </c>
      <c r="H311" s="6" t="n">
        <f aca="false">IF(1_Data_EDA!B312="First Class",1,0)</f>
        <v>0</v>
      </c>
      <c r="I311" s="6" t="n">
        <f aca="false">IF(1_Data_EDA!B312="Second Class",1,0)</f>
        <v>0</v>
      </c>
      <c r="J311" s="6" t="n">
        <f aca="false">IF(1_Data_EDA!B312="Same Day",1,0)</f>
        <v>0</v>
      </c>
      <c r="K311" s="6" t="n">
        <f aca="false">IF(1_Data_EDA!C312="Corporate",1,0)</f>
        <v>1</v>
      </c>
      <c r="L311" s="6" t="n">
        <f aca="false">IF(1_Data_EDA!C312="Home Office",1,0)</f>
        <v>0</v>
      </c>
      <c r="M311" s="6" t="n">
        <f aca="false">IF(1_Data_EDA!D312="Europe",1,0)</f>
        <v>0</v>
      </c>
      <c r="N311" s="6" t="n">
        <f aca="false">IF(1_Data_EDA!D312="LATAM",1,0)</f>
        <v>1</v>
      </c>
      <c r="O311" s="6" t="n">
        <f aca="false">IF(1_Data_EDA!D312="Pacific Asia",1,0)</f>
        <v>0</v>
      </c>
      <c r="P311" s="6" t="n">
        <f aca="false">IF(1_Data_EDA!D312="USCA",1,0)</f>
        <v>0</v>
      </c>
      <c r="Q311" s="6" t="n">
        <f aca="false">IF(C311&gt;MEDIAN(C$5:C$8004),1,0)</f>
        <v>0</v>
      </c>
      <c r="R311" s="6" t="n">
        <f aca="false">IF(D311&gt;2,1,0)</f>
        <v>0</v>
      </c>
    </row>
    <row r="312" customFormat="false" ht="15" hidden="false" customHeight="true" outlineLevel="0" collapsed="false">
      <c r="A312" s="6" t="n">
        <f aca="false">1_Data_EDA!O313</f>
        <v>1</v>
      </c>
      <c r="B312" s="6" t="n">
        <f aca="false">1_Data_EDA!H313</f>
        <v>0</v>
      </c>
      <c r="C312" s="7" t="n">
        <f aca="false">1_Data_EDA!I313</f>
        <v>129.9900055</v>
      </c>
      <c r="D312" s="6" t="n">
        <f aca="false">1_Data_EDA!J313</f>
        <v>1</v>
      </c>
      <c r="E312" s="7" t="n">
        <f aca="false">1_Data_EDA!K313</f>
        <v>129.9900055</v>
      </c>
      <c r="F312" s="7" t="n">
        <f aca="false">1_Data_EDA!L313</f>
        <v>26</v>
      </c>
      <c r="G312" s="8" t="n">
        <f aca="false">1_Data_EDA!M313</f>
        <v>0.200000003</v>
      </c>
      <c r="H312" s="6" t="n">
        <f aca="false">IF(1_Data_EDA!B313="First Class",1,0)</f>
        <v>0</v>
      </c>
      <c r="I312" s="6" t="n">
        <f aca="false">IF(1_Data_EDA!B313="Second Class",1,0)</f>
        <v>0</v>
      </c>
      <c r="J312" s="6" t="n">
        <f aca="false">IF(1_Data_EDA!B313="Same Day",1,0)</f>
        <v>1</v>
      </c>
      <c r="K312" s="6" t="n">
        <f aca="false">IF(1_Data_EDA!C313="Corporate",1,0)</f>
        <v>0</v>
      </c>
      <c r="L312" s="6" t="n">
        <f aca="false">IF(1_Data_EDA!C313="Home Office",1,0)</f>
        <v>1</v>
      </c>
      <c r="M312" s="6" t="n">
        <f aca="false">IF(1_Data_EDA!D313="Europe",1,0)</f>
        <v>0</v>
      </c>
      <c r="N312" s="6" t="n">
        <f aca="false">IF(1_Data_EDA!D313="LATAM",1,0)</f>
        <v>1</v>
      </c>
      <c r="O312" s="6" t="n">
        <f aca="false">IF(1_Data_EDA!D313="Pacific Asia",1,0)</f>
        <v>0</v>
      </c>
      <c r="P312" s="6" t="n">
        <f aca="false">IF(1_Data_EDA!D313="USCA",1,0)</f>
        <v>0</v>
      </c>
      <c r="Q312" s="6" t="n">
        <f aca="false">IF(C312&gt;MEDIAN(C$5:C$8004),1,0)</f>
        <v>1</v>
      </c>
      <c r="R312" s="6" t="n">
        <f aca="false">IF(D312&gt;2,1,0)</f>
        <v>0</v>
      </c>
    </row>
    <row r="313" customFormat="false" ht="15" hidden="false" customHeight="true" outlineLevel="0" collapsed="false">
      <c r="A313" s="6" t="n">
        <f aca="false">1_Data_EDA!O314</f>
        <v>1</v>
      </c>
      <c r="B313" s="6" t="n">
        <f aca="false">1_Data_EDA!H314</f>
        <v>4</v>
      </c>
      <c r="C313" s="7" t="n">
        <f aca="false">1_Data_EDA!I314</f>
        <v>50</v>
      </c>
      <c r="D313" s="6" t="n">
        <f aca="false">1_Data_EDA!J314</f>
        <v>5</v>
      </c>
      <c r="E313" s="7" t="n">
        <f aca="false">1_Data_EDA!K314</f>
        <v>250</v>
      </c>
      <c r="F313" s="7" t="n">
        <f aca="false">1_Data_EDA!L314</f>
        <v>40</v>
      </c>
      <c r="G313" s="8" t="n">
        <f aca="false">1_Data_EDA!M314</f>
        <v>0.159999996</v>
      </c>
      <c r="H313" s="6" t="n">
        <f aca="false">IF(1_Data_EDA!B314="First Class",1,0)</f>
        <v>0</v>
      </c>
      <c r="I313" s="6" t="n">
        <f aca="false">IF(1_Data_EDA!B314="Second Class",1,0)</f>
        <v>0</v>
      </c>
      <c r="J313" s="6" t="n">
        <f aca="false">IF(1_Data_EDA!B314="Same Day",1,0)</f>
        <v>0</v>
      </c>
      <c r="K313" s="6" t="n">
        <f aca="false">IF(1_Data_EDA!C314="Corporate",1,0)</f>
        <v>0</v>
      </c>
      <c r="L313" s="6" t="n">
        <f aca="false">IF(1_Data_EDA!C314="Home Office",1,0)</f>
        <v>1</v>
      </c>
      <c r="M313" s="6" t="n">
        <f aca="false">IF(1_Data_EDA!D314="Europe",1,0)</f>
        <v>0</v>
      </c>
      <c r="N313" s="6" t="n">
        <f aca="false">IF(1_Data_EDA!D314="LATAM",1,0)</f>
        <v>1</v>
      </c>
      <c r="O313" s="6" t="n">
        <f aca="false">IF(1_Data_EDA!D314="Pacific Asia",1,0)</f>
        <v>0</v>
      </c>
      <c r="P313" s="6" t="n">
        <f aca="false">IF(1_Data_EDA!D314="USCA",1,0)</f>
        <v>0</v>
      </c>
      <c r="Q313" s="6" t="n">
        <f aca="false">IF(C313&gt;MEDIAN(C$5:C$8004),1,0)</f>
        <v>0</v>
      </c>
      <c r="R313" s="6" t="n">
        <f aca="false">IF(D313&gt;2,1,0)</f>
        <v>1</v>
      </c>
    </row>
    <row r="314" customFormat="false" ht="15" hidden="false" customHeight="true" outlineLevel="0" collapsed="false">
      <c r="A314" s="6" t="n">
        <f aca="false">1_Data_EDA!O315</f>
        <v>0</v>
      </c>
      <c r="B314" s="6" t="n">
        <f aca="false">1_Data_EDA!H315</f>
        <v>4</v>
      </c>
      <c r="C314" s="7" t="n">
        <f aca="false">1_Data_EDA!I315</f>
        <v>39.99000168</v>
      </c>
      <c r="D314" s="6" t="n">
        <f aca="false">1_Data_EDA!J315</f>
        <v>4</v>
      </c>
      <c r="E314" s="7" t="n">
        <f aca="false">1_Data_EDA!K315</f>
        <v>159.9600067</v>
      </c>
      <c r="F314" s="7" t="n">
        <f aca="false">1_Data_EDA!L315</f>
        <v>39.99000168</v>
      </c>
      <c r="G314" s="8" t="n">
        <f aca="false">1_Data_EDA!M315</f>
        <v>0.25</v>
      </c>
      <c r="H314" s="6" t="n">
        <f aca="false">IF(1_Data_EDA!B315="First Class",1,0)</f>
        <v>0</v>
      </c>
      <c r="I314" s="6" t="n">
        <f aca="false">IF(1_Data_EDA!B315="Second Class",1,0)</f>
        <v>0</v>
      </c>
      <c r="J314" s="6" t="n">
        <f aca="false">IF(1_Data_EDA!B315="Same Day",1,0)</f>
        <v>0</v>
      </c>
      <c r="K314" s="6" t="n">
        <f aca="false">IF(1_Data_EDA!C315="Corporate",1,0)</f>
        <v>1</v>
      </c>
      <c r="L314" s="6" t="n">
        <f aca="false">IF(1_Data_EDA!C315="Home Office",1,0)</f>
        <v>0</v>
      </c>
      <c r="M314" s="6" t="n">
        <f aca="false">IF(1_Data_EDA!D315="Europe",1,0)</f>
        <v>0</v>
      </c>
      <c r="N314" s="6" t="n">
        <f aca="false">IF(1_Data_EDA!D315="LATAM",1,0)</f>
        <v>0</v>
      </c>
      <c r="O314" s="6" t="n">
        <f aca="false">IF(1_Data_EDA!D315="Pacific Asia",1,0)</f>
        <v>1</v>
      </c>
      <c r="P314" s="6" t="n">
        <f aca="false">IF(1_Data_EDA!D315="USCA",1,0)</f>
        <v>0</v>
      </c>
      <c r="Q314" s="6" t="n">
        <f aca="false">IF(C314&gt;MEDIAN(C$5:C$8004),1,0)</f>
        <v>0</v>
      </c>
      <c r="R314" s="6" t="n">
        <f aca="false">IF(D314&gt;2,1,0)</f>
        <v>1</v>
      </c>
    </row>
    <row r="315" customFormat="false" ht="15" hidden="false" customHeight="true" outlineLevel="0" collapsed="false">
      <c r="A315" s="6" t="n">
        <f aca="false">1_Data_EDA!O316</f>
        <v>1</v>
      </c>
      <c r="B315" s="6" t="n">
        <f aca="false">1_Data_EDA!H316</f>
        <v>4</v>
      </c>
      <c r="C315" s="7" t="n">
        <f aca="false">1_Data_EDA!I316</f>
        <v>50</v>
      </c>
      <c r="D315" s="6" t="n">
        <f aca="false">1_Data_EDA!J316</f>
        <v>5</v>
      </c>
      <c r="E315" s="7" t="n">
        <f aca="false">1_Data_EDA!K316</f>
        <v>250</v>
      </c>
      <c r="F315" s="7" t="n">
        <f aca="false">1_Data_EDA!L316</f>
        <v>0</v>
      </c>
      <c r="G315" s="8" t="n">
        <f aca="false">1_Data_EDA!M316</f>
        <v>0</v>
      </c>
      <c r="H315" s="6" t="n">
        <f aca="false">IF(1_Data_EDA!B316="First Class",1,0)</f>
        <v>0</v>
      </c>
      <c r="I315" s="6" t="n">
        <f aca="false">IF(1_Data_EDA!B316="Second Class",1,0)</f>
        <v>0</v>
      </c>
      <c r="J315" s="6" t="n">
        <f aca="false">IF(1_Data_EDA!B316="Same Day",1,0)</f>
        <v>0</v>
      </c>
      <c r="K315" s="6" t="n">
        <f aca="false">IF(1_Data_EDA!C316="Corporate",1,0)</f>
        <v>0</v>
      </c>
      <c r="L315" s="6" t="n">
        <f aca="false">IF(1_Data_EDA!C316="Home Office",1,0)</f>
        <v>0</v>
      </c>
      <c r="M315" s="6" t="n">
        <f aca="false">IF(1_Data_EDA!D316="Europe",1,0)</f>
        <v>1</v>
      </c>
      <c r="N315" s="6" t="n">
        <f aca="false">IF(1_Data_EDA!D316="LATAM",1,0)</f>
        <v>0</v>
      </c>
      <c r="O315" s="6" t="n">
        <f aca="false">IF(1_Data_EDA!D316="Pacific Asia",1,0)</f>
        <v>0</v>
      </c>
      <c r="P315" s="6" t="n">
        <f aca="false">IF(1_Data_EDA!D316="USCA",1,0)</f>
        <v>0</v>
      </c>
      <c r="Q315" s="6" t="n">
        <f aca="false">IF(C315&gt;MEDIAN(C$5:C$8004),1,0)</f>
        <v>0</v>
      </c>
      <c r="R315" s="6" t="n">
        <f aca="false">IF(D315&gt;2,1,0)</f>
        <v>1</v>
      </c>
    </row>
    <row r="316" customFormat="false" ht="15" hidden="false" customHeight="true" outlineLevel="0" collapsed="false">
      <c r="A316" s="6" t="n">
        <f aca="false">1_Data_EDA!O317</f>
        <v>1</v>
      </c>
      <c r="B316" s="6" t="n">
        <f aca="false">1_Data_EDA!H317</f>
        <v>4</v>
      </c>
      <c r="C316" s="7" t="n">
        <f aca="false">1_Data_EDA!I317</f>
        <v>199.9900055</v>
      </c>
      <c r="D316" s="6" t="n">
        <f aca="false">1_Data_EDA!J317</f>
        <v>1</v>
      </c>
      <c r="E316" s="7" t="n">
        <f aca="false">1_Data_EDA!K317</f>
        <v>199.9900055</v>
      </c>
      <c r="F316" s="7" t="n">
        <f aca="false">1_Data_EDA!L317</f>
        <v>14</v>
      </c>
      <c r="G316" s="8" t="n">
        <f aca="false">1_Data_EDA!M317</f>
        <v>0.07</v>
      </c>
      <c r="H316" s="6" t="n">
        <f aca="false">IF(1_Data_EDA!B317="First Class",1,0)</f>
        <v>0</v>
      </c>
      <c r="I316" s="6" t="n">
        <f aca="false">IF(1_Data_EDA!B317="Second Class",1,0)</f>
        <v>0</v>
      </c>
      <c r="J316" s="6" t="n">
        <f aca="false">IF(1_Data_EDA!B317="Same Day",1,0)</f>
        <v>0</v>
      </c>
      <c r="K316" s="6" t="n">
        <f aca="false">IF(1_Data_EDA!C317="Corporate",1,0)</f>
        <v>1</v>
      </c>
      <c r="L316" s="6" t="n">
        <f aca="false">IF(1_Data_EDA!C317="Home Office",1,0)</f>
        <v>0</v>
      </c>
      <c r="M316" s="6" t="n">
        <f aca="false">IF(1_Data_EDA!D317="Europe",1,0)</f>
        <v>1</v>
      </c>
      <c r="N316" s="6" t="n">
        <f aca="false">IF(1_Data_EDA!D317="LATAM",1,0)</f>
        <v>0</v>
      </c>
      <c r="O316" s="6" t="n">
        <f aca="false">IF(1_Data_EDA!D317="Pacific Asia",1,0)</f>
        <v>0</v>
      </c>
      <c r="P316" s="6" t="n">
        <f aca="false">IF(1_Data_EDA!D317="USCA",1,0)</f>
        <v>0</v>
      </c>
      <c r="Q316" s="6" t="n">
        <f aca="false">IF(C316&gt;MEDIAN(C$5:C$8004),1,0)</f>
        <v>1</v>
      </c>
      <c r="R316" s="6" t="n">
        <f aca="false">IF(D316&gt;2,1,0)</f>
        <v>0</v>
      </c>
    </row>
    <row r="317" customFormat="false" ht="15" hidden="false" customHeight="true" outlineLevel="0" collapsed="false">
      <c r="A317" s="6" t="n">
        <f aca="false">1_Data_EDA!O318</f>
        <v>0</v>
      </c>
      <c r="B317" s="6" t="n">
        <f aca="false">1_Data_EDA!H318</f>
        <v>0</v>
      </c>
      <c r="C317" s="7" t="n">
        <f aca="false">1_Data_EDA!I318</f>
        <v>399.9899902</v>
      </c>
      <c r="D317" s="6" t="n">
        <f aca="false">1_Data_EDA!J318</f>
        <v>1</v>
      </c>
      <c r="E317" s="7" t="n">
        <f aca="false">1_Data_EDA!K318</f>
        <v>399.9899902</v>
      </c>
      <c r="F317" s="7" t="n">
        <f aca="false">1_Data_EDA!L318</f>
        <v>100</v>
      </c>
      <c r="G317" s="8" t="n">
        <f aca="false">1_Data_EDA!M318</f>
        <v>0.25</v>
      </c>
      <c r="H317" s="6" t="n">
        <f aca="false">IF(1_Data_EDA!B318="First Class",1,0)</f>
        <v>0</v>
      </c>
      <c r="I317" s="6" t="n">
        <f aca="false">IF(1_Data_EDA!B318="Second Class",1,0)</f>
        <v>0</v>
      </c>
      <c r="J317" s="6" t="n">
        <f aca="false">IF(1_Data_EDA!B318="Same Day",1,0)</f>
        <v>1</v>
      </c>
      <c r="K317" s="6" t="n">
        <f aca="false">IF(1_Data_EDA!C318="Corporate",1,0)</f>
        <v>0</v>
      </c>
      <c r="L317" s="6" t="n">
        <f aca="false">IF(1_Data_EDA!C318="Home Office",1,0)</f>
        <v>0</v>
      </c>
      <c r="M317" s="6" t="n">
        <f aca="false">IF(1_Data_EDA!D318="Europe",1,0)</f>
        <v>1</v>
      </c>
      <c r="N317" s="6" t="n">
        <f aca="false">IF(1_Data_EDA!D318="LATAM",1,0)</f>
        <v>0</v>
      </c>
      <c r="O317" s="6" t="n">
        <f aca="false">IF(1_Data_EDA!D318="Pacific Asia",1,0)</f>
        <v>0</v>
      </c>
      <c r="P317" s="6" t="n">
        <f aca="false">IF(1_Data_EDA!D318="USCA",1,0)</f>
        <v>0</v>
      </c>
      <c r="Q317" s="6" t="n">
        <f aca="false">IF(C317&gt;MEDIAN(C$5:C$8004),1,0)</f>
        <v>1</v>
      </c>
      <c r="R317" s="6" t="n">
        <f aca="false">IF(D317&gt;2,1,0)</f>
        <v>0</v>
      </c>
    </row>
    <row r="318" customFormat="false" ht="15" hidden="false" customHeight="true" outlineLevel="0" collapsed="false">
      <c r="A318" s="6" t="n">
        <f aca="false">1_Data_EDA!O319</f>
        <v>1</v>
      </c>
      <c r="B318" s="6" t="n">
        <f aca="false">1_Data_EDA!H319</f>
        <v>2</v>
      </c>
      <c r="C318" s="7" t="n">
        <f aca="false">1_Data_EDA!I319</f>
        <v>399.980011</v>
      </c>
      <c r="D318" s="6" t="n">
        <f aca="false">1_Data_EDA!J319</f>
        <v>1</v>
      </c>
      <c r="E318" s="7" t="n">
        <f aca="false">1_Data_EDA!K319</f>
        <v>399.980011</v>
      </c>
      <c r="F318" s="7" t="n">
        <f aca="false">1_Data_EDA!L319</f>
        <v>52</v>
      </c>
      <c r="G318" s="8" t="n">
        <f aca="false">1_Data_EDA!M319</f>
        <v>0.129999995</v>
      </c>
      <c r="H318" s="6" t="n">
        <f aca="false">IF(1_Data_EDA!B319="First Class",1,0)</f>
        <v>0</v>
      </c>
      <c r="I318" s="6" t="n">
        <f aca="false">IF(1_Data_EDA!B319="Second Class",1,0)</f>
        <v>1</v>
      </c>
      <c r="J318" s="6" t="n">
        <f aca="false">IF(1_Data_EDA!B319="Same Day",1,0)</f>
        <v>0</v>
      </c>
      <c r="K318" s="6" t="n">
        <f aca="false">IF(1_Data_EDA!C319="Corporate",1,0)</f>
        <v>0</v>
      </c>
      <c r="L318" s="6" t="n">
        <f aca="false">IF(1_Data_EDA!C319="Home Office",1,0)</f>
        <v>0</v>
      </c>
      <c r="M318" s="6" t="n">
        <f aca="false">IF(1_Data_EDA!D319="Europe",1,0)</f>
        <v>1</v>
      </c>
      <c r="N318" s="6" t="n">
        <f aca="false">IF(1_Data_EDA!D319="LATAM",1,0)</f>
        <v>0</v>
      </c>
      <c r="O318" s="6" t="n">
        <f aca="false">IF(1_Data_EDA!D319="Pacific Asia",1,0)</f>
        <v>0</v>
      </c>
      <c r="P318" s="6" t="n">
        <f aca="false">IF(1_Data_EDA!D319="USCA",1,0)</f>
        <v>0</v>
      </c>
      <c r="Q318" s="6" t="n">
        <f aca="false">IF(C318&gt;MEDIAN(C$5:C$8004),1,0)</f>
        <v>1</v>
      </c>
      <c r="R318" s="6" t="n">
        <f aca="false">IF(D318&gt;2,1,0)</f>
        <v>0</v>
      </c>
    </row>
    <row r="319" customFormat="false" ht="15" hidden="false" customHeight="true" outlineLevel="0" collapsed="false">
      <c r="A319" s="6" t="n">
        <f aca="false">1_Data_EDA!O320</f>
        <v>1</v>
      </c>
      <c r="B319" s="6" t="n">
        <f aca="false">1_Data_EDA!H320</f>
        <v>0</v>
      </c>
      <c r="C319" s="7" t="n">
        <f aca="false">1_Data_EDA!I320</f>
        <v>399.980011</v>
      </c>
      <c r="D319" s="6" t="n">
        <f aca="false">1_Data_EDA!J320</f>
        <v>1</v>
      </c>
      <c r="E319" s="7" t="n">
        <f aca="false">1_Data_EDA!K320</f>
        <v>399.980011</v>
      </c>
      <c r="F319" s="7" t="n">
        <f aca="false">1_Data_EDA!L320</f>
        <v>28</v>
      </c>
      <c r="G319" s="8" t="n">
        <f aca="false">1_Data_EDA!M320</f>
        <v>0.07</v>
      </c>
      <c r="H319" s="6" t="n">
        <f aca="false">IF(1_Data_EDA!B320="First Class",1,0)</f>
        <v>0</v>
      </c>
      <c r="I319" s="6" t="n">
        <f aca="false">IF(1_Data_EDA!B320="Second Class",1,0)</f>
        <v>0</v>
      </c>
      <c r="J319" s="6" t="n">
        <f aca="false">IF(1_Data_EDA!B320="Same Day",1,0)</f>
        <v>1</v>
      </c>
      <c r="K319" s="6" t="n">
        <f aca="false">IF(1_Data_EDA!C320="Corporate",1,0)</f>
        <v>0</v>
      </c>
      <c r="L319" s="6" t="n">
        <f aca="false">IF(1_Data_EDA!C320="Home Office",1,0)</f>
        <v>1</v>
      </c>
      <c r="M319" s="6" t="n">
        <f aca="false">IF(1_Data_EDA!D320="Europe",1,0)</f>
        <v>0</v>
      </c>
      <c r="N319" s="6" t="n">
        <f aca="false">IF(1_Data_EDA!D320="LATAM",1,0)</f>
        <v>1</v>
      </c>
      <c r="O319" s="6" t="n">
        <f aca="false">IF(1_Data_EDA!D320="Pacific Asia",1,0)</f>
        <v>0</v>
      </c>
      <c r="P319" s="6" t="n">
        <f aca="false">IF(1_Data_EDA!D320="USCA",1,0)</f>
        <v>0</v>
      </c>
      <c r="Q319" s="6" t="n">
        <f aca="false">IF(C319&gt;MEDIAN(C$5:C$8004),1,0)</f>
        <v>1</v>
      </c>
      <c r="R319" s="6" t="n">
        <f aca="false">IF(D319&gt;2,1,0)</f>
        <v>0</v>
      </c>
    </row>
    <row r="320" customFormat="false" ht="15" hidden="false" customHeight="true" outlineLevel="0" collapsed="false">
      <c r="A320" s="6" t="n">
        <f aca="false">1_Data_EDA!O321</f>
        <v>0</v>
      </c>
      <c r="B320" s="6" t="n">
        <f aca="false">1_Data_EDA!H321</f>
        <v>4</v>
      </c>
      <c r="C320" s="7" t="n">
        <f aca="false">1_Data_EDA!I321</f>
        <v>50</v>
      </c>
      <c r="D320" s="6" t="n">
        <f aca="false">1_Data_EDA!J321</f>
        <v>1</v>
      </c>
      <c r="E320" s="7" t="n">
        <f aca="false">1_Data_EDA!K321</f>
        <v>50</v>
      </c>
      <c r="F320" s="7" t="n">
        <f aca="false">1_Data_EDA!L321</f>
        <v>12.5</v>
      </c>
      <c r="G320" s="8" t="n">
        <f aca="false">1_Data_EDA!M321</f>
        <v>0.25</v>
      </c>
      <c r="H320" s="6" t="n">
        <f aca="false">IF(1_Data_EDA!B321="First Class",1,0)</f>
        <v>0</v>
      </c>
      <c r="I320" s="6" t="n">
        <f aca="false">IF(1_Data_EDA!B321="Second Class",1,0)</f>
        <v>0</v>
      </c>
      <c r="J320" s="6" t="n">
        <f aca="false">IF(1_Data_EDA!B321="Same Day",1,0)</f>
        <v>0</v>
      </c>
      <c r="K320" s="6" t="n">
        <f aca="false">IF(1_Data_EDA!C321="Corporate",1,0)</f>
        <v>0</v>
      </c>
      <c r="L320" s="6" t="n">
        <f aca="false">IF(1_Data_EDA!C321="Home Office",1,0)</f>
        <v>1</v>
      </c>
      <c r="M320" s="6" t="n">
        <f aca="false">IF(1_Data_EDA!D321="Europe",1,0)</f>
        <v>0</v>
      </c>
      <c r="N320" s="6" t="n">
        <f aca="false">IF(1_Data_EDA!D321="LATAM",1,0)</f>
        <v>0</v>
      </c>
      <c r="O320" s="6" t="n">
        <f aca="false">IF(1_Data_EDA!D321="Pacific Asia",1,0)</f>
        <v>0</v>
      </c>
      <c r="P320" s="6" t="n">
        <f aca="false">IF(1_Data_EDA!D321="USCA",1,0)</f>
        <v>1</v>
      </c>
      <c r="Q320" s="6" t="n">
        <f aca="false">IF(C320&gt;MEDIAN(C$5:C$8004),1,0)</f>
        <v>0</v>
      </c>
      <c r="R320" s="6" t="n">
        <f aca="false">IF(D320&gt;2,1,0)</f>
        <v>0</v>
      </c>
    </row>
    <row r="321" customFormat="false" ht="15" hidden="false" customHeight="true" outlineLevel="0" collapsed="false">
      <c r="A321" s="6" t="n">
        <f aca="false">1_Data_EDA!O322</f>
        <v>1</v>
      </c>
      <c r="B321" s="6" t="n">
        <f aca="false">1_Data_EDA!H322</f>
        <v>4</v>
      </c>
      <c r="C321" s="7" t="n">
        <f aca="false">1_Data_EDA!I322</f>
        <v>99.98999786</v>
      </c>
      <c r="D321" s="6" t="n">
        <f aca="false">1_Data_EDA!J322</f>
        <v>2</v>
      </c>
      <c r="E321" s="7" t="n">
        <f aca="false">1_Data_EDA!K322</f>
        <v>199.9799957</v>
      </c>
      <c r="F321" s="7" t="n">
        <f aca="false">1_Data_EDA!L322</f>
        <v>20</v>
      </c>
      <c r="G321" s="8" t="n">
        <f aca="false">1_Data_EDA!M322</f>
        <v>0.100000001</v>
      </c>
      <c r="H321" s="6" t="n">
        <f aca="false">IF(1_Data_EDA!B322="First Class",1,0)</f>
        <v>0</v>
      </c>
      <c r="I321" s="6" t="n">
        <f aca="false">IF(1_Data_EDA!B322="Second Class",1,0)</f>
        <v>0</v>
      </c>
      <c r="J321" s="6" t="n">
        <f aca="false">IF(1_Data_EDA!B322="Same Day",1,0)</f>
        <v>0</v>
      </c>
      <c r="K321" s="6" t="n">
        <f aca="false">IF(1_Data_EDA!C322="Corporate",1,0)</f>
        <v>0</v>
      </c>
      <c r="L321" s="6" t="n">
        <f aca="false">IF(1_Data_EDA!C322="Home Office",1,0)</f>
        <v>0</v>
      </c>
      <c r="M321" s="6" t="n">
        <f aca="false">IF(1_Data_EDA!D322="Europe",1,0)</f>
        <v>0</v>
      </c>
      <c r="N321" s="6" t="n">
        <f aca="false">IF(1_Data_EDA!D322="LATAM",1,0)</f>
        <v>1</v>
      </c>
      <c r="O321" s="6" t="n">
        <f aca="false">IF(1_Data_EDA!D322="Pacific Asia",1,0)</f>
        <v>0</v>
      </c>
      <c r="P321" s="6" t="n">
        <f aca="false">IF(1_Data_EDA!D322="USCA",1,0)</f>
        <v>0</v>
      </c>
      <c r="Q321" s="6" t="n">
        <f aca="false">IF(C321&gt;MEDIAN(C$5:C$8004),1,0)</f>
        <v>1</v>
      </c>
      <c r="R321" s="6" t="n">
        <f aca="false">IF(D321&gt;2,1,0)</f>
        <v>0</v>
      </c>
    </row>
    <row r="322" customFormat="false" ht="15" hidden="false" customHeight="true" outlineLevel="0" collapsed="false">
      <c r="A322" s="6" t="n">
        <f aca="false">1_Data_EDA!O323</f>
        <v>0</v>
      </c>
      <c r="B322" s="6" t="n">
        <f aca="false">1_Data_EDA!H323</f>
        <v>4</v>
      </c>
      <c r="C322" s="7" t="n">
        <f aca="false">1_Data_EDA!I323</f>
        <v>99.98999786</v>
      </c>
      <c r="D322" s="6" t="n">
        <f aca="false">1_Data_EDA!J323</f>
        <v>3</v>
      </c>
      <c r="E322" s="7" t="n">
        <f aca="false">1_Data_EDA!K323</f>
        <v>299.9700012</v>
      </c>
      <c r="F322" s="7" t="n">
        <f aca="false">1_Data_EDA!L323</f>
        <v>30</v>
      </c>
      <c r="G322" s="8" t="n">
        <f aca="false">1_Data_EDA!M323</f>
        <v>0.100000001</v>
      </c>
      <c r="H322" s="6" t="n">
        <f aca="false">IF(1_Data_EDA!B323="First Class",1,0)</f>
        <v>0</v>
      </c>
      <c r="I322" s="6" t="n">
        <f aca="false">IF(1_Data_EDA!B323="Second Class",1,0)</f>
        <v>0</v>
      </c>
      <c r="J322" s="6" t="n">
        <f aca="false">IF(1_Data_EDA!B323="Same Day",1,0)</f>
        <v>0</v>
      </c>
      <c r="K322" s="6" t="n">
        <f aca="false">IF(1_Data_EDA!C323="Corporate",1,0)</f>
        <v>1</v>
      </c>
      <c r="L322" s="6" t="n">
        <f aca="false">IF(1_Data_EDA!C323="Home Office",1,0)</f>
        <v>0</v>
      </c>
      <c r="M322" s="6" t="n">
        <f aca="false">IF(1_Data_EDA!D323="Europe",1,0)</f>
        <v>1</v>
      </c>
      <c r="N322" s="6" t="n">
        <f aca="false">IF(1_Data_EDA!D323="LATAM",1,0)</f>
        <v>0</v>
      </c>
      <c r="O322" s="6" t="n">
        <f aca="false">IF(1_Data_EDA!D323="Pacific Asia",1,0)</f>
        <v>0</v>
      </c>
      <c r="P322" s="6" t="n">
        <f aca="false">IF(1_Data_EDA!D323="USCA",1,0)</f>
        <v>0</v>
      </c>
      <c r="Q322" s="6" t="n">
        <f aca="false">IF(C322&gt;MEDIAN(C$5:C$8004),1,0)</f>
        <v>1</v>
      </c>
      <c r="R322" s="6" t="n">
        <f aca="false">IF(D322&gt;2,1,0)</f>
        <v>1</v>
      </c>
    </row>
    <row r="323" customFormat="false" ht="15" hidden="false" customHeight="true" outlineLevel="0" collapsed="false">
      <c r="A323" s="6" t="n">
        <f aca="false">1_Data_EDA!O324</f>
        <v>1</v>
      </c>
      <c r="B323" s="6" t="n">
        <f aca="false">1_Data_EDA!H324</f>
        <v>4</v>
      </c>
      <c r="C323" s="7" t="n">
        <f aca="false">1_Data_EDA!I324</f>
        <v>100</v>
      </c>
      <c r="D323" s="6" t="n">
        <f aca="false">1_Data_EDA!J324</f>
        <v>1</v>
      </c>
      <c r="E323" s="7" t="n">
        <f aca="false">1_Data_EDA!K324</f>
        <v>100</v>
      </c>
      <c r="F323" s="7" t="n">
        <f aca="false">1_Data_EDA!L324</f>
        <v>20</v>
      </c>
      <c r="G323" s="8" t="n">
        <f aca="false">1_Data_EDA!M324</f>
        <v>0.200000003</v>
      </c>
      <c r="H323" s="6" t="n">
        <f aca="false">IF(1_Data_EDA!B324="First Class",1,0)</f>
        <v>0</v>
      </c>
      <c r="I323" s="6" t="n">
        <f aca="false">IF(1_Data_EDA!B324="Second Class",1,0)</f>
        <v>0</v>
      </c>
      <c r="J323" s="6" t="n">
        <f aca="false">IF(1_Data_EDA!B324="Same Day",1,0)</f>
        <v>0</v>
      </c>
      <c r="K323" s="6" t="n">
        <f aca="false">IF(1_Data_EDA!C324="Corporate",1,0)</f>
        <v>0</v>
      </c>
      <c r="L323" s="6" t="n">
        <f aca="false">IF(1_Data_EDA!C324="Home Office",1,0)</f>
        <v>0</v>
      </c>
      <c r="M323" s="6" t="n">
        <f aca="false">IF(1_Data_EDA!D324="Europe",1,0)</f>
        <v>1</v>
      </c>
      <c r="N323" s="6" t="n">
        <f aca="false">IF(1_Data_EDA!D324="LATAM",1,0)</f>
        <v>0</v>
      </c>
      <c r="O323" s="6" t="n">
        <f aca="false">IF(1_Data_EDA!D324="Pacific Asia",1,0)</f>
        <v>0</v>
      </c>
      <c r="P323" s="6" t="n">
        <f aca="false">IF(1_Data_EDA!D324="USCA",1,0)</f>
        <v>0</v>
      </c>
      <c r="Q323" s="6" t="n">
        <f aca="false">IF(C323&gt;MEDIAN(C$5:C$8004),1,0)</f>
        <v>1</v>
      </c>
      <c r="R323" s="6" t="n">
        <f aca="false">IF(D323&gt;2,1,0)</f>
        <v>0</v>
      </c>
    </row>
    <row r="324" customFormat="false" ht="15" hidden="false" customHeight="true" outlineLevel="0" collapsed="false">
      <c r="A324" s="6" t="n">
        <f aca="false">1_Data_EDA!O325</f>
        <v>0</v>
      </c>
      <c r="B324" s="6" t="n">
        <f aca="false">1_Data_EDA!H325</f>
        <v>0</v>
      </c>
      <c r="C324" s="7" t="n">
        <f aca="false">1_Data_EDA!I325</f>
        <v>399.980011</v>
      </c>
      <c r="D324" s="6" t="n">
        <f aca="false">1_Data_EDA!J325</f>
        <v>1</v>
      </c>
      <c r="E324" s="7" t="n">
        <f aca="false">1_Data_EDA!K325</f>
        <v>399.980011</v>
      </c>
      <c r="F324" s="7" t="n">
        <f aca="false">1_Data_EDA!L325</f>
        <v>40</v>
      </c>
      <c r="G324" s="8" t="n">
        <f aca="false">1_Data_EDA!M325</f>
        <v>0.100000001</v>
      </c>
      <c r="H324" s="6" t="n">
        <f aca="false">IF(1_Data_EDA!B325="First Class",1,0)</f>
        <v>0</v>
      </c>
      <c r="I324" s="6" t="n">
        <f aca="false">IF(1_Data_EDA!B325="Second Class",1,0)</f>
        <v>0</v>
      </c>
      <c r="J324" s="6" t="n">
        <f aca="false">IF(1_Data_EDA!B325="Same Day",1,0)</f>
        <v>1</v>
      </c>
      <c r="K324" s="6" t="n">
        <f aca="false">IF(1_Data_EDA!C325="Corporate",1,0)</f>
        <v>0</v>
      </c>
      <c r="L324" s="6" t="n">
        <f aca="false">IF(1_Data_EDA!C325="Home Office",1,0)</f>
        <v>1</v>
      </c>
      <c r="M324" s="6" t="n">
        <f aca="false">IF(1_Data_EDA!D325="Europe",1,0)</f>
        <v>0</v>
      </c>
      <c r="N324" s="6" t="n">
        <f aca="false">IF(1_Data_EDA!D325="LATAM",1,0)</f>
        <v>1</v>
      </c>
      <c r="O324" s="6" t="n">
        <f aca="false">IF(1_Data_EDA!D325="Pacific Asia",1,0)</f>
        <v>0</v>
      </c>
      <c r="P324" s="6" t="n">
        <f aca="false">IF(1_Data_EDA!D325="USCA",1,0)</f>
        <v>0</v>
      </c>
      <c r="Q324" s="6" t="n">
        <f aca="false">IF(C324&gt;MEDIAN(C$5:C$8004),1,0)</f>
        <v>1</v>
      </c>
      <c r="R324" s="6" t="n">
        <f aca="false">IF(D324&gt;2,1,0)</f>
        <v>0</v>
      </c>
    </row>
    <row r="325" customFormat="false" ht="15" hidden="false" customHeight="true" outlineLevel="0" collapsed="false">
      <c r="A325" s="6" t="n">
        <f aca="false">1_Data_EDA!O326</f>
        <v>0</v>
      </c>
      <c r="B325" s="6" t="n">
        <f aca="false">1_Data_EDA!H326</f>
        <v>2</v>
      </c>
      <c r="C325" s="7" t="n">
        <f aca="false">1_Data_EDA!I326</f>
        <v>59.99000168</v>
      </c>
      <c r="D325" s="6" t="n">
        <f aca="false">1_Data_EDA!J326</f>
        <v>3</v>
      </c>
      <c r="E325" s="7" t="n">
        <f aca="false">1_Data_EDA!K326</f>
        <v>179.9700012</v>
      </c>
      <c r="F325" s="7" t="n">
        <f aca="false">1_Data_EDA!L326</f>
        <v>0</v>
      </c>
      <c r="G325" s="8" t="n">
        <f aca="false">1_Data_EDA!M326</f>
        <v>0</v>
      </c>
      <c r="H325" s="6" t="n">
        <f aca="false">IF(1_Data_EDA!B326="First Class",1,0)</f>
        <v>0</v>
      </c>
      <c r="I325" s="6" t="n">
        <f aca="false">IF(1_Data_EDA!B326="Second Class",1,0)</f>
        <v>1</v>
      </c>
      <c r="J325" s="6" t="n">
        <f aca="false">IF(1_Data_EDA!B326="Same Day",1,0)</f>
        <v>0</v>
      </c>
      <c r="K325" s="6" t="n">
        <f aca="false">IF(1_Data_EDA!C326="Corporate",1,0)</f>
        <v>0</v>
      </c>
      <c r="L325" s="6" t="n">
        <f aca="false">IF(1_Data_EDA!C326="Home Office",1,0)</f>
        <v>0</v>
      </c>
      <c r="M325" s="6" t="n">
        <f aca="false">IF(1_Data_EDA!D326="Europe",1,0)</f>
        <v>0</v>
      </c>
      <c r="N325" s="6" t="n">
        <f aca="false">IF(1_Data_EDA!D326="LATAM",1,0)</f>
        <v>0</v>
      </c>
      <c r="O325" s="6" t="n">
        <f aca="false">IF(1_Data_EDA!D326="Pacific Asia",1,0)</f>
        <v>0</v>
      </c>
      <c r="P325" s="6" t="n">
        <f aca="false">IF(1_Data_EDA!D326="USCA",1,0)</f>
        <v>1</v>
      </c>
      <c r="Q325" s="6" t="n">
        <f aca="false">IF(C325&gt;MEDIAN(C$5:C$8004),1,0)</f>
        <v>0</v>
      </c>
      <c r="R325" s="6" t="n">
        <f aca="false">IF(D325&gt;2,1,0)</f>
        <v>1</v>
      </c>
    </row>
    <row r="326" customFormat="false" ht="15" hidden="false" customHeight="true" outlineLevel="0" collapsed="false">
      <c r="A326" s="6" t="n">
        <f aca="false">1_Data_EDA!O327</f>
        <v>1</v>
      </c>
      <c r="B326" s="6" t="n">
        <f aca="false">1_Data_EDA!H327</f>
        <v>2</v>
      </c>
      <c r="C326" s="7" t="n">
        <f aca="false">1_Data_EDA!I327</f>
        <v>49.97999954</v>
      </c>
      <c r="D326" s="6" t="n">
        <f aca="false">1_Data_EDA!J327</f>
        <v>2</v>
      </c>
      <c r="E326" s="7" t="n">
        <f aca="false">1_Data_EDA!K327</f>
        <v>99.95999908</v>
      </c>
      <c r="F326" s="7" t="n">
        <f aca="false">1_Data_EDA!L327</f>
        <v>2</v>
      </c>
      <c r="G326" s="8" t="n">
        <f aca="false">1_Data_EDA!M327</f>
        <v>0.02</v>
      </c>
      <c r="H326" s="6" t="n">
        <f aca="false">IF(1_Data_EDA!B327="First Class",1,0)</f>
        <v>0</v>
      </c>
      <c r="I326" s="6" t="n">
        <f aca="false">IF(1_Data_EDA!B327="Second Class",1,0)</f>
        <v>1</v>
      </c>
      <c r="J326" s="6" t="n">
        <f aca="false">IF(1_Data_EDA!B327="Same Day",1,0)</f>
        <v>0</v>
      </c>
      <c r="K326" s="6" t="n">
        <f aca="false">IF(1_Data_EDA!C327="Corporate",1,0)</f>
        <v>0</v>
      </c>
      <c r="L326" s="6" t="n">
        <f aca="false">IF(1_Data_EDA!C327="Home Office",1,0)</f>
        <v>1</v>
      </c>
      <c r="M326" s="6" t="n">
        <f aca="false">IF(1_Data_EDA!D327="Europe",1,0)</f>
        <v>0</v>
      </c>
      <c r="N326" s="6" t="n">
        <f aca="false">IF(1_Data_EDA!D327="LATAM",1,0)</f>
        <v>0</v>
      </c>
      <c r="O326" s="6" t="n">
        <f aca="false">IF(1_Data_EDA!D327="Pacific Asia",1,0)</f>
        <v>0</v>
      </c>
      <c r="P326" s="6" t="n">
        <f aca="false">IF(1_Data_EDA!D327="USCA",1,0)</f>
        <v>1</v>
      </c>
      <c r="Q326" s="6" t="n">
        <f aca="false">IF(C326&gt;MEDIAN(C$5:C$8004),1,0)</f>
        <v>0</v>
      </c>
      <c r="R326" s="6" t="n">
        <f aca="false">IF(D326&gt;2,1,0)</f>
        <v>0</v>
      </c>
    </row>
    <row r="327" customFormat="false" ht="15" hidden="false" customHeight="true" outlineLevel="0" collapsed="false">
      <c r="A327" s="6" t="n">
        <f aca="false">1_Data_EDA!O328</f>
        <v>0</v>
      </c>
      <c r="B327" s="6" t="n">
        <f aca="false">1_Data_EDA!H328</f>
        <v>4</v>
      </c>
      <c r="C327" s="7" t="n">
        <f aca="false">1_Data_EDA!I328</f>
        <v>1500</v>
      </c>
      <c r="D327" s="6" t="n">
        <f aca="false">1_Data_EDA!J328</f>
        <v>1</v>
      </c>
      <c r="E327" s="7" t="n">
        <f aca="false">1_Data_EDA!K328</f>
        <v>1500</v>
      </c>
      <c r="F327" s="7" t="n">
        <f aca="false">1_Data_EDA!L328</f>
        <v>375</v>
      </c>
      <c r="G327" s="8" t="n">
        <f aca="false">1_Data_EDA!M328</f>
        <v>0.25</v>
      </c>
      <c r="H327" s="6" t="n">
        <f aca="false">IF(1_Data_EDA!B328="First Class",1,0)</f>
        <v>0</v>
      </c>
      <c r="I327" s="6" t="n">
        <f aca="false">IF(1_Data_EDA!B328="Second Class",1,0)</f>
        <v>0</v>
      </c>
      <c r="J327" s="6" t="n">
        <f aca="false">IF(1_Data_EDA!B328="Same Day",1,0)</f>
        <v>0</v>
      </c>
      <c r="K327" s="6" t="n">
        <f aca="false">IF(1_Data_EDA!C328="Corporate",1,0)</f>
        <v>0</v>
      </c>
      <c r="L327" s="6" t="n">
        <f aca="false">IF(1_Data_EDA!C328="Home Office",1,0)</f>
        <v>0</v>
      </c>
      <c r="M327" s="6" t="n">
        <f aca="false">IF(1_Data_EDA!D328="Europe",1,0)</f>
        <v>1</v>
      </c>
      <c r="N327" s="6" t="n">
        <f aca="false">IF(1_Data_EDA!D328="LATAM",1,0)</f>
        <v>0</v>
      </c>
      <c r="O327" s="6" t="n">
        <f aca="false">IF(1_Data_EDA!D328="Pacific Asia",1,0)</f>
        <v>0</v>
      </c>
      <c r="P327" s="6" t="n">
        <f aca="false">IF(1_Data_EDA!D328="USCA",1,0)</f>
        <v>0</v>
      </c>
      <c r="Q327" s="6" t="n">
        <f aca="false">IF(C327&gt;MEDIAN(C$5:C$8004),1,0)</f>
        <v>1</v>
      </c>
      <c r="R327" s="6" t="n">
        <f aca="false">IF(D327&gt;2,1,0)</f>
        <v>0</v>
      </c>
    </row>
    <row r="328" customFormat="false" ht="15" hidden="false" customHeight="true" outlineLevel="0" collapsed="false">
      <c r="A328" s="6" t="n">
        <f aca="false">1_Data_EDA!O329</f>
        <v>0</v>
      </c>
      <c r="B328" s="6" t="n">
        <f aca="false">1_Data_EDA!H329</f>
        <v>4</v>
      </c>
      <c r="C328" s="7" t="n">
        <f aca="false">1_Data_EDA!I329</f>
        <v>299.980011</v>
      </c>
      <c r="D328" s="6" t="n">
        <f aca="false">1_Data_EDA!J329</f>
        <v>1</v>
      </c>
      <c r="E328" s="7" t="n">
        <f aca="false">1_Data_EDA!K329</f>
        <v>299.980011</v>
      </c>
      <c r="F328" s="7" t="n">
        <f aca="false">1_Data_EDA!L329</f>
        <v>9</v>
      </c>
      <c r="G328" s="8" t="n">
        <f aca="false">1_Data_EDA!M329</f>
        <v>0.029999999</v>
      </c>
      <c r="H328" s="6" t="n">
        <f aca="false">IF(1_Data_EDA!B329="First Class",1,0)</f>
        <v>0</v>
      </c>
      <c r="I328" s="6" t="n">
        <f aca="false">IF(1_Data_EDA!B329="Second Class",1,0)</f>
        <v>0</v>
      </c>
      <c r="J328" s="6" t="n">
        <f aca="false">IF(1_Data_EDA!B329="Same Day",1,0)</f>
        <v>0</v>
      </c>
      <c r="K328" s="6" t="n">
        <f aca="false">IF(1_Data_EDA!C329="Corporate",1,0)</f>
        <v>0</v>
      </c>
      <c r="L328" s="6" t="n">
        <f aca="false">IF(1_Data_EDA!C329="Home Office",1,0)</f>
        <v>0</v>
      </c>
      <c r="M328" s="6" t="n">
        <f aca="false">IF(1_Data_EDA!D329="Europe",1,0)</f>
        <v>0</v>
      </c>
      <c r="N328" s="6" t="n">
        <f aca="false">IF(1_Data_EDA!D329="LATAM",1,0)</f>
        <v>0</v>
      </c>
      <c r="O328" s="6" t="n">
        <f aca="false">IF(1_Data_EDA!D329="Pacific Asia",1,0)</f>
        <v>0</v>
      </c>
      <c r="P328" s="6" t="n">
        <f aca="false">IF(1_Data_EDA!D329="USCA",1,0)</f>
        <v>1</v>
      </c>
      <c r="Q328" s="6" t="n">
        <f aca="false">IF(C328&gt;MEDIAN(C$5:C$8004),1,0)</f>
        <v>1</v>
      </c>
      <c r="R328" s="6" t="n">
        <f aca="false">IF(D328&gt;2,1,0)</f>
        <v>0</v>
      </c>
    </row>
    <row r="329" customFormat="false" ht="15" hidden="false" customHeight="true" outlineLevel="0" collapsed="false">
      <c r="A329" s="6" t="n">
        <f aca="false">1_Data_EDA!O330</f>
        <v>1</v>
      </c>
      <c r="B329" s="6" t="n">
        <f aca="false">1_Data_EDA!H330</f>
        <v>2</v>
      </c>
      <c r="C329" s="7" t="n">
        <f aca="false">1_Data_EDA!I330</f>
        <v>399.980011</v>
      </c>
      <c r="D329" s="6" t="n">
        <f aca="false">1_Data_EDA!J330</f>
        <v>1</v>
      </c>
      <c r="E329" s="7" t="n">
        <f aca="false">1_Data_EDA!K330</f>
        <v>399.980011</v>
      </c>
      <c r="F329" s="7" t="n">
        <f aca="false">1_Data_EDA!L330</f>
        <v>68</v>
      </c>
      <c r="G329" s="8" t="n">
        <f aca="false">1_Data_EDA!M330</f>
        <v>0.170000002</v>
      </c>
      <c r="H329" s="6" t="n">
        <f aca="false">IF(1_Data_EDA!B330="First Class",1,0)</f>
        <v>0</v>
      </c>
      <c r="I329" s="6" t="n">
        <f aca="false">IF(1_Data_EDA!B330="Second Class",1,0)</f>
        <v>1</v>
      </c>
      <c r="J329" s="6" t="n">
        <f aca="false">IF(1_Data_EDA!B330="Same Day",1,0)</f>
        <v>0</v>
      </c>
      <c r="K329" s="6" t="n">
        <f aca="false">IF(1_Data_EDA!C330="Corporate",1,0)</f>
        <v>0</v>
      </c>
      <c r="L329" s="6" t="n">
        <f aca="false">IF(1_Data_EDA!C330="Home Office",1,0)</f>
        <v>1</v>
      </c>
      <c r="M329" s="6" t="n">
        <f aca="false">IF(1_Data_EDA!D330="Europe",1,0)</f>
        <v>0</v>
      </c>
      <c r="N329" s="6" t="n">
        <f aca="false">IF(1_Data_EDA!D330="LATAM",1,0)</f>
        <v>1</v>
      </c>
      <c r="O329" s="6" t="n">
        <f aca="false">IF(1_Data_EDA!D330="Pacific Asia",1,0)</f>
        <v>0</v>
      </c>
      <c r="P329" s="6" t="n">
        <f aca="false">IF(1_Data_EDA!D330="USCA",1,0)</f>
        <v>0</v>
      </c>
      <c r="Q329" s="6" t="n">
        <f aca="false">IF(C329&gt;MEDIAN(C$5:C$8004),1,0)</f>
        <v>1</v>
      </c>
      <c r="R329" s="6" t="n">
        <f aca="false">IF(D329&gt;2,1,0)</f>
        <v>0</v>
      </c>
    </row>
    <row r="330" customFormat="false" ht="15" hidden="false" customHeight="true" outlineLevel="0" collapsed="false">
      <c r="A330" s="6" t="n">
        <f aca="false">1_Data_EDA!O331</f>
        <v>1</v>
      </c>
      <c r="B330" s="6" t="n">
        <f aca="false">1_Data_EDA!H331</f>
        <v>4</v>
      </c>
      <c r="C330" s="7" t="n">
        <f aca="false">1_Data_EDA!I331</f>
        <v>129.9900055</v>
      </c>
      <c r="D330" s="6" t="n">
        <f aca="false">1_Data_EDA!J331</f>
        <v>1</v>
      </c>
      <c r="E330" s="7" t="n">
        <f aca="false">1_Data_EDA!K331</f>
        <v>129.9900055</v>
      </c>
      <c r="F330" s="7" t="n">
        <f aca="false">1_Data_EDA!L331</f>
        <v>9.100000381</v>
      </c>
      <c r="G330" s="8" t="n">
        <f aca="false">1_Data_EDA!M331</f>
        <v>0.07</v>
      </c>
      <c r="H330" s="6" t="n">
        <f aca="false">IF(1_Data_EDA!B331="First Class",1,0)</f>
        <v>0</v>
      </c>
      <c r="I330" s="6" t="n">
        <f aca="false">IF(1_Data_EDA!B331="Second Class",1,0)</f>
        <v>0</v>
      </c>
      <c r="J330" s="6" t="n">
        <f aca="false">IF(1_Data_EDA!B331="Same Day",1,0)</f>
        <v>0</v>
      </c>
      <c r="K330" s="6" t="n">
        <f aca="false">IF(1_Data_EDA!C331="Corporate",1,0)</f>
        <v>0</v>
      </c>
      <c r="L330" s="6" t="n">
        <f aca="false">IF(1_Data_EDA!C331="Home Office",1,0)</f>
        <v>0</v>
      </c>
      <c r="M330" s="6" t="n">
        <f aca="false">IF(1_Data_EDA!D331="Europe",1,0)</f>
        <v>0</v>
      </c>
      <c r="N330" s="6" t="n">
        <f aca="false">IF(1_Data_EDA!D331="LATAM",1,0)</f>
        <v>1</v>
      </c>
      <c r="O330" s="6" t="n">
        <f aca="false">IF(1_Data_EDA!D331="Pacific Asia",1,0)</f>
        <v>0</v>
      </c>
      <c r="P330" s="6" t="n">
        <f aca="false">IF(1_Data_EDA!D331="USCA",1,0)</f>
        <v>0</v>
      </c>
      <c r="Q330" s="6" t="n">
        <f aca="false">IF(C330&gt;MEDIAN(C$5:C$8004),1,0)</f>
        <v>1</v>
      </c>
      <c r="R330" s="6" t="n">
        <f aca="false">IF(D330&gt;2,1,0)</f>
        <v>0</v>
      </c>
    </row>
    <row r="331" customFormat="false" ht="15" hidden="false" customHeight="true" outlineLevel="0" collapsed="false">
      <c r="A331" s="6" t="n">
        <f aca="false">1_Data_EDA!O332</f>
        <v>1</v>
      </c>
      <c r="B331" s="6" t="n">
        <f aca="false">1_Data_EDA!H332</f>
        <v>4</v>
      </c>
      <c r="C331" s="7" t="n">
        <f aca="false">1_Data_EDA!I332</f>
        <v>39.99000168</v>
      </c>
      <c r="D331" s="6" t="n">
        <f aca="false">1_Data_EDA!J332</f>
        <v>1</v>
      </c>
      <c r="E331" s="7" t="n">
        <f aca="false">1_Data_EDA!K332</f>
        <v>39.99000168</v>
      </c>
      <c r="F331" s="7" t="n">
        <f aca="false">1_Data_EDA!L332</f>
        <v>6.800000191</v>
      </c>
      <c r="G331" s="8" t="n">
        <f aca="false">1_Data_EDA!M332</f>
        <v>0.170000002</v>
      </c>
      <c r="H331" s="6" t="n">
        <f aca="false">IF(1_Data_EDA!B332="First Class",1,0)</f>
        <v>0</v>
      </c>
      <c r="I331" s="6" t="n">
        <f aca="false">IF(1_Data_EDA!B332="Second Class",1,0)</f>
        <v>0</v>
      </c>
      <c r="J331" s="6" t="n">
        <f aca="false">IF(1_Data_EDA!B332="Same Day",1,0)</f>
        <v>0</v>
      </c>
      <c r="K331" s="6" t="n">
        <f aca="false">IF(1_Data_EDA!C332="Corporate",1,0)</f>
        <v>1</v>
      </c>
      <c r="L331" s="6" t="n">
        <f aca="false">IF(1_Data_EDA!C332="Home Office",1,0)</f>
        <v>0</v>
      </c>
      <c r="M331" s="6" t="n">
        <f aca="false">IF(1_Data_EDA!D332="Europe",1,0)</f>
        <v>0</v>
      </c>
      <c r="N331" s="6" t="n">
        <f aca="false">IF(1_Data_EDA!D332="LATAM",1,0)</f>
        <v>1</v>
      </c>
      <c r="O331" s="6" t="n">
        <f aca="false">IF(1_Data_EDA!D332="Pacific Asia",1,0)</f>
        <v>0</v>
      </c>
      <c r="P331" s="6" t="n">
        <f aca="false">IF(1_Data_EDA!D332="USCA",1,0)</f>
        <v>0</v>
      </c>
      <c r="Q331" s="6" t="n">
        <f aca="false">IF(C331&gt;MEDIAN(C$5:C$8004),1,0)</f>
        <v>0</v>
      </c>
      <c r="R331" s="6" t="n">
        <f aca="false">IF(D331&gt;2,1,0)</f>
        <v>0</v>
      </c>
    </row>
    <row r="332" customFormat="false" ht="15" hidden="false" customHeight="true" outlineLevel="0" collapsed="false">
      <c r="A332" s="6" t="n">
        <f aca="false">1_Data_EDA!O333</f>
        <v>1</v>
      </c>
      <c r="B332" s="6" t="n">
        <f aca="false">1_Data_EDA!H333</f>
        <v>2</v>
      </c>
      <c r="C332" s="7" t="n">
        <f aca="false">1_Data_EDA!I333</f>
        <v>49.97999954</v>
      </c>
      <c r="D332" s="6" t="n">
        <f aca="false">1_Data_EDA!J333</f>
        <v>1</v>
      </c>
      <c r="E332" s="7" t="n">
        <f aca="false">1_Data_EDA!K333</f>
        <v>49.97999954</v>
      </c>
      <c r="F332" s="7" t="n">
        <f aca="false">1_Data_EDA!L333</f>
        <v>8</v>
      </c>
      <c r="G332" s="8" t="n">
        <f aca="false">1_Data_EDA!M333</f>
        <v>0.159999996</v>
      </c>
      <c r="H332" s="6" t="n">
        <f aca="false">IF(1_Data_EDA!B333="First Class",1,0)</f>
        <v>0</v>
      </c>
      <c r="I332" s="6" t="n">
        <f aca="false">IF(1_Data_EDA!B333="Second Class",1,0)</f>
        <v>1</v>
      </c>
      <c r="J332" s="6" t="n">
        <f aca="false">IF(1_Data_EDA!B333="Same Day",1,0)</f>
        <v>0</v>
      </c>
      <c r="K332" s="6" t="n">
        <f aca="false">IF(1_Data_EDA!C333="Corporate",1,0)</f>
        <v>1</v>
      </c>
      <c r="L332" s="6" t="n">
        <f aca="false">IF(1_Data_EDA!C333="Home Office",1,0)</f>
        <v>0</v>
      </c>
      <c r="M332" s="6" t="n">
        <f aca="false">IF(1_Data_EDA!D333="Europe",1,0)</f>
        <v>1</v>
      </c>
      <c r="N332" s="6" t="n">
        <f aca="false">IF(1_Data_EDA!D333="LATAM",1,0)</f>
        <v>0</v>
      </c>
      <c r="O332" s="6" t="n">
        <f aca="false">IF(1_Data_EDA!D333="Pacific Asia",1,0)</f>
        <v>0</v>
      </c>
      <c r="P332" s="6" t="n">
        <f aca="false">IF(1_Data_EDA!D333="USCA",1,0)</f>
        <v>0</v>
      </c>
      <c r="Q332" s="6" t="n">
        <f aca="false">IF(C332&gt;MEDIAN(C$5:C$8004),1,0)</f>
        <v>0</v>
      </c>
      <c r="R332" s="6" t="n">
        <f aca="false">IF(D332&gt;2,1,0)</f>
        <v>0</v>
      </c>
    </row>
    <row r="333" customFormat="false" ht="15" hidden="false" customHeight="true" outlineLevel="0" collapsed="false">
      <c r="A333" s="6" t="n">
        <f aca="false">1_Data_EDA!O334</f>
        <v>1</v>
      </c>
      <c r="B333" s="6" t="n">
        <f aca="false">1_Data_EDA!H334</f>
        <v>4</v>
      </c>
      <c r="C333" s="7" t="n">
        <f aca="false">1_Data_EDA!I334</f>
        <v>199.9900055</v>
      </c>
      <c r="D333" s="6" t="n">
        <f aca="false">1_Data_EDA!J334</f>
        <v>1</v>
      </c>
      <c r="E333" s="7" t="n">
        <f aca="false">1_Data_EDA!K334</f>
        <v>199.9900055</v>
      </c>
      <c r="F333" s="7" t="n">
        <f aca="false">1_Data_EDA!L334</f>
        <v>40</v>
      </c>
      <c r="G333" s="8" t="n">
        <f aca="false">1_Data_EDA!M334</f>
        <v>0.200000003</v>
      </c>
      <c r="H333" s="6" t="n">
        <f aca="false">IF(1_Data_EDA!B334="First Class",1,0)</f>
        <v>0</v>
      </c>
      <c r="I333" s="6" t="n">
        <f aca="false">IF(1_Data_EDA!B334="Second Class",1,0)</f>
        <v>0</v>
      </c>
      <c r="J333" s="6" t="n">
        <f aca="false">IF(1_Data_EDA!B334="Same Day",1,0)</f>
        <v>0</v>
      </c>
      <c r="K333" s="6" t="n">
        <f aca="false">IF(1_Data_EDA!C334="Corporate",1,0)</f>
        <v>1</v>
      </c>
      <c r="L333" s="6" t="n">
        <f aca="false">IF(1_Data_EDA!C334="Home Office",1,0)</f>
        <v>0</v>
      </c>
      <c r="M333" s="6" t="n">
        <f aca="false">IF(1_Data_EDA!D334="Europe",1,0)</f>
        <v>0</v>
      </c>
      <c r="N333" s="6" t="n">
        <f aca="false">IF(1_Data_EDA!D334="LATAM",1,0)</f>
        <v>0</v>
      </c>
      <c r="O333" s="6" t="n">
        <f aca="false">IF(1_Data_EDA!D334="Pacific Asia",1,0)</f>
        <v>0</v>
      </c>
      <c r="P333" s="6" t="n">
        <f aca="false">IF(1_Data_EDA!D334="USCA",1,0)</f>
        <v>1</v>
      </c>
      <c r="Q333" s="6" t="n">
        <f aca="false">IF(C333&gt;MEDIAN(C$5:C$8004),1,0)</f>
        <v>1</v>
      </c>
      <c r="R333" s="6" t="n">
        <f aca="false">IF(D333&gt;2,1,0)</f>
        <v>0</v>
      </c>
    </row>
    <row r="334" customFormat="false" ht="15" hidden="false" customHeight="true" outlineLevel="0" collapsed="false">
      <c r="A334" s="6" t="n">
        <f aca="false">1_Data_EDA!O335</f>
        <v>1</v>
      </c>
      <c r="B334" s="6" t="n">
        <f aca="false">1_Data_EDA!H335</f>
        <v>4</v>
      </c>
      <c r="C334" s="7" t="n">
        <f aca="false">1_Data_EDA!I335</f>
        <v>299.980011</v>
      </c>
      <c r="D334" s="6" t="n">
        <f aca="false">1_Data_EDA!J335</f>
        <v>1</v>
      </c>
      <c r="E334" s="7" t="n">
        <f aca="false">1_Data_EDA!K335</f>
        <v>299.980011</v>
      </c>
      <c r="F334" s="7" t="n">
        <f aca="false">1_Data_EDA!L335</f>
        <v>60</v>
      </c>
      <c r="G334" s="8" t="n">
        <f aca="false">1_Data_EDA!M335</f>
        <v>0.200000003</v>
      </c>
      <c r="H334" s="6" t="n">
        <f aca="false">IF(1_Data_EDA!B335="First Class",1,0)</f>
        <v>0</v>
      </c>
      <c r="I334" s="6" t="n">
        <f aca="false">IF(1_Data_EDA!B335="Second Class",1,0)</f>
        <v>0</v>
      </c>
      <c r="J334" s="6" t="n">
        <f aca="false">IF(1_Data_EDA!B335="Same Day",1,0)</f>
        <v>0</v>
      </c>
      <c r="K334" s="6" t="n">
        <f aca="false">IF(1_Data_EDA!C335="Corporate",1,0)</f>
        <v>0</v>
      </c>
      <c r="L334" s="6" t="n">
        <f aca="false">IF(1_Data_EDA!C335="Home Office",1,0)</f>
        <v>0</v>
      </c>
      <c r="M334" s="6" t="n">
        <f aca="false">IF(1_Data_EDA!D335="Europe",1,0)</f>
        <v>0</v>
      </c>
      <c r="N334" s="6" t="n">
        <f aca="false">IF(1_Data_EDA!D335="LATAM",1,0)</f>
        <v>1</v>
      </c>
      <c r="O334" s="6" t="n">
        <f aca="false">IF(1_Data_EDA!D335="Pacific Asia",1,0)</f>
        <v>0</v>
      </c>
      <c r="P334" s="6" t="n">
        <f aca="false">IF(1_Data_EDA!D335="USCA",1,0)</f>
        <v>0</v>
      </c>
      <c r="Q334" s="6" t="n">
        <f aca="false">IF(C334&gt;MEDIAN(C$5:C$8004),1,0)</f>
        <v>1</v>
      </c>
      <c r="R334" s="6" t="n">
        <f aca="false">IF(D334&gt;2,1,0)</f>
        <v>0</v>
      </c>
    </row>
    <row r="335" customFormat="false" ht="15" hidden="false" customHeight="true" outlineLevel="0" collapsed="false">
      <c r="A335" s="6" t="n">
        <f aca="false">1_Data_EDA!O336</f>
        <v>0</v>
      </c>
      <c r="B335" s="6" t="n">
        <f aca="false">1_Data_EDA!H336</f>
        <v>4</v>
      </c>
      <c r="C335" s="7" t="n">
        <f aca="false">1_Data_EDA!I336</f>
        <v>19.98999977</v>
      </c>
      <c r="D335" s="6" t="n">
        <f aca="false">1_Data_EDA!J336</f>
        <v>2</v>
      </c>
      <c r="E335" s="7" t="n">
        <f aca="false">1_Data_EDA!K336</f>
        <v>39.97999954</v>
      </c>
      <c r="F335" s="7" t="n">
        <f aca="false">1_Data_EDA!L336</f>
        <v>2.200000048</v>
      </c>
      <c r="G335" s="8" t="n">
        <f aca="false">1_Data_EDA!M336</f>
        <v>0.059999999</v>
      </c>
      <c r="H335" s="6" t="n">
        <f aca="false">IF(1_Data_EDA!B336="First Class",1,0)</f>
        <v>0</v>
      </c>
      <c r="I335" s="6" t="n">
        <f aca="false">IF(1_Data_EDA!B336="Second Class",1,0)</f>
        <v>0</v>
      </c>
      <c r="J335" s="6" t="n">
        <f aca="false">IF(1_Data_EDA!B336="Same Day",1,0)</f>
        <v>0</v>
      </c>
      <c r="K335" s="6" t="n">
        <f aca="false">IF(1_Data_EDA!C336="Corporate",1,0)</f>
        <v>0</v>
      </c>
      <c r="L335" s="6" t="n">
        <f aca="false">IF(1_Data_EDA!C336="Home Office",1,0)</f>
        <v>0</v>
      </c>
      <c r="M335" s="6" t="n">
        <f aca="false">IF(1_Data_EDA!D336="Europe",1,0)</f>
        <v>0</v>
      </c>
      <c r="N335" s="6" t="n">
        <f aca="false">IF(1_Data_EDA!D336="LATAM",1,0)</f>
        <v>0</v>
      </c>
      <c r="O335" s="6" t="n">
        <f aca="false">IF(1_Data_EDA!D336="Pacific Asia",1,0)</f>
        <v>0</v>
      </c>
      <c r="P335" s="6" t="n">
        <f aca="false">IF(1_Data_EDA!D336="USCA",1,0)</f>
        <v>0</v>
      </c>
      <c r="Q335" s="6" t="n">
        <f aca="false">IF(C335&gt;MEDIAN(C$5:C$8004),1,0)</f>
        <v>0</v>
      </c>
      <c r="R335" s="6" t="n">
        <f aca="false">IF(D335&gt;2,1,0)</f>
        <v>0</v>
      </c>
    </row>
    <row r="336" customFormat="false" ht="15" hidden="false" customHeight="true" outlineLevel="0" collapsed="false">
      <c r="A336" s="6" t="n">
        <f aca="false">1_Data_EDA!O337</f>
        <v>0</v>
      </c>
      <c r="B336" s="6" t="n">
        <f aca="false">1_Data_EDA!H337</f>
        <v>4</v>
      </c>
      <c r="C336" s="7" t="n">
        <f aca="false">1_Data_EDA!I337</f>
        <v>129.9900055</v>
      </c>
      <c r="D336" s="6" t="n">
        <f aca="false">1_Data_EDA!J337</f>
        <v>1</v>
      </c>
      <c r="E336" s="7" t="n">
        <f aca="false">1_Data_EDA!K337</f>
        <v>129.9900055</v>
      </c>
      <c r="F336" s="7" t="n">
        <f aca="false">1_Data_EDA!L337</f>
        <v>11.69999981</v>
      </c>
      <c r="G336" s="8" t="n">
        <f aca="false">1_Data_EDA!M337</f>
        <v>0.090000004</v>
      </c>
      <c r="H336" s="6" t="n">
        <f aca="false">IF(1_Data_EDA!B337="First Class",1,0)</f>
        <v>0</v>
      </c>
      <c r="I336" s="6" t="n">
        <f aca="false">IF(1_Data_EDA!B337="Second Class",1,0)</f>
        <v>0</v>
      </c>
      <c r="J336" s="6" t="n">
        <f aca="false">IF(1_Data_EDA!B337="Same Day",1,0)</f>
        <v>0</v>
      </c>
      <c r="K336" s="6" t="n">
        <f aca="false">IF(1_Data_EDA!C337="Corporate",1,0)</f>
        <v>0</v>
      </c>
      <c r="L336" s="6" t="n">
        <f aca="false">IF(1_Data_EDA!C337="Home Office",1,0)</f>
        <v>0</v>
      </c>
      <c r="M336" s="6" t="n">
        <f aca="false">IF(1_Data_EDA!D337="Europe",1,0)</f>
        <v>0</v>
      </c>
      <c r="N336" s="6" t="n">
        <f aca="false">IF(1_Data_EDA!D337="LATAM",1,0)</f>
        <v>0</v>
      </c>
      <c r="O336" s="6" t="n">
        <f aca="false">IF(1_Data_EDA!D337="Pacific Asia",1,0)</f>
        <v>1</v>
      </c>
      <c r="P336" s="6" t="n">
        <f aca="false">IF(1_Data_EDA!D337="USCA",1,0)</f>
        <v>0</v>
      </c>
      <c r="Q336" s="6" t="n">
        <f aca="false">IF(C336&gt;MEDIAN(C$5:C$8004),1,0)</f>
        <v>1</v>
      </c>
      <c r="R336" s="6" t="n">
        <f aca="false">IF(D336&gt;2,1,0)</f>
        <v>0</v>
      </c>
    </row>
    <row r="337" customFormat="false" ht="15" hidden="false" customHeight="true" outlineLevel="0" collapsed="false">
      <c r="A337" s="6" t="n">
        <f aca="false">1_Data_EDA!O338</f>
        <v>1</v>
      </c>
      <c r="B337" s="6" t="n">
        <f aca="false">1_Data_EDA!H338</f>
        <v>2</v>
      </c>
      <c r="C337" s="7" t="n">
        <f aca="false">1_Data_EDA!I338</f>
        <v>50</v>
      </c>
      <c r="D337" s="6" t="n">
        <f aca="false">1_Data_EDA!J338</f>
        <v>5</v>
      </c>
      <c r="E337" s="7" t="n">
        <f aca="false">1_Data_EDA!K338</f>
        <v>250</v>
      </c>
      <c r="F337" s="7" t="n">
        <f aca="false">1_Data_EDA!L338</f>
        <v>30</v>
      </c>
      <c r="G337" s="8" t="n">
        <f aca="false">1_Data_EDA!M338</f>
        <v>0.119999997</v>
      </c>
      <c r="H337" s="6" t="n">
        <f aca="false">IF(1_Data_EDA!B338="First Class",1,0)</f>
        <v>0</v>
      </c>
      <c r="I337" s="6" t="n">
        <f aca="false">IF(1_Data_EDA!B338="Second Class",1,0)</f>
        <v>1</v>
      </c>
      <c r="J337" s="6" t="n">
        <f aca="false">IF(1_Data_EDA!B338="Same Day",1,0)</f>
        <v>0</v>
      </c>
      <c r="K337" s="6" t="n">
        <f aca="false">IF(1_Data_EDA!C338="Corporate",1,0)</f>
        <v>0</v>
      </c>
      <c r="L337" s="6" t="n">
        <f aca="false">IF(1_Data_EDA!C338="Home Office",1,0)</f>
        <v>1</v>
      </c>
      <c r="M337" s="6" t="n">
        <f aca="false">IF(1_Data_EDA!D338="Europe",1,0)</f>
        <v>1</v>
      </c>
      <c r="N337" s="6" t="n">
        <f aca="false">IF(1_Data_EDA!D338="LATAM",1,0)</f>
        <v>0</v>
      </c>
      <c r="O337" s="6" t="n">
        <f aca="false">IF(1_Data_EDA!D338="Pacific Asia",1,0)</f>
        <v>0</v>
      </c>
      <c r="P337" s="6" t="n">
        <f aca="false">IF(1_Data_EDA!D338="USCA",1,0)</f>
        <v>0</v>
      </c>
      <c r="Q337" s="6" t="n">
        <f aca="false">IF(C337&gt;MEDIAN(C$5:C$8004),1,0)</f>
        <v>0</v>
      </c>
      <c r="R337" s="6" t="n">
        <f aca="false">IF(D337&gt;2,1,0)</f>
        <v>1</v>
      </c>
    </row>
    <row r="338" customFormat="false" ht="15" hidden="false" customHeight="true" outlineLevel="0" collapsed="false">
      <c r="A338" s="6" t="n">
        <f aca="false">1_Data_EDA!O339</f>
        <v>1</v>
      </c>
      <c r="B338" s="6" t="n">
        <f aca="false">1_Data_EDA!H339</f>
        <v>4</v>
      </c>
      <c r="C338" s="7" t="n">
        <f aca="false">1_Data_EDA!I339</f>
        <v>59.99000168</v>
      </c>
      <c r="D338" s="6" t="n">
        <f aca="false">1_Data_EDA!J339</f>
        <v>3</v>
      </c>
      <c r="E338" s="7" t="n">
        <f aca="false">1_Data_EDA!K339</f>
        <v>179.9700012</v>
      </c>
      <c r="F338" s="7" t="n">
        <f aca="false">1_Data_EDA!L339</f>
        <v>16.20000076</v>
      </c>
      <c r="G338" s="8" t="n">
        <f aca="false">1_Data_EDA!M339</f>
        <v>0.090000004</v>
      </c>
      <c r="H338" s="6" t="n">
        <f aca="false">IF(1_Data_EDA!B339="First Class",1,0)</f>
        <v>0</v>
      </c>
      <c r="I338" s="6" t="n">
        <f aca="false">IF(1_Data_EDA!B339="Second Class",1,0)</f>
        <v>0</v>
      </c>
      <c r="J338" s="6" t="n">
        <f aca="false">IF(1_Data_EDA!B339="Same Day",1,0)</f>
        <v>0</v>
      </c>
      <c r="K338" s="6" t="n">
        <f aca="false">IF(1_Data_EDA!C339="Corporate",1,0)</f>
        <v>1</v>
      </c>
      <c r="L338" s="6" t="n">
        <f aca="false">IF(1_Data_EDA!C339="Home Office",1,0)</f>
        <v>0</v>
      </c>
      <c r="M338" s="6" t="n">
        <f aca="false">IF(1_Data_EDA!D339="Europe",1,0)</f>
        <v>0</v>
      </c>
      <c r="N338" s="6" t="n">
        <f aca="false">IF(1_Data_EDA!D339="LATAM",1,0)</f>
        <v>1</v>
      </c>
      <c r="O338" s="6" t="n">
        <f aca="false">IF(1_Data_EDA!D339="Pacific Asia",1,0)</f>
        <v>0</v>
      </c>
      <c r="P338" s="6" t="n">
        <f aca="false">IF(1_Data_EDA!D339="USCA",1,0)</f>
        <v>0</v>
      </c>
      <c r="Q338" s="6" t="n">
        <f aca="false">IF(C338&gt;MEDIAN(C$5:C$8004),1,0)</f>
        <v>0</v>
      </c>
      <c r="R338" s="6" t="n">
        <f aca="false">IF(D338&gt;2,1,0)</f>
        <v>1</v>
      </c>
    </row>
    <row r="339" customFormat="false" ht="15" hidden="false" customHeight="true" outlineLevel="0" collapsed="false">
      <c r="A339" s="6" t="n">
        <f aca="false">1_Data_EDA!O340</f>
        <v>0</v>
      </c>
      <c r="B339" s="6" t="n">
        <f aca="false">1_Data_EDA!H340</f>
        <v>4</v>
      </c>
      <c r="C339" s="7" t="n">
        <f aca="false">1_Data_EDA!I340</f>
        <v>99.98999786</v>
      </c>
      <c r="D339" s="6" t="n">
        <f aca="false">1_Data_EDA!J340</f>
        <v>5</v>
      </c>
      <c r="E339" s="7" t="n">
        <f aca="false">1_Data_EDA!K340</f>
        <v>499.9500122</v>
      </c>
      <c r="F339" s="7" t="n">
        <f aca="false">1_Data_EDA!L340</f>
        <v>64.98999786</v>
      </c>
      <c r="G339" s="8" t="n">
        <f aca="false">1_Data_EDA!M340</f>
        <v>0.129999995</v>
      </c>
      <c r="H339" s="6" t="n">
        <f aca="false">IF(1_Data_EDA!B340="First Class",1,0)</f>
        <v>0</v>
      </c>
      <c r="I339" s="6" t="n">
        <f aca="false">IF(1_Data_EDA!B340="Second Class",1,0)</f>
        <v>0</v>
      </c>
      <c r="J339" s="6" t="n">
        <f aca="false">IF(1_Data_EDA!B340="Same Day",1,0)</f>
        <v>0</v>
      </c>
      <c r="K339" s="6" t="n">
        <f aca="false">IF(1_Data_EDA!C340="Corporate",1,0)</f>
        <v>0</v>
      </c>
      <c r="L339" s="6" t="n">
        <f aca="false">IF(1_Data_EDA!C340="Home Office",1,0)</f>
        <v>1</v>
      </c>
      <c r="M339" s="6" t="n">
        <f aca="false">IF(1_Data_EDA!D340="Europe",1,0)</f>
        <v>0</v>
      </c>
      <c r="N339" s="6" t="n">
        <f aca="false">IF(1_Data_EDA!D340="LATAM",1,0)</f>
        <v>0</v>
      </c>
      <c r="O339" s="6" t="n">
        <f aca="false">IF(1_Data_EDA!D340="Pacific Asia",1,0)</f>
        <v>1</v>
      </c>
      <c r="P339" s="6" t="n">
        <f aca="false">IF(1_Data_EDA!D340="USCA",1,0)</f>
        <v>0</v>
      </c>
      <c r="Q339" s="6" t="n">
        <f aca="false">IF(C339&gt;MEDIAN(C$5:C$8004),1,0)</f>
        <v>1</v>
      </c>
      <c r="R339" s="6" t="n">
        <f aca="false">IF(D339&gt;2,1,0)</f>
        <v>1</v>
      </c>
    </row>
    <row r="340" customFormat="false" ht="15" hidden="false" customHeight="true" outlineLevel="0" collapsed="false">
      <c r="A340" s="6" t="n">
        <f aca="false">1_Data_EDA!O341</f>
        <v>1</v>
      </c>
      <c r="B340" s="6" t="n">
        <f aca="false">1_Data_EDA!H341</f>
        <v>1</v>
      </c>
      <c r="C340" s="7" t="n">
        <f aca="false">1_Data_EDA!I341</f>
        <v>59.99000168</v>
      </c>
      <c r="D340" s="6" t="n">
        <f aca="false">1_Data_EDA!J341</f>
        <v>5</v>
      </c>
      <c r="E340" s="7" t="n">
        <f aca="false">1_Data_EDA!K341</f>
        <v>299.9500122</v>
      </c>
      <c r="F340" s="7" t="n">
        <f aca="false">1_Data_EDA!L341</f>
        <v>12</v>
      </c>
      <c r="G340" s="8" t="n">
        <f aca="false">1_Data_EDA!M341</f>
        <v>0.039999999</v>
      </c>
      <c r="H340" s="6" t="n">
        <f aca="false">IF(1_Data_EDA!B341="First Class",1,0)</f>
        <v>1</v>
      </c>
      <c r="I340" s="6" t="n">
        <f aca="false">IF(1_Data_EDA!B341="Second Class",1,0)</f>
        <v>0</v>
      </c>
      <c r="J340" s="6" t="n">
        <f aca="false">IF(1_Data_EDA!B341="Same Day",1,0)</f>
        <v>0</v>
      </c>
      <c r="K340" s="6" t="n">
        <f aca="false">IF(1_Data_EDA!C341="Corporate",1,0)</f>
        <v>0</v>
      </c>
      <c r="L340" s="6" t="n">
        <f aca="false">IF(1_Data_EDA!C341="Home Office",1,0)</f>
        <v>0</v>
      </c>
      <c r="M340" s="6" t="n">
        <f aca="false">IF(1_Data_EDA!D341="Europe",1,0)</f>
        <v>0</v>
      </c>
      <c r="N340" s="6" t="n">
        <f aca="false">IF(1_Data_EDA!D341="LATAM",1,0)</f>
        <v>1</v>
      </c>
      <c r="O340" s="6" t="n">
        <f aca="false">IF(1_Data_EDA!D341="Pacific Asia",1,0)</f>
        <v>0</v>
      </c>
      <c r="P340" s="6" t="n">
        <f aca="false">IF(1_Data_EDA!D341="USCA",1,0)</f>
        <v>0</v>
      </c>
      <c r="Q340" s="6" t="n">
        <f aca="false">IF(C340&gt;MEDIAN(C$5:C$8004),1,0)</f>
        <v>0</v>
      </c>
      <c r="R340" s="6" t="n">
        <f aca="false">IF(D340&gt;2,1,0)</f>
        <v>1</v>
      </c>
    </row>
    <row r="341" customFormat="false" ht="15" hidden="false" customHeight="true" outlineLevel="0" collapsed="false">
      <c r="A341" s="6" t="n">
        <f aca="false">1_Data_EDA!O342</f>
        <v>1</v>
      </c>
      <c r="B341" s="6" t="n">
        <f aca="false">1_Data_EDA!H342</f>
        <v>1</v>
      </c>
      <c r="C341" s="7" t="n">
        <f aca="false">1_Data_EDA!I342</f>
        <v>461.480011</v>
      </c>
      <c r="D341" s="6" t="n">
        <f aca="false">1_Data_EDA!J342</f>
        <v>1</v>
      </c>
      <c r="E341" s="7" t="n">
        <f aca="false">1_Data_EDA!K342</f>
        <v>461.480011</v>
      </c>
      <c r="F341" s="7" t="n">
        <f aca="false">1_Data_EDA!L342</f>
        <v>23.0699997</v>
      </c>
      <c r="G341" s="8" t="n">
        <f aca="false">1_Data_EDA!M342</f>
        <v>0.050000001</v>
      </c>
      <c r="H341" s="6" t="n">
        <f aca="false">IF(1_Data_EDA!B342="First Class",1,0)</f>
        <v>1</v>
      </c>
      <c r="I341" s="6" t="n">
        <f aca="false">IF(1_Data_EDA!B342="Second Class",1,0)</f>
        <v>0</v>
      </c>
      <c r="J341" s="6" t="n">
        <f aca="false">IF(1_Data_EDA!B342="Same Day",1,0)</f>
        <v>0</v>
      </c>
      <c r="K341" s="6" t="n">
        <f aca="false">IF(1_Data_EDA!C342="Corporate",1,0)</f>
        <v>0</v>
      </c>
      <c r="L341" s="6" t="n">
        <f aca="false">IF(1_Data_EDA!C342="Home Office",1,0)</f>
        <v>0</v>
      </c>
      <c r="M341" s="6" t="n">
        <f aca="false">IF(1_Data_EDA!D342="Europe",1,0)</f>
        <v>1</v>
      </c>
      <c r="N341" s="6" t="n">
        <f aca="false">IF(1_Data_EDA!D342="LATAM",1,0)</f>
        <v>0</v>
      </c>
      <c r="O341" s="6" t="n">
        <f aca="false">IF(1_Data_EDA!D342="Pacific Asia",1,0)</f>
        <v>0</v>
      </c>
      <c r="P341" s="6" t="n">
        <f aca="false">IF(1_Data_EDA!D342="USCA",1,0)</f>
        <v>0</v>
      </c>
      <c r="Q341" s="6" t="n">
        <f aca="false">IF(C341&gt;MEDIAN(C$5:C$8004),1,0)</f>
        <v>1</v>
      </c>
      <c r="R341" s="6" t="n">
        <f aca="false">IF(D341&gt;2,1,0)</f>
        <v>0</v>
      </c>
    </row>
    <row r="342" customFormat="false" ht="15" hidden="false" customHeight="true" outlineLevel="0" collapsed="false">
      <c r="A342" s="6" t="n">
        <f aca="false">1_Data_EDA!O343</f>
        <v>1</v>
      </c>
      <c r="B342" s="6" t="n">
        <f aca="false">1_Data_EDA!H343</f>
        <v>4</v>
      </c>
      <c r="C342" s="7" t="n">
        <f aca="false">1_Data_EDA!I343</f>
        <v>129.9900055</v>
      </c>
      <c r="D342" s="6" t="n">
        <f aca="false">1_Data_EDA!J343</f>
        <v>1</v>
      </c>
      <c r="E342" s="7" t="n">
        <f aca="false">1_Data_EDA!K343</f>
        <v>129.9900055</v>
      </c>
      <c r="F342" s="7" t="n">
        <f aca="false">1_Data_EDA!L343</f>
        <v>3.900000095</v>
      </c>
      <c r="G342" s="8" t="n">
        <f aca="false">1_Data_EDA!M343</f>
        <v>0.029999999</v>
      </c>
      <c r="H342" s="6" t="n">
        <f aca="false">IF(1_Data_EDA!B343="First Class",1,0)</f>
        <v>0</v>
      </c>
      <c r="I342" s="6" t="n">
        <f aca="false">IF(1_Data_EDA!B343="Second Class",1,0)</f>
        <v>0</v>
      </c>
      <c r="J342" s="6" t="n">
        <f aca="false">IF(1_Data_EDA!B343="Same Day",1,0)</f>
        <v>0</v>
      </c>
      <c r="K342" s="6" t="n">
        <f aca="false">IF(1_Data_EDA!C343="Corporate",1,0)</f>
        <v>0</v>
      </c>
      <c r="L342" s="6" t="n">
        <f aca="false">IF(1_Data_EDA!C343="Home Office",1,0)</f>
        <v>0</v>
      </c>
      <c r="M342" s="6" t="n">
        <f aca="false">IF(1_Data_EDA!D343="Europe",1,0)</f>
        <v>1</v>
      </c>
      <c r="N342" s="6" t="n">
        <f aca="false">IF(1_Data_EDA!D343="LATAM",1,0)</f>
        <v>0</v>
      </c>
      <c r="O342" s="6" t="n">
        <f aca="false">IF(1_Data_EDA!D343="Pacific Asia",1,0)</f>
        <v>0</v>
      </c>
      <c r="P342" s="6" t="n">
        <f aca="false">IF(1_Data_EDA!D343="USCA",1,0)</f>
        <v>0</v>
      </c>
      <c r="Q342" s="6" t="n">
        <f aca="false">IF(C342&gt;MEDIAN(C$5:C$8004),1,0)</f>
        <v>1</v>
      </c>
      <c r="R342" s="6" t="n">
        <f aca="false">IF(D342&gt;2,1,0)</f>
        <v>0</v>
      </c>
    </row>
    <row r="343" customFormat="false" ht="15" hidden="false" customHeight="true" outlineLevel="0" collapsed="false">
      <c r="A343" s="6" t="n">
        <f aca="false">1_Data_EDA!O344</f>
        <v>0</v>
      </c>
      <c r="B343" s="6" t="n">
        <f aca="false">1_Data_EDA!H344</f>
        <v>2</v>
      </c>
      <c r="C343" s="7" t="n">
        <f aca="false">1_Data_EDA!I344</f>
        <v>49.97999954</v>
      </c>
      <c r="D343" s="6" t="n">
        <f aca="false">1_Data_EDA!J344</f>
        <v>5</v>
      </c>
      <c r="E343" s="7" t="n">
        <f aca="false">1_Data_EDA!K344</f>
        <v>249.8999939</v>
      </c>
      <c r="F343" s="7" t="n">
        <f aca="false">1_Data_EDA!L344</f>
        <v>37.49000168</v>
      </c>
      <c r="G343" s="8" t="n">
        <f aca="false">1_Data_EDA!M344</f>
        <v>0.150000006</v>
      </c>
      <c r="H343" s="6" t="n">
        <f aca="false">IF(1_Data_EDA!B344="First Class",1,0)</f>
        <v>0</v>
      </c>
      <c r="I343" s="6" t="n">
        <f aca="false">IF(1_Data_EDA!B344="Second Class",1,0)</f>
        <v>1</v>
      </c>
      <c r="J343" s="6" t="n">
        <f aca="false">IF(1_Data_EDA!B344="Same Day",1,0)</f>
        <v>0</v>
      </c>
      <c r="K343" s="6" t="n">
        <f aca="false">IF(1_Data_EDA!C344="Corporate",1,0)</f>
        <v>0</v>
      </c>
      <c r="L343" s="6" t="n">
        <f aca="false">IF(1_Data_EDA!C344="Home Office",1,0)</f>
        <v>0</v>
      </c>
      <c r="M343" s="6" t="n">
        <f aca="false">IF(1_Data_EDA!D344="Europe",1,0)</f>
        <v>0</v>
      </c>
      <c r="N343" s="6" t="n">
        <f aca="false">IF(1_Data_EDA!D344="LATAM",1,0)</f>
        <v>0</v>
      </c>
      <c r="O343" s="6" t="n">
        <f aca="false">IF(1_Data_EDA!D344="Pacific Asia",1,0)</f>
        <v>1</v>
      </c>
      <c r="P343" s="6" t="n">
        <f aca="false">IF(1_Data_EDA!D344="USCA",1,0)</f>
        <v>0</v>
      </c>
      <c r="Q343" s="6" t="n">
        <f aca="false">IF(C343&gt;MEDIAN(C$5:C$8004),1,0)</f>
        <v>0</v>
      </c>
      <c r="R343" s="6" t="n">
        <f aca="false">IF(D343&gt;2,1,0)</f>
        <v>1</v>
      </c>
    </row>
    <row r="344" customFormat="false" ht="15" hidden="false" customHeight="true" outlineLevel="0" collapsed="false">
      <c r="A344" s="6" t="n">
        <f aca="false">1_Data_EDA!O345</f>
        <v>1</v>
      </c>
      <c r="B344" s="6" t="n">
        <f aca="false">1_Data_EDA!H345</f>
        <v>4</v>
      </c>
      <c r="C344" s="7" t="n">
        <f aca="false">1_Data_EDA!I345</f>
        <v>59.99000168</v>
      </c>
      <c r="D344" s="6" t="n">
        <f aca="false">1_Data_EDA!J345</f>
        <v>2</v>
      </c>
      <c r="E344" s="7" t="n">
        <f aca="false">1_Data_EDA!K345</f>
        <v>119.9800034</v>
      </c>
      <c r="F344" s="7" t="n">
        <f aca="false">1_Data_EDA!L345</f>
        <v>0</v>
      </c>
      <c r="G344" s="8" t="n">
        <f aca="false">1_Data_EDA!M345</f>
        <v>0</v>
      </c>
      <c r="H344" s="6" t="n">
        <f aca="false">IF(1_Data_EDA!B345="First Class",1,0)</f>
        <v>0</v>
      </c>
      <c r="I344" s="6" t="n">
        <f aca="false">IF(1_Data_EDA!B345="Second Class",1,0)</f>
        <v>0</v>
      </c>
      <c r="J344" s="6" t="n">
        <f aca="false">IF(1_Data_EDA!B345="Same Day",1,0)</f>
        <v>0</v>
      </c>
      <c r="K344" s="6" t="n">
        <f aca="false">IF(1_Data_EDA!C345="Corporate",1,0)</f>
        <v>0</v>
      </c>
      <c r="L344" s="6" t="n">
        <f aca="false">IF(1_Data_EDA!C345="Home Office",1,0)</f>
        <v>0</v>
      </c>
      <c r="M344" s="6" t="n">
        <f aca="false">IF(1_Data_EDA!D345="Europe",1,0)</f>
        <v>0</v>
      </c>
      <c r="N344" s="6" t="n">
        <f aca="false">IF(1_Data_EDA!D345="LATAM",1,0)</f>
        <v>1</v>
      </c>
      <c r="O344" s="6" t="n">
        <f aca="false">IF(1_Data_EDA!D345="Pacific Asia",1,0)</f>
        <v>0</v>
      </c>
      <c r="P344" s="6" t="n">
        <f aca="false">IF(1_Data_EDA!D345="USCA",1,0)</f>
        <v>0</v>
      </c>
      <c r="Q344" s="6" t="n">
        <f aca="false">IF(C344&gt;MEDIAN(C$5:C$8004),1,0)</f>
        <v>0</v>
      </c>
      <c r="R344" s="6" t="n">
        <f aca="false">IF(D344&gt;2,1,0)</f>
        <v>0</v>
      </c>
    </row>
    <row r="345" customFormat="false" ht="15" hidden="false" customHeight="true" outlineLevel="0" collapsed="false">
      <c r="A345" s="6" t="n">
        <f aca="false">1_Data_EDA!O346</f>
        <v>0</v>
      </c>
      <c r="B345" s="6" t="n">
        <f aca="false">1_Data_EDA!H346</f>
        <v>0</v>
      </c>
      <c r="C345" s="7" t="n">
        <f aca="false">1_Data_EDA!I346</f>
        <v>50</v>
      </c>
      <c r="D345" s="6" t="n">
        <f aca="false">1_Data_EDA!J346</f>
        <v>3</v>
      </c>
      <c r="E345" s="7" t="n">
        <f aca="false">1_Data_EDA!K346</f>
        <v>150</v>
      </c>
      <c r="F345" s="7" t="n">
        <f aca="false">1_Data_EDA!L346</f>
        <v>3</v>
      </c>
      <c r="G345" s="8" t="n">
        <f aca="false">1_Data_EDA!M346</f>
        <v>0.02</v>
      </c>
      <c r="H345" s="6" t="n">
        <f aca="false">IF(1_Data_EDA!B346="First Class",1,0)</f>
        <v>0</v>
      </c>
      <c r="I345" s="6" t="n">
        <f aca="false">IF(1_Data_EDA!B346="Second Class",1,0)</f>
        <v>0</v>
      </c>
      <c r="J345" s="6" t="n">
        <f aca="false">IF(1_Data_EDA!B346="Same Day",1,0)</f>
        <v>1</v>
      </c>
      <c r="K345" s="6" t="n">
        <f aca="false">IF(1_Data_EDA!C346="Corporate",1,0)</f>
        <v>0</v>
      </c>
      <c r="L345" s="6" t="n">
        <f aca="false">IF(1_Data_EDA!C346="Home Office",1,0)</f>
        <v>0</v>
      </c>
      <c r="M345" s="6" t="n">
        <f aca="false">IF(1_Data_EDA!D346="Europe",1,0)</f>
        <v>1</v>
      </c>
      <c r="N345" s="6" t="n">
        <f aca="false">IF(1_Data_EDA!D346="LATAM",1,0)</f>
        <v>0</v>
      </c>
      <c r="O345" s="6" t="n">
        <f aca="false">IF(1_Data_EDA!D346="Pacific Asia",1,0)</f>
        <v>0</v>
      </c>
      <c r="P345" s="6" t="n">
        <f aca="false">IF(1_Data_EDA!D346="USCA",1,0)</f>
        <v>0</v>
      </c>
      <c r="Q345" s="6" t="n">
        <f aca="false">IF(C345&gt;MEDIAN(C$5:C$8004),1,0)</f>
        <v>0</v>
      </c>
      <c r="R345" s="6" t="n">
        <f aca="false">IF(D345&gt;2,1,0)</f>
        <v>1</v>
      </c>
    </row>
    <row r="346" customFormat="false" ht="15" hidden="false" customHeight="true" outlineLevel="0" collapsed="false">
      <c r="A346" s="6" t="n">
        <f aca="false">1_Data_EDA!O347</f>
        <v>0</v>
      </c>
      <c r="B346" s="6" t="n">
        <f aca="false">1_Data_EDA!H347</f>
        <v>4</v>
      </c>
      <c r="C346" s="7" t="n">
        <f aca="false">1_Data_EDA!I347</f>
        <v>399.980011</v>
      </c>
      <c r="D346" s="6" t="n">
        <f aca="false">1_Data_EDA!J347</f>
        <v>1</v>
      </c>
      <c r="E346" s="7" t="n">
        <f aca="false">1_Data_EDA!K347</f>
        <v>399.980011</v>
      </c>
      <c r="F346" s="7" t="n">
        <f aca="false">1_Data_EDA!L347</f>
        <v>52</v>
      </c>
      <c r="G346" s="8" t="n">
        <f aca="false">1_Data_EDA!M347</f>
        <v>0.129999995</v>
      </c>
      <c r="H346" s="6" t="n">
        <f aca="false">IF(1_Data_EDA!B347="First Class",1,0)</f>
        <v>0</v>
      </c>
      <c r="I346" s="6" t="n">
        <f aca="false">IF(1_Data_EDA!B347="Second Class",1,0)</f>
        <v>0</v>
      </c>
      <c r="J346" s="6" t="n">
        <f aca="false">IF(1_Data_EDA!B347="Same Day",1,0)</f>
        <v>0</v>
      </c>
      <c r="K346" s="6" t="n">
        <f aca="false">IF(1_Data_EDA!C347="Corporate",1,0)</f>
        <v>0</v>
      </c>
      <c r="L346" s="6" t="n">
        <f aca="false">IF(1_Data_EDA!C347="Home Office",1,0)</f>
        <v>0</v>
      </c>
      <c r="M346" s="6" t="n">
        <f aca="false">IF(1_Data_EDA!D347="Europe",1,0)</f>
        <v>0</v>
      </c>
      <c r="N346" s="6" t="n">
        <f aca="false">IF(1_Data_EDA!D347="LATAM",1,0)</f>
        <v>0</v>
      </c>
      <c r="O346" s="6" t="n">
        <f aca="false">IF(1_Data_EDA!D347="Pacific Asia",1,0)</f>
        <v>1</v>
      </c>
      <c r="P346" s="6" t="n">
        <f aca="false">IF(1_Data_EDA!D347="USCA",1,0)</f>
        <v>0</v>
      </c>
      <c r="Q346" s="6" t="n">
        <f aca="false">IF(C346&gt;MEDIAN(C$5:C$8004),1,0)</f>
        <v>1</v>
      </c>
      <c r="R346" s="6" t="n">
        <f aca="false">IF(D346&gt;2,1,0)</f>
        <v>0</v>
      </c>
    </row>
    <row r="347" customFormat="false" ht="15" hidden="false" customHeight="true" outlineLevel="0" collapsed="false">
      <c r="A347" s="6" t="n">
        <f aca="false">1_Data_EDA!O348</f>
        <v>1</v>
      </c>
      <c r="B347" s="6" t="n">
        <f aca="false">1_Data_EDA!H348</f>
        <v>2</v>
      </c>
      <c r="C347" s="7" t="n">
        <f aca="false">1_Data_EDA!I348</f>
        <v>199.9900055</v>
      </c>
      <c r="D347" s="6" t="n">
        <f aca="false">1_Data_EDA!J348</f>
        <v>1</v>
      </c>
      <c r="E347" s="7" t="n">
        <f aca="false">1_Data_EDA!K348</f>
        <v>199.9900055</v>
      </c>
      <c r="F347" s="7" t="n">
        <f aca="false">1_Data_EDA!L348</f>
        <v>50</v>
      </c>
      <c r="G347" s="8" t="n">
        <f aca="false">1_Data_EDA!M348</f>
        <v>0.25</v>
      </c>
      <c r="H347" s="6" t="n">
        <f aca="false">IF(1_Data_EDA!B348="First Class",1,0)</f>
        <v>0</v>
      </c>
      <c r="I347" s="6" t="n">
        <f aca="false">IF(1_Data_EDA!B348="Second Class",1,0)</f>
        <v>1</v>
      </c>
      <c r="J347" s="6" t="n">
        <f aca="false">IF(1_Data_EDA!B348="Same Day",1,0)</f>
        <v>0</v>
      </c>
      <c r="K347" s="6" t="n">
        <f aca="false">IF(1_Data_EDA!C348="Corporate",1,0)</f>
        <v>1</v>
      </c>
      <c r="L347" s="6" t="n">
        <f aca="false">IF(1_Data_EDA!C348="Home Office",1,0)</f>
        <v>0</v>
      </c>
      <c r="M347" s="6" t="n">
        <f aca="false">IF(1_Data_EDA!D348="Europe",1,0)</f>
        <v>0</v>
      </c>
      <c r="N347" s="6" t="n">
        <f aca="false">IF(1_Data_EDA!D348="LATAM",1,0)</f>
        <v>1</v>
      </c>
      <c r="O347" s="6" t="n">
        <f aca="false">IF(1_Data_EDA!D348="Pacific Asia",1,0)</f>
        <v>0</v>
      </c>
      <c r="P347" s="6" t="n">
        <f aca="false">IF(1_Data_EDA!D348="USCA",1,0)</f>
        <v>0</v>
      </c>
      <c r="Q347" s="6" t="n">
        <f aca="false">IF(C347&gt;MEDIAN(C$5:C$8004),1,0)</f>
        <v>1</v>
      </c>
      <c r="R347" s="6" t="n">
        <f aca="false">IF(D347&gt;2,1,0)</f>
        <v>0</v>
      </c>
    </row>
    <row r="348" customFormat="false" ht="15" hidden="false" customHeight="true" outlineLevel="0" collapsed="false">
      <c r="A348" s="6" t="n">
        <f aca="false">1_Data_EDA!O349</f>
        <v>0</v>
      </c>
      <c r="B348" s="6" t="n">
        <f aca="false">1_Data_EDA!H349</f>
        <v>4</v>
      </c>
      <c r="C348" s="7" t="n">
        <f aca="false">1_Data_EDA!I349</f>
        <v>24.98999977</v>
      </c>
      <c r="D348" s="6" t="n">
        <f aca="false">1_Data_EDA!J349</f>
        <v>1</v>
      </c>
      <c r="E348" s="7" t="n">
        <f aca="false">1_Data_EDA!K349</f>
        <v>24.98999977</v>
      </c>
      <c r="F348" s="7" t="n">
        <f aca="false">1_Data_EDA!L349</f>
        <v>6.25</v>
      </c>
      <c r="G348" s="8" t="n">
        <f aca="false">1_Data_EDA!M349</f>
        <v>0.25</v>
      </c>
      <c r="H348" s="6" t="n">
        <f aca="false">IF(1_Data_EDA!B349="First Class",1,0)</f>
        <v>0</v>
      </c>
      <c r="I348" s="6" t="n">
        <f aca="false">IF(1_Data_EDA!B349="Second Class",1,0)</f>
        <v>0</v>
      </c>
      <c r="J348" s="6" t="n">
        <f aca="false">IF(1_Data_EDA!B349="Same Day",1,0)</f>
        <v>0</v>
      </c>
      <c r="K348" s="6" t="n">
        <f aca="false">IF(1_Data_EDA!C349="Corporate",1,0)</f>
        <v>0</v>
      </c>
      <c r="L348" s="6" t="n">
        <f aca="false">IF(1_Data_EDA!C349="Home Office",1,0)</f>
        <v>0</v>
      </c>
      <c r="M348" s="6" t="n">
        <f aca="false">IF(1_Data_EDA!D349="Europe",1,0)</f>
        <v>1</v>
      </c>
      <c r="N348" s="6" t="n">
        <f aca="false">IF(1_Data_EDA!D349="LATAM",1,0)</f>
        <v>0</v>
      </c>
      <c r="O348" s="6" t="n">
        <f aca="false">IF(1_Data_EDA!D349="Pacific Asia",1,0)</f>
        <v>0</v>
      </c>
      <c r="P348" s="6" t="n">
        <f aca="false">IF(1_Data_EDA!D349="USCA",1,0)</f>
        <v>0</v>
      </c>
      <c r="Q348" s="6" t="n">
        <f aca="false">IF(C348&gt;MEDIAN(C$5:C$8004),1,0)</f>
        <v>0</v>
      </c>
      <c r="R348" s="6" t="n">
        <f aca="false">IF(D348&gt;2,1,0)</f>
        <v>0</v>
      </c>
    </row>
    <row r="349" customFormat="false" ht="15" hidden="false" customHeight="true" outlineLevel="0" collapsed="false">
      <c r="A349" s="6" t="n">
        <f aca="false">1_Data_EDA!O350</f>
        <v>0</v>
      </c>
      <c r="B349" s="6" t="n">
        <f aca="false">1_Data_EDA!H350</f>
        <v>4</v>
      </c>
      <c r="C349" s="7" t="n">
        <f aca="false">1_Data_EDA!I350</f>
        <v>50</v>
      </c>
      <c r="D349" s="6" t="n">
        <f aca="false">1_Data_EDA!J350</f>
        <v>3</v>
      </c>
      <c r="E349" s="7" t="n">
        <f aca="false">1_Data_EDA!K350</f>
        <v>150</v>
      </c>
      <c r="F349" s="7" t="n">
        <f aca="false">1_Data_EDA!L350</f>
        <v>7.5</v>
      </c>
      <c r="G349" s="8" t="n">
        <f aca="false">1_Data_EDA!M350</f>
        <v>0.050000001</v>
      </c>
      <c r="H349" s="6" t="n">
        <f aca="false">IF(1_Data_EDA!B350="First Class",1,0)</f>
        <v>0</v>
      </c>
      <c r="I349" s="6" t="n">
        <f aca="false">IF(1_Data_EDA!B350="Second Class",1,0)</f>
        <v>0</v>
      </c>
      <c r="J349" s="6" t="n">
        <f aca="false">IF(1_Data_EDA!B350="Same Day",1,0)</f>
        <v>0</v>
      </c>
      <c r="K349" s="6" t="n">
        <f aca="false">IF(1_Data_EDA!C350="Corporate",1,0)</f>
        <v>1</v>
      </c>
      <c r="L349" s="6" t="n">
        <f aca="false">IF(1_Data_EDA!C350="Home Office",1,0)</f>
        <v>0</v>
      </c>
      <c r="M349" s="6" t="n">
        <f aca="false">IF(1_Data_EDA!D350="Europe",1,0)</f>
        <v>0</v>
      </c>
      <c r="N349" s="6" t="n">
        <f aca="false">IF(1_Data_EDA!D350="LATAM",1,0)</f>
        <v>0</v>
      </c>
      <c r="O349" s="6" t="n">
        <f aca="false">IF(1_Data_EDA!D350="Pacific Asia",1,0)</f>
        <v>1</v>
      </c>
      <c r="P349" s="6" t="n">
        <f aca="false">IF(1_Data_EDA!D350="USCA",1,0)</f>
        <v>0</v>
      </c>
      <c r="Q349" s="6" t="n">
        <f aca="false">IF(C349&gt;MEDIAN(C$5:C$8004),1,0)</f>
        <v>0</v>
      </c>
      <c r="R349" s="6" t="n">
        <f aca="false">IF(D349&gt;2,1,0)</f>
        <v>1</v>
      </c>
    </row>
    <row r="350" customFormat="false" ht="15" hidden="false" customHeight="true" outlineLevel="0" collapsed="false">
      <c r="A350" s="6" t="n">
        <f aca="false">1_Data_EDA!O351</f>
        <v>1</v>
      </c>
      <c r="B350" s="6" t="n">
        <f aca="false">1_Data_EDA!H351</f>
        <v>1</v>
      </c>
      <c r="C350" s="7" t="n">
        <f aca="false">1_Data_EDA!I351</f>
        <v>129.9900055</v>
      </c>
      <c r="D350" s="6" t="n">
        <f aca="false">1_Data_EDA!J351</f>
        <v>1</v>
      </c>
      <c r="E350" s="7" t="n">
        <f aca="false">1_Data_EDA!K351</f>
        <v>129.9900055</v>
      </c>
      <c r="F350" s="7" t="n">
        <f aca="false">1_Data_EDA!L351</f>
        <v>11.69999981</v>
      </c>
      <c r="G350" s="8" t="n">
        <f aca="false">1_Data_EDA!M351</f>
        <v>0.090000004</v>
      </c>
      <c r="H350" s="6" t="n">
        <f aca="false">IF(1_Data_EDA!B351="First Class",1,0)</f>
        <v>1</v>
      </c>
      <c r="I350" s="6" t="n">
        <f aca="false">IF(1_Data_EDA!B351="Second Class",1,0)</f>
        <v>0</v>
      </c>
      <c r="J350" s="6" t="n">
        <f aca="false">IF(1_Data_EDA!B351="Same Day",1,0)</f>
        <v>0</v>
      </c>
      <c r="K350" s="6" t="n">
        <f aca="false">IF(1_Data_EDA!C351="Corporate",1,0)</f>
        <v>0</v>
      </c>
      <c r="L350" s="6" t="n">
        <f aca="false">IF(1_Data_EDA!C351="Home Office",1,0)</f>
        <v>1</v>
      </c>
      <c r="M350" s="6" t="n">
        <f aca="false">IF(1_Data_EDA!D351="Europe",1,0)</f>
        <v>1</v>
      </c>
      <c r="N350" s="6" t="n">
        <f aca="false">IF(1_Data_EDA!D351="LATAM",1,0)</f>
        <v>0</v>
      </c>
      <c r="O350" s="6" t="n">
        <f aca="false">IF(1_Data_EDA!D351="Pacific Asia",1,0)</f>
        <v>0</v>
      </c>
      <c r="P350" s="6" t="n">
        <f aca="false">IF(1_Data_EDA!D351="USCA",1,0)</f>
        <v>0</v>
      </c>
      <c r="Q350" s="6" t="n">
        <f aca="false">IF(C350&gt;MEDIAN(C$5:C$8004),1,0)</f>
        <v>1</v>
      </c>
      <c r="R350" s="6" t="n">
        <f aca="false">IF(D350&gt;2,1,0)</f>
        <v>0</v>
      </c>
    </row>
    <row r="351" customFormat="false" ht="15" hidden="false" customHeight="true" outlineLevel="0" collapsed="false">
      <c r="A351" s="6" t="n">
        <f aca="false">1_Data_EDA!O352</f>
        <v>1</v>
      </c>
      <c r="B351" s="6" t="n">
        <f aca="false">1_Data_EDA!H352</f>
        <v>4</v>
      </c>
      <c r="C351" s="7" t="n">
        <f aca="false">1_Data_EDA!I352</f>
        <v>99.98999786</v>
      </c>
      <c r="D351" s="6" t="n">
        <f aca="false">1_Data_EDA!J352</f>
        <v>1</v>
      </c>
      <c r="E351" s="7" t="n">
        <f aca="false">1_Data_EDA!K352</f>
        <v>99.98999786</v>
      </c>
      <c r="F351" s="7" t="n">
        <f aca="false">1_Data_EDA!L352</f>
        <v>9</v>
      </c>
      <c r="G351" s="8" t="n">
        <f aca="false">1_Data_EDA!M352</f>
        <v>0.090000004</v>
      </c>
      <c r="H351" s="6" t="n">
        <f aca="false">IF(1_Data_EDA!B352="First Class",1,0)</f>
        <v>0</v>
      </c>
      <c r="I351" s="6" t="n">
        <f aca="false">IF(1_Data_EDA!B352="Second Class",1,0)</f>
        <v>0</v>
      </c>
      <c r="J351" s="6" t="n">
        <f aca="false">IF(1_Data_EDA!B352="Same Day",1,0)</f>
        <v>0</v>
      </c>
      <c r="K351" s="6" t="n">
        <f aca="false">IF(1_Data_EDA!C352="Corporate",1,0)</f>
        <v>0</v>
      </c>
      <c r="L351" s="6" t="n">
        <f aca="false">IF(1_Data_EDA!C352="Home Office",1,0)</f>
        <v>1</v>
      </c>
      <c r="M351" s="6" t="n">
        <f aca="false">IF(1_Data_EDA!D352="Europe",1,0)</f>
        <v>0</v>
      </c>
      <c r="N351" s="6" t="n">
        <f aca="false">IF(1_Data_EDA!D352="LATAM",1,0)</f>
        <v>1</v>
      </c>
      <c r="O351" s="6" t="n">
        <f aca="false">IF(1_Data_EDA!D352="Pacific Asia",1,0)</f>
        <v>0</v>
      </c>
      <c r="P351" s="6" t="n">
        <f aca="false">IF(1_Data_EDA!D352="USCA",1,0)</f>
        <v>0</v>
      </c>
      <c r="Q351" s="6" t="n">
        <f aca="false">IF(C351&gt;MEDIAN(C$5:C$8004),1,0)</f>
        <v>1</v>
      </c>
      <c r="R351" s="6" t="n">
        <f aca="false">IF(D351&gt;2,1,0)</f>
        <v>0</v>
      </c>
    </row>
    <row r="352" customFormat="false" ht="15" hidden="false" customHeight="true" outlineLevel="0" collapsed="false">
      <c r="A352" s="6" t="n">
        <f aca="false">1_Data_EDA!O353</f>
        <v>1</v>
      </c>
      <c r="B352" s="6" t="n">
        <f aca="false">1_Data_EDA!H353</f>
        <v>4</v>
      </c>
      <c r="C352" s="7" t="n">
        <f aca="false">1_Data_EDA!I353</f>
        <v>129.9900055</v>
      </c>
      <c r="D352" s="6" t="n">
        <f aca="false">1_Data_EDA!J353</f>
        <v>1</v>
      </c>
      <c r="E352" s="7" t="n">
        <f aca="false">1_Data_EDA!K353</f>
        <v>129.9900055</v>
      </c>
      <c r="F352" s="7" t="n">
        <f aca="false">1_Data_EDA!L353</f>
        <v>13</v>
      </c>
      <c r="G352" s="8" t="n">
        <f aca="false">1_Data_EDA!M353</f>
        <v>0.100000001</v>
      </c>
      <c r="H352" s="6" t="n">
        <f aca="false">IF(1_Data_EDA!B353="First Class",1,0)</f>
        <v>0</v>
      </c>
      <c r="I352" s="6" t="n">
        <f aca="false">IF(1_Data_EDA!B353="Second Class",1,0)</f>
        <v>0</v>
      </c>
      <c r="J352" s="6" t="n">
        <f aca="false">IF(1_Data_EDA!B353="Same Day",1,0)</f>
        <v>0</v>
      </c>
      <c r="K352" s="6" t="n">
        <f aca="false">IF(1_Data_EDA!C353="Corporate",1,0)</f>
        <v>0</v>
      </c>
      <c r="L352" s="6" t="n">
        <f aca="false">IF(1_Data_EDA!C353="Home Office",1,0)</f>
        <v>0</v>
      </c>
      <c r="M352" s="6" t="n">
        <f aca="false">IF(1_Data_EDA!D353="Europe",1,0)</f>
        <v>0</v>
      </c>
      <c r="N352" s="6" t="n">
        <f aca="false">IF(1_Data_EDA!D353="LATAM",1,0)</f>
        <v>1</v>
      </c>
      <c r="O352" s="6" t="n">
        <f aca="false">IF(1_Data_EDA!D353="Pacific Asia",1,0)</f>
        <v>0</v>
      </c>
      <c r="P352" s="6" t="n">
        <f aca="false">IF(1_Data_EDA!D353="USCA",1,0)</f>
        <v>0</v>
      </c>
      <c r="Q352" s="6" t="n">
        <f aca="false">IF(C352&gt;MEDIAN(C$5:C$8004),1,0)</f>
        <v>1</v>
      </c>
      <c r="R352" s="6" t="n">
        <f aca="false">IF(D352&gt;2,1,0)</f>
        <v>0</v>
      </c>
    </row>
    <row r="353" customFormat="false" ht="15" hidden="false" customHeight="true" outlineLevel="0" collapsed="false">
      <c r="A353" s="6" t="n">
        <f aca="false">1_Data_EDA!O354</f>
        <v>0</v>
      </c>
      <c r="B353" s="6" t="n">
        <f aca="false">1_Data_EDA!H354</f>
        <v>4</v>
      </c>
      <c r="C353" s="7" t="n">
        <f aca="false">1_Data_EDA!I354</f>
        <v>25</v>
      </c>
      <c r="D353" s="6" t="n">
        <f aca="false">1_Data_EDA!J354</f>
        <v>5</v>
      </c>
      <c r="E353" s="7" t="n">
        <f aca="false">1_Data_EDA!K354</f>
        <v>125</v>
      </c>
      <c r="F353" s="7" t="n">
        <f aca="false">1_Data_EDA!L354</f>
        <v>5</v>
      </c>
      <c r="G353" s="8" t="n">
        <f aca="false">1_Data_EDA!M354</f>
        <v>0.039999999</v>
      </c>
      <c r="H353" s="6" t="n">
        <f aca="false">IF(1_Data_EDA!B354="First Class",1,0)</f>
        <v>0</v>
      </c>
      <c r="I353" s="6" t="n">
        <f aca="false">IF(1_Data_EDA!B354="Second Class",1,0)</f>
        <v>0</v>
      </c>
      <c r="J353" s="6" t="n">
        <f aca="false">IF(1_Data_EDA!B354="Same Day",1,0)</f>
        <v>0</v>
      </c>
      <c r="K353" s="6" t="n">
        <f aca="false">IF(1_Data_EDA!C354="Corporate",1,0)</f>
        <v>1</v>
      </c>
      <c r="L353" s="6" t="n">
        <f aca="false">IF(1_Data_EDA!C354="Home Office",1,0)</f>
        <v>0</v>
      </c>
      <c r="M353" s="6" t="n">
        <f aca="false">IF(1_Data_EDA!D354="Europe",1,0)</f>
        <v>0</v>
      </c>
      <c r="N353" s="6" t="n">
        <f aca="false">IF(1_Data_EDA!D354="LATAM",1,0)</f>
        <v>0</v>
      </c>
      <c r="O353" s="6" t="n">
        <f aca="false">IF(1_Data_EDA!D354="Pacific Asia",1,0)</f>
        <v>1</v>
      </c>
      <c r="P353" s="6" t="n">
        <f aca="false">IF(1_Data_EDA!D354="USCA",1,0)</f>
        <v>0</v>
      </c>
      <c r="Q353" s="6" t="n">
        <f aca="false">IF(C353&gt;MEDIAN(C$5:C$8004),1,0)</f>
        <v>0</v>
      </c>
      <c r="R353" s="6" t="n">
        <f aca="false">IF(D353&gt;2,1,0)</f>
        <v>1</v>
      </c>
    </row>
    <row r="354" customFormat="false" ht="15" hidden="false" customHeight="true" outlineLevel="0" collapsed="false">
      <c r="A354" s="6" t="n">
        <f aca="false">1_Data_EDA!O355</f>
        <v>0</v>
      </c>
      <c r="B354" s="6" t="n">
        <f aca="false">1_Data_EDA!H355</f>
        <v>4</v>
      </c>
      <c r="C354" s="7" t="n">
        <f aca="false">1_Data_EDA!I355</f>
        <v>99.98999786</v>
      </c>
      <c r="D354" s="6" t="n">
        <f aca="false">1_Data_EDA!J355</f>
        <v>1</v>
      </c>
      <c r="E354" s="7" t="n">
        <f aca="false">1_Data_EDA!K355</f>
        <v>99.98999786</v>
      </c>
      <c r="F354" s="7" t="n">
        <f aca="false">1_Data_EDA!L355</f>
        <v>2</v>
      </c>
      <c r="G354" s="8" t="n">
        <f aca="false">1_Data_EDA!M355</f>
        <v>0.02</v>
      </c>
      <c r="H354" s="6" t="n">
        <f aca="false">IF(1_Data_EDA!B355="First Class",1,0)</f>
        <v>0</v>
      </c>
      <c r="I354" s="6" t="n">
        <f aca="false">IF(1_Data_EDA!B355="Second Class",1,0)</f>
        <v>0</v>
      </c>
      <c r="J354" s="6" t="n">
        <f aca="false">IF(1_Data_EDA!B355="Same Day",1,0)</f>
        <v>0</v>
      </c>
      <c r="K354" s="6" t="n">
        <f aca="false">IF(1_Data_EDA!C355="Corporate",1,0)</f>
        <v>0</v>
      </c>
      <c r="L354" s="6" t="n">
        <f aca="false">IF(1_Data_EDA!C355="Home Office",1,0)</f>
        <v>0</v>
      </c>
      <c r="M354" s="6" t="n">
        <f aca="false">IF(1_Data_EDA!D355="Europe",1,0)</f>
        <v>0</v>
      </c>
      <c r="N354" s="6" t="n">
        <f aca="false">IF(1_Data_EDA!D355="LATAM",1,0)</f>
        <v>1</v>
      </c>
      <c r="O354" s="6" t="n">
        <f aca="false">IF(1_Data_EDA!D355="Pacific Asia",1,0)</f>
        <v>0</v>
      </c>
      <c r="P354" s="6" t="n">
        <f aca="false">IF(1_Data_EDA!D355="USCA",1,0)</f>
        <v>0</v>
      </c>
      <c r="Q354" s="6" t="n">
        <f aca="false">IF(C354&gt;MEDIAN(C$5:C$8004),1,0)</f>
        <v>1</v>
      </c>
      <c r="R354" s="6" t="n">
        <f aca="false">IF(D354&gt;2,1,0)</f>
        <v>0</v>
      </c>
    </row>
    <row r="355" customFormat="false" ht="15" hidden="false" customHeight="true" outlineLevel="0" collapsed="false">
      <c r="A355" s="6" t="n">
        <f aca="false">1_Data_EDA!O356</f>
        <v>0</v>
      </c>
      <c r="B355" s="6" t="n">
        <f aca="false">1_Data_EDA!H356</f>
        <v>4</v>
      </c>
      <c r="C355" s="7" t="n">
        <f aca="false">1_Data_EDA!I356</f>
        <v>129.9900055</v>
      </c>
      <c r="D355" s="6" t="n">
        <f aca="false">1_Data_EDA!J356</f>
        <v>1</v>
      </c>
      <c r="E355" s="7" t="n">
        <f aca="false">1_Data_EDA!K356</f>
        <v>129.9900055</v>
      </c>
      <c r="F355" s="7" t="n">
        <f aca="false">1_Data_EDA!L356</f>
        <v>6.5</v>
      </c>
      <c r="G355" s="8" t="n">
        <f aca="false">1_Data_EDA!M356</f>
        <v>0.050000001</v>
      </c>
      <c r="H355" s="6" t="n">
        <f aca="false">IF(1_Data_EDA!B356="First Class",1,0)</f>
        <v>0</v>
      </c>
      <c r="I355" s="6" t="n">
        <f aca="false">IF(1_Data_EDA!B356="Second Class",1,0)</f>
        <v>0</v>
      </c>
      <c r="J355" s="6" t="n">
        <f aca="false">IF(1_Data_EDA!B356="Same Day",1,0)</f>
        <v>0</v>
      </c>
      <c r="K355" s="6" t="n">
        <f aca="false">IF(1_Data_EDA!C356="Corporate",1,0)</f>
        <v>0</v>
      </c>
      <c r="L355" s="6" t="n">
        <f aca="false">IF(1_Data_EDA!C356="Home Office",1,0)</f>
        <v>0</v>
      </c>
      <c r="M355" s="6" t="n">
        <f aca="false">IF(1_Data_EDA!D356="Europe",1,0)</f>
        <v>0</v>
      </c>
      <c r="N355" s="6" t="n">
        <f aca="false">IF(1_Data_EDA!D356="LATAM",1,0)</f>
        <v>1</v>
      </c>
      <c r="O355" s="6" t="n">
        <f aca="false">IF(1_Data_EDA!D356="Pacific Asia",1,0)</f>
        <v>0</v>
      </c>
      <c r="P355" s="6" t="n">
        <f aca="false">IF(1_Data_EDA!D356="USCA",1,0)</f>
        <v>0</v>
      </c>
      <c r="Q355" s="6" t="n">
        <f aca="false">IF(C355&gt;MEDIAN(C$5:C$8004),1,0)</f>
        <v>1</v>
      </c>
      <c r="R355" s="6" t="n">
        <f aca="false">IF(D355&gt;2,1,0)</f>
        <v>0</v>
      </c>
    </row>
    <row r="356" customFormat="false" ht="15" hidden="false" customHeight="true" outlineLevel="0" collapsed="false">
      <c r="A356" s="6" t="n">
        <f aca="false">1_Data_EDA!O357</f>
        <v>1</v>
      </c>
      <c r="B356" s="6" t="n">
        <f aca="false">1_Data_EDA!H357</f>
        <v>1</v>
      </c>
      <c r="C356" s="7" t="n">
        <f aca="false">1_Data_EDA!I357</f>
        <v>99.98999786</v>
      </c>
      <c r="D356" s="6" t="n">
        <f aca="false">1_Data_EDA!J357</f>
        <v>3</v>
      </c>
      <c r="E356" s="7" t="n">
        <f aca="false">1_Data_EDA!K357</f>
        <v>299.9700012</v>
      </c>
      <c r="F356" s="7" t="n">
        <f aca="false">1_Data_EDA!L357</f>
        <v>36</v>
      </c>
      <c r="G356" s="8" t="n">
        <f aca="false">1_Data_EDA!M357</f>
        <v>0.119999997</v>
      </c>
      <c r="H356" s="6" t="n">
        <f aca="false">IF(1_Data_EDA!B357="First Class",1,0)</f>
        <v>1</v>
      </c>
      <c r="I356" s="6" t="n">
        <f aca="false">IF(1_Data_EDA!B357="Second Class",1,0)</f>
        <v>0</v>
      </c>
      <c r="J356" s="6" t="n">
        <f aca="false">IF(1_Data_EDA!B357="Same Day",1,0)</f>
        <v>0</v>
      </c>
      <c r="K356" s="6" t="n">
        <f aca="false">IF(1_Data_EDA!C357="Corporate",1,0)</f>
        <v>0</v>
      </c>
      <c r="L356" s="6" t="n">
        <f aca="false">IF(1_Data_EDA!C357="Home Office",1,0)</f>
        <v>0</v>
      </c>
      <c r="M356" s="6" t="n">
        <f aca="false">IF(1_Data_EDA!D357="Europe",1,0)</f>
        <v>0</v>
      </c>
      <c r="N356" s="6" t="n">
        <f aca="false">IF(1_Data_EDA!D357="LATAM",1,0)</f>
        <v>0</v>
      </c>
      <c r="O356" s="6" t="n">
        <f aca="false">IF(1_Data_EDA!D357="Pacific Asia",1,0)</f>
        <v>1</v>
      </c>
      <c r="P356" s="6" t="n">
        <f aca="false">IF(1_Data_EDA!D357="USCA",1,0)</f>
        <v>0</v>
      </c>
      <c r="Q356" s="6" t="n">
        <f aca="false">IF(C356&gt;MEDIAN(C$5:C$8004),1,0)</f>
        <v>1</v>
      </c>
      <c r="R356" s="6" t="n">
        <f aca="false">IF(D356&gt;2,1,0)</f>
        <v>1</v>
      </c>
    </row>
    <row r="357" customFormat="false" ht="15" hidden="false" customHeight="true" outlineLevel="0" collapsed="false">
      <c r="A357" s="6" t="n">
        <f aca="false">1_Data_EDA!O358</f>
        <v>1</v>
      </c>
      <c r="B357" s="6" t="n">
        <f aca="false">1_Data_EDA!H358</f>
        <v>4</v>
      </c>
      <c r="C357" s="7" t="n">
        <f aca="false">1_Data_EDA!I358</f>
        <v>399.980011</v>
      </c>
      <c r="D357" s="6" t="n">
        <f aca="false">1_Data_EDA!J358</f>
        <v>1</v>
      </c>
      <c r="E357" s="7" t="n">
        <f aca="false">1_Data_EDA!K358</f>
        <v>399.980011</v>
      </c>
      <c r="F357" s="7" t="n">
        <f aca="false">1_Data_EDA!L358</f>
        <v>60</v>
      </c>
      <c r="G357" s="8" t="n">
        <f aca="false">1_Data_EDA!M358</f>
        <v>0.150000006</v>
      </c>
      <c r="H357" s="6" t="n">
        <f aca="false">IF(1_Data_EDA!B358="First Class",1,0)</f>
        <v>0</v>
      </c>
      <c r="I357" s="6" t="n">
        <f aca="false">IF(1_Data_EDA!B358="Second Class",1,0)</f>
        <v>0</v>
      </c>
      <c r="J357" s="6" t="n">
        <f aca="false">IF(1_Data_EDA!B358="Same Day",1,0)</f>
        <v>0</v>
      </c>
      <c r="K357" s="6" t="n">
        <f aca="false">IF(1_Data_EDA!C358="Corporate",1,0)</f>
        <v>0</v>
      </c>
      <c r="L357" s="6" t="n">
        <f aca="false">IF(1_Data_EDA!C358="Home Office",1,0)</f>
        <v>0</v>
      </c>
      <c r="M357" s="6" t="n">
        <f aca="false">IF(1_Data_EDA!D358="Europe",1,0)</f>
        <v>0</v>
      </c>
      <c r="N357" s="6" t="n">
        <f aca="false">IF(1_Data_EDA!D358="LATAM",1,0)</f>
        <v>1</v>
      </c>
      <c r="O357" s="6" t="n">
        <f aca="false">IF(1_Data_EDA!D358="Pacific Asia",1,0)</f>
        <v>0</v>
      </c>
      <c r="P357" s="6" t="n">
        <f aca="false">IF(1_Data_EDA!D358="USCA",1,0)</f>
        <v>0</v>
      </c>
      <c r="Q357" s="6" t="n">
        <f aca="false">IF(C357&gt;MEDIAN(C$5:C$8004),1,0)</f>
        <v>1</v>
      </c>
      <c r="R357" s="6" t="n">
        <f aca="false">IF(D357&gt;2,1,0)</f>
        <v>0</v>
      </c>
    </row>
    <row r="358" customFormat="false" ht="15" hidden="false" customHeight="true" outlineLevel="0" collapsed="false">
      <c r="A358" s="6" t="n">
        <f aca="false">1_Data_EDA!O359</f>
        <v>0</v>
      </c>
      <c r="B358" s="6" t="n">
        <f aca="false">1_Data_EDA!H359</f>
        <v>4</v>
      </c>
      <c r="C358" s="7" t="n">
        <f aca="false">1_Data_EDA!I359</f>
        <v>39.99000168</v>
      </c>
      <c r="D358" s="6" t="n">
        <f aca="false">1_Data_EDA!J359</f>
        <v>5</v>
      </c>
      <c r="E358" s="7" t="n">
        <f aca="false">1_Data_EDA!K359</f>
        <v>199.9499969</v>
      </c>
      <c r="F358" s="7" t="n">
        <f aca="false">1_Data_EDA!L359</f>
        <v>11</v>
      </c>
      <c r="G358" s="8" t="n">
        <f aca="false">1_Data_EDA!M359</f>
        <v>0.059999999</v>
      </c>
      <c r="H358" s="6" t="n">
        <f aca="false">IF(1_Data_EDA!B359="First Class",1,0)</f>
        <v>0</v>
      </c>
      <c r="I358" s="6" t="n">
        <f aca="false">IF(1_Data_EDA!B359="Second Class",1,0)</f>
        <v>0</v>
      </c>
      <c r="J358" s="6" t="n">
        <f aca="false">IF(1_Data_EDA!B359="Same Day",1,0)</f>
        <v>0</v>
      </c>
      <c r="K358" s="6" t="n">
        <f aca="false">IF(1_Data_EDA!C359="Corporate",1,0)</f>
        <v>0</v>
      </c>
      <c r="L358" s="6" t="n">
        <f aca="false">IF(1_Data_EDA!C359="Home Office",1,0)</f>
        <v>1</v>
      </c>
      <c r="M358" s="6" t="n">
        <f aca="false">IF(1_Data_EDA!D359="Europe",1,0)</f>
        <v>0</v>
      </c>
      <c r="N358" s="6" t="n">
        <f aca="false">IF(1_Data_EDA!D359="LATAM",1,0)</f>
        <v>1</v>
      </c>
      <c r="O358" s="6" t="n">
        <f aca="false">IF(1_Data_EDA!D359="Pacific Asia",1,0)</f>
        <v>0</v>
      </c>
      <c r="P358" s="6" t="n">
        <f aca="false">IF(1_Data_EDA!D359="USCA",1,0)</f>
        <v>0</v>
      </c>
      <c r="Q358" s="6" t="n">
        <f aca="false">IF(C358&gt;MEDIAN(C$5:C$8004),1,0)</f>
        <v>0</v>
      </c>
      <c r="R358" s="6" t="n">
        <f aca="false">IF(D358&gt;2,1,0)</f>
        <v>1</v>
      </c>
    </row>
    <row r="359" customFormat="false" ht="15" hidden="false" customHeight="true" outlineLevel="0" collapsed="false">
      <c r="A359" s="6" t="n">
        <f aca="false">1_Data_EDA!O360</f>
        <v>1</v>
      </c>
      <c r="B359" s="6" t="n">
        <f aca="false">1_Data_EDA!H360</f>
        <v>1</v>
      </c>
      <c r="C359" s="7" t="n">
        <f aca="false">1_Data_EDA!I360</f>
        <v>399.980011</v>
      </c>
      <c r="D359" s="6" t="n">
        <f aca="false">1_Data_EDA!J360</f>
        <v>1</v>
      </c>
      <c r="E359" s="7" t="n">
        <f aca="false">1_Data_EDA!K360</f>
        <v>399.980011</v>
      </c>
      <c r="F359" s="7" t="n">
        <f aca="false">1_Data_EDA!L360</f>
        <v>12</v>
      </c>
      <c r="G359" s="8" t="n">
        <f aca="false">1_Data_EDA!M360</f>
        <v>0.029999999</v>
      </c>
      <c r="H359" s="6" t="n">
        <f aca="false">IF(1_Data_EDA!B360="First Class",1,0)</f>
        <v>1</v>
      </c>
      <c r="I359" s="6" t="n">
        <f aca="false">IF(1_Data_EDA!B360="Second Class",1,0)</f>
        <v>0</v>
      </c>
      <c r="J359" s="6" t="n">
        <f aca="false">IF(1_Data_EDA!B360="Same Day",1,0)</f>
        <v>0</v>
      </c>
      <c r="K359" s="6" t="n">
        <f aca="false">IF(1_Data_EDA!C360="Corporate",1,0)</f>
        <v>0</v>
      </c>
      <c r="L359" s="6" t="n">
        <f aca="false">IF(1_Data_EDA!C360="Home Office",1,0)</f>
        <v>0</v>
      </c>
      <c r="M359" s="6" t="n">
        <f aca="false">IF(1_Data_EDA!D360="Europe",1,0)</f>
        <v>1</v>
      </c>
      <c r="N359" s="6" t="n">
        <f aca="false">IF(1_Data_EDA!D360="LATAM",1,0)</f>
        <v>0</v>
      </c>
      <c r="O359" s="6" t="n">
        <f aca="false">IF(1_Data_EDA!D360="Pacific Asia",1,0)</f>
        <v>0</v>
      </c>
      <c r="P359" s="6" t="n">
        <f aca="false">IF(1_Data_EDA!D360="USCA",1,0)</f>
        <v>0</v>
      </c>
      <c r="Q359" s="6" t="n">
        <f aca="false">IF(C359&gt;MEDIAN(C$5:C$8004),1,0)</f>
        <v>1</v>
      </c>
      <c r="R359" s="6" t="n">
        <f aca="false">IF(D359&gt;2,1,0)</f>
        <v>0</v>
      </c>
    </row>
    <row r="360" customFormat="false" ht="15" hidden="false" customHeight="true" outlineLevel="0" collapsed="false">
      <c r="A360" s="6" t="n">
        <f aca="false">1_Data_EDA!O361</f>
        <v>0</v>
      </c>
      <c r="B360" s="6" t="n">
        <f aca="false">1_Data_EDA!H361</f>
        <v>4</v>
      </c>
      <c r="C360" s="7" t="n">
        <f aca="false">1_Data_EDA!I361</f>
        <v>129.9900055</v>
      </c>
      <c r="D360" s="6" t="n">
        <f aca="false">1_Data_EDA!J361</f>
        <v>1</v>
      </c>
      <c r="E360" s="7" t="n">
        <f aca="false">1_Data_EDA!K361</f>
        <v>129.9900055</v>
      </c>
      <c r="F360" s="7" t="n">
        <f aca="false">1_Data_EDA!L361</f>
        <v>22.10000038</v>
      </c>
      <c r="G360" s="8" t="n">
        <f aca="false">1_Data_EDA!M361</f>
        <v>0.170000002</v>
      </c>
      <c r="H360" s="6" t="n">
        <f aca="false">IF(1_Data_EDA!B361="First Class",1,0)</f>
        <v>0</v>
      </c>
      <c r="I360" s="6" t="n">
        <f aca="false">IF(1_Data_EDA!B361="Second Class",1,0)</f>
        <v>0</v>
      </c>
      <c r="J360" s="6" t="n">
        <f aca="false">IF(1_Data_EDA!B361="Same Day",1,0)</f>
        <v>0</v>
      </c>
      <c r="K360" s="6" t="n">
        <f aca="false">IF(1_Data_EDA!C361="Corporate",1,0)</f>
        <v>0</v>
      </c>
      <c r="L360" s="6" t="n">
        <f aca="false">IF(1_Data_EDA!C361="Home Office",1,0)</f>
        <v>1</v>
      </c>
      <c r="M360" s="6" t="n">
        <f aca="false">IF(1_Data_EDA!D361="Europe",1,0)</f>
        <v>0</v>
      </c>
      <c r="N360" s="6" t="n">
        <f aca="false">IF(1_Data_EDA!D361="LATAM",1,0)</f>
        <v>0</v>
      </c>
      <c r="O360" s="6" t="n">
        <f aca="false">IF(1_Data_EDA!D361="Pacific Asia",1,0)</f>
        <v>1</v>
      </c>
      <c r="P360" s="6" t="n">
        <f aca="false">IF(1_Data_EDA!D361="USCA",1,0)</f>
        <v>0</v>
      </c>
      <c r="Q360" s="6" t="n">
        <f aca="false">IF(C360&gt;MEDIAN(C$5:C$8004),1,0)</f>
        <v>1</v>
      </c>
      <c r="R360" s="6" t="n">
        <f aca="false">IF(D360&gt;2,1,0)</f>
        <v>0</v>
      </c>
    </row>
    <row r="361" customFormat="false" ht="15" hidden="false" customHeight="true" outlineLevel="0" collapsed="false">
      <c r="A361" s="6" t="n">
        <f aca="false">1_Data_EDA!O362</f>
        <v>0</v>
      </c>
      <c r="B361" s="6" t="n">
        <f aca="false">1_Data_EDA!H362</f>
        <v>4</v>
      </c>
      <c r="C361" s="7" t="n">
        <f aca="false">1_Data_EDA!I362</f>
        <v>399.980011</v>
      </c>
      <c r="D361" s="6" t="n">
        <f aca="false">1_Data_EDA!J362</f>
        <v>1</v>
      </c>
      <c r="E361" s="7" t="n">
        <f aca="false">1_Data_EDA!K362</f>
        <v>399.980011</v>
      </c>
      <c r="F361" s="7" t="n">
        <f aca="false">1_Data_EDA!L362</f>
        <v>8</v>
      </c>
      <c r="G361" s="8" t="n">
        <f aca="false">1_Data_EDA!M362</f>
        <v>0.02</v>
      </c>
      <c r="H361" s="6" t="n">
        <f aca="false">IF(1_Data_EDA!B362="First Class",1,0)</f>
        <v>0</v>
      </c>
      <c r="I361" s="6" t="n">
        <f aca="false">IF(1_Data_EDA!B362="Second Class",1,0)</f>
        <v>0</v>
      </c>
      <c r="J361" s="6" t="n">
        <f aca="false">IF(1_Data_EDA!B362="Same Day",1,0)</f>
        <v>0</v>
      </c>
      <c r="K361" s="6" t="n">
        <f aca="false">IF(1_Data_EDA!C362="Corporate",1,0)</f>
        <v>0</v>
      </c>
      <c r="L361" s="6" t="n">
        <f aca="false">IF(1_Data_EDA!C362="Home Office",1,0)</f>
        <v>0</v>
      </c>
      <c r="M361" s="6" t="n">
        <f aca="false">IF(1_Data_EDA!D362="Europe",1,0)</f>
        <v>0</v>
      </c>
      <c r="N361" s="6" t="n">
        <f aca="false">IF(1_Data_EDA!D362="LATAM",1,0)</f>
        <v>1</v>
      </c>
      <c r="O361" s="6" t="n">
        <f aca="false">IF(1_Data_EDA!D362="Pacific Asia",1,0)</f>
        <v>0</v>
      </c>
      <c r="P361" s="6" t="n">
        <f aca="false">IF(1_Data_EDA!D362="USCA",1,0)</f>
        <v>0</v>
      </c>
      <c r="Q361" s="6" t="n">
        <f aca="false">IF(C361&gt;MEDIAN(C$5:C$8004),1,0)</f>
        <v>1</v>
      </c>
      <c r="R361" s="6" t="n">
        <f aca="false">IF(D361&gt;2,1,0)</f>
        <v>0</v>
      </c>
    </row>
    <row r="362" customFormat="false" ht="15" hidden="false" customHeight="true" outlineLevel="0" collapsed="false">
      <c r="A362" s="6" t="n">
        <f aca="false">1_Data_EDA!O363</f>
        <v>0</v>
      </c>
      <c r="B362" s="6" t="n">
        <f aca="false">1_Data_EDA!H363</f>
        <v>4</v>
      </c>
      <c r="C362" s="7" t="n">
        <f aca="false">1_Data_EDA!I363</f>
        <v>59.99000168</v>
      </c>
      <c r="D362" s="6" t="n">
        <f aca="false">1_Data_EDA!J363</f>
        <v>4</v>
      </c>
      <c r="E362" s="7" t="n">
        <f aca="false">1_Data_EDA!K363</f>
        <v>239.9600067</v>
      </c>
      <c r="F362" s="7" t="n">
        <f aca="false">1_Data_EDA!L363</f>
        <v>38.38999939</v>
      </c>
      <c r="G362" s="8" t="n">
        <f aca="false">1_Data_EDA!M363</f>
        <v>0.159999996</v>
      </c>
      <c r="H362" s="6" t="n">
        <f aca="false">IF(1_Data_EDA!B363="First Class",1,0)</f>
        <v>0</v>
      </c>
      <c r="I362" s="6" t="n">
        <f aca="false">IF(1_Data_EDA!B363="Second Class",1,0)</f>
        <v>0</v>
      </c>
      <c r="J362" s="6" t="n">
        <f aca="false">IF(1_Data_EDA!B363="Same Day",1,0)</f>
        <v>0</v>
      </c>
      <c r="K362" s="6" t="n">
        <f aca="false">IF(1_Data_EDA!C363="Corporate",1,0)</f>
        <v>0</v>
      </c>
      <c r="L362" s="6" t="n">
        <f aca="false">IF(1_Data_EDA!C363="Home Office",1,0)</f>
        <v>1</v>
      </c>
      <c r="M362" s="6" t="n">
        <f aca="false">IF(1_Data_EDA!D363="Europe",1,0)</f>
        <v>0</v>
      </c>
      <c r="N362" s="6" t="n">
        <f aca="false">IF(1_Data_EDA!D363="LATAM",1,0)</f>
        <v>0</v>
      </c>
      <c r="O362" s="6" t="n">
        <f aca="false">IF(1_Data_EDA!D363="Pacific Asia",1,0)</f>
        <v>0</v>
      </c>
      <c r="P362" s="6" t="n">
        <f aca="false">IF(1_Data_EDA!D363="USCA",1,0)</f>
        <v>1</v>
      </c>
      <c r="Q362" s="6" t="n">
        <f aca="false">IF(C362&gt;MEDIAN(C$5:C$8004),1,0)</f>
        <v>0</v>
      </c>
      <c r="R362" s="6" t="n">
        <f aca="false">IF(D362&gt;2,1,0)</f>
        <v>1</v>
      </c>
    </row>
    <row r="363" customFormat="false" ht="15" hidden="false" customHeight="true" outlineLevel="0" collapsed="false">
      <c r="A363" s="6" t="n">
        <f aca="false">1_Data_EDA!O364</f>
        <v>1</v>
      </c>
      <c r="B363" s="6" t="n">
        <f aca="false">1_Data_EDA!H364</f>
        <v>4</v>
      </c>
      <c r="C363" s="7" t="n">
        <f aca="false">1_Data_EDA!I364</f>
        <v>50</v>
      </c>
      <c r="D363" s="6" t="n">
        <f aca="false">1_Data_EDA!J364</f>
        <v>1</v>
      </c>
      <c r="E363" s="7" t="n">
        <f aca="false">1_Data_EDA!K364</f>
        <v>50</v>
      </c>
      <c r="F363" s="7" t="n">
        <f aca="false">1_Data_EDA!L364</f>
        <v>2</v>
      </c>
      <c r="G363" s="8" t="n">
        <f aca="false">1_Data_EDA!M364</f>
        <v>0.039999999</v>
      </c>
      <c r="H363" s="6" t="n">
        <f aca="false">IF(1_Data_EDA!B364="First Class",1,0)</f>
        <v>0</v>
      </c>
      <c r="I363" s="6" t="n">
        <f aca="false">IF(1_Data_EDA!B364="Second Class",1,0)</f>
        <v>0</v>
      </c>
      <c r="J363" s="6" t="n">
        <f aca="false">IF(1_Data_EDA!B364="Same Day",1,0)</f>
        <v>0</v>
      </c>
      <c r="K363" s="6" t="n">
        <f aca="false">IF(1_Data_EDA!C364="Corporate",1,0)</f>
        <v>0</v>
      </c>
      <c r="L363" s="6" t="n">
        <f aca="false">IF(1_Data_EDA!C364="Home Office",1,0)</f>
        <v>0</v>
      </c>
      <c r="M363" s="6" t="n">
        <f aca="false">IF(1_Data_EDA!D364="Europe",1,0)</f>
        <v>0</v>
      </c>
      <c r="N363" s="6" t="n">
        <f aca="false">IF(1_Data_EDA!D364="LATAM",1,0)</f>
        <v>1</v>
      </c>
      <c r="O363" s="6" t="n">
        <f aca="false">IF(1_Data_EDA!D364="Pacific Asia",1,0)</f>
        <v>0</v>
      </c>
      <c r="P363" s="6" t="n">
        <f aca="false">IF(1_Data_EDA!D364="USCA",1,0)</f>
        <v>0</v>
      </c>
      <c r="Q363" s="6" t="n">
        <f aca="false">IF(C363&gt;MEDIAN(C$5:C$8004),1,0)</f>
        <v>0</v>
      </c>
      <c r="R363" s="6" t="n">
        <f aca="false">IF(D363&gt;2,1,0)</f>
        <v>0</v>
      </c>
    </row>
    <row r="364" customFormat="false" ht="15" hidden="false" customHeight="true" outlineLevel="0" collapsed="false">
      <c r="A364" s="6" t="n">
        <f aca="false">1_Data_EDA!O365</f>
        <v>0</v>
      </c>
      <c r="B364" s="6" t="n">
        <f aca="false">1_Data_EDA!H365</f>
        <v>0</v>
      </c>
      <c r="C364" s="7" t="n">
        <f aca="false">1_Data_EDA!I365</f>
        <v>199.9900055</v>
      </c>
      <c r="D364" s="6" t="n">
        <f aca="false">1_Data_EDA!J365</f>
        <v>1</v>
      </c>
      <c r="E364" s="7" t="n">
        <f aca="false">1_Data_EDA!K365</f>
        <v>199.9900055</v>
      </c>
      <c r="F364" s="7" t="n">
        <f aca="false">1_Data_EDA!L365</f>
        <v>36</v>
      </c>
      <c r="G364" s="8" t="n">
        <f aca="false">1_Data_EDA!M365</f>
        <v>0.180000007</v>
      </c>
      <c r="H364" s="6" t="n">
        <f aca="false">IF(1_Data_EDA!B365="First Class",1,0)</f>
        <v>0</v>
      </c>
      <c r="I364" s="6" t="n">
        <f aca="false">IF(1_Data_EDA!B365="Second Class",1,0)</f>
        <v>0</v>
      </c>
      <c r="J364" s="6" t="n">
        <f aca="false">IF(1_Data_EDA!B365="Same Day",1,0)</f>
        <v>1</v>
      </c>
      <c r="K364" s="6" t="n">
        <f aca="false">IF(1_Data_EDA!C365="Corporate",1,0)</f>
        <v>0</v>
      </c>
      <c r="L364" s="6" t="n">
        <f aca="false">IF(1_Data_EDA!C365="Home Office",1,0)</f>
        <v>0</v>
      </c>
      <c r="M364" s="6" t="n">
        <f aca="false">IF(1_Data_EDA!D365="Europe",1,0)</f>
        <v>0</v>
      </c>
      <c r="N364" s="6" t="n">
        <f aca="false">IF(1_Data_EDA!D365="LATAM",1,0)</f>
        <v>0</v>
      </c>
      <c r="O364" s="6" t="n">
        <f aca="false">IF(1_Data_EDA!D365="Pacific Asia",1,0)</f>
        <v>0</v>
      </c>
      <c r="P364" s="6" t="n">
        <f aca="false">IF(1_Data_EDA!D365="USCA",1,0)</f>
        <v>1</v>
      </c>
      <c r="Q364" s="6" t="n">
        <f aca="false">IF(C364&gt;MEDIAN(C$5:C$8004),1,0)</f>
        <v>1</v>
      </c>
      <c r="R364" s="6" t="n">
        <f aca="false">IF(D364&gt;2,1,0)</f>
        <v>0</v>
      </c>
    </row>
    <row r="365" customFormat="false" ht="15" hidden="false" customHeight="true" outlineLevel="0" collapsed="false">
      <c r="A365" s="6" t="n">
        <f aca="false">1_Data_EDA!O366</f>
        <v>0</v>
      </c>
      <c r="B365" s="6" t="n">
        <f aca="false">1_Data_EDA!H366</f>
        <v>4</v>
      </c>
      <c r="C365" s="7" t="n">
        <f aca="false">1_Data_EDA!I366</f>
        <v>299.980011</v>
      </c>
      <c r="D365" s="6" t="n">
        <f aca="false">1_Data_EDA!J366</f>
        <v>1</v>
      </c>
      <c r="E365" s="7" t="n">
        <f aca="false">1_Data_EDA!K366</f>
        <v>299.980011</v>
      </c>
      <c r="F365" s="7" t="n">
        <f aca="false">1_Data_EDA!L366</f>
        <v>75</v>
      </c>
      <c r="G365" s="8" t="n">
        <f aca="false">1_Data_EDA!M366</f>
        <v>0.25</v>
      </c>
      <c r="H365" s="6" t="n">
        <f aca="false">IF(1_Data_EDA!B366="First Class",1,0)</f>
        <v>0</v>
      </c>
      <c r="I365" s="6" t="n">
        <f aca="false">IF(1_Data_EDA!B366="Second Class",1,0)</f>
        <v>0</v>
      </c>
      <c r="J365" s="6" t="n">
        <f aca="false">IF(1_Data_EDA!B366="Same Day",1,0)</f>
        <v>0</v>
      </c>
      <c r="K365" s="6" t="n">
        <f aca="false">IF(1_Data_EDA!C366="Corporate",1,0)</f>
        <v>0</v>
      </c>
      <c r="L365" s="6" t="n">
        <f aca="false">IF(1_Data_EDA!C366="Home Office",1,0)</f>
        <v>0</v>
      </c>
      <c r="M365" s="6" t="n">
        <f aca="false">IF(1_Data_EDA!D366="Europe",1,0)</f>
        <v>0</v>
      </c>
      <c r="N365" s="6" t="n">
        <f aca="false">IF(1_Data_EDA!D366="LATAM",1,0)</f>
        <v>0</v>
      </c>
      <c r="O365" s="6" t="n">
        <f aca="false">IF(1_Data_EDA!D366="Pacific Asia",1,0)</f>
        <v>1</v>
      </c>
      <c r="P365" s="6" t="n">
        <f aca="false">IF(1_Data_EDA!D366="USCA",1,0)</f>
        <v>0</v>
      </c>
      <c r="Q365" s="6" t="n">
        <f aca="false">IF(C365&gt;MEDIAN(C$5:C$8004),1,0)</f>
        <v>1</v>
      </c>
      <c r="R365" s="6" t="n">
        <f aca="false">IF(D365&gt;2,1,0)</f>
        <v>0</v>
      </c>
    </row>
    <row r="366" customFormat="false" ht="15" hidden="false" customHeight="true" outlineLevel="0" collapsed="false">
      <c r="A366" s="6" t="n">
        <f aca="false">1_Data_EDA!O367</f>
        <v>1</v>
      </c>
      <c r="B366" s="6" t="n">
        <f aca="false">1_Data_EDA!H367</f>
        <v>4</v>
      </c>
      <c r="C366" s="7" t="n">
        <f aca="false">1_Data_EDA!I367</f>
        <v>299.980011</v>
      </c>
      <c r="D366" s="6" t="n">
        <f aca="false">1_Data_EDA!J367</f>
        <v>1</v>
      </c>
      <c r="E366" s="7" t="n">
        <f aca="false">1_Data_EDA!K367</f>
        <v>299.980011</v>
      </c>
      <c r="F366" s="7" t="n">
        <f aca="false">1_Data_EDA!L367</f>
        <v>54</v>
      </c>
      <c r="G366" s="8" t="n">
        <f aca="false">1_Data_EDA!M367</f>
        <v>0.180000007</v>
      </c>
      <c r="H366" s="6" t="n">
        <f aca="false">IF(1_Data_EDA!B367="First Class",1,0)</f>
        <v>0</v>
      </c>
      <c r="I366" s="6" t="n">
        <f aca="false">IF(1_Data_EDA!B367="Second Class",1,0)</f>
        <v>0</v>
      </c>
      <c r="J366" s="6" t="n">
        <f aca="false">IF(1_Data_EDA!B367="Same Day",1,0)</f>
        <v>0</v>
      </c>
      <c r="K366" s="6" t="n">
        <f aca="false">IF(1_Data_EDA!C367="Corporate",1,0)</f>
        <v>1</v>
      </c>
      <c r="L366" s="6" t="n">
        <f aca="false">IF(1_Data_EDA!C367="Home Office",1,0)</f>
        <v>0</v>
      </c>
      <c r="M366" s="6" t="n">
        <f aca="false">IF(1_Data_EDA!D367="Europe",1,0)</f>
        <v>0</v>
      </c>
      <c r="N366" s="6" t="n">
        <f aca="false">IF(1_Data_EDA!D367="LATAM",1,0)</f>
        <v>0</v>
      </c>
      <c r="O366" s="6" t="n">
        <f aca="false">IF(1_Data_EDA!D367="Pacific Asia",1,0)</f>
        <v>0</v>
      </c>
      <c r="P366" s="6" t="n">
        <f aca="false">IF(1_Data_EDA!D367="USCA",1,0)</f>
        <v>0</v>
      </c>
      <c r="Q366" s="6" t="n">
        <f aca="false">IF(C366&gt;MEDIAN(C$5:C$8004),1,0)</f>
        <v>1</v>
      </c>
      <c r="R366" s="6" t="n">
        <f aca="false">IF(D366&gt;2,1,0)</f>
        <v>0</v>
      </c>
    </row>
    <row r="367" customFormat="false" ht="15" hidden="false" customHeight="true" outlineLevel="0" collapsed="false">
      <c r="A367" s="6" t="n">
        <f aca="false">1_Data_EDA!O368</f>
        <v>1</v>
      </c>
      <c r="B367" s="6" t="n">
        <f aca="false">1_Data_EDA!H368</f>
        <v>4</v>
      </c>
      <c r="C367" s="7" t="n">
        <f aca="false">1_Data_EDA!I368</f>
        <v>199.9900055</v>
      </c>
      <c r="D367" s="6" t="n">
        <f aca="false">1_Data_EDA!J368</f>
        <v>1</v>
      </c>
      <c r="E367" s="7" t="n">
        <f aca="false">1_Data_EDA!K368</f>
        <v>199.9900055</v>
      </c>
      <c r="F367" s="7" t="n">
        <f aca="false">1_Data_EDA!L368</f>
        <v>30</v>
      </c>
      <c r="G367" s="8" t="n">
        <f aca="false">1_Data_EDA!M368</f>
        <v>0.150000006</v>
      </c>
      <c r="H367" s="6" t="n">
        <f aca="false">IF(1_Data_EDA!B368="First Class",1,0)</f>
        <v>0</v>
      </c>
      <c r="I367" s="6" t="n">
        <f aca="false">IF(1_Data_EDA!B368="Second Class",1,0)</f>
        <v>0</v>
      </c>
      <c r="J367" s="6" t="n">
        <f aca="false">IF(1_Data_EDA!B368="Same Day",1,0)</f>
        <v>0</v>
      </c>
      <c r="K367" s="6" t="n">
        <f aca="false">IF(1_Data_EDA!C368="Corporate",1,0)</f>
        <v>0</v>
      </c>
      <c r="L367" s="6" t="n">
        <f aca="false">IF(1_Data_EDA!C368="Home Office",1,0)</f>
        <v>0</v>
      </c>
      <c r="M367" s="6" t="n">
        <f aca="false">IF(1_Data_EDA!D368="Europe",1,0)</f>
        <v>0</v>
      </c>
      <c r="N367" s="6" t="n">
        <f aca="false">IF(1_Data_EDA!D368="LATAM",1,0)</f>
        <v>0</v>
      </c>
      <c r="O367" s="6" t="n">
        <f aca="false">IF(1_Data_EDA!D368="Pacific Asia",1,0)</f>
        <v>1</v>
      </c>
      <c r="P367" s="6" t="n">
        <f aca="false">IF(1_Data_EDA!D368="USCA",1,0)</f>
        <v>0</v>
      </c>
      <c r="Q367" s="6" t="n">
        <f aca="false">IF(C367&gt;MEDIAN(C$5:C$8004),1,0)</f>
        <v>1</v>
      </c>
      <c r="R367" s="6" t="n">
        <f aca="false">IF(D367&gt;2,1,0)</f>
        <v>0</v>
      </c>
    </row>
    <row r="368" customFormat="false" ht="15" hidden="false" customHeight="true" outlineLevel="0" collapsed="false">
      <c r="A368" s="6" t="n">
        <f aca="false">1_Data_EDA!O369</f>
        <v>0</v>
      </c>
      <c r="B368" s="6" t="n">
        <f aca="false">1_Data_EDA!H369</f>
        <v>4</v>
      </c>
      <c r="C368" s="7" t="n">
        <f aca="false">1_Data_EDA!I369</f>
        <v>59.99000168</v>
      </c>
      <c r="D368" s="6" t="n">
        <f aca="false">1_Data_EDA!J369</f>
        <v>3</v>
      </c>
      <c r="E368" s="7" t="n">
        <f aca="false">1_Data_EDA!K369</f>
        <v>179.9700012</v>
      </c>
      <c r="F368" s="7" t="n">
        <f aca="false">1_Data_EDA!L369</f>
        <v>9</v>
      </c>
      <c r="G368" s="8" t="n">
        <f aca="false">1_Data_EDA!M369</f>
        <v>0.050000001</v>
      </c>
      <c r="H368" s="6" t="n">
        <f aca="false">IF(1_Data_EDA!B369="First Class",1,0)</f>
        <v>0</v>
      </c>
      <c r="I368" s="6" t="n">
        <f aca="false">IF(1_Data_EDA!B369="Second Class",1,0)</f>
        <v>0</v>
      </c>
      <c r="J368" s="6" t="n">
        <f aca="false">IF(1_Data_EDA!B369="Same Day",1,0)</f>
        <v>0</v>
      </c>
      <c r="K368" s="6" t="n">
        <f aca="false">IF(1_Data_EDA!C369="Corporate",1,0)</f>
        <v>0</v>
      </c>
      <c r="L368" s="6" t="n">
        <f aca="false">IF(1_Data_EDA!C369="Home Office",1,0)</f>
        <v>0</v>
      </c>
      <c r="M368" s="6" t="n">
        <f aca="false">IF(1_Data_EDA!D369="Europe",1,0)</f>
        <v>0</v>
      </c>
      <c r="N368" s="6" t="n">
        <f aca="false">IF(1_Data_EDA!D369="LATAM",1,0)</f>
        <v>1</v>
      </c>
      <c r="O368" s="6" t="n">
        <f aca="false">IF(1_Data_EDA!D369="Pacific Asia",1,0)</f>
        <v>0</v>
      </c>
      <c r="P368" s="6" t="n">
        <f aca="false">IF(1_Data_EDA!D369="USCA",1,0)</f>
        <v>0</v>
      </c>
      <c r="Q368" s="6" t="n">
        <f aca="false">IF(C368&gt;MEDIAN(C$5:C$8004),1,0)</f>
        <v>0</v>
      </c>
      <c r="R368" s="6" t="n">
        <f aca="false">IF(D368&gt;2,1,0)</f>
        <v>1</v>
      </c>
    </row>
    <row r="369" customFormat="false" ht="15" hidden="false" customHeight="true" outlineLevel="0" collapsed="false">
      <c r="A369" s="6" t="n">
        <f aca="false">1_Data_EDA!O370</f>
        <v>0</v>
      </c>
      <c r="B369" s="6" t="n">
        <f aca="false">1_Data_EDA!H370</f>
        <v>4</v>
      </c>
      <c r="C369" s="7" t="n">
        <f aca="false">1_Data_EDA!I370</f>
        <v>50</v>
      </c>
      <c r="D369" s="6" t="n">
        <f aca="false">1_Data_EDA!J370</f>
        <v>1</v>
      </c>
      <c r="E369" s="7" t="n">
        <f aca="false">1_Data_EDA!K370</f>
        <v>50</v>
      </c>
      <c r="F369" s="7" t="n">
        <f aca="false">1_Data_EDA!L370</f>
        <v>3.5</v>
      </c>
      <c r="G369" s="8" t="n">
        <f aca="false">1_Data_EDA!M370</f>
        <v>0.07</v>
      </c>
      <c r="H369" s="6" t="n">
        <f aca="false">IF(1_Data_EDA!B370="First Class",1,0)</f>
        <v>0</v>
      </c>
      <c r="I369" s="6" t="n">
        <f aca="false">IF(1_Data_EDA!B370="Second Class",1,0)</f>
        <v>0</v>
      </c>
      <c r="J369" s="6" t="n">
        <f aca="false">IF(1_Data_EDA!B370="Same Day",1,0)</f>
        <v>0</v>
      </c>
      <c r="K369" s="6" t="n">
        <f aca="false">IF(1_Data_EDA!C370="Corporate",1,0)</f>
        <v>0</v>
      </c>
      <c r="L369" s="6" t="n">
        <f aca="false">IF(1_Data_EDA!C370="Home Office",1,0)</f>
        <v>0</v>
      </c>
      <c r="M369" s="6" t="n">
        <f aca="false">IF(1_Data_EDA!D370="Europe",1,0)</f>
        <v>1</v>
      </c>
      <c r="N369" s="6" t="n">
        <f aca="false">IF(1_Data_EDA!D370="LATAM",1,0)</f>
        <v>0</v>
      </c>
      <c r="O369" s="6" t="n">
        <f aca="false">IF(1_Data_EDA!D370="Pacific Asia",1,0)</f>
        <v>0</v>
      </c>
      <c r="P369" s="6" t="n">
        <f aca="false">IF(1_Data_EDA!D370="USCA",1,0)</f>
        <v>0</v>
      </c>
      <c r="Q369" s="6" t="n">
        <f aca="false">IF(C369&gt;MEDIAN(C$5:C$8004),1,0)</f>
        <v>0</v>
      </c>
      <c r="R369" s="6" t="n">
        <f aca="false">IF(D369&gt;2,1,0)</f>
        <v>0</v>
      </c>
    </row>
    <row r="370" customFormat="false" ht="15" hidden="false" customHeight="true" outlineLevel="0" collapsed="false">
      <c r="A370" s="6" t="n">
        <f aca="false">1_Data_EDA!O371</f>
        <v>1</v>
      </c>
      <c r="B370" s="6" t="n">
        <f aca="false">1_Data_EDA!H371</f>
        <v>4</v>
      </c>
      <c r="C370" s="7" t="n">
        <f aca="false">1_Data_EDA!I371</f>
        <v>34.99000168</v>
      </c>
      <c r="D370" s="6" t="n">
        <f aca="false">1_Data_EDA!J371</f>
        <v>5</v>
      </c>
      <c r="E370" s="7" t="n">
        <f aca="false">1_Data_EDA!K371</f>
        <v>174.9499969</v>
      </c>
      <c r="F370" s="7" t="n">
        <f aca="false">1_Data_EDA!L371</f>
        <v>0</v>
      </c>
      <c r="G370" s="8" t="n">
        <f aca="false">1_Data_EDA!M371</f>
        <v>0</v>
      </c>
      <c r="H370" s="6" t="n">
        <f aca="false">IF(1_Data_EDA!B371="First Class",1,0)</f>
        <v>0</v>
      </c>
      <c r="I370" s="6" t="n">
        <f aca="false">IF(1_Data_EDA!B371="Second Class",1,0)</f>
        <v>0</v>
      </c>
      <c r="J370" s="6" t="n">
        <f aca="false">IF(1_Data_EDA!B371="Same Day",1,0)</f>
        <v>0</v>
      </c>
      <c r="K370" s="6" t="n">
        <f aca="false">IF(1_Data_EDA!C371="Corporate",1,0)</f>
        <v>0</v>
      </c>
      <c r="L370" s="6" t="n">
        <f aca="false">IF(1_Data_EDA!C371="Home Office",1,0)</f>
        <v>0</v>
      </c>
      <c r="M370" s="6" t="n">
        <f aca="false">IF(1_Data_EDA!D371="Europe",1,0)</f>
        <v>1</v>
      </c>
      <c r="N370" s="6" t="n">
        <f aca="false">IF(1_Data_EDA!D371="LATAM",1,0)</f>
        <v>0</v>
      </c>
      <c r="O370" s="6" t="n">
        <f aca="false">IF(1_Data_EDA!D371="Pacific Asia",1,0)</f>
        <v>0</v>
      </c>
      <c r="P370" s="6" t="n">
        <f aca="false">IF(1_Data_EDA!D371="USCA",1,0)</f>
        <v>0</v>
      </c>
      <c r="Q370" s="6" t="n">
        <f aca="false">IF(C370&gt;MEDIAN(C$5:C$8004),1,0)</f>
        <v>0</v>
      </c>
      <c r="R370" s="6" t="n">
        <f aca="false">IF(D370&gt;2,1,0)</f>
        <v>1</v>
      </c>
    </row>
    <row r="371" customFormat="false" ht="15" hidden="false" customHeight="true" outlineLevel="0" collapsed="false">
      <c r="A371" s="6" t="n">
        <f aca="false">1_Data_EDA!O372</f>
        <v>0</v>
      </c>
      <c r="B371" s="6" t="n">
        <f aca="false">1_Data_EDA!H372</f>
        <v>4</v>
      </c>
      <c r="C371" s="7" t="n">
        <f aca="false">1_Data_EDA!I372</f>
        <v>399.980011</v>
      </c>
      <c r="D371" s="6" t="n">
        <f aca="false">1_Data_EDA!J372</f>
        <v>1</v>
      </c>
      <c r="E371" s="7" t="n">
        <f aca="false">1_Data_EDA!K372</f>
        <v>399.980011</v>
      </c>
      <c r="F371" s="7" t="n">
        <f aca="false">1_Data_EDA!L372</f>
        <v>36</v>
      </c>
      <c r="G371" s="8" t="n">
        <f aca="false">1_Data_EDA!M372</f>
        <v>0.090000004</v>
      </c>
      <c r="H371" s="6" t="n">
        <f aca="false">IF(1_Data_EDA!B372="First Class",1,0)</f>
        <v>0</v>
      </c>
      <c r="I371" s="6" t="n">
        <f aca="false">IF(1_Data_EDA!B372="Second Class",1,0)</f>
        <v>0</v>
      </c>
      <c r="J371" s="6" t="n">
        <f aca="false">IF(1_Data_EDA!B372="Same Day",1,0)</f>
        <v>0</v>
      </c>
      <c r="K371" s="6" t="n">
        <f aca="false">IF(1_Data_EDA!C372="Corporate",1,0)</f>
        <v>0</v>
      </c>
      <c r="L371" s="6" t="n">
        <f aca="false">IF(1_Data_EDA!C372="Home Office",1,0)</f>
        <v>0</v>
      </c>
      <c r="M371" s="6" t="n">
        <f aca="false">IF(1_Data_EDA!D372="Europe",1,0)</f>
        <v>0</v>
      </c>
      <c r="N371" s="6" t="n">
        <f aca="false">IF(1_Data_EDA!D372="LATAM",1,0)</f>
        <v>1</v>
      </c>
      <c r="O371" s="6" t="n">
        <f aca="false">IF(1_Data_EDA!D372="Pacific Asia",1,0)</f>
        <v>0</v>
      </c>
      <c r="P371" s="6" t="n">
        <f aca="false">IF(1_Data_EDA!D372="USCA",1,0)</f>
        <v>0</v>
      </c>
      <c r="Q371" s="6" t="n">
        <f aca="false">IF(C371&gt;MEDIAN(C$5:C$8004),1,0)</f>
        <v>1</v>
      </c>
      <c r="R371" s="6" t="n">
        <f aca="false">IF(D371&gt;2,1,0)</f>
        <v>0</v>
      </c>
    </row>
    <row r="372" customFormat="false" ht="15" hidden="false" customHeight="true" outlineLevel="0" collapsed="false">
      <c r="A372" s="6" t="n">
        <f aca="false">1_Data_EDA!O373</f>
        <v>0</v>
      </c>
      <c r="B372" s="6" t="n">
        <f aca="false">1_Data_EDA!H373</f>
        <v>0</v>
      </c>
      <c r="C372" s="7" t="n">
        <f aca="false">1_Data_EDA!I373</f>
        <v>299.980011</v>
      </c>
      <c r="D372" s="6" t="n">
        <f aca="false">1_Data_EDA!J373</f>
        <v>1</v>
      </c>
      <c r="E372" s="7" t="n">
        <f aca="false">1_Data_EDA!K373</f>
        <v>299.980011</v>
      </c>
      <c r="F372" s="7" t="n">
        <f aca="false">1_Data_EDA!L373</f>
        <v>21</v>
      </c>
      <c r="G372" s="8" t="n">
        <f aca="false">1_Data_EDA!M373</f>
        <v>0.07</v>
      </c>
      <c r="H372" s="6" t="n">
        <f aca="false">IF(1_Data_EDA!B373="First Class",1,0)</f>
        <v>0</v>
      </c>
      <c r="I372" s="6" t="n">
        <f aca="false">IF(1_Data_EDA!B373="Second Class",1,0)</f>
        <v>0</v>
      </c>
      <c r="J372" s="6" t="n">
        <f aca="false">IF(1_Data_EDA!B373="Same Day",1,0)</f>
        <v>1</v>
      </c>
      <c r="K372" s="6" t="n">
        <f aca="false">IF(1_Data_EDA!C373="Corporate",1,0)</f>
        <v>0</v>
      </c>
      <c r="L372" s="6" t="n">
        <f aca="false">IF(1_Data_EDA!C373="Home Office",1,0)</f>
        <v>0</v>
      </c>
      <c r="M372" s="6" t="n">
        <f aca="false">IF(1_Data_EDA!D373="Europe",1,0)</f>
        <v>0</v>
      </c>
      <c r="N372" s="6" t="n">
        <f aca="false">IF(1_Data_EDA!D373="LATAM",1,0)</f>
        <v>0</v>
      </c>
      <c r="O372" s="6" t="n">
        <f aca="false">IF(1_Data_EDA!D373="Pacific Asia",1,0)</f>
        <v>0</v>
      </c>
      <c r="P372" s="6" t="n">
        <f aca="false">IF(1_Data_EDA!D373="USCA",1,0)</f>
        <v>1</v>
      </c>
      <c r="Q372" s="6" t="n">
        <f aca="false">IF(C372&gt;MEDIAN(C$5:C$8004),1,0)</f>
        <v>1</v>
      </c>
      <c r="R372" s="6" t="n">
        <f aca="false">IF(D372&gt;2,1,0)</f>
        <v>0</v>
      </c>
    </row>
    <row r="373" customFormat="false" ht="15" hidden="false" customHeight="true" outlineLevel="0" collapsed="false">
      <c r="A373" s="6" t="n">
        <f aca="false">1_Data_EDA!O374</f>
        <v>1</v>
      </c>
      <c r="B373" s="6" t="n">
        <f aca="false">1_Data_EDA!H374</f>
        <v>1</v>
      </c>
      <c r="C373" s="7" t="n">
        <f aca="false">1_Data_EDA!I374</f>
        <v>199.9900055</v>
      </c>
      <c r="D373" s="6" t="n">
        <f aca="false">1_Data_EDA!J374</f>
        <v>1</v>
      </c>
      <c r="E373" s="7" t="n">
        <f aca="false">1_Data_EDA!K374</f>
        <v>199.9900055</v>
      </c>
      <c r="F373" s="7" t="n">
        <f aca="false">1_Data_EDA!L374</f>
        <v>32</v>
      </c>
      <c r="G373" s="8" t="n">
        <f aca="false">1_Data_EDA!M374</f>
        <v>0.159999996</v>
      </c>
      <c r="H373" s="6" t="n">
        <f aca="false">IF(1_Data_EDA!B374="First Class",1,0)</f>
        <v>1</v>
      </c>
      <c r="I373" s="6" t="n">
        <f aca="false">IF(1_Data_EDA!B374="Second Class",1,0)</f>
        <v>0</v>
      </c>
      <c r="J373" s="6" t="n">
        <f aca="false">IF(1_Data_EDA!B374="Same Day",1,0)</f>
        <v>0</v>
      </c>
      <c r="K373" s="6" t="n">
        <f aca="false">IF(1_Data_EDA!C374="Corporate",1,0)</f>
        <v>0</v>
      </c>
      <c r="L373" s="6" t="n">
        <f aca="false">IF(1_Data_EDA!C374="Home Office",1,0)</f>
        <v>0</v>
      </c>
      <c r="M373" s="6" t="n">
        <f aca="false">IF(1_Data_EDA!D374="Europe",1,0)</f>
        <v>0</v>
      </c>
      <c r="N373" s="6" t="n">
        <f aca="false">IF(1_Data_EDA!D374="LATAM",1,0)</f>
        <v>0</v>
      </c>
      <c r="O373" s="6" t="n">
        <f aca="false">IF(1_Data_EDA!D374="Pacific Asia",1,0)</f>
        <v>1</v>
      </c>
      <c r="P373" s="6" t="n">
        <f aca="false">IF(1_Data_EDA!D374="USCA",1,0)</f>
        <v>0</v>
      </c>
      <c r="Q373" s="6" t="n">
        <f aca="false">IF(C373&gt;MEDIAN(C$5:C$8004),1,0)</f>
        <v>1</v>
      </c>
      <c r="R373" s="6" t="n">
        <f aca="false">IF(D373&gt;2,1,0)</f>
        <v>0</v>
      </c>
    </row>
    <row r="374" customFormat="false" ht="15" hidden="false" customHeight="true" outlineLevel="0" collapsed="false">
      <c r="A374" s="6" t="n">
        <f aca="false">1_Data_EDA!O375</f>
        <v>0</v>
      </c>
      <c r="B374" s="6" t="n">
        <f aca="false">1_Data_EDA!H375</f>
        <v>2</v>
      </c>
      <c r="C374" s="7" t="n">
        <f aca="false">1_Data_EDA!I375</f>
        <v>49.97999954</v>
      </c>
      <c r="D374" s="6" t="n">
        <f aca="false">1_Data_EDA!J375</f>
        <v>1</v>
      </c>
      <c r="E374" s="7" t="n">
        <f aca="false">1_Data_EDA!K375</f>
        <v>49.97999954</v>
      </c>
      <c r="F374" s="7" t="n">
        <f aca="false">1_Data_EDA!L375</f>
        <v>10</v>
      </c>
      <c r="G374" s="8" t="n">
        <f aca="false">1_Data_EDA!M375</f>
        <v>0.200000003</v>
      </c>
      <c r="H374" s="6" t="n">
        <f aca="false">IF(1_Data_EDA!B375="First Class",1,0)</f>
        <v>0</v>
      </c>
      <c r="I374" s="6" t="n">
        <f aca="false">IF(1_Data_EDA!B375="Second Class",1,0)</f>
        <v>1</v>
      </c>
      <c r="J374" s="6" t="n">
        <f aca="false">IF(1_Data_EDA!B375="Same Day",1,0)</f>
        <v>0</v>
      </c>
      <c r="K374" s="6" t="n">
        <f aca="false">IF(1_Data_EDA!C375="Corporate",1,0)</f>
        <v>1</v>
      </c>
      <c r="L374" s="6" t="n">
        <f aca="false">IF(1_Data_EDA!C375="Home Office",1,0)</f>
        <v>0</v>
      </c>
      <c r="M374" s="6" t="n">
        <f aca="false">IF(1_Data_EDA!D375="Europe",1,0)</f>
        <v>1</v>
      </c>
      <c r="N374" s="6" t="n">
        <f aca="false">IF(1_Data_EDA!D375="LATAM",1,0)</f>
        <v>0</v>
      </c>
      <c r="O374" s="6" t="n">
        <f aca="false">IF(1_Data_EDA!D375="Pacific Asia",1,0)</f>
        <v>0</v>
      </c>
      <c r="P374" s="6" t="n">
        <f aca="false">IF(1_Data_EDA!D375="USCA",1,0)</f>
        <v>0</v>
      </c>
      <c r="Q374" s="6" t="n">
        <f aca="false">IF(C374&gt;MEDIAN(C$5:C$8004),1,0)</f>
        <v>0</v>
      </c>
      <c r="R374" s="6" t="n">
        <f aca="false">IF(D374&gt;2,1,0)</f>
        <v>0</v>
      </c>
    </row>
    <row r="375" customFormat="false" ht="15" hidden="false" customHeight="true" outlineLevel="0" collapsed="false">
      <c r="A375" s="6" t="n">
        <f aca="false">1_Data_EDA!O376</f>
        <v>1</v>
      </c>
      <c r="B375" s="6" t="n">
        <f aca="false">1_Data_EDA!H376</f>
        <v>1</v>
      </c>
      <c r="C375" s="7" t="n">
        <f aca="false">1_Data_EDA!I376</f>
        <v>59.99000168</v>
      </c>
      <c r="D375" s="6" t="n">
        <f aca="false">1_Data_EDA!J376</f>
        <v>1</v>
      </c>
      <c r="E375" s="7" t="n">
        <f aca="false">1_Data_EDA!K376</f>
        <v>59.99000168</v>
      </c>
      <c r="F375" s="7" t="n">
        <f aca="false">1_Data_EDA!L376</f>
        <v>0</v>
      </c>
      <c r="G375" s="8" t="n">
        <f aca="false">1_Data_EDA!M376</f>
        <v>0</v>
      </c>
      <c r="H375" s="6" t="n">
        <f aca="false">IF(1_Data_EDA!B376="First Class",1,0)</f>
        <v>1</v>
      </c>
      <c r="I375" s="6" t="n">
        <f aca="false">IF(1_Data_EDA!B376="Second Class",1,0)</f>
        <v>0</v>
      </c>
      <c r="J375" s="6" t="n">
        <f aca="false">IF(1_Data_EDA!B376="Same Day",1,0)</f>
        <v>0</v>
      </c>
      <c r="K375" s="6" t="n">
        <f aca="false">IF(1_Data_EDA!C376="Corporate",1,0)</f>
        <v>0</v>
      </c>
      <c r="L375" s="6" t="n">
        <f aca="false">IF(1_Data_EDA!C376="Home Office",1,0)</f>
        <v>1</v>
      </c>
      <c r="M375" s="6" t="n">
        <f aca="false">IF(1_Data_EDA!D376="Europe",1,0)</f>
        <v>1</v>
      </c>
      <c r="N375" s="6" t="n">
        <f aca="false">IF(1_Data_EDA!D376="LATAM",1,0)</f>
        <v>0</v>
      </c>
      <c r="O375" s="6" t="n">
        <f aca="false">IF(1_Data_EDA!D376="Pacific Asia",1,0)</f>
        <v>0</v>
      </c>
      <c r="P375" s="6" t="n">
        <f aca="false">IF(1_Data_EDA!D376="USCA",1,0)</f>
        <v>0</v>
      </c>
      <c r="Q375" s="6" t="n">
        <f aca="false">IF(C375&gt;MEDIAN(C$5:C$8004),1,0)</f>
        <v>0</v>
      </c>
      <c r="R375" s="6" t="n">
        <f aca="false">IF(D375&gt;2,1,0)</f>
        <v>0</v>
      </c>
    </row>
    <row r="376" customFormat="false" ht="15" hidden="false" customHeight="true" outlineLevel="0" collapsed="false">
      <c r="A376" s="6" t="n">
        <f aca="false">1_Data_EDA!O377</f>
        <v>1</v>
      </c>
      <c r="B376" s="6" t="n">
        <f aca="false">1_Data_EDA!H377</f>
        <v>1</v>
      </c>
      <c r="C376" s="7" t="n">
        <f aca="false">1_Data_EDA!I377</f>
        <v>199.9900055</v>
      </c>
      <c r="D376" s="6" t="n">
        <f aca="false">1_Data_EDA!J377</f>
        <v>1</v>
      </c>
      <c r="E376" s="7" t="n">
        <f aca="false">1_Data_EDA!K377</f>
        <v>199.9900055</v>
      </c>
      <c r="F376" s="7" t="n">
        <f aca="false">1_Data_EDA!L377</f>
        <v>32</v>
      </c>
      <c r="G376" s="8" t="n">
        <f aca="false">1_Data_EDA!M377</f>
        <v>0.159999996</v>
      </c>
      <c r="H376" s="6" t="n">
        <f aca="false">IF(1_Data_EDA!B377="First Class",1,0)</f>
        <v>1</v>
      </c>
      <c r="I376" s="6" t="n">
        <f aca="false">IF(1_Data_EDA!B377="Second Class",1,0)</f>
        <v>0</v>
      </c>
      <c r="J376" s="6" t="n">
        <f aca="false">IF(1_Data_EDA!B377="Same Day",1,0)</f>
        <v>0</v>
      </c>
      <c r="K376" s="6" t="n">
        <f aca="false">IF(1_Data_EDA!C377="Corporate",1,0)</f>
        <v>1</v>
      </c>
      <c r="L376" s="6" t="n">
        <f aca="false">IF(1_Data_EDA!C377="Home Office",1,0)</f>
        <v>0</v>
      </c>
      <c r="M376" s="6" t="n">
        <f aca="false">IF(1_Data_EDA!D377="Europe",1,0)</f>
        <v>0</v>
      </c>
      <c r="N376" s="6" t="n">
        <f aca="false">IF(1_Data_EDA!D377="LATAM",1,0)</f>
        <v>1</v>
      </c>
      <c r="O376" s="6" t="n">
        <f aca="false">IF(1_Data_EDA!D377="Pacific Asia",1,0)</f>
        <v>0</v>
      </c>
      <c r="P376" s="6" t="n">
        <f aca="false">IF(1_Data_EDA!D377="USCA",1,0)</f>
        <v>0</v>
      </c>
      <c r="Q376" s="6" t="n">
        <f aca="false">IF(C376&gt;MEDIAN(C$5:C$8004),1,0)</f>
        <v>1</v>
      </c>
      <c r="R376" s="6" t="n">
        <f aca="false">IF(D376&gt;2,1,0)</f>
        <v>0</v>
      </c>
    </row>
    <row r="377" customFormat="false" ht="15" hidden="false" customHeight="true" outlineLevel="0" collapsed="false">
      <c r="A377" s="6" t="n">
        <f aca="false">1_Data_EDA!O378</f>
        <v>1</v>
      </c>
      <c r="B377" s="6" t="n">
        <f aca="false">1_Data_EDA!H378</f>
        <v>4</v>
      </c>
      <c r="C377" s="7" t="n">
        <f aca="false">1_Data_EDA!I378</f>
        <v>39.99000168</v>
      </c>
      <c r="D377" s="6" t="n">
        <f aca="false">1_Data_EDA!J378</f>
        <v>1</v>
      </c>
      <c r="E377" s="7" t="n">
        <f aca="false">1_Data_EDA!K378</f>
        <v>39.99000168</v>
      </c>
      <c r="F377" s="7" t="n">
        <f aca="false">1_Data_EDA!L378</f>
        <v>8</v>
      </c>
      <c r="G377" s="8" t="n">
        <f aca="false">1_Data_EDA!M378</f>
        <v>0.200000003</v>
      </c>
      <c r="H377" s="6" t="n">
        <f aca="false">IF(1_Data_EDA!B378="First Class",1,0)</f>
        <v>0</v>
      </c>
      <c r="I377" s="6" t="n">
        <f aca="false">IF(1_Data_EDA!B378="Second Class",1,0)</f>
        <v>0</v>
      </c>
      <c r="J377" s="6" t="n">
        <f aca="false">IF(1_Data_EDA!B378="Same Day",1,0)</f>
        <v>0</v>
      </c>
      <c r="K377" s="6" t="n">
        <f aca="false">IF(1_Data_EDA!C378="Corporate",1,0)</f>
        <v>0</v>
      </c>
      <c r="L377" s="6" t="n">
        <f aca="false">IF(1_Data_EDA!C378="Home Office",1,0)</f>
        <v>0</v>
      </c>
      <c r="M377" s="6" t="n">
        <f aca="false">IF(1_Data_EDA!D378="Europe",1,0)</f>
        <v>0</v>
      </c>
      <c r="N377" s="6" t="n">
        <f aca="false">IF(1_Data_EDA!D378="LATAM",1,0)</f>
        <v>1</v>
      </c>
      <c r="O377" s="6" t="n">
        <f aca="false">IF(1_Data_EDA!D378="Pacific Asia",1,0)</f>
        <v>0</v>
      </c>
      <c r="P377" s="6" t="n">
        <f aca="false">IF(1_Data_EDA!D378="USCA",1,0)</f>
        <v>0</v>
      </c>
      <c r="Q377" s="6" t="n">
        <f aca="false">IF(C377&gt;MEDIAN(C$5:C$8004),1,0)</f>
        <v>0</v>
      </c>
      <c r="R377" s="6" t="n">
        <f aca="false">IF(D377&gt;2,1,0)</f>
        <v>0</v>
      </c>
    </row>
    <row r="378" customFormat="false" ht="15" hidden="false" customHeight="true" outlineLevel="0" collapsed="false">
      <c r="A378" s="6" t="n">
        <f aca="false">1_Data_EDA!O379</f>
        <v>1</v>
      </c>
      <c r="B378" s="6" t="n">
        <f aca="false">1_Data_EDA!H379</f>
        <v>1</v>
      </c>
      <c r="C378" s="7" t="n">
        <f aca="false">1_Data_EDA!I379</f>
        <v>199.9900055</v>
      </c>
      <c r="D378" s="6" t="n">
        <f aca="false">1_Data_EDA!J379</f>
        <v>1</v>
      </c>
      <c r="E378" s="7" t="n">
        <f aca="false">1_Data_EDA!K379</f>
        <v>199.9900055</v>
      </c>
      <c r="F378" s="7" t="n">
        <f aca="false">1_Data_EDA!L379</f>
        <v>0</v>
      </c>
      <c r="G378" s="8" t="n">
        <f aca="false">1_Data_EDA!M379</f>
        <v>0</v>
      </c>
      <c r="H378" s="6" t="n">
        <f aca="false">IF(1_Data_EDA!B379="First Class",1,0)</f>
        <v>1</v>
      </c>
      <c r="I378" s="6" t="n">
        <f aca="false">IF(1_Data_EDA!B379="Second Class",1,0)</f>
        <v>0</v>
      </c>
      <c r="J378" s="6" t="n">
        <f aca="false">IF(1_Data_EDA!B379="Same Day",1,0)</f>
        <v>0</v>
      </c>
      <c r="K378" s="6" t="n">
        <f aca="false">IF(1_Data_EDA!C379="Corporate",1,0)</f>
        <v>1</v>
      </c>
      <c r="L378" s="6" t="n">
        <f aca="false">IF(1_Data_EDA!C379="Home Office",1,0)</f>
        <v>0</v>
      </c>
      <c r="M378" s="6" t="n">
        <f aca="false">IF(1_Data_EDA!D379="Europe",1,0)</f>
        <v>0</v>
      </c>
      <c r="N378" s="6" t="n">
        <f aca="false">IF(1_Data_EDA!D379="LATAM",1,0)</f>
        <v>0</v>
      </c>
      <c r="O378" s="6" t="n">
        <f aca="false">IF(1_Data_EDA!D379="Pacific Asia",1,0)</f>
        <v>0</v>
      </c>
      <c r="P378" s="6" t="n">
        <f aca="false">IF(1_Data_EDA!D379="USCA",1,0)</f>
        <v>1</v>
      </c>
      <c r="Q378" s="6" t="n">
        <f aca="false">IF(C378&gt;MEDIAN(C$5:C$8004),1,0)</f>
        <v>1</v>
      </c>
      <c r="R378" s="6" t="n">
        <f aca="false">IF(D378&gt;2,1,0)</f>
        <v>0</v>
      </c>
    </row>
    <row r="379" customFormat="false" ht="15" hidden="false" customHeight="true" outlineLevel="0" collapsed="false">
      <c r="A379" s="6" t="n">
        <f aca="false">1_Data_EDA!O380</f>
        <v>1</v>
      </c>
      <c r="B379" s="6" t="n">
        <f aca="false">1_Data_EDA!H380</f>
        <v>4</v>
      </c>
      <c r="C379" s="7" t="n">
        <f aca="false">1_Data_EDA!I380</f>
        <v>59.99000168</v>
      </c>
      <c r="D379" s="6" t="n">
        <f aca="false">1_Data_EDA!J380</f>
        <v>3</v>
      </c>
      <c r="E379" s="7" t="n">
        <f aca="false">1_Data_EDA!K380</f>
        <v>179.9700012</v>
      </c>
      <c r="F379" s="7" t="n">
        <f aca="false">1_Data_EDA!L380</f>
        <v>0</v>
      </c>
      <c r="G379" s="8" t="n">
        <f aca="false">1_Data_EDA!M380</f>
        <v>0</v>
      </c>
      <c r="H379" s="6" t="n">
        <f aca="false">IF(1_Data_EDA!B380="First Class",1,0)</f>
        <v>0</v>
      </c>
      <c r="I379" s="6" t="n">
        <f aca="false">IF(1_Data_EDA!B380="Second Class",1,0)</f>
        <v>0</v>
      </c>
      <c r="J379" s="6" t="n">
        <f aca="false">IF(1_Data_EDA!B380="Same Day",1,0)</f>
        <v>0</v>
      </c>
      <c r="K379" s="6" t="n">
        <f aca="false">IF(1_Data_EDA!C380="Corporate",1,0)</f>
        <v>1</v>
      </c>
      <c r="L379" s="6" t="n">
        <f aca="false">IF(1_Data_EDA!C380="Home Office",1,0)</f>
        <v>0</v>
      </c>
      <c r="M379" s="6" t="n">
        <f aca="false">IF(1_Data_EDA!D380="Europe",1,0)</f>
        <v>0</v>
      </c>
      <c r="N379" s="6" t="n">
        <f aca="false">IF(1_Data_EDA!D380="LATAM",1,0)</f>
        <v>0</v>
      </c>
      <c r="O379" s="6" t="n">
        <f aca="false">IF(1_Data_EDA!D380="Pacific Asia",1,0)</f>
        <v>0</v>
      </c>
      <c r="P379" s="6" t="n">
        <f aca="false">IF(1_Data_EDA!D380="USCA",1,0)</f>
        <v>1</v>
      </c>
      <c r="Q379" s="6" t="n">
        <f aca="false">IF(C379&gt;MEDIAN(C$5:C$8004),1,0)</f>
        <v>0</v>
      </c>
      <c r="R379" s="6" t="n">
        <f aca="false">IF(D379&gt;2,1,0)</f>
        <v>1</v>
      </c>
    </row>
    <row r="380" customFormat="false" ht="15" hidden="false" customHeight="true" outlineLevel="0" collapsed="false">
      <c r="A380" s="6" t="n">
        <f aca="false">1_Data_EDA!O381</f>
        <v>0</v>
      </c>
      <c r="B380" s="6" t="n">
        <f aca="false">1_Data_EDA!H381</f>
        <v>4</v>
      </c>
      <c r="C380" s="7" t="n">
        <f aca="false">1_Data_EDA!I381</f>
        <v>49.97999954</v>
      </c>
      <c r="D380" s="6" t="n">
        <f aca="false">1_Data_EDA!J381</f>
        <v>5</v>
      </c>
      <c r="E380" s="7" t="n">
        <f aca="false">1_Data_EDA!K381</f>
        <v>249.8999939</v>
      </c>
      <c r="F380" s="7" t="n">
        <f aca="false">1_Data_EDA!L381</f>
        <v>22.48999977</v>
      </c>
      <c r="G380" s="8" t="n">
        <f aca="false">1_Data_EDA!M381</f>
        <v>0.090000004</v>
      </c>
      <c r="H380" s="6" t="n">
        <f aca="false">IF(1_Data_EDA!B381="First Class",1,0)</f>
        <v>0</v>
      </c>
      <c r="I380" s="6" t="n">
        <f aca="false">IF(1_Data_EDA!B381="Second Class",1,0)</f>
        <v>0</v>
      </c>
      <c r="J380" s="6" t="n">
        <f aca="false">IF(1_Data_EDA!B381="Same Day",1,0)</f>
        <v>0</v>
      </c>
      <c r="K380" s="6" t="n">
        <f aca="false">IF(1_Data_EDA!C381="Corporate",1,0)</f>
        <v>0</v>
      </c>
      <c r="L380" s="6" t="n">
        <f aca="false">IF(1_Data_EDA!C381="Home Office",1,0)</f>
        <v>0</v>
      </c>
      <c r="M380" s="6" t="n">
        <f aca="false">IF(1_Data_EDA!D381="Europe",1,0)</f>
        <v>0</v>
      </c>
      <c r="N380" s="6" t="n">
        <f aca="false">IF(1_Data_EDA!D381="LATAM",1,0)</f>
        <v>1</v>
      </c>
      <c r="O380" s="6" t="n">
        <f aca="false">IF(1_Data_EDA!D381="Pacific Asia",1,0)</f>
        <v>0</v>
      </c>
      <c r="P380" s="6" t="n">
        <f aca="false">IF(1_Data_EDA!D381="USCA",1,0)</f>
        <v>0</v>
      </c>
      <c r="Q380" s="6" t="n">
        <f aca="false">IF(C380&gt;MEDIAN(C$5:C$8004),1,0)</f>
        <v>0</v>
      </c>
      <c r="R380" s="6" t="n">
        <f aca="false">IF(D380&gt;2,1,0)</f>
        <v>1</v>
      </c>
    </row>
    <row r="381" customFormat="false" ht="15" hidden="false" customHeight="true" outlineLevel="0" collapsed="false">
      <c r="A381" s="6" t="n">
        <f aca="false">1_Data_EDA!O382</f>
        <v>1</v>
      </c>
      <c r="B381" s="6" t="n">
        <f aca="false">1_Data_EDA!H382</f>
        <v>4</v>
      </c>
      <c r="C381" s="7" t="n">
        <f aca="false">1_Data_EDA!I382</f>
        <v>215.8200073</v>
      </c>
      <c r="D381" s="6" t="n">
        <f aca="false">1_Data_EDA!J382</f>
        <v>1</v>
      </c>
      <c r="E381" s="7" t="n">
        <f aca="false">1_Data_EDA!K382</f>
        <v>215.8200073</v>
      </c>
      <c r="F381" s="7" t="n">
        <f aca="false">1_Data_EDA!L382</f>
        <v>19.42000008</v>
      </c>
      <c r="G381" s="8" t="n">
        <f aca="false">1_Data_EDA!M382</f>
        <v>0.090000004</v>
      </c>
      <c r="H381" s="6" t="n">
        <f aca="false">IF(1_Data_EDA!B382="First Class",1,0)</f>
        <v>0</v>
      </c>
      <c r="I381" s="6" t="n">
        <f aca="false">IF(1_Data_EDA!B382="Second Class",1,0)</f>
        <v>0</v>
      </c>
      <c r="J381" s="6" t="n">
        <f aca="false">IF(1_Data_EDA!B382="Same Day",1,0)</f>
        <v>0</v>
      </c>
      <c r="K381" s="6" t="n">
        <f aca="false">IF(1_Data_EDA!C382="Corporate",1,0)</f>
        <v>1</v>
      </c>
      <c r="L381" s="6" t="n">
        <f aca="false">IF(1_Data_EDA!C382="Home Office",1,0)</f>
        <v>0</v>
      </c>
      <c r="M381" s="6" t="n">
        <f aca="false">IF(1_Data_EDA!D382="Europe",1,0)</f>
        <v>0</v>
      </c>
      <c r="N381" s="6" t="n">
        <f aca="false">IF(1_Data_EDA!D382="LATAM",1,0)</f>
        <v>0</v>
      </c>
      <c r="O381" s="6" t="n">
        <f aca="false">IF(1_Data_EDA!D382="Pacific Asia",1,0)</f>
        <v>1</v>
      </c>
      <c r="P381" s="6" t="n">
        <f aca="false">IF(1_Data_EDA!D382="USCA",1,0)</f>
        <v>0</v>
      </c>
      <c r="Q381" s="6" t="n">
        <f aca="false">IF(C381&gt;MEDIAN(C$5:C$8004),1,0)</f>
        <v>1</v>
      </c>
      <c r="R381" s="6" t="n">
        <f aca="false">IF(D381&gt;2,1,0)</f>
        <v>0</v>
      </c>
    </row>
    <row r="382" customFormat="false" ht="15" hidden="false" customHeight="true" outlineLevel="0" collapsed="false">
      <c r="A382" s="6" t="n">
        <f aca="false">1_Data_EDA!O383</f>
        <v>1</v>
      </c>
      <c r="B382" s="6" t="n">
        <f aca="false">1_Data_EDA!H383</f>
        <v>4</v>
      </c>
      <c r="C382" s="7" t="n">
        <f aca="false">1_Data_EDA!I383</f>
        <v>99.98999786</v>
      </c>
      <c r="D382" s="6" t="n">
        <f aca="false">1_Data_EDA!J383</f>
        <v>1</v>
      </c>
      <c r="E382" s="7" t="n">
        <f aca="false">1_Data_EDA!K383</f>
        <v>99.98999786</v>
      </c>
      <c r="F382" s="7" t="n">
        <f aca="false">1_Data_EDA!L383</f>
        <v>10</v>
      </c>
      <c r="G382" s="8" t="n">
        <f aca="false">1_Data_EDA!M383</f>
        <v>0.100000001</v>
      </c>
      <c r="H382" s="6" t="n">
        <f aca="false">IF(1_Data_EDA!B383="First Class",1,0)</f>
        <v>0</v>
      </c>
      <c r="I382" s="6" t="n">
        <f aca="false">IF(1_Data_EDA!B383="Second Class",1,0)</f>
        <v>0</v>
      </c>
      <c r="J382" s="6" t="n">
        <f aca="false">IF(1_Data_EDA!B383="Same Day",1,0)</f>
        <v>0</v>
      </c>
      <c r="K382" s="6" t="n">
        <f aca="false">IF(1_Data_EDA!C383="Corporate",1,0)</f>
        <v>1</v>
      </c>
      <c r="L382" s="6" t="n">
        <f aca="false">IF(1_Data_EDA!C383="Home Office",1,0)</f>
        <v>0</v>
      </c>
      <c r="M382" s="6" t="n">
        <f aca="false">IF(1_Data_EDA!D383="Europe",1,0)</f>
        <v>0</v>
      </c>
      <c r="N382" s="6" t="n">
        <f aca="false">IF(1_Data_EDA!D383="LATAM",1,0)</f>
        <v>1</v>
      </c>
      <c r="O382" s="6" t="n">
        <f aca="false">IF(1_Data_EDA!D383="Pacific Asia",1,0)</f>
        <v>0</v>
      </c>
      <c r="P382" s="6" t="n">
        <f aca="false">IF(1_Data_EDA!D383="USCA",1,0)</f>
        <v>0</v>
      </c>
      <c r="Q382" s="6" t="n">
        <f aca="false">IF(C382&gt;MEDIAN(C$5:C$8004),1,0)</f>
        <v>1</v>
      </c>
      <c r="R382" s="6" t="n">
        <f aca="false">IF(D382&gt;2,1,0)</f>
        <v>0</v>
      </c>
    </row>
    <row r="383" customFormat="false" ht="15" hidden="false" customHeight="true" outlineLevel="0" collapsed="false">
      <c r="A383" s="6" t="n">
        <f aca="false">1_Data_EDA!O384</f>
        <v>0</v>
      </c>
      <c r="B383" s="6" t="n">
        <f aca="false">1_Data_EDA!H384</f>
        <v>4</v>
      </c>
      <c r="C383" s="7" t="n">
        <f aca="false">1_Data_EDA!I384</f>
        <v>44.99000168</v>
      </c>
      <c r="D383" s="6" t="n">
        <f aca="false">1_Data_EDA!J384</f>
        <v>5</v>
      </c>
      <c r="E383" s="7" t="n">
        <f aca="false">1_Data_EDA!K384</f>
        <v>224.9499969</v>
      </c>
      <c r="F383" s="7" t="n">
        <f aca="false">1_Data_EDA!L384</f>
        <v>12.36999989</v>
      </c>
      <c r="G383" s="8" t="n">
        <f aca="false">1_Data_EDA!M384</f>
        <v>0.059999999</v>
      </c>
      <c r="H383" s="6" t="n">
        <f aca="false">IF(1_Data_EDA!B384="First Class",1,0)</f>
        <v>0</v>
      </c>
      <c r="I383" s="6" t="n">
        <f aca="false">IF(1_Data_EDA!B384="Second Class",1,0)</f>
        <v>0</v>
      </c>
      <c r="J383" s="6" t="n">
        <f aca="false">IF(1_Data_EDA!B384="Same Day",1,0)</f>
        <v>0</v>
      </c>
      <c r="K383" s="6" t="n">
        <f aca="false">IF(1_Data_EDA!C384="Corporate",1,0)</f>
        <v>1</v>
      </c>
      <c r="L383" s="6" t="n">
        <f aca="false">IF(1_Data_EDA!C384="Home Office",1,0)</f>
        <v>0</v>
      </c>
      <c r="M383" s="6" t="n">
        <f aca="false">IF(1_Data_EDA!D384="Europe",1,0)</f>
        <v>0</v>
      </c>
      <c r="N383" s="6" t="n">
        <f aca="false">IF(1_Data_EDA!D384="LATAM",1,0)</f>
        <v>0</v>
      </c>
      <c r="O383" s="6" t="n">
        <f aca="false">IF(1_Data_EDA!D384="Pacific Asia",1,0)</f>
        <v>0</v>
      </c>
      <c r="P383" s="6" t="n">
        <f aca="false">IF(1_Data_EDA!D384="USCA",1,0)</f>
        <v>1</v>
      </c>
      <c r="Q383" s="6" t="n">
        <f aca="false">IF(C383&gt;MEDIAN(C$5:C$8004),1,0)</f>
        <v>0</v>
      </c>
      <c r="R383" s="6" t="n">
        <f aca="false">IF(D383&gt;2,1,0)</f>
        <v>1</v>
      </c>
    </row>
    <row r="384" customFormat="false" ht="15" hidden="false" customHeight="true" outlineLevel="0" collapsed="false">
      <c r="A384" s="6" t="n">
        <f aca="false">1_Data_EDA!O385</f>
        <v>0</v>
      </c>
      <c r="B384" s="6" t="n">
        <f aca="false">1_Data_EDA!H385</f>
        <v>4</v>
      </c>
      <c r="C384" s="7" t="n">
        <f aca="false">1_Data_EDA!I385</f>
        <v>399.980011</v>
      </c>
      <c r="D384" s="6" t="n">
        <f aca="false">1_Data_EDA!J385</f>
        <v>1</v>
      </c>
      <c r="E384" s="7" t="n">
        <f aca="false">1_Data_EDA!K385</f>
        <v>399.980011</v>
      </c>
      <c r="F384" s="7" t="n">
        <f aca="false">1_Data_EDA!L385</f>
        <v>8</v>
      </c>
      <c r="G384" s="8" t="n">
        <f aca="false">1_Data_EDA!M385</f>
        <v>0.02</v>
      </c>
      <c r="H384" s="6" t="n">
        <f aca="false">IF(1_Data_EDA!B385="First Class",1,0)</f>
        <v>0</v>
      </c>
      <c r="I384" s="6" t="n">
        <f aca="false">IF(1_Data_EDA!B385="Second Class",1,0)</f>
        <v>0</v>
      </c>
      <c r="J384" s="6" t="n">
        <f aca="false">IF(1_Data_EDA!B385="Same Day",1,0)</f>
        <v>0</v>
      </c>
      <c r="K384" s="6" t="n">
        <f aca="false">IF(1_Data_EDA!C385="Corporate",1,0)</f>
        <v>0</v>
      </c>
      <c r="L384" s="6" t="n">
        <f aca="false">IF(1_Data_EDA!C385="Home Office",1,0)</f>
        <v>0</v>
      </c>
      <c r="M384" s="6" t="n">
        <f aca="false">IF(1_Data_EDA!D385="Europe",1,0)</f>
        <v>1</v>
      </c>
      <c r="N384" s="6" t="n">
        <f aca="false">IF(1_Data_EDA!D385="LATAM",1,0)</f>
        <v>0</v>
      </c>
      <c r="O384" s="6" t="n">
        <f aca="false">IF(1_Data_EDA!D385="Pacific Asia",1,0)</f>
        <v>0</v>
      </c>
      <c r="P384" s="6" t="n">
        <f aca="false">IF(1_Data_EDA!D385="USCA",1,0)</f>
        <v>0</v>
      </c>
      <c r="Q384" s="6" t="n">
        <f aca="false">IF(C384&gt;MEDIAN(C$5:C$8004),1,0)</f>
        <v>1</v>
      </c>
      <c r="R384" s="6" t="n">
        <f aca="false">IF(D384&gt;2,1,0)</f>
        <v>0</v>
      </c>
    </row>
    <row r="385" customFormat="false" ht="15" hidden="false" customHeight="true" outlineLevel="0" collapsed="false">
      <c r="A385" s="6" t="n">
        <f aca="false">1_Data_EDA!O386</f>
        <v>0</v>
      </c>
      <c r="B385" s="6" t="n">
        <f aca="false">1_Data_EDA!H386</f>
        <v>4</v>
      </c>
      <c r="C385" s="7" t="n">
        <f aca="false">1_Data_EDA!I386</f>
        <v>59.99000168</v>
      </c>
      <c r="D385" s="6" t="n">
        <f aca="false">1_Data_EDA!J386</f>
        <v>1</v>
      </c>
      <c r="E385" s="7" t="n">
        <f aca="false">1_Data_EDA!K386</f>
        <v>59.99000168</v>
      </c>
      <c r="F385" s="7" t="n">
        <f aca="false">1_Data_EDA!L386</f>
        <v>9</v>
      </c>
      <c r="G385" s="8" t="n">
        <f aca="false">1_Data_EDA!M386</f>
        <v>0.150000006</v>
      </c>
      <c r="H385" s="6" t="n">
        <f aca="false">IF(1_Data_EDA!B386="First Class",1,0)</f>
        <v>0</v>
      </c>
      <c r="I385" s="6" t="n">
        <f aca="false">IF(1_Data_EDA!B386="Second Class",1,0)</f>
        <v>0</v>
      </c>
      <c r="J385" s="6" t="n">
        <f aca="false">IF(1_Data_EDA!B386="Same Day",1,0)</f>
        <v>0</v>
      </c>
      <c r="K385" s="6" t="n">
        <f aca="false">IF(1_Data_EDA!C386="Corporate",1,0)</f>
        <v>0</v>
      </c>
      <c r="L385" s="6" t="n">
        <f aca="false">IF(1_Data_EDA!C386="Home Office",1,0)</f>
        <v>0</v>
      </c>
      <c r="M385" s="6" t="n">
        <f aca="false">IF(1_Data_EDA!D386="Europe",1,0)</f>
        <v>0</v>
      </c>
      <c r="N385" s="6" t="n">
        <f aca="false">IF(1_Data_EDA!D386="LATAM",1,0)</f>
        <v>1</v>
      </c>
      <c r="O385" s="6" t="n">
        <f aca="false">IF(1_Data_EDA!D386="Pacific Asia",1,0)</f>
        <v>0</v>
      </c>
      <c r="P385" s="6" t="n">
        <f aca="false">IF(1_Data_EDA!D386="USCA",1,0)</f>
        <v>0</v>
      </c>
      <c r="Q385" s="6" t="n">
        <f aca="false">IF(C385&gt;MEDIAN(C$5:C$8004),1,0)</f>
        <v>0</v>
      </c>
      <c r="R385" s="6" t="n">
        <f aca="false">IF(D385&gt;2,1,0)</f>
        <v>0</v>
      </c>
    </row>
    <row r="386" customFormat="false" ht="15" hidden="false" customHeight="true" outlineLevel="0" collapsed="false">
      <c r="A386" s="6" t="n">
        <f aca="false">1_Data_EDA!O387</f>
        <v>1</v>
      </c>
      <c r="B386" s="6" t="n">
        <f aca="false">1_Data_EDA!H387</f>
        <v>1</v>
      </c>
      <c r="C386" s="7" t="n">
        <f aca="false">1_Data_EDA!I387</f>
        <v>199.9900055</v>
      </c>
      <c r="D386" s="6" t="n">
        <f aca="false">1_Data_EDA!J387</f>
        <v>1</v>
      </c>
      <c r="E386" s="7" t="n">
        <f aca="false">1_Data_EDA!K387</f>
        <v>199.9900055</v>
      </c>
      <c r="F386" s="7" t="n">
        <f aca="false">1_Data_EDA!L387</f>
        <v>0</v>
      </c>
      <c r="G386" s="8" t="n">
        <f aca="false">1_Data_EDA!M387</f>
        <v>0</v>
      </c>
      <c r="H386" s="6" t="n">
        <f aca="false">IF(1_Data_EDA!B387="First Class",1,0)</f>
        <v>1</v>
      </c>
      <c r="I386" s="6" t="n">
        <f aca="false">IF(1_Data_EDA!B387="Second Class",1,0)</f>
        <v>0</v>
      </c>
      <c r="J386" s="6" t="n">
        <f aca="false">IF(1_Data_EDA!B387="Same Day",1,0)</f>
        <v>0</v>
      </c>
      <c r="K386" s="6" t="n">
        <f aca="false">IF(1_Data_EDA!C387="Corporate",1,0)</f>
        <v>0</v>
      </c>
      <c r="L386" s="6" t="n">
        <f aca="false">IF(1_Data_EDA!C387="Home Office",1,0)</f>
        <v>0</v>
      </c>
      <c r="M386" s="6" t="n">
        <f aca="false">IF(1_Data_EDA!D387="Europe",1,0)</f>
        <v>1</v>
      </c>
      <c r="N386" s="6" t="n">
        <f aca="false">IF(1_Data_EDA!D387="LATAM",1,0)</f>
        <v>0</v>
      </c>
      <c r="O386" s="6" t="n">
        <f aca="false">IF(1_Data_EDA!D387="Pacific Asia",1,0)</f>
        <v>0</v>
      </c>
      <c r="P386" s="6" t="n">
        <f aca="false">IF(1_Data_EDA!D387="USCA",1,0)</f>
        <v>0</v>
      </c>
      <c r="Q386" s="6" t="n">
        <f aca="false">IF(C386&gt;MEDIAN(C$5:C$8004),1,0)</f>
        <v>1</v>
      </c>
      <c r="R386" s="6" t="n">
        <f aca="false">IF(D386&gt;2,1,0)</f>
        <v>0</v>
      </c>
    </row>
    <row r="387" customFormat="false" ht="15" hidden="false" customHeight="true" outlineLevel="0" collapsed="false">
      <c r="A387" s="6" t="n">
        <f aca="false">1_Data_EDA!O388</f>
        <v>1</v>
      </c>
      <c r="B387" s="6" t="n">
        <f aca="false">1_Data_EDA!H388</f>
        <v>1</v>
      </c>
      <c r="C387" s="7" t="n">
        <f aca="false">1_Data_EDA!I388</f>
        <v>199.9900055</v>
      </c>
      <c r="D387" s="6" t="n">
        <f aca="false">1_Data_EDA!J388</f>
        <v>1</v>
      </c>
      <c r="E387" s="7" t="n">
        <f aca="false">1_Data_EDA!K388</f>
        <v>199.9900055</v>
      </c>
      <c r="F387" s="7" t="n">
        <f aca="false">1_Data_EDA!L388</f>
        <v>2</v>
      </c>
      <c r="G387" s="8" t="n">
        <f aca="false">1_Data_EDA!M388</f>
        <v>0.01</v>
      </c>
      <c r="H387" s="6" t="n">
        <f aca="false">IF(1_Data_EDA!B388="First Class",1,0)</f>
        <v>1</v>
      </c>
      <c r="I387" s="6" t="n">
        <f aca="false">IF(1_Data_EDA!B388="Second Class",1,0)</f>
        <v>0</v>
      </c>
      <c r="J387" s="6" t="n">
        <f aca="false">IF(1_Data_EDA!B388="Same Day",1,0)</f>
        <v>0</v>
      </c>
      <c r="K387" s="6" t="n">
        <f aca="false">IF(1_Data_EDA!C388="Corporate",1,0)</f>
        <v>0</v>
      </c>
      <c r="L387" s="6" t="n">
        <f aca="false">IF(1_Data_EDA!C388="Home Office",1,0)</f>
        <v>1</v>
      </c>
      <c r="M387" s="6" t="n">
        <f aca="false">IF(1_Data_EDA!D388="Europe",1,0)</f>
        <v>0</v>
      </c>
      <c r="N387" s="6" t="n">
        <f aca="false">IF(1_Data_EDA!D388="LATAM",1,0)</f>
        <v>0</v>
      </c>
      <c r="O387" s="6" t="n">
        <f aca="false">IF(1_Data_EDA!D388="Pacific Asia",1,0)</f>
        <v>0</v>
      </c>
      <c r="P387" s="6" t="n">
        <f aca="false">IF(1_Data_EDA!D388="USCA",1,0)</f>
        <v>0</v>
      </c>
      <c r="Q387" s="6" t="n">
        <f aca="false">IF(C387&gt;MEDIAN(C$5:C$8004),1,0)</f>
        <v>1</v>
      </c>
      <c r="R387" s="6" t="n">
        <f aca="false">IF(D387&gt;2,1,0)</f>
        <v>0</v>
      </c>
    </row>
    <row r="388" customFormat="false" ht="15" hidden="false" customHeight="true" outlineLevel="0" collapsed="false">
      <c r="A388" s="6" t="n">
        <f aca="false">1_Data_EDA!O389</f>
        <v>1</v>
      </c>
      <c r="B388" s="6" t="n">
        <f aca="false">1_Data_EDA!H389</f>
        <v>2</v>
      </c>
      <c r="C388" s="7" t="n">
        <f aca="false">1_Data_EDA!I389</f>
        <v>59.99000168</v>
      </c>
      <c r="D388" s="6" t="n">
        <f aca="false">1_Data_EDA!J389</f>
        <v>4</v>
      </c>
      <c r="E388" s="7" t="n">
        <f aca="false">1_Data_EDA!K389</f>
        <v>239.9600067</v>
      </c>
      <c r="F388" s="7" t="n">
        <f aca="false">1_Data_EDA!L389</f>
        <v>31.19000053</v>
      </c>
      <c r="G388" s="8" t="n">
        <f aca="false">1_Data_EDA!M389</f>
        <v>0.129999995</v>
      </c>
      <c r="H388" s="6" t="n">
        <f aca="false">IF(1_Data_EDA!B389="First Class",1,0)</f>
        <v>0</v>
      </c>
      <c r="I388" s="6" t="n">
        <f aca="false">IF(1_Data_EDA!B389="Second Class",1,0)</f>
        <v>1</v>
      </c>
      <c r="J388" s="6" t="n">
        <f aca="false">IF(1_Data_EDA!B389="Same Day",1,0)</f>
        <v>0</v>
      </c>
      <c r="K388" s="6" t="n">
        <f aca="false">IF(1_Data_EDA!C389="Corporate",1,0)</f>
        <v>0</v>
      </c>
      <c r="L388" s="6" t="n">
        <f aca="false">IF(1_Data_EDA!C389="Home Office",1,0)</f>
        <v>0</v>
      </c>
      <c r="M388" s="6" t="n">
        <f aca="false">IF(1_Data_EDA!D389="Europe",1,0)</f>
        <v>1</v>
      </c>
      <c r="N388" s="6" t="n">
        <f aca="false">IF(1_Data_EDA!D389="LATAM",1,0)</f>
        <v>0</v>
      </c>
      <c r="O388" s="6" t="n">
        <f aca="false">IF(1_Data_EDA!D389="Pacific Asia",1,0)</f>
        <v>0</v>
      </c>
      <c r="P388" s="6" t="n">
        <f aca="false">IF(1_Data_EDA!D389="USCA",1,0)</f>
        <v>0</v>
      </c>
      <c r="Q388" s="6" t="n">
        <f aca="false">IF(C388&gt;MEDIAN(C$5:C$8004),1,0)</f>
        <v>0</v>
      </c>
      <c r="R388" s="6" t="n">
        <f aca="false">IF(D388&gt;2,1,0)</f>
        <v>1</v>
      </c>
    </row>
    <row r="389" customFormat="false" ht="15" hidden="false" customHeight="true" outlineLevel="0" collapsed="false">
      <c r="A389" s="6" t="n">
        <f aca="false">1_Data_EDA!O390</f>
        <v>0</v>
      </c>
      <c r="B389" s="6" t="n">
        <f aca="false">1_Data_EDA!H390</f>
        <v>2</v>
      </c>
      <c r="C389" s="7" t="n">
        <f aca="false">1_Data_EDA!I390</f>
        <v>99.98999786</v>
      </c>
      <c r="D389" s="6" t="n">
        <f aca="false">1_Data_EDA!J390</f>
        <v>3</v>
      </c>
      <c r="E389" s="7" t="n">
        <f aca="false">1_Data_EDA!K390</f>
        <v>299.9700012</v>
      </c>
      <c r="F389" s="7" t="n">
        <f aca="false">1_Data_EDA!L390</f>
        <v>6</v>
      </c>
      <c r="G389" s="8" t="n">
        <f aca="false">1_Data_EDA!M390</f>
        <v>0.02</v>
      </c>
      <c r="H389" s="6" t="n">
        <f aca="false">IF(1_Data_EDA!B390="First Class",1,0)</f>
        <v>0</v>
      </c>
      <c r="I389" s="6" t="n">
        <f aca="false">IF(1_Data_EDA!B390="Second Class",1,0)</f>
        <v>1</v>
      </c>
      <c r="J389" s="6" t="n">
        <f aca="false">IF(1_Data_EDA!B390="Same Day",1,0)</f>
        <v>0</v>
      </c>
      <c r="K389" s="6" t="n">
        <f aca="false">IF(1_Data_EDA!C390="Corporate",1,0)</f>
        <v>1</v>
      </c>
      <c r="L389" s="6" t="n">
        <f aca="false">IF(1_Data_EDA!C390="Home Office",1,0)</f>
        <v>0</v>
      </c>
      <c r="M389" s="6" t="n">
        <f aca="false">IF(1_Data_EDA!D390="Europe",1,0)</f>
        <v>0</v>
      </c>
      <c r="N389" s="6" t="n">
        <f aca="false">IF(1_Data_EDA!D390="LATAM",1,0)</f>
        <v>1</v>
      </c>
      <c r="O389" s="6" t="n">
        <f aca="false">IF(1_Data_EDA!D390="Pacific Asia",1,0)</f>
        <v>0</v>
      </c>
      <c r="P389" s="6" t="n">
        <f aca="false">IF(1_Data_EDA!D390="USCA",1,0)</f>
        <v>0</v>
      </c>
      <c r="Q389" s="6" t="n">
        <f aca="false">IF(C389&gt;MEDIAN(C$5:C$8004),1,0)</f>
        <v>1</v>
      </c>
      <c r="R389" s="6" t="n">
        <f aca="false">IF(D389&gt;2,1,0)</f>
        <v>1</v>
      </c>
    </row>
    <row r="390" customFormat="false" ht="15" hidden="false" customHeight="true" outlineLevel="0" collapsed="false">
      <c r="A390" s="6" t="n">
        <f aca="false">1_Data_EDA!O391</f>
        <v>0</v>
      </c>
      <c r="B390" s="6" t="n">
        <f aca="false">1_Data_EDA!H391</f>
        <v>4</v>
      </c>
      <c r="C390" s="7" t="n">
        <f aca="false">1_Data_EDA!I391</f>
        <v>59.99000168</v>
      </c>
      <c r="D390" s="6" t="n">
        <f aca="false">1_Data_EDA!J391</f>
        <v>4</v>
      </c>
      <c r="E390" s="7" t="n">
        <f aca="false">1_Data_EDA!K391</f>
        <v>239.9600067</v>
      </c>
      <c r="F390" s="7" t="n">
        <f aca="false">1_Data_EDA!L391</f>
        <v>2.400000095</v>
      </c>
      <c r="G390" s="8" t="n">
        <f aca="false">1_Data_EDA!M391</f>
        <v>0.01</v>
      </c>
      <c r="H390" s="6" t="n">
        <f aca="false">IF(1_Data_EDA!B391="First Class",1,0)</f>
        <v>0</v>
      </c>
      <c r="I390" s="6" t="n">
        <f aca="false">IF(1_Data_EDA!B391="Second Class",1,0)</f>
        <v>0</v>
      </c>
      <c r="J390" s="6" t="n">
        <f aca="false">IF(1_Data_EDA!B391="Same Day",1,0)</f>
        <v>0</v>
      </c>
      <c r="K390" s="6" t="n">
        <f aca="false">IF(1_Data_EDA!C391="Corporate",1,0)</f>
        <v>1</v>
      </c>
      <c r="L390" s="6" t="n">
        <f aca="false">IF(1_Data_EDA!C391="Home Office",1,0)</f>
        <v>0</v>
      </c>
      <c r="M390" s="6" t="n">
        <f aca="false">IF(1_Data_EDA!D391="Europe",1,0)</f>
        <v>1</v>
      </c>
      <c r="N390" s="6" t="n">
        <f aca="false">IF(1_Data_EDA!D391="LATAM",1,0)</f>
        <v>0</v>
      </c>
      <c r="O390" s="6" t="n">
        <f aca="false">IF(1_Data_EDA!D391="Pacific Asia",1,0)</f>
        <v>0</v>
      </c>
      <c r="P390" s="6" t="n">
        <f aca="false">IF(1_Data_EDA!D391="USCA",1,0)</f>
        <v>0</v>
      </c>
      <c r="Q390" s="6" t="n">
        <f aca="false">IF(C390&gt;MEDIAN(C$5:C$8004),1,0)</f>
        <v>0</v>
      </c>
      <c r="R390" s="6" t="n">
        <f aca="false">IF(D390&gt;2,1,0)</f>
        <v>1</v>
      </c>
    </row>
    <row r="391" customFormat="false" ht="15" hidden="false" customHeight="true" outlineLevel="0" collapsed="false">
      <c r="A391" s="6" t="n">
        <f aca="false">1_Data_EDA!O392</f>
        <v>0</v>
      </c>
      <c r="B391" s="6" t="n">
        <f aca="false">1_Data_EDA!H392</f>
        <v>4</v>
      </c>
      <c r="C391" s="7" t="n">
        <f aca="false">1_Data_EDA!I392</f>
        <v>30</v>
      </c>
      <c r="D391" s="6" t="n">
        <f aca="false">1_Data_EDA!J392</f>
        <v>3</v>
      </c>
      <c r="E391" s="7" t="n">
        <f aca="false">1_Data_EDA!K392</f>
        <v>90</v>
      </c>
      <c r="F391" s="7" t="n">
        <f aca="false">1_Data_EDA!L392</f>
        <v>3.599999905</v>
      </c>
      <c r="G391" s="8" t="n">
        <f aca="false">1_Data_EDA!M392</f>
        <v>0.039999999</v>
      </c>
      <c r="H391" s="6" t="n">
        <f aca="false">IF(1_Data_EDA!B392="First Class",1,0)</f>
        <v>0</v>
      </c>
      <c r="I391" s="6" t="n">
        <f aca="false">IF(1_Data_EDA!B392="Second Class",1,0)</f>
        <v>0</v>
      </c>
      <c r="J391" s="6" t="n">
        <f aca="false">IF(1_Data_EDA!B392="Same Day",1,0)</f>
        <v>0</v>
      </c>
      <c r="K391" s="6" t="n">
        <f aca="false">IF(1_Data_EDA!C392="Corporate",1,0)</f>
        <v>0</v>
      </c>
      <c r="L391" s="6" t="n">
        <f aca="false">IF(1_Data_EDA!C392="Home Office",1,0)</f>
        <v>0</v>
      </c>
      <c r="M391" s="6" t="n">
        <f aca="false">IF(1_Data_EDA!D392="Europe",1,0)</f>
        <v>1</v>
      </c>
      <c r="N391" s="6" t="n">
        <f aca="false">IF(1_Data_EDA!D392="LATAM",1,0)</f>
        <v>0</v>
      </c>
      <c r="O391" s="6" t="n">
        <f aca="false">IF(1_Data_EDA!D392="Pacific Asia",1,0)</f>
        <v>0</v>
      </c>
      <c r="P391" s="6" t="n">
        <f aca="false">IF(1_Data_EDA!D392="USCA",1,0)</f>
        <v>0</v>
      </c>
      <c r="Q391" s="6" t="n">
        <f aca="false">IF(C391&gt;MEDIAN(C$5:C$8004),1,0)</f>
        <v>0</v>
      </c>
      <c r="R391" s="6" t="n">
        <f aca="false">IF(D391&gt;2,1,0)</f>
        <v>1</v>
      </c>
    </row>
    <row r="392" customFormat="false" ht="15" hidden="false" customHeight="true" outlineLevel="0" collapsed="false">
      <c r="A392" s="6" t="n">
        <f aca="false">1_Data_EDA!O393</f>
        <v>1</v>
      </c>
      <c r="B392" s="6" t="n">
        <f aca="false">1_Data_EDA!H393</f>
        <v>2</v>
      </c>
      <c r="C392" s="7" t="n">
        <f aca="false">1_Data_EDA!I393</f>
        <v>129.9900055</v>
      </c>
      <c r="D392" s="6" t="n">
        <f aca="false">1_Data_EDA!J393</f>
        <v>1</v>
      </c>
      <c r="E392" s="7" t="n">
        <f aca="false">1_Data_EDA!K393</f>
        <v>129.9900055</v>
      </c>
      <c r="F392" s="7" t="n">
        <f aca="false">1_Data_EDA!L393</f>
        <v>26</v>
      </c>
      <c r="G392" s="8" t="n">
        <f aca="false">1_Data_EDA!M393</f>
        <v>0.200000003</v>
      </c>
      <c r="H392" s="6" t="n">
        <f aca="false">IF(1_Data_EDA!B393="First Class",1,0)</f>
        <v>0</v>
      </c>
      <c r="I392" s="6" t="n">
        <f aca="false">IF(1_Data_EDA!B393="Second Class",1,0)</f>
        <v>1</v>
      </c>
      <c r="J392" s="6" t="n">
        <f aca="false">IF(1_Data_EDA!B393="Same Day",1,0)</f>
        <v>0</v>
      </c>
      <c r="K392" s="6" t="n">
        <f aca="false">IF(1_Data_EDA!C393="Corporate",1,0)</f>
        <v>1</v>
      </c>
      <c r="L392" s="6" t="n">
        <f aca="false">IF(1_Data_EDA!C393="Home Office",1,0)</f>
        <v>0</v>
      </c>
      <c r="M392" s="6" t="n">
        <f aca="false">IF(1_Data_EDA!D393="Europe",1,0)</f>
        <v>1</v>
      </c>
      <c r="N392" s="6" t="n">
        <f aca="false">IF(1_Data_EDA!D393="LATAM",1,0)</f>
        <v>0</v>
      </c>
      <c r="O392" s="6" t="n">
        <f aca="false">IF(1_Data_EDA!D393="Pacific Asia",1,0)</f>
        <v>0</v>
      </c>
      <c r="P392" s="6" t="n">
        <f aca="false">IF(1_Data_EDA!D393="USCA",1,0)</f>
        <v>0</v>
      </c>
      <c r="Q392" s="6" t="n">
        <f aca="false">IF(C392&gt;MEDIAN(C$5:C$8004),1,0)</f>
        <v>1</v>
      </c>
      <c r="R392" s="6" t="n">
        <f aca="false">IF(D392&gt;2,1,0)</f>
        <v>0</v>
      </c>
    </row>
    <row r="393" customFormat="false" ht="15" hidden="false" customHeight="true" outlineLevel="0" collapsed="false">
      <c r="A393" s="6" t="n">
        <f aca="false">1_Data_EDA!O394</f>
        <v>0</v>
      </c>
      <c r="B393" s="6" t="n">
        <f aca="false">1_Data_EDA!H394</f>
        <v>2</v>
      </c>
      <c r="C393" s="7" t="n">
        <f aca="false">1_Data_EDA!I394</f>
        <v>299.980011</v>
      </c>
      <c r="D393" s="6" t="n">
        <f aca="false">1_Data_EDA!J394</f>
        <v>1</v>
      </c>
      <c r="E393" s="7" t="n">
        <f aca="false">1_Data_EDA!K394</f>
        <v>299.980011</v>
      </c>
      <c r="F393" s="7" t="n">
        <f aca="false">1_Data_EDA!L394</f>
        <v>60</v>
      </c>
      <c r="G393" s="8" t="n">
        <f aca="false">1_Data_EDA!M394</f>
        <v>0.200000003</v>
      </c>
      <c r="H393" s="6" t="n">
        <f aca="false">IF(1_Data_EDA!B394="First Class",1,0)</f>
        <v>0</v>
      </c>
      <c r="I393" s="6" t="n">
        <f aca="false">IF(1_Data_EDA!B394="Second Class",1,0)</f>
        <v>1</v>
      </c>
      <c r="J393" s="6" t="n">
        <f aca="false">IF(1_Data_EDA!B394="Same Day",1,0)</f>
        <v>0</v>
      </c>
      <c r="K393" s="6" t="n">
        <f aca="false">IF(1_Data_EDA!C394="Corporate",1,0)</f>
        <v>1</v>
      </c>
      <c r="L393" s="6" t="n">
        <f aca="false">IF(1_Data_EDA!C394="Home Office",1,0)</f>
        <v>0</v>
      </c>
      <c r="M393" s="6" t="n">
        <f aca="false">IF(1_Data_EDA!D394="Europe",1,0)</f>
        <v>0</v>
      </c>
      <c r="N393" s="6" t="n">
        <f aca="false">IF(1_Data_EDA!D394="LATAM",1,0)</f>
        <v>0</v>
      </c>
      <c r="O393" s="6" t="n">
        <f aca="false">IF(1_Data_EDA!D394="Pacific Asia",1,0)</f>
        <v>1</v>
      </c>
      <c r="P393" s="6" t="n">
        <f aca="false">IF(1_Data_EDA!D394="USCA",1,0)</f>
        <v>0</v>
      </c>
      <c r="Q393" s="6" t="n">
        <f aca="false">IF(C393&gt;MEDIAN(C$5:C$8004),1,0)</f>
        <v>1</v>
      </c>
      <c r="R393" s="6" t="n">
        <f aca="false">IF(D393&gt;2,1,0)</f>
        <v>0</v>
      </c>
    </row>
    <row r="394" customFormat="false" ht="15" hidden="false" customHeight="true" outlineLevel="0" collapsed="false">
      <c r="A394" s="6" t="n">
        <f aca="false">1_Data_EDA!O395</f>
        <v>1</v>
      </c>
      <c r="B394" s="6" t="n">
        <f aca="false">1_Data_EDA!H395</f>
        <v>2</v>
      </c>
      <c r="C394" s="7" t="n">
        <f aca="false">1_Data_EDA!I395</f>
        <v>299.980011</v>
      </c>
      <c r="D394" s="6" t="n">
        <f aca="false">1_Data_EDA!J395</f>
        <v>1</v>
      </c>
      <c r="E394" s="7" t="n">
        <f aca="false">1_Data_EDA!K395</f>
        <v>299.980011</v>
      </c>
      <c r="F394" s="7" t="n">
        <f aca="false">1_Data_EDA!L395</f>
        <v>21</v>
      </c>
      <c r="G394" s="8" t="n">
        <f aca="false">1_Data_EDA!M395</f>
        <v>0.07</v>
      </c>
      <c r="H394" s="6" t="n">
        <f aca="false">IF(1_Data_EDA!B395="First Class",1,0)</f>
        <v>0</v>
      </c>
      <c r="I394" s="6" t="n">
        <f aca="false">IF(1_Data_EDA!B395="Second Class",1,0)</f>
        <v>1</v>
      </c>
      <c r="J394" s="6" t="n">
        <f aca="false">IF(1_Data_EDA!B395="Same Day",1,0)</f>
        <v>0</v>
      </c>
      <c r="K394" s="6" t="n">
        <f aca="false">IF(1_Data_EDA!C395="Corporate",1,0)</f>
        <v>0</v>
      </c>
      <c r="L394" s="6" t="n">
        <f aca="false">IF(1_Data_EDA!C395="Home Office",1,0)</f>
        <v>0</v>
      </c>
      <c r="M394" s="6" t="n">
        <f aca="false">IF(1_Data_EDA!D395="Europe",1,0)</f>
        <v>0</v>
      </c>
      <c r="N394" s="6" t="n">
        <f aca="false">IF(1_Data_EDA!D395="LATAM",1,0)</f>
        <v>0</v>
      </c>
      <c r="O394" s="6" t="n">
        <f aca="false">IF(1_Data_EDA!D395="Pacific Asia",1,0)</f>
        <v>1</v>
      </c>
      <c r="P394" s="6" t="n">
        <f aca="false">IF(1_Data_EDA!D395="USCA",1,0)</f>
        <v>0</v>
      </c>
      <c r="Q394" s="6" t="n">
        <f aca="false">IF(C394&gt;MEDIAN(C$5:C$8004),1,0)</f>
        <v>1</v>
      </c>
      <c r="R394" s="6" t="n">
        <f aca="false">IF(D394&gt;2,1,0)</f>
        <v>0</v>
      </c>
    </row>
    <row r="395" customFormat="false" ht="15" hidden="false" customHeight="true" outlineLevel="0" collapsed="false">
      <c r="A395" s="6" t="n">
        <f aca="false">1_Data_EDA!O396</f>
        <v>1</v>
      </c>
      <c r="B395" s="6" t="n">
        <f aca="false">1_Data_EDA!H396</f>
        <v>2</v>
      </c>
      <c r="C395" s="7" t="n">
        <f aca="false">1_Data_EDA!I396</f>
        <v>50</v>
      </c>
      <c r="D395" s="6" t="n">
        <f aca="false">1_Data_EDA!J396</f>
        <v>2</v>
      </c>
      <c r="E395" s="7" t="n">
        <f aca="false">1_Data_EDA!K396</f>
        <v>100</v>
      </c>
      <c r="F395" s="7" t="n">
        <f aca="false">1_Data_EDA!L396</f>
        <v>2</v>
      </c>
      <c r="G395" s="8" t="n">
        <f aca="false">1_Data_EDA!M396</f>
        <v>0.02</v>
      </c>
      <c r="H395" s="6" t="n">
        <f aca="false">IF(1_Data_EDA!B396="First Class",1,0)</f>
        <v>0</v>
      </c>
      <c r="I395" s="6" t="n">
        <f aca="false">IF(1_Data_EDA!B396="Second Class",1,0)</f>
        <v>1</v>
      </c>
      <c r="J395" s="6" t="n">
        <f aca="false">IF(1_Data_EDA!B396="Same Day",1,0)</f>
        <v>0</v>
      </c>
      <c r="K395" s="6" t="n">
        <f aca="false">IF(1_Data_EDA!C396="Corporate",1,0)</f>
        <v>0</v>
      </c>
      <c r="L395" s="6" t="n">
        <f aca="false">IF(1_Data_EDA!C396="Home Office",1,0)</f>
        <v>0</v>
      </c>
      <c r="M395" s="6" t="n">
        <f aca="false">IF(1_Data_EDA!D396="Europe",1,0)</f>
        <v>0</v>
      </c>
      <c r="N395" s="6" t="n">
        <f aca="false">IF(1_Data_EDA!D396="LATAM",1,0)</f>
        <v>0</v>
      </c>
      <c r="O395" s="6" t="n">
        <f aca="false">IF(1_Data_EDA!D396="Pacific Asia",1,0)</f>
        <v>1</v>
      </c>
      <c r="P395" s="6" t="n">
        <f aca="false">IF(1_Data_EDA!D396="USCA",1,0)</f>
        <v>0</v>
      </c>
      <c r="Q395" s="6" t="n">
        <f aca="false">IF(C395&gt;MEDIAN(C$5:C$8004),1,0)</f>
        <v>0</v>
      </c>
      <c r="R395" s="6" t="n">
        <f aca="false">IF(D395&gt;2,1,0)</f>
        <v>0</v>
      </c>
    </row>
    <row r="396" customFormat="false" ht="15" hidden="false" customHeight="true" outlineLevel="0" collapsed="false">
      <c r="A396" s="6" t="n">
        <f aca="false">1_Data_EDA!O397</f>
        <v>0</v>
      </c>
      <c r="B396" s="6" t="n">
        <f aca="false">1_Data_EDA!H397</f>
        <v>2</v>
      </c>
      <c r="C396" s="7" t="n">
        <f aca="false">1_Data_EDA!I397</f>
        <v>129.9900055</v>
      </c>
      <c r="D396" s="6" t="n">
        <f aca="false">1_Data_EDA!J397</f>
        <v>1</v>
      </c>
      <c r="E396" s="7" t="n">
        <f aca="false">1_Data_EDA!K397</f>
        <v>129.9900055</v>
      </c>
      <c r="F396" s="7" t="n">
        <f aca="false">1_Data_EDA!L397</f>
        <v>9.100000381</v>
      </c>
      <c r="G396" s="8" t="n">
        <f aca="false">1_Data_EDA!M397</f>
        <v>0.07</v>
      </c>
      <c r="H396" s="6" t="n">
        <f aca="false">IF(1_Data_EDA!B397="First Class",1,0)</f>
        <v>0</v>
      </c>
      <c r="I396" s="6" t="n">
        <f aca="false">IF(1_Data_EDA!B397="Second Class",1,0)</f>
        <v>1</v>
      </c>
      <c r="J396" s="6" t="n">
        <f aca="false">IF(1_Data_EDA!B397="Same Day",1,0)</f>
        <v>0</v>
      </c>
      <c r="K396" s="6" t="n">
        <f aca="false">IF(1_Data_EDA!C397="Corporate",1,0)</f>
        <v>0</v>
      </c>
      <c r="L396" s="6" t="n">
        <f aca="false">IF(1_Data_EDA!C397="Home Office",1,0)</f>
        <v>1</v>
      </c>
      <c r="M396" s="6" t="n">
        <f aca="false">IF(1_Data_EDA!D397="Europe",1,0)</f>
        <v>0</v>
      </c>
      <c r="N396" s="6" t="n">
        <f aca="false">IF(1_Data_EDA!D397="LATAM",1,0)</f>
        <v>0</v>
      </c>
      <c r="O396" s="6" t="n">
        <f aca="false">IF(1_Data_EDA!D397="Pacific Asia",1,0)</f>
        <v>1</v>
      </c>
      <c r="P396" s="6" t="n">
        <f aca="false">IF(1_Data_EDA!D397="USCA",1,0)</f>
        <v>0</v>
      </c>
      <c r="Q396" s="6" t="n">
        <f aca="false">IF(C396&gt;MEDIAN(C$5:C$8004),1,0)</f>
        <v>1</v>
      </c>
      <c r="R396" s="6" t="n">
        <f aca="false">IF(D396&gt;2,1,0)</f>
        <v>0</v>
      </c>
    </row>
    <row r="397" customFormat="false" ht="15" hidden="false" customHeight="true" outlineLevel="0" collapsed="false">
      <c r="A397" s="6" t="n">
        <f aca="false">1_Data_EDA!O398</f>
        <v>1</v>
      </c>
      <c r="B397" s="6" t="n">
        <f aca="false">1_Data_EDA!H398</f>
        <v>4</v>
      </c>
      <c r="C397" s="7" t="n">
        <f aca="false">1_Data_EDA!I398</f>
        <v>50</v>
      </c>
      <c r="D397" s="6" t="n">
        <f aca="false">1_Data_EDA!J398</f>
        <v>1</v>
      </c>
      <c r="E397" s="7" t="n">
        <f aca="false">1_Data_EDA!K398</f>
        <v>50</v>
      </c>
      <c r="F397" s="7" t="n">
        <f aca="false">1_Data_EDA!L398</f>
        <v>3.5</v>
      </c>
      <c r="G397" s="8" t="n">
        <f aca="false">1_Data_EDA!M398</f>
        <v>0.07</v>
      </c>
      <c r="H397" s="6" t="n">
        <f aca="false">IF(1_Data_EDA!B398="First Class",1,0)</f>
        <v>0</v>
      </c>
      <c r="I397" s="6" t="n">
        <f aca="false">IF(1_Data_EDA!B398="Second Class",1,0)</f>
        <v>0</v>
      </c>
      <c r="J397" s="6" t="n">
        <f aca="false">IF(1_Data_EDA!B398="Same Day",1,0)</f>
        <v>0</v>
      </c>
      <c r="K397" s="6" t="n">
        <f aca="false">IF(1_Data_EDA!C398="Corporate",1,0)</f>
        <v>0</v>
      </c>
      <c r="L397" s="6" t="n">
        <f aca="false">IF(1_Data_EDA!C398="Home Office",1,0)</f>
        <v>0</v>
      </c>
      <c r="M397" s="6" t="n">
        <f aca="false">IF(1_Data_EDA!D398="Europe",1,0)</f>
        <v>0</v>
      </c>
      <c r="N397" s="6" t="n">
        <f aca="false">IF(1_Data_EDA!D398="LATAM",1,0)</f>
        <v>1</v>
      </c>
      <c r="O397" s="6" t="n">
        <f aca="false">IF(1_Data_EDA!D398="Pacific Asia",1,0)</f>
        <v>0</v>
      </c>
      <c r="P397" s="6" t="n">
        <f aca="false">IF(1_Data_EDA!D398="USCA",1,0)</f>
        <v>0</v>
      </c>
      <c r="Q397" s="6" t="n">
        <f aca="false">IF(C397&gt;MEDIAN(C$5:C$8004),1,0)</f>
        <v>0</v>
      </c>
      <c r="R397" s="6" t="n">
        <f aca="false">IF(D397&gt;2,1,0)</f>
        <v>0</v>
      </c>
    </row>
    <row r="398" customFormat="false" ht="15" hidden="false" customHeight="true" outlineLevel="0" collapsed="false">
      <c r="A398" s="6" t="n">
        <f aca="false">1_Data_EDA!O399</f>
        <v>1</v>
      </c>
      <c r="B398" s="6" t="n">
        <f aca="false">1_Data_EDA!H399</f>
        <v>2</v>
      </c>
      <c r="C398" s="7" t="n">
        <f aca="false">1_Data_EDA!I399</f>
        <v>50</v>
      </c>
      <c r="D398" s="6" t="n">
        <f aca="false">1_Data_EDA!J399</f>
        <v>4</v>
      </c>
      <c r="E398" s="7" t="n">
        <f aca="false">1_Data_EDA!K399</f>
        <v>200</v>
      </c>
      <c r="F398" s="7" t="n">
        <f aca="false">1_Data_EDA!L399</f>
        <v>8</v>
      </c>
      <c r="G398" s="8" t="n">
        <f aca="false">1_Data_EDA!M399</f>
        <v>0.039999999</v>
      </c>
      <c r="H398" s="6" t="n">
        <f aca="false">IF(1_Data_EDA!B399="First Class",1,0)</f>
        <v>0</v>
      </c>
      <c r="I398" s="6" t="n">
        <f aca="false">IF(1_Data_EDA!B399="Second Class",1,0)</f>
        <v>1</v>
      </c>
      <c r="J398" s="6" t="n">
        <f aca="false">IF(1_Data_EDA!B399="Same Day",1,0)</f>
        <v>0</v>
      </c>
      <c r="K398" s="6" t="n">
        <f aca="false">IF(1_Data_EDA!C399="Corporate",1,0)</f>
        <v>0</v>
      </c>
      <c r="L398" s="6" t="n">
        <f aca="false">IF(1_Data_EDA!C399="Home Office",1,0)</f>
        <v>1</v>
      </c>
      <c r="M398" s="6" t="n">
        <f aca="false">IF(1_Data_EDA!D399="Europe",1,0)</f>
        <v>0</v>
      </c>
      <c r="N398" s="6" t="n">
        <f aca="false">IF(1_Data_EDA!D399="LATAM",1,0)</f>
        <v>1</v>
      </c>
      <c r="O398" s="6" t="n">
        <f aca="false">IF(1_Data_EDA!D399="Pacific Asia",1,0)</f>
        <v>0</v>
      </c>
      <c r="P398" s="6" t="n">
        <f aca="false">IF(1_Data_EDA!D399="USCA",1,0)</f>
        <v>0</v>
      </c>
      <c r="Q398" s="6" t="n">
        <f aca="false">IF(C398&gt;MEDIAN(C$5:C$8004),1,0)</f>
        <v>0</v>
      </c>
      <c r="R398" s="6" t="n">
        <f aca="false">IF(D398&gt;2,1,0)</f>
        <v>1</v>
      </c>
    </row>
    <row r="399" customFormat="false" ht="15" hidden="false" customHeight="true" outlineLevel="0" collapsed="false">
      <c r="A399" s="6" t="n">
        <f aca="false">1_Data_EDA!O400</f>
        <v>0</v>
      </c>
      <c r="B399" s="6" t="n">
        <f aca="false">1_Data_EDA!H400</f>
        <v>4</v>
      </c>
      <c r="C399" s="7" t="n">
        <f aca="false">1_Data_EDA!I400</f>
        <v>49.97999954</v>
      </c>
      <c r="D399" s="6" t="n">
        <f aca="false">1_Data_EDA!J400</f>
        <v>2</v>
      </c>
      <c r="E399" s="7" t="n">
        <f aca="false">1_Data_EDA!K400</f>
        <v>99.95999908</v>
      </c>
      <c r="F399" s="7" t="n">
        <f aca="false">1_Data_EDA!L400</f>
        <v>24.98999977</v>
      </c>
      <c r="G399" s="8" t="n">
        <f aca="false">1_Data_EDA!M400</f>
        <v>0.25</v>
      </c>
      <c r="H399" s="6" t="n">
        <f aca="false">IF(1_Data_EDA!B400="First Class",1,0)</f>
        <v>0</v>
      </c>
      <c r="I399" s="6" t="n">
        <f aca="false">IF(1_Data_EDA!B400="Second Class",1,0)</f>
        <v>0</v>
      </c>
      <c r="J399" s="6" t="n">
        <f aca="false">IF(1_Data_EDA!B400="Same Day",1,0)</f>
        <v>0</v>
      </c>
      <c r="K399" s="6" t="n">
        <f aca="false">IF(1_Data_EDA!C400="Corporate",1,0)</f>
        <v>0</v>
      </c>
      <c r="L399" s="6" t="n">
        <f aca="false">IF(1_Data_EDA!C400="Home Office",1,0)</f>
        <v>0</v>
      </c>
      <c r="M399" s="6" t="n">
        <f aca="false">IF(1_Data_EDA!D400="Europe",1,0)</f>
        <v>0</v>
      </c>
      <c r="N399" s="6" t="n">
        <f aca="false">IF(1_Data_EDA!D400="LATAM",1,0)</f>
        <v>0</v>
      </c>
      <c r="O399" s="6" t="n">
        <f aca="false">IF(1_Data_EDA!D400="Pacific Asia",1,0)</f>
        <v>0</v>
      </c>
      <c r="P399" s="6" t="n">
        <f aca="false">IF(1_Data_EDA!D400="USCA",1,0)</f>
        <v>1</v>
      </c>
      <c r="Q399" s="6" t="n">
        <f aca="false">IF(C399&gt;MEDIAN(C$5:C$8004),1,0)</f>
        <v>0</v>
      </c>
      <c r="R399" s="6" t="n">
        <f aca="false">IF(D399&gt;2,1,0)</f>
        <v>0</v>
      </c>
    </row>
    <row r="400" customFormat="false" ht="15" hidden="false" customHeight="true" outlineLevel="0" collapsed="false">
      <c r="A400" s="6" t="n">
        <f aca="false">1_Data_EDA!O401</f>
        <v>0</v>
      </c>
      <c r="B400" s="6" t="n">
        <f aca="false">1_Data_EDA!H401</f>
        <v>4</v>
      </c>
      <c r="C400" s="7" t="n">
        <f aca="false">1_Data_EDA!I401</f>
        <v>399.980011</v>
      </c>
      <c r="D400" s="6" t="n">
        <f aca="false">1_Data_EDA!J401</f>
        <v>1</v>
      </c>
      <c r="E400" s="7" t="n">
        <f aca="false">1_Data_EDA!K401</f>
        <v>399.980011</v>
      </c>
      <c r="F400" s="7" t="n">
        <f aca="false">1_Data_EDA!L401</f>
        <v>28</v>
      </c>
      <c r="G400" s="8" t="n">
        <f aca="false">1_Data_EDA!M401</f>
        <v>0.07</v>
      </c>
      <c r="H400" s="6" t="n">
        <f aca="false">IF(1_Data_EDA!B401="First Class",1,0)</f>
        <v>0</v>
      </c>
      <c r="I400" s="6" t="n">
        <f aca="false">IF(1_Data_EDA!B401="Second Class",1,0)</f>
        <v>0</v>
      </c>
      <c r="J400" s="6" t="n">
        <f aca="false">IF(1_Data_EDA!B401="Same Day",1,0)</f>
        <v>0</v>
      </c>
      <c r="K400" s="6" t="n">
        <f aca="false">IF(1_Data_EDA!C401="Corporate",1,0)</f>
        <v>0</v>
      </c>
      <c r="L400" s="6" t="n">
        <f aca="false">IF(1_Data_EDA!C401="Home Office",1,0)</f>
        <v>1</v>
      </c>
      <c r="M400" s="6" t="n">
        <f aca="false">IF(1_Data_EDA!D401="Europe",1,0)</f>
        <v>1</v>
      </c>
      <c r="N400" s="6" t="n">
        <f aca="false">IF(1_Data_EDA!D401="LATAM",1,0)</f>
        <v>0</v>
      </c>
      <c r="O400" s="6" t="n">
        <f aca="false">IF(1_Data_EDA!D401="Pacific Asia",1,0)</f>
        <v>0</v>
      </c>
      <c r="P400" s="6" t="n">
        <f aca="false">IF(1_Data_EDA!D401="USCA",1,0)</f>
        <v>0</v>
      </c>
      <c r="Q400" s="6" t="n">
        <f aca="false">IF(C400&gt;MEDIAN(C$5:C$8004),1,0)</f>
        <v>1</v>
      </c>
      <c r="R400" s="6" t="n">
        <f aca="false">IF(D400&gt;2,1,0)</f>
        <v>0</v>
      </c>
    </row>
    <row r="401" customFormat="false" ht="15" hidden="false" customHeight="true" outlineLevel="0" collapsed="false">
      <c r="A401" s="6" t="n">
        <f aca="false">1_Data_EDA!O402</f>
        <v>0</v>
      </c>
      <c r="B401" s="6" t="n">
        <f aca="false">1_Data_EDA!H402</f>
        <v>4</v>
      </c>
      <c r="C401" s="7" t="n">
        <f aca="false">1_Data_EDA!I402</f>
        <v>59.99000168</v>
      </c>
      <c r="D401" s="6" t="n">
        <f aca="false">1_Data_EDA!J402</f>
        <v>1</v>
      </c>
      <c r="E401" s="7" t="n">
        <f aca="false">1_Data_EDA!K402</f>
        <v>59.99000168</v>
      </c>
      <c r="F401" s="7" t="n">
        <f aca="false">1_Data_EDA!L402</f>
        <v>7.800000191</v>
      </c>
      <c r="G401" s="8" t="n">
        <f aca="false">1_Data_EDA!M402</f>
        <v>0.129999995</v>
      </c>
      <c r="H401" s="6" t="n">
        <f aca="false">IF(1_Data_EDA!B402="First Class",1,0)</f>
        <v>0</v>
      </c>
      <c r="I401" s="6" t="n">
        <f aca="false">IF(1_Data_EDA!B402="Second Class",1,0)</f>
        <v>0</v>
      </c>
      <c r="J401" s="6" t="n">
        <f aca="false">IF(1_Data_EDA!B402="Same Day",1,0)</f>
        <v>0</v>
      </c>
      <c r="K401" s="6" t="n">
        <f aca="false">IF(1_Data_EDA!C402="Corporate",1,0)</f>
        <v>0</v>
      </c>
      <c r="L401" s="6" t="n">
        <f aca="false">IF(1_Data_EDA!C402="Home Office",1,0)</f>
        <v>0</v>
      </c>
      <c r="M401" s="6" t="n">
        <f aca="false">IF(1_Data_EDA!D402="Europe",1,0)</f>
        <v>1</v>
      </c>
      <c r="N401" s="6" t="n">
        <f aca="false">IF(1_Data_EDA!D402="LATAM",1,0)</f>
        <v>0</v>
      </c>
      <c r="O401" s="6" t="n">
        <f aca="false">IF(1_Data_EDA!D402="Pacific Asia",1,0)</f>
        <v>0</v>
      </c>
      <c r="P401" s="6" t="n">
        <f aca="false">IF(1_Data_EDA!D402="USCA",1,0)</f>
        <v>0</v>
      </c>
      <c r="Q401" s="6" t="n">
        <f aca="false">IF(C401&gt;MEDIAN(C$5:C$8004),1,0)</f>
        <v>0</v>
      </c>
      <c r="R401" s="6" t="n">
        <f aca="false">IF(D401&gt;2,1,0)</f>
        <v>0</v>
      </c>
    </row>
    <row r="402" customFormat="false" ht="15" hidden="false" customHeight="true" outlineLevel="0" collapsed="false">
      <c r="A402" s="6" t="n">
        <f aca="false">1_Data_EDA!O403</f>
        <v>0</v>
      </c>
      <c r="B402" s="6" t="n">
        <f aca="false">1_Data_EDA!H403</f>
        <v>4</v>
      </c>
      <c r="C402" s="7" t="n">
        <f aca="false">1_Data_EDA!I403</f>
        <v>50</v>
      </c>
      <c r="D402" s="6" t="n">
        <f aca="false">1_Data_EDA!J403</f>
        <v>3</v>
      </c>
      <c r="E402" s="7" t="n">
        <f aca="false">1_Data_EDA!K403</f>
        <v>150</v>
      </c>
      <c r="F402" s="7" t="n">
        <f aca="false">1_Data_EDA!L403</f>
        <v>27</v>
      </c>
      <c r="G402" s="8" t="n">
        <f aca="false">1_Data_EDA!M403</f>
        <v>0.180000007</v>
      </c>
      <c r="H402" s="6" t="n">
        <f aca="false">IF(1_Data_EDA!B403="First Class",1,0)</f>
        <v>0</v>
      </c>
      <c r="I402" s="6" t="n">
        <f aca="false">IF(1_Data_EDA!B403="Second Class",1,0)</f>
        <v>0</v>
      </c>
      <c r="J402" s="6" t="n">
        <f aca="false">IF(1_Data_EDA!B403="Same Day",1,0)</f>
        <v>0</v>
      </c>
      <c r="K402" s="6" t="n">
        <f aca="false">IF(1_Data_EDA!C403="Corporate",1,0)</f>
        <v>0</v>
      </c>
      <c r="L402" s="6" t="n">
        <f aca="false">IF(1_Data_EDA!C403="Home Office",1,0)</f>
        <v>1</v>
      </c>
      <c r="M402" s="6" t="n">
        <f aca="false">IF(1_Data_EDA!D403="Europe",1,0)</f>
        <v>0</v>
      </c>
      <c r="N402" s="6" t="n">
        <f aca="false">IF(1_Data_EDA!D403="LATAM",1,0)</f>
        <v>1</v>
      </c>
      <c r="O402" s="6" t="n">
        <f aca="false">IF(1_Data_EDA!D403="Pacific Asia",1,0)</f>
        <v>0</v>
      </c>
      <c r="P402" s="6" t="n">
        <f aca="false">IF(1_Data_EDA!D403="USCA",1,0)</f>
        <v>0</v>
      </c>
      <c r="Q402" s="6" t="n">
        <f aca="false">IF(C402&gt;MEDIAN(C$5:C$8004),1,0)</f>
        <v>0</v>
      </c>
      <c r="R402" s="6" t="n">
        <f aca="false">IF(D402&gt;2,1,0)</f>
        <v>1</v>
      </c>
    </row>
    <row r="403" customFormat="false" ht="15" hidden="false" customHeight="true" outlineLevel="0" collapsed="false">
      <c r="A403" s="6" t="n">
        <f aca="false">1_Data_EDA!O404</f>
        <v>0</v>
      </c>
      <c r="B403" s="6" t="n">
        <f aca="false">1_Data_EDA!H404</f>
        <v>4</v>
      </c>
      <c r="C403" s="7" t="n">
        <f aca="false">1_Data_EDA!I404</f>
        <v>59.99000168</v>
      </c>
      <c r="D403" s="6" t="n">
        <f aca="false">1_Data_EDA!J404</f>
        <v>5</v>
      </c>
      <c r="E403" s="7" t="n">
        <f aca="false">1_Data_EDA!K404</f>
        <v>299.9500122</v>
      </c>
      <c r="F403" s="7" t="n">
        <f aca="false">1_Data_EDA!L404</f>
        <v>21</v>
      </c>
      <c r="G403" s="8" t="n">
        <f aca="false">1_Data_EDA!M404</f>
        <v>0.07</v>
      </c>
      <c r="H403" s="6" t="n">
        <f aca="false">IF(1_Data_EDA!B404="First Class",1,0)</f>
        <v>0</v>
      </c>
      <c r="I403" s="6" t="n">
        <f aca="false">IF(1_Data_EDA!B404="Second Class",1,0)</f>
        <v>0</v>
      </c>
      <c r="J403" s="6" t="n">
        <f aca="false">IF(1_Data_EDA!B404="Same Day",1,0)</f>
        <v>0</v>
      </c>
      <c r="K403" s="6" t="n">
        <f aca="false">IF(1_Data_EDA!C404="Corporate",1,0)</f>
        <v>1</v>
      </c>
      <c r="L403" s="6" t="n">
        <f aca="false">IF(1_Data_EDA!C404="Home Office",1,0)</f>
        <v>0</v>
      </c>
      <c r="M403" s="6" t="n">
        <f aca="false">IF(1_Data_EDA!D404="Europe",1,0)</f>
        <v>1</v>
      </c>
      <c r="N403" s="6" t="n">
        <f aca="false">IF(1_Data_EDA!D404="LATAM",1,0)</f>
        <v>0</v>
      </c>
      <c r="O403" s="6" t="n">
        <f aca="false">IF(1_Data_EDA!D404="Pacific Asia",1,0)</f>
        <v>0</v>
      </c>
      <c r="P403" s="6" t="n">
        <f aca="false">IF(1_Data_EDA!D404="USCA",1,0)</f>
        <v>0</v>
      </c>
      <c r="Q403" s="6" t="n">
        <f aca="false">IF(C403&gt;MEDIAN(C$5:C$8004),1,0)</f>
        <v>0</v>
      </c>
      <c r="R403" s="6" t="n">
        <f aca="false">IF(D403&gt;2,1,0)</f>
        <v>1</v>
      </c>
    </row>
    <row r="404" customFormat="false" ht="15" hidden="false" customHeight="true" outlineLevel="0" collapsed="false">
      <c r="A404" s="6" t="n">
        <f aca="false">1_Data_EDA!O405</f>
        <v>0</v>
      </c>
      <c r="B404" s="6" t="n">
        <f aca="false">1_Data_EDA!H405</f>
        <v>4</v>
      </c>
      <c r="C404" s="7" t="n">
        <f aca="false">1_Data_EDA!I405</f>
        <v>59.99000168</v>
      </c>
      <c r="D404" s="6" t="n">
        <f aca="false">1_Data_EDA!J405</f>
        <v>4</v>
      </c>
      <c r="E404" s="7" t="n">
        <f aca="false">1_Data_EDA!K405</f>
        <v>239.9600067</v>
      </c>
      <c r="F404" s="7" t="n">
        <f aca="false">1_Data_EDA!L405</f>
        <v>2.400000095</v>
      </c>
      <c r="G404" s="8" t="n">
        <f aca="false">1_Data_EDA!M405</f>
        <v>0.01</v>
      </c>
      <c r="H404" s="6" t="n">
        <f aca="false">IF(1_Data_EDA!B405="First Class",1,0)</f>
        <v>0</v>
      </c>
      <c r="I404" s="6" t="n">
        <f aca="false">IF(1_Data_EDA!B405="Second Class",1,0)</f>
        <v>0</v>
      </c>
      <c r="J404" s="6" t="n">
        <f aca="false">IF(1_Data_EDA!B405="Same Day",1,0)</f>
        <v>0</v>
      </c>
      <c r="K404" s="6" t="n">
        <f aca="false">IF(1_Data_EDA!C405="Corporate",1,0)</f>
        <v>0</v>
      </c>
      <c r="L404" s="6" t="n">
        <f aca="false">IF(1_Data_EDA!C405="Home Office",1,0)</f>
        <v>0</v>
      </c>
      <c r="M404" s="6" t="n">
        <f aca="false">IF(1_Data_EDA!D405="Europe",1,0)</f>
        <v>0</v>
      </c>
      <c r="N404" s="6" t="n">
        <f aca="false">IF(1_Data_EDA!D405="LATAM",1,0)</f>
        <v>1</v>
      </c>
      <c r="O404" s="6" t="n">
        <f aca="false">IF(1_Data_EDA!D405="Pacific Asia",1,0)</f>
        <v>0</v>
      </c>
      <c r="P404" s="6" t="n">
        <f aca="false">IF(1_Data_EDA!D405="USCA",1,0)</f>
        <v>0</v>
      </c>
      <c r="Q404" s="6" t="n">
        <f aca="false">IF(C404&gt;MEDIAN(C$5:C$8004),1,0)</f>
        <v>0</v>
      </c>
      <c r="R404" s="6" t="n">
        <f aca="false">IF(D404&gt;2,1,0)</f>
        <v>1</v>
      </c>
    </row>
    <row r="405" customFormat="false" ht="15" hidden="false" customHeight="true" outlineLevel="0" collapsed="false">
      <c r="A405" s="6" t="n">
        <f aca="false">1_Data_EDA!O406</f>
        <v>1</v>
      </c>
      <c r="B405" s="6" t="n">
        <f aca="false">1_Data_EDA!H406</f>
        <v>4</v>
      </c>
      <c r="C405" s="7" t="n">
        <f aca="false">1_Data_EDA!I406</f>
        <v>39.99000168</v>
      </c>
      <c r="D405" s="6" t="n">
        <f aca="false">1_Data_EDA!J406</f>
        <v>5</v>
      </c>
      <c r="E405" s="7" t="n">
        <f aca="false">1_Data_EDA!K406</f>
        <v>199.9499969</v>
      </c>
      <c r="F405" s="7" t="n">
        <f aca="false">1_Data_EDA!L406</f>
        <v>33.99000168</v>
      </c>
      <c r="G405" s="8" t="n">
        <f aca="false">1_Data_EDA!M406</f>
        <v>0.170000002</v>
      </c>
      <c r="H405" s="6" t="n">
        <f aca="false">IF(1_Data_EDA!B406="First Class",1,0)</f>
        <v>0</v>
      </c>
      <c r="I405" s="6" t="n">
        <f aca="false">IF(1_Data_EDA!B406="Second Class",1,0)</f>
        <v>0</v>
      </c>
      <c r="J405" s="6" t="n">
        <f aca="false">IF(1_Data_EDA!B406="Same Day",1,0)</f>
        <v>0</v>
      </c>
      <c r="K405" s="6" t="n">
        <f aca="false">IF(1_Data_EDA!C406="Corporate",1,0)</f>
        <v>0</v>
      </c>
      <c r="L405" s="6" t="n">
        <f aca="false">IF(1_Data_EDA!C406="Home Office",1,0)</f>
        <v>0</v>
      </c>
      <c r="M405" s="6" t="n">
        <f aca="false">IF(1_Data_EDA!D406="Europe",1,0)</f>
        <v>1</v>
      </c>
      <c r="N405" s="6" t="n">
        <f aca="false">IF(1_Data_EDA!D406="LATAM",1,0)</f>
        <v>0</v>
      </c>
      <c r="O405" s="6" t="n">
        <f aca="false">IF(1_Data_EDA!D406="Pacific Asia",1,0)</f>
        <v>0</v>
      </c>
      <c r="P405" s="6" t="n">
        <f aca="false">IF(1_Data_EDA!D406="USCA",1,0)</f>
        <v>0</v>
      </c>
      <c r="Q405" s="6" t="n">
        <f aca="false">IF(C405&gt;MEDIAN(C$5:C$8004),1,0)</f>
        <v>0</v>
      </c>
      <c r="R405" s="6" t="n">
        <f aca="false">IF(D405&gt;2,1,0)</f>
        <v>1</v>
      </c>
    </row>
    <row r="406" customFormat="false" ht="15" hidden="false" customHeight="true" outlineLevel="0" collapsed="false">
      <c r="A406" s="6" t="n">
        <f aca="false">1_Data_EDA!O407</f>
        <v>0</v>
      </c>
      <c r="B406" s="6" t="n">
        <f aca="false">1_Data_EDA!H407</f>
        <v>4</v>
      </c>
      <c r="C406" s="7" t="n">
        <f aca="false">1_Data_EDA!I407</f>
        <v>299.980011</v>
      </c>
      <c r="D406" s="6" t="n">
        <f aca="false">1_Data_EDA!J407</f>
        <v>1</v>
      </c>
      <c r="E406" s="7" t="n">
        <f aca="false">1_Data_EDA!K407</f>
        <v>299.980011</v>
      </c>
      <c r="F406" s="7" t="n">
        <f aca="false">1_Data_EDA!L407</f>
        <v>9</v>
      </c>
      <c r="G406" s="8" t="n">
        <f aca="false">1_Data_EDA!M407</f>
        <v>0.029999999</v>
      </c>
      <c r="H406" s="6" t="n">
        <f aca="false">IF(1_Data_EDA!B407="First Class",1,0)</f>
        <v>0</v>
      </c>
      <c r="I406" s="6" t="n">
        <f aca="false">IF(1_Data_EDA!B407="Second Class",1,0)</f>
        <v>0</v>
      </c>
      <c r="J406" s="6" t="n">
        <f aca="false">IF(1_Data_EDA!B407="Same Day",1,0)</f>
        <v>0</v>
      </c>
      <c r="K406" s="6" t="n">
        <f aca="false">IF(1_Data_EDA!C407="Corporate",1,0)</f>
        <v>0</v>
      </c>
      <c r="L406" s="6" t="n">
        <f aca="false">IF(1_Data_EDA!C407="Home Office",1,0)</f>
        <v>0</v>
      </c>
      <c r="M406" s="6" t="n">
        <f aca="false">IF(1_Data_EDA!D407="Europe",1,0)</f>
        <v>0</v>
      </c>
      <c r="N406" s="6" t="n">
        <f aca="false">IF(1_Data_EDA!D407="LATAM",1,0)</f>
        <v>1</v>
      </c>
      <c r="O406" s="6" t="n">
        <f aca="false">IF(1_Data_EDA!D407="Pacific Asia",1,0)</f>
        <v>0</v>
      </c>
      <c r="P406" s="6" t="n">
        <f aca="false">IF(1_Data_EDA!D407="USCA",1,0)</f>
        <v>0</v>
      </c>
      <c r="Q406" s="6" t="n">
        <f aca="false">IF(C406&gt;MEDIAN(C$5:C$8004),1,0)</f>
        <v>1</v>
      </c>
      <c r="R406" s="6" t="n">
        <f aca="false">IF(D406&gt;2,1,0)</f>
        <v>0</v>
      </c>
    </row>
    <row r="407" customFormat="false" ht="15" hidden="false" customHeight="true" outlineLevel="0" collapsed="false">
      <c r="A407" s="6" t="n">
        <f aca="false">1_Data_EDA!O408</f>
        <v>1</v>
      </c>
      <c r="B407" s="6" t="n">
        <f aca="false">1_Data_EDA!H408</f>
        <v>1</v>
      </c>
      <c r="C407" s="7" t="n">
        <f aca="false">1_Data_EDA!I408</f>
        <v>50</v>
      </c>
      <c r="D407" s="6" t="n">
        <f aca="false">1_Data_EDA!J408</f>
        <v>4</v>
      </c>
      <c r="E407" s="7" t="n">
        <f aca="false">1_Data_EDA!K408</f>
        <v>200</v>
      </c>
      <c r="F407" s="7" t="n">
        <f aca="false">1_Data_EDA!L408</f>
        <v>24</v>
      </c>
      <c r="G407" s="8" t="n">
        <f aca="false">1_Data_EDA!M408</f>
        <v>0.119999997</v>
      </c>
      <c r="H407" s="6" t="n">
        <f aca="false">IF(1_Data_EDA!B408="First Class",1,0)</f>
        <v>1</v>
      </c>
      <c r="I407" s="6" t="n">
        <f aca="false">IF(1_Data_EDA!B408="Second Class",1,0)</f>
        <v>0</v>
      </c>
      <c r="J407" s="6" t="n">
        <f aca="false">IF(1_Data_EDA!B408="Same Day",1,0)</f>
        <v>0</v>
      </c>
      <c r="K407" s="6" t="n">
        <f aca="false">IF(1_Data_EDA!C408="Corporate",1,0)</f>
        <v>1</v>
      </c>
      <c r="L407" s="6" t="n">
        <f aca="false">IF(1_Data_EDA!C408="Home Office",1,0)</f>
        <v>0</v>
      </c>
      <c r="M407" s="6" t="n">
        <f aca="false">IF(1_Data_EDA!D408="Europe",1,0)</f>
        <v>0</v>
      </c>
      <c r="N407" s="6" t="n">
        <f aca="false">IF(1_Data_EDA!D408="LATAM",1,0)</f>
        <v>0</v>
      </c>
      <c r="O407" s="6" t="n">
        <f aca="false">IF(1_Data_EDA!D408="Pacific Asia",1,0)</f>
        <v>1</v>
      </c>
      <c r="P407" s="6" t="n">
        <f aca="false">IF(1_Data_EDA!D408="USCA",1,0)</f>
        <v>0</v>
      </c>
      <c r="Q407" s="6" t="n">
        <f aca="false">IF(C407&gt;MEDIAN(C$5:C$8004),1,0)</f>
        <v>0</v>
      </c>
      <c r="R407" s="6" t="n">
        <f aca="false">IF(D407&gt;2,1,0)</f>
        <v>1</v>
      </c>
    </row>
    <row r="408" customFormat="false" ht="15" hidden="false" customHeight="true" outlineLevel="0" collapsed="false">
      <c r="A408" s="6" t="n">
        <f aca="false">1_Data_EDA!O409</f>
        <v>0</v>
      </c>
      <c r="B408" s="6" t="n">
        <f aca="false">1_Data_EDA!H409</f>
        <v>4</v>
      </c>
      <c r="C408" s="7" t="n">
        <f aca="false">1_Data_EDA!I409</f>
        <v>59.99000168</v>
      </c>
      <c r="D408" s="6" t="n">
        <f aca="false">1_Data_EDA!J409</f>
        <v>4</v>
      </c>
      <c r="E408" s="7" t="n">
        <f aca="false">1_Data_EDA!K409</f>
        <v>239.9600067</v>
      </c>
      <c r="F408" s="7" t="n">
        <f aca="false">1_Data_EDA!L409</f>
        <v>0</v>
      </c>
      <c r="G408" s="8" t="n">
        <f aca="false">1_Data_EDA!M409</f>
        <v>0</v>
      </c>
      <c r="H408" s="6" t="n">
        <f aca="false">IF(1_Data_EDA!B409="First Class",1,0)</f>
        <v>0</v>
      </c>
      <c r="I408" s="6" t="n">
        <f aca="false">IF(1_Data_EDA!B409="Second Class",1,0)</f>
        <v>0</v>
      </c>
      <c r="J408" s="6" t="n">
        <f aca="false">IF(1_Data_EDA!B409="Same Day",1,0)</f>
        <v>0</v>
      </c>
      <c r="K408" s="6" t="n">
        <f aca="false">IF(1_Data_EDA!C409="Corporate",1,0)</f>
        <v>0</v>
      </c>
      <c r="L408" s="6" t="n">
        <f aca="false">IF(1_Data_EDA!C409="Home Office",1,0)</f>
        <v>1</v>
      </c>
      <c r="M408" s="6" t="n">
        <f aca="false">IF(1_Data_EDA!D409="Europe",1,0)</f>
        <v>0</v>
      </c>
      <c r="N408" s="6" t="n">
        <f aca="false">IF(1_Data_EDA!D409="LATAM",1,0)</f>
        <v>0</v>
      </c>
      <c r="O408" s="6" t="n">
        <f aca="false">IF(1_Data_EDA!D409="Pacific Asia",1,0)</f>
        <v>0</v>
      </c>
      <c r="P408" s="6" t="n">
        <f aca="false">IF(1_Data_EDA!D409="USCA",1,0)</f>
        <v>0</v>
      </c>
      <c r="Q408" s="6" t="n">
        <f aca="false">IF(C408&gt;MEDIAN(C$5:C$8004),1,0)</f>
        <v>0</v>
      </c>
      <c r="R408" s="6" t="n">
        <f aca="false">IF(D408&gt;2,1,0)</f>
        <v>1</v>
      </c>
    </row>
    <row r="409" customFormat="false" ht="15" hidden="false" customHeight="true" outlineLevel="0" collapsed="false">
      <c r="A409" s="6" t="n">
        <f aca="false">1_Data_EDA!O410</f>
        <v>0</v>
      </c>
      <c r="B409" s="6" t="n">
        <f aca="false">1_Data_EDA!H410</f>
        <v>4</v>
      </c>
      <c r="C409" s="7" t="n">
        <f aca="false">1_Data_EDA!I410</f>
        <v>49.97999954</v>
      </c>
      <c r="D409" s="6" t="n">
        <f aca="false">1_Data_EDA!J410</f>
        <v>1</v>
      </c>
      <c r="E409" s="7" t="n">
        <f aca="false">1_Data_EDA!K410</f>
        <v>49.97999954</v>
      </c>
      <c r="F409" s="7" t="n">
        <f aca="false">1_Data_EDA!L410</f>
        <v>10</v>
      </c>
      <c r="G409" s="8" t="n">
        <f aca="false">1_Data_EDA!M410</f>
        <v>0.200000003</v>
      </c>
      <c r="H409" s="6" t="n">
        <f aca="false">IF(1_Data_EDA!B410="First Class",1,0)</f>
        <v>0</v>
      </c>
      <c r="I409" s="6" t="n">
        <f aca="false">IF(1_Data_EDA!B410="Second Class",1,0)</f>
        <v>0</v>
      </c>
      <c r="J409" s="6" t="n">
        <f aca="false">IF(1_Data_EDA!B410="Same Day",1,0)</f>
        <v>0</v>
      </c>
      <c r="K409" s="6" t="n">
        <f aca="false">IF(1_Data_EDA!C410="Corporate",1,0)</f>
        <v>0</v>
      </c>
      <c r="L409" s="6" t="n">
        <f aca="false">IF(1_Data_EDA!C410="Home Office",1,0)</f>
        <v>0</v>
      </c>
      <c r="M409" s="6" t="n">
        <f aca="false">IF(1_Data_EDA!D410="Europe",1,0)</f>
        <v>0</v>
      </c>
      <c r="N409" s="6" t="n">
        <f aca="false">IF(1_Data_EDA!D410="LATAM",1,0)</f>
        <v>1</v>
      </c>
      <c r="O409" s="6" t="n">
        <f aca="false">IF(1_Data_EDA!D410="Pacific Asia",1,0)</f>
        <v>0</v>
      </c>
      <c r="P409" s="6" t="n">
        <f aca="false">IF(1_Data_EDA!D410="USCA",1,0)</f>
        <v>0</v>
      </c>
      <c r="Q409" s="6" t="n">
        <f aca="false">IF(C409&gt;MEDIAN(C$5:C$8004),1,0)</f>
        <v>0</v>
      </c>
      <c r="R409" s="6" t="n">
        <f aca="false">IF(D409&gt;2,1,0)</f>
        <v>0</v>
      </c>
    </row>
    <row r="410" customFormat="false" ht="15" hidden="false" customHeight="true" outlineLevel="0" collapsed="false">
      <c r="A410" s="6" t="n">
        <f aca="false">1_Data_EDA!O411</f>
        <v>1</v>
      </c>
      <c r="B410" s="6" t="n">
        <f aca="false">1_Data_EDA!H411</f>
        <v>2</v>
      </c>
      <c r="C410" s="7" t="n">
        <f aca="false">1_Data_EDA!I411</f>
        <v>59.99000168</v>
      </c>
      <c r="D410" s="6" t="n">
        <f aca="false">1_Data_EDA!J411</f>
        <v>5</v>
      </c>
      <c r="E410" s="7" t="n">
        <f aca="false">1_Data_EDA!K411</f>
        <v>299.9500122</v>
      </c>
      <c r="F410" s="7" t="n">
        <f aca="false">1_Data_EDA!L411</f>
        <v>9</v>
      </c>
      <c r="G410" s="8" t="n">
        <f aca="false">1_Data_EDA!M411</f>
        <v>0.029999999</v>
      </c>
      <c r="H410" s="6" t="n">
        <f aca="false">IF(1_Data_EDA!B411="First Class",1,0)</f>
        <v>0</v>
      </c>
      <c r="I410" s="6" t="n">
        <f aca="false">IF(1_Data_EDA!B411="Second Class",1,0)</f>
        <v>1</v>
      </c>
      <c r="J410" s="6" t="n">
        <f aca="false">IF(1_Data_EDA!B411="Same Day",1,0)</f>
        <v>0</v>
      </c>
      <c r="K410" s="6" t="n">
        <f aca="false">IF(1_Data_EDA!C411="Corporate",1,0)</f>
        <v>0</v>
      </c>
      <c r="L410" s="6" t="n">
        <f aca="false">IF(1_Data_EDA!C411="Home Office",1,0)</f>
        <v>0</v>
      </c>
      <c r="M410" s="6" t="n">
        <f aca="false">IF(1_Data_EDA!D411="Europe",1,0)</f>
        <v>0</v>
      </c>
      <c r="N410" s="6" t="n">
        <f aca="false">IF(1_Data_EDA!D411="LATAM",1,0)</f>
        <v>0</v>
      </c>
      <c r="O410" s="6" t="n">
        <f aca="false">IF(1_Data_EDA!D411="Pacific Asia",1,0)</f>
        <v>0</v>
      </c>
      <c r="P410" s="6" t="n">
        <f aca="false">IF(1_Data_EDA!D411="USCA",1,0)</f>
        <v>1</v>
      </c>
      <c r="Q410" s="6" t="n">
        <f aca="false">IF(C410&gt;MEDIAN(C$5:C$8004),1,0)</f>
        <v>0</v>
      </c>
      <c r="R410" s="6" t="n">
        <f aca="false">IF(D410&gt;2,1,0)</f>
        <v>1</v>
      </c>
    </row>
    <row r="411" customFormat="false" ht="15" hidden="false" customHeight="true" outlineLevel="0" collapsed="false">
      <c r="A411" s="6" t="n">
        <f aca="false">1_Data_EDA!O412</f>
        <v>1</v>
      </c>
      <c r="B411" s="6" t="n">
        <f aca="false">1_Data_EDA!H412</f>
        <v>2</v>
      </c>
      <c r="C411" s="7" t="n">
        <f aca="false">1_Data_EDA!I412</f>
        <v>199.9900055</v>
      </c>
      <c r="D411" s="6" t="n">
        <f aca="false">1_Data_EDA!J412</f>
        <v>1</v>
      </c>
      <c r="E411" s="7" t="n">
        <f aca="false">1_Data_EDA!K412</f>
        <v>199.9900055</v>
      </c>
      <c r="F411" s="7" t="n">
        <f aca="false">1_Data_EDA!L412</f>
        <v>0</v>
      </c>
      <c r="G411" s="8" t="n">
        <f aca="false">1_Data_EDA!M412</f>
        <v>0</v>
      </c>
      <c r="H411" s="6" t="n">
        <f aca="false">IF(1_Data_EDA!B412="First Class",1,0)</f>
        <v>0</v>
      </c>
      <c r="I411" s="6" t="n">
        <f aca="false">IF(1_Data_EDA!B412="Second Class",1,0)</f>
        <v>1</v>
      </c>
      <c r="J411" s="6" t="n">
        <f aca="false">IF(1_Data_EDA!B412="Same Day",1,0)</f>
        <v>0</v>
      </c>
      <c r="K411" s="6" t="n">
        <f aca="false">IF(1_Data_EDA!C412="Corporate",1,0)</f>
        <v>1</v>
      </c>
      <c r="L411" s="6" t="n">
        <f aca="false">IF(1_Data_EDA!C412="Home Office",1,0)</f>
        <v>0</v>
      </c>
      <c r="M411" s="6" t="n">
        <f aca="false">IF(1_Data_EDA!D412="Europe",1,0)</f>
        <v>0</v>
      </c>
      <c r="N411" s="6" t="n">
        <f aca="false">IF(1_Data_EDA!D412="LATAM",1,0)</f>
        <v>0</v>
      </c>
      <c r="O411" s="6" t="n">
        <f aca="false">IF(1_Data_EDA!D412="Pacific Asia",1,0)</f>
        <v>1</v>
      </c>
      <c r="P411" s="6" t="n">
        <f aca="false">IF(1_Data_EDA!D412="USCA",1,0)</f>
        <v>0</v>
      </c>
      <c r="Q411" s="6" t="n">
        <f aca="false">IF(C411&gt;MEDIAN(C$5:C$8004),1,0)</f>
        <v>1</v>
      </c>
      <c r="R411" s="6" t="n">
        <f aca="false">IF(D411&gt;2,1,0)</f>
        <v>0</v>
      </c>
    </row>
    <row r="412" customFormat="false" ht="15" hidden="false" customHeight="true" outlineLevel="0" collapsed="false">
      <c r="A412" s="6" t="n">
        <f aca="false">1_Data_EDA!O413</f>
        <v>0</v>
      </c>
      <c r="B412" s="6" t="n">
        <f aca="false">1_Data_EDA!H413</f>
        <v>4</v>
      </c>
      <c r="C412" s="7" t="n">
        <f aca="false">1_Data_EDA!I413</f>
        <v>84.40000153</v>
      </c>
      <c r="D412" s="6" t="n">
        <f aca="false">1_Data_EDA!J413</f>
        <v>1</v>
      </c>
      <c r="E412" s="7" t="n">
        <f aca="false">1_Data_EDA!K413</f>
        <v>84.40000153</v>
      </c>
      <c r="F412" s="7" t="n">
        <f aca="false">1_Data_EDA!L413</f>
        <v>12.65999985</v>
      </c>
      <c r="G412" s="8" t="n">
        <f aca="false">1_Data_EDA!M413</f>
        <v>0.150000006</v>
      </c>
      <c r="H412" s="6" t="n">
        <f aca="false">IF(1_Data_EDA!B413="First Class",1,0)</f>
        <v>0</v>
      </c>
      <c r="I412" s="6" t="n">
        <f aca="false">IF(1_Data_EDA!B413="Second Class",1,0)</f>
        <v>0</v>
      </c>
      <c r="J412" s="6" t="n">
        <f aca="false">IF(1_Data_EDA!B413="Same Day",1,0)</f>
        <v>0</v>
      </c>
      <c r="K412" s="6" t="n">
        <f aca="false">IF(1_Data_EDA!C413="Corporate",1,0)</f>
        <v>0</v>
      </c>
      <c r="L412" s="6" t="n">
        <f aca="false">IF(1_Data_EDA!C413="Home Office",1,0)</f>
        <v>0</v>
      </c>
      <c r="M412" s="6" t="n">
        <f aca="false">IF(1_Data_EDA!D413="Europe",1,0)</f>
        <v>0</v>
      </c>
      <c r="N412" s="6" t="n">
        <f aca="false">IF(1_Data_EDA!D413="LATAM",1,0)</f>
        <v>0</v>
      </c>
      <c r="O412" s="6" t="n">
        <f aca="false">IF(1_Data_EDA!D413="Pacific Asia",1,0)</f>
        <v>1</v>
      </c>
      <c r="P412" s="6" t="n">
        <f aca="false">IF(1_Data_EDA!D413="USCA",1,0)</f>
        <v>0</v>
      </c>
      <c r="Q412" s="6" t="n">
        <f aca="false">IF(C412&gt;MEDIAN(C$5:C$8004),1,0)</f>
        <v>1</v>
      </c>
      <c r="R412" s="6" t="n">
        <f aca="false">IF(D412&gt;2,1,0)</f>
        <v>0</v>
      </c>
    </row>
    <row r="413" customFormat="false" ht="15" hidden="false" customHeight="true" outlineLevel="0" collapsed="false">
      <c r="A413" s="6" t="n">
        <f aca="false">1_Data_EDA!O414</f>
        <v>0</v>
      </c>
      <c r="B413" s="6" t="n">
        <f aca="false">1_Data_EDA!H414</f>
        <v>4</v>
      </c>
      <c r="C413" s="7" t="n">
        <f aca="false">1_Data_EDA!I414</f>
        <v>49.97999954</v>
      </c>
      <c r="D413" s="6" t="n">
        <f aca="false">1_Data_EDA!J414</f>
        <v>5</v>
      </c>
      <c r="E413" s="7" t="n">
        <f aca="false">1_Data_EDA!K414</f>
        <v>249.8999939</v>
      </c>
      <c r="F413" s="7" t="n">
        <f aca="false">1_Data_EDA!L414</f>
        <v>10</v>
      </c>
      <c r="G413" s="8" t="n">
        <f aca="false">1_Data_EDA!M414</f>
        <v>0.039999999</v>
      </c>
      <c r="H413" s="6" t="n">
        <f aca="false">IF(1_Data_EDA!B414="First Class",1,0)</f>
        <v>0</v>
      </c>
      <c r="I413" s="6" t="n">
        <f aca="false">IF(1_Data_EDA!B414="Second Class",1,0)</f>
        <v>0</v>
      </c>
      <c r="J413" s="6" t="n">
        <f aca="false">IF(1_Data_EDA!B414="Same Day",1,0)</f>
        <v>0</v>
      </c>
      <c r="K413" s="6" t="n">
        <f aca="false">IF(1_Data_EDA!C414="Corporate",1,0)</f>
        <v>0</v>
      </c>
      <c r="L413" s="6" t="n">
        <f aca="false">IF(1_Data_EDA!C414="Home Office",1,0)</f>
        <v>0</v>
      </c>
      <c r="M413" s="6" t="n">
        <f aca="false">IF(1_Data_EDA!D414="Europe",1,0)</f>
        <v>0</v>
      </c>
      <c r="N413" s="6" t="n">
        <f aca="false">IF(1_Data_EDA!D414="LATAM",1,0)</f>
        <v>0</v>
      </c>
      <c r="O413" s="6" t="n">
        <f aca="false">IF(1_Data_EDA!D414="Pacific Asia",1,0)</f>
        <v>1</v>
      </c>
      <c r="P413" s="6" t="n">
        <f aca="false">IF(1_Data_EDA!D414="USCA",1,0)</f>
        <v>0</v>
      </c>
      <c r="Q413" s="6" t="n">
        <f aca="false">IF(C413&gt;MEDIAN(C$5:C$8004),1,0)</f>
        <v>0</v>
      </c>
      <c r="R413" s="6" t="n">
        <f aca="false">IF(D413&gt;2,1,0)</f>
        <v>1</v>
      </c>
    </row>
    <row r="414" customFormat="false" ht="15" hidden="false" customHeight="true" outlineLevel="0" collapsed="false">
      <c r="A414" s="6" t="n">
        <f aca="false">1_Data_EDA!O415</f>
        <v>0</v>
      </c>
      <c r="B414" s="6" t="n">
        <f aca="false">1_Data_EDA!H415</f>
        <v>2</v>
      </c>
      <c r="C414" s="7" t="n">
        <f aca="false">1_Data_EDA!I415</f>
        <v>399.980011</v>
      </c>
      <c r="D414" s="6" t="n">
        <f aca="false">1_Data_EDA!J415</f>
        <v>1</v>
      </c>
      <c r="E414" s="7" t="n">
        <f aca="false">1_Data_EDA!K415</f>
        <v>399.980011</v>
      </c>
      <c r="F414" s="7" t="n">
        <f aca="false">1_Data_EDA!L415</f>
        <v>72</v>
      </c>
      <c r="G414" s="8" t="n">
        <f aca="false">1_Data_EDA!M415</f>
        <v>0.180000007</v>
      </c>
      <c r="H414" s="6" t="n">
        <f aca="false">IF(1_Data_EDA!B415="First Class",1,0)</f>
        <v>0</v>
      </c>
      <c r="I414" s="6" t="n">
        <f aca="false">IF(1_Data_EDA!B415="Second Class",1,0)</f>
        <v>1</v>
      </c>
      <c r="J414" s="6" t="n">
        <f aca="false">IF(1_Data_EDA!B415="Same Day",1,0)</f>
        <v>0</v>
      </c>
      <c r="K414" s="6" t="n">
        <f aca="false">IF(1_Data_EDA!C415="Corporate",1,0)</f>
        <v>0</v>
      </c>
      <c r="L414" s="6" t="n">
        <f aca="false">IF(1_Data_EDA!C415="Home Office",1,0)</f>
        <v>0</v>
      </c>
      <c r="M414" s="6" t="n">
        <f aca="false">IF(1_Data_EDA!D415="Europe",1,0)</f>
        <v>0</v>
      </c>
      <c r="N414" s="6" t="n">
        <f aca="false">IF(1_Data_EDA!D415="LATAM",1,0)</f>
        <v>0</v>
      </c>
      <c r="O414" s="6" t="n">
        <f aca="false">IF(1_Data_EDA!D415="Pacific Asia",1,0)</f>
        <v>0</v>
      </c>
      <c r="P414" s="6" t="n">
        <f aca="false">IF(1_Data_EDA!D415="USCA",1,0)</f>
        <v>1</v>
      </c>
      <c r="Q414" s="6" t="n">
        <f aca="false">IF(C414&gt;MEDIAN(C$5:C$8004),1,0)</f>
        <v>1</v>
      </c>
      <c r="R414" s="6" t="n">
        <f aca="false">IF(D414&gt;2,1,0)</f>
        <v>0</v>
      </c>
    </row>
    <row r="415" customFormat="false" ht="15" hidden="false" customHeight="true" outlineLevel="0" collapsed="false">
      <c r="A415" s="6" t="n">
        <f aca="false">1_Data_EDA!O416</f>
        <v>0</v>
      </c>
      <c r="B415" s="6" t="n">
        <f aca="false">1_Data_EDA!H416</f>
        <v>4</v>
      </c>
      <c r="C415" s="7" t="n">
        <f aca="false">1_Data_EDA!I416</f>
        <v>299.980011</v>
      </c>
      <c r="D415" s="6" t="n">
        <f aca="false">1_Data_EDA!J416</f>
        <v>1</v>
      </c>
      <c r="E415" s="7" t="n">
        <f aca="false">1_Data_EDA!K416</f>
        <v>299.980011</v>
      </c>
      <c r="F415" s="7" t="n">
        <f aca="false">1_Data_EDA!L416</f>
        <v>39</v>
      </c>
      <c r="G415" s="8" t="n">
        <f aca="false">1_Data_EDA!M416</f>
        <v>0.129999995</v>
      </c>
      <c r="H415" s="6" t="n">
        <f aca="false">IF(1_Data_EDA!B416="First Class",1,0)</f>
        <v>0</v>
      </c>
      <c r="I415" s="6" t="n">
        <f aca="false">IF(1_Data_EDA!B416="Second Class",1,0)</f>
        <v>0</v>
      </c>
      <c r="J415" s="6" t="n">
        <f aca="false">IF(1_Data_EDA!B416="Same Day",1,0)</f>
        <v>0</v>
      </c>
      <c r="K415" s="6" t="n">
        <f aca="false">IF(1_Data_EDA!C416="Corporate",1,0)</f>
        <v>0</v>
      </c>
      <c r="L415" s="6" t="n">
        <f aca="false">IF(1_Data_EDA!C416="Home Office",1,0)</f>
        <v>0</v>
      </c>
      <c r="M415" s="6" t="n">
        <f aca="false">IF(1_Data_EDA!D416="Europe",1,0)</f>
        <v>1</v>
      </c>
      <c r="N415" s="6" t="n">
        <f aca="false">IF(1_Data_EDA!D416="LATAM",1,0)</f>
        <v>0</v>
      </c>
      <c r="O415" s="6" t="n">
        <f aca="false">IF(1_Data_EDA!D416="Pacific Asia",1,0)</f>
        <v>0</v>
      </c>
      <c r="P415" s="6" t="n">
        <f aca="false">IF(1_Data_EDA!D416="USCA",1,0)</f>
        <v>0</v>
      </c>
      <c r="Q415" s="6" t="n">
        <f aca="false">IF(C415&gt;MEDIAN(C$5:C$8004),1,0)</f>
        <v>1</v>
      </c>
      <c r="R415" s="6" t="n">
        <f aca="false">IF(D415&gt;2,1,0)</f>
        <v>0</v>
      </c>
    </row>
    <row r="416" customFormat="false" ht="15" hidden="false" customHeight="true" outlineLevel="0" collapsed="false">
      <c r="A416" s="6" t="n">
        <f aca="false">1_Data_EDA!O417</f>
        <v>1</v>
      </c>
      <c r="B416" s="6" t="n">
        <f aca="false">1_Data_EDA!H417</f>
        <v>2</v>
      </c>
      <c r="C416" s="7" t="n">
        <f aca="false">1_Data_EDA!I417</f>
        <v>399.980011</v>
      </c>
      <c r="D416" s="6" t="n">
        <f aca="false">1_Data_EDA!J417</f>
        <v>1</v>
      </c>
      <c r="E416" s="7" t="n">
        <f aca="false">1_Data_EDA!K417</f>
        <v>399.980011</v>
      </c>
      <c r="F416" s="7" t="n">
        <f aca="false">1_Data_EDA!L417</f>
        <v>12</v>
      </c>
      <c r="G416" s="8" t="n">
        <f aca="false">1_Data_EDA!M417</f>
        <v>0.029999999</v>
      </c>
      <c r="H416" s="6" t="n">
        <f aca="false">IF(1_Data_EDA!B417="First Class",1,0)</f>
        <v>0</v>
      </c>
      <c r="I416" s="6" t="n">
        <f aca="false">IF(1_Data_EDA!B417="Second Class",1,0)</f>
        <v>1</v>
      </c>
      <c r="J416" s="6" t="n">
        <f aca="false">IF(1_Data_EDA!B417="Same Day",1,0)</f>
        <v>0</v>
      </c>
      <c r="K416" s="6" t="n">
        <f aca="false">IF(1_Data_EDA!C417="Corporate",1,0)</f>
        <v>1</v>
      </c>
      <c r="L416" s="6" t="n">
        <f aca="false">IF(1_Data_EDA!C417="Home Office",1,0)</f>
        <v>0</v>
      </c>
      <c r="M416" s="6" t="n">
        <f aca="false">IF(1_Data_EDA!D417="Europe",1,0)</f>
        <v>0</v>
      </c>
      <c r="N416" s="6" t="n">
        <f aca="false">IF(1_Data_EDA!D417="LATAM",1,0)</f>
        <v>1</v>
      </c>
      <c r="O416" s="6" t="n">
        <f aca="false">IF(1_Data_EDA!D417="Pacific Asia",1,0)</f>
        <v>0</v>
      </c>
      <c r="P416" s="6" t="n">
        <f aca="false">IF(1_Data_EDA!D417="USCA",1,0)</f>
        <v>0</v>
      </c>
      <c r="Q416" s="6" t="n">
        <f aca="false">IF(C416&gt;MEDIAN(C$5:C$8004),1,0)</f>
        <v>1</v>
      </c>
      <c r="R416" s="6" t="n">
        <f aca="false">IF(D416&gt;2,1,0)</f>
        <v>0</v>
      </c>
    </row>
    <row r="417" customFormat="false" ht="15" hidden="false" customHeight="true" outlineLevel="0" collapsed="false">
      <c r="A417" s="6" t="n">
        <f aca="false">1_Data_EDA!O418</f>
        <v>1</v>
      </c>
      <c r="B417" s="6" t="n">
        <f aca="false">1_Data_EDA!H418</f>
        <v>4</v>
      </c>
      <c r="C417" s="7" t="n">
        <f aca="false">1_Data_EDA!I418</f>
        <v>49.97999954</v>
      </c>
      <c r="D417" s="6" t="n">
        <f aca="false">1_Data_EDA!J418</f>
        <v>5</v>
      </c>
      <c r="E417" s="7" t="n">
        <f aca="false">1_Data_EDA!K418</f>
        <v>249.8999939</v>
      </c>
      <c r="F417" s="7" t="n">
        <f aca="false">1_Data_EDA!L418</f>
        <v>2.5</v>
      </c>
      <c r="G417" s="8" t="n">
        <f aca="false">1_Data_EDA!M418</f>
        <v>0.01</v>
      </c>
      <c r="H417" s="6" t="n">
        <f aca="false">IF(1_Data_EDA!B418="First Class",1,0)</f>
        <v>0</v>
      </c>
      <c r="I417" s="6" t="n">
        <f aca="false">IF(1_Data_EDA!B418="Second Class",1,0)</f>
        <v>0</v>
      </c>
      <c r="J417" s="6" t="n">
        <f aca="false">IF(1_Data_EDA!B418="Same Day",1,0)</f>
        <v>0</v>
      </c>
      <c r="K417" s="6" t="n">
        <f aca="false">IF(1_Data_EDA!C418="Corporate",1,0)</f>
        <v>1</v>
      </c>
      <c r="L417" s="6" t="n">
        <f aca="false">IF(1_Data_EDA!C418="Home Office",1,0)</f>
        <v>0</v>
      </c>
      <c r="M417" s="6" t="n">
        <f aca="false">IF(1_Data_EDA!D418="Europe",1,0)</f>
        <v>0</v>
      </c>
      <c r="N417" s="6" t="n">
        <f aca="false">IF(1_Data_EDA!D418="LATAM",1,0)</f>
        <v>0</v>
      </c>
      <c r="O417" s="6" t="n">
        <f aca="false">IF(1_Data_EDA!D418="Pacific Asia",1,0)</f>
        <v>0</v>
      </c>
      <c r="P417" s="6" t="n">
        <f aca="false">IF(1_Data_EDA!D418="USCA",1,0)</f>
        <v>1</v>
      </c>
      <c r="Q417" s="6" t="n">
        <f aca="false">IF(C417&gt;MEDIAN(C$5:C$8004),1,0)</f>
        <v>0</v>
      </c>
      <c r="R417" s="6" t="n">
        <f aca="false">IF(D417&gt;2,1,0)</f>
        <v>1</v>
      </c>
    </row>
    <row r="418" customFormat="false" ht="15" hidden="false" customHeight="true" outlineLevel="0" collapsed="false">
      <c r="A418" s="6" t="n">
        <f aca="false">1_Data_EDA!O419</f>
        <v>0</v>
      </c>
      <c r="B418" s="6" t="n">
        <f aca="false">1_Data_EDA!H419</f>
        <v>4</v>
      </c>
      <c r="C418" s="7" t="n">
        <f aca="false">1_Data_EDA!I419</f>
        <v>49.97999954</v>
      </c>
      <c r="D418" s="6" t="n">
        <f aca="false">1_Data_EDA!J419</f>
        <v>5</v>
      </c>
      <c r="E418" s="7" t="n">
        <f aca="false">1_Data_EDA!K419</f>
        <v>249.8999939</v>
      </c>
      <c r="F418" s="7" t="n">
        <f aca="false">1_Data_EDA!L419</f>
        <v>49.97999954</v>
      </c>
      <c r="G418" s="8" t="n">
        <f aca="false">1_Data_EDA!M419</f>
        <v>0.200000003</v>
      </c>
      <c r="H418" s="6" t="n">
        <f aca="false">IF(1_Data_EDA!B419="First Class",1,0)</f>
        <v>0</v>
      </c>
      <c r="I418" s="6" t="n">
        <f aca="false">IF(1_Data_EDA!B419="Second Class",1,0)</f>
        <v>0</v>
      </c>
      <c r="J418" s="6" t="n">
        <f aca="false">IF(1_Data_EDA!B419="Same Day",1,0)</f>
        <v>0</v>
      </c>
      <c r="K418" s="6" t="n">
        <f aca="false">IF(1_Data_EDA!C419="Corporate",1,0)</f>
        <v>1</v>
      </c>
      <c r="L418" s="6" t="n">
        <f aca="false">IF(1_Data_EDA!C419="Home Office",1,0)</f>
        <v>0</v>
      </c>
      <c r="M418" s="6" t="n">
        <f aca="false">IF(1_Data_EDA!D419="Europe",1,0)</f>
        <v>0</v>
      </c>
      <c r="N418" s="6" t="n">
        <f aca="false">IF(1_Data_EDA!D419="LATAM",1,0)</f>
        <v>1</v>
      </c>
      <c r="O418" s="6" t="n">
        <f aca="false">IF(1_Data_EDA!D419="Pacific Asia",1,0)</f>
        <v>0</v>
      </c>
      <c r="P418" s="6" t="n">
        <f aca="false">IF(1_Data_EDA!D419="USCA",1,0)</f>
        <v>0</v>
      </c>
      <c r="Q418" s="6" t="n">
        <f aca="false">IF(C418&gt;MEDIAN(C$5:C$8004),1,0)</f>
        <v>0</v>
      </c>
      <c r="R418" s="6" t="n">
        <f aca="false">IF(D418&gt;2,1,0)</f>
        <v>1</v>
      </c>
    </row>
    <row r="419" customFormat="false" ht="15" hidden="false" customHeight="true" outlineLevel="0" collapsed="false">
      <c r="A419" s="6" t="n">
        <f aca="false">1_Data_EDA!O420</f>
        <v>1</v>
      </c>
      <c r="B419" s="6" t="n">
        <f aca="false">1_Data_EDA!H420</f>
        <v>4</v>
      </c>
      <c r="C419" s="7" t="n">
        <f aca="false">1_Data_EDA!I420</f>
        <v>199.9900055</v>
      </c>
      <c r="D419" s="6" t="n">
        <f aca="false">1_Data_EDA!J420</f>
        <v>1</v>
      </c>
      <c r="E419" s="7" t="n">
        <f aca="false">1_Data_EDA!K420</f>
        <v>199.9900055</v>
      </c>
      <c r="F419" s="7" t="n">
        <f aca="false">1_Data_EDA!L420</f>
        <v>20</v>
      </c>
      <c r="G419" s="8" t="n">
        <f aca="false">1_Data_EDA!M420</f>
        <v>0.100000001</v>
      </c>
      <c r="H419" s="6" t="n">
        <f aca="false">IF(1_Data_EDA!B420="First Class",1,0)</f>
        <v>0</v>
      </c>
      <c r="I419" s="6" t="n">
        <f aca="false">IF(1_Data_EDA!B420="Second Class",1,0)</f>
        <v>0</v>
      </c>
      <c r="J419" s="6" t="n">
        <f aca="false">IF(1_Data_EDA!B420="Same Day",1,0)</f>
        <v>0</v>
      </c>
      <c r="K419" s="6" t="n">
        <f aca="false">IF(1_Data_EDA!C420="Corporate",1,0)</f>
        <v>0</v>
      </c>
      <c r="L419" s="6" t="n">
        <f aca="false">IF(1_Data_EDA!C420="Home Office",1,0)</f>
        <v>0</v>
      </c>
      <c r="M419" s="6" t="n">
        <f aca="false">IF(1_Data_EDA!D420="Europe",1,0)</f>
        <v>0</v>
      </c>
      <c r="N419" s="6" t="n">
        <f aca="false">IF(1_Data_EDA!D420="LATAM",1,0)</f>
        <v>1</v>
      </c>
      <c r="O419" s="6" t="n">
        <f aca="false">IF(1_Data_EDA!D420="Pacific Asia",1,0)</f>
        <v>0</v>
      </c>
      <c r="P419" s="6" t="n">
        <f aca="false">IF(1_Data_EDA!D420="USCA",1,0)</f>
        <v>0</v>
      </c>
      <c r="Q419" s="6" t="n">
        <f aca="false">IF(C419&gt;MEDIAN(C$5:C$8004),1,0)</f>
        <v>1</v>
      </c>
      <c r="R419" s="6" t="n">
        <f aca="false">IF(D419&gt;2,1,0)</f>
        <v>0</v>
      </c>
    </row>
    <row r="420" customFormat="false" ht="15" hidden="false" customHeight="true" outlineLevel="0" collapsed="false">
      <c r="A420" s="6" t="n">
        <f aca="false">1_Data_EDA!O421</f>
        <v>1</v>
      </c>
      <c r="B420" s="6" t="n">
        <f aca="false">1_Data_EDA!H421</f>
        <v>1</v>
      </c>
      <c r="C420" s="7" t="n">
        <f aca="false">1_Data_EDA!I421</f>
        <v>129.9900055</v>
      </c>
      <c r="D420" s="6" t="n">
        <f aca="false">1_Data_EDA!J421</f>
        <v>1</v>
      </c>
      <c r="E420" s="7" t="n">
        <f aca="false">1_Data_EDA!K421</f>
        <v>129.9900055</v>
      </c>
      <c r="F420" s="7" t="n">
        <f aca="false">1_Data_EDA!L421</f>
        <v>19.5</v>
      </c>
      <c r="G420" s="8" t="n">
        <f aca="false">1_Data_EDA!M421</f>
        <v>0.150000006</v>
      </c>
      <c r="H420" s="6" t="n">
        <f aca="false">IF(1_Data_EDA!B421="First Class",1,0)</f>
        <v>1</v>
      </c>
      <c r="I420" s="6" t="n">
        <f aca="false">IF(1_Data_EDA!B421="Second Class",1,0)</f>
        <v>0</v>
      </c>
      <c r="J420" s="6" t="n">
        <f aca="false">IF(1_Data_EDA!B421="Same Day",1,0)</f>
        <v>0</v>
      </c>
      <c r="K420" s="6" t="n">
        <f aca="false">IF(1_Data_EDA!C421="Corporate",1,0)</f>
        <v>0</v>
      </c>
      <c r="L420" s="6" t="n">
        <f aca="false">IF(1_Data_EDA!C421="Home Office",1,0)</f>
        <v>0</v>
      </c>
      <c r="M420" s="6" t="n">
        <f aca="false">IF(1_Data_EDA!D421="Europe",1,0)</f>
        <v>1</v>
      </c>
      <c r="N420" s="6" t="n">
        <f aca="false">IF(1_Data_EDA!D421="LATAM",1,0)</f>
        <v>0</v>
      </c>
      <c r="O420" s="6" t="n">
        <f aca="false">IF(1_Data_EDA!D421="Pacific Asia",1,0)</f>
        <v>0</v>
      </c>
      <c r="P420" s="6" t="n">
        <f aca="false">IF(1_Data_EDA!D421="USCA",1,0)</f>
        <v>0</v>
      </c>
      <c r="Q420" s="6" t="n">
        <f aca="false">IF(C420&gt;MEDIAN(C$5:C$8004),1,0)</f>
        <v>1</v>
      </c>
      <c r="R420" s="6" t="n">
        <f aca="false">IF(D420&gt;2,1,0)</f>
        <v>0</v>
      </c>
    </row>
    <row r="421" customFormat="false" ht="15" hidden="false" customHeight="true" outlineLevel="0" collapsed="false">
      <c r="A421" s="6" t="n">
        <f aca="false">1_Data_EDA!O422</f>
        <v>1</v>
      </c>
      <c r="B421" s="6" t="n">
        <f aca="false">1_Data_EDA!H422</f>
        <v>4</v>
      </c>
      <c r="C421" s="7" t="n">
        <f aca="false">1_Data_EDA!I422</f>
        <v>30</v>
      </c>
      <c r="D421" s="6" t="n">
        <f aca="false">1_Data_EDA!J422</f>
        <v>3</v>
      </c>
      <c r="E421" s="7" t="n">
        <f aca="false">1_Data_EDA!K422</f>
        <v>90</v>
      </c>
      <c r="F421" s="7" t="n">
        <f aca="false">1_Data_EDA!L422</f>
        <v>2.700000048</v>
      </c>
      <c r="G421" s="8" t="n">
        <f aca="false">1_Data_EDA!M422</f>
        <v>0.029999999</v>
      </c>
      <c r="H421" s="6" t="n">
        <f aca="false">IF(1_Data_EDA!B422="First Class",1,0)</f>
        <v>0</v>
      </c>
      <c r="I421" s="6" t="n">
        <f aca="false">IF(1_Data_EDA!B422="Second Class",1,0)</f>
        <v>0</v>
      </c>
      <c r="J421" s="6" t="n">
        <f aca="false">IF(1_Data_EDA!B422="Same Day",1,0)</f>
        <v>0</v>
      </c>
      <c r="K421" s="6" t="n">
        <f aca="false">IF(1_Data_EDA!C422="Corporate",1,0)</f>
        <v>0</v>
      </c>
      <c r="L421" s="6" t="n">
        <f aca="false">IF(1_Data_EDA!C422="Home Office",1,0)</f>
        <v>0</v>
      </c>
      <c r="M421" s="6" t="n">
        <f aca="false">IF(1_Data_EDA!D422="Europe",1,0)</f>
        <v>0</v>
      </c>
      <c r="N421" s="6" t="n">
        <f aca="false">IF(1_Data_EDA!D422="LATAM",1,0)</f>
        <v>1</v>
      </c>
      <c r="O421" s="6" t="n">
        <f aca="false">IF(1_Data_EDA!D422="Pacific Asia",1,0)</f>
        <v>0</v>
      </c>
      <c r="P421" s="6" t="n">
        <f aca="false">IF(1_Data_EDA!D422="USCA",1,0)</f>
        <v>0</v>
      </c>
      <c r="Q421" s="6" t="n">
        <f aca="false">IF(C421&gt;MEDIAN(C$5:C$8004),1,0)</f>
        <v>0</v>
      </c>
      <c r="R421" s="6" t="n">
        <f aca="false">IF(D421&gt;2,1,0)</f>
        <v>1</v>
      </c>
    </row>
    <row r="422" customFormat="false" ht="15" hidden="false" customHeight="true" outlineLevel="0" collapsed="false">
      <c r="A422" s="6" t="n">
        <f aca="false">1_Data_EDA!O423</f>
        <v>0</v>
      </c>
      <c r="B422" s="6" t="n">
        <f aca="false">1_Data_EDA!H423</f>
        <v>4</v>
      </c>
      <c r="C422" s="7" t="n">
        <f aca="false">1_Data_EDA!I423</f>
        <v>49.97999954</v>
      </c>
      <c r="D422" s="6" t="n">
        <f aca="false">1_Data_EDA!J423</f>
        <v>5</v>
      </c>
      <c r="E422" s="7" t="n">
        <f aca="false">1_Data_EDA!K423</f>
        <v>249.8999939</v>
      </c>
      <c r="F422" s="7" t="n">
        <f aca="false">1_Data_EDA!L423</f>
        <v>39.97999954</v>
      </c>
      <c r="G422" s="8" t="n">
        <f aca="false">1_Data_EDA!M423</f>
        <v>0.159999996</v>
      </c>
      <c r="H422" s="6" t="n">
        <f aca="false">IF(1_Data_EDA!B423="First Class",1,0)</f>
        <v>0</v>
      </c>
      <c r="I422" s="6" t="n">
        <f aca="false">IF(1_Data_EDA!B423="Second Class",1,0)</f>
        <v>0</v>
      </c>
      <c r="J422" s="6" t="n">
        <f aca="false">IF(1_Data_EDA!B423="Same Day",1,0)</f>
        <v>0</v>
      </c>
      <c r="K422" s="6" t="n">
        <f aca="false">IF(1_Data_EDA!C423="Corporate",1,0)</f>
        <v>0</v>
      </c>
      <c r="L422" s="6" t="n">
        <f aca="false">IF(1_Data_EDA!C423="Home Office",1,0)</f>
        <v>1</v>
      </c>
      <c r="M422" s="6" t="n">
        <f aca="false">IF(1_Data_EDA!D423="Europe",1,0)</f>
        <v>0</v>
      </c>
      <c r="N422" s="6" t="n">
        <f aca="false">IF(1_Data_EDA!D423="LATAM",1,0)</f>
        <v>0</v>
      </c>
      <c r="O422" s="6" t="n">
        <f aca="false">IF(1_Data_EDA!D423="Pacific Asia",1,0)</f>
        <v>1</v>
      </c>
      <c r="P422" s="6" t="n">
        <f aca="false">IF(1_Data_EDA!D423="USCA",1,0)</f>
        <v>0</v>
      </c>
      <c r="Q422" s="6" t="n">
        <f aca="false">IF(C422&gt;MEDIAN(C$5:C$8004),1,0)</f>
        <v>0</v>
      </c>
      <c r="R422" s="6" t="n">
        <f aca="false">IF(D422&gt;2,1,0)</f>
        <v>1</v>
      </c>
    </row>
    <row r="423" customFormat="false" ht="15" hidden="false" customHeight="true" outlineLevel="0" collapsed="false">
      <c r="A423" s="6" t="n">
        <f aca="false">1_Data_EDA!O424</f>
        <v>0</v>
      </c>
      <c r="B423" s="6" t="n">
        <f aca="false">1_Data_EDA!H424</f>
        <v>4</v>
      </c>
      <c r="C423" s="7" t="n">
        <f aca="false">1_Data_EDA!I424</f>
        <v>19.98999977</v>
      </c>
      <c r="D423" s="6" t="n">
        <f aca="false">1_Data_EDA!J424</f>
        <v>1</v>
      </c>
      <c r="E423" s="7" t="n">
        <f aca="false">1_Data_EDA!K424</f>
        <v>19.98999977</v>
      </c>
      <c r="F423" s="7" t="n">
        <f aca="false">1_Data_EDA!L424</f>
        <v>3</v>
      </c>
      <c r="G423" s="8" t="n">
        <f aca="false">1_Data_EDA!M424</f>
        <v>0.150000006</v>
      </c>
      <c r="H423" s="6" t="n">
        <f aca="false">IF(1_Data_EDA!B424="First Class",1,0)</f>
        <v>0</v>
      </c>
      <c r="I423" s="6" t="n">
        <f aca="false">IF(1_Data_EDA!B424="Second Class",1,0)</f>
        <v>0</v>
      </c>
      <c r="J423" s="6" t="n">
        <f aca="false">IF(1_Data_EDA!B424="Same Day",1,0)</f>
        <v>0</v>
      </c>
      <c r="K423" s="6" t="n">
        <f aca="false">IF(1_Data_EDA!C424="Corporate",1,0)</f>
        <v>1</v>
      </c>
      <c r="L423" s="6" t="n">
        <f aca="false">IF(1_Data_EDA!C424="Home Office",1,0)</f>
        <v>0</v>
      </c>
      <c r="M423" s="6" t="n">
        <f aca="false">IF(1_Data_EDA!D424="Europe",1,0)</f>
        <v>0</v>
      </c>
      <c r="N423" s="6" t="n">
        <f aca="false">IF(1_Data_EDA!D424="LATAM",1,0)</f>
        <v>0</v>
      </c>
      <c r="O423" s="6" t="n">
        <f aca="false">IF(1_Data_EDA!D424="Pacific Asia",1,0)</f>
        <v>1</v>
      </c>
      <c r="P423" s="6" t="n">
        <f aca="false">IF(1_Data_EDA!D424="USCA",1,0)</f>
        <v>0</v>
      </c>
      <c r="Q423" s="6" t="n">
        <f aca="false">IF(C423&gt;MEDIAN(C$5:C$8004),1,0)</f>
        <v>0</v>
      </c>
      <c r="R423" s="6" t="n">
        <f aca="false">IF(D423&gt;2,1,0)</f>
        <v>0</v>
      </c>
    </row>
    <row r="424" customFormat="false" ht="15" hidden="false" customHeight="true" outlineLevel="0" collapsed="false">
      <c r="A424" s="6" t="n">
        <f aca="false">1_Data_EDA!O425</f>
        <v>1</v>
      </c>
      <c r="B424" s="6" t="n">
        <f aca="false">1_Data_EDA!H425</f>
        <v>2</v>
      </c>
      <c r="C424" s="7" t="n">
        <f aca="false">1_Data_EDA!I425</f>
        <v>299.980011</v>
      </c>
      <c r="D424" s="6" t="n">
        <f aca="false">1_Data_EDA!J425</f>
        <v>1</v>
      </c>
      <c r="E424" s="7" t="n">
        <f aca="false">1_Data_EDA!K425</f>
        <v>299.980011</v>
      </c>
      <c r="F424" s="7" t="n">
        <f aca="false">1_Data_EDA!L425</f>
        <v>30</v>
      </c>
      <c r="G424" s="8" t="n">
        <f aca="false">1_Data_EDA!M425</f>
        <v>0.100000001</v>
      </c>
      <c r="H424" s="6" t="n">
        <f aca="false">IF(1_Data_EDA!B425="First Class",1,0)</f>
        <v>0</v>
      </c>
      <c r="I424" s="6" t="n">
        <f aca="false">IF(1_Data_EDA!B425="Second Class",1,0)</f>
        <v>1</v>
      </c>
      <c r="J424" s="6" t="n">
        <f aca="false">IF(1_Data_EDA!B425="Same Day",1,0)</f>
        <v>0</v>
      </c>
      <c r="K424" s="6" t="n">
        <f aca="false">IF(1_Data_EDA!C425="Corporate",1,0)</f>
        <v>0</v>
      </c>
      <c r="L424" s="6" t="n">
        <f aca="false">IF(1_Data_EDA!C425="Home Office",1,0)</f>
        <v>0</v>
      </c>
      <c r="M424" s="6" t="n">
        <f aca="false">IF(1_Data_EDA!D425="Europe",1,0)</f>
        <v>1</v>
      </c>
      <c r="N424" s="6" t="n">
        <f aca="false">IF(1_Data_EDA!D425="LATAM",1,0)</f>
        <v>0</v>
      </c>
      <c r="O424" s="6" t="n">
        <f aca="false">IF(1_Data_EDA!D425="Pacific Asia",1,0)</f>
        <v>0</v>
      </c>
      <c r="P424" s="6" t="n">
        <f aca="false">IF(1_Data_EDA!D425="USCA",1,0)</f>
        <v>0</v>
      </c>
      <c r="Q424" s="6" t="n">
        <f aca="false">IF(C424&gt;MEDIAN(C$5:C$8004),1,0)</f>
        <v>1</v>
      </c>
      <c r="R424" s="6" t="n">
        <f aca="false">IF(D424&gt;2,1,0)</f>
        <v>0</v>
      </c>
    </row>
    <row r="425" customFormat="false" ht="15" hidden="false" customHeight="true" outlineLevel="0" collapsed="false">
      <c r="A425" s="6" t="n">
        <f aca="false">1_Data_EDA!O426</f>
        <v>1</v>
      </c>
      <c r="B425" s="6" t="n">
        <f aca="false">1_Data_EDA!H426</f>
        <v>0</v>
      </c>
      <c r="C425" s="7" t="n">
        <f aca="false">1_Data_EDA!I426</f>
        <v>50</v>
      </c>
      <c r="D425" s="6" t="n">
        <f aca="false">1_Data_EDA!J426</f>
        <v>2</v>
      </c>
      <c r="E425" s="7" t="n">
        <f aca="false">1_Data_EDA!K426</f>
        <v>100</v>
      </c>
      <c r="F425" s="7" t="n">
        <f aca="false">1_Data_EDA!L426</f>
        <v>4</v>
      </c>
      <c r="G425" s="8" t="n">
        <f aca="false">1_Data_EDA!M426</f>
        <v>0.039999999</v>
      </c>
      <c r="H425" s="6" t="n">
        <f aca="false">IF(1_Data_EDA!B426="First Class",1,0)</f>
        <v>0</v>
      </c>
      <c r="I425" s="6" t="n">
        <f aca="false">IF(1_Data_EDA!B426="Second Class",1,0)</f>
        <v>0</v>
      </c>
      <c r="J425" s="6" t="n">
        <f aca="false">IF(1_Data_EDA!B426="Same Day",1,0)</f>
        <v>1</v>
      </c>
      <c r="K425" s="6" t="n">
        <f aca="false">IF(1_Data_EDA!C426="Corporate",1,0)</f>
        <v>0</v>
      </c>
      <c r="L425" s="6" t="n">
        <f aca="false">IF(1_Data_EDA!C426="Home Office",1,0)</f>
        <v>0</v>
      </c>
      <c r="M425" s="6" t="n">
        <f aca="false">IF(1_Data_EDA!D426="Europe",1,0)</f>
        <v>0</v>
      </c>
      <c r="N425" s="6" t="n">
        <f aca="false">IF(1_Data_EDA!D426="LATAM",1,0)</f>
        <v>0</v>
      </c>
      <c r="O425" s="6" t="n">
        <f aca="false">IF(1_Data_EDA!D426="Pacific Asia",1,0)</f>
        <v>0</v>
      </c>
      <c r="P425" s="6" t="n">
        <f aca="false">IF(1_Data_EDA!D426="USCA",1,0)</f>
        <v>0</v>
      </c>
      <c r="Q425" s="6" t="n">
        <f aca="false">IF(C425&gt;MEDIAN(C$5:C$8004),1,0)</f>
        <v>0</v>
      </c>
      <c r="R425" s="6" t="n">
        <f aca="false">IF(D425&gt;2,1,0)</f>
        <v>0</v>
      </c>
    </row>
    <row r="426" customFormat="false" ht="15" hidden="false" customHeight="true" outlineLevel="0" collapsed="false">
      <c r="A426" s="6" t="n">
        <f aca="false">1_Data_EDA!O427</f>
        <v>0</v>
      </c>
      <c r="B426" s="6" t="n">
        <f aca="false">1_Data_EDA!H427</f>
        <v>4</v>
      </c>
      <c r="C426" s="7" t="n">
        <f aca="false">1_Data_EDA!I427</f>
        <v>99.98999786</v>
      </c>
      <c r="D426" s="6" t="n">
        <f aca="false">1_Data_EDA!J427</f>
        <v>3</v>
      </c>
      <c r="E426" s="7" t="n">
        <f aca="false">1_Data_EDA!K427</f>
        <v>299.9700012</v>
      </c>
      <c r="F426" s="7" t="n">
        <f aca="false">1_Data_EDA!L427</f>
        <v>12</v>
      </c>
      <c r="G426" s="8" t="n">
        <f aca="false">1_Data_EDA!M427</f>
        <v>0.039999999</v>
      </c>
      <c r="H426" s="6" t="n">
        <f aca="false">IF(1_Data_EDA!B427="First Class",1,0)</f>
        <v>0</v>
      </c>
      <c r="I426" s="6" t="n">
        <f aca="false">IF(1_Data_EDA!B427="Second Class",1,0)</f>
        <v>0</v>
      </c>
      <c r="J426" s="6" t="n">
        <f aca="false">IF(1_Data_EDA!B427="Same Day",1,0)</f>
        <v>0</v>
      </c>
      <c r="K426" s="6" t="n">
        <f aca="false">IF(1_Data_EDA!C427="Corporate",1,0)</f>
        <v>0</v>
      </c>
      <c r="L426" s="6" t="n">
        <f aca="false">IF(1_Data_EDA!C427="Home Office",1,0)</f>
        <v>1</v>
      </c>
      <c r="M426" s="6" t="n">
        <f aca="false">IF(1_Data_EDA!D427="Europe",1,0)</f>
        <v>0</v>
      </c>
      <c r="N426" s="6" t="n">
        <f aca="false">IF(1_Data_EDA!D427="LATAM",1,0)</f>
        <v>1</v>
      </c>
      <c r="O426" s="6" t="n">
        <f aca="false">IF(1_Data_EDA!D427="Pacific Asia",1,0)</f>
        <v>0</v>
      </c>
      <c r="P426" s="6" t="n">
        <f aca="false">IF(1_Data_EDA!D427="USCA",1,0)</f>
        <v>0</v>
      </c>
      <c r="Q426" s="6" t="n">
        <f aca="false">IF(C426&gt;MEDIAN(C$5:C$8004),1,0)</f>
        <v>1</v>
      </c>
      <c r="R426" s="6" t="n">
        <f aca="false">IF(D426&gt;2,1,0)</f>
        <v>1</v>
      </c>
    </row>
    <row r="427" customFormat="false" ht="15" hidden="false" customHeight="true" outlineLevel="0" collapsed="false">
      <c r="A427" s="6" t="n">
        <f aca="false">1_Data_EDA!O428</f>
        <v>0</v>
      </c>
      <c r="B427" s="6" t="n">
        <f aca="false">1_Data_EDA!H428</f>
        <v>4</v>
      </c>
      <c r="C427" s="7" t="n">
        <f aca="false">1_Data_EDA!I428</f>
        <v>399.980011</v>
      </c>
      <c r="D427" s="6" t="n">
        <f aca="false">1_Data_EDA!J428</f>
        <v>1</v>
      </c>
      <c r="E427" s="7" t="n">
        <f aca="false">1_Data_EDA!K428</f>
        <v>399.980011</v>
      </c>
      <c r="F427" s="7" t="n">
        <f aca="false">1_Data_EDA!L428</f>
        <v>64</v>
      </c>
      <c r="G427" s="8" t="n">
        <f aca="false">1_Data_EDA!M428</f>
        <v>0.159999996</v>
      </c>
      <c r="H427" s="6" t="n">
        <f aca="false">IF(1_Data_EDA!B428="First Class",1,0)</f>
        <v>0</v>
      </c>
      <c r="I427" s="6" t="n">
        <f aca="false">IF(1_Data_EDA!B428="Second Class",1,0)</f>
        <v>0</v>
      </c>
      <c r="J427" s="6" t="n">
        <f aca="false">IF(1_Data_EDA!B428="Same Day",1,0)</f>
        <v>0</v>
      </c>
      <c r="K427" s="6" t="n">
        <f aca="false">IF(1_Data_EDA!C428="Corporate",1,0)</f>
        <v>0</v>
      </c>
      <c r="L427" s="6" t="n">
        <f aca="false">IF(1_Data_EDA!C428="Home Office",1,0)</f>
        <v>0</v>
      </c>
      <c r="M427" s="6" t="n">
        <f aca="false">IF(1_Data_EDA!D428="Europe",1,0)</f>
        <v>0</v>
      </c>
      <c r="N427" s="6" t="n">
        <f aca="false">IF(1_Data_EDA!D428="LATAM",1,0)</f>
        <v>0</v>
      </c>
      <c r="O427" s="6" t="n">
        <f aca="false">IF(1_Data_EDA!D428="Pacific Asia",1,0)</f>
        <v>1</v>
      </c>
      <c r="P427" s="6" t="n">
        <f aca="false">IF(1_Data_EDA!D428="USCA",1,0)</f>
        <v>0</v>
      </c>
      <c r="Q427" s="6" t="n">
        <f aca="false">IF(C427&gt;MEDIAN(C$5:C$8004),1,0)</f>
        <v>1</v>
      </c>
      <c r="R427" s="6" t="n">
        <f aca="false">IF(D427&gt;2,1,0)</f>
        <v>0</v>
      </c>
    </row>
    <row r="428" customFormat="false" ht="15" hidden="false" customHeight="true" outlineLevel="0" collapsed="false">
      <c r="A428" s="6" t="n">
        <f aca="false">1_Data_EDA!O429</f>
        <v>1</v>
      </c>
      <c r="B428" s="6" t="n">
        <f aca="false">1_Data_EDA!H429</f>
        <v>2</v>
      </c>
      <c r="C428" s="7" t="n">
        <f aca="false">1_Data_EDA!I429</f>
        <v>50</v>
      </c>
      <c r="D428" s="6" t="n">
        <f aca="false">1_Data_EDA!J429</f>
        <v>2</v>
      </c>
      <c r="E428" s="7" t="n">
        <f aca="false">1_Data_EDA!K429</f>
        <v>100</v>
      </c>
      <c r="F428" s="7" t="n">
        <f aca="false">1_Data_EDA!L429</f>
        <v>12</v>
      </c>
      <c r="G428" s="8" t="n">
        <f aca="false">1_Data_EDA!M429</f>
        <v>0.119999997</v>
      </c>
      <c r="H428" s="6" t="n">
        <f aca="false">IF(1_Data_EDA!B429="First Class",1,0)</f>
        <v>0</v>
      </c>
      <c r="I428" s="6" t="n">
        <f aca="false">IF(1_Data_EDA!B429="Second Class",1,0)</f>
        <v>1</v>
      </c>
      <c r="J428" s="6" t="n">
        <f aca="false">IF(1_Data_EDA!B429="Same Day",1,0)</f>
        <v>0</v>
      </c>
      <c r="K428" s="6" t="n">
        <f aca="false">IF(1_Data_EDA!C429="Corporate",1,0)</f>
        <v>1</v>
      </c>
      <c r="L428" s="6" t="n">
        <f aca="false">IF(1_Data_EDA!C429="Home Office",1,0)</f>
        <v>0</v>
      </c>
      <c r="M428" s="6" t="n">
        <f aca="false">IF(1_Data_EDA!D429="Europe",1,0)</f>
        <v>0</v>
      </c>
      <c r="N428" s="6" t="n">
        <f aca="false">IF(1_Data_EDA!D429="LATAM",1,0)</f>
        <v>1</v>
      </c>
      <c r="O428" s="6" t="n">
        <f aca="false">IF(1_Data_EDA!D429="Pacific Asia",1,0)</f>
        <v>0</v>
      </c>
      <c r="P428" s="6" t="n">
        <f aca="false">IF(1_Data_EDA!D429="USCA",1,0)</f>
        <v>0</v>
      </c>
      <c r="Q428" s="6" t="n">
        <f aca="false">IF(C428&gt;MEDIAN(C$5:C$8004),1,0)</f>
        <v>0</v>
      </c>
      <c r="R428" s="6" t="n">
        <f aca="false">IF(D428&gt;2,1,0)</f>
        <v>0</v>
      </c>
    </row>
    <row r="429" customFormat="false" ht="15" hidden="false" customHeight="true" outlineLevel="0" collapsed="false">
      <c r="A429" s="6" t="n">
        <f aca="false">1_Data_EDA!O430</f>
        <v>1</v>
      </c>
      <c r="B429" s="6" t="n">
        <f aca="false">1_Data_EDA!H430</f>
        <v>4</v>
      </c>
      <c r="C429" s="7" t="n">
        <f aca="false">1_Data_EDA!I430</f>
        <v>49.97999954</v>
      </c>
      <c r="D429" s="6" t="n">
        <f aca="false">1_Data_EDA!J430</f>
        <v>3</v>
      </c>
      <c r="E429" s="7" t="n">
        <f aca="false">1_Data_EDA!K430</f>
        <v>149.9400024</v>
      </c>
      <c r="F429" s="7" t="n">
        <f aca="false">1_Data_EDA!L430</f>
        <v>37.49000168</v>
      </c>
      <c r="G429" s="8" t="n">
        <f aca="false">1_Data_EDA!M430</f>
        <v>0.25</v>
      </c>
      <c r="H429" s="6" t="n">
        <f aca="false">IF(1_Data_EDA!B430="First Class",1,0)</f>
        <v>0</v>
      </c>
      <c r="I429" s="6" t="n">
        <f aca="false">IF(1_Data_EDA!B430="Second Class",1,0)</f>
        <v>0</v>
      </c>
      <c r="J429" s="6" t="n">
        <f aca="false">IF(1_Data_EDA!B430="Same Day",1,0)</f>
        <v>0</v>
      </c>
      <c r="K429" s="6" t="n">
        <f aca="false">IF(1_Data_EDA!C430="Corporate",1,0)</f>
        <v>0</v>
      </c>
      <c r="L429" s="6" t="n">
        <f aca="false">IF(1_Data_EDA!C430="Home Office",1,0)</f>
        <v>0</v>
      </c>
      <c r="M429" s="6" t="n">
        <f aca="false">IF(1_Data_EDA!D430="Europe",1,0)</f>
        <v>1</v>
      </c>
      <c r="N429" s="6" t="n">
        <f aca="false">IF(1_Data_EDA!D430="LATAM",1,0)</f>
        <v>0</v>
      </c>
      <c r="O429" s="6" t="n">
        <f aca="false">IF(1_Data_EDA!D430="Pacific Asia",1,0)</f>
        <v>0</v>
      </c>
      <c r="P429" s="6" t="n">
        <f aca="false">IF(1_Data_EDA!D430="USCA",1,0)</f>
        <v>0</v>
      </c>
      <c r="Q429" s="6" t="n">
        <f aca="false">IF(C429&gt;MEDIAN(C$5:C$8004),1,0)</f>
        <v>0</v>
      </c>
      <c r="R429" s="6" t="n">
        <f aca="false">IF(D429&gt;2,1,0)</f>
        <v>1</v>
      </c>
    </row>
    <row r="430" customFormat="false" ht="15" hidden="false" customHeight="true" outlineLevel="0" collapsed="false">
      <c r="A430" s="6" t="n">
        <f aca="false">1_Data_EDA!O431</f>
        <v>1</v>
      </c>
      <c r="B430" s="6" t="n">
        <f aca="false">1_Data_EDA!H431</f>
        <v>0</v>
      </c>
      <c r="C430" s="7" t="n">
        <f aca="false">1_Data_EDA!I431</f>
        <v>49.97999954</v>
      </c>
      <c r="D430" s="6" t="n">
        <f aca="false">1_Data_EDA!J431</f>
        <v>1</v>
      </c>
      <c r="E430" s="7" t="n">
        <f aca="false">1_Data_EDA!K431</f>
        <v>49.97999954</v>
      </c>
      <c r="F430" s="7" t="n">
        <f aca="false">1_Data_EDA!L431</f>
        <v>4.5</v>
      </c>
      <c r="G430" s="8" t="n">
        <f aca="false">1_Data_EDA!M431</f>
        <v>0.090000004</v>
      </c>
      <c r="H430" s="6" t="n">
        <f aca="false">IF(1_Data_EDA!B431="First Class",1,0)</f>
        <v>0</v>
      </c>
      <c r="I430" s="6" t="n">
        <f aca="false">IF(1_Data_EDA!B431="Second Class",1,0)</f>
        <v>0</v>
      </c>
      <c r="J430" s="6" t="n">
        <f aca="false">IF(1_Data_EDA!B431="Same Day",1,0)</f>
        <v>1</v>
      </c>
      <c r="K430" s="6" t="n">
        <f aca="false">IF(1_Data_EDA!C431="Corporate",1,0)</f>
        <v>0</v>
      </c>
      <c r="L430" s="6" t="n">
        <f aca="false">IF(1_Data_EDA!C431="Home Office",1,0)</f>
        <v>0</v>
      </c>
      <c r="M430" s="6" t="n">
        <f aca="false">IF(1_Data_EDA!D431="Europe",1,0)</f>
        <v>0</v>
      </c>
      <c r="N430" s="6" t="n">
        <f aca="false">IF(1_Data_EDA!D431="LATAM",1,0)</f>
        <v>0</v>
      </c>
      <c r="O430" s="6" t="n">
        <f aca="false">IF(1_Data_EDA!D431="Pacific Asia",1,0)</f>
        <v>0</v>
      </c>
      <c r="P430" s="6" t="n">
        <f aca="false">IF(1_Data_EDA!D431="USCA",1,0)</f>
        <v>1</v>
      </c>
      <c r="Q430" s="6" t="n">
        <f aca="false">IF(C430&gt;MEDIAN(C$5:C$8004),1,0)</f>
        <v>0</v>
      </c>
      <c r="R430" s="6" t="n">
        <f aca="false">IF(D430&gt;2,1,0)</f>
        <v>0</v>
      </c>
    </row>
    <row r="431" customFormat="false" ht="15" hidden="false" customHeight="true" outlineLevel="0" collapsed="false">
      <c r="A431" s="6" t="n">
        <f aca="false">1_Data_EDA!O432</f>
        <v>0</v>
      </c>
      <c r="B431" s="6" t="n">
        <f aca="false">1_Data_EDA!H432</f>
        <v>0</v>
      </c>
      <c r="C431" s="7" t="n">
        <f aca="false">1_Data_EDA!I432</f>
        <v>49.97999954</v>
      </c>
      <c r="D431" s="6" t="n">
        <f aca="false">1_Data_EDA!J432</f>
        <v>4</v>
      </c>
      <c r="E431" s="7" t="n">
        <f aca="false">1_Data_EDA!K432</f>
        <v>199.9199982</v>
      </c>
      <c r="F431" s="7" t="n">
        <f aca="false">1_Data_EDA!L432</f>
        <v>4</v>
      </c>
      <c r="G431" s="8" t="n">
        <f aca="false">1_Data_EDA!M432</f>
        <v>0.02</v>
      </c>
      <c r="H431" s="6" t="n">
        <f aca="false">IF(1_Data_EDA!B432="First Class",1,0)</f>
        <v>0</v>
      </c>
      <c r="I431" s="6" t="n">
        <f aca="false">IF(1_Data_EDA!B432="Second Class",1,0)</f>
        <v>0</v>
      </c>
      <c r="J431" s="6" t="n">
        <f aca="false">IF(1_Data_EDA!B432="Same Day",1,0)</f>
        <v>1</v>
      </c>
      <c r="K431" s="6" t="n">
        <f aca="false">IF(1_Data_EDA!C432="Corporate",1,0)</f>
        <v>0</v>
      </c>
      <c r="L431" s="6" t="n">
        <f aca="false">IF(1_Data_EDA!C432="Home Office",1,0)</f>
        <v>0</v>
      </c>
      <c r="M431" s="6" t="n">
        <f aca="false">IF(1_Data_EDA!D432="Europe",1,0)</f>
        <v>1</v>
      </c>
      <c r="N431" s="6" t="n">
        <f aca="false">IF(1_Data_EDA!D432="LATAM",1,0)</f>
        <v>0</v>
      </c>
      <c r="O431" s="6" t="n">
        <f aca="false">IF(1_Data_EDA!D432="Pacific Asia",1,0)</f>
        <v>0</v>
      </c>
      <c r="P431" s="6" t="n">
        <f aca="false">IF(1_Data_EDA!D432="USCA",1,0)</f>
        <v>0</v>
      </c>
      <c r="Q431" s="6" t="n">
        <f aca="false">IF(C431&gt;MEDIAN(C$5:C$8004),1,0)</f>
        <v>0</v>
      </c>
      <c r="R431" s="6" t="n">
        <f aca="false">IF(D431&gt;2,1,0)</f>
        <v>1</v>
      </c>
    </row>
    <row r="432" customFormat="false" ht="15" hidden="false" customHeight="true" outlineLevel="0" collapsed="false">
      <c r="A432" s="6" t="n">
        <f aca="false">1_Data_EDA!O433</f>
        <v>0</v>
      </c>
      <c r="B432" s="6" t="n">
        <f aca="false">1_Data_EDA!H433</f>
        <v>4</v>
      </c>
      <c r="C432" s="7" t="n">
        <f aca="false">1_Data_EDA!I433</f>
        <v>49.97999954</v>
      </c>
      <c r="D432" s="6" t="n">
        <f aca="false">1_Data_EDA!J433</f>
        <v>2</v>
      </c>
      <c r="E432" s="7" t="n">
        <f aca="false">1_Data_EDA!K433</f>
        <v>99.95999908</v>
      </c>
      <c r="F432" s="7" t="n">
        <f aca="false">1_Data_EDA!L433</f>
        <v>5.5</v>
      </c>
      <c r="G432" s="8" t="n">
        <f aca="false">1_Data_EDA!M433</f>
        <v>0.059999999</v>
      </c>
      <c r="H432" s="6" t="n">
        <f aca="false">IF(1_Data_EDA!B433="First Class",1,0)</f>
        <v>0</v>
      </c>
      <c r="I432" s="6" t="n">
        <f aca="false">IF(1_Data_EDA!B433="Second Class",1,0)</f>
        <v>0</v>
      </c>
      <c r="J432" s="6" t="n">
        <f aca="false">IF(1_Data_EDA!B433="Same Day",1,0)</f>
        <v>0</v>
      </c>
      <c r="K432" s="6" t="n">
        <f aca="false">IF(1_Data_EDA!C433="Corporate",1,0)</f>
        <v>0</v>
      </c>
      <c r="L432" s="6" t="n">
        <f aca="false">IF(1_Data_EDA!C433="Home Office",1,0)</f>
        <v>0</v>
      </c>
      <c r="M432" s="6" t="n">
        <f aca="false">IF(1_Data_EDA!D433="Europe",1,0)</f>
        <v>0</v>
      </c>
      <c r="N432" s="6" t="n">
        <f aca="false">IF(1_Data_EDA!D433="LATAM",1,0)</f>
        <v>0</v>
      </c>
      <c r="O432" s="6" t="n">
        <f aca="false">IF(1_Data_EDA!D433="Pacific Asia",1,0)</f>
        <v>0</v>
      </c>
      <c r="P432" s="6" t="n">
        <f aca="false">IF(1_Data_EDA!D433="USCA",1,0)</f>
        <v>0</v>
      </c>
      <c r="Q432" s="6" t="n">
        <f aca="false">IF(C432&gt;MEDIAN(C$5:C$8004),1,0)</f>
        <v>0</v>
      </c>
      <c r="R432" s="6" t="n">
        <f aca="false">IF(D432&gt;2,1,0)</f>
        <v>0</v>
      </c>
    </row>
    <row r="433" customFormat="false" ht="15" hidden="false" customHeight="true" outlineLevel="0" collapsed="false">
      <c r="A433" s="6" t="n">
        <f aca="false">1_Data_EDA!O434</f>
        <v>1</v>
      </c>
      <c r="B433" s="6" t="n">
        <f aca="false">1_Data_EDA!H434</f>
        <v>4</v>
      </c>
      <c r="C433" s="7" t="n">
        <f aca="false">1_Data_EDA!I434</f>
        <v>399.980011</v>
      </c>
      <c r="D433" s="6" t="n">
        <f aca="false">1_Data_EDA!J434</f>
        <v>1</v>
      </c>
      <c r="E433" s="7" t="n">
        <f aca="false">1_Data_EDA!K434</f>
        <v>399.980011</v>
      </c>
      <c r="F433" s="7" t="n">
        <f aca="false">1_Data_EDA!L434</f>
        <v>68</v>
      </c>
      <c r="G433" s="8" t="n">
        <f aca="false">1_Data_EDA!M434</f>
        <v>0.170000002</v>
      </c>
      <c r="H433" s="6" t="n">
        <f aca="false">IF(1_Data_EDA!B434="First Class",1,0)</f>
        <v>0</v>
      </c>
      <c r="I433" s="6" t="n">
        <f aca="false">IF(1_Data_EDA!B434="Second Class",1,0)</f>
        <v>0</v>
      </c>
      <c r="J433" s="6" t="n">
        <f aca="false">IF(1_Data_EDA!B434="Same Day",1,0)</f>
        <v>0</v>
      </c>
      <c r="K433" s="6" t="n">
        <f aca="false">IF(1_Data_EDA!C434="Corporate",1,0)</f>
        <v>0</v>
      </c>
      <c r="L433" s="6" t="n">
        <f aca="false">IF(1_Data_EDA!C434="Home Office",1,0)</f>
        <v>0</v>
      </c>
      <c r="M433" s="6" t="n">
        <f aca="false">IF(1_Data_EDA!D434="Europe",1,0)</f>
        <v>0</v>
      </c>
      <c r="N433" s="6" t="n">
        <f aca="false">IF(1_Data_EDA!D434="LATAM",1,0)</f>
        <v>0</v>
      </c>
      <c r="O433" s="6" t="n">
        <f aca="false">IF(1_Data_EDA!D434="Pacific Asia",1,0)</f>
        <v>1</v>
      </c>
      <c r="P433" s="6" t="n">
        <f aca="false">IF(1_Data_EDA!D434="USCA",1,0)</f>
        <v>0</v>
      </c>
      <c r="Q433" s="6" t="n">
        <f aca="false">IF(C433&gt;MEDIAN(C$5:C$8004),1,0)</f>
        <v>1</v>
      </c>
      <c r="R433" s="6" t="n">
        <f aca="false">IF(D433&gt;2,1,0)</f>
        <v>0</v>
      </c>
    </row>
    <row r="434" customFormat="false" ht="15" hidden="false" customHeight="true" outlineLevel="0" collapsed="false">
      <c r="A434" s="6" t="n">
        <f aca="false">1_Data_EDA!O435</f>
        <v>0</v>
      </c>
      <c r="B434" s="6" t="n">
        <f aca="false">1_Data_EDA!H435</f>
        <v>2</v>
      </c>
      <c r="C434" s="7" t="n">
        <f aca="false">1_Data_EDA!I435</f>
        <v>50</v>
      </c>
      <c r="D434" s="6" t="n">
        <f aca="false">1_Data_EDA!J435</f>
        <v>4</v>
      </c>
      <c r="E434" s="7" t="n">
        <f aca="false">1_Data_EDA!K435</f>
        <v>200</v>
      </c>
      <c r="F434" s="7" t="n">
        <f aca="false">1_Data_EDA!L435</f>
        <v>0</v>
      </c>
      <c r="G434" s="8" t="n">
        <f aca="false">1_Data_EDA!M435</f>
        <v>0</v>
      </c>
      <c r="H434" s="6" t="n">
        <f aca="false">IF(1_Data_EDA!B435="First Class",1,0)</f>
        <v>0</v>
      </c>
      <c r="I434" s="6" t="n">
        <f aca="false">IF(1_Data_EDA!B435="Second Class",1,0)</f>
        <v>1</v>
      </c>
      <c r="J434" s="6" t="n">
        <f aca="false">IF(1_Data_EDA!B435="Same Day",1,0)</f>
        <v>0</v>
      </c>
      <c r="K434" s="6" t="n">
        <f aca="false">IF(1_Data_EDA!C435="Corporate",1,0)</f>
        <v>0</v>
      </c>
      <c r="L434" s="6" t="n">
        <f aca="false">IF(1_Data_EDA!C435="Home Office",1,0)</f>
        <v>1</v>
      </c>
      <c r="M434" s="6" t="n">
        <f aca="false">IF(1_Data_EDA!D435="Europe",1,0)</f>
        <v>1</v>
      </c>
      <c r="N434" s="6" t="n">
        <f aca="false">IF(1_Data_EDA!D435="LATAM",1,0)</f>
        <v>0</v>
      </c>
      <c r="O434" s="6" t="n">
        <f aca="false">IF(1_Data_EDA!D435="Pacific Asia",1,0)</f>
        <v>0</v>
      </c>
      <c r="P434" s="6" t="n">
        <f aca="false">IF(1_Data_EDA!D435="USCA",1,0)</f>
        <v>0</v>
      </c>
      <c r="Q434" s="6" t="n">
        <f aca="false">IF(C434&gt;MEDIAN(C$5:C$8004),1,0)</f>
        <v>0</v>
      </c>
      <c r="R434" s="6" t="n">
        <f aca="false">IF(D434&gt;2,1,0)</f>
        <v>1</v>
      </c>
    </row>
    <row r="435" customFormat="false" ht="15" hidden="false" customHeight="true" outlineLevel="0" collapsed="false">
      <c r="A435" s="6" t="n">
        <f aca="false">1_Data_EDA!O436</f>
        <v>0</v>
      </c>
      <c r="B435" s="6" t="n">
        <f aca="false">1_Data_EDA!H436</f>
        <v>4</v>
      </c>
      <c r="C435" s="7" t="n">
        <f aca="false">1_Data_EDA!I436</f>
        <v>129.9900055</v>
      </c>
      <c r="D435" s="6" t="n">
        <f aca="false">1_Data_EDA!J436</f>
        <v>1</v>
      </c>
      <c r="E435" s="7" t="n">
        <f aca="false">1_Data_EDA!K436</f>
        <v>129.9900055</v>
      </c>
      <c r="F435" s="7" t="n">
        <f aca="false">1_Data_EDA!L436</f>
        <v>0</v>
      </c>
      <c r="G435" s="8" t="n">
        <f aca="false">1_Data_EDA!M436</f>
        <v>0</v>
      </c>
      <c r="H435" s="6" t="n">
        <f aca="false">IF(1_Data_EDA!B436="First Class",1,0)</f>
        <v>0</v>
      </c>
      <c r="I435" s="6" t="n">
        <f aca="false">IF(1_Data_EDA!B436="Second Class",1,0)</f>
        <v>0</v>
      </c>
      <c r="J435" s="6" t="n">
        <f aca="false">IF(1_Data_EDA!B436="Same Day",1,0)</f>
        <v>0</v>
      </c>
      <c r="K435" s="6" t="n">
        <f aca="false">IF(1_Data_EDA!C436="Corporate",1,0)</f>
        <v>0</v>
      </c>
      <c r="L435" s="6" t="n">
        <f aca="false">IF(1_Data_EDA!C436="Home Office",1,0)</f>
        <v>1</v>
      </c>
      <c r="M435" s="6" t="n">
        <f aca="false">IF(1_Data_EDA!D436="Europe",1,0)</f>
        <v>0</v>
      </c>
      <c r="N435" s="6" t="n">
        <f aca="false">IF(1_Data_EDA!D436="LATAM",1,0)</f>
        <v>1</v>
      </c>
      <c r="O435" s="6" t="n">
        <f aca="false">IF(1_Data_EDA!D436="Pacific Asia",1,0)</f>
        <v>0</v>
      </c>
      <c r="P435" s="6" t="n">
        <f aca="false">IF(1_Data_EDA!D436="USCA",1,0)</f>
        <v>0</v>
      </c>
      <c r="Q435" s="6" t="n">
        <f aca="false">IF(C435&gt;MEDIAN(C$5:C$8004),1,0)</f>
        <v>1</v>
      </c>
      <c r="R435" s="6" t="n">
        <f aca="false">IF(D435&gt;2,1,0)</f>
        <v>0</v>
      </c>
    </row>
    <row r="436" customFormat="false" ht="15" hidden="false" customHeight="true" outlineLevel="0" collapsed="false">
      <c r="A436" s="6" t="n">
        <f aca="false">1_Data_EDA!O437</f>
        <v>0</v>
      </c>
      <c r="B436" s="6" t="n">
        <f aca="false">1_Data_EDA!H437</f>
        <v>4</v>
      </c>
      <c r="C436" s="7" t="n">
        <f aca="false">1_Data_EDA!I437</f>
        <v>30</v>
      </c>
      <c r="D436" s="6" t="n">
        <f aca="false">1_Data_EDA!J437</f>
        <v>1</v>
      </c>
      <c r="E436" s="7" t="n">
        <f aca="false">1_Data_EDA!K437</f>
        <v>30</v>
      </c>
      <c r="F436" s="7" t="n">
        <f aca="false">1_Data_EDA!L437</f>
        <v>0.600000024</v>
      </c>
      <c r="G436" s="8" t="n">
        <f aca="false">1_Data_EDA!M437</f>
        <v>0.02</v>
      </c>
      <c r="H436" s="6" t="n">
        <f aca="false">IF(1_Data_EDA!B437="First Class",1,0)</f>
        <v>0</v>
      </c>
      <c r="I436" s="6" t="n">
        <f aca="false">IF(1_Data_EDA!B437="Second Class",1,0)</f>
        <v>0</v>
      </c>
      <c r="J436" s="6" t="n">
        <f aca="false">IF(1_Data_EDA!B437="Same Day",1,0)</f>
        <v>0</v>
      </c>
      <c r="K436" s="6" t="n">
        <f aca="false">IF(1_Data_EDA!C437="Corporate",1,0)</f>
        <v>0</v>
      </c>
      <c r="L436" s="6" t="n">
        <f aca="false">IF(1_Data_EDA!C437="Home Office",1,0)</f>
        <v>0</v>
      </c>
      <c r="M436" s="6" t="n">
        <f aca="false">IF(1_Data_EDA!D437="Europe",1,0)</f>
        <v>1</v>
      </c>
      <c r="N436" s="6" t="n">
        <f aca="false">IF(1_Data_EDA!D437="LATAM",1,0)</f>
        <v>0</v>
      </c>
      <c r="O436" s="6" t="n">
        <f aca="false">IF(1_Data_EDA!D437="Pacific Asia",1,0)</f>
        <v>0</v>
      </c>
      <c r="P436" s="6" t="n">
        <f aca="false">IF(1_Data_EDA!D437="USCA",1,0)</f>
        <v>0</v>
      </c>
      <c r="Q436" s="6" t="n">
        <f aca="false">IF(C436&gt;MEDIAN(C$5:C$8004),1,0)</f>
        <v>0</v>
      </c>
      <c r="R436" s="6" t="n">
        <f aca="false">IF(D436&gt;2,1,0)</f>
        <v>0</v>
      </c>
    </row>
    <row r="437" customFormat="false" ht="15" hidden="false" customHeight="true" outlineLevel="0" collapsed="false">
      <c r="A437" s="6" t="n">
        <f aca="false">1_Data_EDA!O438</f>
        <v>1</v>
      </c>
      <c r="B437" s="6" t="n">
        <f aca="false">1_Data_EDA!H438</f>
        <v>1</v>
      </c>
      <c r="C437" s="7" t="n">
        <f aca="false">1_Data_EDA!I438</f>
        <v>49.97999954</v>
      </c>
      <c r="D437" s="6" t="n">
        <f aca="false">1_Data_EDA!J438</f>
        <v>5</v>
      </c>
      <c r="E437" s="7" t="n">
        <f aca="false">1_Data_EDA!K438</f>
        <v>249.8999939</v>
      </c>
      <c r="F437" s="7" t="n">
        <f aca="false">1_Data_EDA!L438</f>
        <v>10</v>
      </c>
      <c r="G437" s="8" t="n">
        <f aca="false">1_Data_EDA!M438</f>
        <v>0.039999999</v>
      </c>
      <c r="H437" s="6" t="n">
        <f aca="false">IF(1_Data_EDA!B438="First Class",1,0)</f>
        <v>1</v>
      </c>
      <c r="I437" s="6" t="n">
        <f aca="false">IF(1_Data_EDA!B438="Second Class",1,0)</f>
        <v>0</v>
      </c>
      <c r="J437" s="6" t="n">
        <f aca="false">IF(1_Data_EDA!B438="Same Day",1,0)</f>
        <v>0</v>
      </c>
      <c r="K437" s="6" t="n">
        <f aca="false">IF(1_Data_EDA!C438="Corporate",1,0)</f>
        <v>0</v>
      </c>
      <c r="L437" s="6" t="n">
        <f aca="false">IF(1_Data_EDA!C438="Home Office",1,0)</f>
        <v>0</v>
      </c>
      <c r="M437" s="6" t="n">
        <f aca="false">IF(1_Data_EDA!D438="Europe",1,0)</f>
        <v>0</v>
      </c>
      <c r="N437" s="6" t="n">
        <f aca="false">IF(1_Data_EDA!D438="LATAM",1,0)</f>
        <v>0</v>
      </c>
      <c r="O437" s="6" t="n">
        <f aca="false">IF(1_Data_EDA!D438="Pacific Asia",1,0)</f>
        <v>0</v>
      </c>
      <c r="P437" s="6" t="n">
        <f aca="false">IF(1_Data_EDA!D438="USCA",1,0)</f>
        <v>1</v>
      </c>
      <c r="Q437" s="6" t="n">
        <f aca="false">IF(C437&gt;MEDIAN(C$5:C$8004),1,0)</f>
        <v>0</v>
      </c>
      <c r="R437" s="6" t="n">
        <f aca="false">IF(D437&gt;2,1,0)</f>
        <v>1</v>
      </c>
    </row>
    <row r="438" customFormat="false" ht="15" hidden="false" customHeight="true" outlineLevel="0" collapsed="false">
      <c r="A438" s="6" t="n">
        <f aca="false">1_Data_EDA!O439</f>
        <v>0</v>
      </c>
      <c r="B438" s="6" t="n">
        <f aca="false">1_Data_EDA!H439</f>
        <v>4</v>
      </c>
      <c r="C438" s="7" t="n">
        <f aca="false">1_Data_EDA!I439</f>
        <v>49.97999954</v>
      </c>
      <c r="D438" s="6" t="n">
        <f aca="false">1_Data_EDA!J439</f>
        <v>5</v>
      </c>
      <c r="E438" s="7" t="n">
        <f aca="false">1_Data_EDA!K439</f>
        <v>249.8999939</v>
      </c>
      <c r="F438" s="7" t="n">
        <f aca="false">1_Data_EDA!L439</f>
        <v>22.48999977</v>
      </c>
      <c r="G438" s="8" t="n">
        <f aca="false">1_Data_EDA!M439</f>
        <v>0.090000004</v>
      </c>
      <c r="H438" s="6" t="n">
        <f aca="false">IF(1_Data_EDA!B439="First Class",1,0)</f>
        <v>0</v>
      </c>
      <c r="I438" s="6" t="n">
        <f aca="false">IF(1_Data_EDA!B439="Second Class",1,0)</f>
        <v>0</v>
      </c>
      <c r="J438" s="6" t="n">
        <f aca="false">IF(1_Data_EDA!B439="Same Day",1,0)</f>
        <v>0</v>
      </c>
      <c r="K438" s="6" t="n">
        <f aca="false">IF(1_Data_EDA!C439="Corporate",1,0)</f>
        <v>0</v>
      </c>
      <c r="L438" s="6" t="n">
        <f aca="false">IF(1_Data_EDA!C439="Home Office",1,0)</f>
        <v>1</v>
      </c>
      <c r="M438" s="6" t="n">
        <f aca="false">IF(1_Data_EDA!D439="Europe",1,0)</f>
        <v>0</v>
      </c>
      <c r="N438" s="6" t="n">
        <f aca="false">IF(1_Data_EDA!D439="LATAM",1,0)</f>
        <v>0</v>
      </c>
      <c r="O438" s="6" t="n">
        <f aca="false">IF(1_Data_EDA!D439="Pacific Asia",1,0)</f>
        <v>1</v>
      </c>
      <c r="P438" s="6" t="n">
        <f aca="false">IF(1_Data_EDA!D439="USCA",1,0)</f>
        <v>0</v>
      </c>
      <c r="Q438" s="6" t="n">
        <f aca="false">IF(C438&gt;MEDIAN(C$5:C$8004),1,0)</f>
        <v>0</v>
      </c>
      <c r="R438" s="6" t="n">
        <f aca="false">IF(D438&gt;2,1,0)</f>
        <v>1</v>
      </c>
    </row>
    <row r="439" customFormat="false" ht="15" hidden="false" customHeight="true" outlineLevel="0" collapsed="false">
      <c r="A439" s="6" t="n">
        <f aca="false">1_Data_EDA!O440</f>
        <v>0</v>
      </c>
      <c r="B439" s="6" t="n">
        <f aca="false">1_Data_EDA!H440</f>
        <v>4</v>
      </c>
      <c r="C439" s="7" t="n">
        <f aca="false">1_Data_EDA!I440</f>
        <v>299.980011</v>
      </c>
      <c r="D439" s="6" t="n">
        <f aca="false">1_Data_EDA!J440</f>
        <v>1</v>
      </c>
      <c r="E439" s="7" t="n">
        <f aca="false">1_Data_EDA!K440</f>
        <v>299.980011</v>
      </c>
      <c r="F439" s="7" t="n">
        <f aca="false">1_Data_EDA!L440</f>
        <v>45</v>
      </c>
      <c r="G439" s="8" t="n">
        <f aca="false">1_Data_EDA!M440</f>
        <v>0.150000006</v>
      </c>
      <c r="H439" s="6" t="n">
        <f aca="false">IF(1_Data_EDA!B440="First Class",1,0)</f>
        <v>0</v>
      </c>
      <c r="I439" s="6" t="n">
        <f aca="false">IF(1_Data_EDA!B440="Second Class",1,0)</f>
        <v>0</v>
      </c>
      <c r="J439" s="6" t="n">
        <f aca="false">IF(1_Data_EDA!B440="Same Day",1,0)</f>
        <v>0</v>
      </c>
      <c r="K439" s="6" t="n">
        <f aca="false">IF(1_Data_EDA!C440="Corporate",1,0)</f>
        <v>1</v>
      </c>
      <c r="L439" s="6" t="n">
        <f aca="false">IF(1_Data_EDA!C440="Home Office",1,0)</f>
        <v>0</v>
      </c>
      <c r="M439" s="6" t="n">
        <f aca="false">IF(1_Data_EDA!D440="Europe",1,0)</f>
        <v>0</v>
      </c>
      <c r="N439" s="6" t="n">
        <f aca="false">IF(1_Data_EDA!D440="LATAM",1,0)</f>
        <v>0</v>
      </c>
      <c r="O439" s="6" t="n">
        <f aca="false">IF(1_Data_EDA!D440="Pacific Asia",1,0)</f>
        <v>0</v>
      </c>
      <c r="P439" s="6" t="n">
        <f aca="false">IF(1_Data_EDA!D440="USCA",1,0)</f>
        <v>1</v>
      </c>
      <c r="Q439" s="6" t="n">
        <f aca="false">IF(C439&gt;MEDIAN(C$5:C$8004),1,0)</f>
        <v>1</v>
      </c>
      <c r="R439" s="6" t="n">
        <f aca="false">IF(D439&gt;2,1,0)</f>
        <v>0</v>
      </c>
    </row>
    <row r="440" customFormat="false" ht="15" hidden="false" customHeight="true" outlineLevel="0" collapsed="false">
      <c r="A440" s="6" t="n">
        <f aca="false">1_Data_EDA!O441</f>
        <v>1</v>
      </c>
      <c r="B440" s="6" t="n">
        <f aca="false">1_Data_EDA!H441</f>
        <v>2</v>
      </c>
      <c r="C440" s="7" t="n">
        <f aca="false">1_Data_EDA!I441</f>
        <v>399.980011</v>
      </c>
      <c r="D440" s="6" t="n">
        <f aca="false">1_Data_EDA!J441</f>
        <v>1</v>
      </c>
      <c r="E440" s="7" t="n">
        <f aca="false">1_Data_EDA!K441</f>
        <v>399.980011</v>
      </c>
      <c r="F440" s="7" t="n">
        <f aca="false">1_Data_EDA!L441</f>
        <v>20</v>
      </c>
      <c r="G440" s="8" t="n">
        <f aca="false">1_Data_EDA!M441</f>
        <v>0.050000001</v>
      </c>
      <c r="H440" s="6" t="n">
        <f aca="false">IF(1_Data_EDA!B441="First Class",1,0)</f>
        <v>0</v>
      </c>
      <c r="I440" s="6" t="n">
        <f aca="false">IF(1_Data_EDA!B441="Second Class",1,0)</f>
        <v>1</v>
      </c>
      <c r="J440" s="6" t="n">
        <f aca="false">IF(1_Data_EDA!B441="Same Day",1,0)</f>
        <v>0</v>
      </c>
      <c r="K440" s="6" t="n">
        <f aca="false">IF(1_Data_EDA!C441="Corporate",1,0)</f>
        <v>0</v>
      </c>
      <c r="L440" s="6" t="n">
        <f aca="false">IF(1_Data_EDA!C441="Home Office",1,0)</f>
        <v>0</v>
      </c>
      <c r="M440" s="6" t="n">
        <f aca="false">IF(1_Data_EDA!D441="Europe",1,0)</f>
        <v>0</v>
      </c>
      <c r="N440" s="6" t="n">
        <f aca="false">IF(1_Data_EDA!D441="LATAM",1,0)</f>
        <v>1</v>
      </c>
      <c r="O440" s="6" t="n">
        <f aca="false">IF(1_Data_EDA!D441="Pacific Asia",1,0)</f>
        <v>0</v>
      </c>
      <c r="P440" s="6" t="n">
        <f aca="false">IF(1_Data_EDA!D441="USCA",1,0)</f>
        <v>0</v>
      </c>
      <c r="Q440" s="6" t="n">
        <f aca="false">IF(C440&gt;MEDIAN(C$5:C$8004),1,0)</f>
        <v>1</v>
      </c>
      <c r="R440" s="6" t="n">
        <f aca="false">IF(D440&gt;2,1,0)</f>
        <v>0</v>
      </c>
    </row>
    <row r="441" customFormat="false" ht="15" hidden="false" customHeight="true" outlineLevel="0" collapsed="false">
      <c r="A441" s="6" t="n">
        <f aca="false">1_Data_EDA!O442</f>
        <v>0</v>
      </c>
      <c r="B441" s="6" t="n">
        <f aca="false">1_Data_EDA!H442</f>
        <v>4</v>
      </c>
      <c r="C441" s="7" t="n">
        <f aca="false">1_Data_EDA!I442</f>
        <v>50</v>
      </c>
      <c r="D441" s="6" t="n">
        <f aca="false">1_Data_EDA!J442</f>
        <v>4</v>
      </c>
      <c r="E441" s="7" t="n">
        <f aca="false">1_Data_EDA!K442</f>
        <v>200</v>
      </c>
      <c r="F441" s="7" t="n">
        <f aca="false">1_Data_EDA!L442</f>
        <v>34</v>
      </c>
      <c r="G441" s="8" t="n">
        <f aca="false">1_Data_EDA!M442</f>
        <v>0.170000002</v>
      </c>
      <c r="H441" s="6" t="n">
        <f aca="false">IF(1_Data_EDA!B442="First Class",1,0)</f>
        <v>0</v>
      </c>
      <c r="I441" s="6" t="n">
        <f aca="false">IF(1_Data_EDA!B442="Second Class",1,0)</f>
        <v>0</v>
      </c>
      <c r="J441" s="6" t="n">
        <f aca="false">IF(1_Data_EDA!B442="Same Day",1,0)</f>
        <v>0</v>
      </c>
      <c r="K441" s="6" t="n">
        <f aca="false">IF(1_Data_EDA!C442="Corporate",1,0)</f>
        <v>0</v>
      </c>
      <c r="L441" s="6" t="n">
        <f aca="false">IF(1_Data_EDA!C442="Home Office",1,0)</f>
        <v>0</v>
      </c>
      <c r="M441" s="6" t="n">
        <f aca="false">IF(1_Data_EDA!D442="Europe",1,0)</f>
        <v>0</v>
      </c>
      <c r="N441" s="6" t="n">
        <f aca="false">IF(1_Data_EDA!D442="LATAM",1,0)</f>
        <v>0</v>
      </c>
      <c r="O441" s="6" t="n">
        <f aca="false">IF(1_Data_EDA!D442="Pacific Asia",1,0)</f>
        <v>1</v>
      </c>
      <c r="P441" s="6" t="n">
        <f aca="false">IF(1_Data_EDA!D442="USCA",1,0)</f>
        <v>0</v>
      </c>
      <c r="Q441" s="6" t="n">
        <f aca="false">IF(C441&gt;MEDIAN(C$5:C$8004),1,0)</f>
        <v>0</v>
      </c>
      <c r="R441" s="6" t="n">
        <f aca="false">IF(D441&gt;2,1,0)</f>
        <v>1</v>
      </c>
    </row>
    <row r="442" customFormat="false" ht="15" hidden="false" customHeight="true" outlineLevel="0" collapsed="false">
      <c r="A442" s="6" t="n">
        <f aca="false">1_Data_EDA!O443</f>
        <v>0</v>
      </c>
      <c r="B442" s="6" t="n">
        <f aca="false">1_Data_EDA!H443</f>
        <v>4</v>
      </c>
      <c r="C442" s="7" t="n">
        <f aca="false">1_Data_EDA!I443</f>
        <v>49.97999954</v>
      </c>
      <c r="D442" s="6" t="n">
        <f aca="false">1_Data_EDA!J443</f>
        <v>4</v>
      </c>
      <c r="E442" s="7" t="n">
        <f aca="false">1_Data_EDA!K443</f>
        <v>199.9199982</v>
      </c>
      <c r="F442" s="7" t="n">
        <f aca="false">1_Data_EDA!L443</f>
        <v>17.98999977</v>
      </c>
      <c r="G442" s="8" t="n">
        <f aca="false">1_Data_EDA!M443</f>
        <v>0.090000004</v>
      </c>
      <c r="H442" s="6" t="n">
        <f aca="false">IF(1_Data_EDA!B443="First Class",1,0)</f>
        <v>0</v>
      </c>
      <c r="I442" s="6" t="n">
        <f aca="false">IF(1_Data_EDA!B443="Second Class",1,0)</f>
        <v>0</v>
      </c>
      <c r="J442" s="6" t="n">
        <f aca="false">IF(1_Data_EDA!B443="Same Day",1,0)</f>
        <v>0</v>
      </c>
      <c r="K442" s="6" t="n">
        <f aca="false">IF(1_Data_EDA!C443="Corporate",1,0)</f>
        <v>0</v>
      </c>
      <c r="L442" s="6" t="n">
        <f aca="false">IF(1_Data_EDA!C443="Home Office",1,0)</f>
        <v>0</v>
      </c>
      <c r="M442" s="6" t="n">
        <f aca="false">IF(1_Data_EDA!D443="Europe",1,0)</f>
        <v>0</v>
      </c>
      <c r="N442" s="6" t="n">
        <f aca="false">IF(1_Data_EDA!D443="LATAM",1,0)</f>
        <v>1</v>
      </c>
      <c r="O442" s="6" t="n">
        <f aca="false">IF(1_Data_EDA!D443="Pacific Asia",1,0)</f>
        <v>0</v>
      </c>
      <c r="P442" s="6" t="n">
        <f aca="false">IF(1_Data_EDA!D443="USCA",1,0)</f>
        <v>0</v>
      </c>
      <c r="Q442" s="6" t="n">
        <f aca="false">IF(C442&gt;MEDIAN(C$5:C$8004),1,0)</f>
        <v>0</v>
      </c>
      <c r="R442" s="6" t="n">
        <f aca="false">IF(D442&gt;2,1,0)</f>
        <v>1</v>
      </c>
    </row>
    <row r="443" customFormat="false" ht="15" hidden="false" customHeight="true" outlineLevel="0" collapsed="false">
      <c r="A443" s="6" t="n">
        <f aca="false">1_Data_EDA!O444</f>
        <v>0</v>
      </c>
      <c r="B443" s="6" t="n">
        <f aca="false">1_Data_EDA!H444</f>
        <v>4</v>
      </c>
      <c r="C443" s="7" t="n">
        <f aca="false">1_Data_EDA!I444</f>
        <v>50</v>
      </c>
      <c r="D443" s="6" t="n">
        <f aca="false">1_Data_EDA!J444</f>
        <v>1</v>
      </c>
      <c r="E443" s="7" t="n">
        <f aca="false">1_Data_EDA!K444</f>
        <v>50</v>
      </c>
      <c r="F443" s="7" t="n">
        <f aca="false">1_Data_EDA!L444</f>
        <v>1</v>
      </c>
      <c r="G443" s="8" t="n">
        <f aca="false">1_Data_EDA!M444</f>
        <v>0.02</v>
      </c>
      <c r="H443" s="6" t="n">
        <f aca="false">IF(1_Data_EDA!B444="First Class",1,0)</f>
        <v>0</v>
      </c>
      <c r="I443" s="6" t="n">
        <f aca="false">IF(1_Data_EDA!B444="Second Class",1,0)</f>
        <v>0</v>
      </c>
      <c r="J443" s="6" t="n">
        <f aca="false">IF(1_Data_EDA!B444="Same Day",1,0)</f>
        <v>0</v>
      </c>
      <c r="K443" s="6" t="n">
        <f aca="false">IF(1_Data_EDA!C444="Corporate",1,0)</f>
        <v>0</v>
      </c>
      <c r="L443" s="6" t="n">
        <f aca="false">IF(1_Data_EDA!C444="Home Office",1,0)</f>
        <v>0</v>
      </c>
      <c r="M443" s="6" t="n">
        <f aca="false">IF(1_Data_EDA!D444="Europe",1,0)</f>
        <v>0</v>
      </c>
      <c r="N443" s="6" t="n">
        <f aca="false">IF(1_Data_EDA!D444="LATAM",1,0)</f>
        <v>1</v>
      </c>
      <c r="O443" s="6" t="n">
        <f aca="false">IF(1_Data_EDA!D444="Pacific Asia",1,0)</f>
        <v>0</v>
      </c>
      <c r="P443" s="6" t="n">
        <f aca="false">IF(1_Data_EDA!D444="USCA",1,0)</f>
        <v>0</v>
      </c>
      <c r="Q443" s="6" t="n">
        <f aca="false">IF(C443&gt;MEDIAN(C$5:C$8004),1,0)</f>
        <v>0</v>
      </c>
      <c r="R443" s="6" t="n">
        <f aca="false">IF(D443&gt;2,1,0)</f>
        <v>0</v>
      </c>
    </row>
    <row r="444" customFormat="false" ht="15" hidden="false" customHeight="true" outlineLevel="0" collapsed="false">
      <c r="A444" s="6" t="n">
        <f aca="false">1_Data_EDA!O445</f>
        <v>0</v>
      </c>
      <c r="B444" s="6" t="n">
        <f aca="false">1_Data_EDA!H445</f>
        <v>4</v>
      </c>
      <c r="C444" s="7" t="n">
        <f aca="false">1_Data_EDA!I445</f>
        <v>89.98999786</v>
      </c>
      <c r="D444" s="6" t="n">
        <f aca="false">1_Data_EDA!J445</f>
        <v>5</v>
      </c>
      <c r="E444" s="7" t="n">
        <f aca="false">1_Data_EDA!K445</f>
        <v>449.9500122</v>
      </c>
      <c r="F444" s="7" t="n">
        <f aca="false">1_Data_EDA!L445</f>
        <v>80.98999786</v>
      </c>
      <c r="G444" s="8" t="n">
        <f aca="false">1_Data_EDA!M445</f>
        <v>0.180000007</v>
      </c>
      <c r="H444" s="6" t="n">
        <f aca="false">IF(1_Data_EDA!B445="First Class",1,0)</f>
        <v>0</v>
      </c>
      <c r="I444" s="6" t="n">
        <f aca="false">IF(1_Data_EDA!B445="Second Class",1,0)</f>
        <v>0</v>
      </c>
      <c r="J444" s="6" t="n">
        <f aca="false">IF(1_Data_EDA!B445="Same Day",1,0)</f>
        <v>0</v>
      </c>
      <c r="K444" s="6" t="n">
        <f aca="false">IF(1_Data_EDA!C445="Corporate",1,0)</f>
        <v>1</v>
      </c>
      <c r="L444" s="6" t="n">
        <f aca="false">IF(1_Data_EDA!C445="Home Office",1,0)</f>
        <v>0</v>
      </c>
      <c r="M444" s="6" t="n">
        <f aca="false">IF(1_Data_EDA!D445="Europe",1,0)</f>
        <v>0</v>
      </c>
      <c r="N444" s="6" t="n">
        <f aca="false">IF(1_Data_EDA!D445="LATAM",1,0)</f>
        <v>1</v>
      </c>
      <c r="O444" s="6" t="n">
        <f aca="false">IF(1_Data_EDA!D445="Pacific Asia",1,0)</f>
        <v>0</v>
      </c>
      <c r="P444" s="6" t="n">
        <f aca="false">IF(1_Data_EDA!D445="USCA",1,0)</f>
        <v>0</v>
      </c>
      <c r="Q444" s="6" t="n">
        <f aca="false">IF(C444&gt;MEDIAN(C$5:C$8004),1,0)</f>
        <v>1</v>
      </c>
      <c r="R444" s="6" t="n">
        <f aca="false">IF(D444&gt;2,1,0)</f>
        <v>1</v>
      </c>
    </row>
    <row r="445" customFormat="false" ht="15" hidden="false" customHeight="true" outlineLevel="0" collapsed="false">
      <c r="A445" s="6" t="n">
        <f aca="false">1_Data_EDA!O446</f>
        <v>0</v>
      </c>
      <c r="B445" s="6" t="n">
        <f aca="false">1_Data_EDA!H446</f>
        <v>4</v>
      </c>
      <c r="C445" s="7" t="n">
        <f aca="false">1_Data_EDA!I446</f>
        <v>129.9900055</v>
      </c>
      <c r="D445" s="6" t="n">
        <f aca="false">1_Data_EDA!J446</f>
        <v>1</v>
      </c>
      <c r="E445" s="7" t="n">
        <f aca="false">1_Data_EDA!K446</f>
        <v>129.9900055</v>
      </c>
      <c r="F445" s="7" t="n">
        <f aca="false">1_Data_EDA!L446</f>
        <v>1.299999952</v>
      </c>
      <c r="G445" s="8" t="n">
        <f aca="false">1_Data_EDA!M446</f>
        <v>0.01</v>
      </c>
      <c r="H445" s="6" t="n">
        <f aca="false">IF(1_Data_EDA!B446="First Class",1,0)</f>
        <v>0</v>
      </c>
      <c r="I445" s="6" t="n">
        <f aca="false">IF(1_Data_EDA!B446="Second Class",1,0)</f>
        <v>0</v>
      </c>
      <c r="J445" s="6" t="n">
        <f aca="false">IF(1_Data_EDA!B446="Same Day",1,0)</f>
        <v>0</v>
      </c>
      <c r="K445" s="6" t="n">
        <f aca="false">IF(1_Data_EDA!C446="Corporate",1,0)</f>
        <v>0</v>
      </c>
      <c r="L445" s="6" t="n">
        <f aca="false">IF(1_Data_EDA!C446="Home Office",1,0)</f>
        <v>0</v>
      </c>
      <c r="M445" s="6" t="n">
        <f aca="false">IF(1_Data_EDA!D446="Europe",1,0)</f>
        <v>0</v>
      </c>
      <c r="N445" s="6" t="n">
        <f aca="false">IF(1_Data_EDA!D446="LATAM",1,0)</f>
        <v>0</v>
      </c>
      <c r="O445" s="6" t="n">
        <f aca="false">IF(1_Data_EDA!D446="Pacific Asia",1,0)</f>
        <v>1</v>
      </c>
      <c r="P445" s="6" t="n">
        <f aca="false">IF(1_Data_EDA!D446="USCA",1,0)</f>
        <v>0</v>
      </c>
      <c r="Q445" s="6" t="n">
        <f aca="false">IF(C445&gt;MEDIAN(C$5:C$8004),1,0)</f>
        <v>1</v>
      </c>
      <c r="R445" s="6" t="n">
        <f aca="false">IF(D445&gt;2,1,0)</f>
        <v>0</v>
      </c>
    </row>
    <row r="446" customFormat="false" ht="15" hidden="false" customHeight="true" outlineLevel="0" collapsed="false">
      <c r="A446" s="6" t="n">
        <f aca="false">1_Data_EDA!O447</f>
        <v>1</v>
      </c>
      <c r="B446" s="6" t="n">
        <f aca="false">1_Data_EDA!H447</f>
        <v>4</v>
      </c>
      <c r="C446" s="7" t="n">
        <f aca="false">1_Data_EDA!I447</f>
        <v>49.97999954</v>
      </c>
      <c r="D446" s="6" t="n">
        <f aca="false">1_Data_EDA!J447</f>
        <v>4</v>
      </c>
      <c r="E446" s="7" t="n">
        <f aca="false">1_Data_EDA!K447</f>
        <v>199.9199982</v>
      </c>
      <c r="F446" s="7" t="n">
        <f aca="false">1_Data_EDA!L447</f>
        <v>6</v>
      </c>
      <c r="G446" s="8" t="n">
        <f aca="false">1_Data_EDA!M447</f>
        <v>0.029999999</v>
      </c>
      <c r="H446" s="6" t="n">
        <f aca="false">IF(1_Data_EDA!B447="First Class",1,0)</f>
        <v>0</v>
      </c>
      <c r="I446" s="6" t="n">
        <f aca="false">IF(1_Data_EDA!B447="Second Class",1,0)</f>
        <v>0</v>
      </c>
      <c r="J446" s="6" t="n">
        <f aca="false">IF(1_Data_EDA!B447="Same Day",1,0)</f>
        <v>0</v>
      </c>
      <c r="K446" s="6" t="n">
        <f aca="false">IF(1_Data_EDA!C447="Corporate",1,0)</f>
        <v>0</v>
      </c>
      <c r="L446" s="6" t="n">
        <f aca="false">IF(1_Data_EDA!C447="Home Office",1,0)</f>
        <v>0</v>
      </c>
      <c r="M446" s="6" t="n">
        <f aca="false">IF(1_Data_EDA!D447="Europe",1,0)</f>
        <v>0</v>
      </c>
      <c r="N446" s="6" t="n">
        <f aca="false">IF(1_Data_EDA!D447="LATAM",1,0)</f>
        <v>1</v>
      </c>
      <c r="O446" s="6" t="n">
        <f aca="false">IF(1_Data_EDA!D447="Pacific Asia",1,0)</f>
        <v>0</v>
      </c>
      <c r="P446" s="6" t="n">
        <f aca="false">IF(1_Data_EDA!D447="USCA",1,0)</f>
        <v>0</v>
      </c>
      <c r="Q446" s="6" t="n">
        <f aca="false">IF(C446&gt;MEDIAN(C$5:C$8004),1,0)</f>
        <v>0</v>
      </c>
      <c r="R446" s="6" t="n">
        <f aca="false">IF(D446&gt;2,1,0)</f>
        <v>1</v>
      </c>
    </row>
    <row r="447" customFormat="false" ht="15" hidden="false" customHeight="true" outlineLevel="0" collapsed="false">
      <c r="A447" s="6" t="n">
        <f aca="false">1_Data_EDA!O448</f>
        <v>0</v>
      </c>
      <c r="B447" s="6" t="n">
        <f aca="false">1_Data_EDA!H448</f>
        <v>4</v>
      </c>
      <c r="C447" s="7" t="n">
        <f aca="false">1_Data_EDA!I448</f>
        <v>39.75</v>
      </c>
      <c r="D447" s="6" t="n">
        <f aca="false">1_Data_EDA!J448</f>
        <v>1</v>
      </c>
      <c r="E447" s="7" t="n">
        <f aca="false">1_Data_EDA!K448</f>
        <v>39.75</v>
      </c>
      <c r="F447" s="7" t="n">
        <f aca="false">1_Data_EDA!L448</f>
        <v>1.590000033</v>
      </c>
      <c r="G447" s="8" t="n">
        <f aca="false">1_Data_EDA!M448</f>
        <v>0.039999999</v>
      </c>
      <c r="H447" s="6" t="n">
        <f aca="false">IF(1_Data_EDA!B448="First Class",1,0)</f>
        <v>0</v>
      </c>
      <c r="I447" s="6" t="n">
        <f aca="false">IF(1_Data_EDA!B448="Second Class",1,0)</f>
        <v>0</v>
      </c>
      <c r="J447" s="6" t="n">
        <f aca="false">IF(1_Data_EDA!B448="Same Day",1,0)</f>
        <v>0</v>
      </c>
      <c r="K447" s="6" t="n">
        <f aca="false">IF(1_Data_EDA!C448="Corporate",1,0)</f>
        <v>0</v>
      </c>
      <c r="L447" s="6" t="n">
        <f aca="false">IF(1_Data_EDA!C448="Home Office",1,0)</f>
        <v>0</v>
      </c>
      <c r="M447" s="6" t="n">
        <f aca="false">IF(1_Data_EDA!D448="Europe",1,0)</f>
        <v>0</v>
      </c>
      <c r="N447" s="6" t="n">
        <f aca="false">IF(1_Data_EDA!D448="LATAM",1,0)</f>
        <v>0</v>
      </c>
      <c r="O447" s="6" t="n">
        <f aca="false">IF(1_Data_EDA!D448="Pacific Asia",1,0)</f>
        <v>1</v>
      </c>
      <c r="P447" s="6" t="n">
        <f aca="false">IF(1_Data_EDA!D448="USCA",1,0)</f>
        <v>0</v>
      </c>
      <c r="Q447" s="6" t="n">
        <f aca="false">IF(C447&gt;MEDIAN(C$5:C$8004),1,0)</f>
        <v>0</v>
      </c>
      <c r="R447" s="6" t="n">
        <f aca="false">IF(D447&gt;2,1,0)</f>
        <v>0</v>
      </c>
    </row>
    <row r="448" customFormat="false" ht="15" hidden="false" customHeight="true" outlineLevel="0" collapsed="false">
      <c r="A448" s="6" t="n">
        <f aca="false">1_Data_EDA!O449</f>
        <v>1</v>
      </c>
      <c r="B448" s="6" t="n">
        <f aca="false">1_Data_EDA!H449</f>
        <v>2</v>
      </c>
      <c r="C448" s="7" t="n">
        <f aca="false">1_Data_EDA!I449</f>
        <v>25</v>
      </c>
      <c r="D448" s="6" t="n">
        <f aca="false">1_Data_EDA!J449</f>
        <v>5</v>
      </c>
      <c r="E448" s="7" t="n">
        <f aca="false">1_Data_EDA!K449</f>
        <v>125</v>
      </c>
      <c r="F448" s="7" t="n">
        <f aca="false">1_Data_EDA!L449</f>
        <v>1.25</v>
      </c>
      <c r="G448" s="8" t="n">
        <f aca="false">1_Data_EDA!M449</f>
        <v>0.01</v>
      </c>
      <c r="H448" s="6" t="n">
        <f aca="false">IF(1_Data_EDA!B449="First Class",1,0)</f>
        <v>0</v>
      </c>
      <c r="I448" s="6" t="n">
        <f aca="false">IF(1_Data_EDA!B449="Second Class",1,0)</f>
        <v>1</v>
      </c>
      <c r="J448" s="6" t="n">
        <f aca="false">IF(1_Data_EDA!B449="Same Day",1,0)</f>
        <v>0</v>
      </c>
      <c r="K448" s="6" t="n">
        <f aca="false">IF(1_Data_EDA!C449="Corporate",1,0)</f>
        <v>0</v>
      </c>
      <c r="L448" s="6" t="n">
        <f aca="false">IF(1_Data_EDA!C449="Home Office",1,0)</f>
        <v>0</v>
      </c>
      <c r="M448" s="6" t="n">
        <f aca="false">IF(1_Data_EDA!D449="Europe",1,0)</f>
        <v>0</v>
      </c>
      <c r="N448" s="6" t="n">
        <f aca="false">IF(1_Data_EDA!D449="LATAM",1,0)</f>
        <v>0</v>
      </c>
      <c r="O448" s="6" t="n">
        <f aca="false">IF(1_Data_EDA!D449="Pacific Asia",1,0)</f>
        <v>0</v>
      </c>
      <c r="P448" s="6" t="n">
        <f aca="false">IF(1_Data_EDA!D449="USCA",1,0)</f>
        <v>1</v>
      </c>
      <c r="Q448" s="6" t="n">
        <f aca="false">IF(C448&gt;MEDIAN(C$5:C$8004),1,0)</f>
        <v>0</v>
      </c>
      <c r="R448" s="6" t="n">
        <f aca="false">IF(D448&gt;2,1,0)</f>
        <v>1</v>
      </c>
    </row>
    <row r="449" customFormat="false" ht="15" hidden="false" customHeight="true" outlineLevel="0" collapsed="false">
      <c r="A449" s="6" t="n">
        <f aca="false">1_Data_EDA!O450</f>
        <v>1</v>
      </c>
      <c r="B449" s="6" t="n">
        <f aca="false">1_Data_EDA!H450</f>
        <v>2</v>
      </c>
      <c r="C449" s="7" t="n">
        <f aca="false">1_Data_EDA!I450</f>
        <v>129.9900055</v>
      </c>
      <c r="D449" s="6" t="n">
        <f aca="false">1_Data_EDA!J450</f>
        <v>1</v>
      </c>
      <c r="E449" s="7" t="n">
        <f aca="false">1_Data_EDA!K450</f>
        <v>129.9900055</v>
      </c>
      <c r="F449" s="7" t="n">
        <f aca="false">1_Data_EDA!L450</f>
        <v>20.79999924</v>
      </c>
      <c r="G449" s="8" t="n">
        <f aca="false">1_Data_EDA!M450</f>
        <v>0.159999996</v>
      </c>
      <c r="H449" s="6" t="n">
        <f aca="false">IF(1_Data_EDA!B450="First Class",1,0)</f>
        <v>0</v>
      </c>
      <c r="I449" s="6" t="n">
        <f aca="false">IF(1_Data_EDA!B450="Second Class",1,0)</f>
        <v>1</v>
      </c>
      <c r="J449" s="6" t="n">
        <f aca="false">IF(1_Data_EDA!B450="Same Day",1,0)</f>
        <v>0</v>
      </c>
      <c r="K449" s="6" t="n">
        <f aca="false">IF(1_Data_EDA!C450="Corporate",1,0)</f>
        <v>1</v>
      </c>
      <c r="L449" s="6" t="n">
        <f aca="false">IF(1_Data_EDA!C450="Home Office",1,0)</f>
        <v>0</v>
      </c>
      <c r="M449" s="6" t="n">
        <f aca="false">IF(1_Data_EDA!D450="Europe",1,0)</f>
        <v>0</v>
      </c>
      <c r="N449" s="6" t="n">
        <f aca="false">IF(1_Data_EDA!D450="LATAM",1,0)</f>
        <v>0</v>
      </c>
      <c r="O449" s="6" t="n">
        <f aca="false">IF(1_Data_EDA!D450="Pacific Asia",1,0)</f>
        <v>0</v>
      </c>
      <c r="P449" s="6" t="n">
        <f aca="false">IF(1_Data_EDA!D450="USCA",1,0)</f>
        <v>1</v>
      </c>
      <c r="Q449" s="6" t="n">
        <f aca="false">IF(C449&gt;MEDIAN(C$5:C$8004),1,0)</f>
        <v>1</v>
      </c>
      <c r="R449" s="6" t="n">
        <f aca="false">IF(D449&gt;2,1,0)</f>
        <v>0</v>
      </c>
    </row>
    <row r="450" customFormat="false" ht="15" hidden="false" customHeight="true" outlineLevel="0" collapsed="false">
      <c r="A450" s="6" t="n">
        <f aca="false">1_Data_EDA!O451</f>
        <v>0</v>
      </c>
      <c r="B450" s="6" t="n">
        <f aca="false">1_Data_EDA!H451</f>
        <v>0</v>
      </c>
      <c r="C450" s="7" t="n">
        <f aca="false">1_Data_EDA!I451</f>
        <v>129.9900055</v>
      </c>
      <c r="D450" s="6" t="n">
        <f aca="false">1_Data_EDA!J451</f>
        <v>1</v>
      </c>
      <c r="E450" s="7" t="n">
        <f aca="false">1_Data_EDA!K451</f>
        <v>129.9900055</v>
      </c>
      <c r="F450" s="7" t="n">
        <f aca="false">1_Data_EDA!L451</f>
        <v>22.10000038</v>
      </c>
      <c r="G450" s="8" t="n">
        <f aca="false">1_Data_EDA!M451</f>
        <v>0.170000002</v>
      </c>
      <c r="H450" s="6" t="n">
        <f aca="false">IF(1_Data_EDA!B451="First Class",1,0)</f>
        <v>0</v>
      </c>
      <c r="I450" s="6" t="n">
        <f aca="false">IF(1_Data_EDA!B451="Second Class",1,0)</f>
        <v>0</v>
      </c>
      <c r="J450" s="6" t="n">
        <f aca="false">IF(1_Data_EDA!B451="Same Day",1,0)</f>
        <v>1</v>
      </c>
      <c r="K450" s="6" t="n">
        <f aca="false">IF(1_Data_EDA!C451="Corporate",1,0)</f>
        <v>0</v>
      </c>
      <c r="L450" s="6" t="n">
        <f aca="false">IF(1_Data_EDA!C451="Home Office",1,0)</f>
        <v>0</v>
      </c>
      <c r="M450" s="6" t="n">
        <f aca="false">IF(1_Data_EDA!D451="Europe",1,0)</f>
        <v>0</v>
      </c>
      <c r="N450" s="6" t="n">
        <f aca="false">IF(1_Data_EDA!D451="LATAM",1,0)</f>
        <v>0</v>
      </c>
      <c r="O450" s="6" t="n">
        <f aca="false">IF(1_Data_EDA!D451="Pacific Asia",1,0)</f>
        <v>0</v>
      </c>
      <c r="P450" s="6" t="n">
        <f aca="false">IF(1_Data_EDA!D451="USCA",1,0)</f>
        <v>0</v>
      </c>
      <c r="Q450" s="6" t="n">
        <f aca="false">IF(C450&gt;MEDIAN(C$5:C$8004),1,0)</f>
        <v>1</v>
      </c>
      <c r="R450" s="6" t="n">
        <f aca="false">IF(D450&gt;2,1,0)</f>
        <v>0</v>
      </c>
    </row>
    <row r="451" customFormat="false" ht="15" hidden="false" customHeight="true" outlineLevel="0" collapsed="false">
      <c r="A451" s="6" t="n">
        <f aca="false">1_Data_EDA!O452</f>
        <v>1</v>
      </c>
      <c r="B451" s="6" t="n">
        <f aca="false">1_Data_EDA!H452</f>
        <v>4</v>
      </c>
      <c r="C451" s="7" t="n">
        <f aca="false">1_Data_EDA!I452</f>
        <v>59.99000168</v>
      </c>
      <c r="D451" s="6" t="n">
        <f aca="false">1_Data_EDA!J452</f>
        <v>3</v>
      </c>
      <c r="E451" s="7" t="n">
        <f aca="false">1_Data_EDA!K452</f>
        <v>179.9700012</v>
      </c>
      <c r="F451" s="7" t="n">
        <f aca="false">1_Data_EDA!L452</f>
        <v>3.599999905</v>
      </c>
      <c r="G451" s="8" t="n">
        <f aca="false">1_Data_EDA!M452</f>
        <v>0.02</v>
      </c>
      <c r="H451" s="6" t="n">
        <f aca="false">IF(1_Data_EDA!B452="First Class",1,0)</f>
        <v>0</v>
      </c>
      <c r="I451" s="6" t="n">
        <f aca="false">IF(1_Data_EDA!B452="Second Class",1,0)</f>
        <v>0</v>
      </c>
      <c r="J451" s="6" t="n">
        <f aca="false">IF(1_Data_EDA!B452="Same Day",1,0)</f>
        <v>0</v>
      </c>
      <c r="K451" s="6" t="n">
        <f aca="false">IF(1_Data_EDA!C452="Corporate",1,0)</f>
        <v>0</v>
      </c>
      <c r="L451" s="6" t="n">
        <f aca="false">IF(1_Data_EDA!C452="Home Office",1,0)</f>
        <v>0</v>
      </c>
      <c r="M451" s="6" t="n">
        <f aca="false">IF(1_Data_EDA!D452="Europe",1,0)</f>
        <v>0</v>
      </c>
      <c r="N451" s="6" t="n">
        <f aca="false">IF(1_Data_EDA!D452="LATAM",1,0)</f>
        <v>0</v>
      </c>
      <c r="O451" s="6" t="n">
        <f aca="false">IF(1_Data_EDA!D452="Pacific Asia",1,0)</f>
        <v>0</v>
      </c>
      <c r="P451" s="6" t="n">
        <f aca="false">IF(1_Data_EDA!D452="USCA",1,0)</f>
        <v>1</v>
      </c>
      <c r="Q451" s="6" t="n">
        <f aca="false">IF(C451&gt;MEDIAN(C$5:C$8004),1,0)</f>
        <v>0</v>
      </c>
      <c r="R451" s="6" t="n">
        <f aca="false">IF(D451&gt;2,1,0)</f>
        <v>1</v>
      </c>
    </row>
    <row r="452" customFormat="false" ht="15" hidden="false" customHeight="true" outlineLevel="0" collapsed="false">
      <c r="A452" s="6" t="n">
        <f aca="false">1_Data_EDA!O453</f>
        <v>1</v>
      </c>
      <c r="B452" s="6" t="n">
        <f aca="false">1_Data_EDA!H453</f>
        <v>2</v>
      </c>
      <c r="C452" s="7" t="n">
        <f aca="false">1_Data_EDA!I453</f>
        <v>129.9900055</v>
      </c>
      <c r="D452" s="6" t="n">
        <f aca="false">1_Data_EDA!J453</f>
        <v>1</v>
      </c>
      <c r="E452" s="7" t="n">
        <f aca="false">1_Data_EDA!K453</f>
        <v>129.9900055</v>
      </c>
      <c r="F452" s="7" t="n">
        <f aca="false">1_Data_EDA!L453</f>
        <v>22.10000038</v>
      </c>
      <c r="G452" s="8" t="n">
        <f aca="false">1_Data_EDA!M453</f>
        <v>0.170000002</v>
      </c>
      <c r="H452" s="6" t="n">
        <f aca="false">IF(1_Data_EDA!B453="First Class",1,0)</f>
        <v>0</v>
      </c>
      <c r="I452" s="6" t="n">
        <f aca="false">IF(1_Data_EDA!B453="Second Class",1,0)</f>
        <v>1</v>
      </c>
      <c r="J452" s="6" t="n">
        <f aca="false">IF(1_Data_EDA!B453="Same Day",1,0)</f>
        <v>0</v>
      </c>
      <c r="K452" s="6" t="n">
        <f aca="false">IF(1_Data_EDA!C453="Corporate",1,0)</f>
        <v>0</v>
      </c>
      <c r="L452" s="6" t="n">
        <f aca="false">IF(1_Data_EDA!C453="Home Office",1,0)</f>
        <v>0</v>
      </c>
      <c r="M452" s="6" t="n">
        <f aca="false">IF(1_Data_EDA!D453="Europe",1,0)</f>
        <v>0</v>
      </c>
      <c r="N452" s="6" t="n">
        <f aca="false">IF(1_Data_EDA!D453="LATAM",1,0)</f>
        <v>0</v>
      </c>
      <c r="O452" s="6" t="n">
        <f aca="false">IF(1_Data_EDA!D453="Pacific Asia",1,0)</f>
        <v>1</v>
      </c>
      <c r="P452" s="6" t="n">
        <f aca="false">IF(1_Data_EDA!D453="USCA",1,0)</f>
        <v>0</v>
      </c>
      <c r="Q452" s="6" t="n">
        <f aca="false">IF(C452&gt;MEDIAN(C$5:C$8004),1,0)</f>
        <v>1</v>
      </c>
      <c r="R452" s="6" t="n">
        <f aca="false">IF(D452&gt;2,1,0)</f>
        <v>0</v>
      </c>
    </row>
    <row r="453" customFormat="false" ht="15" hidden="false" customHeight="true" outlineLevel="0" collapsed="false">
      <c r="A453" s="6" t="n">
        <f aca="false">1_Data_EDA!O454</f>
        <v>0</v>
      </c>
      <c r="B453" s="6" t="n">
        <f aca="false">1_Data_EDA!H454</f>
        <v>4</v>
      </c>
      <c r="C453" s="7" t="n">
        <f aca="false">1_Data_EDA!I454</f>
        <v>59.99000168</v>
      </c>
      <c r="D453" s="6" t="n">
        <f aca="false">1_Data_EDA!J454</f>
        <v>2</v>
      </c>
      <c r="E453" s="7" t="n">
        <f aca="false">1_Data_EDA!K454</f>
        <v>119.9800034</v>
      </c>
      <c r="F453" s="7" t="n">
        <f aca="false">1_Data_EDA!L454</f>
        <v>0</v>
      </c>
      <c r="G453" s="8" t="n">
        <f aca="false">1_Data_EDA!M454</f>
        <v>0</v>
      </c>
      <c r="H453" s="6" t="n">
        <f aca="false">IF(1_Data_EDA!B454="First Class",1,0)</f>
        <v>0</v>
      </c>
      <c r="I453" s="6" t="n">
        <f aca="false">IF(1_Data_EDA!B454="Second Class",1,0)</f>
        <v>0</v>
      </c>
      <c r="J453" s="6" t="n">
        <f aca="false">IF(1_Data_EDA!B454="Same Day",1,0)</f>
        <v>0</v>
      </c>
      <c r="K453" s="6" t="n">
        <f aca="false">IF(1_Data_EDA!C454="Corporate",1,0)</f>
        <v>0</v>
      </c>
      <c r="L453" s="6" t="n">
        <f aca="false">IF(1_Data_EDA!C454="Home Office",1,0)</f>
        <v>0</v>
      </c>
      <c r="M453" s="6" t="n">
        <f aca="false">IF(1_Data_EDA!D454="Europe",1,0)</f>
        <v>1</v>
      </c>
      <c r="N453" s="6" t="n">
        <f aca="false">IF(1_Data_EDA!D454="LATAM",1,0)</f>
        <v>0</v>
      </c>
      <c r="O453" s="6" t="n">
        <f aca="false">IF(1_Data_EDA!D454="Pacific Asia",1,0)</f>
        <v>0</v>
      </c>
      <c r="P453" s="6" t="n">
        <f aca="false">IF(1_Data_EDA!D454="USCA",1,0)</f>
        <v>0</v>
      </c>
      <c r="Q453" s="6" t="n">
        <f aca="false">IF(C453&gt;MEDIAN(C$5:C$8004),1,0)</f>
        <v>0</v>
      </c>
      <c r="R453" s="6" t="n">
        <f aca="false">IF(D453&gt;2,1,0)</f>
        <v>0</v>
      </c>
    </row>
    <row r="454" customFormat="false" ht="15" hidden="false" customHeight="true" outlineLevel="0" collapsed="false">
      <c r="A454" s="6" t="n">
        <f aca="false">1_Data_EDA!O455</f>
        <v>1</v>
      </c>
      <c r="B454" s="6" t="n">
        <f aca="false">1_Data_EDA!H455</f>
        <v>1</v>
      </c>
      <c r="C454" s="7" t="n">
        <f aca="false">1_Data_EDA!I455</f>
        <v>50</v>
      </c>
      <c r="D454" s="6" t="n">
        <f aca="false">1_Data_EDA!J455</f>
        <v>5</v>
      </c>
      <c r="E454" s="7" t="n">
        <f aca="false">1_Data_EDA!K455</f>
        <v>250</v>
      </c>
      <c r="F454" s="7" t="n">
        <f aca="false">1_Data_EDA!L455</f>
        <v>17.5</v>
      </c>
      <c r="G454" s="8" t="n">
        <f aca="false">1_Data_EDA!M455</f>
        <v>0.07</v>
      </c>
      <c r="H454" s="6" t="n">
        <f aca="false">IF(1_Data_EDA!B455="First Class",1,0)</f>
        <v>1</v>
      </c>
      <c r="I454" s="6" t="n">
        <f aca="false">IF(1_Data_EDA!B455="Second Class",1,0)</f>
        <v>0</v>
      </c>
      <c r="J454" s="6" t="n">
        <f aca="false">IF(1_Data_EDA!B455="Same Day",1,0)</f>
        <v>0</v>
      </c>
      <c r="K454" s="6" t="n">
        <f aca="false">IF(1_Data_EDA!C455="Corporate",1,0)</f>
        <v>0</v>
      </c>
      <c r="L454" s="6" t="n">
        <f aca="false">IF(1_Data_EDA!C455="Home Office",1,0)</f>
        <v>1</v>
      </c>
      <c r="M454" s="6" t="n">
        <f aca="false">IF(1_Data_EDA!D455="Europe",1,0)</f>
        <v>0</v>
      </c>
      <c r="N454" s="6" t="n">
        <f aca="false">IF(1_Data_EDA!D455="LATAM",1,0)</f>
        <v>0</v>
      </c>
      <c r="O454" s="6" t="n">
        <f aca="false">IF(1_Data_EDA!D455="Pacific Asia",1,0)</f>
        <v>0</v>
      </c>
      <c r="P454" s="6" t="n">
        <f aca="false">IF(1_Data_EDA!D455="USCA",1,0)</f>
        <v>1</v>
      </c>
      <c r="Q454" s="6" t="n">
        <f aca="false">IF(C454&gt;MEDIAN(C$5:C$8004),1,0)</f>
        <v>0</v>
      </c>
      <c r="R454" s="6" t="n">
        <f aca="false">IF(D454&gt;2,1,0)</f>
        <v>1</v>
      </c>
    </row>
    <row r="455" customFormat="false" ht="15" hidden="false" customHeight="true" outlineLevel="0" collapsed="false">
      <c r="A455" s="6" t="n">
        <f aca="false">1_Data_EDA!O456</f>
        <v>1</v>
      </c>
      <c r="B455" s="6" t="n">
        <f aca="false">1_Data_EDA!H456</f>
        <v>4</v>
      </c>
      <c r="C455" s="7" t="n">
        <f aca="false">1_Data_EDA!I456</f>
        <v>399.980011</v>
      </c>
      <c r="D455" s="6" t="n">
        <f aca="false">1_Data_EDA!J456</f>
        <v>1</v>
      </c>
      <c r="E455" s="7" t="n">
        <f aca="false">1_Data_EDA!K456</f>
        <v>399.980011</v>
      </c>
      <c r="F455" s="7" t="n">
        <f aca="false">1_Data_EDA!L456</f>
        <v>20</v>
      </c>
      <c r="G455" s="8" t="n">
        <f aca="false">1_Data_EDA!M456</f>
        <v>0.050000001</v>
      </c>
      <c r="H455" s="6" t="n">
        <f aca="false">IF(1_Data_EDA!B456="First Class",1,0)</f>
        <v>0</v>
      </c>
      <c r="I455" s="6" t="n">
        <f aca="false">IF(1_Data_EDA!B456="Second Class",1,0)</f>
        <v>0</v>
      </c>
      <c r="J455" s="6" t="n">
        <f aca="false">IF(1_Data_EDA!B456="Same Day",1,0)</f>
        <v>0</v>
      </c>
      <c r="K455" s="6" t="n">
        <f aca="false">IF(1_Data_EDA!C456="Corporate",1,0)</f>
        <v>1</v>
      </c>
      <c r="L455" s="6" t="n">
        <f aca="false">IF(1_Data_EDA!C456="Home Office",1,0)</f>
        <v>0</v>
      </c>
      <c r="M455" s="6" t="n">
        <f aca="false">IF(1_Data_EDA!D456="Europe",1,0)</f>
        <v>0</v>
      </c>
      <c r="N455" s="6" t="n">
        <f aca="false">IF(1_Data_EDA!D456="LATAM",1,0)</f>
        <v>0</v>
      </c>
      <c r="O455" s="6" t="n">
        <f aca="false">IF(1_Data_EDA!D456="Pacific Asia",1,0)</f>
        <v>0</v>
      </c>
      <c r="P455" s="6" t="n">
        <f aca="false">IF(1_Data_EDA!D456="USCA",1,0)</f>
        <v>1</v>
      </c>
      <c r="Q455" s="6" t="n">
        <f aca="false">IF(C455&gt;MEDIAN(C$5:C$8004),1,0)</f>
        <v>1</v>
      </c>
      <c r="R455" s="6" t="n">
        <f aca="false">IF(D455&gt;2,1,0)</f>
        <v>0</v>
      </c>
    </row>
    <row r="456" customFormat="false" ht="15" hidden="false" customHeight="true" outlineLevel="0" collapsed="false">
      <c r="A456" s="6" t="n">
        <f aca="false">1_Data_EDA!O457</f>
        <v>1</v>
      </c>
      <c r="B456" s="6" t="n">
        <f aca="false">1_Data_EDA!H457</f>
        <v>2</v>
      </c>
      <c r="C456" s="7" t="n">
        <f aca="false">1_Data_EDA!I457</f>
        <v>199.9900055</v>
      </c>
      <c r="D456" s="6" t="n">
        <f aca="false">1_Data_EDA!J457</f>
        <v>1</v>
      </c>
      <c r="E456" s="7" t="n">
        <f aca="false">1_Data_EDA!K457</f>
        <v>199.9900055</v>
      </c>
      <c r="F456" s="7" t="n">
        <f aca="false">1_Data_EDA!L457</f>
        <v>40</v>
      </c>
      <c r="G456" s="8" t="n">
        <f aca="false">1_Data_EDA!M457</f>
        <v>0.200000003</v>
      </c>
      <c r="H456" s="6" t="n">
        <f aca="false">IF(1_Data_EDA!B457="First Class",1,0)</f>
        <v>0</v>
      </c>
      <c r="I456" s="6" t="n">
        <f aca="false">IF(1_Data_EDA!B457="Second Class",1,0)</f>
        <v>1</v>
      </c>
      <c r="J456" s="6" t="n">
        <f aca="false">IF(1_Data_EDA!B457="Same Day",1,0)</f>
        <v>0</v>
      </c>
      <c r="K456" s="6" t="n">
        <f aca="false">IF(1_Data_EDA!C457="Corporate",1,0)</f>
        <v>1</v>
      </c>
      <c r="L456" s="6" t="n">
        <f aca="false">IF(1_Data_EDA!C457="Home Office",1,0)</f>
        <v>0</v>
      </c>
      <c r="M456" s="6" t="n">
        <f aca="false">IF(1_Data_EDA!D457="Europe",1,0)</f>
        <v>0</v>
      </c>
      <c r="N456" s="6" t="n">
        <f aca="false">IF(1_Data_EDA!D457="LATAM",1,0)</f>
        <v>0</v>
      </c>
      <c r="O456" s="6" t="n">
        <f aca="false">IF(1_Data_EDA!D457="Pacific Asia",1,0)</f>
        <v>1</v>
      </c>
      <c r="P456" s="6" t="n">
        <f aca="false">IF(1_Data_EDA!D457="USCA",1,0)</f>
        <v>0</v>
      </c>
      <c r="Q456" s="6" t="n">
        <f aca="false">IF(C456&gt;MEDIAN(C$5:C$8004),1,0)</f>
        <v>1</v>
      </c>
      <c r="R456" s="6" t="n">
        <f aca="false">IF(D456&gt;2,1,0)</f>
        <v>0</v>
      </c>
    </row>
    <row r="457" customFormat="false" ht="15" hidden="false" customHeight="true" outlineLevel="0" collapsed="false">
      <c r="A457" s="6" t="n">
        <f aca="false">1_Data_EDA!O458</f>
        <v>1</v>
      </c>
      <c r="B457" s="6" t="n">
        <f aca="false">1_Data_EDA!H458</f>
        <v>2</v>
      </c>
      <c r="C457" s="7" t="n">
        <f aca="false">1_Data_EDA!I458</f>
        <v>299.980011</v>
      </c>
      <c r="D457" s="6" t="n">
        <f aca="false">1_Data_EDA!J458</f>
        <v>1</v>
      </c>
      <c r="E457" s="7" t="n">
        <f aca="false">1_Data_EDA!K458</f>
        <v>299.980011</v>
      </c>
      <c r="F457" s="7" t="n">
        <f aca="false">1_Data_EDA!L458</f>
        <v>21</v>
      </c>
      <c r="G457" s="8" t="n">
        <f aca="false">1_Data_EDA!M458</f>
        <v>0.07</v>
      </c>
      <c r="H457" s="6" t="n">
        <f aca="false">IF(1_Data_EDA!B458="First Class",1,0)</f>
        <v>0</v>
      </c>
      <c r="I457" s="6" t="n">
        <f aca="false">IF(1_Data_EDA!B458="Second Class",1,0)</f>
        <v>1</v>
      </c>
      <c r="J457" s="6" t="n">
        <f aca="false">IF(1_Data_EDA!B458="Same Day",1,0)</f>
        <v>0</v>
      </c>
      <c r="K457" s="6" t="n">
        <f aca="false">IF(1_Data_EDA!C458="Corporate",1,0)</f>
        <v>0</v>
      </c>
      <c r="L457" s="6" t="n">
        <f aca="false">IF(1_Data_EDA!C458="Home Office",1,0)</f>
        <v>0</v>
      </c>
      <c r="M457" s="6" t="n">
        <f aca="false">IF(1_Data_EDA!D458="Europe",1,0)</f>
        <v>0</v>
      </c>
      <c r="N457" s="6" t="n">
        <f aca="false">IF(1_Data_EDA!D458="LATAM",1,0)</f>
        <v>0</v>
      </c>
      <c r="O457" s="6" t="n">
        <f aca="false">IF(1_Data_EDA!D458="Pacific Asia",1,0)</f>
        <v>0</v>
      </c>
      <c r="P457" s="6" t="n">
        <f aca="false">IF(1_Data_EDA!D458="USCA",1,0)</f>
        <v>1</v>
      </c>
      <c r="Q457" s="6" t="n">
        <f aca="false">IF(C457&gt;MEDIAN(C$5:C$8004),1,0)</f>
        <v>1</v>
      </c>
      <c r="R457" s="6" t="n">
        <f aca="false">IF(D457&gt;2,1,0)</f>
        <v>0</v>
      </c>
    </row>
    <row r="458" customFormat="false" ht="15" hidden="false" customHeight="true" outlineLevel="0" collapsed="false">
      <c r="A458" s="6" t="n">
        <f aca="false">1_Data_EDA!O459</f>
        <v>0</v>
      </c>
      <c r="B458" s="6" t="n">
        <f aca="false">1_Data_EDA!H459</f>
        <v>2</v>
      </c>
      <c r="C458" s="7" t="n">
        <f aca="false">1_Data_EDA!I459</f>
        <v>39.99000168</v>
      </c>
      <c r="D458" s="6" t="n">
        <f aca="false">1_Data_EDA!J459</f>
        <v>3</v>
      </c>
      <c r="E458" s="7" t="n">
        <f aca="false">1_Data_EDA!K459</f>
        <v>119.9700012</v>
      </c>
      <c r="F458" s="7" t="n">
        <f aca="false">1_Data_EDA!L459</f>
        <v>21.59000015</v>
      </c>
      <c r="G458" s="8" t="n">
        <f aca="false">1_Data_EDA!M459</f>
        <v>0.180000007</v>
      </c>
      <c r="H458" s="6" t="n">
        <f aca="false">IF(1_Data_EDA!B459="First Class",1,0)</f>
        <v>0</v>
      </c>
      <c r="I458" s="6" t="n">
        <f aca="false">IF(1_Data_EDA!B459="Second Class",1,0)</f>
        <v>1</v>
      </c>
      <c r="J458" s="6" t="n">
        <f aca="false">IF(1_Data_EDA!B459="Same Day",1,0)</f>
        <v>0</v>
      </c>
      <c r="K458" s="6" t="n">
        <f aca="false">IF(1_Data_EDA!C459="Corporate",1,0)</f>
        <v>0</v>
      </c>
      <c r="L458" s="6" t="n">
        <f aca="false">IF(1_Data_EDA!C459="Home Office",1,0)</f>
        <v>0</v>
      </c>
      <c r="M458" s="6" t="n">
        <f aca="false">IF(1_Data_EDA!D459="Europe",1,0)</f>
        <v>0</v>
      </c>
      <c r="N458" s="6" t="n">
        <f aca="false">IF(1_Data_EDA!D459="LATAM",1,0)</f>
        <v>1</v>
      </c>
      <c r="O458" s="6" t="n">
        <f aca="false">IF(1_Data_EDA!D459="Pacific Asia",1,0)</f>
        <v>0</v>
      </c>
      <c r="P458" s="6" t="n">
        <f aca="false">IF(1_Data_EDA!D459="USCA",1,0)</f>
        <v>0</v>
      </c>
      <c r="Q458" s="6" t="n">
        <f aca="false">IF(C458&gt;MEDIAN(C$5:C$8004),1,0)</f>
        <v>0</v>
      </c>
      <c r="R458" s="6" t="n">
        <f aca="false">IF(D458&gt;2,1,0)</f>
        <v>1</v>
      </c>
    </row>
    <row r="459" customFormat="false" ht="15" hidden="false" customHeight="true" outlineLevel="0" collapsed="false">
      <c r="A459" s="6" t="n">
        <f aca="false">1_Data_EDA!O460</f>
        <v>1</v>
      </c>
      <c r="B459" s="6" t="n">
        <f aca="false">1_Data_EDA!H460</f>
        <v>1</v>
      </c>
      <c r="C459" s="7" t="n">
        <f aca="false">1_Data_EDA!I460</f>
        <v>39.75</v>
      </c>
      <c r="D459" s="6" t="n">
        <f aca="false">1_Data_EDA!J460</f>
        <v>1</v>
      </c>
      <c r="E459" s="7" t="n">
        <f aca="false">1_Data_EDA!K460</f>
        <v>39.75</v>
      </c>
      <c r="F459" s="7" t="n">
        <f aca="false">1_Data_EDA!L460</f>
        <v>5.960000038</v>
      </c>
      <c r="G459" s="8" t="n">
        <f aca="false">1_Data_EDA!M460</f>
        <v>0.150000006</v>
      </c>
      <c r="H459" s="6" t="n">
        <f aca="false">IF(1_Data_EDA!B460="First Class",1,0)</f>
        <v>1</v>
      </c>
      <c r="I459" s="6" t="n">
        <f aca="false">IF(1_Data_EDA!B460="Second Class",1,0)</f>
        <v>0</v>
      </c>
      <c r="J459" s="6" t="n">
        <f aca="false">IF(1_Data_EDA!B460="Same Day",1,0)</f>
        <v>0</v>
      </c>
      <c r="K459" s="6" t="n">
        <f aca="false">IF(1_Data_EDA!C460="Corporate",1,0)</f>
        <v>1</v>
      </c>
      <c r="L459" s="6" t="n">
        <f aca="false">IF(1_Data_EDA!C460="Home Office",1,0)</f>
        <v>0</v>
      </c>
      <c r="M459" s="6" t="n">
        <f aca="false">IF(1_Data_EDA!D460="Europe",1,0)</f>
        <v>0</v>
      </c>
      <c r="N459" s="6" t="n">
        <f aca="false">IF(1_Data_EDA!D460="LATAM",1,0)</f>
        <v>0</v>
      </c>
      <c r="O459" s="6" t="n">
        <f aca="false">IF(1_Data_EDA!D460="Pacific Asia",1,0)</f>
        <v>1</v>
      </c>
      <c r="P459" s="6" t="n">
        <f aca="false">IF(1_Data_EDA!D460="USCA",1,0)</f>
        <v>0</v>
      </c>
      <c r="Q459" s="6" t="n">
        <f aca="false">IF(C459&gt;MEDIAN(C$5:C$8004),1,0)</f>
        <v>0</v>
      </c>
      <c r="R459" s="6" t="n">
        <f aca="false">IF(D459&gt;2,1,0)</f>
        <v>0</v>
      </c>
    </row>
    <row r="460" customFormat="false" ht="15" hidden="false" customHeight="true" outlineLevel="0" collapsed="false">
      <c r="A460" s="6" t="n">
        <f aca="false">1_Data_EDA!O461</f>
        <v>1</v>
      </c>
      <c r="B460" s="6" t="n">
        <f aca="false">1_Data_EDA!H461</f>
        <v>4</v>
      </c>
      <c r="C460" s="7" t="n">
        <f aca="false">1_Data_EDA!I461</f>
        <v>50</v>
      </c>
      <c r="D460" s="6" t="n">
        <f aca="false">1_Data_EDA!J461</f>
        <v>1</v>
      </c>
      <c r="E460" s="7" t="n">
        <f aca="false">1_Data_EDA!K461</f>
        <v>50</v>
      </c>
      <c r="F460" s="7" t="n">
        <f aca="false">1_Data_EDA!L461</f>
        <v>6</v>
      </c>
      <c r="G460" s="8" t="n">
        <f aca="false">1_Data_EDA!M461</f>
        <v>0.119999997</v>
      </c>
      <c r="H460" s="6" t="n">
        <f aca="false">IF(1_Data_EDA!B461="First Class",1,0)</f>
        <v>0</v>
      </c>
      <c r="I460" s="6" t="n">
        <f aca="false">IF(1_Data_EDA!B461="Second Class",1,0)</f>
        <v>0</v>
      </c>
      <c r="J460" s="6" t="n">
        <f aca="false">IF(1_Data_EDA!B461="Same Day",1,0)</f>
        <v>0</v>
      </c>
      <c r="K460" s="6" t="n">
        <f aca="false">IF(1_Data_EDA!C461="Corporate",1,0)</f>
        <v>1</v>
      </c>
      <c r="L460" s="6" t="n">
        <f aca="false">IF(1_Data_EDA!C461="Home Office",1,0)</f>
        <v>0</v>
      </c>
      <c r="M460" s="6" t="n">
        <f aca="false">IF(1_Data_EDA!D461="Europe",1,0)</f>
        <v>0</v>
      </c>
      <c r="N460" s="6" t="n">
        <f aca="false">IF(1_Data_EDA!D461="LATAM",1,0)</f>
        <v>0</v>
      </c>
      <c r="O460" s="6" t="n">
        <f aca="false">IF(1_Data_EDA!D461="Pacific Asia",1,0)</f>
        <v>0</v>
      </c>
      <c r="P460" s="6" t="n">
        <f aca="false">IF(1_Data_EDA!D461="USCA",1,0)</f>
        <v>0</v>
      </c>
      <c r="Q460" s="6" t="n">
        <f aca="false">IF(C460&gt;MEDIAN(C$5:C$8004),1,0)</f>
        <v>0</v>
      </c>
      <c r="R460" s="6" t="n">
        <f aca="false">IF(D460&gt;2,1,0)</f>
        <v>0</v>
      </c>
    </row>
    <row r="461" customFormat="false" ht="15" hidden="false" customHeight="true" outlineLevel="0" collapsed="false">
      <c r="A461" s="6" t="n">
        <f aca="false">1_Data_EDA!O462</f>
        <v>1</v>
      </c>
      <c r="B461" s="6" t="n">
        <f aca="false">1_Data_EDA!H462</f>
        <v>4</v>
      </c>
      <c r="C461" s="7" t="n">
        <f aca="false">1_Data_EDA!I462</f>
        <v>39.99000168</v>
      </c>
      <c r="D461" s="6" t="n">
        <f aca="false">1_Data_EDA!J462</f>
        <v>2</v>
      </c>
      <c r="E461" s="7" t="n">
        <f aca="false">1_Data_EDA!K462</f>
        <v>79.98000336</v>
      </c>
      <c r="F461" s="7" t="n">
        <f aca="false">1_Data_EDA!L462</f>
        <v>14.39999962</v>
      </c>
      <c r="G461" s="8" t="n">
        <f aca="false">1_Data_EDA!M462</f>
        <v>0.180000007</v>
      </c>
      <c r="H461" s="6" t="n">
        <f aca="false">IF(1_Data_EDA!B462="First Class",1,0)</f>
        <v>0</v>
      </c>
      <c r="I461" s="6" t="n">
        <f aca="false">IF(1_Data_EDA!B462="Second Class",1,0)</f>
        <v>0</v>
      </c>
      <c r="J461" s="6" t="n">
        <f aca="false">IF(1_Data_EDA!B462="Same Day",1,0)</f>
        <v>0</v>
      </c>
      <c r="K461" s="6" t="n">
        <f aca="false">IF(1_Data_EDA!C462="Corporate",1,0)</f>
        <v>0</v>
      </c>
      <c r="L461" s="6" t="n">
        <f aca="false">IF(1_Data_EDA!C462="Home Office",1,0)</f>
        <v>0</v>
      </c>
      <c r="M461" s="6" t="n">
        <f aca="false">IF(1_Data_EDA!D462="Europe",1,0)</f>
        <v>1</v>
      </c>
      <c r="N461" s="6" t="n">
        <f aca="false">IF(1_Data_EDA!D462="LATAM",1,0)</f>
        <v>0</v>
      </c>
      <c r="O461" s="6" t="n">
        <f aca="false">IF(1_Data_EDA!D462="Pacific Asia",1,0)</f>
        <v>0</v>
      </c>
      <c r="P461" s="6" t="n">
        <f aca="false">IF(1_Data_EDA!D462="USCA",1,0)</f>
        <v>0</v>
      </c>
      <c r="Q461" s="6" t="n">
        <f aca="false">IF(C461&gt;MEDIAN(C$5:C$8004),1,0)</f>
        <v>0</v>
      </c>
      <c r="R461" s="6" t="n">
        <f aca="false">IF(D461&gt;2,1,0)</f>
        <v>0</v>
      </c>
    </row>
    <row r="462" customFormat="false" ht="15" hidden="false" customHeight="true" outlineLevel="0" collapsed="false">
      <c r="A462" s="6" t="n">
        <f aca="false">1_Data_EDA!O463</f>
        <v>0</v>
      </c>
      <c r="B462" s="6" t="n">
        <f aca="false">1_Data_EDA!H463</f>
        <v>4</v>
      </c>
      <c r="C462" s="7" t="n">
        <f aca="false">1_Data_EDA!I463</f>
        <v>50</v>
      </c>
      <c r="D462" s="6" t="n">
        <f aca="false">1_Data_EDA!J463</f>
        <v>1</v>
      </c>
      <c r="E462" s="7" t="n">
        <f aca="false">1_Data_EDA!K463</f>
        <v>50</v>
      </c>
      <c r="F462" s="7" t="n">
        <f aca="false">1_Data_EDA!L463</f>
        <v>2</v>
      </c>
      <c r="G462" s="8" t="n">
        <f aca="false">1_Data_EDA!M463</f>
        <v>0.039999999</v>
      </c>
      <c r="H462" s="6" t="n">
        <f aca="false">IF(1_Data_EDA!B463="First Class",1,0)</f>
        <v>0</v>
      </c>
      <c r="I462" s="6" t="n">
        <f aca="false">IF(1_Data_EDA!B463="Second Class",1,0)</f>
        <v>0</v>
      </c>
      <c r="J462" s="6" t="n">
        <f aca="false">IF(1_Data_EDA!B463="Same Day",1,0)</f>
        <v>0</v>
      </c>
      <c r="K462" s="6" t="n">
        <f aca="false">IF(1_Data_EDA!C463="Corporate",1,0)</f>
        <v>0</v>
      </c>
      <c r="L462" s="6" t="n">
        <f aca="false">IF(1_Data_EDA!C463="Home Office",1,0)</f>
        <v>0</v>
      </c>
      <c r="M462" s="6" t="n">
        <f aca="false">IF(1_Data_EDA!D463="Europe",1,0)</f>
        <v>0</v>
      </c>
      <c r="N462" s="6" t="n">
        <f aca="false">IF(1_Data_EDA!D463="LATAM",1,0)</f>
        <v>0</v>
      </c>
      <c r="O462" s="6" t="n">
        <f aca="false">IF(1_Data_EDA!D463="Pacific Asia",1,0)</f>
        <v>1</v>
      </c>
      <c r="P462" s="6" t="n">
        <f aca="false">IF(1_Data_EDA!D463="USCA",1,0)</f>
        <v>0</v>
      </c>
      <c r="Q462" s="6" t="n">
        <f aca="false">IF(C462&gt;MEDIAN(C$5:C$8004),1,0)</f>
        <v>0</v>
      </c>
      <c r="R462" s="6" t="n">
        <f aca="false">IF(D462&gt;2,1,0)</f>
        <v>0</v>
      </c>
    </row>
    <row r="463" customFormat="false" ht="15" hidden="false" customHeight="true" outlineLevel="0" collapsed="false">
      <c r="A463" s="6" t="n">
        <f aca="false">1_Data_EDA!O464</f>
        <v>0</v>
      </c>
      <c r="B463" s="6" t="n">
        <f aca="false">1_Data_EDA!H464</f>
        <v>4</v>
      </c>
      <c r="C463" s="7" t="n">
        <f aca="false">1_Data_EDA!I464</f>
        <v>129.9900055</v>
      </c>
      <c r="D463" s="6" t="n">
        <f aca="false">1_Data_EDA!J464</f>
        <v>1</v>
      </c>
      <c r="E463" s="7" t="n">
        <f aca="false">1_Data_EDA!K464</f>
        <v>129.9900055</v>
      </c>
      <c r="F463" s="7" t="n">
        <f aca="false">1_Data_EDA!L464</f>
        <v>5.199999809</v>
      </c>
      <c r="G463" s="8" t="n">
        <f aca="false">1_Data_EDA!M464</f>
        <v>0.039999999</v>
      </c>
      <c r="H463" s="6" t="n">
        <f aca="false">IF(1_Data_EDA!B464="First Class",1,0)</f>
        <v>0</v>
      </c>
      <c r="I463" s="6" t="n">
        <f aca="false">IF(1_Data_EDA!B464="Second Class",1,0)</f>
        <v>0</v>
      </c>
      <c r="J463" s="6" t="n">
        <f aca="false">IF(1_Data_EDA!B464="Same Day",1,0)</f>
        <v>0</v>
      </c>
      <c r="K463" s="6" t="n">
        <f aca="false">IF(1_Data_EDA!C464="Corporate",1,0)</f>
        <v>1</v>
      </c>
      <c r="L463" s="6" t="n">
        <f aca="false">IF(1_Data_EDA!C464="Home Office",1,0)</f>
        <v>0</v>
      </c>
      <c r="M463" s="6" t="n">
        <f aca="false">IF(1_Data_EDA!D464="Europe",1,0)</f>
        <v>1</v>
      </c>
      <c r="N463" s="6" t="n">
        <f aca="false">IF(1_Data_EDA!D464="LATAM",1,0)</f>
        <v>0</v>
      </c>
      <c r="O463" s="6" t="n">
        <f aca="false">IF(1_Data_EDA!D464="Pacific Asia",1,0)</f>
        <v>0</v>
      </c>
      <c r="P463" s="6" t="n">
        <f aca="false">IF(1_Data_EDA!D464="USCA",1,0)</f>
        <v>0</v>
      </c>
      <c r="Q463" s="6" t="n">
        <f aca="false">IF(C463&gt;MEDIAN(C$5:C$8004),1,0)</f>
        <v>1</v>
      </c>
      <c r="R463" s="6" t="n">
        <f aca="false">IF(D463&gt;2,1,0)</f>
        <v>0</v>
      </c>
    </row>
    <row r="464" customFormat="false" ht="15" hidden="false" customHeight="true" outlineLevel="0" collapsed="false">
      <c r="A464" s="6" t="n">
        <f aca="false">1_Data_EDA!O465</f>
        <v>1</v>
      </c>
      <c r="B464" s="6" t="n">
        <f aca="false">1_Data_EDA!H465</f>
        <v>4</v>
      </c>
      <c r="C464" s="7" t="n">
        <f aca="false">1_Data_EDA!I465</f>
        <v>199.9900055</v>
      </c>
      <c r="D464" s="6" t="n">
        <f aca="false">1_Data_EDA!J465</f>
        <v>1</v>
      </c>
      <c r="E464" s="7" t="n">
        <f aca="false">1_Data_EDA!K465</f>
        <v>199.9900055</v>
      </c>
      <c r="F464" s="7" t="n">
        <f aca="false">1_Data_EDA!L465</f>
        <v>2</v>
      </c>
      <c r="G464" s="8" t="n">
        <f aca="false">1_Data_EDA!M465</f>
        <v>0.01</v>
      </c>
      <c r="H464" s="6" t="n">
        <f aca="false">IF(1_Data_EDA!B465="First Class",1,0)</f>
        <v>0</v>
      </c>
      <c r="I464" s="6" t="n">
        <f aca="false">IF(1_Data_EDA!B465="Second Class",1,0)</f>
        <v>0</v>
      </c>
      <c r="J464" s="6" t="n">
        <f aca="false">IF(1_Data_EDA!B465="Same Day",1,0)</f>
        <v>0</v>
      </c>
      <c r="K464" s="6" t="n">
        <f aca="false">IF(1_Data_EDA!C465="Corporate",1,0)</f>
        <v>0</v>
      </c>
      <c r="L464" s="6" t="n">
        <f aca="false">IF(1_Data_EDA!C465="Home Office",1,0)</f>
        <v>1</v>
      </c>
      <c r="M464" s="6" t="n">
        <f aca="false">IF(1_Data_EDA!D465="Europe",1,0)</f>
        <v>0</v>
      </c>
      <c r="N464" s="6" t="n">
        <f aca="false">IF(1_Data_EDA!D465="LATAM",1,0)</f>
        <v>1</v>
      </c>
      <c r="O464" s="6" t="n">
        <f aca="false">IF(1_Data_EDA!D465="Pacific Asia",1,0)</f>
        <v>0</v>
      </c>
      <c r="P464" s="6" t="n">
        <f aca="false">IF(1_Data_EDA!D465="USCA",1,0)</f>
        <v>0</v>
      </c>
      <c r="Q464" s="6" t="n">
        <f aca="false">IF(C464&gt;MEDIAN(C$5:C$8004),1,0)</f>
        <v>1</v>
      </c>
      <c r="R464" s="6" t="n">
        <f aca="false">IF(D464&gt;2,1,0)</f>
        <v>0</v>
      </c>
    </row>
    <row r="465" customFormat="false" ht="15" hidden="false" customHeight="true" outlineLevel="0" collapsed="false">
      <c r="A465" s="6" t="n">
        <f aca="false">1_Data_EDA!O466</f>
        <v>1</v>
      </c>
      <c r="B465" s="6" t="n">
        <f aca="false">1_Data_EDA!H466</f>
        <v>4</v>
      </c>
      <c r="C465" s="7" t="n">
        <f aca="false">1_Data_EDA!I466</f>
        <v>59.99000168</v>
      </c>
      <c r="D465" s="6" t="n">
        <f aca="false">1_Data_EDA!J466</f>
        <v>1</v>
      </c>
      <c r="E465" s="7" t="n">
        <f aca="false">1_Data_EDA!K466</f>
        <v>59.99000168</v>
      </c>
      <c r="F465" s="7" t="n">
        <f aca="false">1_Data_EDA!L466</f>
        <v>6</v>
      </c>
      <c r="G465" s="8" t="n">
        <f aca="false">1_Data_EDA!M466</f>
        <v>0.100000001</v>
      </c>
      <c r="H465" s="6" t="n">
        <f aca="false">IF(1_Data_EDA!B466="First Class",1,0)</f>
        <v>0</v>
      </c>
      <c r="I465" s="6" t="n">
        <f aca="false">IF(1_Data_EDA!B466="Second Class",1,0)</f>
        <v>0</v>
      </c>
      <c r="J465" s="6" t="n">
        <f aca="false">IF(1_Data_EDA!B466="Same Day",1,0)</f>
        <v>0</v>
      </c>
      <c r="K465" s="6" t="n">
        <f aca="false">IF(1_Data_EDA!C466="Corporate",1,0)</f>
        <v>0</v>
      </c>
      <c r="L465" s="6" t="n">
        <f aca="false">IF(1_Data_EDA!C466="Home Office",1,0)</f>
        <v>1</v>
      </c>
      <c r="M465" s="6" t="n">
        <f aca="false">IF(1_Data_EDA!D466="Europe",1,0)</f>
        <v>0</v>
      </c>
      <c r="N465" s="6" t="n">
        <f aca="false">IF(1_Data_EDA!D466="LATAM",1,0)</f>
        <v>0</v>
      </c>
      <c r="O465" s="6" t="n">
        <f aca="false">IF(1_Data_EDA!D466="Pacific Asia",1,0)</f>
        <v>0</v>
      </c>
      <c r="P465" s="6" t="n">
        <f aca="false">IF(1_Data_EDA!D466="USCA",1,0)</f>
        <v>0</v>
      </c>
      <c r="Q465" s="6" t="n">
        <f aca="false">IF(C465&gt;MEDIAN(C$5:C$8004),1,0)</f>
        <v>0</v>
      </c>
      <c r="R465" s="6" t="n">
        <f aca="false">IF(D465&gt;2,1,0)</f>
        <v>0</v>
      </c>
    </row>
    <row r="466" customFormat="false" ht="15" hidden="false" customHeight="true" outlineLevel="0" collapsed="false">
      <c r="A466" s="6" t="n">
        <f aca="false">1_Data_EDA!O467</f>
        <v>1</v>
      </c>
      <c r="B466" s="6" t="n">
        <f aca="false">1_Data_EDA!H467</f>
        <v>1</v>
      </c>
      <c r="C466" s="7" t="n">
        <f aca="false">1_Data_EDA!I467</f>
        <v>199.9900055</v>
      </c>
      <c r="D466" s="6" t="n">
        <f aca="false">1_Data_EDA!J467</f>
        <v>1</v>
      </c>
      <c r="E466" s="7" t="n">
        <f aca="false">1_Data_EDA!K467</f>
        <v>199.9900055</v>
      </c>
      <c r="F466" s="7" t="n">
        <f aca="false">1_Data_EDA!L467</f>
        <v>50</v>
      </c>
      <c r="G466" s="8" t="n">
        <f aca="false">1_Data_EDA!M467</f>
        <v>0.25</v>
      </c>
      <c r="H466" s="6" t="n">
        <f aca="false">IF(1_Data_EDA!B467="First Class",1,0)</f>
        <v>1</v>
      </c>
      <c r="I466" s="6" t="n">
        <f aca="false">IF(1_Data_EDA!B467="Second Class",1,0)</f>
        <v>0</v>
      </c>
      <c r="J466" s="6" t="n">
        <f aca="false">IF(1_Data_EDA!B467="Same Day",1,0)</f>
        <v>0</v>
      </c>
      <c r="K466" s="6" t="n">
        <f aca="false">IF(1_Data_EDA!C467="Corporate",1,0)</f>
        <v>1</v>
      </c>
      <c r="L466" s="6" t="n">
        <f aca="false">IF(1_Data_EDA!C467="Home Office",1,0)</f>
        <v>0</v>
      </c>
      <c r="M466" s="6" t="n">
        <f aca="false">IF(1_Data_EDA!D467="Europe",1,0)</f>
        <v>0</v>
      </c>
      <c r="N466" s="6" t="n">
        <f aca="false">IF(1_Data_EDA!D467="LATAM",1,0)</f>
        <v>1</v>
      </c>
      <c r="O466" s="6" t="n">
        <f aca="false">IF(1_Data_EDA!D467="Pacific Asia",1,0)</f>
        <v>0</v>
      </c>
      <c r="P466" s="6" t="n">
        <f aca="false">IF(1_Data_EDA!D467="USCA",1,0)</f>
        <v>0</v>
      </c>
      <c r="Q466" s="6" t="n">
        <f aca="false">IF(C466&gt;MEDIAN(C$5:C$8004),1,0)</f>
        <v>1</v>
      </c>
      <c r="R466" s="6" t="n">
        <f aca="false">IF(D466&gt;2,1,0)</f>
        <v>0</v>
      </c>
    </row>
    <row r="467" customFormat="false" ht="15" hidden="false" customHeight="true" outlineLevel="0" collapsed="false">
      <c r="A467" s="6" t="n">
        <f aca="false">1_Data_EDA!O468</f>
        <v>1</v>
      </c>
      <c r="B467" s="6" t="n">
        <f aca="false">1_Data_EDA!H468</f>
        <v>4</v>
      </c>
      <c r="C467" s="7" t="n">
        <f aca="false">1_Data_EDA!I468</f>
        <v>199.9900055</v>
      </c>
      <c r="D467" s="6" t="n">
        <f aca="false">1_Data_EDA!J468</f>
        <v>1</v>
      </c>
      <c r="E467" s="7" t="n">
        <f aca="false">1_Data_EDA!K468</f>
        <v>199.9900055</v>
      </c>
      <c r="F467" s="7" t="n">
        <f aca="false">1_Data_EDA!L468</f>
        <v>20</v>
      </c>
      <c r="G467" s="8" t="n">
        <f aca="false">1_Data_EDA!M468</f>
        <v>0.100000001</v>
      </c>
      <c r="H467" s="6" t="n">
        <f aca="false">IF(1_Data_EDA!B468="First Class",1,0)</f>
        <v>0</v>
      </c>
      <c r="I467" s="6" t="n">
        <f aca="false">IF(1_Data_EDA!B468="Second Class",1,0)</f>
        <v>0</v>
      </c>
      <c r="J467" s="6" t="n">
        <f aca="false">IF(1_Data_EDA!B468="Same Day",1,0)</f>
        <v>0</v>
      </c>
      <c r="K467" s="6" t="n">
        <f aca="false">IF(1_Data_EDA!C468="Corporate",1,0)</f>
        <v>0</v>
      </c>
      <c r="L467" s="6" t="n">
        <f aca="false">IF(1_Data_EDA!C468="Home Office",1,0)</f>
        <v>1</v>
      </c>
      <c r="M467" s="6" t="n">
        <f aca="false">IF(1_Data_EDA!D468="Europe",1,0)</f>
        <v>1</v>
      </c>
      <c r="N467" s="6" t="n">
        <f aca="false">IF(1_Data_EDA!D468="LATAM",1,0)</f>
        <v>0</v>
      </c>
      <c r="O467" s="6" t="n">
        <f aca="false">IF(1_Data_EDA!D468="Pacific Asia",1,0)</f>
        <v>0</v>
      </c>
      <c r="P467" s="6" t="n">
        <f aca="false">IF(1_Data_EDA!D468="USCA",1,0)</f>
        <v>0</v>
      </c>
      <c r="Q467" s="6" t="n">
        <f aca="false">IF(C467&gt;MEDIAN(C$5:C$8004),1,0)</f>
        <v>1</v>
      </c>
      <c r="R467" s="6" t="n">
        <f aca="false">IF(D467&gt;2,1,0)</f>
        <v>0</v>
      </c>
    </row>
    <row r="468" customFormat="false" ht="15" hidden="false" customHeight="true" outlineLevel="0" collapsed="false">
      <c r="A468" s="6" t="n">
        <f aca="false">1_Data_EDA!O469</f>
        <v>0</v>
      </c>
      <c r="B468" s="6" t="n">
        <f aca="false">1_Data_EDA!H469</f>
        <v>4</v>
      </c>
      <c r="C468" s="7" t="n">
        <f aca="false">1_Data_EDA!I469</f>
        <v>299.980011</v>
      </c>
      <c r="D468" s="6" t="n">
        <f aca="false">1_Data_EDA!J469</f>
        <v>1</v>
      </c>
      <c r="E468" s="7" t="n">
        <f aca="false">1_Data_EDA!K469</f>
        <v>299.980011</v>
      </c>
      <c r="F468" s="7" t="n">
        <f aca="false">1_Data_EDA!L469</f>
        <v>54</v>
      </c>
      <c r="G468" s="8" t="n">
        <f aca="false">1_Data_EDA!M469</f>
        <v>0.180000007</v>
      </c>
      <c r="H468" s="6" t="n">
        <f aca="false">IF(1_Data_EDA!B469="First Class",1,0)</f>
        <v>0</v>
      </c>
      <c r="I468" s="6" t="n">
        <f aca="false">IF(1_Data_EDA!B469="Second Class",1,0)</f>
        <v>0</v>
      </c>
      <c r="J468" s="6" t="n">
        <f aca="false">IF(1_Data_EDA!B469="Same Day",1,0)</f>
        <v>0</v>
      </c>
      <c r="K468" s="6" t="n">
        <f aca="false">IF(1_Data_EDA!C469="Corporate",1,0)</f>
        <v>0</v>
      </c>
      <c r="L468" s="6" t="n">
        <f aca="false">IF(1_Data_EDA!C469="Home Office",1,0)</f>
        <v>0</v>
      </c>
      <c r="M468" s="6" t="n">
        <f aca="false">IF(1_Data_EDA!D469="Europe",1,0)</f>
        <v>1</v>
      </c>
      <c r="N468" s="6" t="n">
        <f aca="false">IF(1_Data_EDA!D469="LATAM",1,0)</f>
        <v>0</v>
      </c>
      <c r="O468" s="6" t="n">
        <f aca="false">IF(1_Data_EDA!D469="Pacific Asia",1,0)</f>
        <v>0</v>
      </c>
      <c r="P468" s="6" t="n">
        <f aca="false">IF(1_Data_EDA!D469="USCA",1,0)</f>
        <v>0</v>
      </c>
      <c r="Q468" s="6" t="n">
        <f aca="false">IF(C468&gt;MEDIAN(C$5:C$8004),1,0)</f>
        <v>1</v>
      </c>
      <c r="R468" s="6" t="n">
        <f aca="false">IF(D468&gt;2,1,0)</f>
        <v>0</v>
      </c>
    </row>
    <row r="469" customFormat="false" ht="15" hidden="false" customHeight="true" outlineLevel="0" collapsed="false">
      <c r="A469" s="6" t="n">
        <f aca="false">1_Data_EDA!O470</f>
        <v>1</v>
      </c>
      <c r="B469" s="6" t="n">
        <f aca="false">1_Data_EDA!H470</f>
        <v>4</v>
      </c>
      <c r="C469" s="7" t="n">
        <f aca="false">1_Data_EDA!I470</f>
        <v>399.980011</v>
      </c>
      <c r="D469" s="6" t="n">
        <f aca="false">1_Data_EDA!J470</f>
        <v>1</v>
      </c>
      <c r="E469" s="7" t="n">
        <f aca="false">1_Data_EDA!K470</f>
        <v>399.980011</v>
      </c>
      <c r="F469" s="7" t="n">
        <f aca="false">1_Data_EDA!L470</f>
        <v>8</v>
      </c>
      <c r="G469" s="8" t="n">
        <f aca="false">1_Data_EDA!M470</f>
        <v>0.02</v>
      </c>
      <c r="H469" s="6" t="n">
        <f aca="false">IF(1_Data_EDA!B470="First Class",1,0)</f>
        <v>0</v>
      </c>
      <c r="I469" s="6" t="n">
        <f aca="false">IF(1_Data_EDA!B470="Second Class",1,0)</f>
        <v>0</v>
      </c>
      <c r="J469" s="6" t="n">
        <f aca="false">IF(1_Data_EDA!B470="Same Day",1,0)</f>
        <v>0</v>
      </c>
      <c r="K469" s="6" t="n">
        <f aca="false">IF(1_Data_EDA!C470="Corporate",1,0)</f>
        <v>0</v>
      </c>
      <c r="L469" s="6" t="n">
        <f aca="false">IF(1_Data_EDA!C470="Home Office",1,0)</f>
        <v>0</v>
      </c>
      <c r="M469" s="6" t="n">
        <f aca="false">IF(1_Data_EDA!D470="Europe",1,0)</f>
        <v>0</v>
      </c>
      <c r="N469" s="6" t="n">
        <f aca="false">IF(1_Data_EDA!D470="LATAM",1,0)</f>
        <v>0</v>
      </c>
      <c r="O469" s="6" t="n">
        <f aca="false">IF(1_Data_EDA!D470="Pacific Asia",1,0)</f>
        <v>1</v>
      </c>
      <c r="P469" s="6" t="n">
        <f aca="false">IF(1_Data_EDA!D470="USCA",1,0)</f>
        <v>0</v>
      </c>
      <c r="Q469" s="6" t="n">
        <f aca="false">IF(C469&gt;MEDIAN(C$5:C$8004),1,0)</f>
        <v>1</v>
      </c>
      <c r="R469" s="6" t="n">
        <f aca="false">IF(D469&gt;2,1,0)</f>
        <v>0</v>
      </c>
    </row>
    <row r="470" customFormat="false" ht="15" hidden="false" customHeight="true" outlineLevel="0" collapsed="false">
      <c r="A470" s="6" t="n">
        <f aca="false">1_Data_EDA!O471</f>
        <v>1</v>
      </c>
      <c r="B470" s="6" t="n">
        <f aca="false">1_Data_EDA!H471</f>
        <v>4</v>
      </c>
      <c r="C470" s="7" t="n">
        <f aca="false">1_Data_EDA!I471</f>
        <v>399.980011</v>
      </c>
      <c r="D470" s="6" t="n">
        <f aca="false">1_Data_EDA!J471</f>
        <v>1</v>
      </c>
      <c r="E470" s="7" t="n">
        <f aca="false">1_Data_EDA!K471</f>
        <v>399.980011</v>
      </c>
      <c r="F470" s="7" t="n">
        <f aca="false">1_Data_EDA!L471</f>
        <v>8</v>
      </c>
      <c r="G470" s="8" t="n">
        <f aca="false">1_Data_EDA!M471</f>
        <v>0.02</v>
      </c>
      <c r="H470" s="6" t="n">
        <f aca="false">IF(1_Data_EDA!B471="First Class",1,0)</f>
        <v>0</v>
      </c>
      <c r="I470" s="6" t="n">
        <f aca="false">IF(1_Data_EDA!B471="Second Class",1,0)</f>
        <v>0</v>
      </c>
      <c r="J470" s="6" t="n">
        <f aca="false">IF(1_Data_EDA!B471="Same Day",1,0)</f>
        <v>0</v>
      </c>
      <c r="K470" s="6" t="n">
        <f aca="false">IF(1_Data_EDA!C471="Corporate",1,0)</f>
        <v>1</v>
      </c>
      <c r="L470" s="6" t="n">
        <f aca="false">IF(1_Data_EDA!C471="Home Office",1,0)</f>
        <v>0</v>
      </c>
      <c r="M470" s="6" t="n">
        <f aca="false">IF(1_Data_EDA!D471="Europe",1,0)</f>
        <v>0</v>
      </c>
      <c r="N470" s="6" t="n">
        <f aca="false">IF(1_Data_EDA!D471="LATAM",1,0)</f>
        <v>0</v>
      </c>
      <c r="O470" s="6" t="n">
        <f aca="false">IF(1_Data_EDA!D471="Pacific Asia",1,0)</f>
        <v>1</v>
      </c>
      <c r="P470" s="6" t="n">
        <f aca="false">IF(1_Data_EDA!D471="USCA",1,0)</f>
        <v>0</v>
      </c>
      <c r="Q470" s="6" t="n">
        <f aca="false">IF(C470&gt;MEDIAN(C$5:C$8004),1,0)</f>
        <v>1</v>
      </c>
      <c r="R470" s="6" t="n">
        <f aca="false">IF(D470&gt;2,1,0)</f>
        <v>0</v>
      </c>
    </row>
    <row r="471" customFormat="false" ht="15" hidden="false" customHeight="true" outlineLevel="0" collapsed="false">
      <c r="A471" s="6" t="n">
        <f aca="false">1_Data_EDA!O472</f>
        <v>0</v>
      </c>
      <c r="B471" s="6" t="n">
        <f aca="false">1_Data_EDA!H472</f>
        <v>4</v>
      </c>
      <c r="C471" s="7" t="n">
        <f aca="false">1_Data_EDA!I472</f>
        <v>49.97999954</v>
      </c>
      <c r="D471" s="6" t="n">
        <f aca="false">1_Data_EDA!J472</f>
        <v>1</v>
      </c>
      <c r="E471" s="7" t="n">
        <f aca="false">1_Data_EDA!K472</f>
        <v>49.97999954</v>
      </c>
      <c r="F471" s="7" t="n">
        <f aca="false">1_Data_EDA!L472</f>
        <v>6.5</v>
      </c>
      <c r="G471" s="8" t="n">
        <f aca="false">1_Data_EDA!M472</f>
        <v>0.129999995</v>
      </c>
      <c r="H471" s="6" t="n">
        <f aca="false">IF(1_Data_EDA!B472="First Class",1,0)</f>
        <v>0</v>
      </c>
      <c r="I471" s="6" t="n">
        <f aca="false">IF(1_Data_EDA!B472="Second Class",1,0)</f>
        <v>0</v>
      </c>
      <c r="J471" s="6" t="n">
        <f aca="false">IF(1_Data_EDA!B472="Same Day",1,0)</f>
        <v>0</v>
      </c>
      <c r="K471" s="6" t="n">
        <f aca="false">IF(1_Data_EDA!C472="Corporate",1,0)</f>
        <v>1</v>
      </c>
      <c r="L471" s="6" t="n">
        <f aca="false">IF(1_Data_EDA!C472="Home Office",1,0)</f>
        <v>0</v>
      </c>
      <c r="M471" s="6" t="n">
        <f aca="false">IF(1_Data_EDA!D472="Europe",1,0)</f>
        <v>1</v>
      </c>
      <c r="N471" s="6" t="n">
        <f aca="false">IF(1_Data_EDA!D472="LATAM",1,0)</f>
        <v>0</v>
      </c>
      <c r="O471" s="6" t="n">
        <f aca="false">IF(1_Data_EDA!D472="Pacific Asia",1,0)</f>
        <v>0</v>
      </c>
      <c r="P471" s="6" t="n">
        <f aca="false">IF(1_Data_EDA!D472="USCA",1,0)</f>
        <v>0</v>
      </c>
      <c r="Q471" s="6" t="n">
        <f aca="false">IF(C471&gt;MEDIAN(C$5:C$8004),1,0)</f>
        <v>0</v>
      </c>
      <c r="R471" s="6" t="n">
        <f aca="false">IF(D471&gt;2,1,0)</f>
        <v>0</v>
      </c>
    </row>
    <row r="472" customFormat="false" ht="15" hidden="false" customHeight="true" outlineLevel="0" collapsed="false">
      <c r="A472" s="6" t="n">
        <f aca="false">1_Data_EDA!O473</f>
        <v>0</v>
      </c>
      <c r="B472" s="6" t="n">
        <f aca="false">1_Data_EDA!H473</f>
        <v>4</v>
      </c>
      <c r="C472" s="7" t="n">
        <f aca="false">1_Data_EDA!I473</f>
        <v>49.97999954</v>
      </c>
      <c r="D472" s="6" t="n">
        <f aca="false">1_Data_EDA!J473</f>
        <v>5</v>
      </c>
      <c r="E472" s="7" t="n">
        <f aca="false">1_Data_EDA!K473</f>
        <v>249.8999939</v>
      </c>
      <c r="F472" s="7" t="n">
        <f aca="false">1_Data_EDA!L473</f>
        <v>2.5</v>
      </c>
      <c r="G472" s="8" t="n">
        <f aca="false">1_Data_EDA!M473</f>
        <v>0.01</v>
      </c>
      <c r="H472" s="6" t="n">
        <f aca="false">IF(1_Data_EDA!B473="First Class",1,0)</f>
        <v>0</v>
      </c>
      <c r="I472" s="6" t="n">
        <f aca="false">IF(1_Data_EDA!B473="Second Class",1,0)</f>
        <v>0</v>
      </c>
      <c r="J472" s="6" t="n">
        <f aca="false">IF(1_Data_EDA!B473="Same Day",1,0)</f>
        <v>0</v>
      </c>
      <c r="K472" s="6" t="n">
        <f aca="false">IF(1_Data_EDA!C473="Corporate",1,0)</f>
        <v>0</v>
      </c>
      <c r="L472" s="6" t="n">
        <f aca="false">IF(1_Data_EDA!C473="Home Office",1,0)</f>
        <v>0</v>
      </c>
      <c r="M472" s="6" t="n">
        <f aca="false">IF(1_Data_EDA!D473="Europe",1,0)</f>
        <v>0</v>
      </c>
      <c r="N472" s="6" t="n">
        <f aca="false">IF(1_Data_EDA!D473="LATAM",1,0)</f>
        <v>1</v>
      </c>
      <c r="O472" s="6" t="n">
        <f aca="false">IF(1_Data_EDA!D473="Pacific Asia",1,0)</f>
        <v>0</v>
      </c>
      <c r="P472" s="6" t="n">
        <f aca="false">IF(1_Data_EDA!D473="USCA",1,0)</f>
        <v>0</v>
      </c>
      <c r="Q472" s="6" t="n">
        <f aca="false">IF(C472&gt;MEDIAN(C$5:C$8004),1,0)</f>
        <v>0</v>
      </c>
      <c r="R472" s="6" t="n">
        <f aca="false">IF(D472&gt;2,1,0)</f>
        <v>1</v>
      </c>
    </row>
    <row r="473" customFormat="false" ht="15" hidden="false" customHeight="true" outlineLevel="0" collapsed="false">
      <c r="A473" s="6" t="n">
        <f aca="false">1_Data_EDA!O474</f>
        <v>1</v>
      </c>
      <c r="B473" s="6" t="n">
        <f aca="false">1_Data_EDA!H474</f>
        <v>4</v>
      </c>
      <c r="C473" s="7" t="n">
        <f aca="false">1_Data_EDA!I474</f>
        <v>39.99000168</v>
      </c>
      <c r="D473" s="6" t="n">
        <f aca="false">1_Data_EDA!J474</f>
        <v>5</v>
      </c>
      <c r="E473" s="7" t="n">
        <f aca="false">1_Data_EDA!K474</f>
        <v>199.9499969</v>
      </c>
      <c r="F473" s="7" t="n">
        <f aca="false">1_Data_EDA!L474</f>
        <v>49.99000168</v>
      </c>
      <c r="G473" s="8" t="n">
        <f aca="false">1_Data_EDA!M474</f>
        <v>0.25</v>
      </c>
      <c r="H473" s="6" t="n">
        <f aca="false">IF(1_Data_EDA!B474="First Class",1,0)</f>
        <v>0</v>
      </c>
      <c r="I473" s="6" t="n">
        <f aca="false">IF(1_Data_EDA!B474="Second Class",1,0)</f>
        <v>0</v>
      </c>
      <c r="J473" s="6" t="n">
        <f aca="false">IF(1_Data_EDA!B474="Same Day",1,0)</f>
        <v>0</v>
      </c>
      <c r="K473" s="6" t="n">
        <f aca="false">IF(1_Data_EDA!C474="Corporate",1,0)</f>
        <v>0</v>
      </c>
      <c r="L473" s="6" t="n">
        <f aca="false">IF(1_Data_EDA!C474="Home Office",1,0)</f>
        <v>0</v>
      </c>
      <c r="M473" s="6" t="n">
        <f aca="false">IF(1_Data_EDA!D474="Europe",1,0)</f>
        <v>0</v>
      </c>
      <c r="N473" s="6" t="n">
        <f aca="false">IF(1_Data_EDA!D474="LATAM",1,0)</f>
        <v>1</v>
      </c>
      <c r="O473" s="6" t="n">
        <f aca="false">IF(1_Data_EDA!D474="Pacific Asia",1,0)</f>
        <v>0</v>
      </c>
      <c r="P473" s="6" t="n">
        <f aca="false">IF(1_Data_EDA!D474="USCA",1,0)</f>
        <v>0</v>
      </c>
      <c r="Q473" s="6" t="n">
        <f aca="false">IF(C473&gt;MEDIAN(C$5:C$8004),1,0)</f>
        <v>0</v>
      </c>
      <c r="R473" s="6" t="n">
        <f aca="false">IF(D473&gt;2,1,0)</f>
        <v>1</v>
      </c>
    </row>
    <row r="474" customFormat="false" ht="15" hidden="false" customHeight="true" outlineLevel="0" collapsed="false">
      <c r="A474" s="6" t="n">
        <f aca="false">1_Data_EDA!O475</f>
        <v>0</v>
      </c>
      <c r="B474" s="6" t="n">
        <f aca="false">1_Data_EDA!H475</f>
        <v>4</v>
      </c>
      <c r="C474" s="7" t="n">
        <f aca="false">1_Data_EDA!I475</f>
        <v>129.9900055</v>
      </c>
      <c r="D474" s="6" t="n">
        <f aca="false">1_Data_EDA!J475</f>
        <v>1</v>
      </c>
      <c r="E474" s="7" t="n">
        <f aca="false">1_Data_EDA!K475</f>
        <v>129.9900055</v>
      </c>
      <c r="F474" s="7" t="n">
        <f aca="false">1_Data_EDA!L475</f>
        <v>22.10000038</v>
      </c>
      <c r="G474" s="8" t="n">
        <f aca="false">1_Data_EDA!M475</f>
        <v>0.170000002</v>
      </c>
      <c r="H474" s="6" t="n">
        <f aca="false">IF(1_Data_EDA!B475="First Class",1,0)</f>
        <v>0</v>
      </c>
      <c r="I474" s="6" t="n">
        <f aca="false">IF(1_Data_EDA!B475="Second Class",1,0)</f>
        <v>0</v>
      </c>
      <c r="J474" s="6" t="n">
        <f aca="false">IF(1_Data_EDA!B475="Same Day",1,0)</f>
        <v>0</v>
      </c>
      <c r="K474" s="6" t="n">
        <f aca="false">IF(1_Data_EDA!C475="Corporate",1,0)</f>
        <v>1</v>
      </c>
      <c r="L474" s="6" t="n">
        <f aca="false">IF(1_Data_EDA!C475="Home Office",1,0)</f>
        <v>0</v>
      </c>
      <c r="M474" s="6" t="n">
        <f aca="false">IF(1_Data_EDA!D475="Europe",1,0)</f>
        <v>0</v>
      </c>
      <c r="N474" s="6" t="n">
        <f aca="false">IF(1_Data_EDA!D475="LATAM",1,0)</f>
        <v>1</v>
      </c>
      <c r="O474" s="6" t="n">
        <f aca="false">IF(1_Data_EDA!D475="Pacific Asia",1,0)</f>
        <v>0</v>
      </c>
      <c r="P474" s="6" t="n">
        <f aca="false">IF(1_Data_EDA!D475="USCA",1,0)</f>
        <v>0</v>
      </c>
      <c r="Q474" s="6" t="n">
        <f aca="false">IF(C474&gt;MEDIAN(C$5:C$8004),1,0)</f>
        <v>1</v>
      </c>
      <c r="R474" s="6" t="n">
        <f aca="false">IF(D474&gt;2,1,0)</f>
        <v>0</v>
      </c>
    </row>
    <row r="475" customFormat="false" ht="15" hidden="false" customHeight="true" outlineLevel="0" collapsed="false">
      <c r="A475" s="6" t="n">
        <f aca="false">1_Data_EDA!O476</f>
        <v>0</v>
      </c>
      <c r="B475" s="6" t="n">
        <f aca="false">1_Data_EDA!H476</f>
        <v>4</v>
      </c>
      <c r="C475" s="7" t="n">
        <f aca="false">1_Data_EDA!I476</f>
        <v>39.75</v>
      </c>
      <c r="D475" s="6" t="n">
        <f aca="false">1_Data_EDA!J476</f>
        <v>1</v>
      </c>
      <c r="E475" s="7" t="n">
        <f aca="false">1_Data_EDA!K476</f>
        <v>39.75</v>
      </c>
      <c r="F475" s="7" t="n">
        <f aca="false">1_Data_EDA!L476</f>
        <v>2.190000057</v>
      </c>
      <c r="G475" s="8" t="n">
        <f aca="false">1_Data_EDA!M476</f>
        <v>0.059999999</v>
      </c>
      <c r="H475" s="6" t="n">
        <f aca="false">IF(1_Data_EDA!B476="First Class",1,0)</f>
        <v>0</v>
      </c>
      <c r="I475" s="6" t="n">
        <f aca="false">IF(1_Data_EDA!B476="Second Class",1,0)</f>
        <v>0</v>
      </c>
      <c r="J475" s="6" t="n">
        <f aca="false">IF(1_Data_EDA!B476="Same Day",1,0)</f>
        <v>0</v>
      </c>
      <c r="K475" s="6" t="n">
        <f aca="false">IF(1_Data_EDA!C476="Corporate",1,0)</f>
        <v>0</v>
      </c>
      <c r="L475" s="6" t="n">
        <f aca="false">IF(1_Data_EDA!C476="Home Office",1,0)</f>
        <v>0</v>
      </c>
      <c r="M475" s="6" t="n">
        <f aca="false">IF(1_Data_EDA!D476="Europe",1,0)</f>
        <v>0</v>
      </c>
      <c r="N475" s="6" t="n">
        <f aca="false">IF(1_Data_EDA!D476="LATAM",1,0)</f>
        <v>0</v>
      </c>
      <c r="O475" s="6" t="n">
        <f aca="false">IF(1_Data_EDA!D476="Pacific Asia",1,0)</f>
        <v>1</v>
      </c>
      <c r="P475" s="6" t="n">
        <f aca="false">IF(1_Data_EDA!D476="USCA",1,0)</f>
        <v>0</v>
      </c>
      <c r="Q475" s="6" t="n">
        <f aca="false">IF(C475&gt;MEDIAN(C$5:C$8004),1,0)</f>
        <v>0</v>
      </c>
      <c r="R475" s="6" t="n">
        <f aca="false">IF(D475&gt;2,1,0)</f>
        <v>0</v>
      </c>
    </row>
    <row r="476" customFormat="false" ht="15" hidden="false" customHeight="true" outlineLevel="0" collapsed="false">
      <c r="A476" s="6" t="n">
        <f aca="false">1_Data_EDA!O477</f>
        <v>1</v>
      </c>
      <c r="B476" s="6" t="n">
        <f aca="false">1_Data_EDA!H477</f>
        <v>2</v>
      </c>
      <c r="C476" s="7" t="n">
        <f aca="false">1_Data_EDA!I477</f>
        <v>299.980011</v>
      </c>
      <c r="D476" s="6" t="n">
        <f aca="false">1_Data_EDA!J477</f>
        <v>1</v>
      </c>
      <c r="E476" s="7" t="n">
        <f aca="false">1_Data_EDA!K477</f>
        <v>299.980011</v>
      </c>
      <c r="F476" s="7" t="n">
        <f aca="false">1_Data_EDA!L477</f>
        <v>39</v>
      </c>
      <c r="G476" s="8" t="n">
        <f aca="false">1_Data_EDA!M477</f>
        <v>0.129999995</v>
      </c>
      <c r="H476" s="6" t="n">
        <f aca="false">IF(1_Data_EDA!B477="First Class",1,0)</f>
        <v>0</v>
      </c>
      <c r="I476" s="6" t="n">
        <f aca="false">IF(1_Data_EDA!B477="Second Class",1,0)</f>
        <v>1</v>
      </c>
      <c r="J476" s="6" t="n">
        <f aca="false">IF(1_Data_EDA!B477="Same Day",1,0)</f>
        <v>0</v>
      </c>
      <c r="K476" s="6" t="n">
        <f aca="false">IF(1_Data_EDA!C477="Corporate",1,0)</f>
        <v>0</v>
      </c>
      <c r="L476" s="6" t="n">
        <f aca="false">IF(1_Data_EDA!C477="Home Office",1,0)</f>
        <v>0</v>
      </c>
      <c r="M476" s="6" t="n">
        <f aca="false">IF(1_Data_EDA!D477="Europe",1,0)</f>
        <v>0</v>
      </c>
      <c r="N476" s="6" t="n">
        <f aca="false">IF(1_Data_EDA!D477="LATAM",1,0)</f>
        <v>1</v>
      </c>
      <c r="O476" s="6" t="n">
        <f aca="false">IF(1_Data_EDA!D477="Pacific Asia",1,0)</f>
        <v>0</v>
      </c>
      <c r="P476" s="6" t="n">
        <f aca="false">IF(1_Data_EDA!D477="USCA",1,0)</f>
        <v>0</v>
      </c>
      <c r="Q476" s="6" t="n">
        <f aca="false">IF(C476&gt;MEDIAN(C$5:C$8004),1,0)</f>
        <v>1</v>
      </c>
      <c r="R476" s="6" t="n">
        <f aca="false">IF(D476&gt;2,1,0)</f>
        <v>0</v>
      </c>
    </row>
    <row r="477" customFormat="false" ht="15" hidden="false" customHeight="true" outlineLevel="0" collapsed="false">
      <c r="A477" s="6" t="n">
        <f aca="false">1_Data_EDA!O478</f>
        <v>1</v>
      </c>
      <c r="B477" s="6" t="n">
        <f aca="false">1_Data_EDA!H478</f>
        <v>1</v>
      </c>
      <c r="C477" s="7" t="n">
        <f aca="false">1_Data_EDA!I478</f>
        <v>999.9899902</v>
      </c>
      <c r="D477" s="6" t="n">
        <f aca="false">1_Data_EDA!J478</f>
        <v>1</v>
      </c>
      <c r="E477" s="7" t="n">
        <f aca="false">1_Data_EDA!K478</f>
        <v>999.9899902</v>
      </c>
      <c r="F477" s="7" t="n">
        <f aca="false">1_Data_EDA!L478</f>
        <v>120</v>
      </c>
      <c r="G477" s="8" t="n">
        <f aca="false">1_Data_EDA!M478</f>
        <v>0.119999997</v>
      </c>
      <c r="H477" s="6" t="n">
        <f aca="false">IF(1_Data_EDA!B478="First Class",1,0)</f>
        <v>1</v>
      </c>
      <c r="I477" s="6" t="n">
        <f aca="false">IF(1_Data_EDA!B478="Second Class",1,0)</f>
        <v>0</v>
      </c>
      <c r="J477" s="6" t="n">
        <f aca="false">IF(1_Data_EDA!B478="Same Day",1,0)</f>
        <v>0</v>
      </c>
      <c r="K477" s="6" t="n">
        <f aca="false">IF(1_Data_EDA!C478="Corporate",1,0)</f>
        <v>0</v>
      </c>
      <c r="L477" s="6" t="n">
        <f aca="false">IF(1_Data_EDA!C478="Home Office",1,0)</f>
        <v>0</v>
      </c>
      <c r="M477" s="6" t="n">
        <f aca="false">IF(1_Data_EDA!D478="Europe",1,0)</f>
        <v>1</v>
      </c>
      <c r="N477" s="6" t="n">
        <f aca="false">IF(1_Data_EDA!D478="LATAM",1,0)</f>
        <v>0</v>
      </c>
      <c r="O477" s="6" t="n">
        <f aca="false">IF(1_Data_EDA!D478="Pacific Asia",1,0)</f>
        <v>0</v>
      </c>
      <c r="P477" s="6" t="n">
        <f aca="false">IF(1_Data_EDA!D478="USCA",1,0)</f>
        <v>0</v>
      </c>
      <c r="Q477" s="6" t="n">
        <f aca="false">IF(C477&gt;MEDIAN(C$5:C$8004),1,0)</f>
        <v>1</v>
      </c>
      <c r="R477" s="6" t="n">
        <f aca="false">IF(D477&gt;2,1,0)</f>
        <v>0</v>
      </c>
    </row>
    <row r="478" customFormat="false" ht="15" hidden="false" customHeight="true" outlineLevel="0" collapsed="false">
      <c r="A478" s="6" t="n">
        <f aca="false">1_Data_EDA!O479</f>
        <v>1</v>
      </c>
      <c r="B478" s="6" t="n">
        <f aca="false">1_Data_EDA!H479</f>
        <v>2</v>
      </c>
      <c r="C478" s="7" t="n">
        <f aca="false">1_Data_EDA!I479</f>
        <v>59.99000168</v>
      </c>
      <c r="D478" s="6" t="n">
        <f aca="false">1_Data_EDA!J479</f>
        <v>3</v>
      </c>
      <c r="E478" s="7" t="n">
        <f aca="false">1_Data_EDA!K479</f>
        <v>179.9700012</v>
      </c>
      <c r="F478" s="7" t="n">
        <f aca="false">1_Data_EDA!L479</f>
        <v>44.99000168</v>
      </c>
      <c r="G478" s="8" t="n">
        <f aca="false">1_Data_EDA!M479</f>
        <v>0.25</v>
      </c>
      <c r="H478" s="6" t="n">
        <f aca="false">IF(1_Data_EDA!B479="First Class",1,0)</f>
        <v>0</v>
      </c>
      <c r="I478" s="6" t="n">
        <f aca="false">IF(1_Data_EDA!B479="Second Class",1,0)</f>
        <v>1</v>
      </c>
      <c r="J478" s="6" t="n">
        <f aca="false">IF(1_Data_EDA!B479="Same Day",1,0)</f>
        <v>0</v>
      </c>
      <c r="K478" s="6" t="n">
        <f aca="false">IF(1_Data_EDA!C479="Corporate",1,0)</f>
        <v>0</v>
      </c>
      <c r="L478" s="6" t="n">
        <f aca="false">IF(1_Data_EDA!C479="Home Office",1,0)</f>
        <v>0</v>
      </c>
      <c r="M478" s="6" t="n">
        <f aca="false">IF(1_Data_EDA!D479="Europe",1,0)</f>
        <v>0</v>
      </c>
      <c r="N478" s="6" t="n">
        <f aca="false">IF(1_Data_EDA!D479="LATAM",1,0)</f>
        <v>0</v>
      </c>
      <c r="O478" s="6" t="n">
        <f aca="false">IF(1_Data_EDA!D479="Pacific Asia",1,0)</f>
        <v>1</v>
      </c>
      <c r="P478" s="6" t="n">
        <f aca="false">IF(1_Data_EDA!D479="USCA",1,0)</f>
        <v>0</v>
      </c>
      <c r="Q478" s="6" t="n">
        <f aca="false">IF(C478&gt;MEDIAN(C$5:C$8004),1,0)</f>
        <v>0</v>
      </c>
      <c r="R478" s="6" t="n">
        <f aca="false">IF(D478&gt;2,1,0)</f>
        <v>1</v>
      </c>
    </row>
    <row r="479" customFormat="false" ht="15" hidden="false" customHeight="true" outlineLevel="0" collapsed="false">
      <c r="A479" s="6" t="n">
        <f aca="false">1_Data_EDA!O480</f>
        <v>0</v>
      </c>
      <c r="B479" s="6" t="n">
        <f aca="false">1_Data_EDA!H480</f>
        <v>4</v>
      </c>
      <c r="C479" s="7" t="n">
        <f aca="false">1_Data_EDA!I480</f>
        <v>49.97999954</v>
      </c>
      <c r="D479" s="6" t="n">
        <f aca="false">1_Data_EDA!J480</f>
        <v>5</v>
      </c>
      <c r="E479" s="7" t="n">
        <f aca="false">1_Data_EDA!K480</f>
        <v>249.8999939</v>
      </c>
      <c r="F479" s="7" t="n">
        <f aca="false">1_Data_EDA!L480</f>
        <v>2.5</v>
      </c>
      <c r="G479" s="8" t="n">
        <f aca="false">1_Data_EDA!M480</f>
        <v>0.01</v>
      </c>
      <c r="H479" s="6" t="n">
        <f aca="false">IF(1_Data_EDA!B480="First Class",1,0)</f>
        <v>0</v>
      </c>
      <c r="I479" s="6" t="n">
        <f aca="false">IF(1_Data_EDA!B480="Second Class",1,0)</f>
        <v>0</v>
      </c>
      <c r="J479" s="6" t="n">
        <f aca="false">IF(1_Data_EDA!B480="Same Day",1,0)</f>
        <v>0</v>
      </c>
      <c r="K479" s="6" t="n">
        <f aca="false">IF(1_Data_EDA!C480="Corporate",1,0)</f>
        <v>1</v>
      </c>
      <c r="L479" s="6" t="n">
        <f aca="false">IF(1_Data_EDA!C480="Home Office",1,0)</f>
        <v>0</v>
      </c>
      <c r="M479" s="6" t="n">
        <f aca="false">IF(1_Data_EDA!D480="Europe",1,0)</f>
        <v>1</v>
      </c>
      <c r="N479" s="6" t="n">
        <f aca="false">IF(1_Data_EDA!D480="LATAM",1,0)</f>
        <v>0</v>
      </c>
      <c r="O479" s="6" t="n">
        <f aca="false">IF(1_Data_EDA!D480="Pacific Asia",1,0)</f>
        <v>0</v>
      </c>
      <c r="P479" s="6" t="n">
        <f aca="false">IF(1_Data_EDA!D480="USCA",1,0)</f>
        <v>0</v>
      </c>
      <c r="Q479" s="6" t="n">
        <f aca="false">IF(C479&gt;MEDIAN(C$5:C$8004),1,0)</f>
        <v>0</v>
      </c>
      <c r="R479" s="6" t="n">
        <f aca="false">IF(D479&gt;2,1,0)</f>
        <v>1</v>
      </c>
    </row>
    <row r="480" customFormat="false" ht="15" hidden="false" customHeight="true" outlineLevel="0" collapsed="false">
      <c r="A480" s="6" t="n">
        <f aca="false">1_Data_EDA!O481</f>
        <v>0</v>
      </c>
      <c r="B480" s="6" t="n">
        <f aca="false">1_Data_EDA!H481</f>
        <v>4</v>
      </c>
      <c r="C480" s="7" t="n">
        <f aca="false">1_Data_EDA!I481</f>
        <v>49.97999954</v>
      </c>
      <c r="D480" s="6" t="n">
        <f aca="false">1_Data_EDA!J481</f>
        <v>1</v>
      </c>
      <c r="E480" s="7" t="n">
        <f aca="false">1_Data_EDA!K481</f>
        <v>49.97999954</v>
      </c>
      <c r="F480" s="7" t="n">
        <f aca="false">1_Data_EDA!L481</f>
        <v>12.5</v>
      </c>
      <c r="G480" s="8" t="n">
        <f aca="false">1_Data_EDA!M481</f>
        <v>0.25</v>
      </c>
      <c r="H480" s="6" t="n">
        <f aca="false">IF(1_Data_EDA!B481="First Class",1,0)</f>
        <v>0</v>
      </c>
      <c r="I480" s="6" t="n">
        <f aca="false">IF(1_Data_EDA!B481="Second Class",1,0)</f>
        <v>0</v>
      </c>
      <c r="J480" s="6" t="n">
        <f aca="false">IF(1_Data_EDA!B481="Same Day",1,0)</f>
        <v>0</v>
      </c>
      <c r="K480" s="6" t="n">
        <f aca="false">IF(1_Data_EDA!C481="Corporate",1,0)</f>
        <v>0</v>
      </c>
      <c r="L480" s="6" t="n">
        <f aca="false">IF(1_Data_EDA!C481="Home Office",1,0)</f>
        <v>0</v>
      </c>
      <c r="M480" s="6" t="n">
        <f aca="false">IF(1_Data_EDA!D481="Europe",1,0)</f>
        <v>0</v>
      </c>
      <c r="N480" s="6" t="n">
        <f aca="false">IF(1_Data_EDA!D481="LATAM",1,0)</f>
        <v>0</v>
      </c>
      <c r="O480" s="6" t="n">
        <f aca="false">IF(1_Data_EDA!D481="Pacific Asia",1,0)</f>
        <v>0</v>
      </c>
      <c r="P480" s="6" t="n">
        <f aca="false">IF(1_Data_EDA!D481="USCA",1,0)</f>
        <v>1</v>
      </c>
      <c r="Q480" s="6" t="n">
        <f aca="false">IF(C480&gt;MEDIAN(C$5:C$8004),1,0)</f>
        <v>0</v>
      </c>
      <c r="R480" s="6" t="n">
        <f aca="false">IF(D480&gt;2,1,0)</f>
        <v>0</v>
      </c>
    </row>
    <row r="481" customFormat="false" ht="15" hidden="false" customHeight="true" outlineLevel="0" collapsed="false">
      <c r="A481" s="6" t="n">
        <f aca="false">1_Data_EDA!O482</f>
        <v>1</v>
      </c>
      <c r="B481" s="6" t="n">
        <f aca="false">1_Data_EDA!H482</f>
        <v>1</v>
      </c>
      <c r="C481" s="7" t="n">
        <f aca="false">1_Data_EDA!I482</f>
        <v>99.98999786</v>
      </c>
      <c r="D481" s="6" t="n">
        <f aca="false">1_Data_EDA!J482</f>
        <v>2</v>
      </c>
      <c r="E481" s="7" t="n">
        <f aca="false">1_Data_EDA!K482</f>
        <v>199.9799957</v>
      </c>
      <c r="F481" s="7" t="n">
        <f aca="false">1_Data_EDA!L482</f>
        <v>30</v>
      </c>
      <c r="G481" s="8" t="n">
        <f aca="false">1_Data_EDA!M482</f>
        <v>0.150000006</v>
      </c>
      <c r="H481" s="6" t="n">
        <f aca="false">IF(1_Data_EDA!B482="First Class",1,0)</f>
        <v>1</v>
      </c>
      <c r="I481" s="6" t="n">
        <f aca="false">IF(1_Data_EDA!B482="Second Class",1,0)</f>
        <v>0</v>
      </c>
      <c r="J481" s="6" t="n">
        <f aca="false">IF(1_Data_EDA!B482="Same Day",1,0)</f>
        <v>0</v>
      </c>
      <c r="K481" s="6" t="n">
        <f aca="false">IF(1_Data_EDA!C482="Corporate",1,0)</f>
        <v>0</v>
      </c>
      <c r="L481" s="6" t="n">
        <f aca="false">IF(1_Data_EDA!C482="Home Office",1,0)</f>
        <v>0</v>
      </c>
      <c r="M481" s="6" t="n">
        <f aca="false">IF(1_Data_EDA!D482="Europe",1,0)</f>
        <v>0</v>
      </c>
      <c r="N481" s="6" t="n">
        <f aca="false">IF(1_Data_EDA!D482="LATAM",1,0)</f>
        <v>0</v>
      </c>
      <c r="O481" s="6" t="n">
        <f aca="false">IF(1_Data_EDA!D482="Pacific Asia",1,0)</f>
        <v>0</v>
      </c>
      <c r="P481" s="6" t="n">
        <f aca="false">IF(1_Data_EDA!D482="USCA",1,0)</f>
        <v>0</v>
      </c>
      <c r="Q481" s="6" t="n">
        <f aca="false">IF(C481&gt;MEDIAN(C$5:C$8004),1,0)</f>
        <v>1</v>
      </c>
      <c r="R481" s="6" t="n">
        <f aca="false">IF(D481&gt;2,1,0)</f>
        <v>0</v>
      </c>
    </row>
    <row r="482" customFormat="false" ht="15" hidden="false" customHeight="true" outlineLevel="0" collapsed="false">
      <c r="A482" s="6" t="n">
        <f aca="false">1_Data_EDA!O483</f>
        <v>0</v>
      </c>
      <c r="B482" s="6" t="n">
        <f aca="false">1_Data_EDA!H483</f>
        <v>4</v>
      </c>
      <c r="C482" s="7" t="n">
        <f aca="false">1_Data_EDA!I483</f>
        <v>49.97999954</v>
      </c>
      <c r="D482" s="6" t="n">
        <f aca="false">1_Data_EDA!J483</f>
        <v>5</v>
      </c>
      <c r="E482" s="7" t="n">
        <f aca="false">1_Data_EDA!K483</f>
        <v>249.8999939</v>
      </c>
      <c r="F482" s="7" t="n">
        <f aca="false">1_Data_EDA!L483</f>
        <v>13.73999977</v>
      </c>
      <c r="G482" s="8" t="n">
        <f aca="false">1_Data_EDA!M483</f>
        <v>0.059999999</v>
      </c>
      <c r="H482" s="6" t="n">
        <f aca="false">IF(1_Data_EDA!B483="First Class",1,0)</f>
        <v>0</v>
      </c>
      <c r="I482" s="6" t="n">
        <f aca="false">IF(1_Data_EDA!B483="Second Class",1,0)</f>
        <v>0</v>
      </c>
      <c r="J482" s="6" t="n">
        <f aca="false">IF(1_Data_EDA!B483="Same Day",1,0)</f>
        <v>0</v>
      </c>
      <c r="K482" s="6" t="n">
        <f aca="false">IF(1_Data_EDA!C483="Corporate",1,0)</f>
        <v>0</v>
      </c>
      <c r="L482" s="6" t="n">
        <f aca="false">IF(1_Data_EDA!C483="Home Office",1,0)</f>
        <v>0</v>
      </c>
      <c r="M482" s="6" t="n">
        <f aca="false">IF(1_Data_EDA!D483="Europe",1,0)</f>
        <v>1</v>
      </c>
      <c r="N482" s="6" t="n">
        <f aca="false">IF(1_Data_EDA!D483="LATAM",1,0)</f>
        <v>0</v>
      </c>
      <c r="O482" s="6" t="n">
        <f aca="false">IF(1_Data_EDA!D483="Pacific Asia",1,0)</f>
        <v>0</v>
      </c>
      <c r="P482" s="6" t="n">
        <f aca="false">IF(1_Data_EDA!D483="USCA",1,0)</f>
        <v>0</v>
      </c>
      <c r="Q482" s="6" t="n">
        <f aca="false">IF(C482&gt;MEDIAN(C$5:C$8004),1,0)</f>
        <v>0</v>
      </c>
      <c r="R482" s="6" t="n">
        <f aca="false">IF(D482&gt;2,1,0)</f>
        <v>1</v>
      </c>
    </row>
    <row r="483" customFormat="false" ht="15" hidden="false" customHeight="true" outlineLevel="0" collapsed="false">
      <c r="A483" s="6" t="n">
        <f aca="false">1_Data_EDA!O484</f>
        <v>1</v>
      </c>
      <c r="B483" s="6" t="n">
        <f aca="false">1_Data_EDA!H484</f>
        <v>4</v>
      </c>
      <c r="C483" s="7" t="n">
        <f aca="false">1_Data_EDA!I484</f>
        <v>199.9900055</v>
      </c>
      <c r="D483" s="6" t="n">
        <f aca="false">1_Data_EDA!J484</f>
        <v>1</v>
      </c>
      <c r="E483" s="7" t="n">
        <f aca="false">1_Data_EDA!K484</f>
        <v>199.9900055</v>
      </c>
      <c r="F483" s="7" t="n">
        <f aca="false">1_Data_EDA!L484</f>
        <v>36</v>
      </c>
      <c r="G483" s="8" t="n">
        <f aca="false">1_Data_EDA!M484</f>
        <v>0.180000007</v>
      </c>
      <c r="H483" s="6" t="n">
        <f aca="false">IF(1_Data_EDA!B484="First Class",1,0)</f>
        <v>0</v>
      </c>
      <c r="I483" s="6" t="n">
        <f aca="false">IF(1_Data_EDA!B484="Second Class",1,0)</f>
        <v>0</v>
      </c>
      <c r="J483" s="6" t="n">
        <f aca="false">IF(1_Data_EDA!B484="Same Day",1,0)</f>
        <v>0</v>
      </c>
      <c r="K483" s="6" t="n">
        <f aca="false">IF(1_Data_EDA!C484="Corporate",1,0)</f>
        <v>0</v>
      </c>
      <c r="L483" s="6" t="n">
        <f aca="false">IF(1_Data_EDA!C484="Home Office",1,0)</f>
        <v>0</v>
      </c>
      <c r="M483" s="6" t="n">
        <f aca="false">IF(1_Data_EDA!D484="Europe",1,0)</f>
        <v>1</v>
      </c>
      <c r="N483" s="6" t="n">
        <f aca="false">IF(1_Data_EDA!D484="LATAM",1,0)</f>
        <v>0</v>
      </c>
      <c r="O483" s="6" t="n">
        <f aca="false">IF(1_Data_EDA!D484="Pacific Asia",1,0)</f>
        <v>0</v>
      </c>
      <c r="P483" s="6" t="n">
        <f aca="false">IF(1_Data_EDA!D484="USCA",1,0)</f>
        <v>0</v>
      </c>
      <c r="Q483" s="6" t="n">
        <f aca="false">IF(C483&gt;MEDIAN(C$5:C$8004),1,0)</f>
        <v>1</v>
      </c>
      <c r="R483" s="6" t="n">
        <f aca="false">IF(D483&gt;2,1,0)</f>
        <v>0</v>
      </c>
    </row>
    <row r="484" customFormat="false" ht="15" hidden="false" customHeight="true" outlineLevel="0" collapsed="false">
      <c r="A484" s="6" t="n">
        <f aca="false">1_Data_EDA!O485</f>
        <v>1</v>
      </c>
      <c r="B484" s="6" t="n">
        <f aca="false">1_Data_EDA!H485</f>
        <v>1</v>
      </c>
      <c r="C484" s="7" t="n">
        <f aca="false">1_Data_EDA!I485</f>
        <v>31.98999977</v>
      </c>
      <c r="D484" s="6" t="n">
        <f aca="false">1_Data_EDA!J485</f>
        <v>4</v>
      </c>
      <c r="E484" s="7" t="n">
        <f aca="false">1_Data_EDA!K485</f>
        <v>127.9599991</v>
      </c>
      <c r="F484" s="7" t="n">
        <f aca="false">1_Data_EDA!L485</f>
        <v>15.35999966</v>
      </c>
      <c r="G484" s="8" t="n">
        <f aca="false">1_Data_EDA!M485</f>
        <v>0.119999997</v>
      </c>
      <c r="H484" s="6" t="n">
        <f aca="false">IF(1_Data_EDA!B485="First Class",1,0)</f>
        <v>1</v>
      </c>
      <c r="I484" s="6" t="n">
        <f aca="false">IF(1_Data_EDA!B485="Second Class",1,0)</f>
        <v>0</v>
      </c>
      <c r="J484" s="6" t="n">
        <f aca="false">IF(1_Data_EDA!B485="Same Day",1,0)</f>
        <v>0</v>
      </c>
      <c r="K484" s="6" t="n">
        <f aca="false">IF(1_Data_EDA!C485="Corporate",1,0)</f>
        <v>1</v>
      </c>
      <c r="L484" s="6" t="n">
        <f aca="false">IF(1_Data_EDA!C485="Home Office",1,0)</f>
        <v>0</v>
      </c>
      <c r="M484" s="6" t="n">
        <f aca="false">IF(1_Data_EDA!D485="Europe",1,0)</f>
        <v>0</v>
      </c>
      <c r="N484" s="6" t="n">
        <f aca="false">IF(1_Data_EDA!D485="LATAM",1,0)</f>
        <v>1</v>
      </c>
      <c r="O484" s="6" t="n">
        <f aca="false">IF(1_Data_EDA!D485="Pacific Asia",1,0)</f>
        <v>0</v>
      </c>
      <c r="P484" s="6" t="n">
        <f aca="false">IF(1_Data_EDA!D485="USCA",1,0)</f>
        <v>0</v>
      </c>
      <c r="Q484" s="6" t="n">
        <f aca="false">IF(C484&gt;MEDIAN(C$5:C$8004),1,0)</f>
        <v>0</v>
      </c>
      <c r="R484" s="6" t="n">
        <f aca="false">IF(D484&gt;2,1,0)</f>
        <v>1</v>
      </c>
    </row>
    <row r="485" customFormat="false" ht="15" hidden="false" customHeight="true" outlineLevel="0" collapsed="false">
      <c r="A485" s="6" t="n">
        <f aca="false">1_Data_EDA!O486</f>
        <v>0</v>
      </c>
      <c r="B485" s="6" t="n">
        <f aca="false">1_Data_EDA!H486</f>
        <v>2</v>
      </c>
      <c r="C485" s="7" t="n">
        <f aca="false">1_Data_EDA!I486</f>
        <v>39.99000168</v>
      </c>
      <c r="D485" s="6" t="n">
        <f aca="false">1_Data_EDA!J486</f>
        <v>5</v>
      </c>
      <c r="E485" s="7" t="n">
        <f aca="false">1_Data_EDA!K486</f>
        <v>199.9499969</v>
      </c>
      <c r="F485" s="7" t="n">
        <f aca="false">1_Data_EDA!L486</f>
        <v>33.99000168</v>
      </c>
      <c r="G485" s="8" t="n">
        <f aca="false">1_Data_EDA!M486</f>
        <v>0.170000002</v>
      </c>
      <c r="H485" s="6" t="n">
        <f aca="false">IF(1_Data_EDA!B486="First Class",1,0)</f>
        <v>0</v>
      </c>
      <c r="I485" s="6" t="n">
        <f aca="false">IF(1_Data_EDA!B486="Second Class",1,0)</f>
        <v>1</v>
      </c>
      <c r="J485" s="6" t="n">
        <f aca="false">IF(1_Data_EDA!B486="Same Day",1,0)</f>
        <v>0</v>
      </c>
      <c r="K485" s="6" t="n">
        <f aca="false">IF(1_Data_EDA!C486="Corporate",1,0)</f>
        <v>1</v>
      </c>
      <c r="L485" s="6" t="n">
        <f aca="false">IF(1_Data_EDA!C486="Home Office",1,0)</f>
        <v>0</v>
      </c>
      <c r="M485" s="6" t="n">
        <f aca="false">IF(1_Data_EDA!D486="Europe",1,0)</f>
        <v>0</v>
      </c>
      <c r="N485" s="6" t="n">
        <f aca="false">IF(1_Data_EDA!D486="LATAM",1,0)</f>
        <v>0</v>
      </c>
      <c r="O485" s="6" t="n">
        <f aca="false">IF(1_Data_EDA!D486="Pacific Asia",1,0)</f>
        <v>1</v>
      </c>
      <c r="P485" s="6" t="n">
        <f aca="false">IF(1_Data_EDA!D486="USCA",1,0)</f>
        <v>0</v>
      </c>
      <c r="Q485" s="6" t="n">
        <f aca="false">IF(C485&gt;MEDIAN(C$5:C$8004),1,0)</f>
        <v>0</v>
      </c>
      <c r="R485" s="6" t="n">
        <f aca="false">IF(D485&gt;2,1,0)</f>
        <v>1</v>
      </c>
    </row>
    <row r="486" customFormat="false" ht="15" hidden="false" customHeight="true" outlineLevel="0" collapsed="false">
      <c r="A486" s="6" t="n">
        <f aca="false">1_Data_EDA!O487</f>
        <v>0</v>
      </c>
      <c r="B486" s="6" t="n">
        <f aca="false">1_Data_EDA!H487</f>
        <v>4</v>
      </c>
      <c r="C486" s="7" t="n">
        <f aca="false">1_Data_EDA!I487</f>
        <v>199.9900055</v>
      </c>
      <c r="D486" s="6" t="n">
        <f aca="false">1_Data_EDA!J487</f>
        <v>1</v>
      </c>
      <c r="E486" s="7" t="n">
        <f aca="false">1_Data_EDA!K487</f>
        <v>199.9900055</v>
      </c>
      <c r="F486" s="7" t="n">
        <f aca="false">1_Data_EDA!L487</f>
        <v>30</v>
      </c>
      <c r="G486" s="8" t="n">
        <f aca="false">1_Data_EDA!M487</f>
        <v>0.150000006</v>
      </c>
      <c r="H486" s="6" t="n">
        <f aca="false">IF(1_Data_EDA!B487="First Class",1,0)</f>
        <v>0</v>
      </c>
      <c r="I486" s="6" t="n">
        <f aca="false">IF(1_Data_EDA!B487="Second Class",1,0)</f>
        <v>0</v>
      </c>
      <c r="J486" s="6" t="n">
        <f aca="false">IF(1_Data_EDA!B487="Same Day",1,0)</f>
        <v>0</v>
      </c>
      <c r="K486" s="6" t="n">
        <f aca="false">IF(1_Data_EDA!C487="Corporate",1,0)</f>
        <v>0</v>
      </c>
      <c r="L486" s="6" t="n">
        <f aca="false">IF(1_Data_EDA!C487="Home Office",1,0)</f>
        <v>0</v>
      </c>
      <c r="M486" s="6" t="n">
        <f aca="false">IF(1_Data_EDA!D487="Europe",1,0)</f>
        <v>0</v>
      </c>
      <c r="N486" s="6" t="n">
        <f aca="false">IF(1_Data_EDA!D487="LATAM",1,0)</f>
        <v>0</v>
      </c>
      <c r="O486" s="6" t="n">
        <f aca="false">IF(1_Data_EDA!D487="Pacific Asia",1,0)</f>
        <v>0</v>
      </c>
      <c r="P486" s="6" t="n">
        <f aca="false">IF(1_Data_EDA!D487="USCA",1,0)</f>
        <v>0</v>
      </c>
      <c r="Q486" s="6" t="n">
        <f aca="false">IF(C486&gt;MEDIAN(C$5:C$8004),1,0)</f>
        <v>1</v>
      </c>
      <c r="R486" s="6" t="n">
        <f aca="false">IF(D486&gt;2,1,0)</f>
        <v>0</v>
      </c>
    </row>
    <row r="487" customFormat="false" ht="15" hidden="false" customHeight="true" outlineLevel="0" collapsed="false">
      <c r="A487" s="6" t="n">
        <f aca="false">1_Data_EDA!O488</f>
        <v>0</v>
      </c>
      <c r="B487" s="6" t="n">
        <f aca="false">1_Data_EDA!H488</f>
        <v>4</v>
      </c>
      <c r="C487" s="7" t="n">
        <f aca="false">1_Data_EDA!I488</f>
        <v>99.98999786</v>
      </c>
      <c r="D487" s="6" t="n">
        <f aca="false">1_Data_EDA!J488</f>
        <v>4</v>
      </c>
      <c r="E487" s="7" t="n">
        <f aca="false">1_Data_EDA!K488</f>
        <v>399.9599915</v>
      </c>
      <c r="F487" s="7" t="n">
        <f aca="false">1_Data_EDA!L488</f>
        <v>22</v>
      </c>
      <c r="G487" s="8" t="n">
        <f aca="false">1_Data_EDA!M488</f>
        <v>0.059999999</v>
      </c>
      <c r="H487" s="6" t="n">
        <f aca="false">IF(1_Data_EDA!B488="First Class",1,0)</f>
        <v>0</v>
      </c>
      <c r="I487" s="6" t="n">
        <f aca="false">IF(1_Data_EDA!B488="Second Class",1,0)</f>
        <v>0</v>
      </c>
      <c r="J487" s="6" t="n">
        <f aca="false">IF(1_Data_EDA!B488="Same Day",1,0)</f>
        <v>0</v>
      </c>
      <c r="K487" s="6" t="n">
        <f aca="false">IF(1_Data_EDA!C488="Corporate",1,0)</f>
        <v>0</v>
      </c>
      <c r="L487" s="6" t="n">
        <f aca="false">IF(1_Data_EDA!C488="Home Office",1,0)</f>
        <v>0</v>
      </c>
      <c r="M487" s="6" t="n">
        <f aca="false">IF(1_Data_EDA!D488="Europe",1,0)</f>
        <v>1</v>
      </c>
      <c r="N487" s="6" t="n">
        <f aca="false">IF(1_Data_EDA!D488="LATAM",1,0)</f>
        <v>0</v>
      </c>
      <c r="O487" s="6" t="n">
        <f aca="false">IF(1_Data_EDA!D488="Pacific Asia",1,0)</f>
        <v>0</v>
      </c>
      <c r="P487" s="6" t="n">
        <f aca="false">IF(1_Data_EDA!D488="USCA",1,0)</f>
        <v>0</v>
      </c>
      <c r="Q487" s="6" t="n">
        <f aca="false">IF(C487&gt;MEDIAN(C$5:C$8004),1,0)</f>
        <v>1</v>
      </c>
      <c r="R487" s="6" t="n">
        <f aca="false">IF(D487&gt;2,1,0)</f>
        <v>1</v>
      </c>
    </row>
    <row r="488" customFormat="false" ht="15" hidden="false" customHeight="true" outlineLevel="0" collapsed="false">
      <c r="A488" s="6" t="n">
        <f aca="false">1_Data_EDA!O489</f>
        <v>1</v>
      </c>
      <c r="B488" s="6" t="n">
        <f aca="false">1_Data_EDA!H489</f>
        <v>1</v>
      </c>
      <c r="C488" s="7" t="n">
        <f aca="false">1_Data_EDA!I489</f>
        <v>49.97999954</v>
      </c>
      <c r="D488" s="6" t="n">
        <f aca="false">1_Data_EDA!J489</f>
        <v>4</v>
      </c>
      <c r="E488" s="7" t="n">
        <f aca="false">1_Data_EDA!K489</f>
        <v>199.9199982</v>
      </c>
      <c r="F488" s="7" t="n">
        <f aca="false">1_Data_EDA!L489</f>
        <v>33.99000168</v>
      </c>
      <c r="G488" s="8" t="n">
        <f aca="false">1_Data_EDA!M489</f>
        <v>0.170000002</v>
      </c>
      <c r="H488" s="6" t="n">
        <f aca="false">IF(1_Data_EDA!B489="First Class",1,0)</f>
        <v>1</v>
      </c>
      <c r="I488" s="6" t="n">
        <f aca="false">IF(1_Data_EDA!B489="Second Class",1,0)</f>
        <v>0</v>
      </c>
      <c r="J488" s="6" t="n">
        <f aca="false">IF(1_Data_EDA!B489="Same Day",1,0)</f>
        <v>0</v>
      </c>
      <c r="K488" s="6" t="n">
        <f aca="false">IF(1_Data_EDA!C489="Corporate",1,0)</f>
        <v>0</v>
      </c>
      <c r="L488" s="6" t="n">
        <f aca="false">IF(1_Data_EDA!C489="Home Office",1,0)</f>
        <v>0</v>
      </c>
      <c r="M488" s="6" t="n">
        <f aca="false">IF(1_Data_EDA!D489="Europe",1,0)</f>
        <v>1</v>
      </c>
      <c r="N488" s="6" t="n">
        <f aca="false">IF(1_Data_EDA!D489="LATAM",1,0)</f>
        <v>0</v>
      </c>
      <c r="O488" s="6" t="n">
        <f aca="false">IF(1_Data_EDA!D489="Pacific Asia",1,0)</f>
        <v>0</v>
      </c>
      <c r="P488" s="6" t="n">
        <f aca="false">IF(1_Data_EDA!D489="USCA",1,0)</f>
        <v>0</v>
      </c>
      <c r="Q488" s="6" t="n">
        <f aca="false">IF(C488&gt;MEDIAN(C$5:C$8004),1,0)</f>
        <v>0</v>
      </c>
      <c r="R488" s="6" t="n">
        <f aca="false">IF(D488&gt;2,1,0)</f>
        <v>1</v>
      </c>
    </row>
    <row r="489" customFormat="false" ht="15" hidden="false" customHeight="true" outlineLevel="0" collapsed="false">
      <c r="A489" s="6" t="n">
        <f aca="false">1_Data_EDA!O490</f>
        <v>1</v>
      </c>
      <c r="B489" s="6" t="n">
        <f aca="false">1_Data_EDA!H490</f>
        <v>1</v>
      </c>
      <c r="C489" s="7" t="n">
        <f aca="false">1_Data_EDA!I490</f>
        <v>50</v>
      </c>
      <c r="D489" s="6" t="n">
        <f aca="false">1_Data_EDA!J490</f>
        <v>5</v>
      </c>
      <c r="E489" s="7" t="n">
        <f aca="false">1_Data_EDA!K490</f>
        <v>250</v>
      </c>
      <c r="F489" s="7" t="n">
        <f aca="false">1_Data_EDA!L490</f>
        <v>25</v>
      </c>
      <c r="G489" s="8" t="n">
        <f aca="false">1_Data_EDA!M490</f>
        <v>0.100000001</v>
      </c>
      <c r="H489" s="6" t="n">
        <f aca="false">IF(1_Data_EDA!B490="First Class",1,0)</f>
        <v>1</v>
      </c>
      <c r="I489" s="6" t="n">
        <f aca="false">IF(1_Data_EDA!B490="Second Class",1,0)</f>
        <v>0</v>
      </c>
      <c r="J489" s="6" t="n">
        <f aca="false">IF(1_Data_EDA!B490="Same Day",1,0)</f>
        <v>0</v>
      </c>
      <c r="K489" s="6" t="n">
        <f aca="false">IF(1_Data_EDA!C490="Corporate",1,0)</f>
        <v>1</v>
      </c>
      <c r="L489" s="6" t="n">
        <f aca="false">IF(1_Data_EDA!C490="Home Office",1,0)</f>
        <v>0</v>
      </c>
      <c r="M489" s="6" t="n">
        <f aca="false">IF(1_Data_EDA!D490="Europe",1,0)</f>
        <v>0</v>
      </c>
      <c r="N489" s="6" t="n">
        <f aca="false">IF(1_Data_EDA!D490="LATAM",1,0)</f>
        <v>1</v>
      </c>
      <c r="O489" s="6" t="n">
        <f aca="false">IF(1_Data_EDA!D490="Pacific Asia",1,0)</f>
        <v>0</v>
      </c>
      <c r="P489" s="6" t="n">
        <f aca="false">IF(1_Data_EDA!D490="USCA",1,0)</f>
        <v>0</v>
      </c>
      <c r="Q489" s="6" t="n">
        <f aca="false">IF(C489&gt;MEDIAN(C$5:C$8004),1,0)</f>
        <v>0</v>
      </c>
      <c r="R489" s="6" t="n">
        <f aca="false">IF(D489&gt;2,1,0)</f>
        <v>1</v>
      </c>
    </row>
    <row r="490" customFormat="false" ht="15" hidden="false" customHeight="true" outlineLevel="0" collapsed="false">
      <c r="A490" s="6" t="n">
        <f aca="false">1_Data_EDA!O491</f>
        <v>1</v>
      </c>
      <c r="B490" s="6" t="n">
        <f aca="false">1_Data_EDA!H491</f>
        <v>1</v>
      </c>
      <c r="C490" s="7" t="n">
        <f aca="false">1_Data_EDA!I491</f>
        <v>299.980011</v>
      </c>
      <c r="D490" s="6" t="n">
        <f aca="false">1_Data_EDA!J491</f>
        <v>1</v>
      </c>
      <c r="E490" s="7" t="n">
        <f aca="false">1_Data_EDA!K491</f>
        <v>299.980011</v>
      </c>
      <c r="F490" s="7" t="n">
        <f aca="false">1_Data_EDA!L491</f>
        <v>48</v>
      </c>
      <c r="G490" s="8" t="n">
        <f aca="false">1_Data_EDA!M491</f>
        <v>0.159999996</v>
      </c>
      <c r="H490" s="6" t="n">
        <f aca="false">IF(1_Data_EDA!B491="First Class",1,0)</f>
        <v>1</v>
      </c>
      <c r="I490" s="6" t="n">
        <f aca="false">IF(1_Data_EDA!B491="Second Class",1,0)</f>
        <v>0</v>
      </c>
      <c r="J490" s="6" t="n">
        <f aca="false">IF(1_Data_EDA!B491="Same Day",1,0)</f>
        <v>0</v>
      </c>
      <c r="K490" s="6" t="n">
        <f aca="false">IF(1_Data_EDA!C491="Corporate",1,0)</f>
        <v>0</v>
      </c>
      <c r="L490" s="6" t="n">
        <f aca="false">IF(1_Data_EDA!C491="Home Office",1,0)</f>
        <v>0</v>
      </c>
      <c r="M490" s="6" t="n">
        <f aca="false">IF(1_Data_EDA!D491="Europe",1,0)</f>
        <v>0</v>
      </c>
      <c r="N490" s="6" t="n">
        <f aca="false">IF(1_Data_EDA!D491="LATAM",1,0)</f>
        <v>0</v>
      </c>
      <c r="O490" s="6" t="n">
        <f aca="false">IF(1_Data_EDA!D491="Pacific Asia",1,0)</f>
        <v>1</v>
      </c>
      <c r="P490" s="6" t="n">
        <f aca="false">IF(1_Data_EDA!D491="USCA",1,0)</f>
        <v>0</v>
      </c>
      <c r="Q490" s="6" t="n">
        <f aca="false">IF(C490&gt;MEDIAN(C$5:C$8004),1,0)</f>
        <v>1</v>
      </c>
      <c r="R490" s="6" t="n">
        <f aca="false">IF(D490&gt;2,1,0)</f>
        <v>0</v>
      </c>
    </row>
    <row r="491" customFormat="false" ht="15" hidden="false" customHeight="true" outlineLevel="0" collapsed="false">
      <c r="A491" s="6" t="n">
        <f aca="false">1_Data_EDA!O492</f>
        <v>0</v>
      </c>
      <c r="B491" s="6" t="n">
        <f aca="false">1_Data_EDA!H492</f>
        <v>4</v>
      </c>
      <c r="C491" s="7" t="n">
        <f aca="false">1_Data_EDA!I492</f>
        <v>50</v>
      </c>
      <c r="D491" s="6" t="n">
        <f aca="false">1_Data_EDA!J492</f>
        <v>4</v>
      </c>
      <c r="E491" s="7" t="n">
        <f aca="false">1_Data_EDA!K492</f>
        <v>200</v>
      </c>
      <c r="F491" s="7" t="n">
        <f aca="false">1_Data_EDA!L492</f>
        <v>2</v>
      </c>
      <c r="G491" s="8" t="n">
        <f aca="false">1_Data_EDA!M492</f>
        <v>0.01</v>
      </c>
      <c r="H491" s="6" t="n">
        <f aca="false">IF(1_Data_EDA!B492="First Class",1,0)</f>
        <v>0</v>
      </c>
      <c r="I491" s="6" t="n">
        <f aca="false">IF(1_Data_EDA!B492="Second Class",1,0)</f>
        <v>0</v>
      </c>
      <c r="J491" s="6" t="n">
        <f aca="false">IF(1_Data_EDA!B492="Same Day",1,0)</f>
        <v>0</v>
      </c>
      <c r="K491" s="6" t="n">
        <f aca="false">IF(1_Data_EDA!C492="Corporate",1,0)</f>
        <v>0</v>
      </c>
      <c r="L491" s="6" t="n">
        <f aca="false">IF(1_Data_EDA!C492="Home Office",1,0)</f>
        <v>1</v>
      </c>
      <c r="M491" s="6" t="n">
        <f aca="false">IF(1_Data_EDA!D492="Europe",1,0)</f>
        <v>0</v>
      </c>
      <c r="N491" s="6" t="n">
        <f aca="false">IF(1_Data_EDA!D492="LATAM",1,0)</f>
        <v>1</v>
      </c>
      <c r="O491" s="6" t="n">
        <f aca="false">IF(1_Data_EDA!D492="Pacific Asia",1,0)</f>
        <v>0</v>
      </c>
      <c r="P491" s="6" t="n">
        <f aca="false">IF(1_Data_EDA!D492="USCA",1,0)</f>
        <v>0</v>
      </c>
      <c r="Q491" s="6" t="n">
        <f aca="false">IF(C491&gt;MEDIAN(C$5:C$8004),1,0)</f>
        <v>0</v>
      </c>
      <c r="R491" s="6" t="n">
        <f aca="false">IF(D491&gt;2,1,0)</f>
        <v>1</v>
      </c>
    </row>
    <row r="492" customFormat="false" ht="15" hidden="false" customHeight="true" outlineLevel="0" collapsed="false">
      <c r="A492" s="6" t="n">
        <f aca="false">1_Data_EDA!O493</f>
        <v>1</v>
      </c>
      <c r="B492" s="6" t="n">
        <f aca="false">1_Data_EDA!H493</f>
        <v>2</v>
      </c>
      <c r="C492" s="7" t="n">
        <f aca="false">1_Data_EDA!I493</f>
        <v>59.99000168</v>
      </c>
      <c r="D492" s="6" t="n">
        <f aca="false">1_Data_EDA!J493</f>
        <v>5</v>
      </c>
      <c r="E492" s="7" t="n">
        <f aca="false">1_Data_EDA!K493</f>
        <v>299.9500122</v>
      </c>
      <c r="F492" s="7" t="n">
        <f aca="false">1_Data_EDA!L493</f>
        <v>16.5</v>
      </c>
      <c r="G492" s="8" t="n">
        <f aca="false">1_Data_EDA!M493</f>
        <v>0.059999999</v>
      </c>
      <c r="H492" s="6" t="n">
        <f aca="false">IF(1_Data_EDA!B493="First Class",1,0)</f>
        <v>0</v>
      </c>
      <c r="I492" s="6" t="n">
        <f aca="false">IF(1_Data_EDA!B493="Second Class",1,0)</f>
        <v>1</v>
      </c>
      <c r="J492" s="6" t="n">
        <f aca="false">IF(1_Data_EDA!B493="Same Day",1,0)</f>
        <v>0</v>
      </c>
      <c r="K492" s="6" t="n">
        <f aca="false">IF(1_Data_EDA!C493="Corporate",1,0)</f>
        <v>1</v>
      </c>
      <c r="L492" s="6" t="n">
        <f aca="false">IF(1_Data_EDA!C493="Home Office",1,0)</f>
        <v>0</v>
      </c>
      <c r="M492" s="6" t="n">
        <f aca="false">IF(1_Data_EDA!D493="Europe",1,0)</f>
        <v>0</v>
      </c>
      <c r="N492" s="6" t="n">
        <f aca="false">IF(1_Data_EDA!D493="LATAM",1,0)</f>
        <v>1</v>
      </c>
      <c r="O492" s="6" t="n">
        <f aca="false">IF(1_Data_EDA!D493="Pacific Asia",1,0)</f>
        <v>0</v>
      </c>
      <c r="P492" s="6" t="n">
        <f aca="false">IF(1_Data_EDA!D493="USCA",1,0)</f>
        <v>0</v>
      </c>
      <c r="Q492" s="6" t="n">
        <f aca="false">IF(C492&gt;MEDIAN(C$5:C$8004),1,0)</f>
        <v>0</v>
      </c>
      <c r="R492" s="6" t="n">
        <f aca="false">IF(D492&gt;2,1,0)</f>
        <v>1</v>
      </c>
    </row>
    <row r="493" customFormat="false" ht="15" hidden="false" customHeight="true" outlineLevel="0" collapsed="false">
      <c r="A493" s="6" t="n">
        <f aca="false">1_Data_EDA!O494</f>
        <v>1</v>
      </c>
      <c r="B493" s="6" t="n">
        <f aca="false">1_Data_EDA!H494</f>
        <v>4</v>
      </c>
      <c r="C493" s="7" t="n">
        <f aca="false">1_Data_EDA!I494</f>
        <v>50</v>
      </c>
      <c r="D493" s="6" t="n">
        <f aca="false">1_Data_EDA!J494</f>
        <v>1</v>
      </c>
      <c r="E493" s="7" t="n">
        <f aca="false">1_Data_EDA!K494</f>
        <v>50</v>
      </c>
      <c r="F493" s="7" t="n">
        <f aca="false">1_Data_EDA!L494</f>
        <v>2.75</v>
      </c>
      <c r="G493" s="8" t="n">
        <f aca="false">1_Data_EDA!M494</f>
        <v>0.059999999</v>
      </c>
      <c r="H493" s="6" t="n">
        <f aca="false">IF(1_Data_EDA!B494="First Class",1,0)</f>
        <v>0</v>
      </c>
      <c r="I493" s="6" t="n">
        <f aca="false">IF(1_Data_EDA!B494="Second Class",1,0)</f>
        <v>0</v>
      </c>
      <c r="J493" s="6" t="n">
        <f aca="false">IF(1_Data_EDA!B494="Same Day",1,0)</f>
        <v>0</v>
      </c>
      <c r="K493" s="6" t="n">
        <f aca="false">IF(1_Data_EDA!C494="Corporate",1,0)</f>
        <v>0</v>
      </c>
      <c r="L493" s="6" t="n">
        <f aca="false">IF(1_Data_EDA!C494="Home Office",1,0)</f>
        <v>1</v>
      </c>
      <c r="M493" s="6" t="n">
        <f aca="false">IF(1_Data_EDA!D494="Europe",1,0)</f>
        <v>1</v>
      </c>
      <c r="N493" s="6" t="n">
        <f aca="false">IF(1_Data_EDA!D494="LATAM",1,0)</f>
        <v>0</v>
      </c>
      <c r="O493" s="6" t="n">
        <f aca="false">IF(1_Data_EDA!D494="Pacific Asia",1,0)</f>
        <v>0</v>
      </c>
      <c r="P493" s="6" t="n">
        <f aca="false">IF(1_Data_EDA!D494="USCA",1,0)</f>
        <v>0</v>
      </c>
      <c r="Q493" s="6" t="n">
        <f aca="false">IF(C493&gt;MEDIAN(C$5:C$8004),1,0)</f>
        <v>0</v>
      </c>
      <c r="R493" s="6" t="n">
        <f aca="false">IF(D493&gt;2,1,0)</f>
        <v>0</v>
      </c>
    </row>
    <row r="494" customFormat="false" ht="15" hidden="false" customHeight="true" outlineLevel="0" collapsed="false">
      <c r="A494" s="6" t="n">
        <f aca="false">1_Data_EDA!O495</f>
        <v>1</v>
      </c>
      <c r="B494" s="6" t="n">
        <f aca="false">1_Data_EDA!H495</f>
        <v>4</v>
      </c>
      <c r="C494" s="7" t="n">
        <f aca="false">1_Data_EDA!I495</f>
        <v>49.97999954</v>
      </c>
      <c r="D494" s="6" t="n">
        <f aca="false">1_Data_EDA!J495</f>
        <v>2</v>
      </c>
      <c r="E494" s="7" t="n">
        <f aca="false">1_Data_EDA!K495</f>
        <v>99.95999908</v>
      </c>
      <c r="F494" s="7" t="n">
        <f aca="false">1_Data_EDA!L495</f>
        <v>24.98999977</v>
      </c>
      <c r="G494" s="8" t="n">
        <f aca="false">1_Data_EDA!M495</f>
        <v>0.25</v>
      </c>
      <c r="H494" s="6" t="n">
        <f aca="false">IF(1_Data_EDA!B495="First Class",1,0)</f>
        <v>0</v>
      </c>
      <c r="I494" s="6" t="n">
        <f aca="false">IF(1_Data_EDA!B495="Second Class",1,0)</f>
        <v>0</v>
      </c>
      <c r="J494" s="6" t="n">
        <f aca="false">IF(1_Data_EDA!B495="Same Day",1,0)</f>
        <v>0</v>
      </c>
      <c r="K494" s="6" t="n">
        <f aca="false">IF(1_Data_EDA!C495="Corporate",1,0)</f>
        <v>1</v>
      </c>
      <c r="L494" s="6" t="n">
        <f aca="false">IF(1_Data_EDA!C495="Home Office",1,0)</f>
        <v>0</v>
      </c>
      <c r="M494" s="6" t="n">
        <f aca="false">IF(1_Data_EDA!D495="Europe",1,0)</f>
        <v>0</v>
      </c>
      <c r="N494" s="6" t="n">
        <f aca="false">IF(1_Data_EDA!D495="LATAM",1,0)</f>
        <v>1</v>
      </c>
      <c r="O494" s="6" t="n">
        <f aca="false">IF(1_Data_EDA!D495="Pacific Asia",1,0)</f>
        <v>0</v>
      </c>
      <c r="P494" s="6" t="n">
        <f aca="false">IF(1_Data_EDA!D495="USCA",1,0)</f>
        <v>0</v>
      </c>
      <c r="Q494" s="6" t="n">
        <f aca="false">IF(C494&gt;MEDIAN(C$5:C$8004),1,0)</f>
        <v>0</v>
      </c>
      <c r="R494" s="6" t="n">
        <f aca="false">IF(D494&gt;2,1,0)</f>
        <v>0</v>
      </c>
    </row>
    <row r="495" customFormat="false" ht="15" hidden="false" customHeight="true" outlineLevel="0" collapsed="false">
      <c r="A495" s="6" t="n">
        <f aca="false">1_Data_EDA!O496</f>
        <v>1</v>
      </c>
      <c r="B495" s="6" t="n">
        <f aca="false">1_Data_EDA!H496</f>
        <v>4</v>
      </c>
      <c r="C495" s="7" t="n">
        <f aca="false">1_Data_EDA!I496</f>
        <v>49.97999954</v>
      </c>
      <c r="D495" s="6" t="n">
        <f aca="false">1_Data_EDA!J496</f>
        <v>5</v>
      </c>
      <c r="E495" s="7" t="n">
        <f aca="false">1_Data_EDA!K496</f>
        <v>249.8999939</v>
      </c>
      <c r="F495" s="7" t="n">
        <f aca="false">1_Data_EDA!L496</f>
        <v>44.97999954</v>
      </c>
      <c r="G495" s="8" t="n">
        <f aca="false">1_Data_EDA!M496</f>
        <v>0.180000007</v>
      </c>
      <c r="H495" s="6" t="n">
        <f aca="false">IF(1_Data_EDA!B496="First Class",1,0)</f>
        <v>0</v>
      </c>
      <c r="I495" s="6" t="n">
        <f aca="false">IF(1_Data_EDA!B496="Second Class",1,0)</f>
        <v>0</v>
      </c>
      <c r="J495" s="6" t="n">
        <f aca="false">IF(1_Data_EDA!B496="Same Day",1,0)</f>
        <v>0</v>
      </c>
      <c r="K495" s="6" t="n">
        <f aca="false">IF(1_Data_EDA!C496="Corporate",1,0)</f>
        <v>0</v>
      </c>
      <c r="L495" s="6" t="n">
        <f aca="false">IF(1_Data_EDA!C496="Home Office",1,0)</f>
        <v>0</v>
      </c>
      <c r="M495" s="6" t="n">
        <f aca="false">IF(1_Data_EDA!D496="Europe",1,0)</f>
        <v>1</v>
      </c>
      <c r="N495" s="6" t="n">
        <f aca="false">IF(1_Data_EDA!D496="LATAM",1,0)</f>
        <v>0</v>
      </c>
      <c r="O495" s="6" t="n">
        <f aca="false">IF(1_Data_EDA!D496="Pacific Asia",1,0)</f>
        <v>0</v>
      </c>
      <c r="P495" s="6" t="n">
        <f aca="false">IF(1_Data_EDA!D496="USCA",1,0)</f>
        <v>0</v>
      </c>
      <c r="Q495" s="6" t="n">
        <f aca="false">IF(C495&gt;MEDIAN(C$5:C$8004),1,0)</f>
        <v>0</v>
      </c>
      <c r="R495" s="6" t="n">
        <f aca="false">IF(D495&gt;2,1,0)</f>
        <v>1</v>
      </c>
    </row>
    <row r="496" customFormat="false" ht="15" hidden="false" customHeight="true" outlineLevel="0" collapsed="false">
      <c r="A496" s="6" t="n">
        <f aca="false">1_Data_EDA!O497</f>
        <v>1</v>
      </c>
      <c r="B496" s="6" t="n">
        <f aca="false">1_Data_EDA!H497</f>
        <v>1</v>
      </c>
      <c r="C496" s="7" t="n">
        <f aca="false">1_Data_EDA!I497</f>
        <v>19.98999977</v>
      </c>
      <c r="D496" s="6" t="n">
        <f aca="false">1_Data_EDA!J497</f>
        <v>4</v>
      </c>
      <c r="E496" s="7" t="n">
        <f aca="false">1_Data_EDA!K497</f>
        <v>79.95999908</v>
      </c>
      <c r="F496" s="7" t="n">
        <f aca="false">1_Data_EDA!L497</f>
        <v>0</v>
      </c>
      <c r="G496" s="8" t="n">
        <f aca="false">1_Data_EDA!M497</f>
        <v>0</v>
      </c>
      <c r="H496" s="6" t="n">
        <f aca="false">IF(1_Data_EDA!B497="First Class",1,0)</f>
        <v>1</v>
      </c>
      <c r="I496" s="6" t="n">
        <f aca="false">IF(1_Data_EDA!B497="Second Class",1,0)</f>
        <v>0</v>
      </c>
      <c r="J496" s="6" t="n">
        <f aca="false">IF(1_Data_EDA!B497="Same Day",1,0)</f>
        <v>0</v>
      </c>
      <c r="K496" s="6" t="n">
        <f aca="false">IF(1_Data_EDA!C497="Corporate",1,0)</f>
        <v>0</v>
      </c>
      <c r="L496" s="6" t="n">
        <f aca="false">IF(1_Data_EDA!C497="Home Office",1,0)</f>
        <v>0</v>
      </c>
      <c r="M496" s="6" t="n">
        <f aca="false">IF(1_Data_EDA!D497="Europe",1,0)</f>
        <v>0</v>
      </c>
      <c r="N496" s="6" t="n">
        <f aca="false">IF(1_Data_EDA!D497="LATAM",1,0)</f>
        <v>1</v>
      </c>
      <c r="O496" s="6" t="n">
        <f aca="false">IF(1_Data_EDA!D497="Pacific Asia",1,0)</f>
        <v>0</v>
      </c>
      <c r="P496" s="6" t="n">
        <f aca="false">IF(1_Data_EDA!D497="USCA",1,0)</f>
        <v>0</v>
      </c>
      <c r="Q496" s="6" t="n">
        <f aca="false">IF(C496&gt;MEDIAN(C$5:C$8004),1,0)</f>
        <v>0</v>
      </c>
      <c r="R496" s="6" t="n">
        <f aca="false">IF(D496&gt;2,1,0)</f>
        <v>1</v>
      </c>
    </row>
    <row r="497" customFormat="false" ht="15" hidden="false" customHeight="true" outlineLevel="0" collapsed="false">
      <c r="A497" s="6" t="n">
        <f aca="false">1_Data_EDA!O498</f>
        <v>1</v>
      </c>
      <c r="B497" s="6" t="n">
        <f aca="false">1_Data_EDA!H498</f>
        <v>0</v>
      </c>
      <c r="C497" s="7" t="n">
        <f aca="false">1_Data_EDA!I498</f>
        <v>59.99000168</v>
      </c>
      <c r="D497" s="6" t="n">
        <f aca="false">1_Data_EDA!J498</f>
        <v>1</v>
      </c>
      <c r="E497" s="7" t="n">
        <f aca="false">1_Data_EDA!K498</f>
        <v>59.99000168</v>
      </c>
      <c r="F497" s="7" t="n">
        <f aca="false">1_Data_EDA!L498</f>
        <v>0</v>
      </c>
      <c r="G497" s="8" t="n">
        <f aca="false">1_Data_EDA!M498</f>
        <v>0</v>
      </c>
      <c r="H497" s="6" t="n">
        <f aca="false">IF(1_Data_EDA!B498="First Class",1,0)</f>
        <v>0</v>
      </c>
      <c r="I497" s="6" t="n">
        <f aca="false">IF(1_Data_EDA!B498="Second Class",1,0)</f>
        <v>0</v>
      </c>
      <c r="J497" s="6" t="n">
        <f aca="false">IF(1_Data_EDA!B498="Same Day",1,0)</f>
        <v>1</v>
      </c>
      <c r="K497" s="6" t="n">
        <f aca="false">IF(1_Data_EDA!C498="Corporate",1,0)</f>
        <v>1</v>
      </c>
      <c r="L497" s="6" t="n">
        <f aca="false">IF(1_Data_EDA!C498="Home Office",1,0)</f>
        <v>0</v>
      </c>
      <c r="M497" s="6" t="n">
        <f aca="false">IF(1_Data_EDA!D498="Europe",1,0)</f>
        <v>1</v>
      </c>
      <c r="N497" s="6" t="n">
        <f aca="false">IF(1_Data_EDA!D498="LATAM",1,0)</f>
        <v>0</v>
      </c>
      <c r="O497" s="6" t="n">
        <f aca="false">IF(1_Data_EDA!D498="Pacific Asia",1,0)</f>
        <v>0</v>
      </c>
      <c r="P497" s="6" t="n">
        <f aca="false">IF(1_Data_EDA!D498="USCA",1,0)</f>
        <v>0</v>
      </c>
      <c r="Q497" s="6" t="n">
        <f aca="false">IF(C497&gt;MEDIAN(C$5:C$8004),1,0)</f>
        <v>0</v>
      </c>
      <c r="R497" s="6" t="n">
        <f aca="false">IF(D497&gt;2,1,0)</f>
        <v>0</v>
      </c>
    </row>
    <row r="498" customFormat="false" ht="15" hidden="false" customHeight="true" outlineLevel="0" collapsed="false">
      <c r="A498" s="6" t="n">
        <f aca="false">1_Data_EDA!O499</f>
        <v>1</v>
      </c>
      <c r="B498" s="6" t="n">
        <f aca="false">1_Data_EDA!H499</f>
        <v>4</v>
      </c>
      <c r="C498" s="7" t="n">
        <f aca="false">1_Data_EDA!I499</f>
        <v>50</v>
      </c>
      <c r="D498" s="6" t="n">
        <f aca="false">1_Data_EDA!J499</f>
        <v>3</v>
      </c>
      <c r="E498" s="7" t="n">
        <f aca="false">1_Data_EDA!K499</f>
        <v>150</v>
      </c>
      <c r="F498" s="7" t="n">
        <f aca="false">1_Data_EDA!L499</f>
        <v>1.5</v>
      </c>
      <c r="G498" s="8" t="n">
        <f aca="false">1_Data_EDA!M499</f>
        <v>0.01</v>
      </c>
      <c r="H498" s="6" t="n">
        <f aca="false">IF(1_Data_EDA!B499="First Class",1,0)</f>
        <v>0</v>
      </c>
      <c r="I498" s="6" t="n">
        <f aca="false">IF(1_Data_EDA!B499="Second Class",1,0)</f>
        <v>0</v>
      </c>
      <c r="J498" s="6" t="n">
        <f aca="false">IF(1_Data_EDA!B499="Same Day",1,0)</f>
        <v>0</v>
      </c>
      <c r="K498" s="6" t="n">
        <f aca="false">IF(1_Data_EDA!C499="Corporate",1,0)</f>
        <v>0</v>
      </c>
      <c r="L498" s="6" t="n">
        <f aca="false">IF(1_Data_EDA!C499="Home Office",1,0)</f>
        <v>0</v>
      </c>
      <c r="M498" s="6" t="n">
        <f aca="false">IF(1_Data_EDA!D499="Europe",1,0)</f>
        <v>1</v>
      </c>
      <c r="N498" s="6" t="n">
        <f aca="false">IF(1_Data_EDA!D499="LATAM",1,0)</f>
        <v>0</v>
      </c>
      <c r="O498" s="6" t="n">
        <f aca="false">IF(1_Data_EDA!D499="Pacific Asia",1,0)</f>
        <v>0</v>
      </c>
      <c r="P498" s="6" t="n">
        <f aca="false">IF(1_Data_EDA!D499="USCA",1,0)</f>
        <v>0</v>
      </c>
      <c r="Q498" s="6" t="n">
        <f aca="false">IF(C498&gt;MEDIAN(C$5:C$8004),1,0)</f>
        <v>0</v>
      </c>
      <c r="R498" s="6" t="n">
        <f aca="false">IF(D498&gt;2,1,0)</f>
        <v>1</v>
      </c>
    </row>
    <row r="499" customFormat="false" ht="15" hidden="false" customHeight="true" outlineLevel="0" collapsed="false">
      <c r="A499" s="6" t="n">
        <f aca="false">1_Data_EDA!O500</f>
        <v>1</v>
      </c>
      <c r="B499" s="6" t="n">
        <f aca="false">1_Data_EDA!H500</f>
        <v>2</v>
      </c>
      <c r="C499" s="7" t="n">
        <f aca="false">1_Data_EDA!I500</f>
        <v>99.98999786</v>
      </c>
      <c r="D499" s="6" t="n">
        <f aca="false">1_Data_EDA!J500</f>
        <v>2</v>
      </c>
      <c r="E499" s="7" t="n">
        <f aca="false">1_Data_EDA!K500</f>
        <v>199.9799957</v>
      </c>
      <c r="F499" s="7" t="n">
        <f aca="false">1_Data_EDA!L500</f>
        <v>10</v>
      </c>
      <c r="G499" s="8" t="n">
        <f aca="false">1_Data_EDA!M500</f>
        <v>0.050000001</v>
      </c>
      <c r="H499" s="6" t="n">
        <f aca="false">IF(1_Data_EDA!B500="First Class",1,0)</f>
        <v>0</v>
      </c>
      <c r="I499" s="6" t="n">
        <f aca="false">IF(1_Data_EDA!B500="Second Class",1,0)</f>
        <v>1</v>
      </c>
      <c r="J499" s="6" t="n">
        <f aca="false">IF(1_Data_EDA!B500="Same Day",1,0)</f>
        <v>0</v>
      </c>
      <c r="K499" s="6" t="n">
        <f aca="false">IF(1_Data_EDA!C500="Corporate",1,0)</f>
        <v>0</v>
      </c>
      <c r="L499" s="6" t="n">
        <f aca="false">IF(1_Data_EDA!C500="Home Office",1,0)</f>
        <v>0</v>
      </c>
      <c r="M499" s="6" t="n">
        <f aca="false">IF(1_Data_EDA!D500="Europe",1,0)</f>
        <v>0</v>
      </c>
      <c r="N499" s="6" t="n">
        <f aca="false">IF(1_Data_EDA!D500="LATAM",1,0)</f>
        <v>1</v>
      </c>
      <c r="O499" s="6" t="n">
        <f aca="false">IF(1_Data_EDA!D500="Pacific Asia",1,0)</f>
        <v>0</v>
      </c>
      <c r="P499" s="6" t="n">
        <f aca="false">IF(1_Data_EDA!D500="USCA",1,0)</f>
        <v>0</v>
      </c>
      <c r="Q499" s="6" t="n">
        <f aca="false">IF(C499&gt;MEDIAN(C$5:C$8004),1,0)</f>
        <v>1</v>
      </c>
      <c r="R499" s="6" t="n">
        <f aca="false">IF(D499&gt;2,1,0)</f>
        <v>0</v>
      </c>
    </row>
    <row r="500" customFormat="false" ht="15" hidden="false" customHeight="true" outlineLevel="0" collapsed="false">
      <c r="A500" s="6" t="n">
        <f aca="false">1_Data_EDA!O501</f>
        <v>1</v>
      </c>
      <c r="B500" s="6" t="n">
        <f aca="false">1_Data_EDA!H501</f>
        <v>2</v>
      </c>
      <c r="C500" s="7" t="n">
        <f aca="false">1_Data_EDA!I501</f>
        <v>49.97999954</v>
      </c>
      <c r="D500" s="6" t="n">
        <f aca="false">1_Data_EDA!J501</f>
        <v>4</v>
      </c>
      <c r="E500" s="7" t="n">
        <f aca="false">1_Data_EDA!K501</f>
        <v>199.9199982</v>
      </c>
      <c r="F500" s="7" t="n">
        <f aca="false">1_Data_EDA!L501</f>
        <v>8</v>
      </c>
      <c r="G500" s="8" t="n">
        <f aca="false">1_Data_EDA!M501</f>
        <v>0.039999999</v>
      </c>
      <c r="H500" s="6" t="n">
        <f aca="false">IF(1_Data_EDA!B501="First Class",1,0)</f>
        <v>0</v>
      </c>
      <c r="I500" s="6" t="n">
        <f aca="false">IF(1_Data_EDA!B501="Second Class",1,0)</f>
        <v>1</v>
      </c>
      <c r="J500" s="6" t="n">
        <f aca="false">IF(1_Data_EDA!B501="Same Day",1,0)</f>
        <v>0</v>
      </c>
      <c r="K500" s="6" t="n">
        <f aca="false">IF(1_Data_EDA!C501="Corporate",1,0)</f>
        <v>0</v>
      </c>
      <c r="L500" s="6" t="n">
        <f aca="false">IF(1_Data_EDA!C501="Home Office",1,0)</f>
        <v>0</v>
      </c>
      <c r="M500" s="6" t="n">
        <f aca="false">IF(1_Data_EDA!D501="Europe",1,0)</f>
        <v>1</v>
      </c>
      <c r="N500" s="6" t="n">
        <f aca="false">IF(1_Data_EDA!D501="LATAM",1,0)</f>
        <v>0</v>
      </c>
      <c r="O500" s="6" t="n">
        <f aca="false">IF(1_Data_EDA!D501="Pacific Asia",1,0)</f>
        <v>0</v>
      </c>
      <c r="P500" s="6" t="n">
        <f aca="false">IF(1_Data_EDA!D501="USCA",1,0)</f>
        <v>0</v>
      </c>
      <c r="Q500" s="6" t="n">
        <f aca="false">IF(C500&gt;MEDIAN(C$5:C$8004),1,0)</f>
        <v>0</v>
      </c>
      <c r="R500" s="6" t="n">
        <f aca="false">IF(D500&gt;2,1,0)</f>
        <v>1</v>
      </c>
    </row>
    <row r="501" customFormat="false" ht="15" hidden="false" customHeight="true" outlineLevel="0" collapsed="false">
      <c r="A501" s="6" t="n">
        <f aca="false">1_Data_EDA!O502</f>
        <v>1</v>
      </c>
      <c r="B501" s="6" t="n">
        <f aca="false">1_Data_EDA!H502</f>
        <v>4</v>
      </c>
      <c r="C501" s="7" t="n">
        <f aca="false">1_Data_EDA!I502</f>
        <v>129.9900055</v>
      </c>
      <c r="D501" s="6" t="n">
        <f aca="false">1_Data_EDA!J502</f>
        <v>1</v>
      </c>
      <c r="E501" s="7" t="n">
        <f aca="false">1_Data_EDA!K502</f>
        <v>129.9900055</v>
      </c>
      <c r="F501" s="7" t="n">
        <f aca="false">1_Data_EDA!L502</f>
        <v>2.599999905</v>
      </c>
      <c r="G501" s="8" t="n">
        <f aca="false">1_Data_EDA!M502</f>
        <v>0.02</v>
      </c>
      <c r="H501" s="6" t="n">
        <f aca="false">IF(1_Data_EDA!B502="First Class",1,0)</f>
        <v>0</v>
      </c>
      <c r="I501" s="6" t="n">
        <f aca="false">IF(1_Data_EDA!B502="Second Class",1,0)</f>
        <v>0</v>
      </c>
      <c r="J501" s="6" t="n">
        <f aca="false">IF(1_Data_EDA!B502="Same Day",1,0)</f>
        <v>0</v>
      </c>
      <c r="K501" s="6" t="n">
        <f aca="false">IF(1_Data_EDA!C502="Corporate",1,0)</f>
        <v>0</v>
      </c>
      <c r="L501" s="6" t="n">
        <f aca="false">IF(1_Data_EDA!C502="Home Office",1,0)</f>
        <v>1</v>
      </c>
      <c r="M501" s="6" t="n">
        <f aca="false">IF(1_Data_EDA!D502="Europe",1,0)</f>
        <v>0</v>
      </c>
      <c r="N501" s="6" t="n">
        <f aca="false">IF(1_Data_EDA!D502="LATAM",1,0)</f>
        <v>1</v>
      </c>
      <c r="O501" s="6" t="n">
        <f aca="false">IF(1_Data_EDA!D502="Pacific Asia",1,0)</f>
        <v>0</v>
      </c>
      <c r="P501" s="6" t="n">
        <f aca="false">IF(1_Data_EDA!D502="USCA",1,0)</f>
        <v>0</v>
      </c>
      <c r="Q501" s="6" t="n">
        <f aca="false">IF(C501&gt;MEDIAN(C$5:C$8004),1,0)</f>
        <v>1</v>
      </c>
      <c r="R501" s="6" t="n">
        <f aca="false">IF(D501&gt;2,1,0)</f>
        <v>0</v>
      </c>
    </row>
    <row r="502" customFormat="false" ht="15" hidden="false" customHeight="true" outlineLevel="0" collapsed="false">
      <c r="A502" s="6" t="n">
        <f aca="false">1_Data_EDA!O503</f>
        <v>1</v>
      </c>
      <c r="B502" s="6" t="n">
        <f aca="false">1_Data_EDA!H503</f>
        <v>1</v>
      </c>
      <c r="C502" s="7" t="n">
        <f aca="false">1_Data_EDA!I503</f>
        <v>399.980011</v>
      </c>
      <c r="D502" s="6" t="n">
        <f aca="false">1_Data_EDA!J503</f>
        <v>1</v>
      </c>
      <c r="E502" s="7" t="n">
        <f aca="false">1_Data_EDA!K503</f>
        <v>399.980011</v>
      </c>
      <c r="F502" s="7" t="n">
        <f aca="false">1_Data_EDA!L503</f>
        <v>36</v>
      </c>
      <c r="G502" s="8" t="n">
        <f aca="false">1_Data_EDA!M503</f>
        <v>0.090000004</v>
      </c>
      <c r="H502" s="6" t="n">
        <f aca="false">IF(1_Data_EDA!B503="First Class",1,0)</f>
        <v>1</v>
      </c>
      <c r="I502" s="6" t="n">
        <f aca="false">IF(1_Data_EDA!B503="Second Class",1,0)</f>
        <v>0</v>
      </c>
      <c r="J502" s="6" t="n">
        <f aca="false">IF(1_Data_EDA!B503="Same Day",1,0)</f>
        <v>0</v>
      </c>
      <c r="K502" s="6" t="n">
        <f aca="false">IF(1_Data_EDA!C503="Corporate",1,0)</f>
        <v>0</v>
      </c>
      <c r="L502" s="6" t="n">
        <f aca="false">IF(1_Data_EDA!C503="Home Office",1,0)</f>
        <v>1</v>
      </c>
      <c r="M502" s="6" t="n">
        <f aca="false">IF(1_Data_EDA!D503="Europe",1,0)</f>
        <v>0</v>
      </c>
      <c r="N502" s="6" t="n">
        <f aca="false">IF(1_Data_EDA!D503="LATAM",1,0)</f>
        <v>0</v>
      </c>
      <c r="O502" s="6" t="n">
        <f aca="false">IF(1_Data_EDA!D503="Pacific Asia",1,0)</f>
        <v>1</v>
      </c>
      <c r="P502" s="6" t="n">
        <f aca="false">IF(1_Data_EDA!D503="USCA",1,0)</f>
        <v>0</v>
      </c>
      <c r="Q502" s="6" t="n">
        <f aca="false">IF(C502&gt;MEDIAN(C$5:C$8004),1,0)</f>
        <v>1</v>
      </c>
      <c r="R502" s="6" t="n">
        <f aca="false">IF(D502&gt;2,1,0)</f>
        <v>0</v>
      </c>
    </row>
    <row r="503" customFormat="false" ht="15" hidden="false" customHeight="true" outlineLevel="0" collapsed="false">
      <c r="A503" s="6" t="n">
        <f aca="false">1_Data_EDA!O504</f>
        <v>1</v>
      </c>
      <c r="B503" s="6" t="n">
        <f aca="false">1_Data_EDA!H504</f>
        <v>1</v>
      </c>
      <c r="C503" s="7" t="n">
        <f aca="false">1_Data_EDA!I504</f>
        <v>59.99000168</v>
      </c>
      <c r="D503" s="6" t="n">
        <f aca="false">1_Data_EDA!J504</f>
        <v>1</v>
      </c>
      <c r="E503" s="7" t="n">
        <f aca="false">1_Data_EDA!K504</f>
        <v>59.99000168</v>
      </c>
      <c r="F503" s="7" t="n">
        <f aca="false">1_Data_EDA!L504</f>
        <v>2.400000095</v>
      </c>
      <c r="G503" s="8" t="n">
        <f aca="false">1_Data_EDA!M504</f>
        <v>0.039999999</v>
      </c>
      <c r="H503" s="6" t="n">
        <f aca="false">IF(1_Data_EDA!B504="First Class",1,0)</f>
        <v>1</v>
      </c>
      <c r="I503" s="6" t="n">
        <f aca="false">IF(1_Data_EDA!B504="Second Class",1,0)</f>
        <v>0</v>
      </c>
      <c r="J503" s="6" t="n">
        <f aca="false">IF(1_Data_EDA!B504="Same Day",1,0)</f>
        <v>0</v>
      </c>
      <c r="K503" s="6" t="n">
        <f aca="false">IF(1_Data_EDA!C504="Corporate",1,0)</f>
        <v>1</v>
      </c>
      <c r="L503" s="6" t="n">
        <f aca="false">IF(1_Data_EDA!C504="Home Office",1,0)</f>
        <v>0</v>
      </c>
      <c r="M503" s="6" t="n">
        <f aca="false">IF(1_Data_EDA!D504="Europe",1,0)</f>
        <v>0</v>
      </c>
      <c r="N503" s="6" t="n">
        <f aca="false">IF(1_Data_EDA!D504="LATAM",1,0)</f>
        <v>1</v>
      </c>
      <c r="O503" s="6" t="n">
        <f aca="false">IF(1_Data_EDA!D504="Pacific Asia",1,0)</f>
        <v>0</v>
      </c>
      <c r="P503" s="6" t="n">
        <f aca="false">IF(1_Data_EDA!D504="USCA",1,0)</f>
        <v>0</v>
      </c>
      <c r="Q503" s="6" t="n">
        <f aca="false">IF(C503&gt;MEDIAN(C$5:C$8004),1,0)</f>
        <v>0</v>
      </c>
      <c r="R503" s="6" t="n">
        <f aca="false">IF(D503&gt;2,1,0)</f>
        <v>0</v>
      </c>
    </row>
    <row r="504" customFormat="false" ht="15" hidden="false" customHeight="true" outlineLevel="0" collapsed="false">
      <c r="A504" s="6" t="n">
        <f aca="false">1_Data_EDA!O505</f>
        <v>0</v>
      </c>
      <c r="B504" s="6" t="n">
        <f aca="false">1_Data_EDA!H505</f>
        <v>4</v>
      </c>
      <c r="C504" s="7" t="n">
        <f aca="false">1_Data_EDA!I505</f>
        <v>129.9900055</v>
      </c>
      <c r="D504" s="6" t="n">
        <f aca="false">1_Data_EDA!J505</f>
        <v>1</v>
      </c>
      <c r="E504" s="7" t="n">
        <f aca="false">1_Data_EDA!K505</f>
        <v>129.9900055</v>
      </c>
      <c r="F504" s="7" t="n">
        <f aca="false">1_Data_EDA!L505</f>
        <v>13</v>
      </c>
      <c r="G504" s="8" t="n">
        <f aca="false">1_Data_EDA!M505</f>
        <v>0.100000001</v>
      </c>
      <c r="H504" s="6" t="n">
        <f aca="false">IF(1_Data_EDA!B505="First Class",1,0)</f>
        <v>0</v>
      </c>
      <c r="I504" s="6" t="n">
        <f aca="false">IF(1_Data_EDA!B505="Second Class",1,0)</f>
        <v>0</v>
      </c>
      <c r="J504" s="6" t="n">
        <f aca="false">IF(1_Data_EDA!B505="Same Day",1,0)</f>
        <v>0</v>
      </c>
      <c r="K504" s="6" t="n">
        <f aca="false">IF(1_Data_EDA!C505="Corporate",1,0)</f>
        <v>0</v>
      </c>
      <c r="L504" s="6" t="n">
        <f aca="false">IF(1_Data_EDA!C505="Home Office",1,0)</f>
        <v>1</v>
      </c>
      <c r="M504" s="6" t="n">
        <f aca="false">IF(1_Data_EDA!D505="Europe",1,0)</f>
        <v>1</v>
      </c>
      <c r="N504" s="6" t="n">
        <f aca="false">IF(1_Data_EDA!D505="LATAM",1,0)</f>
        <v>0</v>
      </c>
      <c r="O504" s="6" t="n">
        <f aca="false">IF(1_Data_EDA!D505="Pacific Asia",1,0)</f>
        <v>0</v>
      </c>
      <c r="P504" s="6" t="n">
        <f aca="false">IF(1_Data_EDA!D505="USCA",1,0)</f>
        <v>0</v>
      </c>
      <c r="Q504" s="6" t="n">
        <f aca="false">IF(C504&gt;MEDIAN(C$5:C$8004),1,0)</f>
        <v>1</v>
      </c>
      <c r="R504" s="6" t="n">
        <f aca="false">IF(D504&gt;2,1,0)</f>
        <v>0</v>
      </c>
    </row>
    <row r="505" customFormat="false" ht="15" hidden="false" customHeight="true" outlineLevel="0" collapsed="false">
      <c r="A505" s="6" t="n">
        <f aca="false">1_Data_EDA!O506</f>
        <v>1</v>
      </c>
      <c r="B505" s="6" t="n">
        <f aca="false">1_Data_EDA!H506</f>
        <v>1</v>
      </c>
      <c r="C505" s="7" t="n">
        <f aca="false">1_Data_EDA!I506</f>
        <v>50</v>
      </c>
      <c r="D505" s="6" t="n">
        <f aca="false">1_Data_EDA!J506</f>
        <v>3</v>
      </c>
      <c r="E505" s="7" t="n">
        <f aca="false">1_Data_EDA!K506</f>
        <v>150</v>
      </c>
      <c r="F505" s="7" t="n">
        <f aca="false">1_Data_EDA!L506</f>
        <v>6</v>
      </c>
      <c r="G505" s="8" t="n">
        <f aca="false">1_Data_EDA!M506</f>
        <v>0.039999999</v>
      </c>
      <c r="H505" s="6" t="n">
        <f aca="false">IF(1_Data_EDA!B506="First Class",1,0)</f>
        <v>1</v>
      </c>
      <c r="I505" s="6" t="n">
        <f aca="false">IF(1_Data_EDA!B506="Second Class",1,0)</f>
        <v>0</v>
      </c>
      <c r="J505" s="6" t="n">
        <f aca="false">IF(1_Data_EDA!B506="Same Day",1,0)</f>
        <v>0</v>
      </c>
      <c r="K505" s="6" t="n">
        <f aca="false">IF(1_Data_EDA!C506="Corporate",1,0)</f>
        <v>0</v>
      </c>
      <c r="L505" s="6" t="n">
        <f aca="false">IF(1_Data_EDA!C506="Home Office",1,0)</f>
        <v>0</v>
      </c>
      <c r="M505" s="6" t="n">
        <f aca="false">IF(1_Data_EDA!D506="Europe",1,0)</f>
        <v>0</v>
      </c>
      <c r="N505" s="6" t="n">
        <f aca="false">IF(1_Data_EDA!D506="LATAM",1,0)</f>
        <v>0</v>
      </c>
      <c r="O505" s="6" t="n">
        <f aca="false">IF(1_Data_EDA!D506="Pacific Asia",1,0)</f>
        <v>1</v>
      </c>
      <c r="P505" s="6" t="n">
        <f aca="false">IF(1_Data_EDA!D506="USCA",1,0)</f>
        <v>0</v>
      </c>
      <c r="Q505" s="6" t="n">
        <f aca="false">IF(C505&gt;MEDIAN(C$5:C$8004),1,0)</f>
        <v>0</v>
      </c>
      <c r="R505" s="6" t="n">
        <f aca="false">IF(D505&gt;2,1,0)</f>
        <v>1</v>
      </c>
    </row>
    <row r="506" customFormat="false" ht="15" hidden="false" customHeight="true" outlineLevel="0" collapsed="false">
      <c r="A506" s="6" t="n">
        <f aca="false">1_Data_EDA!O507</f>
        <v>1</v>
      </c>
      <c r="B506" s="6" t="n">
        <f aca="false">1_Data_EDA!H507</f>
        <v>1</v>
      </c>
      <c r="C506" s="7" t="n">
        <f aca="false">1_Data_EDA!I507</f>
        <v>399.980011</v>
      </c>
      <c r="D506" s="6" t="n">
        <f aca="false">1_Data_EDA!J507</f>
        <v>1</v>
      </c>
      <c r="E506" s="7" t="n">
        <f aca="false">1_Data_EDA!K507</f>
        <v>399.980011</v>
      </c>
      <c r="F506" s="7" t="n">
        <f aca="false">1_Data_EDA!L507</f>
        <v>22</v>
      </c>
      <c r="G506" s="8" t="n">
        <f aca="false">1_Data_EDA!M507</f>
        <v>0.059999999</v>
      </c>
      <c r="H506" s="6" t="n">
        <f aca="false">IF(1_Data_EDA!B507="First Class",1,0)</f>
        <v>1</v>
      </c>
      <c r="I506" s="6" t="n">
        <f aca="false">IF(1_Data_EDA!B507="Second Class",1,0)</f>
        <v>0</v>
      </c>
      <c r="J506" s="6" t="n">
        <f aca="false">IF(1_Data_EDA!B507="Same Day",1,0)</f>
        <v>0</v>
      </c>
      <c r="K506" s="6" t="n">
        <f aca="false">IF(1_Data_EDA!C507="Corporate",1,0)</f>
        <v>0</v>
      </c>
      <c r="L506" s="6" t="n">
        <f aca="false">IF(1_Data_EDA!C507="Home Office",1,0)</f>
        <v>0</v>
      </c>
      <c r="M506" s="6" t="n">
        <f aca="false">IF(1_Data_EDA!D507="Europe",1,0)</f>
        <v>0</v>
      </c>
      <c r="N506" s="6" t="n">
        <f aca="false">IF(1_Data_EDA!D507="LATAM",1,0)</f>
        <v>1</v>
      </c>
      <c r="O506" s="6" t="n">
        <f aca="false">IF(1_Data_EDA!D507="Pacific Asia",1,0)</f>
        <v>0</v>
      </c>
      <c r="P506" s="6" t="n">
        <f aca="false">IF(1_Data_EDA!D507="USCA",1,0)</f>
        <v>0</v>
      </c>
      <c r="Q506" s="6" t="n">
        <f aca="false">IF(C506&gt;MEDIAN(C$5:C$8004),1,0)</f>
        <v>1</v>
      </c>
      <c r="R506" s="6" t="n">
        <f aca="false">IF(D506&gt;2,1,0)</f>
        <v>0</v>
      </c>
    </row>
    <row r="507" customFormat="false" ht="15" hidden="false" customHeight="true" outlineLevel="0" collapsed="false">
      <c r="A507" s="6" t="n">
        <f aca="false">1_Data_EDA!O508</f>
        <v>1</v>
      </c>
      <c r="B507" s="6" t="n">
        <f aca="false">1_Data_EDA!H508</f>
        <v>2</v>
      </c>
      <c r="C507" s="7" t="n">
        <f aca="false">1_Data_EDA!I508</f>
        <v>399.980011</v>
      </c>
      <c r="D507" s="6" t="n">
        <f aca="false">1_Data_EDA!J508</f>
        <v>1</v>
      </c>
      <c r="E507" s="7" t="n">
        <f aca="false">1_Data_EDA!K508</f>
        <v>399.980011</v>
      </c>
      <c r="F507" s="7" t="n">
        <f aca="false">1_Data_EDA!L508</f>
        <v>60</v>
      </c>
      <c r="G507" s="8" t="n">
        <f aca="false">1_Data_EDA!M508</f>
        <v>0.150000006</v>
      </c>
      <c r="H507" s="6" t="n">
        <f aca="false">IF(1_Data_EDA!B508="First Class",1,0)</f>
        <v>0</v>
      </c>
      <c r="I507" s="6" t="n">
        <f aca="false">IF(1_Data_EDA!B508="Second Class",1,0)</f>
        <v>1</v>
      </c>
      <c r="J507" s="6" t="n">
        <f aca="false">IF(1_Data_EDA!B508="Same Day",1,0)</f>
        <v>0</v>
      </c>
      <c r="K507" s="6" t="n">
        <f aca="false">IF(1_Data_EDA!C508="Corporate",1,0)</f>
        <v>1</v>
      </c>
      <c r="L507" s="6" t="n">
        <f aca="false">IF(1_Data_EDA!C508="Home Office",1,0)</f>
        <v>0</v>
      </c>
      <c r="M507" s="6" t="n">
        <f aca="false">IF(1_Data_EDA!D508="Europe",1,0)</f>
        <v>1</v>
      </c>
      <c r="N507" s="6" t="n">
        <f aca="false">IF(1_Data_EDA!D508="LATAM",1,0)</f>
        <v>0</v>
      </c>
      <c r="O507" s="6" t="n">
        <f aca="false">IF(1_Data_EDA!D508="Pacific Asia",1,0)</f>
        <v>0</v>
      </c>
      <c r="P507" s="6" t="n">
        <f aca="false">IF(1_Data_EDA!D508="USCA",1,0)</f>
        <v>0</v>
      </c>
      <c r="Q507" s="6" t="n">
        <f aca="false">IF(C507&gt;MEDIAN(C$5:C$8004),1,0)</f>
        <v>1</v>
      </c>
      <c r="R507" s="6" t="n">
        <f aca="false">IF(D507&gt;2,1,0)</f>
        <v>0</v>
      </c>
    </row>
    <row r="508" customFormat="false" ht="15" hidden="false" customHeight="true" outlineLevel="0" collapsed="false">
      <c r="A508" s="6" t="n">
        <f aca="false">1_Data_EDA!O509</f>
        <v>0</v>
      </c>
      <c r="B508" s="6" t="n">
        <f aca="false">1_Data_EDA!H509</f>
        <v>4</v>
      </c>
      <c r="C508" s="7" t="n">
        <f aca="false">1_Data_EDA!I509</f>
        <v>49.97999954</v>
      </c>
      <c r="D508" s="6" t="n">
        <f aca="false">1_Data_EDA!J509</f>
        <v>5</v>
      </c>
      <c r="E508" s="7" t="n">
        <f aca="false">1_Data_EDA!K509</f>
        <v>249.8999939</v>
      </c>
      <c r="F508" s="7" t="n">
        <f aca="false">1_Data_EDA!L509</f>
        <v>32.49000168</v>
      </c>
      <c r="G508" s="8" t="n">
        <f aca="false">1_Data_EDA!M509</f>
        <v>0.129999995</v>
      </c>
      <c r="H508" s="6" t="n">
        <f aca="false">IF(1_Data_EDA!B509="First Class",1,0)</f>
        <v>0</v>
      </c>
      <c r="I508" s="6" t="n">
        <f aca="false">IF(1_Data_EDA!B509="Second Class",1,0)</f>
        <v>0</v>
      </c>
      <c r="J508" s="6" t="n">
        <f aca="false">IF(1_Data_EDA!B509="Same Day",1,0)</f>
        <v>0</v>
      </c>
      <c r="K508" s="6" t="n">
        <f aca="false">IF(1_Data_EDA!C509="Corporate",1,0)</f>
        <v>1</v>
      </c>
      <c r="L508" s="6" t="n">
        <f aca="false">IF(1_Data_EDA!C509="Home Office",1,0)</f>
        <v>0</v>
      </c>
      <c r="M508" s="6" t="n">
        <f aca="false">IF(1_Data_EDA!D509="Europe",1,0)</f>
        <v>0</v>
      </c>
      <c r="N508" s="6" t="n">
        <f aca="false">IF(1_Data_EDA!D509="LATAM",1,0)</f>
        <v>0</v>
      </c>
      <c r="O508" s="6" t="n">
        <f aca="false">IF(1_Data_EDA!D509="Pacific Asia",1,0)</f>
        <v>1</v>
      </c>
      <c r="P508" s="6" t="n">
        <f aca="false">IF(1_Data_EDA!D509="USCA",1,0)</f>
        <v>0</v>
      </c>
      <c r="Q508" s="6" t="n">
        <f aca="false">IF(C508&gt;MEDIAN(C$5:C$8004),1,0)</f>
        <v>0</v>
      </c>
      <c r="R508" s="6" t="n">
        <f aca="false">IF(D508&gt;2,1,0)</f>
        <v>1</v>
      </c>
    </row>
    <row r="509" customFormat="false" ht="15" hidden="false" customHeight="true" outlineLevel="0" collapsed="false">
      <c r="A509" s="6" t="n">
        <f aca="false">1_Data_EDA!O510</f>
        <v>1</v>
      </c>
      <c r="B509" s="6" t="n">
        <f aca="false">1_Data_EDA!H510</f>
        <v>4</v>
      </c>
      <c r="C509" s="7" t="n">
        <f aca="false">1_Data_EDA!I510</f>
        <v>49.97999954</v>
      </c>
      <c r="D509" s="6" t="n">
        <f aca="false">1_Data_EDA!J510</f>
        <v>5</v>
      </c>
      <c r="E509" s="7" t="n">
        <f aca="false">1_Data_EDA!K510</f>
        <v>249.8999939</v>
      </c>
      <c r="F509" s="7" t="n">
        <f aca="false">1_Data_EDA!L510</f>
        <v>44.97999954</v>
      </c>
      <c r="G509" s="8" t="n">
        <f aca="false">1_Data_EDA!M510</f>
        <v>0.180000007</v>
      </c>
      <c r="H509" s="6" t="n">
        <f aca="false">IF(1_Data_EDA!B510="First Class",1,0)</f>
        <v>0</v>
      </c>
      <c r="I509" s="6" t="n">
        <f aca="false">IF(1_Data_EDA!B510="Second Class",1,0)</f>
        <v>0</v>
      </c>
      <c r="J509" s="6" t="n">
        <f aca="false">IF(1_Data_EDA!B510="Same Day",1,0)</f>
        <v>0</v>
      </c>
      <c r="K509" s="6" t="n">
        <f aca="false">IF(1_Data_EDA!C510="Corporate",1,0)</f>
        <v>0</v>
      </c>
      <c r="L509" s="6" t="n">
        <f aca="false">IF(1_Data_EDA!C510="Home Office",1,0)</f>
        <v>1</v>
      </c>
      <c r="M509" s="6" t="n">
        <f aca="false">IF(1_Data_EDA!D510="Europe",1,0)</f>
        <v>0</v>
      </c>
      <c r="N509" s="6" t="n">
        <f aca="false">IF(1_Data_EDA!D510="LATAM",1,0)</f>
        <v>1</v>
      </c>
      <c r="O509" s="6" t="n">
        <f aca="false">IF(1_Data_EDA!D510="Pacific Asia",1,0)</f>
        <v>0</v>
      </c>
      <c r="P509" s="6" t="n">
        <f aca="false">IF(1_Data_EDA!D510="USCA",1,0)</f>
        <v>0</v>
      </c>
      <c r="Q509" s="6" t="n">
        <f aca="false">IF(C509&gt;MEDIAN(C$5:C$8004),1,0)</f>
        <v>0</v>
      </c>
      <c r="R509" s="6" t="n">
        <f aca="false">IF(D509&gt;2,1,0)</f>
        <v>1</v>
      </c>
    </row>
    <row r="510" customFormat="false" ht="15" hidden="false" customHeight="true" outlineLevel="0" collapsed="false">
      <c r="A510" s="6" t="n">
        <f aca="false">1_Data_EDA!O511</f>
        <v>0</v>
      </c>
      <c r="B510" s="6" t="n">
        <f aca="false">1_Data_EDA!H511</f>
        <v>4</v>
      </c>
      <c r="C510" s="7" t="n">
        <f aca="false">1_Data_EDA!I511</f>
        <v>129.9900055</v>
      </c>
      <c r="D510" s="6" t="n">
        <f aca="false">1_Data_EDA!J511</f>
        <v>1</v>
      </c>
      <c r="E510" s="7" t="n">
        <f aca="false">1_Data_EDA!K511</f>
        <v>129.9900055</v>
      </c>
      <c r="F510" s="7" t="n">
        <f aca="false">1_Data_EDA!L511</f>
        <v>19.5</v>
      </c>
      <c r="G510" s="8" t="n">
        <f aca="false">1_Data_EDA!M511</f>
        <v>0.150000006</v>
      </c>
      <c r="H510" s="6" t="n">
        <f aca="false">IF(1_Data_EDA!B511="First Class",1,0)</f>
        <v>0</v>
      </c>
      <c r="I510" s="6" t="n">
        <f aca="false">IF(1_Data_EDA!B511="Second Class",1,0)</f>
        <v>0</v>
      </c>
      <c r="J510" s="6" t="n">
        <f aca="false">IF(1_Data_EDA!B511="Same Day",1,0)</f>
        <v>0</v>
      </c>
      <c r="K510" s="6" t="n">
        <f aca="false">IF(1_Data_EDA!C511="Corporate",1,0)</f>
        <v>0</v>
      </c>
      <c r="L510" s="6" t="n">
        <f aca="false">IF(1_Data_EDA!C511="Home Office",1,0)</f>
        <v>1</v>
      </c>
      <c r="M510" s="6" t="n">
        <f aca="false">IF(1_Data_EDA!D511="Europe",1,0)</f>
        <v>0</v>
      </c>
      <c r="N510" s="6" t="n">
        <f aca="false">IF(1_Data_EDA!D511="LATAM",1,0)</f>
        <v>0</v>
      </c>
      <c r="O510" s="6" t="n">
        <f aca="false">IF(1_Data_EDA!D511="Pacific Asia",1,0)</f>
        <v>1</v>
      </c>
      <c r="P510" s="6" t="n">
        <f aca="false">IF(1_Data_EDA!D511="USCA",1,0)</f>
        <v>0</v>
      </c>
      <c r="Q510" s="6" t="n">
        <f aca="false">IF(C510&gt;MEDIAN(C$5:C$8004),1,0)</f>
        <v>1</v>
      </c>
      <c r="R510" s="6" t="n">
        <f aca="false">IF(D510&gt;2,1,0)</f>
        <v>0</v>
      </c>
    </row>
    <row r="511" customFormat="false" ht="15" hidden="false" customHeight="true" outlineLevel="0" collapsed="false">
      <c r="A511" s="6" t="n">
        <f aca="false">1_Data_EDA!O512</f>
        <v>0</v>
      </c>
      <c r="B511" s="6" t="n">
        <f aca="false">1_Data_EDA!H512</f>
        <v>4</v>
      </c>
      <c r="C511" s="7" t="n">
        <f aca="false">1_Data_EDA!I512</f>
        <v>50</v>
      </c>
      <c r="D511" s="6" t="n">
        <f aca="false">1_Data_EDA!J512</f>
        <v>4</v>
      </c>
      <c r="E511" s="7" t="n">
        <f aca="false">1_Data_EDA!K512</f>
        <v>200</v>
      </c>
      <c r="F511" s="7" t="n">
        <f aca="false">1_Data_EDA!L512</f>
        <v>2</v>
      </c>
      <c r="G511" s="8" t="n">
        <f aca="false">1_Data_EDA!M512</f>
        <v>0.01</v>
      </c>
      <c r="H511" s="6" t="n">
        <f aca="false">IF(1_Data_EDA!B512="First Class",1,0)</f>
        <v>0</v>
      </c>
      <c r="I511" s="6" t="n">
        <f aca="false">IF(1_Data_EDA!B512="Second Class",1,0)</f>
        <v>0</v>
      </c>
      <c r="J511" s="6" t="n">
        <f aca="false">IF(1_Data_EDA!B512="Same Day",1,0)</f>
        <v>0</v>
      </c>
      <c r="K511" s="6" t="n">
        <f aca="false">IF(1_Data_EDA!C512="Corporate",1,0)</f>
        <v>1</v>
      </c>
      <c r="L511" s="6" t="n">
        <f aca="false">IF(1_Data_EDA!C512="Home Office",1,0)</f>
        <v>0</v>
      </c>
      <c r="M511" s="6" t="n">
        <f aca="false">IF(1_Data_EDA!D512="Europe",1,0)</f>
        <v>0</v>
      </c>
      <c r="N511" s="6" t="n">
        <f aca="false">IF(1_Data_EDA!D512="LATAM",1,0)</f>
        <v>0</v>
      </c>
      <c r="O511" s="6" t="n">
        <f aca="false">IF(1_Data_EDA!D512="Pacific Asia",1,0)</f>
        <v>0</v>
      </c>
      <c r="P511" s="6" t="n">
        <f aca="false">IF(1_Data_EDA!D512="USCA",1,0)</f>
        <v>1</v>
      </c>
      <c r="Q511" s="6" t="n">
        <f aca="false">IF(C511&gt;MEDIAN(C$5:C$8004),1,0)</f>
        <v>0</v>
      </c>
      <c r="R511" s="6" t="n">
        <f aca="false">IF(D511&gt;2,1,0)</f>
        <v>1</v>
      </c>
    </row>
    <row r="512" customFormat="false" ht="15" hidden="false" customHeight="true" outlineLevel="0" collapsed="false">
      <c r="A512" s="6" t="n">
        <f aca="false">1_Data_EDA!O513</f>
        <v>0</v>
      </c>
      <c r="B512" s="6" t="n">
        <f aca="false">1_Data_EDA!H513</f>
        <v>4</v>
      </c>
      <c r="C512" s="7" t="n">
        <f aca="false">1_Data_EDA!I513</f>
        <v>49.97999954</v>
      </c>
      <c r="D512" s="6" t="n">
        <f aca="false">1_Data_EDA!J513</f>
        <v>3</v>
      </c>
      <c r="E512" s="7" t="n">
        <f aca="false">1_Data_EDA!K513</f>
        <v>149.9400024</v>
      </c>
      <c r="F512" s="7" t="n">
        <f aca="false">1_Data_EDA!L513</f>
        <v>26.98999977</v>
      </c>
      <c r="G512" s="8" t="n">
        <f aca="false">1_Data_EDA!M513</f>
        <v>0.180000007</v>
      </c>
      <c r="H512" s="6" t="n">
        <f aca="false">IF(1_Data_EDA!B513="First Class",1,0)</f>
        <v>0</v>
      </c>
      <c r="I512" s="6" t="n">
        <f aca="false">IF(1_Data_EDA!B513="Second Class",1,0)</f>
        <v>0</v>
      </c>
      <c r="J512" s="6" t="n">
        <f aca="false">IF(1_Data_EDA!B513="Same Day",1,0)</f>
        <v>0</v>
      </c>
      <c r="K512" s="6" t="n">
        <f aca="false">IF(1_Data_EDA!C513="Corporate",1,0)</f>
        <v>1</v>
      </c>
      <c r="L512" s="6" t="n">
        <f aca="false">IF(1_Data_EDA!C513="Home Office",1,0)</f>
        <v>0</v>
      </c>
      <c r="M512" s="6" t="n">
        <f aca="false">IF(1_Data_EDA!D513="Europe",1,0)</f>
        <v>0</v>
      </c>
      <c r="N512" s="6" t="n">
        <f aca="false">IF(1_Data_EDA!D513="LATAM",1,0)</f>
        <v>1</v>
      </c>
      <c r="O512" s="6" t="n">
        <f aca="false">IF(1_Data_EDA!D513="Pacific Asia",1,0)</f>
        <v>0</v>
      </c>
      <c r="P512" s="6" t="n">
        <f aca="false">IF(1_Data_EDA!D513="USCA",1,0)</f>
        <v>0</v>
      </c>
      <c r="Q512" s="6" t="n">
        <f aca="false">IF(C512&gt;MEDIAN(C$5:C$8004),1,0)</f>
        <v>0</v>
      </c>
      <c r="R512" s="6" t="n">
        <f aca="false">IF(D512&gt;2,1,0)</f>
        <v>1</v>
      </c>
    </row>
    <row r="513" customFormat="false" ht="15" hidden="false" customHeight="true" outlineLevel="0" collapsed="false">
      <c r="A513" s="6" t="n">
        <f aca="false">1_Data_EDA!O514</f>
        <v>1</v>
      </c>
      <c r="B513" s="6" t="n">
        <f aca="false">1_Data_EDA!H514</f>
        <v>2</v>
      </c>
      <c r="C513" s="7" t="n">
        <f aca="false">1_Data_EDA!I514</f>
        <v>59.99000168</v>
      </c>
      <c r="D513" s="6" t="n">
        <f aca="false">1_Data_EDA!J514</f>
        <v>2</v>
      </c>
      <c r="E513" s="7" t="n">
        <f aca="false">1_Data_EDA!K514</f>
        <v>119.9800034</v>
      </c>
      <c r="F513" s="7" t="n">
        <f aca="false">1_Data_EDA!L514</f>
        <v>19.20000076</v>
      </c>
      <c r="G513" s="8" t="n">
        <f aca="false">1_Data_EDA!M514</f>
        <v>0.159999996</v>
      </c>
      <c r="H513" s="6" t="n">
        <f aca="false">IF(1_Data_EDA!B514="First Class",1,0)</f>
        <v>0</v>
      </c>
      <c r="I513" s="6" t="n">
        <f aca="false">IF(1_Data_EDA!B514="Second Class",1,0)</f>
        <v>1</v>
      </c>
      <c r="J513" s="6" t="n">
        <f aca="false">IF(1_Data_EDA!B514="Same Day",1,0)</f>
        <v>0</v>
      </c>
      <c r="K513" s="6" t="n">
        <f aca="false">IF(1_Data_EDA!C514="Corporate",1,0)</f>
        <v>0</v>
      </c>
      <c r="L513" s="6" t="n">
        <f aca="false">IF(1_Data_EDA!C514="Home Office",1,0)</f>
        <v>0</v>
      </c>
      <c r="M513" s="6" t="n">
        <f aca="false">IF(1_Data_EDA!D514="Europe",1,0)</f>
        <v>0</v>
      </c>
      <c r="N513" s="6" t="n">
        <f aca="false">IF(1_Data_EDA!D514="LATAM",1,0)</f>
        <v>0</v>
      </c>
      <c r="O513" s="6" t="n">
        <f aca="false">IF(1_Data_EDA!D514="Pacific Asia",1,0)</f>
        <v>0</v>
      </c>
      <c r="P513" s="6" t="n">
        <f aca="false">IF(1_Data_EDA!D514="USCA",1,0)</f>
        <v>1</v>
      </c>
      <c r="Q513" s="6" t="n">
        <f aca="false">IF(C513&gt;MEDIAN(C$5:C$8004),1,0)</f>
        <v>0</v>
      </c>
      <c r="R513" s="6" t="n">
        <f aca="false">IF(D513&gt;2,1,0)</f>
        <v>0</v>
      </c>
    </row>
    <row r="514" customFormat="false" ht="15" hidden="false" customHeight="true" outlineLevel="0" collapsed="false">
      <c r="A514" s="6" t="n">
        <f aca="false">1_Data_EDA!O515</f>
        <v>0</v>
      </c>
      <c r="B514" s="6" t="n">
        <f aca="false">1_Data_EDA!H515</f>
        <v>4</v>
      </c>
      <c r="C514" s="7" t="n">
        <f aca="false">1_Data_EDA!I515</f>
        <v>399.980011</v>
      </c>
      <c r="D514" s="6" t="n">
        <f aca="false">1_Data_EDA!J515</f>
        <v>1</v>
      </c>
      <c r="E514" s="7" t="n">
        <f aca="false">1_Data_EDA!K515</f>
        <v>399.980011</v>
      </c>
      <c r="F514" s="7" t="n">
        <f aca="false">1_Data_EDA!L515</f>
        <v>48</v>
      </c>
      <c r="G514" s="8" t="n">
        <f aca="false">1_Data_EDA!M515</f>
        <v>0.119999997</v>
      </c>
      <c r="H514" s="6" t="n">
        <f aca="false">IF(1_Data_EDA!B515="First Class",1,0)</f>
        <v>0</v>
      </c>
      <c r="I514" s="6" t="n">
        <f aca="false">IF(1_Data_EDA!B515="Second Class",1,0)</f>
        <v>0</v>
      </c>
      <c r="J514" s="6" t="n">
        <f aca="false">IF(1_Data_EDA!B515="Same Day",1,0)</f>
        <v>0</v>
      </c>
      <c r="K514" s="6" t="n">
        <f aca="false">IF(1_Data_EDA!C515="Corporate",1,0)</f>
        <v>1</v>
      </c>
      <c r="L514" s="6" t="n">
        <f aca="false">IF(1_Data_EDA!C515="Home Office",1,0)</f>
        <v>0</v>
      </c>
      <c r="M514" s="6" t="n">
        <f aca="false">IF(1_Data_EDA!D515="Europe",1,0)</f>
        <v>0</v>
      </c>
      <c r="N514" s="6" t="n">
        <f aca="false">IF(1_Data_EDA!D515="LATAM",1,0)</f>
        <v>0</v>
      </c>
      <c r="O514" s="6" t="n">
        <f aca="false">IF(1_Data_EDA!D515="Pacific Asia",1,0)</f>
        <v>0</v>
      </c>
      <c r="P514" s="6" t="n">
        <f aca="false">IF(1_Data_EDA!D515="USCA",1,0)</f>
        <v>1</v>
      </c>
      <c r="Q514" s="6" t="n">
        <f aca="false">IF(C514&gt;MEDIAN(C$5:C$8004),1,0)</f>
        <v>1</v>
      </c>
      <c r="R514" s="6" t="n">
        <f aca="false">IF(D514&gt;2,1,0)</f>
        <v>0</v>
      </c>
    </row>
    <row r="515" customFormat="false" ht="15" hidden="false" customHeight="true" outlineLevel="0" collapsed="false">
      <c r="A515" s="6" t="n">
        <f aca="false">1_Data_EDA!O516</f>
        <v>0</v>
      </c>
      <c r="B515" s="6" t="n">
        <f aca="false">1_Data_EDA!H516</f>
        <v>4</v>
      </c>
      <c r="C515" s="7" t="n">
        <f aca="false">1_Data_EDA!I516</f>
        <v>199.9900055</v>
      </c>
      <c r="D515" s="6" t="n">
        <f aca="false">1_Data_EDA!J516</f>
        <v>1</v>
      </c>
      <c r="E515" s="7" t="n">
        <f aca="false">1_Data_EDA!K516</f>
        <v>199.9900055</v>
      </c>
      <c r="F515" s="7" t="n">
        <f aca="false">1_Data_EDA!L516</f>
        <v>36</v>
      </c>
      <c r="G515" s="8" t="n">
        <f aca="false">1_Data_EDA!M516</f>
        <v>0.180000007</v>
      </c>
      <c r="H515" s="6" t="n">
        <f aca="false">IF(1_Data_EDA!B516="First Class",1,0)</f>
        <v>0</v>
      </c>
      <c r="I515" s="6" t="n">
        <f aca="false">IF(1_Data_EDA!B516="Second Class",1,0)</f>
        <v>0</v>
      </c>
      <c r="J515" s="6" t="n">
        <f aca="false">IF(1_Data_EDA!B516="Same Day",1,0)</f>
        <v>0</v>
      </c>
      <c r="K515" s="6" t="n">
        <f aca="false">IF(1_Data_EDA!C516="Corporate",1,0)</f>
        <v>1</v>
      </c>
      <c r="L515" s="6" t="n">
        <f aca="false">IF(1_Data_EDA!C516="Home Office",1,0)</f>
        <v>0</v>
      </c>
      <c r="M515" s="6" t="n">
        <f aca="false">IF(1_Data_EDA!D516="Europe",1,0)</f>
        <v>1</v>
      </c>
      <c r="N515" s="6" t="n">
        <f aca="false">IF(1_Data_EDA!D516="LATAM",1,0)</f>
        <v>0</v>
      </c>
      <c r="O515" s="6" t="n">
        <f aca="false">IF(1_Data_EDA!D516="Pacific Asia",1,0)</f>
        <v>0</v>
      </c>
      <c r="P515" s="6" t="n">
        <f aca="false">IF(1_Data_EDA!D516="USCA",1,0)</f>
        <v>0</v>
      </c>
      <c r="Q515" s="6" t="n">
        <f aca="false">IF(C515&gt;MEDIAN(C$5:C$8004),1,0)</f>
        <v>1</v>
      </c>
      <c r="R515" s="6" t="n">
        <f aca="false">IF(D515&gt;2,1,0)</f>
        <v>0</v>
      </c>
    </row>
    <row r="516" customFormat="false" ht="15" hidden="false" customHeight="true" outlineLevel="0" collapsed="false">
      <c r="A516" s="6" t="n">
        <f aca="false">1_Data_EDA!O517</f>
        <v>0</v>
      </c>
      <c r="B516" s="6" t="n">
        <f aca="false">1_Data_EDA!H517</f>
        <v>4</v>
      </c>
      <c r="C516" s="7" t="n">
        <f aca="false">1_Data_EDA!I517</f>
        <v>31.98999977</v>
      </c>
      <c r="D516" s="6" t="n">
        <f aca="false">1_Data_EDA!J517</f>
        <v>3</v>
      </c>
      <c r="E516" s="7" t="n">
        <f aca="false">1_Data_EDA!K517</f>
        <v>95.97000122</v>
      </c>
      <c r="F516" s="7" t="n">
        <f aca="false">1_Data_EDA!L517</f>
        <v>9.600000381</v>
      </c>
      <c r="G516" s="8" t="n">
        <f aca="false">1_Data_EDA!M517</f>
        <v>0.100000001</v>
      </c>
      <c r="H516" s="6" t="n">
        <f aca="false">IF(1_Data_EDA!B517="First Class",1,0)</f>
        <v>0</v>
      </c>
      <c r="I516" s="6" t="n">
        <f aca="false">IF(1_Data_EDA!B517="Second Class",1,0)</f>
        <v>0</v>
      </c>
      <c r="J516" s="6" t="n">
        <f aca="false">IF(1_Data_EDA!B517="Same Day",1,0)</f>
        <v>0</v>
      </c>
      <c r="K516" s="6" t="n">
        <f aca="false">IF(1_Data_EDA!C517="Corporate",1,0)</f>
        <v>1</v>
      </c>
      <c r="L516" s="6" t="n">
        <f aca="false">IF(1_Data_EDA!C517="Home Office",1,0)</f>
        <v>0</v>
      </c>
      <c r="M516" s="6" t="n">
        <f aca="false">IF(1_Data_EDA!D517="Europe",1,0)</f>
        <v>1</v>
      </c>
      <c r="N516" s="6" t="n">
        <f aca="false">IF(1_Data_EDA!D517="LATAM",1,0)</f>
        <v>0</v>
      </c>
      <c r="O516" s="6" t="n">
        <f aca="false">IF(1_Data_EDA!D517="Pacific Asia",1,0)</f>
        <v>0</v>
      </c>
      <c r="P516" s="6" t="n">
        <f aca="false">IF(1_Data_EDA!D517="USCA",1,0)</f>
        <v>0</v>
      </c>
      <c r="Q516" s="6" t="n">
        <f aca="false">IF(C516&gt;MEDIAN(C$5:C$8004),1,0)</f>
        <v>0</v>
      </c>
      <c r="R516" s="6" t="n">
        <f aca="false">IF(D516&gt;2,1,0)</f>
        <v>1</v>
      </c>
    </row>
    <row r="517" customFormat="false" ht="15" hidden="false" customHeight="true" outlineLevel="0" collapsed="false">
      <c r="A517" s="6" t="n">
        <f aca="false">1_Data_EDA!O518</f>
        <v>0</v>
      </c>
      <c r="B517" s="6" t="n">
        <f aca="false">1_Data_EDA!H518</f>
        <v>2</v>
      </c>
      <c r="C517" s="7" t="n">
        <f aca="false">1_Data_EDA!I518</f>
        <v>59.99000168</v>
      </c>
      <c r="D517" s="6" t="n">
        <f aca="false">1_Data_EDA!J518</f>
        <v>4</v>
      </c>
      <c r="E517" s="7" t="n">
        <f aca="false">1_Data_EDA!K518</f>
        <v>239.9600067</v>
      </c>
      <c r="F517" s="7" t="n">
        <f aca="false">1_Data_EDA!L518</f>
        <v>7.199999809</v>
      </c>
      <c r="G517" s="8" t="n">
        <f aca="false">1_Data_EDA!M518</f>
        <v>0.029999999</v>
      </c>
      <c r="H517" s="6" t="n">
        <f aca="false">IF(1_Data_EDA!B518="First Class",1,0)</f>
        <v>0</v>
      </c>
      <c r="I517" s="6" t="n">
        <f aca="false">IF(1_Data_EDA!B518="Second Class",1,0)</f>
        <v>1</v>
      </c>
      <c r="J517" s="6" t="n">
        <f aca="false">IF(1_Data_EDA!B518="Same Day",1,0)</f>
        <v>0</v>
      </c>
      <c r="K517" s="6" t="n">
        <f aca="false">IF(1_Data_EDA!C518="Corporate",1,0)</f>
        <v>0</v>
      </c>
      <c r="L517" s="6" t="n">
        <f aca="false">IF(1_Data_EDA!C518="Home Office",1,0)</f>
        <v>0</v>
      </c>
      <c r="M517" s="6" t="n">
        <f aca="false">IF(1_Data_EDA!D518="Europe",1,0)</f>
        <v>0</v>
      </c>
      <c r="N517" s="6" t="n">
        <f aca="false">IF(1_Data_EDA!D518="LATAM",1,0)</f>
        <v>0</v>
      </c>
      <c r="O517" s="6" t="n">
        <f aca="false">IF(1_Data_EDA!D518="Pacific Asia",1,0)</f>
        <v>0</v>
      </c>
      <c r="P517" s="6" t="n">
        <f aca="false">IF(1_Data_EDA!D518="USCA",1,0)</f>
        <v>0</v>
      </c>
      <c r="Q517" s="6" t="n">
        <f aca="false">IF(C517&gt;MEDIAN(C$5:C$8004),1,0)</f>
        <v>0</v>
      </c>
      <c r="R517" s="6" t="n">
        <f aca="false">IF(D517&gt;2,1,0)</f>
        <v>1</v>
      </c>
    </row>
    <row r="518" customFormat="false" ht="15" hidden="false" customHeight="true" outlineLevel="0" collapsed="false">
      <c r="A518" s="6" t="n">
        <f aca="false">1_Data_EDA!O519</f>
        <v>0</v>
      </c>
      <c r="B518" s="6" t="n">
        <f aca="false">1_Data_EDA!H519</f>
        <v>2</v>
      </c>
      <c r="C518" s="7" t="n">
        <f aca="false">1_Data_EDA!I519</f>
        <v>11.28999996</v>
      </c>
      <c r="D518" s="6" t="n">
        <f aca="false">1_Data_EDA!J519</f>
        <v>1</v>
      </c>
      <c r="E518" s="7" t="n">
        <f aca="false">1_Data_EDA!K519</f>
        <v>11.28999996</v>
      </c>
      <c r="F518" s="7" t="n">
        <f aca="false">1_Data_EDA!L519</f>
        <v>2.25999999</v>
      </c>
      <c r="G518" s="8" t="n">
        <f aca="false">1_Data_EDA!M519</f>
        <v>0.200000003</v>
      </c>
      <c r="H518" s="6" t="n">
        <f aca="false">IF(1_Data_EDA!B519="First Class",1,0)</f>
        <v>0</v>
      </c>
      <c r="I518" s="6" t="n">
        <f aca="false">IF(1_Data_EDA!B519="Second Class",1,0)</f>
        <v>1</v>
      </c>
      <c r="J518" s="6" t="n">
        <f aca="false">IF(1_Data_EDA!B519="Same Day",1,0)</f>
        <v>0</v>
      </c>
      <c r="K518" s="6" t="n">
        <f aca="false">IF(1_Data_EDA!C519="Corporate",1,0)</f>
        <v>0</v>
      </c>
      <c r="L518" s="6" t="n">
        <f aca="false">IF(1_Data_EDA!C519="Home Office",1,0)</f>
        <v>0</v>
      </c>
      <c r="M518" s="6" t="n">
        <f aca="false">IF(1_Data_EDA!D519="Europe",1,0)</f>
        <v>0</v>
      </c>
      <c r="N518" s="6" t="n">
        <f aca="false">IF(1_Data_EDA!D519="LATAM",1,0)</f>
        <v>0</v>
      </c>
      <c r="O518" s="6" t="n">
        <f aca="false">IF(1_Data_EDA!D519="Pacific Asia",1,0)</f>
        <v>1</v>
      </c>
      <c r="P518" s="6" t="n">
        <f aca="false">IF(1_Data_EDA!D519="USCA",1,0)</f>
        <v>0</v>
      </c>
      <c r="Q518" s="6" t="n">
        <f aca="false">IF(C518&gt;MEDIAN(C$5:C$8004),1,0)</f>
        <v>0</v>
      </c>
      <c r="R518" s="6" t="n">
        <f aca="false">IF(D518&gt;2,1,0)</f>
        <v>0</v>
      </c>
    </row>
    <row r="519" customFormat="false" ht="15" hidden="false" customHeight="true" outlineLevel="0" collapsed="false">
      <c r="A519" s="6" t="n">
        <f aca="false">1_Data_EDA!O520</f>
        <v>1</v>
      </c>
      <c r="B519" s="6" t="n">
        <f aca="false">1_Data_EDA!H520</f>
        <v>1</v>
      </c>
      <c r="C519" s="7" t="n">
        <f aca="false">1_Data_EDA!I520</f>
        <v>399.980011</v>
      </c>
      <c r="D519" s="6" t="n">
        <f aca="false">1_Data_EDA!J520</f>
        <v>1</v>
      </c>
      <c r="E519" s="7" t="n">
        <f aca="false">1_Data_EDA!K520</f>
        <v>399.980011</v>
      </c>
      <c r="F519" s="7" t="n">
        <f aca="false">1_Data_EDA!L520</f>
        <v>52</v>
      </c>
      <c r="G519" s="8" t="n">
        <f aca="false">1_Data_EDA!M520</f>
        <v>0.129999995</v>
      </c>
      <c r="H519" s="6" t="n">
        <f aca="false">IF(1_Data_EDA!B520="First Class",1,0)</f>
        <v>1</v>
      </c>
      <c r="I519" s="6" t="n">
        <f aca="false">IF(1_Data_EDA!B520="Second Class",1,0)</f>
        <v>0</v>
      </c>
      <c r="J519" s="6" t="n">
        <f aca="false">IF(1_Data_EDA!B520="Same Day",1,0)</f>
        <v>0</v>
      </c>
      <c r="K519" s="6" t="n">
        <f aca="false">IF(1_Data_EDA!C520="Corporate",1,0)</f>
        <v>0</v>
      </c>
      <c r="L519" s="6" t="n">
        <f aca="false">IF(1_Data_EDA!C520="Home Office",1,0)</f>
        <v>0</v>
      </c>
      <c r="M519" s="6" t="n">
        <f aca="false">IF(1_Data_EDA!D520="Europe",1,0)</f>
        <v>0</v>
      </c>
      <c r="N519" s="6" t="n">
        <f aca="false">IF(1_Data_EDA!D520="LATAM",1,0)</f>
        <v>0</v>
      </c>
      <c r="O519" s="6" t="n">
        <f aca="false">IF(1_Data_EDA!D520="Pacific Asia",1,0)</f>
        <v>1</v>
      </c>
      <c r="P519" s="6" t="n">
        <f aca="false">IF(1_Data_EDA!D520="USCA",1,0)</f>
        <v>0</v>
      </c>
      <c r="Q519" s="6" t="n">
        <f aca="false">IF(C519&gt;MEDIAN(C$5:C$8004),1,0)</f>
        <v>1</v>
      </c>
      <c r="R519" s="6" t="n">
        <f aca="false">IF(D519&gt;2,1,0)</f>
        <v>0</v>
      </c>
    </row>
    <row r="520" customFormat="false" ht="15" hidden="false" customHeight="true" outlineLevel="0" collapsed="false">
      <c r="A520" s="6" t="n">
        <f aca="false">1_Data_EDA!O521</f>
        <v>1</v>
      </c>
      <c r="B520" s="6" t="n">
        <f aca="false">1_Data_EDA!H521</f>
        <v>2</v>
      </c>
      <c r="C520" s="7" t="n">
        <f aca="false">1_Data_EDA!I521</f>
        <v>49.97999954</v>
      </c>
      <c r="D520" s="6" t="n">
        <f aca="false">1_Data_EDA!J521</f>
        <v>1</v>
      </c>
      <c r="E520" s="7" t="n">
        <f aca="false">1_Data_EDA!K521</f>
        <v>49.97999954</v>
      </c>
      <c r="F520" s="7" t="n">
        <f aca="false">1_Data_EDA!L521</f>
        <v>5</v>
      </c>
      <c r="G520" s="8" t="n">
        <f aca="false">1_Data_EDA!M521</f>
        <v>0.100000001</v>
      </c>
      <c r="H520" s="6" t="n">
        <f aca="false">IF(1_Data_EDA!B521="First Class",1,0)</f>
        <v>0</v>
      </c>
      <c r="I520" s="6" t="n">
        <f aca="false">IF(1_Data_EDA!B521="Second Class",1,0)</f>
        <v>1</v>
      </c>
      <c r="J520" s="6" t="n">
        <f aca="false">IF(1_Data_EDA!B521="Same Day",1,0)</f>
        <v>0</v>
      </c>
      <c r="K520" s="6" t="n">
        <f aca="false">IF(1_Data_EDA!C521="Corporate",1,0)</f>
        <v>0</v>
      </c>
      <c r="L520" s="6" t="n">
        <f aca="false">IF(1_Data_EDA!C521="Home Office",1,0)</f>
        <v>0</v>
      </c>
      <c r="M520" s="6" t="n">
        <f aca="false">IF(1_Data_EDA!D521="Europe",1,0)</f>
        <v>0</v>
      </c>
      <c r="N520" s="6" t="n">
        <f aca="false">IF(1_Data_EDA!D521="LATAM",1,0)</f>
        <v>0</v>
      </c>
      <c r="O520" s="6" t="n">
        <f aca="false">IF(1_Data_EDA!D521="Pacific Asia",1,0)</f>
        <v>0</v>
      </c>
      <c r="P520" s="6" t="n">
        <f aca="false">IF(1_Data_EDA!D521="USCA",1,0)</f>
        <v>1</v>
      </c>
      <c r="Q520" s="6" t="n">
        <f aca="false">IF(C520&gt;MEDIAN(C$5:C$8004),1,0)</f>
        <v>0</v>
      </c>
      <c r="R520" s="6" t="n">
        <f aca="false">IF(D520&gt;2,1,0)</f>
        <v>0</v>
      </c>
    </row>
    <row r="521" customFormat="false" ht="15" hidden="false" customHeight="true" outlineLevel="0" collapsed="false">
      <c r="A521" s="6" t="n">
        <f aca="false">1_Data_EDA!O522</f>
        <v>1</v>
      </c>
      <c r="B521" s="6" t="n">
        <f aca="false">1_Data_EDA!H522</f>
        <v>4</v>
      </c>
      <c r="C521" s="7" t="n">
        <f aca="false">1_Data_EDA!I522</f>
        <v>59.99000168</v>
      </c>
      <c r="D521" s="6" t="n">
        <f aca="false">1_Data_EDA!J522</f>
        <v>2</v>
      </c>
      <c r="E521" s="7" t="n">
        <f aca="false">1_Data_EDA!K522</f>
        <v>119.9800034</v>
      </c>
      <c r="F521" s="7" t="n">
        <f aca="false">1_Data_EDA!L522</f>
        <v>6.599999905</v>
      </c>
      <c r="G521" s="8" t="n">
        <f aca="false">1_Data_EDA!M522</f>
        <v>0.059999999</v>
      </c>
      <c r="H521" s="6" t="n">
        <f aca="false">IF(1_Data_EDA!B522="First Class",1,0)</f>
        <v>0</v>
      </c>
      <c r="I521" s="6" t="n">
        <f aca="false">IF(1_Data_EDA!B522="Second Class",1,0)</f>
        <v>0</v>
      </c>
      <c r="J521" s="6" t="n">
        <f aca="false">IF(1_Data_EDA!B522="Same Day",1,0)</f>
        <v>0</v>
      </c>
      <c r="K521" s="6" t="n">
        <f aca="false">IF(1_Data_EDA!C522="Corporate",1,0)</f>
        <v>1</v>
      </c>
      <c r="L521" s="6" t="n">
        <f aca="false">IF(1_Data_EDA!C522="Home Office",1,0)</f>
        <v>0</v>
      </c>
      <c r="M521" s="6" t="n">
        <f aca="false">IF(1_Data_EDA!D522="Europe",1,0)</f>
        <v>1</v>
      </c>
      <c r="N521" s="6" t="n">
        <f aca="false">IF(1_Data_EDA!D522="LATAM",1,0)</f>
        <v>0</v>
      </c>
      <c r="O521" s="6" t="n">
        <f aca="false">IF(1_Data_EDA!D522="Pacific Asia",1,0)</f>
        <v>0</v>
      </c>
      <c r="P521" s="6" t="n">
        <f aca="false">IF(1_Data_EDA!D522="USCA",1,0)</f>
        <v>0</v>
      </c>
      <c r="Q521" s="6" t="n">
        <f aca="false">IF(C521&gt;MEDIAN(C$5:C$8004),1,0)</f>
        <v>0</v>
      </c>
      <c r="R521" s="6" t="n">
        <f aca="false">IF(D521&gt;2,1,0)</f>
        <v>0</v>
      </c>
    </row>
    <row r="522" customFormat="false" ht="15" hidden="false" customHeight="true" outlineLevel="0" collapsed="false">
      <c r="A522" s="6" t="n">
        <f aca="false">1_Data_EDA!O523</f>
        <v>0</v>
      </c>
      <c r="B522" s="6" t="n">
        <f aca="false">1_Data_EDA!H523</f>
        <v>2</v>
      </c>
      <c r="C522" s="7" t="n">
        <f aca="false">1_Data_EDA!I523</f>
        <v>99.98999786</v>
      </c>
      <c r="D522" s="6" t="n">
        <f aca="false">1_Data_EDA!J523</f>
        <v>1</v>
      </c>
      <c r="E522" s="7" t="n">
        <f aca="false">1_Data_EDA!K523</f>
        <v>99.98999786</v>
      </c>
      <c r="F522" s="7" t="n">
        <f aca="false">1_Data_EDA!L523</f>
        <v>20</v>
      </c>
      <c r="G522" s="8" t="n">
        <f aca="false">1_Data_EDA!M523</f>
        <v>0.200000003</v>
      </c>
      <c r="H522" s="6" t="n">
        <f aca="false">IF(1_Data_EDA!B523="First Class",1,0)</f>
        <v>0</v>
      </c>
      <c r="I522" s="6" t="n">
        <f aca="false">IF(1_Data_EDA!B523="Second Class",1,0)</f>
        <v>1</v>
      </c>
      <c r="J522" s="6" t="n">
        <f aca="false">IF(1_Data_EDA!B523="Same Day",1,0)</f>
        <v>0</v>
      </c>
      <c r="K522" s="6" t="n">
        <f aca="false">IF(1_Data_EDA!C523="Corporate",1,0)</f>
        <v>0</v>
      </c>
      <c r="L522" s="6" t="n">
        <f aca="false">IF(1_Data_EDA!C523="Home Office",1,0)</f>
        <v>0</v>
      </c>
      <c r="M522" s="6" t="n">
        <f aca="false">IF(1_Data_EDA!D523="Europe",1,0)</f>
        <v>0</v>
      </c>
      <c r="N522" s="6" t="n">
        <f aca="false">IF(1_Data_EDA!D523="LATAM",1,0)</f>
        <v>0</v>
      </c>
      <c r="O522" s="6" t="n">
        <f aca="false">IF(1_Data_EDA!D523="Pacific Asia",1,0)</f>
        <v>0</v>
      </c>
      <c r="P522" s="6" t="n">
        <f aca="false">IF(1_Data_EDA!D523="USCA",1,0)</f>
        <v>1</v>
      </c>
      <c r="Q522" s="6" t="n">
        <f aca="false">IF(C522&gt;MEDIAN(C$5:C$8004),1,0)</f>
        <v>1</v>
      </c>
      <c r="R522" s="6" t="n">
        <f aca="false">IF(D522&gt;2,1,0)</f>
        <v>0</v>
      </c>
    </row>
    <row r="523" customFormat="false" ht="15" hidden="false" customHeight="true" outlineLevel="0" collapsed="false">
      <c r="A523" s="6" t="n">
        <f aca="false">1_Data_EDA!O524</f>
        <v>0</v>
      </c>
      <c r="B523" s="6" t="n">
        <f aca="false">1_Data_EDA!H524</f>
        <v>0</v>
      </c>
      <c r="C523" s="7" t="n">
        <f aca="false">1_Data_EDA!I524</f>
        <v>299.980011</v>
      </c>
      <c r="D523" s="6" t="n">
        <f aca="false">1_Data_EDA!J524</f>
        <v>1</v>
      </c>
      <c r="E523" s="7" t="n">
        <f aca="false">1_Data_EDA!K524</f>
        <v>299.980011</v>
      </c>
      <c r="F523" s="7" t="n">
        <f aca="false">1_Data_EDA!L524</f>
        <v>27</v>
      </c>
      <c r="G523" s="8" t="n">
        <f aca="false">1_Data_EDA!M524</f>
        <v>0.090000004</v>
      </c>
      <c r="H523" s="6" t="n">
        <f aca="false">IF(1_Data_EDA!B524="First Class",1,0)</f>
        <v>0</v>
      </c>
      <c r="I523" s="6" t="n">
        <f aca="false">IF(1_Data_EDA!B524="Second Class",1,0)</f>
        <v>0</v>
      </c>
      <c r="J523" s="6" t="n">
        <f aca="false">IF(1_Data_EDA!B524="Same Day",1,0)</f>
        <v>1</v>
      </c>
      <c r="K523" s="6" t="n">
        <f aca="false">IF(1_Data_EDA!C524="Corporate",1,0)</f>
        <v>0</v>
      </c>
      <c r="L523" s="6" t="n">
        <f aca="false">IF(1_Data_EDA!C524="Home Office",1,0)</f>
        <v>1</v>
      </c>
      <c r="M523" s="6" t="n">
        <f aca="false">IF(1_Data_EDA!D524="Europe",1,0)</f>
        <v>0</v>
      </c>
      <c r="N523" s="6" t="n">
        <f aca="false">IF(1_Data_EDA!D524="LATAM",1,0)</f>
        <v>1</v>
      </c>
      <c r="O523" s="6" t="n">
        <f aca="false">IF(1_Data_EDA!D524="Pacific Asia",1,0)</f>
        <v>0</v>
      </c>
      <c r="P523" s="6" t="n">
        <f aca="false">IF(1_Data_EDA!D524="USCA",1,0)</f>
        <v>0</v>
      </c>
      <c r="Q523" s="6" t="n">
        <f aca="false">IF(C523&gt;MEDIAN(C$5:C$8004),1,0)</f>
        <v>1</v>
      </c>
      <c r="R523" s="6" t="n">
        <f aca="false">IF(D523&gt;2,1,0)</f>
        <v>0</v>
      </c>
    </row>
    <row r="524" customFormat="false" ht="15" hidden="false" customHeight="true" outlineLevel="0" collapsed="false">
      <c r="A524" s="6" t="n">
        <f aca="false">1_Data_EDA!O525</f>
        <v>1</v>
      </c>
      <c r="B524" s="6" t="n">
        <f aca="false">1_Data_EDA!H525</f>
        <v>0</v>
      </c>
      <c r="C524" s="7" t="n">
        <f aca="false">1_Data_EDA!I525</f>
        <v>49.97999954</v>
      </c>
      <c r="D524" s="6" t="n">
        <f aca="false">1_Data_EDA!J525</f>
        <v>2</v>
      </c>
      <c r="E524" s="7" t="n">
        <f aca="false">1_Data_EDA!K525</f>
        <v>99.95999908</v>
      </c>
      <c r="F524" s="7" t="n">
        <f aca="false">1_Data_EDA!L525</f>
        <v>12.98999977</v>
      </c>
      <c r="G524" s="8" t="n">
        <f aca="false">1_Data_EDA!M525</f>
        <v>0.129999995</v>
      </c>
      <c r="H524" s="6" t="n">
        <f aca="false">IF(1_Data_EDA!B525="First Class",1,0)</f>
        <v>0</v>
      </c>
      <c r="I524" s="6" t="n">
        <f aca="false">IF(1_Data_EDA!B525="Second Class",1,0)</f>
        <v>0</v>
      </c>
      <c r="J524" s="6" t="n">
        <f aca="false">IF(1_Data_EDA!B525="Same Day",1,0)</f>
        <v>1</v>
      </c>
      <c r="K524" s="6" t="n">
        <f aca="false">IF(1_Data_EDA!C525="Corporate",1,0)</f>
        <v>1</v>
      </c>
      <c r="L524" s="6" t="n">
        <f aca="false">IF(1_Data_EDA!C525="Home Office",1,0)</f>
        <v>0</v>
      </c>
      <c r="M524" s="6" t="n">
        <f aca="false">IF(1_Data_EDA!D525="Europe",1,0)</f>
        <v>0</v>
      </c>
      <c r="N524" s="6" t="n">
        <f aca="false">IF(1_Data_EDA!D525="LATAM",1,0)</f>
        <v>1</v>
      </c>
      <c r="O524" s="6" t="n">
        <f aca="false">IF(1_Data_EDA!D525="Pacific Asia",1,0)</f>
        <v>0</v>
      </c>
      <c r="P524" s="6" t="n">
        <f aca="false">IF(1_Data_EDA!D525="USCA",1,0)</f>
        <v>0</v>
      </c>
      <c r="Q524" s="6" t="n">
        <f aca="false">IF(C524&gt;MEDIAN(C$5:C$8004),1,0)</f>
        <v>0</v>
      </c>
      <c r="R524" s="6" t="n">
        <f aca="false">IF(D524&gt;2,1,0)</f>
        <v>0</v>
      </c>
    </row>
    <row r="525" customFormat="false" ht="15" hidden="false" customHeight="true" outlineLevel="0" collapsed="false">
      <c r="A525" s="6" t="n">
        <f aca="false">1_Data_EDA!O526</f>
        <v>0</v>
      </c>
      <c r="B525" s="6" t="n">
        <f aca="false">1_Data_EDA!H526</f>
        <v>4</v>
      </c>
      <c r="C525" s="7" t="n">
        <f aca="false">1_Data_EDA!I526</f>
        <v>99.98999786</v>
      </c>
      <c r="D525" s="6" t="n">
        <f aca="false">1_Data_EDA!J526</f>
        <v>2</v>
      </c>
      <c r="E525" s="7" t="n">
        <f aca="false">1_Data_EDA!K526</f>
        <v>199.9799957</v>
      </c>
      <c r="F525" s="7" t="n">
        <f aca="false">1_Data_EDA!L526</f>
        <v>24</v>
      </c>
      <c r="G525" s="8" t="n">
        <f aca="false">1_Data_EDA!M526</f>
        <v>0.119999997</v>
      </c>
      <c r="H525" s="6" t="n">
        <f aca="false">IF(1_Data_EDA!B526="First Class",1,0)</f>
        <v>0</v>
      </c>
      <c r="I525" s="6" t="n">
        <f aca="false">IF(1_Data_EDA!B526="Second Class",1,0)</f>
        <v>0</v>
      </c>
      <c r="J525" s="6" t="n">
        <f aca="false">IF(1_Data_EDA!B526="Same Day",1,0)</f>
        <v>0</v>
      </c>
      <c r="K525" s="6" t="n">
        <f aca="false">IF(1_Data_EDA!C526="Corporate",1,0)</f>
        <v>0</v>
      </c>
      <c r="L525" s="6" t="n">
        <f aca="false">IF(1_Data_EDA!C526="Home Office",1,0)</f>
        <v>0</v>
      </c>
      <c r="M525" s="6" t="n">
        <f aca="false">IF(1_Data_EDA!D526="Europe",1,0)</f>
        <v>0</v>
      </c>
      <c r="N525" s="6" t="n">
        <f aca="false">IF(1_Data_EDA!D526="LATAM",1,0)</f>
        <v>1</v>
      </c>
      <c r="O525" s="6" t="n">
        <f aca="false">IF(1_Data_EDA!D526="Pacific Asia",1,0)</f>
        <v>0</v>
      </c>
      <c r="P525" s="6" t="n">
        <f aca="false">IF(1_Data_EDA!D526="USCA",1,0)</f>
        <v>0</v>
      </c>
      <c r="Q525" s="6" t="n">
        <f aca="false">IF(C525&gt;MEDIAN(C$5:C$8004),1,0)</f>
        <v>1</v>
      </c>
      <c r="R525" s="6" t="n">
        <f aca="false">IF(D525&gt;2,1,0)</f>
        <v>0</v>
      </c>
    </row>
    <row r="526" customFormat="false" ht="15" hidden="false" customHeight="true" outlineLevel="0" collapsed="false">
      <c r="A526" s="6" t="n">
        <f aca="false">1_Data_EDA!O527</f>
        <v>1</v>
      </c>
      <c r="B526" s="6" t="n">
        <f aca="false">1_Data_EDA!H527</f>
        <v>2</v>
      </c>
      <c r="C526" s="7" t="n">
        <f aca="false">1_Data_EDA!I527</f>
        <v>39.99000168</v>
      </c>
      <c r="D526" s="6" t="n">
        <f aca="false">1_Data_EDA!J527</f>
        <v>1</v>
      </c>
      <c r="E526" s="7" t="n">
        <f aca="false">1_Data_EDA!K527</f>
        <v>39.99000168</v>
      </c>
      <c r="F526" s="7" t="n">
        <f aca="false">1_Data_EDA!L527</f>
        <v>5.199999809</v>
      </c>
      <c r="G526" s="8" t="n">
        <f aca="false">1_Data_EDA!M527</f>
        <v>0.129999995</v>
      </c>
      <c r="H526" s="6" t="n">
        <f aca="false">IF(1_Data_EDA!B527="First Class",1,0)</f>
        <v>0</v>
      </c>
      <c r="I526" s="6" t="n">
        <f aca="false">IF(1_Data_EDA!B527="Second Class",1,0)</f>
        <v>1</v>
      </c>
      <c r="J526" s="6" t="n">
        <f aca="false">IF(1_Data_EDA!B527="Same Day",1,0)</f>
        <v>0</v>
      </c>
      <c r="K526" s="6" t="n">
        <f aca="false">IF(1_Data_EDA!C527="Corporate",1,0)</f>
        <v>1</v>
      </c>
      <c r="L526" s="6" t="n">
        <f aca="false">IF(1_Data_EDA!C527="Home Office",1,0)</f>
        <v>0</v>
      </c>
      <c r="M526" s="6" t="n">
        <f aca="false">IF(1_Data_EDA!D527="Europe",1,0)</f>
        <v>0</v>
      </c>
      <c r="N526" s="6" t="n">
        <f aca="false">IF(1_Data_EDA!D527="LATAM",1,0)</f>
        <v>0</v>
      </c>
      <c r="O526" s="6" t="n">
        <f aca="false">IF(1_Data_EDA!D527="Pacific Asia",1,0)</f>
        <v>1</v>
      </c>
      <c r="P526" s="6" t="n">
        <f aca="false">IF(1_Data_EDA!D527="USCA",1,0)</f>
        <v>0</v>
      </c>
      <c r="Q526" s="6" t="n">
        <f aca="false">IF(C526&gt;MEDIAN(C$5:C$8004),1,0)</f>
        <v>0</v>
      </c>
      <c r="R526" s="6" t="n">
        <f aca="false">IF(D526&gt;2,1,0)</f>
        <v>0</v>
      </c>
    </row>
    <row r="527" customFormat="false" ht="15" hidden="false" customHeight="true" outlineLevel="0" collapsed="false">
      <c r="A527" s="6" t="n">
        <f aca="false">1_Data_EDA!O528</f>
        <v>1</v>
      </c>
      <c r="B527" s="6" t="n">
        <f aca="false">1_Data_EDA!H528</f>
        <v>1</v>
      </c>
      <c r="C527" s="7" t="n">
        <f aca="false">1_Data_EDA!I528</f>
        <v>34.99000168</v>
      </c>
      <c r="D527" s="6" t="n">
        <f aca="false">1_Data_EDA!J528</f>
        <v>1</v>
      </c>
      <c r="E527" s="7" t="n">
        <f aca="false">1_Data_EDA!K528</f>
        <v>34.99000168</v>
      </c>
      <c r="F527" s="7" t="n">
        <f aca="false">1_Data_EDA!L528</f>
        <v>8.75</v>
      </c>
      <c r="G527" s="8" t="n">
        <f aca="false">1_Data_EDA!M528</f>
        <v>0.25</v>
      </c>
      <c r="H527" s="6" t="n">
        <f aca="false">IF(1_Data_EDA!B528="First Class",1,0)</f>
        <v>1</v>
      </c>
      <c r="I527" s="6" t="n">
        <f aca="false">IF(1_Data_EDA!B528="Second Class",1,0)</f>
        <v>0</v>
      </c>
      <c r="J527" s="6" t="n">
        <f aca="false">IF(1_Data_EDA!B528="Same Day",1,0)</f>
        <v>0</v>
      </c>
      <c r="K527" s="6" t="n">
        <f aca="false">IF(1_Data_EDA!C528="Corporate",1,0)</f>
        <v>1</v>
      </c>
      <c r="L527" s="6" t="n">
        <f aca="false">IF(1_Data_EDA!C528="Home Office",1,0)</f>
        <v>0</v>
      </c>
      <c r="M527" s="6" t="n">
        <f aca="false">IF(1_Data_EDA!D528="Europe",1,0)</f>
        <v>0</v>
      </c>
      <c r="N527" s="6" t="n">
        <f aca="false">IF(1_Data_EDA!D528="LATAM",1,0)</f>
        <v>0</v>
      </c>
      <c r="O527" s="6" t="n">
        <f aca="false">IF(1_Data_EDA!D528="Pacific Asia",1,0)</f>
        <v>1</v>
      </c>
      <c r="P527" s="6" t="n">
        <f aca="false">IF(1_Data_EDA!D528="USCA",1,0)</f>
        <v>0</v>
      </c>
      <c r="Q527" s="6" t="n">
        <f aca="false">IF(C527&gt;MEDIAN(C$5:C$8004),1,0)</f>
        <v>0</v>
      </c>
      <c r="R527" s="6" t="n">
        <f aca="false">IF(D527&gt;2,1,0)</f>
        <v>0</v>
      </c>
    </row>
    <row r="528" customFormat="false" ht="15" hidden="false" customHeight="true" outlineLevel="0" collapsed="false">
      <c r="A528" s="6" t="n">
        <f aca="false">1_Data_EDA!O529</f>
        <v>0</v>
      </c>
      <c r="B528" s="6" t="n">
        <f aca="false">1_Data_EDA!H529</f>
        <v>4</v>
      </c>
      <c r="C528" s="7" t="n">
        <f aca="false">1_Data_EDA!I529</f>
        <v>39.75</v>
      </c>
      <c r="D528" s="6" t="n">
        <f aca="false">1_Data_EDA!J529</f>
        <v>1</v>
      </c>
      <c r="E528" s="7" t="n">
        <f aca="false">1_Data_EDA!K529</f>
        <v>39.75</v>
      </c>
      <c r="F528" s="7" t="n">
        <f aca="false">1_Data_EDA!L529</f>
        <v>6.360000134</v>
      </c>
      <c r="G528" s="8" t="n">
        <f aca="false">1_Data_EDA!M529</f>
        <v>0.159999996</v>
      </c>
      <c r="H528" s="6" t="n">
        <f aca="false">IF(1_Data_EDA!B529="First Class",1,0)</f>
        <v>0</v>
      </c>
      <c r="I528" s="6" t="n">
        <f aca="false">IF(1_Data_EDA!B529="Second Class",1,0)</f>
        <v>0</v>
      </c>
      <c r="J528" s="6" t="n">
        <f aca="false">IF(1_Data_EDA!B529="Same Day",1,0)</f>
        <v>0</v>
      </c>
      <c r="K528" s="6" t="n">
        <f aca="false">IF(1_Data_EDA!C529="Corporate",1,0)</f>
        <v>0</v>
      </c>
      <c r="L528" s="6" t="n">
        <f aca="false">IF(1_Data_EDA!C529="Home Office",1,0)</f>
        <v>1</v>
      </c>
      <c r="M528" s="6" t="n">
        <f aca="false">IF(1_Data_EDA!D529="Europe",1,0)</f>
        <v>0</v>
      </c>
      <c r="N528" s="6" t="n">
        <f aca="false">IF(1_Data_EDA!D529="LATAM",1,0)</f>
        <v>0</v>
      </c>
      <c r="O528" s="6" t="n">
        <f aca="false">IF(1_Data_EDA!D529="Pacific Asia",1,0)</f>
        <v>1</v>
      </c>
      <c r="P528" s="6" t="n">
        <f aca="false">IF(1_Data_EDA!D529="USCA",1,0)</f>
        <v>0</v>
      </c>
      <c r="Q528" s="6" t="n">
        <f aca="false">IF(C528&gt;MEDIAN(C$5:C$8004),1,0)</f>
        <v>0</v>
      </c>
      <c r="R528" s="6" t="n">
        <f aca="false">IF(D528&gt;2,1,0)</f>
        <v>0</v>
      </c>
    </row>
    <row r="529" customFormat="false" ht="15" hidden="false" customHeight="true" outlineLevel="0" collapsed="false">
      <c r="A529" s="6" t="n">
        <f aca="false">1_Data_EDA!O530</f>
        <v>1</v>
      </c>
      <c r="B529" s="6" t="n">
        <f aca="false">1_Data_EDA!H530</f>
        <v>4</v>
      </c>
      <c r="C529" s="7" t="n">
        <f aca="false">1_Data_EDA!I530</f>
        <v>461.480011</v>
      </c>
      <c r="D529" s="6" t="n">
        <f aca="false">1_Data_EDA!J530</f>
        <v>1</v>
      </c>
      <c r="E529" s="7" t="n">
        <f aca="false">1_Data_EDA!K530</f>
        <v>461.480011</v>
      </c>
      <c r="F529" s="7" t="n">
        <f aca="false">1_Data_EDA!L530</f>
        <v>9.229999542</v>
      </c>
      <c r="G529" s="8" t="n">
        <f aca="false">1_Data_EDA!M530</f>
        <v>0.02</v>
      </c>
      <c r="H529" s="6" t="n">
        <f aca="false">IF(1_Data_EDA!B530="First Class",1,0)</f>
        <v>0</v>
      </c>
      <c r="I529" s="6" t="n">
        <f aca="false">IF(1_Data_EDA!B530="Second Class",1,0)</f>
        <v>0</v>
      </c>
      <c r="J529" s="6" t="n">
        <f aca="false">IF(1_Data_EDA!B530="Same Day",1,0)</f>
        <v>0</v>
      </c>
      <c r="K529" s="6" t="n">
        <f aca="false">IF(1_Data_EDA!C530="Corporate",1,0)</f>
        <v>0</v>
      </c>
      <c r="L529" s="6" t="n">
        <f aca="false">IF(1_Data_EDA!C530="Home Office",1,0)</f>
        <v>0</v>
      </c>
      <c r="M529" s="6" t="n">
        <f aca="false">IF(1_Data_EDA!D530="Europe",1,0)</f>
        <v>0</v>
      </c>
      <c r="N529" s="6" t="n">
        <f aca="false">IF(1_Data_EDA!D530="LATAM",1,0)</f>
        <v>0</v>
      </c>
      <c r="O529" s="6" t="n">
        <f aca="false">IF(1_Data_EDA!D530="Pacific Asia",1,0)</f>
        <v>1</v>
      </c>
      <c r="P529" s="6" t="n">
        <f aca="false">IF(1_Data_EDA!D530="USCA",1,0)</f>
        <v>0</v>
      </c>
      <c r="Q529" s="6" t="n">
        <f aca="false">IF(C529&gt;MEDIAN(C$5:C$8004),1,0)</f>
        <v>1</v>
      </c>
      <c r="R529" s="6" t="n">
        <f aca="false">IF(D529&gt;2,1,0)</f>
        <v>0</v>
      </c>
    </row>
    <row r="530" customFormat="false" ht="15" hidden="false" customHeight="true" outlineLevel="0" collapsed="false">
      <c r="A530" s="6" t="n">
        <f aca="false">1_Data_EDA!O531</f>
        <v>0</v>
      </c>
      <c r="B530" s="6" t="n">
        <f aca="false">1_Data_EDA!H531</f>
        <v>4</v>
      </c>
      <c r="C530" s="7" t="n">
        <f aca="false">1_Data_EDA!I531</f>
        <v>49.97999954</v>
      </c>
      <c r="D530" s="6" t="n">
        <f aca="false">1_Data_EDA!J531</f>
        <v>5</v>
      </c>
      <c r="E530" s="7" t="n">
        <f aca="false">1_Data_EDA!K531</f>
        <v>249.8999939</v>
      </c>
      <c r="F530" s="7" t="n">
        <f aca="false">1_Data_EDA!L531</f>
        <v>13.73999977</v>
      </c>
      <c r="G530" s="8" t="n">
        <f aca="false">1_Data_EDA!M531</f>
        <v>0.059999999</v>
      </c>
      <c r="H530" s="6" t="n">
        <f aca="false">IF(1_Data_EDA!B531="First Class",1,0)</f>
        <v>0</v>
      </c>
      <c r="I530" s="6" t="n">
        <f aca="false">IF(1_Data_EDA!B531="Second Class",1,0)</f>
        <v>0</v>
      </c>
      <c r="J530" s="6" t="n">
        <f aca="false">IF(1_Data_EDA!B531="Same Day",1,0)</f>
        <v>0</v>
      </c>
      <c r="K530" s="6" t="n">
        <f aca="false">IF(1_Data_EDA!C531="Corporate",1,0)</f>
        <v>0</v>
      </c>
      <c r="L530" s="6" t="n">
        <f aca="false">IF(1_Data_EDA!C531="Home Office",1,0)</f>
        <v>0</v>
      </c>
      <c r="M530" s="6" t="n">
        <f aca="false">IF(1_Data_EDA!D531="Europe",1,0)</f>
        <v>0</v>
      </c>
      <c r="N530" s="6" t="n">
        <f aca="false">IF(1_Data_EDA!D531="LATAM",1,0)</f>
        <v>1</v>
      </c>
      <c r="O530" s="6" t="n">
        <f aca="false">IF(1_Data_EDA!D531="Pacific Asia",1,0)</f>
        <v>0</v>
      </c>
      <c r="P530" s="6" t="n">
        <f aca="false">IF(1_Data_EDA!D531="USCA",1,0)</f>
        <v>0</v>
      </c>
      <c r="Q530" s="6" t="n">
        <f aca="false">IF(C530&gt;MEDIAN(C$5:C$8004),1,0)</f>
        <v>0</v>
      </c>
      <c r="R530" s="6" t="n">
        <f aca="false">IF(D530&gt;2,1,0)</f>
        <v>1</v>
      </c>
    </row>
    <row r="531" customFormat="false" ht="15" hidden="false" customHeight="true" outlineLevel="0" collapsed="false">
      <c r="A531" s="6" t="n">
        <f aca="false">1_Data_EDA!O532</f>
        <v>1</v>
      </c>
      <c r="B531" s="6" t="n">
        <f aca="false">1_Data_EDA!H532</f>
        <v>2</v>
      </c>
      <c r="C531" s="7" t="n">
        <f aca="false">1_Data_EDA!I532</f>
        <v>399.980011</v>
      </c>
      <c r="D531" s="6" t="n">
        <f aca="false">1_Data_EDA!J532</f>
        <v>1</v>
      </c>
      <c r="E531" s="7" t="n">
        <f aca="false">1_Data_EDA!K532</f>
        <v>399.980011</v>
      </c>
      <c r="F531" s="7" t="n">
        <f aca="false">1_Data_EDA!L532</f>
        <v>72</v>
      </c>
      <c r="G531" s="8" t="n">
        <f aca="false">1_Data_EDA!M532</f>
        <v>0.180000007</v>
      </c>
      <c r="H531" s="6" t="n">
        <f aca="false">IF(1_Data_EDA!B532="First Class",1,0)</f>
        <v>0</v>
      </c>
      <c r="I531" s="6" t="n">
        <f aca="false">IF(1_Data_EDA!B532="Second Class",1,0)</f>
        <v>1</v>
      </c>
      <c r="J531" s="6" t="n">
        <f aca="false">IF(1_Data_EDA!B532="Same Day",1,0)</f>
        <v>0</v>
      </c>
      <c r="K531" s="6" t="n">
        <f aca="false">IF(1_Data_EDA!C532="Corporate",1,0)</f>
        <v>0</v>
      </c>
      <c r="L531" s="6" t="n">
        <f aca="false">IF(1_Data_EDA!C532="Home Office",1,0)</f>
        <v>0</v>
      </c>
      <c r="M531" s="6" t="n">
        <f aca="false">IF(1_Data_EDA!D532="Europe",1,0)</f>
        <v>0</v>
      </c>
      <c r="N531" s="6" t="n">
        <f aca="false">IF(1_Data_EDA!D532="LATAM",1,0)</f>
        <v>0</v>
      </c>
      <c r="O531" s="6" t="n">
        <f aca="false">IF(1_Data_EDA!D532="Pacific Asia",1,0)</f>
        <v>1</v>
      </c>
      <c r="P531" s="6" t="n">
        <f aca="false">IF(1_Data_EDA!D532="USCA",1,0)</f>
        <v>0</v>
      </c>
      <c r="Q531" s="6" t="n">
        <f aca="false">IF(C531&gt;MEDIAN(C$5:C$8004),1,0)</f>
        <v>1</v>
      </c>
      <c r="R531" s="6" t="n">
        <f aca="false">IF(D531&gt;2,1,0)</f>
        <v>0</v>
      </c>
    </row>
    <row r="532" customFormat="false" ht="15" hidden="false" customHeight="true" outlineLevel="0" collapsed="false">
      <c r="A532" s="6" t="n">
        <f aca="false">1_Data_EDA!O533</f>
        <v>1</v>
      </c>
      <c r="B532" s="6" t="n">
        <f aca="false">1_Data_EDA!H533</f>
        <v>1</v>
      </c>
      <c r="C532" s="7" t="n">
        <f aca="false">1_Data_EDA!I533</f>
        <v>24.98999977</v>
      </c>
      <c r="D532" s="6" t="n">
        <f aca="false">1_Data_EDA!J533</f>
        <v>4</v>
      </c>
      <c r="E532" s="7" t="n">
        <f aca="false">1_Data_EDA!K533</f>
        <v>99.95999908</v>
      </c>
      <c r="F532" s="7" t="n">
        <f aca="false">1_Data_EDA!L533</f>
        <v>19.98999977</v>
      </c>
      <c r="G532" s="8" t="n">
        <f aca="false">1_Data_EDA!M533</f>
        <v>0.200000003</v>
      </c>
      <c r="H532" s="6" t="n">
        <f aca="false">IF(1_Data_EDA!B533="First Class",1,0)</f>
        <v>1</v>
      </c>
      <c r="I532" s="6" t="n">
        <f aca="false">IF(1_Data_EDA!B533="Second Class",1,0)</f>
        <v>0</v>
      </c>
      <c r="J532" s="6" t="n">
        <f aca="false">IF(1_Data_EDA!B533="Same Day",1,0)</f>
        <v>0</v>
      </c>
      <c r="K532" s="6" t="n">
        <f aca="false">IF(1_Data_EDA!C533="Corporate",1,0)</f>
        <v>1</v>
      </c>
      <c r="L532" s="6" t="n">
        <f aca="false">IF(1_Data_EDA!C533="Home Office",1,0)</f>
        <v>0</v>
      </c>
      <c r="M532" s="6" t="n">
        <f aca="false">IF(1_Data_EDA!D533="Europe",1,0)</f>
        <v>0</v>
      </c>
      <c r="N532" s="6" t="n">
        <f aca="false">IF(1_Data_EDA!D533="LATAM",1,0)</f>
        <v>1</v>
      </c>
      <c r="O532" s="6" t="n">
        <f aca="false">IF(1_Data_EDA!D533="Pacific Asia",1,0)</f>
        <v>0</v>
      </c>
      <c r="P532" s="6" t="n">
        <f aca="false">IF(1_Data_EDA!D533="USCA",1,0)</f>
        <v>0</v>
      </c>
      <c r="Q532" s="6" t="n">
        <f aca="false">IF(C532&gt;MEDIAN(C$5:C$8004),1,0)</f>
        <v>0</v>
      </c>
      <c r="R532" s="6" t="n">
        <f aca="false">IF(D532&gt;2,1,0)</f>
        <v>1</v>
      </c>
    </row>
    <row r="533" customFormat="false" ht="15" hidden="false" customHeight="true" outlineLevel="0" collapsed="false">
      <c r="A533" s="6" t="n">
        <f aca="false">1_Data_EDA!O534</f>
        <v>1</v>
      </c>
      <c r="B533" s="6" t="n">
        <f aca="false">1_Data_EDA!H534</f>
        <v>1</v>
      </c>
      <c r="C533" s="7" t="n">
        <f aca="false">1_Data_EDA!I534</f>
        <v>59.99000168</v>
      </c>
      <c r="D533" s="6" t="n">
        <f aca="false">1_Data_EDA!J534</f>
        <v>4</v>
      </c>
      <c r="E533" s="7" t="n">
        <f aca="false">1_Data_EDA!K534</f>
        <v>239.9600067</v>
      </c>
      <c r="F533" s="7" t="n">
        <f aca="false">1_Data_EDA!L534</f>
        <v>0</v>
      </c>
      <c r="G533" s="8" t="n">
        <f aca="false">1_Data_EDA!M534</f>
        <v>0</v>
      </c>
      <c r="H533" s="6" t="n">
        <f aca="false">IF(1_Data_EDA!B534="First Class",1,0)</f>
        <v>1</v>
      </c>
      <c r="I533" s="6" t="n">
        <f aca="false">IF(1_Data_EDA!B534="Second Class",1,0)</f>
        <v>0</v>
      </c>
      <c r="J533" s="6" t="n">
        <f aca="false">IF(1_Data_EDA!B534="Same Day",1,0)</f>
        <v>0</v>
      </c>
      <c r="K533" s="6" t="n">
        <f aca="false">IF(1_Data_EDA!C534="Corporate",1,0)</f>
        <v>0</v>
      </c>
      <c r="L533" s="6" t="n">
        <f aca="false">IF(1_Data_EDA!C534="Home Office",1,0)</f>
        <v>0</v>
      </c>
      <c r="M533" s="6" t="n">
        <f aca="false">IF(1_Data_EDA!D534="Europe",1,0)</f>
        <v>0</v>
      </c>
      <c r="N533" s="6" t="n">
        <f aca="false">IF(1_Data_EDA!D534="LATAM",1,0)</f>
        <v>0</v>
      </c>
      <c r="O533" s="6" t="n">
        <f aca="false">IF(1_Data_EDA!D534="Pacific Asia",1,0)</f>
        <v>1</v>
      </c>
      <c r="P533" s="6" t="n">
        <f aca="false">IF(1_Data_EDA!D534="USCA",1,0)</f>
        <v>0</v>
      </c>
      <c r="Q533" s="6" t="n">
        <f aca="false">IF(C533&gt;MEDIAN(C$5:C$8004),1,0)</f>
        <v>0</v>
      </c>
      <c r="R533" s="6" t="n">
        <f aca="false">IF(D533&gt;2,1,0)</f>
        <v>1</v>
      </c>
    </row>
    <row r="534" customFormat="false" ht="15" hidden="false" customHeight="true" outlineLevel="0" collapsed="false">
      <c r="A534" s="6" t="n">
        <f aca="false">1_Data_EDA!O535</f>
        <v>1</v>
      </c>
      <c r="B534" s="6" t="n">
        <f aca="false">1_Data_EDA!H535</f>
        <v>1</v>
      </c>
      <c r="C534" s="7" t="n">
        <f aca="false">1_Data_EDA!I535</f>
        <v>49.97999954</v>
      </c>
      <c r="D534" s="6" t="n">
        <f aca="false">1_Data_EDA!J535</f>
        <v>2</v>
      </c>
      <c r="E534" s="7" t="n">
        <f aca="false">1_Data_EDA!K535</f>
        <v>99.95999908</v>
      </c>
      <c r="F534" s="7" t="n">
        <f aca="false">1_Data_EDA!L535</f>
        <v>2</v>
      </c>
      <c r="G534" s="8" t="n">
        <f aca="false">1_Data_EDA!M535</f>
        <v>0.02</v>
      </c>
      <c r="H534" s="6" t="n">
        <f aca="false">IF(1_Data_EDA!B535="First Class",1,0)</f>
        <v>1</v>
      </c>
      <c r="I534" s="6" t="n">
        <f aca="false">IF(1_Data_EDA!B535="Second Class",1,0)</f>
        <v>0</v>
      </c>
      <c r="J534" s="6" t="n">
        <f aca="false">IF(1_Data_EDA!B535="Same Day",1,0)</f>
        <v>0</v>
      </c>
      <c r="K534" s="6" t="n">
        <f aca="false">IF(1_Data_EDA!C535="Corporate",1,0)</f>
        <v>0</v>
      </c>
      <c r="L534" s="6" t="n">
        <f aca="false">IF(1_Data_EDA!C535="Home Office",1,0)</f>
        <v>0</v>
      </c>
      <c r="M534" s="6" t="n">
        <f aca="false">IF(1_Data_EDA!D535="Europe",1,0)</f>
        <v>0</v>
      </c>
      <c r="N534" s="6" t="n">
        <f aca="false">IF(1_Data_EDA!D535="LATAM",1,0)</f>
        <v>0</v>
      </c>
      <c r="O534" s="6" t="n">
        <f aca="false">IF(1_Data_EDA!D535="Pacific Asia",1,0)</f>
        <v>0</v>
      </c>
      <c r="P534" s="6" t="n">
        <f aca="false">IF(1_Data_EDA!D535="USCA",1,0)</f>
        <v>1</v>
      </c>
      <c r="Q534" s="6" t="n">
        <f aca="false">IF(C534&gt;MEDIAN(C$5:C$8004),1,0)</f>
        <v>0</v>
      </c>
      <c r="R534" s="6" t="n">
        <f aca="false">IF(D534&gt;2,1,0)</f>
        <v>0</v>
      </c>
    </row>
    <row r="535" customFormat="false" ht="15" hidden="false" customHeight="true" outlineLevel="0" collapsed="false">
      <c r="A535" s="6" t="n">
        <f aca="false">1_Data_EDA!O536</f>
        <v>1</v>
      </c>
      <c r="B535" s="6" t="n">
        <f aca="false">1_Data_EDA!H536</f>
        <v>4</v>
      </c>
      <c r="C535" s="7" t="n">
        <f aca="false">1_Data_EDA!I536</f>
        <v>129.9900055</v>
      </c>
      <c r="D535" s="6" t="n">
        <f aca="false">1_Data_EDA!J536</f>
        <v>1</v>
      </c>
      <c r="E535" s="7" t="n">
        <f aca="false">1_Data_EDA!K536</f>
        <v>129.9900055</v>
      </c>
      <c r="F535" s="7" t="n">
        <f aca="false">1_Data_EDA!L536</f>
        <v>20.79999924</v>
      </c>
      <c r="G535" s="8" t="n">
        <f aca="false">1_Data_EDA!M536</f>
        <v>0.159999996</v>
      </c>
      <c r="H535" s="6" t="n">
        <f aca="false">IF(1_Data_EDA!B536="First Class",1,0)</f>
        <v>0</v>
      </c>
      <c r="I535" s="6" t="n">
        <f aca="false">IF(1_Data_EDA!B536="Second Class",1,0)</f>
        <v>0</v>
      </c>
      <c r="J535" s="6" t="n">
        <f aca="false">IF(1_Data_EDA!B536="Same Day",1,0)</f>
        <v>0</v>
      </c>
      <c r="K535" s="6" t="n">
        <f aca="false">IF(1_Data_EDA!C536="Corporate",1,0)</f>
        <v>0</v>
      </c>
      <c r="L535" s="6" t="n">
        <f aca="false">IF(1_Data_EDA!C536="Home Office",1,0)</f>
        <v>0</v>
      </c>
      <c r="M535" s="6" t="n">
        <f aca="false">IF(1_Data_EDA!D536="Europe",1,0)</f>
        <v>0</v>
      </c>
      <c r="N535" s="6" t="n">
        <f aca="false">IF(1_Data_EDA!D536="LATAM",1,0)</f>
        <v>0</v>
      </c>
      <c r="O535" s="6" t="n">
        <f aca="false">IF(1_Data_EDA!D536="Pacific Asia",1,0)</f>
        <v>0</v>
      </c>
      <c r="P535" s="6" t="n">
        <f aca="false">IF(1_Data_EDA!D536="USCA",1,0)</f>
        <v>1</v>
      </c>
      <c r="Q535" s="6" t="n">
        <f aca="false">IF(C535&gt;MEDIAN(C$5:C$8004),1,0)</f>
        <v>1</v>
      </c>
      <c r="R535" s="6" t="n">
        <f aca="false">IF(D535&gt;2,1,0)</f>
        <v>0</v>
      </c>
    </row>
    <row r="536" customFormat="false" ht="15" hidden="false" customHeight="true" outlineLevel="0" collapsed="false">
      <c r="A536" s="6" t="n">
        <f aca="false">1_Data_EDA!O537</f>
        <v>0</v>
      </c>
      <c r="B536" s="6" t="n">
        <f aca="false">1_Data_EDA!H537</f>
        <v>0</v>
      </c>
      <c r="C536" s="7" t="n">
        <f aca="false">1_Data_EDA!I537</f>
        <v>59.99000168</v>
      </c>
      <c r="D536" s="6" t="n">
        <f aca="false">1_Data_EDA!J537</f>
        <v>3</v>
      </c>
      <c r="E536" s="7" t="n">
        <f aca="false">1_Data_EDA!K537</f>
        <v>179.9700012</v>
      </c>
      <c r="F536" s="7" t="n">
        <f aca="false">1_Data_EDA!L537</f>
        <v>21.60000038</v>
      </c>
      <c r="G536" s="8" t="n">
        <f aca="false">1_Data_EDA!M537</f>
        <v>0.119999997</v>
      </c>
      <c r="H536" s="6" t="n">
        <f aca="false">IF(1_Data_EDA!B537="First Class",1,0)</f>
        <v>0</v>
      </c>
      <c r="I536" s="6" t="n">
        <f aca="false">IF(1_Data_EDA!B537="Second Class",1,0)</f>
        <v>0</v>
      </c>
      <c r="J536" s="6" t="n">
        <f aca="false">IF(1_Data_EDA!B537="Same Day",1,0)</f>
        <v>1</v>
      </c>
      <c r="K536" s="6" t="n">
        <f aca="false">IF(1_Data_EDA!C537="Corporate",1,0)</f>
        <v>0</v>
      </c>
      <c r="L536" s="6" t="n">
        <f aca="false">IF(1_Data_EDA!C537="Home Office",1,0)</f>
        <v>0</v>
      </c>
      <c r="M536" s="6" t="n">
        <f aca="false">IF(1_Data_EDA!D537="Europe",1,0)</f>
        <v>1</v>
      </c>
      <c r="N536" s="6" t="n">
        <f aca="false">IF(1_Data_EDA!D537="LATAM",1,0)</f>
        <v>0</v>
      </c>
      <c r="O536" s="6" t="n">
        <f aca="false">IF(1_Data_EDA!D537="Pacific Asia",1,0)</f>
        <v>0</v>
      </c>
      <c r="P536" s="6" t="n">
        <f aca="false">IF(1_Data_EDA!D537="USCA",1,0)</f>
        <v>0</v>
      </c>
      <c r="Q536" s="6" t="n">
        <f aca="false">IF(C536&gt;MEDIAN(C$5:C$8004),1,0)</f>
        <v>0</v>
      </c>
      <c r="R536" s="6" t="n">
        <f aca="false">IF(D536&gt;2,1,0)</f>
        <v>1</v>
      </c>
    </row>
    <row r="537" customFormat="false" ht="15" hidden="false" customHeight="true" outlineLevel="0" collapsed="false">
      <c r="A537" s="6" t="n">
        <f aca="false">1_Data_EDA!O538</f>
        <v>0</v>
      </c>
      <c r="B537" s="6" t="n">
        <f aca="false">1_Data_EDA!H538</f>
        <v>4</v>
      </c>
      <c r="C537" s="7" t="n">
        <f aca="false">1_Data_EDA!I538</f>
        <v>299.980011</v>
      </c>
      <c r="D537" s="6" t="n">
        <f aca="false">1_Data_EDA!J538</f>
        <v>1</v>
      </c>
      <c r="E537" s="7" t="n">
        <f aca="false">1_Data_EDA!K538</f>
        <v>299.980011</v>
      </c>
      <c r="F537" s="7" t="n">
        <f aca="false">1_Data_EDA!L538</f>
        <v>60</v>
      </c>
      <c r="G537" s="8" t="n">
        <f aca="false">1_Data_EDA!M538</f>
        <v>0.200000003</v>
      </c>
      <c r="H537" s="6" t="n">
        <f aca="false">IF(1_Data_EDA!B538="First Class",1,0)</f>
        <v>0</v>
      </c>
      <c r="I537" s="6" t="n">
        <f aca="false">IF(1_Data_EDA!B538="Second Class",1,0)</f>
        <v>0</v>
      </c>
      <c r="J537" s="6" t="n">
        <f aca="false">IF(1_Data_EDA!B538="Same Day",1,0)</f>
        <v>0</v>
      </c>
      <c r="K537" s="6" t="n">
        <f aca="false">IF(1_Data_EDA!C538="Corporate",1,0)</f>
        <v>0</v>
      </c>
      <c r="L537" s="6" t="n">
        <f aca="false">IF(1_Data_EDA!C538="Home Office",1,0)</f>
        <v>0</v>
      </c>
      <c r="M537" s="6" t="n">
        <f aca="false">IF(1_Data_EDA!D538="Europe",1,0)</f>
        <v>0</v>
      </c>
      <c r="N537" s="6" t="n">
        <f aca="false">IF(1_Data_EDA!D538="LATAM",1,0)</f>
        <v>0</v>
      </c>
      <c r="O537" s="6" t="n">
        <f aca="false">IF(1_Data_EDA!D538="Pacific Asia",1,0)</f>
        <v>1</v>
      </c>
      <c r="P537" s="6" t="n">
        <f aca="false">IF(1_Data_EDA!D538="USCA",1,0)</f>
        <v>0</v>
      </c>
      <c r="Q537" s="6" t="n">
        <f aca="false">IF(C537&gt;MEDIAN(C$5:C$8004),1,0)</f>
        <v>1</v>
      </c>
      <c r="R537" s="6" t="n">
        <f aca="false">IF(D537&gt;2,1,0)</f>
        <v>0</v>
      </c>
    </row>
    <row r="538" customFormat="false" ht="15" hidden="false" customHeight="true" outlineLevel="0" collapsed="false">
      <c r="A538" s="6" t="n">
        <f aca="false">1_Data_EDA!O539</f>
        <v>1</v>
      </c>
      <c r="B538" s="6" t="n">
        <f aca="false">1_Data_EDA!H539</f>
        <v>1</v>
      </c>
      <c r="C538" s="7" t="n">
        <f aca="false">1_Data_EDA!I539</f>
        <v>99.98999786</v>
      </c>
      <c r="D538" s="6" t="n">
        <f aca="false">1_Data_EDA!J539</f>
        <v>1</v>
      </c>
      <c r="E538" s="7" t="n">
        <f aca="false">1_Data_EDA!K539</f>
        <v>99.98999786</v>
      </c>
      <c r="F538" s="7" t="n">
        <f aca="false">1_Data_EDA!L539</f>
        <v>20</v>
      </c>
      <c r="G538" s="8" t="n">
        <f aca="false">1_Data_EDA!M539</f>
        <v>0.200000003</v>
      </c>
      <c r="H538" s="6" t="n">
        <f aca="false">IF(1_Data_EDA!B539="First Class",1,0)</f>
        <v>1</v>
      </c>
      <c r="I538" s="6" t="n">
        <f aca="false">IF(1_Data_EDA!B539="Second Class",1,0)</f>
        <v>0</v>
      </c>
      <c r="J538" s="6" t="n">
        <f aca="false">IF(1_Data_EDA!B539="Same Day",1,0)</f>
        <v>0</v>
      </c>
      <c r="K538" s="6" t="n">
        <f aca="false">IF(1_Data_EDA!C539="Corporate",1,0)</f>
        <v>0</v>
      </c>
      <c r="L538" s="6" t="n">
        <f aca="false">IF(1_Data_EDA!C539="Home Office",1,0)</f>
        <v>0</v>
      </c>
      <c r="M538" s="6" t="n">
        <f aca="false">IF(1_Data_EDA!D539="Europe",1,0)</f>
        <v>0</v>
      </c>
      <c r="N538" s="6" t="n">
        <f aca="false">IF(1_Data_EDA!D539="LATAM",1,0)</f>
        <v>1</v>
      </c>
      <c r="O538" s="6" t="n">
        <f aca="false">IF(1_Data_EDA!D539="Pacific Asia",1,0)</f>
        <v>0</v>
      </c>
      <c r="P538" s="6" t="n">
        <f aca="false">IF(1_Data_EDA!D539="USCA",1,0)</f>
        <v>0</v>
      </c>
      <c r="Q538" s="6" t="n">
        <f aca="false">IF(C538&gt;MEDIAN(C$5:C$8004),1,0)</f>
        <v>1</v>
      </c>
      <c r="R538" s="6" t="n">
        <f aca="false">IF(D538&gt;2,1,0)</f>
        <v>0</v>
      </c>
    </row>
    <row r="539" customFormat="false" ht="15" hidden="false" customHeight="true" outlineLevel="0" collapsed="false">
      <c r="A539" s="6" t="n">
        <f aca="false">1_Data_EDA!O540</f>
        <v>1</v>
      </c>
      <c r="B539" s="6" t="n">
        <f aca="false">1_Data_EDA!H540</f>
        <v>4</v>
      </c>
      <c r="C539" s="7" t="n">
        <f aca="false">1_Data_EDA!I540</f>
        <v>399.980011</v>
      </c>
      <c r="D539" s="6" t="n">
        <f aca="false">1_Data_EDA!J540</f>
        <v>1</v>
      </c>
      <c r="E539" s="7" t="n">
        <f aca="false">1_Data_EDA!K540</f>
        <v>399.980011</v>
      </c>
      <c r="F539" s="7" t="n">
        <f aca="false">1_Data_EDA!L540</f>
        <v>12</v>
      </c>
      <c r="G539" s="8" t="n">
        <f aca="false">1_Data_EDA!M540</f>
        <v>0.029999999</v>
      </c>
      <c r="H539" s="6" t="n">
        <f aca="false">IF(1_Data_EDA!B540="First Class",1,0)</f>
        <v>0</v>
      </c>
      <c r="I539" s="6" t="n">
        <f aca="false">IF(1_Data_EDA!B540="Second Class",1,0)</f>
        <v>0</v>
      </c>
      <c r="J539" s="6" t="n">
        <f aca="false">IF(1_Data_EDA!B540="Same Day",1,0)</f>
        <v>0</v>
      </c>
      <c r="K539" s="6" t="n">
        <f aca="false">IF(1_Data_EDA!C540="Corporate",1,0)</f>
        <v>0</v>
      </c>
      <c r="L539" s="6" t="n">
        <f aca="false">IF(1_Data_EDA!C540="Home Office",1,0)</f>
        <v>1</v>
      </c>
      <c r="M539" s="6" t="n">
        <f aca="false">IF(1_Data_EDA!D540="Europe",1,0)</f>
        <v>0</v>
      </c>
      <c r="N539" s="6" t="n">
        <f aca="false">IF(1_Data_EDA!D540="LATAM",1,0)</f>
        <v>1</v>
      </c>
      <c r="O539" s="6" t="n">
        <f aca="false">IF(1_Data_EDA!D540="Pacific Asia",1,0)</f>
        <v>0</v>
      </c>
      <c r="P539" s="6" t="n">
        <f aca="false">IF(1_Data_EDA!D540="USCA",1,0)</f>
        <v>0</v>
      </c>
      <c r="Q539" s="6" t="n">
        <f aca="false">IF(C539&gt;MEDIAN(C$5:C$8004),1,0)</f>
        <v>1</v>
      </c>
      <c r="R539" s="6" t="n">
        <f aca="false">IF(D539&gt;2,1,0)</f>
        <v>0</v>
      </c>
    </row>
    <row r="540" customFormat="false" ht="15" hidden="false" customHeight="true" outlineLevel="0" collapsed="false">
      <c r="A540" s="6" t="n">
        <f aca="false">1_Data_EDA!O541</f>
        <v>0</v>
      </c>
      <c r="B540" s="6" t="n">
        <f aca="false">1_Data_EDA!H541</f>
        <v>4</v>
      </c>
      <c r="C540" s="7" t="n">
        <f aca="false">1_Data_EDA!I541</f>
        <v>24.98999977</v>
      </c>
      <c r="D540" s="6" t="n">
        <f aca="false">1_Data_EDA!J541</f>
        <v>5</v>
      </c>
      <c r="E540" s="7" t="n">
        <f aca="false">1_Data_EDA!K541</f>
        <v>124.9499969</v>
      </c>
      <c r="F540" s="7" t="n">
        <f aca="false">1_Data_EDA!L541</f>
        <v>18.73999977</v>
      </c>
      <c r="G540" s="8" t="n">
        <f aca="false">1_Data_EDA!M541</f>
        <v>0.150000006</v>
      </c>
      <c r="H540" s="6" t="n">
        <f aca="false">IF(1_Data_EDA!B541="First Class",1,0)</f>
        <v>0</v>
      </c>
      <c r="I540" s="6" t="n">
        <f aca="false">IF(1_Data_EDA!B541="Second Class",1,0)</f>
        <v>0</v>
      </c>
      <c r="J540" s="6" t="n">
        <f aca="false">IF(1_Data_EDA!B541="Same Day",1,0)</f>
        <v>0</v>
      </c>
      <c r="K540" s="6" t="n">
        <f aca="false">IF(1_Data_EDA!C541="Corporate",1,0)</f>
        <v>0</v>
      </c>
      <c r="L540" s="6" t="n">
        <f aca="false">IF(1_Data_EDA!C541="Home Office",1,0)</f>
        <v>0</v>
      </c>
      <c r="M540" s="6" t="n">
        <f aca="false">IF(1_Data_EDA!D541="Europe",1,0)</f>
        <v>0</v>
      </c>
      <c r="N540" s="6" t="n">
        <f aca="false">IF(1_Data_EDA!D541="LATAM",1,0)</f>
        <v>0</v>
      </c>
      <c r="O540" s="6" t="n">
        <f aca="false">IF(1_Data_EDA!D541="Pacific Asia",1,0)</f>
        <v>1</v>
      </c>
      <c r="P540" s="6" t="n">
        <f aca="false">IF(1_Data_EDA!D541="USCA",1,0)</f>
        <v>0</v>
      </c>
      <c r="Q540" s="6" t="n">
        <f aca="false">IF(C540&gt;MEDIAN(C$5:C$8004),1,0)</f>
        <v>0</v>
      </c>
      <c r="R540" s="6" t="n">
        <f aca="false">IF(D540&gt;2,1,0)</f>
        <v>1</v>
      </c>
    </row>
    <row r="541" customFormat="false" ht="15" hidden="false" customHeight="true" outlineLevel="0" collapsed="false">
      <c r="A541" s="6" t="n">
        <f aca="false">1_Data_EDA!O542</f>
        <v>0</v>
      </c>
      <c r="B541" s="6" t="n">
        <f aca="false">1_Data_EDA!H542</f>
        <v>2</v>
      </c>
      <c r="C541" s="7" t="n">
        <f aca="false">1_Data_EDA!I542</f>
        <v>399.980011</v>
      </c>
      <c r="D541" s="6" t="n">
        <f aca="false">1_Data_EDA!J542</f>
        <v>1</v>
      </c>
      <c r="E541" s="7" t="n">
        <f aca="false">1_Data_EDA!K542</f>
        <v>399.980011</v>
      </c>
      <c r="F541" s="7" t="n">
        <f aca="false">1_Data_EDA!L542</f>
        <v>12</v>
      </c>
      <c r="G541" s="8" t="n">
        <f aca="false">1_Data_EDA!M542</f>
        <v>0.029999999</v>
      </c>
      <c r="H541" s="6" t="n">
        <f aca="false">IF(1_Data_EDA!B542="First Class",1,0)</f>
        <v>0</v>
      </c>
      <c r="I541" s="6" t="n">
        <f aca="false">IF(1_Data_EDA!B542="Second Class",1,0)</f>
        <v>1</v>
      </c>
      <c r="J541" s="6" t="n">
        <f aca="false">IF(1_Data_EDA!B542="Same Day",1,0)</f>
        <v>0</v>
      </c>
      <c r="K541" s="6" t="n">
        <f aca="false">IF(1_Data_EDA!C542="Corporate",1,0)</f>
        <v>0</v>
      </c>
      <c r="L541" s="6" t="n">
        <f aca="false">IF(1_Data_EDA!C542="Home Office",1,0)</f>
        <v>1</v>
      </c>
      <c r="M541" s="6" t="n">
        <f aca="false">IF(1_Data_EDA!D542="Europe",1,0)</f>
        <v>0</v>
      </c>
      <c r="N541" s="6" t="n">
        <f aca="false">IF(1_Data_EDA!D542="LATAM",1,0)</f>
        <v>0</v>
      </c>
      <c r="O541" s="6" t="n">
        <f aca="false">IF(1_Data_EDA!D542="Pacific Asia",1,0)</f>
        <v>0</v>
      </c>
      <c r="P541" s="6" t="n">
        <f aca="false">IF(1_Data_EDA!D542="USCA",1,0)</f>
        <v>1</v>
      </c>
      <c r="Q541" s="6" t="n">
        <f aca="false">IF(C541&gt;MEDIAN(C$5:C$8004),1,0)</f>
        <v>1</v>
      </c>
      <c r="R541" s="6" t="n">
        <f aca="false">IF(D541&gt;2,1,0)</f>
        <v>0</v>
      </c>
    </row>
    <row r="542" customFormat="false" ht="15" hidden="false" customHeight="true" outlineLevel="0" collapsed="false">
      <c r="A542" s="6" t="n">
        <f aca="false">1_Data_EDA!O543</f>
        <v>1</v>
      </c>
      <c r="B542" s="6" t="n">
        <f aca="false">1_Data_EDA!H543</f>
        <v>4</v>
      </c>
      <c r="C542" s="7" t="n">
        <f aca="false">1_Data_EDA!I543</f>
        <v>1500</v>
      </c>
      <c r="D542" s="6" t="n">
        <f aca="false">1_Data_EDA!J543</f>
        <v>1</v>
      </c>
      <c r="E542" s="7" t="n">
        <f aca="false">1_Data_EDA!K543</f>
        <v>1500</v>
      </c>
      <c r="F542" s="7" t="n">
        <f aca="false">1_Data_EDA!L543</f>
        <v>300</v>
      </c>
      <c r="G542" s="8" t="n">
        <f aca="false">1_Data_EDA!M543</f>
        <v>0.200000003</v>
      </c>
      <c r="H542" s="6" t="n">
        <f aca="false">IF(1_Data_EDA!B543="First Class",1,0)</f>
        <v>0</v>
      </c>
      <c r="I542" s="6" t="n">
        <f aca="false">IF(1_Data_EDA!B543="Second Class",1,0)</f>
        <v>0</v>
      </c>
      <c r="J542" s="6" t="n">
        <f aca="false">IF(1_Data_EDA!B543="Same Day",1,0)</f>
        <v>0</v>
      </c>
      <c r="K542" s="6" t="n">
        <f aca="false">IF(1_Data_EDA!C543="Corporate",1,0)</f>
        <v>1</v>
      </c>
      <c r="L542" s="6" t="n">
        <f aca="false">IF(1_Data_EDA!C543="Home Office",1,0)</f>
        <v>0</v>
      </c>
      <c r="M542" s="6" t="n">
        <f aca="false">IF(1_Data_EDA!D543="Europe",1,0)</f>
        <v>1</v>
      </c>
      <c r="N542" s="6" t="n">
        <f aca="false">IF(1_Data_EDA!D543="LATAM",1,0)</f>
        <v>0</v>
      </c>
      <c r="O542" s="6" t="n">
        <f aca="false">IF(1_Data_EDA!D543="Pacific Asia",1,0)</f>
        <v>0</v>
      </c>
      <c r="P542" s="6" t="n">
        <f aca="false">IF(1_Data_EDA!D543="USCA",1,0)</f>
        <v>0</v>
      </c>
      <c r="Q542" s="6" t="n">
        <f aca="false">IF(C542&gt;MEDIAN(C$5:C$8004),1,0)</f>
        <v>1</v>
      </c>
      <c r="R542" s="6" t="n">
        <f aca="false">IF(D542&gt;2,1,0)</f>
        <v>0</v>
      </c>
    </row>
    <row r="543" customFormat="false" ht="15" hidden="false" customHeight="true" outlineLevel="0" collapsed="false">
      <c r="A543" s="6" t="n">
        <f aca="false">1_Data_EDA!O544</f>
        <v>0</v>
      </c>
      <c r="B543" s="6" t="n">
        <f aca="false">1_Data_EDA!H544</f>
        <v>0</v>
      </c>
      <c r="C543" s="7" t="n">
        <f aca="false">1_Data_EDA!I544</f>
        <v>65</v>
      </c>
      <c r="D543" s="6" t="n">
        <f aca="false">1_Data_EDA!J544</f>
        <v>3</v>
      </c>
      <c r="E543" s="7" t="n">
        <f aca="false">1_Data_EDA!K544</f>
        <v>195</v>
      </c>
      <c r="F543" s="7" t="n">
        <f aca="false">1_Data_EDA!L544</f>
        <v>33.15000153</v>
      </c>
      <c r="G543" s="8" t="n">
        <f aca="false">1_Data_EDA!M544</f>
        <v>0.170000002</v>
      </c>
      <c r="H543" s="6" t="n">
        <f aca="false">IF(1_Data_EDA!B544="First Class",1,0)</f>
        <v>0</v>
      </c>
      <c r="I543" s="6" t="n">
        <f aca="false">IF(1_Data_EDA!B544="Second Class",1,0)</f>
        <v>0</v>
      </c>
      <c r="J543" s="6" t="n">
        <f aca="false">IF(1_Data_EDA!B544="Same Day",1,0)</f>
        <v>1</v>
      </c>
      <c r="K543" s="6" t="n">
        <f aca="false">IF(1_Data_EDA!C544="Corporate",1,0)</f>
        <v>0</v>
      </c>
      <c r="L543" s="6" t="n">
        <f aca="false">IF(1_Data_EDA!C544="Home Office",1,0)</f>
        <v>0</v>
      </c>
      <c r="M543" s="6" t="n">
        <f aca="false">IF(1_Data_EDA!D544="Europe",1,0)</f>
        <v>0</v>
      </c>
      <c r="N543" s="6" t="n">
        <f aca="false">IF(1_Data_EDA!D544="LATAM",1,0)</f>
        <v>0</v>
      </c>
      <c r="O543" s="6" t="n">
        <f aca="false">IF(1_Data_EDA!D544="Pacific Asia",1,0)</f>
        <v>1</v>
      </c>
      <c r="P543" s="6" t="n">
        <f aca="false">IF(1_Data_EDA!D544="USCA",1,0)</f>
        <v>0</v>
      </c>
      <c r="Q543" s="6" t="n">
        <f aca="false">IF(C543&gt;MEDIAN(C$5:C$8004),1,0)</f>
        <v>0</v>
      </c>
      <c r="R543" s="6" t="n">
        <f aca="false">IF(D543&gt;2,1,0)</f>
        <v>1</v>
      </c>
    </row>
    <row r="544" customFormat="false" ht="15" hidden="false" customHeight="true" outlineLevel="0" collapsed="false">
      <c r="A544" s="6" t="n">
        <f aca="false">1_Data_EDA!O545</f>
        <v>0</v>
      </c>
      <c r="B544" s="6" t="n">
        <f aca="false">1_Data_EDA!H545</f>
        <v>4</v>
      </c>
      <c r="C544" s="7" t="n">
        <f aca="false">1_Data_EDA!I545</f>
        <v>59.99000168</v>
      </c>
      <c r="D544" s="6" t="n">
        <f aca="false">1_Data_EDA!J545</f>
        <v>3</v>
      </c>
      <c r="E544" s="7" t="n">
        <f aca="false">1_Data_EDA!K545</f>
        <v>179.9700012</v>
      </c>
      <c r="F544" s="7" t="n">
        <f aca="false">1_Data_EDA!L545</f>
        <v>16.20000076</v>
      </c>
      <c r="G544" s="8" t="n">
        <f aca="false">1_Data_EDA!M545</f>
        <v>0.090000004</v>
      </c>
      <c r="H544" s="6" t="n">
        <f aca="false">IF(1_Data_EDA!B545="First Class",1,0)</f>
        <v>0</v>
      </c>
      <c r="I544" s="6" t="n">
        <f aca="false">IF(1_Data_EDA!B545="Second Class",1,0)</f>
        <v>0</v>
      </c>
      <c r="J544" s="6" t="n">
        <f aca="false">IF(1_Data_EDA!B545="Same Day",1,0)</f>
        <v>0</v>
      </c>
      <c r="K544" s="6" t="n">
        <f aca="false">IF(1_Data_EDA!C545="Corporate",1,0)</f>
        <v>0</v>
      </c>
      <c r="L544" s="6" t="n">
        <f aca="false">IF(1_Data_EDA!C545="Home Office",1,0)</f>
        <v>0</v>
      </c>
      <c r="M544" s="6" t="n">
        <f aca="false">IF(1_Data_EDA!D545="Europe",1,0)</f>
        <v>0</v>
      </c>
      <c r="N544" s="6" t="n">
        <f aca="false">IF(1_Data_EDA!D545="LATAM",1,0)</f>
        <v>0</v>
      </c>
      <c r="O544" s="6" t="n">
        <f aca="false">IF(1_Data_EDA!D545="Pacific Asia",1,0)</f>
        <v>1</v>
      </c>
      <c r="P544" s="6" t="n">
        <f aca="false">IF(1_Data_EDA!D545="USCA",1,0)</f>
        <v>0</v>
      </c>
      <c r="Q544" s="6" t="n">
        <f aca="false">IF(C544&gt;MEDIAN(C$5:C$8004),1,0)</f>
        <v>0</v>
      </c>
      <c r="R544" s="6" t="n">
        <f aca="false">IF(D544&gt;2,1,0)</f>
        <v>1</v>
      </c>
    </row>
    <row r="545" customFormat="false" ht="15" hidden="false" customHeight="true" outlineLevel="0" collapsed="false">
      <c r="A545" s="6" t="n">
        <f aca="false">1_Data_EDA!O546</f>
        <v>0</v>
      </c>
      <c r="B545" s="6" t="n">
        <f aca="false">1_Data_EDA!H546</f>
        <v>4</v>
      </c>
      <c r="C545" s="7" t="n">
        <f aca="false">1_Data_EDA!I546</f>
        <v>99.98999786</v>
      </c>
      <c r="D545" s="6" t="n">
        <f aca="false">1_Data_EDA!J546</f>
        <v>2</v>
      </c>
      <c r="E545" s="7" t="n">
        <f aca="false">1_Data_EDA!K546</f>
        <v>199.9799957</v>
      </c>
      <c r="F545" s="7" t="n">
        <f aca="false">1_Data_EDA!L546</f>
        <v>4</v>
      </c>
      <c r="G545" s="8" t="n">
        <f aca="false">1_Data_EDA!M546</f>
        <v>0.02</v>
      </c>
      <c r="H545" s="6" t="n">
        <f aca="false">IF(1_Data_EDA!B546="First Class",1,0)</f>
        <v>0</v>
      </c>
      <c r="I545" s="6" t="n">
        <f aca="false">IF(1_Data_EDA!B546="Second Class",1,0)</f>
        <v>0</v>
      </c>
      <c r="J545" s="6" t="n">
        <f aca="false">IF(1_Data_EDA!B546="Same Day",1,0)</f>
        <v>0</v>
      </c>
      <c r="K545" s="6" t="n">
        <f aca="false">IF(1_Data_EDA!C546="Corporate",1,0)</f>
        <v>0</v>
      </c>
      <c r="L545" s="6" t="n">
        <f aca="false">IF(1_Data_EDA!C546="Home Office",1,0)</f>
        <v>0</v>
      </c>
      <c r="M545" s="6" t="n">
        <f aca="false">IF(1_Data_EDA!D546="Europe",1,0)</f>
        <v>0</v>
      </c>
      <c r="N545" s="6" t="n">
        <f aca="false">IF(1_Data_EDA!D546="LATAM",1,0)</f>
        <v>0</v>
      </c>
      <c r="O545" s="6" t="n">
        <f aca="false">IF(1_Data_EDA!D546="Pacific Asia",1,0)</f>
        <v>0</v>
      </c>
      <c r="P545" s="6" t="n">
        <f aca="false">IF(1_Data_EDA!D546="USCA",1,0)</f>
        <v>1</v>
      </c>
      <c r="Q545" s="6" t="n">
        <f aca="false">IF(C545&gt;MEDIAN(C$5:C$8004),1,0)</f>
        <v>1</v>
      </c>
      <c r="R545" s="6" t="n">
        <f aca="false">IF(D545&gt;2,1,0)</f>
        <v>0</v>
      </c>
    </row>
    <row r="546" customFormat="false" ht="15" hidden="false" customHeight="true" outlineLevel="0" collapsed="false">
      <c r="A546" s="6" t="n">
        <f aca="false">1_Data_EDA!O547</f>
        <v>0</v>
      </c>
      <c r="B546" s="6" t="n">
        <f aca="false">1_Data_EDA!H547</f>
        <v>4</v>
      </c>
      <c r="C546" s="7" t="n">
        <f aca="false">1_Data_EDA!I547</f>
        <v>39.99000168</v>
      </c>
      <c r="D546" s="6" t="n">
        <f aca="false">1_Data_EDA!J547</f>
        <v>1</v>
      </c>
      <c r="E546" s="7" t="n">
        <f aca="false">1_Data_EDA!K547</f>
        <v>39.99000168</v>
      </c>
      <c r="F546" s="7" t="n">
        <f aca="false">1_Data_EDA!L547</f>
        <v>8</v>
      </c>
      <c r="G546" s="8" t="n">
        <f aca="false">1_Data_EDA!M547</f>
        <v>0.200000003</v>
      </c>
      <c r="H546" s="6" t="n">
        <f aca="false">IF(1_Data_EDA!B547="First Class",1,0)</f>
        <v>0</v>
      </c>
      <c r="I546" s="6" t="n">
        <f aca="false">IF(1_Data_EDA!B547="Second Class",1,0)</f>
        <v>0</v>
      </c>
      <c r="J546" s="6" t="n">
        <f aca="false">IF(1_Data_EDA!B547="Same Day",1,0)</f>
        <v>0</v>
      </c>
      <c r="K546" s="6" t="n">
        <f aca="false">IF(1_Data_EDA!C547="Corporate",1,0)</f>
        <v>0</v>
      </c>
      <c r="L546" s="6" t="n">
        <f aca="false">IF(1_Data_EDA!C547="Home Office",1,0)</f>
        <v>1</v>
      </c>
      <c r="M546" s="6" t="n">
        <f aca="false">IF(1_Data_EDA!D547="Europe",1,0)</f>
        <v>0</v>
      </c>
      <c r="N546" s="6" t="n">
        <f aca="false">IF(1_Data_EDA!D547="LATAM",1,0)</f>
        <v>1</v>
      </c>
      <c r="O546" s="6" t="n">
        <f aca="false">IF(1_Data_EDA!D547="Pacific Asia",1,0)</f>
        <v>0</v>
      </c>
      <c r="P546" s="6" t="n">
        <f aca="false">IF(1_Data_EDA!D547="USCA",1,0)</f>
        <v>0</v>
      </c>
      <c r="Q546" s="6" t="n">
        <f aca="false">IF(C546&gt;MEDIAN(C$5:C$8004),1,0)</f>
        <v>0</v>
      </c>
      <c r="R546" s="6" t="n">
        <f aca="false">IF(D546&gt;2,1,0)</f>
        <v>0</v>
      </c>
    </row>
    <row r="547" customFormat="false" ht="15" hidden="false" customHeight="true" outlineLevel="0" collapsed="false">
      <c r="A547" s="6" t="n">
        <f aca="false">1_Data_EDA!O548</f>
        <v>1</v>
      </c>
      <c r="B547" s="6" t="n">
        <f aca="false">1_Data_EDA!H548</f>
        <v>1</v>
      </c>
      <c r="C547" s="7" t="n">
        <f aca="false">1_Data_EDA!I548</f>
        <v>50</v>
      </c>
      <c r="D547" s="6" t="n">
        <f aca="false">1_Data_EDA!J548</f>
        <v>3</v>
      </c>
      <c r="E547" s="7" t="n">
        <f aca="false">1_Data_EDA!K548</f>
        <v>150</v>
      </c>
      <c r="F547" s="7" t="n">
        <f aca="false">1_Data_EDA!L548</f>
        <v>27</v>
      </c>
      <c r="G547" s="8" t="n">
        <f aca="false">1_Data_EDA!M548</f>
        <v>0.180000007</v>
      </c>
      <c r="H547" s="6" t="n">
        <f aca="false">IF(1_Data_EDA!B548="First Class",1,0)</f>
        <v>1</v>
      </c>
      <c r="I547" s="6" t="n">
        <f aca="false">IF(1_Data_EDA!B548="Second Class",1,0)</f>
        <v>0</v>
      </c>
      <c r="J547" s="6" t="n">
        <f aca="false">IF(1_Data_EDA!B548="Same Day",1,0)</f>
        <v>0</v>
      </c>
      <c r="K547" s="6" t="n">
        <f aca="false">IF(1_Data_EDA!C548="Corporate",1,0)</f>
        <v>1</v>
      </c>
      <c r="L547" s="6" t="n">
        <f aca="false">IF(1_Data_EDA!C548="Home Office",1,0)</f>
        <v>0</v>
      </c>
      <c r="M547" s="6" t="n">
        <f aca="false">IF(1_Data_EDA!D548="Europe",1,0)</f>
        <v>0</v>
      </c>
      <c r="N547" s="6" t="n">
        <f aca="false">IF(1_Data_EDA!D548="LATAM",1,0)</f>
        <v>0</v>
      </c>
      <c r="O547" s="6" t="n">
        <f aca="false">IF(1_Data_EDA!D548="Pacific Asia",1,0)</f>
        <v>1</v>
      </c>
      <c r="P547" s="6" t="n">
        <f aca="false">IF(1_Data_EDA!D548="USCA",1,0)</f>
        <v>0</v>
      </c>
      <c r="Q547" s="6" t="n">
        <f aca="false">IF(C547&gt;MEDIAN(C$5:C$8004),1,0)</f>
        <v>0</v>
      </c>
      <c r="R547" s="6" t="n">
        <f aca="false">IF(D547&gt;2,1,0)</f>
        <v>1</v>
      </c>
    </row>
    <row r="548" customFormat="false" ht="15" hidden="false" customHeight="true" outlineLevel="0" collapsed="false">
      <c r="A548" s="6" t="n">
        <f aca="false">1_Data_EDA!O549</f>
        <v>0</v>
      </c>
      <c r="B548" s="6" t="n">
        <f aca="false">1_Data_EDA!H549</f>
        <v>4</v>
      </c>
      <c r="C548" s="7" t="n">
        <f aca="false">1_Data_EDA!I549</f>
        <v>129.9900055</v>
      </c>
      <c r="D548" s="6" t="n">
        <f aca="false">1_Data_EDA!J549</f>
        <v>1</v>
      </c>
      <c r="E548" s="7" t="n">
        <f aca="false">1_Data_EDA!K549</f>
        <v>129.9900055</v>
      </c>
      <c r="F548" s="7" t="n">
        <f aca="false">1_Data_EDA!L549</f>
        <v>11.69999981</v>
      </c>
      <c r="G548" s="8" t="n">
        <f aca="false">1_Data_EDA!M549</f>
        <v>0.090000004</v>
      </c>
      <c r="H548" s="6" t="n">
        <f aca="false">IF(1_Data_EDA!B549="First Class",1,0)</f>
        <v>0</v>
      </c>
      <c r="I548" s="6" t="n">
        <f aca="false">IF(1_Data_EDA!B549="Second Class",1,0)</f>
        <v>0</v>
      </c>
      <c r="J548" s="6" t="n">
        <f aca="false">IF(1_Data_EDA!B549="Same Day",1,0)</f>
        <v>0</v>
      </c>
      <c r="K548" s="6" t="n">
        <f aca="false">IF(1_Data_EDA!C549="Corporate",1,0)</f>
        <v>1</v>
      </c>
      <c r="L548" s="6" t="n">
        <f aca="false">IF(1_Data_EDA!C549="Home Office",1,0)</f>
        <v>0</v>
      </c>
      <c r="M548" s="6" t="n">
        <f aca="false">IF(1_Data_EDA!D549="Europe",1,0)</f>
        <v>0</v>
      </c>
      <c r="N548" s="6" t="n">
        <f aca="false">IF(1_Data_EDA!D549="LATAM",1,0)</f>
        <v>0</v>
      </c>
      <c r="O548" s="6" t="n">
        <f aca="false">IF(1_Data_EDA!D549="Pacific Asia",1,0)</f>
        <v>1</v>
      </c>
      <c r="P548" s="6" t="n">
        <f aca="false">IF(1_Data_EDA!D549="USCA",1,0)</f>
        <v>0</v>
      </c>
      <c r="Q548" s="6" t="n">
        <f aca="false">IF(C548&gt;MEDIAN(C$5:C$8004),1,0)</f>
        <v>1</v>
      </c>
      <c r="R548" s="6" t="n">
        <f aca="false">IF(D548&gt;2,1,0)</f>
        <v>0</v>
      </c>
    </row>
    <row r="549" customFormat="false" ht="15" hidden="false" customHeight="true" outlineLevel="0" collapsed="false">
      <c r="A549" s="6" t="n">
        <f aca="false">1_Data_EDA!O550</f>
        <v>0</v>
      </c>
      <c r="B549" s="6" t="n">
        <f aca="false">1_Data_EDA!H550</f>
        <v>4</v>
      </c>
      <c r="C549" s="7" t="n">
        <f aca="false">1_Data_EDA!I550</f>
        <v>50</v>
      </c>
      <c r="D549" s="6" t="n">
        <f aca="false">1_Data_EDA!J550</f>
        <v>4</v>
      </c>
      <c r="E549" s="7" t="n">
        <f aca="false">1_Data_EDA!K550</f>
        <v>200</v>
      </c>
      <c r="F549" s="7" t="n">
        <f aca="false">1_Data_EDA!L550</f>
        <v>30</v>
      </c>
      <c r="G549" s="8" t="n">
        <f aca="false">1_Data_EDA!M550</f>
        <v>0.150000006</v>
      </c>
      <c r="H549" s="6" t="n">
        <f aca="false">IF(1_Data_EDA!B550="First Class",1,0)</f>
        <v>0</v>
      </c>
      <c r="I549" s="6" t="n">
        <f aca="false">IF(1_Data_EDA!B550="Second Class",1,0)</f>
        <v>0</v>
      </c>
      <c r="J549" s="6" t="n">
        <f aca="false">IF(1_Data_EDA!B550="Same Day",1,0)</f>
        <v>0</v>
      </c>
      <c r="K549" s="6" t="n">
        <f aca="false">IF(1_Data_EDA!C550="Corporate",1,0)</f>
        <v>0</v>
      </c>
      <c r="L549" s="6" t="n">
        <f aca="false">IF(1_Data_EDA!C550="Home Office",1,0)</f>
        <v>1</v>
      </c>
      <c r="M549" s="6" t="n">
        <f aca="false">IF(1_Data_EDA!D550="Europe",1,0)</f>
        <v>1</v>
      </c>
      <c r="N549" s="6" t="n">
        <f aca="false">IF(1_Data_EDA!D550="LATAM",1,0)</f>
        <v>0</v>
      </c>
      <c r="O549" s="6" t="n">
        <f aca="false">IF(1_Data_EDA!D550="Pacific Asia",1,0)</f>
        <v>0</v>
      </c>
      <c r="P549" s="6" t="n">
        <f aca="false">IF(1_Data_EDA!D550="USCA",1,0)</f>
        <v>0</v>
      </c>
      <c r="Q549" s="6" t="n">
        <f aca="false">IF(C549&gt;MEDIAN(C$5:C$8004),1,0)</f>
        <v>0</v>
      </c>
      <c r="R549" s="6" t="n">
        <f aca="false">IF(D549&gt;2,1,0)</f>
        <v>1</v>
      </c>
    </row>
    <row r="550" customFormat="false" ht="15" hidden="false" customHeight="true" outlineLevel="0" collapsed="false">
      <c r="A550" s="6" t="n">
        <f aca="false">1_Data_EDA!O551</f>
        <v>0</v>
      </c>
      <c r="B550" s="6" t="n">
        <f aca="false">1_Data_EDA!H551</f>
        <v>4</v>
      </c>
      <c r="C550" s="7" t="n">
        <f aca="false">1_Data_EDA!I551</f>
        <v>129.9900055</v>
      </c>
      <c r="D550" s="6" t="n">
        <f aca="false">1_Data_EDA!J551</f>
        <v>1</v>
      </c>
      <c r="E550" s="7" t="n">
        <f aca="false">1_Data_EDA!K551</f>
        <v>129.9900055</v>
      </c>
      <c r="F550" s="7" t="n">
        <f aca="false">1_Data_EDA!L551</f>
        <v>15.60000038</v>
      </c>
      <c r="G550" s="8" t="n">
        <f aca="false">1_Data_EDA!M551</f>
        <v>0.119999997</v>
      </c>
      <c r="H550" s="6" t="n">
        <f aca="false">IF(1_Data_EDA!B551="First Class",1,0)</f>
        <v>0</v>
      </c>
      <c r="I550" s="6" t="n">
        <f aca="false">IF(1_Data_EDA!B551="Second Class",1,0)</f>
        <v>0</v>
      </c>
      <c r="J550" s="6" t="n">
        <f aca="false">IF(1_Data_EDA!B551="Same Day",1,0)</f>
        <v>0</v>
      </c>
      <c r="K550" s="6" t="n">
        <f aca="false">IF(1_Data_EDA!C551="Corporate",1,0)</f>
        <v>0</v>
      </c>
      <c r="L550" s="6" t="n">
        <f aca="false">IF(1_Data_EDA!C551="Home Office",1,0)</f>
        <v>1</v>
      </c>
      <c r="M550" s="6" t="n">
        <f aca="false">IF(1_Data_EDA!D551="Europe",1,0)</f>
        <v>0</v>
      </c>
      <c r="N550" s="6" t="n">
        <f aca="false">IF(1_Data_EDA!D551="LATAM",1,0)</f>
        <v>0</v>
      </c>
      <c r="O550" s="6" t="n">
        <f aca="false">IF(1_Data_EDA!D551="Pacific Asia",1,0)</f>
        <v>1</v>
      </c>
      <c r="P550" s="6" t="n">
        <f aca="false">IF(1_Data_EDA!D551="USCA",1,0)</f>
        <v>0</v>
      </c>
      <c r="Q550" s="6" t="n">
        <f aca="false">IF(C550&gt;MEDIAN(C$5:C$8004),1,0)</f>
        <v>1</v>
      </c>
      <c r="R550" s="6" t="n">
        <f aca="false">IF(D550&gt;2,1,0)</f>
        <v>0</v>
      </c>
    </row>
    <row r="551" customFormat="false" ht="15" hidden="false" customHeight="true" outlineLevel="0" collapsed="false">
      <c r="A551" s="6" t="n">
        <f aca="false">1_Data_EDA!O552</f>
        <v>0</v>
      </c>
      <c r="B551" s="6" t="n">
        <f aca="false">1_Data_EDA!H552</f>
        <v>4</v>
      </c>
      <c r="C551" s="7" t="n">
        <f aca="false">1_Data_EDA!I552</f>
        <v>49.97999954</v>
      </c>
      <c r="D551" s="6" t="n">
        <f aca="false">1_Data_EDA!J552</f>
        <v>1</v>
      </c>
      <c r="E551" s="7" t="n">
        <f aca="false">1_Data_EDA!K552</f>
        <v>49.97999954</v>
      </c>
      <c r="F551" s="7" t="n">
        <f aca="false">1_Data_EDA!L552</f>
        <v>6.5</v>
      </c>
      <c r="G551" s="8" t="n">
        <f aca="false">1_Data_EDA!M552</f>
        <v>0.129999995</v>
      </c>
      <c r="H551" s="6" t="n">
        <f aca="false">IF(1_Data_EDA!B552="First Class",1,0)</f>
        <v>0</v>
      </c>
      <c r="I551" s="6" t="n">
        <f aca="false">IF(1_Data_EDA!B552="Second Class",1,0)</f>
        <v>0</v>
      </c>
      <c r="J551" s="6" t="n">
        <f aca="false">IF(1_Data_EDA!B552="Same Day",1,0)</f>
        <v>0</v>
      </c>
      <c r="K551" s="6" t="n">
        <f aca="false">IF(1_Data_EDA!C552="Corporate",1,0)</f>
        <v>0</v>
      </c>
      <c r="L551" s="6" t="n">
        <f aca="false">IF(1_Data_EDA!C552="Home Office",1,0)</f>
        <v>1</v>
      </c>
      <c r="M551" s="6" t="n">
        <f aca="false">IF(1_Data_EDA!D552="Europe",1,0)</f>
        <v>1</v>
      </c>
      <c r="N551" s="6" t="n">
        <f aca="false">IF(1_Data_EDA!D552="LATAM",1,0)</f>
        <v>0</v>
      </c>
      <c r="O551" s="6" t="n">
        <f aca="false">IF(1_Data_EDA!D552="Pacific Asia",1,0)</f>
        <v>0</v>
      </c>
      <c r="P551" s="6" t="n">
        <f aca="false">IF(1_Data_EDA!D552="USCA",1,0)</f>
        <v>0</v>
      </c>
      <c r="Q551" s="6" t="n">
        <f aca="false">IF(C551&gt;MEDIAN(C$5:C$8004),1,0)</f>
        <v>0</v>
      </c>
      <c r="R551" s="6" t="n">
        <f aca="false">IF(D551&gt;2,1,0)</f>
        <v>0</v>
      </c>
    </row>
    <row r="552" customFormat="false" ht="15" hidden="false" customHeight="true" outlineLevel="0" collapsed="false">
      <c r="A552" s="6" t="n">
        <f aca="false">1_Data_EDA!O553</f>
        <v>1</v>
      </c>
      <c r="B552" s="6" t="n">
        <f aca="false">1_Data_EDA!H553</f>
        <v>1</v>
      </c>
      <c r="C552" s="7" t="n">
        <f aca="false">1_Data_EDA!I553</f>
        <v>11.53999996</v>
      </c>
      <c r="D552" s="6" t="n">
        <f aca="false">1_Data_EDA!J553</f>
        <v>1</v>
      </c>
      <c r="E552" s="7" t="n">
        <f aca="false">1_Data_EDA!K553</f>
        <v>11.53999996</v>
      </c>
      <c r="F552" s="7" t="n">
        <f aca="false">1_Data_EDA!L553</f>
        <v>2.309999943</v>
      </c>
      <c r="G552" s="8" t="n">
        <f aca="false">1_Data_EDA!M553</f>
        <v>0.200000003</v>
      </c>
      <c r="H552" s="6" t="n">
        <f aca="false">IF(1_Data_EDA!B553="First Class",1,0)</f>
        <v>1</v>
      </c>
      <c r="I552" s="6" t="n">
        <f aca="false">IF(1_Data_EDA!B553="Second Class",1,0)</f>
        <v>0</v>
      </c>
      <c r="J552" s="6" t="n">
        <f aca="false">IF(1_Data_EDA!B553="Same Day",1,0)</f>
        <v>0</v>
      </c>
      <c r="K552" s="6" t="n">
        <f aca="false">IF(1_Data_EDA!C553="Corporate",1,0)</f>
        <v>0</v>
      </c>
      <c r="L552" s="6" t="n">
        <f aca="false">IF(1_Data_EDA!C553="Home Office",1,0)</f>
        <v>1</v>
      </c>
      <c r="M552" s="6" t="n">
        <f aca="false">IF(1_Data_EDA!D553="Europe",1,0)</f>
        <v>0</v>
      </c>
      <c r="N552" s="6" t="n">
        <f aca="false">IF(1_Data_EDA!D553="LATAM",1,0)</f>
        <v>0</v>
      </c>
      <c r="O552" s="6" t="n">
        <f aca="false">IF(1_Data_EDA!D553="Pacific Asia",1,0)</f>
        <v>1</v>
      </c>
      <c r="P552" s="6" t="n">
        <f aca="false">IF(1_Data_EDA!D553="USCA",1,0)</f>
        <v>0</v>
      </c>
      <c r="Q552" s="6" t="n">
        <f aca="false">IF(C552&gt;MEDIAN(C$5:C$8004),1,0)</f>
        <v>0</v>
      </c>
      <c r="R552" s="6" t="n">
        <f aca="false">IF(D552&gt;2,1,0)</f>
        <v>0</v>
      </c>
    </row>
    <row r="553" customFormat="false" ht="15" hidden="false" customHeight="true" outlineLevel="0" collapsed="false">
      <c r="A553" s="6" t="n">
        <f aca="false">1_Data_EDA!O554</f>
        <v>0</v>
      </c>
      <c r="B553" s="6" t="n">
        <f aca="false">1_Data_EDA!H554</f>
        <v>4</v>
      </c>
      <c r="C553" s="7" t="n">
        <f aca="false">1_Data_EDA!I554</f>
        <v>59.99000168</v>
      </c>
      <c r="D553" s="6" t="n">
        <f aca="false">1_Data_EDA!J554</f>
        <v>2</v>
      </c>
      <c r="E553" s="7" t="n">
        <f aca="false">1_Data_EDA!K554</f>
        <v>119.9800034</v>
      </c>
      <c r="F553" s="7" t="n">
        <f aca="false">1_Data_EDA!L554</f>
        <v>18</v>
      </c>
      <c r="G553" s="8" t="n">
        <f aca="false">1_Data_EDA!M554</f>
        <v>0.150000006</v>
      </c>
      <c r="H553" s="6" t="n">
        <f aca="false">IF(1_Data_EDA!B554="First Class",1,0)</f>
        <v>0</v>
      </c>
      <c r="I553" s="6" t="n">
        <f aca="false">IF(1_Data_EDA!B554="Second Class",1,0)</f>
        <v>0</v>
      </c>
      <c r="J553" s="6" t="n">
        <f aca="false">IF(1_Data_EDA!B554="Same Day",1,0)</f>
        <v>0</v>
      </c>
      <c r="K553" s="6" t="n">
        <f aca="false">IF(1_Data_EDA!C554="Corporate",1,0)</f>
        <v>0</v>
      </c>
      <c r="L553" s="6" t="n">
        <f aca="false">IF(1_Data_EDA!C554="Home Office",1,0)</f>
        <v>0</v>
      </c>
      <c r="M553" s="6" t="n">
        <f aca="false">IF(1_Data_EDA!D554="Europe",1,0)</f>
        <v>0</v>
      </c>
      <c r="N553" s="6" t="n">
        <f aca="false">IF(1_Data_EDA!D554="LATAM",1,0)</f>
        <v>0</v>
      </c>
      <c r="O553" s="6" t="n">
        <f aca="false">IF(1_Data_EDA!D554="Pacific Asia",1,0)</f>
        <v>1</v>
      </c>
      <c r="P553" s="6" t="n">
        <f aca="false">IF(1_Data_EDA!D554="USCA",1,0)</f>
        <v>0</v>
      </c>
      <c r="Q553" s="6" t="n">
        <f aca="false">IF(C553&gt;MEDIAN(C$5:C$8004),1,0)</f>
        <v>0</v>
      </c>
      <c r="R553" s="6" t="n">
        <f aca="false">IF(D553&gt;2,1,0)</f>
        <v>0</v>
      </c>
    </row>
    <row r="554" customFormat="false" ht="15" hidden="false" customHeight="true" outlineLevel="0" collapsed="false">
      <c r="A554" s="6" t="n">
        <f aca="false">1_Data_EDA!O555</f>
        <v>0</v>
      </c>
      <c r="B554" s="6" t="n">
        <f aca="false">1_Data_EDA!H555</f>
        <v>4</v>
      </c>
      <c r="C554" s="7" t="n">
        <f aca="false">1_Data_EDA!I555</f>
        <v>59.99000168</v>
      </c>
      <c r="D554" s="6" t="n">
        <f aca="false">1_Data_EDA!J555</f>
        <v>2</v>
      </c>
      <c r="E554" s="7" t="n">
        <f aca="false">1_Data_EDA!K555</f>
        <v>119.9800034</v>
      </c>
      <c r="F554" s="7" t="n">
        <f aca="false">1_Data_EDA!L555</f>
        <v>18</v>
      </c>
      <c r="G554" s="8" t="n">
        <f aca="false">1_Data_EDA!M555</f>
        <v>0.150000006</v>
      </c>
      <c r="H554" s="6" t="n">
        <f aca="false">IF(1_Data_EDA!B555="First Class",1,0)</f>
        <v>0</v>
      </c>
      <c r="I554" s="6" t="n">
        <f aca="false">IF(1_Data_EDA!B555="Second Class",1,0)</f>
        <v>0</v>
      </c>
      <c r="J554" s="6" t="n">
        <f aca="false">IF(1_Data_EDA!B555="Same Day",1,0)</f>
        <v>0</v>
      </c>
      <c r="K554" s="6" t="n">
        <f aca="false">IF(1_Data_EDA!C555="Corporate",1,0)</f>
        <v>0</v>
      </c>
      <c r="L554" s="6" t="n">
        <f aca="false">IF(1_Data_EDA!C555="Home Office",1,0)</f>
        <v>0</v>
      </c>
      <c r="M554" s="6" t="n">
        <f aca="false">IF(1_Data_EDA!D555="Europe",1,0)</f>
        <v>0</v>
      </c>
      <c r="N554" s="6" t="n">
        <f aca="false">IF(1_Data_EDA!D555="LATAM",1,0)</f>
        <v>1</v>
      </c>
      <c r="O554" s="6" t="n">
        <f aca="false">IF(1_Data_EDA!D555="Pacific Asia",1,0)</f>
        <v>0</v>
      </c>
      <c r="P554" s="6" t="n">
        <f aca="false">IF(1_Data_EDA!D555="USCA",1,0)</f>
        <v>0</v>
      </c>
      <c r="Q554" s="6" t="n">
        <f aca="false">IF(C554&gt;MEDIAN(C$5:C$8004),1,0)</f>
        <v>0</v>
      </c>
      <c r="R554" s="6" t="n">
        <f aca="false">IF(D554&gt;2,1,0)</f>
        <v>0</v>
      </c>
    </row>
    <row r="555" customFormat="false" ht="15" hidden="false" customHeight="true" outlineLevel="0" collapsed="false">
      <c r="A555" s="6" t="n">
        <f aca="false">1_Data_EDA!O556</f>
        <v>1</v>
      </c>
      <c r="B555" s="6" t="n">
        <f aca="false">1_Data_EDA!H556</f>
        <v>4</v>
      </c>
      <c r="C555" s="7" t="n">
        <f aca="false">1_Data_EDA!I556</f>
        <v>249.9900055</v>
      </c>
      <c r="D555" s="6" t="n">
        <f aca="false">1_Data_EDA!J556</f>
        <v>1</v>
      </c>
      <c r="E555" s="7" t="n">
        <f aca="false">1_Data_EDA!K556</f>
        <v>249.9900055</v>
      </c>
      <c r="F555" s="7" t="n">
        <f aca="false">1_Data_EDA!L556</f>
        <v>50</v>
      </c>
      <c r="G555" s="8" t="n">
        <f aca="false">1_Data_EDA!M556</f>
        <v>0.200000003</v>
      </c>
      <c r="H555" s="6" t="n">
        <f aca="false">IF(1_Data_EDA!B556="First Class",1,0)</f>
        <v>0</v>
      </c>
      <c r="I555" s="6" t="n">
        <f aca="false">IF(1_Data_EDA!B556="Second Class",1,0)</f>
        <v>0</v>
      </c>
      <c r="J555" s="6" t="n">
        <f aca="false">IF(1_Data_EDA!B556="Same Day",1,0)</f>
        <v>0</v>
      </c>
      <c r="K555" s="6" t="n">
        <f aca="false">IF(1_Data_EDA!C556="Corporate",1,0)</f>
        <v>0</v>
      </c>
      <c r="L555" s="6" t="n">
        <f aca="false">IF(1_Data_EDA!C556="Home Office",1,0)</f>
        <v>0</v>
      </c>
      <c r="M555" s="6" t="n">
        <f aca="false">IF(1_Data_EDA!D556="Europe",1,0)</f>
        <v>1</v>
      </c>
      <c r="N555" s="6" t="n">
        <f aca="false">IF(1_Data_EDA!D556="LATAM",1,0)</f>
        <v>0</v>
      </c>
      <c r="O555" s="6" t="n">
        <f aca="false">IF(1_Data_EDA!D556="Pacific Asia",1,0)</f>
        <v>0</v>
      </c>
      <c r="P555" s="6" t="n">
        <f aca="false">IF(1_Data_EDA!D556="USCA",1,0)</f>
        <v>0</v>
      </c>
      <c r="Q555" s="6" t="n">
        <f aca="false">IF(C555&gt;MEDIAN(C$5:C$8004),1,0)</f>
        <v>1</v>
      </c>
      <c r="R555" s="6" t="n">
        <f aca="false">IF(D555&gt;2,1,0)</f>
        <v>0</v>
      </c>
    </row>
    <row r="556" customFormat="false" ht="15" hidden="false" customHeight="true" outlineLevel="0" collapsed="false">
      <c r="A556" s="6" t="n">
        <f aca="false">1_Data_EDA!O557</f>
        <v>1</v>
      </c>
      <c r="B556" s="6" t="n">
        <f aca="false">1_Data_EDA!H557</f>
        <v>4</v>
      </c>
      <c r="C556" s="7" t="n">
        <f aca="false">1_Data_EDA!I557</f>
        <v>299.980011</v>
      </c>
      <c r="D556" s="6" t="n">
        <f aca="false">1_Data_EDA!J557</f>
        <v>1</v>
      </c>
      <c r="E556" s="7" t="n">
        <f aca="false">1_Data_EDA!K557</f>
        <v>299.980011</v>
      </c>
      <c r="F556" s="7" t="n">
        <f aca="false">1_Data_EDA!L557</f>
        <v>9</v>
      </c>
      <c r="G556" s="8" t="n">
        <f aca="false">1_Data_EDA!M557</f>
        <v>0.029999999</v>
      </c>
      <c r="H556" s="6" t="n">
        <f aca="false">IF(1_Data_EDA!B557="First Class",1,0)</f>
        <v>0</v>
      </c>
      <c r="I556" s="6" t="n">
        <f aca="false">IF(1_Data_EDA!B557="Second Class",1,0)</f>
        <v>0</v>
      </c>
      <c r="J556" s="6" t="n">
        <f aca="false">IF(1_Data_EDA!B557="Same Day",1,0)</f>
        <v>0</v>
      </c>
      <c r="K556" s="6" t="n">
        <f aca="false">IF(1_Data_EDA!C557="Corporate",1,0)</f>
        <v>0</v>
      </c>
      <c r="L556" s="6" t="n">
        <f aca="false">IF(1_Data_EDA!C557="Home Office",1,0)</f>
        <v>1</v>
      </c>
      <c r="M556" s="6" t="n">
        <f aca="false">IF(1_Data_EDA!D557="Europe",1,0)</f>
        <v>0</v>
      </c>
      <c r="N556" s="6" t="n">
        <f aca="false">IF(1_Data_EDA!D557="LATAM",1,0)</f>
        <v>0</v>
      </c>
      <c r="O556" s="6" t="n">
        <f aca="false">IF(1_Data_EDA!D557="Pacific Asia",1,0)</f>
        <v>1</v>
      </c>
      <c r="P556" s="6" t="n">
        <f aca="false">IF(1_Data_EDA!D557="USCA",1,0)</f>
        <v>0</v>
      </c>
      <c r="Q556" s="6" t="n">
        <f aca="false">IF(C556&gt;MEDIAN(C$5:C$8004),1,0)</f>
        <v>1</v>
      </c>
      <c r="R556" s="6" t="n">
        <f aca="false">IF(D556&gt;2,1,0)</f>
        <v>0</v>
      </c>
    </row>
    <row r="557" customFormat="false" ht="15" hidden="false" customHeight="true" outlineLevel="0" collapsed="false">
      <c r="A557" s="6" t="n">
        <f aca="false">1_Data_EDA!O558</f>
        <v>1</v>
      </c>
      <c r="B557" s="6" t="n">
        <f aca="false">1_Data_EDA!H558</f>
        <v>1</v>
      </c>
      <c r="C557" s="7" t="n">
        <f aca="false">1_Data_EDA!I558</f>
        <v>399.980011</v>
      </c>
      <c r="D557" s="6" t="n">
        <f aca="false">1_Data_EDA!J558</f>
        <v>1</v>
      </c>
      <c r="E557" s="7" t="n">
        <f aca="false">1_Data_EDA!K558</f>
        <v>399.980011</v>
      </c>
      <c r="F557" s="7" t="n">
        <f aca="false">1_Data_EDA!L558</f>
        <v>22</v>
      </c>
      <c r="G557" s="8" t="n">
        <f aca="false">1_Data_EDA!M558</f>
        <v>0.059999999</v>
      </c>
      <c r="H557" s="6" t="n">
        <f aca="false">IF(1_Data_EDA!B558="First Class",1,0)</f>
        <v>1</v>
      </c>
      <c r="I557" s="6" t="n">
        <f aca="false">IF(1_Data_EDA!B558="Second Class",1,0)</f>
        <v>0</v>
      </c>
      <c r="J557" s="6" t="n">
        <f aca="false">IF(1_Data_EDA!B558="Same Day",1,0)</f>
        <v>0</v>
      </c>
      <c r="K557" s="6" t="n">
        <f aca="false">IF(1_Data_EDA!C558="Corporate",1,0)</f>
        <v>0</v>
      </c>
      <c r="L557" s="6" t="n">
        <f aca="false">IF(1_Data_EDA!C558="Home Office",1,0)</f>
        <v>0</v>
      </c>
      <c r="M557" s="6" t="n">
        <f aca="false">IF(1_Data_EDA!D558="Europe",1,0)</f>
        <v>0</v>
      </c>
      <c r="N557" s="6" t="n">
        <f aca="false">IF(1_Data_EDA!D558="LATAM",1,0)</f>
        <v>1</v>
      </c>
      <c r="O557" s="6" t="n">
        <f aca="false">IF(1_Data_EDA!D558="Pacific Asia",1,0)</f>
        <v>0</v>
      </c>
      <c r="P557" s="6" t="n">
        <f aca="false">IF(1_Data_EDA!D558="USCA",1,0)</f>
        <v>0</v>
      </c>
      <c r="Q557" s="6" t="n">
        <f aca="false">IF(C557&gt;MEDIAN(C$5:C$8004),1,0)</f>
        <v>1</v>
      </c>
      <c r="R557" s="6" t="n">
        <f aca="false">IF(D557&gt;2,1,0)</f>
        <v>0</v>
      </c>
    </row>
    <row r="558" customFormat="false" ht="15" hidden="false" customHeight="true" outlineLevel="0" collapsed="false">
      <c r="A558" s="6" t="n">
        <f aca="false">1_Data_EDA!O559</f>
        <v>0</v>
      </c>
      <c r="B558" s="6" t="n">
        <f aca="false">1_Data_EDA!H559</f>
        <v>2</v>
      </c>
      <c r="C558" s="7" t="n">
        <f aca="false">1_Data_EDA!I559</f>
        <v>49.97999954</v>
      </c>
      <c r="D558" s="6" t="n">
        <f aca="false">1_Data_EDA!J559</f>
        <v>2</v>
      </c>
      <c r="E558" s="7" t="n">
        <f aca="false">1_Data_EDA!K559</f>
        <v>99.95999908</v>
      </c>
      <c r="F558" s="7" t="n">
        <f aca="false">1_Data_EDA!L559</f>
        <v>19.98999977</v>
      </c>
      <c r="G558" s="8" t="n">
        <f aca="false">1_Data_EDA!M559</f>
        <v>0.200000003</v>
      </c>
      <c r="H558" s="6" t="n">
        <f aca="false">IF(1_Data_EDA!B559="First Class",1,0)</f>
        <v>0</v>
      </c>
      <c r="I558" s="6" t="n">
        <f aca="false">IF(1_Data_EDA!B559="Second Class",1,0)</f>
        <v>1</v>
      </c>
      <c r="J558" s="6" t="n">
        <f aca="false">IF(1_Data_EDA!B559="Same Day",1,0)</f>
        <v>0</v>
      </c>
      <c r="K558" s="6" t="n">
        <f aca="false">IF(1_Data_EDA!C559="Corporate",1,0)</f>
        <v>0</v>
      </c>
      <c r="L558" s="6" t="n">
        <f aca="false">IF(1_Data_EDA!C559="Home Office",1,0)</f>
        <v>0</v>
      </c>
      <c r="M558" s="6" t="n">
        <f aca="false">IF(1_Data_EDA!D559="Europe",1,0)</f>
        <v>0</v>
      </c>
      <c r="N558" s="6" t="n">
        <f aca="false">IF(1_Data_EDA!D559="LATAM",1,0)</f>
        <v>1</v>
      </c>
      <c r="O558" s="6" t="n">
        <f aca="false">IF(1_Data_EDA!D559="Pacific Asia",1,0)</f>
        <v>0</v>
      </c>
      <c r="P558" s="6" t="n">
        <f aca="false">IF(1_Data_EDA!D559="USCA",1,0)</f>
        <v>0</v>
      </c>
      <c r="Q558" s="6" t="n">
        <f aca="false">IF(C558&gt;MEDIAN(C$5:C$8004),1,0)</f>
        <v>0</v>
      </c>
      <c r="R558" s="6" t="n">
        <f aca="false">IF(D558&gt;2,1,0)</f>
        <v>0</v>
      </c>
    </row>
    <row r="559" customFormat="false" ht="15" hidden="false" customHeight="true" outlineLevel="0" collapsed="false">
      <c r="A559" s="6" t="n">
        <f aca="false">1_Data_EDA!O560</f>
        <v>0</v>
      </c>
      <c r="B559" s="6" t="n">
        <f aca="false">1_Data_EDA!H560</f>
        <v>4</v>
      </c>
      <c r="C559" s="7" t="n">
        <f aca="false">1_Data_EDA!I560</f>
        <v>399.980011</v>
      </c>
      <c r="D559" s="6" t="n">
        <f aca="false">1_Data_EDA!J560</f>
        <v>1</v>
      </c>
      <c r="E559" s="7" t="n">
        <f aca="false">1_Data_EDA!K560</f>
        <v>399.980011</v>
      </c>
      <c r="F559" s="7" t="n">
        <f aca="false">1_Data_EDA!L560</f>
        <v>40</v>
      </c>
      <c r="G559" s="8" t="n">
        <f aca="false">1_Data_EDA!M560</f>
        <v>0.100000001</v>
      </c>
      <c r="H559" s="6" t="n">
        <f aca="false">IF(1_Data_EDA!B560="First Class",1,0)</f>
        <v>0</v>
      </c>
      <c r="I559" s="6" t="n">
        <f aca="false">IF(1_Data_EDA!B560="Second Class",1,0)</f>
        <v>0</v>
      </c>
      <c r="J559" s="6" t="n">
        <f aca="false">IF(1_Data_EDA!B560="Same Day",1,0)</f>
        <v>0</v>
      </c>
      <c r="K559" s="6" t="n">
        <f aca="false">IF(1_Data_EDA!C560="Corporate",1,0)</f>
        <v>1</v>
      </c>
      <c r="L559" s="6" t="n">
        <f aca="false">IF(1_Data_EDA!C560="Home Office",1,0)</f>
        <v>0</v>
      </c>
      <c r="M559" s="6" t="n">
        <f aca="false">IF(1_Data_EDA!D560="Europe",1,0)</f>
        <v>0</v>
      </c>
      <c r="N559" s="6" t="n">
        <f aca="false">IF(1_Data_EDA!D560="LATAM",1,0)</f>
        <v>0</v>
      </c>
      <c r="O559" s="6" t="n">
        <f aca="false">IF(1_Data_EDA!D560="Pacific Asia",1,0)</f>
        <v>0</v>
      </c>
      <c r="P559" s="6" t="n">
        <f aca="false">IF(1_Data_EDA!D560="USCA",1,0)</f>
        <v>0</v>
      </c>
      <c r="Q559" s="6" t="n">
        <f aca="false">IF(C559&gt;MEDIAN(C$5:C$8004),1,0)</f>
        <v>1</v>
      </c>
      <c r="R559" s="6" t="n">
        <f aca="false">IF(D559&gt;2,1,0)</f>
        <v>0</v>
      </c>
    </row>
    <row r="560" customFormat="false" ht="15" hidden="false" customHeight="true" outlineLevel="0" collapsed="false">
      <c r="A560" s="6" t="n">
        <f aca="false">1_Data_EDA!O561</f>
        <v>0</v>
      </c>
      <c r="B560" s="6" t="n">
        <f aca="false">1_Data_EDA!H561</f>
        <v>4</v>
      </c>
      <c r="C560" s="7" t="n">
        <f aca="false">1_Data_EDA!I561</f>
        <v>129.9900055</v>
      </c>
      <c r="D560" s="6" t="n">
        <f aca="false">1_Data_EDA!J561</f>
        <v>1</v>
      </c>
      <c r="E560" s="7" t="n">
        <f aca="false">1_Data_EDA!K561</f>
        <v>129.9900055</v>
      </c>
      <c r="F560" s="7" t="n">
        <f aca="false">1_Data_EDA!L561</f>
        <v>11.69999981</v>
      </c>
      <c r="G560" s="8" t="n">
        <f aca="false">1_Data_EDA!M561</f>
        <v>0.090000004</v>
      </c>
      <c r="H560" s="6" t="n">
        <f aca="false">IF(1_Data_EDA!B561="First Class",1,0)</f>
        <v>0</v>
      </c>
      <c r="I560" s="6" t="n">
        <f aca="false">IF(1_Data_EDA!B561="Second Class",1,0)</f>
        <v>0</v>
      </c>
      <c r="J560" s="6" t="n">
        <f aca="false">IF(1_Data_EDA!B561="Same Day",1,0)</f>
        <v>0</v>
      </c>
      <c r="K560" s="6" t="n">
        <f aca="false">IF(1_Data_EDA!C561="Corporate",1,0)</f>
        <v>0</v>
      </c>
      <c r="L560" s="6" t="n">
        <f aca="false">IF(1_Data_EDA!C561="Home Office",1,0)</f>
        <v>0</v>
      </c>
      <c r="M560" s="6" t="n">
        <f aca="false">IF(1_Data_EDA!D561="Europe",1,0)</f>
        <v>0</v>
      </c>
      <c r="N560" s="6" t="n">
        <f aca="false">IF(1_Data_EDA!D561="LATAM",1,0)</f>
        <v>1</v>
      </c>
      <c r="O560" s="6" t="n">
        <f aca="false">IF(1_Data_EDA!D561="Pacific Asia",1,0)</f>
        <v>0</v>
      </c>
      <c r="P560" s="6" t="n">
        <f aca="false">IF(1_Data_EDA!D561="USCA",1,0)</f>
        <v>0</v>
      </c>
      <c r="Q560" s="6" t="n">
        <f aca="false">IF(C560&gt;MEDIAN(C$5:C$8004),1,0)</f>
        <v>1</v>
      </c>
      <c r="R560" s="6" t="n">
        <f aca="false">IF(D560&gt;2,1,0)</f>
        <v>0</v>
      </c>
    </row>
    <row r="561" customFormat="false" ht="15" hidden="false" customHeight="true" outlineLevel="0" collapsed="false">
      <c r="A561" s="6" t="n">
        <f aca="false">1_Data_EDA!O562</f>
        <v>0</v>
      </c>
      <c r="B561" s="6" t="n">
        <f aca="false">1_Data_EDA!H562</f>
        <v>4</v>
      </c>
      <c r="C561" s="7" t="n">
        <f aca="false">1_Data_EDA!I562</f>
        <v>49.97999954</v>
      </c>
      <c r="D561" s="6" t="n">
        <f aca="false">1_Data_EDA!J562</f>
        <v>3</v>
      </c>
      <c r="E561" s="7" t="n">
        <f aca="false">1_Data_EDA!K562</f>
        <v>149.9400024</v>
      </c>
      <c r="F561" s="7" t="n">
        <f aca="false">1_Data_EDA!L562</f>
        <v>25.48999977</v>
      </c>
      <c r="G561" s="8" t="n">
        <f aca="false">1_Data_EDA!M562</f>
        <v>0.170000002</v>
      </c>
      <c r="H561" s="6" t="n">
        <f aca="false">IF(1_Data_EDA!B562="First Class",1,0)</f>
        <v>0</v>
      </c>
      <c r="I561" s="6" t="n">
        <f aca="false">IF(1_Data_EDA!B562="Second Class",1,0)</f>
        <v>0</v>
      </c>
      <c r="J561" s="6" t="n">
        <f aca="false">IF(1_Data_EDA!B562="Same Day",1,0)</f>
        <v>0</v>
      </c>
      <c r="K561" s="6" t="n">
        <f aca="false">IF(1_Data_EDA!C562="Corporate",1,0)</f>
        <v>0</v>
      </c>
      <c r="L561" s="6" t="n">
        <f aca="false">IF(1_Data_EDA!C562="Home Office",1,0)</f>
        <v>1</v>
      </c>
      <c r="M561" s="6" t="n">
        <f aca="false">IF(1_Data_EDA!D562="Europe",1,0)</f>
        <v>1</v>
      </c>
      <c r="N561" s="6" t="n">
        <f aca="false">IF(1_Data_EDA!D562="LATAM",1,0)</f>
        <v>0</v>
      </c>
      <c r="O561" s="6" t="n">
        <f aca="false">IF(1_Data_EDA!D562="Pacific Asia",1,0)</f>
        <v>0</v>
      </c>
      <c r="P561" s="6" t="n">
        <f aca="false">IF(1_Data_EDA!D562="USCA",1,0)</f>
        <v>0</v>
      </c>
      <c r="Q561" s="6" t="n">
        <f aca="false">IF(C561&gt;MEDIAN(C$5:C$8004),1,0)</f>
        <v>0</v>
      </c>
      <c r="R561" s="6" t="n">
        <f aca="false">IF(D561&gt;2,1,0)</f>
        <v>1</v>
      </c>
    </row>
    <row r="562" customFormat="false" ht="15" hidden="false" customHeight="true" outlineLevel="0" collapsed="false">
      <c r="A562" s="6" t="n">
        <f aca="false">1_Data_EDA!O563</f>
        <v>1</v>
      </c>
      <c r="B562" s="6" t="n">
        <f aca="false">1_Data_EDA!H563</f>
        <v>1</v>
      </c>
      <c r="C562" s="7" t="n">
        <f aca="false">1_Data_EDA!I563</f>
        <v>50</v>
      </c>
      <c r="D562" s="6" t="n">
        <f aca="false">1_Data_EDA!J563</f>
        <v>3</v>
      </c>
      <c r="E562" s="7" t="n">
        <f aca="false">1_Data_EDA!K563</f>
        <v>150</v>
      </c>
      <c r="F562" s="7" t="n">
        <f aca="false">1_Data_EDA!L563</f>
        <v>10.5</v>
      </c>
      <c r="G562" s="8" t="n">
        <f aca="false">1_Data_EDA!M563</f>
        <v>0.07</v>
      </c>
      <c r="H562" s="6" t="n">
        <f aca="false">IF(1_Data_EDA!B563="First Class",1,0)</f>
        <v>1</v>
      </c>
      <c r="I562" s="6" t="n">
        <f aca="false">IF(1_Data_EDA!B563="Second Class",1,0)</f>
        <v>0</v>
      </c>
      <c r="J562" s="6" t="n">
        <f aca="false">IF(1_Data_EDA!B563="Same Day",1,0)</f>
        <v>0</v>
      </c>
      <c r="K562" s="6" t="n">
        <f aca="false">IF(1_Data_EDA!C563="Corporate",1,0)</f>
        <v>0</v>
      </c>
      <c r="L562" s="6" t="n">
        <f aca="false">IF(1_Data_EDA!C563="Home Office",1,0)</f>
        <v>0</v>
      </c>
      <c r="M562" s="6" t="n">
        <f aca="false">IF(1_Data_EDA!D563="Europe",1,0)</f>
        <v>0</v>
      </c>
      <c r="N562" s="6" t="n">
        <f aca="false">IF(1_Data_EDA!D563="LATAM",1,0)</f>
        <v>0</v>
      </c>
      <c r="O562" s="6" t="n">
        <f aca="false">IF(1_Data_EDA!D563="Pacific Asia",1,0)</f>
        <v>0</v>
      </c>
      <c r="P562" s="6" t="n">
        <f aca="false">IF(1_Data_EDA!D563="USCA",1,0)</f>
        <v>0</v>
      </c>
      <c r="Q562" s="6" t="n">
        <f aca="false">IF(C562&gt;MEDIAN(C$5:C$8004),1,0)</f>
        <v>0</v>
      </c>
      <c r="R562" s="6" t="n">
        <f aca="false">IF(D562&gt;2,1,0)</f>
        <v>1</v>
      </c>
    </row>
    <row r="563" customFormat="false" ht="15" hidden="false" customHeight="true" outlineLevel="0" collapsed="false">
      <c r="A563" s="6" t="n">
        <f aca="false">1_Data_EDA!O564</f>
        <v>1</v>
      </c>
      <c r="B563" s="6" t="n">
        <f aca="false">1_Data_EDA!H564</f>
        <v>4</v>
      </c>
      <c r="C563" s="7" t="n">
        <f aca="false">1_Data_EDA!I564</f>
        <v>50</v>
      </c>
      <c r="D563" s="6" t="n">
        <f aca="false">1_Data_EDA!J564</f>
        <v>2</v>
      </c>
      <c r="E563" s="7" t="n">
        <f aca="false">1_Data_EDA!K564</f>
        <v>100</v>
      </c>
      <c r="F563" s="7" t="n">
        <f aca="false">1_Data_EDA!L564</f>
        <v>15</v>
      </c>
      <c r="G563" s="8" t="n">
        <f aca="false">1_Data_EDA!M564</f>
        <v>0.150000006</v>
      </c>
      <c r="H563" s="6" t="n">
        <f aca="false">IF(1_Data_EDA!B564="First Class",1,0)</f>
        <v>0</v>
      </c>
      <c r="I563" s="6" t="n">
        <f aca="false">IF(1_Data_EDA!B564="Second Class",1,0)</f>
        <v>0</v>
      </c>
      <c r="J563" s="6" t="n">
        <f aca="false">IF(1_Data_EDA!B564="Same Day",1,0)</f>
        <v>0</v>
      </c>
      <c r="K563" s="6" t="n">
        <f aca="false">IF(1_Data_EDA!C564="Corporate",1,0)</f>
        <v>0</v>
      </c>
      <c r="L563" s="6" t="n">
        <f aca="false">IF(1_Data_EDA!C564="Home Office",1,0)</f>
        <v>1</v>
      </c>
      <c r="M563" s="6" t="n">
        <f aca="false">IF(1_Data_EDA!D564="Europe",1,0)</f>
        <v>0</v>
      </c>
      <c r="N563" s="6" t="n">
        <f aca="false">IF(1_Data_EDA!D564="LATAM",1,0)</f>
        <v>0</v>
      </c>
      <c r="O563" s="6" t="n">
        <f aca="false">IF(1_Data_EDA!D564="Pacific Asia",1,0)</f>
        <v>0</v>
      </c>
      <c r="P563" s="6" t="n">
        <f aca="false">IF(1_Data_EDA!D564="USCA",1,0)</f>
        <v>0</v>
      </c>
      <c r="Q563" s="6" t="n">
        <f aca="false">IF(C563&gt;MEDIAN(C$5:C$8004),1,0)</f>
        <v>0</v>
      </c>
      <c r="R563" s="6" t="n">
        <f aca="false">IF(D563&gt;2,1,0)</f>
        <v>0</v>
      </c>
    </row>
    <row r="564" customFormat="false" ht="15" hidden="false" customHeight="true" outlineLevel="0" collapsed="false">
      <c r="A564" s="6" t="n">
        <f aca="false">1_Data_EDA!O565</f>
        <v>0</v>
      </c>
      <c r="B564" s="6" t="n">
        <f aca="false">1_Data_EDA!H565</f>
        <v>2</v>
      </c>
      <c r="C564" s="7" t="n">
        <f aca="false">1_Data_EDA!I565</f>
        <v>129.9900055</v>
      </c>
      <c r="D564" s="6" t="n">
        <f aca="false">1_Data_EDA!J565</f>
        <v>1</v>
      </c>
      <c r="E564" s="7" t="n">
        <f aca="false">1_Data_EDA!K565</f>
        <v>129.9900055</v>
      </c>
      <c r="F564" s="7" t="n">
        <f aca="false">1_Data_EDA!L565</f>
        <v>19.5</v>
      </c>
      <c r="G564" s="8" t="n">
        <f aca="false">1_Data_EDA!M565</f>
        <v>0.150000006</v>
      </c>
      <c r="H564" s="6" t="n">
        <f aca="false">IF(1_Data_EDA!B565="First Class",1,0)</f>
        <v>0</v>
      </c>
      <c r="I564" s="6" t="n">
        <f aca="false">IF(1_Data_EDA!B565="Second Class",1,0)</f>
        <v>1</v>
      </c>
      <c r="J564" s="6" t="n">
        <f aca="false">IF(1_Data_EDA!B565="Same Day",1,0)</f>
        <v>0</v>
      </c>
      <c r="K564" s="6" t="n">
        <f aca="false">IF(1_Data_EDA!C565="Corporate",1,0)</f>
        <v>0</v>
      </c>
      <c r="L564" s="6" t="n">
        <f aca="false">IF(1_Data_EDA!C565="Home Office",1,0)</f>
        <v>0</v>
      </c>
      <c r="M564" s="6" t="n">
        <f aca="false">IF(1_Data_EDA!D565="Europe",1,0)</f>
        <v>0</v>
      </c>
      <c r="N564" s="6" t="n">
        <f aca="false">IF(1_Data_EDA!D565="LATAM",1,0)</f>
        <v>1</v>
      </c>
      <c r="O564" s="6" t="n">
        <f aca="false">IF(1_Data_EDA!D565="Pacific Asia",1,0)</f>
        <v>0</v>
      </c>
      <c r="P564" s="6" t="n">
        <f aca="false">IF(1_Data_EDA!D565="USCA",1,0)</f>
        <v>0</v>
      </c>
      <c r="Q564" s="6" t="n">
        <f aca="false">IF(C564&gt;MEDIAN(C$5:C$8004),1,0)</f>
        <v>1</v>
      </c>
      <c r="R564" s="6" t="n">
        <f aca="false">IF(D564&gt;2,1,0)</f>
        <v>0</v>
      </c>
    </row>
    <row r="565" customFormat="false" ht="15" hidden="false" customHeight="true" outlineLevel="0" collapsed="false">
      <c r="A565" s="6" t="n">
        <f aca="false">1_Data_EDA!O566</f>
        <v>1</v>
      </c>
      <c r="B565" s="6" t="n">
        <f aca="false">1_Data_EDA!H566</f>
        <v>1</v>
      </c>
      <c r="C565" s="7" t="n">
        <f aca="false">1_Data_EDA!I566</f>
        <v>99.98999786</v>
      </c>
      <c r="D565" s="6" t="n">
        <f aca="false">1_Data_EDA!J566</f>
        <v>1</v>
      </c>
      <c r="E565" s="7" t="n">
        <f aca="false">1_Data_EDA!K566</f>
        <v>99.98999786</v>
      </c>
      <c r="F565" s="7" t="n">
        <f aca="false">1_Data_EDA!L566</f>
        <v>13</v>
      </c>
      <c r="G565" s="8" t="n">
        <f aca="false">1_Data_EDA!M566</f>
        <v>0.129999995</v>
      </c>
      <c r="H565" s="6" t="n">
        <f aca="false">IF(1_Data_EDA!B566="First Class",1,0)</f>
        <v>1</v>
      </c>
      <c r="I565" s="6" t="n">
        <f aca="false">IF(1_Data_EDA!B566="Second Class",1,0)</f>
        <v>0</v>
      </c>
      <c r="J565" s="6" t="n">
        <f aca="false">IF(1_Data_EDA!B566="Same Day",1,0)</f>
        <v>0</v>
      </c>
      <c r="K565" s="6" t="n">
        <f aca="false">IF(1_Data_EDA!C566="Corporate",1,0)</f>
        <v>0</v>
      </c>
      <c r="L565" s="6" t="n">
        <f aca="false">IF(1_Data_EDA!C566="Home Office",1,0)</f>
        <v>0</v>
      </c>
      <c r="M565" s="6" t="n">
        <f aca="false">IF(1_Data_EDA!D566="Europe",1,0)</f>
        <v>1</v>
      </c>
      <c r="N565" s="6" t="n">
        <f aca="false">IF(1_Data_EDA!D566="LATAM",1,0)</f>
        <v>0</v>
      </c>
      <c r="O565" s="6" t="n">
        <f aca="false">IF(1_Data_EDA!D566="Pacific Asia",1,0)</f>
        <v>0</v>
      </c>
      <c r="P565" s="6" t="n">
        <f aca="false">IF(1_Data_EDA!D566="USCA",1,0)</f>
        <v>0</v>
      </c>
      <c r="Q565" s="6" t="n">
        <f aca="false">IF(C565&gt;MEDIAN(C$5:C$8004),1,0)</f>
        <v>1</v>
      </c>
      <c r="R565" s="6" t="n">
        <f aca="false">IF(D565&gt;2,1,0)</f>
        <v>0</v>
      </c>
    </row>
    <row r="566" customFormat="false" ht="15" hidden="false" customHeight="true" outlineLevel="0" collapsed="false">
      <c r="A566" s="6" t="n">
        <f aca="false">1_Data_EDA!O567</f>
        <v>1</v>
      </c>
      <c r="B566" s="6" t="n">
        <f aca="false">1_Data_EDA!H567</f>
        <v>4</v>
      </c>
      <c r="C566" s="7" t="n">
        <f aca="false">1_Data_EDA!I567</f>
        <v>99.98999786</v>
      </c>
      <c r="D566" s="6" t="n">
        <f aca="false">1_Data_EDA!J567</f>
        <v>3</v>
      </c>
      <c r="E566" s="7" t="n">
        <f aca="false">1_Data_EDA!K567</f>
        <v>299.9700012</v>
      </c>
      <c r="F566" s="7" t="n">
        <f aca="false">1_Data_EDA!L567</f>
        <v>15</v>
      </c>
      <c r="G566" s="8" t="n">
        <f aca="false">1_Data_EDA!M567</f>
        <v>0.050000001</v>
      </c>
      <c r="H566" s="6" t="n">
        <f aca="false">IF(1_Data_EDA!B567="First Class",1,0)</f>
        <v>0</v>
      </c>
      <c r="I566" s="6" t="n">
        <f aca="false">IF(1_Data_EDA!B567="Second Class",1,0)</f>
        <v>0</v>
      </c>
      <c r="J566" s="6" t="n">
        <f aca="false">IF(1_Data_EDA!B567="Same Day",1,0)</f>
        <v>0</v>
      </c>
      <c r="K566" s="6" t="n">
        <f aca="false">IF(1_Data_EDA!C567="Corporate",1,0)</f>
        <v>1</v>
      </c>
      <c r="L566" s="6" t="n">
        <f aca="false">IF(1_Data_EDA!C567="Home Office",1,0)</f>
        <v>0</v>
      </c>
      <c r="M566" s="6" t="n">
        <f aca="false">IF(1_Data_EDA!D567="Europe",1,0)</f>
        <v>1</v>
      </c>
      <c r="N566" s="6" t="n">
        <f aca="false">IF(1_Data_EDA!D567="LATAM",1,0)</f>
        <v>0</v>
      </c>
      <c r="O566" s="6" t="n">
        <f aca="false">IF(1_Data_EDA!D567="Pacific Asia",1,0)</f>
        <v>0</v>
      </c>
      <c r="P566" s="6" t="n">
        <f aca="false">IF(1_Data_EDA!D567="USCA",1,0)</f>
        <v>0</v>
      </c>
      <c r="Q566" s="6" t="n">
        <f aca="false">IF(C566&gt;MEDIAN(C$5:C$8004),1,0)</f>
        <v>1</v>
      </c>
      <c r="R566" s="6" t="n">
        <f aca="false">IF(D566&gt;2,1,0)</f>
        <v>1</v>
      </c>
    </row>
    <row r="567" customFormat="false" ht="15" hidden="false" customHeight="true" outlineLevel="0" collapsed="false">
      <c r="A567" s="6" t="n">
        <f aca="false">1_Data_EDA!O568</f>
        <v>0</v>
      </c>
      <c r="B567" s="6" t="n">
        <f aca="false">1_Data_EDA!H568</f>
        <v>2</v>
      </c>
      <c r="C567" s="7" t="n">
        <f aca="false">1_Data_EDA!I568</f>
        <v>49.97999954</v>
      </c>
      <c r="D567" s="6" t="n">
        <f aca="false">1_Data_EDA!J568</f>
        <v>5</v>
      </c>
      <c r="E567" s="7" t="n">
        <f aca="false">1_Data_EDA!K568</f>
        <v>249.8999939</v>
      </c>
      <c r="F567" s="7" t="n">
        <f aca="false">1_Data_EDA!L568</f>
        <v>17.48999977</v>
      </c>
      <c r="G567" s="8" t="n">
        <f aca="false">1_Data_EDA!M568</f>
        <v>0.07</v>
      </c>
      <c r="H567" s="6" t="n">
        <f aca="false">IF(1_Data_EDA!B568="First Class",1,0)</f>
        <v>0</v>
      </c>
      <c r="I567" s="6" t="n">
        <f aca="false">IF(1_Data_EDA!B568="Second Class",1,0)</f>
        <v>1</v>
      </c>
      <c r="J567" s="6" t="n">
        <f aca="false">IF(1_Data_EDA!B568="Same Day",1,0)</f>
        <v>0</v>
      </c>
      <c r="K567" s="6" t="n">
        <f aca="false">IF(1_Data_EDA!C568="Corporate",1,0)</f>
        <v>0</v>
      </c>
      <c r="L567" s="6" t="n">
        <f aca="false">IF(1_Data_EDA!C568="Home Office",1,0)</f>
        <v>0</v>
      </c>
      <c r="M567" s="6" t="n">
        <f aca="false">IF(1_Data_EDA!D568="Europe",1,0)</f>
        <v>0</v>
      </c>
      <c r="N567" s="6" t="n">
        <f aca="false">IF(1_Data_EDA!D568="LATAM",1,0)</f>
        <v>1</v>
      </c>
      <c r="O567" s="6" t="n">
        <f aca="false">IF(1_Data_EDA!D568="Pacific Asia",1,0)</f>
        <v>0</v>
      </c>
      <c r="P567" s="6" t="n">
        <f aca="false">IF(1_Data_EDA!D568="USCA",1,0)</f>
        <v>0</v>
      </c>
      <c r="Q567" s="6" t="n">
        <f aca="false">IF(C567&gt;MEDIAN(C$5:C$8004),1,0)</f>
        <v>0</v>
      </c>
      <c r="R567" s="6" t="n">
        <f aca="false">IF(D567&gt;2,1,0)</f>
        <v>1</v>
      </c>
    </row>
    <row r="568" customFormat="false" ht="15" hidden="false" customHeight="true" outlineLevel="0" collapsed="false">
      <c r="A568" s="6" t="n">
        <f aca="false">1_Data_EDA!O569</f>
        <v>1</v>
      </c>
      <c r="B568" s="6" t="n">
        <f aca="false">1_Data_EDA!H569</f>
        <v>1</v>
      </c>
      <c r="C568" s="7" t="n">
        <f aca="false">1_Data_EDA!I569</f>
        <v>22</v>
      </c>
      <c r="D568" s="6" t="n">
        <f aca="false">1_Data_EDA!J569</f>
        <v>4</v>
      </c>
      <c r="E568" s="7" t="n">
        <f aca="false">1_Data_EDA!K569</f>
        <v>88</v>
      </c>
      <c r="F568" s="7" t="n">
        <f aca="false">1_Data_EDA!L569</f>
        <v>14.96000004</v>
      </c>
      <c r="G568" s="8" t="n">
        <f aca="false">1_Data_EDA!M569</f>
        <v>0.170000002</v>
      </c>
      <c r="H568" s="6" t="n">
        <f aca="false">IF(1_Data_EDA!B569="First Class",1,0)</f>
        <v>1</v>
      </c>
      <c r="I568" s="6" t="n">
        <f aca="false">IF(1_Data_EDA!B569="Second Class",1,0)</f>
        <v>0</v>
      </c>
      <c r="J568" s="6" t="n">
        <f aca="false">IF(1_Data_EDA!B569="Same Day",1,0)</f>
        <v>0</v>
      </c>
      <c r="K568" s="6" t="n">
        <f aca="false">IF(1_Data_EDA!C569="Corporate",1,0)</f>
        <v>0</v>
      </c>
      <c r="L568" s="6" t="n">
        <f aca="false">IF(1_Data_EDA!C569="Home Office",1,0)</f>
        <v>0</v>
      </c>
      <c r="M568" s="6" t="n">
        <f aca="false">IF(1_Data_EDA!D569="Europe",1,0)</f>
        <v>0</v>
      </c>
      <c r="N568" s="6" t="n">
        <f aca="false">IF(1_Data_EDA!D569="LATAM",1,0)</f>
        <v>0</v>
      </c>
      <c r="O568" s="6" t="n">
        <f aca="false">IF(1_Data_EDA!D569="Pacific Asia",1,0)</f>
        <v>1</v>
      </c>
      <c r="P568" s="6" t="n">
        <f aca="false">IF(1_Data_EDA!D569="USCA",1,0)</f>
        <v>0</v>
      </c>
      <c r="Q568" s="6" t="n">
        <f aca="false">IF(C568&gt;MEDIAN(C$5:C$8004),1,0)</f>
        <v>0</v>
      </c>
      <c r="R568" s="6" t="n">
        <f aca="false">IF(D568&gt;2,1,0)</f>
        <v>1</v>
      </c>
    </row>
    <row r="569" customFormat="false" ht="15" hidden="false" customHeight="true" outlineLevel="0" collapsed="false">
      <c r="A569" s="6" t="n">
        <f aca="false">1_Data_EDA!O570</f>
        <v>0</v>
      </c>
      <c r="B569" s="6" t="n">
        <f aca="false">1_Data_EDA!H570</f>
        <v>2</v>
      </c>
      <c r="C569" s="7" t="n">
        <f aca="false">1_Data_EDA!I570</f>
        <v>399.980011</v>
      </c>
      <c r="D569" s="6" t="n">
        <f aca="false">1_Data_EDA!J570</f>
        <v>1</v>
      </c>
      <c r="E569" s="7" t="n">
        <f aca="false">1_Data_EDA!K570</f>
        <v>399.980011</v>
      </c>
      <c r="F569" s="7" t="n">
        <f aca="false">1_Data_EDA!L570</f>
        <v>0</v>
      </c>
      <c r="G569" s="8" t="n">
        <f aca="false">1_Data_EDA!M570</f>
        <v>0</v>
      </c>
      <c r="H569" s="6" t="n">
        <f aca="false">IF(1_Data_EDA!B570="First Class",1,0)</f>
        <v>0</v>
      </c>
      <c r="I569" s="6" t="n">
        <f aca="false">IF(1_Data_EDA!B570="Second Class",1,0)</f>
        <v>1</v>
      </c>
      <c r="J569" s="6" t="n">
        <f aca="false">IF(1_Data_EDA!B570="Same Day",1,0)</f>
        <v>0</v>
      </c>
      <c r="K569" s="6" t="n">
        <f aca="false">IF(1_Data_EDA!C570="Corporate",1,0)</f>
        <v>0</v>
      </c>
      <c r="L569" s="6" t="n">
        <f aca="false">IF(1_Data_EDA!C570="Home Office",1,0)</f>
        <v>0</v>
      </c>
      <c r="M569" s="6" t="n">
        <f aca="false">IF(1_Data_EDA!D570="Europe",1,0)</f>
        <v>0</v>
      </c>
      <c r="N569" s="6" t="n">
        <f aca="false">IF(1_Data_EDA!D570="LATAM",1,0)</f>
        <v>1</v>
      </c>
      <c r="O569" s="6" t="n">
        <f aca="false">IF(1_Data_EDA!D570="Pacific Asia",1,0)</f>
        <v>0</v>
      </c>
      <c r="P569" s="6" t="n">
        <f aca="false">IF(1_Data_EDA!D570="USCA",1,0)</f>
        <v>0</v>
      </c>
      <c r="Q569" s="6" t="n">
        <f aca="false">IF(C569&gt;MEDIAN(C$5:C$8004),1,0)</f>
        <v>1</v>
      </c>
      <c r="R569" s="6" t="n">
        <f aca="false">IF(D569&gt;2,1,0)</f>
        <v>0</v>
      </c>
    </row>
    <row r="570" customFormat="false" ht="15" hidden="false" customHeight="true" outlineLevel="0" collapsed="false">
      <c r="A570" s="6" t="n">
        <f aca="false">1_Data_EDA!O571</f>
        <v>1</v>
      </c>
      <c r="B570" s="6" t="n">
        <f aca="false">1_Data_EDA!H571</f>
        <v>2</v>
      </c>
      <c r="C570" s="7" t="n">
        <f aca="false">1_Data_EDA!I571</f>
        <v>399.980011</v>
      </c>
      <c r="D570" s="6" t="n">
        <f aca="false">1_Data_EDA!J571</f>
        <v>1</v>
      </c>
      <c r="E570" s="7" t="n">
        <f aca="false">1_Data_EDA!K571</f>
        <v>399.980011</v>
      </c>
      <c r="F570" s="7" t="n">
        <f aca="false">1_Data_EDA!L571</f>
        <v>80</v>
      </c>
      <c r="G570" s="8" t="n">
        <f aca="false">1_Data_EDA!M571</f>
        <v>0.200000003</v>
      </c>
      <c r="H570" s="6" t="n">
        <f aca="false">IF(1_Data_EDA!B571="First Class",1,0)</f>
        <v>0</v>
      </c>
      <c r="I570" s="6" t="n">
        <f aca="false">IF(1_Data_EDA!B571="Second Class",1,0)</f>
        <v>1</v>
      </c>
      <c r="J570" s="6" t="n">
        <f aca="false">IF(1_Data_EDA!B571="Same Day",1,0)</f>
        <v>0</v>
      </c>
      <c r="K570" s="6" t="n">
        <f aca="false">IF(1_Data_EDA!C571="Corporate",1,0)</f>
        <v>0</v>
      </c>
      <c r="L570" s="6" t="n">
        <f aca="false">IF(1_Data_EDA!C571="Home Office",1,0)</f>
        <v>0</v>
      </c>
      <c r="M570" s="6" t="n">
        <f aca="false">IF(1_Data_EDA!D571="Europe",1,0)</f>
        <v>0</v>
      </c>
      <c r="N570" s="6" t="n">
        <f aca="false">IF(1_Data_EDA!D571="LATAM",1,0)</f>
        <v>1</v>
      </c>
      <c r="O570" s="6" t="n">
        <f aca="false">IF(1_Data_EDA!D571="Pacific Asia",1,0)</f>
        <v>0</v>
      </c>
      <c r="P570" s="6" t="n">
        <f aca="false">IF(1_Data_EDA!D571="USCA",1,0)</f>
        <v>0</v>
      </c>
      <c r="Q570" s="6" t="n">
        <f aca="false">IF(C570&gt;MEDIAN(C$5:C$8004),1,0)</f>
        <v>1</v>
      </c>
      <c r="R570" s="6" t="n">
        <f aca="false">IF(D570&gt;2,1,0)</f>
        <v>0</v>
      </c>
    </row>
    <row r="571" customFormat="false" ht="15" hidden="false" customHeight="true" outlineLevel="0" collapsed="false">
      <c r="A571" s="6" t="n">
        <f aca="false">1_Data_EDA!O572</f>
        <v>1</v>
      </c>
      <c r="B571" s="6" t="n">
        <f aca="false">1_Data_EDA!H572</f>
        <v>2</v>
      </c>
      <c r="C571" s="7" t="n">
        <f aca="false">1_Data_EDA!I572</f>
        <v>399.980011</v>
      </c>
      <c r="D571" s="6" t="n">
        <f aca="false">1_Data_EDA!J572</f>
        <v>1</v>
      </c>
      <c r="E571" s="7" t="n">
        <f aca="false">1_Data_EDA!K572</f>
        <v>399.980011</v>
      </c>
      <c r="F571" s="7" t="n">
        <f aca="false">1_Data_EDA!L572</f>
        <v>60</v>
      </c>
      <c r="G571" s="8" t="n">
        <f aca="false">1_Data_EDA!M572</f>
        <v>0.150000006</v>
      </c>
      <c r="H571" s="6" t="n">
        <f aca="false">IF(1_Data_EDA!B572="First Class",1,0)</f>
        <v>0</v>
      </c>
      <c r="I571" s="6" t="n">
        <f aca="false">IF(1_Data_EDA!B572="Second Class",1,0)</f>
        <v>1</v>
      </c>
      <c r="J571" s="6" t="n">
        <f aca="false">IF(1_Data_EDA!B572="Same Day",1,0)</f>
        <v>0</v>
      </c>
      <c r="K571" s="6" t="n">
        <f aca="false">IF(1_Data_EDA!C572="Corporate",1,0)</f>
        <v>0</v>
      </c>
      <c r="L571" s="6" t="n">
        <f aca="false">IF(1_Data_EDA!C572="Home Office",1,0)</f>
        <v>1</v>
      </c>
      <c r="M571" s="6" t="n">
        <f aca="false">IF(1_Data_EDA!D572="Europe",1,0)</f>
        <v>0</v>
      </c>
      <c r="N571" s="6" t="n">
        <f aca="false">IF(1_Data_EDA!D572="LATAM",1,0)</f>
        <v>0</v>
      </c>
      <c r="O571" s="6" t="n">
        <f aca="false">IF(1_Data_EDA!D572="Pacific Asia",1,0)</f>
        <v>1</v>
      </c>
      <c r="P571" s="6" t="n">
        <f aca="false">IF(1_Data_EDA!D572="USCA",1,0)</f>
        <v>0</v>
      </c>
      <c r="Q571" s="6" t="n">
        <f aca="false">IF(C571&gt;MEDIAN(C$5:C$8004),1,0)</f>
        <v>1</v>
      </c>
      <c r="R571" s="6" t="n">
        <f aca="false">IF(D571&gt;2,1,0)</f>
        <v>0</v>
      </c>
    </row>
    <row r="572" customFormat="false" ht="15" hidden="false" customHeight="true" outlineLevel="0" collapsed="false">
      <c r="A572" s="6" t="n">
        <f aca="false">1_Data_EDA!O573</f>
        <v>0</v>
      </c>
      <c r="B572" s="6" t="n">
        <f aca="false">1_Data_EDA!H573</f>
        <v>4</v>
      </c>
      <c r="C572" s="7" t="n">
        <f aca="false">1_Data_EDA!I573</f>
        <v>299.980011</v>
      </c>
      <c r="D572" s="6" t="n">
        <f aca="false">1_Data_EDA!J573</f>
        <v>1</v>
      </c>
      <c r="E572" s="7" t="n">
        <f aca="false">1_Data_EDA!K573</f>
        <v>299.980011</v>
      </c>
      <c r="F572" s="7" t="n">
        <f aca="false">1_Data_EDA!L573</f>
        <v>6</v>
      </c>
      <c r="G572" s="8" t="n">
        <f aca="false">1_Data_EDA!M573</f>
        <v>0.02</v>
      </c>
      <c r="H572" s="6" t="n">
        <f aca="false">IF(1_Data_EDA!B573="First Class",1,0)</f>
        <v>0</v>
      </c>
      <c r="I572" s="6" t="n">
        <f aca="false">IF(1_Data_EDA!B573="Second Class",1,0)</f>
        <v>0</v>
      </c>
      <c r="J572" s="6" t="n">
        <f aca="false">IF(1_Data_EDA!B573="Same Day",1,0)</f>
        <v>0</v>
      </c>
      <c r="K572" s="6" t="n">
        <f aca="false">IF(1_Data_EDA!C573="Corporate",1,0)</f>
        <v>0</v>
      </c>
      <c r="L572" s="6" t="n">
        <f aca="false">IF(1_Data_EDA!C573="Home Office",1,0)</f>
        <v>0</v>
      </c>
      <c r="M572" s="6" t="n">
        <f aca="false">IF(1_Data_EDA!D573="Europe",1,0)</f>
        <v>0</v>
      </c>
      <c r="N572" s="6" t="n">
        <f aca="false">IF(1_Data_EDA!D573="LATAM",1,0)</f>
        <v>0</v>
      </c>
      <c r="O572" s="6" t="n">
        <f aca="false">IF(1_Data_EDA!D573="Pacific Asia",1,0)</f>
        <v>1</v>
      </c>
      <c r="P572" s="6" t="n">
        <f aca="false">IF(1_Data_EDA!D573="USCA",1,0)</f>
        <v>0</v>
      </c>
      <c r="Q572" s="6" t="n">
        <f aca="false">IF(C572&gt;MEDIAN(C$5:C$8004),1,0)</f>
        <v>1</v>
      </c>
      <c r="R572" s="6" t="n">
        <f aca="false">IF(D572&gt;2,1,0)</f>
        <v>0</v>
      </c>
    </row>
    <row r="573" customFormat="false" ht="15" hidden="false" customHeight="true" outlineLevel="0" collapsed="false">
      <c r="A573" s="6" t="n">
        <f aca="false">1_Data_EDA!O574</f>
        <v>1</v>
      </c>
      <c r="B573" s="6" t="n">
        <f aca="false">1_Data_EDA!H574</f>
        <v>1</v>
      </c>
      <c r="C573" s="7" t="n">
        <f aca="false">1_Data_EDA!I574</f>
        <v>11.28999996</v>
      </c>
      <c r="D573" s="6" t="n">
        <f aca="false">1_Data_EDA!J574</f>
        <v>1</v>
      </c>
      <c r="E573" s="7" t="n">
        <f aca="false">1_Data_EDA!K574</f>
        <v>11.28999996</v>
      </c>
      <c r="F573" s="7" t="n">
        <f aca="false">1_Data_EDA!L574</f>
        <v>0.790000021</v>
      </c>
      <c r="G573" s="8" t="n">
        <f aca="false">1_Data_EDA!M574</f>
        <v>0.07</v>
      </c>
      <c r="H573" s="6" t="n">
        <f aca="false">IF(1_Data_EDA!B574="First Class",1,0)</f>
        <v>1</v>
      </c>
      <c r="I573" s="6" t="n">
        <f aca="false">IF(1_Data_EDA!B574="Second Class",1,0)</f>
        <v>0</v>
      </c>
      <c r="J573" s="6" t="n">
        <f aca="false">IF(1_Data_EDA!B574="Same Day",1,0)</f>
        <v>0</v>
      </c>
      <c r="K573" s="6" t="n">
        <f aca="false">IF(1_Data_EDA!C574="Corporate",1,0)</f>
        <v>0</v>
      </c>
      <c r="L573" s="6" t="n">
        <f aca="false">IF(1_Data_EDA!C574="Home Office",1,0)</f>
        <v>0</v>
      </c>
      <c r="M573" s="6" t="n">
        <f aca="false">IF(1_Data_EDA!D574="Europe",1,0)</f>
        <v>0</v>
      </c>
      <c r="N573" s="6" t="n">
        <f aca="false">IF(1_Data_EDA!D574="LATAM",1,0)</f>
        <v>0</v>
      </c>
      <c r="O573" s="6" t="n">
        <f aca="false">IF(1_Data_EDA!D574="Pacific Asia",1,0)</f>
        <v>1</v>
      </c>
      <c r="P573" s="6" t="n">
        <f aca="false">IF(1_Data_EDA!D574="USCA",1,0)</f>
        <v>0</v>
      </c>
      <c r="Q573" s="6" t="n">
        <f aca="false">IF(C573&gt;MEDIAN(C$5:C$8004),1,0)</f>
        <v>0</v>
      </c>
      <c r="R573" s="6" t="n">
        <f aca="false">IF(D573&gt;2,1,0)</f>
        <v>0</v>
      </c>
    </row>
    <row r="574" customFormat="false" ht="15" hidden="false" customHeight="true" outlineLevel="0" collapsed="false">
      <c r="A574" s="6" t="n">
        <f aca="false">1_Data_EDA!O575</f>
        <v>0</v>
      </c>
      <c r="B574" s="6" t="n">
        <f aca="false">1_Data_EDA!H575</f>
        <v>0</v>
      </c>
      <c r="C574" s="7" t="n">
        <f aca="false">1_Data_EDA!I575</f>
        <v>129.9900055</v>
      </c>
      <c r="D574" s="6" t="n">
        <f aca="false">1_Data_EDA!J575</f>
        <v>1</v>
      </c>
      <c r="E574" s="7" t="n">
        <f aca="false">1_Data_EDA!K575</f>
        <v>129.9900055</v>
      </c>
      <c r="F574" s="7" t="n">
        <f aca="false">1_Data_EDA!L575</f>
        <v>0</v>
      </c>
      <c r="G574" s="8" t="n">
        <f aca="false">1_Data_EDA!M575</f>
        <v>0</v>
      </c>
      <c r="H574" s="6" t="n">
        <f aca="false">IF(1_Data_EDA!B575="First Class",1,0)</f>
        <v>0</v>
      </c>
      <c r="I574" s="6" t="n">
        <f aca="false">IF(1_Data_EDA!B575="Second Class",1,0)</f>
        <v>0</v>
      </c>
      <c r="J574" s="6" t="n">
        <f aca="false">IF(1_Data_EDA!B575="Same Day",1,0)</f>
        <v>1</v>
      </c>
      <c r="K574" s="6" t="n">
        <f aca="false">IF(1_Data_EDA!C575="Corporate",1,0)</f>
        <v>0</v>
      </c>
      <c r="L574" s="6" t="n">
        <f aca="false">IF(1_Data_EDA!C575="Home Office",1,0)</f>
        <v>0</v>
      </c>
      <c r="M574" s="6" t="n">
        <f aca="false">IF(1_Data_EDA!D575="Europe",1,0)</f>
        <v>1</v>
      </c>
      <c r="N574" s="6" t="n">
        <f aca="false">IF(1_Data_EDA!D575="LATAM",1,0)</f>
        <v>0</v>
      </c>
      <c r="O574" s="6" t="n">
        <f aca="false">IF(1_Data_EDA!D575="Pacific Asia",1,0)</f>
        <v>0</v>
      </c>
      <c r="P574" s="6" t="n">
        <f aca="false">IF(1_Data_EDA!D575="USCA",1,0)</f>
        <v>0</v>
      </c>
      <c r="Q574" s="6" t="n">
        <f aca="false">IF(C574&gt;MEDIAN(C$5:C$8004),1,0)</f>
        <v>1</v>
      </c>
      <c r="R574" s="6" t="n">
        <f aca="false">IF(D574&gt;2,1,0)</f>
        <v>0</v>
      </c>
    </row>
    <row r="575" customFormat="false" ht="15" hidden="false" customHeight="true" outlineLevel="0" collapsed="false">
      <c r="A575" s="6" t="n">
        <f aca="false">1_Data_EDA!O576</f>
        <v>1</v>
      </c>
      <c r="B575" s="6" t="n">
        <f aca="false">1_Data_EDA!H576</f>
        <v>2</v>
      </c>
      <c r="C575" s="7" t="n">
        <f aca="false">1_Data_EDA!I576</f>
        <v>399.980011</v>
      </c>
      <c r="D575" s="6" t="n">
        <f aca="false">1_Data_EDA!J576</f>
        <v>1</v>
      </c>
      <c r="E575" s="7" t="n">
        <f aca="false">1_Data_EDA!K576</f>
        <v>399.980011</v>
      </c>
      <c r="F575" s="7" t="n">
        <f aca="false">1_Data_EDA!L576</f>
        <v>72</v>
      </c>
      <c r="G575" s="8" t="n">
        <f aca="false">1_Data_EDA!M576</f>
        <v>0.180000007</v>
      </c>
      <c r="H575" s="6" t="n">
        <f aca="false">IF(1_Data_EDA!B576="First Class",1,0)</f>
        <v>0</v>
      </c>
      <c r="I575" s="6" t="n">
        <f aca="false">IF(1_Data_EDA!B576="Second Class",1,0)</f>
        <v>1</v>
      </c>
      <c r="J575" s="6" t="n">
        <f aca="false">IF(1_Data_EDA!B576="Same Day",1,0)</f>
        <v>0</v>
      </c>
      <c r="K575" s="6" t="n">
        <f aca="false">IF(1_Data_EDA!C576="Corporate",1,0)</f>
        <v>0</v>
      </c>
      <c r="L575" s="6" t="n">
        <f aca="false">IF(1_Data_EDA!C576="Home Office",1,0)</f>
        <v>0</v>
      </c>
      <c r="M575" s="6" t="n">
        <f aca="false">IF(1_Data_EDA!D576="Europe",1,0)</f>
        <v>0</v>
      </c>
      <c r="N575" s="6" t="n">
        <f aca="false">IF(1_Data_EDA!D576="LATAM",1,0)</f>
        <v>0</v>
      </c>
      <c r="O575" s="6" t="n">
        <f aca="false">IF(1_Data_EDA!D576="Pacific Asia",1,0)</f>
        <v>0</v>
      </c>
      <c r="P575" s="6" t="n">
        <f aca="false">IF(1_Data_EDA!D576="USCA",1,0)</f>
        <v>1</v>
      </c>
      <c r="Q575" s="6" t="n">
        <f aca="false">IF(C575&gt;MEDIAN(C$5:C$8004),1,0)</f>
        <v>1</v>
      </c>
      <c r="R575" s="6" t="n">
        <f aca="false">IF(D575&gt;2,1,0)</f>
        <v>0</v>
      </c>
    </row>
    <row r="576" customFormat="false" ht="15" hidden="false" customHeight="true" outlineLevel="0" collapsed="false">
      <c r="A576" s="6" t="n">
        <f aca="false">1_Data_EDA!O577</f>
        <v>1</v>
      </c>
      <c r="B576" s="6" t="n">
        <f aca="false">1_Data_EDA!H577</f>
        <v>2</v>
      </c>
      <c r="C576" s="7" t="n">
        <f aca="false">1_Data_EDA!I577</f>
        <v>31.98999977</v>
      </c>
      <c r="D576" s="6" t="n">
        <f aca="false">1_Data_EDA!J577</f>
        <v>4</v>
      </c>
      <c r="E576" s="7" t="n">
        <f aca="false">1_Data_EDA!K577</f>
        <v>127.9599991</v>
      </c>
      <c r="F576" s="7" t="n">
        <f aca="false">1_Data_EDA!L577</f>
        <v>20.46999931</v>
      </c>
      <c r="G576" s="8" t="n">
        <f aca="false">1_Data_EDA!M577</f>
        <v>0.159999996</v>
      </c>
      <c r="H576" s="6" t="n">
        <f aca="false">IF(1_Data_EDA!B577="First Class",1,0)</f>
        <v>0</v>
      </c>
      <c r="I576" s="6" t="n">
        <f aca="false">IF(1_Data_EDA!B577="Second Class",1,0)</f>
        <v>1</v>
      </c>
      <c r="J576" s="6" t="n">
        <f aca="false">IF(1_Data_EDA!B577="Same Day",1,0)</f>
        <v>0</v>
      </c>
      <c r="K576" s="6" t="n">
        <f aca="false">IF(1_Data_EDA!C577="Corporate",1,0)</f>
        <v>0</v>
      </c>
      <c r="L576" s="6" t="n">
        <f aca="false">IF(1_Data_EDA!C577="Home Office",1,0)</f>
        <v>0</v>
      </c>
      <c r="M576" s="6" t="n">
        <f aca="false">IF(1_Data_EDA!D577="Europe",1,0)</f>
        <v>0</v>
      </c>
      <c r="N576" s="6" t="n">
        <f aca="false">IF(1_Data_EDA!D577="LATAM",1,0)</f>
        <v>1</v>
      </c>
      <c r="O576" s="6" t="n">
        <f aca="false">IF(1_Data_EDA!D577="Pacific Asia",1,0)</f>
        <v>0</v>
      </c>
      <c r="P576" s="6" t="n">
        <f aca="false">IF(1_Data_EDA!D577="USCA",1,0)</f>
        <v>0</v>
      </c>
      <c r="Q576" s="6" t="n">
        <f aca="false">IF(C576&gt;MEDIAN(C$5:C$8004),1,0)</f>
        <v>0</v>
      </c>
      <c r="R576" s="6" t="n">
        <f aca="false">IF(D576&gt;2,1,0)</f>
        <v>1</v>
      </c>
    </row>
    <row r="577" customFormat="false" ht="15" hidden="false" customHeight="true" outlineLevel="0" collapsed="false">
      <c r="A577" s="6" t="n">
        <f aca="false">1_Data_EDA!O578</f>
        <v>0</v>
      </c>
      <c r="B577" s="6" t="n">
        <f aca="false">1_Data_EDA!H578</f>
        <v>4</v>
      </c>
      <c r="C577" s="7" t="n">
        <f aca="false">1_Data_EDA!I578</f>
        <v>99.98999786</v>
      </c>
      <c r="D577" s="6" t="n">
        <f aca="false">1_Data_EDA!J578</f>
        <v>2</v>
      </c>
      <c r="E577" s="7" t="n">
        <f aca="false">1_Data_EDA!K578</f>
        <v>199.9799957</v>
      </c>
      <c r="F577" s="7" t="n">
        <f aca="false">1_Data_EDA!L578</f>
        <v>11</v>
      </c>
      <c r="G577" s="8" t="n">
        <f aca="false">1_Data_EDA!M578</f>
        <v>0.059999999</v>
      </c>
      <c r="H577" s="6" t="n">
        <f aca="false">IF(1_Data_EDA!B578="First Class",1,0)</f>
        <v>0</v>
      </c>
      <c r="I577" s="6" t="n">
        <f aca="false">IF(1_Data_EDA!B578="Second Class",1,0)</f>
        <v>0</v>
      </c>
      <c r="J577" s="6" t="n">
        <f aca="false">IF(1_Data_EDA!B578="Same Day",1,0)</f>
        <v>0</v>
      </c>
      <c r="K577" s="6" t="n">
        <f aca="false">IF(1_Data_EDA!C578="Corporate",1,0)</f>
        <v>1</v>
      </c>
      <c r="L577" s="6" t="n">
        <f aca="false">IF(1_Data_EDA!C578="Home Office",1,0)</f>
        <v>0</v>
      </c>
      <c r="M577" s="6" t="n">
        <f aca="false">IF(1_Data_EDA!D578="Europe",1,0)</f>
        <v>0</v>
      </c>
      <c r="N577" s="6" t="n">
        <f aca="false">IF(1_Data_EDA!D578="LATAM",1,0)</f>
        <v>1</v>
      </c>
      <c r="O577" s="6" t="n">
        <f aca="false">IF(1_Data_EDA!D578="Pacific Asia",1,0)</f>
        <v>0</v>
      </c>
      <c r="P577" s="6" t="n">
        <f aca="false">IF(1_Data_EDA!D578="USCA",1,0)</f>
        <v>0</v>
      </c>
      <c r="Q577" s="6" t="n">
        <f aca="false">IF(C577&gt;MEDIAN(C$5:C$8004),1,0)</f>
        <v>1</v>
      </c>
      <c r="R577" s="6" t="n">
        <f aca="false">IF(D577&gt;2,1,0)</f>
        <v>0</v>
      </c>
    </row>
    <row r="578" customFormat="false" ht="15" hidden="false" customHeight="true" outlineLevel="0" collapsed="false">
      <c r="A578" s="6" t="n">
        <f aca="false">1_Data_EDA!O579</f>
        <v>1</v>
      </c>
      <c r="B578" s="6" t="n">
        <f aca="false">1_Data_EDA!H579</f>
        <v>1</v>
      </c>
      <c r="C578" s="7" t="n">
        <f aca="false">1_Data_EDA!I579</f>
        <v>299.980011</v>
      </c>
      <c r="D578" s="6" t="n">
        <f aca="false">1_Data_EDA!J579</f>
        <v>1</v>
      </c>
      <c r="E578" s="7" t="n">
        <f aca="false">1_Data_EDA!K579</f>
        <v>299.980011</v>
      </c>
      <c r="F578" s="7" t="n">
        <f aca="false">1_Data_EDA!L579</f>
        <v>9</v>
      </c>
      <c r="G578" s="8" t="n">
        <f aca="false">1_Data_EDA!M579</f>
        <v>0.029999999</v>
      </c>
      <c r="H578" s="6" t="n">
        <f aca="false">IF(1_Data_EDA!B579="First Class",1,0)</f>
        <v>1</v>
      </c>
      <c r="I578" s="6" t="n">
        <f aca="false">IF(1_Data_EDA!B579="Second Class",1,0)</f>
        <v>0</v>
      </c>
      <c r="J578" s="6" t="n">
        <f aca="false">IF(1_Data_EDA!B579="Same Day",1,0)</f>
        <v>0</v>
      </c>
      <c r="K578" s="6" t="n">
        <f aca="false">IF(1_Data_EDA!C579="Corporate",1,0)</f>
        <v>0</v>
      </c>
      <c r="L578" s="6" t="n">
        <f aca="false">IF(1_Data_EDA!C579="Home Office",1,0)</f>
        <v>0</v>
      </c>
      <c r="M578" s="6" t="n">
        <f aca="false">IF(1_Data_EDA!D579="Europe",1,0)</f>
        <v>0</v>
      </c>
      <c r="N578" s="6" t="n">
        <f aca="false">IF(1_Data_EDA!D579="LATAM",1,0)</f>
        <v>1</v>
      </c>
      <c r="O578" s="6" t="n">
        <f aca="false">IF(1_Data_EDA!D579="Pacific Asia",1,0)</f>
        <v>0</v>
      </c>
      <c r="P578" s="6" t="n">
        <f aca="false">IF(1_Data_EDA!D579="USCA",1,0)</f>
        <v>0</v>
      </c>
      <c r="Q578" s="6" t="n">
        <f aca="false">IF(C578&gt;MEDIAN(C$5:C$8004),1,0)</f>
        <v>1</v>
      </c>
      <c r="R578" s="6" t="n">
        <f aca="false">IF(D578&gt;2,1,0)</f>
        <v>0</v>
      </c>
    </row>
    <row r="579" customFormat="false" ht="15" hidden="false" customHeight="true" outlineLevel="0" collapsed="false">
      <c r="A579" s="6" t="n">
        <f aca="false">1_Data_EDA!O580</f>
        <v>1</v>
      </c>
      <c r="B579" s="6" t="n">
        <f aca="false">1_Data_EDA!H580</f>
        <v>4</v>
      </c>
      <c r="C579" s="7" t="n">
        <f aca="false">1_Data_EDA!I580</f>
        <v>199.9900055</v>
      </c>
      <c r="D579" s="6" t="n">
        <f aca="false">1_Data_EDA!J580</f>
        <v>1</v>
      </c>
      <c r="E579" s="7" t="n">
        <f aca="false">1_Data_EDA!K580</f>
        <v>199.9900055</v>
      </c>
      <c r="F579" s="7" t="n">
        <f aca="false">1_Data_EDA!L580</f>
        <v>4</v>
      </c>
      <c r="G579" s="8" t="n">
        <f aca="false">1_Data_EDA!M580</f>
        <v>0.02</v>
      </c>
      <c r="H579" s="6" t="n">
        <f aca="false">IF(1_Data_EDA!B580="First Class",1,0)</f>
        <v>0</v>
      </c>
      <c r="I579" s="6" t="n">
        <f aca="false">IF(1_Data_EDA!B580="Second Class",1,0)</f>
        <v>0</v>
      </c>
      <c r="J579" s="6" t="n">
        <f aca="false">IF(1_Data_EDA!B580="Same Day",1,0)</f>
        <v>0</v>
      </c>
      <c r="K579" s="6" t="n">
        <f aca="false">IF(1_Data_EDA!C580="Corporate",1,0)</f>
        <v>0</v>
      </c>
      <c r="L579" s="6" t="n">
        <f aca="false">IF(1_Data_EDA!C580="Home Office",1,0)</f>
        <v>0</v>
      </c>
      <c r="M579" s="6" t="n">
        <f aca="false">IF(1_Data_EDA!D580="Europe",1,0)</f>
        <v>0</v>
      </c>
      <c r="N579" s="6" t="n">
        <f aca="false">IF(1_Data_EDA!D580="LATAM",1,0)</f>
        <v>1</v>
      </c>
      <c r="O579" s="6" t="n">
        <f aca="false">IF(1_Data_EDA!D580="Pacific Asia",1,0)</f>
        <v>0</v>
      </c>
      <c r="P579" s="6" t="n">
        <f aca="false">IF(1_Data_EDA!D580="USCA",1,0)</f>
        <v>0</v>
      </c>
      <c r="Q579" s="6" t="n">
        <f aca="false">IF(C579&gt;MEDIAN(C$5:C$8004),1,0)</f>
        <v>1</v>
      </c>
      <c r="R579" s="6" t="n">
        <f aca="false">IF(D579&gt;2,1,0)</f>
        <v>0</v>
      </c>
    </row>
    <row r="580" customFormat="false" ht="15" hidden="false" customHeight="true" outlineLevel="0" collapsed="false">
      <c r="A580" s="6" t="n">
        <f aca="false">1_Data_EDA!O581</f>
        <v>1</v>
      </c>
      <c r="B580" s="6" t="n">
        <f aca="false">1_Data_EDA!H581</f>
        <v>4</v>
      </c>
      <c r="C580" s="7" t="n">
        <f aca="false">1_Data_EDA!I581</f>
        <v>199.9900055</v>
      </c>
      <c r="D580" s="6" t="n">
        <f aca="false">1_Data_EDA!J581</f>
        <v>1</v>
      </c>
      <c r="E580" s="7" t="n">
        <f aca="false">1_Data_EDA!K581</f>
        <v>199.9900055</v>
      </c>
      <c r="F580" s="7" t="n">
        <f aca="false">1_Data_EDA!L581</f>
        <v>40</v>
      </c>
      <c r="G580" s="8" t="n">
        <f aca="false">1_Data_EDA!M581</f>
        <v>0.200000003</v>
      </c>
      <c r="H580" s="6" t="n">
        <f aca="false">IF(1_Data_EDA!B581="First Class",1,0)</f>
        <v>0</v>
      </c>
      <c r="I580" s="6" t="n">
        <f aca="false">IF(1_Data_EDA!B581="Second Class",1,0)</f>
        <v>0</v>
      </c>
      <c r="J580" s="6" t="n">
        <f aca="false">IF(1_Data_EDA!B581="Same Day",1,0)</f>
        <v>0</v>
      </c>
      <c r="K580" s="6" t="n">
        <f aca="false">IF(1_Data_EDA!C581="Corporate",1,0)</f>
        <v>0</v>
      </c>
      <c r="L580" s="6" t="n">
        <f aca="false">IF(1_Data_EDA!C581="Home Office",1,0)</f>
        <v>1</v>
      </c>
      <c r="M580" s="6" t="n">
        <f aca="false">IF(1_Data_EDA!D581="Europe",1,0)</f>
        <v>1</v>
      </c>
      <c r="N580" s="6" t="n">
        <f aca="false">IF(1_Data_EDA!D581="LATAM",1,0)</f>
        <v>0</v>
      </c>
      <c r="O580" s="6" t="n">
        <f aca="false">IF(1_Data_EDA!D581="Pacific Asia",1,0)</f>
        <v>0</v>
      </c>
      <c r="P580" s="6" t="n">
        <f aca="false">IF(1_Data_EDA!D581="USCA",1,0)</f>
        <v>0</v>
      </c>
      <c r="Q580" s="6" t="n">
        <f aca="false">IF(C580&gt;MEDIAN(C$5:C$8004),1,0)</f>
        <v>1</v>
      </c>
      <c r="R580" s="6" t="n">
        <f aca="false">IF(D580&gt;2,1,0)</f>
        <v>0</v>
      </c>
    </row>
    <row r="581" customFormat="false" ht="15" hidden="false" customHeight="true" outlineLevel="0" collapsed="false">
      <c r="A581" s="6" t="n">
        <f aca="false">1_Data_EDA!O582</f>
        <v>1</v>
      </c>
      <c r="B581" s="6" t="n">
        <f aca="false">1_Data_EDA!H582</f>
        <v>4</v>
      </c>
      <c r="C581" s="7" t="n">
        <f aca="false">1_Data_EDA!I582</f>
        <v>49.97999954</v>
      </c>
      <c r="D581" s="6" t="n">
        <f aca="false">1_Data_EDA!J582</f>
        <v>2</v>
      </c>
      <c r="E581" s="7" t="n">
        <f aca="false">1_Data_EDA!K582</f>
        <v>99.95999908</v>
      </c>
      <c r="F581" s="7" t="n">
        <f aca="false">1_Data_EDA!L582</f>
        <v>16.98999977</v>
      </c>
      <c r="G581" s="8" t="n">
        <f aca="false">1_Data_EDA!M582</f>
        <v>0.170000002</v>
      </c>
      <c r="H581" s="6" t="n">
        <f aca="false">IF(1_Data_EDA!B582="First Class",1,0)</f>
        <v>0</v>
      </c>
      <c r="I581" s="6" t="n">
        <f aca="false">IF(1_Data_EDA!B582="Second Class",1,0)</f>
        <v>0</v>
      </c>
      <c r="J581" s="6" t="n">
        <f aca="false">IF(1_Data_EDA!B582="Same Day",1,0)</f>
        <v>0</v>
      </c>
      <c r="K581" s="6" t="n">
        <f aca="false">IF(1_Data_EDA!C582="Corporate",1,0)</f>
        <v>1</v>
      </c>
      <c r="L581" s="6" t="n">
        <f aca="false">IF(1_Data_EDA!C582="Home Office",1,0)</f>
        <v>0</v>
      </c>
      <c r="M581" s="6" t="n">
        <f aca="false">IF(1_Data_EDA!D582="Europe",1,0)</f>
        <v>0</v>
      </c>
      <c r="N581" s="6" t="n">
        <f aca="false">IF(1_Data_EDA!D582="LATAM",1,0)</f>
        <v>1</v>
      </c>
      <c r="O581" s="6" t="n">
        <f aca="false">IF(1_Data_EDA!D582="Pacific Asia",1,0)</f>
        <v>0</v>
      </c>
      <c r="P581" s="6" t="n">
        <f aca="false">IF(1_Data_EDA!D582="USCA",1,0)</f>
        <v>0</v>
      </c>
      <c r="Q581" s="6" t="n">
        <f aca="false">IF(C581&gt;MEDIAN(C$5:C$8004),1,0)</f>
        <v>0</v>
      </c>
      <c r="R581" s="6" t="n">
        <f aca="false">IF(D581&gt;2,1,0)</f>
        <v>0</v>
      </c>
    </row>
    <row r="582" customFormat="false" ht="15" hidden="false" customHeight="true" outlineLevel="0" collapsed="false">
      <c r="A582" s="6" t="n">
        <f aca="false">1_Data_EDA!O583</f>
        <v>0</v>
      </c>
      <c r="B582" s="6" t="n">
        <f aca="false">1_Data_EDA!H583</f>
        <v>4</v>
      </c>
      <c r="C582" s="7" t="n">
        <f aca="false">1_Data_EDA!I583</f>
        <v>99.98999786</v>
      </c>
      <c r="D582" s="6" t="n">
        <f aca="false">1_Data_EDA!J583</f>
        <v>2</v>
      </c>
      <c r="E582" s="7" t="n">
        <f aca="false">1_Data_EDA!K583</f>
        <v>199.9799957</v>
      </c>
      <c r="F582" s="7" t="n">
        <f aca="false">1_Data_EDA!L583</f>
        <v>10</v>
      </c>
      <c r="G582" s="8" t="n">
        <f aca="false">1_Data_EDA!M583</f>
        <v>0.050000001</v>
      </c>
      <c r="H582" s="6" t="n">
        <f aca="false">IF(1_Data_EDA!B583="First Class",1,0)</f>
        <v>0</v>
      </c>
      <c r="I582" s="6" t="n">
        <f aca="false">IF(1_Data_EDA!B583="Second Class",1,0)</f>
        <v>0</v>
      </c>
      <c r="J582" s="6" t="n">
        <f aca="false">IF(1_Data_EDA!B583="Same Day",1,0)</f>
        <v>0</v>
      </c>
      <c r="K582" s="6" t="n">
        <f aca="false">IF(1_Data_EDA!C583="Corporate",1,0)</f>
        <v>0</v>
      </c>
      <c r="L582" s="6" t="n">
        <f aca="false">IF(1_Data_EDA!C583="Home Office",1,0)</f>
        <v>0</v>
      </c>
      <c r="M582" s="6" t="n">
        <f aca="false">IF(1_Data_EDA!D583="Europe",1,0)</f>
        <v>0</v>
      </c>
      <c r="N582" s="6" t="n">
        <f aca="false">IF(1_Data_EDA!D583="LATAM",1,0)</f>
        <v>1</v>
      </c>
      <c r="O582" s="6" t="n">
        <f aca="false">IF(1_Data_EDA!D583="Pacific Asia",1,0)</f>
        <v>0</v>
      </c>
      <c r="P582" s="6" t="n">
        <f aca="false">IF(1_Data_EDA!D583="USCA",1,0)</f>
        <v>0</v>
      </c>
      <c r="Q582" s="6" t="n">
        <f aca="false">IF(C582&gt;MEDIAN(C$5:C$8004),1,0)</f>
        <v>1</v>
      </c>
      <c r="R582" s="6" t="n">
        <f aca="false">IF(D582&gt;2,1,0)</f>
        <v>0</v>
      </c>
    </row>
    <row r="583" customFormat="false" ht="15" hidden="false" customHeight="true" outlineLevel="0" collapsed="false">
      <c r="A583" s="6" t="n">
        <f aca="false">1_Data_EDA!O584</f>
        <v>0</v>
      </c>
      <c r="B583" s="6" t="n">
        <f aca="false">1_Data_EDA!H584</f>
        <v>4</v>
      </c>
      <c r="C583" s="7" t="n">
        <f aca="false">1_Data_EDA!I584</f>
        <v>50</v>
      </c>
      <c r="D583" s="6" t="n">
        <f aca="false">1_Data_EDA!J584</f>
        <v>3</v>
      </c>
      <c r="E583" s="7" t="n">
        <f aca="false">1_Data_EDA!K584</f>
        <v>150</v>
      </c>
      <c r="F583" s="7" t="n">
        <f aca="false">1_Data_EDA!L584</f>
        <v>7.5</v>
      </c>
      <c r="G583" s="8" t="n">
        <f aca="false">1_Data_EDA!M584</f>
        <v>0.050000001</v>
      </c>
      <c r="H583" s="6" t="n">
        <f aca="false">IF(1_Data_EDA!B584="First Class",1,0)</f>
        <v>0</v>
      </c>
      <c r="I583" s="6" t="n">
        <f aca="false">IF(1_Data_EDA!B584="Second Class",1,0)</f>
        <v>0</v>
      </c>
      <c r="J583" s="6" t="n">
        <f aca="false">IF(1_Data_EDA!B584="Same Day",1,0)</f>
        <v>0</v>
      </c>
      <c r="K583" s="6" t="n">
        <f aca="false">IF(1_Data_EDA!C584="Corporate",1,0)</f>
        <v>0</v>
      </c>
      <c r="L583" s="6" t="n">
        <f aca="false">IF(1_Data_EDA!C584="Home Office",1,0)</f>
        <v>1</v>
      </c>
      <c r="M583" s="6" t="n">
        <f aca="false">IF(1_Data_EDA!D584="Europe",1,0)</f>
        <v>1</v>
      </c>
      <c r="N583" s="6" t="n">
        <f aca="false">IF(1_Data_EDA!D584="LATAM",1,0)</f>
        <v>0</v>
      </c>
      <c r="O583" s="6" t="n">
        <f aca="false">IF(1_Data_EDA!D584="Pacific Asia",1,0)</f>
        <v>0</v>
      </c>
      <c r="P583" s="6" t="n">
        <f aca="false">IF(1_Data_EDA!D584="USCA",1,0)</f>
        <v>0</v>
      </c>
      <c r="Q583" s="6" t="n">
        <f aca="false">IF(C583&gt;MEDIAN(C$5:C$8004),1,0)</f>
        <v>0</v>
      </c>
      <c r="R583" s="6" t="n">
        <f aca="false">IF(D583&gt;2,1,0)</f>
        <v>1</v>
      </c>
    </row>
    <row r="584" customFormat="false" ht="15" hidden="false" customHeight="true" outlineLevel="0" collapsed="false">
      <c r="A584" s="6" t="n">
        <f aca="false">1_Data_EDA!O585</f>
        <v>0</v>
      </c>
      <c r="B584" s="6" t="n">
        <f aca="false">1_Data_EDA!H585</f>
        <v>4</v>
      </c>
      <c r="C584" s="7" t="n">
        <f aca="false">1_Data_EDA!I585</f>
        <v>39.99000168</v>
      </c>
      <c r="D584" s="6" t="n">
        <f aca="false">1_Data_EDA!J585</f>
        <v>4</v>
      </c>
      <c r="E584" s="7" t="n">
        <f aca="false">1_Data_EDA!K585</f>
        <v>159.9600067</v>
      </c>
      <c r="F584" s="7" t="n">
        <f aca="false">1_Data_EDA!L585</f>
        <v>6.400000095</v>
      </c>
      <c r="G584" s="8" t="n">
        <f aca="false">1_Data_EDA!M585</f>
        <v>0.039999999</v>
      </c>
      <c r="H584" s="6" t="n">
        <f aca="false">IF(1_Data_EDA!B585="First Class",1,0)</f>
        <v>0</v>
      </c>
      <c r="I584" s="6" t="n">
        <f aca="false">IF(1_Data_EDA!B585="Second Class",1,0)</f>
        <v>0</v>
      </c>
      <c r="J584" s="6" t="n">
        <f aca="false">IF(1_Data_EDA!B585="Same Day",1,0)</f>
        <v>0</v>
      </c>
      <c r="K584" s="6" t="n">
        <f aca="false">IF(1_Data_EDA!C585="Corporate",1,0)</f>
        <v>1</v>
      </c>
      <c r="L584" s="6" t="n">
        <f aca="false">IF(1_Data_EDA!C585="Home Office",1,0)</f>
        <v>0</v>
      </c>
      <c r="M584" s="6" t="n">
        <f aca="false">IF(1_Data_EDA!D585="Europe",1,0)</f>
        <v>0</v>
      </c>
      <c r="N584" s="6" t="n">
        <f aca="false">IF(1_Data_EDA!D585="LATAM",1,0)</f>
        <v>0</v>
      </c>
      <c r="O584" s="6" t="n">
        <f aca="false">IF(1_Data_EDA!D585="Pacific Asia",1,0)</f>
        <v>0</v>
      </c>
      <c r="P584" s="6" t="n">
        <f aca="false">IF(1_Data_EDA!D585="USCA",1,0)</f>
        <v>1</v>
      </c>
      <c r="Q584" s="6" t="n">
        <f aca="false">IF(C584&gt;MEDIAN(C$5:C$8004),1,0)</f>
        <v>0</v>
      </c>
      <c r="R584" s="6" t="n">
        <f aca="false">IF(D584&gt;2,1,0)</f>
        <v>1</v>
      </c>
    </row>
    <row r="585" customFormat="false" ht="15" hidden="false" customHeight="true" outlineLevel="0" collapsed="false">
      <c r="A585" s="6" t="n">
        <f aca="false">1_Data_EDA!O586</f>
        <v>0</v>
      </c>
      <c r="B585" s="6" t="n">
        <f aca="false">1_Data_EDA!H586</f>
        <v>4</v>
      </c>
      <c r="C585" s="7" t="n">
        <f aca="false">1_Data_EDA!I586</f>
        <v>50</v>
      </c>
      <c r="D585" s="6" t="n">
        <f aca="false">1_Data_EDA!J586</f>
        <v>4</v>
      </c>
      <c r="E585" s="7" t="n">
        <f aca="false">1_Data_EDA!K586</f>
        <v>200</v>
      </c>
      <c r="F585" s="7" t="n">
        <f aca="false">1_Data_EDA!L586</f>
        <v>0</v>
      </c>
      <c r="G585" s="8" t="n">
        <f aca="false">1_Data_EDA!M586</f>
        <v>0</v>
      </c>
      <c r="H585" s="6" t="n">
        <f aca="false">IF(1_Data_EDA!B586="First Class",1,0)</f>
        <v>0</v>
      </c>
      <c r="I585" s="6" t="n">
        <f aca="false">IF(1_Data_EDA!B586="Second Class",1,0)</f>
        <v>0</v>
      </c>
      <c r="J585" s="6" t="n">
        <f aca="false">IF(1_Data_EDA!B586="Same Day",1,0)</f>
        <v>0</v>
      </c>
      <c r="K585" s="6" t="n">
        <f aca="false">IF(1_Data_EDA!C586="Corporate",1,0)</f>
        <v>0</v>
      </c>
      <c r="L585" s="6" t="n">
        <f aca="false">IF(1_Data_EDA!C586="Home Office",1,0)</f>
        <v>0</v>
      </c>
      <c r="M585" s="6" t="n">
        <f aca="false">IF(1_Data_EDA!D586="Europe",1,0)</f>
        <v>0</v>
      </c>
      <c r="N585" s="6" t="n">
        <f aca="false">IF(1_Data_EDA!D586="LATAM",1,0)</f>
        <v>1</v>
      </c>
      <c r="O585" s="6" t="n">
        <f aca="false">IF(1_Data_EDA!D586="Pacific Asia",1,0)</f>
        <v>0</v>
      </c>
      <c r="P585" s="6" t="n">
        <f aca="false">IF(1_Data_EDA!D586="USCA",1,0)</f>
        <v>0</v>
      </c>
      <c r="Q585" s="6" t="n">
        <f aca="false">IF(C585&gt;MEDIAN(C$5:C$8004),1,0)</f>
        <v>0</v>
      </c>
      <c r="R585" s="6" t="n">
        <f aca="false">IF(D585&gt;2,1,0)</f>
        <v>1</v>
      </c>
    </row>
    <row r="586" customFormat="false" ht="15" hidden="false" customHeight="true" outlineLevel="0" collapsed="false">
      <c r="A586" s="6" t="n">
        <f aca="false">1_Data_EDA!O587</f>
        <v>0</v>
      </c>
      <c r="B586" s="6" t="n">
        <f aca="false">1_Data_EDA!H587</f>
        <v>4</v>
      </c>
      <c r="C586" s="7" t="n">
        <f aca="false">1_Data_EDA!I587</f>
        <v>59.99000168</v>
      </c>
      <c r="D586" s="6" t="n">
        <f aca="false">1_Data_EDA!J587</f>
        <v>4</v>
      </c>
      <c r="E586" s="7" t="n">
        <f aca="false">1_Data_EDA!K587</f>
        <v>239.9600067</v>
      </c>
      <c r="F586" s="7" t="n">
        <f aca="false">1_Data_EDA!L587</f>
        <v>9.600000381</v>
      </c>
      <c r="G586" s="8" t="n">
        <f aca="false">1_Data_EDA!M587</f>
        <v>0.039999999</v>
      </c>
      <c r="H586" s="6" t="n">
        <f aca="false">IF(1_Data_EDA!B587="First Class",1,0)</f>
        <v>0</v>
      </c>
      <c r="I586" s="6" t="n">
        <f aca="false">IF(1_Data_EDA!B587="Second Class",1,0)</f>
        <v>0</v>
      </c>
      <c r="J586" s="6" t="n">
        <f aca="false">IF(1_Data_EDA!B587="Same Day",1,0)</f>
        <v>0</v>
      </c>
      <c r="K586" s="6" t="n">
        <f aca="false">IF(1_Data_EDA!C587="Corporate",1,0)</f>
        <v>0</v>
      </c>
      <c r="L586" s="6" t="n">
        <f aca="false">IF(1_Data_EDA!C587="Home Office",1,0)</f>
        <v>0</v>
      </c>
      <c r="M586" s="6" t="n">
        <f aca="false">IF(1_Data_EDA!D587="Europe",1,0)</f>
        <v>0</v>
      </c>
      <c r="N586" s="6" t="n">
        <f aca="false">IF(1_Data_EDA!D587="LATAM",1,0)</f>
        <v>0</v>
      </c>
      <c r="O586" s="6" t="n">
        <f aca="false">IF(1_Data_EDA!D587="Pacific Asia",1,0)</f>
        <v>1</v>
      </c>
      <c r="P586" s="6" t="n">
        <f aca="false">IF(1_Data_EDA!D587="USCA",1,0)</f>
        <v>0</v>
      </c>
      <c r="Q586" s="6" t="n">
        <f aca="false">IF(C586&gt;MEDIAN(C$5:C$8004),1,0)</f>
        <v>0</v>
      </c>
      <c r="R586" s="6" t="n">
        <f aca="false">IF(D586&gt;2,1,0)</f>
        <v>1</v>
      </c>
    </row>
    <row r="587" customFormat="false" ht="15" hidden="false" customHeight="true" outlineLevel="0" collapsed="false">
      <c r="A587" s="6" t="n">
        <f aca="false">1_Data_EDA!O588</f>
        <v>1</v>
      </c>
      <c r="B587" s="6" t="n">
        <f aca="false">1_Data_EDA!H588</f>
        <v>2</v>
      </c>
      <c r="C587" s="7" t="n">
        <f aca="false">1_Data_EDA!I588</f>
        <v>293.0400085</v>
      </c>
      <c r="D587" s="6" t="n">
        <f aca="false">1_Data_EDA!J588</f>
        <v>1</v>
      </c>
      <c r="E587" s="7" t="n">
        <f aca="false">1_Data_EDA!K588</f>
        <v>293.0400085</v>
      </c>
      <c r="F587" s="7" t="n">
        <f aca="false">1_Data_EDA!L588</f>
        <v>38.09999847</v>
      </c>
      <c r="G587" s="8" t="n">
        <f aca="false">1_Data_EDA!M588</f>
        <v>0.129999995</v>
      </c>
      <c r="H587" s="6" t="n">
        <f aca="false">IF(1_Data_EDA!B588="First Class",1,0)</f>
        <v>0</v>
      </c>
      <c r="I587" s="6" t="n">
        <f aca="false">IF(1_Data_EDA!B588="Second Class",1,0)</f>
        <v>1</v>
      </c>
      <c r="J587" s="6" t="n">
        <f aca="false">IF(1_Data_EDA!B588="Same Day",1,0)</f>
        <v>0</v>
      </c>
      <c r="K587" s="6" t="n">
        <f aca="false">IF(1_Data_EDA!C588="Corporate",1,0)</f>
        <v>0</v>
      </c>
      <c r="L587" s="6" t="n">
        <f aca="false">IF(1_Data_EDA!C588="Home Office",1,0)</f>
        <v>0</v>
      </c>
      <c r="M587" s="6" t="n">
        <f aca="false">IF(1_Data_EDA!D588="Europe",1,0)</f>
        <v>0</v>
      </c>
      <c r="N587" s="6" t="n">
        <f aca="false">IF(1_Data_EDA!D588="LATAM",1,0)</f>
        <v>0</v>
      </c>
      <c r="O587" s="6" t="n">
        <f aca="false">IF(1_Data_EDA!D588="Pacific Asia",1,0)</f>
        <v>1</v>
      </c>
      <c r="P587" s="6" t="n">
        <f aca="false">IF(1_Data_EDA!D588="USCA",1,0)</f>
        <v>0</v>
      </c>
      <c r="Q587" s="6" t="n">
        <f aca="false">IF(C587&gt;MEDIAN(C$5:C$8004),1,0)</f>
        <v>1</v>
      </c>
      <c r="R587" s="6" t="n">
        <f aca="false">IF(D587&gt;2,1,0)</f>
        <v>0</v>
      </c>
    </row>
    <row r="588" customFormat="false" ht="15" hidden="false" customHeight="true" outlineLevel="0" collapsed="false">
      <c r="A588" s="6" t="n">
        <f aca="false">1_Data_EDA!O589</f>
        <v>1</v>
      </c>
      <c r="B588" s="6" t="n">
        <f aca="false">1_Data_EDA!H589</f>
        <v>1</v>
      </c>
      <c r="C588" s="7" t="n">
        <f aca="false">1_Data_EDA!I589</f>
        <v>49.97999954</v>
      </c>
      <c r="D588" s="6" t="n">
        <f aca="false">1_Data_EDA!J589</f>
        <v>3</v>
      </c>
      <c r="E588" s="7" t="n">
        <f aca="false">1_Data_EDA!K589</f>
        <v>149.9400024</v>
      </c>
      <c r="F588" s="7" t="n">
        <f aca="false">1_Data_EDA!L589</f>
        <v>37.49000168</v>
      </c>
      <c r="G588" s="8" t="n">
        <f aca="false">1_Data_EDA!M589</f>
        <v>0.25</v>
      </c>
      <c r="H588" s="6" t="n">
        <f aca="false">IF(1_Data_EDA!B589="First Class",1,0)</f>
        <v>1</v>
      </c>
      <c r="I588" s="6" t="n">
        <f aca="false">IF(1_Data_EDA!B589="Second Class",1,0)</f>
        <v>0</v>
      </c>
      <c r="J588" s="6" t="n">
        <f aca="false">IF(1_Data_EDA!B589="Same Day",1,0)</f>
        <v>0</v>
      </c>
      <c r="K588" s="6" t="n">
        <f aca="false">IF(1_Data_EDA!C589="Corporate",1,0)</f>
        <v>1</v>
      </c>
      <c r="L588" s="6" t="n">
        <f aca="false">IF(1_Data_EDA!C589="Home Office",1,0)</f>
        <v>0</v>
      </c>
      <c r="M588" s="6" t="n">
        <f aca="false">IF(1_Data_EDA!D589="Europe",1,0)</f>
        <v>1</v>
      </c>
      <c r="N588" s="6" t="n">
        <f aca="false">IF(1_Data_EDA!D589="LATAM",1,0)</f>
        <v>0</v>
      </c>
      <c r="O588" s="6" t="n">
        <f aca="false">IF(1_Data_EDA!D589="Pacific Asia",1,0)</f>
        <v>0</v>
      </c>
      <c r="P588" s="6" t="n">
        <f aca="false">IF(1_Data_EDA!D589="USCA",1,0)</f>
        <v>0</v>
      </c>
      <c r="Q588" s="6" t="n">
        <f aca="false">IF(C588&gt;MEDIAN(C$5:C$8004),1,0)</f>
        <v>0</v>
      </c>
      <c r="R588" s="6" t="n">
        <f aca="false">IF(D588&gt;2,1,0)</f>
        <v>1</v>
      </c>
    </row>
    <row r="589" customFormat="false" ht="15" hidden="false" customHeight="true" outlineLevel="0" collapsed="false">
      <c r="A589" s="6" t="n">
        <f aca="false">1_Data_EDA!O590</f>
        <v>0</v>
      </c>
      <c r="B589" s="6" t="n">
        <f aca="false">1_Data_EDA!H590</f>
        <v>4</v>
      </c>
      <c r="C589" s="7" t="n">
        <f aca="false">1_Data_EDA!I590</f>
        <v>299.980011</v>
      </c>
      <c r="D589" s="6" t="n">
        <f aca="false">1_Data_EDA!J590</f>
        <v>1</v>
      </c>
      <c r="E589" s="7" t="n">
        <f aca="false">1_Data_EDA!K590</f>
        <v>299.980011</v>
      </c>
      <c r="F589" s="7" t="n">
        <f aca="false">1_Data_EDA!L590</f>
        <v>36</v>
      </c>
      <c r="G589" s="8" t="n">
        <f aca="false">1_Data_EDA!M590</f>
        <v>0.119999997</v>
      </c>
      <c r="H589" s="6" t="n">
        <f aca="false">IF(1_Data_EDA!B590="First Class",1,0)</f>
        <v>0</v>
      </c>
      <c r="I589" s="6" t="n">
        <f aca="false">IF(1_Data_EDA!B590="Second Class",1,0)</f>
        <v>0</v>
      </c>
      <c r="J589" s="6" t="n">
        <f aca="false">IF(1_Data_EDA!B590="Same Day",1,0)</f>
        <v>0</v>
      </c>
      <c r="K589" s="6" t="n">
        <f aca="false">IF(1_Data_EDA!C590="Corporate",1,0)</f>
        <v>1</v>
      </c>
      <c r="L589" s="6" t="n">
        <f aca="false">IF(1_Data_EDA!C590="Home Office",1,0)</f>
        <v>0</v>
      </c>
      <c r="M589" s="6" t="n">
        <f aca="false">IF(1_Data_EDA!D590="Europe",1,0)</f>
        <v>0</v>
      </c>
      <c r="N589" s="6" t="n">
        <f aca="false">IF(1_Data_EDA!D590="LATAM",1,0)</f>
        <v>0</v>
      </c>
      <c r="O589" s="6" t="n">
        <f aca="false">IF(1_Data_EDA!D590="Pacific Asia",1,0)</f>
        <v>1</v>
      </c>
      <c r="P589" s="6" t="n">
        <f aca="false">IF(1_Data_EDA!D590="USCA",1,0)</f>
        <v>0</v>
      </c>
      <c r="Q589" s="6" t="n">
        <f aca="false">IF(C589&gt;MEDIAN(C$5:C$8004),1,0)</f>
        <v>1</v>
      </c>
      <c r="R589" s="6" t="n">
        <f aca="false">IF(D589&gt;2,1,0)</f>
        <v>0</v>
      </c>
    </row>
    <row r="590" customFormat="false" ht="15" hidden="false" customHeight="true" outlineLevel="0" collapsed="false">
      <c r="A590" s="6" t="n">
        <f aca="false">1_Data_EDA!O591</f>
        <v>1</v>
      </c>
      <c r="B590" s="6" t="n">
        <f aca="false">1_Data_EDA!H591</f>
        <v>2</v>
      </c>
      <c r="C590" s="7" t="n">
        <f aca="false">1_Data_EDA!I591</f>
        <v>199.9900055</v>
      </c>
      <c r="D590" s="6" t="n">
        <f aca="false">1_Data_EDA!J591</f>
        <v>1</v>
      </c>
      <c r="E590" s="7" t="n">
        <f aca="false">1_Data_EDA!K591</f>
        <v>199.9900055</v>
      </c>
      <c r="F590" s="7" t="n">
        <f aca="false">1_Data_EDA!L591</f>
        <v>4</v>
      </c>
      <c r="G590" s="8" t="n">
        <f aca="false">1_Data_EDA!M591</f>
        <v>0.02</v>
      </c>
      <c r="H590" s="6" t="n">
        <f aca="false">IF(1_Data_EDA!B591="First Class",1,0)</f>
        <v>0</v>
      </c>
      <c r="I590" s="6" t="n">
        <f aca="false">IF(1_Data_EDA!B591="Second Class",1,0)</f>
        <v>1</v>
      </c>
      <c r="J590" s="6" t="n">
        <f aca="false">IF(1_Data_EDA!B591="Same Day",1,0)</f>
        <v>0</v>
      </c>
      <c r="K590" s="6" t="n">
        <f aca="false">IF(1_Data_EDA!C591="Corporate",1,0)</f>
        <v>1</v>
      </c>
      <c r="L590" s="6" t="n">
        <f aca="false">IF(1_Data_EDA!C591="Home Office",1,0)</f>
        <v>0</v>
      </c>
      <c r="M590" s="6" t="n">
        <f aca="false">IF(1_Data_EDA!D591="Europe",1,0)</f>
        <v>0</v>
      </c>
      <c r="N590" s="6" t="n">
        <f aca="false">IF(1_Data_EDA!D591="LATAM",1,0)</f>
        <v>0</v>
      </c>
      <c r="O590" s="6" t="n">
        <f aca="false">IF(1_Data_EDA!D591="Pacific Asia",1,0)</f>
        <v>0</v>
      </c>
      <c r="P590" s="6" t="n">
        <f aca="false">IF(1_Data_EDA!D591="USCA",1,0)</f>
        <v>1</v>
      </c>
      <c r="Q590" s="6" t="n">
        <f aca="false">IF(C590&gt;MEDIAN(C$5:C$8004),1,0)</f>
        <v>1</v>
      </c>
      <c r="R590" s="6" t="n">
        <f aca="false">IF(D590&gt;2,1,0)</f>
        <v>0</v>
      </c>
    </row>
    <row r="591" customFormat="false" ht="15" hidden="false" customHeight="true" outlineLevel="0" collapsed="false">
      <c r="A591" s="6" t="n">
        <f aca="false">1_Data_EDA!O592</f>
        <v>1</v>
      </c>
      <c r="B591" s="6" t="n">
        <f aca="false">1_Data_EDA!H592</f>
        <v>4</v>
      </c>
      <c r="C591" s="7" t="n">
        <f aca="false">1_Data_EDA!I592</f>
        <v>199.9900055</v>
      </c>
      <c r="D591" s="6" t="n">
        <f aca="false">1_Data_EDA!J592</f>
        <v>1</v>
      </c>
      <c r="E591" s="7" t="n">
        <f aca="false">1_Data_EDA!K592</f>
        <v>199.9900055</v>
      </c>
      <c r="F591" s="7" t="n">
        <f aca="false">1_Data_EDA!L592</f>
        <v>40</v>
      </c>
      <c r="G591" s="8" t="n">
        <f aca="false">1_Data_EDA!M592</f>
        <v>0.200000003</v>
      </c>
      <c r="H591" s="6" t="n">
        <f aca="false">IF(1_Data_EDA!B592="First Class",1,0)</f>
        <v>0</v>
      </c>
      <c r="I591" s="6" t="n">
        <f aca="false">IF(1_Data_EDA!B592="Second Class",1,0)</f>
        <v>0</v>
      </c>
      <c r="J591" s="6" t="n">
        <f aca="false">IF(1_Data_EDA!B592="Same Day",1,0)</f>
        <v>0</v>
      </c>
      <c r="K591" s="6" t="n">
        <f aca="false">IF(1_Data_EDA!C592="Corporate",1,0)</f>
        <v>0</v>
      </c>
      <c r="L591" s="6" t="n">
        <f aca="false">IF(1_Data_EDA!C592="Home Office",1,0)</f>
        <v>0</v>
      </c>
      <c r="M591" s="6" t="n">
        <f aca="false">IF(1_Data_EDA!D592="Europe",1,0)</f>
        <v>0</v>
      </c>
      <c r="N591" s="6" t="n">
        <f aca="false">IF(1_Data_EDA!D592="LATAM",1,0)</f>
        <v>0</v>
      </c>
      <c r="O591" s="6" t="n">
        <f aca="false">IF(1_Data_EDA!D592="Pacific Asia",1,0)</f>
        <v>1</v>
      </c>
      <c r="P591" s="6" t="n">
        <f aca="false">IF(1_Data_EDA!D592="USCA",1,0)</f>
        <v>0</v>
      </c>
      <c r="Q591" s="6" t="n">
        <f aca="false">IF(C591&gt;MEDIAN(C$5:C$8004),1,0)</f>
        <v>1</v>
      </c>
      <c r="R591" s="6" t="n">
        <f aca="false">IF(D591&gt;2,1,0)</f>
        <v>0</v>
      </c>
    </row>
    <row r="592" customFormat="false" ht="15" hidden="false" customHeight="true" outlineLevel="0" collapsed="false">
      <c r="A592" s="6" t="n">
        <f aca="false">1_Data_EDA!O593</f>
        <v>1</v>
      </c>
      <c r="B592" s="6" t="n">
        <f aca="false">1_Data_EDA!H593</f>
        <v>2</v>
      </c>
      <c r="C592" s="7" t="n">
        <f aca="false">1_Data_EDA!I593</f>
        <v>99.98999786</v>
      </c>
      <c r="D592" s="6" t="n">
        <f aca="false">1_Data_EDA!J593</f>
        <v>5</v>
      </c>
      <c r="E592" s="7" t="n">
        <f aca="false">1_Data_EDA!K593</f>
        <v>499.9500122</v>
      </c>
      <c r="F592" s="7" t="n">
        <f aca="false">1_Data_EDA!L593</f>
        <v>89.98999786</v>
      </c>
      <c r="G592" s="8" t="n">
        <f aca="false">1_Data_EDA!M593</f>
        <v>0.180000007</v>
      </c>
      <c r="H592" s="6" t="n">
        <f aca="false">IF(1_Data_EDA!B593="First Class",1,0)</f>
        <v>0</v>
      </c>
      <c r="I592" s="6" t="n">
        <f aca="false">IF(1_Data_EDA!B593="Second Class",1,0)</f>
        <v>1</v>
      </c>
      <c r="J592" s="6" t="n">
        <f aca="false">IF(1_Data_EDA!B593="Same Day",1,0)</f>
        <v>0</v>
      </c>
      <c r="K592" s="6" t="n">
        <f aca="false">IF(1_Data_EDA!C593="Corporate",1,0)</f>
        <v>0</v>
      </c>
      <c r="L592" s="6" t="n">
        <f aca="false">IF(1_Data_EDA!C593="Home Office",1,0)</f>
        <v>0</v>
      </c>
      <c r="M592" s="6" t="n">
        <f aca="false">IF(1_Data_EDA!D593="Europe",1,0)</f>
        <v>1</v>
      </c>
      <c r="N592" s="6" t="n">
        <f aca="false">IF(1_Data_EDA!D593="LATAM",1,0)</f>
        <v>0</v>
      </c>
      <c r="O592" s="6" t="n">
        <f aca="false">IF(1_Data_EDA!D593="Pacific Asia",1,0)</f>
        <v>0</v>
      </c>
      <c r="P592" s="6" t="n">
        <f aca="false">IF(1_Data_EDA!D593="USCA",1,0)</f>
        <v>0</v>
      </c>
      <c r="Q592" s="6" t="n">
        <f aca="false">IF(C592&gt;MEDIAN(C$5:C$8004),1,0)</f>
        <v>1</v>
      </c>
      <c r="R592" s="6" t="n">
        <f aca="false">IF(D592&gt;2,1,0)</f>
        <v>1</v>
      </c>
    </row>
    <row r="593" customFormat="false" ht="15" hidden="false" customHeight="true" outlineLevel="0" collapsed="false">
      <c r="A593" s="6" t="n">
        <f aca="false">1_Data_EDA!O594</f>
        <v>0</v>
      </c>
      <c r="B593" s="6" t="n">
        <f aca="false">1_Data_EDA!H594</f>
        <v>4</v>
      </c>
      <c r="C593" s="7" t="n">
        <f aca="false">1_Data_EDA!I594</f>
        <v>50</v>
      </c>
      <c r="D593" s="6" t="n">
        <f aca="false">1_Data_EDA!J594</f>
        <v>2</v>
      </c>
      <c r="E593" s="7" t="n">
        <f aca="false">1_Data_EDA!K594</f>
        <v>100</v>
      </c>
      <c r="F593" s="7" t="n">
        <f aca="false">1_Data_EDA!L594</f>
        <v>5.5</v>
      </c>
      <c r="G593" s="8" t="n">
        <f aca="false">1_Data_EDA!M594</f>
        <v>0.059999999</v>
      </c>
      <c r="H593" s="6" t="n">
        <f aca="false">IF(1_Data_EDA!B594="First Class",1,0)</f>
        <v>0</v>
      </c>
      <c r="I593" s="6" t="n">
        <f aca="false">IF(1_Data_EDA!B594="Second Class",1,0)</f>
        <v>0</v>
      </c>
      <c r="J593" s="6" t="n">
        <f aca="false">IF(1_Data_EDA!B594="Same Day",1,0)</f>
        <v>0</v>
      </c>
      <c r="K593" s="6" t="n">
        <f aca="false">IF(1_Data_EDA!C594="Corporate",1,0)</f>
        <v>0</v>
      </c>
      <c r="L593" s="6" t="n">
        <f aca="false">IF(1_Data_EDA!C594="Home Office",1,0)</f>
        <v>0</v>
      </c>
      <c r="M593" s="6" t="n">
        <f aca="false">IF(1_Data_EDA!D594="Europe",1,0)</f>
        <v>0</v>
      </c>
      <c r="N593" s="6" t="n">
        <f aca="false">IF(1_Data_EDA!D594="LATAM",1,0)</f>
        <v>1</v>
      </c>
      <c r="O593" s="6" t="n">
        <f aca="false">IF(1_Data_EDA!D594="Pacific Asia",1,0)</f>
        <v>0</v>
      </c>
      <c r="P593" s="6" t="n">
        <f aca="false">IF(1_Data_EDA!D594="USCA",1,0)</f>
        <v>0</v>
      </c>
      <c r="Q593" s="6" t="n">
        <f aca="false">IF(C593&gt;MEDIAN(C$5:C$8004),1,0)</f>
        <v>0</v>
      </c>
      <c r="R593" s="6" t="n">
        <f aca="false">IF(D593&gt;2,1,0)</f>
        <v>0</v>
      </c>
    </row>
    <row r="594" customFormat="false" ht="15" hidden="false" customHeight="true" outlineLevel="0" collapsed="false">
      <c r="A594" s="6" t="n">
        <f aca="false">1_Data_EDA!O595</f>
        <v>1</v>
      </c>
      <c r="B594" s="6" t="n">
        <f aca="false">1_Data_EDA!H595</f>
        <v>1</v>
      </c>
      <c r="C594" s="7" t="n">
        <f aca="false">1_Data_EDA!I595</f>
        <v>59.99000168</v>
      </c>
      <c r="D594" s="6" t="n">
        <f aca="false">1_Data_EDA!J595</f>
        <v>1</v>
      </c>
      <c r="E594" s="7" t="n">
        <f aca="false">1_Data_EDA!K595</f>
        <v>59.99000168</v>
      </c>
      <c r="F594" s="7" t="n">
        <f aca="false">1_Data_EDA!L595</f>
        <v>2.400000095</v>
      </c>
      <c r="G594" s="8" t="n">
        <f aca="false">1_Data_EDA!M595</f>
        <v>0.039999999</v>
      </c>
      <c r="H594" s="6" t="n">
        <f aca="false">IF(1_Data_EDA!B595="First Class",1,0)</f>
        <v>1</v>
      </c>
      <c r="I594" s="6" t="n">
        <f aca="false">IF(1_Data_EDA!B595="Second Class",1,0)</f>
        <v>0</v>
      </c>
      <c r="J594" s="6" t="n">
        <f aca="false">IF(1_Data_EDA!B595="Same Day",1,0)</f>
        <v>0</v>
      </c>
      <c r="K594" s="6" t="n">
        <f aca="false">IF(1_Data_EDA!C595="Corporate",1,0)</f>
        <v>0</v>
      </c>
      <c r="L594" s="6" t="n">
        <f aca="false">IF(1_Data_EDA!C595="Home Office",1,0)</f>
        <v>0</v>
      </c>
      <c r="M594" s="6" t="n">
        <f aca="false">IF(1_Data_EDA!D595="Europe",1,0)</f>
        <v>1</v>
      </c>
      <c r="N594" s="6" t="n">
        <f aca="false">IF(1_Data_EDA!D595="LATAM",1,0)</f>
        <v>0</v>
      </c>
      <c r="O594" s="6" t="n">
        <f aca="false">IF(1_Data_EDA!D595="Pacific Asia",1,0)</f>
        <v>0</v>
      </c>
      <c r="P594" s="6" t="n">
        <f aca="false">IF(1_Data_EDA!D595="USCA",1,0)</f>
        <v>0</v>
      </c>
      <c r="Q594" s="6" t="n">
        <f aca="false">IF(C594&gt;MEDIAN(C$5:C$8004),1,0)</f>
        <v>0</v>
      </c>
      <c r="R594" s="6" t="n">
        <f aca="false">IF(D594&gt;2,1,0)</f>
        <v>0</v>
      </c>
    </row>
    <row r="595" customFormat="false" ht="15" hidden="false" customHeight="true" outlineLevel="0" collapsed="false">
      <c r="A595" s="6" t="n">
        <f aca="false">1_Data_EDA!O596</f>
        <v>1</v>
      </c>
      <c r="B595" s="6" t="n">
        <f aca="false">1_Data_EDA!H596</f>
        <v>4</v>
      </c>
      <c r="C595" s="7" t="n">
        <f aca="false">1_Data_EDA!I596</f>
        <v>59.99000168</v>
      </c>
      <c r="D595" s="6" t="n">
        <f aca="false">1_Data_EDA!J596</f>
        <v>5</v>
      </c>
      <c r="E595" s="7" t="n">
        <f aca="false">1_Data_EDA!K596</f>
        <v>299.9500122</v>
      </c>
      <c r="F595" s="7" t="n">
        <f aca="false">1_Data_EDA!L596</f>
        <v>21</v>
      </c>
      <c r="G595" s="8" t="n">
        <f aca="false">1_Data_EDA!M596</f>
        <v>0.07</v>
      </c>
      <c r="H595" s="6" t="n">
        <f aca="false">IF(1_Data_EDA!B596="First Class",1,0)</f>
        <v>0</v>
      </c>
      <c r="I595" s="6" t="n">
        <f aca="false">IF(1_Data_EDA!B596="Second Class",1,0)</f>
        <v>0</v>
      </c>
      <c r="J595" s="6" t="n">
        <f aca="false">IF(1_Data_EDA!B596="Same Day",1,0)</f>
        <v>0</v>
      </c>
      <c r="K595" s="6" t="n">
        <f aca="false">IF(1_Data_EDA!C596="Corporate",1,0)</f>
        <v>1</v>
      </c>
      <c r="L595" s="6" t="n">
        <f aca="false">IF(1_Data_EDA!C596="Home Office",1,0)</f>
        <v>0</v>
      </c>
      <c r="M595" s="6" t="n">
        <f aca="false">IF(1_Data_EDA!D596="Europe",1,0)</f>
        <v>1</v>
      </c>
      <c r="N595" s="6" t="n">
        <f aca="false">IF(1_Data_EDA!D596="LATAM",1,0)</f>
        <v>0</v>
      </c>
      <c r="O595" s="6" t="n">
        <f aca="false">IF(1_Data_EDA!D596="Pacific Asia",1,0)</f>
        <v>0</v>
      </c>
      <c r="P595" s="6" t="n">
        <f aca="false">IF(1_Data_EDA!D596="USCA",1,0)</f>
        <v>0</v>
      </c>
      <c r="Q595" s="6" t="n">
        <f aca="false">IF(C595&gt;MEDIAN(C$5:C$8004),1,0)</f>
        <v>0</v>
      </c>
      <c r="R595" s="6" t="n">
        <f aca="false">IF(D595&gt;2,1,0)</f>
        <v>1</v>
      </c>
    </row>
    <row r="596" customFormat="false" ht="15" hidden="false" customHeight="true" outlineLevel="0" collapsed="false">
      <c r="A596" s="6" t="n">
        <f aca="false">1_Data_EDA!O597</f>
        <v>1</v>
      </c>
      <c r="B596" s="6" t="n">
        <f aca="false">1_Data_EDA!H597</f>
        <v>0</v>
      </c>
      <c r="C596" s="7" t="n">
        <f aca="false">1_Data_EDA!I597</f>
        <v>39.99000168</v>
      </c>
      <c r="D596" s="6" t="n">
        <f aca="false">1_Data_EDA!J597</f>
        <v>5</v>
      </c>
      <c r="E596" s="7" t="n">
        <f aca="false">1_Data_EDA!K597</f>
        <v>199.9499969</v>
      </c>
      <c r="F596" s="7" t="n">
        <f aca="false">1_Data_EDA!L597</f>
        <v>29.98999977</v>
      </c>
      <c r="G596" s="8" t="n">
        <f aca="false">1_Data_EDA!M597</f>
        <v>0.150000006</v>
      </c>
      <c r="H596" s="6" t="n">
        <f aca="false">IF(1_Data_EDA!B597="First Class",1,0)</f>
        <v>0</v>
      </c>
      <c r="I596" s="6" t="n">
        <f aca="false">IF(1_Data_EDA!B597="Second Class",1,0)</f>
        <v>0</v>
      </c>
      <c r="J596" s="6" t="n">
        <f aca="false">IF(1_Data_EDA!B597="Same Day",1,0)</f>
        <v>1</v>
      </c>
      <c r="K596" s="6" t="n">
        <f aca="false">IF(1_Data_EDA!C597="Corporate",1,0)</f>
        <v>1</v>
      </c>
      <c r="L596" s="6" t="n">
        <f aca="false">IF(1_Data_EDA!C597="Home Office",1,0)</f>
        <v>0</v>
      </c>
      <c r="M596" s="6" t="n">
        <f aca="false">IF(1_Data_EDA!D597="Europe",1,0)</f>
        <v>0</v>
      </c>
      <c r="N596" s="6" t="n">
        <f aca="false">IF(1_Data_EDA!D597="LATAM",1,0)</f>
        <v>1</v>
      </c>
      <c r="O596" s="6" t="n">
        <f aca="false">IF(1_Data_EDA!D597="Pacific Asia",1,0)</f>
        <v>0</v>
      </c>
      <c r="P596" s="6" t="n">
        <f aca="false">IF(1_Data_EDA!D597="USCA",1,0)</f>
        <v>0</v>
      </c>
      <c r="Q596" s="6" t="n">
        <f aca="false">IF(C596&gt;MEDIAN(C$5:C$8004),1,0)</f>
        <v>0</v>
      </c>
      <c r="R596" s="6" t="n">
        <f aca="false">IF(D596&gt;2,1,0)</f>
        <v>1</v>
      </c>
    </row>
    <row r="597" customFormat="false" ht="15" hidden="false" customHeight="true" outlineLevel="0" collapsed="false">
      <c r="A597" s="6" t="n">
        <f aca="false">1_Data_EDA!O598</f>
        <v>1</v>
      </c>
      <c r="B597" s="6" t="n">
        <f aca="false">1_Data_EDA!H598</f>
        <v>1</v>
      </c>
      <c r="C597" s="7" t="n">
        <f aca="false">1_Data_EDA!I598</f>
        <v>260.6499939</v>
      </c>
      <c r="D597" s="6" t="n">
        <f aca="false">1_Data_EDA!J598</f>
        <v>1</v>
      </c>
      <c r="E597" s="7" t="n">
        <f aca="false">1_Data_EDA!K598</f>
        <v>260.6499939</v>
      </c>
      <c r="F597" s="7" t="n">
        <f aca="false">1_Data_EDA!L598</f>
        <v>65.16000366</v>
      </c>
      <c r="G597" s="8" t="n">
        <f aca="false">1_Data_EDA!M598</f>
        <v>0.25</v>
      </c>
      <c r="H597" s="6" t="n">
        <f aca="false">IF(1_Data_EDA!B598="First Class",1,0)</f>
        <v>1</v>
      </c>
      <c r="I597" s="6" t="n">
        <f aca="false">IF(1_Data_EDA!B598="Second Class",1,0)</f>
        <v>0</v>
      </c>
      <c r="J597" s="6" t="n">
        <f aca="false">IF(1_Data_EDA!B598="Same Day",1,0)</f>
        <v>0</v>
      </c>
      <c r="K597" s="6" t="n">
        <f aca="false">IF(1_Data_EDA!C598="Corporate",1,0)</f>
        <v>1</v>
      </c>
      <c r="L597" s="6" t="n">
        <f aca="false">IF(1_Data_EDA!C598="Home Office",1,0)</f>
        <v>0</v>
      </c>
      <c r="M597" s="6" t="n">
        <f aca="false">IF(1_Data_EDA!D598="Europe",1,0)</f>
        <v>0</v>
      </c>
      <c r="N597" s="6" t="n">
        <f aca="false">IF(1_Data_EDA!D598="LATAM",1,0)</f>
        <v>0</v>
      </c>
      <c r="O597" s="6" t="n">
        <f aca="false">IF(1_Data_EDA!D598="Pacific Asia",1,0)</f>
        <v>1</v>
      </c>
      <c r="P597" s="6" t="n">
        <f aca="false">IF(1_Data_EDA!D598="USCA",1,0)</f>
        <v>0</v>
      </c>
      <c r="Q597" s="6" t="n">
        <f aca="false">IF(C597&gt;MEDIAN(C$5:C$8004),1,0)</f>
        <v>1</v>
      </c>
      <c r="R597" s="6" t="n">
        <f aca="false">IF(D597&gt;2,1,0)</f>
        <v>0</v>
      </c>
    </row>
    <row r="598" customFormat="false" ht="15" hidden="false" customHeight="true" outlineLevel="0" collapsed="false">
      <c r="A598" s="6" t="n">
        <f aca="false">1_Data_EDA!O599</f>
        <v>0</v>
      </c>
      <c r="B598" s="6" t="n">
        <f aca="false">1_Data_EDA!H599</f>
        <v>4</v>
      </c>
      <c r="C598" s="7" t="n">
        <f aca="false">1_Data_EDA!I599</f>
        <v>461.480011</v>
      </c>
      <c r="D598" s="6" t="n">
        <f aca="false">1_Data_EDA!J599</f>
        <v>1</v>
      </c>
      <c r="E598" s="7" t="n">
        <f aca="false">1_Data_EDA!K599</f>
        <v>461.480011</v>
      </c>
      <c r="F598" s="7" t="n">
        <f aca="false">1_Data_EDA!L599</f>
        <v>4.610000134</v>
      </c>
      <c r="G598" s="8" t="n">
        <f aca="false">1_Data_EDA!M599</f>
        <v>0.01</v>
      </c>
      <c r="H598" s="6" t="n">
        <f aca="false">IF(1_Data_EDA!B599="First Class",1,0)</f>
        <v>0</v>
      </c>
      <c r="I598" s="6" t="n">
        <f aca="false">IF(1_Data_EDA!B599="Second Class",1,0)</f>
        <v>0</v>
      </c>
      <c r="J598" s="6" t="n">
        <f aca="false">IF(1_Data_EDA!B599="Same Day",1,0)</f>
        <v>0</v>
      </c>
      <c r="K598" s="6" t="n">
        <f aca="false">IF(1_Data_EDA!C599="Corporate",1,0)</f>
        <v>0</v>
      </c>
      <c r="L598" s="6" t="n">
        <f aca="false">IF(1_Data_EDA!C599="Home Office",1,0)</f>
        <v>1</v>
      </c>
      <c r="M598" s="6" t="n">
        <f aca="false">IF(1_Data_EDA!D599="Europe",1,0)</f>
        <v>0</v>
      </c>
      <c r="N598" s="6" t="n">
        <f aca="false">IF(1_Data_EDA!D599="LATAM",1,0)</f>
        <v>0</v>
      </c>
      <c r="O598" s="6" t="n">
        <f aca="false">IF(1_Data_EDA!D599="Pacific Asia",1,0)</f>
        <v>1</v>
      </c>
      <c r="P598" s="6" t="n">
        <f aca="false">IF(1_Data_EDA!D599="USCA",1,0)</f>
        <v>0</v>
      </c>
      <c r="Q598" s="6" t="n">
        <f aca="false">IF(C598&gt;MEDIAN(C$5:C$8004),1,0)</f>
        <v>1</v>
      </c>
      <c r="R598" s="6" t="n">
        <f aca="false">IF(D598&gt;2,1,0)</f>
        <v>0</v>
      </c>
    </row>
    <row r="599" customFormat="false" ht="15" hidden="false" customHeight="true" outlineLevel="0" collapsed="false">
      <c r="A599" s="6" t="n">
        <f aca="false">1_Data_EDA!O600</f>
        <v>0</v>
      </c>
      <c r="B599" s="6" t="n">
        <f aca="false">1_Data_EDA!H600</f>
        <v>4</v>
      </c>
      <c r="C599" s="7" t="n">
        <f aca="false">1_Data_EDA!I600</f>
        <v>129.9900055</v>
      </c>
      <c r="D599" s="6" t="n">
        <f aca="false">1_Data_EDA!J600</f>
        <v>1</v>
      </c>
      <c r="E599" s="7" t="n">
        <f aca="false">1_Data_EDA!K600</f>
        <v>129.9900055</v>
      </c>
      <c r="F599" s="7" t="n">
        <f aca="false">1_Data_EDA!L600</f>
        <v>19.5</v>
      </c>
      <c r="G599" s="8" t="n">
        <f aca="false">1_Data_EDA!M600</f>
        <v>0.150000006</v>
      </c>
      <c r="H599" s="6" t="n">
        <f aca="false">IF(1_Data_EDA!B600="First Class",1,0)</f>
        <v>0</v>
      </c>
      <c r="I599" s="6" t="n">
        <f aca="false">IF(1_Data_EDA!B600="Second Class",1,0)</f>
        <v>0</v>
      </c>
      <c r="J599" s="6" t="n">
        <f aca="false">IF(1_Data_EDA!B600="Same Day",1,0)</f>
        <v>0</v>
      </c>
      <c r="K599" s="6" t="n">
        <f aca="false">IF(1_Data_EDA!C600="Corporate",1,0)</f>
        <v>1</v>
      </c>
      <c r="L599" s="6" t="n">
        <f aca="false">IF(1_Data_EDA!C600="Home Office",1,0)</f>
        <v>0</v>
      </c>
      <c r="M599" s="6" t="n">
        <f aca="false">IF(1_Data_EDA!D600="Europe",1,0)</f>
        <v>0</v>
      </c>
      <c r="N599" s="6" t="n">
        <f aca="false">IF(1_Data_EDA!D600="LATAM",1,0)</f>
        <v>1</v>
      </c>
      <c r="O599" s="6" t="n">
        <f aca="false">IF(1_Data_EDA!D600="Pacific Asia",1,0)</f>
        <v>0</v>
      </c>
      <c r="P599" s="6" t="n">
        <f aca="false">IF(1_Data_EDA!D600="USCA",1,0)</f>
        <v>0</v>
      </c>
      <c r="Q599" s="6" t="n">
        <f aca="false">IF(C599&gt;MEDIAN(C$5:C$8004),1,0)</f>
        <v>1</v>
      </c>
      <c r="R599" s="6" t="n">
        <f aca="false">IF(D599&gt;2,1,0)</f>
        <v>0</v>
      </c>
    </row>
    <row r="600" customFormat="false" ht="15" hidden="false" customHeight="true" outlineLevel="0" collapsed="false">
      <c r="A600" s="6" t="n">
        <f aca="false">1_Data_EDA!O601</f>
        <v>1</v>
      </c>
      <c r="B600" s="6" t="n">
        <f aca="false">1_Data_EDA!H601</f>
        <v>4</v>
      </c>
      <c r="C600" s="7" t="n">
        <f aca="false">1_Data_EDA!I601</f>
        <v>49.97999954</v>
      </c>
      <c r="D600" s="6" t="n">
        <f aca="false">1_Data_EDA!J601</f>
        <v>5</v>
      </c>
      <c r="E600" s="7" t="n">
        <f aca="false">1_Data_EDA!K601</f>
        <v>249.8999939</v>
      </c>
      <c r="F600" s="7" t="n">
        <f aca="false">1_Data_EDA!L601</f>
        <v>13.73999977</v>
      </c>
      <c r="G600" s="8" t="n">
        <f aca="false">1_Data_EDA!M601</f>
        <v>0.059999999</v>
      </c>
      <c r="H600" s="6" t="n">
        <f aca="false">IF(1_Data_EDA!B601="First Class",1,0)</f>
        <v>0</v>
      </c>
      <c r="I600" s="6" t="n">
        <f aca="false">IF(1_Data_EDA!B601="Second Class",1,0)</f>
        <v>0</v>
      </c>
      <c r="J600" s="6" t="n">
        <f aca="false">IF(1_Data_EDA!B601="Same Day",1,0)</f>
        <v>0</v>
      </c>
      <c r="K600" s="6" t="n">
        <f aca="false">IF(1_Data_EDA!C601="Corporate",1,0)</f>
        <v>0</v>
      </c>
      <c r="L600" s="6" t="n">
        <f aca="false">IF(1_Data_EDA!C601="Home Office",1,0)</f>
        <v>0</v>
      </c>
      <c r="M600" s="6" t="n">
        <f aca="false">IF(1_Data_EDA!D601="Europe",1,0)</f>
        <v>0</v>
      </c>
      <c r="N600" s="6" t="n">
        <f aca="false">IF(1_Data_EDA!D601="LATAM",1,0)</f>
        <v>0</v>
      </c>
      <c r="O600" s="6" t="n">
        <f aca="false">IF(1_Data_EDA!D601="Pacific Asia",1,0)</f>
        <v>0</v>
      </c>
      <c r="P600" s="6" t="n">
        <f aca="false">IF(1_Data_EDA!D601="USCA",1,0)</f>
        <v>1</v>
      </c>
      <c r="Q600" s="6" t="n">
        <f aca="false">IF(C600&gt;MEDIAN(C$5:C$8004),1,0)</f>
        <v>0</v>
      </c>
      <c r="R600" s="6" t="n">
        <f aca="false">IF(D600&gt;2,1,0)</f>
        <v>1</v>
      </c>
    </row>
    <row r="601" customFormat="false" ht="15" hidden="false" customHeight="true" outlineLevel="0" collapsed="false">
      <c r="A601" s="6" t="n">
        <f aca="false">1_Data_EDA!O602</f>
        <v>0</v>
      </c>
      <c r="B601" s="6" t="n">
        <f aca="false">1_Data_EDA!H602</f>
        <v>0</v>
      </c>
      <c r="C601" s="7" t="n">
        <f aca="false">1_Data_EDA!I602</f>
        <v>49.97999954</v>
      </c>
      <c r="D601" s="6" t="n">
        <f aca="false">1_Data_EDA!J602</f>
        <v>5</v>
      </c>
      <c r="E601" s="7" t="n">
        <f aca="false">1_Data_EDA!K602</f>
        <v>249.8999939</v>
      </c>
      <c r="F601" s="7" t="n">
        <f aca="false">1_Data_EDA!L602</f>
        <v>17.48999977</v>
      </c>
      <c r="G601" s="8" t="n">
        <f aca="false">1_Data_EDA!M602</f>
        <v>0.07</v>
      </c>
      <c r="H601" s="6" t="n">
        <f aca="false">IF(1_Data_EDA!B602="First Class",1,0)</f>
        <v>0</v>
      </c>
      <c r="I601" s="6" t="n">
        <f aca="false">IF(1_Data_EDA!B602="Second Class",1,0)</f>
        <v>0</v>
      </c>
      <c r="J601" s="6" t="n">
        <f aca="false">IF(1_Data_EDA!B602="Same Day",1,0)</f>
        <v>1</v>
      </c>
      <c r="K601" s="6" t="n">
        <f aca="false">IF(1_Data_EDA!C602="Corporate",1,0)</f>
        <v>1</v>
      </c>
      <c r="L601" s="6" t="n">
        <f aca="false">IF(1_Data_EDA!C602="Home Office",1,0)</f>
        <v>0</v>
      </c>
      <c r="M601" s="6" t="n">
        <f aca="false">IF(1_Data_EDA!D602="Europe",1,0)</f>
        <v>0</v>
      </c>
      <c r="N601" s="6" t="n">
        <f aca="false">IF(1_Data_EDA!D602="LATAM",1,0)</f>
        <v>0</v>
      </c>
      <c r="O601" s="6" t="n">
        <f aca="false">IF(1_Data_EDA!D602="Pacific Asia",1,0)</f>
        <v>0</v>
      </c>
      <c r="P601" s="6" t="n">
        <f aca="false">IF(1_Data_EDA!D602="USCA",1,0)</f>
        <v>1</v>
      </c>
      <c r="Q601" s="6" t="n">
        <f aca="false">IF(C601&gt;MEDIAN(C$5:C$8004),1,0)</f>
        <v>0</v>
      </c>
      <c r="R601" s="6" t="n">
        <f aca="false">IF(D601&gt;2,1,0)</f>
        <v>1</v>
      </c>
    </row>
    <row r="602" customFormat="false" ht="15" hidden="false" customHeight="true" outlineLevel="0" collapsed="false">
      <c r="A602" s="6" t="n">
        <f aca="false">1_Data_EDA!O603</f>
        <v>0</v>
      </c>
      <c r="B602" s="6" t="n">
        <f aca="false">1_Data_EDA!H603</f>
        <v>4</v>
      </c>
      <c r="C602" s="7" t="n">
        <f aca="false">1_Data_EDA!I603</f>
        <v>59.99000168</v>
      </c>
      <c r="D602" s="6" t="n">
        <f aca="false">1_Data_EDA!J603</f>
        <v>5</v>
      </c>
      <c r="E602" s="7" t="n">
        <f aca="false">1_Data_EDA!K603</f>
        <v>299.9500122</v>
      </c>
      <c r="F602" s="7" t="n">
        <f aca="false">1_Data_EDA!L603</f>
        <v>16.5</v>
      </c>
      <c r="G602" s="8" t="n">
        <f aca="false">1_Data_EDA!M603</f>
        <v>0.059999999</v>
      </c>
      <c r="H602" s="6" t="n">
        <f aca="false">IF(1_Data_EDA!B603="First Class",1,0)</f>
        <v>0</v>
      </c>
      <c r="I602" s="6" t="n">
        <f aca="false">IF(1_Data_EDA!B603="Second Class",1,0)</f>
        <v>0</v>
      </c>
      <c r="J602" s="6" t="n">
        <f aca="false">IF(1_Data_EDA!B603="Same Day",1,0)</f>
        <v>0</v>
      </c>
      <c r="K602" s="6" t="n">
        <f aca="false">IF(1_Data_EDA!C603="Corporate",1,0)</f>
        <v>0</v>
      </c>
      <c r="L602" s="6" t="n">
        <f aca="false">IF(1_Data_EDA!C603="Home Office",1,0)</f>
        <v>0</v>
      </c>
      <c r="M602" s="6" t="n">
        <f aca="false">IF(1_Data_EDA!D603="Europe",1,0)</f>
        <v>0</v>
      </c>
      <c r="N602" s="6" t="n">
        <f aca="false">IF(1_Data_EDA!D603="LATAM",1,0)</f>
        <v>0</v>
      </c>
      <c r="O602" s="6" t="n">
        <f aca="false">IF(1_Data_EDA!D603="Pacific Asia",1,0)</f>
        <v>0</v>
      </c>
      <c r="P602" s="6" t="n">
        <f aca="false">IF(1_Data_EDA!D603="USCA",1,0)</f>
        <v>1</v>
      </c>
      <c r="Q602" s="6" t="n">
        <f aca="false">IF(C602&gt;MEDIAN(C$5:C$8004),1,0)</f>
        <v>0</v>
      </c>
      <c r="R602" s="6" t="n">
        <f aca="false">IF(D602&gt;2,1,0)</f>
        <v>1</v>
      </c>
    </row>
    <row r="603" customFormat="false" ht="15" hidden="false" customHeight="true" outlineLevel="0" collapsed="false">
      <c r="A603" s="6" t="n">
        <f aca="false">1_Data_EDA!O604</f>
        <v>1</v>
      </c>
      <c r="B603" s="6" t="n">
        <f aca="false">1_Data_EDA!H604</f>
        <v>4</v>
      </c>
      <c r="C603" s="7" t="n">
        <f aca="false">1_Data_EDA!I604</f>
        <v>19.98999977</v>
      </c>
      <c r="D603" s="6" t="n">
        <f aca="false">1_Data_EDA!J604</f>
        <v>4</v>
      </c>
      <c r="E603" s="7" t="n">
        <f aca="false">1_Data_EDA!K604</f>
        <v>79.95999908</v>
      </c>
      <c r="F603" s="7" t="n">
        <f aca="false">1_Data_EDA!L604</f>
        <v>0</v>
      </c>
      <c r="G603" s="8" t="n">
        <f aca="false">1_Data_EDA!M604</f>
        <v>0</v>
      </c>
      <c r="H603" s="6" t="n">
        <f aca="false">IF(1_Data_EDA!B604="First Class",1,0)</f>
        <v>0</v>
      </c>
      <c r="I603" s="6" t="n">
        <f aca="false">IF(1_Data_EDA!B604="Second Class",1,0)</f>
        <v>0</v>
      </c>
      <c r="J603" s="6" t="n">
        <f aca="false">IF(1_Data_EDA!B604="Same Day",1,0)</f>
        <v>0</v>
      </c>
      <c r="K603" s="6" t="n">
        <f aca="false">IF(1_Data_EDA!C604="Corporate",1,0)</f>
        <v>1</v>
      </c>
      <c r="L603" s="6" t="n">
        <f aca="false">IF(1_Data_EDA!C604="Home Office",1,0)</f>
        <v>0</v>
      </c>
      <c r="M603" s="6" t="n">
        <f aca="false">IF(1_Data_EDA!D604="Europe",1,0)</f>
        <v>0</v>
      </c>
      <c r="N603" s="6" t="n">
        <f aca="false">IF(1_Data_EDA!D604="LATAM",1,0)</f>
        <v>1</v>
      </c>
      <c r="O603" s="6" t="n">
        <f aca="false">IF(1_Data_EDA!D604="Pacific Asia",1,0)</f>
        <v>0</v>
      </c>
      <c r="P603" s="6" t="n">
        <f aca="false">IF(1_Data_EDA!D604="USCA",1,0)</f>
        <v>0</v>
      </c>
      <c r="Q603" s="6" t="n">
        <f aca="false">IF(C603&gt;MEDIAN(C$5:C$8004),1,0)</f>
        <v>0</v>
      </c>
      <c r="R603" s="6" t="n">
        <f aca="false">IF(D603&gt;2,1,0)</f>
        <v>1</v>
      </c>
    </row>
    <row r="604" customFormat="false" ht="15" hidden="false" customHeight="true" outlineLevel="0" collapsed="false">
      <c r="A604" s="6" t="n">
        <f aca="false">1_Data_EDA!O605</f>
        <v>1</v>
      </c>
      <c r="B604" s="6" t="n">
        <f aca="false">1_Data_EDA!H605</f>
        <v>4</v>
      </c>
      <c r="C604" s="7" t="n">
        <f aca="false">1_Data_EDA!I605</f>
        <v>129.9900055</v>
      </c>
      <c r="D604" s="6" t="n">
        <f aca="false">1_Data_EDA!J605</f>
        <v>1</v>
      </c>
      <c r="E604" s="7" t="n">
        <f aca="false">1_Data_EDA!K605</f>
        <v>129.9900055</v>
      </c>
      <c r="F604" s="7" t="n">
        <f aca="false">1_Data_EDA!L605</f>
        <v>26</v>
      </c>
      <c r="G604" s="8" t="n">
        <f aca="false">1_Data_EDA!M605</f>
        <v>0.200000003</v>
      </c>
      <c r="H604" s="6" t="n">
        <f aca="false">IF(1_Data_EDA!B605="First Class",1,0)</f>
        <v>0</v>
      </c>
      <c r="I604" s="6" t="n">
        <f aca="false">IF(1_Data_EDA!B605="Second Class",1,0)</f>
        <v>0</v>
      </c>
      <c r="J604" s="6" t="n">
        <f aca="false">IF(1_Data_EDA!B605="Same Day",1,0)</f>
        <v>0</v>
      </c>
      <c r="K604" s="6" t="n">
        <f aca="false">IF(1_Data_EDA!C605="Corporate",1,0)</f>
        <v>1</v>
      </c>
      <c r="L604" s="6" t="n">
        <f aca="false">IF(1_Data_EDA!C605="Home Office",1,0)</f>
        <v>0</v>
      </c>
      <c r="M604" s="6" t="n">
        <f aca="false">IF(1_Data_EDA!D605="Europe",1,0)</f>
        <v>1</v>
      </c>
      <c r="N604" s="6" t="n">
        <f aca="false">IF(1_Data_EDA!D605="LATAM",1,0)</f>
        <v>0</v>
      </c>
      <c r="O604" s="6" t="n">
        <f aca="false">IF(1_Data_EDA!D605="Pacific Asia",1,0)</f>
        <v>0</v>
      </c>
      <c r="P604" s="6" t="n">
        <f aca="false">IF(1_Data_EDA!D605="USCA",1,0)</f>
        <v>0</v>
      </c>
      <c r="Q604" s="6" t="n">
        <f aca="false">IF(C604&gt;MEDIAN(C$5:C$8004),1,0)</f>
        <v>1</v>
      </c>
      <c r="R604" s="6" t="n">
        <f aca="false">IF(D604&gt;2,1,0)</f>
        <v>0</v>
      </c>
    </row>
    <row r="605" customFormat="false" ht="15" hidden="false" customHeight="true" outlineLevel="0" collapsed="false">
      <c r="A605" s="6" t="n">
        <f aca="false">1_Data_EDA!O606</f>
        <v>0</v>
      </c>
      <c r="B605" s="6" t="n">
        <f aca="false">1_Data_EDA!H606</f>
        <v>4</v>
      </c>
      <c r="C605" s="7" t="n">
        <f aca="false">1_Data_EDA!I606</f>
        <v>50</v>
      </c>
      <c r="D605" s="6" t="n">
        <f aca="false">1_Data_EDA!J606</f>
        <v>2</v>
      </c>
      <c r="E605" s="7" t="n">
        <f aca="false">1_Data_EDA!K606</f>
        <v>100</v>
      </c>
      <c r="F605" s="7" t="n">
        <f aca="false">1_Data_EDA!L606</f>
        <v>15</v>
      </c>
      <c r="G605" s="8" t="n">
        <f aca="false">1_Data_EDA!M606</f>
        <v>0.150000006</v>
      </c>
      <c r="H605" s="6" t="n">
        <f aca="false">IF(1_Data_EDA!B606="First Class",1,0)</f>
        <v>0</v>
      </c>
      <c r="I605" s="6" t="n">
        <f aca="false">IF(1_Data_EDA!B606="Second Class",1,0)</f>
        <v>0</v>
      </c>
      <c r="J605" s="6" t="n">
        <f aca="false">IF(1_Data_EDA!B606="Same Day",1,0)</f>
        <v>0</v>
      </c>
      <c r="K605" s="6" t="n">
        <f aca="false">IF(1_Data_EDA!C606="Corporate",1,0)</f>
        <v>0</v>
      </c>
      <c r="L605" s="6" t="n">
        <f aca="false">IF(1_Data_EDA!C606="Home Office",1,0)</f>
        <v>0</v>
      </c>
      <c r="M605" s="6" t="n">
        <f aca="false">IF(1_Data_EDA!D606="Europe",1,0)</f>
        <v>0</v>
      </c>
      <c r="N605" s="6" t="n">
        <f aca="false">IF(1_Data_EDA!D606="LATAM",1,0)</f>
        <v>1</v>
      </c>
      <c r="O605" s="6" t="n">
        <f aca="false">IF(1_Data_EDA!D606="Pacific Asia",1,0)</f>
        <v>0</v>
      </c>
      <c r="P605" s="6" t="n">
        <f aca="false">IF(1_Data_EDA!D606="USCA",1,0)</f>
        <v>0</v>
      </c>
      <c r="Q605" s="6" t="n">
        <f aca="false">IF(C605&gt;MEDIAN(C$5:C$8004),1,0)</f>
        <v>0</v>
      </c>
      <c r="R605" s="6" t="n">
        <f aca="false">IF(D605&gt;2,1,0)</f>
        <v>0</v>
      </c>
    </row>
    <row r="606" customFormat="false" ht="15" hidden="false" customHeight="true" outlineLevel="0" collapsed="false">
      <c r="A606" s="6" t="n">
        <f aca="false">1_Data_EDA!O607</f>
        <v>0</v>
      </c>
      <c r="B606" s="6" t="n">
        <f aca="false">1_Data_EDA!H607</f>
        <v>4</v>
      </c>
      <c r="C606" s="7" t="n">
        <f aca="false">1_Data_EDA!I607</f>
        <v>199.9900055</v>
      </c>
      <c r="D606" s="6" t="n">
        <f aca="false">1_Data_EDA!J607</f>
        <v>1</v>
      </c>
      <c r="E606" s="7" t="n">
        <f aca="false">1_Data_EDA!K607</f>
        <v>199.9900055</v>
      </c>
      <c r="F606" s="7" t="n">
        <f aca="false">1_Data_EDA!L607</f>
        <v>10</v>
      </c>
      <c r="G606" s="8" t="n">
        <f aca="false">1_Data_EDA!M607</f>
        <v>0.050000001</v>
      </c>
      <c r="H606" s="6" t="n">
        <f aca="false">IF(1_Data_EDA!B607="First Class",1,0)</f>
        <v>0</v>
      </c>
      <c r="I606" s="6" t="n">
        <f aca="false">IF(1_Data_EDA!B607="Second Class",1,0)</f>
        <v>0</v>
      </c>
      <c r="J606" s="6" t="n">
        <f aca="false">IF(1_Data_EDA!B607="Same Day",1,0)</f>
        <v>0</v>
      </c>
      <c r="K606" s="6" t="n">
        <f aca="false">IF(1_Data_EDA!C607="Corporate",1,0)</f>
        <v>1</v>
      </c>
      <c r="L606" s="6" t="n">
        <f aca="false">IF(1_Data_EDA!C607="Home Office",1,0)</f>
        <v>0</v>
      </c>
      <c r="M606" s="6" t="n">
        <f aca="false">IF(1_Data_EDA!D607="Europe",1,0)</f>
        <v>0</v>
      </c>
      <c r="N606" s="6" t="n">
        <f aca="false">IF(1_Data_EDA!D607="LATAM",1,0)</f>
        <v>0</v>
      </c>
      <c r="O606" s="6" t="n">
        <f aca="false">IF(1_Data_EDA!D607="Pacific Asia",1,0)</f>
        <v>0</v>
      </c>
      <c r="P606" s="6" t="n">
        <f aca="false">IF(1_Data_EDA!D607="USCA",1,0)</f>
        <v>1</v>
      </c>
      <c r="Q606" s="6" t="n">
        <f aca="false">IF(C606&gt;MEDIAN(C$5:C$8004),1,0)</f>
        <v>1</v>
      </c>
      <c r="R606" s="6" t="n">
        <f aca="false">IF(D606&gt;2,1,0)</f>
        <v>0</v>
      </c>
    </row>
    <row r="607" customFormat="false" ht="15" hidden="false" customHeight="true" outlineLevel="0" collapsed="false">
      <c r="A607" s="6" t="n">
        <f aca="false">1_Data_EDA!O608</f>
        <v>1</v>
      </c>
      <c r="B607" s="6" t="n">
        <f aca="false">1_Data_EDA!H608</f>
        <v>4</v>
      </c>
      <c r="C607" s="7" t="n">
        <f aca="false">1_Data_EDA!I608</f>
        <v>461.480011</v>
      </c>
      <c r="D607" s="6" t="n">
        <f aca="false">1_Data_EDA!J608</f>
        <v>1</v>
      </c>
      <c r="E607" s="7" t="n">
        <f aca="false">1_Data_EDA!K608</f>
        <v>461.480011</v>
      </c>
      <c r="F607" s="7" t="n">
        <f aca="false">1_Data_EDA!L608</f>
        <v>69.22000122</v>
      </c>
      <c r="G607" s="8" t="n">
        <f aca="false">1_Data_EDA!M608</f>
        <v>0.150000006</v>
      </c>
      <c r="H607" s="6" t="n">
        <f aca="false">IF(1_Data_EDA!B608="First Class",1,0)</f>
        <v>0</v>
      </c>
      <c r="I607" s="6" t="n">
        <f aca="false">IF(1_Data_EDA!B608="Second Class",1,0)</f>
        <v>0</v>
      </c>
      <c r="J607" s="6" t="n">
        <f aca="false">IF(1_Data_EDA!B608="Same Day",1,0)</f>
        <v>0</v>
      </c>
      <c r="K607" s="6" t="n">
        <f aca="false">IF(1_Data_EDA!C608="Corporate",1,0)</f>
        <v>0</v>
      </c>
      <c r="L607" s="6" t="n">
        <f aca="false">IF(1_Data_EDA!C608="Home Office",1,0)</f>
        <v>0</v>
      </c>
      <c r="M607" s="6" t="n">
        <f aca="false">IF(1_Data_EDA!D608="Europe",1,0)</f>
        <v>0</v>
      </c>
      <c r="N607" s="6" t="n">
        <f aca="false">IF(1_Data_EDA!D608="LATAM",1,0)</f>
        <v>0</v>
      </c>
      <c r="O607" s="6" t="n">
        <f aca="false">IF(1_Data_EDA!D608="Pacific Asia",1,0)</f>
        <v>1</v>
      </c>
      <c r="P607" s="6" t="n">
        <f aca="false">IF(1_Data_EDA!D608="USCA",1,0)</f>
        <v>0</v>
      </c>
      <c r="Q607" s="6" t="n">
        <f aca="false">IF(C607&gt;MEDIAN(C$5:C$8004),1,0)</f>
        <v>1</v>
      </c>
      <c r="R607" s="6" t="n">
        <f aca="false">IF(D607&gt;2,1,0)</f>
        <v>0</v>
      </c>
    </row>
    <row r="608" customFormat="false" ht="15" hidden="false" customHeight="true" outlineLevel="0" collapsed="false">
      <c r="A608" s="6" t="n">
        <f aca="false">1_Data_EDA!O609</f>
        <v>0</v>
      </c>
      <c r="B608" s="6" t="n">
        <f aca="false">1_Data_EDA!H609</f>
        <v>4</v>
      </c>
      <c r="C608" s="7" t="n">
        <f aca="false">1_Data_EDA!I609</f>
        <v>399.980011</v>
      </c>
      <c r="D608" s="6" t="n">
        <f aca="false">1_Data_EDA!J609</f>
        <v>1</v>
      </c>
      <c r="E608" s="7" t="n">
        <f aca="false">1_Data_EDA!K609</f>
        <v>399.980011</v>
      </c>
      <c r="F608" s="7" t="n">
        <f aca="false">1_Data_EDA!L609</f>
        <v>64</v>
      </c>
      <c r="G608" s="8" t="n">
        <f aca="false">1_Data_EDA!M609</f>
        <v>0.159999996</v>
      </c>
      <c r="H608" s="6" t="n">
        <f aca="false">IF(1_Data_EDA!B609="First Class",1,0)</f>
        <v>0</v>
      </c>
      <c r="I608" s="6" t="n">
        <f aca="false">IF(1_Data_EDA!B609="Second Class",1,0)</f>
        <v>0</v>
      </c>
      <c r="J608" s="6" t="n">
        <f aca="false">IF(1_Data_EDA!B609="Same Day",1,0)</f>
        <v>0</v>
      </c>
      <c r="K608" s="6" t="n">
        <f aca="false">IF(1_Data_EDA!C609="Corporate",1,0)</f>
        <v>1</v>
      </c>
      <c r="L608" s="6" t="n">
        <f aca="false">IF(1_Data_EDA!C609="Home Office",1,0)</f>
        <v>0</v>
      </c>
      <c r="M608" s="6" t="n">
        <f aca="false">IF(1_Data_EDA!D609="Europe",1,0)</f>
        <v>0</v>
      </c>
      <c r="N608" s="6" t="n">
        <f aca="false">IF(1_Data_EDA!D609="LATAM",1,0)</f>
        <v>0</v>
      </c>
      <c r="O608" s="6" t="n">
        <f aca="false">IF(1_Data_EDA!D609="Pacific Asia",1,0)</f>
        <v>1</v>
      </c>
      <c r="P608" s="6" t="n">
        <f aca="false">IF(1_Data_EDA!D609="USCA",1,0)</f>
        <v>0</v>
      </c>
      <c r="Q608" s="6" t="n">
        <f aca="false">IF(C608&gt;MEDIAN(C$5:C$8004),1,0)</f>
        <v>1</v>
      </c>
      <c r="R608" s="6" t="n">
        <f aca="false">IF(D608&gt;2,1,0)</f>
        <v>0</v>
      </c>
    </row>
    <row r="609" customFormat="false" ht="15" hidden="false" customHeight="true" outlineLevel="0" collapsed="false">
      <c r="A609" s="6" t="n">
        <f aca="false">1_Data_EDA!O610</f>
        <v>1</v>
      </c>
      <c r="B609" s="6" t="n">
        <f aca="false">1_Data_EDA!H610</f>
        <v>4</v>
      </c>
      <c r="C609" s="7" t="n">
        <f aca="false">1_Data_EDA!I610</f>
        <v>299.980011</v>
      </c>
      <c r="D609" s="6" t="n">
        <f aca="false">1_Data_EDA!J610</f>
        <v>1</v>
      </c>
      <c r="E609" s="7" t="n">
        <f aca="false">1_Data_EDA!K610</f>
        <v>299.980011</v>
      </c>
      <c r="F609" s="7" t="n">
        <f aca="false">1_Data_EDA!L610</f>
        <v>9</v>
      </c>
      <c r="G609" s="8" t="n">
        <f aca="false">1_Data_EDA!M610</f>
        <v>0.029999999</v>
      </c>
      <c r="H609" s="6" t="n">
        <f aca="false">IF(1_Data_EDA!B610="First Class",1,0)</f>
        <v>0</v>
      </c>
      <c r="I609" s="6" t="n">
        <f aca="false">IF(1_Data_EDA!B610="Second Class",1,0)</f>
        <v>0</v>
      </c>
      <c r="J609" s="6" t="n">
        <f aca="false">IF(1_Data_EDA!B610="Same Day",1,0)</f>
        <v>0</v>
      </c>
      <c r="K609" s="6" t="n">
        <f aca="false">IF(1_Data_EDA!C610="Corporate",1,0)</f>
        <v>1</v>
      </c>
      <c r="L609" s="6" t="n">
        <f aca="false">IF(1_Data_EDA!C610="Home Office",1,0)</f>
        <v>0</v>
      </c>
      <c r="M609" s="6" t="n">
        <f aca="false">IF(1_Data_EDA!D610="Europe",1,0)</f>
        <v>0</v>
      </c>
      <c r="N609" s="6" t="n">
        <f aca="false">IF(1_Data_EDA!D610="LATAM",1,0)</f>
        <v>0</v>
      </c>
      <c r="O609" s="6" t="n">
        <f aca="false">IF(1_Data_EDA!D610="Pacific Asia",1,0)</f>
        <v>0</v>
      </c>
      <c r="P609" s="6" t="n">
        <f aca="false">IF(1_Data_EDA!D610="USCA",1,0)</f>
        <v>0</v>
      </c>
      <c r="Q609" s="6" t="n">
        <f aca="false">IF(C609&gt;MEDIAN(C$5:C$8004),1,0)</f>
        <v>1</v>
      </c>
      <c r="R609" s="6" t="n">
        <f aca="false">IF(D609&gt;2,1,0)</f>
        <v>0</v>
      </c>
    </row>
    <row r="610" customFormat="false" ht="15" hidden="false" customHeight="true" outlineLevel="0" collapsed="false">
      <c r="A610" s="6" t="n">
        <f aca="false">1_Data_EDA!O611</f>
        <v>0</v>
      </c>
      <c r="B610" s="6" t="n">
        <f aca="false">1_Data_EDA!H611</f>
        <v>4</v>
      </c>
      <c r="C610" s="7" t="n">
        <f aca="false">1_Data_EDA!I611</f>
        <v>99.98999786</v>
      </c>
      <c r="D610" s="6" t="n">
        <f aca="false">1_Data_EDA!J611</f>
        <v>5</v>
      </c>
      <c r="E610" s="7" t="n">
        <f aca="false">1_Data_EDA!K611</f>
        <v>499.9500122</v>
      </c>
      <c r="F610" s="7" t="n">
        <f aca="false">1_Data_EDA!L611</f>
        <v>79.98999786</v>
      </c>
      <c r="G610" s="8" t="n">
        <f aca="false">1_Data_EDA!M611</f>
        <v>0.159999996</v>
      </c>
      <c r="H610" s="6" t="n">
        <f aca="false">IF(1_Data_EDA!B611="First Class",1,0)</f>
        <v>0</v>
      </c>
      <c r="I610" s="6" t="n">
        <f aca="false">IF(1_Data_EDA!B611="Second Class",1,0)</f>
        <v>0</v>
      </c>
      <c r="J610" s="6" t="n">
        <f aca="false">IF(1_Data_EDA!B611="Same Day",1,0)</f>
        <v>0</v>
      </c>
      <c r="K610" s="6" t="n">
        <f aca="false">IF(1_Data_EDA!C611="Corporate",1,0)</f>
        <v>0</v>
      </c>
      <c r="L610" s="6" t="n">
        <f aca="false">IF(1_Data_EDA!C611="Home Office",1,0)</f>
        <v>0</v>
      </c>
      <c r="M610" s="6" t="n">
        <f aca="false">IF(1_Data_EDA!D611="Europe",1,0)</f>
        <v>1</v>
      </c>
      <c r="N610" s="6" t="n">
        <f aca="false">IF(1_Data_EDA!D611="LATAM",1,0)</f>
        <v>0</v>
      </c>
      <c r="O610" s="6" t="n">
        <f aca="false">IF(1_Data_EDA!D611="Pacific Asia",1,0)</f>
        <v>0</v>
      </c>
      <c r="P610" s="6" t="n">
        <f aca="false">IF(1_Data_EDA!D611="USCA",1,0)</f>
        <v>0</v>
      </c>
      <c r="Q610" s="6" t="n">
        <f aca="false">IF(C610&gt;MEDIAN(C$5:C$8004),1,0)</f>
        <v>1</v>
      </c>
      <c r="R610" s="6" t="n">
        <f aca="false">IF(D610&gt;2,1,0)</f>
        <v>1</v>
      </c>
    </row>
    <row r="611" customFormat="false" ht="15" hidden="false" customHeight="true" outlineLevel="0" collapsed="false">
      <c r="A611" s="6" t="n">
        <f aca="false">1_Data_EDA!O612</f>
        <v>1</v>
      </c>
      <c r="B611" s="6" t="n">
        <f aca="false">1_Data_EDA!H612</f>
        <v>0</v>
      </c>
      <c r="C611" s="7" t="n">
        <f aca="false">1_Data_EDA!I612</f>
        <v>299.980011</v>
      </c>
      <c r="D611" s="6" t="n">
        <f aca="false">1_Data_EDA!J612</f>
        <v>1</v>
      </c>
      <c r="E611" s="7" t="n">
        <f aca="false">1_Data_EDA!K612</f>
        <v>299.980011</v>
      </c>
      <c r="F611" s="7" t="n">
        <f aca="false">1_Data_EDA!L612</f>
        <v>30</v>
      </c>
      <c r="G611" s="8" t="n">
        <f aca="false">1_Data_EDA!M612</f>
        <v>0.100000001</v>
      </c>
      <c r="H611" s="6" t="n">
        <f aca="false">IF(1_Data_EDA!B612="First Class",1,0)</f>
        <v>0</v>
      </c>
      <c r="I611" s="6" t="n">
        <f aca="false">IF(1_Data_EDA!B612="Second Class",1,0)</f>
        <v>0</v>
      </c>
      <c r="J611" s="6" t="n">
        <f aca="false">IF(1_Data_EDA!B612="Same Day",1,0)</f>
        <v>1</v>
      </c>
      <c r="K611" s="6" t="n">
        <f aca="false">IF(1_Data_EDA!C612="Corporate",1,0)</f>
        <v>1</v>
      </c>
      <c r="L611" s="6" t="n">
        <f aca="false">IF(1_Data_EDA!C612="Home Office",1,0)</f>
        <v>0</v>
      </c>
      <c r="M611" s="6" t="n">
        <f aca="false">IF(1_Data_EDA!D612="Europe",1,0)</f>
        <v>1</v>
      </c>
      <c r="N611" s="6" t="n">
        <f aca="false">IF(1_Data_EDA!D612="LATAM",1,0)</f>
        <v>0</v>
      </c>
      <c r="O611" s="6" t="n">
        <f aca="false">IF(1_Data_EDA!D612="Pacific Asia",1,0)</f>
        <v>0</v>
      </c>
      <c r="P611" s="6" t="n">
        <f aca="false">IF(1_Data_EDA!D612="USCA",1,0)</f>
        <v>0</v>
      </c>
      <c r="Q611" s="6" t="n">
        <f aca="false">IF(C611&gt;MEDIAN(C$5:C$8004),1,0)</f>
        <v>1</v>
      </c>
      <c r="R611" s="6" t="n">
        <f aca="false">IF(D611&gt;2,1,0)</f>
        <v>0</v>
      </c>
    </row>
    <row r="612" customFormat="false" ht="15" hidden="false" customHeight="true" outlineLevel="0" collapsed="false">
      <c r="A612" s="6" t="n">
        <f aca="false">1_Data_EDA!O613</f>
        <v>1</v>
      </c>
      <c r="B612" s="6" t="n">
        <f aca="false">1_Data_EDA!H613</f>
        <v>2</v>
      </c>
      <c r="C612" s="7" t="n">
        <f aca="false">1_Data_EDA!I613</f>
        <v>50</v>
      </c>
      <c r="D612" s="6" t="n">
        <f aca="false">1_Data_EDA!J613</f>
        <v>2</v>
      </c>
      <c r="E612" s="7" t="n">
        <f aca="false">1_Data_EDA!K613</f>
        <v>100</v>
      </c>
      <c r="F612" s="7" t="n">
        <f aca="false">1_Data_EDA!L613</f>
        <v>15</v>
      </c>
      <c r="G612" s="8" t="n">
        <f aca="false">1_Data_EDA!M613</f>
        <v>0.150000006</v>
      </c>
      <c r="H612" s="6" t="n">
        <f aca="false">IF(1_Data_EDA!B613="First Class",1,0)</f>
        <v>0</v>
      </c>
      <c r="I612" s="6" t="n">
        <f aca="false">IF(1_Data_EDA!B613="Second Class",1,0)</f>
        <v>1</v>
      </c>
      <c r="J612" s="6" t="n">
        <f aca="false">IF(1_Data_EDA!B613="Same Day",1,0)</f>
        <v>0</v>
      </c>
      <c r="K612" s="6" t="n">
        <f aca="false">IF(1_Data_EDA!C613="Corporate",1,0)</f>
        <v>0</v>
      </c>
      <c r="L612" s="6" t="n">
        <f aca="false">IF(1_Data_EDA!C613="Home Office",1,0)</f>
        <v>0</v>
      </c>
      <c r="M612" s="6" t="n">
        <f aca="false">IF(1_Data_EDA!D613="Europe",1,0)</f>
        <v>1</v>
      </c>
      <c r="N612" s="6" t="n">
        <f aca="false">IF(1_Data_EDA!D613="LATAM",1,0)</f>
        <v>0</v>
      </c>
      <c r="O612" s="6" t="n">
        <f aca="false">IF(1_Data_EDA!D613="Pacific Asia",1,0)</f>
        <v>0</v>
      </c>
      <c r="P612" s="6" t="n">
        <f aca="false">IF(1_Data_EDA!D613="USCA",1,0)</f>
        <v>0</v>
      </c>
      <c r="Q612" s="6" t="n">
        <f aca="false">IF(C612&gt;MEDIAN(C$5:C$8004),1,0)</f>
        <v>0</v>
      </c>
      <c r="R612" s="6" t="n">
        <f aca="false">IF(D612&gt;2,1,0)</f>
        <v>0</v>
      </c>
    </row>
    <row r="613" customFormat="false" ht="15" hidden="false" customHeight="true" outlineLevel="0" collapsed="false">
      <c r="A613" s="6" t="n">
        <f aca="false">1_Data_EDA!O614</f>
        <v>1</v>
      </c>
      <c r="B613" s="6" t="n">
        <f aca="false">1_Data_EDA!H614</f>
        <v>2</v>
      </c>
      <c r="C613" s="7" t="n">
        <f aca="false">1_Data_EDA!I614</f>
        <v>124.9899979</v>
      </c>
      <c r="D613" s="6" t="n">
        <f aca="false">1_Data_EDA!J614</f>
        <v>1</v>
      </c>
      <c r="E613" s="7" t="n">
        <f aca="false">1_Data_EDA!K614</f>
        <v>124.9899979</v>
      </c>
      <c r="F613" s="7" t="n">
        <f aca="false">1_Data_EDA!L614</f>
        <v>21.25</v>
      </c>
      <c r="G613" s="8" t="n">
        <f aca="false">1_Data_EDA!M614</f>
        <v>0.170000002</v>
      </c>
      <c r="H613" s="6" t="n">
        <f aca="false">IF(1_Data_EDA!B614="First Class",1,0)</f>
        <v>0</v>
      </c>
      <c r="I613" s="6" t="n">
        <f aca="false">IF(1_Data_EDA!B614="Second Class",1,0)</f>
        <v>1</v>
      </c>
      <c r="J613" s="6" t="n">
        <f aca="false">IF(1_Data_EDA!B614="Same Day",1,0)</f>
        <v>0</v>
      </c>
      <c r="K613" s="6" t="n">
        <f aca="false">IF(1_Data_EDA!C614="Corporate",1,0)</f>
        <v>1</v>
      </c>
      <c r="L613" s="6" t="n">
        <f aca="false">IF(1_Data_EDA!C614="Home Office",1,0)</f>
        <v>0</v>
      </c>
      <c r="M613" s="6" t="n">
        <f aca="false">IF(1_Data_EDA!D614="Europe",1,0)</f>
        <v>1</v>
      </c>
      <c r="N613" s="6" t="n">
        <f aca="false">IF(1_Data_EDA!D614="LATAM",1,0)</f>
        <v>0</v>
      </c>
      <c r="O613" s="6" t="n">
        <f aca="false">IF(1_Data_EDA!D614="Pacific Asia",1,0)</f>
        <v>0</v>
      </c>
      <c r="P613" s="6" t="n">
        <f aca="false">IF(1_Data_EDA!D614="USCA",1,0)</f>
        <v>0</v>
      </c>
      <c r="Q613" s="6" t="n">
        <f aca="false">IF(C613&gt;MEDIAN(C$5:C$8004),1,0)</f>
        <v>1</v>
      </c>
      <c r="R613" s="6" t="n">
        <f aca="false">IF(D613&gt;2,1,0)</f>
        <v>0</v>
      </c>
    </row>
    <row r="614" customFormat="false" ht="15" hidden="false" customHeight="true" outlineLevel="0" collapsed="false">
      <c r="A614" s="6" t="n">
        <f aca="false">1_Data_EDA!O615</f>
        <v>0</v>
      </c>
      <c r="B614" s="6" t="n">
        <f aca="false">1_Data_EDA!H615</f>
        <v>4</v>
      </c>
      <c r="C614" s="7" t="n">
        <f aca="false">1_Data_EDA!I615</f>
        <v>19.98999977</v>
      </c>
      <c r="D614" s="6" t="n">
        <f aca="false">1_Data_EDA!J615</f>
        <v>1</v>
      </c>
      <c r="E614" s="7" t="n">
        <f aca="false">1_Data_EDA!K615</f>
        <v>19.98999977</v>
      </c>
      <c r="F614" s="7" t="n">
        <f aca="false">1_Data_EDA!L615</f>
        <v>2.400000095</v>
      </c>
      <c r="G614" s="8" t="n">
        <f aca="false">1_Data_EDA!M615</f>
        <v>0.119999997</v>
      </c>
      <c r="H614" s="6" t="n">
        <f aca="false">IF(1_Data_EDA!B615="First Class",1,0)</f>
        <v>0</v>
      </c>
      <c r="I614" s="6" t="n">
        <f aca="false">IF(1_Data_EDA!B615="Second Class",1,0)</f>
        <v>0</v>
      </c>
      <c r="J614" s="6" t="n">
        <f aca="false">IF(1_Data_EDA!B615="Same Day",1,0)</f>
        <v>0</v>
      </c>
      <c r="K614" s="6" t="n">
        <f aca="false">IF(1_Data_EDA!C615="Corporate",1,0)</f>
        <v>1</v>
      </c>
      <c r="L614" s="6" t="n">
        <f aca="false">IF(1_Data_EDA!C615="Home Office",1,0)</f>
        <v>0</v>
      </c>
      <c r="M614" s="6" t="n">
        <f aca="false">IF(1_Data_EDA!D615="Europe",1,0)</f>
        <v>1</v>
      </c>
      <c r="N614" s="6" t="n">
        <f aca="false">IF(1_Data_EDA!D615="LATAM",1,0)</f>
        <v>0</v>
      </c>
      <c r="O614" s="6" t="n">
        <f aca="false">IF(1_Data_EDA!D615="Pacific Asia",1,0)</f>
        <v>0</v>
      </c>
      <c r="P614" s="6" t="n">
        <f aca="false">IF(1_Data_EDA!D615="USCA",1,0)</f>
        <v>0</v>
      </c>
      <c r="Q614" s="6" t="n">
        <f aca="false">IF(C614&gt;MEDIAN(C$5:C$8004),1,0)</f>
        <v>0</v>
      </c>
      <c r="R614" s="6" t="n">
        <f aca="false">IF(D614&gt;2,1,0)</f>
        <v>0</v>
      </c>
    </row>
    <row r="615" customFormat="false" ht="15" hidden="false" customHeight="true" outlineLevel="0" collapsed="false">
      <c r="A615" s="6" t="n">
        <f aca="false">1_Data_EDA!O616</f>
        <v>1</v>
      </c>
      <c r="B615" s="6" t="n">
        <f aca="false">1_Data_EDA!H616</f>
        <v>2</v>
      </c>
      <c r="C615" s="7" t="n">
        <f aca="false">1_Data_EDA!I616</f>
        <v>50</v>
      </c>
      <c r="D615" s="6" t="n">
        <f aca="false">1_Data_EDA!J616</f>
        <v>5</v>
      </c>
      <c r="E615" s="7" t="n">
        <f aca="false">1_Data_EDA!K616</f>
        <v>250</v>
      </c>
      <c r="F615" s="7" t="n">
        <f aca="false">1_Data_EDA!L616</f>
        <v>45</v>
      </c>
      <c r="G615" s="8" t="n">
        <f aca="false">1_Data_EDA!M616</f>
        <v>0.180000007</v>
      </c>
      <c r="H615" s="6" t="n">
        <f aca="false">IF(1_Data_EDA!B616="First Class",1,0)</f>
        <v>0</v>
      </c>
      <c r="I615" s="6" t="n">
        <f aca="false">IF(1_Data_EDA!B616="Second Class",1,0)</f>
        <v>1</v>
      </c>
      <c r="J615" s="6" t="n">
        <f aca="false">IF(1_Data_EDA!B616="Same Day",1,0)</f>
        <v>0</v>
      </c>
      <c r="K615" s="6" t="n">
        <f aca="false">IF(1_Data_EDA!C616="Corporate",1,0)</f>
        <v>1</v>
      </c>
      <c r="L615" s="6" t="n">
        <f aca="false">IF(1_Data_EDA!C616="Home Office",1,0)</f>
        <v>0</v>
      </c>
      <c r="M615" s="6" t="n">
        <f aca="false">IF(1_Data_EDA!D616="Europe",1,0)</f>
        <v>0</v>
      </c>
      <c r="N615" s="6" t="n">
        <f aca="false">IF(1_Data_EDA!D616="LATAM",1,0)</f>
        <v>0</v>
      </c>
      <c r="O615" s="6" t="n">
        <f aca="false">IF(1_Data_EDA!D616="Pacific Asia",1,0)</f>
        <v>1</v>
      </c>
      <c r="P615" s="6" t="n">
        <f aca="false">IF(1_Data_EDA!D616="USCA",1,0)</f>
        <v>0</v>
      </c>
      <c r="Q615" s="6" t="n">
        <f aca="false">IF(C615&gt;MEDIAN(C$5:C$8004),1,0)</f>
        <v>0</v>
      </c>
      <c r="R615" s="6" t="n">
        <f aca="false">IF(D615&gt;2,1,0)</f>
        <v>1</v>
      </c>
    </row>
    <row r="616" customFormat="false" ht="15" hidden="false" customHeight="true" outlineLevel="0" collapsed="false">
      <c r="A616" s="6" t="n">
        <f aca="false">1_Data_EDA!O617</f>
        <v>1</v>
      </c>
      <c r="B616" s="6" t="n">
        <f aca="false">1_Data_EDA!H617</f>
        <v>2</v>
      </c>
      <c r="C616" s="7" t="n">
        <f aca="false">1_Data_EDA!I617</f>
        <v>39.99000168</v>
      </c>
      <c r="D616" s="6" t="n">
        <f aca="false">1_Data_EDA!J617</f>
        <v>2</v>
      </c>
      <c r="E616" s="7" t="n">
        <f aca="false">1_Data_EDA!K617</f>
        <v>79.98000336</v>
      </c>
      <c r="F616" s="7" t="n">
        <f aca="false">1_Data_EDA!L617</f>
        <v>10.39999962</v>
      </c>
      <c r="G616" s="8" t="n">
        <f aca="false">1_Data_EDA!M617</f>
        <v>0.129999995</v>
      </c>
      <c r="H616" s="6" t="n">
        <f aca="false">IF(1_Data_EDA!B617="First Class",1,0)</f>
        <v>0</v>
      </c>
      <c r="I616" s="6" t="n">
        <f aca="false">IF(1_Data_EDA!B617="Second Class",1,0)</f>
        <v>1</v>
      </c>
      <c r="J616" s="6" t="n">
        <f aca="false">IF(1_Data_EDA!B617="Same Day",1,0)</f>
        <v>0</v>
      </c>
      <c r="K616" s="6" t="n">
        <f aca="false">IF(1_Data_EDA!C617="Corporate",1,0)</f>
        <v>0</v>
      </c>
      <c r="L616" s="6" t="n">
        <f aca="false">IF(1_Data_EDA!C617="Home Office",1,0)</f>
        <v>1</v>
      </c>
      <c r="M616" s="6" t="n">
        <f aca="false">IF(1_Data_EDA!D617="Europe",1,0)</f>
        <v>0</v>
      </c>
      <c r="N616" s="6" t="n">
        <f aca="false">IF(1_Data_EDA!D617="LATAM",1,0)</f>
        <v>0</v>
      </c>
      <c r="O616" s="6" t="n">
        <f aca="false">IF(1_Data_EDA!D617="Pacific Asia",1,0)</f>
        <v>1</v>
      </c>
      <c r="P616" s="6" t="n">
        <f aca="false">IF(1_Data_EDA!D617="USCA",1,0)</f>
        <v>0</v>
      </c>
      <c r="Q616" s="6" t="n">
        <f aca="false">IF(C616&gt;MEDIAN(C$5:C$8004),1,0)</f>
        <v>0</v>
      </c>
      <c r="R616" s="6" t="n">
        <f aca="false">IF(D616&gt;2,1,0)</f>
        <v>0</v>
      </c>
    </row>
    <row r="617" customFormat="false" ht="15" hidden="false" customHeight="true" outlineLevel="0" collapsed="false">
      <c r="A617" s="6" t="n">
        <f aca="false">1_Data_EDA!O618</f>
        <v>0</v>
      </c>
      <c r="B617" s="6" t="n">
        <f aca="false">1_Data_EDA!H618</f>
        <v>0</v>
      </c>
      <c r="C617" s="7" t="n">
        <f aca="false">1_Data_EDA!I618</f>
        <v>50</v>
      </c>
      <c r="D617" s="6" t="n">
        <f aca="false">1_Data_EDA!J618</f>
        <v>1</v>
      </c>
      <c r="E617" s="7" t="n">
        <f aca="false">1_Data_EDA!K618</f>
        <v>50</v>
      </c>
      <c r="F617" s="7" t="n">
        <f aca="false">1_Data_EDA!L618</f>
        <v>9</v>
      </c>
      <c r="G617" s="8" t="n">
        <f aca="false">1_Data_EDA!M618</f>
        <v>0.180000007</v>
      </c>
      <c r="H617" s="6" t="n">
        <f aca="false">IF(1_Data_EDA!B618="First Class",1,0)</f>
        <v>0</v>
      </c>
      <c r="I617" s="6" t="n">
        <f aca="false">IF(1_Data_EDA!B618="Second Class",1,0)</f>
        <v>0</v>
      </c>
      <c r="J617" s="6" t="n">
        <f aca="false">IF(1_Data_EDA!B618="Same Day",1,0)</f>
        <v>1</v>
      </c>
      <c r="K617" s="6" t="n">
        <f aca="false">IF(1_Data_EDA!C618="Corporate",1,0)</f>
        <v>0</v>
      </c>
      <c r="L617" s="6" t="n">
        <f aca="false">IF(1_Data_EDA!C618="Home Office",1,0)</f>
        <v>1</v>
      </c>
      <c r="M617" s="6" t="n">
        <f aca="false">IF(1_Data_EDA!D618="Europe",1,0)</f>
        <v>0</v>
      </c>
      <c r="N617" s="6" t="n">
        <f aca="false">IF(1_Data_EDA!D618="LATAM",1,0)</f>
        <v>1</v>
      </c>
      <c r="O617" s="6" t="n">
        <f aca="false">IF(1_Data_EDA!D618="Pacific Asia",1,0)</f>
        <v>0</v>
      </c>
      <c r="P617" s="6" t="n">
        <f aca="false">IF(1_Data_EDA!D618="USCA",1,0)</f>
        <v>0</v>
      </c>
      <c r="Q617" s="6" t="n">
        <f aca="false">IF(C617&gt;MEDIAN(C$5:C$8004),1,0)</f>
        <v>0</v>
      </c>
      <c r="R617" s="6" t="n">
        <f aca="false">IF(D617&gt;2,1,0)</f>
        <v>0</v>
      </c>
    </row>
    <row r="618" customFormat="false" ht="15" hidden="false" customHeight="true" outlineLevel="0" collapsed="false">
      <c r="A618" s="6" t="n">
        <f aca="false">1_Data_EDA!O619</f>
        <v>1</v>
      </c>
      <c r="B618" s="6" t="n">
        <f aca="false">1_Data_EDA!H619</f>
        <v>4</v>
      </c>
      <c r="C618" s="7" t="n">
        <f aca="false">1_Data_EDA!I619</f>
        <v>59.99000168</v>
      </c>
      <c r="D618" s="6" t="n">
        <f aca="false">1_Data_EDA!J619</f>
        <v>1</v>
      </c>
      <c r="E618" s="7" t="n">
        <f aca="false">1_Data_EDA!K619</f>
        <v>59.99000168</v>
      </c>
      <c r="F618" s="7" t="n">
        <f aca="false">1_Data_EDA!L619</f>
        <v>4.199999809</v>
      </c>
      <c r="G618" s="8" t="n">
        <f aca="false">1_Data_EDA!M619</f>
        <v>0.07</v>
      </c>
      <c r="H618" s="6" t="n">
        <f aca="false">IF(1_Data_EDA!B619="First Class",1,0)</f>
        <v>0</v>
      </c>
      <c r="I618" s="6" t="n">
        <f aca="false">IF(1_Data_EDA!B619="Second Class",1,0)</f>
        <v>0</v>
      </c>
      <c r="J618" s="6" t="n">
        <f aca="false">IF(1_Data_EDA!B619="Same Day",1,0)</f>
        <v>0</v>
      </c>
      <c r="K618" s="6" t="n">
        <f aca="false">IF(1_Data_EDA!C619="Corporate",1,0)</f>
        <v>0</v>
      </c>
      <c r="L618" s="6" t="n">
        <f aca="false">IF(1_Data_EDA!C619="Home Office",1,0)</f>
        <v>0</v>
      </c>
      <c r="M618" s="6" t="n">
        <f aca="false">IF(1_Data_EDA!D619="Europe",1,0)</f>
        <v>0</v>
      </c>
      <c r="N618" s="6" t="n">
        <f aca="false">IF(1_Data_EDA!D619="LATAM",1,0)</f>
        <v>0</v>
      </c>
      <c r="O618" s="6" t="n">
        <f aca="false">IF(1_Data_EDA!D619="Pacific Asia",1,0)</f>
        <v>1</v>
      </c>
      <c r="P618" s="6" t="n">
        <f aca="false">IF(1_Data_EDA!D619="USCA",1,0)</f>
        <v>0</v>
      </c>
      <c r="Q618" s="6" t="n">
        <f aca="false">IF(C618&gt;MEDIAN(C$5:C$8004),1,0)</f>
        <v>0</v>
      </c>
      <c r="R618" s="6" t="n">
        <f aca="false">IF(D618&gt;2,1,0)</f>
        <v>0</v>
      </c>
    </row>
    <row r="619" customFormat="false" ht="15" hidden="false" customHeight="true" outlineLevel="0" collapsed="false">
      <c r="A619" s="6" t="n">
        <f aca="false">1_Data_EDA!O620</f>
        <v>1</v>
      </c>
      <c r="B619" s="6" t="n">
        <f aca="false">1_Data_EDA!H620</f>
        <v>4</v>
      </c>
      <c r="C619" s="7" t="n">
        <f aca="false">1_Data_EDA!I620</f>
        <v>299.980011</v>
      </c>
      <c r="D619" s="6" t="n">
        <f aca="false">1_Data_EDA!J620</f>
        <v>1</v>
      </c>
      <c r="E619" s="7" t="n">
        <f aca="false">1_Data_EDA!K620</f>
        <v>299.980011</v>
      </c>
      <c r="F619" s="7" t="n">
        <f aca="false">1_Data_EDA!L620</f>
        <v>6</v>
      </c>
      <c r="G619" s="8" t="n">
        <f aca="false">1_Data_EDA!M620</f>
        <v>0.02</v>
      </c>
      <c r="H619" s="6" t="n">
        <f aca="false">IF(1_Data_EDA!B620="First Class",1,0)</f>
        <v>0</v>
      </c>
      <c r="I619" s="6" t="n">
        <f aca="false">IF(1_Data_EDA!B620="Second Class",1,0)</f>
        <v>0</v>
      </c>
      <c r="J619" s="6" t="n">
        <f aca="false">IF(1_Data_EDA!B620="Same Day",1,0)</f>
        <v>0</v>
      </c>
      <c r="K619" s="6" t="n">
        <f aca="false">IF(1_Data_EDA!C620="Corporate",1,0)</f>
        <v>0</v>
      </c>
      <c r="L619" s="6" t="n">
        <f aca="false">IF(1_Data_EDA!C620="Home Office",1,0)</f>
        <v>0</v>
      </c>
      <c r="M619" s="6" t="n">
        <f aca="false">IF(1_Data_EDA!D620="Europe",1,0)</f>
        <v>0</v>
      </c>
      <c r="N619" s="6" t="n">
        <f aca="false">IF(1_Data_EDA!D620="LATAM",1,0)</f>
        <v>0</v>
      </c>
      <c r="O619" s="6" t="n">
        <f aca="false">IF(1_Data_EDA!D620="Pacific Asia",1,0)</f>
        <v>1</v>
      </c>
      <c r="P619" s="6" t="n">
        <f aca="false">IF(1_Data_EDA!D620="USCA",1,0)</f>
        <v>0</v>
      </c>
      <c r="Q619" s="6" t="n">
        <f aca="false">IF(C619&gt;MEDIAN(C$5:C$8004),1,0)</f>
        <v>1</v>
      </c>
      <c r="R619" s="6" t="n">
        <f aca="false">IF(D619&gt;2,1,0)</f>
        <v>0</v>
      </c>
    </row>
    <row r="620" customFormat="false" ht="15" hidden="false" customHeight="true" outlineLevel="0" collapsed="false">
      <c r="A620" s="6" t="n">
        <f aca="false">1_Data_EDA!O621</f>
        <v>0</v>
      </c>
      <c r="B620" s="6" t="n">
        <f aca="false">1_Data_EDA!H621</f>
        <v>4</v>
      </c>
      <c r="C620" s="7" t="n">
        <f aca="false">1_Data_EDA!I621</f>
        <v>39.99000168</v>
      </c>
      <c r="D620" s="6" t="n">
        <f aca="false">1_Data_EDA!J621</f>
        <v>3</v>
      </c>
      <c r="E620" s="7" t="n">
        <f aca="false">1_Data_EDA!K621</f>
        <v>119.9700012</v>
      </c>
      <c r="F620" s="7" t="n">
        <f aca="false">1_Data_EDA!L621</f>
        <v>2.400000095</v>
      </c>
      <c r="G620" s="8" t="n">
        <f aca="false">1_Data_EDA!M621</f>
        <v>0.02</v>
      </c>
      <c r="H620" s="6" t="n">
        <f aca="false">IF(1_Data_EDA!B621="First Class",1,0)</f>
        <v>0</v>
      </c>
      <c r="I620" s="6" t="n">
        <f aca="false">IF(1_Data_EDA!B621="Second Class",1,0)</f>
        <v>0</v>
      </c>
      <c r="J620" s="6" t="n">
        <f aca="false">IF(1_Data_EDA!B621="Same Day",1,0)</f>
        <v>0</v>
      </c>
      <c r="K620" s="6" t="n">
        <f aca="false">IF(1_Data_EDA!C621="Corporate",1,0)</f>
        <v>0</v>
      </c>
      <c r="L620" s="6" t="n">
        <f aca="false">IF(1_Data_EDA!C621="Home Office",1,0)</f>
        <v>0</v>
      </c>
      <c r="M620" s="6" t="n">
        <f aca="false">IF(1_Data_EDA!D621="Europe",1,0)</f>
        <v>0</v>
      </c>
      <c r="N620" s="6" t="n">
        <f aca="false">IF(1_Data_EDA!D621="LATAM",1,0)</f>
        <v>1</v>
      </c>
      <c r="O620" s="6" t="n">
        <f aca="false">IF(1_Data_EDA!D621="Pacific Asia",1,0)</f>
        <v>0</v>
      </c>
      <c r="P620" s="6" t="n">
        <f aca="false">IF(1_Data_EDA!D621="USCA",1,0)</f>
        <v>0</v>
      </c>
      <c r="Q620" s="6" t="n">
        <f aca="false">IF(C620&gt;MEDIAN(C$5:C$8004),1,0)</f>
        <v>0</v>
      </c>
      <c r="R620" s="6" t="n">
        <f aca="false">IF(D620&gt;2,1,0)</f>
        <v>1</v>
      </c>
    </row>
    <row r="621" customFormat="false" ht="15" hidden="false" customHeight="true" outlineLevel="0" collapsed="false">
      <c r="A621" s="6" t="n">
        <f aca="false">1_Data_EDA!O622</f>
        <v>0</v>
      </c>
      <c r="B621" s="6" t="n">
        <f aca="false">1_Data_EDA!H622</f>
        <v>4</v>
      </c>
      <c r="C621" s="7" t="n">
        <f aca="false">1_Data_EDA!I622</f>
        <v>49.97999954</v>
      </c>
      <c r="D621" s="6" t="n">
        <f aca="false">1_Data_EDA!J622</f>
        <v>4</v>
      </c>
      <c r="E621" s="7" t="n">
        <f aca="false">1_Data_EDA!K622</f>
        <v>199.9199982</v>
      </c>
      <c r="F621" s="7" t="n">
        <f aca="false">1_Data_EDA!L622</f>
        <v>23.98999977</v>
      </c>
      <c r="G621" s="8" t="n">
        <f aca="false">1_Data_EDA!M622</f>
        <v>0.119999997</v>
      </c>
      <c r="H621" s="6" t="n">
        <f aca="false">IF(1_Data_EDA!B622="First Class",1,0)</f>
        <v>0</v>
      </c>
      <c r="I621" s="6" t="n">
        <f aca="false">IF(1_Data_EDA!B622="Second Class",1,0)</f>
        <v>0</v>
      </c>
      <c r="J621" s="6" t="n">
        <f aca="false">IF(1_Data_EDA!B622="Same Day",1,0)</f>
        <v>0</v>
      </c>
      <c r="K621" s="6" t="n">
        <f aca="false">IF(1_Data_EDA!C622="Corporate",1,0)</f>
        <v>0</v>
      </c>
      <c r="L621" s="6" t="n">
        <f aca="false">IF(1_Data_EDA!C622="Home Office",1,0)</f>
        <v>0</v>
      </c>
      <c r="M621" s="6" t="n">
        <f aca="false">IF(1_Data_EDA!D622="Europe",1,0)</f>
        <v>0</v>
      </c>
      <c r="N621" s="6" t="n">
        <f aca="false">IF(1_Data_EDA!D622="LATAM",1,0)</f>
        <v>0</v>
      </c>
      <c r="O621" s="6" t="n">
        <f aca="false">IF(1_Data_EDA!D622="Pacific Asia",1,0)</f>
        <v>0</v>
      </c>
      <c r="P621" s="6" t="n">
        <f aca="false">IF(1_Data_EDA!D622="USCA",1,0)</f>
        <v>1</v>
      </c>
      <c r="Q621" s="6" t="n">
        <f aca="false">IF(C621&gt;MEDIAN(C$5:C$8004),1,0)</f>
        <v>0</v>
      </c>
      <c r="R621" s="6" t="n">
        <f aca="false">IF(D621&gt;2,1,0)</f>
        <v>1</v>
      </c>
    </row>
    <row r="622" customFormat="false" ht="15" hidden="false" customHeight="true" outlineLevel="0" collapsed="false">
      <c r="A622" s="6" t="n">
        <f aca="false">1_Data_EDA!O623</f>
        <v>1</v>
      </c>
      <c r="B622" s="6" t="n">
        <f aca="false">1_Data_EDA!H623</f>
        <v>2</v>
      </c>
      <c r="C622" s="7" t="n">
        <f aca="false">1_Data_EDA!I623</f>
        <v>24.98999977</v>
      </c>
      <c r="D622" s="6" t="n">
        <f aca="false">1_Data_EDA!J623</f>
        <v>1</v>
      </c>
      <c r="E622" s="7" t="n">
        <f aca="false">1_Data_EDA!K623</f>
        <v>24.98999977</v>
      </c>
      <c r="F622" s="7" t="n">
        <f aca="false">1_Data_EDA!L623</f>
        <v>1</v>
      </c>
      <c r="G622" s="8" t="n">
        <f aca="false">1_Data_EDA!M623</f>
        <v>0.039999999</v>
      </c>
      <c r="H622" s="6" t="n">
        <f aca="false">IF(1_Data_EDA!B623="First Class",1,0)</f>
        <v>0</v>
      </c>
      <c r="I622" s="6" t="n">
        <f aca="false">IF(1_Data_EDA!B623="Second Class",1,0)</f>
        <v>1</v>
      </c>
      <c r="J622" s="6" t="n">
        <f aca="false">IF(1_Data_EDA!B623="Same Day",1,0)</f>
        <v>0</v>
      </c>
      <c r="K622" s="6" t="n">
        <f aca="false">IF(1_Data_EDA!C623="Corporate",1,0)</f>
        <v>0</v>
      </c>
      <c r="L622" s="6" t="n">
        <f aca="false">IF(1_Data_EDA!C623="Home Office",1,0)</f>
        <v>0</v>
      </c>
      <c r="M622" s="6" t="n">
        <f aca="false">IF(1_Data_EDA!D623="Europe",1,0)</f>
        <v>0</v>
      </c>
      <c r="N622" s="6" t="n">
        <f aca="false">IF(1_Data_EDA!D623="LATAM",1,0)</f>
        <v>0</v>
      </c>
      <c r="O622" s="6" t="n">
        <f aca="false">IF(1_Data_EDA!D623="Pacific Asia",1,0)</f>
        <v>1</v>
      </c>
      <c r="P622" s="6" t="n">
        <f aca="false">IF(1_Data_EDA!D623="USCA",1,0)</f>
        <v>0</v>
      </c>
      <c r="Q622" s="6" t="n">
        <f aca="false">IF(C622&gt;MEDIAN(C$5:C$8004),1,0)</f>
        <v>0</v>
      </c>
      <c r="R622" s="6" t="n">
        <f aca="false">IF(D622&gt;2,1,0)</f>
        <v>0</v>
      </c>
    </row>
    <row r="623" customFormat="false" ht="15" hidden="false" customHeight="true" outlineLevel="0" collapsed="false">
      <c r="A623" s="6" t="n">
        <f aca="false">1_Data_EDA!O624</f>
        <v>0</v>
      </c>
      <c r="B623" s="6" t="n">
        <f aca="false">1_Data_EDA!H624</f>
        <v>4</v>
      </c>
      <c r="C623" s="7" t="n">
        <f aca="false">1_Data_EDA!I624</f>
        <v>129.9900055</v>
      </c>
      <c r="D623" s="6" t="n">
        <f aca="false">1_Data_EDA!J624</f>
        <v>1</v>
      </c>
      <c r="E623" s="7" t="n">
        <f aca="false">1_Data_EDA!K624</f>
        <v>129.9900055</v>
      </c>
      <c r="F623" s="7" t="n">
        <f aca="false">1_Data_EDA!L624</f>
        <v>2.599999905</v>
      </c>
      <c r="G623" s="8" t="n">
        <f aca="false">1_Data_EDA!M624</f>
        <v>0.02</v>
      </c>
      <c r="H623" s="6" t="n">
        <f aca="false">IF(1_Data_EDA!B624="First Class",1,0)</f>
        <v>0</v>
      </c>
      <c r="I623" s="6" t="n">
        <f aca="false">IF(1_Data_EDA!B624="Second Class",1,0)</f>
        <v>0</v>
      </c>
      <c r="J623" s="6" t="n">
        <f aca="false">IF(1_Data_EDA!B624="Same Day",1,0)</f>
        <v>0</v>
      </c>
      <c r="K623" s="6" t="n">
        <f aca="false">IF(1_Data_EDA!C624="Corporate",1,0)</f>
        <v>0</v>
      </c>
      <c r="L623" s="6" t="n">
        <f aca="false">IF(1_Data_EDA!C624="Home Office",1,0)</f>
        <v>1</v>
      </c>
      <c r="M623" s="6" t="n">
        <f aca="false">IF(1_Data_EDA!D624="Europe",1,0)</f>
        <v>0</v>
      </c>
      <c r="N623" s="6" t="n">
        <f aca="false">IF(1_Data_EDA!D624="LATAM",1,0)</f>
        <v>0</v>
      </c>
      <c r="O623" s="6" t="n">
        <f aca="false">IF(1_Data_EDA!D624="Pacific Asia",1,0)</f>
        <v>1</v>
      </c>
      <c r="P623" s="6" t="n">
        <f aca="false">IF(1_Data_EDA!D624="USCA",1,0)</f>
        <v>0</v>
      </c>
      <c r="Q623" s="6" t="n">
        <f aca="false">IF(C623&gt;MEDIAN(C$5:C$8004),1,0)</f>
        <v>1</v>
      </c>
      <c r="R623" s="6" t="n">
        <f aca="false">IF(D623&gt;2,1,0)</f>
        <v>0</v>
      </c>
    </row>
    <row r="624" customFormat="false" ht="15" hidden="false" customHeight="true" outlineLevel="0" collapsed="false">
      <c r="A624" s="6" t="n">
        <f aca="false">1_Data_EDA!O625</f>
        <v>1</v>
      </c>
      <c r="B624" s="6" t="n">
        <f aca="false">1_Data_EDA!H625</f>
        <v>2</v>
      </c>
      <c r="C624" s="7" t="n">
        <f aca="false">1_Data_EDA!I625</f>
        <v>65</v>
      </c>
      <c r="D624" s="6" t="n">
        <f aca="false">1_Data_EDA!J625</f>
        <v>4</v>
      </c>
      <c r="E624" s="7" t="n">
        <f aca="false">1_Data_EDA!K625</f>
        <v>260</v>
      </c>
      <c r="F624" s="7" t="n">
        <f aca="false">1_Data_EDA!L625</f>
        <v>7.800000191</v>
      </c>
      <c r="G624" s="8" t="n">
        <f aca="false">1_Data_EDA!M625</f>
        <v>0.029999999</v>
      </c>
      <c r="H624" s="6" t="n">
        <f aca="false">IF(1_Data_EDA!B625="First Class",1,0)</f>
        <v>0</v>
      </c>
      <c r="I624" s="6" t="n">
        <f aca="false">IF(1_Data_EDA!B625="Second Class",1,0)</f>
        <v>1</v>
      </c>
      <c r="J624" s="6" t="n">
        <f aca="false">IF(1_Data_EDA!B625="Same Day",1,0)</f>
        <v>0</v>
      </c>
      <c r="K624" s="6" t="n">
        <f aca="false">IF(1_Data_EDA!C625="Corporate",1,0)</f>
        <v>1</v>
      </c>
      <c r="L624" s="6" t="n">
        <f aca="false">IF(1_Data_EDA!C625="Home Office",1,0)</f>
        <v>0</v>
      </c>
      <c r="M624" s="6" t="n">
        <f aca="false">IF(1_Data_EDA!D625="Europe",1,0)</f>
        <v>1</v>
      </c>
      <c r="N624" s="6" t="n">
        <f aca="false">IF(1_Data_EDA!D625="LATAM",1,0)</f>
        <v>0</v>
      </c>
      <c r="O624" s="6" t="n">
        <f aca="false">IF(1_Data_EDA!D625="Pacific Asia",1,0)</f>
        <v>0</v>
      </c>
      <c r="P624" s="6" t="n">
        <f aca="false">IF(1_Data_EDA!D625="USCA",1,0)</f>
        <v>0</v>
      </c>
      <c r="Q624" s="6" t="n">
        <f aca="false">IF(C624&gt;MEDIAN(C$5:C$8004),1,0)</f>
        <v>0</v>
      </c>
      <c r="R624" s="6" t="n">
        <f aca="false">IF(D624&gt;2,1,0)</f>
        <v>1</v>
      </c>
    </row>
    <row r="625" customFormat="false" ht="15" hidden="false" customHeight="true" outlineLevel="0" collapsed="false">
      <c r="A625" s="6" t="n">
        <f aca="false">1_Data_EDA!O626</f>
        <v>1</v>
      </c>
      <c r="B625" s="6" t="n">
        <f aca="false">1_Data_EDA!H626</f>
        <v>2</v>
      </c>
      <c r="C625" s="7" t="n">
        <f aca="false">1_Data_EDA!I626</f>
        <v>299.980011</v>
      </c>
      <c r="D625" s="6" t="n">
        <f aca="false">1_Data_EDA!J626</f>
        <v>1</v>
      </c>
      <c r="E625" s="7" t="n">
        <f aca="false">1_Data_EDA!K626</f>
        <v>299.980011</v>
      </c>
      <c r="F625" s="7" t="n">
        <f aca="false">1_Data_EDA!L626</f>
        <v>21</v>
      </c>
      <c r="G625" s="8" t="n">
        <f aca="false">1_Data_EDA!M626</f>
        <v>0.07</v>
      </c>
      <c r="H625" s="6" t="n">
        <f aca="false">IF(1_Data_EDA!B626="First Class",1,0)</f>
        <v>0</v>
      </c>
      <c r="I625" s="6" t="n">
        <f aca="false">IF(1_Data_EDA!B626="Second Class",1,0)</f>
        <v>1</v>
      </c>
      <c r="J625" s="6" t="n">
        <f aca="false">IF(1_Data_EDA!B626="Same Day",1,0)</f>
        <v>0</v>
      </c>
      <c r="K625" s="6" t="n">
        <f aca="false">IF(1_Data_EDA!C626="Corporate",1,0)</f>
        <v>0</v>
      </c>
      <c r="L625" s="6" t="n">
        <f aca="false">IF(1_Data_EDA!C626="Home Office",1,0)</f>
        <v>0</v>
      </c>
      <c r="M625" s="6" t="n">
        <f aca="false">IF(1_Data_EDA!D626="Europe",1,0)</f>
        <v>0</v>
      </c>
      <c r="N625" s="6" t="n">
        <f aca="false">IF(1_Data_EDA!D626="LATAM",1,0)</f>
        <v>0</v>
      </c>
      <c r="O625" s="6" t="n">
        <f aca="false">IF(1_Data_EDA!D626="Pacific Asia",1,0)</f>
        <v>1</v>
      </c>
      <c r="P625" s="6" t="n">
        <f aca="false">IF(1_Data_EDA!D626="USCA",1,0)</f>
        <v>0</v>
      </c>
      <c r="Q625" s="6" t="n">
        <f aca="false">IF(C625&gt;MEDIAN(C$5:C$8004),1,0)</f>
        <v>1</v>
      </c>
      <c r="R625" s="6" t="n">
        <f aca="false">IF(D625&gt;2,1,0)</f>
        <v>0</v>
      </c>
    </row>
    <row r="626" customFormat="false" ht="15" hidden="false" customHeight="true" outlineLevel="0" collapsed="false">
      <c r="A626" s="6" t="n">
        <f aca="false">1_Data_EDA!O627</f>
        <v>1</v>
      </c>
      <c r="B626" s="6" t="n">
        <f aca="false">1_Data_EDA!H627</f>
        <v>2</v>
      </c>
      <c r="C626" s="7" t="n">
        <f aca="false">1_Data_EDA!I627</f>
        <v>59.99000168</v>
      </c>
      <c r="D626" s="6" t="n">
        <f aca="false">1_Data_EDA!J627</f>
        <v>4</v>
      </c>
      <c r="E626" s="7" t="n">
        <f aca="false">1_Data_EDA!K627</f>
        <v>239.9600067</v>
      </c>
      <c r="F626" s="7" t="n">
        <f aca="false">1_Data_EDA!L627</f>
        <v>13.19999981</v>
      </c>
      <c r="G626" s="8" t="n">
        <f aca="false">1_Data_EDA!M627</f>
        <v>0.059999999</v>
      </c>
      <c r="H626" s="6" t="n">
        <f aca="false">IF(1_Data_EDA!B627="First Class",1,0)</f>
        <v>0</v>
      </c>
      <c r="I626" s="6" t="n">
        <f aca="false">IF(1_Data_EDA!B627="Second Class",1,0)</f>
        <v>1</v>
      </c>
      <c r="J626" s="6" t="n">
        <f aca="false">IF(1_Data_EDA!B627="Same Day",1,0)</f>
        <v>0</v>
      </c>
      <c r="K626" s="6" t="n">
        <f aca="false">IF(1_Data_EDA!C627="Corporate",1,0)</f>
        <v>0</v>
      </c>
      <c r="L626" s="6" t="n">
        <f aca="false">IF(1_Data_EDA!C627="Home Office",1,0)</f>
        <v>0</v>
      </c>
      <c r="M626" s="6" t="n">
        <f aca="false">IF(1_Data_EDA!D627="Europe",1,0)</f>
        <v>0</v>
      </c>
      <c r="N626" s="6" t="n">
        <f aca="false">IF(1_Data_EDA!D627="LATAM",1,0)</f>
        <v>0</v>
      </c>
      <c r="O626" s="6" t="n">
        <f aca="false">IF(1_Data_EDA!D627="Pacific Asia",1,0)</f>
        <v>0</v>
      </c>
      <c r="P626" s="6" t="n">
        <f aca="false">IF(1_Data_EDA!D627="USCA",1,0)</f>
        <v>1</v>
      </c>
      <c r="Q626" s="6" t="n">
        <f aca="false">IF(C626&gt;MEDIAN(C$5:C$8004),1,0)</f>
        <v>0</v>
      </c>
      <c r="R626" s="6" t="n">
        <f aca="false">IF(D626&gt;2,1,0)</f>
        <v>1</v>
      </c>
    </row>
    <row r="627" customFormat="false" ht="15" hidden="false" customHeight="true" outlineLevel="0" collapsed="false">
      <c r="A627" s="6" t="n">
        <f aca="false">1_Data_EDA!O628</f>
        <v>1</v>
      </c>
      <c r="B627" s="6" t="n">
        <f aca="false">1_Data_EDA!H628</f>
        <v>2</v>
      </c>
      <c r="C627" s="7" t="n">
        <f aca="false">1_Data_EDA!I628</f>
        <v>50</v>
      </c>
      <c r="D627" s="6" t="n">
        <f aca="false">1_Data_EDA!J628</f>
        <v>3</v>
      </c>
      <c r="E627" s="7" t="n">
        <f aca="false">1_Data_EDA!K628</f>
        <v>150</v>
      </c>
      <c r="F627" s="7" t="n">
        <f aca="false">1_Data_EDA!L628</f>
        <v>24</v>
      </c>
      <c r="G627" s="8" t="n">
        <f aca="false">1_Data_EDA!M628</f>
        <v>0.159999996</v>
      </c>
      <c r="H627" s="6" t="n">
        <f aca="false">IF(1_Data_EDA!B628="First Class",1,0)</f>
        <v>0</v>
      </c>
      <c r="I627" s="6" t="n">
        <f aca="false">IF(1_Data_EDA!B628="Second Class",1,0)</f>
        <v>1</v>
      </c>
      <c r="J627" s="6" t="n">
        <f aca="false">IF(1_Data_EDA!B628="Same Day",1,0)</f>
        <v>0</v>
      </c>
      <c r="K627" s="6" t="n">
        <f aca="false">IF(1_Data_EDA!C628="Corporate",1,0)</f>
        <v>0</v>
      </c>
      <c r="L627" s="6" t="n">
        <f aca="false">IF(1_Data_EDA!C628="Home Office",1,0)</f>
        <v>0</v>
      </c>
      <c r="M627" s="6" t="n">
        <f aca="false">IF(1_Data_EDA!D628="Europe",1,0)</f>
        <v>0</v>
      </c>
      <c r="N627" s="6" t="n">
        <f aca="false">IF(1_Data_EDA!D628="LATAM",1,0)</f>
        <v>1</v>
      </c>
      <c r="O627" s="6" t="n">
        <f aca="false">IF(1_Data_EDA!D628="Pacific Asia",1,0)</f>
        <v>0</v>
      </c>
      <c r="P627" s="6" t="n">
        <f aca="false">IF(1_Data_EDA!D628="USCA",1,0)</f>
        <v>0</v>
      </c>
      <c r="Q627" s="6" t="n">
        <f aca="false">IF(C627&gt;MEDIAN(C$5:C$8004),1,0)</f>
        <v>0</v>
      </c>
      <c r="R627" s="6" t="n">
        <f aca="false">IF(D627&gt;2,1,0)</f>
        <v>1</v>
      </c>
    </row>
    <row r="628" customFormat="false" ht="15" hidden="false" customHeight="true" outlineLevel="0" collapsed="false">
      <c r="A628" s="6" t="n">
        <f aca="false">1_Data_EDA!O629</f>
        <v>0</v>
      </c>
      <c r="B628" s="6" t="n">
        <f aca="false">1_Data_EDA!H629</f>
        <v>4</v>
      </c>
      <c r="C628" s="7" t="n">
        <f aca="false">1_Data_EDA!I629</f>
        <v>49.97999954</v>
      </c>
      <c r="D628" s="6" t="n">
        <f aca="false">1_Data_EDA!J629</f>
        <v>2</v>
      </c>
      <c r="E628" s="7" t="n">
        <f aca="false">1_Data_EDA!K629</f>
        <v>99.95999908</v>
      </c>
      <c r="F628" s="7" t="n">
        <f aca="false">1_Data_EDA!L629</f>
        <v>14.98999977</v>
      </c>
      <c r="G628" s="8" t="n">
        <f aca="false">1_Data_EDA!M629</f>
        <v>0.150000006</v>
      </c>
      <c r="H628" s="6" t="n">
        <f aca="false">IF(1_Data_EDA!B629="First Class",1,0)</f>
        <v>0</v>
      </c>
      <c r="I628" s="6" t="n">
        <f aca="false">IF(1_Data_EDA!B629="Second Class",1,0)</f>
        <v>0</v>
      </c>
      <c r="J628" s="6" t="n">
        <f aca="false">IF(1_Data_EDA!B629="Same Day",1,0)</f>
        <v>0</v>
      </c>
      <c r="K628" s="6" t="n">
        <f aca="false">IF(1_Data_EDA!C629="Corporate",1,0)</f>
        <v>0</v>
      </c>
      <c r="L628" s="6" t="n">
        <f aca="false">IF(1_Data_EDA!C629="Home Office",1,0)</f>
        <v>0</v>
      </c>
      <c r="M628" s="6" t="n">
        <f aca="false">IF(1_Data_EDA!D629="Europe",1,0)</f>
        <v>0</v>
      </c>
      <c r="N628" s="6" t="n">
        <f aca="false">IF(1_Data_EDA!D629="LATAM",1,0)</f>
        <v>0</v>
      </c>
      <c r="O628" s="6" t="n">
        <f aca="false">IF(1_Data_EDA!D629="Pacific Asia",1,0)</f>
        <v>0</v>
      </c>
      <c r="P628" s="6" t="n">
        <f aca="false">IF(1_Data_EDA!D629="USCA",1,0)</f>
        <v>0</v>
      </c>
      <c r="Q628" s="6" t="n">
        <f aca="false">IF(C628&gt;MEDIAN(C$5:C$8004),1,0)</f>
        <v>0</v>
      </c>
      <c r="R628" s="6" t="n">
        <f aca="false">IF(D628&gt;2,1,0)</f>
        <v>0</v>
      </c>
    </row>
    <row r="629" customFormat="false" ht="15" hidden="false" customHeight="true" outlineLevel="0" collapsed="false">
      <c r="A629" s="6" t="n">
        <f aca="false">1_Data_EDA!O630</f>
        <v>0</v>
      </c>
      <c r="B629" s="6" t="n">
        <f aca="false">1_Data_EDA!H630</f>
        <v>4</v>
      </c>
      <c r="C629" s="7" t="n">
        <f aca="false">1_Data_EDA!I630</f>
        <v>399.980011</v>
      </c>
      <c r="D629" s="6" t="n">
        <f aca="false">1_Data_EDA!J630</f>
        <v>1</v>
      </c>
      <c r="E629" s="7" t="n">
        <f aca="false">1_Data_EDA!K630</f>
        <v>399.980011</v>
      </c>
      <c r="F629" s="7" t="n">
        <f aca="false">1_Data_EDA!L630</f>
        <v>0</v>
      </c>
      <c r="G629" s="8" t="n">
        <f aca="false">1_Data_EDA!M630</f>
        <v>0</v>
      </c>
      <c r="H629" s="6" t="n">
        <f aca="false">IF(1_Data_EDA!B630="First Class",1,0)</f>
        <v>0</v>
      </c>
      <c r="I629" s="6" t="n">
        <f aca="false">IF(1_Data_EDA!B630="Second Class",1,0)</f>
        <v>0</v>
      </c>
      <c r="J629" s="6" t="n">
        <f aca="false">IF(1_Data_EDA!B630="Same Day",1,0)</f>
        <v>0</v>
      </c>
      <c r="K629" s="6" t="n">
        <f aca="false">IF(1_Data_EDA!C630="Corporate",1,0)</f>
        <v>0</v>
      </c>
      <c r="L629" s="6" t="n">
        <f aca="false">IF(1_Data_EDA!C630="Home Office",1,0)</f>
        <v>0</v>
      </c>
      <c r="M629" s="6" t="n">
        <f aca="false">IF(1_Data_EDA!D630="Europe",1,0)</f>
        <v>1</v>
      </c>
      <c r="N629" s="6" t="n">
        <f aca="false">IF(1_Data_EDA!D630="LATAM",1,0)</f>
        <v>0</v>
      </c>
      <c r="O629" s="6" t="n">
        <f aca="false">IF(1_Data_EDA!D630="Pacific Asia",1,0)</f>
        <v>0</v>
      </c>
      <c r="P629" s="6" t="n">
        <f aca="false">IF(1_Data_EDA!D630="USCA",1,0)</f>
        <v>0</v>
      </c>
      <c r="Q629" s="6" t="n">
        <f aca="false">IF(C629&gt;MEDIAN(C$5:C$8004),1,0)</f>
        <v>1</v>
      </c>
      <c r="R629" s="6" t="n">
        <f aca="false">IF(D629&gt;2,1,0)</f>
        <v>0</v>
      </c>
    </row>
    <row r="630" customFormat="false" ht="15" hidden="false" customHeight="true" outlineLevel="0" collapsed="false">
      <c r="A630" s="6" t="n">
        <f aca="false">1_Data_EDA!O631</f>
        <v>1</v>
      </c>
      <c r="B630" s="6" t="n">
        <f aca="false">1_Data_EDA!H631</f>
        <v>2</v>
      </c>
      <c r="C630" s="7" t="n">
        <f aca="false">1_Data_EDA!I631</f>
        <v>50</v>
      </c>
      <c r="D630" s="6" t="n">
        <f aca="false">1_Data_EDA!J631</f>
        <v>3</v>
      </c>
      <c r="E630" s="7" t="n">
        <f aca="false">1_Data_EDA!K631</f>
        <v>150</v>
      </c>
      <c r="F630" s="7" t="n">
        <f aca="false">1_Data_EDA!L631</f>
        <v>19.5</v>
      </c>
      <c r="G630" s="8" t="n">
        <f aca="false">1_Data_EDA!M631</f>
        <v>0.129999995</v>
      </c>
      <c r="H630" s="6" t="n">
        <f aca="false">IF(1_Data_EDA!B631="First Class",1,0)</f>
        <v>0</v>
      </c>
      <c r="I630" s="6" t="n">
        <f aca="false">IF(1_Data_EDA!B631="Second Class",1,0)</f>
        <v>1</v>
      </c>
      <c r="J630" s="6" t="n">
        <f aca="false">IF(1_Data_EDA!B631="Same Day",1,0)</f>
        <v>0</v>
      </c>
      <c r="K630" s="6" t="n">
        <f aca="false">IF(1_Data_EDA!C631="Corporate",1,0)</f>
        <v>0</v>
      </c>
      <c r="L630" s="6" t="n">
        <f aca="false">IF(1_Data_EDA!C631="Home Office",1,0)</f>
        <v>1</v>
      </c>
      <c r="M630" s="6" t="n">
        <f aca="false">IF(1_Data_EDA!D631="Europe",1,0)</f>
        <v>0</v>
      </c>
      <c r="N630" s="6" t="n">
        <f aca="false">IF(1_Data_EDA!D631="LATAM",1,0)</f>
        <v>0</v>
      </c>
      <c r="O630" s="6" t="n">
        <f aca="false">IF(1_Data_EDA!D631="Pacific Asia",1,0)</f>
        <v>0</v>
      </c>
      <c r="P630" s="6" t="n">
        <f aca="false">IF(1_Data_EDA!D631="USCA",1,0)</f>
        <v>1</v>
      </c>
      <c r="Q630" s="6" t="n">
        <f aca="false">IF(C630&gt;MEDIAN(C$5:C$8004),1,0)</f>
        <v>0</v>
      </c>
      <c r="R630" s="6" t="n">
        <f aca="false">IF(D630&gt;2,1,0)</f>
        <v>1</v>
      </c>
    </row>
    <row r="631" customFormat="false" ht="15" hidden="false" customHeight="true" outlineLevel="0" collapsed="false">
      <c r="A631" s="6" t="n">
        <f aca="false">1_Data_EDA!O632</f>
        <v>1</v>
      </c>
      <c r="B631" s="6" t="n">
        <f aca="false">1_Data_EDA!H632</f>
        <v>1</v>
      </c>
      <c r="C631" s="7" t="n">
        <f aca="false">1_Data_EDA!I632</f>
        <v>399.980011</v>
      </c>
      <c r="D631" s="6" t="n">
        <f aca="false">1_Data_EDA!J632</f>
        <v>1</v>
      </c>
      <c r="E631" s="7" t="n">
        <f aca="false">1_Data_EDA!K632</f>
        <v>399.980011</v>
      </c>
      <c r="F631" s="7" t="n">
        <f aca="false">1_Data_EDA!L632</f>
        <v>36</v>
      </c>
      <c r="G631" s="8" t="n">
        <f aca="false">1_Data_EDA!M632</f>
        <v>0.090000004</v>
      </c>
      <c r="H631" s="6" t="n">
        <f aca="false">IF(1_Data_EDA!B632="First Class",1,0)</f>
        <v>1</v>
      </c>
      <c r="I631" s="6" t="n">
        <f aca="false">IF(1_Data_EDA!B632="Second Class",1,0)</f>
        <v>0</v>
      </c>
      <c r="J631" s="6" t="n">
        <f aca="false">IF(1_Data_EDA!B632="Same Day",1,0)</f>
        <v>0</v>
      </c>
      <c r="K631" s="6" t="n">
        <f aca="false">IF(1_Data_EDA!C632="Corporate",1,0)</f>
        <v>0</v>
      </c>
      <c r="L631" s="6" t="n">
        <f aca="false">IF(1_Data_EDA!C632="Home Office",1,0)</f>
        <v>0</v>
      </c>
      <c r="M631" s="6" t="n">
        <f aca="false">IF(1_Data_EDA!D632="Europe",1,0)</f>
        <v>0</v>
      </c>
      <c r="N631" s="6" t="n">
        <f aca="false">IF(1_Data_EDA!D632="LATAM",1,0)</f>
        <v>0</v>
      </c>
      <c r="O631" s="6" t="n">
        <f aca="false">IF(1_Data_EDA!D632="Pacific Asia",1,0)</f>
        <v>1</v>
      </c>
      <c r="P631" s="6" t="n">
        <f aca="false">IF(1_Data_EDA!D632="USCA",1,0)</f>
        <v>0</v>
      </c>
      <c r="Q631" s="6" t="n">
        <f aca="false">IF(C631&gt;MEDIAN(C$5:C$8004),1,0)</f>
        <v>1</v>
      </c>
      <c r="R631" s="6" t="n">
        <f aca="false">IF(D631&gt;2,1,0)</f>
        <v>0</v>
      </c>
    </row>
    <row r="632" customFormat="false" ht="15" hidden="false" customHeight="true" outlineLevel="0" collapsed="false">
      <c r="A632" s="6" t="n">
        <f aca="false">1_Data_EDA!O633</f>
        <v>0</v>
      </c>
      <c r="B632" s="6" t="n">
        <f aca="false">1_Data_EDA!H633</f>
        <v>4</v>
      </c>
      <c r="C632" s="7" t="n">
        <f aca="false">1_Data_EDA!I633</f>
        <v>59.99000168</v>
      </c>
      <c r="D632" s="6" t="n">
        <f aca="false">1_Data_EDA!J633</f>
        <v>3</v>
      </c>
      <c r="E632" s="7" t="n">
        <f aca="false">1_Data_EDA!K633</f>
        <v>179.9700012</v>
      </c>
      <c r="F632" s="7" t="n">
        <f aca="false">1_Data_EDA!L633</f>
        <v>1.799999952</v>
      </c>
      <c r="G632" s="8" t="n">
        <f aca="false">1_Data_EDA!M633</f>
        <v>0.01</v>
      </c>
      <c r="H632" s="6" t="n">
        <f aca="false">IF(1_Data_EDA!B633="First Class",1,0)</f>
        <v>0</v>
      </c>
      <c r="I632" s="6" t="n">
        <f aca="false">IF(1_Data_EDA!B633="Second Class",1,0)</f>
        <v>0</v>
      </c>
      <c r="J632" s="6" t="n">
        <f aca="false">IF(1_Data_EDA!B633="Same Day",1,0)</f>
        <v>0</v>
      </c>
      <c r="K632" s="6" t="n">
        <f aca="false">IF(1_Data_EDA!C633="Corporate",1,0)</f>
        <v>1</v>
      </c>
      <c r="L632" s="6" t="n">
        <f aca="false">IF(1_Data_EDA!C633="Home Office",1,0)</f>
        <v>0</v>
      </c>
      <c r="M632" s="6" t="n">
        <f aca="false">IF(1_Data_EDA!D633="Europe",1,0)</f>
        <v>0</v>
      </c>
      <c r="N632" s="6" t="n">
        <f aca="false">IF(1_Data_EDA!D633="LATAM",1,0)</f>
        <v>0</v>
      </c>
      <c r="O632" s="6" t="n">
        <f aca="false">IF(1_Data_EDA!D633="Pacific Asia",1,0)</f>
        <v>0</v>
      </c>
      <c r="P632" s="6" t="n">
        <f aca="false">IF(1_Data_EDA!D633="USCA",1,0)</f>
        <v>1</v>
      </c>
      <c r="Q632" s="6" t="n">
        <f aca="false">IF(C632&gt;MEDIAN(C$5:C$8004),1,0)</f>
        <v>0</v>
      </c>
      <c r="R632" s="6" t="n">
        <f aca="false">IF(D632&gt;2,1,0)</f>
        <v>1</v>
      </c>
    </row>
    <row r="633" customFormat="false" ht="15" hidden="false" customHeight="true" outlineLevel="0" collapsed="false">
      <c r="A633" s="6" t="n">
        <f aca="false">1_Data_EDA!O634</f>
        <v>1</v>
      </c>
      <c r="B633" s="6" t="n">
        <f aca="false">1_Data_EDA!H634</f>
        <v>4</v>
      </c>
      <c r="C633" s="7" t="n">
        <f aca="false">1_Data_EDA!I634</f>
        <v>199.9900055</v>
      </c>
      <c r="D633" s="6" t="n">
        <f aca="false">1_Data_EDA!J634</f>
        <v>1</v>
      </c>
      <c r="E633" s="7" t="n">
        <f aca="false">1_Data_EDA!K634</f>
        <v>199.9900055</v>
      </c>
      <c r="F633" s="7" t="n">
        <f aca="false">1_Data_EDA!L634</f>
        <v>32</v>
      </c>
      <c r="G633" s="8" t="n">
        <f aca="false">1_Data_EDA!M634</f>
        <v>0.159999996</v>
      </c>
      <c r="H633" s="6" t="n">
        <f aca="false">IF(1_Data_EDA!B634="First Class",1,0)</f>
        <v>0</v>
      </c>
      <c r="I633" s="6" t="n">
        <f aca="false">IF(1_Data_EDA!B634="Second Class",1,0)</f>
        <v>0</v>
      </c>
      <c r="J633" s="6" t="n">
        <f aca="false">IF(1_Data_EDA!B634="Same Day",1,0)</f>
        <v>0</v>
      </c>
      <c r="K633" s="6" t="n">
        <f aca="false">IF(1_Data_EDA!C634="Corporate",1,0)</f>
        <v>0</v>
      </c>
      <c r="L633" s="6" t="n">
        <f aca="false">IF(1_Data_EDA!C634="Home Office",1,0)</f>
        <v>0</v>
      </c>
      <c r="M633" s="6" t="n">
        <f aca="false">IF(1_Data_EDA!D634="Europe",1,0)</f>
        <v>0</v>
      </c>
      <c r="N633" s="6" t="n">
        <f aca="false">IF(1_Data_EDA!D634="LATAM",1,0)</f>
        <v>0</v>
      </c>
      <c r="O633" s="6" t="n">
        <f aca="false">IF(1_Data_EDA!D634="Pacific Asia",1,0)</f>
        <v>1</v>
      </c>
      <c r="P633" s="6" t="n">
        <f aca="false">IF(1_Data_EDA!D634="USCA",1,0)</f>
        <v>0</v>
      </c>
      <c r="Q633" s="6" t="n">
        <f aca="false">IF(C633&gt;MEDIAN(C$5:C$8004),1,0)</f>
        <v>1</v>
      </c>
      <c r="R633" s="6" t="n">
        <f aca="false">IF(D633&gt;2,1,0)</f>
        <v>0</v>
      </c>
    </row>
    <row r="634" customFormat="false" ht="15" hidden="false" customHeight="true" outlineLevel="0" collapsed="false">
      <c r="A634" s="6" t="n">
        <f aca="false">1_Data_EDA!O635</f>
        <v>1</v>
      </c>
      <c r="B634" s="6" t="n">
        <f aca="false">1_Data_EDA!H635</f>
        <v>4</v>
      </c>
      <c r="C634" s="7" t="n">
        <f aca="false">1_Data_EDA!I635</f>
        <v>50</v>
      </c>
      <c r="D634" s="6" t="n">
        <f aca="false">1_Data_EDA!J635</f>
        <v>5</v>
      </c>
      <c r="E634" s="7" t="n">
        <f aca="false">1_Data_EDA!K635</f>
        <v>250</v>
      </c>
      <c r="F634" s="7" t="n">
        <f aca="false">1_Data_EDA!L635</f>
        <v>17.5</v>
      </c>
      <c r="G634" s="8" t="n">
        <f aca="false">1_Data_EDA!M635</f>
        <v>0.07</v>
      </c>
      <c r="H634" s="6" t="n">
        <f aca="false">IF(1_Data_EDA!B635="First Class",1,0)</f>
        <v>0</v>
      </c>
      <c r="I634" s="6" t="n">
        <f aca="false">IF(1_Data_EDA!B635="Second Class",1,0)</f>
        <v>0</v>
      </c>
      <c r="J634" s="6" t="n">
        <f aca="false">IF(1_Data_EDA!B635="Same Day",1,0)</f>
        <v>0</v>
      </c>
      <c r="K634" s="6" t="n">
        <f aca="false">IF(1_Data_EDA!C635="Corporate",1,0)</f>
        <v>0</v>
      </c>
      <c r="L634" s="6" t="n">
        <f aca="false">IF(1_Data_EDA!C635="Home Office",1,0)</f>
        <v>0</v>
      </c>
      <c r="M634" s="6" t="n">
        <f aca="false">IF(1_Data_EDA!D635="Europe",1,0)</f>
        <v>0</v>
      </c>
      <c r="N634" s="6" t="n">
        <f aca="false">IF(1_Data_EDA!D635="LATAM",1,0)</f>
        <v>1</v>
      </c>
      <c r="O634" s="6" t="n">
        <f aca="false">IF(1_Data_EDA!D635="Pacific Asia",1,0)</f>
        <v>0</v>
      </c>
      <c r="P634" s="6" t="n">
        <f aca="false">IF(1_Data_EDA!D635="USCA",1,0)</f>
        <v>0</v>
      </c>
      <c r="Q634" s="6" t="n">
        <f aca="false">IF(C634&gt;MEDIAN(C$5:C$8004),1,0)</f>
        <v>0</v>
      </c>
      <c r="R634" s="6" t="n">
        <f aca="false">IF(D634&gt;2,1,0)</f>
        <v>1</v>
      </c>
    </row>
    <row r="635" customFormat="false" ht="15" hidden="false" customHeight="true" outlineLevel="0" collapsed="false">
      <c r="A635" s="6" t="n">
        <f aca="false">1_Data_EDA!O636</f>
        <v>0</v>
      </c>
      <c r="B635" s="6" t="n">
        <f aca="false">1_Data_EDA!H636</f>
        <v>4</v>
      </c>
      <c r="C635" s="7" t="n">
        <f aca="false">1_Data_EDA!I636</f>
        <v>39.99000168</v>
      </c>
      <c r="D635" s="6" t="n">
        <f aca="false">1_Data_EDA!J636</f>
        <v>1</v>
      </c>
      <c r="E635" s="7" t="n">
        <f aca="false">1_Data_EDA!K636</f>
        <v>39.99000168</v>
      </c>
      <c r="F635" s="7" t="n">
        <f aca="false">1_Data_EDA!L636</f>
        <v>1.600000024</v>
      </c>
      <c r="G635" s="8" t="n">
        <f aca="false">1_Data_EDA!M636</f>
        <v>0.039999999</v>
      </c>
      <c r="H635" s="6" t="n">
        <f aca="false">IF(1_Data_EDA!B636="First Class",1,0)</f>
        <v>0</v>
      </c>
      <c r="I635" s="6" t="n">
        <f aca="false">IF(1_Data_EDA!B636="Second Class",1,0)</f>
        <v>0</v>
      </c>
      <c r="J635" s="6" t="n">
        <f aca="false">IF(1_Data_EDA!B636="Same Day",1,0)</f>
        <v>0</v>
      </c>
      <c r="K635" s="6" t="n">
        <f aca="false">IF(1_Data_EDA!C636="Corporate",1,0)</f>
        <v>1</v>
      </c>
      <c r="L635" s="6" t="n">
        <f aca="false">IF(1_Data_EDA!C636="Home Office",1,0)</f>
        <v>0</v>
      </c>
      <c r="M635" s="6" t="n">
        <f aca="false">IF(1_Data_EDA!D636="Europe",1,0)</f>
        <v>0</v>
      </c>
      <c r="N635" s="6" t="n">
        <f aca="false">IF(1_Data_EDA!D636="LATAM",1,0)</f>
        <v>1</v>
      </c>
      <c r="O635" s="6" t="n">
        <f aca="false">IF(1_Data_EDA!D636="Pacific Asia",1,0)</f>
        <v>0</v>
      </c>
      <c r="P635" s="6" t="n">
        <f aca="false">IF(1_Data_EDA!D636="USCA",1,0)</f>
        <v>0</v>
      </c>
      <c r="Q635" s="6" t="n">
        <f aca="false">IF(C635&gt;MEDIAN(C$5:C$8004),1,0)</f>
        <v>0</v>
      </c>
      <c r="R635" s="6" t="n">
        <f aca="false">IF(D635&gt;2,1,0)</f>
        <v>0</v>
      </c>
    </row>
    <row r="636" customFormat="false" ht="15" hidden="false" customHeight="true" outlineLevel="0" collapsed="false">
      <c r="A636" s="6" t="n">
        <f aca="false">1_Data_EDA!O637</f>
        <v>0</v>
      </c>
      <c r="B636" s="6" t="n">
        <f aca="false">1_Data_EDA!H637</f>
        <v>4</v>
      </c>
      <c r="C636" s="7" t="n">
        <f aca="false">1_Data_EDA!I637</f>
        <v>49.97999954</v>
      </c>
      <c r="D636" s="6" t="n">
        <f aca="false">1_Data_EDA!J637</f>
        <v>1</v>
      </c>
      <c r="E636" s="7" t="n">
        <f aca="false">1_Data_EDA!K637</f>
        <v>49.97999954</v>
      </c>
      <c r="F636" s="7" t="n">
        <f aca="false">1_Data_EDA!L637</f>
        <v>6.5</v>
      </c>
      <c r="G636" s="8" t="n">
        <f aca="false">1_Data_EDA!M637</f>
        <v>0.129999995</v>
      </c>
      <c r="H636" s="6" t="n">
        <f aca="false">IF(1_Data_EDA!B637="First Class",1,0)</f>
        <v>0</v>
      </c>
      <c r="I636" s="6" t="n">
        <f aca="false">IF(1_Data_EDA!B637="Second Class",1,0)</f>
        <v>0</v>
      </c>
      <c r="J636" s="6" t="n">
        <f aca="false">IF(1_Data_EDA!B637="Same Day",1,0)</f>
        <v>0</v>
      </c>
      <c r="K636" s="6" t="n">
        <f aca="false">IF(1_Data_EDA!C637="Corporate",1,0)</f>
        <v>0</v>
      </c>
      <c r="L636" s="6" t="n">
        <f aca="false">IF(1_Data_EDA!C637="Home Office",1,0)</f>
        <v>0</v>
      </c>
      <c r="M636" s="6" t="n">
        <f aca="false">IF(1_Data_EDA!D637="Europe",1,0)</f>
        <v>0</v>
      </c>
      <c r="N636" s="6" t="n">
        <f aca="false">IF(1_Data_EDA!D637="LATAM",1,0)</f>
        <v>1</v>
      </c>
      <c r="O636" s="6" t="n">
        <f aca="false">IF(1_Data_EDA!D637="Pacific Asia",1,0)</f>
        <v>0</v>
      </c>
      <c r="P636" s="6" t="n">
        <f aca="false">IF(1_Data_EDA!D637="USCA",1,0)</f>
        <v>0</v>
      </c>
      <c r="Q636" s="6" t="n">
        <f aca="false">IF(C636&gt;MEDIAN(C$5:C$8004),1,0)</f>
        <v>0</v>
      </c>
      <c r="R636" s="6" t="n">
        <f aca="false">IF(D636&gt;2,1,0)</f>
        <v>0</v>
      </c>
    </row>
    <row r="637" customFormat="false" ht="15" hidden="false" customHeight="true" outlineLevel="0" collapsed="false">
      <c r="A637" s="6" t="n">
        <f aca="false">1_Data_EDA!O638</f>
        <v>1</v>
      </c>
      <c r="B637" s="6" t="n">
        <f aca="false">1_Data_EDA!H638</f>
        <v>4</v>
      </c>
      <c r="C637" s="7" t="n">
        <f aca="false">1_Data_EDA!I638</f>
        <v>39.99000168</v>
      </c>
      <c r="D637" s="6" t="n">
        <f aca="false">1_Data_EDA!J638</f>
        <v>4</v>
      </c>
      <c r="E637" s="7" t="n">
        <f aca="false">1_Data_EDA!K638</f>
        <v>159.9600067</v>
      </c>
      <c r="F637" s="7" t="n">
        <f aca="false">1_Data_EDA!L638</f>
        <v>23.98999977</v>
      </c>
      <c r="G637" s="8" t="n">
        <f aca="false">1_Data_EDA!M638</f>
        <v>0.150000006</v>
      </c>
      <c r="H637" s="6" t="n">
        <f aca="false">IF(1_Data_EDA!B638="First Class",1,0)</f>
        <v>0</v>
      </c>
      <c r="I637" s="6" t="n">
        <f aca="false">IF(1_Data_EDA!B638="Second Class",1,0)</f>
        <v>0</v>
      </c>
      <c r="J637" s="6" t="n">
        <f aca="false">IF(1_Data_EDA!B638="Same Day",1,0)</f>
        <v>0</v>
      </c>
      <c r="K637" s="6" t="n">
        <f aca="false">IF(1_Data_EDA!C638="Corporate",1,0)</f>
        <v>0</v>
      </c>
      <c r="L637" s="6" t="n">
        <f aca="false">IF(1_Data_EDA!C638="Home Office",1,0)</f>
        <v>1</v>
      </c>
      <c r="M637" s="6" t="n">
        <f aca="false">IF(1_Data_EDA!D638="Europe",1,0)</f>
        <v>0</v>
      </c>
      <c r="N637" s="6" t="n">
        <f aca="false">IF(1_Data_EDA!D638="LATAM",1,0)</f>
        <v>1</v>
      </c>
      <c r="O637" s="6" t="n">
        <f aca="false">IF(1_Data_EDA!D638="Pacific Asia",1,0)</f>
        <v>0</v>
      </c>
      <c r="P637" s="6" t="n">
        <f aca="false">IF(1_Data_EDA!D638="USCA",1,0)</f>
        <v>0</v>
      </c>
      <c r="Q637" s="6" t="n">
        <f aca="false">IF(C637&gt;MEDIAN(C$5:C$8004),1,0)</f>
        <v>0</v>
      </c>
      <c r="R637" s="6" t="n">
        <f aca="false">IF(D637&gt;2,1,0)</f>
        <v>1</v>
      </c>
    </row>
    <row r="638" customFormat="false" ht="15" hidden="false" customHeight="true" outlineLevel="0" collapsed="false">
      <c r="A638" s="6" t="n">
        <f aca="false">1_Data_EDA!O639</f>
        <v>1</v>
      </c>
      <c r="B638" s="6" t="n">
        <f aca="false">1_Data_EDA!H639</f>
        <v>1</v>
      </c>
      <c r="C638" s="7" t="n">
        <f aca="false">1_Data_EDA!I639</f>
        <v>199.9900055</v>
      </c>
      <c r="D638" s="6" t="n">
        <f aca="false">1_Data_EDA!J639</f>
        <v>1</v>
      </c>
      <c r="E638" s="7" t="n">
        <f aca="false">1_Data_EDA!K639</f>
        <v>199.9900055</v>
      </c>
      <c r="F638" s="7" t="n">
        <f aca="false">1_Data_EDA!L639</f>
        <v>2</v>
      </c>
      <c r="G638" s="8" t="n">
        <f aca="false">1_Data_EDA!M639</f>
        <v>0.01</v>
      </c>
      <c r="H638" s="6" t="n">
        <f aca="false">IF(1_Data_EDA!B639="First Class",1,0)</f>
        <v>1</v>
      </c>
      <c r="I638" s="6" t="n">
        <f aca="false">IF(1_Data_EDA!B639="Second Class",1,0)</f>
        <v>0</v>
      </c>
      <c r="J638" s="6" t="n">
        <f aca="false">IF(1_Data_EDA!B639="Same Day",1,0)</f>
        <v>0</v>
      </c>
      <c r="K638" s="6" t="n">
        <f aca="false">IF(1_Data_EDA!C639="Corporate",1,0)</f>
        <v>1</v>
      </c>
      <c r="L638" s="6" t="n">
        <f aca="false">IF(1_Data_EDA!C639="Home Office",1,0)</f>
        <v>0</v>
      </c>
      <c r="M638" s="6" t="n">
        <f aca="false">IF(1_Data_EDA!D639="Europe",1,0)</f>
        <v>0</v>
      </c>
      <c r="N638" s="6" t="n">
        <f aca="false">IF(1_Data_EDA!D639="LATAM",1,0)</f>
        <v>0</v>
      </c>
      <c r="O638" s="6" t="n">
        <f aca="false">IF(1_Data_EDA!D639="Pacific Asia",1,0)</f>
        <v>1</v>
      </c>
      <c r="P638" s="6" t="n">
        <f aca="false">IF(1_Data_EDA!D639="USCA",1,0)</f>
        <v>0</v>
      </c>
      <c r="Q638" s="6" t="n">
        <f aca="false">IF(C638&gt;MEDIAN(C$5:C$8004),1,0)</f>
        <v>1</v>
      </c>
      <c r="R638" s="6" t="n">
        <f aca="false">IF(D638&gt;2,1,0)</f>
        <v>0</v>
      </c>
    </row>
    <row r="639" customFormat="false" ht="15" hidden="false" customHeight="true" outlineLevel="0" collapsed="false">
      <c r="A639" s="6" t="n">
        <f aca="false">1_Data_EDA!O640</f>
        <v>0</v>
      </c>
      <c r="B639" s="6" t="n">
        <f aca="false">1_Data_EDA!H640</f>
        <v>4</v>
      </c>
      <c r="C639" s="7" t="n">
        <f aca="false">1_Data_EDA!I640</f>
        <v>99.98999786</v>
      </c>
      <c r="D639" s="6" t="n">
        <f aca="false">1_Data_EDA!J640</f>
        <v>4</v>
      </c>
      <c r="E639" s="7" t="n">
        <f aca="false">1_Data_EDA!K640</f>
        <v>399.9599915</v>
      </c>
      <c r="F639" s="7" t="n">
        <f aca="false">1_Data_EDA!L640</f>
        <v>71.98999786</v>
      </c>
      <c r="G639" s="8" t="n">
        <f aca="false">1_Data_EDA!M640</f>
        <v>0.180000007</v>
      </c>
      <c r="H639" s="6" t="n">
        <f aca="false">IF(1_Data_EDA!B640="First Class",1,0)</f>
        <v>0</v>
      </c>
      <c r="I639" s="6" t="n">
        <f aca="false">IF(1_Data_EDA!B640="Second Class",1,0)</f>
        <v>0</v>
      </c>
      <c r="J639" s="6" t="n">
        <f aca="false">IF(1_Data_EDA!B640="Same Day",1,0)</f>
        <v>0</v>
      </c>
      <c r="K639" s="6" t="n">
        <f aca="false">IF(1_Data_EDA!C640="Corporate",1,0)</f>
        <v>0</v>
      </c>
      <c r="L639" s="6" t="n">
        <f aca="false">IF(1_Data_EDA!C640="Home Office",1,0)</f>
        <v>0</v>
      </c>
      <c r="M639" s="6" t="n">
        <f aca="false">IF(1_Data_EDA!D640="Europe",1,0)</f>
        <v>0</v>
      </c>
      <c r="N639" s="6" t="n">
        <f aca="false">IF(1_Data_EDA!D640="LATAM",1,0)</f>
        <v>0</v>
      </c>
      <c r="O639" s="6" t="n">
        <f aca="false">IF(1_Data_EDA!D640="Pacific Asia",1,0)</f>
        <v>1</v>
      </c>
      <c r="P639" s="6" t="n">
        <f aca="false">IF(1_Data_EDA!D640="USCA",1,0)</f>
        <v>0</v>
      </c>
      <c r="Q639" s="6" t="n">
        <f aca="false">IF(C639&gt;MEDIAN(C$5:C$8004),1,0)</f>
        <v>1</v>
      </c>
      <c r="R639" s="6" t="n">
        <f aca="false">IF(D639&gt;2,1,0)</f>
        <v>1</v>
      </c>
    </row>
    <row r="640" customFormat="false" ht="15" hidden="false" customHeight="true" outlineLevel="0" collapsed="false">
      <c r="A640" s="6" t="n">
        <f aca="false">1_Data_EDA!O641</f>
        <v>1</v>
      </c>
      <c r="B640" s="6" t="n">
        <f aca="false">1_Data_EDA!H641</f>
        <v>1</v>
      </c>
      <c r="C640" s="7" t="n">
        <f aca="false">1_Data_EDA!I641</f>
        <v>399.980011</v>
      </c>
      <c r="D640" s="6" t="n">
        <f aca="false">1_Data_EDA!J641</f>
        <v>1</v>
      </c>
      <c r="E640" s="7" t="n">
        <f aca="false">1_Data_EDA!K641</f>
        <v>399.980011</v>
      </c>
      <c r="F640" s="7" t="n">
        <f aca="false">1_Data_EDA!L641</f>
        <v>80</v>
      </c>
      <c r="G640" s="8" t="n">
        <f aca="false">1_Data_EDA!M641</f>
        <v>0.200000003</v>
      </c>
      <c r="H640" s="6" t="n">
        <f aca="false">IF(1_Data_EDA!B641="First Class",1,0)</f>
        <v>1</v>
      </c>
      <c r="I640" s="6" t="n">
        <f aca="false">IF(1_Data_EDA!B641="Second Class",1,0)</f>
        <v>0</v>
      </c>
      <c r="J640" s="6" t="n">
        <f aca="false">IF(1_Data_EDA!B641="Same Day",1,0)</f>
        <v>0</v>
      </c>
      <c r="K640" s="6" t="n">
        <f aca="false">IF(1_Data_EDA!C641="Corporate",1,0)</f>
        <v>0</v>
      </c>
      <c r="L640" s="6" t="n">
        <f aca="false">IF(1_Data_EDA!C641="Home Office",1,0)</f>
        <v>0</v>
      </c>
      <c r="M640" s="6" t="n">
        <f aca="false">IF(1_Data_EDA!D641="Europe",1,0)</f>
        <v>0</v>
      </c>
      <c r="N640" s="6" t="n">
        <f aca="false">IF(1_Data_EDA!D641="LATAM",1,0)</f>
        <v>1</v>
      </c>
      <c r="O640" s="6" t="n">
        <f aca="false">IF(1_Data_EDA!D641="Pacific Asia",1,0)</f>
        <v>0</v>
      </c>
      <c r="P640" s="6" t="n">
        <f aca="false">IF(1_Data_EDA!D641="USCA",1,0)</f>
        <v>0</v>
      </c>
      <c r="Q640" s="6" t="n">
        <f aca="false">IF(C640&gt;MEDIAN(C$5:C$8004),1,0)</f>
        <v>1</v>
      </c>
      <c r="R640" s="6" t="n">
        <f aca="false">IF(D640&gt;2,1,0)</f>
        <v>0</v>
      </c>
    </row>
    <row r="641" customFormat="false" ht="15" hidden="false" customHeight="true" outlineLevel="0" collapsed="false">
      <c r="A641" s="6" t="n">
        <f aca="false">1_Data_EDA!O642</f>
        <v>1</v>
      </c>
      <c r="B641" s="6" t="n">
        <f aca="false">1_Data_EDA!H642</f>
        <v>2</v>
      </c>
      <c r="C641" s="7" t="n">
        <f aca="false">1_Data_EDA!I642</f>
        <v>129.9900055</v>
      </c>
      <c r="D641" s="6" t="n">
        <f aca="false">1_Data_EDA!J642</f>
        <v>1</v>
      </c>
      <c r="E641" s="7" t="n">
        <f aca="false">1_Data_EDA!K642</f>
        <v>129.9900055</v>
      </c>
      <c r="F641" s="7" t="n">
        <f aca="false">1_Data_EDA!L642</f>
        <v>6.5</v>
      </c>
      <c r="G641" s="8" t="n">
        <f aca="false">1_Data_EDA!M642</f>
        <v>0.050000001</v>
      </c>
      <c r="H641" s="6" t="n">
        <f aca="false">IF(1_Data_EDA!B642="First Class",1,0)</f>
        <v>0</v>
      </c>
      <c r="I641" s="6" t="n">
        <f aca="false">IF(1_Data_EDA!B642="Second Class",1,0)</f>
        <v>1</v>
      </c>
      <c r="J641" s="6" t="n">
        <f aca="false">IF(1_Data_EDA!B642="Same Day",1,0)</f>
        <v>0</v>
      </c>
      <c r="K641" s="6" t="n">
        <f aca="false">IF(1_Data_EDA!C642="Corporate",1,0)</f>
        <v>1</v>
      </c>
      <c r="L641" s="6" t="n">
        <f aca="false">IF(1_Data_EDA!C642="Home Office",1,0)</f>
        <v>0</v>
      </c>
      <c r="M641" s="6" t="n">
        <f aca="false">IF(1_Data_EDA!D642="Europe",1,0)</f>
        <v>1</v>
      </c>
      <c r="N641" s="6" t="n">
        <f aca="false">IF(1_Data_EDA!D642="LATAM",1,0)</f>
        <v>0</v>
      </c>
      <c r="O641" s="6" t="n">
        <f aca="false">IF(1_Data_EDA!D642="Pacific Asia",1,0)</f>
        <v>0</v>
      </c>
      <c r="P641" s="6" t="n">
        <f aca="false">IF(1_Data_EDA!D642="USCA",1,0)</f>
        <v>0</v>
      </c>
      <c r="Q641" s="6" t="n">
        <f aca="false">IF(C641&gt;MEDIAN(C$5:C$8004),1,0)</f>
        <v>1</v>
      </c>
      <c r="R641" s="6" t="n">
        <f aca="false">IF(D641&gt;2,1,0)</f>
        <v>0</v>
      </c>
    </row>
    <row r="642" customFormat="false" ht="15" hidden="false" customHeight="true" outlineLevel="0" collapsed="false">
      <c r="A642" s="6" t="n">
        <f aca="false">1_Data_EDA!O643</f>
        <v>1</v>
      </c>
      <c r="B642" s="6" t="n">
        <f aca="false">1_Data_EDA!H643</f>
        <v>4</v>
      </c>
      <c r="C642" s="7" t="n">
        <f aca="false">1_Data_EDA!I643</f>
        <v>50</v>
      </c>
      <c r="D642" s="6" t="n">
        <f aca="false">1_Data_EDA!J643</f>
        <v>5</v>
      </c>
      <c r="E642" s="7" t="n">
        <f aca="false">1_Data_EDA!K643</f>
        <v>250</v>
      </c>
      <c r="F642" s="7" t="n">
        <f aca="false">1_Data_EDA!L643</f>
        <v>45</v>
      </c>
      <c r="G642" s="8" t="n">
        <f aca="false">1_Data_EDA!M643</f>
        <v>0.180000007</v>
      </c>
      <c r="H642" s="6" t="n">
        <f aca="false">IF(1_Data_EDA!B643="First Class",1,0)</f>
        <v>0</v>
      </c>
      <c r="I642" s="6" t="n">
        <f aca="false">IF(1_Data_EDA!B643="Second Class",1,0)</f>
        <v>0</v>
      </c>
      <c r="J642" s="6" t="n">
        <f aca="false">IF(1_Data_EDA!B643="Same Day",1,0)</f>
        <v>0</v>
      </c>
      <c r="K642" s="6" t="n">
        <f aca="false">IF(1_Data_EDA!C643="Corporate",1,0)</f>
        <v>0</v>
      </c>
      <c r="L642" s="6" t="n">
        <f aca="false">IF(1_Data_EDA!C643="Home Office",1,0)</f>
        <v>0</v>
      </c>
      <c r="M642" s="6" t="n">
        <f aca="false">IF(1_Data_EDA!D643="Europe",1,0)</f>
        <v>0</v>
      </c>
      <c r="N642" s="6" t="n">
        <f aca="false">IF(1_Data_EDA!D643="LATAM",1,0)</f>
        <v>1</v>
      </c>
      <c r="O642" s="6" t="n">
        <f aca="false">IF(1_Data_EDA!D643="Pacific Asia",1,0)</f>
        <v>0</v>
      </c>
      <c r="P642" s="6" t="n">
        <f aca="false">IF(1_Data_EDA!D643="USCA",1,0)</f>
        <v>0</v>
      </c>
      <c r="Q642" s="6" t="n">
        <f aca="false">IF(C642&gt;MEDIAN(C$5:C$8004),1,0)</f>
        <v>0</v>
      </c>
      <c r="R642" s="6" t="n">
        <f aca="false">IF(D642&gt;2,1,0)</f>
        <v>1</v>
      </c>
    </row>
    <row r="643" customFormat="false" ht="15" hidden="false" customHeight="true" outlineLevel="0" collapsed="false">
      <c r="A643" s="6" t="n">
        <f aca="false">1_Data_EDA!O644</f>
        <v>0</v>
      </c>
      <c r="B643" s="6" t="n">
        <f aca="false">1_Data_EDA!H644</f>
        <v>4</v>
      </c>
      <c r="C643" s="7" t="n">
        <f aca="false">1_Data_EDA!I644</f>
        <v>49.97999954</v>
      </c>
      <c r="D643" s="6" t="n">
        <f aca="false">1_Data_EDA!J644</f>
        <v>5</v>
      </c>
      <c r="E643" s="7" t="n">
        <f aca="false">1_Data_EDA!K644</f>
        <v>249.8999939</v>
      </c>
      <c r="F643" s="7" t="n">
        <f aca="false">1_Data_EDA!L644</f>
        <v>2.5</v>
      </c>
      <c r="G643" s="8" t="n">
        <f aca="false">1_Data_EDA!M644</f>
        <v>0.01</v>
      </c>
      <c r="H643" s="6" t="n">
        <f aca="false">IF(1_Data_EDA!B644="First Class",1,0)</f>
        <v>0</v>
      </c>
      <c r="I643" s="6" t="n">
        <f aca="false">IF(1_Data_EDA!B644="Second Class",1,0)</f>
        <v>0</v>
      </c>
      <c r="J643" s="6" t="n">
        <f aca="false">IF(1_Data_EDA!B644="Same Day",1,0)</f>
        <v>0</v>
      </c>
      <c r="K643" s="6" t="n">
        <f aca="false">IF(1_Data_EDA!C644="Corporate",1,0)</f>
        <v>0</v>
      </c>
      <c r="L643" s="6" t="n">
        <f aca="false">IF(1_Data_EDA!C644="Home Office",1,0)</f>
        <v>0</v>
      </c>
      <c r="M643" s="6" t="n">
        <f aca="false">IF(1_Data_EDA!D644="Europe",1,0)</f>
        <v>0</v>
      </c>
      <c r="N643" s="6" t="n">
        <f aca="false">IF(1_Data_EDA!D644="LATAM",1,0)</f>
        <v>0</v>
      </c>
      <c r="O643" s="6" t="n">
        <f aca="false">IF(1_Data_EDA!D644="Pacific Asia",1,0)</f>
        <v>1</v>
      </c>
      <c r="P643" s="6" t="n">
        <f aca="false">IF(1_Data_EDA!D644="USCA",1,0)</f>
        <v>0</v>
      </c>
      <c r="Q643" s="6" t="n">
        <f aca="false">IF(C643&gt;MEDIAN(C$5:C$8004),1,0)</f>
        <v>0</v>
      </c>
      <c r="R643" s="6" t="n">
        <f aca="false">IF(D643&gt;2,1,0)</f>
        <v>1</v>
      </c>
    </row>
    <row r="644" customFormat="false" ht="15" hidden="false" customHeight="true" outlineLevel="0" collapsed="false">
      <c r="A644" s="6" t="n">
        <f aca="false">1_Data_EDA!O645</f>
        <v>0</v>
      </c>
      <c r="B644" s="6" t="n">
        <f aca="false">1_Data_EDA!H645</f>
        <v>4</v>
      </c>
      <c r="C644" s="7" t="n">
        <f aca="false">1_Data_EDA!I645</f>
        <v>50</v>
      </c>
      <c r="D644" s="6" t="n">
        <f aca="false">1_Data_EDA!J645</f>
        <v>3</v>
      </c>
      <c r="E644" s="7" t="n">
        <f aca="false">1_Data_EDA!K645</f>
        <v>150</v>
      </c>
      <c r="F644" s="7" t="n">
        <f aca="false">1_Data_EDA!L645</f>
        <v>27</v>
      </c>
      <c r="G644" s="8" t="n">
        <f aca="false">1_Data_EDA!M645</f>
        <v>0.180000007</v>
      </c>
      <c r="H644" s="6" t="n">
        <f aca="false">IF(1_Data_EDA!B645="First Class",1,0)</f>
        <v>0</v>
      </c>
      <c r="I644" s="6" t="n">
        <f aca="false">IF(1_Data_EDA!B645="Second Class",1,0)</f>
        <v>0</v>
      </c>
      <c r="J644" s="6" t="n">
        <f aca="false">IF(1_Data_EDA!B645="Same Day",1,0)</f>
        <v>0</v>
      </c>
      <c r="K644" s="6" t="n">
        <f aca="false">IF(1_Data_EDA!C645="Corporate",1,0)</f>
        <v>0</v>
      </c>
      <c r="L644" s="6" t="n">
        <f aca="false">IF(1_Data_EDA!C645="Home Office",1,0)</f>
        <v>0</v>
      </c>
      <c r="M644" s="6" t="n">
        <f aca="false">IF(1_Data_EDA!D645="Europe",1,0)</f>
        <v>0</v>
      </c>
      <c r="N644" s="6" t="n">
        <f aca="false">IF(1_Data_EDA!D645="LATAM",1,0)</f>
        <v>0</v>
      </c>
      <c r="O644" s="6" t="n">
        <f aca="false">IF(1_Data_EDA!D645="Pacific Asia",1,0)</f>
        <v>1</v>
      </c>
      <c r="P644" s="6" t="n">
        <f aca="false">IF(1_Data_EDA!D645="USCA",1,0)</f>
        <v>0</v>
      </c>
      <c r="Q644" s="6" t="n">
        <f aca="false">IF(C644&gt;MEDIAN(C$5:C$8004),1,0)</f>
        <v>0</v>
      </c>
      <c r="R644" s="6" t="n">
        <f aca="false">IF(D644&gt;2,1,0)</f>
        <v>1</v>
      </c>
    </row>
    <row r="645" customFormat="false" ht="15" hidden="false" customHeight="true" outlineLevel="0" collapsed="false">
      <c r="A645" s="6" t="n">
        <f aca="false">1_Data_EDA!O646</f>
        <v>1</v>
      </c>
      <c r="B645" s="6" t="n">
        <f aca="false">1_Data_EDA!H646</f>
        <v>4</v>
      </c>
      <c r="C645" s="7" t="n">
        <f aca="false">1_Data_EDA!I646</f>
        <v>99.98999786</v>
      </c>
      <c r="D645" s="6" t="n">
        <f aca="false">1_Data_EDA!J646</f>
        <v>3</v>
      </c>
      <c r="E645" s="7" t="n">
        <f aca="false">1_Data_EDA!K646</f>
        <v>299.9700012</v>
      </c>
      <c r="F645" s="7" t="n">
        <f aca="false">1_Data_EDA!L646</f>
        <v>48</v>
      </c>
      <c r="G645" s="8" t="n">
        <f aca="false">1_Data_EDA!M646</f>
        <v>0.159999996</v>
      </c>
      <c r="H645" s="6" t="n">
        <f aca="false">IF(1_Data_EDA!B646="First Class",1,0)</f>
        <v>0</v>
      </c>
      <c r="I645" s="6" t="n">
        <f aca="false">IF(1_Data_EDA!B646="Second Class",1,0)</f>
        <v>0</v>
      </c>
      <c r="J645" s="6" t="n">
        <f aca="false">IF(1_Data_EDA!B646="Same Day",1,0)</f>
        <v>0</v>
      </c>
      <c r="K645" s="6" t="n">
        <f aca="false">IF(1_Data_EDA!C646="Corporate",1,0)</f>
        <v>0</v>
      </c>
      <c r="L645" s="6" t="n">
        <f aca="false">IF(1_Data_EDA!C646="Home Office",1,0)</f>
        <v>1</v>
      </c>
      <c r="M645" s="6" t="n">
        <f aca="false">IF(1_Data_EDA!D646="Europe",1,0)</f>
        <v>0</v>
      </c>
      <c r="N645" s="6" t="n">
        <f aca="false">IF(1_Data_EDA!D646="LATAM",1,0)</f>
        <v>0</v>
      </c>
      <c r="O645" s="6" t="n">
        <f aca="false">IF(1_Data_EDA!D646="Pacific Asia",1,0)</f>
        <v>0</v>
      </c>
      <c r="P645" s="6" t="n">
        <f aca="false">IF(1_Data_EDA!D646="USCA",1,0)</f>
        <v>1</v>
      </c>
      <c r="Q645" s="6" t="n">
        <f aca="false">IF(C645&gt;MEDIAN(C$5:C$8004),1,0)</f>
        <v>1</v>
      </c>
      <c r="R645" s="6" t="n">
        <f aca="false">IF(D645&gt;2,1,0)</f>
        <v>1</v>
      </c>
    </row>
    <row r="646" customFormat="false" ht="15" hidden="false" customHeight="true" outlineLevel="0" collapsed="false">
      <c r="A646" s="6" t="n">
        <f aca="false">1_Data_EDA!O647</f>
        <v>1</v>
      </c>
      <c r="B646" s="6" t="n">
        <f aca="false">1_Data_EDA!H647</f>
        <v>0</v>
      </c>
      <c r="C646" s="7" t="n">
        <f aca="false">1_Data_EDA!I647</f>
        <v>399.980011</v>
      </c>
      <c r="D646" s="6" t="n">
        <f aca="false">1_Data_EDA!J647</f>
        <v>1</v>
      </c>
      <c r="E646" s="7" t="n">
        <f aca="false">1_Data_EDA!K647</f>
        <v>399.980011</v>
      </c>
      <c r="F646" s="7" t="n">
        <f aca="false">1_Data_EDA!L647</f>
        <v>52</v>
      </c>
      <c r="G646" s="8" t="n">
        <f aca="false">1_Data_EDA!M647</f>
        <v>0.129999995</v>
      </c>
      <c r="H646" s="6" t="n">
        <f aca="false">IF(1_Data_EDA!B647="First Class",1,0)</f>
        <v>0</v>
      </c>
      <c r="I646" s="6" t="n">
        <f aca="false">IF(1_Data_EDA!B647="Second Class",1,0)</f>
        <v>0</v>
      </c>
      <c r="J646" s="6" t="n">
        <f aca="false">IF(1_Data_EDA!B647="Same Day",1,0)</f>
        <v>1</v>
      </c>
      <c r="K646" s="6" t="n">
        <f aca="false">IF(1_Data_EDA!C647="Corporate",1,0)</f>
        <v>0</v>
      </c>
      <c r="L646" s="6" t="n">
        <f aca="false">IF(1_Data_EDA!C647="Home Office",1,0)</f>
        <v>0</v>
      </c>
      <c r="M646" s="6" t="n">
        <f aca="false">IF(1_Data_EDA!D647="Europe",1,0)</f>
        <v>0</v>
      </c>
      <c r="N646" s="6" t="n">
        <f aca="false">IF(1_Data_EDA!D647="LATAM",1,0)</f>
        <v>1</v>
      </c>
      <c r="O646" s="6" t="n">
        <f aca="false">IF(1_Data_EDA!D647="Pacific Asia",1,0)</f>
        <v>0</v>
      </c>
      <c r="P646" s="6" t="n">
        <f aca="false">IF(1_Data_EDA!D647="USCA",1,0)</f>
        <v>0</v>
      </c>
      <c r="Q646" s="6" t="n">
        <f aca="false">IF(C646&gt;MEDIAN(C$5:C$8004),1,0)</f>
        <v>1</v>
      </c>
      <c r="R646" s="6" t="n">
        <f aca="false">IF(D646&gt;2,1,0)</f>
        <v>0</v>
      </c>
    </row>
    <row r="647" customFormat="false" ht="15" hidden="false" customHeight="true" outlineLevel="0" collapsed="false">
      <c r="A647" s="6" t="n">
        <f aca="false">1_Data_EDA!O648</f>
        <v>1</v>
      </c>
      <c r="B647" s="6" t="n">
        <f aca="false">1_Data_EDA!H648</f>
        <v>4</v>
      </c>
      <c r="C647" s="7" t="n">
        <f aca="false">1_Data_EDA!I648</f>
        <v>399.980011</v>
      </c>
      <c r="D647" s="6" t="n">
        <f aca="false">1_Data_EDA!J648</f>
        <v>1</v>
      </c>
      <c r="E647" s="7" t="n">
        <f aca="false">1_Data_EDA!K648</f>
        <v>399.980011</v>
      </c>
      <c r="F647" s="7" t="n">
        <f aca="false">1_Data_EDA!L648</f>
        <v>8</v>
      </c>
      <c r="G647" s="8" t="n">
        <f aca="false">1_Data_EDA!M648</f>
        <v>0.02</v>
      </c>
      <c r="H647" s="6" t="n">
        <f aca="false">IF(1_Data_EDA!B648="First Class",1,0)</f>
        <v>0</v>
      </c>
      <c r="I647" s="6" t="n">
        <f aca="false">IF(1_Data_EDA!B648="Second Class",1,0)</f>
        <v>0</v>
      </c>
      <c r="J647" s="6" t="n">
        <f aca="false">IF(1_Data_EDA!B648="Same Day",1,0)</f>
        <v>0</v>
      </c>
      <c r="K647" s="6" t="n">
        <f aca="false">IF(1_Data_EDA!C648="Corporate",1,0)</f>
        <v>1</v>
      </c>
      <c r="L647" s="6" t="n">
        <f aca="false">IF(1_Data_EDA!C648="Home Office",1,0)</f>
        <v>0</v>
      </c>
      <c r="M647" s="6" t="n">
        <f aca="false">IF(1_Data_EDA!D648="Europe",1,0)</f>
        <v>1</v>
      </c>
      <c r="N647" s="6" t="n">
        <f aca="false">IF(1_Data_EDA!D648="LATAM",1,0)</f>
        <v>0</v>
      </c>
      <c r="O647" s="6" t="n">
        <f aca="false">IF(1_Data_EDA!D648="Pacific Asia",1,0)</f>
        <v>0</v>
      </c>
      <c r="P647" s="6" t="n">
        <f aca="false">IF(1_Data_EDA!D648="USCA",1,0)</f>
        <v>0</v>
      </c>
      <c r="Q647" s="6" t="n">
        <f aca="false">IF(C647&gt;MEDIAN(C$5:C$8004),1,0)</f>
        <v>1</v>
      </c>
      <c r="R647" s="6" t="n">
        <f aca="false">IF(D647&gt;2,1,0)</f>
        <v>0</v>
      </c>
    </row>
    <row r="648" customFormat="false" ht="15" hidden="false" customHeight="true" outlineLevel="0" collapsed="false">
      <c r="A648" s="6" t="n">
        <f aca="false">1_Data_EDA!O649</f>
        <v>1</v>
      </c>
      <c r="B648" s="6" t="n">
        <f aca="false">1_Data_EDA!H649</f>
        <v>2</v>
      </c>
      <c r="C648" s="7" t="n">
        <f aca="false">1_Data_EDA!I649</f>
        <v>39.99000168</v>
      </c>
      <c r="D648" s="6" t="n">
        <f aca="false">1_Data_EDA!J649</f>
        <v>1</v>
      </c>
      <c r="E648" s="7" t="n">
        <f aca="false">1_Data_EDA!K649</f>
        <v>39.99000168</v>
      </c>
      <c r="F648" s="7" t="n">
        <f aca="false">1_Data_EDA!L649</f>
        <v>6</v>
      </c>
      <c r="G648" s="8" t="n">
        <f aca="false">1_Data_EDA!M649</f>
        <v>0.150000006</v>
      </c>
      <c r="H648" s="6" t="n">
        <f aca="false">IF(1_Data_EDA!B649="First Class",1,0)</f>
        <v>0</v>
      </c>
      <c r="I648" s="6" t="n">
        <f aca="false">IF(1_Data_EDA!B649="Second Class",1,0)</f>
        <v>1</v>
      </c>
      <c r="J648" s="6" t="n">
        <f aca="false">IF(1_Data_EDA!B649="Same Day",1,0)</f>
        <v>0</v>
      </c>
      <c r="K648" s="6" t="n">
        <f aca="false">IF(1_Data_EDA!C649="Corporate",1,0)</f>
        <v>0</v>
      </c>
      <c r="L648" s="6" t="n">
        <f aca="false">IF(1_Data_EDA!C649="Home Office",1,0)</f>
        <v>0</v>
      </c>
      <c r="M648" s="6" t="n">
        <f aca="false">IF(1_Data_EDA!D649="Europe",1,0)</f>
        <v>1</v>
      </c>
      <c r="N648" s="6" t="n">
        <f aca="false">IF(1_Data_EDA!D649="LATAM",1,0)</f>
        <v>0</v>
      </c>
      <c r="O648" s="6" t="n">
        <f aca="false">IF(1_Data_EDA!D649="Pacific Asia",1,0)</f>
        <v>0</v>
      </c>
      <c r="P648" s="6" t="n">
        <f aca="false">IF(1_Data_EDA!D649="USCA",1,0)</f>
        <v>0</v>
      </c>
      <c r="Q648" s="6" t="n">
        <f aca="false">IF(C648&gt;MEDIAN(C$5:C$8004),1,0)</f>
        <v>0</v>
      </c>
      <c r="R648" s="6" t="n">
        <f aca="false">IF(D648&gt;2,1,0)</f>
        <v>0</v>
      </c>
    </row>
    <row r="649" customFormat="false" ht="15" hidden="false" customHeight="true" outlineLevel="0" collapsed="false">
      <c r="A649" s="6" t="n">
        <f aca="false">1_Data_EDA!O650</f>
        <v>1</v>
      </c>
      <c r="B649" s="6" t="n">
        <f aca="false">1_Data_EDA!H650</f>
        <v>1</v>
      </c>
      <c r="C649" s="7" t="n">
        <f aca="false">1_Data_EDA!I650</f>
        <v>50</v>
      </c>
      <c r="D649" s="6" t="n">
        <f aca="false">1_Data_EDA!J650</f>
        <v>3</v>
      </c>
      <c r="E649" s="7" t="n">
        <f aca="false">1_Data_EDA!K650</f>
        <v>150</v>
      </c>
      <c r="F649" s="7" t="n">
        <f aca="false">1_Data_EDA!L650</f>
        <v>1.5</v>
      </c>
      <c r="G649" s="8" t="n">
        <f aca="false">1_Data_EDA!M650</f>
        <v>0.01</v>
      </c>
      <c r="H649" s="6" t="n">
        <f aca="false">IF(1_Data_EDA!B650="First Class",1,0)</f>
        <v>1</v>
      </c>
      <c r="I649" s="6" t="n">
        <f aca="false">IF(1_Data_EDA!B650="Second Class",1,0)</f>
        <v>0</v>
      </c>
      <c r="J649" s="6" t="n">
        <f aca="false">IF(1_Data_EDA!B650="Same Day",1,0)</f>
        <v>0</v>
      </c>
      <c r="K649" s="6" t="n">
        <f aca="false">IF(1_Data_EDA!C650="Corporate",1,0)</f>
        <v>0</v>
      </c>
      <c r="L649" s="6" t="n">
        <f aca="false">IF(1_Data_EDA!C650="Home Office",1,0)</f>
        <v>0</v>
      </c>
      <c r="M649" s="6" t="n">
        <f aca="false">IF(1_Data_EDA!D650="Europe",1,0)</f>
        <v>1</v>
      </c>
      <c r="N649" s="6" t="n">
        <f aca="false">IF(1_Data_EDA!D650="LATAM",1,0)</f>
        <v>0</v>
      </c>
      <c r="O649" s="6" t="n">
        <f aca="false">IF(1_Data_EDA!D650="Pacific Asia",1,0)</f>
        <v>0</v>
      </c>
      <c r="P649" s="6" t="n">
        <f aca="false">IF(1_Data_EDA!D650="USCA",1,0)</f>
        <v>0</v>
      </c>
      <c r="Q649" s="6" t="n">
        <f aca="false">IF(C649&gt;MEDIAN(C$5:C$8004),1,0)</f>
        <v>0</v>
      </c>
      <c r="R649" s="6" t="n">
        <f aca="false">IF(D649&gt;2,1,0)</f>
        <v>1</v>
      </c>
    </row>
    <row r="650" customFormat="false" ht="15" hidden="false" customHeight="true" outlineLevel="0" collapsed="false">
      <c r="A650" s="6" t="n">
        <f aca="false">1_Data_EDA!O651</f>
        <v>0</v>
      </c>
      <c r="B650" s="6" t="n">
        <f aca="false">1_Data_EDA!H651</f>
        <v>0</v>
      </c>
      <c r="C650" s="7" t="n">
        <f aca="false">1_Data_EDA!I651</f>
        <v>19.98999977</v>
      </c>
      <c r="D650" s="6" t="n">
        <f aca="false">1_Data_EDA!J651</f>
        <v>5</v>
      </c>
      <c r="E650" s="7" t="n">
        <f aca="false">1_Data_EDA!K651</f>
        <v>99.94999695</v>
      </c>
      <c r="F650" s="7" t="n">
        <f aca="false">1_Data_EDA!L651</f>
        <v>16.98999977</v>
      </c>
      <c r="G650" s="8" t="n">
        <f aca="false">1_Data_EDA!M651</f>
        <v>0.170000002</v>
      </c>
      <c r="H650" s="6" t="n">
        <f aca="false">IF(1_Data_EDA!B651="First Class",1,0)</f>
        <v>0</v>
      </c>
      <c r="I650" s="6" t="n">
        <f aca="false">IF(1_Data_EDA!B651="Second Class",1,0)</f>
        <v>0</v>
      </c>
      <c r="J650" s="6" t="n">
        <f aca="false">IF(1_Data_EDA!B651="Same Day",1,0)</f>
        <v>1</v>
      </c>
      <c r="K650" s="6" t="n">
        <f aca="false">IF(1_Data_EDA!C651="Corporate",1,0)</f>
        <v>0</v>
      </c>
      <c r="L650" s="6" t="n">
        <f aca="false">IF(1_Data_EDA!C651="Home Office",1,0)</f>
        <v>0</v>
      </c>
      <c r="M650" s="6" t="n">
        <f aca="false">IF(1_Data_EDA!D651="Europe",1,0)</f>
        <v>1</v>
      </c>
      <c r="N650" s="6" t="n">
        <f aca="false">IF(1_Data_EDA!D651="LATAM",1,0)</f>
        <v>0</v>
      </c>
      <c r="O650" s="6" t="n">
        <f aca="false">IF(1_Data_EDA!D651="Pacific Asia",1,0)</f>
        <v>0</v>
      </c>
      <c r="P650" s="6" t="n">
        <f aca="false">IF(1_Data_EDA!D651="USCA",1,0)</f>
        <v>0</v>
      </c>
      <c r="Q650" s="6" t="n">
        <f aca="false">IF(C650&gt;MEDIAN(C$5:C$8004),1,0)</f>
        <v>0</v>
      </c>
      <c r="R650" s="6" t="n">
        <f aca="false">IF(D650&gt;2,1,0)</f>
        <v>1</v>
      </c>
    </row>
    <row r="651" customFormat="false" ht="15" hidden="false" customHeight="true" outlineLevel="0" collapsed="false">
      <c r="A651" s="6" t="n">
        <f aca="false">1_Data_EDA!O652</f>
        <v>0</v>
      </c>
      <c r="B651" s="6" t="n">
        <f aca="false">1_Data_EDA!H652</f>
        <v>4</v>
      </c>
      <c r="C651" s="7" t="n">
        <f aca="false">1_Data_EDA!I652</f>
        <v>327.75</v>
      </c>
      <c r="D651" s="6" t="n">
        <f aca="false">1_Data_EDA!J652</f>
        <v>1</v>
      </c>
      <c r="E651" s="7" t="n">
        <f aca="false">1_Data_EDA!K652</f>
        <v>327.75</v>
      </c>
      <c r="F651" s="7" t="n">
        <f aca="false">1_Data_EDA!L652</f>
        <v>32.77999878</v>
      </c>
      <c r="G651" s="8" t="n">
        <f aca="false">1_Data_EDA!M652</f>
        <v>0.100000001</v>
      </c>
      <c r="H651" s="6" t="n">
        <f aca="false">IF(1_Data_EDA!B652="First Class",1,0)</f>
        <v>0</v>
      </c>
      <c r="I651" s="6" t="n">
        <f aca="false">IF(1_Data_EDA!B652="Second Class",1,0)</f>
        <v>0</v>
      </c>
      <c r="J651" s="6" t="n">
        <f aca="false">IF(1_Data_EDA!B652="Same Day",1,0)</f>
        <v>0</v>
      </c>
      <c r="K651" s="6" t="n">
        <f aca="false">IF(1_Data_EDA!C652="Corporate",1,0)</f>
        <v>1</v>
      </c>
      <c r="L651" s="6" t="n">
        <f aca="false">IF(1_Data_EDA!C652="Home Office",1,0)</f>
        <v>0</v>
      </c>
      <c r="M651" s="6" t="n">
        <f aca="false">IF(1_Data_EDA!D652="Europe",1,0)</f>
        <v>0</v>
      </c>
      <c r="N651" s="6" t="n">
        <f aca="false">IF(1_Data_EDA!D652="LATAM",1,0)</f>
        <v>0</v>
      </c>
      <c r="O651" s="6" t="n">
        <f aca="false">IF(1_Data_EDA!D652="Pacific Asia",1,0)</f>
        <v>1</v>
      </c>
      <c r="P651" s="6" t="n">
        <f aca="false">IF(1_Data_EDA!D652="USCA",1,0)</f>
        <v>0</v>
      </c>
      <c r="Q651" s="6" t="n">
        <f aca="false">IF(C651&gt;MEDIAN(C$5:C$8004),1,0)</f>
        <v>1</v>
      </c>
      <c r="R651" s="6" t="n">
        <f aca="false">IF(D651&gt;2,1,0)</f>
        <v>0</v>
      </c>
    </row>
    <row r="652" customFormat="false" ht="15" hidden="false" customHeight="true" outlineLevel="0" collapsed="false">
      <c r="A652" s="6" t="n">
        <f aca="false">1_Data_EDA!O653</f>
        <v>1</v>
      </c>
      <c r="B652" s="6" t="n">
        <f aca="false">1_Data_EDA!H653</f>
        <v>1</v>
      </c>
      <c r="C652" s="7" t="n">
        <f aca="false">1_Data_EDA!I653</f>
        <v>59.99000168</v>
      </c>
      <c r="D652" s="6" t="n">
        <f aca="false">1_Data_EDA!J653</f>
        <v>5</v>
      </c>
      <c r="E652" s="7" t="n">
        <f aca="false">1_Data_EDA!K653</f>
        <v>299.9500122</v>
      </c>
      <c r="F652" s="7" t="n">
        <f aca="false">1_Data_EDA!L653</f>
        <v>15</v>
      </c>
      <c r="G652" s="8" t="n">
        <f aca="false">1_Data_EDA!M653</f>
        <v>0.050000001</v>
      </c>
      <c r="H652" s="6" t="n">
        <f aca="false">IF(1_Data_EDA!B653="First Class",1,0)</f>
        <v>1</v>
      </c>
      <c r="I652" s="6" t="n">
        <f aca="false">IF(1_Data_EDA!B653="Second Class",1,0)</f>
        <v>0</v>
      </c>
      <c r="J652" s="6" t="n">
        <f aca="false">IF(1_Data_EDA!B653="Same Day",1,0)</f>
        <v>0</v>
      </c>
      <c r="K652" s="6" t="n">
        <f aca="false">IF(1_Data_EDA!C653="Corporate",1,0)</f>
        <v>0</v>
      </c>
      <c r="L652" s="6" t="n">
        <f aca="false">IF(1_Data_EDA!C653="Home Office",1,0)</f>
        <v>0</v>
      </c>
      <c r="M652" s="6" t="n">
        <f aca="false">IF(1_Data_EDA!D653="Europe",1,0)</f>
        <v>1</v>
      </c>
      <c r="N652" s="6" t="n">
        <f aca="false">IF(1_Data_EDA!D653="LATAM",1,0)</f>
        <v>0</v>
      </c>
      <c r="O652" s="6" t="n">
        <f aca="false">IF(1_Data_EDA!D653="Pacific Asia",1,0)</f>
        <v>0</v>
      </c>
      <c r="P652" s="6" t="n">
        <f aca="false">IF(1_Data_EDA!D653="USCA",1,0)</f>
        <v>0</v>
      </c>
      <c r="Q652" s="6" t="n">
        <f aca="false">IF(C652&gt;MEDIAN(C$5:C$8004),1,0)</f>
        <v>0</v>
      </c>
      <c r="R652" s="6" t="n">
        <f aca="false">IF(D652&gt;2,1,0)</f>
        <v>1</v>
      </c>
    </row>
    <row r="653" customFormat="false" ht="15" hidden="false" customHeight="true" outlineLevel="0" collapsed="false">
      <c r="A653" s="6" t="n">
        <f aca="false">1_Data_EDA!O654</f>
        <v>1</v>
      </c>
      <c r="B653" s="6" t="n">
        <f aca="false">1_Data_EDA!H654</f>
        <v>4</v>
      </c>
      <c r="C653" s="7" t="n">
        <f aca="false">1_Data_EDA!I654</f>
        <v>59.99000168</v>
      </c>
      <c r="D653" s="6" t="n">
        <f aca="false">1_Data_EDA!J654</f>
        <v>3</v>
      </c>
      <c r="E653" s="7" t="n">
        <f aca="false">1_Data_EDA!K654</f>
        <v>179.9700012</v>
      </c>
      <c r="F653" s="7" t="n">
        <f aca="false">1_Data_EDA!L654</f>
        <v>3.599999905</v>
      </c>
      <c r="G653" s="8" t="n">
        <f aca="false">1_Data_EDA!M654</f>
        <v>0.02</v>
      </c>
      <c r="H653" s="6" t="n">
        <f aca="false">IF(1_Data_EDA!B654="First Class",1,0)</f>
        <v>0</v>
      </c>
      <c r="I653" s="6" t="n">
        <f aca="false">IF(1_Data_EDA!B654="Second Class",1,0)</f>
        <v>0</v>
      </c>
      <c r="J653" s="6" t="n">
        <f aca="false">IF(1_Data_EDA!B654="Same Day",1,0)</f>
        <v>0</v>
      </c>
      <c r="K653" s="6" t="n">
        <f aca="false">IF(1_Data_EDA!C654="Corporate",1,0)</f>
        <v>0</v>
      </c>
      <c r="L653" s="6" t="n">
        <f aca="false">IF(1_Data_EDA!C654="Home Office",1,0)</f>
        <v>0</v>
      </c>
      <c r="M653" s="6" t="n">
        <f aca="false">IF(1_Data_EDA!D654="Europe",1,0)</f>
        <v>1</v>
      </c>
      <c r="N653" s="6" t="n">
        <f aca="false">IF(1_Data_EDA!D654="LATAM",1,0)</f>
        <v>0</v>
      </c>
      <c r="O653" s="6" t="n">
        <f aca="false">IF(1_Data_EDA!D654="Pacific Asia",1,0)</f>
        <v>0</v>
      </c>
      <c r="P653" s="6" t="n">
        <f aca="false">IF(1_Data_EDA!D654="USCA",1,0)</f>
        <v>0</v>
      </c>
      <c r="Q653" s="6" t="n">
        <f aca="false">IF(C653&gt;MEDIAN(C$5:C$8004),1,0)</f>
        <v>0</v>
      </c>
      <c r="R653" s="6" t="n">
        <f aca="false">IF(D653&gt;2,1,0)</f>
        <v>1</v>
      </c>
    </row>
    <row r="654" customFormat="false" ht="15" hidden="false" customHeight="true" outlineLevel="0" collapsed="false">
      <c r="A654" s="6" t="n">
        <f aca="false">1_Data_EDA!O655</f>
        <v>1</v>
      </c>
      <c r="B654" s="6" t="n">
        <f aca="false">1_Data_EDA!H655</f>
        <v>4</v>
      </c>
      <c r="C654" s="7" t="n">
        <f aca="false">1_Data_EDA!I655</f>
        <v>50</v>
      </c>
      <c r="D654" s="6" t="n">
        <f aca="false">1_Data_EDA!J655</f>
        <v>4</v>
      </c>
      <c r="E654" s="7" t="n">
        <f aca="false">1_Data_EDA!K655</f>
        <v>200</v>
      </c>
      <c r="F654" s="7" t="n">
        <f aca="false">1_Data_EDA!L655</f>
        <v>6</v>
      </c>
      <c r="G654" s="8" t="n">
        <f aca="false">1_Data_EDA!M655</f>
        <v>0.029999999</v>
      </c>
      <c r="H654" s="6" t="n">
        <f aca="false">IF(1_Data_EDA!B655="First Class",1,0)</f>
        <v>0</v>
      </c>
      <c r="I654" s="6" t="n">
        <f aca="false">IF(1_Data_EDA!B655="Second Class",1,0)</f>
        <v>0</v>
      </c>
      <c r="J654" s="6" t="n">
        <f aca="false">IF(1_Data_EDA!B655="Same Day",1,0)</f>
        <v>0</v>
      </c>
      <c r="K654" s="6" t="n">
        <f aca="false">IF(1_Data_EDA!C655="Corporate",1,0)</f>
        <v>0</v>
      </c>
      <c r="L654" s="6" t="n">
        <f aca="false">IF(1_Data_EDA!C655="Home Office",1,0)</f>
        <v>0</v>
      </c>
      <c r="M654" s="6" t="n">
        <f aca="false">IF(1_Data_EDA!D655="Europe",1,0)</f>
        <v>0</v>
      </c>
      <c r="N654" s="6" t="n">
        <f aca="false">IF(1_Data_EDA!D655="LATAM",1,0)</f>
        <v>1</v>
      </c>
      <c r="O654" s="6" t="n">
        <f aca="false">IF(1_Data_EDA!D655="Pacific Asia",1,0)</f>
        <v>0</v>
      </c>
      <c r="P654" s="6" t="n">
        <f aca="false">IF(1_Data_EDA!D655="USCA",1,0)</f>
        <v>0</v>
      </c>
      <c r="Q654" s="6" t="n">
        <f aca="false">IF(C654&gt;MEDIAN(C$5:C$8004),1,0)</f>
        <v>0</v>
      </c>
      <c r="R654" s="6" t="n">
        <f aca="false">IF(D654&gt;2,1,0)</f>
        <v>1</v>
      </c>
    </row>
    <row r="655" customFormat="false" ht="15" hidden="false" customHeight="true" outlineLevel="0" collapsed="false">
      <c r="A655" s="6" t="n">
        <f aca="false">1_Data_EDA!O656</f>
        <v>1</v>
      </c>
      <c r="B655" s="6" t="n">
        <f aca="false">1_Data_EDA!H656</f>
        <v>4</v>
      </c>
      <c r="C655" s="7" t="n">
        <f aca="false">1_Data_EDA!I656</f>
        <v>399.980011</v>
      </c>
      <c r="D655" s="6" t="n">
        <f aca="false">1_Data_EDA!J656</f>
        <v>1</v>
      </c>
      <c r="E655" s="7" t="n">
        <f aca="false">1_Data_EDA!K656</f>
        <v>399.980011</v>
      </c>
      <c r="F655" s="7" t="n">
        <f aca="false">1_Data_EDA!L656</f>
        <v>100</v>
      </c>
      <c r="G655" s="8" t="n">
        <f aca="false">1_Data_EDA!M656</f>
        <v>0.25</v>
      </c>
      <c r="H655" s="6" t="n">
        <f aca="false">IF(1_Data_EDA!B656="First Class",1,0)</f>
        <v>0</v>
      </c>
      <c r="I655" s="6" t="n">
        <f aca="false">IF(1_Data_EDA!B656="Second Class",1,0)</f>
        <v>0</v>
      </c>
      <c r="J655" s="6" t="n">
        <f aca="false">IF(1_Data_EDA!B656="Same Day",1,0)</f>
        <v>0</v>
      </c>
      <c r="K655" s="6" t="n">
        <f aca="false">IF(1_Data_EDA!C656="Corporate",1,0)</f>
        <v>1</v>
      </c>
      <c r="L655" s="6" t="n">
        <f aca="false">IF(1_Data_EDA!C656="Home Office",1,0)</f>
        <v>0</v>
      </c>
      <c r="M655" s="6" t="n">
        <f aca="false">IF(1_Data_EDA!D656="Europe",1,0)</f>
        <v>0</v>
      </c>
      <c r="N655" s="6" t="n">
        <f aca="false">IF(1_Data_EDA!D656="LATAM",1,0)</f>
        <v>0</v>
      </c>
      <c r="O655" s="6" t="n">
        <f aca="false">IF(1_Data_EDA!D656="Pacific Asia",1,0)</f>
        <v>1</v>
      </c>
      <c r="P655" s="6" t="n">
        <f aca="false">IF(1_Data_EDA!D656="USCA",1,0)</f>
        <v>0</v>
      </c>
      <c r="Q655" s="6" t="n">
        <f aca="false">IF(C655&gt;MEDIAN(C$5:C$8004),1,0)</f>
        <v>1</v>
      </c>
      <c r="R655" s="6" t="n">
        <f aca="false">IF(D655&gt;2,1,0)</f>
        <v>0</v>
      </c>
    </row>
    <row r="656" customFormat="false" ht="15" hidden="false" customHeight="true" outlineLevel="0" collapsed="false">
      <c r="A656" s="6" t="n">
        <f aca="false">1_Data_EDA!O657</f>
        <v>1</v>
      </c>
      <c r="B656" s="6" t="n">
        <f aca="false">1_Data_EDA!H657</f>
        <v>1</v>
      </c>
      <c r="C656" s="7" t="n">
        <f aca="false">1_Data_EDA!I657</f>
        <v>31.98999977</v>
      </c>
      <c r="D656" s="6" t="n">
        <f aca="false">1_Data_EDA!J657</f>
        <v>4</v>
      </c>
      <c r="E656" s="7" t="n">
        <f aca="false">1_Data_EDA!K657</f>
        <v>127.9599991</v>
      </c>
      <c r="F656" s="7" t="n">
        <f aca="false">1_Data_EDA!L657</f>
        <v>5.119999886</v>
      </c>
      <c r="G656" s="8" t="n">
        <f aca="false">1_Data_EDA!M657</f>
        <v>0.039999999</v>
      </c>
      <c r="H656" s="6" t="n">
        <f aca="false">IF(1_Data_EDA!B657="First Class",1,0)</f>
        <v>1</v>
      </c>
      <c r="I656" s="6" t="n">
        <f aca="false">IF(1_Data_EDA!B657="Second Class",1,0)</f>
        <v>0</v>
      </c>
      <c r="J656" s="6" t="n">
        <f aca="false">IF(1_Data_EDA!B657="Same Day",1,0)</f>
        <v>0</v>
      </c>
      <c r="K656" s="6" t="n">
        <f aca="false">IF(1_Data_EDA!C657="Corporate",1,0)</f>
        <v>0</v>
      </c>
      <c r="L656" s="6" t="n">
        <f aca="false">IF(1_Data_EDA!C657="Home Office",1,0)</f>
        <v>1</v>
      </c>
      <c r="M656" s="6" t="n">
        <f aca="false">IF(1_Data_EDA!D657="Europe",1,0)</f>
        <v>0</v>
      </c>
      <c r="N656" s="6" t="n">
        <f aca="false">IF(1_Data_EDA!D657="LATAM",1,0)</f>
        <v>0</v>
      </c>
      <c r="O656" s="6" t="n">
        <f aca="false">IF(1_Data_EDA!D657="Pacific Asia",1,0)</f>
        <v>0</v>
      </c>
      <c r="P656" s="6" t="n">
        <f aca="false">IF(1_Data_EDA!D657="USCA",1,0)</f>
        <v>1</v>
      </c>
      <c r="Q656" s="6" t="n">
        <f aca="false">IF(C656&gt;MEDIAN(C$5:C$8004),1,0)</f>
        <v>0</v>
      </c>
      <c r="R656" s="6" t="n">
        <f aca="false">IF(D656&gt;2,1,0)</f>
        <v>1</v>
      </c>
    </row>
    <row r="657" customFormat="false" ht="15" hidden="false" customHeight="true" outlineLevel="0" collapsed="false">
      <c r="A657" s="6" t="n">
        <f aca="false">1_Data_EDA!O658</f>
        <v>0</v>
      </c>
      <c r="B657" s="6" t="n">
        <f aca="false">1_Data_EDA!H658</f>
        <v>4</v>
      </c>
      <c r="C657" s="7" t="n">
        <f aca="false">1_Data_EDA!I658</f>
        <v>39.99000168</v>
      </c>
      <c r="D657" s="6" t="n">
        <f aca="false">1_Data_EDA!J658</f>
        <v>5</v>
      </c>
      <c r="E657" s="7" t="n">
        <f aca="false">1_Data_EDA!K658</f>
        <v>199.9499969</v>
      </c>
      <c r="F657" s="7" t="n">
        <f aca="false">1_Data_EDA!L658</f>
        <v>4</v>
      </c>
      <c r="G657" s="8" t="n">
        <f aca="false">1_Data_EDA!M658</f>
        <v>0.02</v>
      </c>
      <c r="H657" s="6" t="n">
        <f aca="false">IF(1_Data_EDA!B658="First Class",1,0)</f>
        <v>0</v>
      </c>
      <c r="I657" s="6" t="n">
        <f aca="false">IF(1_Data_EDA!B658="Second Class",1,0)</f>
        <v>0</v>
      </c>
      <c r="J657" s="6" t="n">
        <f aca="false">IF(1_Data_EDA!B658="Same Day",1,0)</f>
        <v>0</v>
      </c>
      <c r="K657" s="6" t="n">
        <f aca="false">IF(1_Data_EDA!C658="Corporate",1,0)</f>
        <v>0</v>
      </c>
      <c r="L657" s="6" t="n">
        <f aca="false">IF(1_Data_EDA!C658="Home Office",1,0)</f>
        <v>0</v>
      </c>
      <c r="M657" s="6" t="n">
        <f aca="false">IF(1_Data_EDA!D658="Europe",1,0)</f>
        <v>1</v>
      </c>
      <c r="N657" s="6" t="n">
        <f aca="false">IF(1_Data_EDA!D658="LATAM",1,0)</f>
        <v>0</v>
      </c>
      <c r="O657" s="6" t="n">
        <f aca="false">IF(1_Data_EDA!D658="Pacific Asia",1,0)</f>
        <v>0</v>
      </c>
      <c r="P657" s="6" t="n">
        <f aca="false">IF(1_Data_EDA!D658="USCA",1,0)</f>
        <v>0</v>
      </c>
      <c r="Q657" s="6" t="n">
        <f aca="false">IF(C657&gt;MEDIAN(C$5:C$8004),1,0)</f>
        <v>0</v>
      </c>
      <c r="R657" s="6" t="n">
        <f aca="false">IF(D657&gt;2,1,0)</f>
        <v>1</v>
      </c>
    </row>
    <row r="658" customFormat="false" ht="15" hidden="false" customHeight="true" outlineLevel="0" collapsed="false">
      <c r="A658" s="6" t="n">
        <f aca="false">1_Data_EDA!O659</f>
        <v>1</v>
      </c>
      <c r="B658" s="6" t="n">
        <f aca="false">1_Data_EDA!H659</f>
        <v>2</v>
      </c>
      <c r="C658" s="7" t="n">
        <f aca="false">1_Data_EDA!I659</f>
        <v>50</v>
      </c>
      <c r="D658" s="6" t="n">
        <f aca="false">1_Data_EDA!J659</f>
        <v>1</v>
      </c>
      <c r="E658" s="7" t="n">
        <f aca="false">1_Data_EDA!K659</f>
        <v>50</v>
      </c>
      <c r="F658" s="7" t="n">
        <f aca="false">1_Data_EDA!L659</f>
        <v>2</v>
      </c>
      <c r="G658" s="8" t="n">
        <f aca="false">1_Data_EDA!M659</f>
        <v>0.039999999</v>
      </c>
      <c r="H658" s="6" t="n">
        <f aca="false">IF(1_Data_EDA!B659="First Class",1,0)</f>
        <v>0</v>
      </c>
      <c r="I658" s="6" t="n">
        <f aca="false">IF(1_Data_EDA!B659="Second Class",1,0)</f>
        <v>1</v>
      </c>
      <c r="J658" s="6" t="n">
        <f aca="false">IF(1_Data_EDA!B659="Same Day",1,0)</f>
        <v>0</v>
      </c>
      <c r="K658" s="6" t="n">
        <f aca="false">IF(1_Data_EDA!C659="Corporate",1,0)</f>
        <v>0</v>
      </c>
      <c r="L658" s="6" t="n">
        <f aca="false">IF(1_Data_EDA!C659="Home Office",1,0)</f>
        <v>0</v>
      </c>
      <c r="M658" s="6" t="n">
        <f aca="false">IF(1_Data_EDA!D659="Europe",1,0)</f>
        <v>1</v>
      </c>
      <c r="N658" s="6" t="n">
        <f aca="false">IF(1_Data_EDA!D659="LATAM",1,0)</f>
        <v>0</v>
      </c>
      <c r="O658" s="6" t="n">
        <f aca="false">IF(1_Data_EDA!D659="Pacific Asia",1,0)</f>
        <v>0</v>
      </c>
      <c r="P658" s="6" t="n">
        <f aca="false">IF(1_Data_EDA!D659="USCA",1,0)</f>
        <v>0</v>
      </c>
      <c r="Q658" s="6" t="n">
        <f aca="false">IF(C658&gt;MEDIAN(C$5:C$8004),1,0)</f>
        <v>0</v>
      </c>
      <c r="R658" s="6" t="n">
        <f aca="false">IF(D658&gt;2,1,0)</f>
        <v>0</v>
      </c>
    </row>
    <row r="659" customFormat="false" ht="15" hidden="false" customHeight="true" outlineLevel="0" collapsed="false">
      <c r="A659" s="6" t="n">
        <f aca="false">1_Data_EDA!O660</f>
        <v>1</v>
      </c>
      <c r="B659" s="6" t="n">
        <f aca="false">1_Data_EDA!H660</f>
        <v>1</v>
      </c>
      <c r="C659" s="7" t="n">
        <f aca="false">1_Data_EDA!I660</f>
        <v>199.9900055</v>
      </c>
      <c r="D659" s="6" t="n">
        <f aca="false">1_Data_EDA!J660</f>
        <v>1</v>
      </c>
      <c r="E659" s="7" t="n">
        <f aca="false">1_Data_EDA!K660</f>
        <v>199.9900055</v>
      </c>
      <c r="F659" s="7" t="n">
        <f aca="false">1_Data_EDA!L660</f>
        <v>30</v>
      </c>
      <c r="G659" s="8" t="n">
        <f aca="false">1_Data_EDA!M660</f>
        <v>0.150000006</v>
      </c>
      <c r="H659" s="6" t="n">
        <f aca="false">IF(1_Data_EDA!B660="First Class",1,0)</f>
        <v>1</v>
      </c>
      <c r="I659" s="6" t="n">
        <f aca="false">IF(1_Data_EDA!B660="Second Class",1,0)</f>
        <v>0</v>
      </c>
      <c r="J659" s="6" t="n">
        <f aca="false">IF(1_Data_EDA!B660="Same Day",1,0)</f>
        <v>0</v>
      </c>
      <c r="K659" s="6" t="n">
        <f aca="false">IF(1_Data_EDA!C660="Corporate",1,0)</f>
        <v>0</v>
      </c>
      <c r="L659" s="6" t="n">
        <f aca="false">IF(1_Data_EDA!C660="Home Office",1,0)</f>
        <v>1</v>
      </c>
      <c r="M659" s="6" t="n">
        <f aca="false">IF(1_Data_EDA!D660="Europe",1,0)</f>
        <v>0</v>
      </c>
      <c r="N659" s="6" t="n">
        <f aca="false">IF(1_Data_EDA!D660="LATAM",1,0)</f>
        <v>0</v>
      </c>
      <c r="O659" s="6" t="n">
        <f aca="false">IF(1_Data_EDA!D660="Pacific Asia",1,0)</f>
        <v>1</v>
      </c>
      <c r="P659" s="6" t="n">
        <f aca="false">IF(1_Data_EDA!D660="USCA",1,0)</f>
        <v>0</v>
      </c>
      <c r="Q659" s="6" t="n">
        <f aca="false">IF(C659&gt;MEDIAN(C$5:C$8004),1,0)</f>
        <v>1</v>
      </c>
      <c r="R659" s="6" t="n">
        <f aca="false">IF(D659&gt;2,1,0)</f>
        <v>0</v>
      </c>
    </row>
    <row r="660" customFormat="false" ht="15" hidden="false" customHeight="true" outlineLevel="0" collapsed="false">
      <c r="A660" s="6" t="n">
        <f aca="false">1_Data_EDA!O661</f>
        <v>1</v>
      </c>
      <c r="B660" s="6" t="n">
        <f aca="false">1_Data_EDA!H661</f>
        <v>1</v>
      </c>
      <c r="C660" s="7" t="n">
        <f aca="false">1_Data_EDA!I661</f>
        <v>49.97999954</v>
      </c>
      <c r="D660" s="6" t="n">
        <f aca="false">1_Data_EDA!J661</f>
        <v>3</v>
      </c>
      <c r="E660" s="7" t="n">
        <f aca="false">1_Data_EDA!K661</f>
        <v>149.9400024</v>
      </c>
      <c r="F660" s="7" t="n">
        <f aca="false">1_Data_EDA!L661</f>
        <v>4.5</v>
      </c>
      <c r="G660" s="8" t="n">
        <f aca="false">1_Data_EDA!M661</f>
        <v>0.029999999</v>
      </c>
      <c r="H660" s="6" t="n">
        <f aca="false">IF(1_Data_EDA!B661="First Class",1,0)</f>
        <v>1</v>
      </c>
      <c r="I660" s="6" t="n">
        <f aca="false">IF(1_Data_EDA!B661="Second Class",1,0)</f>
        <v>0</v>
      </c>
      <c r="J660" s="6" t="n">
        <f aca="false">IF(1_Data_EDA!B661="Same Day",1,0)</f>
        <v>0</v>
      </c>
      <c r="K660" s="6" t="n">
        <f aca="false">IF(1_Data_EDA!C661="Corporate",1,0)</f>
        <v>0</v>
      </c>
      <c r="L660" s="6" t="n">
        <f aca="false">IF(1_Data_EDA!C661="Home Office",1,0)</f>
        <v>0</v>
      </c>
      <c r="M660" s="6" t="n">
        <f aca="false">IF(1_Data_EDA!D661="Europe",1,0)</f>
        <v>1</v>
      </c>
      <c r="N660" s="6" t="n">
        <f aca="false">IF(1_Data_EDA!D661="LATAM",1,0)</f>
        <v>0</v>
      </c>
      <c r="O660" s="6" t="n">
        <f aca="false">IF(1_Data_EDA!D661="Pacific Asia",1,0)</f>
        <v>0</v>
      </c>
      <c r="P660" s="6" t="n">
        <f aca="false">IF(1_Data_EDA!D661="USCA",1,0)</f>
        <v>0</v>
      </c>
      <c r="Q660" s="6" t="n">
        <f aca="false">IF(C660&gt;MEDIAN(C$5:C$8004),1,0)</f>
        <v>0</v>
      </c>
      <c r="R660" s="6" t="n">
        <f aca="false">IF(D660&gt;2,1,0)</f>
        <v>1</v>
      </c>
    </row>
    <row r="661" customFormat="false" ht="15" hidden="false" customHeight="true" outlineLevel="0" collapsed="false">
      <c r="A661" s="6" t="n">
        <f aca="false">1_Data_EDA!O662</f>
        <v>1</v>
      </c>
      <c r="B661" s="6" t="n">
        <f aca="false">1_Data_EDA!H662</f>
        <v>4</v>
      </c>
      <c r="C661" s="7" t="n">
        <f aca="false">1_Data_EDA!I662</f>
        <v>199.9900055</v>
      </c>
      <c r="D661" s="6" t="n">
        <f aca="false">1_Data_EDA!J662</f>
        <v>1</v>
      </c>
      <c r="E661" s="7" t="n">
        <f aca="false">1_Data_EDA!K662</f>
        <v>199.9900055</v>
      </c>
      <c r="F661" s="7" t="n">
        <f aca="false">1_Data_EDA!L662</f>
        <v>0</v>
      </c>
      <c r="G661" s="8" t="n">
        <f aca="false">1_Data_EDA!M662</f>
        <v>0</v>
      </c>
      <c r="H661" s="6" t="n">
        <f aca="false">IF(1_Data_EDA!B662="First Class",1,0)</f>
        <v>0</v>
      </c>
      <c r="I661" s="6" t="n">
        <f aca="false">IF(1_Data_EDA!B662="Second Class",1,0)</f>
        <v>0</v>
      </c>
      <c r="J661" s="6" t="n">
        <f aca="false">IF(1_Data_EDA!B662="Same Day",1,0)</f>
        <v>0</v>
      </c>
      <c r="K661" s="6" t="n">
        <f aca="false">IF(1_Data_EDA!C662="Corporate",1,0)</f>
        <v>0</v>
      </c>
      <c r="L661" s="6" t="n">
        <f aca="false">IF(1_Data_EDA!C662="Home Office",1,0)</f>
        <v>0</v>
      </c>
      <c r="M661" s="6" t="n">
        <f aca="false">IF(1_Data_EDA!D662="Europe",1,0)</f>
        <v>0</v>
      </c>
      <c r="N661" s="6" t="n">
        <f aca="false">IF(1_Data_EDA!D662="LATAM",1,0)</f>
        <v>0</v>
      </c>
      <c r="O661" s="6" t="n">
        <f aca="false">IF(1_Data_EDA!D662="Pacific Asia",1,0)</f>
        <v>0</v>
      </c>
      <c r="P661" s="6" t="n">
        <f aca="false">IF(1_Data_EDA!D662="USCA",1,0)</f>
        <v>0</v>
      </c>
      <c r="Q661" s="6" t="n">
        <f aca="false">IF(C661&gt;MEDIAN(C$5:C$8004),1,0)</f>
        <v>1</v>
      </c>
      <c r="R661" s="6" t="n">
        <f aca="false">IF(D661&gt;2,1,0)</f>
        <v>0</v>
      </c>
    </row>
    <row r="662" customFormat="false" ht="15" hidden="false" customHeight="true" outlineLevel="0" collapsed="false">
      <c r="A662" s="6" t="n">
        <f aca="false">1_Data_EDA!O663</f>
        <v>0</v>
      </c>
      <c r="B662" s="6" t="n">
        <f aca="false">1_Data_EDA!H663</f>
        <v>0</v>
      </c>
      <c r="C662" s="7" t="n">
        <f aca="false">1_Data_EDA!I663</f>
        <v>49.97999954</v>
      </c>
      <c r="D662" s="6" t="n">
        <f aca="false">1_Data_EDA!J663</f>
        <v>4</v>
      </c>
      <c r="E662" s="7" t="n">
        <f aca="false">1_Data_EDA!K663</f>
        <v>199.9199982</v>
      </c>
      <c r="F662" s="7" t="n">
        <f aca="false">1_Data_EDA!L663</f>
        <v>13.98999977</v>
      </c>
      <c r="G662" s="8" t="n">
        <f aca="false">1_Data_EDA!M663</f>
        <v>0.07</v>
      </c>
      <c r="H662" s="6" t="n">
        <f aca="false">IF(1_Data_EDA!B663="First Class",1,0)</f>
        <v>0</v>
      </c>
      <c r="I662" s="6" t="n">
        <f aca="false">IF(1_Data_EDA!B663="Second Class",1,0)</f>
        <v>0</v>
      </c>
      <c r="J662" s="6" t="n">
        <f aca="false">IF(1_Data_EDA!B663="Same Day",1,0)</f>
        <v>1</v>
      </c>
      <c r="K662" s="6" t="n">
        <f aca="false">IF(1_Data_EDA!C663="Corporate",1,0)</f>
        <v>0</v>
      </c>
      <c r="L662" s="6" t="n">
        <f aca="false">IF(1_Data_EDA!C663="Home Office",1,0)</f>
        <v>1</v>
      </c>
      <c r="M662" s="6" t="n">
        <f aca="false">IF(1_Data_EDA!D663="Europe",1,0)</f>
        <v>0</v>
      </c>
      <c r="N662" s="6" t="n">
        <f aca="false">IF(1_Data_EDA!D663="LATAM",1,0)</f>
        <v>1</v>
      </c>
      <c r="O662" s="6" t="n">
        <f aca="false">IF(1_Data_EDA!D663="Pacific Asia",1,0)</f>
        <v>0</v>
      </c>
      <c r="P662" s="6" t="n">
        <f aca="false">IF(1_Data_EDA!D663="USCA",1,0)</f>
        <v>0</v>
      </c>
      <c r="Q662" s="6" t="n">
        <f aca="false">IF(C662&gt;MEDIAN(C$5:C$8004),1,0)</f>
        <v>0</v>
      </c>
      <c r="R662" s="6" t="n">
        <f aca="false">IF(D662&gt;2,1,0)</f>
        <v>1</v>
      </c>
    </row>
    <row r="663" customFormat="false" ht="15" hidden="false" customHeight="true" outlineLevel="0" collapsed="false">
      <c r="A663" s="6" t="n">
        <f aca="false">1_Data_EDA!O664</f>
        <v>1</v>
      </c>
      <c r="B663" s="6" t="n">
        <f aca="false">1_Data_EDA!H664</f>
        <v>4</v>
      </c>
      <c r="C663" s="7" t="n">
        <f aca="false">1_Data_EDA!I664</f>
        <v>24.98999977</v>
      </c>
      <c r="D663" s="6" t="n">
        <f aca="false">1_Data_EDA!J664</f>
        <v>4</v>
      </c>
      <c r="E663" s="7" t="n">
        <f aca="false">1_Data_EDA!K664</f>
        <v>99.95999908</v>
      </c>
      <c r="F663" s="7" t="n">
        <f aca="false">1_Data_EDA!L664</f>
        <v>7</v>
      </c>
      <c r="G663" s="8" t="n">
        <f aca="false">1_Data_EDA!M664</f>
        <v>0.07</v>
      </c>
      <c r="H663" s="6" t="n">
        <f aca="false">IF(1_Data_EDA!B664="First Class",1,0)</f>
        <v>0</v>
      </c>
      <c r="I663" s="6" t="n">
        <f aca="false">IF(1_Data_EDA!B664="Second Class",1,0)</f>
        <v>0</v>
      </c>
      <c r="J663" s="6" t="n">
        <f aca="false">IF(1_Data_EDA!B664="Same Day",1,0)</f>
        <v>0</v>
      </c>
      <c r="K663" s="6" t="n">
        <f aca="false">IF(1_Data_EDA!C664="Corporate",1,0)</f>
        <v>0</v>
      </c>
      <c r="L663" s="6" t="n">
        <f aca="false">IF(1_Data_EDA!C664="Home Office",1,0)</f>
        <v>0</v>
      </c>
      <c r="M663" s="6" t="n">
        <f aca="false">IF(1_Data_EDA!D664="Europe",1,0)</f>
        <v>0</v>
      </c>
      <c r="N663" s="6" t="n">
        <f aca="false">IF(1_Data_EDA!D664="LATAM",1,0)</f>
        <v>0</v>
      </c>
      <c r="O663" s="6" t="n">
        <f aca="false">IF(1_Data_EDA!D664="Pacific Asia",1,0)</f>
        <v>0</v>
      </c>
      <c r="P663" s="6" t="n">
        <f aca="false">IF(1_Data_EDA!D664="USCA",1,0)</f>
        <v>0</v>
      </c>
      <c r="Q663" s="6" t="n">
        <f aca="false">IF(C663&gt;MEDIAN(C$5:C$8004),1,0)</f>
        <v>0</v>
      </c>
      <c r="R663" s="6" t="n">
        <f aca="false">IF(D663&gt;2,1,0)</f>
        <v>1</v>
      </c>
    </row>
    <row r="664" customFormat="false" ht="15" hidden="false" customHeight="true" outlineLevel="0" collapsed="false">
      <c r="A664" s="6" t="n">
        <f aca="false">1_Data_EDA!O665</f>
        <v>1</v>
      </c>
      <c r="B664" s="6" t="n">
        <f aca="false">1_Data_EDA!H665</f>
        <v>4</v>
      </c>
      <c r="C664" s="7" t="n">
        <f aca="false">1_Data_EDA!I665</f>
        <v>50</v>
      </c>
      <c r="D664" s="6" t="n">
        <f aca="false">1_Data_EDA!J665</f>
        <v>5</v>
      </c>
      <c r="E664" s="7" t="n">
        <f aca="false">1_Data_EDA!K665</f>
        <v>250</v>
      </c>
      <c r="F664" s="7" t="n">
        <f aca="false">1_Data_EDA!L665</f>
        <v>12.5</v>
      </c>
      <c r="G664" s="8" t="n">
        <f aca="false">1_Data_EDA!M665</f>
        <v>0.050000001</v>
      </c>
      <c r="H664" s="6" t="n">
        <f aca="false">IF(1_Data_EDA!B665="First Class",1,0)</f>
        <v>0</v>
      </c>
      <c r="I664" s="6" t="n">
        <f aca="false">IF(1_Data_EDA!B665="Second Class",1,0)</f>
        <v>0</v>
      </c>
      <c r="J664" s="6" t="n">
        <f aca="false">IF(1_Data_EDA!B665="Same Day",1,0)</f>
        <v>0</v>
      </c>
      <c r="K664" s="6" t="n">
        <f aca="false">IF(1_Data_EDA!C665="Corporate",1,0)</f>
        <v>0</v>
      </c>
      <c r="L664" s="6" t="n">
        <f aca="false">IF(1_Data_EDA!C665="Home Office",1,0)</f>
        <v>1</v>
      </c>
      <c r="M664" s="6" t="n">
        <f aca="false">IF(1_Data_EDA!D665="Europe",1,0)</f>
        <v>0</v>
      </c>
      <c r="N664" s="6" t="n">
        <f aca="false">IF(1_Data_EDA!D665="LATAM",1,0)</f>
        <v>0</v>
      </c>
      <c r="O664" s="6" t="n">
        <f aca="false">IF(1_Data_EDA!D665="Pacific Asia",1,0)</f>
        <v>0</v>
      </c>
      <c r="P664" s="6" t="n">
        <f aca="false">IF(1_Data_EDA!D665="USCA",1,0)</f>
        <v>1</v>
      </c>
      <c r="Q664" s="6" t="n">
        <f aca="false">IF(C664&gt;MEDIAN(C$5:C$8004),1,0)</f>
        <v>0</v>
      </c>
      <c r="R664" s="6" t="n">
        <f aca="false">IF(D664&gt;2,1,0)</f>
        <v>1</v>
      </c>
    </row>
    <row r="665" customFormat="false" ht="15" hidden="false" customHeight="true" outlineLevel="0" collapsed="false">
      <c r="A665" s="6" t="n">
        <f aca="false">1_Data_EDA!O666</f>
        <v>1</v>
      </c>
      <c r="B665" s="6" t="n">
        <f aca="false">1_Data_EDA!H666</f>
        <v>4</v>
      </c>
      <c r="C665" s="7" t="n">
        <f aca="false">1_Data_EDA!I666</f>
        <v>199.9900055</v>
      </c>
      <c r="D665" s="6" t="n">
        <f aca="false">1_Data_EDA!J666</f>
        <v>1</v>
      </c>
      <c r="E665" s="7" t="n">
        <f aca="false">1_Data_EDA!K666</f>
        <v>199.9900055</v>
      </c>
      <c r="F665" s="7" t="n">
        <f aca="false">1_Data_EDA!L666</f>
        <v>36</v>
      </c>
      <c r="G665" s="8" t="n">
        <f aca="false">1_Data_EDA!M666</f>
        <v>0.180000007</v>
      </c>
      <c r="H665" s="6" t="n">
        <f aca="false">IF(1_Data_EDA!B666="First Class",1,0)</f>
        <v>0</v>
      </c>
      <c r="I665" s="6" t="n">
        <f aca="false">IF(1_Data_EDA!B666="Second Class",1,0)</f>
        <v>0</v>
      </c>
      <c r="J665" s="6" t="n">
        <f aca="false">IF(1_Data_EDA!B666="Same Day",1,0)</f>
        <v>0</v>
      </c>
      <c r="K665" s="6" t="n">
        <f aca="false">IF(1_Data_EDA!C666="Corporate",1,0)</f>
        <v>1</v>
      </c>
      <c r="L665" s="6" t="n">
        <f aca="false">IF(1_Data_EDA!C666="Home Office",1,0)</f>
        <v>0</v>
      </c>
      <c r="M665" s="6" t="n">
        <f aca="false">IF(1_Data_EDA!D666="Europe",1,0)</f>
        <v>0</v>
      </c>
      <c r="N665" s="6" t="n">
        <f aca="false">IF(1_Data_EDA!D666="LATAM",1,0)</f>
        <v>1</v>
      </c>
      <c r="O665" s="6" t="n">
        <f aca="false">IF(1_Data_EDA!D666="Pacific Asia",1,0)</f>
        <v>0</v>
      </c>
      <c r="P665" s="6" t="n">
        <f aca="false">IF(1_Data_EDA!D666="USCA",1,0)</f>
        <v>0</v>
      </c>
      <c r="Q665" s="6" t="n">
        <f aca="false">IF(C665&gt;MEDIAN(C$5:C$8004),1,0)</f>
        <v>1</v>
      </c>
      <c r="R665" s="6" t="n">
        <f aca="false">IF(D665&gt;2,1,0)</f>
        <v>0</v>
      </c>
    </row>
    <row r="666" customFormat="false" ht="15" hidden="false" customHeight="true" outlineLevel="0" collapsed="false">
      <c r="A666" s="6" t="n">
        <f aca="false">1_Data_EDA!O667</f>
        <v>0</v>
      </c>
      <c r="B666" s="6" t="n">
        <f aca="false">1_Data_EDA!H667</f>
        <v>4</v>
      </c>
      <c r="C666" s="7" t="n">
        <f aca="false">1_Data_EDA!I667</f>
        <v>39.99000168</v>
      </c>
      <c r="D666" s="6" t="n">
        <f aca="false">1_Data_EDA!J667</f>
        <v>3</v>
      </c>
      <c r="E666" s="7" t="n">
        <f aca="false">1_Data_EDA!K667</f>
        <v>119.9700012</v>
      </c>
      <c r="F666" s="7" t="n">
        <f aca="false">1_Data_EDA!L667</f>
        <v>23.98999977</v>
      </c>
      <c r="G666" s="8" t="n">
        <f aca="false">1_Data_EDA!M667</f>
        <v>0.200000003</v>
      </c>
      <c r="H666" s="6" t="n">
        <f aca="false">IF(1_Data_EDA!B667="First Class",1,0)</f>
        <v>0</v>
      </c>
      <c r="I666" s="6" t="n">
        <f aca="false">IF(1_Data_EDA!B667="Second Class",1,0)</f>
        <v>0</v>
      </c>
      <c r="J666" s="6" t="n">
        <f aca="false">IF(1_Data_EDA!B667="Same Day",1,0)</f>
        <v>0</v>
      </c>
      <c r="K666" s="6" t="n">
        <f aca="false">IF(1_Data_EDA!C667="Corporate",1,0)</f>
        <v>0</v>
      </c>
      <c r="L666" s="6" t="n">
        <f aca="false">IF(1_Data_EDA!C667="Home Office",1,0)</f>
        <v>1</v>
      </c>
      <c r="M666" s="6" t="n">
        <f aca="false">IF(1_Data_EDA!D667="Europe",1,0)</f>
        <v>0</v>
      </c>
      <c r="N666" s="6" t="n">
        <f aca="false">IF(1_Data_EDA!D667="LATAM",1,0)</f>
        <v>0</v>
      </c>
      <c r="O666" s="6" t="n">
        <f aca="false">IF(1_Data_EDA!D667="Pacific Asia",1,0)</f>
        <v>1</v>
      </c>
      <c r="P666" s="6" t="n">
        <f aca="false">IF(1_Data_EDA!D667="USCA",1,0)</f>
        <v>0</v>
      </c>
      <c r="Q666" s="6" t="n">
        <f aca="false">IF(C666&gt;MEDIAN(C$5:C$8004),1,0)</f>
        <v>0</v>
      </c>
      <c r="R666" s="6" t="n">
        <f aca="false">IF(D666&gt;2,1,0)</f>
        <v>1</v>
      </c>
    </row>
    <row r="667" customFormat="false" ht="15" hidden="false" customHeight="true" outlineLevel="0" collapsed="false">
      <c r="A667" s="6" t="n">
        <f aca="false">1_Data_EDA!O668</f>
        <v>1</v>
      </c>
      <c r="B667" s="6" t="n">
        <f aca="false">1_Data_EDA!H668</f>
        <v>4</v>
      </c>
      <c r="C667" s="7" t="n">
        <f aca="false">1_Data_EDA!I668</f>
        <v>129.9900055</v>
      </c>
      <c r="D667" s="6" t="n">
        <f aca="false">1_Data_EDA!J668</f>
        <v>1</v>
      </c>
      <c r="E667" s="7" t="n">
        <f aca="false">1_Data_EDA!K668</f>
        <v>129.9900055</v>
      </c>
      <c r="F667" s="7" t="n">
        <f aca="false">1_Data_EDA!L668</f>
        <v>6.5</v>
      </c>
      <c r="G667" s="8" t="n">
        <f aca="false">1_Data_EDA!M668</f>
        <v>0.050000001</v>
      </c>
      <c r="H667" s="6" t="n">
        <f aca="false">IF(1_Data_EDA!B668="First Class",1,0)</f>
        <v>0</v>
      </c>
      <c r="I667" s="6" t="n">
        <f aca="false">IF(1_Data_EDA!B668="Second Class",1,0)</f>
        <v>0</v>
      </c>
      <c r="J667" s="6" t="n">
        <f aca="false">IF(1_Data_EDA!B668="Same Day",1,0)</f>
        <v>0</v>
      </c>
      <c r="K667" s="6" t="n">
        <f aca="false">IF(1_Data_EDA!C668="Corporate",1,0)</f>
        <v>0</v>
      </c>
      <c r="L667" s="6" t="n">
        <f aca="false">IF(1_Data_EDA!C668="Home Office",1,0)</f>
        <v>0</v>
      </c>
      <c r="M667" s="6" t="n">
        <f aca="false">IF(1_Data_EDA!D668="Europe",1,0)</f>
        <v>0</v>
      </c>
      <c r="N667" s="6" t="n">
        <f aca="false">IF(1_Data_EDA!D668="LATAM",1,0)</f>
        <v>1</v>
      </c>
      <c r="O667" s="6" t="n">
        <f aca="false">IF(1_Data_EDA!D668="Pacific Asia",1,0)</f>
        <v>0</v>
      </c>
      <c r="P667" s="6" t="n">
        <f aca="false">IF(1_Data_EDA!D668="USCA",1,0)</f>
        <v>0</v>
      </c>
      <c r="Q667" s="6" t="n">
        <f aca="false">IF(C667&gt;MEDIAN(C$5:C$8004),1,0)</f>
        <v>1</v>
      </c>
      <c r="R667" s="6" t="n">
        <f aca="false">IF(D667&gt;2,1,0)</f>
        <v>0</v>
      </c>
    </row>
    <row r="668" customFormat="false" ht="15" hidden="false" customHeight="true" outlineLevel="0" collapsed="false">
      <c r="A668" s="6" t="n">
        <f aca="false">1_Data_EDA!O669</f>
        <v>1</v>
      </c>
      <c r="B668" s="6" t="n">
        <f aca="false">1_Data_EDA!H669</f>
        <v>4</v>
      </c>
      <c r="C668" s="7" t="n">
        <f aca="false">1_Data_EDA!I669</f>
        <v>293.0400085</v>
      </c>
      <c r="D668" s="6" t="n">
        <f aca="false">1_Data_EDA!J669</f>
        <v>1</v>
      </c>
      <c r="E668" s="7" t="n">
        <f aca="false">1_Data_EDA!K669</f>
        <v>293.0400085</v>
      </c>
      <c r="F668" s="7" t="n">
        <f aca="false">1_Data_EDA!L669</f>
        <v>8.789999962</v>
      </c>
      <c r="G668" s="8" t="n">
        <f aca="false">1_Data_EDA!M669</f>
        <v>0.029999999</v>
      </c>
      <c r="H668" s="6" t="n">
        <f aca="false">IF(1_Data_EDA!B669="First Class",1,0)</f>
        <v>0</v>
      </c>
      <c r="I668" s="6" t="n">
        <f aca="false">IF(1_Data_EDA!B669="Second Class",1,0)</f>
        <v>0</v>
      </c>
      <c r="J668" s="6" t="n">
        <f aca="false">IF(1_Data_EDA!B669="Same Day",1,0)</f>
        <v>0</v>
      </c>
      <c r="K668" s="6" t="n">
        <f aca="false">IF(1_Data_EDA!C669="Corporate",1,0)</f>
        <v>0</v>
      </c>
      <c r="L668" s="6" t="n">
        <f aca="false">IF(1_Data_EDA!C669="Home Office",1,0)</f>
        <v>1</v>
      </c>
      <c r="M668" s="6" t="n">
        <f aca="false">IF(1_Data_EDA!D669="Europe",1,0)</f>
        <v>0</v>
      </c>
      <c r="N668" s="6" t="n">
        <f aca="false">IF(1_Data_EDA!D669="LATAM",1,0)</f>
        <v>0</v>
      </c>
      <c r="O668" s="6" t="n">
        <f aca="false">IF(1_Data_EDA!D669="Pacific Asia",1,0)</f>
        <v>1</v>
      </c>
      <c r="P668" s="6" t="n">
        <f aca="false">IF(1_Data_EDA!D669="USCA",1,0)</f>
        <v>0</v>
      </c>
      <c r="Q668" s="6" t="n">
        <f aca="false">IF(C668&gt;MEDIAN(C$5:C$8004),1,0)</f>
        <v>1</v>
      </c>
      <c r="R668" s="6" t="n">
        <f aca="false">IF(D668&gt;2,1,0)</f>
        <v>0</v>
      </c>
    </row>
    <row r="669" customFormat="false" ht="15" hidden="false" customHeight="true" outlineLevel="0" collapsed="false">
      <c r="A669" s="6" t="n">
        <f aca="false">1_Data_EDA!O670</f>
        <v>1</v>
      </c>
      <c r="B669" s="6" t="n">
        <f aca="false">1_Data_EDA!H670</f>
        <v>2</v>
      </c>
      <c r="C669" s="7" t="n">
        <f aca="false">1_Data_EDA!I670</f>
        <v>50</v>
      </c>
      <c r="D669" s="6" t="n">
        <f aca="false">1_Data_EDA!J670</f>
        <v>1</v>
      </c>
      <c r="E669" s="7" t="n">
        <f aca="false">1_Data_EDA!K670</f>
        <v>50</v>
      </c>
      <c r="F669" s="7" t="n">
        <f aca="false">1_Data_EDA!L670</f>
        <v>3.5</v>
      </c>
      <c r="G669" s="8" t="n">
        <f aca="false">1_Data_EDA!M670</f>
        <v>0.07</v>
      </c>
      <c r="H669" s="6" t="n">
        <f aca="false">IF(1_Data_EDA!B670="First Class",1,0)</f>
        <v>0</v>
      </c>
      <c r="I669" s="6" t="n">
        <f aca="false">IF(1_Data_EDA!B670="Second Class",1,0)</f>
        <v>1</v>
      </c>
      <c r="J669" s="6" t="n">
        <f aca="false">IF(1_Data_EDA!B670="Same Day",1,0)</f>
        <v>0</v>
      </c>
      <c r="K669" s="6" t="n">
        <f aca="false">IF(1_Data_EDA!C670="Corporate",1,0)</f>
        <v>1</v>
      </c>
      <c r="L669" s="6" t="n">
        <f aca="false">IF(1_Data_EDA!C670="Home Office",1,0)</f>
        <v>0</v>
      </c>
      <c r="M669" s="6" t="n">
        <f aca="false">IF(1_Data_EDA!D670="Europe",1,0)</f>
        <v>1</v>
      </c>
      <c r="N669" s="6" t="n">
        <f aca="false">IF(1_Data_EDA!D670="LATAM",1,0)</f>
        <v>0</v>
      </c>
      <c r="O669" s="6" t="n">
        <f aca="false">IF(1_Data_EDA!D670="Pacific Asia",1,0)</f>
        <v>0</v>
      </c>
      <c r="P669" s="6" t="n">
        <f aca="false">IF(1_Data_EDA!D670="USCA",1,0)</f>
        <v>0</v>
      </c>
      <c r="Q669" s="6" t="n">
        <f aca="false">IF(C669&gt;MEDIAN(C$5:C$8004),1,0)</f>
        <v>0</v>
      </c>
      <c r="R669" s="6" t="n">
        <f aca="false">IF(D669&gt;2,1,0)</f>
        <v>0</v>
      </c>
    </row>
    <row r="670" customFormat="false" ht="15" hidden="false" customHeight="true" outlineLevel="0" collapsed="false">
      <c r="A670" s="6" t="n">
        <f aca="false">1_Data_EDA!O671</f>
        <v>1</v>
      </c>
      <c r="B670" s="6" t="n">
        <f aca="false">1_Data_EDA!H671</f>
        <v>2</v>
      </c>
      <c r="C670" s="7" t="n">
        <f aca="false">1_Data_EDA!I671</f>
        <v>299.980011</v>
      </c>
      <c r="D670" s="6" t="n">
        <f aca="false">1_Data_EDA!J671</f>
        <v>1</v>
      </c>
      <c r="E670" s="7" t="n">
        <f aca="false">1_Data_EDA!K671</f>
        <v>299.980011</v>
      </c>
      <c r="F670" s="7" t="n">
        <f aca="false">1_Data_EDA!L671</f>
        <v>48</v>
      </c>
      <c r="G670" s="8" t="n">
        <f aca="false">1_Data_EDA!M671</f>
        <v>0.159999996</v>
      </c>
      <c r="H670" s="6" t="n">
        <f aca="false">IF(1_Data_EDA!B671="First Class",1,0)</f>
        <v>0</v>
      </c>
      <c r="I670" s="6" t="n">
        <f aca="false">IF(1_Data_EDA!B671="Second Class",1,0)</f>
        <v>1</v>
      </c>
      <c r="J670" s="6" t="n">
        <f aca="false">IF(1_Data_EDA!B671="Same Day",1,0)</f>
        <v>0</v>
      </c>
      <c r="K670" s="6" t="n">
        <f aca="false">IF(1_Data_EDA!C671="Corporate",1,0)</f>
        <v>0</v>
      </c>
      <c r="L670" s="6" t="n">
        <f aca="false">IF(1_Data_EDA!C671="Home Office",1,0)</f>
        <v>0</v>
      </c>
      <c r="M670" s="6" t="n">
        <f aca="false">IF(1_Data_EDA!D671="Europe",1,0)</f>
        <v>0</v>
      </c>
      <c r="N670" s="6" t="n">
        <f aca="false">IF(1_Data_EDA!D671="LATAM",1,0)</f>
        <v>0</v>
      </c>
      <c r="O670" s="6" t="n">
        <f aca="false">IF(1_Data_EDA!D671="Pacific Asia",1,0)</f>
        <v>0</v>
      </c>
      <c r="P670" s="6" t="n">
        <f aca="false">IF(1_Data_EDA!D671="USCA",1,0)</f>
        <v>1</v>
      </c>
      <c r="Q670" s="6" t="n">
        <f aca="false">IF(C670&gt;MEDIAN(C$5:C$8004),1,0)</f>
        <v>1</v>
      </c>
      <c r="R670" s="6" t="n">
        <f aca="false">IF(D670&gt;2,1,0)</f>
        <v>0</v>
      </c>
    </row>
    <row r="671" customFormat="false" ht="15" hidden="false" customHeight="true" outlineLevel="0" collapsed="false">
      <c r="A671" s="6" t="n">
        <f aca="false">1_Data_EDA!O672</f>
        <v>0</v>
      </c>
      <c r="B671" s="6" t="n">
        <f aca="false">1_Data_EDA!H672</f>
        <v>0</v>
      </c>
      <c r="C671" s="7" t="n">
        <f aca="false">1_Data_EDA!I672</f>
        <v>399.980011</v>
      </c>
      <c r="D671" s="6" t="n">
        <f aca="false">1_Data_EDA!J672</f>
        <v>1</v>
      </c>
      <c r="E671" s="7" t="n">
        <f aca="false">1_Data_EDA!K672</f>
        <v>399.980011</v>
      </c>
      <c r="F671" s="7" t="n">
        <f aca="false">1_Data_EDA!L672</f>
        <v>20</v>
      </c>
      <c r="G671" s="8" t="n">
        <f aca="false">1_Data_EDA!M672</f>
        <v>0.050000001</v>
      </c>
      <c r="H671" s="6" t="n">
        <f aca="false">IF(1_Data_EDA!B672="First Class",1,0)</f>
        <v>0</v>
      </c>
      <c r="I671" s="6" t="n">
        <f aca="false">IF(1_Data_EDA!B672="Second Class",1,0)</f>
        <v>0</v>
      </c>
      <c r="J671" s="6" t="n">
        <f aca="false">IF(1_Data_EDA!B672="Same Day",1,0)</f>
        <v>1</v>
      </c>
      <c r="K671" s="6" t="n">
        <f aca="false">IF(1_Data_EDA!C672="Corporate",1,0)</f>
        <v>1</v>
      </c>
      <c r="L671" s="6" t="n">
        <f aca="false">IF(1_Data_EDA!C672="Home Office",1,0)</f>
        <v>0</v>
      </c>
      <c r="M671" s="6" t="n">
        <f aca="false">IF(1_Data_EDA!D672="Europe",1,0)</f>
        <v>0</v>
      </c>
      <c r="N671" s="6" t="n">
        <f aca="false">IF(1_Data_EDA!D672="LATAM",1,0)</f>
        <v>0</v>
      </c>
      <c r="O671" s="6" t="n">
        <f aca="false">IF(1_Data_EDA!D672="Pacific Asia",1,0)</f>
        <v>1</v>
      </c>
      <c r="P671" s="6" t="n">
        <f aca="false">IF(1_Data_EDA!D672="USCA",1,0)</f>
        <v>0</v>
      </c>
      <c r="Q671" s="6" t="n">
        <f aca="false">IF(C671&gt;MEDIAN(C$5:C$8004),1,0)</f>
        <v>1</v>
      </c>
      <c r="R671" s="6" t="n">
        <f aca="false">IF(D671&gt;2,1,0)</f>
        <v>0</v>
      </c>
    </row>
    <row r="672" customFormat="false" ht="15" hidden="false" customHeight="true" outlineLevel="0" collapsed="false">
      <c r="A672" s="6" t="n">
        <f aca="false">1_Data_EDA!O673</f>
        <v>1</v>
      </c>
      <c r="B672" s="6" t="n">
        <f aca="false">1_Data_EDA!H673</f>
        <v>4</v>
      </c>
      <c r="C672" s="7" t="n">
        <f aca="false">1_Data_EDA!I673</f>
        <v>129.9900055</v>
      </c>
      <c r="D672" s="6" t="n">
        <f aca="false">1_Data_EDA!J673</f>
        <v>1</v>
      </c>
      <c r="E672" s="7" t="n">
        <f aca="false">1_Data_EDA!K673</f>
        <v>129.9900055</v>
      </c>
      <c r="F672" s="7" t="n">
        <f aca="false">1_Data_EDA!L673</f>
        <v>9.100000381</v>
      </c>
      <c r="G672" s="8" t="n">
        <f aca="false">1_Data_EDA!M673</f>
        <v>0.07</v>
      </c>
      <c r="H672" s="6" t="n">
        <f aca="false">IF(1_Data_EDA!B673="First Class",1,0)</f>
        <v>0</v>
      </c>
      <c r="I672" s="6" t="n">
        <f aca="false">IF(1_Data_EDA!B673="Second Class",1,0)</f>
        <v>0</v>
      </c>
      <c r="J672" s="6" t="n">
        <f aca="false">IF(1_Data_EDA!B673="Same Day",1,0)</f>
        <v>0</v>
      </c>
      <c r="K672" s="6" t="n">
        <f aca="false">IF(1_Data_EDA!C673="Corporate",1,0)</f>
        <v>1</v>
      </c>
      <c r="L672" s="6" t="n">
        <f aca="false">IF(1_Data_EDA!C673="Home Office",1,0)</f>
        <v>0</v>
      </c>
      <c r="M672" s="6" t="n">
        <f aca="false">IF(1_Data_EDA!D673="Europe",1,0)</f>
        <v>1</v>
      </c>
      <c r="N672" s="6" t="n">
        <f aca="false">IF(1_Data_EDA!D673="LATAM",1,0)</f>
        <v>0</v>
      </c>
      <c r="O672" s="6" t="n">
        <f aca="false">IF(1_Data_EDA!D673="Pacific Asia",1,0)</f>
        <v>0</v>
      </c>
      <c r="P672" s="6" t="n">
        <f aca="false">IF(1_Data_EDA!D673="USCA",1,0)</f>
        <v>0</v>
      </c>
      <c r="Q672" s="6" t="n">
        <f aca="false">IF(C672&gt;MEDIAN(C$5:C$8004),1,0)</f>
        <v>1</v>
      </c>
      <c r="R672" s="6" t="n">
        <f aca="false">IF(D672&gt;2,1,0)</f>
        <v>0</v>
      </c>
    </row>
    <row r="673" customFormat="false" ht="15" hidden="false" customHeight="true" outlineLevel="0" collapsed="false">
      <c r="A673" s="6" t="n">
        <f aca="false">1_Data_EDA!O674</f>
        <v>1</v>
      </c>
      <c r="B673" s="6" t="n">
        <f aca="false">1_Data_EDA!H674</f>
        <v>4</v>
      </c>
      <c r="C673" s="7" t="n">
        <f aca="false">1_Data_EDA!I674</f>
        <v>39.99000168</v>
      </c>
      <c r="D673" s="6" t="n">
        <f aca="false">1_Data_EDA!J674</f>
        <v>1</v>
      </c>
      <c r="E673" s="7" t="n">
        <f aca="false">1_Data_EDA!K674</f>
        <v>39.99000168</v>
      </c>
      <c r="F673" s="7" t="n">
        <f aca="false">1_Data_EDA!L674</f>
        <v>10</v>
      </c>
      <c r="G673" s="8" t="n">
        <f aca="false">1_Data_EDA!M674</f>
        <v>0.25</v>
      </c>
      <c r="H673" s="6" t="n">
        <f aca="false">IF(1_Data_EDA!B674="First Class",1,0)</f>
        <v>0</v>
      </c>
      <c r="I673" s="6" t="n">
        <f aca="false">IF(1_Data_EDA!B674="Second Class",1,0)</f>
        <v>0</v>
      </c>
      <c r="J673" s="6" t="n">
        <f aca="false">IF(1_Data_EDA!B674="Same Day",1,0)</f>
        <v>0</v>
      </c>
      <c r="K673" s="6" t="n">
        <f aca="false">IF(1_Data_EDA!C674="Corporate",1,0)</f>
        <v>1</v>
      </c>
      <c r="L673" s="6" t="n">
        <f aca="false">IF(1_Data_EDA!C674="Home Office",1,0)</f>
        <v>0</v>
      </c>
      <c r="M673" s="6" t="n">
        <f aca="false">IF(1_Data_EDA!D674="Europe",1,0)</f>
        <v>0</v>
      </c>
      <c r="N673" s="6" t="n">
        <f aca="false">IF(1_Data_EDA!D674="LATAM",1,0)</f>
        <v>1</v>
      </c>
      <c r="O673" s="6" t="n">
        <f aca="false">IF(1_Data_EDA!D674="Pacific Asia",1,0)</f>
        <v>0</v>
      </c>
      <c r="P673" s="6" t="n">
        <f aca="false">IF(1_Data_EDA!D674="USCA",1,0)</f>
        <v>0</v>
      </c>
      <c r="Q673" s="6" t="n">
        <f aca="false">IF(C673&gt;MEDIAN(C$5:C$8004),1,0)</f>
        <v>0</v>
      </c>
      <c r="R673" s="6" t="n">
        <f aca="false">IF(D673&gt;2,1,0)</f>
        <v>0</v>
      </c>
    </row>
    <row r="674" customFormat="false" ht="15" hidden="false" customHeight="true" outlineLevel="0" collapsed="false">
      <c r="A674" s="6" t="n">
        <f aca="false">1_Data_EDA!O675</f>
        <v>1</v>
      </c>
      <c r="B674" s="6" t="n">
        <f aca="false">1_Data_EDA!H675</f>
        <v>4</v>
      </c>
      <c r="C674" s="7" t="n">
        <f aca="false">1_Data_EDA!I675</f>
        <v>129.9900055</v>
      </c>
      <c r="D674" s="6" t="n">
        <f aca="false">1_Data_EDA!J675</f>
        <v>1</v>
      </c>
      <c r="E674" s="7" t="n">
        <f aca="false">1_Data_EDA!K675</f>
        <v>129.9900055</v>
      </c>
      <c r="F674" s="7" t="n">
        <f aca="false">1_Data_EDA!L675</f>
        <v>1.299999952</v>
      </c>
      <c r="G674" s="8" t="n">
        <f aca="false">1_Data_EDA!M675</f>
        <v>0.01</v>
      </c>
      <c r="H674" s="6" t="n">
        <f aca="false">IF(1_Data_EDA!B675="First Class",1,0)</f>
        <v>0</v>
      </c>
      <c r="I674" s="6" t="n">
        <f aca="false">IF(1_Data_EDA!B675="Second Class",1,0)</f>
        <v>0</v>
      </c>
      <c r="J674" s="6" t="n">
        <f aca="false">IF(1_Data_EDA!B675="Same Day",1,0)</f>
        <v>0</v>
      </c>
      <c r="K674" s="6" t="n">
        <f aca="false">IF(1_Data_EDA!C675="Corporate",1,0)</f>
        <v>0</v>
      </c>
      <c r="L674" s="6" t="n">
        <f aca="false">IF(1_Data_EDA!C675="Home Office",1,0)</f>
        <v>1</v>
      </c>
      <c r="M674" s="6" t="n">
        <f aca="false">IF(1_Data_EDA!D675="Europe",1,0)</f>
        <v>1</v>
      </c>
      <c r="N674" s="6" t="n">
        <f aca="false">IF(1_Data_EDA!D675="LATAM",1,0)</f>
        <v>0</v>
      </c>
      <c r="O674" s="6" t="n">
        <f aca="false">IF(1_Data_EDA!D675="Pacific Asia",1,0)</f>
        <v>0</v>
      </c>
      <c r="P674" s="6" t="n">
        <f aca="false">IF(1_Data_EDA!D675="USCA",1,0)</f>
        <v>0</v>
      </c>
      <c r="Q674" s="6" t="n">
        <f aca="false">IF(C674&gt;MEDIAN(C$5:C$8004),1,0)</f>
        <v>1</v>
      </c>
      <c r="R674" s="6" t="n">
        <f aca="false">IF(D674&gt;2,1,0)</f>
        <v>0</v>
      </c>
    </row>
    <row r="675" customFormat="false" ht="15" hidden="false" customHeight="true" outlineLevel="0" collapsed="false">
      <c r="A675" s="6" t="n">
        <f aca="false">1_Data_EDA!O676</f>
        <v>0</v>
      </c>
      <c r="B675" s="6" t="n">
        <f aca="false">1_Data_EDA!H676</f>
        <v>4</v>
      </c>
      <c r="C675" s="7" t="n">
        <f aca="false">1_Data_EDA!I676</f>
        <v>39.99000168</v>
      </c>
      <c r="D675" s="6" t="n">
        <f aca="false">1_Data_EDA!J676</f>
        <v>5</v>
      </c>
      <c r="E675" s="7" t="n">
        <f aca="false">1_Data_EDA!K676</f>
        <v>199.9499969</v>
      </c>
      <c r="F675" s="7" t="n">
        <f aca="false">1_Data_EDA!L676</f>
        <v>23.98999977</v>
      </c>
      <c r="G675" s="8" t="n">
        <f aca="false">1_Data_EDA!M676</f>
        <v>0.119999997</v>
      </c>
      <c r="H675" s="6" t="n">
        <f aca="false">IF(1_Data_EDA!B676="First Class",1,0)</f>
        <v>0</v>
      </c>
      <c r="I675" s="6" t="n">
        <f aca="false">IF(1_Data_EDA!B676="Second Class",1,0)</f>
        <v>0</v>
      </c>
      <c r="J675" s="6" t="n">
        <f aca="false">IF(1_Data_EDA!B676="Same Day",1,0)</f>
        <v>0</v>
      </c>
      <c r="K675" s="6" t="n">
        <f aca="false">IF(1_Data_EDA!C676="Corporate",1,0)</f>
        <v>1</v>
      </c>
      <c r="L675" s="6" t="n">
        <f aca="false">IF(1_Data_EDA!C676="Home Office",1,0)</f>
        <v>0</v>
      </c>
      <c r="M675" s="6" t="n">
        <f aca="false">IF(1_Data_EDA!D676="Europe",1,0)</f>
        <v>0</v>
      </c>
      <c r="N675" s="6" t="n">
        <f aca="false">IF(1_Data_EDA!D676="LATAM",1,0)</f>
        <v>1</v>
      </c>
      <c r="O675" s="6" t="n">
        <f aca="false">IF(1_Data_EDA!D676="Pacific Asia",1,0)</f>
        <v>0</v>
      </c>
      <c r="P675" s="6" t="n">
        <f aca="false">IF(1_Data_EDA!D676="USCA",1,0)</f>
        <v>0</v>
      </c>
      <c r="Q675" s="6" t="n">
        <f aca="false">IF(C675&gt;MEDIAN(C$5:C$8004),1,0)</f>
        <v>0</v>
      </c>
      <c r="R675" s="6" t="n">
        <f aca="false">IF(D675&gt;2,1,0)</f>
        <v>1</v>
      </c>
    </row>
    <row r="676" customFormat="false" ht="15" hidden="false" customHeight="true" outlineLevel="0" collapsed="false">
      <c r="A676" s="6" t="n">
        <f aca="false">1_Data_EDA!O677</f>
        <v>0</v>
      </c>
      <c r="B676" s="6" t="n">
        <f aca="false">1_Data_EDA!H677</f>
        <v>4</v>
      </c>
      <c r="C676" s="7" t="n">
        <f aca="false">1_Data_EDA!I677</f>
        <v>15.98999977</v>
      </c>
      <c r="D676" s="6" t="n">
        <f aca="false">1_Data_EDA!J677</f>
        <v>3</v>
      </c>
      <c r="E676" s="7" t="n">
        <f aca="false">1_Data_EDA!K677</f>
        <v>47.97000122</v>
      </c>
      <c r="F676" s="7" t="n">
        <f aca="false">1_Data_EDA!L677</f>
        <v>0.959999979</v>
      </c>
      <c r="G676" s="8" t="n">
        <f aca="false">1_Data_EDA!M677</f>
        <v>0.02</v>
      </c>
      <c r="H676" s="6" t="n">
        <f aca="false">IF(1_Data_EDA!B677="First Class",1,0)</f>
        <v>0</v>
      </c>
      <c r="I676" s="6" t="n">
        <f aca="false">IF(1_Data_EDA!B677="Second Class",1,0)</f>
        <v>0</v>
      </c>
      <c r="J676" s="6" t="n">
        <f aca="false">IF(1_Data_EDA!B677="Same Day",1,0)</f>
        <v>0</v>
      </c>
      <c r="K676" s="6" t="n">
        <f aca="false">IF(1_Data_EDA!C677="Corporate",1,0)</f>
        <v>1</v>
      </c>
      <c r="L676" s="6" t="n">
        <f aca="false">IF(1_Data_EDA!C677="Home Office",1,0)</f>
        <v>0</v>
      </c>
      <c r="M676" s="6" t="n">
        <f aca="false">IF(1_Data_EDA!D677="Europe",1,0)</f>
        <v>0</v>
      </c>
      <c r="N676" s="6" t="n">
        <f aca="false">IF(1_Data_EDA!D677="LATAM",1,0)</f>
        <v>0</v>
      </c>
      <c r="O676" s="6" t="n">
        <f aca="false">IF(1_Data_EDA!D677="Pacific Asia",1,0)</f>
        <v>0</v>
      </c>
      <c r="P676" s="6" t="n">
        <f aca="false">IF(1_Data_EDA!D677="USCA",1,0)</f>
        <v>0</v>
      </c>
      <c r="Q676" s="6" t="n">
        <f aca="false">IF(C676&gt;MEDIAN(C$5:C$8004),1,0)</f>
        <v>0</v>
      </c>
      <c r="R676" s="6" t="n">
        <f aca="false">IF(D676&gt;2,1,0)</f>
        <v>1</v>
      </c>
    </row>
    <row r="677" customFormat="false" ht="15" hidden="false" customHeight="true" outlineLevel="0" collapsed="false">
      <c r="A677" s="6" t="n">
        <f aca="false">1_Data_EDA!O678</f>
        <v>1</v>
      </c>
      <c r="B677" s="6" t="n">
        <f aca="false">1_Data_EDA!H678</f>
        <v>0</v>
      </c>
      <c r="C677" s="7" t="n">
        <f aca="false">1_Data_EDA!I678</f>
        <v>99.98999786</v>
      </c>
      <c r="D677" s="6" t="n">
        <f aca="false">1_Data_EDA!J678</f>
        <v>3</v>
      </c>
      <c r="E677" s="7" t="n">
        <f aca="false">1_Data_EDA!K678</f>
        <v>299.9700012</v>
      </c>
      <c r="F677" s="7" t="n">
        <f aca="false">1_Data_EDA!L678</f>
        <v>3</v>
      </c>
      <c r="G677" s="8" t="n">
        <f aca="false">1_Data_EDA!M678</f>
        <v>0.01</v>
      </c>
      <c r="H677" s="6" t="n">
        <f aca="false">IF(1_Data_EDA!B678="First Class",1,0)</f>
        <v>0</v>
      </c>
      <c r="I677" s="6" t="n">
        <f aca="false">IF(1_Data_EDA!B678="Second Class",1,0)</f>
        <v>0</v>
      </c>
      <c r="J677" s="6" t="n">
        <f aca="false">IF(1_Data_EDA!B678="Same Day",1,0)</f>
        <v>1</v>
      </c>
      <c r="K677" s="6" t="n">
        <f aca="false">IF(1_Data_EDA!C678="Corporate",1,0)</f>
        <v>1</v>
      </c>
      <c r="L677" s="6" t="n">
        <f aca="false">IF(1_Data_EDA!C678="Home Office",1,0)</f>
        <v>0</v>
      </c>
      <c r="M677" s="6" t="n">
        <f aca="false">IF(1_Data_EDA!D678="Europe",1,0)</f>
        <v>0</v>
      </c>
      <c r="N677" s="6" t="n">
        <f aca="false">IF(1_Data_EDA!D678="LATAM",1,0)</f>
        <v>1</v>
      </c>
      <c r="O677" s="6" t="n">
        <f aca="false">IF(1_Data_EDA!D678="Pacific Asia",1,0)</f>
        <v>0</v>
      </c>
      <c r="P677" s="6" t="n">
        <f aca="false">IF(1_Data_EDA!D678="USCA",1,0)</f>
        <v>0</v>
      </c>
      <c r="Q677" s="6" t="n">
        <f aca="false">IF(C677&gt;MEDIAN(C$5:C$8004),1,0)</f>
        <v>1</v>
      </c>
      <c r="R677" s="6" t="n">
        <f aca="false">IF(D677&gt;2,1,0)</f>
        <v>1</v>
      </c>
    </row>
    <row r="678" customFormat="false" ht="15" hidden="false" customHeight="true" outlineLevel="0" collapsed="false">
      <c r="A678" s="6" t="n">
        <f aca="false">1_Data_EDA!O679</f>
        <v>0</v>
      </c>
      <c r="B678" s="6" t="n">
        <f aca="false">1_Data_EDA!H679</f>
        <v>4</v>
      </c>
      <c r="C678" s="7" t="n">
        <f aca="false">1_Data_EDA!I679</f>
        <v>99.98999786</v>
      </c>
      <c r="D678" s="6" t="n">
        <f aca="false">1_Data_EDA!J679</f>
        <v>5</v>
      </c>
      <c r="E678" s="7" t="n">
        <f aca="false">1_Data_EDA!K679</f>
        <v>499.9500122</v>
      </c>
      <c r="F678" s="7" t="n">
        <f aca="false">1_Data_EDA!L679</f>
        <v>10</v>
      </c>
      <c r="G678" s="8" t="n">
        <f aca="false">1_Data_EDA!M679</f>
        <v>0.02</v>
      </c>
      <c r="H678" s="6" t="n">
        <f aca="false">IF(1_Data_EDA!B679="First Class",1,0)</f>
        <v>0</v>
      </c>
      <c r="I678" s="6" t="n">
        <f aca="false">IF(1_Data_EDA!B679="Second Class",1,0)</f>
        <v>0</v>
      </c>
      <c r="J678" s="6" t="n">
        <f aca="false">IF(1_Data_EDA!B679="Same Day",1,0)</f>
        <v>0</v>
      </c>
      <c r="K678" s="6" t="n">
        <f aca="false">IF(1_Data_EDA!C679="Corporate",1,0)</f>
        <v>0</v>
      </c>
      <c r="L678" s="6" t="n">
        <f aca="false">IF(1_Data_EDA!C679="Home Office",1,0)</f>
        <v>0</v>
      </c>
      <c r="M678" s="6" t="n">
        <f aca="false">IF(1_Data_EDA!D679="Europe",1,0)</f>
        <v>1</v>
      </c>
      <c r="N678" s="6" t="n">
        <f aca="false">IF(1_Data_EDA!D679="LATAM",1,0)</f>
        <v>0</v>
      </c>
      <c r="O678" s="6" t="n">
        <f aca="false">IF(1_Data_EDA!D679="Pacific Asia",1,0)</f>
        <v>0</v>
      </c>
      <c r="P678" s="6" t="n">
        <f aca="false">IF(1_Data_EDA!D679="USCA",1,0)</f>
        <v>0</v>
      </c>
      <c r="Q678" s="6" t="n">
        <f aca="false">IF(C678&gt;MEDIAN(C$5:C$8004),1,0)</f>
        <v>1</v>
      </c>
      <c r="R678" s="6" t="n">
        <f aca="false">IF(D678&gt;2,1,0)</f>
        <v>1</v>
      </c>
    </row>
    <row r="679" customFormat="false" ht="15" hidden="false" customHeight="true" outlineLevel="0" collapsed="false">
      <c r="A679" s="6" t="n">
        <f aca="false">1_Data_EDA!O680</f>
        <v>1</v>
      </c>
      <c r="B679" s="6" t="n">
        <f aca="false">1_Data_EDA!H680</f>
        <v>4</v>
      </c>
      <c r="C679" s="7" t="n">
        <f aca="false">1_Data_EDA!I680</f>
        <v>50</v>
      </c>
      <c r="D679" s="6" t="n">
        <f aca="false">1_Data_EDA!J680</f>
        <v>2</v>
      </c>
      <c r="E679" s="7" t="n">
        <f aca="false">1_Data_EDA!K680</f>
        <v>100</v>
      </c>
      <c r="F679" s="7" t="n">
        <f aca="false">1_Data_EDA!L680</f>
        <v>1</v>
      </c>
      <c r="G679" s="8" t="n">
        <f aca="false">1_Data_EDA!M680</f>
        <v>0.01</v>
      </c>
      <c r="H679" s="6" t="n">
        <f aca="false">IF(1_Data_EDA!B680="First Class",1,0)</f>
        <v>0</v>
      </c>
      <c r="I679" s="6" t="n">
        <f aca="false">IF(1_Data_EDA!B680="Second Class",1,0)</f>
        <v>0</v>
      </c>
      <c r="J679" s="6" t="n">
        <f aca="false">IF(1_Data_EDA!B680="Same Day",1,0)</f>
        <v>0</v>
      </c>
      <c r="K679" s="6" t="n">
        <f aca="false">IF(1_Data_EDA!C680="Corporate",1,0)</f>
        <v>0</v>
      </c>
      <c r="L679" s="6" t="n">
        <f aca="false">IF(1_Data_EDA!C680="Home Office",1,0)</f>
        <v>0</v>
      </c>
      <c r="M679" s="6" t="n">
        <f aca="false">IF(1_Data_EDA!D680="Europe",1,0)</f>
        <v>1</v>
      </c>
      <c r="N679" s="6" t="n">
        <f aca="false">IF(1_Data_EDA!D680="LATAM",1,0)</f>
        <v>0</v>
      </c>
      <c r="O679" s="6" t="n">
        <f aca="false">IF(1_Data_EDA!D680="Pacific Asia",1,0)</f>
        <v>0</v>
      </c>
      <c r="P679" s="6" t="n">
        <f aca="false">IF(1_Data_EDA!D680="USCA",1,0)</f>
        <v>0</v>
      </c>
      <c r="Q679" s="6" t="n">
        <f aca="false">IF(C679&gt;MEDIAN(C$5:C$8004),1,0)</f>
        <v>0</v>
      </c>
      <c r="R679" s="6" t="n">
        <f aca="false">IF(D679&gt;2,1,0)</f>
        <v>0</v>
      </c>
    </row>
    <row r="680" customFormat="false" ht="15" hidden="false" customHeight="true" outlineLevel="0" collapsed="false">
      <c r="A680" s="6" t="n">
        <f aca="false">1_Data_EDA!O681</f>
        <v>0</v>
      </c>
      <c r="B680" s="6" t="n">
        <f aca="false">1_Data_EDA!H681</f>
        <v>4</v>
      </c>
      <c r="C680" s="7" t="n">
        <f aca="false">1_Data_EDA!I681</f>
        <v>299.980011</v>
      </c>
      <c r="D680" s="6" t="n">
        <f aca="false">1_Data_EDA!J681</f>
        <v>1</v>
      </c>
      <c r="E680" s="7" t="n">
        <f aca="false">1_Data_EDA!K681</f>
        <v>299.980011</v>
      </c>
      <c r="F680" s="7" t="n">
        <f aca="false">1_Data_EDA!L681</f>
        <v>60</v>
      </c>
      <c r="G680" s="8" t="n">
        <f aca="false">1_Data_EDA!M681</f>
        <v>0.200000003</v>
      </c>
      <c r="H680" s="6" t="n">
        <f aca="false">IF(1_Data_EDA!B681="First Class",1,0)</f>
        <v>0</v>
      </c>
      <c r="I680" s="6" t="n">
        <f aca="false">IF(1_Data_EDA!B681="Second Class",1,0)</f>
        <v>0</v>
      </c>
      <c r="J680" s="6" t="n">
        <f aca="false">IF(1_Data_EDA!B681="Same Day",1,0)</f>
        <v>0</v>
      </c>
      <c r="K680" s="6" t="n">
        <f aca="false">IF(1_Data_EDA!C681="Corporate",1,0)</f>
        <v>1</v>
      </c>
      <c r="L680" s="6" t="n">
        <f aca="false">IF(1_Data_EDA!C681="Home Office",1,0)</f>
        <v>0</v>
      </c>
      <c r="M680" s="6" t="n">
        <f aca="false">IF(1_Data_EDA!D681="Europe",1,0)</f>
        <v>0</v>
      </c>
      <c r="N680" s="6" t="n">
        <f aca="false">IF(1_Data_EDA!D681="LATAM",1,0)</f>
        <v>0</v>
      </c>
      <c r="O680" s="6" t="n">
        <f aca="false">IF(1_Data_EDA!D681="Pacific Asia",1,0)</f>
        <v>1</v>
      </c>
      <c r="P680" s="6" t="n">
        <f aca="false">IF(1_Data_EDA!D681="USCA",1,0)</f>
        <v>0</v>
      </c>
      <c r="Q680" s="6" t="n">
        <f aca="false">IF(C680&gt;MEDIAN(C$5:C$8004),1,0)</f>
        <v>1</v>
      </c>
      <c r="R680" s="6" t="n">
        <f aca="false">IF(D680&gt;2,1,0)</f>
        <v>0</v>
      </c>
    </row>
    <row r="681" customFormat="false" ht="15" hidden="false" customHeight="true" outlineLevel="0" collapsed="false">
      <c r="A681" s="6" t="n">
        <f aca="false">1_Data_EDA!O682</f>
        <v>1</v>
      </c>
      <c r="B681" s="6" t="n">
        <f aca="false">1_Data_EDA!H682</f>
        <v>2</v>
      </c>
      <c r="C681" s="7" t="n">
        <f aca="false">1_Data_EDA!I682</f>
        <v>24.98999977</v>
      </c>
      <c r="D681" s="6" t="n">
        <f aca="false">1_Data_EDA!J682</f>
        <v>2</v>
      </c>
      <c r="E681" s="7" t="n">
        <f aca="false">1_Data_EDA!K682</f>
        <v>49.97999954</v>
      </c>
      <c r="F681" s="7" t="n">
        <f aca="false">1_Data_EDA!L682</f>
        <v>7.5</v>
      </c>
      <c r="G681" s="8" t="n">
        <f aca="false">1_Data_EDA!M682</f>
        <v>0.150000006</v>
      </c>
      <c r="H681" s="6" t="n">
        <f aca="false">IF(1_Data_EDA!B682="First Class",1,0)</f>
        <v>0</v>
      </c>
      <c r="I681" s="6" t="n">
        <f aca="false">IF(1_Data_EDA!B682="Second Class",1,0)</f>
        <v>1</v>
      </c>
      <c r="J681" s="6" t="n">
        <f aca="false">IF(1_Data_EDA!B682="Same Day",1,0)</f>
        <v>0</v>
      </c>
      <c r="K681" s="6" t="n">
        <f aca="false">IF(1_Data_EDA!C682="Corporate",1,0)</f>
        <v>0</v>
      </c>
      <c r="L681" s="6" t="n">
        <f aca="false">IF(1_Data_EDA!C682="Home Office",1,0)</f>
        <v>0</v>
      </c>
      <c r="M681" s="6" t="n">
        <f aca="false">IF(1_Data_EDA!D682="Europe",1,0)</f>
        <v>0</v>
      </c>
      <c r="N681" s="6" t="n">
        <f aca="false">IF(1_Data_EDA!D682="LATAM",1,0)</f>
        <v>0</v>
      </c>
      <c r="O681" s="6" t="n">
        <f aca="false">IF(1_Data_EDA!D682="Pacific Asia",1,0)</f>
        <v>1</v>
      </c>
      <c r="P681" s="6" t="n">
        <f aca="false">IF(1_Data_EDA!D682="USCA",1,0)</f>
        <v>0</v>
      </c>
      <c r="Q681" s="6" t="n">
        <f aca="false">IF(C681&gt;MEDIAN(C$5:C$8004),1,0)</f>
        <v>0</v>
      </c>
      <c r="R681" s="6" t="n">
        <f aca="false">IF(D681&gt;2,1,0)</f>
        <v>0</v>
      </c>
    </row>
    <row r="682" customFormat="false" ht="15" hidden="false" customHeight="true" outlineLevel="0" collapsed="false">
      <c r="A682" s="6" t="n">
        <f aca="false">1_Data_EDA!O683</f>
        <v>0</v>
      </c>
      <c r="B682" s="6" t="n">
        <f aca="false">1_Data_EDA!H683</f>
        <v>4</v>
      </c>
      <c r="C682" s="7" t="n">
        <f aca="false">1_Data_EDA!I683</f>
        <v>50</v>
      </c>
      <c r="D682" s="6" t="n">
        <f aca="false">1_Data_EDA!J683</f>
        <v>2</v>
      </c>
      <c r="E682" s="7" t="n">
        <f aca="false">1_Data_EDA!K683</f>
        <v>100</v>
      </c>
      <c r="F682" s="7" t="n">
        <f aca="false">1_Data_EDA!L683</f>
        <v>18</v>
      </c>
      <c r="G682" s="8" t="n">
        <f aca="false">1_Data_EDA!M683</f>
        <v>0.180000007</v>
      </c>
      <c r="H682" s="6" t="n">
        <f aca="false">IF(1_Data_EDA!B683="First Class",1,0)</f>
        <v>0</v>
      </c>
      <c r="I682" s="6" t="n">
        <f aca="false">IF(1_Data_EDA!B683="Second Class",1,0)</f>
        <v>0</v>
      </c>
      <c r="J682" s="6" t="n">
        <f aca="false">IF(1_Data_EDA!B683="Same Day",1,0)</f>
        <v>0</v>
      </c>
      <c r="K682" s="6" t="n">
        <f aca="false">IF(1_Data_EDA!C683="Corporate",1,0)</f>
        <v>1</v>
      </c>
      <c r="L682" s="6" t="n">
        <f aca="false">IF(1_Data_EDA!C683="Home Office",1,0)</f>
        <v>0</v>
      </c>
      <c r="M682" s="6" t="n">
        <f aca="false">IF(1_Data_EDA!D683="Europe",1,0)</f>
        <v>0</v>
      </c>
      <c r="N682" s="6" t="n">
        <f aca="false">IF(1_Data_EDA!D683="LATAM",1,0)</f>
        <v>0</v>
      </c>
      <c r="O682" s="6" t="n">
        <f aca="false">IF(1_Data_EDA!D683="Pacific Asia",1,0)</f>
        <v>1</v>
      </c>
      <c r="P682" s="6" t="n">
        <f aca="false">IF(1_Data_EDA!D683="USCA",1,0)</f>
        <v>0</v>
      </c>
      <c r="Q682" s="6" t="n">
        <f aca="false">IF(C682&gt;MEDIAN(C$5:C$8004),1,0)</f>
        <v>0</v>
      </c>
      <c r="R682" s="6" t="n">
        <f aca="false">IF(D682&gt;2,1,0)</f>
        <v>0</v>
      </c>
    </row>
    <row r="683" customFormat="false" ht="15" hidden="false" customHeight="true" outlineLevel="0" collapsed="false">
      <c r="A683" s="6" t="n">
        <f aca="false">1_Data_EDA!O684</f>
        <v>0</v>
      </c>
      <c r="B683" s="6" t="n">
        <f aca="false">1_Data_EDA!H684</f>
        <v>4</v>
      </c>
      <c r="C683" s="7" t="n">
        <f aca="false">1_Data_EDA!I684</f>
        <v>199.9900055</v>
      </c>
      <c r="D683" s="6" t="n">
        <f aca="false">1_Data_EDA!J684</f>
        <v>1</v>
      </c>
      <c r="E683" s="7" t="n">
        <f aca="false">1_Data_EDA!K684</f>
        <v>199.9900055</v>
      </c>
      <c r="F683" s="7" t="n">
        <f aca="false">1_Data_EDA!L684</f>
        <v>2</v>
      </c>
      <c r="G683" s="8" t="n">
        <f aca="false">1_Data_EDA!M684</f>
        <v>0.01</v>
      </c>
      <c r="H683" s="6" t="n">
        <f aca="false">IF(1_Data_EDA!B684="First Class",1,0)</f>
        <v>0</v>
      </c>
      <c r="I683" s="6" t="n">
        <f aca="false">IF(1_Data_EDA!B684="Second Class",1,0)</f>
        <v>0</v>
      </c>
      <c r="J683" s="6" t="n">
        <f aca="false">IF(1_Data_EDA!B684="Same Day",1,0)</f>
        <v>0</v>
      </c>
      <c r="K683" s="6" t="n">
        <f aca="false">IF(1_Data_EDA!C684="Corporate",1,0)</f>
        <v>0</v>
      </c>
      <c r="L683" s="6" t="n">
        <f aca="false">IF(1_Data_EDA!C684="Home Office",1,0)</f>
        <v>0</v>
      </c>
      <c r="M683" s="6" t="n">
        <f aca="false">IF(1_Data_EDA!D684="Europe",1,0)</f>
        <v>0</v>
      </c>
      <c r="N683" s="6" t="n">
        <f aca="false">IF(1_Data_EDA!D684="LATAM",1,0)</f>
        <v>0</v>
      </c>
      <c r="O683" s="6" t="n">
        <f aca="false">IF(1_Data_EDA!D684="Pacific Asia",1,0)</f>
        <v>0</v>
      </c>
      <c r="P683" s="6" t="n">
        <f aca="false">IF(1_Data_EDA!D684="USCA",1,0)</f>
        <v>1</v>
      </c>
      <c r="Q683" s="6" t="n">
        <f aca="false">IF(C683&gt;MEDIAN(C$5:C$8004),1,0)</f>
        <v>1</v>
      </c>
      <c r="R683" s="6" t="n">
        <f aca="false">IF(D683&gt;2,1,0)</f>
        <v>0</v>
      </c>
    </row>
    <row r="684" customFormat="false" ht="15" hidden="false" customHeight="true" outlineLevel="0" collapsed="false">
      <c r="A684" s="6" t="n">
        <f aca="false">1_Data_EDA!O685</f>
        <v>1</v>
      </c>
      <c r="B684" s="6" t="n">
        <f aca="false">1_Data_EDA!H685</f>
        <v>4</v>
      </c>
      <c r="C684" s="7" t="n">
        <f aca="false">1_Data_EDA!I685</f>
        <v>399.980011</v>
      </c>
      <c r="D684" s="6" t="n">
        <f aca="false">1_Data_EDA!J685</f>
        <v>1</v>
      </c>
      <c r="E684" s="7" t="n">
        <f aca="false">1_Data_EDA!K685</f>
        <v>399.980011</v>
      </c>
      <c r="F684" s="7" t="n">
        <f aca="false">1_Data_EDA!L685</f>
        <v>0</v>
      </c>
      <c r="G684" s="8" t="n">
        <f aca="false">1_Data_EDA!M685</f>
        <v>0</v>
      </c>
      <c r="H684" s="6" t="n">
        <f aca="false">IF(1_Data_EDA!B685="First Class",1,0)</f>
        <v>0</v>
      </c>
      <c r="I684" s="6" t="n">
        <f aca="false">IF(1_Data_EDA!B685="Second Class",1,0)</f>
        <v>0</v>
      </c>
      <c r="J684" s="6" t="n">
        <f aca="false">IF(1_Data_EDA!B685="Same Day",1,0)</f>
        <v>0</v>
      </c>
      <c r="K684" s="6" t="n">
        <f aca="false">IF(1_Data_EDA!C685="Corporate",1,0)</f>
        <v>0</v>
      </c>
      <c r="L684" s="6" t="n">
        <f aca="false">IF(1_Data_EDA!C685="Home Office",1,0)</f>
        <v>0</v>
      </c>
      <c r="M684" s="6" t="n">
        <f aca="false">IF(1_Data_EDA!D685="Europe",1,0)</f>
        <v>0</v>
      </c>
      <c r="N684" s="6" t="n">
        <f aca="false">IF(1_Data_EDA!D685="LATAM",1,0)</f>
        <v>0</v>
      </c>
      <c r="O684" s="6" t="n">
        <f aca="false">IF(1_Data_EDA!D685="Pacific Asia",1,0)</f>
        <v>1</v>
      </c>
      <c r="P684" s="6" t="n">
        <f aca="false">IF(1_Data_EDA!D685="USCA",1,0)</f>
        <v>0</v>
      </c>
      <c r="Q684" s="6" t="n">
        <f aca="false">IF(C684&gt;MEDIAN(C$5:C$8004),1,0)</f>
        <v>1</v>
      </c>
      <c r="R684" s="6" t="n">
        <f aca="false">IF(D684&gt;2,1,0)</f>
        <v>0</v>
      </c>
    </row>
    <row r="685" customFormat="false" ht="15" hidden="false" customHeight="true" outlineLevel="0" collapsed="false">
      <c r="A685" s="6" t="n">
        <f aca="false">1_Data_EDA!O686</f>
        <v>1</v>
      </c>
      <c r="B685" s="6" t="n">
        <f aca="false">1_Data_EDA!H686</f>
        <v>1</v>
      </c>
      <c r="C685" s="7" t="n">
        <f aca="false">1_Data_EDA!I686</f>
        <v>39.99000168</v>
      </c>
      <c r="D685" s="6" t="n">
        <f aca="false">1_Data_EDA!J686</f>
        <v>4</v>
      </c>
      <c r="E685" s="7" t="n">
        <f aca="false">1_Data_EDA!K686</f>
        <v>159.9600067</v>
      </c>
      <c r="F685" s="7" t="n">
        <f aca="false">1_Data_EDA!L686</f>
        <v>31.98999977</v>
      </c>
      <c r="G685" s="8" t="n">
        <f aca="false">1_Data_EDA!M686</f>
        <v>0.200000003</v>
      </c>
      <c r="H685" s="6" t="n">
        <f aca="false">IF(1_Data_EDA!B686="First Class",1,0)</f>
        <v>1</v>
      </c>
      <c r="I685" s="6" t="n">
        <f aca="false">IF(1_Data_EDA!B686="Second Class",1,0)</f>
        <v>0</v>
      </c>
      <c r="J685" s="6" t="n">
        <f aca="false">IF(1_Data_EDA!B686="Same Day",1,0)</f>
        <v>0</v>
      </c>
      <c r="K685" s="6" t="n">
        <f aca="false">IF(1_Data_EDA!C686="Corporate",1,0)</f>
        <v>1</v>
      </c>
      <c r="L685" s="6" t="n">
        <f aca="false">IF(1_Data_EDA!C686="Home Office",1,0)</f>
        <v>0</v>
      </c>
      <c r="M685" s="6" t="n">
        <f aca="false">IF(1_Data_EDA!D686="Europe",1,0)</f>
        <v>1</v>
      </c>
      <c r="N685" s="6" t="n">
        <f aca="false">IF(1_Data_EDA!D686="LATAM",1,0)</f>
        <v>0</v>
      </c>
      <c r="O685" s="6" t="n">
        <f aca="false">IF(1_Data_EDA!D686="Pacific Asia",1,0)</f>
        <v>0</v>
      </c>
      <c r="P685" s="6" t="n">
        <f aca="false">IF(1_Data_EDA!D686="USCA",1,0)</f>
        <v>0</v>
      </c>
      <c r="Q685" s="6" t="n">
        <f aca="false">IF(C685&gt;MEDIAN(C$5:C$8004),1,0)</f>
        <v>0</v>
      </c>
      <c r="R685" s="6" t="n">
        <f aca="false">IF(D685&gt;2,1,0)</f>
        <v>1</v>
      </c>
    </row>
    <row r="686" customFormat="false" ht="15" hidden="false" customHeight="true" outlineLevel="0" collapsed="false">
      <c r="A686" s="6" t="n">
        <f aca="false">1_Data_EDA!O687</f>
        <v>1</v>
      </c>
      <c r="B686" s="6" t="n">
        <f aca="false">1_Data_EDA!H687</f>
        <v>2</v>
      </c>
      <c r="C686" s="7" t="n">
        <f aca="false">1_Data_EDA!I687</f>
        <v>59.99000168</v>
      </c>
      <c r="D686" s="6" t="n">
        <f aca="false">1_Data_EDA!J687</f>
        <v>4</v>
      </c>
      <c r="E686" s="7" t="n">
        <f aca="false">1_Data_EDA!K687</f>
        <v>239.9600067</v>
      </c>
      <c r="F686" s="7" t="n">
        <f aca="false">1_Data_EDA!L687</f>
        <v>21.60000038</v>
      </c>
      <c r="G686" s="8" t="n">
        <f aca="false">1_Data_EDA!M687</f>
        <v>0.090000004</v>
      </c>
      <c r="H686" s="6" t="n">
        <f aca="false">IF(1_Data_EDA!B687="First Class",1,0)</f>
        <v>0</v>
      </c>
      <c r="I686" s="6" t="n">
        <f aca="false">IF(1_Data_EDA!B687="Second Class",1,0)</f>
        <v>1</v>
      </c>
      <c r="J686" s="6" t="n">
        <f aca="false">IF(1_Data_EDA!B687="Same Day",1,0)</f>
        <v>0</v>
      </c>
      <c r="K686" s="6" t="n">
        <f aca="false">IF(1_Data_EDA!C687="Corporate",1,0)</f>
        <v>0</v>
      </c>
      <c r="L686" s="6" t="n">
        <f aca="false">IF(1_Data_EDA!C687="Home Office",1,0)</f>
        <v>0</v>
      </c>
      <c r="M686" s="6" t="n">
        <f aca="false">IF(1_Data_EDA!D687="Europe",1,0)</f>
        <v>0</v>
      </c>
      <c r="N686" s="6" t="n">
        <f aca="false">IF(1_Data_EDA!D687="LATAM",1,0)</f>
        <v>1</v>
      </c>
      <c r="O686" s="6" t="n">
        <f aca="false">IF(1_Data_EDA!D687="Pacific Asia",1,0)</f>
        <v>0</v>
      </c>
      <c r="P686" s="6" t="n">
        <f aca="false">IF(1_Data_EDA!D687="USCA",1,0)</f>
        <v>0</v>
      </c>
      <c r="Q686" s="6" t="n">
        <f aca="false">IF(C686&gt;MEDIAN(C$5:C$8004),1,0)</f>
        <v>0</v>
      </c>
      <c r="R686" s="6" t="n">
        <f aca="false">IF(D686&gt;2,1,0)</f>
        <v>1</v>
      </c>
    </row>
    <row r="687" customFormat="false" ht="15" hidden="false" customHeight="true" outlineLevel="0" collapsed="false">
      <c r="A687" s="6" t="n">
        <f aca="false">1_Data_EDA!O688</f>
        <v>0</v>
      </c>
      <c r="B687" s="6" t="n">
        <f aca="false">1_Data_EDA!H688</f>
        <v>4</v>
      </c>
      <c r="C687" s="7" t="n">
        <f aca="false">1_Data_EDA!I688</f>
        <v>129.9900055</v>
      </c>
      <c r="D687" s="6" t="n">
        <f aca="false">1_Data_EDA!J688</f>
        <v>1</v>
      </c>
      <c r="E687" s="7" t="n">
        <f aca="false">1_Data_EDA!K688</f>
        <v>129.9900055</v>
      </c>
      <c r="F687" s="7" t="n">
        <f aca="false">1_Data_EDA!L688</f>
        <v>5.199999809</v>
      </c>
      <c r="G687" s="8" t="n">
        <f aca="false">1_Data_EDA!M688</f>
        <v>0.039999999</v>
      </c>
      <c r="H687" s="6" t="n">
        <f aca="false">IF(1_Data_EDA!B688="First Class",1,0)</f>
        <v>0</v>
      </c>
      <c r="I687" s="6" t="n">
        <f aca="false">IF(1_Data_EDA!B688="Second Class",1,0)</f>
        <v>0</v>
      </c>
      <c r="J687" s="6" t="n">
        <f aca="false">IF(1_Data_EDA!B688="Same Day",1,0)</f>
        <v>0</v>
      </c>
      <c r="K687" s="6" t="n">
        <f aca="false">IF(1_Data_EDA!C688="Corporate",1,0)</f>
        <v>1</v>
      </c>
      <c r="L687" s="6" t="n">
        <f aca="false">IF(1_Data_EDA!C688="Home Office",1,0)</f>
        <v>0</v>
      </c>
      <c r="M687" s="6" t="n">
        <f aca="false">IF(1_Data_EDA!D688="Europe",1,0)</f>
        <v>0</v>
      </c>
      <c r="N687" s="6" t="n">
        <f aca="false">IF(1_Data_EDA!D688="LATAM",1,0)</f>
        <v>1</v>
      </c>
      <c r="O687" s="6" t="n">
        <f aca="false">IF(1_Data_EDA!D688="Pacific Asia",1,0)</f>
        <v>0</v>
      </c>
      <c r="P687" s="6" t="n">
        <f aca="false">IF(1_Data_EDA!D688="USCA",1,0)</f>
        <v>0</v>
      </c>
      <c r="Q687" s="6" t="n">
        <f aca="false">IF(C687&gt;MEDIAN(C$5:C$8004),1,0)</f>
        <v>1</v>
      </c>
      <c r="R687" s="6" t="n">
        <f aca="false">IF(D687&gt;2,1,0)</f>
        <v>0</v>
      </c>
    </row>
    <row r="688" customFormat="false" ht="15" hidden="false" customHeight="true" outlineLevel="0" collapsed="false">
      <c r="A688" s="6" t="n">
        <f aca="false">1_Data_EDA!O689</f>
        <v>1</v>
      </c>
      <c r="B688" s="6" t="n">
        <f aca="false">1_Data_EDA!H689</f>
        <v>2</v>
      </c>
      <c r="C688" s="7" t="n">
        <f aca="false">1_Data_EDA!I689</f>
        <v>59.99000168</v>
      </c>
      <c r="D688" s="6" t="n">
        <f aca="false">1_Data_EDA!J689</f>
        <v>2</v>
      </c>
      <c r="E688" s="7" t="n">
        <f aca="false">1_Data_EDA!K689</f>
        <v>119.9800034</v>
      </c>
      <c r="F688" s="7" t="n">
        <f aca="false">1_Data_EDA!L689</f>
        <v>19.20000076</v>
      </c>
      <c r="G688" s="8" t="n">
        <f aca="false">1_Data_EDA!M689</f>
        <v>0.159999996</v>
      </c>
      <c r="H688" s="6" t="n">
        <f aca="false">IF(1_Data_EDA!B689="First Class",1,0)</f>
        <v>0</v>
      </c>
      <c r="I688" s="6" t="n">
        <f aca="false">IF(1_Data_EDA!B689="Second Class",1,0)</f>
        <v>1</v>
      </c>
      <c r="J688" s="6" t="n">
        <f aca="false">IF(1_Data_EDA!B689="Same Day",1,0)</f>
        <v>0</v>
      </c>
      <c r="K688" s="6" t="n">
        <f aca="false">IF(1_Data_EDA!C689="Corporate",1,0)</f>
        <v>0</v>
      </c>
      <c r="L688" s="6" t="n">
        <f aca="false">IF(1_Data_EDA!C689="Home Office",1,0)</f>
        <v>0</v>
      </c>
      <c r="M688" s="6" t="n">
        <f aca="false">IF(1_Data_EDA!D689="Europe",1,0)</f>
        <v>0</v>
      </c>
      <c r="N688" s="6" t="n">
        <f aca="false">IF(1_Data_EDA!D689="LATAM",1,0)</f>
        <v>1</v>
      </c>
      <c r="O688" s="6" t="n">
        <f aca="false">IF(1_Data_EDA!D689="Pacific Asia",1,0)</f>
        <v>0</v>
      </c>
      <c r="P688" s="6" t="n">
        <f aca="false">IF(1_Data_EDA!D689="USCA",1,0)</f>
        <v>0</v>
      </c>
      <c r="Q688" s="6" t="n">
        <f aca="false">IF(C688&gt;MEDIAN(C$5:C$8004),1,0)</f>
        <v>0</v>
      </c>
      <c r="R688" s="6" t="n">
        <f aca="false">IF(D688&gt;2,1,0)</f>
        <v>0</v>
      </c>
    </row>
    <row r="689" customFormat="false" ht="15" hidden="false" customHeight="true" outlineLevel="0" collapsed="false">
      <c r="A689" s="6" t="n">
        <f aca="false">1_Data_EDA!O690</f>
        <v>1</v>
      </c>
      <c r="B689" s="6" t="n">
        <f aca="false">1_Data_EDA!H690</f>
        <v>4</v>
      </c>
      <c r="C689" s="7" t="n">
        <f aca="false">1_Data_EDA!I690</f>
        <v>59.99000168</v>
      </c>
      <c r="D689" s="6" t="n">
        <f aca="false">1_Data_EDA!J690</f>
        <v>5</v>
      </c>
      <c r="E689" s="7" t="n">
        <f aca="false">1_Data_EDA!K690</f>
        <v>299.9500122</v>
      </c>
      <c r="F689" s="7" t="n">
        <f aca="false">1_Data_EDA!L690</f>
        <v>44.99000168</v>
      </c>
      <c r="G689" s="8" t="n">
        <f aca="false">1_Data_EDA!M690</f>
        <v>0.150000006</v>
      </c>
      <c r="H689" s="6" t="n">
        <f aca="false">IF(1_Data_EDA!B690="First Class",1,0)</f>
        <v>0</v>
      </c>
      <c r="I689" s="6" t="n">
        <f aca="false">IF(1_Data_EDA!B690="Second Class",1,0)</f>
        <v>0</v>
      </c>
      <c r="J689" s="6" t="n">
        <f aca="false">IF(1_Data_EDA!B690="Same Day",1,0)</f>
        <v>0</v>
      </c>
      <c r="K689" s="6" t="n">
        <f aca="false">IF(1_Data_EDA!C690="Corporate",1,0)</f>
        <v>0</v>
      </c>
      <c r="L689" s="6" t="n">
        <f aca="false">IF(1_Data_EDA!C690="Home Office",1,0)</f>
        <v>0</v>
      </c>
      <c r="M689" s="6" t="n">
        <f aca="false">IF(1_Data_EDA!D690="Europe",1,0)</f>
        <v>0</v>
      </c>
      <c r="N689" s="6" t="n">
        <f aca="false">IF(1_Data_EDA!D690="LATAM",1,0)</f>
        <v>1</v>
      </c>
      <c r="O689" s="6" t="n">
        <f aca="false">IF(1_Data_EDA!D690="Pacific Asia",1,0)</f>
        <v>0</v>
      </c>
      <c r="P689" s="6" t="n">
        <f aca="false">IF(1_Data_EDA!D690="USCA",1,0)</f>
        <v>0</v>
      </c>
      <c r="Q689" s="6" t="n">
        <f aca="false">IF(C689&gt;MEDIAN(C$5:C$8004),1,0)</f>
        <v>0</v>
      </c>
      <c r="R689" s="6" t="n">
        <f aca="false">IF(D689&gt;2,1,0)</f>
        <v>1</v>
      </c>
    </row>
    <row r="690" customFormat="false" ht="15" hidden="false" customHeight="true" outlineLevel="0" collapsed="false">
      <c r="A690" s="6" t="n">
        <f aca="false">1_Data_EDA!O691</f>
        <v>0</v>
      </c>
      <c r="B690" s="6" t="n">
        <f aca="false">1_Data_EDA!H691</f>
        <v>4</v>
      </c>
      <c r="C690" s="7" t="n">
        <f aca="false">1_Data_EDA!I691</f>
        <v>39.99000168</v>
      </c>
      <c r="D690" s="6" t="n">
        <f aca="false">1_Data_EDA!J691</f>
        <v>3</v>
      </c>
      <c r="E690" s="7" t="n">
        <f aca="false">1_Data_EDA!K691</f>
        <v>119.9700012</v>
      </c>
      <c r="F690" s="7" t="n">
        <f aca="false">1_Data_EDA!L691</f>
        <v>6.599999905</v>
      </c>
      <c r="G690" s="8" t="n">
        <f aca="false">1_Data_EDA!M691</f>
        <v>0.059999999</v>
      </c>
      <c r="H690" s="6" t="n">
        <f aca="false">IF(1_Data_EDA!B691="First Class",1,0)</f>
        <v>0</v>
      </c>
      <c r="I690" s="6" t="n">
        <f aca="false">IF(1_Data_EDA!B691="Second Class",1,0)</f>
        <v>0</v>
      </c>
      <c r="J690" s="6" t="n">
        <f aca="false">IF(1_Data_EDA!B691="Same Day",1,0)</f>
        <v>0</v>
      </c>
      <c r="K690" s="6" t="n">
        <f aca="false">IF(1_Data_EDA!C691="Corporate",1,0)</f>
        <v>0</v>
      </c>
      <c r="L690" s="6" t="n">
        <f aca="false">IF(1_Data_EDA!C691="Home Office",1,0)</f>
        <v>0</v>
      </c>
      <c r="M690" s="6" t="n">
        <f aca="false">IF(1_Data_EDA!D691="Europe",1,0)</f>
        <v>1</v>
      </c>
      <c r="N690" s="6" t="n">
        <f aca="false">IF(1_Data_EDA!D691="LATAM",1,0)</f>
        <v>0</v>
      </c>
      <c r="O690" s="6" t="n">
        <f aca="false">IF(1_Data_EDA!D691="Pacific Asia",1,0)</f>
        <v>0</v>
      </c>
      <c r="P690" s="6" t="n">
        <f aca="false">IF(1_Data_EDA!D691="USCA",1,0)</f>
        <v>0</v>
      </c>
      <c r="Q690" s="6" t="n">
        <f aca="false">IF(C690&gt;MEDIAN(C$5:C$8004),1,0)</f>
        <v>0</v>
      </c>
      <c r="R690" s="6" t="n">
        <f aca="false">IF(D690&gt;2,1,0)</f>
        <v>1</v>
      </c>
    </row>
    <row r="691" customFormat="false" ht="15" hidden="false" customHeight="true" outlineLevel="0" collapsed="false">
      <c r="A691" s="6" t="n">
        <f aca="false">1_Data_EDA!O692</f>
        <v>0</v>
      </c>
      <c r="B691" s="6" t="n">
        <f aca="false">1_Data_EDA!H692</f>
        <v>4</v>
      </c>
      <c r="C691" s="7" t="n">
        <f aca="false">1_Data_EDA!I692</f>
        <v>49.97999954</v>
      </c>
      <c r="D691" s="6" t="n">
        <f aca="false">1_Data_EDA!J692</f>
        <v>4</v>
      </c>
      <c r="E691" s="7" t="n">
        <f aca="false">1_Data_EDA!K692</f>
        <v>199.9199982</v>
      </c>
      <c r="F691" s="7" t="n">
        <f aca="false">1_Data_EDA!L692</f>
        <v>6</v>
      </c>
      <c r="G691" s="8" t="n">
        <f aca="false">1_Data_EDA!M692</f>
        <v>0.029999999</v>
      </c>
      <c r="H691" s="6" t="n">
        <f aca="false">IF(1_Data_EDA!B692="First Class",1,0)</f>
        <v>0</v>
      </c>
      <c r="I691" s="6" t="n">
        <f aca="false">IF(1_Data_EDA!B692="Second Class",1,0)</f>
        <v>0</v>
      </c>
      <c r="J691" s="6" t="n">
        <f aca="false">IF(1_Data_EDA!B692="Same Day",1,0)</f>
        <v>0</v>
      </c>
      <c r="K691" s="6" t="n">
        <f aca="false">IF(1_Data_EDA!C692="Corporate",1,0)</f>
        <v>0</v>
      </c>
      <c r="L691" s="6" t="n">
        <f aca="false">IF(1_Data_EDA!C692="Home Office",1,0)</f>
        <v>0</v>
      </c>
      <c r="M691" s="6" t="n">
        <f aca="false">IF(1_Data_EDA!D692="Europe",1,0)</f>
        <v>0</v>
      </c>
      <c r="N691" s="6" t="n">
        <f aca="false">IF(1_Data_EDA!D692="LATAM",1,0)</f>
        <v>1</v>
      </c>
      <c r="O691" s="6" t="n">
        <f aca="false">IF(1_Data_EDA!D692="Pacific Asia",1,0)</f>
        <v>0</v>
      </c>
      <c r="P691" s="6" t="n">
        <f aca="false">IF(1_Data_EDA!D692="USCA",1,0)</f>
        <v>0</v>
      </c>
      <c r="Q691" s="6" t="n">
        <f aca="false">IF(C691&gt;MEDIAN(C$5:C$8004),1,0)</f>
        <v>0</v>
      </c>
      <c r="R691" s="6" t="n">
        <f aca="false">IF(D691&gt;2,1,0)</f>
        <v>1</v>
      </c>
    </row>
    <row r="692" customFormat="false" ht="15" hidden="false" customHeight="true" outlineLevel="0" collapsed="false">
      <c r="A692" s="6" t="n">
        <f aca="false">1_Data_EDA!O693</f>
        <v>1</v>
      </c>
      <c r="B692" s="6" t="n">
        <f aca="false">1_Data_EDA!H693</f>
        <v>4</v>
      </c>
      <c r="C692" s="7" t="n">
        <f aca="false">1_Data_EDA!I693</f>
        <v>129.9900055</v>
      </c>
      <c r="D692" s="6" t="n">
        <f aca="false">1_Data_EDA!J693</f>
        <v>1</v>
      </c>
      <c r="E692" s="7" t="n">
        <f aca="false">1_Data_EDA!K693</f>
        <v>129.9900055</v>
      </c>
      <c r="F692" s="7" t="n">
        <f aca="false">1_Data_EDA!L693</f>
        <v>15.60000038</v>
      </c>
      <c r="G692" s="8" t="n">
        <f aca="false">1_Data_EDA!M693</f>
        <v>0.119999997</v>
      </c>
      <c r="H692" s="6" t="n">
        <f aca="false">IF(1_Data_EDA!B693="First Class",1,0)</f>
        <v>0</v>
      </c>
      <c r="I692" s="6" t="n">
        <f aca="false">IF(1_Data_EDA!B693="Second Class",1,0)</f>
        <v>0</v>
      </c>
      <c r="J692" s="6" t="n">
        <f aca="false">IF(1_Data_EDA!B693="Same Day",1,0)</f>
        <v>0</v>
      </c>
      <c r="K692" s="6" t="n">
        <f aca="false">IF(1_Data_EDA!C693="Corporate",1,0)</f>
        <v>0</v>
      </c>
      <c r="L692" s="6" t="n">
        <f aca="false">IF(1_Data_EDA!C693="Home Office",1,0)</f>
        <v>0</v>
      </c>
      <c r="M692" s="6" t="n">
        <f aca="false">IF(1_Data_EDA!D693="Europe",1,0)</f>
        <v>0</v>
      </c>
      <c r="N692" s="6" t="n">
        <f aca="false">IF(1_Data_EDA!D693="LATAM",1,0)</f>
        <v>0</v>
      </c>
      <c r="O692" s="6" t="n">
        <f aca="false">IF(1_Data_EDA!D693="Pacific Asia",1,0)</f>
        <v>1</v>
      </c>
      <c r="P692" s="6" t="n">
        <f aca="false">IF(1_Data_EDA!D693="USCA",1,0)</f>
        <v>0</v>
      </c>
      <c r="Q692" s="6" t="n">
        <f aca="false">IF(C692&gt;MEDIAN(C$5:C$8004),1,0)</f>
        <v>1</v>
      </c>
      <c r="R692" s="6" t="n">
        <f aca="false">IF(D692&gt;2,1,0)</f>
        <v>0</v>
      </c>
    </row>
    <row r="693" customFormat="false" ht="15" hidden="false" customHeight="true" outlineLevel="0" collapsed="false">
      <c r="A693" s="6" t="n">
        <f aca="false">1_Data_EDA!O694</f>
        <v>0</v>
      </c>
      <c r="B693" s="6" t="n">
        <f aca="false">1_Data_EDA!H694</f>
        <v>4</v>
      </c>
      <c r="C693" s="7" t="n">
        <f aca="false">1_Data_EDA!I694</f>
        <v>65</v>
      </c>
      <c r="D693" s="6" t="n">
        <f aca="false">1_Data_EDA!J694</f>
        <v>5</v>
      </c>
      <c r="E693" s="7" t="n">
        <f aca="false">1_Data_EDA!K694</f>
        <v>325</v>
      </c>
      <c r="F693" s="7" t="n">
        <f aca="false">1_Data_EDA!L694</f>
        <v>13</v>
      </c>
      <c r="G693" s="8" t="n">
        <f aca="false">1_Data_EDA!M694</f>
        <v>0.039999999</v>
      </c>
      <c r="H693" s="6" t="n">
        <f aca="false">IF(1_Data_EDA!B694="First Class",1,0)</f>
        <v>0</v>
      </c>
      <c r="I693" s="6" t="n">
        <f aca="false">IF(1_Data_EDA!B694="Second Class",1,0)</f>
        <v>0</v>
      </c>
      <c r="J693" s="6" t="n">
        <f aca="false">IF(1_Data_EDA!B694="Same Day",1,0)</f>
        <v>0</v>
      </c>
      <c r="K693" s="6" t="n">
        <f aca="false">IF(1_Data_EDA!C694="Corporate",1,0)</f>
        <v>0</v>
      </c>
      <c r="L693" s="6" t="n">
        <f aca="false">IF(1_Data_EDA!C694="Home Office",1,0)</f>
        <v>1</v>
      </c>
      <c r="M693" s="6" t="n">
        <f aca="false">IF(1_Data_EDA!D694="Europe",1,0)</f>
        <v>1</v>
      </c>
      <c r="N693" s="6" t="n">
        <f aca="false">IF(1_Data_EDA!D694="LATAM",1,0)</f>
        <v>0</v>
      </c>
      <c r="O693" s="6" t="n">
        <f aca="false">IF(1_Data_EDA!D694="Pacific Asia",1,0)</f>
        <v>0</v>
      </c>
      <c r="P693" s="6" t="n">
        <f aca="false">IF(1_Data_EDA!D694="USCA",1,0)</f>
        <v>0</v>
      </c>
      <c r="Q693" s="6" t="n">
        <f aca="false">IF(C693&gt;MEDIAN(C$5:C$8004),1,0)</f>
        <v>0</v>
      </c>
      <c r="R693" s="6" t="n">
        <f aca="false">IF(D693&gt;2,1,0)</f>
        <v>1</v>
      </c>
    </row>
    <row r="694" customFormat="false" ht="15" hidden="false" customHeight="true" outlineLevel="0" collapsed="false">
      <c r="A694" s="6" t="n">
        <f aca="false">1_Data_EDA!O695</f>
        <v>1</v>
      </c>
      <c r="B694" s="6" t="n">
        <f aca="false">1_Data_EDA!H695</f>
        <v>1</v>
      </c>
      <c r="C694" s="7" t="n">
        <f aca="false">1_Data_EDA!I695</f>
        <v>50</v>
      </c>
      <c r="D694" s="6" t="n">
        <f aca="false">1_Data_EDA!J695</f>
        <v>5</v>
      </c>
      <c r="E694" s="7" t="n">
        <f aca="false">1_Data_EDA!K695</f>
        <v>250</v>
      </c>
      <c r="F694" s="7" t="n">
        <f aca="false">1_Data_EDA!L695</f>
        <v>40</v>
      </c>
      <c r="G694" s="8" t="n">
        <f aca="false">1_Data_EDA!M695</f>
        <v>0.159999996</v>
      </c>
      <c r="H694" s="6" t="n">
        <f aca="false">IF(1_Data_EDA!B695="First Class",1,0)</f>
        <v>1</v>
      </c>
      <c r="I694" s="6" t="n">
        <f aca="false">IF(1_Data_EDA!B695="Second Class",1,0)</f>
        <v>0</v>
      </c>
      <c r="J694" s="6" t="n">
        <f aca="false">IF(1_Data_EDA!B695="Same Day",1,0)</f>
        <v>0</v>
      </c>
      <c r="K694" s="6" t="n">
        <f aca="false">IF(1_Data_EDA!C695="Corporate",1,0)</f>
        <v>0</v>
      </c>
      <c r="L694" s="6" t="n">
        <f aca="false">IF(1_Data_EDA!C695="Home Office",1,0)</f>
        <v>1</v>
      </c>
      <c r="M694" s="6" t="n">
        <f aca="false">IF(1_Data_EDA!D695="Europe",1,0)</f>
        <v>1</v>
      </c>
      <c r="N694" s="6" t="n">
        <f aca="false">IF(1_Data_EDA!D695="LATAM",1,0)</f>
        <v>0</v>
      </c>
      <c r="O694" s="6" t="n">
        <f aca="false">IF(1_Data_EDA!D695="Pacific Asia",1,0)</f>
        <v>0</v>
      </c>
      <c r="P694" s="6" t="n">
        <f aca="false">IF(1_Data_EDA!D695="USCA",1,0)</f>
        <v>0</v>
      </c>
      <c r="Q694" s="6" t="n">
        <f aca="false">IF(C694&gt;MEDIAN(C$5:C$8004),1,0)</f>
        <v>0</v>
      </c>
      <c r="R694" s="6" t="n">
        <f aca="false">IF(D694&gt;2,1,0)</f>
        <v>1</v>
      </c>
    </row>
    <row r="695" customFormat="false" ht="15" hidden="false" customHeight="true" outlineLevel="0" collapsed="false">
      <c r="A695" s="6" t="n">
        <f aca="false">1_Data_EDA!O696</f>
        <v>1</v>
      </c>
      <c r="B695" s="6" t="n">
        <f aca="false">1_Data_EDA!H696</f>
        <v>4</v>
      </c>
      <c r="C695" s="7" t="n">
        <f aca="false">1_Data_EDA!I696</f>
        <v>19.98999977</v>
      </c>
      <c r="D695" s="6" t="n">
        <f aca="false">1_Data_EDA!J696</f>
        <v>2</v>
      </c>
      <c r="E695" s="7" t="n">
        <f aca="false">1_Data_EDA!K696</f>
        <v>39.97999954</v>
      </c>
      <c r="F695" s="7" t="n">
        <f aca="false">1_Data_EDA!L696</f>
        <v>3.599999905</v>
      </c>
      <c r="G695" s="8" t="n">
        <f aca="false">1_Data_EDA!M696</f>
        <v>0.090000004</v>
      </c>
      <c r="H695" s="6" t="n">
        <f aca="false">IF(1_Data_EDA!B696="First Class",1,0)</f>
        <v>0</v>
      </c>
      <c r="I695" s="6" t="n">
        <f aca="false">IF(1_Data_EDA!B696="Second Class",1,0)</f>
        <v>0</v>
      </c>
      <c r="J695" s="6" t="n">
        <f aca="false">IF(1_Data_EDA!B696="Same Day",1,0)</f>
        <v>0</v>
      </c>
      <c r="K695" s="6" t="n">
        <f aca="false">IF(1_Data_EDA!C696="Corporate",1,0)</f>
        <v>1</v>
      </c>
      <c r="L695" s="6" t="n">
        <f aca="false">IF(1_Data_EDA!C696="Home Office",1,0)</f>
        <v>0</v>
      </c>
      <c r="M695" s="6" t="n">
        <f aca="false">IF(1_Data_EDA!D696="Europe",1,0)</f>
        <v>0</v>
      </c>
      <c r="N695" s="6" t="n">
        <f aca="false">IF(1_Data_EDA!D696="LATAM",1,0)</f>
        <v>0</v>
      </c>
      <c r="O695" s="6" t="n">
        <f aca="false">IF(1_Data_EDA!D696="Pacific Asia",1,0)</f>
        <v>1</v>
      </c>
      <c r="P695" s="6" t="n">
        <f aca="false">IF(1_Data_EDA!D696="USCA",1,0)</f>
        <v>0</v>
      </c>
      <c r="Q695" s="6" t="n">
        <f aca="false">IF(C695&gt;MEDIAN(C$5:C$8004),1,0)</f>
        <v>0</v>
      </c>
      <c r="R695" s="6" t="n">
        <f aca="false">IF(D695&gt;2,1,0)</f>
        <v>0</v>
      </c>
    </row>
    <row r="696" customFormat="false" ht="15" hidden="false" customHeight="true" outlineLevel="0" collapsed="false">
      <c r="A696" s="6" t="n">
        <f aca="false">1_Data_EDA!O697</f>
        <v>1</v>
      </c>
      <c r="B696" s="6" t="n">
        <f aca="false">1_Data_EDA!H697</f>
        <v>2</v>
      </c>
      <c r="C696" s="7" t="n">
        <f aca="false">1_Data_EDA!I697</f>
        <v>50</v>
      </c>
      <c r="D696" s="6" t="n">
        <f aca="false">1_Data_EDA!J697</f>
        <v>1</v>
      </c>
      <c r="E696" s="7" t="n">
        <f aca="false">1_Data_EDA!K697</f>
        <v>50</v>
      </c>
      <c r="F696" s="7" t="n">
        <f aca="false">1_Data_EDA!L697</f>
        <v>12.5</v>
      </c>
      <c r="G696" s="8" t="n">
        <f aca="false">1_Data_EDA!M697</f>
        <v>0.25</v>
      </c>
      <c r="H696" s="6" t="n">
        <f aca="false">IF(1_Data_EDA!B697="First Class",1,0)</f>
        <v>0</v>
      </c>
      <c r="I696" s="6" t="n">
        <f aca="false">IF(1_Data_EDA!B697="Second Class",1,0)</f>
        <v>1</v>
      </c>
      <c r="J696" s="6" t="n">
        <f aca="false">IF(1_Data_EDA!B697="Same Day",1,0)</f>
        <v>0</v>
      </c>
      <c r="K696" s="6" t="n">
        <f aca="false">IF(1_Data_EDA!C697="Corporate",1,0)</f>
        <v>1</v>
      </c>
      <c r="L696" s="6" t="n">
        <f aca="false">IF(1_Data_EDA!C697="Home Office",1,0)</f>
        <v>0</v>
      </c>
      <c r="M696" s="6" t="n">
        <f aca="false">IF(1_Data_EDA!D697="Europe",1,0)</f>
        <v>0</v>
      </c>
      <c r="N696" s="6" t="n">
        <f aca="false">IF(1_Data_EDA!D697="LATAM",1,0)</f>
        <v>1</v>
      </c>
      <c r="O696" s="6" t="n">
        <f aca="false">IF(1_Data_EDA!D697="Pacific Asia",1,0)</f>
        <v>0</v>
      </c>
      <c r="P696" s="6" t="n">
        <f aca="false">IF(1_Data_EDA!D697="USCA",1,0)</f>
        <v>0</v>
      </c>
      <c r="Q696" s="6" t="n">
        <f aca="false">IF(C696&gt;MEDIAN(C$5:C$8004),1,0)</f>
        <v>0</v>
      </c>
      <c r="R696" s="6" t="n">
        <f aca="false">IF(D696&gt;2,1,0)</f>
        <v>0</v>
      </c>
    </row>
    <row r="697" customFormat="false" ht="15" hidden="false" customHeight="true" outlineLevel="0" collapsed="false">
      <c r="A697" s="6" t="n">
        <f aca="false">1_Data_EDA!O698</f>
        <v>1</v>
      </c>
      <c r="B697" s="6" t="n">
        <f aca="false">1_Data_EDA!H698</f>
        <v>2</v>
      </c>
      <c r="C697" s="7" t="n">
        <f aca="false">1_Data_EDA!I698</f>
        <v>50</v>
      </c>
      <c r="D697" s="6" t="n">
        <f aca="false">1_Data_EDA!J698</f>
        <v>4</v>
      </c>
      <c r="E697" s="7" t="n">
        <f aca="false">1_Data_EDA!K698</f>
        <v>200</v>
      </c>
      <c r="F697" s="7" t="n">
        <f aca="false">1_Data_EDA!L698</f>
        <v>32</v>
      </c>
      <c r="G697" s="8" t="n">
        <f aca="false">1_Data_EDA!M698</f>
        <v>0.159999996</v>
      </c>
      <c r="H697" s="6" t="n">
        <f aca="false">IF(1_Data_EDA!B698="First Class",1,0)</f>
        <v>0</v>
      </c>
      <c r="I697" s="6" t="n">
        <f aca="false">IF(1_Data_EDA!B698="Second Class",1,0)</f>
        <v>1</v>
      </c>
      <c r="J697" s="6" t="n">
        <f aca="false">IF(1_Data_EDA!B698="Same Day",1,0)</f>
        <v>0</v>
      </c>
      <c r="K697" s="6" t="n">
        <f aca="false">IF(1_Data_EDA!C698="Corporate",1,0)</f>
        <v>0</v>
      </c>
      <c r="L697" s="6" t="n">
        <f aca="false">IF(1_Data_EDA!C698="Home Office",1,0)</f>
        <v>0</v>
      </c>
      <c r="M697" s="6" t="n">
        <f aca="false">IF(1_Data_EDA!D698="Europe",1,0)</f>
        <v>0</v>
      </c>
      <c r="N697" s="6" t="n">
        <f aca="false">IF(1_Data_EDA!D698="LATAM",1,0)</f>
        <v>0</v>
      </c>
      <c r="O697" s="6" t="n">
        <f aca="false">IF(1_Data_EDA!D698="Pacific Asia",1,0)</f>
        <v>1</v>
      </c>
      <c r="P697" s="6" t="n">
        <f aca="false">IF(1_Data_EDA!D698="USCA",1,0)</f>
        <v>0</v>
      </c>
      <c r="Q697" s="6" t="n">
        <f aca="false">IF(C697&gt;MEDIAN(C$5:C$8004),1,0)</f>
        <v>0</v>
      </c>
      <c r="R697" s="6" t="n">
        <f aca="false">IF(D697&gt;2,1,0)</f>
        <v>1</v>
      </c>
    </row>
    <row r="698" customFormat="false" ht="15" hidden="false" customHeight="true" outlineLevel="0" collapsed="false">
      <c r="A698" s="6" t="n">
        <f aca="false">1_Data_EDA!O699</f>
        <v>0</v>
      </c>
      <c r="B698" s="6" t="n">
        <f aca="false">1_Data_EDA!H699</f>
        <v>4</v>
      </c>
      <c r="C698" s="7" t="n">
        <f aca="false">1_Data_EDA!I699</f>
        <v>59.99000168</v>
      </c>
      <c r="D698" s="6" t="n">
        <f aca="false">1_Data_EDA!J699</f>
        <v>5</v>
      </c>
      <c r="E698" s="7" t="n">
        <f aca="false">1_Data_EDA!K699</f>
        <v>299.9500122</v>
      </c>
      <c r="F698" s="7" t="n">
        <f aca="false">1_Data_EDA!L699</f>
        <v>16.5</v>
      </c>
      <c r="G698" s="8" t="n">
        <f aca="false">1_Data_EDA!M699</f>
        <v>0.059999999</v>
      </c>
      <c r="H698" s="6" t="n">
        <f aca="false">IF(1_Data_EDA!B699="First Class",1,0)</f>
        <v>0</v>
      </c>
      <c r="I698" s="6" t="n">
        <f aca="false">IF(1_Data_EDA!B699="Second Class",1,0)</f>
        <v>0</v>
      </c>
      <c r="J698" s="6" t="n">
        <f aca="false">IF(1_Data_EDA!B699="Same Day",1,0)</f>
        <v>0</v>
      </c>
      <c r="K698" s="6" t="n">
        <f aca="false">IF(1_Data_EDA!C699="Corporate",1,0)</f>
        <v>1</v>
      </c>
      <c r="L698" s="6" t="n">
        <f aca="false">IF(1_Data_EDA!C699="Home Office",1,0)</f>
        <v>0</v>
      </c>
      <c r="M698" s="6" t="n">
        <f aca="false">IF(1_Data_EDA!D699="Europe",1,0)</f>
        <v>1</v>
      </c>
      <c r="N698" s="6" t="n">
        <f aca="false">IF(1_Data_EDA!D699="LATAM",1,0)</f>
        <v>0</v>
      </c>
      <c r="O698" s="6" t="n">
        <f aca="false">IF(1_Data_EDA!D699="Pacific Asia",1,0)</f>
        <v>0</v>
      </c>
      <c r="P698" s="6" t="n">
        <f aca="false">IF(1_Data_EDA!D699="USCA",1,0)</f>
        <v>0</v>
      </c>
      <c r="Q698" s="6" t="n">
        <f aca="false">IF(C698&gt;MEDIAN(C$5:C$8004),1,0)</f>
        <v>0</v>
      </c>
      <c r="R698" s="6" t="n">
        <f aca="false">IF(D698&gt;2,1,0)</f>
        <v>1</v>
      </c>
    </row>
    <row r="699" customFormat="false" ht="15" hidden="false" customHeight="true" outlineLevel="0" collapsed="false">
      <c r="A699" s="6" t="n">
        <f aca="false">1_Data_EDA!O700</f>
        <v>0</v>
      </c>
      <c r="B699" s="6" t="n">
        <f aca="false">1_Data_EDA!H700</f>
        <v>4</v>
      </c>
      <c r="C699" s="7" t="n">
        <f aca="false">1_Data_EDA!I700</f>
        <v>49.97999954</v>
      </c>
      <c r="D699" s="6" t="n">
        <f aca="false">1_Data_EDA!J700</f>
        <v>1</v>
      </c>
      <c r="E699" s="7" t="n">
        <f aca="false">1_Data_EDA!K700</f>
        <v>49.97999954</v>
      </c>
      <c r="F699" s="7" t="n">
        <f aca="false">1_Data_EDA!L700</f>
        <v>2</v>
      </c>
      <c r="G699" s="8" t="n">
        <f aca="false">1_Data_EDA!M700</f>
        <v>0.039999999</v>
      </c>
      <c r="H699" s="6" t="n">
        <f aca="false">IF(1_Data_EDA!B700="First Class",1,0)</f>
        <v>0</v>
      </c>
      <c r="I699" s="6" t="n">
        <f aca="false">IF(1_Data_EDA!B700="Second Class",1,0)</f>
        <v>0</v>
      </c>
      <c r="J699" s="6" t="n">
        <f aca="false">IF(1_Data_EDA!B700="Same Day",1,0)</f>
        <v>0</v>
      </c>
      <c r="K699" s="6" t="n">
        <f aca="false">IF(1_Data_EDA!C700="Corporate",1,0)</f>
        <v>0</v>
      </c>
      <c r="L699" s="6" t="n">
        <f aca="false">IF(1_Data_EDA!C700="Home Office",1,0)</f>
        <v>1</v>
      </c>
      <c r="M699" s="6" t="n">
        <f aca="false">IF(1_Data_EDA!D700="Europe",1,0)</f>
        <v>0</v>
      </c>
      <c r="N699" s="6" t="n">
        <f aca="false">IF(1_Data_EDA!D700="LATAM",1,0)</f>
        <v>0</v>
      </c>
      <c r="O699" s="6" t="n">
        <f aca="false">IF(1_Data_EDA!D700="Pacific Asia",1,0)</f>
        <v>1</v>
      </c>
      <c r="P699" s="6" t="n">
        <f aca="false">IF(1_Data_EDA!D700="USCA",1,0)</f>
        <v>0</v>
      </c>
      <c r="Q699" s="6" t="n">
        <f aca="false">IF(C699&gt;MEDIAN(C$5:C$8004),1,0)</f>
        <v>0</v>
      </c>
      <c r="R699" s="6" t="n">
        <f aca="false">IF(D699&gt;2,1,0)</f>
        <v>0</v>
      </c>
    </row>
    <row r="700" customFormat="false" ht="15" hidden="false" customHeight="true" outlineLevel="0" collapsed="false">
      <c r="A700" s="6" t="n">
        <f aca="false">1_Data_EDA!O701</f>
        <v>0</v>
      </c>
      <c r="B700" s="6" t="n">
        <f aca="false">1_Data_EDA!H701</f>
        <v>4</v>
      </c>
      <c r="C700" s="7" t="n">
        <f aca="false">1_Data_EDA!I701</f>
        <v>49.97999954</v>
      </c>
      <c r="D700" s="6" t="n">
        <f aca="false">1_Data_EDA!J701</f>
        <v>3</v>
      </c>
      <c r="E700" s="7" t="n">
        <f aca="false">1_Data_EDA!K701</f>
        <v>149.9400024</v>
      </c>
      <c r="F700" s="7" t="n">
        <f aca="false">1_Data_EDA!L701</f>
        <v>25.48999977</v>
      </c>
      <c r="G700" s="8" t="n">
        <f aca="false">1_Data_EDA!M701</f>
        <v>0.170000002</v>
      </c>
      <c r="H700" s="6" t="n">
        <f aca="false">IF(1_Data_EDA!B701="First Class",1,0)</f>
        <v>0</v>
      </c>
      <c r="I700" s="6" t="n">
        <f aca="false">IF(1_Data_EDA!B701="Second Class",1,0)</f>
        <v>0</v>
      </c>
      <c r="J700" s="6" t="n">
        <f aca="false">IF(1_Data_EDA!B701="Same Day",1,0)</f>
        <v>0</v>
      </c>
      <c r="K700" s="6" t="n">
        <f aca="false">IF(1_Data_EDA!C701="Corporate",1,0)</f>
        <v>1</v>
      </c>
      <c r="L700" s="6" t="n">
        <f aca="false">IF(1_Data_EDA!C701="Home Office",1,0)</f>
        <v>0</v>
      </c>
      <c r="M700" s="6" t="n">
        <f aca="false">IF(1_Data_EDA!D701="Europe",1,0)</f>
        <v>0</v>
      </c>
      <c r="N700" s="6" t="n">
        <f aca="false">IF(1_Data_EDA!D701="LATAM",1,0)</f>
        <v>1</v>
      </c>
      <c r="O700" s="6" t="n">
        <f aca="false">IF(1_Data_EDA!D701="Pacific Asia",1,0)</f>
        <v>0</v>
      </c>
      <c r="P700" s="6" t="n">
        <f aca="false">IF(1_Data_EDA!D701="USCA",1,0)</f>
        <v>0</v>
      </c>
      <c r="Q700" s="6" t="n">
        <f aca="false">IF(C700&gt;MEDIAN(C$5:C$8004),1,0)</f>
        <v>0</v>
      </c>
      <c r="R700" s="6" t="n">
        <f aca="false">IF(D700&gt;2,1,0)</f>
        <v>1</v>
      </c>
    </row>
    <row r="701" customFormat="false" ht="15" hidden="false" customHeight="true" outlineLevel="0" collapsed="false">
      <c r="A701" s="6" t="n">
        <f aca="false">1_Data_EDA!O702</f>
        <v>1</v>
      </c>
      <c r="B701" s="6" t="n">
        <f aca="false">1_Data_EDA!H702</f>
        <v>2</v>
      </c>
      <c r="C701" s="7" t="n">
        <f aca="false">1_Data_EDA!I702</f>
        <v>199.9900055</v>
      </c>
      <c r="D701" s="6" t="n">
        <f aca="false">1_Data_EDA!J702</f>
        <v>1</v>
      </c>
      <c r="E701" s="7" t="n">
        <f aca="false">1_Data_EDA!K702</f>
        <v>199.9900055</v>
      </c>
      <c r="F701" s="7" t="n">
        <f aca="false">1_Data_EDA!L702</f>
        <v>32</v>
      </c>
      <c r="G701" s="8" t="n">
        <f aca="false">1_Data_EDA!M702</f>
        <v>0.159999996</v>
      </c>
      <c r="H701" s="6" t="n">
        <f aca="false">IF(1_Data_EDA!B702="First Class",1,0)</f>
        <v>0</v>
      </c>
      <c r="I701" s="6" t="n">
        <f aca="false">IF(1_Data_EDA!B702="Second Class",1,0)</f>
        <v>1</v>
      </c>
      <c r="J701" s="6" t="n">
        <f aca="false">IF(1_Data_EDA!B702="Same Day",1,0)</f>
        <v>0</v>
      </c>
      <c r="K701" s="6" t="n">
        <f aca="false">IF(1_Data_EDA!C702="Corporate",1,0)</f>
        <v>0</v>
      </c>
      <c r="L701" s="6" t="n">
        <f aca="false">IF(1_Data_EDA!C702="Home Office",1,0)</f>
        <v>0</v>
      </c>
      <c r="M701" s="6" t="n">
        <f aca="false">IF(1_Data_EDA!D702="Europe",1,0)</f>
        <v>1</v>
      </c>
      <c r="N701" s="6" t="n">
        <f aca="false">IF(1_Data_EDA!D702="LATAM",1,0)</f>
        <v>0</v>
      </c>
      <c r="O701" s="6" t="n">
        <f aca="false">IF(1_Data_EDA!D702="Pacific Asia",1,0)</f>
        <v>0</v>
      </c>
      <c r="P701" s="6" t="n">
        <f aca="false">IF(1_Data_EDA!D702="USCA",1,0)</f>
        <v>0</v>
      </c>
      <c r="Q701" s="6" t="n">
        <f aca="false">IF(C701&gt;MEDIAN(C$5:C$8004),1,0)</f>
        <v>1</v>
      </c>
      <c r="R701" s="6" t="n">
        <f aca="false">IF(D701&gt;2,1,0)</f>
        <v>0</v>
      </c>
    </row>
    <row r="702" customFormat="false" ht="15" hidden="false" customHeight="true" outlineLevel="0" collapsed="false">
      <c r="A702" s="6" t="n">
        <f aca="false">1_Data_EDA!O703</f>
        <v>1</v>
      </c>
      <c r="B702" s="6" t="n">
        <f aca="false">1_Data_EDA!H703</f>
        <v>0</v>
      </c>
      <c r="C702" s="7" t="n">
        <f aca="false">1_Data_EDA!I703</f>
        <v>129.9900055</v>
      </c>
      <c r="D702" s="6" t="n">
        <f aca="false">1_Data_EDA!J703</f>
        <v>1</v>
      </c>
      <c r="E702" s="7" t="n">
        <f aca="false">1_Data_EDA!K703</f>
        <v>129.9900055</v>
      </c>
      <c r="F702" s="7" t="n">
        <f aca="false">1_Data_EDA!L703</f>
        <v>20.79999924</v>
      </c>
      <c r="G702" s="8" t="n">
        <f aca="false">1_Data_EDA!M703</f>
        <v>0.159999996</v>
      </c>
      <c r="H702" s="6" t="n">
        <f aca="false">IF(1_Data_EDA!B703="First Class",1,0)</f>
        <v>0</v>
      </c>
      <c r="I702" s="6" t="n">
        <f aca="false">IF(1_Data_EDA!B703="Second Class",1,0)</f>
        <v>0</v>
      </c>
      <c r="J702" s="6" t="n">
        <f aca="false">IF(1_Data_EDA!B703="Same Day",1,0)</f>
        <v>1</v>
      </c>
      <c r="K702" s="6" t="n">
        <f aca="false">IF(1_Data_EDA!C703="Corporate",1,0)</f>
        <v>0</v>
      </c>
      <c r="L702" s="6" t="n">
        <f aca="false">IF(1_Data_EDA!C703="Home Office",1,0)</f>
        <v>0</v>
      </c>
      <c r="M702" s="6" t="n">
        <f aca="false">IF(1_Data_EDA!D703="Europe",1,0)</f>
        <v>0</v>
      </c>
      <c r="N702" s="6" t="n">
        <f aca="false">IF(1_Data_EDA!D703="LATAM",1,0)</f>
        <v>0</v>
      </c>
      <c r="O702" s="6" t="n">
        <f aca="false">IF(1_Data_EDA!D703="Pacific Asia",1,0)</f>
        <v>1</v>
      </c>
      <c r="P702" s="6" t="n">
        <f aca="false">IF(1_Data_EDA!D703="USCA",1,0)</f>
        <v>0</v>
      </c>
      <c r="Q702" s="6" t="n">
        <f aca="false">IF(C702&gt;MEDIAN(C$5:C$8004),1,0)</f>
        <v>1</v>
      </c>
      <c r="R702" s="6" t="n">
        <f aca="false">IF(D702&gt;2,1,0)</f>
        <v>0</v>
      </c>
    </row>
    <row r="703" customFormat="false" ht="15" hidden="false" customHeight="true" outlineLevel="0" collapsed="false">
      <c r="A703" s="6" t="n">
        <f aca="false">1_Data_EDA!O704</f>
        <v>0</v>
      </c>
      <c r="B703" s="6" t="n">
        <f aca="false">1_Data_EDA!H704</f>
        <v>4</v>
      </c>
      <c r="C703" s="7" t="n">
        <f aca="false">1_Data_EDA!I704</f>
        <v>49.97999954</v>
      </c>
      <c r="D703" s="6" t="n">
        <f aca="false">1_Data_EDA!J704</f>
        <v>5</v>
      </c>
      <c r="E703" s="7" t="n">
        <f aca="false">1_Data_EDA!K704</f>
        <v>249.8999939</v>
      </c>
      <c r="F703" s="7" t="n">
        <f aca="false">1_Data_EDA!L704</f>
        <v>42.47999954</v>
      </c>
      <c r="G703" s="8" t="n">
        <f aca="false">1_Data_EDA!M704</f>
        <v>0.170000002</v>
      </c>
      <c r="H703" s="6" t="n">
        <f aca="false">IF(1_Data_EDA!B704="First Class",1,0)</f>
        <v>0</v>
      </c>
      <c r="I703" s="6" t="n">
        <f aca="false">IF(1_Data_EDA!B704="Second Class",1,0)</f>
        <v>0</v>
      </c>
      <c r="J703" s="6" t="n">
        <f aca="false">IF(1_Data_EDA!B704="Same Day",1,0)</f>
        <v>0</v>
      </c>
      <c r="K703" s="6" t="n">
        <f aca="false">IF(1_Data_EDA!C704="Corporate",1,0)</f>
        <v>0</v>
      </c>
      <c r="L703" s="6" t="n">
        <f aca="false">IF(1_Data_EDA!C704="Home Office",1,0)</f>
        <v>0</v>
      </c>
      <c r="M703" s="6" t="n">
        <f aca="false">IF(1_Data_EDA!D704="Europe",1,0)</f>
        <v>0</v>
      </c>
      <c r="N703" s="6" t="n">
        <f aca="false">IF(1_Data_EDA!D704="LATAM",1,0)</f>
        <v>1</v>
      </c>
      <c r="O703" s="6" t="n">
        <f aca="false">IF(1_Data_EDA!D704="Pacific Asia",1,0)</f>
        <v>0</v>
      </c>
      <c r="P703" s="6" t="n">
        <f aca="false">IF(1_Data_EDA!D704="USCA",1,0)</f>
        <v>0</v>
      </c>
      <c r="Q703" s="6" t="n">
        <f aca="false">IF(C703&gt;MEDIAN(C$5:C$8004),1,0)</f>
        <v>0</v>
      </c>
      <c r="R703" s="6" t="n">
        <f aca="false">IF(D703&gt;2,1,0)</f>
        <v>1</v>
      </c>
    </row>
    <row r="704" customFormat="false" ht="15" hidden="false" customHeight="true" outlineLevel="0" collapsed="false">
      <c r="A704" s="6" t="n">
        <f aca="false">1_Data_EDA!O705</f>
        <v>0</v>
      </c>
      <c r="B704" s="6" t="n">
        <f aca="false">1_Data_EDA!H705</f>
        <v>4</v>
      </c>
      <c r="C704" s="7" t="n">
        <f aca="false">1_Data_EDA!I705</f>
        <v>99.98999786</v>
      </c>
      <c r="D704" s="6" t="n">
        <f aca="false">1_Data_EDA!J705</f>
        <v>2</v>
      </c>
      <c r="E704" s="7" t="n">
        <f aca="false">1_Data_EDA!K705</f>
        <v>199.9799957</v>
      </c>
      <c r="F704" s="7" t="n">
        <f aca="false">1_Data_EDA!L705</f>
        <v>50</v>
      </c>
      <c r="G704" s="8" t="n">
        <f aca="false">1_Data_EDA!M705</f>
        <v>0.25</v>
      </c>
      <c r="H704" s="6" t="n">
        <f aca="false">IF(1_Data_EDA!B705="First Class",1,0)</f>
        <v>0</v>
      </c>
      <c r="I704" s="6" t="n">
        <f aca="false">IF(1_Data_EDA!B705="Second Class",1,0)</f>
        <v>0</v>
      </c>
      <c r="J704" s="6" t="n">
        <f aca="false">IF(1_Data_EDA!B705="Same Day",1,0)</f>
        <v>0</v>
      </c>
      <c r="K704" s="6" t="n">
        <f aca="false">IF(1_Data_EDA!C705="Corporate",1,0)</f>
        <v>1</v>
      </c>
      <c r="L704" s="6" t="n">
        <f aca="false">IF(1_Data_EDA!C705="Home Office",1,0)</f>
        <v>0</v>
      </c>
      <c r="M704" s="6" t="n">
        <f aca="false">IF(1_Data_EDA!D705="Europe",1,0)</f>
        <v>1</v>
      </c>
      <c r="N704" s="6" t="n">
        <f aca="false">IF(1_Data_EDA!D705="LATAM",1,0)</f>
        <v>0</v>
      </c>
      <c r="O704" s="6" t="n">
        <f aca="false">IF(1_Data_EDA!D705="Pacific Asia",1,0)</f>
        <v>0</v>
      </c>
      <c r="P704" s="6" t="n">
        <f aca="false">IF(1_Data_EDA!D705="USCA",1,0)</f>
        <v>0</v>
      </c>
      <c r="Q704" s="6" t="n">
        <f aca="false">IF(C704&gt;MEDIAN(C$5:C$8004),1,0)</f>
        <v>1</v>
      </c>
      <c r="R704" s="6" t="n">
        <f aca="false">IF(D704&gt;2,1,0)</f>
        <v>0</v>
      </c>
    </row>
    <row r="705" customFormat="false" ht="15" hidden="false" customHeight="true" outlineLevel="0" collapsed="false">
      <c r="A705" s="6" t="n">
        <f aca="false">1_Data_EDA!O706</f>
        <v>1</v>
      </c>
      <c r="B705" s="6" t="n">
        <f aca="false">1_Data_EDA!H706</f>
        <v>1</v>
      </c>
      <c r="C705" s="7" t="n">
        <f aca="false">1_Data_EDA!I706</f>
        <v>399.980011</v>
      </c>
      <c r="D705" s="6" t="n">
        <f aca="false">1_Data_EDA!J706</f>
        <v>1</v>
      </c>
      <c r="E705" s="7" t="n">
        <f aca="false">1_Data_EDA!K706</f>
        <v>399.980011</v>
      </c>
      <c r="F705" s="7" t="n">
        <f aca="false">1_Data_EDA!L706</f>
        <v>22</v>
      </c>
      <c r="G705" s="8" t="n">
        <f aca="false">1_Data_EDA!M706</f>
        <v>0.059999999</v>
      </c>
      <c r="H705" s="6" t="n">
        <f aca="false">IF(1_Data_EDA!B706="First Class",1,0)</f>
        <v>1</v>
      </c>
      <c r="I705" s="6" t="n">
        <f aca="false">IF(1_Data_EDA!B706="Second Class",1,0)</f>
        <v>0</v>
      </c>
      <c r="J705" s="6" t="n">
        <f aca="false">IF(1_Data_EDA!B706="Same Day",1,0)</f>
        <v>0</v>
      </c>
      <c r="K705" s="6" t="n">
        <f aca="false">IF(1_Data_EDA!C706="Corporate",1,0)</f>
        <v>0</v>
      </c>
      <c r="L705" s="6" t="n">
        <f aca="false">IF(1_Data_EDA!C706="Home Office",1,0)</f>
        <v>0</v>
      </c>
      <c r="M705" s="6" t="n">
        <f aca="false">IF(1_Data_EDA!D706="Europe",1,0)</f>
        <v>0</v>
      </c>
      <c r="N705" s="6" t="n">
        <f aca="false">IF(1_Data_EDA!D706="LATAM",1,0)</f>
        <v>0</v>
      </c>
      <c r="O705" s="6" t="n">
        <f aca="false">IF(1_Data_EDA!D706="Pacific Asia",1,0)</f>
        <v>0</v>
      </c>
      <c r="P705" s="6" t="n">
        <f aca="false">IF(1_Data_EDA!D706="USCA",1,0)</f>
        <v>1</v>
      </c>
      <c r="Q705" s="6" t="n">
        <f aca="false">IF(C705&gt;MEDIAN(C$5:C$8004),1,0)</f>
        <v>1</v>
      </c>
      <c r="R705" s="6" t="n">
        <f aca="false">IF(D705&gt;2,1,0)</f>
        <v>0</v>
      </c>
    </row>
    <row r="706" customFormat="false" ht="15" hidden="false" customHeight="true" outlineLevel="0" collapsed="false">
      <c r="A706" s="6" t="n">
        <f aca="false">1_Data_EDA!O707</f>
        <v>1</v>
      </c>
      <c r="B706" s="6" t="n">
        <f aca="false">1_Data_EDA!H707</f>
        <v>4</v>
      </c>
      <c r="C706" s="7" t="n">
        <f aca="false">1_Data_EDA!I707</f>
        <v>65</v>
      </c>
      <c r="D706" s="6" t="n">
        <f aca="false">1_Data_EDA!J707</f>
        <v>4</v>
      </c>
      <c r="E706" s="7" t="n">
        <f aca="false">1_Data_EDA!K707</f>
        <v>260</v>
      </c>
      <c r="F706" s="7" t="n">
        <f aca="false">1_Data_EDA!L707</f>
        <v>52</v>
      </c>
      <c r="G706" s="8" t="n">
        <f aca="false">1_Data_EDA!M707</f>
        <v>0.200000003</v>
      </c>
      <c r="H706" s="6" t="n">
        <f aca="false">IF(1_Data_EDA!B707="First Class",1,0)</f>
        <v>0</v>
      </c>
      <c r="I706" s="6" t="n">
        <f aca="false">IF(1_Data_EDA!B707="Second Class",1,0)</f>
        <v>0</v>
      </c>
      <c r="J706" s="6" t="n">
        <f aca="false">IF(1_Data_EDA!B707="Same Day",1,0)</f>
        <v>0</v>
      </c>
      <c r="K706" s="6" t="n">
        <f aca="false">IF(1_Data_EDA!C707="Corporate",1,0)</f>
        <v>0</v>
      </c>
      <c r="L706" s="6" t="n">
        <f aca="false">IF(1_Data_EDA!C707="Home Office",1,0)</f>
        <v>0</v>
      </c>
      <c r="M706" s="6" t="n">
        <f aca="false">IF(1_Data_EDA!D707="Europe",1,0)</f>
        <v>0</v>
      </c>
      <c r="N706" s="6" t="n">
        <f aca="false">IF(1_Data_EDA!D707="LATAM",1,0)</f>
        <v>1</v>
      </c>
      <c r="O706" s="6" t="n">
        <f aca="false">IF(1_Data_EDA!D707="Pacific Asia",1,0)</f>
        <v>0</v>
      </c>
      <c r="P706" s="6" t="n">
        <f aca="false">IF(1_Data_EDA!D707="USCA",1,0)</f>
        <v>0</v>
      </c>
      <c r="Q706" s="6" t="n">
        <f aca="false">IF(C706&gt;MEDIAN(C$5:C$8004),1,0)</f>
        <v>0</v>
      </c>
      <c r="R706" s="6" t="n">
        <f aca="false">IF(D706&gt;2,1,0)</f>
        <v>1</v>
      </c>
    </row>
    <row r="707" customFormat="false" ht="15" hidden="false" customHeight="true" outlineLevel="0" collapsed="false">
      <c r="A707" s="6" t="n">
        <f aca="false">1_Data_EDA!O708</f>
        <v>1</v>
      </c>
      <c r="B707" s="6" t="n">
        <f aca="false">1_Data_EDA!H708</f>
        <v>1</v>
      </c>
      <c r="C707" s="7" t="n">
        <f aca="false">1_Data_EDA!I708</f>
        <v>299.980011</v>
      </c>
      <c r="D707" s="6" t="n">
        <f aca="false">1_Data_EDA!J708</f>
        <v>1</v>
      </c>
      <c r="E707" s="7" t="n">
        <f aca="false">1_Data_EDA!K708</f>
        <v>299.980011</v>
      </c>
      <c r="F707" s="7" t="n">
        <f aca="false">1_Data_EDA!L708</f>
        <v>6</v>
      </c>
      <c r="G707" s="8" t="n">
        <f aca="false">1_Data_EDA!M708</f>
        <v>0.02</v>
      </c>
      <c r="H707" s="6" t="n">
        <f aca="false">IF(1_Data_EDA!B708="First Class",1,0)</f>
        <v>1</v>
      </c>
      <c r="I707" s="6" t="n">
        <f aca="false">IF(1_Data_EDA!B708="Second Class",1,0)</f>
        <v>0</v>
      </c>
      <c r="J707" s="6" t="n">
        <f aca="false">IF(1_Data_EDA!B708="Same Day",1,0)</f>
        <v>0</v>
      </c>
      <c r="K707" s="6" t="n">
        <f aca="false">IF(1_Data_EDA!C708="Corporate",1,0)</f>
        <v>0</v>
      </c>
      <c r="L707" s="6" t="n">
        <f aca="false">IF(1_Data_EDA!C708="Home Office",1,0)</f>
        <v>0</v>
      </c>
      <c r="M707" s="6" t="n">
        <f aca="false">IF(1_Data_EDA!D708="Europe",1,0)</f>
        <v>0</v>
      </c>
      <c r="N707" s="6" t="n">
        <f aca="false">IF(1_Data_EDA!D708="LATAM",1,0)</f>
        <v>0</v>
      </c>
      <c r="O707" s="6" t="n">
        <f aca="false">IF(1_Data_EDA!D708="Pacific Asia",1,0)</f>
        <v>0</v>
      </c>
      <c r="P707" s="6" t="n">
        <f aca="false">IF(1_Data_EDA!D708="USCA",1,0)</f>
        <v>0</v>
      </c>
      <c r="Q707" s="6" t="n">
        <f aca="false">IF(C707&gt;MEDIAN(C$5:C$8004),1,0)</f>
        <v>1</v>
      </c>
      <c r="R707" s="6" t="n">
        <f aca="false">IF(D707&gt;2,1,0)</f>
        <v>0</v>
      </c>
    </row>
    <row r="708" customFormat="false" ht="15" hidden="false" customHeight="true" outlineLevel="0" collapsed="false">
      <c r="A708" s="6" t="n">
        <f aca="false">1_Data_EDA!O709</f>
        <v>0</v>
      </c>
      <c r="B708" s="6" t="n">
        <f aca="false">1_Data_EDA!H709</f>
        <v>4</v>
      </c>
      <c r="C708" s="7" t="n">
        <f aca="false">1_Data_EDA!I709</f>
        <v>49.97999954</v>
      </c>
      <c r="D708" s="6" t="n">
        <f aca="false">1_Data_EDA!J709</f>
        <v>4</v>
      </c>
      <c r="E708" s="7" t="n">
        <f aca="false">1_Data_EDA!K709</f>
        <v>199.9199982</v>
      </c>
      <c r="F708" s="7" t="n">
        <f aca="false">1_Data_EDA!L709</f>
        <v>2</v>
      </c>
      <c r="G708" s="8" t="n">
        <f aca="false">1_Data_EDA!M709</f>
        <v>0.01</v>
      </c>
      <c r="H708" s="6" t="n">
        <f aca="false">IF(1_Data_EDA!B709="First Class",1,0)</f>
        <v>0</v>
      </c>
      <c r="I708" s="6" t="n">
        <f aca="false">IF(1_Data_EDA!B709="Second Class",1,0)</f>
        <v>0</v>
      </c>
      <c r="J708" s="6" t="n">
        <f aca="false">IF(1_Data_EDA!B709="Same Day",1,0)</f>
        <v>0</v>
      </c>
      <c r="K708" s="6" t="n">
        <f aca="false">IF(1_Data_EDA!C709="Corporate",1,0)</f>
        <v>0</v>
      </c>
      <c r="L708" s="6" t="n">
        <f aca="false">IF(1_Data_EDA!C709="Home Office",1,0)</f>
        <v>0</v>
      </c>
      <c r="M708" s="6" t="n">
        <f aca="false">IF(1_Data_EDA!D709="Europe",1,0)</f>
        <v>1</v>
      </c>
      <c r="N708" s="6" t="n">
        <f aca="false">IF(1_Data_EDA!D709="LATAM",1,0)</f>
        <v>0</v>
      </c>
      <c r="O708" s="6" t="n">
        <f aca="false">IF(1_Data_EDA!D709="Pacific Asia",1,0)</f>
        <v>0</v>
      </c>
      <c r="P708" s="6" t="n">
        <f aca="false">IF(1_Data_EDA!D709="USCA",1,0)</f>
        <v>0</v>
      </c>
      <c r="Q708" s="6" t="n">
        <f aca="false">IF(C708&gt;MEDIAN(C$5:C$8004),1,0)</f>
        <v>0</v>
      </c>
      <c r="R708" s="6" t="n">
        <f aca="false">IF(D708&gt;2,1,0)</f>
        <v>1</v>
      </c>
    </row>
    <row r="709" customFormat="false" ht="15" hidden="false" customHeight="true" outlineLevel="0" collapsed="false">
      <c r="A709" s="6" t="n">
        <f aca="false">1_Data_EDA!O710</f>
        <v>0</v>
      </c>
      <c r="B709" s="6" t="n">
        <f aca="false">1_Data_EDA!H710</f>
        <v>4</v>
      </c>
      <c r="C709" s="7" t="n">
        <f aca="false">1_Data_EDA!I710</f>
        <v>119.9899979</v>
      </c>
      <c r="D709" s="6" t="n">
        <f aca="false">1_Data_EDA!J710</f>
        <v>1</v>
      </c>
      <c r="E709" s="7" t="n">
        <f aca="false">1_Data_EDA!K710</f>
        <v>119.9899979</v>
      </c>
      <c r="F709" s="7" t="n">
        <f aca="false">1_Data_EDA!L710</f>
        <v>4.800000191</v>
      </c>
      <c r="G709" s="8" t="n">
        <f aca="false">1_Data_EDA!M710</f>
        <v>0.039999999</v>
      </c>
      <c r="H709" s="6" t="n">
        <f aca="false">IF(1_Data_EDA!B710="First Class",1,0)</f>
        <v>0</v>
      </c>
      <c r="I709" s="6" t="n">
        <f aca="false">IF(1_Data_EDA!B710="Second Class",1,0)</f>
        <v>0</v>
      </c>
      <c r="J709" s="6" t="n">
        <f aca="false">IF(1_Data_EDA!B710="Same Day",1,0)</f>
        <v>0</v>
      </c>
      <c r="K709" s="6" t="n">
        <f aca="false">IF(1_Data_EDA!C710="Corporate",1,0)</f>
        <v>1</v>
      </c>
      <c r="L709" s="6" t="n">
        <f aca="false">IF(1_Data_EDA!C710="Home Office",1,0)</f>
        <v>0</v>
      </c>
      <c r="M709" s="6" t="n">
        <f aca="false">IF(1_Data_EDA!D710="Europe",1,0)</f>
        <v>0</v>
      </c>
      <c r="N709" s="6" t="n">
        <f aca="false">IF(1_Data_EDA!D710="LATAM",1,0)</f>
        <v>1</v>
      </c>
      <c r="O709" s="6" t="n">
        <f aca="false">IF(1_Data_EDA!D710="Pacific Asia",1,0)</f>
        <v>0</v>
      </c>
      <c r="P709" s="6" t="n">
        <f aca="false">IF(1_Data_EDA!D710="USCA",1,0)</f>
        <v>0</v>
      </c>
      <c r="Q709" s="6" t="n">
        <f aca="false">IF(C709&gt;MEDIAN(C$5:C$8004),1,0)</f>
        <v>1</v>
      </c>
      <c r="R709" s="6" t="n">
        <f aca="false">IF(D709&gt;2,1,0)</f>
        <v>0</v>
      </c>
    </row>
    <row r="710" customFormat="false" ht="15" hidden="false" customHeight="true" outlineLevel="0" collapsed="false">
      <c r="A710" s="6" t="n">
        <f aca="false">1_Data_EDA!O711</f>
        <v>1</v>
      </c>
      <c r="B710" s="6" t="n">
        <f aca="false">1_Data_EDA!H711</f>
        <v>1</v>
      </c>
      <c r="C710" s="7" t="n">
        <f aca="false">1_Data_EDA!I711</f>
        <v>399.980011</v>
      </c>
      <c r="D710" s="6" t="n">
        <f aca="false">1_Data_EDA!J711</f>
        <v>1</v>
      </c>
      <c r="E710" s="7" t="n">
        <f aca="false">1_Data_EDA!K711</f>
        <v>399.980011</v>
      </c>
      <c r="F710" s="7" t="n">
        <f aca="false">1_Data_EDA!L711</f>
        <v>28</v>
      </c>
      <c r="G710" s="8" t="n">
        <f aca="false">1_Data_EDA!M711</f>
        <v>0.07</v>
      </c>
      <c r="H710" s="6" t="n">
        <f aca="false">IF(1_Data_EDA!B711="First Class",1,0)</f>
        <v>1</v>
      </c>
      <c r="I710" s="6" t="n">
        <f aca="false">IF(1_Data_EDA!B711="Second Class",1,0)</f>
        <v>0</v>
      </c>
      <c r="J710" s="6" t="n">
        <f aca="false">IF(1_Data_EDA!B711="Same Day",1,0)</f>
        <v>0</v>
      </c>
      <c r="K710" s="6" t="n">
        <f aca="false">IF(1_Data_EDA!C711="Corporate",1,0)</f>
        <v>0</v>
      </c>
      <c r="L710" s="6" t="n">
        <f aca="false">IF(1_Data_EDA!C711="Home Office",1,0)</f>
        <v>1</v>
      </c>
      <c r="M710" s="6" t="n">
        <f aca="false">IF(1_Data_EDA!D711="Europe",1,0)</f>
        <v>0</v>
      </c>
      <c r="N710" s="6" t="n">
        <f aca="false">IF(1_Data_EDA!D711="LATAM",1,0)</f>
        <v>1</v>
      </c>
      <c r="O710" s="6" t="n">
        <f aca="false">IF(1_Data_EDA!D711="Pacific Asia",1,0)</f>
        <v>0</v>
      </c>
      <c r="P710" s="6" t="n">
        <f aca="false">IF(1_Data_EDA!D711="USCA",1,0)</f>
        <v>0</v>
      </c>
      <c r="Q710" s="6" t="n">
        <f aca="false">IF(C710&gt;MEDIAN(C$5:C$8004),1,0)</f>
        <v>1</v>
      </c>
      <c r="R710" s="6" t="n">
        <f aca="false">IF(D710&gt;2,1,0)</f>
        <v>0</v>
      </c>
    </row>
    <row r="711" customFormat="false" ht="15" hidden="false" customHeight="true" outlineLevel="0" collapsed="false">
      <c r="A711" s="6" t="n">
        <f aca="false">1_Data_EDA!O712</f>
        <v>1</v>
      </c>
      <c r="B711" s="6" t="n">
        <f aca="false">1_Data_EDA!H712</f>
        <v>2</v>
      </c>
      <c r="C711" s="7" t="n">
        <f aca="false">1_Data_EDA!I712</f>
        <v>49.97999954</v>
      </c>
      <c r="D711" s="6" t="n">
        <f aca="false">1_Data_EDA!J712</f>
        <v>1</v>
      </c>
      <c r="E711" s="7" t="n">
        <f aca="false">1_Data_EDA!K712</f>
        <v>49.97999954</v>
      </c>
      <c r="F711" s="7" t="n">
        <f aca="false">1_Data_EDA!L712</f>
        <v>8</v>
      </c>
      <c r="G711" s="8" t="n">
        <f aca="false">1_Data_EDA!M712</f>
        <v>0.159999996</v>
      </c>
      <c r="H711" s="6" t="n">
        <f aca="false">IF(1_Data_EDA!B712="First Class",1,0)</f>
        <v>0</v>
      </c>
      <c r="I711" s="6" t="n">
        <f aca="false">IF(1_Data_EDA!B712="Second Class",1,0)</f>
        <v>1</v>
      </c>
      <c r="J711" s="6" t="n">
        <f aca="false">IF(1_Data_EDA!B712="Same Day",1,0)</f>
        <v>0</v>
      </c>
      <c r="K711" s="6" t="n">
        <f aca="false">IF(1_Data_EDA!C712="Corporate",1,0)</f>
        <v>1</v>
      </c>
      <c r="L711" s="6" t="n">
        <f aca="false">IF(1_Data_EDA!C712="Home Office",1,0)</f>
        <v>0</v>
      </c>
      <c r="M711" s="6" t="n">
        <f aca="false">IF(1_Data_EDA!D712="Europe",1,0)</f>
        <v>0</v>
      </c>
      <c r="N711" s="6" t="n">
        <f aca="false">IF(1_Data_EDA!D712="LATAM",1,0)</f>
        <v>0</v>
      </c>
      <c r="O711" s="6" t="n">
        <f aca="false">IF(1_Data_EDA!D712="Pacific Asia",1,0)</f>
        <v>0</v>
      </c>
      <c r="P711" s="6" t="n">
        <f aca="false">IF(1_Data_EDA!D712="USCA",1,0)</f>
        <v>1</v>
      </c>
      <c r="Q711" s="6" t="n">
        <f aca="false">IF(C711&gt;MEDIAN(C$5:C$8004),1,0)</f>
        <v>0</v>
      </c>
      <c r="R711" s="6" t="n">
        <f aca="false">IF(D711&gt;2,1,0)</f>
        <v>0</v>
      </c>
    </row>
    <row r="712" customFormat="false" ht="15" hidden="false" customHeight="true" outlineLevel="0" collapsed="false">
      <c r="A712" s="6" t="n">
        <f aca="false">1_Data_EDA!O713</f>
        <v>0</v>
      </c>
      <c r="B712" s="6" t="n">
        <f aca="false">1_Data_EDA!H713</f>
        <v>4</v>
      </c>
      <c r="C712" s="7" t="n">
        <f aca="false">1_Data_EDA!I713</f>
        <v>299.980011</v>
      </c>
      <c r="D712" s="6" t="n">
        <f aca="false">1_Data_EDA!J713</f>
        <v>1</v>
      </c>
      <c r="E712" s="7" t="n">
        <f aca="false">1_Data_EDA!K713</f>
        <v>299.980011</v>
      </c>
      <c r="F712" s="7" t="n">
        <f aca="false">1_Data_EDA!L713</f>
        <v>48</v>
      </c>
      <c r="G712" s="8" t="n">
        <f aca="false">1_Data_EDA!M713</f>
        <v>0.159999996</v>
      </c>
      <c r="H712" s="6" t="n">
        <f aca="false">IF(1_Data_EDA!B713="First Class",1,0)</f>
        <v>0</v>
      </c>
      <c r="I712" s="6" t="n">
        <f aca="false">IF(1_Data_EDA!B713="Second Class",1,0)</f>
        <v>0</v>
      </c>
      <c r="J712" s="6" t="n">
        <f aca="false">IF(1_Data_EDA!B713="Same Day",1,0)</f>
        <v>0</v>
      </c>
      <c r="K712" s="6" t="n">
        <f aca="false">IF(1_Data_EDA!C713="Corporate",1,0)</f>
        <v>0</v>
      </c>
      <c r="L712" s="6" t="n">
        <f aca="false">IF(1_Data_EDA!C713="Home Office",1,0)</f>
        <v>0</v>
      </c>
      <c r="M712" s="6" t="n">
        <f aca="false">IF(1_Data_EDA!D713="Europe",1,0)</f>
        <v>1</v>
      </c>
      <c r="N712" s="6" t="n">
        <f aca="false">IF(1_Data_EDA!D713="LATAM",1,0)</f>
        <v>0</v>
      </c>
      <c r="O712" s="6" t="n">
        <f aca="false">IF(1_Data_EDA!D713="Pacific Asia",1,0)</f>
        <v>0</v>
      </c>
      <c r="P712" s="6" t="n">
        <f aca="false">IF(1_Data_EDA!D713="USCA",1,0)</f>
        <v>0</v>
      </c>
      <c r="Q712" s="6" t="n">
        <f aca="false">IF(C712&gt;MEDIAN(C$5:C$8004),1,0)</f>
        <v>1</v>
      </c>
      <c r="R712" s="6" t="n">
        <f aca="false">IF(D712&gt;2,1,0)</f>
        <v>0</v>
      </c>
    </row>
    <row r="713" customFormat="false" ht="15" hidden="false" customHeight="true" outlineLevel="0" collapsed="false">
      <c r="A713" s="6" t="n">
        <f aca="false">1_Data_EDA!O714</f>
        <v>0</v>
      </c>
      <c r="B713" s="6" t="n">
        <f aca="false">1_Data_EDA!H714</f>
        <v>4</v>
      </c>
      <c r="C713" s="7" t="n">
        <f aca="false">1_Data_EDA!I714</f>
        <v>399.980011</v>
      </c>
      <c r="D713" s="6" t="n">
        <f aca="false">1_Data_EDA!J714</f>
        <v>1</v>
      </c>
      <c r="E713" s="7" t="n">
        <f aca="false">1_Data_EDA!K714</f>
        <v>399.980011</v>
      </c>
      <c r="F713" s="7" t="n">
        <f aca="false">1_Data_EDA!L714</f>
        <v>68</v>
      </c>
      <c r="G713" s="8" t="n">
        <f aca="false">1_Data_EDA!M714</f>
        <v>0.170000002</v>
      </c>
      <c r="H713" s="6" t="n">
        <f aca="false">IF(1_Data_EDA!B714="First Class",1,0)</f>
        <v>0</v>
      </c>
      <c r="I713" s="6" t="n">
        <f aca="false">IF(1_Data_EDA!B714="Second Class",1,0)</f>
        <v>0</v>
      </c>
      <c r="J713" s="6" t="n">
        <f aca="false">IF(1_Data_EDA!B714="Same Day",1,0)</f>
        <v>0</v>
      </c>
      <c r="K713" s="6" t="n">
        <f aca="false">IF(1_Data_EDA!C714="Corporate",1,0)</f>
        <v>0</v>
      </c>
      <c r="L713" s="6" t="n">
        <f aca="false">IF(1_Data_EDA!C714="Home Office",1,0)</f>
        <v>0</v>
      </c>
      <c r="M713" s="6" t="n">
        <f aca="false">IF(1_Data_EDA!D714="Europe",1,0)</f>
        <v>1</v>
      </c>
      <c r="N713" s="6" t="n">
        <f aca="false">IF(1_Data_EDA!D714="LATAM",1,0)</f>
        <v>0</v>
      </c>
      <c r="O713" s="6" t="n">
        <f aca="false">IF(1_Data_EDA!D714="Pacific Asia",1,0)</f>
        <v>0</v>
      </c>
      <c r="P713" s="6" t="n">
        <f aca="false">IF(1_Data_EDA!D714="USCA",1,0)</f>
        <v>0</v>
      </c>
      <c r="Q713" s="6" t="n">
        <f aca="false">IF(C713&gt;MEDIAN(C$5:C$8004),1,0)</f>
        <v>1</v>
      </c>
      <c r="R713" s="6" t="n">
        <f aca="false">IF(D713&gt;2,1,0)</f>
        <v>0</v>
      </c>
    </row>
    <row r="714" customFormat="false" ht="15" hidden="false" customHeight="true" outlineLevel="0" collapsed="false">
      <c r="A714" s="6" t="n">
        <f aca="false">1_Data_EDA!O715</f>
        <v>1</v>
      </c>
      <c r="B714" s="6" t="n">
        <f aca="false">1_Data_EDA!H715</f>
        <v>1</v>
      </c>
      <c r="C714" s="7" t="n">
        <f aca="false">1_Data_EDA!I715</f>
        <v>399.980011</v>
      </c>
      <c r="D714" s="6" t="n">
        <f aca="false">1_Data_EDA!J715</f>
        <v>1</v>
      </c>
      <c r="E714" s="7" t="n">
        <f aca="false">1_Data_EDA!K715</f>
        <v>399.980011</v>
      </c>
      <c r="F714" s="7" t="n">
        <f aca="false">1_Data_EDA!L715</f>
        <v>40</v>
      </c>
      <c r="G714" s="8" t="n">
        <f aca="false">1_Data_EDA!M715</f>
        <v>0.100000001</v>
      </c>
      <c r="H714" s="6" t="n">
        <f aca="false">IF(1_Data_EDA!B715="First Class",1,0)</f>
        <v>1</v>
      </c>
      <c r="I714" s="6" t="n">
        <f aca="false">IF(1_Data_EDA!B715="Second Class",1,0)</f>
        <v>0</v>
      </c>
      <c r="J714" s="6" t="n">
        <f aca="false">IF(1_Data_EDA!B715="Same Day",1,0)</f>
        <v>0</v>
      </c>
      <c r="K714" s="6" t="n">
        <f aca="false">IF(1_Data_EDA!C715="Corporate",1,0)</f>
        <v>0</v>
      </c>
      <c r="L714" s="6" t="n">
        <f aca="false">IF(1_Data_EDA!C715="Home Office",1,0)</f>
        <v>0</v>
      </c>
      <c r="M714" s="6" t="n">
        <f aca="false">IF(1_Data_EDA!D715="Europe",1,0)</f>
        <v>0</v>
      </c>
      <c r="N714" s="6" t="n">
        <f aca="false">IF(1_Data_EDA!D715="LATAM",1,0)</f>
        <v>0</v>
      </c>
      <c r="O714" s="6" t="n">
        <f aca="false">IF(1_Data_EDA!D715="Pacific Asia",1,0)</f>
        <v>0</v>
      </c>
      <c r="P714" s="6" t="n">
        <f aca="false">IF(1_Data_EDA!D715="USCA",1,0)</f>
        <v>1</v>
      </c>
      <c r="Q714" s="6" t="n">
        <f aca="false">IF(C714&gt;MEDIAN(C$5:C$8004),1,0)</f>
        <v>1</v>
      </c>
      <c r="R714" s="6" t="n">
        <f aca="false">IF(D714&gt;2,1,0)</f>
        <v>0</v>
      </c>
    </row>
    <row r="715" customFormat="false" ht="15" hidden="false" customHeight="true" outlineLevel="0" collapsed="false">
      <c r="A715" s="6" t="n">
        <f aca="false">1_Data_EDA!O716</f>
        <v>0</v>
      </c>
      <c r="B715" s="6" t="n">
        <f aca="false">1_Data_EDA!H716</f>
        <v>4</v>
      </c>
      <c r="C715" s="7" t="n">
        <f aca="false">1_Data_EDA!I716</f>
        <v>49.97999954</v>
      </c>
      <c r="D715" s="6" t="n">
        <f aca="false">1_Data_EDA!J716</f>
        <v>2</v>
      </c>
      <c r="E715" s="7" t="n">
        <f aca="false">1_Data_EDA!K716</f>
        <v>99.95999908</v>
      </c>
      <c r="F715" s="7" t="n">
        <f aca="false">1_Data_EDA!L716</f>
        <v>0</v>
      </c>
      <c r="G715" s="8" t="n">
        <f aca="false">1_Data_EDA!M716</f>
        <v>0</v>
      </c>
      <c r="H715" s="6" t="n">
        <f aca="false">IF(1_Data_EDA!B716="First Class",1,0)</f>
        <v>0</v>
      </c>
      <c r="I715" s="6" t="n">
        <f aca="false">IF(1_Data_EDA!B716="Second Class",1,0)</f>
        <v>0</v>
      </c>
      <c r="J715" s="6" t="n">
        <f aca="false">IF(1_Data_EDA!B716="Same Day",1,0)</f>
        <v>0</v>
      </c>
      <c r="K715" s="6" t="n">
        <f aca="false">IF(1_Data_EDA!C716="Corporate",1,0)</f>
        <v>1</v>
      </c>
      <c r="L715" s="6" t="n">
        <f aca="false">IF(1_Data_EDA!C716="Home Office",1,0)</f>
        <v>0</v>
      </c>
      <c r="M715" s="6" t="n">
        <f aca="false">IF(1_Data_EDA!D716="Europe",1,0)</f>
        <v>0</v>
      </c>
      <c r="N715" s="6" t="n">
        <f aca="false">IF(1_Data_EDA!D716="LATAM",1,0)</f>
        <v>0</v>
      </c>
      <c r="O715" s="6" t="n">
        <f aca="false">IF(1_Data_EDA!D716="Pacific Asia",1,0)</f>
        <v>1</v>
      </c>
      <c r="P715" s="6" t="n">
        <f aca="false">IF(1_Data_EDA!D716="USCA",1,0)</f>
        <v>0</v>
      </c>
      <c r="Q715" s="6" t="n">
        <f aca="false">IF(C715&gt;MEDIAN(C$5:C$8004),1,0)</f>
        <v>0</v>
      </c>
      <c r="R715" s="6" t="n">
        <f aca="false">IF(D715&gt;2,1,0)</f>
        <v>0</v>
      </c>
    </row>
    <row r="716" customFormat="false" ht="15" hidden="false" customHeight="true" outlineLevel="0" collapsed="false">
      <c r="A716" s="6" t="n">
        <f aca="false">1_Data_EDA!O717</f>
        <v>0</v>
      </c>
      <c r="B716" s="6" t="n">
        <f aca="false">1_Data_EDA!H717</f>
        <v>4</v>
      </c>
      <c r="C716" s="7" t="n">
        <f aca="false">1_Data_EDA!I717</f>
        <v>532.5800171</v>
      </c>
      <c r="D716" s="6" t="n">
        <f aca="false">1_Data_EDA!J717</f>
        <v>1</v>
      </c>
      <c r="E716" s="7" t="n">
        <f aca="false">1_Data_EDA!K717</f>
        <v>532.5800171</v>
      </c>
      <c r="F716" s="7" t="n">
        <f aca="false">1_Data_EDA!L717</f>
        <v>85.20999908</v>
      </c>
      <c r="G716" s="8" t="n">
        <f aca="false">1_Data_EDA!M717</f>
        <v>0.159999996</v>
      </c>
      <c r="H716" s="6" t="n">
        <f aca="false">IF(1_Data_EDA!B717="First Class",1,0)</f>
        <v>0</v>
      </c>
      <c r="I716" s="6" t="n">
        <f aca="false">IF(1_Data_EDA!B717="Second Class",1,0)</f>
        <v>0</v>
      </c>
      <c r="J716" s="6" t="n">
        <f aca="false">IF(1_Data_EDA!B717="Same Day",1,0)</f>
        <v>0</v>
      </c>
      <c r="K716" s="6" t="n">
        <f aca="false">IF(1_Data_EDA!C717="Corporate",1,0)</f>
        <v>0</v>
      </c>
      <c r="L716" s="6" t="n">
        <f aca="false">IF(1_Data_EDA!C717="Home Office",1,0)</f>
        <v>1</v>
      </c>
      <c r="M716" s="6" t="n">
        <f aca="false">IF(1_Data_EDA!D717="Europe",1,0)</f>
        <v>0</v>
      </c>
      <c r="N716" s="6" t="n">
        <f aca="false">IF(1_Data_EDA!D717="LATAM",1,0)</f>
        <v>0</v>
      </c>
      <c r="O716" s="6" t="n">
        <f aca="false">IF(1_Data_EDA!D717="Pacific Asia",1,0)</f>
        <v>1</v>
      </c>
      <c r="P716" s="6" t="n">
        <f aca="false">IF(1_Data_EDA!D717="USCA",1,0)</f>
        <v>0</v>
      </c>
      <c r="Q716" s="6" t="n">
        <f aca="false">IF(C716&gt;MEDIAN(C$5:C$8004),1,0)</f>
        <v>1</v>
      </c>
      <c r="R716" s="6" t="n">
        <f aca="false">IF(D716&gt;2,1,0)</f>
        <v>0</v>
      </c>
    </row>
    <row r="717" customFormat="false" ht="15" hidden="false" customHeight="true" outlineLevel="0" collapsed="false">
      <c r="A717" s="6" t="n">
        <f aca="false">1_Data_EDA!O718</f>
        <v>1</v>
      </c>
      <c r="B717" s="6" t="n">
        <f aca="false">1_Data_EDA!H718</f>
        <v>2</v>
      </c>
      <c r="C717" s="7" t="n">
        <f aca="false">1_Data_EDA!I718</f>
        <v>399.980011</v>
      </c>
      <c r="D717" s="6" t="n">
        <f aca="false">1_Data_EDA!J718</f>
        <v>1</v>
      </c>
      <c r="E717" s="7" t="n">
        <f aca="false">1_Data_EDA!K718</f>
        <v>399.980011</v>
      </c>
      <c r="F717" s="7" t="n">
        <f aca="false">1_Data_EDA!L718</f>
        <v>36</v>
      </c>
      <c r="G717" s="8" t="n">
        <f aca="false">1_Data_EDA!M718</f>
        <v>0.090000004</v>
      </c>
      <c r="H717" s="6" t="n">
        <f aca="false">IF(1_Data_EDA!B718="First Class",1,0)</f>
        <v>0</v>
      </c>
      <c r="I717" s="6" t="n">
        <f aca="false">IF(1_Data_EDA!B718="Second Class",1,0)</f>
        <v>1</v>
      </c>
      <c r="J717" s="6" t="n">
        <f aca="false">IF(1_Data_EDA!B718="Same Day",1,0)</f>
        <v>0</v>
      </c>
      <c r="K717" s="6" t="n">
        <f aca="false">IF(1_Data_EDA!C718="Corporate",1,0)</f>
        <v>1</v>
      </c>
      <c r="L717" s="6" t="n">
        <f aca="false">IF(1_Data_EDA!C718="Home Office",1,0)</f>
        <v>0</v>
      </c>
      <c r="M717" s="6" t="n">
        <f aca="false">IF(1_Data_EDA!D718="Europe",1,0)</f>
        <v>0</v>
      </c>
      <c r="N717" s="6" t="n">
        <f aca="false">IF(1_Data_EDA!D718="LATAM",1,0)</f>
        <v>0</v>
      </c>
      <c r="O717" s="6" t="n">
        <f aca="false">IF(1_Data_EDA!D718="Pacific Asia",1,0)</f>
        <v>0</v>
      </c>
      <c r="P717" s="6" t="n">
        <f aca="false">IF(1_Data_EDA!D718="USCA",1,0)</f>
        <v>1</v>
      </c>
      <c r="Q717" s="6" t="n">
        <f aca="false">IF(C717&gt;MEDIAN(C$5:C$8004),1,0)</f>
        <v>1</v>
      </c>
      <c r="R717" s="6" t="n">
        <f aca="false">IF(D717&gt;2,1,0)</f>
        <v>0</v>
      </c>
    </row>
    <row r="718" customFormat="false" ht="15" hidden="false" customHeight="true" outlineLevel="0" collapsed="false">
      <c r="A718" s="6" t="n">
        <f aca="false">1_Data_EDA!O719</f>
        <v>1</v>
      </c>
      <c r="B718" s="6" t="n">
        <f aca="false">1_Data_EDA!H719</f>
        <v>4</v>
      </c>
      <c r="C718" s="7" t="n">
        <f aca="false">1_Data_EDA!I719</f>
        <v>299.980011</v>
      </c>
      <c r="D718" s="6" t="n">
        <f aca="false">1_Data_EDA!J719</f>
        <v>1</v>
      </c>
      <c r="E718" s="7" t="n">
        <f aca="false">1_Data_EDA!K719</f>
        <v>299.980011</v>
      </c>
      <c r="F718" s="7" t="n">
        <f aca="false">1_Data_EDA!L719</f>
        <v>60</v>
      </c>
      <c r="G718" s="8" t="n">
        <f aca="false">1_Data_EDA!M719</f>
        <v>0.200000003</v>
      </c>
      <c r="H718" s="6" t="n">
        <f aca="false">IF(1_Data_EDA!B719="First Class",1,0)</f>
        <v>0</v>
      </c>
      <c r="I718" s="6" t="n">
        <f aca="false">IF(1_Data_EDA!B719="Second Class",1,0)</f>
        <v>0</v>
      </c>
      <c r="J718" s="6" t="n">
        <f aca="false">IF(1_Data_EDA!B719="Same Day",1,0)</f>
        <v>0</v>
      </c>
      <c r="K718" s="6" t="n">
        <f aca="false">IF(1_Data_EDA!C719="Corporate",1,0)</f>
        <v>0</v>
      </c>
      <c r="L718" s="6" t="n">
        <f aca="false">IF(1_Data_EDA!C719="Home Office",1,0)</f>
        <v>0</v>
      </c>
      <c r="M718" s="6" t="n">
        <f aca="false">IF(1_Data_EDA!D719="Europe",1,0)</f>
        <v>0</v>
      </c>
      <c r="N718" s="6" t="n">
        <f aca="false">IF(1_Data_EDA!D719="LATAM",1,0)</f>
        <v>1</v>
      </c>
      <c r="O718" s="6" t="n">
        <f aca="false">IF(1_Data_EDA!D719="Pacific Asia",1,0)</f>
        <v>0</v>
      </c>
      <c r="P718" s="6" t="n">
        <f aca="false">IF(1_Data_EDA!D719="USCA",1,0)</f>
        <v>0</v>
      </c>
      <c r="Q718" s="6" t="n">
        <f aca="false">IF(C718&gt;MEDIAN(C$5:C$8004),1,0)</f>
        <v>1</v>
      </c>
      <c r="R718" s="6" t="n">
        <f aca="false">IF(D718&gt;2,1,0)</f>
        <v>0</v>
      </c>
    </row>
    <row r="719" customFormat="false" ht="15" hidden="false" customHeight="true" outlineLevel="0" collapsed="false">
      <c r="A719" s="6" t="n">
        <f aca="false">1_Data_EDA!O720</f>
        <v>1</v>
      </c>
      <c r="B719" s="6" t="n">
        <f aca="false">1_Data_EDA!H720</f>
        <v>1</v>
      </c>
      <c r="C719" s="7" t="n">
        <f aca="false">1_Data_EDA!I720</f>
        <v>129.9900055</v>
      </c>
      <c r="D719" s="6" t="n">
        <f aca="false">1_Data_EDA!J720</f>
        <v>1</v>
      </c>
      <c r="E719" s="7" t="n">
        <f aca="false">1_Data_EDA!K720</f>
        <v>129.9900055</v>
      </c>
      <c r="F719" s="7" t="n">
        <f aca="false">1_Data_EDA!L720</f>
        <v>13</v>
      </c>
      <c r="G719" s="8" t="n">
        <f aca="false">1_Data_EDA!M720</f>
        <v>0.100000001</v>
      </c>
      <c r="H719" s="6" t="n">
        <f aca="false">IF(1_Data_EDA!B720="First Class",1,0)</f>
        <v>1</v>
      </c>
      <c r="I719" s="6" t="n">
        <f aca="false">IF(1_Data_EDA!B720="Second Class",1,0)</f>
        <v>0</v>
      </c>
      <c r="J719" s="6" t="n">
        <f aca="false">IF(1_Data_EDA!B720="Same Day",1,0)</f>
        <v>0</v>
      </c>
      <c r="K719" s="6" t="n">
        <f aca="false">IF(1_Data_EDA!C720="Corporate",1,0)</f>
        <v>0</v>
      </c>
      <c r="L719" s="6" t="n">
        <f aca="false">IF(1_Data_EDA!C720="Home Office",1,0)</f>
        <v>0</v>
      </c>
      <c r="M719" s="6" t="n">
        <f aca="false">IF(1_Data_EDA!D720="Europe",1,0)</f>
        <v>0</v>
      </c>
      <c r="N719" s="6" t="n">
        <f aca="false">IF(1_Data_EDA!D720="LATAM",1,0)</f>
        <v>1</v>
      </c>
      <c r="O719" s="6" t="n">
        <f aca="false">IF(1_Data_EDA!D720="Pacific Asia",1,0)</f>
        <v>0</v>
      </c>
      <c r="P719" s="6" t="n">
        <f aca="false">IF(1_Data_EDA!D720="USCA",1,0)</f>
        <v>0</v>
      </c>
      <c r="Q719" s="6" t="n">
        <f aca="false">IF(C719&gt;MEDIAN(C$5:C$8004),1,0)</f>
        <v>1</v>
      </c>
      <c r="R719" s="6" t="n">
        <f aca="false">IF(D719&gt;2,1,0)</f>
        <v>0</v>
      </c>
    </row>
    <row r="720" customFormat="false" ht="15" hidden="false" customHeight="true" outlineLevel="0" collapsed="false">
      <c r="A720" s="6" t="n">
        <f aca="false">1_Data_EDA!O721</f>
        <v>0</v>
      </c>
      <c r="B720" s="6" t="n">
        <f aca="false">1_Data_EDA!H721</f>
        <v>4</v>
      </c>
      <c r="C720" s="7" t="n">
        <f aca="false">1_Data_EDA!I721</f>
        <v>31.98999977</v>
      </c>
      <c r="D720" s="6" t="n">
        <f aca="false">1_Data_EDA!J721</f>
        <v>3</v>
      </c>
      <c r="E720" s="7" t="n">
        <f aca="false">1_Data_EDA!K721</f>
        <v>95.97000122</v>
      </c>
      <c r="F720" s="7" t="n">
        <f aca="false">1_Data_EDA!L721</f>
        <v>4.800000191</v>
      </c>
      <c r="G720" s="8" t="n">
        <f aca="false">1_Data_EDA!M721</f>
        <v>0.050000001</v>
      </c>
      <c r="H720" s="6" t="n">
        <f aca="false">IF(1_Data_EDA!B721="First Class",1,0)</f>
        <v>0</v>
      </c>
      <c r="I720" s="6" t="n">
        <f aca="false">IF(1_Data_EDA!B721="Second Class",1,0)</f>
        <v>0</v>
      </c>
      <c r="J720" s="6" t="n">
        <f aca="false">IF(1_Data_EDA!B721="Same Day",1,0)</f>
        <v>0</v>
      </c>
      <c r="K720" s="6" t="n">
        <f aca="false">IF(1_Data_EDA!C721="Corporate",1,0)</f>
        <v>1</v>
      </c>
      <c r="L720" s="6" t="n">
        <f aca="false">IF(1_Data_EDA!C721="Home Office",1,0)</f>
        <v>0</v>
      </c>
      <c r="M720" s="6" t="n">
        <f aca="false">IF(1_Data_EDA!D721="Europe",1,0)</f>
        <v>1</v>
      </c>
      <c r="N720" s="6" t="n">
        <f aca="false">IF(1_Data_EDA!D721="LATAM",1,0)</f>
        <v>0</v>
      </c>
      <c r="O720" s="6" t="n">
        <f aca="false">IF(1_Data_EDA!D721="Pacific Asia",1,0)</f>
        <v>0</v>
      </c>
      <c r="P720" s="6" t="n">
        <f aca="false">IF(1_Data_EDA!D721="USCA",1,0)</f>
        <v>0</v>
      </c>
      <c r="Q720" s="6" t="n">
        <f aca="false">IF(C720&gt;MEDIAN(C$5:C$8004),1,0)</f>
        <v>0</v>
      </c>
      <c r="R720" s="6" t="n">
        <f aca="false">IF(D720&gt;2,1,0)</f>
        <v>1</v>
      </c>
    </row>
    <row r="721" customFormat="false" ht="15" hidden="false" customHeight="true" outlineLevel="0" collapsed="false">
      <c r="A721" s="6" t="n">
        <f aca="false">1_Data_EDA!O722</f>
        <v>0</v>
      </c>
      <c r="B721" s="6" t="n">
        <f aca="false">1_Data_EDA!H722</f>
        <v>4</v>
      </c>
      <c r="C721" s="7" t="n">
        <f aca="false">1_Data_EDA!I722</f>
        <v>399.980011</v>
      </c>
      <c r="D721" s="6" t="n">
        <f aca="false">1_Data_EDA!J722</f>
        <v>1</v>
      </c>
      <c r="E721" s="7" t="n">
        <f aca="false">1_Data_EDA!K722</f>
        <v>399.980011</v>
      </c>
      <c r="F721" s="7" t="n">
        <f aca="false">1_Data_EDA!L722</f>
        <v>4</v>
      </c>
      <c r="G721" s="8" t="n">
        <f aca="false">1_Data_EDA!M722</f>
        <v>0.01</v>
      </c>
      <c r="H721" s="6" t="n">
        <f aca="false">IF(1_Data_EDA!B722="First Class",1,0)</f>
        <v>0</v>
      </c>
      <c r="I721" s="6" t="n">
        <f aca="false">IF(1_Data_EDA!B722="Second Class",1,0)</f>
        <v>0</v>
      </c>
      <c r="J721" s="6" t="n">
        <f aca="false">IF(1_Data_EDA!B722="Same Day",1,0)</f>
        <v>0</v>
      </c>
      <c r="K721" s="6" t="n">
        <f aca="false">IF(1_Data_EDA!C722="Corporate",1,0)</f>
        <v>0</v>
      </c>
      <c r="L721" s="6" t="n">
        <f aca="false">IF(1_Data_EDA!C722="Home Office",1,0)</f>
        <v>0</v>
      </c>
      <c r="M721" s="6" t="n">
        <f aca="false">IF(1_Data_EDA!D722="Europe",1,0)</f>
        <v>0</v>
      </c>
      <c r="N721" s="6" t="n">
        <f aca="false">IF(1_Data_EDA!D722="LATAM",1,0)</f>
        <v>0</v>
      </c>
      <c r="O721" s="6" t="n">
        <f aca="false">IF(1_Data_EDA!D722="Pacific Asia",1,0)</f>
        <v>0</v>
      </c>
      <c r="P721" s="6" t="n">
        <f aca="false">IF(1_Data_EDA!D722="USCA",1,0)</f>
        <v>1</v>
      </c>
      <c r="Q721" s="6" t="n">
        <f aca="false">IF(C721&gt;MEDIAN(C$5:C$8004),1,0)</f>
        <v>1</v>
      </c>
      <c r="R721" s="6" t="n">
        <f aca="false">IF(D721&gt;2,1,0)</f>
        <v>0</v>
      </c>
    </row>
    <row r="722" customFormat="false" ht="15" hidden="false" customHeight="true" outlineLevel="0" collapsed="false">
      <c r="A722" s="6" t="n">
        <f aca="false">1_Data_EDA!O723</f>
        <v>0</v>
      </c>
      <c r="B722" s="6" t="n">
        <f aca="false">1_Data_EDA!H723</f>
        <v>4</v>
      </c>
      <c r="C722" s="7" t="n">
        <f aca="false">1_Data_EDA!I723</f>
        <v>252.8800049</v>
      </c>
      <c r="D722" s="6" t="n">
        <f aca="false">1_Data_EDA!J723</f>
        <v>1</v>
      </c>
      <c r="E722" s="7" t="n">
        <f aca="false">1_Data_EDA!K723</f>
        <v>252.8800049</v>
      </c>
      <c r="F722" s="7" t="n">
        <f aca="false">1_Data_EDA!L723</f>
        <v>0</v>
      </c>
      <c r="G722" s="8" t="n">
        <f aca="false">1_Data_EDA!M723</f>
        <v>0</v>
      </c>
      <c r="H722" s="6" t="n">
        <f aca="false">IF(1_Data_EDA!B723="First Class",1,0)</f>
        <v>0</v>
      </c>
      <c r="I722" s="6" t="n">
        <f aca="false">IF(1_Data_EDA!B723="Second Class",1,0)</f>
        <v>0</v>
      </c>
      <c r="J722" s="6" t="n">
        <f aca="false">IF(1_Data_EDA!B723="Same Day",1,0)</f>
        <v>0</v>
      </c>
      <c r="K722" s="6" t="n">
        <f aca="false">IF(1_Data_EDA!C723="Corporate",1,0)</f>
        <v>0</v>
      </c>
      <c r="L722" s="6" t="n">
        <f aca="false">IF(1_Data_EDA!C723="Home Office",1,0)</f>
        <v>0</v>
      </c>
      <c r="M722" s="6" t="n">
        <f aca="false">IF(1_Data_EDA!D723="Europe",1,0)</f>
        <v>1</v>
      </c>
      <c r="N722" s="6" t="n">
        <f aca="false">IF(1_Data_EDA!D723="LATAM",1,0)</f>
        <v>0</v>
      </c>
      <c r="O722" s="6" t="n">
        <f aca="false">IF(1_Data_EDA!D723="Pacific Asia",1,0)</f>
        <v>0</v>
      </c>
      <c r="P722" s="6" t="n">
        <f aca="false">IF(1_Data_EDA!D723="USCA",1,0)</f>
        <v>0</v>
      </c>
      <c r="Q722" s="6" t="n">
        <f aca="false">IF(C722&gt;MEDIAN(C$5:C$8004),1,0)</f>
        <v>1</v>
      </c>
      <c r="R722" s="6" t="n">
        <f aca="false">IF(D722&gt;2,1,0)</f>
        <v>0</v>
      </c>
    </row>
    <row r="723" customFormat="false" ht="15" hidden="false" customHeight="true" outlineLevel="0" collapsed="false">
      <c r="A723" s="6" t="n">
        <f aca="false">1_Data_EDA!O724</f>
        <v>0</v>
      </c>
      <c r="B723" s="6" t="n">
        <f aca="false">1_Data_EDA!H724</f>
        <v>2</v>
      </c>
      <c r="C723" s="7" t="n">
        <f aca="false">1_Data_EDA!I724</f>
        <v>59.99000168</v>
      </c>
      <c r="D723" s="6" t="n">
        <f aca="false">1_Data_EDA!J724</f>
        <v>1</v>
      </c>
      <c r="E723" s="7" t="n">
        <f aca="false">1_Data_EDA!K724</f>
        <v>59.99000168</v>
      </c>
      <c r="F723" s="7" t="n">
        <f aca="false">1_Data_EDA!L724</f>
        <v>10.80000019</v>
      </c>
      <c r="G723" s="8" t="n">
        <f aca="false">1_Data_EDA!M724</f>
        <v>0.180000007</v>
      </c>
      <c r="H723" s="6" t="n">
        <f aca="false">IF(1_Data_EDA!B724="First Class",1,0)</f>
        <v>0</v>
      </c>
      <c r="I723" s="6" t="n">
        <f aca="false">IF(1_Data_EDA!B724="Second Class",1,0)</f>
        <v>1</v>
      </c>
      <c r="J723" s="6" t="n">
        <f aca="false">IF(1_Data_EDA!B724="Same Day",1,0)</f>
        <v>0</v>
      </c>
      <c r="K723" s="6" t="n">
        <f aca="false">IF(1_Data_EDA!C724="Corporate",1,0)</f>
        <v>0</v>
      </c>
      <c r="L723" s="6" t="n">
        <f aca="false">IF(1_Data_EDA!C724="Home Office",1,0)</f>
        <v>1</v>
      </c>
      <c r="M723" s="6" t="n">
        <f aca="false">IF(1_Data_EDA!D724="Europe",1,0)</f>
        <v>0</v>
      </c>
      <c r="N723" s="6" t="n">
        <f aca="false">IF(1_Data_EDA!D724="LATAM",1,0)</f>
        <v>0</v>
      </c>
      <c r="O723" s="6" t="n">
        <f aca="false">IF(1_Data_EDA!D724="Pacific Asia",1,0)</f>
        <v>1</v>
      </c>
      <c r="P723" s="6" t="n">
        <f aca="false">IF(1_Data_EDA!D724="USCA",1,0)</f>
        <v>0</v>
      </c>
      <c r="Q723" s="6" t="n">
        <f aca="false">IF(C723&gt;MEDIAN(C$5:C$8004),1,0)</f>
        <v>0</v>
      </c>
      <c r="R723" s="6" t="n">
        <f aca="false">IF(D723&gt;2,1,0)</f>
        <v>0</v>
      </c>
    </row>
    <row r="724" customFormat="false" ht="15" hidden="false" customHeight="true" outlineLevel="0" collapsed="false">
      <c r="A724" s="6" t="n">
        <f aca="false">1_Data_EDA!O725</f>
        <v>1</v>
      </c>
      <c r="B724" s="6" t="n">
        <f aca="false">1_Data_EDA!H725</f>
        <v>4</v>
      </c>
      <c r="C724" s="7" t="n">
        <f aca="false">1_Data_EDA!I725</f>
        <v>50</v>
      </c>
      <c r="D724" s="6" t="n">
        <f aca="false">1_Data_EDA!J725</f>
        <v>2</v>
      </c>
      <c r="E724" s="7" t="n">
        <f aca="false">1_Data_EDA!K725</f>
        <v>100</v>
      </c>
      <c r="F724" s="7" t="n">
        <f aca="false">1_Data_EDA!L725</f>
        <v>12</v>
      </c>
      <c r="G724" s="8" t="n">
        <f aca="false">1_Data_EDA!M725</f>
        <v>0.119999997</v>
      </c>
      <c r="H724" s="6" t="n">
        <f aca="false">IF(1_Data_EDA!B725="First Class",1,0)</f>
        <v>0</v>
      </c>
      <c r="I724" s="6" t="n">
        <f aca="false">IF(1_Data_EDA!B725="Second Class",1,0)</f>
        <v>0</v>
      </c>
      <c r="J724" s="6" t="n">
        <f aca="false">IF(1_Data_EDA!B725="Same Day",1,0)</f>
        <v>0</v>
      </c>
      <c r="K724" s="6" t="n">
        <f aca="false">IF(1_Data_EDA!C725="Corporate",1,0)</f>
        <v>0</v>
      </c>
      <c r="L724" s="6" t="n">
        <f aca="false">IF(1_Data_EDA!C725="Home Office",1,0)</f>
        <v>0</v>
      </c>
      <c r="M724" s="6" t="n">
        <f aca="false">IF(1_Data_EDA!D725="Europe",1,0)</f>
        <v>1</v>
      </c>
      <c r="N724" s="6" t="n">
        <f aca="false">IF(1_Data_EDA!D725="LATAM",1,0)</f>
        <v>0</v>
      </c>
      <c r="O724" s="6" t="n">
        <f aca="false">IF(1_Data_EDA!D725="Pacific Asia",1,0)</f>
        <v>0</v>
      </c>
      <c r="P724" s="6" t="n">
        <f aca="false">IF(1_Data_EDA!D725="USCA",1,0)</f>
        <v>0</v>
      </c>
      <c r="Q724" s="6" t="n">
        <f aca="false">IF(C724&gt;MEDIAN(C$5:C$8004),1,0)</f>
        <v>0</v>
      </c>
      <c r="R724" s="6" t="n">
        <f aca="false">IF(D724&gt;2,1,0)</f>
        <v>0</v>
      </c>
    </row>
    <row r="725" customFormat="false" ht="15" hidden="false" customHeight="true" outlineLevel="0" collapsed="false">
      <c r="A725" s="6" t="n">
        <f aca="false">1_Data_EDA!O726</f>
        <v>1</v>
      </c>
      <c r="B725" s="6" t="n">
        <f aca="false">1_Data_EDA!H726</f>
        <v>1</v>
      </c>
      <c r="C725" s="7" t="n">
        <f aca="false">1_Data_EDA!I726</f>
        <v>49.97999954</v>
      </c>
      <c r="D725" s="6" t="n">
        <f aca="false">1_Data_EDA!J726</f>
        <v>2</v>
      </c>
      <c r="E725" s="7" t="n">
        <f aca="false">1_Data_EDA!K726</f>
        <v>99.95999908</v>
      </c>
      <c r="F725" s="7" t="n">
        <f aca="false">1_Data_EDA!L726</f>
        <v>24.98999977</v>
      </c>
      <c r="G725" s="8" t="n">
        <f aca="false">1_Data_EDA!M726</f>
        <v>0.25</v>
      </c>
      <c r="H725" s="6" t="n">
        <f aca="false">IF(1_Data_EDA!B726="First Class",1,0)</f>
        <v>1</v>
      </c>
      <c r="I725" s="6" t="n">
        <f aca="false">IF(1_Data_EDA!B726="Second Class",1,0)</f>
        <v>0</v>
      </c>
      <c r="J725" s="6" t="n">
        <f aca="false">IF(1_Data_EDA!B726="Same Day",1,0)</f>
        <v>0</v>
      </c>
      <c r="K725" s="6" t="n">
        <f aca="false">IF(1_Data_EDA!C726="Corporate",1,0)</f>
        <v>0</v>
      </c>
      <c r="L725" s="6" t="n">
        <f aca="false">IF(1_Data_EDA!C726="Home Office",1,0)</f>
        <v>0</v>
      </c>
      <c r="M725" s="6" t="n">
        <f aca="false">IF(1_Data_EDA!D726="Europe",1,0)</f>
        <v>0</v>
      </c>
      <c r="N725" s="6" t="n">
        <f aca="false">IF(1_Data_EDA!D726="LATAM",1,0)</f>
        <v>1</v>
      </c>
      <c r="O725" s="6" t="n">
        <f aca="false">IF(1_Data_EDA!D726="Pacific Asia",1,0)</f>
        <v>0</v>
      </c>
      <c r="P725" s="6" t="n">
        <f aca="false">IF(1_Data_EDA!D726="USCA",1,0)</f>
        <v>0</v>
      </c>
      <c r="Q725" s="6" t="n">
        <f aca="false">IF(C725&gt;MEDIAN(C$5:C$8004),1,0)</f>
        <v>0</v>
      </c>
      <c r="R725" s="6" t="n">
        <f aca="false">IF(D725&gt;2,1,0)</f>
        <v>0</v>
      </c>
    </row>
    <row r="726" customFormat="false" ht="15" hidden="false" customHeight="true" outlineLevel="0" collapsed="false">
      <c r="A726" s="6" t="n">
        <f aca="false">1_Data_EDA!O727</f>
        <v>1</v>
      </c>
      <c r="B726" s="6" t="n">
        <f aca="false">1_Data_EDA!H727</f>
        <v>2</v>
      </c>
      <c r="C726" s="7" t="n">
        <f aca="false">1_Data_EDA!I727</f>
        <v>50</v>
      </c>
      <c r="D726" s="6" t="n">
        <f aca="false">1_Data_EDA!J727</f>
        <v>5</v>
      </c>
      <c r="E726" s="7" t="n">
        <f aca="false">1_Data_EDA!K727</f>
        <v>250</v>
      </c>
      <c r="F726" s="7" t="n">
        <f aca="false">1_Data_EDA!L727</f>
        <v>10</v>
      </c>
      <c r="G726" s="8" t="n">
        <f aca="false">1_Data_EDA!M727</f>
        <v>0.039999999</v>
      </c>
      <c r="H726" s="6" t="n">
        <f aca="false">IF(1_Data_EDA!B727="First Class",1,0)</f>
        <v>0</v>
      </c>
      <c r="I726" s="6" t="n">
        <f aca="false">IF(1_Data_EDA!B727="Second Class",1,0)</f>
        <v>1</v>
      </c>
      <c r="J726" s="6" t="n">
        <f aca="false">IF(1_Data_EDA!B727="Same Day",1,0)</f>
        <v>0</v>
      </c>
      <c r="K726" s="6" t="n">
        <f aca="false">IF(1_Data_EDA!C727="Corporate",1,0)</f>
        <v>1</v>
      </c>
      <c r="L726" s="6" t="n">
        <f aca="false">IF(1_Data_EDA!C727="Home Office",1,0)</f>
        <v>0</v>
      </c>
      <c r="M726" s="6" t="n">
        <f aca="false">IF(1_Data_EDA!D727="Europe",1,0)</f>
        <v>0</v>
      </c>
      <c r="N726" s="6" t="n">
        <f aca="false">IF(1_Data_EDA!D727="LATAM",1,0)</f>
        <v>1</v>
      </c>
      <c r="O726" s="6" t="n">
        <f aca="false">IF(1_Data_EDA!D727="Pacific Asia",1,0)</f>
        <v>0</v>
      </c>
      <c r="P726" s="6" t="n">
        <f aca="false">IF(1_Data_EDA!D727="USCA",1,0)</f>
        <v>0</v>
      </c>
      <c r="Q726" s="6" t="n">
        <f aca="false">IF(C726&gt;MEDIAN(C$5:C$8004),1,0)</f>
        <v>0</v>
      </c>
      <c r="R726" s="6" t="n">
        <f aca="false">IF(D726&gt;2,1,0)</f>
        <v>1</v>
      </c>
    </row>
    <row r="727" customFormat="false" ht="15" hidden="false" customHeight="true" outlineLevel="0" collapsed="false">
      <c r="A727" s="6" t="n">
        <f aca="false">1_Data_EDA!O728</f>
        <v>0</v>
      </c>
      <c r="B727" s="6" t="n">
        <f aca="false">1_Data_EDA!H728</f>
        <v>4</v>
      </c>
      <c r="C727" s="7" t="n">
        <f aca="false">1_Data_EDA!I728</f>
        <v>199.9900055</v>
      </c>
      <c r="D727" s="6" t="n">
        <f aca="false">1_Data_EDA!J728</f>
        <v>1</v>
      </c>
      <c r="E727" s="7" t="n">
        <f aca="false">1_Data_EDA!K728</f>
        <v>199.9900055</v>
      </c>
      <c r="F727" s="7" t="n">
        <f aca="false">1_Data_EDA!L728</f>
        <v>40</v>
      </c>
      <c r="G727" s="8" t="n">
        <f aca="false">1_Data_EDA!M728</f>
        <v>0.200000003</v>
      </c>
      <c r="H727" s="6" t="n">
        <f aca="false">IF(1_Data_EDA!B728="First Class",1,0)</f>
        <v>0</v>
      </c>
      <c r="I727" s="6" t="n">
        <f aca="false">IF(1_Data_EDA!B728="Second Class",1,0)</f>
        <v>0</v>
      </c>
      <c r="J727" s="6" t="n">
        <f aca="false">IF(1_Data_EDA!B728="Same Day",1,0)</f>
        <v>0</v>
      </c>
      <c r="K727" s="6" t="n">
        <f aca="false">IF(1_Data_EDA!C728="Corporate",1,0)</f>
        <v>1</v>
      </c>
      <c r="L727" s="6" t="n">
        <f aca="false">IF(1_Data_EDA!C728="Home Office",1,0)</f>
        <v>0</v>
      </c>
      <c r="M727" s="6" t="n">
        <f aca="false">IF(1_Data_EDA!D728="Europe",1,0)</f>
        <v>0</v>
      </c>
      <c r="N727" s="6" t="n">
        <f aca="false">IF(1_Data_EDA!D728="LATAM",1,0)</f>
        <v>0</v>
      </c>
      <c r="O727" s="6" t="n">
        <f aca="false">IF(1_Data_EDA!D728="Pacific Asia",1,0)</f>
        <v>1</v>
      </c>
      <c r="P727" s="6" t="n">
        <f aca="false">IF(1_Data_EDA!D728="USCA",1,0)</f>
        <v>0</v>
      </c>
      <c r="Q727" s="6" t="n">
        <f aca="false">IF(C727&gt;MEDIAN(C$5:C$8004),1,0)</f>
        <v>1</v>
      </c>
      <c r="R727" s="6" t="n">
        <f aca="false">IF(D727&gt;2,1,0)</f>
        <v>0</v>
      </c>
    </row>
    <row r="728" customFormat="false" ht="15" hidden="false" customHeight="true" outlineLevel="0" collapsed="false">
      <c r="A728" s="6" t="n">
        <f aca="false">1_Data_EDA!O729</f>
        <v>0</v>
      </c>
      <c r="B728" s="6" t="n">
        <f aca="false">1_Data_EDA!H729</f>
        <v>4</v>
      </c>
      <c r="C728" s="7" t="n">
        <f aca="false">1_Data_EDA!I729</f>
        <v>399.980011</v>
      </c>
      <c r="D728" s="6" t="n">
        <f aca="false">1_Data_EDA!J729</f>
        <v>1</v>
      </c>
      <c r="E728" s="7" t="n">
        <f aca="false">1_Data_EDA!K729</f>
        <v>399.980011</v>
      </c>
      <c r="F728" s="7" t="n">
        <f aca="false">1_Data_EDA!L729</f>
        <v>12</v>
      </c>
      <c r="G728" s="8" t="n">
        <f aca="false">1_Data_EDA!M729</f>
        <v>0.029999999</v>
      </c>
      <c r="H728" s="6" t="n">
        <f aca="false">IF(1_Data_EDA!B729="First Class",1,0)</f>
        <v>0</v>
      </c>
      <c r="I728" s="6" t="n">
        <f aca="false">IF(1_Data_EDA!B729="Second Class",1,0)</f>
        <v>0</v>
      </c>
      <c r="J728" s="6" t="n">
        <f aca="false">IF(1_Data_EDA!B729="Same Day",1,0)</f>
        <v>0</v>
      </c>
      <c r="K728" s="6" t="n">
        <f aca="false">IF(1_Data_EDA!C729="Corporate",1,0)</f>
        <v>0</v>
      </c>
      <c r="L728" s="6" t="n">
        <f aca="false">IF(1_Data_EDA!C729="Home Office",1,0)</f>
        <v>0</v>
      </c>
      <c r="M728" s="6" t="n">
        <f aca="false">IF(1_Data_EDA!D729="Europe",1,0)</f>
        <v>1</v>
      </c>
      <c r="N728" s="6" t="n">
        <f aca="false">IF(1_Data_EDA!D729="LATAM",1,0)</f>
        <v>0</v>
      </c>
      <c r="O728" s="6" t="n">
        <f aca="false">IF(1_Data_EDA!D729="Pacific Asia",1,0)</f>
        <v>0</v>
      </c>
      <c r="P728" s="6" t="n">
        <f aca="false">IF(1_Data_EDA!D729="USCA",1,0)</f>
        <v>0</v>
      </c>
      <c r="Q728" s="6" t="n">
        <f aca="false">IF(C728&gt;MEDIAN(C$5:C$8004),1,0)</f>
        <v>1</v>
      </c>
      <c r="R728" s="6" t="n">
        <f aca="false">IF(D728&gt;2,1,0)</f>
        <v>0</v>
      </c>
    </row>
    <row r="729" customFormat="false" ht="15" hidden="false" customHeight="true" outlineLevel="0" collapsed="false">
      <c r="A729" s="6" t="n">
        <f aca="false">1_Data_EDA!O730</f>
        <v>1</v>
      </c>
      <c r="B729" s="6" t="n">
        <f aca="false">1_Data_EDA!H730</f>
        <v>4</v>
      </c>
      <c r="C729" s="7" t="n">
        <f aca="false">1_Data_EDA!I730</f>
        <v>299.980011</v>
      </c>
      <c r="D729" s="6" t="n">
        <f aca="false">1_Data_EDA!J730</f>
        <v>1</v>
      </c>
      <c r="E729" s="7" t="n">
        <f aca="false">1_Data_EDA!K730</f>
        <v>299.980011</v>
      </c>
      <c r="F729" s="7" t="n">
        <f aca="false">1_Data_EDA!L730</f>
        <v>21</v>
      </c>
      <c r="G729" s="8" t="n">
        <f aca="false">1_Data_EDA!M730</f>
        <v>0.07</v>
      </c>
      <c r="H729" s="6" t="n">
        <f aca="false">IF(1_Data_EDA!B730="First Class",1,0)</f>
        <v>0</v>
      </c>
      <c r="I729" s="6" t="n">
        <f aca="false">IF(1_Data_EDA!B730="Second Class",1,0)</f>
        <v>0</v>
      </c>
      <c r="J729" s="6" t="n">
        <f aca="false">IF(1_Data_EDA!B730="Same Day",1,0)</f>
        <v>0</v>
      </c>
      <c r="K729" s="6" t="n">
        <f aca="false">IF(1_Data_EDA!C730="Corporate",1,0)</f>
        <v>0</v>
      </c>
      <c r="L729" s="6" t="n">
        <f aca="false">IF(1_Data_EDA!C730="Home Office",1,0)</f>
        <v>0</v>
      </c>
      <c r="M729" s="6" t="n">
        <f aca="false">IF(1_Data_EDA!D730="Europe",1,0)</f>
        <v>0</v>
      </c>
      <c r="N729" s="6" t="n">
        <f aca="false">IF(1_Data_EDA!D730="LATAM",1,0)</f>
        <v>1</v>
      </c>
      <c r="O729" s="6" t="n">
        <f aca="false">IF(1_Data_EDA!D730="Pacific Asia",1,0)</f>
        <v>0</v>
      </c>
      <c r="P729" s="6" t="n">
        <f aca="false">IF(1_Data_EDA!D730="USCA",1,0)</f>
        <v>0</v>
      </c>
      <c r="Q729" s="6" t="n">
        <f aca="false">IF(C729&gt;MEDIAN(C$5:C$8004),1,0)</f>
        <v>1</v>
      </c>
      <c r="R729" s="6" t="n">
        <f aca="false">IF(D729&gt;2,1,0)</f>
        <v>0</v>
      </c>
    </row>
    <row r="730" customFormat="false" ht="15" hidden="false" customHeight="true" outlineLevel="0" collapsed="false">
      <c r="A730" s="6" t="n">
        <f aca="false">1_Data_EDA!O731</f>
        <v>0</v>
      </c>
      <c r="B730" s="6" t="n">
        <f aca="false">1_Data_EDA!H731</f>
        <v>4</v>
      </c>
      <c r="C730" s="7" t="n">
        <f aca="false">1_Data_EDA!I731</f>
        <v>50</v>
      </c>
      <c r="D730" s="6" t="n">
        <f aca="false">1_Data_EDA!J731</f>
        <v>4</v>
      </c>
      <c r="E730" s="7" t="n">
        <f aca="false">1_Data_EDA!K731</f>
        <v>200</v>
      </c>
      <c r="F730" s="7" t="n">
        <f aca="false">1_Data_EDA!L731</f>
        <v>8</v>
      </c>
      <c r="G730" s="8" t="n">
        <f aca="false">1_Data_EDA!M731</f>
        <v>0.039999999</v>
      </c>
      <c r="H730" s="6" t="n">
        <f aca="false">IF(1_Data_EDA!B731="First Class",1,0)</f>
        <v>0</v>
      </c>
      <c r="I730" s="6" t="n">
        <f aca="false">IF(1_Data_EDA!B731="Second Class",1,0)</f>
        <v>0</v>
      </c>
      <c r="J730" s="6" t="n">
        <f aca="false">IF(1_Data_EDA!B731="Same Day",1,0)</f>
        <v>0</v>
      </c>
      <c r="K730" s="6" t="n">
        <f aca="false">IF(1_Data_EDA!C731="Corporate",1,0)</f>
        <v>0</v>
      </c>
      <c r="L730" s="6" t="n">
        <f aca="false">IF(1_Data_EDA!C731="Home Office",1,0)</f>
        <v>0</v>
      </c>
      <c r="M730" s="6" t="n">
        <f aca="false">IF(1_Data_EDA!D731="Europe",1,0)</f>
        <v>0</v>
      </c>
      <c r="N730" s="6" t="n">
        <f aca="false">IF(1_Data_EDA!D731="LATAM",1,0)</f>
        <v>0</v>
      </c>
      <c r="O730" s="6" t="n">
        <f aca="false">IF(1_Data_EDA!D731="Pacific Asia",1,0)</f>
        <v>0</v>
      </c>
      <c r="P730" s="6" t="n">
        <f aca="false">IF(1_Data_EDA!D731="USCA",1,0)</f>
        <v>1</v>
      </c>
      <c r="Q730" s="6" t="n">
        <f aca="false">IF(C730&gt;MEDIAN(C$5:C$8004),1,0)</f>
        <v>0</v>
      </c>
      <c r="R730" s="6" t="n">
        <f aca="false">IF(D730&gt;2,1,0)</f>
        <v>1</v>
      </c>
    </row>
    <row r="731" customFormat="false" ht="15" hidden="false" customHeight="true" outlineLevel="0" collapsed="false">
      <c r="A731" s="6" t="n">
        <f aca="false">1_Data_EDA!O732</f>
        <v>1</v>
      </c>
      <c r="B731" s="6" t="n">
        <f aca="false">1_Data_EDA!H732</f>
        <v>1</v>
      </c>
      <c r="C731" s="7" t="n">
        <f aca="false">1_Data_EDA!I732</f>
        <v>49.97999954</v>
      </c>
      <c r="D731" s="6" t="n">
        <f aca="false">1_Data_EDA!J732</f>
        <v>1</v>
      </c>
      <c r="E731" s="7" t="n">
        <f aca="false">1_Data_EDA!K732</f>
        <v>49.97999954</v>
      </c>
      <c r="F731" s="7" t="n">
        <f aca="false">1_Data_EDA!L732</f>
        <v>4.5</v>
      </c>
      <c r="G731" s="8" t="n">
        <f aca="false">1_Data_EDA!M732</f>
        <v>0.090000004</v>
      </c>
      <c r="H731" s="6" t="n">
        <f aca="false">IF(1_Data_EDA!B732="First Class",1,0)</f>
        <v>1</v>
      </c>
      <c r="I731" s="6" t="n">
        <f aca="false">IF(1_Data_EDA!B732="Second Class",1,0)</f>
        <v>0</v>
      </c>
      <c r="J731" s="6" t="n">
        <f aca="false">IF(1_Data_EDA!B732="Same Day",1,0)</f>
        <v>0</v>
      </c>
      <c r="K731" s="6" t="n">
        <f aca="false">IF(1_Data_EDA!C732="Corporate",1,0)</f>
        <v>1</v>
      </c>
      <c r="L731" s="6" t="n">
        <f aca="false">IF(1_Data_EDA!C732="Home Office",1,0)</f>
        <v>0</v>
      </c>
      <c r="M731" s="6" t="n">
        <f aca="false">IF(1_Data_EDA!D732="Europe",1,0)</f>
        <v>0</v>
      </c>
      <c r="N731" s="6" t="n">
        <f aca="false">IF(1_Data_EDA!D732="LATAM",1,0)</f>
        <v>0</v>
      </c>
      <c r="O731" s="6" t="n">
        <f aca="false">IF(1_Data_EDA!D732="Pacific Asia",1,0)</f>
        <v>1</v>
      </c>
      <c r="P731" s="6" t="n">
        <f aca="false">IF(1_Data_EDA!D732="USCA",1,0)</f>
        <v>0</v>
      </c>
      <c r="Q731" s="6" t="n">
        <f aca="false">IF(C731&gt;MEDIAN(C$5:C$8004),1,0)</f>
        <v>0</v>
      </c>
      <c r="R731" s="6" t="n">
        <f aca="false">IF(D731&gt;2,1,0)</f>
        <v>0</v>
      </c>
    </row>
    <row r="732" customFormat="false" ht="15" hidden="false" customHeight="true" outlineLevel="0" collapsed="false">
      <c r="A732" s="6" t="n">
        <f aca="false">1_Data_EDA!O733</f>
        <v>0</v>
      </c>
      <c r="B732" s="6" t="n">
        <f aca="false">1_Data_EDA!H733</f>
        <v>4</v>
      </c>
      <c r="C732" s="7" t="n">
        <f aca="false">1_Data_EDA!I733</f>
        <v>49.97999954</v>
      </c>
      <c r="D732" s="6" t="n">
        <f aca="false">1_Data_EDA!J733</f>
        <v>2</v>
      </c>
      <c r="E732" s="7" t="n">
        <f aca="false">1_Data_EDA!K733</f>
        <v>99.95999908</v>
      </c>
      <c r="F732" s="7" t="n">
        <f aca="false">1_Data_EDA!L733</f>
        <v>12</v>
      </c>
      <c r="G732" s="8" t="n">
        <f aca="false">1_Data_EDA!M733</f>
        <v>0.119999997</v>
      </c>
      <c r="H732" s="6" t="n">
        <f aca="false">IF(1_Data_EDA!B733="First Class",1,0)</f>
        <v>0</v>
      </c>
      <c r="I732" s="6" t="n">
        <f aca="false">IF(1_Data_EDA!B733="Second Class",1,0)</f>
        <v>0</v>
      </c>
      <c r="J732" s="6" t="n">
        <f aca="false">IF(1_Data_EDA!B733="Same Day",1,0)</f>
        <v>0</v>
      </c>
      <c r="K732" s="6" t="n">
        <f aca="false">IF(1_Data_EDA!C733="Corporate",1,0)</f>
        <v>1</v>
      </c>
      <c r="L732" s="6" t="n">
        <f aca="false">IF(1_Data_EDA!C733="Home Office",1,0)</f>
        <v>0</v>
      </c>
      <c r="M732" s="6" t="n">
        <f aca="false">IF(1_Data_EDA!D733="Europe",1,0)</f>
        <v>1</v>
      </c>
      <c r="N732" s="6" t="n">
        <f aca="false">IF(1_Data_EDA!D733="LATAM",1,0)</f>
        <v>0</v>
      </c>
      <c r="O732" s="6" t="n">
        <f aca="false">IF(1_Data_EDA!D733="Pacific Asia",1,0)</f>
        <v>0</v>
      </c>
      <c r="P732" s="6" t="n">
        <f aca="false">IF(1_Data_EDA!D733="USCA",1,0)</f>
        <v>0</v>
      </c>
      <c r="Q732" s="6" t="n">
        <f aca="false">IF(C732&gt;MEDIAN(C$5:C$8004),1,0)</f>
        <v>0</v>
      </c>
      <c r="R732" s="6" t="n">
        <f aca="false">IF(D732&gt;2,1,0)</f>
        <v>0</v>
      </c>
    </row>
    <row r="733" customFormat="false" ht="15" hidden="false" customHeight="true" outlineLevel="0" collapsed="false">
      <c r="A733" s="6" t="n">
        <f aca="false">1_Data_EDA!O734</f>
        <v>1</v>
      </c>
      <c r="B733" s="6" t="n">
        <f aca="false">1_Data_EDA!H734</f>
        <v>4</v>
      </c>
      <c r="C733" s="7" t="n">
        <f aca="false">1_Data_EDA!I734</f>
        <v>50</v>
      </c>
      <c r="D733" s="6" t="n">
        <f aca="false">1_Data_EDA!J734</f>
        <v>3</v>
      </c>
      <c r="E733" s="7" t="n">
        <f aca="false">1_Data_EDA!K734</f>
        <v>150</v>
      </c>
      <c r="F733" s="7" t="n">
        <f aca="false">1_Data_EDA!L734</f>
        <v>13.5</v>
      </c>
      <c r="G733" s="8" t="n">
        <f aca="false">1_Data_EDA!M734</f>
        <v>0.090000004</v>
      </c>
      <c r="H733" s="6" t="n">
        <f aca="false">IF(1_Data_EDA!B734="First Class",1,0)</f>
        <v>0</v>
      </c>
      <c r="I733" s="6" t="n">
        <f aca="false">IF(1_Data_EDA!B734="Second Class",1,0)</f>
        <v>0</v>
      </c>
      <c r="J733" s="6" t="n">
        <f aca="false">IF(1_Data_EDA!B734="Same Day",1,0)</f>
        <v>0</v>
      </c>
      <c r="K733" s="6" t="n">
        <f aca="false">IF(1_Data_EDA!C734="Corporate",1,0)</f>
        <v>0</v>
      </c>
      <c r="L733" s="6" t="n">
        <f aca="false">IF(1_Data_EDA!C734="Home Office",1,0)</f>
        <v>0</v>
      </c>
      <c r="M733" s="6" t="n">
        <f aca="false">IF(1_Data_EDA!D734="Europe",1,0)</f>
        <v>0</v>
      </c>
      <c r="N733" s="6" t="n">
        <f aca="false">IF(1_Data_EDA!D734="LATAM",1,0)</f>
        <v>0</v>
      </c>
      <c r="O733" s="6" t="n">
        <f aca="false">IF(1_Data_EDA!D734="Pacific Asia",1,0)</f>
        <v>1</v>
      </c>
      <c r="P733" s="6" t="n">
        <f aca="false">IF(1_Data_EDA!D734="USCA",1,0)</f>
        <v>0</v>
      </c>
      <c r="Q733" s="6" t="n">
        <f aca="false">IF(C733&gt;MEDIAN(C$5:C$8004),1,0)</f>
        <v>0</v>
      </c>
      <c r="R733" s="6" t="n">
        <f aca="false">IF(D733&gt;2,1,0)</f>
        <v>1</v>
      </c>
    </row>
    <row r="734" customFormat="false" ht="15" hidden="false" customHeight="true" outlineLevel="0" collapsed="false">
      <c r="A734" s="6" t="n">
        <f aca="false">1_Data_EDA!O735</f>
        <v>0</v>
      </c>
      <c r="B734" s="6" t="n">
        <f aca="false">1_Data_EDA!H735</f>
        <v>4</v>
      </c>
      <c r="C734" s="7" t="n">
        <f aca="false">1_Data_EDA!I735</f>
        <v>399.980011</v>
      </c>
      <c r="D734" s="6" t="n">
        <f aca="false">1_Data_EDA!J735</f>
        <v>1</v>
      </c>
      <c r="E734" s="7" t="n">
        <f aca="false">1_Data_EDA!K735</f>
        <v>399.980011</v>
      </c>
      <c r="F734" s="7" t="n">
        <f aca="false">1_Data_EDA!L735</f>
        <v>80</v>
      </c>
      <c r="G734" s="8" t="n">
        <f aca="false">1_Data_EDA!M735</f>
        <v>0.200000003</v>
      </c>
      <c r="H734" s="6" t="n">
        <f aca="false">IF(1_Data_EDA!B735="First Class",1,0)</f>
        <v>0</v>
      </c>
      <c r="I734" s="6" t="n">
        <f aca="false">IF(1_Data_EDA!B735="Second Class",1,0)</f>
        <v>0</v>
      </c>
      <c r="J734" s="6" t="n">
        <f aca="false">IF(1_Data_EDA!B735="Same Day",1,0)</f>
        <v>0</v>
      </c>
      <c r="K734" s="6" t="n">
        <f aca="false">IF(1_Data_EDA!C735="Corporate",1,0)</f>
        <v>1</v>
      </c>
      <c r="L734" s="6" t="n">
        <f aca="false">IF(1_Data_EDA!C735="Home Office",1,0)</f>
        <v>0</v>
      </c>
      <c r="M734" s="6" t="n">
        <f aca="false">IF(1_Data_EDA!D735="Europe",1,0)</f>
        <v>0</v>
      </c>
      <c r="N734" s="6" t="n">
        <f aca="false">IF(1_Data_EDA!D735="LATAM",1,0)</f>
        <v>1</v>
      </c>
      <c r="O734" s="6" t="n">
        <f aca="false">IF(1_Data_EDA!D735="Pacific Asia",1,0)</f>
        <v>0</v>
      </c>
      <c r="P734" s="6" t="n">
        <f aca="false">IF(1_Data_EDA!D735="USCA",1,0)</f>
        <v>0</v>
      </c>
      <c r="Q734" s="6" t="n">
        <f aca="false">IF(C734&gt;MEDIAN(C$5:C$8004),1,0)</f>
        <v>1</v>
      </c>
      <c r="R734" s="6" t="n">
        <f aca="false">IF(D734&gt;2,1,0)</f>
        <v>0</v>
      </c>
    </row>
    <row r="735" customFormat="false" ht="15" hidden="false" customHeight="true" outlineLevel="0" collapsed="false">
      <c r="A735" s="6" t="n">
        <f aca="false">1_Data_EDA!O736</f>
        <v>0</v>
      </c>
      <c r="B735" s="6" t="n">
        <f aca="false">1_Data_EDA!H736</f>
        <v>4</v>
      </c>
      <c r="C735" s="7" t="n">
        <f aca="false">1_Data_EDA!I736</f>
        <v>129.9900055</v>
      </c>
      <c r="D735" s="6" t="n">
        <f aca="false">1_Data_EDA!J736</f>
        <v>1</v>
      </c>
      <c r="E735" s="7" t="n">
        <f aca="false">1_Data_EDA!K736</f>
        <v>129.9900055</v>
      </c>
      <c r="F735" s="7" t="n">
        <f aca="false">1_Data_EDA!L736</f>
        <v>23.39999962</v>
      </c>
      <c r="G735" s="8" t="n">
        <f aca="false">1_Data_EDA!M736</f>
        <v>0.180000007</v>
      </c>
      <c r="H735" s="6" t="n">
        <f aca="false">IF(1_Data_EDA!B736="First Class",1,0)</f>
        <v>0</v>
      </c>
      <c r="I735" s="6" t="n">
        <f aca="false">IF(1_Data_EDA!B736="Second Class",1,0)</f>
        <v>0</v>
      </c>
      <c r="J735" s="6" t="n">
        <f aca="false">IF(1_Data_EDA!B736="Same Day",1,0)</f>
        <v>0</v>
      </c>
      <c r="K735" s="6" t="n">
        <f aca="false">IF(1_Data_EDA!C736="Corporate",1,0)</f>
        <v>0</v>
      </c>
      <c r="L735" s="6" t="n">
        <f aca="false">IF(1_Data_EDA!C736="Home Office",1,0)</f>
        <v>0</v>
      </c>
      <c r="M735" s="6" t="n">
        <f aca="false">IF(1_Data_EDA!D736="Europe",1,0)</f>
        <v>0</v>
      </c>
      <c r="N735" s="6" t="n">
        <f aca="false">IF(1_Data_EDA!D736="LATAM",1,0)</f>
        <v>0</v>
      </c>
      <c r="O735" s="6" t="n">
        <f aca="false">IF(1_Data_EDA!D736="Pacific Asia",1,0)</f>
        <v>1</v>
      </c>
      <c r="P735" s="6" t="n">
        <f aca="false">IF(1_Data_EDA!D736="USCA",1,0)</f>
        <v>0</v>
      </c>
      <c r="Q735" s="6" t="n">
        <f aca="false">IF(C735&gt;MEDIAN(C$5:C$8004),1,0)</f>
        <v>1</v>
      </c>
      <c r="R735" s="6" t="n">
        <f aca="false">IF(D735&gt;2,1,0)</f>
        <v>0</v>
      </c>
    </row>
    <row r="736" customFormat="false" ht="15" hidden="false" customHeight="true" outlineLevel="0" collapsed="false">
      <c r="A736" s="6" t="n">
        <f aca="false">1_Data_EDA!O737</f>
        <v>0</v>
      </c>
      <c r="B736" s="6" t="n">
        <f aca="false">1_Data_EDA!H737</f>
        <v>4</v>
      </c>
      <c r="C736" s="7" t="n">
        <f aca="false">1_Data_EDA!I737</f>
        <v>49.97999954</v>
      </c>
      <c r="D736" s="6" t="n">
        <f aca="false">1_Data_EDA!J737</f>
        <v>5</v>
      </c>
      <c r="E736" s="7" t="n">
        <f aca="false">1_Data_EDA!K737</f>
        <v>249.8999939</v>
      </c>
      <c r="F736" s="7" t="n">
        <f aca="false">1_Data_EDA!L737</f>
        <v>10</v>
      </c>
      <c r="G736" s="8" t="n">
        <f aca="false">1_Data_EDA!M737</f>
        <v>0.039999999</v>
      </c>
      <c r="H736" s="6" t="n">
        <f aca="false">IF(1_Data_EDA!B737="First Class",1,0)</f>
        <v>0</v>
      </c>
      <c r="I736" s="6" t="n">
        <f aca="false">IF(1_Data_EDA!B737="Second Class",1,0)</f>
        <v>0</v>
      </c>
      <c r="J736" s="6" t="n">
        <f aca="false">IF(1_Data_EDA!B737="Same Day",1,0)</f>
        <v>0</v>
      </c>
      <c r="K736" s="6" t="n">
        <f aca="false">IF(1_Data_EDA!C737="Corporate",1,0)</f>
        <v>1</v>
      </c>
      <c r="L736" s="6" t="n">
        <f aca="false">IF(1_Data_EDA!C737="Home Office",1,0)</f>
        <v>0</v>
      </c>
      <c r="M736" s="6" t="n">
        <f aca="false">IF(1_Data_EDA!D737="Europe",1,0)</f>
        <v>0</v>
      </c>
      <c r="N736" s="6" t="n">
        <f aca="false">IF(1_Data_EDA!D737="LATAM",1,0)</f>
        <v>0</v>
      </c>
      <c r="O736" s="6" t="n">
        <f aca="false">IF(1_Data_EDA!D737="Pacific Asia",1,0)</f>
        <v>0</v>
      </c>
      <c r="P736" s="6" t="n">
        <f aca="false">IF(1_Data_EDA!D737="USCA",1,0)</f>
        <v>0</v>
      </c>
      <c r="Q736" s="6" t="n">
        <f aca="false">IF(C736&gt;MEDIAN(C$5:C$8004),1,0)</f>
        <v>0</v>
      </c>
      <c r="R736" s="6" t="n">
        <f aca="false">IF(D736&gt;2,1,0)</f>
        <v>1</v>
      </c>
    </row>
    <row r="737" customFormat="false" ht="15" hidden="false" customHeight="true" outlineLevel="0" collapsed="false">
      <c r="A737" s="6" t="n">
        <f aca="false">1_Data_EDA!O738</f>
        <v>0</v>
      </c>
      <c r="B737" s="6" t="n">
        <f aca="false">1_Data_EDA!H738</f>
        <v>4</v>
      </c>
      <c r="C737" s="7" t="n">
        <f aca="false">1_Data_EDA!I738</f>
        <v>30</v>
      </c>
      <c r="D737" s="6" t="n">
        <f aca="false">1_Data_EDA!J738</f>
        <v>5</v>
      </c>
      <c r="E737" s="7" t="n">
        <f aca="false">1_Data_EDA!K738</f>
        <v>150</v>
      </c>
      <c r="F737" s="7" t="n">
        <f aca="false">1_Data_EDA!L738</f>
        <v>22.5</v>
      </c>
      <c r="G737" s="8" t="n">
        <f aca="false">1_Data_EDA!M738</f>
        <v>0.150000006</v>
      </c>
      <c r="H737" s="6" t="n">
        <f aca="false">IF(1_Data_EDA!B738="First Class",1,0)</f>
        <v>0</v>
      </c>
      <c r="I737" s="6" t="n">
        <f aca="false">IF(1_Data_EDA!B738="Second Class",1,0)</f>
        <v>0</v>
      </c>
      <c r="J737" s="6" t="n">
        <f aca="false">IF(1_Data_EDA!B738="Same Day",1,0)</f>
        <v>0</v>
      </c>
      <c r="K737" s="6" t="n">
        <f aca="false">IF(1_Data_EDA!C738="Corporate",1,0)</f>
        <v>1</v>
      </c>
      <c r="L737" s="6" t="n">
        <f aca="false">IF(1_Data_EDA!C738="Home Office",1,0)</f>
        <v>0</v>
      </c>
      <c r="M737" s="6" t="n">
        <f aca="false">IF(1_Data_EDA!D738="Europe",1,0)</f>
        <v>0</v>
      </c>
      <c r="N737" s="6" t="n">
        <f aca="false">IF(1_Data_EDA!D738="LATAM",1,0)</f>
        <v>1</v>
      </c>
      <c r="O737" s="6" t="n">
        <f aca="false">IF(1_Data_EDA!D738="Pacific Asia",1,0)</f>
        <v>0</v>
      </c>
      <c r="P737" s="6" t="n">
        <f aca="false">IF(1_Data_EDA!D738="USCA",1,0)</f>
        <v>0</v>
      </c>
      <c r="Q737" s="6" t="n">
        <f aca="false">IF(C737&gt;MEDIAN(C$5:C$8004),1,0)</f>
        <v>0</v>
      </c>
      <c r="R737" s="6" t="n">
        <f aca="false">IF(D737&gt;2,1,0)</f>
        <v>1</v>
      </c>
    </row>
    <row r="738" customFormat="false" ht="15" hidden="false" customHeight="true" outlineLevel="0" collapsed="false">
      <c r="A738" s="6" t="n">
        <f aca="false">1_Data_EDA!O739</f>
        <v>0</v>
      </c>
      <c r="B738" s="6" t="n">
        <f aca="false">1_Data_EDA!H739</f>
        <v>4</v>
      </c>
      <c r="C738" s="7" t="n">
        <f aca="false">1_Data_EDA!I739</f>
        <v>50</v>
      </c>
      <c r="D738" s="6" t="n">
        <f aca="false">1_Data_EDA!J739</f>
        <v>3</v>
      </c>
      <c r="E738" s="7" t="n">
        <f aca="false">1_Data_EDA!K739</f>
        <v>150</v>
      </c>
      <c r="F738" s="7" t="n">
        <f aca="false">1_Data_EDA!L739</f>
        <v>22.5</v>
      </c>
      <c r="G738" s="8" t="n">
        <f aca="false">1_Data_EDA!M739</f>
        <v>0.150000006</v>
      </c>
      <c r="H738" s="6" t="n">
        <f aca="false">IF(1_Data_EDA!B739="First Class",1,0)</f>
        <v>0</v>
      </c>
      <c r="I738" s="6" t="n">
        <f aca="false">IF(1_Data_EDA!B739="Second Class",1,0)</f>
        <v>0</v>
      </c>
      <c r="J738" s="6" t="n">
        <f aca="false">IF(1_Data_EDA!B739="Same Day",1,0)</f>
        <v>0</v>
      </c>
      <c r="K738" s="6" t="n">
        <f aca="false">IF(1_Data_EDA!C739="Corporate",1,0)</f>
        <v>0</v>
      </c>
      <c r="L738" s="6" t="n">
        <f aca="false">IF(1_Data_EDA!C739="Home Office",1,0)</f>
        <v>0</v>
      </c>
      <c r="M738" s="6" t="n">
        <f aca="false">IF(1_Data_EDA!D739="Europe",1,0)</f>
        <v>0</v>
      </c>
      <c r="N738" s="6" t="n">
        <f aca="false">IF(1_Data_EDA!D739="LATAM",1,0)</f>
        <v>0</v>
      </c>
      <c r="O738" s="6" t="n">
        <f aca="false">IF(1_Data_EDA!D739="Pacific Asia",1,0)</f>
        <v>1</v>
      </c>
      <c r="P738" s="6" t="n">
        <f aca="false">IF(1_Data_EDA!D739="USCA",1,0)</f>
        <v>0</v>
      </c>
      <c r="Q738" s="6" t="n">
        <f aca="false">IF(C738&gt;MEDIAN(C$5:C$8004),1,0)</f>
        <v>0</v>
      </c>
      <c r="R738" s="6" t="n">
        <f aca="false">IF(D738&gt;2,1,0)</f>
        <v>1</v>
      </c>
    </row>
    <row r="739" customFormat="false" ht="15" hidden="false" customHeight="true" outlineLevel="0" collapsed="false">
      <c r="A739" s="6" t="n">
        <f aca="false">1_Data_EDA!O740</f>
        <v>0</v>
      </c>
      <c r="B739" s="6" t="n">
        <f aca="false">1_Data_EDA!H740</f>
        <v>4</v>
      </c>
      <c r="C739" s="7" t="n">
        <f aca="false">1_Data_EDA!I740</f>
        <v>199.9900055</v>
      </c>
      <c r="D739" s="6" t="n">
        <f aca="false">1_Data_EDA!J740</f>
        <v>1</v>
      </c>
      <c r="E739" s="7" t="n">
        <f aca="false">1_Data_EDA!K740</f>
        <v>199.9900055</v>
      </c>
      <c r="F739" s="7" t="n">
        <f aca="false">1_Data_EDA!L740</f>
        <v>6</v>
      </c>
      <c r="G739" s="8" t="n">
        <f aca="false">1_Data_EDA!M740</f>
        <v>0.029999999</v>
      </c>
      <c r="H739" s="6" t="n">
        <f aca="false">IF(1_Data_EDA!B740="First Class",1,0)</f>
        <v>0</v>
      </c>
      <c r="I739" s="6" t="n">
        <f aca="false">IF(1_Data_EDA!B740="Second Class",1,0)</f>
        <v>0</v>
      </c>
      <c r="J739" s="6" t="n">
        <f aca="false">IF(1_Data_EDA!B740="Same Day",1,0)</f>
        <v>0</v>
      </c>
      <c r="K739" s="6" t="n">
        <f aca="false">IF(1_Data_EDA!C740="Corporate",1,0)</f>
        <v>0</v>
      </c>
      <c r="L739" s="6" t="n">
        <f aca="false">IF(1_Data_EDA!C740="Home Office",1,0)</f>
        <v>0</v>
      </c>
      <c r="M739" s="6" t="n">
        <f aca="false">IF(1_Data_EDA!D740="Europe",1,0)</f>
        <v>0</v>
      </c>
      <c r="N739" s="6" t="n">
        <f aca="false">IF(1_Data_EDA!D740="LATAM",1,0)</f>
        <v>0</v>
      </c>
      <c r="O739" s="6" t="n">
        <f aca="false">IF(1_Data_EDA!D740="Pacific Asia",1,0)</f>
        <v>0</v>
      </c>
      <c r="P739" s="6" t="n">
        <f aca="false">IF(1_Data_EDA!D740="USCA",1,0)</f>
        <v>0</v>
      </c>
      <c r="Q739" s="6" t="n">
        <f aca="false">IF(C739&gt;MEDIAN(C$5:C$8004),1,0)</f>
        <v>1</v>
      </c>
      <c r="R739" s="6" t="n">
        <f aca="false">IF(D739&gt;2,1,0)</f>
        <v>0</v>
      </c>
    </row>
    <row r="740" customFormat="false" ht="15" hidden="false" customHeight="true" outlineLevel="0" collapsed="false">
      <c r="A740" s="6" t="n">
        <f aca="false">1_Data_EDA!O741</f>
        <v>1</v>
      </c>
      <c r="B740" s="6" t="n">
        <f aca="false">1_Data_EDA!H741</f>
        <v>2</v>
      </c>
      <c r="C740" s="7" t="n">
        <f aca="false">1_Data_EDA!I741</f>
        <v>252.8800049</v>
      </c>
      <c r="D740" s="6" t="n">
        <f aca="false">1_Data_EDA!J741</f>
        <v>1</v>
      </c>
      <c r="E740" s="7" t="n">
        <f aca="false">1_Data_EDA!K741</f>
        <v>252.8800049</v>
      </c>
      <c r="F740" s="7" t="n">
        <f aca="false">1_Data_EDA!L741</f>
        <v>37.93000031</v>
      </c>
      <c r="G740" s="8" t="n">
        <f aca="false">1_Data_EDA!M741</f>
        <v>0.150000006</v>
      </c>
      <c r="H740" s="6" t="n">
        <f aca="false">IF(1_Data_EDA!B741="First Class",1,0)</f>
        <v>0</v>
      </c>
      <c r="I740" s="6" t="n">
        <f aca="false">IF(1_Data_EDA!B741="Second Class",1,0)</f>
        <v>1</v>
      </c>
      <c r="J740" s="6" t="n">
        <f aca="false">IF(1_Data_EDA!B741="Same Day",1,0)</f>
        <v>0</v>
      </c>
      <c r="K740" s="6" t="n">
        <f aca="false">IF(1_Data_EDA!C741="Corporate",1,0)</f>
        <v>0</v>
      </c>
      <c r="L740" s="6" t="n">
        <f aca="false">IF(1_Data_EDA!C741="Home Office",1,0)</f>
        <v>1</v>
      </c>
      <c r="M740" s="6" t="n">
        <f aca="false">IF(1_Data_EDA!D741="Europe",1,0)</f>
        <v>1</v>
      </c>
      <c r="N740" s="6" t="n">
        <f aca="false">IF(1_Data_EDA!D741="LATAM",1,0)</f>
        <v>0</v>
      </c>
      <c r="O740" s="6" t="n">
        <f aca="false">IF(1_Data_EDA!D741="Pacific Asia",1,0)</f>
        <v>0</v>
      </c>
      <c r="P740" s="6" t="n">
        <f aca="false">IF(1_Data_EDA!D741="USCA",1,0)</f>
        <v>0</v>
      </c>
      <c r="Q740" s="6" t="n">
        <f aca="false">IF(C740&gt;MEDIAN(C$5:C$8004),1,0)</f>
        <v>1</v>
      </c>
      <c r="R740" s="6" t="n">
        <f aca="false">IF(D740&gt;2,1,0)</f>
        <v>0</v>
      </c>
    </row>
    <row r="741" customFormat="false" ht="15" hidden="false" customHeight="true" outlineLevel="0" collapsed="false">
      <c r="A741" s="6" t="n">
        <f aca="false">1_Data_EDA!O742</f>
        <v>0</v>
      </c>
      <c r="B741" s="6" t="n">
        <f aca="false">1_Data_EDA!H742</f>
        <v>4</v>
      </c>
      <c r="C741" s="7" t="n">
        <f aca="false">1_Data_EDA!I742</f>
        <v>59.99000168</v>
      </c>
      <c r="D741" s="6" t="n">
        <f aca="false">1_Data_EDA!J742</f>
        <v>1</v>
      </c>
      <c r="E741" s="7" t="n">
        <f aca="false">1_Data_EDA!K742</f>
        <v>59.99000168</v>
      </c>
      <c r="F741" s="7" t="n">
        <f aca="false">1_Data_EDA!L742</f>
        <v>1.200000048</v>
      </c>
      <c r="G741" s="8" t="n">
        <f aca="false">1_Data_EDA!M742</f>
        <v>0.02</v>
      </c>
      <c r="H741" s="6" t="n">
        <f aca="false">IF(1_Data_EDA!B742="First Class",1,0)</f>
        <v>0</v>
      </c>
      <c r="I741" s="6" t="n">
        <f aca="false">IF(1_Data_EDA!B742="Second Class",1,0)</f>
        <v>0</v>
      </c>
      <c r="J741" s="6" t="n">
        <f aca="false">IF(1_Data_EDA!B742="Same Day",1,0)</f>
        <v>0</v>
      </c>
      <c r="K741" s="6" t="n">
        <f aca="false">IF(1_Data_EDA!C742="Corporate",1,0)</f>
        <v>1</v>
      </c>
      <c r="L741" s="6" t="n">
        <f aca="false">IF(1_Data_EDA!C742="Home Office",1,0)</f>
        <v>0</v>
      </c>
      <c r="M741" s="6" t="n">
        <f aca="false">IF(1_Data_EDA!D742="Europe",1,0)</f>
        <v>0</v>
      </c>
      <c r="N741" s="6" t="n">
        <f aca="false">IF(1_Data_EDA!D742="LATAM",1,0)</f>
        <v>1</v>
      </c>
      <c r="O741" s="6" t="n">
        <f aca="false">IF(1_Data_EDA!D742="Pacific Asia",1,0)</f>
        <v>0</v>
      </c>
      <c r="P741" s="6" t="n">
        <f aca="false">IF(1_Data_EDA!D742="USCA",1,0)</f>
        <v>0</v>
      </c>
      <c r="Q741" s="6" t="n">
        <f aca="false">IF(C741&gt;MEDIAN(C$5:C$8004),1,0)</f>
        <v>0</v>
      </c>
      <c r="R741" s="6" t="n">
        <f aca="false">IF(D741&gt;2,1,0)</f>
        <v>0</v>
      </c>
    </row>
    <row r="742" customFormat="false" ht="15" hidden="false" customHeight="true" outlineLevel="0" collapsed="false">
      <c r="A742" s="6" t="n">
        <f aca="false">1_Data_EDA!O743</f>
        <v>0</v>
      </c>
      <c r="B742" s="6" t="n">
        <f aca="false">1_Data_EDA!H743</f>
        <v>4</v>
      </c>
      <c r="C742" s="7" t="n">
        <f aca="false">1_Data_EDA!I743</f>
        <v>299.980011</v>
      </c>
      <c r="D742" s="6" t="n">
        <f aca="false">1_Data_EDA!J743</f>
        <v>1</v>
      </c>
      <c r="E742" s="7" t="n">
        <f aca="false">1_Data_EDA!K743</f>
        <v>299.980011</v>
      </c>
      <c r="F742" s="7" t="n">
        <f aca="false">1_Data_EDA!L743</f>
        <v>45</v>
      </c>
      <c r="G742" s="8" t="n">
        <f aca="false">1_Data_EDA!M743</f>
        <v>0.150000006</v>
      </c>
      <c r="H742" s="6" t="n">
        <f aca="false">IF(1_Data_EDA!B743="First Class",1,0)</f>
        <v>0</v>
      </c>
      <c r="I742" s="6" t="n">
        <f aca="false">IF(1_Data_EDA!B743="Second Class",1,0)</f>
        <v>0</v>
      </c>
      <c r="J742" s="6" t="n">
        <f aca="false">IF(1_Data_EDA!B743="Same Day",1,0)</f>
        <v>0</v>
      </c>
      <c r="K742" s="6" t="n">
        <f aca="false">IF(1_Data_EDA!C743="Corporate",1,0)</f>
        <v>1</v>
      </c>
      <c r="L742" s="6" t="n">
        <f aca="false">IF(1_Data_EDA!C743="Home Office",1,0)</f>
        <v>0</v>
      </c>
      <c r="M742" s="6" t="n">
        <f aca="false">IF(1_Data_EDA!D743="Europe",1,0)</f>
        <v>0</v>
      </c>
      <c r="N742" s="6" t="n">
        <f aca="false">IF(1_Data_EDA!D743="LATAM",1,0)</f>
        <v>1</v>
      </c>
      <c r="O742" s="6" t="n">
        <f aca="false">IF(1_Data_EDA!D743="Pacific Asia",1,0)</f>
        <v>0</v>
      </c>
      <c r="P742" s="6" t="n">
        <f aca="false">IF(1_Data_EDA!D743="USCA",1,0)</f>
        <v>0</v>
      </c>
      <c r="Q742" s="6" t="n">
        <f aca="false">IF(C742&gt;MEDIAN(C$5:C$8004),1,0)</f>
        <v>1</v>
      </c>
      <c r="R742" s="6" t="n">
        <f aca="false">IF(D742&gt;2,1,0)</f>
        <v>0</v>
      </c>
    </row>
    <row r="743" customFormat="false" ht="15" hidden="false" customHeight="true" outlineLevel="0" collapsed="false">
      <c r="A743" s="6" t="n">
        <f aca="false">1_Data_EDA!O744</f>
        <v>1</v>
      </c>
      <c r="B743" s="6" t="n">
        <f aca="false">1_Data_EDA!H744</f>
        <v>1</v>
      </c>
      <c r="C743" s="7" t="n">
        <f aca="false">1_Data_EDA!I744</f>
        <v>199.9900055</v>
      </c>
      <c r="D743" s="6" t="n">
        <f aca="false">1_Data_EDA!J744</f>
        <v>1</v>
      </c>
      <c r="E743" s="7" t="n">
        <f aca="false">1_Data_EDA!K744</f>
        <v>199.9900055</v>
      </c>
      <c r="F743" s="7" t="n">
        <f aca="false">1_Data_EDA!L744</f>
        <v>14</v>
      </c>
      <c r="G743" s="8" t="n">
        <f aca="false">1_Data_EDA!M744</f>
        <v>0.07</v>
      </c>
      <c r="H743" s="6" t="n">
        <f aca="false">IF(1_Data_EDA!B744="First Class",1,0)</f>
        <v>1</v>
      </c>
      <c r="I743" s="6" t="n">
        <f aca="false">IF(1_Data_EDA!B744="Second Class",1,0)</f>
        <v>0</v>
      </c>
      <c r="J743" s="6" t="n">
        <f aca="false">IF(1_Data_EDA!B744="Same Day",1,0)</f>
        <v>0</v>
      </c>
      <c r="K743" s="6" t="n">
        <f aca="false">IF(1_Data_EDA!C744="Corporate",1,0)</f>
        <v>0</v>
      </c>
      <c r="L743" s="6" t="n">
        <f aca="false">IF(1_Data_EDA!C744="Home Office",1,0)</f>
        <v>0</v>
      </c>
      <c r="M743" s="6" t="n">
        <f aca="false">IF(1_Data_EDA!D744="Europe",1,0)</f>
        <v>0</v>
      </c>
      <c r="N743" s="6" t="n">
        <f aca="false">IF(1_Data_EDA!D744="LATAM",1,0)</f>
        <v>0</v>
      </c>
      <c r="O743" s="6" t="n">
        <f aca="false">IF(1_Data_EDA!D744="Pacific Asia",1,0)</f>
        <v>0</v>
      </c>
      <c r="P743" s="6" t="n">
        <f aca="false">IF(1_Data_EDA!D744="USCA",1,0)</f>
        <v>0</v>
      </c>
      <c r="Q743" s="6" t="n">
        <f aca="false">IF(C743&gt;MEDIAN(C$5:C$8004),1,0)</f>
        <v>1</v>
      </c>
      <c r="R743" s="6" t="n">
        <f aca="false">IF(D743&gt;2,1,0)</f>
        <v>0</v>
      </c>
    </row>
    <row r="744" customFormat="false" ht="15" hidden="false" customHeight="true" outlineLevel="0" collapsed="false">
      <c r="A744" s="6" t="n">
        <f aca="false">1_Data_EDA!O745</f>
        <v>1</v>
      </c>
      <c r="B744" s="6" t="n">
        <f aca="false">1_Data_EDA!H745</f>
        <v>1</v>
      </c>
      <c r="C744" s="7" t="n">
        <f aca="false">1_Data_EDA!I745</f>
        <v>199.9900055</v>
      </c>
      <c r="D744" s="6" t="n">
        <f aca="false">1_Data_EDA!J745</f>
        <v>1</v>
      </c>
      <c r="E744" s="7" t="n">
        <f aca="false">1_Data_EDA!K745</f>
        <v>199.9900055</v>
      </c>
      <c r="F744" s="7" t="n">
        <f aca="false">1_Data_EDA!L745</f>
        <v>50</v>
      </c>
      <c r="G744" s="8" t="n">
        <f aca="false">1_Data_EDA!M745</f>
        <v>0.25</v>
      </c>
      <c r="H744" s="6" t="n">
        <f aca="false">IF(1_Data_EDA!B745="First Class",1,0)</f>
        <v>1</v>
      </c>
      <c r="I744" s="6" t="n">
        <f aca="false">IF(1_Data_EDA!B745="Second Class",1,0)</f>
        <v>0</v>
      </c>
      <c r="J744" s="6" t="n">
        <f aca="false">IF(1_Data_EDA!B745="Same Day",1,0)</f>
        <v>0</v>
      </c>
      <c r="K744" s="6" t="n">
        <f aca="false">IF(1_Data_EDA!C745="Corporate",1,0)</f>
        <v>0</v>
      </c>
      <c r="L744" s="6" t="n">
        <f aca="false">IF(1_Data_EDA!C745="Home Office",1,0)</f>
        <v>0</v>
      </c>
      <c r="M744" s="6" t="n">
        <f aca="false">IF(1_Data_EDA!D745="Europe",1,0)</f>
        <v>1</v>
      </c>
      <c r="N744" s="6" t="n">
        <f aca="false">IF(1_Data_EDA!D745="LATAM",1,0)</f>
        <v>0</v>
      </c>
      <c r="O744" s="6" t="n">
        <f aca="false">IF(1_Data_EDA!D745="Pacific Asia",1,0)</f>
        <v>0</v>
      </c>
      <c r="P744" s="6" t="n">
        <f aca="false">IF(1_Data_EDA!D745="USCA",1,0)</f>
        <v>0</v>
      </c>
      <c r="Q744" s="6" t="n">
        <f aca="false">IF(C744&gt;MEDIAN(C$5:C$8004),1,0)</f>
        <v>1</v>
      </c>
      <c r="R744" s="6" t="n">
        <f aca="false">IF(D744&gt;2,1,0)</f>
        <v>0</v>
      </c>
    </row>
    <row r="745" customFormat="false" ht="15" hidden="false" customHeight="true" outlineLevel="0" collapsed="false">
      <c r="A745" s="6" t="n">
        <f aca="false">1_Data_EDA!O746</f>
        <v>0</v>
      </c>
      <c r="B745" s="6" t="n">
        <f aca="false">1_Data_EDA!H746</f>
        <v>4</v>
      </c>
      <c r="C745" s="7" t="n">
        <f aca="false">1_Data_EDA!I746</f>
        <v>39.75</v>
      </c>
      <c r="D745" s="6" t="n">
        <f aca="false">1_Data_EDA!J746</f>
        <v>1</v>
      </c>
      <c r="E745" s="7" t="n">
        <f aca="false">1_Data_EDA!K746</f>
        <v>39.75</v>
      </c>
      <c r="F745" s="7" t="n">
        <f aca="false">1_Data_EDA!L746</f>
        <v>1.590000033</v>
      </c>
      <c r="G745" s="8" t="n">
        <f aca="false">1_Data_EDA!M746</f>
        <v>0.039999999</v>
      </c>
      <c r="H745" s="6" t="n">
        <f aca="false">IF(1_Data_EDA!B746="First Class",1,0)</f>
        <v>0</v>
      </c>
      <c r="I745" s="6" t="n">
        <f aca="false">IF(1_Data_EDA!B746="Second Class",1,0)</f>
        <v>0</v>
      </c>
      <c r="J745" s="6" t="n">
        <f aca="false">IF(1_Data_EDA!B746="Same Day",1,0)</f>
        <v>0</v>
      </c>
      <c r="K745" s="6" t="n">
        <f aca="false">IF(1_Data_EDA!C746="Corporate",1,0)</f>
        <v>0</v>
      </c>
      <c r="L745" s="6" t="n">
        <f aca="false">IF(1_Data_EDA!C746="Home Office",1,0)</f>
        <v>0</v>
      </c>
      <c r="M745" s="6" t="n">
        <f aca="false">IF(1_Data_EDA!D746="Europe",1,0)</f>
        <v>0</v>
      </c>
      <c r="N745" s="6" t="n">
        <f aca="false">IF(1_Data_EDA!D746="LATAM",1,0)</f>
        <v>0</v>
      </c>
      <c r="O745" s="6" t="n">
        <f aca="false">IF(1_Data_EDA!D746="Pacific Asia",1,0)</f>
        <v>1</v>
      </c>
      <c r="P745" s="6" t="n">
        <f aca="false">IF(1_Data_EDA!D746="USCA",1,0)</f>
        <v>0</v>
      </c>
      <c r="Q745" s="6" t="n">
        <f aca="false">IF(C745&gt;MEDIAN(C$5:C$8004),1,0)</f>
        <v>0</v>
      </c>
      <c r="R745" s="6" t="n">
        <f aca="false">IF(D745&gt;2,1,0)</f>
        <v>0</v>
      </c>
    </row>
    <row r="746" customFormat="false" ht="15" hidden="false" customHeight="true" outlineLevel="0" collapsed="false">
      <c r="A746" s="6" t="n">
        <f aca="false">1_Data_EDA!O747</f>
        <v>1</v>
      </c>
      <c r="B746" s="6" t="n">
        <f aca="false">1_Data_EDA!H747</f>
        <v>4</v>
      </c>
      <c r="C746" s="7" t="n">
        <f aca="false">1_Data_EDA!I747</f>
        <v>399.980011</v>
      </c>
      <c r="D746" s="6" t="n">
        <f aca="false">1_Data_EDA!J747</f>
        <v>1</v>
      </c>
      <c r="E746" s="7" t="n">
        <f aca="false">1_Data_EDA!K747</f>
        <v>399.980011</v>
      </c>
      <c r="F746" s="7" t="n">
        <f aca="false">1_Data_EDA!L747</f>
        <v>72</v>
      </c>
      <c r="G746" s="8" t="n">
        <f aca="false">1_Data_EDA!M747</f>
        <v>0.180000007</v>
      </c>
      <c r="H746" s="6" t="n">
        <f aca="false">IF(1_Data_EDA!B747="First Class",1,0)</f>
        <v>0</v>
      </c>
      <c r="I746" s="6" t="n">
        <f aca="false">IF(1_Data_EDA!B747="Second Class",1,0)</f>
        <v>0</v>
      </c>
      <c r="J746" s="6" t="n">
        <f aca="false">IF(1_Data_EDA!B747="Same Day",1,0)</f>
        <v>0</v>
      </c>
      <c r="K746" s="6" t="n">
        <f aca="false">IF(1_Data_EDA!C747="Corporate",1,0)</f>
        <v>0</v>
      </c>
      <c r="L746" s="6" t="n">
        <f aca="false">IF(1_Data_EDA!C747="Home Office",1,0)</f>
        <v>0</v>
      </c>
      <c r="M746" s="6" t="n">
        <f aca="false">IF(1_Data_EDA!D747="Europe",1,0)</f>
        <v>0</v>
      </c>
      <c r="N746" s="6" t="n">
        <f aca="false">IF(1_Data_EDA!D747="LATAM",1,0)</f>
        <v>1</v>
      </c>
      <c r="O746" s="6" t="n">
        <f aca="false">IF(1_Data_EDA!D747="Pacific Asia",1,0)</f>
        <v>0</v>
      </c>
      <c r="P746" s="6" t="n">
        <f aca="false">IF(1_Data_EDA!D747="USCA",1,0)</f>
        <v>0</v>
      </c>
      <c r="Q746" s="6" t="n">
        <f aca="false">IF(C746&gt;MEDIAN(C$5:C$8004),1,0)</f>
        <v>1</v>
      </c>
      <c r="R746" s="6" t="n">
        <f aca="false">IF(D746&gt;2,1,0)</f>
        <v>0</v>
      </c>
    </row>
    <row r="747" customFormat="false" ht="15" hidden="false" customHeight="true" outlineLevel="0" collapsed="false">
      <c r="A747" s="6" t="n">
        <f aca="false">1_Data_EDA!O748</f>
        <v>0</v>
      </c>
      <c r="B747" s="6" t="n">
        <f aca="false">1_Data_EDA!H748</f>
        <v>4</v>
      </c>
      <c r="C747" s="7" t="n">
        <f aca="false">1_Data_EDA!I748</f>
        <v>399.980011</v>
      </c>
      <c r="D747" s="6" t="n">
        <f aca="false">1_Data_EDA!J748</f>
        <v>1</v>
      </c>
      <c r="E747" s="7" t="n">
        <f aca="false">1_Data_EDA!K748</f>
        <v>399.980011</v>
      </c>
      <c r="F747" s="7" t="n">
        <f aca="false">1_Data_EDA!L748</f>
        <v>60</v>
      </c>
      <c r="G747" s="8" t="n">
        <f aca="false">1_Data_EDA!M748</f>
        <v>0.150000006</v>
      </c>
      <c r="H747" s="6" t="n">
        <f aca="false">IF(1_Data_EDA!B748="First Class",1,0)</f>
        <v>0</v>
      </c>
      <c r="I747" s="6" t="n">
        <f aca="false">IF(1_Data_EDA!B748="Second Class",1,0)</f>
        <v>0</v>
      </c>
      <c r="J747" s="6" t="n">
        <f aca="false">IF(1_Data_EDA!B748="Same Day",1,0)</f>
        <v>0</v>
      </c>
      <c r="K747" s="6" t="n">
        <f aca="false">IF(1_Data_EDA!C748="Corporate",1,0)</f>
        <v>0</v>
      </c>
      <c r="L747" s="6" t="n">
        <f aca="false">IF(1_Data_EDA!C748="Home Office",1,0)</f>
        <v>0</v>
      </c>
      <c r="M747" s="6" t="n">
        <f aca="false">IF(1_Data_EDA!D748="Europe",1,0)</f>
        <v>0</v>
      </c>
      <c r="N747" s="6" t="n">
        <f aca="false">IF(1_Data_EDA!D748="LATAM",1,0)</f>
        <v>1</v>
      </c>
      <c r="O747" s="6" t="n">
        <f aca="false">IF(1_Data_EDA!D748="Pacific Asia",1,0)</f>
        <v>0</v>
      </c>
      <c r="P747" s="6" t="n">
        <f aca="false">IF(1_Data_EDA!D748="USCA",1,0)</f>
        <v>0</v>
      </c>
      <c r="Q747" s="6" t="n">
        <f aca="false">IF(C747&gt;MEDIAN(C$5:C$8004),1,0)</f>
        <v>1</v>
      </c>
      <c r="R747" s="6" t="n">
        <f aca="false">IF(D747&gt;2,1,0)</f>
        <v>0</v>
      </c>
    </row>
    <row r="748" customFormat="false" ht="15" hidden="false" customHeight="true" outlineLevel="0" collapsed="false">
      <c r="A748" s="6" t="n">
        <f aca="false">1_Data_EDA!O749</f>
        <v>0</v>
      </c>
      <c r="B748" s="6" t="n">
        <f aca="false">1_Data_EDA!H749</f>
        <v>4</v>
      </c>
      <c r="C748" s="7" t="n">
        <f aca="false">1_Data_EDA!I749</f>
        <v>50</v>
      </c>
      <c r="D748" s="6" t="n">
        <f aca="false">1_Data_EDA!J749</f>
        <v>2</v>
      </c>
      <c r="E748" s="7" t="n">
        <f aca="false">1_Data_EDA!K749</f>
        <v>100</v>
      </c>
      <c r="F748" s="7" t="n">
        <f aca="false">1_Data_EDA!L749</f>
        <v>2</v>
      </c>
      <c r="G748" s="8" t="n">
        <f aca="false">1_Data_EDA!M749</f>
        <v>0.02</v>
      </c>
      <c r="H748" s="6" t="n">
        <f aca="false">IF(1_Data_EDA!B749="First Class",1,0)</f>
        <v>0</v>
      </c>
      <c r="I748" s="6" t="n">
        <f aca="false">IF(1_Data_EDA!B749="Second Class",1,0)</f>
        <v>0</v>
      </c>
      <c r="J748" s="6" t="n">
        <f aca="false">IF(1_Data_EDA!B749="Same Day",1,0)</f>
        <v>0</v>
      </c>
      <c r="K748" s="6" t="n">
        <f aca="false">IF(1_Data_EDA!C749="Corporate",1,0)</f>
        <v>0</v>
      </c>
      <c r="L748" s="6" t="n">
        <f aca="false">IF(1_Data_EDA!C749="Home Office",1,0)</f>
        <v>0</v>
      </c>
      <c r="M748" s="6" t="n">
        <f aca="false">IF(1_Data_EDA!D749="Europe",1,0)</f>
        <v>1</v>
      </c>
      <c r="N748" s="6" t="n">
        <f aca="false">IF(1_Data_EDA!D749="LATAM",1,0)</f>
        <v>0</v>
      </c>
      <c r="O748" s="6" t="n">
        <f aca="false">IF(1_Data_EDA!D749="Pacific Asia",1,0)</f>
        <v>0</v>
      </c>
      <c r="P748" s="6" t="n">
        <f aca="false">IF(1_Data_EDA!D749="USCA",1,0)</f>
        <v>0</v>
      </c>
      <c r="Q748" s="6" t="n">
        <f aca="false">IF(C748&gt;MEDIAN(C$5:C$8004),1,0)</f>
        <v>0</v>
      </c>
      <c r="R748" s="6" t="n">
        <f aca="false">IF(D748&gt;2,1,0)</f>
        <v>0</v>
      </c>
    </row>
    <row r="749" customFormat="false" ht="15" hidden="false" customHeight="true" outlineLevel="0" collapsed="false">
      <c r="A749" s="6" t="n">
        <f aca="false">1_Data_EDA!O750</f>
        <v>0</v>
      </c>
      <c r="B749" s="6" t="n">
        <f aca="false">1_Data_EDA!H750</f>
        <v>4</v>
      </c>
      <c r="C749" s="7" t="n">
        <f aca="false">1_Data_EDA!I750</f>
        <v>59.99000168</v>
      </c>
      <c r="D749" s="6" t="n">
        <f aca="false">1_Data_EDA!J750</f>
        <v>1</v>
      </c>
      <c r="E749" s="7" t="n">
        <f aca="false">1_Data_EDA!K750</f>
        <v>59.99000168</v>
      </c>
      <c r="F749" s="7" t="n">
        <f aca="false">1_Data_EDA!L750</f>
        <v>7.199999809</v>
      </c>
      <c r="G749" s="8" t="n">
        <f aca="false">1_Data_EDA!M750</f>
        <v>0.119999997</v>
      </c>
      <c r="H749" s="6" t="n">
        <f aca="false">IF(1_Data_EDA!B750="First Class",1,0)</f>
        <v>0</v>
      </c>
      <c r="I749" s="6" t="n">
        <f aca="false">IF(1_Data_EDA!B750="Second Class",1,0)</f>
        <v>0</v>
      </c>
      <c r="J749" s="6" t="n">
        <f aca="false">IF(1_Data_EDA!B750="Same Day",1,0)</f>
        <v>0</v>
      </c>
      <c r="K749" s="6" t="n">
        <f aca="false">IF(1_Data_EDA!C750="Corporate",1,0)</f>
        <v>1</v>
      </c>
      <c r="L749" s="6" t="n">
        <f aca="false">IF(1_Data_EDA!C750="Home Office",1,0)</f>
        <v>0</v>
      </c>
      <c r="M749" s="6" t="n">
        <f aca="false">IF(1_Data_EDA!D750="Europe",1,0)</f>
        <v>1</v>
      </c>
      <c r="N749" s="6" t="n">
        <f aca="false">IF(1_Data_EDA!D750="LATAM",1,0)</f>
        <v>0</v>
      </c>
      <c r="O749" s="6" t="n">
        <f aca="false">IF(1_Data_EDA!D750="Pacific Asia",1,0)</f>
        <v>0</v>
      </c>
      <c r="P749" s="6" t="n">
        <f aca="false">IF(1_Data_EDA!D750="USCA",1,0)</f>
        <v>0</v>
      </c>
      <c r="Q749" s="6" t="n">
        <f aca="false">IF(C749&gt;MEDIAN(C$5:C$8004),1,0)</f>
        <v>0</v>
      </c>
      <c r="R749" s="6" t="n">
        <f aca="false">IF(D749&gt;2,1,0)</f>
        <v>0</v>
      </c>
    </row>
    <row r="750" customFormat="false" ht="15" hidden="false" customHeight="true" outlineLevel="0" collapsed="false">
      <c r="A750" s="6" t="n">
        <f aca="false">1_Data_EDA!O751</f>
        <v>1</v>
      </c>
      <c r="B750" s="6" t="n">
        <f aca="false">1_Data_EDA!H751</f>
        <v>4</v>
      </c>
      <c r="C750" s="7" t="n">
        <f aca="false">1_Data_EDA!I751</f>
        <v>24.98999977</v>
      </c>
      <c r="D750" s="6" t="n">
        <f aca="false">1_Data_EDA!J751</f>
        <v>4</v>
      </c>
      <c r="E750" s="7" t="n">
        <f aca="false">1_Data_EDA!K751</f>
        <v>99.95999908</v>
      </c>
      <c r="F750" s="7" t="n">
        <f aca="false">1_Data_EDA!L751</f>
        <v>24.98999977</v>
      </c>
      <c r="G750" s="8" t="n">
        <f aca="false">1_Data_EDA!M751</f>
        <v>0.25</v>
      </c>
      <c r="H750" s="6" t="n">
        <f aca="false">IF(1_Data_EDA!B751="First Class",1,0)</f>
        <v>0</v>
      </c>
      <c r="I750" s="6" t="n">
        <f aca="false">IF(1_Data_EDA!B751="Second Class",1,0)</f>
        <v>0</v>
      </c>
      <c r="J750" s="6" t="n">
        <f aca="false">IF(1_Data_EDA!B751="Same Day",1,0)</f>
        <v>0</v>
      </c>
      <c r="K750" s="6" t="n">
        <f aca="false">IF(1_Data_EDA!C751="Corporate",1,0)</f>
        <v>1</v>
      </c>
      <c r="L750" s="6" t="n">
        <f aca="false">IF(1_Data_EDA!C751="Home Office",1,0)</f>
        <v>0</v>
      </c>
      <c r="M750" s="6" t="n">
        <f aca="false">IF(1_Data_EDA!D751="Europe",1,0)</f>
        <v>0</v>
      </c>
      <c r="N750" s="6" t="n">
        <f aca="false">IF(1_Data_EDA!D751="LATAM",1,0)</f>
        <v>0</v>
      </c>
      <c r="O750" s="6" t="n">
        <f aca="false">IF(1_Data_EDA!D751="Pacific Asia",1,0)</f>
        <v>0</v>
      </c>
      <c r="P750" s="6" t="n">
        <f aca="false">IF(1_Data_EDA!D751="USCA",1,0)</f>
        <v>1</v>
      </c>
      <c r="Q750" s="6" t="n">
        <f aca="false">IF(C750&gt;MEDIAN(C$5:C$8004),1,0)</f>
        <v>0</v>
      </c>
      <c r="R750" s="6" t="n">
        <f aca="false">IF(D750&gt;2,1,0)</f>
        <v>1</v>
      </c>
    </row>
    <row r="751" customFormat="false" ht="15" hidden="false" customHeight="true" outlineLevel="0" collapsed="false">
      <c r="A751" s="6" t="n">
        <f aca="false">1_Data_EDA!O752</f>
        <v>0</v>
      </c>
      <c r="B751" s="6" t="n">
        <f aca="false">1_Data_EDA!H752</f>
        <v>4</v>
      </c>
      <c r="C751" s="7" t="n">
        <f aca="false">1_Data_EDA!I752</f>
        <v>399.980011</v>
      </c>
      <c r="D751" s="6" t="n">
        <f aca="false">1_Data_EDA!J752</f>
        <v>1</v>
      </c>
      <c r="E751" s="7" t="n">
        <f aca="false">1_Data_EDA!K752</f>
        <v>399.980011</v>
      </c>
      <c r="F751" s="7" t="n">
        <f aca="false">1_Data_EDA!L752</f>
        <v>100</v>
      </c>
      <c r="G751" s="8" t="n">
        <f aca="false">1_Data_EDA!M752</f>
        <v>0.25</v>
      </c>
      <c r="H751" s="6" t="n">
        <f aca="false">IF(1_Data_EDA!B752="First Class",1,0)</f>
        <v>0</v>
      </c>
      <c r="I751" s="6" t="n">
        <f aca="false">IF(1_Data_EDA!B752="Second Class",1,0)</f>
        <v>0</v>
      </c>
      <c r="J751" s="6" t="n">
        <f aca="false">IF(1_Data_EDA!B752="Same Day",1,0)</f>
        <v>0</v>
      </c>
      <c r="K751" s="6" t="n">
        <f aca="false">IF(1_Data_EDA!C752="Corporate",1,0)</f>
        <v>1</v>
      </c>
      <c r="L751" s="6" t="n">
        <f aca="false">IF(1_Data_EDA!C752="Home Office",1,0)</f>
        <v>0</v>
      </c>
      <c r="M751" s="6" t="n">
        <f aca="false">IF(1_Data_EDA!D752="Europe",1,0)</f>
        <v>0</v>
      </c>
      <c r="N751" s="6" t="n">
        <f aca="false">IF(1_Data_EDA!D752="LATAM",1,0)</f>
        <v>0</v>
      </c>
      <c r="O751" s="6" t="n">
        <f aca="false">IF(1_Data_EDA!D752="Pacific Asia",1,0)</f>
        <v>1</v>
      </c>
      <c r="P751" s="6" t="n">
        <f aca="false">IF(1_Data_EDA!D752="USCA",1,0)</f>
        <v>0</v>
      </c>
      <c r="Q751" s="6" t="n">
        <f aca="false">IF(C751&gt;MEDIAN(C$5:C$8004),1,0)</f>
        <v>1</v>
      </c>
      <c r="R751" s="6" t="n">
        <f aca="false">IF(D751&gt;2,1,0)</f>
        <v>0</v>
      </c>
    </row>
    <row r="752" customFormat="false" ht="15" hidden="false" customHeight="true" outlineLevel="0" collapsed="false">
      <c r="A752" s="6" t="n">
        <f aca="false">1_Data_EDA!O753</f>
        <v>1</v>
      </c>
      <c r="B752" s="6" t="n">
        <f aca="false">1_Data_EDA!H753</f>
        <v>4</v>
      </c>
      <c r="C752" s="7" t="n">
        <f aca="false">1_Data_EDA!I753</f>
        <v>59.99000168</v>
      </c>
      <c r="D752" s="6" t="n">
        <f aca="false">1_Data_EDA!J753</f>
        <v>1</v>
      </c>
      <c r="E752" s="7" t="n">
        <f aca="false">1_Data_EDA!K753</f>
        <v>59.99000168</v>
      </c>
      <c r="F752" s="7" t="n">
        <f aca="false">1_Data_EDA!L753</f>
        <v>5.400000095</v>
      </c>
      <c r="G752" s="8" t="n">
        <f aca="false">1_Data_EDA!M753</f>
        <v>0.090000004</v>
      </c>
      <c r="H752" s="6" t="n">
        <f aca="false">IF(1_Data_EDA!B753="First Class",1,0)</f>
        <v>0</v>
      </c>
      <c r="I752" s="6" t="n">
        <f aca="false">IF(1_Data_EDA!B753="Second Class",1,0)</f>
        <v>0</v>
      </c>
      <c r="J752" s="6" t="n">
        <f aca="false">IF(1_Data_EDA!B753="Same Day",1,0)</f>
        <v>0</v>
      </c>
      <c r="K752" s="6" t="n">
        <f aca="false">IF(1_Data_EDA!C753="Corporate",1,0)</f>
        <v>0</v>
      </c>
      <c r="L752" s="6" t="n">
        <f aca="false">IF(1_Data_EDA!C753="Home Office",1,0)</f>
        <v>0</v>
      </c>
      <c r="M752" s="6" t="n">
        <f aca="false">IF(1_Data_EDA!D753="Europe",1,0)</f>
        <v>0</v>
      </c>
      <c r="N752" s="6" t="n">
        <f aca="false">IF(1_Data_EDA!D753="LATAM",1,0)</f>
        <v>1</v>
      </c>
      <c r="O752" s="6" t="n">
        <f aca="false">IF(1_Data_EDA!D753="Pacific Asia",1,0)</f>
        <v>0</v>
      </c>
      <c r="P752" s="6" t="n">
        <f aca="false">IF(1_Data_EDA!D753="USCA",1,0)</f>
        <v>0</v>
      </c>
      <c r="Q752" s="6" t="n">
        <f aca="false">IF(C752&gt;MEDIAN(C$5:C$8004),1,0)</f>
        <v>0</v>
      </c>
      <c r="R752" s="6" t="n">
        <f aca="false">IF(D752&gt;2,1,0)</f>
        <v>0</v>
      </c>
    </row>
    <row r="753" customFormat="false" ht="15" hidden="false" customHeight="true" outlineLevel="0" collapsed="false">
      <c r="A753" s="6" t="n">
        <f aca="false">1_Data_EDA!O754</f>
        <v>1</v>
      </c>
      <c r="B753" s="6" t="n">
        <f aca="false">1_Data_EDA!H754</f>
        <v>4</v>
      </c>
      <c r="C753" s="7" t="n">
        <f aca="false">1_Data_EDA!I754</f>
        <v>39.75</v>
      </c>
      <c r="D753" s="6" t="n">
        <f aca="false">1_Data_EDA!J754</f>
        <v>1</v>
      </c>
      <c r="E753" s="7" t="n">
        <f aca="false">1_Data_EDA!K754</f>
        <v>39.75</v>
      </c>
      <c r="F753" s="7" t="n">
        <f aca="false">1_Data_EDA!L754</f>
        <v>0.800000012</v>
      </c>
      <c r="G753" s="8" t="n">
        <f aca="false">1_Data_EDA!M754</f>
        <v>0.02</v>
      </c>
      <c r="H753" s="6" t="n">
        <f aca="false">IF(1_Data_EDA!B754="First Class",1,0)</f>
        <v>0</v>
      </c>
      <c r="I753" s="6" t="n">
        <f aca="false">IF(1_Data_EDA!B754="Second Class",1,0)</f>
        <v>0</v>
      </c>
      <c r="J753" s="6" t="n">
        <f aca="false">IF(1_Data_EDA!B754="Same Day",1,0)</f>
        <v>0</v>
      </c>
      <c r="K753" s="6" t="n">
        <f aca="false">IF(1_Data_EDA!C754="Corporate",1,0)</f>
        <v>1</v>
      </c>
      <c r="L753" s="6" t="n">
        <f aca="false">IF(1_Data_EDA!C754="Home Office",1,0)</f>
        <v>0</v>
      </c>
      <c r="M753" s="6" t="n">
        <f aca="false">IF(1_Data_EDA!D754="Europe",1,0)</f>
        <v>0</v>
      </c>
      <c r="N753" s="6" t="n">
        <f aca="false">IF(1_Data_EDA!D754="LATAM",1,0)</f>
        <v>0</v>
      </c>
      <c r="O753" s="6" t="n">
        <f aca="false">IF(1_Data_EDA!D754="Pacific Asia",1,0)</f>
        <v>1</v>
      </c>
      <c r="P753" s="6" t="n">
        <f aca="false">IF(1_Data_EDA!D754="USCA",1,0)</f>
        <v>0</v>
      </c>
      <c r="Q753" s="6" t="n">
        <f aca="false">IF(C753&gt;MEDIAN(C$5:C$8004),1,0)</f>
        <v>0</v>
      </c>
      <c r="R753" s="6" t="n">
        <f aca="false">IF(D753&gt;2,1,0)</f>
        <v>0</v>
      </c>
    </row>
    <row r="754" customFormat="false" ht="15" hidden="false" customHeight="true" outlineLevel="0" collapsed="false">
      <c r="A754" s="6" t="n">
        <f aca="false">1_Data_EDA!O755</f>
        <v>0</v>
      </c>
      <c r="B754" s="6" t="n">
        <f aca="false">1_Data_EDA!H755</f>
        <v>4</v>
      </c>
      <c r="C754" s="7" t="n">
        <f aca="false">1_Data_EDA!I755</f>
        <v>59.99000168</v>
      </c>
      <c r="D754" s="6" t="n">
        <f aca="false">1_Data_EDA!J755</f>
        <v>3</v>
      </c>
      <c r="E754" s="7" t="n">
        <f aca="false">1_Data_EDA!K755</f>
        <v>179.9700012</v>
      </c>
      <c r="F754" s="7" t="n">
        <f aca="false">1_Data_EDA!L755</f>
        <v>35.99000168</v>
      </c>
      <c r="G754" s="8" t="n">
        <f aca="false">1_Data_EDA!M755</f>
        <v>0.200000003</v>
      </c>
      <c r="H754" s="6" t="n">
        <f aca="false">IF(1_Data_EDA!B755="First Class",1,0)</f>
        <v>0</v>
      </c>
      <c r="I754" s="6" t="n">
        <f aca="false">IF(1_Data_EDA!B755="Second Class",1,0)</f>
        <v>0</v>
      </c>
      <c r="J754" s="6" t="n">
        <f aca="false">IF(1_Data_EDA!B755="Same Day",1,0)</f>
        <v>0</v>
      </c>
      <c r="K754" s="6" t="n">
        <f aca="false">IF(1_Data_EDA!C755="Corporate",1,0)</f>
        <v>0</v>
      </c>
      <c r="L754" s="6" t="n">
        <f aca="false">IF(1_Data_EDA!C755="Home Office",1,0)</f>
        <v>0</v>
      </c>
      <c r="M754" s="6" t="n">
        <f aca="false">IF(1_Data_EDA!D755="Europe",1,0)</f>
        <v>0</v>
      </c>
      <c r="N754" s="6" t="n">
        <f aca="false">IF(1_Data_EDA!D755="LATAM",1,0)</f>
        <v>1</v>
      </c>
      <c r="O754" s="6" t="n">
        <f aca="false">IF(1_Data_EDA!D755="Pacific Asia",1,0)</f>
        <v>0</v>
      </c>
      <c r="P754" s="6" t="n">
        <f aca="false">IF(1_Data_EDA!D755="USCA",1,0)</f>
        <v>0</v>
      </c>
      <c r="Q754" s="6" t="n">
        <f aca="false">IF(C754&gt;MEDIAN(C$5:C$8004),1,0)</f>
        <v>0</v>
      </c>
      <c r="R754" s="6" t="n">
        <f aca="false">IF(D754&gt;2,1,0)</f>
        <v>1</v>
      </c>
    </row>
    <row r="755" customFormat="false" ht="15" hidden="false" customHeight="true" outlineLevel="0" collapsed="false">
      <c r="A755" s="6" t="n">
        <f aca="false">1_Data_EDA!O756</f>
        <v>0</v>
      </c>
      <c r="B755" s="6" t="n">
        <f aca="false">1_Data_EDA!H756</f>
        <v>4</v>
      </c>
      <c r="C755" s="7" t="n">
        <f aca="false">1_Data_EDA!I756</f>
        <v>49.97999954</v>
      </c>
      <c r="D755" s="6" t="n">
        <f aca="false">1_Data_EDA!J756</f>
        <v>4</v>
      </c>
      <c r="E755" s="7" t="n">
        <f aca="false">1_Data_EDA!K756</f>
        <v>199.9199982</v>
      </c>
      <c r="F755" s="7" t="n">
        <f aca="false">1_Data_EDA!L756</f>
        <v>35.99000168</v>
      </c>
      <c r="G755" s="8" t="n">
        <f aca="false">1_Data_EDA!M756</f>
        <v>0.180000007</v>
      </c>
      <c r="H755" s="6" t="n">
        <f aca="false">IF(1_Data_EDA!B756="First Class",1,0)</f>
        <v>0</v>
      </c>
      <c r="I755" s="6" t="n">
        <f aca="false">IF(1_Data_EDA!B756="Second Class",1,0)</f>
        <v>0</v>
      </c>
      <c r="J755" s="6" t="n">
        <f aca="false">IF(1_Data_EDA!B756="Same Day",1,0)</f>
        <v>0</v>
      </c>
      <c r="K755" s="6" t="n">
        <f aca="false">IF(1_Data_EDA!C756="Corporate",1,0)</f>
        <v>0</v>
      </c>
      <c r="L755" s="6" t="n">
        <f aca="false">IF(1_Data_EDA!C756="Home Office",1,0)</f>
        <v>0</v>
      </c>
      <c r="M755" s="6" t="n">
        <f aca="false">IF(1_Data_EDA!D756="Europe",1,0)</f>
        <v>0</v>
      </c>
      <c r="N755" s="6" t="n">
        <f aca="false">IF(1_Data_EDA!D756="LATAM",1,0)</f>
        <v>0</v>
      </c>
      <c r="O755" s="6" t="n">
        <f aca="false">IF(1_Data_EDA!D756="Pacific Asia",1,0)</f>
        <v>0</v>
      </c>
      <c r="P755" s="6" t="n">
        <f aca="false">IF(1_Data_EDA!D756="USCA",1,0)</f>
        <v>0</v>
      </c>
      <c r="Q755" s="6" t="n">
        <f aca="false">IF(C755&gt;MEDIAN(C$5:C$8004),1,0)</f>
        <v>0</v>
      </c>
      <c r="R755" s="6" t="n">
        <f aca="false">IF(D755&gt;2,1,0)</f>
        <v>1</v>
      </c>
    </row>
    <row r="756" customFormat="false" ht="15" hidden="false" customHeight="true" outlineLevel="0" collapsed="false">
      <c r="A756" s="6" t="n">
        <f aca="false">1_Data_EDA!O757</f>
        <v>0</v>
      </c>
      <c r="B756" s="6" t="n">
        <f aca="false">1_Data_EDA!H757</f>
        <v>2</v>
      </c>
      <c r="C756" s="7" t="n">
        <f aca="false">1_Data_EDA!I757</f>
        <v>399.980011</v>
      </c>
      <c r="D756" s="6" t="n">
        <f aca="false">1_Data_EDA!J757</f>
        <v>1</v>
      </c>
      <c r="E756" s="7" t="n">
        <f aca="false">1_Data_EDA!K757</f>
        <v>399.980011</v>
      </c>
      <c r="F756" s="7" t="n">
        <f aca="false">1_Data_EDA!L757</f>
        <v>4</v>
      </c>
      <c r="G756" s="8" t="n">
        <f aca="false">1_Data_EDA!M757</f>
        <v>0.01</v>
      </c>
      <c r="H756" s="6" t="n">
        <f aca="false">IF(1_Data_EDA!B757="First Class",1,0)</f>
        <v>0</v>
      </c>
      <c r="I756" s="6" t="n">
        <f aca="false">IF(1_Data_EDA!B757="Second Class",1,0)</f>
        <v>1</v>
      </c>
      <c r="J756" s="6" t="n">
        <f aca="false">IF(1_Data_EDA!B757="Same Day",1,0)</f>
        <v>0</v>
      </c>
      <c r="K756" s="6" t="n">
        <f aca="false">IF(1_Data_EDA!C757="Corporate",1,0)</f>
        <v>0</v>
      </c>
      <c r="L756" s="6" t="n">
        <f aca="false">IF(1_Data_EDA!C757="Home Office",1,0)</f>
        <v>0</v>
      </c>
      <c r="M756" s="6" t="n">
        <f aca="false">IF(1_Data_EDA!D757="Europe",1,0)</f>
        <v>1</v>
      </c>
      <c r="N756" s="6" t="n">
        <f aca="false">IF(1_Data_EDA!D757="LATAM",1,0)</f>
        <v>0</v>
      </c>
      <c r="O756" s="6" t="n">
        <f aca="false">IF(1_Data_EDA!D757="Pacific Asia",1,0)</f>
        <v>0</v>
      </c>
      <c r="P756" s="6" t="n">
        <f aca="false">IF(1_Data_EDA!D757="USCA",1,0)</f>
        <v>0</v>
      </c>
      <c r="Q756" s="6" t="n">
        <f aca="false">IF(C756&gt;MEDIAN(C$5:C$8004),1,0)</f>
        <v>1</v>
      </c>
      <c r="R756" s="6" t="n">
        <f aca="false">IF(D756&gt;2,1,0)</f>
        <v>0</v>
      </c>
    </row>
    <row r="757" customFormat="false" ht="15" hidden="false" customHeight="true" outlineLevel="0" collapsed="false">
      <c r="A757" s="6" t="n">
        <f aca="false">1_Data_EDA!O758</f>
        <v>0</v>
      </c>
      <c r="B757" s="6" t="n">
        <f aca="false">1_Data_EDA!H758</f>
        <v>4</v>
      </c>
      <c r="C757" s="7" t="n">
        <f aca="false">1_Data_EDA!I758</f>
        <v>59.99000168</v>
      </c>
      <c r="D757" s="6" t="n">
        <f aca="false">1_Data_EDA!J758</f>
        <v>3</v>
      </c>
      <c r="E757" s="7" t="n">
        <f aca="false">1_Data_EDA!K758</f>
        <v>179.9700012</v>
      </c>
      <c r="F757" s="7" t="n">
        <f aca="false">1_Data_EDA!L758</f>
        <v>12.60000038</v>
      </c>
      <c r="G757" s="8" t="n">
        <f aca="false">1_Data_EDA!M758</f>
        <v>0.07</v>
      </c>
      <c r="H757" s="6" t="n">
        <f aca="false">IF(1_Data_EDA!B758="First Class",1,0)</f>
        <v>0</v>
      </c>
      <c r="I757" s="6" t="n">
        <f aca="false">IF(1_Data_EDA!B758="Second Class",1,0)</f>
        <v>0</v>
      </c>
      <c r="J757" s="6" t="n">
        <f aca="false">IF(1_Data_EDA!B758="Same Day",1,0)</f>
        <v>0</v>
      </c>
      <c r="K757" s="6" t="n">
        <f aca="false">IF(1_Data_EDA!C758="Corporate",1,0)</f>
        <v>1</v>
      </c>
      <c r="L757" s="6" t="n">
        <f aca="false">IF(1_Data_EDA!C758="Home Office",1,0)</f>
        <v>0</v>
      </c>
      <c r="M757" s="6" t="n">
        <f aca="false">IF(1_Data_EDA!D758="Europe",1,0)</f>
        <v>0</v>
      </c>
      <c r="N757" s="6" t="n">
        <f aca="false">IF(1_Data_EDA!D758="LATAM",1,0)</f>
        <v>1</v>
      </c>
      <c r="O757" s="6" t="n">
        <f aca="false">IF(1_Data_EDA!D758="Pacific Asia",1,0)</f>
        <v>0</v>
      </c>
      <c r="P757" s="6" t="n">
        <f aca="false">IF(1_Data_EDA!D758="USCA",1,0)</f>
        <v>0</v>
      </c>
      <c r="Q757" s="6" t="n">
        <f aca="false">IF(C757&gt;MEDIAN(C$5:C$8004),1,0)</f>
        <v>0</v>
      </c>
      <c r="R757" s="6" t="n">
        <f aca="false">IF(D757&gt;2,1,0)</f>
        <v>1</v>
      </c>
    </row>
    <row r="758" customFormat="false" ht="15" hidden="false" customHeight="true" outlineLevel="0" collapsed="false">
      <c r="A758" s="6" t="n">
        <f aca="false">1_Data_EDA!O759</f>
        <v>1</v>
      </c>
      <c r="B758" s="6" t="n">
        <f aca="false">1_Data_EDA!H759</f>
        <v>4</v>
      </c>
      <c r="C758" s="7" t="n">
        <f aca="false">1_Data_EDA!I759</f>
        <v>129.9900055</v>
      </c>
      <c r="D758" s="6" t="n">
        <f aca="false">1_Data_EDA!J759</f>
        <v>1</v>
      </c>
      <c r="E758" s="7" t="n">
        <f aca="false">1_Data_EDA!K759</f>
        <v>129.9900055</v>
      </c>
      <c r="F758" s="7" t="n">
        <f aca="false">1_Data_EDA!L759</f>
        <v>23.39999962</v>
      </c>
      <c r="G758" s="8" t="n">
        <f aca="false">1_Data_EDA!M759</f>
        <v>0.180000007</v>
      </c>
      <c r="H758" s="6" t="n">
        <f aca="false">IF(1_Data_EDA!B759="First Class",1,0)</f>
        <v>0</v>
      </c>
      <c r="I758" s="6" t="n">
        <f aca="false">IF(1_Data_EDA!B759="Second Class",1,0)</f>
        <v>0</v>
      </c>
      <c r="J758" s="6" t="n">
        <f aca="false">IF(1_Data_EDA!B759="Same Day",1,0)</f>
        <v>0</v>
      </c>
      <c r="K758" s="6" t="n">
        <f aca="false">IF(1_Data_EDA!C759="Corporate",1,0)</f>
        <v>1</v>
      </c>
      <c r="L758" s="6" t="n">
        <f aca="false">IF(1_Data_EDA!C759="Home Office",1,0)</f>
        <v>0</v>
      </c>
      <c r="M758" s="6" t="n">
        <f aca="false">IF(1_Data_EDA!D759="Europe",1,0)</f>
        <v>0</v>
      </c>
      <c r="N758" s="6" t="n">
        <f aca="false">IF(1_Data_EDA!D759="LATAM",1,0)</f>
        <v>0</v>
      </c>
      <c r="O758" s="6" t="n">
        <f aca="false">IF(1_Data_EDA!D759="Pacific Asia",1,0)</f>
        <v>1</v>
      </c>
      <c r="P758" s="6" t="n">
        <f aca="false">IF(1_Data_EDA!D759="USCA",1,0)</f>
        <v>0</v>
      </c>
      <c r="Q758" s="6" t="n">
        <f aca="false">IF(C758&gt;MEDIAN(C$5:C$8004),1,0)</f>
        <v>1</v>
      </c>
      <c r="R758" s="6" t="n">
        <f aca="false">IF(D758&gt;2,1,0)</f>
        <v>0</v>
      </c>
    </row>
    <row r="759" customFormat="false" ht="15" hidden="false" customHeight="true" outlineLevel="0" collapsed="false">
      <c r="A759" s="6" t="n">
        <f aca="false">1_Data_EDA!O760</f>
        <v>0</v>
      </c>
      <c r="B759" s="6" t="n">
        <f aca="false">1_Data_EDA!H760</f>
        <v>0</v>
      </c>
      <c r="C759" s="7" t="n">
        <f aca="false">1_Data_EDA!I760</f>
        <v>299.980011</v>
      </c>
      <c r="D759" s="6" t="n">
        <f aca="false">1_Data_EDA!J760</f>
        <v>1</v>
      </c>
      <c r="E759" s="7" t="n">
        <f aca="false">1_Data_EDA!K760</f>
        <v>299.980011</v>
      </c>
      <c r="F759" s="7" t="n">
        <f aca="false">1_Data_EDA!L760</f>
        <v>51</v>
      </c>
      <c r="G759" s="8" t="n">
        <f aca="false">1_Data_EDA!M760</f>
        <v>0.170000002</v>
      </c>
      <c r="H759" s="6" t="n">
        <f aca="false">IF(1_Data_EDA!B760="First Class",1,0)</f>
        <v>0</v>
      </c>
      <c r="I759" s="6" t="n">
        <f aca="false">IF(1_Data_EDA!B760="Second Class",1,0)</f>
        <v>0</v>
      </c>
      <c r="J759" s="6" t="n">
        <f aca="false">IF(1_Data_EDA!B760="Same Day",1,0)</f>
        <v>1</v>
      </c>
      <c r="K759" s="6" t="n">
        <f aca="false">IF(1_Data_EDA!C760="Corporate",1,0)</f>
        <v>1</v>
      </c>
      <c r="L759" s="6" t="n">
        <f aca="false">IF(1_Data_EDA!C760="Home Office",1,0)</f>
        <v>0</v>
      </c>
      <c r="M759" s="6" t="n">
        <f aca="false">IF(1_Data_EDA!D760="Europe",1,0)</f>
        <v>0</v>
      </c>
      <c r="N759" s="6" t="n">
        <f aca="false">IF(1_Data_EDA!D760="LATAM",1,0)</f>
        <v>1</v>
      </c>
      <c r="O759" s="6" t="n">
        <f aca="false">IF(1_Data_EDA!D760="Pacific Asia",1,0)</f>
        <v>0</v>
      </c>
      <c r="P759" s="6" t="n">
        <f aca="false">IF(1_Data_EDA!D760="USCA",1,0)</f>
        <v>0</v>
      </c>
      <c r="Q759" s="6" t="n">
        <f aca="false">IF(C759&gt;MEDIAN(C$5:C$8004),1,0)</f>
        <v>1</v>
      </c>
      <c r="R759" s="6" t="n">
        <f aca="false">IF(D759&gt;2,1,0)</f>
        <v>0</v>
      </c>
    </row>
    <row r="760" customFormat="false" ht="15" hidden="false" customHeight="true" outlineLevel="0" collapsed="false">
      <c r="A760" s="6" t="n">
        <f aca="false">1_Data_EDA!O761</f>
        <v>0</v>
      </c>
      <c r="B760" s="6" t="n">
        <f aca="false">1_Data_EDA!H761</f>
        <v>4</v>
      </c>
      <c r="C760" s="7" t="n">
        <f aca="false">1_Data_EDA!I761</f>
        <v>129.9900055</v>
      </c>
      <c r="D760" s="6" t="n">
        <f aca="false">1_Data_EDA!J761</f>
        <v>1</v>
      </c>
      <c r="E760" s="7" t="n">
        <f aca="false">1_Data_EDA!K761</f>
        <v>129.9900055</v>
      </c>
      <c r="F760" s="7" t="n">
        <f aca="false">1_Data_EDA!L761</f>
        <v>16.89999962</v>
      </c>
      <c r="G760" s="8" t="n">
        <f aca="false">1_Data_EDA!M761</f>
        <v>0.129999995</v>
      </c>
      <c r="H760" s="6" t="n">
        <f aca="false">IF(1_Data_EDA!B761="First Class",1,0)</f>
        <v>0</v>
      </c>
      <c r="I760" s="6" t="n">
        <f aca="false">IF(1_Data_EDA!B761="Second Class",1,0)</f>
        <v>0</v>
      </c>
      <c r="J760" s="6" t="n">
        <f aca="false">IF(1_Data_EDA!B761="Same Day",1,0)</f>
        <v>0</v>
      </c>
      <c r="K760" s="6" t="n">
        <f aca="false">IF(1_Data_EDA!C761="Corporate",1,0)</f>
        <v>0</v>
      </c>
      <c r="L760" s="6" t="n">
        <f aca="false">IF(1_Data_EDA!C761="Home Office",1,0)</f>
        <v>0</v>
      </c>
      <c r="M760" s="6" t="n">
        <f aca="false">IF(1_Data_EDA!D761="Europe",1,0)</f>
        <v>0</v>
      </c>
      <c r="N760" s="6" t="n">
        <f aca="false">IF(1_Data_EDA!D761="LATAM",1,0)</f>
        <v>0</v>
      </c>
      <c r="O760" s="6" t="n">
        <f aca="false">IF(1_Data_EDA!D761="Pacific Asia",1,0)</f>
        <v>1</v>
      </c>
      <c r="P760" s="6" t="n">
        <f aca="false">IF(1_Data_EDA!D761="USCA",1,0)</f>
        <v>0</v>
      </c>
      <c r="Q760" s="6" t="n">
        <f aca="false">IF(C760&gt;MEDIAN(C$5:C$8004),1,0)</f>
        <v>1</v>
      </c>
      <c r="R760" s="6" t="n">
        <f aca="false">IF(D760&gt;2,1,0)</f>
        <v>0</v>
      </c>
    </row>
    <row r="761" customFormat="false" ht="15" hidden="false" customHeight="true" outlineLevel="0" collapsed="false">
      <c r="A761" s="6" t="n">
        <f aca="false">1_Data_EDA!O762</f>
        <v>1</v>
      </c>
      <c r="B761" s="6" t="n">
        <f aca="false">1_Data_EDA!H762</f>
        <v>4</v>
      </c>
      <c r="C761" s="7" t="n">
        <f aca="false">1_Data_EDA!I762</f>
        <v>59.99000168</v>
      </c>
      <c r="D761" s="6" t="n">
        <f aca="false">1_Data_EDA!J762</f>
        <v>2</v>
      </c>
      <c r="E761" s="7" t="n">
        <f aca="false">1_Data_EDA!K762</f>
        <v>119.9800034</v>
      </c>
      <c r="F761" s="7" t="n">
        <f aca="false">1_Data_EDA!L762</f>
        <v>14.39999962</v>
      </c>
      <c r="G761" s="8" t="n">
        <f aca="false">1_Data_EDA!M762</f>
        <v>0.119999997</v>
      </c>
      <c r="H761" s="6" t="n">
        <f aca="false">IF(1_Data_EDA!B762="First Class",1,0)</f>
        <v>0</v>
      </c>
      <c r="I761" s="6" t="n">
        <f aca="false">IF(1_Data_EDA!B762="Second Class",1,0)</f>
        <v>0</v>
      </c>
      <c r="J761" s="6" t="n">
        <f aca="false">IF(1_Data_EDA!B762="Same Day",1,0)</f>
        <v>0</v>
      </c>
      <c r="K761" s="6" t="n">
        <f aca="false">IF(1_Data_EDA!C762="Corporate",1,0)</f>
        <v>1</v>
      </c>
      <c r="L761" s="6" t="n">
        <f aca="false">IF(1_Data_EDA!C762="Home Office",1,0)</f>
        <v>0</v>
      </c>
      <c r="M761" s="6" t="n">
        <f aca="false">IF(1_Data_EDA!D762="Europe",1,0)</f>
        <v>1</v>
      </c>
      <c r="N761" s="6" t="n">
        <f aca="false">IF(1_Data_EDA!D762="LATAM",1,0)</f>
        <v>0</v>
      </c>
      <c r="O761" s="6" t="n">
        <f aca="false">IF(1_Data_EDA!D762="Pacific Asia",1,0)</f>
        <v>0</v>
      </c>
      <c r="P761" s="6" t="n">
        <f aca="false">IF(1_Data_EDA!D762="USCA",1,0)</f>
        <v>0</v>
      </c>
      <c r="Q761" s="6" t="n">
        <f aca="false">IF(C761&gt;MEDIAN(C$5:C$8004),1,0)</f>
        <v>0</v>
      </c>
      <c r="R761" s="6" t="n">
        <f aca="false">IF(D761&gt;2,1,0)</f>
        <v>0</v>
      </c>
    </row>
    <row r="762" customFormat="false" ht="15" hidden="false" customHeight="true" outlineLevel="0" collapsed="false">
      <c r="A762" s="6" t="n">
        <f aca="false">1_Data_EDA!O763</f>
        <v>1</v>
      </c>
      <c r="B762" s="6" t="n">
        <f aca="false">1_Data_EDA!H763</f>
        <v>1</v>
      </c>
      <c r="C762" s="7" t="n">
        <f aca="false">1_Data_EDA!I763</f>
        <v>50</v>
      </c>
      <c r="D762" s="6" t="n">
        <f aca="false">1_Data_EDA!J763</f>
        <v>4</v>
      </c>
      <c r="E762" s="7" t="n">
        <f aca="false">1_Data_EDA!K763</f>
        <v>200</v>
      </c>
      <c r="F762" s="7" t="n">
        <f aca="false">1_Data_EDA!L763</f>
        <v>26</v>
      </c>
      <c r="G762" s="8" t="n">
        <f aca="false">1_Data_EDA!M763</f>
        <v>0.129999995</v>
      </c>
      <c r="H762" s="6" t="n">
        <f aca="false">IF(1_Data_EDA!B763="First Class",1,0)</f>
        <v>1</v>
      </c>
      <c r="I762" s="6" t="n">
        <f aca="false">IF(1_Data_EDA!B763="Second Class",1,0)</f>
        <v>0</v>
      </c>
      <c r="J762" s="6" t="n">
        <f aca="false">IF(1_Data_EDA!B763="Same Day",1,0)</f>
        <v>0</v>
      </c>
      <c r="K762" s="6" t="n">
        <f aca="false">IF(1_Data_EDA!C763="Corporate",1,0)</f>
        <v>0</v>
      </c>
      <c r="L762" s="6" t="n">
        <f aca="false">IF(1_Data_EDA!C763="Home Office",1,0)</f>
        <v>0</v>
      </c>
      <c r="M762" s="6" t="n">
        <f aca="false">IF(1_Data_EDA!D763="Europe",1,0)</f>
        <v>0</v>
      </c>
      <c r="N762" s="6" t="n">
        <f aca="false">IF(1_Data_EDA!D763="LATAM",1,0)</f>
        <v>1</v>
      </c>
      <c r="O762" s="6" t="n">
        <f aca="false">IF(1_Data_EDA!D763="Pacific Asia",1,0)</f>
        <v>0</v>
      </c>
      <c r="P762" s="6" t="n">
        <f aca="false">IF(1_Data_EDA!D763="USCA",1,0)</f>
        <v>0</v>
      </c>
      <c r="Q762" s="6" t="n">
        <f aca="false">IF(C762&gt;MEDIAN(C$5:C$8004),1,0)</f>
        <v>0</v>
      </c>
      <c r="R762" s="6" t="n">
        <f aca="false">IF(D762&gt;2,1,0)</f>
        <v>1</v>
      </c>
    </row>
    <row r="763" customFormat="false" ht="15" hidden="false" customHeight="true" outlineLevel="0" collapsed="false">
      <c r="A763" s="6" t="n">
        <f aca="false">1_Data_EDA!O764</f>
        <v>0</v>
      </c>
      <c r="B763" s="6" t="n">
        <f aca="false">1_Data_EDA!H764</f>
        <v>4</v>
      </c>
      <c r="C763" s="7" t="n">
        <f aca="false">1_Data_EDA!I764</f>
        <v>59.99000168</v>
      </c>
      <c r="D763" s="6" t="n">
        <f aca="false">1_Data_EDA!J764</f>
        <v>3</v>
      </c>
      <c r="E763" s="7" t="n">
        <f aca="false">1_Data_EDA!K764</f>
        <v>179.9700012</v>
      </c>
      <c r="F763" s="7" t="n">
        <f aca="false">1_Data_EDA!L764</f>
        <v>18</v>
      </c>
      <c r="G763" s="8" t="n">
        <f aca="false">1_Data_EDA!M764</f>
        <v>0.100000001</v>
      </c>
      <c r="H763" s="6" t="n">
        <f aca="false">IF(1_Data_EDA!B764="First Class",1,0)</f>
        <v>0</v>
      </c>
      <c r="I763" s="6" t="n">
        <f aca="false">IF(1_Data_EDA!B764="Second Class",1,0)</f>
        <v>0</v>
      </c>
      <c r="J763" s="6" t="n">
        <f aca="false">IF(1_Data_EDA!B764="Same Day",1,0)</f>
        <v>0</v>
      </c>
      <c r="K763" s="6" t="n">
        <f aca="false">IF(1_Data_EDA!C764="Corporate",1,0)</f>
        <v>0</v>
      </c>
      <c r="L763" s="6" t="n">
        <f aca="false">IF(1_Data_EDA!C764="Home Office",1,0)</f>
        <v>0</v>
      </c>
      <c r="M763" s="6" t="n">
        <f aca="false">IF(1_Data_EDA!D764="Europe",1,0)</f>
        <v>0</v>
      </c>
      <c r="N763" s="6" t="n">
        <f aca="false">IF(1_Data_EDA!D764="LATAM",1,0)</f>
        <v>0</v>
      </c>
      <c r="O763" s="6" t="n">
        <f aca="false">IF(1_Data_EDA!D764="Pacific Asia",1,0)</f>
        <v>1</v>
      </c>
      <c r="P763" s="6" t="n">
        <f aca="false">IF(1_Data_EDA!D764="USCA",1,0)</f>
        <v>0</v>
      </c>
      <c r="Q763" s="6" t="n">
        <f aca="false">IF(C763&gt;MEDIAN(C$5:C$8004),1,0)</f>
        <v>0</v>
      </c>
      <c r="R763" s="6" t="n">
        <f aca="false">IF(D763&gt;2,1,0)</f>
        <v>1</v>
      </c>
    </row>
    <row r="764" customFormat="false" ht="15" hidden="false" customHeight="true" outlineLevel="0" collapsed="false">
      <c r="A764" s="6" t="n">
        <f aca="false">1_Data_EDA!O765</f>
        <v>0</v>
      </c>
      <c r="B764" s="6" t="n">
        <f aca="false">1_Data_EDA!H765</f>
        <v>4</v>
      </c>
      <c r="C764" s="7" t="n">
        <f aca="false">1_Data_EDA!I765</f>
        <v>399.980011</v>
      </c>
      <c r="D764" s="6" t="n">
        <f aca="false">1_Data_EDA!J765</f>
        <v>1</v>
      </c>
      <c r="E764" s="7" t="n">
        <f aca="false">1_Data_EDA!K765</f>
        <v>399.980011</v>
      </c>
      <c r="F764" s="7" t="n">
        <f aca="false">1_Data_EDA!L765</f>
        <v>12</v>
      </c>
      <c r="G764" s="8" t="n">
        <f aca="false">1_Data_EDA!M765</f>
        <v>0.029999999</v>
      </c>
      <c r="H764" s="6" t="n">
        <f aca="false">IF(1_Data_EDA!B765="First Class",1,0)</f>
        <v>0</v>
      </c>
      <c r="I764" s="6" t="n">
        <f aca="false">IF(1_Data_EDA!B765="Second Class",1,0)</f>
        <v>0</v>
      </c>
      <c r="J764" s="6" t="n">
        <f aca="false">IF(1_Data_EDA!B765="Same Day",1,0)</f>
        <v>0</v>
      </c>
      <c r="K764" s="6" t="n">
        <f aca="false">IF(1_Data_EDA!C765="Corporate",1,0)</f>
        <v>0</v>
      </c>
      <c r="L764" s="6" t="n">
        <f aca="false">IF(1_Data_EDA!C765="Home Office",1,0)</f>
        <v>0</v>
      </c>
      <c r="M764" s="6" t="n">
        <f aca="false">IF(1_Data_EDA!D765="Europe",1,0)</f>
        <v>0</v>
      </c>
      <c r="N764" s="6" t="n">
        <f aca="false">IF(1_Data_EDA!D765="LATAM",1,0)</f>
        <v>0</v>
      </c>
      <c r="O764" s="6" t="n">
        <f aca="false">IF(1_Data_EDA!D765="Pacific Asia",1,0)</f>
        <v>0</v>
      </c>
      <c r="P764" s="6" t="n">
        <f aca="false">IF(1_Data_EDA!D765="USCA",1,0)</f>
        <v>1</v>
      </c>
      <c r="Q764" s="6" t="n">
        <f aca="false">IF(C764&gt;MEDIAN(C$5:C$8004),1,0)</f>
        <v>1</v>
      </c>
      <c r="R764" s="6" t="n">
        <f aca="false">IF(D764&gt;2,1,0)</f>
        <v>0</v>
      </c>
    </row>
    <row r="765" customFormat="false" ht="15" hidden="false" customHeight="true" outlineLevel="0" collapsed="false">
      <c r="A765" s="6" t="n">
        <f aca="false">1_Data_EDA!O766</f>
        <v>0</v>
      </c>
      <c r="B765" s="6" t="n">
        <f aca="false">1_Data_EDA!H766</f>
        <v>4</v>
      </c>
      <c r="C765" s="7" t="n">
        <f aca="false">1_Data_EDA!I766</f>
        <v>199.9900055</v>
      </c>
      <c r="D765" s="6" t="n">
        <f aca="false">1_Data_EDA!J766</f>
        <v>1</v>
      </c>
      <c r="E765" s="7" t="n">
        <f aca="false">1_Data_EDA!K766</f>
        <v>199.9900055</v>
      </c>
      <c r="F765" s="7" t="n">
        <f aca="false">1_Data_EDA!L766</f>
        <v>11</v>
      </c>
      <c r="G765" s="8" t="n">
        <f aca="false">1_Data_EDA!M766</f>
        <v>0.059999999</v>
      </c>
      <c r="H765" s="6" t="n">
        <f aca="false">IF(1_Data_EDA!B766="First Class",1,0)</f>
        <v>0</v>
      </c>
      <c r="I765" s="6" t="n">
        <f aca="false">IF(1_Data_EDA!B766="Second Class",1,0)</f>
        <v>0</v>
      </c>
      <c r="J765" s="6" t="n">
        <f aca="false">IF(1_Data_EDA!B766="Same Day",1,0)</f>
        <v>0</v>
      </c>
      <c r="K765" s="6" t="n">
        <f aca="false">IF(1_Data_EDA!C766="Corporate",1,0)</f>
        <v>0</v>
      </c>
      <c r="L765" s="6" t="n">
        <f aca="false">IF(1_Data_EDA!C766="Home Office",1,0)</f>
        <v>1</v>
      </c>
      <c r="M765" s="6" t="n">
        <f aca="false">IF(1_Data_EDA!D766="Europe",1,0)</f>
        <v>0</v>
      </c>
      <c r="N765" s="6" t="n">
        <f aca="false">IF(1_Data_EDA!D766="LATAM",1,0)</f>
        <v>1</v>
      </c>
      <c r="O765" s="6" t="n">
        <f aca="false">IF(1_Data_EDA!D766="Pacific Asia",1,0)</f>
        <v>0</v>
      </c>
      <c r="P765" s="6" t="n">
        <f aca="false">IF(1_Data_EDA!D766="USCA",1,0)</f>
        <v>0</v>
      </c>
      <c r="Q765" s="6" t="n">
        <f aca="false">IF(C765&gt;MEDIAN(C$5:C$8004),1,0)</f>
        <v>1</v>
      </c>
      <c r="R765" s="6" t="n">
        <f aca="false">IF(D765&gt;2,1,0)</f>
        <v>0</v>
      </c>
    </row>
    <row r="766" customFormat="false" ht="15" hidden="false" customHeight="true" outlineLevel="0" collapsed="false">
      <c r="A766" s="6" t="n">
        <f aca="false">1_Data_EDA!O767</f>
        <v>1</v>
      </c>
      <c r="B766" s="6" t="n">
        <f aca="false">1_Data_EDA!H767</f>
        <v>4</v>
      </c>
      <c r="C766" s="7" t="n">
        <f aca="false">1_Data_EDA!I767</f>
        <v>50</v>
      </c>
      <c r="D766" s="6" t="n">
        <f aca="false">1_Data_EDA!J767</f>
        <v>1</v>
      </c>
      <c r="E766" s="7" t="n">
        <f aca="false">1_Data_EDA!K767</f>
        <v>50</v>
      </c>
      <c r="F766" s="7" t="n">
        <f aca="false">1_Data_EDA!L767</f>
        <v>12.5</v>
      </c>
      <c r="G766" s="8" t="n">
        <f aca="false">1_Data_EDA!M767</f>
        <v>0.25</v>
      </c>
      <c r="H766" s="6" t="n">
        <f aca="false">IF(1_Data_EDA!B767="First Class",1,0)</f>
        <v>0</v>
      </c>
      <c r="I766" s="6" t="n">
        <f aca="false">IF(1_Data_EDA!B767="Second Class",1,0)</f>
        <v>0</v>
      </c>
      <c r="J766" s="6" t="n">
        <f aca="false">IF(1_Data_EDA!B767="Same Day",1,0)</f>
        <v>0</v>
      </c>
      <c r="K766" s="6" t="n">
        <f aca="false">IF(1_Data_EDA!C767="Corporate",1,0)</f>
        <v>1</v>
      </c>
      <c r="L766" s="6" t="n">
        <f aca="false">IF(1_Data_EDA!C767="Home Office",1,0)</f>
        <v>0</v>
      </c>
      <c r="M766" s="6" t="n">
        <f aca="false">IF(1_Data_EDA!D767="Europe",1,0)</f>
        <v>0</v>
      </c>
      <c r="N766" s="6" t="n">
        <f aca="false">IF(1_Data_EDA!D767="LATAM",1,0)</f>
        <v>1</v>
      </c>
      <c r="O766" s="6" t="n">
        <f aca="false">IF(1_Data_EDA!D767="Pacific Asia",1,0)</f>
        <v>0</v>
      </c>
      <c r="P766" s="6" t="n">
        <f aca="false">IF(1_Data_EDA!D767="USCA",1,0)</f>
        <v>0</v>
      </c>
      <c r="Q766" s="6" t="n">
        <f aca="false">IF(C766&gt;MEDIAN(C$5:C$8004),1,0)</f>
        <v>0</v>
      </c>
      <c r="R766" s="6" t="n">
        <f aca="false">IF(D766&gt;2,1,0)</f>
        <v>0</v>
      </c>
    </row>
    <row r="767" customFormat="false" ht="15" hidden="false" customHeight="true" outlineLevel="0" collapsed="false">
      <c r="A767" s="6" t="n">
        <f aca="false">1_Data_EDA!O768</f>
        <v>1</v>
      </c>
      <c r="B767" s="6" t="n">
        <f aca="false">1_Data_EDA!H768</f>
        <v>2</v>
      </c>
      <c r="C767" s="7" t="n">
        <f aca="false">1_Data_EDA!I768</f>
        <v>49.97999954</v>
      </c>
      <c r="D767" s="6" t="n">
        <f aca="false">1_Data_EDA!J768</f>
        <v>1</v>
      </c>
      <c r="E767" s="7" t="n">
        <f aca="false">1_Data_EDA!K768</f>
        <v>49.97999954</v>
      </c>
      <c r="F767" s="7" t="n">
        <f aca="false">1_Data_EDA!L768</f>
        <v>8</v>
      </c>
      <c r="G767" s="8" t="n">
        <f aca="false">1_Data_EDA!M768</f>
        <v>0.159999996</v>
      </c>
      <c r="H767" s="6" t="n">
        <f aca="false">IF(1_Data_EDA!B768="First Class",1,0)</f>
        <v>0</v>
      </c>
      <c r="I767" s="6" t="n">
        <f aca="false">IF(1_Data_EDA!B768="Second Class",1,0)</f>
        <v>1</v>
      </c>
      <c r="J767" s="6" t="n">
        <f aca="false">IF(1_Data_EDA!B768="Same Day",1,0)</f>
        <v>0</v>
      </c>
      <c r="K767" s="6" t="n">
        <f aca="false">IF(1_Data_EDA!C768="Corporate",1,0)</f>
        <v>1</v>
      </c>
      <c r="L767" s="6" t="n">
        <f aca="false">IF(1_Data_EDA!C768="Home Office",1,0)</f>
        <v>0</v>
      </c>
      <c r="M767" s="6" t="n">
        <f aca="false">IF(1_Data_EDA!D768="Europe",1,0)</f>
        <v>0</v>
      </c>
      <c r="N767" s="6" t="n">
        <f aca="false">IF(1_Data_EDA!D768="LATAM",1,0)</f>
        <v>0</v>
      </c>
      <c r="O767" s="6" t="n">
        <f aca="false">IF(1_Data_EDA!D768="Pacific Asia",1,0)</f>
        <v>0</v>
      </c>
      <c r="P767" s="6" t="n">
        <f aca="false">IF(1_Data_EDA!D768="USCA",1,0)</f>
        <v>1</v>
      </c>
      <c r="Q767" s="6" t="n">
        <f aca="false">IF(C767&gt;MEDIAN(C$5:C$8004),1,0)</f>
        <v>0</v>
      </c>
      <c r="R767" s="6" t="n">
        <f aca="false">IF(D767&gt;2,1,0)</f>
        <v>0</v>
      </c>
    </row>
    <row r="768" customFormat="false" ht="15" hidden="false" customHeight="true" outlineLevel="0" collapsed="false">
      <c r="A768" s="6" t="n">
        <f aca="false">1_Data_EDA!O769</f>
        <v>0</v>
      </c>
      <c r="B768" s="6" t="n">
        <f aca="false">1_Data_EDA!H769</f>
        <v>4</v>
      </c>
      <c r="C768" s="7" t="n">
        <f aca="false">1_Data_EDA!I769</f>
        <v>49.97999954</v>
      </c>
      <c r="D768" s="6" t="n">
        <f aca="false">1_Data_EDA!J769</f>
        <v>3</v>
      </c>
      <c r="E768" s="7" t="n">
        <f aca="false">1_Data_EDA!K769</f>
        <v>149.9400024</v>
      </c>
      <c r="F768" s="7" t="n">
        <f aca="false">1_Data_EDA!L769</f>
        <v>7.5</v>
      </c>
      <c r="G768" s="8" t="n">
        <f aca="false">1_Data_EDA!M769</f>
        <v>0.050000001</v>
      </c>
      <c r="H768" s="6" t="n">
        <f aca="false">IF(1_Data_EDA!B769="First Class",1,0)</f>
        <v>0</v>
      </c>
      <c r="I768" s="6" t="n">
        <f aca="false">IF(1_Data_EDA!B769="Second Class",1,0)</f>
        <v>0</v>
      </c>
      <c r="J768" s="6" t="n">
        <f aca="false">IF(1_Data_EDA!B769="Same Day",1,0)</f>
        <v>0</v>
      </c>
      <c r="K768" s="6" t="n">
        <f aca="false">IF(1_Data_EDA!C769="Corporate",1,0)</f>
        <v>1</v>
      </c>
      <c r="L768" s="6" t="n">
        <f aca="false">IF(1_Data_EDA!C769="Home Office",1,0)</f>
        <v>0</v>
      </c>
      <c r="M768" s="6" t="n">
        <f aca="false">IF(1_Data_EDA!D769="Europe",1,0)</f>
        <v>0</v>
      </c>
      <c r="N768" s="6" t="n">
        <f aca="false">IF(1_Data_EDA!D769="LATAM",1,0)</f>
        <v>0</v>
      </c>
      <c r="O768" s="6" t="n">
        <f aca="false">IF(1_Data_EDA!D769="Pacific Asia",1,0)</f>
        <v>1</v>
      </c>
      <c r="P768" s="6" t="n">
        <f aca="false">IF(1_Data_EDA!D769="USCA",1,0)</f>
        <v>0</v>
      </c>
      <c r="Q768" s="6" t="n">
        <f aca="false">IF(C768&gt;MEDIAN(C$5:C$8004),1,0)</f>
        <v>0</v>
      </c>
      <c r="R768" s="6" t="n">
        <f aca="false">IF(D768&gt;2,1,0)</f>
        <v>1</v>
      </c>
    </row>
    <row r="769" customFormat="false" ht="15" hidden="false" customHeight="true" outlineLevel="0" collapsed="false">
      <c r="A769" s="6" t="n">
        <f aca="false">1_Data_EDA!O770</f>
        <v>1</v>
      </c>
      <c r="B769" s="6" t="n">
        <f aca="false">1_Data_EDA!H770</f>
        <v>2</v>
      </c>
      <c r="C769" s="7" t="n">
        <f aca="false">1_Data_EDA!I770</f>
        <v>49.97999954</v>
      </c>
      <c r="D769" s="6" t="n">
        <f aca="false">1_Data_EDA!J770</f>
        <v>5</v>
      </c>
      <c r="E769" s="7" t="n">
        <f aca="false">1_Data_EDA!K770</f>
        <v>249.8999939</v>
      </c>
      <c r="F769" s="7" t="n">
        <f aca="false">1_Data_EDA!L770</f>
        <v>13.73999977</v>
      </c>
      <c r="G769" s="8" t="n">
        <f aca="false">1_Data_EDA!M770</f>
        <v>0.059999999</v>
      </c>
      <c r="H769" s="6" t="n">
        <f aca="false">IF(1_Data_EDA!B770="First Class",1,0)</f>
        <v>0</v>
      </c>
      <c r="I769" s="6" t="n">
        <f aca="false">IF(1_Data_EDA!B770="Second Class",1,0)</f>
        <v>1</v>
      </c>
      <c r="J769" s="6" t="n">
        <f aca="false">IF(1_Data_EDA!B770="Same Day",1,0)</f>
        <v>0</v>
      </c>
      <c r="K769" s="6" t="n">
        <f aca="false">IF(1_Data_EDA!C770="Corporate",1,0)</f>
        <v>1</v>
      </c>
      <c r="L769" s="6" t="n">
        <f aca="false">IF(1_Data_EDA!C770="Home Office",1,0)</f>
        <v>0</v>
      </c>
      <c r="M769" s="6" t="n">
        <f aca="false">IF(1_Data_EDA!D770="Europe",1,0)</f>
        <v>0</v>
      </c>
      <c r="N769" s="6" t="n">
        <f aca="false">IF(1_Data_EDA!D770="LATAM",1,0)</f>
        <v>0</v>
      </c>
      <c r="O769" s="6" t="n">
        <f aca="false">IF(1_Data_EDA!D770="Pacific Asia",1,0)</f>
        <v>0</v>
      </c>
      <c r="P769" s="6" t="n">
        <f aca="false">IF(1_Data_EDA!D770="USCA",1,0)</f>
        <v>1</v>
      </c>
      <c r="Q769" s="6" t="n">
        <f aca="false">IF(C769&gt;MEDIAN(C$5:C$8004),1,0)</f>
        <v>0</v>
      </c>
      <c r="R769" s="6" t="n">
        <f aca="false">IF(D769&gt;2,1,0)</f>
        <v>1</v>
      </c>
    </row>
    <row r="770" customFormat="false" ht="15" hidden="false" customHeight="true" outlineLevel="0" collapsed="false">
      <c r="A770" s="6" t="n">
        <f aca="false">1_Data_EDA!O771</f>
        <v>0</v>
      </c>
      <c r="B770" s="6" t="n">
        <f aca="false">1_Data_EDA!H771</f>
        <v>0</v>
      </c>
      <c r="C770" s="7" t="n">
        <f aca="false">1_Data_EDA!I771</f>
        <v>99.98999786</v>
      </c>
      <c r="D770" s="6" t="n">
        <f aca="false">1_Data_EDA!J771</f>
        <v>1</v>
      </c>
      <c r="E770" s="7" t="n">
        <f aca="false">1_Data_EDA!K771</f>
        <v>99.98999786</v>
      </c>
      <c r="F770" s="7" t="n">
        <f aca="false">1_Data_EDA!L771</f>
        <v>4</v>
      </c>
      <c r="G770" s="8" t="n">
        <f aca="false">1_Data_EDA!M771</f>
        <v>0.039999999</v>
      </c>
      <c r="H770" s="6" t="n">
        <f aca="false">IF(1_Data_EDA!B771="First Class",1,0)</f>
        <v>0</v>
      </c>
      <c r="I770" s="6" t="n">
        <f aca="false">IF(1_Data_EDA!B771="Second Class",1,0)</f>
        <v>0</v>
      </c>
      <c r="J770" s="6" t="n">
        <f aca="false">IF(1_Data_EDA!B771="Same Day",1,0)</f>
        <v>1</v>
      </c>
      <c r="K770" s="6" t="n">
        <f aca="false">IF(1_Data_EDA!C771="Corporate",1,0)</f>
        <v>1</v>
      </c>
      <c r="L770" s="6" t="n">
        <f aca="false">IF(1_Data_EDA!C771="Home Office",1,0)</f>
        <v>0</v>
      </c>
      <c r="M770" s="6" t="n">
        <f aca="false">IF(1_Data_EDA!D771="Europe",1,0)</f>
        <v>1</v>
      </c>
      <c r="N770" s="6" t="n">
        <f aca="false">IF(1_Data_EDA!D771="LATAM",1,0)</f>
        <v>0</v>
      </c>
      <c r="O770" s="6" t="n">
        <f aca="false">IF(1_Data_EDA!D771="Pacific Asia",1,0)</f>
        <v>0</v>
      </c>
      <c r="P770" s="6" t="n">
        <f aca="false">IF(1_Data_EDA!D771="USCA",1,0)</f>
        <v>0</v>
      </c>
      <c r="Q770" s="6" t="n">
        <f aca="false">IF(C770&gt;MEDIAN(C$5:C$8004),1,0)</f>
        <v>1</v>
      </c>
      <c r="R770" s="6" t="n">
        <f aca="false">IF(D770&gt;2,1,0)</f>
        <v>0</v>
      </c>
    </row>
    <row r="771" customFormat="false" ht="15" hidden="false" customHeight="true" outlineLevel="0" collapsed="false">
      <c r="A771" s="6" t="n">
        <f aca="false">1_Data_EDA!O772</f>
        <v>0</v>
      </c>
      <c r="B771" s="6" t="n">
        <f aca="false">1_Data_EDA!H772</f>
        <v>4</v>
      </c>
      <c r="C771" s="7" t="n">
        <f aca="false">1_Data_EDA!I772</f>
        <v>299.980011</v>
      </c>
      <c r="D771" s="6" t="n">
        <f aca="false">1_Data_EDA!J772</f>
        <v>1</v>
      </c>
      <c r="E771" s="7" t="n">
        <f aca="false">1_Data_EDA!K772</f>
        <v>299.980011</v>
      </c>
      <c r="F771" s="7" t="n">
        <f aca="false">1_Data_EDA!L772</f>
        <v>54</v>
      </c>
      <c r="G771" s="8" t="n">
        <f aca="false">1_Data_EDA!M772</f>
        <v>0.180000007</v>
      </c>
      <c r="H771" s="6" t="n">
        <f aca="false">IF(1_Data_EDA!B772="First Class",1,0)</f>
        <v>0</v>
      </c>
      <c r="I771" s="6" t="n">
        <f aca="false">IF(1_Data_EDA!B772="Second Class",1,0)</f>
        <v>0</v>
      </c>
      <c r="J771" s="6" t="n">
        <f aca="false">IF(1_Data_EDA!B772="Same Day",1,0)</f>
        <v>0</v>
      </c>
      <c r="K771" s="6" t="n">
        <f aca="false">IF(1_Data_EDA!C772="Corporate",1,0)</f>
        <v>0</v>
      </c>
      <c r="L771" s="6" t="n">
        <f aca="false">IF(1_Data_EDA!C772="Home Office",1,0)</f>
        <v>0</v>
      </c>
      <c r="M771" s="6" t="n">
        <f aca="false">IF(1_Data_EDA!D772="Europe",1,0)</f>
        <v>0</v>
      </c>
      <c r="N771" s="6" t="n">
        <f aca="false">IF(1_Data_EDA!D772="LATAM",1,0)</f>
        <v>1</v>
      </c>
      <c r="O771" s="6" t="n">
        <f aca="false">IF(1_Data_EDA!D772="Pacific Asia",1,0)</f>
        <v>0</v>
      </c>
      <c r="P771" s="6" t="n">
        <f aca="false">IF(1_Data_EDA!D772="USCA",1,0)</f>
        <v>0</v>
      </c>
      <c r="Q771" s="6" t="n">
        <f aca="false">IF(C771&gt;MEDIAN(C$5:C$8004),1,0)</f>
        <v>1</v>
      </c>
      <c r="R771" s="6" t="n">
        <f aca="false">IF(D771&gt;2,1,0)</f>
        <v>0</v>
      </c>
    </row>
    <row r="772" customFormat="false" ht="15" hidden="false" customHeight="true" outlineLevel="0" collapsed="false">
      <c r="A772" s="6" t="n">
        <f aca="false">1_Data_EDA!O773</f>
        <v>0</v>
      </c>
      <c r="B772" s="6" t="n">
        <f aca="false">1_Data_EDA!H773</f>
        <v>4</v>
      </c>
      <c r="C772" s="7" t="n">
        <f aca="false">1_Data_EDA!I773</f>
        <v>21.98999977</v>
      </c>
      <c r="D772" s="6" t="n">
        <f aca="false">1_Data_EDA!J773</f>
        <v>2</v>
      </c>
      <c r="E772" s="7" t="n">
        <f aca="false">1_Data_EDA!K773</f>
        <v>43.97999954</v>
      </c>
      <c r="F772" s="7" t="n">
        <f aca="false">1_Data_EDA!L773</f>
        <v>4.400000095</v>
      </c>
      <c r="G772" s="8" t="n">
        <f aca="false">1_Data_EDA!M773</f>
        <v>0.100000001</v>
      </c>
      <c r="H772" s="6" t="n">
        <f aca="false">IF(1_Data_EDA!B773="First Class",1,0)</f>
        <v>0</v>
      </c>
      <c r="I772" s="6" t="n">
        <f aca="false">IF(1_Data_EDA!B773="Second Class",1,0)</f>
        <v>0</v>
      </c>
      <c r="J772" s="6" t="n">
        <f aca="false">IF(1_Data_EDA!B773="Same Day",1,0)</f>
        <v>0</v>
      </c>
      <c r="K772" s="6" t="n">
        <f aca="false">IF(1_Data_EDA!C773="Corporate",1,0)</f>
        <v>0</v>
      </c>
      <c r="L772" s="6" t="n">
        <f aca="false">IF(1_Data_EDA!C773="Home Office",1,0)</f>
        <v>0</v>
      </c>
      <c r="M772" s="6" t="n">
        <f aca="false">IF(1_Data_EDA!D773="Europe",1,0)</f>
        <v>0</v>
      </c>
      <c r="N772" s="6" t="n">
        <f aca="false">IF(1_Data_EDA!D773="LATAM",1,0)</f>
        <v>0</v>
      </c>
      <c r="O772" s="6" t="n">
        <f aca="false">IF(1_Data_EDA!D773="Pacific Asia",1,0)</f>
        <v>1</v>
      </c>
      <c r="P772" s="6" t="n">
        <f aca="false">IF(1_Data_EDA!D773="USCA",1,0)</f>
        <v>0</v>
      </c>
      <c r="Q772" s="6" t="n">
        <f aca="false">IF(C772&gt;MEDIAN(C$5:C$8004),1,0)</f>
        <v>0</v>
      </c>
      <c r="R772" s="6" t="n">
        <f aca="false">IF(D772&gt;2,1,0)</f>
        <v>0</v>
      </c>
    </row>
    <row r="773" customFormat="false" ht="15" hidden="false" customHeight="true" outlineLevel="0" collapsed="false">
      <c r="A773" s="6" t="n">
        <f aca="false">1_Data_EDA!O774</f>
        <v>1</v>
      </c>
      <c r="B773" s="6" t="n">
        <f aca="false">1_Data_EDA!H774</f>
        <v>4</v>
      </c>
      <c r="C773" s="7" t="n">
        <f aca="false">1_Data_EDA!I774</f>
        <v>50</v>
      </c>
      <c r="D773" s="6" t="n">
        <f aca="false">1_Data_EDA!J774</f>
        <v>1</v>
      </c>
      <c r="E773" s="7" t="n">
        <f aca="false">1_Data_EDA!K774</f>
        <v>50</v>
      </c>
      <c r="F773" s="7" t="n">
        <f aca="false">1_Data_EDA!L774</f>
        <v>2</v>
      </c>
      <c r="G773" s="8" t="n">
        <f aca="false">1_Data_EDA!M774</f>
        <v>0.039999999</v>
      </c>
      <c r="H773" s="6" t="n">
        <f aca="false">IF(1_Data_EDA!B774="First Class",1,0)</f>
        <v>0</v>
      </c>
      <c r="I773" s="6" t="n">
        <f aca="false">IF(1_Data_EDA!B774="Second Class",1,0)</f>
        <v>0</v>
      </c>
      <c r="J773" s="6" t="n">
        <f aca="false">IF(1_Data_EDA!B774="Same Day",1,0)</f>
        <v>0</v>
      </c>
      <c r="K773" s="6" t="n">
        <f aca="false">IF(1_Data_EDA!C774="Corporate",1,0)</f>
        <v>0</v>
      </c>
      <c r="L773" s="6" t="n">
        <f aca="false">IF(1_Data_EDA!C774="Home Office",1,0)</f>
        <v>1</v>
      </c>
      <c r="M773" s="6" t="n">
        <f aca="false">IF(1_Data_EDA!D774="Europe",1,0)</f>
        <v>1</v>
      </c>
      <c r="N773" s="6" t="n">
        <f aca="false">IF(1_Data_EDA!D774="LATAM",1,0)</f>
        <v>0</v>
      </c>
      <c r="O773" s="6" t="n">
        <f aca="false">IF(1_Data_EDA!D774="Pacific Asia",1,0)</f>
        <v>0</v>
      </c>
      <c r="P773" s="6" t="n">
        <f aca="false">IF(1_Data_EDA!D774="USCA",1,0)</f>
        <v>0</v>
      </c>
      <c r="Q773" s="6" t="n">
        <f aca="false">IF(C773&gt;MEDIAN(C$5:C$8004),1,0)</f>
        <v>0</v>
      </c>
      <c r="R773" s="6" t="n">
        <f aca="false">IF(D773&gt;2,1,0)</f>
        <v>0</v>
      </c>
    </row>
    <row r="774" customFormat="false" ht="15" hidden="false" customHeight="true" outlineLevel="0" collapsed="false">
      <c r="A774" s="6" t="n">
        <f aca="false">1_Data_EDA!O775</f>
        <v>1</v>
      </c>
      <c r="B774" s="6" t="n">
        <f aca="false">1_Data_EDA!H775</f>
        <v>2</v>
      </c>
      <c r="C774" s="7" t="n">
        <f aca="false">1_Data_EDA!I775</f>
        <v>50</v>
      </c>
      <c r="D774" s="6" t="n">
        <f aca="false">1_Data_EDA!J775</f>
        <v>2</v>
      </c>
      <c r="E774" s="7" t="n">
        <f aca="false">1_Data_EDA!K775</f>
        <v>100</v>
      </c>
      <c r="F774" s="7" t="n">
        <f aca="false">1_Data_EDA!L775</f>
        <v>5</v>
      </c>
      <c r="G774" s="8" t="n">
        <f aca="false">1_Data_EDA!M775</f>
        <v>0.050000001</v>
      </c>
      <c r="H774" s="6" t="n">
        <f aca="false">IF(1_Data_EDA!B775="First Class",1,0)</f>
        <v>0</v>
      </c>
      <c r="I774" s="6" t="n">
        <f aca="false">IF(1_Data_EDA!B775="Second Class",1,0)</f>
        <v>1</v>
      </c>
      <c r="J774" s="6" t="n">
        <f aca="false">IF(1_Data_EDA!B775="Same Day",1,0)</f>
        <v>0</v>
      </c>
      <c r="K774" s="6" t="n">
        <f aca="false">IF(1_Data_EDA!C775="Corporate",1,0)</f>
        <v>1</v>
      </c>
      <c r="L774" s="6" t="n">
        <f aca="false">IF(1_Data_EDA!C775="Home Office",1,0)</f>
        <v>0</v>
      </c>
      <c r="M774" s="6" t="n">
        <f aca="false">IF(1_Data_EDA!D775="Europe",1,0)</f>
        <v>0</v>
      </c>
      <c r="N774" s="6" t="n">
        <f aca="false">IF(1_Data_EDA!D775="LATAM",1,0)</f>
        <v>1</v>
      </c>
      <c r="O774" s="6" t="n">
        <f aca="false">IF(1_Data_EDA!D775="Pacific Asia",1,0)</f>
        <v>0</v>
      </c>
      <c r="P774" s="6" t="n">
        <f aca="false">IF(1_Data_EDA!D775="USCA",1,0)</f>
        <v>0</v>
      </c>
      <c r="Q774" s="6" t="n">
        <f aca="false">IF(C774&gt;MEDIAN(C$5:C$8004),1,0)</f>
        <v>0</v>
      </c>
      <c r="R774" s="6" t="n">
        <f aca="false">IF(D774&gt;2,1,0)</f>
        <v>0</v>
      </c>
    </row>
    <row r="775" customFormat="false" ht="15" hidden="false" customHeight="true" outlineLevel="0" collapsed="false">
      <c r="A775" s="6" t="n">
        <f aca="false">1_Data_EDA!O776</f>
        <v>1</v>
      </c>
      <c r="B775" s="6" t="n">
        <f aca="false">1_Data_EDA!H776</f>
        <v>4</v>
      </c>
      <c r="C775" s="7" t="n">
        <f aca="false">1_Data_EDA!I776</f>
        <v>299.980011</v>
      </c>
      <c r="D775" s="6" t="n">
        <f aca="false">1_Data_EDA!J776</f>
        <v>1</v>
      </c>
      <c r="E775" s="7" t="n">
        <f aca="false">1_Data_EDA!K776</f>
        <v>299.980011</v>
      </c>
      <c r="F775" s="7" t="n">
        <f aca="false">1_Data_EDA!L776</f>
        <v>39</v>
      </c>
      <c r="G775" s="8" t="n">
        <f aca="false">1_Data_EDA!M776</f>
        <v>0.129999995</v>
      </c>
      <c r="H775" s="6" t="n">
        <f aca="false">IF(1_Data_EDA!B776="First Class",1,0)</f>
        <v>0</v>
      </c>
      <c r="I775" s="6" t="n">
        <f aca="false">IF(1_Data_EDA!B776="Second Class",1,0)</f>
        <v>0</v>
      </c>
      <c r="J775" s="6" t="n">
        <f aca="false">IF(1_Data_EDA!B776="Same Day",1,0)</f>
        <v>0</v>
      </c>
      <c r="K775" s="6" t="n">
        <f aca="false">IF(1_Data_EDA!C776="Corporate",1,0)</f>
        <v>1</v>
      </c>
      <c r="L775" s="6" t="n">
        <f aca="false">IF(1_Data_EDA!C776="Home Office",1,0)</f>
        <v>0</v>
      </c>
      <c r="M775" s="6" t="n">
        <f aca="false">IF(1_Data_EDA!D776="Europe",1,0)</f>
        <v>0</v>
      </c>
      <c r="N775" s="6" t="n">
        <f aca="false">IF(1_Data_EDA!D776="LATAM",1,0)</f>
        <v>0</v>
      </c>
      <c r="O775" s="6" t="n">
        <f aca="false">IF(1_Data_EDA!D776="Pacific Asia",1,0)</f>
        <v>0</v>
      </c>
      <c r="P775" s="6" t="n">
        <f aca="false">IF(1_Data_EDA!D776="USCA",1,0)</f>
        <v>0</v>
      </c>
      <c r="Q775" s="6" t="n">
        <f aca="false">IF(C775&gt;MEDIAN(C$5:C$8004),1,0)</f>
        <v>1</v>
      </c>
      <c r="R775" s="6" t="n">
        <f aca="false">IF(D775&gt;2,1,0)</f>
        <v>0</v>
      </c>
    </row>
    <row r="776" customFormat="false" ht="15" hidden="false" customHeight="true" outlineLevel="0" collapsed="false">
      <c r="A776" s="6" t="n">
        <f aca="false">1_Data_EDA!O777</f>
        <v>1</v>
      </c>
      <c r="B776" s="6" t="n">
        <f aca="false">1_Data_EDA!H777</f>
        <v>1</v>
      </c>
      <c r="C776" s="7" t="n">
        <f aca="false">1_Data_EDA!I777</f>
        <v>99.98999786</v>
      </c>
      <c r="D776" s="6" t="n">
        <f aca="false">1_Data_EDA!J777</f>
        <v>1</v>
      </c>
      <c r="E776" s="7" t="n">
        <f aca="false">1_Data_EDA!K777</f>
        <v>99.98999786</v>
      </c>
      <c r="F776" s="7" t="n">
        <f aca="false">1_Data_EDA!L777</f>
        <v>2</v>
      </c>
      <c r="G776" s="8" t="n">
        <f aca="false">1_Data_EDA!M777</f>
        <v>0.02</v>
      </c>
      <c r="H776" s="6" t="n">
        <f aca="false">IF(1_Data_EDA!B777="First Class",1,0)</f>
        <v>1</v>
      </c>
      <c r="I776" s="6" t="n">
        <f aca="false">IF(1_Data_EDA!B777="Second Class",1,0)</f>
        <v>0</v>
      </c>
      <c r="J776" s="6" t="n">
        <f aca="false">IF(1_Data_EDA!B777="Same Day",1,0)</f>
        <v>0</v>
      </c>
      <c r="K776" s="6" t="n">
        <f aca="false">IF(1_Data_EDA!C777="Corporate",1,0)</f>
        <v>0</v>
      </c>
      <c r="L776" s="6" t="n">
        <f aca="false">IF(1_Data_EDA!C777="Home Office",1,0)</f>
        <v>0</v>
      </c>
      <c r="M776" s="6" t="n">
        <f aca="false">IF(1_Data_EDA!D777="Europe",1,0)</f>
        <v>1</v>
      </c>
      <c r="N776" s="6" t="n">
        <f aca="false">IF(1_Data_EDA!D777="LATAM",1,0)</f>
        <v>0</v>
      </c>
      <c r="O776" s="6" t="n">
        <f aca="false">IF(1_Data_EDA!D777="Pacific Asia",1,0)</f>
        <v>0</v>
      </c>
      <c r="P776" s="6" t="n">
        <f aca="false">IF(1_Data_EDA!D777="USCA",1,0)</f>
        <v>0</v>
      </c>
      <c r="Q776" s="6" t="n">
        <f aca="false">IF(C776&gt;MEDIAN(C$5:C$8004),1,0)</f>
        <v>1</v>
      </c>
      <c r="R776" s="6" t="n">
        <f aca="false">IF(D776&gt;2,1,0)</f>
        <v>0</v>
      </c>
    </row>
    <row r="777" customFormat="false" ht="15" hidden="false" customHeight="true" outlineLevel="0" collapsed="false">
      <c r="A777" s="6" t="n">
        <f aca="false">1_Data_EDA!O778</f>
        <v>1</v>
      </c>
      <c r="B777" s="6" t="n">
        <f aca="false">1_Data_EDA!H778</f>
        <v>2</v>
      </c>
      <c r="C777" s="7" t="n">
        <f aca="false">1_Data_EDA!I778</f>
        <v>14.98999977</v>
      </c>
      <c r="D777" s="6" t="n">
        <f aca="false">1_Data_EDA!J778</f>
        <v>4</v>
      </c>
      <c r="E777" s="7" t="n">
        <f aca="false">1_Data_EDA!K778</f>
        <v>59.95999908</v>
      </c>
      <c r="F777" s="7" t="n">
        <f aca="false">1_Data_EDA!L778</f>
        <v>5.400000095</v>
      </c>
      <c r="G777" s="8" t="n">
        <f aca="false">1_Data_EDA!M778</f>
        <v>0.090000004</v>
      </c>
      <c r="H777" s="6" t="n">
        <f aca="false">IF(1_Data_EDA!B778="First Class",1,0)</f>
        <v>0</v>
      </c>
      <c r="I777" s="6" t="n">
        <f aca="false">IF(1_Data_EDA!B778="Second Class",1,0)</f>
        <v>1</v>
      </c>
      <c r="J777" s="6" t="n">
        <f aca="false">IF(1_Data_EDA!B778="Same Day",1,0)</f>
        <v>0</v>
      </c>
      <c r="K777" s="6" t="n">
        <f aca="false">IF(1_Data_EDA!C778="Corporate",1,0)</f>
        <v>0</v>
      </c>
      <c r="L777" s="6" t="n">
        <f aca="false">IF(1_Data_EDA!C778="Home Office",1,0)</f>
        <v>0</v>
      </c>
      <c r="M777" s="6" t="n">
        <f aca="false">IF(1_Data_EDA!D778="Europe",1,0)</f>
        <v>0</v>
      </c>
      <c r="N777" s="6" t="n">
        <f aca="false">IF(1_Data_EDA!D778="LATAM",1,0)</f>
        <v>0</v>
      </c>
      <c r="O777" s="6" t="n">
        <f aca="false">IF(1_Data_EDA!D778="Pacific Asia",1,0)</f>
        <v>0</v>
      </c>
      <c r="P777" s="6" t="n">
        <f aca="false">IF(1_Data_EDA!D778="USCA",1,0)</f>
        <v>0</v>
      </c>
      <c r="Q777" s="6" t="n">
        <f aca="false">IF(C777&gt;MEDIAN(C$5:C$8004),1,0)</f>
        <v>0</v>
      </c>
      <c r="R777" s="6" t="n">
        <f aca="false">IF(D777&gt;2,1,0)</f>
        <v>1</v>
      </c>
    </row>
    <row r="778" customFormat="false" ht="15" hidden="false" customHeight="true" outlineLevel="0" collapsed="false">
      <c r="A778" s="6" t="n">
        <f aca="false">1_Data_EDA!O779</f>
        <v>1</v>
      </c>
      <c r="B778" s="6" t="n">
        <f aca="false">1_Data_EDA!H779</f>
        <v>1</v>
      </c>
      <c r="C778" s="7" t="n">
        <f aca="false">1_Data_EDA!I779</f>
        <v>49.97999954</v>
      </c>
      <c r="D778" s="6" t="n">
        <f aca="false">1_Data_EDA!J779</f>
        <v>2</v>
      </c>
      <c r="E778" s="7" t="n">
        <f aca="false">1_Data_EDA!K779</f>
        <v>99.95999908</v>
      </c>
      <c r="F778" s="7" t="n">
        <f aca="false">1_Data_EDA!L779</f>
        <v>5.5</v>
      </c>
      <c r="G778" s="8" t="n">
        <f aca="false">1_Data_EDA!M779</f>
        <v>0.059999999</v>
      </c>
      <c r="H778" s="6" t="n">
        <f aca="false">IF(1_Data_EDA!B779="First Class",1,0)</f>
        <v>1</v>
      </c>
      <c r="I778" s="6" t="n">
        <f aca="false">IF(1_Data_EDA!B779="Second Class",1,0)</f>
        <v>0</v>
      </c>
      <c r="J778" s="6" t="n">
        <f aca="false">IF(1_Data_EDA!B779="Same Day",1,0)</f>
        <v>0</v>
      </c>
      <c r="K778" s="6" t="n">
        <f aca="false">IF(1_Data_EDA!C779="Corporate",1,0)</f>
        <v>0</v>
      </c>
      <c r="L778" s="6" t="n">
        <f aca="false">IF(1_Data_EDA!C779="Home Office",1,0)</f>
        <v>0</v>
      </c>
      <c r="M778" s="6" t="n">
        <f aca="false">IF(1_Data_EDA!D779="Europe",1,0)</f>
        <v>1</v>
      </c>
      <c r="N778" s="6" t="n">
        <f aca="false">IF(1_Data_EDA!D779="LATAM",1,0)</f>
        <v>0</v>
      </c>
      <c r="O778" s="6" t="n">
        <f aca="false">IF(1_Data_EDA!D779="Pacific Asia",1,0)</f>
        <v>0</v>
      </c>
      <c r="P778" s="6" t="n">
        <f aca="false">IF(1_Data_EDA!D779="USCA",1,0)</f>
        <v>0</v>
      </c>
      <c r="Q778" s="6" t="n">
        <f aca="false">IF(C778&gt;MEDIAN(C$5:C$8004),1,0)</f>
        <v>0</v>
      </c>
      <c r="R778" s="6" t="n">
        <f aca="false">IF(D778&gt;2,1,0)</f>
        <v>0</v>
      </c>
    </row>
    <row r="779" customFormat="false" ht="15" hidden="false" customHeight="true" outlineLevel="0" collapsed="false">
      <c r="A779" s="6" t="n">
        <f aca="false">1_Data_EDA!O780</f>
        <v>0</v>
      </c>
      <c r="B779" s="6" t="n">
        <f aca="false">1_Data_EDA!H780</f>
        <v>4</v>
      </c>
      <c r="C779" s="7" t="n">
        <f aca="false">1_Data_EDA!I780</f>
        <v>50</v>
      </c>
      <c r="D779" s="6" t="n">
        <f aca="false">1_Data_EDA!J780</f>
        <v>2</v>
      </c>
      <c r="E779" s="7" t="n">
        <f aca="false">1_Data_EDA!K780</f>
        <v>100</v>
      </c>
      <c r="F779" s="7" t="n">
        <f aca="false">1_Data_EDA!L780</f>
        <v>3</v>
      </c>
      <c r="G779" s="8" t="n">
        <f aca="false">1_Data_EDA!M780</f>
        <v>0.029999999</v>
      </c>
      <c r="H779" s="6" t="n">
        <f aca="false">IF(1_Data_EDA!B780="First Class",1,0)</f>
        <v>0</v>
      </c>
      <c r="I779" s="6" t="n">
        <f aca="false">IF(1_Data_EDA!B780="Second Class",1,0)</f>
        <v>0</v>
      </c>
      <c r="J779" s="6" t="n">
        <f aca="false">IF(1_Data_EDA!B780="Same Day",1,0)</f>
        <v>0</v>
      </c>
      <c r="K779" s="6" t="n">
        <f aca="false">IF(1_Data_EDA!C780="Corporate",1,0)</f>
        <v>0</v>
      </c>
      <c r="L779" s="6" t="n">
        <f aca="false">IF(1_Data_EDA!C780="Home Office",1,0)</f>
        <v>0</v>
      </c>
      <c r="M779" s="6" t="n">
        <f aca="false">IF(1_Data_EDA!D780="Europe",1,0)</f>
        <v>0</v>
      </c>
      <c r="N779" s="6" t="n">
        <f aca="false">IF(1_Data_EDA!D780="LATAM",1,0)</f>
        <v>1</v>
      </c>
      <c r="O779" s="6" t="n">
        <f aca="false">IF(1_Data_EDA!D780="Pacific Asia",1,0)</f>
        <v>0</v>
      </c>
      <c r="P779" s="6" t="n">
        <f aca="false">IF(1_Data_EDA!D780="USCA",1,0)</f>
        <v>0</v>
      </c>
      <c r="Q779" s="6" t="n">
        <f aca="false">IF(C779&gt;MEDIAN(C$5:C$8004),1,0)</f>
        <v>0</v>
      </c>
      <c r="R779" s="6" t="n">
        <f aca="false">IF(D779&gt;2,1,0)</f>
        <v>0</v>
      </c>
    </row>
    <row r="780" customFormat="false" ht="15" hidden="false" customHeight="true" outlineLevel="0" collapsed="false">
      <c r="A780" s="6" t="n">
        <f aca="false">1_Data_EDA!O781</f>
        <v>0</v>
      </c>
      <c r="B780" s="6" t="n">
        <f aca="false">1_Data_EDA!H781</f>
        <v>4</v>
      </c>
      <c r="C780" s="7" t="n">
        <f aca="false">1_Data_EDA!I781</f>
        <v>59.99000168</v>
      </c>
      <c r="D780" s="6" t="n">
        <f aca="false">1_Data_EDA!J781</f>
        <v>2</v>
      </c>
      <c r="E780" s="7" t="n">
        <f aca="false">1_Data_EDA!K781</f>
        <v>119.9800034</v>
      </c>
      <c r="F780" s="7" t="n">
        <f aca="false">1_Data_EDA!L781</f>
        <v>20.39999962</v>
      </c>
      <c r="G780" s="8" t="n">
        <f aca="false">1_Data_EDA!M781</f>
        <v>0.170000002</v>
      </c>
      <c r="H780" s="6" t="n">
        <f aca="false">IF(1_Data_EDA!B781="First Class",1,0)</f>
        <v>0</v>
      </c>
      <c r="I780" s="6" t="n">
        <f aca="false">IF(1_Data_EDA!B781="Second Class",1,0)</f>
        <v>0</v>
      </c>
      <c r="J780" s="6" t="n">
        <f aca="false">IF(1_Data_EDA!B781="Same Day",1,0)</f>
        <v>0</v>
      </c>
      <c r="K780" s="6" t="n">
        <f aca="false">IF(1_Data_EDA!C781="Corporate",1,0)</f>
        <v>0</v>
      </c>
      <c r="L780" s="6" t="n">
        <f aca="false">IF(1_Data_EDA!C781="Home Office",1,0)</f>
        <v>0</v>
      </c>
      <c r="M780" s="6" t="n">
        <f aca="false">IF(1_Data_EDA!D781="Europe",1,0)</f>
        <v>0</v>
      </c>
      <c r="N780" s="6" t="n">
        <f aca="false">IF(1_Data_EDA!D781="LATAM",1,0)</f>
        <v>0</v>
      </c>
      <c r="O780" s="6" t="n">
        <f aca="false">IF(1_Data_EDA!D781="Pacific Asia",1,0)</f>
        <v>0</v>
      </c>
      <c r="P780" s="6" t="n">
        <f aca="false">IF(1_Data_EDA!D781="USCA",1,0)</f>
        <v>0</v>
      </c>
      <c r="Q780" s="6" t="n">
        <f aca="false">IF(C780&gt;MEDIAN(C$5:C$8004),1,0)</f>
        <v>0</v>
      </c>
      <c r="R780" s="6" t="n">
        <f aca="false">IF(D780&gt;2,1,0)</f>
        <v>0</v>
      </c>
    </row>
    <row r="781" customFormat="false" ht="15" hidden="false" customHeight="true" outlineLevel="0" collapsed="false">
      <c r="A781" s="6" t="n">
        <f aca="false">1_Data_EDA!O782</f>
        <v>1</v>
      </c>
      <c r="B781" s="6" t="n">
        <f aca="false">1_Data_EDA!H782</f>
        <v>2</v>
      </c>
      <c r="C781" s="7" t="n">
        <f aca="false">1_Data_EDA!I782</f>
        <v>49.97999954</v>
      </c>
      <c r="D781" s="6" t="n">
        <f aca="false">1_Data_EDA!J782</f>
        <v>3</v>
      </c>
      <c r="E781" s="7" t="n">
        <f aca="false">1_Data_EDA!K782</f>
        <v>149.9400024</v>
      </c>
      <c r="F781" s="7" t="n">
        <f aca="false">1_Data_EDA!L782</f>
        <v>29.98999977</v>
      </c>
      <c r="G781" s="8" t="n">
        <f aca="false">1_Data_EDA!M782</f>
        <v>0.200000003</v>
      </c>
      <c r="H781" s="6" t="n">
        <f aca="false">IF(1_Data_EDA!B782="First Class",1,0)</f>
        <v>0</v>
      </c>
      <c r="I781" s="6" t="n">
        <f aca="false">IF(1_Data_EDA!B782="Second Class",1,0)</f>
        <v>1</v>
      </c>
      <c r="J781" s="6" t="n">
        <f aca="false">IF(1_Data_EDA!B782="Same Day",1,0)</f>
        <v>0</v>
      </c>
      <c r="K781" s="6" t="n">
        <f aca="false">IF(1_Data_EDA!C782="Corporate",1,0)</f>
        <v>0</v>
      </c>
      <c r="L781" s="6" t="n">
        <f aca="false">IF(1_Data_EDA!C782="Home Office",1,0)</f>
        <v>0</v>
      </c>
      <c r="M781" s="6" t="n">
        <f aca="false">IF(1_Data_EDA!D782="Europe",1,0)</f>
        <v>0</v>
      </c>
      <c r="N781" s="6" t="n">
        <f aca="false">IF(1_Data_EDA!D782="LATAM",1,0)</f>
        <v>1</v>
      </c>
      <c r="O781" s="6" t="n">
        <f aca="false">IF(1_Data_EDA!D782="Pacific Asia",1,0)</f>
        <v>0</v>
      </c>
      <c r="P781" s="6" t="n">
        <f aca="false">IF(1_Data_EDA!D782="USCA",1,0)</f>
        <v>0</v>
      </c>
      <c r="Q781" s="6" t="n">
        <f aca="false">IF(C781&gt;MEDIAN(C$5:C$8004),1,0)</f>
        <v>0</v>
      </c>
      <c r="R781" s="6" t="n">
        <f aca="false">IF(D781&gt;2,1,0)</f>
        <v>1</v>
      </c>
    </row>
    <row r="782" customFormat="false" ht="15" hidden="false" customHeight="true" outlineLevel="0" collapsed="false">
      <c r="A782" s="6" t="n">
        <f aca="false">1_Data_EDA!O783</f>
        <v>0</v>
      </c>
      <c r="B782" s="6" t="n">
        <f aca="false">1_Data_EDA!H783</f>
        <v>4</v>
      </c>
      <c r="C782" s="7" t="n">
        <f aca="false">1_Data_EDA!I783</f>
        <v>252.8800049</v>
      </c>
      <c r="D782" s="6" t="n">
        <f aca="false">1_Data_EDA!J783</f>
        <v>1</v>
      </c>
      <c r="E782" s="7" t="n">
        <f aca="false">1_Data_EDA!K783</f>
        <v>252.8800049</v>
      </c>
      <c r="F782" s="7" t="n">
        <f aca="false">1_Data_EDA!L783</f>
        <v>42.99000168</v>
      </c>
      <c r="G782" s="8" t="n">
        <f aca="false">1_Data_EDA!M783</f>
        <v>0.170000002</v>
      </c>
      <c r="H782" s="6" t="n">
        <f aca="false">IF(1_Data_EDA!B783="First Class",1,0)</f>
        <v>0</v>
      </c>
      <c r="I782" s="6" t="n">
        <f aca="false">IF(1_Data_EDA!B783="Second Class",1,0)</f>
        <v>0</v>
      </c>
      <c r="J782" s="6" t="n">
        <f aca="false">IF(1_Data_EDA!B783="Same Day",1,0)</f>
        <v>0</v>
      </c>
      <c r="K782" s="6" t="n">
        <f aca="false">IF(1_Data_EDA!C783="Corporate",1,0)</f>
        <v>1</v>
      </c>
      <c r="L782" s="6" t="n">
        <f aca="false">IF(1_Data_EDA!C783="Home Office",1,0)</f>
        <v>0</v>
      </c>
      <c r="M782" s="6" t="n">
        <f aca="false">IF(1_Data_EDA!D783="Europe",1,0)</f>
        <v>0</v>
      </c>
      <c r="N782" s="6" t="n">
        <f aca="false">IF(1_Data_EDA!D783="LATAM",1,0)</f>
        <v>0</v>
      </c>
      <c r="O782" s="6" t="n">
        <f aca="false">IF(1_Data_EDA!D783="Pacific Asia",1,0)</f>
        <v>1</v>
      </c>
      <c r="P782" s="6" t="n">
        <f aca="false">IF(1_Data_EDA!D783="USCA",1,0)</f>
        <v>0</v>
      </c>
      <c r="Q782" s="6" t="n">
        <f aca="false">IF(C782&gt;MEDIAN(C$5:C$8004),1,0)</f>
        <v>1</v>
      </c>
      <c r="R782" s="6" t="n">
        <f aca="false">IF(D782&gt;2,1,0)</f>
        <v>0</v>
      </c>
    </row>
    <row r="783" customFormat="false" ht="15" hidden="false" customHeight="true" outlineLevel="0" collapsed="false">
      <c r="A783" s="6" t="n">
        <f aca="false">1_Data_EDA!O784</f>
        <v>0</v>
      </c>
      <c r="B783" s="6" t="n">
        <f aca="false">1_Data_EDA!H784</f>
        <v>2</v>
      </c>
      <c r="C783" s="7" t="n">
        <f aca="false">1_Data_EDA!I784</f>
        <v>532.5800171</v>
      </c>
      <c r="D783" s="6" t="n">
        <f aca="false">1_Data_EDA!J784</f>
        <v>1</v>
      </c>
      <c r="E783" s="7" t="n">
        <f aca="false">1_Data_EDA!K784</f>
        <v>532.5800171</v>
      </c>
      <c r="F783" s="7" t="n">
        <f aca="false">1_Data_EDA!L784</f>
        <v>5.329999924</v>
      </c>
      <c r="G783" s="8" t="n">
        <f aca="false">1_Data_EDA!M784</f>
        <v>0.01</v>
      </c>
      <c r="H783" s="6" t="n">
        <f aca="false">IF(1_Data_EDA!B784="First Class",1,0)</f>
        <v>0</v>
      </c>
      <c r="I783" s="6" t="n">
        <f aca="false">IF(1_Data_EDA!B784="Second Class",1,0)</f>
        <v>1</v>
      </c>
      <c r="J783" s="6" t="n">
        <f aca="false">IF(1_Data_EDA!B784="Same Day",1,0)</f>
        <v>0</v>
      </c>
      <c r="K783" s="6" t="n">
        <f aca="false">IF(1_Data_EDA!C784="Corporate",1,0)</f>
        <v>1</v>
      </c>
      <c r="L783" s="6" t="n">
        <f aca="false">IF(1_Data_EDA!C784="Home Office",1,0)</f>
        <v>0</v>
      </c>
      <c r="M783" s="6" t="n">
        <f aca="false">IF(1_Data_EDA!D784="Europe",1,0)</f>
        <v>0</v>
      </c>
      <c r="N783" s="6" t="n">
        <f aca="false">IF(1_Data_EDA!D784="LATAM",1,0)</f>
        <v>0</v>
      </c>
      <c r="O783" s="6" t="n">
        <f aca="false">IF(1_Data_EDA!D784="Pacific Asia",1,0)</f>
        <v>1</v>
      </c>
      <c r="P783" s="6" t="n">
        <f aca="false">IF(1_Data_EDA!D784="USCA",1,0)</f>
        <v>0</v>
      </c>
      <c r="Q783" s="6" t="n">
        <f aca="false">IF(C783&gt;MEDIAN(C$5:C$8004),1,0)</f>
        <v>1</v>
      </c>
      <c r="R783" s="6" t="n">
        <f aca="false">IF(D783&gt;2,1,0)</f>
        <v>0</v>
      </c>
    </row>
    <row r="784" customFormat="false" ht="15" hidden="false" customHeight="true" outlineLevel="0" collapsed="false">
      <c r="A784" s="6" t="n">
        <f aca="false">1_Data_EDA!O785</f>
        <v>1</v>
      </c>
      <c r="B784" s="6" t="n">
        <f aca="false">1_Data_EDA!H785</f>
        <v>4</v>
      </c>
      <c r="C784" s="7" t="n">
        <f aca="false">1_Data_EDA!I785</f>
        <v>299.980011</v>
      </c>
      <c r="D784" s="6" t="n">
        <f aca="false">1_Data_EDA!J785</f>
        <v>1</v>
      </c>
      <c r="E784" s="7" t="n">
        <f aca="false">1_Data_EDA!K785</f>
        <v>299.980011</v>
      </c>
      <c r="F784" s="7" t="n">
        <f aca="false">1_Data_EDA!L785</f>
        <v>15</v>
      </c>
      <c r="G784" s="8" t="n">
        <f aca="false">1_Data_EDA!M785</f>
        <v>0.050000001</v>
      </c>
      <c r="H784" s="6" t="n">
        <f aca="false">IF(1_Data_EDA!B785="First Class",1,0)</f>
        <v>0</v>
      </c>
      <c r="I784" s="6" t="n">
        <f aca="false">IF(1_Data_EDA!B785="Second Class",1,0)</f>
        <v>0</v>
      </c>
      <c r="J784" s="6" t="n">
        <f aca="false">IF(1_Data_EDA!B785="Same Day",1,0)</f>
        <v>0</v>
      </c>
      <c r="K784" s="6" t="n">
        <f aca="false">IF(1_Data_EDA!C785="Corporate",1,0)</f>
        <v>0</v>
      </c>
      <c r="L784" s="6" t="n">
        <f aca="false">IF(1_Data_EDA!C785="Home Office",1,0)</f>
        <v>0</v>
      </c>
      <c r="M784" s="6" t="n">
        <f aca="false">IF(1_Data_EDA!D785="Europe",1,0)</f>
        <v>1</v>
      </c>
      <c r="N784" s="6" t="n">
        <f aca="false">IF(1_Data_EDA!D785="LATAM",1,0)</f>
        <v>0</v>
      </c>
      <c r="O784" s="6" t="n">
        <f aca="false">IF(1_Data_EDA!D785="Pacific Asia",1,0)</f>
        <v>0</v>
      </c>
      <c r="P784" s="6" t="n">
        <f aca="false">IF(1_Data_EDA!D785="USCA",1,0)</f>
        <v>0</v>
      </c>
      <c r="Q784" s="6" t="n">
        <f aca="false">IF(C784&gt;MEDIAN(C$5:C$8004),1,0)</f>
        <v>1</v>
      </c>
      <c r="R784" s="6" t="n">
        <f aca="false">IF(D784&gt;2,1,0)</f>
        <v>0</v>
      </c>
    </row>
    <row r="785" customFormat="false" ht="15" hidden="false" customHeight="true" outlineLevel="0" collapsed="false">
      <c r="A785" s="6" t="n">
        <f aca="false">1_Data_EDA!O786</f>
        <v>1</v>
      </c>
      <c r="B785" s="6" t="n">
        <f aca="false">1_Data_EDA!H786</f>
        <v>4</v>
      </c>
      <c r="C785" s="7" t="n">
        <f aca="false">1_Data_EDA!I786</f>
        <v>461.480011</v>
      </c>
      <c r="D785" s="6" t="n">
        <f aca="false">1_Data_EDA!J786</f>
        <v>1</v>
      </c>
      <c r="E785" s="7" t="n">
        <f aca="false">1_Data_EDA!K786</f>
        <v>461.480011</v>
      </c>
      <c r="F785" s="7" t="n">
        <f aca="false">1_Data_EDA!L786</f>
        <v>78.44999695</v>
      </c>
      <c r="G785" s="8" t="n">
        <f aca="false">1_Data_EDA!M786</f>
        <v>0.170000002</v>
      </c>
      <c r="H785" s="6" t="n">
        <f aca="false">IF(1_Data_EDA!B786="First Class",1,0)</f>
        <v>0</v>
      </c>
      <c r="I785" s="6" t="n">
        <f aca="false">IF(1_Data_EDA!B786="Second Class",1,0)</f>
        <v>0</v>
      </c>
      <c r="J785" s="6" t="n">
        <f aca="false">IF(1_Data_EDA!B786="Same Day",1,0)</f>
        <v>0</v>
      </c>
      <c r="K785" s="6" t="n">
        <f aca="false">IF(1_Data_EDA!C786="Corporate",1,0)</f>
        <v>1</v>
      </c>
      <c r="L785" s="6" t="n">
        <f aca="false">IF(1_Data_EDA!C786="Home Office",1,0)</f>
        <v>0</v>
      </c>
      <c r="M785" s="6" t="n">
        <f aca="false">IF(1_Data_EDA!D786="Europe",1,0)</f>
        <v>0</v>
      </c>
      <c r="N785" s="6" t="n">
        <f aca="false">IF(1_Data_EDA!D786="LATAM",1,0)</f>
        <v>0</v>
      </c>
      <c r="O785" s="6" t="n">
        <f aca="false">IF(1_Data_EDA!D786="Pacific Asia",1,0)</f>
        <v>1</v>
      </c>
      <c r="P785" s="6" t="n">
        <f aca="false">IF(1_Data_EDA!D786="USCA",1,0)</f>
        <v>0</v>
      </c>
      <c r="Q785" s="6" t="n">
        <f aca="false">IF(C785&gt;MEDIAN(C$5:C$8004),1,0)</f>
        <v>1</v>
      </c>
      <c r="R785" s="6" t="n">
        <f aca="false">IF(D785&gt;2,1,0)</f>
        <v>0</v>
      </c>
    </row>
    <row r="786" customFormat="false" ht="15" hidden="false" customHeight="true" outlineLevel="0" collapsed="false">
      <c r="A786" s="6" t="n">
        <f aca="false">1_Data_EDA!O787</f>
        <v>1</v>
      </c>
      <c r="B786" s="6" t="n">
        <f aca="false">1_Data_EDA!H787</f>
        <v>1</v>
      </c>
      <c r="C786" s="7" t="n">
        <f aca="false">1_Data_EDA!I787</f>
        <v>25</v>
      </c>
      <c r="D786" s="6" t="n">
        <f aca="false">1_Data_EDA!J787</f>
        <v>2</v>
      </c>
      <c r="E786" s="7" t="n">
        <f aca="false">1_Data_EDA!K787</f>
        <v>50</v>
      </c>
      <c r="F786" s="7" t="n">
        <f aca="false">1_Data_EDA!L787</f>
        <v>6</v>
      </c>
      <c r="G786" s="8" t="n">
        <f aca="false">1_Data_EDA!M787</f>
        <v>0.119999997</v>
      </c>
      <c r="H786" s="6" t="n">
        <f aca="false">IF(1_Data_EDA!B787="First Class",1,0)</f>
        <v>1</v>
      </c>
      <c r="I786" s="6" t="n">
        <f aca="false">IF(1_Data_EDA!B787="Second Class",1,0)</f>
        <v>0</v>
      </c>
      <c r="J786" s="6" t="n">
        <f aca="false">IF(1_Data_EDA!B787="Same Day",1,0)</f>
        <v>0</v>
      </c>
      <c r="K786" s="6" t="n">
        <f aca="false">IF(1_Data_EDA!C787="Corporate",1,0)</f>
        <v>1</v>
      </c>
      <c r="L786" s="6" t="n">
        <f aca="false">IF(1_Data_EDA!C787="Home Office",1,0)</f>
        <v>0</v>
      </c>
      <c r="M786" s="6" t="n">
        <f aca="false">IF(1_Data_EDA!D787="Europe",1,0)</f>
        <v>0</v>
      </c>
      <c r="N786" s="6" t="n">
        <f aca="false">IF(1_Data_EDA!D787="LATAM",1,0)</f>
        <v>1</v>
      </c>
      <c r="O786" s="6" t="n">
        <f aca="false">IF(1_Data_EDA!D787="Pacific Asia",1,0)</f>
        <v>0</v>
      </c>
      <c r="P786" s="6" t="n">
        <f aca="false">IF(1_Data_EDA!D787="USCA",1,0)</f>
        <v>0</v>
      </c>
      <c r="Q786" s="6" t="n">
        <f aca="false">IF(C786&gt;MEDIAN(C$5:C$8004),1,0)</f>
        <v>0</v>
      </c>
      <c r="R786" s="6" t="n">
        <f aca="false">IF(D786&gt;2,1,0)</f>
        <v>0</v>
      </c>
    </row>
    <row r="787" customFormat="false" ht="15" hidden="false" customHeight="true" outlineLevel="0" collapsed="false">
      <c r="A787" s="6" t="n">
        <f aca="false">1_Data_EDA!O788</f>
        <v>1</v>
      </c>
      <c r="B787" s="6" t="n">
        <f aca="false">1_Data_EDA!H788</f>
        <v>2</v>
      </c>
      <c r="C787" s="7" t="n">
        <f aca="false">1_Data_EDA!I788</f>
        <v>50</v>
      </c>
      <c r="D787" s="6" t="n">
        <f aca="false">1_Data_EDA!J788</f>
        <v>4</v>
      </c>
      <c r="E787" s="7" t="n">
        <f aca="false">1_Data_EDA!K788</f>
        <v>200</v>
      </c>
      <c r="F787" s="7" t="n">
        <f aca="false">1_Data_EDA!L788</f>
        <v>11</v>
      </c>
      <c r="G787" s="8" t="n">
        <f aca="false">1_Data_EDA!M788</f>
        <v>0.059999999</v>
      </c>
      <c r="H787" s="6" t="n">
        <f aca="false">IF(1_Data_EDA!B788="First Class",1,0)</f>
        <v>0</v>
      </c>
      <c r="I787" s="6" t="n">
        <f aca="false">IF(1_Data_EDA!B788="Second Class",1,0)</f>
        <v>1</v>
      </c>
      <c r="J787" s="6" t="n">
        <f aca="false">IF(1_Data_EDA!B788="Same Day",1,0)</f>
        <v>0</v>
      </c>
      <c r="K787" s="6" t="n">
        <f aca="false">IF(1_Data_EDA!C788="Corporate",1,0)</f>
        <v>1</v>
      </c>
      <c r="L787" s="6" t="n">
        <f aca="false">IF(1_Data_EDA!C788="Home Office",1,0)</f>
        <v>0</v>
      </c>
      <c r="M787" s="6" t="n">
        <f aca="false">IF(1_Data_EDA!D788="Europe",1,0)</f>
        <v>0</v>
      </c>
      <c r="N787" s="6" t="n">
        <f aca="false">IF(1_Data_EDA!D788="LATAM",1,0)</f>
        <v>1</v>
      </c>
      <c r="O787" s="6" t="n">
        <f aca="false">IF(1_Data_EDA!D788="Pacific Asia",1,0)</f>
        <v>0</v>
      </c>
      <c r="P787" s="6" t="n">
        <f aca="false">IF(1_Data_EDA!D788="USCA",1,0)</f>
        <v>0</v>
      </c>
      <c r="Q787" s="6" t="n">
        <f aca="false">IF(C787&gt;MEDIAN(C$5:C$8004),1,0)</f>
        <v>0</v>
      </c>
      <c r="R787" s="6" t="n">
        <f aca="false">IF(D787&gt;2,1,0)</f>
        <v>1</v>
      </c>
    </row>
    <row r="788" customFormat="false" ht="15" hidden="false" customHeight="true" outlineLevel="0" collapsed="false">
      <c r="A788" s="6" t="n">
        <f aca="false">1_Data_EDA!O789</f>
        <v>1</v>
      </c>
      <c r="B788" s="6" t="n">
        <f aca="false">1_Data_EDA!H789</f>
        <v>1</v>
      </c>
      <c r="C788" s="7" t="n">
        <f aca="false">1_Data_EDA!I789</f>
        <v>215.8200073</v>
      </c>
      <c r="D788" s="6" t="n">
        <f aca="false">1_Data_EDA!J789</f>
        <v>1</v>
      </c>
      <c r="E788" s="7" t="n">
        <f aca="false">1_Data_EDA!K789</f>
        <v>215.8200073</v>
      </c>
      <c r="F788" s="7" t="n">
        <f aca="false">1_Data_EDA!L789</f>
        <v>53.95999908</v>
      </c>
      <c r="G788" s="8" t="n">
        <f aca="false">1_Data_EDA!M789</f>
        <v>0.25</v>
      </c>
      <c r="H788" s="6" t="n">
        <f aca="false">IF(1_Data_EDA!B789="First Class",1,0)</f>
        <v>1</v>
      </c>
      <c r="I788" s="6" t="n">
        <f aca="false">IF(1_Data_EDA!B789="Second Class",1,0)</f>
        <v>0</v>
      </c>
      <c r="J788" s="6" t="n">
        <f aca="false">IF(1_Data_EDA!B789="Same Day",1,0)</f>
        <v>0</v>
      </c>
      <c r="K788" s="6" t="n">
        <f aca="false">IF(1_Data_EDA!C789="Corporate",1,0)</f>
        <v>1</v>
      </c>
      <c r="L788" s="6" t="n">
        <f aca="false">IF(1_Data_EDA!C789="Home Office",1,0)</f>
        <v>0</v>
      </c>
      <c r="M788" s="6" t="n">
        <f aca="false">IF(1_Data_EDA!D789="Europe",1,0)</f>
        <v>0</v>
      </c>
      <c r="N788" s="6" t="n">
        <f aca="false">IF(1_Data_EDA!D789="LATAM",1,0)</f>
        <v>0</v>
      </c>
      <c r="O788" s="6" t="n">
        <f aca="false">IF(1_Data_EDA!D789="Pacific Asia",1,0)</f>
        <v>1</v>
      </c>
      <c r="P788" s="6" t="n">
        <f aca="false">IF(1_Data_EDA!D789="USCA",1,0)</f>
        <v>0</v>
      </c>
      <c r="Q788" s="6" t="n">
        <f aca="false">IF(C788&gt;MEDIAN(C$5:C$8004),1,0)</f>
        <v>1</v>
      </c>
      <c r="R788" s="6" t="n">
        <f aca="false">IF(D788&gt;2,1,0)</f>
        <v>0</v>
      </c>
    </row>
    <row r="789" customFormat="false" ht="15" hidden="false" customHeight="true" outlineLevel="0" collapsed="false">
      <c r="A789" s="6" t="n">
        <f aca="false">1_Data_EDA!O790</f>
        <v>0</v>
      </c>
      <c r="B789" s="6" t="n">
        <f aca="false">1_Data_EDA!H790</f>
        <v>4</v>
      </c>
      <c r="C789" s="7" t="n">
        <f aca="false">1_Data_EDA!I790</f>
        <v>59.99000168</v>
      </c>
      <c r="D789" s="6" t="n">
        <f aca="false">1_Data_EDA!J790</f>
        <v>2</v>
      </c>
      <c r="E789" s="7" t="n">
        <f aca="false">1_Data_EDA!K790</f>
        <v>119.9800034</v>
      </c>
      <c r="F789" s="7" t="n">
        <f aca="false">1_Data_EDA!L790</f>
        <v>30</v>
      </c>
      <c r="G789" s="8" t="n">
        <f aca="false">1_Data_EDA!M790</f>
        <v>0.25</v>
      </c>
      <c r="H789" s="6" t="n">
        <f aca="false">IF(1_Data_EDA!B790="First Class",1,0)</f>
        <v>0</v>
      </c>
      <c r="I789" s="6" t="n">
        <f aca="false">IF(1_Data_EDA!B790="Second Class",1,0)</f>
        <v>0</v>
      </c>
      <c r="J789" s="6" t="n">
        <f aca="false">IF(1_Data_EDA!B790="Same Day",1,0)</f>
        <v>0</v>
      </c>
      <c r="K789" s="6" t="n">
        <f aca="false">IF(1_Data_EDA!C790="Corporate",1,0)</f>
        <v>0</v>
      </c>
      <c r="L789" s="6" t="n">
        <f aca="false">IF(1_Data_EDA!C790="Home Office",1,0)</f>
        <v>0</v>
      </c>
      <c r="M789" s="6" t="n">
        <f aca="false">IF(1_Data_EDA!D790="Europe",1,0)</f>
        <v>0</v>
      </c>
      <c r="N789" s="6" t="n">
        <f aca="false">IF(1_Data_EDA!D790="LATAM",1,0)</f>
        <v>0</v>
      </c>
      <c r="O789" s="6" t="n">
        <f aca="false">IF(1_Data_EDA!D790="Pacific Asia",1,0)</f>
        <v>0</v>
      </c>
      <c r="P789" s="6" t="n">
        <f aca="false">IF(1_Data_EDA!D790="USCA",1,0)</f>
        <v>1</v>
      </c>
      <c r="Q789" s="6" t="n">
        <f aca="false">IF(C789&gt;MEDIAN(C$5:C$8004),1,0)</f>
        <v>0</v>
      </c>
      <c r="R789" s="6" t="n">
        <f aca="false">IF(D789&gt;2,1,0)</f>
        <v>0</v>
      </c>
    </row>
    <row r="790" customFormat="false" ht="15" hidden="false" customHeight="true" outlineLevel="0" collapsed="false">
      <c r="A790" s="6" t="n">
        <f aca="false">1_Data_EDA!O791</f>
        <v>0</v>
      </c>
      <c r="B790" s="6" t="n">
        <f aca="false">1_Data_EDA!H791</f>
        <v>4</v>
      </c>
      <c r="C790" s="7" t="n">
        <f aca="false">1_Data_EDA!I791</f>
        <v>399.980011</v>
      </c>
      <c r="D790" s="6" t="n">
        <f aca="false">1_Data_EDA!J791</f>
        <v>1</v>
      </c>
      <c r="E790" s="7" t="n">
        <f aca="false">1_Data_EDA!K791</f>
        <v>399.980011</v>
      </c>
      <c r="F790" s="7" t="n">
        <f aca="false">1_Data_EDA!L791</f>
        <v>12</v>
      </c>
      <c r="G790" s="8" t="n">
        <f aca="false">1_Data_EDA!M791</f>
        <v>0.029999999</v>
      </c>
      <c r="H790" s="6" t="n">
        <f aca="false">IF(1_Data_EDA!B791="First Class",1,0)</f>
        <v>0</v>
      </c>
      <c r="I790" s="6" t="n">
        <f aca="false">IF(1_Data_EDA!B791="Second Class",1,0)</f>
        <v>0</v>
      </c>
      <c r="J790" s="6" t="n">
        <f aca="false">IF(1_Data_EDA!B791="Same Day",1,0)</f>
        <v>0</v>
      </c>
      <c r="K790" s="6" t="n">
        <f aca="false">IF(1_Data_EDA!C791="Corporate",1,0)</f>
        <v>1</v>
      </c>
      <c r="L790" s="6" t="n">
        <f aca="false">IF(1_Data_EDA!C791="Home Office",1,0)</f>
        <v>0</v>
      </c>
      <c r="M790" s="6" t="n">
        <f aca="false">IF(1_Data_EDA!D791="Europe",1,0)</f>
        <v>1</v>
      </c>
      <c r="N790" s="6" t="n">
        <f aca="false">IF(1_Data_EDA!D791="LATAM",1,0)</f>
        <v>0</v>
      </c>
      <c r="O790" s="6" t="n">
        <f aca="false">IF(1_Data_EDA!D791="Pacific Asia",1,0)</f>
        <v>0</v>
      </c>
      <c r="P790" s="6" t="n">
        <f aca="false">IF(1_Data_EDA!D791="USCA",1,0)</f>
        <v>0</v>
      </c>
      <c r="Q790" s="6" t="n">
        <f aca="false">IF(C790&gt;MEDIAN(C$5:C$8004),1,0)</f>
        <v>1</v>
      </c>
      <c r="R790" s="6" t="n">
        <f aca="false">IF(D790&gt;2,1,0)</f>
        <v>0</v>
      </c>
    </row>
    <row r="791" customFormat="false" ht="15" hidden="false" customHeight="true" outlineLevel="0" collapsed="false">
      <c r="A791" s="6" t="n">
        <f aca="false">1_Data_EDA!O792</f>
        <v>0</v>
      </c>
      <c r="B791" s="6" t="n">
        <f aca="false">1_Data_EDA!H792</f>
        <v>4</v>
      </c>
      <c r="C791" s="7" t="n">
        <f aca="false">1_Data_EDA!I792</f>
        <v>31.98999977</v>
      </c>
      <c r="D791" s="6" t="n">
        <f aca="false">1_Data_EDA!J792</f>
        <v>5</v>
      </c>
      <c r="E791" s="7" t="n">
        <f aca="false">1_Data_EDA!K792</f>
        <v>159.9499969</v>
      </c>
      <c r="F791" s="7" t="n">
        <f aca="false">1_Data_EDA!L792</f>
        <v>25.59000015</v>
      </c>
      <c r="G791" s="8" t="n">
        <f aca="false">1_Data_EDA!M792</f>
        <v>0.159999996</v>
      </c>
      <c r="H791" s="6" t="n">
        <f aca="false">IF(1_Data_EDA!B792="First Class",1,0)</f>
        <v>0</v>
      </c>
      <c r="I791" s="6" t="n">
        <f aca="false">IF(1_Data_EDA!B792="Second Class",1,0)</f>
        <v>0</v>
      </c>
      <c r="J791" s="6" t="n">
        <f aca="false">IF(1_Data_EDA!B792="Same Day",1,0)</f>
        <v>0</v>
      </c>
      <c r="K791" s="6" t="n">
        <f aca="false">IF(1_Data_EDA!C792="Corporate",1,0)</f>
        <v>0</v>
      </c>
      <c r="L791" s="6" t="n">
        <f aca="false">IF(1_Data_EDA!C792="Home Office",1,0)</f>
        <v>0</v>
      </c>
      <c r="M791" s="6" t="n">
        <f aca="false">IF(1_Data_EDA!D792="Europe",1,0)</f>
        <v>0</v>
      </c>
      <c r="N791" s="6" t="n">
        <f aca="false">IF(1_Data_EDA!D792="LATAM",1,0)</f>
        <v>1</v>
      </c>
      <c r="O791" s="6" t="n">
        <f aca="false">IF(1_Data_EDA!D792="Pacific Asia",1,0)</f>
        <v>0</v>
      </c>
      <c r="P791" s="6" t="n">
        <f aca="false">IF(1_Data_EDA!D792="USCA",1,0)</f>
        <v>0</v>
      </c>
      <c r="Q791" s="6" t="n">
        <f aca="false">IF(C791&gt;MEDIAN(C$5:C$8004),1,0)</f>
        <v>0</v>
      </c>
      <c r="R791" s="6" t="n">
        <f aca="false">IF(D791&gt;2,1,0)</f>
        <v>1</v>
      </c>
    </row>
    <row r="792" customFormat="false" ht="15" hidden="false" customHeight="true" outlineLevel="0" collapsed="false">
      <c r="A792" s="6" t="n">
        <f aca="false">1_Data_EDA!O793</f>
        <v>0</v>
      </c>
      <c r="B792" s="6" t="n">
        <f aca="false">1_Data_EDA!H793</f>
        <v>2</v>
      </c>
      <c r="C792" s="7" t="n">
        <f aca="false">1_Data_EDA!I793</f>
        <v>59.99000168</v>
      </c>
      <c r="D792" s="6" t="n">
        <f aca="false">1_Data_EDA!J793</f>
        <v>2</v>
      </c>
      <c r="E792" s="7" t="n">
        <f aca="false">1_Data_EDA!K793</f>
        <v>119.9800034</v>
      </c>
      <c r="F792" s="7" t="n">
        <f aca="false">1_Data_EDA!L793</f>
        <v>3.599999905</v>
      </c>
      <c r="G792" s="8" t="n">
        <f aca="false">1_Data_EDA!M793</f>
        <v>0.029999999</v>
      </c>
      <c r="H792" s="6" t="n">
        <f aca="false">IF(1_Data_EDA!B793="First Class",1,0)</f>
        <v>0</v>
      </c>
      <c r="I792" s="6" t="n">
        <f aca="false">IF(1_Data_EDA!B793="Second Class",1,0)</f>
        <v>1</v>
      </c>
      <c r="J792" s="6" t="n">
        <f aca="false">IF(1_Data_EDA!B793="Same Day",1,0)</f>
        <v>0</v>
      </c>
      <c r="K792" s="6" t="n">
        <f aca="false">IF(1_Data_EDA!C793="Corporate",1,0)</f>
        <v>0</v>
      </c>
      <c r="L792" s="6" t="n">
        <f aca="false">IF(1_Data_EDA!C793="Home Office",1,0)</f>
        <v>0</v>
      </c>
      <c r="M792" s="6" t="n">
        <f aca="false">IF(1_Data_EDA!D793="Europe",1,0)</f>
        <v>0</v>
      </c>
      <c r="N792" s="6" t="n">
        <f aca="false">IF(1_Data_EDA!D793="LATAM",1,0)</f>
        <v>1</v>
      </c>
      <c r="O792" s="6" t="n">
        <f aca="false">IF(1_Data_EDA!D793="Pacific Asia",1,0)</f>
        <v>0</v>
      </c>
      <c r="P792" s="6" t="n">
        <f aca="false">IF(1_Data_EDA!D793="USCA",1,0)</f>
        <v>0</v>
      </c>
      <c r="Q792" s="6" t="n">
        <f aca="false">IF(C792&gt;MEDIAN(C$5:C$8004),1,0)</f>
        <v>0</v>
      </c>
      <c r="R792" s="6" t="n">
        <f aca="false">IF(D792&gt;2,1,0)</f>
        <v>0</v>
      </c>
    </row>
    <row r="793" customFormat="false" ht="15" hidden="false" customHeight="true" outlineLevel="0" collapsed="false">
      <c r="A793" s="6" t="n">
        <f aca="false">1_Data_EDA!O794</f>
        <v>1</v>
      </c>
      <c r="B793" s="6" t="n">
        <f aca="false">1_Data_EDA!H794</f>
        <v>1</v>
      </c>
      <c r="C793" s="7" t="n">
        <f aca="false">1_Data_EDA!I794</f>
        <v>299.980011</v>
      </c>
      <c r="D793" s="6" t="n">
        <f aca="false">1_Data_EDA!J794</f>
        <v>1</v>
      </c>
      <c r="E793" s="7" t="n">
        <f aca="false">1_Data_EDA!K794</f>
        <v>299.980011</v>
      </c>
      <c r="F793" s="7" t="n">
        <f aca="false">1_Data_EDA!L794</f>
        <v>36</v>
      </c>
      <c r="G793" s="8" t="n">
        <f aca="false">1_Data_EDA!M794</f>
        <v>0.119999997</v>
      </c>
      <c r="H793" s="6" t="n">
        <f aca="false">IF(1_Data_EDA!B794="First Class",1,0)</f>
        <v>1</v>
      </c>
      <c r="I793" s="6" t="n">
        <f aca="false">IF(1_Data_EDA!B794="Second Class",1,0)</f>
        <v>0</v>
      </c>
      <c r="J793" s="6" t="n">
        <f aca="false">IF(1_Data_EDA!B794="Same Day",1,0)</f>
        <v>0</v>
      </c>
      <c r="K793" s="6" t="n">
        <f aca="false">IF(1_Data_EDA!C794="Corporate",1,0)</f>
        <v>0</v>
      </c>
      <c r="L793" s="6" t="n">
        <f aca="false">IF(1_Data_EDA!C794="Home Office",1,0)</f>
        <v>0</v>
      </c>
      <c r="M793" s="6" t="n">
        <f aca="false">IF(1_Data_EDA!D794="Europe",1,0)</f>
        <v>0</v>
      </c>
      <c r="N793" s="6" t="n">
        <f aca="false">IF(1_Data_EDA!D794="LATAM",1,0)</f>
        <v>0</v>
      </c>
      <c r="O793" s="6" t="n">
        <f aca="false">IF(1_Data_EDA!D794="Pacific Asia",1,0)</f>
        <v>1</v>
      </c>
      <c r="P793" s="6" t="n">
        <f aca="false">IF(1_Data_EDA!D794="USCA",1,0)</f>
        <v>0</v>
      </c>
      <c r="Q793" s="6" t="n">
        <f aca="false">IF(C793&gt;MEDIAN(C$5:C$8004),1,0)</f>
        <v>1</v>
      </c>
      <c r="R793" s="6" t="n">
        <f aca="false">IF(D793&gt;2,1,0)</f>
        <v>0</v>
      </c>
    </row>
    <row r="794" customFormat="false" ht="15" hidden="false" customHeight="true" outlineLevel="0" collapsed="false">
      <c r="A794" s="6" t="n">
        <f aca="false">1_Data_EDA!O795</f>
        <v>0</v>
      </c>
      <c r="B794" s="6" t="n">
        <f aca="false">1_Data_EDA!H795</f>
        <v>4</v>
      </c>
      <c r="C794" s="7" t="n">
        <f aca="false">1_Data_EDA!I795</f>
        <v>49.97999954</v>
      </c>
      <c r="D794" s="6" t="n">
        <f aca="false">1_Data_EDA!J795</f>
        <v>2</v>
      </c>
      <c r="E794" s="7" t="n">
        <f aca="false">1_Data_EDA!K795</f>
        <v>99.95999908</v>
      </c>
      <c r="F794" s="7" t="n">
        <f aca="false">1_Data_EDA!L795</f>
        <v>17.98999977</v>
      </c>
      <c r="G794" s="8" t="n">
        <f aca="false">1_Data_EDA!M795</f>
        <v>0.180000007</v>
      </c>
      <c r="H794" s="6" t="n">
        <f aca="false">IF(1_Data_EDA!B795="First Class",1,0)</f>
        <v>0</v>
      </c>
      <c r="I794" s="6" t="n">
        <f aca="false">IF(1_Data_EDA!B795="Second Class",1,0)</f>
        <v>0</v>
      </c>
      <c r="J794" s="6" t="n">
        <f aca="false">IF(1_Data_EDA!B795="Same Day",1,0)</f>
        <v>0</v>
      </c>
      <c r="K794" s="6" t="n">
        <f aca="false">IF(1_Data_EDA!C795="Corporate",1,0)</f>
        <v>0</v>
      </c>
      <c r="L794" s="6" t="n">
        <f aca="false">IF(1_Data_EDA!C795="Home Office",1,0)</f>
        <v>0</v>
      </c>
      <c r="M794" s="6" t="n">
        <f aca="false">IF(1_Data_EDA!D795="Europe",1,0)</f>
        <v>0</v>
      </c>
      <c r="N794" s="6" t="n">
        <f aca="false">IF(1_Data_EDA!D795="LATAM",1,0)</f>
        <v>0</v>
      </c>
      <c r="O794" s="6" t="n">
        <f aca="false">IF(1_Data_EDA!D795="Pacific Asia",1,0)</f>
        <v>1</v>
      </c>
      <c r="P794" s="6" t="n">
        <f aca="false">IF(1_Data_EDA!D795="USCA",1,0)</f>
        <v>0</v>
      </c>
      <c r="Q794" s="6" t="n">
        <f aca="false">IF(C794&gt;MEDIAN(C$5:C$8004),1,0)</f>
        <v>0</v>
      </c>
      <c r="R794" s="6" t="n">
        <f aca="false">IF(D794&gt;2,1,0)</f>
        <v>0</v>
      </c>
    </row>
    <row r="795" customFormat="false" ht="15" hidden="false" customHeight="true" outlineLevel="0" collapsed="false">
      <c r="A795" s="6" t="n">
        <f aca="false">1_Data_EDA!O796</f>
        <v>1</v>
      </c>
      <c r="B795" s="6" t="n">
        <f aca="false">1_Data_EDA!H796</f>
        <v>4</v>
      </c>
      <c r="C795" s="7" t="n">
        <f aca="false">1_Data_EDA!I796</f>
        <v>50</v>
      </c>
      <c r="D795" s="6" t="n">
        <f aca="false">1_Data_EDA!J796</f>
        <v>1</v>
      </c>
      <c r="E795" s="7" t="n">
        <f aca="false">1_Data_EDA!K796</f>
        <v>50</v>
      </c>
      <c r="F795" s="7" t="n">
        <f aca="false">1_Data_EDA!L796</f>
        <v>3.5</v>
      </c>
      <c r="G795" s="8" t="n">
        <f aca="false">1_Data_EDA!M796</f>
        <v>0.07</v>
      </c>
      <c r="H795" s="6" t="n">
        <f aca="false">IF(1_Data_EDA!B796="First Class",1,0)</f>
        <v>0</v>
      </c>
      <c r="I795" s="6" t="n">
        <f aca="false">IF(1_Data_EDA!B796="Second Class",1,0)</f>
        <v>0</v>
      </c>
      <c r="J795" s="6" t="n">
        <f aca="false">IF(1_Data_EDA!B796="Same Day",1,0)</f>
        <v>0</v>
      </c>
      <c r="K795" s="6" t="n">
        <f aca="false">IF(1_Data_EDA!C796="Corporate",1,0)</f>
        <v>1</v>
      </c>
      <c r="L795" s="6" t="n">
        <f aca="false">IF(1_Data_EDA!C796="Home Office",1,0)</f>
        <v>0</v>
      </c>
      <c r="M795" s="6" t="n">
        <f aca="false">IF(1_Data_EDA!D796="Europe",1,0)</f>
        <v>0</v>
      </c>
      <c r="N795" s="6" t="n">
        <f aca="false">IF(1_Data_EDA!D796="LATAM",1,0)</f>
        <v>1</v>
      </c>
      <c r="O795" s="6" t="n">
        <f aca="false">IF(1_Data_EDA!D796="Pacific Asia",1,0)</f>
        <v>0</v>
      </c>
      <c r="P795" s="6" t="n">
        <f aca="false">IF(1_Data_EDA!D796="USCA",1,0)</f>
        <v>0</v>
      </c>
      <c r="Q795" s="6" t="n">
        <f aca="false">IF(C795&gt;MEDIAN(C$5:C$8004),1,0)</f>
        <v>0</v>
      </c>
      <c r="R795" s="6" t="n">
        <f aca="false">IF(D795&gt;2,1,0)</f>
        <v>0</v>
      </c>
    </row>
    <row r="796" customFormat="false" ht="15" hidden="false" customHeight="true" outlineLevel="0" collapsed="false">
      <c r="A796" s="6" t="n">
        <f aca="false">1_Data_EDA!O797</f>
        <v>0</v>
      </c>
      <c r="B796" s="6" t="n">
        <f aca="false">1_Data_EDA!H797</f>
        <v>0</v>
      </c>
      <c r="C796" s="7" t="n">
        <f aca="false">1_Data_EDA!I797</f>
        <v>129.9900055</v>
      </c>
      <c r="D796" s="6" t="n">
        <f aca="false">1_Data_EDA!J797</f>
        <v>1</v>
      </c>
      <c r="E796" s="7" t="n">
        <f aca="false">1_Data_EDA!K797</f>
        <v>129.9900055</v>
      </c>
      <c r="F796" s="7" t="n">
        <f aca="false">1_Data_EDA!L797</f>
        <v>32.5</v>
      </c>
      <c r="G796" s="8" t="n">
        <f aca="false">1_Data_EDA!M797</f>
        <v>0.25</v>
      </c>
      <c r="H796" s="6" t="n">
        <f aca="false">IF(1_Data_EDA!B797="First Class",1,0)</f>
        <v>0</v>
      </c>
      <c r="I796" s="6" t="n">
        <f aca="false">IF(1_Data_EDA!B797="Second Class",1,0)</f>
        <v>0</v>
      </c>
      <c r="J796" s="6" t="n">
        <f aca="false">IF(1_Data_EDA!B797="Same Day",1,0)</f>
        <v>1</v>
      </c>
      <c r="K796" s="6" t="n">
        <f aca="false">IF(1_Data_EDA!C797="Corporate",1,0)</f>
        <v>0</v>
      </c>
      <c r="L796" s="6" t="n">
        <f aca="false">IF(1_Data_EDA!C797="Home Office",1,0)</f>
        <v>0</v>
      </c>
      <c r="M796" s="6" t="n">
        <f aca="false">IF(1_Data_EDA!D797="Europe",1,0)</f>
        <v>0</v>
      </c>
      <c r="N796" s="6" t="n">
        <f aca="false">IF(1_Data_EDA!D797="LATAM",1,0)</f>
        <v>0</v>
      </c>
      <c r="O796" s="6" t="n">
        <f aca="false">IF(1_Data_EDA!D797="Pacific Asia",1,0)</f>
        <v>1</v>
      </c>
      <c r="P796" s="6" t="n">
        <f aca="false">IF(1_Data_EDA!D797="USCA",1,0)</f>
        <v>0</v>
      </c>
      <c r="Q796" s="6" t="n">
        <f aca="false">IF(C796&gt;MEDIAN(C$5:C$8004),1,0)</f>
        <v>1</v>
      </c>
      <c r="R796" s="6" t="n">
        <f aca="false">IF(D796&gt;2,1,0)</f>
        <v>0</v>
      </c>
    </row>
    <row r="797" customFormat="false" ht="15" hidden="false" customHeight="true" outlineLevel="0" collapsed="false">
      <c r="A797" s="6" t="n">
        <f aca="false">1_Data_EDA!O798</f>
        <v>1</v>
      </c>
      <c r="B797" s="6" t="n">
        <f aca="false">1_Data_EDA!H798</f>
        <v>2</v>
      </c>
      <c r="C797" s="7" t="n">
        <f aca="false">1_Data_EDA!I798</f>
        <v>50</v>
      </c>
      <c r="D797" s="6" t="n">
        <f aca="false">1_Data_EDA!J798</f>
        <v>5</v>
      </c>
      <c r="E797" s="7" t="n">
        <f aca="false">1_Data_EDA!K798</f>
        <v>250</v>
      </c>
      <c r="F797" s="7" t="n">
        <f aca="false">1_Data_EDA!L798</f>
        <v>50</v>
      </c>
      <c r="G797" s="8" t="n">
        <f aca="false">1_Data_EDA!M798</f>
        <v>0.200000003</v>
      </c>
      <c r="H797" s="6" t="n">
        <f aca="false">IF(1_Data_EDA!B798="First Class",1,0)</f>
        <v>0</v>
      </c>
      <c r="I797" s="6" t="n">
        <f aca="false">IF(1_Data_EDA!B798="Second Class",1,0)</f>
        <v>1</v>
      </c>
      <c r="J797" s="6" t="n">
        <f aca="false">IF(1_Data_EDA!B798="Same Day",1,0)</f>
        <v>0</v>
      </c>
      <c r="K797" s="6" t="n">
        <f aca="false">IF(1_Data_EDA!C798="Corporate",1,0)</f>
        <v>0</v>
      </c>
      <c r="L797" s="6" t="n">
        <f aca="false">IF(1_Data_EDA!C798="Home Office",1,0)</f>
        <v>0</v>
      </c>
      <c r="M797" s="6" t="n">
        <f aca="false">IF(1_Data_EDA!D798="Europe",1,0)</f>
        <v>0</v>
      </c>
      <c r="N797" s="6" t="n">
        <f aca="false">IF(1_Data_EDA!D798="LATAM",1,0)</f>
        <v>0</v>
      </c>
      <c r="O797" s="6" t="n">
        <f aca="false">IF(1_Data_EDA!D798="Pacific Asia",1,0)</f>
        <v>0</v>
      </c>
      <c r="P797" s="6" t="n">
        <f aca="false">IF(1_Data_EDA!D798="USCA",1,0)</f>
        <v>1</v>
      </c>
      <c r="Q797" s="6" t="n">
        <f aca="false">IF(C797&gt;MEDIAN(C$5:C$8004),1,0)</f>
        <v>0</v>
      </c>
      <c r="R797" s="6" t="n">
        <f aca="false">IF(D797&gt;2,1,0)</f>
        <v>1</v>
      </c>
    </row>
    <row r="798" customFormat="false" ht="15" hidden="false" customHeight="true" outlineLevel="0" collapsed="false">
      <c r="A798" s="6" t="n">
        <f aca="false">1_Data_EDA!O799</f>
        <v>0</v>
      </c>
      <c r="B798" s="6" t="n">
        <f aca="false">1_Data_EDA!H799</f>
        <v>4</v>
      </c>
      <c r="C798" s="7" t="n">
        <f aca="false">1_Data_EDA!I799</f>
        <v>59.99000168</v>
      </c>
      <c r="D798" s="6" t="n">
        <f aca="false">1_Data_EDA!J799</f>
        <v>3</v>
      </c>
      <c r="E798" s="7" t="n">
        <f aca="false">1_Data_EDA!K799</f>
        <v>179.9700012</v>
      </c>
      <c r="F798" s="7" t="n">
        <f aca="false">1_Data_EDA!L799</f>
        <v>7.199999809</v>
      </c>
      <c r="G798" s="8" t="n">
        <f aca="false">1_Data_EDA!M799</f>
        <v>0.039999999</v>
      </c>
      <c r="H798" s="6" t="n">
        <f aca="false">IF(1_Data_EDA!B799="First Class",1,0)</f>
        <v>0</v>
      </c>
      <c r="I798" s="6" t="n">
        <f aca="false">IF(1_Data_EDA!B799="Second Class",1,0)</f>
        <v>0</v>
      </c>
      <c r="J798" s="6" t="n">
        <f aca="false">IF(1_Data_EDA!B799="Same Day",1,0)</f>
        <v>0</v>
      </c>
      <c r="K798" s="6" t="n">
        <f aca="false">IF(1_Data_EDA!C799="Corporate",1,0)</f>
        <v>0</v>
      </c>
      <c r="L798" s="6" t="n">
        <f aca="false">IF(1_Data_EDA!C799="Home Office",1,0)</f>
        <v>0</v>
      </c>
      <c r="M798" s="6" t="n">
        <f aca="false">IF(1_Data_EDA!D799="Europe",1,0)</f>
        <v>0</v>
      </c>
      <c r="N798" s="6" t="n">
        <f aca="false">IF(1_Data_EDA!D799="LATAM",1,0)</f>
        <v>0</v>
      </c>
      <c r="O798" s="6" t="n">
        <f aca="false">IF(1_Data_EDA!D799="Pacific Asia",1,0)</f>
        <v>0</v>
      </c>
      <c r="P798" s="6" t="n">
        <f aca="false">IF(1_Data_EDA!D799="USCA",1,0)</f>
        <v>0</v>
      </c>
      <c r="Q798" s="6" t="n">
        <f aca="false">IF(C798&gt;MEDIAN(C$5:C$8004),1,0)</f>
        <v>0</v>
      </c>
      <c r="R798" s="6" t="n">
        <f aca="false">IF(D798&gt;2,1,0)</f>
        <v>1</v>
      </c>
    </row>
    <row r="799" customFormat="false" ht="15" hidden="false" customHeight="true" outlineLevel="0" collapsed="false">
      <c r="A799" s="6" t="n">
        <f aca="false">1_Data_EDA!O800</f>
        <v>1</v>
      </c>
      <c r="B799" s="6" t="n">
        <f aca="false">1_Data_EDA!H800</f>
        <v>4</v>
      </c>
      <c r="C799" s="7" t="n">
        <f aca="false">1_Data_EDA!I800</f>
        <v>39.99000168</v>
      </c>
      <c r="D799" s="6" t="n">
        <f aca="false">1_Data_EDA!J800</f>
        <v>3</v>
      </c>
      <c r="E799" s="7" t="n">
        <f aca="false">1_Data_EDA!K800</f>
        <v>119.9700012</v>
      </c>
      <c r="F799" s="7" t="n">
        <f aca="false">1_Data_EDA!L800</f>
        <v>2.400000095</v>
      </c>
      <c r="G799" s="8" t="n">
        <f aca="false">1_Data_EDA!M800</f>
        <v>0.02</v>
      </c>
      <c r="H799" s="6" t="n">
        <f aca="false">IF(1_Data_EDA!B800="First Class",1,0)</f>
        <v>0</v>
      </c>
      <c r="I799" s="6" t="n">
        <f aca="false">IF(1_Data_EDA!B800="Second Class",1,0)</f>
        <v>0</v>
      </c>
      <c r="J799" s="6" t="n">
        <f aca="false">IF(1_Data_EDA!B800="Same Day",1,0)</f>
        <v>0</v>
      </c>
      <c r="K799" s="6" t="n">
        <f aca="false">IF(1_Data_EDA!C800="Corporate",1,0)</f>
        <v>0</v>
      </c>
      <c r="L799" s="6" t="n">
        <f aca="false">IF(1_Data_EDA!C800="Home Office",1,0)</f>
        <v>1</v>
      </c>
      <c r="M799" s="6" t="n">
        <f aca="false">IF(1_Data_EDA!D800="Europe",1,0)</f>
        <v>0</v>
      </c>
      <c r="N799" s="6" t="n">
        <f aca="false">IF(1_Data_EDA!D800="LATAM",1,0)</f>
        <v>1</v>
      </c>
      <c r="O799" s="6" t="n">
        <f aca="false">IF(1_Data_EDA!D800="Pacific Asia",1,0)</f>
        <v>0</v>
      </c>
      <c r="P799" s="6" t="n">
        <f aca="false">IF(1_Data_EDA!D800="USCA",1,0)</f>
        <v>0</v>
      </c>
      <c r="Q799" s="6" t="n">
        <f aca="false">IF(C799&gt;MEDIAN(C$5:C$8004),1,0)</f>
        <v>0</v>
      </c>
      <c r="R799" s="6" t="n">
        <f aca="false">IF(D799&gt;2,1,0)</f>
        <v>1</v>
      </c>
    </row>
    <row r="800" customFormat="false" ht="15" hidden="false" customHeight="true" outlineLevel="0" collapsed="false">
      <c r="A800" s="6" t="n">
        <f aca="false">1_Data_EDA!O801</f>
        <v>0</v>
      </c>
      <c r="B800" s="6" t="n">
        <f aca="false">1_Data_EDA!H801</f>
        <v>2</v>
      </c>
      <c r="C800" s="7" t="n">
        <f aca="false">1_Data_EDA!I801</f>
        <v>399.980011</v>
      </c>
      <c r="D800" s="6" t="n">
        <f aca="false">1_Data_EDA!J801</f>
        <v>1</v>
      </c>
      <c r="E800" s="7" t="n">
        <f aca="false">1_Data_EDA!K801</f>
        <v>399.980011</v>
      </c>
      <c r="F800" s="7" t="n">
        <f aca="false">1_Data_EDA!L801</f>
        <v>68</v>
      </c>
      <c r="G800" s="8" t="n">
        <f aca="false">1_Data_EDA!M801</f>
        <v>0.170000002</v>
      </c>
      <c r="H800" s="6" t="n">
        <f aca="false">IF(1_Data_EDA!B801="First Class",1,0)</f>
        <v>0</v>
      </c>
      <c r="I800" s="6" t="n">
        <f aca="false">IF(1_Data_EDA!B801="Second Class",1,0)</f>
        <v>1</v>
      </c>
      <c r="J800" s="6" t="n">
        <f aca="false">IF(1_Data_EDA!B801="Same Day",1,0)</f>
        <v>0</v>
      </c>
      <c r="K800" s="6" t="n">
        <f aca="false">IF(1_Data_EDA!C801="Corporate",1,0)</f>
        <v>0</v>
      </c>
      <c r="L800" s="6" t="n">
        <f aca="false">IF(1_Data_EDA!C801="Home Office",1,0)</f>
        <v>0</v>
      </c>
      <c r="M800" s="6" t="n">
        <f aca="false">IF(1_Data_EDA!D801="Europe",1,0)</f>
        <v>1</v>
      </c>
      <c r="N800" s="6" t="n">
        <f aca="false">IF(1_Data_EDA!D801="LATAM",1,0)</f>
        <v>0</v>
      </c>
      <c r="O800" s="6" t="n">
        <f aca="false">IF(1_Data_EDA!D801="Pacific Asia",1,0)</f>
        <v>0</v>
      </c>
      <c r="P800" s="6" t="n">
        <f aca="false">IF(1_Data_EDA!D801="USCA",1,0)</f>
        <v>0</v>
      </c>
      <c r="Q800" s="6" t="n">
        <f aca="false">IF(C800&gt;MEDIAN(C$5:C$8004),1,0)</f>
        <v>1</v>
      </c>
      <c r="R800" s="6" t="n">
        <f aca="false">IF(D800&gt;2,1,0)</f>
        <v>0</v>
      </c>
    </row>
    <row r="801" customFormat="false" ht="15" hidden="false" customHeight="true" outlineLevel="0" collapsed="false">
      <c r="A801" s="6" t="n">
        <f aca="false">1_Data_EDA!O802</f>
        <v>1</v>
      </c>
      <c r="B801" s="6" t="n">
        <f aca="false">1_Data_EDA!H802</f>
        <v>4</v>
      </c>
      <c r="C801" s="7" t="n">
        <f aca="false">1_Data_EDA!I802</f>
        <v>299.980011</v>
      </c>
      <c r="D801" s="6" t="n">
        <f aca="false">1_Data_EDA!J802</f>
        <v>1</v>
      </c>
      <c r="E801" s="7" t="n">
        <f aca="false">1_Data_EDA!K802</f>
        <v>299.980011</v>
      </c>
      <c r="F801" s="7" t="n">
        <f aca="false">1_Data_EDA!L802</f>
        <v>51</v>
      </c>
      <c r="G801" s="8" t="n">
        <f aca="false">1_Data_EDA!M802</f>
        <v>0.170000002</v>
      </c>
      <c r="H801" s="6" t="n">
        <f aca="false">IF(1_Data_EDA!B802="First Class",1,0)</f>
        <v>0</v>
      </c>
      <c r="I801" s="6" t="n">
        <f aca="false">IF(1_Data_EDA!B802="Second Class",1,0)</f>
        <v>0</v>
      </c>
      <c r="J801" s="6" t="n">
        <f aca="false">IF(1_Data_EDA!B802="Same Day",1,0)</f>
        <v>0</v>
      </c>
      <c r="K801" s="6" t="n">
        <f aca="false">IF(1_Data_EDA!C802="Corporate",1,0)</f>
        <v>0</v>
      </c>
      <c r="L801" s="6" t="n">
        <f aca="false">IF(1_Data_EDA!C802="Home Office",1,0)</f>
        <v>0</v>
      </c>
      <c r="M801" s="6" t="n">
        <f aca="false">IF(1_Data_EDA!D802="Europe",1,0)</f>
        <v>1</v>
      </c>
      <c r="N801" s="6" t="n">
        <f aca="false">IF(1_Data_EDA!D802="LATAM",1,0)</f>
        <v>0</v>
      </c>
      <c r="O801" s="6" t="n">
        <f aca="false">IF(1_Data_EDA!D802="Pacific Asia",1,0)</f>
        <v>0</v>
      </c>
      <c r="P801" s="6" t="n">
        <f aca="false">IF(1_Data_EDA!D802="USCA",1,0)</f>
        <v>0</v>
      </c>
      <c r="Q801" s="6" t="n">
        <f aca="false">IF(C801&gt;MEDIAN(C$5:C$8004),1,0)</f>
        <v>1</v>
      </c>
      <c r="R801" s="6" t="n">
        <f aca="false">IF(D801&gt;2,1,0)</f>
        <v>0</v>
      </c>
    </row>
    <row r="802" customFormat="false" ht="15" hidden="false" customHeight="true" outlineLevel="0" collapsed="false">
      <c r="A802" s="6" t="n">
        <f aca="false">1_Data_EDA!O803</f>
        <v>0</v>
      </c>
      <c r="B802" s="6" t="n">
        <f aca="false">1_Data_EDA!H803</f>
        <v>4</v>
      </c>
      <c r="C802" s="7" t="n">
        <f aca="false">1_Data_EDA!I803</f>
        <v>49.97999954</v>
      </c>
      <c r="D802" s="6" t="n">
        <f aca="false">1_Data_EDA!J803</f>
        <v>2</v>
      </c>
      <c r="E802" s="7" t="n">
        <f aca="false">1_Data_EDA!K803</f>
        <v>99.95999908</v>
      </c>
      <c r="F802" s="7" t="n">
        <f aca="false">1_Data_EDA!L803</f>
        <v>24.98999977</v>
      </c>
      <c r="G802" s="8" t="n">
        <f aca="false">1_Data_EDA!M803</f>
        <v>0.25</v>
      </c>
      <c r="H802" s="6" t="n">
        <f aca="false">IF(1_Data_EDA!B803="First Class",1,0)</f>
        <v>0</v>
      </c>
      <c r="I802" s="6" t="n">
        <f aca="false">IF(1_Data_EDA!B803="Second Class",1,0)</f>
        <v>0</v>
      </c>
      <c r="J802" s="6" t="n">
        <f aca="false">IF(1_Data_EDA!B803="Same Day",1,0)</f>
        <v>0</v>
      </c>
      <c r="K802" s="6" t="n">
        <f aca="false">IF(1_Data_EDA!C803="Corporate",1,0)</f>
        <v>0</v>
      </c>
      <c r="L802" s="6" t="n">
        <f aca="false">IF(1_Data_EDA!C803="Home Office",1,0)</f>
        <v>1</v>
      </c>
      <c r="M802" s="6" t="n">
        <f aca="false">IF(1_Data_EDA!D803="Europe",1,0)</f>
        <v>1</v>
      </c>
      <c r="N802" s="6" t="n">
        <f aca="false">IF(1_Data_EDA!D803="LATAM",1,0)</f>
        <v>0</v>
      </c>
      <c r="O802" s="6" t="n">
        <f aca="false">IF(1_Data_EDA!D803="Pacific Asia",1,0)</f>
        <v>0</v>
      </c>
      <c r="P802" s="6" t="n">
        <f aca="false">IF(1_Data_EDA!D803="USCA",1,0)</f>
        <v>0</v>
      </c>
      <c r="Q802" s="6" t="n">
        <f aca="false">IF(C802&gt;MEDIAN(C$5:C$8004),1,0)</f>
        <v>0</v>
      </c>
      <c r="R802" s="6" t="n">
        <f aca="false">IF(D802&gt;2,1,0)</f>
        <v>0</v>
      </c>
    </row>
    <row r="803" customFormat="false" ht="15" hidden="false" customHeight="true" outlineLevel="0" collapsed="false">
      <c r="A803" s="6" t="n">
        <f aca="false">1_Data_EDA!O804</f>
        <v>1</v>
      </c>
      <c r="B803" s="6" t="n">
        <f aca="false">1_Data_EDA!H804</f>
        <v>4</v>
      </c>
      <c r="C803" s="7" t="n">
        <f aca="false">1_Data_EDA!I804</f>
        <v>299.980011</v>
      </c>
      <c r="D803" s="6" t="n">
        <f aca="false">1_Data_EDA!J804</f>
        <v>1</v>
      </c>
      <c r="E803" s="7" t="n">
        <f aca="false">1_Data_EDA!K804</f>
        <v>299.980011</v>
      </c>
      <c r="F803" s="7" t="n">
        <f aca="false">1_Data_EDA!L804</f>
        <v>0</v>
      </c>
      <c r="G803" s="8" t="n">
        <f aca="false">1_Data_EDA!M804</f>
        <v>0</v>
      </c>
      <c r="H803" s="6" t="n">
        <f aca="false">IF(1_Data_EDA!B804="First Class",1,0)</f>
        <v>0</v>
      </c>
      <c r="I803" s="6" t="n">
        <f aca="false">IF(1_Data_EDA!B804="Second Class",1,0)</f>
        <v>0</v>
      </c>
      <c r="J803" s="6" t="n">
        <f aca="false">IF(1_Data_EDA!B804="Same Day",1,0)</f>
        <v>0</v>
      </c>
      <c r="K803" s="6" t="n">
        <f aca="false">IF(1_Data_EDA!C804="Corporate",1,0)</f>
        <v>0</v>
      </c>
      <c r="L803" s="6" t="n">
        <f aca="false">IF(1_Data_EDA!C804="Home Office",1,0)</f>
        <v>0</v>
      </c>
      <c r="M803" s="6" t="n">
        <f aca="false">IF(1_Data_EDA!D804="Europe",1,0)</f>
        <v>0</v>
      </c>
      <c r="N803" s="6" t="n">
        <f aca="false">IF(1_Data_EDA!D804="LATAM",1,0)</f>
        <v>1</v>
      </c>
      <c r="O803" s="6" t="n">
        <f aca="false">IF(1_Data_EDA!D804="Pacific Asia",1,0)</f>
        <v>0</v>
      </c>
      <c r="P803" s="6" t="n">
        <f aca="false">IF(1_Data_EDA!D804="USCA",1,0)</f>
        <v>0</v>
      </c>
      <c r="Q803" s="6" t="n">
        <f aca="false">IF(C803&gt;MEDIAN(C$5:C$8004),1,0)</f>
        <v>1</v>
      </c>
      <c r="R803" s="6" t="n">
        <f aca="false">IF(D803&gt;2,1,0)</f>
        <v>0</v>
      </c>
    </row>
    <row r="804" customFormat="false" ht="15" hidden="false" customHeight="true" outlineLevel="0" collapsed="false">
      <c r="A804" s="6" t="n">
        <f aca="false">1_Data_EDA!O805</f>
        <v>1</v>
      </c>
      <c r="B804" s="6" t="n">
        <f aca="false">1_Data_EDA!H805</f>
        <v>4</v>
      </c>
      <c r="C804" s="7" t="n">
        <f aca="false">1_Data_EDA!I805</f>
        <v>299.980011</v>
      </c>
      <c r="D804" s="6" t="n">
        <f aca="false">1_Data_EDA!J805</f>
        <v>1</v>
      </c>
      <c r="E804" s="7" t="n">
        <f aca="false">1_Data_EDA!K805</f>
        <v>299.980011</v>
      </c>
      <c r="F804" s="7" t="n">
        <f aca="false">1_Data_EDA!L805</f>
        <v>21</v>
      </c>
      <c r="G804" s="8" t="n">
        <f aca="false">1_Data_EDA!M805</f>
        <v>0.07</v>
      </c>
      <c r="H804" s="6" t="n">
        <f aca="false">IF(1_Data_EDA!B805="First Class",1,0)</f>
        <v>0</v>
      </c>
      <c r="I804" s="6" t="n">
        <f aca="false">IF(1_Data_EDA!B805="Second Class",1,0)</f>
        <v>0</v>
      </c>
      <c r="J804" s="6" t="n">
        <f aca="false">IF(1_Data_EDA!B805="Same Day",1,0)</f>
        <v>0</v>
      </c>
      <c r="K804" s="6" t="n">
        <f aca="false">IF(1_Data_EDA!C805="Corporate",1,0)</f>
        <v>0</v>
      </c>
      <c r="L804" s="6" t="n">
        <f aca="false">IF(1_Data_EDA!C805="Home Office",1,0)</f>
        <v>0</v>
      </c>
      <c r="M804" s="6" t="n">
        <f aca="false">IF(1_Data_EDA!D805="Europe",1,0)</f>
        <v>1</v>
      </c>
      <c r="N804" s="6" t="n">
        <f aca="false">IF(1_Data_EDA!D805="LATAM",1,0)</f>
        <v>0</v>
      </c>
      <c r="O804" s="6" t="n">
        <f aca="false">IF(1_Data_EDA!D805="Pacific Asia",1,0)</f>
        <v>0</v>
      </c>
      <c r="P804" s="6" t="n">
        <f aca="false">IF(1_Data_EDA!D805="USCA",1,0)</f>
        <v>0</v>
      </c>
      <c r="Q804" s="6" t="n">
        <f aca="false">IF(C804&gt;MEDIAN(C$5:C$8004),1,0)</f>
        <v>1</v>
      </c>
      <c r="R804" s="6" t="n">
        <f aca="false">IF(D804&gt;2,1,0)</f>
        <v>0</v>
      </c>
    </row>
    <row r="805" customFormat="false" ht="15" hidden="false" customHeight="true" outlineLevel="0" collapsed="false">
      <c r="A805" s="6" t="n">
        <f aca="false">1_Data_EDA!O806</f>
        <v>1</v>
      </c>
      <c r="B805" s="6" t="n">
        <f aca="false">1_Data_EDA!H806</f>
        <v>4</v>
      </c>
      <c r="C805" s="7" t="n">
        <f aca="false">1_Data_EDA!I806</f>
        <v>59.99000168</v>
      </c>
      <c r="D805" s="6" t="n">
        <f aca="false">1_Data_EDA!J806</f>
        <v>4</v>
      </c>
      <c r="E805" s="7" t="n">
        <f aca="false">1_Data_EDA!K806</f>
        <v>239.9600067</v>
      </c>
      <c r="F805" s="7" t="n">
        <f aca="false">1_Data_EDA!L806</f>
        <v>43.18999863</v>
      </c>
      <c r="G805" s="8" t="n">
        <f aca="false">1_Data_EDA!M806</f>
        <v>0.180000007</v>
      </c>
      <c r="H805" s="6" t="n">
        <f aca="false">IF(1_Data_EDA!B806="First Class",1,0)</f>
        <v>0</v>
      </c>
      <c r="I805" s="6" t="n">
        <f aca="false">IF(1_Data_EDA!B806="Second Class",1,0)</f>
        <v>0</v>
      </c>
      <c r="J805" s="6" t="n">
        <f aca="false">IF(1_Data_EDA!B806="Same Day",1,0)</f>
        <v>0</v>
      </c>
      <c r="K805" s="6" t="n">
        <f aca="false">IF(1_Data_EDA!C806="Corporate",1,0)</f>
        <v>0</v>
      </c>
      <c r="L805" s="6" t="n">
        <f aca="false">IF(1_Data_EDA!C806="Home Office",1,0)</f>
        <v>0</v>
      </c>
      <c r="M805" s="6" t="n">
        <f aca="false">IF(1_Data_EDA!D806="Europe",1,0)</f>
        <v>0</v>
      </c>
      <c r="N805" s="6" t="n">
        <f aca="false">IF(1_Data_EDA!D806="LATAM",1,0)</f>
        <v>0</v>
      </c>
      <c r="O805" s="6" t="n">
        <f aca="false">IF(1_Data_EDA!D806="Pacific Asia",1,0)</f>
        <v>0</v>
      </c>
      <c r="P805" s="6" t="n">
        <f aca="false">IF(1_Data_EDA!D806="USCA",1,0)</f>
        <v>1</v>
      </c>
      <c r="Q805" s="6" t="n">
        <f aca="false">IF(C805&gt;MEDIAN(C$5:C$8004),1,0)</f>
        <v>0</v>
      </c>
      <c r="R805" s="6" t="n">
        <f aca="false">IF(D805&gt;2,1,0)</f>
        <v>1</v>
      </c>
    </row>
    <row r="806" customFormat="false" ht="15" hidden="false" customHeight="true" outlineLevel="0" collapsed="false">
      <c r="A806" s="6" t="n">
        <f aca="false">1_Data_EDA!O807</f>
        <v>1</v>
      </c>
      <c r="B806" s="6" t="n">
        <f aca="false">1_Data_EDA!H807</f>
        <v>2</v>
      </c>
      <c r="C806" s="7" t="n">
        <f aca="false">1_Data_EDA!I807</f>
        <v>39.99000168</v>
      </c>
      <c r="D806" s="6" t="n">
        <f aca="false">1_Data_EDA!J807</f>
        <v>1</v>
      </c>
      <c r="E806" s="7" t="n">
        <f aca="false">1_Data_EDA!K807</f>
        <v>39.99000168</v>
      </c>
      <c r="F806" s="7" t="n">
        <f aca="false">1_Data_EDA!L807</f>
        <v>0.400000006</v>
      </c>
      <c r="G806" s="8" t="n">
        <f aca="false">1_Data_EDA!M807</f>
        <v>0.01</v>
      </c>
      <c r="H806" s="6" t="n">
        <f aca="false">IF(1_Data_EDA!B807="First Class",1,0)</f>
        <v>0</v>
      </c>
      <c r="I806" s="6" t="n">
        <f aca="false">IF(1_Data_EDA!B807="Second Class",1,0)</f>
        <v>1</v>
      </c>
      <c r="J806" s="6" t="n">
        <f aca="false">IF(1_Data_EDA!B807="Same Day",1,0)</f>
        <v>0</v>
      </c>
      <c r="K806" s="6" t="n">
        <f aca="false">IF(1_Data_EDA!C807="Corporate",1,0)</f>
        <v>0</v>
      </c>
      <c r="L806" s="6" t="n">
        <f aca="false">IF(1_Data_EDA!C807="Home Office",1,0)</f>
        <v>0</v>
      </c>
      <c r="M806" s="6" t="n">
        <f aca="false">IF(1_Data_EDA!D807="Europe",1,0)</f>
        <v>0</v>
      </c>
      <c r="N806" s="6" t="n">
        <f aca="false">IF(1_Data_EDA!D807="LATAM",1,0)</f>
        <v>0</v>
      </c>
      <c r="O806" s="6" t="n">
        <f aca="false">IF(1_Data_EDA!D807="Pacific Asia",1,0)</f>
        <v>0</v>
      </c>
      <c r="P806" s="6" t="n">
        <f aca="false">IF(1_Data_EDA!D807="USCA",1,0)</f>
        <v>1</v>
      </c>
      <c r="Q806" s="6" t="n">
        <f aca="false">IF(C806&gt;MEDIAN(C$5:C$8004),1,0)</f>
        <v>0</v>
      </c>
      <c r="R806" s="6" t="n">
        <f aca="false">IF(D806&gt;2,1,0)</f>
        <v>0</v>
      </c>
    </row>
    <row r="807" customFormat="false" ht="15" hidden="false" customHeight="true" outlineLevel="0" collapsed="false">
      <c r="A807" s="6" t="n">
        <f aca="false">1_Data_EDA!O808</f>
        <v>1</v>
      </c>
      <c r="B807" s="6" t="n">
        <f aca="false">1_Data_EDA!H808</f>
        <v>2</v>
      </c>
      <c r="C807" s="7" t="n">
        <f aca="false">1_Data_EDA!I808</f>
        <v>39.99000168</v>
      </c>
      <c r="D807" s="6" t="n">
        <f aca="false">1_Data_EDA!J808</f>
        <v>3</v>
      </c>
      <c r="E807" s="7" t="n">
        <f aca="false">1_Data_EDA!K808</f>
        <v>119.9700012</v>
      </c>
      <c r="F807" s="7" t="n">
        <f aca="false">1_Data_EDA!L808</f>
        <v>23.98999977</v>
      </c>
      <c r="G807" s="8" t="n">
        <f aca="false">1_Data_EDA!M808</f>
        <v>0.200000003</v>
      </c>
      <c r="H807" s="6" t="n">
        <f aca="false">IF(1_Data_EDA!B808="First Class",1,0)</f>
        <v>0</v>
      </c>
      <c r="I807" s="6" t="n">
        <f aca="false">IF(1_Data_EDA!B808="Second Class",1,0)</f>
        <v>1</v>
      </c>
      <c r="J807" s="6" t="n">
        <f aca="false">IF(1_Data_EDA!B808="Same Day",1,0)</f>
        <v>0</v>
      </c>
      <c r="K807" s="6" t="n">
        <f aca="false">IF(1_Data_EDA!C808="Corporate",1,0)</f>
        <v>1</v>
      </c>
      <c r="L807" s="6" t="n">
        <f aca="false">IF(1_Data_EDA!C808="Home Office",1,0)</f>
        <v>0</v>
      </c>
      <c r="M807" s="6" t="n">
        <f aca="false">IF(1_Data_EDA!D808="Europe",1,0)</f>
        <v>0</v>
      </c>
      <c r="N807" s="6" t="n">
        <f aca="false">IF(1_Data_EDA!D808="LATAM",1,0)</f>
        <v>0</v>
      </c>
      <c r="O807" s="6" t="n">
        <f aca="false">IF(1_Data_EDA!D808="Pacific Asia",1,0)</f>
        <v>1</v>
      </c>
      <c r="P807" s="6" t="n">
        <f aca="false">IF(1_Data_EDA!D808="USCA",1,0)</f>
        <v>0</v>
      </c>
      <c r="Q807" s="6" t="n">
        <f aca="false">IF(C807&gt;MEDIAN(C$5:C$8004),1,0)</f>
        <v>0</v>
      </c>
      <c r="R807" s="6" t="n">
        <f aca="false">IF(D807&gt;2,1,0)</f>
        <v>1</v>
      </c>
    </row>
    <row r="808" customFormat="false" ht="15" hidden="false" customHeight="true" outlineLevel="0" collapsed="false">
      <c r="A808" s="6" t="n">
        <f aca="false">1_Data_EDA!O809</f>
        <v>1</v>
      </c>
      <c r="B808" s="6" t="n">
        <f aca="false">1_Data_EDA!H809</f>
        <v>0</v>
      </c>
      <c r="C808" s="7" t="n">
        <f aca="false">1_Data_EDA!I809</f>
        <v>49.97999954</v>
      </c>
      <c r="D808" s="6" t="n">
        <f aca="false">1_Data_EDA!J809</f>
        <v>4</v>
      </c>
      <c r="E808" s="7" t="n">
        <f aca="false">1_Data_EDA!K809</f>
        <v>199.9199982</v>
      </c>
      <c r="F808" s="7" t="n">
        <f aca="false">1_Data_EDA!L809</f>
        <v>39.97999954</v>
      </c>
      <c r="G808" s="8" t="n">
        <f aca="false">1_Data_EDA!M809</f>
        <v>0.200000003</v>
      </c>
      <c r="H808" s="6" t="n">
        <f aca="false">IF(1_Data_EDA!B809="First Class",1,0)</f>
        <v>0</v>
      </c>
      <c r="I808" s="6" t="n">
        <f aca="false">IF(1_Data_EDA!B809="Second Class",1,0)</f>
        <v>0</v>
      </c>
      <c r="J808" s="6" t="n">
        <f aca="false">IF(1_Data_EDA!B809="Same Day",1,0)</f>
        <v>1</v>
      </c>
      <c r="K808" s="6" t="n">
        <f aca="false">IF(1_Data_EDA!C809="Corporate",1,0)</f>
        <v>1</v>
      </c>
      <c r="L808" s="6" t="n">
        <f aca="false">IF(1_Data_EDA!C809="Home Office",1,0)</f>
        <v>0</v>
      </c>
      <c r="M808" s="6" t="n">
        <f aca="false">IF(1_Data_EDA!D809="Europe",1,0)</f>
        <v>0</v>
      </c>
      <c r="N808" s="6" t="n">
        <f aca="false">IF(1_Data_EDA!D809="LATAM",1,0)</f>
        <v>0</v>
      </c>
      <c r="O808" s="6" t="n">
        <f aca="false">IF(1_Data_EDA!D809="Pacific Asia",1,0)</f>
        <v>0</v>
      </c>
      <c r="P808" s="6" t="n">
        <f aca="false">IF(1_Data_EDA!D809="USCA",1,0)</f>
        <v>0</v>
      </c>
      <c r="Q808" s="6" t="n">
        <f aca="false">IF(C808&gt;MEDIAN(C$5:C$8004),1,0)</f>
        <v>0</v>
      </c>
      <c r="R808" s="6" t="n">
        <f aca="false">IF(D808&gt;2,1,0)</f>
        <v>1</v>
      </c>
    </row>
    <row r="809" customFormat="false" ht="15" hidden="false" customHeight="true" outlineLevel="0" collapsed="false">
      <c r="A809" s="6" t="n">
        <f aca="false">1_Data_EDA!O810</f>
        <v>0</v>
      </c>
      <c r="B809" s="6" t="n">
        <f aca="false">1_Data_EDA!H810</f>
        <v>2</v>
      </c>
      <c r="C809" s="7" t="n">
        <f aca="false">1_Data_EDA!I810</f>
        <v>39.99000168</v>
      </c>
      <c r="D809" s="6" t="n">
        <f aca="false">1_Data_EDA!J810</f>
        <v>2</v>
      </c>
      <c r="E809" s="7" t="n">
        <f aca="false">1_Data_EDA!K810</f>
        <v>79.98000336</v>
      </c>
      <c r="F809" s="7" t="n">
        <f aca="false">1_Data_EDA!L810</f>
        <v>2.400000095</v>
      </c>
      <c r="G809" s="8" t="n">
        <f aca="false">1_Data_EDA!M810</f>
        <v>0.029999999</v>
      </c>
      <c r="H809" s="6" t="n">
        <f aca="false">IF(1_Data_EDA!B810="First Class",1,0)</f>
        <v>0</v>
      </c>
      <c r="I809" s="6" t="n">
        <f aca="false">IF(1_Data_EDA!B810="Second Class",1,0)</f>
        <v>1</v>
      </c>
      <c r="J809" s="6" t="n">
        <f aca="false">IF(1_Data_EDA!B810="Same Day",1,0)</f>
        <v>0</v>
      </c>
      <c r="K809" s="6" t="n">
        <f aca="false">IF(1_Data_EDA!C810="Corporate",1,0)</f>
        <v>0</v>
      </c>
      <c r="L809" s="6" t="n">
        <f aca="false">IF(1_Data_EDA!C810="Home Office",1,0)</f>
        <v>0</v>
      </c>
      <c r="M809" s="6" t="n">
        <f aca="false">IF(1_Data_EDA!D810="Europe",1,0)</f>
        <v>1</v>
      </c>
      <c r="N809" s="6" t="n">
        <f aca="false">IF(1_Data_EDA!D810="LATAM",1,0)</f>
        <v>0</v>
      </c>
      <c r="O809" s="6" t="n">
        <f aca="false">IF(1_Data_EDA!D810="Pacific Asia",1,0)</f>
        <v>0</v>
      </c>
      <c r="P809" s="6" t="n">
        <f aca="false">IF(1_Data_EDA!D810="USCA",1,0)</f>
        <v>0</v>
      </c>
      <c r="Q809" s="6" t="n">
        <f aca="false">IF(C809&gt;MEDIAN(C$5:C$8004),1,0)</f>
        <v>0</v>
      </c>
      <c r="R809" s="6" t="n">
        <f aca="false">IF(D809&gt;2,1,0)</f>
        <v>0</v>
      </c>
    </row>
    <row r="810" customFormat="false" ht="15" hidden="false" customHeight="true" outlineLevel="0" collapsed="false">
      <c r="A810" s="6" t="n">
        <f aca="false">1_Data_EDA!O811</f>
        <v>1</v>
      </c>
      <c r="B810" s="6" t="n">
        <f aca="false">1_Data_EDA!H811</f>
        <v>4</v>
      </c>
      <c r="C810" s="7" t="n">
        <f aca="false">1_Data_EDA!I811</f>
        <v>50</v>
      </c>
      <c r="D810" s="6" t="n">
        <f aca="false">1_Data_EDA!J811</f>
        <v>5</v>
      </c>
      <c r="E810" s="7" t="n">
        <f aca="false">1_Data_EDA!K811</f>
        <v>250</v>
      </c>
      <c r="F810" s="7" t="n">
        <f aca="false">1_Data_EDA!L811</f>
        <v>12.5</v>
      </c>
      <c r="G810" s="8" t="n">
        <f aca="false">1_Data_EDA!M811</f>
        <v>0.050000001</v>
      </c>
      <c r="H810" s="6" t="n">
        <f aca="false">IF(1_Data_EDA!B811="First Class",1,0)</f>
        <v>0</v>
      </c>
      <c r="I810" s="6" t="n">
        <f aca="false">IF(1_Data_EDA!B811="Second Class",1,0)</f>
        <v>0</v>
      </c>
      <c r="J810" s="6" t="n">
        <f aca="false">IF(1_Data_EDA!B811="Same Day",1,0)</f>
        <v>0</v>
      </c>
      <c r="K810" s="6" t="n">
        <f aca="false">IF(1_Data_EDA!C811="Corporate",1,0)</f>
        <v>0</v>
      </c>
      <c r="L810" s="6" t="n">
        <f aca="false">IF(1_Data_EDA!C811="Home Office",1,0)</f>
        <v>0</v>
      </c>
      <c r="M810" s="6" t="n">
        <f aca="false">IF(1_Data_EDA!D811="Europe",1,0)</f>
        <v>0</v>
      </c>
      <c r="N810" s="6" t="n">
        <f aca="false">IF(1_Data_EDA!D811="LATAM",1,0)</f>
        <v>1</v>
      </c>
      <c r="O810" s="6" t="n">
        <f aca="false">IF(1_Data_EDA!D811="Pacific Asia",1,0)</f>
        <v>0</v>
      </c>
      <c r="P810" s="6" t="n">
        <f aca="false">IF(1_Data_EDA!D811="USCA",1,0)</f>
        <v>0</v>
      </c>
      <c r="Q810" s="6" t="n">
        <f aca="false">IF(C810&gt;MEDIAN(C$5:C$8004),1,0)</f>
        <v>0</v>
      </c>
      <c r="R810" s="6" t="n">
        <f aca="false">IF(D810&gt;2,1,0)</f>
        <v>1</v>
      </c>
    </row>
    <row r="811" customFormat="false" ht="15" hidden="false" customHeight="true" outlineLevel="0" collapsed="false">
      <c r="A811" s="6" t="n">
        <f aca="false">1_Data_EDA!O812</f>
        <v>1</v>
      </c>
      <c r="B811" s="6" t="n">
        <f aca="false">1_Data_EDA!H812</f>
        <v>4</v>
      </c>
      <c r="C811" s="7" t="n">
        <f aca="false">1_Data_EDA!I812</f>
        <v>199.9900055</v>
      </c>
      <c r="D811" s="6" t="n">
        <f aca="false">1_Data_EDA!J812</f>
        <v>1</v>
      </c>
      <c r="E811" s="7" t="n">
        <f aca="false">1_Data_EDA!K812</f>
        <v>199.9900055</v>
      </c>
      <c r="F811" s="7" t="n">
        <f aca="false">1_Data_EDA!L812</f>
        <v>10</v>
      </c>
      <c r="G811" s="8" t="n">
        <f aca="false">1_Data_EDA!M812</f>
        <v>0.050000001</v>
      </c>
      <c r="H811" s="6" t="n">
        <f aca="false">IF(1_Data_EDA!B812="First Class",1,0)</f>
        <v>0</v>
      </c>
      <c r="I811" s="6" t="n">
        <f aca="false">IF(1_Data_EDA!B812="Second Class",1,0)</f>
        <v>0</v>
      </c>
      <c r="J811" s="6" t="n">
        <f aca="false">IF(1_Data_EDA!B812="Same Day",1,0)</f>
        <v>0</v>
      </c>
      <c r="K811" s="6" t="n">
        <f aca="false">IF(1_Data_EDA!C812="Corporate",1,0)</f>
        <v>1</v>
      </c>
      <c r="L811" s="6" t="n">
        <f aca="false">IF(1_Data_EDA!C812="Home Office",1,0)</f>
        <v>0</v>
      </c>
      <c r="M811" s="6" t="n">
        <f aca="false">IF(1_Data_EDA!D812="Europe",1,0)</f>
        <v>1</v>
      </c>
      <c r="N811" s="6" t="n">
        <f aca="false">IF(1_Data_EDA!D812="LATAM",1,0)</f>
        <v>0</v>
      </c>
      <c r="O811" s="6" t="n">
        <f aca="false">IF(1_Data_EDA!D812="Pacific Asia",1,0)</f>
        <v>0</v>
      </c>
      <c r="P811" s="6" t="n">
        <f aca="false">IF(1_Data_EDA!D812="USCA",1,0)</f>
        <v>0</v>
      </c>
      <c r="Q811" s="6" t="n">
        <f aca="false">IF(C811&gt;MEDIAN(C$5:C$8004),1,0)</f>
        <v>1</v>
      </c>
      <c r="R811" s="6" t="n">
        <f aca="false">IF(D811&gt;2,1,0)</f>
        <v>0</v>
      </c>
    </row>
    <row r="812" customFormat="false" ht="15" hidden="false" customHeight="true" outlineLevel="0" collapsed="false">
      <c r="A812" s="6" t="n">
        <f aca="false">1_Data_EDA!O813</f>
        <v>1</v>
      </c>
      <c r="B812" s="6" t="n">
        <f aca="false">1_Data_EDA!H813</f>
        <v>4</v>
      </c>
      <c r="C812" s="7" t="n">
        <f aca="false">1_Data_EDA!I813</f>
        <v>129.9900055</v>
      </c>
      <c r="D812" s="6" t="n">
        <f aca="false">1_Data_EDA!J813</f>
        <v>1</v>
      </c>
      <c r="E812" s="7" t="n">
        <f aca="false">1_Data_EDA!K813</f>
        <v>129.9900055</v>
      </c>
      <c r="F812" s="7" t="n">
        <f aca="false">1_Data_EDA!L813</f>
        <v>20.79999924</v>
      </c>
      <c r="G812" s="8" t="n">
        <f aca="false">1_Data_EDA!M813</f>
        <v>0.159999996</v>
      </c>
      <c r="H812" s="6" t="n">
        <f aca="false">IF(1_Data_EDA!B813="First Class",1,0)</f>
        <v>0</v>
      </c>
      <c r="I812" s="6" t="n">
        <f aca="false">IF(1_Data_EDA!B813="Second Class",1,0)</f>
        <v>0</v>
      </c>
      <c r="J812" s="6" t="n">
        <f aca="false">IF(1_Data_EDA!B813="Same Day",1,0)</f>
        <v>0</v>
      </c>
      <c r="K812" s="6" t="n">
        <f aca="false">IF(1_Data_EDA!C813="Corporate",1,0)</f>
        <v>1</v>
      </c>
      <c r="L812" s="6" t="n">
        <f aca="false">IF(1_Data_EDA!C813="Home Office",1,0)</f>
        <v>0</v>
      </c>
      <c r="M812" s="6" t="n">
        <f aca="false">IF(1_Data_EDA!D813="Europe",1,0)</f>
        <v>0</v>
      </c>
      <c r="N812" s="6" t="n">
        <f aca="false">IF(1_Data_EDA!D813="LATAM",1,0)</f>
        <v>1</v>
      </c>
      <c r="O812" s="6" t="n">
        <f aca="false">IF(1_Data_EDA!D813="Pacific Asia",1,0)</f>
        <v>0</v>
      </c>
      <c r="P812" s="6" t="n">
        <f aca="false">IF(1_Data_EDA!D813="USCA",1,0)</f>
        <v>0</v>
      </c>
      <c r="Q812" s="6" t="n">
        <f aca="false">IF(C812&gt;MEDIAN(C$5:C$8004),1,0)</f>
        <v>1</v>
      </c>
      <c r="R812" s="6" t="n">
        <f aca="false">IF(D812&gt;2,1,0)</f>
        <v>0</v>
      </c>
    </row>
    <row r="813" customFormat="false" ht="15" hidden="false" customHeight="true" outlineLevel="0" collapsed="false">
      <c r="A813" s="6" t="n">
        <f aca="false">1_Data_EDA!O814</f>
        <v>0</v>
      </c>
      <c r="B813" s="6" t="n">
        <f aca="false">1_Data_EDA!H814</f>
        <v>4</v>
      </c>
      <c r="C813" s="7" t="n">
        <f aca="false">1_Data_EDA!I814</f>
        <v>99</v>
      </c>
      <c r="D813" s="6" t="n">
        <f aca="false">1_Data_EDA!J814</f>
        <v>5</v>
      </c>
      <c r="E813" s="7" t="n">
        <f aca="false">1_Data_EDA!K814</f>
        <v>495</v>
      </c>
      <c r="F813" s="7" t="n">
        <f aca="false">1_Data_EDA!L814</f>
        <v>84.15000153</v>
      </c>
      <c r="G813" s="8" t="n">
        <f aca="false">1_Data_EDA!M814</f>
        <v>0.170000002</v>
      </c>
      <c r="H813" s="6" t="n">
        <f aca="false">IF(1_Data_EDA!B814="First Class",1,0)</f>
        <v>0</v>
      </c>
      <c r="I813" s="6" t="n">
        <f aca="false">IF(1_Data_EDA!B814="Second Class",1,0)</f>
        <v>0</v>
      </c>
      <c r="J813" s="6" t="n">
        <f aca="false">IF(1_Data_EDA!B814="Same Day",1,0)</f>
        <v>0</v>
      </c>
      <c r="K813" s="6" t="n">
        <f aca="false">IF(1_Data_EDA!C814="Corporate",1,0)</f>
        <v>0</v>
      </c>
      <c r="L813" s="6" t="n">
        <f aca="false">IF(1_Data_EDA!C814="Home Office",1,0)</f>
        <v>0</v>
      </c>
      <c r="M813" s="6" t="n">
        <f aca="false">IF(1_Data_EDA!D814="Europe",1,0)</f>
        <v>0</v>
      </c>
      <c r="N813" s="6" t="n">
        <f aca="false">IF(1_Data_EDA!D814="LATAM",1,0)</f>
        <v>1</v>
      </c>
      <c r="O813" s="6" t="n">
        <f aca="false">IF(1_Data_EDA!D814="Pacific Asia",1,0)</f>
        <v>0</v>
      </c>
      <c r="P813" s="6" t="n">
        <f aca="false">IF(1_Data_EDA!D814="USCA",1,0)</f>
        <v>0</v>
      </c>
      <c r="Q813" s="6" t="n">
        <f aca="false">IF(C813&gt;MEDIAN(C$5:C$8004),1,0)</f>
        <v>1</v>
      </c>
      <c r="R813" s="6" t="n">
        <f aca="false">IF(D813&gt;2,1,0)</f>
        <v>1</v>
      </c>
    </row>
    <row r="814" customFormat="false" ht="15" hidden="false" customHeight="true" outlineLevel="0" collapsed="false">
      <c r="A814" s="6" t="n">
        <f aca="false">1_Data_EDA!O815</f>
        <v>1</v>
      </c>
      <c r="B814" s="6" t="n">
        <f aca="false">1_Data_EDA!H815</f>
        <v>4</v>
      </c>
      <c r="C814" s="7" t="n">
        <f aca="false">1_Data_EDA!I815</f>
        <v>49.97999954</v>
      </c>
      <c r="D814" s="6" t="n">
        <f aca="false">1_Data_EDA!J815</f>
        <v>4</v>
      </c>
      <c r="E814" s="7" t="n">
        <f aca="false">1_Data_EDA!K815</f>
        <v>199.9199982</v>
      </c>
      <c r="F814" s="7" t="n">
        <f aca="false">1_Data_EDA!L815</f>
        <v>10</v>
      </c>
      <c r="G814" s="8" t="n">
        <f aca="false">1_Data_EDA!M815</f>
        <v>0.050000001</v>
      </c>
      <c r="H814" s="6" t="n">
        <f aca="false">IF(1_Data_EDA!B815="First Class",1,0)</f>
        <v>0</v>
      </c>
      <c r="I814" s="6" t="n">
        <f aca="false">IF(1_Data_EDA!B815="Second Class",1,0)</f>
        <v>0</v>
      </c>
      <c r="J814" s="6" t="n">
        <f aca="false">IF(1_Data_EDA!B815="Same Day",1,0)</f>
        <v>0</v>
      </c>
      <c r="K814" s="6" t="n">
        <f aca="false">IF(1_Data_EDA!C815="Corporate",1,0)</f>
        <v>0</v>
      </c>
      <c r="L814" s="6" t="n">
        <f aca="false">IF(1_Data_EDA!C815="Home Office",1,0)</f>
        <v>0</v>
      </c>
      <c r="M814" s="6" t="n">
        <f aca="false">IF(1_Data_EDA!D815="Europe",1,0)</f>
        <v>1</v>
      </c>
      <c r="N814" s="6" t="n">
        <f aca="false">IF(1_Data_EDA!D815="LATAM",1,0)</f>
        <v>0</v>
      </c>
      <c r="O814" s="6" t="n">
        <f aca="false">IF(1_Data_EDA!D815="Pacific Asia",1,0)</f>
        <v>0</v>
      </c>
      <c r="P814" s="6" t="n">
        <f aca="false">IF(1_Data_EDA!D815="USCA",1,0)</f>
        <v>0</v>
      </c>
      <c r="Q814" s="6" t="n">
        <f aca="false">IF(C814&gt;MEDIAN(C$5:C$8004),1,0)</f>
        <v>0</v>
      </c>
      <c r="R814" s="6" t="n">
        <f aca="false">IF(D814&gt;2,1,0)</f>
        <v>1</v>
      </c>
    </row>
    <row r="815" customFormat="false" ht="15" hidden="false" customHeight="true" outlineLevel="0" collapsed="false">
      <c r="A815" s="6" t="n">
        <f aca="false">1_Data_EDA!O816</f>
        <v>0</v>
      </c>
      <c r="B815" s="6" t="n">
        <f aca="false">1_Data_EDA!H816</f>
        <v>4</v>
      </c>
      <c r="C815" s="7" t="n">
        <f aca="false">1_Data_EDA!I816</f>
        <v>299.980011</v>
      </c>
      <c r="D815" s="6" t="n">
        <f aca="false">1_Data_EDA!J816</f>
        <v>1</v>
      </c>
      <c r="E815" s="7" t="n">
        <f aca="false">1_Data_EDA!K816</f>
        <v>299.980011</v>
      </c>
      <c r="F815" s="7" t="n">
        <f aca="false">1_Data_EDA!L816</f>
        <v>75</v>
      </c>
      <c r="G815" s="8" t="n">
        <f aca="false">1_Data_EDA!M816</f>
        <v>0.25</v>
      </c>
      <c r="H815" s="6" t="n">
        <f aca="false">IF(1_Data_EDA!B816="First Class",1,0)</f>
        <v>0</v>
      </c>
      <c r="I815" s="6" t="n">
        <f aca="false">IF(1_Data_EDA!B816="Second Class",1,0)</f>
        <v>0</v>
      </c>
      <c r="J815" s="6" t="n">
        <f aca="false">IF(1_Data_EDA!B816="Same Day",1,0)</f>
        <v>0</v>
      </c>
      <c r="K815" s="6" t="n">
        <f aca="false">IF(1_Data_EDA!C816="Corporate",1,0)</f>
        <v>0</v>
      </c>
      <c r="L815" s="6" t="n">
        <f aca="false">IF(1_Data_EDA!C816="Home Office",1,0)</f>
        <v>0</v>
      </c>
      <c r="M815" s="6" t="n">
        <f aca="false">IF(1_Data_EDA!D816="Europe",1,0)</f>
        <v>0</v>
      </c>
      <c r="N815" s="6" t="n">
        <f aca="false">IF(1_Data_EDA!D816="LATAM",1,0)</f>
        <v>1</v>
      </c>
      <c r="O815" s="6" t="n">
        <f aca="false">IF(1_Data_EDA!D816="Pacific Asia",1,0)</f>
        <v>0</v>
      </c>
      <c r="P815" s="6" t="n">
        <f aca="false">IF(1_Data_EDA!D816="USCA",1,0)</f>
        <v>0</v>
      </c>
      <c r="Q815" s="6" t="n">
        <f aca="false">IF(C815&gt;MEDIAN(C$5:C$8004),1,0)</f>
        <v>1</v>
      </c>
      <c r="R815" s="6" t="n">
        <f aca="false">IF(D815&gt;2,1,0)</f>
        <v>0</v>
      </c>
    </row>
    <row r="816" customFormat="false" ht="15" hidden="false" customHeight="true" outlineLevel="0" collapsed="false">
      <c r="A816" s="6" t="n">
        <f aca="false">1_Data_EDA!O817</f>
        <v>1</v>
      </c>
      <c r="B816" s="6" t="n">
        <f aca="false">1_Data_EDA!H817</f>
        <v>2</v>
      </c>
      <c r="C816" s="7" t="n">
        <f aca="false">1_Data_EDA!I817</f>
        <v>59.99000168</v>
      </c>
      <c r="D816" s="6" t="n">
        <f aca="false">1_Data_EDA!J817</f>
        <v>1</v>
      </c>
      <c r="E816" s="7" t="n">
        <f aca="false">1_Data_EDA!K817</f>
        <v>59.99000168</v>
      </c>
      <c r="F816" s="7" t="n">
        <f aca="false">1_Data_EDA!L817</f>
        <v>2.400000095</v>
      </c>
      <c r="G816" s="8" t="n">
        <f aca="false">1_Data_EDA!M817</f>
        <v>0.039999999</v>
      </c>
      <c r="H816" s="6" t="n">
        <f aca="false">IF(1_Data_EDA!B817="First Class",1,0)</f>
        <v>0</v>
      </c>
      <c r="I816" s="6" t="n">
        <f aca="false">IF(1_Data_EDA!B817="Second Class",1,0)</f>
        <v>1</v>
      </c>
      <c r="J816" s="6" t="n">
        <f aca="false">IF(1_Data_EDA!B817="Same Day",1,0)</f>
        <v>0</v>
      </c>
      <c r="K816" s="6" t="n">
        <f aca="false">IF(1_Data_EDA!C817="Corporate",1,0)</f>
        <v>0</v>
      </c>
      <c r="L816" s="6" t="n">
        <f aca="false">IF(1_Data_EDA!C817="Home Office",1,0)</f>
        <v>0</v>
      </c>
      <c r="M816" s="6" t="n">
        <f aca="false">IF(1_Data_EDA!D817="Europe",1,0)</f>
        <v>0</v>
      </c>
      <c r="N816" s="6" t="n">
        <f aca="false">IF(1_Data_EDA!D817="LATAM",1,0)</f>
        <v>0</v>
      </c>
      <c r="O816" s="6" t="n">
        <f aca="false">IF(1_Data_EDA!D817="Pacific Asia",1,0)</f>
        <v>0</v>
      </c>
      <c r="P816" s="6" t="n">
        <f aca="false">IF(1_Data_EDA!D817="USCA",1,0)</f>
        <v>1</v>
      </c>
      <c r="Q816" s="6" t="n">
        <f aca="false">IF(C816&gt;MEDIAN(C$5:C$8004),1,0)</f>
        <v>0</v>
      </c>
      <c r="R816" s="6" t="n">
        <f aca="false">IF(D816&gt;2,1,0)</f>
        <v>0</v>
      </c>
    </row>
    <row r="817" customFormat="false" ht="15" hidden="false" customHeight="true" outlineLevel="0" collapsed="false">
      <c r="A817" s="6" t="n">
        <f aca="false">1_Data_EDA!O818</f>
        <v>0</v>
      </c>
      <c r="B817" s="6" t="n">
        <f aca="false">1_Data_EDA!H818</f>
        <v>4</v>
      </c>
      <c r="C817" s="7" t="n">
        <f aca="false">1_Data_EDA!I818</f>
        <v>199.9900055</v>
      </c>
      <c r="D817" s="6" t="n">
        <f aca="false">1_Data_EDA!J818</f>
        <v>1</v>
      </c>
      <c r="E817" s="7" t="n">
        <f aca="false">1_Data_EDA!K818</f>
        <v>199.9900055</v>
      </c>
      <c r="F817" s="7" t="n">
        <f aca="false">1_Data_EDA!L818</f>
        <v>50</v>
      </c>
      <c r="G817" s="8" t="n">
        <f aca="false">1_Data_EDA!M818</f>
        <v>0.25</v>
      </c>
      <c r="H817" s="6" t="n">
        <f aca="false">IF(1_Data_EDA!B818="First Class",1,0)</f>
        <v>0</v>
      </c>
      <c r="I817" s="6" t="n">
        <f aca="false">IF(1_Data_EDA!B818="Second Class",1,0)</f>
        <v>0</v>
      </c>
      <c r="J817" s="6" t="n">
        <f aca="false">IF(1_Data_EDA!B818="Same Day",1,0)</f>
        <v>0</v>
      </c>
      <c r="K817" s="6" t="n">
        <f aca="false">IF(1_Data_EDA!C818="Corporate",1,0)</f>
        <v>1</v>
      </c>
      <c r="L817" s="6" t="n">
        <f aca="false">IF(1_Data_EDA!C818="Home Office",1,0)</f>
        <v>0</v>
      </c>
      <c r="M817" s="6" t="n">
        <f aca="false">IF(1_Data_EDA!D818="Europe",1,0)</f>
        <v>1</v>
      </c>
      <c r="N817" s="6" t="n">
        <f aca="false">IF(1_Data_EDA!D818="LATAM",1,0)</f>
        <v>0</v>
      </c>
      <c r="O817" s="6" t="n">
        <f aca="false">IF(1_Data_EDA!D818="Pacific Asia",1,0)</f>
        <v>0</v>
      </c>
      <c r="P817" s="6" t="n">
        <f aca="false">IF(1_Data_EDA!D818="USCA",1,0)</f>
        <v>0</v>
      </c>
      <c r="Q817" s="6" t="n">
        <f aca="false">IF(C817&gt;MEDIAN(C$5:C$8004),1,0)</f>
        <v>1</v>
      </c>
      <c r="R817" s="6" t="n">
        <f aca="false">IF(D817&gt;2,1,0)</f>
        <v>0</v>
      </c>
    </row>
    <row r="818" customFormat="false" ht="15" hidden="false" customHeight="true" outlineLevel="0" collapsed="false">
      <c r="A818" s="6" t="n">
        <f aca="false">1_Data_EDA!O819</f>
        <v>1</v>
      </c>
      <c r="B818" s="6" t="n">
        <f aca="false">1_Data_EDA!H819</f>
        <v>2</v>
      </c>
      <c r="C818" s="7" t="n">
        <f aca="false">1_Data_EDA!I819</f>
        <v>44.99000168</v>
      </c>
      <c r="D818" s="6" t="n">
        <f aca="false">1_Data_EDA!J819</f>
        <v>5</v>
      </c>
      <c r="E818" s="7" t="n">
        <f aca="false">1_Data_EDA!K819</f>
        <v>224.9499969</v>
      </c>
      <c r="F818" s="7" t="n">
        <f aca="false">1_Data_EDA!L819</f>
        <v>6.75</v>
      </c>
      <c r="G818" s="8" t="n">
        <f aca="false">1_Data_EDA!M819</f>
        <v>0.029999999</v>
      </c>
      <c r="H818" s="6" t="n">
        <f aca="false">IF(1_Data_EDA!B819="First Class",1,0)</f>
        <v>0</v>
      </c>
      <c r="I818" s="6" t="n">
        <f aca="false">IF(1_Data_EDA!B819="Second Class",1,0)</f>
        <v>1</v>
      </c>
      <c r="J818" s="6" t="n">
        <f aca="false">IF(1_Data_EDA!B819="Same Day",1,0)</f>
        <v>0</v>
      </c>
      <c r="K818" s="6" t="n">
        <f aca="false">IF(1_Data_EDA!C819="Corporate",1,0)</f>
        <v>1</v>
      </c>
      <c r="L818" s="6" t="n">
        <f aca="false">IF(1_Data_EDA!C819="Home Office",1,0)</f>
        <v>0</v>
      </c>
      <c r="M818" s="6" t="n">
        <f aca="false">IF(1_Data_EDA!D819="Europe",1,0)</f>
        <v>1</v>
      </c>
      <c r="N818" s="6" t="n">
        <f aca="false">IF(1_Data_EDA!D819="LATAM",1,0)</f>
        <v>0</v>
      </c>
      <c r="O818" s="6" t="n">
        <f aca="false">IF(1_Data_EDA!D819="Pacific Asia",1,0)</f>
        <v>0</v>
      </c>
      <c r="P818" s="6" t="n">
        <f aca="false">IF(1_Data_EDA!D819="USCA",1,0)</f>
        <v>0</v>
      </c>
      <c r="Q818" s="6" t="n">
        <f aca="false">IF(C818&gt;MEDIAN(C$5:C$8004),1,0)</f>
        <v>0</v>
      </c>
      <c r="R818" s="6" t="n">
        <f aca="false">IF(D818&gt;2,1,0)</f>
        <v>1</v>
      </c>
    </row>
    <row r="819" customFormat="false" ht="15" hidden="false" customHeight="true" outlineLevel="0" collapsed="false">
      <c r="A819" s="6" t="n">
        <f aca="false">1_Data_EDA!O820</f>
        <v>1</v>
      </c>
      <c r="B819" s="6" t="n">
        <f aca="false">1_Data_EDA!H820</f>
        <v>1</v>
      </c>
      <c r="C819" s="7" t="n">
        <f aca="false">1_Data_EDA!I820</f>
        <v>299.980011</v>
      </c>
      <c r="D819" s="6" t="n">
        <f aca="false">1_Data_EDA!J820</f>
        <v>1</v>
      </c>
      <c r="E819" s="7" t="n">
        <f aca="false">1_Data_EDA!K820</f>
        <v>299.980011</v>
      </c>
      <c r="F819" s="7" t="n">
        <f aca="false">1_Data_EDA!L820</f>
        <v>54</v>
      </c>
      <c r="G819" s="8" t="n">
        <f aca="false">1_Data_EDA!M820</f>
        <v>0.180000007</v>
      </c>
      <c r="H819" s="6" t="n">
        <f aca="false">IF(1_Data_EDA!B820="First Class",1,0)</f>
        <v>1</v>
      </c>
      <c r="I819" s="6" t="n">
        <f aca="false">IF(1_Data_EDA!B820="Second Class",1,0)</f>
        <v>0</v>
      </c>
      <c r="J819" s="6" t="n">
        <f aca="false">IF(1_Data_EDA!B820="Same Day",1,0)</f>
        <v>0</v>
      </c>
      <c r="K819" s="6" t="n">
        <f aca="false">IF(1_Data_EDA!C820="Corporate",1,0)</f>
        <v>1</v>
      </c>
      <c r="L819" s="6" t="n">
        <f aca="false">IF(1_Data_EDA!C820="Home Office",1,0)</f>
        <v>0</v>
      </c>
      <c r="M819" s="6" t="n">
        <f aca="false">IF(1_Data_EDA!D820="Europe",1,0)</f>
        <v>0</v>
      </c>
      <c r="N819" s="6" t="n">
        <f aca="false">IF(1_Data_EDA!D820="LATAM",1,0)</f>
        <v>0</v>
      </c>
      <c r="O819" s="6" t="n">
        <f aca="false">IF(1_Data_EDA!D820="Pacific Asia",1,0)</f>
        <v>1</v>
      </c>
      <c r="P819" s="6" t="n">
        <f aca="false">IF(1_Data_EDA!D820="USCA",1,0)</f>
        <v>0</v>
      </c>
      <c r="Q819" s="6" t="n">
        <f aca="false">IF(C819&gt;MEDIAN(C$5:C$8004),1,0)</f>
        <v>1</v>
      </c>
      <c r="R819" s="6" t="n">
        <f aca="false">IF(D819&gt;2,1,0)</f>
        <v>0</v>
      </c>
    </row>
    <row r="820" customFormat="false" ht="15" hidden="false" customHeight="true" outlineLevel="0" collapsed="false">
      <c r="A820" s="6" t="n">
        <f aca="false">1_Data_EDA!O821</f>
        <v>1</v>
      </c>
      <c r="B820" s="6" t="n">
        <f aca="false">1_Data_EDA!H821</f>
        <v>4</v>
      </c>
      <c r="C820" s="7" t="n">
        <f aca="false">1_Data_EDA!I821</f>
        <v>50</v>
      </c>
      <c r="D820" s="6" t="n">
        <f aca="false">1_Data_EDA!J821</f>
        <v>2</v>
      </c>
      <c r="E820" s="7" t="n">
        <f aca="false">1_Data_EDA!K821</f>
        <v>100</v>
      </c>
      <c r="F820" s="7" t="n">
        <f aca="false">1_Data_EDA!L821</f>
        <v>16</v>
      </c>
      <c r="G820" s="8" t="n">
        <f aca="false">1_Data_EDA!M821</f>
        <v>0.159999996</v>
      </c>
      <c r="H820" s="6" t="n">
        <f aca="false">IF(1_Data_EDA!B821="First Class",1,0)</f>
        <v>0</v>
      </c>
      <c r="I820" s="6" t="n">
        <f aca="false">IF(1_Data_EDA!B821="Second Class",1,0)</f>
        <v>0</v>
      </c>
      <c r="J820" s="6" t="n">
        <f aca="false">IF(1_Data_EDA!B821="Same Day",1,0)</f>
        <v>0</v>
      </c>
      <c r="K820" s="6" t="n">
        <f aca="false">IF(1_Data_EDA!C821="Corporate",1,0)</f>
        <v>0</v>
      </c>
      <c r="L820" s="6" t="n">
        <f aca="false">IF(1_Data_EDA!C821="Home Office",1,0)</f>
        <v>0</v>
      </c>
      <c r="M820" s="6" t="n">
        <f aca="false">IF(1_Data_EDA!D821="Europe",1,0)</f>
        <v>0</v>
      </c>
      <c r="N820" s="6" t="n">
        <f aca="false">IF(1_Data_EDA!D821="LATAM",1,0)</f>
        <v>0</v>
      </c>
      <c r="O820" s="6" t="n">
        <f aca="false">IF(1_Data_EDA!D821="Pacific Asia",1,0)</f>
        <v>0</v>
      </c>
      <c r="P820" s="6" t="n">
        <f aca="false">IF(1_Data_EDA!D821="USCA",1,0)</f>
        <v>1</v>
      </c>
      <c r="Q820" s="6" t="n">
        <f aca="false">IF(C820&gt;MEDIAN(C$5:C$8004),1,0)</f>
        <v>0</v>
      </c>
      <c r="R820" s="6" t="n">
        <f aca="false">IF(D820&gt;2,1,0)</f>
        <v>0</v>
      </c>
    </row>
    <row r="821" customFormat="false" ht="15" hidden="false" customHeight="true" outlineLevel="0" collapsed="false">
      <c r="A821" s="6" t="n">
        <f aca="false">1_Data_EDA!O822</f>
        <v>1</v>
      </c>
      <c r="B821" s="6" t="n">
        <f aca="false">1_Data_EDA!H822</f>
        <v>4</v>
      </c>
      <c r="C821" s="7" t="n">
        <f aca="false">1_Data_EDA!I822</f>
        <v>50</v>
      </c>
      <c r="D821" s="6" t="n">
        <f aca="false">1_Data_EDA!J822</f>
        <v>4</v>
      </c>
      <c r="E821" s="7" t="n">
        <f aca="false">1_Data_EDA!K822</f>
        <v>200</v>
      </c>
      <c r="F821" s="7" t="n">
        <f aca="false">1_Data_EDA!L822</f>
        <v>40</v>
      </c>
      <c r="G821" s="8" t="n">
        <f aca="false">1_Data_EDA!M822</f>
        <v>0.200000003</v>
      </c>
      <c r="H821" s="6" t="n">
        <f aca="false">IF(1_Data_EDA!B822="First Class",1,0)</f>
        <v>0</v>
      </c>
      <c r="I821" s="6" t="n">
        <f aca="false">IF(1_Data_EDA!B822="Second Class",1,0)</f>
        <v>0</v>
      </c>
      <c r="J821" s="6" t="n">
        <f aca="false">IF(1_Data_EDA!B822="Same Day",1,0)</f>
        <v>0</v>
      </c>
      <c r="K821" s="6" t="n">
        <f aca="false">IF(1_Data_EDA!C822="Corporate",1,0)</f>
        <v>1</v>
      </c>
      <c r="L821" s="6" t="n">
        <f aca="false">IF(1_Data_EDA!C822="Home Office",1,0)</f>
        <v>0</v>
      </c>
      <c r="M821" s="6" t="n">
        <f aca="false">IF(1_Data_EDA!D822="Europe",1,0)</f>
        <v>0</v>
      </c>
      <c r="N821" s="6" t="n">
        <f aca="false">IF(1_Data_EDA!D822="LATAM",1,0)</f>
        <v>0</v>
      </c>
      <c r="O821" s="6" t="n">
        <f aca="false">IF(1_Data_EDA!D822="Pacific Asia",1,0)</f>
        <v>1</v>
      </c>
      <c r="P821" s="6" t="n">
        <f aca="false">IF(1_Data_EDA!D822="USCA",1,0)</f>
        <v>0</v>
      </c>
      <c r="Q821" s="6" t="n">
        <f aca="false">IF(C821&gt;MEDIAN(C$5:C$8004),1,0)</f>
        <v>0</v>
      </c>
      <c r="R821" s="6" t="n">
        <f aca="false">IF(D821&gt;2,1,0)</f>
        <v>1</v>
      </c>
    </row>
    <row r="822" customFormat="false" ht="15" hidden="false" customHeight="true" outlineLevel="0" collapsed="false">
      <c r="A822" s="6" t="n">
        <f aca="false">1_Data_EDA!O823</f>
        <v>0</v>
      </c>
      <c r="B822" s="6" t="n">
        <f aca="false">1_Data_EDA!H823</f>
        <v>4</v>
      </c>
      <c r="C822" s="7" t="n">
        <f aca="false">1_Data_EDA!I823</f>
        <v>59.99000168</v>
      </c>
      <c r="D822" s="6" t="n">
        <f aca="false">1_Data_EDA!J823</f>
        <v>3</v>
      </c>
      <c r="E822" s="7" t="n">
        <f aca="false">1_Data_EDA!K823</f>
        <v>179.9700012</v>
      </c>
      <c r="F822" s="7" t="n">
        <f aca="false">1_Data_EDA!L823</f>
        <v>7.199999809</v>
      </c>
      <c r="G822" s="8" t="n">
        <f aca="false">1_Data_EDA!M823</f>
        <v>0.039999999</v>
      </c>
      <c r="H822" s="6" t="n">
        <f aca="false">IF(1_Data_EDA!B823="First Class",1,0)</f>
        <v>0</v>
      </c>
      <c r="I822" s="6" t="n">
        <f aca="false">IF(1_Data_EDA!B823="Second Class",1,0)</f>
        <v>0</v>
      </c>
      <c r="J822" s="6" t="n">
        <f aca="false">IF(1_Data_EDA!B823="Same Day",1,0)</f>
        <v>0</v>
      </c>
      <c r="K822" s="6" t="n">
        <f aca="false">IF(1_Data_EDA!C823="Corporate",1,0)</f>
        <v>0</v>
      </c>
      <c r="L822" s="6" t="n">
        <f aca="false">IF(1_Data_EDA!C823="Home Office",1,0)</f>
        <v>1</v>
      </c>
      <c r="M822" s="6" t="n">
        <f aca="false">IF(1_Data_EDA!D823="Europe",1,0)</f>
        <v>0</v>
      </c>
      <c r="N822" s="6" t="n">
        <f aca="false">IF(1_Data_EDA!D823="LATAM",1,0)</f>
        <v>1</v>
      </c>
      <c r="O822" s="6" t="n">
        <f aca="false">IF(1_Data_EDA!D823="Pacific Asia",1,0)</f>
        <v>0</v>
      </c>
      <c r="P822" s="6" t="n">
        <f aca="false">IF(1_Data_EDA!D823="USCA",1,0)</f>
        <v>0</v>
      </c>
      <c r="Q822" s="6" t="n">
        <f aca="false">IF(C822&gt;MEDIAN(C$5:C$8004),1,0)</f>
        <v>0</v>
      </c>
      <c r="R822" s="6" t="n">
        <f aca="false">IF(D822&gt;2,1,0)</f>
        <v>1</v>
      </c>
    </row>
    <row r="823" customFormat="false" ht="15" hidden="false" customHeight="true" outlineLevel="0" collapsed="false">
      <c r="A823" s="6" t="n">
        <f aca="false">1_Data_EDA!O824</f>
        <v>0</v>
      </c>
      <c r="B823" s="6" t="n">
        <f aca="false">1_Data_EDA!H824</f>
        <v>4</v>
      </c>
      <c r="C823" s="7" t="n">
        <f aca="false">1_Data_EDA!I824</f>
        <v>39.75</v>
      </c>
      <c r="D823" s="6" t="n">
        <f aca="false">1_Data_EDA!J824</f>
        <v>1</v>
      </c>
      <c r="E823" s="7" t="n">
        <f aca="false">1_Data_EDA!K824</f>
        <v>39.75</v>
      </c>
      <c r="F823" s="7" t="n">
        <f aca="false">1_Data_EDA!L824</f>
        <v>1.190000057</v>
      </c>
      <c r="G823" s="8" t="n">
        <f aca="false">1_Data_EDA!M824</f>
        <v>0.029999999</v>
      </c>
      <c r="H823" s="6" t="n">
        <f aca="false">IF(1_Data_EDA!B824="First Class",1,0)</f>
        <v>0</v>
      </c>
      <c r="I823" s="6" t="n">
        <f aca="false">IF(1_Data_EDA!B824="Second Class",1,0)</f>
        <v>0</v>
      </c>
      <c r="J823" s="6" t="n">
        <f aca="false">IF(1_Data_EDA!B824="Same Day",1,0)</f>
        <v>0</v>
      </c>
      <c r="K823" s="6" t="n">
        <f aca="false">IF(1_Data_EDA!C824="Corporate",1,0)</f>
        <v>1</v>
      </c>
      <c r="L823" s="6" t="n">
        <f aca="false">IF(1_Data_EDA!C824="Home Office",1,0)</f>
        <v>0</v>
      </c>
      <c r="M823" s="6" t="n">
        <f aca="false">IF(1_Data_EDA!D824="Europe",1,0)</f>
        <v>0</v>
      </c>
      <c r="N823" s="6" t="n">
        <f aca="false">IF(1_Data_EDA!D824="LATAM",1,0)</f>
        <v>0</v>
      </c>
      <c r="O823" s="6" t="n">
        <f aca="false">IF(1_Data_EDA!D824="Pacific Asia",1,0)</f>
        <v>1</v>
      </c>
      <c r="P823" s="6" t="n">
        <f aca="false">IF(1_Data_EDA!D824="USCA",1,0)</f>
        <v>0</v>
      </c>
      <c r="Q823" s="6" t="n">
        <f aca="false">IF(C823&gt;MEDIAN(C$5:C$8004),1,0)</f>
        <v>0</v>
      </c>
      <c r="R823" s="6" t="n">
        <f aca="false">IF(D823&gt;2,1,0)</f>
        <v>0</v>
      </c>
    </row>
    <row r="824" customFormat="false" ht="15" hidden="false" customHeight="true" outlineLevel="0" collapsed="false">
      <c r="A824" s="6" t="n">
        <f aca="false">1_Data_EDA!O825</f>
        <v>0</v>
      </c>
      <c r="B824" s="6" t="n">
        <f aca="false">1_Data_EDA!H825</f>
        <v>4</v>
      </c>
      <c r="C824" s="7" t="n">
        <f aca="false">1_Data_EDA!I825</f>
        <v>129.9900055</v>
      </c>
      <c r="D824" s="6" t="n">
        <f aca="false">1_Data_EDA!J825</f>
        <v>1</v>
      </c>
      <c r="E824" s="7" t="n">
        <f aca="false">1_Data_EDA!K825</f>
        <v>129.9900055</v>
      </c>
      <c r="F824" s="7" t="n">
        <f aca="false">1_Data_EDA!L825</f>
        <v>16.89999962</v>
      </c>
      <c r="G824" s="8" t="n">
        <f aca="false">1_Data_EDA!M825</f>
        <v>0.129999995</v>
      </c>
      <c r="H824" s="6" t="n">
        <f aca="false">IF(1_Data_EDA!B825="First Class",1,0)</f>
        <v>0</v>
      </c>
      <c r="I824" s="6" t="n">
        <f aca="false">IF(1_Data_EDA!B825="Second Class",1,0)</f>
        <v>0</v>
      </c>
      <c r="J824" s="6" t="n">
        <f aca="false">IF(1_Data_EDA!B825="Same Day",1,0)</f>
        <v>0</v>
      </c>
      <c r="K824" s="6" t="n">
        <f aca="false">IF(1_Data_EDA!C825="Corporate",1,0)</f>
        <v>0</v>
      </c>
      <c r="L824" s="6" t="n">
        <f aca="false">IF(1_Data_EDA!C825="Home Office",1,0)</f>
        <v>0</v>
      </c>
      <c r="M824" s="6" t="n">
        <f aca="false">IF(1_Data_EDA!D825="Europe",1,0)</f>
        <v>0</v>
      </c>
      <c r="N824" s="6" t="n">
        <f aca="false">IF(1_Data_EDA!D825="LATAM",1,0)</f>
        <v>0</v>
      </c>
      <c r="O824" s="6" t="n">
        <f aca="false">IF(1_Data_EDA!D825="Pacific Asia",1,0)</f>
        <v>0</v>
      </c>
      <c r="P824" s="6" t="n">
        <f aca="false">IF(1_Data_EDA!D825="USCA",1,0)</f>
        <v>1</v>
      </c>
      <c r="Q824" s="6" t="n">
        <f aca="false">IF(C824&gt;MEDIAN(C$5:C$8004),1,0)</f>
        <v>1</v>
      </c>
      <c r="R824" s="6" t="n">
        <f aca="false">IF(D824&gt;2,1,0)</f>
        <v>0</v>
      </c>
    </row>
    <row r="825" customFormat="false" ht="15" hidden="false" customHeight="true" outlineLevel="0" collapsed="false">
      <c r="A825" s="6" t="n">
        <f aca="false">1_Data_EDA!O826</f>
        <v>0</v>
      </c>
      <c r="B825" s="6" t="n">
        <f aca="false">1_Data_EDA!H826</f>
        <v>4</v>
      </c>
      <c r="C825" s="7" t="n">
        <f aca="false">1_Data_EDA!I826</f>
        <v>129.9900055</v>
      </c>
      <c r="D825" s="6" t="n">
        <f aca="false">1_Data_EDA!J826</f>
        <v>1</v>
      </c>
      <c r="E825" s="7" t="n">
        <f aca="false">1_Data_EDA!K826</f>
        <v>129.9900055</v>
      </c>
      <c r="F825" s="7" t="n">
        <f aca="false">1_Data_EDA!L826</f>
        <v>32.5</v>
      </c>
      <c r="G825" s="8" t="n">
        <f aca="false">1_Data_EDA!M826</f>
        <v>0.25</v>
      </c>
      <c r="H825" s="6" t="n">
        <f aca="false">IF(1_Data_EDA!B826="First Class",1,0)</f>
        <v>0</v>
      </c>
      <c r="I825" s="6" t="n">
        <f aca="false">IF(1_Data_EDA!B826="Second Class",1,0)</f>
        <v>0</v>
      </c>
      <c r="J825" s="6" t="n">
        <f aca="false">IF(1_Data_EDA!B826="Same Day",1,0)</f>
        <v>0</v>
      </c>
      <c r="K825" s="6" t="n">
        <f aca="false">IF(1_Data_EDA!C826="Corporate",1,0)</f>
        <v>1</v>
      </c>
      <c r="L825" s="6" t="n">
        <f aca="false">IF(1_Data_EDA!C826="Home Office",1,0)</f>
        <v>0</v>
      </c>
      <c r="M825" s="6" t="n">
        <f aca="false">IF(1_Data_EDA!D826="Europe",1,0)</f>
        <v>0</v>
      </c>
      <c r="N825" s="6" t="n">
        <f aca="false">IF(1_Data_EDA!D826="LATAM",1,0)</f>
        <v>1</v>
      </c>
      <c r="O825" s="6" t="n">
        <f aca="false">IF(1_Data_EDA!D826="Pacific Asia",1,0)</f>
        <v>0</v>
      </c>
      <c r="P825" s="6" t="n">
        <f aca="false">IF(1_Data_EDA!D826="USCA",1,0)</f>
        <v>0</v>
      </c>
      <c r="Q825" s="6" t="n">
        <f aca="false">IF(C825&gt;MEDIAN(C$5:C$8004),1,0)</f>
        <v>1</v>
      </c>
      <c r="R825" s="6" t="n">
        <f aca="false">IF(D825&gt;2,1,0)</f>
        <v>0</v>
      </c>
    </row>
    <row r="826" customFormat="false" ht="15" hidden="false" customHeight="true" outlineLevel="0" collapsed="false">
      <c r="A826" s="6" t="n">
        <f aca="false">1_Data_EDA!O827</f>
        <v>0</v>
      </c>
      <c r="B826" s="6" t="n">
        <f aca="false">1_Data_EDA!H827</f>
        <v>4</v>
      </c>
      <c r="C826" s="7" t="n">
        <f aca="false">1_Data_EDA!I827</f>
        <v>39.99000168</v>
      </c>
      <c r="D826" s="6" t="n">
        <f aca="false">1_Data_EDA!J827</f>
        <v>3</v>
      </c>
      <c r="E826" s="7" t="n">
        <f aca="false">1_Data_EDA!K827</f>
        <v>119.9700012</v>
      </c>
      <c r="F826" s="7" t="n">
        <f aca="false">1_Data_EDA!L827</f>
        <v>19.20000076</v>
      </c>
      <c r="G826" s="8" t="n">
        <f aca="false">1_Data_EDA!M827</f>
        <v>0.159999996</v>
      </c>
      <c r="H826" s="6" t="n">
        <f aca="false">IF(1_Data_EDA!B827="First Class",1,0)</f>
        <v>0</v>
      </c>
      <c r="I826" s="6" t="n">
        <f aca="false">IF(1_Data_EDA!B827="Second Class",1,0)</f>
        <v>0</v>
      </c>
      <c r="J826" s="6" t="n">
        <f aca="false">IF(1_Data_EDA!B827="Same Day",1,0)</f>
        <v>0</v>
      </c>
      <c r="K826" s="6" t="n">
        <f aca="false">IF(1_Data_EDA!C827="Corporate",1,0)</f>
        <v>1</v>
      </c>
      <c r="L826" s="6" t="n">
        <f aca="false">IF(1_Data_EDA!C827="Home Office",1,0)</f>
        <v>0</v>
      </c>
      <c r="M826" s="6" t="n">
        <f aca="false">IF(1_Data_EDA!D827="Europe",1,0)</f>
        <v>0</v>
      </c>
      <c r="N826" s="6" t="n">
        <f aca="false">IF(1_Data_EDA!D827="LATAM",1,0)</f>
        <v>0</v>
      </c>
      <c r="O826" s="6" t="n">
        <f aca="false">IF(1_Data_EDA!D827="Pacific Asia",1,0)</f>
        <v>1</v>
      </c>
      <c r="P826" s="6" t="n">
        <f aca="false">IF(1_Data_EDA!D827="USCA",1,0)</f>
        <v>0</v>
      </c>
      <c r="Q826" s="6" t="n">
        <f aca="false">IF(C826&gt;MEDIAN(C$5:C$8004),1,0)</f>
        <v>0</v>
      </c>
      <c r="R826" s="6" t="n">
        <f aca="false">IF(D826&gt;2,1,0)</f>
        <v>1</v>
      </c>
    </row>
    <row r="827" customFormat="false" ht="15" hidden="false" customHeight="true" outlineLevel="0" collapsed="false">
      <c r="A827" s="6" t="n">
        <f aca="false">1_Data_EDA!O828</f>
        <v>0</v>
      </c>
      <c r="B827" s="6" t="n">
        <f aca="false">1_Data_EDA!H828</f>
        <v>4</v>
      </c>
      <c r="C827" s="7" t="n">
        <f aca="false">1_Data_EDA!I828</f>
        <v>59.99000168</v>
      </c>
      <c r="D827" s="6" t="n">
        <f aca="false">1_Data_EDA!J828</f>
        <v>1</v>
      </c>
      <c r="E827" s="7" t="n">
        <f aca="false">1_Data_EDA!K828</f>
        <v>59.99000168</v>
      </c>
      <c r="F827" s="7" t="n">
        <f aca="false">1_Data_EDA!L828</f>
        <v>1.200000048</v>
      </c>
      <c r="G827" s="8" t="n">
        <f aca="false">1_Data_EDA!M828</f>
        <v>0.02</v>
      </c>
      <c r="H827" s="6" t="n">
        <f aca="false">IF(1_Data_EDA!B828="First Class",1,0)</f>
        <v>0</v>
      </c>
      <c r="I827" s="6" t="n">
        <f aca="false">IF(1_Data_EDA!B828="Second Class",1,0)</f>
        <v>0</v>
      </c>
      <c r="J827" s="6" t="n">
        <f aca="false">IF(1_Data_EDA!B828="Same Day",1,0)</f>
        <v>0</v>
      </c>
      <c r="K827" s="6" t="n">
        <f aca="false">IF(1_Data_EDA!C828="Corporate",1,0)</f>
        <v>0</v>
      </c>
      <c r="L827" s="6" t="n">
        <f aca="false">IF(1_Data_EDA!C828="Home Office",1,0)</f>
        <v>0</v>
      </c>
      <c r="M827" s="6" t="n">
        <f aca="false">IF(1_Data_EDA!D828="Europe",1,0)</f>
        <v>0</v>
      </c>
      <c r="N827" s="6" t="n">
        <f aca="false">IF(1_Data_EDA!D828="LATAM",1,0)</f>
        <v>1</v>
      </c>
      <c r="O827" s="6" t="n">
        <f aca="false">IF(1_Data_EDA!D828="Pacific Asia",1,0)</f>
        <v>0</v>
      </c>
      <c r="P827" s="6" t="n">
        <f aca="false">IF(1_Data_EDA!D828="USCA",1,0)</f>
        <v>0</v>
      </c>
      <c r="Q827" s="6" t="n">
        <f aca="false">IF(C827&gt;MEDIAN(C$5:C$8004),1,0)</f>
        <v>0</v>
      </c>
      <c r="R827" s="6" t="n">
        <f aca="false">IF(D827&gt;2,1,0)</f>
        <v>0</v>
      </c>
    </row>
    <row r="828" customFormat="false" ht="15" hidden="false" customHeight="true" outlineLevel="0" collapsed="false">
      <c r="A828" s="6" t="n">
        <f aca="false">1_Data_EDA!O829</f>
        <v>0</v>
      </c>
      <c r="B828" s="6" t="n">
        <f aca="false">1_Data_EDA!H829</f>
        <v>4</v>
      </c>
      <c r="C828" s="7" t="n">
        <f aca="false">1_Data_EDA!I829</f>
        <v>357.1000061</v>
      </c>
      <c r="D828" s="6" t="n">
        <f aca="false">1_Data_EDA!J829</f>
        <v>1</v>
      </c>
      <c r="E828" s="7" t="n">
        <f aca="false">1_Data_EDA!K829</f>
        <v>357.1000061</v>
      </c>
      <c r="F828" s="7" t="n">
        <f aca="false">1_Data_EDA!L829</f>
        <v>10.71000004</v>
      </c>
      <c r="G828" s="8" t="n">
        <f aca="false">1_Data_EDA!M829</f>
        <v>0.029999999</v>
      </c>
      <c r="H828" s="6" t="n">
        <f aca="false">IF(1_Data_EDA!B829="First Class",1,0)</f>
        <v>0</v>
      </c>
      <c r="I828" s="6" t="n">
        <f aca="false">IF(1_Data_EDA!B829="Second Class",1,0)</f>
        <v>0</v>
      </c>
      <c r="J828" s="6" t="n">
        <f aca="false">IF(1_Data_EDA!B829="Same Day",1,0)</f>
        <v>0</v>
      </c>
      <c r="K828" s="6" t="n">
        <f aca="false">IF(1_Data_EDA!C829="Corporate",1,0)</f>
        <v>0</v>
      </c>
      <c r="L828" s="6" t="n">
        <f aca="false">IF(1_Data_EDA!C829="Home Office",1,0)</f>
        <v>0</v>
      </c>
      <c r="M828" s="6" t="n">
        <f aca="false">IF(1_Data_EDA!D829="Europe",1,0)</f>
        <v>0</v>
      </c>
      <c r="N828" s="6" t="n">
        <f aca="false">IF(1_Data_EDA!D829="LATAM",1,0)</f>
        <v>0</v>
      </c>
      <c r="O828" s="6" t="n">
        <f aca="false">IF(1_Data_EDA!D829="Pacific Asia",1,0)</f>
        <v>1</v>
      </c>
      <c r="P828" s="6" t="n">
        <f aca="false">IF(1_Data_EDA!D829="USCA",1,0)</f>
        <v>0</v>
      </c>
      <c r="Q828" s="6" t="n">
        <f aca="false">IF(C828&gt;MEDIAN(C$5:C$8004),1,0)</f>
        <v>1</v>
      </c>
      <c r="R828" s="6" t="n">
        <f aca="false">IF(D828&gt;2,1,0)</f>
        <v>0</v>
      </c>
    </row>
    <row r="829" customFormat="false" ht="15" hidden="false" customHeight="true" outlineLevel="0" collapsed="false">
      <c r="A829" s="6" t="n">
        <f aca="false">1_Data_EDA!O830</f>
        <v>1</v>
      </c>
      <c r="B829" s="6" t="n">
        <f aca="false">1_Data_EDA!H830</f>
        <v>2</v>
      </c>
      <c r="C829" s="7" t="n">
        <f aca="false">1_Data_EDA!I830</f>
        <v>29.98999977</v>
      </c>
      <c r="D829" s="6" t="n">
        <f aca="false">1_Data_EDA!J830</f>
        <v>5</v>
      </c>
      <c r="E829" s="7" t="n">
        <f aca="false">1_Data_EDA!K830</f>
        <v>149.9499969</v>
      </c>
      <c r="F829" s="7" t="n">
        <f aca="false">1_Data_EDA!L830</f>
        <v>26.98999977</v>
      </c>
      <c r="G829" s="8" t="n">
        <f aca="false">1_Data_EDA!M830</f>
        <v>0.180000007</v>
      </c>
      <c r="H829" s="6" t="n">
        <f aca="false">IF(1_Data_EDA!B830="First Class",1,0)</f>
        <v>0</v>
      </c>
      <c r="I829" s="6" t="n">
        <f aca="false">IF(1_Data_EDA!B830="Second Class",1,0)</f>
        <v>1</v>
      </c>
      <c r="J829" s="6" t="n">
        <f aca="false">IF(1_Data_EDA!B830="Same Day",1,0)</f>
        <v>0</v>
      </c>
      <c r="K829" s="6" t="n">
        <f aca="false">IF(1_Data_EDA!C830="Corporate",1,0)</f>
        <v>0</v>
      </c>
      <c r="L829" s="6" t="n">
        <f aca="false">IF(1_Data_EDA!C830="Home Office",1,0)</f>
        <v>0</v>
      </c>
      <c r="M829" s="6" t="n">
        <f aca="false">IF(1_Data_EDA!D830="Europe",1,0)</f>
        <v>0</v>
      </c>
      <c r="N829" s="6" t="n">
        <f aca="false">IF(1_Data_EDA!D830="LATAM",1,0)</f>
        <v>1</v>
      </c>
      <c r="O829" s="6" t="n">
        <f aca="false">IF(1_Data_EDA!D830="Pacific Asia",1,0)</f>
        <v>0</v>
      </c>
      <c r="P829" s="6" t="n">
        <f aca="false">IF(1_Data_EDA!D830="USCA",1,0)</f>
        <v>0</v>
      </c>
      <c r="Q829" s="6" t="n">
        <f aca="false">IF(C829&gt;MEDIAN(C$5:C$8004),1,0)</f>
        <v>0</v>
      </c>
      <c r="R829" s="6" t="n">
        <f aca="false">IF(D829&gt;2,1,0)</f>
        <v>1</v>
      </c>
    </row>
    <row r="830" customFormat="false" ht="15" hidden="false" customHeight="true" outlineLevel="0" collapsed="false">
      <c r="A830" s="6" t="n">
        <f aca="false">1_Data_EDA!O831</f>
        <v>1</v>
      </c>
      <c r="B830" s="6" t="n">
        <f aca="false">1_Data_EDA!H831</f>
        <v>4</v>
      </c>
      <c r="C830" s="7" t="n">
        <f aca="false">1_Data_EDA!I831</f>
        <v>99.98999786</v>
      </c>
      <c r="D830" s="6" t="n">
        <f aca="false">1_Data_EDA!J831</f>
        <v>2</v>
      </c>
      <c r="E830" s="7" t="n">
        <f aca="false">1_Data_EDA!K831</f>
        <v>199.9799957</v>
      </c>
      <c r="F830" s="7" t="n">
        <f aca="false">1_Data_EDA!L831</f>
        <v>14</v>
      </c>
      <c r="G830" s="8" t="n">
        <f aca="false">1_Data_EDA!M831</f>
        <v>0.07</v>
      </c>
      <c r="H830" s="6" t="n">
        <f aca="false">IF(1_Data_EDA!B831="First Class",1,0)</f>
        <v>0</v>
      </c>
      <c r="I830" s="6" t="n">
        <f aca="false">IF(1_Data_EDA!B831="Second Class",1,0)</f>
        <v>0</v>
      </c>
      <c r="J830" s="6" t="n">
        <f aca="false">IF(1_Data_EDA!B831="Same Day",1,0)</f>
        <v>0</v>
      </c>
      <c r="K830" s="6" t="n">
        <f aca="false">IF(1_Data_EDA!C831="Corporate",1,0)</f>
        <v>0</v>
      </c>
      <c r="L830" s="6" t="n">
        <f aca="false">IF(1_Data_EDA!C831="Home Office",1,0)</f>
        <v>1</v>
      </c>
      <c r="M830" s="6" t="n">
        <f aca="false">IF(1_Data_EDA!D831="Europe",1,0)</f>
        <v>0</v>
      </c>
      <c r="N830" s="6" t="n">
        <f aca="false">IF(1_Data_EDA!D831="LATAM",1,0)</f>
        <v>0</v>
      </c>
      <c r="O830" s="6" t="n">
        <f aca="false">IF(1_Data_EDA!D831="Pacific Asia",1,0)</f>
        <v>1</v>
      </c>
      <c r="P830" s="6" t="n">
        <f aca="false">IF(1_Data_EDA!D831="USCA",1,0)</f>
        <v>0</v>
      </c>
      <c r="Q830" s="6" t="n">
        <f aca="false">IF(C830&gt;MEDIAN(C$5:C$8004),1,0)</f>
        <v>1</v>
      </c>
      <c r="R830" s="6" t="n">
        <f aca="false">IF(D830&gt;2,1,0)</f>
        <v>0</v>
      </c>
    </row>
    <row r="831" customFormat="false" ht="15" hidden="false" customHeight="true" outlineLevel="0" collapsed="false">
      <c r="A831" s="6" t="n">
        <f aca="false">1_Data_EDA!O832</f>
        <v>1</v>
      </c>
      <c r="B831" s="6" t="n">
        <f aca="false">1_Data_EDA!H832</f>
        <v>1</v>
      </c>
      <c r="C831" s="7" t="n">
        <f aca="false">1_Data_EDA!I832</f>
        <v>49.97999954</v>
      </c>
      <c r="D831" s="6" t="n">
        <f aca="false">1_Data_EDA!J832</f>
        <v>5</v>
      </c>
      <c r="E831" s="7" t="n">
        <f aca="false">1_Data_EDA!K832</f>
        <v>249.8999939</v>
      </c>
      <c r="F831" s="7" t="n">
        <f aca="false">1_Data_EDA!L832</f>
        <v>0</v>
      </c>
      <c r="G831" s="8" t="n">
        <f aca="false">1_Data_EDA!M832</f>
        <v>0</v>
      </c>
      <c r="H831" s="6" t="n">
        <f aca="false">IF(1_Data_EDA!B832="First Class",1,0)</f>
        <v>1</v>
      </c>
      <c r="I831" s="6" t="n">
        <f aca="false">IF(1_Data_EDA!B832="Second Class",1,0)</f>
        <v>0</v>
      </c>
      <c r="J831" s="6" t="n">
        <f aca="false">IF(1_Data_EDA!B832="Same Day",1,0)</f>
        <v>0</v>
      </c>
      <c r="K831" s="6" t="n">
        <f aca="false">IF(1_Data_EDA!C832="Corporate",1,0)</f>
        <v>0</v>
      </c>
      <c r="L831" s="6" t="n">
        <f aca="false">IF(1_Data_EDA!C832="Home Office",1,0)</f>
        <v>0</v>
      </c>
      <c r="M831" s="6" t="n">
        <f aca="false">IF(1_Data_EDA!D832="Europe",1,0)</f>
        <v>0</v>
      </c>
      <c r="N831" s="6" t="n">
        <f aca="false">IF(1_Data_EDA!D832="LATAM",1,0)</f>
        <v>0</v>
      </c>
      <c r="O831" s="6" t="n">
        <f aca="false">IF(1_Data_EDA!D832="Pacific Asia",1,0)</f>
        <v>1</v>
      </c>
      <c r="P831" s="6" t="n">
        <f aca="false">IF(1_Data_EDA!D832="USCA",1,0)</f>
        <v>0</v>
      </c>
      <c r="Q831" s="6" t="n">
        <f aca="false">IF(C831&gt;MEDIAN(C$5:C$8004),1,0)</f>
        <v>0</v>
      </c>
      <c r="R831" s="6" t="n">
        <f aca="false">IF(D831&gt;2,1,0)</f>
        <v>1</v>
      </c>
    </row>
    <row r="832" customFormat="false" ht="15" hidden="false" customHeight="true" outlineLevel="0" collapsed="false">
      <c r="A832" s="6" t="n">
        <f aca="false">1_Data_EDA!O833</f>
        <v>0</v>
      </c>
      <c r="B832" s="6" t="n">
        <f aca="false">1_Data_EDA!H833</f>
        <v>4</v>
      </c>
      <c r="C832" s="7" t="n">
        <f aca="false">1_Data_EDA!I833</f>
        <v>49.97999954</v>
      </c>
      <c r="D832" s="6" t="n">
        <f aca="false">1_Data_EDA!J833</f>
        <v>2</v>
      </c>
      <c r="E832" s="7" t="n">
        <f aca="false">1_Data_EDA!K833</f>
        <v>99.95999908</v>
      </c>
      <c r="F832" s="7" t="n">
        <f aca="false">1_Data_EDA!L833</f>
        <v>5</v>
      </c>
      <c r="G832" s="8" t="n">
        <f aca="false">1_Data_EDA!M833</f>
        <v>0.050000001</v>
      </c>
      <c r="H832" s="6" t="n">
        <f aca="false">IF(1_Data_EDA!B833="First Class",1,0)</f>
        <v>0</v>
      </c>
      <c r="I832" s="6" t="n">
        <f aca="false">IF(1_Data_EDA!B833="Second Class",1,0)</f>
        <v>0</v>
      </c>
      <c r="J832" s="6" t="n">
        <f aca="false">IF(1_Data_EDA!B833="Same Day",1,0)</f>
        <v>0</v>
      </c>
      <c r="K832" s="6" t="n">
        <f aca="false">IF(1_Data_EDA!C833="Corporate",1,0)</f>
        <v>0</v>
      </c>
      <c r="L832" s="6" t="n">
        <f aca="false">IF(1_Data_EDA!C833="Home Office",1,0)</f>
        <v>1</v>
      </c>
      <c r="M832" s="6" t="n">
        <f aca="false">IF(1_Data_EDA!D833="Europe",1,0)</f>
        <v>0</v>
      </c>
      <c r="N832" s="6" t="n">
        <f aca="false">IF(1_Data_EDA!D833="LATAM",1,0)</f>
        <v>0</v>
      </c>
      <c r="O832" s="6" t="n">
        <f aca="false">IF(1_Data_EDA!D833="Pacific Asia",1,0)</f>
        <v>1</v>
      </c>
      <c r="P832" s="6" t="n">
        <f aca="false">IF(1_Data_EDA!D833="USCA",1,0)</f>
        <v>0</v>
      </c>
      <c r="Q832" s="6" t="n">
        <f aca="false">IF(C832&gt;MEDIAN(C$5:C$8004),1,0)</f>
        <v>0</v>
      </c>
      <c r="R832" s="6" t="n">
        <f aca="false">IF(D832&gt;2,1,0)</f>
        <v>0</v>
      </c>
    </row>
    <row r="833" customFormat="false" ht="15" hidden="false" customHeight="true" outlineLevel="0" collapsed="false">
      <c r="A833" s="6" t="n">
        <f aca="false">1_Data_EDA!O834</f>
        <v>0</v>
      </c>
      <c r="B833" s="6" t="n">
        <f aca="false">1_Data_EDA!H834</f>
        <v>0</v>
      </c>
      <c r="C833" s="7" t="n">
        <f aca="false">1_Data_EDA!I834</f>
        <v>199.9900055</v>
      </c>
      <c r="D833" s="6" t="n">
        <f aca="false">1_Data_EDA!J834</f>
        <v>1</v>
      </c>
      <c r="E833" s="7" t="n">
        <f aca="false">1_Data_EDA!K834</f>
        <v>199.9900055</v>
      </c>
      <c r="F833" s="7" t="n">
        <f aca="false">1_Data_EDA!L834</f>
        <v>40</v>
      </c>
      <c r="G833" s="8" t="n">
        <f aca="false">1_Data_EDA!M834</f>
        <v>0.200000003</v>
      </c>
      <c r="H833" s="6" t="n">
        <f aca="false">IF(1_Data_EDA!B834="First Class",1,0)</f>
        <v>0</v>
      </c>
      <c r="I833" s="6" t="n">
        <f aca="false">IF(1_Data_EDA!B834="Second Class",1,0)</f>
        <v>0</v>
      </c>
      <c r="J833" s="6" t="n">
        <f aca="false">IF(1_Data_EDA!B834="Same Day",1,0)</f>
        <v>1</v>
      </c>
      <c r="K833" s="6" t="n">
        <f aca="false">IF(1_Data_EDA!C834="Corporate",1,0)</f>
        <v>0</v>
      </c>
      <c r="L833" s="6" t="n">
        <f aca="false">IF(1_Data_EDA!C834="Home Office",1,0)</f>
        <v>0</v>
      </c>
      <c r="M833" s="6" t="n">
        <f aca="false">IF(1_Data_EDA!D834="Europe",1,0)</f>
        <v>0</v>
      </c>
      <c r="N833" s="6" t="n">
        <f aca="false">IF(1_Data_EDA!D834="LATAM",1,0)</f>
        <v>0</v>
      </c>
      <c r="O833" s="6" t="n">
        <f aca="false">IF(1_Data_EDA!D834="Pacific Asia",1,0)</f>
        <v>1</v>
      </c>
      <c r="P833" s="6" t="n">
        <f aca="false">IF(1_Data_EDA!D834="USCA",1,0)</f>
        <v>0</v>
      </c>
      <c r="Q833" s="6" t="n">
        <f aca="false">IF(C833&gt;MEDIAN(C$5:C$8004),1,0)</f>
        <v>1</v>
      </c>
      <c r="R833" s="6" t="n">
        <f aca="false">IF(D833&gt;2,1,0)</f>
        <v>0</v>
      </c>
    </row>
    <row r="834" customFormat="false" ht="15" hidden="false" customHeight="true" outlineLevel="0" collapsed="false">
      <c r="A834" s="6" t="n">
        <f aca="false">1_Data_EDA!O835</f>
        <v>1</v>
      </c>
      <c r="B834" s="6" t="n">
        <f aca="false">1_Data_EDA!H835</f>
        <v>4</v>
      </c>
      <c r="C834" s="7" t="n">
        <f aca="false">1_Data_EDA!I835</f>
        <v>49.97999954</v>
      </c>
      <c r="D834" s="6" t="n">
        <f aca="false">1_Data_EDA!J835</f>
        <v>4</v>
      </c>
      <c r="E834" s="7" t="n">
        <f aca="false">1_Data_EDA!K835</f>
        <v>199.9199982</v>
      </c>
      <c r="F834" s="7" t="n">
        <f aca="false">1_Data_EDA!L835</f>
        <v>2</v>
      </c>
      <c r="G834" s="8" t="n">
        <f aca="false">1_Data_EDA!M835</f>
        <v>0.01</v>
      </c>
      <c r="H834" s="6" t="n">
        <f aca="false">IF(1_Data_EDA!B835="First Class",1,0)</f>
        <v>0</v>
      </c>
      <c r="I834" s="6" t="n">
        <f aca="false">IF(1_Data_EDA!B835="Second Class",1,0)</f>
        <v>0</v>
      </c>
      <c r="J834" s="6" t="n">
        <f aca="false">IF(1_Data_EDA!B835="Same Day",1,0)</f>
        <v>0</v>
      </c>
      <c r="K834" s="6" t="n">
        <f aca="false">IF(1_Data_EDA!C835="Corporate",1,0)</f>
        <v>0</v>
      </c>
      <c r="L834" s="6" t="n">
        <f aca="false">IF(1_Data_EDA!C835="Home Office",1,0)</f>
        <v>0</v>
      </c>
      <c r="M834" s="6" t="n">
        <f aca="false">IF(1_Data_EDA!D835="Europe",1,0)</f>
        <v>0</v>
      </c>
      <c r="N834" s="6" t="n">
        <f aca="false">IF(1_Data_EDA!D835="LATAM",1,0)</f>
        <v>1</v>
      </c>
      <c r="O834" s="6" t="n">
        <f aca="false">IF(1_Data_EDA!D835="Pacific Asia",1,0)</f>
        <v>0</v>
      </c>
      <c r="P834" s="6" t="n">
        <f aca="false">IF(1_Data_EDA!D835="USCA",1,0)</f>
        <v>0</v>
      </c>
      <c r="Q834" s="6" t="n">
        <f aca="false">IF(C834&gt;MEDIAN(C$5:C$8004),1,0)</f>
        <v>0</v>
      </c>
      <c r="R834" s="6" t="n">
        <f aca="false">IF(D834&gt;2,1,0)</f>
        <v>1</v>
      </c>
    </row>
    <row r="835" customFormat="false" ht="15" hidden="false" customHeight="true" outlineLevel="0" collapsed="false">
      <c r="A835" s="6" t="n">
        <f aca="false">1_Data_EDA!O836</f>
        <v>1</v>
      </c>
      <c r="B835" s="6" t="n">
        <f aca="false">1_Data_EDA!H836</f>
        <v>1</v>
      </c>
      <c r="C835" s="7" t="n">
        <f aca="false">1_Data_EDA!I836</f>
        <v>99.98999786</v>
      </c>
      <c r="D835" s="6" t="n">
        <f aca="false">1_Data_EDA!J836</f>
        <v>3</v>
      </c>
      <c r="E835" s="7" t="n">
        <f aca="false">1_Data_EDA!K836</f>
        <v>299.9700012</v>
      </c>
      <c r="F835" s="7" t="n">
        <f aca="false">1_Data_EDA!L836</f>
        <v>48</v>
      </c>
      <c r="G835" s="8" t="n">
        <f aca="false">1_Data_EDA!M836</f>
        <v>0.159999996</v>
      </c>
      <c r="H835" s="6" t="n">
        <f aca="false">IF(1_Data_EDA!B836="First Class",1,0)</f>
        <v>1</v>
      </c>
      <c r="I835" s="6" t="n">
        <f aca="false">IF(1_Data_EDA!B836="Second Class",1,0)</f>
        <v>0</v>
      </c>
      <c r="J835" s="6" t="n">
        <f aca="false">IF(1_Data_EDA!B836="Same Day",1,0)</f>
        <v>0</v>
      </c>
      <c r="K835" s="6" t="n">
        <f aca="false">IF(1_Data_EDA!C836="Corporate",1,0)</f>
        <v>0</v>
      </c>
      <c r="L835" s="6" t="n">
        <f aca="false">IF(1_Data_EDA!C836="Home Office",1,0)</f>
        <v>0</v>
      </c>
      <c r="M835" s="6" t="n">
        <f aca="false">IF(1_Data_EDA!D836="Europe",1,0)</f>
        <v>0</v>
      </c>
      <c r="N835" s="6" t="n">
        <f aca="false">IF(1_Data_EDA!D836="LATAM",1,0)</f>
        <v>1</v>
      </c>
      <c r="O835" s="6" t="n">
        <f aca="false">IF(1_Data_EDA!D836="Pacific Asia",1,0)</f>
        <v>0</v>
      </c>
      <c r="P835" s="6" t="n">
        <f aca="false">IF(1_Data_EDA!D836="USCA",1,0)</f>
        <v>0</v>
      </c>
      <c r="Q835" s="6" t="n">
        <f aca="false">IF(C835&gt;MEDIAN(C$5:C$8004),1,0)</f>
        <v>1</v>
      </c>
      <c r="R835" s="6" t="n">
        <f aca="false">IF(D835&gt;2,1,0)</f>
        <v>1</v>
      </c>
    </row>
    <row r="836" customFormat="false" ht="15" hidden="false" customHeight="true" outlineLevel="0" collapsed="false">
      <c r="A836" s="6" t="n">
        <f aca="false">1_Data_EDA!O837</f>
        <v>1</v>
      </c>
      <c r="B836" s="6" t="n">
        <f aca="false">1_Data_EDA!H837</f>
        <v>1</v>
      </c>
      <c r="C836" s="7" t="n">
        <f aca="false">1_Data_EDA!I837</f>
        <v>199.9900055</v>
      </c>
      <c r="D836" s="6" t="n">
        <f aca="false">1_Data_EDA!J837</f>
        <v>1</v>
      </c>
      <c r="E836" s="7" t="n">
        <f aca="false">1_Data_EDA!K837</f>
        <v>199.9900055</v>
      </c>
      <c r="F836" s="7" t="n">
        <f aca="false">1_Data_EDA!L837</f>
        <v>36</v>
      </c>
      <c r="G836" s="8" t="n">
        <f aca="false">1_Data_EDA!M837</f>
        <v>0.180000007</v>
      </c>
      <c r="H836" s="6" t="n">
        <f aca="false">IF(1_Data_EDA!B837="First Class",1,0)</f>
        <v>1</v>
      </c>
      <c r="I836" s="6" t="n">
        <f aca="false">IF(1_Data_EDA!B837="Second Class",1,0)</f>
        <v>0</v>
      </c>
      <c r="J836" s="6" t="n">
        <f aca="false">IF(1_Data_EDA!B837="Same Day",1,0)</f>
        <v>0</v>
      </c>
      <c r="K836" s="6" t="n">
        <f aca="false">IF(1_Data_EDA!C837="Corporate",1,0)</f>
        <v>1</v>
      </c>
      <c r="L836" s="6" t="n">
        <f aca="false">IF(1_Data_EDA!C837="Home Office",1,0)</f>
        <v>0</v>
      </c>
      <c r="M836" s="6" t="n">
        <f aca="false">IF(1_Data_EDA!D837="Europe",1,0)</f>
        <v>0</v>
      </c>
      <c r="N836" s="6" t="n">
        <f aca="false">IF(1_Data_EDA!D837="LATAM",1,0)</f>
        <v>1</v>
      </c>
      <c r="O836" s="6" t="n">
        <f aca="false">IF(1_Data_EDA!D837="Pacific Asia",1,0)</f>
        <v>0</v>
      </c>
      <c r="P836" s="6" t="n">
        <f aca="false">IF(1_Data_EDA!D837="USCA",1,0)</f>
        <v>0</v>
      </c>
      <c r="Q836" s="6" t="n">
        <f aca="false">IF(C836&gt;MEDIAN(C$5:C$8004),1,0)</f>
        <v>1</v>
      </c>
      <c r="R836" s="6" t="n">
        <f aca="false">IF(D836&gt;2,1,0)</f>
        <v>0</v>
      </c>
    </row>
    <row r="837" customFormat="false" ht="15" hidden="false" customHeight="true" outlineLevel="0" collapsed="false">
      <c r="A837" s="6" t="n">
        <f aca="false">1_Data_EDA!O838</f>
        <v>1</v>
      </c>
      <c r="B837" s="6" t="n">
        <f aca="false">1_Data_EDA!H838</f>
        <v>2</v>
      </c>
      <c r="C837" s="7" t="n">
        <f aca="false">1_Data_EDA!I838</f>
        <v>50</v>
      </c>
      <c r="D837" s="6" t="n">
        <f aca="false">1_Data_EDA!J838</f>
        <v>5</v>
      </c>
      <c r="E837" s="7" t="n">
        <f aca="false">1_Data_EDA!K838</f>
        <v>250</v>
      </c>
      <c r="F837" s="7" t="n">
        <f aca="false">1_Data_EDA!L838</f>
        <v>13.75</v>
      </c>
      <c r="G837" s="8" t="n">
        <f aca="false">1_Data_EDA!M838</f>
        <v>0.059999999</v>
      </c>
      <c r="H837" s="6" t="n">
        <f aca="false">IF(1_Data_EDA!B838="First Class",1,0)</f>
        <v>0</v>
      </c>
      <c r="I837" s="6" t="n">
        <f aca="false">IF(1_Data_EDA!B838="Second Class",1,0)</f>
        <v>1</v>
      </c>
      <c r="J837" s="6" t="n">
        <f aca="false">IF(1_Data_EDA!B838="Same Day",1,0)</f>
        <v>0</v>
      </c>
      <c r="K837" s="6" t="n">
        <f aca="false">IF(1_Data_EDA!C838="Corporate",1,0)</f>
        <v>0</v>
      </c>
      <c r="L837" s="6" t="n">
        <f aca="false">IF(1_Data_EDA!C838="Home Office",1,0)</f>
        <v>1</v>
      </c>
      <c r="M837" s="6" t="n">
        <f aca="false">IF(1_Data_EDA!D838="Europe",1,0)</f>
        <v>1</v>
      </c>
      <c r="N837" s="6" t="n">
        <f aca="false">IF(1_Data_EDA!D838="LATAM",1,0)</f>
        <v>0</v>
      </c>
      <c r="O837" s="6" t="n">
        <f aca="false">IF(1_Data_EDA!D838="Pacific Asia",1,0)</f>
        <v>0</v>
      </c>
      <c r="P837" s="6" t="n">
        <f aca="false">IF(1_Data_EDA!D838="USCA",1,0)</f>
        <v>0</v>
      </c>
      <c r="Q837" s="6" t="n">
        <f aca="false">IF(C837&gt;MEDIAN(C$5:C$8004),1,0)</f>
        <v>0</v>
      </c>
      <c r="R837" s="6" t="n">
        <f aca="false">IF(D837&gt;2,1,0)</f>
        <v>1</v>
      </c>
    </row>
    <row r="838" customFormat="false" ht="15" hidden="false" customHeight="true" outlineLevel="0" collapsed="false">
      <c r="A838" s="6" t="n">
        <f aca="false">1_Data_EDA!O839</f>
        <v>0</v>
      </c>
      <c r="B838" s="6" t="n">
        <f aca="false">1_Data_EDA!H839</f>
        <v>4</v>
      </c>
      <c r="C838" s="7" t="n">
        <f aca="false">1_Data_EDA!I839</f>
        <v>59.99000168</v>
      </c>
      <c r="D838" s="6" t="n">
        <f aca="false">1_Data_EDA!J839</f>
        <v>4</v>
      </c>
      <c r="E838" s="7" t="n">
        <f aca="false">1_Data_EDA!K839</f>
        <v>239.9600067</v>
      </c>
      <c r="F838" s="7" t="n">
        <f aca="false">1_Data_EDA!L839</f>
        <v>13.19999981</v>
      </c>
      <c r="G838" s="8" t="n">
        <f aca="false">1_Data_EDA!M839</f>
        <v>0.059999999</v>
      </c>
      <c r="H838" s="6" t="n">
        <f aca="false">IF(1_Data_EDA!B839="First Class",1,0)</f>
        <v>0</v>
      </c>
      <c r="I838" s="6" t="n">
        <f aca="false">IF(1_Data_EDA!B839="Second Class",1,0)</f>
        <v>0</v>
      </c>
      <c r="J838" s="6" t="n">
        <f aca="false">IF(1_Data_EDA!B839="Same Day",1,0)</f>
        <v>0</v>
      </c>
      <c r="K838" s="6" t="n">
        <f aca="false">IF(1_Data_EDA!C839="Corporate",1,0)</f>
        <v>0</v>
      </c>
      <c r="L838" s="6" t="n">
        <f aca="false">IF(1_Data_EDA!C839="Home Office",1,0)</f>
        <v>0</v>
      </c>
      <c r="M838" s="6" t="n">
        <f aca="false">IF(1_Data_EDA!D839="Europe",1,0)</f>
        <v>0</v>
      </c>
      <c r="N838" s="6" t="n">
        <f aca="false">IF(1_Data_EDA!D839="LATAM",1,0)</f>
        <v>0</v>
      </c>
      <c r="O838" s="6" t="n">
        <f aca="false">IF(1_Data_EDA!D839="Pacific Asia",1,0)</f>
        <v>0</v>
      </c>
      <c r="P838" s="6" t="n">
        <f aca="false">IF(1_Data_EDA!D839="USCA",1,0)</f>
        <v>1</v>
      </c>
      <c r="Q838" s="6" t="n">
        <f aca="false">IF(C838&gt;MEDIAN(C$5:C$8004),1,0)</f>
        <v>0</v>
      </c>
      <c r="R838" s="6" t="n">
        <f aca="false">IF(D838&gt;2,1,0)</f>
        <v>1</v>
      </c>
    </row>
    <row r="839" customFormat="false" ht="15" hidden="false" customHeight="true" outlineLevel="0" collapsed="false">
      <c r="A839" s="6" t="n">
        <f aca="false">1_Data_EDA!O840</f>
        <v>1</v>
      </c>
      <c r="B839" s="6" t="n">
        <f aca="false">1_Data_EDA!H840</f>
        <v>1</v>
      </c>
      <c r="C839" s="7" t="n">
        <f aca="false">1_Data_EDA!I840</f>
        <v>50</v>
      </c>
      <c r="D839" s="6" t="n">
        <f aca="false">1_Data_EDA!J840</f>
        <v>3</v>
      </c>
      <c r="E839" s="7" t="n">
        <f aca="false">1_Data_EDA!K840</f>
        <v>150</v>
      </c>
      <c r="F839" s="7" t="n">
        <f aca="false">1_Data_EDA!L840</f>
        <v>27</v>
      </c>
      <c r="G839" s="8" t="n">
        <f aca="false">1_Data_EDA!M840</f>
        <v>0.180000007</v>
      </c>
      <c r="H839" s="6" t="n">
        <f aca="false">IF(1_Data_EDA!B840="First Class",1,0)</f>
        <v>1</v>
      </c>
      <c r="I839" s="6" t="n">
        <f aca="false">IF(1_Data_EDA!B840="Second Class",1,0)</f>
        <v>0</v>
      </c>
      <c r="J839" s="6" t="n">
        <f aca="false">IF(1_Data_EDA!B840="Same Day",1,0)</f>
        <v>0</v>
      </c>
      <c r="K839" s="6" t="n">
        <f aca="false">IF(1_Data_EDA!C840="Corporate",1,0)</f>
        <v>0</v>
      </c>
      <c r="L839" s="6" t="n">
        <f aca="false">IF(1_Data_EDA!C840="Home Office",1,0)</f>
        <v>0</v>
      </c>
      <c r="M839" s="6" t="n">
        <f aca="false">IF(1_Data_EDA!D840="Europe",1,0)</f>
        <v>1</v>
      </c>
      <c r="N839" s="6" t="n">
        <f aca="false">IF(1_Data_EDA!D840="LATAM",1,0)</f>
        <v>0</v>
      </c>
      <c r="O839" s="6" t="n">
        <f aca="false">IF(1_Data_EDA!D840="Pacific Asia",1,0)</f>
        <v>0</v>
      </c>
      <c r="P839" s="6" t="n">
        <f aca="false">IF(1_Data_EDA!D840="USCA",1,0)</f>
        <v>0</v>
      </c>
      <c r="Q839" s="6" t="n">
        <f aca="false">IF(C839&gt;MEDIAN(C$5:C$8004),1,0)</f>
        <v>0</v>
      </c>
      <c r="R839" s="6" t="n">
        <f aca="false">IF(D839&gt;2,1,0)</f>
        <v>1</v>
      </c>
    </row>
    <row r="840" customFormat="false" ht="15" hidden="false" customHeight="true" outlineLevel="0" collapsed="false">
      <c r="A840" s="6" t="n">
        <f aca="false">1_Data_EDA!O841</f>
        <v>1</v>
      </c>
      <c r="B840" s="6" t="n">
        <f aca="false">1_Data_EDA!H841</f>
        <v>4</v>
      </c>
      <c r="C840" s="7" t="n">
        <f aca="false">1_Data_EDA!I841</f>
        <v>59.99000168</v>
      </c>
      <c r="D840" s="6" t="n">
        <f aca="false">1_Data_EDA!J841</f>
        <v>3</v>
      </c>
      <c r="E840" s="7" t="n">
        <f aca="false">1_Data_EDA!K841</f>
        <v>179.9700012</v>
      </c>
      <c r="F840" s="7" t="n">
        <f aca="false">1_Data_EDA!L841</f>
        <v>0</v>
      </c>
      <c r="G840" s="8" t="n">
        <f aca="false">1_Data_EDA!M841</f>
        <v>0</v>
      </c>
      <c r="H840" s="6" t="n">
        <f aca="false">IF(1_Data_EDA!B841="First Class",1,0)</f>
        <v>0</v>
      </c>
      <c r="I840" s="6" t="n">
        <f aca="false">IF(1_Data_EDA!B841="Second Class",1,0)</f>
        <v>0</v>
      </c>
      <c r="J840" s="6" t="n">
        <f aca="false">IF(1_Data_EDA!B841="Same Day",1,0)</f>
        <v>0</v>
      </c>
      <c r="K840" s="6" t="n">
        <f aca="false">IF(1_Data_EDA!C841="Corporate",1,0)</f>
        <v>0</v>
      </c>
      <c r="L840" s="6" t="n">
        <f aca="false">IF(1_Data_EDA!C841="Home Office",1,0)</f>
        <v>0</v>
      </c>
      <c r="M840" s="6" t="n">
        <f aca="false">IF(1_Data_EDA!D841="Europe",1,0)</f>
        <v>0</v>
      </c>
      <c r="N840" s="6" t="n">
        <f aca="false">IF(1_Data_EDA!D841="LATAM",1,0)</f>
        <v>0</v>
      </c>
      <c r="O840" s="6" t="n">
        <f aca="false">IF(1_Data_EDA!D841="Pacific Asia",1,0)</f>
        <v>0</v>
      </c>
      <c r="P840" s="6" t="n">
        <f aca="false">IF(1_Data_EDA!D841="USCA",1,0)</f>
        <v>1</v>
      </c>
      <c r="Q840" s="6" t="n">
        <f aca="false">IF(C840&gt;MEDIAN(C$5:C$8004),1,0)</f>
        <v>0</v>
      </c>
      <c r="R840" s="6" t="n">
        <f aca="false">IF(D840&gt;2,1,0)</f>
        <v>1</v>
      </c>
    </row>
    <row r="841" customFormat="false" ht="15" hidden="false" customHeight="true" outlineLevel="0" collapsed="false">
      <c r="A841" s="6" t="n">
        <f aca="false">1_Data_EDA!O842</f>
        <v>1</v>
      </c>
      <c r="B841" s="6" t="n">
        <f aca="false">1_Data_EDA!H842</f>
        <v>4</v>
      </c>
      <c r="C841" s="7" t="n">
        <f aca="false">1_Data_EDA!I842</f>
        <v>199.9900055</v>
      </c>
      <c r="D841" s="6" t="n">
        <f aca="false">1_Data_EDA!J842</f>
        <v>1</v>
      </c>
      <c r="E841" s="7" t="n">
        <f aca="false">1_Data_EDA!K842</f>
        <v>199.9900055</v>
      </c>
      <c r="F841" s="7" t="n">
        <f aca="false">1_Data_EDA!L842</f>
        <v>4</v>
      </c>
      <c r="G841" s="8" t="n">
        <f aca="false">1_Data_EDA!M842</f>
        <v>0.02</v>
      </c>
      <c r="H841" s="6" t="n">
        <f aca="false">IF(1_Data_EDA!B842="First Class",1,0)</f>
        <v>0</v>
      </c>
      <c r="I841" s="6" t="n">
        <f aca="false">IF(1_Data_EDA!B842="Second Class",1,0)</f>
        <v>0</v>
      </c>
      <c r="J841" s="6" t="n">
        <f aca="false">IF(1_Data_EDA!B842="Same Day",1,0)</f>
        <v>0</v>
      </c>
      <c r="K841" s="6" t="n">
        <f aca="false">IF(1_Data_EDA!C842="Corporate",1,0)</f>
        <v>0</v>
      </c>
      <c r="L841" s="6" t="n">
        <f aca="false">IF(1_Data_EDA!C842="Home Office",1,0)</f>
        <v>0</v>
      </c>
      <c r="M841" s="6" t="n">
        <f aca="false">IF(1_Data_EDA!D842="Europe",1,0)</f>
        <v>1</v>
      </c>
      <c r="N841" s="6" t="n">
        <f aca="false">IF(1_Data_EDA!D842="LATAM",1,0)</f>
        <v>0</v>
      </c>
      <c r="O841" s="6" t="n">
        <f aca="false">IF(1_Data_EDA!D842="Pacific Asia",1,0)</f>
        <v>0</v>
      </c>
      <c r="P841" s="6" t="n">
        <f aca="false">IF(1_Data_EDA!D842="USCA",1,0)</f>
        <v>0</v>
      </c>
      <c r="Q841" s="6" t="n">
        <f aca="false">IF(C841&gt;MEDIAN(C$5:C$8004),1,0)</f>
        <v>1</v>
      </c>
      <c r="R841" s="6" t="n">
        <f aca="false">IF(D841&gt;2,1,0)</f>
        <v>0</v>
      </c>
    </row>
    <row r="842" customFormat="false" ht="15" hidden="false" customHeight="true" outlineLevel="0" collapsed="false">
      <c r="A842" s="6" t="n">
        <f aca="false">1_Data_EDA!O843</f>
        <v>0</v>
      </c>
      <c r="B842" s="6" t="n">
        <f aca="false">1_Data_EDA!H843</f>
        <v>4</v>
      </c>
      <c r="C842" s="7" t="n">
        <f aca="false">1_Data_EDA!I843</f>
        <v>49.97999954</v>
      </c>
      <c r="D842" s="6" t="n">
        <f aca="false">1_Data_EDA!J843</f>
        <v>5</v>
      </c>
      <c r="E842" s="7" t="n">
        <f aca="false">1_Data_EDA!K843</f>
        <v>249.8999939</v>
      </c>
      <c r="F842" s="7" t="n">
        <f aca="false">1_Data_EDA!L843</f>
        <v>24.98999977</v>
      </c>
      <c r="G842" s="8" t="n">
        <f aca="false">1_Data_EDA!M843</f>
        <v>0.100000001</v>
      </c>
      <c r="H842" s="6" t="n">
        <f aca="false">IF(1_Data_EDA!B843="First Class",1,0)</f>
        <v>0</v>
      </c>
      <c r="I842" s="6" t="n">
        <f aca="false">IF(1_Data_EDA!B843="Second Class",1,0)</f>
        <v>0</v>
      </c>
      <c r="J842" s="6" t="n">
        <f aca="false">IF(1_Data_EDA!B843="Same Day",1,0)</f>
        <v>0</v>
      </c>
      <c r="K842" s="6" t="n">
        <f aca="false">IF(1_Data_EDA!C843="Corporate",1,0)</f>
        <v>0</v>
      </c>
      <c r="L842" s="6" t="n">
        <f aca="false">IF(1_Data_EDA!C843="Home Office",1,0)</f>
        <v>0</v>
      </c>
      <c r="M842" s="6" t="n">
        <f aca="false">IF(1_Data_EDA!D843="Europe",1,0)</f>
        <v>0</v>
      </c>
      <c r="N842" s="6" t="n">
        <f aca="false">IF(1_Data_EDA!D843="LATAM",1,0)</f>
        <v>0</v>
      </c>
      <c r="O842" s="6" t="n">
        <f aca="false">IF(1_Data_EDA!D843="Pacific Asia",1,0)</f>
        <v>1</v>
      </c>
      <c r="P842" s="6" t="n">
        <f aca="false">IF(1_Data_EDA!D843="USCA",1,0)</f>
        <v>0</v>
      </c>
      <c r="Q842" s="6" t="n">
        <f aca="false">IF(C842&gt;MEDIAN(C$5:C$8004),1,0)</f>
        <v>0</v>
      </c>
      <c r="R842" s="6" t="n">
        <f aca="false">IF(D842&gt;2,1,0)</f>
        <v>1</v>
      </c>
    </row>
    <row r="843" customFormat="false" ht="15" hidden="false" customHeight="true" outlineLevel="0" collapsed="false">
      <c r="A843" s="6" t="n">
        <f aca="false">1_Data_EDA!O844</f>
        <v>0</v>
      </c>
      <c r="B843" s="6" t="n">
        <f aca="false">1_Data_EDA!H844</f>
        <v>4</v>
      </c>
      <c r="C843" s="7" t="n">
        <f aca="false">1_Data_EDA!I844</f>
        <v>59.99000168</v>
      </c>
      <c r="D843" s="6" t="n">
        <f aca="false">1_Data_EDA!J844</f>
        <v>2</v>
      </c>
      <c r="E843" s="7" t="n">
        <f aca="false">1_Data_EDA!K844</f>
        <v>119.9800034</v>
      </c>
      <c r="F843" s="7" t="n">
        <f aca="false">1_Data_EDA!L844</f>
        <v>14.39999962</v>
      </c>
      <c r="G843" s="8" t="n">
        <f aca="false">1_Data_EDA!M844</f>
        <v>0.119999997</v>
      </c>
      <c r="H843" s="6" t="n">
        <f aca="false">IF(1_Data_EDA!B844="First Class",1,0)</f>
        <v>0</v>
      </c>
      <c r="I843" s="6" t="n">
        <f aca="false">IF(1_Data_EDA!B844="Second Class",1,0)</f>
        <v>0</v>
      </c>
      <c r="J843" s="6" t="n">
        <f aca="false">IF(1_Data_EDA!B844="Same Day",1,0)</f>
        <v>0</v>
      </c>
      <c r="K843" s="6" t="n">
        <f aca="false">IF(1_Data_EDA!C844="Corporate",1,0)</f>
        <v>0</v>
      </c>
      <c r="L843" s="6" t="n">
        <f aca="false">IF(1_Data_EDA!C844="Home Office",1,0)</f>
        <v>0</v>
      </c>
      <c r="M843" s="6" t="n">
        <f aca="false">IF(1_Data_EDA!D844="Europe",1,0)</f>
        <v>1</v>
      </c>
      <c r="N843" s="6" t="n">
        <f aca="false">IF(1_Data_EDA!D844="LATAM",1,0)</f>
        <v>0</v>
      </c>
      <c r="O843" s="6" t="n">
        <f aca="false">IF(1_Data_EDA!D844="Pacific Asia",1,0)</f>
        <v>0</v>
      </c>
      <c r="P843" s="6" t="n">
        <f aca="false">IF(1_Data_EDA!D844="USCA",1,0)</f>
        <v>0</v>
      </c>
      <c r="Q843" s="6" t="n">
        <f aca="false">IF(C843&gt;MEDIAN(C$5:C$8004),1,0)</f>
        <v>0</v>
      </c>
      <c r="R843" s="6" t="n">
        <f aca="false">IF(D843&gt;2,1,0)</f>
        <v>0</v>
      </c>
    </row>
    <row r="844" customFormat="false" ht="15" hidden="false" customHeight="true" outlineLevel="0" collapsed="false">
      <c r="A844" s="6" t="n">
        <f aca="false">1_Data_EDA!O845</f>
        <v>1</v>
      </c>
      <c r="B844" s="6" t="n">
        <f aca="false">1_Data_EDA!H845</f>
        <v>1</v>
      </c>
      <c r="C844" s="7" t="n">
        <f aca="false">1_Data_EDA!I845</f>
        <v>24.98999977</v>
      </c>
      <c r="D844" s="6" t="n">
        <f aca="false">1_Data_EDA!J845</f>
        <v>2</v>
      </c>
      <c r="E844" s="7" t="n">
        <f aca="false">1_Data_EDA!K845</f>
        <v>49.97999954</v>
      </c>
      <c r="F844" s="7" t="n">
        <f aca="false">1_Data_EDA!L845</f>
        <v>0</v>
      </c>
      <c r="G844" s="8" t="n">
        <f aca="false">1_Data_EDA!M845</f>
        <v>0</v>
      </c>
      <c r="H844" s="6" t="n">
        <f aca="false">IF(1_Data_EDA!B845="First Class",1,0)</f>
        <v>1</v>
      </c>
      <c r="I844" s="6" t="n">
        <f aca="false">IF(1_Data_EDA!B845="Second Class",1,0)</f>
        <v>0</v>
      </c>
      <c r="J844" s="6" t="n">
        <f aca="false">IF(1_Data_EDA!B845="Same Day",1,0)</f>
        <v>0</v>
      </c>
      <c r="K844" s="6" t="n">
        <f aca="false">IF(1_Data_EDA!C845="Corporate",1,0)</f>
        <v>1</v>
      </c>
      <c r="L844" s="6" t="n">
        <f aca="false">IF(1_Data_EDA!C845="Home Office",1,0)</f>
        <v>0</v>
      </c>
      <c r="M844" s="6" t="n">
        <f aca="false">IF(1_Data_EDA!D845="Europe",1,0)</f>
        <v>0</v>
      </c>
      <c r="N844" s="6" t="n">
        <f aca="false">IF(1_Data_EDA!D845="LATAM",1,0)</f>
        <v>0</v>
      </c>
      <c r="O844" s="6" t="n">
        <f aca="false">IF(1_Data_EDA!D845="Pacific Asia",1,0)</f>
        <v>0</v>
      </c>
      <c r="P844" s="6" t="n">
        <f aca="false">IF(1_Data_EDA!D845="USCA",1,0)</f>
        <v>1</v>
      </c>
      <c r="Q844" s="6" t="n">
        <f aca="false">IF(C844&gt;MEDIAN(C$5:C$8004),1,0)</f>
        <v>0</v>
      </c>
      <c r="R844" s="6" t="n">
        <f aca="false">IF(D844&gt;2,1,0)</f>
        <v>0</v>
      </c>
    </row>
    <row r="845" customFormat="false" ht="15" hidden="false" customHeight="true" outlineLevel="0" collapsed="false">
      <c r="A845" s="6" t="n">
        <f aca="false">1_Data_EDA!O846</f>
        <v>0</v>
      </c>
      <c r="B845" s="6" t="n">
        <f aca="false">1_Data_EDA!H846</f>
        <v>2</v>
      </c>
      <c r="C845" s="7" t="n">
        <f aca="false">1_Data_EDA!I846</f>
        <v>21.98999977</v>
      </c>
      <c r="D845" s="6" t="n">
        <f aca="false">1_Data_EDA!J846</f>
        <v>5</v>
      </c>
      <c r="E845" s="7" t="n">
        <f aca="false">1_Data_EDA!K846</f>
        <v>109.9499969</v>
      </c>
      <c r="F845" s="7" t="n">
        <f aca="false">1_Data_EDA!L846</f>
        <v>11</v>
      </c>
      <c r="G845" s="8" t="n">
        <f aca="false">1_Data_EDA!M846</f>
        <v>0.100000001</v>
      </c>
      <c r="H845" s="6" t="n">
        <f aca="false">IF(1_Data_EDA!B846="First Class",1,0)</f>
        <v>0</v>
      </c>
      <c r="I845" s="6" t="n">
        <f aca="false">IF(1_Data_EDA!B846="Second Class",1,0)</f>
        <v>1</v>
      </c>
      <c r="J845" s="6" t="n">
        <f aca="false">IF(1_Data_EDA!B846="Same Day",1,0)</f>
        <v>0</v>
      </c>
      <c r="K845" s="6" t="n">
        <f aca="false">IF(1_Data_EDA!C846="Corporate",1,0)</f>
        <v>0</v>
      </c>
      <c r="L845" s="6" t="n">
        <f aca="false">IF(1_Data_EDA!C846="Home Office",1,0)</f>
        <v>1</v>
      </c>
      <c r="M845" s="6" t="n">
        <f aca="false">IF(1_Data_EDA!D846="Europe",1,0)</f>
        <v>0</v>
      </c>
      <c r="N845" s="6" t="n">
        <f aca="false">IF(1_Data_EDA!D846="LATAM",1,0)</f>
        <v>1</v>
      </c>
      <c r="O845" s="6" t="n">
        <f aca="false">IF(1_Data_EDA!D846="Pacific Asia",1,0)</f>
        <v>0</v>
      </c>
      <c r="P845" s="6" t="n">
        <f aca="false">IF(1_Data_EDA!D846="USCA",1,0)</f>
        <v>0</v>
      </c>
      <c r="Q845" s="6" t="n">
        <f aca="false">IF(C845&gt;MEDIAN(C$5:C$8004),1,0)</f>
        <v>0</v>
      </c>
      <c r="R845" s="6" t="n">
        <f aca="false">IF(D845&gt;2,1,0)</f>
        <v>1</v>
      </c>
    </row>
    <row r="846" customFormat="false" ht="15" hidden="false" customHeight="true" outlineLevel="0" collapsed="false">
      <c r="A846" s="6" t="n">
        <f aca="false">1_Data_EDA!O847</f>
        <v>1</v>
      </c>
      <c r="B846" s="6" t="n">
        <f aca="false">1_Data_EDA!H847</f>
        <v>4</v>
      </c>
      <c r="C846" s="7" t="n">
        <f aca="false">1_Data_EDA!I847</f>
        <v>59.99000168</v>
      </c>
      <c r="D846" s="6" t="n">
        <f aca="false">1_Data_EDA!J847</f>
        <v>3</v>
      </c>
      <c r="E846" s="7" t="n">
        <f aca="false">1_Data_EDA!K847</f>
        <v>179.9700012</v>
      </c>
      <c r="F846" s="7" t="n">
        <f aca="false">1_Data_EDA!L847</f>
        <v>30.59000015</v>
      </c>
      <c r="G846" s="8" t="n">
        <f aca="false">1_Data_EDA!M847</f>
        <v>0.170000002</v>
      </c>
      <c r="H846" s="6" t="n">
        <f aca="false">IF(1_Data_EDA!B847="First Class",1,0)</f>
        <v>0</v>
      </c>
      <c r="I846" s="6" t="n">
        <f aca="false">IF(1_Data_EDA!B847="Second Class",1,0)</f>
        <v>0</v>
      </c>
      <c r="J846" s="6" t="n">
        <f aca="false">IF(1_Data_EDA!B847="Same Day",1,0)</f>
        <v>0</v>
      </c>
      <c r="K846" s="6" t="n">
        <f aca="false">IF(1_Data_EDA!C847="Corporate",1,0)</f>
        <v>1</v>
      </c>
      <c r="L846" s="6" t="n">
        <f aca="false">IF(1_Data_EDA!C847="Home Office",1,0)</f>
        <v>0</v>
      </c>
      <c r="M846" s="6" t="n">
        <f aca="false">IF(1_Data_EDA!D847="Europe",1,0)</f>
        <v>0</v>
      </c>
      <c r="N846" s="6" t="n">
        <f aca="false">IF(1_Data_EDA!D847="LATAM",1,0)</f>
        <v>0</v>
      </c>
      <c r="O846" s="6" t="n">
        <f aca="false">IF(1_Data_EDA!D847="Pacific Asia",1,0)</f>
        <v>0</v>
      </c>
      <c r="P846" s="6" t="n">
        <f aca="false">IF(1_Data_EDA!D847="USCA",1,0)</f>
        <v>1</v>
      </c>
      <c r="Q846" s="6" t="n">
        <f aca="false">IF(C846&gt;MEDIAN(C$5:C$8004),1,0)</f>
        <v>0</v>
      </c>
      <c r="R846" s="6" t="n">
        <f aca="false">IF(D846&gt;2,1,0)</f>
        <v>1</v>
      </c>
    </row>
    <row r="847" customFormat="false" ht="15" hidden="false" customHeight="true" outlineLevel="0" collapsed="false">
      <c r="A847" s="6" t="n">
        <f aca="false">1_Data_EDA!O848</f>
        <v>0</v>
      </c>
      <c r="B847" s="6" t="n">
        <f aca="false">1_Data_EDA!H848</f>
        <v>4</v>
      </c>
      <c r="C847" s="7" t="n">
        <f aca="false">1_Data_EDA!I848</f>
        <v>59.99000168</v>
      </c>
      <c r="D847" s="6" t="n">
        <f aca="false">1_Data_EDA!J848</f>
        <v>3</v>
      </c>
      <c r="E847" s="7" t="n">
        <f aca="false">1_Data_EDA!K848</f>
        <v>179.9700012</v>
      </c>
      <c r="F847" s="7" t="n">
        <f aca="false">1_Data_EDA!L848</f>
        <v>35.99000168</v>
      </c>
      <c r="G847" s="8" t="n">
        <f aca="false">1_Data_EDA!M848</f>
        <v>0.200000003</v>
      </c>
      <c r="H847" s="6" t="n">
        <f aca="false">IF(1_Data_EDA!B848="First Class",1,0)</f>
        <v>0</v>
      </c>
      <c r="I847" s="6" t="n">
        <f aca="false">IF(1_Data_EDA!B848="Second Class",1,0)</f>
        <v>0</v>
      </c>
      <c r="J847" s="6" t="n">
        <f aca="false">IF(1_Data_EDA!B848="Same Day",1,0)</f>
        <v>0</v>
      </c>
      <c r="K847" s="6" t="n">
        <f aca="false">IF(1_Data_EDA!C848="Corporate",1,0)</f>
        <v>1</v>
      </c>
      <c r="L847" s="6" t="n">
        <f aca="false">IF(1_Data_EDA!C848="Home Office",1,0)</f>
        <v>0</v>
      </c>
      <c r="M847" s="6" t="n">
        <f aca="false">IF(1_Data_EDA!D848="Europe",1,0)</f>
        <v>0</v>
      </c>
      <c r="N847" s="6" t="n">
        <f aca="false">IF(1_Data_EDA!D848="LATAM",1,0)</f>
        <v>1</v>
      </c>
      <c r="O847" s="6" t="n">
        <f aca="false">IF(1_Data_EDA!D848="Pacific Asia",1,0)</f>
        <v>0</v>
      </c>
      <c r="P847" s="6" t="n">
        <f aca="false">IF(1_Data_EDA!D848="USCA",1,0)</f>
        <v>0</v>
      </c>
      <c r="Q847" s="6" t="n">
        <f aca="false">IF(C847&gt;MEDIAN(C$5:C$8004),1,0)</f>
        <v>0</v>
      </c>
      <c r="R847" s="6" t="n">
        <f aca="false">IF(D847&gt;2,1,0)</f>
        <v>1</v>
      </c>
    </row>
    <row r="848" customFormat="false" ht="15" hidden="false" customHeight="true" outlineLevel="0" collapsed="false">
      <c r="A848" s="6" t="n">
        <f aca="false">1_Data_EDA!O849</f>
        <v>1</v>
      </c>
      <c r="B848" s="6" t="n">
        <f aca="false">1_Data_EDA!H849</f>
        <v>1</v>
      </c>
      <c r="C848" s="7" t="n">
        <f aca="false">1_Data_EDA!I849</f>
        <v>11.53999996</v>
      </c>
      <c r="D848" s="6" t="n">
        <f aca="false">1_Data_EDA!J849</f>
        <v>1</v>
      </c>
      <c r="E848" s="7" t="n">
        <f aca="false">1_Data_EDA!K849</f>
        <v>11.53999996</v>
      </c>
      <c r="F848" s="7" t="n">
        <f aca="false">1_Data_EDA!L849</f>
        <v>0.119999997</v>
      </c>
      <c r="G848" s="8" t="n">
        <f aca="false">1_Data_EDA!M849</f>
        <v>0.01</v>
      </c>
      <c r="H848" s="6" t="n">
        <f aca="false">IF(1_Data_EDA!B849="First Class",1,0)</f>
        <v>1</v>
      </c>
      <c r="I848" s="6" t="n">
        <f aca="false">IF(1_Data_EDA!B849="Second Class",1,0)</f>
        <v>0</v>
      </c>
      <c r="J848" s="6" t="n">
        <f aca="false">IF(1_Data_EDA!B849="Same Day",1,0)</f>
        <v>0</v>
      </c>
      <c r="K848" s="6" t="n">
        <f aca="false">IF(1_Data_EDA!C849="Corporate",1,0)</f>
        <v>0</v>
      </c>
      <c r="L848" s="6" t="n">
        <f aca="false">IF(1_Data_EDA!C849="Home Office",1,0)</f>
        <v>0</v>
      </c>
      <c r="M848" s="6" t="n">
        <f aca="false">IF(1_Data_EDA!D849="Europe",1,0)</f>
        <v>0</v>
      </c>
      <c r="N848" s="6" t="n">
        <f aca="false">IF(1_Data_EDA!D849="LATAM",1,0)</f>
        <v>0</v>
      </c>
      <c r="O848" s="6" t="n">
        <f aca="false">IF(1_Data_EDA!D849="Pacific Asia",1,0)</f>
        <v>1</v>
      </c>
      <c r="P848" s="6" t="n">
        <f aca="false">IF(1_Data_EDA!D849="USCA",1,0)</f>
        <v>0</v>
      </c>
      <c r="Q848" s="6" t="n">
        <f aca="false">IF(C848&gt;MEDIAN(C$5:C$8004),1,0)</f>
        <v>0</v>
      </c>
      <c r="R848" s="6" t="n">
        <f aca="false">IF(D848&gt;2,1,0)</f>
        <v>0</v>
      </c>
    </row>
    <row r="849" customFormat="false" ht="15" hidden="false" customHeight="true" outlineLevel="0" collapsed="false">
      <c r="A849" s="6" t="n">
        <f aca="false">1_Data_EDA!O850</f>
        <v>0</v>
      </c>
      <c r="B849" s="6" t="n">
        <f aca="false">1_Data_EDA!H850</f>
        <v>4</v>
      </c>
      <c r="C849" s="7" t="n">
        <f aca="false">1_Data_EDA!I850</f>
        <v>39.99000168</v>
      </c>
      <c r="D849" s="6" t="n">
        <f aca="false">1_Data_EDA!J850</f>
        <v>5</v>
      </c>
      <c r="E849" s="7" t="n">
        <f aca="false">1_Data_EDA!K850</f>
        <v>199.9499969</v>
      </c>
      <c r="F849" s="7" t="n">
        <f aca="false">1_Data_EDA!L850</f>
        <v>29.98999977</v>
      </c>
      <c r="G849" s="8" t="n">
        <f aca="false">1_Data_EDA!M850</f>
        <v>0.150000006</v>
      </c>
      <c r="H849" s="6" t="n">
        <f aca="false">IF(1_Data_EDA!B850="First Class",1,0)</f>
        <v>0</v>
      </c>
      <c r="I849" s="6" t="n">
        <f aca="false">IF(1_Data_EDA!B850="Second Class",1,0)</f>
        <v>0</v>
      </c>
      <c r="J849" s="6" t="n">
        <f aca="false">IF(1_Data_EDA!B850="Same Day",1,0)</f>
        <v>0</v>
      </c>
      <c r="K849" s="6" t="n">
        <f aca="false">IF(1_Data_EDA!C850="Corporate",1,0)</f>
        <v>1</v>
      </c>
      <c r="L849" s="6" t="n">
        <f aca="false">IF(1_Data_EDA!C850="Home Office",1,0)</f>
        <v>0</v>
      </c>
      <c r="M849" s="6" t="n">
        <f aca="false">IF(1_Data_EDA!D850="Europe",1,0)</f>
        <v>0</v>
      </c>
      <c r="N849" s="6" t="n">
        <f aca="false">IF(1_Data_EDA!D850="LATAM",1,0)</f>
        <v>0</v>
      </c>
      <c r="O849" s="6" t="n">
        <f aca="false">IF(1_Data_EDA!D850="Pacific Asia",1,0)</f>
        <v>1</v>
      </c>
      <c r="P849" s="6" t="n">
        <f aca="false">IF(1_Data_EDA!D850="USCA",1,0)</f>
        <v>0</v>
      </c>
      <c r="Q849" s="6" t="n">
        <f aca="false">IF(C849&gt;MEDIAN(C$5:C$8004),1,0)</f>
        <v>0</v>
      </c>
      <c r="R849" s="6" t="n">
        <f aca="false">IF(D849&gt;2,1,0)</f>
        <v>1</v>
      </c>
    </row>
    <row r="850" customFormat="false" ht="15" hidden="false" customHeight="true" outlineLevel="0" collapsed="false">
      <c r="A850" s="6" t="n">
        <f aca="false">1_Data_EDA!O851</f>
        <v>1</v>
      </c>
      <c r="B850" s="6" t="n">
        <f aca="false">1_Data_EDA!H851</f>
        <v>4</v>
      </c>
      <c r="C850" s="7" t="n">
        <f aca="false">1_Data_EDA!I851</f>
        <v>39.99000168</v>
      </c>
      <c r="D850" s="6" t="n">
        <f aca="false">1_Data_EDA!J851</f>
        <v>1</v>
      </c>
      <c r="E850" s="7" t="n">
        <f aca="false">1_Data_EDA!K851</f>
        <v>39.99000168</v>
      </c>
      <c r="F850" s="7" t="n">
        <f aca="false">1_Data_EDA!L851</f>
        <v>2.799999952</v>
      </c>
      <c r="G850" s="8" t="n">
        <f aca="false">1_Data_EDA!M851</f>
        <v>0.07</v>
      </c>
      <c r="H850" s="6" t="n">
        <f aca="false">IF(1_Data_EDA!B851="First Class",1,0)</f>
        <v>0</v>
      </c>
      <c r="I850" s="6" t="n">
        <f aca="false">IF(1_Data_EDA!B851="Second Class",1,0)</f>
        <v>0</v>
      </c>
      <c r="J850" s="6" t="n">
        <f aca="false">IF(1_Data_EDA!B851="Same Day",1,0)</f>
        <v>0</v>
      </c>
      <c r="K850" s="6" t="n">
        <f aca="false">IF(1_Data_EDA!C851="Corporate",1,0)</f>
        <v>0</v>
      </c>
      <c r="L850" s="6" t="n">
        <f aca="false">IF(1_Data_EDA!C851="Home Office",1,0)</f>
        <v>1</v>
      </c>
      <c r="M850" s="6" t="n">
        <f aca="false">IF(1_Data_EDA!D851="Europe",1,0)</f>
        <v>1</v>
      </c>
      <c r="N850" s="6" t="n">
        <f aca="false">IF(1_Data_EDA!D851="LATAM",1,0)</f>
        <v>0</v>
      </c>
      <c r="O850" s="6" t="n">
        <f aca="false">IF(1_Data_EDA!D851="Pacific Asia",1,0)</f>
        <v>0</v>
      </c>
      <c r="P850" s="6" t="n">
        <f aca="false">IF(1_Data_EDA!D851="USCA",1,0)</f>
        <v>0</v>
      </c>
      <c r="Q850" s="6" t="n">
        <f aca="false">IF(C850&gt;MEDIAN(C$5:C$8004),1,0)</f>
        <v>0</v>
      </c>
      <c r="R850" s="6" t="n">
        <f aca="false">IF(D850&gt;2,1,0)</f>
        <v>0</v>
      </c>
    </row>
    <row r="851" customFormat="false" ht="15" hidden="false" customHeight="true" outlineLevel="0" collapsed="false">
      <c r="A851" s="6" t="n">
        <f aca="false">1_Data_EDA!O852</f>
        <v>0</v>
      </c>
      <c r="B851" s="6" t="n">
        <f aca="false">1_Data_EDA!H852</f>
        <v>4</v>
      </c>
      <c r="C851" s="7" t="n">
        <f aca="false">1_Data_EDA!I852</f>
        <v>49.97999954</v>
      </c>
      <c r="D851" s="6" t="n">
        <f aca="false">1_Data_EDA!J852</f>
        <v>2</v>
      </c>
      <c r="E851" s="7" t="n">
        <f aca="false">1_Data_EDA!K852</f>
        <v>99.95999908</v>
      </c>
      <c r="F851" s="7" t="n">
        <f aca="false">1_Data_EDA!L852</f>
        <v>14.98999977</v>
      </c>
      <c r="G851" s="8" t="n">
        <f aca="false">1_Data_EDA!M852</f>
        <v>0.150000006</v>
      </c>
      <c r="H851" s="6" t="n">
        <f aca="false">IF(1_Data_EDA!B852="First Class",1,0)</f>
        <v>0</v>
      </c>
      <c r="I851" s="6" t="n">
        <f aca="false">IF(1_Data_EDA!B852="Second Class",1,0)</f>
        <v>0</v>
      </c>
      <c r="J851" s="6" t="n">
        <f aca="false">IF(1_Data_EDA!B852="Same Day",1,0)</f>
        <v>0</v>
      </c>
      <c r="K851" s="6" t="n">
        <f aca="false">IF(1_Data_EDA!C852="Corporate",1,0)</f>
        <v>1</v>
      </c>
      <c r="L851" s="6" t="n">
        <f aca="false">IF(1_Data_EDA!C852="Home Office",1,0)</f>
        <v>0</v>
      </c>
      <c r="M851" s="6" t="n">
        <f aca="false">IF(1_Data_EDA!D852="Europe",1,0)</f>
        <v>0</v>
      </c>
      <c r="N851" s="6" t="n">
        <f aca="false">IF(1_Data_EDA!D852="LATAM",1,0)</f>
        <v>0</v>
      </c>
      <c r="O851" s="6" t="n">
        <f aca="false">IF(1_Data_EDA!D852="Pacific Asia",1,0)</f>
        <v>1</v>
      </c>
      <c r="P851" s="6" t="n">
        <f aca="false">IF(1_Data_EDA!D852="USCA",1,0)</f>
        <v>0</v>
      </c>
      <c r="Q851" s="6" t="n">
        <f aca="false">IF(C851&gt;MEDIAN(C$5:C$8004),1,0)</f>
        <v>0</v>
      </c>
      <c r="R851" s="6" t="n">
        <f aca="false">IF(D851&gt;2,1,0)</f>
        <v>0</v>
      </c>
    </row>
    <row r="852" customFormat="false" ht="15" hidden="false" customHeight="true" outlineLevel="0" collapsed="false">
      <c r="A852" s="6" t="n">
        <f aca="false">1_Data_EDA!O853</f>
        <v>1</v>
      </c>
      <c r="B852" s="6" t="n">
        <f aca="false">1_Data_EDA!H853</f>
        <v>1</v>
      </c>
      <c r="C852" s="7" t="n">
        <f aca="false">1_Data_EDA!I853</f>
        <v>399.980011</v>
      </c>
      <c r="D852" s="6" t="n">
        <f aca="false">1_Data_EDA!J853</f>
        <v>1</v>
      </c>
      <c r="E852" s="7" t="n">
        <f aca="false">1_Data_EDA!K853</f>
        <v>399.980011</v>
      </c>
      <c r="F852" s="7" t="n">
        <f aca="false">1_Data_EDA!L853</f>
        <v>16</v>
      </c>
      <c r="G852" s="8" t="n">
        <f aca="false">1_Data_EDA!M853</f>
        <v>0.039999999</v>
      </c>
      <c r="H852" s="6" t="n">
        <f aca="false">IF(1_Data_EDA!B853="First Class",1,0)</f>
        <v>1</v>
      </c>
      <c r="I852" s="6" t="n">
        <f aca="false">IF(1_Data_EDA!B853="Second Class",1,0)</f>
        <v>0</v>
      </c>
      <c r="J852" s="6" t="n">
        <f aca="false">IF(1_Data_EDA!B853="Same Day",1,0)</f>
        <v>0</v>
      </c>
      <c r="K852" s="6" t="n">
        <f aca="false">IF(1_Data_EDA!C853="Corporate",1,0)</f>
        <v>0</v>
      </c>
      <c r="L852" s="6" t="n">
        <f aca="false">IF(1_Data_EDA!C853="Home Office",1,0)</f>
        <v>0</v>
      </c>
      <c r="M852" s="6" t="n">
        <f aca="false">IF(1_Data_EDA!D853="Europe",1,0)</f>
        <v>0</v>
      </c>
      <c r="N852" s="6" t="n">
        <f aca="false">IF(1_Data_EDA!D853="LATAM",1,0)</f>
        <v>1</v>
      </c>
      <c r="O852" s="6" t="n">
        <f aca="false">IF(1_Data_EDA!D853="Pacific Asia",1,0)</f>
        <v>0</v>
      </c>
      <c r="P852" s="6" t="n">
        <f aca="false">IF(1_Data_EDA!D853="USCA",1,0)</f>
        <v>0</v>
      </c>
      <c r="Q852" s="6" t="n">
        <f aca="false">IF(C852&gt;MEDIAN(C$5:C$8004),1,0)</f>
        <v>1</v>
      </c>
      <c r="R852" s="6" t="n">
        <f aca="false">IF(D852&gt;2,1,0)</f>
        <v>0</v>
      </c>
    </row>
    <row r="853" customFormat="false" ht="15" hidden="false" customHeight="true" outlineLevel="0" collapsed="false">
      <c r="A853" s="6" t="n">
        <f aca="false">1_Data_EDA!O854</f>
        <v>1</v>
      </c>
      <c r="B853" s="6" t="n">
        <f aca="false">1_Data_EDA!H854</f>
        <v>4</v>
      </c>
      <c r="C853" s="7" t="n">
        <f aca="false">1_Data_EDA!I854</f>
        <v>31.98999977</v>
      </c>
      <c r="D853" s="6" t="n">
        <f aca="false">1_Data_EDA!J854</f>
        <v>3</v>
      </c>
      <c r="E853" s="7" t="n">
        <f aca="false">1_Data_EDA!K854</f>
        <v>95.97000122</v>
      </c>
      <c r="F853" s="7" t="n">
        <f aca="false">1_Data_EDA!L854</f>
        <v>23.98999977</v>
      </c>
      <c r="G853" s="8" t="n">
        <f aca="false">1_Data_EDA!M854</f>
        <v>0.25</v>
      </c>
      <c r="H853" s="6" t="n">
        <f aca="false">IF(1_Data_EDA!B854="First Class",1,0)</f>
        <v>0</v>
      </c>
      <c r="I853" s="6" t="n">
        <f aca="false">IF(1_Data_EDA!B854="Second Class",1,0)</f>
        <v>0</v>
      </c>
      <c r="J853" s="6" t="n">
        <f aca="false">IF(1_Data_EDA!B854="Same Day",1,0)</f>
        <v>0</v>
      </c>
      <c r="K853" s="6" t="n">
        <f aca="false">IF(1_Data_EDA!C854="Corporate",1,0)</f>
        <v>1</v>
      </c>
      <c r="L853" s="6" t="n">
        <f aca="false">IF(1_Data_EDA!C854="Home Office",1,0)</f>
        <v>0</v>
      </c>
      <c r="M853" s="6" t="n">
        <f aca="false">IF(1_Data_EDA!D854="Europe",1,0)</f>
        <v>0</v>
      </c>
      <c r="N853" s="6" t="n">
        <f aca="false">IF(1_Data_EDA!D854="LATAM",1,0)</f>
        <v>0</v>
      </c>
      <c r="O853" s="6" t="n">
        <f aca="false">IF(1_Data_EDA!D854="Pacific Asia",1,0)</f>
        <v>1</v>
      </c>
      <c r="P853" s="6" t="n">
        <f aca="false">IF(1_Data_EDA!D854="USCA",1,0)</f>
        <v>0</v>
      </c>
      <c r="Q853" s="6" t="n">
        <f aca="false">IF(C853&gt;MEDIAN(C$5:C$8004),1,0)</f>
        <v>0</v>
      </c>
      <c r="R853" s="6" t="n">
        <f aca="false">IF(D853&gt;2,1,0)</f>
        <v>1</v>
      </c>
    </row>
    <row r="854" customFormat="false" ht="15" hidden="false" customHeight="true" outlineLevel="0" collapsed="false">
      <c r="A854" s="6" t="n">
        <f aca="false">1_Data_EDA!O855</f>
        <v>0</v>
      </c>
      <c r="B854" s="6" t="n">
        <f aca="false">1_Data_EDA!H855</f>
        <v>4</v>
      </c>
      <c r="C854" s="7" t="n">
        <f aca="false">1_Data_EDA!I855</f>
        <v>59.99000168</v>
      </c>
      <c r="D854" s="6" t="n">
        <f aca="false">1_Data_EDA!J855</f>
        <v>3</v>
      </c>
      <c r="E854" s="7" t="n">
        <f aca="false">1_Data_EDA!K855</f>
        <v>179.9700012</v>
      </c>
      <c r="F854" s="7" t="n">
        <f aca="false">1_Data_EDA!L855</f>
        <v>18</v>
      </c>
      <c r="G854" s="8" t="n">
        <f aca="false">1_Data_EDA!M855</f>
        <v>0.100000001</v>
      </c>
      <c r="H854" s="6" t="n">
        <f aca="false">IF(1_Data_EDA!B855="First Class",1,0)</f>
        <v>0</v>
      </c>
      <c r="I854" s="6" t="n">
        <f aca="false">IF(1_Data_EDA!B855="Second Class",1,0)</f>
        <v>0</v>
      </c>
      <c r="J854" s="6" t="n">
        <f aca="false">IF(1_Data_EDA!B855="Same Day",1,0)</f>
        <v>0</v>
      </c>
      <c r="K854" s="6" t="n">
        <f aca="false">IF(1_Data_EDA!C855="Corporate",1,0)</f>
        <v>1</v>
      </c>
      <c r="L854" s="6" t="n">
        <f aca="false">IF(1_Data_EDA!C855="Home Office",1,0)</f>
        <v>0</v>
      </c>
      <c r="M854" s="6" t="n">
        <f aca="false">IF(1_Data_EDA!D855="Europe",1,0)</f>
        <v>0</v>
      </c>
      <c r="N854" s="6" t="n">
        <f aca="false">IF(1_Data_EDA!D855="LATAM",1,0)</f>
        <v>1</v>
      </c>
      <c r="O854" s="6" t="n">
        <f aca="false">IF(1_Data_EDA!D855="Pacific Asia",1,0)</f>
        <v>0</v>
      </c>
      <c r="P854" s="6" t="n">
        <f aca="false">IF(1_Data_EDA!D855="USCA",1,0)</f>
        <v>0</v>
      </c>
      <c r="Q854" s="6" t="n">
        <f aca="false">IF(C854&gt;MEDIAN(C$5:C$8004),1,0)</f>
        <v>0</v>
      </c>
      <c r="R854" s="6" t="n">
        <f aca="false">IF(D854&gt;2,1,0)</f>
        <v>1</v>
      </c>
    </row>
    <row r="855" customFormat="false" ht="15" hidden="false" customHeight="true" outlineLevel="0" collapsed="false">
      <c r="A855" s="6" t="n">
        <f aca="false">1_Data_EDA!O856</f>
        <v>0</v>
      </c>
      <c r="B855" s="6" t="n">
        <f aca="false">1_Data_EDA!H856</f>
        <v>4</v>
      </c>
      <c r="C855" s="7" t="n">
        <f aca="false">1_Data_EDA!I856</f>
        <v>399.980011</v>
      </c>
      <c r="D855" s="6" t="n">
        <f aca="false">1_Data_EDA!J856</f>
        <v>1</v>
      </c>
      <c r="E855" s="7" t="n">
        <f aca="false">1_Data_EDA!K856</f>
        <v>399.980011</v>
      </c>
      <c r="F855" s="7" t="n">
        <f aca="false">1_Data_EDA!L856</f>
        <v>20</v>
      </c>
      <c r="G855" s="8" t="n">
        <f aca="false">1_Data_EDA!M856</f>
        <v>0.050000001</v>
      </c>
      <c r="H855" s="6" t="n">
        <f aca="false">IF(1_Data_EDA!B856="First Class",1,0)</f>
        <v>0</v>
      </c>
      <c r="I855" s="6" t="n">
        <f aca="false">IF(1_Data_EDA!B856="Second Class",1,0)</f>
        <v>0</v>
      </c>
      <c r="J855" s="6" t="n">
        <f aca="false">IF(1_Data_EDA!B856="Same Day",1,0)</f>
        <v>0</v>
      </c>
      <c r="K855" s="6" t="n">
        <f aca="false">IF(1_Data_EDA!C856="Corporate",1,0)</f>
        <v>1</v>
      </c>
      <c r="L855" s="6" t="n">
        <f aca="false">IF(1_Data_EDA!C856="Home Office",1,0)</f>
        <v>0</v>
      </c>
      <c r="M855" s="6" t="n">
        <f aca="false">IF(1_Data_EDA!D856="Europe",1,0)</f>
        <v>1</v>
      </c>
      <c r="N855" s="6" t="n">
        <f aca="false">IF(1_Data_EDA!D856="LATAM",1,0)</f>
        <v>0</v>
      </c>
      <c r="O855" s="6" t="n">
        <f aca="false">IF(1_Data_EDA!D856="Pacific Asia",1,0)</f>
        <v>0</v>
      </c>
      <c r="P855" s="6" t="n">
        <f aca="false">IF(1_Data_EDA!D856="USCA",1,0)</f>
        <v>0</v>
      </c>
      <c r="Q855" s="6" t="n">
        <f aca="false">IF(C855&gt;MEDIAN(C$5:C$8004),1,0)</f>
        <v>1</v>
      </c>
      <c r="R855" s="6" t="n">
        <f aca="false">IF(D855&gt;2,1,0)</f>
        <v>0</v>
      </c>
    </row>
    <row r="856" customFormat="false" ht="15" hidden="false" customHeight="true" outlineLevel="0" collapsed="false">
      <c r="A856" s="6" t="n">
        <f aca="false">1_Data_EDA!O857</f>
        <v>1</v>
      </c>
      <c r="B856" s="6" t="n">
        <f aca="false">1_Data_EDA!H857</f>
        <v>1</v>
      </c>
      <c r="C856" s="7" t="n">
        <f aca="false">1_Data_EDA!I857</f>
        <v>39.99000168</v>
      </c>
      <c r="D856" s="6" t="n">
        <f aca="false">1_Data_EDA!J857</f>
        <v>3</v>
      </c>
      <c r="E856" s="7" t="n">
        <f aca="false">1_Data_EDA!K857</f>
        <v>119.9700012</v>
      </c>
      <c r="F856" s="7" t="n">
        <f aca="false">1_Data_EDA!L857</f>
        <v>18</v>
      </c>
      <c r="G856" s="8" t="n">
        <f aca="false">1_Data_EDA!M857</f>
        <v>0.150000006</v>
      </c>
      <c r="H856" s="6" t="n">
        <f aca="false">IF(1_Data_EDA!B857="First Class",1,0)</f>
        <v>1</v>
      </c>
      <c r="I856" s="6" t="n">
        <f aca="false">IF(1_Data_EDA!B857="Second Class",1,0)</f>
        <v>0</v>
      </c>
      <c r="J856" s="6" t="n">
        <f aca="false">IF(1_Data_EDA!B857="Same Day",1,0)</f>
        <v>0</v>
      </c>
      <c r="K856" s="6" t="n">
        <f aca="false">IF(1_Data_EDA!C857="Corporate",1,0)</f>
        <v>1</v>
      </c>
      <c r="L856" s="6" t="n">
        <f aca="false">IF(1_Data_EDA!C857="Home Office",1,0)</f>
        <v>0</v>
      </c>
      <c r="M856" s="6" t="n">
        <f aca="false">IF(1_Data_EDA!D857="Europe",1,0)</f>
        <v>1</v>
      </c>
      <c r="N856" s="6" t="n">
        <f aca="false">IF(1_Data_EDA!D857="LATAM",1,0)</f>
        <v>0</v>
      </c>
      <c r="O856" s="6" t="n">
        <f aca="false">IF(1_Data_EDA!D857="Pacific Asia",1,0)</f>
        <v>0</v>
      </c>
      <c r="P856" s="6" t="n">
        <f aca="false">IF(1_Data_EDA!D857="USCA",1,0)</f>
        <v>0</v>
      </c>
      <c r="Q856" s="6" t="n">
        <f aca="false">IF(C856&gt;MEDIAN(C$5:C$8004),1,0)</f>
        <v>0</v>
      </c>
      <c r="R856" s="6" t="n">
        <f aca="false">IF(D856&gt;2,1,0)</f>
        <v>1</v>
      </c>
    </row>
    <row r="857" customFormat="false" ht="15" hidden="false" customHeight="true" outlineLevel="0" collapsed="false">
      <c r="A857" s="6" t="n">
        <f aca="false">1_Data_EDA!O858</f>
        <v>1</v>
      </c>
      <c r="B857" s="6" t="n">
        <f aca="false">1_Data_EDA!H858</f>
        <v>2</v>
      </c>
      <c r="C857" s="7" t="n">
        <f aca="false">1_Data_EDA!I858</f>
        <v>99.98999786</v>
      </c>
      <c r="D857" s="6" t="n">
        <f aca="false">1_Data_EDA!J858</f>
        <v>3</v>
      </c>
      <c r="E857" s="7" t="n">
        <f aca="false">1_Data_EDA!K858</f>
        <v>299.9700012</v>
      </c>
      <c r="F857" s="7" t="n">
        <f aca="false">1_Data_EDA!L858</f>
        <v>16.5</v>
      </c>
      <c r="G857" s="8" t="n">
        <f aca="false">1_Data_EDA!M858</f>
        <v>0.059999999</v>
      </c>
      <c r="H857" s="6" t="n">
        <f aca="false">IF(1_Data_EDA!B858="First Class",1,0)</f>
        <v>0</v>
      </c>
      <c r="I857" s="6" t="n">
        <f aca="false">IF(1_Data_EDA!B858="Second Class",1,0)</f>
        <v>1</v>
      </c>
      <c r="J857" s="6" t="n">
        <f aca="false">IF(1_Data_EDA!B858="Same Day",1,0)</f>
        <v>0</v>
      </c>
      <c r="K857" s="6" t="n">
        <f aca="false">IF(1_Data_EDA!C858="Corporate",1,0)</f>
        <v>0</v>
      </c>
      <c r="L857" s="6" t="n">
        <f aca="false">IF(1_Data_EDA!C858="Home Office",1,0)</f>
        <v>0</v>
      </c>
      <c r="M857" s="6" t="n">
        <f aca="false">IF(1_Data_EDA!D858="Europe",1,0)</f>
        <v>0</v>
      </c>
      <c r="N857" s="6" t="n">
        <f aca="false">IF(1_Data_EDA!D858="LATAM",1,0)</f>
        <v>0</v>
      </c>
      <c r="O857" s="6" t="n">
        <f aca="false">IF(1_Data_EDA!D858="Pacific Asia",1,0)</f>
        <v>0</v>
      </c>
      <c r="P857" s="6" t="n">
        <f aca="false">IF(1_Data_EDA!D858="USCA",1,0)</f>
        <v>1</v>
      </c>
      <c r="Q857" s="6" t="n">
        <f aca="false">IF(C857&gt;MEDIAN(C$5:C$8004),1,0)</f>
        <v>1</v>
      </c>
      <c r="R857" s="6" t="n">
        <f aca="false">IF(D857&gt;2,1,0)</f>
        <v>1</v>
      </c>
    </row>
    <row r="858" customFormat="false" ht="15" hidden="false" customHeight="true" outlineLevel="0" collapsed="false">
      <c r="A858" s="6" t="n">
        <f aca="false">1_Data_EDA!O859</f>
        <v>0</v>
      </c>
      <c r="B858" s="6" t="n">
        <f aca="false">1_Data_EDA!H859</f>
        <v>4</v>
      </c>
      <c r="C858" s="7" t="n">
        <f aca="false">1_Data_EDA!I859</f>
        <v>199.9900055</v>
      </c>
      <c r="D858" s="6" t="n">
        <f aca="false">1_Data_EDA!J859</f>
        <v>1</v>
      </c>
      <c r="E858" s="7" t="n">
        <f aca="false">1_Data_EDA!K859</f>
        <v>199.9900055</v>
      </c>
      <c r="F858" s="7" t="n">
        <f aca="false">1_Data_EDA!L859</f>
        <v>6</v>
      </c>
      <c r="G858" s="8" t="n">
        <f aca="false">1_Data_EDA!M859</f>
        <v>0.029999999</v>
      </c>
      <c r="H858" s="6" t="n">
        <f aca="false">IF(1_Data_EDA!B859="First Class",1,0)</f>
        <v>0</v>
      </c>
      <c r="I858" s="6" t="n">
        <f aca="false">IF(1_Data_EDA!B859="Second Class",1,0)</f>
        <v>0</v>
      </c>
      <c r="J858" s="6" t="n">
        <f aca="false">IF(1_Data_EDA!B859="Same Day",1,0)</f>
        <v>0</v>
      </c>
      <c r="K858" s="6" t="n">
        <f aca="false">IF(1_Data_EDA!C859="Corporate",1,0)</f>
        <v>0</v>
      </c>
      <c r="L858" s="6" t="n">
        <f aca="false">IF(1_Data_EDA!C859="Home Office",1,0)</f>
        <v>0</v>
      </c>
      <c r="M858" s="6" t="n">
        <f aca="false">IF(1_Data_EDA!D859="Europe",1,0)</f>
        <v>0</v>
      </c>
      <c r="N858" s="6" t="n">
        <f aca="false">IF(1_Data_EDA!D859="LATAM",1,0)</f>
        <v>0</v>
      </c>
      <c r="O858" s="6" t="n">
        <f aca="false">IF(1_Data_EDA!D859="Pacific Asia",1,0)</f>
        <v>0</v>
      </c>
      <c r="P858" s="6" t="n">
        <f aca="false">IF(1_Data_EDA!D859="USCA",1,0)</f>
        <v>1</v>
      </c>
      <c r="Q858" s="6" t="n">
        <f aca="false">IF(C858&gt;MEDIAN(C$5:C$8004),1,0)</f>
        <v>1</v>
      </c>
      <c r="R858" s="6" t="n">
        <f aca="false">IF(D858&gt;2,1,0)</f>
        <v>0</v>
      </c>
    </row>
    <row r="859" customFormat="false" ht="15" hidden="false" customHeight="true" outlineLevel="0" collapsed="false">
      <c r="A859" s="6" t="n">
        <f aca="false">1_Data_EDA!O860</f>
        <v>1</v>
      </c>
      <c r="B859" s="6" t="n">
        <f aca="false">1_Data_EDA!H860</f>
        <v>4</v>
      </c>
      <c r="C859" s="7" t="n">
        <f aca="false">1_Data_EDA!I860</f>
        <v>399.980011</v>
      </c>
      <c r="D859" s="6" t="n">
        <f aca="false">1_Data_EDA!J860</f>
        <v>1</v>
      </c>
      <c r="E859" s="7" t="n">
        <f aca="false">1_Data_EDA!K860</f>
        <v>399.980011</v>
      </c>
      <c r="F859" s="7" t="n">
        <f aca="false">1_Data_EDA!L860</f>
        <v>4</v>
      </c>
      <c r="G859" s="8" t="n">
        <f aca="false">1_Data_EDA!M860</f>
        <v>0.01</v>
      </c>
      <c r="H859" s="6" t="n">
        <f aca="false">IF(1_Data_EDA!B860="First Class",1,0)</f>
        <v>0</v>
      </c>
      <c r="I859" s="6" t="n">
        <f aca="false">IF(1_Data_EDA!B860="Second Class",1,0)</f>
        <v>0</v>
      </c>
      <c r="J859" s="6" t="n">
        <f aca="false">IF(1_Data_EDA!B860="Same Day",1,0)</f>
        <v>0</v>
      </c>
      <c r="K859" s="6" t="n">
        <f aca="false">IF(1_Data_EDA!C860="Corporate",1,0)</f>
        <v>0</v>
      </c>
      <c r="L859" s="6" t="n">
        <f aca="false">IF(1_Data_EDA!C860="Home Office",1,0)</f>
        <v>0</v>
      </c>
      <c r="M859" s="6" t="n">
        <f aca="false">IF(1_Data_EDA!D860="Europe",1,0)</f>
        <v>0</v>
      </c>
      <c r="N859" s="6" t="n">
        <f aca="false">IF(1_Data_EDA!D860="LATAM",1,0)</f>
        <v>0</v>
      </c>
      <c r="O859" s="6" t="n">
        <f aca="false">IF(1_Data_EDA!D860="Pacific Asia",1,0)</f>
        <v>1</v>
      </c>
      <c r="P859" s="6" t="n">
        <f aca="false">IF(1_Data_EDA!D860="USCA",1,0)</f>
        <v>0</v>
      </c>
      <c r="Q859" s="6" t="n">
        <f aca="false">IF(C859&gt;MEDIAN(C$5:C$8004),1,0)</f>
        <v>1</v>
      </c>
      <c r="R859" s="6" t="n">
        <f aca="false">IF(D859&gt;2,1,0)</f>
        <v>0</v>
      </c>
    </row>
    <row r="860" customFormat="false" ht="15" hidden="false" customHeight="true" outlineLevel="0" collapsed="false">
      <c r="A860" s="6" t="n">
        <f aca="false">1_Data_EDA!O861</f>
        <v>0</v>
      </c>
      <c r="B860" s="6" t="n">
        <f aca="false">1_Data_EDA!H861</f>
        <v>2</v>
      </c>
      <c r="C860" s="7" t="n">
        <f aca="false">1_Data_EDA!I861</f>
        <v>49.97999954</v>
      </c>
      <c r="D860" s="6" t="n">
        <f aca="false">1_Data_EDA!J861</f>
        <v>1</v>
      </c>
      <c r="E860" s="7" t="n">
        <f aca="false">1_Data_EDA!K861</f>
        <v>49.97999954</v>
      </c>
      <c r="F860" s="7" t="n">
        <f aca="false">1_Data_EDA!L861</f>
        <v>2.75</v>
      </c>
      <c r="G860" s="8" t="n">
        <f aca="false">1_Data_EDA!M861</f>
        <v>0.059999999</v>
      </c>
      <c r="H860" s="6" t="n">
        <f aca="false">IF(1_Data_EDA!B861="First Class",1,0)</f>
        <v>0</v>
      </c>
      <c r="I860" s="6" t="n">
        <f aca="false">IF(1_Data_EDA!B861="Second Class",1,0)</f>
        <v>1</v>
      </c>
      <c r="J860" s="6" t="n">
        <f aca="false">IF(1_Data_EDA!B861="Same Day",1,0)</f>
        <v>0</v>
      </c>
      <c r="K860" s="6" t="n">
        <f aca="false">IF(1_Data_EDA!C861="Corporate",1,0)</f>
        <v>0</v>
      </c>
      <c r="L860" s="6" t="n">
        <f aca="false">IF(1_Data_EDA!C861="Home Office",1,0)</f>
        <v>0</v>
      </c>
      <c r="M860" s="6" t="n">
        <f aca="false">IF(1_Data_EDA!D861="Europe",1,0)</f>
        <v>0</v>
      </c>
      <c r="N860" s="6" t="n">
        <f aca="false">IF(1_Data_EDA!D861="LATAM",1,0)</f>
        <v>1</v>
      </c>
      <c r="O860" s="6" t="n">
        <f aca="false">IF(1_Data_EDA!D861="Pacific Asia",1,0)</f>
        <v>0</v>
      </c>
      <c r="P860" s="6" t="n">
        <f aca="false">IF(1_Data_EDA!D861="USCA",1,0)</f>
        <v>0</v>
      </c>
      <c r="Q860" s="6" t="n">
        <f aca="false">IF(C860&gt;MEDIAN(C$5:C$8004),1,0)</f>
        <v>0</v>
      </c>
      <c r="R860" s="6" t="n">
        <f aca="false">IF(D860&gt;2,1,0)</f>
        <v>0</v>
      </c>
    </row>
    <row r="861" customFormat="false" ht="15" hidden="false" customHeight="true" outlineLevel="0" collapsed="false">
      <c r="A861" s="6" t="n">
        <f aca="false">1_Data_EDA!O862</f>
        <v>0</v>
      </c>
      <c r="B861" s="6" t="n">
        <f aca="false">1_Data_EDA!H862</f>
        <v>4</v>
      </c>
      <c r="C861" s="7" t="n">
        <f aca="false">1_Data_EDA!I862</f>
        <v>399.980011</v>
      </c>
      <c r="D861" s="6" t="n">
        <f aca="false">1_Data_EDA!J862</f>
        <v>1</v>
      </c>
      <c r="E861" s="7" t="n">
        <f aca="false">1_Data_EDA!K862</f>
        <v>399.980011</v>
      </c>
      <c r="F861" s="7" t="n">
        <f aca="false">1_Data_EDA!L862</f>
        <v>40</v>
      </c>
      <c r="G861" s="8" t="n">
        <f aca="false">1_Data_EDA!M862</f>
        <v>0.100000001</v>
      </c>
      <c r="H861" s="6" t="n">
        <f aca="false">IF(1_Data_EDA!B862="First Class",1,0)</f>
        <v>0</v>
      </c>
      <c r="I861" s="6" t="n">
        <f aca="false">IF(1_Data_EDA!B862="Second Class",1,0)</f>
        <v>0</v>
      </c>
      <c r="J861" s="6" t="n">
        <f aca="false">IF(1_Data_EDA!B862="Same Day",1,0)</f>
        <v>0</v>
      </c>
      <c r="K861" s="6" t="n">
        <f aca="false">IF(1_Data_EDA!C862="Corporate",1,0)</f>
        <v>0</v>
      </c>
      <c r="L861" s="6" t="n">
        <f aca="false">IF(1_Data_EDA!C862="Home Office",1,0)</f>
        <v>0</v>
      </c>
      <c r="M861" s="6" t="n">
        <f aca="false">IF(1_Data_EDA!D862="Europe",1,0)</f>
        <v>1</v>
      </c>
      <c r="N861" s="6" t="n">
        <f aca="false">IF(1_Data_EDA!D862="LATAM",1,0)</f>
        <v>0</v>
      </c>
      <c r="O861" s="6" t="n">
        <f aca="false">IF(1_Data_EDA!D862="Pacific Asia",1,0)</f>
        <v>0</v>
      </c>
      <c r="P861" s="6" t="n">
        <f aca="false">IF(1_Data_EDA!D862="USCA",1,0)</f>
        <v>0</v>
      </c>
      <c r="Q861" s="6" t="n">
        <f aca="false">IF(C861&gt;MEDIAN(C$5:C$8004),1,0)</f>
        <v>1</v>
      </c>
      <c r="R861" s="6" t="n">
        <f aca="false">IF(D861&gt;2,1,0)</f>
        <v>0</v>
      </c>
    </row>
    <row r="862" customFormat="false" ht="15" hidden="false" customHeight="true" outlineLevel="0" collapsed="false">
      <c r="A862" s="6" t="n">
        <f aca="false">1_Data_EDA!O863</f>
        <v>0</v>
      </c>
      <c r="B862" s="6" t="n">
        <f aca="false">1_Data_EDA!H863</f>
        <v>4</v>
      </c>
      <c r="C862" s="7" t="n">
        <f aca="false">1_Data_EDA!I863</f>
        <v>129.9900055</v>
      </c>
      <c r="D862" s="6" t="n">
        <f aca="false">1_Data_EDA!J863</f>
        <v>1</v>
      </c>
      <c r="E862" s="7" t="n">
        <f aca="false">1_Data_EDA!K863</f>
        <v>129.9900055</v>
      </c>
      <c r="F862" s="7" t="n">
        <f aca="false">1_Data_EDA!L863</f>
        <v>15.60000038</v>
      </c>
      <c r="G862" s="8" t="n">
        <f aca="false">1_Data_EDA!M863</f>
        <v>0.119999997</v>
      </c>
      <c r="H862" s="6" t="n">
        <f aca="false">IF(1_Data_EDA!B863="First Class",1,0)</f>
        <v>0</v>
      </c>
      <c r="I862" s="6" t="n">
        <f aca="false">IF(1_Data_EDA!B863="Second Class",1,0)</f>
        <v>0</v>
      </c>
      <c r="J862" s="6" t="n">
        <f aca="false">IF(1_Data_EDA!B863="Same Day",1,0)</f>
        <v>0</v>
      </c>
      <c r="K862" s="6" t="n">
        <f aca="false">IF(1_Data_EDA!C863="Corporate",1,0)</f>
        <v>0</v>
      </c>
      <c r="L862" s="6" t="n">
        <f aca="false">IF(1_Data_EDA!C863="Home Office",1,0)</f>
        <v>1</v>
      </c>
      <c r="M862" s="6" t="n">
        <f aca="false">IF(1_Data_EDA!D863="Europe",1,0)</f>
        <v>0</v>
      </c>
      <c r="N862" s="6" t="n">
        <f aca="false">IF(1_Data_EDA!D863="LATAM",1,0)</f>
        <v>0</v>
      </c>
      <c r="O862" s="6" t="n">
        <f aca="false">IF(1_Data_EDA!D863="Pacific Asia",1,0)</f>
        <v>0</v>
      </c>
      <c r="P862" s="6" t="n">
        <f aca="false">IF(1_Data_EDA!D863="USCA",1,0)</f>
        <v>0</v>
      </c>
      <c r="Q862" s="6" t="n">
        <f aca="false">IF(C862&gt;MEDIAN(C$5:C$8004),1,0)</f>
        <v>1</v>
      </c>
      <c r="R862" s="6" t="n">
        <f aca="false">IF(D862&gt;2,1,0)</f>
        <v>0</v>
      </c>
    </row>
    <row r="863" customFormat="false" ht="15" hidden="false" customHeight="true" outlineLevel="0" collapsed="false">
      <c r="A863" s="6" t="n">
        <f aca="false">1_Data_EDA!O864</f>
        <v>1</v>
      </c>
      <c r="B863" s="6" t="n">
        <f aca="false">1_Data_EDA!H864</f>
        <v>0</v>
      </c>
      <c r="C863" s="7" t="n">
        <f aca="false">1_Data_EDA!I864</f>
        <v>399.980011</v>
      </c>
      <c r="D863" s="6" t="n">
        <f aca="false">1_Data_EDA!J864</f>
        <v>1</v>
      </c>
      <c r="E863" s="7" t="n">
        <f aca="false">1_Data_EDA!K864</f>
        <v>399.980011</v>
      </c>
      <c r="F863" s="7" t="n">
        <f aca="false">1_Data_EDA!L864</f>
        <v>100</v>
      </c>
      <c r="G863" s="8" t="n">
        <f aca="false">1_Data_EDA!M864</f>
        <v>0.25</v>
      </c>
      <c r="H863" s="6" t="n">
        <f aca="false">IF(1_Data_EDA!B864="First Class",1,0)</f>
        <v>0</v>
      </c>
      <c r="I863" s="6" t="n">
        <f aca="false">IF(1_Data_EDA!B864="Second Class",1,0)</f>
        <v>0</v>
      </c>
      <c r="J863" s="6" t="n">
        <f aca="false">IF(1_Data_EDA!B864="Same Day",1,0)</f>
        <v>1</v>
      </c>
      <c r="K863" s="6" t="n">
        <f aca="false">IF(1_Data_EDA!C864="Corporate",1,0)</f>
        <v>0</v>
      </c>
      <c r="L863" s="6" t="n">
        <f aca="false">IF(1_Data_EDA!C864="Home Office",1,0)</f>
        <v>0</v>
      </c>
      <c r="M863" s="6" t="n">
        <f aca="false">IF(1_Data_EDA!D864="Europe",1,0)</f>
        <v>1</v>
      </c>
      <c r="N863" s="6" t="n">
        <f aca="false">IF(1_Data_EDA!D864="LATAM",1,0)</f>
        <v>0</v>
      </c>
      <c r="O863" s="6" t="n">
        <f aca="false">IF(1_Data_EDA!D864="Pacific Asia",1,0)</f>
        <v>0</v>
      </c>
      <c r="P863" s="6" t="n">
        <f aca="false">IF(1_Data_EDA!D864="USCA",1,0)</f>
        <v>0</v>
      </c>
      <c r="Q863" s="6" t="n">
        <f aca="false">IF(C863&gt;MEDIAN(C$5:C$8004),1,0)</f>
        <v>1</v>
      </c>
      <c r="R863" s="6" t="n">
        <f aca="false">IF(D863&gt;2,1,0)</f>
        <v>0</v>
      </c>
    </row>
    <row r="864" customFormat="false" ht="15" hidden="false" customHeight="true" outlineLevel="0" collapsed="false">
      <c r="A864" s="6" t="n">
        <f aca="false">1_Data_EDA!O865</f>
        <v>1</v>
      </c>
      <c r="B864" s="6" t="n">
        <f aca="false">1_Data_EDA!H865</f>
        <v>2</v>
      </c>
      <c r="C864" s="7" t="n">
        <f aca="false">1_Data_EDA!I865</f>
        <v>31.98999977</v>
      </c>
      <c r="D864" s="6" t="n">
        <f aca="false">1_Data_EDA!J865</f>
        <v>3</v>
      </c>
      <c r="E864" s="7" t="n">
        <f aca="false">1_Data_EDA!K865</f>
        <v>95.97000122</v>
      </c>
      <c r="F864" s="7" t="n">
        <f aca="false">1_Data_EDA!L865</f>
        <v>14.39999962</v>
      </c>
      <c r="G864" s="8" t="n">
        <f aca="false">1_Data_EDA!M865</f>
        <v>0.150000006</v>
      </c>
      <c r="H864" s="6" t="n">
        <f aca="false">IF(1_Data_EDA!B865="First Class",1,0)</f>
        <v>0</v>
      </c>
      <c r="I864" s="6" t="n">
        <f aca="false">IF(1_Data_EDA!B865="Second Class",1,0)</f>
        <v>1</v>
      </c>
      <c r="J864" s="6" t="n">
        <f aca="false">IF(1_Data_EDA!B865="Same Day",1,0)</f>
        <v>0</v>
      </c>
      <c r="K864" s="6" t="n">
        <f aca="false">IF(1_Data_EDA!C865="Corporate",1,0)</f>
        <v>0</v>
      </c>
      <c r="L864" s="6" t="n">
        <f aca="false">IF(1_Data_EDA!C865="Home Office",1,0)</f>
        <v>0</v>
      </c>
      <c r="M864" s="6" t="n">
        <f aca="false">IF(1_Data_EDA!D865="Europe",1,0)</f>
        <v>0</v>
      </c>
      <c r="N864" s="6" t="n">
        <f aca="false">IF(1_Data_EDA!D865="LATAM",1,0)</f>
        <v>1</v>
      </c>
      <c r="O864" s="6" t="n">
        <f aca="false">IF(1_Data_EDA!D865="Pacific Asia",1,0)</f>
        <v>0</v>
      </c>
      <c r="P864" s="6" t="n">
        <f aca="false">IF(1_Data_EDA!D865="USCA",1,0)</f>
        <v>0</v>
      </c>
      <c r="Q864" s="6" t="n">
        <f aca="false">IF(C864&gt;MEDIAN(C$5:C$8004),1,0)</f>
        <v>0</v>
      </c>
      <c r="R864" s="6" t="n">
        <f aca="false">IF(D864&gt;2,1,0)</f>
        <v>1</v>
      </c>
    </row>
    <row r="865" customFormat="false" ht="15" hidden="false" customHeight="true" outlineLevel="0" collapsed="false">
      <c r="A865" s="6" t="n">
        <f aca="false">1_Data_EDA!O866</f>
        <v>0</v>
      </c>
      <c r="B865" s="6" t="n">
        <f aca="false">1_Data_EDA!H866</f>
        <v>4</v>
      </c>
      <c r="C865" s="7" t="n">
        <f aca="false">1_Data_EDA!I866</f>
        <v>399.980011</v>
      </c>
      <c r="D865" s="6" t="n">
        <f aca="false">1_Data_EDA!J866</f>
        <v>1</v>
      </c>
      <c r="E865" s="7" t="n">
        <f aca="false">1_Data_EDA!K866</f>
        <v>399.980011</v>
      </c>
      <c r="F865" s="7" t="n">
        <f aca="false">1_Data_EDA!L866</f>
        <v>20</v>
      </c>
      <c r="G865" s="8" t="n">
        <f aca="false">1_Data_EDA!M866</f>
        <v>0.050000001</v>
      </c>
      <c r="H865" s="6" t="n">
        <f aca="false">IF(1_Data_EDA!B866="First Class",1,0)</f>
        <v>0</v>
      </c>
      <c r="I865" s="6" t="n">
        <f aca="false">IF(1_Data_EDA!B866="Second Class",1,0)</f>
        <v>0</v>
      </c>
      <c r="J865" s="6" t="n">
        <f aca="false">IF(1_Data_EDA!B866="Same Day",1,0)</f>
        <v>0</v>
      </c>
      <c r="K865" s="6" t="n">
        <f aca="false">IF(1_Data_EDA!C866="Corporate",1,0)</f>
        <v>1</v>
      </c>
      <c r="L865" s="6" t="n">
        <f aca="false">IF(1_Data_EDA!C866="Home Office",1,0)</f>
        <v>0</v>
      </c>
      <c r="M865" s="6" t="n">
        <f aca="false">IF(1_Data_EDA!D866="Europe",1,0)</f>
        <v>0</v>
      </c>
      <c r="N865" s="6" t="n">
        <f aca="false">IF(1_Data_EDA!D866="LATAM",1,0)</f>
        <v>0</v>
      </c>
      <c r="O865" s="6" t="n">
        <f aca="false">IF(1_Data_EDA!D866="Pacific Asia",1,0)</f>
        <v>0</v>
      </c>
      <c r="P865" s="6" t="n">
        <f aca="false">IF(1_Data_EDA!D866="USCA",1,0)</f>
        <v>0</v>
      </c>
      <c r="Q865" s="6" t="n">
        <f aca="false">IF(C865&gt;MEDIAN(C$5:C$8004),1,0)</f>
        <v>1</v>
      </c>
      <c r="R865" s="6" t="n">
        <f aca="false">IF(D865&gt;2,1,0)</f>
        <v>0</v>
      </c>
    </row>
    <row r="866" customFormat="false" ht="15" hidden="false" customHeight="true" outlineLevel="0" collapsed="false">
      <c r="A866" s="6" t="n">
        <f aca="false">1_Data_EDA!O867</f>
        <v>1</v>
      </c>
      <c r="B866" s="6" t="n">
        <f aca="false">1_Data_EDA!H867</f>
        <v>2</v>
      </c>
      <c r="C866" s="7" t="n">
        <f aca="false">1_Data_EDA!I867</f>
        <v>399.980011</v>
      </c>
      <c r="D866" s="6" t="n">
        <f aca="false">1_Data_EDA!J867</f>
        <v>1</v>
      </c>
      <c r="E866" s="7" t="n">
        <f aca="false">1_Data_EDA!K867</f>
        <v>399.980011</v>
      </c>
      <c r="F866" s="7" t="n">
        <f aca="false">1_Data_EDA!L867</f>
        <v>80</v>
      </c>
      <c r="G866" s="8" t="n">
        <f aca="false">1_Data_EDA!M867</f>
        <v>0.200000003</v>
      </c>
      <c r="H866" s="6" t="n">
        <f aca="false">IF(1_Data_EDA!B867="First Class",1,0)</f>
        <v>0</v>
      </c>
      <c r="I866" s="6" t="n">
        <f aca="false">IF(1_Data_EDA!B867="Second Class",1,0)</f>
        <v>1</v>
      </c>
      <c r="J866" s="6" t="n">
        <f aca="false">IF(1_Data_EDA!B867="Same Day",1,0)</f>
        <v>0</v>
      </c>
      <c r="K866" s="6" t="n">
        <f aca="false">IF(1_Data_EDA!C867="Corporate",1,0)</f>
        <v>0</v>
      </c>
      <c r="L866" s="6" t="n">
        <f aca="false">IF(1_Data_EDA!C867="Home Office",1,0)</f>
        <v>0</v>
      </c>
      <c r="M866" s="6" t="n">
        <f aca="false">IF(1_Data_EDA!D867="Europe",1,0)</f>
        <v>0</v>
      </c>
      <c r="N866" s="6" t="n">
        <f aca="false">IF(1_Data_EDA!D867="LATAM",1,0)</f>
        <v>0</v>
      </c>
      <c r="O866" s="6" t="n">
        <f aca="false">IF(1_Data_EDA!D867="Pacific Asia",1,0)</f>
        <v>1</v>
      </c>
      <c r="P866" s="6" t="n">
        <f aca="false">IF(1_Data_EDA!D867="USCA",1,0)</f>
        <v>0</v>
      </c>
      <c r="Q866" s="6" t="n">
        <f aca="false">IF(C866&gt;MEDIAN(C$5:C$8004),1,0)</f>
        <v>1</v>
      </c>
      <c r="R866" s="6" t="n">
        <f aca="false">IF(D866&gt;2,1,0)</f>
        <v>0</v>
      </c>
    </row>
    <row r="867" customFormat="false" ht="15" hidden="false" customHeight="true" outlineLevel="0" collapsed="false">
      <c r="A867" s="6" t="n">
        <f aca="false">1_Data_EDA!O868</f>
        <v>0</v>
      </c>
      <c r="B867" s="6" t="n">
        <f aca="false">1_Data_EDA!H868</f>
        <v>2</v>
      </c>
      <c r="C867" s="7" t="n">
        <f aca="false">1_Data_EDA!I868</f>
        <v>299.980011</v>
      </c>
      <c r="D867" s="6" t="n">
        <f aca="false">1_Data_EDA!J868</f>
        <v>1</v>
      </c>
      <c r="E867" s="7" t="n">
        <f aca="false">1_Data_EDA!K868</f>
        <v>299.980011</v>
      </c>
      <c r="F867" s="7" t="n">
        <f aca="false">1_Data_EDA!L868</f>
        <v>54</v>
      </c>
      <c r="G867" s="8" t="n">
        <f aca="false">1_Data_EDA!M868</f>
        <v>0.180000007</v>
      </c>
      <c r="H867" s="6" t="n">
        <f aca="false">IF(1_Data_EDA!B868="First Class",1,0)</f>
        <v>0</v>
      </c>
      <c r="I867" s="6" t="n">
        <f aca="false">IF(1_Data_EDA!B868="Second Class",1,0)</f>
        <v>1</v>
      </c>
      <c r="J867" s="6" t="n">
        <f aca="false">IF(1_Data_EDA!B868="Same Day",1,0)</f>
        <v>0</v>
      </c>
      <c r="K867" s="6" t="n">
        <f aca="false">IF(1_Data_EDA!C868="Corporate",1,0)</f>
        <v>1</v>
      </c>
      <c r="L867" s="6" t="n">
        <f aca="false">IF(1_Data_EDA!C868="Home Office",1,0)</f>
        <v>0</v>
      </c>
      <c r="M867" s="6" t="n">
        <f aca="false">IF(1_Data_EDA!D868="Europe",1,0)</f>
        <v>0</v>
      </c>
      <c r="N867" s="6" t="n">
        <f aca="false">IF(1_Data_EDA!D868="LATAM",1,0)</f>
        <v>0</v>
      </c>
      <c r="O867" s="6" t="n">
        <f aca="false">IF(1_Data_EDA!D868="Pacific Asia",1,0)</f>
        <v>0</v>
      </c>
      <c r="P867" s="6" t="n">
        <f aca="false">IF(1_Data_EDA!D868="USCA",1,0)</f>
        <v>0</v>
      </c>
      <c r="Q867" s="6" t="n">
        <f aca="false">IF(C867&gt;MEDIAN(C$5:C$8004),1,0)</f>
        <v>1</v>
      </c>
      <c r="R867" s="6" t="n">
        <f aca="false">IF(D867&gt;2,1,0)</f>
        <v>0</v>
      </c>
    </row>
    <row r="868" customFormat="false" ht="15" hidden="false" customHeight="true" outlineLevel="0" collapsed="false">
      <c r="A868" s="6" t="n">
        <f aca="false">1_Data_EDA!O869</f>
        <v>1</v>
      </c>
      <c r="B868" s="6" t="n">
        <f aca="false">1_Data_EDA!H869</f>
        <v>4</v>
      </c>
      <c r="C868" s="7" t="n">
        <f aca="false">1_Data_EDA!I869</f>
        <v>399.980011</v>
      </c>
      <c r="D868" s="6" t="n">
        <f aca="false">1_Data_EDA!J869</f>
        <v>1</v>
      </c>
      <c r="E868" s="7" t="n">
        <f aca="false">1_Data_EDA!K869</f>
        <v>399.980011</v>
      </c>
      <c r="F868" s="7" t="n">
        <f aca="false">1_Data_EDA!L869</f>
        <v>60</v>
      </c>
      <c r="G868" s="8" t="n">
        <f aca="false">1_Data_EDA!M869</f>
        <v>0.150000006</v>
      </c>
      <c r="H868" s="6" t="n">
        <f aca="false">IF(1_Data_EDA!B869="First Class",1,0)</f>
        <v>0</v>
      </c>
      <c r="I868" s="6" t="n">
        <f aca="false">IF(1_Data_EDA!B869="Second Class",1,0)</f>
        <v>0</v>
      </c>
      <c r="J868" s="6" t="n">
        <f aca="false">IF(1_Data_EDA!B869="Same Day",1,0)</f>
        <v>0</v>
      </c>
      <c r="K868" s="6" t="n">
        <f aca="false">IF(1_Data_EDA!C869="Corporate",1,0)</f>
        <v>0</v>
      </c>
      <c r="L868" s="6" t="n">
        <f aca="false">IF(1_Data_EDA!C869="Home Office",1,0)</f>
        <v>0</v>
      </c>
      <c r="M868" s="6" t="n">
        <f aca="false">IF(1_Data_EDA!D869="Europe",1,0)</f>
        <v>0</v>
      </c>
      <c r="N868" s="6" t="n">
        <f aca="false">IF(1_Data_EDA!D869="LATAM",1,0)</f>
        <v>0</v>
      </c>
      <c r="O868" s="6" t="n">
        <f aca="false">IF(1_Data_EDA!D869="Pacific Asia",1,0)</f>
        <v>0</v>
      </c>
      <c r="P868" s="6" t="n">
        <f aca="false">IF(1_Data_EDA!D869="USCA",1,0)</f>
        <v>1</v>
      </c>
      <c r="Q868" s="6" t="n">
        <f aca="false">IF(C868&gt;MEDIAN(C$5:C$8004),1,0)</f>
        <v>1</v>
      </c>
      <c r="R868" s="6" t="n">
        <f aca="false">IF(D868&gt;2,1,0)</f>
        <v>0</v>
      </c>
    </row>
    <row r="869" customFormat="false" ht="15" hidden="false" customHeight="true" outlineLevel="0" collapsed="false">
      <c r="A869" s="6" t="n">
        <f aca="false">1_Data_EDA!O870</f>
        <v>0</v>
      </c>
      <c r="B869" s="6" t="n">
        <f aca="false">1_Data_EDA!H870</f>
        <v>4</v>
      </c>
      <c r="C869" s="7" t="n">
        <f aca="false">1_Data_EDA!I870</f>
        <v>49.97999954</v>
      </c>
      <c r="D869" s="6" t="n">
        <f aca="false">1_Data_EDA!J870</f>
        <v>2</v>
      </c>
      <c r="E869" s="7" t="n">
        <f aca="false">1_Data_EDA!K870</f>
        <v>99.95999908</v>
      </c>
      <c r="F869" s="7" t="n">
        <f aca="false">1_Data_EDA!L870</f>
        <v>19.98999977</v>
      </c>
      <c r="G869" s="8" t="n">
        <f aca="false">1_Data_EDA!M870</f>
        <v>0.200000003</v>
      </c>
      <c r="H869" s="6" t="n">
        <f aca="false">IF(1_Data_EDA!B870="First Class",1,0)</f>
        <v>0</v>
      </c>
      <c r="I869" s="6" t="n">
        <f aca="false">IF(1_Data_EDA!B870="Second Class",1,0)</f>
        <v>0</v>
      </c>
      <c r="J869" s="6" t="n">
        <f aca="false">IF(1_Data_EDA!B870="Same Day",1,0)</f>
        <v>0</v>
      </c>
      <c r="K869" s="6" t="n">
        <f aca="false">IF(1_Data_EDA!C870="Corporate",1,0)</f>
        <v>1</v>
      </c>
      <c r="L869" s="6" t="n">
        <f aca="false">IF(1_Data_EDA!C870="Home Office",1,0)</f>
        <v>0</v>
      </c>
      <c r="M869" s="6" t="n">
        <f aca="false">IF(1_Data_EDA!D870="Europe",1,0)</f>
        <v>0</v>
      </c>
      <c r="N869" s="6" t="n">
        <f aca="false">IF(1_Data_EDA!D870="LATAM",1,0)</f>
        <v>0</v>
      </c>
      <c r="O869" s="6" t="n">
        <f aca="false">IF(1_Data_EDA!D870="Pacific Asia",1,0)</f>
        <v>1</v>
      </c>
      <c r="P869" s="6" t="n">
        <f aca="false">IF(1_Data_EDA!D870="USCA",1,0)</f>
        <v>0</v>
      </c>
      <c r="Q869" s="6" t="n">
        <f aca="false">IF(C869&gt;MEDIAN(C$5:C$8004),1,0)</f>
        <v>0</v>
      </c>
      <c r="R869" s="6" t="n">
        <f aca="false">IF(D869&gt;2,1,0)</f>
        <v>0</v>
      </c>
    </row>
    <row r="870" customFormat="false" ht="15" hidden="false" customHeight="true" outlineLevel="0" collapsed="false">
      <c r="A870" s="6" t="n">
        <f aca="false">1_Data_EDA!O871</f>
        <v>0</v>
      </c>
      <c r="B870" s="6" t="n">
        <f aca="false">1_Data_EDA!H871</f>
        <v>4</v>
      </c>
      <c r="C870" s="7" t="n">
        <f aca="false">1_Data_EDA!I871</f>
        <v>129.9900055</v>
      </c>
      <c r="D870" s="6" t="n">
        <f aca="false">1_Data_EDA!J871</f>
        <v>1</v>
      </c>
      <c r="E870" s="7" t="n">
        <f aca="false">1_Data_EDA!K871</f>
        <v>129.9900055</v>
      </c>
      <c r="F870" s="7" t="n">
        <f aca="false">1_Data_EDA!L871</f>
        <v>19.5</v>
      </c>
      <c r="G870" s="8" t="n">
        <f aca="false">1_Data_EDA!M871</f>
        <v>0.150000006</v>
      </c>
      <c r="H870" s="6" t="n">
        <f aca="false">IF(1_Data_EDA!B871="First Class",1,0)</f>
        <v>0</v>
      </c>
      <c r="I870" s="6" t="n">
        <f aca="false">IF(1_Data_EDA!B871="Second Class",1,0)</f>
        <v>0</v>
      </c>
      <c r="J870" s="6" t="n">
        <f aca="false">IF(1_Data_EDA!B871="Same Day",1,0)</f>
        <v>0</v>
      </c>
      <c r="K870" s="6" t="n">
        <f aca="false">IF(1_Data_EDA!C871="Corporate",1,0)</f>
        <v>1</v>
      </c>
      <c r="L870" s="6" t="n">
        <f aca="false">IF(1_Data_EDA!C871="Home Office",1,0)</f>
        <v>0</v>
      </c>
      <c r="M870" s="6" t="n">
        <f aca="false">IF(1_Data_EDA!D871="Europe",1,0)</f>
        <v>0</v>
      </c>
      <c r="N870" s="6" t="n">
        <f aca="false">IF(1_Data_EDA!D871="LATAM",1,0)</f>
        <v>0</v>
      </c>
      <c r="O870" s="6" t="n">
        <f aca="false">IF(1_Data_EDA!D871="Pacific Asia",1,0)</f>
        <v>1</v>
      </c>
      <c r="P870" s="6" t="n">
        <f aca="false">IF(1_Data_EDA!D871="USCA",1,0)</f>
        <v>0</v>
      </c>
      <c r="Q870" s="6" t="n">
        <f aca="false">IF(C870&gt;MEDIAN(C$5:C$8004),1,0)</f>
        <v>1</v>
      </c>
      <c r="R870" s="6" t="n">
        <f aca="false">IF(D870&gt;2,1,0)</f>
        <v>0</v>
      </c>
    </row>
    <row r="871" customFormat="false" ht="15" hidden="false" customHeight="true" outlineLevel="0" collapsed="false">
      <c r="A871" s="6" t="n">
        <f aca="false">1_Data_EDA!O872</f>
        <v>1</v>
      </c>
      <c r="B871" s="6" t="n">
        <f aca="false">1_Data_EDA!H872</f>
        <v>4</v>
      </c>
      <c r="C871" s="7" t="n">
        <f aca="false">1_Data_EDA!I872</f>
        <v>11.53999996</v>
      </c>
      <c r="D871" s="6" t="n">
        <f aca="false">1_Data_EDA!J872</f>
        <v>1</v>
      </c>
      <c r="E871" s="7" t="n">
        <f aca="false">1_Data_EDA!K872</f>
        <v>11.53999996</v>
      </c>
      <c r="F871" s="7" t="n">
        <f aca="false">1_Data_EDA!L872</f>
        <v>1.730000019</v>
      </c>
      <c r="G871" s="8" t="n">
        <f aca="false">1_Data_EDA!M872</f>
        <v>0.150000006</v>
      </c>
      <c r="H871" s="6" t="n">
        <f aca="false">IF(1_Data_EDA!B872="First Class",1,0)</f>
        <v>0</v>
      </c>
      <c r="I871" s="6" t="n">
        <f aca="false">IF(1_Data_EDA!B872="Second Class",1,0)</f>
        <v>0</v>
      </c>
      <c r="J871" s="6" t="n">
        <f aca="false">IF(1_Data_EDA!B872="Same Day",1,0)</f>
        <v>0</v>
      </c>
      <c r="K871" s="6" t="n">
        <f aca="false">IF(1_Data_EDA!C872="Corporate",1,0)</f>
        <v>0</v>
      </c>
      <c r="L871" s="6" t="n">
        <f aca="false">IF(1_Data_EDA!C872="Home Office",1,0)</f>
        <v>0</v>
      </c>
      <c r="M871" s="6" t="n">
        <f aca="false">IF(1_Data_EDA!D872="Europe",1,0)</f>
        <v>0</v>
      </c>
      <c r="N871" s="6" t="n">
        <f aca="false">IF(1_Data_EDA!D872="LATAM",1,0)</f>
        <v>0</v>
      </c>
      <c r="O871" s="6" t="n">
        <f aca="false">IF(1_Data_EDA!D872="Pacific Asia",1,0)</f>
        <v>1</v>
      </c>
      <c r="P871" s="6" t="n">
        <f aca="false">IF(1_Data_EDA!D872="USCA",1,0)</f>
        <v>0</v>
      </c>
      <c r="Q871" s="6" t="n">
        <f aca="false">IF(C871&gt;MEDIAN(C$5:C$8004),1,0)</f>
        <v>0</v>
      </c>
      <c r="R871" s="6" t="n">
        <f aca="false">IF(D871&gt;2,1,0)</f>
        <v>0</v>
      </c>
    </row>
    <row r="872" customFormat="false" ht="15" hidden="false" customHeight="true" outlineLevel="0" collapsed="false">
      <c r="A872" s="6" t="n">
        <f aca="false">1_Data_EDA!O873</f>
        <v>1</v>
      </c>
      <c r="B872" s="6" t="n">
        <f aca="false">1_Data_EDA!H873</f>
        <v>2</v>
      </c>
      <c r="C872" s="7" t="n">
        <f aca="false">1_Data_EDA!I873</f>
        <v>399.980011</v>
      </c>
      <c r="D872" s="6" t="n">
        <f aca="false">1_Data_EDA!J873</f>
        <v>1</v>
      </c>
      <c r="E872" s="7" t="n">
        <f aca="false">1_Data_EDA!K873</f>
        <v>399.980011</v>
      </c>
      <c r="F872" s="7" t="n">
        <f aca="false">1_Data_EDA!L873</f>
        <v>40</v>
      </c>
      <c r="G872" s="8" t="n">
        <f aca="false">1_Data_EDA!M873</f>
        <v>0.100000001</v>
      </c>
      <c r="H872" s="6" t="n">
        <f aca="false">IF(1_Data_EDA!B873="First Class",1,0)</f>
        <v>0</v>
      </c>
      <c r="I872" s="6" t="n">
        <f aca="false">IF(1_Data_EDA!B873="Second Class",1,0)</f>
        <v>1</v>
      </c>
      <c r="J872" s="6" t="n">
        <f aca="false">IF(1_Data_EDA!B873="Same Day",1,0)</f>
        <v>0</v>
      </c>
      <c r="K872" s="6" t="n">
        <f aca="false">IF(1_Data_EDA!C873="Corporate",1,0)</f>
        <v>0</v>
      </c>
      <c r="L872" s="6" t="n">
        <f aca="false">IF(1_Data_EDA!C873="Home Office",1,0)</f>
        <v>0</v>
      </c>
      <c r="M872" s="6" t="n">
        <f aca="false">IF(1_Data_EDA!D873="Europe",1,0)</f>
        <v>0</v>
      </c>
      <c r="N872" s="6" t="n">
        <f aca="false">IF(1_Data_EDA!D873="LATAM",1,0)</f>
        <v>1</v>
      </c>
      <c r="O872" s="6" t="n">
        <f aca="false">IF(1_Data_EDA!D873="Pacific Asia",1,0)</f>
        <v>0</v>
      </c>
      <c r="P872" s="6" t="n">
        <f aca="false">IF(1_Data_EDA!D873="USCA",1,0)</f>
        <v>0</v>
      </c>
      <c r="Q872" s="6" t="n">
        <f aca="false">IF(C872&gt;MEDIAN(C$5:C$8004),1,0)</f>
        <v>1</v>
      </c>
      <c r="R872" s="6" t="n">
        <f aca="false">IF(D872&gt;2,1,0)</f>
        <v>0</v>
      </c>
    </row>
    <row r="873" customFormat="false" ht="15" hidden="false" customHeight="true" outlineLevel="0" collapsed="false">
      <c r="A873" s="6" t="n">
        <f aca="false">1_Data_EDA!O874</f>
        <v>1</v>
      </c>
      <c r="B873" s="6" t="n">
        <f aca="false">1_Data_EDA!H874</f>
        <v>2</v>
      </c>
      <c r="C873" s="7" t="n">
        <f aca="false">1_Data_EDA!I874</f>
        <v>99.98999786</v>
      </c>
      <c r="D873" s="6" t="n">
        <f aca="false">1_Data_EDA!J874</f>
        <v>5</v>
      </c>
      <c r="E873" s="7" t="n">
        <f aca="false">1_Data_EDA!K874</f>
        <v>499.9500122</v>
      </c>
      <c r="F873" s="7" t="n">
        <f aca="false">1_Data_EDA!L874</f>
        <v>99.98999786</v>
      </c>
      <c r="G873" s="8" t="n">
        <f aca="false">1_Data_EDA!M874</f>
        <v>0.200000003</v>
      </c>
      <c r="H873" s="6" t="n">
        <f aca="false">IF(1_Data_EDA!B874="First Class",1,0)</f>
        <v>0</v>
      </c>
      <c r="I873" s="6" t="n">
        <f aca="false">IF(1_Data_EDA!B874="Second Class",1,0)</f>
        <v>1</v>
      </c>
      <c r="J873" s="6" t="n">
        <f aca="false">IF(1_Data_EDA!B874="Same Day",1,0)</f>
        <v>0</v>
      </c>
      <c r="K873" s="6" t="n">
        <f aca="false">IF(1_Data_EDA!C874="Corporate",1,0)</f>
        <v>1</v>
      </c>
      <c r="L873" s="6" t="n">
        <f aca="false">IF(1_Data_EDA!C874="Home Office",1,0)</f>
        <v>0</v>
      </c>
      <c r="M873" s="6" t="n">
        <f aca="false">IF(1_Data_EDA!D874="Europe",1,0)</f>
        <v>0</v>
      </c>
      <c r="N873" s="6" t="n">
        <f aca="false">IF(1_Data_EDA!D874="LATAM",1,0)</f>
        <v>1</v>
      </c>
      <c r="O873" s="6" t="n">
        <f aca="false">IF(1_Data_EDA!D874="Pacific Asia",1,0)</f>
        <v>0</v>
      </c>
      <c r="P873" s="6" t="n">
        <f aca="false">IF(1_Data_EDA!D874="USCA",1,0)</f>
        <v>0</v>
      </c>
      <c r="Q873" s="6" t="n">
        <f aca="false">IF(C873&gt;MEDIAN(C$5:C$8004),1,0)</f>
        <v>1</v>
      </c>
      <c r="R873" s="6" t="n">
        <f aca="false">IF(D873&gt;2,1,0)</f>
        <v>1</v>
      </c>
    </row>
    <row r="874" customFormat="false" ht="15" hidden="false" customHeight="true" outlineLevel="0" collapsed="false">
      <c r="A874" s="6" t="n">
        <f aca="false">1_Data_EDA!O875</f>
        <v>1</v>
      </c>
      <c r="B874" s="6" t="n">
        <f aca="false">1_Data_EDA!H875</f>
        <v>4</v>
      </c>
      <c r="C874" s="7" t="n">
        <f aca="false">1_Data_EDA!I875</f>
        <v>199.9900055</v>
      </c>
      <c r="D874" s="6" t="n">
        <f aca="false">1_Data_EDA!J875</f>
        <v>1</v>
      </c>
      <c r="E874" s="7" t="n">
        <f aca="false">1_Data_EDA!K875</f>
        <v>199.9900055</v>
      </c>
      <c r="F874" s="7" t="n">
        <f aca="false">1_Data_EDA!L875</f>
        <v>32</v>
      </c>
      <c r="G874" s="8" t="n">
        <f aca="false">1_Data_EDA!M875</f>
        <v>0.159999996</v>
      </c>
      <c r="H874" s="6" t="n">
        <f aca="false">IF(1_Data_EDA!B875="First Class",1,0)</f>
        <v>0</v>
      </c>
      <c r="I874" s="6" t="n">
        <f aca="false">IF(1_Data_EDA!B875="Second Class",1,0)</f>
        <v>0</v>
      </c>
      <c r="J874" s="6" t="n">
        <f aca="false">IF(1_Data_EDA!B875="Same Day",1,0)</f>
        <v>0</v>
      </c>
      <c r="K874" s="6" t="n">
        <f aca="false">IF(1_Data_EDA!C875="Corporate",1,0)</f>
        <v>1</v>
      </c>
      <c r="L874" s="6" t="n">
        <f aca="false">IF(1_Data_EDA!C875="Home Office",1,0)</f>
        <v>0</v>
      </c>
      <c r="M874" s="6" t="n">
        <f aca="false">IF(1_Data_EDA!D875="Europe",1,0)</f>
        <v>0</v>
      </c>
      <c r="N874" s="6" t="n">
        <f aca="false">IF(1_Data_EDA!D875="LATAM",1,0)</f>
        <v>0</v>
      </c>
      <c r="O874" s="6" t="n">
        <f aca="false">IF(1_Data_EDA!D875="Pacific Asia",1,0)</f>
        <v>1</v>
      </c>
      <c r="P874" s="6" t="n">
        <f aca="false">IF(1_Data_EDA!D875="USCA",1,0)</f>
        <v>0</v>
      </c>
      <c r="Q874" s="6" t="n">
        <f aca="false">IF(C874&gt;MEDIAN(C$5:C$8004),1,0)</f>
        <v>1</v>
      </c>
      <c r="R874" s="6" t="n">
        <f aca="false">IF(D874&gt;2,1,0)</f>
        <v>0</v>
      </c>
    </row>
    <row r="875" customFormat="false" ht="15" hidden="false" customHeight="true" outlineLevel="0" collapsed="false">
      <c r="A875" s="6" t="n">
        <f aca="false">1_Data_EDA!O876</f>
        <v>1</v>
      </c>
      <c r="B875" s="6" t="n">
        <f aca="false">1_Data_EDA!H876</f>
        <v>2</v>
      </c>
      <c r="C875" s="7" t="n">
        <f aca="false">1_Data_EDA!I876</f>
        <v>50</v>
      </c>
      <c r="D875" s="6" t="n">
        <f aca="false">1_Data_EDA!J876</f>
        <v>1</v>
      </c>
      <c r="E875" s="7" t="n">
        <f aca="false">1_Data_EDA!K876</f>
        <v>50</v>
      </c>
      <c r="F875" s="7" t="n">
        <f aca="false">1_Data_EDA!L876</f>
        <v>0.5</v>
      </c>
      <c r="G875" s="8" t="n">
        <f aca="false">1_Data_EDA!M876</f>
        <v>0.01</v>
      </c>
      <c r="H875" s="6" t="n">
        <f aca="false">IF(1_Data_EDA!B876="First Class",1,0)</f>
        <v>0</v>
      </c>
      <c r="I875" s="6" t="n">
        <f aca="false">IF(1_Data_EDA!B876="Second Class",1,0)</f>
        <v>1</v>
      </c>
      <c r="J875" s="6" t="n">
        <f aca="false">IF(1_Data_EDA!B876="Same Day",1,0)</f>
        <v>0</v>
      </c>
      <c r="K875" s="6" t="n">
        <f aca="false">IF(1_Data_EDA!C876="Corporate",1,0)</f>
        <v>0</v>
      </c>
      <c r="L875" s="6" t="n">
        <f aca="false">IF(1_Data_EDA!C876="Home Office",1,0)</f>
        <v>0</v>
      </c>
      <c r="M875" s="6" t="n">
        <f aca="false">IF(1_Data_EDA!D876="Europe",1,0)</f>
        <v>0</v>
      </c>
      <c r="N875" s="6" t="n">
        <f aca="false">IF(1_Data_EDA!D876="LATAM",1,0)</f>
        <v>0</v>
      </c>
      <c r="O875" s="6" t="n">
        <f aca="false">IF(1_Data_EDA!D876="Pacific Asia",1,0)</f>
        <v>1</v>
      </c>
      <c r="P875" s="6" t="n">
        <f aca="false">IF(1_Data_EDA!D876="USCA",1,0)</f>
        <v>0</v>
      </c>
      <c r="Q875" s="6" t="n">
        <f aca="false">IF(C875&gt;MEDIAN(C$5:C$8004),1,0)</f>
        <v>0</v>
      </c>
      <c r="R875" s="6" t="n">
        <f aca="false">IF(D875&gt;2,1,0)</f>
        <v>0</v>
      </c>
    </row>
    <row r="876" customFormat="false" ht="15" hidden="false" customHeight="true" outlineLevel="0" collapsed="false">
      <c r="A876" s="6" t="n">
        <f aca="false">1_Data_EDA!O877</f>
        <v>1</v>
      </c>
      <c r="B876" s="6" t="n">
        <f aca="false">1_Data_EDA!H877</f>
        <v>1</v>
      </c>
      <c r="C876" s="7" t="n">
        <f aca="false">1_Data_EDA!I877</f>
        <v>99.98999786</v>
      </c>
      <c r="D876" s="6" t="n">
        <f aca="false">1_Data_EDA!J877</f>
        <v>5</v>
      </c>
      <c r="E876" s="7" t="n">
        <f aca="false">1_Data_EDA!K877</f>
        <v>499.9500122</v>
      </c>
      <c r="F876" s="7" t="n">
        <f aca="false">1_Data_EDA!L877</f>
        <v>124.9899979</v>
      </c>
      <c r="G876" s="8" t="n">
        <f aca="false">1_Data_EDA!M877</f>
        <v>0.25</v>
      </c>
      <c r="H876" s="6" t="n">
        <f aca="false">IF(1_Data_EDA!B877="First Class",1,0)</f>
        <v>1</v>
      </c>
      <c r="I876" s="6" t="n">
        <f aca="false">IF(1_Data_EDA!B877="Second Class",1,0)</f>
        <v>0</v>
      </c>
      <c r="J876" s="6" t="n">
        <f aca="false">IF(1_Data_EDA!B877="Same Day",1,0)</f>
        <v>0</v>
      </c>
      <c r="K876" s="6" t="n">
        <f aca="false">IF(1_Data_EDA!C877="Corporate",1,0)</f>
        <v>0</v>
      </c>
      <c r="L876" s="6" t="n">
        <f aca="false">IF(1_Data_EDA!C877="Home Office",1,0)</f>
        <v>0</v>
      </c>
      <c r="M876" s="6" t="n">
        <f aca="false">IF(1_Data_EDA!D877="Europe",1,0)</f>
        <v>0</v>
      </c>
      <c r="N876" s="6" t="n">
        <f aca="false">IF(1_Data_EDA!D877="LATAM",1,0)</f>
        <v>0</v>
      </c>
      <c r="O876" s="6" t="n">
        <f aca="false">IF(1_Data_EDA!D877="Pacific Asia",1,0)</f>
        <v>0</v>
      </c>
      <c r="P876" s="6" t="n">
        <f aca="false">IF(1_Data_EDA!D877="USCA",1,0)</f>
        <v>1</v>
      </c>
      <c r="Q876" s="6" t="n">
        <f aca="false">IF(C876&gt;MEDIAN(C$5:C$8004),1,0)</f>
        <v>1</v>
      </c>
      <c r="R876" s="6" t="n">
        <f aca="false">IF(D876&gt;2,1,0)</f>
        <v>1</v>
      </c>
    </row>
    <row r="877" customFormat="false" ht="15" hidden="false" customHeight="true" outlineLevel="0" collapsed="false">
      <c r="A877" s="6" t="n">
        <f aca="false">1_Data_EDA!O878</f>
        <v>0</v>
      </c>
      <c r="B877" s="6" t="n">
        <f aca="false">1_Data_EDA!H878</f>
        <v>4</v>
      </c>
      <c r="C877" s="7" t="n">
        <f aca="false">1_Data_EDA!I878</f>
        <v>399.980011</v>
      </c>
      <c r="D877" s="6" t="n">
        <f aca="false">1_Data_EDA!J878</f>
        <v>1</v>
      </c>
      <c r="E877" s="7" t="n">
        <f aca="false">1_Data_EDA!K878</f>
        <v>399.980011</v>
      </c>
      <c r="F877" s="7" t="n">
        <f aca="false">1_Data_EDA!L878</f>
        <v>28</v>
      </c>
      <c r="G877" s="8" t="n">
        <f aca="false">1_Data_EDA!M878</f>
        <v>0.07</v>
      </c>
      <c r="H877" s="6" t="n">
        <f aca="false">IF(1_Data_EDA!B878="First Class",1,0)</f>
        <v>0</v>
      </c>
      <c r="I877" s="6" t="n">
        <f aca="false">IF(1_Data_EDA!B878="Second Class",1,0)</f>
        <v>0</v>
      </c>
      <c r="J877" s="6" t="n">
        <f aca="false">IF(1_Data_EDA!B878="Same Day",1,0)</f>
        <v>0</v>
      </c>
      <c r="K877" s="6" t="n">
        <f aca="false">IF(1_Data_EDA!C878="Corporate",1,0)</f>
        <v>0</v>
      </c>
      <c r="L877" s="6" t="n">
        <f aca="false">IF(1_Data_EDA!C878="Home Office",1,0)</f>
        <v>0</v>
      </c>
      <c r="M877" s="6" t="n">
        <f aca="false">IF(1_Data_EDA!D878="Europe",1,0)</f>
        <v>1</v>
      </c>
      <c r="N877" s="6" t="n">
        <f aca="false">IF(1_Data_EDA!D878="LATAM",1,0)</f>
        <v>0</v>
      </c>
      <c r="O877" s="6" t="n">
        <f aca="false">IF(1_Data_EDA!D878="Pacific Asia",1,0)</f>
        <v>0</v>
      </c>
      <c r="P877" s="6" t="n">
        <f aca="false">IF(1_Data_EDA!D878="USCA",1,0)</f>
        <v>0</v>
      </c>
      <c r="Q877" s="6" t="n">
        <f aca="false">IF(C877&gt;MEDIAN(C$5:C$8004),1,0)</f>
        <v>1</v>
      </c>
      <c r="R877" s="6" t="n">
        <f aca="false">IF(D877&gt;2,1,0)</f>
        <v>0</v>
      </c>
    </row>
    <row r="878" customFormat="false" ht="15" hidden="false" customHeight="true" outlineLevel="0" collapsed="false">
      <c r="A878" s="6" t="n">
        <f aca="false">1_Data_EDA!O879</f>
        <v>0</v>
      </c>
      <c r="B878" s="6" t="n">
        <f aca="false">1_Data_EDA!H879</f>
        <v>4</v>
      </c>
      <c r="C878" s="7" t="n">
        <f aca="false">1_Data_EDA!I879</f>
        <v>399.980011</v>
      </c>
      <c r="D878" s="6" t="n">
        <f aca="false">1_Data_EDA!J879</f>
        <v>1</v>
      </c>
      <c r="E878" s="7" t="n">
        <f aca="false">1_Data_EDA!K879</f>
        <v>399.980011</v>
      </c>
      <c r="F878" s="7" t="n">
        <f aca="false">1_Data_EDA!L879</f>
        <v>8</v>
      </c>
      <c r="G878" s="8" t="n">
        <f aca="false">1_Data_EDA!M879</f>
        <v>0.02</v>
      </c>
      <c r="H878" s="6" t="n">
        <f aca="false">IF(1_Data_EDA!B879="First Class",1,0)</f>
        <v>0</v>
      </c>
      <c r="I878" s="6" t="n">
        <f aca="false">IF(1_Data_EDA!B879="Second Class",1,0)</f>
        <v>0</v>
      </c>
      <c r="J878" s="6" t="n">
        <f aca="false">IF(1_Data_EDA!B879="Same Day",1,0)</f>
        <v>0</v>
      </c>
      <c r="K878" s="6" t="n">
        <f aca="false">IF(1_Data_EDA!C879="Corporate",1,0)</f>
        <v>0</v>
      </c>
      <c r="L878" s="6" t="n">
        <f aca="false">IF(1_Data_EDA!C879="Home Office",1,0)</f>
        <v>1</v>
      </c>
      <c r="M878" s="6" t="n">
        <f aca="false">IF(1_Data_EDA!D879="Europe",1,0)</f>
        <v>1</v>
      </c>
      <c r="N878" s="6" t="n">
        <f aca="false">IF(1_Data_EDA!D879="LATAM",1,0)</f>
        <v>0</v>
      </c>
      <c r="O878" s="6" t="n">
        <f aca="false">IF(1_Data_EDA!D879="Pacific Asia",1,0)</f>
        <v>0</v>
      </c>
      <c r="P878" s="6" t="n">
        <f aca="false">IF(1_Data_EDA!D879="USCA",1,0)</f>
        <v>0</v>
      </c>
      <c r="Q878" s="6" t="n">
        <f aca="false">IF(C878&gt;MEDIAN(C$5:C$8004),1,0)</f>
        <v>1</v>
      </c>
      <c r="R878" s="6" t="n">
        <f aca="false">IF(D878&gt;2,1,0)</f>
        <v>0</v>
      </c>
    </row>
    <row r="879" customFormat="false" ht="15" hidden="false" customHeight="true" outlineLevel="0" collapsed="false">
      <c r="A879" s="6" t="n">
        <f aca="false">1_Data_EDA!O880</f>
        <v>1</v>
      </c>
      <c r="B879" s="6" t="n">
        <f aca="false">1_Data_EDA!H880</f>
        <v>4</v>
      </c>
      <c r="C879" s="7" t="n">
        <f aca="false">1_Data_EDA!I880</f>
        <v>299.980011</v>
      </c>
      <c r="D879" s="6" t="n">
        <f aca="false">1_Data_EDA!J880</f>
        <v>1</v>
      </c>
      <c r="E879" s="7" t="n">
        <f aca="false">1_Data_EDA!K880</f>
        <v>299.980011</v>
      </c>
      <c r="F879" s="7" t="n">
        <f aca="false">1_Data_EDA!L880</f>
        <v>9</v>
      </c>
      <c r="G879" s="8" t="n">
        <f aca="false">1_Data_EDA!M880</f>
        <v>0.029999999</v>
      </c>
      <c r="H879" s="6" t="n">
        <f aca="false">IF(1_Data_EDA!B880="First Class",1,0)</f>
        <v>0</v>
      </c>
      <c r="I879" s="6" t="n">
        <f aca="false">IF(1_Data_EDA!B880="Second Class",1,0)</f>
        <v>0</v>
      </c>
      <c r="J879" s="6" t="n">
        <f aca="false">IF(1_Data_EDA!B880="Same Day",1,0)</f>
        <v>0</v>
      </c>
      <c r="K879" s="6" t="n">
        <f aca="false">IF(1_Data_EDA!C880="Corporate",1,0)</f>
        <v>0</v>
      </c>
      <c r="L879" s="6" t="n">
        <f aca="false">IF(1_Data_EDA!C880="Home Office",1,0)</f>
        <v>1</v>
      </c>
      <c r="M879" s="6" t="n">
        <f aca="false">IF(1_Data_EDA!D880="Europe",1,0)</f>
        <v>0</v>
      </c>
      <c r="N879" s="6" t="n">
        <f aca="false">IF(1_Data_EDA!D880="LATAM",1,0)</f>
        <v>0</v>
      </c>
      <c r="O879" s="6" t="n">
        <f aca="false">IF(1_Data_EDA!D880="Pacific Asia",1,0)</f>
        <v>0</v>
      </c>
      <c r="P879" s="6" t="n">
        <f aca="false">IF(1_Data_EDA!D880="USCA",1,0)</f>
        <v>1</v>
      </c>
      <c r="Q879" s="6" t="n">
        <f aca="false">IF(C879&gt;MEDIAN(C$5:C$8004),1,0)</f>
        <v>1</v>
      </c>
      <c r="R879" s="6" t="n">
        <f aca="false">IF(D879&gt;2,1,0)</f>
        <v>0</v>
      </c>
    </row>
    <row r="880" customFormat="false" ht="15" hidden="false" customHeight="true" outlineLevel="0" collapsed="false">
      <c r="A880" s="6" t="n">
        <f aca="false">1_Data_EDA!O881</f>
        <v>1</v>
      </c>
      <c r="B880" s="6" t="n">
        <f aca="false">1_Data_EDA!H881</f>
        <v>2</v>
      </c>
      <c r="C880" s="7" t="n">
        <f aca="false">1_Data_EDA!I881</f>
        <v>99.98999786</v>
      </c>
      <c r="D880" s="6" t="n">
        <f aca="false">1_Data_EDA!J881</f>
        <v>3</v>
      </c>
      <c r="E880" s="7" t="n">
        <f aca="false">1_Data_EDA!K881</f>
        <v>299.9700012</v>
      </c>
      <c r="F880" s="7" t="n">
        <f aca="false">1_Data_EDA!L881</f>
        <v>74.98999786</v>
      </c>
      <c r="G880" s="8" t="n">
        <f aca="false">1_Data_EDA!M881</f>
        <v>0.25</v>
      </c>
      <c r="H880" s="6" t="n">
        <f aca="false">IF(1_Data_EDA!B881="First Class",1,0)</f>
        <v>0</v>
      </c>
      <c r="I880" s="6" t="n">
        <f aca="false">IF(1_Data_EDA!B881="Second Class",1,0)</f>
        <v>1</v>
      </c>
      <c r="J880" s="6" t="n">
        <f aca="false">IF(1_Data_EDA!B881="Same Day",1,0)</f>
        <v>0</v>
      </c>
      <c r="K880" s="6" t="n">
        <f aca="false">IF(1_Data_EDA!C881="Corporate",1,0)</f>
        <v>1</v>
      </c>
      <c r="L880" s="6" t="n">
        <f aca="false">IF(1_Data_EDA!C881="Home Office",1,0)</f>
        <v>0</v>
      </c>
      <c r="M880" s="6" t="n">
        <f aca="false">IF(1_Data_EDA!D881="Europe",1,0)</f>
        <v>1</v>
      </c>
      <c r="N880" s="6" t="n">
        <f aca="false">IF(1_Data_EDA!D881="LATAM",1,0)</f>
        <v>0</v>
      </c>
      <c r="O880" s="6" t="n">
        <f aca="false">IF(1_Data_EDA!D881="Pacific Asia",1,0)</f>
        <v>0</v>
      </c>
      <c r="P880" s="6" t="n">
        <f aca="false">IF(1_Data_EDA!D881="USCA",1,0)</f>
        <v>0</v>
      </c>
      <c r="Q880" s="6" t="n">
        <f aca="false">IF(C880&gt;MEDIAN(C$5:C$8004),1,0)</f>
        <v>1</v>
      </c>
      <c r="R880" s="6" t="n">
        <f aca="false">IF(D880&gt;2,1,0)</f>
        <v>1</v>
      </c>
    </row>
    <row r="881" customFormat="false" ht="15" hidden="false" customHeight="true" outlineLevel="0" collapsed="false">
      <c r="A881" s="6" t="n">
        <f aca="false">1_Data_EDA!O882</f>
        <v>1</v>
      </c>
      <c r="B881" s="6" t="n">
        <f aca="false">1_Data_EDA!H882</f>
        <v>4</v>
      </c>
      <c r="C881" s="7" t="n">
        <f aca="false">1_Data_EDA!I882</f>
        <v>31.98999977</v>
      </c>
      <c r="D881" s="6" t="n">
        <f aca="false">1_Data_EDA!J882</f>
        <v>4</v>
      </c>
      <c r="E881" s="7" t="n">
        <f aca="false">1_Data_EDA!K882</f>
        <v>127.9599991</v>
      </c>
      <c r="F881" s="7" t="n">
        <f aca="false">1_Data_EDA!L882</f>
        <v>19.19000053</v>
      </c>
      <c r="G881" s="8" t="n">
        <f aca="false">1_Data_EDA!M882</f>
        <v>0.150000006</v>
      </c>
      <c r="H881" s="6" t="n">
        <f aca="false">IF(1_Data_EDA!B882="First Class",1,0)</f>
        <v>0</v>
      </c>
      <c r="I881" s="6" t="n">
        <f aca="false">IF(1_Data_EDA!B882="Second Class",1,0)</f>
        <v>0</v>
      </c>
      <c r="J881" s="6" t="n">
        <f aca="false">IF(1_Data_EDA!B882="Same Day",1,0)</f>
        <v>0</v>
      </c>
      <c r="K881" s="6" t="n">
        <f aca="false">IF(1_Data_EDA!C882="Corporate",1,0)</f>
        <v>1</v>
      </c>
      <c r="L881" s="6" t="n">
        <f aca="false">IF(1_Data_EDA!C882="Home Office",1,0)</f>
        <v>0</v>
      </c>
      <c r="M881" s="6" t="n">
        <f aca="false">IF(1_Data_EDA!D882="Europe",1,0)</f>
        <v>0</v>
      </c>
      <c r="N881" s="6" t="n">
        <f aca="false">IF(1_Data_EDA!D882="LATAM",1,0)</f>
        <v>1</v>
      </c>
      <c r="O881" s="6" t="n">
        <f aca="false">IF(1_Data_EDA!D882="Pacific Asia",1,0)</f>
        <v>0</v>
      </c>
      <c r="P881" s="6" t="n">
        <f aca="false">IF(1_Data_EDA!D882="USCA",1,0)</f>
        <v>0</v>
      </c>
      <c r="Q881" s="6" t="n">
        <f aca="false">IF(C881&gt;MEDIAN(C$5:C$8004),1,0)</f>
        <v>0</v>
      </c>
      <c r="R881" s="6" t="n">
        <f aca="false">IF(D881&gt;2,1,0)</f>
        <v>1</v>
      </c>
    </row>
    <row r="882" customFormat="false" ht="15" hidden="false" customHeight="true" outlineLevel="0" collapsed="false">
      <c r="A882" s="6" t="n">
        <f aca="false">1_Data_EDA!O883</f>
        <v>0</v>
      </c>
      <c r="B882" s="6" t="n">
        <f aca="false">1_Data_EDA!H883</f>
        <v>4</v>
      </c>
      <c r="C882" s="7" t="n">
        <f aca="false">1_Data_EDA!I883</f>
        <v>59.99000168</v>
      </c>
      <c r="D882" s="6" t="n">
        <f aca="false">1_Data_EDA!J883</f>
        <v>5</v>
      </c>
      <c r="E882" s="7" t="n">
        <f aca="false">1_Data_EDA!K883</f>
        <v>299.9500122</v>
      </c>
      <c r="F882" s="7" t="n">
        <f aca="false">1_Data_EDA!L883</f>
        <v>12</v>
      </c>
      <c r="G882" s="8" t="n">
        <f aca="false">1_Data_EDA!M883</f>
        <v>0.039999999</v>
      </c>
      <c r="H882" s="6" t="n">
        <f aca="false">IF(1_Data_EDA!B883="First Class",1,0)</f>
        <v>0</v>
      </c>
      <c r="I882" s="6" t="n">
        <f aca="false">IF(1_Data_EDA!B883="Second Class",1,0)</f>
        <v>0</v>
      </c>
      <c r="J882" s="6" t="n">
        <f aca="false">IF(1_Data_EDA!B883="Same Day",1,0)</f>
        <v>0</v>
      </c>
      <c r="K882" s="6" t="n">
        <f aca="false">IF(1_Data_EDA!C883="Corporate",1,0)</f>
        <v>0</v>
      </c>
      <c r="L882" s="6" t="n">
        <f aca="false">IF(1_Data_EDA!C883="Home Office",1,0)</f>
        <v>0</v>
      </c>
      <c r="M882" s="6" t="n">
        <f aca="false">IF(1_Data_EDA!D883="Europe",1,0)</f>
        <v>0</v>
      </c>
      <c r="N882" s="6" t="n">
        <f aca="false">IF(1_Data_EDA!D883="LATAM",1,0)</f>
        <v>1</v>
      </c>
      <c r="O882" s="6" t="n">
        <f aca="false">IF(1_Data_EDA!D883="Pacific Asia",1,0)</f>
        <v>0</v>
      </c>
      <c r="P882" s="6" t="n">
        <f aca="false">IF(1_Data_EDA!D883="USCA",1,0)</f>
        <v>0</v>
      </c>
      <c r="Q882" s="6" t="n">
        <f aca="false">IF(C882&gt;MEDIAN(C$5:C$8004),1,0)</f>
        <v>0</v>
      </c>
      <c r="R882" s="6" t="n">
        <f aca="false">IF(D882&gt;2,1,0)</f>
        <v>1</v>
      </c>
    </row>
    <row r="883" customFormat="false" ht="15" hidden="false" customHeight="true" outlineLevel="0" collapsed="false">
      <c r="A883" s="6" t="n">
        <f aca="false">1_Data_EDA!O884</f>
        <v>0</v>
      </c>
      <c r="B883" s="6" t="n">
        <f aca="false">1_Data_EDA!H884</f>
        <v>0</v>
      </c>
      <c r="C883" s="7" t="n">
        <f aca="false">1_Data_EDA!I884</f>
        <v>49.97999954</v>
      </c>
      <c r="D883" s="6" t="n">
        <f aca="false">1_Data_EDA!J884</f>
        <v>5</v>
      </c>
      <c r="E883" s="7" t="n">
        <f aca="false">1_Data_EDA!K884</f>
        <v>249.8999939</v>
      </c>
      <c r="F883" s="7" t="n">
        <f aca="false">1_Data_EDA!L884</f>
        <v>17.48999977</v>
      </c>
      <c r="G883" s="8" t="n">
        <f aca="false">1_Data_EDA!M884</f>
        <v>0.07</v>
      </c>
      <c r="H883" s="6" t="n">
        <f aca="false">IF(1_Data_EDA!B884="First Class",1,0)</f>
        <v>0</v>
      </c>
      <c r="I883" s="6" t="n">
        <f aca="false">IF(1_Data_EDA!B884="Second Class",1,0)</f>
        <v>0</v>
      </c>
      <c r="J883" s="6" t="n">
        <f aca="false">IF(1_Data_EDA!B884="Same Day",1,0)</f>
        <v>1</v>
      </c>
      <c r="K883" s="6" t="n">
        <f aca="false">IF(1_Data_EDA!C884="Corporate",1,0)</f>
        <v>1</v>
      </c>
      <c r="L883" s="6" t="n">
        <f aca="false">IF(1_Data_EDA!C884="Home Office",1,0)</f>
        <v>0</v>
      </c>
      <c r="M883" s="6" t="n">
        <f aca="false">IF(1_Data_EDA!D884="Europe",1,0)</f>
        <v>0</v>
      </c>
      <c r="N883" s="6" t="n">
        <f aca="false">IF(1_Data_EDA!D884="LATAM",1,0)</f>
        <v>0</v>
      </c>
      <c r="O883" s="6" t="n">
        <f aca="false">IF(1_Data_EDA!D884="Pacific Asia",1,0)</f>
        <v>0</v>
      </c>
      <c r="P883" s="6" t="n">
        <f aca="false">IF(1_Data_EDA!D884="USCA",1,0)</f>
        <v>1</v>
      </c>
      <c r="Q883" s="6" t="n">
        <f aca="false">IF(C883&gt;MEDIAN(C$5:C$8004),1,0)</f>
        <v>0</v>
      </c>
      <c r="R883" s="6" t="n">
        <f aca="false">IF(D883&gt;2,1,0)</f>
        <v>1</v>
      </c>
    </row>
    <row r="884" customFormat="false" ht="15" hidden="false" customHeight="true" outlineLevel="0" collapsed="false">
      <c r="A884" s="6" t="n">
        <f aca="false">1_Data_EDA!O885</f>
        <v>1</v>
      </c>
      <c r="B884" s="6" t="n">
        <f aca="false">1_Data_EDA!H885</f>
        <v>1</v>
      </c>
      <c r="C884" s="7" t="n">
        <f aca="false">1_Data_EDA!I885</f>
        <v>39.99000168</v>
      </c>
      <c r="D884" s="6" t="n">
        <f aca="false">1_Data_EDA!J885</f>
        <v>5</v>
      </c>
      <c r="E884" s="7" t="n">
        <f aca="false">1_Data_EDA!K885</f>
        <v>199.9499969</v>
      </c>
      <c r="F884" s="7" t="n">
        <f aca="false">1_Data_EDA!L885</f>
        <v>33.99000168</v>
      </c>
      <c r="G884" s="8" t="n">
        <f aca="false">1_Data_EDA!M885</f>
        <v>0.170000002</v>
      </c>
      <c r="H884" s="6" t="n">
        <f aca="false">IF(1_Data_EDA!B885="First Class",1,0)</f>
        <v>1</v>
      </c>
      <c r="I884" s="6" t="n">
        <f aca="false">IF(1_Data_EDA!B885="Second Class",1,0)</f>
        <v>0</v>
      </c>
      <c r="J884" s="6" t="n">
        <f aca="false">IF(1_Data_EDA!B885="Same Day",1,0)</f>
        <v>0</v>
      </c>
      <c r="K884" s="6" t="n">
        <f aca="false">IF(1_Data_EDA!C885="Corporate",1,0)</f>
        <v>0</v>
      </c>
      <c r="L884" s="6" t="n">
        <f aca="false">IF(1_Data_EDA!C885="Home Office",1,0)</f>
        <v>0</v>
      </c>
      <c r="M884" s="6" t="n">
        <f aca="false">IF(1_Data_EDA!D885="Europe",1,0)</f>
        <v>0</v>
      </c>
      <c r="N884" s="6" t="n">
        <f aca="false">IF(1_Data_EDA!D885="LATAM",1,0)</f>
        <v>0</v>
      </c>
      <c r="O884" s="6" t="n">
        <f aca="false">IF(1_Data_EDA!D885="Pacific Asia",1,0)</f>
        <v>0</v>
      </c>
      <c r="P884" s="6" t="n">
        <f aca="false">IF(1_Data_EDA!D885="USCA",1,0)</f>
        <v>1</v>
      </c>
      <c r="Q884" s="6" t="n">
        <f aca="false">IF(C884&gt;MEDIAN(C$5:C$8004),1,0)</f>
        <v>0</v>
      </c>
      <c r="R884" s="6" t="n">
        <f aca="false">IF(D884&gt;2,1,0)</f>
        <v>1</v>
      </c>
    </row>
    <row r="885" customFormat="false" ht="15" hidden="false" customHeight="true" outlineLevel="0" collapsed="false">
      <c r="A885" s="6" t="n">
        <f aca="false">1_Data_EDA!O886</f>
        <v>0</v>
      </c>
      <c r="B885" s="6" t="n">
        <f aca="false">1_Data_EDA!H886</f>
        <v>4</v>
      </c>
      <c r="C885" s="7" t="n">
        <f aca="false">1_Data_EDA!I886</f>
        <v>50</v>
      </c>
      <c r="D885" s="6" t="n">
        <f aca="false">1_Data_EDA!J886</f>
        <v>2</v>
      </c>
      <c r="E885" s="7" t="n">
        <f aca="false">1_Data_EDA!K886</f>
        <v>100</v>
      </c>
      <c r="F885" s="7" t="n">
        <f aca="false">1_Data_EDA!L886</f>
        <v>18</v>
      </c>
      <c r="G885" s="8" t="n">
        <f aca="false">1_Data_EDA!M886</f>
        <v>0.180000007</v>
      </c>
      <c r="H885" s="6" t="n">
        <f aca="false">IF(1_Data_EDA!B886="First Class",1,0)</f>
        <v>0</v>
      </c>
      <c r="I885" s="6" t="n">
        <f aca="false">IF(1_Data_EDA!B886="Second Class",1,0)</f>
        <v>0</v>
      </c>
      <c r="J885" s="6" t="n">
        <f aca="false">IF(1_Data_EDA!B886="Same Day",1,0)</f>
        <v>0</v>
      </c>
      <c r="K885" s="6" t="n">
        <f aca="false">IF(1_Data_EDA!C886="Corporate",1,0)</f>
        <v>0</v>
      </c>
      <c r="L885" s="6" t="n">
        <f aca="false">IF(1_Data_EDA!C886="Home Office",1,0)</f>
        <v>0</v>
      </c>
      <c r="M885" s="6" t="n">
        <f aca="false">IF(1_Data_EDA!D886="Europe",1,0)</f>
        <v>0</v>
      </c>
      <c r="N885" s="6" t="n">
        <f aca="false">IF(1_Data_EDA!D886="LATAM",1,0)</f>
        <v>0</v>
      </c>
      <c r="O885" s="6" t="n">
        <f aca="false">IF(1_Data_EDA!D886="Pacific Asia",1,0)</f>
        <v>1</v>
      </c>
      <c r="P885" s="6" t="n">
        <f aca="false">IF(1_Data_EDA!D886="USCA",1,0)</f>
        <v>0</v>
      </c>
      <c r="Q885" s="6" t="n">
        <f aca="false">IF(C885&gt;MEDIAN(C$5:C$8004),1,0)</f>
        <v>0</v>
      </c>
      <c r="R885" s="6" t="n">
        <f aca="false">IF(D885&gt;2,1,0)</f>
        <v>0</v>
      </c>
    </row>
    <row r="886" customFormat="false" ht="15" hidden="false" customHeight="true" outlineLevel="0" collapsed="false">
      <c r="A886" s="6" t="n">
        <f aca="false">1_Data_EDA!O887</f>
        <v>1</v>
      </c>
      <c r="B886" s="6" t="n">
        <f aca="false">1_Data_EDA!H887</f>
        <v>1</v>
      </c>
      <c r="C886" s="7" t="n">
        <f aca="false">1_Data_EDA!I887</f>
        <v>199.9900055</v>
      </c>
      <c r="D886" s="6" t="n">
        <f aca="false">1_Data_EDA!J887</f>
        <v>1</v>
      </c>
      <c r="E886" s="7" t="n">
        <f aca="false">1_Data_EDA!K887</f>
        <v>199.9900055</v>
      </c>
      <c r="F886" s="7" t="n">
        <f aca="false">1_Data_EDA!L887</f>
        <v>20</v>
      </c>
      <c r="G886" s="8" t="n">
        <f aca="false">1_Data_EDA!M887</f>
        <v>0.100000001</v>
      </c>
      <c r="H886" s="6" t="n">
        <f aca="false">IF(1_Data_EDA!B887="First Class",1,0)</f>
        <v>1</v>
      </c>
      <c r="I886" s="6" t="n">
        <f aca="false">IF(1_Data_EDA!B887="Second Class",1,0)</f>
        <v>0</v>
      </c>
      <c r="J886" s="6" t="n">
        <f aca="false">IF(1_Data_EDA!B887="Same Day",1,0)</f>
        <v>0</v>
      </c>
      <c r="K886" s="6" t="n">
        <f aca="false">IF(1_Data_EDA!C887="Corporate",1,0)</f>
        <v>1</v>
      </c>
      <c r="L886" s="6" t="n">
        <f aca="false">IF(1_Data_EDA!C887="Home Office",1,0)</f>
        <v>0</v>
      </c>
      <c r="M886" s="6" t="n">
        <f aca="false">IF(1_Data_EDA!D887="Europe",1,0)</f>
        <v>0</v>
      </c>
      <c r="N886" s="6" t="n">
        <f aca="false">IF(1_Data_EDA!D887="LATAM",1,0)</f>
        <v>0</v>
      </c>
      <c r="O886" s="6" t="n">
        <f aca="false">IF(1_Data_EDA!D887="Pacific Asia",1,0)</f>
        <v>1</v>
      </c>
      <c r="P886" s="6" t="n">
        <f aca="false">IF(1_Data_EDA!D887="USCA",1,0)</f>
        <v>0</v>
      </c>
      <c r="Q886" s="6" t="n">
        <f aca="false">IF(C886&gt;MEDIAN(C$5:C$8004),1,0)</f>
        <v>1</v>
      </c>
      <c r="R886" s="6" t="n">
        <f aca="false">IF(D886&gt;2,1,0)</f>
        <v>0</v>
      </c>
    </row>
    <row r="887" customFormat="false" ht="15" hidden="false" customHeight="true" outlineLevel="0" collapsed="false">
      <c r="A887" s="6" t="n">
        <f aca="false">1_Data_EDA!O888</f>
        <v>1</v>
      </c>
      <c r="B887" s="6" t="n">
        <f aca="false">1_Data_EDA!H888</f>
        <v>0</v>
      </c>
      <c r="C887" s="7" t="n">
        <f aca="false">1_Data_EDA!I888</f>
        <v>50</v>
      </c>
      <c r="D887" s="6" t="n">
        <f aca="false">1_Data_EDA!J888</f>
        <v>2</v>
      </c>
      <c r="E887" s="7" t="n">
        <f aca="false">1_Data_EDA!K888</f>
        <v>100</v>
      </c>
      <c r="F887" s="7" t="n">
        <f aca="false">1_Data_EDA!L888</f>
        <v>15</v>
      </c>
      <c r="G887" s="8" t="n">
        <f aca="false">1_Data_EDA!M888</f>
        <v>0.150000006</v>
      </c>
      <c r="H887" s="6" t="n">
        <f aca="false">IF(1_Data_EDA!B888="First Class",1,0)</f>
        <v>0</v>
      </c>
      <c r="I887" s="6" t="n">
        <f aca="false">IF(1_Data_EDA!B888="Second Class",1,0)</f>
        <v>0</v>
      </c>
      <c r="J887" s="6" t="n">
        <f aca="false">IF(1_Data_EDA!B888="Same Day",1,0)</f>
        <v>1</v>
      </c>
      <c r="K887" s="6" t="n">
        <f aca="false">IF(1_Data_EDA!C888="Corporate",1,0)</f>
        <v>0</v>
      </c>
      <c r="L887" s="6" t="n">
        <f aca="false">IF(1_Data_EDA!C888="Home Office",1,0)</f>
        <v>0</v>
      </c>
      <c r="M887" s="6" t="n">
        <f aca="false">IF(1_Data_EDA!D888="Europe",1,0)</f>
        <v>0</v>
      </c>
      <c r="N887" s="6" t="n">
        <f aca="false">IF(1_Data_EDA!D888="LATAM",1,0)</f>
        <v>0</v>
      </c>
      <c r="O887" s="6" t="n">
        <f aca="false">IF(1_Data_EDA!D888="Pacific Asia",1,0)</f>
        <v>0</v>
      </c>
      <c r="P887" s="6" t="n">
        <f aca="false">IF(1_Data_EDA!D888="USCA",1,0)</f>
        <v>1</v>
      </c>
      <c r="Q887" s="6" t="n">
        <f aca="false">IF(C887&gt;MEDIAN(C$5:C$8004),1,0)</f>
        <v>0</v>
      </c>
      <c r="R887" s="6" t="n">
        <f aca="false">IF(D887&gt;2,1,0)</f>
        <v>0</v>
      </c>
    </row>
    <row r="888" customFormat="false" ht="15" hidden="false" customHeight="true" outlineLevel="0" collapsed="false">
      <c r="A888" s="6" t="n">
        <f aca="false">1_Data_EDA!O889</f>
        <v>1</v>
      </c>
      <c r="B888" s="6" t="n">
        <f aca="false">1_Data_EDA!H889</f>
        <v>1</v>
      </c>
      <c r="C888" s="7" t="n">
        <f aca="false">1_Data_EDA!I889</f>
        <v>299.980011</v>
      </c>
      <c r="D888" s="6" t="n">
        <f aca="false">1_Data_EDA!J889</f>
        <v>1</v>
      </c>
      <c r="E888" s="7" t="n">
        <f aca="false">1_Data_EDA!K889</f>
        <v>299.980011</v>
      </c>
      <c r="F888" s="7" t="n">
        <f aca="false">1_Data_EDA!L889</f>
        <v>15</v>
      </c>
      <c r="G888" s="8" t="n">
        <f aca="false">1_Data_EDA!M889</f>
        <v>0.050000001</v>
      </c>
      <c r="H888" s="6" t="n">
        <f aca="false">IF(1_Data_EDA!B889="First Class",1,0)</f>
        <v>1</v>
      </c>
      <c r="I888" s="6" t="n">
        <f aca="false">IF(1_Data_EDA!B889="Second Class",1,0)</f>
        <v>0</v>
      </c>
      <c r="J888" s="6" t="n">
        <f aca="false">IF(1_Data_EDA!B889="Same Day",1,0)</f>
        <v>0</v>
      </c>
      <c r="K888" s="6" t="n">
        <f aca="false">IF(1_Data_EDA!C889="Corporate",1,0)</f>
        <v>0</v>
      </c>
      <c r="L888" s="6" t="n">
        <f aca="false">IF(1_Data_EDA!C889="Home Office",1,0)</f>
        <v>0</v>
      </c>
      <c r="M888" s="6" t="n">
        <f aca="false">IF(1_Data_EDA!D889="Europe",1,0)</f>
        <v>0</v>
      </c>
      <c r="N888" s="6" t="n">
        <f aca="false">IF(1_Data_EDA!D889="LATAM",1,0)</f>
        <v>0</v>
      </c>
      <c r="O888" s="6" t="n">
        <f aca="false">IF(1_Data_EDA!D889="Pacific Asia",1,0)</f>
        <v>1</v>
      </c>
      <c r="P888" s="6" t="n">
        <f aca="false">IF(1_Data_EDA!D889="USCA",1,0)</f>
        <v>0</v>
      </c>
      <c r="Q888" s="6" t="n">
        <f aca="false">IF(C888&gt;MEDIAN(C$5:C$8004),1,0)</f>
        <v>1</v>
      </c>
      <c r="R888" s="6" t="n">
        <f aca="false">IF(D888&gt;2,1,0)</f>
        <v>0</v>
      </c>
    </row>
    <row r="889" customFormat="false" ht="15" hidden="false" customHeight="true" outlineLevel="0" collapsed="false">
      <c r="A889" s="6" t="n">
        <f aca="false">1_Data_EDA!O890</f>
        <v>0</v>
      </c>
      <c r="B889" s="6" t="n">
        <f aca="false">1_Data_EDA!H890</f>
        <v>4</v>
      </c>
      <c r="C889" s="7" t="n">
        <f aca="false">1_Data_EDA!I890</f>
        <v>129.9900055</v>
      </c>
      <c r="D889" s="6" t="n">
        <f aca="false">1_Data_EDA!J890</f>
        <v>1</v>
      </c>
      <c r="E889" s="7" t="n">
        <f aca="false">1_Data_EDA!K890</f>
        <v>129.9900055</v>
      </c>
      <c r="F889" s="7" t="n">
        <f aca="false">1_Data_EDA!L890</f>
        <v>1.299999952</v>
      </c>
      <c r="G889" s="8" t="n">
        <f aca="false">1_Data_EDA!M890</f>
        <v>0.01</v>
      </c>
      <c r="H889" s="6" t="n">
        <f aca="false">IF(1_Data_EDA!B890="First Class",1,0)</f>
        <v>0</v>
      </c>
      <c r="I889" s="6" t="n">
        <f aca="false">IF(1_Data_EDA!B890="Second Class",1,0)</f>
        <v>0</v>
      </c>
      <c r="J889" s="6" t="n">
        <f aca="false">IF(1_Data_EDA!B890="Same Day",1,0)</f>
        <v>0</v>
      </c>
      <c r="K889" s="6" t="n">
        <f aca="false">IF(1_Data_EDA!C890="Corporate",1,0)</f>
        <v>1</v>
      </c>
      <c r="L889" s="6" t="n">
        <f aca="false">IF(1_Data_EDA!C890="Home Office",1,0)</f>
        <v>0</v>
      </c>
      <c r="M889" s="6" t="n">
        <f aca="false">IF(1_Data_EDA!D890="Europe",1,0)</f>
        <v>0</v>
      </c>
      <c r="N889" s="6" t="n">
        <f aca="false">IF(1_Data_EDA!D890="LATAM",1,0)</f>
        <v>0</v>
      </c>
      <c r="O889" s="6" t="n">
        <f aca="false">IF(1_Data_EDA!D890="Pacific Asia",1,0)</f>
        <v>0</v>
      </c>
      <c r="P889" s="6" t="n">
        <f aca="false">IF(1_Data_EDA!D890="USCA",1,0)</f>
        <v>1</v>
      </c>
      <c r="Q889" s="6" t="n">
        <f aca="false">IF(C889&gt;MEDIAN(C$5:C$8004),1,0)</f>
        <v>1</v>
      </c>
      <c r="R889" s="6" t="n">
        <f aca="false">IF(D889&gt;2,1,0)</f>
        <v>0</v>
      </c>
    </row>
    <row r="890" customFormat="false" ht="15" hidden="false" customHeight="true" outlineLevel="0" collapsed="false">
      <c r="A890" s="6" t="n">
        <f aca="false">1_Data_EDA!O891</f>
        <v>0</v>
      </c>
      <c r="B890" s="6" t="n">
        <f aca="false">1_Data_EDA!H891</f>
        <v>4</v>
      </c>
      <c r="C890" s="7" t="n">
        <f aca="false">1_Data_EDA!I891</f>
        <v>50</v>
      </c>
      <c r="D890" s="6" t="n">
        <f aca="false">1_Data_EDA!J891</f>
        <v>4</v>
      </c>
      <c r="E890" s="7" t="n">
        <f aca="false">1_Data_EDA!K891</f>
        <v>200</v>
      </c>
      <c r="F890" s="7" t="n">
        <f aca="false">1_Data_EDA!L891</f>
        <v>6</v>
      </c>
      <c r="G890" s="8" t="n">
        <f aca="false">1_Data_EDA!M891</f>
        <v>0.029999999</v>
      </c>
      <c r="H890" s="6" t="n">
        <f aca="false">IF(1_Data_EDA!B891="First Class",1,0)</f>
        <v>0</v>
      </c>
      <c r="I890" s="6" t="n">
        <f aca="false">IF(1_Data_EDA!B891="Second Class",1,0)</f>
        <v>0</v>
      </c>
      <c r="J890" s="6" t="n">
        <f aca="false">IF(1_Data_EDA!B891="Same Day",1,0)</f>
        <v>0</v>
      </c>
      <c r="K890" s="6" t="n">
        <f aca="false">IF(1_Data_EDA!C891="Corporate",1,0)</f>
        <v>0</v>
      </c>
      <c r="L890" s="6" t="n">
        <f aca="false">IF(1_Data_EDA!C891="Home Office",1,0)</f>
        <v>0</v>
      </c>
      <c r="M890" s="6" t="n">
        <f aca="false">IF(1_Data_EDA!D891="Europe",1,0)</f>
        <v>1</v>
      </c>
      <c r="N890" s="6" t="n">
        <f aca="false">IF(1_Data_EDA!D891="LATAM",1,0)</f>
        <v>0</v>
      </c>
      <c r="O890" s="6" t="n">
        <f aca="false">IF(1_Data_EDA!D891="Pacific Asia",1,0)</f>
        <v>0</v>
      </c>
      <c r="P890" s="6" t="n">
        <f aca="false">IF(1_Data_EDA!D891="USCA",1,0)</f>
        <v>0</v>
      </c>
      <c r="Q890" s="6" t="n">
        <f aca="false">IF(C890&gt;MEDIAN(C$5:C$8004),1,0)</f>
        <v>0</v>
      </c>
      <c r="R890" s="6" t="n">
        <f aca="false">IF(D890&gt;2,1,0)</f>
        <v>1</v>
      </c>
    </row>
    <row r="891" customFormat="false" ht="15" hidden="false" customHeight="true" outlineLevel="0" collapsed="false">
      <c r="A891" s="6" t="n">
        <f aca="false">1_Data_EDA!O892</f>
        <v>1</v>
      </c>
      <c r="B891" s="6" t="n">
        <f aca="false">1_Data_EDA!H892</f>
        <v>4</v>
      </c>
      <c r="C891" s="7" t="n">
        <f aca="false">1_Data_EDA!I892</f>
        <v>399.980011</v>
      </c>
      <c r="D891" s="6" t="n">
        <f aca="false">1_Data_EDA!J892</f>
        <v>1</v>
      </c>
      <c r="E891" s="7" t="n">
        <f aca="false">1_Data_EDA!K892</f>
        <v>399.980011</v>
      </c>
      <c r="F891" s="7" t="n">
        <f aca="false">1_Data_EDA!L892</f>
        <v>68</v>
      </c>
      <c r="G891" s="8" t="n">
        <f aca="false">1_Data_EDA!M892</f>
        <v>0.170000002</v>
      </c>
      <c r="H891" s="6" t="n">
        <f aca="false">IF(1_Data_EDA!B892="First Class",1,0)</f>
        <v>0</v>
      </c>
      <c r="I891" s="6" t="n">
        <f aca="false">IF(1_Data_EDA!B892="Second Class",1,0)</f>
        <v>0</v>
      </c>
      <c r="J891" s="6" t="n">
        <f aca="false">IF(1_Data_EDA!B892="Same Day",1,0)</f>
        <v>0</v>
      </c>
      <c r="K891" s="6" t="n">
        <f aca="false">IF(1_Data_EDA!C892="Corporate",1,0)</f>
        <v>1</v>
      </c>
      <c r="L891" s="6" t="n">
        <f aca="false">IF(1_Data_EDA!C892="Home Office",1,0)</f>
        <v>0</v>
      </c>
      <c r="M891" s="6" t="n">
        <f aca="false">IF(1_Data_EDA!D892="Europe",1,0)</f>
        <v>0</v>
      </c>
      <c r="N891" s="6" t="n">
        <f aca="false">IF(1_Data_EDA!D892="LATAM",1,0)</f>
        <v>1</v>
      </c>
      <c r="O891" s="6" t="n">
        <f aca="false">IF(1_Data_EDA!D892="Pacific Asia",1,0)</f>
        <v>0</v>
      </c>
      <c r="P891" s="6" t="n">
        <f aca="false">IF(1_Data_EDA!D892="USCA",1,0)</f>
        <v>0</v>
      </c>
      <c r="Q891" s="6" t="n">
        <f aca="false">IF(C891&gt;MEDIAN(C$5:C$8004),1,0)</f>
        <v>1</v>
      </c>
      <c r="R891" s="6" t="n">
        <f aca="false">IF(D891&gt;2,1,0)</f>
        <v>0</v>
      </c>
    </row>
    <row r="892" customFormat="false" ht="15" hidden="false" customHeight="true" outlineLevel="0" collapsed="false">
      <c r="A892" s="6" t="n">
        <f aca="false">1_Data_EDA!O893</f>
        <v>0</v>
      </c>
      <c r="B892" s="6" t="n">
        <f aca="false">1_Data_EDA!H893</f>
        <v>4</v>
      </c>
      <c r="C892" s="7" t="n">
        <f aca="false">1_Data_EDA!I893</f>
        <v>215.8200073</v>
      </c>
      <c r="D892" s="6" t="n">
        <f aca="false">1_Data_EDA!J893</f>
        <v>1</v>
      </c>
      <c r="E892" s="7" t="n">
        <f aca="false">1_Data_EDA!K893</f>
        <v>215.8200073</v>
      </c>
      <c r="F892" s="7" t="n">
        <f aca="false">1_Data_EDA!L893</f>
        <v>28.05999947</v>
      </c>
      <c r="G892" s="8" t="n">
        <f aca="false">1_Data_EDA!M893</f>
        <v>0.129999995</v>
      </c>
      <c r="H892" s="6" t="n">
        <f aca="false">IF(1_Data_EDA!B893="First Class",1,0)</f>
        <v>0</v>
      </c>
      <c r="I892" s="6" t="n">
        <f aca="false">IF(1_Data_EDA!B893="Second Class",1,0)</f>
        <v>0</v>
      </c>
      <c r="J892" s="6" t="n">
        <f aca="false">IF(1_Data_EDA!B893="Same Day",1,0)</f>
        <v>0</v>
      </c>
      <c r="K892" s="6" t="n">
        <f aca="false">IF(1_Data_EDA!C893="Corporate",1,0)</f>
        <v>0</v>
      </c>
      <c r="L892" s="6" t="n">
        <f aca="false">IF(1_Data_EDA!C893="Home Office",1,0)</f>
        <v>0</v>
      </c>
      <c r="M892" s="6" t="n">
        <f aca="false">IF(1_Data_EDA!D893="Europe",1,0)</f>
        <v>0</v>
      </c>
      <c r="N892" s="6" t="n">
        <f aca="false">IF(1_Data_EDA!D893="LATAM",1,0)</f>
        <v>0</v>
      </c>
      <c r="O892" s="6" t="n">
        <f aca="false">IF(1_Data_EDA!D893="Pacific Asia",1,0)</f>
        <v>1</v>
      </c>
      <c r="P892" s="6" t="n">
        <f aca="false">IF(1_Data_EDA!D893="USCA",1,0)</f>
        <v>0</v>
      </c>
      <c r="Q892" s="6" t="n">
        <f aca="false">IF(C892&gt;MEDIAN(C$5:C$8004),1,0)</f>
        <v>1</v>
      </c>
      <c r="R892" s="6" t="n">
        <f aca="false">IF(D892&gt;2,1,0)</f>
        <v>0</v>
      </c>
    </row>
    <row r="893" customFormat="false" ht="15" hidden="false" customHeight="true" outlineLevel="0" collapsed="false">
      <c r="A893" s="6" t="n">
        <f aca="false">1_Data_EDA!O894</f>
        <v>0</v>
      </c>
      <c r="B893" s="6" t="n">
        <f aca="false">1_Data_EDA!H894</f>
        <v>4</v>
      </c>
      <c r="C893" s="7" t="n">
        <f aca="false">1_Data_EDA!I894</f>
        <v>49.97999954</v>
      </c>
      <c r="D893" s="6" t="n">
        <f aca="false">1_Data_EDA!J894</f>
        <v>4</v>
      </c>
      <c r="E893" s="7" t="n">
        <f aca="false">1_Data_EDA!K894</f>
        <v>199.9199982</v>
      </c>
      <c r="F893" s="7" t="n">
        <f aca="false">1_Data_EDA!L894</f>
        <v>29.98999977</v>
      </c>
      <c r="G893" s="8" t="n">
        <f aca="false">1_Data_EDA!M894</f>
        <v>0.150000006</v>
      </c>
      <c r="H893" s="6" t="n">
        <f aca="false">IF(1_Data_EDA!B894="First Class",1,0)</f>
        <v>0</v>
      </c>
      <c r="I893" s="6" t="n">
        <f aca="false">IF(1_Data_EDA!B894="Second Class",1,0)</f>
        <v>0</v>
      </c>
      <c r="J893" s="6" t="n">
        <f aca="false">IF(1_Data_EDA!B894="Same Day",1,0)</f>
        <v>0</v>
      </c>
      <c r="K893" s="6" t="n">
        <f aca="false">IF(1_Data_EDA!C894="Corporate",1,0)</f>
        <v>0</v>
      </c>
      <c r="L893" s="6" t="n">
        <f aca="false">IF(1_Data_EDA!C894="Home Office",1,0)</f>
        <v>0</v>
      </c>
      <c r="M893" s="6" t="n">
        <f aca="false">IF(1_Data_EDA!D894="Europe",1,0)</f>
        <v>0</v>
      </c>
      <c r="N893" s="6" t="n">
        <f aca="false">IF(1_Data_EDA!D894="LATAM",1,0)</f>
        <v>0</v>
      </c>
      <c r="O893" s="6" t="n">
        <f aca="false">IF(1_Data_EDA!D894="Pacific Asia",1,0)</f>
        <v>0</v>
      </c>
      <c r="P893" s="6" t="n">
        <f aca="false">IF(1_Data_EDA!D894="USCA",1,0)</f>
        <v>1</v>
      </c>
      <c r="Q893" s="6" t="n">
        <f aca="false">IF(C893&gt;MEDIAN(C$5:C$8004),1,0)</f>
        <v>0</v>
      </c>
      <c r="R893" s="6" t="n">
        <f aca="false">IF(D893&gt;2,1,0)</f>
        <v>1</v>
      </c>
    </row>
    <row r="894" customFormat="false" ht="15" hidden="false" customHeight="true" outlineLevel="0" collapsed="false">
      <c r="A894" s="6" t="n">
        <f aca="false">1_Data_EDA!O895</f>
        <v>0</v>
      </c>
      <c r="B894" s="6" t="n">
        <f aca="false">1_Data_EDA!H895</f>
        <v>4</v>
      </c>
      <c r="C894" s="7" t="n">
        <f aca="false">1_Data_EDA!I895</f>
        <v>50</v>
      </c>
      <c r="D894" s="6" t="n">
        <f aca="false">1_Data_EDA!J895</f>
        <v>4</v>
      </c>
      <c r="E894" s="7" t="n">
        <f aca="false">1_Data_EDA!K895</f>
        <v>200</v>
      </c>
      <c r="F894" s="7" t="n">
        <f aca="false">1_Data_EDA!L895</f>
        <v>10</v>
      </c>
      <c r="G894" s="8" t="n">
        <f aca="false">1_Data_EDA!M895</f>
        <v>0.050000001</v>
      </c>
      <c r="H894" s="6" t="n">
        <f aca="false">IF(1_Data_EDA!B895="First Class",1,0)</f>
        <v>0</v>
      </c>
      <c r="I894" s="6" t="n">
        <f aca="false">IF(1_Data_EDA!B895="Second Class",1,0)</f>
        <v>0</v>
      </c>
      <c r="J894" s="6" t="n">
        <f aca="false">IF(1_Data_EDA!B895="Same Day",1,0)</f>
        <v>0</v>
      </c>
      <c r="K894" s="6" t="n">
        <f aca="false">IF(1_Data_EDA!C895="Corporate",1,0)</f>
        <v>0</v>
      </c>
      <c r="L894" s="6" t="n">
        <f aca="false">IF(1_Data_EDA!C895="Home Office",1,0)</f>
        <v>0</v>
      </c>
      <c r="M894" s="6" t="n">
        <f aca="false">IF(1_Data_EDA!D895="Europe",1,0)</f>
        <v>1</v>
      </c>
      <c r="N894" s="6" t="n">
        <f aca="false">IF(1_Data_EDA!D895="LATAM",1,0)</f>
        <v>0</v>
      </c>
      <c r="O894" s="6" t="n">
        <f aca="false">IF(1_Data_EDA!D895="Pacific Asia",1,0)</f>
        <v>0</v>
      </c>
      <c r="P894" s="6" t="n">
        <f aca="false">IF(1_Data_EDA!D895="USCA",1,0)</f>
        <v>0</v>
      </c>
      <c r="Q894" s="6" t="n">
        <f aca="false">IF(C894&gt;MEDIAN(C$5:C$8004),1,0)</f>
        <v>0</v>
      </c>
      <c r="R894" s="6" t="n">
        <f aca="false">IF(D894&gt;2,1,0)</f>
        <v>1</v>
      </c>
    </row>
    <row r="895" customFormat="false" ht="15" hidden="false" customHeight="true" outlineLevel="0" collapsed="false">
      <c r="A895" s="6" t="n">
        <f aca="false">1_Data_EDA!O896</f>
        <v>1</v>
      </c>
      <c r="B895" s="6" t="n">
        <f aca="false">1_Data_EDA!H896</f>
        <v>4</v>
      </c>
      <c r="C895" s="7" t="n">
        <f aca="false">1_Data_EDA!I896</f>
        <v>50</v>
      </c>
      <c r="D895" s="6" t="n">
        <f aca="false">1_Data_EDA!J896</f>
        <v>2</v>
      </c>
      <c r="E895" s="7" t="n">
        <f aca="false">1_Data_EDA!K896</f>
        <v>100</v>
      </c>
      <c r="F895" s="7" t="n">
        <f aca="false">1_Data_EDA!L896</f>
        <v>3</v>
      </c>
      <c r="G895" s="8" t="n">
        <f aca="false">1_Data_EDA!M896</f>
        <v>0.029999999</v>
      </c>
      <c r="H895" s="6" t="n">
        <f aca="false">IF(1_Data_EDA!B896="First Class",1,0)</f>
        <v>0</v>
      </c>
      <c r="I895" s="6" t="n">
        <f aca="false">IF(1_Data_EDA!B896="Second Class",1,0)</f>
        <v>0</v>
      </c>
      <c r="J895" s="6" t="n">
        <f aca="false">IF(1_Data_EDA!B896="Same Day",1,0)</f>
        <v>0</v>
      </c>
      <c r="K895" s="6" t="n">
        <f aca="false">IF(1_Data_EDA!C896="Corporate",1,0)</f>
        <v>1</v>
      </c>
      <c r="L895" s="6" t="n">
        <f aca="false">IF(1_Data_EDA!C896="Home Office",1,0)</f>
        <v>0</v>
      </c>
      <c r="M895" s="6" t="n">
        <f aca="false">IF(1_Data_EDA!D896="Europe",1,0)</f>
        <v>0</v>
      </c>
      <c r="N895" s="6" t="n">
        <f aca="false">IF(1_Data_EDA!D896="LATAM",1,0)</f>
        <v>0</v>
      </c>
      <c r="O895" s="6" t="n">
        <f aca="false">IF(1_Data_EDA!D896="Pacific Asia",1,0)</f>
        <v>0</v>
      </c>
      <c r="P895" s="6" t="n">
        <f aca="false">IF(1_Data_EDA!D896="USCA",1,0)</f>
        <v>1</v>
      </c>
      <c r="Q895" s="6" t="n">
        <f aca="false">IF(C895&gt;MEDIAN(C$5:C$8004),1,0)</f>
        <v>0</v>
      </c>
      <c r="R895" s="6" t="n">
        <f aca="false">IF(D895&gt;2,1,0)</f>
        <v>0</v>
      </c>
    </row>
    <row r="896" customFormat="false" ht="15" hidden="false" customHeight="true" outlineLevel="0" collapsed="false">
      <c r="A896" s="6" t="n">
        <f aca="false">1_Data_EDA!O897</f>
        <v>1</v>
      </c>
      <c r="B896" s="6" t="n">
        <f aca="false">1_Data_EDA!H897</f>
        <v>1</v>
      </c>
      <c r="C896" s="7" t="n">
        <f aca="false">1_Data_EDA!I897</f>
        <v>14.98999977</v>
      </c>
      <c r="D896" s="6" t="n">
        <f aca="false">1_Data_EDA!J897</f>
        <v>2</v>
      </c>
      <c r="E896" s="7" t="n">
        <f aca="false">1_Data_EDA!K897</f>
        <v>29.97999954</v>
      </c>
      <c r="F896" s="7" t="n">
        <f aca="false">1_Data_EDA!L897</f>
        <v>5.400000095</v>
      </c>
      <c r="G896" s="8" t="n">
        <f aca="false">1_Data_EDA!M897</f>
        <v>0.180000007</v>
      </c>
      <c r="H896" s="6" t="n">
        <f aca="false">IF(1_Data_EDA!B897="First Class",1,0)</f>
        <v>1</v>
      </c>
      <c r="I896" s="6" t="n">
        <f aca="false">IF(1_Data_EDA!B897="Second Class",1,0)</f>
        <v>0</v>
      </c>
      <c r="J896" s="6" t="n">
        <f aca="false">IF(1_Data_EDA!B897="Same Day",1,0)</f>
        <v>0</v>
      </c>
      <c r="K896" s="6" t="n">
        <f aca="false">IF(1_Data_EDA!C897="Corporate",1,0)</f>
        <v>1</v>
      </c>
      <c r="L896" s="6" t="n">
        <f aca="false">IF(1_Data_EDA!C897="Home Office",1,0)</f>
        <v>0</v>
      </c>
      <c r="M896" s="6" t="n">
        <f aca="false">IF(1_Data_EDA!D897="Europe",1,0)</f>
        <v>0</v>
      </c>
      <c r="N896" s="6" t="n">
        <f aca="false">IF(1_Data_EDA!D897="LATAM",1,0)</f>
        <v>0</v>
      </c>
      <c r="O896" s="6" t="n">
        <f aca="false">IF(1_Data_EDA!D897="Pacific Asia",1,0)</f>
        <v>0</v>
      </c>
      <c r="P896" s="6" t="n">
        <f aca="false">IF(1_Data_EDA!D897="USCA",1,0)</f>
        <v>1</v>
      </c>
      <c r="Q896" s="6" t="n">
        <f aca="false">IF(C896&gt;MEDIAN(C$5:C$8004),1,0)</f>
        <v>0</v>
      </c>
      <c r="R896" s="6" t="n">
        <f aca="false">IF(D896&gt;2,1,0)</f>
        <v>0</v>
      </c>
    </row>
    <row r="897" customFormat="false" ht="15" hidden="false" customHeight="true" outlineLevel="0" collapsed="false">
      <c r="A897" s="6" t="n">
        <f aca="false">1_Data_EDA!O898</f>
        <v>0</v>
      </c>
      <c r="B897" s="6" t="n">
        <f aca="false">1_Data_EDA!H898</f>
        <v>2</v>
      </c>
      <c r="C897" s="7" t="n">
        <f aca="false">1_Data_EDA!I898</f>
        <v>199.9900055</v>
      </c>
      <c r="D897" s="6" t="n">
        <f aca="false">1_Data_EDA!J898</f>
        <v>1</v>
      </c>
      <c r="E897" s="7" t="n">
        <f aca="false">1_Data_EDA!K898</f>
        <v>199.9900055</v>
      </c>
      <c r="F897" s="7" t="n">
        <f aca="false">1_Data_EDA!L898</f>
        <v>6</v>
      </c>
      <c r="G897" s="8" t="n">
        <f aca="false">1_Data_EDA!M898</f>
        <v>0.029999999</v>
      </c>
      <c r="H897" s="6" t="n">
        <f aca="false">IF(1_Data_EDA!B898="First Class",1,0)</f>
        <v>0</v>
      </c>
      <c r="I897" s="6" t="n">
        <f aca="false">IF(1_Data_EDA!B898="Second Class",1,0)</f>
        <v>1</v>
      </c>
      <c r="J897" s="6" t="n">
        <f aca="false">IF(1_Data_EDA!B898="Same Day",1,0)</f>
        <v>0</v>
      </c>
      <c r="K897" s="6" t="n">
        <f aca="false">IF(1_Data_EDA!C898="Corporate",1,0)</f>
        <v>0</v>
      </c>
      <c r="L897" s="6" t="n">
        <f aca="false">IF(1_Data_EDA!C898="Home Office",1,0)</f>
        <v>0</v>
      </c>
      <c r="M897" s="6" t="n">
        <f aca="false">IF(1_Data_EDA!D898="Europe",1,0)</f>
        <v>0</v>
      </c>
      <c r="N897" s="6" t="n">
        <f aca="false">IF(1_Data_EDA!D898="LATAM",1,0)</f>
        <v>1</v>
      </c>
      <c r="O897" s="6" t="n">
        <f aca="false">IF(1_Data_EDA!D898="Pacific Asia",1,0)</f>
        <v>0</v>
      </c>
      <c r="P897" s="6" t="n">
        <f aca="false">IF(1_Data_EDA!D898="USCA",1,0)</f>
        <v>0</v>
      </c>
      <c r="Q897" s="6" t="n">
        <f aca="false">IF(C897&gt;MEDIAN(C$5:C$8004),1,0)</f>
        <v>1</v>
      </c>
      <c r="R897" s="6" t="n">
        <f aca="false">IF(D897&gt;2,1,0)</f>
        <v>0</v>
      </c>
    </row>
    <row r="898" customFormat="false" ht="15" hidden="false" customHeight="true" outlineLevel="0" collapsed="false">
      <c r="A898" s="6" t="n">
        <f aca="false">1_Data_EDA!O899</f>
        <v>1</v>
      </c>
      <c r="B898" s="6" t="n">
        <f aca="false">1_Data_EDA!H899</f>
        <v>4</v>
      </c>
      <c r="C898" s="7" t="n">
        <f aca="false">1_Data_EDA!I899</f>
        <v>49.97999954</v>
      </c>
      <c r="D898" s="6" t="n">
        <f aca="false">1_Data_EDA!J899</f>
        <v>1</v>
      </c>
      <c r="E898" s="7" t="n">
        <f aca="false">1_Data_EDA!K899</f>
        <v>49.97999954</v>
      </c>
      <c r="F898" s="7" t="n">
        <f aca="false">1_Data_EDA!L899</f>
        <v>2.75</v>
      </c>
      <c r="G898" s="8" t="n">
        <f aca="false">1_Data_EDA!M899</f>
        <v>0.059999999</v>
      </c>
      <c r="H898" s="6" t="n">
        <f aca="false">IF(1_Data_EDA!B899="First Class",1,0)</f>
        <v>0</v>
      </c>
      <c r="I898" s="6" t="n">
        <f aca="false">IF(1_Data_EDA!B899="Second Class",1,0)</f>
        <v>0</v>
      </c>
      <c r="J898" s="6" t="n">
        <f aca="false">IF(1_Data_EDA!B899="Same Day",1,0)</f>
        <v>0</v>
      </c>
      <c r="K898" s="6" t="n">
        <f aca="false">IF(1_Data_EDA!C899="Corporate",1,0)</f>
        <v>0</v>
      </c>
      <c r="L898" s="6" t="n">
        <f aca="false">IF(1_Data_EDA!C899="Home Office",1,0)</f>
        <v>0</v>
      </c>
      <c r="M898" s="6" t="n">
        <f aca="false">IF(1_Data_EDA!D899="Europe",1,0)</f>
        <v>0</v>
      </c>
      <c r="N898" s="6" t="n">
        <f aca="false">IF(1_Data_EDA!D899="LATAM",1,0)</f>
        <v>0</v>
      </c>
      <c r="O898" s="6" t="n">
        <f aca="false">IF(1_Data_EDA!D899="Pacific Asia",1,0)</f>
        <v>1</v>
      </c>
      <c r="P898" s="6" t="n">
        <f aca="false">IF(1_Data_EDA!D899="USCA",1,0)</f>
        <v>0</v>
      </c>
      <c r="Q898" s="6" t="n">
        <f aca="false">IF(C898&gt;MEDIAN(C$5:C$8004),1,0)</f>
        <v>0</v>
      </c>
      <c r="R898" s="6" t="n">
        <f aca="false">IF(D898&gt;2,1,0)</f>
        <v>0</v>
      </c>
    </row>
    <row r="899" customFormat="false" ht="15" hidden="false" customHeight="true" outlineLevel="0" collapsed="false">
      <c r="A899" s="6" t="n">
        <f aca="false">1_Data_EDA!O900</f>
        <v>1</v>
      </c>
      <c r="B899" s="6" t="n">
        <f aca="false">1_Data_EDA!H900</f>
        <v>2</v>
      </c>
      <c r="C899" s="7" t="n">
        <f aca="false">1_Data_EDA!I900</f>
        <v>399.980011</v>
      </c>
      <c r="D899" s="6" t="n">
        <f aca="false">1_Data_EDA!J900</f>
        <v>1</v>
      </c>
      <c r="E899" s="7" t="n">
        <f aca="false">1_Data_EDA!K900</f>
        <v>399.980011</v>
      </c>
      <c r="F899" s="7" t="n">
        <f aca="false">1_Data_EDA!L900</f>
        <v>52</v>
      </c>
      <c r="G899" s="8" t="n">
        <f aca="false">1_Data_EDA!M900</f>
        <v>0.129999995</v>
      </c>
      <c r="H899" s="6" t="n">
        <f aca="false">IF(1_Data_EDA!B900="First Class",1,0)</f>
        <v>0</v>
      </c>
      <c r="I899" s="6" t="n">
        <f aca="false">IF(1_Data_EDA!B900="Second Class",1,0)</f>
        <v>1</v>
      </c>
      <c r="J899" s="6" t="n">
        <f aca="false">IF(1_Data_EDA!B900="Same Day",1,0)</f>
        <v>0</v>
      </c>
      <c r="K899" s="6" t="n">
        <f aca="false">IF(1_Data_EDA!C900="Corporate",1,0)</f>
        <v>0</v>
      </c>
      <c r="L899" s="6" t="n">
        <f aca="false">IF(1_Data_EDA!C900="Home Office",1,0)</f>
        <v>0</v>
      </c>
      <c r="M899" s="6" t="n">
        <f aca="false">IF(1_Data_EDA!D900="Europe",1,0)</f>
        <v>1</v>
      </c>
      <c r="N899" s="6" t="n">
        <f aca="false">IF(1_Data_EDA!D900="LATAM",1,0)</f>
        <v>0</v>
      </c>
      <c r="O899" s="6" t="n">
        <f aca="false">IF(1_Data_EDA!D900="Pacific Asia",1,0)</f>
        <v>0</v>
      </c>
      <c r="P899" s="6" t="n">
        <f aca="false">IF(1_Data_EDA!D900="USCA",1,0)</f>
        <v>0</v>
      </c>
      <c r="Q899" s="6" t="n">
        <f aca="false">IF(C899&gt;MEDIAN(C$5:C$8004),1,0)</f>
        <v>1</v>
      </c>
      <c r="R899" s="6" t="n">
        <f aca="false">IF(D899&gt;2,1,0)</f>
        <v>0</v>
      </c>
    </row>
    <row r="900" customFormat="false" ht="15" hidden="false" customHeight="true" outlineLevel="0" collapsed="false">
      <c r="A900" s="6" t="n">
        <f aca="false">1_Data_EDA!O901</f>
        <v>0</v>
      </c>
      <c r="B900" s="6" t="n">
        <f aca="false">1_Data_EDA!H901</f>
        <v>4</v>
      </c>
      <c r="C900" s="7" t="n">
        <f aca="false">1_Data_EDA!I901</f>
        <v>99.98999786</v>
      </c>
      <c r="D900" s="6" t="n">
        <f aca="false">1_Data_EDA!J901</f>
        <v>1</v>
      </c>
      <c r="E900" s="7" t="n">
        <f aca="false">1_Data_EDA!K901</f>
        <v>99.98999786</v>
      </c>
      <c r="F900" s="7" t="n">
        <f aca="false">1_Data_EDA!L901</f>
        <v>7</v>
      </c>
      <c r="G900" s="8" t="n">
        <f aca="false">1_Data_EDA!M901</f>
        <v>0.07</v>
      </c>
      <c r="H900" s="6" t="n">
        <f aca="false">IF(1_Data_EDA!B901="First Class",1,0)</f>
        <v>0</v>
      </c>
      <c r="I900" s="6" t="n">
        <f aca="false">IF(1_Data_EDA!B901="Second Class",1,0)</f>
        <v>0</v>
      </c>
      <c r="J900" s="6" t="n">
        <f aca="false">IF(1_Data_EDA!B901="Same Day",1,0)</f>
        <v>0</v>
      </c>
      <c r="K900" s="6" t="n">
        <f aca="false">IF(1_Data_EDA!C901="Corporate",1,0)</f>
        <v>0</v>
      </c>
      <c r="L900" s="6" t="n">
        <f aca="false">IF(1_Data_EDA!C901="Home Office",1,0)</f>
        <v>0</v>
      </c>
      <c r="M900" s="6" t="n">
        <f aca="false">IF(1_Data_EDA!D901="Europe",1,0)</f>
        <v>0</v>
      </c>
      <c r="N900" s="6" t="n">
        <f aca="false">IF(1_Data_EDA!D901="LATAM",1,0)</f>
        <v>1</v>
      </c>
      <c r="O900" s="6" t="n">
        <f aca="false">IF(1_Data_EDA!D901="Pacific Asia",1,0)</f>
        <v>0</v>
      </c>
      <c r="P900" s="6" t="n">
        <f aca="false">IF(1_Data_EDA!D901="USCA",1,0)</f>
        <v>0</v>
      </c>
      <c r="Q900" s="6" t="n">
        <f aca="false">IF(C900&gt;MEDIAN(C$5:C$8004),1,0)</f>
        <v>1</v>
      </c>
      <c r="R900" s="6" t="n">
        <f aca="false">IF(D900&gt;2,1,0)</f>
        <v>0</v>
      </c>
    </row>
    <row r="901" customFormat="false" ht="15" hidden="false" customHeight="true" outlineLevel="0" collapsed="false">
      <c r="A901" s="6" t="n">
        <f aca="false">1_Data_EDA!O902</f>
        <v>1</v>
      </c>
      <c r="B901" s="6" t="n">
        <f aca="false">1_Data_EDA!H902</f>
        <v>4</v>
      </c>
      <c r="C901" s="7" t="n">
        <f aca="false">1_Data_EDA!I902</f>
        <v>59.99000168</v>
      </c>
      <c r="D901" s="6" t="n">
        <f aca="false">1_Data_EDA!J902</f>
        <v>1</v>
      </c>
      <c r="E901" s="7" t="n">
        <f aca="false">1_Data_EDA!K902</f>
        <v>59.99000168</v>
      </c>
      <c r="F901" s="7" t="n">
        <f aca="false">1_Data_EDA!L902</f>
        <v>7.800000191</v>
      </c>
      <c r="G901" s="8" t="n">
        <f aca="false">1_Data_EDA!M902</f>
        <v>0.129999995</v>
      </c>
      <c r="H901" s="6" t="n">
        <f aca="false">IF(1_Data_EDA!B902="First Class",1,0)</f>
        <v>0</v>
      </c>
      <c r="I901" s="6" t="n">
        <f aca="false">IF(1_Data_EDA!B902="Second Class",1,0)</f>
        <v>0</v>
      </c>
      <c r="J901" s="6" t="n">
        <f aca="false">IF(1_Data_EDA!B902="Same Day",1,0)</f>
        <v>0</v>
      </c>
      <c r="K901" s="6" t="n">
        <f aca="false">IF(1_Data_EDA!C902="Corporate",1,0)</f>
        <v>0</v>
      </c>
      <c r="L901" s="6" t="n">
        <f aca="false">IF(1_Data_EDA!C902="Home Office",1,0)</f>
        <v>0</v>
      </c>
      <c r="M901" s="6" t="n">
        <f aca="false">IF(1_Data_EDA!D902="Europe",1,0)</f>
        <v>0</v>
      </c>
      <c r="N901" s="6" t="n">
        <f aca="false">IF(1_Data_EDA!D902="LATAM",1,0)</f>
        <v>0</v>
      </c>
      <c r="O901" s="6" t="n">
        <f aca="false">IF(1_Data_EDA!D902="Pacific Asia",1,0)</f>
        <v>1</v>
      </c>
      <c r="P901" s="6" t="n">
        <f aca="false">IF(1_Data_EDA!D902="USCA",1,0)</f>
        <v>0</v>
      </c>
      <c r="Q901" s="6" t="n">
        <f aca="false">IF(C901&gt;MEDIAN(C$5:C$8004),1,0)</f>
        <v>0</v>
      </c>
      <c r="R901" s="6" t="n">
        <f aca="false">IF(D901&gt;2,1,0)</f>
        <v>0</v>
      </c>
    </row>
    <row r="902" customFormat="false" ht="15" hidden="false" customHeight="true" outlineLevel="0" collapsed="false">
      <c r="A902" s="6" t="n">
        <f aca="false">1_Data_EDA!O903</f>
        <v>0</v>
      </c>
      <c r="B902" s="6" t="n">
        <f aca="false">1_Data_EDA!H903</f>
        <v>0</v>
      </c>
      <c r="C902" s="7" t="n">
        <f aca="false">1_Data_EDA!I903</f>
        <v>59.99000168</v>
      </c>
      <c r="D902" s="6" t="n">
        <f aca="false">1_Data_EDA!J903</f>
        <v>2</v>
      </c>
      <c r="E902" s="7" t="n">
        <f aca="false">1_Data_EDA!K903</f>
        <v>119.9800034</v>
      </c>
      <c r="F902" s="7" t="n">
        <f aca="false">1_Data_EDA!L903</f>
        <v>8.399999619</v>
      </c>
      <c r="G902" s="8" t="n">
        <f aca="false">1_Data_EDA!M903</f>
        <v>0.07</v>
      </c>
      <c r="H902" s="6" t="n">
        <f aca="false">IF(1_Data_EDA!B903="First Class",1,0)</f>
        <v>0</v>
      </c>
      <c r="I902" s="6" t="n">
        <f aca="false">IF(1_Data_EDA!B903="Second Class",1,0)</f>
        <v>0</v>
      </c>
      <c r="J902" s="6" t="n">
        <f aca="false">IF(1_Data_EDA!B903="Same Day",1,0)</f>
        <v>1</v>
      </c>
      <c r="K902" s="6" t="n">
        <f aca="false">IF(1_Data_EDA!C903="Corporate",1,0)</f>
        <v>0</v>
      </c>
      <c r="L902" s="6" t="n">
        <f aca="false">IF(1_Data_EDA!C903="Home Office",1,0)</f>
        <v>0</v>
      </c>
      <c r="M902" s="6" t="n">
        <f aca="false">IF(1_Data_EDA!D903="Europe",1,0)</f>
        <v>0</v>
      </c>
      <c r="N902" s="6" t="n">
        <f aca="false">IF(1_Data_EDA!D903="LATAM",1,0)</f>
        <v>0</v>
      </c>
      <c r="O902" s="6" t="n">
        <f aca="false">IF(1_Data_EDA!D903="Pacific Asia",1,0)</f>
        <v>0</v>
      </c>
      <c r="P902" s="6" t="n">
        <f aca="false">IF(1_Data_EDA!D903="USCA",1,0)</f>
        <v>1</v>
      </c>
      <c r="Q902" s="6" t="n">
        <f aca="false">IF(C902&gt;MEDIAN(C$5:C$8004),1,0)</f>
        <v>0</v>
      </c>
      <c r="R902" s="6" t="n">
        <f aca="false">IF(D902&gt;2,1,0)</f>
        <v>0</v>
      </c>
    </row>
    <row r="903" customFormat="false" ht="15" hidden="false" customHeight="true" outlineLevel="0" collapsed="false">
      <c r="A903" s="6" t="n">
        <f aca="false">1_Data_EDA!O904</f>
        <v>1</v>
      </c>
      <c r="B903" s="6" t="n">
        <f aca="false">1_Data_EDA!H904</f>
        <v>4</v>
      </c>
      <c r="C903" s="7" t="n">
        <f aca="false">1_Data_EDA!I904</f>
        <v>532.5800171</v>
      </c>
      <c r="D903" s="6" t="n">
        <f aca="false">1_Data_EDA!J904</f>
        <v>1</v>
      </c>
      <c r="E903" s="7" t="n">
        <f aca="false">1_Data_EDA!K904</f>
        <v>532.5800171</v>
      </c>
      <c r="F903" s="7" t="n">
        <f aca="false">1_Data_EDA!L904</f>
        <v>15.97999954</v>
      </c>
      <c r="G903" s="8" t="n">
        <f aca="false">1_Data_EDA!M904</f>
        <v>0.029999999</v>
      </c>
      <c r="H903" s="6" t="n">
        <f aca="false">IF(1_Data_EDA!B904="First Class",1,0)</f>
        <v>0</v>
      </c>
      <c r="I903" s="6" t="n">
        <f aca="false">IF(1_Data_EDA!B904="Second Class",1,0)</f>
        <v>0</v>
      </c>
      <c r="J903" s="6" t="n">
        <f aca="false">IF(1_Data_EDA!B904="Same Day",1,0)</f>
        <v>0</v>
      </c>
      <c r="K903" s="6" t="n">
        <f aca="false">IF(1_Data_EDA!C904="Corporate",1,0)</f>
        <v>1</v>
      </c>
      <c r="L903" s="6" t="n">
        <f aca="false">IF(1_Data_EDA!C904="Home Office",1,0)</f>
        <v>0</v>
      </c>
      <c r="M903" s="6" t="n">
        <f aca="false">IF(1_Data_EDA!D904="Europe",1,0)</f>
        <v>0</v>
      </c>
      <c r="N903" s="6" t="n">
        <f aca="false">IF(1_Data_EDA!D904="LATAM",1,0)</f>
        <v>0</v>
      </c>
      <c r="O903" s="6" t="n">
        <f aca="false">IF(1_Data_EDA!D904="Pacific Asia",1,0)</f>
        <v>1</v>
      </c>
      <c r="P903" s="6" t="n">
        <f aca="false">IF(1_Data_EDA!D904="USCA",1,0)</f>
        <v>0</v>
      </c>
      <c r="Q903" s="6" t="n">
        <f aca="false">IF(C903&gt;MEDIAN(C$5:C$8004),1,0)</f>
        <v>1</v>
      </c>
      <c r="R903" s="6" t="n">
        <f aca="false">IF(D903&gt;2,1,0)</f>
        <v>0</v>
      </c>
    </row>
    <row r="904" customFormat="false" ht="15" hidden="false" customHeight="true" outlineLevel="0" collapsed="false">
      <c r="A904" s="6" t="n">
        <f aca="false">1_Data_EDA!O905</f>
        <v>1</v>
      </c>
      <c r="B904" s="6" t="n">
        <f aca="false">1_Data_EDA!H905</f>
        <v>4</v>
      </c>
      <c r="C904" s="7" t="n">
        <f aca="false">1_Data_EDA!I905</f>
        <v>59.99000168</v>
      </c>
      <c r="D904" s="6" t="n">
        <f aca="false">1_Data_EDA!J905</f>
        <v>5</v>
      </c>
      <c r="E904" s="7" t="n">
        <f aca="false">1_Data_EDA!K905</f>
        <v>299.9500122</v>
      </c>
      <c r="F904" s="7" t="n">
        <f aca="false">1_Data_EDA!L905</f>
        <v>53.99000168</v>
      </c>
      <c r="G904" s="8" t="n">
        <f aca="false">1_Data_EDA!M905</f>
        <v>0.180000007</v>
      </c>
      <c r="H904" s="6" t="n">
        <f aca="false">IF(1_Data_EDA!B905="First Class",1,0)</f>
        <v>0</v>
      </c>
      <c r="I904" s="6" t="n">
        <f aca="false">IF(1_Data_EDA!B905="Second Class",1,0)</f>
        <v>0</v>
      </c>
      <c r="J904" s="6" t="n">
        <f aca="false">IF(1_Data_EDA!B905="Same Day",1,0)</f>
        <v>0</v>
      </c>
      <c r="K904" s="6" t="n">
        <f aca="false">IF(1_Data_EDA!C905="Corporate",1,0)</f>
        <v>1</v>
      </c>
      <c r="L904" s="6" t="n">
        <f aca="false">IF(1_Data_EDA!C905="Home Office",1,0)</f>
        <v>0</v>
      </c>
      <c r="M904" s="6" t="n">
        <f aca="false">IF(1_Data_EDA!D905="Europe",1,0)</f>
        <v>0</v>
      </c>
      <c r="N904" s="6" t="n">
        <f aca="false">IF(1_Data_EDA!D905="LATAM",1,0)</f>
        <v>0</v>
      </c>
      <c r="O904" s="6" t="n">
        <f aca="false">IF(1_Data_EDA!D905="Pacific Asia",1,0)</f>
        <v>1</v>
      </c>
      <c r="P904" s="6" t="n">
        <f aca="false">IF(1_Data_EDA!D905="USCA",1,0)</f>
        <v>0</v>
      </c>
      <c r="Q904" s="6" t="n">
        <f aca="false">IF(C904&gt;MEDIAN(C$5:C$8004),1,0)</f>
        <v>0</v>
      </c>
      <c r="R904" s="6" t="n">
        <f aca="false">IF(D904&gt;2,1,0)</f>
        <v>1</v>
      </c>
    </row>
    <row r="905" customFormat="false" ht="15" hidden="false" customHeight="true" outlineLevel="0" collapsed="false">
      <c r="A905" s="6" t="n">
        <f aca="false">1_Data_EDA!O906</f>
        <v>0</v>
      </c>
      <c r="B905" s="6" t="n">
        <f aca="false">1_Data_EDA!H906</f>
        <v>4</v>
      </c>
      <c r="C905" s="7" t="n">
        <f aca="false">1_Data_EDA!I906</f>
        <v>129.9900055</v>
      </c>
      <c r="D905" s="6" t="n">
        <f aca="false">1_Data_EDA!J906</f>
        <v>1</v>
      </c>
      <c r="E905" s="7" t="n">
        <f aca="false">1_Data_EDA!K906</f>
        <v>129.9900055</v>
      </c>
      <c r="F905" s="7" t="n">
        <f aca="false">1_Data_EDA!L906</f>
        <v>2.599999905</v>
      </c>
      <c r="G905" s="8" t="n">
        <f aca="false">1_Data_EDA!M906</f>
        <v>0.02</v>
      </c>
      <c r="H905" s="6" t="n">
        <f aca="false">IF(1_Data_EDA!B906="First Class",1,0)</f>
        <v>0</v>
      </c>
      <c r="I905" s="6" t="n">
        <f aca="false">IF(1_Data_EDA!B906="Second Class",1,0)</f>
        <v>0</v>
      </c>
      <c r="J905" s="6" t="n">
        <f aca="false">IF(1_Data_EDA!B906="Same Day",1,0)</f>
        <v>0</v>
      </c>
      <c r="K905" s="6" t="n">
        <f aca="false">IF(1_Data_EDA!C906="Corporate",1,0)</f>
        <v>0</v>
      </c>
      <c r="L905" s="6" t="n">
        <f aca="false">IF(1_Data_EDA!C906="Home Office",1,0)</f>
        <v>0</v>
      </c>
      <c r="M905" s="6" t="n">
        <f aca="false">IF(1_Data_EDA!D906="Europe",1,0)</f>
        <v>0</v>
      </c>
      <c r="N905" s="6" t="n">
        <f aca="false">IF(1_Data_EDA!D906="LATAM",1,0)</f>
        <v>1</v>
      </c>
      <c r="O905" s="6" t="n">
        <f aca="false">IF(1_Data_EDA!D906="Pacific Asia",1,0)</f>
        <v>0</v>
      </c>
      <c r="P905" s="6" t="n">
        <f aca="false">IF(1_Data_EDA!D906="USCA",1,0)</f>
        <v>0</v>
      </c>
      <c r="Q905" s="6" t="n">
        <f aca="false">IF(C905&gt;MEDIAN(C$5:C$8004),1,0)</f>
        <v>1</v>
      </c>
      <c r="R905" s="6" t="n">
        <f aca="false">IF(D905&gt;2,1,0)</f>
        <v>0</v>
      </c>
    </row>
    <row r="906" customFormat="false" ht="15" hidden="false" customHeight="true" outlineLevel="0" collapsed="false">
      <c r="A906" s="6" t="n">
        <f aca="false">1_Data_EDA!O907</f>
        <v>1</v>
      </c>
      <c r="B906" s="6" t="n">
        <f aca="false">1_Data_EDA!H907</f>
        <v>0</v>
      </c>
      <c r="C906" s="7" t="n">
        <f aca="false">1_Data_EDA!I907</f>
        <v>25</v>
      </c>
      <c r="D906" s="6" t="n">
        <f aca="false">1_Data_EDA!J907</f>
        <v>1</v>
      </c>
      <c r="E906" s="7" t="n">
        <f aca="false">1_Data_EDA!K907</f>
        <v>25</v>
      </c>
      <c r="F906" s="7" t="n">
        <f aca="false">1_Data_EDA!L907</f>
        <v>2.5</v>
      </c>
      <c r="G906" s="8" t="n">
        <f aca="false">1_Data_EDA!M907</f>
        <v>0.100000001</v>
      </c>
      <c r="H906" s="6" t="n">
        <f aca="false">IF(1_Data_EDA!B907="First Class",1,0)</f>
        <v>0</v>
      </c>
      <c r="I906" s="6" t="n">
        <f aca="false">IF(1_Data_EDA!B907="Second Class",1,0)</f>
        <v>0</v>
      </c>
      <c r="J906" s="6" t="n">
        <f aca="false">IF(1_Data_EDA!B907="Same Day",1,0)</f>
        <v>1</v>
      </c>
      <c r="K906" s="6" t="n">
        <f aca="false">IF(1_Data_EDA!C907="Corporate",1,0)</f>
        <v>0</v>
      </c>
      <c r="L906" s="6" t="n">
        <f aca="false">IF(1_Data_EDA!C907="Home Office",1,0)</f>
        <v>1</v>
      </c>
      <c r="M906" s="6" t="n">
        <f aca="false">IF(1_Data_EDA!D907="Europe",1,0)</f>
        <v>0</v>
      </c>
      <c r="N906" s="6" t="n">
        <f aca="false">IF(1_Data_EDA!D907="LATAM",1,0)</f>
        <v>0</v>
      </c>
      <c r="O906" s="6" t="n">
        <f aca="false">IF(1_Data_EDA!D907="Pacific Asia",1,0)</f>
        <v>0</v>
      </c>
      <c r="P906" s="6" t="n">
        <f aca="false">IF(1_Data_EDA!D907="USCA",1,0)</f>
        <v>1</v>
      </c>
      <c r="Q906" s="6" t="n">
        <f aca="false">IF(C906&gt;MEDIAN(C$5:C$8004),1,0)</f>
        <v>0</v>
      </c>
      <c r="R906" s="6" t="n">
        <f aca="false">IF(D906&gt;2,1,0)</f>
        <v>0</v>
      </c>
    </row>
    <row r="907" customFormat="false" ht="15" hidden="false" customHeight="true" outlineLevel="0" collapsed="false">
      <c r="A907" s="6" t="n">
        <f aca="false">1_Data_EDA!O908</f>
        <v>0</v>
      </c>
      <c r="B907" s="6" t="n">
        <f aca="false">1_Data_EDA!H908</f>
        <v>4</v>
      </c>
      <c r="C907" s="7" t="n">
        <f aca="false">1_Data_EDA!I908</f>
        <v>49.97999954</v>
      </c>
      <c r="D907" s="6" t="n">
        <f aca="false">1_Data_EDA!J908</f>
        <v>3</v>
      </c>
      <c r="E907" s="7" t="n">
        <f aca="false">1_Data_EDA!K908</f>
        <v>149.9400024</v>
      </c>
      <c r="F907" s="7" t="n">
        <f aca="false">1_Data_EDA!L908</f>
        <v>4.5</v>
      </c>
      <c r="G907" s="8" t="n">
        <f aca="false">1_Data_EDA!M908</f>
        <v>0.029999999</v>
      </c>
      <c r="H907" s="6" t="n">
        <f aca="false">IF(1_Data_EDA!B908="First Class",1,0)</f>
        <v>0</v>
      </c>
      <c r="I907" s="6" t="n">
        <f aca="false">IF(1_Data_EDA!B908="Second Class",1,0)</f>
        <v>0</v>
      </c>
      <c r="J907" s="6" t="n">
        <f aca="false">IF(1_Data_EDA!B908="Same Day",1,0)</f>
        <v>0</v>
      </c>
      <c r="K907" s="6" t="n">
        <f aca="false">IF(1_Data_EDA!C908="Corporate",1,0)</f>
        <v>0</v>
      </c>
      <c r="L907" s="6" t="n">
        <f aca="false">IF(1_Data_EDA!C908="Home Office",1,0)</f>
        <v>0</v>
      </c>
      <c r="M907" s="6" t="n">
        <f aca="false">IF(1_Data_EDA!D908="Europe",1,0)</f>
        <v>1</v>
      </c>
      <c r="N907" s="6" t="n">
        <f aca="false">IF(1_Data_EDA!D908="LATAM",1,0)</f>
        <v>0</v>
      </c>
      <c r="O907" s="6" t="n">
        <f aca="false">IF(1_Data_EDA!D908="Pacific Asia",1,0)</f>
        <v>0</v>
      </c>
      <c r="P907" s="6" t="n">
        <f aca="false">IF(1_Data_EDA!D908="USCA",1,0)</f>
        <v>0</v>
      </c>
      <c r="Q907" s="6" t="n">
        <f aca="false">IF(C907&gt;MEDIAN(C$5:C$8004),1,0)</f>
        <v>0</v>
      </c>
      <c r="R907" s="6" t="n">
        <f aca="false">IF(D907&gt;2,1,0)</f>
        <v>1</v>
      </c>
    </row>
    <row r="908" customFormat="false" ht="15" hidden="false" customHeight="true" outlineLevel="0" collapsed="false">
      <c r="A908" s="6" t="n">
        <f aca="false">1_Data_EDA!O909</f>
        <v>0</v>
      </c>
      <c r="B908" s="6" t="n">
        <f aca="false">1_Data_EDA!H909</f>
        <v>4</v>
      </c>
      <c r="C908" s="7" t="n">
        <f aca="false">1_Data_EDA!I909</f>
        <v>129.9900055</v>
      </c>
      <c r="D908" s="6" t="n">
        <f aca="false">1_Data_EDA!J909</f>
        <v>1</v>
      </c>
      <c r="E908" s="7" t="n">
        <f aca="false">1_Data_EDA!K909</f>
        <v>129.9900055</v>
      </c>
      <c r="F908" s="7" t="n">
        <f aca="false">1_Data_EDA!L909</f>
        <v>1.299999952</v>
      </c>
      <c r="G908" s="8" t="n">
        <f aca="false">1_Data_EDA!M909</f>
        <v>0.01</v>
      </c>
      <c r="H908" s="6" t="n">
        <f aca="false">IF(1_Data_EDA!B909="First Class",1,0)</f>
        <v>0</v>
      </c>
      <c r="I908" s="6" t="n">
        <f aca="false">IF(1_Data_EDA!B909="Second Class",1,0)</f>
        <v>0</v>
      </c>
      <c r="J908" s="6" t="n">
        <f aca="false">IF(1_Data_EDA!B909="Same Day",1,0)</f>
        <v>0</v>
      </c>
      <c r="K908" s="6" t="n">
        <f aca="false">IF(1_Data_EDA!C909="Corporate",1,0)</f>
        <v>0</v>
      </c>
      <c r="L908" s="6" t="n">
        <f aca="false">IF(1_Data_EDA!C909="Home Office",1,0)</f>
        <v>0</v>
      </c>
      <c r="M908" s="6" t="n">
        <f aca="false">IF(1_Data_EDA!D909="Europe",1,0)</f>
        <v>0</v>
      </c>
      <c r="N908" s="6" t="n">
        <f aca="false">IF(1_Data_EDA!D909="LATAM",1,0)</f>
        <v>0</v>
      </c>
      <c r="O908" s="6" t="n">
        <f aca="false">IF(1_Data_EDA!D909="Pacific Asia",1,0)</f>
        <v>1</v>
      </c>
      <c r="P908" s="6" t="n">
        <f aca="false">IF(1_Data_EDA!D909="USCA",1,0)</f>
        <v>0</v>
      </c>
      <c r="Q908" s="6" t="n">
        <f aca="false">IF(C908&gt;MEDIAN(C$5:C$8004),1,0)</f>
        <v>1</v>
      </c>
      <c r="R908" s="6" t="n">
        <f aca="false">IF(D908&gt;2,1,0)</f>
        <v>0</v>
      </c>
    </row>
    <row r="909" customFormat="false" ht="15" hidden="false" customHeight="true" outlineLevel="0" collapsed="false">
      <c r="A909" s="6" t="n">
        <f aca="false">1_Data_EDA!O910</f>
        <v>1</v>
      </c>
      <c r="B909" s="6" t="n">
        <f aca="false">1_Data_EDA!H910</f>
        <v>4</v>
      </c>
      <c r="C909" s="7" t="n">
        <f aca="false">1_Data_EDA!I910</f>
        <v>50</v>
      </c>
      <c r="D909" s="6" t="n">
        <f aca="false">1_Data_EDA!J910</f>
        <v>5</v>
      </c>
      <c r="E909" s="7" t="n">
        <f aca="false">1_Data_EDA!K910</f>
        <v>250</v>
      </c>
      <c r="F909" s="7" t="n">
        <f aca="false">1_Data_EDA!L910</f>
        <v>45</v>
      </c>
      <c r="G909" s="8" t="n">
        <f aca="false">1_Data_EDA!M910</f>
        <v>0.180000007</v>
      </c>
      <c r="H909" s="6" t="n">
        <f aca="false">IF(1_Data_EDA!B910="First Class",1,0)</f>
        <v>0</v>
      </c>
      <c r="I909" s="6" t="n">
        <f aca="false">IF(1_Data_EDA!B910="Second Class",1,0)</f>
        <v>0</v>
      </c>
      <c r="J909" s="6" t="n">
        <f aca="false">IF(1_Data_EDA!B910="Same Day",1,0)</f>
        <v>0</v>
      </c>
      <c r="K909" s="6" t="n">
        <f aca="false">IF(1_Data_EDA!C910="Corporate",1,0)</f>
        <v>0</v>
      </c>
      <c r="L909" s="6" t="n">
        <f aca="false">IF(1_Data_EDA!C910="Home Office",1,0)</f>
        <v>0</v>
      </c>
      <c r="M909" s="6" t="n">
        <f aca="false">IF(1_Data_EDA!D910="Europe",1,0)</f>
        <v>0</v>
      </c>
      <c r="N909" s="6" t="n">
        <f aca="false">IF(1_Data_EDA!D910="LATAM",1,0)</f>
        <v>1</v>
      </c>
      <c r="O909" s="6" t="n">
        <f aca="false">IF(1_Data_EDA!D910="Pacific Asia",1,0)</f>
        <v>0</v>
      </c>
      <c r="P909" s="6" t="n">
        <f aca="false">IF(1_Data_EDA!D910="USCA",1,0)</f>
        <v>0</v>
      </c>
      <c r="Q909" s="6" t="n">
        <f aca="false">IF(C909&gt;MEDIAN(C$5:C$8004),1,0)</f>
        <v>0</v>
      </c>
      <c r="R909" s="6" t="n">
        <f aca="false">IF(D909&gt;2,1,0)</f>
        <v>1</v>
      </c>
    </row>
    <row r="910" customFormat="false" ht="15" hidden="false" customHeight="true" outlineLevel="0" collapsed="false">
      <c r="A910" s="6" t="n">
        <f aca="false">1_Data_EDA!O911</f>
        <v>0</v>
      </c>
      <c r="B910" s="6" t="n">
        <f aca="false">1_Data_EDA!H911</f>
        <v>4</v>
      </c>
      <c r="C910" s="7" t="n">
        <f aca="false">1_Data_EDA!I911</f>
        <v>215.8200073</v>
      </c>
      <c r="D910" s="6" t="n">
        <f aca="false">1_Data_EDA!J911</f>
        <v>1</v>
      </c>
      <c r="E910" s="7" t="n">
        <f aca="false">1_Data_EDA!K911</f>
        <v>215.8200073</v>
      </c>
      <c r="F910" s="7" t="n">
        <f aca="false">1_Data_EDA!L911</f>
        <v>38.84999847</v>
      </c>
      <c r="G910" s="8" t="n">
        <f aca="false">1_Data_EDA!M911</f>
        <v>0.180000007</v>
      </c>
      <c r="H910" s="6" t="n">
        <f aca="false">IF(1_Data_EDA!B911="First Class",1,0)</f>
        <v>0</v>
      </c>
      <c r="I910" s="6" t="n">
        <f aca="false">IF(1_Data_EDA!B911="Second Class",1,0)</f>
        <v>0</v>
      </c>
      <c r="J910" s="6" t="n">
        <f aca="false">IF(1_Data_EDA!B911="Same Day",1,0)</f>
        <v>0</v>
      </c>
      <c r="K910" s="6" t="n">
        <f aca="false">IF(1_Data_EDA!C911="Corporate",1,0)</f>
        <v>0</v>
      </c>
      <c r="L910" s="6" t="n">
        <f aca="false">IF(1_Data_EDA!C911="Home Office",1,0)</f>
        <v>0</v>
      </c>
      <c r="M910" s="6" t="n">
        <f aca="false">IF(1_Data_EDA!D911="Europe",1,0)</f>
        <v>0</v>
      </c>
      <c r="N910" s="6" t="n">
        <f aca="false">IF(1_Data_EDA!D911="LATAM",1,0)</f>
        <v>0</v>
      </c>
      <c r="O910" s="6" t="n">
        <f aca="false">IF(1_Data_EDA!D911="Pacific Asia",1,0)</f>
        <v>1</v>
      </c>
      <c r="P910" s="6" t="n">
        <f aca="false">IF(1_Data_EDA!D911="USCA",1,0)</f>
        <v>0</v>
      </c>
      <c r="Q910" s="6" t="n">
        <f aca="false">IF(C910&gt;MEDIAN(C$5:C$8004),1,0)</f>
        <v>1</v>
      </c>
      <c r="R910" s="6" t="n">
        <f aca="false">IF(D910&gt;2,1,0)</f>
        <v>0</v>
      </c>
    </row>
    <row r="911" customFormat="false" ht="15" hidden="false" customHeight="true" outlineLevel="0" collapsed="false">
      <c r="A911" s="6" t="n">
        <f aca="false">1_Data_EDA!O912</f>
        <v>0</v>
      </c>
      <c r="B911" s="6" t="n">
        <f aca="false">1_Data_EDA!H912</f>
        <v>4</v>
      </c>
      <c r="C911" s="7" t="n">
        <f aca="false">1_Data_EDA!I912</f>
        <v>34.99000168</v>
      </c>
      <c r="D911" s="6" t="n">
        <f aca="false">1_Data_EDA!J912</f>
        <v>4</v>
      </c>
      <c r="E911" s="7" t="n">
        <f aca="false">1_Data_EDA!K912</f>
        <v>139.9600067</v>
      </c>
      <c r="F911" s="7" t="n">
        <f aca="false">1_Data_EDA!L912</f>
        <v>5.599999905</v>
      </c>
      <c r="G911" s="8" t="n">
        <f aca="false">1_Data_EDA!M912</f>
        <v>0.039999999</v>
      </c>
      <c r="H911" s="6" t="n">
        <f aca="false">IF(1_Data_EDA!B912="First Class",1,0)</f>
        <v>0</v>
      </c>
      <c r="I911" s="6" t="n">
        <f aca="false">IF(1_Data_EDA!B912="Second Class",1,0)</f>
        <v>0</v>
      </c>
      <c r="J911" s="6" t="n">
        <f aca="false">IF(1_Data_EDA!B912="Same Day",1,0)</f>
        <v>0</v>
      </c>
      <c r="K911" s="6" t="n">
        <f aca="false">IF(1_Data_EDA!C912="Corporate",1,0)</f>
        <v>0</v>
      </c>
      <c r="L911" s="6" t="n">
        <f aca="false">IF(1_Data_EDA!C912="Home Office",1,0)</f>
        <v>1</v>
      </c>
      <c r="M911" s="6" t="n">
        <f aca="false">IF(1_Data_EDA!D912="Europe",1,0)</f>
        <v>0</v>
      </c>
      <c r="N911" s="6" t="n">
        <f aca="false">IF(1_Data_EDA!D912="LATAM",1,0)</f>
        <v>1</v>
      </c>
      <c r="O911" s="6" t="n">
        <f aca="false">IF(1_Data_EDA!D912="Pacific Asia",1,0)</f>
        <v>0</v>
      </c>
      <c r="P911" s="6" t="n">
        <f aca="false">IF(1_Data_EDA!D912="USCA",1,0)</f>
        <v>0</v>
      </c>
      <c r="Q911" s="6" t="n">
        <f aca="false">IF(C911&gt;MEDIAN(C$5:C$8004),1,0)</f>
        <v>0</v>
      </c>
      <c r="R911" s="6" t="n">
        <f aca="false">IF(D911&gt;2,1,0)</f>
        <v>1</v>
      </c>
    </row>
    <row r="912" customFormat="false" ht="15" hidden="false" customHeight="true" outlineLevel="0" collapsed="false">
      <c r="A912" s="6" t="n">
        <f aca="false">1_Data_EDA!O913</f>
        <v>1</v>
      </c>
      <c r="B912" s="6" t="n">
        <f aca="false">1_Data_EDA!H913</f>
        <v>4</v>
      </c>
      <c r="C912" s="7" t="n">
        <f aca="false">1_Data_EDA!I913</f>
        <v>49.97999954</v>
      </c>
      <c r="D912" s="6" t="n">
        <f aca="false">1_Data_EDA!J913</f>
        <v>1</v>
      </c>
      <c r="E912" s="7" t="n">
        <f aca="false">1_Data_EDA!K913</f>
        <v>49.97999954</v>
      </c>
      <c r="F912" s="7" t="n">
        <f aca="false">1_Data_EDA!L913</f>
        <v>5</v>
      </c>
      <c r="G912" s="8" t="n">
        <f aca="false">1_Data_EDA!M913</f>
        <v>0.100000001</v>
      </c>
      <c r="H912" s="6" t="n">
        <f aca="false">IF(1_Data_EDA!B913="First Class",1,0)</f>
        <v>0</v>
      </c>
      <c r="I912" s="6" t="n">
        <f aca="false">IF(1_Data_EDA!B913="Second Class",1,0)</f>
        <v>0</v>
      </c>
      <c r="J912" s="6" t="n">
        <f aca="false">IF(1_Data_EDA!B913="Same Day",1,0)</f>
        <v>0</v>
      </c>
      <c r="K912" s="6" t="n">
        <f aca="false">IF(1_Data_EDA!C913="Corporate",1,0)</f>
        <v>0</v>
      </c>
      <c r="L912" s="6" t="n">
        <f aca="false">IF(1_Data_EDA!C913="Home Office",1,0)</f>
        <v>1</v>
      </c>
      <c r="M912" s="6" t="n">
        <f aca="false">IF(1_Data_EDA!D913="Europe",1,0)</f>
        <v>0</v>
      </c>
      <c r="N912" s="6" t="n">
        <f aca="false">IF(1_Data_EDA!D913="LATAM",1,0)</f>
        <v>0</v>
      </c>
      <c r="O912" s="6" t="n">
        <f aca="false">IF(1_Data_EDA!D913="Pacific Asia",1,0)</f>
        <v>1</v>
      </c>
      <c r="P912" s="6" t="n">
        <f aca="false">IF(1_Data_EDA!D913="USCA",1,0)</f>
        <v>0</v>
      </c>
      <c r="Q912" s="6" t="n">
        <f aca="false">IF(C912&gt;MEDIAN(C$5:C$8004),1,0)</f>
        <v>0</v>
      </c>
      <c r="R912" s="6" t="n">
        <f aca="false">IF(D912&gt;2,1,0)</f>
        <v>0</v>
      </c>
    </row>
    <row r="913" customFormat="false" ht="15" hidden="false" customHeight="true" outlineLevel="0" collapsed="false">
      <c r="A913" s="6" t="n">
        <f aca="false">1_Data_EDA!O914</f>
        <v>0</v>
      </c>
      <c r="B913" s="6" t="n">
        <f aca="false">1_Data_EDA!H914</f>
        <v>4</v>
      </c>
      <c r="C913" s="7" t="n">
        <f aca="false">1_Data_EDA!I914</f>
        <v>129.9900055</v>
      </c>
      <c r="D913" s="6" t="n">
        <f aca="false">1_Data_EDA!J914</f>
        <v>1</v>
      </c>
      <c r="E913" s="7" t="n">
        <f aca="false">1_Data_EDA!K914</f>
        <v>129.9900055</v>
      </c>
      <c r="F913" s="7" t="n">
        <f aca="false">1_Data_EDA!L914</f>
        <v>9.100000381</v>
      </c>
      <c r="G913" s="8" t="n">
        <f aca="false">1_Data_EDA!M914</f>
        <v>0.07</v>
      </c>
      <c r="H913" s="6" t="n">
        <f aca="false">IF(1_Data_EDA!B914="First Class",1,0)</f>
        <v>0</v>
      </c>
      <c r="I913" s="6" t="n">
        <f aca="false">IF(1_Data_EDA!B914="Second Class",1,0)</f>
        <v>0</v>
      </c>
      <c r="J913" s="6" t="n">
        <f aca="false">IF(1_Data_EDA!B914="Same Day",1,0)</f>
        <v>0</v>
      </c>
      <c r="K913" s="6" t="n">
        <f aca="false">IF(1_Data_EDA!C914="Corporate",1,0)</f>
        <v>0</v>
      </c>
      <c r="L913" s="6" t="n">
        <f aca="false">IF(1_Data_EDA!C914="Home Office",1,0)</f>
        <v>0</v>
      </c>
      <c r="M913" s="6" t="n">
        <f aca="false">IF(1_Data_EDA!D914="Europe",1,0)</f>
        <v>0</v>
      </c>
      <c r="N913" s="6" t="n">
        <f aca="false">IF(1_Data_EDA!D914="LATAM",1,0)</f>
        <v>0</v>
      </c>
      <c r="O913" s="6" t="n">
        <f aca="false">IF(1_Data_EDA!D914="Pacific Asia",1,0)</f>
        <v>0</v>
      </c>
      <c r="P913" s="6" t="n">
        <f aca="false">IF(1_Data_EDA!D914="USCA",1,0)</f>
        <v>1</v>
      </c>
      <c r="Q913" s="6" t="n">
        <f aca="false">IF(C913&gt;MEDIAN(C$5:C$8004),1,0)</f>
        <v>1</v>
      </c>
      <c r="R913" s="6" t="n">
        <f aca="false">IF(D913&gt;2,1,0)</f>
        <v>0</v>
      </c>
    </row>
    <row r="914" customFormat="false" ht="15" hidden="false" customHeight="true" outlineLevel="0" collapsed="false">
      <c r="A914" s="6" t="n">
        <f aca="false">1_Data_EDA!O915</f>
        <v>0</v>
      </c>
      <c r="B914" s="6" t="n">
        <f aca="false">1_Data_EDA!H915</f>
        <v>4</v>
      </c>
      <c r="C914" s="7" t="n">
        <f aca="false">1_Data_EDA!I915</f>
        <v>199.9900055</v>
      </c>
      <c r="D914" s="6" t="n">
        <f aca="false">1_Data_EDA!J915</f>
        <v>1</v>
      </c>
      <c r="E914" s="7" t="n">
        <f aca="false">1_Data_EDA!K915</f>
        <v>199.9900055</v>
      </c>
      <c r="F914" s="7" t="n">
        <f aca="false">1_Data_EDA!L915</f>
        <v>40</v>
      </c>
      <c r="G914" s="8" t="n">
        <f aca="false">1_Data_EDA!M915</f>
        <v>0.200000003</v>
      </c>
      <c r="H914" s="6" t="n">
        <f aca="false">IF(1_Data_EDA!B915="First Class",1,0)</f>
        <v>0</v>
      </c>
      <c r="I914" s="6" t="n">
        <f aca="false">IF(1_Data_EDA!B915="Second Class",1,0)</f>
        <v>0</v>
      </c>
      <c r="J914" s="6" t="n">
        <f aca="false">IF(1_Data_EDA!B915="Same Day",1,0)</f>
        <v>0</v>
      </c>
      <c r="K914" s="6" t="n">
        <f aca="false">IF(1_Data_EDA!C915="Corporate",1,0)</f>
        <v>1</v>
      </c>
      <c r="L914" s="6" t="n">
        <f aca="false">IF(1_Data_EDA!C915="Home Office",1,0)</f>
        <v>0</v>
      </c>
      <c r="M914" s="6" t="n">
        <f aca="false">IF(1_Data_EDA!D915="Europe",1,0)</f>
        <v>1</v>
      </c>
      <c r="N914" s="6" t="n">
        <f aca="false">IF(1_Data_EDA!D915="LATAM",1,0)</f>
        <v>0</v>
      </c>
      <c r="O914" s="6" t="n">
        <f aca="false">IF(1_Data_EDA!D915="Pacific Asia",1,0)</f>
        <v>0</v>
      </c>
      <c r="P914" s="6" t="n">
        <f aca="false">IF(1_Data_EDA!D915="USCA",1,0)</f>
        <v>0</v>
      </c>
      <c r="Q914" s="6" t="n">
        <f aca="false">IF(C914&gt;MEDIAN(C$5:C$8004),1,0)</f>
        <v>1</v>
      </c>
      <c r="R914" s="6" t="n">
        <f aca="false">IF(D914&gt;2,1,0)</f>
        <v>0</v>
      </c>
    </row>
    <row r="915" customFormat="false" ht="15" hidden="false" customHeight="true" outlineLevel="0" collapsed="false">
      <c r="A915" s="6" t="n">
        <f aca="false">1_Data_EDA!O916</f>
        <v>1</v>
      </c>
      <c r="B915" s="6" t="n">
        <f aca="false">1_Data_EDA!H916</f>
        <v>4</v>
      </c>
      <c r="C915" s="7" t="n">
        <f aca="false">1_Data_EDA!I916</f>
        <v>49.97999954</v>
      </c>
      <c r="D915" s="6" t="n">
        <f aca="false">1_Data_EDA!J916</f>
        <v>2</v>
      </c>
      <c r="E915" s="7" t="n">
        <f aca="false">1_Data_EDA!K916</f>
        <v>99.95999908</v>
      </c>
      <c r="F915" s="7" t="n">
        <f aca="false">1_Data_EDA!L916</f>
        <v>10</v>
      </c>
      <c r="G915" s="8" t="n">
        <f aca="false">1_Data_EDA!M916</f>
        <v>0.100000001</v>
      </c>
      <c r="H915" s="6" t="n">
        <f aca="false">IF(1_Data_EDA!B916="First Class",1,0)</f>
        <v>0</v>
      </c>
      <c r="I915" s="6" t="n">
        <f aca="false">IF(1_Data_EDA!B916="Second Class",1,0)</f>
        <v>0</v>
      </c>
      <c r="J915" s="6" t="n">
        <f aca="false">IF(1_Data_EDA!B916="Same Day",1,0)</f>
        <v>0</v>
      </c>
      <c r="K915" s="6" t="n">
        <f aca="false">IF(1_Data_EDA!C916="Corporate",1,0)</f>
        <v>0</v>
      </c>
      <c r="L915" s="6" t="n">
        <f aca="false">IF(1_Data_EDA!C916="Home Office",1,0)</f>
        <v>0</v>
      </c>
      <c r="M915" s="6" t="n">
        <f aca="false">IF(1_Data_EDA!D916="Europe",1,0)</f>
        <v>0</v>
      </c>
      <c r="N915" s="6" t="n">
        <f aca="false">IF(1_Data_EDA!D916="LATAM",1,0)</f>
        <v>1</v>
      </c>
      <c r="O915" s="6" t="n">
        <f aca="false">IF(1_Data_EDA!D916="Pacific Asia",1,0)</f>
        <v>0</v>
      </c>
      <c r="P915" s="6" t="n">
        <f aca="false">IF(1_Data_EDA!D916="USCA",1,0)</f>
        <v>0</v>
      </c>
      <c r="Q915" s="6" t="n">
        <f aca="false">IF(C915&gt;MEDIAN(C$5:C$8004),1,0)</f>
        <v>0</v>
      </c>
      <c r="R915" s="6" t="n">
        <f aca="false">IF(D915&gt;2,1,0)</f>
        <v>0</v>
      </c>
    </row>
    <row r="916" customFormat="false" ht="15" hidden="false" customHeight="true" outlineLevel="0" collapsed="false">
      <c r="A916" s="6" t="n">
        <f aca="false">1_Data_EDA!O917</f>
        <v>1</v>
      </c>
      <c r="B916" s="6" t="n">
        <f aca="false">1_Data_EDA!H917</f>
        <v>4</v>
      </c>
      <c r="C916" s="7" t="n">
        <f aca="false">1_Data_EDA!I917</f>
        <v>49.97999954</v>
      </c>
      <c r="D916" s="6" t="n">
        <f aca="false">1_Data_EDA!J917</f>
        <v>5</v>
      </c>
      <c r="E916" s="7" t="n">
        <f aca="false">1_Data_EDA!K917</f>
        <v>249.8999939</v>
      </c>
      <c r="F916" s="7" t="n">
        <f aca="false">1_Data_EDA!L917</f>
        <v>32.49000168</v>
      </c>
      <c r="G916" s="8" t="n">
        <f aca="false">1_Data_EDA!M917</f>
        <v>0.129999995</v>
      </c>
      <c r="H916" s="6" t="n">
        <f aca="false">IF(1_Data_EDA!B917="First Class",1,0)</f>
        <v>0</v>
      </c>
      <c r="I916" s="6" t="n">
        <f aca="false">IF(1_Data_EDA!B917="Second Class",1,0)</f>
        <v>0</v>
      </c>
      <c r="J916" s="6" t="n">
        <f aca="false">IF(1_Data_EDA!B917="Same Day",1,0)</f>
        <v>0</v>
      </c>
      <c r="K916" s="6" t="n">
        <f aca="false">IF(1_Data_EDA!C917="Corporate",1,0)</f>
        <v>1</v>
      </c>
      <c r="L916" s="6" t="n">
        <f aca="false">IF(1_Data_EDA!C917="Home Office",1,0)</f>
        <v>0</v>
      </c>
      <c r="M916" s="6" t="n">
        <f aca="false">IF(1_Data_EDA!D917="Europe",1,0)</f>
        <v>0</v>
      </c>
      <c r="N916" s="6" t="n">
        <f aca="false">IF(1_Data_EDA!D917="LATAM",1,0)</f>
        <v>0</v>
      </c>
      <c r="O916" s="6" t="n">
        <f aca="false">IF(1_Data_EDA!D917="Pacific Asia",1,0)</f>
        <v>0</v>
      </c>
      <c r="P916" s="6" t="n">
        <f aca="false">IF(1_Data_EDA!D917="USCA",1,0)</f>
        <v>0</v>
      </c>
      <c r="Q916" s="6" t="n">
        <f aca="false">IF(C916&gt;MEDIAN(C$5:C$8004),1,0)</f>
        <v>0</v>
      </c>
      <c r="R916" s="6" t="n">
        <f aca="false">IF(D916&gt;2,1,0)</f>
        <v>1</v>
      </c>
    </row>
    <row r="917" customFormat="false" ht="15" hidden="false" customHeight="true" outlineLevel="0" collapsed="false">
      <c r="A917" s="6" t="n">
        <f aca="false">1_Data_EDA!O918</f>
        <v>0</v>
      </c>
      <c r="B917" s="6" t="n">
        <f aca="false">1_Data_EDA!H918</f>
        <v>0</v>
      </c>
      <c r="C917" s="7" t="n">
        <f aca="false">1_Data_EDA!I918</f>
        <v>399.980011</v>
      </c>
      <c r="D917" s="6" t="n">
        <f aca="false">1_Data_EDA!J918</f>
        <v>1</v>
      </c>
      <c r="E917" s="7" t="n">
        <f aca="false">1_Data_EDA!K918</f>
        <v>399.980011</v>
      </c>
      <c r="F917" s="7" t="n">
        <f aca="false">1_Data_EDA!L918</f>
        <v>72</v>
      </c>
      <c r="G917" s="8" t="n">
        <f aca="false">1_Data_EDA!M918</f>
        <v>0.180000007</v>
      </c>
      <c r="H917" s="6" t="n">
        <f aca="false">IF(1_Data_EDA!B918="First Class",1,0)</f>
        <v>0</v>
      </c>
      <c r="I917" s="6" t="n">
        <f aca="false">IF(1_Data_EDA!B918="Second Class",1,0)</f>
        <v>0</v>
      </c>
      <c r="J917" s="6" t="n">
        <f aca="false">IF(1_Data_EDA!B918="Same Day",1,0)</f>
        <v>1</v>
      </c>
      <c r="K917" s="6" t="n">
        <f aca="false">IF(1_Data_EDA!C918="Corporate",1,0)</f>
        <v>1</v>
      </c>
      <c r="L917" s="6" t="n">
        <f aca="false">IF(1_Data_EDA!C918="Home Office",1,0)</f>
        <v>0</v>
      </c>
      <c r="M917" s="6" t="n">
        <f aca="false">IF(1_Data_EDA!D918="Europe",1,0)</f>
        <v>0</v>
      </c>
      <c r="N917" s="6" t="n">
        <f aca="false">IF(1_Data_EDA!D918="LATAM",1,0)</f>
        <v>1</v>
      </c>
      <c r="O917" s="6" t="n">
        <f aca="false">IF(1_Data_EDA!D918="Pacific Asia",1,0)</f>
        <v>0</v>
      </c>
      <c r="P917" s="6" t="n">
        <f aca="false">IF(1_Data_EDA!D918="USCA",1,0)</f>
        <v>0</v>
      </c>
      <c r="Q917" s="6" t="n">
        <f aca="false">IF(C917&gt;MEDIAN(C$5:C$8004),1,0)</f>
        <v>1</v>
      </c>
      <c r="R917" s="6" t="n">
        <f aca="false">IF(D917&gt;2,1,0)</f>
        <v>0</v>
      </c>
    </row>
    <row r="918" customFormat="false" ht="15" hidden="false" customHeight="true" outlineLevel="0" collapsed="false">
      <c r="A918" s="6" t="n">
        <f aca="false">1_Data_EDA!O919</f>
        <v>0</v>
      </c>
      <c r="B918" s="6" t="n">
        <f aca="false">1_Data_EDA!H919</f>
        <v>4</v>
      </c>
      <c r="C918" s="7" t="n">
        <f aca="false">1_Data_EDA!I919</f>
        <v>49.97999954</v>
      </c>
      <c r="D918" s="6" t="n">
        <f aca="false">1_Data_EDA!J919</f>
        <v>4</v>
      </c>
      <c r="E918" s="7" t="n">
        <f aca="false">1_Data_EDA!K919</f>
        <v>199.9199982</v>
      </c>
      <c r="F918" s="7" t="n">
        <f aca="false">1_Data_EDA!L919</f>
        <v>19.98999977</v>
      </c>
      <c r="G918" s="8" t="n">
        <f aca="false">1_Data_EDA!M919</f>
        <v>0.100000001</v>
      </c>
      <c r="H918" s="6" t="n">
        <f aca="false">IF(1_Data_EDA!B919="First Class",1,0)</f>
        <v>0</v>
      </c>
      <c r="I918" s="6" t="n">
        <f aca="false">IF(1_Data_EDA!B919="Second Class",1,0)</f>
        <v>0</v>
      </c>
      <c r="J918" s="6" t="n">
        <f aca="false">IF(1_Data_EDA!B919="Same Day",1,0)</f>
        <v>0</v>
      </c>
      <c r="K918" s="6" t="n">
        <f aca="false">IF(1_Data_EDA!C919="Corporate",1,0)</f>
        <v>0</v>
      </c>
      <c r="L918" s="6" t="n">
        <f aca="false">IF(1_Data_EDA!C919="Home Office",1,0)</f>
        <v>1</v>
      </c>
      <c r="M918" s="6" t="n">
        <f aca="false">IF(1_Data_EDA!D919="Europe",1,0)</f>
        <v>0</v>
      </c>
      <c r="N918" s="6" t="n">
        <f aca="false">IF(1_Data_EDA!D919="LATAM",1,0)</f>
        <v>0</v>
      </c>
      <c r="O918" s="6" t="n">
        <f aca="false">IF(1_Data_EDA!D919="Pacific Asia",1,0)</f>
        <v>1</v>
      </c>
      <c r="P918" s="6" t="n">
        <f aca="false">IF(1_Data_EDA!D919="USCA",1,0)</f>
        <v>0</v>
      </c>
      <c r="Q918" s="6" t="n">
        <f aca="false">IF(C918&gt;MEDIAN(C$5:C$8004),1,0)</f>
        <v>0</v>
      </c>
      <c r="R918" s="6" t="n">
        <f aca="false">IF(D918&gt;2,1,0)</f>
        <v>1</v>
      </c>
    </row>
    <row r="919" customFormat="false" ht="15" hidden="false" customHeight="true" outlineLevel="0" collapsed="false">
      <c r="A919" s="6" t="n">
        <f aca="false">1_Data_EDA!O920</f>
        <v>1</v>
      </c>
      <c r="B919" s="6" t="n">
        <f aca="false">1_Data_EDA!H920</f>
        <v>4</v>
      </c>
      <c r="C919" s="7" t="n">
        <f aca="false">1_Data_EDA!I920</f>
        <v>299.980011</v>
      </c>
      <c r="D919" s="6" t="n">
        <f aca="false">1_Data_EDA!J920</f>
        <v>1</v>
      </c>
      <c r="E919" s="7" t="n">
        <f aca="false">1_Data_EDA!K920</f>
        <v>299.980011</v>
      </c>
      <c r="F919" s="7" t="n">
        <f aca="false">1_Data_EDA!L920</f>
        <v>0</v>
      </c>
      <c r="G919" s="8" t="n">
        <f aca="false">1_Data_EDA!M920</f>
        <v>0</v>
      </c>
      <c r="H919" s="6" t="n">
        <f aca="false">IF(1_Data_EDA!B920="First Class",1,0)</f>
        <v>0</v>
      </c>
      <c r="I919" s="6" t="n">
        <f aca="false">IF(1_Data_EDA!B920="Second Class",1,0)</f>
        <v>0</v>
      </c>
      <c r="J919" s="6" t="n">
        <f aca="false">IF(1_Data_EDA!B920="Same Day",1,0)</f>
        <v>0</v>
      </c>
      <c r="K919" s="6" t="n">
        <f aca="false">IF(1_Data_EDA!C920="Corporate",1,0)</f>
        <v>0</v>
      </c>
      <c r="L919" s="6" t="n">
        <f aca="false">IF(1_Data_EDA!C920="Home Office",1,0)</f>
        <v>1</v>
      </c>
      <c r="M919" s="6" t="n">
        <f aca="false">IF(1_Data_EDA!D920="Europe",1,0)</f>
        <v>0</v>
      </c>
      <c r="N919" s="6" t="n">
        <f aca="false">IF(1_Data_EDA!D920="LATAM",1,0)</f>
        <v>0</v>
      </c>
      <c r="O919" s="6" t="n">
        <f aca="false">IF(1_Data_EDA!D920="Pacific Asia",1,0)</f>
        <v>0</v>
      </c>
      <c r="P919" s="6" t="n">
        <f aca="false">IF(1_Data_EDA!D920="USCA",1,0)</f>
        <v>1</v>
      </c>
      <c r="Q919" s="6" t="n">
        <f aca="false">IF(C919&gt;MEDIAN(C$5:C$8004),1,0)</f>
        <v>1</v>
      </c>
      <c r="R919" s="6" t="n">
        <f aca="false">IF(D919&gt;2,1,0)</f>
        <v>0</v>
      </c>
    </row>
    <row r="920" customFormat="false" ht="15" hidden="false" customHeight="true" outlineLevel="0" collapsed="false">
      <c r="A920" s="6" t="n">
        <f aca="false">1_Data_EDA!O921</f>
        <v>0</v>
      </c>
      <c r="B920" s="6" t="n">
        <f aca="false">1_Data_EDA!H921</f>
        <v>2</v>
      </c>
      <c r="C920" s="7" t="n">
        <f aca="false">1_Data_EDA!I921</f>
        <v>129.9900055</v>
      </c>
      <c r="D920" s="6" t="n">
        <f aca="false">1_Data_EDA!J921</f>
        <v>1</v>
      </c>
      <c r="E920" s="7" t="n">
        <f aca="false">1_Data_EDA!K921</f>
        <v>129.9900055</v>
      </c>
      <c r="F920" s="7" t="n">
        <f aca="false">1_Data_EDA!L921</f>
        <v>20.79999924</v>
      </c>
      <c r="G920" s="8" t="n">
        <f aca="false">1_Data_EDA!M921</f>
        <v>0.159999996</v>
      </c>
      <c r="H920" s="6" t="n">
        <f aca="false">IF(1_Data_EDA!B921="First Class",1,0)</f>
        <v>0</v>
      </c>
      <c r="I920" s="6" t="n">
        <f aca="false">IF(1_Data_EDA!B921="Second Class",1,0)</f>
        <v>1</v>
      </c>
      <c r="J920" s="6" t="n">
        <f aca="false">IF(1_Data_EDA!B921="Same Day",1,0)</f>
        <v>0</v>
      </c>
      <c r="K920" s="6" t="n">
        <f aca="false">IF(1_Data_EDA!C921="Corporate",1,0)</f>
        <v>0</v>
      </c>
      <c r="L920" s="6" t="n">
        <f aca="false">IF(1_Data_EDA!C921="Home Office",1,0)</f>
        <v>0</v>
      </c>
      <c r="M920" s="6" t="n">
        <f aca="false">IF(1_Data_EDA!D921="Europe",1,0)</f>
        <v>1</v>
      </c>
      <c r="N920" s="6" t="n">
        <f aca="false">IF(1_Data_EDA!D921="LATAM",1,0)</f>
        <v>0</v>
      </c>
      <c r="O920" s="6" t="n">
        <f aca="false">IF(1_Data_EDA!D921="Pacific Asia",1,0)</f>
        <v>0</v>
      </c>
      <c r="P920" s="6" t="n">
        <f aca="false">IF(1_Data_EDA!D921="USCA",1,0)</f>
        <v>0</v>
      </c>
      <c r="Q920" s="6" t="n">
        <f aca="false">IF(C920&gt;MEDIAN(C$5:C$8004),1,0)</f>
        <v>1</v>
      </c>
      <c r="R920" s="6" t="n">
        <f aca="false">IF(D920&gt;2,1,0)</f>
        <v>0</v>
      </c>
    </row>
    <row r="921" customFormat="false" ht="15" hidden="false" customHeight="true" outlineLevel="0" collapsed="false">
      <c r="A921" s="6" t="n">
        <f aca="false">1_Data_EDA!O922</f>
        <v>0</v>
      </c>
      <c r="B921" s="6" t="n">
        <f aca="false">1_Data_EDA!H922</f>
        <v>4</v>
      </c>
      <c r="C921" s="7" t="n">
        <f aca="false">1_Data_EDA!I922</f>
        <v>199.9900055</v>
      </c>
      <c r="D921" s="6" t="n">
        <f aca="false">1_Data_EDA!J922</f>
        <v>1</v>
      </c>
      <c r="E921" s="7" t="n">
        <f aca="false">1_Data_EDA!K922</f>
        <v>199.9900055</v>
      </c>
      <c r="F921" s="7" t="n">
        <f aca="false">1_Data_EDA!L922</f>
        <v>2</v>
      </c>
      <c r="G921" s="8" t="n">
        <f aca="false">1_Data_EDA!M922</f>
        <v>0.01</v>
      </c>
      <c r="H921" s="6" t="n">
        <f aca="false">IF(1_Data_EDA!B922="First Class",1,0)</f>
        <v>0</v>
      </c>
      <c r="I921" s="6" t="n">
        <f aca="false">IF(1_Data_EDA!B922="Second Class",1,0)</f>
        <v>0</v>
      </c>
      <c r="J921" s="6" t="n">
        <f aca="false">IF(1_Data_EDA!B922="Same Day",1,0)</f>
        <v>0</v>
      </c>
      <c r="K921" s="6" t="n">
        <f aca="false">IF(1_Data_EDA!C922="Corporate",1,0)</f>
        <v>0</v>
      </c>
      <c r="L921" s="6" t="n">
        <f aca="false">IF(1_Data_EDA!C922="Home Office",1,0)</f>
        <v>0</v>
      </c>
      <c r="M921" s="6" t="n">
        <f aca="false">IF(1_Data_EDA!D922="Europe",1,0)</f>
        <v>0</v>
      </c>
      <c r="N921" s="6" t="n">
        <f aca="false">IF(1_Data_EDA!D922="LATAM",1,0)</f>
        <v>1</v>
      </c>
      <c r="O921" s="6" t="n">
        <f aca="false">IF(1_Data_EDA!D922="Pacific Asia",1,0)</f>
        <v>0</v>
      </c>
      <c r="P921" s="6" t="n">
        <f aca="false">IF(1_Data_EDA!D922="USCA",1,0)</f>
        <v>0</v>
      </c>
      <c r="Q921" s="6" t="n">
        <f aca="false">IF(C921&gt;MEDIAN(C$5:C$8004),1,0)</f>
        <v>1</v>
      </c>
      <c r="R921" s="6" t="n">
        <f aca="false">IF(D921&gt;2,1,0)</f>
        <v>0</v>
      </c>
    </row>
    <row r="922" customFormat="false" ht="15" hidden="false" customHeight="true" outlineLevel="0" collapsed="false">
      <c r="A922" s="6" t="n">
        <f aca="false">1_Data_EDA!O923</f>
        <v>0</v>
      </c>
      <c r="B922" s="6" t="n">
        <f aca="false">1_Data_EDA!H923</f>
        <v>4</v>
      </c>
      <c r="C922" s="7" t="n">
        <f aca="false">1_Data_EDA!I923</f>
        <v>50</v>
      </c>
      <c r="D922" s="6" t="n">
        <f aca="false">1_Data_EDA!J923</f>
        <v>1</v>
      </c>
      <c r="E922" s="7" t="n">
        <f aca="false">1_Data_EDA!K923</f>
        <v>50</v>
      </c>
      <c r="F922" s="7" t="n">
        <f aca="false">1_Data_EDA!L923</f>
        <v>8</v>
      </c>
      <c r="G922" s="8" t="n">
        <f aca="false">1_Data_EDA!M923</f>
        <v>0.159999996</v>
      </c>
      <c r="H922" s="6" t="n">
        <f aca="false">IF(1_Data_EDA!B923="First Class",1,0)</f>
        <v>0</v>
      </c>
      <c r="I922" s="6" t="n">
        <f aca="false">IF(1_Data_EDA!B923="Second Class",1,0)</f>
        <v>0</v>
      </c>
      <c r="J922" s="6" t="n">
        <f aca="false">IF(1_Data_EDA!B923="Same Day",1,0)</f>
        <v>0</v>
      </c>
      <c r="K922" s="6" t="n">
        <f aca="false">IF(1_Data_EDA!C923="Corporate",1,0)</f>
        <v>0</v>
      </c>
      <c r="L922" s="6" t="n">
        <f aca="false">IF(1_Data_EDA!C923="Home Office",1,0)</f>
        <v>0</v>
      </c>
      <c r="M922" s="6" t="n">
        <f aca="false">IF(1_Data_EDA!D923="Europe",1,0)</f>
        <v>1</v>
      </c>
      <c r="N922" s="6" t="n">
        <f aca="false">IF(1_Data_EDA!D923="LATAM",1,0)</f>
        <v>0</v>
      </c>
      <c r="O922" s="6" t="n">
        <f aca="false">IF(1_Data_EDA!D923="Pacific Asia",1,0)</f>
        <v>0</v>
      </c>
      <c r="P922" s="6" t="n">
        <f aca="false">IF(1_Data_EDA!D923="USCA",1,0)</f>
        <v>0</v>
      </c>
      <c r="Q922" s="6" t="n">
        <f aca="false">IF(C922&gt;MEDIAN(C$5:C$8004),1,0)</f>
        <v>0</v>
      </c>
      <c r="R922" s="6" t="n">
        <f aca="false">IF(D922&gt;2,1,0)</f>
        <v>0</v>
      </c>
    </row>
    <row r="923" customFormat="false" ht="15" hidden="false" customHeight="true" outlineLevel="0" collapsed="false">
      <c r="A923" s="6" t="n">
        <f aca="false">1_Data_EDA!O924</f>
        <v>1</v>
      </c>
      <c r="B923" s="6" t="n">
        <f aca="false">1_Data_EDA!H924</f>
        <v>4</v>
      </c>
      <c r="C923" s="7" t="n">
        <f aca="false">1_Data_EDA!I924</f>
        <v>50</v>
      </c>
      <c r="D923" s="6" t="n">
        <f aca="false">1_Data_EDA!J924</f>
        <v>3</v>
      </c>
      <c r="E923" s="7" t="n">
        <f aca="false">1_Data_EDA!K924</f>
        <v>150</v>
      </c>
      <c r="F923" s="7" t="n">
        <f aca="false">1_Data_EDA!L924</f>
        <v>37.5</v>
      </c>
      <c r="G923" s="8" t="n">
        <f aca="false">1_Data_EDA!M924</f>
        <v>0.25</v>
      </c>
      <c r="H923" s="6" t="n">
        <f aca="false">IF(1_Data_EDA!B924="First Class",1,0)</f>
        <v>0</v>
      </c>
      <c r="I923" s="6" t="n">
        <f aca="false">IF(1_Data_EDA!B924="Second Class",1,0)</f>
        <v>0</v>
      </c>
      <c r="J923" s="6" t="n">
        <f aca="false">IF(1_Data_EDA!B924="Same Day",1,0)</f>
        <v>0</v>
      </c>
      <c r="K923" s="6" t="n">
        <f aca="false">IF(1_Data_EDA!C924="Corporate",1,0)</f>
        <v>1</v>
      </c>
      <c r="L923" s="6" t="n">
        <f aca="false">IF(1_Data_EDA!C924="Home Office",1,0)</f>
        <v>0</v>
      </c>
      <c r="M923" s="6" t="n">
        <f aca="false">IF(1_Data_EDA!D924="Europe",1,0)</f>
        <v>0</v>
      </c>
      <c r="N923" s="6" t="n">
        <f aca="false">IF(1_Data_EDA!D924="LATAM",1,0)</f>
        <v>1</v>
      </c>
      <c r="O923" s="6" t="n">
        <f aca="false">IF(1_Data_EDA!D924="Pacific Asia",1,0)</f>
        <v>0</v>
      </c>
      <c r="P923" s="6" t="n">
        <f aca="false">IF(1_Data_EDA!D924="USCA",1,0)</f>
        <v>0</v>
      </c>
      <c r="Q923" s="6" t="n">
        <f aca="false">IF(C923&gt;MEDIAN(C$5:C$8004),1,0)</f>
        <v>0</v>
      </c>
      <c r="R923" s="6" t="n">
        <f aca="false">IF(D923&gt;2,1,0)</f>
        <v>1</v>
      </c>
    </row>
    <row r="924" customFormat="false" ht="15" hidden="false" customHeight="true" outlineLevel="0" collapsed="false">
      <c r="A924" s="6" t="n">
        <f aca="false">1_Data_EDA!O925</f>
        <v>1</v>
      </c>
      <c r="B924" s="6" t="n">
        <f aca="false">1_Data_EDA!H925</f>
        <v>4</v>
      </c>
      <c r="C924" s="7" t="n">
        <f aca="false">1_Data_EDA!I925</f>
        <v>24.98999977</v>
      </c>
      <c r="D924" s="6" t="n">
        <f aca="false">1_Data_EDA!J925</f>
        <v>4</v>
      </c>
      <c r="E924" s="7" t="n">
        <f aca="false">1_Data_EDA!K925</f>
        <v>99.95999908</v>
      </c>
      <c r="F924" s="7" t="n">
        <f aca="false">1_Data_EDA!L925</f>
        <v>24.98999977</v>
      </c>
      <c r="G924" s="8" t="n">
        <f aca="false">1_Data_EDA!M925</f>
        <v>0.25</v>
      </c>
      <c r="H924" s="6" t="n">
        <f aca="false">IF(1_Data_EDA!B925="First Class",1,0)</f>
        <v>0</v>
      </c>
      <c r="I924" s="6" t="n">
        <f aca="false">IF(1_Data_EDA!B925="Second Class",1,0)</f>
        <v>0</v>
      </c>
      <c r="J924" s="6" t="n">
        <f aca="false">IF(1_Data_EDA!B925="Same Day",1,0)</f>
        <v>0</v>
      </c>
      <c r="K924" s="6" t="n">
        <f aca="false">IF(1_Data_EDA!C925="Corporate",1,0)</f>
        <v>0</v>
      </c>
      <c r="L924" s="6" t="n">
        <f aca="false">IF(1_Data_EDA!C925="Home Office",1,0)</f>
        <v>1</v>
      </c>
      <c r="M924" s="6" t="n">
        <f aca="false">IF(1_Data_EDA!D925="Europe",1,0)</f>
        <v>0</v>
      </c>
      <c r="N924" s="6" t="n">
        <f aca="false">IF(1_Data_EDA!D925="LATAM",1,0)</f>
        <v>0</v>
      </c>
      <c r="O924" s="6" t="n">
        <f aca="false">IF(1_Data_EDA!D925="Pacific Asia",1,0)</f>
        <v>0</v>
      </c>
      <c r="P924" s="6" t="n">
        <f aca="false">IF(1_Data_EDA!D925="USCA",1,0)</f>
        <v>0</v>
      </c>
      <c r="Q924" s="6" t="n">
        <f aca="false">IF(C924&gt;MEDIAN(C$5:C$8004),1,0)</f>
        <v>0</v>
      </c>
      <c r="R924" s="6" t="n">
        <f aca="false">IF(D924&gt;2,1,0)</f>
        <v>1</v>
      </c>
    </row>
    <row r="925" customFormat="false" ht="15" hidden="false" customHeight="true" outlineLevel="0" collapsed="false">
      <c r="A925" s="6" t="n">
        <f aca="false">1_Data_EDA!O926</f>
        <v>1</v>
      </c>
      <c r="B925" s="6" t="n">
        <f aca="false">1_Data_EDA!H926</f>
        <v>0</v>
      </c>
      <c r="C925" s="7" t="n">
        <f aca="false">1_Data_EDA!I926</f>
        <v>129.9900055</v>
      </c>
      <c r="D925" s="6" t="n">
        <f aca="false">1_Data_EDA!J926</f>
        <v>1</v>
      </c>
      <c r="E925" s="7" t="n">
        <f aca="false">1_Data_EDA!K926</f>
        <v>129.9900055</v>
      </c>
      <c r="F925" s="7" t="n">
        <f aca="false">1_Data_EDA!L926</f>
        <v>23.39999962</v>
      </c>
      <c r="G925" s="8" t="n">
        <f aca="false">1_Data_EDA!M926</f>
        <v>0.180000007</v>
      </c>
      <c r="H925" s="6" t="n">
        <f aca="false">IF(1_Data_EDA!B926="First Class",1,0)</f>
        <v>0</v>
      </c>
      <c r="I925" s="6" t="n">
        <f aca="false">IF(1_Data_EDA!B926="Second Class",1,0)</f>
        <v>0</v>
      </c>
      <c r="J925" s="6" t="n">
        <f aca="false">IF(1_Data_EDA!B926="Same Day",1,0)</f>
        <v>1</v>
      </c>
      <c r="K925" s="6" t="n">
        <f aca="false">IF(1_Data_EDA!C926="Corporate",1,0)</f>
        <v>0</v>
      </c>
      <c r="L925" s="6" t="n">
        <f aca="false">IF(1_Data_EDA!C926="Home Office",1,0)</f>
        <v>0</v>
      </c>
      <c r="M925" s="6" t="n">
        <f aca="false">IF(1_Data_EDA!D926="Europe",1,0)</f>
        <v>0</v>
      </c>
      <c r="N925" s="6" t="n">
        <f aca="false">IF(1_Data_EDA!D926="LATAM",1,0)</f>
        <v>1</v>
      </c>
      <c r="O925" s="6" t="n">
        <f aca="false">IF(1_Data_EDA!D926="Pacific Asia",1,0)</f>
        <v>0</v>
      </c>
      <c r="P925" s="6" t="n">
        <f aca="false">IF(1_Data_EDA!D926="USCA",1,0)</f>
        <v>0</v>
      </c>
      <c r="Q925" s="6" t="n">
        <f aca="false">IF(C925&gt;MEDIAN(C$5:C$8004),1,0)</f>
        <v>1</v>
      </c>
      <c r="R925" s="6" t="n">
        <f aca="false">IF(D925&gt;2,1,0)</f>
        <v>0</v>
      </c>
    </row>
    <row r="926" customFormat="false" ht="15" hidden="false" customHeight="true" outlineLevel="0" collapsed="false">
      <c r="A926" s="6" t="n">
        <f aca="false">1_Data_EDA!O927</f>
        <v>1</v>
      </c>
      <c r="B926" s="6" t="n">
        <f aca="false">1_Data_EDA!H927</f>
        <v>2</v>
      </c>
      <c r="C926" s="7" t="n">
        <f aca="false">1_Data_EDA!I927</f>
        <v>99.98999786</v>
      </c>
      <c r="D926" s="6" t="n">
        <f aca="false">1_Data_EDA!J927</f>
        <v>3</v>
      </c>
      <c r="E926" s="7" t="n">
        <f aca="false">1_Data_EDA!K927</f>
        <v>299.9700012</v>
      </c>
      <c r="F926" s="7" t="n">
        <f aca="false">1_Data_EDA!L927</f>
        <v>12</v>
      </c>
      <c r="G926" s="8" t="n">
        <f aca="false">1_Data_EDA!M927</f>
        <v>0.039999999</v>
      </c>
      <c r="H926" s="6" t="n">
        <f aca="false">IF(1_Data_EDA!B927="First Class",1,0)</f>
        <v>0</v>
      </c>
      <c r="I926" s="6" t="n">
        <f aca="false">IF(1_Data_EDA!B927="Second Class",1,0)</f>
        <v>1</v>
      </c>
      <c r="J926" s="6" t="n">
        <f aca="false">IF(1_Data_EDA!B927="Same Day",1,0)</f>
        <v>0</v>
      </c>
      <c r="K926" s="6" t="n">
        <f aca="false">IF(1_Data_EDA!C927="Corporate",1,0)</f>
        <v>0</v>
      </c>
      <c r="L926" s="6" t="n">
        <f aca="false">IF(1_Data_EDA!C927="Home Office",1,0)</f>
        <v>0</v>
      </c>
      <c r="M926" s="6" t="n">
        <f aca="false">IF(1_Data_EDA!D927="Europe",1,0)</f>
        <v>0</v>
      </c>
      <c r="N926" s="6" t="n">
        <f aca="false">IF(1_Data_EDA!D927="LATAM",1,0)</f>
        <v>0</v>
      </c>
      <c r="O926" s="6" t="n">
        <f aca="false">IF(1_Data_EDA!D927="Pacific Asia",1,0)</f>
        <v>1</v>
      </c>
      <c r="P926" s="6" t="n">
        <f aca="false">IF(1_Data_EDA!D927="USCA",1,0)</f>
        <v>0</v>
      </c>
      <c r="Q926" s="6" t="n">
        <f aca="false">IF(C926&gt;MEDIAN(C$5:C$8004),1,0)</f>
        <v>1</v>
      </c>
      <c r="R926" s="6" t="n">
        <f aca="false">IF(D926&gt;2,1,0)</f>
        <v>1</v>
      </c>
    </row>
    <row r="927" customFormat="false" ht="15" hidden="false" customHeight="true" outlineLevel="0" collapsed="false">
      <c r="A927" s="6" t="n">
        <f aca="false">1_Data_EDA!O928</f>
        <v>0</v>
      </c>
      <c r="B927" s="6" t="n">
        <f aca="false">1_Data_EDA!H928</f>
        <v>4</v>
      </c>
      <c r="C927" s="7" t="n">
        <f aca="false">1_Data_EDA!I928</f>
        <v>50</v>
      </c>
      <c r="D927" s="6" t="n">
        <f aca="false">1_Data_EDA!J928</f>
        <v>1</v>
      </c>
      <c r="E927" s="7" t="n">
        <f aca="false">1_Data_EDA!K928</f>
        <v>50</v>
      </c>
      <c r="F927" s="7" t="n">
        <f aca="false">1_Data_EDA!L928</f>
        <v>6.5</v>
      </c>
      <c r="G927" s="8" t="n">
        <f aca="false">1_Data_EDA!M928</f>
        <v>0.129999995</v>
      </c>
      <c r="H927" s="6" t="n">
        <f aca="false">IF(1_Data_EDA!B928="First Class",1,0)</f>
        <v>0</v>
      </c>
      <c r="I927" s="6" t="n">
        <f aca="false">IF(1_Data_EDA!B928="Second Class",1,0)</f>
        <v>0</v>
      </c>
      <c r="J927" s="6" t="n">
        <f aca="false">IF(1_Data_EDA!B928="Same Day",1,0)</f>
        <v>0</v>
      </c>
      <c r="K927" s="6" t="n">
        <f aca="false">IF(1_Data_EDA!C928="Corporate",1,0)</f>
        <v>0</v>
      </c>
      <c r="L927" s="6" t="n">
        <f aca="false">IF(1_Data_EDA!C928="Home Office",1,0)</f>
        <v>1</v>
      </c>
      <c r="M927" s="6" t="n">
        <f aca="false">IF(1_Data_EDA!D928="Europe",1,0)</f>
        <v>0</v>
      </c>
      <c r="N927" s="6" t="n">
        <f aca="false">IF(1_Data_EDA!D928="LATAM",1,0)</f>
        <v>0</v>
      </c>
      <c r="O927" s="6" t="n">
        <f aca="false">IF(1_Data_EDA!D928="Pacific Asia",1,0)</f>
        <v>1</v>
      </c>
      <c r="P927" s="6" t="n">
        <f aca="false">IF(1_Data_EDA!D928="USCA",1,0)</f>
        <v>0</v>
      </c>
      <c r="Q927" s="6" t="n">
        <f aca="false">IF(C927&gt;MEDIAN(C$5:C$8004),1,0)</f>
        <v>0</v>
      </c>
      <c r="R927" s="6" t="n">
        <f aca="false">IF(D927&gt;2,1,0)</f>
        <v>0</v>
      </c>
    </row>
    <row r="928" customFormat="false" ht="15" hidden="false" customHeight="true" outlineLevel="0" collapsed="false">
      <c r="A928" s="6" t="n">
        <f aca="false">1_Data_EDA!O929</f>
        <v>1</v>
      </c>
      <c r="B928" s="6" t="n">
        <f aca="false">1_Data_EDA!H929</f>
        <v>2</v>
      </c>
      <c r="C928" s="7" t="n">
        <f aca="false">1_Data_EDA!I929</f>
        <v>17.98999977</v>
      </c>
      <c r="D928" s="6" t="n">
        <f aca="false">1_Data_EDA!J929</f>
        <v>4</v>
      </c>
      <c r="E928" s="7" t="n">
        <f aca="false">1_Data_EDA!K929</f>
        <v>71.95999908</v>
      </c>
      <c r="F928" s="7" t="n">
        <f aca="false">1_Data_EDA!L929</f>
        <v>2.160000086</v>
      </c>
      <c r="G928" s="8" t="n">
        <f aca="false">1_Data_EDA!M929</f>
        <v>0.029999999</v>
      </c>
      <c r="H928" s="6" t="n">
        <f aca="false">IF(1_Data_EDA!B929="First Class",1,0)</f>
        <v>0</v>
      </c>
      <c r="I928" s="6" t="n">
        <f aca="false">IF(1_Data_EDA!B929="Second Class",1,0)</f>
        <v>1</v>
      </c>
      <c r="J928" s="6" t="n">
        <f aca="false">IF(1_Data_EDA!B929="Same Day",1,0)</f>
        <v>0</v>
      </c>
      <c r="K928" s="6" t="n">
        <f aca="false">IF(1_Data_EDA!C929="Corporate",1,0)</f>
        <v>0</v>
      </c>
      <c r="L928" s="6" t="n">
        <f aca="false">IF(1_Data_EDA!C929="Home Office",1,0)</f>
        <v>0</v>
      </c>
      <c r="M928" s="6" t="n">
        <f aca="false">IF(1_Data_EDA!D929="Europe",1,0)</f>
        <v>0</v>
      </c>
      <c r="N928" s="6" t="n">
        <f aca="false">IF(1_Data_EDA!D929="LATAM",1,0)</f>
        <v>1</v>
      </c>
      <c r="O928" s="6" t="n">
        <f aca="false">IF(1_Data_EDA!D929="Pacific Asia",1,0)</f>
        <v>0</v>
      </c>
      <c r="P928" s="6" t="n">
        <f aca="false">IF(1_Data_EDA!D929="USCA",1,0)</f>
        <v>0</v>
      </c>
      <c r="Q928" s="6" t="n">
        <f aca="false">IF(C928&gt;MEDIAN(C$5:C$8004),1,0)</f>
        <v>0</v>
      </c>
      <c r="R928" s="6" t="n">
        <f aca="false">IF(D928&gt;2,1,0)</f>
        <v>1</v>
      </c>
    </row>
    <row r="929" customFormat="false" ht="15" hidden="false" customHeight="true" outlineLevel="0" collapsed="false">
      <c r="A929" s="6" t="n">
        <f aca="false">1_Data_EDA!O930</f>
        <v>0</v>
      </c>
      <c r="B929" s="6" t="n">
        <f aca="false">1_Data_EDA!H930</f>
        <v>4</v>
      </c>
      <c r="C929" s="7" t="n">
        <f aca="false">1_Data_EDA!I930</f>
        <v>199.9900055</v>
      </c>
      <c r="D929" s="6" t="n">
        <f aca="false">1_Data_EDA!J930</f>
        <v>1</v>
      </c>
      <c r="E929" s="7" t="n">
        <f aca="false">1_Data_EDA!K930</f>
        <v>199.9900055</v>
      </c>
      <c r="F929" s="7" t="n">
        <f aca="false">1_Data_EDA!L930</f>
        <v>50</v>
      </c>
      <c r="G929" s="8" t="n">
        <f aca="false">1_Data_EDA!M930</f>
        <v>0.25</v>
      </c>
      <c r="H929" s="6" t="n">
        <f aca="false">IF(1_Data_EDA!B930="First Class",1,0)</f>
        <v>0</v>
      </c>
      <c r="I929" s="6" t="n">
        <f aca="false">IF(1_Data_EDA!B930="Second Class",1,0)</f>
        <v>0</v>
      </c>
      <c r="J929" s="6" t="n">
        <f aca="false">IF(1_Data_EDA!B930="Same Day",1,0)</f>
        <v>0</v>
      </c>
      <c r="K929" s="6" t="n">
        <f aca="false">IF(1_Data_EDA!C930="Corporate",1,0)</f>
        <v>0</v>
      </c>
      <c r="L929" s="6" t="n">
        <f aca="false">IF(1_Data_EDA!C930="Home Office",1,0)</f>
        <v>0</v>
      </c>
      <c r="M929" s="6" t="n">
        <f aca="false">IF(1_Data_EDA!D930="Europe",1,0)</f>
        <v>0</v>
      </c>
      <c r="N929" s="6" t="n">
        <f aca="false">IF(1_Data_EDA!D930="LATAM",1,0)</f>
        <v>1</v>
      </c>
      <c r="O929" s="6" t="n">
        <f aca="false">IF(1_Data_EDA!D930="Pacific Asia",1,0)</f>
        <v>0</v>
      </c>
      <c r="P929" s="6" t="n">
        <f aca="false">IF(1_Data_EDA!D930="USCA",1,0)</f>
        <v>0</v>
      </c>
      <c r="Q929" s="6" t="n">
        <f aca="false">IF(C929&gt;MEDIAN(C$5:C$8004),1,0)</f>
        <v>1</v>
      </c>
      <c r="R929" s="6" t="n">
        <f aca="false">IF(D929&gt;2,1,0)</f>
        <v>0</v>
      </c>
    </row>
    <row r="930" customFormat="false" ht="15" hidden="false" customHeight="true" outlineLevel="0" collapsed="false">
      <c r="A930" s="6" t="n">
        <f aca="false">1_Data_EDA!O931</f>
        <v>0</v>
      </c>
      <c r="B930" s="6" t="n">
        <f aca="false">1_Data_EDA!H931</f>
        <v>4</v>
      </c>
      <c r="C930" s="7" t="n">
        <f aca="false">1_Data_EDA!I931</f>
        <v>299.980011</v>
      </c>
      <c r="D930" s="6" t="n">
        <f aca="false">1_Data_EDA!J931</f>
        <v>1</v>
      </c>
      <c r="E930" s="7" t="n">
        <f aca="false">1_Data_EDA!K931</f>
        <v>299.980011</v>
      </c>
      <c r="F930" s="7" t="n">
        <f aca="false">1_Data_EDA!L931</f>
        <v>6</v>
      </c>
      <c r="G930" s="8" t="n">
        <f aca="false">1_Data_EDA!M931</f>
        <v>0.02</v>
      </c>
      <c r="H930" s="6" t="n">
        <f aca="false">IF(1_Data_EDA!B931="First Class",1,0)</f>
        <v>0</v>
      </c>
      <c r="I930" s="6" t="n">
        <f aca="false">IF(1_Data_EDA!B931="Second Class",1,0)</f>
        <v>0</v>
      </c>
      <c r="J930" s="6" t="n">
        <f aca="false">IF(1_Data_EDA!B931="Same Day",1,0)</f>
        <v>0</v>
      </c>
      <c r="K930" s="6" t="n">
        <f aca="false">IF(1_Data_EDA!C931="Corporate",1,0)</f>
        <v>1</v>
      </c>
      <c r="L930" s="6" t="n">
        <f aca="false">IF(1_Data_EDA!C931="Home Office",1,0)</f>
        <v>0</v>
      </c>
      <c r="M930" s="6" t="n">
        <f aca="false">IF(1_Data_EDA!D931="Europe",1,0)</f>
        <v>0</v>
      </c>
      <c r="N930" s="6" t="n">
        <f aca="false">IF(1_Data_EDA!D931="LATAM",1,0)</f>
        <v>0</v>
      </c>
      <c r="O930" s="6" t="n">
        <f aca="false">IF(1_Data_EDA!D931="Pacific Asia",1,0)</f>
        <v>0</v>
      </c>
      <c r="P930" s="6" t="n">
        <f aca="false">IF(1_Data_EDA!D931="USCA",1,0)</f>
        <v>1</v>
      </c>
      <c r="Q930" s="6" t="n">
        <f aca="false">IF(C930&gt;MEDIAN(C$5:C$8004),1,0)</f>
        <v>1</v>
      </c>
      <c r="R930" s="6" t="n">
        <f aca="false">IF(D930&gt;2,1,0)</f>
        <v>0</v>
      </c>
    </row>
    <row r="931" customFormat="false" ht="15" hidden="false" customHeight="true" outlineLevel="0" collapsed="false">
      <c r="A931" s="6" t="n">
        <f aca="false">1_Data_EDA!O932</f>
        <v>0</v>
      </c>
      <c r="B931" s="6" t="n">
        <f aca="false">1_Data_EDA!H932</f>
        <v>4</v>
      </c>
      <c r="C931" s="7" t="n">
        <f aca="false">1_Data_EDA!I932</f>
        <v>59.99000168</v>
      </c>
      <c r="D931" s="6" t="n">
        <f aca="false">1_Data_EDA!J932</f>
        <v>2</v>
      </c>
      <c r="E931" s="7" t="n">
        <f aca="false">1_Data_EDA!K932</f>
        <v>119.9800034</v>
      </c>
      <c r="F931" s="7" t="n">
        <f aca="false">1_Data_EDA!L932</f>
        <v>30</v>
      </c>
      <c r="G931" s="8" t="n">
        <f aca="false">1_Data_EDA!M932</f>
        <v>0.25</v>
      </c>
      <c r="H931" s="6" t="n">
        <f aca="false">IF(1_Data_EDA!B932="First Class",1,0)</f>
        <v>0</v>
      </c>
      <c r="I931" s="6" t="n">
        <f aca="false">IF(1_Data_EDA!B932="Second Class",1,0)</f>
        <v>0</v>
      </c>
      <c r="J931" s="6" t="n">
        <f aca="false">IF(1_Data_EDA!B932="Same Day",1,0)</f>
        <v>0</v>
      </c>
      <c r="K931" s="6" t="n">
        <f aca="false">IF(1_Data_EDA!C932="Corporate",1,0)</f>
        <v>0</v>
      </c>
      <c r="L931" s="6" t="n">
        <f aca="false">IF(1_Data_EDA!C932="Home Office",1,0)</f>
        <v>0</v>
      </c>
      <c r="M931" s="6" t="n">
        <f aca="false">IF(1_Data_EDA!D932="Europe",1,0)</f>
        <v>0</v>
      </c>
      <c r="N931" s="6" t="n">
        <f aca="false">IF(1_Data_EDA!D932="LATAM",1,0)</f>
        <v>0</v>
      </c>
      <c r="O931" s="6" t="n">
        <f aca="false">IF(1_Data_EDA!D932="Pacific Asia",1,0)</f>
        <v>1</v>
      </c>
      <c r="P931" s="6" t="n">
        <f aca="false">IF(1_Data_EDA!D932="USCA",1,0)</f>
        <v>0</v>
      </c>
      <c r="Q931" s="6" t="n">
        <f aca="false">IF(C931&gt;MEDIAN(C$5:C$8004),1,0)</f>
        <v>0</v>
      </c>
      <c r="R931" s="6" t="n">
        <f aca="false">IF(D931&gt;2,1,0)</f>
        <v>0</v>
      </c>
    </row>
    <row r="932" customFormat="false" ht="15" hidden="false" customHeight="true" outlineLevel="0" collapsed="false">
      <c r="A932" s="6" t="n">
        <f aca="false">1_Data_EDA!O933</f>
        <v>0</v>
      </c>
      <c r="B932" s="6" t="n">
        <f aca="false">1_Data_EDA!H933</f>
        <v>4</v>
      </c>
      <c r="C932" s="7" t="n">
        <f aca="false">1_Data_EDA!I933</f>
        <v>129.9900055</v>
      </c>
      <c r="D932" s="6" t="n">
        <f aca="false">1_Data_EDA!J933</f>
        <v>1</v>
      </c>
      <c r="E932" s="7" t="n">
        <f aca="false">1_Data_EDA!K933</f>
        <v>129.9900055</v>
      </c>
      <c r="F932" s="7" t="n">
        <f aca="false">1_Data_EDA!L933</f>
        <v>19.5</v>
      </c>
      <c r="G932" s="8" t="n">
        <f aca="false">1_Data_EDA!M933</f>
        <v>0.150000006</v>
      </c>
      <c r="H932" s="6" t="n">
        <f aca="false">IF(1_Data_EDA!B933="First Class",1,0)</f>
        <v>0</v>
      </c>
      <c r="I932" s="6" t="n">
        <f aca="false">IF(1_Data_EDA!B933="Second Class",1,0)</f>
        <v>0</v>
      </c>
      <c r="J932" s="6" t="n">
        <f aca="false">IF(1_Data_EDA!B933="Same Day",1,0)</f>
        <v>0</v>
      </c>
      <c r="K932" s="6" t="n">
        <f aca="false">IF(1_Data_EDA!C933="Corporate",1,0)</f>
        <v>0</v>
      </c>
      <c r="L932" s="6" t="n">
        <f aca="false">IF(1_Data_EDA!C933="Home Office",1,0)</f>
        <v>0</v>
      </c>
      <c r="M932" s="6" t="n">
        <f aca="false">IF(1_Data_EDA!D933="Europe",1,0)</f>
        <v>0</v>
      </c>
      <c r="N932" s="6" t="n">
        <f aca="false">IF(1_Data_EDA!D933="LATAM",1,0)</f>
        <v>0</v>
      </c>
      <c r="O932" s="6" t="n">
        <f aca="false">IF(1_Data_EDA!D933="Pacific Asia",1,0)</f>
        <v>0</v>
      </c>
      <c r="P932" s="6" t="n">
        <f aca="false">IF(1_Data_EDA!D933="USCA",1,0)</f>
        <v>1</v>
      </c>
      <c r="Q932" s="6" t="n">
        <f aca="false">IF(C932&gt;MEDIAN(C$5:C$8004),1,0)</f>
        <v>1</v>
      </c>
      <c r="R932" s="6" t="n">
        <f aca="false">IF(D932&gt;2,1,0)</f>
        <v>0</v>
      </c>
    </row>
    <row r="933" customFormat="false" ht="15" hidden="false" customHeight="true" outlineLevel="0" collapsed="false">
      <c r="A933" s="6" t="n">
        <f aca="false">1_Data_EDA!O934</f>
        <v>0</v>
      </c>
      <c r="B933" s="6" t="n">
        <f aca="false">1_Data_EDA!H934</f>
        <v>4</v>
      </c>
      <c r="C933" s="7" t="n">
        <f aca="false">1_Data_EDA!I934</f>
        <v>199.9900055</v>
      </c>
      <c r="D933" s="6" t="n">
        <f aca="false">1_Data_EDA!J934</f>
        <v>1</v>
      </c>
      <c r="E933" s="7" t="n">
        <f aca="false">1_Data_EDA!K934</f>
        <v>199.9900055</v>
      </c>
      <c r="F933" s="7" t="n">
        <f aca="false">1_Data_EDA!L934</f>
        <v>6</v>
      </c>
      <c r="G933" s="8" t="n">
        <f aca="false">1_Data_EDA!M934</f>
        <v>0.029999999</v>
      </c>
      <c r="H933" s="6" t="n">
        <f aca="false">IF(1_Data_EDA!B934="First Class",1,0)</f>
        <v>0</v>
      </c>
      <c r="I933" s="6" t="n">
        <f aca="false">IF(1_Data_EDA!B934="Second Class",1,0)</f>
        <v>0</v>
      </c>
      <c r="J933" s="6" t="n">
        <f aca="false">IF(1_Data_EDA!B934="Same Day",1,0)</f>
        <v>0</v>
      </c>
      <c r="K933" s="6" t="n">
        <f aca="false">IF(1_Data_EDA!C934="Corporate",1,0)</f>
        <v>0</v>
      </c>
      <c r="L933" s="6" t="n">
        <f aca="false">IF(1_Data_EDA!C934="Home Office",1,0)</f>
        <v>0</v>
      </c>
      <c r="M933" s="6" t="n">
        <f aca="false">IF(1_Data_EDA!D934="Europe",1,0)</f>
        <v>0</v>
      </c>
      <c r="N933" s="6" t="n">
        <f aca="false">IF(1_Data_EDA!D934="LATAM",1,0)</f>
        <v>0</v>
      </c>
      <c r="O933" s="6" t="n">
        <f aca="false">IF(1_Data_EDA!D934="Pacific Asia",1,0)</f>
        <v>1</v>
      </c>
      <c r="P933" s="6" t="n">
        <f aca="false">IF(1_Data_EDA!D934="USCA",1,0)</f>
        <v>0</v>
      </c>
      <c r="Q933" s="6" t="n">
        <f aca="false">IF(C933&gt;MEDIAN(C$5:C$8004),1,0)</f>
        <v>1</v>
      </c>
      <c r="R933" s="6" t="n">
        <f aca="false">IF(D933&gt;2,1,0)</f>
        <v>0</v>
      </c>
    </row>
    <row r="934" customFormat="false" ht="15" hidden="false" customHeight="true" outlineLevel="0" collapsed="false">
      <c r="A934" s="6" t="n">
        <f aca="false">1_Data_EDA!O935</f>
        <v>1</v>
      </c>
      <c r="B934" s="6" t="n">
        <f aca="false">1_Data_EDA!H935</f>
        <v>0</v>
      </c>
      <c r="C934" s="7" t="n">
        <f aca="false">1_Data_EDA!I935</f>
        <v>49.97999954</v>
      </c>
      <c r="D934" s="6" t="n">
        <f aca="false">1_Data_EDA!J935</f>
        <v>5</v>
      </c>
      <c r="E934" s="7" t="n">
        <f aca="false">1_Data_EDA!K935</f>
        <v>249.8999939</v>
      </c>
      <c r="F934" s="7" t="n">
        <f aca="false">1_Data_EDA!L935</f>
        <v>5</v>
      </c>
      <c r="G934" s="8" t="n">
        <f aca="false">1_Data_EDA!M935</f>
        <v>0.02</v>
      </c>
      <c r="H934" s="6" t="n">
        <f aca="false">IF(1_Data_EDA!B935="First Class",1,0)</f>
        <v>0</v>
      </c>
      <c r="I934" s="6" t="n">
        <f aca="false">IF(1_Data_EDA!B935="Second Class",1,0)</f>
        <v>0</v>
      </c>
      <c r="J934" s="6" t="n">
        <f aca="false">IF(1_Data_EDA!B935="Same Day",1,0)</f>
        <v>1</v>
      </c>
      <c r="K934" s="6" t="n">
        <f aca="false">IF(1_Data_EDA!C935="Corporate",1,0)</f>
        <v>1</v>
      </c>
      <c r="L934" s="6" t="n">
        <f aca="false">IF(1_Data_EDA!C935="Home Office",1,0)</f>
        <v>0</v>
      </c>
      <c r="M934" s="6" t="n">
        <f aca="false">IF(1_Data_EDA!D935="Europe",1,0)</f>
        <v>0</v>
      </c>
      <c r="N934" s="6" t="n">
        <f aca="false">IF(1_Data_EDA!D935="LATAM",1,0)</f>
        <v>0</v>
      </c>
      <c r="O934" s="6" t="n">
        <f aca="false">IF(1_Data_EDA!D935="Pacific Asia",1,0)</f>
        <v>0</v>
      </c>
      <c r="P934" s="6" t="n">
        <f aca="false">IF(1_Data_EDA!D935="USCA",1,0)</f>
        <v>0</v>
      </c>
      <c r="Q934" s="6" t="n">
        <f aca="false">IF(C934&gt;MEDIAN(C$5:C$8004),1,0)</f>
        <v>0</v>
      </c>
      <c r="R934" s="6" t="n">
        <f aca="false">IF(D934&gt;2,1,0)</f>
        <v>1</v>
      </c>
    </row>
    <row r="935" customFormat="false" ht="15" hidden="false" customHeight="true" outlineLevel="0" collapsed="false">
      <c r="A935" s="6" t="n">
        <f aca="false">1_Data_EDA!O936</f>
        <v>1</v>
      </c>
      <c r="B935" s="6" t="n">
        <f aca="false">1_Data_EDA!H936</f>
        <v>2</v>
      </c>
      <c r="C935" s="7" t="n">
        <f aca="false">1_Data_EDA!I936</f>
        <v>50</v>
      </c>
      <c r="D935" s="6" t="n">
        <f aca="false">1_Data_EDA!J936</f>
        <v>4</v>
      </c>
      <c r="E935" s="7" t="n">
        <f aca="false">1_Data_EDA!K936</f>
        <v>200</v>
      </c>
      <c r="F935" s="7" t="n">
        <f aca="false">1_Data_EDA!L936</f>
        <v>50</v>
      </c>
      <c r="G935" s="8" t="n">
        <f aca="false">1_Data_EDA!M936</f>
        <v>0.25</v>
      </c>
      <c r="H935" s="6" t="n">
        <f aca="false">IF(1_Data_EDA!B936="First Class",1,0)</f>
        <v>0</v>
      </c>
      <c r="I935" s="6" t="n">
        <f aca="false">IF(1_Data_EDA!B936="Second Class",1,0)</f>
        <v>1</v>
      </c>
      <c r="J935" s="6" t="n">
        <f aca="false">IF(1_Data_EDA!B936="Same Day",1,0)</f>
        <v>0</v>
      </c>
      <c r="K935" s="6" t="n">
        <f aca="false">IF(1_Data_EDA!C936="Corporate",1,0)</f>
        <v>1</v>
      </c>
      <c r="L935" s="6" t="n">
        <f aca="false">IF(1_Data_EDA!C936="Home Office",1,0)</f>
        <v>0</v>
      </c>
      <c r="M935" s="6" t="n">
        <f aca="false">IF(1_Data_EDA!D936="Europe",1,0)</f>
        <v>0</v>
      </c>
      <c r="N935" s="6" t="n">
        <f aca="false">IF(1_Data_EDA!D936="LATAM",1,0)</f>
        <v>1</v>
      </c>
      <c r="O935" s="6" t="n">
        <f aca="false">IF(1_Data_EDA!D936="Pacific Asia",1,0)</f>
        <v>0</v>
      </c>
      <c r="P935" s="6" t="n">
        <f aca="false">IF(1_Data_EDA!D936="USCA",1,0)</f>
        <v>0</v>
      </c>
      <c r="Q935" s="6" t="n">
        <f aca="false">IF(C935&gt;MEDIAN(C$5:C$8004),1,0)</f>
        <v>0</v>
      </c>
      <c r="R935" s="6" t="n">
        <f aca="false">IF(D935&gt;2,1,0)</f>
        <v>1</v>
      </c>
    </row>
    <row r="936" customFormat="false" ht="15" hidden="false" customHeight="true" outlineLevel="0" collapsed="false">
      <c r="A936" s="6" t="n">
        <f aca="false">1_Data_EDA!O937</f>
        <v>1</v>
      </c>
      <c r="B936" s="6" t="n">
        <f aca="false">1_Data_EDA!H937</f>
        <v>2</v>
      </c>
      <c r="C936" s="7" t="n">
        <f aca="false">1_Data_EDA!I937</f>
        <v>199.9900055</v>
      </c>
      <c r="D936" s="6" t="n">
        <f aca="false">1_Data_EDA!J937</f>
        <v>1</v>
      </c>
      <c r="E936" s="7" t="n">
        <f aca="false">1_Data_EDA!K937</f>
        <v>199.9900055</v>
      </c>
      <c r="F936" s="7" t="n">
        <f aca="false">1_Data_EDA!L937</f>
        <v>30</v>
      </c>
      <c r="G936" s="8" t="n">
        <f aca="false">1_Data_EDA!M937</f>
        <v>0.150000006</v>
      </c>
      <c r="H936" s="6" t="n">
        <f aca="false">IF(1_Data_EDA!B937="First Class",1,0)</f>
        <v>0</v>
      </c>
      <c r="I936" s="6" t="n">
        <f aca="false">IF(1_Data_EDA!B937="Second Class",1,0)</f>
        <v>1</v>
      </c>
      <c r="J936" s="6" t="n">
        <f aca="false">IF(1_Data_EDA!B937="Same Day",1,0)</f>
        <v>0</v>
      </c>
      <c r="K936" s="6" t="n">
        <f aca="false">IF(1_Data_EDA!C937="Corporate",1,0)</f>
        <v>1</v>
      </c>
      <c r="L936" s="6" t="n">
        <f aca="false">IF(1_Data_EDA!C937="Home Office",1,0)</f>
        <v>0</v>
      </c>
      <c r="M936" s="6" t="n">
        <f aca="false">IF(1_Data_EDA!D937="Europe",1,0)</f>
        <v>0</v>
      </c>
      <c r="N936" s="6" t="n">
        <f aca="false">IF(1_Data_EDA!D937="LATAM",1,0)</f>
        <v>1</v>
      </c>
      <c r="O936" s="6" t="n">
        <f aca="false">IF(1_Data_EDA!D937="Pacific Asia",1,0)</f>
        <v>0</v>
      </c>
      <c r="P936" s="6" t="n">
        <f aca="false">IF(1_Data_EDA!D937="USCA",1,0)</f>
        <v>0</v>
      </c>
      <c r="Q936" s="6" t="n">
        <f aca="false">IF(C936&gt;MEDIAN(C$5:C$8004),1,0)</f>
        <v>1</v>
      </c>
      <c r="R936" s="6" t="n">
        <f aca="false">IF(D936&gt;2,1,0)</f>
        <v>0</v>
      </c>
    </row>
    <row r="937" customFormat="false" ht="15" hidden="false" customHeight="true" outlineLevel="0" collapsed="false">
      <c r="A937" s="6" t="n">
        <f aca="false">1_Data_EDA!O938</f>
        <v>1</v>
      </c>
      <c r="B937" s="6" t="n">
        <f aca="false">1_Data_EDA!H938</f>
        <v>4</v>
      </c>
      <c r="C937" s="7" t="n">
        <f aca="false">1_Data_EDA!I938</f>
        <v>199.9900055</v>
      </c>
      <c r="D937" s="6" t="n">
        <f aca="false">1_Data_EDA!J938</f>
        <v>1</v>
      </c>
      <c r="E937" s="7" t="n">
        <f aca="false">1_Data_EDA!K938</f>
        <v>199.9900055</v>
      </c>
      <c r="F937" s="7" t="n">
        <f aca="false">1_Data_EDA!L938</f>
        <v>2</v>
      </c>
      <c r="G937" s="8" t="n">
        <f aca="false">1_Data_EDA!M938</f>
        <v>0.01</v>
      </c>
      <c r="H937" s="6" t="n">
        <f aca="false">IF(1_Data_EDA!B938="First Class",1,0)</f>
        <v>0</v>
      </c>
      <c r="I937" s="6" t="n">
        <f aca="false">IF(1_Data_EDA!B938="Second Class",1,0)</f>
        <v>0</v>
      </c>
      <c r="J937" s="6" t="n">
        <f aca="false">IF(1_Data_EDA!B938="Same Day",1,0)</f>
        <v>0</v>
      </c>
      <c r="K937" s="6" t="n">
        <f aca="false">IF(1_Data_EDA!C938="Corporate",1,0)</f>
        <v>0</v>
      </c>
      <c r="L937" s="6" t="n">
        <f aca="false">IF(1_Data_EDA!C938="Home Office",1,0)</f>
        <v>0</v>
      </c>
      <c r="M937" s="6" t="n">
        <f aca="false">IF(1_Data_EDA!D938="Europe",1,0)</f>
        <v>0</v>
      </c>
      <c r="N937" s="6" t="n">
        <f aca="false">IF(1_Data_EDA!D938="LATAM",1,0)</f>
        <v>0</v>
      </c>
      <c r="O937" s="6" t="n">
        <f aca="false">IF(1_Data_EDA!D938="Pacific Asia",1,0)</f>
        <v>0</v>
      </c>
      <c r="P937" s="6" t="n">
        <f aca="false">IF(1_Data_EDA!D938="USCA",1,0)</f>
        <v>1</v>
      </c>
      <c r="Q937" s="6" t="n">
        <f aca="false">IF(C937&gt;MEDIAN(C$5:C$8004),1,0)</f>
        <v>1</v>
      </c>
      <c r="R937" s="6" t="n">
        <f aca="false">IF(D937&gt;2,1,0)</f>
        <v>0</v>
      </c>
    </row>
    <row r="938" customFormat="false" ht="15" hidden="false" customHeight="true" outlineLevel="0" collapsed="false">
      <c r="A938" s="6" t="n">
        <f aca="false">1_Data_EDA!O939</f>
        <v>1</v>
      </c>
      <c r="B938" s="6" t="n">
        <f aca="false">1_Data_EDA!H939</f>
        <v>4</v>
      </c>
      <c r="C938" s="7" t="n">
        <f aca="false">1_Data_EDA!I939</f>
        <v>164.3800049</v>
      </c>
      <c r="D938" s="6" t="n">
        <f aca="false">1_Data_EDA!J939</f>
        <v>1</v>
      </c>
      <c r="E938" s="7" t="n">
        <f aca="false">1_Data_EDA!K939</f>
        <v>164.3800049</v>
      </c>
      <c r="F938" s="7" t="n">
        <f aca="false">1_Data_EDA!L939</f>
        <v>4.929999828</v>
      </c>
      <c r="G938" s="8" t="n">
        <f aca="false">1_Data_EDA!M939</f>
        <v>0.029999999</v>
      </c>
      <c r="H938" s="6" t="n">
        <f aca="false">IF(1_Data_EDA!B939="First Class",1,0)</f>
        <v>0</v>
      </c>
      <c r="I938" s="6" t="n">
        <f aca="false">IF(1_Data_EDA!B939="Second Class",1,0)</f>
        <v>0</v>
      </c>
      <c r="J938" s="6" t="n">
        <f aca="false">IF(1_Data_EDA!B939="Same Day",1,0)</f>
        <v>0</v>
      </c>
      <c r="K938" s="6" t="n">
        <f aca="false">IF(1_Data_EDA!C939="Corporate",1,0)</f>
        <v>0</v>
      </c>
      <c r="L938" s="6" t="n">
        <f aca="false">IF(1_Data_EDA!C939="Home Office",1,0)</f>
        <v>0</v>
      </c>
      <c r="M938" s="6" t="n">
        <f aca="false">IF(1_Data_EDA!D939="Europe",1,0)</f>
        <v>0</v>
      </c>
      <c r="N938" s="6" t="n">
        <f aca="false">IF(1_Data_EDA!D939="LATAM",1,0)</f>
        <v>0</v>
      </c>
      <c r="O938" s="6" t="n">
        <f aca="false">IF(1_Data_EDA!D939="Pacific Asia",1,0)</f>
        <v>1</v>
      </c>
      <c r="P938" s="6" t="n">
        <f aca="false">IF(1_Data_EDA!D939="USCA",1,0)</f>
        <v>0</v>
      </c>
      <c r="Q938" s="6" t="n">
        <f aca="false">IF(C938&gt;MEDIAN(C$5:C$8004),1,0)</f>
        <v>1</v>
      </c>
      <c r="R938" s="6" t="n">
        <f aca="false">IF(D938&gt;2,1,0)</f>
        <v>0</v>
      </c>
    </row>
    <row r="939" customFormat="false" ht="15" hidden="false" customHeight="true" outlineLevel="0" collapsed="false">
      <c r="A939" s="6" t="n">
        <f aca="false">1_Data_EDA!O940</f>
        <v>0</v>
      </c>
      <c r="B939" s="6" t="n">
        <f aca="false">1_Data_EDA!H940</f>
        <v>4</v>
      </c>
      <c r="C939" s="7" t="n">
        <f aca="false">1_Data_EDA!I940</f>
        <v>199.9900055</v>
      </c>
      <c r="D939" s="6" t="n">
        <f aca="false">1_Data_EDA!J940</f>
        <v>1</v>
      </c>
      <c r="E939" s="7" t="n">
        <f aca="false">1_Data_EDA!K940</f>
        <v>199.9900055</v>
      </c>
      <c r="F939" s="7" t="n">
        <f aca="false">1_Data_EDA!L940</f>
        <v>34</v>
      </c>
      <c r="G939" s="8" t="n">
        <f aca="false">1_Data_EDA!M940</f>
        <v>0.170000002</v>
      </c>
      <c r="H939" s="6" t="n">
        <f aca="false">IF(1_Data_EDA!B940="First Class",1,0)</f>
        <v>0</v>
      </c>
      <c r="I939" s="6" t="n">
        <f aca="false">IF(1_Data_EDA!B940="Second Class",1,0)</f>
        <v>0</v>
      </c>
      <c r="J939" s="6" t="n">
        <f aca="false">IF(1_Data_EDA!B940="Same Day",1,0)</f>
        <v>0</v>
      </c>
      <c r="K939" s="6" t="n">
        <f aca="false">IF(1_Data_EDA!C940="Corporate",1,0)</f>
        <v>0</v>
      </c>
      <c r="L939" s="6" t="n">
        <f aca="false">IF(1_Data_EDA!C940="Home Office",1,0)</f>
        <v>0</v>
      </c>
      <c r="M939" s="6" t="n">
        <f aca="false">IF(1_Data_EDA!D940="Europe",1,0)</f>
        <v>1</v>
      </c>
      <c r="N939" s="6" t="n">
        <f aca="false">IF(1_Data_EDA!D940="LATAM",1,0)</f>
        <v>0</v>
      </c>
      <c r="O939" s="6" t="n">
        <f aca="false">IF(1_Data_EDA!D940="Pacific Asia",1,0)</f>
        <v>0</v>
      </c>
      <c r="P939" s="6" t="n">
        <f aca="false">IF(1_Data_EDA!D940="USCA",1,0)</f>
        <v>0</v>
      </c>
      <c r="Q939" s="6" t="n">
        <f aca="false">IF(C939&gt;MEDIAN(C$5:C$8004),1,0)</f>
        <v>1</v>
      </c>
      <c r="R939" s="6" t="n">
        <f aca="false">IF(D939&gt;2,1,0)</f>
        <v>0</v>
      </c>
    </row>
    <row r="940" customFormat="false" ht="15" hidden="false" customHeight="true" outlineLevel="0" collapsed="false">
      <c r="A940" s="6" t="n">
        <f aca="false">1_Data_EDA!O941</f>
        <v>1</v>
      </c>
      <c r="B940" s="6" t="n">
        <f aca="false">1_Data_EDA!H941</f>
        <v>4</v>
      </c>
      <c r="C940" s="7" t="n">
        <f aca="false">1_Data_EDA!I941</f>
        <v>129.9900055</v>
      </c>
      <c r="D940" s="6" t="n">
        <f aca="false">1_Data_EDA!J941</f>
        <v>1</v>
      </c>
      <c r="E940" s="7" t="n">
        <f aca="false">1_Data_EDA!K941</f>
        <v>129.9900055</v>
      </c>
      <c r="F940" s="7" t="n">
        <f aca="false">1_Data_EDA!L941</f>
        <v>0</v>
      </c>
      <c r="G940" s="8" t="n">
        <f aca="false">1_Data_EDA!M941</f>
        <v>0</v>
      </c>
      <c r="H940" s="6" t="n">
        <f aca="false">IF(1_Data_EDA!B941="First Class",1,0)</f>
        <v>0</v>
      </c>
      <c r="I940" s="6" t="n">
        <f aca="false">IF(1_Data_EDA!B941="Second Class",1,0)</f>
        <v>0</v>
      </c>
      <c r="J940" s="6" t="n">
        <f aca="false">IF(1_Data_EDA!B941="Same Day",1,0)</f>
        <v>0</v>
      </c>
      <c r="K940" s="6" t="n">
        <f aca="false">IF(1_Data_EDA!C941="Corporate",1,0)</f>
        <v>0</v>
      </c>
      <c r="L940" s="6" t="n">
        <f aca="false">IF(1_Data_EDA!C941="Home Office",1,0)</f>
        <v>1</v>
      </c>
      <c r="M940" s="6" t="n">
        <f aca="false">IF(1_Data_EDA!D941="Europe",1,0)</f>
        <v>1</v>
      </c>
      <c r="N940" s="6" t="n">
        <f aca="false">IF(1_Data_EDA!D941="LATAM",1,0)</f>
        <v>0</v>
      </c>
      <c r="O940" s="6" t="n">
        <f aca="false">IF(1_Data_EDA!D941="Pacific Asia",1,0)</f>
        <v>0</v>
      </c>
      <c r="P940" s="6" t="n">
        <f aca="false">IF(1_Data_EDA!D941="USCA",1,0)</f>
        <v>0</v>
      </c>
      <c r="Q940" s="6" t="n">
        <f aca="false">IF(C940&gt;MEDIAN(C$5:C$8004),1,0)</f>
        <v>1</v>
      </c>
      <c r="R940" s="6" t="n">
        <f aca="false">IF(D940&gt;2,1,0)</f>
        <v>0</v>
      </c>
    </row>
    <row r="941" customFormat="false" ht="15" hidden="false" customHeight="true" outlineLevel="0" collapsed="false">
      <c r="A941" s="6" t="n">
        <f aca="false">1_Data_EDA!O942</f>
        <v>0</v>
      </c>
      <c r="B941" s="6" t="n">
        <f aca="false">1_Data_EDA!H942</f>
        <v>4</v>
      </c>
      <c r="C941" s="7" t="n">
        <f aca="false">1_Data_EDA!I942</f>
        <v>129.9900055</v>
      </c>
      <c r="D941" s="6" t="n">
        <f aca="false">1_Data_EDA!J942</f>
        <v>1</v>
      </c>
      <c r="E941" s="7" t="n">
        <f aca="false">1_Data_EDA!K942</f>
        <v>129.9900055</v>
      </c>
      <c r="F941" s="7" t="n">
        <f aca="false">1_Data_EDA!L942</f>
        <v>20.79999924</v>
      </c>
      <c r="G941" s="8" t="n">
        <f aca="false">1_Data_EDA!M942</f>
        <v>0.159999996</v>
      </c>
      <c r="H941" s="6" t="n">
        <f aca="false">IF(1_Data_EDA!B942="First Class",1,0)</f>
        <v>0</v>
      </c>
      <c r="I941" s="6" t="n">
        <f aca="false">IF(1_Data_EDA!B942="Second Class",1,0)</f>
        <v>0</v>
      </c>
      <c r="J941" s="6" t="n">
        <f aca="false">IF(1_Data_EDA!B942="Same Day",1,0)</f>
        <v>0</v>
      </c>
      <c r="K941" s="6" t="n">
        <f aca="false">IF(1_Data_EDA!C942="Corporate",1,0)</f>
        <v>1</v>
      </c>
      <c r="L941" s="6" t="n">
        <f aca="false">IF(1_Data_EDA!C942="Home Office",1,0)</f>
        <v>0</v>
      </c>
      <c r="M941" s="6" t="n">
        <f aca="false">IF(1_Data_EDA!D942="Europe",1,0)</f>
        <v>0</v>
      </c>
      <c r="N941" s="6" t="n">
        <f aca="false">IF(1_Data_EDA!D942="LATAM",1,0)</f>
        <v>0</v>
      </c>
      <c r="O941" s="6" t="n">
        <f aca="false">IF(1_Data_EDA!D942="Pacific Asia",1,0)</f>
        <v>0</v>
      </c>
      <c r="P941" s="6" t="n">
        <f aca="false">IF(1_Data_EDA!D942="USCA",1,0)</f>
        <v>1</v>
      </c>
      <c r="Q941" s="6" t="n">
        <f aca="false">IF(C941&gt;MEDIAN(C$5:C$8004),1,0)</f>
        <v>1</v>
      </c>
      <c r="R941" s="6" t="n">
        <f aca="false">IF(D941&gt;2,1,0)</f>
        <v>0</v>
      </c>
    </row>
    <row r="942" customFormat="false" ht="15" hidden="false" customHeight="true" outlineLevel="0" collapsed="false">
      <c r="A942" s="6" t="n">
        <f aca="false">1_Data_EDA!O943</f>
        <v>1</v>
      </c>
      <c r="B942" s="6" t="n">
        <f aca="false">1_Data_EDA!H943</f>
        <v>1</v>
      </c>
      <c r="C942" s="7" t="n">
        <f aca="false">1_Data_EDA!I943</f>
        <v>129.9900055</v>
      </c>
      <c r="D942" s="6" t="n">
        <f aca="false">1_Data_EDA!J943</f>
        <v>1</v>
      </c>
      <c r="E942" s="7" t="n">
        <f aca="false">1_Data_EDA!K943</f>
        <v>129.9900055</v>
      </c>
      <c r="F942" s="7" t="n">
        <f aca="false">1_Data_EDA!L943</f>
        <v>3.900000095</v>
      </c>
      <c r="G942" s="8" t="n">
        <f aca="false">1_Data_EDA!M943</f>
        <v>0.029999999</v>
      </c>
      <c r="H942" s="6" t="n">
        <f aca="false">IF(1_Data_EDA!B943="First Class",1,0)</f>
        <v>1</v>
      </c>
      <c r="I942" s="6" t="n">
        <f aca="false">IF(1_Data_EDA!B943="Second Class",1,0)</f>
        <v>0</v>
      </c>
      <c r="J942" s="6" t="n">
        <f aca="false">IF(1_Data_EDA!B943="Same Day",1,0)</f>
        <v>0</v>
      </c>
      <c r="K942" s="6" t="n">
        <f aca="false">IF(1_Data_EDA!C943="Corporate",1,0)</f>
        <v>0</v>
      </c>
      <c r="L942" s="6" t="n">
        <f aca="false">IF(1_Data_EDA!C943="Home Office",1,0)</f>
        <v>0</v>
      </c>
      <c r="M942" s="6" t="n">
        <f aca="false">IF(1_Data_EDA!D943="Europe",1,0)</f>
        <v>1</v>
      </c>
      <c r="N942" s="6" t="n">
        <f aca="false">IF(1_Data_EDA!D943="LATAM",1,0)</f>
        <v>0</v>
      </c>
      <c r="O942" s="6" t="n">
        <f aca="false">IF(1_Data_EDA!D943="Pacific Asia",1,0)</f>
        <v>0</v>
      </c>
      <c r="P942" s="6" t="n">
        <f aca="false">IF(1_Data_EDA!D943="USCA",1,0)</f>
        <v>0</v>
      </c>
      <c r="Q942" s="6" t="n">
        <f aca="false">IF(C942&gt;MEDIAN(C$5:C$8004),1,0)</f>
        <v>1</v>
      </c>
      <c r="R942" s="6" t="n">
        <f aca="false">IF(D942&gt;2,1,0)</f>
        <v>0</v>
      </c>
    </row>
    <row r="943" customFormat="false" ht="15" hidden="false" customHeight="true" outlineLevel="0" collapsed="false">
      <c r="A943" s="6" t="n">
        <f aca="false">1_Data_EDA!O944</f>
        <v>1</v>
      </c>
      <c r="B943" s="6" t="n">
        <f aca="false">1_Data_EDA!H944</f>
        <v>1</v>
      </c>
      <c r="C943" s="7" t="n">
        <f aca="false">1_Data_EDA!I944</f>
        <v>99.98999786</v>
      </c>
      <c r="D943" s="6" t="n">
        <f aca="false">1_Data_EDA!J944</f>
        <v>1</v>
      </c>
      <c r="E943" s="7" t="n">
        <f aca="false">1_Data_EDA!K944</f>
        <v>99.98999786</v>
      </c>
      <c r="F943" s="7" t="n">
        <f aca="false">1_Data_EDA!L944</f>
        <v>18</v>
      </c>
      <c r="G943" s="8" t="n">
        <f aca="false">1_Data_EDA!M944</f>
        <v>0.180000007</v>
      </c>
      <c r="H943" s="6" t="n">
        <f aca="false">IF(1_Data_EDA!B944="First Class",1,0)</f>
        <v>1</v>
      </c>
      <c r="I943" s="6" t="n">
        <f aca="false">IF(1_Data_EDA!B944="Second Class",1,0)</f>
        <v>0</v>
      </c>
      <c r="J943" s="6" t="n">
        <f aca="false">IF(1_Data_EDA!B944="Same Day",1,0)</f>
        <v>0</v>
      </c>
      <c r="K943" s="6" t="n">
        <f aca="false">IF(1_Data_EDA!C944="Corporate",1,0)</f>
        <v>0</v>
      </c>
      <c r="L943" s="6" t="n">
        <f aca="false">IF(1_Data_EDA!C944="Home Office",1,0)</f>
        <v>0</v>
      </c>
      <c r="M943" s="6" t="n">
        <f aca="false">IF(1_Data_EDA!D944="Europe",1,0)</f>
        <v>1</v>
      </c>
      <c r="N943" s="6" t="n">
        <f aca="false">IF(1_Data_EDA!D944="LATAM",1,0)</f>
        <v>0</v>
      </c>
      <c r="O943" s="6" t="n">
        <f aca="false">IF(1_Data_EDA!D944="Pacific Asia",1,0)</f>
        <v>0</v>
      </c>
      <c r="P943" s="6" t="n">
        <f aca="false">IF(1_Data_EDA!D944="USCA",1,0)</f>
        <v>0</v>
      </c>
      <c r="Q943" s="6" t="n">
        <f aca="false">IF(C943&gt;MEDIAN(C$5:C$8004),1,0)</f>
        <v>1</v>
      </c>
      <c r="R943" s="6" t="n">
        <f aca="false">IF(D943&gt;2,1,0)</f>
        <v>0</v>
      </c>
    </row>
    <row r="944" customFormat="false" ht="15" hidden="false" customHeight="true" outlineLevel="0" collapsed="false">
      <c r="A944" s="6" t="n">
        <f aca="false">1_Data_EDA!O945</f>
        <v>0</v>
      </c>
      <c r="B944" s="6" t="n">
        <f aca="false">1_Data_EDA!H945</f>
        <v>4</v>
      </c>
      <c r="C944" s="7" t="n">
        <f aca="false">1_Data_EDA!I945</f>
        <v>399.980011</v>
      </c>
      <c r="D944" s="6" t="n">
        <f aca="false">1_Data_EDA!J945</f>
        <v>1</v>
      </c>
      <c r="E944" s="7" t="n">
        <f aca="false">1_Data_EDA!K945</f>
        <v>399.980011</v>
      </c>
      <c r="F944" s="7" t="n">
        <f aca="false">1_Data_EDA!L945</f>
        <v>64</v>
      </c>
      <c r="G944" s="8" t="n">
        <f aca="false">1_Data_EDA!M945</f>
        <v>0.159999996</v>
      </c>
      <c r="H944" s="6" t="n">
        <f aca="false">IF(1_Data_EDA!B945="First Class",1,0)</f>
        <v>0</v>
      </c>
      <c r="I944" s="6" t="n">
        <f aca="false">IF(1_Data_EDA!B945="Second Class",1,0)</f>
        <v>0</v>
      </c>
      <c r="J944" s="6" t="n">
        <f aca="false">IF(1_Data_EDA!B945="Same Day",1,0)</f>
        <v>0</v>
      </c>
      <c r="K944" s="6" t="n">
        <f aca="false">IF(1_Data_EDA!C945="Corporate",1,0)</f>
        <v>0</v>
      </c>
      <c r="L944" s="6" t="n">
        <f aca="false">IF(1_Data_EDA!C945="Home Office",1,0)</f>
        <v>1</v>
      </c>
      <c r="M944" s="6" t="n">
        <f aca="false">IF(1_Data_EDA!D945="Europe",1,0)</f>
        <v>0</v>
      </c>
      <c r="N944" s="6" t="n">
        <f aca="false">IF(1_Data_EDA!D945="LATAM",1,0)</f>
        <v>1</v>
      </c>
      <c r="O944" s="6" t="n">
        <f aca="false">IF(1_Data_EDA!D945="Pacific Asia",1,0)</f>
        <v>0</v>
      </c>
      <c r="P944" s="6" t="n">
        <f aca="false">IF(1_Data_EDA!D945="USCA",1,0)</f>
        <v>0</v>
      </c>
      <c r="Q944" s="6" t="n">
        <f aca="false">IF(C944&gt;MEDIAN(C$5:C$8004),1,0)</f>
        <v>1</v>
      </c>
      <c r="R944" s="6" t="n">
        <f aca="false">IF(D944&gt;2,1,0)</f>
        <v>0</v>
      </c>
    </row>
    <row r="945" customFormat="false" ht="15" hidden="false" customHeight="true" outlineLevel="0" collapsed="false">
      <c r="A945" s="6" t="n">
        <f aca="false">1_Data_EDA!O946</f>
        <v>1</v>
      </c>
      <c r="B945" s="6" t="n">
        <f aca="false">1_Data_EDA!H946</f>
        <v>1</v>
      </c>
      <c r="C945" s="7" t="n">
        <f aca="false">1_Data_EDA!I946</f>
        <v>14.98999977</v>
      </c>
      <c r="D945" s="6" t="n">
        <f aca="false">1_Data_EDA!J946</f>
        <v>4</v>
      </c>
      <c r="E945" s="7" t="n">
        <f aca="false">1_Data_EDA!K946</f>
        <v>59.95999908</v>
      </c>
      <c r="F945" s="7" t="n">
        <f aca="false">1_Data_EDA!L946</f>
        <v>1.200000048</v>
      </c>
      <c r="G945" s="8" t="n">
        <f aca="false">1_Data_EDA!M946</f>
        <v>0.02</v>
      </c>
      <c r="H945" s="6" t="n">
        <f aca="false">IF(1_Data_EDA!B946="First Class",1,0)</f>
        <v>1</v>
      </c>
      <c r="I945" s="6" t="n">
        <f aca="false">IF(1_Data_EDA!B946="Second Class",1,0)</f>
        <v>0</v>
      </c>
      <c r="J945" s="6" t="n">
        <f aca="false">IF(1_Data_EDA!B946="Same Day",1,0)</f>
        <v>0</v>
      </c>
      <c r="K945" s="6" t="n">
        <f aca="false">IF(1_Data_EDA!C946="Corporate",1,0)</f>
        <v>0</v>
      </c>
      <c r="L945" s="6" t="n">
        <f aca="false">IF(1_Data_EDA!C946="Home Office",1,0)</f>
        <v>0</v>
      </c>
      <c r="M945" s="6" t="n">
        <f aca="false">IF(1_Data_EDA!D946="Europe",1,0)</f>
        <v>0</v>
      </c>
      <c r="N945" s="6" t="n">
        <f aca="false">IF(1_Data_EDA!D946="LATAM",1,0)</f>
        <v>1</v>
      </c>
      <c r="O945" s="6" t="n">
        <f aca="false">IF(1_Data_EDA!D946="Pacific Asia",1,0)</f>
        <v>0</v>
      </c>
      <c r="P945" s="6" t="n">
        <f aca="false">IF(1_Data_EDA!D946="USCA",1,0)</f>
        <v>0</v>
      </c>
      <c r="Q945" s="6" t="n">
        <f aca="false">IF(C945&gt;MEDIAN(C$5:C$8004),1,0)</f>
        <v>0</v>
      </c>
      <c r="R945" s="6" t="n">
        <f aca="false">IF(D945&gt;2,1,0)</f>
        <v>1</v>
      </c>
    </row>
    <row r="946" customFormat="false" ht="15" hidden="false" customHeight="true" outlineLevel="0" collapsed="false">
      <c r="A946" s="6" t="n">
        <f aca="false">1_Data_EDA!O947</f>
        <v>0</v>
      </c>
      <c r="B946" s="6" t="n">
        <f aca="false">1_Data_EDA!H947</f>
        <v>4</v>
      </c>
      <c r="C946" s="7" t="n">
        <f aca="false">1_Data_EDA!I947</f>
        <v>49.97999954</v>
      </c>
      <c r="D946" s="6" t="n">
        <f aca="false">1_Data_EDA!J947</f>
        <v>2</v>
      </c>
      <c r="E946" s="7" t="n">
        <f aca="false">1_Data_EDA!K947</f>
        <v>99.95999908</v>
      </c>
      <c r="F946" s="7" t="n">
        <f aca="false">1_Data_EDA!L947</f>
        <v>15.98999977</v>
      </c>
      <c r="G946" s="8" t="n">
        <f aca="false">1_Data_EDA!M947</f>
        <v>0.159999996</v>
      </c>
      <c r="H946" s="6" t="n">
        <f aca="false">IF(1_Data_EDA!B947="First Class",1,0)</f>
        <v>0</v>
      </c>
      <c r="I946" s="6" t="n">
        <f aca="false">IF(1_Data_EDA!B947="Second Class",1,0)</f>
        <v>0</v>
      </c>
      <c r="J946" s="6" t="n">
        <f aca="false">IF(1_Data_EDA!B947="Same Day",1,0)</f>
        <v>0</v>
      </c>
      <c r="K946" s="6" t="n">
        <f aca="false">IF(1_Data_EDA!C947="Corporate",1,0)</f>
        <v>0</v>
      </c>
      <c r="L946" s="6" t="n">
        <f aca="false">IF(1_Data_EDA!C947="Home Office",1,0)</f>
        <v>0</v>
      </c>
      <c r="M946" s="6" t="n">
        <f aca="false">IF(1_Data_EDA!D947="Europe",1,0)</f>
        <v>0</v>
      </c>
      <c r="N946" s="6" t="n">
        <f aca="false">IF(1_Data_EDA!D947="LATAM",1,0)</f>
        <v>1</v>
      </c>
      <c r="O946" s="6" t="n">
        <f aca="false">IF(1_Data_EDA!D947="Pacific Asia",1,0)</f>
        <v>0</v>
      </c>
      <c r="P946" s="6" t="n">
        <f aca="false">IF(1_Data_EDA!D947="USCA",1,0)</f>
        <v>0</v>
      </c>
      <c r="Q946" s="6" t="n">
        <f aca="false">IF(C946&gt;MEDIAN(C$5:C$8004),1,0)</f>
        <v>0</v>
      </c>
      <c r="R946" s="6" t="n">
        <f aca="false">IF(D946&gt;2,1,0)</f>
        <v>0</v>
      </c>
    </row>
    <row r="947" customFormat="false" ht="15" hidden="false" customHeight="true" outlineLevel="0" collapsed="false">
      <c r="A947" s="6" t="n">
        <f aca="false">1_Data_EDA!O948</f>
        <v>1</v>
      </c>
      <c r="B947" s="6" t="n">
        <f aca="false">1_Data_EDA!H948</f>
        <v>2</v>
      </c>
      <c r="C947" s="7" t="n">
        <f aca="false">1_Data_EDA!I948</f>
        <v>399.980011</v>
      </c>
      <c r="D947" s="6" t="n">
        <f aca="false">1_Data_EDA!J948</f>
        <v>1</v>
      </c>
      <c r="E947" s="7" t="n">
        <f aca="false">1_Data_EDA!K948</f>
        <v>399.980011</v>
      </c>
      <c r="F947" s="7" t="n">
        <f aca="false">1_Data_EDA!L948</f>
        <v>0</v>
      </c>
      <c r="G947" s="8" t="n">
        <f aca="false">1_Data_EDA!M948</f>
        <v>0</v>
      </c>
      <c r="H947" s="6" t="n">
        <f aca="false">IF(1_Data_EDA!B948="First Class",1,0)</f>
        <v>0</v>
      </c>
      <c r="I947" s="6" t="n">
        <f aca="false">IF(1_Data_EDA!B948="Second Class",1,0)</f>
        <v>1</v>
      </c>
      <c r="J947" s="6" t="n">
        <f aca="false">IF(1_Data_EDA!B948="Same Day",1,0)</f>
        <v>0</v>
      </c>
      <c r="K947" s="6" t="n">
        <f aca="false">IF(1_Data_EDA!C948="Corporate",1,0)</f>
        <v>0</v>
      </c>
      <c r="L947" s="6" t="n">
        <f aca="false">IF(1_Data_EDA!C948="Home Office",1,0)</f>
        <v>0</v>
      </c>
      <c r="M947" s="6" t="n">
        <f aca="false">IF(1_Data_EDA!D948="Europe",1,0)</f>
        <v>0</v>
      </c>
      <c r="N947" s="6" t="n">
        <f aca="false">IF(1_Data_EDA!D948="LATAM",1,0)</f>
        <v>0</v>
      </c>
      <c r="O947" s="6" t="n">
        <f aca="false">IF(1_Data_EDA!D948="Pacific Asia",1,0)</f>
        <v>0</v>
      </c>
      <c r="P947" s="6" t="n">
        <f aca="false">IF(1_Data_EDA!D948="USCA",1,0)</f>
        <v>1</v>
      </c>
      <c r="Q947" s="6" t="n">
        <f aca="false">IF(C947&gt;MEDIAN(C$5:C$8004),1,0)</f>
        <v>1</v>
      </c>
      <c r="R947" s="6" t="n">
        <f aca="false">IF(D947&gt;2,1,0)</f>
        <v>0</v>
      </c>
    </row>
    <row r="948" customFormat="false" ht="15" hidden="false" customHeight="true" outlineLevel="0" collapsed="false">
      <c r="A948" s="6" t="n">
        <f aca="false">1_Data_EDA!O949</f>
        <v>1</v>
      </c>
      <c r="B948" s="6" t="n">
        <f aca="false">1_Data_EDA!H949</f>
        <v>2</v>
      </c>
      <c r="C948" s="7" t="n">
        <f aca="false">1_Data_EDA!I949</f>
        <v>49.97999954</v>
      </c>
      <c r="D948" s="6" t="n">
        <f aca="false">1_Data_EDA!J949</f>
        <v>4</v>
      </c>
      <c r="E948" s="7" t="n">
        <f aca="false">1_Data_EDA!K949</f>
        <v>199.9199982</v>
      </c>
      <c r="F948" s="7" t="n">
        <f aca="false">1_Data_EDA!L949</f>
        <v>8</v>
      </c>
      <c r="G948" s="8" t="n">
        <f aca="false">1_Data_EDA!M949</f>
        <v>0.039999999</v>
      </c>
      <c r="H948" s="6" t="n">
        <f aca="false">IF(1_Data_EDA!B949="First Class",1,0)</f>
        <v>0</v>
      </c>
      <c r="I948" s="6" t="n">
        <f aca="false">IF(1_Data_EDA!B949="Second Class",1,0)</f>
        <v>1</v>
      </c>
      <c r="J948" s="6" t="n">
        <f aca="false">IF(1_Data_EDA!B949="Same Day",1,0)</f>
        <v>0</v>
      </c>
      <c r="K948" s="6" t="n">
        <f aca="false">IF(1_Data_EDA!C949="Corporate",1,0)</f>
        <v>1</v>
      </c>
      <c r="L948" s="6" t="n">
        <f aca="false">IF(1_Data_EDA!C949="Home Office",1,0)</f>
        <v>0</v>
      </c>
      <c r="M948" s="6" t="n">
        <f aca="false">IF(1_Data_EDA!D949="Europe",1,0)</f>
        <v>0</v>
      </c>
      <c r="N948" s="6" t="n">
        <f aca="false">IF(1_Data_EDA!D949="LATAM",1,0)</f>
        <v>1</v>
      </c>
      <c r="O948" s="6" t="n">
        <f aca="false">IF(1_Data_EDA!D949="Pacific Asia",1,0)</f>
        <v>0</v>
      </c>
      <c r="P948" s="6" t="n">
        <f aca="false">IF(1_Data_EDA!D949="USCA",1,0)</f>
        <v>0</v>
      </c>
      <c r="Q948" s="6" t="n">
        <f aca="false">IF(C948&gt;MEDIAN(C$5:C$8004),1,0)</f>
        <v>0</v>
      </c>
      <c r="R948" s="6" t="n">
        <f aca="false">IF(D948&gt;2,1,0)</f>
        <v>1</v>
      </c>
    </row>
    <row r="949" customFormat="false" ht="15" hidden="false" customHeight="true" outlineLevel="0" collapsed="false">
      <c r="A949" s="6" t="n">
        <f aca="false">1_Data_EDA!O950</f>
        <v>0</v>
      </c>
      <c r="B949" s="6" t="n">
        <f aca="false">1_Data_EDA!H950</f>
        <v>4</v>
      </c>
      <c r="C949" s="7" t="n">
        <f aca="false">1_Data_EDA!I950</f>
        <v>49.97999954</v>
      </c>
      <c r="D949" s="6" t="n">
        <f aca="false">1_Data_EDA!J950</f>
        <v>1</v>
      </c>
      <c r="E949" s="7" t="n">
        <f aca="false">1_Data_EDA!K950</f>
        <v>49.97999954</v>
      </c>
      <c r="F949" s="7" t="n">
        <f aca="false">1_Data_EDA!L950</f>
        <v>8.5</v>
      </c>
      <c r="G949" s="8" t="n">
        <f aca="false">1_Data_EDA!M950</f>
        <v>0.170000002</v>
      </c>
      <c r="H949" s="6" t="n">
        <f aca="false">IF(1_Data_EDA!B950="First Class",1,0)</f>
        <v>0</v>
      </c>
      <c r="I949" s="6" t="n">
        <f aca="false">IF(1_Data_EDA!B950="Second Class",1,0)</f>
        <v>0</v>
      </c>
      <c r="J949" s="6" t="n">
        <f aca="false">IF(1_Data_EDA!B950="Same Day",1,0)</f>
        <v>0</v>
      </c>
      <c r="K949" s="6" t="n">
        <f aca="false">IF(1_Data_EDA!C950="Corporate",1,0)</f>
        <v>1</v>
      </c>
      <c r="L949" s="6" t="n">
        <f aca="false">IF(1_Data_EDA!C950="Home Office",1,0)</f>
        <v>0</v>
      </c>
      <c r="M949" s="6" t="n">
        <f aca="false">IF(1_Data_EDA!D950="Europe",1,0)</f>
        <v>0</v>
      </c>
      <c r="N949" s="6" t="n">
        <f aca="false">IF(1_Data_EDA!D950="LATAM",1,0)</f>
        <v>0</v>
      </c>
      <c r="O949" s="6" t="n">
        <f aca="false">IF(1_Data_EDA!D950="Pacific Asia",1,0)</f>
        <v>1</v>
      </c>
      <c r="P949" s="6" t="n">
        <f aca="false">IF(1_Data_EDA!D950="USCA",1,0)</f>
        <v>0</v>
      </c>
      <c r="Q949" s="6" t="n">
        <f aca="false">IF(C949&gt;MEDIAN(C$5:C$8004),1,0)</f>
        <v>0</v>
      </c>
      <c r="R949" s="6" t="n">
        <f aca="false">IF(D949&gt;2,1,0)</f>
        <v>0</v>
      </c>
    </row>
    <row r="950" customFormat="false" ht="15" hidden="false" customHeight="true" outlineLevel="0" collapsed="false">
      <c r="A950" s="6" t="n">
        <f aca="false">1_Data_EDA!O951</f>
        <v>1</v>
      </c>
      <c r="B950" s="6" t="n">
        <f aca="false">1_Data_EDA!H951</f>
        <v>4</v>
      </c>
      <c r="C950" s="7" t="n">
        <f aca="false">1_Data_EDA!I951</f>
        <v>129.9900055</v>
      </c>
      <c r="D950" s="6" t="n">
        <f aca="false">1_Data_EDA!J951</f>
        <v>1</v>
      </c>
      <c r="E950" s="7" t="n">
        <f aca="false">1_Data_EDA!K951</f>
        <v>129.9900055</v>
      </c>
      <c r="F950" s="7" t="n">
        <f aca="false">1_Data_EDA!L951</f>
        <v>22.10000038</v>
      </c>
      <c r="G950" s="8" t="n">
        <f aca="false">1_Data_EDA!M951</f>
        <v>0.170000002</v>
      </c>
      <c r="H950" s="6" t="n">
        <f aca="false">IF(1_Data_EDA!B951="First Class",1,0)</f>
        <v>0</v>
      </c>
      <c r="I950" s="6" t="n">
        <f aca="false">IF(1_Data_EDA!B951="Second Class",1,0)</f>
        <v>0</v>
      </c>
      <c r="J950" s="6" t="n">
        <f aca="false">IF(1_Data_EDA!B951="Same Day",1,0)</f>
        <v>0</v>
      </c>
      <c r="K950" s="6" t="n">
        <f aca="false">IF(1_Data_EDA!C951="Corporate",1,0)</f>
        <v>0</v>
      </c>
      <c r="L950" s="6" t="n">
        <f aca="false">IF(1_Data_EDA!C951="Home Office",1,0)</f>
        <v>0</v>
      </c>
      <c r="M950" s="6" t="n">
        <f aca="false">IF(1_Data_EDA!D951="Europe",1,0)</f>
        <v>1</v>
      </c>
      <c r="N950" s="6" t="n">
        <f aca="false">IF(1_Data_EDA!D951="LATAM",1,0)</f>
        <v>0</v>
      </c>
      <c r="O950" s="6" t="n">
        <f aca="false">IF(1_Data_EDA!D951="Pacific Asia",1,0)</f>
        <v>0</v>
      </c>
      <c r="P950" s="6" t="n">
        <f aca="false">IF(1_Data_EDA!D951="USCA",1,0)</f>
        <v>0</v>
      </c>
      <c r="Q950" s="6" t="n">
        <f aca="false">IF(C950&gt;MEDIAN(C$5:C$8004),1,0)</f>
        <v>1</v>
      </c>
      <c r="R950" s="6" t="n">
        <f aca="false">IF(D950&gt;2,1,0)</f>
        <v>0</v>
      </c>
    </row>
    <row r="951" customFormat="false" ht="15" hidden="false" customHeight="true" outlineLevel="0" collapsed="false">
      <c r="A951" s="6" t="n">
        <f aca="false">1_Data_EDA!O952</f>
        <v>1</v>
      </c>
      <c r="B951" s="6" t="n">
        <f aca="false">1_Data_EDA!H952</f>
        <v>2</v>
      </c>
      <c r="C951" s="7" t="n">
        <f aca="false">1_Data_EDA!I952</f>
        <v>299.980011</v>
      </c>
      <c r="D951" s="6" t="n">
        <f aca="false">1_Data_EDA!J952</f>
        <v>1</v>
      </c>
      <c r="E951" s="7" t="n">
        <f aca="false">1_Data_EDA!K952</f>
        <v>299.980011</v>
      </c>
      <c r="F951" s="7" t="n">
        <f aca="false">1_Data_EDA!L952</f>
        <v>45</v>
      </c>
      <c r="G951" s="8" t="n">
        <f aca="false">1_Data_EDA!M952</f>
        <v>0.150000006</v>
      </c>
      <c r="H951" s="6" t="n">
        <f aca="false">IF(1_Data_EDA!B952="First Class",1,0)</f>
        <v>0</v>
      </c>
      <c r="I951" s="6" t="n">
        <f aca="false">IF(1_Data_EDA!B952="Second Class",1,0)</f>
        <v>1</v>
      </c>
      <c r="J951" s="6" t="n">
        <f aca="false">IF(1_Data_EDA!B952="Same Day",1,0)</f>
        <v>0</v>
      </c>
      <c r="K951" s="6" t="n">
        <f aca="false">IF(1_Data_EDA!C952="Corporate",1,0)</f>
        <v>0</v>
      </c>
      <c r="L951" s="6" t="n">
        <f aca="false">IF(1_Data_EDA!C952="Home Office",1,0)</f>
        <v>0</v>
      </c>
      <c r="M951" s="6" t="n">
        <f aca="false">IF(1_Data_EDA!D952="Europe",1,0)</f>
        <v>0</v>
      </c>
      <c r="N951" s="6" t="n">
        <f aca="false">IF(1_Data_EDA!D952="LATAM",1,0)</f>
        <v>1</v>
      </c>
      <c r="O951" s="6" t="n">
        <f aca="false">IF(1_Data_EDA!D952="Pacific Asia",1,0)</f>
        <v>0</v>
      </c>
      <c r="P951" s="6" t="n">
        <f aca="false">IF(1_Data_EDA!D952="USCA",1,0)</f>
        <v>0</v>
      </c>
      <c r="Q951" s="6" t="n">
        <f aca="false">IF(C951&gt;MEDIAN(C$5:C$8004),1,0)</f>
        <v>1</v>
      </c>
      <c r="R951" s="6" t="n">
        <f aca="false">IF(D951&gt;2,1,0)</f>
        <v>0</v>
      </c>
    </row>
    <row r="952" customFormat="false" ht="15" hidden="false" customHeight="true" outlineLevel="0" collapsed="false">
      <c r="A952" s="6" t="n">
        <f aca="false">1_Data_EDA!O953</f>
        <v>0</v>
      </c>
      <c r="B952" s="6" t="n">
        <f aca="false">1_Data_EDA!H953</f>
        <v>4</v>
      </c>
      <c r="C952" s="7" t="n">
        <f aca="false">1_Data_EDA!I953</f>
        <v>50</v>
      </c>
      <c r="D952" s="6" t="n">
        <f aca="false">1_Data_EDA!J953</f>
        <v>4</v>
      </c>
      <c r="E952" s="7" t="n">
        <f aca="false">1_Data_EDA!K953</f>
        <v>200</v>
      </c>
      <c r="F952" s="7" t="n">
        <f aca="false">1_Data_EDA!L953</f>
        <v>50</v>
      </c>
      <c r="G952" s="8" t="n">
        <f aca="false">1_Data_EDA!M953</f>
        <v>0.25</v>
      </c>
      <c r="H952" s="6" t="n">
        <f aca="false">IF(1_Data_EDA!B953="First Class",1,0)</f>
        <v>0</v>
      </c>
      <c r="I952" s="6" t="n">
        <f aca="false">IF(1_Data_EDA!B953="Second Class",1,0)</f>
        <v>0</v>
      </c>
      <c r="J952" s="6" t="n">
        <f aca="false">IF(1_Data_EDA!B953="Same Day",1,0)</f>
        <v>0</v>
      </c>
      <c r="K952" s="6" t="n">
        <f aca="false">IF(1_Data_EDA!C953="Corporate",1,0)</f>
        <v>0</v>
      </c>
      <c r="L952" s="6" t="n">
        <f aca="false">IF(1_Data_EDA!C953="Home Office",1,0)</f>
        <v>1</v>
      </c>
      <c r="M952" s="6" t="n">
        <f aca="false">IF(1_Data_EDA!D953="Europe",1,0)</f>
        <v>0</v>
      </c>
      <c r="N952" s="6" t="n">
        <f aca="false">IF(1_Data_EDA!D953="LATAM",1,0)</f>
        <v>0</v>
      </c>
      <c r="O952" s="6" t="n">
        <f aca="false">IF(1_Data_EDA!D953="Pacific Asia",1,0)</f>
        <v>1</v>
      </c>
      <c r="P952" s="6" t="n">
        <f aca="false">IF(1_Data_EDA!D953="USCA",1,0)</f>
        <v>0</v>
      </c>
      <c r="Q952" s="6" t="n">
        <f aca="false">IF(C952&gt;MEDIAN(C$5:C$8004),1,0)</f>
        <v>0</v>
      </c>
      <c r="R952" s="6" t="n">
        <f aca="false">IF(D952&gt;2,1,0)</f>
        <v>1</v>
      </c>
    </row>
    <row r="953" customFormat="false" ht="15" hidden="false" customHeight="true" outlineLevel="0" collapsed="false">
      <c r="A953" s="6" t="n">
        <f aca="false">1_Data_EDA!O954</f>
        <v>1</v>
      </c>
      <c r="B953" s="6" t="n">
        <f aca="false">1_Data_EDA!H954</f>
        <v>1</v>
      </c>
      <c r="C953" s="7" t="n">
        <f aca="false">1_Data_EDA!I954</f>
        <v>129.9900055</v>
      </c>
      <c r="D953" s="6" t="n">
        <f aca="false">1_Data_EDA!J954</f>
        <v>1</v>
      </c>
      <c r="E953" s="7" t="n">
        <f aca="false">1_Data_EDA!K954</f>
        <v>129.9900055</v>
      </c>
      <c r="F953" s="7" t="n">
        <f aca="false">1_Data_EDA!L954</f>
        <v>19.5</v>
      </c>
      <c r="G953" s="8" t="n">
        <f aca="false">1_Data_EDA!M954</f>
        <v>0.150000006</v>
      </c>
      <c r="H953" s="6" t="n">
        <f aca="false">IF(1_Data_EDA!B954="First Class",1,0)</f>
        <v>1</v>
      </c>
      <c r="I953" s="6" t="n">
        <f aca="false">IF(1_Data_EDA!B954="Second Class",1,0)</f>
        <v>0</v>
      </c>
      <c r="J953" s="6" t="n">
        <f aca="false">IF(1_Data_EDA!B954="Same Day",1,0)</f>
        <v>0</v>
      </c>
      <c r="K953" s="6" t="n">
        <f aca="false">IF(1_Data_EDA!C954="Corporate",1,0)</f>
        <v>0</v>
      </c>
      <c r="L953" s="6" t="n">
        <f aca="false">IF(1_Data_EDA!C954="Home Office",1,0)</f>
        <v>0</v>
      </c>
      <c r="M953" s="6" t="n">
        <f aca="false">IF(1_Data_EDA!D954="Europe",1,0)</f>
        <v>0</v>
      </c>
      <c r="N953" s="6" t="n">
        <f aca="false">IF(1_Data_EDA!D954="LATAM",1,0)</f>
        <v>0</v>
      </c>
      <c r="O953" s="6" t="n">
        <f aca="false">IF(1_Data_EDA!D954="Pacific Asia",1,0)</f>
        <v>1</v>
      </c>
      <c r="P953" s="6" t="n">
        <f aca="false">IF(1_Data_EDA!D954="USCA",1,0)</f>
        <v>0</v>
      </c>
      <c r="Q953" s="6" t="n">
        <f aca="false">IF(C953&gt;MEDIAN(C$5:C$8004),1,0)</f>
        <v>1</v>
      </c>
      <c r="R953" s="6" t="n">
        <f aca="false">IF(D953&gt;2,1,0)</f>
        <v>0</v>
      </c>
    </row>
    <row r="954" customFormat="false" ht="15" hidden="false" customHeight="true" outlineLevel="0" collapsed="false">
      <c r="A954" s="6" t="n">
        <f aca="false">1_Data_EDA!O955</f>
        <v>0</v>
      </c>
      <c r="B954" s="6" t="n">
        <f aca="false">1_Data_EDA!H955</f>
        <v>2</v>
      </c>
      <c r="C954" s="7" t="n">
        <f aca="false">1_Data_EDA!I955</f>
        <v>399.980011</v>
      </c>
      <c r="D954" s="6" t="n">
        <f aca="false">1_Data_EDA!J955</f>
        <v>1</v>
      </c>
      <c r="E954" s="7" t="n">
        <f aca="false">1_Data_EDA!K955</f>
        <v>399.980011</v>
      </c>
      <c r="F954" s="7" t="n">
        <f aca="false">1_Data_EDA!L955</f>
        <v>36</v>
      </c>
      <c r="G954" s="8" t="n">
        <f aca="false">1_Data_EDA!M955</f>
        <v>0.090000004</v>
      </c>
      <c r="H954" s="6" t="n">
        <f aca="false">IF(1_Data_EDA!B955="First Class",1,0)</f>
        <v>0</v>
      </c>
      <c r="I954" s="6" t="n">
        <f aca="false">IF(1_Data_EDA!B955="Second Class",1,0)</f>
        <v>1</v>
      </c>
      <c r="J954" s="6" t="n">
        <f aca="false">IF(1_Data_EDA!B955="Same Day",1,0)</f>
        <v>0</v>
      </c>
      <c r="K954" s="6" t="n">
        <f aca="false">IF(1_Data_EDA!C955="Corporate",1,0)</f>
        <v>1</v>
      </c>
      <c r="L954" s="6" t="n">
        <f aca="false">IF(1_Data_EDA!C955="Home Office",1,0)</f>
        <v>0</v>
      </c>
      <c r="M954" s="6" t="n">
        <f aca="false">IF(1_Data_EDA!D955="Europe",1,0)</f>
        <v>0</v>
      </c>
      <c r="N954" s="6" t="n">
        <f aca="false">IF(1_Data_EDA!D955="LATAM",1,0)</f>
        <v>1</v>
      </c>
      <c r="O954" s="6" t="n">
        <f aca="false">IF(1_Data_EDA!D955="Pacific Asia",1,0)</f>
        <v>0</v>
      </c>
      <c r="P954" s="6" t="n">
        <f aca="false">IF(1_Data_EDA!D955="USCA",1,0)</f>
        <v>0</v>
      </c>
      <c r="Q954" s="6" t="n">
        <f aca="false">IF(C954&gt;MEDIAN(C$5:C$8004),1,0)</f>
        <v>1</v>
      </c>
      <c r="R954" s="6" t="n">
        <f aca="false">IF(D954&gt;2,1,0)</f>
        <v>0</v>
      </c>
    </row>
    <row r="955" customFormat="false" ht="15" hidden="false" customHeight="true" outlineLevel="0" collapsed="false">
      <c r="A955" s="6" t="n">
        <f aca="false">1_Data_EDA!O956</f>
        <v>1</v>
      </c>
      <c r="B955" s="6" t="n">
        <f aca="false">1_Data_EDA!H956</f>
        <v>1</v>
      </c>
      <c r="C955" s="7" t="n">
        <f aca="false">1_Data_EDA!I956</f>
        <v>59.08000183</v>
      </c>
      <c r="D955" s="6" t="n">
        <f aca="false">1_Data_EDA!J956</f>
        <v>1</v>
      </c>
      <c r="E955" s="7" t="n">
        <f aca="false">1_Data_EDA!K956</f>
        <v>59.08000183</v>
      </c>
      <c r="F955" s="7" t="n">
        <f aca="false">1_Data_EDA!L956</f>
        <v>10.63000011</v>
      </c>
      <c r="G955" s="8" t="n">
        <f aca="false">1_Data_EDA!M956</f>
        <v>0.180000007</v>
      </c>
      <c r="H955" s="6" t="n">
        <f aca="false">IF(1_Data_EDA!B956="First Class",1,0)</f>
        <v>1</v>
      </c>
      <c r="I955" s="6" t="n">
        <f aca="false">IF(1_Data_EDA!B956="Second Class",1,0)</f>
        <v>0</v>
      </c>
      <c r="J955" s="6" t="n">
        <f aca="false">IF(1_Data_EDA!B956="Same Day",1,0)</f>
        <v>0</v>
      </c>
      <c r="K955" s="6" t="n">
        <f aca="false">IF(1_Data_EDA!C956="Corporate",1,0)</f>
        <v>0</v>
      </c>
      <c r="L955" s="6" t="n">
        <f aca="false">IF(1_Data_EDA!C956="Home Office",1,0)</f>
        <v>1</v>
      </c>
      <c r="M955" s="6" t="n">
        <f aca="false">IF(1_Data_EDA!D956="Europe",1,0)</f>
        <v>0</v>
      </c>
      <c r="N955" s="6" t="n">
        <f aca="false">IF(1_Data_EDA!D956="LATAM",1,0)</f>
        <v>0</v>
      </c>
      <c r="O955" s="6" t="n">
        <f aca="false">IF(1_Data_EDA!D956="Pacific Asia",1,0)</f>
        <v>1</v>
      </c>
      <c r="P955" s="6" t="n">
        <f aca="false">IF(1_Data_EDA!D956="USCA",1,0)</f>
        <v>0</v>
      </c>
      <c r="Q955" s="6" t="n">
        <f aca="false">IF(C955&gt;MEDIAN(C$5:C$8004),1,0)</f>
        <v>0</v>
      </c>
      <c r="R955" s="6" t="n">
        <f aca="false">IF(D955&gt;2,1,0)</f>
        <v>0</v>
      </c>
    </row>
    <row r="956" customFormat="false" ht="15" hidden="false" customHeight="true" outlineLevel="0" collapsed="false">
      <c r="A956" s="6" t="n">
        <f aca="false">1_Data_EDA!O957</f>
        <v>0</v>
      </c>
      <c r="B956" s="6" t="n">
        <f aca="false">1_Data_EDA!H957</f>
        <v>2</v>
      </c>
      <c r="C956" s="7" t="n">
        <f aca="false">1_Data_EDA!I957</f>
        <v>39.99000168</v>
      </c>
      <c r="D956" s="6" t="n">
        <f aca="false">1_Data_EDA!J957</f>
        <v>3</v>
      </c>
      <c r="E956" s="7" t="n">
        <f aca="false">1_Data_EDA!K957</f>
        <v>119.9700012</v>
      </c>
      <c r="F956" s="7" t="n">
        <f aca="false">1_Data_EDA!L957</f>
        <v>15.60000038</v>
      </c>
      <c r="G956" s="8" t="n">
        <f aca="false">1_Data_EDA!M957</f>
        <v>0.129999995</v>
      </c>
      <c r="H956" s="6" t="n">
        <f aca="false">IF(1_Data_EDA!B957="First Class",1,0)</f>
        <v>0</v>
      </c>
      <c r="I956" s="6" t="n">
        <f aca="false">IF(1_Data_EDA!B957="Second Class",1,0)</f>
        <v>1</v>
      </c>
      <c r="J956" s="6" t="n">
        <f aca="false">IF(1_Data_EDA!B957="Same Day",1,0)</f>
        <v>0</v>
      </c>
      <c r="K956" s="6" t="n">
        <f aca="false">IF(1_Data_EDA!C957="Corporate",1,0)</f>
        <v>0</v>
      </c>
      <c r="L956" s="6" t="n">
        <f aca="false">IF(1_Data_EDA!C957="Home Office",1,0)</f>
        <v>0</v>
      </c>
      <c r="M956" s="6" t="n">
        <f aca="false">IF(1_Data_EDA!D957="Europe",1,0)</f>
        <v>0</v>
      </c>
      <c r="N956" s="6" t="n">
        <f aca="false">IF(1_Data_EDA!D957="LATAM",1,0)</f>
        <v>1</v>
      </c>
      <c r="O956" s="6" t="n">
        <f aca="false">IF(1_Data_EDA!D957="Pacific Asia",1,0)</f>
        <v>0</v>
      </c>
      <c r="P956" s="6" t="n">
        <f aca="false">IF(1_Data_EDA!D957="USCA",1,0)</f>
        <v>0</v>
      </c>
      <c r="Q956" s="6" t="n">
        <f aca="false">IF(C956&gt;MEDIAN(C$5:C$8004),1,0)</f>
        <v>0</v>
      </c>
      <c r="R956" s="6" t="n">
        <f aca="false">IF(D956&gt;2,1,0)</f>
        <v>1</v>
      </c>
    </row>
    <row r="957" customFormat="false" ht="15" hidden="false" customHeight="true" outlineLevel="0" collapsed="false">
      <c r="A957" s="6" t="n">
        <f aca="false">1_Data_EDA!O958</f>
        <v>0</v>
      </c>
      <c r="B957" s="6" t="n">
        <f aca="false">1_Data_EDA!H958</f>
        <v>4</v>
      </c>
      <c r="C957" s="7" t="n">
        <f aca="false">1_Data_EDA!I958</f>
        <v>50</v>
      </c>
      <c r="D957" s="6" t="n">
        <f aca="false">1_Data_EDA!J958</f>
        <v>4</v>
      </c>
      <c r="E957" s="7" t="n">
        <f aca="false">1_Data_EDA!K958</f>
        <v>200</v>
      </c>
      <c r="F957" s="7" t="n">
        <f aca="false">1_Data_EDA!L958</f>
        <v>6</v>
      </c>
      <c r="G957" s="8" t="n">
        <f aca="false">1_Data_EDA!M958</f>
        <v>0.029999999</v>
      </c>
      <c r="H957" s="6" t="n">
        <f aca="false">IF(1_Data_EDA!B958="First Class",1,0)</f>
        <v>0</v>
      </c>
      <c r="I957" s="6" t="n">
        <f aca="false">IF(1_Data_EDA!B958="Second Class",1,0)</f>
        <v>0</v>
      </c>
      <c r="J957" s="6" t="n">
        <f aca="false">IF(1_Data_EDA!B958="Same Day",1,0)</f>
        <v>0</v>
      </c>
      <c r="K957" s="6" t="n">
        <f aca="false">IF(1_Data_EDA!C958="Corporate",1,0)</f>
        <v>1</v>
      </c>
      <c r="L957" s="6" t="n">
        <f aca="false">IF(1_Data_EDA!C958="Home Office",1,0)</f>
        <v>0</v>
      </c>
      <c r="M957" s="6" t="n">
        <f aca="false">IF(1_Data_EDA!D958="Europe",1,0)</f>
        <v>0</v>
      </c>
      <c r="N957" s="6" t="n">
        <f aca="false">IF(1_Data_EDA!D958="LATAM",1,0)</f>
        <v>0</v>
      </c>
      <c r="O957" s="6" t="n">
        <f aca="false">IF(1_Data_EDA!D958="Pacific Asia",1,0)</f>
        <v>0</v>
      </c>
      <c r="P957" s="6" t="n">
        <f aca="false">IF(1_Data_EDA!D958="USCA",1,0)</f>
        <v>1</v>
      </c>
      <c r="Q957" s="6" t="n">
        <f aca="false">IF(C957&gt;MEDIAN(C$5:C$8004),1,0)</f>
        <v>0</v>
      </c>
      <c r="R957" s="6" t="n">
        <f aca="false">IF(D957&gt;2,1,0)</f>
        <v>1</v>
      </c>
    </row>
    <row r="958" customFormat="false" ht="15" hidden="false" customHeight="true" outlineLevel="0" collapsed="false">
      <c r="A958" s="6" t="n">
        <f aca="false">1_Data_EDA!O959</f>
        <v>1</v>
      </c>
      <c r="B958" s="6" t="n">
        <f aca="false">1_Data_EDA!H959</f>
        <v>2</v>
      </c>
      <c r="C958" s="7" t="n">
        <f aca="false">1_Data_EDA!I959</f>
        <v>49.97999954</v>
      </c>
      <c r="D958" s="6" t="n">
        <f aca="false">1_Data_EDA!J959</f>
        <v>4</v>
      </c>
      <c r="E958" s="7" t="n">
        <f aca="false">1_Data_EDA!K959</f>
        <v>199.9199982</v>
      </c>
      <c r="F958" s="7" t="n">
        <f aca="false">1_Data_EDA!L959</f>
        <v>0</v>
      </c>
      <c r="G958" s="8" t="n">
        <f aca="false">1_Data_EDA!M959</f>
        <v>0</v>
      </c>
      <c r="H958" s="6" t="n">
        <f aca="false">IF(1_Data_EDA!B959="First Class",1,0)</f>
        <v>0</v>
      </c>
      <c r="I958" s="6" t="n">
        <f aca="false">IF(1_Data_EDA!B959="Second Class",1,0)</f>
        <v>1</v>
      </c>
      <c r="J958" s="6" t="n">
        <f aca="false">IF(1_Data_EDA!B959="Same Day",1,0)</f>
        <v>0</v>
      </c>
      <c r="K958" s="6" t="n">
        <f aca="false">IF(1_Data_EDA!C959="Corporate",1,0)</f>
        <v>0</v>
      </c>
      <c r="L958" s="6" t="n">
        <f aca="false">IF(1_Data_EDA!C959="Home Office",1,0)</f>
        <v>0</v>
      </c>
      <c r="M958" s="6" t="n">
        <f aca="false">IF(1_Data_EDA!D959="Europe",1,0)</f>
        <v>0</v>
      </c>
      <c r="N958" s="6" t="n">
        <f aca="false">IF(1_Data_EDA!D959="LATAM",1,0)</f>
        <v>0</v>
      </c>
      <c r="O958" s="6" t="n">
        <f aca="false">IF(1_Data_EDA!D959="Pacific Asia",1,0)</f>
        <v>1</v>
      </c>
      <c r="P958" s="6" t="n">
        <f aca="false">IF(1_Data_EDA!D959="USCA",1,0)</f>
        <v>0</v>
      </c>
      <c r="Q958" s="6" t="n">
        <f aca="false">IF(C958&gt;MEDIAN(C$5:C$8004),1,0)</f>
        <v>0</v>
      </c>
      <c r="R958" s="6" t="n">
        <f aca="false">IF(D958&gt;2,1,0)</f>
        <v>1</v>
      </c>
    </row>
    <row r="959" customFormat="false" ht="15" hidden="false" customHeight="true" outlineLevel="0" collapsed="false">
      <c r="A959" s="6" t="n">
        <f aca="false">1_Data_EDA!O960</f>
        <v>1</v>
      </c>
      <c r="B959" s="6" t="n">
        <f aca="false">1_Data_EDA!H960</f>
        <v>1</v>
      </c>
      <c r="C959" s="7" t="n">
        <f aca="false">1_Data_EDA!I960</f>
        <v>59.99000168</v>
      </c>
      <c r="D959" s="6" t="n">
        <f aca="false">1_Data_EDA!J960</f>
        <v>3</v>
      </c>
      <c r="E959" s="7" t="n">
        <f aca="false">1_Data_EDA!K960</f>
        <v>179.9700012</v>
      </c>
      <c r="F959" s="7" t="n">
        <f aca="false">1_Data_EDA!L960</f>
        <v>7.199999809</v>
      </c>
      <c r="G959" s="8" t="n">
        <f aca="false">1_Data_EDA!M960</f>
        <v>0.039999999</v>
      </c>
      <c r="H959" s="6" t="n">
        <f aca="false">IF(1_Data_EDA!B960="First Class",1,0)</f>
        <v>1</v>
      </c>
      <c r="I959" s="6" t="n">
        <f aca="false">IF(1_Data_EDA!B960="Second Class",1,0)</f>
        <v>0</v>
      </c>
      <c r="J959" s="6" t="n">
        <f aca="false">IF(1_Data_EDA!B960="Same Day",1,0)</f>
        <v>0</v>
      </c>
      <c r="K959" s="6" t="n">
        <f aca="false">IF(1_Data_EDA!C960="Corporate",1,0)</f>
        <v>0</v>
      </c>
      <c r="L959" s="6" t="n">
        <f aca="false">IF(1_Data_EDA!C960="Home Office",1,0)</f>
        <v>0</v>
      </c>
      <c r="M959" s="6" t="n">
        <f aca="false">IF(1_Data_EDA!D960="Europe",1,0)</f>
        <v>0</v>
      </c>
      <c r="N959" s="6" t="n">
        <f aca="false">IF(1_Data_EDA!D960="LATAM",1,0)</f>
        <v>0</v>
      </c>
      <c r="O959" s="6" t="n">
        <f aca="false">IF(1_Data_EDA!D960="Pacific Asia",1,0)</f>
        <v>0</v>
      </c>
      <c r="P959" s="6" t="n">
        <f aca="false">IF(1_Data_EDA!D960="USCA",1,0)</f>
        <v>1</v>
      </c>
      <c r="Q959" s="6" t="n">
        <f aca="false">IF(C959&gt;MEDIAN(C$5:C$8004),1,0)</f>
        <v>0</v>
      </c>
      <c r="R959" s="6" t="n">
        <f aca="false">IF(D959&gt;2,1,0)</f>
        <v>1</v>
      </c>
    </row>
    <row r="960" customFormat="false" ht="15" hidden="false" customHeight="true" outlineLevel="0" collapsed="false">
      <c r="A960" s="6" t="n">
        <f aca="false">1_Data_EDA!O961</f>
        <v>0</v>
      </c>
      <c r="B960" s="6" t="n">
        <f aca="false">1_Data_EDA!H961</f>
        <v>4</v>
      </c>
      <c r="C960" s="7" t="n">
        <f aca="false">1_Data_EDA!I961</f>
        <v>199.9900055</v>
      </c>
      <c r="D960" s="6" t="n">
        <f aca="false">1_Data_EDA!J961</f>
        <v>1</v>
      </c>
      <c r="E960" s="7" t="n">
        <f aca="false">1_Data_EDA!K961</f>
        <v>199.9900055</v>
      </c>
      <c r="F960" s="7" t="n">
        <f aca="false">1_Data_EDA!L961</f>
        <v>26</v>
      </c>
      <c r="G960" s="8" t="n">
        <f aca="false">1_Data_EDA!M961</f>
        <v>0.129999995</v>
      </c>
      <c r="H960" s="6" t="n">
        <f aca="false">IF(1_Data_EDA!B961="First Class",1,0)</f>
        <v>0</v>
      </c>
      <c r="I960" s="6" t="n">
        <f aca="false">IF(1_Data_EDA!B961="Second Class",1,0)</f>
        <v>0</v>
      </c>
      <c r="J960" s="6" t="n">
        <f aca="false">IF(1_Data_EDA!B961="Same Day",1,0)</f>
        <v>0</v>
      </c>
      <c r="K960" s="6" t="n">
        <f aca="false">IF(1_Data_EDA!C961="Corporate",1,0)</f>
        <v>1</v>
      </c>
      <c r="L960" s="6" t="n">
        <f aca="false">IF(1_Data_EDA!C961="Home Office",1,0)</f>
        <v>0</v>
      </c>
      <c r="M960" s="6" t="n">
        <f aca="false">IF(1_Data_EDA!D961="Europe",1,0)</f>
        <v>0</v>
      </c>
      <c r="N960" s="6" t="n">
        <f aca="false">IF(1_Data_EDA!D961="LATAM",1,0)</f>
        <v>0</v>
      </c>
      <c r="O960" s="6" t="n">
        <f aca="false">IF(1_Data_EDA!D961="Pacific Asia",1,0)</f>
        <v>0</v>
      </c>
      <c r="P960" s="6" t="n">
        <f aca="false">IF(1_Data_EDA!D961="USCA",1,0)</f>
        <v>1</v>
      </c>
      <c r="Q960" s="6" t="n">
        <f aca="false">IF(C960&gt;MEDIAN(C$5:C$8004),1,0)</f>
        <v>1</v>
      </c>
      <c r="R960" s="6" t="n">
        <f aca="false">IF(D960&gt;2,1,0)</f>
        <v>0</v>
      </c>
    </row>
    <row r="961" customFormat="false" ht="15" hidden="false" customHeight="true" outlineLevel="0" collapsed="false">
      <c r="A961" s="6" t="n">
        <f aca="false">1_Data_EDA!O962</f>
        <v>0</v>
      </c>
      <c r="B961" s="6" t="n">
        <f aca="false">1_Data_EDA!H962</f>
        <v>0</v>
      </c>
      <c r="C961" s="7" t="n">
        <f aca="false">1_Data_EDA!I962</f>
        <v>129.9900055</v>
      </c>
      <c r="D961" s="6" t="n">
        <f aca="false">1_Data_EDA!J962</f>
        <v>1</v>
      </c>
      <c r="E961" s="7" t="n">
        <f aca="false">1_Data_EDA!K962</f>
        <v>129.9900055</v>
      </c>
      <c r="F961" s="7" t="n">
        <f aca="false">1_Data_EDA!L962</f>
        <v>6.5</v>
      </c>
      <c r="G961" s="8" t="n">
        <f aca="false">1_Data_EDA!M962</f>
        <v>0.050000001</v>
      </c>
      <c r="H961" s="6" t="n">
        <f aca="false">IF(1_Data_EDA!B962="First Class",1,0)</f>
        <v>0</v>
      </c>
      <c r="I961" s="6" t="n">
        <f aca="false">IF(1_Data_EDA!B962="Second Class",1,0)</f>
        <v>0</v>
      </c>
      <c r="J961" s="6" t="n">
        <f aca="false">IF(1_Data_EDA!B962="Same Day",1,0)</f>
        <v>1</v>
      </c>
      <c r="K961" s="6" t="n">
        <f aca="false">IF(1_Data_EDA!C962="Corporate",1,0)</f>
        <v>0</v>
      </c>
      <c r="L961" s="6" t="n">
        <f aca="false">IF(1_Data_EDA!C962="Home Office",1,0)</f>
        <v>1</v>
      </c>
      <c r="M961" s="6" t="n">
        <f aca="false">IF(1_Data_EDA!D962="Europe",1,0)</f>
        <v>0</v>
      </c>
      <c r="N961" s="6" t="n">
        <f aca="false">IF(1_Data_EDA!D962="LATAM",1,0)</f>
        <v>1</v>
      </c>
      <c r="O961" s="6" t="n">
        <f aca="false">IF(1_Data_EDA!D962="Pacific Asia",1,0)</f>
        <v>0</v>
      </c>
      <c r="P961" s="6" t="n">
        <f aca="false">IF(1_Data_EDA!D962="USCA",1,0)</f>
        <v>0</v>
      </c>
      <c r="Q961" s="6" t="n">
        <f aca="false">IF(C961&gt;MEDIAN(C$5:C$8004),1,0)</f>
        <v>1</v>
      </c>
      <c r="R961" s="6" t="n">
        <f aca="false">IF(D961&gt;2,1,0)</f>
        <v>0</v>
      </c>
    </row>
    <row r="962" customFormat="false" ht="15" hidden="false" customHeight="true" outlineLevel="0" collapsed="false">
      <c r="A962" s="6" t="n">
        <f aca="false">1_Data_EDA!O963</f>
        <v>0</v>
      </c>
      <c r="B962" s="6" t="n">
        <f aca="false">1_Data_EDA!H963</f>
        <v>4</v>
      </c>
      <c r="C962" s="7" t="n">
        <f aca="false">1_Data_EDA!I963</f>
        <v>399.980011</v>
      </c>
      <c r="D962" s="6" t="n">
        <f aca="false">1_Data_EDA!J963</f>
        <v>1</v>
      </c>
      <c r="E962" s="7" t="n">
        <f aca="false">1_Data_EDA!K963</f>
        <v>399.980011</v>
      </c>
      <c r="F962" s="7" t="n">
        <f aca="false">1_Data_EDA!L963</f>
        <v>48</v>
      </c>
      <c r="G962" s="8" t="n">
        <f aca="false">1_Data_EDA!M963</f>
        <v>0.119999997</v>
      </c>
      <c r="H962" s="6" t="n">
        <f aca="false">IF(1_Data_EDA!B963="First Class",1,0)</f>
        <v>0</v>
      </c>
      <c r="I962" s="6" t="n">
        <f aca="false">IF(1_Data_EDA!B963="Second Class",1,0)</f>
        <v>0</v>
      </c>
      <c r="J962" s="6" t="n">
        <f aca="false">IF(1_Data_EDA!B963="Same Day",1,0)</f>
        <v>0</v>
      </c>
      <c r="K962" s="6" t="n">
        <f aca="false">IF(1_Data_EDA!C963="Corporate",1,0)</f>
        <v>1</v>
      </c>
      <c r="L962" s="6" t="n">
        <f aca="false">IF(1_Data_EDA!C963="Home Office",1,0)</f>
        <v>0</v>
      </c>
      <c r="M962" s="6" t="n">
        <f aca="false">IF(1_Data_EDA!D963="Europe",1,0)</f>
        <v>1</v>
      </c>
      <c r="N962" s="6" t="n">
        <f aca="false">IF(1_Data_EDA!D963="LATAM",1,0)</f>
        <v>0</v>
      </c>
      <c r="O962" s="6" t="n">
        <f aca="false">IF(1_Data_EDA!D963="Pacific Asia",1,0)</f>
        <v>0</v>
      </c>
      <c r="P962" s="6" t="n">
        <f aca="false">IF(1_Data_EDA!D963="USCA",1,0)</f>
        <v>0</v>
      </c>
      <c r="Q962" s="6" t="n">
        <f aca="false">IF(C962&gt;MEDIAN(C$5:C$8004),1,0)</f>
        <v>1</v>
      </c>
      <c r="R962" s="6" t="n">
        <f aca="false">IF(D962&gt;2,1,0)</f>
        <v>0</v>
      </c>
    </row>
    <row r="963" customFormat="false" ht="15" hidden="false" customHeight="true" outlineLevel="0" collapsed="false">
      <c r="A963" s="6" t="n">
        <f aca="false">1_Data_EDA!O964</f>
        <v>0</v>
      </c>
      <c r="B963" s="6" t="n">
        <f aca="false">1_Data_EDA!H964</f>
        <v>4</v>
      </c>
      <c r="C963" s="7" t="n">
        <f aca="false">1_Data_EDA!I964</f>
        <v>50</v>
      </c>
      <c r="D963" s="6" t="n">
        <f aca="false">1_Data_EDA!J964</f>
        <v>5</v>
      </c>
      <c r="E963" s="7" t="n">
        <f aca="false">1_Data_EDA!K964</f>
        <v>250</v>
      </c>
      <c r="F963" s="7" t="n">
        <f aca="false">1_Data_EDA!L964</f>
        <v>42.5</v>
      </c>
      <c r="G963" s="8" t="n">
        <f aca="false">1_Data_EDA!M964</f>
        <v>0.170000002</v>
      </c>
      <c r="H963" s="6" t="n">
        <f aca="false">IF(1_Data_EDA!B964="First Class",1,0)</f>
        <v>0</v>
      </c>
      <c r="I963" s="6" t="n">
        <f aca="false">IF(1_Data_EDA!B964="Second Class",1,0)</f>
        <v>0</v>
      </c>
      <c r="J963" s="6" t="n">
        <f aca="false">IF(1_Data_EDA!B964="Same Day",1,0)</f>
        <v>0</v>
      </c>
      <c r="K963" s="6" t="n">
        <f aca="false">IF(1_Data_EDA!C964="Corporate",1,0)</f>
        <v>0</v>
      </c>
      <c r="L963" s="6" t="n">
        <f aca="false">IF(1_Data_EDA!C964="Home Office",1,0)</f>
        <v>0</v>
      </c>
      <c r="M963" s="6" t="n">
        <f aca="false">IF(1_Data_EDA!D964="Europe",1,0)</f>
        <v>0</v>
      </c>
      <c r="N963" s="6" t="n">
        <f aca="false">IF(1_Data_EDA!D964="LATAM",1,0)</f>
        <v>0</v>
      </c>
      <c r="O963" s="6" t="n">
        <f aca="false">IF(1_Data_EDA!D964="Pacific Asia",1,0)</f>
        <v>0</v>
      </c>
      <c r="P963" s="6" t="n">
        <f aca="false">IF(1_Data_EDA!D964="USCA",1,0)</f>
        <v>1</v>
      </c>
      <c r="Q963" s="6" t="n">
        <f aca="false">IF(C963&gt;MEDIAN(C$5:C$8004),1,0)</f>
        <v>0</v>
      </c>
      <c r="R963" s="6" t="n">
        <f aca="false">IF(D963&gt;2,1,0)</f>
        <v>1</v>
      </c>
    </row>
    <row r="964" customFormat="false" ht="15" hidden="false" customHeight="true" outlineLevel="0" collapsed="false">
      <c r="A964" s="6" t="n">
        <f aca="false">1_Data_EDA!O965</f>
        <v>0</v>
      </c>
      <c r="B964" s="6" t="n">
        <f aca="false">1_Data_EDA!H965</f>
        <v>4</v>
      </c>
      <c r="C964" s="7" t="n">
        <f aca="false">1_Data_EDA!I965</f>
        <v>39.99000168</v>
      </c>
      <c r="D964" s="6" t="n">
        <f aca="false">1_Data_EDA!J965</f>
        <v>4</v>
      </c>
      <c r="E964" s="7" t="n">
        <f aca="false">1_Data_EDA!K965</f>
        <v>159.9600067</v>
      </c>
      <c r="F964" s="7" t="n">
        <f aca="false">1_Data_EDA!L965</f>
        <v>16</v>
      </c>
      <c r="G964" s="8" t="n">
        <f aca="false">1_Data_EDA!M965</f>
        <v>0.100000001</v>
      </c>
      <c r="H964" s="6" t="n">
        <f aca="false">IF(1_Data_EDA!B965="First Class",1,0)</f>
        <v>0</v>
      </c>
      <c r="I964" s="6" t="n">
        <f aca="false">IF(1_Data_EDA!B965="Second Class",1,0)</f>
        <v>0</v>
      </c>
      <c r="J964" s="6" t="n">
        <f aca="false">IF(1_Data_EDA!B965="Same Day",1,0)</f>
        <v>0</v>
      </c>
      <c r="K964" s="6" t="n">
        <f aca="false">IF(1_Data_EDA!C965="Corporate",1,0)</f>
        <v>0</v>
      </c>
      <c r="L964" s="6" t="n">
        <f aca="false">IF(1_Data_EDA!C965="Home Office",1,0)</f>
        <v>0</v>
      </c>
      <c r="M964" s="6" t="n">
        <f aca="false">IF(1_Data_EDA!D965="Europe",1,0)</f>
        <v>0</v>
      </c>
      <c r="N964" s="6" t="n">
        <f aca="false">IF(1_Data_EDA!D965="LATAM",1,0)</f>
        <v>1</v>
      </c>
      <c r="O964" s="6" t="n">
        <f aca="false">IF(1_Data_EDA!D965="Pacific Asia",1,0)</f>
        <v>0</v>
      </c>
      <c r="P964" s="6" t="n">
        <f aca="false">IF(1_Data_EDA!D965="USCA",1,0)</f>
        <v>0</v>
      </c>
      <c r="Q964" s="6" t="n">
        <f aca="false">IF(C964&gt;MEDIAN(C$5:C$8004),1,0)</f>
        <v>0</v>
      </c>
      <c r="R964" s="6" t="n">
        <f aca="false">IF(D964&gt;2,1,0)</f>
        <v>1</v>
      </c>
    </row>
    <row r="965" customFormat="false" ht="15" hidden="false" customHeight="true" outlineLevel="0" collapsed="false">
      <c r="A965" s="6" t="n">
        <f aca="false">1_Data_EDA!O966</f>
        <v>0</v>
      </c>
      <c r="B965" s="6" t="n">
        <f aca="false">1_Data_EDA!H966</f>
        <v>4</v>
      </c>
      <c r="C965" s="7" t="n">
        <f aca="false">1_Data_EDA!I966</f>
        <v>199.9900055</v>
      </c>
      <c r="D965" s="6" t="n">
        <f aca="false">1_Data_EDA!J966</f>
        <v>1</v>
      </c>
      <c r="E965" s="7" t="n">
        <f aca="false">1_Data_EDA!K966</f>
        <v>199.9900055</v>
      </c>
      <c r="F965" s="7" t="n">
        <f aca="false">1_Data_EDA!L966</f>
        <v>20</v>
      </c>
      <c r="G965" s="8" t="n">
        <f aca="false">1_Data_EDA!M966</f>
        <v>0.100000001</v>
      </c>
      <c r="H965" s="6" t="n">
        <f aca="false">IF(1_Data_EDA!B966="First Class",1,0)</f>
        <v>0</v>
      </c>
      <c r="I965" s="6" t="n">
        <f aca="false">IF(1_Data_EDA!B966="Second Class",1,0)</f>
        <v>0</v>
      </c>
      <c r="J965" s="6" t="n">
        <f aca="false">IF(1_Data_EDA!B966="Same Day",1,0)</f>
        <v>0</v>
      </c>
      <c r="K965" s="6" t="n">
        <f aca="false">IF(1_Data_EDA!C966="Corporate",1,0)</f>
        <v>1</v>
      </c>
      <c r="L965" s="6" t="n">
        <f aca="false">IF(1_Data_EDA!C966="Home Office",1,0)</f>
        <v>0</v>
      </c>
      <c r="M965" s="6" t="n">
        <f aca="false">IF(1_Data_EDA!D966="Europe",1,0)</f>
        <v>0</v>
      </c>
      <c r="N965" s="6" t="n">
        <f aca="false">IF(1_Data_EDA!D966="LATAM",1,0)</f>
        <v>0</v>
      </c>
      <c r="O965" s="6" t="n">
        <f aca="false">IF(1_Data_EDA!D966="Pacific Asia",1,0)</f>
        <v>0</v>
      </c>
      <c r="P965" s="6" t="n">
        <f aca="false">IF(1_Data_EDA!D966="USCA",1,0)</f>
        <v>0</v>
      </c>
      <c r="Q965" s="6" t="n">
        <f aca="false">IF(C965&gt;MEDIAN(C$5:C$8004),1,0)</f>
        <v>1</v>
      </c>
      <c r="R965" s="6" t="n">
        <f aca="false">IF(D965&gt;2,1,0)</f>
        <v>0</v>
      </c>
    </row>
    <row r="966" customFormat="false" ht="15" hidden="false" customHeight="true" outlineLevel="0" collapsed="false">
      <c r="A966" s="6" t="n">
        <f aca="false">1_Data_EDA!O967</f>
        <v>0</v>
      </c>
      <c r="B966" s="6" t="n">
        <f aca="false">1_Data_EDA!H967</f>
        <v>2</v>
      </c>
      <c r="C966" s="7" t="n">
        <f aca="false">1_Data_EDA!I967</f>
        <v>49.97999954</v>
      </c>
      <c r="D966" s="6" t="n">
        <f aca="false">1_Data_EDA!J967</f>
        <v>4</v>
      </c>
      <c r="E966" s="7" t="n">
        <f aca="false">1_Data_EDA!K967</f>
        <v>199.9199982</v>
      </c>
      <c r="F966" s="7" t="n">
        <f aca="false">1_Data_EDA!L967</f>
        <v>35.99000168</v>
      </c>
      <c r="G966" s="8" t="n">
        <f aca="false">1_Data_EDA!M967</f>
        <v>0.180000007</v>
      </c>
      <c r="H966" s="6" t="n">
        <f aca="false">IF(1_Data_EDA!B967="First Class",1,0)</f>
        <v>0</v>
      </c>
      <c r="I966" s="6" t="n">
        <f aca="false">IF(1_Data_EDA!B967="Second Class",1,0)</f>
        <v>1</v>
      </c>
      <c r="J966" s="6" t="n">
        <f aca="false">IF(1_Data_EDA!B967="Same Day",1,0)</f>
        <v>0</v>
      </c>
      <c r="K966" s="6" t="n">
        <f aca="false">IF(1_Data_EDA!C967="Corporate",1,0)</f>
        <v>0</v>
      </c>
      <c r="L966" s="6" t="n">
        <f aca="false">IF(1_Data_EDA!C967="Home Office",1,0)</f>
        <v>1</v>
      </c>
      <c r="M966" s="6" t="n">
        <f aca="false">IF(1_Data_EDA!D967="Europe",1,0)</f>
        <v>1</v>
      </c>
      <c r="N966" s="6" t="n">
        <f aca="false">IF(1_Data_EDA!D967="LATAM",1,0)</f>
        <v>0</v>
      </c>
      <c r="O966" s="6" t="n">
        <f aca="false">IF(1_Data_EDA!D967="Pacific Asia",1,0)</f>
        <v>0</v>
      </c>
      <c r="P966" s="6" t="n">
        <f aca="false">IF(1_Data_EDA!D967="USCA",1,0)</f>
        <v>0</v>
      </c>
      <c r="Q966" s="6" t="n">
        <f aca="false">IF(C966&gt;MEDIAN(C$5:C$8004),1,0)</f>
        <v>0</v>
      </c>
      <c r="R966" s="6" t="n">
        <f aca="false">IF(D966&gt;2,1,0)</f>
        <v>1</v>
      </c>
    </row>
    <row r="967" customFormat="false" ht="15" hidden="false" customHeight="true" outlineLevel="0" collapsed="false">
      <c r="A967" s="6" t="n">
        <f aca="false">1_Data_EDA!O968</f>
        <v>1</v>
      </c>
      <c r="B967" s="6" t="n">
        <f aca="false">1_Data_EDA!H968</f>
        <v>2</v>
      </c>
      <c r="C967" s="7" t="n">
        <f aca="false">1_Data_EDA!I968</f>
        <v>199.9900055</v>
      </c>
      <c r="D967" s="6" t="n">
        <f aca="false">1_Data_EDA!J968</f>
        <v>1</v>
      </c>
      <c r="E967" s="7" t="n">
        <f aca="false">1_Data_EDA!K968</f>
        <v>199.9900055</v>
      </c>
      <c r="F967" s="7" t="n">
        <f aca="false">1_Data_EDA!L968</f>
        <v>11</v>
      </c>
      <c r="G967" s="8" t="n">
        <f aca="false">1_Data_EDA!M968</f>
        <v>0.059999999</v>
      </c>
      <c r="H967" s="6" t="n">
        <f aca="false">IF(1_Data_EDA!B968="First Class",1,0)</f>
        <v>0</v>
      </c>
      <c r="I967" s="6" t="n">
        <f aca="false">IF(1_Data_EDA!B968="Second Class",1,0)</f>
        <v>1</v>
      </c>
      <c r="J967" s="6" t="n">
        <f aca="false">IF(1_Data_EDA!B968="Same Day",1,0)</f>
        <v>0</v>
      </c>
      <c r="K967" s="6" t="n">
        <f aca="false">IF(1_Data_EDA!C968="Corporate",1,0)</f>
        <v>0</v>
      </c>
      <c r="L967" s="6" t="n">
        <f aca="false">IF(1_Data_EDA!C968="Home Office",1,0)</f>
        <v>0</v>
      </c>
      <c r="M967" s="6" t="n">
        <f aca="false">IF(1_Data_EDA!D968="Europe",1,0)</f>
        <v>1</v>
      </c>
      <c r="N967" s="6" t="n">
        <f aca="false">IF(1_Data_EDA!D968="LATAM",1,0)</f>
        <v>0</v>
      </c>
      <c r="O967" s="6" t="n">
        <f aca="false">IF(1_Data_EDA!D968="Pacific Asia",1,0)</f>
        <v>0</v>
      </c>
      <c r="P967" s="6" t="n">
        <f aca="false">IF(1_Data_EDA!D968="USCA",1,0)</f>
        <v>0</v>
      </c>
      <c r="Q967" s="6" t="n">
        <f aca="false">IF(C967&gt;MEDIAN(C$5:C$8004),1,0)</f>
        <v>1</v>
      </c>
      <c r="R967" s="6" t="n">
        <f aca="false">IF(D967&gt;2,1,0)</f>
        <v>0</v>
      </c>
    </row>
    <row r="968" customFormat="false" ht="15" hidden="false" customHeight="true" outlineLevel="0" collapsed="false">
      <c r="A968" s="6" t="n">
        <f aca="false">1_Data_EDA!O969</f>
        <v>1</v>
      </c>
      <c r="B968" s="6" t="n">
        <f aca="false">1_Data_EDA!H969</f>
        <v>2</v>
      </c>
      <c r="C968" s="7" t="n">
        <f aca="false">1_Data_EDA!I969</f>
        <v>119.9899979</v>
      </c>
      <c r="D968" s="6" t="n">
        <f aca="false">1_Data_EDA!J969</f>
        <v>1</v>
      </c>
      <c r="E968" s="7" t="n">
        <f aca="false">1_Data_EDA!K969</f>
        <v>119.9899979</v>
      </c>
      <c r="F968" s="7" t="n">
        <f aca="false">1_Data_EDA!L969</f>
        <v>0</v>
      </c>
      <c r="G968" s="8" t="n">
        <f aca="false">1_Data_EDA!M969</f>
        <v>0</v>
      </c>
      <c r="H968" s="6" t="n">
        <f aca="false">IF(1_Data_EDA!B969="First Class",1,0)</f>
        <v>0</v>
      </c>
      <c r="I968" s="6" t="n">
        <f aca="false">IF(1_Data_EDA!B969="Second Class",1,0)</f>
        <v>1</v>
      </c>
      <c r="J968" s="6" t="n">
        <f aca="false">IF(1_Data_EDA!B969="Same Day",1,0)</f>
        <v>0</v>
      </c>
      <c r="K968" s="6" t="n">
        <f aca="false">IF(1_Data_EDA!C969="Corporate",1,0)</f>
        <v>0</v>
      </c>
      <c r="L968" s="6" t="n">
        <f aca="false">IF(1_Data_EDA!C969="Home Office",1,0)</f>
        <v>0</v>
      </c>
      <c r="M968" s="6" t="n">
        <f aca="false">IF(1_Data_EDA!D969="Europe",1,0)</f>
        <v>0</v>
      </c>
      <c r="N968" s="6" t="n">
        <f aca="false">IF(1_Data_EDA!D969="LATAM",1,0)</f>
        <v>1</v>
      </c>
      <c r="O968" s="6" t="n">
        <f aca="false">IF(1_Data_EDA!D969="Pacific Asia",1,0)</f>
        <v>0</v>
      </c>
      <c r="P968" s="6" t="n">
        <f aca="false">IF(1_Data_EDA!D969="USCA",1,0)</f>
        <v>0</v>
      </c>
      <c r="Q968" s="6" t="n">
        <f aca="false">IF(C968&gt;MEDIAN(C$5:C$8004),1,0)</f>
        <v>1</v>
      </c>
      <c r="R968" s="6" t="n">
        <f aca="false">IF(D968&gt;2,1,0)</f>
        <v>0</v>
      </c>
    </row>
    <row r="969" customFormat="false" ht="15" hidden="false" customHeight="true" outlineLevel="0" collapsed="false">
      <c r="A969" s="6" t="n">
        <f aca="false">1_Data_EDA!O970</f>
        <v>1</v>
      </c>
      <c r="B969" s="6" t="n">
        <f aca="false">1_Data_EDA!H970</f>
        <v>4</v>
      </c>
      <c r="C969" s="7" t="n">
        <f aca="false">1_Data_EDA!I970</f>
        <v>50</v>
      </c>
      <c r="D969" s="6" t="n">
        <f aca="false">1_Data_EDA!J970</f>
        <v>2</v>
      </c>
      <c r="E969" s="7" t="n">
        <f aca="false">1_Data_EDA!K970</f>
        <v>100</v>
      </c>
      <c r="F969" s="7" t="n">
        <f aca="false">1_Data_EDA!L970</f>
        <v>13</v>
      </c>
      <c r="G969" s="8" t="n">
        <f aca="false">1_Data_EDA!M970</f>
        <v>0.129999995</v>
      </c>
      <c r="H969" s="6" t="n">
        <f aca="false">IF(1_Data_EDA!B970="First Class",1,0)</f>
        <v>0</v>
      </c>
      <c r="I969" s="6" t="n">
        <f aca="false">IF(1_Data_EDA!B970="Second Class",1,0)</f>
        <v>0</v>
      </c>
      <c r="J969" s="6" t="n">
        <f aca="false">IF(1_Data_EDA!B970="Same Day",1,0)</f>
        <v>0</v>
      </c>
      <c r="K969" s="6" t="n">
        <f aca="false">IF(1_Data_EDA!C970="Corporate",1,0)</f>
        <v>0</v>
      </c>
      <c r="L969" s="6" t="n">
        <f aca="false">IF(1_Data_EDA!C970="Home Office",1,0)</f>
        <v>1</v>
      </c>
      <c r="M969" s="6" t="n">
        <f aca="false">IF(1_Data_EDA!D970="Europe",1,0)</f>
        <v>1</v>
      </c>
      <c r="N969" s="6" t="n">
        <f aca="false">IF(1_Data_EDA!D970="LATAM",1,0)</f>
        <v>0</v>
      </c>
      <c r="O969" s="6" t="n">
        <f aca="false">IF(1_Data_EDA!D970="Pacific Asia",1,0)</f>
        <v>0</v>
      </c>
      <c r="P969" s="6" t="n">
        <f aca="false">IF(1_Data_EDA!D970="USCA",1,0)</f>
        <v>0</v>
      </c>
      <c r="Q969" s="6" t="n">
        <f aca="false">IF(C969&gt;MEDIAN(C$5:C$8004),1,0)</f>
        <v>0</v>
      </c>
      <c r="R969" s="6" t="n">
        <f aca="false">IF(D969&gt;2,1,0)</f>
        <v>0</v>
      </c>
    </row>
    <row r="970" customFormat="false" ht="15" hidden="false" customHeight="true" outlineLevel="0" collapsed="false">
      <c r="A970" s="6" t="n">
        <f aca="false">1_Data_EDA!O971</f>
        <v>1</v>
      </c>
      <c r="B970" s="6" t="n">
        <f aca="false">1_Data_EDA!H971</f>
        <v>1</v>
      </c>
      <c r="C970" s="7" t="n">
        <f aca="false">1_Data_EDA!I971</f>
        <v>59.99000168</v>
      </c>
      <c r="D970" s="6" t="n">
        <f aca="false">1_Data_EDA!J971</f>
        <v>5</v>
      </c>
      <c r="E970" s="7" t="n">
        <f aca="false">1_Data_EDA!K971</f>
        <v>299.9500122</v>
      </c>
      <c r="F970" s="7" t="n">
        <f aca="false">1_Data_EDA!L971</f>
        <v>30</v>
      </c>
      <c r="G970" s="8" t="n">
        <f aca="false">1_Data_EDA!M971</f>
        <v>0.100000001</v>
      </c>
      <c r="H970" s="6" t="n">
        <f aca="false">IF(1_Data_EDA!B971="First Class",1,0)</f>
        <v>1</v>
      </c>
      <c r="I970" s="6" t="n">
        <f aca="false">IF(1_Data_EDA!B971="Second Class",1,0)</f>
        <v>0</v>
      </c>
      <c r="J970" s="6" t="n">
        <f aca="false">IF(1_Data_EDA!B971="Same Day",1,0)</f>
        <v>0</v>
      </c>
      <c r="K970" s="6" t="n">
        <f aca="false">IF(1_Data_EDA!C971="Corporate",1,0)</f>
        <v>0</v>
      </c>
      <c r="L970" s="6" t="n">
        <f aca="false">IF(1_Data_EDA!C971="Home Office",1,0)</f>
        <v>0</v>
      </c>
      <c r="M970" s="6" t="n">
        <f aca="false">IF(1_Data_EDA!D971="Europe",1,0)</f>
        <v>0</v>
      </c>
      <c r="N970" s="6" t="n">
        <f aca="false">IF(1_Data_EDA!D971="LATAM",1,0)</f>
        <v>1</v>
      </c>
      <c r="O970" s="6" t="n">
        <f aca="false">IF(1_Data_EDA!D971="Pacific Asia",1,0)</f>
        <v>0</v>
      </c>
      <c r="P970" s="6" t="n">
        <f aca="false">IF(1_Data_EDA!D971="USCA",1,0)</f>
        <v>0</v>
      </c>
      <c r="Q970" s="6" t="n">
        <f aca="false">IF(C970&gt;MEDIAN(C$5:C$8004),1,0)</f>
        <v>0</v>
      </c>
      <c r="R970" s="6" t="n">
        <f aca="false">IF(D970&gt;2,1,0)</f>
        <v>1</v>
      </c>
    </row>
    <row r="971" customFormat="false" ht="15" hidden="false" customHeight="true" outlineLevel="0" collapsed="false">
      <c r="A971" s="6" t="n">
        <f aca="false">1_Data_EDA!O972</f>
        <v>0</v>
      </c>
      <c r="B971" s="6" t="n">
        <f aca="false">1_Data_EDA!H972</f>
        <v>4</v>
      </c>
      <c r="C971" s="7" t="n">
        <f aca="false">1_Data_EDA!I972</f>
        <v>399.980011</v>
      </c>
      <c r="D971" s="6" t="n">
        <f aca="false">1_Data_EDA!J972</f>
        <v>1</v>
      </c>
      <c r="E971" s="7" t="n">
        <f aca="false">1_Data_EDA!K972</f>
        <v>399.980011</v>
      </c>
      <c r="F971" s="7" t="n">
        <f aca="false">1_Data_EDA!L972</f>
        <v>100</v>
      </c>
      <c r="G971" s="8" t="n">
        <f aca="false">1_Data_EDA!M972</f>
        <v>0.25</v>
      </c>
      <c r="H971" s="6" t="n">
        <f aca="false">IF(1_Data_EDA!B972="First Class",1,0)</f>
        <v>0</v>
      </c>
      <c r="I971" s="6" t="n">
        <f aca="false">IF(1_Data_EDA!B972="Second Class",1,0)</f>
        <v>0</v>
      </c>
      <c r="J971" s="6" t="n">
        <f aca="false">IF(1_Data_EDA!B972="Same Day",1,0)</f>
        <v>0</v>
      </c>
      <c r="K971" s="6" t="n">
        <f aca="false">IF(1_Data_EDA!C972="Corporate",1,0)</f>
        <v>0</v>
      </c>
      <c r="L971" s="6" t="n">
        <f aca="false">IF(1_Data_EDA!C972="Home Office",1,0)</f>
        <v>0</v>
      </c>
      <c r="M971" s="6" t="n">
        <f aca="false">IF(1_Data_EDA!D972="Europe",1,0)</f>
        <v>1</v>
      </c>
      <c r="N971" s="6" t="n">
        <f aca="false">IF(1_Data_EDA!D972="LATAM",1,0)</f>
        <v>0</v>
      </c>
      <c r="O971" s="6" t="n">
        <f aca="false">IF(1_Data_EDA!D972="Pacific Asia",1,0)</f>
        <v>0</v>
      </c>
      <c r="P971" s="6" t="n">
        <f aca="false">IF(1_Data_EDA!D972="USCA",1,0)</f>
        <v>0</v>
      </c>
      <c r="Q971" s="6" t="n">
        <f aca="false">IF(C971&gt;MEDIAN(C$5:C$8004),1,0)</f>
        <v>1</v>
      </c>
      <c r="R971" s="6" t="n">
        <f aca="false">IF(D971&gt;2,1,0)</f>
        <v>0</v>
      </c>
    </row>
    <row r="972" customFormat="false" ht="15" hidden="false" customHeight="true" outlineLevel="0" collapsed="false">
      <c r="A972" s="6" t="n">
        <f aca="false">1_Data_EDA!O973</f>
        <v>0</v>
      </c>
      <c r="B972" s="6" t="n">
        <f aca="false">1_Data_EDA!H973</f>
        <v>4</v>
      </c>
      <c r="C972" s="7" t="n">
        <f aca="false">1_Data_EDA!I973</f>
        <v>199.9900055</v>
      </c>
      <c r="D972" s="6" t="n">
        <f aca="false">1_Data_EDA!J973</f>
        <v>1</v>
      </c>
      <c r="E972" s="7" t="n">
        <f aca="false">1_Data_EDA!K973</f>
        <v>199.9900055</v>
      </c>
      <c r="F972" s="7" t="n">
        <f aca="false">1_Data_EDA!L973</f>
        <v>14</v>
      </c>
      <c r="G972" s="8" t="n">
        <f aca="false">1_Data_EDA!M973</f>
        <v>0.07</v>
      </c>
      <c r="H972" s="6" t="n">
        <f aca="false">IF(1_Data_EDA!B973="First Class",1,0)</f>
        <v>0</v>
      </c>
      <c r="I972" s="6" t="n">
        <f aca="false">IF(1_Data_EDA!B973="Second Class",1,0)</f>
        <v>0</v>
      </c>
      <c r="J972" s="6" t="n">
        <f aca="false">IF(1_Data_EDA!B973="Same Day",1,0)</f>
        <v>0</v>
      </c>
      <c r="K972" s="6" t="n">
        <f aca="false">IF(1_Data_EDA!C973="Corporate",1,0)</f>
        <v>0</v>
      </c>
      <c r="L972" s="6" t="n">
        <f aca="false">IF(1_Data_EDA!C973="Home Office",1,0)</f>
        <v>0</v>
      </c>
      <c r="M972" s="6" t="n">
        <f aca="false">IF(1_Data_EDA!D973="Europe",1,0)</f>
        <v>0</v>
      </c>
      <c r="N972" s="6" t="n">
        <f aca="false">IF(1_Data_EDA!D973="LATAM",1,0)</f>
        <v>1</v>
      </c>
      <c r="O972" s="6" t="n">
        <f aca="false">IF(1_Data_EDA!D973="Pacific Asia",1,0)</f>
        <v>0</v>
      </c>
      <c r="P972" s="6" t="n">
        <f aca="false">IF(1_Data_EDA!D973="USCA",1,0)</f>
        <v>0</v>
      </c>
      <c r="Q972" s="6" t="n">
        <f aca="false">IF(C972&gt;MEDIAN(C$5:C$8004),1,0)</f>
        <v>1</v>
      </c>
      <c r="R972" s="6" t="n">
        <f aca="false">IF(D972&gt;2,1,0)</f>
        <v>0</v>
      </c>
    </row>
    <row r="973" customFormat="false" ht="15" hidden="false" customHeight="true" outlineLevel="0" collapsed="false">
      <c r="A973" s="6" t="n">
        <f aca="false">1_Data_EDA!O974</f>
        <v>0</v>
      </c>
      <c r="B973" s="6" t="n">
        <f aca="false">1_Data_EDA!H974</f>
        <v>4</v>
      </c>
      <c r="C973" s="7" t="n">
        <f aca="false">1_Data_EDA!I974</f>
        <v>49.97999954</v>
      </c>
      <c r="D973" s="6" t="n">
        <f aca="false">1_Data_EDA!J974</f>
        <v>3</v>
      </c>
      <c r="E973" s="7" t="n">
        <f aca="false">1_Data_EDA!K974</f>
        <v>149.9400024</v>
      </c>
      <c r="F973" s="7" t="n">
        <f aca="false">1_Data_EDA!L974</f>
        <v>4.5</v>
      </c>
      <c r="G973" s="8" t="n">
        <f aca="false">1_Data_EDA!M974</f>
        <v>0.029999999</v>
      </c>
      <c r="H973" s="6" t="n">
        <f aca="false">IF(1_Data_EDA!B974="First Class",1,0)</f>
        <v>0</v>
      </c>
      <c r="I973" s="6" t="n">
        <f aca="false">IF(1_Data_EDA!B974="Second Class",1,0)</f>
        <v>0</v>
      </c>
      <c r="J973" s="6" t="n">
        <f aca="false">IF(1_Data_EDA!B974="Same Day",1,0)</f>
        <v>0</v>
      </c>
      <c r="K973" s="6" t="n">
        <f aca="false">IF(1_Data_EDA!C974="Corporate",1,0)</f>
        <v>0</v>
      </c>
      <c r="L973" s="6" t="n">
        <f aca="false">IF(1_Data_EDA!C974="Home Office",1,0)</f>
        <v>0</v>
      </c>
      <c r="M973" s="6" t="n">
        <f aca="false">IF(1_Data_EDA!D974="Europe",1,0)</f>
        <v>0</v>
      </c>
      <c r="N973" s="6" t="n">
        <f aca="false">IF(1_Data_EDA!D974="LATAM",1,0)</f>
        <v>1</v>
      </c>
      <c r="O973" s="6" t="n">
        <f aca="false">IF(1_Data_EDA!D974="Pacific Asia",1,0)</f>
        <v>0</v>
      </c>
      <c r="P973" s="6" t="n">
        <f aca="false">IF(1_Data_EDA!D974="USCA",1,0)</f>
        <v>0</v>
      </c>
      <c r="Q973" s="6" t="n">
        <f aca="false">IF(C973&gt;MEDIAN(C$5:C$8004),1,0)</f>
        <v>0</v>
      </c>
      <c r="R973" s="6" t="n">
        <f aca="false">IF(D973&gt;2,1,0)</f>
        <v>1</v>
      </c>
    </row>
    <row r="974" customFormat="false" ht="15" hidden="false" customHeight="true" outlineLevel="0" collapsed="false">
      <c r="A974" s="6" t="n">
        <f aca="false">1_Data_EDA!O975</f>
        <v>1</v>
      </c>
      <c r="B974" s="6" t="n">
        <f aca="false">1_Data_EDA!H975</f>
        <v>2</v>
      </c>
      <c r="C974" s="7" t="n">
        <f aca="false">1_Data_EDA!I975</f>
        <v>49.97999954</v>
      </c>
      <c r="D974" s="6" t="n">
        <f aca="false">1_Data_EDA!J975</f>
        <v>1</v>
      </c>
      <c r="E974" s="7" t="n">
        <f aca="false">1_Data_EDA!K975</f>
        <v>49.97999954</v>
      </c>
      <c r="F974" s="7" t="n">
        <f aca="false">1_Data_EDA!L975</f>
        <v>12.5</v>
      </c>
      <c r="G974" s="8" t="n">
        <f aca="false">1_Data_EDA!M975</f>
        <v>0.25</v>
      </c>
      <c r="H974" s="6" t="n">
        <f aca="false">IF(1_Data_EDA!B975="First Class",1,0)</f>
        <v>0</v>
      </c>
      <c r="I974" s="6" t="n">
        <f aca="false">IF(1_Data_EDA!B975="Second Class",1,0)</f>
        <v>1</v>
      </c>
      <c r="J974" s="6" t="n">
        <f aca="false">IF(1_Data_EDA!B975="Same Day",1,0)</f>
        <v>0</v>
      </c>
      <c r="K974" s="6" t="n">
        <f aca="false">IF(1_Data_EDA!C975="Corporate",1,0)</f>
        <v>0</v>
      </c>
      <c r="L974" s="6" t="n">
        <f aca="false">IF(1_Data_EDA!C975="Home Office",1,0)</f>
        <v>0</v>
      </c>
      <c r="M974" s="6" t="n">
        <f aca="false">IF(1_Data_EDA!D975="Europe",1,0)</f>
        <v>1</v>
      </c>
      <c r="N974" s="6" t="n">
        <f aca="false">IF(1_Data_EDA!D975="LATAM",1,0)</f>
        <v>0</v>
      </c>
      <c r="O974" s="6" t="n">
        <f aca="false">IF(1_Data_EDA!D975="Pacific Asia",1,0)</f>
        <v>0</v>
      </c>
      <c r="P974" s="6" t="n">
        <f aca="false">IF(1_Data_EDA!D975="USCA",1,0)</f>
        <v>0</v>
      </c>
      <c r="Q974" s="6" t="n">
        <f aca="false">IF(C974&gt;MEDIAN(C$5:C$8004),1,0)</f>
        <v>0</v>
      </c>
      <c r="R974" s="6" t="n">
        <f aca="false">IF(D974&gt;2,1,0)</f>
        <v>0</v>
      </c>
    </row>
    <row r="975" customFormat="false" ht="15" hidden="false" customHeight="true" outlineLevel="0" collapsed="false">
      <c r="A975" s="6" t="n">
        <f aca="false">1_Data_EDA!O976</f>
        <v>0</v>
      </c>
      <c r="B975" s="6" t="n">
        <f aca="false">1_Data_EDA!H976</f>
        <v>4</v>
      </c>
      <c r="C975" s="7" t="n">
        <f aca="false">1_Data_EDA!I976</f>
        <v>99.98999786</v>
      </c>
      <c r="D975" s="6" t="n">
        <f aca="false">1_Data_EDA!J976</f>
        <v>2</v>
      </c>
      <c r="E975" s="7" t="n">
        <f aca="false">1_Data_EDA!K976</f>
        <v>199.9799957</v>
      </c>
      <c r="F975" s="7" t="n">
        <f aca="false">1_Data_EDA!L976</f>
        <v>11</v>
      </c>
      <c r="G975" s="8" t="n">
        <f aca="false">1_Data_EDA!M976</f>
        <v>0.059999999</v>
      </c>
      <c r="H975" s="6" t="n">
        <f aca="false">IF(1_Data_EDA!B976="First Class",1,0)</f>
        <v>0</v>
      </c>
      <c r="I975" s="6" t="n">
        <f aca="false">IF(1_Data_EDA!B976="Second Class",1,0)</f>
        <v>0</v>
      </c>
      <c r="J975" s="6" t="n">
        <f aca="false">IF(1_Data_EDA!B976="Same Day",1,0)</f>
        <v>0</v>
      </c>
      <c r="K975" s="6" t="n">
        <f aca="false">IF(1_Data_EDA!C976="Corporate",1,0)</f>
        <v>0</v>
      </c>
      <c r="L975" s="6" t="n">
        <f aca="false">IF(1_Data_EDA!C976="Home Office",1,0)</f>
        <v>0</v>
      </c>
      <c r="M975" s="6" t="n">
        <f aca="false">IF(1_Data_EDA!D976="Europe",1,0)</f>
        <v>1</v>
      </c>
      <c r="N975" s="6" t="n">
        <f aca="false">IF(1_Data_EDA!D976="LATAM",1,0)</f>
        <v>0</v>
      </c>
      <c r="O975" s="6" t="n">
        <f aca="false">IF(1_Data_EDA!D976="Pacific Asia",1,0)</f>
        <v>0</v>
      </c>
      <c r="P975" s="6" t="n">
        <f aca="false">IF(1_Data_EDA!D976="USCA",1,0)</f>
        <v>0</v>
      </c>
      <c r="Q975" s="6" t="n">
        <f aca="false">IF(C975&gt;MEDIAN(C$5:C$8004),1,0)</f>
        <v>1</v>
      </c>
      <c r="R975" s="6" t="n">
        <f aca="false">IF(D975&gt;2,1,0)</f>
        <v>0</v>
      </c>
    </row>
    <row r="976" customFormat="false" ht="15" hidden="false" customHeight="true" outlineLevel="0" collapsed="false">
      <c r="A976" s="6" t="n">
        <f aca="false">1_Data_EDA!O977</f>
        <v>1</v>
      </c>
      <c r="B976" s="6" t="n">
        <f aca="false">1_Data_EDA!H977</f>
        <v>2</v>
      </c>
      <c r="C976" s="7" t="n">
        <f aca="false">1_Data_EDA!I977</f>
        <v>94.98999786</v>
      </c>
      <c r="D976" s="6" t="n">
        <f aca="false">1_Data_EDA!J977</f>
        <v>5</v>
      </c>
      <c r="E976" s="7" t="n">
        <f aca="false">1_Data_EDA!K977</f>
        <v>474.9500122</v>
      </c>
      <c r="F976" s="7" t="n">
        <f aca="false">1_Data_EDA!L977</f>
        <v>42.75</v>
      </c>
      <c r="G976" s="8" t="n">
        <f aca="false">1_Data_EDA!M977</f>
        <v>0.090000004</v>
      </c>
      <c r="H976" s="6" t="n">
        <f aca="false">IF(1_Data_EDA!B977="First Class",1,0)</f>
        <v>0</v>
      </c>
      <c r="I976" s="6" t="n">
        <f aca="false">IF(1_Data_EDA!B977="Second Class",1,0)</f>
        <v>1</v>
      </c>
      <c r="J976" s="6" t="n">
        <f aca="false">IF(1_Data_EDA!B977="Same Day",1,0)</f>
        <v>0</v>
      </c>
      <c r="K976" s="6" t="n">
        <f aca="false">IF(1_Data_EDA!C977="Corporate",1,0)</f>
        <v>0</v>
      </c>
      <c r="L976" s="6" t="n">
        <f aca="false">IF(1_Data_EDA!C977="Home Office",1,0)</f>
        <v>0</v>
      </c>
      <c r="M976" s="6" t="n">
        <f aca="false">IF(1_Data_EDA!D977="Europe",1,0)</f>
        <v>1</v>
      </c>
      <c r="N976" s="6" t="n">
        <f aca="false">IF(1_Data_EDA!D977="LATAM",1,0)</f>
        <v>0</v>
      </c>
      <c r="O976" s="6" t="n">
        <f aca="false">IF(1_Data_EDA!D977="Pacific Asia",1,0)</f>
        <v>0</v>
      </c>
      <c r="P976" s="6" t="n">
        <f aca="false">IF(1_Data_EDA!D977="USCA",1,0)</f>
        <v>0</v>
      </c>
      <c r="Q976" s="6" t="n">
        <f aca="false">IF(C976&gt;MEDIAN(C$5:C$8004),1,0)</f>
        <v>1</v>
      </c>
      <c r="R976" s="6" t="n">
        <f aca="false">IF(D976&gt;2,1,0)</f>
        <v>1</v>
      </c>
    </row>
    <row r="977" customFormat="false" ht="15" hidden="false" customHeight="true" outlineLevel="0" collapsed="false">
      <c r="A977" s="6" t="n">
        <f aca="false">1_Data_EDA!O978</f>
        <v>0</v>
      </c>
      <c r="B977" s="6" t="n">
        <f aca="false">1_Data_EDA!H978</f>
        <v>4</v>
      </c>
      <c r="C977" s="7" t="n">
        <f aca="false">1_Data_EDA!I978</f>
        <v>24.98999977</v>
      </c>
      <c r="D977" s="6" t="n">
        <f aca="false">1_Data_EDA!J978</f>
        <v>5</v>
      </c>
      <c r="E977" s="7" t="n">
        <f aca="false">1_Data_EDA!K978</f>
        <v>124.9499969</v>
      </c>
      <c r="F977" s="7" t="n">
        <f aca="false">1_Data_EDA!L978</f>
        <v>22.48999977</v>
      </c>
      <c r="G977" s="8" t="n">
        <f aca="false">1_Data_EDA!M978</f>
        <v>0.180000007</v>
      </c>
      <c r="H977" s="6" t="n">
        <f aca="false">IF(1_Data_EDA!B978="First Class",1,0)</f>
        <v>0</v>
      </c>
      <c r="I977" s="6" t="n">
        <f aca="false">IF(1_Data_EDA!B978="Second Class",1,0)</f>
        <v>0</v>
      </c>
      <c r="J977" s="6" t="n">
        <f aca="false">IF(1_Data_EDA!B978="Same Day",1,0)</f>
        <v>0</v>
      </c>
      <c r="K977" s="6" t="n">
        <f aca="false">IF(1_Data_EDA!C978="Corporate",1,0)</f>
        <v>0</v>
      </c>
      <c r="L977" s="6" t="n">
        <f aca="false">IF(1_Data_EDA!C978="Home Office",1,0)</f>
        <v>1</v>
      </c>
      <c r="M977" s="6" t="n">
        <f aca="false">IF(1_Data_EDA!D978="Europe",1,0)</f>
        <v>0</v>
      </c>
      <c r="N977" s="6" t="n">
        <f aca="false">IF(1_Data_EDA!D978="LATAM",1,0)</f>
        <v>0</v>
      </c>
      <c r="O977" s="6" t="n">
        <f aca="false">IF(1_Data_EDA!D978="Pacific Asia",1,0)</f>
        <v>0</v>
      </c>
      <c r="P977" s="6" t="n">
        <f aca="false">IF(1_Data_EDA!D978="USCA",1,0)</f>
        <v>1</v>
      </c>
      <c r="Q977" s="6" t="n">
        <f aca="false">IF(C977&gt;MEDIAN(C$5:C$8004),1,0)</f>
        <v>0</v>
      </c>
      <c r="R977" s="6" t="n">
        <f aca="false">IF(D977&gt;2,1,0)</f>
        <v>1</v>
      </c>
    </row>
    <row r="978" customFormat="false" ht="15" hidden="false" customHeight="true" outlineLevel="0" collapsed="false">
      <c r="A978" s="6" t="n">
        <f aca="false">1_Data_EDA!O979</f>
        <v>1</v>
      </c>
      <c r="B978" s="6" t="n">
        <f aca="false">1_Data_EDA!H979</f>
        <v>4</v>
      </c>
      <c r="C978" s="7" t="n">
        <f aca="false">1_Data_EDA!I979</f>
        <v>399.980011</v>
      </c>
      <c r="D978" s="6" t="n">
        <f aca="false">1_Data_EDA!J979</f>
        <v>1</v>
      </c>
      <c r="E978" s="7" t="n">
        <f aca="false">1_Data_EDA!K979</f>
        <v>399.980011</v>
      </c>
      <c r="F978" s="7" t="n">
        <f aca="false">1_Data_EDA!L979</f>
        <v>16</v>
      </c>
      <c r="G978" s="8" t="n">
        <f aca="false">1_Data_EDA!M979</f>
        <v>0.039999999</v>
      </c>
      <c r="H978" s="6" t="n">
        <f aca="false">IF(1_Data_EDA!B979="First Class",1,0)</f>
        <v>0</v>
      </c>
      <c r="I978" s="6" t="n">
        <f aca="false">IF(1_Data_EDA!B979="Second Class",1,0)</f>
        <v>0</v>
      </c>
      <c r="J978" s="6" t="n">
        <f aca="false">IF(1_Data_EDA!B979="Same Day",1,0)</f>
        <v>0</v>
      </c>
      <c r="K978" s="6" t="n">
        <f aca="false">IF(1_Data_EDA!C979="Corporate",1,0)</f>
        <v>0</v>
      </c>
      <c r="L978" s="6" t="n">
        <f aca="false">IF(1_Data_EDA!C979="Home Office",1,0)</f>
        <v>0</v>
      </c>
      <c r="M978" s="6" t="n">
        <f aca="false">IF(1_Data_EDA!D979="Europe",1,0)</f>
        <v>0</v>
      </c>
      <c r="N978" s="6" t="n">
        <f aca="false">IF(1_Data_EDA!D979="LATAM",1,0)</f>
        <v>0</v>
      </c>
      <c r="O978" s="6" t="n">
        <f aca="false">IF(1_Data_EDA!D979="Pacific Asia",1,0)</f>
        <v>0</v>
      </c>
      <c r="P978" s="6" t="n">
        <f aca="false">IF(1_Data_EDA!D979="USCA",1,0)</f>
        <v>1</v>
      </c>
      <c r="Q978" s="6" t="n">
        <f aca="false">IF(C978&gt;MEDIAN(C$5:C$8004),1,0)</f>
        <v>1</v>
      </c>
      <c r="R978" s="6" t="n">
        <f aca="false">IF(D978&gt;2,1,0)</f>
        <v>0</v>
      </c>
    </row>
    <row r="979" customFormat="false" ht="15" hidden="false" customHeight="true" outlineLevel="0" collapsed="false">
      <c r="A979" s="6" t="n">
        <f aca="false">1_Data_EDA!O980</f>
        <v>1</v>
      </c>
      <c r="B979" s="6" t="n">
        <f aca="false">1_Data_EDA!H980</f>
        <v>2</v>
      </c>
      <c r="C979" s="7" t="n">
        <f aca="false">1_Data_EDA!I980</f>
        <v>399.980011</v>
      </c>
      <c r="D979" s="6" t="n">
        <f aca="false">1_Data_EDA!J980</f>
        <v>1</v>
      </c>
      <c r="E979" s="7" t="n">
        <f aca="false">1_Data_EDA!K980</f>
        <v>399.980011</v>
      </c>
      <c r="F979" s="7" t="n">
        <f aca="false">1_Data_EDA!L980</f>
        <v>40</v>
      </c>
      <c r="G979" s="8" t="n">
        <f aca="false">1_Data_EDA!M980</f>
        <v>0.100000001</v>
      </c>
      <c r="H979" s="6" t="n">
        <f aca="false">IF(1_Data_EDA!B980="First Class",1,0)</f>
        <v>0</v>
      </c>
      <c r="I979" s="6" t="n">
        <f aca="false">IF(1_Data_EDA!B980="Second Class",1,0)</f>
        <v>1</v>
      </c>
      <c r="J979" s="6" t="n">
        <f aca="false">IF(1_Data_EDA!B980="Same Day",1,0)</f>
        <v>0</v>
      </c>
      <c r="K979" s="6" t="n">
        <f aca="false">IF(1_Data_EDA!C980="Corporate",1,0)</f>
        <v>0</v>
      </c>
      <c r="L979" s="6" t="n">
        <f aca="false">IF(1_Data_EDA!C980="Home Office",1,0)</f>
        <v>1</v>
      </c>
      <c r="M979" s="6" t="n">
        <f aca="false">IF(1_Data_EDA!D980="Europe",1,0)</f>
        <v>0</v>
      </c>
      <c r="N979" s="6" t="n">
        <f aca="false">IF(1_Data_EDA!D980="LATAM",1,0)</f>
        <v>0</v>
      </c>
      <c r="O979" s="6" t="n">
        <f aca="false">IF(1_Data_EDA!D980="Pacific Asia",1,0)</f>
        <v>0</v>
      </c>
      <c r="P979" s="6" t="n">
        <f aca="false">IF(1_Data_EDA!D980="USCA",1,0)</f>
        <v>0</v>
      </c>
      <c r="Q979" s="6" t="n">
        <f aca="false">IF(C979&gt;MEDIAN(C$5:C$8004),1,0)</f>
        <v>1</v>
      </c>
      <c r="R979" s="6" t="n">
        <f aca="false">IF(D979&gt;2,1,0)</f>
        <v>0</v>
      </c>
    </row>
    <row r="980" customFormat="false" ht="15" hidden="false" customHeight="true" outlineLevel="0" collapsed="false">
      <c r="A980" s="6" t="n">
        <f aca="false">1_Data_EDA!O981</f>
        <v>1</v>
      </c>
      <c r="B980" s="6" t="n">
        <f aca="false">1_Data_EDA!H981</f>
        <v>1</v>
      </c>
      <c r="C980" s="7" t="n">
        <f aca="false">1_Data_EDA!I981</f>
        <v>59.99000168</v>
      </c>
      <c r="D980" s="6" t="n">
        <f aca="false">1_Data_EDA!J981</f>
        <v>5</v>
      </c>
      <c r="E980" s="7" t="n">
        <f aca="false">1_Data_EDA!K981</f>
        <v>299.9500122</v>
      </c>
      <c r="F980" s="7" t="n">
        <f aca="false">1_Data_EDA!L981</f>
        <v>21</v>
      </c>
      <c r="G980" s="8" t="n">
        <f aca="false">1_Data_EDA!M981</f>
        <v>0.07</v>
      </c>
      <c r="H980" s="6" t="n">
        <f aca="false">IF(1_Data_EDA!B981="First Class",1,0)</f>
        <v>1</v>
      </c>
      <c r="I980" s="6" t="n">
        <f aca="false">IF(1_Data_EDA!B981="Second Class",1,0)</f>
        <v>0</v>
      </c>
      <c r="J980" s="6" t="n">
        <f aca="false">IF(1_Data_EDA!B981="Same Day",1,0)</f>
        <v>0</v>
      </c>
      <c r="K980" s="6" t="n">
        <f aca="false">IF(1_Data_EDA!C981="Corporate",1,0)</f>
        <v>0</v>
      </c>
      <c r="L980" s="6" t="n">
        <f aca="false">IF(1_Data_EDA!C981="Home Office",1,0)</f>
        <v>0</v>
      </c>
      <c r="M980" s="6" t="n">
        <f aca="false">IF(1_Data_EDA!D981="Europe",1,0)</f>
        <v>1</v>
      </c>
      <c r="N980" s="6" t="n">
        <f aca="false">IF(1_Data_EDA!D981="LATAM",1,0)</f>
        <v>0</v>
      </c>
      <c r="O980" s="6" t="n">
        <f aca="false">IF(1_Data_EDA!D981="Pacific Asia",1,0)</f>
        <v>0</v>
      </c>
      <c r="P980" s="6" t="n">
        <f aca="false">IF(1_Data_EDA!D981="USCA",1,0)</f>
        <v>0</v>
      </c>
      <c r="Q980" s="6" t="n">
        <f aca="false">IF(C980&gt;MEDIAN(C$5:C$8004),1,0)</f>
        <v>0</v>
      </c>
      <c r="R980" s="6" t="n">
        <f aca="false">IF(D980&gt;2,1,0)</f>
        <v>1</v>
      </c>
    </row>
    <row r="981" customFormat="false" ht="15" hidden="false" customHeight="true" outlineLevel="0" collapsed="false">
      <c r="A981" s="6" t="n">
        <f aca="false">1_Data_EDA!O982</f>
        <v>1</v>
      </c>
      <c r="B981" s="6" t="n">
        <f aca="false">1_Data_EDA!H982</f>
        <v>2</v>
      </c>
      <c r="C981" s="7" t="n">
        <f aca="false">1_Data_EDA!I982</f>
        <v>399.980011</v>
      </c>
      <c r="D981" s="6" t="n">
        <f aca="false">1_Data_EDA!J982</f>
        <v>1</v>
      </c>
      <c r="E981" s="7" t="n">
        <f aca="false">1_Data_EDA!K982</f>
        <v>399.980011</v>
      </c>
      <c r="F981" s="7" t="n">
        <f aca="false">1_Data_EDA!L982</f>
        <v>16</v>
      </c>
      <c r="G981" s="8" t="n">
        <f aca="false">1_Data_EDA!M982</f>
        <v>0.039999999</v>
      </c>
      <c r="H981" s="6" t="n">
        <f aca="false">IF(1_Data_EDA!B982="First Class",1,0)</f>
        <v>0</v>
      </c>
      <c r="I981" s="6" t="n">
        <f aca="false">IF(1_Data_EDA!B982="Second Class",1,0)</f>
        <v>1</v>
      </c>
      <c r="J981" s="6" t="n">
        <f aca="false">IF(1_Data_EDA!B982="Same Day",1,0)</f>
        <v>0</v>
      </c>
      <c r="K981" s="6" t="n">
        <f aca="false">IF(1_Data_EDA!C982="Corporate",1,0)</f>
        <v>0</v>
      </c>
      <c r="L981" s="6" t="n">
        <f aca="false">IF(1_Data_EDA!C982="Home Office",1,0)</f>
        <v>1</v>
      </c>
      <c r="M981" s="6" t="n">
        <f aca="false">IF(1_Data_EDA!D982="Europe",1,0)</f>
        <v>0</v>
      </c>
      <c r="N981" s="6" t="n">
        <f aca="false">IF(1_Data_EDA!D982="LATAM",1,0)</f>
        <v>0</v>
      </c>
      <c r="O981" s="6" t="n">
        <f aca="false">IF(1_Data_EDA!D982="Pacific Asia",1,0)</f>
        <v>0</v>
      </c>
      <c r="P981" s="6" t="n">
        <f aca="false">IF(1_Data_EDA!D982="USCA",1,0)</f>
        <v>1</v>
      </c>
      <c r="Q981" s="6" t="n">
        <f aca="false">IF(C981&gt;MEDIAN(C$5:C$8004),1,0)</f>
        <v>1</v>
      </c>
      <c r="R981" s="6" t="n">
        <f aca="false">IF(D981&gt;2,1,0)</f>
        <v>0</v>
      </c>
    </row>
    <row r="982" customFormat="false" ht="15" hidden="false" customHeight="true" outlineLevel="0" collapsed="false">
      <c r="A982" s="6" t="n">
        <f aca="false">1_Data_EDA!O983</f>
        <v>0</v>
      </c>
      <c r="B982" s="6" t="n">
        <f aca="false">1_Data_EDA!H983</f>
        <v>4</v>
      </c>
      <c r="C982" s="7" t="n">
        <f aca="false">1_Data_EDA!I983</f>
        <v>49.97999954</v>
      </c>
      <c r="D982" s="6" t="n">
        <f aca="false">1_Data_EDA!J983</f>
        <v>1</v>
      </c>
      <c r="E982" s="7" t="n">
        <f aca="false">1_Data_EDA!K983</f>
        <v>49.97999954</v>
      </c>
      <c r="F982" s="7" t="n">
        <f aca="false">1_Data_EDA!L983</f>
        <v>7.5</v>
      </c>
      <c r="G982" s="8" t="n">
        <f aca="false">1_Data_EDA!M983</f>
        <v>0.150000006</v>
      </c>
      <c r="H982" s="6" t="n">
        <f aca="false">IF(1_Data_EDA!B983="First Class",1,0)</f>
        <v>0</v>
      </c>
      <c r="I982" s="6" t="n">
        <f aca="false">IF(1_Data_EDA!B983="Second Class",1,0)</f>
        <v>0</v>
      </c>
      <c r="J982" s="6" t="n">
        <f aca="false">IF(1_Data_EDA!B983="Same Day",1,0)</f>
        <v>0</v>
      </c>
      <c r="K982" s="6" t="n">
        <f aca="false">IF(1_Data_EDA!C983="Corporate",1,0)</f>
        <v>0</v>
      </c>
      <c r="L982" s="6" t="n">
        <f aca="false">IF(1_Data_EDA!C983="Home Office",1,0)</f>
        <v>0</v>
      </c>
      <c r="M982" s="6" t="n">
        <f aca="false">IF(1_Data_EDA!D983="Europe",1,0)</f>
        <v>1</v>
      </c>
      <c r="N982" s="6" t="n">
        <f aca="false">IF(1_Data_EDA!D983="LATAM",1,0)</f>
        <v>0</v>
      </c>
      <c r="O982" s="6" t="n">
        <f aca="false">IF(1_Data_EDA!D983="Pacific Asia",1,0)</f>
        <v>0</v>
      </c>
      <c r="P982" s="6" t="n">
        <f aca="false">IF(1_Data_EDA!D983="USCA",1,0)</f>
        <v>0</v>
      </c>
      <c r="Q982" s="6" t="n">
        <f aca="false">IF(C982&gt;MEDIAN(C$5:C$8004),1,0)</f>
        <v>0</v>
      </c>
      <c r="R982" s="6" t="n">
        <f aca="false">IF(D982&gt;2,1,0)</f>
        <v>0</v>
      </c>
    </row>
    <row r="983" customFormat="false" ht="15" hidden="false" customHeight="true" outlineLevel="0" collapsed="false">
      <c r="A983" s="6" t="n">
        <f aca="false">1_Data_EDA!O984</f>
        <v>1</v>
      </c>
      <c r="B983" s="6" t="n">
        <f aca="false">1_Data_EDA!H984</f>
        <v>4</v>
      </c>
      <c r="C983" s="7" t="n">
        <f aca="false">1_Data_EDA!I984</f>
        <v>59.99000168</v>
      </c>
      <c r="D983" s="6" t="n">
        <f aca="false">1_Data_EDA!J984</f>
        <v>4</v>
      </c>
      <c r="E983" s="7" t="n">
        <f aca="false">1_Data_EDA!K984</f>
        <v>239.9600067</v>
      </c>
      <c r="F983" s="7" t="n">
        <f aca="false">1_Data_EDA!L984</f>
        <v>7.199999809</v>
      </c>
      <c r="G983" s="8" t="n">
        <f aca="false">1_Data_EDA!M984</f>
        <v>0.029999999</v>
      </c>
      <c r="H983" s="6" t="n">
        <f aca="false">IF(1_Data_EDA!B984="First Class",1,0)</f>
        <v>0</v>
      </c>
      <c r="I983" s="6" t="n">
        <f aca="false">IF(1_Data_EDA!B984="Second Class",1,0)</f>
        <v>0</v>
      </c>
      <c r="J983" s="6" t="n">
        <f aca="false">IF(1_Data_EDA!B984="Same Day",1,0)</f>
        <v>0</v>
      </c>
      <c r="K983" s="6" t="n">
        <f aca="false">IF(1_Data_EDA!C984="Corporate",1,0)</f>
        <v>1</v>
      </c>
      <c r="L983" s="6" t="n">
        <f aca="false">IF(1_Data_EDA!C984="Home Office",1,0)</f>
        <v>0</v>
      </c>
      <c r="M983" s="6" t="n">
        <f aca="false">IF(1_Data_EDA!D984="Europe",1,0)</f>
        <v>0</v>
      </c>
      <c r="N983" s="6" t="n">
        <f aca="false">IF(1_Data_EDA!D984="LATAM",1,0)</f>
        <v>0</v>
      </c>
      <c r="O983" s="6" t="n">
        <f aca="false">IF(1_Data_EDA!D984="Pacific Asia",1,0)</f>
        <v>1</v>
      </c>
      <c r="P983" s="6" t="n">
        <f aca="false">IF(1_Data_EDA!D984="USCA",1,0)</f>
        <v>0</v>
      </c>
      <c r="Q983" s="6" t="n">
        <f aca="false">IF(C983&gt;MEDIAN(C$5:C$8004),1,0)</f>
        <v>0</v>
      </c>
      <c r="R983" s="6" t="n">
        <f aca="false">IF(D983&gt;2,1,0)</f>
        <v>1</v>
      </c>
    </row>
    <row r="984" customFormat="false" ht="15" hidden="false" customHeight="true" outlineLevel="0" collapsed="false">
      <c r="A984" s="6" t="n">
        <f aca="false">1_Data_EDA!O985</f>
        <v>1</v>
      </c>
      <c r="B984" s="6" t="n">
        <f aca="false">1_Data_EDA!H985</f>
        <v>2</v>
      </c>
      <c r="C984" s="7" t="n">
        <f aca="false">1_Data_EDA!I985</f>
        <v>29.98999977</v>
      </c>
      <c r="D984" s="6" t="n">
        <f aca="false">1_Data_EDA!J985</f>
        <v>3</v>
      </c>
      <c r="E984" s="7" t="n">
        <f aca="false">1_Data_EDA!K985</f>
        <v>89.97000122</v>
      </c>
      <c r="F984" s="7" t="n">
        <f aca="false">1_Data_EDA!L985</f>
        <v>14.39999962</v>
      </c>
      <c r="G984" s="8" t="n">
        <f aca="false">1_Data_EDA!M985</f>
        <v>0.159999996</v>
      </c>
      <c r="H984" s="6" t="n">
        <f aca="false">IF(1_Data_EDA!B985="First Class",1,0)</f>
        <v>0</v>
      </c>
      <c r="I984" s="6" t="n">
        <f aca="false">IF(1_Data_EDA!B985="Second Class",1,0)</f>
        <v>1</v>
      </c>
      <c r="J984" s="6" t="n">
        <f aca="false">IF(1_Data_EDA!B985="Same Day",1,0)</f>
        <v>0</v>
      </c>
      <c r="K984" s="6" t="n">
        <f aca="false">IF(1_Data_EDA!C985="Corporate",1,0)</f>
        <v>0</v>
      </c>
      <c r="L984" s="6" t="n">
        <f aca="false">IF(1_Data_EDA!C985="Home Office",1,0)</f>
        <v>0</v>
      </c>
      <c r="M984" s="6" t="n">
        <f aca="false">IF(1_Data_EDA!D985="Europe",1,0)</f>
        <v>1</v>
      </c>
      <c r="N984" s="6" t="n">
        <f aca="false">IF(1_Data_EDA!D985="LATAM",1,0)</f>
        <v>0</v>
      </c>
      <c r="O984" s="6" t="n">
        <f aca="false">IF(1_Data_EDA!D985="Pacific Asia",1,0)</f>
        <v>0</v>
      </c>
      <c r="P984" s="6" t="n">
        <f aca="false">IF(1_Data_EDA!D985="USCA",1,0)</f>
        <v>0</v>
      </c>
      <c r="Q984" s="6" t="n">
        <f aca="false">IF(C984&gt;MEDIAN(C$5:C$8004),1,0)</f>
        <v>0</v>
      </c>
      <c r="R984" s="6" t="n">
        <f aca="false">IF(D984&gt;2,1,0)</f>
        <v>1</v>
      </c>
    </row>
    <row r="985" customFormat="false" ht="15" hidden="false" customHeight="true" outlineLevel="0" collapsed="false">
      <c r="A985" s="6" t="n">
        <f aca="false">1_Data_EDA!O986</f>
        <v>1</v>
      </c>
      <c r="B985" s="6" t="n">
        <f aca="false">1_Data_EDA!H986</f>
        <v>2</v>
      </c>
      <c r="C985" s="7" t="n">
        <f aca="false">1_Data_EDA!I986</f>
        <v>129.9900055</v>
      </c>
      <c r="D985" s="6" t="n">
        <f aca="false">1_Data_EDA!J986</f>
        <v>1</v>
      </c>
      <c r="E985" s="7" t="n">
        <f aca="false">1_Data_EDA!K986</f>
        <v>129.9900055</v>
      </c>
      <c r="F985" s="7" t="n">
        <f aca="false">1_Data_EDA!L986</f>
        <v>22.10000038</v>
      </c>
      <c r="G985" s="8" t="n">
        <f aca="false">1_Data_EDA!M986</f>
        <v>0.170000002</v>
      </c>
      <c r="H985" s="6" t="n">
        <f aca="false">IF(1_Data_EDA!B986="First Class",1,0)</f>
        <v>0</v>
      </c>
      <c r="I985" s="6" t="n">
        <f aca="false">IF(1_Data_EDA!B986="Second Class",1,0)</f>
        <v>1</v>
      </c>
      <c r="J985" s="6" t="n">
        <f aca="false">IF(1_Data_EDA!B986="Same Day",1,0)</f>
        <v>0</v>
      </c>
      <c r="K985" s="6" t="n">
        <f aca="false">IF(1_Data_EDA!C986="Corporate",1,0)</f>
        <v>1</v>
      </c>
      <c r="L985" s="6" t="n">
        <f aca="false">IF(1_Data_EDA!C986="Home Office",1,0)</f>
        <v>0</v>
      </c>
      <c r="M985" s="6" t="n">
        <f aca="false">IF(1_Data_EDA!D986="Europe",1,0)</f>
        <v>0</v>
      </c>
      <c r="N985" s="6" t="n">
        <f aca="false">IF(1_Data_EDA!D986="LATAM",1,0)</f>
        <v>1</v>
      </c>
      <c r="O985" s="6" t="n">
        <f aca="false">IF(1_Data_EDA!D986="Pacific Asia",1,0)</f>
        <v>0</v>
      </c>
      <c r="P985" s="6" t="n">
        <f aca="false">IF(1_Data_EDA!D986="USCA",1,0)</f>
        <v>0</v>
      </c>
      <c r="Q985" s="6" t="n">
        <f aca="false">IF(C985&gt;MEDIAN(C$5:C$8004),1,0)</f>
        <v>1</v>
      </c>
      <c r="R985" s="6" t="n">
        <f aca="false">IF(D985&gt;2,1,0)</f>
        <v>0</v>
      </c>
    </row>
    <row r="986" customFormat="false" ht="15" hidden="false" customHeight="true" outlineLevel="0" collapsed="false">
      <c r="A986" s="6" t="n">
        <f aca="false">1_Data_EDA!O987</f>
        <v>0</v>
      </c>
      <c r="B986" s="6" t="n">
        <f aca="false">1_Data_EDA!H987</f>
        <v>4</v>
      </c>
      <c r="C986" s="7" t="n">
        <f aca="false">1_Data_EDA!I987</f>
        <v>129.9900055</v>
      </c>
      <c r="D986" s="6" t="n">
        <f aca="false">1_Data_EDA!J987</f>
        <v>1</v>
      </c>
      <c r="E986" s="7" t="n">
        <f aca="false">1_Data_EDA!K987</f>
        <v>129.9900055</v>
      </c>
      <c r="F986" s="7" t="n">
        <f aca="false">1_Data_EDA!L987</f>
        <v>5.199999809</v>
      </c>
      <c r="G986" s="8" t="n">
        <f aca="false">1_Data_EDA!M987</f>
        <v>0.039999999</v>
      </c>
      <c r="H986" s="6" t="n">
        <f aca="false">IF(1_Data_EDA!B987="First Class",1,0)</f>
        <v>0</v>
      </c>
      <c r="I986" s="6" t="n">
        <f aca="false">IF(1_Data_EDA!B987="Second Class",1,0)</f>
        <v>0</v>
      </c>
      <c r="J986" s="6" t="n">
        <f aca="false">IF(1_Data_EDA!B987="Same Day",1,0)</f>
        <v>0</v>
      </c>
      <c r="K986" s="6" t="n">
        <f aca="false">IF(1_Data_EDA!C987="Corporate",1,0)</f>
        <v>1</v>
      </c>
      <c r="L986" s="6" t="n">
        <f aca="false">IF(1_Data_EDA!C987="Home Office",1,0)</f>
        <v>0</v>
      </c>
      <c r="M986" s="6" t="n">
        <f aca="false">IF(1_Data_EDA!D987="Europe",1,0)</f>
        <v>0</v>
      </c>
      <c r="N986" s="6" t="n">
        <f aca="false">IF(1_Data_EDA!D987="LATAM",1,0)</f>
        <v>1</v>
      </c>
      <c r="O986" s="6" t="n">
        <f aca="false">IF(1_Data_EDA!D987="Pacific Asia",1,0)</f>
        <v>0</v>
      </c>
      <c r="P986" s="6" t="n">
        <f aca="false">IF(1_Data_EDA!D987="USCA",1,0)</f>
        <v>0</v>
      </c>
      <c r="Q986" s="6" t="n">
        <f aca="false">IF(C986&gt;MEDIAN(C$5:C$8004),1,0)</f>
        <v>1</v>
      </c>
      <c r="R986" s="6" t="n">
        <f aca="false">IF(D986&gt;2,1,0)</f>
        <v>0</v>
      </c>
    </row>
    <row r="987" customFormat="false" ht="15" hidden="false" customHeight="true" outlineLevel="0" collapsed="false">
      <c r="A987" s="6" t="n">
        <f aca="false">1_Data_EDA!O988</f>
        <v>0</v>
      </c>
      <c r="B987" s="6" t="n">
        <f aca="false">1_Data_EDA!H988</f>
        <v>2</v>
      </c>
      <c r="C987" s="7" t="n">
        <f aca="false">1_Data_EDA!I988</f>
        <v>199.9900055</v>
      </c>
      <c r="D987" s="6" t="n">
        <f aca="false">1_Data_EDA!J988</f>
        <v>1</v>
      </c>
      <c r="E987" s="7" t="n">
        <f aca="false">1_Data_EDA!K988</f>
        <v>199.9900055</v>
      </c>
      <c r="F987" s="7" t="n">
        <f aca="false">1_Data_EDA!L988</f>
        <v>20</v>
      </c>
      <c r="G987" s="8" t="n">
        <f aca="false">1_Data_EDA!M988</f>
        <v>0.100000001</v>
      </c>
      <c r="H987" s="6" t="n">
        <f aca="false">IF(1_Data_EDA!B988="First Class",1,0)</f>
        <v>0</v>
      </c>
      <c r="I987" s="6" t="n">
        <f aca="false">IF(1_Data_EDA!B988="Second Class",1,0)</f>
        <v>1</v>
      </c>
      <c r="J987" s="6" t="n">
        <f aca="false">IF(1_Data_EDA!B988="Same Day",1,0)</f>
        <v>0</v>
      </c>
      <c r="K987" s="6" t="n">
        <f aca="false">IF(1_Data_EDA!C988="Corporate",1,0)</f>
        <v>0</v>
      </c>
      <c r="L987" s="6" t="n">
        <f aca="false">IF(1_Data_EDA!C988="Home Office",1,0)</f>
        <v>1</v>
      </c>
      <c r="M987" s="6" t="n">
        <f aca="false">IF(1_Data_EDA!D988="Europe",1,0)</f>
        <v>0</v>
      </c>
      <c r="N987" s="6" t="n">
        <f aca="false">IF(1_Data_EDA!D988="LATAM",1,0)</f>
        <v>0</v>
      </c>
      <c r="O987" s="6" t="n">
        <f aca="false">IF(1_Data_EDA!D988="Pacific Asia",1,0)</f>
        <v>0</v>
      </c>
      <c r="P987" s="6" t="n">
        <f aca="false">IF(1_Data_EDA!D988="USCA",1,0)</f>
        <v>1</v>
      </c>
      <c r="Q987" s="6" t="n">
        <f aca="false">IF(C987&gt;MEDIAN(C$5:C$8004),1,0)</f>
        <v>1</v>
      </c>
      <c r="R987" s="6" t="n">
        <f aca="false">IF(D987&gt;2,1,0)</f>
        <v>0</v>
      </c>
    </row>
    <row r="988" customFormat="false" ht="15" hidden="false" customHeight="true" outlineLevel="0" collapsed="false">
      <c r="A988" s="6" t="n">
        <f aca="false">1_Data_EDA!O989</f>
        <v>0</v>
      </c>
      <c r="B988" s="6" t="n">
        <f aca="false">1_Data_EDA!H989</f>
        <v>4</v>
      </c>
      <c r="C988" s="7" t="n">
        <f aca="false">1_Data_EDA!I989</f>
        <v>49.97999954</v>
      </c>
      <c r="D988" s="6" t="n">
        <f aca="false">1_Data_EDA!J989</f>
        <v>2</v>
      </c>
      <c r="E988" s="7" t="n">
        <f aca="false">1_Data_EDA!K989</f>
        <v>99.95999908</v>
      </c>
      <c r="F988" s="7" t="n">
        <f aca="false">1_Data_EDA!L989</f>
        <v>7</v>
      </c>
      <c r="G988" s="8" t="n">
        <f aca="false">1_Data_EDA!M989</f>
        <v>0.07</v>
      </c>
      <c r="H988" s="6" t="n">
        <f aca="false">IF(1_Data_EDA!B989="First Class",1,0)</f>
        <v>0</v>
      </c>
      <c r="I988" s="6" t="n">
        <f aca="false">IF(1_Data_EDA!B989="Second Class",1,0)</f>
        <v>0</v>
      </c>
      <c r="J988" s="6" t="n">
        <f aca="false">IF(1_Data_EDA!B989="Same Day",1,0)</f>
        <v>0</v>
      </c>
      <c r="K988" s="6" t="n">
        <f aca="false">IF(1_Data_EDA!C989="Corporate",1,0)</f>
        <v>0</v>
      </c>
      <c r="L988" s="6" t="n">
        <f aca="false">IF(1_Data_EDA!C989="Home Office",1,0)</f>
        <v>0</v>
      </c>
      <c r="M988" s="6" t="n">
        <f aca="false">IF(1_Data_EDA!D989="Europe",1,0)</f>
        <v>1</v>
      </c>
      <c r="N988" s="6" t="n">
        <f aca="false">IF(1_Data_EDA!D989="LATAM",1,0)</f>
        <v>0</v>
      </c>
      <c r="O988" s="6" t="n">
        <f aca="false">IF(1_Data_EDA!D989="Pacific Asia",1,0)</f>
        <v>0</v>
      </c>
      <c r="P988" s="6" t="n">
        <f aca="false">IF(1_Data_EDA!D989="USCA",1,0)</f>
        <v>0</v>
      </c>
      <c r="Q988" s="6" t="n">
        <f aca="false">IF(C988&gt;MEDIAN(C$5:C$8004),1,0)</f>
        <v>0</v>
      </c>
      <c r="R988" s="6" t="n">
        <f aca="false">IF(D988&gt;2,1,0)</f>
        <v>0</v>
      </c>
    </row>
    <row r="989" customFormat="false" ht="15" hidden="false" customHeight="true" outlineLevel="0" collapsed="false">
      <c r="A989" s="6" t="n">
        <f aca="false">1_Data_EDA!O990</f>
        <v>1</v>
      </c>
      <c r="B989" s="6" t="n">
        <f aca="false">1_Data_EDA!H990</f>
        <v>1</v>
      </c>
      <c r="C989" s="7" t="n">
        <f aca="false">1_Data_EDA!I990</f>
        <v>129.9900055</v>
      </c>
      <c r="D989" s="6" t="n">
        <f aca="false">1_Data_EDA!J990</f>
        <v>1</v>
      </c>
      <c r="E989" s="7" t="n">
        <f aca="false">1_Data_EDA!K990</f>
        <v>129.9900055</v>
      </c>
      <c r="F989" s="7" t="n">
        <f aca="false">1_Data_EDA!L990</f>
        <v>7.150000095</v>
      </c>
      <c r="G989" s="8" t="n">
        <f aca="false">1_Data_EDA!M990</f>
        <v>0.059999999</v>
      </c>
      <c r="H989" s="6" t="n">
        <f aca="false">IF(1_Data_EDA!B990="First Class",1,0)</f>
        <v>1</v>
      </c>
      <c r="I989" s="6" t="n">
        <f aca="false">IF(1_Data_EDA!B990="Second Class",1,0)</f>
        <v>0</v>
      </c>
      <c r="J989" s="6" t="n">
        <f aca="false">IF(1_Data_EDA!B990="Same Day",1,0)</f>
        <v>0</v>
      </c>
      <c r="K989" s="6" t="n">
        <f aca="false">IF(1_Data_EDA!C990="Corporate",1,0)</f>
        <v>0</v>
      </c>
      <c r="L989" s="6" t="n">
        <f aca="false">IF(1_Data_EDA!C990="Home Office",1,0)</f>
        <v>0</v>
      </c>
      <c r="M989" s="6" t="n">
        <f aca="false">IF(1_Data_EDA!D990="Europe",1,0)</f>
        <v>0</v>
      </c>
      <c r="N989" s="6" t="n">
        <f aca="false">IF(1_Data_EDA!D990="LATAM",1,0)</f>
        <v>0</v>
      </c>
      <c r="O989" s="6" t="n">
        <f aca="false">IF(1_Data_EDA!D990="Pacific Asia",1,0)</f>
        <v>0</v>
      </c>
      <c r="P989" s="6" t="n">
        <f aca="false">IF(1_Data_EDA!D990="USCA",1,0)</f>
        <v>1</v>
      </c>
      <c r="Q989" s="6" t="n">
        <f aca="false">IF(C989&gt;MEDIAN(C$5:C$8004),1,0)</f>
        <v>1</v>
      </c>
      <c r="R989" s="6" t="n">
        <f aca="false">IF(D989&gt;2,1,0)</f>
        <v>0</v>
      </c>
    </row>
    <row r="990" customFormat="false" ht="15" hidden="false" customHeight="true" outlineLevel="0" collapsed="false">
      <c r="A990" s="6" t="n">
        <f aca="false">1_Data_EDA!O991</f>
        <v>1</v>
      </c>
      <c r="B990" s="6" t="n">
        <f aca="false">1_Data_EDA!H991</f>
        <v>1</v>
      </c>
      <c r="C990" s="7" t="n">
        <f aca="false">1_Data_EDA!I991</f>
        <v>299.980011</v>
      </c>
      <c r="D990" s="6" t="n">
        <f aca="false">1_Data_EDA!J991</f>
        <v>1</v>
      </c>
      <c r="E990" s="7" t="n">
        <f aca="false">1_Data_EDA!K991</f>
        <v>299.980011</v>
      </c>
      <c r="F990" s="7" t="n">
        <f aca="false">1_Data_EDA!L991</f>
        <v>6</v>
      </c>
      <c r="G990" s="8" t="n">
        <f aca="false">1_Data_EDA!M991</f>
        <v>0.02</v>
      </c>
      <c r="H990" s="6" t="n">
        <f aca="false">IF(1_Data_EDA!B991="First Class",1,0)</f>
        <v>1</v>
      </c>
      <c r="I990" s="6" t="n">
        <f aca="false">IF(1_Data_EDA!B991="Second Class",1,0)</f>
        <v>0</v>
      </c>
      <c r="J990" s="6" t="n">
        <f aca="false">IF(1_Data_EDA!B991="Same Day",1,0)</f>
        <v>0</v>
      </c>
      <c r="K990" s="6" t="n">
        <f aca="false">IF(1_Data_EDA!C991="Corporate",1,0)</f>
        <v>0</v>
      </c>
      <c r="L990" s="6" t="n">
        <f aca="false">IF(1_Data_EDA!C991="Home Office",1,0)</f>
        <v>1</v>
      </c>
      <c r="M990" s="6" t="n">
        <f aca="false">IF(1_Data_EDA!D991="Europe",1,0)</f>
        <v>0</v>
      </c>
      <c r="N990" s="6" t="n">
        <f aca="false">IF(1_Data_EDA!D991="LATAM",1,0)</f>
        <v>0</v>
      </c>
      <c r="O990" s="6" t="n">
        <f aca="false">IF(1_Data_EDA!D991="Pacific Asia",1,0)</f>
        <v>1</v>
      </c>
      <c r="P990" s="6" t="n">
        <f aca="false">IF(1_Data_EDA!D991="USCA",1,0)</f>
        <v>0</v>
      </c>
      <c r="Q990" s="6" t="n">
        <f aca="false">IF(C990&gt;MEDIAN(C$5:C$8004),1,0)</f>
        <v>1</v>
      </c>
      <c r="R990" s="6" t="n">
        <f aca="false">IF(D990&gt;2,1,0)</f>
        <v>0</v>
      </c>
    </row>
    <row r="991" customFormat="false" ht="15" hidden="false" customHeight="true" outlineLevel="0" collapsed="false">
      <c r="A991" s="6" t="n">
        <f aca="false">1_Data_EDA!O992</f>
        <v>0</v>
      </c>
      <c r="B991" s="6" t="n">
        <f aca="false">1_Data_EDA!H992</f>
        <v>2</v>
      </c>
      <c r="C991" s="7" t="n">
        <f aca="false">1_Data_EDA!I992</f>
        <v>129.9900055</v>
      </c>
      <c r="D991" s="6" t="n">
        <f aca="false">1_Data_EDA!J992</f>
        <v>1</v>
      </c>
      <c r="E991" s="7" t="n">
        <f aca="false">1_Data_EDA!K992</f>
        <v>129.9900055</v>
      </c>
      <c r="F991" s="7" t="n">
        <f aca="false">1_Data_EDA!L992</f>
        <v>7.150000095</v>
      </c>
      <c r="G991" s="8" t="n">
        <f aca="false">1_Data_EDA!M992</f>
        <v>0.059999999</v>
      </c>
      <c r="H991" s="6" t="n">
        <f aca="false">IF(1_Data_EDA!B992="First Class",1,0)</f>
        <v>0</v>
      </c>
      <c r="I991" s="6" t="n">
        <f aca="false">IF(1_Data_EDA!B992="Second Class",1,0)</f>
        <v>1</v>
      </c>
      <c r="J991" s="6" t="n">
        <f aca="false">IF(1_Data_EDA!B992="Same Day",1,0)</f>
        <v>0</v>
      </c>
      <c r="K991" s="6" t="n">
        <f aca="false">IF(1_Data_EDA!C992="Corporate",1,0)</f>
        <v>1</v>
      </c>
      <c r="L991" s="6" t="n">
        <f aca="false">IF(1_Data_EDA!C992="Home Office",1,0)</f>
        <v>0</v>
      </c>
      <c r="M991" s="6" t="n">
        <f aca="false">IF(1_Data_EDA!D992="Europe",1,0)</f>
        <v>0</v>
      </c>
      <c r="N991" s="6" t="n">
        <f aca="false">IF(1_Data_EDA!D992="LATAM",1,0)</f>
        <v>1</v>
      </c>
      <c r="O991" s="6" t="n">
        <f aca="false">IF(1_Data_EDA!D992="Pacific Asia",1,0)</f>
        <v>0</v>
      </c>
      <c r="P991" s="6" t="n">
        <f aca="false">IF(1_Data_EDA!D992="USCA",1,0)</f>
        <v>0</v>
      </c>
      <c r="Q991" s="6" t="n">
        <f aca="false">IF(C991&gt;MEDIAN(C$5:C$8004),1,0)</f>
        <v>1</v>
      </c>
      <c r="R991" s="6" t="n">
        <f aca="false">IF(D991&gt;2,1,0)</f>
        <v>0</v>
      </c>
    </row>
    <row r="992" customFormat="false" ht="15" hidden="false" customHeight="true" outlineLevel="0" collapsed="false">
      <c r="A992" s="6" t="n">
        <f aca="false">1_Data_EDA!O993</f>
        <v>0</v>
      </c>
      <c r="B992" s="6" t="n">
        <f aca="false">1_Data_EDA!H993</f>
        <v>4</v>
      </c>
      <c r="C992" s="7" t="n">
        <f aca="false">1_Data_EDA!I993</f>
        <v>49.97999954</v>
      </c>
      <c r="D992" s="6" t="n">
        <f aca="false">1_Data_EDA!J993</f>
        <v>1</v>
      </c>
      <c r="E992" s="7" t="n">
        <f aca="false">1_Data_EDA!K993</f>
        <v>49.97999954</v>
      </c>
      <c r="F992" s="7" t="n">
        <f aca="false">1_Data_EDA!L993</f>
        <v>5</v>
      </c>
      <c r="G992" s="8" t="n">
        <f aca="false">1_Data_EDA!M993</f>
        <v>0.100000001</v>
      </c>
      <c r="H992" s="6" t="n">
        <f aca="false">IF(1_Data_EDA!B993="First Class",1,0)</f>
        <v>0</v>
      </c>
      <c r="I992" s="6" t="n">
        <f aca="false">IF(1_Data_EDA!B993="Second Class",1,0)</f>
        <v>0</v>
      </c>
      <c r="J992" s="6" t="n">
        <f aca="false">IF(1_Data_EDA!B993="Same Day",1,0)</f>
        <v>0</v>
      </c>
      <c r="K992" s="6" t="n">
        <f aca="false">IF(1_Data_EDA!C993="Corporate",1,0)</f>
        <v>0</v>
      </c>
      <c r="L992" s="6" t="n">
        <f aca="false">IF(1_Data_EDA!C993="Home Office",1,0)</f>
        <v>1</v>
      </c>
      <c r="M992" s="6" t="n">
        <f aca="false">IF(1_Data_EDA!D993="Europe",1,0)</f>
        <v>1</v>
      </c>
      <c r="N992" s="6" t="n">
        <f aca="false">IF(1_Data_EDA!D993="LATAM",1,0)</f>
        <v>0</v>
      </c>
      <c r="O992" s="6" t="n">
        <f aca="false">IF(1_Data_EDA!D993="Pacific Asia",1,0)</f>
        <v>0</v>
      </c>
      <c r="P992" s="6" t="n">
        <f aca="false">IF(1_Data_EDA!D993="USCA",1,0)</f>
        <v>0</v>
      </c>
      <c r="Q992" s="6" t="n">
        <f aca="false">IF(C992&gt;MEDIAN(C$5:C$8004),1,0)</f>
        <v>0</v>
      </c>
      <c r="R992" s="6" t="n">
        <f aca="false">IF(D992&gt;2,1,0)</f>
        <v>0</v>
      </c>
    </row>
    <row r="993" customFormat="false" ht="15" hidden="false" customHeight="true" outlineLevel="0" collapsed="false">
      <c r="A993" s="6" t="n">
        <f aca="false">1_Data_EDA!O994</f>
        <v>1</v>
      </c>
      <c r="B993" s="6" t="n">
        <f aca="false">1_Data_EDA!H994</f>
        <v>1</v>
      </c>
      <c r="C993" s="7" t="n">
        <f aca="false">1_Data_EDA!I994</f>
        <v>199.9900055</v>
      </c>
      <c r="D993" s="6" t="n">
        <f aca="false">1_Data_EDA!J994</f>
        <v>1</v>
      </c>
      <c r="E993" s="7" t="n">
        <f aca="false">1_Data_EDA!K994</f>
        <v>199.9900055</v>
      </c>
      <c r="F993" s="7" t="n">
        <f aca="false">1_Data_EDA!L994</f>
        <v>34</v>
      </c>
      <c r="G993" s="8" t="n">
        <f aca="false">1_Data_EDA!M994</f>
        <v>0.170000002</v>
      </c>
      <c r="H993" s="6" t="n">
        <f aca="false">IF(1_Data_EDA!B994="First Class",1,0)</f>
        <v>1</v>
      </c>
      <c r="I993" s="6" t="n">
        <f aca="false">IF(1_Data_EDA!B994="Second Class",1,0)</f>
        <v>0</v>
      </c>
      <c r="J993" s="6" t="n">
        <f aca="false">IF(1_Data_EDA!B994="Same Day",1,0)</f>
        <v>0</v>
      </c>
      <c r="K993" s="6" t="n">
        <f aca="false">IF(1_Data_EDA!C994="Corporate",1,0)</f>
        <v>0</v>
      </c>
      <c r="L993" s="6" t="n">
        <f aca="false">IF(1_Data_EDA!C994="Home Office",1,0)</f>
        <v>0</v>
      </c>
      <c r="M993" s="6" t="n">
        <f aca="false">IF(1_Data_EDA!D994="Europe",1,0)</f>
        <v>1</v>
      </c>
      <c r="N993" s="6" t="n">
        <f aca="false">IF(1_Data_EDA!D994="LATAM",1,0)</f>
        <v>0</v>
      </c>
      <c r="O993" s="6" t="n">
        <f aca="false">IF(1_Data_EDA!D994="Pacific Asia",1,0)</f>
        <v>0</v>
      </c>
      <c r="P993" s="6" t="n">
        <f aca="false">IF(1_Data_EDA!D994="USCA",1,0)</f>
        <v>0</v>
      </c>
      <c r="Q993" s="6" t="n">
        <f aca="false">IF(C993&gt;MEDIAN(C$5:C$8004),1,0)</f>
        <v>1</v>
      </c>
      <c r="R993" s="6" t="n">
        <f aca="false">IF(D993&gt;2,1,0)</f>
        <v>0</v>
      </c>
    </row>
    <row r="994" customFormat="false" ht="15" hidden="false" customHeight="true" outlineLevel="0" collapsed="false">
      <c r="A994" s="6" t="n">
        <f aca="false">1_Data_EDA!O995</f>
        <v>1</v>
      </c>
      <c r="B994" s="6" t="n">
        <f aca="false">1_Data_EDA!H995</f>
        <v>2</v>
      </c>
      <c r="C994" s="7" t="n">
        <f aca="false">1_Data_EDA!I995</f>
        <v>199.9900055</v>
      </c>
      <c r="D994" s="6" t="n">
        <f aca="false">1_Data_EDA!J995</f>
        <v>1</v>
      </c>
      <c r="E994" s="7" t="n">
        <f aca="false">1_Data_EDA!K995</f>
        <v>199.9900055</v>
      </c>
      <c r="F994" s="7" t="n">
        <f aca="false">1_Data_EDA!L995</f>
        <v>50</v>
      </c>
      <c r="G994" s="8" t="n">
        <f aca="false">1_Data_EDA!M995</f>
        <v>0.25</v>
      </c>
      <c r="H994" s="6" t="n">
        <f aca="false">IF(1_Data_EDA!B995="First Class",1,0)</f>
        <v>0</v>
      </c>
      <c r="I994" s="6" t="n">
        <f aca="false">IF(1_Data_EDA!B995="Second Class",1,0)</f>
        <v>1</v>
      </c>
      <c r="J994" s="6" t="n">
        <f aca="false">IF(1_Data_EDA!B995="Same Day",1,0)</f>
        <v>0</v>
      </c>
      <c r="K994" s="6" t="n">
        <f aca="false">IF(1_Data_EDA!C995="Corporate",1,0)</f>
        <v>0</v>
      </c>
      <c r="L994" s="6" t="n">
        <f aca="false">IF(1_Data_EDA!C995="Home Office",1,0)</f>
        <v>0</v>
      </c>
      <c r="M994" s="6" t="n">
        <f aca="false">IF(1_Data_EDA!D995="Europe",1,0)</f>
        <v>0</v>
      </c>
      <c r="N994" s="6" t="n">
        <f aca="false">IF(1_Data_EDA!D995="LATAM",1,0)</f>
        <v>0</v>
      </c>
      <c r="O994" s="6" t="n">
        <f aca="false">IF(1_Data_EDA!D995="Pacific Asia",1,0)</f>
        <v>0</v>
      </c>
      <c r="P994" s="6" t="n">
        <f aca="false">IF(1_Data_EDA!D995="USCA",1,0)</f>
        <v>1</v>
      </c>
      <c r="Q994" s="6" t="n">
        <f aca="false">IF(C994&gt;MEDIAN(C$5:C$8004),1,0)</f>
        <v>1</v>
      </c>
      <c r="R994" s="6" t="n">
        <f aca="false">IF(D994&gt;2,1,0)</f>
        <v>0</v>
      </c>
    </row>
    <row r="995" customFormat="false" ht="15" hidden="false" customHeight="true" outlineLevel="0" collapsed="false">
      <c r="A995" s="6" t="n">
        <f aca="false">1_Data_EDA!O996</f>
        <v>0</v>
      </c>
      <c r="B995" s="6" t="n">
        <f aca="false">1_Data_EDA!H996</f>
        <v>4</v>
      </c>
      <c r="C995" s="7" t="n">
        <f aca="false">1_Data_EDA!I996</f>
        <v>199.9900055</v>
      </c>
      <c r="D995" s="6" t="n">
        <f aca="false">1_Data_EDA!J996</f>
        <v>1</v>
      </c>
      <c r="E995" s="7" t="n">
        <f aca="false">1_Data_EDA!K996</f>
        <v>199.9900055</v>
      </c>
      <c r="F995" s="7" t="n">
        <f aca="false">1_Data_EDA!L996</f>
        <v>50</v>
      </c>
      <c r="G995" s="8" t="n">
        <f aca="false">1_Data_EDA!M996</f>
        <v>0.25</v>
      </c>
      <c r="H995" s="6" t="n">
        <f aca="false">IF(1_Data_EDA!B996="First Class",1,0)</f>
        <v>0</v>
      </c>
      <c r="I995" s="6" t="n">
        <f aca="false">IF(1_Data_EDA!B996="Second Class",1,0)</f>
        <v>0</v>
      </c>
      <c r="J995" s="6" t="n">
        <f aca="false">IF(1_Data_EDA!B996="Same Day",1,0)</f>
        <v>0</v>
      </c>
      <c r="K995" s="6" t="n">
        <f aca="false">IF(1_Data_EDA!C996="Corporate",1,0)</f>
        <v>0</v>
      </c>
      <c r="L995" s="6" t="n">
        <f aca="false">IF(1_Data_EDA!C996="Home Office",1,0)</f>
        <v>0</v>
      </c>
      <c r="M995" s="6" t="n">
        <f aca="false">IF(1_Data_EDA!D996="Europe",1,0)</f>
        <v>0</v>
      </c>
      <c r="N995" s="6" t="n">
        <f aca="false">IF(1_Data_EDA!D996="LATAM",1,0)</f>
        <v>0</v>
      </c>
      <c r="O995" s="6" t="n">
        <f aca="false">IF(1_Data_EDA!D996="Pacific Asia",1,0)</f>
        <v>1</v>
      </c>
      <c r="P995" s="6" t="n">
        <f aca="false">IF(1_Data_EDA!D996="USCA",1,0)</f>
        <v>0</v>
      </c>
      <c r="Q995" s="6" t="n">
        <f aca="false">IF(C995&gt;MEDIAN(C$5:C$8004),1,0)</f>
        <v>1</v>
      </c>
      <c r="R995" s="6" t="n">
        <f aca="false">IF(D995&gt;2,1,0)</f>
        <v>0</v>
      </c>
    </row>
    <row r="996" customFormat="false" ht="15" hidden="false" customHeight="true" outlineLevel="0" collapsed="false">
      <c r="A996" s="6" t="n">
        <f aca="false">1_Data_EDA!O997</f>
        <v>1</v>
      </c>
      <c r="B996" s="6" t="n">
        <f aca="false">1_Data_EDA!H997</f>
        <v>2</v>
      </c>
      <c r="C996" s="7" t="n">
        <f aca="false">1_Data_EDA!I997</f>
        <v>399.980011</v>
      </c>
      <c r="D996" s="6" t="n">
        <f aca="false">1_Data_EDA!J997</f>
        <v>1</v>
      </c>
      <c r="E996" s="7" t="n">
        <f aca="false">1_Data_EDA!K997</f>
        <v>399.980011</v>
      </c>
      <c r="F996" s="7" t="n">
        <f aca="false">1_Data_EDA!L997</f>
        <v>36</v>
      </c>
      <c r="G996" s="8" t="n">
        <f aca="false">1_Data_EDA!M997</f>
        <v>0.090000004</v>
      </c>
      <c r="H996" s="6" t="n">
        <f aca="false">IF(1_Data_EDA!B997="First Class",1,0)</f>
        <v>0</v>
      </c>
      <c r="I996" s="6" t="n">
        <f aca="false">IF(1_Data_EDA!B997="Second Class",1,0)</f>
        <v>1</v>
      </c>
      <c r="J996" s="6" t="n">
        <f aca="false">IF(1_Data_EDA!B997="Same Day",1,0)</f>
        <v>0</v>
      </c>
      <c r="K996" s="6" t="n">
        <f aca="false">IF(1_Data_EDA!C997="Corporate",1,0)</f>
        <v>1</v>
      </c>
      <c r="L996" s="6" t="n">
        <f aca="false">IF(1_Data_EDA!C997="Home Office",1,0)</f>
        <v>0</v>
      </c>
      <c r="M996" s="6" t="n">
        <f aca="false">IF(1_Data_EDA!D997="Europe",1,0)</f>
        <v>0</v>
      </c>
      <c r="N996" s="6" t="n">
        <f aca="false">IF(1_Data_EDA!D997="LATAM",1,0)</f>
        <v>1</v>
      </c>
      <c r="O996" s="6" t="n">
        <f aca="false">IF(1_Data_EDA!D997="Pacific Asia",1,0)</f>
        <v>0</v>
      </c>
      <c r="P996" s="6" t="n">
        <f aca="false">IF(1_Data_EDA!D997="USCA",1,0)</f>
        <v>0</v>
      </c>
      <c r="Q996" s="6" t="n">
        <f aca="false">IF(C996&gt;MEDIAN(C$5:C$8004),1,0)</f>
        <v>1</v>
      </c>
      <c r="R996" s="6" t="n">
        <f aca="false">IF(D996&gt;2,1,0)</f>
        <v>0</v>
      </c>
    </row>
    <row r="997" customFormat="false" ht="15" hidden="false" customHeight="true" outlineLevel="0" collapsed="false">
      <c r="A997" s="6" t="n">
        <f aca="false">1_Data_EDA!O998</f>
        <v>0</v>
      </c>
      <c r="B997" s="6" t="n">
        <f aca="false">1_Data_EDA!H998</f>
        <v>4</v>
      </c>
      <c r="C997" s="7" t="n">
        <f aca="false">1_Data_EDA!I998</f>
        <v>129.9900055</v>
      </c>
      <c r="D997" s="6" t="n">
        <f aca="false">1_Data_EDA!J998</f>
        <v>1</v>
      </c>
      <c r="E997" s="7" t="n">
        <f aca="false">1_Data_EDA!K998</f>
        <v>129.9900055</v>
      </c>
      <c r="F997" s="7" t="n">
        <f aca="false">1_Data_EDA!L998</f>
        <v>11.69999981</v>
      </c>
      <c r="G997" s="8" t="n">
        <f aca="false">1_Data_EDA!M998</f>
        <v>0.090000004</v>
      </c>
      <c r="H997" s="6" t="n">
        <f aca="false">IF(1_Data_EDA!B998="First Class",1,0)</f>
        <v>0</v>
      </c>
      <c r="I997" s="6" t="n">
        <f aca="false">IF(1_Data_EDA!B998="Second Class",1,0)</f>
        <v>0</v>
      </c>
      <c r="J997" s="6" t="n">
        <f aca="false">IF(1_Data_EDA!B998="Same Day",1,0)</f>
        <v>0</v>
      </c>
      <c r="K997" s="6" t="n">
        <f aca="false">IF(1_Data_EDA!C998="Corporate",1,0)</f>
        <v>0</v>
      </c>
      <c r="L997" s="6" t="n">
        <f aca="false">IF(1_Data_EDA!C998="Home Office",1,0)</f>
        <v>1</v>
      </c>
      <c r="M997" s="6" t="n">
        <f aca="false">IF(1_Data_EDA!D998="Europe",1,0)</f>
        <v>1</v>
      </c>
      <c r="N997" s="6" t="n">
        <f aca="false">IF(1_Data_EDA!D998="LATAM",1,0)</f>
        <v>0</v>
      </c>
      <c r="O997" s="6" t="n">
        <f aca="false">IF(1_Data_EDA!D998="Pacific Asia",1,0)</f>
        <v>0</v>
      </c>
      <c r="P997" s="6" t="n">
        <f aca="false">IF(1_Data_EDA!D998="USCA",1,0)</f>
        <v>0</v>
      </c>
      <c r="Q997" s="6" t="n">
        <f aca="false">IF(C997&gt;MEDIAN(C$5:C$8004),1,0)</f>
        <v>1</v>
      </c>
      <c r="R997" s="6" t="n">
        <f aca="false">IF(D997&gt;2,1,0)</f>
        <v>0</v>
      </c>
    </row>
    <row r="998" customFormat="false" ht="15" hidden="false" customHeight="true" outlineLevel="0" collapsed="false">
      <c r="A998" s="6" t="n">
        <f aca="false">1_Data_EDA!O999</f>
        <v>0</v>
      </c>
      <c r="B998" s="6" t="n">
        <f aca="false">1_Data_EDA!H999</f>
        <v>2</v>
      </c>
      <c r="C998" s="7" t="n">
        <f aca="false">1_Data_EDA!I999</f>
        <v>99.98999786</v>
      </c>
      <c r="D998" s="6" t="n">
        <f aca="false">1_Data_EDA!J999</f>
        <v>3</v>
      </c>
      <c r="E998" s="7" t="n">
        <f aca="false">1_Data_EDA!K999</f>
        <v>299.9700012</v>
      </c>
      <c r="F998" s="7" t="n">
        <f aca="false">1_Data_EDA!L999</f>
        <v>50.99000168</v>
      </c>
      <c r="G998" s="8" t="n">
        <f aca="false">1_Data_EDA!M999</f>
        <v>0.170000002</v>
      </c>
      <c r="H998" s="6" t="n">
        <f aca="false">IF(1_Data_EDA!B999="First Class",1,0)</f>
        <v>0</v>
      </c>
      <c r="I998" s="6" t="n">
        <f aca="false">IF(1_Data_EDA!B999="Second Class",1,0)</f>
        <v>1</v>
      </c>
      <c r="J998" s="6" t="n">
        <f aca="false">IF(1_Data_EDA!B999="Same Day",1,0)</f>
        <v>0</v>
      </c>
      <c r="K998" s="6" t="n">
        <f aca="false">IF(1_Data_EDA!C999="Corporate",1,0)</f>
        <v>1</v>
      </c>
      <c r="L998" s="6" t="n">
        <f aca="false">IF(1_Data_EDA!C999="Home Office",1,0)</f>
        <v>0</v>
      </c>
      <c r="M998" s="6" t="n">
        <f aca="false">IF(1_Data_EDA!D999="Europe",1,0)</f>
        <v>1</v>
      </c>
      <c r="N998" s="6" t="n">
        <f aca="false">IF(1_Data_EDA!D999="LATAM",1,0)</f>
        <v>0</v>
      </c>
      <c r="O998" s="6" t="n">
        <f aca="false">IF(1_Data_EDA!D999="Pacific Asia",1,0)</f>
        <v>0</v>
      </c>
      <c r="P998" s="6" t="n">
        <f aca="false">IF(1_Data_EDA!D999="USCA",1,0)</f>
        <v>0</v>
      </c>
      <c r="Q998" s="6" t="n">
        <f aca="false">IF(C998&gt;MEDIAN(C$5:C$8004),1,0)</f>
        <v>1</v>
      </c>
      <c r="R998" s="6" t="n">
        <f aca="false">IF(D998&gt;2,1,0)</f>
        <v>1</v>
      </c>
    </row>
    <row r="999" customFormat="false" ht="15" hidden="false" customHeight="true" outlineLevel="0" collapsed="false">
      <c r="A999" s="6" t="n">
        <f aca="false">1_Data_EDA!O1000</f>
        <v>1</v>
      </c>
      <c r="B999" s="6" t="n">
        <f aca="false">1_Data_EDA!H1000</f>
        <v>2</v>
      </c>
      <c r="C999" s="7" t="n">
        <f aca="false">1_Data_EDA!I1000</f>
        <v>399.980011</v>
      </c>
      <c r="D999" s="6" t="n">
        <f aca="false">1_Data_EDA!J1000</f>
        <v>1</v>
      </c>
      <c r="E999" s="7" t="n">
        <f aca="false">1_Data_EDA!K1000</f>
        <v>399.980011</v>
      </c>
      <c r="F999" s="7" t="n">
        <f aca="false">1_Data_EDA!L1000</f>
        <v>20</v>
      </c>
      <c r="G999" s="8" t="n">
        <f aca="false">1_Data_EDA!M1000</f>
        <v>0.050000001</v>
      </c>
      <c r="H999" s="6" t="n">
        <f aca="false">IF(1_Data_EDA!B1000="First Class",1,0)</f>
        <v>0</v>
      </c>
      <c r="I999" s="6" t="n">
        <f aca="false">IF(1_Data_EDA!B1000="Second Class",1,0)</f>
        <v>1</v>
      </c>
      <c r="J999" s="6" t="n">
        <f aca="false">IF(1_Data_EDA!B1000="Same Day",1,0)</f>
        <v>0</v>
      </c>
      <c r="K999" s="6" t="n">
        <f aca="false">IF(1_Data_EDA!C1000="Corporate",1,0)</f>
        <v>0</v>
      </c>
      <c r="L999" s="6" t="n">
        <f aca="false">IF(1_Data_EDA!C1000="Home Office",1,0)</f>
        <v>0</v>
      </c>
      <c r="M999" s="6" t="n">
        <f aca="false">IF(1_Data_EDA!D1000="Europe",1,0)</f>
        <v>0</v>
      </c>
      <c r="N999" s="6" t="n">
        <f aca="false">IF(1_Data_EDA!D1000="LATAM",1,0)</f>
        <v>0</v>
      </c>
      <c r="O999" s="6" t="n">
        <f aca="false">IF(1_Data_EDA!D1000="Pacific Asia",1,0)</f>
        <v>0</v>
      </c>
      <c r="P999" s="6" t="n">
        <f aca="false">IF(1_Data_EDA!D1000="USCA",1,0)</f>
        <v>1</v>
      </c>
      <c r="Q999" s="6" t="n">
        <f aca="false">IF(C999&gt;MEDIAN(C$5:C$8004),1,0)</f>
        <v>1</v>
      </c>
      <c r="R999" s="6" t="n">
        <f aca="false">IF(D999&gt;2,1,0)</f>
        <v>0</v>
      </c>
    </row>
    <row r="1000" customFormat="false" ht="15" hidden="false" customHeight="true" outlineLevel="0" collapsed="false">
      <c r="A1000" s="6" t="n">
        <f aca="false">1_Data_EDA!O1001</f>
        <v>1</v>
      </c>
      <c r="B1000" s="6" t="n">
        <f aca="false">1_Data_EDA!H1001</f>
        <v>4</v>
      </c>
      <c r="C1000" s="7" t="n">
        <f aca="false">1_Data_EDA!I1001</f>
        <v>129.9900055</v>
      </c>
      <c r="D1000" s="6" t="n">
        <f aca="false">1_Data_EDA!J1001</f>
        <v>1</v>
      </c>
      <c r="E1000" s="7" t="n">
        <f aca="false">1_Data_EDA!K1001</f>
        <v>129.9900055</v>
      </c>
      <c r="F1000" s="7" t="n">
        <f aca="false">1_Data_EDA!L1001</f>
        <v>15.60000038</v>
      </c>
      <c r="G1000" s="8" t="n">
        <f aca="false">1_Data_EDA!M1001</f>
        <v>0.119999997</v>
      </c>
      <c r="H1000" s="6" t="n">
        <f aca="false">IF(1_Data_EDA!B1001="First Class",1,0)</f>
        <v>0</v>
      </c>
      <c r="I1000" s="6" t="n">
        <f aca="false">IF(1_Data_EDA!B1001="Second Class",1,0)</f>
        <v>0</v>
      </c>
      <c r="J1000" s="6" t="n">
        <f aca="false">IF(1_Data_EDA!B1001="Same Day",1,0)</f>
        <v>0</v>
      </c>
      <c r="K1000" s="6" t="n">
        <f aca="false">IF(1_Data_EDA!C1001="Corporate",1,0)</f>
        <v>1</v>
      </c>
      <c r="L1000" s="6" t="n">
        <f aca="false">IF(1_Data_EDA!C1001="Home Office",1,0)</f>
        <v>0</v>
      </c>
      <c r="M1000" s="6" t="n">
        <f aca="false">IF(1_Data_EDA!D1001="Europe",1,0)</f>
        <v>1</v>
      </c>
      <c r="N1000" s="6" t="n">
        <f aca="false">IF(1_Data_EDA!D1001="LATAM",1,0)</f>
        <v>0</v>
      </c>
      <c r="O1000" s="6" t="n">
        <f aca="false">IF(1_Data_EDA!D1001="Pacific Asia",1,0)</f>
        <v>0</v>
      </c>
      <c r="P1000" s="6" t="n">
        <f aca="false">IF(1_Data_EDA!D1001="USCA",1,0)</f>
        <v>0</v>
      </c>
      <c r="Q1000" s="6" t="n">
        <f aca="false">IF(C1000&gt;MEDIAN(C$5:C$8004),1,0)</f>
        <v>1</v>
      </c>
      <c r="R1000" s="6" t="n">
        <f aca="false">IF(D1000&gt;2,1,0)</f>
        <v>0</v>
      </c>
    </row>
    <row r="1001" customFormat="false" ht="15" hidden="false" customHeight="true" outlineLevel="0" collapsed="false">
      <c r="A1001" s="6" t="n">
        <f aca="false">1_Data_EDA!O1002</f>
        <v>0</v>
      </c>
      <c r="B1001" s="6" t="n">
        <f aca="false">1_Data_EDA!H1002</f>
        <v>4</v>
      </c>
      <c r="C1001" s="7" t="n">
        <f aca="false">1_Data_EDA!I1002</f>
        <v>399.980011</v>
      </c>
      <c r="D1001" s="6" t="n">
        <f aca="false">1_Data_EDA!J1002</f>
        <v>1</v>
      </c>
      <c r="E1001" s="7" t="n">
        <f aca="false">1_Data_EDA!K1002</f>
        <v>399.980011</v>
      </c>
      <c r="F1001" s="7" t="n">
        <f aca="false">1_Data_EDA!L1002</f>
        <v>20</v>
      </c>
      <c r="G1001" s="8" t="n">
        <f aca="false">1_Data_EDA!M1002</f>
        <v>0.050000001</v>
      </c>
      <c r="H1001" s="6" t="n">
        <f aca="false">IF(1_Data_EDA!B1002="First Class",1,0)</f>
        <v>0</v>
      </c>
      <c r="I1001" s="6" t="n">
        <f aca="false">IF(1_Data_EDA!B1002="Second Class",1,0)</f>
        <v>0</v>
      </c>
      <c r="J1001" s="6" t="n">
        <f aca="false">IF(1_Data_EDA!B1002="Same Day",1,0)</f>
        <v>0</v>
      </c>
      <c r="K1001" s="6" t="n">
        <f aca="false">IF(1_Data_EDA!C1002="Corporate",1,0)</f>
        <v>1</v>
      </c>
      <c r="L1001" s="6" t="n">
        <f aca="false">IF(1_Data_EDA!C1002="Home Office",1,0)</f>
        <v>0</v>
      </c>
      <c r="M1001" s="6" t="n">
        <f aca="false">IF(1_Data_EDA!D1002="Europe",1,0)</f>
        <v>0</v>
      </c>
      <c r="N1001" s="6" t="n">
        <f aca="false">IF(1_Data_EDA!D1002="LATAM",1,0)</f>
        <v>1</v>
      </c>
      <c r="O1001" s="6" t="n">
        <f aca="false">IF(1_Data_EDA!D1002="Pacific Asia",1,0)</f>
        <v>0</v>
      </c>
      <c r="P1001" s="6" t="n">
        <f aca="false">IF(1_Data_EDA!D1002="USCA",1,0)</f>
        <v>0</v>
      </c>
      <c r="Q1001" s="6" t="n">
        <f aca="false">IF(C1001&gt;MEDIAN(C$5:C$8004),1,0)</f>
        <v>1</v>
      </c>
      <c r="R1001" s="6" t="n">
        <f aca="false">IF(D1001&gt;2,1,0)</f>
        <v>0</v>
      </c>
    </row>
    <row r="1002" customFormat="false" ht="15" hidden="false" customHeight="true" outlineLevel="0" collapsed="false">
      <c r="A1002" s="6" t="n">
        <f aca="false">1_Data_EDA!O1003</f>
        <v>0</v>
      </c>
      <c r="B1002" s="6" t="n">
        <f aca="false">1_Data_EDA!H1003</f>
        <v>4</v>
      </c>
      <c r="C1002" s="7" t="n">
        <f aca="false">1_Data_EDA!I1003</f>
        <v>129.9900055</v>
      </c>
      <c r="D1002" s="6" t="n">
        <f aca="false">1_Data_EDA!J1003</f>
        <v>1</v>
      </c>
      <c r="E1002" s="7" t="n">
        <f aca="false">1_Data_EDA!K1003</f>
        <v>129.9900055</v>
      </c>
      <c r="F1002" s="7" t="n">
        <f aca="false">1_Data_EDA!L1003</f>
        <v>3.900000095</v>
      </c>
      <c r="G1002" s="8" t="n">
        <f aca="false">1_Data_EDA!M1003</f>
        <v>0.029999999</v>
      </c>
      <c r="H1002" s="6" t="n">
        <f aca="false">IF(1_Data_EDA!B1003="First Class",1,0)</f>
        <v>0</v>
      </c>
      <c r="I1002" s="6" t="n">
        <f aca="false">IF(1_Data_EDA!B1003="Second Class",1,0)</f>
        <v>0</v>
      </c>
      <c r="J1002" s="6" t="n">
        <f aca="false">IF(1_Data_EDA!B1003="Same Day",1,0)</f>
        <v>0</v>
      </c>
      <c r="K1002" s="6" t="n">
        <f aca="false">IF(1_Data_EDA!C1003="Corporate",1,0)</f>
        <v>0</v>
      </c>
      <c r="L1002" s="6" t="n">
        <f aca="false">IF(1_Data_EDA!C1003="Home Office",1,0)</f>
        <v>0</v>
      </c>
      <c r="M1002" s="6" t="n">
        <f aca="false">IF(1_Data_EDA!D1003="Europe",1,0)</f>
        <v>0</v>
      </c>
      <c r="N1002" s="6" t="n">
        <f aca="false">IF(1_Data_EDA!D1003="LATAM",1,0)</f>
        <v>0</v>
      </c>
      <c r="O1002" s="6" t="n">
        <f aca="false">IF(1_Data_EDA!D1003="Pacific Asia",1,0)</f>
        <v>0</v>
      </c>
      <c r="P1002" s="6" t="n">
        <f aca="false">IF(1_Data_EDA!D1003="USCA",1,0)</f>
        <v>0</v>
      </c>
      <c r="Q1002" s="6" t="n">
        <f aca="false">IF(C1002&gt;MEDIAN(C$5:C$8004),1,0)</f>
        <v>1</v>
      </c>
      <c r="R1002" s="6" t="n">
        <f aca="false">IF(D1002&gt;2,1,0)</f>
        <v>0</v>
      </c>
    </row>
    <row r="1003" customFormat="false" ht="15" hidden="false" customHeight="true" outlineLevel="0" collapsed="false">
      <c r="A1003" s="6" t="n">
        <f aca="false">1_Data_EDA!O1004</f>
        <v>0</v>
      </c>
      <c r="B1003" s="6" t="n">
        <f aca="false">1_Data_EDA!H1004</f>
        <v>0</v>
      </c>
      <c r="C1003" s="7" t="n">
        <f aca="false">1_Data_EDA!I1004</f>
        <v>49.97999954</v>
      </c>
      <c r="D1003" s="6" t="n">
        <f aca="false">1_Data_EDA!J1004</f>
        <v>4</v>
      </c>
      <c r="E1003" s="7" t="n">
        <f aca="false">1_Data_EDA!K1004</f>
        <v>199.9199982</v>
      </c>
      <c r="F1003" s="7" t="n">
        <f aca="false">1_Data_EDA!L1004</f>
        <v>33.99000168</v>
      </c>
      <c r="G1003" s="8" t="n">
        <f aca="false">1_Data_EDA!M1004</f>
        <v>0.170000002</v>
      </c>
      <c r="H1003" s="6" t="n">
        <f aca="false">IF(1_Data_EDA!B1004="First Class",1,0)</f>
        <v>0</v>
      </c>
      <c r="I1003" s="6" t="n">
        <f aca="false">IF(1_Data_EDA!B1004="Second Class",1,0)</f>
        <v>0</v>
      </c>
      <c r="J1003" s="6" t="n">
        <f aca="false">IF(1_Data_EDA!B1004="Same Day",1,0)</f>
        <v>1</v>
      </c>
      <c r="K1003" s="6" t="n">
        <f aca="false">IF(1_Data_EDA!C1004="Corporate",1,0)</f>
        <v>0</v>
      </c>
      <c r="L1003" s="6" t="n">
        <f aca="false">IF(1_Data_EDA!C1004="Home Office",1,0)</f>
        <v>0</v>
      </c>
      <c r="M1003" s="6" t="n">
        <f aca="false">IF(1_Data_EDA!D1004="Europe",1,0)</f>
        <v>0</v>
      </c>
      <c r="N1003" s="6" t="n">
        <f aca="false">IF(1_Data_EDA!D1004="LATAM",1,0)</f>
        <v>0</v>
      </c>
      <c r="O1003" s="6" t="n">
        <f aca="false">IF(1_Data_EDA!D1004="Pacific Asia",1,0)</f>
        <v>0</v>
      </c>
      <c r="P1003" s="6" t="n">
        <f aca="false">IF(1_Data_EDA!D1004="USCA",1,0)</f>
        <v>1</v>
      </c>
      <c r="Q1003" s="6" t="n">
        <f aca="false">IF(C1003&gt;MEDIAN(C$5:C$8004),1,0)</f>
        <v>0</v>
      </c>
      <c r="R1003" s="6" t="n">
        <f aca="false">IF(D1003&gt;2,1,0)</f>
        <v>1</v>
      </c>
    </row>
    <row r="1004" customFormat="false" ht="15" hidden="false" customHeight="true" outlineLevel="0" collapsed="false">
      <c r="A1004" s="6" t="n">
        <f aca="false">1_Data_EDA!O1005</f>
        <v>0</v>
      </c>
      <c r="B1004" s="6" t="n">
        <f aca="false">1_Data_EDA!H1005</f>
        <v>4</v>
      </c>
      <c r="C1004" s="7" t="n">
        <f aca="false">1_Data_EDA!I1005</f>
        <v>11.28999996</v>
      </c>
      <c r="D1004" s="6" t="n">
        <f aca="false">1_Data_EDA!J1005</f>
        <v>1</v>
      </c>
      <c r="E1004" s="7" t="n">
        <f aca="false">1_Data_EDA!K1005</f>
        <v>11.28999996</v>
      </c>
      <c r="F1004" s="7" t="n">
        <f aca="false">1_Data_EDA!L1005</f>
        <v>1.019999981</v>
      </c>
      <c r="G1004" s="8" t="n">
        <f aca="false">1_Data_EDA!M1005</f>
        <v>0.090000004</v>
      </c>
      <c r="H1004" s="6" t="n">
        <f aca="false">IF(1_Data_EDA!B1005="First Class",1,0)</f>
        <v>0</v>
      </c>
      <c r="I1004" s="6" t="n">
        <f aca="false">IF(1_Data_EDA!B1005="Second Class",1,0)</f>
        <v>0</v>
      </c>
      <c r="J1004" s="6" t="n">
        <f aca="false">IF(1_Data_EDA!B1005="Same Day",1,0)</f>
        <v>0</v>
      </c>
      <c r="K1004" s="6" t="n">
        <f aca="false">IF(1_Data_EDA!C1005="Corporate",1,0)</f>
        <v>0</v>
      </c>
      <c r="L1004" s="6" t="n">
        <f aca="false">IF(1_Data_EDA!C1005="Home Office",1,0)</f>
        <v>1</v>
      </c>
      <c r="M1004" s="6" t="n">
        <f aca="false">IF(1_Data_EDA!D1005="Europe",1,0)</f>
        <v>0</v>
      </c>
      <c r="N1004" s="6" t="n">
        <f aca="false">IF(1_Data_EDA!D1005="LATAM",1,0)</f>
        <v>0</v>
      </c>
      <c r="O1004" s="6" t="n">
        <f aca="false">IF(1_Data_EDA!D1005="Pacific Asia",1,0)</f>
        <v>1</v>
      </c>
      <c r="P1004" s="6" t="n">
        <f aca="false">IF(1_Data_EDA!D1005="USCA",1,0)</f>
        <v>0</v>
      </c>
      <c r="Q1004" s="6" t="n">
        <f aca="false">IF(C1004&gt;MEDIAN(C$5:C$8004),1,0)</f>
        <v>0</v>
      </c>
      <c r="R1004" s="6" t="n">
        <f aca="false">IF(D1004&gt;2,1,0)</f>
        <v>0</v>
      </c>
    </row>
    <row r="1005" customFormat="false" ht="15" hidden="false" customHeight="true" outlineLevel="0" collapsed="false">
      <c r="A1005" s="6" t="n">
        <f aca="false">1_Data_EDA!O1006</f>
        <v>1</v>
      </c>
      <c r="B1005" s="6" t="n">
        <f aca="false">1_Data_EDA!H1006</f>
        <v>2</v>
      </c>
      <c r="C1005" s="7" t="n">
        <f aca="false">1_Data_EDA!I1006</f>
        <v>399.980011</v>
      </c>
      <c r="D1005" s="6" t="n">
        <f aca="false">1_Data_EDA!J1006</f>
        <v>1</v>
      </c>
      <c r="E1005" s="7" t="n">
        <f aca="false">1_Data_EDA!K1006</f>
        <v>399.980011</v>
      </c>
      <c r="F1005" s="7" t="n">
        <f aca="false">1_Data_EDA!L1006</f>
        <v>28</v>
      </c>
      <c r="G1005" s="8" t="n">
        <f aca="false">1_Data_EDA!M1006</f>
        <v>0.07</v>
      </c>
      <c r="H1005" s="6" t="n">
        <f aca="false">IF(1_Data_EDA!B1006="First Class",1,0)</f>
        <v>0</v>
      </c>
      <c r="I1005" s="6" t="n">
        <f aca="false">IF(1_Data_EDA!B1006="Second Class",1,0)</f>
        <v>1</v>
      </c>
      <c r="J1005" s="6" t="n">
        <f aca="false">IF(1_Data_EDA!B1006="Same Day",1,0)</f>
        <v>0</v>
      </c>
      <c r="K1005" s="6" t="n">
        <f aca="false">IF(1_Data_EDA!C1006="Corporate",1,0)</f>
        <v>0</v>
      </c>
      <c r="L1005" s="6" t="n">
        <f aca="false">IF(1_Data_EDA!C1006="Home Office",1,0)</f>
        <v>0</v>
      </c>
      <c r="M1005" s="6" t="n">
        <f aca="false">IF(1_Data_EDA!D1006="Europe",1,0)</f>
        <v>0</v>
      </c>
      <c r="N1005" s="6" t="n">
        <f aca="false">IF(1_Data_EDA!D1006="LATAM",1,0)</f>
        <v>0</v>
      </c>
      <c r="O1005" s="6" t="n">
        <f aca="false">IF(1_Data_EDA!D1006="Pacific Asia",1,0)</f>
        <v>1</v>
      </c>
      <c r="P1005" s="6" t="n">
        <f aca="false">IF(1_Data_EDA!D1006="USCA",1,0)</f>
        <v>0</v>
      </c>
      <c r="Q1005" s="6" t="n">
        <f aca="false">IF(C1005&gt;MEDIAN(C$5:C$8004),1,0)</f>
        <v>1</v>
      </c>
      <c r="R1005" s="6" t="n">
        <f aca="false">IF(D1005&gt;2,1,0)</f>
        <v>0</v>
      </c>
    </row>
    <row r="1006" customFormat="false" ht="15" hidden="false" customHeight="true" outlineLevel="0" collapsed="false">
      <c r="A1006" s="6" t="n">
        <f aca="false">1_Data_EDA!O1007</f>
        <v>1</v>
      </c>
      <c r="B1006" s="6" t="n">
        <f aca="false">1_Data_EDA!H1007</f>
        <v>2</v>
      </c>
      <c r="C1006" s="7" t="n">
        <f aca="false">1_Data_EDA!I1007</f>
        <v>99.98999786</v>
      </c>
      <c r="D1006" s="6" t="n">
        <f aca="false">1_Data_EDA!J1007</f>
        <v>1</v>
      </c>
      <c r="E1006" s="7" t="n">
        <f aca="false">1_Data_EDA!K1007</f>
        <v>99.98999786</v>
      </c>
      <c r="F1006" s="7" t="n">
        <f aca="false">1_Data_EDA!L1007</f>
        <v>4</v>
      </c>
      <c r="G1006" s="8" t="n">
        <f aca="false">1_Data_EDA!M1007</f>
        <v>0.039999999</v>
      </c>
      <c r="H1006" s="6" t="n">
        <f aca="false">IF(1_Data_EDA!B1007="First Class",1,0)</f>
        <v>0</v>
      </c>
      <c r="I1006" s="6" t="n">
        <f aca="false">IF(1_Data_EDA!B1007="Second Class",1,0)</f>
        <v>1</v>
      </c>
      <c r="J1006" s="6" t="n">
        <f aca="false">IF(1_Data_EDA!B1007="Same Day",1,0)</f>
        <v>0</v>
      </c>
      <c r="K1006" s="6" t="n">
        <f aca="false">IF(1_Data_EDA!C1007="Corporate",1,0)</f>
        <v>0</v>
      </c>
      <c r="L1006" s="6" t="n">
        <f aca="false">IF(1_Data_EDA!C1007="Home Office",1,0)</f>
        <v>1</v>
      </c>
      <c r="M1006" s="6" t="n">
        <f aca="false">IF(1_Data_EDA!D1007="Europe",1,0)</f>
        <v>0</v>
      </c>
      <c r="N1006" s="6" t="n">
        <f aca="false">IF(1_Data_EDA!D1007="LATAM",1,0)</f>
        <v>0</v>
      </c>
      <c r="O1006" s="6" t="n">
        <f aca="false">IF(1_Data_EDA!D1007="Pacific Asia",1,0)</f>
        <v>0</v>
      </c>
      <c r="P1006" s="6" t="n">
        <f aca="false">IF(1_Data_EDA!D1007="USCA",1,0)</f>
        <v>1</v>
      </c>
      <c r="Q1006" s="6" t="n">
        <f aca="false">IF(C1006&gt;MEDIAN(C$5:C$8004),1,0)</f>
        <v>1</v>
      </c>
      <c r="R1006" s="6" t="n">
        <f aca="false">IF(D1006&gt;2,1,0)</f>
        <v>0</v>
      </c>
    </row>
    <row r="1007" customFormat="false" ht="15" hidden="false" customHeight="true" outlineLevel="0" collapsed="false">
      <c r="A1007" s="6" t="n">
        <f aca="false">1_Data_EDA!O1008</f>
        <v>1</v>
      </c>
      <c r="B1007" s="6" t="n">
        <f aca="false">1_Data_EDA!H1008</f>
        <v>4</v>
      </c>
      <c r="C1007" s="7" t="n">
        <f aca="false">1_Data_EDA!I1008</f>
        <v>59.99000168</v>
      </c>
      <c r="D1007" s="6" t="n">
        <f aca="false">1_Data_EDA!J1008</f>
        <v>3</v>
      </c>
      <c r="E1007" s="7" t="n">
        <f aca="false">1_Data_EDA!K1008</f>
        <v>179.9700012</v>
      </c>
      <c r="F1007" s="7" t="n">
        <f aca="false">1_Data_EDA!L1008</f>
        <v>28.79999924</v>
      </c>
      <c r="G1007" s="8" t="n">
        <f aca="false">1_Data_EDA!M1008</f>
        <v>0.159999996</v>
      </c>
      <c r="H1007" s="6" t="n">
        <f aca="false">IF(1_Data_EDA!B1008="First Class",1,0)</f>
        <v>0</v>
      </c>
      <c r="I1007" s="6" t="n">
        <f aca="false">IF(1_Data_EDA!B1008="Second Class",1,0)</f>
        <v>0</v>
      </c>
      <c r="J1007" s="6" t="n">
        <f aca="false">IF(1_Data_EDA!B1008="Same Day",1,0)</f>
        <v>0</v>
      </c>
      <c r="K1007" s="6" t="n">
        <f aca="false">IF(1_Data_EDA!C1008="Corporate",1,0)</f>
        <v>0</v>
      </c>
      <c r="L1007" s="6" t="n">
        <f aca="false">IF(1_Data_EDA!C1008="Home Office",1,0)</f>
        <v>0</v>
      </c>
      <c r="M1007" s="6" t="n">
        <f aca="false">IF(1_Data_EDA!D1008="Europe",1,0)</f>
        <v>1</v>
      </c>
      <c r="N1007" s="6" t="n">
        <f aca="false">IF(1_Data_EDA!D1008="LATAM",1,0)</f>
        <v>0</v>
      </c>
      <c r="O1007" s="6" t="n">
        <f aca="false">IF(1_Data_EDA!D1008="Pacific Asia",1,0)</f>
        <v>0</v>
      </c>
      <c r="P1007" s="6" t="n">
        <f aca="false">IF(1_Data_EDA!D1008="USCA",1,0)</f>
        <v>0</v>
      </c>
      <c r="Q1007" s="6" t="n">
        <f aca="false">IF(C1007&gt;MEDIAN(C$5:C$8004),1,0)</f>
        <v>0</v>
      </c>
      <c r="R1007" s="6" t="n">
        <f aca="false">IF(D1007&gt;2,1,0)</f>
        <v>1</v>
      </c>
    </row>
    <row r="1008" customFormat="false" ht="15" hidden="false" customHeight="true" outlineLevel="0" collapsed="false">
      <c r="A1008" s="6" t="n">
        <f aca="false">1_Data_EDA!O1009</f>
        <v>1</v>
      </c>
      <c r="B1008" s="6" t="n">
        <f aca="false">1_Data_EDA!H1009</f>
        <v>4</v>
      </c>
      <c r="C1008" s="7" t="n">
        <f aca="false">1_Data_EDA!I1009</f>
        <v>54.97000122</v>
      </c>
      <c r="D1008" s="6" t="n">
        <f aca="false">1_Data_EDA!J1009</f>
        <v>5</v>
      </c>
      <c r="E1008" s="7" t="n">
        <f aca="false">1_Data_EDA!K1009</f>
        <v>274.8500061</v>
      </c>
      <c r="F1008" s="7" t="n">
        <f aca="false">1_Data_EDA!L1009</f>
        <v>19.23999977</v>
      </c>
      <c r="G1008" s="8" t="n">
        <f aca="false">1_Data_EDA!M1009</f>
        <v>0.07</v>
      </c>
      <c r="H1008" s="6" t="n">
        <f aca="false">IF(1_Data_EDA!B1009="First Class",1,0)</f>
        <v>0</v>
      </c>
      <c r="I1008" s="6" t="n">
        <f aca="false">IF(1_Data_EDA!B1009="Second Class",1,0)</f>
        <v>0</v>
      </c>
      <c r="J1008" s="6" t="n">
        <f aca="false">IF(1_Data_EDA!B1009="Same Day",1,0)</f>
        <v>0</v>
      </c>
      <c r="K1008" s="6" t="n">
        <f aca="false">IF(1_Data_EDA!C1009="Corporate",1,0)</f>
        <v>0</v>
      </c>
      <c r="L1008" s="6" t="n">
        <f aca="false">IF(1_Data_EDA!C1009="Home Office",1,0)</f>
        <v>0</v>
      </c>
      <c r="M1008" s="6" t="n">
        <f aca="false">IF(1_Data_EDA!D1009="Europe",1,0)</f>
        <v>0</v>
      </c>
      <c r="N1008" s="6" t="n">
        <f aca="false">IF(1_Data_EDA!D1009="LATAM",1,0)</f>
        <v>1</v>
      </c>
      <c r="O1008" s="6" t="n">
        <f aca="false">IF(1_Data_EDA!D1009="Pacific Asia",1,0)</f>
        <v>0</v>
      </c>
      <c r="P1008" s="6" t="n">
        <f aca="false">IF(1_Data_EDA!D1009="USCA",1,0)</f>
        <v>0</v>
      </c>
      <c r="Q1008" s="6" t="n">
        <f aca="false">IF(C1008&gt;MEDIAN(C$5:C$8004),1,0)</f>
        <v>0</v>
      </c>
      <c r="R1008" s="6" t="n">
        <f aca="false">IF(D1008&gt;2,1,0)</f>
        <v>1</v>
      </c>
    </row>
    <row r="1009" customFormat="false" ht="15" hidden="false" customHeight="true" outlineLevel="0" collapsed="false">
      <c r="A1009" s="6" t="n">
        <f aca="false">1_Data_EDA!O1010</f>
        <v>0</v>
      </c>
      <c r="B1009" s="6" t="n">
        <f aca="false">1_Data_EDA!H1010</f>
        <v>4</v>
      </c>
      <c r="C1009" s="7" t="n">
        <f aca="false">1_Data_EDA!I1010</f>
        <v>129.9900055</v>
      </c>
      <c r="D1009" s="6" t="n">
        <f aca="false">1_Data_EDA!J1010</f>
        <v>1</v>
      </c>
      <c r="E1009" s="7" t="n">
        <f aca="false">1_Data_EDA!K1010</f>
        <v>129.9900055</v>
      </c>
      <c r="F1009" s="7" t="n">
        <f aca="false">1_Data_EDA!L1010</f>
        <v>11.69999981</v>
      </c>
      <c r="G1009" s="8" t="n">
        <f aca="false">1_Data_EDA!M1010</f>
        <v>0.090000004</v>
      </c>
      <c r="H1009" s="6" t="n">
        <f aca="false">IF(1_Data_EDA!B1010="First Class",1,0)</f>
        <v>0</v>
      </c>
      <c r="I1009" s="6" t="n">
        <f aca="false">IF(1_Data_EDA!B1010="Second Class",1,0)</f>
        <v>0</v>
      </c>
      <c r="J1009" s="6" t="n">
        <f aca="false">IF(1_Data_EDA!B1010="Same Day",1,0)</f>
        <v>0</v>
      </c>
      <c r="K1009" s="6" t="n">
        <f aca="false">IF(1_Data_EDA!C1010="Corporate",1,0)</f>
        <v>0</v>
      </c>
      <c r="L1009" s="6" t="n">
        <f aca="false">IF(1_Data_EDA!C1010="Home Office",1,0)</f>
        <v>0</v>
      </c>
      <c r="M1009" s="6" t="n">
        <f aca="false">IF(1_Data_EDA!D1010="Europe",1,0)</f>
        <v>1</v>
      </c>
      <c r="N1009" s="6" t="n">
        <f aca="false">IF(1_Data_EDA!D1010="LATAM",1,0)</f>
        <v>0</v>
      </c>
      <c r="O1009" s="6" t="n">
        <f aca="false">IF(1_Data_EDA!D1010="Pacific Asia",1,0)</f>
        <v>0</v>
      </c>
      <c r="P1009" s="6" t="n">
        <f aca="false">IF(1_Data_EDA!D1010="USCA",1,0)</f>
        <v>0</v>
      </c>
      <c r="Q1009" s="6" t="n">
        <f aca="false">IF(C1009&gt;MEDIAN(C$5:C$8004),1,0)</f>
        <v>1</v>
      </c>
      <c r="R1009" s="6" t="n">
        <f aca="false">IF(D1009&gt;2,1,0)</f>
        <v>0</v>
      </c>
    </row>
    <row r="1010" customFormat="false" ht="15" hidden="false" customHeight="true" outlineLevel="0" collapsed="false">
      <c r="A1010" s="6" t="n">
        <f aca="false">1_Data_EDA!O1011</f>
        <v>0</v>
      </c>
      <c r="B1010" s="6" t="n">
        <f aca="false">1_Data_EDA!H1011</f>
        <v>4</v>
      </c>
      <c r="C1010" s="7" t="n">
        <f aca="false">1_Data_EDA!I1011</f>
        <v>30</v>
      </c>
      <c r="D1010" s="6" t="n">
        <f aca="false">1_Data_EDA!J1011</f>
        <v>2</v>
      </c>
      <c r="E1010" s="7" t="n">
        <f aca="false">1_Data_EDA!K1011</f>
        <v>60</v>
      </c>
      <c r="F1010" s="7" t="n">
        <f aca="false">1_Data_EDA!L1011</f>
        <v>4.199999809</v>
      </c>
      <c r="G1010" s="8" t="n">
        <f aca="false">1_Data_EDA!M1011</f>
        <v>0.07</v>
      </c>
      <c r="H1010" s="6" t="n">
        <f aca="false">IF(1_Data_EDA!B1011="First Class",1,0)</f>
        <v>0</v>
      </c>
      <c r="I1010" s="6" t="n">
        <f aca="false">IF(1_Data_EDA!B1011="Second Class",1,0)</f>
        <v>0</v>
      </c>
      <c r="J1010" s="6" t="n">
        <f aca="false">IF(1_Data_EDA!B1011="Same Day",1,0)</f>
        <v>0</v>
      </c>
      <c r="K1010" s="6" t="n">
        <f aca="false">IF(1_Data_EDA!C1011="Corporate",1,0)</f>
        <v>0</v>
      </c>
      <c r="L1010" s="6" t="n">
        <f aca="false">IF(1_Data_EDA!C1011="Home Office",1,0)</f>
        <v>0</v>
      </c>
      <c r="M1010" s="6" t="n">
        <f aca="false">IF(1_Data_EDA!D1011="Europe",1,0)</f>
        <v>0</v>
      </c>
      <c r="N1010" s="6" t="n">
        <f aca="false">IF(1_Data_EDA!D1011="LATAM",1,0)</f>
        <v>0</v>
      </c>
      <c r="O1010" s="6" t="n">
        <f aca="false">IF(1_Data_EDA!D1011="Pacific Asia",1,0)</f>
        <v>0</v>
      </c>
      <c r="P1010" s="6" t="n">
        <f aca="false">IF(1_Data_EDA!D1011="USCA",1,0)</f>
        <v>0</v>
      </c>
      <c r="Q1010" s="6" t="n">
        <f aca="false">IF(C1010&gt;MEDIAN(C$5:C$8004),1,0)</f>
        <v>0</v>
      </c>
      <c r="R1010" s="6" t="n">
        <f aca="false">IF(D1010&gt;2,1,0)</f>
        <v>0</v>
      </c>
    </row>
    <row r="1011" customFormat="false" ht="15" hidden="false" customHeight="true" outlineLevel="0" collapsed="false">
      <c r="A1011" s="6" t="n">
        <f aca="false">1_Data_EDA!O1012</f>
        <v>1</v>
      </c>
      <c r="B1011" s="6" t="n">
        <f aca="false">1_Data_EDA!H1012</f>
        <v>1</v>
      </c>
      <c r="C1011" s="7" t="n">
        <f aca="false">1_Data_EDA!I1012</f>
        <v>99.98999786</v>
      </c>
      <c r="D1011" s="6" t="n">
        <f aca="false">1_Data_EDA!J1012</f>
        <v>2</v>
      </c>
      <c r="E1011" s="7" t="n">
        <f aca="false">1_Data_EDA!K1012</f>
        <v>199.9799957</v>
      </c>
      <c r="F1011" s="7" t="n">
        <f aca="false">1_Data_EDA!L1012</f>
        <v>32</v>
      </c>
      <c r="G1011" s="8" t="n">
        <f aca="false">1_Data_EDA!M1012</f>
        <v>0.159999996</v>
      </c>
      <c r="H1011" s="6" t="n">
        <f aca="false">IF(1_Data_EDA!B1012="First Class",1,0)</f>
        <v>1</v>
      </c>
      <c r="I1011" s="6" t="n">
        <f aca="false">IF(1_Data_EDA!B1012="Second Class",1,0)</f>
        <v>0</v>
      </c>
      <c r="J1011" s="6" t="n">
        <f aca="false">IF(1_Data_EDA!B1012="Same Day",1,0)</f>
        <v>0</v>
      </c>
      <c r="K1011" s="6" t="n">
        <f aca="false">IF(1_Data_EDA!C1012="Corporate",1,0)</f>
        <v>0</v>
      </c>
      <c r="L1011" s="6" t="n">
        <f aca="false">IF(1_Data_EDA!C1012="Home Office",1,0)</f>
        <v>1</v>
      </c>
      <c r="M1011" s="6" t="n">
        <f aca="false">IF(1_Data_EDA!D1012="Europe",1,0)</f>
        <v>0</v>
      </c>
      <c r="N1011" s="6" t="n">
        <f aca="false">IF(1_Data_EDA!D1012="LATAM",1,0)</f>
        <v>0</v>
      </c>
      <c r="O1011" s="6" t="n">
        <f aca="false">IF(1_Data_EDA!D1012="Pacific Asia",1,0)</f>
        <v>1</v>
      </c>
      <c r="P1011" s="6" t="n">
        <f aca="false">IF(1_Data_EDA!D1012="USCA",1,0)</f>
        <v>0</v>
      </c>
      <c r="Q1011" s="6" t="n">
        <f aca="false">IF(C1011&gt;MEDIAN(C$5:C$8004),1,0)</f>
        <v>1</v>
      </c>
      <c r="R1011" s="6" t="n">
        <f aca="false">IF(D1011&gt;2,1,0)</f>
        <v>0</v>
      </c>
    </row>
    <row r="1012" customFormat="false" ht="15" hidden="false" customHeight="true" outlineLevel="0" collapsed="false">
      <c r="A1012" s="6" t="n">
        <f aca="false">1_Data_EDA!O1013</f>
        <v>0</v>
      </c>
      <c r="B1012" s="6" t="n">
        <f aca="false">1_Data_EDA!H1013</f>
        <v>4</v>
      </c>
      <c r="C1012" s="7" t="n">
        <f aca="false">1_Data_EDA!I1013</f>
        <v>129.9900055</v>
      </c>
      <c r="D1012" s="6" t="n">
        <f aca="false">1_Data_EDA!J1013</f>
        <v>1</v>
      </c>
      <c r="E1012" s="7" t="n">
        <f aca="false">1_Data_EDA!K1013</f>
        <v>129.9900055</v>
      </c>
      <c r="F1012" s="7" t="n">
        <f aca="false">1_Data_EDA!L1013</f>
        <v>13</v>
      </c>
      <c r="G1012" s="8" t="n">
        <f aca="false">1_Data_EDA!M1013</f>
        <v>0.100000001</v>
      </c>
      <c r="H1012" s="6" t="n">
        <f aca="false">IF(1_Data_EDA!B1013="First Class",1,0)</f>
        <v>0</v>
      </c>
      <c r="I1012" s="6" t="n">
        <f aca="false">IF(1_Data_EDA!B1013="Second Class",1,0)</f>
        <v>0</v>
      </c>
      <c r="J1012" s="6" t="n">
        <f aca="false">IF(1_Data_EDA!B1013="Same Day",1,0)</f>
        <v>0</v>
      </c>
      <c r="K1012" s="6" t="n">
        <f aca="false">IF(1_Data_EDA!C1013="Corporate",1,0)</f>
        <v>1</v>
      </c>
      <c r="L1012" s="6" t="n">
        <f aca="false">IF(1_Data_EDA!C1013="Home Office",1,0)</f>
        <v>0</v>
      </c>
      <c r="M1012" s="6" t="n">
        <f aca="false">IF(1_Data_EDA!D1013="Europe",1,0)</f>
        <v>0</v>
      </c>
      <c r="N1012" s="6" t="n">
        <f aca="false">IF(1_Data_EDA!D1013="LATAM",1,0)</f>
        <v>0</v>
      </c>
      <c r="O1012" s="6" t="n">
        <f aca="false">IF(1_Data_EDA!D1013="Pacific Asia",1,0)</f>
        <v>0</v>
      </c>
      <c r="P1012" s="6" t="n">
        <f aca="false">IF(1_Data_EDA!D1013="USCA",1,0)</f>
        <v>1</v>
      </c>
      <c r="Q1012" s="6" t="n">
        <f aca="false">IF(C1012&gt;MEDIAN(C$5:C$8004),1,0)</f>
        <v>1</v>
      </c>
      <c r="R1012" s="6" t="n">
        <f aca="false">IF(D1012&gt;2,1,0)</f>
        <v>0</v>
      </c>
    </row>
    <row r="1013" customFormat="false" ht="15" hidden="false" customHeight="true" outlineLevel="0" collapsed="false">
      <c r="A1013" s="6" t="n">
        <f aca="false">1_Data_EDA!O1014</f>
        <v>0</v>
      </c>
      <c r="B1013" s="6" t="n">
        <f aca="false">1_Data_EDA!H1014</f>
        <v>0</v>
      </c>
      <c r="C1013" s="7" t="n">
        <f aca="false">1_Data_EDA!I1014</f>
        <v>99.98999786</v>
      </c>
      <c r="D1013" s="6" t="n">
        <f aca="false">1_Data_EDA!J1014</f>
        <v>2</v>
      </c>
      <c r="E1013" s="7" t="n">
        <f aca="false">1_Data_EDA!K1014</f>
        <v>199.9799957</v>
      </c>
      <c r="F1013" s="7" t="n">
        <f aca="false">1_Data_EDA!L1014</f>
        <v>10</v>
      </c>
      <c r="G1013" s="8" t="n">
        <f aca="false">1_Data_EDA!M1014</f>
        <v>0.050000001</v>
      </c>
      <c r="H1013" s="6" t="n">
        <f aca="false">IF(1_Data_EDA!B1014="First Class",1,0)</f>
        <v>0</v>
      </c>
      <c r="I1013" s="6" t="n">
        <f aca="false">IF(1_Data_EDA!B1014="Second Class",1,0)</f>
        <v>0</v>
      </c>
      <c r="J1013" s="6" t="n">
        <f aca="false">IF(1_Data_EDA!B1014="Same Day",1,0)</f>
        <v>1</v>
      </c>
      <c r="K1013" s="6" t="n">
        <f aca="false">IF(1_Data_EDA!C1014="Corporate",1,0)</f>
        <v>0</v>
      </c>
      <c r="L1013" s="6" t="n">
        <f aca="false">IF(1_Data_EDA!C1014="Home Office",1,0)</f>
        <v>0</v>
      </c>
      <c r="M1013" s="6" t="n">
        <f aca="false">IF(1_Data_EDA!D1014="Europe",1,0)</f>
        <v>0</v>
      </c>
      <c r="N1013" s="6" t="n">
        <f aca="false">IF(1_Data_EDA!D1014="LATAM",1,0)</f>
        <v>1</v>
      </c>
      <c r="O1013" s="6" t="n">
        <f aca="false">IF(1_Data_EDA!D1014="Pacific Asia",1,0)</f>
        <v>0</v>
      </c>
      <c r="P1013" s="6" t="n">
        <f aca="false">IF(1_Data_EDA!D1014="USCA",1,0)</f>
        <v>0</v>
      </c>
      <c r="Q1013" s="6" t="n">
        <f aca="false">IF(C1013&gt;MEDIAN(C$5:C$8004),1,0)</f>
        <v>1</v>
      </c>
      <c r="R1013" s="6" t="n">
        <f aca="false">IF(D1013&gt;2,1,0)</f>
        <v>0</v>
      </c>
    </row>
    <row r="1014" customFormat="false" ht="15" hidden="false" customHeight="true" outlineLevel="0" collapsed="false">
      <c r="A1014" s="6" t="n">
        <f aca="false">1_Data_EDA!O1015</f>
        <v>1</v>
      </c>
      <c r="B1014" s="6" t="n">
        <f aca="false">1_Data_EDA!H1015</f>
        <v>2</v>
      </c>
      <c r="C1014" s="7" t="n">
        <f aca="false">1_Data_EDA!I1015</f>
        <v>399.980011</v>
      </c>
      <c r="D1014" s="6" t="n">
        <f aca="false">1_Data_EDA!J1015</f>
        <v>1</v>
      </c>
      <c r="E1014" s="7" t="n">
        <f aca="false">1_Data_EDA!K1015</f>
        <v>399.980011</v>
      </c>
      <c r="F1014" s="7" t="n">
        <f aca="false">1_Data_EDA!L1015</f>
        <v>40</v>
      </c>
      <c r="G1014" s="8" t="n">
        <f aca="false">1_Data_EDA!M1015</f>
        <v>0.100000001</v>
      </c>
      <c r="H1014" s="6" t="n">
        <f aca="false">IF(1_Data_EDA!B1015="First Class",1,0)</f>
        <v>0</v>
      </c>
      <c r="I1014" s="6" t="n">
        <f aca="false">IF(1_Data_EDA!B1015="Second Class",1,0)</f>
        <v>1</v>
      </c>
      <c r="J1014" s="6" t="n">
        <f aca="false">IF(1_Data_EDA!B1015="Same Day",1,0)</f>
        <v>0</v>
      </c>
      <c r="K1014" s="6" t="n">
        <f aca="false">IF(1_Data_EDA!C1015="Corporate",1,0)</f>
        <v>0</v>
      </c>
      <c r="L1014" s="6" t="n">
        <f aca="false">IF(1_Data_EDA!C1015="Home Office",1,0)</f>
        <v>0</v>
      </c>
      <c r="M1014" s="6" t="n">
        <f aca="false">IF(1_Data_EDA!D1015="Europe",1,0)</f>
        <v>0</v>
      </c>
      <c r="N1014" s="6" t="n">
        <f aca="false">IF(1_Data_EDA!D1015="LATAM",1,0)</f>
        <v>1</v>
      </c>
      <c r="O1014" s="6" t="n">
        <f aca="false">IF(1_Data_EDA!D1015="Pacific Asia",1,0)</f>
        <v>0</v>
      </c>
      <c r="P1014" s="6" t="n">
        <f aca="false">IF(1_Data_EDA!D1015="USCA",1,0)</f>
        <v>0</v>
      </c>
      <c r="Q1014" s="6" t="n">
        <f aca="false">IF(C1014&gt;MEDIAN(C$5:C$8004),1,0)</f>
        <v>1</v>
      </c>
      <c r="R1014" s="6" t="n">
        <f aca="false">IF(D1014&gt;2,1,0)</f>
        <v>0</v>
      </c>
    </row>
    <row r="1015" customFormat="false" ht="15" hidden="false" customHeight="true" outlineLevel="0" collapsed="false">
      <c r="A1015" s="6" t="n">
        <f aca="false">1_Data_EDA!O1016</f>
        <v>1</v>
      </c>
      <c r="B1015" s="6" t="n">
        <f aca="false">1_Data_EDA!H1016</f>
        <v>1</v>
      </c>
      <c r="C1015" s="7" t="n">
        <f aca="false">1_Data_EDA!I1016</f>
        <v>299.980011</v>
      </c>
      <c r="D1015" s="6" t="n">
        <f aca="false">1_Data_EDA!J1016</f>
        <v>1</v>
      </c>
      <c r="E1015" s="7" t="n">
        <f aca="false">1_Data_EDA!K1016</f>
        <v>299.980011</v>
      </c>
      <c r="F1015" s="7" t="n">
        <f aca="false">1_Data_EDA!L1016</f>
        <v>60</v>
      </c>
      <c r="G1015" s="8" t="n">
        <f aca="false">1_Data_EDA!M1016</f>
        <v>0.200000003</v>
      </c>
      <c r="H1015" s="6" t="n">
        <f aca="false">IF(1_Data_EDA!B1016="First Class",1,0)</f>
        <v>1</v>
      </c>
      <c r="I1015" s="6" t="n">
        <f aca="false">IF(1_Data_EDA!B1016="Second Class",1,0)</f>
        <v>0</v>
      </c>
      <c r="J1015" s="6" t="n">
        <f aca="false">IF(1_Data_EDA!B1016="Same Day",1,0)</f>
        <v>0</v>
      </c>
      <c r="K1015" s="6" t="n">
        <f aca="false">IF(1_Data_EDA!C1016="Corporate",1,0)</f>
        <v>1</v>
      </c>
      <c r="L1015" s="6" t="n">
        <f aca="false">IF(1_Data_EDA!C1016="Home Office",1,0)</f>
        <v>0</v>
      </c>
      <c r="M1015" s="6" t="n">
        <f aca="false">IF(1_Data_EDA!D1016="Europe",1,0)</f>
        <v>0</v>
      </c>
      <c r="N1015" s="6" t="n">
        <f aca="false">IF(1_Data_EDA!D1016="LATAM",1,0)</f>
        <v>1</v>
      </c>
      <c r="O1015" s="6" t="n">
        <f aca="false">IF(1_Data_EDA!D1016="Pacific Asia",1,0)</f>
        <v>0</v>
      </c>
      <c r="P1015" s="6" t="n">
        <f aca="false">IF(1_Data_EDA!D1016="USCA",1,0)</f>
        <v>0</v>
      </c>
      <c r="Q1015" s="6" t="n">
        <f aca="false">IF(C1015&gt;MEDIAN(C$5:C$8004),1,0)</f>
        <v>1</v>
      </c>
      <c r="R1015" s="6" t="n">
        <f aca="false">IF(D1015&gt;2,1,0)</f>
        <v>0</v>
      </c>
    </row>
    <row r="1016" customFormat="false" ht="15" hidden="false" customHeight="true" outlineLevel="0" collapsed="false">
      <c r="A1016" s="6" t="n">
        <f aca="false">1_Data_EDA!O1017</f>
        <v>1</v>
      </c>
      <c r="B1016" s="6" t="n">
        <f aca="false">1_Data_EDA!H1017</f>
        <v>1</v>
      </c>
      <c r="C1016" s="7" t="n">
        <f aca="false">1_Data_EDA!I1017</f>
        <v>50</v>
      </c>
      <c r="D1016" s="6" t="n">
        <f aca="false">1_Data_EDA!J1017</f>
        <v>1</v>
      </c>
      <c r="E1016" s="7" t="n">
        <f aca="false">1_Data_EDA!K1017</f>
        <v>50</v>
      </c>
      <c r="F1016" s="7" t="n">
        <f aca="false">1_Data_EDA!L1017</f>
        <v>1</v>
      </c>
      <c r="G1016" s="8" t="n">
        <f aca="false">1_Data_EDA!M1017</f>
        <v>0.02</v>
      </c>
      <c r="H1016" s="6" t="n">
        <f aca="false">IF(1_Data_EDA!B1017="First Class",1,0)</f>
        <v>1</v>
      </c>
      <c r="I1016" s="6" t="n">
        <f aca="false">IF(1_Data_EDA!B1017="Second Class",1,0)</f>
        <v>0</v>
      </c>
      <c r="J1016" s="6" t="n">
        <f aca="false">IF(1_Data_EDA!B1017="Same Day",1,0)</f>
        <v>0</v>
      </c>
      <c r="K1016" s="6" t="n">
        <f aca="false">IF(1_Data_EDA!C1017="Corporate",1,0)</f>
        <v>0</v>
      </c>
      <c r="L1016" s="6" t="n">
        <f aca="false">IF(1_Data_EDA!C1017="Home Office",1,0)</f>
        <v>0</v>
      </c>
      <c r="M1016" s="6" t="n">
        <f aca="false">IF(1_Data_EDA!D1017="Europe",1,0)</f>
        <v>0</v>
      </c>
      <c r="N1016" s="6" t="n">
        <f aca="false">IF(1_Data_EDA!D1017="LATAM",1,0)</f>
        <v>1</v>
      </c>
      <c r="O1016" s="6" t="n">
        <f aca="false">IF(1_Data_EDA!D1017="Pacific Asia",1,0)</f>
        <v>0</v>
      </c>
      <c r="P1016" s="6" t="n">
        <f aca="false">IF(1_Data_EDA!D1017="USCA",1,0)</f>
        <v>0</v>
      </c>
      <c r="Q1016" s="6" t="n">
        <f aca="false">IF(C1016&gt;MEDIAN(C$5:C$8004),1,0)</f>
        <v>0</v>
      </c>
      <c r="R1016" s="6" t="n">
        <f aca="false">IF(D1016&gt;2,1,0)</f>
        <v>0</v>
      </c>
    </row>
    <row r="1017" customFormat="false" ht="15" hidden="false" customHeight="true" outlineLevel="0" collapsed="false">
      <c r="A1017" s="6" t="n">
        <f aca="false">1_Data_EDA!O1018</f>
        <v>1</v>
      </c>
      <c r="B1017" s="6" t="n">
        <f aca="false">1_Data_EDA!H1018</f>
        <v>2</v>
      </c>
      <c r="C1017" s="7" t="n">
        <f aca="false">1_Data_EDA!I1018</f>
        <v>399.980011</v>
      </c>
      <c r="D1017" s="6" t="n">
        <f aca="false">1_Data_EDA!J1018</f>
        <v>1</v>
      </c>
      <c r="E1017" s="7" t="n">
        <f aca="false">1_Data_EDA!K1018</f>
        <v>399.980011</v>
      </c>
      <c r="F1017" s="7" t="n">
        <f aca="false">1_Data_EDA!L1018</f>
        <v>100</v>
      </c>
      <c r="G1017" s="8" t="n">
        <f aca="false">1_Data_EDA!M1018</f>
        <v>0.25</v>
      </c>
      <c r="H1017" s="6" t="n">
        <f aca="false">IF(1_Data_EDA!B1018="First Class",1,0)</f>
        <v>0</v>
      </c>
      <c r="I1017" s="6" t="n">
        <f aca="false">IF(1_Data_EDA!B1018="Second Class",1,0)</f>
        <v>1</v>
      </c>
      <c r="J1017" s="6" t="n">
        <f aca="false">IF(1_Data_EDA!B1018="Same Day",1,0)</f>
        <v>0</v>
      </c>
      <c r="K1017" s="6" t="n">
        <f aca="false">IF(1_Data_EDA!C1018="Corporate",1,0)</f>
        <v>0</v>
      </c>
      <c r="L1017" s="6" t="n">
        <f aca="false">IF(1_Data_EDA!C1018="Home Office",1,0)</f>
        <v>0</v>
      </c>
      <c r="M1017" s="6" t="n">
        <f aca="false">IF(1_Data_EDA!D1018="Europe",1,0)</f>
        <v>0</v>
      </c>
      <c r="N1017" s="6" t="n">
        <f aca="false">IF(1_Data_EDA!D1018="LATAM",1,0)</f>
        <v>0</v>
      </c>
      <c r="O1017" s="6" t="n">
        <f aca="false">IF(1_Data_EDA!D1018="Pacific Asia",1,0)</f>
        <v>0</v>
      </c>
      <c r="P1017" s="6" t="n">
        <f aca="false">IF(1_Data_EDA!D1018="USCA",1,0)</f>
        <v>0</v>
      </c>
      <c r="Q1017" s="6" t="n">
        <f aca="false">IF(C1017&gt;MEDIAN(C$5:C$8004),1,0)</f>
        <v>1</v>
      </c>
      <c r="R1017" s="6" t="n">
        <f aca="false">IF(D1017&gt;2,1,0)</f>
        <v>0</v>
      </c>
    </row>
    <row r="1018" customFormat="false" ht="15" hidden="false" customHeight="true" outlineLevel="0" collapsed="false">
      <c r="A1018" s="6" t="n">
        <f aca="false">1_Data_EDA!O1019</f>
        <v>0</v>
      </c>
      <c r="B1018" s="6" t="n">
        <f aca="false">1_Data_EDA!H1019</f>
        <v>4</v>
      </c>
      <c r="C1018" s="7" t="n">
        <f aca="false">1_Data_EDA!I1019</f>
        <v>399.980011</v>
      </c>
      <c r="D1018" s="6" t="n">
        <f aca="false">1_Data_EDA!J1019</f>
        <v>1</v>
      </c>
      <c r="E1018" s="7" t="n">
        <f aca="false">1_Data_EDA!K1019</f>
        <v>399.980011</v>
      </c>
      <c r="F1018" s="7" t="n">
        <f aca="false">1_Data_EDA!L1019</f>
        <v>22</v>
      </c>
      <c r="G1018" s="8" t="n">
        <f aca="false">1_Data_EDA!M1019</f>
        <v>0.059999999</v>
      </c>
      <c r="H1018" s="6" t="n">
        <f aca="false">IF(1_Data_EDA!B1019="First Class",1,0)</f>
        <v>0</v>
      </c>
      <c r="I1018" s="6" t="n">
        <f aca="false">IF(1_Data_EDA!B1019="Second Class",1,0)</f>
        <v>0</v>
      </c>
      <c r="J1018" s="6" t="n">
        <f aca="false">IF(1_Data_EDA!B1019="Same Day",1,0)</f>
        <v>0</v>
      </c>
      <c r="K1018" s="6" t="n">
        <f aca="false">IF(1_Data_EDA!C1019="Corporate",1,0)</f>
        <v>1</v>
      </c>
      <c r="L1018" s="6" t="n">
        <f aca="false">IF(1_Data_EDA!C1019="Home Office",1,0)</f>
        <v>0</v>
      </c>
      <c r="M1018" s="6" t="n">
        <f aca="false">IF(1_Data_EDA!D1019="Europe",1,0)</f>
        <v>0</v>
      </c>
      <c r="N1018" s="6" t="n">
        <f aca="false">IF(1_Data_EDA!D1019="LATAM",1,0)</f>
        <v>0</v>
      </c>
      <c r="O1018" s="6" t="n">
        <f aca="false">IF(1_Data_EDA!D1019="Pacific Asia",1,0)</f>
        <v>1</v>
      </c>
      <c r="P1018" s="6" t="n">
        <f aca="false">IF(1_Data_EDA!D1019="USCA",1,0)</f>
        <v>0</v>
      </c>
      <c r="Q1018" s="6" t="n">
        <f aca="false">IF(C1018&gt;MEDIAN(C$5:C$8004),1,0)</f>
        <v>1</v>
      </c>
      <c r="R1018" s="6" t="n">
        <f aca="false">IF(D1018&gt;2,1,0)</f>
        <v>0</v>
      </c>
    </row>
    <row r="1019" customFormat="false" ht="15" hidden="false" customHeight="true" outlineLevel="0" collapsed="false">
      <c r="A1019" s="6" t="n">
        <f aca="false">1_Data_EDA!O1020</f>
        <v>1</v>
      </c>
      <c r="B1019" s="6" t="n">
        <f aca="false">1_Data_EDA!H1020</f>
        <v>4</v>
      </c>
      <c r="C1019" s="7" t="n">
        <f aca="false">1_Data_EDA!I1020</f>
        <v>99.98999786</v>
      </c>
      <c r="D1019" s="6" t="n">
        <f aca="false">1_Data_EDA!J1020</f>
        <v>5</v>
      </c>
      <c r="E1019" s="7" t="n">
        <f aca="false">1_Data_EDA!K1020</f>
        <v>499.9500122</v>
      </c>
      <c r="F1019" s="7" t="n">
        <f aca="false">1_Data_EDA!L1020</f>
        <v>59.99000168</v>
      </c>
      <c r="G1019" s="8" t="n">
        <f aca="false">1_Data_EDA!M1020</f>
        <v>0.119999997</v>
      </c>
      <c r="H1019" s="6" t="n">
        <f aca="false">IF(1_Data_EDA!B1020="First Class",1,0)</f>
        <v>0</v>
      </c>
      <c r="I1019" s="6" t="n">
        <f aca="false">IF(1_Data_EDA!B1020="Second Class",1,0)</f>
        <v>0</v>
      </c>
      <c r="J1019" s="6" t="n">
        <f aca="false">IF(1_Data_EDA!B1020="Same Day",1,0)</f>
        <v>0</v>
      </c>
      <c r="K1019" s="6" t="n">
        <f aca="false">IF(1_Data_EDA!C1020="Corporate",1,0)</f>
        <v>0</v>
      </c>
      <c r="L1019" s="6" t="n">
        <f aca="false">IF(1_Data_EDA!C1020="Home Office",1,0)</f>
        <v>0</v>
      </c>
      <c r="M1019" s="6" t="n">
        <f aca="false">IF(1_Data_EDA!D1020="Europe",1,0)</f>
        <v>0</v>
      </c>
      <c r="N1019" s="6" t="n">
        <f aca="false">IF(1_Data_EDA!D1020="LATAM",1,0)</f>
        <v>1</v>
      </c>
      <c r="O1019" s="6" t="n">
        <f aca="false">IF(1_Data_EDA!D1020="Pacific Asia",1,0)</f>
        <v>0</v>
      </c>
      <c r="P1019" s="6" t="n">
        <f aca="false">IF(1_Data_EDA!D1020="USCA",1,0)</f>
        <v>0</v>
      </c>
      <c r="Q1019" s="6" t="n">
        <f aca="false">IF(C1019&gt;MEDIAN(C$5:C$8004),1,0)</f>
        <v>1</v>
      </c>
      <c r="R1019" s="6" t="n">
        <f aca="false">IF(D1019&gt;2,1,0)</f>
        <v>1</v>
      </c>
    </row>
    <row r="1020" customFormat="false" ht="15" hidden="false" customHeight="true" outlineLevel="0" collapsed="false">
      <c r="A1020" s="6" t="n">
        <f aca="false">1_Data_EDA!O1021</f>
        <v>1</v>
      </c>
      <c r="B1020" s="6" t="n">
        <f aca="false">1_Data_EDA!H1021</f>
        <v>4</v>
      </c>
      <c r="C1020" s="7" t="n">
        <f aca="false">1_Data_EDA!I1021</f>
        <v>59.99000168</v>
      </c>
      <c r="D1020" s="6" t="n">
        <f aca="false">1_Data_EDA!J1021</f>
        <v>4</v>
      </c>
      <c r="E1020" s="7" t="n">
        <f aca="false">1_Data_EDA!K1021</f>
        <v>239.9600067</v>
      </c>
      <c r="F1020" s="7" t="n">
        <f aca="false">1_Data_EDA!L1021</f>
        <v>16.79999924</v>
      </c>
      <c r="G1020" s="8" t="n">
        <f aca="false">1_Data_EDA!M1021</f>
        <v>0.07</v>
      </c>
      <c r="H1020" s="6" t="n">
        <f aca="false">IF(1_Data_EDA!B1021="First Class",1,0)</f>
        <v>0</v>
      </c>
      <c r="I1020" s="6" t="n">
        <f aca="false">IF(1_Data_EDA!B1021="Second Class",1,0)</f>
        <v>0</v>
      </c>
      <c r="J1020" s="6" t="n">
        <f aca="false">IF(1_Data_EDA!B1021="Same Day",1,0)</f>
        <v>0</v>
      </c>
      <c r="K1020" s="6" t="n">
        <f aca="false">IF(1_Data_EDA!C1021="Corporate",1,0)</f>
        <v>0</v>
      </c>
      <c r="L1020" s="6" t="n">
        <f aca="false">IF(1_Data_EDA!C1021="Home Office",1,0)</f>
        <v>0</v>
      </c>
      <c r="M1020" s="6" t="n">
        <f aca="false">IF(1_Data_EDA!D1021="Europe",1,0)</f>
        <v>0</v>
      </c>
      <c r="N1020" s="6" t="n">
        <f aca="false">IF(1_Data_EDA!D1021="LATAM",1,0)</f>
        <v>1</v>
      </c>
      <c r="O1020" s="6" t="n">
        <f aca="false">IF(1_Data_EDA!D1021="Pacific Asia",1,0)</f>
        <v>0</v>
      </c>
      <c r="P1020" s="6" t="n">
        <f aca="false">IF(1_Data_EDA!D1021="USCA",1,0)</f>
        <v>0</v>
      </c>
      <c r="Q1020" s="6" t="n">
        <f aca="false">IF(C1020&gt;MEDIAN(C$5:C$8004),1,0)</f>
        <v>0</v>
      </c>
      <c r="R1020" s="6" t="n">
        <f aca="false">IF(D1020&gt;2,1,0)</f>
        <v>1</v>
      </c>
    </row>
    <row r="1021" customFormat="false" ht="15" hidden="false" customHeight="true" outlineLevel="0" collapsed="false">
      <c r="A1021" s="6" t="n">
        <f aca="false">1_Data_EDA!O1022</f>
        <v>1</v>
      </c>
      <c r="B1021" s="6" t="n">
        <f aca="false">1_Data_EDA!H1022</f>
        <v>2</v>
      </c>
      <c r="C1021" s="7" t="n">
        <f aca="false">1_Data_EDA!I1022</f>
        <v>17.98999977</v>
      </c>
      <c r="D1021" s="6" t="n">
        <f aca="false">1_Data_EDA!J1022</f>
        <v>3</v>
      </c>
      <c r="E1021" s="7" t="n">
        <f aca="false">1_Data_EDA!K1022</f>
        <v>53.97000122</v>
      </c>
      <c r="F1021" s="7" t="n">
        <f aca="false">1_Data_EDA!L1022</f>
        <v>9.710000038</v>
      </c>
      <c r="G1021" s="8" t="n">
        <f aca="false">1_Data_EDA!M1022</f>
        <v>0.180000007</v>
      </c>
      <c r="H1021" s="6" t="n">
        <f aca="false">IF(1_Data_EDA!B1022="First Class",1,0)</f>
        <v>0</v>
      </c>
      <c r="I1021" s="6" t="n">
        <f aca="false">IF(1_Data_EDA!B1022="Second Class",1,0)</f>
        <v>1</v>
      </c>
      <c r="J1021" s="6" t="n">
        <f aca="false">IF(1_Data_EDA!B1022="Same Day",1,0)</f>
        <v>0</v>
      </c>
      <c r="K1021" s="6" t="n">
        <f aca="false">IF(1_Data_EDA!C1022="Corporate",1,0)</f>
        <v>1</v>
      </c>
      <c r="L1021" s="6" t="n">
        <f aca="false">IF(1_Data_EDA!C1022="Home Office",1,0)</f>
        <v>0</v>
      </c>
      <c r="M1021" s="6" t="n">
        <f aca="false">IF(1_Data_EDA!D1022="Europe",1,0)</f>
        <v>1</v>
      </c>
      <c r="N1021" s="6" t="n">
        <f aca="false">IF(1_Data_EDA!D1022="LATAM",1,0)</f>
        <v>0</v>
      </c>
      <c r="O1021" s="6" t="n">
        <f aca="false">IF(1_Data_EDA!D1022="Pacific Asia",1,0)</f>
        <v>0</v>
      </c>
      <c r="P1021" s="6" t="n">
        <f aca="false">IF(1_Data_EDA!D1022="USCA",1,0)</f>
        <v>0</v>
      </c>
      <c r="Q1021" s="6" t="n">
        <f aca="false">IF(C1021&gt;MEDIAN(C$5:C$8004),1,0)</f>
        <v>0</v>
      </c>
      <c r="R1021" s="6" t="n">
        <f aca="false">IF(D1021&gt;2,1,0)</f>
        <v>1</v>
      </c>
    </row>
    <row r="1022" customFormat="false" ht="15" hidden="false" customHeight="true" outlineLevel="0" collapsed="false">
      <c r="A1022" s="6" t="n">
        <f aca="false">1_Data_EDA!O1023</f>
        <v>0</v>
      </c>
      <c r="B1022" s="6" t="n">
        <f aca="false">1_Data_EDA!H1023</f>
        <v>4</v>
      </c>
      <c r="C1022" s="7" t="n">
        <f aca="false">1_Data_EDA!I1023</f>
        <v>99.98999786</v>
      </c>
      <c r="D1022" s="6" t="n">
        <f aca="false">1_Data_EDA!J1023</f>
        <v>3</v>
      </c>
      <c r="E1022" s="7" t="n">
        <f aca="false">1_Data_EDA!K1023</f>
        <v>299.9700012</v>
      </c>
      <c r="F1022" s="7" t="n">
        <f aca="false">1_Data_EDA!L1023</f>
        <v>30</v>
      </c>
      <c r="G1022" s="8" t="n">
        <f aca="false">1_Data_EDA!M1023</f>
        <v>0.100000001</v>
      </c>
      <c r="H1022" s="6" t="n">
        <f aca="false">IF(1_Data_EDA!B1023="First Class",1,0)</f>
        <v>0</v>
      </c>
      <c r="I1022" s="6" t="n">
        <f aca="false">IF(1_Data_EDA!B1023="Second Class",1,0)</f>
        <v>0</v>
      </c>
      <c r="J1022" s="6" t="n">
        <f aca="false">IF(1_Data_EDA!B1023="Same Day",1,0)</f>
        <v>0</v>
      </c>
      <c r="K1022" s="6" t="n">
        <f aca="false">IF(1_Data_EDA!C1023="Corporate",1,0)</f>
        <v>0</v>
      </c>
      <c r="L1022" s="6" t="n">
        <f aca="false">IF(1_Data_EDA!C1023="Home Office",1,0)</f>
        <v>0</v>
      </c>
      <c r="M1022" s="6" t="n">
        <f aca="false">IF(1_Data_EDA!D1023="Europe",1,0)</f>
        <v>0</v>
      </c>
      <c r="N1022" s="6" t="n">
        <f aca="false">IF(1_Data_EDA!D1023="LATAM",1,0)</f>
        <v>1</v>
      </c>
      <c r="O1022" s="6" t="n">
        <f aca="false">IF(1_Data_EDA!D1023="Pacific Asia",1,0)</f>
        <v>0</v>
      </c>
      <c r="P1022" s="6" t="n">
        <f aca="false">IF(1_Data_EDA!D1023="USCA",1,0)</f>
        <v>0</v>
      </c>
      <c r="Q1022" s="6" t="n">
        <f aca="false">IF(C1022&gt;MEDIAN(C$5:C$8004),1,0)</f>
        <v>1</v>
      </c>
      <c r="R1022" s="6" t="n">
        <f aca="false">IF(D1022&gt;2,1,0)</f>
        <v>1</v>
      </c>
    </row>
    <row r="1023" customFormat="false" ht="15" hidden="false" customHeight="true" outlineLevel="0" collapsed="false">
      <c r="A1023" s="6" t="n">
        <f aca="false">1_Data_EDA!O1024</f>
        <v>0</v>
      </c>
      <c r="B1023" s="6" t="n">
        <f aca="false">1_Data_EDA!H1024</f>
        <v>4</v>
      </c>
      <c r="C1023" s="7" t="n">
        <f aca="false">1_Data_EDA!I1024</f>
        <v>399.980011</v>
      </c>
      <c r="D1023" s="6" t="n">
        <f aca="false">1_Data_EDA!J1024</f>
        <v>1</v>
      </c>
      <c r="E1023" s="7" t="n">
        <f aca="false">1_Data_EDA!K1024</f>
        <v>399.980011</v>
      </c>
      <c r="F1023" s="7" t="n">
        <f aca="false">1_Data_EDA!L1024</f>
        <v>0</v>
      </c>
      <c r="G1023" s="8" t="n">
        <f aca="false">1_Data_EDA!M1024</f>
        <v>0</v>
      </c>
      <c r="H1023" s="6" t="n">
        <f aca="false">IF(1_Data_EDA!B1024="First Class",1,0)</f>
        <v>0</v>
      </c>
      <c r="I1023" s="6" t="n">
        <f aca="false">IF(1_Data_EDA!B1024="Second Class",1,0)</f>
        <v>0</v>
      </c>
      <c r="J1023" s="6" t="n">
        <f aca="false">IF(1_Data_EDA!B1024="Same Day",1,0)</f>
        <v>0</v>
      </c>
      <c r="K1023" s="6" t="n">
        <f aca="false">IF(1_Data_EDA!C1024="Corporate",1,0)</f>
        <v>1</v>
      </c>
      <c r="L1023" s="6" t="n">
        <f aca="false">IF(1_Data_EDA!C1024="Home Office",1,0)</f>
        <v>0</v>
      </c>
      <c r="M1023" s="6" t="n">
        <f aca="false">IF(1_Data_EDA!D1024="Europe",1,0)</f>
        <v>0</v>
      </c>
      <c r="N1023" s="6" t="n">
        <f aca="false">IF(1_Data_EDA!D1024="LATAM",1,0)</f>
        <v>1</v>
      </c>
      <c r="O1023" s="6" t="n">
        <f aca="false">IF(1_Data_EDA!D1024="Pacific Asia",1,0)</f>
        <v>0</v>
      </c>
      <c r="P1023" s="6" t="n">
        <f aca="false">IF(1_Data_EDA!D1024="USCA",1,0)</f>
        <v>0</v>
      </c>
      <c r="Q1023" s="6" t="n">
        <f aca="false">IF(C1023&gt;MEDIAN(C$5:C$8004),1,0)</f>
        <v>1</v>
      </c>
      <c r="R1023" s="6" t="n">
        <f aca="false">IF(D1023&gt;2,1,0)</f>
        <v>0</v>
      </c>
    </row>
    <row r="1024" customFormat="false" ht="15" hidden="false" customHeight="true" outlineLevel="0" collapsed="false">
      <c r="A1024" s="6" t="n">
        <f aca="false">1_Data_EDA!O1025</f>
        <v>1</v>
      </c>
      <c r="B1024" s="6" t="n">
        <f aca="false">1_Data_EDA!H1025</f>
        <v>4</v>
      </c>
      <c r="C1024" s="7" t="n">
        <f aca="false">1_Data_EDA!I1025</f>
        <v>59.99000168</v>
      </c>
      <c r="D1024" s="6" t="n">
        <f aca="false">1_Data_EDA!J1025</f>
        <v>4</v>
      </c>
      <c r="E1024" s="7" t="n">
        <f aca="false">1_Data_EDA!K1025</f>
        <v>239.9600067</v>
      </c>
      <c r="F1024" s="7" t="n">
        <f aca="false">1_Data_EDA!L1025</f>
        <v>0</v>
      </c>
      <c r="G1024" s="8" t="n">
        <f aca="false">1_Data_EDA!M1025</f>
        <v>0</v>
      </c>
      <c r="H1024" s="6" t="n">
        <f aca="false">IF(1_Data_EDA!B1025="First Class",1,0)</f>
        <v>0</v>
      </c>
      <c r="I1024" s="6" t="n">
        <f aca="false">IF(1_Data_EDA!B1025="Second Class",1,0)</f>
        <v>0</v>
      </c>
      <c r="J1024" s="6" t="n">
        <f aca="false">IF(1_Data_EDA!B1025="Same Day",1,0)</f>
        <v>0</v>
      </c>
      <c r="K1024" s="6" t="n">
        <f aca="false">IF(1_Data_EDA!C1025="Corporate",1,0)</f>
        <v>0</v>
      </c>
      <c r="L1024" s="6" t="n">
        <f aca="false">IF(1_Data_EDA!C1025="Home Office",1,0)</f>
        <v>0</v>
      </c>
      <c r="M1024" s="6" t="n">
        <f aca="false">IF(1_Data_EDA!D1025="Europe",1,0)</f>
        <v>1</v>
      </c>
      <c r="N1024" s="6" t="n">
        <f aca="false">IF(1_Data_EDA!D1025="LATAM",1,0)</f>
        <v>0</v>
      </c>
      <c r="O1024" s="6" t="n">
        <f aca="false">IF(1_Data_EDA!D1025="Pacific Asia",1,0)</f>
        <v>0</v>
      </c>
      <c r="P1024" s="6" t="n">
        <f aca="false">IF(1_Data_EDA!D1025="USCA",1,0)</f>
        <v>0</v>
      </c>
      <c r="Q1024" s="6" t="n">
        <f aca="false">IF(C1024&gt;MEDIAN(C$5:C$8004),1,0)</f>
        <v>0</v>
      </c>
      <c r="R1024" s="6" t="n">
        <f aca="false">IF(D1024&gt;2,1,0)</f>
        <v>1</v>
      </c>
    </row>
    <row r="1025" customFormat="false" ht="15" hidden="false" customHeight="true" outlineLevel="0" collapsed="false">
      <c r="A1025" s="6" t="n">
        <f aca="false">1_Data_EDA!O1026</f>
        <v>1</v>
      </c>
      <c r="B1025" s="6" t="n">
        <f aca="false">1_Data_EDA!H1026</f>
        <v>4</v>
      </c>
      <c r="C1025" s="7" t="n">
        <f aca="false">1_Data_EDA!I1026</f>
        <v>215.8200073</v>
      </c>
      <c r="D1025" s="6" t="n">
        <f aca="false">1_Data_EDA!J1026</f>
        <v>1</v>
      </c>
      <c r="E1025" s="7" t="n">
        <f aca="false">1_Data_EDA!K1026</f>
        <v>215.8200073</v>
      </c>
      <c r="F1025" s="7" t="n">
        <f aca="false">1_Data_EDA!L1026</f>
        <v>19.42000008</v>
      </c>
      <c r="G1025" s="8" t="n">
        <f aca="false">1_Data_EDA!M1026</f>
        <v>0.090000004</v>
      </c>
      <c r="H1025" s="6" t="n">
        <f aca="false">IF(1_Data_EDA!B1026="First Class",1,0)</f>
        <v>0</v>
      </c>
      <c r="I1025" s="6" t="n">
        <f aca="false">IF(1_Data_EDA!B1026="Second Class",1,0)</f>
        <v>0</v>
      </c>
      <c r="J1025" s="6" t="n">
        <f aca="false">IF(1_Data_EDA!B1026="Same Day",1,0)</f>
        <v>0</v>
      </c>
      <c r="K1025" s="6" t="n">
        <f aca="false">IF(1_Data_EDA!C1026="Corporate",1,0)</f>
        <v>0</v>
      </c>
      <c r="L1025" s="6" t="n">
        <f aca="false">IF(1_Data_EDA!C1026="Home Office",1,0)</f>
        <v>0</v>
      </c>
      <c r="M1025" s="6" t="n">
        <f aca="false">IF(1_Data_EDA!D1026="Europe",1,0)</f>
        <v>0</v>
      </c>
      <c r="N1025" s="6" t="n">
        <f aca="false">IF(1_Data_EDA!D1026="LATAM",1,0)</f>
        <v>0</v>
      </c>
      <c r="O1025" s="6" t="n">
        <f aca="false">IF(1_Data_EDA!D1026="Pacific Asia",1,0)</f>
        <v>1</v>
      </c>
      <c r="P1025" s="6" t="n">
        <f aca="false">IF(1_Data_EDA!D1026="USCA",1,0)</f>
        <v>0</v>
      </c>
      <c r="Q1025" s="6" t="n">
        <f aca="false">IF(C1025&gt;MEDIAN(C$5:C$8004),1,0)</f>
        <v>1</v>
      </c>
      <c r="R1025" s="6" t="n">
        <f aca="false">IF(D1025&gt;2,1,0)</f>
        <v>0</v>
      </c>
    </row>
    <row r="1026" customFormat="false" ht="15" hidden="false" customHeight="true" outlineLevel="0" collapsed="false">
      <c r="A1026" s="6" t="n">
        <f aca="false">1_Data_EDA!O1027</f>
        <v>0</v>
      </c>
      <c r="B1026" s="6" t="n">
        <f aca="false">1_Data_EDA!H1027</f>
        <v>0</v>
      </c>
      <c r="C1026" s="7" t="n">
        <f aca="false">1_Data_EDA!I1027</f>
        <v>59.99000168</v>
      </c>
      <c r="D1026" s="6" t="n">
        <f aca="false">1_Data_EDA!J1027</f>
        <v>2</v>
      </c>
      <c r="E1026" s="7" t="n">
        <f aca="false">1_Data_EDA!K1027</f>
        <v>119.9800034</v>
      </c>
      <c r="F1026" s="7" t="n">
        <f aca="false">1_Data_EDA!L1027</f>
        <v>6</v>
      </c>
      <c r="G1026" s="8" t="n">
        <f aca="false">1_Data_EDA!M1027</f>
        <v>0.050000001</v>
      </c>
      <c r="H1026" s="6" t="n">
        <f aca="false">IF(1_Data_EDA!B1027="First Class",1,0)</f>
        <v>0</v>
      </c>
      <c r="I1026" s="6" t="n">
        <f aca="false">IF(1_Data_EDA!B1027="Second Class",1,0)</f>
        <v>0</v>
      </c>
      <c r="J1026" s="6" t="n">
        <f aca="false">IF(1_Data_EDA!B1027="Same Day",1,0)</f>
        <v>1</v>
      </c>
      <c r="K1026" s="6" t="n">
        <f aca="false">IF(1_Data_EDA!C1027="Corporate",1,0)</f>
        <v>0</v>
      </c>
      <c r="L1026" s="6" t="n">
        <f aca="false">IF(1_Data_EDA!C1027="Home Office",1,0)</f>
        <v>0</v>
      </c>
      <c r="M1026" s="6" t="n">
        <f aca="false">IF(1_Data_EDA!D1027="Europe",1,0)</f>
        <v>0</v>
      </c>
      <c r="N1026" s="6" t="n">
        <f aca="false">IF(1_Data_EDA!D1027="LATAM",1,0)</f>
        <v>1</v>
      </c>
      <c r="O1026" s="6" t="n">
        <f aca="false">IF(1_Data_EDA!D1027="Pacific Asia",1,0)</f>
        <v>0</v>
      </c>
      <c r="P1026" s="6" t="n">
        <f aca="false">IF(1_Data_EDA!D1027="USCA",1,0)</f>
        <v>0</v>
      </c>
      <c r="Q1026" s="6" t="n">
        <f aca="false">IF(C1026&gt;MEDIAN(C$5:C$8004),1,0)</f>
        <v>0</v>
      </c>
      <c r="R1026" s="6" t="n">
        <f aca="false">IF(D1026&gt;2,1,0)</f>
        <v>0</v>
      </c>
    </row>
    <row r="1027" customFormat="false" ht="15" hidden="false" customHeight="true" outlineLevel="0" collapsed="false">
      <c r="A1027" s="6" t="n">
        <f aca="false">1_Data_EDA!O1028</f>
        <v>0</v>
      </c>
      <c r="B1027" s="6" t="n">
        <f aca="false">1_Data_EDA!H1028</f>
        <v>4</v>
      </c>
      <c r="C1027" s="7" t="n">
        <f aca="false">1_Data_EDA!I1028</f>
        <v>399.980011</v>
      </c>
      <c r="D1027" s="6" t="n">
        <f aca="false">1_Data_EDA!J1028</f>
        <v>1</v>
      </c>
      <c r="E1027" s="7" t="n">
        <f aca="false">1_Data_EDA!K1028</f>
        <v>399.980011</v>
      </c>
      <c r="F1027" s="7" t="n">
        <f aca="false">1_Data_EDA!L1028</f>
        <v>28</v>
      </c>
      <c r="G1027" s="8" t="n">
        <f aca="false">1_Data_EDA!M1028</f>
        <v>0.07</v>
      </c>
      <c r="H1027" s="6" t="n">
        <f aca="false">IF(1_Data_EDA!B1028="First Class",1,0)</f>
        <v>0</v>
      </c>
      <c r="I1027" s="6" t="n">
        <f aca="false">IF(1_Data_EDA!B1028="Second Class",1,0)</f>
        <v>0</v>
      </c>
      <c r="J1027" s="6" t="n">
        <f aca="false">IF(1_Data_EDA!B1028="Same Day",1,0)</f>
        <v>0</v>
      </c>
      <c r="K1027" s="6" t="n">
        <f aca="false">IF(1_Data_EDA!C1028="Corporate",1,0)</f>
        <v>1</v>
      </c>
      <c r="L1027" s="6" t="n">
        <f aca="false">IF(1_Data_EDA!C1028="Home Office",1,0)</f>
        <v>0</v>
      </c>
      <c r="M1027" s="6" t="n">
        <f aca="false">IF(1_Data_EDA!D1028="Europe",1,0)</f>
        <v>0</v>
      </c>
      <c r="N1027" s="6" t="n">
        <f aca="false">IF(1_Data_EDA!D1028="LATAM",1,0)</f>
        <v>1</v>
      </c>
      <c r="O1027" s="6" t="n">
        <f aca="false">IF(1_Data_EDA!D1028="Pacific Asia",1,0)</f>
        <v>0</v>
      </c>
      <c r="P1027" s="6" t="n">
        <f aca="false">IF(1_Data_EDA!D1028="USCA",1,0)</f>
        <v>0</v>
      </c>
      <c r="Q1027" s="6" t="n">
        <f aca="false">IF(C1027&gt;MEDIAN(C$5:C$8004),1,0)</f>
        <v>1</v>
      </c>
      <c r="R1027" s="6" t="n">
        <f aca="false">IF(D1027&gt;2,1,0)</f>
        <v>0</v>
      </c>
    </row>
    <row r="1028" customFormat="false" ht="15" hidden="false" customHeight="true" outlineLevel="0" collapsed="false">
      <c r="A1028" s="6" t="n">
        <f aca="false">1_Data_EDA!O1029</f>
        <v>1</v>
      </c>
      <c r="B1028" s="6" t="n">
        <f aca="false">1_Data_EDA!H1029</f>
        <v>2</v>
      </c>
      <c r="C1028" s="7" t="n">
        <f aca="false">1_Data_EDA!I1029</f>
        <v>49.97999954</v>
      </c>
      <c r="D1028" s="6" t="n">
        <f aca="false">1_Data_EDA!J1029</f>
        <v>3</v>
      </c>
      <c r="E1028" s="7" t="n">
        <f aca="false">1_Data_EDA!K1029</f>
        <v>149.9400024</v>
      </c>
      <c r="F1028" s="7" t="n">
        <f aca="false">1_Data_EDA!L1029</f>
        <v>8.25</v>
      </c>
      <c r="G1028" s="8" t="n">
        <f aca="false">1_Data_EDA!M1029</f>
        <v>0.059999999</v>
      </c>
      <c r="H1028" s="6" t="n">
        <f aca="false">IF(1_Data_EDA!B1029="First Class",1,0)</f>
        <v>0</v>
      </c>
      <c r="I1028" s="6" t="n">
        <f aca="false">IF(1_Data_EDA!B1029="Second Class",1,0)</f>
        <v>1</v>
      </c>
      <c r="J1028" s="6" t="n">
        <f aca="false">IF(1_Data_EDA!B1029="Same Day",1,0)</f>
        <v>0</v>
      </c>
      <c r="K1028" s="6" t="n">
        <f aca="false">IF(1_Data_EDA!C1029="Corporate",1,0)</f>
        <v>1</v>
      </c>
      <c r="L1028" s="6" t="n">
        <f aca="false">IF(1_Data_EDA!C1029="Home Office",1,0)</f>
        <v>0</v>
      </c>
      <c r="M1028" s="6" t="n">
        <f aca="false">IF(1_Data_EDA!D1029="Europe",1,0)</f>
        <v>1</v>
      </c>
      <c r="N1028" s="6" t="n">
        <f aca="false">IF(1_Data_EDA!D1029="LATAM",1,0)</f>
        <v>0</v>
      </c>
      <c r="O1028" s="6" t="n">
        <f aca="false">IF(1_Data_EDA!D1029="Pacific Asia",1,0)</f>
        <v>0</v>
      </c>
      <c r="P1028" s="6" t="n">
        <f aca="false">IF(1_Data_EDA!D1029="USCA",1,0)</f>
        <v>0</v>
      </c>
      <c r="Q1028" s="6" t="n">
        <f aca="false">IF(C1028&gt;MEDIAN(C$5:C$8004),1,0)</f>
        <v>0</v>
      </c>
      <c r="R1028" s="6" t="n">
        <f aca="false">IF(D1028&gt;2,1,0)</f>
        <v>1</v>
      </c>
    </row>
    <row r="1029" customFormat="false" ht="15" hidden="false" customHeight="true" outlineLevel="0" collapsed="false">
      <c r="A1029" s="6" t="n">
        <f aca="false">1_Data_EDA!O1030</f>
        <v>0</v>
      </c>
      <c r="B1029" s="6" t="n">
        <f aca="false">1_Data_EDA!H1030</f>
        <v>4</v>
      </c>
      <c r="C1029" s="7" t="n">
        <f aca="false">1_Data_EDA!I1030</f>
        <v>39.99000168</v>
      </c>
      <c r="D1029" s="6" t="n">
        <f aca="false">1_Data_EDA!J1030</f>
        <v>3</v>
      </c>
      <c r="E1029" s="7" t="n">
        <f aca="false">1_Data_EDA!K1030</f>
        <v>119.9700012</v>
      </c>
      <c r="F1029" s="7" t="n">
        <f aca="false">1_Data_EDA!L1030</f>
        <v>6</v>
      </c>
      <c r="G1029" s="8" t="n">
        <f aca="false">1_Data_EDA!M1030</f>
        <v>0.050000001</v>
      </c>
      <c r="H1029" s="6" t="n">
        <f aca="false">IF(1_Data_EDA!B1030="First Class",1,0)</f>
        <v>0</v>
      </c>
      <c r="I1029" s="6" t="n">
        <f aca="false">IF(1_Data_EDA!B1030="Second Class",1,0)</f>
        <v>0</v>
      </c>
      <c r="J1029" s="6" t="n">
        <f aca="false">IF(1_Data_EDA!B1030="Same Day",1,0)</f>
        <v>0</v>
      </c>
      <c r="K1029" s="6" t="n">
        <f aca="false">IF(1_Data_EDA!C1030="Corporate",1,0)</f>
        <v>0</v>
      </c>
      <c r="L1029" s="6" t="n">
        <f aca="false">IF(1_Data_EDA!C1030="Home Office",1,0)</f>
        <v>0</v>
      </c>
      <c r="M1029" s="6" t="n">
        <f aca="false">IF(1_Data_EDA!D1030="Europe",1,0)</f>
        <v>0</v>
      </c>
      <c r="N1029" s="6" t="n">
        <f aca="false">IF(1_Data_EDA!D1030="LATAM",1,0)</f>
        <v>0</v>
      </c>
      <c r="O1029" s="6" t="n">
        <f aca="false">IF(1_Data_EDA!D1030="Pacific Asia",1,0)</f>
        <v>0</v>
      </c>
      <c r="P1029" s="6" t="n">
        <f aca="false">IF(1_Data_EDA!D1030="USCA",1,0)</f>
        <v>1</v>
      </c>
      <c r="Q1029" s="6" t="n">
        <f aca="false">IF(C1029&gt;MEDIAN(C$5:C$8004),1,0)</f>
        <v>0</v>
      </c>
      <c r="R1029" s="6" t="n">
        <f aca="false">IF(D1029&gt;2,1,0)</f>
        <v>1</v>
      </c>
    </row>
    <row r="1030" customFormat="false" ht="15" hidden="false" customHeight="true" outlineLevel="0" collapsed="false">
      <c r="A1030" s="6" t="n">
        <f aca="false">1_Data_EDA!O1031</f>
        <v>1</v>
      </c>
      <c r="B1030" s="6" t="n">
        <f aca="false">1_Data_EDA!H1031</f>
        <v>2</v>
      </c>
      <c r="C1030" s="7" t="n">
        <f aca="false">1_Data_EDA!I1031</f>
        <v>59.99000168</v>
      </c>
      <c r="D1030" s="6" t="n">
        <f aca="false">1_Data_EDA!J1031</f>
        <v>3</v>
      </c>
      <c r="E1030" s="7" t="n">
        <f aca="false">1_Data_EDA!K1031</f>
        <v>179.9700012</v>
      </c>
      <c r="F1030" s="7" t="n">
        <f aca="false">1_Data_EDA!L1031</f>
        <v>32.38999939</v>
      </c>
      <c r="G1030" s="8" t="n">
        <f aca="false">1_Data_EDA!M1031</f>
        <v>0.180000007</v>
      </c>
      <c r="H1030" s="6" t="n">
        <f aca="false">IF(1_Data_EDA!B1031="First Class",1,0)</f>
        <v>0</v>
      </c>
      <c r="I1030" s="6" t="n">
        <f aca="false">IF(1_Data_EDA!B1031="Second Class",1,0)</f>
        <v>1</v>
      </c>
      <c r="J1030" s="6" t="n">
        <f aca="false">IF(1_Data_EDA!B1031="Same Day",1,0)</f>
        <v>0</v>
      </c>
      <c r="K1030" s="6" t="n">
        <f aca="false">IF(1_Data_EDA!C1031="Corporate",1,0)</f>
        <v>1</v>
      </c>
      <c r="L1030" s="6" t="n">
        <f aca="false">IF(1_Data_EDA!C1031="Home Office",1,0)</f>
        <v>0</v>
      </c>
      <c r="M1030" s="6" t="n">
        <f aca="false">IF(1_Data_EDA!D1031="Europe",1,0)</f>
        <v>1</v>
      </c>
      <c r="N1030" s="6" t="n">
        <f aca="false">IF(1_Data_EDA!D1031="LATAM",1,0)</f>
        <v>0</v>
      </c>
      <c r="O1030" s="6" t="n">
        <f aca="false">IF(1_Data_EDA!D1031="Pacific Asia",1,0)</f>
        <v>0</v>
      </c>
      <c r="P1030" s="6" t="n">
        <f aca="false">IF(1_Data_EDA!D1031="USCA",1,0)</f>
        <v>0</v>
      </c>
      <c r="Q1030" s="6" t="n">
        <f aca="false">IF(C1030&gt;MEDIAN(C$5:C$8004),1,0)</f>
        <v>0</v>
      </c>
      <c r="R1030" s="6" t="n">
        <f aca="false">IF(D1030&gt;2,1,0)</f>
        <v>1</v>
      </c>
    </row>
    <row r="1031" customFormat="false" ht="15" hidden="false" customHeight="true" outlineLevel="0" collapsed="false">
      <c r="A1031" s="6" t="n">
        <f aca="false">1_Data_EDA!O1032</f>
        <v>1</v>
      </c>
      <c r="B1031" s="6" t="n">
        <f aca="false">1_Data_EDA!H1032</f>
        <v>4</v>
      </c>
      <c r="C1031" s="7" t="n">
        <f aca="false">1_Data_EDA!I1032</f>
        <v>399.980011</v>
      </c>
      <c r="D1031" s="6" t="n">
        <f aca="false">1_Data_EDA!J1032</f>
        <v>1</v>
      </c>
      <c r="E1031" s="7" t="n">
        <f aca="false">1_Data_EDA!K1032</f>
        <v>399.980011</v>
      </c>
      <c r="F1031" s="7" t="n">
        <f aca="false">1_Data_EDA!L1032</f>
        <v>80</v>
      </c>
      <c r="G1031" s="8" t="n">
        <f aca="false">1_Data_EDA!M1032</f>
        <v>0.200000003</v>
      </c>
      <c r="H1031" s="6" t="n">
        <f aca="false">IF(1_Data_EDA!B1032="First Class",1,0)</f>
        <v>0</v>
      </c>
      <c r="I1031" s="6" t="n">
        <f aca="false">IF(1_Data_EDA!B1032="Second Class",1,0)</f>
        <v>0</v>
      </c>
      <c r="J1031" s="6" t="n">
        <f aca="false">IF(1_Data_EDA!B1032="Same Day",1,0)</f>
        <v>0</v>
      </c>
      <c r="K1031" s="6" t="n">
        <f aca="false">IF(1_Data_EDA!C1032="Corporate",1,0)</f>
        <v>1</v>
      </c>
      <c r="L1031" s="6" t="n">
        <f aca="false">IF(1_Data_EDA!C1032="Home Office",1,0)</f>
        <v>0</v>
      </c>
      <c r="M1031" s="6" t="n">
        <f aca="false">IF(1_Data_EDA!D1032="Europe",1,0)</f>
        <v>0</v>
      </c>
      <c r="N1031" s="6" t="n">
        <f aca="false">IF(1_Data_EDA!D1032="LATAM",1,0)</f>
        <v>0</v>
      </c>
      <c r="O1031" s="6" t="n">
        <f aca="false">IF(1_Data_EDA!D1032="Pacific Asia",1,0)</f>
        <v>1</v>
      </c>
      <c r="P1031" s="6" t="n">
        <f aca="false">IF(1_Data_EDA!D1032="USCA",1,0)</f>
        <v>0</v>
      </c>
      <c r="Q1031" s="6" t="n">
        <f aca="false">IF(C1031&gt;MEDIAN(C$5:C$8004),1,0)</f>
        <v>1</v>
      </c>
      <c r="R1031" s="6" t="n">
        <f aca="false">IF(D1031&gt;2,1,0)</f>
        <v>0</v>
      </c>
    </row>
    <row r="1032" customFormat="false" ht="15" hidden="false" customHeight="true" outlineLevel="0" collapsed="false">
      <c r="A1032" s="6" t="n">
        <f aca="false">1_Data_EDA!O1033</f>
        <v>1</v>
      </c>
      <c r="B1032" s="6" t="n">
        <f aca="false">1_Data_EDA!H1033</f>
        <v>4</v>
      </c>
      <c r="C1032" s="7" t="n">
        <f aca="false">1_Data_EDA!I1033</f>
        <v>99.98999786</v>
      </c>
      <c r="D1032" s="6" t="n">
        <f aca="false">1_Data_EDA!J1033</f>
        <v>4</v>
      </c>
      <c r="E1032" s="7" t="n">
        <f aca="false">1_Data_EDA!K1033</f>
        <v>399.9599915</v>
      </c>
      <c r="F1032" s="7" t="n">
        <f aca="false">1_Data_EDA!L1033</f>
        <v>40</v>
      </c>
      <c r="G1032" s="8" t="n">
        <f aca="false">1_Data_EDA!M1033</f>
        <v>0.100000001</v>
      </c>
      <c r="H1032" s="6" t="n">
        <f aca="false">IF(1_Data_EDA!B1033="First Class",1,0)</f>
        <v>0</v>
      </c>
      <c r="I1032" s="6" t="n">
        <f aca="false">IF(1_Data_EDA!B1033="Second Class",1,0)</f>
        <v>0</v>
      </c>
      <c r="J1032" s="6" t="n">
        <f aca="false">IF(1_Data_EDA!B1033="Same Day",1,0)</f>
        <v>0</v>
      </c>
      <c r="K1032" s="6" t="n">
        <f aca="false">IF(1_Data_EDA!C1033="Corporate",1,0)</f>
        <v>0</v>
      </c>
      <c r="L1032" s="6" t="n">
        <f aca="false">IF(1_Data_EDA!C1033="Home Office",1,0)</f>
        <v>1</v>
      </c>
      <c r="M1032" s="6" t="n">
        <f aca="false">IF(1_Data_EDA!D1033="Europe",1,0)</f>
        <v>0</v>
      </c>
      <c r="N1032" s="6" t="n">
        <f aca="false">IF(1_Data_EDA!D1033="LATAM",1,0)</f>
        <v>0</v>
      </c>
      <c r="O1032" s="6" t="n">
        <f aca="false">IF(1_Data_EDA!D1033="Pacific Asia",1,0)</f>
        <v>0</v>
      </c>
      <c r="P1032" s="6" t="n">
        <f aca="false">IF(1_Data_EDA!D1033="USCA",1,0)</f>
        <v>1</v>
      </c>
      <c r="Q1032" s="6" t="n">
        <f aca="false">IF(C1032&gt;MEDIAN(C$5:C$8004),1,0)</f>
        <v>1</v>
      </c>
      <c r="R1032" s="6" t="n">
        <f aca="false">IF(D1032&gt;2,1,0)</f>
        <v>1</v>
      </c>
    </row>
    <row r="1033" customFormat="false" ht="15" hidden="false" customHeight="true" outlineLevel="0" collapsed="false">
      <c r="A1033" s="6" t="n">
        <f aca="false">1_Data_EDA!O1034</f>
        <v>0</v>
      </c>
      <c r="B1033" s="6" t="n">
        <f aca="false">1_Data_EDA!H1034</f>
        <v>4</v>
      </c>
      <c r="C1033" s="7" t="n">
        <f aca="false">1_Data_EDA!I1034</f>
        <v>299.980011</v>
      </c>
      <c r="D1033" s="6" t="n">
        <f aca="false">1_Data_EDA!J1034</f>
        <v>1</v>
      </c>
      <c r="E1033" s="7" t="n">
        <f aca="false">1_Data_EDA!K1034</f>
        <v>299.980011</v>
      </c>
      <c r="F1033" s="7" t="n">
        <f aca="false">1_Data_EDA!L1034</f>
        <v>12</v>
      </c>
      <c r="G1033" s="8" t="n">
        <f aca="false">1_Data_EDA!M1034</f>
        <v>0.039999999</v>
      </c>
      <c r="H1033" s="6" t="n">
        <f aca="false">IF(1_Data_EDA!B1034="First Class",1,0)</f>
        <v>0</v>
      </c>
      <c r="I1033" s="6" t="n">
        <f aca="false">IF(1_Data_EDA!B1034="Second Class",1,0)</f>
        <v>0</v>
      </c>
      <c r="J1033" s="6" t="n">
        <f aca="false">IF(1_Data_EDA!B1034="Same Day",1,0)</f>
        <v>0</v>
      </c>
      <c r="K1033" s="6" t="n">
        <f aca="false">IF(1_Data_EDA!C1034="Corporate",1,0)</f>
        <v>0</v>
      </c>
      <c r="L1033" s="6" t="n">
        <f aca="false">IF(1_Data_EDA!C1034="Home Office",1,0)</f>
        <v>1</v>
      </c>
      <c r="M1033" s="6" t="n">
        <f aca="false">IF(1_Data_EDA!D1034="Europe",1,0)</f>
        <v>0</v>
      </c>
      <c r="N1033" s="6" t="n">
        <f aca="false">IF(1_Data_EDA!D1034="LATAM",1,0)</f>
        <v>0</v>
      </c>
      <c r="O1033" s="6" t="n">
        <f aca="false">IF(1_Data_EDA!D1034="Pacific Asia",1,0)</f>
        <v>1</v>
      </c>
      <c r="P1033" s="6" t="n">
        <f aca="false">IF(1_Data_EDA!D1034="USCA",1,0)</f>
        <v>0</v>
      </c>
      <c r="Q1033" s="6" t="n">
        <f aca="false">IF(C1033&gt;MEDIAN(C$5:C$8004),1,0)</f>
        <v>1</v>
      </c>
      <c r="R1033" s="6" t="n">
        <f aca="false">IF(D1033&gt;2,1,0)</f>
        <v>0</v>
      </c>
    </row>
    <row r="1034" customFormat="false" ht="15" hidden="false" customHeight="true" outlineLevel="0" collapsed="false">
      <c r="A1034" s="6" t="n">
        <f aca="false">1_Data_EDA!O1035</f>
        <v>0</v>
      </c>
      <c r="B1034" s="6" t="n">
        <f aca="false">1_Data_EDA!H1035</f>
        <v>4</v>
      </c>
      <c r="C1034" s="7" t="n">
        <f aca="false">1_Data_EDA!I1035</f>
        <v>299.980011</v>
      </c>
      <c r="D1034" s="6" t="n">
        <f aca="false">1_Data_EDA!J1035</f>
        <v>1</v>
      </c>
      <c r="E1034" s="7" t="n">
        <f aca="false">1_Data_EDA!K1035</f>
        <v>299.980011</v>
      </c>
      <c r="F1034" s="7" t="n">
        <f aca="false">1_Data_EDA!L1035</f>
        <v>45</v>
      </c>
      <c r="G1034" s="8" t="n">
        <f aca="false">1_Data_EDA!M1035</f>
        <v>0.150000006</v>
      </c>
      <c r="H1034" s="6" t="n">
        <f aca="false">IF(1_Data_EDA!B1035="First Class",1,0)</f>
        <v>0</v>
      </c>
      <c r="I1034" s="6" t="n">
        <f aca="false">IF(1_Data_EDA!B1035="Second Class",1,0)</f>
        <v>0</v>
      </c>
      <c r="J1034" s="6" t="n">
        <f aca="false">IF(1_Data_EDA!B1035="Same Day",1,0)</f>
        <v>0</v>
      </c>
      <c r="K1034" s="6" t="n">
        <f aca="false">IF(1_Data_EDA!C1035="Corporate",1,0)</f>
        <v>0</v>
      </c>
      <c r="L1034" s="6" t="n">
        <f aca="false">IF(1_Data_EDA!C1035="Home Office",1,0)</f>
        <v>0</v>
      </c>
      <c r="M1034" s="6" t="n">
        <f aca="false">IF(1_Data_EDA!D1035="Europe",1,0)</f>
        <v>1</v>
      </c>
      <c r="N1034" s="6" t="n">
        <f aca="false">IF(1_Data_EDA!D1035="LATAM",1,0)</f>
        <v>0</v>
      </c>
      <c r="O1034" s="6" t="n">
        <f aca="false">IF(1_Data_EDA!D1035="Pacific Asia",1,0)</f>
        <v>0</v>
      </c>
      <c r="P1034" s="6" t="n">
        <f aca="false">IF(1_Data_EDA!D1035="USCA",1,0)</f>
        <v>0</v>
      </c>
      <c r="Q1034" s="6" t="n">
        <f aca="false">IF(C1034&gt;MEDIAN(C$5:C$8004),1,0)</f>
        <v>1</v>
      </c>
      <c r="R1034" s="6" t="n">
        <f aca="false">IF(D1034&gt;2,1,0)</f>
        <v>0</v>
      </c>
    </row>
    <row r="1035" customFormat="false" ht="15" hidden="false" customHeight="true" outlineLevel="0" collapsed="false">
      <c r="A1035" s="6" t="n">
        <f aca="false">1_Data_EDA!O1036</f>
        <v>1</v>
      </c>
      <c r="B1035" s="6" t="n">
        <f aca="false">1_Data_EDA!H1036</f>
        <v>2</v>
      </c>
      <c r="C1035" s="7" t="n">
        <f aca="false">1_Data_EDA!I1036</f>
        <v>299.980011</v>
      </c>
      <c r="D1035" s="6" t="n">
        <f aca="false">1_Data_EDA!J1036</f>
        <v>1</v>
      </c>
      <c r="E1035" s="7" t="n">
        <f aca="false">1_Data_EDA!K1036</f>
        <v>299.980011</v>
      </c>
      <c r="F1035" s="7" t="n">
        <f aca="false">1_Data_EDA!L1036</f>
        <v>15</v>
      </c>
      <c r="G1035" s="8" t="n">
        <f aca="false">1_Data_EDA!M1036</f>
        <v>0.050000001</v>
      </c>
      <c r="H1035" s="6" t="n">
        <f aca="false">IF(1_Data_EDA!B1036="First Class",1,0)</f>
        <v>0</v>
      </c>
      <c r="I1035" s="6" t="n">
        <f aca="false">IF(1_Data_EDA!B1036="Second Class",1,0)</f>
        <v>1</v>
      </c>
      <c r="J1035" s="6" t="n">
        <f aca="false">IF(1_Data_EDA!B1036="Same Day",1,0)</f>
        <v>0</v>
      </c>
      <c r="K1035" s="6" t="n">
        <f aca="false">IF(1_Data_EDA!C1036="Corporate",1,0)</f>
        <v>1</v>
      </c>
      <c r="L1035" s="6" t="n">
        <f aca="false">IF(1_Data_EDA!C1036="Home Office",1,0)</f>
        <v>0</v>
      </c>
      <c r="M1035" s="6" t="n">
        <f aca="false">IF(1_Data_EDA!D1036="Europe",1,0)</f>
        <v>0</v>
      </c>
      <c r="N1035" s="6" t="n">
        <f aca="false">IF(1_Data_EDA!D1036="LATAM",1,0)</f>
        <v>0</v>
      </c>
      <c r="O1035" s="6" t="n">
        <f aca="false">IF(1_Data_EDA!D1036="Pacific Asia",1,0)</f>
        <v>0</v>
      </c>
      <c r="P1035" s="6" t="n">
        <f aca="false">IF(1_Data_EDA!D1036="USCA",1,0)</f>
        <v>1</v>
      </c>
      <c r="Q1035" s="6" t="n">
        <f aca="false">IF(C1035&gt;MEDIAN(C$5:C$8004),1,0)</f>
        <v>1</v>
      </c>
      <c r="R1035" s="6" t="n">
        <f aca="false">IF(D1035&gt;2,1,0)</f>
        <v>0</v>
      </c>
    </row>
    <row r="1036" customFormat="false" ht="15" hidden="false" customHeight="true" outlineLevel="0" collapsed="false">
      <c r="A1036" s="6" t="n">
        <f aca="false">1_Data_EDA!O1037</f>
        <v>0</v>
      </c>
      <c r="B1036" s="6" t="n">
        <f aca="false">1_Data_EDA!H1037</f>
        <v>4</v>
      </c>
      <c r="C1036" s="7" t="n">
        <f aca="false">1_Data_EDA!I1037</f>
        <v>50</v>
      </c>
      <c r="D1036" s="6" t="n">
        <f aca="false">1_Data_EDA!J1037</f>
        <v>5</v>
      </c>
      <c r="E1036" s="7" t="n">
        <f aca="false">1_Data_EDA!K1037</f>
        <v>250</v>
      </c>
      <c r="F1036" s="7" t="n">
        <f aca="false">1_Data_EDA!L1037</f>
        <v>17.5</v>
      </c>
      <c r="G1036" s="8" t="n">
        <f aca="false">1_Data_EDA!M1037</f>
        <v>0.07</v>
      </c>
      <c r="H1036" s="6" t="n">
        <f aca="false">IF(1_Data_EDA!B1037="First Class",1,0)</f>
        <v>0</v>
      </c>
      <c r="I1036" s="6" t="n">
        <f aca="false">IF(1_Data_EDA!B1037="Second Class",1,0)</f>
        <v>0</v>
      </c>
      <c r="J1036" s="6" t="n">
        <f aca="false">IF(1_Data_EDA!B1037="Same Day",1,0)</f>
        <v>0</v>
      </c>
      <c r="K1036" s="6" t="n">
        <f aca="false">IF(1_Data_EDA!C1037="Corporate",1,0)</f>
        <v>1</v>
      </c>
      <c r="L1036" s="6" t="n">
        <f aca="false">IF(1_Data_EDA!C1037="Home Office",1,0)</f>
        <v>0</v>
      </c>
      <c r="M1036" s="6" t="n">
        <f aca="false">IF(1_Data_EDA!D1037="Europe",1,0)</f>
        <v>0</v>
      </c>
      <c r="N1036" s="6" t="n">
        <f aca="false">IF(1_Data_EDA!D1037="LATAM",1,0)</f>
        <v>0</v>
      </c>
      <c r="O1036" s="6" t="n">
        <f aca="false">IF(1_Data_EDA!D1037="Pacific Asia",1,0)</f>
        <v>0</v>
      </c>
      <c r="P1036" s="6" t="n">
        <f aca="false">IF(1_Data_EDA!D1037="USCA",1,0)</f>
        <v>0</v>
      </c>
      <c r="Q1036" s="6" t="n">
        <f aca="false">IF(C1036&gt;MEDIAN(C$5:C$8004),1,0)</f>
        <v>0</v>
      </c>
      <c r="R1036" s="6" t="n">
        <f aca="false">IF(D1036&gt;2,1,0)</f>
        <v>1</v>
      </c>
    </row>
    <row r="1037" customFormat="false" ht="15" hidden="false" customHeight="true" outlineLevel="0" collapsed="false">
      <c r="A1037" s="6" t="n">
        <f aca="false">1_Data_EDA!O1038</f>
        <v>1</v>
      </c>
      <c r="B1037" s="6" t="n">
        <f aca="false">1_Data_EDA!H1038</f>
        <v>4</v>
      </c>
      <c r="C1037" s="7" t="n">
        <f aca="false">1_Data_EDA!I1038</f>
        <v>99.98999786</v>
      </c>
      <c r="D1037" s="6" t="n">
        <f aca="false">1_Data_EDA!J1038</f>
        <v>1</v>
      </c>
      <c r="E1037" s="7" t="n">
        <f aca="false">1_Data_EDA!K1038</f>
        <v>99.98999786</v>
      </c>
      <c r="F1037" s="7" t="n">
        <f aca="false">1_Data_EDA!L1038</f>
        <v>15</v>
      </c>
      <c r="G1037" s="8" t="n">
        <f aca="false">1_Data_EDA!M1038</f>
        <v>0.150000006</v>
      </c>
      <c r="H1037" s="6" t="n">
        <f aca="false">IF(1_Data_EDA!B1038="First Class",1,0)</f>
        <v>0</v>
      </c>
      <c r="I1037" s="6" t="n">
        <f aca="false">IF(1_Data_EDA!B1038="Second Class",1,0)</f>
        <v>0</v>
      </c>
      <c r="J1037" s="6" t="n">
        <f aca="false">IF(1_Data_EDA!B1038="Same Day",1,0)</f>
        <v>0</v>
      </c>
      <c r="K1037" s="6" t="n">
        <f aca="false">IF(1_Data_EDA!C1038="Corporate",1,0)</f>
        <v>1</v>
      </c>
      <c r="L1037" s="6" t="n">
        <f aca="false">IF(1_Data_EDA!C1038="Home Office",1,0)</f>
        <v>0</v>
      </c>
      <c r="M1037" s="6" t="n">
        <f aca="false">IF(1_Data_EDA!D1038="Europe",1,0)</f>
        <v>1</v>
      </c>
      <c r="N1037" s="6" t="n">
        <f aca="false">IF(1_Data_EDA!D1038="LATAM",1,0)</f>
        <v>0</v>
      </c>
      <c r="O1037" s="6" t="n">
        <f aca="false">IF(1_Data_EDA!D1038="Pacific Asia",1,0)</f>
        <v>0</v>
      </c>
      <c r="P1037" s="6" t="n">
        <f aca="false">IF(1_Data_EDA!D1038="USCA",1,0)</f>
        <v>0</v>
      </c>
      <c r="Q1037" s="6" t="n">
        <f aca="false">IF(C1037&gt;MEDIAN(C$5:C$8004),1,0)</f>
        <v>1</v>
      </c>
      <c r="R1037" s="6" t="n">
        <f aca="false">IF(D1037&gt;2,1,0)</f>
        <v>0</v>
      </c>
    </row>
    <row r="1038" customFormat="false" ht="15" hidden="false" customHeight="true" outlineLevel="0" collapsed="false">
      <c r="A1038" s="6" t="n">
        <f aca="false">1_Data_EDA!O1039</f>
        <v>0</v>
      </c>
      <c r="B1038" s="6" t="n">
        <f aca="false">1_Data_EDA!H1039</f>
        <v>0</v>
      </c>
      <c r="C1038" s="7" t="n">
        <f aca="false">1_Data_EDA!I1039</f>
        <v>399.980011</v>
      </c>
      <c r="D1038" s="6" t="n">
        <f aca="false">1_Data_EDA!J1039</f>
        <v>1</v>
      </c>
      <c r="E1038" s="7" t="n">
        <f aca="false">1_Data_EDA!K1039</f>
        <v>399.980011</v>
      </c>
      <c r="F1038" s="7" t="n">
        <f aca="false">1_Data_EDA!L1039</f>
        <v>64</v>
      </c>
      <c r="G1038" s="8" t="n">
        <f aca="false">1_Data_EDA!M1039</f>
        <v>0.159999996</v>
      </c>
      <c r="H1038" s="6" t="n">
        <f aca="false">IF(1_Data_EDA!B1039="First Class",1,0)</f>
        <v>0</v>
      </c>
      <c r="I1038" s="6" t="n">
        <f aca="false">IF(1_Data_EDA!B1039="Second Class",1,0)</f>
        <v>0</v>
      </c>
      <c r="J1038" s="6" t="n">
        <f aca="false">IF(1_Data_EDA!B1039="Same Day",1,0)</f>
        <v>1</v>
      </c>
      <c r="K1038" s="6" t="n">
        <f aca="false">IF(1_Data_EDA!C1039="Corporate",1,0)</f>
        <v>0</v>
      </c>
      <c r="L1038" s="6" t="n">
        <f aca="false">IF(1_Data_EDA!C1039="Home Office",1,0)</f>
        <v>0</v>
      </c>
      <c r="M1038" s="6" t="n">
        <f aca="false">IF(1_Data_EDA!D1039="Europe",1,0)</f>
        <v>1</v>
      </c>
      <c r="N1038" s="6" t="n">
        <f aca="false">IF(1_Data_EDA!D1039="LATAM",1,0)</f>
        <v>0</v>
      </c>
      <c r="O1038" s="6" t="n">
        <f aca="false">IF(1_Data_EDA!D1039="Pacific Asia",1,0)</f>
        <v>0</v>
      </c>
      <c r="P1038" s="6" t="n">
        <f aca="false">IF(1_Data_EDA!D1039="USCA",1,0)</f>
        <v>0</v>
      </c>
      <c r="Q1038" s="6" t="n">
        <f aca="false">IF(C1038&gt;MEDIAN(C$5:C$8004),1,0)</f>
        <v>1</v>
      </c>
      <c r="R1038" s="6" t="n">
        <f aca="false">IF(D1038&gt;2,1,0)</f>
        <v>0</v>
      </c>
    </row>
    <row r="1039" customFormat="false" ht="15" hidden="false" customHeight="true" outlineLevel="0" collapsed="false">
      <c r="A1039" s="6" t="n">
        <f aca="false">1_Data_EDA!O1040</f>
        <v>1</v>
      </c>
      <c r="B1039" s="6" t="n">
        <f aca="false">1_Data_EDA!H1040</f>
        <v>4</v>
      </c>
      <c r="C1039" s="7" t="n">
        <f aca="false">1_Data_EDA!I1040</f>
        <v>129.9900055</v>
      </c>
      <c r="D1039" s="6" t="n">
        <f aca="false">1_Data_EDA!J1040</f>
        <v>1</v>
      </c>
      <c r="E1039" s="7" t="n">
        <f aca="false">1_Data_EDA!K1040</f>
        <v>129.9900055</v>
      </c>
      <c r="F1039" s="7" t="n">
        <f aca="false">1_Data_EDA!L1040</f>
        <v>1.299999952</v>
      </c>
      <c r="G1039" s="8" t="n">
        <f aca="false">1_Data_EDA!M1040</f>
        <v>0.01</v>
      </c>
      <c r="H1039" s="6" t="n">
        <f aca="false">IF(1_Data_EDA!B1040="First Class",1,0)</f>
        <v>0</v>
      </c>
      <c r="I1039" s="6" t="n">
        <f aca="false">IF(1_Data_EDA!B1040="Second Class",1,0)</f>
        <v>0</v>
      </c>
      <c r="J1039" s="6" t="n">
        <f aca="false">IF(1_Data_EDA!B1040="Same Day",1,0)</f>
        <v>0</v>
      </c>
      <c r="K1039" s="6" t="n">
        <f aca="false">IF(1_Data_EDA!C1040="Corporate",1,0)</f>
        <v>0</v>
      </c>
      <c r="L1039" s="6" t="n">
        <f aca="false">IF(1_Data_EDA!C1040="Home Office",1,0)</f>
        <v>0</v>
      </c>
      <c r="M1039" s="6" t="n">
        <f aca="false">IF(1_Data_EDA!D1040="Europe",1,0)</f>
        <v>0</v>
      </c>
      <c r="N1039" s="6" t="n">
        <f aca="false">IF(1_Data_EDA!D1040="LATAM",1,0)</f>
        <v>0</v>
      </c>
      <c r="O1039" s="6" t="n">
        <f aca="false">IF(1_Data_EDA!D1040="Pacific Asia",1,0)</f>
        <v>0</v>
      </c>
      <c r="P1039" s="6" t="n">
        <f aca="false">IF(1_Data_EDA!D1040="USCA",1,0)</f>
        <v>1</v>
      </c>
      <c r="Q1039" s="6" t="n">
        <f aca="false">IF(C1039&gt;MEDIAN(C$5:C$8004),1,0)</f>
        <v>1</v>
      </c>
      <c r="R1039" s="6" t="n">
        <f aca="false">IF(D1039&gt;2,1,0)</f>
        <v>0</v>
      </c>
    </row>
    <row r="1040" customFormat="false" ht="15" hidden="false" customHeight="true" outlineLevel="0" collapsed="false">
      <c r="A1040" s="6" t="n">
        <f aca="false">1_Data_EDA!O1041</f>
        <v>1</v>
      </c>
      <c r="B1040" s="6" t="n">
        <f aca="false">1_Data_EDA!H1041</f>
        <v>1</v>
      </c>
      <c r="C1040" s="7" t="n">
        <f aca="false">1_Data_EDA!I1041</f>
        <v>129.9900055</v>
      </c>
      <c r="D1040" s="6" t="n">
        <f aca="false">1_Data_EDA!J1041</f>
        <v>1</v>
      </c>
      <c r="E1040" s="7" t="n">
        <f aca="false">1_Data_EDA!K1041</f>
        <v>129.9900055</v>
      </c>
      <c r="F1040" s="7" t="n">
        <f aca="false">1_Data_EDA!L1041</f>
        <v>1.299999952</v>
      </c>
      <c r="G1040" s="8" t="n">
        <f aca="false">1_Data_EDA!M1041</f>
        <v>0.01</v>
      </c>
      <c r="H1040" s="6" t="n">
        <f aca="false">IF(1_Data_EDA!B1041="First Class",1,0)</f>
        <v>1</v>
      </c>
      <c r="I1040" s="6" t="n">
        <f aca="false">IF(1_Data_EDA!B1041="Second Class",1,0)</f>
        <v>0</v>
      </c>
      <c r="J1040" s="6" t="n">
        <f aca="false">IF(1_Data_EDA!B1041="Same Day",1,0)</f>
        <v>0</v>
      </c>
      <c r="K1040" s="6" t="n">
        <f aca="false">IF(1_Data_EDA!C1041="Corporate",1,0)</f>
        <v>0</v>
      </c>
      <c r="L1040" s="6" t="n">
        <f aca="false">IF(1_Data_EDA!C1041="Home Office",1,0)</f>
        <v>0</v>
      </c>
      <c r="M1040" s="6" t="n">
        <f aca="false">IF(1_Data_EDA!D1041="Europe",1,0)</f>
        <v>0</v>
      </c>
      <c r="N1040" s="6" t="n">
        <f aca="false">IF(1_Data_EDA!D1041="LATAM",1,0)</f>
        <v>0</v>
      </c>
      <c r="O1040" s="6" t="n">
        <f aca="false">IF(1_Data_EDA!D1041="Pacific Asia",1,0)</f>
        <v>0</v>
      </c>
      <c r="P1040" s="6" t="n">
        <f aca="false">IF(1_Data_EDA!D1041="USCA",1,0)</f>
        <v>0</v>
      </c>
      <c r="Q1040" s="6" t="n">
        <f aca="false">IF(C1040&gt;MEDIAN(C$5:C$8004),1,0)</f>
        <v>1</v>
      </c>
      <c r="R1040" s="6" t="n">
        <f aca="false">IF(D1040&gt;2,1,0)</f>
        <v>0</v>
      </c>
    </row>
    <row r="1041" customFormat="false" ht="15" hidden="false" customHeight="true" outlineLevel="0" collapsed="false">
      <c r="A1041" s="6" t="n">
        <f aca="false">1_Data_EDA!O1042</f>
        <v>0</v>
      </c>
      <c r="B1041" s="6" t="n">
        <f aca="false">1_Data_EDA!H1042</f>
        <v>4</v>
      </c>
      <c r="C1041" s="7" t="n">
        <f aca="false">1_Data_EDA!I1042</f>
        <v>129.9900055</v>
      </c>
      <c r="D1041" s="6" t="n">
        <f aca="false">1_Data_EDA!J1042</f>
        <v>1</v>
      </c>
      <c r="E1041" s="7" t="n">
        <f aca="false">1_Data_EDA!K1042</f>
        <v>129.9900055</v>
      </c>
      <c r="F1041" s="7" t="n">
        <f aca="false">1_Data_EDA!L1042</f>
        <v>16.89999962</v>
      </c>
      <c r="G1041" s="8" t="n">
        <f aca="false">1_Data_EDA!M1042</f>
        <v>0.129999995</v>
      </c>
      <c r="H1041" s="6" t="n">
        <f aca="false">IF(1_Data_EDA!B1042="First Class",1,0)</f>
        <v>0</v>
      </c>
      <c r="I1041" s="6" t="n">
        <f aca="false">IF(1_Data_EDA!B1042="Second Class",1,0)</f>
        <v>0</v>
      </c>
      <c r="J1041" s="6" t="n">
        <f aca="false">IF(1_Data_EDA!B1042="Same Day",1,0)</f>
        <v>0</v>
      </c>
      <c r="K1041" s="6" t="n">
        <f aca="false">IF(1_Data_EDA!C1042="Corporate",1,0)</f>
        <v>0</v>
      </c>
      <c r="L1041" s="6" t="n">
        <f aca="false">IF(1_Data_EDA!C1042="Home Office",1,0)</f>
        <v>0</v>
      </c>
      <c r="M1041" s="6" t="n">
        <f aca="false">IF(1_Data_EDA!D1042="Europe",1,0)</f>
        <v>0</v>
      </c>
      <c r="N1041" s="6" t="n">
        <f aca="false">IF(1_Data_EDA!D1042="LATAM",1,0)</f>
        <v>1</v>
      </c>
      <c r="O1041" s="6" t="n">
        <f aca="false">IF(1_Data_EDA!D1042="Pacific Asia",1,0)</f>
        <v>0</v>
      </c>
      <c r="P1041" s="6" t="n">
        <f aca="false">IF(1_Data_EDA!D1042="USCA",1,0)</f>
        <v>0</v>
      </c>
      <c r="Q1041" s="6" t="n">
        <f aca="false">IF(C1041&gt;MEDIAN(C$5:C$8004),1,0)</f>
        <v>1</v>
      </c>
      <c r="R1041" s="6" t="n">
        <f aca="false">IF(D1041&gt;2,1,0)</f>
        <v>0</v>
      </c>
    </row>
    <row r="1042" customFormat="false" ht="15" hidden="false" customHeight="true" outlineLevel="0" collapsed="false">
      <c r="A1042" s="6" t="n">
        <f aca="false">1_Data_EDA!O1043</f>
        <v>1</v>
      </c>
      <c r="B1042" s="6" t="n">
        <f aca="false">1_Data_EDA!H1043</f>
        <v>4</v>
      </c>
      <c r="C1042" s="7" t="n">
        <f aca="false">1_Data_EDA!I1043</f>
        <v>59.99000168</v>
      </c>
      <c r="D1042" s="6" t="n">
        <f aca="false">1_Data_EDA!J1043</f>
        <v>3</v>
      </c>
      <c r="E1042" s="7" t="n">
        <f aca="false">1_Data_EDA!K1043</f>
        <v>179.9700012</v>
      </c>
      <c r="F1042" s="7" t="n">
        <f aca="false">1_Data_EDA!L1043</f>
        <v>21.60000038</v>
      </c>
      <c r="G1042" s="8" t="n">
        <f aca="false">1_Data_EDA!M1043</f>
        <v>0.119999997</v>
      </c>
      <c r="H1042" s="6" t="n">
        <f aca="false">IF(1_Data_EDA!B1043="First Class",1,0)</f>
        <v>0</v>
      </c>
      <c r="I1042" s="6" t="n">
        <f aca="false">IF(1_Data_EDA!B1043="Second Class",1,0)</f>
        <v>0</v>
      </c>
      <c r="J1042" s="6" t="n">
        <f aca="false">IF(1_Data_EDA!B1043="Same Day",1,0)</f>
        <v>0</v>
      </c>
      <c r="K1042" s="6" t="n">
        <f aca="false">IF(1_Data_EDA!C1043="Corporate",1,0)</f>
        <v>0</v>
      </c>
      <c r="L1042" s="6" t="n">
        <f aca="false">IF(1_Data_EDA!C1043="Home Office",1,0)</f>
        <v>0</v>
      </c>
      <c r="M1042" s="6" t="n">
        <f aca="false">IF(1_Data_EDA!D1043="Europe",1,0)</f>
        <v>1</v>
      </c>
      <c r="N1042" s="6" t="n">
        <f aca="false">IF(1_Data_EDA!D1043="LATAM",1,0)</f>
        <v>0</v>
      </c>
      <c r="O1042" s="6" t="n">
        <f aca="false">IF(1_Data_EDA!D1043="Pacific Asia",1,0)</f>
        <v>0</v>
      </c>
      <c r="P1042" s="6" t="n">
        <f aca="false">IF(1_Data_EDA!D1043="USCA",1,0)</f>
        <v>0</v>
      </c>
      <c r="Q1042" s="6" t="n">
        <f aca="false">IF(C1042&gt;MEDIAN(C$5:C$8004),1,0)</f>
        <v>0</v>
      </c>
      <c r="R1042" s="6" t="n">
        <f aca="false">IF(D1042&gt;2,1,0)</f>
        <v>1</v>
      </c>
    </row>
    <row r="1043" customFormat="false" ht="15" hidden="false" customHeight="true" outlineLevel="0" collapsed="false">
      <c r="A1043" s="6" t="n">
        <f aca="false">1_Data_EDA!O1044</f>
        <v>0</v>
      </c>
      <c r="B1043" s="6" t="n">
        <f aca="false">1_Data_EDA!H1044</f>
        <v>4</v>
      </c>
      <c r="C1043" s="7" t="n">
        <f aca="false">1_Data_EDA!I1044</f>
        <v>59.99000168</v>
      </c>
      <c r="D1043" s="6" t="n">
        <f aca="false">1_Data_EDA!J1044</f>
        <v>5</v>
      </c>
      <c r="E1043" s="7" t="n">
        <f aca="false">1_Data_EDA!K1044</f>
        <v>299.9500122</v>
      </c>
      <c r="F1043" s="7" t="n">
        <f aca="false">1_Data_EDA!L1044</f>
        <v>9</v>
      </c>
      <c r="G1043" s="8" t="n">
        <f aca="false">1_Data_EDA!M1044</f>
        <v>0.029999999</v>
      </c>
      <c r="H1043" s="6" t="n">
        <f aca="false">IF(1_Data_EDA!B1044="First Class",1,0)</f>
        <v>0</v>
      </c>
      <c r="I1043" s="6" t="n">
        <f aca="false">IF(1_Data_EDA!B1044="Second Class",1,0)</f>
        <v>0</v>
      </c>
      <c r="J1043" s="6" t="n">
        <f aca="false">IF(1_Data_EDA!B1044="Same Day",1,0)</f>
        <v>0</v>
      </c>
      <c r="K1043" s="6" t="n">
        <f aca="false">IF(1_Data_EDA!C1044="Corporate",1,0)</f>
        <v>0</v>
      </c>
      <c r="L1043" s="6" t="n">
        <f aca="false">IF(1_Data_EDA!C1044="Home Office",1,0)</f>
        <v>0</v>
      </c>
      <c r="M1043" s="6" t="n">
        <f aca="false">IF(1_Data_EDA!D1044="Europe",1,0)</f>
        <v>0</v>
      </c>
      <c r="N1043" s="6" t="n">
        <f aca="false">IF(1_Data_EDA!D1044="LATAM",1,0)</f>
        <v>1</v>
      </c>
      <c r="O1043" s="6" t="n">
        <f aca="false">IF(1_Data_EDA!D1044="Pacific Asia",1,0)</f>
        <v>0</v>
      </c>
      <c r="P1043" s="6" t="n">
        <f aca="false">IF(1_Data_EDA!D1044="USCA",1,0)</f>
        <v>0</v>
      </c>
      <c r="Q1043" s="6" t="n">
        <f aca="false">IF(C1043&gt;MEDIAN(C$5:C$8004),1,0)</f>
        <v>0</v>
      </c>
      <c r="R1043" s="6" t="n">
        <f aca="false">IF(D1043&gt;2,1,0)</f>
        <v>1</v>
      </c>
    </row>
    <row r="1044" customFormat="false" ht="15" hidden="false" customHeight="true" outlineLevel="0" collapsed="false">
      <c r="A1044" s="6" t="n">
        <f aca="false">1_Data_EDA!O1045</f>
        <v>1</v>
      </c>
      <c r="B1044" s="6" t="n">
        <f aca="false">1_Data_EDA!H1045</f>
        <v>4</v>
      </c>
      <c r="C1044" s="7" t="n">
        <f aca="false">1_Data_EDA!I1045</f>
        <v>199.9900055</v>
      </c>
      <c r="D1044" s="6" t="n">
        <f aca="false">1_Data_EDA!J1045</f>
        <v>1</v>
      </c>
      <c r="E1044" s="7" t="n">
        <f aca="false">1_Data_EDA!K1045</f>
        <v>199.9900055</v>
      </c>
      <c r="F1044" s="7" t="n">
        <f aca="false">1_Data_EDA!L1045</f>
        <v>26</v>
      </c>
      <c r="G1044" s="8" t="n">
        <f aca="false">1_Data_EDA!M1045</f>
        <v>0.129999995</v>
      </c>
      <c r="H1044" s="6" t="n">
        <f aca="false">IF(1_Data_EDA!B1045="First Class",1,0)</f>
        <v>0</v>
      </c>
      <c r="I1044" s="6" t="n">
        <f aca="false">IF(1_Data_EDA!B1045="Second Class",1,0)</f>
        <v>0</v>
      </c>
      <c r="J1044" s="6" t="n">
        <f aca="false">IF(1_Data_EDA!B1045="Same Day",1,0)</f>
        <v>0</v>
      </c>
      <c r="K1044" s="6" t="n">
        <f aca="false">IF(1_Data_EDA!C1045="Corporate",1,0)</f>
        <v>0</v>
      </c>
      <c r="L1044" s="6" t="n">
        <f aca="false">IF(1_Data_EDA!C1045="Home Office",1,0)</f>
        <v>0</v>
      </c>
      <c r="M1044" s="6" t="n">
        <f aca="false">IF(1_Data_EDA!D1045="Europe",1,0)</f>
        <v>0</v>
      </c>
      <c r="N1044" s="6" t="n">
        <f aca="false">IF(1_Data_EDA!D1045="LATAM",1,0)</f>
        <v>1</v>
      </c>
      <c r="O1044" s="6" t="n">
        <f aca="false">IF(1_Data_EDA!D1045="Pacific Asia",1,0)</f>
        <v>0</v>
      </c>
      <c r="P1044" s="6" t="n">
        <f aca="false">IF(1_Data_EDA!D1045="USCA",1,0)</f>
        <v>0</v>
      </c>
      <c r="Q1044" s="6" t="n">
        <f aca="false">IF(C1044&gt;MEDIAN(C$5:C$8004),1,0)</f>
        <v>1</v>
      </c>
      <c r="R1044" s="6" t="n">
        <f aca="false">IF(D1044&gt;2,1,0)</f>
        <v>0</v>
      </c>
    </row>
    <row r="1045" customFormat="false" ht="15" hidden="false" customHeight="true" outlineLevel="0" collapsed="false">
      <c r="A1045" s="6" t="n">
        <f aca="false">1_Data_EDA!O1046</f>
        <v>1</v>
      </c>
      <c r="B1045" s="6" t="n">
        <f aca="false">1_Data_EDA!H1046</f>
        <v>4</v>
      </c>
      <c r="C1045" s="7" t="n">
        <f aca="false">1_Data_EDA!I1046</f>
        <v>299.980011</v>
      </c>
      <c r="D1045" s="6" t="n">
        <f aca="false">1_Data_EDA!J1046</f>
        <v>1</v>
      </c>
      <c r="E1045" s="7" t="n">
        <f aca="false">1_Data_EDA!K1046</f>
        <v>299.980011</v>
      </c>
      <c r="F1045" s="7" t="n">
        <f aca="false">1_Data_EDA!L1046</f>
        <v>39</v>
      </c>
      <c r="G1045" s="8" t="n">
        <f aca="false">1_Data_EDA!M1046</f>
        <v>0.129999995</v>
      </c>
      <c r="H1045" s="6" t="n">
        <f aca="false">IF(1_Data_EDA!B1046="First Class",1,0)</f>
        <v>0</v>
      </c>
      <c r="I1045" s="6" t="n">
        <f aca="false">IF(1_Data_EDA!B1046="Second Class",1,0)</f>
        <v>0</v>
      </c>
      <c r="J1045" s="6" t="n">
        <f aca="false">IF(1_Data_EDA!B1046="Same Day",1,0)</f>
        <v>0</v>
      </c>
      <c r="K1045" s="6" t="n">
        <f aca="false">IF(1_Data_EDA!C1046="Corporate",1,0)</f>
        <v>1</v>
      </c>
      <c r="L1045" s="6" t="n">
        <f aca="false">IF(1_Data_EDA!C1046="Home Office",1,0)</f>
        <v>0</v>
      </c>
      <c r="M1045" s="6" t="n">
        <f aca="false">IF(1_Data_EDA!D1046="Europe",1,0)</f>
        <v>1</v>
      </c>
      <c r="N1045" s="6" t="n">
        <f aca="false">IF(1_Data_EDA!D1046="LATAM",1,0)</f>
        <v>0</v>
      </c>
      <c r="O1045" s="6" t="n">
        <f aca="false">IF(1_Data_EDA!D1046="Pacific Asia",1,0)</f>
        <v>0</v>
      </c>
      <c r="P1045" s="6" t="n">
        <f aca="false">IF(1_Data_EDA!D1046="USCA",1,0)</f>
        <v>0</v>
      </c>
      <c r="Q1045" s="6" t="n">
        <f aca="false">IF(C1045&gt;MEDIAN(C$5:C$8004),1,0)</f>
        <v>1</v>
      </c>
      <c r="R1045" s="6" t="n">
        <f aca="false">IF(D1045&gt;2,1,0)</f>
        <v>0</v>
      </c>
    </row>
    <row r="1046" customFormat="false" ht="15" hidden="false" customHeight="true" outlineLevel="0" collapsed="false">
      <c r="A1046" s="6" t="n">
        <f aca="false">1_Data_EDA!O1047</f>
        <v>0</v>
      </c>
      <c r="B1046" s="6" t="n">
        <f aca="false">1_Data_EDA!H1047</f>
        <v>4</v>
      </c>
      <c r="C1046" s="7" t="n">
        <f aca="false">1_Data_EDA!I1047</f>
        <v>129.9900055</v>
      </c>
      <c r="D1046" s="6" t="n">
        <f aca="false">1_Data_EDA!J1047</f>
        <v>1</v>
      </c>
      <c r="E1046" s="7" t="n">
        <f aca="false">1_Data_EDA!K1047</f>
        <v>129.9900055</v>
      </c>
      <c r="F1046" s="7" t="n">
        <f aca="false">1_Data_EDA!L1047</f>
        <v>0</v>
      </c>
      <c r="G1046" s="8" t="n">
        <f aca="false">1_Data_EDA!M1047</f>
        <v>0</v>
      </c>
      <c r="H1046" s="6" t="n">
        <f aca="false">IF(1_Data_EDA!B1047="First Class",1,0)</f>
        <v>0</v>
      </c>
      <c r="I1046" s="6" t="n">
        <f aca="false">IF(1_Data_EDA!B1047="Second Class",1,0)</f>
        <v>0</v>
      </c>
      <c r="J1046" s="6" t="n">
        <f aca="false">IF(1_Data_EDA!B1047="Same Day",1,0)</f>
        <v>0</v>
      </c>
      <c r="K1046" s="6" t="n">
        <f aca="false">IF(1_Data_EDA!C1047="Corporate",1,0)</f>
        <v>0</v>
      </c>
      <c r="L1046" s="6" t="n">
        <f aca="false">IF(1_Data_EDA!C1047="Home Office",1,0)</f>
        <v>0</v>
      </c>
      <c r="M1046" s="6" t="n">
        <f aca="false">IF(1_Data_EDA!D1047="Europe",1,0)</f>
        <v>0</v>
      </c>
      <c r="N1046" s="6" t="n">
        <f aca="false">IF(1_Data_EDA!D1047="LATAM",1,0)</f>
        <v>0</v>
      </c>
      <c r="O1046" s="6" t="n">
        <f aca="false">IF(1_Data_EDA!D1047="Pacific Asia",1,0)</f>
        <v>1</v>
      </c>
      <c r="P1046" s="6" t="n">
        <f aca="false">IF(1_Data_EDA!D1047="USCA",1,0)</f>
        <v>0</v>
      </c>
      <c r="Q1046" s="6" t="n">
        <f aca="false">IF(C1046&gt;MEDIAN(C$5:C$8004),1,0)</f>
        <v>1</v>
      </c>
      <c r="R1046" s="6" t="n">
        <f aca="false">IF(D1046&gt;2,1,0)</f>
        <v>0</v>
      </c>
    </row>
    <row r="1047" customFormat="false" ht="15" hidden="false" customHeight="true" outlineLevel="0" collapsed="false">
      <c r="A1047" s="6" t="n">
        <f aca="false">1_Data_EDA!O1048</f>
        <v>1</v>
      </c>
      <c r="B1047" s="6" t="n">
        <f aca="false">1_Data_EDA!H1048</f>
        <v>2</v>
      </c>
      <c r="C1047" s="7" t="n">
        <f aca="false">1_Data_EDA!I1048</f>
        <v>50</v>
      </c>
      <c r="D1047" s="6" t="n">
        <f aca="false">1_Data_EDA!J1048</f>
        <v>4</v>
      </c>
      <c r="E1047" s="7" t="n">
        <f aca="false">1_Data_EDA!K1048</f>
        <v>200</v>
      </c>
      <c r="F1047" s="7" t="n">
        <f aca="false">1_Data_EDA!L1048</f>
        <v>4</v>
      </c>
      <c r="G1047" s="8" t="n">
        <f aca="false">1_Data_EDA!M1048</f>
        <v>0.02</v>
      </c>
      <c r="H1047" s="6" t="n">
        <f aca="false">IF(1_Data_EDA!B1048="First Class",1,0)</f>
        <v>0</v>
      </c>
      <c r="I1047" s="6" t="n">
        <f aca="false">IF(1_Data_EDA!B1048="Second Class",1,0)</f>
        <v>1</v>
      </c>
      <c r="J1047" s="6" t="n">
        <f aca="false">IF(1_Data_EDA!B1048="Same Day",1,0)</f>
        <v>0</v>
      </c>
      <c r="K1047" s="6" t="n">
        <f aca="false">IF(1_Data_EDA!C1048="Corporate",1,0)</f>
        <v>0</v>
      </c>
      <c r="L1047" s="6" t="n">
        <f aca="false">IF(1_Data_EDA!C1048="Home Office",1,0)</f>
        <v>1</v>
      </c>
      <c r="M1047" s="6" t="n">
        <f aca="false">IF(1_Data_EDA!D1048="Europe",1,0)</f>
        <v>1</v>
      </c>
      <c r="N1047" s="6" t="n">
        <f aca="false">IF(1_Data_EDA!D1048="LATAM",1,0)</f>
        <v>0</v>
      </c>
      <c r="O1047" s="6" t="n">
        <f aca="false">IF(1_Data_EDA!D1048="Pacific Asia",1,0)</f>
        <v>0</v>
      </c>
      <c r="P1047" s="6" t="n">
        <f aca="false">IF(1_Data_EDA!D1048="USCA",1,0)</f>
        <v>0</v>
      </c>
      <c r="Q1047" s="6" t="n">
        <f aca="false">IF(C1047&gt;MEDIAN(C$5:C$8004),1,0)</f>
        <v>0</v>
      </c>
      <c r="R1047" s="6" t="n">
        <f aca="false">IF(D1047&gt;2,1,0)</f>
        <v>1</v>
      </c>
    </row>
    <row r="1048" customFormat="false" ht="15" hidden="false" customHeight="true" outlineLevel="0" collapsed="false">
      <c r="A1048" s="6" t="n">
        <f aca="false">1_Data_EDA!O1049</f>
        <v>1</v>
      </c>
      <c r="B1048" s="6" t="n">
        <f aca="false">1_Data_EDA!H1049</f>
        <v>0</v>
      </c>
      <c r="C1048" s="7" t="n">
        <f aca="false">1_Data_EDA!I1049</f>
        <v>99.98999786</v>
      </c>
      <c r="D1048" s="6" t="n">
        <f aca="false">1_Data_EDA!J1049</f>
        <v>3</v>
      </c>
      <c r="E1048" s="7" t="n">
        <f aca="false">1_Data_EDA!K1049</f>
        <v>299.9700012</v>
      </c>
      <c r="F1048" s="7" t="n">
        <f aca="false">1_Data_EDA!L1049</f>
        <v>6</v>
      </c>
      <c r="G1048" s="8" t="n">
        <f aca="false">1_Data_EDA!M1049</f>
        <v>0.02</v>
      </c>
      <c r="H1048" s="6" t="n">
        <f aca="false">IF(1_Data_EDA!B1049="First Class",1,0)</f>
        <v>0</v>
      </c>
      <c r="I1048" s="6" t="n">
        <f aca="false">IF(1_Data_EDA!B1049="Second Class",1,0)</f>
        <v>0</v>
      </c>
      <c r="J1048" s="6" t="n">
        <f aca="false">IF(1_Data_EDA!B1049="Same Day",1,0)</f>
        <v>1</v>
      </c>
      <c r="K1048" s="6" t="n">
        <f aca="false">IF(1_Data_EDA!C1049="Corporate",1,0)</f>
        <v>0</v>
      </c>
      <c r="L1048" s="6" t="n">
        <f aca="false">IF(1_Data_EDA!C1049="Home Office",1,0)</f>
        <v>0</v>
      </c>
      <c r="M1048" s="6" t="n">
        <f aca="false">IF(1_Data_EDA!D1049="Europe",1,0)</f>
        <v>0</v>
      </c>
      <c r="N1048" s="6" t="n">
        <f aca="false">IF(1_Data_EDA!D1049="LATAM",1,0)</f>
        <v>1</v>
      </c>
      <c r="O1048" s="6" t="n">
        <f aca="false">IF(1_Data_EDA!D1049="Pacific Asia",1,0)</f>
        <v>0</v>
      </c>
      <c r="P1048" s="6" t="n">
        <f aca="false">IF(1_Data_EDA!D1049="USCA",1,0)</f>
        <v>0</v>
      </c>
      <c r="Q1048" s="6" t="n">
        <f aca="false">IF(C1048&gt;MEDIAN(C$5:C$8004),1,0)</f>
        <v>1</v>
      </c>
      <c r="R1048" s="6" t="n">
        <f aca="false">IF(D1048&gt;2,1,0)</f>
        <v>1</v>
      </c>
    </row>
    <row r="1049" customFormat="false" ht="15" hidden="false" customHeight="true" outlineLevel="0" collapsed="false">
      <c r="A1049" s="6" t="n">
        <f aca="false">1_Data_EDA!O1050</f>
        <v>1</v>
      </c>
      <c r="B1049" s="6" t="n">
        <f aca="false">1_Data_EDA!H1050</f>
        <v>4</v>
      </c>
      <c r="C1049" s="7" t="n">
        <f aca="false">1_Data_EDA!I1050</f>
        <v>59.99000168</v>
      </c>
      <c r="D1049" s="6" t="n">
        <f aca="false">1_Data_EDA!J1050</f>
        <v>3</v>
      </c>
      <c r="E1049" s="7" t="n">
        <f aca="false">1_Data_EDA!K1050</f>
        <v>179.9700012</v>
      </c>
      <c r="F1049" s="7" t="n">
        <f aca="false">1_Data_EDA!L1050</f>
        <v>28.79999924</v>
      </c>
      <c r="G1049" s="8" t="n">
        <f aca="false">1_Data_EDA!M1050</f>
        <v>0.159999996</v>
      </c>
      <c r="H1049" s="6" t="n">
        <f aca="false">IF(1_Data_EDA!B1050="First Class",1,0)</f>
        <v>0</v>
      </c>
      <c r="I1049" s="6" t="n">
        <f aca="false">IF(1_Data_EDA!B1050="Second Class",1,0)</f>
        <v>0</v>
      </c>
      <c r="J1049" s="6" t="n">
        <f aca="false">IF(1_Data_EDA!B1050="Same Day",1,0)</f>
        <v>0</v>
      </c>
      <c r="K1049" s="6" t="n">
        <f aca="false">IF(1_Data_EDA!C1050="Corporate",1,0)</f>
        <v>0</v>
      </c>
      <c r="L1049" s="6" t="n">
        <f aca="false">IF(1_Data_EDA!C1050="Home Office",1,0)</f>
        <v>0</v>
      </c>
      <c r="M1049" s="6" t="n">
        <f aca="false">IF(1_Data_EDA!D1050="Europe",1,0)</f>
        <v>0</v>
      </c>
      <c r="N1049" s="6" t="n">
        <f aca="false">IF(1_Data_EDA!D1050="LATAM",1,0)</f>
        <v>0</v>
      </c>
      <c r="O1049" s="6" t="n">
        <f aca="false">IF(1_Data_EDA!D1050="Pacific Asia",1,0)</f>
        <v>0</v>
      </c>
      <c r="P1049" s="6" t="n">
        <f aca="false">IF(1_Data_EDA!D1050="USCA",1,0)</f>
        <v>1</v>
      </c>
      <c r="Q1049" s="6" t="n">
        <f aca="false">IF(C1049&gt;MEDIAN(C$5:C$8004),1,0)</f>
        <v>0</v>
      </c>
      <c r="R1049" s="6" t="n">
        <f aca="false">IF(D1049&gt;2,1,0)</f>
        <v>1</v>
      </c>
    </row>
    <row r="1050" customFormat="false" ht="15" hidden="false" customHeight="true" outlineLevel="0" collapsed="false">
      <c r="A1050" s="6" t="n">
        <f aca="false">1_Data_EDA!O1051</f>
        <v>0</v>
      </c>
      <c r="B1050" s="6" t="n">
        <f aca="false">1_Data_EDA!H1051</f>
        <v>0</v>
      </c>
      <c r="C1050" s="7" t="n">
        <f aca="false">1_Data_EDA!I1051</f>
        <v>50</v>
      </c>
      <c r="D1050" s="6" t="n">
        <f aca="false">1_Data_EDA!J1051</f>
        <v>3</v>
      </c>
      <c r="E1050" s="7" t="n">
        <f aca="false">1_Data_EDA!K1051</f>
        <v>150</v>
      </c>
      <c r="F1050" s="7" t="n">
        <f aca="false">1_Data_EDA!L1051</f>
        <v>8.25</v>
      </c>
      <c r="G1050" s="8" t="n">
        <f aca="false">1_Data_EDA!M1051</f>
        <v>0.059999999</v>
      </c>
      <c r="H1050" s="6" t="n">
        <f aca="false">IF(1_Data_EDA!B1051="First Class",1,0)</f>
        <v>0</v>
      </c>
      <c r="I1050" s="6" t="n">
        <f aca="false">IF(1_Data_EDA!B1051="Second Class",1,0)</f>
        <v>0</v>
      </c>
      <c r="J1050" s="6" t="n">
        <f aca="false">IF(1_Data_EDA!B1051="Same Day",1,0)</f>
        <v>1</v>
      </c>
      <c r="K1050" s="6" t="n">
        <f aca="false">IF(1_Data_EDA!C1051="Corporate",1,0)</f>
        <v>0</v>
      </c>
      <c r="L1050" s="6" t="n">
        <f aca="false">IF(1_Data_EDA!C1051="Home Office",1,0)</f>
        <v>0</v>
      </c>
      <c r="M1050" s="6" t="n">
        <f aca="false">IF(1_Data_EDA!D1051="Europe",1,0)</f>
        <v>0</v>
      </c>
      <c r="N1050" s="6" t="n">
        <f aca="false">IF(1_Data_EDA!D1051="LATAM",1,0)</f>
        <v>0</v>
      </c>
      <c r="O1050" s="6" t="n">
        <f aca="false">IF(1_Data_EDA!D1051="Pacific Asia",1,0)</f>
        <v>1</v>
      </c>
      <c r="P1050" s="6" t="n">
        <f aca="false">IF(1_Data_EDA!D1051="USCA",1,0)</f>
        <v>0</v>
      </c>
      <c r="Q1050" s="6" t="n">
        <f aca="false">IF(C1050&gt;MEDIAN(C$5:C$8004),1,0)</f>
        <v>0</v>
      </c>
      <c r="R1050" s="6" t="n">
        <f aca="false">IF(D1050&gt;2,1,0)</f>
        <v>1</v>
      </c>
    </row>
    <row r="1051" customFormat="false" ht="15" hidden="false" customHeight="true" outlineLevel="0" collapsed="false">
      <c r="A1051" s="6" t="n">
        <f aca="false">1_Data_EDA!O1052</f>
        <v>0</v>
      </c>
      <c r="B1051" s="6" t="n">
        <f aca="false">1_Data_EDA!H1052</f>
        <v>4</v>
      </c>
      <c r="C1051" s="7" t="n">
        <f aca="false">1_Data_EDA!I1052</f>
        <v>99.98999786</v>
      </c>
      <c r="D1051" s="6" t="n">
        <f aca="false">1_Data_EDA!J1052</f>
        <v>1</v>
      </c>
      <c r="E1051" s="7" t="n">
        <f aca="false">1_Data_EDA!K1052</f>
        <v>99.98999786</v>
      </c>
      <c r="F1051" s="7" t="n">
        <f aca="false">1_Data_EDA!L1052</f>
        <v>17</v>
      </c>
      <c r="G1051" s="8" t="n">
        <f aca="false">1_Data_EDA!M1052</f>
        <v>0.170000002</v>
      </c>
      <c r="H1051" s="6" t="n">
        <f aca="false">IF(1_Data_EDA!B1052="First Class",1,0)</f>
        <v>0</v>
      </c>
      <c r="I1051" s="6" t="n">
        <f aca="false">IF(1_Data_EDA!B1052="Second Class",1,0)</f>
        <v>0</v>
      </c>
      <c r="J1051" s="6" t="n">
        <f aca="false">IF(1_Data_EDA!B1052="Same Day",1,0)</f>
        <v>0</v>
      </c>
      <c r="K1051" s="6" t="n">
        <f aca="false">IF(1_Data_EDA!C1052="Corporate",1,0)</f>
        <v>0</v>
      </c>
      <c r="L1051" s="6" t="n">
        <f aca="false">IF(1_Data_EDA!C1052="Home Office",1,0)</f>
        <v>0</v>
      </c>
      <c r="M1051" s="6" t="n">
        <f aca="false">IF(1_Data_EDA!D1052="Europe",1,0)</f>
        <v>0</v>
      </c>
      <c r="N1051" s="6" t="n">
        <f aca="false">IF(1_Data_EDA!D1052="LATAM",1,0)</f>
        <v>0</v>
      </c>
      <c r="O1051" s="6" t="n">
        <f aca="false">IF(1_Data_EDA!D1052="Pacific Asia",1,0)</f>
        <v>1</v>
      </c>
      <c r="P1051" s="6" t="n">
        <f aca="false">IF(1_Data_EDA!D1052="USCA",1,0)</f>
        <v>0</v>
      </c>
      <c r="Q1051" s="6" t="n">
        <f aca="false">IF(C1051&gt;MEDIAN(C$5:C$8004),1,0)</f>
        <v>1</v>
      </c>
      <c r="R1051" s="6" t="n">
        <f aca="false">IF(D1051&gt;2,1,0)</f>
        <v>0</v>
      </c>
    </row>
    <row r="1052" customFormat="false" ht="15" hidden="false" customHeight="true" outlineLevel="0" collapsed="false">
      <c r="A1052" s="6" t="n">
        <f aca="false">1_Data_EDA!O1053</f>
        <v>0</v>
      </c>
      <c r="B1052" s="6" t="n">
        <f aca="false">1_Data_EDA!H1053</f>
        <v>2</v>
      </c>
      <c r="C1052" s="7" t="n">
        <f aca="false">1_Data_EDA!I1053</f>
        <v>50</v>
      </c>
      <c r="D1052" s="6" t="n">
        <f aca="false">1_Data_EDA!J1053</f>
        <v>4</v>
      </c>
      <c r="E1052" s="7" t="n">
        <f aca="false">1_Data_EDA!K1053</f>
        <v>200</v>
      </c>
      <c r="F1052" s="7" t="n">
        <f aca="false">1_Data_EDA!L1053</f>
        <v>34</v>
      </c>
      <c r="G1052" s="8" t="n">
        <f aca="false">1_Data_EDA!M1053</f>
        <v>0.170000002</v>
      </c>
      <c r="H1052" s="6" t="n">
        <f aca="false">IF(1_Data_EDA!B1053="First Class",1,0)</f>
        <v>0</v>
      </c>
      <c r="I1052" s="6" t="n">
        <f aca="false">IF(1_Data_EDA!B1053="Second Class",1,0)</f>
        <v>1</v>
      </c>
      <c r="J1052" s="6" t="n">
        <f aca="false">IF(1_Data_EDA!B1053="Same Day",1,0)</f>
        <v>0</v>
      </c>
      <c r="K1052" s="6" t="n">
        <f aca="false">IF(1_Data_EDA!C1053="Corporate",1,0)</f>
        <v>0</v>
      </c>
      <c r="L1052" s="6" t="n">
        <f aca="false">IF(1_Data_EDA!C1053="Home Office",1,0)</f>
        <v>0</v>
      </c>
      <c r="M1052" s="6" t="n">
        <f aca="false">IF(1_Data_EDA!D1053="Europe",1,0)</f>
        <v>1</v>
      </c>
      <c r="N1052" s="6" t="n">
        <f aca="false">IF(1_Data_EDA!D1053="LATAM",1,0)</f>
        <v>0</v>
      </c>
      <c r="O1052" s="6" t="n">
        <f aca="false">IF(1_Data_EDA!D1053="Pacific Asia",1,0)</f>
        <v>0</v>
      </c>
      <c r="P1052" s="6" t="n">
        <f aca="false">IF(1_Data_EDA!D1053="USCA",1,0)</f>
        <v>0</v>
      </c>
      <c r="Q1052" s="6" t="n">
        <f aca="false">IF(C1052&gt;MEDIAN(C$5:C$8004),1,0)</f>
        <v>0</v>
      </c>
      <c r="R1052" s="6" t="n">
        <f aca="false">IF(D1052&gt;2,1,0)</f>
        <v>1</v>
      </c>
    </row>
    <row r="1053" customFormat="false" ht="15" hidden="false" customHeight="true" outlineLevel="0" collapsed="false">
      <c r="A1053" s="6" t="n">
        <f aca="false">1_Data_EDA!O1054</f>
        <v>1</v>
      </c>
      <c r="B1053" s="6" t="n">
        <f aca="false">1_Data_EDA!H1054</f>
        <v>2</v>
      </c>
      <c r="C1053" s="7" t="n">
        <f aca="false">1_Data_EDA!I1054</f>
        <v>210.8500061</v>
      </c>
      <c r="D1053" s="6" t="n">
        <f aca="false">1_Data_EDA!J1054</f>
        <v>1</v>
      </c>
      <c r="E1053" s="7" t="n">
        <f aca="false">1_Data_EDA!K1054</f>
        <v>210.8500061</v>
      </c>
      <c r="F1053" s="7" t="n">
        <f aca="false">1_Data_EDA!L1054</f>
        <v>4.21999979</v>
      </c>
      <c r="G1053" s="8" t="n">
        <f aca="false">1_Data_EDA!M1054</f>
        <v>0.02</v>
      </c>
      <c r="H1053" s="6" t="n">
        <f aca="false">IF(1_Data_EDA!B1054="First Class",1,0)</f>
        <v>0</v>
      </c>
      <c r="I1053" s="6" t="n">
        <f aca="false">IF(1_Data_EDA!B1054="Second Class",1,0)</f>
        <v>1</v>
      </c>
      <c r="J1053" s="6" t="n">
        <f aca="false">IF(1_Data_EDA!B1054="Same Day",1,0)</f>
        <v>0</v>
      </c>
      <c r="K1053" s="6" t="n">
        <f aca="false">IF(1_Data_EDA!C1054="Corporate",1,0)</f>
        <v>0</v>
      </c>
      <c r="L1053" s="6" t="n">
        <f aca="false">IF(1_Data_EDA!C1054="Home Office",1,0)</f>
        <v>0</v>
      </c>
      <c r="M1053" s="6" t="n">
        <f aca="false">IF(1_Data_EDA!D1054="Europe",1,0)</f>
        <v>0</v>
      </c>
      <c r="N1053" s="6" t="n">
        <f aca="false">IF(1_Data_EDA!D1054="LATAM",1,0)</f>
        <v>0</v>
      </c>
      <c r="O1053" s="6" t="n">
        <f aca="false">IF(1_Data_EDA!D1054="Pacific Asia",1,0)</f>
        <v>1</v>
      </c>
      <c r="P1053" s="6" t="n">
        <f aca="false">IF(1_Data_EDA!D1054="USCA",1,0)</f>
        <v>0</v>
      </c>
      <c r="Q1053" s="6" t="n">
        <f aca="false">IF(C1053&gt;MEDIAN(C$5:C$8004),1,0)</f>
        <v>1</v>
      </c>
      <c r="R1053" s="6" t="n">
        <f aca="false">IF(D1053&gt;2,1,0)</f>
        <v>0</v>
      </c>
    </row>
    <row r="1054" customFormat="false" ht="15" hidden="false" customHeight="true" outlineLevel="0" collapsed="false">
      <c r="A1054" s="6" t="n">
        <f aca="false">1_Data_EDA!O1055</f>
        <v>0</v>
      </c>
      <c r="B1054" s="6" t="n">
        <f aca="false">1_Data_EDA!H1055</f>
        <v>2</v>
      </c>
      <c r="C1054" s="7" t="n">
        <f aca="false">1_Data_EDA!I1055</f>
        <v>49.97999954</v>
      </c>
      <c r="D1054" s="6" t="n">
        <f aca="false">1_Data_EDA!J1055</f>
        <v>1</v>
      </c>
      <c r="E1054" s="7" t="n">
        <f aca="false">1_Data_EDA!K1055</f>
        <v>49.97999954</v>
      </c>
      <c r="F1054" s="7" t="n">
        <f aca="false">1_Data_EDA!L1055</f>
        <v>1.5</v>
      </c>
      <c r="G1054" s="8" t="n">
        <f aca="false">1_Data_EDA!M1055</f>
        <v>0.029999999</v>
      </c>
      <c r="H1054" s="6" t="n">
        <f aca="false">IF(1_Data_EDA!B1055="First Class",1,0)</f>
        <v>0</v>
      </c>
      <c r="I1054" s="6" t="n">
        <f aca="false">IF(1_Data_EDA!B1055="Second Class",1,0)</f>
        <v>1</v>
      </c>
      <c r="J1054" s="6" t="n">
        <f aca="false">IF(1_Data_EDA!B1055="Same Day",1,0)</f>
        <v>0</v>
      </c>
      <c r="K1054" s="6" t="n">
        <f aca="false">IF(1_Data_EDA!C1055="Corporate",1,0)</f>
        <v>0</v>
      </c>
      <c r="L1054" s="6" t="n">
        <f aca="false">IF(1_Data_EDA!C1055="Home Office",1,0)</f>
        <v>1</v>
      </c>
      <c r="M1054" s="6" t="n">
        <f aca="false">IF(1_Data_EDA!D1055="Europe",1,0)</f>
        <v>1</v>
      </c>
      <c r="N1054" s="6" t="n">
        <f aca="false">IF(1_Data_EDA!D1055="LATAM",1,0)</f>
        <v>0</v>
      </c>
      <c r="O1054" s="6" t="n">
        <f aca="false">IF(1_Data_EDA!D1055="Pacific Asia",1,0)</f>
        <v>0</v>
      </c>
      <c r="P1054" s="6" t="n">
        <f aca="false">IF(1_Data_EDA!D1055="USCA",1,0)</f>
        <v>0</v>
      </c>
      <c r="Q1054" s="6" t="n">
        <f aca="false">IF(C1054&gt;MEDIAN(C$5:C$8004),1,0)</f>
        <v>0</v>
      </c>
      <c r="R1054" s="6" t="n">
        <f aca="false">IF(D1054&gt;2,1,0)</f>
        <v>0</v>
      </c>
    </row>
    <row r="1055" customFormat="false" ht="15" hidden="false" customHeight="true" outlineLevel="0" collapsed="false">
      <c r="A1055" s="6" t="n">
        <f aca="false">1_Data_EDA!O1056</f>
        <v>1</v>
      </c>
      <c r="B1055" s="6" t="n">
        <f aca="false">1_Data_EDA!H1056</f>
        <v>4</v>
      </c>
      <c r="C1055" s="7" t="n">
        <f aca="false">1_Data_EDA!I1056</f>
        <v>299.980011</v>
      </c>
      <c r="D1055" s="6" t="n">
        <f aca="false">1_Data_EDA!J1056</f>
        <v>1</v>
      </c>
      <c r="E1055" s="7" t="n">
        <f aca="false">1_Data_EDA!K1056</f>
        <v>299.980011</v>
      </c>
      <c r="F1055" s="7" t="n">
        <f aca="false">1_Data_EDA!L1056</f>
        <v>9</v>
      </c>
      <c r="G1055" s="8" t="n">
        <f aca="false">1_Data_EDA!M1056</f>
        <v>0.029999999</v>
      </c>
      <c r="H1055" s="6" t="n">
        <f aca="false">IF(1_Data_EDA!B1056="First Class",1,0)</f>
        <v>0</v>
      </c>
      <c r="I1055" s="6" t="n">
        <f aca="false">IF(1_Data_EDA!B1056="Second Class",1,0)</f>
        <v>0</v>
      </c>
      <c r="J1055" s="6" t="n">
        <f aca="false">IF(1_Data_EDA!B1056="Same Day",1,0)</f>
        <v>0</v>
      </c>
      <c r="K1055" s="6" t="n">
        <f aca="false">IF(1_Data_EDA!C1056="Corporate",1,0)</f>
        <v>0</v>
      </c>
      <c r="L1055" s="6" t="n">
        <f aca="false">IF(1_Data_EDA!C1056="Home Office",1,0)</f>
        <v>0</v>
      </c>
      <c r="M1055" s="6" t="n">
        <f aca="false">IF(1_Data_EDA!D1056="Europe",1,0)</f>
        <v>0</v>
      </c>
      <c r="N1055" s="6" t="n">
        <f aca="false">IF(1_Data_EDA!D1056="LATAM",1,0)</f>
        <v>0</v>
      </c>
      <c r="O1055" s="6" t="n">
        <f aca="false">IF(1_Data_EDA!D1056="Pacific Asia",1,0)</f>
        <v>1</v>
      </c>
      <c r="P1055" s="6" t="n">
        <f aca="false">IF(1_Data_EDA!D1056="USCA",1,0)</f>
        <v>0</v>
      </c>
      <c r="Q1055" s="6" t="n">
        <f aca="false">IF(C1055&gt;MEDIAN(C$5:C$8004),1,0)</f>
        <v>1</v>
      </c>
      <c r="R1055" s="6" t="n">
        <f aca="false">IF(D1055&gt;2,1,0)</f>
        <v>0</v>
      </c>
    </row>
    <row r="1056" customFormat="false" ht="15" hidden="false" customHeight="true" outlineLevel="0" collapsed="false">
      <c r="A1056" s="6" t="n">
        <f aca="false">1_Data_EDA!O1057</f>
        <v>1</v>
      </c>
      <c r="B1056" s="6" t="n">
        <f aca="false">1_Data_EDA!H1057</f>
        <v>2</v>
      </c>
      <c r="C1056" s="7" t="n">
        <f aca="false">1_Data_EDA!I1057</f>
        <v>100</v>
      </c>
      <c r="D1056" s="6" t="n">
        <f aca="false">1_Data_EDA!J1057</f>
        <v>2</v>
      </c>
      <c r="E1056" s="7" t="n">
        <f aca="false">1_Data_EDA!K1057</f>
        <v>200</v>
      </c>
      <c r="F1056" s="7" t="n">
        <f aca="false">1_Data_EDA!L1057</f>
        <v>24</v>
      </c>
      <c r="G1056" s="8" t="n">
        <f aca="false">1_Data_EDA!M1057</f>
        <v>0.119999997</v>
      </c>
      <c r="H1056" s="6" t="n">
        <f aca="false">IF(1_Data_EDA!B1057="First Class",1,0)</f>
        <v>0</v>
      </c>
      <c r="I1056" s="6" t="n">
        <f aca="false">IF(1_Data_EDA!B1057="Second Class",1,0)</f>
        <v>1</v>
      </c>
      <c r="J1056" s="6" t="n">
        <f aca="false">IF(1_Data_EDA!B1057="Same Day",1,0)</f>
        <v>0</v>
      </c>
      <c r="K1056" s="6" t="n">
        <f aca="false">IF(1_Data_EDA!C1057="Corporate",1,0)</f>
        <v>1</v>
      </c>
      <c r="L1056" s="6" t="n">
        <f aca="false">IF(1_Data_EDA!C1057="Home Office",1,0)</f>
        <v>0</v>
      </c>
      <c r="M1056" s="6" t="n">
        <f aca="false">IF(1_Data_EDA!D1057="Europe",1,0)</f>
        <v>1</v>
      </c>
      <c r="N1056" s="6" t="n">
        <f aca="false">IF(1_Data_EDA!D1057="LATAM",1,0)</f>
        <v>0</v>
      </c>
      <c r="O1056" s="6" t="n">
        <f aca="false">IF(1_Data_EDA!D1057="Pacific Asia",1,0)</f>
        <v>0</v>
      </c>
      <c r="P1056" s="6" t="n">
        <f aca="false">IF(1_Data_EDA!D1057="USCA",1,0)</f>
        <v>0</v>
      </c>
      <c r="Q1056" s="6" t="n">
        <f aca="false">IF(C1056&gt;MEDIAN(C$5:C$8004),1,0)</f>
        <v>1</v>
      </c>
      <c r="R1056" s="6" t="n">
        <f aca="false">IF(D1056&gt;2,1,0)</f>
        <v>0</v>
      </c>
    </row>
    <row r="1057" customFormat="false" ht="15" hidden="false" customHeight="true" outlineLevel="0" collapsed="false">
      <c r="A1057" s="6" t="n">
        <f aca="false">1_Data_EDA!O1058</f>
        <v>0</v>
      </c>
      <c r="B1057" s="6" t="n">
        <f aca="false">1_Data_EDA!H1058</f>
        <v>4</v>
      </c>
      <c r="C1057" s="7" t="n">
        <f aca="false">1_Data_EDA!I1058</f>
        <v>129.9900055</v>
      </c>
      <c r="D1057" s="6" t="n">
        <f aca="false">1_Data_EDA!J1058</f>
        <v>1</v>
      </c>
      <c r="E1057" s="7" t="n">
        <f aca="false">1_Data_EDA!K1058</f>
        <v>129.9900055</v>
      </c>
      <c r="F1057" s="7" t="n">
        <f aca="false">1_Data_EDA!L1058</f>
        <v>9.100000381</v>
      </c>
      <c r="G1057" s="8" t="n">
        <f aca="false">1_Data_EDA!M1058</f>
        <v>0.07</v>
      </c>
      <c r="H1057" s="6" t="n">
        <f aca="false">IF(1_Data_EDA!B1058="First Class",1,0)</f>
        <v>0</v>
      </c>
      <c r="I1057" s="6" t="n">
        <f aca="false">IF(1_Data_EDA!B1058="Second Class",1,0)</f>
        <v>0</v>
      </c>
      <c r="J1057" s="6" t="n">
        <f aca="false">IF(1_Data_EDA!B1058="Same Day",1,0)</f>
        <v>0</v>
      </c>
      <c r="K1057" s="6" t="n">
        <f aca="false">IF(1_Data_EDA!C1058="Corporate",1,0)</f>
        <v>0</v>
      </c>
      <c r="L1057" s="6" t="n">
        <f aca="false">IF(1_Data_EDA!C1058="Home Office",1,0)</f>
        <v>0</v>
      </c>
      <c r="M1057" s="6" t="n">
        <f aca="false">IF(1_Data_EDA!D1058="Europe",1,0)</f>
        <v>1</v>
      </c>
      <c r="N1057" s="6" t="n">
        <f aca="false">IF(1_Data_EDA!D1058="LATAM",1,0)</f>
        <v>0</v>
      </c>
      <c r="O1057" s="6" t="n">
        <f aca="false">IF(1_Data_EDA!D1058="Pacific Asia",1,0)</f>
        <v>0</v>
      </c>
      <c r="P1057" s="6" t="n">
        <f aca="false">IF(1_Data_EDA!D1058="USCA",1,0)</f>
        <v>0</v>
      </c>
      <c r="Q1057" s="6" t="n">
        <f aca="false">IF(C1057&gt;MEDIAN(C$5:C$8004),1,0)</f>
        <v>1</v>
      </c>
      <c r="R1057" s="6" t="n">
        <f aca="false">IF(D1057&gt;2,1,0)</f>
        <v>0</v>
      </c>
    </row>
    <row r="1058" customFormat="false" ht="15" hidden="false" customHeight="true" outlineLevel="0" collapsed="false">
      <c r="A1058" s="6" t="n">
        <f aca="false">1_Data_EDA!O1059</f>
        <v>0</v>
      </c>
      <c r="B1058" s="6" t="n">
        <f aca="false">1_Data_EDA!H1059</f>
        <v>4</v>
      </c>
      <c r="C1058" s="7" t="n">
        <f aca="false">1_Data_EDA!I1059</f>
        <v>59.99000168</v>
      </c>
      <c r="D1058" s="6" t="n">
        <f aca="false">1_Data_EDA!J1059</f>
        <v>4</v>
      </c>
      <c r="E1058" s="7" t="n">
        <f aca="false">1_Data_EDA!K1059</f>
        <v>239.9600067</v>
      </c>
      <c r="F1058" s="7" t="n">
        <f aca="false">1_Data_EDA!L1059</f>
        <v>38.38999939</v>
      </c>
      <c r="G1058" s="8" t="n">
        <f aca="false">1_Data_EDA!M1059</f>
        <v>0.159999996</v>
      </c>
      <c r="H1058" s="6" t="n">
        <f aca="false">IF(1_Data_EDA!B1059="First Class",1,0)</f>
        <v>0</v>
      </c>
      <c r="I1058" s="6" t="n">
        <f aca="false">IF(1_Data_EDA!B1059="Second Class",1,0)</f>
        <v>0</v>
      </c>
      <c r="J1058" s="6" t="n">
        <f aca="false">IF(1_Data_EDA!B1059="Same Day",1,0)</f>
        <v>0</v>
      </c>
      <c r="K1058" s="6" t="n">
        <f aca="false">IF(1_Data_EDA!C1059="Corporate",1,0)</f>
        <v>0</v>
      </c>
      <c r="L1058" s="6" t="n">
        <f aca="false">IF(1_Data_EDA!C1059="Home Office",1,0)</f>
        <v>0</v>
      </c>
      <c r="M1058" s="6" t="n">
        <f aca="false">IF(1_Data_EDA!D1059="Europe",1,0)</f>
        <v>1</v>
      </c>
      <c r="N1058" s="6" t="n">
        <f aca="false">IF(1_Data_EDA!D1059="LATAM",1,0)</f>
        <v>0</v>
      </c>
      <c r="O1058" s="6" t="n">
        <f aca="false">IF(1_Data_EDA!D1059="Pacific Asia",1,0)</f>
        <v>0</v>
      </c>
      <c r="P1058" s="6" t="n">
        <f aca="false">IF(1_Data_EDA!D1059="USCA",1,0)</f>
        <v>0</v>
      </c>
      <c r="Q1058" s="6" t="n">
        <f aca="false">IF(C1058&gt;MEDIAN(C$5:C$8004),1,0)</f>
        <v>0</v>
      </c>
      <c r="R1058" s="6" t="n">
        <f aca="false">IF(D1058&gt;2,1,0)</f>
        <v>1</v>
      </c>
    </row>
    <row r="1059" customFormat="false" ht="15" hidden="false" customHeight="true" outlineLevel="0" collapsed="false">
      <c r="A1059" s="6" t="n">
        <f aca="false">1_Data_EDA!O1060</f>
        <v>1</v>
      </c>
      <c r="B1059" s="6" t="n">
        <f aca="false">1_Data_EDA!H1060</f>
        <v>4</v>
      </c>
      <c r="C1059" s="7" t="n">
        <f aca="false">1_Data_EDA!I1060</f>
        <v>199.9900055</v>
      </c>
      <c r="D1059" s="6" t="n">
        <f aca="false">1_Data_EDA!J1060</f>
        <v>1</v>
      </c>
      <c r="E1059" s="7" t="n">
        <f aca="false">1_Data_EDA!K1060</f>
        <v>199.9900055</v>
      </c>
      <c r="F1059" s="7" t="n">
        <f aca="false">1_Data_EDA!L1060</f>
        <v>24</v>
      </c>
      <c r="G1059" s="8" t="n">
        <f aca="false">1_Data_EDA!M1060</f>
        <v>0.119999997</v>
      </c>
      <c r="H1059" s="6" t="n">
        <f aca="false">IF(1_Data_EDA!B1060="First Class",1,0)</f>
        <v>0</v>
      </c>
      <c r="I1059" s="6" t="n">
        <f aca="false">IF(1_Data_EDA!B1060="Second Class",1,0)</f>
        <v>0</v>
      </c>
      <c r="J1059" s="6" t="n">
        <f aca="false">IF(1_Data_EDA!B1060="Same Day",1,0)</f>
        <v>0</v>
      </c>
      <c r="K1059" s="6" t="n">
        <f aca="false">IF(1_Data_EDA!C1060="Corporate",1,0)</f>
        <v>0</v>
      </c>
      <c r="L1059" s="6" t="n">
        <f aca="false">IF(1_Data_EDA!C1060="Home Office",1,0)</f>
        <v>0</v>
      </c>
      <c r="M1059" s="6" t="n">
        <f aca="false">IF(1_Data_EDA!D1060="Europe",1,0)</f>
        <v>0</v>
      </c>
      <c r="N1059" s="6" t="n">
        <f aca="false">IF(1_Data_EDA!D1060="LATAM",1,0)</f>
        <v>1</v>
      </c>
      <c r="O1059" s="6" t="n">
        <f aca="false">IF(1_Data_EDA!D1060="Pacific Asia",1,0)</f>
        <v>0</v>
      </c>
      <c r="P1059" s="6" t="n">
        <f aca="false">IF(1_Data_EDA!D1060="USCA",1,0)</f>
        <v>0</v>
      </c>
      <c r="Q1059" s="6" t="n">
        <f aca="false">IF(C1059&gt;MEDIAN(C$5:C$8004),1,0)</f>
        <v>1</v>
      </c>
      <c r="R1059" s="6" t="n">
        <f aca="false">IF(D1059&gt;2,1,0)</f>
        <v>0</v>
      </c>
    </row>
    <row r="1060" customFormat="false" ht="15" hidden="false" customHeight="true" outlineLevel="0" collapsed="false">
      <c r="A1060" s="6" t="n">
        <f aca="false">1_Data_EDA!O1061</f>
        <v>0</v>
      </c>
      <c r="B1060" s="6" t="n">
        <f aca="false">1_Data_EDA!H1061</f>
        <v>4</v>
      </c>
      <c r="C1060" s="7" t="n">
        <f aca="false">1_Data_EDA!I1061</f>
        <v>199.9900055</v>
      </c>
      <c r="D1060" s="6" t="n">
        <f aca="false">1_Data_EDA!J1061</f>
        <v>1</v>
      </c>
      <c r="E1060" s="7" t="n">
        <f aca="false">1_Data_EDA!K1061</f>
        <v>199.9900055</v>
      </c>
      <c r="F1060" s="7" t="n">
        <f aca="false">1_Data_EDA!L1061</f>
        <v>18</v>
      </c>
      <c r="G1060" s="8" t="n">
        <f aca="false">1_Data_EDA!M1061</f>
        <v>0.090000004</v>
      </c>
      <c r="H1060" s="6" t="n">
        <f aca="false">IF(1_Data_EDA!B1061="First Class",1,0)</f>
        <v>0</v>
      </c>
      <c r="I1060" s="6" t="n">
        <f aca="false">IF(1_Data_EDA!B1061="Second Class",1,0)</f>
        <v>0</v>
      </c>
      <c r="J1060" s="6" t="n">
        <f aca="false">IF(1_Data_EDA!B1061="Same Day",1,0)</f>
        <v>0</v>
      </c>
      <c r="K1060" s="6" t="n">
        <f aca="false">IF(1_Data_EDA!C1061="Corporate",1,0)</f>
        <v>1</v>
      </c>
      <c r="L1060" s="6" t="n">
        <f aca="false">IF(1_Data_EDA!C1061="Home Office",1,0)</f>
        <v>0</v>
      </c>
      <c r="M1060" s="6" t="n">
        <f aca="false">IF(1_Data_EDA!D1061="Europe",1,0)</f>
        <v>0</v>
      </c>
      <c r="N1060" s="6" t="n">
        <f aca="false">IF(1_Data_EDA!D1061="LATAM",1,0)</f>
        <v>1</v>
      </c>
      <c r="O1060" s="6" t="n">
        <f aca="false">IF(1_Data_EDA!D1061="Pacific Asia",1,0)</f>
        <v>0</v>
      </c>
      <c r="P1060" s="6" t="n">
        <f aca="false">IF(1_Data_EDA!D1061="USCA",1,0)</f>
        <v>0</v>
      </c>
      <c r="Q1060" s="6" t="n">
        <f aca="false">IF(C1060&gt;MEDIAN(C$5:C$8004),1,0)</f>
        <v>1</v>
      </c>
      <c r="R1060" s="6" t="n">
        <f aca="false">IF(D1060&gt;2,1,0)</f>
        <v>0</v>
      </c>
    </row>
    <row r="1061" customFormat="false" ht="15" hidden="false" customHeight="true" outlineLevel="0" collapsed="false">
      <c r="A1061" s="6" t="n">
        <f aca="false">1_Data_EDA!O1062</f>
        <v>1</v>
      </c>
      <c r="B1061" s="6" t="n">
        <f aca="false">1_Data_EDA!H1062</f>
        <v>4</v>
      </c>
      <c r="C1061" s="7" t="n">
        <f aca="false">1_Data_EDA!I1062</f>
        <v>59.99000168</v>
      </c>
      <c r="D1061" s="6" t="n">
        <f aca="false">1_Data_EDA!J1062</f>
        <v>3</v>
      </c>
      <c r="E1061" s="7" t="n">
        <f aca="false">1_Data_EDA!K1062</f>
        <v>179.9700012</v>
      </c>
      <c r="F1061" s="7" t="n">
        <f aca="false">1_Data_EDA!L1062</f>
        <v>7.199999809</v>
      </c>
      <c r="G1061" s="8" t="n">
        <f aca="false">1_Data_EDA!M1062</f>
        <v>0.039999999</v>
      </c>
      <c r="H1061" s="6" t="n">
        <f aca="false">IF(1_Data_EDA!B1062="First Class",1,0)</f>
        <v>0</v>
      </c>
      <c r="I1061" s="6" t="n">
        <f aca="false">IF(1_Data_EDA!B1062="Second Class",1,0)</f>
        <v>0</v>
      </c>
      <c r="J1061" s="6" t="n">
        <f aca="false">IF(1_Data_EDA!B1062="Same Day",1,0)</f>
        <v>0</v>
      </c>
      <c r="K1061" s="6" t="n">
        <f aca="false">IF(1_Data_EDA!C1062="Corporate",1,0)</f>
        <v>0</v>
      </c>
      <c r="L1061" s="6" t="n">
        <f aca="false">IF(1_Data_EDA!C1062="Home Office",1,0)</f>
        <v>0</v>
      </c>
      <c r="M1061" s="6" t="n">
        <f aca="false">IF(1_Data_EDA!D1062="Europe",1,0)</f>
        <v>0</v>
      </c>
      <c r="N1061" s="6" t="n">
        <f aca="false">IF(1_Data_EDA!D1062="LATAM",1,0)</f>
        <v>1</v>
      </c>
      <c r="O1061" s="6" t="n">
        <f aca="false">IF(1_Data_EDA!D1062="Pacific Asia",1,0)</f>
        <v>0</v>
      </c>
      <c r="P1061" s="6" t="n">
        <f aca="false">IF(1_Data_EDA!D1062="USCA",1,0)</f>
        <v>0</v>
      </c>
      <c r="Q1061" s="6" t="n">
        <f aca="false">IF(C1061&gt;MEDIAN(C$5:C$8004),1,0)</f>
        <v>0</v>
      </c>
      <c r="R1061" s="6" t="n">
        <f aca="false">IF(D1061&gt;2,1,0)</f>
        <v>1</v>
      </c>
    </row>
    <row r="1062" customFormat="false" ht="15" hidden="false" customHeight="true" outlineLevel="0" collapsed="false">
      <c r="A1062" s="6" t="n">
        <f aca="false">1_Data_EDA!O1063</f>
        <v>1</v>
      </c>
      <c r="B1062" s="6" t="n">
        <f aca="false">1_Data_EDA!H1063</f>
        <v>1</v>
      </c>
      <c r="C1062" s="7" t="n">
        <f aca="false">1_Data_EDA!I1063</f>
        <v>59.99000168</v>
      </c>
      <c r="D1062" s="6" t="n">
        <f aca="false">1_Data_EDA!J1063</f>
        <v>1</v>
      </c>
      <c r="E1062" s="7" t="n">
        <f aca="false">1_Data_EDA!K1063</f>
        <v>59.99000168</v>
      </c>
      <c r="F1062" s="7" t="n">
        <f aca="false">1_Data_EDA!L1063</f>
        <v>2.400000095</v>
      </c>
      <c r="G1062" s="8" t="n">
        <f aca="false">1_Data_EDA!M1063</f>
        <v>0.039999999</v>
      </c>
      <c r="H1062" s="6" t="n">
        <f aca="false">IF(1_Data_EDA!B1063="First Class",1,0)</f>
        <v>1</v>
      </c>
      <c r="I1062" s="6" t="n">
        <f aca="false">IF(1_Data_EDA!B1063="Second Class",1,0)</f>
        <v>0</v>
      </c>
      <c r="J1062" s="6" t="n">
        <f aca="false">IF(1_Data_EDA!B1063="Same Day",1,0)</f>
        <v>0</v>
      </c>
      <c r="K1062" s="6" t="n">
        <f aca="false">IF(1_Data_EDA!C1063="Corporate",1,0)</f>
        <v>1</v>
      </c>
      <c r="L1062" s="6" t="n">
        <f aca="false">IF(1_Data_EDA!C1063="Home Office",1,0)</f>
        <v>0</v>
      </c>
      <c r="M1062" s="6" t="n">
        <f aca="false">IF(1_Data_EDA!D1063="Europe",1,0)</f>
        <v>0</v>
      </c>
      <c r="N1062" s="6" t="n">
        <f aca="false">IF(1_Data_EDA!D1063="LATAM",1,0)</f>
        <v>0</v>
      </c>
      <c r="O1062" s="6" t="n">
        <f aca="false">IF(1_Data_EDA!D1063="Pacific Asia",1,0)</f>
        <v>1</v>
      </c>
      <c r="P1062" s="6" t="n">
        <f aca="false">IF(1_Data_EDA!D1063="USCA",1,0)</f>
        <v>0</v>
      </c>
      <c r="Q1062" s="6" t="n">
        <f aca="false">IF(C1062&gt;MEDIAN(C$5:C$8004),1,0)</f>
        <v>0</v>
      </c>
      <c r="R1062" s="6" t="n">
        <f aca="false">IF(D1062&gt;2,1,0)</f>
        <v>0</v>
      </c>
    </row>
    <row r="1063" customFormat="false" ht="15" hidden="false" customHeight="true" outlineLevel="0" collapsed="false">
      <c r="A1063" s="6" t="n">
        <f aca="false">1_Data_EDA!O1064</f>
        <v>1</v>
      </c>
      <c r="B1063" s="6" t="n">
        <f aca="false">1_Data_EDA!H1064</f>
        <v>1</v>
      </c>
      <c r="C1063" s="7" t="n">
        <f aca="false">1_Data_EDA!I1064</f>
        <v>129.9900055</v>
      </c>
      <c r="D1063" s="6" t="n">
        <f aca="false">1_Data_EDA!J1064</f>
        <v>1</v>
      </c>
      <c r="E1063" s="7" t="n">
        <f aca="false">1_Data_EDA!K1064</f>
        <v>129.9900055</v>
      </c>
      <c r="F1063" s="7" t="n">
        <f aca="false">1_Data_EDA!L1064</f>
        <v>11.69999981</v>
      </c>
      <c r="G1063" s="8" t="n">
        <f aca="false">1_Data_EDA!M1064</f>
        <v>0.090000004</v>
      </c>
      <c r="H1063" s="6" t="n">
        <f aca="false">IF(1_Data_EDA!B1064="First Class",1,0)</f>
        <v>1</v>
      </c>
      <c r="I1063" s="6" t="n">
        <f aca="false">IF(1_Data_EDA!B1064="Second Class",1,0)</f>
        <v>0</v>
      </c>
      <c r="J1063" s="6" t="n">
        <f aca="false">IF(1_Data_EDA!B1064="Same Day",1,0)</f>
        <v>0</v>
      </c>
      <c r="K1063" s="6" t="n">
        <f aca="false">IF(1_Data_EDA!C1064="Corporate",1,0)</f>
        <v>0</v>
      </c>
      <c r="L1063" s="6" t="n">
        <f aca="false">IF(1_Data_EDA!C1064="Home Office",1,0)</f>
        <v>0</v>
      </c>
      <c r="M1063" s="6" t="n">
        <f aca="false">IF(1_Data_EDA!D1064="Europe",1,0)</f>
        <v>0</v>
      </c>
      <c r="N1063" s="6" t="n">
        <f aca="false">IF(1_Data_EDA!D1064="LATAM",1,0)</f>
        <v>1</v>
      </c>
      <c r="O1063" s="6" t="n">
        <f aca="false">IF(1_Data_EDA!D1064="Pacific Asia",1,0)</f>
        <v>0</v>
      </c>
      <c r="P1063" s="6" t="n">
        <f aca="false">IF(1_Data_EDA!D1064="USCA",1,0)</f>
        <v>0</v>
      </c>
      <c r="Q1063" s="6" t="n">
        <f aca="false">IF(C1063&gt;MEDIAN(C$5:C$8004),1,0)</f>
        <v>1</v>
      </c>
      <c r="R1063" s="6" t="n">
        <f aca="false">IF(D1063&gt;2,1,0)</f>
        <v>0</v>
      </c>
    </row>
    <row r="1064" customFormat="false" ht="15" hidden="false" customHeight="true" outlineLevel="0" collapsed="false">
      <c r="A1064" s="6" t="n">
        <f aca="false">1_Data_EDA!O1065</f>
        <v>0</v>
      </c>
      <c r="B1064" s="6" t="n">
        <f aca="false">1_Data_EDA!H1065</f>
        <v>4</v>
      </c>
      <c r="C1064" s="7" t="n">
        <f aca="false">1_Data_EDA!I1065</f>
        <v>399.980011</v>
      </c>
      <c r="D1064" s="6" t="n">
        <f aca="false">1_Data_EDA!J1065</f>
        <v>1</v>
      </c>
      <c r="E1064" s="7" t="n">
        <f aca="false">1_Data_EDA!K1065</f>
        <v>399.980011</v>
      </c>
      <c r="F1064" s="7" t="n">
        <f aca="false">1_Data_EDA!L1065</f>
        <v>64</v>
      </c>
      <c r="G1064" s="8" t="n">
        <f aca="false">1_Data_EDA!M1065</f>
        <v>0.159999996</v>
      </c>
      <c r="H1064" s="6" t="n">
        <f aca="false">IF(1_Data_EDA!B1065="First Class",1,0)</f>
        <v>0</v>
      </c>
      <c r="I1064" s="6" t="n">
        <f aca="false">IF(1_Data_EDA!B1065="Second Class",1,0)</f>
        <v>0</v>
      </c>
      <c r="J1064" s="6" t="n">
        <f aca="false">IF(1_Data_EDA!B1065="Same Day",1,0)</f>
        <v>0</v>
      </c>
      <c r="K1064" s="6" t="n">
        <f aca="false">IF(1_Data_EDA!C1065="Corporate",1,0)</f>
        <v>0</v>
      </c>
      <c r="L1064" s="6" t="n">
        <f aca="false">IF(1_Data_EDA!C1065="Home Office",1,0)</f>
        <v>1</v>
      </c>
      <c r="M1064" s="6" t="n">
        <f aca="false">IF(1_Data_EDA!D1065="Europe",1,0)</f>
        <v>1</v>
      </c>
      <c r="N1064" s="6" t="n">
        <f aca="false">IF(1_Data_EDA!D1065="LATAM",1,0)</f>
        <v>0</v>
      </c>
      <c r="O1064" s="6" t="n">
        <f aca="false">IF(1_Data_EDA!D1065="Pacific Asia",1,0)</f>
        <v>0</v>
      </c>
      <c r="P1064" s="6" t="n">
        <f aca="false">IF(1_Data_EDA!D1065="USCA",1,0)</f>
        <v>0</v>
      </c>
      <c r="Q1064" s="6" t="n">
        <f aca="false">IF(C1064&gt;MEDIAN(C$5:C$8004),1,0)</f>
        <v>1</v>
      </c>
      <c r="R1064" s="6" t="n">
        <f aca="false">IF(D1064&gt;2,1,0)</f>
        <v>0</v>
      </c>
    </row>
    <row r="1065" customFormat="false" ht="15" hidden="false" customHeight="true" outlineLevel="0" collapsed="false">
      <c r="A1065" s="6" t="n">
        <f aca="false">1_Data_EDA!O1066</f>
        <v>0</v>
      </c>
      <c r="B1065" s="6" t="n">
        <f aca="false">1_Data_EDA!H1066</f>
        <v>4</v>
      </c>
      <c r="C1065" s="7" t="n">
        <f aca="false">1_Data_EDA!I1066</f>
        <v>50</v>
      </c>
      <c r="D1065" s="6" t="n">
        <f aca="false">1_Data_EDA!J1066</f>
        <v>1</v>
      </c>
      <c r="E1065" s="7" t="n">
        <f aca="false">1_Data_EDA!K1066</f>
        <v>50</v>
      </c>
      <c r="F1065" s="7" t="n">
        <f aca="false">1_Data_EDA!L1066</f>
        <v>9</v>
      </c>
      <c r="G1065" s="8" t="n">
        <f aca="false">1_Data_EDA!M1066</f>
        <v>0.180000007</v>
      </c>
      <c r="H1065" s="6" t="n">
        <f aca="false">IF(1_Data_EDA!B1066="First Class",1,0)</f>
        <v>0</v>
      </c>
      <c r="I1065" s="6" t="n">
        <f aca="false">IF(1_Data_EDA!B1066="Second Class",1,0)</f>
        <v>0</v>
      </c>
      <c r="J1065" s="6" t="n">
        <f aca="false">IF(1_Data_EDA!B1066="Same Day",1,0)</f>
        <v>0</v>
      </c>
      <c r="K1065" s="6" t="n">
        <f aca="false">IF(1_Data_EDA!C1066="Corporate",1,0)</f>
        <v>0</v>
      </c>
      <c r="L1065" s="6" t="n">
        <f aca="false">IF(1_Data_EDA!C1066="Home Office",1,0)</f>
        <v>0</v>
      </c>
      <c r="M1065" s="6" t="n">
        <f aca="false">IF(1_Data_EDA!D1066="Europe",1,0)</f>
        <v>1</v>
      </c>
      <c r="N1065" s="6" t="n">
        <f aca="false">IF(1_Data_EDA!D1066="LATAM",1,0)</f>
        <v>0</v>
      </c>
      <c r="O1065" s="6" t="n">
        <f aca="false">IF(1_Data_EDA!D1066="Pacific Asia",1,0)</f>
        <v>0</v>
      </c>
      <c r="P1065" s="6" t="n">
        <f aca="false">IF(1_Data_EDA!D1066="USCA",1,0)</f>
        <v>0</v>
      </c>
      <c r="Q1065" s="6" t="n">
        <f aca="false">IF(C1065&gt;MEDIAN(C$5:C$8004),1,0)</f>
        <v>0</v>
      </c>
      <c r="R1065" s="6" t="n">
        <f aca="false">IF(D1065&gt;2,1,0)</f>
        <v>0</v>
      </c>
    </row>
    <row r="1066" customFormat="false" ht="15" hidden="false" customHeight="true" outlineLevel="0" collapsed="false">
      <c r="A1066" s="6" t="n">
        <f aca="false">1_Data_EDA!O1067</f>
        <v>1</v>
      </c>
      <c r="B1066" s="6" t="n">
        <f aca="false">1_Data_EDA!H1067</f>
        <v>1</v>
      </c>
      <c r="C1066" s="7" t="n">
        <f aca="false">1_Data_EDA!I1067</f>
        <v>299.980011</v>
      </c>
      <c r="D1066" s="6" t="n">
        <f aca="false">1_Data_EDA!J1067</f>
        <v>1</v>
      </c>
      <c r="E1066" s="7" t="n">
        <f aca="false">1_Data_EDA!K1067</f>
        <v>299.980011</v>
      </c>
      <c r="F1066" s="7" t="n">
        <f aca="false">1_Data_EDA!L1067</f>
        <v>6</v>
      </c>
      <c r="G1066" s="8" t="n">
        <f aca="false">1_Data_EDA!M1067</f>
        <v>0.02</v>
      </c>
      <c r="H1066" s="6" t="n">
        <f aca="false">IF(1_Data_EDA!B1067="First Class",1,0)</f>
        <v>1</v>
      </c>
      <c r="I1066" s="6" t="n">
        <f aca="false">IF(1_Data_EDA!B1067="Second Class",1,0)</f>
        <v>0</v>
      </c>
      <c r="J1066" s="6" t="n">
        <f aca="false">IF(1_Data_EDA!B1067="Same Day",1,0)</f>
        <v>0</v>
      </c>
      <c r="K1066" s="6" t="n">
        <f aca="false">IF(1_Data_EDA!C1067="Corporate",1,0)</f>
        <v>1</v>
      </c>
      <c r="L1066" s="6" t="n">
        <f aca="false">IF(1_Data_EDA!C1067="Home Office",1,0)</f>
        <v>0</v>
      </c>
      <c r="M1066" s="6" t="n">
        <f aca="false">IF(1_Data_EDA!D1067="Europe",1,0)</f>
        <v>1</v>
      </c>
      <c r="N1066" s="6" t="n">
        <f aca="false">IF(1_Data_EDA!D1067="LATAM",1,0)</f>
        <v>0</v>
      </c>
      <c r="O1066" s="6" t="n">
        <f aca="false">IF(1_Data_EDA!D1067="Pacific Asia",1,0)</f>
        <v>0</v>
      </c>
      <c r="P1066" s="6" t="n">
        <f aca="false">IF(1_Data_EDA!D1067="USCA",1,0)</f>
        <v>0</v>
      </c>
      <c r="Q1066" s="6" t="n">
        <f aca="false">IF(C1066&gt;MEDIAN(C$5:C$8004),1,0)</f>
        <v>1</v>
      </c>
      <c r="R1066" s="6" t="n">
        <f aca="false">IF(D1066&gt;2,1,0)</f>
        <v>0</v>
      </c>
    </row>
    <row r="1067" customFormat="false" ht="15" hidden="false" customHeight="true" outlineLevel="0" collapsed="false">
      <c r="A1067" s="6" t="n">
        <f aca="false">1_Data_EDA!O1068</f>
        <v>1</v>
      </c>
      <c r="B1067" s="6" t="n">
        <f aca="false">1_Data_EDA!H1068</f>
        <v>1</v>
      </c>
      <c r="C1067" s="7" t="n">
        <f aca="false">1_Data_EDA!I1068</f>
        <v>59.99000168</v>
      </c>
      <c r="D1067" s="6" t="n">
        <f aca="false">1_Data_EDA!J1068</f>
        <v>4</v>
      </c>
      <c r="E1067" s="7" t="n">
        <f aca="false">1_Data_EDA!K1068</f>
        <v>239.9600067</v>
      </c>
      <c r="F1067" s="7" t="n">
        <f aca="false">1_Data_EDA!L1068</f>
        <v>43.18999863</v>
      </c>
      <c r="G1067" s="8" t="n">
        <f aca="false">1_Data_EDA!M1068</f>
        <v>0.180000007</v>
      </c>
      <c r="H1067" s="6" t="n">
        <f aca="false">IF(1_Data_EDA!B1068="First Class",1,0)</f>
        <v>1</v>
      </c>
      <c r="I1067" s="6" t="n">
        <f aca="false">IF(1_Data_EDA!B1068="Second Class",1,0)</f>
        <v>0</v>
      </c>
      <c r="J1067" s="6" t="n">
        <f aca="false">IF(1_Data_EDA!B1068="Same Day",1,0)</f>
        <v>0</v>
      </c>
      <c r="K1067" s="6" t="n">
        <f aca="false">IF(1_Data_EDA!C1068="Corporate",1,0)</f>
        <v>0</v>
      </c>
      <c r="L1067" s="6" t="n">
        <f aca="false">IF(1_Data_EDA!C1068="Home Office",1,0)</f>
        <v>0</v>
      </c>
      <c r="M1067" s="6" t="n">
        <f aca="false">IF(1_Data_EDA!D1068="Europe",1,0)</f>
        <v>1</v>
      </c>
      <c r="N1067" s="6" t="n">
        <f aca="false">IF(1_Data_EDA!D1068="LATAM",1,0)</f>
        <v>0</v>
      </c>
      <c r="O1067" s="6" t="n">
        <f aca="false">IF(1_Data_EDA!D1068="Pacific Asia",1,0)</f>
        <v>0</v>
      </c>
      <c r="P1067" s="6" t="n">
        <f aca="false">IF(1_Data_EDA!D1068="USCA",1,0)</f>
        <v>0</v>
      </c>
      <c r="Q1067" s="6" t="n">
        <f aca="false">IF(C1067&gt;MEDIAN(C$5:C$8004),1,0)</f>
        <v>0</v>
      </c>
      <c r="R1067" s="6" t="n">
        <f aca="false">IF(D1067&gt;2,1,0)</f>
        <v>1</v>
      </c>
    </row>
    <row r="1068" customFormat="false" ht="15" hidden="false" customHeight="true" outlineLevel="0" collapsed="false">
      <c r="A1068" s="6" t="n">
        <f aca="false">1_Data_EDA!O1069</f>
        <v>1</v>
      </c>
      <c r="B1068" s="6" t="n">
        <f aca="false">1_Data_EDA!H1069</f>
        <v>4</v>
      </c>
      <c r="C1068" s="7" t="n">
        <f aca="false">1_Data_EDA!I1069</f>
        <v>49.97999954</v>
      </c>
      <c r="D1068" s="6" t="n">
        <f aca="false">1_Data_EDA!J1069</f>
        <v>4</v>
      </c>
      <c r="E1068" s="7" t="n">
        <f aca="false">1_Data_EDA!K1069</f>
        <v>199.9199982</v>
      </c>
      <c r="F1068" s="7" t="n">
        <f aca="false">1_Data_EDA!L1069</f>
        <v>39.97999954</v>
      </c>
      <c r="G1068" s="8" t="n">
        <f aca="false">1_Data_EDA!M1069</f>
        <v>0.200000003</v>
      </c>
      <c r="H1068" s="6" t="n">
        <f aca="false">IF(1_Data_EDA!B1069="First Class",1,0)</f>
        <v>0</v>
      </c>
      <c r="I1068" s="6" t="n">
        <f aca="false">IF(1_Data_EDA!B1069="Second Class",1,0)</f>
        <v>0</v>
      </c>
      <c r="J1068" s="6" t="n">
        <f aca="false">IF(1_Data_EDA!B1069="Same Day",1,0)</f>
        <v>0</v>
      </c>
      <c r="K1068" s="6" t="n">
        <f aca="false">IF(1_Data_EDA!C1069="Corporate",1,0)</f>
        <v>0</v>
      </c>
      <c r="L1068" s="6" t="n">
        <f aca="false">IF(1_Data_EDA!C1069="Home Office",1,0)</f>
        <v>0</v>
      </c>
      <c r="M1068" s="6" t="n">
        <f aca="false">IF(1_Data_EDA!D1069="Europe",1,0)</f>
        <v>0</v>
      </c>
      <c r="N1068" s="6" t="n">
        <f aca="false">IF(1_Data_EDA!D1069="LATAM",1,0)</f>
        <v>0</v>
      </c>
      <c r="O1068" s="6" t="n">
        <f aca="false">IF(1_Data_EDA!D1069="Pacific Asia",1,0)</f>
        <v>0</v>
      </c>
      <c r="P1068" s="6" t="n">
        <f aca="false">IF(1_Data_EDA!D1069="USCA",1,0)</f>
        <v>0</v>
      </c>
      <c r="Q1068" s="6" t="n">
        <f aca="false">IF(C1068&gt;MEDIAN(C$5:C$8004),1,0)</f>
        <v>0</v>
      </c>
      <c r="R1068" s="6" t="n">
        <f aca="false">IF(D1068&gt;2,1,0)</f>
        <v>1</v>
      </c>
    </row>
    <row r="1069" customFormat="false" ht="15" hidden="false" customHeight="true" outlineLevel="0" collapsed="false">
      <c r="A1069" s="6" t="n">
        <f aca="false">1_Data_EDA!O1070</f>
        <v>1</v>
      </c>
      <c r="B1069" s="6" t="n">
        <f aca="false">1_Data_EDA!H1070</f>
        <v>2</v>
      </c>
      <c r="C1069" s="7" t="n">
        <f aca="false">1_Data_EDA!I1070</f>
        <v>39.99000168</v>
      </c>
      <c r="D1069" s="6" t="n">
        <f aca="false">1_Data_EDA!J1070</f>
        <v>3</v>
      </c>
      <c r="E1069" s="7" t="n">
        <f aca="false">1_Data_EDA!K1070</f>
        <v>119.9700012</v>
      </c>
      <c r="F1069" s="7" t="n">
        <f aca="false">1_Data_EDA!L1070</f>
        <v>21.59000015</v>
      </c>
      <c r="G1069" s="8" t="n">
        <f aca="false">1_Data_EDA!M1070</f>
        <v>0.180000007</v>
      </c>
      <c r="H1069" s="6" t="n">
        <f aca="false">IF(1_Data_EDA!B1070="First Class",1,0)</f>
        <v>0</v>
      </c>
      <c r="I1069" s="6" t="n">
        <f aca="false">IF(1_Data_EDA!B1070="Second Class",1,0)</f>
        <v>1</v>
      </c>
      <c r="J1069" s="6" t="n">
        <f aca="false">IF(1_Data_EDA!B1070="Same Day",1,0)</f>
        <v>0</v>
      </c>
      <c r="K1069" s="6" t="n">
        <f aca="false">IF(1_Data_EDA!C1070="Corporate",1,0)</f>
        <v>0</v>
      </c>
      <c r="L1069" s="6" t="n">
        <f aca="false">IF(1_Data_EDA!C1070="Home Office",1,0)</f>
        <v>0</v>
      </c>
      <c r="M1069" s="6" t="n">
        <f aca="false">IF(1_Data_EDA!D1070="Europe",1,0)</f>
        <v>0</v>
      </c>
      <c r="N1069" s="6" t="n">
        <f aca="false">IF(1_Data_EDA!D1070="LATAM",1,0)</f>
        <v>0</v>
      </c>
      <c r="O1069" s="6" t="n">
        <f aca="false">IF(1_Data_EDA!D1070="Pacific Asia",1,0)</f>
        <v>0</v>
      </c>
      <c r="P1069" s="6" t="n">
        <f aca="false">IF(1_Data_EDA!D1070="USCA",1,0)</f>
        <v>1</v>
      </c>
      <c r="Q1069" s="6" t="n">
        <f aca="false">IF(C1069&gt;MEDIAN(C$5:C$8004),1,0)</f>
        <v>0</v>
      </c>
      <c r="R1069" s="6" t="n">
        <f aca="false">IF(D1069&gt;2,1,0)</f>
        <v>1</v>
      </c>
    </row>
    <row r="1070" customFormat="false" ht="15" hidden="false" customHeight="true" outlineLevel="0" collapsed="false">
      <c r="A1070" s="6" t="n">
        <f aca="false">1_Data_EDA!O1071</f>
        <v>0</v>
      </c>
      <c r="B1070" s="6" t="n">
        <f aca="false">1_Data_EDA!H1071</f>
        <v>4</v>
      </c>
      <c r="C1070" s="7" t="n">
        <f aca="false">1_Data_EDA!I1071</f>
        <v>99.98999786</v>
      </c>
      <c r="D1070" s="6" t="n">
        <f aca="false">1_Data_EDA!J1071</f>
        <v>4</v>
      </c>
      <c r="E1070" s="7" t="n">
        <f aca="false">1_Data_EDA!K1071</f>
        <v>399.9599915</v>
      </c>
      <c r="F1070" s="7" t="n">
        <f aca="false">1_Data_EDA!L1071</f>
        <v>48</v>
      </c>
      <c r="G1070" s="8" t="n">
        <f aca="false">1_Data_EDA!M1071</f>
        <v>0.119999997</v>
      </c>
      <c r="H1070" s="6" t="n">
        <f aca="false">IF(1_Data_EDA!B1071="First Class",1,0)</f>
        <v>0</v>
      </c>
      <c r="I1070" s="6" t="n">
        <f aca="false">IF(1_Data_EDA!B1071="Second Class",1,0)</f>
        <v>0</v>
      </c>
      <c r="J1070" s="6" t="n">
        <f aca="false">IF(1_Data_EDA!B1071="Same Day",1,0)</f>
        <v>0</v>
      </c>
      <c r="K1070" s="6" t="n">
        <f aca="false">IF(1_Data_EDA!C1071="Corporate",1,0)</f>
        <v>0</v>
      </c>
      <c r="L1070" s="6" t="n">
        <f aca="false">IF(1_Data_EDA!C1071="Home Office",1,0)</f>
        <v>0</v>
      </c>
      <c r="M1070" s="6" t="n">
        <f aca="false">IF(1_Data_EDA!D1071="Europe",1,0)</f>
        <v>0</v>
      </c>
      <c r="N1070" s="6" t="n">
        <f aca="false">IF(1_Data_EDA!D1071="LATAM",1,0)</f>
        <v>0</v>
      </c>
      <c r="O1070" s="6" t="n">
        <f aca="false">IF(1_Data_EDA!D1071="Pacific Asia",1,0)</f>
        <v>0</v>
      </c>
      <c r="P1070" s="6" t="n">
        <f aca="false">IF(1_Data_EDA!D1071="USCA",1,0)</f>
        <v>1</v>
      </c>
      <c r="Q1070" s="6" t="n">
        <f aca="false">IF(C1070&gt;MEDIAN(C$5:C$8004),1,0)</f>
        <v>1</v>
      </c>
      <c r="R1070" s="6" t="n">
        <f aca="false">IF(D1070&gt;2,1,0)</f>
        <v>1</v>
      </c>
    </row>
    <row r="1071" customFormat="false" ht="15" hidden="false" customHeight="true" outlineLevel="0" collapsed="false">
      <c r="A1071" s="6" t="n">
        <f aca="false">1_Data_EDA!O1072</f>
        <v>1</v>
      </c>
      <c r="B1071" s="6" t="n">
        <f aca="false">1_Data_EDA!H1072</f>
        <v>2</v>
      </c>
      <c r="C1071" s="7" t="n">
        <f aca="false">1_Data_EDA!I1072</f>
        <v>39.99000168</v>
      </c>
      <c r="D1071" s="6" t="n">
        <f aca="false">1_Data_EDA!J1072</f>
        <v>1</v>
      </c>
      <c r="E1071" s="7" t="n">
        <f aca="false">1_Data_EDA!K1072</f>
        <v>39.99000168</v>
      </c>
      <c r="F1071" s="7" t="n">
        <f aca="false">1_Data_EDA!L1072</f>
        <v>0.400000006</v>
      </c>
      <c r="G1071" s="8" t="n">
        <f aca="false">1_Data_EDA!M1072</f>
        <v>0.01</v>
      </c>
      <c r="H1071" s="6" t="n">
        <f aca="false">IF(1_Data_EDA!B1072="First Class",1,0)</f>
        <v>0</v>
      </c>
      <c r="I1071" s="6" t="n">
        <f aca="false">IF(1_Data_EDA!B1072="Second Class",1,0)</f>
        <v>1</v>
      </c>
      <c r="J1071" s="6" t="n">
        <f aca="false">IF(1_Data_EDA!B1072="Same Day",1,0)</f>
        <v>0</v>
      </c>
      <c r="K1071" s="6" t="n">
        <f aca="false">IF(1_Data_EDA!C1072="Corporate",1,0)</f>
        <v>1</v>
      </c>
      <c r="L1071" s="6" t="n">
        <f aca="false">IF(1_Data_EDA!C1072="Home Office",1,0)</f>
        <v>0</v>
      </c>
      <c r="M1071" s="6" t="n">
        <f aca="false">IF(1_Data_EDA!D1072="Europe",1,0)</f>
        <v>0</v>
      </c>
      <c r="N1071" s="6" t="n">
        <f aca="false">IF(1_Data_EDA!D1072="LATAM",1,0)</f>
        <v>0</v>
      </c>
      <c r="O1071" s="6" t="n">
        <f aca="false">IF(1_Data_EDA!D1072="Pacific Asia",1,0)</f>
        <v>0</v>
      </c>
      <c r="P1071" s="6" t="n">
        <f aca="false">IF(1_Data_EDA!D1072="USCA",1,0)</f>
        <v>1</v>
      </c>
      <c r="Q1071" s="6" t="n">
        <f aca="false">IF(C1071&gt;MEDIAN(C$5:C$8004),1,0)</f>
        <v>0</v>
      </c>
      <c r="R1071" s="6" t="n">
        <f aca="false">IF(D1071&gt;2,1,0)</f>
        <v>0</v>
      </c>
    </row>
    <row r="1072" customFormat="false" ht="15" hidden="false" customHeight="true" outlineLevel="0" collapsed="false">
      <c r="A1072" s="6" t="n">
        <f aca="false">1_Data_EDA!O1073</f>
        <v>0</v>
      </c>
      <c r="B1072" s="6" t="n">
        <f aca="false">1_Data_EDA!H1073</f>
        <v>4</v>
      </c>
      <c r="C1072" s="7" t="n">
        <f aca="false">1_Data_EDA!I1073</f>
        <v>299.980011</v>
      </c>
      <c r="D1072" s="6" t="n">
        <f aca="false">1_Data_EDA!J1073</f>
        <v>1</v>
      </c>
      <c r="E1072" s="7" t="n">
        <f aca="false">1_Data_EDA!K1073</f>
        <v>299.980011</v>
      </c>
      <c r="F1072" s="7" t="n">
        <f aca="false">1_Data_EDA!L1073</f>
        <v>9</v>
      </c>
      <c r="G1072" s="8" t="n">
        <f aca="false">1_Data_EDA!M1073</f>
        <v>0.029999999</v>
      </c>
      <c r="H1072" s="6" t="n">
        <f aca="false">IF(1_Data_EDA!B1073="First Class",1,0)</f>
        <v>0</v>
      </c>
      <c r="I1072" s="6" t="n">
        <f aca="false">IF(1_Data_EDA!B1073="Second Class",1,0)</f>
        <v>0</v>
      </c>
      <c r="J1072" s="6" t="n">
        <f aca="false">IF(1_Data_EDA!B1073="Same Day",1,0)</f>
        <v>0</v>
      </c>
      <c r="K1072" s="6" t="n">
        <f aca="false">IF(1_Data_EDA!C1073="Corporate",1,0)</f>
        <v>0</v>
      </c>
      <c r="L1072" s="6" t="n">
        <f aca="false">IF(1_Data_EDA!C1073="Home Office",1,0)</f>
        <v>1</v>
      </c>
      <c r="M1072" s="6" t="n">
        <f aca="false">IF(1_Data_EDA!D1073="Europe",1,0)</f>
        <v>0</v>
      </c>
      <c r="N1072" s="6" t="n">
        <f aca="false">IF(1_Data_EDA!D1073="LATAM",1,0)</f>
        <v>0</v>
      </c>
      <c r="O1072" s="6" t="n">
        <f aca="false">IF(1_Data_EDA!D1073="Pacific Asia",1,0)</f>
        <v>0</v>
      </c>
      <c r="P1072" s="6" t="n">
        <f aca="false">IF(1_Data_EDA!D1073="USCA",1,0)</f>
        <v>0</v>
      </c>
      <c r="Q1072" s="6" t="n">
        <f aca="false">IF(C1072&gt;MEDIAN(C$5:C$8004),1,0)</f>
        <v>1</v>
      </c>
      <c r="R1072" s="6" t="n">
        <f aca="false">IF(D1072&gt;2,1,0)</f>
        <v>0</v>
      </c>
    </row>
    <row r="1073" customFormat="false" ht="15" hidden="false" customHeight="true" outlineLevel="0" collapsed="false">
      <c r="A1073" s="6" t="n">
        <f aca="false">1_Data_EDA!O1074</f>
        <v>1</v>
      </c>
      <c r="B1073" s="6" t="n">
        <f aca="false">1_Data_EDA!H1074</f>
        <v>2</v>
      </c>
      <c r="C1073" s="7" t="n">
        <f aca="false">1_Data_EDA!I1074</f>
        <v>49.97999954</v>
      </c>
      <c r="D1073" s="6" t="n">
        <f aca="false">1_Data_EDA!J1074</f>
        <v>2</v>
      </c>
      <c r="E1073" s="7" t="n">
        <f aca="false">1_Data_EDA!K1074</f>
        <v>99.95999908</v>
      </c>
      <c r="F1073" s="7" t="n">
        <f aca="false">1_Data_EDA!L1074</f>
        <v>17.98999977</v>
      </c>
      <c r="G1073" s="8" t="n">
        <f aca="false">1_Data_EDA!M1074</f>
        <v>0.180000007</v>
      </c>
      <c r="H1073" s="6" t="n">
        <f aca="false">IF(1_Data_EDA!B1074="First Class",1,0)</f>
        <v>0</v>
      </c>
      <c r="I1073" s="6" t="n">
        <f aca="false">IF(1_Data_EDA!B1074="Second Class",1,0)</f>
        <v>1</v>
      </c>
      <c r="J1073" s="6" t="n">
        <f aca="false">IF(1_Data_EDA!B1074="Same Day",1,0)</f>
        <v>0</v>
      </c>
      <c r="K1073" s="6" t="n">
        <f aca="false">IF(1_Data_EDA!C1074="Corporate",1,0)</f>
        <v>1</v>
      </c>
      <c r="L1073" s="6" t="n">
        <f aca="false">IF(1_Data_EDA!C1074="Home Office",1,0)</f>
        <v>0</v>
      </c>
      <c r="M1073" s="6" t="n">
        <f aca="false">IF(1_Data_EDA!D1074="Europe",1,0)</f>
        <v>0</v>
      </c>
      <c r="N1073" s="6" t="n">
        <f aca="false">IF(1_Data_EDA!D1074="LATAM",1,0)</f>
        <v>0</v>
      </c>
      <c r="O1073" s="6" t="n">
        <f aca="false">IF(1_Data_EDA!D1074="Pacific Asia",1,0)</f>
        <v>0</v>
      </c>
      <c r="P1073" s="6" t="n">
        <f aca="false">IF(1_Data_EDA!D1074="USCA",1,0)</f>
        <v>1</v>
      </c>
      <c r="Q1073" s="6" t="n">
        <f aca="false">IF(C1073&gt;MEDIAN(C$5:C$8004),1,0)</f>
        <v>0</v>
      </c>
      <c r="R1073" s="6" t="n">
        <f aca="false">IF(D1073&gt;2,1,0)</f>
        <v>0</v>
      </c>
    </row>
    <row r="1074" customFormat="false" ht="15" hidden="false" customHeight="true" outlineLevel="0" collapsed="false">
      <c r="A1074" s="6" t="n">
        <f aca="false">1_Data_EDA!O1075</f>
        <v>0</v>
      </c>
      <c r="B1074" s="6" t="n">
        <f aca="false">1_Data_EDA!H1075</f>
        <v>4</v>
      </c>
      <c r="C1074" s="7" t="n">
        <f aca="false">1_Data_EDA!I1075</f>
        <v>399.980011</v>
      </c>
      <c r="D1074" s="6" t="n">
        <f aca="false">1_Data_EDA!J1075</f>
        <v>1</v>
      </c>
      <c r="E1074" s="7" t="n">
        <f aca="false">1_Data_EDA!K1075</f>
        <v>399.980011</v>
      </c>
      <c r="F1074" s="7" t="n">
        <f aca="false">1_Data_EDA!L1075</f>
        <v>22</v>
      </c>
      <c r="G1074" s="8" t="n">
        <f aca="false">1_Data_EDA!M1075</f>
        <v>0.059999999</v>
      </c>
      <c r="H1074" s="6" t="n">
        <f aca="false">IF(1_Data_EDA!B1075="First Class",1,0)</f>
        <v>0</v>
      </c>
      <c r="I1074" s="6" t="n">
        <f aca="false">IF(1_Data_EDA!B1075="Second Class",1,0)</f>
        <v>0</v>
      </c>
      <c r="J1074" s="6" t="n">
        <f aca="false">IF(1_Data_EDA!B1075="Same Day",1,0)</f>
        <v>0</v>
      </c>
      <c r="K1074" s="6" t="n">
        <f aca="false">IF(1_Data_EDA!C1075="Corporate",1,0)</f>
        <v>1</v>
      </c>
      <c r="L1074" s="6" t="n">
        <f aca="false">IF(1_Data_EDA!C1075="Home Office",1,0)</f>
        <v>0</v>
      </c>
      <c r="M1074" s="6" t="n">
        <f aca="false">IF(1_Data_EDA!D1075="Europe",1,0)</f>
        <v>0</v>
      </c>
      <c r="N1074" s="6" t="n">
        <f aca="false">IF(1_Data_EDA!D1075="LATAM",1,0)</f>
        <v>0</v>
      </c>
      <c r="O1074" s="6" t="n">
        <f aca="false">IF(1_Data_EDA!D1075="Pacific Asia",1,0)</f>
        <v>1</v>
      </c>
      <c r="P1074" s="6" t="n">
        <f aca="false">IF(1_Data_EDA!D1075="USCA",1,0)</f>
        <v>0</v>
      </c>
      <c r="Q1074" s="6" t="n">
        <f aca="false">IF(C1074&gt;MEDIAN(C$5:C$8004),1,0)</f>
        <v>1</v>
      </c>
      <c r="R1074" s="6" t="n">
        <f aca="false">IF(D1074&gt;2,1,0)</f>
        <v>0</v>
      </c>
    </row>
    <row r="1075" customFormat="false" ht="15" hidden="false" customHeight="true" outlineLevel="0" collapsed="false">
      <c r="A1075" s="6" t="n">
        <f aca="false">1_Data_EDA!O1076</f>
        <v>1</v>
      </c>
      <c r="B1075" s="6" t="n">
        <f aca="false">1_Data_EDA!H1076</f>
        <v>1</v>
      </c>
      <c r="C1075" s="7" t="n">
        <f aca="false">1_Data_EDA!I1076</f>
        <v>129.9900055</v>
      </c>
      <c r="D1075" s="6" t="n">
        <f aca="false">1_Data_EDA!J1076</f>
        <v>1</v>
      </c>
      <c r="E1075" s="7" t="n">
        <f aca="false">1_Data_EDA!K1076</f>
        <v>129.9900055</v>
      </c>
      <c r="F1075" s="7" t="n">
        <f aca="false">1_Data_EDA!L1076</f>
        <v>19.5</v>
      </c>
      <c r="G1075" s="8" t="n">
        <f aca="false">1_Data_EDA!M1076</f>
        <v>0.150000006</v>
      </c>
      <c r="H1075" s="6" t="n">
        <f aca="false">IF(1_Data_EDA!B1076="First Class",1,0)</f>
        <v>1</v>
      </c>
      <c r="I1075" s="6" t="n">
        <f aca="false">IF(1_Data_EDA!B1076="Second Class",1,0)</f>
        <v>0</v>
      </c>
      <c r="J1075" s="6" t="n">
        <f aca="false">IF(1_Data_EDA!B1076="Same Day",1,0)</f>
        <v>0</v>
      </c>
      <c r="K1075" s="6" t="n">
        <f aca="false">IF(1_Data_EDA!C1076="Corporate",1,0)</f>
        <v>1</v>
      </c>
      <c r="L1075" s="6" t="n">
        <f aca="false">IF(1_Data_EDA!C1076="Home Office",1,0)</f>
        <v>0</v>
      </c>
      <c r="M1075" s="6" t="n">
        <f aca="false">IF(1_Data_EDA!D1076="Europe",1,0)</f>
        <v>0</v>
      </c>
      <c r="N1075" s="6" t="n">
        <f aca="false">IF(1_Data_EDA!D1076="LATAM",1,0)</f>
        <v>0</v>
      </c>
      <c r="O1075" s="6" t="n">
        <f aca="false">IF(1_Data_EDA!D1076="Pacific Asia",1,0)</f>
        <v>0</v>
      </c>
      <c r="P1075" s="6" t="n">
        <f aca="false">IF(1_Data_EDA!D1076="USCA",1,0)</f>
        <v>0</v>
      </c>
      <c r="Q1075" s="6" t="n">
        <f aca="false">IF(C1075&gt;MEDIAN(C$5:C$8004),1,0)</f>
        <v>1</v>
      </c>
      <c r="R1075" s="6" t="n">
        <f aca="false">IF(D1075&gt;2,1,0)</f>
        <v>0</v>
      </c>
    </row>
    <row r="1076" customFormat="false" ht="15" hidden="false" customHeight="true" outlineLevel="0" collapsed="false">
      <c r="A1076" s="6" t="n">
        <f aca="false">1_Data_EDA!O1077</f>
        <v>0</v>
      </c>
      <c r="B1076" s="6" t="n">
        <f aca="false">1_Data_EDA!H1077</f>
        <v>4</v>
      </c>
      <c r="C1076" s="7" t="n">
        <f aca="false">1_Data_EDA!I1077</f>
        <v>129.9900055</v>
      </c>
      <c r="D1076" s="6" t="n">
        <f aca="false">1_Data_EDA!J1077</f>
        <v>1</v>
      </c>
      <c r="E1076" s="7" t="n">
        <f aca="false">1_Data_EDA!K1077</f>
        <v>129.9900055</v>
      </c>
      <c r="F1076" s="7" t="n">
        <f aca="false">1_Data_EDA!L1077</f>
        <v>7.150000095</v>
      </c>
      <c r="G1076" s="8" t="n">
        <f aca="false">1_Data_EDA!M1077</f>
        <v>0.059999999</v>
      </c>
      <c r="H1076" s="6" t="n">
        <f aca="false">IF(1_Data_EDA!B1077="First Class",1,0)</f>
        <v>0</v>
      </c>
      <c r="I1076" s="6" t="n">
        <f aca="false">IF(1_Data_EDA!B1077="Second Class",1,0)</f>
        <v>0</v>
      </c>
      <c r="J1076" s="6" t="n">
        <f aca="false">IF(1_Data_EDA!B1077="Same Day",1,0)</f>
        <v>0</v>
      </c>
      <c r="K1076" s="6" t="n">
        <f aca="false">IF(1_Data_EDA!C1077="Corporate",1,0)</f>
        <v>1</v>
      </c>
      <c r="L1076" s="6" t="n">
        <f aca="false">IF(1_Data_EDA!C1077="Home Office",1,0)</f>
        <v>0</v>
      </c>
      <c r="M1076" s="6" t="n">
        <f aca="false">IF(1_Data_EDA!D1077="Europe",1,0)</f>
        <v>0</v>
      </c>
      <c r="N1076" s="6" t="n">
        <f aca="false">IF(1_Data_EDA!D1077="LATAM",1,0)</f>
        <v>1</v>
      </c>
      <c r="O1076" s="6" t="n">
        <f aca="false">IF(1_Data_EDA!D1077="Pacific Asia",1,0)</f>
        <v>0</v>
      </c>
      <c r="P1076" s="6" t="n">
        <f aca="false">IF(1_Data_EDA!D1077="USCA",1,0)</f>
        <v>0</v>
      </c>
      <c r="Q1076" s="6" t="n">
        <f aca="false">IF(C1076&gt;MEDIAN(C$5:C$8004),1,0)</f>
        <v>1</v>
      </c>
      <c r="R1076" s="6" t="n">
        <f aca="false">IF(D1076&gt;2,1,0)</f>
        <v>0</v>
      </c>
    </row>
    <row r="1077" customFormat="false" ht="15" hidden="false" customHeight="true" outlineLevel="0" collapsed="false">
      <c r="A1077" s="6" t="n">
        <f aca="false">1_Data_EDA!O1078</f>
        <v>1</v>
      </c>
      <c r="B1077" s="6" t="n">
        <f aca="false">1_Data_EDA!H1078</f>
        <v>1</v>
      </c>
      <c r="C1077" s="7" t="n">
        <f aca="false">1_Data_EDA!I1078</f>
        <v>129.9900055</v>
      </c>
      <c r="D1077" s="6" t="n">
        <f aca="false">1_Data_EDA!J1078</f>
        <v>1</v>
      </c>
      <c r="E1077" s="7" t="n">
        <f aca="false">1_Data_EDA!K1078</f>
        <v>129.9900055</v>
      </c>
      <c r="F1077" s="7" t="n">
        <f aca="false">1_Data_EDA!L1078</f>
        <v>13</v>
      </c>
      <c r="G1077" s="8" t="n">
        <f aca="false">1_Data_EDA!M1078</f>
        <v>0.100000001</v>
      </c>
      <c r="H1077" s="6" t="n">
        <f aca="false">IF(1_Data_EDA!B1078="First Class",1,0)</f>
        <v>1</v>
      </c>
      <c r="I1077" s="6" t="n">
        <f aca="false">IF(1_Data_EDA!B1078="Second Class",1,0)</f>
        <v>0</v>
      </c>
      <c r="J1077" s="6" t="n">
        <f aca="false">IF(1_Data_EDA!B1078="Same Day",1,0)</f>
        <v>0</v>
      </c>
      <c r="K1077" s="6" t="n">
        <f aca="false">IF(1_Data_EDA!C1078="Corporate",1,0)</f>
        <v>1</v>
      </c>
      <c r="L1077" s="6" t="n">
        <f aca="false">IF(1_Data_EDA!C1078="Home Office",1,0)</f>
        <v>0</v>
      </c>
      <c r="M1077" s="6" t="n">
        <f aca="false">IF(1_Data_EDA!D1078="Europe",1,0)</f>
        <v>0</v>
      </c>
      <c r="N1077" s="6" t="n">
        <f aca="false">IF(1_Data_EDA!D1078="LATAM",1,0)</f>
        <v>1</v>
      </c>
      <c r="O1077" s="6" t="n">
        <f aca="false">IF(1_Data_EDA!D1078="Pacific Asia",1,0)</f>
        <v>0</v>
      </c>
      <c r="P1077" s="6" t="n">
        <f aca="false">IF(1_Data_EDA!D1078="USCA",1,0)</f>
        <v>0</v>
      </c>
      <c r="Q1077" s="6" t="n">
        <f aca="false">IF(C1077&gt;MEDIAN(C$5:C$8004),1,0)</f>
        <v>1</v>
      </c>
      <c r="R1077" s="6" t="n">
        <f aca="false">IF(D1077&gt;2,1,0)</f>
        <v>0</v>
      </c>
    </row>
    <row r="1078" customFormat="false" ht="15" hidden="false" customHeight="true" outlineLevel="0" collapsed="false">
      <c r="A1078" s="6" t="n">
        <f aca="false">1_Data_EDA!O1079</f>
        <v>1</v>
      </c>
      <c r="B1078" s="6" t="n">
        <f aca="false">1_Data_EDA!H1079</f>
        <v>2</v>
      </c>
      <c r="C1078" s="7" t="n">
        <f aca="false">1_Data_EDA!I1079</f>
        <v>49.97999954</v>
      </c>
      <c r="D1078" s="6" t="n">
        <f aca="false">1_Data_EDA!J1079</f>
        <v>3</v>
      </c>
      <c r="E1078" s="7" t="n">
        <f aca="false">1_Data_EDA!K1079</f>
        <v>149.9400024</v>
      </c>
      <c r="F1078" s="7" t="n">
        <f aca="false">1_Data_EDA!L1079</f>
        <v>8.25</v>
      </c>
      <c r="G1078" s="8" t="n">
        <f aca="false">1_Data_EDA!M1079</f>
        <v>0.059999999</v>
      </c>
      <c r="H1078" s="6" t="n">
        <f aca="false">IF(1_Data_EDA!B1079="First Class",1,0)</f>
        <v>0</v>
      </c>
      <c r="I1078" s="6" t="n">
        <f aca="false">IF(1_Data_EDA!B1079="Second Class",1,0)</f>
        <v>1</v>
      </c>
      <c r="J1078" s="6" t="n">
        <f aca="false">IF(1_Data_EDA!B1079="Same Day",1,0)</f>
        <v>0</v>
      </c>
      <c r="K1078" s="6" t="n">
        <f aca="false">IF(1_Data_EDA!C1079="Corporate",1,0)</f>
        <v>1</v>
      </c>
      <c r="L1078" s="6" t="n">
        <f aca="false">IF(1_Data_EDA!C1079="Home Office",1,0)</f>
        <v>0</v>
      </c>
      <c r="M1078" s="6" t="n">
        <f aca="false">IF(1_Data_EDA!D1079="Europe",1,0)</f>
        <v>0</v>
      </c>
      <c r="N1078" s="6" t="n">
        <f aca="false">IF(1_Data_EDA!D1079="LATAM",1,0)</f>
        <v>1</v>
      </c>
      <c r="O1078" s="6" t="n">
        <f aca="false">IF(1_Data_EDA!D1079="Pacific Asia",1,0)</f>
        <v>0</v>
      </c>
      <c r="P1078" s="6" t="n">
        <f aca="false">IF(1_Data_EDA!D1079="USCA",1,0)</f>
        <v>0</v>
      </c>
      <c r="Q1078" s="6" t="n">
        <f aca="false">IF(C1078&gt;MEDIAN(C$5:C$8004),1,0)</f>
        <v>0</v>
      </c>
      <c r="R1078" s="6" t="n">
        <f aca="false">IF(D1078&gt;2,1,0)</f>
        <v>1</v>
      </c>
    </row>
    <row r="1079" customFormat="false" ht="15" hidden="false" customHeight="true" outlineLevel="0" collapsed="false">
      <c r="A1079" s="6" t="n">
        <f aca="false">1_Data_EDA!O1080</f>
        <v>1</v>
      </c>
      <c r="B1079" s="6" t="n">
        <f aca="false">1_Data_EDA!H1080</f>
        <v>4</v>
      </c>
      <c r="C1079" s="7" t="n">
        <f aca="false">1_Data_EDA!I1080</f>
        <v>50</v>
      </c>
      <c r="D1079" s="6" t="n">
        <f aca="false">1_Data_EDA!J1080</f>
        <v>2</v>
      </c>
      <c r="E1079" s="7" t="n">
        <f aca="false">1_Data_EDA!K1080</f>
        <v>100</v>
      </c>
      <c r="F1079" s="7" t="n">
        <f aca="false">1_Data_EDA!L1080</f>
        <v>12</v>
      </c>
      <c r="G1079" s="8" t="n">
        <f aca="false">1_Data_EDA!M1080</f>
        <v>0.119999997</v>
      </c>
      <c r="H1079" s="6" t="n">
        <f aca="false">IF(1_Data_EDA!B1080="First Class",1,0)</f>
        <v>0</v>
      </c>
      <c r="I1079" s="6" t="n">
        <f aca="false">IF(1_Data_EDA!B1080="Second Class",1,0)</f>
        <v>0</v>
      </c>
      <c r="J1079" s="6" t="n">
        <f aca="false">IF(1_Data_EDA!B1080="Same Day",1,0)</f>
        <v>0</v>
      </c>
      <c r="K1079" s="6" t="n">
        <f aca="false">IF(1_Data_EDA!C1080="Corporate",1,0)</f>
        <v>0</v>
      </c>
      <c r="L1079" s="6" t="n">
        <f aca="false">IF(1_Data_EDA!C1080="Home Office",1,0)</f>
        <v>0</v>
      </c>
      <c r="M1079" s="6" t="n">
        <f aca="false">IF(1_Data_EDA!D1080="Europe",1,0)</f>
        <v>0</v>
      </c>
      <c r="N1079" s="6" t="n">
        <f aca="false">IF(1_Data_EDA!D1080="LATAM",1,0)</f>
        <v>1</v>
      </c>
      <c r="O1079" s="6" t="n">
        <f aca="false">IF(1_Data_EDA!D1080="Pacific Asia",1,0)</f>
        <v>0</v>
      </c>
      <c r="P1079" s="6" t="n">
        <f aca="false">IF(1_Data_EDA!D1080="USCA",1,0)</f>
        <v>0</v>
      </c>
      <c r="Q1079" s="6" t="n">
        <f aca="false">IF(C1079&gt;MEDIAN(C$5:C$8004),1,0)</f>
        <v>0</v>
      </c>
      <c r="R1079" s="6" t="n">
        <f aca="false">IF(D1079&gt;2,1,0)</f>
        <v>0</v>
      </c>
    </row>
    <row r="1080" customFormat="false" ht="15" hidden="false" customHeight="true" outlineLevel="0" collapsed="false">
      <c r="A1080" s="6" t="n">
        <f aca="false">1_Data_EDA!O1081</f>
        <v>1</v>
      </c>
      <c r="B1080" s="6" t="n">
        <f aca="false">1_Data_EDA!H1081</f>
        <v>4</v>
      </c>
      <c r="C1080" s="7" t="n">
        <f aca="false">1_Data_EDA!I1081</f>
        <v>31.98999977</v>
      </c>
      <c r="D1080" s="6" t="n">
        <f aca="false">1_Data_EDA!J1081</f>
        <v>1</v>
      </c>
      <c r="E1080" s="7" t="n">
        <f aca="false">1_Data_EDA!K1081</f>
        <v>31.98999977</v>
      </c>
      <c r="F1080" s="7" t="n">
        <f aca="false">1_Data_EDA!L1081</f>
        <v>5.119999886</v>
      </c>
      <c r="G1080" s="8" t="n">
        <f aca="false">1_Data_EDA!M1081</f>
        <v>0.159999996</v>
      </c>
      <c r="H1080" s="6" t="n">
        <f aca="false">IF(1_Data_EDA!B1081="First Class",1,0)</f>
        <v>0</v>
      </c>
      <c r="I1080" s="6" t="n">
        <f aca="false">IF(1_Data_EDA!B1081="Second Class",1,0)</f>
        <v>0</v>
      </c>
      <c r="J1080" s="6" t="n">
        <f aca="false">IF(1_Data_EDA!B1081="Same Day",1,0)</f>
        <v>0</v>
      </c>
      <c r="K1080" s="6" t="n">
        <f aca="false">IF(1_Data_EDA!C1081="Corporate",1,0)</f>
        <v>0</v>
      </c>
      <c r="L1080" s="6" t="n">
        <f aca="false">IF(1_Data_EDA!C1081="Home Office",1,0)</f>
        <v>0</v>
      </c>
      <c r="M1080" s="6" t="n">
        <f aca="false">IF(1_Data_EDA!D1081="Europe",1,0)</f>
        <v>0</v>
      </c>
      <c r="N1080" s="6" t="n">
        <f aca="false">IF(1_Data_EDA!D1081="LATAM",1,0)</f>
        <v>0</v>
      </c>
      <c r="O1080" s="6" t="n">
        <f aca="false">IF(1_Data_EDA!D1081="Pacific Asia",1,0)</f>
        <v>1</v>
      </c>
      <c r="P1080" s="6" t="n">
        <f aca="false">IF(1_Data_EDA!D1081="USCA",1,0)</f>
        <v>0</v>
      </c>
      <c r="Q1080" s="6" t="n">
        <f aca="false">IF(C1080&gt;MEDIAN(C$5:C$8004),1,0)</f>
        <v>0</v>
      </c>
      <c r="R1080" s="6" t="n">
        <f aca="false">IF(D1080&gt;2,1,0)</f>
        <v>0</v>
      </c>
    </row>
    <row r="1081" customFormat="false" ht="15" hidden="false" customHeight="true" outlineLevel="0" collapsed="false">
      <c r="A1081" s="6" t="n">
        <f aca="false">1_Data_EDA!O1082</f>
        <v>1</v>
      </c>
      <c r="B1081" s="6" t="n">
        <f aca="false">1_Data_EDA!H1082</f>
        <v>0</v>
      </c>
      <c r="C1081" s="7" t="n">
        <f aca="false">1_Data_EDA!I1082</f>
        <v>99.98999786</v>
      </c>
      <c r="D1081" s="6" t="n">
        <f aca="false">1_Data_EDA!J1082</f>
        <v>2</v>
      </c>
      <c r="E1081" s="7" t="n">
        <f aca="false">1_Data_EDA!K1082</f>
        <v>199.9799957</v>
      </c>
      <c r="F1081" s="7" t="n">
        <f aca="false">1_Data_EDA!L1082</f>
        <v>30</v>
      </c>
      <c r="G1081" s="8" t="n">
        <f aca="false">1_Data_EDA!M1082</f>
        <v>0.150000006</v>
      </c>
      <c r="H1081" s="6" t="n">
        <f aca="false">IF(1_Data_EDA!B1082="First Class",1,0)</f>
        <v>0</v>
      </c>
      <c r="I1081" s="6" t="n">
        <f aca="false">IF(1_Data_EDA!B1082="Second Class",1,0)</f>
        <v>0</v>
      </c>
      <c r="J1081" s="6" t="n">
        <f aca="false">IF(1_Data_EDA!B1082="Same Day",1,0)</f>
        <v>1</v>
      </c>
      <c r="K1081" s="6" t="n">
        <f aca="false">IF(1_Data_EDA!C1082="Corporate",1,0)</f>
        <v>0</v>
      </c>
      <c r="L1081" s="6" t="n">
        <f aca="false">IF(1_Data_EDA!C1082="Home Office",1,0)</f>
        <v>0</v>
      </c>
      <c r="M1081" s="6" t="n">
        <f aca="false">IF(1_Data_EDA!D1082="Europe",1,0)</f>
        <v>0</v>
      </c>
      <c r="N1081" s="6" t="n">
        <f aca="false">IF(1_Data_EDA!D1082="LATAM",1,0)</f>
        <v>0</v>
      </c>
      <c r="O1081" s="6" t="n">
        <f aca="false">IF(1_Data_EDA!D1082="Pacific Asia",1,0)</f>
        <v>0</v>
      </c>
      <c r="P1081" s="6" t="n">
        <f aca="false">IF(1_Data_EDA!D1082="USCA",1,0)</f>
        <v>1</v>
      </c>
      <c r="Q1081" s="6" t="n">
        <f aca="false">IF(C1081&gt;MEDIAN(C$5:C$8004),1,0)</f>
        <v>1</v>
      </c>
      <c r="R1081" s="6" t="n">
        <f aca="false">IF(D1081&gt;2,1,0)</f>
        <v>0</v>
      </c>
    </row>
    <row r="1082" customFormat="false" ht="15" hidden="false" customHeight="true" outlineLevel="0" collapsed="false">
      <c r="A1082" s="6" t="n">
        <f aca="false">1_Data_EDA!O1083</f>
        <v>1</v>
      </c>
      <c r="B1082" s="6" t="n">
        <f aca="false">1_Data_EDA!H1083</f>
        <v>1</v>
      </c>
      <c r="C1082" s="7" t="n">
        <f aca="false">1_Data_EDA!I1083</f>
        <v>129.9900055</v>
      </c>
      <c r="D1082" s="6" t="n">
        <f aca="false">1_Data_EDA!J1083</f>
        <v>1</v>
      </c>
      <c r="E1082" s="7" t="n">
        <f aca="false">1_Data_EDA!K1083</f>
        <v>129.9900055</v>
      </c>
      <c r="F1082" s="7" t="n">
        <f aca="false">1_Data_EDA!L1083</f>
        <v>13</v>
      </c>
      <c r="G1082" s="8" t="n">
        <f aca="false">1_Data_EDA!M1083</f>
        <v>0.100000001</v>
      </c>
      <c r="H1082" s="6" t="n">
        <f aca="false">IF(1_Data_EDA!B1083="First Class",1,0)</f>
        <v>1</v>
      </c>
      <c r="I1082" s="6" t="n">
        <f aca="false">IF(1_Data_EDA!B1083="Second Class",1,0)</f>
        <v>0</v>
      </c>
      <c r="J1082" s="6" t="n">
        <f aca="false">IF(1_Data_EDA!B1083="Same Day",1,0)</f>
        <v>0</v>
      </c>
      <c r="K1082" s="6" t="n">
        <f aca="false">IF(1_Data_EDA!C1083="Corporate",1,0)</f>
        <v>0</v>
      </c>
      <c r="L1082" s="6" t="n">
        <f aca="false">IF(1_Data_EDA!C1083="Home Office",1,0)</f>
        <v>1</v>
      </c>
      <c r="M1082" s="6" t="n">
        <f aca="false">IF(1_Data_EDA!D1083="Europe",1,0)</f>
        <v>0</v>
      </c>
      <c r="N1082" s="6" t="n">
        <f aca="false">IF(1_Data_EDA!D1083="LATAM",1,0)</f>
        <v>1</v>
      </c>
      <c r="O1082" s="6" t="n">
        <f aca="false">IF(1_Data_EDA!D1083="Pacific Asia",1,0)</f>
        <v>0</v>
      </c>
      <c r="P1082" s="6" t="n">
        <f aca="false">IF(1_Data_EDA!D1083="USCA",1,0)</f>
        <v>0</v>
      </c>
      <c r="Q1082" s="6" t="n">
        <f aca="false">IF(C1082&gt;MEDIAN(C$5:C$8004),1,0)</f>
        <v>1</v>
      </c>
      <c r="R1082" s="6" t="n">
        <f aca="false">IF(D1082&gt;2,1,0)</f>
        <v>0</v>
      </c>
    </row>
    <row r="1083" customFormat="false" ht="15" hidden="false" customHeight="true" outlineLevel="0" collapsed="false">
      <c r="A1083" s="6" t="n">
        <f aca="false">1_Data_EDA!O1084</f>
        <v>0</v>
      </c>
      <c r="B1083" s="6" t="n">
        <f aca="false">1_Data_EDA!H1084</f>
        <v>4</v>
      </c>
      <c r="C1083" s="7" t="n">
        <f aca="false">1_Data_EDA!I1084</f>
        <v>199.9900055</v>
      </c>
      <c r="D1083" s="6" t="n">
        <f aca="false">1_Data_EDA!J1084</f>
        <v>1</v>
      </c>
      <c r="E1083" s="7" t="n">
        <f aca="false">1_Data_EDA!K1084</f>
        <v>199.9900055</v>
      </c>
      <c r="F1083" s="7" t="n">
        <f aca="false">1_Data_EDA!L1084</f>
        <v>24</v>
      </c>
      <c r="G1083" s="8" t="n">
        <f aca="false">1_Data_EDA!M1084</f>
        <v>0.119999997</v>
      </c>
      <c r="H1083" s="6" t="n">
        <f aca="false">IF(1_Data_EDA!B1084="First Class",1,0)</f>
        <v>0</v>
      </c>
      <c r="I1083" s="6" t="n">
        <f aca="false">IF(1_Data_EDA!B1084="Second Class",1,0)</f>
        <v>0</v>
      </c>
      <c r="J1083" s="6" t="n">
        <f aca="false">IF(1_Data_EDA!B1084="Same Day",1,0)</f>
        <v>0</v>
      </c>
      <c r="K1083" s="6" t="n">
        <f aca="false">IF(1_Data_EDA!C1084="Corporate",1,0)</f>
        <v>0</v>
      </c>
      <c r="L1083" s="6" t="n">
        <f aca="false">IF(1_Data_EDA!C1084="Home Office",1,0)</f>
        <v>1</v>
      </c>
      <c r="M1083" s="6" t="n">
        <f aca="false">IF(1_Data_EDA!D1084="Europe",1,0)</f>
        <v>1</v>
      </c>
      <c r="N1083" s="6" t="n">
        <f aca="false">IF(1_Data_EDA!D1084="LATAM",1,0)</f>
        <v>0</v>
      </c>
      <c r="O1083" s="6" t="n">
        <f aca="false">IF(1_Data_EDA!D1084="Pacific Asia",1,0)</f>
        <v>0</v>
      </c>
      <c r="P1083" s="6" t="n">
        <f aca="false">IF(1_Data_EDA!D1084="USCA",1,0)</f>
        <v>0</v>
      </c>
      <c r="Q1083" s="6" t="n">
        <f aca="false">IF(C1083&gt;MEDIAN(C$5:C$8004),1,0)</f>
        <v>1</v>
      </c>
      <c r="R1083" s="6" t="n">
        <f aca="false">IF(D1083&gt;2,1,0)</f>
        <v>0</v>
      </c>
    </row>
    <row r="1084" customFormat="false" ht="15" hidden="false" customHeight="true" outlineLevel="0" collapsed="false">
      <c r="A1084" s="6" t="n">
        <f aca="false">1_Data_EDA!O1085</f>
        <v>1</v>
      </c>
      <c r="B1084" s="6" t="n">
        <f aca="false">1_Data_EDA!H1085</f>
        <v>2</v>
      </c>
      <c r="C1084" s="7" t="n">
        <f aca="false">1_Data_EDA!I1085</f>
        <v>129.9900055</v>
      </c>
      <c r="D1084" s="6" t="n">
        <f aca="false">1_Data_EDA!J1085</f>
        <v>1</v>
      </c>
      <c r="E1084" s="7" t="n">
        <f aca="false">1_Data_EDA!K1085</f>
        <v>129.9900055</v>
      </c>
      <c r="F1084" s="7" t="n">
        <f aca="false">1_Data_EDA!L1085</f>
        <v>6.5</v>
      </c>
      <c r="G1084" s="8" t="n">
        <f aca="false">1_Data_EDA!M1085</f>
        <v>0.050000001</v>
      </c>
      <c r="H1084" s="6" t="n">
        <f aca="false">IF(1_Data_EDA!B1085="First Class",1,0)</f>
        <v>0</v>
      </c>
      <c r="I1084" s="6" t="n">
        <f aca="false">IF(1_Data_EDA!B1085="Second Class",1,0)</f>
        <v>1</v>
      </c>
      <c r="J1084" s="6" t="n">
        <f aca="false">IF(1_Data_EDA!B1085="Same Day",1,0)</f>
        <v>0</v>
      </c>
      <c r="K1084" s="6" t="n">
        <f aca="false">IF(1_Data_EDA!C1085="Corporate",1,0)</f>
        <v>1</v>
      </c>
      <c r="L1084" s="6" t="n">
        <f aca="false">IF(1_Data_EDA!C1085="Home Office",1,0)</f>
        <v>0</v>
      </c>
      <c r="M1084" s="6" t="n">
        <f aca="false">IF(1_Data_EDA!D1085="Europe",1,0)</f>
        <v>0</v>
      </c>
      <c r="N1084" s="6" t="n">
        <f aca="false">IF(1_Data_EDA!D1085="LATAM",1,0)</f>
        <v>0</v>
      </c>
      <c r="O1084" s="6" t="n">
        <f aca="false">IF(1_Data_EDA!D1085="Pacific Asia",1,0)</f>
        <v>1</v>
      </c>
      <c r="P1084" s="6" t="n">
        <f aca="false">IF(1_Data_EDA!D1085="USCA",1,0)</f>
        <v>0</v>
      </c>
      <c r="Q1084" s="6" t="n">
        <f aca="false">IF(C1084&gt;MEDIAN(C$5:C$8004),1,0)</f>
        <v>1</v>
      </c>
      <c r="R1084" s="6" t="n">
        <f aca="false">IF(D1084&gt;2,1,0)</f>
        <v>0</v>
      </c>
    </row>
    <row r="1085" customFormat="false" ht="15" hidden="false" customHeight="true" outlineLevel="0" collapsed="false">
      <c r="A1085" s="6" t="n">
        <f aca="false">1_Data_EDA!O1086</f>
        <v>0</v>
      </c>
      <c r="B1085" s="6" t="n">
        <f aca="false">1_Data_EDA!H1086</f>
        <v>0</v>
      </c>
      <c r="C1085" s="7" t="n">
        <f aca="false">1_Data_EDA!I1086</f>
        <v>39.99000168</v>
      </c>
      <c r="D1085" s="6" t="n">
        <f aca="false">1_Data_EDA!J1086</f>
        <v>1</v>
      </c>
      <c r="E1085" s="7" t="n">
        <f aca="false">1_Data_EDA!K1086</f>
        <v>39.99000168</v>
      </c>
      <c r="F1085" s="7" t="n">
        <f aca="false">1_Data_EDA!L1086</f>
        <v>0.400000006</v>
      </c>
      <c r="G1085" s="8" t="n">
        <f aca="false">1_Data_EDA!M1086</f>
        <v>0.01</v>
      </c>
      <c r="H1085" s="6" t="n">
        <f aca="false">IF(1_Data_EDA!B1086="First Class",1,0)</f>
        <v>0</v>
      </c>
      <c r="I1085" s="6" t="n">
        <f aca="false">IF(1_Data_EDA!B1086="Second Class",1,0)</f>
        <v>0</v>
      </c>
      <c r="J1085" s="6" t="n">
        <f aca="false">IF(1_Data_EDA!B1086="Same Day",1,0)</f>
        <v>1</v>
      </c>
      <c r="K1085" s="6" t="n">
        <f aca="false">IF(1_Data_EDA!C1086="Corporate",1,0)</f>
        <v>1</v>
      </c>
      <c r="L1085" s="6" t="n">
        <f aca="false">IF(1_Data_EDA!C1086="Home Office",1,0)</f>
        <v>0</v>
      </c>
      <c r="M1085" s="6" t="n">
        <f aca="false">IF(1_Data_EDA!D1086="Europe",1,0)</f>
        <v>0</v>
      </c>
      <c r="N1085" s="6" t="n">
        <f aca="false">IF(1_Data_EDA!D1086="LATAM",1,0)</f>
        <v>0</v>
      </c>
      <c r="O1085" s="6" t="n">
        <f aca="false">IF(1_Data_EDA!D1086="Pacific Asia",1,0)</f>
        <v>1</v>
      </c>
      <c r="P1085" s="6" t="n">
        <f aca="false">IF(1_Data_EDA!D1086="USCA",1,0)</f>
        <v>0</v>
      </c>
      <c r="Q1085" s="6" t="n">
        <f aca="false">IF(C1085&gt;MEDIAN(C$5:C$8004),1,0)</f>
        <v>0</v>
      </c>
      <c r="R1085" s="6" t="n">
        <f aca="false">IF(D1085&gt;2,1,0)</f>
        <v>0</v>
      </c>
    </row>
    <row r="1086" customFormat="false" ht="15" hidden="false" customHeight="true" outlineLevel="0" collapsed="false">
      <c r="A1086" s="6" t="n">
        <f aca="false">1_Data_EDA!O1087</f>
        <v>1</v>
      </c>
      <c r="B1086" s="6" t="n">
        <f aca="false">1_Data_EDA!H1087</f>
        <v>1</v>
      </c>
      <c r="C1086" s="7" t="n">
        <f aca="false">1_Data_EDA!I1087</f>
        <v>49.97999954</v>
      </c>
      <c r="D1086" s="6" t="n">
        <f aca="false">1_Data_EDA!J1087</f>
        <v>3</v>
      </c>
      <c r="E1086" s="7" t="n">
        <f aca="false">1_Data_EDA!K1087</f>
        <v>149.9400024</v>
      </c>
      <c r="F1086" s="7" t="n">
        <f aca="false">1_Data_EDA!L1087</f>
        <v>6</v>
      </c>
      <c r="G1086" s="8" t="n">
        <f aca="false">1_Data_EDA!M1087</f>
        <v>0.039999999</v>
      </c>
      <c r="H1086" s="6" t="n">
        <f aca="false">IF(1_Data_EDA!B1087="First Class",1,0)</f>
        <v>1</v>
      </c>
      <c r="I1086" s="6" t="n">
        <f aca="false">IF(1_Data_EDA!B1087="Second Class",1,0)</f>
        <v>0</v>
      </c>
      <c r="J1086" s="6" t="n">
        <f aca="false">IF(1_Data_EDA!B1087="Same Day",1,0)</f>
        <v>0</v>
      </c>
      <c r="K1086" s="6" t="n">
        <f aca="false">IF(1_Data_EDA!C1087="Corporate",1,0)</f>
        <v>0</v>
      </c>
      <c r="L1086" s="6" t="n">
        <f aca="false">IF(1_Data_EDA!C1087="Home Office",1,0)</f>
        <v>1</v>
      </c>
      <c r="M1086" s="6" t="n">
        <f aca="false">IF(1_Data_EDA!D1087="Europe",1,0)</f>
        <v>0</v>
      </c>
      <c r="N1086" s="6" t="n">
        <f aca="false">IF(1_Data_EDA!D1087="LATAM",1,0)</f>
        <v>1</v>
      </c>
      <c r="O1086" s="6" t="n">
        <f aca="false">IF(1_Data_EDA!D1087="Pacific Asia",1,0)</f>
        <v>0</v>
      </c>
      <c r="P1086" s="6" t="n">
        <f aca="false">IF(1_Data_EDA!D1087="USCA",1,0)</f>
        <v>0</v>
      </c>
      <c r="Q1086" s="6" t="n">
        <f aca="false">IF(C1086&gt;MEDIAN(C$5:C$8004),1,0)</f>
        <v>0</v>
      </c>
      <c r="R1086" s="6" t="n">
        <f aca="false">IF(D1086&gt;2,1,0)</f>
        <v>1</v>
      </c>
    </row>
    <row r="1087" customFormat="false" ht="15" hidden="false" customHeight="true" outlineLevel="0" collapsed="false">
      <c r="A1087" s="6" t="n">
        <f aca="false">1_Data_EDA!O1088</f>
        <v>0</v>
      </c>
      <c r="B1087" s="6" t="n">
        <f aca="false">1_Data_EDA!H1088</f>
        <v>4</v>
      </c>
      <c r="C1087" s="7" t="n">
        <f aca="false">1_Data_EDA!I1088</f>
        <v>49.97999954</v>
      </c>
      <c r="D1087" s="6" t="n">
        <f aca="false">1_Data_EDA!J1088</f>
        <v>3</v>
      </c>
      <c r="E1087" s="7" t="n">
        <f aca="false">1_Data_EDA!K1088</f>
        <v>149.9400024</v>
      </c>
      <c r="F1087" s="7" t="n">
        <f aca="false">1_Data_EDA!L1088</f>
        <v>37.49000168</v>
      </c>
      <c r="G1087" s="8" t="n">
        <f aca="false">1_Data_EDA!M1088</f>
        <v>0.25</v>
      </c>
      <c r="H1087" s="6" t="n">
        <f aca="false">IF(1_Data_EDA!B1088="First Class",1,0)</f>
        <v>0</v>
      </c>
      <c r="I1087" s="6" t="n">
        <f aca="false">IF(1_Data_EDA!B1088="Second Class",1,0)</f>
        <v>0</v>
      </c>
      <c r="J1087" s="6" t="n">
        <f aca="false">IF(1_Data_EDA!B1088="Same Day",1,0)</f>
        <v>0</v>
      </c>
      <c r="K1087" s="6" t="n">
        <f aca="false">IF(1_Data_EDA!C1088="Corporate",1,0)</f>
        <v>0</v>
      </c>
      <c r="L1087" s="6" t="n">
        <f aca="false">IF(1_Data_EDA!C1088="Home Office",1,0)</f>
        <v>1</v>
      </c>
      <c r="M1087" s="6" t="n">
        <f aca="false">IF(1_Data_EDA!D1088="Europe",1,0)</f>
        <v>0</v>
      </c>
      <c r="N1087" s="6" t="n">
        <f aca="false">IF(1_Data_EDA!D1088="LATAM",1,0)</f>
        <v>0</v>
      </c>
      <c r="O1087" s="6" t="n">
        <f aca="false">IF(1_Data_EDA!D1088="Pacific Asia",1,0)</f>
        <v>1</v>
      </c>
      <c r="P1087" s="6" t="n">
        <f aca="false">IF(1_Data_EDA!D1088="USCA",1,0)</f>
        <v>0</v>
      </c>
      <c r="Q1087" s="6" t="n">
        <f aca="false">IF(C1087&gt;MEDIAN(C$5:C$8004),1,0)</f>
        <v>0</v>
      </c>
      <c r="R1087" s="6" t="n">
        <f aca="false">IF(D1087&gt;2,1,0)</f>
        <v>1</v>
      </c>
    </row>
    <row r="1088" customFormat="false" ht="15" hidden="false" customHeight="true" outlineLevel="0" collapsed="false">
      <c r="A1088" s="6" t="n">
        <f aca="false">1_Data_EDA!O1089</f>
        <v>1</v>
      </c>
      <c r="B1088" s="6" t="n">
        <f aca="false">1_Data_EDA!H1089</f>
        <v>4</v>
      </c>
      <c r="C1088" s="7" t="n">
        <f aca="false">1_Data_EDA!I1089</f>
        <v>199.9900055</v>
      </c>
      <c r="D1088" s="6" t="n">
        <f aca="false">1_Data_EDA!J1089</f>
        <v>1</v>
      </c>
      <c r="E1088" s="7" t="n">
        <f aca="false">1_Data_EDA!K1089</f>
        <v>199.9900055</v>
      </c>
      <c r="F1088" s="7" t="n">
        <f aca="false">1_Data_EDA!L1089</f>
        <v>50</v>
      </c>
      <c r="G1088" s="8" t="n">
        <f aca="false">1_Data_EDA!M1089</f>
        <v>0.25</v>
      </c>
      <c r="H1088" s="6" t="n">
        <f aca="false">IF(1_Data_EDA!B1089="First Class",1,0)</f>
        <v>0</v>
      </c>
      <c r="I1088" s="6" t="n">
        <f aca="false">IF(1_Data_EDA!B1089="Second Class",1,0)</f>
        <v>0</v>
      </c>
      <c r="J1088" s="6" t="n">
        <f aca="false">IF(1_Data_EDA!B1089="Same Day",1,0)</f>
        <v>0</v>
      </c>
      <c r="K1088" s="6" t="n">
        <f aca="false">IF(1_Data_EDA!C1089="Corporate",1,0)</f>
        <v>0</v>
      </c>
      <c r="L1088" s="6" t="n">
        <f aca="false">IF(1_Data_EDA!C1089="Home Office",1,0)</f>
        <v>0</v>
      </c>
      <c r="M1088" s="6" t="n">
        <f aca="false">IF(1_Data_EDA!D1089="Europe",1,0)</f>
        <v>0</v>
      </c>
      <c r="N1088" s="6" t="n">
        <f aca="false">IF(1_Data_EDA!D1089="LATAM",1,0)</f>
        <v>0</v>
      </c>
      <c r="O1088" s="6" t="n">
        <f aca="false">IF(1_Data_EDA!D1089="Pacific Asia",1,0)</f>
        <v>0</v>
      </c>
      <c r="P1088" s="6" t="n">
        <f aca="false">IF(1_Data_EDA!D1089="USCA",1,0)</f>
        <v>1</v>
      </c>
      <c r="Q1088" s="6" t="n">
        <f aca="false">IF(C1088&gt;MEDIAN(C$5:C$8004),1,0)</f>
        <v>1</v>
      </c>
      <c r="R1088" s="6" t="n">
        <f aca="false">IF(D1088&gt;2,1,0)</f>
        <v>0</v>
      </c>
    </row>
    <row r="1089" customFormat="false" ht="15" hidden="false" customHeight="true" outlineLevel="0" collapsed="false">
      <c r="A1089" s="6" t="n">
        <f aca="false">1_Data_EDA!O1090</f>
        <v>0</v>
      </c>
      <c r="B1089" s="6" t="n">
        <f aca="false">1_Data_EDA!H1090</f>
        <v>4</v>
      </c>
      <c r="C1089" s="7" t="n">
        <f aca="false">1_Data_EDA!I1090</f>
        <v>327.75</v>
      </c>
      <c r="D1089" s="6" t="n">
        <f aca="false">1_Data_EDA!J1090</f>
        <v>1</v>
      </c>
      <c r="E1089" s="7" t="n">
        <f aca="false">1_Data_EDA!K1090</f>
        <v>327.75</v>
      </c>
      <c r="F1089" s="7" t="n">
        <f aca="false">1_Data_EDA!L1090</f>
        <v>39.33000183</v>
      </c>
      <c r="G1089" s="8" t="n">
        <f aca="false">1_Data_EDA!M1090</f>
        <v>0.119999997</v>
      </c>
      <c r="H1089" s="6" t="n">
        <f aca="false">IF(1_Data_EDA!B1090="First Class",1,0)</f>
        <v>0</v>
      </c>
      <c r="I1089" s="6" t="n">
        <f aca="false">IF(1_Data_EDA!B1090="Second Class",1,0)</f>
        <v>0</v>
      </c>
      <c r="J1089" s="6" t="n">
        <f aca="false">IF(1_Data_EDA!B1090="Same Day",1,0)</f>
        <v>0</v>
      </c>
      <c r="K1089" s="6" t="n">
        <f aca="false">IF(1_Data_EDA!C1090="Corporate",1,0)</f>
        <v>0</v>
      </c>
      <c r="L1089" s="6" t="n">
        <f aca="false">IF(1_Data_EDA!C1090="Home Office",1,0)</f>
        <v>1</v>
      </c>
      <c r="M1089" s="6" t="n">
        <f aca="false">IF(1_Data_EDA!D1090="Europe",1,0)</f>
        <v>0</v>
      </c>
      <c r="N1089" s="6" t="n">
        <f aca="false">IF(1_Data_EDA!D1090="LATAM",1,0)</f>
        <v>0</v>
      </c>
      <c r="O1089" s="6" t="n">
        <f aca="false">IF(1_Data_EDA!D1090="Pacific Asia",1,0)</f>
        <v>1</v>
      </c>
      <c r="P1089" s="6" t="n">
        <f aca="false">IF(1_Data_EDA!D1090="USCA",1,0)</f>
        <v>0</v>
      </c>
      <c r="Q1089" s="6" t="n">
        <f aca="false">IF(C1089&gt;MEDIAN(C$5:C$8004),1,0)</f>
        <v>1</v>
      </c>
      <c r="R1089" s="6" t="n">
        <f aca="false">IF(D1089&gt;2,1,0)</f>
        <v>0</v>
      </c>
    </row>
    <row r="1090" customFormat="false" ht="15" hidden="false" customHeight="true" outlineLevel="0" collapsed="false">
      <c r="A1090" s="6" t="n">
        <f aca="false">1_Data_EDA!O1091</f>
        <v>0</v>
      </c>
      <c r="B1090" s="6" t="n">
        <f aca="false">1_Data_EDA!H1091</f>
        <v>4</v>
      </c>
      <c r="C1090" s="7" t="n">
        <f aca="false">1_Data_EDA!I1091</f>
        <v>59.99000168</v>
      </c>
      <c r="D1090" s="6" t="n">
        <f aca="false">1_Data_EDA!J1091</f>
        <v>5</v>
      </c>
      <c r="E1090" s="7" t="n">
        <f aca="false">1_Data_EDA!K1091</f>
        <v>299.9500122</v>
      </c>
      <c r="F1090" s="7" t="n">
        <f aca="false">1_Data_EDA!L1091</f>
        <v>0</v>
      </c>
      <c r="G1090" s="8" t="n">
        <f aca="false">1_Data_EDA!M1091</f>
        <v>0</v>
      </c>
      <c r="H1090" s="6" t="n">
        <f aca="false">IF(1_Data_EDA!B1091="First Class",1,0)</f>
        <v>0</v>
      </c>
      <c r="I1090" s="6" t="n">
        <f aca="false">IF(1_Data_EDA!B1091="Second Class",1,0)</f>
        <v>0</v>
      </c>
      <c r="J1090" s="6" t="n">
        <f aca="false">IF(1_Data_EDA!B1091="Same Day",1,0)</f>
        <v>0</v>
      </c>
      <c r="K1090" s="6" t="n">
        <f aca="false">IF(1_Data_EDA!C1091="Corporate",1,0)</f>
        <v>0</v>
      </c>
      <c r="L1090" s="6" t="n">
        <f aca="false">IF(1_Data_EDA!C1091="Home Office",1,0)</f>
        <v>0</v>
      </c>
      <c r="M1090" s="6" t="n">
        <f aca="false">IF(1_Data_EDA!D1091="Europe",1,0)</f>
        <v>1</v>
      </c>
      <c r="N1090" s="6" t="n">
        <f aca="false">IF(1_Data_EDA!D1091="LATAM",1,0)</f>
        <v>0</v>
      </c>
      <c r="O1090" s="6" t="n">
        <f aca="false">IF(1_Data_EDA!D1091="Pacific Asia",1,0)</f>
        <v>0</v>
      </c>
      <c r="P1090" s="6" t="n">
        <f aca="false">IF(1_Data_EDA!D1091="USCA",1,0)</f>
        <v>0</v>
      </c>
      <c r="Q1090" s="6" t="n">
        <f aca="false">IF(C1090&gt;MEDIAN(C$5:C$8004),1,0)</f>
        <v>0</v>
      </c>
      <c r="R1090" s="6" t="n">
        <f aca="false">IF(D1090&gt;2,1,0)</f>
        <v>1</v>
      </c>
    </row>
    <row r="1091" customFormat="false" ht="15" hidden="false" customHeight="true" outlineLevel="0" collapsed="false">
      <c r="A1091" s="6" t="n">
        <f aca="false">1_Data_EDA!O1092</f>
        <v>0</v>
      </c>
      <c r="B1091" s="6" t="n">
        <f aca="false">1_Data_EDA!H1092</f>
        <v>4</v>
      </c>
      <c r="C1091" s="7" t="n">
        <f aca="false">1_Data_EDA!I1092</f>
        <v>49.97999954</v>
      </c>
      <c r="D1091" s="6" t="n">
        <f aca="false">1_Data_EDA!J1092</f>
        <v>1</v>
      </c>
      <c r="E1091" s="7" t="n">
        <f aca="false">1_Data_EDA!K1092</f>
        <v>49.97999954</v>
      </c>
      <c r="F1091" s="7" t="n">
        <f aca="false">1_Data_EDA!L1092</f>
        <v>4.5</v>
      </c>
      <c r="G1091" s="8" t="n">
        <f aca="false">1_Data_EDA!M1092</f>
        <v>0.090000004</v>
      </c>
      <c r="H1091" s="6" t="n">
        <f aca="false">IF(1_Data_EDA!B1092="First Class",1,0)</f>
        <v>0</v>
      </c>
      <c r="I1091" s="6" t="n">
        <f aca="false">IF(1_Data_EDA!B1092="Second Class",1,0)</f>
        <v>0</v>
      </c>
      <c r="J1091" s="6" t="n">
        <f aca="false">IF(1_Data_EDA!B1092="Same Day",1,0)</f>
        <v>0</v>
      </c>
      <c r="K1091" s="6" t="n">
        <f aca="false">IF(1_Data_EDA!C1092="Corporate",1,0)</f>
        <v>0</v>
      </c>
      <c r="L1091" s="6" t="n">
        <f aca="false">IF(1_Data_EDA!C1092="Home Office",1,0)</f>
        <v>0</v>
      </c>
      <c r="M1091" s="6" t="n">
        <f aca="false">IF(1_Data_EDA!D1092="Europe",1,0)</f>
        <v>0</v>
      </c>
      <c r="N1091" s="6" t="n">
        <f aca="false">IF(1_Data_EDA!D1092="LATAM",1,0)</f>
        <v>0</v>
      </c>
      <c r="O1091" s="6" t="n">
        <f aca="false">IF(1_Data_EDA!D1092="Pacific Asia",1,0)</f>
        <v>1</v>
      </c>
      <c r="P1091" s="6" t="n">
        <f aca="false">IF(1_Data_EDA!D1092="USCA",1,0)</f>
        <v>0</v>
      </c>
      <c r="Q1091" s="6" t="n">
        <f aca="false">IF(C1091&gt;MEDIAN(C$5:C$8004),1,0)</f>
        <v>0</v>
      </c>
      <c r="R1091" s="6" t="n">
        <f aca="false">IF(D1091&gt;2,1,0)</f>
        <v>0</v>
      </c>
    </row>
    <row r="1092" customFormat="false" ht="15" hidden="false" customHeight="true" outlineLevel="0" collapsed="false">
      <c r="A1092" s="6" t="n">
        <f aca="false">1_Data_EDA!O1093</f>
        <v>1</v>
      </c>
      <c r="B1092" s="6" t="n">
        <f aca="false">1_Data_EDA!H1093</f>
        <v>0</v>
      </c>
      <c r="C1092" s="7" t="n">
        <f aca="false">1_Data_EDA!I1093</f>
        <v>49.97999954</v>
      </c>
      <c r="D1092" s="6" t="n">
        <f aca="false">1_Data_EDA!J1093</f>
        <v>4</v>
      </c>
      <c r="E1092" s="7" t="n">
        <f aca="false">1_Data_EDA!K1093</f>
        <v>199.9199982</v>
      </c>
      <c r="F1092" s="7" t="n">
        <f aca="false">1_Data_EDA!L1093</f>
        <v>6</v>
      </c>
      <c r="G1092" s="8" t="n">
        <f aca="false">1_Data_EDA!M1093</f>
        <v>0.029999999</v>
      </c>
      <c r="H1092" s="6" t="n">
        <f aca="false">IF(1_Data_EDA!B1093="First Class",1,0)</f>
        <v>0</v>
      </c>
      <c r="I1092" s="6" t="n">
        <f aca="false">IF(1_Data_EDA!B1093="Second Class",1,0)</f>
        <v>0</v>
      </c>
      <c r="J1092" s="6" t="n">
        <f aca="false">IF(1_Data_EDA!B1093="Same Day",1,0)</f>
        <v>1</v>
      </c>
      <c r="K1092" s="6" t="n">
        <f aca="false">IF(1_Data_EDA!C1093="Corporate",1,0)</f>
        <v>0</v>
      </c>
      <c r="L1092" s="6" t="n">
        <f aca="false">IF(1_Data_EDA!C1093="Home Office",1,0)</f>
        <v>0</v>
      </c>
      <c r="M1092" s="6" t="n">
        <f aca="false">IF(1_Data_EDA!D1093="Europe",1,0)</f>
        <v>0</v>
      </c>
      <c r="N1092" s="6" t="n">
        <f aca="false">IF(1_Data_EDA!D1093="LATAM",1,0)</f>
        <v>0</v>
      </c>
      <c r="O1092" s="6" t="n">
        <f aca="false">IF(1_Data_EDA!D1093="Pacific Asia",1,0)</f>
        <v>1</v>
      </c>
      <c r="P1092" s="6" t="n">
        <f aca="false">IF(1_Data_EDA!D1093="USCA",1,0)</f>
        <v>0</v>
      </c>
      <c r="Q1092" s="6" t="n">
        <f aca="false">IF(C1092&gt;MEDIAN(C$5:C$8004),1,0)</f>
        <v>0</v>
      </c>
      <c r="R1092" s="6" t="n">
        <f aca="false">IF(D1092&gt;2,1,0)</f>
        <v>1</v>
      </c>
    </row>
    <row r="1093" customFormat="false" ht="15" hidden="false" customHeight="true" outlineLevel="0" collapsed="false">
      <c r="A1093" s="6" t="n">
        <f aca="false">1_Data_EDA!O1094</f>
        <v>0</v>
      </c>
      <c r="B1093" s="6" t="n">
        <f aca="false">1_Data_EDA!H1094</f>
        <v>4</v>
      </c>
      <c r="C1093" s="7" t="n">
        <f aca="false">1_Data_EDA!I1094</f>
        <v>299.980011</v>
      </c>
      <c r="D1093" s="6" t="n">
        <f aca="false">1_Data_EDA!J1094</f>
        <v>1</v>
      </c>
      <c r="E1093" s="7" t="n">
        <f aca="false">1_Data_EDA!K1094</f>
        <v>299.980011</v>
      </c>
      <c r="F1093" s="7" t="n">
        <f aca="false">1_Data_EDA!L1094</f>
        <v>15</v>
      </c>
      <c r="G1093" s="8" t="n">
        <f aca="false">1_Data_EDA!M1094</f>
        <v>0.050000001</v>
      </c>
      <c r="H1093" s="6" t="n">
        <f aca="false">IF(1_Data_EDA!B1094="First Class",1,0)</f>
        <v>0</v>
      </c>
      <c r="I1093" s="6" t="n">
        <f aca="false">IF(1_Data_EDA!B1094="Second Class",1,0)</f>
        <v>0</v>
      </c>
      <c r="J1093" s="6" t="n">
        <f aca="false">IF(1_Data_EDA!B1094="Same Day",1,0)</f>
        <v>0</v>
      </c>
      <c r="K1093" s="6" t="n">
        <f aca="false">IF(1_Data_EDA!C1094="Corporate",1,0)</f>
        <v>0</v>
      </c>
      <c r="L1093" s="6" t="n">
        <f aca="false">IF(1_Data_EDA!C1094="Home Office",1,0)</f>
        <v>0</v>
      </c>
      <c r="M1093" s="6" t="n">
        <f aca="false">IF(1_Data_EDA!D1094="Europe",1,0)</f>
        <v>0</v>
      </c>
      <c r="N1093" s="6" t="n">
        <f aca="false">IF(1_Data_EDA!D1094="LATAM",1,0)</f>
        <v>0</v>
      </c>
      <c r="O1093" s="6" t="n">
        <f aca="false">IF(1_Data_EDA!D1094="Pacific Asia",1,0)</f>
        <v>1</v>
      </c>
      <c r="P1093" s="6" t="n">
        <f aca="false">IF(1_Data_EDA!D1094="USCA",1,0)</f>
        <v>0</v>
      </c>
      <c r="Q1093" s="6" t="n">
        <f aca="false">IF(C1093&gt;MEDIAN(C$5:C$8004),1,0)</f>
        <v>1</v>
      </c>
      <c r="R1093" s="6" t="n">
        <f aca="false">IF(D1093&gt;2,1,0)</f>
        <v>0</v>
      </c>
    </row>
    <row r="1094" customFormat="false" ht="15" hidden="false" customHeight="true" outlineLevel="0" collapsed="false">
      <c r="A1094" s="6" t="n">
        <f aca="false">1_Data_EDA!O1095</f>
        <v>1</v>
      </c>
      <c r="B1094" s="6" t="n">
        <f aca="false">1_Data_EDA!H1095</f>
        <v>4</v>
      </c>
      <c r="C1094" s="7" t="n">
        <f aca="false">1_Data_EDA!I1095</f>
        <v>11.53999996</v>
      </c>
      <c r="D1094" s="6" t="n">
        <f aca="false">1_Data_EDA!J1095</f>
        <v>1</v>
      </c>
      <c r="E1094" s="7" t="n">
        <f aca="false">1_Data_EDA!K1095</f>
        <v>11.53999996</v>
      </c>
      <c r="F1094" s="7" t="n">
        <f aca="false">1_Data_EDA!L1095</f>
        <v>2.890000105</v>
      </c>
      <c r="G1094" s="8" t="n">
        <f aca="false">1_Data_EDA!M1095</f>
        <v>0.25</v>
      </c>
      <c r="H1094" s="6" t="n">
        <f aca="false">IF(1_Data_EDA!B1095="First Class",1,0)</f>
        <v>0</v>
      </c>
      <c r="I1094" s="6" t="n">
        <f aca="false">IF(1_Data_EDA!B1095="Second Class",1,0)</f>
        <v>0</v>
      </c>
      <c r="J1094" s="6" t="n">
        <f aca="false">IF(1_Data_EDA!B1095="Same Day",1,0)</f>
        <v>0</v>
      </c>
      <c r="K1094" s="6" t="n">
        <f aca="false">IF(1_Data_EDA!C1095="Corporate",1,0)</f>
        <v>1</v>
      </c>
      <c r="L1094" s="6" t="n">
        <f aca="false">IF(1_Data_EDA!C1095="Home Office",1,0)</f>
        <v>0</v>
      </c>
      <c r="M1094" s="6" t="n">
        <f aca="false">IF(1_Data_EDA!D1095="Europe",1,0)</f>
        <v>0</v>
      </c>
      <c r="N1094" s="6" t="n">
        <f aca="false">IF(1_Data_EDA!D1095="LATAM",1,0)</f>
        <v>0</v>
      </c>
      <c r="O1094" s="6" t="n">
        <f aca="false">IF(1_Data_EDA!D1095="Pacific Asia",1,0)</f>
        <v>1</v>
      </c>
      <c r="P1094" s="6" t="n">
        <f aca="false">IF(1_Data_EDA!D1095="USCA",1,0)</f>
        <v>0</v>
      </c>
      <c r="Q1094" s="6" t="n">
        <f aca="false">IF(C1094&gt;MEDIAN(C$5:C$8004),1,0)</f>
        <v>0</v>
      </c>
      <c r="R1094" s="6" t="n">
        <f aca="false">IF(D1094&gt;2,1,0)</f>
        <v>0</v>
      </c>
    </row>
    <row r="1095" customFormat="false" ht="15" hidden="false" customHeight="true" outlineLevel="0" collapsed="false">
      <c r="A1095" s="6" t="n">
        <f aca="false">1_Data_EDA!O1096</f>
        <v>0</v>
      </c>
      <c r="B1095" s="6" t="n">
        <f aca="false">1_Data_EDA!H1096</f>
        <v>2</v>
      </c>
      <c r="C1095" s="7" t="n">
        <f aca="false">1_Data_EDA!I1096</f>
        <v>59.99000168</v>
      </c>
      <c r="D1095" s="6" t="n">
        <f aca="false">1_Data_EDA!J1096</f>
        <v>2</v>
      </c>
      <c r="E1095" s="7" t="n">
        <f aca="false">1_Data_EDA!K1096</f>
        <v>119.9800034</v>
      </c>
      <c r="F1095" s="7" t="n">
        <f aca="false">1_Data_EDA!L1096</f>
        <v>20.39999962</v>
      </c>
      <c r="G1095" s="8" t="n">
        <f aca="false">1_Data_EDA!M1096</f>
        <v>0.170000002</v>
      </c>
      <c r="H1095" s="6" t="n">
        <f aca="false">IF(1_Data_EDA!B1096="First Class",1,0)</f>
        <v>0</v>
      </c>
      <c r="I1095" s="6" t="n">
        <f aca="false">IF(1_Data_EDA!B1096="Second Class",1,0)</f>
        <v>1</v>
      </c>
      <c r="J1095" s="6" t="n">
        <f aca="false">IF(1_Data_EDA!B1096="Same Day",1,0)</f>
        <v>0</v>
      </c>
      <c r="K1095" s="6" t="n">
        <f aca="false">IF(1_Data_EDA!C1096="Corporate",1,0)</f>
        <v>1</v>
      </c>
      <c r="L1095" s="6" t="n">
        <f aca="false">IF(1_Data_EDA!C1096="Home Office",1,0)</f>
        <v>0</v>
      </c>
      <c r="M1095" s="6" t="n">
        <f aca="false">IF(1_Data_EDA!D1096="Europe",1,0)</f>
        <v>0</v>
      </c>
      <c r="N1095" s="6" t="n">
        <f aca="false">IF(1_Data_EDA!D1096="LATAM",1,0)</f>
        <v>0</v>
      </c>
      <c r="O1095" s="6" t="n">
        <f aca="false">IF(1_Data_EDA!D1096="Pacific Asia",1,0)</f>
        <v>0</v>
      </c>
      <c r="P1095" s="6" t="n">
        <f aca="false">IF(1_Data_EDA!D1096="USCA",1,0)</f>
        <v>1</v>
      </c>
      <c r="Q1095" s="6" t="n">
        <f aca="false">IF(C1095&gt;MEDIAN(C$5:C$8004),1,0)</f>
        <v>0</v>
      </c>
      <c r="R1095" s="6" t="n">
        <f aca="false">IF(D1095&gt;2,1,0)</f>
        <v>0</v>
      </c>
    </row>
    <row r="1096" customFormat="false" ht="15" hidden="false" customHeight="true" outlineLevel="0" collapsed="false">
      <c r="A1096" s="6" t="n">
        <f aca="false">1_Data_EDA!O1097</f>
        <v>1</v>
      </c>
      <c r="B1096" s="6" t="n">
        <f aca="false">1_Data_EDA!H1097</f>
        <v>1</v>
      </c>
      <c r="C1096" s="7" t="n">
        <f aca="false">1_Data_EDA!I1097</f>
        <v>50</v>
      </c>
      <c r="D1096" s="6" t="n">
        <f aca="false">1_Data_EDA!J1097</f>
        <v>1</v>
      </c>
      <c r="E1096" s="7" t="n">
        <f aca="false">1_Data_EDA!K1097</f>
        <v>50</v>
      </c>
      <c r="F1096" s="7" t="n">
        <f aca="false">1_Data_EDA!L1097</f>
        <v>0</v>
      </c>
      <c r="G1096" s="8" t="n">
        <f aca="false">1_Data_EDA!M1097</f>
        <v>0</v>
      </c>
      <c r="H1096" s="6" t="n">
        <f aca="false">IF(1_Data_EDA!B1097="First Class",1,0)</f>
        <v>1</v>
      </c>
      <c r="I1096" s="6" t="n">
        <f aca="false">IF(1_Data_EDA!B1097="Second Class",1,0)</f>
        <v>0</v>
      </c>
      <c r="J1096" s="6" t="n">
        <f aca="false">IF(1_Data_EDA!B1097="Same Day",1,0)</f>
        <v>0</v>
      </c>
      <c r="K1096" s="6" t="n">
        <f aca="false">IF(1_Data_EDA!C1097="Corporate",1,0)</f>
        <v>0</v>
      </c>
      <c r="L1096" s="6" t="n">
        <f aca="false">IF(1_Data_EDA!C1097="Home Office",1,0)</f>
        <v>1</v>
      </c>
      <c r="M1096" s="6" t="n">
        <f aca="false">IF(1_Data_EDA!D1097="Europe",1,0)</f>
        <v>0</v>
      </c>
      <c r="N1096" s="6" t="n">
        <f aca="false">IF(1_Data_EDA!D1097="LATAM",1,0)</f>
        <v>0</v>
      </c>
      <c r="O1096" s="6" t="n">
        <f aca="false">IF(1_Data_EDA!D1097="Pacific Asia",1,0)</f>
        <v>1</v>
      </c>
      <c r="P1096" s="6" t="n">
        <f aca="false">IF(1_Data_EDA!D1097="USCA",1,0)</f>
        <v>0</v>
      </c>
      <c r="Q1096" s="6" t="n">
        <f aca="false">IF(C1096&gt;MEDIAN(C$5:C$8004),1,0)</f>
        <v>0</v>
      </c>
      <c r="R1096" s="6" t="n">
        <f aca="false">IF(D1096&gt;2,1,0)</f>
        <v>0</v>
      </c>
    </row>
    <row r="1097" customFormat="false" ht="15" hidden="false" customHeight="true" outlineLevel="0" collapsed="false">
      <c r="A1097" s="6" t="n">
        <f aca="false">1_Data_EDA!O1098</f>
        <v>1</v>
      </c>
      <c r="B1097" s="6" t="n">
        <f aca="false">1_Data_EDA!H1098</f>
        <v>4</v>
      </c>
      <c r="C1097" s="7" t="n">
        <f aca="false">1_Data_EDA!I1098</f>
        <v>399.980011</v>
      </c>
      <c r="D1097" s="6" t="n">
        <f aca="false">1_Data_EDA!J1098</f>
        <v>1</v>
      </c>
      <c r="E1097" s="7" t="n">
        <f aca="false">1_Data_EDA!K1098</f>
        <v>399.980011</v>
      </c>
      <c r="F1097" s="7" t="n">
        <f aca="false">1_Data_EDA!L1098</f>
        <v>60</v>
      </c>
      <c r="G1097" s="8" t="n">
        <f aca="false">1_Data_EDA!M1098</f>
        <v>0.150000006</v>
      </c>
      <c r="H1097" s="6" t="n">
        <f aca="false">IF(1_Data_EDA!B1098="First Class",1,0)</f>
        <v>0</v>
      </c>
      <c r="I1097" s="6" t="n">
        <f aca="false">IF(1_Data_EDA!B1098="Second Class",1,0)</f>
        <v>0</v>
      </c>
      <c r="J1097" s="6" t="n">
        <f aca="false">IF(1_Data_EDA!B1098="Same Day",1,0)</f>
        <v>0</v>
      </c>
      <c r="K1097" s="6" t="n">
        <f aca="false">IF(1_Data_EDA!C1098="Corporate",1,0)</f>
        <v>0</v>
      </c>
      <c r="L1097" s="6" t="n">
        <f aca="false">IF(1_Data_EDA!C1098="Home Office",1,0)</f>
        <v>1</v>
      </c>
      <c r="M1097" s="6" t="n">
        <f aca="false">IF(1_Data_EDA!D1098="Europe",1,0)</f>
        <v>0</v>
      </c>
      <c r="N1097" s="6" t="n">
        <f aca="false">IF(1_Data_EDA!D1098="LATAM",1,0)</f>
        <v>0</v>
      </c>
      <c r="O1097" s="6" t="n">
        <f aca="false">IF(1_Data_EDA!D1098="Pacific Asia",1,0)</f>
        <v>0</v>
      </c>
      <c r="P1097" s="6" t="n">
        <f aca="false">IF(1_Data_EDA!D1098="USCA",1,0)</f>
        <v>0</v>
      </c>
      <c r="Q1097" s="6" t="n">
        <f aca="false">IF(C1097&gt;MEDIAN(C$5:C$8004),1,0)</f>
        <v>1</v>
      </c>
      <c r="R1097" s="6" t="n">
        <f aca="false">IF(D1097&gt;2,1,0)</f>
        <v>0</v>
      </c>
    </row>
    <row r="1098" customFormat="false" ht="15" hidden="false" customHeight="true" outlineLevel="0" collapsed="false">
      <c r="A1098" s="6" t="n">
        <f aca="false">1_Data_EDA!O1099</f>
        <v>0</v>
      </c>
      <c r="B1098" s="6" t="n">
        <f aca="false">1_Data_EDA!H1099</f>
        <v>4</v>
      </c>
      <c r="C1098" s="7" t="n">
        <f aca="false">1_Data_EDA!I1099</f>
        <v>50</v>
      </c>
      <c r="D1098" s="6" t="n">
        <f aca="false">1_Data_EDA!J1099</f>
        <v>5</v>
      </c>
      <c r="E1098" s="7" t="n">
        <f aca="false">1_Data_EDA!K1099</f>
        <v>250</v>
      </c>
      <c r="F1098" s="7" t="n">
        <f aca="false">1_Data_EDA!L1099</f>
        <v>7.5</v>
      </c>
      <c r="G1098" s="8" t="n">
        <f aca="false">1_Data_EDA!M1099</f>
        <v>0.029999999</v>
      </c>
      <c r="H1098" s="6" t="n">
        <f aca="false">IF(1_Data_EDA!B1099="First Class",1,0)</f>
        <v>0</v>
      </c>
      <c r="I1098" s="6" t="n">
        <f aca="false">IF(1_Data_EDA!B1099="Second Class",1,0)</f>
        <v>0</v>
      </c>
      <c r="J1098" s="6" t="n">
        <f aca="false">IF(1_Data_EDA!B1099="Same Day",1,0)</f>
        <v>0</v>
      </c>
      <c r="K1098" s="6" t="n">
        <f aca="false">IF(1_Data_EDA!C1099="Corporate",1,0)</f>
        <v>0</v>
      </c>
      <c r="L1098" s="6" t="n">
        <f aca="false">IF(1_Data_EDA!C1099="Home Office",1,0)</f>
        <v>0</v>
      </c>
      <c r="M1098" s="6" t="n">
        <f aca="false">IF(1_Data_EDA!D1099="Europe",1,0)</f>
        <v>1</v>
      </c>
      <c r="N1098" s="6" t="n">
        <f aca="false">IF(1_Data_EDA!D1099="LATAM",1,0)</f>
        <v>0</v>
      </c>
      <c r="O1098" s="6" t="n">
        <f aca="false">IF(1_Data_EDA!D1099="Pacific Asia",1,0)</f>
        <v>0</v>
      </c>
      <c r="P1098" s="6" t="n">
        <f aca="false">IF(1_Data_EDA!D1099="USCA",1,0)</f>
        <v>0</v>
      </c>
      <c r="Q1098" s="6" t="n">
        <f aca="false">IF(C1098&gt;MEDIAN(C$5:C$8004),1,0)</f>
        <v>0</v>
      </c>
      <c r="R1098" s="6" t="n">
        <f aca="false">IF(D1098&gt;2,1,0)</f>
        <v>1</v>
      </c>
    </row>
    <row r="1099" customFormat="false" ht="15" hidden="false" customHeight="true" outlineLevel="0" collapsed="false">
      <c r="A1099" s="6" t="n">
        <f aca="false">1_Data_EDA!O1100</f>
        <v>0</v>
      </c>
      <c r="B1099" s="6" t="n">
        <f aca="false">1_Data_EDA!H1100</f>
        <v>4</v>
      </c>
      <c r="C1099" s="7" t="n">
        <f aca="false">1_Data_EDA!I1100</f>
        <v>299.980011</v>
      </c>
      <c r="D1099" s="6" t="n">
        <f aca="false">1_Data_EDA!J1100</f>
        <v>1</v>
      </c>
      <c r="E1099" s="7" t="n">
        <f aca="false">1_Data_EDA!K1100</f>
        <v>299.980011</v>
      </c>
      <c r="F1099" s="7" t="n">
        <f aca="false">1_Data_EDA!L1100</f>
        <v>12</v>
      </c>
      <c r="G1099" s="8" t="n">
        <f aca="false">1_Data_EDA!M1100</f>
        <v>0.039999999</v>
      </c>
      <c r="H1099" s="6" t="n">
        <f aca="false">IF(1_Data_EDA!B1100="First Class",1,0)</f>
        <v>0</v>
      </c>
      <c r="I1099" s="6" t="n">
        <f aca="false">IF(1_Data_EDA!B1100="Second Class",1,0)</f>
        <v>0</v>
      </c>
      <c r="J1099" s="6" t="n">
        <f aca="false">IF(1_Data_EDA!B1100="Same Day",1,0)</f>
        <v>0</v>
      </c>
      <c r="K1099" s="6" t="n">
        <f aca="false">IF(1_Data_EDA!C1100="Corporate",1,0)</f>
        <v>0</v>
      </c>
      <c r="L1099" s="6" t="n">
        <f aca="false">IF(1_Data_EDA!C1100="Home Office",1,0)</f>
        <v>0</v>
      </c>
      <c r="M1099" s="6" t="n">
        <f aca="false">IF(1_Data_EDA!D1100="Europe",1,0)</f>
        <v>0</v>
      </c>
      <c r="N1099" s="6" t="n">
        <f aca="false">IF(1_Data_EDA!D1100="LATAM",1,0)</f>
        <v>0</v>
      </c>
      <c r="O1099" s="6" t="n">
        <f aca="false">IF(1_Data_EDA!D1100="Pacific Asia",1,0)</f>
        <v>1</v>
      </c>
      <c r="P1099" s="6" t="n">
        <f aca="false">IF(1_Data_EDA!D1100="USCA",1,0)</f>
        <v>0</v>
      </c>
      <c r="Q1099" s="6" t="n">
        <f aca="false">IF(C1099&gt;MEDIAN(C$5:C$8004),1,0)</f>
        <v>1</v>
      </c>
      <c r="R1099" s="6" t="n">
        <f aca="false">IF(D1099&gt;2,1,0)</f>
        <v>0</v>
      </c>
    </row>
    <row r="1100" customFormat="false" ht="15" hidden="false" customHeight="true" outlineLevel="0" collapsed="false">
      <c r="A1100" s="6" t="n">
        <f aca="false">1_Data_EDA!O1101</f>
        <v>1</v>
      </c>
      <c r="B1100" s="6" t="n">
        <f aca="false">1_Data_EDA!H1101</f>
        <v>4</v>
      </c>
      <c r="C1100" s="7" t="n">
        <f aca="false">1_Data_EDA!I1101</f>
        <v>31.98999977</v>
      </c>
      <c r="D1100" s="6" t="n">
        <f aca="false">1_Data_EDA!J1101</f>
        <v>5</v>
      </c>
      <c r="E1100" s="7" t="n">
        <f aca="false">1_Data_EDA!K1101</f>
        <v>159.9499969</v>
      </c>
      <c r="F1100" s="7" t="n">
        <f aca="false">1_Data_EDA!L1101</f>
        <v>14.39999962</v>
      </c>
      <c r="G1100" s="8" t="n">
        <f aca="false">1_Data_EDA!M1101</f>
        <v>0.090000004</v>
      </c>
      <c r="H1100" s="6" t="n">
        <f aca="false">IF(1_Data_EDA!B1101="First Class",1,0)</f>
        <v>0</v>
      </c>
      <c r="I1100" s="6" t="n">
        <f aca="false">IF(1_Data_EDA!B1101="Second Class",1,0)</f>
        <v>0</v>
      </c>
      <c r="J1100" s="6" t="n">
        <f aca="false">IF(1_Data_EDA!B1101="Same Day",1,0)</f>
        <v>0</v>
      </c>
      <c r="K1100" s="6" t="n">
        <f aca="false">IF(1_Data_EDA!C1101="Corporate",1,0)</f>
        <v>0</v>
      </c>
      <c r="L1100" s="6" t="n">
        <f aca="false">IF(1_Data_EDA!C1101="Home Office",1,0)</f>
        <v>0</v>
      </c>
      <c r="M1100" s="6" t="n">
        <f aca="false">IF(1_Data_EDA!D1101="Europe",1,0)</f>
        <v>0</v>
      </c>
      <c r="N1100" s="6" t="n">
        <f aca="false">IF(1_Data_EDA!D1101="LATAM",1,0)</f>
        <v>0</v>
      </c>
      <c r="O1100" s="6" t="n">
        <f aca="false">IF(1_Data_EDA!D1101="Pacific Asia",1,0)</f>
        <v>1</v>
      </c>
      <c r="P1100" s="6" t="n">
        <f aca="false">IF(1_Data_EDA!D1101="USCA",1,0)</f>
        <v>0</v>
      </c>
      <c r="Q1100" s="6" t="n">
        <f aca="false">IF(C1100&gt;MEDIAN(C$5:C$8004),1,0)</f>
        <v>0</v>
      </c>
      <c r="R1100" s="6" t="n">
        <f aca="false">IF(D1100&gt;2,1,0)</f>
        <v>1</v>
      </c>
    </row>
    <row r="1101" customFormat="false" ht="15" hidden="false" customHeight="true" outlineLevel="0" collapsed="false">
      <c r="A1101" s="6" t="n">
        <f aca="false">1_Data_EDA!O1102</f>
        <v>1</v>
      </c>
      <c r="B1101" s="6" t="n">
        <f aca="false">1_Data_EDA!H1102</f>
        <v>1</v>
      </c>
      <c r="C1101" s="7" t="n">
        <f aca="false">1_Data_EDA!I1102</f>
        <v>59.99000168</v>
      </c>
      <c r="D1101" s="6" t="n">
        <f aca="false">1_Data_EDA!J1102</f>
        <v>4</v>
      </c>
      <c r="E1101" s="7" t="n">
        <f aca="false">1_Data_EDA!K1102</f>
        <v>239.9600067</v>
      </c>
      <c r="F1101" s="7" t="n">
        <f aca="false">1_Data_EDA!L1102</f>
        <v>0</v>
      </c>
      <c r="G1101" s="8" t="n">
        <f aca="false">1_Data_EDA!M1102</f>
        <v>0</v>
      </c>
      <c r="H1101" s="6" t="n">
        <f aca="false">IF(1_Data_EDA!B1102="First Class",1,0)</f>
        <v>1</v>
      </c>
      <c r="I1101" s="6" t="n">
        <f aca="false">IF(1_Data_EDA!B1102="Second Class",1,0)</f>
        <v>0</v>
      </c>
      <c r="J1101" s="6" t="n">
        <f aca="false">IF(1_Data_EDA!B1102="Same Day",1,0)</f>
        <v>0</v>
      </c>
      <c r="K1101" s="6" t="n">
        <f aca="false">IF(1_Data_EDA!C1102="Corporate",1,0)</f>
        <v>1</v>
      </c>
      <c r="L1101" s="6" t="n">
        <f aca="false">IF(1_Data_EDA!C1102="Home Office",1,0)</f>
        <v>0</v>
      </c>
      <c r="M1101" s="6" t="n">
        <f aca="false">IF(1_Data_EDA!D1102="Europe",1,0)</f>
        <v>0</v>
      </c>
      <c r="N1101" s="6" t="n">
        <f aca="false">IF(1_Data_EDA!D1102="LATAM",1,0)</f>
        <v>0</v>
      </c>
      <c r="O1101" s="6" t="n">
        <f aca="false">IF(1_Data_EDA!D1102="Pacific Asia",1,0)</f>
        <v>1</v>
      </c>
      <c r="P1101" s="6" t="n">
        <f aca="false">IF(1_Data_EDA!D1102="USCA",1,0)</f>
        <v>0</v>
      </c>
      <c r="Q1101" s="6" t="n">
        <f aca="false">IF(C1101&gt;MEDIAN(C$5:C$8004),1,0)</f>
        <v>0</v>
      </c>
      <c r="R1101" s="6" t="n">
        <f aca="false">IF(D1101&gt;2,1,0)</f>
        <v>1</v>
      </c>
    </row>
    <row r="1102" customFormat="false" ht="15" hidden="false" customHeight="true" outlineLevel="0" collapsed="false">
      <c r="A1102" s="6" t="n">
        <f aca="false">1_Data_EDA!O1103</f>
        <v>1</v>
      </c>
      <c r="B1102" s="6" t="n">
        <f aca="false">1_Data_EDA!H1103</f>
        <v>4</v>
      </c>
      <c r="C1102" s="7" t="n">
        <f aca="false">1_Data_EDA!I1103</f>
        <v>129.9900055</v>
      </c>
      <c r="D1102" s="6" t="n">
        <f aca="false">1_Data_EDA!J1103</f>
        <v>1</v>
      </c>
      <c r="E1102" s="7" t="n">
        <f aca="false">1_Data_EDA!K1103</f>
        <v>129.9900055</v>
      </c>
      <c r="F1102" s="7" t="n">
        <f aca="false">1_Data_EDA!L1103</f>
        <v>32.5</v>
      </c>
      <c r="G1102" s="8" t="n">
        <f aca="false">1_Data_EDA!M1103</f>
        <v>0.25</v>
      </c>
      <c r="H1102" s="6" t="n">
        <f aca="false">IF(1_Data_EDA!B1103="First Class",1,0)</f>
        <v>0</v>
      </c>
      <c r="I1102" s="6" t="n">
        <f aca="false">IF(1_Data_EDA!B1103="Second Class",1,0)</f>
        <v>0</v>
      </c>
      <c r="J1102" s="6" t="n">
        <f aca="false">IF(1_Data_EDA!B1103="Same Day",1,0)</f>
        <v>0</v>
      </c>
      <c r="K1102" s="6" t="n">
        <f aca="false">IF(1_Data_EDA!C1103="Corporate",1,0)</f>
        <v>0</v>
      </c>
      <c r="L1102" s="6" t="n">
        <f aca="false">IF(1_Data_EDA!C1103="Home Office",1,0)</f>
        <v>1</v>
      </c>
      <c r="M1102" s="6" t="n">
        <f aca="false">IF(1_Data_EDA!D1103="Europe",1,0)</f>
        <v>0</v>
      </c>
      <c r="N1102" s="6" t="n">
        <f aca="false">IF(1_Data_EDA!D1103="LATAM",1,0)</f>
        <v>0</v>
      </c>
      <c r="O1102" s="6" t="n">
        <f aca="false">IF(1_Data_EDA!D1103="Pacific Asia",1,0)</f>
        <v>1</v>
      </c>
      <c r="P1102" s="6" t="n">
        <f aca="false">IF(1_Data_EDA!D1103="USCA",1,0)</f>
        <v>0</v>
      </c>
      <c r="Q1102" s="6" t="n">
        <f aca="false">IF(C1102&gt;MEDIAN(C$5:C$8004),1,0)</f>
        <v>1</v>
      </c>
      <c r="R1102" s="6" t="n">
        <f aca="false">IF(D1102&gt;2,1,0)</f>
        <v>0</v>
      </c>
    </row>
    <row r="1103" customFormat="false" ht="15" hidden="false" customHeight="true" outlineLevel="0" collapsed="false">
      <c r="A1103" s="6" t="n">
        <f aca="false">1_Data_EDA!O1104</f>
        <v>0</v>
      </c>
      <c r="B1103" s="6" t="n">
        <f aca="false">1_Data_EDA!H1104</f>
        <v>4</v>
      </c>
      <c r="C1103" s="7" t="n">
        <f aca="false">1_Data_EDA!I1104</f>
        <v>1999.98999</v>
      </c>
      <c r="D1103" s="6" t="n">
        <f aca="false">1_Data_EDA!J1104</f>
        <v>1</v>
      </c>
      <c r="E1103" s="7" t="n">
        <f aca="false">1_Data_EDA!K1104</f>
        <v>1999.98999</v>
      </c>
      <c r="F1103" s="7" t="n">
        <f aca="false">1_Data_EDA!L1104</f>
        <v>300</v>
      </c>
      <c r="G1103" s="8" t="n">
        <f aca="false">1_Data_EDA!M1104</f>
        <v>0.150000006</v>
      </c>
      <c r="H1103" s="6" t="n">
        <f aca="false">IF(1_Data_EDA!B1104="First Class",1,0)</f>
        <v>0</v>
      </c>
      <c r="I1103" s="6" t="n">
        <f aca="false">IF(1_Data_EDA!B1104="Second Class",1,0)</f>
        <v>0</v>
      </c>
      <c r="J1103" s="6" t="n">
        <f aca="false">IF(1_Data_EDA!B1104="Same Day",1,0)</f>
        <v>0</v>
      </c>
      <c r="K1103" s="6" t="n">
        <f aca="false">IF(1_Data_EDA!C1104="Corporate",1,0)</f>
        <v>0</v>
      </c>
      <c r="L1103" s="6" t="n">
        <f aca="false">IF(1_Data_EDA!C1104="Home Office",1,0)</f>
        <v>1</v>
      </c>
      <c r="M1103" s="6" t="n">
        <f aca="false">IF(1_Data_EDA!D1104="Europe",1,0)</f>
        <v>1</v>
      </c>
      <c r="N1103" s="6" t="n">
        <f aca="false">IF(1_Data_EDA!D1104="LATAM",1,0)</f>
        <v>0</v>
      </c>
      <c r="O1103" s="6" t="n">
        <f aca="false">IF(1_Data_EDA!D1104="Pacific Asia",1,0)</f>
        <v>0</v>
      </c>
      <c r="P1103" s="6" t="n">
        <f aca="false">IF(1_Data_EDA!D1104="USCA",1,0)</f>
        <v>0</v>
      </c>
      <c r="Q1103" s="6" t="n">
        <f aca="false">IF(C1103&gt;MEDIAN(C$5:C$8004),1,0)</f>
        <v>1</v>
      </c>
      <c r="R1103" s="6" t="n">
        <f aca="false">IF(D1103&gt;2,1,0)</f>
        <v>0</v>
      </c>
    </row>
    <row r="1104" customFormat="false" ht="15" hidden="false" customHeight="true" outlineLevel="0" collapsed="false">
      <c r="A1104" s="6" t="n">
        <f aca="false">1_Data_EDA!O1105</f>
        <v>1</v>
      </c>
      <c r="B1104" s="6" t="n">
        <f aca="false">1_Data_EDA!H1105</f>
        <v>4</v>
      </c>
      <c r="C1104" s="7" t="n">
        <f aca="false">1_Data_EDA!I1105</f>
        <v>399.980011</v>
      </c>
      <c r="D1104" s="6" t="n">
        <f aca="false">1_Data_EDA!J1105</f>
        <v>1</v>
      </c>
      <c r="E1104" s="7" t="n">
        <f aca="false">1_Data_EDA!K1105</f>
        <v>399.980011</v>
      </c>
      <c r="F1104" s="7" t="n">
        <f aca="false">1_Data_EDA!L1105</f>
        <v>16</v>
      </c>
      <c r="G1104" s="8" t="n">
        <f aca="false">1_Data_EDA!M1105</f>
        <v>0.039999999</v>
      </c>
      <c r="H1104" s="6" t="n">
        <f aca="false">IF(1_Data_EDA!B1105="First Class",1,0)</f>
        <v>0</v>
      </c>
      <c r="I1104" s="6" t="n">
        <f aca="false">IF(1_Data_EDA!B1105="Second Class",1,0)</f>
        <v>0</v>
      </c>
      <c r="J1104" s="6" t="n">
        <f aca="false">IF(1_Data_EDA!B1105="Same Day",1,0)</f>
        <v>0</v>
      </c>
      <c r="K1104" s="6" t="n">
        <f aca="false">IF(1_Data_EDA!C1105="Corporate",1,0)</f>
        <v>0</v>
      </c>
      <c r="L1104" s="6" t="n">
        <f aca="false">IF(1_Data_EDA!C1105="Home Office",1,0)</f>
        <v>0</v>
      </c>
      <c r="M1104" s="6" t="n">
        <f aca="false">IF(1_Data_EDA!D1105="Europe",1,0)</f>
        <v>0</v>
      </c>
      <c r="N1104" s="6" t="n">
        <f aca="false">IF(1_Data_EDA!D1105="LATAM",1,0)</f>
        <v>1</v>
      </c>
      <c r="O1104" s="6" t="n">
        <f aca="false">IF(1_Data_EDA!D1105="Pacific Asia",1,0)</f>
        <v>0</v>
      </c>
      <c r="P1104" s="6" t="n">
        <f aca="false">IF(1_Data_EDA!D1105="USCA",1,0)</f>
        <v>0</v>
      </c>
      <c r="Q1104" s="6" t="n">
        <f aca="false">IF(C1104&gt;MEDIAN(C$5:C$8004),1,0)</f>
        <v>1</v>
      </c>
      <c r="R1104" s="6" t="n">
        <f aca="false">IF(D1104&gt;2,1,0)</f>
        <v>0</v>
      </c>
    </row>
    <row r="1105" customFormat="false" ht="15" hidden="false" customHeight="true" outlineLevel="0" collapsed="false">
      <c r="A1105" s="6" t="n">
        <f aca="false">1_Data_EDA!O1106</f>
        <v>0</v>
      </c>
      <c r="B1105" s="6" t="n">
        <f aca="false">1_Data_EDA!H1106</f>
        <v>4</v>
      </c>
      <c r="C1105" s="7" t="n">
        <f aca="false">1_Data_EDA!I1106</f>
        <v>99.98999786</v>
      </c>
      <c r="D1105" s="6" t="n">
        <f aca="false">1_Data_EDA!J1106</f>
        <v>3</v>
      </c>
      <c r="E1105" s="7" t="n">
        <f aca="false">1_Data_EDA!K1106</f>
        <v>299.9700012</v>
      </c>
      <c r="F1105" s="7" t="n">
        <f aca="false">1_Data_EDA!L1106</f>
        <v>45</v>
      </c>
      <c r="G1105" s="8" t="n">
        <f aca="false">1_Data_EDA!M1106</f>
        <v>0.150000006</v>
      </c>
      <c r="H1105" s="6" t="n">
        <f aca="false">IF(1_Data_EDA!B1106="First Class",1,0)</f>
        <v>0</v>
      </c>
      <c r="I1105" s="6" t="n">
        <f aca="false">IF(1_Data_EDA!B1106="Second Class",1,0)</f>
        <v>0</v>
      </c>
      <c r="J1105" s="6" t="n">
        <f aca="false">IF(1_Data_EDA!B1106="Same Day",1,0)</f>
        <v>0</v>
      </c>
      <c r="K1105" s="6" t="n">
        <f aca="false">IF(1_Data_EDA!C1106="Corporate",1,0)</f>
        <v>0</v>
      </c>
      <c r="L1105" s="6" t="n">
        <f aca="false">IF(1_Data_EDA!C1106="Home Office",1,0)</f>
        <v>0</v>
      </c>
      <c r="M1105" s="6" t="n">
        <f aca="false">IF(1_Data_EDA!D1106="Europe",1,0)</f>
        <v>0</v>
      </c>
      <c r="N1105" s="6" t="n">
        <f aca="false">IF(1_Data_EDA!D1106="LATAM",1,0)</f>
        <v>1</v>
      </c>
      <c r="O1105" s="6" t="n">
        <f aca="false">IF(1_Data_EDA!D1106="Pacific Asia",1,0)</f>
        <v>0</v>
      </c>
      <c r="P1105" s="6" t="n">
        <f aca="false">IF(1_Data_EDA!D1106="USCA",1,0)</f>
        <v>0</v>
      </c>
      <c r="Q1105" s="6" t="n">
        <f aca="false">IF(C1105&gt;MEDIAN(C$5:C$8004),1,0)</f>
        <v>1</v>
      </c>
      <c r="R1105" s="6" t="n">
        <f aca="false">IF(D1105&gt;2,1,0)</f>
        <v>1</v>
      </c>
    </row>
    <row r="1106" customFormat="false" ht="15" hidden="false" customHeight="true" outlineLevel="0" collapsed="false">
      <c r="A1106" s="6" t="n">
        <f aca="false">1_Data_EDA!O1107</f>
        <v>1</v>
      </c>
      <c r="B1106" s="6" t="n">
        <f aca="false">1_Data_EDA!H1107</f>
        <v>2</v>
      </c>
      <c r="C1106" s="7" t="n">
        <f aca="false">1_Data_EDA!I1107</f>
        <v>49.97999954</v>
      </c>
      <c r="D1106" s="6" t="n">
        <f aca="false">1_Data_EDA!J1107</f>
        <v>2</v>
      </c>
      <c r="E1106" s="7" t="n">
        <f aca="false">1_Data_EDA!K1107</f>
        <v>99.95999908</v>
      </c>
      <c r="F1106" s="7" t="n">
        <f aca="false">1_Data_EDA!L1107</f>
        <v>0</v>
      </c>
      <c r="G1106" s="8" t="n">
        <f aca="false">1_Data_EDA!M1107</f>
        <v>0</v>
      </c>
      <c r="H1106" s="6" t="n">
        <f aca="false">IF(1_Data_EDA!B1107="First Class",1,0)</f>
        <v>0</v>
      </c>
      <c r="I1106" s="6" t="n">
        <f aca="false">IF(1_Data_EDA!B1107="Second Class",1,0)</f>
        <v>1</v>
      </c>
      <c r="J1106" s="6" t="n">
        <f aca="false">IF(1_Data_EDA!B1107="Same Day",1,0)</f>
        <v>0</v>
      </c>
      <c r="K1106" s="6" t="n">
        <f aca="false">IF(1_Data_EDA!C1107="Corporate",1,0)</f>
        <v>0</v>
      </c>
      <c r="L1106" s="6" t="n">
        <f aca="false">IF(1_Data_EDA!C1107="Home Office",1,0)</f>
        <v>0</v>
      </c>
      <c r="M1106" s="6" t="n">
        <f aca="false">IF(1_Data_EDA!D1107="Europe",1,0)</f>
        <v>0</v>
      </c>
      <c r="N1106" s="6" t="n">
        <f aca="false">IF(1_Data_EDA!D1107="LATAM",1,0)</f>
        <v>0</v>
      </c>
      <c r="O1106" s="6" t="n">
        <f aca="false">IF(1_Data_EDA!D1107="Pacific Asia",1,0)</f>
        <v>0</v>
      </c>
      <c r="P1106" s="6" t="n">
        <f aca="false">IF(1_Data_EDA!D1107="USCA",1,0)</f>
        <v>1</v>
      </c>
      <c r="Q1106" s="6" t="n">
        <f aca="false">IF(C1106&gt;MEDIAN(C$5:C$8004),1,0)</f>
        <v>0</v>
      </c>
      <c r="R1106" s="6" t="n">
        <f aca="false">IF(D1106&gt;2,1,0)</f>
        <v>0</v>
      </c>
    </row>
    <row r="1107" customFormat="false" ht="15" hidden="false" customHeight="true" outlineLevel="0" collapsed="false">
      <c r="A1107" s="6" t="n">
        <f aca="false">1_Data_EDA!O1108</f>
        <v>1</v>
      </c>
      <c r="B1107" s="6" t="n">
        <f aca="false">1_Data_EDA!H1108</f>
        <v>2</v>
      </c>
      <c r="C1107" s="7" t="n">
        <f aca="false">1_Data_EDA!I1108</f>
        <v>50</v>
      </c>
      <c r="D1107" s="6" t="n">
        <f aca="false">1_Data_EDA!J1108</f>
        <v>1</v>
      </c>
      <c r="E1107" s="7" t="n">
        <f aca="false">1_Data_EDA!K1108</f>
        <v>50</v>
      </c>
      <c r="F1107" s="7" t="n">
        <f aca="false">1_Data_EDA!L1108</f>
        <v>8</v>
      </c>
      <c r="G1107" s="8" t="n">
        <f aca="false">1_Data_EDA!M1108</f>
        <v>0.159999996</v>
      </c>
      <c r="H1107" s="6" t="n">
        <f aca="false">IF(1_Data_EDA!B1108="First Class",1,0)</f>
        <v>0</v>
      </c>
      <c r="I1107" s="6" t="n">
        <f aca="false">IF(1_Data_EDA!B1108="Second Class",1,0)</f>
        <v>1</v>
      </c>
      <c r="J1107" s="6" t="n">
        <f aca="false">IF(1_Data_EDA!B1108="Same Day",1,0)</f>
        <v>0</v>
      </c>
      <c r="K1107" s="6" t="n">
        <f aca="false">IF(1_Data_EDA!C1108="Corporate",1,0)</f>
        <v>0</v>
      </c>
      <c r="L1107" s="6" t="n">
        <f aca="false">IF(1_Data_EDA!C1108="Home Office",1,0)</f>
        <v>0</v>
      </c>
      <c r="M1107" s="6" t="n">
        <f aca="false">IF(1_Data_EDA!D1108="Europe",1,0)</f>
        <v>0</v>
      </c>
      <c r="N1107" s="6" t="n">
        <f aca="false">IF(1_Data_EDA!D1108="LATAM",1,0)</f>
        <v>0</v>
      </c>
      <c r="O1107" s="6" t="n">
        <f aca="false">IF(1_Data_EDA!D1108="Pacific Asia",1,0)</f>
        <v>0</v>
      </c>
      <c r="P1107" s="6" t="n">
        <f aca="false">IF(1_Data_EDA!D1108="USCA",1,0)</f>
        <v>1</v>
      </c>
      <c r="Q1107" s="6" t="n">
        <f aca="false">IF(C1107&gt;MEDIAN(C$5:C$8004),1,0)</f>
        <v>0</v>
      </c>
      <c r="R1107" s="6" t="n">
        <f aca="false">IF(D1107&gt;2,1,0)</f>
        <v>0</v>
      </c>
    </row>
    <row r="1108" customFormat="false" ht="15" hidden="false" customHeight="true" outlineLevel="0" collapsed="false">
      <c r="A1108" s="6" t="n">
        <f aca="false">1_Data_EDA!O1109</f>
        <v>1</v>
      </c>
      <c r="B1108" s="6" t="n">
        <f aca="false">1_Data_EDA!H1109</f>
        <v>2</v>
      </c>
      <c r="C1108" s="7" t="n">
        <f aca="false">1_Data_EDA!I1109</f>
        <v>59.99000168</v>
      </c>
      <c r="D1108" s="6" t="n">
        <f aca="false">1_Data_EDA!J1109</f>
        <v>3</v>
      </c>
      <c r="E1108" s="7" t="n">
        <f aca="false">1_Data_EDA!K1109</f>
        <v>179.9700012</v>
      </c>
      <c r="F1108" s="7" t="n">
        <f aca="false">1_Data_EDA!L1109</f>
        <v>44.99000168</v>
      </c>
      <c r="G1108" s="8" t="n">
        <f aca="false">1_Data_EDA!M1109</f>
        <v>0.25</v>
      </c>
      <c r="H1108" s="6" t="n">
        <f aca="false">IF(1_Data_EDA!B1109="First Class",1,0)</f>
        <v>0</v>
      </c>
      <c r="I1108" s="6" t="n">
        <f aca="false">IF(1_Data_EDA!B1109="Second Class",1,0)</f>
        <v>1</v>
      </c>
      <c r="J1108" s="6" t="n">
        <f aca="false">IF(1_Data_EDA!B1109="Same Day",1,0)</f>
        <v>0</v>
      </c>
      <c r="K1108" s="6" t="n">
        <f aca="false">IF(1_Data_EDA!C1109="Corporate",1,0)</f>
        <v>1</v>
      </c>
      <c r="L1108" s="6" t="n">
        <f aca="false">IF(1_Data_EDA!C1109="Home Office",1,0)</f>
        <v>0</v>
      </c>
      <c r="M1108" s="6" t="n">
        <f aca="false">IF(1_Data_EDA!D1109="Europe",1,0)</f>
        <v>0</v>
      </c>
      <c r="N1108" s="6" t="n">
        <f aca="false">IF(1_Data_EDA!D1109="LATAM",1,0)</f>
        <v>0</v>
      </c>
      <c r="O1108" s="6" t="n">
        <f aca="false">IF(1_Data_EDA!D1109="Pacific Asia",1,0)</f>
        <v>0</v>
      </c>
      <c r="P1108" s="6" t="n">
        <f aca="false">IF(1_Data_EDA!D1109="USCA",1,0)</f>
        <v>1</v>
      </c>
      <c r="Q1108" s="6" t="n">
        <f aca="false">IF(C1108&gt;MEDIAN(C$5:C$8004),1,0)</f>
        <v>0</v>
      </c>
      <c r="R1108" s="6" t="n">
        <f aca="false">IF(D1108&gt;2,1,0)</f>
        <v>1</v>
      </c>
    </row>
    <row r="1109" customFormat="false" ht="15" hidden="false" customHeight="true" outlineLevel="0" collapsed="false">
      <c r="A1109" s="6" t="n">
        <f aca="false">1_Data_EDA!O1110</f>
        <v>1</v>
      </c>
      <c r="B1109" s="6" t="n">
        <f aca="false">1_Data_EDA!H1110</f>
        <v>0</v>
      </c>
      <c r="C1109" s="7" t="n">
        <f aca="false">1_Data_EDA!I1110</f>
        <v>49.97999954</v>
      </c>
      <c r="D1109" s="6" t="n">
        <f aca="false">1_Data_EDA!J1110</f>
        <v>5</v>
      </c>
      <c r="E1109" s="7" t="n">
        <f aca="false">1_Data_EDA!K1110</f>
        <v>249.8999939</v>
      </c>
      <c r="F1109" s="7" t="n">
        <f aca="false">1_Data_EDA!L1110</f>
        <v>32.49000168</v>
      </c>
      <c r="G1109" s="8" t="n">
        <f aca="false">1_Data_EDA!M1110</f>
        <v>0.129999995</v>
      </c>
      <c r="H1109" s="6" t="n">
        <f aca="false">IF(1_Data_EDA!B1110="First Class",1,0)</f>
        <v>0</v>
      </c>
      <c r="I1109" s="6" t="n">
        <f aca="false">IF(1_Data_EDA!B1110="Second Class",1,0)</f>
        <v>0</v>
      </c>
      <c r="J1109" s="6" t="n">
        <f aca="false">IF(1_Data_EDA!B1110="Same Day",1,0)</f>
        <v>1</v>
      </c>
      <c r="K1109" s="6" t="n">
        <f aca="false">IF(1_Data_EDA!C1110="Corporate",1,0)</f>
        <v>0</v>
      </c>
      <c r="L1109" s="6" t="n">
        <f aca="false">IF(1_Data_EDA!C1110="Home Office",1,0)</f>
        <v>0</v>
      </c>
      <c r="M1109" s="6" t="n">
        <f aca="false">IF(1_Data_EDA!D1110="Europe",1,0)</f>
        <v>0</v>
      </c>
      <c r="N1109" s="6" t="n">
        <f aca="false">IF(1_Data_EDA!D1110="LATAM",1,0)</f>
        <v>1</v>
      </c>
      <c r="O1109" s="6" t="n">
        <f aca="false">IF(1_Data_EDA!D1110="Pacific Asia",1,0)</f>
        <v>0</v>
      </c>
      <c r="P1109" s="6" t="n">
        <f aca="false">IF(1_Data_EDA!D1110="USCA",1,0)</f>
        <v>0</v>
      </c>
      <c r="Q1109" s="6" t="n">
        <f aca="false">IF(C1109&gt;MEDIAN(C$5:C$8004),1,0)</f>
        <v>0</v>
      </c>
      <c r="R1109" s="6" t="n">
        <f aca="false">IF(D1109&gt;2,1,0)</f>
        <v>1</v>
      </c>
    </row>
    <row r="1110" customFormat="false" ht="15" hidden="false" customHeight="true" outlineLevel="0" collapsed="false">
      <c r="A1110" s="6" t="n">
        <f aca="false">1_Data_EDA!O1111</f>
        <v>0</v>
      </c>
      <c r="B1110" s="6" t="n">
        <f aca="false">1_Data_EDA!H1111</f>
        <v>4</v>
      </c>
      <c r="C1110" s="7" t="n">
        <f aca="false">1_Data_EDA!I1111</f>
        <v>399.980011</v>
      </c>
      <c r="D1110" s="6" t="n">
        <f aca="false">1_Data_EDA!J1111</f>
        <v>1</v>
      </c>
      <c r="E1110" s="7" t="n">
        <f aca="false">1_Data_EDA!K1111</f>
        <v>399.980011</v>
      </c>
      <c r="F1110" s="7" t="n">
        <f aca="false">1_Data_EDA!L1111</f>
        <v>4</v>
      </c>
      <c r="G1110" s="8" t="n">
        <f aca="false">1_Data_EDA!M1111</f>
        <v>0.01</v>
      </c>
      <c r="H1110" s="6" t="n">
        <f aca="false">IF(1_Data_EDA!B1111="First Class",1,0)</f>
        <v>0</v>
      </c>
      <c r="I1110" s="6" t="n">
        <f aca="false">IF(1_Data_EDA!B1111="Second Class",1,0)</f>
        <v>0</v>
      </c>
      <c r="J1110" s="6" t="n">
        <f aca="false">IF(1_Data_EDA!B1111="Same Day",1,0)</f>
        <v>0</v>
      </c>
      <c r="K1110" s="6" t="n">
        <f aca="false">IF(1_Data_EDA!C1111="Corporate",1,0)</f>
        <v>0</v>
      </c>
      <c r="L1110" s="6" t="n">
        <f aca="false">IF(1_Data_EDA!C1111="Home Office",1,0)</f>
        <v>1</v>
      </c>
      <c r="M1110" s="6" t="n">
        <f aca="false">IF(1_Data_EDA!D1111="Europe",1,0)</f>
        <v>1</v>
      </c>
      <c r="N1110" s="6" t="n">
        <f aca="false">IF(1_Data_EDA!D1111="LATAM",1,0)</f>
        <v>0</v>
      </c>
      <c r="O1110" s="6" t="n">
        <f aca="false">IF(1_Data_EDA!D1111="Pacific Asia",1,0)</f>
        <v>0</v>
      </c>
      <c r="P1110" s="6" t="n">
        <f aca="false">IF(1_Data_EDA!D1111="USCA",1,0)</f>
        <v>0</v>
      </c>
      <c r="Q1110" s="6" t="n">
        <f aca="false">IF(C1110&gt;MEDIAN(C$5:C$8004),1,0)</f>
        <v>1</v>
      </c>
      <c r="R1110" s="6" t="n">
        <f aca="false">IF(D1110&gt;2,1,0)</f>
        <v>0</v>
      </c>
    </row>
    <row r="1111" customFormat="false" ht="15" hidden="false" customHeight="true" outlineLevel="0" collapsed="false">
      <c r="A1111" s="6" t="n">
        <f aca="false">1_Data_EDA!O1112</f>
        <v>1</v>
      </c>
      <c r="B1111" s="6" t="n">
        <f aca="false">1_Data_EDA!H1112</f>
        <v>1</v>
      </c>
      <c r="C1111" s="7" t="n">
        <f aca="false">1_Data_EDA!I1112</f>
        <v>24.98999977</v>
      </c>
      <c r="D1111" s="6" t="n">
        <f aca="false">1_Data_EDA!J1112</f>
        <v>4</v>
      </c>
      <c r="E1111" s="7" t="n">
        <f aca="false">1_Data_EDA!K1112</f>
        <v>99.95999908</v>
      </c>
      <c r="F1111" s="7" t="n">
        <f aca="false">1_Data_EDA!L1112</f>
        <v>16.98999977</v>
      </c>
      <c r="G1111" s="8" t="n">
        <f aca="false">1_Data_EDA!M1112</f>
        <v>0.170000002</v>
      </c>
      <c r="H1111" s="6" t="n">
        <f aca="false">IF(1_Data_EDA!B1112="First Class",1,0)</f>
        <v>1</v>
      </c>
      <c r="I1111" s="6" t="n">
        <f aca="false">IF(1_Data_EDA!B1112="Second Class",1,0)</f>
        <v>0</v>
      </c>
      <c r="J1111" s="6" t="n">
        <f aca="false">IF(1_Data_EDA!B1112="Same Day",1,0)</f>
        <v>0</v>
      </c>
      <c r="K1111" s="6" t="n">
        <f aca="false">IF(1_Data_EDA!C1112="Corporate",1,0)</f>
        <v>0</v>
      </c>
      <c r="L1111" s="6" t="n">
        <f aca="false">IF(1_Data_EDA!C1112="Home Office",1,0)</f>
        <v>0</v>
      </c>
      <c r="M1111" s="6" t="n">
        <f aca="false">IF(1_Data_EDA!D1112="Europe",1,0)</f>
        <v>0</v>
      </c>
      <c r="N1111" s="6" t="n">
        <f aca="false">IF(1_Data_EDA!D1112="LATAM",1,0)</f>
        <v>0</v>
      </c>
      <c r="O1111" s="6" t="n">
        <f aca="false">IF(1_Data_EDA!D1112="Pacific Asia",1,0)</f>
        <v>0</v>
      </c>
      <c r="P1111" s="6" t="n">
        <f aca="false">IF(1_Data_EDA!D1112="USCA",1,0)</f>
        <v>0</v>
      </c>
      <c r="Q1111" s="6" t="n">
        <f aca="false">IF(C1111&gt;MEDIAN(C$5:C$8004),1,0)</f>
        <v>0</v>
      </c>
      <c r="R1111" s="6" t="n">
        <f aca="false">IF(D1111&gt;2,1,0)</f>
        <v>1</v>
      </c>
    </row>
    <row r="1112" customFormat="false" ht="15" hidden="false" customHeight="true" outlineLevel="0" collapsed="false">
      <c r="A1112" s="6" t="n">
        <f aca="false">1_Data_EDA!O1113</f>
        <v>1</v>
      </c>
      <c r="B1112" s="6" t="n">
        <f aca="false">1_Data_EDA!H1113</f>
        <v>1</v>
      </c>
      <c r="C1112" s="7" t="n">
        <f aca="false">1_Data_EDA!I1113</f>
        <v>129.9900055</v>
      </c>
      <c r="D1112" s="6" t="n">
        <f aca="false">1_Data_EDA!J1113</f>
        <v>1</v>
      </c>
      <c r="E1112" s="7" t="n">
        <f aca="false">1_Data_EDA!K1113</f>
        <v>129.9900055</v>
      </c>
      <c r="F1112" s="7" t="n">
        <f aca="false">1_Data_EDA!L1113</f>
        <v>0</v>
      </c>
      <c r="G1112" s="8" t="n">
        <f aca="false">1_Data_EDA!M1113</f>
        <v>0</v>
      </c>
      <c r="H1112" s="6" t="n">
        <f aca="false">IF(1_Data_EDA!B1113="First Class",1,0)</f>
        <v>1</v>
      </c>
      <c r="I1112" s="6" t="n">
        <f aca="false">IF(1_Data_EDA!B1113="Second Class",1,0)</f>
        <v>0</v>
      </c>
      <c r="J1112" s="6" t="n">
        <f aca="false">IF(1_Data_EDA!B1113="Same Day",1,0)</f>
        <v>0</v>
      </c>
      <c r="K1112" s="6" t="n">
        <f aca="false">IF(1_Data_EDA!C1113="Corporate",1,0)</f>
        <v>0</v>
      </c>
      <c r="L1112" s="6" t="n">
        <f aca="false">IF(1_Data_EDA!C1113="Home Office",1,0)</f>
        <v>0</v>
      </c>
      <c r="M1112" s="6" t="n">
        <f aca="false">IF(1_Data_EDA!D1113="Europe",1,0)</f>
        <v>0</v>
      </c>
      <c r="N1112" s="6" t="n">
        <f aca="false">IF(1_Data_EDA!D1113="LATAM",1,0)</f>
        <v>1</v>
      </c>
      <c r="O1112" s="6" t="n">
        <f aca="false">IF(1_Data_EDA!D1113="Pacific Asia",1,0)</f>
        <v>0</v>
      </c>
      <c r="P1112" s="6" t="n">
        <f aca="false">IF(1_Data_EDA!D1113="USCA",1,0)</f>
        <v>0</v>
      </c>
      <c r="Q1112" s="6" t="n">
        <f aca="false">IF(C1112&gt;MEDIAN(C$5:C$8004),1,0)</f>
        <v>1</v>
      </c>
      <c r="R1112" s="6" t="n">
        <f aca="false">IF(D1112&gt;2,1,0)</f>
        <v>0</v>
      </c>
    </row>
    <row r="1113" customFormat="false" ht="15" hidden="false" customHeight="true" outlineLevel="0" collapsed="false">
      <c r="A1113" s="6" t="n">
        <f aca="false">1_Data_EDA!O1114</f>
        <v>0</v>
      </c>
      <c r="B1113" s="6" t="n">
        <f aca="false">1_Data_EDA!H1114</f>
        <v>4</v>
      </c>
      <c r="C1113" s="7" t="n">
        <f aca="false">1_Data_EDA!I1114</f>
        <v>399.980011</v>
      </c>
      <c r="D1113" s="6" t="n">
        <f aca="false">1_Data_EDA!J1114</f>
        <v>1</v>
      </c>
      <c r="E1113" s="7" t="n">
        <f aca="false">1_Data_EDA!K1114</f>
        <v>399.980011</v>
      </c>
      <c r="F1113" s="7" t="n">
        <f aca="false">1_Data_EDA!L1114</f>
        <v>20</v>
      </c>
      <c r="G1113" s="8" t="n">
        <f aca="false">1_Data_EDA!M1114</f>
        <v>0.050000001</v>
      </c>
      <c r="H1113" s="6" t="n">
        <f aca="false">IF(1_Data_EDA!B1114="First Class",1,0)</f>
        <v>0</v>
      </c>
      <c r="I1113" s="6" t="n">
        <f aca="false">IF(1_Data_EDA!B1114="Second Class",1,0)</f>
        <v>0</v>
      </c>
      <c r="J1113" s="6" t="n">
        <f aca="false">IF(1_Data_EDA!B1114="Same Day",1,0)</f>
        <v>0</v>
      </c>
      <c r="K1113" s="6" t="n">
        <f aca="false">IF(1_Data_EDA!C1114="Corporate",1,0)</f>
        <v>1</v>
      </c>
      <c r="L1113" s="6" t="n">
        <f aca="false">IF(1_Data_EDA!C1114="Home Office",1,0)</f>
        <v>0</v>
      </c>
      <c r="M1113" s="6" t="n">
        <f aca="false">IF(1_Data_EDA!D1114="Europe",1,0)</f>
        <v>0</v>
      </c>
      <c r="N1113" s="6" t="n">
        <f aca="false">IF(1_Data_EDA!D1114="LATAM",1,0)</f>
        <v>1</v>
      </c>
      <c r="O1113" s="6" t="n">
        <f aca="false">IF(1_Data_EDA!D1114="Pacific Asia",1,0)</f>
        <v>0</v>
      </c>
      <c r="P1113" s="6" t="n">
        <f aca="false">IF(1_Data_EDA!D1114="USCA",1,0)</f>
        <v>0</v>
      </c>
      <c r="Q1113" s="6" t="n">
        <f aca="false">IF(C1113&gt;MEDIAN(C$5:C$8004),1,0)</f>
        <v>1</v>
      </c>
      <c r="R1113" s="6" t="n">
        <f aca="false">IF(D1113&gt;2,1,0)</f>
        <v>0</v>
      </c>
    </row>
    <row r="1114" customFormat="false" ht="15" hidden="false" customHeight="true" outlineLevel="0" collapsed="false">
      <c r="A1114" s="6" t="n">
        <f aca="false">1_Data_EDA!O1115</f>
        <v>0</v>
      </c>
      <c r="B1114" s="6" t="n">
        <f aca="false">1_Data_EDA!H1115</f>
        <v>0</v>
      </c>
      <c r="C1114" s="7" t="n">
        <f aca="false">1_Data_EDA!I1115</f>
        <v>99.98999786</v>
      </c>
      <c r="D1114" s="6" t="n">
        <f aca="false">1_Data_EDA!J1115</f>
        <v>3</v>
      </c>
      <c r="E1114" s="7" t="n">
        <f aca="false">1_Data_EDA!K1115</f>
        <v>299.9700012</v>
      </c>
      <c r="F1114" s="7" t="n">
        <f aca="false">1_Data_EDA!L1115</f>
        <v>45</v>
      </c>
      <c r="G1114" s="8" t="n">
        <f aca="false">1_Data_EDA!M1115</f>
        <v>0.150000006</v>
      </c>
      <c r="H1114" s="6" t="n">
        <f aca="false">IF(1_Data_EDA!B1115="First Class",1,0)</f>
        <v>0</v>
      </c>
      <c r="I1114" s="6" t="n">
        <f aca="false">IF(1_Data_EDA!B1115="Second Class",1,0)</f>
        <v>0</v>
      </c>
      <c r="J1114" s="6" t="n">
        <f aca="false">IF(1_Data_EDA!B1115="Same Day",1,0)</f>
        <v>1</v>
      </c>
      <c r="K1114" s="6" t="n">
        <f aca="false">IF(1_Data_EDA!C1115="Corporate",1,0)</f>
        <v>1</v>
      </c>
      <c r="L1114" s="6" t="n">
        <f aca="false">IF(1_Data_EDA!C1115="Home Office",1,0)</f>
        <v>0</v>
      </c>
      <c r="M1114" s="6" t="n">
        <f aca="false">IF(1_Data_EDA!D1115="Europe",1,0)</f>
        <v>1</v>
      </c>
      <c r="N1114" s="6" t="n">
        <f aca="false">IF(1_Data_EDA!D1115="LATAM",1,0)</f>
        <v>0</v>
      </c>
      <c r="O1114" s="6" t="n">
        <f aca="false">IF(1_Data_EDA!D1115="Pacific Asia",1,0)</f>
        <v>0</v>
      </c>
      <c r="P1114" s="6" t="n">
        <f aca="false">IF(1_Data_EDA!D1115="USCA",1,0)</f>
        <v>0</v>
      </c>
      <c r="Q1114" s="6" t="n">
        <f aca="false">IF(C1114&gt;MEDIAN(C$5:C$8004),1,0)</f>
        <v>1</v>
      </c>
      <c r="R1114" s="6" t="n">
        <f aca="false">IF(D1114&gt;2,1,0)</f>
        <v>1</v>
      </c>
    </row>
    <row r="1115" customFormat="false" ht="15" hidden="false" customHeight="true" outlineLevel="0" collapsed="false">
      <c r="A1115" s="6" t="n">
        <f aca="false">1_Data_EDA!O1116</f>
        <v>1</v>
      </c>
      <c r="B1115" s="6" t="n">
        <f aca="false">1_Data_EDA!H1116</f>
        <v>1</v>
      </c>
      <c r="C1115" s="7" t="n">
        <f aca="false">1_Data_EDA!I1116</f>
        <v>399.980011</v>
      </c>
      <c r="D1115" s="6" t="n">
        <f aca="false">1_Data_EDA!J1116</f>
        <v>1</v>
      </c>
      <c r="E1115" s="7" t="n">
        <f aca="false">1_Data_EDA!K1116</f>
        <v>399.980011</v>
      </c>
      <c r="F1115" s="7" t="n">
        <f aca="false">1_Data_EDA!L1116</f>
        <v>80</v>
      </c>
      <c r="G1115" s="8" t="n">
        <f aca="false">1_Data_EDA!M1116</f>
        <v>0.200000003</v>
      </c>
      <c r="H1115" s="6" t="n">
        <f aca="false">IF(1_Data_EDA!B1116="First Class",1,0)</f>
        <v>1</v>
      </c>
      <c r="I1115" s="6" t="n">
        <f aca="false">IF(1_Data_EDA!B1116="Second Class",1,0)</f>
        <v>0</v>
      </c>
      <c r="J1115" s="6" t="n">
        <f aca="false">IF(1_Data_EDA!B1116="Same Day",1,0)</f>
        <v>0</v>
      </c>
      <c r="K1115" s="6" t="n">
        <f aca="false">IF(1_Data_EDA!C1116="Corporate",1,0)</f>
        <v>1</v>
      </c>
      <c r="L1115" s="6" t="n">
        <f aca="false">IF(1_Data_EDA!C1116="Home Office",1,0)</f>
        <v>0</v>
      </c>
      <c r="M1115" s="6" t="n">
        <f aca="false">IF(1_Data_EDA!D1116="Europe",1,0)</f>
        <v>1</v>
      </c>
      <c r="N1115" s="6" t="n">
        <f aca="false">IF(1_Data_EDA!D1116="LATAM",1,0)</f>
        <v>0</v>
      </c>
      <c r="O1115" s="6" t="n">
        <f aca="false">IF(1_Data_EDA!D1116="Pacific Asia",1,0)</f>
        <v>0</v>
      </c>
      <c r="P1115" s="6" t="n">
        <f aca="false">IF(1_Data_EDA!D1116="USCA",1,0)</f>
        <v>0</v>
      </c>
      <c r="Q1115" s="6" t="n">
        <f aca="false">IF(C1115&gt;MEDIAN(C$5:C$8004),1,0)</f>
        <v>1</v>
      </c>
      <c r="R1115" s="6" t="n">
        <f aca="false">IF(D1115&gt;2,1,0)</f>
        <v>0</v>
      </c>
    </row>
    <row r="1116" customFormat="false" ht="15" hidden="false" customHeight="true" outlineLevel="0" collapsed="false">
      <c r="A1116" s="6" t="n">
        <f aca="false">1_Data_EDA!O1117</f>
        <v>0</v>
      </c>
      <c r="B1116" s="6" t="n">
        <f aca="false">1_Data_EDA!H1117</f>
        <v>4</v>
      </c>
      <c r="C1116" s="7" t="n">
        <f aca="false">1_Data_EDA!I1117</f>
        <v>129.9900055</v>
      </c>
      <c r="D1116" s="6" t="n">
        <f aca="false">1_Data_EDA!J1117</f>
        <v>1</v>
      </c>
      <c r="E1116" s="7" t="n">
        <f aca="false">1_Data_EDA!K1117</f>
        <v>129.9900055</v>
      </c>
      <c r="F1116" s="7" t="n">
        <f aca="false">1_Data_EDA!L1117</f>
        <v>15.60000038</v>
      </c>
      <c r="G1116" s="8" t="n">
        <f aca="false">1_Data_EDA!M1117</f>
        <v>0.119999997</v>
      </c>
      <c r="H1116" s="6" t="n">
        <f aca="false">IF(1_Data_EDA!B1117="First Class",1,0)</f>
        <v>0</v>
      </c>
      <c r="I1116" s="6" t="n">
        <f aca="false">IF(1_Data_EDA!B1117="Second Class",1,0)</f>
        <v>0</v>
      </c>
      <c r="J1116" s="6" t="n">
        <f aca="false">IF(1_Data_EDA!B1117="Same Day",1,0)</f>
        <v>0</v>
      </c>
      <c r="K1116" s="6" t="n">
        <f aca="false">IF(1_Data_EDA!C1117="Corporate",1,0)</f>
        <v>0</v>
      </c>
      <c r="L1116" s="6" t="n">
        <f aca="false">IF(1_Data_EDA!C1117="Home Office",1,0)</f>
        <v>0</v>
      </c>
      <c r="M1116" s="6" t="n">
        <f aca="false">IF(1_Data_EDA!D1117="Europe",1,0)</f>
        <v>1</v>
      </c>
      <c r="N1116" s="6" t="n">
        <f aca="false">IF(1_Data_EDA!D1117="LATAM",1,0)</f>
        <v>0</v>
      </c>
      <c r="O1116" s="6" t="n">
        <f aca="false">IF(1_Data_EDA!D1117="Pacific Asia",1,0)</f>
        <v>0</v>
      </c>
      <c r="P1116" s="6" t="n">
        <f aca="false">IF(1_Data_EDA!D1117="USCA",1,0)</f>
        <v>0</v>
      </c>
      <c r="Q1116" s="6" t="n">
        <f aca="false">IF(C1116&gt;MEDIAN(C$5:C$8004),1,0)</f>
        <v>1</v>
      </c>
      <c r="R1116" s="6" t="n">
        <f aca="false">IF(D1116&gt;2,1,0)</f>
        <v>0</v>
      </c>
    </row>
    <row r="1117" customFormat="false" ht="15" hidden="false" customHeight="true" outlineLevel="0" collapsed="false">
      <c r="A1117" s="6" t="n">
        <f aca="false">1_Data_EDA!O1118</f>
        <v>0</v>
      </c>
      <c r="B1117" s="6" t="n">
        <f aca="false">1_Data_EDA!H1118</f>
        <v>4</v>
      </c>
      <c r="C1117" s="7" t="n">
        <f aca="false">1_Data_EDA!I1118</f>
        <v>39.99000168</v>
      </c>
      <c r="D1117" s="6" t="n">
        <f aca="false">1_Data_EDA!J1118</f>
        <v>3</v>
      </c>
      <c r="E1117" s="7" t="n">
        <f aca="false">1_Data_EDA!K1118</f>
        <v>119.9700012</v>
      </c>
      <c r="F1117" s="7" t="n">
        <f aca="false">1_Data_EDA!L1118</f>
        <v>19.20000076</v>
      </c>
      <c r="G1117" s="8" t="n">
        <f aca="false">1_Data_EDA!M1118</f>
        <v>0.159999996</v>
      </c>
      <c r="H1117" s="6" t="n">
        <f aca="false">IF(1_Data_EDA!B1118="First Class",1,0)</f>
        <v>0</v>
      </c>
      <c r="I1117" s="6" t="n">
        <f aca="false">IF(1_Data_EDA!B1118="Second Class",1,0)</f>
        <v>0</v>
      </c>
      <c r="J1117" s="6" t="n">
        <f aca="false">IF(1_Data_EDA!B1118="Same Day",1,0)</f>
        <v>0</v>
      </c>
      <c r="K1117" s="6" t="n">
        <f aca="false">IF(1_Data_EDA!C1118="Corporate",1,0)</f>
        <v>0</v>
      </c>
      <c r="L1117" s="6" t="n">
        <f aca="false">IF(1_Data_EDA!C1118="Home Office",1,0)</f>
        <v>0</v>
      </c>
      <c r="M1117" s="6" t="n">
        <f aca="false">IF(1_Data_EDA!D1118="Europe",1,0)</f>
        <v>0</v>
      </c>
      <c r="N1117" s="6" t="n">
        <f aca="false">IF(1_Data_EDA!D1118="LATAM",1,0)</f>
        <v>0</v>
      </c>
      <c r="O1117" s="6" t="n">
        <f aca="false">IF(1_Data_EDA!D1118="Pacific Asia",1,0)</f>
        <v>1</v>
      </c>
      <c r="P1117" s="6" t="n">
        <f aca="false">IF(1_Data_EDA!D1118="USCA",1,0)</f>
        <v>0</v>
      </c>
      <c r="Q1117" s="6" t="n">
        <f aca="false">IF(C1117&gt;MEDIAN(C$5:C$8004),1,0)</f>
        <v>0</v>
      </c>
      <c r="R1117" s="6" t="n">
        <f aca="false">IF(D1117&gt;2,1,0)</f>
        <v>1</v>
      </c>
    </row>
    <row r="1118" customFormat="false" ht="15" hidden="false" customHeight="true" outlineLevel="0" collapsed="false">
      <c r="A1118" s="6" t="n">
        <f aca="false">1_Data_EDA!O1119</f>
        <v>1</v>
      </c>
      <c r="B1118" s="6" t="n">
        <f aca="false">1_Data_EDA!H1119</f>
        <v>4</v>
      </c>
      <c r="C1118" s="7" t="n">
        <f aca="false">1_Data_EDA!I1119</f>
        <v>49.97999954</v>
      </c>
      <c r="D1118" s="6" t="n">
        <f aca="false">1_Data_EDA!J1119</f>
        <v>2</v>
      </c>
      <c r="E1118" s="7" t="n">
        <f aca="false">1_Data_EDA!K1119</f>
        <v>99.95999908</v>
      </c>
      <c r="F1118" s="7" t="n">
        <f aca="false">1_Data_EDA!L1119</f>
        <v>9</v>
      </c>
      <c r="G1118" s="8" t="n">
        <f aca="false">1_Data_EDA!M1119</f>
        <v>0.090000004</v>
      </c>
      <c r="H1118" s="6" t="n">
        <f aca="false">IF(1_Data_EDA!B1119="First Class",1,0)</f>
        <v>0</v>
      </c>
      <c r="I1118" s="6" t="n">
        <f aca="false">IF(1_Data_EDA!B1119="Second Class",1,0)</f>
        <v>0</v>
      </c>
      <c r="J1118" s="6" t="n">
        <f aca="false">IF(1_Data_EDA!B1119="Same Day",1,0)</f>
        <v>0</v>
      </c>
      <c r="K1118" s="6" t="n">
        <f aca="false">IF(1_Data_EDA!C1119="Corporate",1,0)</f>
        <v>1</v>
      </c>
      <c r="L1118" s="6" t="n">
        <f aca="false">IF(1_Data_EDA!C1119="Home Office",1,0)</f>
        <v>0</v>
      </c>
      <c r="M1118" s="6" t="n">
        <f aca="false">IF(1_Data_EDA!D1119="Europe",1,0)</f>
        <v>0</v>
      </c>
      <c r="N1118" s="6" t="n">
        <f aca="false">IF(1_Data_EDA!D1119="LATAM",1,0)</f>
        <v>0</v>
      </c>
      <c r="O1118" s="6" t="n">
        <f aca="false">IF(1_Data_EDA!D1119="Pacific Asia",1,0)</f>
        <v>1</v>
      </c>
      <c r="P1118" s="6" t="n">
        <f aca="false">IF(1_Data_EDA!D1119="USCA",1,0)</f>
        <v>0</v>
      </c>
      <c r="Q1118" s="6" t="n">
        <f aca="false">IF(C1118&gt;MEDIAN(C$5:C$8004),1,0)</f>
        <v>0</v>
      </c>
      <c r="R1118" s="6" t="n">
        <f aca="false">IF(D1118&gt;2,1,0)</f>
        <v>0</v>
      </c>
    </row>
    <row r="1119" customFormat="false" ht="15" hidden="false" customHeight="true" outlineLevel="0" collapsed="false">
      <c r="A1119" s="6" t="n">
        <f aca="false">1_Data_EDA!O1120</f>
        <v>1</v>
      </c>
      <c r="B1119" s="6" t="n">
        <f aca="false">1_Data_EDA!H1120</f>
        <v>2</v>
      </c>
      <c r="C1119" s="7" t="n">
        <f aca="false">1_Data_EDA!I1120</f>
        <v>129.9900055</v>
      </c>
      <c r="D1119" s="6" t="n">
        <f aca="false">1_Data_EDA!J1120</f>
        <v>1</v>
      </c>
      <c r="E1119" s="7" t="n">
        <f aca="false">1_Data_EDA!K1120</f>
        <v>129.9900055</v>
      </c>
      <c r="F1119" s="7" t="n">
        <f aca="false">1_Data_EDA!L1120</f>
        <v>26</v>
      </c>
      <c r="G1119" s="8" t="n">
        <f aca="false">1_Data_EDA!M1120</f>
        <v>0.200000003</v>
      </c>
      <c r="H1119" s="6" t="n">
        <f aca="false">IF(1_Data_EDA!B1120="First Class",1,0)</f>
        <v>0</v>
      </c>
      <c r="I1119" s="6" t="n">
        <f aca="false">IF(1_Data_EDA!B1120="Second Class",1,0)</f>
        <v>1</v>
      </c>
      <c r="J1119" s="6" t="n">
        <f aca="false">IF(1_Data_EDA!B1120="Same Day",1,0)</f>
        <v>0</v>
      </c>
      <c r="K1119" s="6" t="n">
        <f aca="false">IF(1_Data_EDA!C1120="Corporate",1,0)</f>
        <v>1</v>
      </c>
      <c r="L1119" s="6" t="n">
        <f aca="false">IF(1_Data_EDA!C1120="Home Office",1,0)</f>
        <v>0</v>
      </c>
      <c r="M1119" s="6" t="n">
        <f aca="false">IF(1_Data_EDA!D1120="Europe",1,0)</f>
        <v>1</v>
      </c>
      <c r="N1119" s="6" t="n">
        <f aca="false">IF(1_Data_EDA!D1120="LATAM",1,0)</f>
        <v>0</v>
      </c>
      <c r="O1119" s="6" t="n">
        <f aca="false">IF(1_Data_EDA!D1120="Pacific Asia",1,0)</f>
        <v>0</v>
      </c>
      <c r="P1119" s="6" t="n">
        <f aca="false">IF(1_Data_EDA!D1120="USCA",1,0)</f>
        <v>0</v>
      </c>
      <c r="Q1119" s="6" t="n">
        <f aca="false">IF(C1119&gt;MEDIAN(C$5:C$8004),1,0)</f>
        <v>1</v>
      </c>
      <c r="R1119" s="6" t="n">
        <f aca="false">IF(D1119&gt;2,1,0)</f>
        <v>0</v>
      </c>
    </row>
    <row r="1120" customFormat="false" ht="15" hidden="false" customHeight="true" outlineLevel="0" collapsed="false">
      <c r="A1120" s="6" t="n">
        <f aca="false">1_Data_EDA!O1121</f>
        <v>0</v>
      </c>
      <c r="B1120" s="6" t="n">
        <f aca="false">1_Data_EDA!H1121</f>
        <v>4</v>
      </c>
      <c r="C1120" s="7" t="n">
        <f aca="false">1_Data_EDA!I1121</f>
        <v>59.99000168</v>
      </c>
      <c r="D1120" s="6" t="n">
        <f aca="false">1_Data_EDA!J1121</f>
        <v>3</v>
      </c>
      <c r="E1120" s="7" t="n">
        <f aca="false">1_Data_EDA!K1121</f>
        <v>179.9700012</v>
      </c>
      <c r="F1120" s="7" t="n">
        <f aca="false">1_Data_EDA!L1121</f>
        <v>9</v>
      </c>
      <c r="G1120" s="8" t="n">
        <f aca="false">1_Data_EDA!M1121</f>
        <v>0.050000001</v>
      </c>
      <c r="H1120" s="6" t="n">
        <f aca="false">IF(1_Data_EDA!B1121="First Class",1,0)</f>
        <v>0</v>
      </c>
      <c r="I1120" s="6" t="n">
        <f aca="false">IF(1_Data_EDA!B1121="Second Class",1,0)</f>
        <v>0</v>
      </c>
      <c r="J1120" s="6" t="n">
        <f aca="false">IF(1_Data_EDA!B1121="Same Day",1,0)</f>
        <v>0</v>
      </c>
      <c r="K1120" s="6" t="n">
        <f aca="false">IF(1_Data_EDA!C1121="Corporate",1,0)</f>
        <v>0</v>
      </c>
      <c r="L1120" s="6" t="n">
        <f aca="false">IF(1_Data_EDA!C1121="Home Office",1,0)</f>
        <v>1</v>
      </c>
      <c r="M1120" s="6" t="n">
        <f aca="false">IF(1_Data_EDA!D1121="Europe",1,0)</f>
        <v>0</v>
      </c>
      <c r="N1120" s="6" t="n">
        <f aca="false">IF(1_Data_EDA!D1121="LATAM",1,0)</f>
        <v>1</v>
      </c>
      <c r="O1120" s="6" t="n">
        <f aca="false">IF(1_Data_EDA!D1121="Pacific Asia",1,0)</f>
        <v>0</v>
      </c>
      <c r="P1120" s="6" t="n">
        <f aca="false">IF(1_Data_EDA!D1121="USCA",1,0)</f>
        <v>0</v>
      </c>
      <c r="Q1120" s="6" t="n">
        <f aca="false">IF(C1120&gt;MEDIAN(C$5:C$8004),1,0)</f>
        <v>0</v>
      </c>
      <c r="R1120" s="6" t="n">
        <f aca="false">IF(D1120&gt;2,1,0)</f>
        <v>1</v>
      </c>
    </row>
    <row r="1121" customFormat="false" ht="15" hidden="false" customHeight="true" outlineLevel="0" collapsed="false">
      <c r="A1121" s="6" t="n">
        <f aca="false">1_Data_EDA!O1122</f>
        <v>0</v>
      </c>
      <c r="B1121" s="6" t="n">
        <f aca="false">1_Data_EDA!H1122</f>
        <v>4</v>
      </c>
      <c r="C1121" s="7" t="n">
        <f aca="false">1_Data_EDA!I1122</f>
        <v>50</v>
      </c>
      <c r="D1121" s="6" t="n">
        <f aca="false">1_Data_EDA!J1122</f>
        <v>4</v>
      </c>
      <c r="E1121" s="7" t="n">
        <f aca="false">1_Data_EDA!K1122</f>
        <v>200</v>
      </c>
      <c r="F1121" s="7" t="n">
        <f aca="false">1_Data_EDA!L1122</f>
        <v>26</v>
      </c>
      <c r="G1121" s="8" t="n">
        <f aca="false">1_Data_EDA!M1122</f>
        <v>0.129999995</v>
      </c>
      <c r="H1121" s="6" t="n">
        <f aca="false">IF(1_Data_EDA!B1122="First Class",1,0)</f>
        <v>0</v>
      </c>
      <c r="I1121" s="6" t="n">
        <f aca="false">IF(1_Data_EDA!B1122="Second Class",1,0)</f>
        <v>0</v>
      </c>
      <c r="J1121" s="6" t="n">
        <f aca="false">IF(1_Data_EDA!B1122="Same Day",1,0)</f>
        <v>0</v>
      </c>
      <c r="K1121" s="6" t="n">
        <f aca="false">IF(1_Data_EDA!C1122="Corporate",1,0)</f>
        <v>1</v>
      </c>
      <c r="L1121" s="6" t="n">
        <f aca="false">IF(1_Data_EDA!C1122="Home Office",1,0)</f>
        <v>0</v>
      </c>
      <c r="M1121" s="6" t="n">
        <f aca="false">IF(1_Data_EDA!D1122="Europe",1,0)</f>
        <v>0</v>
      </c>
      <c r="N1121" s="6" t="n">
        <f aca="false">IF(1_Data_EDA!D1122="LATAM",1,0)</f>
        <v>0</v>
      </c>
      <c r="O1121" s="6" t="n">
        <f aca="false">IF(1_Data_EDA!D1122="Pacific Asia",1,0)</f>
        <v>1</v>
      </c>
      <c r="P1121" s="6" t="n">
        <f aca="false">IF(1_Data_EDA!D1122="USCA",1,0)</f>
        <v>0</v>
      </c>
      <c r="Q1121" s="6" t="n">
        <f aca="false">IF(C1121&gt;MEDIAN(C$5:C$8004),1,0)</f>
        <v>0</v>
      </c>
      <c r="R1121" s="6" t="n">
        <f aca="false">IF(D1121&gt;2,1,0)</f>
        <v>1</v>
      </c>
    </row>
    <row r="1122" customFormat="false" ht="15" hidden="false" customHeight="true" outlineLevel="0" collapsed="false">
      <c r="A1122" s="6" t="n">
        <f aca="false">1_Data_EDA!O1123</f>
        <v>0</v>
      </c>
      <c r="B1122" s="6" t="n">
        <f aca="false">1_Data_EDA!H1123</f>
        <v>0</v>
      </c>
      <c r="C1122" s="7" t="n">
        <f aca="false">1_Data_EDA!I1123</f>
        <v>199.9900055</v>
      </c>
      <c r="D1122" s="6" t="n">
        <f aca="false">1_Data_EDA!J1123</f>
        <v>1</v>
      </c>
      <c r="E1122" s="7" t="n">
        <f aca="false">1_Data_EDA!K1123</f>
        <v>199.9900055</v>
      </c>
      <c r="F1122" s="7" t="n">
        <f aca="false">1_Data_EDA!L1123</f>
        <v>30</v>
      </c>
      <c r="G1122" s="8" t="n">
        <f aca="false">1_Data_EDA!M1123</f>
        <v>0.150000006</v>
      </c>
      <c r="H1122" s="6" t="n">
        <f aca="false">IF(1_Data_EDA!B1123="First Class",1,0)</f>
        <v>0</v>
      </c>
      <c r="I1122" s="6" t="n">
        <f aca="false">IF(1_Data_EDA!B1123="Second Class",1,0)</f>
        <v>0</v>
      </c>
      <c r="J1122" s="6" t="n">
        <f aca="false">IF(1_Data_EDA!B1123="Same Day",1,0)</f>
        <v>1</v>
      </c>
      <c r="K1122" s="6" t="n">
        <f aca="false">IF(1_Data_EDA!C1123="Corporate",1,0)</f>
        <v>1</v>
      </c>
      <c r="L1122" s="6" t="n">
        <f aca="false">IF(1_Data_EDA!C1123="Home Office",1,0)</f>
        <v>0</v>
      </c>
      <c r="M1122" s="6" t="n">
        <f aca="false">IF(1_Data_EDA!D1123="Europe",1,0)</f>
        <v>0</v>
      </c>
      <c r="N1122" s="6" t="n">
        <f aca="false">IF(1_Data_EDA!D1123="LATAM",1,0)</f>
        <v>0</v>
      </c>
      <c r="O1122" s="6" t="n">
        <f aca="false">IF(1_Data_EDA!D1123="Pacific Asia",1,0)</f>
        <v>0</v>
      </c>
      <c r="P1122" s="6" t="n">
        <f aca="false">IF(1_Data_EDA!D1123="USCA",1,0)</f>
        <v>1</v>
      </c>
      <c r="Q1122" s="6" t="n">
        <f aca="false">IF(C1122&gt;MEDIAN(C$5:C$8004),1,0)</f>
        <v>1</v>
      </c>
      <c r="R1122" s="6" t="n">
        <f aca="false">IF(D1122&gt;2,1,0)</f>
        <v>0</v>
      </c>
    </row>
    <row r="1123" customFormat="false" ht="15" hidden="false" customHeight="true" outlineLevel="0" collapsed="false">
      <c r="A1123" s="6" t="n">
        <f aca="false">1_Data_EDA!O1124</f>
        <v>0</v>
      </c>
      <c r="B1123" s="6" t="n">
        <f aca="false">1_Data_EDA!H1124</f>
        <v>4</v>
      </c>
      <c r="C1123" s="7" t="n">
        <f aca="false">1_Data_EDA!I1124</f>
        <v>59.99000168</v>
      </c>
      <c r="D1123" s="6" t="n">
        <f aca="false">1_Data_EDA!J1124</f>
        <v>3</v>
      </c>
      <c r="E1123" s="7" t="n">
        <f aca="false">1_Data_EDA!K1124</f>
        <v>179.9700012</v>
      </c>
      <c r="F1123" s="7" t="n">
        <f aca="false">1_Data_EDA!L1124</f>
        <v>9.899999619</v>
      </c>
      <c r="G1123" s="8" t="n">
        <f aca="false">1_Data_EDA!M1124</f>
        <v>0.059999999</v>
      </c>
      <c r="H1123" s="6" t="n">
        <f aca="false">IF(1_Data_EDA!B1124="First Class",1,0)</f>
        <v>0</v>
      </c>
      <c r="I1123" s="6" t="n">
        <f aca="false">IF(1_Data_EDA!B1124="Second Class",1,0)</f>
        <v>0</v>
      </c>
      <c r="J1123" s="6" t="n">
        <f aca="false">IF(1_Data_EDA!B1124="Same Day",1,0)</f>
        <v>0</v>
      </c>
      <c r="K1123" s="6" t="n">
        <f aca="false">IF(1_Data_EDA!C1124="Corporate",1,0)</f>
        <v>0</v>
      </c>
      <c r="L1123" s="6" t="n">
        <f aca="false">IF(1_Data_EDA!C1124="Home Office",1,0)</f>
        <v>0</v>
      </c>
      <c r="M1123" s="6" t="n">
        <f aca="false">IF(1_Data_EDA!D1124="Europe",1,0)</f>
        <v>0</v>
      </c>
      <c r="N1123" s="6" t="n">
        <f aca="false">IF(1_Data_EDA!D1124="LATAM",1,0)</f>
        <v>0</v>
      </c>
      <c r="O1123" s="6" t="n">
        <f aca="false">IF(1_Data_EDA!D1124="Pacific Asia",1,0)</f>
        <v>1</v>
      </c>
      <c r="P1123" s="6" t="n">
        <f aca="false">IF(1_Data_EDA!D1124="USCA",1,0)</f>
        <v>0</v>
      </c>
      <c r="Q1123" s="6" t="n">
        <f aca="false">IF(C1123&gt;MEDIAN(C$5:C$8004),1,0)</f>
        <v>0</v>
      </c>
      <c r="R1123" s="6" t="n">
        <f aca="false">IF(D1123&gt;2,1,0)</f>
        <v>1</v>
      </c>
    </row>
    <row r="1124" customFormat="false" ht="15" hidden="false" customHeight="true" outlineLevel="0" collapsed="false">
      <c r="A1124" s="6" t="n">
        <f aca="false">1_Data_EDA!O1125</f>
        <v>1</v>
      </c>
      <c r="B1124" s="6" t="n">
        <f aca="false">1_Data_EDA!H1125</f>
        <v>1</v>
      </c>
      <c r="C1124" s="7" t="n">
        <f aca="false">1_Data_EDA!I1125</f>
        <v>452.0400085</v>
      </c>
      <c r="D1124" s="6" t="n">
        <f aca="false">1_Data_EDA!J1125</f>
        <v>1</v>
      </c>
      <c r="E1124" s="7" t="n">
        <f aca="false">1_Data_EDA!K1125</f>
        <v>452.0400085</v>
      </c>
      <c r="F1124" s="7" t="n">
        <f aca="false">1_Data_EDA!L1125</f>
        <v>9.039999962</v>
      </c>
      <c r="G1124" s="8" t="n">
        <f aca="false">1_Data_EDA!M1125</f>
        <v>0.02</v>
      </c>
      <c r="H1124" s="6" t="n">
        <f aca="false">IF(1_Data_EDA!B1125="First Class",1,0)</f>
        <v>1</v>
      </c>
      <c r="I1124" s="6" t="n">
        <f aca="false">IF(1_Data_EDA!B1125="Second Class",1,0)</f>
        <v>0</v>
      </c>
      <c r="J1124" s="6" t="n">
        <f aca="false">IF(1_Data_EDA!B1125="Same Day",1,0)</f>
        <v>0</v>
      </c>
      <c r="K1124" s="6" t="n">
        <f aca="false">IF(1_Data_EDA!C1125="Corporate",1,0)</f>
        <v>0</v>
      </c>
      <c r="L1124" s="6" t="n">
        <f aca="false">IF(1_Data_EDA!C1125="Home Office",1,0)</f>
        <v>0</v>
      </c>
      <c r="M1124" s="6" t="n">
        <f aca="false">IF(1_Data_EDA!D1125="Europe",1,0)</f>
        <v>1</v>
      </c>
      <c r="N1124" s="6" t="n">
        <f aca="false">IF(1_Data_EDA!D1125="LATAM",1,0)</f>
        <v>0</v>
      </c>
      <c r="O1124" s="6" t="n">
        <f aca="false">IF(1_Data_EDA!D1125="Pacific Asia",1,0)</f>
        <v>0</v>
      </c>
      <c r="P1124" s="6" t="n">
        <f aca="false">IF(1_Data_EDA!D1125="USCA",1,0)</f>
        <v>0</v>
      </c>
      <c r="Q1124" s="6" t="n">
        <f aca="false">IF(C1124&gt;MEDIAN(C$5:C$8004),1,0)</f>
        <v>1</v>
      </c>
      <c r="R1124" s="6" t="n">
        <f aca="false">IF(D1124&gt;2,1,0)</f>
        <v>0</v>
      </c>
    </row>
    <row r="1125" customFormat="false" ht="15" hidden="false" customHeight="true" outlineLevel="0" collapsed="false">
      <c r="A1125" s="6" t="n">
        <f aca="false">1_Data_EDA!O1126</f>
        <v>0</v>
      </c>
      <c r="B1125" s="6" t="n">
        <f aca="false">1_Data_EDA!H1126</f>
        <v>4</v>
      </c>
      <c r="C1125" s="7" t="n">
        <f aca="false">1_Data_EDA!I1126</f>
        <v>31.98999977</v>
      </c>
      <c r="D1125" s="6" t="n">
        <f aca="false">1_Data_EDA!J1126</f>
        <v>2</v>
      </c>
      <c r="E1125" s="7" t="n">
        <f aca="false">1_Data_EDA!K1126</f>
        <v>63.97999954</v>
      </c>
      <c r="F1125" s="7" t="n">
        <f aca="false">1_Data_EDA!L1126</f>
        <v>12.80000019</v>
      </c>
      <c r="G1125" s="8" t="n">
        <f aca="false">1_Data_EDA!M1126</f>
        <v>0.200000003</v>
      </c>
      <c r="H1125" s="6" t="n">
        <f aca="false">IF(1_Data_EDA!B1126="First Class",1,0)</f>
        <v>0</v>
      </c>
      <c r="I1125" s="6" t="n">
        <f aca="false">IF(1_Data_EDA!B1126="Second Class",1,0)</f>
        <v>0</v>
      </c>
      <c r="J1125" s="6" t="n">
        <f aca="false">IF(1_Data_EDA!B1126="Same Day",1,0)</f>
        <v>0</v>
      </c>
      <c r="K1125" s="6" t="n">
        <f aca="false">IF(1_Data_EDA!C1126="Corporate",1,0)</f>
        <v>0</v>
      </c>
      <c r="L1125" s="6" t="n">
        <f aca="false">IF(1_Data_EDA!C1126="Home Office",1,0)</f>
        <v>0</v>
      </c>
      <c r="M1125" s="6" t="n">
        <f aca="false">IF(1_Data_EDA!D1126="Europe",1,0)</f>
        <v>0</v>
      </c>
      <c r="N1125" s="6" t="n">
        <f aca="false">IF(1_Data_EDA!D1126="LATAM",1,0)</f>
        <v>0</v>
      </c>
      <c r="O1125" s="6" t="n">
        <f aca="false">IF(1_Data_EDA!D1126="Pacific Asia",1,0)</f>
        <v>1</v>
      </c>
      <c r="P1125" s="6" t="n">
        <f aca="false">IF(1_Data_EDA!D1126="USCA",1,0)</f>
        <v>0</v>
      </c>
      <c r="Q1125" s="6" t="n">
        <f aca="false">IF(C1125&gt;MEDIAN(C$5:C$8004),1,0)</f>
        <v>0</v>
      </c>
      <c r="R1125" s="6" t="n">
        <f aca="false">IF(D1125&gt;2,1,0)</f>
        <v>0</v>
      </c>
    </row>
    <row r="1126" customFormat="false" ht="15" hidden="false" customHeight="true" outlineLevel="0" collapsed="false">
      <c r="A1126" s="6" t="n">
        <f aca="false">1_Data_EDA!O1127</f>
        <v>1</v>
      </c>
      <c r="B1126" s="6" t="n">
        <f aca="false">1_Data_EDA!H1127</f>
        <v>2</v>
      </c>
      <c r="C1126" s="7" t="n">
        <f aca="false">1_Data_EDA!I1127</f>
        <v>129.9900055</v>
      </c>
      <c r="D1126" s="6" t="n">
        <f aca="false">1_Data_EDA!J1127</f>
        <v>1</v>
      </c>
      <c r="E1126" s="7" t="n">
        <f aca="false">1_Data_EDA!K1127</f>
        <v>129.9900055</v>
      </c>
      <c r="F1126" s="7" t="n">
        <f aca="false">1_Data_EDA!L1127</f>
        <v>19.5</v>
      </c>
      <c r="G1126" s="8" t="n">
        <f aca="false">1_Data_EDA!M1127</f>
        <v>0.150000006</v>
      </c>
      <c r="H1126" s="6" t="n">
        <f aca="false">IF(1_Data_EDA!B1127="First Class",1,0)</f>
        <v>0</v>
      </c>
      <c r="I1126" s="6" t="n">
        <f aca="false">IF(1_Data_EDA!B1127="Second Class",1,0)</f>
        <v>1</v>
      </c>
      <c r="J1126" s="6" t="n">
        <f aca="false">IF(1_Data_EDA!B1127="Same Day",1,0)</f>
        <v>0</v>
      </c>
      <c r="K1126" s="6" t="n">
        <f aca="false">IF(1_Data_EDA!C1127="Corporate",1,0)</f>
        <v>1</v>
      </c>
      <c r="L1126" s="6" t="n">
        <f aca="false">IF(1_Data_EDA!C1127="Home Office",1,0)</f>
        <v>0</v>
      </c>
      <c r="M1126" s="6" t="n">
        <f aca="false">IF(1_Data_EDA!D1127="Europe",1,0)</f>
        <v>1</v>
      </c>
      <c r="N1126" s="6" t="n">
        <f aca="false">IF(1_Data_EDA!D1127="LATAM",1,0)</f>
        <v>0</v>
      </c>
      <c r="O1126" s="6" t="n">
        <f aca="false">IF(1_Data_EDA!D1127="Pacific Asia",1,0)</f>
        <v>0</v>
      </c>
      <c r="P1126" s="6" t="n">
        <f aca="false">IF(1_Data_EDA!D1127="USCA",1,0)</f>
        <v>0</v>
      </c>
      <c r="Q1126" s="6" t="n">
        <f aca="false">IF(C1126&gt;MEDIAN(C$5:C$8004),1,0)</f>
        <v>1</v>
      </c>
      <c r="R1126" s="6" t="n">
        <f aca="false">IF(D1126&gt;2,1,0)</f>
        <v>0</v>
      </c>
    </row>
    <row r="1127" customFormat="false" ht="15" hidden="false" customHeight="true" outlineLevel="0" collapsed="false">
      <c r="A1127" s="6" t="n">
        <f aca="false">1_Data_EDA!O1128</f>
        <v>1</v>
      </c>
      <c r="B1127" s="6" t="n">
        <f aca="false">1_Data_EDA!H1128</f>
        <v>2</v>
      </c>
      <c r="C1127" s="7" t="n">
        <f aca="false">1_Data_EDA!I1128</f>
        <v>299.980011</v>
      </c>
      <c r="D1127" s="6" t="n">
        <f aca="false">1_Data_EDA!J1128</f>
        <v>1</v>
      </c>
      <c r="E1127" s="7" t="n">
        <f aca="false">1_Data_EDA!K1128</f>
        <v>299.980011</v>
      </c>
      <c r="F1127" s="7" t="n">
        <f aca="false">1_Data_EDA!L1128</f>
        <v>6</v>
      </c>
      <c r="G1127" s="8" t="n">
        <f aca="false">1_Data_EDA!M1128</f>
        <v>0.02</v>
      </c>
      <c r="H1127" s="6" t="n">
        <f aca="false">IF(1_Data_EDA!B1128="First Class",1,0)</f>
        <v>0</v>
      </c>
      <c r="I1127" s="6" t="n">
        <f aca="false">IF(1_Data_EDA!B1128="Second Class",1,0)</f>
        <v>1</v>
      </c>
      <c r="J1127" s="6" t="n">
        <f aca="false">IF(1_Data_EDA!B1128="Same Day",1,0)</f>
        <v>0</v>
      </c>
      <c r="K1127" s="6" t="n">
        <f aca="false">IF(1_Data_EDA!C1128="Corporate",1,0)</f>
        <v>0</v>
      </c>
      <c r="L1127" s="6" t="n">
        <f aca="false">IF(1_Data_EDA!C1128="Home Office",1,0)</f>
        <v>0</v>
      </c>
      <c r="M1127" s="6" t="n">
        <f aca="false">IF(1_Data_EDA!D1128="Europe",1,0)</f>
        <v>0</v>
      </c>
      <c r="N1127" s="6" t="n">
        <f aca="false">IF(1_Data_EDA!D1128="LATAM",1,0)</f>
        <v>1</v>
      </c>
      <c r="O1127" s="6" t="n">
        <f aca="false">IF(1_Data_EDA!D1128="Pacific Asia",1,0)</f>
        <v>0</v>
      </c>
      <c r="P1127" s="6" t="n">
        <f aca="false">IF(1_Data_EDA!D1128="USCA",1,0)</f>
        <v>0</v>
      </c>
      <c r="Q1127" s="6" t="n">
        <f aca="false">IF(C1127&gt;MEDIAN(C$5:C$8004),1,0)</f>
        <v>1</v>
      </c>
      <c r="R1127" s="6" t="n">
        <f aca="false">IF(D1127&gt;2,1,0)</f>
        <v>0</v>
      </c>
    </row>
    <row r="1128" customFormat="false" ht="15" hidden="false" customHeight="true" outlineLevel="0" collapsed="false">
      <c r="A1128" s="6" t="n">
        <f aca="false">1_Data_EDA!O1129</f>
        <v>0</v>
      </c>
      <c r="B1128" s="6" t="n">
        <f aca="false">1_Data_EDA!H1129</f>
        <v>4</v>
      </c>
      <c r="C1128" s="7" t="n">
        <f aca="false">1_Data_EDA!I1129</f>
        <v>99.98999786</v>
      </c>
      <c r="D1128" s="6" t="n">
        <f aca="false">1_Data_EDA!J1129</f>
        <v>1</v>
      </c>
      <c r="E1128" s="7" t="n">
        <f aca="false">1_Data_EDA!K1129</f>
        <v>99.98999786</v>
      </c>
      <c r="F1128" s="7" t="n">
        <f aca="false">1_Data_EDA!L1129</f>
        <v>0</v>
      </c>
      <c r="G1128" s="8" t="n">
        <f aca="false">1_Data_EDA!M1129</f>
        <v>0</v>
      </c>
      <c r="H1128" s="6" t="n">
        <f aca="false">IF(1_Data_EDA!B1129="First Class",1,0)</f>
        <v>0</v>
      </c>
      <c r="I1128" s="6" t="n">
        <f aca="false">IF(1_Data_EDA!B1129="Second Class",1,0)</f>
        <v>0</v>
      </c>
      <c r="J1128" s="6" t="n">
        <f aca="false">IF(1_Data_EDA!B1129="Same Day",1,0)</f>
        <v>0</v>
      </c>
      <c r="K1128" s="6" t="n">
        <f aca="false">IF(1_Data_EDA!C1129="Corporate",1,0)</f>
        <v>1</v>
      </c>
      <c r="L1128" s="6" t="n">
        <f aca="false">IF(1_Data_EDA!C1129="Home Office",1,0)</f>
        <v>0</v>
      </c>
      <c r="M1128" s="6" t="n">
        <f aca="false">IF(1_Data_EDA!D1129="Europe",1,0)</f>
        <v>1</v>
      </c>
      <c r="N1128" s="6" t="n">
        <f aca="false">IF(1_Data_EDA!D1129="LATAM",1,0)</f>
        <v>0</v>
      </c>
      <c r="O1128" s="6" t="n">
        <f aca="false">IF(1_Data_EDA!D1129="Pacific Asia",1,0)</f>
        <v>0</v>
      </c>
      <c r="P1128" s="6" t="n">
        <f aca="false">IF(1_Data_EDA!D1129="USCA",1,0)</f>
        <v>0</v>
      </c>
      <c r="Q1128" s="6" t="n">
        <f aca="false">IF(C1128&gt;MEDIAN(C$5:C$8004),1,0)</f>
        <v>1</v>
      </c>
      <c r="R1128" s="6" t="n">
        <f aca="false">IF(D1128&gt;2,1,0)</f>
        <v>0</v>
      </c>
    </row>
    <row r="1129" customFormat="false" ht="15" hidden="false" customHeight="true" outlineLevel="0" collapsed="false">
      <c r="A1129" s="6" t="n">
        <f aca="false">1_Data_EDA!O1130</f>
        <v>0</v>
      </c>
      <c r="B1129" s="6" t="n">
        <f aca="false">1_Data_EDA!H1130</f>
        <v>4</v>
      </c>
      <c r="C1129" s="7" t="n">
        <f aca="false">1_Data_EDA!I1130</f>
        <v>59.99000168</v>
      </c>
      <c r="D1129" s="6" t="n">
        <f aca="false">1_Data_EDA!J1130</f>
        <v>3</v>
      </c>
      <c r="E1129" s="7" t="n">
        <f aca="false">1_Data_EDA!K1130</f>
        <v>179.9700012</v>
      </c>
      <c r="F1129" s="7" t="n">
        <f aca="false">1_Data_EDA!L1130</f>
        <v>0</v>
      </c>
      <c r="G1129" s="8" t="n">
        <f aca="false">1_Data_EDA!M1130</f>
        <v>0</v>
      </c>
      <c r="H1129" s="6" t="n">
        <f aca="false">IF(1_Data_EDA!B1130="First Class",1,0)</f>
        <v>0</v>
      </c>
      <c r="I1129" s="6" t="n">
        <f aca="false">IF(1_Data_EDA!B1130="Second Class",1,0)</f>
        <v>0</v>
      </c>
      <c r="J1129" s="6" t="n">
        <f aca="false">IF(1_Data_EDA!B1130="Same Day",1,0)</f>
        <v>0</v>
      </c>
      <c r="K1129" s="6" t="n">
        <f aca="false">IF(1_Data_EDA!C1130="Corporate",1,0)</f>
        <v>0</v>
      </c>
      <c r="L1129" s="6" t="n">
        <f aca="false">IF(1_Data_EDA!C1130="Home Office",1,0)</f>
        <v>0</v>
      </c>
      <c r="M1129" s="6" t="n">
        <f aca="false">IF(1_Data_EDA!D1130="Europe",1,0)</f>
        <v>0</v>
      </c>
      <c r="N1129" s="6" t="n">
        <f aca="false">IF(1_Data_EDA!D1130="LATAM",1,0)</f>
        <v>0</v>
      </c>
      <c r="O1129" s="6" t="n">
        <f aca="false">IF(1_Data_EDA!D1130="Pacific Asia",1,0)</f>
        <v>0</v>
      </c>
      <c r="P1129" s="6" t="n">
        <f aca="false">IF(1_Data_EDA!D1130="USCA",1,0)</f>
        <v>1</v>
      </c>
      <c r="Q1129" s="6" t="n">
        <f aca="false">IF(C1129&gt;MEDIAN(C$5:C$8004),1,0)</f>
        <v>0</v>
      </c>
      <c r="R1129" s="6" t="n">
        <f aca="false">IF(D1129&gt;2,1,0)</f>
        <v>1</v>
      </c>
    </row>
    <row r="1130" customFormat="false" ht="15" hidden="false" customHeight="true" outlineLevel="0" collapsed="false">
      <c r="A1130" s="6" t="n">
        <f aca="false">1_Data_EDA!O1131</f>
        <v>0</v>
      </c>
      <c r="B1130" s="6" t="n">
        <f aca="false">1_Data_EDA!H1131</f>
        <v>4</v>
      </c>
      <c r="C1130" s="7" t="n">
        <f aca="false">1_Data_EDA!I1131</f>
        <v>50</v>
      </c>
      <c r="D1130" s="6" t="n">
        <f aca="false">1_Data_EDA!J1131</f>
        <v>2</v>
      </c>
      <c r="E1130" s="7" t="n">
        <f aca="false">1_Data_EDA!K1131</f>
        <v>100</v>
      </c>
      <c r="F1130" s="7" t="n">
        <f aca="false">1_Data_EDA!L1131</f>
        <v>17</v>
      </c>
      <c r="G1130" s="8" t="n">
        <f aca="false">1_Data_EDA!M1131</f>
        <v>0.170000002</v>
      </c>
      <c r="H1130" s="6" t="n">
        <f aca="false">IF(1_Data_EDA!B1131="First Class",1,0)</f>
        <v>0</v>
      </c>
      <c r="I1130" s="6" t="n">
        <f aca="false">IF(1_Data_EDA!B1131="Second Class",1,0)</f>
        <v>0</v>
      </c>
      <c r="J1130" s="6" t="n">
        <f aca="false">IF(1_Data_EDA!B1131="Same Day",1,0)</f>
        <v>0</v>
      </c>
      <c r="K1130" s="6" t="n">
        <f aca="false">IF(1_Data_EDA!C1131="Corporate",1,0)</f>
        <v>0</v>
      </c>
      <c r="L1130" s="6" t="n">
        <f aca="false">IF(1_Data_EDA!C1131="Home Office",1,0)</f>
        <v>0</v>
      </c>
      <c r="M1130" s="6" t="n">
        <f aca="false">IF(1_Data_EDA!D1131="Europe",1,0)</f>
        <v>0</v>
      </c>
      <c r="N1130" s="6" t="n">
        <f aca="false">IF(1_Data_EDA!D1131="LATAM",1,0)</f>
        <v>1</v>
      </c>
      <c r="O1130" s="6" t="n">
        <f aca="false">IF(1_Data_EDA!D1131="Pacific Asia",1,0)</f>
        <v>0</v>
      </c>
      <c r="P1130" s="6" t="n">
        <f aca="false">IF(1_Data_EDA!D1131="USCA",1,0)</f>
        <v>0</v>
      </c>
      <c r="Q1130" s="6" t="n">
        <f aca="false">IF(C1130&gt;MEDIAN(C$5:C$8004),1,0)</f>
        <v>0</v>
      </c>
      <c r="R1130" s="6" t="n">
        <f aca="false">IF(D1130&gt;2,1,0)</f>
        <v>0</v>
      </c>
    </row>
    <row r="1131" customFormat="false" ht="15" hidden="false" customHeight="true" outlineLevel="0" collapsed="false">
      <c r="A1131" s="6" t="n">
        <f aca="false">1_Data_EDA!O1132</f>
        <v>1</v>
      </c>
      <c r="B1131" s="6" t="n">
        <f aca="false">1_Data_EDA!H1132</f>
        <v>2</v>
      </c>
      <c r="C1131" s="7" t="n">
        <f aca="false">1_Data_EDA!I1132</f>
        <v>399.980011</v>
      </c>
      <c r="D1131" s="6" t="n">
        <f aca="false">1_Data_EDA!J1132</f>
        <v>1</v>
      </c>
      <c r="E1131" s="7" t="n">
        <f aca="false">1_Data_EDA!K1132</f>
        <v>399.980011</v>
      </c>
      <c r="F1131" s="7" t="n">
        <f aca="false">1_Data_EDA!L1132</f>
        <v>16</v>
      </c>
      <c r="G1131" s="8" t="n">
        <f aca="false">1_Data_EDA!M1132</f>
        <v>0.039999999</v>
      </c>
      <c r="H1131" s="6" t="n">
        <f aca="false">IF(1_Data_EDA!B1132="First Class",1,0)</f>
        <v>0</v>
      </c>
      <c r="I1131" s="6" t="n">
        <f aca="false">IF(1_Data_EDA!B1132="Second Class",1,0)</f>
        <v>1</v>
      </c>
      <c r="J1131" s="6" t="n">
        <f aca="false">IF(1_Data_EDA!B1132="Same Day",1,0)</f>
        <v>0</v>
      </c>
      <c r="K1131" s="6" t="n">
        <f aca="false">IF(1_Data_EDA!C1132="Corporate",1,0)</f>
        <v>0</v>
      </c>
      <c r="L1131" s="6" t="n">
        <f aca="false">IF(1_Data_EDA!C1132="Home Office",1,0)</f>
        <v>0</v>
      </c>
      <c r="M1131" s="6" t="n">
        <f aca="false">IF(1_Data_EDA!D1132="Europe",1,0)</f>
        <v>0</v>
      </c>
      <c r="N1131" s="6" t="n">
        <f aca="false">IF(1_Data_EDA!D1132="LATAM",1,0)</f>
        <v>0</v>
      </c>
      <c r="O1131" s="6" t="n">
        <f aca="false">IF(1_Data_EDA!D1132="Pacific Asia",1,0)</f>
        <v>1</v>
      </c>
      <c r="P1131" s="6" t="n">
        <f aca="false">IF(1_Data_EDA!D1132="USCA",1,0)</f>
        <v>0</v>
      </c>
      <c r="Q1131" s="6" t="n">
        <f aca="false">IF(C1131&gt;MEDIAN(C$5:C$8004),1,0)</f>
        <v>1</v>
      </c>
      <c r="R1131" s="6" t="n">
        <f aca="false">IF(D1131&gt;2,1,0)</f>
        <v>0</v>
      </c>
    </row>
    <row r="1132" customFormat="false" ht="15" hidden="false" customHeight="true" outlineLevel="0" collapsed="false">
      <c r="A1132" s="6" t="n">
        <f aca="false">1_Data_EDA!O1133</f>
        <v>1</v>
      </c>
      <c r="B1132" s="6" t="n">
        <f aca="false">1_Data_EDA!H1133</f>
        <v>1</v>
      </c>
      <c r="C1132" s="7" t="n">
        <f aca="false">1_Data_EDA!I1133</f>
        <v>59.99000168</v>
      </c>
      <c r="D1132" s="6" t="n">
        <f aca="false">1_Data_EDA!J1133</f>
        <v>1</v>
      </c>
      <c r="E1132" s="7" t="n">
        <f aca="false">1_Data_EDA!K1133</f>
        <v>59.99000168</v>
      </c>
      <c r="F1132" s="7" t="n">
        <f aca="false">1_Data_EDA!L1133</f>
        <v>9</v>
      </c>
      <c r="G1132" s="8" t="n">
        <f aca="false">1_Data_EDA!M1133</f>
        <v>0.150000006</v>
      </c>
      <c r="H1132" s="6" t="n">
        <f aca="false">IF(1_Data_EDA!B1133="First Class",1,0)</f>
        <v>1</v>
      </c>
      <c r="I1132" s="6" t="n">
        <f aca="false">IF(1_Data_EDA!B1133="Second Class",1,0)</f>
        <v>0</v>
      </c>
      <c r="J1132" s="6" t="n">
        <f aca="false">IF(1_Data_EDA!B1133="Same Day",1,0)</f>
        <v>0</v>
      </c>
      <c r="K1132" s="6" t="n">
        <f aca="false">IF(1_Data_EDA!C1133="Corporate",1,0)</f>
        <v>1</v>
      </c>
      <c r="L1132" s="6" t="n">
        <f aca="false">IF(1_Data_EDA!C1133="Home Office",1,0)</f>
        <v>0</v>
      </c>
      <c r="M1132" s="6" t="n">
        <f aca="false">IF(1_Data_EDA!D1133="Europe",1,0)</f>
        <v>0</v>
      </c>
      <c r="N1132" s="6" t="n">
        <f aca="false">IF(1_Data_EDA!D1133="LATAM",1,0)</f>
        <v>1</v>
      </c>
      <c r="O1132" s="6" t="n">
        <f aca="false">IF(1_Data_EDA!D1133="Pacific Asia",1,0)</f>
        <v>0</v>
      </c>
      <c r="P1132" s="6" t="n">
        <f aca="false">IF(1_Data_EDA!D1133="USCA",1,0)</f>
        <v>0</v>
      </c>
      <c r="Q1132" s="6" t="n">
        <f aca="false">IF(C1132&gt;MEDIAN(C$5:C$8004),1,0)</f>
        <v>0</v>
      </c>
      <c r="R1132" s="6" t="n">
        <f aca="false">IF(D1132&gt;2,1,0)</f>
        <v>0</v>
      </c>
    </row>
    <row r="1133" customFormat="false" ht="15" hidden="false" customHeight="true" outlineLevel="0" collapsed="false">
      <c r="A1133" s="6" t="n">
        <f aca="false">1_Data_EDA!O1134</f>
        <v>0</v>
      </c>
      <c r="B1133" s="6" t="n">
        <f aca="false">1_Data_EDA!H1134</f>
        <v>4</v>
      </c>
      <c r="C1133" s="7" t="n">
        <f aca="false">1_Data_EDA!I1134</f>
        <v>129.9900055</v>
      </c>
      <c r="D1133" s="6" t="n">
        <f aca="false">1_Data_EDA!J1134</f>
        <v>1</v>
      </c>
      <c r="E1133" s="7" t="n">
        <f aca="false">1_Data_EDA!K1134</f>
        <v>129.9900055</v>
      </c>
      <c r="F1133" s="7" t="n">
        <f aca="false">1_Data_EDA!L1134</f>
        <v>15.60000038</v>
      </c>
      <c r="G1133" s="8" t="n">
        <f aca="false">1_Data_EDA!M1134</f>
        <v>0.119999997</v>
      </c>
      <c r="H1133" s="6" t="n">
        <f aca="false">IF(1_Data_EDA!B1134="First Class",1,0)</f>
        <v>0</v>
      </c>
      <c r="I1133" s="6" t="n">
        <f aca="false">IF(1_Data_EDA!B1134="Second Class",1,0)</f>
        <v>0</v>
      </c>
      <c r="J1133" s="6" t="n">
        <f aca="false">IF(1_Data_EDA!B1134="Same Day",1,0)</f>
        <v>0</v>
      </c>
      <c r="K1133" s="6" t="n">
        <f aca="false">IF(1_Data_EDA!C1134="Corporate",1,0)</f>
        <v>0</v>
      </c>
      <c r="L1133" s="6" t="n">
        <f aca="false">IF(1_Data_EDA!C1134="Home Office",1,0)</f>
        <v>0</v>
      </c>
      <c r="M1133" s="6" t="n">
        <f aca="false">IF(1_Data_EDA!D1134="Europe",1,0)</f>
        <v>0</v>
      </c>
      <c r="N1133" s="6" t="n">
        <f aca="false">IF(1_Data_EDA!D1134="LATAM",1,0)</f>
        <v>1</v>
      </c>
      <c r="O1133" s="6" t="n">
        <f aca="false">IF(1_Data_EDA!D1134="Pacific Asia",1,0)</f>
        <v>0</v>
      </c>
      <c r="P1133" s="6" t="n">
        <f aca="false">IF(1_Data_EDA!D1134="USCA",1,0)</f>
        <v>0</v>
      </c>
      <c r="Q1133" s="6" t="n">
        <f aca="false">IF(C1133&gt;MEDIAN(C$5:C$8004),1,0)</f>
        <v>1</v>
      </c>
      <c r="R1133" s="6" t="n">
        <f aca="false">IF(D1133&gt;2,1,0)</f>
        <v>0</v>
      </c>
    </row>
    <row r="1134" customFormat="false" ht="15" hidden="false" customHeight="true" outlineLevel="0" collapsed="false">
      <c r="A1134" s="6" t="n">
        <f aca="false">1_Data_EDA!O1135</f>
        <v>1</v>
      </c>
      <c r="B1134" s="6" t="n">
        <f aca="false">1_Data_EDA!H1135</f>
        <v>4</v>
      </c>
      <c r="C1134" s="7" t="n">
        <f aca="false">1_Data_EDA!I1135</f>
        <v>99.98999786</v>
      </c>
      <c r="D1134" s="6" t="n">
        <f aca="false">1_Data_EDA!J1135</f>
        <v>3</v>
      </c>
      <c r="E1134" s="7" t="n">
        <f aca="false">1_Data_EDA!K1135</f>
        <v>299.9700012</v>
      </c>
      <c r="F1134" s="7" t="n">
        <f aca="false">1_Data_EDA!L1135</f>
        <v>6</v>
      </c>
      <c r="G1134" s="8" t="n">
        <f aca="false">1_Data_EDA!M1135</f>
        <v>0.02</v>
      </c>
      <c r="H1134" s="6" t="n">
        <f aca="false">IF(1_Data_EDA!B1135="First Class",1,0)</f>
        <v>0</v>
      </c>
      <c r="I1134" s="6" t="n">
        <f aca="false">IF(1_Data_EDA!B1135="Second Class",1,0)</f>
        <v>0</v>
      </c>
      <c r="J1134" s="6" t="n">
        <f aca="false">IF(1_Data_EDA!B1135="Same Day",1,0)</f>
        <v>0</v>
      </c>
      <c r="K1134" s="6" t="n">
        <f aca="false">IF(1_Data_EDA!C1135="Corporate",1,0)</f>
        <v>1</v>
      </c>
      <c r="L1134" s="6" t="n">
        <f aca="false">IF(1_Data_EDA!C1135="Home Office",1,0)</f>
        <v>0</v>
      </c>
      <c r="M1134" s="6" t="n">
        <f aca="false">IF(1_Data_EDA!D1135="Europe",1,0)</f>
        <v>0</v>
      </c>
      <c r="N1134" s="6" t="n">
        <f aca="false">IF(1_Data_EDA!D1135="LATAM",1,0)</f>
        <v>0</v>
      </c>
      <c r="O1134" s="6" t="n">
        <f aca="false">IF(1_Data_EDA!D1135="Pacific Asia",1,0)</f>
        <v>0</v>
      </c>
      <c r="P1134" s="6" t="n">
        <f aca="false">IF(1_Data_EDA!D1135="USCA",1,0)</f>
        <v>1</v>
      </c>
      <c r="Q1134" s="6" t="n">
        <f aca="false">IF(C1134&gt;MEDIAN(C$5:C$8004),1,0)</f>
        <v>1</v>
      </c>
      <c r="R1134" s="6" t="n">
        <f aca="false">IF(D1134&gt;2,1,0)</f>
        <v>1</v>
      </c>
    </row>
    <row r="1135" customFormat="false" ht="15" hidden="false" customHeight="true" outlineLevel="0" collapsed="false">
      <c r="A1135" s="6" t="n">
        <f aca="false">1_Data_EDA!O1136</f>
        <v>0</v>
      </c>
      <c r="B1135" s="6" t="n">
        <f aca="false">1_Data_EDA!H1136</f>
        <v>4</v>
      </c>
      <c r="C1135" s="7" t="n">
        <f aca="false">1_Data_EDA!I1136</f>
        <v>129.9900055</v>
      </c>
      <c r="D1135" s="6" t="n">
        <f aca="false">1_Data_EDA!J1136</f>
        <v>1</v>
      </c>
      <c r="E1135" s="7" t="n">
        <f aca="false">1_Data_EDA!K1136</f>
        <v>129.9900055</v>
      </c>
      <c r="F1135" s="7" t="n">
        <f aca="false">1_Data_EDA!L1136</f>
        <v>13</v>
      </c>
      <c r="G1135" s="8" t="n">
        <f aca="false">1_Data_EDA!M1136</f>
        <v>0.100000001</v>
      </c>
      <c r="H1135" s="6" t="n">
        <f aca="false">IF(1_Data_EDA!B1136="First Class",1,0)</f>
        <v>0</v>
      </c>
      <c r="I1135" s="6" t="n">
        <f aca="false">IF(1_Data_EDA!B1136="Second Class",1,0)</f>
        <v>0</v>
      </c>
      <c r="J1135" s="6" t="n">
        <f aca="false">IF(1_Data_EDA!B1136="Same Day",1,0)</f>
        <v>0</v>
      </c>
      <c r="K1135" s="6" t="n">
        <f aca="false">IF(1_Data_EDA!C1136="Corporate",1,0)</f>
        <v>1</v>
      </c>
      <c r="L1135" s="6" t="n">
        <f aca="false">IF(1_Data_EDA!C1136="Home Office",1,0)</f>
        <v>0</v>
      </c>
      <c r="M1135" s="6" t="n">
        <f aca="false">IF(1_Data_EDA!D1136="Europe",1,0)</f>
        <v>0</v>
      </c>
      <c r="N1135" s="6" t="n">
        <f aca="false">IF(1_Data_EDA!D1136="LATAM",1,0)</f>
        <v>0</v>
      </c>
      <c r="O1135" s="6" t="n">
        <f aca="false">IF(1_Data_EDA!D1136="Pacific Asia",1,0)</f>
        <v>0</v>
      </c>
      <c r="P1135" s="6" t="n">
        <f aca="false">IF(1_Data_EDA!D1136="USCA",1,0)</f>
        <v>0</v>
      </c>
      <c r="Q1135" s="6" t="n">
        <f aca="false">IF(C1135&gt;MEDIAN(C$5:C$8004),1,0)</f>
        <v>1</v>
      </c>
      <c r="R1135" s="6" t="n">
        <f aca="false">IF(D1135&gt;2,1,0)</f>
        <v>0</v>
      </c>
    </row>
    <row r="1136" customFormat="false" ht="15" hidden="false" customHeight="true" outlineLevel="0" collapsed="false">
      <c r="A1136" s="6" t="n">
        <f aca="false">1_Data_EDA!O1137</f>
        <v>0</v>
      </c>
      <c r="B1136" s="6" t="n">
        <f aca="false">1_Data_EDA!H1137</f>
        <v>4</v>
      </c>
      <c r="C1136" s="7" t="n">
        <f aca="false">1_Data_EDA!I1137</f>
        <v>199.9900055</v>
      </c>
      <c r="D1136" s="6" t="n">
        <f aca="false">1_Data_EDA!J1137</f>
        <v>1</v>
      </c>
      <c r="E1136" s="7" t="n">
        <f aca="false">1_Data_EDA!K1137</f>
        <v>199.9900055</v>
      </c>
      <c r="F1136" s="7" t="n">
        <f aca="false">1_Data_EDA!L1137</f>
        <v>18</v>
      </c>
      <c r="G1136" s="8" t="n">
        <f aca="false">1_Data_EDA!M1137</f>
        <v>0.090000004</v>
      </c>
      <c r="H1136" s="6" t="n">
        <f aca="false">IF(1_Data_EDA!B1137="First Class",1,0)</f>
        <v>0</v>
      </c>
      <c r="I1136" s="6" t="n">
        <f aca="false">IF(1_Data_EDA!B1137="Second Class",1,0)</f>
        <v>0</v>
      </c>
      <c r="J1136" s="6" t="n">
        <f aca="false">IF(1_Data_EDA!B1137="Same Day",1,0)</f>
        <v>0</v>
      </c>
      <c r="K1136" s="6" t="n">
        <f aca="false">IF(1_Data_EDA!C1137="Corporate",1,0)</f>
        <v>1</v>
      </c>
      <c r="L1136" s="6" t="n">
        <f aca="false">IF(1_Data_EDA!C1137="Home Office",1,0)</f>
        <v>0</v>
      </c>
      <c r="M1136" s="6" t="n">
        <f aca="false">IF(1_Data_EDA!D1137="Europe",1,0)</f>
        <v>0</v>
      </c>
      <c r="N1136" s="6" t="n">
        <f aca="false">IF(1_Data_EDA!D1137="LATAM",1,0)</f>
        <v>0</v>
      </c>
      <c r="O1136" s="6" t="n">
        <f aca="false">IF(1_Data_EDA!D1137="Pacific Asia",1,0)</f>
        <v>1</v>
      </c>
      <c r="P1136" s="6" t="n">
        <f aca="false">IF(1_Data_EDA!D1137="USCA",1,0)</f>
        <v>0</v>
      </c>
      <c r="Q1136" s="6" t="n">
        <f aca="false">IF(C1136&gt;MEDIAN(C$5:C$8004),1,0)</f>
        <v>1</v>
      </c>
      <c r="R1136" s="6" t="n">
        <f aca="false">IF(D1136&gt;2,1,0)</f>
        <v>0</v>
      </c>
    </row>
    <row r="1137" customFormat="false" ht="15" hidden="false" customHeight="true" outlineLevel="0" collapsed="false">
      <c r="A1137" s="6" t="n">
        <f aca="false">1_Data_EDA!O1138</f>
        <v>0</v>
      </c>
      <c r="B1137" s="6" t="n">
        <f aca="false">1_Data_EDA!H1138</f>
        <v>4</v>
      </c>
      <c r="C1137" s="7" t="n">
        <f aca="false">1_Data_EDA!I1138</f>
        <v>50</v>
      </c>
      <c r="D1137" s="6" t="n">
        <f aca="false">1_Data_EDA!J1138</f>
        <v>5</v>
      </c>
      <c r="E1137" s="7" t="n">
        <f aca="false">1_Data_EDA!K1138</f>
        <v>250</v>
      </c>
      <c r="F1137" s="7" t="n">
        <f aca="false">1_Data_EDA!L1138</f>
        <v>10</v>
      </c>
      <c r="G1137" s="8" t="n">
        <f aca="false">1_Data_EDA!M1138</f>
        <v>0.039999999</v>
      </c>
      <c r="H1137" s="6" t="n">
        <f aca="false">IF(1_Data_EDA!B1138="First Class",1,0)</f>
        <v>0</v>
      </c>
      <c r="I1137" s="6" t="n">
        <f aca="false">IF(1_Data_EDA!B1138="Second Class",1,0)</f>
        <v>0</v>
      </c>
      <c r="J1137" s="6" t="n">
        <f aca="false">IF(1_Data_EDA!B1138="Same Day",1,0)</f>
        <v>0</v>
      </c>
      <c r="K1137" s="6" t="n">
        <f aca="false">IF(1_Data_EDA!C1138="Corporate",1,0)</f>
        <v>0</v>
      </c>
      <c r="L1137" s="6" t="n">
        <f aca="false">IF(1_Data_EDA!C1138="Home Office",1,0)</f>
        <v>0</v>
      </c>
      <c r="M1137" s="6" t="n">
        <f aca="false">IF(1_Data_EDA!D1138="Europe",1,0)</f>
        <v>0</v>
      </c>
      <c r="N1137" s="6" t="n">
        <f aca="false">IF(1_Data_EDA!D1138="LATAM",1,0)</f>
        <v>1</v>
      </c>
      <c r="O1137" s="6" t="n">
        <f aca="false">IF(1_Data_EDA!D1138="Pacific Asia",1,0)</f>
        <v>0</v>
      </c>
      <c r="P1137" s="6" t="n">
        <f aca="false">IF(1_Data_EDA!D1138="USCA",1,0)</f>
        <v>0</v>
      </c>
      <c r="Q1137" s="6" t="n">
        <f aca="false">IF(C1137&gt;MEDIAN(C$5:C$8004),1,0)</f>
        <v>0</v>
      </c>
      <c r="R1137" s="6" t="n">
        <f aca="false">IF(D1137&gt;2,1,0)</f>
        <v>1</v>
      </c>
    </row>
    <row r="1138" customFormat="false" ht="15" hidden="false" customHeight="true" outlineLevel="0" collapsed="false">
      <c r="A1138" s="6" t="n">
        <f aca="false">1_Data_EDA!O1139</f>
        <v>1</v>
      </c>
      <c r="B1138" s="6" t="n">
        <f aca="false">1_Data_EDA!H1139</f>
        <v>1</v>
      </c>
      <c r="C1138" s="7" t="n">
        <f aca="false">1_Data_EDA!I1139</f>
        <v>59.99000168</v>
      </c>
      <c r="D1138" s="6" t="n">
        <f aca="false">1_Data_EDA!J1139</f>
        <v>2</v>
      </c>
      <c r="E1138" s="7" t="n">
        <f aca="false">1_Data_EDA!K1139</f>
        <v>119.9800034</v>
      </c>
      <c r="F1138" s="7" t="n">
        <f aca="false">1_Data_EDA!L1139</f>
        <v>10.80000019</v>
      </c>
      <c r="G1138" s="8" t="n">
        <f aca="false">1_Data_EDA!M1139</f>
        <v>0.090000004</v>
      </c>
      <c r="H1138" s="6" t="n">
        <f aca="false">IF(1_Data_EDA!B1139="First Class",1,0)</f>
        <v>1</v>
      </c>
      <c r="I1138" s="6" t="n">
        <f aca="false">IF(1_Data_EDA!B1139="Second Class",1,0)</f>
        <v>0</v>
      </c>
      <c r="J1138" s="6" t="n">
        <f aca="false">IF(1_Data_EDA!B1139="Same Day",1,0)</f>
        <v>0</v>
      </c>
      <c r="K1138" s="6" t="n">
        <f aca="false">IF(1_Data_EDA!C1139="Corporate",1,0)</f>
        <v>0</v>
      </c>
      <c r="L1138" s="6" t="n">
        <f aca="false">IF(1_Data_EDA!C1139="Home Office",1,0)</f>
        <v>0</v>
      </c>
      <c r="M1138" s="6" t="n">
        <f aca="false">IF(1_Data_EDA!D1139="Europe",1,0)</f>
        <v>0</v>
      </c>
      <c r="N1138" s="6" t="n">
        <f aca="false">IF(1_Data_EDA!D1139="LATAM",1,0)</f>
        <v>1</v>
      </c>
      <c r="O1138" s="6" t="n">
        <f aca="false">IF(1_Data_EDA!D1139="Pacific Asia",1,0)</f>
        <v>0</v>
      </c>
      <c r="P1138" s="6" t="n">
        <f aca="false">IF(1_Data_EDA!D1139="USCA",1,0)</f>
        <v>0</v>
      </c>
      <c r="Q1138" s="6" t="n">
        <f aca="false">IF(C1138&gt;MEDIAN(C$5:C$8004),1,0)</f>
        <v>0</v>
      </c>
      <c r="R1138" s="6" t="n">
        <f aca="false">IF(D1138&gt;2,1,0)</f>
        <v>0</v>
      </c>
    </row>
    <row r="1139" customFormat="false" ht="15" hidden="false" customHeight="true" outlineLevel="0" collapsed="false">
      <c r="A1139" s="6" t="n">
        <f aca="false">1_Data_EDA!O1140</f>
        <v>0</v>
      </c>
      <c r="B1139" s="6" t="n">
        <f aca="false">1_Data_EDA!H1140</f>
        <v>4</v>
      </c>
      <c r="C1139" s="7" t="n">
        <f aca="false">1_Data_EDA!I1140</f>
        <v>299.980011</v>
      </c>
      <c r="D1139" s="6" t="n">
        <f aca="false">1_Data_EDA!J1140</f>
        <v>1</v>
      </c>
      <c r="E1139" s="7" t="n">
        <f aca="false">1_Data_EDA!K1140</f>
        <v>299.980011</v>
      </c>
      <c r="F1139" s="7" t="n">
        <f aca="false">1_Data_EDA!L1140</f>
        <v>30</v>
      </c>
      <c r="G1139" s="8" t="n">
        <f aca="false">1_Data_EDA!M1140</f>
        <v>0.100000001</v>
      </c>
      <c r="H1139" s="6" t="n">
        <f aca="false">IF(1_Data_EDA!B1140="First Class",1,0)</f>
        <v>0</v>
      </c>
      <c r="I1139" s="6" t="n">
        <f aca="false">IF(1_Data_EDA!B1140="Second Class",1,0)</f>
        <v>0</v>
      </c>
      <c r="J1139" s="6" t="n">
        <f aca="false">IF(1_Data_EDA!B1140="Same Day",1,0)</f>
        <v>0</v>
      </c>
      <c r="K1139" s="6" t="n">
        <f aca="false">IF(1_Data_EDA!C1140="Corporate",1,0)</f>
        <v>0</v>
      </c>
      <c r="L1139" s="6" t="n">
        <f aca="false">IF(1_Data_EDA!C1140="Home Office",1,0)</f>
        <v>0</v>
      </c>
      <c r="M1139" s="6" t="n">
        <f aca="false">IF(1_Data_EDA!D1140="Europe",1,0)</f>
        <v>1</v>
      </c>
      <c r="N1139" s="6" t="n">
        <f aca="false">IF(1_Data_EDA!D1140="LATAM",1,0)</f>
        <v>0</v>
      </c>
      <c r="O1139" s="6" t="n">
        <f aca="false">IF(1_Data_EDA!D1140="Pacific Asia",1,0)</f>
        <v>0</v>
      </c>
      <c r="P1139" s="6" t="n">
        <f aca="false">IF(1_Data_EDA!D1140="USCA",1,0)</f>
        <v>0</v>
      </c>
      <c r="Q1139" s="6" t="n">
        <f aca="false">IF(C1139&gt;MEDIAN(C$5:C$8004),1,0)</f>
        <v>1</v>
      </c>
      <c r="R1139" s="6" t="n">
        <f aca="false">IF(D1139&gt;2,1,0)</f>
        <v>0</v>
      </c>
    </row>
    <row r="1140" customFormat="false" ht="15" hidden="false" customHeight="true" outlineLevel="0" collapsed="false">
      <c r="A1140" s="6" t="n">
        <f aca="false">1_Data_EDA!O1141</f>
        <v>0</v>
      </c>
      <c r="B1140" s="6" t="n">
        <f aca="false">1_Data_EDA!H1141</f>
        <v>0</v>
      </c>
      <c r="C1140" s="7" t="n">
        <f aca="false">1_Data_EDA!I1141</f>
        <v>59.99000168</v>
      </c>
      <c r="D1140" s="6" t="n">
        <f aca="false">1_Data_EDA!J1141</f>
        <v>4</v>
      </c>
      <c r="E1140" s="7" t="n">
        <f aca="false">1_Data_EDA!K1141</f>
        <v>239.9600067</v>
      </c>
      <c r="F1140" s="7" t="n">
        <f aca="false">1_Data_EDA!L1141</f>
        <v>4.800000191</v>
      </c>
      <c r="G1140" s="8" t="n">
        <f aca="false">1_Data_EDA!M1141</f>
        <v>0.02</v>
      </c>
      <c r="H1140" s="6" t="n">
        <f aca="false">IF(1_Data_EDA!B1141="First Class",1,0)</f>
        <v>0</v>
      </c>
      <c r="I1140" s="6" t="n">
        <f aca="false">IF(1_Data_EDA!B1141="Second Class",1,0)</f>
        <v>0</v>
      </c>
      <c r="J1140" s="6" t="n">
        <f aca="false">IF(1_Data_EDA!B1141="Same Day",1,0)</f>
        <v>1</v>
      </c>
      <c r="K1140" s="6" t="n">
        <f aca="false">IF(1_Data_EDA!C1141="Corporate",1,0)</f>
        <v>1</v>
      </c>
      <c r="L1140" s="6" t="n">
        <f aca="false">IF(1_Data_EDA!C1141="Home Office",1,0)</f>
        <v>0</v>
      </c>
      <c r="M1140" s="6" t="n">
        <f aca="false">IF(1_Data_EDA!D1141="Europe",1,0)</f>
        <v>0</v>
      </c>
      <c r="N1140" s="6" t="n">
        <f aca="false">IF(1_Data_EDA!D1141="LATAM",1,0)</f>
        <v>0</v>
      </c>
      <c r="O1140" s="6" t="n">
        <f aca="false">IF(1_Data_EDA!D1141="Pacific Asia",1,0)</f>
        <v>1</v>
      </c>
      <c r="P1140" s="6" t="n">
        <f aca="false">IF(1_Data_EDA!D1141="USCA",1,0)</f>
        <v>0</v>
      </c>
      <c r="Q1140" s="6" t="n">
        <f aca="false">IF(C1140&gt;MEDIAN(C$5:C$8004),1,0)</f>
        <v>0</v>
      </c>
      <c r="R1140" s="6" t="n">
        <f aca="false">IF(D1140&gt;2,1,0)</f>
        <v>1</v>
      </c>
    </row>
    <row r="1141" customFormat="false" ht="15" hidden="false" customHeight="true" outlineLevel="0" collapsed="false">
      <c r="A1141" s="6" t="n">
        <f aca="false">1_Data_EDA!O1142</f>
        <v>1</v>
      </c>
      <c r="B1141" s="6" t="n">
        <f aca="false">1_Data_EDA!H1142</f>
        <v>4</v>
      </c>
      <c r="C1141" s="7" t="n">
        <f aca="false">1_Data_EDA!I1142</f>
        <v>129.9900055</v>
      </c>
      <c r="D1141" s="6" t="n">
        <f aca="false">1_Data_EDA!J1142</f>
        <v>1</v>
      </c>
      <c r="E1141" s="7" t="n">
        <f aca="false">1_Data_EDA!K1142</f>
        <v>129.9900055</v>
      </c>
      <c r="F1141" s="7" t="n">
        <f aca="false">1_Data_EDA!L1142</f>
        <v>15.60000038</v>
      </c>
      <c r="G1141" s="8" t="n">
        <f aca="false">1_Data_EDA!M1142</f>
        <v>0.119999997</v>
      </c>
      <c r="H1141" s="6" t="n">
        <f aca="false">IF(1_Data_EDA!B1142="First Class",1,0)</f>
        <v>0</v>
      </c>
      <c r="I1141" s="6" t="n">
        <f aca="false">IF(1_Data_EDA!B1142="Second Class",1,0)</f>
        <v>0</v>
      </c>
      <c r="J1141" s="6" t="n">
        <f aca="false">IF(1_Data_EDA!B1142="Same Day",1,0)</f>
        <v>0</v>
      </c>
      <c r="K1141" s="6" t="n">
        <f aca="false">IF(1_Data_EDA!C1142="Corporate",1,0)</f>
        <v>0</v>
      </c>
      <c r="L1141" s="6" t="n">
        <f aca="false">IF(1_Data_EDA!C1142="Home Office",1,0)</f>
        <v>0</v>
      </c>
      <c r="M1141" s="6" t="n">
        <f aca="false">IF(1_Data_EDA!D1142="Europe",1,0)</f>
        <v>0</v>
      </c>
      <c r="N1141" s="6" t="n">
        <f aca="false">IF(1_Data_EDA!D1142="LATAM",1,0)</f>
        <v>0</v>
      </c>
      <c r="O1141" s="6" t="n">
        <f aca="false">IF(1_Data_EDA!D1142="Pacific Asia",1,0)</f>
        <v>0</v>
      </c>
      <c r="P1141" s="6" t="n">
        <f aca="false">IF(1_Data_EDA!D1142="USCA",1,0)</f>
        <v>1</v>
      </c>
      <c r="Q1141" s="6" t="n">
        <f aca="false">IF(C1141&gt;MEDIAN(C$5:C$8004),1,0)</f>
        <v>1</v>
      </c>
      <c r="R1141" s="6" t="n">
        <f aca="false">IF(D1141&gt;2,1,0)</f>
        <v>0</v>
      </c>
    </row>
    <row r="1142" customFormat="false" ht="15" hidden="false" customHeight="true" outlineLevel="0" collapsed="false">
      <c r="A1142" s="6" t="n">
        <f aca="false">1_Data_EDA!O1143</f>
        <v>1</v>
      </c>
      <c r="B1142" s="6" t="n">
        <f aca="false">1_Data_EDA!H1143</f>
        <v>2</v>
      </c>
      <c r="C1142" s="7" t="n">
        <f aca="false">1_Data_EDA!I1143</f>
        <v>129.9900055</v>
      </c>
      <c r="D1142" s="6" t="n">
        <f aca="false">1_Data_EDA!J1143</f>
        <v>1</v>
      </c>
      <c r="E1142" s="7" t="n">
        <f aca="false">1_Data_EDA!K1143</f>
        <v>129.9900055</v>
      </c>
      <c r="F1142" s="7" t="n">
        <f aca="false">1_Data_EDA!L1143</f>
        <v>3.900000095</v>
      </c>
      <c r="G1142" s="8" t="n">
        <f aca="false">1_Data_EDA!M1143</f>
        <v>0.029999999</v>
      </c>
      <c r="H1142" s="6" t="n">
        <f aca="false">IF(1_Data_EDA!B1143="First Class",1,0)</f>
        <v>0</v>
      </c>
      <c r="I1142" s="6" t="n">
        <f aca="false">IF(1_Data_EDA!B1143="Second Class",1,0)</f>
        <v>1</v>
      </c>
      <c r="J1142" s="6" t="n">
        <f aca="false">IF(1_Data_EDA!B1143="Same Day",1,0)</f>
        <v>0</v>
      </c>
      <c r="K1142" s="6" t="n">
        <f aca="false">IF(1_Data_EDA!C1143="Corporate",1,0)</f>
        <v>1</v>
      </c>
      <c r="L1142" s="6" t="n">
        <f aca="false">IF(1_Data_EDA!C1143="Home Office",1,0)</f>
        <v>0</v>
      </c>
      <c r="M1142" s="6" t="n">
        <f aca="false">IF(1_Data_EDA!D1143="Europe",1,0)</f>
        <v>0</v>
      </c>
      <c r="N1142" s="6" t="n">
        <f aca="false">IF(1_Data_EDA!D1143="LATAM",1,0)</f>
        <v>1</v>
      </c>
      <c r="O1142" s="6" t="n">
        <f aca="false">IF(1_Data_EDA!D1143="Pacific Asia",1,0)</f>
        <v>0</v>
      </c>
      <c r="P1142" s="6" t="n">
        <f aca="false">IF(1_Data_EDA!D1143="USCA",1,0)</f>
        <v>0</v>
      </c>
      <c r="Q1142" s="6" t="n">
        <f aca="false">IF(C1142&gt;MEDIAN(C$5:C$8004),1,0)</f>
        <v>1</v>
      </c>
      <c r="R1142" s="6" t="n">
        <f aca="false">IF(D1142&gt;2,1,0)</f>
        <v>0</v>
      </c>
    </row>
    <row r="1143" customFormat="false" ht="15" hidden="false" customHeight="true" outlineLevel="0" collapsed="false">
      <c r="A1143" s="6" t="n">
        <f aca="false">1_Data_EDA!O1144</f>
        <v>0</v>
      </c>
      <c r="B1143" s="6" t="n">
        <f aca="false">1_Data_EDA!H1144</f>
        <v>2</v>
      </c>
      <c r="C1143" s="7" t="n">
        <f aca="false">1_Data_EDA!I1144</f>
        <v>199.9900055</v>
      </c>
      <c r="D1143" s="6" t="n">
        <f aca="false">1_Data_EDA!J1144</f>
        <v>1</v>
      </c>
      <c r="E1143" s="7" t="n">
        <f aca="false">1_Data_EDA!K1144</f>
        <v>199.9900055</v>
      </c>
      <c r="F1143" s="7" t="n">
        <f aca="false">1_Data_EDA!L1144</f>
        <v>2</v>
      </c>
      <c r="G1143" s="8" t="n">
        <f aca="false">1_Data_EDA!M1144</f>
        <v>0.01</v>
      </c>
      <c r="H1143" s="6" t="n">
        <f aca="false">IF(1_Data_EDA!B1144="First Class",1,0)</f>
        <v>0</v>
      </c>
      <c r="I1143" s="6" t="n">
        <f aca="false">IF(1_Data_EDA!B1144="Second Class",1,0)</f>
        <v>1</v>
      </c>
      <c r="J1143" s="6" t="n">
        <f aca="false">IF(1_Data_EDA!B1144="Same Day",1,0)</f>
        <v>0</v>
      </c>
      <c r="K1143" s="6" t="n">
        <f aca="false">IF(1_Data_EDA!C1144="Corporate",1,0)</f>
        <v>0</v>
      </c>
      <c r="L1143" s="6" t="n">
        <f aca="false">IF(1_Data_EDA!C1144="Home Office",1,0)</f>
        <v>0</v>
      </c>
      <c r="M1143" s="6" t="n">
        <f aca="false">IF(1_Data_EDA!D1144="Europe",1,0)</f>
        <v>0</v>
      </c>
      <c r="N1143" s="6" t="n">
        <f aca="false">IF(1_Data_EDA!D1144="LATAM",1,0)</f>
        <v>0</v>
      </c>
      <c r="O1143" s="6" t="n">
        <f aca="false">IF(1_Data_EDA!D1144="Pacific Asia",1,0)</f>
        <v>1</v>
      </c>
      <c r="P1143" s="6" t="n">
        <f aca="false">IF(1_Data_EDA!D1144="USCA",1,0)</f>
        <v>0</v>
      </c>
      <c r="Q1143" s="6" t="n">
        <f aca="false">IF(C1143&gt;MEDIAN(C$5:C$8004),1,0)</f>
        <v>1</v>
      </c>
      <c r="R1143" s="6" t="n">
        <f aca="false">IF(D1143&gt;2,1,0)</f>
        <v>0</v>
      </c>
    </row>
    <row r="1144" customFormat="false" ht="15" hidden="false" customHeight="true" outlineLevel="0" collapsed="false">
      <c r="A1144" s="6" t="n">
        <f aca="false">1_Data_EDA!O1145</f>
        <v>0</v>
      </c>
      <c r="B1144" s="6" t="n">
        <f aca="false">1_Data_EDA!H1145</f>
        <v>4</v>
      </c>
      <c r="C1144" s="7" t="n">
        <f aca="false">1_Data_EDA!I1145</f>
        <v>199.9900055</v>
      </c>
      <c r="D1144" s="6" t="n">
        <f aca="false">1_Data_EDA!J1145</f>
        <v>1</v>
      </c>
      <c r="E1144" s="7" t="n">
        <f aca="false">1_Data_EDA!K1145</f>
        <v>199.9900055</v>
      </c>
      <c r="F1144" s="7" t="n">
        <f aca="false">1_Data_EDA!L1145</f>
        <v>30</v>
      </c>
      <c r="G1144" s="8" t="n">
        <f aca="false">1_Data_EDA!M1145</f>
        <v>0.150000006</v>
      </c>
      <c r="H1144" s="6" t="n">
        <f aca="false">IF(1_Data_EDA!B1145="First Class",1,0)</f>
        <v>0</v>
      </c>
      <c r="I1144" s="6" t="n">
        <f aca="false">IF(1_Data_EDA!B1145="Second Class",1,0)</f>
        <v>0</v>
      </c>
      <c r="J1144" s="6" t="n">
        <f aca="false">IF(1_Data_EDA!B1145="Same Day",1,0)</f>
        <v>0</v>
      </c>
      <c r="K1144" s="6" t="n">
        <f aca="false">IF(1_Data_EDA!C1145="Corporate",1,0)</f>
        <v>0</v>
      </c>
      <c r="L1144" s="6" t="n">
        <f aca="false">IF(1_Data_EDA!C1145="Home Office",1,0)</f>
        <v>0</v>
      </c>
      <c r="M1144" s="6" t="n">
        <f aca="false">IF(1_Data_EDA!D1145="Europe",1,0)</f>
        <v>0</v>
      </c>
      <c r="N1144" s="6" t="n">
        <f aca="false">IF(1_Data_EDA!D1145="LATAM",1,0)</f>
        <v>1</v>
      </c>
      <c r="O1144" s="6" t="n">
        <f aca="false">IF(1_Data_EDA!D1145="Pacific Asia",1,0)</f>
        <v>0</v>
      </c>
      <c r="P1144" s="6" t="n">
        <f aca="false">IF(1_Data_EDA!D1145="USCA",1,0)</f>
        <v>0</v>
      </c>
      <c r="Q1144" s="6" t="n">
        <f aca="false">IF(C1144&gt;MEDIAN(C$5:C$8004),1,0)</f>
        <v>1</v>
      </c>
      <c r="R1144" s="6" t="n">
        <f aca="false">IF(D1144&gt;2,1,0)</f>
        <v>0</v>
      </c>
    </row>
    <row r="1145" customFormat="false" ht="15" hidden="false" customHeight="true" outlineLevel="0" collapsed="false">
      <c r="A1145" s="6" t="n">
        <f aca="false">1_Data_EDA!O1146</f>
        <v>1</v>
      </c>
      <c r="B1145" s="6" t="n">
        <f aca="false">1_Data_EDA!H1146</f>
        <v>2</v>
      </c>
      <c r="C1145" s="7" t="n">
        <f aca="false">1_Data_EDA!I1146</f>
        <v>299.980011</v>
      </c>
      <c r="D1145" s="6" t="n">
        <f aca="false">1_Data_EDA!J1146</f>
        <v>1</v>
      </c>
      <c r="E1145" s="7" t="n">
        <f aca="false">1_Data_EDA!K1146</f>
        <v>299.980011</v>
      </c>
      <c r="F1145" s="7" t="n">
        <f aca="false">1_Data_EDA!L1146</f>
        <v>12</v>
      </c>
      <c r="G1145" s="8" t="n">
        <f aca="false">1_Data_EDA!M1146</f>
        <v>0.039999999</v>
      </c>
      <c r="H1145" s="6" t="n">
        <f aca="false">IF(1_Data_EDA!B1146="First Class",1,0)</f>
        <v>0</v>
      </c>
      <c r="I1145" s="6" t="n">
        <f aca="false">IF(1_Data_EDA!B1146="Second Class",1,0)</f>
        <v>1</v>
      </c>
      <c r="J1145" s="6" t="n">
        <f aca="false">IF(1_Data_EDA!B1146="Same Day",1,0)</f>
        <v>0</v>
      </c>
      <c r="K1145" s="6" t="n">
        <f aca="false">IF(1_Data_EDA!C1146="Corporate",1,0)</f>
        <v>1</v>
      </c>
      <c r="L1145" s="6" t="n">
        <f aca="false">IF(1_Data_EDA!C1146="Home Office",1,0)</f>
        <v>0</v>
      </c>
      <c r="M1145" s="6" t="n">
        <f aca="false">IF(1_Data_EDA!D1146="Europe",1,0)</f>
        <v>0</v>
      </c>
      <c r="N1145" s="6" t="n">
        <f aca="false">IF(1_Data_EDA!D1146="LATAM",1,0)</f>
        <v>0</v>
      </c>
      <c r="O1145" s="6" t="n">
        <f aca="false">IF(1_Data_EDA!D1146="Pacific Asia",1,0)</f>
        <v>1</v>
      </c>
      <c r="P1145" s="6" t="n">
        <f aca="false">IF(1_Data_EDA!D1146="USCA",1,0)</f>
        <v>0</v>
      </c>
      <c r="Q1145" s="6" t="n">
        <f aca="false">IF(C1145&gt;MEDIAN(C$5:C$8004),1,0)</f>
        <v>1</v>
      </c>
      <c r="R1145" s="6" t="n">
        <f aca="false">IF(D1145&gt;2,1,0)</f>
        <v>0</v>
      </c>
    </row>
    <row r="1146" customFormat="false" ht="15" hidden="false" customHeight="true" outlineLevel="0" collapsed="false">
      <c r="A1146" s="6" t="n">
        <f aca="false">1_Data_EDA!O1147</f>
        <v>0</v>
      </c>
      <c r="B1146" s="6" t="n">
        <f aca="false">1_Data_EDA!H1147</f>
        <v>4</v>
      </c>
      <c r="C1146" s="7" t="n">
        <f aca="false">1_Data_EDA!I1147</f>
        <v>129.9900055</v>
      </c>
      <c r="D1146" s="6" t="n">
        <f aca="false">1_Data_EDA!J1147</f>
        <v>1</v>
      </c>
      <c r="E1146" s="7" t="n">
        <f aca="false">1_Data_EDA!K1147</f>
        <v>129.9900055</v>
      </c>
      <c r="F1146" s="7" t="n">
        <f aca="false">1_Data_EDA!L1147</f>
        <v>32.5</v>
      </c>
      <c r="G1146" s="8" t="n">
        <f aca="false">1_Data_EDA!M1147</f>
        <v>0.25</v>
      </c>
      <c r="H1146" s="6" t="n">
        <f aca="false">IF(1_Data_EDA!B1147="First Class",1,0)</f>
        <v>0</v>
      </c>
      <c r="I1146" s="6" t="n">
        <f aca="false">IF(1_Data_EDA!B1147="Second Class",1,0)</f>
        <v>0</v>
      </c>
      <c r="J1146" s="6" t="n">
        <f aca="false">IF(1_Data_EDA!B1147="Same Day",1,0)</f>
        <v>0</v>
      </c>
      <c r="K1146" s="6" t="n">
        <f aca="false">IF(1_Data_EDA!C1147="Corporate",1,0)</f>
        <v>0</v>
      </c>
      <c r="L1146" s="6" t="n">
        <f aca="false">IF(1_Data_EDA!C1147="Home Office",1,0)</f>
        <v>0</v>
      </c>
      <c r="M1146" s="6" t="n">
        <f aca="false">IF(1_Data_EDA!D1147="Europe",1,0)</f>
        <v>0</v>
      </c>
      <c r="N1146" s="6" t="n">
        <f aca="false">IF(1_Data_EDA!D1147="LATAM",1,0)</f>
        <v>1</v>
      </c>
      <c r="O1146" s="6" t="n">
        <f aca="false">IF(1_Data_EDA!D1147="Pacific Asia",1,0)</f>
        <v>0</v>
      </c>
      <c r="P1146" s="6" t="n">
        <f aca="false">IF(1_Data_EDA!D1147="USCA",1,0)</f>
        <v>0</v>
      </c>
      <c r="Q1146" s="6" t="n">
        <f aca="false">IF(C1146&gt;MEDIAN(C$5:C$8004),1,0)</f>
        <v>1</v>
      </c>
      <c r="R1146" s="6" t="n">
        <f aca="false">IF(D1146&gt;2,1,0)</f>
        <v>0</v>
      </c>
    </row>
    <row r="1147" customFormat="false" ht="15" hidden="false" customHeight="true" outlineLevel="0" collapsed="false">
      <c r="A1147" s="6" t="n">
        <f aca="false">1_Data_EDA!O1148</f>
        <v>0</v>
      </c>
      <c r="B1147" s="6" t="n">
        <f aca="false">1_Data_EDA!H1148</f>
        <v>4</v>
      </c>
      <c r="C1147" s="7" t="n">
        <f aca="false">1_Data_EDA!I1148</f>
        <v>59.99000168</v>
      </c>
      <c r="D1147" s="6" t="n">
        <f aca="false">1_Data_EDA!J1148</f>
        <v>1</v>
      </c>
      <c r="E1147" s="7" t="n">
        <f aca="false">1_Data_EDA!K1148</f>
        <v>59.99000168</v>
      </c>
      <c r="F1147" s="7" t="n">
        <f aca="false">1_Data_EDA!L1148</f>
        <v>3</v>
      </c>
      <c r="G1147" s="8" t="n">
        <f aca="false">1_Data_EDA!M1148</f>
        <v>0.050000001</v>
      </c>
      <c r="H1147" s="6" t="n">
        <f aca="false">IF(1_Data_EDA!B1148="First Class",1,0)</f>
        <v>0</v>
      </c>
      <c r="I1147" s="6" t="n">
        <f aca="false">IF(1_Data_EDA!B1148="Second Class",1,0)</f>
        <v>0</v>
      </c>
      <c r="J1147" s="6" t="n">
        <f aca="false">IF(1_Data_EDA!B1148="Same Day",1,0)</f>
        <v>0</v>
      </c>
      <c r="K1147" s="6" t="n">
        <f aca="false">IF(1_Data_EDA!C1148="Corporate",1,0)</f>
        <v>0</v>
      </c>
      <c r="L1147" s="6" t="n">
        <f aca="false">IF(1_Data_EDA!C1148="Home Office",1,0)</f>
        <v>0</v>
      </c>
      <c r="M1147" s="6" t="n">
        <f aca="false">IF(1_Data_EDA!D1148="Europe",1,0)</f>
        <v>1</v>
      </c>
      <c r="N1147" s="6" t="n">
        <f aca="false">IF(1_Data_EDA!D1148="LATAM",1,0)</f>
        <v>0</v>
      </c>
      <c r="O1147" s="6" t="n">
        <f aca="false">IF(1_Data_EDA!D1148="Pacific Asia",1,0)</f>
        <v>0</v>
      </c>
      <c r="P1147" s="6" t="n">
        <f aca="false">IF(1_Data_EDA!D1148="USCA",1,0)</f>
        <v>0</v>
      </c>
      <c r="Q1147" s="6" t="n">
        <f aca="false">IF(C1147&gt;MEDIAN(C$5:C$8004),1,0)</f>
        <v>0</v>
      </c>
      <c r="R1147" s="6" t="n">
        <f aca="false">IF(D1147&gt;2,1,0)</f>
        <v>0</v>
      </c>
    </row>
    <row r="1148" customFormat="false" ht="15" hidden="false" customHeight="true" outlineLevel="0" collapsed="false">
      <c r="A1148" s="6" t="n">
        <f aca="false">1_Data_EDA!O1149</f>
        <v>1</v>
      </c>
      <c r="B1148" s="6" t="n">
        <f aca="false">1_Data_EDA!H1149</f>
        <v>2</v>
      </c>
      <c r="C1148" s="7" t="n">
        <f aca="false">1_Data_EDA!I1149</f>
        <v>49.97999954</v>
      </c>
      <c r="D1148" s="6" t="n">
        <f aca="false">1_Data_EDA!J1149</f>
        <v>4</v>
      </c>
      <c r="E1148" s="7" t="n">
        <f aca="false">1_Data_EDA!K1149</f>
        <v>199.9199982</v>
      </c>
      <c r="F1148" s="7" t="n">
        <f aca="false">1_Data_EDA!L1149</f>
        <v>17.98999977</v>
      </c>
      <c r="G1148" s="8" t="n">
        <f aca="false">1_Data_EDA!M1149</f>
        <v>0.090000004</v>
      </c>
      <c r="H1148" s="6" t="n">
        <f aca="false">IF(1_Data_EDA!B1149="First Class",1,0)</f>
        <v>0</v>
      </c>
      <c r="I1148" s="6" t="n">
        <f aca="false">IF(1_Data_EDA!B1149="Second Class",1,0)</f>
        <v>1</v>
      </c>
      <c r="J1148" s="6" t="n">
        <f aca="false">IF(1_Data_EDA!B1149="Same Day",1,0)</f>
        <v>0</v>
      </c>
      <c r="K1148" s="6" t="n">
        <f aca="false">IF(1_Data_EDA!C1149="Corporate",1,0)</f>
        <v>0</v>
      </c>
      <c r="L1148" s="6" t="n">
        <f aca="false">IF(1_Data_EDA!C1149="Home Office",1,0)</f>
        <v>0</v>
      </c>
      <c r="M1148" s="6" t="n">
        <f aca="false">IF(1_Data_EDA!D1149="Europe",1,0)</f>
        <v>0</v>
      </c>
      <c r="N1148" s="6" t="n">
        <f aca="false">IF(1_Data_EDA!D1149="LATAM",1,0)</f>
        <v>1</v>
      </c>
      <c r="O1148" s="6" t="n">
        <f aca="false">IF(1_Data_EDA!D1149="Pacific Asia",1,0)</f>
        <v>0</v>
      </c>
      <c r="P1148" s="6" t="n">
        <f aca="false">IF(1_Data_EDA!D1149="USCA",1,0)</f>
        <v>0</v>
      </c>
      <c r="Q1148" s="6" t="n">
        <f aca="false">IF(C1148&gt;MEDIAN(C$5:C$8004),1,0)</f>
        <v>0</v>
      </c>
      <c r="R1148" s="6" t="n">
        <f aca="false">IF(D1148&gt;2,1,0)</f>
        <v>1</v>
      </c>
    </row>
    <row r="1149" customFormat="false" ht="15" hidden="false" customHeight="true" outlineLevel="0" collapsed="false">
      <c r="A1149" s="6" t="n">
        <f aca="false">1_Data_EDA!O1150</f>
        <v>0</v>
      </c>
      <c r="B1149" s="6" t="n">
        <f aca="false">1_Data_EDA!H1150</f>
        <v>4</v>
      </c>
      <c r="C1149" s="7" t="n">
        <f aca="false">1_Data_EDA!I1150</f>
        <v>129.9900055</v>
      </c>
      <c r="D1149" s="6" t="n">
        <f aca="false">1_Data_EDA!J1150</f>
        <v>1</v>
      </c>
      <c r="E1149" s="7" t="n">
        <f aca="false">1_Data_EDA!K1150</f>
        <v>129.9900055</v>
      </c>
      <c r="F1149" s="7" t="n">
        <f aca="false">1_Data_EDA!L1150</f>
        <v>2.599999905</v>
      </c>
      <c r="G1149" s="8" t="n">
        <f aca="false">1_Data_EDA!M1150</f>
        <v>0.02</v>
      </c>
      <c r="H1149" s="6" t="n">
        <f aca="false">IF(1_Data_EDA!B1150="First Class",1,0)</f>
        <v>0</v>
      </c>
      <c r="I1149" s="6" t="n">
        <f aca="false">IF(1_Data_EDA!B1150="Second Class",1,0)</f>
        <v>0</v>
      </c>
      <c r="J1149" s="6" t="n">
        <f aca="false">IF(1_Data_EDA!B1150="Same Day",1,0)</f>
        <v>0</v>
      </c>
      <c r="K1149" s="6" t="n">
        <f aca="false">IF(1_Data_EDA!C1150="Corporate",1,0)</f>
        <v>1</v>
      </c>
      <c r="L1149" s="6" t="n">
        <f aca="false">IF(1_Data_EDA!C1150="Home Office",1,0)</f>
        <v>0</v>
      </c>
      <c r="M1149" s="6" t="n">
        <f aca="false">IF(1_Data_EDA!D1150="Europe",1,0)</f>
        <v>1</v>
      </c>
      <c r="N1149" s="6" t="n">
        <f aca="false">IF(1_Data_EDA!D1150="LATAM",1,0)</f>
        <v>0</v>
      </c>
      <c r="O1149" s="6" t="n">
        <f aca="false">IF(1_Data_EDA!D1150="Pacific Asia",1,0)</f>
        <v>0</v>
      </c>
      <c r="P1149" s="6" t="n">
        <f aca="false">IF(1_Data_EDA!D1150="USCA",1,0)</f>
        <v>0</v>
      </c>
      <c r="Q1149" s="6" t="n">
        <f aca="false">IF(C1149&gt;MEDIAN(C$5:C$8004),1,0)</f>
        <v>1</v>
      </c>
      <c r="R1149" s="6" t="n">
        <f aca="false">IF(D1149&gt;2,1,0)</f>
        <v>0</v>
      </c>
    </row>
    <row r="1150" customFormat="false" ht="15" hidden="false" customHeight="true" outlineLevel="0" collapsed="false">
      <c r="A1150" s="6" t="n">
        <f aca="false">1_Data_EDA!O1151</f>
        <v>1</v>
      </c>
      <c r="B1150" s="6" t="n">
        <f aca="false">1_Data_EDA!H1151</f>
        <v>4</v>
      </c>
      <c r="C1150" s="7" t="n">
        <f aca="false">1_Data_EDA!I1151</f>
        <v>39.99000168</v>
      </c>
      <c r="D1150" s="6" t="n">
        <f aca="false">1_Data_EDA!J1151</f>
        <v>5</v>
      </c>
      <c r="E1150" s="7" t="n">
        <f aca="false">1_Data_EDA!K1151</f>
        <v>199.9499969</v>
      </c>
      <c r="F1150" s="7" t="n">
        <f aca="false">1_Data_EDA!L1151</f>
        <v>2</v>
      </c>
      <c r="G1150" s="8" t="n">
        <f aca="false">1_Data_EDA!M1151</f>
        <v>0.01</v>
      </c>
      <c r="H1150" s="6" t="n">
        <f aca="false">IF(1_Data_EDA!B1151="First Class",1,0)</f>
        <v>0</v>
      </c>
      <c r="I1150" s="6" t="n">
        <f aca="false">IF(1_Data_EDA!B1151="Second Class",1,0)</f>
        <v>0</v>
      </c>
      <c r="J1150" s="6" t="n">
        <f aca="false">IF(1_Data_EDA!B1151="Same Day",1,0)</f>
        <v>0</v>
      </c>
      <c r="K1150" s="6" t="n">
        <f aca="false">IF(1_Data_EDA!C1151="Corporate",1,0)</f>
        <v>1</v>
      </c>
      <c r="L1150" s="6" t="n">
        <f aca="false">IF(1_Data_EDA!C1151="Home Office",1,0)</f>
        <v>0</v>
      </c>
      <c r="M1150" s="6" t="n">
        <f aca="false">IF(1_Data_EDA!D1151="Europe",1,0)</f>
        <v>0</v>
      </c>
      <c r="N1150" s="6" t="n">
        <f aca="false">IF(1_Data_EDA!D1151="LATAM",1,0)</f>
        <v>1</v>
      </c>
      <c r="O1150" s="6" t="n">
        <f aca="false">IF(1_Data_EDA!D1151="Pacific Asia",1,0)</f>
        <v>0</v>
      </c>
      <c r="P1150" s="6" t="n">
        <f aca="false">IF(1_Data_EDA!D1151="USCA",1,0)</f>
        <v>0</v>
      </c>
      <c r="Q1150" s="6" t="n">
        <f aca="false">IF(C1150&gt;MEDIAN(C$5:C$8004),1,0)</f>
        <v>0</v>
      </c>
      <c r="R1150" s="6" t="n">
        <f aca="false">IF(D1150&gt;2,1,0)</f>
        <v>1</v>
      </c>
    </row>
    <row r="1151" customFormat="false" ht="15" hidden="false" customHeight="true" outlineLevel="0" collapsed="false">
      <c r="A1151" s="6" t="n">
        <f aca="false">1_Data_EDA!O1152</f>
        <v>1</v>
      </c>
      <c r="B1151" s="6" t="n">
        <f aca="false">1_Data_EDA!H1152</f>
        <v>4</v>
      </c>
      <c r="C1151" s="7" t="n">
        <f aca="false">1_Data_EDA!I1152</f>
        <v>15.98999977</v>
      </c>
      <c r="D1151" s="6" t="n">
        <f aca="false">1_Data_EDA!J1152</f>
        <v>3</v>
      </c>
      <c r="E1151" s="7" t="n">
        <f aca="false">1_Data_EDA!K1152</f>
        <v>47.97000122</v>
      </c>
      <c r="F1151" s="7" t="n">
        <f aca="false">1_Data_EDA!L1152</f>
        <v>1.440000057</v>
      </c>
      <c r="G1151" s="8" t="n">
        <f aca="false">1_Data_EDA!M1152</f>
        <v>0.029999999</v>
      </c>
      <c r="H1151" s="6" t="n">
        <f aca="false">IF(1_Data_EDA!B1152="First Class",1,0)</f>
        <v>0</v>
      </c>
      <c r="I1151" s="6" t="n">
        <f aca="false">IF(1_Data_EDA!B1152="Second Class",1,0)</f>
        <v>0</v>
      </c>
      <c r="J1151" s="6" t="n">
        <f aca="false">IF(1_Data_EDA!B1152="Same Day",1,0)</f>
        <v>0</v>
      </c>
      <c r="K1151" s="6" t="n">
        <f aca="false">IF(1_Data_EDA!C1152="Corporate",1,0)</f>
        <v>0</v>
      </c>
      <c r="L1151" s="6" t="n">
        <f aca="false">IF(1_Data_EDA!C1152="Home Office",1,0)</f>
        <v>0</v>
      </c>
      <c r="M1151" s="6" t="n">
        <f aca="false">IF(1_Data_EDA!D1152="Europe",1,0)</f>
        <v>0</v>
      </c>
      <c r="N1151" s="6" t="n">
        <f aca="false">IF(1_Data_EDA!D1152="LATAM",1,0)</f>
        <v>1</v>
      </c>
      <c r="O1151" s="6" t="n">
        <f aca="false">IF(1_Data_EDA!D1152="Pacific Asia",1,0)</f>
        <v>0</v>
      </c>
      <c r="P1151" s="6" t="n">
        <f aca="false">IF(1_Data_EDA!D1152="USCA",1,0)</f>
        <v>0</v>
      </c>
      <c r="Q1151" s="6" t="n">
        <f aca="false">IF(C1151&gt;MEDIAN(C$5:C$8004),1,0)</f>
        <v>0</v>
      </c>
      <c r="R1151" s="6" t="n">
        <f aca="false">IF(D1151&gt;2,1,0)</f>
        <v>1</v>
      </c>
    </row>
    <row r="1152" customFormat="false" ht="15" hidden="false" customHeight="true" outlineLevel="0" collapsed="false">
      <c r="A1152" s="6" t="n">
        <f aca="false">1_Data_EDA!O1153</f>
        <v>1</v>
      </c>
      <c r="B1152" s="6" t="n">
        <f aca="false">1_Data_EDA!H1153</f>
        <v>4</v>
      </c>
      <c r="C1152" s="7" t="n">
        <f aca="false">1_Data_EDA!I1153</f>
        <v>24.98999977</v>
      </c>
      <c r="D1152" s="6" t="n">
        <f aca="false">1_Data_EDA!J1153</f>
        <v>4</v>
      </c>
      <c r="E1152" s="7" t="n">
        <f aca="false">1_Data_EDA!K1153</f>
        <v>99.95999908</v>
      </c>
      <c r="F1152" s="7" t="n">
        <f aca="false">1_Data_EDA!L1153</f>
        <v>10</v>
      </c>
      <c r="G1152" s="8" t="n">
        <f aca="false">1_Data_EDA!M1153</f>
        <v>0.100000001</v>
      </c>
      <c r="H1152" s="6" t="n">
        <f aca="false">IF(1_Data_EDA!B1153="First Class",1,0)</f>
        <v>0</v>
      </c>
      <c r="I1152" s="6" t="n">
        <f aca="false">IF(1_Data_EDA!B1153="Second Class",1,0)</f>
        <v>0</v>
      </c>
      <c r="J1152" s="6" t="n">
        <f aca="false">IF(1_Data_EDA!B1153="Same Day",1,0)</f>
        <v>0</v>
      </c>
      <c r="K1152" s="6" t="n">
        <f aca="false">IF(1_Data_EDA!C1153="Corporate",1,0)</f>
        <v>0</v>
      </c>
      <c r="L1152" s="6" t="n">
        <f aca="false">IF(1_Data_EDA!C1153="Home Office",1,0)</f>
        <v>0</v>
      </c>
      <c r="M1152" s="6" t="n">
        <f aca="false">IF(1_Data_EDA!D1153="Europe",1,0)</f>
        <v>0</v>
      </c>
      <c r="N1152" s="6" t="n">
        <f aca="false">IF(1_Data_EDA!D1153="LATAM",1,0)</f>
        <v>1</v>
      </c>
      <c r="O1152" s="6" t="n">
        <f aca="false">IF(1_Data_EDA!D1153="Pacific Asia",1,0)</f>
        <v>0</v>
      </c>
      <c r="P1152" s="6" t="n">
        <f aca="false">IF(1_Data_EDA!D1153="USCA",1,0)</f>
        <v>0</v>
      </c>
      <c r="Q1152" s="6" t="n">
        <f aca="false">IF(C1152&gt;MEDIAN(C$5:C$8004),1,0)</f>
        <v>0</v>
      </c>
      <c r="R1152" s="6" t="n">
        <f aca="false">IF(D1152&gt;2,1,0)</f>
        <v>1</v>
      </c>
    </row>
    <row r="1153" customFormat="false" ht="15" hidden="false" customHeight="true" outlineLevel="0" collapsed="false">
      <c r="A1153" s="6" t="n">
        <f aca="false">1_Data_EDA!O1154</f>
        <v>0</v>
      </c>
      <c r="B1153" s="6" t="n">
        <f aca="false">1_Data_EDA!H1154</f>
        <v>4</v>
      </c>
      <c r="C1153" s="7" t="n">
        <f aca="false">1_Data_EDA!I1154</f>
        <v>129.9900055</v>
      </c>
      <c r="D1153" s="6" t="n">
        <f aca="false">1_Data_EDA!J1154</f>
        <v>1</v>
      </c>
      <c r="E1153" s="7" t="n">
        <f aca="false">1_Data_EDA!K1154</f>
        <v>129.9900055</v>
      </c>
      <c r="F1153" s="7" t="n">
        <f aca="false">1_Data_EDA!L1154</f>
        <v>5.199999809</v>
      </c>
      <c r="G1153" s="8" t="n">
        <f aca="false">1_Data_EDA!M1154</f>
        <v>0.039999999</v>
      </c>
      <c r="H1153" s="6" t="n">
        <f aca="false">IF(1_Data_EDA!B1154="First Class",1,0)</f>
        <v>0</v>
      </c>
      <c r="I1153" s="6" t="n">
        <f aca="false">IF(1_Data_EDA!B1154="Second Class",1,0)</f>
        <v>0</v>
      </c>
      <c r="J1153" s="6" t="n">
        <f aca="false">IF(1_Data_EDA!B1154="Same Day",1,0)</f>
        <v>0</v>
      </c>
      <c r="K1153" s="6" t="n">
        <f aca="false">IF(1_Data_EDA!C1154="Corporate",1,0)</f>
        <v>0</v>
      </c>
      <c r="L1153" s="6" t="n">
        <f aca="false">IF(1_Data_EDA!C1154="Home Office",1,0)</f>
        <v>0</v>
      </c>
      <c r="M1153" s="6" t="n">
        <f aca="false">IF(1_Data_EDA!D1154="Europe",1,0)</f>
        <v>0</v>
      </c>
      <c r="N1153" s="6" t="n">
        <f aca="false">IF(1_Data_EDA!D1154="LATAM",1,0)</f>
        <v>0</v>
      </c>
      <c r="O1153" s="6" t="n">
        <f aca="false">IF(1_Data_EDA!D1154="Pacific Asia",1,0)</f>
        <v>0</v>
      </c>
      <c r="P1153" s="6" t="n">
        <f aca="false">IF(1_Data_EDA!D1154="USCA",1,0)</f>
        <v>0</v>
      </c>
      <c r="Q1153" s="6" t="n">
        <f aca="false">IF(C1153&gt;MEDIAN(C$5:C$8004),1,0)</f>
        <v>1</v>
      </c>
      <c r="R1153" s="6" t="n">
        <f aca="false">IF(D1153&gt;2,1,0)</f>
        <v>0</v>
      </c>
    </row>
    <row r="1154" customFormat="false" ht="15" hidden="false" customHeight="true" outlineLevel="0" collapsed="false">
      <c r="A1154" s="6" t="n">
        <f aca="false">1_Data_EDA!O1155</f>
        <v>1</v>
      </c>
      <c r="B1154" s="6" t="n">
        <f aca="false">1_Data_EDA!H1155</f>
        <v>4</v>
      </c>
      <c r="C1154" s="7" t="n">
        <f aca="false">1_Data_EDA!I1155</f>
        <v>199.9900055</v>
      </c>
      <c r="D1154" s="6" t="n">
        <f aca="false">1_Data_EDA!J1155</f>
        <v>1</v>
      </c>
      <c r="E1154" s="7" t="n">
        <f aca="false">1_Data_EDA!K1155</f>
        <v>199.9900055</v>
      </c>
      <c r="F1154" s="7" t="n">
        <f aca="false">1_Data_EDA!L1155</f>
        <v>30</v>
      </c>
      <c r="G1154" s="8" t="n">
        <f aca="false">1_Data_EDA!M1155</f>
        <v>0.150000006</v>
      </c>
      <c r="H1154" s="6" t="n">
        <f aca="false">IF(1_Data_EDA!B1155="First Class",1,0)</f>
        <v>0</v>
      </c>
      <c r="I1154" s="6" t="n">
        <f aca="false">IF(1_Data_EDA!B1155="Second Class",1,0)</f>
        <v>0</v>
      </c>
      <c r="J1154" s="6" t="n">
        <f aca="false">IF(1_Data_EDA!B1155="Same Day",1,0)</f>
        <v>0</v>
      </c>
      <c r="K1154" s="6" t="n">
        <f aca="false">IF(1_Data_EDA!C1155="Corporate",1,0)</f>
        <v>0</v>
      </c>
      <c r="L1154" s="6" t="n">
        <f aca="false">IF(1_Data_EDA!C1155="Home Office",1,0)</f>
        <v>1</v>
      </c>
      <c r="M1154" s="6" t="n">
        <f aca="false">IF(1_Data_EDA!D1155="Europe",1,0)</f>
        <v>0</v>
      </c>
      <c r="N1154" s="6" t="n">
        <f aca="false">IF(1_Data_EDA!D1155="LATAM",1,0)</f>
        <v>0</v>
      </c>
      <c r="O1154" s="6" t="n">
        <f aca="false">IF(1_Data_EDA!D1155="Pacific Asia",1,0)</f>
        <v>0</v>
      </c>
      <c r="P1154" s="6" t="n">
        <f aca="false">IF(1_Data_EDA!D1155="USCA",1,0)</f>
        <v>1</v>
      </c>
      <c r="Q1154" s="6" t="n">
        <f aca="false">IF(C1154&gt;MEDIAN(C$5:C$8004),1,0)</f>
        <v>1</v>
      </c>
      <c r="R1154" s="6" t="n">
        <f aca="false">IF(D1154&gt;2,1,0)</f>
        <v>0</v>
      </c>
    </row>
    <row r="1155" customFormat="false" ht="15" hidden="false" customHeight="true" outlineLevel="0" collapsed="false">
      <c r="A1155" s="6" t="n">
        <f aca="false">1_Data_EDA!O1156</f>
        <v>1</v>
      </c>
      <c r="B1155" s="6" t="n">
        <f aca="false">1_Data_EDA!H1156</f>
        <v>4</v>
      </c>
      <c r="C1155" s="7" t="n">
        <f aca="false">1_Data_EDA!I1156</f>
        <v>59.99000168</v>
      </c>
      <c r="D1155" s="6" t="n">
        <f aca="false">1_Data_EDA!J1156</f>
        <v>3</v>
      </c>
      <c r="E1155" s="7" t="n">
        <f aca="false">1_Data_EDA!K1156</f>
        <v>179.9700012</v>
      </c>
      <c r="F1155" s="7" t="n">
        <f aca="false">1_Data_EDA!L1156</f>
        <v>16.20000076</v>
      </c>
      <c r="G1155" s="8" t="n">
        <f aca="false">1_Data_EDA!M1156</f>
        <v>0.090000004</v>
      </c>
      <c r="H1155" s="6" t="n">
        <f aca="false">IF(1_Data_EDA!B1156="First Class",1,0)</f>
        <v>0</v>
      </c>
      <c r="I1155" s="6" t="n">
        <f aca="false">IF(1_Data_EDA!B1156="Second Class",1,0)</f>
        <v>0</v>
      </c>
      <c r="J1155" s="6" t="n">
        <f aca="false">IF(1_Data_EDA!B1156="Same Day",1,0)</f>
        <v>0</v>
      </c>
      <c r="K1155" s="6" t="n">
        <f aca="false">IF(1_Data_EDA!C1156="Corporate",1,0)</f>
        <v>0</v>
      </c>
      <c r="L1155" s="6" t="n">
        <f aca="false">IF(1_Data_EDA!C1156="Home Office",1,0)</f>
        <v>0</v>
      </c>
      <c r="M1155" s="6" t="n">
        <f aca="false">IF(1_Data_EDA!D1156="Europe",1,0)</f>
        <v>1</v>
      </c>
      <c r="N1155" s="6" t="n">
        <f aca="false">IF(1_Data_EDA!D1156="LATAM",1,0)</f>
        <v>0</v>
      </c>
      <c r="O1155" s="6" t="n">
        <f aca="false">IF(1_Data_EDA!D1156="Pacific Asia",1,0)</f>
        <v>0</v>
      </c>
      <c r="P1155" s="6" t="n">
        <f aca="false">IF(1_Data_EDA!D1156="USCA",1,0)</f>
        <v>0</v>
      </c>
      <c r="Q1155" s="6" t="n">
        <f aca="false">IF(C1155&gt;MEDIAN(C$5:C$8004),1,0)</f>
        <v>0</v>
      </c>
      <c r="R1155" s="6" t="n">
        <f aca="false">IF(D1155&gt;2,1,0)</f>
        <v>1</v>
      </c>
    </row>
    <row r="1156" customFormat="false" ht="15" hidden="false" customHeight="true" outlineLevel="0" collapsed="false">
      <c r="A1156" s="6" t="n">
        <f aca="false">1_Data_EDA!O1157</f>
        <v>1</v>
      </c>
      <c r="B1156" s="6" t="n">
        <f aca="false">1_Data_EDA!H1157</f>
        <v>1</v>
      </c>
      <c r="C1156" s="7" t="n">
        <f aca="false">1_Data_EDA!I1157</f>
        <v>299.980011</v>
      </c>
      <c r="D1156" s="6" t="n">
        <f aca="false">1_Data_EDA!J1157</f>
        <v>1</v>
      </c>
      <c r="E1156" s="7" t="n">
        <f aca="false">1_Data_EDA!K1157</f>
        <v>299.980011</v>
      </c>
      <c r="F1156" s="7" t="n">
        <f aca="false">1_Data_EDA!L1157</f>
        <v>54</v>
      </c>
      <c r="G1156" s="8" t="n">
        <f aca="false">1_Data_EDA!M1157</f>
        <v>0.180000007</v>
      </c>
      <c r="H1156" s="6" t="n">
        <f aca="false">IF(1_Data_EDA!B1157="First Class",1,0)</f>
        <v>1</v>
      </c>
      <c r="I1156" s="6" t="n">
        <f aca="false">IF(1_Data_EDA!B1157="Second Class",1,0)</f>
        <v>0</v>
      </c>
      <c r="J1156" s="6" t="n">
        <f aca="false">IF(1_Data_EDA!B1157="Same Day",1,0)</f>
        <v>0</v>
      </c>
      <c r="K1156" s="6" t="n">
        <f aca="false">IF(1_Data_EDA!C1157="Corporate",1,0)</f>
        <v>0</v>
      </c>
      <c r="L1156" s="6" t="n">
        <f aca="false">IF(1_Data_EDA!C1157="Home Office",1,0)</f>
        <v>1</v>
      </c>
      <c r="M1156" s="6" t="n">
        <f aca="false">IF(1_Data_EDA!D1157="Europe",1,0)</f>
        <v>0</v>
      </c>
      <c r="N1156" s="6" t="n">
        <f aca="false">IF(1_Data_EDA!D1157="LATAM",1,0)</f>
        <v>0</v>
      </c>
      <c r="O1156" s="6" t="n">
        <f aca="false">IF(1_Data_EDA!D1157="Pacific Asia",1,0)</f>
        <v>1</v>
      </c>
      <c r="P1156" s="6" t="n">
        <f aca="false">IF(1_Data_EDA!D1157="USCA",1,0)</f>
        <v>0</v>
      </c>
      <c r="Q1156" s="6" t="n">
        <f aca="false">IF(C1156&gt;MEDIAN(C$5:C$8004),1,0)</f>
        <v>1</v>
      </c>
      <c r="R1156" s="6" t="n">
        <f aca="false">IF(D1156&gt;2,1,0)</f>
        <v>0</v>
      </c>
    </row>
    <row r="1157" customFormat="false" ht="15" hidden="false" customHeight="true" outlineLevel="0" collapsed="false">
      <c r="A1157" s="6" t="n">
        <f aca="false">1_Data_EDA!O1158</f>
        <v>0</v>
      </c>
      <c r="B1157" s="6" t="n">
        <f aca="false">1_Data_EDA!H1158</f>
        <v>4</v>
      </c>
      <c r="C1157" s="7" t="n">
        <f aca="false">1_Data_EDA!I1158</f>
        <v>299.980011</v>
      </c>
      <c r="D1157" s="6" t="n">
        <f aca="false">1_Data_EDA!J1158</f>
        <v>1</v>
      </c>
      <c r="E1157" s="7" t="n">
        <f aca="false">1_Data_EDA!K1158</f>
        <v>299.980011</v>
      </c>
      <c r="F1157" s="7" t="n">
        <f aca="false">1_Data_EDA!L1158</f>
        <v>36</v>
      </c>
      <c r="G1157" s="8" t="n">
        <f aca="false">1_Data_EDA!M1158</f>
        <v>0.119999997</v>
      </c>
      <c r="H1157" s="6" t="n">
        <f aca="false">IF(1_Data_EDA!B1158="First Class",1,0)</f>
        <v>0</v>
      </c>
      <c r="I1157" s="6" t="n">
        <f aca="false">IF(1_Data_EDA!B1158="Second Class",1,0)</f>
        <v>0</v>
      </c>
      <c r="J1157" s="6" t="n">
        <f aca="false">IF(1_Data_EDA!B1158="Same Day",1,0)</f>
        <v>0</v>
      </c>
      <c r="K1157" s="6" t="n">
        <f aca="false">IF(1_Data_EDA!C1158="Corporate",1,0)</f>
        <v>0</v>
      </c>
      <c r="L1157" s="6" t="n">
        <f aca="false">IF(1_Data_EDA!C1158="Home Office",1,0)</f>
        <v>1</v>
      </c>
      <c r="M1157" s="6" t="n">
        <f aca="false">IF(1_Data_EDA!D1158="Europe",1,0)</f>
        <v>0</v>
      </c>
      <c r="N1157" s="6" t="n">
        <f aca="false">IF(1_Data_EDA!D1158="LATAM",1,0)</f>
        <v>1</v>
      </c>
      <c r="O1157" s="6" t="n">
        <f aca="false">IF(1_Data_EDA!D1158="Pacific Asia",1,0)</f>
        <v>0</v>
      </c>
      <c r="P1157" s="6" t="n">
        <f aca="false">IF(1_Data_EDA!D1158="USCA",1,0)</f>
        <v>0</v>
      </c>
      <c r="Q1157" s="6" t="n">
        <f aca="false">IF(C1157&gt;MEDIAN(C$5:C$8004),1,0)</f>
        <v>1</v>
      </c>
      <c r="R1157" s="6" t="n">
        <f aca="false">IF(D1157&gt;2,1,0)</f>
        <v>0</v>
      </c>
    </row>
    <row r="1158" customFormat="false" ht="15" hidden="false" customHeight="true" outlineLevel="0" collapsed="false">
      <c r="A1158" s="6" t="n">
        <f aca="false">1_Data_EDA!O1159</f>
        <v>1</v>
      </c>
      <c r="B1158" s="6" t="n">
        <f aca="false">1_Data_EDA!H1159</f>
        <v>2</v>
      </c>
      <c r="C1158" s="7" t="n">
        <f aca="false">1_Data_EDA!I1159</f>
        <v>50</v>
      </c>
      <c r="D1158" s="6" t="n">
        <f aca="false">1_Data_EDA!J1159</f>
        <v>2</v>
      </c>
      <c r="E1158" s="7" t="n">
        <f aca="false">1_Data_EDA!K1159</f>
        <v>100</v>
      </c>
      <c r="F1158" s="7" t="n">
        <f aca="false">1_Data_EDA!L1159</f>
        <v>20</v>
      </c>
      <c r="G1158" s="8" t="n">
        <f aca="false">1_Data_EDA!M1159</f>
        <v>0.200000003</v>
      </c>
      <c r="H1158" s="6" t="n">
        <f aca="false">IF(1_Data_EDA!B1159="First Class",1,0)</f>
        <v>0</v>
      </c>
      <c r="I1158" s="6" t="n">
        <f aca="false">IF(1_Data_EDA!B1159="Second Class",1,0)</f>
        <v>1</v>
      </c>
      <c r="J1158" s="6" t="n">
        <f aca="false">IF(1_Data_EDA!B1159="Same Day",1,0)</f>
        <v>0</v>
      </c>
      <c r="K1158" s="6" t="n">
        <f aca="false">IF(1_Data_EDA!C1159="Corporate",1,0)</f>
        <v>0</v>
      </c>
      <c r="L1158" s="6" t="n">
        <f aca="false">IF(1_Data_EDA!C1159="Home Office",1,0)</f>
        <v>0</v>
      </c>
      <c r="M1158" s="6" t="n">
        <f aca="false">IF(1_Data_EDA!D1159="Europe",1,0)</f>
        <v>0</v>
      </c>
      <c r="N1158" s="6" t="n">
        <f aca="false">IF(1_Data_EDA!D1159="LATAM",1,0)</f>
        <v>0</v>
      </c>
      <c r="O1158" s="6" t="n">
        <f aca="false">IF(1_Data_EDA!D1159="Pacific Asia",1,0)</f>
        <v>0</v>
      </c>
      <c r="P1158" s="6" t="n">
        <f aca="false">IF(1_Data_EDA!D1159="USCA",1,0)</f>
        <v>1</v>
      </c>
      <c r="Q1158" s="6" t="n">
        <f aca="false">IF(C1158&gt;MEDIAN(C$5:C$8004),1,0)</f>
        <v>0</v>
      </c>
      <c r="R1158" s="6" t="n">
        <f aca="false">IF(D1158&gt;2,1,0)</f>
        <v>0</v>
      </c>
    </row>
    <row r="1159" customFormat="false" ht="15" hidden="false" customHeight="true" outlineLevel="0" collapsed="false">
      <c r="A1159" s="6" t="n">
        <f aca="false">1_Data_EDA!O1160</f>
        <v>1</v>
      </c>
      <c r="B1159" s="6" t="n">
        <f aca="false">1_Data_EDA!H1160</f>
        <v>1</v>
      </c>
      <c r="C1159" s="7" t="n">
        <f aca="false">1_Data_EDA!I1160</f>
        <v>199.9900055</v>
      </c>
      <c r="D1159" s="6" t="n">
        <f aca="false">1_Data_EDA!J1160</f>
        <v>1</v>
      </c>
      <c r="E1159" s="7" t="n">
        <f aca="false">1_Data_EDA!K1160</f>
        <v>199.9900055</v>
      </c>
      <c r="F1159" s="7" t="n">
        <f aca="false">1_Data_EDA!L1160</f>
        <v>0</v>
      </c>
      <c r="G1159" s="8" t="n">
        <f aca="false">1_Data_EDA!M1160</f>
        <v>0</v>
      </c>
      <c r="H1159" s="6" t="n">
        <f aca="false">IF(1_Data_EDA!B1160="First Class",1,0)</f>
        <v>1</v>
      </c>
      <c r="I1159" s="6" t="n">
        <f aca="false">IF(1_Data_EDA!B1160="Second Class",1,0)</f>
        <v>0</v>
      </c>
      <c r="J1159" s="6" t="n">
        <f aca="false">IF(1_Data_EDA!B1160="Same Day",1,0)</f>
        <v>0</v>
      </c>
      <c r="K1159" s="6" t="n">
        <f aca="false">IF(1_Data_EDA!C1160="Corporate",1,0)</f>
        <v>1</v>
      </c>
      <c r="L1159" s="6" t="n">
        <f aca="false">IF(1_Data_EDA!C1160="Home Office",1,0)</f>
        <v>0</v>
      </c>
      <c r="M1159" s="6" t="n">
        <f aca="false">IF(1_Data_EDA!D1160="Europe",1,0)</f>
        <v>1</v>
      </c>
      <c r="N1159" s="6" t="n">
        <f aca="false">IF(1_Data_EDA!D1160="LATAM",1,0)</f>
        <v>0</v>
      </c>
      <c r="O1159" s="6" t="n">
        <f aca="false">IF(1_Data_EDA!D1160="Pacific Asia",1,0)</f>
        <v>0</v>
      </c>
      <c r="P1159" s="6" t="n">
        <f aca="false">IF(1_Data_EDA!D1160="USCA",1,0)</f>
        <v>0</v>
      </c>
      <c r="Q1159" s="6" t="n">
        <f aca="false">IF(C1159&gt;MEDIAN(C$5:C$8004),1,0)</f>
        <v>1</v>
      </c>
      <c r="R1159" s="6" t="n">
        <f aca="false">IF(D1159&gt;2,1,0)</f>
        <v>0</v>
      </c>
    </row>
    <row r="1160" customFormat="false" ht="15" hidden="false" customHeight="true" outlineLevel="0" collapsed="false">
      <c r="A1160" s="6" t="n">
        <f aca="false">1_Data_EDA!O1161</f>
        <v>1</v>
      </c>
      <c r="B1160" s="6" t="n">
        <f aca="false">1_Data_EDA!H1161</f>
        <v>1</v>
      </c>
      <c r="C1160" s="7" t="n">
        <f aca="false">1_Data_EDA!I1161</f>
        <v>129.9900055</v>
      </c>
      <c r="D1160" s="6" t="n">
        <f aca="false">1_Data_EDA!J1161</f>
        <v>1</v>
      </c>
      <c r="E1160" s="7" t="n">
        <f aca="false">1_Data_EDA!K1161</f>
        <v>129.9900055</v>
      </c>
      <c r="F1160" s="7" t="n">
        <f aca="false">1_Data_EDA!L1161</f>
        <v>2.599999905</v>
      </c>
      <c r="G1160" s="8" t="n">
        <f aca="false">1_Data_EDA!M1161</f>
        <v>0.02</v>
      </c>
      <c r="H1160" s="6" t="n">
        <f aca="false">IF(1_Data_EDA!B1161="First Class",1,0)</f>
        <v>1</v>
      </c>
      <c r="I1160" s="6" t="n">
        <f aca="false">IF(1_Data_EDA!B1161="Second Class",1,0)</f>
        <v>0</v>
      </c>
      <c r="J1160" s="6" t="n">
        <f aca="false">IF(1_Data_EDA!B1161="Same Day",1,0)</f>
        <v>0</v>
      </c>
      <c r="K1160" s="6" t="n">
        <f aca="false">IF(1_Data_EDA!C1161="Corporate",1,0)</f>
        <v>1</v>
      </c>
      <c r="L1160" s="6" t="n">
        <f aca="false">IF(1_Data_EDA!C1161="Home Office",1,0)</f>
        <v>0</v>
      </c>
      <c r="M1160" s="6" t="n">
        <f aca="false">IF(1_Data_EDA!D1161="Europe",1,0)</f>
        <v>1</v>
      </c>
      <c r="N1160" s="6" t="n">
        <f aca="false">IF(1_Data_EDA!D1161="LATAM",1,0)</f>
        <v>0</v>
      </c>
      <c r="O1160" s="6" t="n">
        <f aca="false">IF(1_Data_EDA!D1161="Pacific Asia",1,0)</f>
        <v>0</v>
      </c>
      <c r="P1160" s="6" t="n">
        <f aca="false">IF(1_Data_EDA!D1161="USCA",1,0)</f>
        <v>0</v>
      </c>
      <c r="Q1160" s="6" t="n">
        <f aca="false">IF(C1160&gt;MEDIAN(C$5:C$8004),1,0)</f>
        <v>1</v>
      </c>
      <c r="R1160" s="6" t="n">
        <f aca="false">IF(D1160&gt;2,1,0)</f>
        <v>0</v>
      </c>
    </row>
    <row r="1161" customFormat="false" ht="15" hidden="false" customHeight="true" outlineLevel="0" collapsed="false">
      <c r="A1161" s="6" t="n">
        <f aca="false">1_Data_EDA!O1162</f>
        <v>1</v>
      </c>
      <c r="B1161" s="6" t="n">
        <f aca="false">1_Data_EDA!H1162</f>
        <v>1</v>
      </c>
      <c r="C1161" s="7" t="n">
        <f aca="false">1_Data_EDA!I1162</f>
        <v>49.97999954</v>
      </c>
      <c r="D1161" s="6" t="n">
        <f aca="false">1_Data_EDA!J1162</f>
        <v>5</v>
      </c>
      <c r="E1161" s="7" t="n">
        <f aca="false">1_Data_EDA!K1162</f>
        <v>249.8999939</v>
      </c>
      <c r="F1161" s="7" t="n">
        <f aca="false">1_Data_EDA!L1162</f>
        <v>39.97999954</v>
      </c>
      <c r="G1161" s="8" t="n">
        <f aca="false">1_Data_EDA!M1162</f>
        <v>0.159999996</v>
      </c>
      <c r="H1161" s="6" t="n">
        <f aca="false">IF(1_Data_EDA!B1162="First Class",1,0)</f>
        <v>1</v>
      </c>
      <c r="I1161" s="6" t="n">
        <f aca="false">IF(1_Data_EDA!B1162="Second Class",1,0)</f>
        <v>0</v>
      </c>
      <c r="J1161" s="6" t="n">
        <f aca="false">IF(1_Data_EDA!B1162="Same Day",1,0)</f>
        <v>0</v>
      </c>
      <c r="K1161" s="6" t="n">
        <f aca="false">IF(1_Data_EDA!C1162="Corporate",1,0)</f>
        <v>1</v>
      </c>
      <c r="L1161" s="6" t="n">
        <f aca="false">IF(1_Data_EDA!C1162="Home Office",1,0)</f>
        <v>0</v>
      </c>
      <c r="M1161" s="6" t="n">
        <f aca="false">IF(1_Data_EDA!D1162="Europe",1,0)</f>
        <v>1</v>
      </c>
      <c r="N1161" s="6" t="n">
        <f aca="false">IF(1_Data_EDA!D1162="LATAM",1,0)</f>
        <v>0</v>
      </c>
      <c r="O1161" s="6" t="n">
        <f aca="false">IF(1_Data_EDA!D1162="Pacific Asia",1,0)</f>
        <v>0</v>
      </c>
      <c r="P1161" s="6" t="n">
        <f aca="false">IF(1_Data_EDA!D1162="USCA",1,0)</f>
        <v>0</v>
      </c>
      <c r="Q1161" s="6" t="n">
        <f aca="false">IF(C1161&gt;MEDIAN(C$5:C$8004),1,0)</f>
        <v>0</v>
      </c>
      <c r="R1161" s="6" t="n">
        <f aca="false">IF(D1161&gt;2,1,0)</f>
        <v>1</v>
      </c>
    </row>
    <row r="1162" customFormat="false" ht="15" hidden="false" customHeight="true" outlineLevel="0" collapsed="false">
      <c r="A1162" s="6" t="n">
        <f aca="false">1_Data_EDA!O1163</f>
        <v>1</v>
      </c>
      <c r="B1162" s="6" t="n">
        <f aca="false">1_Data_EDA!H1163</f>
        <v>4</v>
      </c>
      <c r="C1162" s="7" t="n">
        <f aca="false">1_Data_EDA!I1163</f>
        <v>399.980011</v>
      </c>
      <c r="D1162" s="6" t="n">
        <f aca="false">1_Data_EDA!J1163</f>
        <v>1</v>
      </c>
      <c r="E1162" s="7" t="n">
        <f aca="false">1_Data_EDA!K1163</f>
        <v>399.980011</v>
      </c>
      <c r="F1162" s="7" t="n">
        <f aca="false">1_Data_EDA!L1163</f>
        <v>80</v>
      </c>
      <c r="G1162" s="8" t="n">
        <f aca="false">1_Data_EDA!M1163</f>
        <v>0.200000003</v>
      </c>
      <c r="H1162" s="6" t="n">
        <f aca="false">IF(1_Data_EDA!B1163="First Class",1,0)</f>
        <v>0</v>
      </c>
      <c r="I1162" s="6" t="n">
        <f aca="false">IF(1_Data_EDA!B1163="Second Class",1,0)</f>
        <v>0</v>
      </c>
      <c r="J1162" s="6" t="n">
        <f aca="false">IF(1_Data_EDA!B1163="Same Day",1,0)</f>
        <v>0</v>
      </c>
      <c r="K1162" s="6" t="n">
        <f aca="false">IF(1_Data_EDA!C1163="Corporate",1,0)</f>
        <v>0</v>
      </c>
      <c r="L1162" s="6" t="n">
        <f aca="false">IF(1_Data_EDA!C1163="Home Office",1,0)</f>
        <v>1</v>
      </c>
      <c r="M1162" s="6" t="n">
        <f aca="false">IF(1_Data_EDA!D1163="Europe",1,0)</f>
        <v>1</v>
      </c>
      <c r="N1162" s="6" t="n">
        <f aca="false">IF(1_Data_EDA!D1163="LATAM",1,0)</f>
        <v>0</v>
      </c>
      <c r="O1162" s="6" t="n">
        <f aca="false">IF(1_Data_EDA!D1163="Pacific Asia",1,0)</f>
        <v>0</v>
      </c>
      <c r="P1162" s="6" t="n">
        <f aca="false">IF(1_Data_EDA!D1163="USCA",1,0)</f>
        <v>0</v>
      </c>
      <c r="Q1162" s="6" t="n">
        <f aca="false">IF(C1162&gt;MEDIAN(C$5:C$8004),1,0)</f>
        <v>1</v>
      </c>
      <c r="R1162" s="6" t="n">
        <f aca="false">IF(D1162&gt;2,1,0)</f>
        <v>0</v>
      </c>
    </row>
    <row r="1163" customFormat="false" ht="15" hidden="false" customHeight="true" outlineLevel="0" collapsed="false">
      <c r="A1163" s="6" t="n">
        <f aca="false">1_Data_EDA!O1164</f>
        <v>1</v>
      </c>
      <c r="B1163" s="6" t="n">
        <f aca="false">1_Data_EDA!H1164</f>
        <v>4</v>
      </c>
      <c r="C1163" s="7" t="n">
        <f aca="false">1_Data_EDA!I1164</f>
        <v>99.98999786</v>
      </c>
      <c r="D1163" s="6" t="n">
        <f aca="false">1_Data_EDA!J1164</f>
        <v>1</v>
      </c>
      <c r="E1163" s="7" t="n">
        <f aca="false">1_Data_EDA!K1164</f>
        <v>99.98999786</v>
      </c>
      <c r="F1163" s="7" t="n">
        <f aca="false">1_Data_EDA!L1164</f>
        <v>1</v>
      </c>
      <c r="G1163" s="8" t="n">
        <f aca="false">1_Data_EDA!M1164</f>
        <v>0.01</v>
      </c>
      <c r="H1163" s="6" t="n">
        <f aca="false">IF(1_Data_EDA!B1164="First Class",1,0)</f>
        <v>0</v>
      </c>
      <c r="I1163" s="6" t="n">
        <f aca="false">IF(1_Data_EDA!B1164="Second Class",1,0)</f>
        <v>0</v>
      </c>
      <c r="J1163" s="6" t="n">
        <f aca="false">IF(1_Data_EDA!B1164="Same Day",1,0)</f>
        <v>0</v>
      </c>
      <c r="K1163" s="6" t="n">
        <f aca="false">IF(1_Data_EDA!C1164="Corporate",1,0)</f>
        <v>1</v>
      </c>
      <c r="L1163" s="6" t="n">
        <f aca="false">IF(1_Data_EDA!C1164="Home Office",1,0)</f>
        <v>0</v>
      </c>
      <c r="M1163" s="6" t="n">
        <f aca="false">IF(1_Data_EDA!D1164="Europe",1,0)</f>
        <v>1</v>
      </c>
      <c r="N1163" s="6" t="n">
        <f aca="false">IF(1_Data_EDA!D1164="LATAM",1,0)</f>
        <v>0</v>
      </c>
      <c r="O1163" s="6" t="n">
        <f aca="false">IF(1_Data_EDA!D1164="Pacific Asia",1,0)</f>
        <v>0</v>
      </c>
      <c r="P1163" s="6" t="n">
        <f aca="false">IF(1_Data_EDA!D1164="USCA",1,0)</f>
        <v>0</v>
      </c>
      <c r="Q1163" s="6" t="n">
        <f aca="false">IF(C1163&gt;MEDIAN(C$5:C$8004),1,0)</f>
        <v>1</v>
      </c>
      <c r="R1163" s="6" t="n">
        <f aca="false">IF(D1163&gt;2,1,0)</f>
        <v>0</v>
      </c>
    </row>
    <row r="1164" customFormat="false" ht="15" hidden="false" customHeight="true" outlineLevel="0" collapsed="false">
      <c r="A1164" s="6" t="n">
        <f aca="false">1_Data_EDA!O1165</f>
        <v>1</v>
      </c>
      <c r="B1164" s="6" t="n">
        <f aca="false">1_Data_EDA!H1165</f>
        <v>1</v>
      </c>
      <c r="C1164" s="7" t="n">
        <f aca="false">1_Data_EDA!I1165</f>
        <v>199.9900055</v>
      </c>
      <c r="D1164" s="6" t="n">
        <f aca="false">1_Data_EDA!J1165</f>
        <v>1</v>
      </c>
      <c r="E1164" s="7" t="n">
        <f aca="false">1_Data_EDA!K1165</f>
        <v>199.9900055</v>
      </c>
      <c r="F1164" s="7" t="n">
        <f aca="false">1_Data_EDA!L1165</f>
        <v>4</v>
      </c>
      <c r="G1164" s="8" t="n">
        <f aca="false">1_Data_EDA!M1165</f>
        <v>0.02</v>
      </c>
      <c r="H1164" s="6" t="n">
        <f aca="false">IF(1_Data_EDA!B1165="First Class",1,0)</f>
        <v>1</v>
      </c>
      <c r="I1164" s="6" t="n">
        <f aca="false">IF(1_Data_EDA!B1165="Second Class",1,0)</f>
        <v>0</v>
      </c>
      <c r="J1164" s="6" t="n">
        <f aca="false">IF(1_Data_EDA!B1165="Same Day",1,0)</f>
        <v>0</v>
      </c>
      <c r="K1164" s="6" t="n">
        <f aca="false">IF(1_Data_EDA!C1165="Corporate",1,0)</f>
        <v>1</v>
      </c>
      <c r="L1164" s="6" t="n">
        <f aca="false">IF(1_Data_EDA!C1165="Home Office",1,0)</f>
        <v>0</v>
      </c>
      <c r="M1164" s="6" t="n">
        <f aca="false">IF(1_Data_EDA!D1165="Europe",1,0)</f>
        <v>0</v>
      </c>
      <c r="N1164" s="6" t="n">
        <f aca="false">IF(1_Data_EDA!D1165="LATAM",1,0)</f>
        <v>0</v>
      </c>
      <c r="O1164" s="6" t="n">
        <f aca="false">IF(1_Data_EDA!D1165="Pacific Asia",1,0)</f>
        <v>1</v>
      </c>
      <c r="P1164" s="6" t="n">
        <f aca="false">IF(1_Data_EDA!D1165="USCA",1,0)</f>
        <v>0</v>
      </c>
      <c r="Q1164" s="6" t="n">
        <f aca="false">IF(C1164&gt;MEDIAN(C$5:C$8004),1,0)</f>
        <v>1</v>
      </c>
      <c r="R1164" s="6" t="n">
        <f aca="false">IF(D1164&gt;2,1,0)</f>
        <v>0</v>
      </c>
    </row>
    <row r="1165" customFormat="false" ht="15" hidden="false" customHeight="true" outlineLevel="0" collapsed="false">
      <c r="A1165" s="6" t="n">
        <f aca="false">1_Data_EDA!O1166</f>
        <v>1</v>
      </c>
      <c r="B1165" s="6" t="n">
        <f aca="false">1_Data_EDA!H1166</f>
        <v>0</v>
      </c>
      <c r="C1165" s="7" t="n">
        <f aca="false">1_Data_EDA!I1166</f>
        <v>44.99000168</v>
      </c>
      <c r="D1165" s="6" t="n">
        <f aca="false">1_Data_EDA!J1166</f>
        <v>3</v>
      </c>
      <c r="E1165" s="7" t="n">
        <f aca="false">1_Data_EDA!K1166</f>
        <v>134.9700012</v>
      </c>
      <c r="F1165" s="7" t="n">
        <f aca="false">1_Data_EDA!L1166</f>
        <v>1.350000024</v>
      </c>
      <c r="G1165" s="8" t="n">
        <f aca="false">1_Data_EDA!M1166</f>
        <v>0.01</v>
      </c>
      <c r="H1165" s="6" t="n">
        <f aca="false">IF(1_Data_EDA!B1166="First Class",1,0)</f>
        <v>0</v>
      </c>
      <c r="I1165" s="6" t="n">
        <f aca="false">IF(1_Data_EDA!B1166="Second Class",1,0)</f>
        <v>0</v>
      </c>
      <c r="J1165" s="6" t="n">
        <f aca="false">IF(1_Data_EDA!B1166="Same Day",1,0)</f>
        <v>1</v>
      </c>
      <c r="K1165" s="6" t="n">
        <f aca="false">IF(1_Data_EDA!C1166="Corporate",1,0)</f>
        <v>1</v>
      </c>
      <c r="L1165" s="6" t="n">
        <f aca="false">IF(1_Data_EDA!C1166="Home Office",1,0)</f>
        <v>0</v>
      </c>
      <c r="M1165" s="6" t="n">
        <f aca="false">IF(1_Data_EDA!D1166="Europe",1,0)</f>
        <v>1</v>
      </c>
      <c r="N1165" s="6" t="n">
        <f aca="false">IF(1_Data_EDA!D1166="LATAM",1,0)</f>
        <v>0</v>
      </c>
      <c r="O1165" s="6" t="n">
        <f aca="false">IF(1_Data_EDA!D1166="Pacific Asia",1,0)</f>
        <v>0</v>
      </c>
      <c r="P1165" s="6" t="n">
        <f aca="false">IF(1_Data_EDA!D1166="USCA",1,0)</f>
        <v>0</v>
      </c>
      <c r="Q1165" s="6" t="n">
        <f aca="false">IF(C1165&gt;MEDIAN(C$5:C$8004),1,0)</f>
        <v>0</v>
      </c>
      <c r="R1165" s="6" t="n">
        <f aca="false">IF(D1165&gt;2,1,0)</f>
        <v>1</v>
      </c>
    </row>
    <row r="1166" customFormat="false" ht="15" hidden="false" customHeight="true" outlineLevel="0" collapsed="false">
      <c r="A1166" s="6" t="n">
        <f aca="false">1_Data_EDA!O1167</f>
        <v>1</v>
      </c>
      <c r="B1166" s="6" t="n">
        <f aca="false">1_Data_EDA!H1167</f>
        <v>2</v>
      </c>
      <c r="C1166" s="7" t="n">
        <f aca="false">1_Data_EDA!I1167</f>
        <v>129.9900055</v>
      </c>
      <c r="D1166" s="6" t="n">
        <f aca="false">1_Data_EDA!J1167</f>
        <v>1</v>
      </c>
      <c r="E1166" s="7" t="n">
        <f aca="false">1_Data_EDA!K1167</f>
        <v>129.9900055</v>
      </c>
      <c r="F1166" s="7" t="n">
        <f aca="false">1_Data_EDA!L1167</f>
        <v>20.79999924</v>
      </c>
      <c r="G1166" s="8" t="n">
        <f aca="false">1_Data_EDA!M1167</f>
        <v>0.159999996</v>
      </c>
      <c r="H1166" s="6" t="n">
        <f aca="false">IF(1_Data_EDA!B1167="First Class",1,0)</f>
        <v>0</v>
      </c>
      <c r="I1166" s="6" t="n">
        <f aca="false">IF(1_Data_EDA!B1167="Second Class",1,0)</f>
        <v>1</v>
      </c>
      <c r="J1166" s="6" t="n">
        <f aca="false">IF(1_Data_EDA!B1167="Same Day",1,0)</f>
        <v>0</v>
      </c>
      <c r="K1166" s="6" t="n">
        <f aca="false">IF(1_Data_EDA!C1167="Corporate",1,0)</f>
        <v>1</v>
      </c>
      <c r="L1166" s="6" t="n">
        <f aca="false">IF(1_Data_EDA!C1167="Home Office",1,0)</f>
        <v>0</v>
      </c>
      <c r="M1166" s="6" t="n">
        <f aca="false">IF(1_Data_EDA!D1167="Europe",1,0)</f>
        <v>0</v>
      </c>
      <c r="N1166" s="6" t="n">
        <f aca="false">IF(1_Data_EDA!D1167="LATAM",1,0)</f>
        <v>1</v>
      </c>
      <c r="O1166" s="6" t="n">
        <f aca="false">IF(1_Data_EDA!D1167="Pacific Asia",1,0)</f>
        <v>0</v>
      </c>
      <c r="P1166" s="6" t="n">
        <f aca="false">IF(1_Data_EDA!D1167="USCA",1,0)</f>
        <v>0</v>
      </c>
      <c r="Q1166" s="6" t="n">
        <f aca="false">IF(C1166&gt;MEDIAN(C$5:C$8004),1,0)</f>
        <v>1</v>
      </c>
      <c r="R1166" s="6" t="n">
        <f aca="false">IF(D1166&gt;2,1,0)</f>
        <v>0</v>
      </c>
    </row>
    <row r="1167" customFormat="false" ht="15" hidden="false" customHeight="true" outlineLevel="0" collapsed="false">
      <c r="A1167" s="6" t="n">
        <f aca="false">1_Data_EDA!O1168</f>
        <v>1</v>
      </c>
      <c r="B1167" s="6" t="n">
        <f aca="false">1_Data_EDA!H1168</f>
        <v>4</v>
      </c>
      <c r="C1167" s="7" t="n">
        <f aca="false">1_Data_EDA!I1168</f>
        <v>293.0400085</v>
      </c>
      <c r="D1167" s="6" t="n">
        <f aca="false">1_Data_EDA!J1168</f>
        <v>1</v>
      </c>
      <c r="E1167" s="7" t="n">
        <f aca="false">1_Data_EDA!K1168</f>
        <v>293.0400085</v>
      </c>
      <c r="F1167" s="7" t="n">
        <f aca="false">1_Data_EDA!L1168</f>
        <v>0</v>
      </c>
      <c r="G1167" s="8" t="n">
        <f aca="false">1_Data_EDA!M1168</f>
        <v>0</v>
      </c>
      <c r="H1167" s="6" t="n">
        <f aca="false">IF(1_Data_EDA!B1168="First Class",1,0)</f>
        <v>0</v>
      </c>
      <c r="I1167" s="6" t="n">
        <f aca="false">IF(1_Data_EDA!B1168="Second Class",1,0)</f>
        <v>0</v>
      </c>
      <c r="J1167" s="6" t="n">
        <f aca="false">IF(1_Data_EDA!B1168="Same Day",1,0)</f>
        <v>0</v>
      </c>
      <c r="K1167" s="6" t="n">
        <f aca="false">IF(1_Data_EDA!C1168="Corporate",1,0)</f>
        <v>0</v>
      </c>
      <c r="L1167" s="6" t="n">
        <f aca="false">IF(1_Data_EDA!C1168="Home Office",1,0)</f>
        <v>0</v>
      </c>
      <c r="M1167" s="6" t="n">
        <f aca="false">IF(1_Data_EDA!D1168="Europe",1,0)</f>
        <v>0</v>
      </c>
      <c r="N1167" s="6" t="n">
        <f aca="false">IF(1_Data_EDA!D1168="LATAM",1,0)</f>
        <v>0</v>
      </c>
      <c r="O1167" s="6" t="n">
        <f aca="false">IF(1_Data_EDA!D1168="Pacific Asia",1,0)</f>
        <v>1</v>
      </c>
      <c r="P1167" s="6" t="n">
        <f aca="false">IF(1_Data_EDA!D1168="USCA",1,0)</f>
        <v>0</v>
      </c>
      <c r="Q1167" s="6" t="n">
        <f aca="false">IF(C1167&gt;MEDIAN(C$5:C$8004),1,0)</f>
        <v>1</v>
      </c>
      <c r="R1167" s="6" t="n">
        <f aca="false">IF(D1167&gt;2,1,0)</f>
        <v>0</v>
      </c>
    </row>
    <row r="1168" customFormat="false" ht="15" hidden="false" customHeight="true" outlineLevel="0" collapsed="false">
      <c r="A1168" s="6" t="n">
        <f aca="false">1_Data_EDA!O1169</f>
        <v>1</v>
      </c>
      <c r="B1168" s="6" t="n">
        <f aca="false">1_Data_EDA!H1169</f>
        <v>2</v>
      </c>
      <c r="C1168" s="7" t="n">
        <f aca="false">1_Data_EDA!I1169</f>
        <v>59.99000168</v>
      </c>
      <c r="D1168" s="6" t="n">
        <f aca="false">1_Data_EDA!J1169</f>
        <v>4</v>
      </c>
      <c r="E1168" s="7" t="n">
        <f aca="false">1_Data_EDA!K1169</f>
        <v>239.9600067</v>
      </c>
      <c r="F1168" s="7" t="n">
        <f aca="false">1_Data_EDA!L1169</f>
        <v>4.800000191</v>
      </c>
      <c r="G1168" s="8" t="n">
        <f aca="false">1_Data_EDA!M1169</f>
        <v>0.02</v>
      </c>
      <c r="H1168" s="6" t="n">
        <f aca="false">IF(1_Data_EDA!B1169="First Class",1,0)</f>
        <v>0</v>
      </c>
      <c r="I1168" s="6" t="n">
        <f aca="false">IF(1_Data_EDA!B1169="Second Class",1,0)</f>
        <v>1</v>
      </c>
      <c r="J1168" s="6" t="n">
        <f aca="false">IF(1_Data_EDA!B1169="Same Day",1,0)</f>
        <v>0</v>
      </c>
      <c r="K1168" s="6" t="n">
        <f aca="false">IF(1_Data_EDA!C1169="Corporate",1,0)</f>
        <v>0</v>
      </c>
      <c r="L1168" s="6" t="n">
        <f aca="false">IF(1_Data_EDA!C1169="Home Office",1,0)</f>
        <v>0</v>
      </c>
      <c r="M1168" s="6" t="n">
        <f aca="false">IF(1_Data_EDA!D1169="Europe",1,0)</f>
        <v>0</v>
      </c>
      <c r="N1168" s="6" t="n">
        <f aca="false">IF(1_Data_EDA!D1169="LATAM",1,0)</f>
        <v>0</v>
      </c>
      <c r="O1168" s="6" t="n">
        <f aca="false">IF(1_Data_EDA!D1169="Pacific Asia",1,0)</f>
        <v>0</v>
      </c>
      <c r="P1168" s="6" t="n">
        <f aca="false">IF(1_Data_EDA!D1169="USCA",1,0)</f>
        <v>1</v>
      </c>
      <c r="Q1168" s="6" t="n">
        <f aca="false">IF(C1168&gt;MEDIAN(C$5:C$8004),1,0)</f>
        <v>0</v>
      </c>
      <c r="R1168" s="6" t="n">
        <f aca="false">IF(D1168&gt;2,1,0)</f>
        <v>1</v>
      </c>
    </row>
    <row r="1169" customFormat="false" ht="15" hidden="false" customHeight="true" outlineLevel="0" collapsed="false">
      <c r="A1169" s="6" t="n">
        <f aca="false">1_Data_EDA!O1170</f>
        <v>1</v>
      </c>
      <c r="B1169" s="6" t="n">
        <f aca="false">1_Data_EDA!H1170</f>
        <v>4</v>
      </c>
      <c r="C1169" s="7" t="n">
        <f aca="false">1_Data_EDA!I1170</f>
        <v>39.99000168</v>
      </c>
      <c r="D1169" s="6" t="n">
        <f aca="false">1_Data_EDA!J1170</f>
        <v>2</v>
      </c>
      <c r="E1169" s="7" t="n">
        <f aca="false">1_Data_EDA!K1170</f>
        <v>79.98000336</v>
      </c>
      <c r="F1169" s="7" t="n">
        <f aca="false">1_Data_EDA!L1170</f>
        <v>8</v>
      </c>
      <c r="G1169" s="8" t="n">
        <f aca="false">1_Data_EDA!M1170</f>
        <v>0.100000001</v>
      </c>
      <c r="H1169" s="6" t="n">
        <f aca="false">IF(1_Data_EDA!B1170="First Class",1,0)</f>
        <v>0</v>
      </c>
      <c r="I1169" s="6" t="n">
        <f aca="false">IF(1_Data_EDA!B1170="Second Class",1,0)</f>
        <v>0</v>
      </c>
      <c r="J1169" s="6" t="n">
        <f aca="false">IF(1_Data_EDA!B1170="Same Day",1,0)</f>
        <v>0</v>
      </c>
      <c r="K1169" s="6" t="n">
        <f aca="false">IF(1_Data_EDA!C1170="Corporate",1,0)</f>
        <v>0</v>
      </c>
      <c r="L1169" s="6" t="n">
        <f aca="false">IF(1_Data_EDA!C1170="Home Office",1,0)</f>
        <v>1</v>
      </c>
      <c r="M1169" s="6" t="n">
        <f aca="false">IF(1_Data_EDA!D1170="Europe",1,0)</f>
        <v>1</v>
      </c>
      <c r="N1169" s="6" t="n">
        <f aca="false">IF(1_Data_EDA!D1170="LATAM",1,0)</f>
        <v>0</v>
      </c>
      <c r="O1169" s="6" t="n">
        <f aca="false">IF(1_Data_EDA!D1170="Pacific Asia",1,0)</f>
        <v>0</v>
      </c>
      <c r="P1169" s="6" t="n">
        <f aca="false">IF(1_Data_EDA!D1170="USCA",1,0)</f>
        <v>0</v>
      </c>
      <c r="Q1169" s="6" t="n">
        <f aca="false">IF(C1169&gt;MEDIAN(C$5:C$8004),1,0)</f>
        <v>0</v>
      </c>
      <c r="R1169" s="6" t="n">
        <f aca="false">IF(D1169&gt;2,1,0)</f>
        <v>0</v>
      </c>
    </row>
    <row r="1170" customFormat="false" ht="15" hidden="false" customHeight="true" outlineLevel="0" collapsed="false">
      <c r="A1170" s="6" t="n">
        <f aca="false">1_Data_EDA!O1171</f>
        <v>0</v>
      </c>
      <c r="B1170" s="6" t="n">
        <f aca="false">1_Data_EDA!H1171</f>
        <v>4</v>
      </c>
      <c r="C1170" s="7" t="n">
        <f aca="false">1_Data_EDA!I1171</f>
        <v>59.99000168</v>
      </c>
      <c r="D1170" s="6" t="n">
        <f aca="false">1_Data_EDA!J1171</f>
        <v>2</v>
      </c>
      <c r="E1170" s="7" t="n">
        <f aca="false">1_Data_EDA!K1171</f>
        <v>119.9800034</v>
      </c>
      <c r="F1170" s="7" t="n">
        <f aca="false">1_Data_EDA!L1171</f>
        <v>15.60000038</v>
      </c>
      <c r="G1170" s="8" t="n">
        <f aca="false">1_Data_EDA!M1171</f>
        <v>0.129999995</v>
      </c>
      <c r="H1170" s="6" t="n">
        <f aca="false">IF(1_Data_EDA!B1171="First Class",1,0)</f>
        <v>0</v>
      </c>
      <c r="I1170" s="6" t="n">
        <f aca="false">IF(1_Data_EDA!B1171="Second Class",1,0)</f>
        <v>0</v>
      </c>
      <c r="J1170" s="6" t="n">
        <f aca="false">IF(1_Data_EDA!B1171="Same Day",1,0)</f>
        <v>0</v>
      </c>
      <c r="K1170" s="6" t="n">
        <f aca="false">IF(1_Data_EDA!C1171="Corporate",1,0)</f>
        <v>0</v>
      </c>
      <c r="L1170" s="6" t="n">
        <f aca="false">IF(1_Data_EDA!C1171="Home Office",1,0)</f>
        <v>0</v>
      </c>
      <c r="M1170" s="6" t="n">
        <f aca="false">IF(1_Data_EDA!D1171="Europe",1,0)</f>
        <v>1</v>
      </c>
      <c r="N1170" s="6" t="n">
        <f aca="false">IF(1_Data_EDA!D1171="LATAM",1,0)</f>
        <v>0</v>
      </c>
      <c r="O1170" s="6" t="n">
        <f aca="false">IF(1_Data_EDA!D1171="Pacific Asia",1,0)</f>
        <v>0</v>
      </c>
      <c r="P1170" s="6" t="n">
        <f aca="false">IF(1_Data_EDA!D1171="USCA",1,0)</f>
        <v>0</v>
      </c>
      <c r="Q1170" s="6" t="n">
        <f aca="false">IF(C1170&gt;MEDIAN(C$5:C$8004),1,0)</f>
        <v>0</v>
      </c>
      <c r="R1170" s="6" t="n">
        <f aca="false">IF(D1170&gt;2,1,0)</f>
        <v>0</v>
      </c>
    </row>
    <row r="1171" customFormat="false" ht="15" hidden="false" customHeight="true" outlineLevel="0" collapsed="false">
      <c r="A1171" s="6" t="n">
        <f aca="false">1_Data_EDA!O1172</f>
        <v>1</v>
      </c>
      <c r="B1171" s="6" t="n">
        <f aca="false">1_Data_EDA!H1172</f>
        <v>1</v>
      </c>
      <c r="C1171" s="7" t="n">
        <f aca="false">1_Data_EDA!I1172</f>
        <v>399.980011</v>
      </c>
      <c r="D1171" s="6" t="n">
        <f aca="false">1_Data_EDA!J1172</f>
        <v>1</v>
      </c>
      <c r="E1171" s="7" t="n">
        <f aca="false">1_Data_EDA!K1172</f>
        <v>399.980011</v>
      </c>
      <c r="F1171" s="7" t="n">
        <f aca="false">1_Data_EDA!L1172</f>
        <v>72</v>
      </c>
      <c r="G1171" s="8" t="n">
        <f aca="false">1_Data_EDA!M1172</f>
        <v>0.180000007</v>
      </c>
      <c r="H1171" s="6" t="n">
        <f aca="false">IF(1_Data_EDA!B1172="First Class",1,0)</f>
        <v>1</v>
      </c>
      <c r="I1171" s="6" t="n">
        <f aca="false">IF(1_Data_EDA!B1172="Second Class",1,0)</f>
        <v>0</v>
      </c>
      <c r="J1171" s="6" t="n">
        <f aca="false">IF(1_Data_EDA!B1172="Same Day",1,0)</f>
        <v>0</v>
      </c>
      <c r="K1171" s="6" t="n">
        <f aca="false">IF(1_Data_EDA!C1172="Corporate",1,0)</f>
        <v>0</v>
      </c>
      <c r="L1171" s="6" t="n">
        <f aca="false">IF(1_Data_EDA!C1172="Home Office",1,0)</f>
        <v>0</v>
      </c>
      <c r="M1171" s="6" t="n">
        <f aca="false">IF(1_Data_EDA!D1172="Europe",1,0)</f>
        <v>0</v>
      </c>
      <c r="N1171" s="6" t="n">
        <f aca="false">IF(1_Data_EDA!D1172="LATAM",1,0)</f>
        <v>0</v>
      </c>
      <c r="O1171" s="6" t="n">
        <f aca="false">IF(1_Data_EDA!D1172="Pacific Asia",1,0)</f>
        <v>0</v>
      </c>
      <c r="P1171" s="6" t="n">
        <f aca="false">IF(1_Data_EDA!D1172="USCA",1,0)</f>
        <v>1</v>
      </c>
      <c r="Q1171" s="6" t="n">
        <f aca="false">IF(C1171&gt;MEDIAN(C$5:C$8004),1,0)</f>
        <v>1</v>
      </c>
      <c r="R1171" s="6" t="n">
        <f aca="false">IF(D1171&gt;2,1,0)</f>
        <v>0</v>
      </c>
    </row>
    <row r="1172" customFormat="false" ht="15" hidden="false" customHeight="true" outlineLevel="0" collapsed="false">
      <c r="A1172" s="6" t="n">
        <f aca="false">1_Data_EDA!O1173</f>
        <v>0</v>
      </c>
      <c r="B1172" s="6" t="n">
        <f aca="false">1_Data_EDA!H1173</f>
        <v>4</v>
      </c>
      <c r="C1172" s="7" t="n">
        <f aca="false">1_Data_EDA!I1173</f>
        <v>50</v>
      </c>
      <c r="D1172" s="6" t="n">
        <f aca="false">1_Data_EDA!J1173</f>
        <v>2</v>
      </c>
      <c r="E1172" s="7" t="n">
        <f aca="false">1_Data_EDA!K1173</f>
        <v>100</v>
      </c>
      <c r="F1172" s="7" t="n">
        <f aca="false">1_Data_EDA!L1173</f>
        <v>5.5</v>
      </c>
      <c r="G1172" s="8" t="n">
        <f aca="false">1_Data_EDA!M1173</f>
        <v>0.059999999</v>
      </c>
      <c r="H1172" s="6" t="n">
        <f aca="false">IF(1_Data_EDA!B1173="First Class",1,0)</f>
        <v>0</v>
      </c>
      <c r="I1172" s="6" t="n">
        <f aca="false">IF(1_Data_EDA!B1173="Second Class",1,0)</f>
        <v>0</v>
      </c>
      <c r="J1172" s="6" t="n">
        <f aca="false">IF(1_Data_EDA!B1173="Same Day",1,0)</f>
        <v>0</v>
      </c>
      <c r="K1172" s="6" t="n">
        <f aca="false">IF(1_Data_EDA!C1173="Corporate",1,0)</f>
        <v>0</v>
      </c>
      <c r="L1172" s="6" t="n">
        <f aca="false">IF(1_Data_EDA!C1173="Home Office",1,0)</f>
        <v>0</v>
      </c>
      <c r="M1172" s="6" t="n">
        <f aca="false">IF(1_Data_EDA!D1173="Europe",1,0)</f>
        <v>0</v>
      </c>
      <c r="N1172" s="6" t="n">
        <f aca="false">IF(1_Data_EDA!D1173="LATAM",1,0)</f>
        <v>0</v>
      </c>
      <c r="O1172" s="6" t="n">
        <f aca="false">IF(1_Data_EDA!D1173="Pacific Asia",1,0)</f>
        <v>0</v>
      </c>
      <c r="P1172" s="6" t="n">
        <f aca="false">IF(1_Data_EDA!D1173="USCA",1,0)</f>
        <v>0</v>
      </c>
      <c r="Q1172" s="6" t="n">
        <f aca="false">IF(C1172&gt;MEDIAN(C$5:C$8004),1,0)</f>
        <v>0</v>
      </c>
      <c r="R1172" s="6" t="n">
        <f aca="false">IF(D1172&gt;2,1,0)</f>
        <v>0</v>
      </c>
    </row>
    <row r="1173" customFormat="false" ht="15" hidden="false" customHeight="true" outlineLevel="0" collapsed="false">
      <c r="A1173" s="6" t="n">
        <f aca="false">1_Data_EDA!O1174</f>
        <v>0</v>
      </c>
      <c r="B1173" s="6" t="n">
        <f aca="false">1_Data_EDA!H1174</f>
        <v>4</v>
      </c>
      <c r="C1173" s="7" t="n">
        <f aca="false">1_Data_EDA!I1174</f>
        <v>215.8200073</v>
      </c>
      <c r="D1173" s="6" t="n">
        <f aca="false">1_Data_EDA!J1174</f>
        <v>1</v>
      </c>
      <c r="E1173" s="7" t="n">
        <f aca="false">1_Data_EDA!K1174</f>
        <v>215.8200073</v>
      </c>
      <c r="F1173" s="7" t="n">
        <f aca="false">1_Data_EDA!L1174</f>
        <v>34.52999878</v>
      </c>
      <c r="G1173" s="8" t="n">
        <f aca="false">1_Data_EDA!M1174</f>
        <v>0.159999996</v>
      </c>
      <c r="H1173" s="6" t="n">
        <f aca="false">IF(1_Data_EDA!B1174="First Class",1,0)</f>
        <v>0</v>
      </c>
      <c r="I1173" s="6" t="n">
        <f aca="false">IF(1_Data_EDA!B1174="Second Class",1,0)</f>
        <v>0</v>
      </c>
      <c r="J1173" s="6" t="n">
        <f aca="false">IF(1_Data_EDA!B1174="Same Day",1,0)</f>
        <v>0</v>
      </c>
      <c r="K1173" s="6" t="n">
        <f aca="false">IF(1_Data_EDA!C1174="Corporate",1,0)</f>
        <v>0</v>
      </c>
      <c r="L1173" s="6" t="n">
        <f aca="false">IF(1_Data_EDA!C1174="Home Office",1,0)</f>
        <v>1</v>
      </c>
      <c r="M1173" s="6" t="n">
        <f aca="false">IF(1_Data_EDA!D1174="Europe",1,0)</f>
        <v>0</v>
      </c>
      <c r="N1173" s="6" t="n">
        <f aca="false">IF(1_Data_EDA!D1174="LATAM",1,0)</f>
        <v>0</v>
      </c>
      <c r="O1173" s="6" t="n">
        <f aca="false">IF(1_Data_EDA!D1174="Pacific Asia",1,0)</f>
        <v>1</v>
      </c>
      <c r="P1173" s="6" t="n">
        <f aca="false">IF(1_Data_EDA!D1174="USCA",1,0)</f>
        <v>0</v>
      </c>
      <c r="Q1173" s="6" t="n">
        <f aca="false">IF(C1173&gt;MEDIAN(C$5:C$8004),1,0)</f>
        <v>1</v>
      </c>
      <c r="R1173" s="6" t="n">
        <f aca="false">IF(D1173&gt;2,1,0)</f>
        <v>0</v>
      </c>
    </row>
    <row r="1174" customFormat="false" ht="15" hidden="false" customHeight="true" outlineLevel="0" collapsed="false">
      <c r="A1174" s="6" t="n">
        <f aca="false">1_Data_EDA!O1175</f>
        <v>1</v>
      </c>
      <c r="B1174" s="6" t="n">
        <f aca="false">1_Data_EDA!H1175</f>
        <v>1</v>
      </c>
      <c r="C1174" s="7" t="n">
        <f aca="false">1_Data_EDA!I1175</f>
        <v>19.98999977</v>
      </c>
      <c r="D1174" s="6" t="n">
        <f aca="false">1_Data_EDA!J1175</f>
        <v>4</v>
      </c>
      <c r="E1174" s="7" t="n">
        <f aca="false">1_Data_EDA!K1175</f>
        <v>79.95999908</v>
      </c>
      <c r="F1174" s="7" t="n">
        <f aca="false">1_Data_EDA!L1175</f>
        <v>14.39000034</v>
      </c>
      <c r="G1174" s="8" t="n">
        <f aca="false">1_Data_EDA!M1175</f>
        <v>0.180000007</v>
      </c>
      <c r="H1174" s="6" t="n">
        <f aca="false">IF(1_Data_EDA!B1175="First Class",1,0)</f>
        <v>1</v>
      </c>
      <c r="I1174" s="6" t="n">
        <f aca="false">IF(1_Data_EDA!B1175="Second Class",1,0)</f>
        <v>0</v>
      </c>
      <c r="J1174" s="6" t="n">
        <f aca="false">IF(1_Data_EDA!B1175="Same Day",1,0)</f>
        <v>0</v>
      </c>
      <c r="K1174" s="6" t="n">
        <f aca="false">IF(1_Data_EDA!C1175="Corporate",1,0)</f>
        <v>0</v>
      </c>
      <c r="L1174" s="6" t="n">
        <f aca="false">IF(1_Data_EDA!C1175="Home Office",1,0)</f>
        <v>0</v>
      </c>
      <c r="M1174" s="6" t="n">
        <f aca="false">IF(1_Data_EDA!D1175="Europe",1,0)</f>
        <v>1</v>
      </c>
      <c r="N1174" s="6" t="n">
        <f aca="false">IF(1_Data_EDA!D1175="LATAM",1,0)</f>
        <v>0</v>
      </c>
      <c r="O1174" s="6" t="n">
        <f aca="false">IF(1_Data_EDA!D1175="Pacific Asia",1,0)</f>
        <v>0</v>
      </c>
      <c r="P1174" s="6" t="n">
        <f aca="false">IF(1_Data_EDA!D1175="USCA",1,0)</f>
        <v>0</v>
      </c>
      <c r="Q1174" s="6" t="n">
        <f aca="false">IF(C1174&gt;MEDIAN(C$5:C$8004),1,0)</f>
        <v>0</v>
      </c>
      <c r="R1174" s="6" t="n">
        <f aca="false">IF(D1174&gt;2,1,0)</f>
        <v>1</v>
      </c>
    </row>
    <row r="1175" customFormat="false" ht="15" hidden="false" customHeight="true" outlineLevel="0" collapsed="false">
      <c r="A1175" s="6" t="n">
        <f aca="false">1_Data_EDA!O1176</f>
        <v>1</v>
      </c>
      <c r="B1175" s="6" t="n">
        <f aca="false">1_Data_EDA!H1176</f>
        <v>2</v>
      </c>
      <c r="C1175" s="7" t="n">
        <f aca="false">1_Data_EDA!I1176</f>
        <v>199.9900055</v>
      </c>
      <c r="D1175" s="6" t="n">
        <f aca="false">1_Data_EDA!J1176</f>
        <v>1</v>
      </c>
      <c r="E1175" s="7" t="n">
        <f aca="false">1_Data_EDA!K1176</f>
        <v>199.9900055</v>
      </c>
      <c r="F1175" s="7" t="n">
        <f aca="false">1_Data_EDA!L1176</f>
        <v>4</v>
      </c>
      <c r="G1175" s="8" t="n">
        <f aca="false">1_Data_EDA!M1176</f>
        <v>0.02</v>
      </c>
      <c r="H1175" s="6" t="n">
        <f aca="false">IF(1_Data_EDA!B1176="First Class",1,0)</f>
        <v>0</v>
      </c>
      <c r="I1175" s="6" t="n">
        <f aca="false">IF(1_Data_EDA!B1176="Second Class",1,0)</f>
        <v>1</v>
      </c>
      <c r="J1175" s="6" t="n">
        <f aca="false">IF(1_Data_EDA!B1176="Same Day",1,0)</f>
        <v>0</v>
      </c>
      <c r="K1175" s="6" t="n">
        <f aca="false">IF(1_Data_EDA!C1176="Corporate",1,0)</f>
        <v>1</v>
      </c>
      <c r="L1175" s="6" t="n">
        <f aca="false">IF(1_Data_EDA!C1176="Home Office",1,0)</f>
        <v>0</v>
      </c>
      <c r="M1175" s="6" t="n">
        <f aca="false">IF(1_Data_EDA!D1176="Europe",1,0)</f>
        <v>0</v>
      </c>
      <c r="N1175" s="6" t="n">
        <f aca="false">IF(1_Data_EDA!D1176="LATAM",1,0)</f>
        <v>0</v>
      </c>
      <c r="O1175" s="6" t="n">
        <f aca="false">IF(1_Data_EDA!D1176="Pacific Asia",1,0)</f>
        <v>1</v>
      </c>
      <c r="P1175" s="6" t="n">
        <f aca="false">IF(1_Data_EDA!D1176="USCA",1,0)</f>
        <v>0</v>
      </c>
      <c r="Q1175" s="6" t="n">
        <f aca="false">IF(C1175&gt;MEDIAN(C$5:C$8004),1,0)</f>
        <v>1</v>
      </c>
      <c r="R1175" s="6" t="n">
        <f aca="false">IF(D1175&gt;2,1,0)</f>
        <v>0</v>
      </c>
    </row>
    <row r="1176" customFormat="false" ht="15" hidden="false" customHeight="true" outlineLevel="0" collapsed="false">
      <c r="A1176" s="6" t="n">
        <f aca="false">1_Data_EDA!O1177</f>
        <v>1</v>
      </c>
      <c r="B1176" s="6" t="n">
        <f aca="false">1_Data_EDA!H1177</f>
        <v>4</v>
      </c>
      <c r="C1176" s="7" t="n">
        <f aca="false">1_Data_EDA!I1177</f>
        <v>399.980011</v>
      </c>
      <c r="D1176" s="6" t="n">
        <f aca="false">1_Data_EDA!J1177</f>
        <v>1</v>
      </c>
      <c r="E1176" s="7" t="n">
        <f aca="false">1_Data_EDA!K1177</f>
        <v>399.980011</v>
      </c>
      <c r="F1176" s="7" t="n">
        <f aca="false">1_Data_EDA!L1177</f>
        <v>64</v>
      </c>
      <c r="G1176" s="8" t="n">
        <f aca="false">1_Data_EDA!M1177</f>
        <v>0.159999996</v>
      </c>
      <c r="H1176" s="6" t="n">
        <f aca="false">IF(1_Data_EDA!B1177="First Class",1,0)</f>
        <v>0</v>
      </c>
      <c r="I1176" s="6" t="n">
        <f aca="false">IF(1_Data_EDA!B1177="Second Class",1,0)</f>
        <v>0</v>
      </c>
      <c r="J1176" s="6" t="n">
        <f aca="false">IF(1_Data_EDA!B1177="Same Day",1,0)</f>
        <v>0</v>
      </c>
      <c r="K1176" s="6" t="n">
        <f aca="false">IF(1_Data_EDA!C1177="Corporate",1,0)</f>
        <v>0</v>
      </c>
      <c r="L1176" s="6" t="n">
        <f aca="false">IF(1_Data_EDA!C1177="Home Office",1,0)</f>
        <v>0</v>
      </c>
      <c r="M1176" s="6" t="n">
        <f aca="false">IF(1_Data_EDA!D1177="Europe",1,0)</f>
        <v>0</v>
      </c>
      <c r="N1176" s="6" t="n">
        <f aca="false">IF(1_Data_EDA!D1177="LATAM",1,0)</f>
        <v>0</v>
      </c>
      <c r="O1176" s="6" t="n">
        <f aca="false">IF(1_Data_EDA!D1177="Pacific Asia",1,0)</f>
        <v>0</v>
      </c>
      <c r="P1176" s="6" t="n">
        <f aca="false">IF(1_Data_EDA!D1177="USCA",1,0)</f>
        <v>0</v>
      </c>
      <c r="Q1176" s="6" t="n">
        <f aca="false">IF(C1176&gt;MEDIAN(C$5:C$8004),1,0)</f>
        <v>1</v>
      </c>
      <c r="R1176" s="6" t="n">
        <f aca="false">IF(D1176&gt;2,1,0)</f>
        <v>0</v>
      </c>
    </row>
    <row r="1177" customFormat="false" ht="15" hidden="false" customHeight="true" outlineLevel="0" collapsed="false">
      <c r="A1177" s="6" t="n">
        <f aca="false">1_Data_EDA!O1178</f>
        <v>0</v>
      </c>
      <c r="B1177" s="6" t="n">
        <f aca="false">1_Data_EDA!H1178</f>
        <v>4</v>
      </c>
      <c r="C1177" s="7" t="n">
        <f aca="false">1_Data_EDA!I1178</f>
        <v>19.98999977</v>
      </c>
      <c r="D1177" s="6" t="n">
        <f aca="false">1_Data_EDA!J1178</f>
        <v>4</v>
      </c>
      <c r="E1177" s="7" t="n">
        <f aca="false">1_Data_EDA!K1178</f>
        <v>79.95999908</v>
      </c>
      <c r="F1177" s="7" t="n">
        <f aca="false">1_Data_EDA!L1178</f>
        <v>3.200000048</v>
      </c>
      <c r="G1177" s="8" t="n">
        <f aca="false">1_Data_EDA!M1178</f>
        <v>0.039999999</v>
      </c>
      <c r="H1177" s="6" t="n">
        <f aca="false">IF(1_Data_EDA!B1178="First Class",1,0)</f>
        <v>0</v>
      </c>
      <c r="I1177" s="6" t="n">
        <f aca="false">IF(1_Data_EDA!B1178="Second Class",1,0)</f>
        <v>0</v>
      </c>
      <c r="J1177" s="6" t="n">
        <f aca="false">IF(1_Data_EDA!B1178="Same Day",1,0)</f>
        <v>0</v>
      </c>
      <c r="K1177" s="6" t="n">
        <f aca="false">IF(1_Data_EDA!C1178="Corporate",1,0)</f>
        <v>1</v>
      </c>
      <c r="L1177" s="6" t="n">
        <f aca="false">IF(1_Data_EDA!C1178="Home Office",1,0)</f>
        <v>0</v>
      </c>
      <c r="M1177" s="6" t="n">
        <f aca="false">IF(1_Data_EDA!D1178="Europe",1,0)</f>
        <v>0</v>
      </c>
      <c r="N1177" s="6" t="n">
        <f aca="false">IF(1_Data_EDA!D1178="LATAM",1,0)</f>
        <v>0</v>
      </c>
      <c r="O1177" s="6" t="n">
        <f aca="false">IF(1_Data_EDA!D1178="Pacific Asia",1,0)</f>
        <v>0</v>
      </c>
      <c r="P1177" s="6" t="n">
        <f aca="false">IF(1_Data_EDA!D1178="USCA",1,0)</f>
        <v>1</v>
      </c>
      <c r="Q1177" s="6" t="n">
        <f aca="false">IF(C1177&gt;MEDIAN(C$5:C$8004),1,0)</f>
        <v>0</v>
      </c>
      <c r="R1177" s="6" t="n">
        <f aca="false">IF(D1177&gt;2,1,0)</f>
        <v>1</v>
      </c>
    </row>
    <row r="1178" customFormat="false" ht="15" hidden="false" customHeight="true" outlineLevel="0" collapsed="false">
      <c r="A1178" s="6" t="n">
        <f aca="false">1_Data_EDA!O1179</f>
        <v>0</v>
      </c>
      <c r="B1178" s="6" t="n">
        <f aca="false">1_Data_EDA!H1179</f>
        <v>4</v>
      </c>
      <c r="C1178" s="7" t="n">
        <f aca="false">1_Data_EDA!I1179</f>
        <v>50</v>
      </c>
      <c r="D1178" s="6" t="n">
        <f aca="false">1_Data_EDA!J1179</f>
        <v>5</v>
      </c>
      <c r="E1178" s="7" t="n">
        <f aca="false">1_Data_EDA!K1179</f>
        <v>250</v>
      </c>
      <c r="F1178" s="7" t="n">
        <f aca="false">1_Data_EDA!L1179</f>
        <v>10</v>
      </c>
      <c r="G1178" s="8" t="n">
        <f aca="false">1_Data_EDA!M1179</f>
        <v>0.039999999</v>
      </c>
      <c r="H1178" s="6" t="n">
        <f aca="false">IF(1_Data_EDA!B1179="First Class",1,0)</f>
        <v>0</v>
      </c>
      <c r="I1178" s="6" t="n">
        <f aca="false">IF(1_Data_EDA!B1179="Second Class",1,0)</f>
        <v>0</v>
      </c>
      <c r="J1178" s="6" t="n">
        <f aca="false">IF(1_Data_EDA!B1179="Same Day",1,0)</f>
        <v>0</v>
      </c>
      <c r="K1178" s="6" t="n">
        <f aca="false">IF(1_Data_EDA!C1179="Corporate",1,0)</f>
        <v>0</v>
      </c>
      <c r="L1178" s="6" t="n">
        <f aca="false">IF(1_Data_EDA!C1179="Home Office",1,0)</f>
        <v>0</v>
      </c>
      <c r="M1178" s="6" t="n">
        <f aca="false">IF(1_Data_EDA!D1179="Europe",1,0)</f>
        <v>1</v>
      </c>
      <c r="N1178" s="6" t="n">
        <f aca="false">IF(1_Data_EDA!D1179="LATAM",1,0)</f>
        <v>0</v>
      </c>
      <c r="O1178" s="6" t="n">
        <f aca="false">IF(1_Data_EDA!D1179="Pacific Asia",1,0)</f>
        <v>0</v>
      </c>
      <c r="P1178" s="6" t="n">
        <f aca="false">IF(1_Data_EDA!D1179="USCA",1,0)</f>
        <v>0</v>
      </c>
      <c r="Q1178" s="6" t="n">
        <f aca="false">IF(C1178&gt;MEDIAN(C$5:C$8004),1,0)</f>
        <v>0</v>
      </c>
      <c r="R1178" s="6" t="n">
        <f aca="false">IF(D1178&gt;2,1,0)</f>
        <v>1</v>
      </c>
    </row>
    <row r="1179" customFormat="false" ht="15" hidden="false" customHeight="true" outlineLevel="0" collapsed="false">
      <c r="A1179" s="6" t="n">
        <f aca="false">1_Data_EDA!O1180</f>
        <v>1</v>
      </c>
      <c r="B1179" s="6" t="n">
        <f aca="false">1_Data_EDA!H1180</f>
        <v>1</v>
      </c>
      <c r="C1179" s="7" t="n">
        <f aca="false">1_Data_EDA!I1180</f>
        <v>59.99000168</v>
      </c>
      <c r="D1179" s="6" t="n">
        <f aca="false">1_Data_EDA!J1180</f>
        <v>3</v>
      </c>
      <c r="E1179" s="7" t="n">
        <f aca="false">1_Data_EDA!K1180</f>
        <v>179.9700012</v>
      </c>
      <c r="F1179" s="7" t="n">
        <f aca="false">1_Data_EDA!L1180</f>
        <v>16.20000076</v>
      </c>
      <c r="G1179" s="8" t="n">
        <f aca="false">1_Data_EDA!M1180</f>
        <v>0.090000004</v>
      </c>
      <c r="H1179" s="6" t="n">
        <f aca="false">IF(1_Data_EDA!B1180="First Class",1,0)</f>
        <v>1</v>
      </c>
      <c r="I1179" s="6" t="n">
        <f aca="false">IF(1_Data_EDA!B1180="Second Class",1,0)</f>
        <v>0</v>
      </c>
      <c r="J1179" s="6" t="n">
        <f aca="false">IF(1_Data_EDA!B1180="Same Day",1,0)</f>
        <v>0</v>
      </c>
      <c r="K1179" s="6" t="n">
        <f aca="false">IF(1_Data_EDA!C1180="Corporate",1,0)</f>
        <v>0</v>
      </c>
      <c r="L1179" s="6" t="n">
        <f aca="false">IF(1_Data_EDA!C1180="Home Office",1,0)</f>
        <v>0</v>
      </c>
      <c r="M1179" s="6" t="n">
        <f aca="false">IF(1_Data_EDA!D1180="Europe",1,0)</f>
        <v>0</v>
      </c>
      <c r="N1179" s="6" t="n">
        <f aca="false">IF(1_Data_EDA!D1180="LATAM",1,0)</f>
        <v>0</v>
      </c>
      <c r="O1179" s="6" t="n">
        <f aca="false">IF(1_Data_EDA!D1180="Pacific Asia",1,0)</f>
        <v>1</v>
      </c>
      <c r="P1179" s="6" t="n">
        <f aca="false">IF(1_Data_EDA!D1180="USCA",1,0)</f>
        <v>0</v>
      </c>
      <c r="Q1179" s="6" t="n">
        <f aca="false">IF(C1179&gt;MEDIAN(C$5:C$8004),1,0)</f>
        <v>0</v>
      </c>
      <c r="R1179" s="6" t="n">
        <f aca="false">IF(D1179&gt;2,1,0)</f>
        <v>1</v>
      </c>
    </row>
    <row r="1180" customFormat="false" ht="15" hidden="false" customHeight="true" outlineLevel="0" collapsed="false">
      <c r="A1180" s="6" t="n">
        <f aca="false">1_Data_EDA!O1181</f>
        <v>1</v>
      </c>
      <c r="B1180" s="6" t="n">
        <f aca="false">1_Data_EDA!H1181</f>
        <v>1</v>
      </c>
      <c r="C1180" s="7" t="n">
        <f aca="false">1_Data_EDA!I1181</f>
        <v>49.97999954</v>
      </c>
      <c r="D1180" s="6" t="n">
        <f aca="false">1_Data_EDA!J1181</f>
        <v>5</v>
      </c>
      <c r="E1180" s="7" t="n">
        <f aca="false">1_Data_EDA!K1181</f>
        <v>249.8999939</v>
      </c>
      <c r="F1180" s="7" t="n">
        <f aca="false">1_Data_EDA!L1181</f>
        <v>29.98999977</v>
      </c>
      <c r="G1180" s="8" t="n">
        <f aca="false">1_Data_EDA!M1181</f>
        <v>0.119999997</v>
      </c>
      <c r="H1180" s="6" t="n">
        <f aca="false">IF(1_Data_EDA!B1181="First Class",1,0)</f>
        <v>1</v>
      </c>
      <c r="I1180" s="6" t="n">
        <f aca="false">IF(1_Data_EDA!B1181="Second Class",1,0)</f>
        <v>0</v>
      </c>
      <c r="J1180" s="6" t="n">
        <f aca="false">IF(1_Data_EDA!B1181="Same Day",1,0)</f>
        <v>0</v>
      </c>
      <c r="K1180" s="6" t="n">
        <f aca="false">IF(1_Data_EDA!C1181="Corporate",1,0)</f>
        <v>0</v>
      </c>
      <c r="L1180" s="6" t="n">
        <f aca="false">IF(1_Data_EDA!C1181="Home Office",1,0)</f>
        <v>0</v>
      </c>
      <c r="M1180" s="6" t="n">
        <f aca="false">IF(1_Data_EDA!D1181="Europe",1,0)</f>
        <v>0</v>
      </c>
      <c r="N1180" s="6" t="n">
        <f aca="false">IF(1_Data_EDA!D1181="LATAM",1,0)</f>
        <v>0</v>
      </c>
      <c r="O1180" s="6" t="n">
        <f aca="false">IF(1_Data_EDA!D1181="Pacific Asia",1,0)</f>
        <v>1</v>
      </c>
      <c r="P1180" s="6" t="n">
        <f aca="false">IF(1_Data_EDA!D1181="USCA",1,0)</f>
        <v>0</v>
      </c>
      <c r="Q1180" s="6" t="n">
        <f aca="false">IF(C1180&gt;MEDIAN(C$5:C$8004),1,0)</f>
        <v>0</v>
      </c>
      <c r="R1180" s="6" t="n">
        <f aca="false">IF(D1180&gt;2,1,0)</f>
        <v>1</v>
      </c>
    </row>
    <row r="1181" customFormat="false" ht="15" hidden="false" customHeight="true" outlineLevel="0" collapsed="false">
      <c r="A1181" s="6" t="n">
        <f aca="false">1_Data_EDA!O1182</f>
        <v>1</v>
      </c>
      <c r="B1181" s="6" t="n">
        <f aca="false">1_Data_EDA!H1182</f>
        <v>4</v>
      </c>
      <c r="C1181" s="7" t="n">
        <f aca="false">1_Data_EDA!I1182</f>
        <v>99.98999786</v>
      </c>
      <c r="D1181" s="6" t="n">
        <f aca="false">1_Data_EDA!J1182</f>
        <v>2</v>
      </c>
      <c r="E1181" s="7" t="n">
        <f aca="false">1_Data_EDA!K1182</f>
        <v>199.9799957</v>
      </c>
      <c r="F1181" s="7" t="n">
        <f aca="false">1_Data_EDA!L1182</f>
        <v>2</v>
      </c>
      <c r="G1181" s="8" t="n">
        <f aca="false">1_Data_EDA!M1182</f>
        <v>0.01</v>
      </c>
      <c r="H1181" s="6" t="n">
        <f aca="false">IF(1_Data_EDA!B1182="First Class",1,0)</f>
        <v>0</v>
      </c>
      <c r="I1181" s="6" t="n">
        <f aca="false">IF(1_Data_EDA!B1182="Second Class",1,0)</f>
        <v>0</v>
      </c>
      <c r="J1181" s="6" t="n">
        <f aca="false">IF(1_Data_EDA!B1182="Same Day",1,0)</f>
        <v>0</v>
      </c>
      <c r="K1181" s="6" t="n">
        <f aca="false">IF(1_Data_EDA!C1182="Corporate",1,0)</f>
        <v>1</v>
      </c>
      <c r="L1181" s="6" t="n">
        <f aca="false">IF(1_Data_EDA!C1182="Home Office",1,0)</f>
        <v>0</v>
      </c>
      <c r="M1181" s="6" t="n">
        <f aca="false">IF(1_Data_EDA!D1182="Europe",1,0)</f>
        <v>0</v>
      </c>
      <c r="N1181" s="6" t="n">
        <f aca="false">IF(1_Data_EDA!D1182="LATAM",1,0)</f>
        <v>0</v>
      </c>
      <c r="O1181" s="6" t="n">
        <f aca="false">IF(1_Data_EDA!D1182="Pacific Asia",1,0)</f>
        <v>0</v>
      </c>
      <c r="P1181" s="6" t="n">
        <f aca="false">IF(1_Data_EDA!D1182="USCA",1,0)</f>
        <v>1</v>
      </c>
      <c r="Q1181" s="6" t="n">
        <f aca="false">IF(C1181&gt;MEDIAN(C$5:C$8004),1,0)</f>
        <v>1</v>
      </c>
      <c r="R1181" s="6" t="n">
        <f aca="false">IF(D1181&gt;2,1,0)</f>
        <v>0</v>
      </c>
    </row>
    <row r="1182" customFormat="false" ht="15" hidden="false" customHeight="true" outlineLevel="0" collapsed="false">
      <c r="A1182" s="6" t="n">
        <f aca="false">1_Data_EDA!O1183</f>
        <v>0</v>
      </c>
      <c r="B1182" s="6" t="n">
        <f aca="false">1_Data_EDA!H1183</f>
        <v>4</v>
      </c>
      <c r="C1182" s="7" t="n">
        <f aca="false">1_Data_EDA!I1183</f>
        <v>49.97999954</v>
      </c>
      <c r="D1182" s="6" t="n">
        <f aca="false">1_Data_EDA!J1183</f>
        <v>5</v>
      </c>
      <c r="E1182" s="7" t="n">
        <f aca="false">1_Data_EDA!K1183</f>
        <v>249.8999939</v>
      </c>
      <c r="F1182" s="7" t="n">
        <f aca="false">1_Data_EDA!L1183</f>
        <v>12.5</v>
      </c>
      <c r="G1182" s="8" t="n">
        <f aca="false">1_Data_EDA!M1183</f>
        <v>0.050000001</v>
      </c>
      <c r="H1182" s="6" t="n">
        <f aca="false">IF(1_Data_EDA!B1183="First Class",1,0)</f>
        <v>0</v>
      </c>
      <c r="I1182" s="6" t="n">
        <f aca="false">IF(1_Data_EDA!B1183="Second Class",1,0)</f>
        <v>0</v>
      </c>
      <c r="J1182" s="6" t="n">
        <f aca="false">IF(1_Data_EDA!B1183="Same Day",1,0)</f>
        <v>0</v>
      </c>
      <c r="K1182" s="6" t="n">
        <f aca="false">IF(1_Data_EDA!C1183="Corporate",1,0)</f>
        <v>1</v>
      </c>
      <c r="L1182" s="6" t="n">
        <f aca="false">IF(1_Data_EDA!C1183="Home Office",1,0)</f>
        <v>0</v>
      </c>
      <c r="M1182" s="6" t="n">
        <f aca="false">IF(1_Data_EDA!D1183="Europe",1,0)</f>
        <v>0</v>
      </c>
      <c r="N1182" s="6" t="n">
        <f aca="false">IF(1_Data_EDA!D1183="LATAM",1,0)</f>
        <v>0</v>
      </c>
      <c r="O1182" s="6" t="n">
        <f aca="false">IF(1_Data_EDA!D1183="Pacific Asia",1,0)</f>
        <v>0</v>
      </c>
      <c r="P1182" s="6" t="n">
        <f aca="false">IF(1_Data_EDA!D1183="USCA",1,0)</f>
        <v>0</v>
      </c>
      <c r="Q1182" s="6" t="n">
        <f aca="false">IF(C1182&gt;MEDIAN(C$5:C$8004),1,0)</f>
        <v>0</v>
      </c>
      <c r="R1182" s="6" t="n">
        <f aca="false">IF(D1182&gt;2,1,0)</f>
        <v>1</v>
      </c>
    </row>
    <row r="1183" customFormat="false" ht="15" hidden="false" customHeight="true" outlineLevel="0" collapsed="false">
      <c r="A1183" s="6" t="n">
        <f aca="false">1_Data_EDA!O1184</f>
        <v>0</v>
      </c>
      <c r="B1183" s="6" t="n">
        <f aca="false">1_Data_EDA!H1184</f>
        <v>4</v>
      </c>
      <c r="C1183" s="7" t="n">
        <f aca="false">1_Data_EDA!I1184</f>
        <v>399.980011</v>
      </c>
      <c r="D1183" s="6" t="n">
        <f aca="false">1_Data_EDA!J1184</f>
        <v>1</v>
      </c>
      <c r="E1183" s="7" t="n">
        <f aca="false">1_Data_EDA!K1184</f>
        <v>399.980011</v>
      </c>
      <c r="F1183" s="7" t="n">
        <f aca="false">1_Data_EDA!L1184</f>
        <v>4</v>
      </c>
      <c r="G1183" s="8" t="n">
        <f aca="false">1_Data_EDA!M1184</f>
        <v>0.01</v>
      </c>
      <c r="H1183" s="6" t="n">
        <f aca="false">IF(1_Data_EDA!B1184="First Class",1,0)</f>
        <v>0</v>
      </c>
      <c r="I1183" s="6" t="n">
        <f aca="false">IF(1_Data_EDA!B1184="Second Class",1,0)</f>
        <v>0</v>
      </c>
      <c r="J1183" s="6" t="n">
        <f aca="false">IF(1_Data_EDA!B1184="Same Day",1,0)</f>
        <v>0</v>
      </c>
      <c r="K1183" s="6" t="n">
        <f aca="false">IF(1_Data_EDA!C1184="Corporate",1,0)</f>
        <v>0</v>
      </c>
      <c r="L1183" s="6" t="n">
        <f aca="false">IF(1_Data_EDA!C1184="Home Office",1,0)</f>
        <v>0</v>
      </c>
      <c r="M1183" s="6" t="n">
        <f aca="false">IF(1_Data_EDA!D1184="Europe",1,0)</f>
        <v>1</v>
      </c>
      <c r="N1183" s="6" t="n">
        <f aca="false">IF(1_Data_EDA!D1184="LATAM",1,0)</f>
        <v>0</v>
      </c>
      <c r="O1183" s="6" t="n">
        <f aca="false">IF(1_Data_EDA!D1184="Pacific Asia",1,0)</f>
        <v>0</v>
      </c>
      <c r="P1183" s="6" t="n">
        <f aca="false">IF(1_Data_EDA!D1184="USCA",1,0)</f>
        <v>0</v>
      </c>
      <c r="Q1183" s="6" t="n">
        <f aca="false">IF(C1183&gt;MEDIAN(C$5:C$8004),1,0)</f>
        <v>1</v>
      </c>
      <c r="R1183" s="6" t="n">
        <f aca="false">IF(D1183&gt;2,1,0)</f>
        <v>0</v>
      </c>
    </row>
    <row r="1184" customFormat="false" ht="15" hidden="false" customHeight="true" outlineLevel="0" collapsed="false">
      <c r="A1184" s="6" t="n">
        <f aca="false">1_Data_EDA!O1185</f>
        <v>0</v>
      </c>
      <c r="B1184" s="6" t="n">
        <f aca="false">1_Data_EDA!H1185</f>
        <v>4</v>
      </c>
      <c r="C1184" s="7" t="n">
        <f aca="false">1_Data_EDA!I1185</f>
        <v>399.980011</v>
      </c>
      <c r="D1184" s="6" t="n">
        <f aca="false">1_Data_EDA!J1185</f>
        <v>1</v>
      </c>
      <c r="E1184" s="7" t="n">
        <f aca="false">1_Data_EDA!K1185</f>
        <v>399.980011</v>
      </c>
      <c r="F1184" s="7" t="n">
        <f aca="false">1_Data_EDA!L1185</f>
        <v>0</v>
      </c>
      <c r="G1184" s="8" t="n">
        <f aca="false">1_Data_EDA!M1185</f>
        <v>0</v>
      </c>
      <c r="H1184" s="6" t="n">
        <f aca="false">IF(1_Data_EDA!B1185="First Class",1,0)</f>
        <v>0</v>
      </c>
      <c r="I1184" s="6" t="n">
        <f aca="false">IF(1_Data_EDA!B1185="Second Class",1,0)</f>
        <v>0</v>
      </c>
      <c r="J1184" s="6" t="n">
        <f aca="false">IF(1_Data_EDA!B1185="Same Day",1,0)</f>
        <v>0</v>
      </c>
      <c r="K1184" s="6" t="n">
        <f aca="false">IF(1_Data_EDA!C1185="Corporate",1,0)</f>
        <v>0</v>
      </c>
      <c r="L1184" s="6" t="n">
        <f aca="false">IF(1_Data_EDA!C1185="Home Office",1,0)</f>
        <v>1</v>
      </c>
      <c r="M1184" s="6" t="n">
        <f aca="false">IF(1_Data_EDA!D1185="Europe",1,0)</f>
        <v>0</v>
      </c>
      <c r="N1184" s="6" t="n">
        <f aca="false">IF(1_Data_EDA!D1185="LATAM",1,0)</f>
        <v>0</v>
      </c>
      <c r="O1184" s="6" t="n">
        <f aca="false">IF(1_Data_EDA!D1185="Pacific Asia",1,0)</f>
        <v>0</v>
      </c>
      <c r="P1184" s="6" t="n">
        <f aca="false">IF(1_Data_EDA!D1185="USCA",1,0)</f>
        <v>1</v>
      </c>
      <c r="Q1184" s="6" t="n">
        <f aca="false">IF(C1184&gt;MEDIAN(C$5:C$8004),1,0)</f>
        <v>1</v>
      </c>
      <c r="R1184" s="6" t="n">
        <f aca="false">IF(D1184&gt;2,1,0)</f>
        <v>0</v>
      </c>
    </row>
    <row r="1185" customFormat="false" ht="15" hidden="false" customHeight="true" outlineLevel="0" collapsed="false">
      <c r="A1185" s="6" t="n">
        <f aca="false">1_Data_EDA!O1186</f>
        <v>1</v>
      </c>
      <c r="B1185" s="6" t="n">
        <f aca="false">1_Data_EDA!H1186</f>
        <v>2</v>
      </c>
      <c r="C1185" s="7" t="n">
        <f aca="false">1_Data_EDA!I1186</f>
        <v>299.980011</v>
      </c>
      <c r="D1185" s="6" t="n">
        <f aca="false">1_Data_EDA!J1186</f>
        <v>1</v>
      </c>
      <c r="E1185" s="7" t="n">
        <f aca="false">1_Data_EDA!K1186</f>
        <v>299.980011</v>
      </c>
      <c r="F1185" s="7" t="n">
        <f aca="false">1_Data_EDA!L1186</f>
        <v>27</v>
      </c>
      <c r="G1185" s="8" t="n">
        <f aca="false">1_Data_EDA!M1186</f>
        <v>0.090000004</v>
      </c>
      <c r="H1185" s="6" t="n">
        <f aca="false">IF(1_Data_EDA!B1186="First Class",1,0)</f>
        <v>0</v>
      </c>
      <c r="I1185" s="6" t="n">
        <f aca="false">IF(1_Data_EDA!B1186="Second Class",1,0)</f>
        <v>1</v>
      </c>
      <c r="J1185" s="6" t="n">
        <f aca="false">IF(1_Data_EDA!B1186="Same Day",1,0)</f>
        <v>0</v>
      </c>
      <c r="K1185" s="6" t="n">
        <f aca="false">IF(1_Data_EDA!C1186="Corporate",1,0)</f>
        <v>0</v>
      </c>
      <c r="L1185" s="6" t="n">
        <f aca="false">IF(1_Data_EDA!C1186="Home Office",1,0)</f>
        <v>0</v>
      </c>
      <c r="M1185" s="6" t="n">
        <f aca="false">IF(1_Data_EDA!D1186="Europe",1,0)</f>
        <v>0</v>
      </c>
      <c r="N1185" s="6" t="n">
        <f aca="false">IF(1_Data_EDA!D1186="LATAM",1,0)</f>
        <v>0</v>
      </c>
      <c r="O1185" s="6" t="n">
        <f aca="false">IF(1_Data_EDA!D1186="Pacific Asia",1,0)</f>
        <v>0</v>
      </c>
      <c r="P1185" s="6" t="n">
        <f aca="false">IF(1_Data_EDA!D1186="USCA",1,0)</f>
        <v>1</v>
      </c>
      <c r="Q1185" s="6" t="n">
        <f aca="false">IF(C1185&gt;MEDIAN(C$5:C$8004),1,0)</f>
        <v>1</v>
      </c>
      <c r="R1185" s="6" t="n">
        <f aca="false">IF(D1185&gt;2,1,0)</f>
        <v>0</v>
      </c>
    </row>
    <row r="1186" customFormat="false" ht="15" hidden="false" customHeight="true" outlineLevel="0" collapsed="false">
      <c r="A1186" s="6" t="n">
        <f aca="false">1_Data_EDA!O1187</f>
        <v>1</v>
      </c>
      <c r="B1186" s="6" t="n">
        <f aca="false">1_Data_EDA!H1187</f>
        <v>4</v>
      </c>
      <c r="C1186" s="7" t="n">
        <f aca="false">1_Data_EDA!I1187</f>
        <v>299.9899902</v>
      </c>
      <c r="D1186" s="6" t="n">
        <f aca="false">1_Data_EDA!J1187</f>
        <v>1</v>
      </c>
      <c r="E1186" s="7" t="n">
        <f aca="false">1_Data_EDA!K1187</f>
        <v>299.9899902</v>
      </c>
      <c r="F1186" s="7" t="n">
        <f aca="false">1_Data_EDA!L1187</f>
        <v>3</v>
      </c>
      <c r="G1186" s="8" t="n">
        <f aca="false">1_Data_EDA!M1187</f>
        <v>0.01</v>
      </c>
      <c r="H1186" s="6" t="n">
        <f aca="false">IF(1_Data_EDA!B1187="First Class",1,0)</f>
        <v>0</v>
      </c>
      <c r="I1186" s="6" t="n">
        <f aca="false">IF(1_Data_EDA!B1187="Second Class",1,0)</f>
        <v>0</v>
      </c>
      <c r="J1186" s="6" t="n">
        <f aca="false">IF(1_Data_EDA!B1187="Same Day",1,0)</f>
        <v>0</v>
      </c>
      <c r="K1186" s="6" t="n">
        <f aca="false">IF(1_Data_EDA!C1187="Corporate",1,0)</f>
        <v>0</v>
      </c>
      <c r="L1186" s="6" t="n">
        <f aca="false">IF(1_Data_EDA!C1187="Home Office",1,0)</f>
        <v>0</v>
      </c>
      <c r="M1186" s="6" t="n">
        <f aca="false">IF(1_Data_EDA!D1187="Europe",1,0)</f>
        <v>1</v>
      </c>
      <c r="N1186" s="6" t="n">
        <f aca="false">IF(1_Data_EDA!D1187="LATAM",1,0)</f>
        <v>0</v>
      </c>
      <c r="O1186" s="6" t="n">
        <f aca="false">IF(1_Data_EDA!D1187="Pacific Asia",1,0)</f>
        <v>0</v>
      </c>
      <c r="P1186" s="6" t="n">
        <f aca="false">IF(1_Data_EDA!D1187="USCA",1,0)</f>
        <v>0</v>
      </c>
      <c r="Q1186" s="6" t="n">
        <f aca="false">IF(C1186&gt;MEDIAN(C$5:C$8004),1,0)</f>
        <v>1</v>
      </c>
      <c r="R1186" s="6" t="n">
        <f aca="false">IF(D1186&gt;2,1,0)</f>
        <v>0</v>
      </c>
    </row>
    <row r="1187" customFormat="false" ht="15" hidden="false" customHeight="true" outlineLevel="0" collapsed="false">
      <c r="A1187" s="6" t="n">
        <f aca="false">1_Data_EDA!O1188</f>
        <v>1</v>
      </c>
      <c r="B1187" s="6" t="n">
        <f aca="false">1_Data_EDA!H1188</f>
        <v>0</v>
      </c>
      <c r="C1187" s="7" t="n">
        <f aca="false">1_Data_EDA!I1188</f>
        <v>299.980011</v>
      </c>
      <c r="D1187" s="6" t="n">
        <f aca="false">1_Data_EDA!J1188</f>
        <v>1</v>
      </c>
      <c r="E1187" s="7" t="n">
        <f aca="false">1_Data_EDA!K1188</f>
        <v>299.980011</v>
      </c>
      <c r="F1187" s="7" t="n">
        <f aca="false">1_Data_EDA!L1188</f>
        <v>3</v>
      </c>
      <c r="G1187" s="8" t="n">
        <f aca="false">1_Data_EDA!M1188</f>
        <v>0.01</v>
      </c>
      <c r="H1187" s="6" t="n">
        <f aca="false">IF(1_Data_EDA!B1188="First Class",1,0)</f>
        <v>0</v>
      </c>
      <c r="I1187" s="6" t="n">
        <f aca="false">IF(1_Data_EDA!B1188="Second Class",1,0)</f>
        <v>0</v>
      </c>
      <c r="J1187" s="6" t="n">
        <f aca="false">IF(1_Data_EDA!B1188="Same Day",1,0)</f>
        <v>1</v>
      </c>
      <c r="K1187" s="6" t="n">
        <f aca="false">IF(1_Data_EDA!C1188="Corporate",1,0)</f>
        <v>0</v>
      </c>
      <c r="L1187" s="6" t="n">
        <f aca="false">IF(1_Data_EDA!C1188="Home Office",1,0)</f>
        <v>0</v>
      </c>
      <c r="M1187" s="6" t="n">
        <f aca="false">IF(1_Data_EDA!D1188="Europe",1,0)</f>
        <v>0</v>
      </c>
      <c r="N1187" s="6" t="n">
        <f aca="false">IF(1_Data_EDA!D1188="LATAM",1,0)</f>
        <v>1</v>
      </c>
      <c r="O1187" s="6" t="n">
        <f aca="false">IF(1_Data_EDA!D1188="Pacific Asia",1,0)</f>
        <v>0</v>
      </c>
      <c r="P1187" s="6" t="n">
        <f aca="false">IF(1_Data_EDA!D1188="USCA",1,0)</f>
        <v>0</v>
      </c>
      <c r="Q1187" s="6" t="n">
        <f aca="false">IF(C1187&gt;MEDIAN(C$5:C$8004),1,0)</f>
        <v>1</v>
      </c>
      <c r="R1187" s="6" t="n">
        <f aca="false">IF(D1187&gt;2,1,0)</f>
        <v>0</v>
      </c>
    </row>
    <row r="1188" customFormat="false" ht="15" hidden="false" customHeight="true" outlineLevel="0" collapsed="false">
      <c r="A1188" s="6" t="n">
        <f aca="false">1_Data_EDA!O1189</f>
        <v>1</v>
      </c>
      <c r="B1188" s="6" t="n">
        <f aca="false">1_Data_EDA!H1189</f>
        <v>4</v>
      </c>
      <c r="C1188" s="7" t="n">
        <f aca="false">1_Data_EDA!I1189</f>
        <v>129.9900055</v>
      </c>
      <c r="D1188" s="6" t="n">
        <f aca="false">1_Data_EDA!J1189</f>
        <v>1</v>
      </c>
      <c r="E1188" s="7" t="n">
        <f aca="false">1_Data_EDA!K1189</f>
        <v>129.9900055</v>
      </c>
      <c r="F1188" s="7" t="n">
        <f aca="false">1_Data_EDA!L1189</f>
        <v>23.39999962</v>
      </c>
      <c r="G1188" s="8" t="n">
        <f aca="false">1_Data_EDA!M1189</f>
        <v>0.180000007</v>
      </c>
      <c r="H1188" s="6" t="n">
        <f aca="false">IF(1_Data_EDA!B1189="First Class",1,0)</f>
        <v>0</v>
      </c>
      <c r="I1188" s="6" t="n">
        <f aca="false">IF(1_Data_EDA!B1189="Second Class",1,0)</f>
        <v>0</v>
      </c>
      <c r="J1188" s="6" t="n">
        <f aca="false">IF(1_Data_EDA!B1189="Same Day",1,0)</f>
        <v>0</v>
      </c>
      <c r="K1188" s="6" t="n">
        <f aca="false">IF(1_Data_EDA!C1189="Corporate",1,0)</f>
        <v>0</v>
      </c>
      <c r="L1188" s="6" t="n">
        <f aca="false">IF(1_Data_EDA!C1189="Home Office",1,0)</f>
        <v>1</v>
      </c>
      <c r="M1188" s="6" t="n">
        <f aca="false">IF(1_Data_EDA!D1189="Europe",1,0)</f>
        <v>1</v>
      </c>
      <c r="N1188" s="6" t="n">
        <f aca="false">IF(1_Data_EDA!D1189="LATAM",1,0)</f>
        <v>0</v>
      </c>
      <c r="O1188" s="6" t="n">
        <f aca="false">IF(1_Data_EDA!D1189="Pacific Asia",1,0)</f>
        <v>0</v>
      </c>
      <c r="P1188" s="6" t="n">
        <f aca="false">IF(1_Data_EDA!D1189="USCA",1,0)</f>
        <v>0</v>
      </c>
      <c r="Q1188" s="6" t="n">
        <f aca="false">IF(C1188&gt;MEDIAN(C$5:C$8004),1,0)</f>
        <v>1</v>
      </c>
      <c r="R1188" s="6" t="n">
        <f aca="false">IF(D1188&gt;2,1,0)</f>
        <v>0</v>
      </c>
    </row>
    <row r="1189" customFormat="false" ht="15" hidden="false" customHeight="true" outlineLevel="0" collapsed="false">
      <c r="A1189" s="6" t="n">
        <f aca="false">1_Data_EDA!O1190</f>
        <v>0</v>
      </c>
      <c r="B1189" s="6" t="n">
        <f aca="false">1_Data_EDA!H1190</f>
        <v>4</v>
      </c>
      <c r="C1189" s="7" t="n">
        <f aca="false">1_Data_EDA!I1190</f>
        <v>79.98999786</v>
      </c>
      <c r="D1189" s="6" t="n">
        <f aca="false">1_Data_EDA!J1190</f>
        <v>4</v>
      </c>
      <c r="E1189" s="7" t="n">
        <f aca="false">1_Data_EDA!K1190</f>
        <v>319.9599915</v>
      </c>
      <c r="F1189" s="7" t="n">
        <f aca="false">1_Data_EDA!L1190</f>
        <v>16</v>
      </c>
      <c r="G1189" s="8" t="n">
        <f aca="false">1_Data_EDA!M1190</f>
        <v>0.050000001</v>
      </c>
      <c r="H1189" s="6" t="n">
        <f aca="false">IF(1_Data_EDA!B1190="First Class",1,0)</f>
        <v>0</v>
      </c>
      <c r="I1189" s="6" t="n">
        <f aca="false">IF(1_Data_EDA!B1190="Second Class",1,0)</f>
        <v>0</v>
      </c>
      <c r="J1189" s="6" t="n">
        <f aca="false">IF(1_Data_EDA!B1190="Same Day",1,0)</f>
        <v>0</v>
      </c>
      <c r="K1189" s="6" t="n">
        <f aca="false">IF(1_Data_EDA!C1190="Corporate",1,0)</f>
        <v>0</v>
      </c>
      <c r="L1189" s="6" t="n">
        <f aca="false">IF(1_Data_EDA!C1190="Home Office",1,0)</f>
        <v>0</v>
      </c>
      <c r="M1189" s="6" t="n">
        <f aca="false">IF(1_Data_EDA!D1190="Europe",1,0)</f>
        <v>0</v>
      </c>
      <c r="N1189" s="6" t="n">
        <f aca="false">IF(1_Data_EDA!D1190="LATAM",1,0)</f>
        <v>1</v>
      </c>
      <c r="O1189" s="6" t="n">
        <f aca="false">IF(1_Data_EDA!D1190="Pacific Asia",1,0)</f>
        <v>0</v>
      </c>
      <c r="P1189" s="6" t="n">
        <f aca="false">IF(1_Data_EDA!D1190="USCA",1,0)</f>
        <v>0</v>
      </c>
      <c r="Q1189" s="6" t="n">
        <f aca="false">IF(C1189&gt;MEDIAN(C$5:C$8004),1,0)</f>
        <v>1</v>
      </c>
      <c r="R1189" s="6" t="n">
        <f aca="false">IF(D1189&gt;2,1,0)</f>
        <v>1</v>
      </c>
    </row>
    <row r="1190" customFormat="false" ht="15" hidden="false" customHeight="true" outlineLevel="0" collapsed="false">
      <c r="A1190" s="6" t="n">
        <f aca="false">1_Data_EDA!O1191</f>
        <v>0</v>
      </c>
      <c r="B1190" s="6" t="n">
        <f aca="false">1_Data_EDA!H1191</f>
        <v>4</v>
      </c>
      <c r="C1190" s="7" t="n">
        <f aca="false">1_Data_EDA!I1191</f>
        <v>299.980011</v>
      </c>
      <c r="D1190" s="6" t="n">
        <f aca="false">1_Data_EDA!J1191</f>
        <v>1</v>
      </c>
      <c r="E1190" s="7" t="n">
        <f aca="false">1_Data_EDA!K1191</f>
        <v>299.980011</v>
      </c>
      <c r="F1190" s="7" t="n">
        <f aca="false">1_Data_EDA!L1191</f>
        <v>12</v>
      </c>
      <c r="G1190" s="8" t="n">
        <f aca="false">1_Data_EDA!M1191</f>
        <v>0.039999999</v>
      </c>
      <c r="H1190" s="6" t="n">
        <f aca="false">IF(1_Data_EDA!B1191="First Class",1,0)</f>
        <v>0</v>
      </c>
      <c r="I1190" s="6" t="n">
        <f aca="false">IF(1_Data_EDA!B1191="Second Class",1,0)</f>
        <v>0</v>
      </c>
      <c r="J1190" s="6" t="n">
        <f aca="false">IF(1_Data_EDA!B1191="Same Day",1,0)</f>
        <v>0</v>
      </c>
      <c r="K1190" s="6" t="n">
        <f aca="false">IF(1_Data_EDA!C1191="Corporate",1,0)</f>
        <v>0</v>
      </c>
      <c r="L1190" s="6" t="n">
        <f aca="false">IF(1_Data_EDA!C1191="Home Office",1,0)</f>
        <v>1</v>
      </c>
      <c r="M1190" s="6" t="n">
        <f aca="false">IF(1_Data_EDA!D1191="Europe",1,0)</f>
        <v>1</v>
      </c>
      <c r="N1190" s="6" t="n">
        <f aca="false">IF(1_Data_EDA!D1191="LATAM",1,0)</f>
        <v>0</v>
      </c>
      <c r="O1190" s="6" t="n">
        <f aca="false">IF(1_Data_EDA!D1191="Pacific Asia",1,0)</f>
        <v>0</v>
      </c>
      <c r="P1190" s="6" t="n">
        <f aca="false">IF(1_Data_EDA!D1191="USCA",1,0)</f>
        <v>0</v>
      </c>
      <c r="Q1190" s="6" t="n">
        <f aca="false">IF(C1190&gt;MEDIAN(C$5:C$8004),1,0)</f>
        <v>1</v>
      </c>
      <c r="R1190" s="6" t="n">
        <f aca="false">IF(D1190&gt;2,1,0)</f>
        <v>0</v>
      </c>
    </row>
    <row r="1191" customFormat="false" ht="15" hidden="false" customHeight="true" outlineLevel="0" collapsed="false">
      <c r="A1191" s="6" t="n">
        <f aca="false">1_Data_EDA!O1192</f>
        <v>0</v>
      </c>
      <c r="B1191" s="6" t="n">
        <f aca="false">1_Data_EDA!H1192</f>
        <v>4</v>
      </c>
      <c r="C1191" s="7" t="n">
        <f aca="false">1_Data_EDA!I1192</f>
        <v>99.98999786</v>
      </c>
      <c r="D1191" s="6" t="n">
        <f aca="false">1_Data_EDA!J1192</f>
        <v>2</v>
      </c>
      <c r="E1191" s="7" t="n">
        <f aca="false">1_Data_EDA!K1192</f>
        <v>199.9799957</v>
      </c>
      <c r="F1191" s="7" t="n">
        <f aca="false">1_Data_EDA!L1192</f>
        <v>8</v>
      </c>
      <c r="G1191" s="8" t="n">
        <f aca="false">1_Data_EDA!M1192</f>
        <v>0.039999999</v>
      </c>
      <c r="H1191" s="6" t="n">
        <f aca="false">IF(1_Data_EDA!B1192="First Class",1,0)</f>
        <v>0</v>
      </c>
      <c r="I1191" s="6" t="n">
        <f aca="false">IF(1_Data_EDA!B1192="Second Class",1,0)</f>
        <v>0</v>
      </c>
      <c r="J1191" s="6" t="n">
        <f aca="false">IF(1_Data_EDA!B1192="Same Day",1,0)</f>
        <v>0</v>
      </c>
      <c r="K1191" s="6" t="n">
        <f aca="false">IF(1_Data_EDA!C1192="Corporate",1,0)</f>
        <v>1</v>
      </c>
      <c r="L1191" s="6" t="n">
        <f aca="false">IF(1_Data_EDA!C1192="Home Office",1,0)</f>
        <v>0</v>
      </c>
      <c r="M1191" s="6" t="n">
        <f aca="false">IF(1_Data_EDA!D1192="Europe",1,0)</f>
        <v>0</v>
      </c>
      <c r="N1191" s="6" t="n">
        <f aca="false">IF(1_Data_EDA!D1192="LATAM",1,0)</f>
        <v>1</v>
      </c>
      <c r="O1191" s="6" t="n">
        <f aca="false">IF(1_Data_EDA!D1192="Pacific Asia",1,0)</f>
        <v>0</v>
      </c>
      <c r="P1191" s="6" t="n">
        <f aca="false">IF(1_Data_EDA!D1192="USCA",1,0)</f>
        <v>0</v>
      </c>
      <c r="Q1191" s="6" t="n">
        <f aca="false">IF(C1191&gt;MEDIAN(C$5:C$8004),1,0)</f>
        <v>1</v>
      </c>
      <c r="R1191" s="6" t="n">
        <f aca="false">IF(D1191&gt;2,1,0)</f>
        <v>0</v>
      </c>
    </row>
    <row r="1192" customFormat="false" ht="15" hidden="false" customHeight="true" outlineLevel="0" collapsed="false">
      <c r="A1192" s="6" t="n">
        <f aca="false">1_Data_EDA!O1193</f>
        <v>1</v>
      </c>
      <c r="B1192" s="6" t="n">
        <f aca="false">1_Data_EDA!H1193</f>
        <v>2</v>
      </c>
      <c r="C1192" s="7" t="n">
        <f aca="false">1_Data_EDA!I1193</f>
        <v>49.97999954</v>
      </c>
      <c r="D1192" s="6" t="n">
        <f aca="false">1_Data_EDA!J1193</f>
        <v>5</v>
      </c>
      <c r="E1192" s="7" t="n">
        <f aca="false">1_Data_EDA!K1193</f>
        <v>249.8999939</v>
      </c>
      <c r="F1192" s="7" t="n">
        <f aca="false">1_Data_EDA!L1193</f>
        <v>2.5</v>
      </c>
      <c r="G1192" s="8" t="n">
        <f aca="false">1_Data_EDA!M1193</f>
        <v>0.01</v>
      </c>
      <c r="H1192" s="6" t="n">
        <f aca="false">IF(1_Data_EDA!B1193="First Class",1,0)</f>
        <v>0</v>
      </c>
      <c r="I1192" s="6" t="n">
        <f aca="false">IF(1_Data_EDA!B1193="Second Class",1,0)</f>
        <v>1</v>
      </c>
      <c r="J1192" s="6" t="n">
        <f aca="false">IF(1_Data_EDA!B1193="Same Day",1,0)</f>
        <v>0</v>
      </c>
      <c r="K1192" s="6" t="n">
        <f aca="false">IF(1_Data_EDA!C1193="Corporate",1,0)</f>
        <v>0</v>
      </c>
      <c r="L1192" s="6" t="n">
        <f aca="false">IF(1_Data_EDA!C1193="Home Office",1,0)</f>
        <v>0</v>
      </c>
      <c r="M1192" s="6" t="n">
        <f aca="false">IF(1_Data_EDA!D1193="Europe",1,0)</f>
        <v>1</v>
      </c>
      <c r="N1192" s="6" t="n">
        <f aca="false">IF(1_Data_EDA!D1193="LATAM",1,0)</f>
        <v>0</v>
      </c>
      <c r="O1192" s="6" t="n">
        <f aca="false">IF(1_Data_EDA!D1193="Pacific Asia",1,0)</f>
        <v>0</v>
      </c>
      <c r="P1192" s="6" t="n">
        <f aca="false">IF(1_Data_EDA!D1193="USCA",1,0)</f>
        <v>0</v>
      </c>
      <c r="Q1192" s="6" t="n">
        <f aca="false">IF(C1192&gt;MEDIAN(C$5:C$8004),1,0)</f>
        <v>0</v>
      </c>
      <c r="R1192" s="6" t="n">
        <f aca="false">IF(D1192&gt;2,1,0)</f>
        <v>1</v>
      </c>
    </row>
    <row r="1193" customFormat="false" ht="15" hidden="false" customHeight="true" outlineLevel="0" collapsed="false">
      <c r="A1193" s="6" t="n">
        <f aca="false">1_Data_EDA!O1194</f>
        <v>1</v>
      </c>
      <c r="B1193" s="6" t="n">
        <f aca="false">1_Data_EDA!H1194</f>
        <v>4</v>
      </c>
      <c r="C1193" s="7" t="n">
        <f aca="false">1_Data_EDA!I1194</f>
        <v>59.99000168</v>
      </c>
      <c r="D1193" s="6" t="n">
        <f aca="false">1_Data_EDA!J1194</f>
        <v>1</v>
      </c>
      <c r="E1193" s="7" t="n">
        <f aca="false">1_Data_EDA!K1194</f>
        <v>59.99000168</v>
      </c>
      <c r="F1193" s="7" t="n">
        <f aca="false">1_Data_EDA!L1194</f>
        <v>7.800000191</v>
      </c>
      <c r="G1193" s="8" t="n">
        <f aca="false">1_Data_EDA!M1194</f>
        <v>0.129999995</v>
      </c>
      <c r="H1193" s="6" t="n">
        <f aca="false">IF(1_Data_EDA!B1194="First Class",1,0)</f>
        <v>0</v>
      </c>
      <c r="I1193" s="6" t="n">
        <f aca="false">IF(1_Data_EDA!B1194="Second Class",1,0)</f>
        <v>0</v>
      </c>
      <c r="J1193" s="6" t="n">
        <f aca="false">IF(1_Data_EDA!B1194="Same Day",1,0)</f>
        <v>0</v>
      </c>
      <c r="K1193" s="6" t="n">
        <f aca="false">IF(1_Data_EDA!C1194="Corporate",1,0)</f>
        <v>1</v>
      </c>
      <c r="L1193" s="6" t="n">
        <f aca="false">IF(1_Data_EDA!C1194="Home Office",1,0)</f>
        <v>0</v>
      </c>
      <c r="M1193" s="6" t="n">
        <f aca="false">IF(1_Data_EDA!D1194="Europe",1,0)</f>
        <v>0</v>
      </c>
      <c r="N1193" s="6" t="n">
        <f aca="false">IF(1_Data_EDA!D1194="LATAM",1,0)</f>
        <v>1</v>
      </c>
      <c r="O1193" s="6" t="n">
        <f aca="false">IF(1_Data_EDA!D1194="Pacific Asia",1,0)</f>
        <v>0</v>
      </c>
      <c r="P1193" s="6" t="n">
        <f aca="false">IF(1_Data_EDA!D1194="USCA",1,0)</f>
        <v>0</v>
      </c>
      <c r="Q1193" s="6" t="n">
        <f aca="false">IF(C1193&gt;MEDIAN(C$5:C$8004),1,0)</f>
        <v>0</v>
      </c>
      <c r="R1193" s="6" t="n">
        <f aca="false">IF(D1193&gt;2,1,0)</f>
        <v>0</v>
      </c>
    </row>
    <row r="1194" customFormat="false" ht="15" hidden="false" customHeight="true" outlineLevel="0" collapsed="false">
      <c r="A1194" s="6" t="n">
        <f aca="false">1_Data_EDA!O1195</f>
        <v>1</v>
      </c>
      <c r="B1194" s="6" t="n">
        <f aca="false">1_Data_EDA!H1195</f>
        <v>2</v>
      </c>
      <c r="C1194" s="7" t="n">
        <f aca="false">1_Data_EDA!I1195</f>
        <v>399.980011</v>
      </c>
      <c r="D1194" s="6" t="n">
        <f aca="false">1_Data_EDA!J1195</f>
        <v>1</v>
      </c>
      <c r="E1194" s="7" t="n">
        <f aca="false">1_Data_EDA!K1195</f>
        <v>399.980011</v>
      </c>
      <c r="F1194" s="7" t="n">
        <f aca="false">1_Data_EDA!L1195</f>
        <v>64</v>
      </c>
      <c r="G1194" s="8" t="n">
        <f aca="false">1_Data_EDA!M1195</f>
        <v>0.159999996</v>
      </c>
      <c r="H1194" s="6" t="n">
        <f aca="false">IF(1_Data_EDA!B1195="First Class",1,0)</f>
        <v>0</v>
      </c>
      <c r="I1194" s="6" t="n">
        <f aca="false">IF(1_Data_EDA!B1195="Second Class",1,0)</f>
        <v>1</v>
      </c>
      <c r="J1194" s="6" t="n">
        <f aca="false">IF(1_Data_EDA!B1195="Same Day",1,0)</f>
        <v>0</v>
      </c>
      <c r="K1194" s="6" t="n">
        <f aca="false">IF(1_Data_EDA!C1195="Corporate",1,0)</f>
        <v>0</v>
      </c>
      <c r="L1194" s="6" t="n">
        <f aca="false">IF(1_Data_EDA!C1195="Home Office",1,0)</f>
        <v>1</v>
      </c>
      <c r="M1194" s="6" t="n">
        <f aca="false">IF(1_Data_EDA!D1195="Europe",1,0)</f>
        <v>1</v>
      </c>
      <c r="N1194" s="6" t="n">
        <f aca="false">IF(1_Data_EDA!D1195="LATAM",1,0)</f>
        <v>0</v>
      </c>
      <c r="O1194" s="6" t="n">
        <f aca="false">IF(1_Data_EDA!D1195="Pacific Asia",1,0)</f>
        <v>0</v>
      </c>
      <c r="P1194" s="6" t="n">
        <f aca="false">IF(1_Data_EDA!D1195="USCA",1,0)</f>
        <v>0</v>
      </c>
      <c r="Q1194" s="6" t="n">
        <f aca="false">IF(C1194&gt;MEDIAN(C$5:C$8004),1,0)</f>
        <v>1</v>
      </c>
      <c r="R1194" s="6" t="n">
        <f aca="false">IF(D1194&gt;2,1,0)</f>
        <v>0</v>
      </c>
    </row>
    <row r="1195" customFormat="false" ht="15" hidden="false" customHeight="true" outlineLevel="0" collapsed="false">
      <c r="A1195" s="6" t="n">
        <f aca="false">1_Data_EDA!O1196</f>
        <v>0</v>
      </c>
      <c r="B1195" s="6" t="n">
        <f aca="false">1_Data_EDA!H1196</f>
        <v>4</v>
      </c>
      <c r="C1195" s="7" t="n">
        <f aca="false">1_Data_EDA!I1196</f>
        <v>399.980011</v>
      </c>
      <c r="D1195" s="6" t="n">
        <f aca="false">1_Data_EDA!J1196</f>
        <v>1</v>
      </c>
      <c r="E1195" s="7" t="n">
        <f aca="false">1_Data_EDA!K1196</f>
        <v>399.980011</v>
      </c>
      <c r="F1195" s="7" t="n">
        <f aca="false">1_Data_EDA!L1196</f>
        <v>64</v>
      </c>
      <c r="G1195" s="8" t="n">
        <f aca="false">1_Data_EDA!M1196</f>
        <v>0.159999996</v>
      </c>
      <c r="H1195" s="6" t="n">
        <f aca="false">IF(1_Data_EDA!B1196="First Class",1,0)</f>
        <v>0</v>
      </c>
      <c r="I1195" s="6" t="n">
        <f aca="false">IF(1_Data_EDA!B1196="Second Class",1,0)</f>
        <v>0</v>
      </c>
      <c r="J1195" s="6" t="n">
        <f aca="false">IF(1_Data_EDA!B1196="Same Day",1,0)</f>
        <v>0</v>
      </c>
      <c r="K1195" s="6" t="n">
        <f aca="false">IF(1_Data_EDA!C1196="Corporate",1,0)</f>
        <v>0</v>
      </c>
      <c r="L1195" s="6" t="n">
        <f aca="false">IF(1_Data_EDA!C1196="Home Office",1,0)</f>
        <v>1</v>
      </c>
      <c r="M1195" s="6" t="n">
        <f aca="false">IF(1_Data_EDA!D1196="Europe",1,0)</f>
        <v>0</v>
      </c>
      <c r="N1195" s="6" t="n">
        <f aca="false">IF(1_Data_EDA!D1196="LATAM",1,0)</f>
        <v>0</v>
      </c>
      <c r="O1195" s="6" t="n">
        <f aca="false">IF(1_Data_EDA!D1196="Pacific Asia",1,0)</f>
        <v>1</v>
      </c>
      <c r="P1195" s="6" t="n">
        <f aca="false">IF(1_Data_EDA!D1196="USCA",1,0)</f>
        <v>0</v>
      </c>
      <c r="Q1195" s="6" t="n">
        <f aca="false">IF(C1195&gt;MEDIAN(C$5:C$8004),1,0)</f>
        <v>1</v>
      </c>
      <c r="R1195" s="6" t="n">
        <f aca="false">IF(D1195&gt;2,1,0)</f>
        <v>0</v>
      </c>
    </row>
    <row r="1196" customFormat="false" ht="15" hidden="false" customHeight="true" outlineLevel="0" collapsed="false">
      <c r="A1196" s="6" t="n">
        <f aca="false">1_Data_EDA!O1197</f>
        <v>1</v>
      </c>
      <c r="B1196" s="6" t="n">
        <f aca="false">1_Data_EDA!H1197</f>
        <v>4</v>
      </c>
      <c r="C1196" s="7" t="n">
        <f aca="false">1_Data_EDA!I1197</f>
        <v>129.9900055</v>
      </c>
      <c r="D1196" s="6" t="n">
        <f aca="false">1_Data_EDA!J1197</f>
        <v>1</v>
      </c>
      <c r="E1196" s="7" t="n">
        <f aca="false">1_Data_EDA!K1197</f>
        <v>129.9900055</v>
      </c>
      <c r="F1196" s="7" t="n">
        <f aca="false">1_Data_EDA!L1197</f>
        <v>5.199999809</v>
      </c>
      <c r="G1196" s="8" t="n">
        <f aca="false">1_Data_EDA!M1197</f>
        <v>0.039999999</v>
      </c>
      <c r="H1196" s="6" t="n">
        <f aca="false">IF(1_Data_EDA!B1197="First Class",1,0)</f>
        <v>0</v>
      </c>
      <c r="I1196" s="6" t="n">
        <f aca="false">IF(1_Data_EDA!B1197="Second Class",1,0)</f>
        <v>0</v>
      </c>
      <c r="J1196" s="6" t="n">
        <f aca="false">IF(1_Data_EDA!B1197="Same Day",1,0)</f>
        <v>0</v>
      </c>
      <c r="K1196" s="6" t="n">
        <f aca="false">IF(1_Data_EDA!C1197="Corporate",1,0)</f>
        <v>1</v>
      </c>
      <c r="L1196" s="6" t="n">
        <f aca="false">IF(1_Data_EDA!C1197="Home Office",1,0)</f>
        <v>0</v>
      </c>
      <c r="M1196" s="6" t="n">
        <f aca="false">IF(1_Data_EDA!D1197="Europe",1,0)</f>
        <v>0</v>
      </c>
      <c r="N1196" s="6" t="n">
        <f aca="false">IF(1_Data_EDA!D1197="LATAM",1,0)</f>
        <v>0</v>
      </c>
      <c r="O1196" s="6" t="n">
        <f aca="false">IF(1_Data_EDA!D1197="Pacific Asia",1,0)</f>
        <v>1</v>
      </c>
      <c r="P1196" s="6" t="n">
        <f aca="false">IF(1_Data_EDA!D1197="USCA",1,0)</f>
        <v>0</v>
      </c>
      <c r="Q1196" s="6" t="n">
        <f aca="false">IF(C1196&gt;MEDIAN(C$5:C$8004),1,0)</f>
        <v>1</v>
      </c>
      <c r="R1196" s="6" t="n">
        <f aca="false">IF(D1196&gt;2,1,0)</f>
        <v>0</v>
      </c>
    </row>
    <row r="1197" customFormat="false" ht="15" hidden="false" customHeight="true" outlineLevel="0" collapsed="false">
      <c r="A1197" s="6" t="n">
        <f aca="false">1_Data_EDA!O1198</f>
        <v>0</v>
      </c>
      <c r="B1197" s="6" t="n">
        <f aca="false">1_Data_EDA!H1198</f>
        <v>4</v>
      </c>
      <c r="C1197" s="7" t="n">
        <f aca="false">1_Data_EDA!I1198</f>
        <v>199.9900055</v>
      </c>
      <c r="D1197" s="6" t="n">
        <f aca="false">1_Data_EDA!J1198</f>
        <v>1</v>
      </c>
      <c r="E1197" s="7" t="n">
        <f aca="false">1_Data_EDA!K1198</f>
        <v>199.9900055</v>
      </c>
      <c r="F1197" s="7" t="n">
        <f aca="false">1_Data_EDA!L1198</f>
        <v>26</v>
      </c>
      <c r="G1197" s="8" t="n">
        <f aca="false">1_Data_EDA!M1198</f>
        <v>0.129999995</v>
      </c>
      <c r="H1197" s="6" t="n">
        <f aca="false">IF(1_Data_EDA!B1198="First Class",1,0)</f>
        <v>0</v>
      </c>
      <c r="I1197" s="6" t="n">
        <f aca="false">IF(1_Data_EDA!B1198="Second Class",1,0)</f>
        <v>0</v>
      </c>
      <c r="J1197" s="6" t="n">
        <f aca="false">IF(1_Data_EDA!B1198="Same Day",1,0)</f>
        <v>0</v>
      </c>
      <c r="K1197" s="6" t="n">
        <f aca="false">IF(1_Data_EDA!C1198="Corporate",1,0)</f>
        <v>1</v>
      </c>
      <c r="L1197" s="6" t="n">
        <f aca="false">IF(1_Data_EDA!C1198="Home Office",1,0)</f>
        <v>0</v>
      </c>
      <c r="M1197" s="6" t="n">
        <f aca="false">IF(1_Data_EDA!D1198="Europe",1,0)</f>
        <v>0</v>
      </c>
      <c r="N1197" s="6" t="n">
        <f aca="false">IF(1_Data_EDA!D1198="LATAM",1,0)</f>
        <v>0</v>
      </c>
      <c r="O1197" s="6" t="n">
        <f aca="false">IF(1_Data_EDA!D1198="Pacific Asia",1,0)</f>
        <v>0</v>
      </c>
      <c r="P1197" s="6" t="n">
        <f aca="false">IF(1_Data_EDA!D1198="USCA",1,0)</f>
        <v>1</v>
      </c>
      <c r="Q1197" s="6" t="n">
        <f aca="false">IF(C1197&gt;MEDIAN(C$5:C$8004),1,0)</f>
        <v>1</v>
      </c>
      <c r="R1197" s="6" t="n">
        <f aca="false">IF(D1197&gt;2,1,0)</f>
        <v>0</v>
      </c>
    </row>
    <row r="1198" customFormat="false" ht="15" hidden="false" customHeight="true" outlineLevel="0" collapsed="false">
      <c r="A1198" s="6" t="n">
        <f aca="false">1_Data_EDA!O1199</f>
        <v>1</v>
      </c>
      <c r="B1198" s="6" t="n">
        <f aca="false">1_Data_EDA!H1199</f>
        <v>1</v>
      </c>
      <c r="C1198" s="7" t="n">
        <f aca="false">1_Data_EDA!I1199</f>
        <v>50</v>
      </c>
      <c r="D1198" s="6" t="n">
        <f aca="false">1_Data_EDA!J1199</f>
        <v>4</v>
      </c>
      <c r="E1198" s="7" t="n">
        <f aca="false">1_Data_EDA!K1199</f>
        <v>200</v>
      </c>
      <c r="F1198" s="7" t="n">
        <f aca="false">1_Data_EDA!L1199</f>
        <v>11</v>
      </c>
      <c r="G1198" s="8" t="n">
        <f aca="false">1_Data_EDA!M1199</f>
        <v>0.059999999</v>
      </c>
      <c r="H1198" s="6" t="n">
        <f aca="false">IF(1_Data_EDA!B1199="First Class",1,0)</f>
        <v>1</v>
      </c>
      <c r="I1198" s="6" t="n">
        <f aca="false">IF(1_Data_EDA!B1199="Second Class",1,0)</f>
        <v>0</v>
      </c>
      <c r="J1198" s="6" t="n">
        <f aca="false">IF(1_Data_EDA!B1199="Same Day",1,0)</f>
        <v>0</v>
      </c>
      <c r="K1198" s="6" t="n">
        <f aca="false">IF(1_Data_EDA!C1199="Corporate",1,0)</f>
        <v>0</v>
      </c>
      <c r="L1198" s="6" t="n">
        <f aca="false">IF(1_Data_EDA!C1199="Home Office",1,0)</f>
        <v>0</v>
      </c>
      <c r="M1198" s="6" t="n">
        <f aca="false">IF(1_Data_EDA!D1199="Europe",1,0)</f>
        <v>0</v>
      </c>
      <c r="N1198" s="6" t="n">
        <f aca="false">IF(1_Data_EDA!D1199="LATAM",1,0)</f>
        <v>0</v>
      </c>
      <c r="O1198" s="6" t="n">
        <f aca="false">IF(1_Data_EDA!D1199="Pacific Asia",1,0)</f>
        <v>1</v>
      </c>
      <c r="P1198" s="6" t="n">
        <f aca="false">IF(1_Data_EDA!D1199="USCA",1,0)</f>
        <v>0</v>
      </c>
      <c r="Q1198" s="6" t="n">
        <f aca="false">IF(C1198&gt;MEDIAN(C$5:C$8004),1,0)</f>
        <v>0</v>
      </c>
      <c r="R1198" s="6" t="n">
        <f aca="false">IF(D1198&gt;2,1,0)</f>
        <v>1</v>
      </c>
    </row>
    <row r="1199" customFormat="false" ht="15" hidden="false" customHeight="true" outlineLevel="0" collapsed="false">
      <c r="A1199" s="6" t="n">
        <f aca="false">1_Data_EDA!O1200</f>
        <v>1</v>
      </c>
      <c r="B1199" s="6" t="n">
        <f aca="false">1_Data_EDA!H1200</f>
        <v>1</v>
      </c>
      <c r="C1199" s="7" t="n">
        <f aca="false">1_Data_EDA!I1200</f>
        <v>129.9900055</v>
      </c>
      <c r="D1199" s="6" t="n">
        <f aca="false">1_Data_EDA!J1200</f>
        <v>1</v>
      </c>
      <c r="E1199" s="7" t="n">
        <f aca="false">1_Data_EDA!K1200</f>
        <v>129.9900055</v>
      </c>
      <c r="F1199" s="7" t="n">
        <f aca="false">1_Data_EDA!L1200</f>
        <v>22.10000038</v>
      </c>
      <c r="G1199" s="8" t="n">
        <f aca="false">1_Data_EDA!M1200</f>
        <v>0.170000002</v>
      </c>
      <c r="H1199" s="6" t="n">
        <f aca="false">IF(1_Data_EDA!B1200="First Class",1,0)</f>
        <v>1</v>
      </c>
      <c r="I1199" s="6" t="n">
        <f aca="false">IF(1_Data_EDA!B1200="Second Class",1,0)</f>
        <v>0</v>
      </c>
      <c r="J1199" s="6" t="n">
        <f aca="false">IF(1_Data_EDA!B1200="Same Day",1,0)</f>
        <v>0</v>
      </c>
      <c r="K1199" s="6" t="n">
        <f aca="false">IF(1_Data_EDA!C1200="Corporate",1,0)</f>
        <v>0</v>
      </c>
      <c r="L1199" s="6" t="n">
        <f aca="false">IF(1_Data_EDA!C1200="Home Office",1,0)</f>
        <v>0</v>
      </c>
      <c r="M1199" s="6" t="n">
        <f aca="false">IF(1_Data_EDA!D1200="Europe",1,0)</f>
        <v>0</v>
      </c>
      <c r="N1199" s="6" t="n">
        <f aca="false">IF(1_Data_EDA!D1200="LATAM",1,0)</f>
        <v>0</v>
      </c>
      <c r="O1199" s="6" t="n">
        <f aca="false">IF(1_Data_EDA!D1200="Pacific Asia",1,0)</f>
        <v>0</v>
      </c>
      <c r="P1199" s="6" t="n">
        <f aca="false">IF(1_Data_EDA!D1200="USCA",1,0)</f>
        <v>1</v>
      </c>
      <c r="Q1199" s="6" t="n">
        <f aca="false">IF(C1199&gt;MEDIAN(C$5:C$8004),1,0)</f>
        <v>1</v>
      </c>
      <c r="R1199" s="6" t="n">
        <f aca="false">IF(D1199&gt;2,1,0)</f>
        <v>0</v>
      </c>
    </row>
    <row r="1200" customFormat="false" ht="15" hidden="false" customHeight="true" outlineLevel="0" collapsed="false">
      <c r="A1200" s="6" t="n">
        <f aca="false">1_Data_EDA!O1201</f>
        <v>1</v>
      </c>
      <c r="B1200" s="6" t="n">
        <f aca="false">1_Data_EDA!H1201</f>
        <v>1</v>
      </c>
      <c r="C1200" s="7" t="n">
        <f aca="false">1_Data_EDA!I1201</f>
        <v>49.97999954</v>
      </c>
      <c r="D1200" s="6" t="n">
        <f aca="false">1_Data_EDA!J1201</f>
        <v>1</v>
      </c>
      <c r="E1200" s="7" t="n">
        <f aca="false">1_Data_EDA!K1201</f>
        <v>49.97999954</v>
      </c>
      <c r="F1200" s="7" t="n">
        <f aca="false">1_Data_EDA!L1201</f>
        <v>9</v>
      </c>
      <c r="G1200" s="8" t="n">
        <f aca="false">1_Data_EDA!M1201</f>
        <v>0.180000007</v>
      </c>
      <c r="H1200" s="6" t="n">
        <f aca="false">IF(1_Data_EDA!B1201="First Class",1,0)</f>
        <v>1</v>
      </c>
      <c r="I1200" s="6" t="n">
        <f aca="false">IF(1_Data_EDA!B1201="Second Class",1,0)</f>
        <v>0</v>
      </c>
      <c r="J1200" s="6" t="n">
        <f aca="false">IF(1_Data_EDA!B1201="Same Day",1,0)</f>
        <v>0</v>
      </c>
      <c r="K1200" s="6" t="n">
        <f aca="false">IF(1_Data_EDA!C1201="Corporate",1,0)</f>
        <v>0</v>
      </c>
      <c r="L1200" s="6" t="n">
        <f aca="false">IF(1_Data_EDA!C1201="Home Office",1,0)</f>
        <v>0</v>
      </c>
      <c r="M1200" s="6" t="n">
        <f aca="false">IF(1_Data_EDA!D1201="Europe",1,0)</f>
        <v>0</v>
      </c>
      <c r="N1200" s="6" t="n">
        <f aca="false">IF(1_Data_EDA!D1201="LATAM",1,0)</f>
        <v>0</v>
      </c>
      <c r="O1200" s="6" t="n">
        <f aca="false">IF(1_Data_EDA!D1201="Pacific Asia",1,0)</f>
        <v>0</v>
      </c>
      <c r="P1200" s="6" t="n">
        <f aca="false">IF(1_Data_EDA!D1201="USCA",1,0)</f>
        <v>1</v>
      </c>
      <c r="Q1200" s="6" t="n">
        <f aca="false">IF(C1200&gt;MEDIAN(C$5:C$8004),1,0)</f>
        <v>0</v>
      </c>
      <c r="R1200" s="6" t="n">
        <f aca="false">IF(D1200&gt;2,1,0)</f>
        <v>0</v>
      </c>
    </row>
    <row r="1201" customFormat="false" ht="15" hidden="false" customHeight="true" outlineLevel="0" collapsed="false">
      <c r="A1201" s="6" t="n">
        <f aca="false">1_Data_EDA!O1202</f>
        <v>0</v>
      </c>
      <c r="B1201" s="6" t="n">
        <f aca="false">1_Data_EDA!H1202</f>
        <v>4</v>
      </c>
      <c r="C1201" s="7" t="n">
        <f aca="false">1_Data_EDA!I1202</f>
        <v>49.97999954</v>
      </c>
      <c r="D1201" s="6" t="n">
        <f aca="false">1_Data_EDA!J1202</f>
        <v>2</v>
      </c>
      <c r="E1201" s="7" t="n">
        <f aca="false">1_Data_EDA!K1202</f>
        <v>99.95999908</v>
      </c>
      <c r="F1201" s="7" t="n">
        <f aca="false">1_Data_EDA!L1202</f>
        <v>16.98999977</v>
      </c>
      <c r="G1201" s="8" t="n">
        <f aca="false">1_Data_EDA!M1202</f>
        <v>0.170000002</v>
      </c>
      <c r="H1201" s="6" t="n">
        <f aca="false">IF(1_Data_EDA!B1202="First Class",1,0)</f>
        <v>0</v>
      </c>
      <c r="I1201" s="6" t="n">
        <f aca="false">IF(1_Data_EDA!B1202="Second Class",1,0)</f>
        <v>0</v>
      </c>
      <c r="J1201" s="6" t="n">
        <f aca="false">IF(1_Data_EDA!B1202="Same Day",1,0)</f>
        <v>0</v>
      </c>
      <c r="K1201" s="6" t="n">
        <f aca="false">IF(1_Data_EDA!C1202="Corporate",1,0)</f>
        <v>0</v>
      </c>
      <c r="L1201" s="6" t="n">
        <f aca="false">IF(1_Data_EDA!C1202="Home Office",1,0)</f>
        <v>0</v>
      </c>
      <c r="M1201" s="6" t="n">
        <f aca="false">IF(1_Data_EDA!D1202="Europe",1,0)</f>
        <v>0</v>
      </c>
      <c r="N1201" s="6" t="n">
        <f aca="false">IF(1_Data_EDA!D1202="LATAM",1,0)</f>
        <v>1</v>
      </c>
      <c r="O1201" s="6" t="n">
        <f aca="false">IF(1_Data_EDA!D1202="Pacific Asia",1,0)</f>
        <v>0</v>
      </c>
      <c r="P1201" s="6" t="n">
        <f aca="false">IF(1_Data_EDA!D1202="USCA",1,0)</f>
        <v>0</v>
      </c>
      <c r="Q1201" s="6" t="n">
        <f aca="false">IF(C1201&gt;MEDIAN(C$5:C$8004),1,0)</f>
        <v>0</v>
      </c>
      <c r="R1201" s="6" t="n">
        <f aca="false">IF(D1201&gt;2,1,0)</f>
        <v>0</v>
      </c>
    </row>
    <row r="1202" customFormat="false" ht="15" hidden="false" customHeight="true" outlineLevel="0" collapsed="false">
      <c r="A1202" s="6" t="n">
        <f aca="false">1_Data_EDA!O1203</f>
        <v>1</v>
      </c>
      <c r="B1202" s="6" t="n">
        <f aca="false">1_Data_EDA!H1203</f>
        <v>2</v>
      </c>
      <c r="C1202" s="7" t="n">
        <f aca="false">1_Data_EDA!I1203</f>
        <v>39.99000168</v>
      </c>
      <c r="D1202" s="6" t="n">
        <f aca="false">1_Data_EDA!J1203</f>
        <v>3</v>
      </c>
      <c r="E1202" s="7" t="n">
        <f aca="false">1_Data_EDA!K1203</f>
        <v>119.9700012</v>
      </c>
      <c r="F1202" s="7" t="n">
        <f aca="false">1_Data_EDA!L1203</f>
        <v>18</v>
      </c>
      <c r="G1202" s="8" t="n">
        <f aca="false">1_Data_EDA!M1203</f>
        <v>0.150000006</v>
      </c>
      <c r="H1202" s="6" t="n">
        <f aca="false">IF(1_Data_EDA!B1203="First Class",1,0)</f>
        <v>0</v>
      </c>
      <c r="I1202" s="6" t="n">
        <f aca="false">IF(1_Data_EDA!B1203="Second Class",1,0)</f>
        <v>1</v>
      </c>
      <c r="J1202" s="6" t="n">
        <f aca="false">IF(1_Data_EDA!B1203="Same Day",1,0)</f>
        <v>0</v>
      </c>
      <c r="K1202" s="6" t="n">
        <f aca="false">IF(1_Data_EDA!C1203="Corporate",1,0)</f>
        <v>1</v>
      </c>
      <c r="L1202" s="6" t="n">
        <f aca="false">IF(1_Data_EDA!C1203="Home Office",1,0)</f>
        <v>0</v>
      </c>
      <c r="M1202" s="6" t="n">
        <f aca="false">IF(1_Data_EDA!D1203="Europe",1,0)</f>
        <v>0</v>
      </c>
      <c r="N1202" s="6" t="n">
        <f aca="false">IF(1_Data_EDA!D1203="LATAM",1,0)</f>
        <v>0</v>
      </c>
      <c r="O1202" s="6" t="n">
        <f aca="false">IF(1_Data_EDA!D1203="Pacific Asia",1,0)</f>
        <v>1</v>
      </c>
      <c r="P1202" s="6" t="n">
        <f aca="false">IF(1_Data_EDA!D1203="USCA",1,0)</f>
        <v>0</v>
      </c>
      <c r="Q1202" s="6" t="n">
        <f aca="false">IF(C1202&gt;MEDIAN(C$5:C$8004),1,0)</f>
        <v>0</v>
      </c>
      <c r="R1202" s="6" t="n">
        <f aca="false">IF(D1202&gt;2,1,0)</f>
        <v>1</v>
      </c>
    </row>
    <row r="1203" customFormat="false" ht="15" hidden="false" customHeight="true" outlineLevel="0" collapsed="false">
      <c r="A1203" s="6" t="n">
        <f aca="false">1_Data_EDA!O1204</f>
        <v>1</v>
      </c>
      <c r="B1203" s="6" t="n">
        <f aca="false">1_Data_EDA!H1204</f>
        <v>2</v>
      </c>
      <c r="C1203" s="7" t="n">
        <f aca="false">1_Data_EDA!I1204</f>
        <v>199.9900055</v>
      </c>
      <c r="D1203" s="6" t="n">
        <f aca="false">1_Data_EDA!J1204</f>
        <v>1</v>
      </c>
      <c r="E1203" s="7" t="n">
        <f aca="false">1_Data_EDA!K1204</f>
        <v>199.9900055</v>
      </c>
      <c r="F1203" s="7" t="n">
        <f aca="false">1_Data_EDA!L1204</f>
        <v>40</v>
      </c>
      <c r="G1203" s="8" t="n">
        <f aca="false">1_Data_EDA!M1204</f>
        <v>0.200000003</v>
      </c>
      <c r="H1203" s="6" t="n">
        <f aca="false">IF(1_Data_EDA!B1204="First Class",1,0)</f>
        <v>0</v>
      </c>
      <c r="I1203" s="6" t="n">
        <f aca="false">IF(1_Data_EDA!B1204="Second Class",1,0)</f>
        <v>1</v>
      </c>
      <c r="J1203" s="6" t="n">
        <f aca="false">IF(1_Data_EDA!B1204="Same Day",1,0)</f>
        <v>0</v>
      </c>
      <c r="K1203" s="6" t="n">
        <f aca="false">IF(1_Data_EDA!C1204="Corporate",1,0)</f>
        <v>1</v>
      </c>
      <c r="L1203" s="6" t="n">
        <f aca="false">IF(1_Data_EDA!C1204="Home Office",1,0)</f>
        <v>0</v>
      </c>
      <c r="M1203" s="6" t="n">
        <f aca="false">IF(1_Data_EDA!D1204="Europe",1,0)</f>
        <v>1</v>
      </c>
      <c r="N1203" s="6" t="n">
        <f aca="false">IF(1_Data_EDA!D1204="LATAM",1,0)</f>
        <v>0</v>
      </c>
      <c r="O1203" s="6" t="n">
        <f aca="false">IF(1_Data_EDA!D1204="Pacific Asia",1,0)</f>
        <v>0</v>
      </c>
      <c r="P1203" s="6" t="n">
        <f aca="false">IF(1_Data_EDA!D1204="USCA",1,0)</f>
        <v>0</v>
      </c>
      <c r="Q1203" s="6" t="n">
        <f aca="false">IF(C1203&gt;MEDIAN(C$5:C$8004),1,0)</f>
        <v>1</v>
      </c>
      <c r="R1203" s="6" t="n">
        <f aca="false">IF(D1203&gt;2,1,0)</f>
        <v>0</v>
      </c>
    </row>
    <row r="1204" customFormat="false" ht="15" hidden="false" customHeight="true" outlineLevel="0" collapsed="false">
      <c r="A1204" s="6" t="n">
        <f aca="false">1_Data_EDA!O1205</f>
        <v>0</v>
      </c>
      <c r="B1204" s="6" t="n">
        <f aca="false">1_Data_EDA!H1205</f>
        <v>4</v>
      </c>
      <c r="C1204" s="7" t="n">
        <f aca="false">1_Data_EDA!I1205</f>
        <v>399.980011</v>
      </c>
      <c r="D1204" s="6" t="n">
        <f aca="false">1_Data_EDA!J1205</f>
        <v>1</v>
      </c>
      <c r="E1204" s="7" t="n">
        <f aca="false">1_Data_EDA!K1205</f>
        <v>399.980011</v>
      </c>
      <c r="F1204" s="7" t="n">
        <f aca="false">1_Data_EDA!L1205</f>
        <v>60</v>
      </c>
      <c r="G1204" s="8" t="n">
        <f aca="false">1_Data_EDA!M1205</f>
        <v>0.150000006</v>
      </c>
      <c r="H1204" s="6" t="n">
        <f aca="false">IF(1_Data_EDA!B1205="First Class",1,0)</f>
        <v>0</v>
      </c>
      <c r="I1204" s="6" t="n">
        <f aca="false">IF(1_Data_EDA!B1205="Second Class",1,0)</f>
        <v>0</v>
      </c>
      <c r="J1204" s="6" t="n">
        <f aca="false">IF(1_Data_EDA!B1205="Same Day",1,0)</f>
        <v>0</v>
      </c>
      <c r="K1204" s="6" t="n">
        <f aca="false">IF(1_Data_EDA!C1205="Corporate",1,0)</f>
        <v>0</v>
      </c>
      <c r="L1204" s="6" t="n">
        <f aca="false">IF(1_Data_EDA!C1205="Home Office",1,0)</f>
        <v>1</v>
      </c>
      <c r="M1204" s="6" t="n">
        <f aca="false">IF(1_Data_EDA!D1205="Europe",1,0)</f>
        <v>0</v>
      </c>
      <c r="N1204" s="6" t="n">
        <f aca="false">IF(1_Data_EDA!D1205="LATAM",1,0)</f>
        <v>1</v>
      </c>
      <c r="O1204" s="6" t="n">
        <f aca="false">IF(1_Data_EDA!D1205="Pacific Asia",1,0)</f>
        <v>0</v>
      </c>
      <c r="P1204" s="6" t="n">
        <f aca="false">IF(1_Data_EDA!D1205="USCA",1,0)</f>
        <v>0</v>
      </c>
      <c r="Q1204" s="6" t="n">
        <f aca="false">IF(C1204&gt;MEDIAN(C$5:C$8004),1,0)</f>
        <v>1</v>
      </c>
      <c r="R1204" s="6" t="n">
        <f aca="false">IF(D1204&gt;2,1,0)</f>
        <v>0</v>
      </c>
    </row>
    <row r="1205" customFormat="false" ht="15" hidden="false" customHeight="true" outlineLevel="0" collapsed="false">
      <c r="A1205" s="6" t="n">
        <f aca="false">1_Data_EDA!O1206</f>
        <v>0</v>
      </c>
      <c r="B1205" s="6" t="n">
        <f aca="false">1_Data_EDA!H1206</f>
        <v>4</v>
      </c>
      <c r="C1205" s="7" t="n">
        <f aca="false">1_Data_EDA!I1206</f>
        <v>299.980011</v>
      </c>
      <c r="D1205" s="6" t="n">
        <f aca="false">1_Data_EDA!J1206</f>
        <v>1</v>
      </c>
      <c r="E1205" s="7" t="n">
        <f aca="false">1_Data_EDA!K1206</f>
        <v>299.980011</v>
      </c>
      <c r="F1205" s="7" t="n">
        <f aca="false">1_Data_EDA!L1206</f>
        <v>21</v>
      </c>
      <c r="G1205" s="8" t="n">
        <f aca="false">1_Data_EDA!M1206</f>
        <v>0.07</v>
      </c>
      <c r="H1205" s="6" t="n">
        <f aca="false">IF(1_Data_EDA!B1206="First Class",1,0)</f>
        <v>0</v>
      </c>
      <c r="I1205" s="6" t="n">
        <f aca="false">IF(1_Data_EDA!B1206="Second Class",1,0)</f>
        <v>0</v>
      </c>
      <c r="J1205" s="6" t="n">
        <f aca="false">IF(1_Data_EDA!B1206="Same Day",1,0)</f>
        <v>0</v>
      </c>
      <c r="K1205" s="6" t="n">
        <f aca="false">IF(1_Data_EDA!C1206="Corporate",1,0)</f>
        <v>0</v>
      </c>
      <c r="L1205" s="6" t="n">
        <f aca="false">IF(1_Data_EDA!C1206="Home Office",1,0)</f>
        <v>0</v>
      </c>
      <c r="M1205" s="6" t="n">
        <f aca="false">IF(1_Data_EDA!D1206="Europe",1,0)</f>
        <v>0</v>
      </c>
      <c r="N1205" s="6" t="n">
        <f aca="false">IF(1_Data_EDA!D1206="LATAM",1,0)</f>
        <v>0</v>
      </c>
      <c r="O1205" s="6" t="n">
        <f aca="false">IF(1_Data_EDA!D1206="Pacific Asia",1,0)</f>
        <v>1</v>
      </c>
      <c r="P1205" s="6" t="n">
        <f aca="false">IF(1_Data_EDA!D1206="USCA",1,0)</f>
        <v>0</v>
      </c>
      <c r="Q1205" s="6" t="n">
        <f aca="false">IF(C1205&gt;MEDIAN(C$5:C$8004),1,0)</f>
        <v>1</v>
      </c>
      <c r="R1205" s="6" t="n">
        <f aca="false">IF(D1205&gt;2,1,0)</f>
        <v>0</v>
      </c>
    </row>
    <row r="1206" customFormat="false" ht="15" hidden="false" customHeight="true" outlineLevel="0" collapsed="false">
      <c r="A1206" s="6" t="n">
        <f aca="false">1_Data_EDA!O1207</f>
        <v>0</v>
      </c>
      <c r="B1206" s="6" t="n">
        <f aca="false">1_Data_EDA!H1207</f>
        <v>0</v>
      </c>
      <c r="C1206" s="7" t="n">
        <f aca="false">1_Data_EDA!I1207</f>
        <v>59.08000183</v>
      </c>
      <c r="D1206" s="6" t="n">
        <f aca="false">1_Data_EDA!J1207</f>
        <v>1</v>
      </c>
      <c r="E1206" s="7" t="n">
        <f aca="false">1_Data_EDA!K1207</f>
        <v>59.08000183</v>
      </c>
      <c r="F1206" s="7" t="n">
        <f aca="false">1_Data_EDA!L1207</f>
        <v>9.449999809</v>
      </c>
      <c r="G1206" s="8" t="n">
        <f aca="false">1_Data_EDA!M1207</f>
        <v>0.159999996</v>
      </c>
      <c r="H1206" s="6" t="n">
        <f aca="false">IF(1_Data_EDA!B1207="First Class",1,0)</f>
        <v>0</v>
      </c>
      <c r="I1206" s="6" t="n">
        <f aca="false">IF(1_Data_EDA!B1207="Second Class",1,0)</f>
        <v>0</v>
      </c>
      <c r="J1206" s="6" t="n">
        <f aca="false">IF(1_Data_EDA!B1207="Same Day",1,0)</f>
        <v>1</v>
      </c>
      <c r="K1206" s="6" t="n">
        <f aca="false">IF(1_Data_EDA!C1207="Corporate",1,0)</f>
        <v>0</v>
      </c>
      <c r="L1206" s="6" t="n">
        <f aca="false">IF(1_Data_EDA!C1207="Home Office",1,0)</f>
        <v>0</v>
      </c>
      <c r="M1206" s="6" t="n">
        <f aca="false">IF(1_Data_EDA!D1207="Europe",1,0)</f>
        <v>0</v>
      </c>
      <c r="N1206" s="6" t="n">
        <f aca="false">IF(1_Data_EDA!D1207="LATAM",1,0)</f>
        <v>0</v>
      </c>
      <c r="O1206" s="6" t="n">
        <f aca="false">IF(1_Data_EDA!D1207="Pacific Asia",1,0)</f>
        <v>1</v>
      </c>
      <c r="P1206" s="6" t="n">
        <f aca="false">IF(1_Data_EDA!D1207="USCA",1,0)</f>
        <v>0</v>
      </c>
      <c r="Q1206" s="6" t="n">
        <f aca="false">IF(C1206&gt;MEDIAN(C$5:C$8004),1,0)</f>
        <v>0</v>
      </c>
      <c r="R1206" s="6" t="n">
        <f aca="false">IF(D1206&gt;2,1,0)</f>
        <v>0</v>
      </c>
    </row>
    <row r="1207" customFormat="false" ht="15" hidden="false" customHeight="true" outlineLevel="0" collapsed="false">
      <c r="A1207" s="6" t="n">
        <f aca="false">1_Data_EDA!O1208</f>
        <v>1</v>
      </c>
      <c r="B1207" s="6" t="n">
        <f aca="false">1_Data_EDA!H1208</f>
        <v>1</v>
      </c>
      <c r="C1207" s="7" t="n">
        <f aca="false">1_Data_EDA!I1208</f>
        <v>199.9900055</v>
      </c>
      <c r="D1207" s="6" t="n">
        <f aca="false">1_Data_EDA!J1208</f>
        <v>1</v>
      </c>
      <c r="E1207" s="7" t="n">
        <f aca="false">1_Data_EDA!K1208</f>
        <v>199.9900055</v>
      </c>
      <c r="F1207" s="7" t="n">
        <f aca="false">1_Data_EDA!L1208</f>
        <v>2</v>
      </c>
      <c r="G1207" s="8" t="n">
        <f aca="false">1_Data_EDA!M1208</f>
        <v>0.01</v>
      </c>
      <c r="H1207" s="6" t="n">
        <f aca="false">IF(1_Data_EDA!B1208="First Class",1,0)</f>
        <v>1</v>
      </c>
      <c r="I1207" s="6" t="n">
        <f aca="false">IF(1_Data_EDA!B1208="Second Class",1,0)</f>
        <v>0</v>
      </c>
      <c r="J1207" s="6" t="n">
        <f aca="false">IF(1_Data_EDA!B1208="Same Day",1,0)</f>
        <v>0</v>
      </c>
      <c r="K1207" s="6" t="n">
        <f aca="false">IF(1_Data_EDA!C1208="Corporate",1,0)</f>
        <v>1</v>
      </c>
      <c r="L1207" s="6" t="n">
        <f aca="false">IF(1_Data_EDA!C1208="Home Office",1,0)</f>
        <v>0</v>
      </c>
      <c r="M1207" s="6" t="n">
        <f aca="false">IF(1_Data_EDA!D1208="Europe",1,0)</f>
        <v>0</v>
      </c>
      <c r="N1207" s="6" t="n">
        <f aca="false">IF(1_Data_EDA!D1208="LATAM",1,0)</f>
        <v>1</v>
      </c>
      <c r="O1207" s="6" t="n">
        <f aca="false">IF(1_Data_EDA!D1208="Pacific Asia",1,0)</f>
        <v>0</v>
      </c>
      <c r="P1207" s="6" t="n">
        <f aca="false">IF(1_Data_EDA!D1208="USCA",1,0)</f>
        <v>0</v>
      </c>
      <c r="Q1207" s="6" t="n">
        <f aca="false">IF(C1207&gt;MEDIAN(C$5:C$8004),1,0)</f>
        <v>1</v>
      </c>
      <c r="R1207" s="6" t="n">
        <f aca="false">IF(D1207&gt;2,1,0)</f>
        <v>0</v>
      </c>
    </row>
    <row r="1208" customFormat="false" ht="15" hidden="false" customHeight="true" outlineLevel="0" collapsed="false">
      <c r="A1208" s="6" t="n">
        <f aca="false">1_Data_EDA!O1209</f>
        <v>1</v>
      </c>
      <c r="B1208" s="6" t="n">
        <f aca="false">1_Data_EDA!H1209</f>
        <v>1</v>
      </c>
      <c r="C1208" s="7" t="n">
        <f aca="false">1_Data_EDA!I1209</f>
        <v>299.980011</v>
      </c>
      <c r="D1208" s="6" t="n">
        <f aca="false">1_Data_EDA!J1209</f>
        <v>1</v>
      </c>
      <c r="E1208" s="7" t="n">
        <f aca="false">1_Data_EDA!K1209</f>
        <v>299.980011</v>
      </c>
      <c r="F1208" s="7" t="n">
        <f aca="false">1_Data_EDA!L1209</f>
        <v>39</v>
      </c>
      <c r="G1208" s="8" t="n">
        <f aca="false">1_Data_EDA!M1209</f>
        <v>0.129999995</v>
      </c>
      <c r="H1208" s="6" t="n">
        <f aca="false">IF(1_Data_EDA!B1209="First Class",1,0)</f>
        <v>1</v>
      </c>
      <c r="I1208" s="6" t="n">
        <f aca="false">IF(1_Data_EDA!B1209="Second Class",1,0)</f>
        <v>0</v>
      </c>
      <c r="J1208" s="6" t="n">
        <f aca="false">IF(1_Data_EDA!B1209="Same Day",1,0)</f>
        <v>0</v>
      </c>
      <c r="K1208" s="6" t="n">
        <f aca="false">IF(1_Data_EDA!C1209="Corporate",1,0)</f>
        <v>0</v>
      </c>
      <c r="L1208" s="6" t="n">
        <f aca="false">IF(1_Data_EDA!C1209="Home Office",1,0)</f>
        <v>0</v>
      </c>
      <c r="M1208" s="6" t="n">
        <f aca="false">IF(1_Data_EDA!D1209="Europe",1,0)</f>
        <v>1</v>
      </c>
      <c r="N1208" s="6" t="n">
        <f aca="false">IF(1_Data_EDA!D1209="LATAM",1,0)</f>
        <v>0</v>
      </c>
      <c r="O1208" s="6" t="n">
        <f aca="false">IF(1_Data_EDA!D1209="Pacific Asia",1,0)</f>
        <v>0</v>
      </c>
      <c r="P1208" s="6" t="n">
        <f aca="false">IF(1_Data_EDA!D1209="USCA",1,0)</f>
        <v>0</v>
      </c>
      <c r="Q1208" s="6" t="n">
        <f aca="false">IF(C1208&gt;MEDIAN(C$5:C$8004),1,0)</f>
        <v>1</v>
      </c>
      <c r="R1208" s="6" t="n">
        <f aca="false">IF(D1208&gt;2,1,0)</f>
        <v>0</v>
      </c>
    </row>
    <row r="1209" customFormat="false" ht="15" hidden="false" customHeight="true" outlineLevel="0" collapsed="false">
      <c r="A1209" s="6" t="n">
        <f aca="false">1_Data_EDA!O1210</f>
        <v>0</v>
      </c>
      <c r="B1209" s="6" t="n">
        <f aca="false">1_Data_EDA!H1210</f>
        <v>4</v>
      </c>
      <c r="C1209" s="7" t="n">
        <f aca="false">1_Data_EDA!I1210</f>
        <v>11.28999996</v>
      </c>
      <c r="D1209" s="6" t="n">
        <f aca="false">1_Data_EDA!J1210</f>
        <v>1</v>
      </c>
      <c r="E1209" s="7" t="n">
        <f aca="false">1_Data_EDA!K1210</f>
        <v>11.28999996</v>
      </c>
      <c r="F1209" s="7" t="n">
        <f aca="false">1_Data_EDA!L1210</f>
        <v>1.019999981</v>
      </c>
      <c r="G1209" s="8" t="n">
        <f aca="false">1_Data_EDA!M1210</f>
        <v>0.090000004</v>
      </c>
      <c r="H1209" s="6" t="n">
        <f aca="false">IF(1_Data_EDA!B1210="First Class",1,0)</f>
        <v>0</v>
      </c>
      <c r="I1209" s="6" t="n">
        <f aca="false">IF(1_Data_EDA!B1210="Second Class",1,0)</f>
        <v>0</v>
      </c>
      <c r="J1209" s="6" t="n">
        <f aca="false">IF(1_Data_EDA!B1210="Same Day",1,0)</f>
        <v>0</v>
      </c>
      <c r="K1209" s="6" t="n">
        <f aca="false">IF(1_Data_EDA!C1210="Corporate",1,0)</f>
        <v>0</v>
      </c>
      <c r="L1209" s="6" t="n">
        <f aca="false">IF(1_Data_EDA!C1210="Home Office",1,0)</f>
        <v>0</v>
      </c>
      <c r="M1209" s="6" t="n">
        <f aca="false">IF(1_Data_EDA!D1210="Europe",1,0)</f>
        <v>0</v>
      </c>
      <c r="N1209" s="6" t="n">
        <f aca="false">IF(1_Data_EDA!D1210="LATAM",1,0)</f>
        <v>0</v>
      </c>
      <c r="O1209" s="6" t="n">
        <f aca="false">IF(1_Data_EDA!D1210="Pacific Asia",1,0)</f>
        <v>1</v>
      </c>
      <c r="P1209" s="6" t="n">
        <f aca="false">IF(1_Data_EDA!D1210="USCA",1,0)</f>
        <v>0</v>
      </c>
      <c r="Q1209" s="6" t="n">
        <f aca="false">IF(C1209&gt;MEDIAN(C$5:C$8004),1,0)</f>
        <v>0</v>
      </c>
      <c r="R1209" s="6" t="n">
        <f aca="false">IF(D1209&gt;2,1,0)</f>
        <v>0</v>
      </c>
    </row>
    <row r="1210" customFormat="false" ht="15" hidden="false" customHeight="true" outlineLevel="0" collapsed="false">
      <c r="A1210" s="6" t="n">
        <f aca="false">1_Data_EDA!O1211</f>
        <v>0</v>
      </c>
      <c r="B1210" s="6" t="n">
        <f aca="false">1_Data_EDA!H1211</f>
        <v>4</v>
      </c>
      <c r="C1210" s="7" t="n">
        <f aca="false">1_Data_EDA!I1211</f>
        <v>199.9900055</v>
      </c>
      <c r="D1210" s="6" t="n">
        <f aca="false">1_Data_EDA!J1211</f>
        <v>1</v>
      </c>
      <c r="E1210" s="7" t="n">
        <f aca="false">1_Data_EDA!K1211</f>
        <v>199.9900055</v>
      </c>
      <c r="F1210" s="7" t="n">
        <f aca="false">1_Data_EDA!L1211</f>
        <v>32</v>
      </c>
      <c r="G1210" s="8" t="n">
        <f aca="false">1_Data_EDA!M1211</f>
        <v>0.159999996</v>
      </c>
      <c r="H1210" s="6" t="n">
        <f aca="false">IF(1_Data_EDA!B1211="First Class",1,0)</f>
        <v>0</v>
      </c>
      <c r="I1210" s="6" t="n">
        <f aca="false">IF(1_Data_EDA!B1211="Second Class",1,0)</f>
        <v>0</v>
      </c>
      <c r="J1210" s="6" t="n">
        <f aca="false">IF(1_Data_EDA!B1211="Same Day",1,0)</f>
        <v>0</v>
      </c>
      <c r="K1210" s="6" t="n">
        <f aca="false">IF(1_Data_EDA!C1211="Corporate",1,0)</f>
        <v>1</v>
      </c>
      <c r="L1210" s="6" t="n">
        <f aca="false">IF(1_Data_EDA!C1211="Home Office",1,0)</f>
        <v>0</v>
      </c>
      <c r="M1210" s="6" t="n">
        <f aca="false">IF(1_Data_EDA!D1211="Europe",1,0)</f>
        <v>0</v>
      </c>
      <c r="N1210" s="6" t="n">
        <f aca="false">IF(1_Data_EDA!D1211="LATAM",1,0)</f>
        <v>1</v>
      </c>
      <c r="O1210" s="6" t="n">
        <f aca="false">IF(1_Data_EDA!D1211="Pacific Asia",1,0)</f>
        <v>0</v>
      </c>
      <c r="P1210" s="6" t="n">
        <f aca="false">IF(1_Data_EDA!D1211="USCA",1,0)</f>
        <v>0</v>
      </c>
      <c r="Q1210" s="6" t="n">
        <f aca="false">IF(C1210&gt;MEDIAN(C$5:C$8004),1,0)</f>
        <v>1</v>
      </c>
      <c r="R1210" s="6" t="n">
        <f aca="false">IF(D1210&gt;2,1,0)</f>
        <v>0</v>
      </c>
    </row>
    <row r="1211" customFormat="false" ht="15" hidden="false" customHeight="true" outlineLevel="0" collapsed="false">
      <c r="A1211" s="6" t="n">
        <f aca="false">1_Data_EDA!O1212</f>
        <v>1</v>
      </c>
      <c r="B1211" s="6" t="n">
        <f aca="false">1_Data_EDA!H1212</f>
        <v>1</v>
      </c>
      <c r="C1211" s="7" t="n">
        <f aca="false">1_Data_EDA!I1212</f>
        <v>50</v>
      </c>
      <c r="D1211" s="6" t="n">
        <f aca="false">1_Data_EDA!J1212</f>
        <v>3</v>
      </c>
      <c r="E1211" s="7" t="n">
        <f aca="false">1_Data_EDA!K1212</f>
        <v>150</v>
      </c>
      <c r="F1211" s="7" t="n">
        <f aca="false">1_Data_EDA!L1212</f>
        <v>13.5</v>
      </c>
      <c r="G1211" s="8" t="n">
        <f aca="false">1_Data_EDA!M1212</f>
        <v>0.090000004</v>
      </c>
      <c r="H1211" s="6" t="n">
        <f aca="false">IF(1_Data_EDA!B1212="First Class",1,0)</f>
        <v>1</v>
      </c>
      <c r="I1211" s="6" t="n">
        <f aca="false">IF(1_Data_EDA!B1212="Second Class",1,0)</f>
        <v>0</v>
      </c>
      <c r="J1211" s="6" t="n">
        <f aca="false">IF(1_Data_EDA!B1212="Same Day",1,0)</f>
        <v>0</v>
      </c>
      <c r="K1211" s="6" t="n">
        <f aca="false">IF(1_Data_EDA!C1212="Corporate",1,0)</f>
        <v>1</v>
      </c>
      <c r="L1211" s="6" t="n">
        <f aca="false">IF(1_Data_EDA!C1212="Home Office",1,0)</f>
        <v>0</v>
      </c>
      <c r="M1211" s="6" t="n">
        <f aca="false">IF(1_Data_EDA!D1212="Europe",1,0)</f>
        <v>0</v>
      </c>
      <c r="N1211" s="6" t="n">
        <f aca="false">IF(1_Data_EDA!D1212="LATAM",1,0)</f>
        <v>0</v>
      </c>
      <c r="O1211" s="6" t="n">
        <f aca="false">IF(1_Data_EDA!D1212="Pacific Asia",1,0)</f>
        <v>1</v>
      </c>
      <c r="P1211" s="6" t="n">
        <f aca="false">IF(1_Data_EDA!D1212="USCA",1,0)</f>
        <v>0</v>
      </c>
      <c r="Q1211" s="6" t="n">
        <f aca="false">IF(C1211&gt;MEDIAN(C$5:C$8004),1,0)</f>
        <v>0</v>
      </c>
      <c r="R1211" s="6" t="n">
        <f aca="false">IF(D1211&gt;2,1,0)</f>
        <v>1</v>
      </c>
    </row>
    <row r="1212" customFormat="false" ht="15" hidden="false" customHeight="true" outlineLevel="0" collapsed="false">
      <c r="A1212" s="6" t="n">
        <f aca="false">1_Data_EDA!O1213</f>
        <v>1</v>
      </c>
      <c r="B1212" s="6" t="n">
        <f aca="false">1_Data_EDA!H1213</f>
        <v>4</v>
      </c>
      <c r="C1212" s="7" t="n">
        <f aca="false">1_Data_EDA!I1213</f>
        <v>50</v>
      </c>
      <c r="D1212" s="6" t="n">
        <f aca="false">1_Data_EDA!J1213</f>
        <v>5</v>
      </c>
      <c r="E1212" s="7" t="n">
        <f aca="false">1_Data_EDA!K1213</f>
        <v>250</v>
      </c>
      <c r="F1212" s="7" t="n">
        <f aca="false">1_Data_EDA!L1213</f>
        <v>10</v>
      </c>
      <c r="G1212" s="8" t="n">
        <f aca="false">1_Data_EDA!M1213</f>
        <v>0.039999999</v>
      </c>
      <c r="H1212" s="6" t="n">
        <f aca="false">IF(1_Data_EDA!B1213="First Class",1,0)</f>
        <v>0</v>
      </c>
      <c r="I1212" s="6" t="n">
        <f aca="false">IF(1_Data_EDA!B1213="Second Class",1,0)</f>
        <v>0</v>
      </c>
      <c r="J1212" s="6" t="n">
        <f aca="false">IF(1_Data_EDA!B1213="Same Day",1,0)</f>
        <v>0</v>
      </c>
      <c r="K1212" s="6" t="n">
        <f aca="false">IF(1_Data_EDA!C1213="Corporate",1,0)</f>
        <v>1</v>
      </c>
      <c r="L1212" s="6" t="n">
        <f aca="false">IF(1_Data_EDA!C1213="Home Office",1,0)</f>
        <v>0</v>
      </c>
      <c r="M1212" s="6" t="n">
        <f aca="false">IF(1_Data_EDA!D1213="Europe",1,0)</f>
        <v>0</v>
      </c>
      <c r="N1212" s="6" t="n">
        <f aca="false">IF(1_Data_EDA!D1213="LATAM",1,0)</f>
        <v>0</v>
      </c>
      <c r="O1212" s="6" t="n">
        <f aca="false">IF(1_Data_EDA!D1213="Pacific Asia",1,0)</f>
        <v>0</v>
      </c>
      <c r="P1212" s="6" t="n">
        <f aca="false">IF(1_Data_EDA!D1213="USCA",1,0)</f>
        <v>1</v>
      </c>
      <c r="Q1212" s="6" t="n">
        <f aca="false">IF(C1212&gt;MEDIAN(C$5:C$8004),1,0)</f>
        <v>0</v>
      </c>
      <c r="R1212" s="6" t="n">
        <f aca="false">IF(D1212&gt;2,1,0)</f>
        <v>1</v>
      </c>
    </row>
    <row r="1213" customFormat="false" ht="15" hidden="false" customHeight="true" outlineLevel="0" collapsed="false">
      <c r="A1213" s="6" t="n">
        <f aca="false">1_Data_EDA!O1214</f>
        <v>1</v>
      </c>
      <c r="B1213" s="6" t="n">
        <f aca="false">1_Data_EDA!H1214</f>
        <v>1</v>
      </c>
      <c r="C1213" s="7" t="n">
        <f aca="false">1_Data_EDA!I1214</f>
        <v>47.99000168</v>
      </c>
      <c r="D1213" s="6" t="n">
        <f aca="false">1_Data_EDA!J1214</f>
        <v>5</v>
      </c>
      <c r="E1213" s="7" t="n">
        <f aca="false">1_Data_EDA!K1214</f>
        <v>239.9499969</v>
      </c>
      <c r="F1213" s="7" t="n">
        <f aca="false">1_Data_EDA!L1214</f>
        <v>59.99000168</v>
      </c>
      <c r="G1213" s="8" t="n">
        <f aca="false">1_Data_EDA!M1214</f>
        <v>0.25</v>
      </c>
      <c r="H1213" s="6" t="n">
        <f aca="false">IF(1_Data_EDA!B1214="First Class",1,0)</f>
        <v>1</v>
      </c>
      <c r="I1213" s="6" t="n">
        <f aca="false">IF(1_Data_EDA!B1214="Second Class",1,0)</f>
        <v>0</v>
      </c>
      <c r="J1213" s="6" t="n">
        <f aca="false">IF(1_Data_EDA!B1214="Same Day",1,0)</f>
        <v>0</v>
      </c>
      <c r="K1213" s="6" t="n">
        <f aca="false">IF(1_Data_EDA!C1214="Corporate",1,0)</f>
        <v>1</v>
      </c>
      <c r="L1213" s="6" t="n">
        <f aca="false">IF(1_Data_EDA!C1214="Home Office",1,0)</f>
        <v>0</v>
      </c>
      <c r="M1213" s="6" t="n">
        <f aca="false">IF(1_Data_EDA!D1214="Europe",1,0)</f>
        <v>0</v>
      </c>
      <c r="N1213" s="6" t="n">
        <f aca="false">IF(1_Data_EDA!D1214="LATAM",1,0)</f>
        <v>1</v>
      </c>
      <c r="O1213" s="6" t="n">
        <f aca="false">IF(1_Data_EDA!D1214="Pacific Asia",1,0)</f>
        <v>0</v>
      </c>
      <c r="P1213" s="6" t="n">
        <f aca="false">IF(1_Data_EDA!D1214="USCA",1,0)</f>
        <v>0</v>
      </c>
      <c r="Q1213" s="6" t="n">
        <f aca="false">IF(C1213&gt;MEDIAN(C$5:C$8004),1,0)</f>
        <v>0</v>
      </c>
      <c r="R1213" s="6" t="n">
        <f aca="false">IF(D1213&gt;2,1,0)</f>
        <v>1</v>
      </c>
    </row>
    <row r="1214" customFormat="false" ht="15" hidden="false" customHeight="true" outlineLevel="0" collapsed="false">
      <c r="A1214" s="6" t="n">
        <f aca="false">1_Data_EDA!O1215</f>
        <v>1</v>
      </c>
      <c r="B1214" s="6" t="n">
        <f aca="false">1_Data_EDA!H1215</f>
        <v>1</v>
      </c>
      <c r="C1214" s="7" t="n">
        <f aca="false">1_Data_EDA!I1215</f>
        <v>39.75</v>
      </c>
      <c r="D1214" s="6" t="n">
        <f aca="false">1_Data_EDA!J1215</f>
        <v>1</v>
      </c>
      <c r="E1214" s="7" t="n">
        <f aca="false">1_Data_EDA!K1215</f>
        <v>39.75</v>
      </c>
      <c r="F1214" s="7" t="n">
        <f aca="false">1_Data_EDA!L1215</f>
        <v>7.949999809</v>
      </c>
      <c r="G1214" s="8" t="n">
        <f aca="false">1_Data_EDA!M1215</f>
        <v>0.200000003</v>
      </c>
      <c r="H1214" s="6" t="n">
        <f aca="false">IF(1_Data_EDA!B1215="First Class",1,0)</f>
        <v>1</v>
      </c>
      <c r="I1214" s="6" t="n">
        <f aca="false">IF(1_Data_EDA!B1215="Second Class",1,0)</f>
        <v>0</v>
      </c>
      <c r="J1214" s="6" t="n">
        <f aca="false">IF(1_Data_EDA!B1215="Same Day",1,0)</f>
        <v>0</v>
      </c>
      <c r="K1214" s="6" t="n">
        <f aca="false">IF(1_Data_EDA!C1215="Corporate",1,0)</f>
        <v>0</v>
      </c>
      <c r="L1214" s="6" t="n">
        <f aca="false">IF(1_Data_EDA!C1215="Home Office",1,0)</f>
        <v>0</v>
      </c>
      <c r="M1214" s="6" t="n">
        <f aca="false">IF(1_Data_EDA!D1215="Europe",1,0)</f>
        <v>0</v>
      </c>
      <c r="N1214" s="6" t="n">
        <f aca="false">IF(1_Data_EDA!D1215="LATAM",1,0)</f>
        <v>0</v>
      </c>
      <c r="O1214" s="6" t="n">
        <f aca="false">IF(1_Data_EDA!D1215="Pacific Asia",1,0)</f>
        <v>1</v>
      </c>
      <c r="P1214" s="6" t="n">
        <f aca="false">IF(1_Data_EDA!D1215="USCA",1,0)</f>
        <v>0</v>
      </c>
      <c r="Q1214" s="6" t="n">
        <f aca="false">IF(C1214&gt;MEDIAN(C$5:C$8004),1,0)</f>
        <v>0</v>
      </c>
      <c r="R1214" s="6" t="n">
        <f aca="false">IF(D1214&gt;2,1,0)</f>
        <v>0</v>
      </c>
    </row>
    <row r="1215" customFormat="false" ht="15" hidden="false" customHeight="true" outlineLevel="0" collapsed="false">
      <c r="A1215" s="6" t="n">
        <f aca="false">1_Data_EDA!O1216</f>
        <v>0</v>
      </c>
      <c r="B1215" s="6" t="n">
        <f aca="false">1_Data_EDA!H1216</f>
        <v>2</v>
      </c>
      <c r="C1215" s="7" t="n">
        <f aca="false">1_Data_EDA!I1216</f>
        <v>129.9900055</v>
      </c>
      <c r="D1215" s="6" t="n">
        <f aca="false">1_Data_EDA!J1216</f>
        <v>1</v>
      </c>
      <c r="E1215" s="7" t="n">
        <f aca="false">1_Data_EDA!K1216</f>
        <v>129.9900055</v>
      </c>
      <c r="F1215" s="7" t="n">
        <f aca="false">1_Data_EDA!L1216</f>
        <v>2.599999905</v>
      </c>
      <c r="G1215" s="8" t="n">
        <f aca="false">1_Data_EDA!M1216</f>
        <v>0.02</v>
      </c>
      <c r="H1215" s="6" t="n">
        <f aca="false">IF(1_Data_EDA!B1216="First Class",1,0)</f>
        <v>0</v>
      </c>
      <c r="I1215" s="6" t="n">
        <f aca="false">IF(1_Data_EDA!B1216="Second Class",1,0)</f>
        <v>1</v>
      </c>
      <c r="J1215" s="6" t="n">
        <f aca="false">IF(1_Data_EDA!B1216="Same Day",1,0)</f>
        <v>0</v>
      </c>
      <c r="K1215" s="6" t="n">
        <f aca="false">IF(1_Data_EDA!C1216="Corporate",1,0)</f>
        <v>1</v>
      </c>
      <c r="L1215" s="6" t="n">
        <f aca="false">IF(1_Data_EDA!C1216="Home Office",1,0)</f>
        <v>0</v>
      </c>
      <c r="M1215" s="6" t="n">
        <f aca="false">IF(1_Data_EDA!D1216="Europe",1,0)</f>
        <v>0</v>
      </c>
      <c r="N1215" s="6" t="n">
        <f aca="false">IF(1_Data_EDA!D1216="LATAM",1,0)</f>
        <v>0</v>
      </c>
      <c r="O1215" s="6" t="n">
        <f aca="false">IF(1_Data_EDA!D1216="Pacific Asia",1,0)</f>
        <v>1</v>
      </c>
      <c r="P1215" s="6" t="n">
        <f aca="false">IF(1_Data_EDA!D1216="USCA",1,0)</f>
        <v>0</v>
      </c>
      <c r="Q1215" s="6" t="n">
        <f aca="false">IF(C1215&gt;MEDIAN(C$5:C$8004),1,0)</f>
        <v>1</v>
      </c>
      <c r="R1215" s="6" t="n">
        <f aca="false">IF(D1215&gt;2,1,0)</f>
        <v>0</v>
      </c>
    </row>
    <row r="1216" customFormat="false" ht="15" hidden="false" customHeight="true" outlineLevel="0" collapsed="false">
      <c r="A1216" s="6" t="n">
        <f aca="false">1_Data_EDA!O1217</f>
        <v>1</v>
      </c>
      <c r="B1216" s="6" t="n">
        <f aca="false">1_Data_EDA!H1217</f>
        <v>1</v>
      </c>
      <c r="C1216" s="7" t="n">
        <f aca="false">1_Data_EDA!I1217</f>
        <v>59.99000168</v>
      </c>
      <c r="D1216" s="6" t="n">
        <f aca="false">1_Data_EDA!J1217</f>
        <v>2</v>
      </c>
      <c r="E1216" s="7" t="n">
        <f aca="false">1_Data_EDA!K1217</f>
        <v>119.9800034</v>
      </c>
      <c r="F1216" s="7" t="n">
        <f aca="false">1_Data_EDA!L1217</f>
        <v>18</v>
      </c>
      <c r="G1216" s="8" t="n">
        <f aca="false">1_Data_EDA!M1217</f>
        <v>0.150000006</v>
      </c>
      <c r="H1216" s="6" t="n">
        <f aca="false">IF(1_Data_EDA!B1217="First Class",1,0)</f>
        <v>1</v>
      </c>
      <c r="I1216" s="6" t="n">
        <f aca="false">IF(1_Data_EDA!B1217="Second Class",1,0)</f>
        <v>0</v>
      </c>
      <c r="J1216" s="6" t="n">
        <f aca="false">IF(1_Data_EDA!B1217="Same Day",1,0)</f>
        <v>0</v>
      </c>
      <c r="K1216" s="6" t="n">
        <f aca="false">IF(1_Data_EDA!C1217="Corporate",1,0)</f>
        <v>0</v>
      </c>
      <c r="L1216" s="6" t="n">
        <f aca="false">IF(1_Data_EDA!C1217="Home Office",1,0)</f>
        <v>0</v>
      </c>
      <c r="M1216" s="6" t="n">
        <f aca="false">IF(1_Data_EDA!D1217="Europe",1,0)</f>
        <v>1</v>
      </c>
      <c r="N1216" s="6" t="n">
        <f aca="false">IF(1_Data_EDA!D1217="LATAM",1,0)</f>
        <v>0</v>
      </c>
      <c r="O1216" s="6" t="n">
        <f aca="false">IF(1_Data_EDA!D1217="Pacific Asia",1,0)</f>
        <v>0</v>
      </c>
      <c r="P1216" s="6" t="n">
        <f aca="false">IF(1_Data_EDA!D1217="USCA",1,0)</f>
        <v>0</v>
      </c>
      <c r="Q1216" s="6" t="n">
        <f aca="false">IF(C1216&gt;MEDIAN(C$5:C$8004),1,0)</f>
        <v>0</v>
      </c>
      <c r="R1216" s="6" t="n">
        <f aca="false">IF(D1216&gt;2,1,0)</f>
        <v>0</v>
      </c>
    </row>
    <row r="1217" customFormat="false" ht="15" hidden="false" customHeight="true" outlineLevel="0" collapsed="false">
      <c r="A1217" s="6" t="n">
        <f aca="false">1_Data_EDA!O1218</f>
        <v>1</v>
      </c>
      <c r="B1217" s="6" t="n">
        <f aca="false">1_Data_EDA!H1218</f>
        <v>4</v>
      </c>
      <c r="C1217" s="7" t="n">
        <f aca="false">1_Data_EDA!I1218</f>
        <v>39.99000168</v>
      </c>
      <c r="D1217" s="6" t="n">
        <f aca="false">1_Data_EDA!J1218</f>
        <v>1</v>
      </c>
      <c r="E1217" s="7" t="n">
        <f aca="false">1_Data_EDA!K1218</f>
        <v>39.99000168</v>
      </c>
      <c r="F1217" s="7" t="n">
        <f aca="false">1_Data_EDA!L1218</f>
        <v>1.600000024</v>
      </c>
      <c r="G1217" s="8" t="n">
        <f aca="false">1_Data_EDA!M1218</f>
        <v>0.039999999</v>
      </c>
      <c r="H1217" s="6" t="n">
        <f aca="false">IF(1_Data_EDA!B1218="First Class",1,0)</f>
        <v>0</v>
      </c>
      <c r="I1217" s="6" t="n">
        <f aca="false">IF(1_Data_EDA!B1218="Second Class",1,0)</f>
        <v>0</v>
      </c>
      <c r="J1217" s="6" t="n">
        <f aca="false">IF(1_Data_EDA!B1218="Same Day",1,0)</f>
        <v>0</v>
      </c>
      <c r="K1217" s="6" t="n">
        <f aca="false">IF(1_Data_EDA!C1218="Corporate",1,0)</f>
        <v>0</v>
      </c>
      <c r="L1217" s="6" t="n">
        <f aca="false">IF(1_Data_EDA!C1218="Home Office",1,0)</f>
        <v>0</v>
      </c>
      <c r="M1217" s="6" t="n">
        <f aca="false">IF(1_Data_EDA!D1218="Europe",1,0)</f>
        <v>1</v>
      </c>
      <c r="N1217" s="6" t="n">
        <f aca="false">IF(1_Data_EDA!D1218="LATAM",1,0)</f>
        <v>0</v>
      </c>
      <c r="O1217" s="6" t="n">
        <f aca="false">IF(1_Data_EDA!D1218="Pacific Asia",1,0)</f>
        <v>0</v>
      </c>
      <c r="P1217" s="6" t="n">
        <f aca="false">IF(1_Data_EDA!D1218="USCA",1,0)</f>
        <v>0</v>
      </c>
      <c r="Q1217" s="6" t="n">
        <f aca="false">IF(C1217&gt;MEDIAN(C$5:C$8004),1,0)</f>
        <v>0</v>
      </c>
      <c r="R1217" s="6" t="n">
        <f aca="false">IF(D1217&gt;2,1,0)</f>
        <v>0</v>
      </c>
    </row>
    <row r="1218" customFormat="false" ht="15" hidden="false" customHeight="true" outlineLevel="0" collapsed="false">
      <c r="A1218" s="6" t="n">
        <f aca="false">1_Data_EDA!O1219</f>
        <v>1</v>
      </c>
      <c r="B1218" s="6" t="n">
        <f aca="false">1_Data_EDA!H1219</f>
        <v>1</v>
      </c>
      <c r="C1218" s="7" t="n">
        <f aca="false">1_Data_EDA!I1219</f>
        <v>399.980011</v>
      </c>
      <c r="D1218" s="6" t="n">
        <f aca="false">1_Data_EDA!J1219</f>
        <v>1</v>
      </c>
      <c r="E1218" s="7" t="n">
        <f aca="false">1_Data_EDA!K1219</f>
        <v>399.980011</v>
      </c>
      <c r="F1218" s="7" t="n">
        <f aca="false">1_Data_EDA!L1219</f>
        <v>0</v>
      </c>
      <c r="G1218" s="8" t="n">
        <f aca="false">1_Data_EDA!M1219</f>
        <v>0</v>
      </c>
      <c r="H1218" s="6" t="n">
        <f aca="false">IF(1_Data_EDA!B1219="First Class",1,0)</f>
        <v>1</v>
      </c>
      <c r="I1218" s="6" t="n">
        <f aca="false">IF(1_Data_EDA!B1219="Second Class",1,0)</f>
        <v>0</v>
      </c>
      <c r="J1218" s="6" t="n">
        <f aca="false">IF(1_Data_EDA!B1219="Same Day",1,0)</f>
        <v>0</v>
      </c>
      <c r="K1218" s="6" t="n">
        <f aca="false">IF(1_Data_EDA!C1219="Corporate",1,0)</f>
        <v>1</v>
      </c>
      <c r="L1218" s="6" t="n">
        <f aca="false">IF(1_Data_EDA!C1219="Home Office",1,0)</f>
        <v>0</v>
      </c>
      <c r="M1218" s="6" t="n">
        <f aca="false">IF(1_Data_EDA!D1219="Europe",1,0)</f>
        <v>0</v>
      </c>
      <c r="N1218" s="6" t="n">
        <f aca="false">IF(1_Data_EDA!D1219="LATAM",1,0)</f>
        <v>1</v>
      </c>
      <c r="O1218" s="6" t="n">
        <f aca="false">IF(1_Data_EDA!D1219="Pacific Asia",1,0)</f>
        <v>0</v>
      </c>
      <c r="P1218" s="6" t="n">
        <f aca="false">IF(1_Data_EDA!D1219="USCA",1,0)</f>
        <v>0</v>
      </c>
      <c r="Q1218" s="6" t="n">
        <f aca="false">IF(C1218&gt;MEDIAN(C$5:C$8004),1,0)</f>
        <v>1</v>
      </c>
      <c r="R1218" s="6" t="n">
        <f aca="false">IF(D1218&gt;2,1,0)</f>
        <v>0</v>
      </c>
    </row>
    <row r="1219" customFormat="false" ht="15" hidden="false" customHeight="true" outlineLevel="0" collapsed="false">
      <c r="A1219" s="6" t="n">
        <f aca="false">1_Data_EDA!O1220</f>
        <v>0</v>
      </c>
      <c r="B1219" s="6" t="n">
        <f aca="false">1_Data_EDA!H1220</f>
        <v>4</v>
      </c>
      <c r="C1219" s="7" t="n">
        <f aca="false">1_Data_EDA!I1220</f>
        <v>59.99000168</v>
      </c>
      <c r="D1219" s="6" t="n">
        <f aca="false">1_Data_EDA!J1220</f>
        <v>2</v>
      </c>
      <c r="E1219" s="7" t="n">
        <f aca="false">1_Data_EDA!K1220</f>
        <v>119.9800034</v>
      </c>
      <c r="F1219" s="7" t="n">
        <f aca="false">1_Data_EDA!L1220</f>
        <v>6</v>
      </c>
      <c r="G1219" s="8" t="n">
        <f aca="false">1_Data_EDA!M1220</f>
        <v>0.050000001</v>
      </c>
      <c r="H1219" s="6" t="n">
        <f aca="false">IF(1_Data_EDA!B1220="First Class",1,0)</f>
        <v>0</v>
      </c>
      <c r="I1219" s="6" t="n">
        <f aca="false">IF(1_Data_EDA!B1220="Second Class",1,0)</f>
        <v>0</v>
      </c>
      <c r="J1219" s="6" t="n">
        <f aca="false">IF(1_Data_EDA!B1220="Same Day",1,0)</f>
        <v>0</v>
      </c>
      <c r="K1219" s="6" t="n">
        <f aca="false">IF(1_Data_EDA!C1220="Corporate",1,0)</f>
        <v>0</v>
      </c>
      <c r="L1219" s="6" t="n">
        <f aca="false">IF(1_Data_EDA!C1220="Home Office",1,0)</f>
        <v>0</v>
      </c>
      <c r="M1219" s="6" t="n">
        <f aca="false">IF(1_Data_EDA!D1220="Europe",1,0)</f>
        <v>1</v>
      </c>
      <c r="N1219" s="6" t="n">
        <f aca="false">IF(1_Data_EDA!D1220="LATAM",1,0)</f>
        <v>0</v>
      </c>
      <c r="O1219" s="6" t="n">
        <f aca="false">IF(1_Data_EDA!D1220="Pacific Asia",1,0)</f>
        <v>0</v>
      </c>
      <c r="P1219" s="6" t="n">
        <f aca="false">IF(1_Data_EDA!D1220="USCA",1,0)</f>
        <v>0</v>
      </c>
      <c r="Q1219" s="6" t="n">
        <f aca="false">IF(C1219&gt;MEDIAN(C$5:C$8004),1,0)</f>
        <v>0</v>
      </c>
      <c r="R1219" s="6" t="n">
        <f aca="false">IF(D1219&gt;2,1,0)</f>
        <v>0</v>
      </c>
    </row>
    <row r="1220" customFormat="false" ht="15" hidden="false" customHeight="true" outlineLevel="0" collapsed="false">
      <c r="A1220" s="6" t="n">
        <f aca="false">1_Data_EDA!O1221</f>
        <v>1</v>
      </c>
      <c r="B1220" s="6" t="n">
        <f aca="false">1_Data_EDA!H1221</f>
        <v>2</v>
      </c>
      <c r="C1220" s="7" t="n">
        <f aca="false">1_Data_EDA!I1221</f>
        <v>129.9900055</v>
      </c>
      <c r="D1220" s="6" t="n">
        <f aca="false">1_Data_EDA!J1221</f>
        <v>1</v>
      </c>
      <c r="E1220" s="7" t="n">
        <f aca="false">1_Data_EDA!K1221</f>
        <v>129.9900055</v>
      </c>
      <c r="F1220" s="7" t="n">
        <f aca="false">1_Data_EDA!L1221</f>
        <v>0</v>
      </c>
      <c r="G1220" s="8" t="n">
        <f aca="false">1_Data_EDA!M1221</f>
        <v>0</v>
      </c>
      <c r="H1220" s="6" t="n">
        <f aca="false">IF(1_Data_EDA!B1221="First Class",1,0)</f>
        <v>0</v>
      </c>
      <c r="I1220" s="6" t="n">
        <f aca="false">IF(1_Data_EDA!B1221="Second Class",1,0)</f>
        <v>1</v>
      </c>
      <c r="J1220" s="6" t="n">
        <f aca="false">IF(1_Data_EDA!B1221="Same Day",1,0)</f>
        <v>0</v>
      </c>
      <c r="K1220" s="6" t="n">
        <f aca="false">IF(1_Data_EDA!C1221="Corporate",1,0)</f>
        <v>0</v>
      </c>
      <c r="L1220" s="6" t="n">
        <f aca="false">IF(1_Data_EDA!C1221="Home Office",1,0)</f>
        <v>1</v>
      </c>
      <c r="M1220" s="6" t="n">
        <f aca="false">IF(1_Data_EDA!D1221="Europe",1,0)</f>
        <v>0</v>
      </c>
      <c r="N1220" s="6" t="n">
        <f aca="false">IF(1_Data_EDA!D1221="LATAM",1,0)</f>
        <v>0</v>
      </c>
      <c r="O1220" s="6" t="n">
        <f aca="false">IF(1_Data_EDA!D1221="Pacific Asia",1,0)</f>
        <v>0</v>
      </c>
      <c r="P1220" s="6" t="n">
        <f aca="false">IF(1_Data_EDA!D1221="USCA",1,0)</f>
        <v>1</v>
      </c>
      <c r="Q1220" s="6" t="n">
        <f aca="false">IF(C1220&gt;MEDIAN(C$5:C$8004),1,0)</f>
        <v>1</v>
      </c>
      <c r="R1220" s="6" t="n">
        <f aca="false">IF(D1220&gt;2,1,0)</f>
        <v>0</v>
      </c>
    </row>
    <row r="1221" customFormat="false" ht="15" hidden="false" customHeight="true" outlineLevel="0" collapsed="false">
      <c r="A1221" s="6" t="n">
        <f aca="false">1_Data_EDA!O1222</f>
        <v>1</v>
      </c>
      <c r="B1221" s="6" t="n">
        <f aca="false">1_Data_EDA!H1222</f>
        <v>1</v>
      </c>
      <c r="C1221" s="7" t="n">
        <f aca="false">1_Data_EDA!I1222</f>
        <v>299.980011</v>
      </c>
      <c r="D1221" s="6" t="n">
        <f aca="false">1_Data_EDA!J1222</f>
        <v>1</v>
      </c>
      <c r="E1221" s="7" t="n">
        <f aca="false">1_Data_EDA!K1222</f>
        <v>299.980011</v>
      </c>
      <c r="F1221" s="7" t="n">
        <f aca="false">1_Data_EDA!L1222</f>
        <v>21</v>
      </c>
      <c r="G1221" s="8" t="n">
        <f aca="false">1_Data_EDA!M1222</f>
        <v>0.07</v>
      </c>
      <c r="H1221" s="6" t="n">
        <f aca="false">IF(1_Data_EDA!B1222="First Class",1,0)</f>
        <v>1</v>
      </c>
      <c r="I1221" s="6" t="n">
        <f aca="false">IF(1_Data_EDA!B1222="Second Class",1,0)</f>
        <v>0</v>
      </c>
      <c r="J1221" s="6" t="n">
        <f aca="false">IF(1_Data_EDA!B1222="Same Day",1,0)</f>
        <v>0</v>
      </c>
      <c r="K1221" s="6" t="n">
        <f aca="false">IF(1_Data_EDA!C1222="Corporate",1,0)</f>
        <v>0</v>
      </c>
      <c r="L1221" s="6" t="n">
        <f aca="false">IF(1_Data_EDA!C1222="Home Office",1,0)</f>
        <v>1</v>
      </c>
      <c r="M1221" s="6" t="n">
        <f aca="false">IF(1_Data_EDA!D1222="Europe",1,0)</f>
        <v>0</v>
      </c>
      <c r="N1221" s="6" t="n">
        <f aca="false">IF(1_Data_EDA!D1222="LATAM",1,0)</f>
        <v>0</v>
      </c>
      <c r="O1221" s="6" t="n">
        <f aca="false">IF(1_Data_EDA!D1222="Pacific Asia",1,0)</f>
        <v>0</v>
      </c>
      <c r="P1221" s="6" t="n">
        <f aca="false">IF(1_Data_EDA!D1222="USCA",1,0)</f>
        <v>1</v>
      </c>
      <c r="Q1221" s="6" t="n">
        <f aca="false">IF(C1221&gt;MEDIAN(C$5:C$8004),1,0)</f>
        <v>1</v>
      </c>
      <c r="R1221" s="6" t="n">
        <f aca="false">IF(D1221&gt;2,1,0)</f>
        <v>0</v>
      </c>
    </row>
    <row r="1222" customFormat="false" ht="15" hidden="false" customHeight="true" outlineLevel="0" collapsed="false">
      <c r="A1222" s="6" t="n">
        <f aca="false">1_Data_EDA!O1223</f>
        <v>0</v>
      </c>
      <c r="B1222" s="6" t="n">
        <f aca="false">1_Data_EDA!H1223</f>
        <v>0</v>
      </c>
      <c r="C1222" s="7" t="n">
        <f aca="false">1_Data_EDA!I1223</f>
        <v>49.97999954</v>
      </c>
      <c r="D1222" s="6" t="n">
        <f aca="false">1_Data_EDA!J1223</f>
        <v>5</v>
      </c>
      <c r="E1222" s="7" t="n">
        <f aca="false">1_Data_EDA!K1223</f>
        <v>249.8999939</v>
      </c>
      <c r="F1222" s="7" t="n">
        <f aca="false">1_Data_EDA!L1223</f>
        <v>12.5</v>
      </c>
      <c r="G1222" s="8" t="n">
        <f aca="false">1_Data_EDA!M1223</f>
        <v>0.050000001</v>
      </c>
      <c r="H1222" s="6" t="n">
        <f aca="false">IF(1_Data_EDA!B1223="First Class",1,0)</f>
        <v>0</v>
      </c>
      <c r="I1222" s="6" t="n">
        <f aca="false">IF(1_Data_EDA!B1223="Second Class",1,0)</f>
        <v>0</v>
      </c>
      <c r="J1222" s="6" t="n">
        <f aca="false">IF(1_Data_EDA!B1223="Same Day",1,0)</f>
        <v>1</v>
      </c>
      <c r="K1222" s="6" t="n">
        <f aca="false">IF(1_Data_EDA!C1223="Corporate",1,0)</f>
        <v>0</v>
      </c>
      <c r="L1222" s="6" t="n">
        <f aca="false">IF(1_Data_EDA!C1223="Home Office",1,0)</f>
        <v>1</v>
      </c>
      <c r="M1222" s="6" t="n">
        <f aca="false">IF(1_Data_EDA!D1223="Europe",1,0)</f>
        <v>1</v>
      </c>
      <c r="N1222" s="6" t="n">
        <f aca="false">IF(1_Data_EDA!D1223="LATAM",1,0)</f>
        <v>0</v>
      </c>
      <c r="O1222" s="6" t="n">
        <f aca="false">IF(1_Data_EDA!D1223="Pacific Asia",1,0)</f>
        <v>0</v>
      </c>
      <c r="P1222" s="6" t="n">
        <f aca="false">IF(1_Data_EDA!D1223="USCA",1,0)</f>
        <v>0</v>
      </c>
      <c r="Q1222" s="6" t="n">
        <f aca="false">IF(C1222&gt;MEDIAN(C$5:C$8004),1,0)</f>
        <v>0</v>
      </c>
      <c r="R1222" s="6" t="n">
        <f aca="false">IF(D1222&gt;2,1,0)</f>
        <v>1</v>
      </c>
    </row>
    <row r="1223" customFormat="false" ht="15" hidden="false" customHeight="true" outlineLevel="0" collapsed="false">
      <c r="A1223" s="6" t="n">
        <f aca="false">1_Data_EDA!O1224</f>
        <v>0</v>
      </c>
      <c r="B1223" s="6" t="n">
        <f aca="false">1_Data_EDA!H1224</f>
        <v>4</v>
      </c>
      <c r="C1223" s="7" t="n">
        <f aca="false">1_Data_EDA!I1224</f>
        <v>299.980011</v>
      </c>
      <c r="D1223" s="6" t="n">
        <f aca="false">1_Data_EDA!J1224</f>
        <v>1</v>
      </c>
      <c r="E1223" s="7" t="n">
        <f aca="false">1_Data_EDA!K1224</f>
        <v>299.980011</v>
      </c>
      <c r="F1223" s="7" t="n">
        <f aca="false">1_Data_EDA!L1224</f>
        <v>39</v>
      </c>
      <c r="G1223" s="8" t="n">
        <f aca="false">1_Data_EDA!M1224</f>
        <v>0.129999995</v>
      </c>
      <c r="H1223" s="6" t="n">
        <f aca="false">IF(1_Data_EDA!B1224="First Class",1,0)</f>
        <v>0</v>
      </c>
      <c r="I1223" s="6" t="n">
        <f aca="false">IF(1_Data_EDA!B1224="Second Class",1,0)</f>
        <v>0</v>
      </c>
      <c r="J1223" s="6" t="n">
        <f aca="false">IF(1_Data_EDA!B1224="Same Day",1,0)</f>
        <v>0</v>
      </c>
      <c r="K1223" s="6" t="n">
        <f aca="false">IF(1_Data_EDA!C1224="Corporate",1,0)</f>
        <v>1</v>
      </c>
      <c r="L1223" s="6" t="n">
        <f aca="false">IF(1_Data_EDA!C1224="Home Office",1,0)</f>
        <v>0</v>
      </c>
      <c r="M1223" s="6" t="n">
        <f aca="false">IF(1_Data_EDA!D1224="Europe",1,0)</f>
        <v>0</v>
      </c>
      <c r="N1223" s="6" t="n">
        <f aca="false">IF(1_Data_EDA!D1224="LATAM",1,0)</f>
        <v>0</v>
      </c>
      <c r="O1223" s="6" t="n">
        <f aca="false">IF(1_Data_EDA!D1224="Pacific Asia",1,0)</f>
        <v>1</v>
      </c>
      <c r="P1223" s="6" t="n">
        <f aca="false">IF(1_Data_EDA!D1224="USCA",1,0)</f>
        <v>0</v>
      </c>
      <c r="Q1223" s="6" t="n">
        <f aca="false">IF(C1223&gt;MEDIAN(C$5:C$8004),1,0)</f>
        <v>1</v>
      </c>
      <c r="R1223" s="6" t="n">
        <f aca="false">IF(D1223&gt;2,1,0)</f>
        <v>0</v>
      </c>
    </row>
    <row r="1224" customFormat="false" ht="15" hidden="false" customHeight="true" outlineLevel="0" collapsed="false">
      <c r="A1224" s="6" t="n">
        <f aca="false">1_Data_EDA!O1225</f>
        <v>1</v>
      </c>
      <c r="B1224" s="6" t="n">
        <f aca="false">1_Data_EDA!H1225</f>
        <v>1</v>
      </c>
      <c r="C1224" s="7" t="n">
        <f aca="false">1_Data_EDA!I1225</f>
        <v>49.97999954</v>
      </c>
      <c r="D1224" s="6" t="n">
        <f aca="false">1_Data_EDA!J1225</f>
        <v>2</v>
      </c>
      <c r="E1224" s="7" t="n">
        <f aca="false">1_Data_EDA!K1225</f>
        <v>99.95999908</v>
      </c>
      <c r="F1224" s="7" t="n">
        <f aca="false">1_Data_EDA!L1225</f>
        <v>5</v>
      </c>
      <c r="G1224" s="8" t="n">
        <f aca="false">1_Data_EDA!M1225</f>
        <v>0.050000001</v>
      </c>
      <c r="H1224" s="6" t="n">
        <f aca="false">IF(1_Data_EDA!B1225="First Class",1,0)</f>
        <v>1</v>
      </c>
      <c r="I1224" s="6" t="n">
        <f aca="false">IF(1_Data_EDA!B1225="Second Class",1,0)</f>
        <v>0</v>
      </c>
      <c r="J1224" s="6" t="n">
        <f aca="false">IF(1_Data_EDA!B1225="Same Day",1,0)</f>
        <v>0</v>
      </c>
      <c r="K1224" s="6" t="n">
        <f aca="false">IF(1_Data_EDA!C1225="Corporate",1,0)</f>
        <v>0</v>
      </c>
      <c r="L1224" s="6" t="n">
        <f aca="false">IF(1_Data_EDA!C1225="Home Office",1,0)</f>
        <v>1</v>
      </c>
      <c r="M1224" s="6" t="n">
        <f aca="false">IF(1_Data_EDA!D1225="Europe",1,0)</f>
        <v>0</v>
      </c>
      <c r="N1224" s="6" t="n">
        <f aca="false">IF(1_Data_EDA!D1225="LATAM",1,0)</f>
        <v>0</v>
      </c>
      <c r="O1224" s="6" t="n">
        <f aca="false">IF(1_Data_EDA!D1225="Pacific Asia",1,0)</f>
        <v>1</v>
      </c>
      <c r="P1224" s="6" t="n">
        <f aca="false">IF(1_Data_EDA!D1225="USCA",1,0)</f>
        <v>0</v>
      </c>
      <c r="Q1224" s="6" t="n">
        <f aca="false">IF(C1224&gt;MEDIAN(C$5:C$8004),1,0)</f>
        <v>0</v>
      </c>
      <c r="R1224" s="6" t="n">
        <f aca="false">IF(D1224&gt;2,1,0)</f>
        <v>0</v>
      </c>
    </row>
    <row r="1225" customFormat="false" ht="15" hidden="false" customHeight="true" outlineLevel="0" collapsed="false">
      <c r="A1225" s="6" t="n">
        <f aca="false">1_Data_EDA!O1226</f>
        <v>1</v>
      </c>
      <c r="B1225" s="6" t="n">
        <f aca="false">1_Data_EDA!H1226</f>
        <v>4</v>
      </c>
      <c r="C1225" s="7" t="n">
        <f aca="false">1_Data_EDA!I1226</f>
        <v>59.99000168</v>
      </c>
      <c r="D1225" s="6" t="n">
        <f aca="false">1_Data_EDA!J1226</f>
        <v>1</v>
      </c>
      <c r="E1225" s="7" t="n">
        <f aca="false">1_Data_EDA!K1226</f>
        <v>59.99000168</v>
      </c>
      <c r="F1225" s="7" t="n">
        <f aca="false">1_Data_EDA!L1226</f>
        <v>1.799999952</v>
      </c>
      <c r="G1225" s="8" t="n">
        <f aca="false">1_Data_EDA!M1226</f>
        <v>0.029999999</v>
      </c>
      <c r="H1225" s="6" t="n">
        <f aca="false">IF(1_Data_EDA!B1226="First Class",1,0)</f>
        <v>0</v>
      </c>
      <c r="I1225" s="6" t="n">
        <f aca="false">IF(1_Data_EDA!B1226="Second Class",1,0)</f>
        <v>0</v>
      </c>
      <c r="J1225" s="6" t="n">
        <f aca="false">IF(1_Data_EDA!B1226="Same Day",1,0)</f>
        <v>0</v>
      </c>
      <c r="K1225" s="6" t="n">
        <f aca="false">IF(1_Data_EDA!C1226="Corporate",1,0)</f>
        <v>1</v>
      </c>
      <c r="L1225" s="6" t="n">
        <f aca="false">IF(1_Data_EDA!C1226="Home Office",1,0)</f>
        <v>0</v>
      </c>
      <c r="M1225" s="6" t="n">
        <f aca="false">IF(1_Data_EDA!D1226="Europe",1,0)</f>
        <v>0</v>
      </c>
      <c r="N1225" s="6" t="n">
        <f aca="false">IF(1_Data_EDA!D1226="LATAM",1,0)</f>
        <v>1</v>
      </c>
      <c r="O1225" s="6" t="n">
        <f aca="false">IF(1_Data_EDA!D1226="Pacific Asia",1,0)</f>
        <v>0</v>
      </c>
      <c r="P1225" s="6" t="n">
        <f aca="false">IF(1_Data_EDA!D1226="USCA",1,0)</f>
        <v>0</v>
      </c>
      <c r="Q1225" s="6" t="n">
        <f aca="false">IF(C1225&gt;MEDIAN(C$5:C$8004),1,0)</f>
        <v>0</v>
      </c>
      <c r="R1225" s="6" t="n">
        <f aca="false">IF(D1225&gt;2,1,0)</f>
        <v>0</v>
      </c>
    </row>
    <row r="1226" customFormat="false" ht="15" hidden="false" customHeight="true" outlineLevel="0" collapsed="false">
      <c r="A1226" s="6" t="n">
        <f aca="false">1_Data_EDA!O1227</f>
        <v>1</v>
      </c>
      <c r="B1226" s="6" t="n">
        <f aca="false">1_Data_EDA!H1227</f>
        <v>2</v>
      </c>
      <c r="C1226" s="7" t="n">
        <f aca="false">1_Data_EDA!I1227</f>
        <v>49.97999954</v>
      </c>
      <c r="D1226" s="6" t="n">
        <f aca="false">1_Data_EDA!J1227</f>
        <v>1</v>
      </c>
      <c r="E1226" s="7" t="n">
        <f aca="false">1_Data_EDA!K1227</f>
        <v>49.97999954</v>
      </c>
      <c r="F1226" s="7" t="n">
        <f aca="false">1_Data_EDA!L1227</f>
        <v>0.5</v>
      </c>
      <c r="G1226" s="8" t="n">
        <f aca="false">1_Data_EDA!M1227</f>
        <v>0.01</v>
      </c>
      <c r="H1226" s="6" t="n">
        <f aca="false">IF(1_Data_EDA!B1227="First Class",1,0)</f>
        <v>0</v>
      </c>
      <c r="I1226" s="6" t="n">
        <f aca="false">IF(1_Data_EDA!B1227="Second Class",1,0)</f>
        <v>1</v>
      </c>
      <c r="J1226" s="6" t="n">
        <f aca="false">IF(1_Data_EDA!B1227="Same Day",1,0)</f>
        <v>0</v>
      </c>
      <c r="K1226" s="6" t="n">
        <f aca="false">IF(1_Data_EDA!C1227="Corporate",1,0)</f>
        <v>1</v>
      </c>
      <c r="L1226" s="6" t="n">
        <f aca="false">IF(1_Data_EDA!C1227="Home Office",1,0)</f>
        <v>0</v>
      </c>
      <c r="M1226" s="6" t="n">
        <f aca="false">IF(1_Data_EDA!D1227="Europe",1,0)</f>
        <v>0</v>
      </c>
      <c r="N1226" s="6" t="n">
        <f aca="false">IF(1_Data_EDA!D1227="LATAM",1,0)</f>
        <v>0</v>
      </c>
      <c r="O1226" s="6" t="n">
        <f aca="false">IF(1_Data_EDA!D1227="Pacific Asia",1,0)</f>
        <v>0</v>
      </c>
      <c r="P1226" s="6" t="n">
        <f aca="false">IF(1_Data_EDA!D1227="USCA",1,0)</f>
        <v>1</v>
      </c>
      <c r="Q1226" s="6" t="n">
        <f aca="false">IF(C1226&gt;MEDIAN(C$5:C$8004),1,0)</f>
        <v>0</v>
      </c>
      <c r="R1226" s="6" t="n">
        <f aca="false">IF(D1226&gt;2,1,0)</f>
        <v>0</v>
      </c>
    </row>
    <row r="1227" customFormat="false" ht="15" hidden="false" customHeight="true" outlineLevel="0" collapsed="false">
      <c r="A1227" s="6" t="n">
        <f aca="false">1_Data_EDA!O1228</f>
        <v>1</v>
      </c>
      <c r="B1227" s="6" t="n">
        <f aca="false">1_Data_EDA!H1228</f>
        <v>0</v>
      </c>
      <c r="C1227" s="7" t="n">
        <f aca="false">1_Data_EDA!I1228</f>
        <v>299.980011</v>
      </c>
      <c r="D1227" s="6" t="n">
        <f aca="false">1_Data_EDA!J1228</f>
        <v>1</v>
      </c>
      <c r="E1227" s="7" t="n">
        <f aca="false">1_Data_EDA!K1228</f>
        <v>299.980011</v>
      </c>
      <c r="F1227" s="7" t="n">
        <f aca="false">1_Data_EDA!L1228</f>
        <v>48</v>
      </c>
      <c r="G1227" s="8" t="n">
        <f aca="false">1_Data_EDA!M1228</f>
        <v>0.159999996</v>
      </c>
      <c r="H1227" s="6" t="n">
        <f aca="false">IF(1_Data_EDA!B1228="First Class",1,0)</f>
        <v>0</v>
      </c>
      <c r="I1227" s="6" t="n">
        <f aca="false">IF(1_Data_EDA!B1228="Second Class",1,0)</f>
        <v>0</v>
      </c>
      <c r="J1227" s="6" t="n">
        <f aca="false">IF(1_Data_EDA!B1228="Same Day",1,0)</f>
        <v>1</v>
      </c>
      <c r="K1227" s="6" t="n">
        <f aca="false">IF(1_Data_EDA!C1228="Corporate",1,0)</f>
        <v>1</v>
      </c>
      <c r="L1227" s="6" t="n">
        <f aca="false">IF(1_Data_EDA!C1228="Home Office",1,0)</f>
        <v>0</v>
      </c>
      <c r="M1227" s="6" t="n">
        <f aca="false">IF(1_Data_EDA!D1228="Europe",1,0)</f>
        <v>0</v>
      </c>
      <c r="N1227" s="6" t="n">
        <f aca="false">IF(1_Data_EDA!D1228="LATAM",1,0)</f>
        <v>0</v>
      </c>
      <c r="O1227" s="6" t="n">
        <f aca="false">IF(1_Data_EDA!D1228="Pacific Asia",1,0)</f>
        <v>0</v>
      </c>
      <c r="P1227" s="6" t="n">
        <f aca="false">IF(1_Data_EDA!D1228="USCA",1,0)</f>
        <v>1</v>
      </c>
      <c r="Q1227" s="6" t="n">
        <f aca="false">IF(C1227&gt;MEDIAN(C$5:C$8004),1,0)</f>
        <v>1</v>
      </c>
      <c r="R1227" s="6" t="n">
        <f aca="false">IF(D1227&gt;2,1,0)</f>
        <v>0</v>
      </c>
    </row>
    <row r="1228" customFormat="false" ht="15" hidden="false" customHeight="true" outlineLevel="0" collapsed="false">
      <c r="A1228" s="6" t="n">
        <f aca="false">1_Data_EDA!O1229</f>
        <v>1</v>
      </c>
      <c r="B1228" s="6" t="n">
        <f aca="false">1_Data_EDA!H1229</f>
        <v>2</v>
      </c>
      <c r="C1228" s="7" t="n">
        <f aca="false">1_Data_EDA!I1229</f>
        <v>39.99000168</v>
      </c>
      <c r="D1228" s="6" t="n">
        <f aca="false">1_Data_EDA!J1229</f>
        <v>1</v>
      </c>
      <c r="E1228" s="7" t="n">
        <f aca="false">1_Data_EDA!K1229</f>
        <v>39.99000168</v>
      </c>
      <c r="F1228" s="7" t="n">
        <f aca="false">1_Data_EDA!L1229</f>
        <v>0</v>
      </c>
      <c r="G1228" s="8" t="n">
        <f aca="false">1_Data_EDA!M1229</f>
        <v>0</v>
      </c>
      <c r="H1228" s="6" t="n">
        <f aca="false">IF(1_Data_EDA!B1229="First Class",1,0)</f>
        <v>0</v>
      </c>
      <c r="I1228" s="6" t="n">
        <f aca="false">IF(1_Data_EDA!B1229="Second Class",1,0)</f>
        <v>1</v>
      </c>
      <c r="J1228" s="6" t="n">
        <f aca="false">IF(1_Data_EDA!B1229="Same Day",1,0)</f>
        <v>0</v>
      </c>
      <c r="K1228" s="6" t="n">
        <f aca="false">IF(1_Data_EDA!C1229="Corporate",1,0)</f>
        <v>0</v>
      </c>
      <c r="L1228" s="6" t="n">
        <f aca="false">IF(1_Data_EDA!C1229="Home Office",1,0)</f>
        <v>0</v>
      </c>
      <c r="M1228" s="6" t="n">
        <f aca="false">IF(1_Data_EDA!D1229="Europe",1,0)</f>
        <v>0</v>
      </c>
      <c r="N1228" s="6" t="n">
        <f aca="false">IF(1_Data_EDA!D1229="LATAM",1,0)</f>
        <v>1</v>
      </c>
      <c r="O1228" s="6" t="n">
        <f aca="false">IF(1_Data_EDA!D1229="Pacific Asia",1,0)</f>
        <v>0</v>
      </c>
      <c r="P1228" s="6" t="n">
        <f aca="false">IF(1_Data_EDA!D1229="USCA",1,0)</f>
        <v>0</v>
      </c>
      <c r="Q1228" s="6" t="n">
        <f aca="false">IF(C1228&gt;MEDIAN(C$5:C$8004),1,0)</f>
        <v>0</v>
      </c>
      <c r="R1228" s="6" t="n">
        <f aca="false">IF(D1228&gt;2,1,0)</f>
        <v>0</v>
      </c>
    </row>
    <row r="1229" customFormat="false" ht="15" hidden="false" customHeight="true" outlineLevel="0" collapsed="false">
      <c r="A1229" s="6" t="n">
        <f aca="false">1_Data_EDA!O1230</f>
        <v>1</v>
      </c>
      <c r="B1229" s="6" t="n">
        <f aca="false">1_Data_EDA!H1230</f>
        <v>1</v>
      </c>
      <c r="C1229" s="7" t="n">
        <f aca="false">1_Data_EDA!I1230</f>
        <v>59.99000168</v>
      </c>
      <c r="D1229" s="6" t="n">
        <f aca="false">1_Data_EDA!J1230</f>
        <v>2</v>
      </c>
      <c r="E1229" s="7" t="n">
        <f aca="false">1_Data_EDA!K1230</f>
        <v>119.9800034</v>
      </c>
      <c r="F1229" s="7" t="n">
        <f aca="false">1_Data_EDA!L1230</f>
        <v>14.39999962</v>
      </c>
      <c r="G1229" s="8" t="n">
        <f aca="false">1_Data_EDA!M1230</f>
        <v>0.119999997</v>
      </c>
      <c r="H1229" s="6" t="n">
        <f aca="false">IF(1_Data_EDA!B1230="First Class",1,0)</f>
        <v>1</v>
      </c>
      <c r="I1229" s="6" t="n">
        <f aca="false">IF(1_Data_EDA!B1230="Second Class",1,0)</f>
        <v>0</v>
      </c>
      <c r="J1229" s="6" t="n">
        <f aca="false">IF(1_Data_EDA!B1230="Same Day",1,0)</f>
        <v>0</v>
      </c>
      <c r="K1229" s="6" t="n">
        <f aca="false">IF(1_Data_EDA!C1230="Corporate",1,0)</f>
        <v>1</v>
      </c>
      <c r="L1229" s="6" t="n">
        <f aca="false">IF(1_Data_EDA!C1230="Home Office",1,0)</f>
        <v>0</v>
      </c>
      <c r="M1229" s="6" t="n">
        <f aca="false">IF(1_Data_EDA!D1230="Europe",1,0)</f>
        <v>0</v>
      </c>
      <c r="N1229" s="6" t="n">
        <f aca="false">IF(1_Data_EDA!D1230="LATAM",1,0)</f>
        <v>1</v>
      </c>
      <c r="O1229" s="6" t="n">
        <f aca="false">IF(1_Data_EDA!D1230="Pacific Asia",1,0)</f>
        <v>0</v>
      </c>
      <c r="P1229" s="6" t="n">
        <f aca="false">IF(1_Data_EDA!D1230="USCA",1,0)</f>
        <v>0</v>
      </c>
      <c r="Q1229" s="6" t="n">
        <f aca="false">IF(C1229&gt;MEDIAN(C$5:C$8004),1,0)</f>
        <v>0</v>
      </c>
      <c r="R1229" s="6" t="n">
        <f aca="false">IF(D1229&gt;2,1,0)</f>
        <v>0</v>
      </c>
    </row>
    <row r="1230" customFormat="false" ht="15" hidden="false" customHeight="true" outlineLevel="0" collapsed="false">
      <c r="A1230" s="6" t="n">
        <f aca="false">1_Data_EDA!O1231</f>
        <v>1</v>
      </c>
      <c r="B1230" s="6" t="n">
        <f aca="false">1_Data_EDA!H1231</f>
        <v>1</v>
      </c>
      <c r="C1230" s="7" t="n">
        <f aca="false">1_Data_EDA!I1231</f>
        <v>129.9900055</v>
      </c>
      <c r="D1230" s="6" t="n">
        <f aca="false">1_Data_EDA!J1231</f>
        <v>1</v>
      </c>
      <c r="E1230" s="7" t="n">
        <f aca="false">1_Data_EDA!K1231</f>
        <v>129.9900055</v>
      </c>
      <c r="F1230" s="7" t="n">
        <f aca="false">1_Data_EDA!L1231</f>
        <v>1.299999952</v>
      </c>
      <c r="G1230" s="8" t="n">
        <f aca="false">1_Data_EDA!M1231</f>
        <v>0.01</v>
      </c>
      <c r="H1230" s="6" t="n">
        <f aca="false">IF(1_Data_EDA!B1231="First Class",1,0)</f>
        <v>1</v>
      </c>
      <c r="I1230" s="6" t="n">
        <f aca="false">IF(1_Data_EDA!B1231="Second Class",1,0)</f>
        <v>0</v>
      </c>
      <c r="J1230" s="6" t="n">
        <f aca="false">IF(1_Data_EDA!B1231="Same Day",1,0)</f>
        <v>0</v>
      </c>
      <c r="K1230" s="6" t="n">
        <f aca="false">IF(1_Data_EDA!C1231="Corporate",1,0)</f>
        <v>0</v>
      </c>
      <c r="L1230" s="6" t="n">
        <f aca="false">IF(1_Data_EDA!C1231="Home Office",1,0)</f>
        <v>0</v>
      </c>
      <c r="M1230" s="6" t="n">
        <f aca="false">IF(1_Data_EDA!D1231="Europe",1,0)</f>
        <v>1</v>
      </c>
      <c r="N1230" s="6" t="n">
        <f aca="false">IF(1_Data_EDA!D1231="LATAM",1,0)</f>
        <v>0</v>
      </c>
      <c r="O1230" s="6" t="n">
        <f aca="false">IF(1_Data_EDA!D1231="Pacific Asia",1,0)</f>
        <v>0</v>
      </c>
      <c r="P1230" s="6" t="n">
        <f aca="false">IF(1_Data_EDA!D1231="USCA",1,0)</f>
        <v>0</v>
      </c>
      <c r="Q1230" s="6" t="n">
        <f aca="false">IF(C1230&gt;MEDIAN(C$5:C$8004),1,0)</f>
        <v>1</v>
      </c>
      <c r="R1230" s="6" t="n">
        <f aca="false">IF(D1230&gt;2,1,0)</f>
        <v>0</v>
      </c>
    </row>
    <row r="1231" customFormat="false" ht="15" hidden="false" customHeight="true" outlineLevel="0" collapsed="false">
      <c r="A1231" s="6" t="n">
        <f aca="false">1_Data_EDA!O1232</f>
        <v>1</v>
      </c>
      <c r="B1231" s="6" t="n">
        <f aca="false">1_Data_EDA!H1232</f>
        <v>4</v>
      </c>
      <c r="C1231" s="7" t="n">
        <f aca="false">1_Data_EDA!I1232</f>
        <v>99.98999786</v>
      </c>
      <c r="D1231" s="6" t="n">
        <f aca="false">1_Data_EDA!J1232</f>
        <v>4</v>
      </c>
      <c r="E1231" s="7" t="n">
        <f aca="false">1_Data_EDA!K1232</f>
        <v>399.9599915</v>
      </c>
      <c r="F1231" s="7" t="n">
        <f aca="false">1_Data_EDA!L1232</f>
        <v>0</v>
      </c>
      <c r="G1231" s="8" t="n">
        <f aca="false">1_Data_EDA!M1232</f>
        <v>0</v>
      </c>
      <c r="H1231" s="6" t="n">
        <f aca="false">IF(1_Data_EDA!B1232="First Class",1,0)</f>
        <v>0</v>
      </c>
      <c r="I1231" s="6" t="n">
        <f aca="false">IF(1_Data_EDA!B1232="Second Class",1,0)</f>
        <v>0</v>
      </c>
      <c r="J1231" s="6" t="n">
        <f aca="false">IF(1_Data_EDA!B1232="Same Day",1,0)</f>
        <v>0</v>
      </c>
      <c r="K1231" s="6" t="n">
        <f aca="false">IF(1_Data_EDA!C1232="Corporate",1,0)</f>
        <v>0</v>
      </c>
      <c r="L1231" s="6" t="n">
        <f aca="false">IF(1_Data_EDA!C1232="Home Office",1,0)</f>
        <v>0</v>
      </c>
      <c r="M1231" s="6" t="n">
        <f aca="false">IF(1_Data_EDA!D1232="Europe",1,0)</f>
        <v>1</v>
      </c>
      <c r="N1231" s="6" t="n">
        <f aca="false">IF(1_Data_EDA!D1232="LATAM",1,0)</f>
        <v>0</v>
      </c>
      <c r="O1231" s="6" t="n">
        <f aca="false">IF(1_Data_EDA!D1232="Pacific Asia",1,0)</f>
        <v>0</v>
      </c>
      <c r="P1231" s="6" t="n">
        <f aca="false">IF(1_Data_EDA!D1232="USCA",1,0)</f>
        <v>0</v>
      </c>
      <c r="Q1231" s="6" t="n">
        <f aca="false">IF(C1231&gt;MEDIAN(C$5:C$8004),1,0)</f>
        <v>1</v>
      </c>
      <c r="R1231" s="6" t="n">
        <f aca="false">IF(D1231&gt;2,1,0)</f>
        <v>1</v>
      </c>
    </row>
    <row r="1232" customFormat="false" ht="15" hidden="false" customHeight="true" outlineLevel="0" collapsed="false">
      <c r="A1232" s="6" t="n">
        <f aca="false">1_Data_EDA!O1233</f>
        <v>1</v>
      </c>
      <c r="B1232" s="6" t="n">
        <f aca="false">1_Data_EDA!H1233</f>
        <v>1</v>
      </c>
      <c r="C1232" s="7" t="n">
        <f aca="false">1_Data_EDA!I1233</f>
        <v>199.9900055</v>
      </c>
      <c r="D1232" s="6" t="n">
        <f aca="false">1_Data_EDA!J1233</f>
        <v>1</v>
      </c>
      <c r="E1232" s="7" t="n">
        <f aca="false">1_Data_EDA!K1233</f>
        <v>199.9900055</v>
      </c>
      <c r="F1232" s="7" t="n">
        <f aca="false">1_Data_EDA!L1233</f>
        <v>0</v>
      </c>
      <c r="G1232" s="8" t="n">
        <f aca="false">1_Data_EDA!M1233</f>
        <v>0</v>
      </c>
      <c r="H1232" s="6" t="n">
        <f aca="false">IF(1_Data_EDA!B1233="First Class",1,0)</f>
        <v>1</v>
      </c>
      <c r="I1232" s="6" t="n">
        <f aca="false">IF(1_Data_EDA!B1233="Second Class",1,0)</f>
        <v>0</v>
      </c>
      <c r="J1232" s="6" t="n">
        <f aca="false">IF(1_Data_EDA!B1233="Same Day",1,0)</f>
        <v>0</v>
      </c>
      <c r="K1232" s="6" t="n">
        <f aca="false">IF(1_Data_EDA!C1233="Corporate",1,0)</f>
        <v>1</v>
      </c>
      <c r="L1232" s="6" t="n">
        <f aca="false">IF(1_Data_EDA!C1233="Home Office",1,0)</f>
        <v>0</v>
      </c>
      <c r="M1232" s="6" t="n">
        <f aca="false">IF(1_Data_EDA!D1233="Europe",1,0)</f>
        <v>0</v>
      </c>
      <c r="N1232" s="6" t="n">
        <f aca="false">IF(1_Data_EDA!D1233="LATAM",1,0)</f>
        <v>1</v>
      </c>
      <c r="O1232" s="6" t="n">
        <f aca="false">IF(1_Data_EDA!D1233="Pacific Asia",1,0)</f>
        <v>0</v>
      </c>
      <c r="P1232" s="6" t="n">
        <f aca="false">IF(1_Data_EDA!D1233="USCA",1,0)</f>
        <v>0</v>
      </c>
      <c r="Q1232" s="6" t="n">
        <f aca="false">IF(C1232&gt;MEDIAN(C$5:C$8004),1,0)</f>
        <v>1</v>
      </c>
      <c r="R1232" s="6" t="n">
        <f aca="false">IF(D1232&gt;2,1,0)</f>
        <v>0</v>
      </c>
    </row>
    <row r="1233" customFormat="false" ht="15" hidden="false" customHeight="true" outlineLevel="0" collapsed="false">
      <c r="A1233" s="6" t="n">
        <f aca="false">1_Data_EDA!O1234</f>
        <v>1</v>
      </c>
      <c r="B1233" s="6" t="n">
        <f aca="false">1_Data_EDA!H1234</f>
        <v>4</v>
      </c>
      <c r="C1233" s="7" t="n">
        <f aca="false">1_Data_EDA!I1234</f>
        <v>99.98999786</v>
      </c>
      <c r="D1233" s="6" t="n">
        <f aca="false">1_Data_EDA!J1234</f>
        <v>5</v>
      </c>
      <c r="E1233" s="7" t="n">
        <f aca="false">1_Data_EDA!K1234</f>
        <v>499.9500122</v>
      </c>
      <c r="F1233" s="7" t="n">
        <f aca="false">1_Data_EDA!L1234</f>
        <v>5</v>
      </c>
      <c r="G1233" s="8" t="n">
        <f aca="false">1_Data_EDA!M1234</f>
        <v>0.01</v>
      </c>
      <c r="H1233" s="6" t="n">
        <f aca="false">IF(1_Data_EDA!B1234="First Class",1,0)</f>
        <v>0</v>
      </c>
      <c r="I1233" s="6" t="n">
        <f aca="false">IF(1_Data_EDA!B1234="Second Class",1,0)</f>
        <v>0</v>
      </c>
      <c r="J1233" s="6" t="n">
        <f aca="false">IF(1_Data_EDA!B1234="Same Day",1,0)</f>
        <v>0</v>
      </c>
      <c r="K1233" s="6" t="n">
        <f aca="false">IF(1_Data_EDA!C1234="Corporate",1,0)</f>
        <v>0</v>
      </c>
      <c r="L1233" s="6" t="n">
        <f aca="false">IF(1_Data_EDA!C1234="Home Office",1,0)</f>
        <v>0</v>
      </c>
      <c r="M1233" s="6" t="n">
        <f aca="false">IF(1_Data_EDA!D1234="Europe",1,0)</f>
        <v>0</v>
      </c>
      <c r="N1233" s="6" t="n">
        <f aca="false">IF(1_Data_EDA!D1234="LATAM",1,0)</f>
        <v>1</v>
      </c>
      <c r="O1233" s="6" t="n">
        <f aca="false">IF(1_Data_EDA!D1234="Pacific Asia",1,0)</f>
        <v>0</v>
      </c>
      <c r="P1233" s="6" t="n">
        <f aca="false">IF(1_Data_EDA!D1234="USCA",1,0)</f>
        <v>0</v>
      </c>
      <c r="Q1233" s="6" t="n">
        <f aca="false">IF(C1233&gt;MEDIAN(C$5:C$8004),1,0)</f>
        <v>1</v>
      </c>
      <c r="R1233" s="6" t="n">
        <f aca="false">IF(D1233&gt;2,1,0)</f>
        <v>1</v>
      </c>
    </row>
    <row r="1234" customFormat="false" ht="15" hidden="false" customHeight="true" outlineLevel="0" collapsed="false">
      <c r="A1234" s="6" t="n">
        <f aca="false">1_Data_EDA!O1235</f>
        <v>1</v>
      </c>
      <c r="B1234" s="6" t="n">
        <f aca="false">1_Data_EDA!H1235</f>
        <v>1</v>
      </c>
      <c r="C1234" s="7" t="n">
        <f aca="false">1_Data_EDA!I1235</f>
        <v>199.9900055</v>
      </c>
      <c r="D1234" s="6" t="n">
        <f aca="false">1_Data_EDA!J1235</f>
        <v>1</v>
      </c>
      <c r="E1234" s="7" t="n">
        <f aca="false">1_Data_EDA!K1235</f>
        <v>199.9900055</v>
      </c>
      <c r="F1234" s="7" t="n">
        <f aca="false">1_Data_EDA!L1235</f>
        <v>14</v>
      </c>
      <c r="G1234" s="8" t="n">
        <f aca="false">1_Data_EDA!M1235</f>
        <v>0.07</v>
      </c>
      <c r="H1234" s="6" t="n">
        <f aca="false">IF(1_Data_EDA!B1235="First Class",1,0)</f>
        <v>1</v>
      </c>
      <c r="I1234" s="6" t="n">
        <f aca="false">IF(1_Data_EDA!B1235="Second Class",1,0)</f>
        <v>0</v>
      </c>
      <c r="J1234" s="6" t="n">
        <f aca="false">IF(1_Data_EDA!B1235="Same Day",1,0)</f>
        <v>0</v>
      </c>
      <c r="K1234" s="6" t="n">
        <f aca="false">IF(1_Data_EDA!C1235="Corporate",1,0)</f>
        <v>0</v>
      </c>
      <c r="L1234" s="6" t="n">
        <f aca="false">IF(1_Data_EDA!C1235="Home Office",1,0)</f>
        <v>1</v>
      </c>
      <c r="M1234" s="6" t="n">
        <f aca="false">IF(1_Data_EDA!D1235="Europe",1,0)</f>
        <v>1</v>
      </c>
      <c r="N1234" s="6" t="n">
        <f aca="false">IF(1_Data_EDA!D1235="LATAM",1,0)</f>
        <v>0</v>
      </c>
      <c r="O1234" s="6" t="n">
        <f aca="false">IF(1_Data_EDA!D1235="Pacific Asia",1,0)</f>
        <v>0</v>
      </c>
      <c r="P1234" s="6" t="n">
        <f aca="false">IF(1_Data_EDA!D1235="USCA",1,0)</f>
        <v>0</v>
      </c>
      <c r="Q1234" s="6" t="n">
        <f aca="false">IF(C1234&gt;MEDIAN(C$5:C$8004),1,0)</f>
        <v>1</v>
      </c>
      <c r="R1234" s="6" t="n">
        <f aca="false">IF(D1234&gt;2,1,0)</f>
        <v>0</v>
      </c>
    </row>
    <row r="1235" customFormat="false" ht="15" hidden="false" customHeight="true" outlineLevel="0" collapsed="false">
      <c r="A1235" s="6" t="n">
        <f aca="false">1_Data_EDA!O1236</f>
        <v>0</v>
      </c>
      <c r="B1235" s="6" t="n">
        <f aca="false">1_Data_EDA!H1236</f>
        <v>4</v>
      </c>
      <c r="C1235" s="7" t="n">
        <f aca="false">1_Data_EDA!I1236</f>
        <v>49.97999954</v>
      </c>
      <c r="D1235" s="6" t="n">
        <f aca="false">1_Data_EDA!J1236</f>
        <v>2</v>
      </c>
      <c r="E1235" s="7" t="n">
        <f aca="false">1_Data_EDA!K1236</f>
        <v>99.95999908</v>
      </c>
      <c r="F1235" s="7" t="n">
        <f aca="false">1_Data_EDA!L1236</f>
        <v>1</v>
      </c>
      <c r="G1235" s="8" t="n">
        <f aca="false">1_Data_EDA!M1236</f>
        <v>0.01</v>
      </c>
      <c r="H1235" s="6" t="n">
        <f aca="false">IF(1_Data_EDA!B1236="First Class",1,0)</f>
        <v>0</v>
      </c>
      <c r="I1235" s="6" t="n">
        <f aca="false">IF(1_Data_EDA!B1236="Second Class",1,0)</f>
        <v>0</v>
      </c>
      <c r="J1235" s="6" t="n">
        <f aca="false">IF(1_Data_EDA!B1236="Same Day",1,0)</f>
        <v>0</v>
      </c>
      <c r="K1235" s="6" t="n">
        <f aca="false">IF(1_Data_EDA!C1236="Corporate",1,0)</f>
        <v>0</v>
      </c>
      <c r="L1235" s="6" t="n">
        <f aca="false">IF(1_Data_EDA!C1236="Home Office",1,0)</f>
        <v>0</v>
      </c>
      <c r="M1235" s="6" t="n">
        <f aca="false">IF(1_Data_EDA!D1236="Europe",1,0)</f>
        <v>0</v>
      </c>
      <c r="N1235" s="6" t="n">
        <f aca="false">IF(1_Data_EDA!D1236="LATAM",1,0)</f>
        <v>0</v>
      </c>
      <c r="O1235" s="6" t="n">
        <f aca="false">IF(1_Data_EDA!D1236="Pacific Asia",1,0)</f>
        <v>1</v>
      </c>
      <c r="P1235" s="6" t="n">
        <f aca="false">IF(1_Data_EDA!D1236="USCA",1,0)</f>
        <v>0</v>
      </c>
      <c r="Q1235" s="6" t="n">
        <f aca="false">IF(C1235&gt;MEDIAN(C$5:C$8004),1,0)</f>
        <v>0</v>
      </c>
      <c r="R1235" s="6" t="n">
        <f aca="false">IF(D1235&gt;2,1,0)</f>
        <v>0</v>
      </c>
    </row>
    <row r="1236" customFormat="false" ht="15" hidden="false" customHeight="true" outlineLevel="0" collapsed="false">
      <c r="A1236" s="6" t="n">
        <f aca="false">1_Data_EDA!O1237</f>
        <v>1</v>
      </c>
      <c r="B1236" s="6" t="n">
        <f aca="false">1_Data_EDA!H1237</f>
        <v>2</v>
      </c>
      <c r="C1236" s="7" t="n">
        <f aca="false">1_Data_EDA!I1237</f>
        <v>15.98999977</v>
      </c>
      <c r="D1236" s="6" t="n">
        <f aca="false">1_Data_EDA!J1237</f>
        <v>3</v>
      </c>
      <c r="E1236" s="7" t="n">
        <f aca="false">1_Data_EDA!K1237</f>
        <v>47.97000122</v>
      </c>
      <c r="F1236" s="7" t="n">
        <f aca="false">1_Data_EDA!L1237</f>
        <v>9.590000153</v>
      </c>
      <c r="G1236" s="8" t="n">
        <f aca="false">1_Data_EDA!M1237</f>
        <v>0.200000003</v>
      </c>
      <c r="H1236" s="6" t="n">
        <f aca="false">IF(1_Data_EDA!B1237="First Class",1,0)</f>
        <v>0</v>
      </c>
      <c r="I1236" s="6" t="n">
        <f aca="false">IF(1_Data_EDA!B1237="Second Class",1,0)</f>
        <v>1</v>
      </c>
      <c r="J1236" s="6" t="n">
        <f aca="false">IF(1_Data_EDA!B1237="Same Day",1,0)</f>
        <v>0</v>
      </c>
      <c r="K1236" s="6" t="n">
        <f aca="false">IF(1_Data_EDA!C1237="Corporate",1,0)</f>
        <v>0</v>
      </c>
      <c r="L1236" s="6" t="n">
        <f aca="false">IF(1_Data_EDA!C1237="Home Office",1,0)</f>
        <v>0</v>
      </c>
      <c r="M1236" s="6" t="n">
        <f aca="false">IF(1_Data_EDA!D1237="Europe",1,0)</f>
        <v>0</v>
      </c>
      <c r="N1236" s="6" t="n">
        <f aca="false">IF(1_Data_EDA!D1237="LATAM",1,0)</f>
        <v>0</v>
      </c>
      <c r="O1236" s="6" t="n">
        <f aca="false">IF(1_Data_EDA!D1237="Pacific Asia",1,0)</f>
        <v>0</v>
      </c>
      <c r="P1236" s="6" t="n">
        <f aca="false">IF(1_Data_EDA!D1237="USCA",1,0)</f>
        <v>1</v>
      </c>
      <c r="Q1236" s="6" t="n">
        <f aca="false">IF(C1236&gt;MEDIAN(C$5:C$8004),1,0)</f>
        <v>0</v>
      </c>
      <c r="R1236" s="6" t="n">
        <f aca="false">IF(D1236&gt;2,1,0)</f>
        <v>1</v>
      </c>
    </row>
    <row r="1237" customFormat="false" ht="15" hidden="false" customHeight="true" outlineLevel="0" collapsed="false">
      <c r="A1237" s="6" t="n">
        <f aca="false">1_Data_EDA!O1238</f>
        <v>1</v>
      </c>
      <c r="B1237" s="6" t="n">
        <f aca="false">1_Data_EDA!H1238</f>
        <v>4</v>
      </c>
      <c r="C1237" s="7" t="n">
        <f aca="false">1_Data_EDA!I1238</f>
        <v>49.97999954</v>
      </c>
      <c r="D1237" s="6" t="n">
        <f aca="false">1_Data_EDA!J1238</f>
        <v>4</v>
      </c>
      <c r="E1237" s="7" t="n">
        <f aca="false">1_Data_EDA!K1238</f>
        <v>199.9199982</v>
      </c>
      <c r="F1237" s="7" t="n">
        <f aca="false">1_Data_EDA!L1238</f>
        <v>33.99000168</v>
      </c>
      <c r="G1237" s="8" t="n">
        <f aca="false">1_Data_EDA!M1238</f>
        <v>0.170000002</v>
      </c>
      <c r="H1237" s="6" t="n">
        <f aca="false">IF(1_Data_EDA!B1238="First Class",1,0)</f>
        <v>0</v>
      </c>
      <c r="I1237" s="6" t="n">
        <f aca="false">IF(1_Data_EDA!B1238="Second Class",1,0)</f>
        <v>0</v>
      </c>
      <c r="J1237" s="6" t="n">
        <f aca="false">IF(1_Data_EDA!B1238="Same Day",1,0)</f>
        <v>0</v>
      </c>
      <c r="K1237" s="6" t="n">
        <f aca="false">IF(1_Data_EDA!C1238="Corporate",1,0)</f>
        <v>1</v>
      </c>
      <c r="L1237" s="6" t="n">
        <f aca="false">IF(1_Data_EDA!C1238="Home Office",1,0)</f>
        <v>0</v>
      </c>
      <c r="M1237" s="6" t="n">
        <f aca="false">IF(1_Data_EDA!D1238="Europe",1,0)</f>
        <v>0</v>
      </c>
      <c r="N1237" s="6" t="n">
        <f aca="false">IF(1_Data_EDA!D1238="LATAM",1,0)</f>
        <v>1</v>
      </c>
      <c r="O1237" s="6" t="n">
        <f aca="false">IF(1_Data_EDA!D1238="Pacific Asia",1,0)</f>
        <v>0</v>
      </c>
      <c r="P1237" s="6" t="n">
        <f aca="false">IF(1_Data_EDA!D1238="USCA",1,0)</f>
        <v>0</v>
      </c>
      <c r="Q1237" s="6" t="n">
        <f aca="false">IF(C1237&gt;MEDIAN(C$5:C$8004),1,0)</f>
        <v>0</v>
      </c>
      <c r="R1237" s="6" t="n">
        <f aca="false">IF(D1237&gt;2,1,0)</f>
        <v>1</v>
      </c>
    </row>
    <row r="1238" customFormat="false" ht="15" hidden="false" customHeight="true" outlineLevel="0" collapsed="false">
      <c r="A1238" s="6" t="n">
        <f aca="false">1_Data_EDA!O1239</f>
        <v>1</v>
      </c>
      <c r="B1238" s="6" t="n">
        <f aca="false">1_Data_EDA!H1239</f>
        <v>4</v>
      </c>
      <c r="C1238" s="7" t="n">
        <f aca="false">1_Data_EDA!I1239</f>
        <v>59.99000168</v>
      </c>
      <c r="D1238" s="6" t="n">
        <f aca="false">1_Data_EDA!J1239</f>
        <v>1</v>
      </c>
      <c r="E1238" s="7" t="n">
        <f aca="false">1_Data_EDA!K1239</f>
        <v>59.99000168</v>
      </c>
      <c r="F1238" s="7" t="n">
        <f aca="false">1_Data_EDA!L1239</f>
        <v>7.800000191</v>
      </c>
      <c r="G1238" s="8" t="n">
        <f aca="false">1_Data_EDA!M1239</f>
        <v>0.129999995</v>
      </c>
      <c r="H1238" s="6" t="n">
        <f aca="false">IF(1_Data_EDA!B1239="First Class",1,0)</f>
        <v>0</v>
      </c>
      <c r="I1238" s="6" t="n">
        <f aca="false">IF(1_Data_EDA!B1239="Second Class",1,0)</f>
        <v>0</v>
      </c>
      <c r="J1238" s="6" t="n">
        <f aca="false">IF(1_Data_EDA!B1239="Same Day",1,0)</f>
        <v>0</v>
      </c>
      <c r="K1238" s="6" t="n">
        <f aca="false">IF(1_Data_EDA!C1239="Corporate",1,0)</f>
        <v>0</v>
      </c>
      <c r="L1238" s="6" t="n">
        <f aca="false">IF(1_Data_EDA!C1239="Home Office",1,0)</f>
        <v>0</v>
      </c>
      <c r="M1238" s="6" t="n">
        <f aca="false">IF(1_Data_EDA!D1239="Europe",1,0)</f>
        <v>0</v>
      </c>
      <c r="N1238" s="6" t="n">
        <f aca="false">IF(1_Data_EDA!D1239="LATAM",1,0)</f>
        <v>1</v>
      </c>
      <c r="O1238" s="6" t="n">
        <f aca="false">IF(1_Data_EDA!D1239="Pacific Asia",1,0)</f>
        <v>0</v>
      </c>
      <c r="P1238" s="6" t="n">
        <f aca="false">IF(1_Data_EDA!D1239="USCA",1,0)</f>
        <v>0</v>
      </c>
      <c r="Q1238" s="6" t="n">
        <f aca="false">IF(C1238&gt;MEDIAN(C$5:C$8004),1,0)</f>
        <v>0</v>
      </c>
      <c r="R1238" s="6" t="n">
        <f aca="false">IF(D1238&gt;2,1,0)</f>
        <v>0</v>
      </c>
    </row>
    <row r="1239" customFormat="false" ht="15" hidden="false" customHeight="true" outlineLevel="0" collapsed="false">
      <c r="A1239" s="6" t="n">
        <f aca="false">1_Data_EDA!O1240</f>
        <v>0</v>
      </c>
      <c r="B1239" s="6" t="n">
        <f aca="false">1_Data_EDA!H1240</f>
        <v>0</v>
      </c>
      <c r="C1239" s="7" t="n">
        <f aca="false">1_Data_EDA!I1240</f>
        <v>99.98999786</v>
      </c>
      <c r="D1239" s="6" t="n">
        <f aca="false">1_Data_EDA!J1240</f>
        <v>4</v>
      </c>
      <c r="E1239" s="7" t="n">
        <f aca="false">1_Data_EDA!K1240</f>
        <v>399.9599915</v>
      </c>
      <c r="F1239" s="7" t="n">
        <f aca="false">1_Data_EDA!L1240</f>
        <v>20</v>
      </c>
      <c r="G1239" s="8" t="n">
        <f aca="false">1_Data_EDA!M1240</f>
        <v>0.050000001</v>
      </c>
      <c r="H1239" s="6" t="n">
        <f aca="false">IF(1_Data_EDA!B1240="First Class",1,0)</f>
        <v>0</v>
      </c>
      <c r="I1239" s="6" t="n">
        <f aca="false">IF(1_Data_EDA!B1240="Second Class",1,0)</f>
        <v>0</v>
      </c>
      <c r="J1239" s="6" t="n">
        <f aca="false">IF(1_Data_EDA!B1240="Same Day",1,0)</f>
        <v>1</v>
      </c>
      <c r="K1239" s="6" t="n">
        <f aca="false">IF(1_Data_EDA!C1240="Corporate",1,0)</f>
        <v>1</v>
      </c>
      <c r="L1239" s="6" t="n">
        <f aca="false">IF(1_Data_EDA!C1240="Home Office",1,0)</f>
        <v>0</v>
      </c>
      <c r="M1239" s="6" t="n">
        <f aca="false">IF(1_Data_EDA!D1240="Europe",1,0)</f>
        <v>1</v>
      </c>
      <c r="N1239" s="6" t="n">
        <f aca="false">IF(1_Data_EDA!D1240="LATAM",1,0)</f>
        <v>0</v>
      </c>
      <c r="O1239" s="6" t="n">
        <f aca="false">IF(1_Data_EDA!D1240="Pacific Asia",1,0)</f>
        <v>0</v>
      </c>
      <c r="P1239" s="6" t="n">
        <f aca="false">IF(1_Data_EDA!D1240="USCA",1,0)</f>
        <v>0</v>
      </c>
      <c r="Q1239" s="6" t="n">
        <f aca="false">IF(C1239&gt;MEDIAN(C$5:C$8004),1,0)</f>
        <v>1</v>
      </c>
      <c r="R1239" s="6" t="n">
        <f aca="false">IF(D1239&gt;2,1,0)</f>
        <v>1</v>
      </c>
    </row>
    <row r="1240" customFormat="false" ht="15" hidden="false" customHeight="true" outlineLevel="0" collapsed="false">
      <c r="A1240" s="6" t="n">
        <f aca="false">1_Data_EDA!O1241</f>
        <v>0</v>
      </c>
      <c r="B1240" s="6" t="n">
        <f aca="false">1_Data_EDA!H1241</f>
        <v>2</v>
      </c>
      <c r="C1240" s="7" t="n">
        <f aca="false">1_Data_EDA!I1241</f>
        <v>99.98999786</v>
      </c>
      <c r="D1240" s="6" t="n">
        <f aca="false">1_Data_EDA!J1241</f>
        <v>4</v>
      </c>
      <c r="E1240" s="7" t="n">
        <f aca="false">1_Data_EDA!K1241</f>
        <v>399.9599915</v>
      </c>
      <c r="F1240" s="7" t="n">
        <f aca="false">1_Data_EDA!L1241</f>
        <v>99.98999786</v>
      </c>
      <c r="G1240" s="8" t="n">
        <f aca="false">1_Data_EDA!M1241</f>
        <v>0.25</v>
      </c>
      <c r="H1240" s="6" t="n">
        <f aca="false">IF(1_Data_EDA!B1241="First Class",1,0)</f>
        <v>0</v>
      </c>
      <c r="I1240" s="6" t="n">
        <f aca="false">IF(1_Data_EDA!B1241="Second Class",1,0)</f>
        <v>1</v>
      </c>
      <c r="J1240" s="6" t="n">
        <f aca="false">IF(1_Data_EDA!B1241="Same Day",1,0)</f>
        <v>0</v>
      </c>
      <c r="K1240" s="6" t="n">
        <f aca="false">IF(1_Data_EDA!C1241="Corporate",1,0)</f>
        <v>1</v>
      </c>
      <c r="L1240" s="6" t="n">
        <f aca="false">IF(1_Data_EDA!C1241="Home Office",1,0)</f>
        <v>0</v>
      </c>
      <c r="M1240" s="6" t="n">
        <f aca="false">IF(1_Data_EDA!D1241="Europe",1,0)</f>
        <v>0</v>
      </c>
      <c r="N1240" s="6" t="n">
        <f aca="false">IF(1_Data_EDA!D1241="LATAM",1,0)</f>
        <v>1</v>
      </c>
      <c r="O1240" s="6" t="n">
        <f aca="false">IF(1_Data_EDA!D1241="Pacific Asia",1,0)</f>
        <v>0</v>
      </c>
      <c r="P1240" s="6" t="n">
        <f aca="false">IF(1_Data_EDA!D1241="USCA",1,0)</f>
        <v>0</v>
      </c>
      <c r="Q1240" s="6" t="n">
        <f aca="false">IF(C1240&gt;MEDIAN(C$5:C$8004),1,0)</f>
        <v>1</v>
      </c>
      <c r="R1240" s="6" t="n">
        <f aca="false">IF(D1240&gt;2,1,0)</f>
        <v>1</v>
      </c>
    </row>
    <row r="1241" customFormat="false" ht="15" hidden="false" customHeight="true" outlineLevel="0" collapsed="false">
      <c r="A1241" s="6" t="n">
        <f aca="false">1_Data_EDA!O1242</f>
        <v>0</v>
      </c>
      <c r="B1241" s="6" t="n">
        <f aca="false">1_Data_EDA!H1242</f>
        <v>4</v>
      </c>
      <c r="C1241" s="7" t="n">
        <f aca="false">1_Data_EDA!I1242</f>
        <v>99.98999786</v>
      </c>
      <c r="D1241" s="6" t="n">
        <f aca="false">1_Data_EDA!J1242</f>
        <v>4</v>
      </c>
      <c r="E1241" s="7" t="n">
        <f aca="false">1_Data_EDA!K1242</f>
        <v>399.9599915</v>
      </c>
      <c r="F1241" s="7" t="n">
        <f aca="false">1_Data_EDA!L1242</f>
        <v>99.98999786</v>
      </c>
      <c r="G1241" s="8" t="n">
        <f aca="false">1_Data_EDA!M1242</f>
        <v>0.25</v>
      </c>
      <c r="H1241" s="6" t="n">
        <f aca="false">IF(1_Data_EDA!B1242="First Class",1,0)</f>
        <v>0</v>
      </c>
      <c r="I1241" s="6" t="n">
        <f aca="false">IF(1_Data_EDA!B1242="Second Class",1,0)</f>
        <v>0</v>
      </c>
      <c r="J1241" s="6" t="n">
        <f aca="false">IF(1_Data_EDA!B1242="Same Day",1,0)</f>
        <v>0</v>
      </c>
      <c r="K1241" s="6" t="n">
        <f aca="false">IF(1_Data_EDA!C1242="Corporate",1,0)</f>
        <v>1</v>
      </c>
      <c r="L1241" s="6" t="n">
        <f aca="false">IF(1_Data_EDA!C1242="Home Office",1,0)</f>
        <v>0</v>
      </c>
      <c r="M1241" s="6" t="n">
        <f aca="false">IF(1_Data_EDA!D1242="Europe",1,0)</f>
        <v>0</v>
      </c>
      <c r="N1241" s="6" t="n">
        <f aca="false">IF(1_Data_EDA!D1242="LATAM",1,0)</f>
        <v>1</v>
      </c>
      <c r="O1241" s="6" t="n">
        <f aca="false">IF(1_Data_EDA!D1242="Pacific Asia",1,0)</f>
        <v>0</v>
      </c>
      <c r="P1241" s="6" t="n">
        <f aca="false">IF(1_Data_EDA!D1242="USCA",1,0)</f>
        <v>0</v>
      </c>
      <c r="Q1241" s="6" t="n">
        <f aca="false">IF(C1241&gt;MEDIAN(C$5:C$8004),1,0)</f>
        <v>1</v>
      </c>
      <c r="R1241" s="6" t="n">
        <f aca="false">IF(D1241&gt;2,1,0)</f>
        <v>1</v>
      </c>
    </row>
    <row r="1242" customFormat="false" ht="15" hidden="false" customHeight="true" outlineLevel="0" collapsed="false">
      <c r="A1242" s="6" t="n">
        <f aca="false">1_Data_EDA!O1243</f>
        <v>1</v>
      </c>
      <c r="B1242" s="6" t="n">
        <f aca="false">1_Data_EDA!H1243</f>
        <v>2</v>
      </c>
      <c r="C1242" s="7" t="n">
        <f aca="false">1_Data_EDA!I1243</f>
        <v>65</v>
      </c>
      <c r="D1242" s="6" t="n">
        <f aca="false">1_Data_EDA!J1243</f>
        <v>1</v>
      </c>
      <c r="E1242" s="7" t="n">
        <f aca="false">1_Data_EDA!K1243</f>
        <v>65</v>
      </c>
      <c r="F1242" s="7" t="n">
        <f aca="false">1_Data_EDA!L1243</f>
        <v>11.69999981</v>
      </c>
      <c r="G1242" s="8" t="n">
        <f aca="false">1_Data_EDA!M1243</f>
        <v>0.180000007</v>
      </c>
      <c r="H1242" s="6" t="n">
        <f aca="false">IF(1_Data_EDA!B1243="First Class",1,0)</f>
        <v>0</v>
      </c>
      <c r="I1242" s="6" t="n">
        <f aca="false">IF(1_Data_EDA!B1243="Second Class",1,0)</f>
        <v>1</v>
      </c>
      <c r="J1242" s="6" t="n">
        <f aca="false">IF(1_Data_EDA!B1243="Same Day",1,0)</f>
        <v>0</v>
      </c>
      <c r="K1242" s="6" t="n">
        <f aca="false">IF(1_Data_EDA!C1243="Corporate",1,0)</f>
        <v>0</v>
      </c>
      <c r="L1242" s="6" t="n">
        <f aca="false">IF(1_Data_EDA!C1243="Home Office",1,0)</f>
        <v>0</v>
      </c>
      <c r="M1242" s="6" t="n">
        <f aca="false">IF(1_Data_EDA!D1243="Europe",1,0)</f>
        <v>1</v>
      </c>
      <c r="N1242" s="6" t="n">
        <f aca="false">IF(1_Data_EDA!D1243="LATAM",1,0)</f>
        <v>0</v>
      </c>
      <c r="O1242" s="6" t="n">
        <f aca="false">IF(1_Data_EDA!D1243="Pacific Asia",1,0)</f>
        <v>0</v>
      </c>
      <c r="P1242" s="6" t="n">
        <f aca="false">IF(1_Data_EDA!D1243="USCA",1,0)</f>
        <v>0</v>
      </c>
      <c r="Q1242" s="6" t="n">
        <f aca="false">IF(C1242&gt;MEDIAN(C$5:C$8004),1,0)</f>
        <v>0</v>
      </c>
      <c r="R1242" s="6" t="n">
        <f aca="false">IF(D1242&gt;2,1,0)</f>
        <v>0</v>
      </c>
    </row>
    <row r="1243" customFormat="false" ht="15" hidden="false" customHeight="true" outlineLevel="0" collapsed="false">
      <c r="A1243" s="6" t="n">
        <f aca="false">1_Data_EDA!O1244</f>
        <v>1</v>
      </c>
      <c r="B1243" s="6" t="n">
        <f aca="false">1_Data_EDA!H1244</f>
        <v>1</v>
      </c>
      <c r="C1243" s="7" t="n">
        <f aca="false">1_Data_EDA!I1244</f>
        <v>399.980011</v>
      </c>
      <c r="D1243" s="6" t="n">
        <f aca="false">1_Data_EDA!J1244</f>
        <v>1</v>
      </c>
      <c r="E1243" s="7" t="n">
        <f aca="false">1_Data_EDA!K1244</f>
        <v>399.980011</v>
      </c>
      <c r="F1243" s="7" t="n">
        <f aca="false">1_Data_EDA!L1244</f>
        <v>72</v>
      </c>
      <c r="G1243" s="8" t="n">
        <f aca="false">1_Data_EDA!M1244</f>
        <v>0.180000007</v>
      </c>
      <c r="H1243" s="6" t="n">
        <f aca="false">IF(1_Data_EDA!B1244="First Class",1,0)</f>
        <v>1</v>
      </c>
      <c r="I1243" s="6" t="n">
        <f aca="false">IF(1_Data_EDA!B1244="Second Class",1,0)</f>
        <v>0</v>
      </c>
      <c r="J1243" s="6" t="n">
        <f aca="false">IF(1_Data_EDA!B1244="Same Day",1,0)</f>
        <v>0</v>
      </c>
      <c r="K1243" s="6" t="n">
        <f aca="false">IF(1_Data_EDA!C1244="Corporate",1,0)</f>
        <v>0</v>
      </c>
      <c r="L1243" s="6" t="n">
        <f aca="false">IF(1_Data_EDA!C1244="Home Office",1,0)</f>
        <v>0</v>
      </c>
      <c r="M1243" s="6" t="n">
        <f aca="false">IF(1_Data_EDA!D1244="Europe",1,0)</f>
        <v>0</v>
      </c>
      <c r="N1243" s="6" t="n">
        <f aca="false">IF(1_Data_EDA!D1244="LATAM",1,0)</f>
        <v>1</v>
      </c>
      <c r="O1243" s="6" t="n">
        <f aca="false">IF(1_Data_EDA!D1244="Pacific Asia",1,0)</f>
        <v>0</v>
      </c>
      <c r="P1243" s="6" t="n">
        <f aca="false">IF(1_Data_EDA!D1244="USCA",1,0)</f>
        <v>0</v>
      </c>
      <c r="Q1243" s="6" t="n">
        <f aca="false">IF(C1243&gt;MEDIAN(C$5:C$8004),1,0)</f>
        <v>1</v>
      </c>
      <c r="R1243" s="6" t="n">
        <f aca="false">IF(D1243&gt;2,1,0)</f>
        <v>0</v>
      </c>
    </row>
    <row r="1244" customFormat="false" ht="15" hidden="false" customHeight="true" outlineLevel="0" collapsed="false">
      <c r="A1244" s="6" t="n">
        <f aca="false">1_Data_EDA!O1245</f>
        <v>0</v>
      </c>
      <c r="B1244" s="6" t="n">
        <f aca="false">1_Data_EDA!H1245</f>
        <v>4</v>
      </c>
      <c r="C1244" s="7" t="n">
        <f aca="false">1_Data_EDA!I1245</f>
        <v>129.9900055</v>
      </c>
      <c r="D1244" s="6" t="n">
        <f aca="false">1_Data_EDA!J1245</f>
        <v>1</v>
      </c>
      <c r="E1244" s="7" t="n">
        <f aca="false">1_Data_EDA!K1245</f>
        <v>129.9900055</v>
      </c>
      <c r="F1244" s="7" t="n">
        <f aca="false">1_Data_EDA!L1245</f>
        <v>20.79999924</v>
      </c>
      <c r="G1244" s="8" t="n">
        <f aca="false">1_Data_EDA!M1245</f>
        <v>0.159999996</v>
      </c>
      <c r="H1244" s="6" t="n">
        <f aca="false">IF(1_Data_EDA!B1245="First Class",1,0)</f>
        <v>0</v>
      </c>
      <c r="I1244" s="6" t="n">
        <f aca="false">IF(1_Data_EDA!B1245="Second Class",1,0)</f>
        <v>0</v>
      </c>
      <c r="J1244" s="6" t="n">
        <f aca="false">IF(1_Data_EDA!B1245="Same Day",1,0)</f>
        <v>0</v>
      </c>
      <c r="K1244" s="6" t="n">
        <f aca="false">IF(1_Data_EDA!C1245="Corporate",1,0)</f>
        <v>0</v>
      </c>
      <c r="L1244" s="6" t="n">
        <f aca="false">IF(1_Data_EDA!C1245="Home Office",1,0)</f>
        <v>0</v>
      </c>
      <c r="M1244" s="6" t="n">
        <f aca="false">IF(1_Data_EDA!D1245="Europe",1,0)</f>
        <v>0</v>
      </c>
      <c r="N1244" s="6" t="n">
        <f aca="false">IF(1_Data_EDA!D1245="LATAM",1,0)</f>
        <v>0</v>
      </c>
      <c r="O1244" s="6" t="n">
        <f aca="false">IF(1_Data_EDA!D1245="Pacific Asia",1,0)</f>
        <v>1</v>
      </c>
      <c r="P1244" s="6" t="n">
        <f aca="false">IF(1_Data_EDA!D1245="USCA",1,0)</f>
        <v>0</v>
      </c>
      <c r="Q1244" s="6" t="n">
        <f aca="false">IF(C1244&gt;MEDIAN(C$5:C$8004),1,0)</f>
        <v>1</v>
      </c>
      <c r="R1244" s="6" t="n">
        <f aca="false">IF(D1244&gt;2,1,0)</f>
        <v>0</v>
      </c>
    </row>
    <row r="1245" customFormat="false" ht="15" hidden="false" customHeight="true" outlineLevel="0" collapsed="false">
      <c r="A1245" s="6" t="n">
        <f aca="false">1_Data_EDA!O1246</f>
        <v>1</v>
      </c>
      <c r="B1245" s="6" t="n">
        <f aca="false">1_Data_EDA!H1246</f>
        <v>2</v>
      </c>
      <c r="C1245" s="7" t="n">
        <f aca="false">1_Data_EDA!I1246</f>
        <v>299.980011</v>
      </c>
      <c r="D1245" s="6" t="n">
        <f aca="false">1_Data_EDA!J1246</f>
        <v>1</v>
      </c>
      <c r="E1245" s="7" t="n">
        <f aca="false">1_Data_EDA!K1246</f>
        <v>299.980011</v>
      </c>
      <c r="F1245" s="7" t="n">
        <f aca="false">1_Data_EDA!L1246</f>
        <v>54</v>
      </c>
      <c r="G1245" s="8" t="n">
        <f aca="false">1_Data_EDA!M1246</f>
        <v>0.180000007</v>
      </c>
      <c r="H1245" s="6" t="n">
        <f aca="false">IF(1_Data_EDA!B1246="First Class",1,0)</f>
        <v>0</v>
      </c>
      <c r="I1245" s="6" t="n">
        <f aca="false">IF(1_Data_EDA!B1246="Second Class",1,0)</f>
        <v>1</v>
      </c>
      <c r="J1245" s="6" t="n">
        <f aca="false">IF(1_Data_EDA!B1246="Same Day",1,0)</f>
        <v>0</v>
      </c>
      <c r="K1245" s="6" t="n">
        <f aca="false">IF(1_Data_EDA!C1246="Corporate",1,0)</f>
        <v>0</v>
      </c>
      <c r="L1245" s="6" t="n">
        <f aca="false">IF(1_Data_EDA!C1246="Home Office",1,0)</f>
        <v>1</v>
      </c>
      <c r="M1245" s="6" t="n">
        <f aca="false">IF(1_Data_EDA!D1246="Europe",1,0)</f>
        <v>0</v>
      </c>
      <c r="N1245" s="6" t="n">
        <f aca="false">IF(1_Data_EDA!D1246="LATAM",1,0)</f>
        <v>0</v>
      </c>
      <c r="O1245" s="6" t="n">
        <f aca="false">IF(1_Data_EDA!D1246="Pacific Asia",1,0)</f>
        <v>1</v>
      </c>
      <c r="P1245" s="6" t="n">
        <f aca="false">IF(1_Data_EDA!D1246="USCA",1,0)</f>
        <v>0</v>
      </c>
      <c r="Q1245" s="6" t="n">
        <f aca="false">IF(C1245&gt;MEDIAN(C$5:C$8004),1,0)</f>
        <v>1</v>
      </c>
      <c r="R1245" s="6" t="n">
        <f aca="false">IF(D1245&gt;2,1,0)</f>
        <v>0</v>
      </c>
    </row>
    <row r="1246" customFormat="false" ht="15" hidden="false" customHeight="true" outlineLevel="0" collapsed="false">
      <c r="A1246" s="6" t="n">
        <f aca="false">1_Data_EDA!O1247</f>
        <v>1</v>
      </c>
      <c r="B1246" s="6" t="n">
        <f aca="false">1_Data_EDA!H1247</f>
        <v>4</v>
      </c>
      <c r="C1246" s="7" t="n">
        <f aca="false">1_Data_EDA!I1247</f>
        <v>59.99000168</v>
      </c>
      <c r="D1246" s="6" t="n">
        <f aca="false">1_Data_EDA!J1247</f>
        <v>4</v>
      </c>
      <c r="E1246" s="7" t="n">
        <f aca="false">1_Data_EDA!K1247</f>
        <v>239.9600067</v>
      </c>
      <c r="F1246" s="7" t="n">
        <f aca="false">1_Data_EDA!L1247</f>
        <v>21.60000038</v>
      </c>
      <c r="G1246" s="8" t="n">
        <f aca="false">1_Data_EDA!M1247</f>
        <v>0.090000004</v>
      </c>
      <c r="H1246" s="6" t="n">
        <f aca="false">IF(1_Data_EDA!B1247="First Class",1,0)</f>
        <v>0</v>
      </c>
      <c r="I1246" s="6" t="n">
        <f aca="false">IF(1_Data_EDA!B1247="Second Class",1,0)</f>
        <v>0</v>
      </c>
      <c r="J1246" s="6" t="n">
        <f aca="false">IF(1_Data_EDA!B1247="Same Day",1,0)</f>
        <v>0</v>
      </c>
      <c r="K1246" s="6" t="n">
        <f aca="false">IF(1_Data_EDA!C1247="Corporate",1,0)</f>
        <v>0</v>
      </c>
      <c r="L1246" s="6" t="n">
        <f aca="false">IF(1_Data_EDA!C1247="Home Office",1,0)</f>
        <v>0</v>
      </c>
      <c r="M1246" s="6" t="n">
        <f aca="false">IF(1_Data_EDA!D1247="Europe",1,0)</f>
        <v>0</v>
      </c>
      <c r="N1246" s="6" t="n">
        <f aca="false">IF(1_Data_EDA!D1247="LATAM",1,0)</f>
        <v>1</v>
      </c>
      <c r="O1246" s="6" t="n">
        <f aca="false">IF(1_Data_EDA!D1247="Pacific Asia",1,0)</f>
        <v>0</v>
      </c>
      <c r="P1246" s="6" t="n">
        <f aca="false">IF(1_Data_EDA!D1247="USCA",1,0)</f>
        <v>0</v>
      </c>
      <c r="Q1246" s="6" t="n">
        <f aca="false">IF(C1246&gt;MEDIAN(C$5:C$8004),1,0)</f>
        <v>0</v>
      </c>
      <c r="R1246" s="6" t="n">
        <f aca="false">IF(D1246&gt;2,1,0)</f>
        <v>1</v>
      </c>
    </row>
    <row r="1247" customFormat="false" ht="15" hidden="false" customHeight="true" outlineLevel="0" collapsed="false">
      <c r="A1247" s="6" t="n">
        <f aca="false">1_Data_EDA!O1248</f>
        <v>1</v>
      </c>
      <c r="B1247" s="6" t="n">
        <f aca="false">1_Data_EDA!H1248</f>
        <v>4</v>
      </c>
      <c r="C1247" s="7" t="n">
        <f aca="false">1_Data_EDA!I1248</f>
        <v>399.980011</v>
      </c>
      <c r="D1247" s="6" t="n">
        <f aca="false">1_Data_EDA!J1248</f>
        <v>1</v>
      </c>
      <c r="E1247" s="7" t="n">
        <f aca="false">1_Data_EDA!K1248</f>
        <v>399.980011</v>
      </c>
      <c r="F1247" s="7" t="n">
        <f aca="false">1_Data_EDA!L1248</f>
        <v>60</v>
      </c>
      <c r="G1247" s="8" t="n">
        <f aca="false">1_Data_EDA!M1248</f>
        <v>0.150000006</v>
      </c>
      <c r="H1247" s="6" t="n">
        <f aca="false">IF(1_Data_EDA!B1248="First Class",1,0)</f>
        <v>0</v>
      </c>
      <c r="I1247" s="6" t="n">
        <f aca="false">IF(1_Data_EDA!B1248="Second Class",1,0)</f>
        <v>0</v>
      </c>
      <c r="J1247" s="6" t="n">
        <f aca="false">IF(1_Data_EDA!B1248="Same Day",1,0)</f>
        <v>0</v>
      </c>
      <c r="K1247" s="6" t="n">
        <f aca="false">IF(1_Data_EDA!C1248="Corporate",1,0)</f>
        <v>0</v>
      </c>
      <c r="L1247" s="6" t="n">
        <f aca="false">IF(1_Data_EDA!C1248="Home Office",1,0)</f>
        <v>1</v>
      </c>
      <c r="M1247" s="6" t="n">
        <f aca="false">IF(1_Data_EDA!D1248="Europe",1,0)</f>
        <v>1</v>
      </c>
      <c r="N1247" s="6" t="n">
        <f aca="false">IF(1_Data_EDA!D1248="LATAM",1,0)</f>
        <v>0</v>
      </c>
      <c r="O1247" s="6" t="n">
        <f aca="false">IF(1_Data_EDA!D1248="Pacific Asia",1,0)</f>
        <v>0</v>
      </c>
      <c r="P1247" s="6" t="n">
        <f aca="false">IF(1_Data_EDA!D1248="USCA",1,0)</f>
        <v>0</v>
      </c>
      <c r="Q1247" s="6" t="n">
        <f aca="false">IF(C1247&gt;MEDIAN(C$5:C$8004),1,0)</f>
        <v>1</v>
      </c>
      <c r="R1247" s="6" t="n">
        <f aca="false">IF(D1247&gt;2,1,0)</f>
        <v>0</v>
      </c>
    </row>
    <row r="1248" customFormat="false" ht="15" hidden="false" customHeight="true" outlineLevel="0" collapsed="false">
      <c r="A1248" s="6" t="n">
        <f aca="false">1_Data_EDA!O1249</f>
        <v>0</v>
      </c>
      <c r="B1248" s="6" t="n">
        <f aca="false">1_Data_EDA!H1249</f>
        <v>4</v>
      </c>
      <c r="C1248" s="7" t="n">
        <f aca="false">1_Data_EDA!I1249</f>
        <v>49.97999954</v>
      </c>
      <c r="D1248" s="6" t="n">
        <f aca="false">1_Data_EDA!J1249</f>
        <v>3</v>
      </c>
      <c r="E1248" s="7" t="n">
        <f aca="false">1_Data_EDA!K1249</f>
        <v>149.9400024</v>
      </c>
      <c r="F1248" s="7" t="n">
        <f aca="false">1_Data_EDA!L1249</f>
        <v>6</v>
      </c>
      <c r="G1248" s="8" t="n">
        <f aca="false">1_Data_EDA!M1249</f>
        <v>0.039999999</v>
      </c>
      <c r="H1248" s="6" t="n">
        <f aca="false">IF(1_Data_EDA!B1249="First Class",1,0)</f>
        <v>0</v>
      </c>
      <c r="I1248" s="6" t="n">
        <f aca="false">IF(1_Data_EDA!B1249="Second Class",1,0)</f>
        <v>0</v>
      </c>
      <c r="J1248" s="6" t="n">
        <f aca="false">IF(1_Data_EDA!B1249="Same Day",1,0)</f>
        <v>0</v>
      </c>
      <c r="K1248" s="6" t="n">
        <f aca="false">IF(1_Data_EDA!C1249="Corporate",1,0)</f>
        <v>0</v>
      </c>
      <c r="L1248" s="6" t="n">
        <f aca="false">IF(1_Data_EDA!C1249="Home Office",1,0)</f>
        <v>0</v>
      </c>
      <c r="M1248" s="6" t="n">
        <f aca="false">IF(1_Data_EDA!D1249="Europe",1,0)</f>
        <v>0</v>
      </c>
      <c r="N1248" s="6" t="n">
        <f aca="false">IF(1_Data_EDA!D1249="LATAM",1,0)</f>
        <v>1</v>
      </c>
      <c r="O1248" s="6" t="n">
        <f aca="false">IF(1_Data_EDA!D1249="Pacific Asia",1,0)</f>
        <v>0</v>
      </c>
      <c r="P1248" s="6" t="n">
        <f aca="false">IF(1_Data_EDA!D1249="USCA",1,0)</f>
        <v>0</v>
      </c>
      <c r="Q1248" s="6" t="n">
        <f aca="false">IF(C1248&gt;MEDIAN(C$5:C$8004),1,0)</f>
        <v>0</v>
      </c>
      <c r="R1248" s="6" t="n">
        <f aca="false">IF(D1248&gt;2,1,0)</f>
        <v>1</v>
      </c>
    </row>
    <row r="1249" customFormat="false" ht="15" hidden="false" customHeight="true" outlineLevel="0" collapsed="false">
      <c r="A1249" s="6" t="n">
        <f aca="false">1_Data_EDA!O1250</f>
        <v>1</v>
      </c>
      <c r="B1249" s="6" t="n">
        <f aca="false">1_Data_EDA!H1250</f>
        <v>2</v>
      </c>
      <c r="C1249" s="7" t="n">
        <f aca="false">1_Data_EDA!I1250</f>
        <v>17.98999977</v>
      </c>
      <c r="D1249" s="6" t="n">
        <f aca="false">1_Data_EDA!J1250</f>
        <v>1</v>
      </c>
      <c r="E1249" s="7" t="n">
        <f aca="false">1_Data_EDA!K1250</f>
        <v>17.98999977</v>
      </c>
      <c r="F1249" s="7" t="n">
        <f aca="false">1_Data_EDA!L1250</f>
        <v>0.899999976</v>
      </c>
      <c r="G1249" s="8" t="n">
        <f aca="false">1_Data_EDA!M1250</f>
        <v>0.050000001</v>
      </c>
      <c r="H1249" s="6" t="n">
        <f aca="false">IF(1_Data_EDA!B1250="First Class",1,0)</f>
        <v>0</v>
      </c>
      <c r="I1249" s="6" t="n">
        <f aca="false">IF(1_Data_EDA!B1250="Second Class",1,0)</f>
        <v>1</v>
      </c>
      <c r="J1249" s="6" t="n">
        <f aca="false">IF(1_Data_EDA!B1250="Same Day",1,0)</f>
        <v>0</v>
      </c>
      <c r="K1249" s="6" t="n">
        <f aca="false">IF(1_Data_EDA!C1250="Corporate",1,0)</f>
        <v>0</v>
      </c>
      <c r="L1249" s="6" t="n">
        <f aca="false">IF(1_Data_EDA!C1250="Home Office",1,0)</f>
        <v>1</v>
      </c>
      <c r="M1249" s="6" t="n">
        <f aca="false">IF(1_Data_EDA!D1250="Europe",1,0)</f>
        <v>0</v>
      </c>
      <c r="N1249" s="6" t="n">
        <f aca="false">IF(1_Data_EDA!D1250="LATAM",1,0)</f>
        <v>1</v>
      </c>
      <c r="O1249" s="6" t="n">
        <f aca="false">IF(1_Data_EDA!D1250="Pacific Asia",1,0)</f>
        <v>0</v>
      </c>
      <c r="P1249" s="6" t="n">
        <f aca="false">IF(1_Data_EDA!D1250="USCA",1,0)</f>
        <v>0</v>
      </c>
      <c r="Q1249" s="6" t="n">
        <f aca="false">IF(C1249&gt;MEDIAN(C$5:C$8004),1,0)</f>
        <v>0</v>
      </c>
      <c r="R1249" s="6" t="n">
        <f aca="false">IF(D1249&gt;2,1,0)</f>
        <v>0</v>
      </c>
    </row>
    <row r="1250" customFormat="false" ht="15" hidden="false" customHeight="true" outlineLevel="0" collapsed="false">
      <c r="A1250" s="6" t="n">
        <f aca="false">1_Data_EDA!O1251</f>
        <v>1</v>
      </c>
      <c r="B1250" s="6" t="n">
        <f aca="false">1_Data_EDA!H1251</f>
        <v>1</v>
      </c>
      <c r="C1250" s="7" t="n">
        <f aca="false">1_Data_EDA!I1251</f>
        <v>21.98999977</v>
      </c>
      <c r="D1250" s="6" t="n">
        <f aca="false">1_Data_EDA!J1251</f>
        <v>3</v>
      </c>
      <c r="E1250" s="7" t="n">
        <f aca="false">1_Data_EDA!K1251</f>
        <v>65.97000122</v>
      </c>
      <c r="F1250" s="7" t="n">
        <f aca="false">1_Data_EDA!L1251</f>
        <v>11.86999989</v>
      </c>
      <c r="G1250" s="8" t="n">
        <f aca="false">1_Data_EDA!M1251</f>
        <v>0.180000007</v>
      </c>
      <c r="H1250" s="6" t="n">
        <f aca="false">IF(1_Data_EDA!B1251="First Class",1,0)</f>
        <v>1</v>
      </c>
      <c r="I1250" s="6" t="n">
        <f aca="false">IF(1_Data_EDA!B1251="Second Class",1,0)</f>
        <v>0</v>
      </c>
      <c r="J1250" s="6" t="n">
        <f aca="false">IF(1_Data_EDA!B1251="Same Day",1,0)</f>
        <v>0</v>
      </c>
      <c r="K1250" s="6" t="n">
        <f aca="false">IF(1_Data_EDA!C1251="Corporate",1,0)</f>
        <v>1</v>
      </c>
      <c r="L1250" s="6" t="n">
        <f aca="false">IF(1_Data_EDA!C1251="Home Office",1,0)</f>
        <v>0</v>
      </c>
      <c r="M1250" s="6" t="n">
        <f aca="false">IF(1_Data_EDA!D1251="Europe",1,0)</f>
        <v>0</v>
      </c>
      <c r="N1250" s="6" t="n">
        <f aca="false">IF(1_Data_EDA!D1251="LATAM",1,0)</f>
        <v>1</v>
      </c>
      <c r="O1250" s="6" t="n">
        <f aca="false">IF(1_Data_EDA!D1251="Pacific Asia",1,0)</f>
        <v>0</v>
      </c>
      <c r="P1250" s="6" t="n">
        <f aca="false">IF(1_Data_EDA!D1251="USCA",1,0)</f>
        <v>0</v>
      </c>
      <c r="Q1250" s="6" t="n">
        <f aca="false">IF(C1250&gt;MEDIAN(C$5:C$8004),1,0)</f>
        <v>0</v>
      </c>
      <c r="R1250" s="6" t="n">
        <f aca="false">IF(D1250&gt;2,1,0)</f>
        <v>1</v>
      </c>
    </row>
    <row r="1251" customFormat="false" ht="15" hidden="false" customHeight="true" outlineLevel="0" collapsed="false">
      <c r="A1251" s="6" t="n">
        <f aca="false">1_Data_EDA!O1252</f>
        <v>1</v>
      </c>
      <c r="B1251" s="6" t="n">
        <f aca="false">1_Data_EDA!H1252</f>
        <v>4</v>
      </c>
      <c r="C1251" s="7" t="n">
        <f aca="false">1_Data_EDA!I1252</f>
        <v>99.98999786</v>
      </c>
      <c r="D1251" s="6" t="n">
        <f aca="false">1_Data_EDA!J1252</f>
        <v>5</v>
      </c>
      <c r="E1251" s="7" t="n">
        <f aca="false">1_Data_EDA!K1252</f>
        <v>499.9500122</v>
      </c>
      <c r="F1251" s="7" t="n">
        <f aca="false">1_Data_EDA!L1252</f>
        <v>84.98999786</v>
      </c>
      <c r="G1251" s="8" t="n">
        <f aca="false">1_Data_EDA!M1252</f>
        <v>0.170000002</v>
      </c>
      <c r="H1251" s="6" t="n">
        <f aca="false">IF(1_Data_EDA!B1252="First Class",1,0)</f>
        <v>0</v>
      </c>
      <c r="I1251" s="6" t="n">
        <f aca="false">IF(1_Data_EDA!B1252="Second Class",1,0)</f>
        <v>0</v>
      </c>
      <c r="J1251" s="6" t="n">
        <f aca="false">IF(1_Data_EDA!B1252="Same Day",1,0)</f>
        <v>0</v>
      </c>
      <c r="K1251" s="6" t="n">
        <f aca="false">IF(1_Data_EDA!C1252="Corporate",1,0)</f>
        <v>0</v>
      </c>
      <c r="L1251" s="6" t="n">
        <f aca="false">IF(1_Data_EDA!C1252="Home Office",1,0)</f>
        <v>0</v>
      </c>
      <c r="M1251" s="6" t="n">
        <f aca="false">IF(1_Data_EDA!D1252="Europe",1,0)</f>
        <v>0</v>
      </c>
      <c r="N1251" s="6" t="n">
        <f aca="false">IF(1_Data_EDA!D1252="LATAM",1,0)</f>
        <v>1</v>
      </c>
      <c r="O1251" s="6" t="n">
        <f aca="false">IF(1_Data_EDA!D1252="Pacific Asia",1,0)</f>
        <v>0</v>
      </c>
      <c r="P1251" s="6" t="n">
        <f aca="false">IF(1_Data_EDA!D1252="USCA",1,0)</f>
        <v>0</v>
      </c>
      <c r="Q1251" s="6" t="n">
        <f aca="false">IF(C1251&gt;MEDIAN(C$5:C$8004),1,0)</f>
        <v>1</v>
      </c>
      <c r="R1251" s="6" t="n">
        <f aca="false">IF(D1251&gt;2,1,0)</f>
        <v>1</v>
      </c>
    </row>
    <row r="1252" customFormat="false" ht="15" hidden="false" customHeight="true" outlineLevel="0" collapsed="false">
      <c r="A1252" s="6" t="n">
        <f aca="false">1_Data_EDA!O1253</f>
        <v>0</v>
      </c>
      <c r="B1252" s="6" t="n">
        <f aca="false">1_Data_EDA!H1253</f>
        <v>4</v>
      </c>
      <c r="C1252" s="7" t="n">
        <f aca="false">1_Data_EDA!I1253</f>
        <v>199.9900055</v>
      </c>
      <c r="D1252" s="6" t="n">
        <f aca="false">1_Data_EDA!J1253</f>
        <v>1</v>
      </c>
      <c r="E1252" s="7" t="n">
        <f aca="false">1_Data_EDA!K1253</f>
        <v>199.9900055</v>
      </c>
      <c r="F1252" s="7" t="n">
        <f aca="false">1_Data_EDA!L1253</f>
        <v>32</v>
      </c>
      <c r="G1252" s="8" t="n">
        <f aca="false">1_Data_EDA!M1253</f>
        <v>0.159999996</v>
      </c>
      <c r="H1252" s="6" t="n">
        <f aca="false">IF(1_Data_EDA!B1253="First Class",1,0)</f>
        <v>0</v>
      </c>
      <c r="I1252" s="6" t="n">
        <f aca="false">IF(1_Data_EDA!B1253="Second Class",1,0)</f>
        <v>0</v>
      </c>
      <c r="J1252" s="6" t="n">
        <f aca="false">IF(1_Data_EDA!B1253="Same Day",1,0)</f>
        <v>0</v>
      </c>
      <c r="K1252" s="6" t="n">
        <f aca="false">IF(1_Data_EDA!C1253="Corporate",1,0)</f>
        <v>0</v>
      </c>
      <c r="L1252" s="6" t="n">
        <f aca="false">IF(1_Data_EDA!C1253="Home Office",1,0)</f>
        <v>0</v>
      </c>
      <c r="M1252" s="6" t="n">
        <f aca="false">IF(1_Data_EDA!D1253="Europe",1,0)</f>
        <v>0</v>
      </c>
      <c r="N1252" s="6" t="n">
        <f aca="false">IF(1_Data_EDA!D1253="LATAM",1,0)</f>
        <v>0</v>
      </c>
      <c r="O1252" s="6" t="n">
        <f aca="false">IF(1_Data_EDA!D1253="Pacific Asia",1,0)</f>
        <v>0</v>
      </c>
      <c r="P1252" s="6" t="n">
        <f aca="false">IF(1_Data_EDA!D1253="USCA",1,0)</f>
        <v>1</v>
      </c>
      <c r="Q1252" s="6" t="n">
        <f aca="false">IF(C1252&gt;MEDIAN(C$5:C$8004),1,0)</f>
        <v>1</v>
      </c>
      <c r="R1252" s="6" t="n">
        <f aca="false">IF(D1252&gt;2,1,0)</f>
        <v>0</v>
      </c>
    </row>
    <row r="1253" customFormat="false" ht="15" hidden="false" customHeight="true" outlineLevel="0" collapsed="false">
      <c r="A1253" s="6" t="n">
        <f aca="false">1_Data_EDA!O1254</f>
        <v>1</v>
      </c>
      <c r="B1253" s="6" t="n">
        <f aca="false">1_Data_EDA!H1254</f>
        <v>4</v>
      </c>
      <c r="C1253" s="7" t="n">
        <f aca="false">1_Data_EDA!I1254</f>
        <v>129.9900055</v>
      </c>
      <c r="D1253" s="6" t="n">
        <f aca="false">1_Data_EDA!J1254</f>
        <v>1</v>
      </c>
      <c r="E1253" s="7" t="n">
        <f aca="false">1_Data_EDA!K1254</f>
        <v>129.9900055</v>
      </c>
      <c r="F1253" s="7" t="n">
        <f aca="false">1_Data_EDA!L1254</f>
        <v>3.900000095</v>
      </c>
      <c r="G1253" s="8" t="n">
        <f aca="false">1_Data_EDA!M1254</f>
        <v>0.029999999</v>
      </c>
      <c r="H1253" s="6" t="n">
        <f aca="false">IF(1_Data_EDA!B1254="First Class",1,0)</f>
        <v>0</v>
      </c>
      <c r="I1253" s="6" t="n">
        <f aca="false">IF(1_Data_EDA!B1254="Second Class",1,0)</f>
        <v>0</v>
      </c>
      <c r="J1253" s="6" t="n">
        <f aca="false">IF(1_Data_EDA!B1254="Same Day",1,0)</f>
        <v>0</v>
      </c>
      <c r="K1253" s="6" t="n">
        <f aca="false">IF(1_Data_EDA!C1254="Corporate",1,0)</f>
        <v>0</v>
      </c>
      <c r="L1253" s="6" t="n">
        <f aca="false">IF(1_Data_EDA!C1254="Home Office",1,0)</f>
        <v>0</v>
      </c>
      <c r="M1253" s="6" t="n">
        <f aca="false">IF(1_Data_EDA!D1254="Europe",1,0)</f>
        <v>0</v>
      </c>
      <c r="N1253" s="6" t="n">
        <f aca="false">IF(1_Data_EDA!D1254="LATAM",1,0)</f>
        <v>0</v>
      </c>
      <c r="O1253" s="6" t="n">
        <f aca="false">IF(1_Data_EDA!D1254="Pacific Asia",1,0)</f>
        <v>1</v>
      </c>
      <c r="P1253" s="6" t="n">
        <f aca="false">IF(1_Data_EDA!D1254="USCA",1,0)</f>
        <v>0</v>
      </c>
      <c r="Q1253" s="6" t="n">
        <f aca="false">IF(C1253&gt;MEDIAN(C$5:C$8004),1,0)</f>
        <v>1</v>
      </c>
      <c r="R1253" s="6" t="n">
        <f aca="false">IF(D1253&gt;2,1,0)</f>
        <v>0</v>
      </c>
    </row>
    <row r="1254" customFormat="false" ht="15" hidden="false" customHeight="true" outlineLevel="0" collapsed="false">
      <c r="A1254" s="6" t="n">
        <f aca="false">1_Data_EDA!O1255</f>
        <v>1</v>
      </c>
      <c r="B1254" s="6" t="n">
        <f aca="false">1_Data_EDA!H1255</f>
        <v>4</v>
      </c>
      <c r="C1254" s="7" t="n">
        <f aca="false">1_Data_EDA!I1255</f>
        <v>50</v>
      </c>
      <c r="D1254" s="6" t="n">
        <f aca="false">1_Data_EDA!J1255</f>
        <v>2</v>
      </c>
      <c r="E1254" s="7" t="n">
        <f aca="false">1_Data_EDA!K1255</f>
        <v>100</v>
      </c>
      <c r="F1254" s="7" t="n">
        <f aca="false">1_Data_EDA!L1255</f>
        <v>16</v>
      </c>
      <c r="G1254" s="8" t="n">
        <f aca="false">1_Data_EDA!M1255</f>
        <v>0.159999996</v>
      </c>
      <c r="H1254" s="6" t="n">
        <f aca="false">IF(1_Data_EDA!B1255="First Class",1,0)</f>
        <v>0</v>
      </c>
      <c r="I1254" s="6" t="n">
        <f aca="false">IF(1_Data_EDA!B1255="Second Class",1,0)</f>
        <v>0</v>
      </c>
      <c r="J1254" s="6" t="n">
        <f aca="false">IF(1_Data_EDA!B1255="Same Day",1,0)</f>
        <v>0</v>
      </c>
      <c r="K1254" s="6" t="n">
        <f aca="false">IF(1_Data_EDA!C1255="Corporate",1,0)</f>
        <v>0</v>
      </c>
      <c r="L1254" s="6" t="n">
        <f aca="false">IF(1_Data_EDA!C1255="Home Office",1,0)</f>
        <v>0</v>
      </c>
      <c r="M1254" s="6" t="n">
        <f aca="false">IF(1_Data_EDA!D1255="Europe",1,0)</f>
        <v>0</v>
      </c>
      <c r="N1254" s="6" t="n">
        <f aca="false">IF(1_Data_EDA!D1255="LATAM",1,0)</f>
        <v>0</v>
      </c>
      <c r="O1254" s="6" t="n">
        <f aca="false">IF(1_Data_EDA!D1255="Pacific Asia",1,0)</f>
        <v>1</v>
      </c>
      <c r="P1254" s="6" t="n">
        <f aca="false">IF(1_Data_EDA!D1255="USCA",1,0)</f>
        <v>0</v>
      </c>
      <c r="Q1254" s="6" t="n">
        <f aca="false">IF(C1254&gt;MEDIAN(C$5:C$8004),1,0)</f>
        <v>0</v>
      </c>
      <c r="R1254" s="6" t="n">
        <f aca="false">IF(D1254&gt;2,1,0)</f>
        <v>0</v>
      </c>
    </row>
    <row r="1255" customFormat="false" ht="15" hidden="false" customHeight="true" outlineLevel="0" collapsed="false">
      <c r="A1255" s="6" t="n">
        <f aca="false">1_Data_EDA!O1256</f>
        <v>1</v>
      </c>
      <c r="B1255" s="6" t="n">
        <f aca="false">1_Data_EDA!H1256</f>
        <v>4</v>
      </c>
      <c r="C1255" s="7" t="n">
        <f aca="false">1_Data_EDA!I1256</f>
        <v>129.9900055</v>
      </c>
      <c r="D1255" s="6" t="n">
        <f aca="false">1_Data_EDA!J1256</f>
        <v>1</v>
      </c>
      <c r="E1255" s="7" t="n">
        <f aca="false">1_Data_EDA!K1256</f>
        <v>129.9900055</v>
      </c>
      <c r="F1255" s="7" t="n">
        <f aca="false">1_Data_EDA!L1256</f>
        <v>1.299999952</v>
      </c>
      <c r="G1255" s="8" t="n">
        <f aca="false">1_Data_EDA!M1256</f>
        <v>0.01</v>
      </c>
      <c r="H1255" s="6" t="n">
        <f aca="false">IF(1_Data_EDA!B1256="First Class",1,0)</f>
        <v>0</v>
      </c>
      <c r="I1255" s="6" t="n">
        <f aca="false">IF(1_Data_EDA!B1256="Second Class",1,0)</f>
        <v>0</v>
      </c>
      <c r="J1255" s="6" t="n">
        <f aca="false">IF(1_Data_EDA!B1256="Same Day",1,0)</f>
        <v>0</v>
      </c>
      <c r="K1255" s="6" t="n">
        <f aca="false">IF(1_Data_EDA!C1256="Corporate",1,0)</f>
        <v>1</v>
      </c>
      <c r="L1255" s="6" t="n">
        <f aca="false">IF(1_Data_EDA!C1256="Home Office",1,0)</f>
        <v>0</v>
      </c>
      <c r="M1255" s="6" t="n">
        <f aca="false">IF(1_Data_EDA!D1256="Europe",1,0)</f>
        <v>0</v>
      </c>
      <c r="N1255" s="6" t="n">
        <f aca="false">IF(1_Data_EDA!D1256="LATAM",1,0)</f>
        <v>0</v>
      </c>
      <c r="O1255" s="6" t="n">
        <f aca="false">IF(1_Data_EDA!D1256="Pacific Asia",1,0)</f>
        <v>0</v>
      </c>
      <c r="P1255" s="6" t="n">
        <f aca="false">IF(1_Data_EDA!D1256="USCA",1,0)</f>
        <v>0</v>
      </c>
      <c r="Q1255" s="6" t="n">
        <f aca="false">IF(C1255&gt;MEDIAN(C$5:C$8004),1,0)</f>
        <v>1</v>
      </c>
      <c r="R1255" s="6" t="n">
        <f aca="false">IF(D1255&gt;2,1,0)</f>
        <v>0</v>
      </c>
    </row>
    <row r="1256" customFormat="false" ht="15" hidden="false" customHeight="true" outlineLevel="0" collapsed="false">
      <c r="A1256" s="6" t="n">
        <f aca="false">1_Data_EDA!O1257</f>
        <v>0</v>
      </c>
      <c r="B1256" s="6" t="n">
        <f aca="false">1_Data_EDA!H1257</f>
        <v>4</v>
      </c>
      <c r="C1256" s="7" t="n">
        <f aca="false">1_Data_EDA!I1257</f>
        <v>99.98999786</v>
      </c>
      <c r="D1256" s="6" t="n">
        <f aca="false">1_Data_EDA!J1257</f>
        <v>4</v>
      </c>
      <c r="E1256" s="7" t="n">
        <f aca="false">1_Data_EDA!K1257</f>
        <v>399.9599915</v>
      </c>
      <c r="F1256" s="7" t="n">
        <f aca="false">1_Data_EDA!L1257</f>
        <v>63.99000168</v>
      </c>
      <c r="G1256" s="8" t="n">
        <f aca="false">1_Data_EDA!M1257</f>
        <v>0.159999996</v>
      </c>
      <c r="H1256" s="6" t="n">
        <f aca="false">IF(1_Data_EDA!B1257="First Class",1,0)</f>
        <v>0</v>
      </c>
      <c r="I1256" s="6" t="n">
        <f aca="false">IF(1_Data_EDA!B1257="Second Class",1,0)</f>
        <v>0</v>
      </c>
      <c r="J1256" s="6" t="n">
        <f aca="false">IF(1_Data_EDA!B1257="Same Day",1,0)</f>
        <v>0</v>
      </c>
      <c r="K1256" s="6" t="n">
        <f aca="false">IF(1_Data_EDA!C1257="Corporate",1,0)</f>
        <v>0</v>
      </c>
      <c r="L1256" s="6" t="n">
        <f aca="false">IF(1_Data_EDA!C1257="Home Office",1,0)</f>
        <v>0</v>
      </c>
      <c r="M1256" s="6" t="n">
        <f aca="false">IF(1_Data_EDA!D1257="Europe",1,0)</f>
        <v>0</v>
      </c>
      <c r="N1256" s="6" t="n">
        <f aca="false">IF(1_Data_EDA!D1257="LATAM",1,0)</f>
        <v>0</v>
      </c>
      <c r="O1256" s="6" t="n">
        <f aca="false">IF(1_Data_EDA!D1257="Pacific Asia",1,0)</f>
        <v>0</v>
      </c>
      <c r="P1256" s="6" t="n">
        <f aca="false">IF(1_Data_EDA!D1257="USCA",1,0)</f>
        <v>1</v>
      </c>
      <c r="Q1256" s="6" t="n">
        <f aca="false">IF(C1256&gt;MEDIAN(C$5:C$8004),1,0)</f>
        <v>1</v>
      </c>
      <c r="R1256" s="6" t="n">
        <f aca="false">IF(D1256&gt;2,1,0)</f>
        <v>1</v>
      </c>
    </row>
    <row r="1257" customFormat="false" ht="15" hidden="false" customHeight="true" outlineLevel="0" collapsed="false">
      <c r="A1257" s="6" t="n">
        <f aca="false">1_Data_EDA!O1258</f>
        <v>1</v>
      </c>
      <c r="B1257" s="6" t="n">
        <f aca="false">1_Data_EDA!H1258</f>
        <v>4</v>
      </c>
      <c r="C1257" s="7" t="n">
        <f aca="false">1_Data_EDA!I1258</f>
        <v>99.98999786</v>
      </c>
      <c r="D1257" s="6" t="n">
        <f aca="false">1_Data_EDA!J1258</f>
        <v>3</v>
      </c>
      <c r="E1257" s="7" t="n">
        <f aca="false">1_Data_EDA!K1258</f>
        <v>299.9700012</v>
      </c>
      <c r="F1257" s="7" t="n">
        <f aca="false">1_Data_EDA!L1258</f>
        <v>59.99000168</v>
      </c>
      <c r="G1257" s="8" t="n">
        <f aca="false">1_Data_EDA!M1258</f>
        <v>0.200000003</v>
      </c>
      <c r="H1257" s="6" t="n">
        <f aca="false">IF(1_Data_EDA!B1258="First Class",1,0)</f>
        <v>0</v>
      </c>
      <c r="I1257" s="6" t="n">
        <f aca="false">IF(1_Data_EDA!B1258="Second Class",1,0)</f>
        <v>0</v>
      </c>
      <c r="J1257" s="6" t="n">
        <f aca="false">IF(1_Data_EDA!B1258="Same Day",1,0)</f>
        <v>0</v>
      </c>
      <c r="K1257" s="6" t="n">
        <f aca="false">IF(1_Data_EDA!C1258="Corporate",1,0)</f>
        <v>0</v>
      </c>
      <c r="L1257" s="6" t="n">
        <f aca="false">IF(1_Data_EDA!C1258="Home Office",1,0)</f>
        <v>0</v>
      </c>
      <c r="M1257" s="6" t="n">
        <f aca="false">IF(1_Data_EDA!D1258="Europe",1,0)</f>
        <v>0</v>
      </c>
      <c r="N1257" s="6" t="n">
        <f aca="false">IF(1_Data_EDA!D1258="LATAM",1,0)</f>
        <v>1</v>
      </c>
      <c r="O1257" s="6" t="n">
        <f aca="false">IF(1_Data_EDA!D1258="Pacific Asia",1,0)</f>
        <v>0</v>
      </c>
      <c r="P1257" s="6" t="n">
        <f aca="false">IF(1_Data_EDA!D1258="USCA",1,0)</f>
        <v>0</v>
      </c>
      <c r="Q1257" s="6" t="n">
        <f aca="false">IF(C1257&gt;MEDIAN(C$5:C$8004),1,0)</f>
        <v>1</v>
      </c>
      <c r="R1257" s="6" t="n">
        <f aca="false">IF(D1257&gt;2,1,0)</f>
        <v>1</v>
      </c>
    </row>
    <row r="1258" customFormat="false" ht="15" hidden="false" customHeight="true" outlineLevel="0" collapsed="false">
      <c r="A1258" s="6" t="n">
        <f aca="false">1_Data_EDA!O1259</f>
        <v>1</v>
      </c>
      <c r="B1258" s="6" t="n">
        <f aca="false">1_Data_EDA!H1259</f>
        <v>1</v>
      </c>
      <c r="C1258" s="7" t="n">
        <f aca="false">1_Data_EDA!I1259</f>
        <v>99.98999786</v>
      </c>
      <c r="D1258" s="6" t="n">
        <f aca="false">1_Data_EDA!J1259</f>
        <v>1</v>
      </c>
      <c r="E1258" s="7" t="n">
        <f aca="false">1_Data_EDA!K1259</f>
        <v>99.98999786</v>
      </c>
      <c r="F1258" s="7" t="n">
        <f aca="false">1_Data_EDA!L1259</f>
        <v>9</v>
      </c>
      <c r="G1258" s="8" t="n">
        <f aca="false">1_Data_EDA!M1259</f>
        <v>0.090000004</v>
      </c>
      <c r="H1258" s="6" t="n">
        <f aca="false">IF(1_Data_EDA!B1259="First Class",1,0)</f>
        <v>1</v>
      </c>
      <c r="I1258" s="6" t="n">
        <f aca="false">IF(1_Data_EDA!B1259="Second Class",1,0)</f>
        <v>0</v>
      </c>
      <c r="J1258" s="6" t="n">
        <f aca="false">IF(1_Data_EDA!B1259="Same Day",1,0)</f>
        <v>0</v>
      </c>
      <c r="K1258" s="6" t="n">
        <f aca="false">IF(1_Data_EDA!C1259="Corporate",1,0)</f>
        <v>0</v>
      </c>
      <c r="L1258" s="6" t="n">
        <f aca="false">IF(1_Data_EDA!C1259="Home Office",1,0)</f>
        <v>0</v>
      </c>
      <c r="M1258" s="6" t="n">
        <f aca="false">IF(1_Data_EDA!D1259="Europe",1,0)</f>
        <v>0</v>
      </c>
      <c r="N1258" s="6" t="n">
        <f aca="false">IF(1_Data_EDA!D1259="LATAM",1,0)</f>
        <v>1</v>
      </c>
      <c r="O1258" s="6" t="n">
        <f aca="false">IF(1_Data_EDA!D1259="Pacific Asia",1,0)</f>
        <v>0</v>
      </c>
      <c r="P1258" s="6" t="n">
        <f aca="false">IF(1_Data_EDA!D1259="USCA",1,0)</f>
        <v>0</v>
      </c>
      <c r="Q1258" s="6" t="n">
        <f aca="false">IF(C1258&gt;MEDIAN(C$5:C$8004),1,0)</f>
        <v>1</v>
      </c>
      <c r="R1258" s="6" t="n">
        <f aca="false">IF(D1258&gt;2,1,0)</f>
        <v>0</v>
      </c>
    </row>
    <row r="1259" customFormat="false" ht="15" hidden="false" customHeight="true" outlineLevel="0" collapsed="false">
      <c r="A1259" s="6" t="n">
        <f aca="false">1_Data_EDA!O1260</f>
        <v>1</v>
      </c>
      <c r="B1259" s="6" t="n">
        <f aca="false">1_Data_EDA!H1260</f>
        <v>2</v>
      </c>
      <c r="C1259" s="7" t="n">
        <f aca="false">1_Data_EDA!I1260</f>
        <v>44.99000168</v>
      </c>
      <c r="D1259" s="6" t="n">
        <f aca="false">1_Data_EDA!J1260</f>
        <v>3</v>
      </c>
      <c r="E1259" s="7" t="n">
        <f aca="false">1_Data_EDA!K1260</f>
        <v>134.9700012</v>
      </c>
      <c r="F1259" s="7" t="n">
        <f aca="false">1_Data_EDA!L1260</f>
        <v>24.29000092</v>
      </c>
      <c r="G1259" s="8" t="n">
        <f aca="false">1_Data_EDA!M1260</f>
        <v>0.180000007</v>
      </c>
      <c r="H1259" s="6" t="n">
        <f aca="false">IF(1_Data_EDA!B1260="First Class",1,0)</f>
        <v>0</v>
      </c>
      <c r="I1259" s="6" t="n">
        <f aca="false">IF(1_Data_EDA!B1260="Second Class",1,0)</f>
        <v>1</v>
      </c>
      <c r="J1259" s="6" t="n">
        <f aca="false">IF(1_Data_EDA!B1260="Same Day",1,0)</f>
        <v>0</v>
      </c>
      <c r="K1259" s="6" t="n">
        <f aca="false">IF(1_Data_EDA!C1260="Corporate",1,0)</f>
        <v>0</v>
      </c>
      <c r="L1259" s="6" t="n">
        <f aca="false">IF(1_Data_EDA!C1260="Home Office",1,0)</f>
        <v>0</v>
      </c>
      <c r="M1259" s="6" t="n">
        <f aca="false">IF(1_Data_EDA!D1260="Europe",1,0)</f>
        <v>0</v>
      </c>
      <c r="N1259" s="6" t="n">
        <f aca="false">IF(1_Data_EDA!D1260="LATAM",1,0)</f>
        <v>0</v>
      </c>
      <c r="O1259" s="6" t="n">
        <f aca="false">IF(1_Data_EDA!D1260="Pacific Asia",1,0)</f>
        <v>0</v>
      </c>
      <c r="P1259" s="6" t="n">
        <f aca="false">IF(1_Data_EDA!D1260="USCA",1,0)</f>
        <v>1</v>
      </c>
      <c r="Q1259" s="6" t="n">
        <f aca="false">IF(C1259&gt;MEDIAN(C$5:C$8004),1,0)</f>
        <v>0</v>
      </c>
      <c r="R1259" s="6" t="n">
        <f aca="false">IF(D1259&gt;2,1,0)</f>
        <v>1</v>
      </c>
    </row>
    <row r="1260" customFormat="false" ht="15" hidden="false" customHeight="true" outlineLevel="0" collapsed="false">
      <c r="A1260" s="6" t="n">
        <f aca="false">1_Data_EDA!O1261</f>
        <v>1</v>
      </c>
      <c r="B1260" s="6" t="n">
        <f aca="false">1_Data_EDA!H1261</f>
        <v>2</v>
      </c>
      <c r="C1260" s="7" t="n">
        <f aca="false">1_Data_EDA!I1261</f>
        <v>399.980011</v>
      </c>
      <c r="D1260" s="6" t="n">
        <f aca="false">1_Data_EDA!J1261</f>
        <v>1</v>
      </c>
      <c r="E1260" s="7" t="n">
        <f aca="false">1_Data_EDA!K1261</f>
        <v>399.980011</v>
      </c>
      <c r="F1260" s="7" t="n">
        <f aca="false">1_Data_EDA!L1261</f>
        <v>8</v>
      </c>
      <c r="G1260" s="8" t="n">
        <f aca="false">1_Data_EDA!M1261</f>
        <v>0.02</v>
      </c>
      <c r="H1260" s="6" t="n">
        <f aca="false">IF(1_Data_EDA!B1261="First Class",1,0)</f>
        <v>0</v>
      </c>
      <c r="I1260" s="6" t="n">
        <f aca="false">IF(1_Data_EDA!B1261="Second Class",1,0)</f>
        <v>1</v>
      </c>
      <c r="J1260" s="6" t="n">
        <f aca="false">IF(1_Data_EDA!B1261="Same Day",1,0)</f>
        <v>0</v>
      </c>
      <c r="K1260" s="6" t="n">
        <f aca="false">IF(1_Data_EDA!C1261="Corporate",1,0)</f>
        <v>0</v>
      </c>
      <c r="L1260" s="6" t="n">
        <f aca="false">IF(1_Data_EDA!C1261="Home Office",1,0)</f>
        <v>1</v>
      </c>
      <c r="M1260" s="6" t="n">
        <f aca="false">IF(1_Data_EDA!D1261="Europe",1,0)</f>
        <v>0</v>
      </c>
      <c r="N1260" s="6" t="n">
        <f aca="false">IF(1_Data_EDA!D1261="LATAM",1,0)</f>
        <v>0</v>
      </c>
      <c r="O1260" s="6" t="n">
        <f aca="false">IF(1_Data_EDA!D1261="Pacific Asia",1,0)</f>
        <v>1</v>
      </c>
      <c r="P1260" s="6" t="n">
        <f aca="false">IF(1_Data_EDA!D1261="USCA",1,0)</f>
        <v>0</v>
      </c>
      <c r="Q1260" s="6" t="n">
        <f aca="false">IF(C1260&gt;MEDIAN(C$5:C$8004),1,0)</f>
        <v>1</v>
      </c>
      <c r="R1260" s="6" t="n">
        <f aca="false">IF(D1260&gt;2,1,0)</f>
        <v>0</v>
      </c>
    </row>
    <row r="1261" customFormat="false" ht="15" hidden="false" customHeight="true" outlineLevel="0" collapsed="false">
      <c r="A1261" s="6" t="n">
        <f aca="false">1_Data_EDA!O1262</f>
        <v>1</v>
      </c>
      <c r="B1261" s="6" t="n">
        <f aca="false">1_Data_EDA!H1262</f>
        <v>2</v>
      </c>
      <c r="C1261" s="7" t="n">
        <f aca="false">1_Data_EDA!I1262</f>
        <v>49.97999954</v>
      </c>
      <c r="D1261" s="6" t="n">
        <f aca="false">1_Data_EDA!J1262</f>
        <v>1</v>
      </c>
      <c r="E1261" s="7" t="n">
        <f aca="false">1_Data_EDA!K1262</f>
        <v>49.97999954</v>
      </c>
      <c r="F1261" s="7" t="n">
        <f aca="false">1_Data_EDA!L1262</f>
        <v>2.75</v>
      </c>
      <c r="G1261" s="8" t="n">
        <f aca="false">1_Data_EDA!M1262</f>
        <v>0.059999999</v>
      </c>
      <c r="H1261" s="6" t="n">
        <f aca="false">IF(1_Data_EDA!B1262="First Class",1,0)</f>
        <v>0</v>
      </c>
      <c r="I1261" s="6" t="n">
        <f aca="false">IF(1_Data_EDA!B1262="Second Class",1,0)</f>
        <v>1</v>
      </c>
      <c r="J1261" s="6" t="n">
        <f aca="false">IF(1_Data_EDA!B1262="Same Day",1,0)</f>
        <v>0</v>
      </c>
      <c r="K1261" s="6" t="n">
        <f aca="false">IF(1_Data_EDA!C1262="Corporate",1,0)</f>
        <v>1</v>
      </c>
      <c r="L1261" s="6" t="n">
        <f aca="false">IF(1_Data_EDA!C1262="Home Office",1,0)</f>
        <v>0</v>
      </c>
      <c r="M1261" s="6" t="n">
        <f aca="false">IF(1_Data_EDA!D1262="Europe",1,0)</f>
        <v>0</v>
      </c>
      <c r="N1261" s="6" t="n">
        <f aca="false">IF(1_Data_EDA!D1262="LATAM",1,0)</f>
        <v>1</v>
      </c>
      <c r="O1261" s="6" t="n">
        <f aca="false">IF(1_Data_EDA!D1262="Pacific Asia",1,0)</f>
        <v>0</v>
      </c>
      <c r="P1261" s="6" t="n">
        <f aca="false">IF(1_Data_EDA!D1262="USCA",1,0)</f>
        <v>0</v>
      </c>
      <c r="Q1261" s="6" t="n">
        <f aca="false">IF(C1261&gt;MEDIAN(C$5:C$8004),1,0)</f>
        <v>0</v>
      </c>
      <c r="R1261" s="6" t="n">
        <f aca="false">IF(D1261&gt;2,1,0)</f>
        <v>0</v>
      </c>
    </row>
    <row r="1262" customFormat="false" ht="15" hidden="false" customHeight="true" outlineLevel="0" collapsed="false">
      <c r="A1262" s="6" t="n">
        <f aca="false">1_Data_EDA!O1263</f>
        <v>1</v>
      </c>
      <c r="B1262" s="6" t="n">
        <f aca="false">1_Data_EDA!H1263</f>
        <v>2</v>
      </c>
      <c r="C1262" s="7" t="n">
        <f aca="false">1_Data_EDA!I1263</f>
        <v>50</v>
      </c>
      <c r="D1262" s="6" t="n">
        <f aca="false">1_Data_EDA!J1263</f>
        <v>1</v>
      </c>
      <c r="E1262" s="7" t="n">
        <f aca="false">1_Data_EDA!K1263</f>
        <v>50</v>
      </c>
      <c r="F1262" s="7" t="n">
        <f aca="false">1_Data_EDA!L1263</f>
        <v>0</v>
      </c>
      <c r="G1262" s="8" t="n">
        <f aca="false">1_Data_EDA!M1263</f>
        <v>0</v>
      </c>
      <c r="H1262" s="6" t="n">
        <f aca="false">IF(1_Data_EDA!B1263="First Class",1,0)</f>
        <v>0</v>
      </c>
      <c r="I1262" s="6" t="n">
        <f aca="false">IF(1_Data_EDA!B1263="Second Class",1,0)</f>
        <v>1</v>
      </c>
      <c r="J1262" s="6" t="n">
        <f aca="false">IF(1_Data_EDA!B1263="Same Day",1,0)</f>
        <v>0</v>
      </c>
      <c r="K1262" s="6" t="n">
        <f aca="false">IF(1_Data_EDA!C1263="Corporate",1,0)</f>
        <v>0</v>
      </c>
      <c r="L1262" s="6" t="n">
        <f aca="false">IF(1_Data_EDA!C1263="Home Office",1,0)</f>
        <v>0</v>
      </c>
      <c r="M1262" s="6" t="n">
        <f aca="false">IF(1_Data_EDA!D1263="Europe",1,0)</f>
        <v>0</v>
      </c>
      <c r="N1262" s="6" t="n">
        <f aca="false">IF(1_Data_EDA!D1263="LATAM",1,0)</f>
        <v>0</v>
      </c>
      <c r="O1262" s="6" t="n">
        <f aca="false">IF(1_Data_EDA!D1263="Pacific Asia",1,0)</f>
        <v>0</v>
      </c>
      <c r="P1262" s="6" t="n">
        <f aca="false">IF(1_Data_EDA!D1263="USCA",1,0)</f>
        <v>1</v>
      </c>
      <c r="Q1262" s="6" t="n">
        <f aca="false">IF(C1262&gt;MEDIAN(C$5:C$8004),1,0)</f>
        <v>0</v>
      </c>
      <c r="R1262" s="6" t="n">
        <f aca="false">IF(D1262&gt;2,1,0)</f>
        <v>0</v>
      </c>
    </row>
    <row r="1263" customFormat="false" ht="15" hidden="false" customHeight="true" outlineLevel="0" collapsed="false">
      <c r="A1263" s="6" t="n">
        <f aca="false">1_Data_EDA!O1264</f>
        <v>1</v>
      </c>
      <c r="B1263" s="6" t="n">
        <f aca="false">1_Data_EDA!H1264</f>
        <v>1</v>
      </c>
      <c r="C1263" s="7" t="n">
        <f aca="false">1_Data_EDA!I1264</f>
        <v>50</v>
      </c>
      <c r="D1263" s="6" t="n">
        <f aca="false">1_Data_EDA!J1264</f>
        <v>5</v>
      </c>
      <c r="E1263" s="7" t="n">
        <f aca="false">1_Data_EDA!K1264</f>
        <v>250</v>
      </c>
      <c r="F1263" s="7" t="n">
        <f aca="false">1_Data_EDA!L1264</f>
        <v>42.5</v>
      </c>
      <c r="G1263" s="8" t="n">
        <f aca="false">1_Data_EDA!M1264</f>
        <v>0.170000002</v>
      </c>
      <c r="H1263" s="6" t="n">
        <f aca="false">IF(1_Data_EDA!B1264="First Class",1,0)</f>
        <v>1</v>
      </c>
      <c r="I1263" s="6" t="n">
        <f aca="false">IF(1_Data_EDA!B1264="Second Class",1,0)</f>
        <v>0</v>
      </c>
      <c r="J1263" s="6" t="n">
        <f aca="false">IF(1_Data_EDA!B1264="Same Day",1,0)</f>
        <v>0</v>
      </c>
      <c r="K1263" s="6" t="n">
        <f aca="false">IF(1_Data_EDA!C1264="Corporate",1,0)</f>
        <v>0</v>
      </c>
      <c r="L1263" s="6" t="n">
        <f aca="false">IF(1_Data_EDA!C1264="Home Office",1,0)</f>
        <v>1</v>
      </c>
      <c r="M1263" s="6" t="n">
        <f aca="false">IF(1_Data_EDA!D1264="Europe",1,0)</f>
        <v>1</v>
      </c>
      <c r="N1263" s="6" t="n">
        <f aca="false">IF(1_Data_EDA!D1264="LATAM",1,0)</f>
        <v>0</v>
      </c>
      <c r="O1263" s="6" t="n">
        <f aca="false">IF(1_Data_EDA!D1264="Pacific Asia",1,0)</f>
        <v>0</v>
      </c>
      <c r="P1263" s="6" t="n">
        <f aca="false">IF(1_Data_EDA!D1264="USCA",1,0)</f>
        <v>0</v>
      </c>
      <c r="Q1263" s="6" t="n">
        <f aca="false">IF(C1263&gt;MEDIAN(C$5:C$8004),1,0)</f>
        <v>0</v>
      </c>
      <c r="R1263" s="6" t="n">
        <f aca="false">IF(D1263&gt;2,1,0)</f>
        <v>1</v>
      </c>
    </row>
    <row r="1264" customFormat="false" ht="15" hidden="false" customHeight="true" outlineLevel="0" collapsed="false">
      <c r="A1264" s="6" t="n">
        <f aca="false">1_Data_EDA!O1265</f>
        <v>0</v>
      </c>
      <c r="B1264" s="6" t="n">
        <f aca="false">1_Data_EDA!H1265</f>
        <v>4</v>
      </c>
      <c r="C1264" s="7" t="n">
        <f aca="false">1_Data_EDA!I1265</f>
        <v>252.8800049</v>
      </c>
      <c r="D1264" s="6" t="n">
        <f aca="false">1_Data_EDA!J1265</f>
        <v>1</v>
      </c>
      <c r="E1264" s="7" t="n">
        <f aca="false">1_Data_EDA!K1265</f>
        <v>252.8800049</v>
      </c>
      <c r="F1264" s="7" t="n">
        <f aca="false">1_Data_EDA!L1265</f>
        <v>17.70000076</v>
      </c>
      <c r="G1264" s="8" t="n">
        <f aca="false">1_Data_EDA!M1265</f>
        <v>0.07</v>
      </c>
      <c r="H1264" s="6" t="n">
        <f aca="false">IF(1_Data_EDA!B1265="First Class",1,0)</f>
        <v>0</v>
      </c>
      <c r="I1264" s="6" t="n">
        <f aca="false">IF(1_Data_EDA!B1265="Second Class",1,0)</f>
        <v>0</v>
      </c>
      <c r="J1264" s="6" t="n">
        <f aca="false">IF(1_Data_EDA!B1265="Same Day",1,0)</f>
        <v>0</v>
      </c>
      <c r="K1264" s="6" t="n">
        <f aca="false">IF(1_Data_EDA!C1265="Corporate",1,0)</f>
        <v>0</v>
      </c>
      <c r="L1264" s="6" t="n">
        <f aca="false">IF(1_Data_EDA!C1265="Home Office",1,0)</f>
        <v>0</v>
      </c>
      <c r="M1264" s="6" t="n">
        <f aca="false">IF(1_Data_EDA!D1265="Europe",1,0)</f>
        <v>0</v>
      </c>
      <c r="N1264" s="6" t="n">
        <f aca="false">IF(1_Data_EDA!D1265="LATAM",1,0)</f>
        <v>0</v>
      </c>
      <c r="O1264" s="6" t="n">
        <f aca="false">IF(1_Data_EDA!D1265="Pacific Asia",1,0)</f>
        <v>1</v>
      </c>
      <c r="P1264" s="6" t="n">
        <f aca="false">IF(1_Data_EDA!D1265="USCA",1,0)</f>
        <v>0</v>
      </c>
      <c r="Q1264" s="6" t="n">
        <f aca="false">IF(C1264&gt;MEDIAN(C$5:C$8004),1,0)</f>
        <v>1</v>
      </c>
      <c r="R1264" s="6" t="n">
        <f aca="false">IF(D1264&gt;2,1,0)</f>
        <v>0</v>
      </c>
    </row>
    <row r="1265" customFormat="false" ht="15" hidden="false" customHeight="true" outlineLevel="0" collapsed="false">
      <c r="A1265" s="6" t="n">
        <f aca="false">1_Data_EDA!O1266</f>
        <v>0</v>
      </c>
      <c r="B1265" s="6" t="n">
        <f aca="false">1_Data_EDA!H1266</f>
        <v>4</v>
      </c>
      <c r="C1265" s="7" t="n">
        <f aca="false">1_Data_EDA!I1266</f>
        <v>39.99000168</v>
      </c>
      <c r="D1265" s="6" t="n">
        <f aca="false">1_Data_EDA!J1266</f>
        <v>5</v>
      </c>
      <c r="E1265" s="7" t="n">
        <f aca="false">1_Data_EDA!K1266</f>
        <v>199.9499969</v>
      </c>
      <c r="F1265" s="7" t="n">
        <f aca="false">1_Data_EDA!L1266</f>
        <v>0</v>
      </c>
      <c r="G1265" s="8" t="n">
        <f aca="false">1_Data_EDA!M1266</f>
        <v>0</v>
      </c>
      <c r="H1265" s="6" t="n">
        <f aca="false">IF(1_Data_EDA!B1266="First Class",1,0)</f>
        <v>0</v>
      </c>
      <c r="I1265" s="6" t="n">
        <f aca="false">IF(1_Data_EDA!B1266="Second Class",1,0)</f>
        <v>0</v>
      </c>
      <c r="J1265" s="6" t="n">
        <f aca="false">IF(1_Data_EDA!B1266="Same Day",1,0)</f>
        <v>0</v>
      </c>
      <c r="K1265" s="6" t="n">
        <f aca="false">IF(1_Data_EDA!C1266="Corporate",1,0)</f>
        <v>0</v>
      </c>
      <c r="L1265" s="6" t="n">
        <f aca="false">IF(1_Data_EDA!C1266="Home Office",1,0)</f>
        <v>1</v>
      </c>
      <c r="M1265" s="6" t="n">
        <f aca="false">IF(1_Data_EDA!D1266="Europe",1,0)</f>
        <v>1</v>
      </c>
      <c r="N1265" s="6" t="n">
        <f aca="false">IF(1_Data_EDA!D1266="LATAM",1,0)</f>
        <v>0</v>
      </c>
      <c r="O1265" s="6" t="n">
        <f aca="false">IF(1_Data_EDA!D1266="Pacific Asia",1,0)</f>
        <v>0</v>
      </c>
      <c r="P1265" s="6" t="n">
        <f aca="false">IF(1_Data_EDA!D1266="USCA",1,0)</f>
        <v>0</v>
      </c>
      <c r="Q1265" s="6" t="n">
        <f aca="false">IF(C1265&gt;MEDIAN(C$5:C$8004),1,0)</f>
        <v>0</v>
      </c>
      <c r="R1265" s="6" t="n">
        <f aca="false">IF(D1265&gt;2,1,0)</f>
        <v>1</v>
      </c>
    </row>
    <row r="1266" customFormat="false" ht="15" hidden="false" customHeight="true" outlineLevel="0" collapsed="false">
      <c r="A1266" s="6" t="n">
        <f aca="false">1_Data_EDA!O1267</f>
        <v>0</v>
      </c>
      <c r="B1266" s="6" t="n">
        <f aca="false">1_Data_EDA!H1267</f>
        <v>4</v>
      </c>
      <c r="C1266" s="7" t="n">
        <f aca="false">1_Data_EDA!I1267</f>
        <v>39.99000168</v>
      </c>
      <c r="D1266" s="6" t="n">
        <f aca="false">1_Data_EDA!J1267</f>
        <v>3</v>
      </c>
      <c r="E1266" s="7" t="n">
        <f aca="false">1_Data_EDA!K1267</f>
        <v>119.9700012</v>
      </c>
      <c r="F1266" s="7" t="n">
        <f aca="false">1_Data_EDA!L1267</f>
        <v>18</v>
      </c>
      <c r="G1266" s="8" t="n">
        <f aca="false">1_Data_EDA!M1267</f>
        <v>0.150000006</v>
      </c>
      <c r="H1266" s="6" t="n">
        <f aca="false">IF(1_Data_EDA!B1267="First Class",1,0)</f>
        <v>0</v>
      </c>
      <c r="I1266" s="6" t="n">
        <f aca="false">IF(1_Data_EDA!B1267="Second Class",1,0)</f>
        <v>0</v>
      </c>
      <c r="J1266" s="6" t="n">
        <f aca="false">IF(1_Data_EDA!B1267="Same Day",1,0)</f>
        <v>0</v>
      </c>
      <c r="K1266" s="6" t="n">
        <f aca="false">IF(1_Data_EDA!C1267="Corporate",1,0)</f>
        <v>0</v>
      </c>
      <c r="L1266" s="6" t="n">
        <f aca="false">IF(1_Data_EDA!C1267="Home Office",1,0)</f>
        <v>0</v>
      </c>
      <c r="M1266" s="6" t="n">
        <f aca="false">IF(1_Data_EDA!D1267="Europe",1,0)</f>
        <v>0</v>
      </c>
      <c r="N1266" s="6" t="n">
        <f aca="false">IF(1_Data_EDA!D1267="LATAM",1,0)</f>
        <v>0</v>
      </c>
      <c r="O1266" s="6" t="n">
        <f aca="false">IF(1_Data_EDA!D1267="Pacific Asia",1,0)</f>
        <v>0</v>
      </c>
      <c r="P1266" s="6" t="n">
        <f aca="false">IF(1_Data_EDA!D1267="USCA",1,0)</f>
        <v>1</v>
      </c>
      <c r="Q1266" s="6" t="n">
        <f aca="false">IF(C1266&gt;MEDIAN(C$5:C$8004),1,0)</f>
        <v>0</v>
      </c>
      <c r="R1266" s="6" t="n">
        <f aca="false">IF(D1266&gt;2,1,0)</f>
        <v>1</v>
      </c>
    </row>
    <row r="1267" customFormat="false" ht="15" hidden="false" customHeight="true" outlineLevel="0" collapsed="false">
      <c r="A1267" s="6" t="n">
        <f aca="false">1_Data_EDA!O1268</f>
        <v>1</v>
      </c>
      <c r="B1267" s="6" t="n">
        <f aca="false">1_Data_EDA!H1268</f>
        <v>4</v>
      </c>
      <c r="C1267" s="7" t="n">
        <f aca="false">1_Data_EDA!I1268</f>
        <v>50</v>
      </c>
      <c r="D1267" s="6" t="n">
        <f aca="false">1_Data_EDA!J1268</f>
        <v>3</v>
      </c>
      <c r="E1267" s="7" t="n">
        <f aca="false">1_Data_EDA!K1268</f>
        <v>150</v>
      </c>
      <c r="F1267" s="7" t="n">
        <f aca="false">1_Data_EDA!L1268</f>
        <v>22.5</v>
      </c>
      <c r="G1267" s="8" t="n">
        <f aca="false">1_Data_EDA!M1268</f>
        <v>0.150000006</v>
      </c>
      <c r="H1267" s="6" t="n">
        <f aca="false">IF(1_Data_EDA!B1268="First Class",1,0)</f>
        <v>0</v>
      </c>
      <c r="I1267" s="6" t="n">
        <f aca="false">IF(1_Data_EDA!B1268="Second Class",1,0)</f>
        <v>0</v>
      </c>
      <c r="J1267" s="6" t="n">
        <f aca="false">IF(1_Data_EDA!B1268="Same Day",1,0)</f>
        <v>0</v>
      </c>
      <c r="K1267" s="6" t="n">
        <f aca="false">IF(1_Data_EDA!C1268="Corporate",1,0)</f>
        <v>0</v>
      </c>
      <c r="L1267" s="6" t="n">
        <f aca="false">IF(1_Data_EDA!C1268="Home Office",1,0)</f>
        <v>0</v>
      </c>
      <c r="M1267" s="6" t="n">
        <f aca="false">IF(1_Data_EDA!D1268="Europe",1,0)</f>
        <v>0</v>
      </c>
      <c r="N1267" s="6" t="n">
        <f aca="false">IF(1_Data_EDA!D1268="LATAM",1,0)</f>
        <v>0</v>
      </c>
      <c r="O1267" s="6" t="n">
        <f aca="false">IF(1_Data_EDA!D1268="Pacific Asia",1,0)</f>
        <v>1</v>
      </c>
      <c r="P1267" s="6" t="n">
        <f aca="false">IF(1_Data_EDA!D1268="USCA",1,0)</f>
        <v>0</v>
      </c>
      <c r="Q1267" s="6" t="n">
        <f aca="false">IF(C1267&gt;MEDIAN(C$5:C$8004),1,0)</f>
        <v>0</v>
      </c>
      <c r="R1267" s="6" t="n">
        <f aca="false">IF(D1267&gt;2,1,0)</f>
        <v>1</v>
      </c>
    </row>
    <row r="1268" customFormat="false" ht="15" hidden="false" customHeight="true" outlineLevel="0" collapsed="false">
      <c r="A1268" s="6" t="n">
        <f aca="false">1_Data_EDA!O1269</f>
        <v>0</v>
      </c>
      <c r="B1268" s="6" t="n">
        <f aca="false">1_Data_EDA!H1269</f>
        <v>4</v>
      </c>
      <c r="C1268" s="7" t="n">
        <f aca="false">1_Data_EDA!I1269</f>
        <v>99.98999786</v>
      </c>
      <c r="D1268" s="6" t="n">
        <f aca="false">1_Data_EDA!J1269</f>
        <v>1</v>
      </c>
      <c r="E1268" s="7" t="n">
        <f aca="false">1_Data_EDA!K1269</f>
        <v>99.98999786</v>
      </c>
      <c r="F1268" s="7" t="n">
        <f aca="false">1_Data_EDA!L1269</f>
        <v>3</v>
      </c>
      <c r="G1268" s="8" t="n">
        <f aca="false">1_Data_EDA!M1269</f>
        <v>0.029999999</v>
      </c>
      <c r="H1268" s="6" t="n">
        <f aca="false">IF(1_Data_EDA!B1269="First Class",1,0)</f>
        <v>0</v>
      </c>
      <c r="I1268" s="6" t="n">
        <f aca="false">IF(1_Data_EDA!B1269="Second Class",1,0)</f>
        <v>0</v>
      </c>
      <c r="J1268" s="6" t="n">
        <f aca="false">IF(1_Data_EDA!B1269="Same Day",1,0)</f>
        <v>0</v>
      </c>
      <c r="K1268" s="6" t="n">
        <f aca="false">IF(1_Data_EDA!C1269="Corporate",1,0)</f>
        <v>0</v>
      </c>
      <c r="L1268" s="6" t="n">
        <f aca="false">IF(1_Data_EDA!C1269="Home Office",1,0)</f>
        <v>0</v>
      </c>
      <c r="M1268" s="6" t="n">
        <f aca="false">IF(1_Data_EDA!D1269="Europe",1,0)</f>
        <v>0</v>
      </c>
      <c r="N1268" s="6" t="n">
        <f aca="false">IF(1_Data_EDA!D1269="LATAM",1,0)</f>
        <v>0</v>
      </c>
      <c r="O1268" s="6" t="n">
        <f aca="false">IF(1_Data_EDA!D1269="Pacific Asia",1,0)</f>
        <v>0</v>
      </c>
      <c r="P1268" s="6" t="n">
        <f aca="false">IF(1_Data_EDA!D1269="USCA",1,0)</f>
        <v>1</v>
      </c>
      <c r="Q1268" s="6" t="n">
        <f aca="false">IF(C1268&gt;MEDIAN(C$5:C$8004),1,0)</f>
        <v>1</v>
      </c>
      <c r="R1268" s="6" t="n">
        <f aca="false">IF(D1268&gt;2,1,0)</f>
        <v>0</v>
      </c>
    </row>
    <row r="1269" customFormat="false" ht="15" hidden="false" customHeight="true" outlineLevel="0" collapsed="false">
      <c r="A1269" s="6" t="n">
        <f aca="false">1_Data_EDA!O1270</f>
        <v>1</v>
      </c>
      <c r="B1269" s="6" t="n">
        <f aca="false">1_Data_EDA!H1270</f>
        <v>1</v>
      </c>
      <c r="C1269" s="7" t="n">
        <f aca="false">1_Data_EDA!I1270</f>
        <v>59.99000168</v>
      </c>
      <c r="D1269" s="6" t="n">
        <f aca="false">1_Data_EDA!J1270</f>
        <v>4</v>
      </c>
      <c r="E1269" s="7" t="n">
        <f aca="false">1_Data_EDA!K1270</f>
        <v>239.9600067</v>
      </c>
      <c r="F1269" s="7" t="n">
        <f aca="false">1_Data_EDA!L1270</f>
        <v>7.199999809</v>
      </c>
      <c r="G1269" s="8" t="n">
        <f aca="false">1_Data_EDA!M1270</f>
        <v>0.029999999</v>
      </c>
      <c r="H1269" s="6" t="n">
        <f aca="false">IF(1_Data_EDA!B1270="First Class",1,0)</f>
        <v>1</v>
      </c>
      <c r="I1269" s="6" t="n">
        <f aca="false">IF(1_Data_EDA!B1270="Second Class",1,0)</f>
        <v>0</v>
      </c>
      <c r="J1269" s="6" t="n">
        <f aca="false">IF(1_Data_EDA!B1270="Same Day",1,0)</f>
        <v>0</v>
      </c>
      <c r="K1269" s="6" t="n">
        <f aca="false">IF(1_Data_EDA!C1270="Corporate",1,0)</f>
        <v>0</v>
      </c>
      <c r="L1269" s="6" t="n">
        <f aca="false">IF(1_Data_EDA!C1270="Home Office",1,0)</f>
        <v>1</v>
      </c>
      <c r="M1269" s="6" t="n">
        <f aca="false">IF(1_Data_EDA!D1270="Europe",1,0)</f>
        <v>0</v>
      </c>
      <c r="N1269" s="6" t="n">
        <f aca="false">IF(1_Data_EDA!D1270="LATAM",1,0)</f>
        <v>0</v>
      </c>
      <c r="O1269" s="6" t="n">
        <f aca="false">IF(1_Data_EDA!D1270="Pacific Asia",1,0)</f>
        <v>0</v>
      </c>
      <c r="P1269" s="6" t="n">
        <f aca="false">IF(1_Data_EDA!D1270="USCA",1,0)</f>
        <v>1</v>
      </c>
      <c r="Q1269" s="6" t="n">
        <f aca="false">IF(C1269&gt;MEDIAN(C$5:C$8004),1,0)</f>
        <v>0</v>
      </c>
      <c r="R1269" s="6" t="n">
        <f aca="false">IF(D1269&gt;2,1,0)</f>
        <v>1</v>
      </c>
    </row>
    <row r="1270" customFormat="false" ht="15" hidden="false" customHeight="true" outlineLevel="0" collapsed="false">
      <c r="A1270" s="6" t="n">
        <f aca="false">1_Data_EDA!O1271</f>
        <v>1</v>
      </c>
      <c r="B1270" s="6" t="n">
        <f aca="false">1_Data_EDA!H1271</f>
        <v>1</v>
      </c>
      <c r="C1270" s="7" t="n">
        <f aca="false">1_Data_EDA!I1271</f>
        <v>59.99000168</v>
      </c>
      <c r="D1270" s="6" t="n">
        <f aca="false">1_Data_EDA!J1271</f>
        <v>4</v>
      </c>
      <c r="E1270" s="7" t="n">
        <f aca="false">1_Data_EDA!K1271</f>
        <v>239.9600067</v>
      </c>
      <c r="F1270" s="7" t="n">
        <f aca="false">1_Data_EDA!L1271</f>
        <v>40.79000092</v>
      </c>
      <c r="G1270" s="8" t="n">
        <f aca="false">1_Data_EDA!M1271</f>
        <v>0.170000002</v>
      </c>
      <c r="H1270" s="6" t="n">
        <f aca="false">IF(1_Data_EDA!B1271="First Class",1,0)</f>
        <v>1</v>
      </c>
      <c r="I1270" s="6" t="n">
        <f aca="false">IF(1_Data_EDA!B1271="Second Class",1,0)</f>
        <v>0</v>
      </c>
      <c r="J1270" s="6" t="n">
        <f aca="false">IF(1_Data_EDA!B1271="Same Day",1,0)</f>
        <v>0</v>
      </c>
      <c r="K1270" s="6" t="n">
        <f aca="false">IF(1_Data_EDA!C1271="Corporate",1,0)</f>
        <v>0</v>
      </c>
      <c r="L1270" s="6" t="n">
        <f aca="false">IF(1_Data_EDA!C1271="Home Office",1,0)</f>
        <v>0</v>
      </c>
      <c r="M1270" s="6" t="n">
        <f aca="false">IF(1_Data_EDA!D1271="Europe",1,0)</f>
        <v>0</v>
      </c>
      <c r="N1270" s="6" t="n">
        <f aca="false">IF(1_Data_EDA!D1271="LATAM",1,0)</f>
        <v>1</v>
      </c>
      <c r="O1270" s="6" t="n">
        <f aca="false">IF(1_Data_EDA!D1271="Pacific Asia",1,0)</f>
        <v>0</v>
      </c>
      <c r="P1270" s="6" t="n">
        <f aca="false">IF(1_Data_EDA!D1271="USCA",1,0)</f>
        <v>0</v>
      </c>
      <c r="Q1270" s="6" t="n">
        <f aca="false">IF(C1270&gt;MEDIAN(C$5:C$8004),1,0)</f>
        <v>0</v>
      </c>
      <c r="R1270" s="6" t="n">
        <f aca="false">IF(D1270&gt;2,1,0)</f>
        <v>1</v>
      </c>
    </row>
    <row r="1271" customFormat="false" ht="15" hidden="false" customHeight="true" outlineLevel="0" collapsed="false">
      <c r="A1271" s="6" t="n">
        <f aca="false">1_Data_EDA!O1272</f>
        <v>1</v>
      </c>
      <c r="B1271" s="6" t="n">
        <f aca="false">1_Data_EDA!H1272</f>
        <v>1</v>
      </c>
      <c r="C1271" s="7" t="n">
        <f aca="false">1_Data_EDA!I1272</f>
        <v>59.99000168</v>
      </c>
      <c r="D1271" s="6" t="n">
        <f aca="false">1_Data_EDA!J1272</f>
        <v>1</v>
      </c>
      <c r="E1271" s="7" t="n">
        <f aca="false">1_Data_EDA!K1272</f>
        <v>59.99000168</v>
      </c>
      <c r="F1271" s="7" t="n">
        <f aca="false">1_Data_EDA!L1272</f>
        <v>15</v>
      </c>
      <c r="G1271" s="8" t="n">
        <f aca="false">1_Data_EDA!M1272</f>
        <v>0.25</v>
      </c>
      <c r="H1271" s="6" t="n">
        <f aca="false">IF(1_Data_EDA!B1272="First Class",1,0)</f>
        <v>1</v>
      </c>
      <c r="I1271" s="6" t="n">
        <f aca="false">IF(1_Data_EDA!B1272="Second Class",1,0)</f>
        <v>0</v>
      </c>
      <c r="J1271" s="6" t="n">
        <f aca="false">IF(1_Data_EDA!B1272="Same Day",1,0)</f>
        <v>0</v>
      </c>
      <c r="K1271" s="6" t="n">
        <f aca="false">IF(1_Data_EDA!C1272="Corporate",1,0)</f>
        <v>0</v>
      </c>
      <c r="L1271" s="6" t="n">
        <f aca="false">IF(1_Data_EDA!C1272="Home Office",1,0)</f>
        <v>1</v>
      </c>
      <c r="M1271" s="6" t="n">
        <f aca="false">IF(1_Data_EDA!D1272="Europe",1,0)</f>
        <v>0</v>
      </c>
      <c r="N1271" s="6" t="n">
        <f aca="false">IF(1_Data_EDA!D1272="LATAM",1,0)</f>
        <v>1</v>
      </c>
      <c r="O1271" s="6" t="n">
        <f aca="false">IF(1_Data_EDA!D1272="Pacific Asia",1,0)</f>
        <v>0</v>
      </c>
      <c r="P1271" s="6" t="n">
        <f aca="false">IF(1_Data_EDA!D1272="USCA",1,0)</f>
        <v>0</v>
      </c>
      <c r="Q1271" s="6" t="n">
        <f aca="false">IF(C1271&gt;MEDIAN(C$5:C$8004),1,0)</f>
        <v>0</v>
      </c>
      <c r="R1271" s="6" t="n">
        <f aca="false">IF(D1271&gt;2,1,0)</f>
        <v>0</v>
      </c>
    </row>
    <row r="1272" customFormat="false" ht="15" hidden="false" customHeight="true" outlineLevel="0" collapsed="false">
      <c r="A1272" s="6" t="n">
        <f aca="false">1_Data_EDA!O1273</f>
        <v>1</v>
      </c>
      <c r="B1272" s="6" t="n">
        <f aca="false">1_Data_EDA!H1273</f>
        <v>4</v>
      </c>
      <c r="C1272" s="7" t="n">
        <f aca="false">1_Data_EDA!I1273</f>
        <v>49.97999954</v>
      </c>
      <c r="D1272" s="6" t="n">
        <f aca="false">1_Data_EDA!J1273</f>
        <v>4</v>
      </c>
      <c r="E1272" s="7" t="n">
        <f aca="false">1_Data_EDA!K1273</f>
        <v>199.9199982</v>
      </c>
      <c r="F1272" s="7" t="n">
        <f aca="false">1_Data_EDA!L1273</f>
        <v>6</v>
      </c>
      <c r="G1272" s="8" t="n">
        <f aca="false">1_Data_EDA!M1273</f>
        <v>0.029999999</v>
      </c>
      <c r="H1272" s="6" t="n">
        <f aca="false">IF(1_Data_EDA!B1273="First Class",1,0)</f>
        <v>0</v>
      </c>
      <c r="I1272" s="6" t="n">
        <f aca="false">IF(1_Data_EDA!B1273="Second Class",1,0)</f>
        <v>0</v>
      </c>
      <c r="J1272" s="6" t="n">
        <f aca="false">IF(1_Data_EDA!B1273="Same Day",1,0)</f>
        <v>0</v>
      </c>
      <c r="K1272" s="6" t="n">
        <f aca="false">IF(1_Data_EDA!C1273="Corporate",1,0)</f>
        <v>0</v>
      </c>
      <c r="L1272" s="6" t="n">
        <f aca="false">IF(1_Data_EDA!C1273="Home Office",1,0)</f>
        <v>0</v>
      </c>
      <c r="M1272" s="6" t="n">
        <f aca="false">IF(1_Data_EDA!D1273="Europe",1,0)</f>
        <v>0</v>
      </c>
      <c r="N1272" s="6" t="n">
        <f aca="false">IF(1_Data_EDA!D1273="LATAM",1,0)</f>
        <v>0</v>
      </c>
      <c r="O1272" s="6" t="n">
        <f aca="false">IF(1_Data_EDA!D1273="Pacific Asia",1,0)</f>
        <v>1</v>
      </c>
      <c r="P1272" s="6" t="n">
        <f aca="false">IF(1_Data_EDA!D1273="USCA",1,0)</f>
        <v>0</v>
      </c>
      <c r="Q1272" s="6" t="n">
        <f aca="false">IF(C1272&gt;MEDIAN(C$5:C$8004),1,0)</f>
        <v>0</v>
      </c>
      <c r="R1272" s="6" t="n">
        <f aca="false">IF(D1272&gt;2,1,0)</f>
        <v>1</v>
      </c>
    </row>
    <row r="1273" customFormat="false" ht="15" hidden="false" customHeight="true" outlineLevel="0" collapsed="false">
      <c r="A1273" s="6" t="n">
        <f aca="false">1_Data_EDA!O1274</f>
        <v>1</v>
      </c>
      <c r="B1273" s="6" t="n">
        <f aca="false">1_Data_EDA!H1274</f>
        <v>4</v>
      </c>
      <c r="C1273" s="7" t="n">
        <f aca="false">1_Data_EDA!I1274</f>
        <v>50</v>
      </c>
      <c r="D1273" s="6" t="n">
        <f aca="false">1_Data_EDA!J1274</f>
        <v>5</v>
      </c>
      <c r="E1273" s="7" t="n">
        <f aca="false">1_Data_EDA!K1274</f>
        <v>250</v>
      </c>
      <c r="F1273" s="7" t="n">
        <f aca="false">1_Data_EDA!L1274</f>
        <v>5</v>
      </c>
      <c r="G1273" s="8" t="n">
        <f aca="false">1_Data_EDA!M1274</f>
        <v>0.02</v>
      </c>
      <c r="H1273" s="6" t="n">
        <f aca="false">IF(1_Data_EDA!B1274="First Class",1,0)</f>
        <v>0</v>
      </c>
      <c r="I1273" s="6" t="n">
        <f aca="false">IF(1_Data_EDA!B1274="Second Class",1,0)</f>
        <v>0</v>
      </c>
      <c r="J1273" s="6" t="n">
        <f aca="false">IF(1_Data_EDA!B1274="Same Day",1,0)</f>
        <v>0</v>
      </c>
      <c r="K1273" s="6" t="n">
        <f aca="false">IF(1_Data_EDA!C1274="Corporate",1,0)</f>
        <v>0</v>
      </c>
      <c r="L1273" s="6" t="n">
        <f aca="false">IF(1_Data_EDA!C1274="Home Office",1,0)</f>
        <v>0</v>
      </c>
      <c r="M1273" s="6" t="n">
        <f aca="false">IF(1_Data_EDA!D1274="Europe",1,0)</f>
        <v>0</v>
      </c>
      <c r="N1273" s="6" t="n">
        <f aca="false">IF(1_Data_EDA!D1274="LATAM",1,0)</f>
        <v>0</v>
      </c>
      <c r="O1273" s="6" t="n">
        <f aca="false">IF(1_Data_EDA!D1274="Pacific Asia",1,0)</f>
        <v>0</v>
      </c>
      <c r="P1273" s="6" t="n">
        <f aca="false">IF(1_Data_EDA!D1274="USCA",1,0)</f>
        <v>0</v>
      </c>
      <c r="Q1273" s="6" t="n">
        <f aca="false">IF(C1273&gt;MEDIAN(C$5:C$8004),1,0)</f>
        <v>0</v>
      </c>
      <c r="R1273" s="6" t="n">
        <f aca="false">IF(D1273&gt;2,1,0)</f>
        <v>1</v>
      </c>
    </row>
    <row r="1274" customFormat="false" ht="15" hidden="false" customHeight="true" outlineLevel="0" collapsed="false">
      <c r="A1274" s="6" t="n">
        <f aca="false">1_Data_EDA!O1275</f>
        <v>0</v>
      </c>
      <c r="B1274" s="6" t="n">
        <f aca="false">1_Data_EDA!H1275</f>
        <v>4</v>
      </c>
      <c r="C1274" s="7" t="n">
        <f aca="false">1_Data_EDA!I1275</f>
        <v>49.97999954</v>
      </c>
      <c r="D1274" s="6" t="n">
        <f aca="false">1_Data_EDA!J1275</f>
        <v>4</v>
      </c>
      <c r="E1274" s="7" t="n">
        <f aca="false">1_Data_EDA!K1275</f>
        <v>199.9199982</v>
      </c>
      <c r="F1274" s="7" t="n">
        <f aca="false">1_Data_EDA!L1275</f>
        <v>29.98999977</v>
      </c>
      <c r="G1274" s="8" t="n">
        <f aca="false">1_Data_EDA!M1275</f>
        <v>0.150000006</v>
      </c>
      <c r="H1274" s="6" t="n">
        <f aca="false">IF(1_Data_EDA!B1275="First Class",1,0)</f>
        <v>0</v>
      </c>
      <c r="I1274" s="6" t="n">
        <f aca="false">IF(1_Data_EDA!B1275="Second Class",1,0)</f>
        <v>0</v>
      </c>
      <c r="J1274" s="6" t="n">
        <f aca="false">IF(1_Data_EDA!B1275="Same Day",1,0)</f>
        <v>0</v>
      </c>
      <c r="K1274" s="6" t="n">
        <f aca="false">IF(1_Data_EDA!C1275="Corporate",1,0)</f>
        <v>0</v>
      </c>
      <c r="L1274" s="6" t="n">
        <f aca="false">IF(1_Data_EDA!C1275="Home Office",1,0)</f>
        <v>0</v>
      </c>
      <c r="M1274" s="6" t="n">
        <f aca="false">IF(1_Data_EDA!D1275="Europe",1,0)</f>
        <v>1</v>
      </c>
      <c r="N1274" s="6" t="n">
        <f aca="false">IF(1_Data_EDA!D1275="LATAM",1,0)</f>
        <v>0</v>
      </c>
      <c r="O1274" s="6" t="n">
        <f aca="false">IF(1_Data_EDA!D1275="Pacific Asia",1,0)</f>
        <v>0</v>
      </c>
      <c r="P1274" s="6" t="n">
        <f aca="false">IF(1_Data_EDA!D1275="USCA",1,0)</f>
        <v>0</v>
      </c>
      <c r="Q1274" s="6" t="n">
        <f aca="false">IF(C1274&gt;MEDIAN(C$5:C$8004),1,0)</f>
        <v>0</v>
      </c>
      <c r="R1274" s="6" t="n">
        <f aca="false">IF(D1274&gt;2,1,0)</f>
        <v>1</v>
      </c>
    </row>
    <row r="1275" customFormat="false" ht="15" hidden="false" customHeight="true" outlineLevel="0" collapsed="false">
      <c r="A1275" s="6" t="n">
        <f aca="false">1_Data_EDA!O1276</f>
        <v>1</v>
      </c>
      <c r="B1275" s="6" t="n">
        <f aca="false">1_Data_EDA!H1276</f>
        <v>1</v>
      </c>
      <c r="C1275" s="7" t="n">
        <f aca="false">1_Data_EDA!I1276</f>
        <v>59.99000168</v>
      </c>
      <c r="D1275" s="6" t="n">
        <f aca="false">1_Data_EDA!J1276</f>
        <v>2</v>
      </c>
      <c r="E1275" s="7" t="n">
        <f aca="false">1_Data_EDA!K1276</f>
        <v>119.9800034</v>
      </c>
      <c r="F1275" s="7" t="n">
        <f aca="false">1_Data_EDA!L1276</f>
        <v>2.400000095</v>
      </c>
      <c r="G1275" s="8" t="n">
        <f aca="false">1_Data_EDA!M1276</f>
        <v>0.02</v>
      </c>
      <c r="H1275" s="6" t="n">
        <f aca="false">IF(1_Data_EDA!B1276="First Class",1,0)</f>
        <v>1</v>
      </c>
      <c r="I1275" s="6" t="n">
        <f aca="false">IF(1_Data_EDA!B1276="Second Class",1,0)</f>
        <v>0</v>
      </c>
      <c r="J1275" s="6" t="n">
        <f aca="false">IF(1_Data_EDA!B1276="Same Day",1,0)</f>
        <v>0</v>
      </c>
      <c r="K1275" s="6" t="n">
        <f aca="false">IF(1_Data_EDA!C1276="Corporate",1,0)</f>
        <v>0</v>
      </c>
      <c r="L1275" s="6" t="n">
        <f aca="false">IF(1_Data_EDA!C1276="Home Office",1,0)</f>
        <v>0</v>
      </c>
      <c r="M1275" s="6" t="n">
        <f aca="false">IF(1_Data_EDA!D1276="Europe",1,0)</f>
        <v>1</v>
      </c>
      <c r="N1275" s="6" t="n">
        <f aca="false">IF(1_Data_EDA!D1276="LATAM",1,0)</f>
        <v>0</v>
      </c>
      <c r="O1275" s="6" t="n">
        <f aca="false">IF(1_Data_EDA!D1276="Pacific Asia",1,0)</f>
        <v>0</v>
      </c>
      <c r="P1275" s="6" t="n">
        <f aca="false">IF(1_Data_EDA!D1276="USCA",1,0)</f>
        <v>0</v>
      </c>
      <c r="Q1275" s="6" t="n">
        <f aca="false">IF(C1275&gt;MEDIAN(C$5:C$8004),1,0)</f>
        <v>0</v>
      </c>
      <c r="R1275" s="6" t="n">
        <f aca="false">IF(D1275&gt;2,1,0)</f>
        <v>0</v>
      </c>
    </row>
    <row r="1276" customFormat="false" ht="15" hidden="false" customHeight="true" outlineLevel="0" collapsed="false">
      <c r="A1276" s="6" t="n">
        <f aca="false">1_Data_EDA!O1277</f>
        <v>0</v>
      </c>
      <c r="B1276" s="6" t="n">
        <f aca="false">1_Data_EDA!H1277</f>
        <v>4</v>
      </c>
      <c r="C1276" s="7" t="n">
        <f aca="false">1_Data_EDA!I1277</f>
        <v>59.99000168</v>
      </c>
      <c r="D1276" s="6" t="n">
        <f aca="false">1_Data_EDA!J1277</f>
        <v>4</v>
      </c>
      <c r="E1276" s="7" t="n">
        <f aca="false">1_Data_EDA!K1277</f>
        <v>239.9600067</v>
      </c>
      <c r="F1276" s="7" t="n">
        <f aca="false">1_Data_EDA!L1277</f>
        <v>12</v>
      </c>
      <c r="G1276" s="8" t="n">
        <f aca="false">1_Data_EDA!M1277</f>
        <v>0.050000001</v>
      </c>
      <c r="H1276" s="6" t="n">
        <f aca="false">IF(1_Data_EDA!B1277="First Class",1,0)</f>
        <v>0</v>
      </c>
      <c r="I1276" s="6" t="n">
        <f aca="false">IF(1_Data_EDA!B1277="Second Class",1,0)</f>
        <v>0</v>
      </c>
      <c r="J1276" s="6" t="n">
        <f aca="false">IF(1_Data_EDA!B1277="Same Day",1,0)</f>
        <v>0</v>
      </c>
      <c r="K1276" s="6" t="n">
        <f aca="false">IF(1_Data_EDA!C1277="Corporate",1,0)</f>
        <v>1</v>
      </c>
      <c r="L1276" s="6" t="n">
        <f aca="false">IF(1_Data_EDA!C1277="Home Office",1,0)</f>
        <v>0</v>
      </c>
      <c r="M1276" s="6" t="n">
        <f aca="false">IF(1_Data_EDA!D1277="Europe",1,0)</f>
        <v>0</v>
      </c>
      <c r="N1276" s="6" t="n">
        <f aca="false">IF(1_Data_EDA!D1277="LATAM",1,0)</f>
        <v>0</v>
      </c>
      <c r="O1276" s="6" t="n">
        <f aca="false">IF(1_Data_EDA!D1277="Pacific Asia",1,0)</f>
        <v>0</v>
      </c>
      <c r="P1276" s="6" t="n">
        <f aca="false">IF(1_Data_EDA!D1277="USCA",1,0)</f>
        <v>1</v>
      </c>
      <c r="Q1276" s="6" t="n">
        <f aca="false">IF(C1276&gt;MEDIAN(C$5:C$8004),1,0)</f>
        <v>0</v>
      </c>
      <c r="R1276" s="6" t="n">
        <f aca="false">IF(D1276&gt;2,1,0)</f>
        <v>1</v>
      </c>
    </row>
    <row r="1277" customFormat="false" ht="15" hidden="false" customHeight="true" outlineLevel="0" collapsed="false">
      <c r="A1277" s="6" t="n">
        <f aca="false">1_Data_EDA!O1278</f>
        <v>1</v>
      </c>
      <c r="B1277" s="6" t="n">
        <f aca="false">1_Data_EDA!H1278</f>
        <v>4</v>
      </c>
      <c r="C1277" s="7" t="n">
        <f aca="false">1_Data_EDA!I1278</f>
        <v>129.9900055</v>
      </c>
      <c r="D1277" s="6" t="n">
        <f aca="false">1_Data_EDA!J1278</f>
        <v>1</v>
      </c>
      <c r="E1277" s="7" t="n">
        <f aca="false">1_Data_EDA!K1278</f>
        <v>129.9900055</v>
      </c>
      <c r="F1277" s="7" t="n">
        <f aca="false">1_Data_EDA!L1278</f>
        <v>1.299999952</v>
      </c>
      <c r="G1277" s="8" t="n">
        <f aca="false">1_Data_EDA!M1278</f>
        <v>0.01</v>
      </c>
      <c r="H1277" s="6" t="n">
        <f aca="false">IF(1_Data_EDA!B1278="First Class",1,0)</f>
        <v>0</v>
      </c>
      <c r="I1277" s="6" t="n">
        <f aca="false">IF(1_Data_EDA!B1278="Second Class",1,0)</f>
        <v>0</v>
      </c>
      <c r="J1277" s="6" t="n">
        <f aca="false">IF(1_Data_EDA!B1278="Same Day",1,0)</f>
        <v>0</v>
      </c>
      <c r="K1277" s="6" t="n">
        <f aca="false">IF(1_Data_EDA!C1278="Corporate",1,0)</f>
        <v>0</v>
      </c>
      <c r="L1277" s="6" t="n">
        <f aca="false">IF(1_Data_EDA!C1278="Home Office",1,0)</f>
        <v>0</v>
      </c>
      <c r="M1277" s="6" t="n">
        <f aca="false">IF(1_Data_EDA!D1278="Europe",1,0)</f>
        <v>0</v>
      </c>
      <c r="N1277" s="6" t="n">
        <f aca="false">IF(1_Data_EDA!D1278="LATAM",1,0)</f>
        <v>1</v>
      </c>
      <c r="O1277" s="6" t="n">
        <f aca="false">IF(1_Data_EDA!D1278="Pacific Asia",1,0)</f>
        <v>0</v>
      </c>
      <c r="P1277" s="6" t="n">
        <f aca="false">IF(1_Data_EDA!D1278="USCA",1,0)</f>
        <v>0</v>
      </c>
      <c r="Q1277" s="6" t="n">
        <f aca="false">IF(C1277&gt;MEDIAN(C$5:C$8004),1,0)</f>
        <v>1</v>
      </c>
      <c r="R1277" s="6" t="n">
        <f aca="false">IF(D1277&gt;2,1,0)</f>
        <v>0</v>
      </c>
    </row>
    <row r="1278" customFormat="false" ht="15" hidden="false" customHeight="true" outlineLevel="0" collapsed="false">
      <c r="A1278" s="6" t="n">
        <f aca="false">1_Data_EDA!O1279</f>
        <v>1</v>
      </c>
      <c r="B1278" s="6" t="n">
        <f aca="false">1_Data_EDA!H1279</f>
        <v>4</v>
      </c>
      <c r="C1278" s="7" t="n">
        <f aca="false">1_Data_EDA!I1279</f>
        <v>299.980011</v>
      </c>
      <c r="D1278" s="6" t="n">
        <f aca="false">1_Data_EDA!J1279</f>
        <v>1</v>
      </c>
      <c r="E1278" s="7" t="n">
        <f aca="false">1_Data_EDA!K1279</f>
        <v>299.980011</v>
      </c>
      <c r="F1278" s="7" t="n">
        <f aca="false">1_Data_EDA!L1279</f>
        <v>9</v>
      </c>
      <c r="G1278" s="8" t="n">
        <f aca="false">1_Data_EDA!M1279</f>
        <v>0.029999999</v>
      </c>
      <c r="H1278" s="6" t="n">
        <f aca="false">IF(1_Data_EDA!B1279="First Class",1,0)</f>
        <v>0</v>
      </c>
      <c r="I1278" s="6" t="n">
        <f aca="false">IF(1_Data_EDA!B1279="Second Class",1,0)</f>
        <v>0</v>
      </c>
      <c r="J1278" s="6" t="n">
        <f aca="false">IF(1_Data_EDA!B1279="Same Day",1,0)</f>
        <v>0</v>
      </c>
      <c r="K1278" s="6" t="n">
        <f aca="false">IF(1_Data_EDA!C1279="Corporate",1,0)</f>
        <v>0</v>
      </c>
      <c r="L1278" s="6" t="n">
        <f aca="false">IF(1_Data_EDA!C1279="Home Office",1,0)</f>
        <v>0</v>
      </c>
      <c r="M1278" s="6" t="n">
        <f aca="false">IF(1_Data_EDA!D1279="Europe",1,0)</f>
        <v>0</v>
      </c>
      <c r="N1278" s="6" t="n">
        <f aca="false">IF(1_Data_EDA!D1279="LATAM",1,0)</f>
        <v>1</v>
      </c>
      <c r="O1278" s="6" t="n">
        <f aca="false">IF(1_Data_EDA!D1279="Pacific Asia",1,0)</f>
        <v>0</v>
      </c>
      <c r="P1278" s="6" t="n">
        <f aca="false">IF(1_Data_EDA!D1279="USCA",1,0)</f>
        <v>0</v>
      </c>
      <c r="Q1278" s="6" t="n">
        <f aca="false">IF(C1278&gt;MEDIAN(C$5:C$8004),1,0)</f>
        <v>1</v>
      </c>
      <c r="R1278" s="6" t="n">
        <f aca="false">IF(D1278&gt;2,1,0)</f>
        <v>0</v>
      </c>
    </row>
    <row r="1279" customFormat="false" ht="15" hidden="false" customHeight="true" outlineLevel="0" collapsed="false">
      <c r="A1279" s="6" t="n">
        <f aca="false">1_Data_EDA!O1280</f>
        <v>0</v>
      </c>
      <c r="B1279" s="6" t="n">
        <f aca="false">1_Data_EDA!H1280</f>
        <v>4</v>
      </c>
      <c r="C1279" s="7" t="n">
        <f aca="false">1_Data_EDA!I1280</f>
        <v>59.99000168</v>
      </c>
      <c r="D1279" s="6" t="n">
        <f aca="false">1_Data_EDA!J1280</f>
        <v>4</v>
      </c>
      <c r="E1279" s="7" t="n">
        <f aca="false">1_Data_EDA!K1280</f>
        <v>239.9600067</v>
      </c>
      <c r="F1279" s="7" t="n">
        <f aca="false">1_Data_EDA!L1280</f>
        <v>59.99000168</v>
      </c>
      <c r="G1279" s="8" t="n">
        <f aca="false">1_Data_EDA!M1280</f>
        <v>0.25</v>
      </c>
      <c r="H1279" s="6" t="n">
        <f aca="false">IF(1_Data_EDA!B1280="First Class",1,0)</f>
        <v>0</v>
      </c>
      <c r="I1279" s="6" t="n">
        <f aca="false">IF(1_Data_EDA!B1280="Second Class",1,0)</f>
        <v>0</v>
      </c>
      <c r="J1279" s="6" t="n">
        <f aca="false">IF(1_Data_EDA!B1280="Same Day",1,0)</f>
        <v>0</v>
      </c>
      <c r="K1279" s="6" t="n">
        <f aca="false">IF(1_Data_EDA!C1280="Corporate",1,0)</f>
        <v>0</v>
      </c>
      <c r="L1279" s="6" t="n">
        <f aca="false">IF(1_Data_EDA!C1280="Home Office",1,0)</f>
        <v>1</v>
      </c>
      <c r="M1279" s="6" t="n">
        <f aca="false">IF(1_Data_EDA!D1280="Europe",1,0)</f>
        <v>0</v>
      </c>
      <c r="N1279" s="6" t="n">
        <f aca="false">IF(1_Data_EDA!D1280="LATAM",1,0)</f>
        <v>1</v>
      </c>
      <c r="O1279" s="6" t="n">
        <f aca="false">IF(1_Data_EDA!D1280="Pacific Asia",1,0)</f>
        <v>0</v>
      </c>
      <c r="P1279" s="6" t="n">
        <f aca="false">IF(1_Data_EDA!D1280="USCA",1,0)</f>
        <v>0</v>
      </c>
      <c r="Q1279" s="6" t="n">
        <f aca="false">IF(C1279&gt;MEDIAN(C$5:C$8004),1,0)</f>
        <v>0</v>
      </c>
      <c r="R1279" s="6" t="n">
        <f aca="false">IF(D1279&gt;2,1,0)</f>
        <v>1</v>
      </c>
    </row>
    <row r="1280" customFormat="false" ht="15" hidden="false" customHeight="true" outlineLevel="0" collapsed="false">
      <c r="A1280" s="6" t="n">
        <f aca="false">1_Data_EDA!O1281</f>
        <v>0</v>
      </c>
      <c r="B1280" s="6" t="n">
        <f aca="false">1_Data_EDA!H1281</f>
        <v>4</v>
      </c>
      <c r="C1280" s="7" t="n">
        <f aca="false">1_Data_EDA!I1281</f>
        <v>399.980011</v>
      </c>
      <c r="D1280" s="6" t="n">
        <f aca="false">1_Data_EDA!J1281</f>
        <v>1</v>
      </c>
      <c r="E1280" s="7" t="n">
        <f aca="false">1_Data_EDA!K1281</f>
        <v>399.980011</v>
      </c>
      <c r="F1280" s="7" t="n">
        <f aca="false">1_Data_EDA!L1281</f>
        <v>0</v>
      </c>
      <c r="G1280" s="8" t="n">
        <f aca="false">1_Data_EDA!M1281</f>
        <v>0</v>
      </c>
      <c r="H1280" s="6" t="n">
        <f aca="false">IF(1_Data_EDA!B1281="First Class",1,0)</f>
        <v>0</v>
      </c>
      <c r="I1280" s="6" t="n">
        <f aca="false">IF(1_Data_EDA!B1281="Second Class",1,0)</f>
        <v>0</v>
      </c>
      <c r="J1280" s="6" t="n">
        <f aca="false">IF(1_Data_EDA!B1281="Same Day",1,0)</f>
        <v>0</v>
      </c>
      <c r="K1280" s="6" t="n">
        <f aca="false">IF(1_Data_EDA!C1281="Corporate",1,0)</f>
        <v>1</v>
      </c>
      <c r="L1280" s="6" t="n">
        <f aca="false">IF(1_Data_EDA!C1281="Home Office",1,0)</f>
        <v>0</v>
      </c>
      <c r="M1280" s="6" t="n">
        <f aca="false">IF(1_Data_EDA!D1281="Europe",1,0)</f>
        <v>0</v>
      </c>
      <c r="N1280" s="6" t="n">
        <f aca="false">IF(1_Data_EDA!D1281="LATAM",1,0)</f>
        <v>0</v>
      </c>
      <c r="O1280" s="6" t="n">
        <f aca="false">IF(1_Data_EDA!D1281="Pacific Asia",1,0)</f>
        <v>0</v>
      </c>
      <c r="P1280" s="6" t="n">
        <f aca="false">IF(1_Data_EDA!D1281="USCA",1,0)</f>
        <v>1</v>
      </c>
      <c r="Q1280" s="6" t="n">
        <f aca="false">IF(C1280&gt;MEDIAN(C$5:C$8004),1,0)</f>
        <v>1</v>
      </c>
      <c r="R1280" s="6" t="n">
        <f aca="false">IF(D1280&gt;2,1,0)</f>
        <v>0</v>
      </c>
    </row>
    <row r="1281" customFormat="false" ht="15" hidden="false" customHeight="true" outlineLevel="0" collapsed="false">
      <c r="A1281" s="6" t="n">
        <f aca="false">1_Data_EDA!O1282</f>
        <v>1</v>
      </c>
      <c r="B1281" s="6" t="n">
        <f aca="false">1_Data_EDA!H1282</f>
        <v>1</v>
      </c>
      <c r="C1281" s="7" t="n">
        <f aca="false">1_Data_EDA!I1282</f>
        <v>59.99000168</v>
      </c>
      <c r="D1281" s="6" t="n">
        <f aca="false">1_Data_EDA!J1282</f>
        <v>4</v>
      </c>
      <c r="E1281" s="7" t="n">
        <f aca="false">1_Data_EDA!K1282</f>
        <v>239.9600067</v>
      </c>
      <c r="F1281" s="7" t="n">
        <f aca="false">1_Data_EDA!L1282</f>
        <v>13.19999981</v>
      </c>
      <c r="G1281" s="8" t="n">
        <f aca="false">1_Data_EDA!M1282</f>
        <v>0.059999999</v>
      </c>
      <c r="H1281" s="6" t="n">
        <f aca="false">IF(1_Data_EDA!B1282="First Class",1,0)</f>
        <v>1</v>
      </c>
      <c r="I1281" s="6" t="n">
        <f aca="false">IF(1_Data_EDA!B1282="Second Class",1,0)</f>
        <v>0</v>
      </c>
      <c r="J1281" s="6" t="n">
        <f aca="false">IF(1_Data_EDA!B1282="Same Day",1,0)</f>
        <v>0</v>
      </c>
      <c r="K1281" s="6" t="n">
        <f aca="false">IF(1_Data_EDA!C1282="Corporate",1,0)</f>
        <v>0</v>
      </c>
      <c r="L1281" s="6" t="n">
        <f aca="false">IF(1_Data_EDA!C1282="Home Office",1,0)</f>
        <v>0</v>
      </c>
      <c r="M1281" s="6" t="n">
        <f aca="false">IF(1_Data_EDA!D1282="Europe",1,0)</f>
        <v>1</v>
      </c>
      <c r="N1281" s="6" t="n">
        <f aca="false">IF(1_Data_EDA!D1282="LATAM",1,0)</f>
        <v>0</v>
      </c>
      <c r="O1281" s="6" t="n">
        <f aca="false">IF(1_Data_EDA!D1282="Pacific Asia",1,0)</f>
        <v>0</v>
      </c>
      <c r="P1281" s="6" t="n">
        <f aca="false">IF(1_Data_EDA!D1282="USCA",1,0)</f>
        <v>0</v>
      </c>
      <c r="Q1281" s="6" t="n">
        <f aca="false">IF(C1281&gt;MEDIAN(C$5:C$8004),1,0)</f>
        <v>0</v>
      </c>
      <c r="R1281" s="6" t="n">
        <f aca="false">IF(D1281&gt;2,1,0)</f>
        <v>1</v>
      </c>
    </row>
    <row r="1282" customFormat="false" ht="15" hidden="false" customHeight="true" outlineLevel="0" collapsed="false">
      <c r="A1282" s="6" t="n">
        <f aca="false">1_Data_EDA!O1283</f>
        <v>0</v>
      </c>
      <c r="B1282" s="6" t="n">
        <f aca="false">1_Data_EDA!H1283</f>
        <v>4</v>
      </c>
      <c r="C1282" s="7" t="n">
        <f aca="false">1_Data_EDA!I1283</f>
        <v>299.980011</v>
      </c>
      <c r="D1282" s="6" t="n">
        <f aca="false">1_Data_EDA!J1283</f>
        <v>1</v>
      </c>
      <c r="E1282" s="7" t="n">
        <f aca="false">1_Data_EDA!K1283</f>
        <v>299.980011</v>
      </c>
      <c r="F1282" s="7" t="n">
        <f aca="false">1_Data_EDA!L1283</f>
        <v>36</v>
      </c>
      <c r="G1282" s="8" t="n">
        <f aca="false">1_Data_EDA!M1283</f>
        <v>0.119999997</v>
      </c>
      <c r="H1282" s="6" t="n">
        <f aca="false">IF(1_Data_EDA!B1283="First Class",1,0)</f>
        <v>0</v>
      </c>
      <c r="I1282" s="6" t="n">
        <f aca="false">IF(1_Data_EDA!B1283="Second Class",1,0)</f>
        <v>0</v>
      </c>
      <c r="J1282" s="6" t="n">
        <f aca="false">IF(1_Data_EDA!B1283="Same Day",1,0)</f>
        <v>0</v>
      </c>
      <c r="K1282" s="6" t="n">
        <f aca="false">IF(1_Data_EDA!C1283="Corporate",1,0)</f>
        <v>0</v>
      </c>
      <c r="L1282" s="6" t="n">
        <f aca="false">IF(1_Data_EDA!C1283="Home Office",1,0)</f>
        <v>1</v>
      </c>
      <c r="M1282" s="6" t="n">
        <f aca="false">IF(1_Data_EDA!D1283="Europe",1,0)</f>
        <v>0</v>
      </c>
      <c r="N1282" s="6" t="n">
        <f aca="false">IF(1_Data_EDA!D1283="LATAM",1,0)</f>
        <v>1</v>
      </c>
      <c r="O1282" s="6" t="n">
        <f aca="false">IF(1_Data_EDA!D1283="Pacific Asia",1,0)</f>
        <v>0</v>
      </c>
      <c r="P1282" s="6" t="n">
        <f aca="false">IF(1_Data_EDA!D1283="USCA",1,0)</f>
        <v>0</v>
      </c>
      <c r="Q1282" s="6" t="n">
        <f aca="false">IF(C1282&gt;MEDIAN(C$5:C$8004),1,0)</f>
        <v>1</v>
      </c>
      <c r="R1282" s="6" t="n">
        <f aca="false">IF(D1282&gt;2,1,0)</f>
        <v>0</v>
      </c>
    </row>
    <row r="1283" customFormat="false" ht="15" hidden="false" customHeight="true" outlineLevel="0" collapsed="false">
      <c r="A1283" s="6" t="n">
        <f aca="false">1_Data_EDA!O1284</f>
        <v>1</v>
      </c>
      <c r="B1283" s="6" t="n">
        <f aca="false">1_Data_EDA!H1284</f>
        <v>1</v>
      </c>
      <c r="C1283" s="7" t="n">
        <f aca="false">1_Data_EDA!I1284</f>
        <v>50</v>
      </c>
      <c r="D1283" s="6" t="n">
        <f aca="false">1_Data_EDA!J1284</f>
        <v>3</v>
      </c>
      <c r="E1283" s="7" t="n">
        <f aca="false">1_Data_EDA!K1284</f>
        <v>150</v>
      </c>
      <c r="F1283" s="7" t="n">
        <f aca="false">1_Data_EDA!L1284</f>
        <v>19.5</v>
      </c>
      <c r="G1283" s="8" t="n">
        <f aca="false">1_Data_EDA!M1284</f>
        <v>0.129999995</v>
      </c>
      <c r="H1283" s="6" t="n">
        <f aca="false">IF(1_Data_EDA!B1284="First Class",1,0)</f>
        <v>1</v>
      </c>
      <c r="I1283" s="6" t="n">
        <f aca="false">IF(1_Data_EDA!B1284="Second Class",1,0)</f>
        <v>0</v>
      </c>
      <c r="J1283" s="6" t="n">
        <f aca="false">IF(1_Data_EDA!B1284="Same Day",1,0)</f>
        <v>0</v>
      </c>
      <c r="K1283" s="6" t="n">
        <f aca="false">IF(1_Data_EDA!C1284="Corporate",1,0)</f>
        <v>1</v>
      </c>
      <c r="L1283" s="6" t="n">
        <f aca="false">IF(1_Data_EDA!C1284="Home Office",1,0)</f>
        <v>0</v>
      </c>
      <c r="M1283" s="6" t="n">
        <f aca="false">IF(1_Data_EDA!D1284="Europe",1,0)</f>
        <v>0</v>
      </c>
      <c r="N1283" s="6" t="n">
        <f aca="false">IF(1_Data_EDA!D1284="LATAM",1,0)</f>
        <v>0</v>
      </c>
      <c r="O1283" s="6" t="n">
        <f aca="false">IF(1_Data_EDA!D1284="Pacific Asia",1,0)</f>
        <v>1</v>
      </c>
      <c r="P1283" s="6" t="n">
        <f aca="false">IF(1_Data_EDA!D1284="USCA",1,0)</f>
        <v>0</v>
      </c>
      <c r="Q1283" s="6" t="n">
        <f aca="false">IF(C1283&gt;MEDIAN(C$5:C$8004),1,0)</f>
        <v>0</v>
      </c>
      <c r="R1283" s="6" t="n">
        <f aca="false">IF(D1283&gt;2,1,0)</f>
        <v>1</v>
      </c>
    </row>
    <row r="1284" customFormat="false" ht="15" hidden="false" customHeight="true" outlineLevel="0" collapsed="false">
      <c r="A1284" s="6" t="n">
        <f aca="false">1_Data_EDA!O1285</f>
        <v>1</v>
      </c>
      <c r="B1284" s="6" t="n">
        <f aca="false">1_Data_EDA!H1285</f>
        <v>4</v>
      </c>
      <c r="C1284" s="7" t="n">
        <f aca="false">1_Data_EDA!I1285</f>
        <v>129.9900055</v>
      </c>
      <c r="D1284" s="6" t="n">
        <f aca="false">1_Data_EDA!J1285</f>
        <v>1</v>
      </c>
      <c r="E1284" s="7" t="n">
        <f aca="false">1_Data_EDA!K1285</f>
        <v>129.9900055</v>
      </c>
      <c r="F1284" s="7" t="n">
        <f aca="false">1_Data_EDA!L1285</f>
        <v>19.5</v>
      </c>
      <c r="G1284" s="8" t="n">
        <f aca="false">1_Data_EDA!M1285</f>
        <v>0.150000006</v>
      </c>
      <c r="H1284" s="6" t="n">
        <f aca="false">IF(1_Data_EDA!B1285="First Class",1,0)</f>
        <v>0</v>
      </c>
      <c r="I1284" s="6" t="n">
        <f aca="false">IF(1_Data_EDA!B1285="Second Class",1,0)</f>
        <v>0</v>
      </c>
      <c r="J1284" s="6" t="n">
        <f aca="false">IF(1_Data_EDA!B1285="Same Day",1,0)</f>
        <v>0</v>
      </c>
      <c r="K1284" s="6" t="n">
        <f aca="false">IF(1_Data_EDA!C1285="Corporate",1,0)</f>
        <v>1</v>
      </c>
      <c r="L1284" s="6" t="n">
        <f aca="false">IF(1_Data_EDA!C1285="Home Office",1,0)</f>
        <v>0</v>
      </c>
      <c r="M1284" s="6" t="n">
        <f aca="false">IF(1_Data_EDA!D1285="Europe",1,0)</f>
        <v>1</v>
      </c>
      <c r="N1284" s="6" t="n">
        <f aca="false">IF(1_Data_EDA!D1285="LATAM",1,0)</f>
        <v>0</v>
      </c>
      <c r="O1284" s="6" t="n">
        <f aca="false">IF(1_Data_EDA!D1285="Pacific Asia",1,0)</f>
        <v>0</v>
      </c>
      <c r="P1284" s="6" t="n">
        <f aca="false">IF(1_Data_EDA!D1285="USCA",1,0)</f>
        <v>0</v>
      </c>
      <c r="Q1284" s="6" t="n">
        <f aca="false">IF(C1284&gt;MEDIAN(C$5:C$8004),1,0)</f>
        <v>1</v>
      </c>
      <c r="R1284" s="6" t="n">
        <f aca="false">IF(D1284&gt;2,1,0)</f>
        <v>0</v>
      </c>
    </row>
    <row r="1285" customFormat="false" ht="15" hidden="false" customHeight="true" outlineLevel="0" collapsed="false">
      <c r="A1285" s="6" t="n">
        <f aca="false">1_Data_EDA!O1286</f>
        <v>0</v>
      </c>
      <c r="B1285" s="6" t="n">
        <f aca="false">1_Data_EDA!H1286</f>
        <v>2</v>
      </c>
      <c r="C1285" s="7" t="n">
        <f aca="false">1_Data_EDA!I1286</f>
        <v>299.980011</v>
      </c>
      <c r="D1285" s="6" t="n">
        <f aca="false">1_Data_EDA!J1286</f>
        <v>1</v>
      </c>
      <c r="E1285" s="7" t="n">
        <f aca="false">1_Data_EDA!K1286</f>
        <v>299.980011</v>
      </c>
      <c r="F1285" s="7" t="n">
        <f aca="false">1_Data_EDA!L1286</f>
        <v>39</v>
      </c>
      <c r="G1285" s="8" t="n">
        <f aca="false">1_Data_EDA!M1286</f>
        <v>0.129999995</v>
      </c>
      <c r="H1285" s="6" t="n">
        <f aca="false">IF(1_Data_EDA!B1286="First Class",1,0)</f>
        <v>0</v>
      </c>
      <c r="I1285" s="6" t="n">
        <f aca="false">IF(1_Data_EDA!B1286="Second Class",1,0)</f>
        <v>1</v>
      </c>
      <c r="J1285" s="6" t="n">
        <f aca="false">IF(1_Data_EDA!B1286="Same Day",1,0)</f>
        <v>0</v>
      </c>
      <c r="K1285" s="6" t="n">
        <f aca="false">IF(1_Data_EDA!C1286="Corporate",1,0)</f>
        <v>0</v>
      </c>
      <c r="L1285" s="6" t="n">
        <f aca="false">IF(1_Data_EDA!C1286="Home Office",1,0)</f>
        <v>0</v>
      </c>
      <c r="M1285" s="6" t="n">
        <f aca="false">IF(1_Data_EDA!D1286="Europe",1,0)</f>
        <v>0</v>
      </c>
      <c r="N1285" s="6" t="n">
        <f aca="false">IF(1_Data_EDA!D1286="LATAM",1,0)</f>
        <v>1</v>
      </c>
      <c r="O1285" s="6" t="n">
        <f aca="false">IF(1_Data_EDA!D1286="Pacific Asia",1,0)</f>
        <v>0</v>
      </c>
      <c r="P1285" s="6" t="n">
        <f aca="false">IF(1_Data_EDA!D1286="USCA",1,0)</f>
        <v>0</v>
      </c>
      <c r="Q1285" s="6" t="n">
        <f aca="false">IF(C1285&gt;MEDIAN(C$5:C$8004),1,0)</f>
        <v>1</v>
      </c>
      <c r="R1285" s="6" t="n">
        <f aca="false">IF(D1285&gt;2,1,0)</f>
        <v>0</v>
      </c>
    </row>
    <row r="1286" customFormat="false" ht="15" hidden="false" customHeight="true" outlineLevel="0" collapsed="false">
      <c r="A1286" s="6" t="n">
        <f aca="false">1_Data_EDA!O1287</f>
        <v>1</v>
      </c>
      <c r="B1286" s="6" t="n">
        <f aca="false">1_Data_EDA!H1287</f>
        <v>4</v>
      </c>
      <c r="C1286" s="7" t="n">
        <f aca="false">1_Data_EDA!I1287</f>
        <v>129.9900055</v>
      </c>
      <c r="D1286" s="6" t="n">
        <f aca="false">1_Data_EDA!J1287</f>
        <v>1</v>
      </c>
      <c r="E1286" s="7" t="n">
        <f aca="false">1_Data_EDA!K1287</f>
        <v>129.9900055</v>
      </c>
      <c r="F1286" s="7" t="n">
        <f aca="false">1_Data_EDA!L1287</f>
        <v>26</v>
      </c>
      <c r="G1286" s="8" t="n">
        <f aca="false">1_Data_EDA!M1287</f>
        <v>0.200000003</v>
      </c>
      <c r="H1286" s="6" t="n">
        <f aca="false">IF(1_Data_EDA!B1287="First Class",1,0)</f>
        <v>0</v>
      </c>
      <c r="I1286" s="6" t="n">
        <f aca="false">IF(1_Data_EDA!B1287="Second Class",1,0)</f>
        <v>0</v>
      </c>
      <c r="J1286" s="6" t="n">
        <f aca="false">IF(1_Data_EDA!B1287="Same Day",1,0)</f>
        <v>0</v>
      </c>
      <c r="K1286" s="6" t="n">
        <f aca="false">IF(1_Data_EDA!C1287="Corporate",1,0)</f>
        <v>0</v>
      </c>
      <c r="L1286" s="6" t="n">
        <f aca="false">IF(1_Data_EDA!C1287="Home Office",1,0)</f>
        <v>0</v>
      </c>
      <c r="M1286" s="6" t="n">
        <f aca="false">IF(1_Data_EDA!D1287="Europe",1,0)</f>
        <v>0</v>
      </c>
      <c r="N1286" s="6" t="n">
        <f aca="false">IF(1_Data_EDA!D1287="LATAM",1,0)</f>
        <v>0</v>
      </c>
      <c r="O1286" s="6" t="n">
        <f aca="false">IF(1_Data_EDA!D1287="Pacific Asia",1,0)</f>
        <v>1</v>
      </c>
      <c r="P1286" s="6" t="n">
        <f aca="false">IF(1_Data_EDA!D1287="USCA",1,0)</f>
        <v>0</v>
      </c>
      <c r="Q1286" s="6" t="n">
        <f aca="false">IF(C1286&gt;MEDIAN(C$5:C$8004),1,0)</f>
        <v>1</v>
      </c>
      <c r="R1286" s="6" t="n">
        <f aca="false">IF(D1286&gt;2,1,0)</f>
        <v>0</v>
      </c>
    </row>
    <row r="1287" customFormat="false" ht="15" hidden="false" customHeight="true" outlineLevel="0" collapsed="false">
      <c r="A1287" s="6" t="n">
        <f aca="false">1_Data_EDA!O1288</f>
        <v>1</v>
      </c>
      <c r="B1287" s="6" t="n">
        <f aca="false">1_Data_EDA!H1288</f>
        <v>4</v>
      </c>
      <c r="C1287" s="7" t="n">
        <f aca="false">1_Data_EDA!I1288</f>
        <v>50</v>
      </c>
      <c r="D1287" s="6" t="n">
        <f aca="false">1_Data_EDA!J1288</f>
        <v>4</v>
      </c>
      <c r="E1287" s="7" t="n">
        <f aca="false">1_Data_EDA!K1288</f>
        <v>200</v>
      </c>
      <c r="F1287" s="7" t="n">
        <f aca="false">1_Data_EDA!L1288</f>
        <v>8</v>
      </c>
      <c r="G1287" s="8" t="n">
        <f aca="false">1_Data_EDA!M1288</f>
        <v>0.039999999</v>
      </c>
      <c r="H1287" s="6" t="n">
        <f aca="false">IF(1_Data_EDA!B1288="First Class",1,0)</f>
        <v>0</v>
      </c>
      <c r="I1287" s="6" t="n">
        <f aca="false">IF(1_Data_EDA!B1288="Second Class",1,0)</f>
        <v>0</v>
      </c>
      <c r="J1287" s="6" t="n">
        <f aca="false">IF(1_Data_EDA!B1288="Same Day",1,0)</f>
        <v>0</v>
      </c>
      <c r="K1287" s="6" t="n">
        <f aca="false">IF(1_Data_EDA!C1288="Corporate",1,0)</f>
        <v>1</v>
      </c>
      <c r="L1287" s="6" t="n">
        <f aca="false">IF(1_Data_EDA!C1288="Home Office",1,0)</f>
        <v>0</v>
      </c>
      <c r="M1287" s="6" t="n">
        <f aca="false">IF(1_Data_EDA!D1288="Europe",1,0)</f>
        <v>0</v>
      </c>
      <c r="N1287" s="6" t="n">
        <f aca="false">IF(1_Data_EDA!D1288="LATAM",1,0)</f>
        <v>1</v>
      </c>
      <c r="O1287" s="6" t="n">
        <f aca="false">IF(1_Data_EDA!D1288="Pacific Asia",1,0)</f>
        <v>0</v>
      </c>
      <c r="P1287" s="6" t="n">
        <f aca="false">IF(1_Data_EDA!D1288="USCA",1,0)</f>
        <v>0</v>
      </c>
      <c r="Q1287" s="6" t="n">
        <f aca="false">IF(C1287&gt;MEDIAN(C$5:C$8004),1,0)</f>
        <v>0</v>
      </c>
      <c r="R1287" s="6" t="n">
        <f aca="false">IF(D1287&gt;2,1,0)</f>
        <v>1</v>
      </c>
    </row>
    <row r="1288" customFormat="false" ht="15" hidden="false" customHeight="true" outlineLevel="0" collapsed="false">
      <c r="A1288" s="6" t="n">
        <f aca="false">1_Data_EDA!O1289</f>
        <v>1</v>
      </c>
      <c r="B1288" s="6" t="n">
        <f aca="false">1_Data_EDA!H1289</f>
        <v>4</v>
      </c>
      <c r="C1288" s="7" t="n">
        <f aca="false">1_Data_EDA!I1289</f>
        <v>199.9900055</v>
      </c>
      <c r="D1288" s="6" t="n">
        <f aca="false">1_Data_EDA!J1289</f>
        <v>1</v>
      </c>
      <c r="E1288" s="7" t="n">
        <f aca="false">1_Data_EDA!K1289</f>
        <v>199.9900055</v>
      </c>
      <c r="F1288" s="7" t="n">
        <f aca="false">1_Data_EDA!L1289</f>
        <v>30</v>
      </c>
      <c r="G1288" s="8" t="n">
        <f aca="false">1_Data_EDA!M1289</f>
        <v>0.150000006</v>
      </c>
      <c r="H1288" s="6" t="n">
        <f aca="false">IF(1_Data_EDA!B1289="First Class",1,0)</f>
        <v>0</v>
      </c>
      <c r="I1288" s="6" t="n">
        <f aca="false">IF(1_Data_EDA!B1289="Second Class",1,0)</f>
        <v>0</v>
      </c>
      <c r="J1288" s="6" t="n">
        <f aca="false">IF(1_Data_EDA!B1289="Same Day",1,0)</f>
        <v>0</v>
      </c>
      <c r="K1288" s="6" t="n">
        <f aca="false">IF(1_Data_EDA!C1289="Corporate",1,0)</f>
        <v>0</v>
      </c>
      <c r="L1288" s="6" t="n">
        <f aca="false">IF(1_Data_EDA!C1289="Home Office",1,0)</f>
        <v>0</v>
      </c>
      <c r="M1288" s="6" t="n">
        <f aca="false">IF(1_Data_EDA!D1289="Europe",1,0)</f>
        <v>0</v>
      </c>
      <c r="N1288" s="6" t="n">
        <f aca="false">IF(1_Data_EDA!D1289="LATAM",1,0)</f>
        <v>0</v>
      </c>
      <c r="O1288" s="6" t="n">
        <f aca="false">IF(1_Data_EDA!D1289="Pacific Asia",1,0)</f>
        <v>1</v>
      </c>
      <c r="P1288" s="6" t="n">
        <f aca="false">IF(1_Data_EDA!D1289="USCA",1,0)</f>
        <v>0</v>
      </c>
      <c r="Q1288" s="6" t="n">
        <f aca="false">IF(C1288&gt;MEDIAN(C$5:C$8004),1,0)</f>
        <v>1</v>
      </c>
      <c r="R1288" s="6" t="n">
        <f aca="false">IF(D1288&gt;2,1,0)</f>
        <v>0</v>
      </c>
    </row>
    <row r="1289" customFormat="false" ht="15" hidden="false" customHeight="true" outlineLevel="0" collapsed="false">
      <c r="A1289" s="6" t="n">
        <f aca="false">1_Data_EDA!O1290</f>
        <v>1</v>
      </c>
      <c r="B1289" s="6" t="n">
        <f aca="false">1_Data_EDA!H1290</f>
        <v>4</v>
      </c>
      <c r="C1289" s="7" t="n">
        <f aca="false">1_Data_EDA!I1290</f>
        <v>50</v>
      </c>
      <c r="D1289" s="6" t="n">
        <f aca="false">1_Data_EDA!J1290</f>
        <v>1</v>
      </c>
      <c r="E1289" s="7" t="n">
        <f aca="false">1_Data_EDA!K1290</f>
        <v>50</v>
      </c>
      <c r="F1289" s="7" t="n">
        <f aca="false">1_Data_EDA!L1290</f>
        <v>6</v>
      </c>
      <c r="G1289" s="8" t="n">
        <f aca="false">1_Data_EDA!M1290</f>
        <v>0.119999997</v>
      </c>
      <c r="H1289" s="6" t="n">
        <f aca="false">IF(1_Data_EDA!B1290="First Class",1,0)</f>
        <v>0</v>
      </c>
      <c r="I1289" s="6" t="n">
        <f aca="false">IF(1_Data_EDA!B1290="Second Class",1,0)</f>
        <v>0</v>
      </c>
      <c r="J1289" s="6" t="n">
        <f aca="false">IF(1_Data_EDA!B1290="Same Day",1,0)</f>
        <v>0</v>
      </c>
      <c r="K1289" s="6" t="n">
        <f aca="false">IF(1_Data_EDA!C1290="Corporate",1,0)</f>
        <v>0</v>
      </c>
      <c r="L1289" s="6" t="n">
        <f aca="false">IF(1_Data_EDA!C1290="Home Office",1,0)</f>
        <v>0</v>
      </c>
      <c r="M1289" s="6" t="n">
        <f aca="false">IF(1_Data_EDA!D1290="Europe",1,0)</f>
        <v>1</v>
      </c>
      <c r="N1289" s="6" t="n">
        <f aca="false">IF(1_Data_EDA!D1290="LATAM",1,0)</f>
        <v>0</v>
      </c>
      <c r="O1289" s="6" t="n">
        <f aca="false">IF(1_Data_EDA!D1290="Pacific Asia",1,0)</f>
        <v>0</v>
      </c>
      <c r="P1289" s="6" t="n">
        <f aca="false">IF(1_Data_EDA!D1290="USCA",1,0)</f>
        <v>0</v>
      </c>
      <c r="Q1289" s="6" t="n">
        <f aca="false">IF(C1289&gt;MEDIAN(C$5:C$8004),1,0)</f>
        <v>0</v>
      </c>
      <c r="R1289" s="6" t="n">
        <f aca="false">IF(D1289&gt;2,1,0)</f>
        <v>0</v>
      </c>
    </row>
    <row r="1290" customFormat="false" ht="15" hidden="false" customHeight="true" outlineLevel="0" collapsed="false">
      <c r="A1290" s="6" t="n">
        <f aca="false">1_Data_EDA!O1291</f>
        <v>1</v>
      </c>
      <c r="B1290" s="6" t="n">
        <f aca="false">1_Data_EDA!H1291</f>
        <v>4</v>
      </c>
      <c r="C1290" s="7" t="n">
        <f aca="false">1_Data_EDA!I1291</f>
        <v>199.9900055</v>
      </c>
      <c r="D1290" s="6" t="n">
        <f aca="false">1_Data_EDA!J1291</f>
        <v>1</v>
      </c>
      <c r="E1290" s="7" t="n">
        <f aca="false">1_Data_EDA!K1291</f>
        <v>199.9900055</v>
      </c>
      <c r="F1290" s="7" t="n">
        <f aca="false">1_Data_EDA!L1291</f>
        <v>8</v>
      </c>
      <c r="G1290" s="8" t="n">
        <f aca="false">1_Data_EDA!M1291</f>
        <v>0.039999999</v>
      </c>
      <c r="H1290" s="6" t="n">
        <f aca="false">IF(1_Data_EDA!B1291="First Class",1,0)</f>
        <v>0</v>
      </c>
      <c r="I1290" s="6" t="n">
        <f aca="false">IF(1_Data_EDA!B1291="Second Class",1,0)</f>
        <v>0</v>
      </c>
      <c r="J1290" s="6" t="n">
        <f aca="false">IF(1_Data_EDA!B1291="Same Day",1,0)</f>
        <v>0</v>
      </c>
      <c r="K1290" s="6" t="n">
        <f aca="false">IF(1_Data_EDA!C1291="Corporate",1,0)</f>
        <v>1</v>
      </c>
      <c r="L1290" s="6" t="n">
        <f aca="false">IF(1_Data_EDA!C1291="Home Office",1,0)</f>
        <v>0</v>
      </c>
      <c r="M1290" s="6" t="n">
        <f aca="false">IF(1_Data_EDA!D1291="Europe",1,0)</f>
        <v>0</v>
      </c>
      <c r="N1290" s="6" t="n">
        <f aca="false">IF(1_Data_EDA!D1291="LATAM",1,0)</f>
        <v>1</v>
      </c>
      <c r="O1290" s="6" t="n">
        <f aca="false">IF(1_Data_EDA!D1291="Pacific Asia",1,0)</f>
        <v>0</v>
      </c>
      <c r="P1290" s="6" t="n">
        <f aca="false">IF(1_Data_EDA!D1291="USCA",1,0)</f>
        <v>0</v>
      </c>
      <c r="Q1290" s="6" t="n">
        <f aca="false">IF(C1290&gt;MEDIAN(C$5:C$8004),1,0)</f>
        <v>1</v>
      </c>
      <c r="R1290" s="6" t="n">
        <f aca="false">IF(D1290&gt;2,1,0)</f>
        <v>0</v>
      </c>
    </row>
    <row r="1291" customFormat="false" ht="15" hidden="false" customHeight="true" outlineLevel="0" collapsed="false">
      <c r="A1291" s="6" t="n">
        <f aca="false">1_Data_EDA!O1292</f>
        <v>0</v>
      </c>
      <c r="B1291" s="6" t="n">
        <f aca="false">1_Data_EDA!H1292</f>
        <v>4</v>
      </c>
      <c r="C1291" s="7" t="n">
        <f aca="false">1_Data_EDA!I1292</f>
        <v>50</v>
      </c>
      <c r="D1291" s="6" t="n">
        <f aca="false">1_Data_EDA!J1292</f>
        <v>5</v>
      </c>
      <c r="E1291" s="7" t="n">
        <f aca="false">1_Data_EDA!K1292</f>
        <v>250</v>
      </c>
      <c r="F1291" s="7" t="n">
        <f aca="false">1_Data_EDA!L1292</f>
        <v>5</v>
      </c>
      <c r="G1291" s="8" t="n">
        <f aca="false">1_Data_EDA!M1292</f>
        <v>0.02</v>
      </c>
      <c r="H1291" s="6" t="n">
        <f aca="false">IF(1_Data_EDA!B1292="First Class",1,0)</f>
        <v>0</v>
      </c>
      <c r="I1291" s="6" t="n">
        <f aca="false">IF(1_Data_EDA!B1292="Second Class",1,0)</f>
        <v>0</v>
      </c>
      <c r="J1291" s="6" t="n">
        <f aca="false">IF(1_Data_EDA!B1292="Same Day",1,0)</f>
        <v>0</v>
      </c>
      <c r="K1291" s="6" t="n">
        <f aca="false">IF(1_Data_EDA!C1292="Corporate",1,0)</f>
        <v>1</v>
      </c>
      <c r="L1291" s="6" t="n">
        <f aca="false">IF(1_Data_EDA!C1292="Home Office",1,0)</f>
        <v>0</v>
      </c>
      <c r="M1291" s="6" t="n">
        <f aca="false">IF(1_Data_EDA!D1292="Europe",1,0)</f>
        <v>0</v>
      </c>
      <c r="N1291" s="6" t="n">
        <f aca="false">IF(1_Data_EDA!D1292="LATAM",1,0)</f>
        <v>0</v>
      </c>
      <c r="O1291" s="6" t="n">
        <f aca="false">IF(1_Data_EDA!D1292="Pacific Asia",1,0)</f>
        <v>0</v>
      </c>
      <c r="P1291" s="6" t="n">
        <f aca="false">IF(1_Data_EDA!D1292="USCA",1,0)</f>
        <v>0</v>
      </c>
      <c r="Q1291" s="6" t="n">
        <f aca="false">IF(C1291&gt;MEDIAN(C$5:C$8004),1,0)</f>
        <v>0</v>
      </c>
      <c r="R1291" s="6" t="n">
        <f aca="false">IF(D1291&gt;2,1,0)</f>
        <v>1</v>
      </c>
    </row>
    <row r="1292" customFormat="false" ht="15" hidden="false" customHeight="true" outlineLevel="0" collapsed="false">
      <c r="A1292" s="6" t="n">
        <f aca="false">1_Data_EDA!O1293</f>
        <v>0</v>
      </c>
      <c r="B1292" s="6" t="n">
        <f aca="false">1_Data_EDA!H1293</f>
        <v>4</v>
      </c>
      <c r="C1292" s="7" t="n">
        <f aca="false">1_Data_EDA!I1293</f>
        <v>59.99000168</v>
      </c>
      <c r="D1292" s="6" t="n">
        <f aca="false">1_Data_EDA!J1293</f>
        <v>2</v>
      </c>
      <c r="E1292" s="7" t="n">
        <f aca="false">1_Data_EDA!K1293</f>
        <v>119.9800034</v>
      </c>
      <c r="F1292" s="7" t="n">
        <f aca="false">1_Data_EDA!L1293</f>
        <v>24</v>
      </c>
      <c r="G1292" s="8" t="n">
        <f aca="false">1_Data_EDA!M1293</f>
        <v>0.200000003</v>
      </c>
      <c r="H1292" s="6" t="n">
        <f aca="false">IF(1_Data_EDA!B1293="First Class",1,0)</f>
        <v>0</v>
      </c>
      <c r="I1292" s="6" t="n">
        <f aca="false">IF(1_Data_EDA!B1293="Second Class",1,0)</f>
        <v>0</v>
      </c>
      <c r="J1292" s="6" t="n">
        <f aca="false">IF(1_Data_EDA!B1293="Same Day",1,0)</f>
        <v>0</v>
      </c>
      <c r="K1292" s="6" t="n">
        <f aca="false">IF(1_Data_EDA!C1293="Corporate",1,0)</f>
        <v>1</v>
      </c>
      <c r="L1292" s="6" t="n">
        <f aca="false">IF(1_Data_EDA!C1293="Home Office",1,0)</f>
        <v>0</v>
      </c>
      <c r="M1292" s="6" t="n">
        <f aca="false">IF(1_Data_EDA!D1293="Europe",1,0)</f>
        <v>1</v>
      </c>
      <c r="N1292" s="6" t="n">
        <f aca="false">IF(1_Data_EDA!D1293="LATAM",1,0)</f>
        <v>0</v>
      </c>
      <c r="O1292" s="6" t="n">
        <f aca="false">IF(1_Data_EDA!D1293="Pacific Asia",1,0)</f>
        <v>0</v>
      </c>
      <c r="P1292" s="6" t="n">
        <f aca="false">IF(1_Data_EDA!D1293="USCA",1,0)</f>
        <v>0</v>
      </c>
      <c r="Q1292" s="6" t="n">
        <f aca="false">IF(C1292&gt;MEDIAN(C$5:C$8004),1,0)</f>
        <v>0</v>
      </c>
      <c r="R1292" s="6" t="n">
        <f aca="false">IF(D1292&gt;2,1,0)</f>
        <v>0</v>
      </c>
    </row>
    <row r="1293" customFormat="false" ht="15" hidden="false" customHeight="true" outlineLevel="0" collapsed="false">
      <c r="A1293" s="6" t="n">
        <f aca="false">1_Data_EDA!O1294</f>
        <v>1</v>
      </c>
      <c r="B1293" s="6" t="n">
        <f aca="false">1_Data_EDA!H1294</f>
        <v>2</v>
      </c>
      <c r="C1293" s="7" t="n">
        <f aca="false">1_Data_EDA!I1294</f>
        <v>129.9900055</v>
      </c>
      <c r="D1293" s="6" t="n">
        <f aca="false">1_Data_EDA!J1294</f>
        <v>1</v>
      </c>
      <c r="E1293" s="7" t="n">
        <f aca="false">1_Data_EDA!K1294</f>
        <v>129.9900055</v>
      </c>
      <c r="F1293" s="7" t="n">
        <f aca="false">1_Data_EDA!L1294</f>
        <v>32.5</v>
      </c>
      <c r="G1293" s="8" t="n">
        <f aca="false">1_Data_EDA!M1294</f>
        <v>0.25</v>
      </c>
      <c r="H1293" s="6" t="n">
        <f aca="false">IF(1_Data_EDA!B1294="First Class",1,0)</f>
        <v>0</v>
      </c>
      <c r="I1293" s="6" t="n">
        <f aca="false">IF(1_Data_EDA!B1294="Second Class",1,0)</f>
        <v>1</v>
      </c>
      <c r="J1293" s="6" t="n">
        <f aca="false">IF(1_Data_EDA!B1294="Same Day",1,0)</f>
        <v>0</v>
      </c>
      <c r="K1293" s="6" t="n">
        <f aca="false">IF(1_Data_EDA!C1294="Corporate",1,0)</f>
        <v>0</v>
      </c>
      <c r="L1293" s="6" t="n">
        <f aca="false">IF(1_Data_EDA!C1294="Home Office",1,0)</f>
        <v>0</v>
      </c>
      <c r="M1293" s="6" t="n">
        <f aca="false">IF(1_Data_EDA!D1294="Europe",1,0)</f>
        <v>0</v>
      </c>
      <c r="N1293" s="6" t="n">
        <f aca="false">IF(1_Data_EDA!D1294="LATAM",1,0)</f>
        <v>0</v>
      </c>
      <c r="O1293" s="6" t="n">
        <f aca="false">IF(1_Data_EDA!D1294="Pacific Asia",1,0)</f>
        <v>1</v>
      </c>
      <c r="P1293" s="6" t="n">
        <f aca="false">IF(1_Data_EDA!D1294="USCA",1,0)</f>
        <v>0</v>
      </c>
      <c r="Q1293" s="6" t="n">
        <f aca="false">IF(C1293&gt;MEDIAN(C$5:C$8004),1,0)</f>
        <v>1</v>
      </c>
      <c r="R1293" s="6" t="n">
        <f aca="false">IF(D1293&gt;2,1,0)</f>
        <v>0</v>
      </c>
    </row>
    <row r="1294" customFormat="false" ht="15" hidden="false" customHeight="true" outlineLevel="0" collapsed="false">
      <c r="A1294" s="6" t="n">
        <f aca="false">1_Data_EDA!O1295</f>
        <v>0</v>
      </c>
      <c r="B1294" s="6" t="n">
        <f aca="false">1_Data_EDA!H1295</f>
        <v>4</v>
      </c>
      <c r="C1294" s="7" t="n">
        <f aca="false">1_Data_EDA!I1295</f>
        <v>199.9900055</v>
      </c>
      <c r="D1294" s="6" t="n">
        <f aca="false">1_Data_EDA!J1295</f>
        <v>1</v>
      </c>
      <c r="E1294" s="7" t="n">
        <f aca="false">1_Data_EDA!K1295</f>
        <v>199.9900055</v>
      </c>
      <c r="F1294" s="7" t="n">
        <f aca="false">1_Data_EDA!L1295</f>
        <v>26</v>
      </c>
      <c r="G1294" s="8" t="n">
        <f aca="false">1_Data_EDA!M1295</f>
        <v>0.129999995</v>
      </c>
      <c r="H1294" s="6" t="n">
        <f aca="false">IF(1_Data_EDA!B1295="First Class",1,0)</f>
        <v>0</v>
      </c>
      <c r="I1294" s="6" t="n">
        <f aca="false">IF(1_Data_EDA!B1295="Second Class",1,0)</f>
        <v>0</v>
      </c>
      <c r="J1294" s="6" t="n">
        <f aca="false">IF(1_Data_EDA!B1295="Same Day",1,0)</f>
        <v>0</v>
      </c>
      <c r="K1294" s="6" t="n">
        <f aca="false">IF(1_Data_EDA!C1295="Corporate",1,0)</f>
        <v>0</v>
      </c>
      <c r="L1294" s="6" t="n">
        <f aca="false">IF(1_Data_EDA!C1295="Home Office",1,0)</f>
        <v>0</v>
      </c>
      <c r="M1294" s="6" t="n">
        <f aca="false">IF(1_Data_EDA!D1295="Europe",1,0)</f>
        <v>0</v>
      </c>
      <c r="N1294" s="6" t="n">
        <f aca="false">IF(1_Data_EDA!D1295="LATAM",1,0)</f>
        <v>1</v>
      </c>
      <c r="O1294" s="6" t="n">
        <f aca="false">IF(1_Data_EDA!D1295="Pacific Asia",1,0)</f>
        <v>0</v>
      </c>
      <c r="P1294" s="6" t="n">
        <f aca="false">IF(1_Data_EDA!D1295="USCA",1,0)</f>
        <v>0</v>
      </c>
      <c r="Q1294" s="6" t="n">
        <f aca="false">IF(C1294&gt;MEDIAN(C$5:C$8004),1,0)</f>
        <v>1</v>
      </c>
      <c r="R1294" s="6" t="n">
        <f aca="false">IF(D1294&gt;2,1,0)</f>
        <v>0</v>
      </c>
    </row>
    <row r="1295" customFormat="false" ht="15" hidden="false" customHeight="true" outlineLevel="0" collapsed="false">
      <c r="A1295" s="6" t="n">
        <f aca="false">1_Data_EDA!O1296</f>
        <v>0</v>
      </c>
      <c r="B1295" s="6" t="n">
        <f aca="false">1_Data_EDA!H1296</f>
        <v>4</v>
      </c>
      <c r="C1295" s="7" t="n">
        <f aca="false">1_Data_EDA!I1296</f>
        <v>49.97999954</v>
      </c>
      <c r="D1295" s="6" t="n">
        <f aca="false">1_Data_EDA!J1296</f>
        <v>1</v>
      </c>
      <c r="E1295" s="7" t="n">
        <f aca="false">1_Data_EDA!K1296</f>
        <v>49.97999954</v>
      </c>
      <c r="F1295" s="7" t="n">
        <f aca="false">1_Data_EDA!L1296</f>
        <v>1.5</v>
      </c>
      <c r="G1295" s="8" t="n">
        <f aca="false">1_Data_EDA!M1296</f>
        <v>0.029999999</v>
      </c>
      <c r="H1295" s="6" t="n">
        <f aca="false">IF(1_Data_EDA!B1296="First Class",1,0)</f>
        <v>0</v>
      </c>
      <c r="I1295" s="6" t="n">
        <f aca="false">IF(1_Data_EDA!B1296="Second Class",1,0)</f>
        <v>0</v>
      </c>
      <c r="J1295" s="6" t="n">
        <f aca="false">IF(1_Data_EDA!B1296="Same Day",1,0)</f>
        <v>0</v>
      </c>
      <c r="K1295" s="6" t="n">
        <f aca="false">IF(1_Data_EDA!C1296="Corporate",1,0)</f>
        <v>0</v>
      </c>
      <c r="L1295" s="6" t="n">
        <f aca="false">IF(1_Data_EDA!C1296="Home Office",1,0)</f>
        <v>0</v>
      </c>
      <c r="M1295" s="6" t="n">
        <f aca="false">IF(1_Data_EDA!D1296="Europe",1,0)</f>
        <v>0</v>
      </c>
      <c r="N1295" s="6" t="n">
        <f aca="false">IF(1_Data_EDA!D1296="LATAM",1,0)</f>
        <v>1</v>
      </c>
      <c r="O1295" s="6" t="n">
        <f aca="false">IF(1_Data_EDA!D1296="Pacific Asia",1,0)</f>
        <v>0</v>
      </c>
      <c r="P1295" s="6" t="n">
        <f aca="false">IF(1_Data_EDA!D1296="USCA",1,0)</f>
        <v>0</v>
      </c>
      <c r="Q1295" s="6" t="n">
        <f aca="false">IF(C1295&gt;MEDIAN(C$5:C$8004),1,0)</f>
        <v>0</v>
      </c>
      <c r="R1295" s="6" t="n">
        <f aca="false">IF(D1295&gt;2,1,0)</f>
        <v>0</v>
      </c>
    </row>
    <row r="1296" customFormat="false" ht="15" hidden="false" customHeight="true" outlineLevel="0" collapsed="false">
      <c r="A1296" s="6" t="n">
        <f aca="false">1_Data_EDA!O1297</f>
        <v>0</v>
      </c>
      <c r="B1296" s="6" t="n">
        <f aca="false">1_Data_EDA!H1297</f>
        <v>4</v>
      </c>
      <c r="C1296" s="7" t="n">
        <f aca="false">1_Data_EDA!I1297</f>
        <v>199.9900055</v>
      </c>
      <c r="D1296" s="6" t="n">
        <f aca="false">1_Data_EDA!J1297</f>
        <v>1</v>
      </c>
      <c r="E1296" s="7" t="n">
        <f aca="false">1_Data_EDA!K1297</f>
        <v>199.9900055</v>
      </c>
      <c r="F1296" s="7" t="n">
        <f aca="false">1_Data_EDA!L1297</f>
        <v>40</v>
      </c>
      <c r="G1296" s="8" t="n">
        <f aca="false">1_Data_EDA!M1297</f>
        <v>0.200000003</v>
      </c>
      <c r="H1296" s="6" t="n">
        <f aca="false">IF(1_Data_EDA!B1297="First Class",1,0)</f>
        <v>0</v>
      </c>
      <c r="I1296" s="6" t="n">
        <f aca="false">IF(1_Data_EDA!B1297="Second Class",1,0)</f>
        <v>0</v>
      </c>
      <c r="J1296" s="6" t="n">
        <f aca="false">IF(1_Data_EDA!B1297="Same Day",1,0)</f>
        <v>0</v>
      </c>
      <c r="K1296" s="6" t="n">
        <f aca="false">IF(1_Data_EDA!C1297="Corporate",1,0)</f>
        <v>0</v>
      </c>
      <c r="L1296" s="6" t="n">
        <f aca="false">IF(1_Data_EDA!C1297="Home Office",1,0)</f>
        <v>0</v>
      </c>
      <c r="M1296" s="6" t="n">
        <f aca="false">IF(1_Data_EDA!D1297="Europe",1,0)</f>
        <v>0</v>
      </c>
      <c r="N1296" s="6" t="n">
        <f aca="false">IF(1_Data_EDA!D1297="LATAM",1,0)</f>
        <v>0</v>
      </c>
      <c r="O1296" s="6" t="n">
        <f aca="false">IF(1_Data_EDA!D1297="Pacific Asia",1,0)</f>
        <v>0</v>
      </c>
      <c r="P1296" s="6" t="n">
        <f aca="false">IF(1_Data_EDA!D1297="USCA",1,0)</f>
        <v>0</v>
      </c>
      <c r="Q1296" s="6" t="n">
        <f aca="false">IF(C1296&gt;MEDIAN(C$5:C$8004),1,0)</f>
        <v>1</v>
      </c>
      <c r="R1296" s="6" t="n">
        <f aca="false">IF(D1296&gt;2,1,0)</f>
        <v>0</v>
      </c>
    </row>
    <row r="1297" customFormat="false" ht="15" hidden="false" customHeight="true" outlineLevel="0" collapsed="false">
      <c r="A1297" s="6" t="n">
        <f aca="false">1_Data_EDA!O1298</f>
        <v>0</v>
      </c>
      <c r="B1297" s="6" t="n">
        <f aca="false">1_Data_EDA!H1298</f>
        <v>2</v>
      </c>
      <c r="C1297" s="7" t="n">
        <f aca="false">1_Data_EDA!I1298</f>
        <v>59.08000183</v>
      </c>
      <c r="D1297" s="6" t="n">
        <f aca="false">1_Data_EDA!J1298</f>
        <v>1</v>
      </c>
      <c r="E1297" s="7" t="n">
        <f aca="false">1_Data_EDA!K1298</f>
        <v>59.08000183</v>
      </c>
      <c r="F1297" s="7" t="n">
        <f aca="false">1_Data_EDA!L1298</f>
        <v>4.139999866</v>
      </c>
      <c r="G1297" s="8" t="n">
        <f aca="false">1_Data_EDA!M1298</f>
        <v>0.07</v>
      </c>
      <c r="H1297" s="6" t="n">
        <f aca="false">IF(1_Data_EDA!B1298="First Class",1,0)</f>
        <v>0</v>
      </c>
      <c r="I1297" s="6" t="n">
        <f aca="false">IF(1_Data_EDA!B1298="Second Class",1,0)</f>
        <v>1</v>
      </c>
      <c r="J1297" s="6" t="n">
        <f aca="false">IF(1_Data_EDA!B1298="Same Day",1,0)</f>
        <v>0</v>
      </c>
      <c r="K1297" s="6" t="n">
        <f aca="false">IF(1_Data_EDA!C1298="Corporate",1,0)</f>
        <v>0</v>
      </c>
      <c r="L1297" s="6" t="n">
        <f aca="false">IF(1_Data_EDA!C1298="Home Office",1,0)</f>
        <v>0</v>
      </c>
      <c r="M1297" s="6" t="n">
        <f aca="false">IF(1_Data_EDA!D1298="Europe",1,0)</f>
        <v>0</v>
      </c>
      <c r="N1297" s="6" t="n">
        <f aca="false">IF(1_Data_EDA!D1298="LATAM",1,0)</f>
        <v>0</v>
      </c>
      <c r="O1297" s="6" t="n">
        <f aca="false">IF(1_Data_EDA!D1298="Pacific Asia",1,0)</f>
        <v>1</v>
      </c>
      <c r="P1297" s="6" t="n">
        <f aca="false">IF(1_Data_EDA!D1298="USCA",1,0)</f>
        <v>0</v>
      </c>
      <c r="Q1297" s="6" t="n">
        <f aca="false">IF(C1297&gt;MEDIAN(C$5:C$8004),1,0)</f>
        <v>0</v>
      </c>
      <c r="R1297" s="6" t="n">
        <f aca="false">IF(D1297&gt;2,1,0)</f>
        <v>0</v>
      </c>
    </row>
    <row r="1298" customFormat="false" ht="15" hidden="false" customHeight="true" outlineLevel="0" collapsed="false">
      <c r="A1298" s="6" t="n">
        <f aca="false">1_Data_EDA!O1299</f>
        <v>1</v>
      </c>
      <c r="B1298" s="6" t="n">
        <f aca="false">1_Data_EDA!H1299</f>
        <v>1</v>
      </c>
      <c r="C1298" s="7" t="n">
        <f aca="false">1_Data_EDA!I1299</f>
        <v>39.75</v>
      </c>
      <c r="D1298" s="6" t="n">
        <f aca="false">1_Data_EDA!J1299</f>
        <v>1</v>
      </c>
      <c r="E1298" s="7" t="n">
        <f aca="false">1_Data_EDA!K1299</f>
        <v>39.75</v>
      </c>
      <c r="F1298" s="7" t="n">
        <f aca="false">1_Data_EDA!L1299</f>
        <v>7.159999847</v>
      </c>
      <c r="G1298" s="8" t="n">
        <f aca="false">1_Data_EDA!M1299</f>
        <v>0.180000007</v>
      </c>
      <c r="H1298" s="6" t="n">
        <f aca="false">IF(1_Data_EDA!B1299="First Class",1,0)</f>
        <v>1</v>
      </c>
      <c r="I1298" s="6" t="n">
        <f aca="false">IF(1_Data_EDA!B1299="Second Class",1,0)</f>
        <v>0</v>
      </c>
      <c r="J1298" s="6" t="n">
        <f aca="false">IF(1_Data_EDA!B1299="Same Day",1,0)</f>
        <v>0</v>
      </c>
      <c r="K1298" s="6" t="n">
        <f aca="false">IF(1_Data_EDA!C1299="Corporate",1,0)</f>
        <v>0</v>
      </c>
      <c r="L1298" s="6" t="n">
        <f aca="false">IF(1_Data_EDA!C1299="Home Office",1,0)</f>
        <v>0</v>
      </c>
      <c r="M1298" s="6" t="n">
        <f aca="false">IF(1_Data_EDA!D1299="Europe",1,0)</f>
        <v>0</v>
      </c>
      <c r="N1298" s="6" t="n">
        <f aca="false">IF(1_Data_EDA!D1299="LATAM",1,0)</f>
        <v>0</v>
      </c>
      <c r="O1298" s="6" t="n">
        <f aca="false">IF(1_Data_EDA!D1299="Pacific Asia",1,0)</f>
        <v>1</v>
      </c>
      <c r="P1298" s="6" t="n">
        <f aca="false">IF(1_Data_EDA!D1299="USCA",1,0)</f>
        <v>0</v>
      </c>
      <c r="Q1298" s="6" t="n">
        <f aca="false">IF(C1298&gt;MEDIAN(C$5:C$8004),1,0)</f>
        <v>0</v>
      </c>
      <c r="R1298" s="6" t="n">
        <f aca="false">IF(D1298&gt;2,1,0)</f>
        <v>0</v>
      </c>
    </row>
    <row r="1299" customFormat="false" ht="15" hidden="false" customHeight="true" outlineLevel="0" collapsed="false">
      <c r="A1299" s="6" t="n">
        <f aca="false">1_Data_EDA!O1300</f>
        <v>0</v>
      </c>
      <c r="B1299" s="6" t="n">
        <f aca="false">1_Data_EDA!H1300</f>
        <v>4</v>
      </c>
      <c r="C1299" s="7" t="n">
        <f aca="false">1_Data_EDA!I1300</f>
        <v>129.9900055</v>
      </c>
      <c r="D1299" s="6" t="n">
        <f aca="false">1_Data_EDA!J1300</f>
        <v>1</v>
      </c>
      <c r="E1299" s="7" t="n">
        <f aca="false">1_Data_EDA!K1300</f>
        <v>129.9900055</v>
      </c>
      <c r="F1299" s="7" t="n">
        <f aca="false">1_Data_EDA!L1300</f>
        <v>5.199999809</v>
      </c>
      <c r="G1299" s="8" t="n">
        <f aca="false">1_Data_EDA!M1300</f>
        <v>0.039999999</v>
      </c>
      <c r="H1299" s="6" t="n">
        <f aca="false">IF(1_Data_EDA!B1300="First Class",1,0)</f>
        <v>0</v>
      </c>
      <c r="I1299" s="6" t="n">
        <f aca="false">IF(1_Data_EDA!B1300="Second Class",1,0)</f>
        <v>0</v>
      </c>
      <c r="J1299" s="6" t="n">
        <f aca="false">IF(1_Data_EDA!B1300="Same Day",1,0)</f>
        <v>0</v>
      </c>
      <c r="K1299" s="6" t="n">
        <f aca="false">IF(1_Data_EDA!C1300="Corporate",1,0)</f>
        <v>0</v>
      </c>
      <c r="L1299" s="6" t="n">
        <f aca="false">IF(1_Data_EDA!C1300="Home Office",1,0)</f>
        <v>0</v>
      </c>
      <c r="M1299" s="6" t="n">
        <f aca="false">IF(1_Data_EDA!D1300="Europe",1,0)</f>
        <v>1</v>
      </c>
      <c r="N1299" s="6" t="n">
        <f aca="false">IF(1_Data_EDA!D1300="LATAM",1,0)</f>
        <v>0</v>
      </c>
      <c r="O1299" s="6" t="n">
        <f aca="false">IF(1_Data_EDA!D1300="Pacific Asia",1,0)</f>
        <v>0</v>
      </c>
      <c r="P1299" s="6" t="n">
        <f aca="false">IF(1_Data_EDA!D1300="USCA",1,0)</f>
        <v>0</v>
      </c>
      <c r="Q1299" s="6" t="n">
        <f aca="false">IF(C1299&gt;MEDIAN(C$5:C$8004),1,0)</f>
        <v>1</v>
      </c>
      <c r="R1299" s="6" t="n">
        <f aca="false">IF(D1299&gt;2,1,0)</f>
        <v>0</v>
      </c>
    </row>
    <row r="1300" customFormat="false" ht="15" hidden="false" customHeight="true" outlineLevel="0" collapsed="false">
      <c r="A1300" s="6" t="n">
        <f aca="false">1_Data_EDA!O1301</f>
        <v>0</v>
      </c>
      <c r="B1300" s="6" t="n">
        <f aca="false">1_Data_EDA!H1301</f>
        <v>4</v>
      </c>
      <c r="C1300" s="7" t="n">
        <f aca="false">1_Data_EDA!I1301</f>
        <v>199.9900055</v>
      </c>
      <c r="D1300" s="6" t="n">
        <f aca="false">1_Data_EDA!J1301</f>
        <v>1</v>
      </c>
      <c r="E1300" s="7" t="n">
        <f aca="false">1_Data_EDA!K1301</f>
        <v>199.9900055</v>
      </c>
      <c r="F1300" s="7" t="n">
        <f aca="false">1_Data_EDA!L1301</f>
        <v>14</v>
      </c>
      <c r="G1300" s="8" t="n">
        <f aca="false">1_Data_EDA!M1301</f>
        <v>0.07</v>
      </c>
      <c r="H1300" s="6" t="n">
        <f aca="false">IF(1_Data_EDA!B1301="First Class",1,0)</f>
        <v>0</v>
      </c>
      <c r="I1300" s="6" t="n">
        <f aca="false">IF(1_Data_EDA!B1301="Second Class",1,0)</f>
        <v>0</v>
      </c>
      <c r="J1300" s="6" t="n">
        <f aca="false">IF(1_Data_EDA!B1301="Same Day",1,0)</f>
        <v>0</v>
      </c>
      <c r="K1300" s="6" t="n">
        <f aca="false">IF(1_Data_EDA!C1301="Corporate",1,0)</f>
        <v>1</v>
      </c>
      <c r="L1300" s="6" t="n">
        <f aca="false">IF(1_Data_EDA!C1301="Home Office",1,0)</f>
        <v>0</v>
      </c>
      <c r="M1300" s="6" t="n">
        <f aca="false">IF(1_Data_EDA!D1301="Europe",1,0)</f>
        <v>0</v>
      </c>
      <c r="N1300" s="6" t="n">
        <f aca="false">IF(1_Data_EDA!D1301="LATAM",1,0)</f>
        <v>1</v>
      </c>
      <c r="O1300" s="6" t="n">
        <f aca="false">IF(1_Data_EDA!D1301="Pacific Asia",1,0)</f>
        <v>0</v>
      </c>
      <c r="P1300" s="6" t="n">
        <f aca="false">IF(1_Data_EDA!D1301="USCA",1,0)</f>
        <v>0</v>
      </c>
      <c r="Q1300" s="6" t="n">
        <f aca="false">IF(C1300&gt;MEDIAN(C$5:C$8004),1,0)</f>
        <v>1</v>
      </c>
      <c r="R1300" s="6" t="n">
        <f aca="false">IF(D1300&gt;2,1,0)</f>
        <v>0</v>
      </c>
    </row>
    <row r="1301" customFormat="false" ht="15" hidden="false" customHeight="true" outlineLevel="0" collapsed="false">
      <c r="A1301" s="6" t="n">
        <f aca="false">1_Data_EDA!O1302</f>
        <v>0</v>
      </c>
      <c r="B1301" s="6" t="n">
        <f aca="false">1_Data_EDA!H1302</f>
        <v>4</v>
      </c>
      <c r="C1301" s="7" t="n">
        <f aca="false">1_Data_EDA!I1302</f>
        <v>49.97999954</v>
      </c>
      <c r="D1301" s="6" t="n">
        <f aca="false">1_Data_EDA!J1302</f>
        <v>4</v>
      </c>
      <c r="E1301" s="7" t="n">
        <f aca="false">1_Data_EDA!K1302</f>
        <v>199.9199982</v>
      </c>
      <c r="F1301" s="7" t="n">
        <f aca="false">1_Data_EDA!L1302</f>
        <v>0</v>
      </c>
      <c r="G1301" s="8" t="n">
        <f aca="false">1_Data_EDA!M1302</f>
        <v>0</v>
      </c>
      <c r="H1301" s="6" t="n">
        <f aca="false">IF(1_Data_EDA!B1302="First Class",1,0)</f>
        <v>0</v>
      </c>
      <c r="I1301" s="6" t="n">
        <f aca="false">IF(1_Data_EDA!B1302="Second Class",1,0)</f>
        <v>0</v>
      </c>
      <c r="J1301" s="6" t="n">
        <f aca="false">IF(1_Data_EDA!B1302="Same Day",1,0)</f>
        <v>0</v>
      </c>
      <c r="K1301" s="6" t="n">
        <f aca="false">IF(1_Data_EDA!C1302="Corporate",1,0)</f>
        <v>0</v>
      </c>
      <c r="L1301" s="6" t="n">
        <f aca="false">IF(1_Data_EDA!C1302="Home Office",1,0)</f>
        <v>0</v>
      </c>
      <c r="M1301" s="6" t="n">
        <f aca="false">IF(1_Data_EDA!D1302="Europe",1,0)</f>
        <v>0</v>
      </c>
      <c r="N1301" s="6" t="n">
        <f aca="false">IF(1_Data_EDA!D1302="LATAM",1,0)</f>
        <v>0</v>
      </c>
      <c r="O1301" s="6" t="n">
        <f aca="false">IF(1_Data_EDA!D1302="Pacific Asia",1,0)</f>
        <v>0</v>
      </c>
      <c r="P1301" s="6" t="n">
        <f aca="false">IF(1_Data_EDA!D1302="USCA",1,0)</f>
        <v>0</v>
      </c>
      <c r="Q1301" s="6" t="n">
        <f aca="false">IF(C1301&gt;MEDIAN(C$5:C$8004),1,0)</f>
        <v>0</v>
      </c>
      <c r="R1301" s="6" t="n">
        <f aca="false">IF(D1301&gt;2,1,0)</f>
        <v>1</v>
      </c>
    </row>
    <row r="1302" customFormat="false" ht="15" hidden="false" customHeight="true" outlineLevel="0" collapsed="false">
      <c r="A1302" s="6" t="n">
        <f aca="false">1_Data_EDA!O1303</f>
        <v>0</v>
      </c>
      <c r="B1302" s="6" t="n">
        <f aca="false">1_Data_EDA!H1303</f>
        <v>4</v>
      </c>
      <c r="C1302" s="7" t="n">
        <f aca="false">1_Data_EDA!I1303</f>
        <v>99.98999786</v>
      </c>
      <c r="D1302" s="6" t="n">
        <f aca="false">1_Data_EDA!J1303</f>
        <v>4</v>
      </c>
      <c r="E1302" s="7" t="n">
        <f aca="false">1_Data_EDA!K1303</f>
        <v>399.9599915</v>
      </c>
      <c r="F1302" s="7" t="n">
        <f aca="false">1_Data_EDA!L1303</f>
        <v>16</v>
      </c>
      <c r="G1302" s="8" t="n">
        <f aca="false">1_Data_EDA!M1303</f>
        <v>0.039999999</v>
      </c>
      <c r="H1302" s="6" t="n">
        <f aca="false">IF(1_Data_EDA!B1303="First Class",1,0)</f>
        <v>0</v>
      </c>
      <c r="I1302" s="6" t="n">
        <f aca="false">IF(1_Data_EDA!B1303="Second Class",1,0)</f>
        <v>0</v>
      </c>
      <c r="J1302" s="6" t="n">
        <f aca="false">IF(1_Data_EDA!B1303="Same Day",1,0)</f>
        <v>0</v>
      </c>
      <c r="K1302" s="6" t="n">
        <f aca="false">IF(1_Data_EDA!C1303="Corporate",1,0)</f>
        <v>0</v>
      </c>
      <c r="L1302" s="6" t="n">
        <f aca="false">IF(1_Data_EDA!C1303="Home Office",1,0)</f>
        <v>0</v>
      </c>
      <c r="M1302" s="6" t="n">
        <f aca="false">IF(1_Data_EDA!D1303="Europe",1,0)</f>
        <v>1</v>
      </c>
      <c r="N1302" s="6" t="n">
        <f aca="false">IF(1_Data_EDA!D1303="LATAM",1,0)</f>
        <v>0</v>
      </c>
      <c r="O1302" s="6" t="n">
        <f aca="false">IF(1_Data_EDA!D1303="Pacific Asia",1,0)</f>
        <v>0</v>
      </c>
      <c r="P1302" s="6" t="n">
        <f aca="false">IF(1_Data_EDA!D1303="USCA",1,0)</f>
        <v>0</v>
      </c>
      <c r="Q1302" s="6" t="n">
        <f aca="false">IF(C1302&gt;MEDIAN(C$5:C$8004),1,0)</f>
        <v>1</v>
      </c>
      <c r="R1302" s="6" t="n">
        <f aca="false">IF(D1302&gt;2,1,0)</f>
        <v>1</v>
      </c>
    </row>
    <row r="1303" customFormat="false" ht="15" hidden="false" customHeight="true" outlineLevel="0" collapsed="false">
      <c r="A1303" s="6" t="n">
        <f aca="false">1_Data_EDA!O1304</f>
        <v>1</v>
      </c>
      <c r="B1303" s="6" t="n">
        <f aca="false">1_Data_EDA!H1304</f>
        <v>4</v>
      </c>
      <c r="C1303" s="7" t="n">
        <f aca="false">1_Data_EDA!I1304</f>
        <v>39.99000168</v>
      </c>
      <c r="D1303" s="6" t="n">
        <f aca="false">1_Data_EDA!J1304</f>
        <v>5</v>
      </c>
      <c r="E1303" s="7" t="n">
        <f aca="false">1_Data_EDA!K1304</f>
        <v>199.9499969</v>
      </c>
      <c r="F1303" s="7" t="n">
        <f aca="false">1_Data_EDA!L1304</f>
        <v>39.99000168</v>
      </c>
      <c r="G1303" s="8" t="n">
        <f aca="false">1_Data_EDA!M1304</f>
        <v>0.200000003</v>
      </c>
      <c r="H1303" s="6" t="n">
        <f aca="false">IF(1_Data_EDA!B1304="First Class",1,0)</f>
        <v>0</v>
      </c>
      <c r="I1303" s="6" t="n">
        <f aca="false">IF(1_Data_EDA!B1304="Second Class",1,0)</f>
        <v>0</v>
      </c>
      <c r="J1303" s="6" t="n">
        <f aca="false">IF(1_Data_EDA!B1304="Same Day",1,0)</f>
        <v>0</v>
      </c>
      <c r="K1303" s="6" t="n">
        <f aca="false">IF(1_Data_EDA!C1304="Corporate",1,0)</f>
        <v>0</v>
      </c>
      <c r="L1303" s="6" t="n">
        <f aca="false">IF(1_Data_EDA!C1304="Home Office",1,0)</f>
        <v>1</v>
      </c>
      <c r="M1303" s="6" t="n">
        <f aca="false">IF(1_Data_EDA!D1304="Europe",1,0)</f>
        <v>1</v>
      </c>
      <c r="N1303" s="6" t="n">
        <f aca="false">IF(1_Data_EDA!D1304="LATAM",1,0)</f>
        <v>0</v>
      </c>
      <c r="O1303" s="6" t="n">
        <f aca="false">IF(1_Data_EDA!D1304="Pacific Asia",1,0)</f>
        <v>0</v>
      </c>
      <c r="P1303" s="6" t="n">
        <f aca="false">IF(1_Data_EDA!D1304="USCA",1,0)</f>
        <v>0</v>
      </c>
      <c r="Q1303" s="6" t="n">
        <f aca="false">IF(C1303&gt;MEDIAN(C$5:C$8004),1,0)</f>
        <v>0</v>
      </c>
      <c r="R1303" s="6" t="n">
        <f aca="false">IF(D1303&gt;2,1,0)</f>
        <v>1</v>
      </c>
    </row>
    <row r="1304" customFormat="false" ht="15" hidden="false" customHeight="true" outlineLevel="0" collapsed="false">
      <c r="A1304" s="6" t="n">
        <f aca="false">1_Data_EDA!O1305</f>
        <v>0</v>
      </c>
      <c r="B1304" s="6" t="n">
        <f aca="false">1_Data_EDA!H1305</f>
        <v>4</v>
      </c>
      <c r="C1304" s="7" t="n">
        <f aca="false">1_Data_EDA!I1305</f>
        <v>39.99000168</v>
      </c>
      <c r="D1304" s="6" t="n">
        <f aca="false">1_Data_EDA!J1305</f>
        <v>2</v>
      </c>
      <c r="E1304" s="7" t="n">
        <f aca="false">1_Data_EDA!K1305</f>
        <v>79.98000336</v>
      </c>
      <c r="F1304" s="7" t="n">
        <f aca="false">1_Data_EDA!L1305</f>
        <v>16</v>
      </c>
      <c r="G1304" s="8" t="n">
        <f aca="false">1_Data_EDA!M1305</f>
        <v>0.200000003</v>
      </c>
      <c r="H1304" s="6" t="n">
        <f aca="false">IF(1_Data_EDA!B1305="First Class",1,0)</f>
        <v>0</v>
      </c>
      <c r="I1304" s="6" t="n">
        <f aca="false">IF(1_Data_EDA!B1305="Second Class",1,0)</f>
        <v>0</v>
      </c>
      <c r="J1304" s="6" t="n">
        <f aca="false">IF(1_Data_EDA!B1305="Same Day",1,0)</f>
        <v>0</v>
      </c>
      <c r="K1304" s="6" t="n">
        <f aca="false">IF(1_Data_EDA!C1305="Corporate",1,0)</f>
        <v>0</v>
      </c>
      <c r="L1304" s="6" t="n">
        <f aca="false">IF(1_Data_EDA!C1305="Home Office",1,0)</f>
        <v>0</v>
      </c>
      <c r="M1304" s="6" t="n">
        <f aca="false">IF(1_Data_EDA!D1305="Europe",1,0)</f>
        <v>1</v>
      </c>
      <c r="N1304" s="6" t="n">
        <f aca="false">IF(1_Data_EDA!D1305="LATAM",1,0)</f>
        <v>0</v>
      </c>
      <c r="O1304" s="6" t="n">
        <f aca="false">IF(1_Data_EDA!D1305="Pacific Asia",1,0)</f>
        <v>0</v>
      </c>
      <c r="P1304" s="6" t="n">
        <f aca="false">IF(1_Data_EDA!D1305="USCA",1,0)</f>
        <v>0</v>
      </c>
      <c r="Q1304" s="6" t="n">
        <f aca="false">IF(C1304&gt;MEDIAN(C$5:C$8004),1,0)</f>
        <v>0</v>
      </c>
      <c r="R1304" s="6" t="n">
        <f aca="false">IF(D1304&gt;2,1,0)</f>
        <v>0</v>
      </c>
    </row>
    <row r="1305" customFormat="false" ht="15" hidden="false" customHeight="true" outlineLevel="0" collapsed="false">
      <c r="A1305" s="6" t="n">
        <f aca="false">1_Data_EDA!O1306</f>
        <v>1</v>
      </c>
      <c r="B1305" s="6" t="n">
        <f aca="false">1_Data_EDA!H1306</f>
        <v>0</v>
      </c>
      <c r="C1305" s="7" t="n">
        <f aca="false">1_Data_EDA!I1306</f>
        <v>299.980011</v>
      </c>
      <c r="D1305" s="6" t="n">
        <f aca="false">1_Data_EDA!J1306</f>
        <v>1</v>
      </c>
      <c r="E1305" s="7" t="n">
        <f aca="false">1_Data_EDA!K1306</f>
        <v>299.980011</v>
      </c>
      <c r="F1305" s="7" t="n">
        <f aca="false">1_Data_EDA!L1306</f>
        <v>45</v>
      </c>
      <c r="G1305" s="8" t="n">
        <f aca="false">1_Data_EDA!M1306</f>
        <v>0.150000006</v>
      </c>
      <c r="H1305" s="6" t="n">
        <f aca="false">IF(1_Data_EDA!B1306="First Class",1,0)</f>
        <v>0</v>
      </c>
      <c r="I1305" s="6" t="n">
        <f aca="false">IF(1_Data_EDA!B1306="Second Class",1,0)</f>
        <v>0</v>
      </c>
      <c r="J1305" s="6" t="n">
        <f aca="false">IF(1_Data_EDA!B1306="Same Day",1,0)</f>
        <v>1</v>
      </c>
      <c r="K1305" s="6" t="n">
        <f aca="false">IF(1_Data_EDA!C1306="Corporate",1,0)</f>
        <v>1</v>
      </c>
      <c r="L1305" s="6" t="n">
        <f aca="false">IF(1_Data_EDA!C1306="Home Office",1,0)</f>
        <v>0</v>
      </c>
      <c r="M1305" s="6" t="n">
        <f aca="false">IF(1_Data_EDA!D1306="Europe",1,0)</f>
        <v>0</v>
      </c>
      <c r="N1305" s="6" t="n">
        <f aca="false">IF(1_Data_EDA!D1306="LATAM",1,0)</f>
        <v>0</v>
      </c>
      <c r="O1305" s="6" t="n">
        <f aca="false">IF(1_Data_EDA!D1306="Pacific Asia",1,0)</f>
        <v>0</v>
      </c>
      <c r="P1305" s="6" t="n">
        <f aca="false">IF(1_Data_EDA!D1306="USCA",1,0)</f>
        <v>1</v>
      </c>
      <c r="Q1305" s="6" t="n">
        <f aca="false">IF(C1305&gt;MEDIAN(C$5:C$8004),1,0)</f>
        <v>1</v>
      </c>
      <c r="R1305" s="6" t="n">
        <f aca="false">IF(D1305&gt;2,1,0)</f>
        <v>0</v>
      </c>
    </row>
    <row r="1306" customFormat="false" ht="15" hidden="false" customHeight="true" outlineLevel="0" collapsed="false">
      <c r="A1306" s="6" t="n">
        <f aca="false">1_Data_EDA!O1307</f>
        <v>0</v>
      </c>
      <c r="B1306" s="6" t="n">
        <f aca="false">1_Data_EDA!H1307</f>
        <v>4</v>
      </c>
      <c r="C1306" s="7" t="n">
        <f aca="false">1_Data_EDA!I1307</f>
        <v>199.9900055</v>
      </c>
      <c r="D1306" s="6" t="n">
        <f aca="false">1_Data_EDA!J1307</f>
        <v>1</v>
      </c>
      <c r="E1306" s="7" t="n">
        <f aca="false">1_Data_EDA!K1307</f>
        <v>199.9900055</v>
      </c>
      <c r="F1306" s="7" t="n">
        <f aca="false">1_Data_EDA!L1307</f>
        <v>18</v>
      </c>
      <c r="G1306" s="8" t="n">
        <f aca="false">1_Data_EDA!M1307</f>
        <v>0.090000004</v>
      </c>
      <c r="H1306" s="6" t="n">
        <f aca="false">IF(1_Data_EDA!B1307="First Class",1,0)</f>
        <v>0</v>
      </c>
      <c r="I1306" s="6" t="n">
        <f aca="false">IF(1_Data_EDA!B1307="Second Class",1,0)</f>
        <v>0</v>
      </c>
      <c r="J1306" s="6" t="n">
        <f aca="false">IF(1_Data_EDA!B1307="Same Day",1,0)</f>
        <v>0</v>
      </c>
      <c r="K1306" s="6" t="n">
        <f aca="false">IF(1_Data_EDA!C1307="Corporate",1,0)</f>
        <v>0</v>
      </c>
      <c r="L1306" s="6" t="n">
        <f aca="false">IF(1_Data_EDA!C1307="Home Office",1,0)</f>
        <v>1</v>
      </c>
      <c r="M1306" s="6" t="n">
        <f aca="false">IF(1_Data_EDA!D1307="Europe",1,0)</f>
        <v>0</v>
      </c>
      <c r="N1306" s="6" t="n">
        <f aca="false">IF(1_Data_EDA!D1307="LATAM",1,0)</f>
        <v>0</v>
      </c>
      <c r="O1306" s="6" t="n">
        <f aca="false">IF(1_Data_EDA!D1307="Pacific Asia",1,0)</f>
        <v>1</v>
      </c>
      <c r="P1306" s="6" t="n">
        <f aca="false">IF(1_Data_EDA!D1307="USCA",1,0)</f>
        <v>0</v>
      </c>
      <c r="Q1306" s="6" t="n">
        <f aca="false">IF(C1306&gt;MEDIAN(C$5:C$8004),1,0)</f>
        <v>1</v>
      </c>
      <c r="R1306" s="6" t="n">
        <f aca="false">IF(D1306&gt;2,1,0)</f>
        <v>0</v>
      </c>
    </row>
    <row r="1307" customFormat="false" ht="15" hidden="false" customHeight="true" outlineLevel="0" collapsed="false">
      <c r="A1307" s="6" t="n">
        <f aca="false">1_Data_EDA!O1308</f>
        <v>1</v>
      </c>
      <c r="B1307" s="6" t="n">
        <f aca="false">1_Data_EDA!H1308</f>
        <v>4</v>
      </c>
      <c r="C1307" s="7" t="n">
        <f aca="false">1_Data_EDA!I1308</f>
        <v>14.98999977</v>
      </c>
      <c r="D1307" s="6" t="n">
        <f aca="false">1_Data_EDA!J1308</f>
        <v>3</v>
      </c>
      <c r="E1307" s="7" t="n">
        <f aca="false">1_Data_EDA!K1308</f>
        <v>44.97000122</v>
      </c>
      <c r="F1307" s="7" t="n">
        <f aca="false">1_Data_EDA!L1308</f>
        <v>5.400000095</v>
      </c>
      <c r="G1307" s="8" t="n">
        <f aca="false">1_Data_EDA!M1308</f>
        <v>0.119999997</v>
      </c>
      <c r="H1307" s="6" t="n">
        <f aca="false">IF(1_Data_EDA!B1308="First Class",1,0)</f>
        <v>0</v>
      </c>
      <c r="I1307" s="6" t="n">
        <f aca="false">IF(1_Data_EDA!B1308="Second Class",1,0)</f>
        <v>0</v>
      </c>
      <c r="J1307" s="6" t="n">
        <f aca="false">IF(1_Data_EDA!B1308="Same Day",1,0)</f>
        <v>0</v>
      </c>
      <c r="K1307" s="6" t="n">
        <f aca="false">IF(1_Data_EDA!C1308="Corporate",1,0)</f>
        <v>0</v>
      </c>
      <c r="L1307" s="6" t="n">
        <f aca="false">IF(1_Data_EDA!C1308="Home Office",1,0)</f>
        <v>0</v>
      </c>
      <c r="M1307" s="6" t="n">
        <f aca="false">IF(1_Data_EDA!D1308="Europe",1,0)</f>
        <v>1</v>
      </c>
      <c r="N1307" s="6" t="n">
        <f aca="false">IF(1_Data_EDA!D1308="LATAM",1,0)</f>
        <v>0</v>
      </c>
      <c r="O1307" s="6" t="n">
        <f aca="false">IF(1_Data_EDA!D1308="Pacific Asia",1,0)</f>
        <v>0</v>
      </c>
      <c r="P1307" s="6" t="n">
        <f aca="false">IF(1_Data_EDA!D1308="USCA",1,0)</f>
        <v>0</v>
      </c>
      <c r="Q1307" s="6" t="n">
        <f aca="false">IF(C1307&gt;MEDIAN(C$5:C$8004),1,0)</f>
        <v>0</v>
      </c>
      <c r="R1307" s="6" t="n">
        <f aca="false">IF(D1307&gt;2,1,0)</f>
        <v>1</v>
      </c>
    </row>
    <row r="1308" customFormat="false" ht="15" hidden="false" customHeight="true" outlineLevel="0" collapsed="false">
      <c r="A1308" s="6" t="n">
        <f aca="false">1_Data_EDA!O1309</f>
        <v>1</v>
      </c>
      <c r="B1308" s="6" t="n">
        <f aca="false">1_Data_EDA!H1309</f>
        <v>1</v>
      </c>
      <c r="C1308" s="7" t="n">
        <f aca="false">1_Data_EDA!I1309</f>
        <v>49.97999954</v>
      </c>
      <c r="D1308" s="6" t="n">
        <f aca="false">1_Data_EDA!J1309</f>
        <v>2</v>
      </c>
      <c r="E1308" s="7" t="n">
        <f aca="false">1_Data_EDA!K1309</f>
        <v>99.95999908</v>
      </c>
      <c r="F1308" s="7" t="n">
        <f aca="false">1_Data_EDA!L1309</f>
        <v>2</v>
      </c>
      <c r="G1308" s="8" t="n">
        <f aca="false">1_Data_EDA!M1309</f>
        <v>0.02</v>
      </c>
      <c r="H1308" s="6" t="n">
        <f aca="false">IF(1_Data_EDA!B1309="First Class",1,0)</f>
        <v>1</v>
      </c>
      <c r="I1308" s="6" t="n">
        <f aca="false">IF(1_Data_EDA!B1309="Second Class",1,0)</f>
        <v>0</v>
      </c>
      <c r="J1308" s="6" t="n">
        <f aca="false">IF(1_Data_EDA!B1309="Same Day",1,0)</f>
        <v>0</v>
      </c>
      <c r="K1308" s="6" t="n">
        <f aca="false">IF(1_Data_EDA!C1309="Corporate",1,0)</f>
        <v>0</v>
      </c>
      <c r="L1308" s="6" t="n">
        <f aca="false">IF(1_Data_EDA!C1309="Home Office",1,0)</f>
        <v>0</v>
      </c>
      <c r="M1308" s="6" t="n">
        <f aca="false">IF(1_Data_EDA!D1309="Europe",1,0)</f>
        <v>1</v>
      </c>
      <c r="N1308" s="6" t="n">
        <f aca="false">IF(1_Data_EDA!D1309="LATAM",1,0)</f>
        <v>0</v>
      </c>
      <c r="O1308" s="6" t="n">
        <f aca="false">IF(1_Data_EDA!D1309="Pacific Asia",1,0)</f>
        <v>0</v>
      </c>
      <c r="P1308" s="6" t="n">
        <f aca="false">IF(1_Data_EDA!D1309="USCA",1,0)</f>
        <v>0</v>
      </c>
      <c r="Q1308" s="6" t="n">
        <f aca="false">IF(C1308&gt;MEDIAN(C$5:C$8004),1,0)</f>
        <v>0</v>
      </c>
      <c r="R1308" s="6" t="n">
        <f aca="false">IF(D1308&gt;2,1,0)</f>
        <v>0</v>
      </c>
    </row>
    <row r="1309" customFormat="false" ht="15" hidden="false" customHeight="true" outlineLevel="0" collapsed="false">
      <c r="A1309" s="6" t="n">
        <f aca="false">1_Data_EDA!O1310</f>
        <v>0</v>
      </c>
      <c r="B1309" s="6" t="n">
        <f aca="false">1_Data_EDA!H1310</f>
        <v>4</v>
      </c>
      <c r="C1309" s="7" t="n">
        <f aca="false">1_Data_EDA!I1310</f>
        <v>199.9900055</v>
      </c>
      <c r="D1309" s="6" t="n">
        <f aca="false">1_Data_EDA!J1310</f>
        <v>1</v>
      </c>
      <c r="E1309" s="7" t="n">
        <f aca="false">1_Data_EDA!K1310</f>
        <v>199.9900055</v>
      </c>
      <c r="F1309" s="7" t="n">
        <f aca="false">1_Data_EDA!L1310</f>
        <v>30</v>
      </c>
      <c r="G1309" s="8" t="n">
        <f aca="false">1_Data_EDA!M1310</f>
        <v>0.150000006</v>
      </c>
      <c r="H1309" s="6" t="n">
        <f aca="false">IF(1_Data_EDA!B1310="First Class",1,0)</f>
        <v>0</v>
      </c>
      <c r="I1309" s="6" t="n">
        <f aca="false">IF(1_Data_EDA!B1310="Second Class",1,0)</f>
        <v>0</v>
      </c>
      <c r="J1309" s="6" t="n">
        <f aca="false">IF(1_Data_EDA!B1310="Same Day",1,0)</f>
        <v>0</v>
      </c>
      <c r="K1309" s="6" t="n">
        <f aca="false">IF(1_Data_EDA!C1310="Corporate",1,0)</f>
        <v>1</v>
      </c>
      <c r="L1309" s="6" t="n">
        <f aca="false">IF(1_Data_EDA!C1310="Home Office",1,0)</f>
        <v>0</v>
      </c>
      <c r="M1309" s="6" t="n">
        <f aca="false">IF(1_Data_EDA!D1310="Europe",1,0)</f>
        <v>1</v>
      </c>
      <c r="N1309" s="6" t="n">
        <f aca="false">IF(1_Data_EDA!D1310="LATAM",1,0)</f>
        <v>0</v>
      </c>
      <c r="O1309" s="6" t="n">
        <f aca="false">IF(1_Data_EDA!D1310="Pacific Asia",1,0)</f>
        <v>0</v>
      </c>
      <c r="P1309" s="6" t="n">
        <f aca="false">IF(1_Data_EDA!D1310="USCA",1,0)</f>
        <v>0</v>
      </c>
      <c r="Q1309" s="6" t="n">
        <f aca="false">IF(C1309&gt;MEDIAN(C$5:C$8004),1,0)</f>
        <v>1</v>
      </c>
      <c r="R1309" s="6" t="n">
        <f aca="false">IF(D1309&gt;2,1,0)</f>
        <v>0</v>
      </c>
    </row>
    <row r="1310" customFormat="false" ht="15" hidden="false" customHeight="true" outlineLevel="0" collapsed="false">
      <c r="A1310" s="6" t="n">
        <f aca="false">1_Data_EDA!O1311</f>
        <v>1</v>
      </c>
      <c r="B1310" s="6" t="n">
        <f aca="false">1_Data_EDA!H1311</f>
        <v>4</v>
      </c>
      <c r="C1310" s="7" t="n">
        <f aca="false">1_Data_EDA!I1311</f>
        <v>59.99000168</v>
      </c>
      <c r="D1310" s="6" t="n">
        <f aca="false">1_Data_EDA!J1311</f>
        <v>4</v>
      </c>
      <c r="E1310" s="7" t="n">
        <f aca="false">1_Data_EDA!K1311</f>
        <v>239.9600067</v>
      </c>
      <c r="F1310" s="7" t="n">
        <f aca="false">1_Data_EDA!L1311</f>
        <v>9.600000381</v>
      </c>
      <c r="G1310" s="8" t="n">
        <f aca="false">1_Data_EDA!M1311</f>
        <v>0.039999999</v>
      </c>
      <c r="H1310" s="6" t="n">
        <f aca="false">IF(1_Data_EDA!B1311="First Class",1,0)</f>
        <v>0</v>
      </c>
      <c r="I1310" s="6" t="n">
        <f aca="false">IF(1_Data_EDA!B1311="Second Class",1,0)</f>
        <v>0</v>
      </c>
      <c r="J1310" s="6" t="n">
        <f aca="false">IF(1_Data_EDA!B1311="Same Day",1,0)</f>
        <v>0</v>
      </c>
      <c r="K1310" s="6" t="n">
        <f aca="false">IF(1_Data_EDA!C1311="Corporate",1,0)</f>
        <v>0</v>
      </c>
      <c r="L1310" s="6" t="n">
        <f aca="false">IF(1_Data_EDA!C1311="Home Office",1,0)</f>
        <v>1</v>
      </c>
      <c r="M1310" s="6" t="n">
        <f aca="false">IF(1_Data_EDA!D1311="Europe",1,0)</f>
        <v>1</v>
      </c>
      <c r="N1310" s="6" t="n">
        <f aca="false">IF(1_Data_EDA!D1311="LATAM",1,0)</f>
        <v>0</v>
      </c>
      <c r="O1310" s="6" t="n">
        <f aca="false">IF(1_Data_EDA!D1311="Pacific Asia",1,0)</f>
        <v>0</v>
      </c>
      <c r="P1310" s="6" t="n">
        <f aca="false">IF(1_Data_EDA!D1311="USCA",1,0)</f>
        <v>0</v>
      </c>
      <c r="Q1310" s="6" t="n">
        <f aca="false">IF(C1310&gt;MEDIAN(C$5:C$8004),1,0)</f>
        <v>0</v>
      </c>
      <c r="R1310" s="6" t="n">
        <f aca="false">IF(D1310&gt;2,1,0)</f>
        <v>1</v>
      </c>
    </row>
    <row r="1311" customFormat="false" ht="15" hidden="false" customHeight="true" outlineLevel="0" collapsed="false">
      <c r="A1311" s="6" t="n">
        <f aca="false">1_Data_EDA!O1312</f>
        <v>1</v>
      </c>
      <c r="B1311" s="6" t="n">
        <f aca="false">1_Data_EDA!H1312</f>
        <v>4</v>
      </c>
      <c r="C1311" s="7" t="n">
        <f aca="false">1_Data_EDA!I1312</f>
        <v>199.9900055</v>
      </c>
      <c r="D1311" s="6" t="n">
        <f aca="false">1_Data_EDA!J1312</f>
        <v>1</v>
      </c>
      <c r="E1311" s="7" t="n">
        <f aca="false">1_Data_EDA!K1312</f>
        <v>199.9900055</v>
      </c>
      <c r="F1311" s="7" t="n">
        <f aca="false">1_Data_EDA!L1312</f>
        <v>8</v>
      </c>
      <c r="G1311" s="8" t="n">
        <f aca="false">1_Data_EDA!M1312</f>
        <v>0.039999999</v>
      </c>
      <c r="H1311" s="6" t="n">
        <f aca="false">IF(1_Data_EDA!B1312="First Class",1,0)</f>
        <v>0</v>
      </c>
      <c r="I1311" s="6" t="n">
        <f aca="false">IF(1_Data_EDA!B1312="Second Class",1,0)</f>
        <v>0</v>
      </c>
      <c r="J1311" s="6" t="n">
        <f aca="false">IF(1_Data_EDA!B1312="Same Day",1,0)</f>
        <v>0</v>
      </c>
      <c r="K1311" s="6" t="n">
        <f aca="false">IF(1_Data_EDA!C1312="Corporate",1,0)</f>
        <v>0</v>
      </c>
      <c r="L1311" s="6" t="n">
        <f aca="false">IF(1_Data_EDA!C1312="Home Office",1,0)</f>
        <v>0</v>
      </c>
      <c r="M1311" s="6" t="n">
        <f aca="false">IF(1_Data_EDA!D1312="Europe",1,0)</f>
        <v>1</v>
      </c>
      <c r="N1311" s="6" t="n">
        <f aca="false">IF(1_Data_EDA!D1312="LATAM",1,0)</f>
        <v>0</v>
      </c>
      <c r="O1311" s="6" t="n">
        <f aca="false">IF(1_Data_EDA!D1312="Pacific Asia",1,0)</f>
        <v>0</v>
      </c>
      <c r="P1311" s="6" t="n">
        <f aca="false">IF(1_Data_EDA!D1312="USCA",1,0)</f>
        <v>0</v>
      </c>
      <c r="Q1311" s="6" t="n">
        <f aca="false">IF(C1311&gt;MEDIAN(C$5:C$8004),1,0)</f>
        <v>1</v>
      </c>
      <c r="R1311" s="6" t="n">
        <f aca="false">IF(D1311&gt;2,1,0)</f>
        <v>0</v>
      </c>
    </row>
    <row r="1312" customFormat="false" ht="15" hidden="false" customHeight="true" outlineLevel="0" collapsed="false">
      <c r="A1312" s="6" t="n">
        <f aca="false">1_Data_EDA!O1313</f>
        <v>0</v>
      </c>
      <c r="B1312" s="6" t="n">
        <f aca="false">1_Data_EDA!H1313</f>
        <v>4</v>
      </c>
      <c r="C1312" s="7" t="n">
        <f aca="false">1_Data_EDA!I1313</f>
        <v>50</v>
      </c>
      <c r="D1312" s="6" t="n">
        <f aca="false">1_Data_EDA!J1313</f>
        <v>5</v>
      </c>
      <c r="E1312" s="7" t="n">
        <f aca="false">1_Data_EDA!K1313</f>
        <v>250</v>
      </c>
      <c r="F1312" s="7" t="n">
        <f aca="false">1_Data_EDA!L1313</f>
        <v>0</v>
      </c>
      <c r="G1312" s="8" t="n">
        <f aca="false">1_Data_EDA!M1313</f>
        <v>0</v>
      </c>
      <c r="H1312" s="6" t="n">
        <f aca="false">IF(1_Data_EDA!B1313="First Class",1,0)</f>
        <v>0</v>
      </c>
      <c r="I1312" s="6" t="n">
        <f aca="false">IF(1_Data_EDA!B1313="Second Class",1,0)</f>
        <v>0</v>
      </c>
      <c r="J1312" s="6" t="n">
        <f aca="false">IF(1_Data_EDA!B1313="Same Day",1,0)</f>
        <v>0</v>
      </c>
      <c r="K1312" s="6" t="n">
        <f aca="false">IF(1_Data_EDA!C1313="Corporate",1,0)</f>
        <v>0</v>
      </c>
      <c r="L1312" s="6" t="n">
        <f aca="false">IF(1_Data_EDA!C1313="Home Office",1,0)</f>
        <v>0</v>
      </c>
      <c r="M1312" s="6" t="n">
        <f aca="false">IF(1_Data_EDA!D1313="Europe",1,0)</f>
        <v>1</v>
      </c>
      <c r="N1312" s="6" t="n">
        <f aca="false">IF(1_Data_EDA!D1313="LATAM",1,0)</f>
        <v>0</v>
      </c>
      <c r="O1312" s="6" t="n">
        <f aca="false">IF(1_Data_EDA!D1313="Pacific Asia",1,0)</f>
        <v>0</v>
      </c>
      <c r="P1312" s="6" t="n">
        <f aca="false">IF(1_Data_EDA!D1313="USCA",1,0)</f>
        <v>0</v>
      </c>
      <c r="Q1312" s="6" t="n">
        <f aca="false">IF(C1312&gt;MEDIAN(C$5:C$8004),1,0)</f>
        <v>0</v>
      </c>
      <c r="R1312" s="6" t="n">
        <f aca="false">IF(D1312&gt;2,1,0)</f>
        <v>1</v>
      </c>
    </row>
    <row r="1313" customFormat="false" ht="15" hidden="false" customHeight="true" outlineLevel="0" collapsed="false">
      <c r="A1313" s="6" t="n">
        <f aca="false">1_Data_EDA!O1314</f>
        <v>0</v>
      </c>
      <c r="B1313" s="6" t="n">
        <f aca="false">1_Data_EDA!H1314</f>
        <v>4</v>
      </c>
      <c r="C1313" s="7" t="n">
        <f aca="false">1_Data_EDA!I1314</f>
        <v>129.9900055</v>
      </c>
      <c r="D1313" s="6" t="n">
        <f aca="false">1_Data_EDA!J1314</f>
        <v>1</v>
      </c>
      <c r="E1313" s="7" t="n">
        <f aca="false">1_Data_EDA!K1314</f>
        <v>129.9900055</v>
      </c>
      <c r="F1313" s="7" t="n">
        <f aca="false">1_Data_EDA!L1314</f>
        <v>2.599999905</v>
      </c>
      <c r="G1313" s="8" t="n">
        <f aca="false">1_Data_EDA!M1314</f>
        <v>0.02</v>
      </c>
      <c r="H1313" s="6" t="n">
        <f aca="false">IF(1_Data_EDA!B1314="First Class",1,0)</f>
        <v>0</v>
      </c>
      <c r="I1313" s="6" t="n">
        <f aca="false">IF(1_Data_EDA!B1314="Second Class",1,0)</f>
        <v>0</v>
      </c>
      <c r="J1313" s="6" t="n">
        <f aca="false">IF(1_Data_EDA!B1314="Same Day",1,0)</f>
        <v>0</v>
      </c>
      <c r="K1313" s="6" t="n">
        <f aca="false">IF(1_Data_EDA!C1314="Corporate",1,0)</f>
        <v>0</v>
      </c>
      <c r="L1313" s="6" t="n">
        <f aca="false">IF(1_Data_EDA!C1314="Home Office",1,0)</f>
        <v>0</v>
      </c>
      <c r="M1313" s="6" t="n">
        <f aca="false">IF(1_Data_EDA!D1314="Europe",1,0)</f>
        <v>0</v>
      </c>
      <c r="N1313" s="6" t="n">
        <f aca="false">IF(1_Data_EDA!D1314="LATAM",1,0)</f>
        <v>1</v>
      </c>
      <c r="O1313" s="6" t="n">
        <f aca="false">IF(1_Data_EDA!D1314="Pacific Asia",1,0)</f>
        <v>0</v>
      </c>
      <c r="P1313" s="6" t="n">
        <f aca="false">IF(1_Data_EDA!D1314="USCA",1,0)</f>
        <v>0</v>
      </c>
      <c r="Q1313" s="6" t="n">
        <f aca="false">IF(C1313&gt;MEDIAN(C$5:C$8004),1,0)</f>
        <v>1</v>
      </c>
      <c r="R1313" s="6" t="n">
        <f aca="false">IF(D1313&gt;2,1,0)</f>
        <v>0</v>
      </c>
    </row>
    <row r="1314" customFormat="false" ht="15" hidden="false" customHeight="true" outlineLevel="0" collapsed="false">
      <c r="A1314" s="6" t="n">
        <f aca="false">1_Data_EDA!O1315</f>
        <v>1</v>
      </c>
      <c r="B1314" s="6" t="n">
        <f aca="false">1_Data_EDA!H1315</f>
        <v>1</v>
      </c>
      <c r="C1314" s="7" t="n">
        <f aca="false">1_Data_EDA!I1315</f>
        <v>129.9900055</v>
      </c>
      <c r="D1314" s="6" t="n">
        <f aca="false">1_Data_EDA!J1315</f>
        <v>1</v>
      </c>
      <c r="E1314" s="7" t="n">
        <f aca="false">1_Data_EDA!K1315</f>
        <v>129.9900055</v>
      </c>
      <c r="F1314" s="7" t="n">
        <f aca="false">1_Data_EDA!L1315</f>
        <v>20.79999924</v>
      </c>
      <c r="G1314" s="8" t="n">
        <f aca="false">1_Data_EDA!M1315</f>
        <v>0.159999996</v>
      </c>
      <c r="H1314" s="6" t="n">
        <f aca="false">IF(1_Data_EDA!B1315="First Class",1,0)</f>
        <v>1</v>
      </c>
      <c r="I1314" s="6" t="n">
        <f aca="false">IF(1_Data_EDA!B1315="Second Class",1,0)</f>
        <v>0</v>
      </c>
      <c r="J1314" s="6" t="n">
        <f aca="false">IF(1_Data_EDA!B1315="Same Day",1,0)</f>
        <v>0</v>
      </c>
      <c r="K1314" s="6" t="n">
        <f aca="false">IF(1_Data_EDA!C1315="Corporate",1,0)</f>
        <v>1</v>
      </c>
      <c r="L1314" s="6" t="n">
        <f aca="false">IF(1_Data_EDA!C1315="Home Office",1,0)</f>
        <v>0</v>
      </c>
      <c r="M1314" s="6" t="n">
        <f aca="false">IF(1_Data_EDA!D1315="Europe",1,0)</f>
        <v>0</v>
      </c>
      <c r="N1314" s="6" t="n">
        <f aca="false">IF(1_Data_EDA!D1315="LATAM",1,0)</f>
        <v>0</v>
      </c>
      <c r="O1314" s="6" t="n">
        <f aca="false">IF(1_Data_EDA!D1315="Pacific Asia",1,0)</f>
        <v>0</v>
      </c>
      <c r="P1314" s="6" t="n">
        <f aca="false">IF(1_Data_EDA!D1315="USCA",1,0)</f>
        <v>0</v>
      </c>
      <c r="Q1314" s="6" t="n">
        <f aca="false">IF(C1314&gt;MEDIAN(C$5:C$8004),1,0)</f>
        <v>1</v>
      </c>
      <c r="R1314" s="6" t="n">
        <f aca="false">IF(D1314&gt;2,1,0)</f>
        <v>0</v>
      </c>
    </row>
    <row r="1315" customFormat="false" ht="15" hidden="false" customHeight="true" outlineLevel="0" collapsed="false">
      <c r="A1315" s="6" t="n">
        <f aca="false">1_Data_EDA!O1316</f>
        <v>1</v>
      </c>
      <c r="B1315" s="6" t="n">
        <f aca="false">1_Data_EDA!H1316</f>
        <v>4</v>
      </c>
      <c r="C1315" s="7" t="n">
        <f aca="false">1_Data_EDA!I1316</f>
        <v>31.98999977</v>
      </c>
      <c r="D1315" s="6" t="n">
        <f aca="false">1_Data_EDA!J1316</f>
        <v>1</v>
      </c>
      <c r="E1315" s="7" t="n">
        <f aca="false">1_Data_EDA!K1316</f>
        <v>31.98999977</v>
      </c>
      <c r="F1315" s="7" t="n">
        <f aca="false">1_Data_EDA!L1316</f>
        <v>5.119999886</v>
      </c>
      <c r="G1315" s="8" t="n">
        <f aca="false">1_Data_EDA!M1316</f>
        <v>0.159999996</v>
      </c>
      <c r="H1315" s="6" t="n">
        <f aca="false">IF(1_Data_EDA!B1316="First Class",1,0)</f>
        <v>0</v>
      </c>
      <c r="I1315" s="6" t="n">
        <f aca="false">IF(1_Data_EDA!B1316="Second Class",1,0)</f>
        <v>0</v>
      </c>
      <c r="J1315" s="6" t="n">
        <f aca="false">IF(1_Data_EDA!B1316="Same Day",1,0)</f>
        <v>0</v>
      </c>
      <c r="K1315" s="6" t="n">
        <f aca="false">IF(1_Data_EDA!C1316="Corporate",1,0)</f>
        <v>1</v>
      </c>
      <c r="L1315" s="6" t="n">
        <f aca="false">IF(1_Data_EDA!C1316="Home Office",1,0)</f>
        <v>0</v>
      </c>
      <c r="M1315" s="6" t="n">
        <f aca="false">IF(1_Data_EDA!D1316="Europe",1,0)</f>
        <v>0</v>
      </c>
      <c r="N1315" s="6" t="n">
        <f aca="false">IF(1_Data_EDA!D1316="LATAM",1,0)</f>
        <v>1</v>
      </c>
      <c r="O1315" s="6" t="n">
        <f aca="false">IF(1_Data_EDA!D1316="Pacific Asia",1,0)</f>
        <v>0</v>
      </c>
      <c r="P1315" s="6" t="n">
        <f aca="false">IF(1_Data_EDA!D1316="USCA",1,0)</f>
        <v>0</v>
      </c>
      <c r="Q1315" s="6" t="n">
        <f aca="false">IF(C1315&gt;MEDIAN(C$5:C$8004),1,0)</f>
        <v>0</v>
      </c>
      <c r="R1315" s="6" t="n">
        <f aca="false">IF(D1315&gt;2,1,0)</f>
        <v>0</v>
      </c>
    </row>
    <row r="1316" customFormat="false" ht="15" hidden="false" customHeight="true" outlineLevel="0" collapsed="false">
      <c r="A1316" s="6" t="n">
        <f aca="false">1_Data_EDA!O1317</f>
        <v>1</v>
      </c>
      <c r="B1316" s="6" t="n">
        <f aca="false">1_Data_EDA!H1317</f>
        <v>4</v>
      </c>
      <c r="C1316" s="7" t="n">
        <f aca="false">1_Data_EDA!I1317</f>
        <v>49.97999954</v>
      </c>
      <c r="D1316" s="6" t="n">
        <f aca="false">1_Data_EDA!J1317</f>
        <v>2</v>
      </c>
      <c r="E1316" s="7" t="n">
        <f aca="false">1_Data_EDA!K1317</f>
        <v>99.95999908</v>
      </c>
      <c r="F1316" s="7" t="n">
        <f aca="false">1_Data_EDA!L1317</f>
        <v>2</v>
      </c>
      <c r="G1316" s="8" t="n">
        <f aca="false">1_Data_EDA!M1317</f>
        <v>0.02</v>
      </c>
      <c r="H1316" s="6" t="n">
        <f aca="false">IF(1_Data_EDA!B1317="First Class",1,0)</f>
        <v>0</v>
      </c>
      <c r="I1316" s="6" t="n">
        <f aca="false">IF(1_Data_EDA!B1317="Second Class",1,0)</f>
        <v>0</v>
      </c>
      <c r="J1316" s="6" t="n">
        <f aca="false">IF(1_Data_EDA!B1317="Same Day",1,0)</f>
        <v>0</v>
      </c>
      <c r="K1316" s="6" t="n">
        <f aca="false">IF(1_Data_EDA!C1317="Corporate",1,0)</f>
        <v>0</v>
      </c>
      <c r="L1316" s="6" t="n">
        <f aca="false">IF(1_Data_EDA!C1317="Home Office",1,0)</f>
        <v>0</v>
      </c>
      <c r="M1316" s="6" t="n">
        <f aca="false">IF(1_Data_EDA!D1317="Europe",1,0)</f>
        <v>0</v>
      </c>
      <c r="N1316" s="6" t="n">
        <f aca="false">IF(1_Data_EDA!D1317="LATAM",1,0)</f>
        <v>0</v>
      </c>
      <c r="O1316" s="6" t="n">
        <f aca="false">IF(1_Data_EDA!D1317="Pacific Asia",1,0)</f>
        <v>0</v>
      </c>
      <c r="P1316" s="6" t="n">
        <f aca="false">IF(1_Data_EDA!D1317="USCA",1,0)</f>
        <v>1</v>
      </c>
      <c r="Q1316" s="6" t="n">
        <f aca="false">IF(C1316&gt;MEDIAN(C$5:C$8004),1,0)</f>
        <v>0</v>
      </c>
      <c r="R1316" s="6" t="n">
        <f aca="false">IF(D1316&gt;2,1,0)</f>
        <v>0</v>
      </c>
    </row>
    <row r="1317" customFormat="false" ht="15" hidden="false" customHeight="true" outlineLevel="0" collapsed="false">
      <c r="A1317" s="6" t="n">
        <f aca="false">1_Data_EDA!O1318</f>
        <v>0</v>
      </c>
      <c r="B1317" s="6" t="n">
        <f aca="false">1_Data_EDA!H1318</f>
        <v>2</v>
      </c>
      <c r="C1317" s="7" t="n">
        <f aca="false">1_Data_EDA!I1318</f>
        <v>21.98999977</v>
      </c>
      <c r="D1317" s="6" t="n">
        <f aca="false">1_Data_EDA!J1318</f>
        <v>3</v>
      </c>
      <c r="E1317" s="7" t="n">
        <f aca="false">1_Data_EDA!K1318</f>
        <v>65.97000122</v>
      </c>
      <c r="F1317" s="7" t="n">
        <f aca="false">1_Data_EDA!L1318</f>
        <v>10.56000042</v>
      </c>
      <c r="G1317" s="8" t="n">
        <f aca="false">1_Data_EDA!M1318</f>
        <v>0.159999996</v>
      </c>
      <c r="H1317" s="6" t="n">
        <f aca="false">IF(1_Data_EDA!B1318="First Class",1,0)</f>
        <v>0</v>
      </c>
      <c r="I1317" s="6" t="n">
        <f aca="false">IF(1_Data_EDA!B1318="Second Class",1,0)</f>
        <v>1</v>
      </c>
      <c r="J1317" s="6" t="n">
        <f aca="false">IF(1_Data_EDA!B1318="Same Day",1,0)</f>
        <v>0</v>
      </c>
      <c r="K1317" s="6" t="n">
        <f aca="false">IF(1_Data_EDA!C1318="Corporate",1,0)</f>
        <v>0</v>
      </c>
      <c r="L1317" s="6" t="n">
        <f aca="false">IF(1_Data_EDA!C1318="Home Office",1,0)</f>
        <v>0</v>
      </c>
      <c r="M1317" s="6" t="n">
        <f aca="false">IF(1_Data_EDA!D1318="Europe",1,0)</f>
        <v>0</v>
      </c>
      <c r="N1317" s="6" t="n">
        <f aca="false">IF(1_Data_EDA!D1318="LATAM",1,0)</f>
        <v>1</v>
      </c>
      <c r="O1317" s="6" t="n">
        <f aca="false">IF(1_Data_EDA!D1318="Pacific Asia",1,0)</f>
        <v>0</v>
      </c>
      <c r="P1317" s="6" t="n">
        <f aca="false">IF(1_Data_EDA!D1318="USCA",1,0)</f>
        <v>0</v>
      </c>
      <c r="Q1317" s="6" t="n">
        <f aca="false">IF(C1317&gt;MEDIAN(C$5:C$8004),1,0)</f>
        <v>0</v>
      </c>
      <c r="R1317" s="6" t="n">
        <f aca="false">IF(D1317&gt;2,1,0)</f>
        <v>1</v>
      </c>
    </row>
    <row r="1318" customFormat="false" ht="15" hidden="false" customHeight="true" outlineLevel="0" collapsed="false">
      <c r="A1318" s="6" t="n">
        <f aca="false">1_Data_EDA!O1319</f>
        <v>1</v>
      </c>
      <c r="B1318" s="6" t="n">
        <f aca="false">1_Data_EDA!H1319</f>
        <v>1</v>
      </c>
      <c r="C1318" s="7" t="n">
        <f aca="false">1_Data_EDA!I1319</f>
        <v>39.99000168</v>
      </c>
      <c r="D1318" s="6" t="n">
        <f aca="false">1_Data_EDA!J1319</f>
        <v>2</v>
      </c>
      <c r="E1318" s="7" t="n">
        <f aca="false">1_Data_EDA!K1319</f>
        <v>79.98000336</v>
      </c>
      <c r="F1318" s="7" t="n">
        <f aca="false">1_Data_EDA!L1319</f>
        <v>9.600000381</v>
      </c>
      <c r="G1318" s="8" t="n">
        <f aca="false">1_Data_EDA!M1319</f>
        <v>0.119999997</v>
      </c>
      <c r="H1318" s="6" t="n">
        <f aca="false">IF(1_Data_EDA!B1319="First Class",1,0)</f>
        <v>1</v>
      </c>
      <c r="I1318" s="6" t="n">
        <f aca="false">IF(1_Data_EDA!B1319="Second Class",1,0)</f>
        <v>0</v>
      </c>
      <c r="J1318" s="6" t="n">
        <f aca="false">IF(1_Data_EDA!B1319="Same Day",1,0)</f>
        <v>0</v>
      </c>
      <c r="K1318" s="6" t="n">
        <f aca="false">IF(1_Data_EDA!C1319="Corporate",1,0)</f>
        <v>0</v>
      </c>
      <c r="L1318" s="6" t="n">
        <f aca="false">IF(1_Data_EDA!C1319="Home Office",1,0)</f>
        <v>1</v>
      </c>
      <c r="M1318" s="6" t="n">
        <f aca="false">IF(1_Data_EDA!D1319="Europe",1,0)</f>
        <v>1</v>
      </c>
      <c r="N1318" s="6" t="n">
        <f aca="false">IF(1_Data_EDA!D1319="LATAM",1,0)</f>
        <v>0</v>
      </c>
      <c r="O1318" s="6" t="n">
        <f aca="false">IF(1_Data_EDA!D1319="Pacific Asia",1,0)</f>
        <v>0</v>
      </c>
      <c r="P1318" s="6" t="n">
        <f aca="false">IF(1_Data_EDA!D1319="USCA",1,0)</f>
        <v>0</v>
      </c>
      <c r="Q1318" s="6" t="n">
        <f aca="false">IF(C1318&gt;MEDIAN(C$5:C$8004),1,0)</f>
        <v>0</v>
      </c>
      <c r="R1318" s="6" t="n">
        <f aca="false">IF(D1318&gt;2,1,0)</f>
        <v>0</v>
      </c>
    </row>
    <row r="1319" customFormat="false" ht="15" hidden="false" customHeight="true" outlineLevel="0" collapsed="false">
      <c r="A1319" s="6" t="n">
        <f aca="false">1_Data_EDA!O1320</f>
        <v>0</v>
      </c>
      <c r="B1319" s="6" t="n">
        <f aca="false">1_Data_EDA!H1320</f>
        <v>4</v>
      </c>
      <c r="C1319" s="7" t="n">
        <f aca="false">1_Data_EDA!I1320</f>
        <v>39.99000168</v>
      </c>
      <c r="D1319" s="6" t="n">
        <f aca="false">1_Data_EDA!J1320</f>
        <v>5</v>
      </c>
      <c r="E1319" s="7" t="n">
        <f aca="false">1_Data_EDA!K1320</f>
        <v>199.9499969</v>
      </c>
      <c r="F1319" s="7" t="n">
        <f aca="false">1_Data_EDA!L1320</f>
        <v>18</v>
      </c>
      <c r="G1319" s="8" t="n">
        <f aca="false">1_Data_EDA!M1320</f>
        <v>0.090000004</v>
      </c>
      <c r="H1319" s="6" t="n">
        <f aca="false">IF(1_Data_EDA!B1320="First Class",1,0)</f>
        <v>0</v>
      </c>
      <c r="I1319" s="6" t="n">
        <f aca="false">IF(1_Data_EDA!B1320="Second Class",1,0)</f>
        <v>0</v>
      </c>
      <c r="J1319" s="6" t="n">
        <f aca="false">IF(1_Data_EDA!B1320="Same Day",1,0)</f>
        <v>0</v>
      </c>
      <c r="K1319" s="6" t="n">
        <f aca="false">IF(1_Data_EDA!C1320="Corporate",1,0)</f>
        <v>1</v>
      </c>
      <c r="L1319" s="6" t="n">
        <f aca="false">IF(1_Data_EDA!C1320="Home Office",1,0)</f>
        <v>0</v>
      </c>
      <c r="M1319" s="6" t="n">
        <f aca="false">IF(1_Data_EDA!D1320="Europe",1,0)</f>
        <v>1</v>
      </c>
      <c r="N1319" s="6" t="n">
        <f aca="false">IF(1_Data_EDA!D1320="LATAM",1,0)</f>
        <v>0</v>
      </c>
      <c r="O1319" s="6" t="n">
        <f aca="false">IF(1_Data_EDA!D1320="Pacific Asia",1,0)</f>
        <v>0</v>
      </c>
      <c r="P1319" s="6" t="n">
        <f aca="false">IF(1_Data_EDA!D1320="USCA",1,0)</f>
        <v>0</v>
      </c>
      <c r="Q1319" s="6" t="n">
        <f aca="false">IF(C1319&gt;MEDIAN(C$5:C$8004),1,0)</f>
        <v>0</v>
      </c>
      <c r="R1319" s="6" t="n">
        <f aca="false">IF(D1319&gt;2,1,0)</f>
        <v>1</v>
      </c>
    </row>
    <row r="1320" customFormat="false" ht="15" hidden="false" customHeight="true" outlineLevel="0" collapsed="false">
      <c r="A1320" s="6" t="n">
        <f aca="false">1_Data_EDA!O1321</f>
        <v>1</v>
      </c>
      <c r="B1320" s="6" t="n">
        <f aca="false">1_Data_EDA!H1321</f>
        <v>4</v>
      </c>
      <c r="C1320" s="7" t="n">
        <f aca="false">1_Data_EDA!I1321</f>
        <v>49.97999954</v>
      </c>
      <c r="D1320" s="6" t="n">
        <f aca="false">1_Data_EDA!J1321</f>
        <v>4</v>
      </c>
      <c r="E1320" s="7" t="n">
        <f aca="false">1_Data_EDA!K1321</f>
        <v>199.9199982</v>
      </c>
      <c r="F1320" s="7" t="n">
        <f aca="false">1_Data_EDA!L1321</f>
        <v>6</v>
      </c>
      <c r="G1320" s="8" t="n">
        <f aca="false">1_Data_EDA!M1321</f>
        <v>0.029999999</v>
      </c>
      <c r="H1320" s="6" t="n">
        <f aca="false">IF(1_Data_EDA!B1321="First Class",1,0)</f>
        <v>0</v>
      </c>
      <c r="I1320" s="6" t="n">
        <f aca="false">IF(1_Data_EDA!B1321="Second Class",1,0)</f>
        <v>0</v>
      </c>
      <c r="J1320" s="6" t="n">
        <f aca="false">IF(1_Data_EDA!B1321="Same Day",1,0)</f>
        <v>0</v>
      </c>
      <c r="K1320" s="6" t="n">
        <f aca="false">IF(1_Data_EDA!C1321="Corporate",1,0)</f>
        <v>0</v>
      </c>
      <c r="L1320" s="6" t="n">
        <f aca="false">IF(1_Data_EDA!C1321="Home Office",1,0)</f>
        <v>0</v>
      </c>
      <c r="M1320" s="6" t="n">
        <f aca="false">IF(1_Data_EDA!D1321="Europe",1,0)</f>
        <v>0</v>
      </c>
      <c r="N1320" s="6" t="n">
        <f aca="false">IF(1_Data_EDA!D1321="LATAM",1,0)</f>
        <v>1</v>
      </c>
      <c r="O1320" s="6" t="n">
        <f aca="false">IF(1_Data_EDA!D1321="Pacific Asia",1,0)</f>
        <v>0</v>
      </c>
      <c r="P1320" s="6" t="n">
        <f aca="false">IF(1_Data_EDA!D1321="USCA",1,0)</f>
        <v>0</v>
      </c>
      <c r="Q1320" s="6" t="n">
        <f aca="false">IF(C1320&gt;MEDIAN(C$5:C$8004),1,0)</f>
        <v>0</v>
      </c>
      <c r="R1320" s="6" t="n">
        <f aca="false">IF(D1320&gt;2,1,0)</f>
        <v>1</v>
      </c>
    </row>
    <row r="1321" customFormat="false" ht="15" hidden="false" customHeight="true" outlineLevel="0" collapsed="false">
      <c r="A1321" s="6" t="n">
        <f aca="false">1_Data_EDA!O1322</f>
        <v>1</v>
      </c>
      <c r="B1321" s="6" t="n">
        <f aca="false">1_Data_EDA!H1322</f>
        <v>4</v>
      </c>
      <c r="C1321" s="7" t="n">
        <f aca="false">1_Data_EDA!I1322</f>
        <v>50</v>
      </c>
      <c r="D1321" s="6" t="n">
        <f aca="false">1_Data_EDA!J1322</f>
        <v>1</v>
      </c>
      <c r="E1321" s="7" t="n">
        <f aca="false">1_Data_EDA!K1322</f>
        <v>50</v>
      </c>
      <c r="F1321" s="7" t="n">
        <f aca="false">1_Data_EDA!L1322</f>
        <v>1</v>
      </c>
      <c r="G1321" s="8" t="n">
        <f aca="false">1_Data_EDA!M1322</f>
        <v>0.02</v>
      </c>
      <c r="H1321" s="6" t="n">
        <f aca="false">IF(1_Data_EDA!B1322="First Class",1,0)</f>
        <v>0</v>
      </c>
      <c r="I1321" s="6" t="n">
        <f aca="false">IF(1_Data_EDA!B1322="Second Class",1,0)</f>
        <v>0</v>
      </c>
      <c r="J1321" s="6" t="n">
        <f aca="false">IF(1_Data_EDA!B1322="Same Day",1,0)</f>
        <v>0</v>
      </c>
      <c r="K1321" s="6" t="n">
        <f aca="false">IF(1_Data_EDA!C1322="Corporate",1,0)</f>
        <v>0</v>
      </c>
      <c r="L1321" s="6" t="n">
        <f aca="false">IF(1_Data_EDA!C1322="Home Office",1,0)</f>
        <v>1</v>
      </c>
      <c r="M1321" s="6" t="n">
        <f aca="false">IF(1_Data_EDA!D1322="Europe",1,0)</f>
        <v>1</v>
      </c>
      <c r="N1321" s="6" t="n">
        <f aca="false">IF(1_Data_EDA!D1322="LATAM",1,0)</f>
        <v>0</v>
      </c>
      <c r="O1321" s="6" t="n">
        <f aca="false">IF(1_Data_EDA!D1322="Pacific Asia",1,0)</f>
        <v>0</v>
      </c>
      <c r="P1321" s="6" t="n">
        <f aca="false">IF(1_Data_EDA!D1322="USCA",1,0)</f>
        <v>0</v>
      </c>
      <c r="Q1321" s="6" t="n">
        <f aca="false">IF(C1321&gt;MEDIAN(C$5:C$8004),1,0)</f>
        <v>0</v>
      </c>
      <c r="R1321" s="6" t="n">
        <f aca="false">IF(D1321&gt;2,1,0)</f>
        <v>0</v>
      </c>
    </row>
    <row r="1322" customFormat="false" ht="15" hidden="false" customHeight="true" outlineLevel="0" collapsed="false">
      <c r="A1322" s="6" t="n">
        <f aca="false">1_Data_EDA!O1323</f>
        <v>0</v>
      </c>
      <c r="B1322" s="6" t="n">
        <f aca="false">1_Data_EDA!H1323</f>
        <v>4</v>
      </c>
      <c r="C1322" s="7" t="n">
        <f aca="false">1_Data_EDA!I1323</f>
        <v>50</v>
      </c>
      <c r="D1322" s="6" t="n">
        <f aca="false">1_Data_EDA!J1323</f>
        <v>5</v>
      </c>
      <c r="E1322" s="7" t="n">
        <f aca="false">1_Data_EDA!K1323</f>
        <v>250</v>
      </c>
      <c r="F1322" s="7" t="n">
        <f aca="false">1_Data_EDA!L1323</f>
        <v>2.5</v>
      </c>
      <c r="G1322" s="8" t="n">
        <f aca="false">1_Data_EDA!M1323</f>
        <v>0.01</v>
      </c>
      <c r="H1322" s="6" t="n">
        <f aca="false">IF(1_Data_EDA!B1323="First Class",1,0)</f>
        <v>0</v>
      </c>
      <c r="I1322" s="6" t="n">
        <f aca="false">IF(1_Data_EDA!B1323="Second Class",1,0)</f>
        <v>0</v>
      </c>
      <c r="J1322" s="6" t="n">
        <f aca="false">IF(1_Data_EDA!B1323="Same Day",1,0)</f>
        <v>0</v>
      </c>
      <c r="K1322" s="6" t="n">
        <f aca="false">IF(1_Data_EDA!C1323="Corporate",1,0)</f>
        <v>0</v>
      </c>
      <c r="L1322" s="6" t="n">
        <f aca="false">IF(1_Data_EDA!C1323="Home Office",1,0)</f>
        <v>1</v>
      </c>
      <c r="M1322" s="6" t="n">
        <f aca="false">IF(1_Data_EDA!D1323="Europe",1,0)</f>
        <v>1</v>
      </c>
      <c r="N1322" s="6" t="n">
        <f aca="false">IF(1_Data_EDA!D1323="LATAM",1,0)</f>
        <v>0</v>
      </c>
      <c r="O1322" s="6" t="n">
        <f aca="false">IF(1_Data_EDA!D1323="Pacific Asia",1,0)</f>
        <v>0</v>
      </c>
      <c r="P1322" s="6" t="n">
        <f aca="false">IF(1_Data_EDA!D1323="USCA",1,0)</f>
        <v>0</v>
      </c>
      <c r="Q1322" s="6" t="n">
        <f aca="false">IF(C1322&gt;MEDIAN(C$5:C$8004),1,0)</f>
        <v>0</v>
      </c>
      <c r="R1322" s="6" t="n">
        <f aca="false">IF(D1322&gt;2,1,0)</f>
        <v>1</v>
      </c>
    </row>
    <row r="1323" customFormat="false" ht="15" hidden="false" customHeight="true" outlineLevel="0" collapsed="false">
      <c r="A1323" s="6" t="n">
        <f aca="false">1_Data_EDA!O1324</f>
        <v>0</v>
      </c>
      <c r="B1323" s="6" t="n">
        <f aca="false">1_Data_EDA!H1324</f>
        <v>0</v>
      </c>
      <c r="C1323" s="7" t="n">
        <f aca="false">1_Data_EDA!I1324</f>
        <v>59.99000168</v>
      </c>
      <c r="D1323" s="6" t="n">
        <f aca="false">1_Data_EDA!J1324</f>
        <v>5</v>
      </c>
      <c r="E1323" s="7" t="n">
        <f aca="false">1_Data_EDA!K1324</f>
        <v>299.9500122</v>
      </c>
      <c r="F1323" s="7" t="n">
        <f aca="false">1_Data_EDA!L1324</f>
        <v>21</v>
      </c>
      <c r="G1323" s="8" t="n">
        <f aca="false">1_Data_EDA!M1324</f>
        <v>0.07</v>
      </c>
      <c r="H1323" s="6" t="n">
        <f aca="false">IF(1_Data_EDA!B1324="First Class",1,0)</f>
        <v>0</v>
      </c>
      <c r="I1323" s="6" t="n">
        <f aca="false">IF(1_Data_EDA!B1324="Second Class",1,0)</f>
        <v>0</v>
      </c>
      <c r="J1323" s="6" t="n">
        <f aca="false">IF(1_Data_EDA!B1324="Same Day",1,0)</f>
        <v>1</v>
      </c>
      <c r="K1323" s="6" t="n">
        <f aca="false">IF(1_Data_EDA!C1324="Corporate",1,0)</f>
        <v>0</v>
      </c>
      <c r="L1323" s="6" t="n">
        <f aca="false">IF(1_Data_EDA!C1324="Home Office",1,0)</f>
        <v>0</v>
      </c>
      <c r="M1323" s="6" t="n">
        <f aca="false">IF(1_Data_EDA!D1324="Europe",1,0)</f>
        <v>0</v>
      </c>
      <c r="N1323" s="6" t="n">
        <f aca="false">IF(1_Data_EDA!D1324="LATAM",1,0)</f>
        <v>1</v>
      </c>
      <c r="O1323" s="6" t="n">
        <f aca="false">IF(1_Data_EDA!D1324="Pacific Asia",1,0)</f>
        <v>0</v>
      </c>
      <c r="P1323" s="6" t="n">
        <f aca="false">IF(1_Data_EDA!D1324="USCA",1,0)</f>
        <v>0</v>
      </c>
      <c r="Q1323" s="6" t="n">
        <f aca="false">IF(C1323&gt;MEDIAN(C$5:C$8004),1,0)</f>
        <v>0</v>
      </c>
      <c r="R1323" s="6" t="n">
        <f aca="false">IF(D1323&gt;2,1,0)</f>
        <v>1</v>
      </c>
    </row>
    <row r="1324" customFormat="false" ht="15" hidden="false" customHeight="true" outlineLevel="0" collapsed="false">
      <c r="A1324" s="6" t="n">
        <f aca="false">1_Data_EDA!O1325</f>
        <v>1</v>
      </c>
      <c r="B1324" s="6" t="n">
        <f aca="false">1_Data_EDA!H1325</f>
        <v>2</v>
      </c>
      <c r="C1324" s="7" t="n">
        <f aca="false">1_Data_EDA!I1325</f>
        <v>399.980011</v>
      </c>
      <c r="D1324" s="6" t="n">
        <f aca="false">1_Data_EDA!J1325</f>
        <v>1</v>
      </c>
      <c r="E1324" s="7" t="n">
        <f aca="false">1_Data_EDA!K1325</f>
        <v>399.980011</v>
      </c>
      <c r="F1324" s="7" t="n">
        <f aca="false">1_Data_EDA!L1325</f>
        <v>4</v>
      </c>
      <c r="G1324" s="8" t="n">
        <f aca="false">1_Data_EDA!M1325</f>
        <v>0.01</v>
      </c>
      <c r="H1324" s="6" t="n">
        <f aca="false">IF(1_Data_EDA!B1325="First Class",1,0)</f>
        <v>0</v>
      </c>
      <c r="I1324" s="6" t="n">
        <f aca="false">IF(1_Data_EDA!B1325="Second Class",1,0)</f>
        <v>1</v>
      </c>
      <c r="J1324" s="6" t="n">
        <f aca="false">IF(1_Data_EDA!B1325="Same Day",1,0)</f>
        <v>0</v>
      </c>
      <c r="K1324" s="6" t="n">
        <f aca="false">IF(1_Data_EDA!C1325="Corporate",1,0)</f>
        <v>0</v>
      </c>
      <c r="L1324" s="6" t="n">
        <f aca="false">IF(1_Data_EDA!C1325="Home Office",1,0)</f>
        <v>0</v>
      </c>
      <c r="M1324" s="6" t="n">
        <f aca="false">IF(1_Data_EDA!D1325="Europe",1,0)</f>
        <v>0</v>
      </c>
      <c r="N1324" s="6" t="n">
        <f aca="false">IF(1_Data_EDA!D1325="LATAM",1,0)</f>
        <v>0</v>
      </c>
      <c r="O1324" s="6" t="n">
        <f aca="false">IF(1_Data_EDA!D1325="Pacific Asia",1,0)</f>
        <v>1</v>
      </c>
      <c r="P1324" s="6" t="n">
        <f aca="false">IF(1_Data_EDA!D1325="USCA",1,0)</f>
        <v>0</v>
      </c>
      <c r="Q1324" s="6" t="n">
        <f aca="false">IF(C1324&gt;MEDIAN(C$5:C$8004),1,0)</f>
        <v>1</v>
      </c>
      <c r="R1324" s="6" t="n">
        <f aca="false">IF(D1324&gt;2,1,0)</f>
        <v>0</v>
      </c>
    </row>
    <row r="1325" customFormat="false" ht="15" hidden="false" customHeight="true" outlineLevel="0" collapsed="false">
      <c r="A1325" s="6" t="n">
        <f aca="false">1_Data_EDA!O1326</f>
        <v>0</v>
      </c>
      <c r="B1325" s="6" t="n">
        <f aca="false">1_Data_EDA!H1326</f>
        <v>4</v>
      </c>
      <c r="C1325" s="7" t="n">
        <f aca="false">1_Data_EDA!I1326</f>
        <v>50</v>
      </c>
      <c r="D1325" s="6" t="n">
        <f aca="false">1_Data_EDA!J1326</f>
        <v>4</v>
      </c>
      <c r="E1325" s="7" t="n">
        <f aca="false">1_Data_EDA!K1326</f>
        <v>200</v>
      </c>
      <c r="F1325" s="7" t="n">
        <f aca="false">1_Data_EDA!L1326</f>
        <v>40</v>
      </c>
      <c r="G1325" s="8" t="n">
        <f aca="false">1_Data_EDA!M1326</f>
        <v>0.200000003</v>
      </c>
      <c r="H1325" s="6" t="n">
        <f aca="false">IF(1_Data_EDA!B1326="First Class",1,0)</f>
        <v>0</v>
      </c>
      <c r="I1325" s="6" t="n">
        <f aca="false">IF(1_Data_EDA!B1326="Second Class",1,0)</f>
        <v>0</v>
      </c>
      <c r="J1325" s="6" t="n">
        <f aca="false">IF(1_Data_EDA!B1326="Same Day",1,0)</f>
        <v>0</v>
      </c>
      <c r="K1325" s="6" t="n">
        <f aca="false">IF(1_Data_EDA!C1326="Corporate",1,0)</f>
        <v>1</v>
      </c>
      <c r="L1325" s="6" t="n">
        <f aca="false">IF(1_Data_EDA!C1326="Home Office",1,0)</f>
        <v>0</v>
      </c>
      <c r="M1325" s="6" t="n">
        <f aca="false">IF(1_Data_EDA!D1326="Europe",1,0)</f>
        <v>0</v>
      </c>
      <c r="N1325" s="6" t="n">
        <f aca="false">IF(1_Data_EDA!D1326="LATAM",1,0)</f>
        <v>0</v>
      </c>
      <c r="O1325" s="6" t="n">
        <f aca="false">IF(1_Data_EDA!D1326="Pacific Asia",1,0)</f>
        <v>1</v>
      </c>
      <c r="P1325" s="6" t="n">
        <f aca="false">IF(1_Data_EDA!D1326="USCA",1,0)</f>
        <v>0</v>
      </c>
      <c r="Q1325" s="6" t="n">
        <f aca="false">IF(C1325&gt;MEDIAN(C$5:C$8004),1,0)</f>
        <v>0</v>
      </c>
      <c r="R1325" s="6" t="n">
        <f aca="false">IF(D1325&gt;2,1,0)</f>
        <v>1</v>
      </c>
    </row>
    <row r="1326" customFormat="false" ht="15" hidden="false" customHeight="true" outlineLevel="0" collapsed="false">
      <c r="A1326" s="6" t="n">
        <f aca="false">1_Data_EDA!O1327</f>
        <v>1</v>
      </c>
      <c r="B1326" s="6" t="n">
        <f aca="false">1_Data_EDA!H1327</f>
        <v>4</v>
      </c>
      <c r="C1326" s="7" t="n">
        <f aca="false">1_Data_EDA!I1327</f>
        <v>299.980011</v>
      </c>
      <c r="D1326" s="6" t="n">
        <f aca="false">1_Data_EDA!J1327</f>
        <v>1</v>
      </c>
      <c r="E1326" s="7" t="n">
        <f aca="false">1_Data_EDA!K1327</f>
        <v>299.980011</v>
      </c>
      <c r="F1326" s="7" t="n">
        <f aca="false">1_Data_EDA!L1327</f>
        <v>39</v>
      </c>
      <c r="G1326" s="8" t="n">
        <f aca="false">1_Data_EDA!M1327</f>
        <v>0.129999995</v>
      </c>
      <c r="H1326" s="6" t="n">
        <f aca="false">IF(1_Data_EDA!B1327="First Class",1,0)</f>
        <v>0</v>
      </c>
      <c r="I1326" s="6" t="n">
        <f aca="false">IF(1_Data_EDA!B1327="Second Class",1,0)</f>
        <v>0</v>
      </c>
      <c r="J1326" s="6" t="n">
        <f aca="false">IF(1_Data_EDA!B1327="Same Day",1,0)</f>
        <v>0</v>
      </c>
      <c r="K1326" s="6" t="n">
        <f aca="false">IF(1_Data_EDA!C1327="Corporate",1,0)</f>
        <v>0</v>
      </c>
      <c r="L1326" s="6" t="n">
        <f aca="false">IF(1_Data_EDA!C1327="Home Office",1,0)</f>
        <v>1</v>
      </c>
      <c r="M1326" s="6" t="n">
        <f aca="false">IF(1_Data_EDA!D1327="Europe",1,0)</f>
        <v>0</v>
      </c>
      <c r="N1326" s="6" t="n">
        <f aca="false">IF(1_Data_EDA!D1327="LATAM",1,0)</f>
        <v>0</v>
      </c>
      <c r="O1326" s="6" t="n">
        <f aca="false">IF(1_Data_EDA!D1327="Pacific Asia",1,0)</f>
        <v>0</v>
      </c>
      <c r="P1326" s="6" t="n">
        <f aca="false">IF(1_Data_EDA!D1327="USCA",1,0)</f>
        <v>1</v>
      </c>
      <c r="Q1326" s="6" t="n">
        <f aca="false">IF(C1326&gt;MEDIAN(C$5:C$8004),1,0)</f>
        <v>1</v>
      </c>
      <c r="R1326" s="6" t="n">
        <f aca="false">IF(D1326&gt;2,1,0)</f>
        <v>0</v>
      </c>
    </row>
    <row r="1327" customFormat="false" ht="15" hidden="false" customHeight="true" outlineLevel="0" collapsed="false">
      <c r="A1327" s="6" t="n">
        <f aca="false">1_Data_EDA!O1328</f>
        <v>0</v>
      </c>
      <c r="B1327" s="6" t="n">
        <f aca="false">1_Data_EDA!H1328</f>
        <v>4</v>
      </c>
      <c r="C1327" s="7" t="n">
        <f aca="false">1_Data_EDA!I1328</f>
        <v>199.9900055</v>
      </c>
      <c r="D1327" s="6" t="n">
        <f aca="false">1_Data_EDA!J1328</f>
        <v>1</v>
      </c>
      <c r="E1327" s="7" t="n">
        <f aca="false">1_Data_EDA!K1328</f>
        <v>199.9900055</v>
      </c>
      <c r="F1327" s="7" t="n">
        <f aca="false">1_Data_EDA!L1328</f>
        <v>10</v>
      </c>
      <c r="G1327" s="8" t="n">
        <f aca="false">1_Data_EDA!M1328</f>
        <v>0.050000001</v>
      </c>
      <c r="H1327" s="6" t="n">
        <f aca="false">IF(1_Data_EDA!B1328="First Class",1,0)</f>
        <v>0</v>
      </c>
      <c r="I1327" s="6" t="n">
        <f aca="false">IF(1_Data_EDA!B1328="Second Class",1,0)</f>
        <v>0</v>
      </c>
      <c r="J1327" s="6" t="n">
        <f aca="false">IF(1_Data_EDA!B1328="Same Day",1,0)</f>
        <v>0</v>
      </c>
      <c r="K1327" s="6" t="n">
        <f aca="false">IF(1_Data_EDA!C1328="Corporate",1,0)</f>
        <v>1</v>
      </c>
      <c r="L1327" s="6" t="n">
        <f aca="false">IF(1_Data_EDA!C1328="Home Office",1,0)</f>
        <v>0</v>
      </c>
      <c r="M1327" s="6" t="n">
        <f aca="false">IF(1_Data_EDA!D1328="Europe",1,0)</f>
        <v>0</v>
      </c>
      <c r="N1327" s="6" t="n">
        <f aca="false">IF(1_Data_EDA!D1328="LATAM",1,0)</f>
        <v>0</v>
      </c>
      <c r="O1327" s="6" t="n">
        <f aca="false">IF(1_Data_EDA!D1328="Pacific Asia",1,0)</f>
        <v>0</v>
      </c>
      <c r="P1327" s="6" t="n">
        <f aca="false">IF(1_Data_EDA!D1328="USCA",1,0)</f>
        <v>1</v>
      </c>
      <c r="Q1327" s="6" t="n">
        <f aca="false">IF(C1327&gt;MEDIAN(C$5:C$8004),1,0)</f>
        <v>1</v>
      </c>
      <c r="R1327" s="6" t="n">
        <f aca="false">IF(D1327&gt;2,1,0)</f>
        <v>0</v>
      </c>
    </row>
    <row r="1328" customFormat="false" ht="15" hidden="false" customHeight="true" outlineLevel="0" collapsed="false">
      <c r="A1328" s="6" t="n">
        <f aca="false">1_Data_EDA!O1329</f>
        <v>1</v>
      </c>
      <c r="B1328" s="6" t="n">
        <f aca="false">1_Data_EDA!H1329</f>
        <v>1</v>
      </c>
      <c r="C1328" s="7" t="n">
        <f aca="false">1_Data_EDA!I1329</f>
        <v>199.9900055</v>
      </c>
      <c r="D1328" s="6" t="n">
        <f aca="false">1_Data_EDA!J1329</f>
        <v>1</v>
      </c>
      <c r="E1328" s="7" t="n">
        <f aca="false">1_Data_EDA!K1329</f>
        <v>199.9900055</v>
      </c>
      <c r="F1328" s="7" t="n">
        <f aca="false">1_Data_EDA!L1329</f>
        <v>32</v>
      </c>
      <c r="G1328" s="8" t="n">
        <f aca="false">1_Data_EDA!M1329</f>
        <v>0.159999996</v>
      </c>
      <c r="H1328" s="6" t="n">
        <f aca="false">IF(1_Data_EDA!B1329="First Class",1,0)</f>
        <v>1</v>
      </c>
      <c r="I1328" s="6" t="n">
        <f aca="false">IF(1_Data_EDA!B1329="Second Class",1,0)</f>
        <v>0</v>
      </c>
      <c r="J1328" s="6" t="n">
        <f aca="false">IF(1_Data_EDA!B1329="Same Day",1,0)</f>
        <v>0</v>
      </c>
      <c r="K1328" s="6" t="n">
        <f aca="false">IF(1_Data_EDA!C1329="Corporate",1,0)</f>
        <v>0</v>
      </c>
      <c r="L1328" s="6" t="n">
        <f aca="false">IF(1_Data_EDA!C1329="Home Office",1,0)</f>
        <v>0</v>
      </c>
      <c r="M1328" s="6" t="n">
        <f aca="false">IF(1_Data_EDA!D1329="Europe",1,0)</f>
        <v>1</v>
      </c>
      <c r="N1328" s="6" t="n">
        <f aca="false">IF(1_Data_EDA!D1329="LATAM",1,0)</f>
        <v>0</v>
      </c>
      <c r="O1328" s="6" t="n">
        <f aca="false">IF(1_Data_EDA!D1329="Pacific Asia",1,0)</f>
        <v>0</v>
      </c>
      <c r="P1328" s="6" t="n">
        <f aca="false">IF(1_Data_EDA!D1329="USCA",1,0)</f>
        <v>0</v>
      </c>
      <c r="Q1328" s="6" t="n">
        <f aca="false">IF(C1328&gt;MEDIAN(C$5:C$8004),1,0)</f>
        <v>1</v>
      </c>
      <c r="R1328" s="6" t="n">
        <f aca="false">IF(D1328&gt;2,1,0)</f>
        <v>0</v>
      </c>
    </row>
    <row r="1329" customFormat="false" ht="15" hidden="false" customHeight="true" outlineLevel="0" collapsed="false">
      <c r="A1329" s="6" t="n">
        <f aca="false">1_Data_EDA!O1330</f>
        <v>1</v>
      </c>
      <c r="B1329" s="6" t="n">
        <f aca="false">1_Data_EDA!H1330</f>
        <v>4</v>
      </c>
      <c r="C1329" s="7" t="n">
        <f aca="false">1_Data_EDA!I1330</f>
        <v>399.980011</v>
      </c>
      <c r="D1329" s="6" t="n">
        <f aca="false">1_Data_EDA!J1330</f>
        <v>1</v>
      </c>
      <c r="E1329" s="7" t="n">
        <f aca="false">1_Data_EDA!K1330</f>
        <v>399.980011</v>
      </c>
      <c r="F1329" s="7" t="n">
        <f aca="false">1_Data_EDA!L1330</f>
        <v>52</v>
      </c>
      <c r="G1329" s="8" t="n">
        <f aca="false">1_Data_EDA!M1330</f>
        <v>0.129999995</v>
      </c>
      <c r="H1329" s="6" t="n">
        <f aca="false">IF(1_Data_EDA!B1330="First Class",1,0)</f>
        <v>0</v>
      </c>
      <c r="I1329" s="6" t="n">
        <f aca="false">IF(1_Data_EDA!B1330="Second Class",1,0)</f>
        <v>0</v>
      </c>
      <c r="J1329" s="6" t="n">
        <f aca="false">IF(1_Data_EDA!B1330="Same Day",1,0)</f>
        <v>0</v>
      </c>
      <c r="K1329" s="6" t="n">
        <f aca="false">IF(1_Data_EDA!C1330="Corporate",1,0)</f>
        <v>0</v>
      </c>
      <c r="L1329" s="6" t="n">
        <f aca="false">IF(1_Data_EDA!C1330="Home Office",1,0)</f>
        <v>0</v>
      </c>
      <c r="M1329" s="6" t="n">
        <f aca="false">IF(1_Data_EDA!D1330="Europe",1,0)</f>
        <v>1</v>
      </c>
      <c r="N1329" s="6" t="n">
        <f aca="false">IF(1_Data_EDA!D1330="LATAM",1,0)</f>
        <v>0</v>
      </c>
      <c r="O1329" s="6" t="n">
        <f aca="false">IF(1_Data_EDA!D1330="Pacific Asia",1,0)</f>
        <v>0</v>
      </c>
      <c r="P1329" s="6" t="n">
        <f aca="false">IF(1_Data_EDA!D1330="USCA",1,0)</f>
        <v>0</v>
      </c>
      <c r="Q1329" s="6" t="n">
        <f aca="false">IF(C1329&gt;MEDIAN(C$5:C$8004),1,0)</f>
        <v>1</v>
      </c>
      <c r="R1329" s="6" t="n">
        <f aca="false">IF(D1329&gt;2,1,0)</f>
        <v>0</v>
      </c>
    </row>
    <row r="1330" customFormat="false" ht="15" hidden="false" customHeight="true" outlineLevel="0" collapsed="false">
      <c r="A1330" s="6" t="n">
        <f aca="false">1_Data_EDA!O1331</f>
        <v>1</v>
      </c>
      <c r="B1330" s="6" t="n">
        <f aca="false">1_Data_EDA!H1331</f>
        <v>1</v>
      </c>
      <c r="C1330" s="7" t="n">
        <f aca="false">1_Data_EDA!I1331</f>
        <v>49.97999954</v>
      </c>
      <c r="D1330" s="6" t="n">
        <f aca="false">1_Data_EDA!J1331</f>
        <v>2</v>
      </c>
      <c r="E1330" s="7" t="n">
        <f aca="false">1_Data_EDA!K1331</f>
        <v>99.95999908</v>
      </c>
      <c r="F1330" s="7" t="n">
        <f aca="false">1_Data_EDA!L1331</f>
        <v>15.98999977</v>
      </c>
      <c r="G1330" s="8" t="n">
        <f aca="false">1_Data_EDA!M1331</f>
        <v>0.159999996</v>
      </c>
      <c r="H1330" s="6" t="n">
        <f aca="false">IF(1_Data_EDA!B1331="First Class",1,0)</f>
        <v>1</v>
      </c>
      <c r="I1330" s="6" t="n">
        <f aca="false">IF(1_Data_EDA!B1331="Second Class",1,0)</f>
        <v>0</v>
      </c>
      <c r="J1330" s="6" t="n">
        <f aca="false">IF(1_Data_EDA!B1331="Same Day",1,0)</f>
        <v>0</v>
      </c>
      <c r="K1330" s="6" t="n">
        <f aca="false">IF(1_Data_EDA!C1331="Corporate",1,0)</f>
        <v>0</v>
      </c>
      <c r="L1330" s="6" t="n">
        <f aca="false">IF(1_Data_EDA!C1331="Home Office",1,0)</f>
        <v>0</v>
      </c>
      <c r="M1330" s="6" t="n">
        <f aca="false">IF(1_Data_EDA!D1331="Europe",1,0)</f>
        <v>0</v>
      </c>
      <c r="N1330" s="6" t="n">
        <f aca="false">IF(1_Data_EDA!D1331="LATAM",1,0)</f>
        <v>1</v>
      </c>
      <c r="O1330" s="6" t="n">
        <f aca="false">IF(1_Data_EDA!D1331="Pacific Asia",1,0)</f>
        <v>0</v>
      </c>
      <c r="P1330" s="6" t="n">
        <f aca="false">IF(1_Data_EDA!D1331="USCA",1,0)</f>
        <v>0</v>
      </c>
      <c r="Q1330" s="6" t="n">
        <f aca="false">IF(C1330&gt;MEDIAN(C$5:C$8004),1,0)</f>
        <v>0</v>
      </c>
      <c r="R1330" s="6" t="n">
        <f aca="false">IF(D1330&gt;2,1,0)</f>
        <v>0</v>
      </c>
    </row>
    <row r="1331" customFormat="false" ht="15" hidden="false" customHeight="true" outlineLevel="0" collapsed="false">
      <c r="A1331" s="6" t="n">
        <f aca="false">1_Data_EDA!O1332</f>
        <v>1</v>
      </c>
      <c r="B1331" s="6" t="n">
        <f aca="false">1_Data_EDA!H1332</f>
        <v>2</v>
      </c>
      <c r="C1331" s="7" t="n">
        <f aca="false">1_Data_EDA!I1332</f>
        <v>399.980011</v>
      </c>
      <c r="D1331" s="6" t="n">
        <f aca="false">1_Data_EDA!J1332</f>
        <v>1</v>
      </c>
      <c r="E1331" s="7" t="n">
        <f aca="false">1_Data_EDA!K1332</f>
        <v>399.980011</v>
      </c>
      <c r="F1331" s="7" t="n">
        <f aca="false">1_Data_EDA!L1332</f>
        <v>36</v>
      </c>
      <c r="G1331" s="8" t="n">
        <f aca="false">1_Data_EDA!M1332</f>
        <v>0.090000004</v>
      </c>
      <c r="H1331" s="6" t="n">
        <f aca="false">IF(1_Data_EDA!B1332="First Class",1,0)</f>
        <v>0</v>
      </c>
      <c r="I1331" s="6" t="n">
        <f aca="false">IF(1_Data_EDA!B1332="Second Class",1,0)</f>
        <v>1</v>
      </c>
      <c r="J1331" s="6" t="n">
        <f aca="false">IF(1_Data_EDA!B1332="Same Day",1,0)</f>
        <v>0</v>
      </c>
      <c r="K1331" s="6" t="n">
        <f aca="false">IF(1_Data_EDA!C1332="Corporate",1,0)</f>
        <v>0</v>
      </c>
      <c r="L1331" s="6" t="n">
        <f aca="false">IF(1_Data_EDA!C1332="Home Office",1,0)</f>
        <v>0</v>
      </c>
      <c r="M1331" s="6" t="n">
        <f aca="false">IF(1_Data_EDA!D1332="Europe",1,0)</f>
        <v>0</v>
      </c>
      <c r="N1331" s="6" t="n">
        <f aca="false">IF(1_Data_EDA!D1332="LATAM",1,0)</f>
        <v>1</v>
      </c>
      <c r="O1331" s="6" t="n">
        <f aca="false">IF(1_Data_EDA!D1332="Pacific Asia",1,0)</f>
        <v>0</v>
      </c>
      <c r="P1331" s="6" t="n">
        <f aca="false">IF(1_Data_EDA!D1332="USCA",1,0)</f>
        <v>0</v>
      </c>
      <c r="Q1331" s="6" t="n">
        <f aca="false">IF(C1331&gt;MEDIAN(C$5:C$8004),1,0)</f>
        <v>1</v>
      </c>
      <c r="R1331" s="6" t="n">
        <f aca="false">IF(D1331&gt;2,1,0)</f>
        <v>0</v>
      </c>
    </row>
    <row r="1332" customFormat="false" ht="15" hidden="false" customHeight="true" outlineLevel="0" collapsed="false">
      <c r="A1332" s="6" t="n">
        <f aca="false">1_Data_EDA!O1333</f>
        <v>1</v>
      </c>
      <c r="B1332" s="6" t="n">
        <f aca="false">1_Data_EDA!H1333</f>
        <v>1</v>
      </c>
      <c r="C1332" s="7" t="n">
        <f aca="false">1_Data_EDA!I1333</f>
        <v>99.98999786</v>
      </c>
      <c r="D1332" s="6" t="n">
        <f aca="false">1_Data_EDA!J1333</f>
        <v>5</v>
      </c>
      <c r="E1332" s="7" t="n">
        <f aca="false">1_Data_EDA!K1333</f>
        <v>499.9500122</v>
      </c>
      <c r="F1332" s="7" t="n">
        <f aca="false">1_Data_EDA!L1333</f>
        <v>84.98999786</v>
      </c>
      <c r="G1332" s="8" t="n">
        <f aca="false">1_Data_EDA!M1333</f>
        <v>0.170000002</v>
      </c>
      <c r="H1332" s="6" t="n">
        <f aca="false">IF(1_Data_EDA!B1333="First Class",1,0)</f>
        <v>1</v>
      </c>
      <c r="I1332" s="6" t="n">
        <f aca="false">IF(1_Data_EDA!B1333="Second Class",1,0)</f>
        <v>0</v>
      </c>
      <c r="J1332" s="6" t="n">
        <f aca="false">IF(1_Data_EDA!B1333="Same Day",1,0)</f>
        <v>0</v>
      </c>
      <c r="K1332" s="6" t="n">
        <f aca="false">IF(1_Data_EDA!C1333="Corporate",1,0)</f>
        <v>0</v>
      </c>
      <c r="L1332" s="6" t="n">
        <f aca="false">IF(1_Data_EDA!C1333="Home Office",1,0)</f>
        <v>0</v>
      </c>
      <c r="M1332" s="6" t="n">
        <f aca="false">IF(1_Data_EDA!D1333="Europe",1,0)</f>
        <v>0</v>
      </c>
      <c r="N1332" s="6" t="n">
        <f aca="false">IF(1_Data_EDA!D1333="LATAM",1,0)</f>
        <v>0</v>
      </c>
      <c r="O1332" s="6" t="n">
        <f aca="false">IF(1_Data_EDA!D1333="Pacific Asia",1,0)</f>
        <v>0</v>
      </c>
      <c r="P1332" s="6" t="n">
        <f aca="false">IF(1_Data_EDA!D1333="USCA",1,0)</f>
        <v>1</v>
      </c>
      <c r="Q1332" s="6" t="n">
        <f aca="false">IF(C1332&gt;MEDIAN(C$5:C$8004),1,0)</f>
        <v>1</v>
      </c>
      <c r="R1332" s="6" t="n">
        <f aca="false">IF(D1332&gt;2,1,0)</f>
        <v>1</v>
      </c>
    </row>
    <row r="1333" customFormat="false" ht="15" hidden="false" customHeight="true" outlineLevel="0" collapsed="false">
      <c r="A1333" s="6" t="n">
        <f aca="false">1_Data_EDA!O1334</f>
        <v>1</v>
      </c>
      <c r="B1333" s="6" t="n">
        <f aca="false">1_Data_EDA!H1334</f>
        <v>2</v>
      </c>
      <c r="C1333" s="7" t="n">
        <f aca="false">1_Data_EDA!I1334</f>
        <v>31.98999977</v>
      </c>
      <c r="D1333" s="6" t="n">
        <f aca="false">1_Data_EDA!J1334</f>
        <v>1</v>
      </c>
      <c r="E1333" s="7" t="n">
        <f aca="false">1_Data_EDA!K1334</f>
        <v>31.98999977</v>
      </c>
      <c r="F1333" s="7" t="n">
        <f aca="false">1_Data_EDA!L1334</f>
        <v>3.200000048</v>
      </c>
      <c r="G1333" s="8" t="n">
        <f aca="false">1_Data_EDA!M1334</f>
        <v>0.100000001</v>
      </c>
      <c r="H1333" s="6" t="n">
        <f aca="false">IF(1_Data_EDA!B1334="First Class",1,0)</f>
        <v>0</v>
      </c>
      <c r="I1333" s="6" t="n">
        <f aca="false">IF(1_Data_EDA!B1334="Second Class",1,0)</f>
        <v>1</v>
      </c>
      <c r="J1333" s="6" t="n">
        <f aca="false">IF(1_Data_EDA!B1334="Same Day",1,0)</f>
        <v>0</v>
      </c>
      <c r="K1333" s="6" t="n">
        <f aca="false">IF(1_Data_EDA!C1334="Corporate",1,0)</f>
        <v>1</v>
      </c>
      <c r="L1333" s="6" t="n">
        <f aca="false">IF(1_Data_EDA!C1334="Home Office",1,0)</f>
        <v>0</v>
      </c>
      <c r="M1333" s="6" t="n">
        <f aca="false">IF(1_Data_EDA!D1334="Europe",1,0)</f>
        <v>0</v>
      </c>
      <c r="N1333" s="6" t="n">
        <f aca="false">IF(1_Data_EDA!D1334="LATAM",1,0)</f>
        <v>1</v>
      </c>
      <c r="O1333" s="6" t="n">
        <f aca="false">IF(1_Data_EDA!D1334="Pacific Asia",1,0)</f>
        <v>0</v>
      </c>
      <c r="P1333" s="6" t="n">
        <f aca="false">IF(1_Data_EDA!D1334="USCA",1,0)</f>
        <v>0</v>
      </c>
      <c r="Q1333" s="6" t="n">
        <f aca="false">IF(C1333&gt;MEDIAN(C$5:C$8004),1,0)</f>
        <v>0</v>
      </c>
      <c r="R1333" s="6" t="n">
        <f aca="false">IF(D1333&gt;2,1,0)</f>
        <v>0</v>
      </c>
    </row>
    <row r="1334" customFormat="false" ht="15" hidden="false" customHeight="true" outlineLevel="0" collapsed="false">
      <c r="A1334" s="6" t="n">
        <f aca="false">1_Data_EDA!O1335</f>
        <v>0</v>
      </c>
      <c r="B1334" s="6" t="n">
        <f aca="false">1_Data_EDA!H1335</f>
        <v>4</v>
      </c>
      <c r="C1334" s="7" t="n">
        <f aca="false">1_Data_EDA!I1335</f>
        <v>39.99000168</v>
      </c>
      <c r="D1334" s="6" t="n">
        <f aca="false">1_Data_EDA!J1335</f>
        <v>4</v>
      </c>
      <c r="E1334" s="7" t="n">
        <f aca="false">1_Data_EDA!K1335</f>
        <v>159.9600067</v>
      </c>
      <c r="F1334" s="7" t="n">
        <f aca="false">1_Data_EDA!L1335</f>
        <v>8.800000191</v>
      </c>
      <c r="G1334" s="8" t="n">
        <f aca="false">1_Data_EDA!M1335</f>
        <v>0.059999999</v>
      </c>
      <c r="H1334" s="6" t="n">
        <f aca="false">IF(1_Data_EDA!B1335="First Class",1,0)</f>
        <v>0</v>
      </c>
      <c r="I1334" s="6" t="n">
        <f aca="false">IF(1_Data_EDA!B1335="Second Class",1,0)</f>
        <v>0</v>
      </c>
      <c r="J1334" s="6" t="n">
        <f aca="false">IF(1_Data_EDA!B1335="Same Day",1,0)</f>
        <v>0</v>
      </c>
      <c r="K1334" s="6" t="n">
        <f aca="false">IF(1_Data_EDA!C1335="Corporate",1,0)</f>
        <v>1</v>
      </c>
      <c r="L1334" s="6" t="n">
        <f aca="false">IF(1_Data_EDA!C1335="Home Office",1,0)</f>
        <v>0</v>
      </c>
      <c r="M1334" s="6" t="n">
        <f aca="false">IF(1_Data_EDA!D1335="Europe",1,0)</f>
        <v>1</v>
      </c>
      <c r="N1334" s="6" t="n">
        <f aca="false">IF(1_Data_EDA!D1335="LATAM",1,0)</f>
        <v>0</v>
      </c>
      <c r="O1334" s="6" t="n">
        <f aca="false">IF(1_Data_EDA!D1335="Pacific Asia",1,0)</f>
        <v>0</v>
      </c>
      <c r="P1334" s="6" t="n">
        <f aca="false">IF(1_Data_EDA!D1335="USCA",1,0)</f>
        <v>0</v>
      </c>
      <c r="Q1334" s="6" t="n">
        <f aca="false">IF(C1334&gt;MEDIAN(C$5:C$8004),1,0)</f>
        <v>0</v>
      </c>
      <c r="R1334" s="6" t="n">
        <f aca="false">IF(D1334&gt;2,1,0)</f>
        <v>1</v>
      </c>
    </row>
    <row r="1335" customFormat="false" ht="15" hidden="false" customHeight="true" outlineLevel="0" collapsed="false">
      <c r="A1335" s="6" t="n">
        <f aca="false">1_Data_EDA!O1336</f>
        <v>0</v>
      </c>
      <c r="B1335" s="6" t="n">
        <f aca="false">1_Data_EDA!H1336</f>
        <v>4</v>
      </c>
      <c r="C1335" s="7" t="n">
        <f aca="false">1_Data_EDA!I1336</f>
        <v>49.97999954</v>
      </c>
      <c r="D1335" s="6" t="n">
        <f aca="false">1_Data_EDA!J1336</f>
        <v>5</v>
      </c>
      <c r="E1335" s="7" t="n">
        <f aca="false">1_Data_EDA!K1336</f>
        <v>249.8999939</v>
      </c>
      <c r="F1335" s="7" t="n">
        <f aca="false">1_Data_EDA!L1336</f>
        <v>42.47999954</v>
      </c>
      <c r="G1335" s="8" t="n">
        <f aca="false">1_Data_EDA!M1336</f>
        <v>0.170000002</v>
      </c>
      <c r="H1335" s="6" t="n">
        <f aca="false">IF(1_Data_EDA!B1336="First Class",1,0)</f>
        <v>0</v>
      </c>
      <c r="I1335" s="6" t="n">
        <f aca="false">IF(1_Data_EDA!B1336="Second Class",1,0)</f>
        <v>0</v>
      </c>
      <c r="J1335" s="6" t="n">
        <f aca="false">IF(1_Data_EDA!B1336="Same Day",1,0)</f>
        <v>0</v>
      </c>
      <c r="K1335" s="6" t="n">
        <f aca="false">IF(1_Data_EDA!C1336="Corporate",1,0)</f>
        <v>0</v>
      </c>
      <c r="L1335" s="6" t="n">
        <f aca="false">IF(1_Data_EDA!C1336="Home Office",1,0)</f>
        <v>1</v>
      </c>
      <c r="M1335" s="6" t="n">
        <f aca="false">IF(1_Data_EDA!D1336="Europe",1,0)</f>
        <v>0</v>
      </c>
      <c r="N1335" s="6" t="n">
        <f aca="false">IF(1_Data_EDA!D1336="LATAM",1,0)</f>
        <v>0</v>
      </c>
      <c r="O1335" s="6" t="n">
        <f aca="false">IF(1_Data_EDA!D1336="Pacific Asia",1,0)</f>
        <v>1</v>
      </c>
      <c r="P1335" s="6" t="n">
        <f aca="false">IF(1_Data_EDA!D1336="USCA",1,0)</f>
        <v>0</v>
      </c>
      <c r="Q1335" s="6" t="n">
        <f aca="false">IF(C1335&gt;MEDIAN(C$5:C$8004),1,0)</f>
        <v>0</v>
      </c>
      <c r="R1335" s="6" t="n">
        <f aca="false">IF(D1335&gt;2,1,0)</f>
        <v>1</v>
      </c>
    </row>
    <row r="1336" customFormat="false" ht="15" hidden="false" customHeight="true" outlineLevel="0" collapsed="false">
      <c r="A1336" s="6" t="n">
        <f aca="false">1_Data_EDA!O1337</f>
        <v>1</v>
      </c>
      <c r="B1336" s="6" t="n">
        <f aca="false">1_Data_EDA!H1337</f>
        <v>1</v>
      </c>
      <c r="C1336" s="7" t="n">
        <f aca="false">1_Data_EDA!I1337</f>
        <v>99.98999786</v>
      </c>
      <c r="D1336" s="6" t="n">
        <f aca="false">1_Data_EDA!J1337</f>
        <v>3</v>
      </c>
      <c r="E1336" s="7" t="n">
        <f aca="false">1_Data_EDA!K1337</f>
        <v>299.9700012</v>
      </c>
      <c r="F1336" s="7" t="n">
        <f aca="false">1_Data_EDA!L1337</f>
        <v>36</v>
      </c>
      <c r="G1336" s="8" t="n">
        <f aca="false">1_Data_EDA!M1337</f>
        <v>0.119999997</v>
      </c>
      <c r="H1336" s="6" t="n">
        <f aca="false">IF(1_Data_EDA!B1337="First Class",1,0)</f>
        <v>1</v>
      </c>
      <c r="I1336" s="6" t="n">
        <f aca="false">IF(1_Data_EDA!B1337="Second Class",1,0)</f>
        <v>0</v>
      </c>
      <c r="J1336" s="6" t="n">
        <f aca="false">IF(1_Data_EDA!B1337="Same Day",1,0)</f>
        <v>0</v>
      </c>
      <c r="K1336" s="6" t="n">
        <f aca="false">IF(1_Data_EDA!C1337="Corporate",1,0)</f>
        <v>0</v>
      </c>
      <c r="L1336" s="6" t="n">
        <f aca="false">IF(1_Data_EDA!C1337="Home Office",1,0)</f>
        <v>0</v>
      </c>
      <c r="M1336" s="6" t="n">
        <f aca="false">IF(1_Data_EDA!D1337="Europe",1,0)</f>
        <v>0</v>
      </c>
      <c r="N1336" s="6" t="n">
        <f aca="false">IF(1_Data_EDA!D1337="LATAM",1,0)</f>
        <v>0</v>
      </c>
      <c r="O1336" s="6" t="n">
        <f aca="false">IF(1_Data_EDA!D1337="Pacific Asia",1,0)</f>
        <v>0</v>
      </c>
      <c r="P1336" s="6" t="n">
        <f aca="false">IF(1_Data_EDA!D1337="USCA",1,0)</f>
        <v>1</v>
      </c>
      <c r="Q1336" s="6" t="n">
        <f aca="false">IF(C1336&gt;MEDIAN(C$5:C$8004),1,0)</f>
        <v>1</v>
      </c>
      <c r="R1336" s="6" t="n">
        <f aca="false">IF(D1336&gt;2,1,0)</f>
        <v>1</v>
      </c>
    </row>
    <row r="1337" customFormat="false" ht="15" hidden="false" customHeight="true" outlineLevel="0" collapsed="false">
      <c r="A1337" s="6" t="n">
        <f aca="false">1_Data_EDA!O1338</f>
        <v>1</v>
      </c>
      <c r="B1337" s="6" t="n">
        <f aca="false">1_Data_EDA!H1338</f>
        <v>4</v>
      </c>
      <c r="C1337" s="7" t="n">
        <f aca="false">1_Data_EDA!I1338</f>
        <v>399.980011</v>
      </c>
      <c r="D1337" s="6" t="n">
        <f aca="false">1_Data_EDA!J1338</f>
        <v>1</v>
      </c>
      <c r="E1337" s="7" t="n">
        <f aca="false">1_Data_EDA!K1338</f>
        <v>399.980011</v>
      </c>
      <c r="F1337" s="7" t="n">
        <f aca="false">1_Data_EDA!L1338</f>
        <v>68</v>
      </c>
      <c r="G1337" s="8" t="n">
        <f aca="false">1_Data_EDA!M1338</f>
        <v>0.170000002</v>
      </c>
      <c r="H1337" s="6" t="n">
        <f aca="false">IF(1_Data_EDA!B1338="First Class",1,0)</f>
        <v>0</v>
      </c>
      <c r="I1337" s="6" t="n">
        <f aca="false">IF(1_Data_EDA!B1338="Second Class",1,0)</f>
        <v>0</v>
      </c>
      <c r="J1337" s="6" t="n">
        <f aca="false">IF(1_Data_EDA!B1338="Same Day",1,0)</f>
        <v>0</v>
      </c>
      <c r="K1337" s="6" t="n">
        <f aca="false">IF(1_Data_EDA!C1338="Corporate",1,0)</f>
        <v>0</v>
      </c>
      <c r="L1337" s="6" t="n">
        <f aca="false">IF(1_Data_EDA!C1338="Home Office",1,0)</f>
        <v>0</v>
      </c>
      <c r="M1337" s="6" t="n">
        <f aca="false">IF(1_Data_EDA!D1338="Europe",1,0)</f>
        <v>0</v>
      </c>
      <c r="N1337" s="6" t="n">
        <f aca="false">IF(1_Data_EDA!D1338="LATAM",1,0)</f>
        <v>1</v>
      </c>
      <c r="O1337" s="6" t="n">
        <f aca="false">IF(1_Data_EDA!D1338="Pacific Asia",1,0)</f>
        <v>0</v>
      </c>
      <c r="P1337" s="6" t="n">
        <f aca="false">IF(1_Data_EDA!D1338="USCA",1,0)</f>
        <v>0</v>
      </c>
      <c r="Q1337" s="6" t="n">
        <f aca="false">IF(C1337&gt;MEDIAN(C$5:C$8004),1,0)</f>
        <v>1</v>
      </c>
      <c r="R1337" s="6" t="n">
        <f aca="false">IF(D1337&gt;2,1,0)</f>
        <v>0</v>
      </c>
    </row>
    <row r="1338" customFormat="false" ht="15" hidden="false" customHeight="true" outlineLevel="0" collapsed="false">
      <c r="A1338" s="6" t="n">
        <f aca="false">1_Data_EDA!O1339</f>
        <v>0</v>
      </c>
      <c r="B1338" s="6" t="n">
        <f aca="false">1_Data_EDA!H1339</f>
        <v>4</v>
      </c>
      <c r="C1338" s="7" t="n">
        <f aca="false">1_Data_EDA!I1339</f>
        <v>199.9900055</v>
      </c>
      <c r="D1338" s="6" t="n">
        <f aca="false">1_Data_EDA!J1339</f>
        <v>1</v>
      </c>
      <c r="E1338" s="7" t="n">
        <f aca="false">1_Data_EDA!K1339</f>
        <v>199.9900055</v>
      </c>
      <c r="F1338" s="7" t="n">
        <f aca="false">1_Data_EDA!L1339</f>
        <v>26</v>
      </c>
      <c r="G1338" s="8" t="n">
        <f aca="false">1_Data_EDA!M1339</f>
        <v>0.129999995</v>
      </c>
      <c r="H1338" s="6" t="n">
        <f aca="false">IF(1_Data_EDA!B1339="First Class",1,0)</f>
        <v>0</v>
      </c>
      <c r="I1338" s="6" t="n">
        <f aca="false">IF(1_Data_EDA!B1339="Second Class",1,0)</f>
        <v>0</v>
      </c>
      <c r="J1338" s="6" t="n">
        <f aca="false">IF(1_Data_EDA!B1339="Same Day",1,0)</f>
        <v>0</v>
      </c>
      <c r="K1338" s="6" t="n">
        <f aca="false">IF(1_Data_EDA!C1339="Corporate",1,0)</f>
        <v>0</v>
      </c>
      <c r="L1338" s="6" t="n">
        <f aca="false">IF(1_Data_EDA!C1339="Home Office",1,0)</f>
        <v>0</v>
      </c>
      <c r="M1338" s="6" t="n">
        <f aca="false">IF(1_Data_EDA!D1339="Europe",1,0)</f>
        <v>0</v>
      </c>
      <c r="N1338" s="6" t="n">
        <f aca="false">IF(1_Data_EDA!D1339="LATAM",1,0)</f>
        <v>1</v>
      </c>
      <c r="O1338" s="6" t="n">
        <f aca="false">IF(1_Data_EDA!D1339="Pacific Asia",1,0)</f>
        <v>0</v>
      </c>
      <c r="P1338" s="6" t="n">
        <f aca="false">IF(1_Data_EDA!D1339="USCA",1,0)</f>
        <v>0</v>
      </c>
      <c r="Q1338" s="6" t="n">
        <f aca="false">IF(C1338&gt;MEDIAN(C$5:C$8004),1,0)</f>
        <v>1</v>
      </c>
      <c r="R1338" s="6" t="n">
        <f aca="false">IF(D1338&gt;2,1,0)</f>
        <v>0</v>
      </c>
    </row>
    <row r="1339" customFormat="false" ht="15" hidden="false" customHeight="true" outlineLevel="0" collapsed="false">
      <c r="A1339" s="6" t="n">
        <f aca="false">1_Data_EDA!O1340</f>
        <v>1</v>
      </c>
      <c r="B1339" s="6" t="n">
        <f aca="false">1_Data_EDA!H1340</f>
        <v>2</v>
      </c>
      <c r="C1339" s="7" t="n">
        <f aca="false">1_Data_EDA!I1340</f>
        <v>29.98999977</v>
      </c>
      <c r="D1339" s="6" t="n">
        <f aca="false">1_Data_EDA!J1340</f>
        <v>4</v>
      </c>
      <c r="E1339" s="7" t="n">
        <f aca="false">1_Data_EDA!K1340</f>
        <v>119.9599991</v>
      </c>
      <c r="F1339" s="7" t="n">
        <f aca="false">1_Data_EDA!L1340</f>
        <v>20.38999939</v>
      </c>
      <c r="G1339" s="8" t="n">
        <f aca="false">1_Data_EDA!M1340</f>
        <v>0.170000002</v>
      </c>
      <c r="H1339" s="6" t="n">
        <f aca="false">IF(1_Data_EDA!B1340="First Class",1,0)</f>
        <v>0</v>
      </c>
      <c r="I1339" s="6" t="n">
        <f aca="false">IF(1_Data_EDA!B1340="Second Class",1,0)</f>
        <v>1</v>
      </c>
      <c r="J1339" s="6" t="n">
        <f aca="false">IF(1_Data_EDA!B1340="Same Day",1,0)</f>
        <v>0</v>
      </c>
      <c r="K1339" s="6" t="n">
        <f aca="false">IF(1_Data_EDA!C1340="Corporate",1,0)</f>
        <v>1</v>
      </c>
      <c r="L1339" s="6" t="n">
        <f aca="false">IF(1_Data_EDA!C1340="Home Office",1,0)</f>
        <v>0</v>
      </c>
      <c r="M1339" s="6" t="n">
        <f aca="false">IF(1_Data_EDA!D1340="Europe",1,0)</f>
        <v>0</v>
      </c>
      <c r="N1339" s="6" t="n">
        <f aca="false">IF(1_Data_EDA!D1340="LATAM",1,0)</f>
        <v>1</v>
      </c>
      <c r="O1339" s="6" t="n">
        <f aca="false">IF(1_Data_EDA!D1340="Pacific Asia",1,0)</f>
        <v>0</v>
      </c>
      <c r="P1339" s="6" t="n">
        <f aca="false">IF(1_Data_EDA!D1340="USCA",1,0)</f>
        <v>0</v>
      </c>
      <c r="Q1339" s="6" t="n">
        <f aca="false">IF(C1339&gt;MEDIAN(C$5:C$8004),1,0)</f>
        <v>0</v>
      </c>
      <c r="R1339" s="6" t="n">
        <f aca="false">IF(D1339&gt;2,1,0)</f>
        <v>1</v>
      </c>
    </row>
    <row r="1340" customFormat="false" ht="15" hidden="false" customHeight="true" outlineLevel="0" collapsed="false">
      <c r="A1340" s="6" t="n">
        <f aca="false">1_Data_EDA!O1341</f>
        <v>1</v>
      </c>
      <c r="B1340" s="6" t="n">
        <f aca="false">1_Data_EDA!H1341</f>
        <v>1</v>
      </c>
      <c r="C1340" s="7" t="n">
        <f aca="false">1_Data_EDA!I1341</f>
        <v>399.980011</v>
      </c>
      <c r="D1340" s="6" t="n">
        <f aca="false">1_Data_EDA!J1341</f>
        <v>1</v>
      </c>
      <c r="E1340" s="7" t="n">
        <f aca="false">1_Data_EDA!K1341</f>
        <v>399.980011</v>
      </c>
      <c r="F1340" s="7" t="n">
        <f aca="false">1_Data_EDA!L1341</f>
        <v>60</v>
      </c>
      <c r="G1340" s="8" t="n">
        <f aca="false">1_Data_EDA!M1341</f>
        <v>0.150000006</v>
      </c>
      <c r="H1340" s="6" t="n">
        <f aca="false">IF(1_Data_EDA!B1341="First Class",1,0)</f>
        <v>1</v>
      </c>
      <c r="I1340" s="6" t="n">
        <f aca="false">IF(1_Data_EDA!B1341="Second Class",1,0)</f>
        <v>0</v>
      </c>
      <c r="J1340" s="6" t="n">
        <f aca="false">IF(1_Data_EDA!B1341="Same Day",1,0)</f>
        <v>0</v>
      </c>
      <c r="K1340" s="6" t="n">
        <f aca="false">IF(1_Data_EDA!C1341="Corporate",1,0)</f>
        <v>0</v>
      </c>
      <c r="L1340" s="6" t="n">
        <f aca="false">IF(1_Data_EDA!C1341="Home Office",1,0)</f>
        <v>0</v>
      </c>
      <c r="M1340" s="6" t="n">
        <f aca="false">IF(1_Data_EDA!D1341="Europe",1,0)</f>
        <v>0</v>
      </c>
      <c r="N1340" s="6" t="n">
        <f aca="false">IF(1_Data_EDA!D1341="LATAM",1,0)</f>
        <v>1</v>
      </c>
      <c r="O1340" s="6" t="n">
        <f aca="false">IF(1_Data_EDA!D1341="Pacific Asia",1,0)</f>
        <v>0</v>
      </c>
      <c r="P1340" s="6" t="n">
        <f aca="false">IF(1_Data_EDA!D1341="USCA",1,0)</f>
        <v>0</v>
      </c>
      <c r="Q1340" s="6" t="n">
        <f aca="false">IF(C1340&gt;MEDIAN(C$5:C$8004),1,0)</f>
        <v>1</v>
      </c>
      <c r="R1340" s="6" t="n">
        <f aca="false">IF(D1340&gt;2,1,0)</f>
        <v>0</v>
      </c>
    </row>
    <row r="1341" customFormat="false" ht="15" hidden="false" customHeight="true" outlineLevel="0" collapsed="false">
      <c r="A1341" s="6" t="n">
        <f aca="false">1_Data_EDA!O1342</f>
        <v>0</v>
      </c>
      <c r="B1341" s="6" t="n">
        <f aca="false">1_Data_EDA!H1342</f>
        <v>0</v>
      </c>
      <c r="C1341" s="7" t="n">
        <f aca="false">1_Data_EDA!I1342</f>
        <v>99.98999786</v>
      </c>
      <c r="D1341" s="6" t="n">
        <f aca="false">1_Data_EDA!J1342</f>
        <v>1</v>
      </c>
      <c r="E1341" s="7" t="n">
        <f aca="false">1_Data_EDA!K1342</f>
        <v>99.98999786</v>
      </c>
      <c r="F1341" s="7" t="n">
        <f aca="false">1_Data_EDA!L1342</f>
        <v>0</v>
      </c>
      <c r="G1341" s="8" t="n">
        <f aca="false">1_Data_EDA!M1342</f>
        <v>0</v>
      </c>
      <c r="H1341" s="6" t="n">
        <f aca="false">IF(1_Data_EDA!B1342="First Class",1,0)</f>
        <v>0</v>
      </c>
      <c r="I1341" s="6" t="n">
        <f aca="false">IF(1_Data_EDA!B1342="Second Class",1,0)</f>
        <v>0</v>
      </c>
      <c r="J1341" s="6" t="n">
        <f aca="false">IF(1_Data_EDA!B1342="Same Day",1,0)</f>
        <v>1</v>
      </c>
      <c r="K1341" s="6" t="n">
        <f aca="false">IF(1_Data_EDA!C1342="Corporate",1,0)</f>
        <v>1</v>
      </c>
      <c r="L1341" s="6" t="n">
        <f aca="false">IF(1_Data_EDA!C1342="Home Office",1,0)</f>
        <v>0</v>
      </c>
      <c r="M1341" s="6" t="n">
        <f aca="false">IF(1_Data_EDA!D1342="Europe",1,0)</f>
        <v>0</v>
      </c>
      <c r="N1341" s="6" t="n">
        <f aca="false">IF(1_Data_EDA!D1342="LATAM",1,0)</f>
        <v>1</v>
      </c>
      <c r="O1341" s="6" t="n">
        <f aca="false">IF(1_Data_EDA!D1342="Pacific Asia",1,0)</f>
        <v>0</v>
      </c>
      <c r="P1341" s="6" t="n">
        <f aca="false">IF(1_Data_EDA!D1342="USCA",1,0)</f>
        <v>0</v>
      </c>
      <c r="Q1341" s="6" t="n">
        <f aca="false">IF(C1341&gt;MEDIAN(C$5:C$8004),1,0)</f>
        <v>1</v>
      </c>
      <c r="R1341" s="6" t="n">
        <f aca="false">IF(D1341&gt;2,1,0)</f>
        <v>0</v>
      </c>
    </row>
    <row r="1342" customFormat="false" ht="15" hidden="false" customHeight="true" outlineLevel="0" collapsed="false">
      <c r="A1342" s="6" t="n">
        <f aca="false">1_Data_EDA!O1343</f>
        <v>1</v>
      </c>
      <c r="B1342" s="6" t="n">
        <f aca="false">1_Data_EDA!H1343</f>
        <v>4</v>
      </c>
      <c r="C1342" s="7" t="n">
        <f aca="false">1_Data_EDA!I1343</f>
        <v>99.98999786</v>
      </c>
      <c r="D1342" s="6" t="n">
        <f aca="false">1_Data_EDA!J1343</f>
        <v>5</v>
      </c>
      <c r="E1342" s="7" t="n">
        <f aca="false">1_Data_EDA!K1343</f>
        <v>499.9500122</v>
      </c>
      <c r="F1342" s="7" t="n">
        <f aca="false">1_Data_EDA!L1343</f>
        <v>74.98999786</v>
      </c>
      <c r="G1342" s="8" t="n">
        <f aca="false">1_Data_EDA!M1343</f>
        <v>0.150000006</v>
      </c>
      <c r="H1342" s="6" t="n">
        <f aca="false">IF(1_Data_EDA!B1343="First Class",1,0)</f>
        <v>0</v>
      </c>
      <c r="I1342" s="6" t="n">
        <f aca="false">IF(1_Data_EDA!B1343="Second Class",1,0)</f>
        <v>0</v>
      </c>
      <c r="J1342" s="6" t="n">
        <f aca="false">IF(1_Data_EDA!B1343="Same Day",1,0)</f>
        <v>0</v>
      </c>
      <c r="K1342" s="6" t="n">
        <f aca="false">IF(1_Data_EDA!C1343="Corporate",1,0)</f>
        <v>1</v>
      </c>
      <c r="L1342" s="6" t="n">
        <f aca="false">IF(1_Data_EDA!C1343="Home Office",1,0)</f>
        <v>0</v>
      </c>
      <c r="M1342" s="6" t="n">
        <f aca="false">IF(1_Data_EDA!D1343="Europe",1,0)</f>
        <v>1</v>
      </c>
      <c r="N1342" s="6" t="n">
        <f aca="false">IF(1_Data_EDA!D1343="LATAM",1,0)</f>
        <v>0</v>
      </c>
      <c r="O1342" s="6" t="n">
        <f aca="false">IF(1_Data_EDA!D1343="Pacific Asia",1,0)</f>
        <v>0</v>
      </c>
      <c r="P1342" s="6" t="n">
        <f aca="false">IF(1_Data_EDA!D1343="USCA",1,0)</f>
        <v>0</v>
      </c>
      <c r="Q1342" s="6" t="n">
        <f aca="false">IF(C1342&gt;MEDIAN(C$5:C$8004),1,0)</f>
        <v>1</v>
      </c>
      <c r="R1342" s="6" t="n">
        <f aca="false">IF(D1342&gt;2,1,0)</f>
        <v>1</v>
      </c>
    </row>
    <row r="1343" customFormat="false" ht="15" hidden="false" customHeight="true" outlineLevel="0" collapsed="false">
      <c r="A1343" s="6" t="n">
        <f aca="false">1_Data_EDA!O1344</f>
        <v>1</v>
      </c>
      <c r="B1343" s="6" t="n">
        <f aca="false">1_Data_EDA!H1344</f>
        <v>2</v>
      </c>
      <c r="C1343" s="7" t="n">
        <f aca="false">1_Data_EDA!I1344</f>
        <v>39.99000168</v>
      </c>
      <c r="D1343" s="6" t="n">
        <f aca="false">1_Data_EDA!J1344</f>
        <v>5</v>
      </c>
      <c r="E1343" s="7" t="n">
        <f aca="false">1_Data_EDA!K1344</f>
        <v>199.9499969</v>
      </c>
      <c r="F1343" s="7" t="n">
        <f aca="false">1_Data_EDA!L1344</f>
        <v>20</v>
      </c>
      <c r="G1343" s="8" t="n">
        <f aca="false">1_Data_EDA!M1344</f>
        <v>0.100000001</v>
      </c>
      <c r="H1343" s="6" t="n">
        <f aca="false">IF(1_Data_EDA!B1344="First Class",1,0)</f>
        <v>0</v>
      </c>
      <c r="I1343" s="6" t="n">
        <f aca="false">IF(1_Data_EDA!B1344="Second Class",1,0)</f>
        <v>1</v>
      </c>
      <c r="J1343" s="6" t="n">
        <f aca="false">IF(1_Data_EDA!B1344="Same Day",1,0)</f>
        <v>0</v>
      </c>
      <c r="K1343" s="6" t="n">
        <f aca="false">IF(1_Data_EDA!C1344="Corporate",1,0)</f>
        <v>0</v>
      </c>
      <c r="L1343" s="6" t="n">
        <f aca="false">IF(1_Data_EDA!C1344="Home Office",1,0)</f>
        <v>1</v>
      </c>
      <c r="M1343" s="6" t="n">
        <f aca="false">IF(1_Data_EDA!D1344="Europe",1,0)</f>
        <v>1</v>
      </c>
      <c r="N1343" s="6" t="n">
        <f aca="false">IF(1_Data_EDA!D1344="LATAM",1,0)</f>
        <v>0</v>
      </c>
      <c r="O1343" s="6" t="n">
        <f aca="false">IF(1_Data_EDA!D1344="Pacific Asia",1,0)</f>
        <v>0</v>
      </c>
      <c r="P1343" s="6" t="n">
        <f aca="false">IF(1_Data_EDA!D1344="USCA",1,0)</f>
        <v>0</v>
      </c>
      <c r="Q1343" s="6" t="n">
        <f aca="false">IF(C1343&gt;MEDIAN(C$5:C$8004),1,0)</f>
        <v>0</v>
      </c>
      <c r="R1343" s="6" t="n">
        <f aca="false">IF(D1343&gt;2,1,0)</f>
        <v>1</v>
      </c>
    </row>
    <row r="1344" customFormat="false" ht="15" hidden="false" customHeight="true" outlineLevel="0" collapsed="false">
      <c r="A1344" s="6" t="n">
        <f aca="false">1_Data_EDA!O1345</f>
        <v>0</v>
      </c>
      <c r="B1344" s="6" t="n">
        <f aca="false">1_Data_EDA!H1345</f>
        <v>4</v>
      </c>
      <c r="C1344" s="7" t="n">
        <f aca="false">1_Data_EDA!I1345</f>
        <v>59.99000168</v>
      </c>
      <c r="D1344" s="6" t="n">
        <f aca="false">1_Data_EDA!J1345</f>
        <v>2</v>
      </c>
      <c r="E1344" s="7" t="n">
        <f aca="false">1_Data_EDA!K1345</f>
        <v>119.9800034</v>
      </c>
      <c r="F1344" s="7" t="n">
        <f aca="false">1_Data_EDA!L1345</f>
        <v>0</v>
      </c>
      <c r="G1344" s="8" t="n">
        <f aca="false">1_Data_EDA!M1345</f>
        <v>0</v>
      </c>
      <c r="H1344" s="6" t="n">
        <f aca="false">IF(1_Data_EDA!B1345="First Class",1,0)</f>
        <v>0</v>
      </c>
      <c r="I1344" s="6" t="n">
        <f aca="false">IF(1_Data_EDA!B1345="Second Class",1,0)</f>
        <v>0</v>
      </c>
      <c r="J1344" s="6" t="n">
        <f aca="false">IF(1_Data_EDA!B1345="Same Day",1,0)</f>
        <v>0</v>
      </c>
      <c r="K1344" s="6" t="n">
        <f aca="false">IF(1_Data_EDA!C1345="Corporate",1,0)</f>
        <v>1</v>
      </c>
      <c r="L1344" s="6" t="n">
        <f aca="false">IF(1_Data_EDA!C1345="Home Office",1,0)</f>
        <v>0</v>
      </c>
      <c r="M1344" s="6" t="n">
        <f aca="false">IF(1_Data_EDA!D1345="Europe",1,0)</f>
        <v>0</v>
      </c>
      <c r="N1344" s="6" t="n">
        <f aca="false">IF(1_Data_EDA!D1345="LATAM",1,0)</f>
        <v>0</v>
      </c>
      <c r="O1344" s="6" t="n">
        <f aca="false">IF(1_Data_EDA!D1345="Pacific Asia",1,0)</f>
        <v>1</v>
      </c>
      <c r="P1344" s="6" t="n">
        <f aca="false">IF(1_Data_EDA!D1345="USCA",1,0)</f>
        <v>0</v>
      </c>
      <c r="Q1344" s="6" t="n">
        <f aca="false">IF(C1344&gt;MEDIAN(C$5:C$8004),1,0)</f>
        <v>0</v>
      </c>
      <c r="R1344" s="6" t="n">
        <f aca="false">IF(D1344&gt;2,1,0)</f>
        <v>0</v>
      </c>
    </row>
    <row r="1345" customFormat="false" ht="15" hidden="false" customHeight="true" outlineLevel="0" collapsed="false">
      <c r="A1345" s="6" t="n">
        <f aca="false">1_Data_EDA!O1346</f>
        <v>0</v>
      </c>
      <c r="B1345" s="6" t="n">
        <f aca="false">1_Data_EDA!H1346</f>
        <v>4</v>
      </c>
      <c r="C1345" s="7" t="n">
        <f aca="false">1_Data_EDA!I1346</f>
        <v>59.99000168</v>
      </c>
      <c r="D1345" s="6" t="n">
        <f aca="false">1_Data_EDA!J1346</f>
        <v>4</v>
      </c>
      <c r="E1345" s="7" t="n">
        <f aca="false">1_Data_EDA!K1346</f>
        <v>239.9600067</v>
      </c>
      <c r="F1345" s="7" t="n">
        <f aca="false">1_Data_EDA!L1346</f>
        <v>31.19000053</v>
      </c>
      <c r="G1345" s="8" t="n">
        <f aca="false">1_Data_EDA!M1346</f>
        <v>0.129999995</v>
      </c>
      <c r="H1345" s="6" t="n">
        <f aca="false">IF(1_Data_EDA!B1346="First Class",1,0)</f>
        <v>0</v>
      </c>
      <c r="I1345" s="6" t="n">
        <f aca="false">IF(1_Data_EDA!B1346="Second Class",1,0)</f>
        <v>0</v>
      </c>
      <c r="J1345" s="6" t="n">
        <f aca="false">IF(1_Data_EDA!B1346="Same Day",1,0)</f>
        <v>0</v>
      </c>
      <c r="K1345" s="6" t="n">
        <f aca="false">IF(1_Data_EDA!C1346="Corporate",1,0)</f>
        <v>1</v>
      </c>
      <c r="L1345" s="6" t="n">
        <f aca="false">IF(1_Data_EDA!C1346="Home Office",1,0)</f>
        <v>0</v>
      </c>
      <c r="M1345" s="6" t="n">
        <f aca="false">IF(1_Data_EDA!D1346="Europe",1,0)</f>
        <v>0</v>
      </c>
      <c r="N1345" s="6" t="n">
        <f aca="false">IF(1_Data_EDA!D1346="LATAM",1,0)</f>
        <v>0</v>
      </c>
      <c r="O1345" s="6" t="n">
        <f aca="false">IF(1_Data_EDA!D1346="Pacific Asia",1,0)</f>
        <v>0</v>
      </c>
      <c r="P1345" s="6" t="n">
        <f aca="false">IF(1_Data_EDA!D1346="USCA",1,0)</f>
        <v>1</v>
      </c>
      <c r="Q1345" s="6" t="n">
        <f aca="false">IF(C1345&gt;MEDIAN(C$5:C$8004),1,0)</f>
        <v>0</v>
      </c>
      <c r="R1345" s="6" t="n">
        <f aca="false">IF(D1345&gt;2,1,0)</f>
        <v>1</v>
      </c>
    </row>
    <row r="1346" customFormat="false" ht="15" hidden="false" customHeight="true" outlineLevel="0" collapsed="false">
      <c r="A1346" s="6" t="n">
        <f aca="false">1_Data_EDA!O1347</f>
        <v>0</v>
      </c>
      <c r="B1346" s="6" t="n">
        <f aca="false">1_Data_EDA!H1347</f>
        <v>0</v>
      </c>
      <c r="C1346" s="7" t="n">
        <f aca="false">1_Data_EDA!I1347</f>
        <v>129.9900055</v>
      </c>
      <c r="D1346" s="6" t="n">
        <f aca="false">1_Data_EDA!J1347</f>
        <v>1</v>
      </c>
      <c r="E1346" s="7" t="n">
        <f aca="false">1_Data_EDA!K1347</f>
        <v>129.9900055</v>
      </c>
      <c r="F1346" s="7" t="n">
        <f aca="false">1_Data_EDA!L1347</f>
        <v>7.150000095</v>
      </c>
      <c r="G1346" s="8" t="n">
        <f aca="false">1_Data_EDA!M1347</f>
        <v>0.059999999</v>
      </c>
      <c r="H1346" s="6" t="n">
        <f aca="false">IF(1_Data_EDA!B1347="First Class",1,0)</f>
        <v>0</v>
      </c>
      <c r="I1346" s="6" t="n">
        <f aca="false">IF(1_Data_EDA!B1347="Second Class",1,0)</f>
        <v>0</v>
      </c>
      <c r="J1346" s="6" t="n">
        <f aca="false">IF(1_Data_EDA!B1347="Same Day",1,0)</f>
        <v>1</v>
      </c>
      <c r="K1346" s="6" t="n">
        <f aca="false">IF(1_Data_EDA!C1347="Corporate",1,0)</f>
        <v>0</v>
      </c>
      <c r="L1346" s="6" t="n">
        <f aca="false">IF(1_Data_EDA!C1347="Home Office",1,0)</f>
        <v>0</v>
      </c>
      <c r="M1346" s="6" t="n">
        <f aca="false">IF(1_Data_EDA!D1347="Europe",1,0)</f>
        <v>0</v>
      </c>
      <c r="N1346" s="6" t="n">
        <f aca="false">IF(1_Data_EDA!D1347="LATAM",1,0)</f>
        <v>0</v>
      </c>
      <c r="O1346" s="6" t="n">
        <f aca="false">IF(1_Data_EDA!D1347="Pacific Asia",1,0)</f>
        <v>1</v>
      </c>
      <c r="P1346" s="6" t="n">
        <f aca="false">IF(1_Data_EDA!D1347="USCA",1,0)</f>
        <v>0</v>
      </c>
      <c r="Q1346" s="6" t="n">
        <f aca="false">IF(C1346&gt;MEDIAN(C$5:C$8004),1,0)</f>
        <v>1</v>
      </c>
      <c r="R1346" s="6" t="n">
        <f aca="false">IF(D1346&gt;2,1,0)</f>
        <v>0</v>
      </c>
    </row>
    <row r="1347" customFormat="false" ht="15" hidden="false" customHeight="true" outlineLevel="0" collapsed="false">
      <c r="A1347" s="6" t="n">
        <f aca="false">1_Data_EDA!O1348</f>
        <v>0</v>
      </c>
      <c r="B1347" s="6" t="n">
        <f aca="false">1_Data_EDA!H1348</f>
        <v>4</v>
      </c>
      <c r="C1347" s="7" t="n">
        <f aca="false">1_Data_EDA!I1348</f>
        <v>49.97999954</v>
      </c>
      <c r="D1347" s="6" t="n">
        <f aca="false">1_Data_EDA!J1348</f>
        <v>4</v>
      </c>
      <c r="E1347" s="7" t="n">
        <f aca="false">1_Data_EDA!K1348</f>
        <v>199.9199982</v>
      </c>
      <c r="F1347" s="7" t="n">
        <f aca="false">1_Data_EDA!L1348</f>
        <v>29.98999977</v>
      </c>
      <c r="G1347" s="8" t="n">
        <f aca="false">1_Data_EDA!M1348</f>
        <v>0.150000006</v>
      </c>
      <c r="H1347" s="6" t="n">
        <f aca="false">IF(1_Data_EDA!B1348="First Class",1,0)</f>
        <v>0</v>
      </c>
      <c r="I1347" s="6" t="n">
        <f aca="false">IF(1_Data_EDA!B1348="Second Class",1,0)</f>
        <v>0</v>
      </c>
      <c r="J1347" s="6" t="n">
        <f aca="false">IF(1_Data_EDA!B1348="Same Day",1,0)</f>
        <v>0</v>
      </c>
      <c r="K1347" s="6" t="n">
        <f aca="false">IF(1_Data_EDA!C1348="Corporate",1,0)</f>
        <v>1</v>
      </c>
      <c r="L1347" s="6" t="n">
        <f aca="false">IF(1_Data_EDA!C1348="Home Office",1,0)</f>
        <v>0</v>
      </c>
      <c r="M1347" s="6" t="n">
        <f aca="false">IF(1_Data_EDA!D1348="Europe",1,0)</f>
        <v>0</v>
      </c>
      <c r="N1347" s="6" t="n">
        <f aca="false">IF(1_Data_EDA!D1348="LATAM",1,0)</f>
        <v>1</v>
      </c>
      <c r="O1347" s="6" t="n">
        <f aca="false">IF(1_Data_EDA!D1348="Pacific Asia",1,0)</f>
        <v>0</v>
      </c>
      <c r="P1347" s="6" t="n">
        <f aca="false">IF(1_Data_EDA!D1348="USCA",1,0)</f>
        <v>0</v>
      </c>
      <c r="Q1347" s="6" t="n">
        <f aca="false">IF(C1347&gt;MEDIAN(C$5:C$8004),1,0)</f>
        <v>0</v>
      </c>
      <c r="R1347" s="6" t="n">
        <f aca="false">IF(D1347&gt;2,1,0)</f>
        <v>1</v>
      </c>
    </row>
    <row r="1348" customFormat="false" ht="15" hidden="false" customHeight="true" outlineLevel="0" collapsed="false">
      <c r="A1348" s="6" t="n">
        <f aca="false">1_Data_EDA!O1349</f>
        <v>1</v>
      </c>
      <c r="B1348" s="6" t="n">
        <f aca="false">1_Data_EDA!H1349</f>
        <v>1</v>
      </c>
      <c r="C1348" s="7" t="n">
        <f aca="false">1_Data_EDA!I1349</f>
        <v>59.99000168</v>
      </c>
      <c r="D1348" s="6" t="n">
        <f aca="false">1_Data_EDA!J1349</f>
        <v>5</v>
      </c>
      <c r="E1348" s="7" t="n">
        <f aca="false">1_Data_EDA!K1349</f>
        <v>299.9500122</v>
      </c>
      <c r="F1348" s="7" t="n">
        <f aca="false">1_Data_EDA!L1349</f>
        <v>35.99000168</v>
      </c>
      <c r="G1348" s="8" t="n">
        <f aca="false">1_Data_EDA!M1349</f>
        <v>0.119999997</v>
      </c>
      <c r="H1348" s="6" t="n">
        <f aca="false">IF(1_Data_EDA!B1349="First Class",1,0)</f>
        <v>1</v>
      </c>
      <c r="I1348" s="6" t="n">
        <f aca="false">IF(1_Data_EDA!B1349="Second Class",1,0)</f>
        <v>0</v>
      </c>
      <c r="J1348" s="6" t="n">
        <f aca="false">IF(1_Data_EDA!B1349="Same Day",1,0)</f>
        <v>0</v>
      </c>
      <c r="K1348" s="6" t="n">
        <f aca="false">IF(1_Data_EDA!C1349="Corporate",1,0)</f>
        <v>1</v>
      </c>
      <c r="L1348" s="6" t="n">
        <f aca="false">IF(1_Data_EDA!C1349="Home Office",1,0)</f>
        <v>0</v>
      </c>
      <c r="M1348" s="6" t="n">
        <f aca="false">IF(1_Data_EDA!D1349="Europe",1,0)</f>
        <v>1</v>
      </c>
      <c r="N1348" s="6" t="n">
        <f aca="false">IF(1_Data_EDA!D1349="LATAM",1,0)</f>
        <v>0</v>
      </c>
      <c r="O1348" s="6" t="n">
        <f aca="false">IF(1_Data_EDA!D1349="Pacific Asia",1,0)</f>
        <v>0</v>
      </c>
      <c r="P1348" s="6" t="n">
        <f aca="false">IF(1_Data_EDA!D1349="USCA",1,0)</f>
        <v>0</v>
      </c>
      <c r="Q1348" s="6" t="n">
        <f aca="false">IF(C1348&gt;MEDIAN(C$5:C$8004),1,0)</f>
        <v>0</v>
      </c>
      <c r="R1348" s="6" t="n">
        <f aca="false">IF(D1348&gt;2,1,0)</f>
        <v>1</v>
      </c>
    </row>
    <row r="1349" customFormat="false" ht="15" hidden="false" customHeight="true" outlineLevel="0" collapsed="false">
      <c r="A1349" s="6" t="n">
        <f aca="false">1_Data_EDA!O1350</f>
        <v>0</v>
      </c>
      <c r="B1349" s="6" t="n">
        <f aca="false">1_Data_EDA!H1350</f>
        <v>4</v>
      </c>
      <c r="C1349" s="7" t="n">
        <f aca="false">1_Data_EDA!I1350</f>
        <v>59.99000168</v>
      </c>
      <c r="D1349" s="6" t="n">
        <f aca="false">1_Data_EDA!J1350</f>
        <v>4</v>
      </c>
      <c r="E1349" s="7" t="n">
        <f aca="false">1_Data_EDA!K1350</f>
        <v>239.9600067</v>
      </c>
      <c r="F1349" s="7" t="n">
        <f aca="false">1_Data_EDA!L1350</f>
        <v>40.79000092</v>
      </c>
      <c r="G1349" s="8" t="n">
        <f aca="false">1_Data_EDA!M1350</f>
        <v>0.170000002</v>
      </c>
      <c r="H1349" s="6" t="n">
        <f aca="false">IF(1_Data_EDA!B1350="First Class",1,0)</f>
        <v>0</v>
      </c>
      <c r="I1349" s="6" t="n">
        <f aca="false">IF(1_Data_EDA!B1350="Second Class",1,0)</f>
        <v>0</v>
      </c>
      <c r="J1349" s="6" t="n">
        <f aca="false">IF(1_Data_EDA!B1350="Same Day",1,0)</f>
        <v>0</v>
      </c>
      <c r="K1349" s="6" t="n">
        <f aca="false">IF(1_Data_EDA!C1350="Corporate",1,0)</f>
        <v>0</v>
      </c>
      <c r="L1349" s="6" t="n">
        <f aca="false">IF(1_Data_EDA!C1350="Home Office",1,0)</f>
        <v>0</v>
      </c>
      <c r="M1349" s="6" t="n">
        <f aca="false">IF(1_Data_EDA!D1350="Europe",1,0)</f>
        <v>0</v>
      </c>
      <c r="N1349" s="6" t="n">
        <f aca="false">IF(1_Data_EDA!D1350="LATAM",1,0)</f>
        <v>0</v>
      </c>
      <c r="O1349" s="6" t="n">
        <f aca="false">IF(1_Data_EDA!D1350="Pacific Asia",1,0)</f>
        <v>0</v>
      </c>
      <c r="P1349" s="6" t="n">
        <f aca="false">IF(1_Data_EDA!D1350="USCA",1,0)</f>
        <v>1</v>
      </c>
      <c r="Q1349" s="6" t="n">
        <f aca="false">IF(C1349&gt;MEDIAN(C$5:C$8004),1,0)</f>
        <v>0</v>
      </c>
      <c r="R1349" s="6" t="n">
        <f aca="false">IF(D1349&gt;2,1,0)</f>
        <v>1</v>
      </c>
    </row>
    <row r="1350" customFormat="false" ht="15" hidden="false" customHeight="true" outlineLevel="0" collapsed="false">
      <c r="A1350" s="6" t="n">
        <f aca="false">1_Data_EDA!O1351</f>
        <v>1</v>
      </c>
      <c r="B1350" s="6" t="n">
        <f aca="false">1_Data_EDA!H1351</f>
        <v>1</v>
      </c>
      <c r="C1350" s="7" t="n">
        <f aca="false">1_Data_EDA!I1351</f>
        <v>14.98999977</v>
      </c>
      <c r="D1350" s="6" t="n">
        <f aca="false">1_Data_EDA!J1351</f>
        <v>4</v>
      </c>
      <c r="E1350" s="7" t="n">
        <f aca="false">1_Data_EDA!K1351</f>
        <v>59.95999908</v>
      </c>
      <c r="F1350" s="7" t="n">
        <f aca="false">1_Data_EDA!L1351</f>
        <v>11.98999977</v>
      </c>
      <c r="G1350" s="8" t="n">
        <f aca="false">1_Data_EDA!M1351</f>
        <v>0.200000003</v>
      </c>
      <c r="H1350" s="6" t="n">
        <f aca="false">IF(1_Data_EDA!B1351="First Class",1,0)</f>
        <v>1</v>
      </c>
      <c r="I1350" s="6" t="n">
        <f aca="false">IF(1_Data_EDA!B1351="Second Class",1,0)</f>
        <v>0</v>
      </c>
      <c r="J1350" s="6" t="n">
        <f aca="false">IF(1_Data_EDA!B1351="Same Day",1,0)</f>
        <v>0</v>
      </c>
      <c r="K1350" s="6" t="n">
        <f aca="false">IF(1_Data_EDA!C1351="Corporate",1,0)</f>
        <v>0</v>
      </c>
      <c r="L1350" s="6" t="n">
        <f aca="false">IF(1_Data_EDA!C1351="Home Office",1,0)</f>
        <v>0</v>
      </c>
      <c r="M1350" s="6" t="n">
        <f aca="false">IF(1_Data_EDA!D1351="Europe",1,0)</f>
        <v>0</v>
      </c>
      <c r="N1350" s="6" t="n">
        <f aca="false">IF(1_Data_EDA!D1351="LATAM",1,0)</f>
        <v>0</v>
      </c>
      <c r="O1350" s="6" t="n">
        <f aca="false">IF(1_Data_EDA!D1351="Pacific Asia",1,0)</f>
        <v>1</v>
      </c>
      <c r="P1350" s="6" t="n">
        <f aca="false">IF(1_Data_EDA!D1351="USCA",1,0)</f>
        <v>0</v>
      </c>
      <c r="Q1350" s="6" t="n">
        <f aca="false">IF(C1350&gt;MEDIAN(C$5:C$8004),1,0)</f>
        <v>0</v>
      </c>
      <c r="R1350" s="6" t="n">
        <f aca="false">IF(D1350&gt;2,1,0)</f>
        <v>1</v>
      </c>
    </row>
    <row r="1351" customFormat="false" ht="15" hidden="false" customHeight="true" outlineLevel="0" collapsed="false">
      <c r="A1351" s="6" t="n">
        <f aca="false">1_Data_EDA!O1352</f>
        <v>1</v>
      </c>
      <c r="B1351" s="6" t="n">
        <f aca="false">1_Data_EDA!H1352</f>
        <v>1</v>
      </c>
      <c r="C1351" s="7" t="n">
        <f aca="false">1_Data_EDA!I1352</f>
        <v>31.98999977</v>
      </c>
      <c r="D1351" s="6" t="n">
        <f aca="false">1_Data_EDA!J1352</f>
        <v>5</v>
      </c>
      <c r="E1351" s="7" t="n">
        <f aca="false">1_Data_EDA!K1352</f>
        <v>159.9499969</v>
      </c>
      <c r="F1351" s="7" t="n">
        <f aca="false">1_Data_EDA!L1352</f>
        <v>31.98999977</v>
      </c>
      <c r="G1351" s="8" t="n">
        <f aca="false">1_Data_EDA!M1352</f>
        <v>0.200000003</v>
      </c>
      <c r="H1351" s="6" t="n">
        <f aca="false">IF(1_Data_EDA!B1352="First Class",1,0)</f>
        <v>1</v>
      </c>
      <c r="I1351" s="6" t="n">
        <f aca="false">IF(1_Data_EDA!B1352="Second Class",1,0)</f>
        <v>0</v>
      </c>
      <c r="J1351" s="6" t="n">
        <f aca="false">IF(1_Data_EDA!B1352="Same Day",1,0)</f>
        <v>0</v>
      </c>
      <c r="K1351" s="6" t="n">
        <f aca="false">IF(1_Data_EDA!C1352="Corporate",1,0)</f>
        <v>1</v>
      </c>
      <c r="L1351" s="6" t="n">
        <f aca="false">IF(1_Data_EDA!C1352="Home Office",1,0)</f>
        <v>0</v>
      </c>
      <c r="M1351" s="6" t="n">
        <f aca="false">IF(1_Data_EDA!D1352="Europe",1,0)</f>
        <v>1</v>
      </c>
      <c r="N1351" s="6" t="n">
        <f aca="false">IF(1_Data_EDA!D1352="LATAM",1,0)</f>
        <v>0</v>
      </c>
      <c r="O1351" s="6" t="n">
        <f aca="false">IF(1_Data_EDA!D1352="Pacific Asia",1,0)</f>
        <v>0</v>
      </c>
      <c r="P1351" s="6" t="n">
        <f aca="false">IF(1_Data_EDA!D1352="USCA",1,0)</f>
        <v>0</v>
      </c>
      <c r="Q1351" s="6" t="n">
        <f aca="false">IF(C1351&gt;MEDIAN(C$5:C$8004),1,0)</f>
        <v>0</v>
      </c>
      <c r="R1351" s="6" t="n">
        <f aca="false">IF(D1351&gt;2,1,0)</f>
        <v>1</v>
      </c>
    </row>
    <row r="1352" customFormat="false" ht="15" hidden="false" customHeight="true" outlineLevel="0" collapsed="false">
      <c r="A1352" s="6" t="n">
        <f aca="false">1_Data_EDA!O1353</f>
        <v>1</v>
      </c>
      <c r="B1352" s="6" t="n">
        <f aca="false">1_Data_EDA!H1353</f>
        <v>2</v>
      </c>
      <c r="C1352" s="7" t="n">
        <f aca="false">1_Data_EDA!I1353</f>
        <v>49.97999954</v>
      </c>
      <c r="D1352" s="6" t="n">
        <f aca="false">1_Data_EDA!J1353</f>
        <v>5</v>
      </c>
      <c r="E1352" s="7" t="n">
        <f aca="false">1_Data_EDA!K1353</f>
        <v>249.8999939</v>
      </c>
      <c r="F1352" s="7" t="n">
        <f aca="false">1_Data_EDA!L1353</f>
        <v>10</v>
      </c>
      <c r="G1352" s="8" t="n">
        <f aca="false">1_Data_EDA!M1353</f>
        <v>0.039999999</v>
      </c>
      <c r="H1352" s="6" t="n">
        <f aca="false">IF(1_Data_EDA!B1353="First Class",1,0)</f>
        <v>0</v>
      </c>
      <c r="I1352" s="6" t="n">
        <f aca="false">IF(1_Data_EDA!B1353="Second Class",1,0)</f>
        <v>1</v>
      </c>
      <c r="J1352" s="6" t="n">
        <f aca="false">IF(1_Data_EDA!B1353="Same Day",1,0)</f>
        <v>0</v>
      </c>
      <c r="K1352" s="6" t="n">
        <f aca="false">IF(1_Data_EDA!C1353="Corporate",1,0)</f>
        <v>1</v>
      </c>
      <c r="L1352" s="6" t="n">
        <f aca="false">IF(1_Data_EDA!C1353="Home Office",1,0)</f>
        <v>0</v>
      </c>
      <c r="M1352" s="6" t="n">
        <f aca="false">IF(1_Data_EDA!D1353="Europe",1,0)</f>
        <v>0</v>
      </c>
      <c r="N1352" s="6" t="n">
        <f aca="false">IF(1_Data_EDA!D1353="LATAM",1,0)</f>
        <v>1</v>
      </c>
      <c r="O1352" s="6" t="n">
        <f aca="false">IF(1_Data_EDA!D1353="Pacific Asia",1,0)</f>
        <v>0</v>
      </c>
      <c r="P1352" s="6" t="n">
        <f aca="false">IF(1_Data_EDA!D1353="USCA",1,0)</f>
        <v>0</v>
      </c>
      <c r="Q1352" s="6" t="n">
        <f aca="false">IF(C1352&gt;MEDIAN(C$5:C$8004),1,0)</f>
        <v>0</v>
      </c>
      <c r="R1352" s="6" t="n">
        <f aca="false">IF(D1352&gt;2,1,0)</f>
        <v>1</v>
      </c>
    </row>
    <row r="1353" customFormat="false" ht="15" hidden="false" customHeight="true" outlineLevel="0" collapsed="false">
      <c r="A1353" s="6" t="n">
        <f aca="false">1_Data_EDA!O1354</f>
        <v>0</v>
      </c>
      <c r="B1353" s="6" t="n">
        <f aca="false">1_Data_EDA!H1354</f>
        <v>4</v>
      </c>
      <c r="C1353" s="7" t="n">
        <f aca="false">1_Data_EDA!I1354</f>
        <v>129.9900055</v>
      </c>
      <c r="D1353" s="6" t="n">
        <f aca="false">1_Data_EDA!J1354</f>
        <v>1</v>
      </c>
      <c r="E1353" s="7" t="n">
        <f aca="false">1_Data_EDA!K1354</f>
        <v>129.9900055</v>
      </c>
      <c r="F1353" s="7" t="n">
        <f aca="false">1_Data_EDA!L1354</f>
        <v>16.89999962</v>
      </c>
      <c r="G1353" s="8" t="n">
        <f aca="false">1_Data_EDA!M1354</f>
        <v>0.129999995</v>
      </c>
      <c r="H1353" s="6" t="n">
        <f aca="false">IF(1_Data_EDA!B1354="First Class",1,0)</f>
        <v>0</v>
      </c>
      <c r="I1353" s="6" t="n">
        <f aca="false">IF(1_Data_EDA!B1354="Second Class",1,0)</f>
        <v>0</v>
      </c>
      <c r="J1353" s="6" t="n">
        <f aca="false">IF(1_Data_EDA!B1354="Same Day",1,0)</f>
        <v>0</v>
      </c>
      <c r="K1353" s="6" t="n">
        <f aca="false">IF(1_Data_EDA!C1354="Corporate",1,0)</f>
        <v>0</v>
      </c>
      <c r="L1353" s="6" t="n">
        <f aca="false">IF(1_Data_EDA!C1354="Home Office",1,0)</f>
        <v>1</v>
      </c>
      <c r="M1353" s="6" t="n">
        <f aca="false">IF(1_Data_EDA!D1354="Europe",1,0)</f>
        <v>1</v>
      </c>
      <c r="N1353" s="6" t="n">
        <f aca="false">IF(1_Data_EDA!D1354="LATAM",1,0)</f>
        <v>0</v>
      </c>
      <c r="O1353" s="6" t="n">
        <f aca="false">IF(1_Data_EDA!D1354="Pacific Asia",1,0)</f>
        <v>0</v>
      </c>
      <c r="P1353" s="6" t="n">
        <f aca="false">IF(1_Data_EDA!D1354="USCA",1,0)</f>
        <v>0</v>
      </c>
      <c r="Q1353" s="6" t="n">
        <f aca="false">IF(C1353&gt;MEDIAN(C$5:C$8004),1,0)</f>
        <v>1</v>
      </c>
      <c r="R1353" s="6" t="n">
        <f aca="false">IF(D1353&gt;2,1,0)</f>
        <v>0</v>
      </c>
    </row>
    <row r="1354" customFormat="false" ht="15" hidden="false" customHeight="true" outlineLevel="0" collapsed="false">
      <c r="A1354" s="6" t="n">
        <f aca="false">1_Data_EDA!O1355</f>
        <v>0</v>
      </c>
      <c r="B1354" s="6" t="n">
        <f aca="false">1_Data_EDA!H1355</f>
        <v>4</v>
      </c>
      <c r="C1354" s="7" t="n">
        <f aca="false">1_Data_EDA!I1355</f>
        <v>129.9900055</v>
      </c>
      <c r="D1354" s="6" t="n">
        <f aca="false">1_Data_EDA!J1355</f>
        <v>1</v>
      </c>
      <c r="E1354" s="7" t="n">
        <f aca="false">1_Data_EDA!K1355</f>
        <v>129.9900055</v>
      </c>
      <c r="F1354" s="7" t="n">
        <f aca="false">1_Data_EDA!L1355</f>
        <v>13</v>
      </c>
      <c r="G1354" s="8" t="n">
        <f aca="false">1_Data_EDA!M1355</f>
        <v>0.100000001</v>
      </c>
      <c r="H1354" s="6" t="n">
        <f aca="false">IF(1_Data_EDA!B1355="First Class",1,0)</f>
        <v>0</v>
      </c>
      <c r="I1354" s="6" t="n">
        <f aca="false">IF(1_Data_EDA!B1355="Second Class",1,0)</f>
        <v>0</v>
      </c>
      <c r="J1354" s="6" t="n">
        <f aca="false">IF(1_Data_EDA!B1355="Same Day",1,0)</f>
        <v>0</v>
      </c>
      <c r="K1354" s="6" t="n">
        <f aca="false">IF(1_Data_EDA!C1355="Corporate",1,0)</f>
        <v>0</v>
      </c>
      <c r="L1354" s="6" t="n">
        <f aca="false">IF(1_Data_EDA!C1355="Home Office",1,0)</f>
        <v>0</v>
      </c>
      <c r="M1354" s="6" t="n">
        <f aca="false">IF(1_Data_EDA!D1355="Europe",1,0)</f>
        <v>0</v>
      </c>
      <c r="N1354" s="6" t="n">
        <f aca="false">IF(1_Data_EDA!D1355="LATAM",1,0)</f>
        <v>1</v>
      </c>
      <c r="O1354" s="6" t="n">
        <f aca="false">IF(1_Data_EDA!D1355="Pacific Asia",1,0)</f>
        <v>0</v>
      </c>
      <c r="P1354" s="6" t="n">
        <f aca="false">IF(1_Data_EDA!D1355="USCA",1,0)</f>
        <v>0</v>
      </c>
      <c r="Q1354" s="6" t="n">
        <f aca="false">IF(C1354&gt;MEDIAN(C$5:C$8004),1,0)</f>
        <v>1</v>
      </c>
      <c r="R1354" s="6" t="n">
        <f aca="false">IF(D1354&gt;2,1,0)</f>
        <v>0</v>
      </c>
    </row>
    <row r="1355" customFormat="false" ht="15" hidden="false" customHeight="true" outlineLevel="0" collapsed="false">
      <c r="A1355" s="6" t="n">
        <f aca="false">1_Data_EDA!O1356</f>
        <v>0</v>
      </c>
      <c r="B1355" s="6" t="n">
        <f aca="false">1_Data_EDA!H1356</f>
        <v>4</v>
      </c>
      <c r="C1355" s="7" t="n">
        <f aca="false">1_Data_EDA!I1356</f>
        <v>129.9900055</v>
      </c>
      <c r="D1355" s="6" t="n">
        <f aca="false">1_Data_EDA!J1356</f>
        <v>1</v>
      </c>
      <c r="E1355" s="7" t="n">
        <f aca="false">1_Data_EDA!K1356</f>
        <v>129.9900055</v>
      </c>
      <c r="F1355" s="7" t="n">
        <f aca="false">1_Data_EDA!L1356</f>
        <v>15.60000038</v>
      </c>
      <c r="G1355" s="8" t="n">
        <f aca="false">1_Data_EDA!M1356</f>
        <v>0.119999997</v>
      </c>
      <c r="H1355" s="6" t="n">
        <f aca="false">IF(1_Data_EDA!B1356="First Class",1,0)</f>
        <v>0</v>
      </c>
      <c r="I1355" s="6" t="n">
        <f aca="false">IF(1_Data_EDA!B1356="Second Class",1,0)</f>
        <v>0</v>
      </c>
      <c r="J1355" s="6" t="n">
        <f aca="false">IF(1_Data_EDA!B1356="Same Day",1,0)</f>
        <v>0</v>
      </c>
      <c r="K1355" s="6" t="n">
        <f aca="false">IF(1_Data_EDA!C1356="Corporate",1,0)</f>
        <v>0</v>
      </c>
      <c r="L1355" s="6" t="n">
        <f aca="false">IF(1_Data_EDA!C1356="Home Office",1,0)</f>
        <v>0</v>
      </c>
      <c r="M1355" s="6" t="n">
        <f aca="false">IF(1_Data_EDA!D1356="Europe",1,0)</f>
        <v>0</v>
      </c>
      <c r="N1355" s="6" t="n">
        <f aca="false">IF(1_Data_EDA!D1356="LATAM",1,0)</f>
        <v>0</v>
      </c>
      <c r="O1355" s="6" t="n">
        <f aca="false">IF(1_Data_EDA!D1356="Pacific Asia",1,0)</f>
        <v>0</v>
      </c>
      <c r="P1355" s="6" t="n">
        <f aca="false">IF(1_Data_EDA!D1356="USCA",1,0)</f>
        <v>0</v>
      </c>
      <c r="Q1355" s="6" t="n">
        <f aca="false">IF(C1355&gt;MEDIAN(C$5:C$8004),1,0)</f>
        <v>1</v>
      </c>
      <c r="R1355" s="6" t="n">
        <f aca="false">IF(D1355&gt;2,1,0)</f>
        <v>0</v>
      </c>
    </row>
    <row r="1356" customFormat="false" ht="15" hidden="false" customHeight="true" outlineLevel="0" collapsed="false">
      <c r="A1356" s="6" t="n">
        <f aca="false">1_Data_EDA!O1357</f>
        <v>1</v>
      </c>
      <c r="B1356" s="6" t="n">
        <f aca="false">1_Data_EDA!H1357</f>
        <v>1</v>
      </c>
      <c r="C1356" s="7" t="n">
        <f aca="false">1_Data_EDA!I1357</f>
        <v>50</v>
      </c>
      <c r="D1356" s="6" t="n">
        <f aca="false">1_Data_EDA!J1357</f>
        <v>1</v>
      </c>
      <c r="E1356" s="7" t="n">
        <f aca="false">1_Data_EDA!K1357</f>
        <v>50</v>
      </c>
      <c r="F1356" s="7" t="n">
        <f aca="false">1_Data_EDA!L1357</f>
        <v>2.5</v>
      </c>
      <c r="G1356" s="8" t="n">
        <f aca="false">1_Data_EDA!M1357</f>
        <v>0.050000001</v>
      </c>
      <c r="H1356" s="6" t="n">
        <f aca="false">IF(1_Data_EDA!B1357="First Class",1,0)</f>
        <v>1</v>
      </c>
      <c r="I1356" s="6" t="n">
        <f aca="false">IF(1_Data_EDA!B1357="Second Class",1,0)</f>
        <v>0</v>
      </c>
      <c r="J1356" s="6" t="n">
        <f aca="false">IF(1_Data_EDA!B1357="Same Day",1,0)</f>
        <v>0</v>
      </c>
      <c r="K1356" s="6" t="n">
        <f aca="false">IF(1_Data_EDA!C1357="Corporate",1,0)</f>
        <v>0</v>
      </c>
      <c r="L1356" s="6" t="n">
        <f aca="false">IF(1_Data_EDA!C1357="Home Office",1,0)</f>
        <v>0</v>
      </c>
      <c r="M1356" s="6" t="n">
        <f aca="false">IF(1_Data_EDA!D1357="Europe",1,0)</f>
        <v>0</v>
      </c>
      <c r="N1356" s="6" t="n">
        <f aca="false">IF(1_Data_EDA!D1357="LATAM",1,0)</f>
        <v>0</v>
      </c>
      <c r="O1356" s="6" t="n">
        <f aca="false">IF(1_Data_EDA!D1357="Pacific Asia",1,0)</f>
        <v>0</v>
      </c>
      <c r="P1356" s="6" t="n">
        <f aca="false">IF(1_Data_EDA!D1357="USCA",1,0)</f>
        <v>1</v>
      </c>
      <c r="Q1356" s="6" t="n">
        <f aca="false">IF(C1356&gt;MEDIAN(C$5:C$8004),1,0)</f>
        <v>0</v>
      </c>
      <c r="R1356" s="6" t="n">
        <f aca="false">IF(D1356&gt;2,1,0)</f>
        <v>0</v>
      </c>
    </row>
    <row r="1357" customFormat="false" ht="15" hidden="false" customHeight="true" outlineLevel="0" collapsed="false">
      <c r="A1357" s="6" t="n">
        <f aca="false">1_Data_EDA!O1358</f>
        <v>1</v>
      </c>
      <c r="B1357" s="6" t="n">
        <f aca="false">1_Data_EDA!H1358</f>
        <v>4</v>
      </c>
      <c r="C1357" s="7" t="n">
        <f aca="false">1_Data_EDA!I1358</f>
        <v>461.480011</v>
      </c>
      <c r="D1357" s="6" t="n">
        <f aca="false">1_Data_EDA!J1358</f>
        <v>1</v>
      </c>
      <c r="E1357" s="7" t="n">
        <f aca="false">1_Data_EDA!K1358</f>
        <v>461.480011</v>
      </c>
      <c r="F1357" s="7" t="n">
        <f aca="false">1_Data_EDA!L1358</f>
        <v>55.38000107</v>
      </c>
      <c r="G1357" s="8" t="n">
        <f aca="false">1_Data_EDA!M1358</f>
        <v>0.119999997</v>
      </c>
      <c r="H1357" s="6" t="n">
        <f aca="false">IF(1_Data_EDA!B1358="First Class",1,0)</f>
        <v>0</v>
      </c>
      <c r="I1357" s="6" t="n">
        <f aca="false">IF(1_Data_EDA!B1358="Second Class",1,0)</f>
        <v>0</v>
      </c>
      <c r="J1357" s="6" t="n">
        <f aca="false">IF(1_Data_EDA!B1358="Same Day",1,0)</f>
        <v>0</v>
      </c>
      <c r="K1357" s="6" t="n">
        <f aca="false">IF(1_Data_EDA!C1358="Corporate",1,0)</f>
        <v>0</v>
      </c>
      <c r="L1357" s="6" t="n">
        <f aca="false">IF(1_Data_EDA!C1358="Home Office",1,0)</f>
        <v>0</v>
      </c>
      <c r="M1357" s="6" t="n">
        <f aca="false">IF(1_Data_EDA!D1358="Europe",1,0)</f>
        <v>0</v>
      </c>
      <c r="N1357" s="6" t="n">
        <f aca="false">IF(1_Data_EDA!D1358="LATAM",1,0)</f>
        <v>0</v>
      </c>
      <c r="O1357" s="6" t="n">
        <f aca="false">IF(1_Data_EDA!D1358="Pacific Asia",1,0)</f>
        <v>1</v>
      </c>
      <c r="P1357" s="6" t="n">
        <f aca="false">IF(1_Data_EDA!D1358="USCA",1,0)</f>
        <v>0</v>
      </c>
      <c r="Q1357" s="6" t="n">
        <f aca="false">IF(C1357&gt;MEDIAN(C$5:C$8004),1,0)</f>
        <v>1</v>
      </c>
      <c r="R1357" s="6" t="n">
        <f aca="false">IF(D1357&gt;2,1,0)</f>
        <v>0</v>
      </c>
    </row>
    <row r="1358" customFormat="false" ht="15" hidden="false" customHeight="true" outlineLevel="0" collapsed="false">
      <c r="A1358" s="6" t="n">
        <f aca="false">1_Data_EDA!O1359</f>
        <v>1</v>
      </c>
      <c r="B1358" s="6" t="n">
        <f aca="false">1_Data_EDA!H1359</f>
        <v>1</v>
      </c>
      <c r="C1358" s="7" t="n">
        <f aca="false">1_Data_EDA!I1359</f>
        <v>59.99000168</v>
      </c>
      <c r="D1358" s="6" t="n">
        <f aca="false">1_Data_EDA!J1359</f>
        <v>5</v>
      </c>
      <c r="E1358" s="7" t="n">
        <f aca="false">1_Data_EDA!K1359</f>
        <v>299.9500122</v>
      </c>
      <c r="F1358" s="7" t="n">
        <f aca="false">1_Data_EDA!L1359</f>
        <v>16.5</v>
      </c>
      <c r="G1358" s="8" t="n">
        <f aca="false">1_Data_EDA!M1359</f>
        <v>0.059999999</v>
      </c>
      <c r="H1358" s="6" t="n">
        <f aca="false">IF(1_Data_EDA!B1359="First Class",1,0)</f>
        <v>1</v>
      </c>
      <c r="I1358" s="6" t="n">
        <f aca="false">IF(1_Data_EDA!B1359="Second Class",1,0)</f>
        <v>0</v>
      </c>
      <c r="J1358" s="6" t="n">
        <f aca="false">IF(1_Data_EDA!B1359="Same Day",1,0)</f>
        <v>0</v>
      </c>
      <c r="K1358" s="6" t="n">
        <f aca="false">IF(1_Data_EDA!C1359="Corporate",1,0)</f>
        <v>0</v>
      </c>
      <c r="L1358" s="6" t="n">
        <f aca="false">IF(1_Data_EDA!C1359="Home Office",1,0)</f>
        <v>1</v>
      </c>
      <c r="M1358" s="6" t="n">
        <f aca="false">IF(1_Data_EDA!D1359="Europe",1,0)</f>
        <v>0</v>
      </c>
      <c r="N1358" s="6" t="n">
        <f aca="false">IF(1_Data_EDA!D1359="LATAM",1,0)</f>
        <v>0</v>
      </c>
      <c r="O1358" s="6" t="n">
        <f aca="false">IF(1_Data_EDA!D1359="Pacific Asia",1,0)</f>
        <v>1</v>
      </c>
      <c r="P1358" s="6" t="n">
        <f aca="false">IF(1_Data_EDA!D1359="USCA",1,0)</f>
        <v>0</v>
      </c>
      <c r="Q1358" s="6" t="n">
        <f aca="false">IF(C1358&gt;MEDIAN(C$5:C$8004),1,0)</f>
        <v>0</v>
      </c>
      <c r="R1358" s="6" t="n">
        <f aca="false">IF(D1358&gt;2,1,0)</f>
        <v>1</v>
      </c>
    </row>
    <row r="1359" customFormat="false" ht="15" hidden="false" customHeight="true" outlineLevel="0" collapsed="false">
      <c r="A1359" s="6" t="n">
        <f aca="false">1_Data_EDA!O1360</f>
        <v>1</v>
      </c>
      <c r="B1359" s="6" t="n">
        <f aca="false">1_Data_EDA!H1360</f>
        <v>2</v>
      </c>
      <c r="C1359" s="7" t="n">
        <f aca="false">1_Data_EDA!I1360</f>
        <v>50</v>
      </c>
      <c r="D1359" s="6" t="n">
        <f aca="false">1_Data_EDA!J1360</f>
        <v>2</v>
      </c>
      <c r="E1359" s="7" t="n">
        <f aca="false">1_Data_EDA!K1360</f>
        <v>100</v>
      </c>
      <c r="F1359" s="7" t="n">
        <f aca="false">1_Data_EDA!L1360</f>
        <v>9</v>
      </c>
      <c r="G1359" s="8" t="n">
        <f aca="false">1_Data_EDA!M1360</f>
        <v>0.090000004</v>
      </c>
      <c r="H1359" s="6" t="n">
        <f aca="false">IF(1_Data_EDA!B1360="First Class",1,0)</f>
        <v>0</v>
      </c>
      <c r="I1359" s="6" t="n">
        <f aca="false">IF(1_Data_EDA!B1360="Second Class",1,0)</f>
        <v>1</v>
      </c>
      <c r="J1359" s="6" t="n">
        <f aca="false">IF(1_Data_EDA!B1360="Same Day",1,0)</f>
        <v>0</v>
      </c>
      <c r="K1359" s="6" t="n">
        <f aca="false">IF(1_Data_EDA!C1360="Corporate",1,0)</f>
        <v>0</v>
      </c>
      <c r="L1359" s="6" t="n">
        <f aca="false">IF(1_Data_EDA!C1360="Home Office",1,0)</f>
        <v>0</v>
      </c>
      <c r="M1359" s="6" t="n">
        <f aca="false">IF(1_Data_EDA!D1360="Europe",1,0)</f>
        <v>0</v>
      </c>
      <c r="N1359" s="6" t="n">
        <f aca="false">IF(1_Data_EDA!D1360="LATAM",1,0)</f>
        <v>0</v>
      </c>
      <c r="O1359" s="6" t="n">
        <f aca="false">IF(1_Data_EDA!D1360="Pacific Asia",1,0)</f>
        <v>0</v>
      </c>
      <c r="P1359" s="6" t="n">
        <f aca="false">IF(1_Data_EDA!D1360="USCA",1,0)</f>
        <v>1</v>
      </c>
      <c r="Q1359" s="6" t="n">
        <f aca="false">IF(C1359&gt;MEDIAN(C$5:C$8004),1,0)</f>
        <v>0</v>
      </c>
      <c r="R1359" s="6" t="n">
        <f aca="false">IF(D1359&gt;2,1,0)</f>
        <v>0</v>
      </c>
    </row>
    <row r="1360" customFormat="false" ht="15" hidden="false" customHeight="true" outlineLevel="0" collapsed="false">
      <c r="A1360" s="6" t="n">
        <f aca="false">1_Data_EDA!O1361</f>
        <v>1</v>
      </c>
      <c r="B1360" s="6" t="n">
        <f aca="false">1_Data_EDA!H1361</f>
        <v>2</v>
      </c>
      <c r="C1360" s="7" t="n">
        <f aca="false">1_Data_EDA!I1361</f>
        <v>399.980011</v>
      </c>
      <c r="D1360" s="6" t="n">
        <f aca="false">1_Data_EDA!J1361</f>
        <v>1</v>
      </c>
      <c r="E1360" s="7" t="n">
        <f aca="false">1_Data_EDA!K1361</f>
        <v>399.980011</v>
      </c>
      <c r="F1360" s="7" t="n">
        <f aca="false">1_Data_EDA!L1361</f>
        <v>52</v>
      </c>
      <c r="G1360" s="8" t="n">
        <f aca="false">1_Data_EDA!M1361</f>
        <v>0.129999995</v>
      </c>
      <c r="H1360" s="6" t="n">
        <f aca="false">IF(1_Data_EDA!B1361="First Class",1,0)</f>
        <v>0</v>
      </c>
      <c r="I1360" s="6" t="n">
        <f aca="false">IF(1_Data_EDA!B1361="Second Class",1,0)</f>
        <v>1</v>
      </c>
      <c r="J1360" s="6" t="n">
        <f aca="false">IF(1_Data_EDA!B1361="Same Day",1,0)</f>
        <v>0</v>
      </c>
      <c r="K1360" s="6" t="n">
        <f aca="false">IF(1_Data_EDA!C1361="Corporate",1,0)</f>
        <v>1</v>
      </c>
      <c r="L1360" s="6" t="n">
        <f aca="false">IF(1_Data_EDA!C1361="Home Office",1,0)</f>
        <v>0</v>
      </c>
      <c r="M1360" s="6" t="n">
        <f aca="false">IF(1_Data_EDA!D1361="Europe",1,0)</f>
        <v>0</v>
      </c>
      <c r="N1360" s="6" t="n">
        <f aca="false">IF(1_Data_EDA!D1361="LATAM",1,0)</f>
        <v>0</v>
      </c>
      <c r="O1360" s="6" t="n">
        <f aca="false">IF(1_Data_EDA!D1361="Pacific Asia",1,0)</f>
        <v>0</v>
      </c>
      <c r="P1360" s="6" t="n">
        <f aca="false">IF(1_Data_EDA!D1361="USCA",1,0)</f>
        <v>1</v>
      </c>
      <c r="Q1360" s="6" t="n">
        <f aca="false">IF(C1360&gt;MEDIAN(C$5:C$8004),1,0)</f>
        <v>1</v>
      </c>
      <c r="R1360" s="6" t="n">
        <f aca="false">IF(D1360&gt;2,1,0)</f>
        <v>0</v>
      </c>
    </row>
    <row r="1361" customFormat="false" ht="15" hidden="false" customHeight="true" outlineLevel="0" collapsed="false">
      <c r="A1361" s="6" t="n">
        <f aca="false">1_Data_EDA!O1362</f>
        <v>1</v>
      </c>
      <c r="B1361" s="6" t="n">
        <f aca="false">1_Data_EDA!H1362</f>
        <v>4</v>
      </c>
      <c r="C1361" s="7" t="n">
        <f aca="false">1_Data_EDA!I1362</f>
        <v>129.9900055</v>
      </c>
      <c r="D1361" s="6" t="n">
        <f aca="false">1_Data_EDA!J1362</f>
        <v>1</v>
      </c>
      <c r="E1361" s="7" t="n">
        <f aca="false">1_Data_EDA!K1362</f>
        <v>129.9900055</v>
      </c>
      <c r="F1361" s="7" t="n">
        <f aca="false">1_Data_EDA!L1362</f>
        <v>20.79999924</v>
      </c>
      <c r="G1361" s="8" t="n">
        <f aca="false">1_Data_EDA!M1362</f>
        <v>0.159999996</v>
      </c>
      <c r="H1361" s="6" t="n">
        <f aca="false">IF(1_Data_EDA!B1362="First Class",1,0)</f>
        <v>0</v>
      </c>
      <c r="I1361" s="6" t="n">
        <f aca="false">IF(1_Data_EDA!B1362="Second Class",1,0)</f>
        <v>0</v>
      </c>
      <c r="J1361" s="6" t="n">
        <f aca="false">IF(1_Data_EDA!B1362="Same Day",1,0)</f>
        <v>0</v>
      </c>
      <c r="K1361" s="6" t="n">
        <f aca="false">IF(1_Data_EDA!C1362="Corporate",1,0)</f>
        <v>0</v>
      </c>
      <c r="L1361" s="6" t="n">
        <f aca="false">IF(1_Data_EDA!C1362="Home Office",1,0)</f>
        <v>1</v>
      </c>
      <c r="M1361" s="6" t="n">
        <f aca="false">IF(1_Data_EDA!D1362="Europe",1,0)</f>
        <v>0</v>
      </c>
      <c r="N1361" s="6" t="n">
        <f aca="false">IF(1_Data_EDA!D1362="LATAM",1,0)</f>
        <v>1</v>
      </c>
      <c r="O1361" s="6" t="n">
        <f aca="false">IF(1_Data_EDA!D1362="Pacific Asia",1,0)</f>
        <v>0</v>
      </c>
      <c r="P1361" s="6" t="n">
        <f aca="false">IF(1_Data_EDA!D1362="USCA",1,0)</f>
        <v>0</v>
      </c>
      <c r="Q1361" s="6" t="n">
        <f aca="false">IF(C1361&gt;MEDIAN(C$5:C$8004),1,0)</f>
        <v>1</v>
      </c>
      <c r="R1361" s="6" t="n">
        <f aca="false">IF(D1361&gt;2,1,0)</f>
        <v>0</v>
      </c>
    </row>
    <row r="1362" customFormat="false" ht="15" hidden="false" customHeight="true" outlineLevel="0" collapsed="false">
      <c r="A1362" s="6" t="n">
        <f aca="false">1_Data_EDA!O1363</f>
        <v>1</v>
      </c>
      <c r="B1362" s="6" t="n">
        <f aca="false">1_Data_EDA!H1363</f>
        <v>4</v>
      </c>
      <c r="C1362" s="7" t="n">
        <f aca="false">1_Data_EDA!I1363</f>
        <v>39.99000168</v>
      </c>
      <c r="D1362" s="6" t="n">
        <f aca="false">1_Data_EDA!J1363</f>
        <v>4</v>
      </c>
      <c r="E1362" s="7" t="n">
        <f aca="false">1_Data_EDA!K1363</f>
        <v>159.9600067</v>
      </c>
      <c r="F1362" s="7" t="n">
        <f aca="false">1_Data_EDA!L1363</f>
        <v>19.20000076</v>
      </c>
      <c r="G1362" s="8" t="n">
        <f aca="false">1_Data_EDA!M1363</f>
        <v>0.119999997</v>
      </c>
      <c r="H1362" s="6" t="n">
        <f aca="false">IF(1_Data_EDA!B1363="First Class",1,0)</f>
        <v>0</v>
      </c>
      <c r="I1362" s="6" t="n">
        <f aca="false">IF(1_Data_EDA!B1363="Second Class",1,0)</f>
        <v>0</v>
      </c>
      <c r="J1362" s="6" t="n">
        <f aca="false">IF(1_Data_EDA!B1363="Same Day",1,0)</f>
        <v>0</v>
      </c>
      <c r="K1362" s="6" t="n">
        <f aca="false">IF(1_Data_EDA!C1363="Corporate",1,0)</f>
        <v>1</v>
      </c>
      <c r="L1362" s="6" t="n">
        <f aca="false">IF(1_Data_EDA!C1363="Home Office",1,0)</f>
        <v>0</v>
      </c>
      <c r="M1362" s="6" t="n">
        <f aca="false">IF(1_Data_EDA!D1363="Europe",1,0)</f>
        <v>0</v>
      </c>
      <c r="N1362" s="6" t="n">
        <f aca="false">IF(1_Data_EDA!D1363="LATAM",1,0)</f>
        <v>0</v>
      </c>
      <c r="O1362" s="6" t="n">
        <f aca="false">IF(1_Data_EDA!D1363="Pacific Asia",1,0)</f>
        <v>1</v>
      </c>
      <c r="P1362" s="6" t="n">
        <f aca="false">IF(1_Data_EDA!D1363="USCA",1,0)</f>
        <v>0</v>
      </c>
      <c r="Q1362" s="6" t="n">
        <f aca="false">IF(C1362&gt;MEDIAN(C$5:C$8004),1,0)</f>
        <v>0</v>
      </c>
      <c r="R1362" s="6" t="n">
        <f aca="false">IF(D1362&gt;2,1,0)</f>
        <v>1</v>
      </c>
    </row>
    <row r="1363" customFormat="false" ht="15" hidden="false" customHeight="true" outlineLevel="0" collapsed="false">
      <c r="A1363" s="6" t="n">
        <f aca="false">1_Data_EDA!O1364</f>
        <v>1</v>
      </c>
      <c r="B1363" s="6" t="n">
        <f aca="false">1_Data_EDA!H1364</f>
        <v>1</v>
      </c>
      <c r="C1363" s="7" t="n">
        <f aca="false">1_Data_EDA!I1364</f>
        <v>31.98999977</v>
      </c>
      <c r="D1363" s="6" t="n">
        <f aca="false">1_Data_EDA!J1364</f>
        <v>4</v>
      </c>
      <c r="E1363" s="7" t="n">
        <f aca="false">1_Data_EDA!K1364</f>
        <v>127.9599991</v>
      </c>
      <c r="F1363" s="7" t="n">
        <f aca="false">1_Data_EDA!L1364</f>
        <v>21.75</v>
      </c>
      <c r="G1363" s="8" t="n">
        <f aca="false">1_Data_EDA!M1364</f>
        <v>0.170000002</v>
      </c>
      <c r="H1363" s="6" t="n">
        <f aca="false">IF(1_Data_EDA!B1364="First Class",1,0)</f>
        <v>1</v>
      </c>
      <c r="I1363" s="6" t="n">
        <f aca="false">IF(1_Data_EDA!B1364="Second Class",1,0)</f>
        <v>0</v>
      </c>
      <c r="J1363" s="6" t="n">
        <f aca="false">IF(1_Data_EDA!B1364="Same Day",1,0)</f>
        <v>0</v>
      </c>
      <c r="K1363" s="6" t="n">
        <f aca="false">IF(1_Data_EDA!C1364="Corporate",1,0)</f>
        <v>0</v>
      </c>
      <c r="L1363" s="6" t="n">
        <f aca="false">IF(1_Data_EDA!C1364="Home Office",1,0)</f>
        <v>1</v>
      </c>
      <c r="M1363" s="6" t="n">
        <f aca="false">IF(1_Data_EDA!D1364="Europe",1,0)</f>
        <v>0</v>
      </c>
      <c r="N1363" s="6" t="n">
        <f aca="false">IF(1_Data_EDA!D1364="LATAM",1,0)</f>
        <v>1</v>
      </c>
      <c r="O1363" s="6" t="n">
        <f aca="false">IF(1_Data_EDA!D1364="Pacific Asia",1,0)</f>
        <v>0</v>
      </c>
      <c r="P1363" s="6" t="n">
        <f aca="false">IF(1_Data_EDA!D1364="USCA",1,0)</f>
        <v>0</v>
      </c>
      <c r="Q1363" s="6" t="n">
        <f aca="false">IF(C1363&gt;MEDIAN(C$5:C$8004),1,0)</f>
        <v>0</v>
      </c>
      <c r="R1363" s="6" t="n">
        <f aca="false">IF(D1363&gt;2,1,0)</f>
        <v>1</v>
      </c>
    </row>
    <row r="1364" customFormat="false" ht="15" hidden="false" customHeight="true" outlineLevel="0" collapsed="false">
      <c r="A1364" s="6" t="n">
        <f aca="false">1_Data_EDA!O1365</f>
        <v>0</v>
      </c>
      <c r="B1364" s="6" t="n">
        <f aca="false">1_Data_EDA!H1365</f>
        <v>4</v>
      </c>
      <c r="C1364" s="7" t="n">
        <f aca="false">1_Data_EDA!I1365</f>
        <v>24.98999977</v>
      </c>
      <c r="D1364" s="6" t="n">
        <f aca="false">1_Data_EDA!J1365</f>
        <v>3</v>
      </c>
      <c r="E1364" s="7" t="n">
        <f aca="false">1_Data_EDA!K1365</f>
        <v>74.97000122</v>
      </c>
      <c r="F1364" s="7" t="n">
        <f aca="false">1_Data_EDA!L1365</f>
        <v>11.25</v>
      </c>
      <c r="G1364" s="8" t="n">
        <f aca="false">1_Data_EDA!M1365</f>
        <v>0.150000006</v>
      </c>
      <c r="H1364" s="6" t="n">
        <f aca="false">IF(1_Data_EDA!B1365="First Class",1,0)</f>
        <v>0</v>
      </c>
      <c r="I1364" s="6" t="n">
        <f aca="false">IF(1_Data_EDA!B1365="Second Class",1,0)</f>
        <v>0</v>
      </c>
      <c r="J1364" s="6" t="n">
        <f aca="false">IF(1_Data_EDA!B1365="Same Day",1,0)</f>
        <v>0</v>
      </c>
      <c r="K1364" s="6" t="n">
        <f aca="false">IF(1_Data_EDA!C1365="Corporate",1,0)</f>
        <v>1</v>
      </c>
      <c r="L1364" s="6" t="n">
        <f aca="false">IF(1_Data_EDA!C1365="Home Office",1,0)</f>
        <v>0</v>
      </c>
      <c r="M1364" s="6" t="n">
        <f aca="false">IF(1_Data_EDA!D1365="Europe",1,0)</f>
        <v>1</v>
      </c>
      <c r="N1364" s="6" t="n">
        <f aca="false">IF(1_Data_EDA!D1365="LATAM",1,0)</f>
        <v>0</v>
      </c>
      <c r="O1364" s="6" t="n">
        <f aca="false">IF(1_Data_EDA!D1365="Pacific Asia",1,0)</f>
        <v>0</v>
      </c>
      <c r="P1364" s="6" t="n">
        <f aca="false">IF(1_Data_EDA!D1365="USCA",1,0)</f>
        <v>0</v>
      </c>
      <c r="Q1364" s="6" t="n">
        <f aca="false">IF(C1364&gt;MEDIAN(C$5:C$8004),1,0)</f>
        <v>0</v>
      </c>
      <c r="R1364" s="6" t="n">
        <f aca="false">IF(D1364&gt;2,1,0)</f>
        <v>1</v>
      </c>
    </row>
    <row r="1365" customFormat="false" ht="15" hidden="false" customHeight="true" outlineLevel="0" collapsed="false">
      <c r="A1365" s="6" t="n">
        <f aca="false">1_Data_EDA!O1366</f>
        <v>0</v>
      </c>
      <c r="B1365" s="6" t="n">
        <f aca="false">1_Data_EDA!H1366</f>
        <v>4</v>
      </c>
      <c r="C1365" s="7" t="n">
        <f aca="false">1_Data_EDA!I1366</f>
        <v>25</v>
      </c>
      <c r="D1365" s="6" t="n">
        <f aca="false">1_Data_EDA!J1366</f>
        <v>2</v>
      </c>
      <c r="E1365" s="7" t="n">
        <f aca="false">1_Data_EDA!K1366</f>
        <v>50</v>
      </c>
      <c r="F1365" s="7" t="n">
        <f aca="false">1_Data_EDA!L1366</f>
        <v>4.5</v>
      </c>
      <c r="G1365" s="8" t="n">
        <f aca="false">1_Data_EDA!M1366</f>
        <v>0.090000004</v>
      </c>
      <c r="H1365" s="6" t="n">
        <f aca="false">IF(1_Data_EDA!B1366="First Class",1,0)</f>
        <v>0</v>
      </c>
      <c r="I1365" s="6" t="n">
        <f aca="false">IF(1_Data_EDA!B1366="Second Class",1,0)</f>
        <v>0</v>
      </c>
      <c r="J1365" s="6" t="n">
        <f aca="false">IF(1_Data_EDA!B1366="Same Day",1,0)</f>
        <v>0</v>
      </c>
      <c r="K1365" s="6" t="n">
        <f aca="false">IF(1_Data_EDA!C1366="Corporate",1,0)</f>
        <v>0</v>
      </c>
      <c r="L1365" s="6" t="n">
        <f aca="false">IF(1_Data_EDA!C1366="Home Office",1,0)</f>
        <v>1</v>
      </c>
      <c r="M1365" s="6" t="n">
        <f aca="false">IF(1_Data_EDA!D1366="Europe",1,0)</f>
        <v>0</v>
      </c>
      <c r="N1365" s="6" t="n">
        <f aca="false">IF(1_Data_EDA!D1366="LATAM",1,0)</f>
        <v>0</v>
      </c>
      <c r="O1365" s="6" t="n">
        <f aca="false">IF(1_Data_EDA!D1366="Pacific Asia",1,0)</f>
        <v>0</v>
      </c>
      <c r="P1365" s="6" t="n">
        <f aca="false">IF(1_Data_EDA!D1366="USCA",1,0)</f>
        <v>1</v>
      </c>
      <c r="Q1365" s="6" t="n">
        <f aca="false">IF(C1365&gt;MEDIAN(C$5:C$8004),1,0)</f>
        <v>0</v>
      </c>
      <c r="R1365" s="6" t="n">
        <f aca="false">IF(D1365&gt;2,1,0)</f>
        <v>0</v>
      </c>
    </row>
    <row r="1366" customFormat="false" ht="15" hidden="false" customHeight="true" outlineLevel="0" collapsed="false">
      <c r="A1366" s="6" t="n">
        <f aca="false">1_Data_EDA!O1367</f>
        <v>1</v>
      </c>
      <c r="B1366" s="6" t="n">
        <f aca="false">1_Data_EDA!H1367</f>
        <v>4</v>
      </c>
      <c r="C1366" s="7" t="n">
        <f aca="false">1_Data_EDA!I1367</f>
        <v>59.99000168</v>
      </c>
      <c r="D1366" s="6" t="n">
        <f aca="false">1_Data_EDA!J1367</f>
        <v>5</v>
      </c>
      <c r="E1366" s="7" t="n">
        <f aca="false">1_Data_EDA!K1367</f>
        <v>299.9500122</v>
      </c>
      <c r="F1366" s="7" t="n">
        <f aca="false">1_Data_EDA!L1367</f>
        <v>6</v>
      </c>
      <c r="G1366" s="8" t="n">
        <f aca="false">1_Data_EDA!M1367</f>
        <v>0.02</v>
      </c>
      <c r="H1366" s="6" t="n">
        <f aca="false">IF(1_Data_EDA!B1367="First Class",1,0)</f>
        <v>0</v>
      </c>
      <c r="I1366" s="6" t="n">
        <f aca="false">IF(1_Data_EDA!B1367="Second Class",1,0)</f>
        <v>0</v>
      </c>
      <c r="J1366" s="6" t="n">
        <f aca="false">IF(1_Data_EDA!B1367="Same Day",1,0)</f>
        <v>0</v>
      </c>
      <c r="K1366" s="6" t="n">
        <f aca="false">IF(1_Data_EDA!C1367="Corporate",1,0)</f>
        <v>0</v>
      </c>
      <c r="L1366" s="6" t="n">
        <f aca="false">IF(1_Data_EDA!C1367="Home Office",1,0)</f>
        <v>0</v>
      </c>
      <c r="M1366" s="6" t="n">
        <f aca="false">IF(1_Data_EDA!D1367="Europe",1,0)</f>
        <v>1</v>
      </c>
      <c r="N1366" s="6" t="n">
        <f aca="false">IF(1_Data_EDA!D1367="LATAM",1,0)</f>
        <v>0</v>
      </c>
      <c r="O1366" s="6" t="n">
        <f aca="false">IF(1_Data_EDA!D1367="Pacific Asia",1,0)</f>
        <v>0</v>
      </c>
      <c r="P1366" s="6" t="n">
        <f aca="false">IF(1_Data_EDA!D1367="USCA",1,0)</f>
        <v>0</v>
      </c>
      <c r="Q1366" s="6" t="n">
        <f aca="false">IF(C1366&gt;MEDIAN(C$5:C$8004),1,0)</f>
        <v>0</v>
      </c>
      <c r="R1366" s="6" t="n">
        <f aca="false">IF(D1366&gt;2,1,0)</f>
        <v>1</v>
      </c>
    </row>
    <row r="1367" customFormat="false" ht="15" hidden="false" customHeight="true" outlineLevel="0" collapsed="false">
      <c r="A1367" s="6" t="n">
        <f aca="false">1_Data_EDA!O1368</f>
        <v>0</v>
      </c>
      <c r="B1367" s="6" t="n">
        <f aca="false">1_Data_EDA!H1368</f>
        <v>4</v>
      </c>
      <c r="C1367" s="7" t="n">
        <f aca="false">1_Data_EDA!I1368</f>
        <v>99.98999786</v>
      </c>
      <c r="D1367" s="6" t="n">
        <f aca="false">1_Data_EDA!J1368</f>
        <v>3</v>
      </c>
      <c r="E1367" s="7" t="n">
        <f aca="false">1_Data_EDA!K1368</f>
        <v>299.9700012</v>
      </c>
      <c r="F1367" s="7" t="n">
        <f aca="false">1_Data_EDA!L1368</f>
        <v>16.5</v>
      </c>
      <c r="G1367" s="8" t="n">
        <f aca="false">1_Data_EDA!M1368</f>
        <v>0.059999999</v>
      </c>
      <c r="H1367" s="6" t="n">
        <f aca="false">IF(1_Data_EDA!B1368="First Class",1,0)</f>
        <v>0</v>
      </c>
      <c r="I1367" s="6" t="n">
        <f aca="false">IF(1_Data_EDA!B1368="Second Class",1,0)</f>
        <v>0</v>
      </c>
      <c r="J1367" s="6" t="n">
        <f aca="false">IF(1_Data_EDA!B1368="Same Day",1,0)</f>
        <v>0</v>
      </c>
      <c r="K1367" s="6" t="n">
        <f aca="false">IF(1_Data_EDA!C1368="Corporate",1,0)</f>
        <v>0</v>
      </c>
      <c r="L1367" s="6" t="n">
        <f aca="false">IF(1_Data_EDA!C1368="Home Office",1,0)</f>
        <v>0</v>
      </c>
      <c r="M1367" s="6" t="n">
        <f aca="false">IF(1_Data_EDA!D1368="Europe",1,0)</f>
        <v>0</v>
      </c>
      <c r="N1367" s="6" t="n">
        <f aca="false">IF(1_Data_EDA!D1368="LATAM",1,0)</f>
        <v>0</v>
      </c>
      <c r="O1367" s="6" t="n">
        <f aca="false">IF(1_Data_EDA!D1368="Pacific Asia",1,0)</f>
        <v>1</v>
      </c>
      <c r="P1367" s="6" t="n">
        <f aca="false">IF(1_Data_EDA!D1368="USCA",1,0)</f>
        <v>0</v>
      </c>
      <c r="Q1367" s="6" t="n">
        <f aca="false">IF(C1367&gt;MEDIAN(C$5:C$8004),1,0)</f>
        <v>1</v>
      </c>
      <c r="R1367" s="6" t="n">
        <f aca="false">IF(D1367&gt;2,1,0)</f>
        <v>1</v>
      </c>
    </row>
    <row r="1368" customFormat="false" ht="15" hidden="false" customHeight="true" outlineLevel="0" collapsed="false">
      <c r="A1368" s="6" t="n">
        <f aca="false">1_Data_EDA!O1369</f>
        <v>0</v>
      </c>
      <c r="B1368" s="6" t="n">
        <f aca="false">1_Data_EDA!H1369</f>
        <v>4</v>
      </c>
      <c r="C1368" s="7" t="n">
        <f aca="false">1_Data_EDA!I1369</f>
        <v>44.99000168</v>
      </c>
      <c r="D1368" s="6" t="n">
        <f aca="false">1_Data_EDA!J1369</f>
        <v>5</v>
      </c>
      <c r="E1368" s="7" t="n">
        <f aca="false">1_Data_EDA!K1369</f>
        <v>224.9499969</v>
      </c>
      <c r="F1368" s="7" t="n">
        <f aca="false">1_Data_EDA!L1369</f>
        <v>35.99000168</v>
      </c>
      <c r="G1368" s="8" t="n">
        <f aca="false">1_Data_EDA!M1369</f>
        <v>0.159999996</v>
      </c>
      <c r="H1368" s="6" t="n">
        <f aca="false">IF(1_Data_EDA!B1369="First Class",1,0)</f>
        <v>0</v>
      </c>
      <c r="I1368" s="6" t="n">
        <f aca="false">IF(1_Data_EDA!B1369="Second Class",1,0)</f>
        <v>0</v>
      </c>
      <c r="J1368" s="6" t="n">
        <f aca="false">IF(1_Data_EDA!B1369="Same Day",1,0)</f>
        <v>0</v>
      </c>
      <c r="K1368" s="6" t="n">
        <f aca="false">IF(1_Data_EDA!C1369="Corporate",1,0)</f>
        <v>0</v>
      </c>
      <c r="L1368" s="6" t="n">
        <f aca="false">IF(1_Data_EDA!C1369="Home Office",1,0)</f>
        <v>0</v>
      </c>
      <c r="M1368" s="6" t="n">
        <f aca="false">IF(1_Data_EDA!D1369="Europe",1,0)</f>
        <v>0</v>
      </c>
      <c r="N1368" s="6" t="n">
        <f aca="false">IF(1_Data_EDA!D1369="LATAM",1,0)</f>
        <v>0</v>
      </c>
      <c r="O1368" s="6" t="n">
        <f aca="false">IF(1_Data_EDA!D1369="Pacific Asia",1,0)</f>
        <v>0</v>
      </c>
      <c r="P1368" s="6" t="n">
        <f aca="false">IF(1_Data_EDA!D1369="USCA",1,0)</f>
        <v>0</v>
      </c>
      <c r="Q1368" s="6" t="n">
        <f aca="false">IF(C1368&gt;MEDIAN(C$5:C$8004),1,0)</f>
        <v>0</v>
      </c>
      <c r="R1368" s="6" t="n">
        <f aca="false">IF(D1368&gt;2,1,0)</f>
        <v>1</v>
      </c>
    </row>
    <row r="1369" customFormat="false" ht="15" hidden="false" customHeight="true" outlineLevel="0" collapsed="false">
      <c r="A1369" s="6" t="n">
        <f aca="false">1_Data_EDA!O1370</f>
        <v>1</v>
      </c>
      <c r="B1369" s="6" t="n">
        <f aca="false">1_Data_EDA!H1370</f>
        <v>1</v>
      </c>
      <c r="C1369" s="7" t="n">
        <f aca="false">1_Data_EDA!I1370</f>
        <v>299.980011</v>
      </c>
      <c r="D1369" s="6" t="n">
        <f aca="false">1_Data_EDA!J1370</f>
        <v>1</v>
      </c>
      <c r="E1369" s="7" t="n">
        <f aca="false">1_Data_EDA!K1370</f>
        <v>299.980011</v>
      </c>
      <c r="F1369" s="7" t="n">
        <f aca="false">1_Data_EDA!L1370</f>
        <v>0</v>
      </c>
      <c r="G1369" s="8" t="n">
        <f aca="false">1_Data_EDA!M1370</f>
        <v>0</v>
      </c>
      <c r="H1369" s="6" t="n">
        <f aca="false">IF(1_Data_EDA!B1370="First Class",1,0)</f>
        <v>1</v>
      </c>
      <c r="I1369" s="6" t="n">
        <f aca="false">IF(1_Data_EDA!B1370="Second Class",1,0)</f>
        <v>0</v>
      </c>
      <c r="J1369" s="6" t="n">
        <f aca="false">IF(1_Data_EDA!B1370="Same Day",1,0)</f>
        <v>0</v>
      </c>
      <c r="K1369" s="6" t="n">
        <f aca="false">IF(1_Data_EDA!C1370="Corporate",1,0)</f>
        <v>1</v>
      </c>
      <c r="L1369" s="6" t="n">
        <f aca="false">IF(1_Data_EDA!C1370="Home Office",1,0)</f>
        <v>0</v>
      </c>
      <c r="M1369" s="6" t="n">
        <f aca="false">IF(1_Data_EDA!D1370="Europe",1,0)</f>
        <v>1</v>
      </c>
      <c r="N1369" s="6" t="n">
        <f aca="false">IF(1_Data_EDA!D1370="LATAM",1,0)</f>
        <v>0</v>
      </c>
      <c r="O1369" s="6" t="n">
        <f aca="false">IF(1_Data_EDA!D1370="Pacific Asia",1,0)</f>
        <v>0</v>
      </c>
      <c r="P1369" s="6" t="n">
        <f aca="false">IF(1_Data_EDA!D1370="USCA",1,0)</f>
        <v>0</v>
      </c>
      <c r="Q1369" s="6" t="n">
        <f aca="false">IF(C1369&gt;MEDIAN(C$5:C$8004),1,0)</f>
        <v>1</v>
      </c>
      <c r="R1369" s="6" t="n">
        <f aca="false">IF(D1369&gt;2,1,0)</f>
        <v>0</v>
      </c>
    </row>
    <row r="1370" customFormat="false" ht="15" hidden="false" customHeight="true" outlineLevel="0" collapsed="false">
      <c r="A1370" s="6" t="n">
        <f aca="false">1_Data_EDA!O1371</f>
        <v>0</v>
      </c>
      <c r="B1370" s="6" t="n">
        <f aca="false">1_Data_EDA!H1371</f>
        <v>4</v>
      </c>
      <c r="C1370" s="7" t="n">
        <f aca="false">1_Data_EDA!I1371</f>
        <v>50</v>
      </c>
      <c r="D1370" s="6" t="n">
        <f aca="false">1_Data_EDA!J1371</f>
        <v>2</v>
      </c>
      <c r="E1370" s="7" t="n">
        <f aca="false">1_Data_EDA!K1371</f>
        <v>100</v>
      </c>
      <c r="F1370" s="7" t="n">
        <f aca="false">1_Data_EDA!L1371</f>
        <v>7</v>
      </c>
      <c r="G1370" s="8" t="n">
        <f aca="false">1_Data_EDA!M1371</f>
        <v>0.07</v>
      </c>
      <c r="H1370" s="6" t="n">
        <f aca="false">IF(1_Data_EDA!B1371="First Class",1,0)</f>
        <v>0</v>
      </c>
      <c r="I1370" s="6" t="n">
        <f aca="false">IF(1_Data_EDA!B1371="Second Class",1,0)</f>
        <v>0</v>
      </c>
      <c r="J1370" s="6" t="n">
        <f aca="false">IF(1_Data_EDA!B1371="Same Day",1,0)</f>
        <v>0</v>
      </c>
      <c r="K1370" s="6" t="n">
        <f aca="false">IF(1_Data_EDA!C1371="Corporate",1,0)</f>
        <v>0</v>
      </c>
      <c r="L1370" s="6" t="n">
        <f aca="false">IF(1_Data_EDA!C1371="Home Office",1,0)</f>
        <v>1</v>
      </c>
      <c r="M1370" s="6" t="n">
        <f aca="false">IF(1_Data_EDA!D1371="Europe",1,0)</f>
        <v>0</v>
      </c>
      <c r="N1370" s="6" t="n">
        <f aca="false">IF(1_Data_EDA!D1371="LATAM",1,0)</f>
        <v>0</v>
      </c>
      <c r="O1370" s="6" t="n">
        <f aca="false">IF(1_Data_EDA!D1371="Pacific Asia",1,0)</f>
        <v>1</v>
      </c>
      <c r="P1370" s="6" t="n">
        <f aca="false">IF(1_Data_EDA!D1371="USCA",1,0)</f>
        <v>0</v>
      </c>
      <c r="Q1370" s="6" t="n">
        <f aca="false">IF(C1370&gt;MEDIAN(C$5:C$8004),1,0)</f>
        <v>0</v>
      </c>
      <c r="R1370" s="6" t="n">
        <f aca="false">IF(D1370&gt;2,1,0)</f>
        <v>0</v>
      </c>
    </row>
    <row r="1371" customFormat="false" ht="15" hidden="false" customHeight="true" outlineLevel="0" collapsed="false">
      <c r="A1371" s="6" t="n">
        <f aca="false">1_Data_EDA!O1372</f>
        <v>1</v>
      </c>
      <c r="B1371" s="6" t="n">
        <f aca="false">1_Data_EDA!H1372</f>
        <v>4</v>
      </c>
      <c r="C1371" s="7" t="n">
        <f aca="false">1_Data_EDA!I1372</f>
        <v>399.980011</v>
      </c>
      <c r="D1371" s="6" t="n">
        <f aca="false">1_Data_EDA!J1372</f>
        <v>1</v>
      </c>
      <c r="E1371" s="7" t="n">
        <f aca="false">1_Data_EDA!K1372</f>
        <v>399.980011</v>
      </c>
      <c r="F1371" s="7" t="n">
        <f aca="false">1_Data_EDA!L1372</f>
        <v>72</v>
      </c>
      <c r="G1371" s="8" t="n">
        <f aca="false">1_Data_EDA!M1372</f>
        <v>0.180000007</v>
      </c>
      <c r="H1371" s="6" t="n">
        <f aca="false">IF(1_Data_EDA!B1372="First Class",1,0)</f>
        <v>0</v>
      </c>
      <c r="I1371" s="6" t="n">
        <f aca="false">IF(1_Data_EDA!B1372="Second Class",1,0)</f>
        <v>0</v>
      </c>
      <c r="J1371" s="6" t="n">
        <f aca="false">IF(1_Data_EDA!B1372="Same Day",1,0)</f>
        <v>0</v>
      </c>
      <c r="K1371" s="6" t="n">
        <f aca="false">IF(1_Data_EDA!C1372="Corporate",1,0)</f>
        <v>1</v>
      </c>
      <c r="L1371" s="6" t="n">
        <f aca="false">IF(1_Data_EDA!C1372="Home Office",1,0)</f>
        <v>0</v>
      </c>
      <c r="M1371" s="6" t="n">
        <f aca="false">IF(1_Data_EDA!D1372="Europe",1,0)</f>
        <v>0</v>
      </c>
      <c r="N1371" s="6" t="n">
        <f aca="false">IF(1_Data_EDA!D1372="LATAM",1,0)</f>
        <v>0</v>
      </c>
      <c r="O1371" s="6" t="n">
        <f aca="false">IF(1_Data_EDA!D1372="Pacific Asia",1,0)</f>
        <v>0</v>
      </c>
      <c r="P1371" s="6" t="n">
        <f aca="false">IF(1_Data_EDA!D1372="USCA",1,0)</f>
        <v>1</v>
      </c>
      <c r="Q1371" s="6" t="n">
        <f aca="false">IF(C1371&gt;MEDIAN(C$5:C$8004),1,0)</f>
        <v>1</v>
      </c>
      <c r="R1371" s="6" t="n">
        <f aca="false">IF(D1371&gt;2,1,0)</f>
        <v>0</v>
      </c>
    </row>
    <row r="1372" customFormat="false" ht="15" hidden="false" customHeight="true" outlineLevel="0" collapsed="false">
      <c r="A1372" s="6" t="n">
        <f aca="false">1_Data_EDA!O1373</f>
        <v>1</v>
      </c>
      <c r="B1372" s="6" t="n">
        <f aca="false">1_Data_EDA!H1373</f>
        <v>1</v>
      </c>
      <c r="C1372" s="7" t="n">
        <f aca="false">1_Data_EDA!I1373</f>
        <v>59.99000168</v>
      </c>
      <c r="D1372" s="6" t="n">
        <f aca="false">1_Data_EDA!J1373</f>
        <v>5</v>
      </c>
      <c r="E1372" s="7" t="n">
        <f aca="false">1_Data_EDA!K1373</f>
        <v>299.9500122</v>
      </c>
      <c r="F1372" s="7" t="n">
        <f aca="false">1_Data_EDA!L1373</f>
        <v>16.5</v>
      </c>
      <c r="G1372" s="8" t="n">
        <f aca="false">1_Data_EDA!M1373</f>
        <v>0.059999999</v>
      </c>
      <c r="H1372" s="6" t="n">
        <f aca="false">IF(1_Data_EDA!B1373="First Class",1,0)</f>
        <v>1</v>
      </c>
      <c r="I1372" s="6" t="n">
        <f aca="false">IF(1_Data_EDA!B1373="Second Class",1,0)</f>
        <v>0</v>
      </c>
      <c r="J1372" s="6" t="n">
        <f aca="false">IF(1_Data_EDA!B1373="Same Day",1,0)</f>
        <v>0</v>
      </c>
      <c r="K1372" s="6" t="n">
        <f aca="false">IF(1_Data_EDA!C1373="Corporate",1,0)</f>
        <v>1</v>
      </c>
      <c r="L1372" s="6" t="n">
        <f aca="false">IF(1_Data_EDA!C1373="Home Office",1,0)</f>
        <v>0</v>
      </c>
      <c r="M1372" s="6" t="n">
        <f aca="false">IF(1_Data_EDA!D1373="Europe",1,0)</f>
        <v>0</v>
      </c>
      <c r="N1372" s="6" t="n">
        <f aca="false">IF(1_Data_EDA!D1373="LATAM",1,0)</f>
        <v>1</v>
      </c>
      <c r="O1372" s="6" t="n">
        <f aca="false">IF(1_Data_EDA!D1373="Pacific Asia",1,0)</f>
        <v>0</v>
      </c>
      <c r="P1372" s="6" t="n">
        <f aca="false">IF(1_Data_EDA!D1373="USCA",1,0)</f>
        <v>0</v>
      </c>
      <c r="Q1372" s="6" t="n">
        <f aca="false">IF(C1372&gt;MEDIAN(C$5:C$8004),1,0)</f>
        <v>0</v>
      </c>
      <c r="R1372" s="6" t="n">
        <f aca="false">IF(D1372&gt;2,1,0)</f>
        <v>1</v>
      </c>
    </row>
    <row r="1373" customFormat="false" ht="15" hidden="false" customHeight="true" outlineLevel="0" collapsed="false">
      <c r="A1373" s="6" t="n">
        <f aca="false">1_Data_EDA!O1374</f>
        <v>0</v>
      </c>
      <c r="B1373" s="6" t="n">
        <f aca="false">1_Data_EDA!H1374</f>
        <v>4</v>
      </c>
      <c r="C1373" s="7" t="n">
        <f aca="false">1_Data_EDA!I1374</f>
        <v>199.9900055</v>
      </c>
      <c r="D1373" s="6" t="n">
        <f aca="false">1_Data_EDA!J1374</f>
        <v>1</v>
      </c>
      <c r="E1373" s="7" t="n">
        <f aca="false">1_Data_EDA!K1374</f>
        <v>199.9900055</v>
      </c>
      <c r="F1373" s="7" t="n">
        <f aca="false">1_Data_EDA!L1374</f>
        <v>2</v>
      </c>
      <c r="G1373" s="8" t="n">
        <f aca="false">1_Data_EDA!M1374</f>
        <v>0.01</v>
      </c>
      <c r="H1373" s="6" t="n">
        <f aca="false">IF(1_Data_EDA!B1374="First Class",1,0)</f>
        <v>0</v>
      </c>
      <c r="I1373" s="6" t="n">
        <f aca="false">IF(1_Data_EDA!B1374="Second Class",1,0)</f>
        <v>0</v>
      </c>
      <c r="J1373" s="6" t="n">
        <f aca="false">IF(1_Data_EDA!B1374="Same Day",1,0)</f>
        <v>0</v>
      </c>
      <c r="K1373" s="6" t="n">
        <f aca="false">IF(1_Data_EDA!C1374="Corporate",1,0)</f>
        <v>0</v>
      </c>
      <c r="L1373" s="6" t="n">
        <f aca="false">IF(1_Data_EDA!C1374="Home Office",1,0)</f>
        <v>0</v>
      </c>
      <c r="M1373" s="6" t="n">
        <f aca="false">IF(1_Data_EDA!D1374="Europe",1,0)</f>
        <v>1</v>
      </c>
      <c r="N1373" s="6" t="n">
        <f aca="false">IF(1_Data_EDA!D1374="LATAM",1,0)</f>
        <v>0</v>
      </c>
      <c r="O1373" s="6" t="n">
        <f aca="false">IF(1_Data_EDA!D1374="Pacific Asia",1,0)</f>
        <v>0</v>
      </c>
      <c r="P1373" s="6" t="n">
        <f aca="false">IF(1_Data_EDA!D1374="USCA",1,0)</f>
        <v>0</v>
      </c>
      <c r="Q1373" s="6" t="n">
        <f aca="false">IF(C1373&gt;MEDIAN(C$5:C$8004),1,0)</f>
        <v>1</v>
      </c>
      <c r="R1373" s="6" t="n">
        <f aca="false">IF(D1373&gt;2,1,0)</f>
        <v>0</v>
      </c>
    </row>
    <row r="1374" customFormat="false" ht="15" hidden="false" customHeight="true" outlineLevel="0" collapsed="false">
      <c r="A1374" s="6" t="n">
        <f aca="false">1_Data_EDA!O1375</f>
        <v>1</v>
      </c>
      <c r="B1374" s="6" t="n">
        <f aca="false">1_Data_EDA!H1375</f>
        <v>2</v>
      </c>
      <c r="C1374" s="7" t="n">
        <f aca="false">1_Data_EDA!I1375</f>
        <v>129.9900055</v>
      </c>
      <c r="D1374" s="6" t="n">
        <f aca="false">1_Data_EDA!J1375</f>
        <v>1</v>
      </c>
      <c r="E1374" s="7" t="n">
        <f aca="false">1_Data_EDA!K1375</f>
        <v>129.9900055</v>
      </c>
      <c r="F1374" s="7" t="n">
        <f aca="false">1_Data_EDA!L1375</f>
        <v>3.900000095</v>
      </c>
      <c r="G1374" s="8" t="n">
        <f aca="false">1_Data_EDA!M1375</f>
        <v>0.029999999</v>
      </c>
      <c r="H1374" s="6" t="n">
        <f aca="false">IF(1_Data_EDA!B1375="First Class",1,0)</f>
        <v>0</v>
      </c>
      <c r="I1374" s="6" t="n">
        <f aca="false">IF(1_Data_EDA!B1375="Second Class",1,0)</f>
        <v>1</v>
      </c>
      <c r="J1374" s="6" t="n">
        <f aca="false">IF(1_Data_EDA!B1375="Same Day",1,0)</f>
        <v>0</v>
      </c>
      <c r="K1374" s="6" t="n">
        <f aca="false">IF(1_Data_EDA!C1375="Corporate",1,0)</f>
        <v>0</v>
      </c>
      <c r="L1374" s="6" t="n">
        <f aca="false">IF(1_Data_EDA!C1375="Home Office",1,0)</f>
        <v>1</v>
      </c>
      <c r="M1374" s="6" t="n">
        <f aca="false">IF(1_Data_EDA!D1375="Europe",1,0)</f>
        <v>0</v>
      </c>
      <c r="N1374" s="6" t="n">
        <f aca="false">IF(1_Data_EDA!D1375="LATAM",1,0)</f>
        <v>1</v>
      </c>
      <c r="O1374" s="6" t="n">
        <f aca="false">IF(1_Data_EDA!D1375="Pacific Asia",1,0)</f>
        <v>0</v>
      </c>
      <c r="P1374" s="6" t="n">
        <f aca="false">IF(1_Data_EDA!D1375="USCA",1,0)</f>
        <v>0</v>
      </c>
      <c r="Q1374" s="6" t="n">
        <f aca="false">IF(C1374&gt;MEDIAN(C$5:C$8004),1,0)</f>
        <v>1</v>
      </c>
      <c r="R1374" s="6" t="n">
        <f aca="false">IF(D1374&gt;2,1,0)</f>
        <v>0</v>
      </c>
    </row>
    <row r="1375" customFormat="false" ht="15" hidden="false" customHeight="true" outlineLevel="0" collapsed="false">
      <c r="A1375" s="6" t="n">
        <f aca="false">1_Data_EDA!O1376</f>
        <v>1</v>
      </c>
      <c r="B1375" s="6" t="n">
        <f aca="false">1_Data_EDA!H1376</f>
        <v>1</v>
      </c>
      <c r="C1375" s="7" t="n">
        <f aca="false">1_Data_EDA!I1376</f>
        <v>129.9900055</v>
      </c>
      <c r="D1375" s="6" t="n">
        <f aca="false">1_Data_EDA!J1376</f>
        <v>1</v>
      </c>
      <c r="E1375" s="7" t="n">
        <f aca="false">1_Data_EDA!K1376</f>
        <v>129.9900055</v>
      </c>
      <c r="F1375" s="7" t="n">
        <f aca="false">1_Data_EDA!L1376</f>
        <v>16.89999962</v>
      </c>
      <c r="G1375" s="8" t="n">
        <f aca="false">1_Data_EDA!M1376</f>
        <v>0.129999995</v>
      </c>
      <c r="H1375" s="6" t="n">
        <f aca="false">IF(1_Data_EDA!B1376="First Class",1,0)</f>
        <v>1</v>
      </c>
      <c r="I1375" s="6" t="n">
        <f aca="false">IF(1_Data_EDA!B1376="Second Class",1,0)</f>
        <v>0</v>
      </c>
      <c r="J1375" s="6" t="n">
        <f aca="false">IF(1_Data_EDA!B1376="Same Day",1,0)</f>
        <v>0</v>
      </c>
      <c r="K1375" s="6" t="n">
        <f aca="false">IF(1_Data_EDA!C1376="Corporate",1,0)</f>
        <v>0</v>
      </c>
      <c r="L1375" s="6" t="n">
        <f aca="false">IF(1_Data_EDA!C1376="Home Office",1,0)</f>
        <v>0</v>
      </c>
      <c r="M1375" s="6" t="n">
        <f aca="false">IF(1_Data_EDA!D1376="Europe",1,0)</f>
        <v>0</v>
      </c>
      <c r="N1375" s="6" t="n">
        <f aca="false">IF(1_Data_EDA!D1376="LATAM",1,0)</f>
        <v>1</v>
      </c>
      <c r="O1375" s="6" t="n">
        <f aca="false">IF(1_Data_EDA!D1376="Pacific Asia",1,0)</f>
        <v>0</v>
      </c>
      <c r="P1375" s="6" t="n">
        <f aca="false">IF(1_Data_EDA!D1376="USCA",1,0)</f>
        <v>0</v>
      </c>
      <c r="Q1375" s="6" t="n">
        <f aca="false">IF(C1375&gt;MEDIAN(C$5:C$8004),1,0)</f>
        <v>1</v>
      </c>
      <c r="R1375" s="6" t="n">
        <f aca="false">IF(D1375&gt;2,1,0)</f>
        <v>0</v>
      </c>
    </row>
    <row r="1376" customFormat="false" ht="15" hidden="false" customHeight="true" outlineLevel="0" collapsed="false">
      <c r="A1376" s="6" t="n">
        <f aca="false">1_Data_EDA!O1377</f>
        <v>0</v>
      </c>
      <c r="B1376" s="6" t="n">
        <f aca="false">1_Data_EDA!H1377</f>
        <v>4</v>
      </c>
      <c r="C1376" s="7" t="n">
        <f aca="false">1_Data_EDA!I1377</f>
        <v>50</v>
      </c>
      <c r="D1376" s="6" t="n">
        <f aca="false">1_Data_EDA!J1377</f>
        <v>2</v>
      </c>
      <c r="E1376" s="7" t="n">
        <f aca="false">1_Data_EDA!K1377</f>
        <v>100</v>
      </c>
      <c r="F1376" s="7" t="n">
        <f aca="false">1_Data_EDA!L1377</f>
        <v>0</v>
      </c>
      <c r="G1376" s="8" t="n">
        <f aca="false">1_Data_EDA!M1377</f>
        <v>0</v>
      </c>
      <c r="H1376" s="6" t="n">
        <f aca="false">IF(1_Data_EDA!B1377="First Class",1,0)</f>
        <v>0</v>
      </c>
      <c r="I1376" s="6" t="n">
        <f aca="false">IF(1_Data_EDA!B1377="Second Class",1,0)</f>
        <v>0</v>
      </c>
      <c r="J1376" s="6" t="n">
        <f aca="false">IF(1_Data_EDA!B1377="Same Day",1,0)</f>
        <v>0</v>
      </c>
      <c r="K1376" s="6" t="n">
        <f aca="false">IF(1_Data_EDA!C1377="Corporate",1,0)</f>
        <v>0</v>
      </c>
      <c r="L1376" s="6" t="n">
        <f aca="false">IF(1_Data_EDA!C1377="Home Office",1,0)</f>
        <v>0</v>
      </c>
      <c r="M1376" s="6" t="n">
        <f aca="false">IF(1_Data_EDA!D1377="Europe",1,0)</f>
        <v>0</v>
      </c>
      <c r="N1376" s="6" t="n">
        <f aca="false">IF(1_Data_EDA!D1377="LATAM",1,0)</f>
        <v>0</v>
      </c>
      <c r="O1376" s="6" t="n">
        <f aca="false">IF(1_Data_EDA!D1377="Pacific Asia",1,0)</f>
        <v>0</v>
      </c>
      <c r="P1376" s="6" t="n">
        <f aca="false">IF(1_Data_EDA!D1377="USCA",1,0)</f>
        <v>1</v>
      </c>
      <c r="Q1376" s="6" t="n">
        <f aca="false">IF(C1376&gt;MEDIAN(C$5:C$8004),1,0)</f>
        <v>0</v>
      </c>
      <c r="R1376" s="6" t="n">
        <f aca="false">IF(D1376&gt;2,1,0)</f>
        <v>0</v>
      </c>
    </row>
    <row r="1377" customFormat="false" ht="15" hidden="false" customHeight="true" outlineLevel="0" collapsed="false">
      <c r="A1377" s="6" t="n">
        <f aca="false">1_Data_EDA!O1378</f>
        <v>1</v>
      </c>
      <c r="B1377" s="6" t="n">
        <f aca="false">1_Data_EDA!H1378</f>
        <v>1</v>
      </c>
      <c r="C1377" s="7" t="n">
        <f aca="false">1_Data_EDA!I1378</f>
        <v>11.53999996</v>
      </c>
      <c r="D1377" s="6" t="n">
        <f aca="false">1_Data_EDA!J1378</f>
        <v>1</v>
      </c>
      <c r="E1377" s="7" t="n">
        <f aca="false">1_Data_EDA!K1378</f>
        <v>11.53999996</v>
      </c>
      <c r="F1377" s="7" t="n">
        <f aca="false">1_Data_EDA!L1378</f>
        <v>0.629999995</v>
      </c>
      <c r="G1377" s="8" t="n">
        <f aca="false">1_Data_EDA!M1378</f>
        <v>0.059999999</v>
      </c>
      <c r="H1377" s="6" t="n">
        <f aca="false">IF(1_Data_EDA!B1378="First Class",1,0)</f>
        <v>1</v>
      </c>
      <c r="I1377" s="6" t="n">
        <f aca="false">IF(1_Data_EDA!B1378="Second Class",1,0)</f>
        <v>0</v>
      </c>
      <c r="J1377" s="6" t="n">
        <f aca="false">IF(1_Data_EDA!B1378="Same Day",1,0)</f>
        <v>0</v>
      </c>
      <c r="K1377" s="6" t="n">
        <f aca="false">IF(1_Data_EDA!C1378="Corporate",1,0)</f>
        <v>0</v>
      </c>
      <c r="L1377" s="6" t="n">
        <f aca="false">IF(1_Data_EDA!C1378="Home Office",1,0)</f>
        <v>0</v>
      </c>
      <c r="M1377" s="6" t="n">
        <f aca="false">IF(1_Data_EDA!D1378="Europe",1,0)</f>
        <v>0</v>
      </c>
      <c r="N1377" s="6" t="n">
        <f aca="false">IF(1_Data_EDA!D1378="LATAM",1,0)</f>
        <v>0</v>
      </c>
      <c r="O1377" s="6" t="n">
        <f aca="false">IF(1_Data_EDA!D1378="Pacific Asia",1,0)</f>
        <v>1</v>
      </c>
      <c r="P1377" s="6" t="n">
        <f aca="false">IF(1_Data_EDA!D1378="USCA",1,0)</f>
        <v>0</v>
      </c>
      <c r="Q1377" s="6" t="n">
        <f aca="false">IF(C1377&gt;MEDIAN(C$5:C$8004),1,0)</f>
        <v>0</v>
      </c>
      <c r="R1377" s="6" t="n">
        <f aca="false">IF(D1377&gt;2,1,0)</f>
        <v>0</v>
      </c>
    </row>
    <row r="1378" customFormat="false" ht="15" hidden="false" customHeight="true" outlineLevel="0" collapsed="false">
      <c r="A1378" s="6" t="n">
        <f aca="false">1_Data_EDA!O1379</f>
        <v>1</v>
      </c>
      <c r="B1378" s="6" t="n">
        <f aca="false">1_Data_EDA!H1379</f>
        <v>1</v>
      </c>
      <c r="C1378" s="7" t="n">
        <f aca="false">1_Data_EDA!I1379</f>
        <v>99.98999786</v>
      </c>
      <c r="D1378" s="6" t="n">
        <f aca="false">1_Data_EDA!J1379</f>
        <v>5</v>
      </c>
      <c r="E1378" s="7" t="n">
        <f aca="false">1_Data_EDA!K1379</f>
        <v>499.9500122</v>
      </c>
      <c r="F1378" s="7" t="n">
        <f aca="false">1_Data_EDA!L1379</f>
        <v>74.98999786</v>
      </c>
      <c r="G1378" s="8" t="n">
        <f aca="false">1_Data_EDA!M1379</f>
        <v>0.150000006</v>
      </c>
      <c r="H1378" s="6" t="n">
        <f aca="false">IF(1_Data_EDA!B1379="First Class",1,0)</f>
        <v>1</v>
      </c>
      <c r="I1378" s="6" t="n">
        <f aca="false">IF(1_Data_EDA!B1379="Second Class",1,0)</f>
        <v>0</v>
      </c>
      <c r="J1378" s="6" t="n">
        <f aca="false">IF(1_Data_EDA!B1379="Same Day",1,0)</f>
        <v>0</v>
      </c>
      <c r="K1378" s="6" t="n">
        <f aca="false">IF(1_Data_EDA!C1379="Corporate",1,0)</f>
        <v>1</v>
      </c>
      <c r="L1378" s="6" t="n">
        <f aca="false">IF(1_Data_EDA!C1379="Home Office",1,0)</f>
        <v>0</v>
      </c>
      <c r="M1378" s="6" t="n">
        <f aca="false">IF(1_Data_EDA!D1379="Europe",1,0)</f>
        <v>1</v>
      </c>
      <c r="N1378" s="6" t="n">
        <f aca="false">IF(1_Data_EDA!D1379="LATAM",1,0)</f>
        <v>0</v>
      </c>
      <c r="O1378" s="6" t="n">
        <f aca="false">IF(1_Data_EDA!D1379="Pacific Asia",1,0)</f>
        <v>0</v>
      </c>
      <c r="P1378" s="6" t="n">
        <f aca="false">IF(1_Data_EDA!D1379="USCA",1,0)</f>
        <v>0</v>
      </c>
      <c r="Q1378" s="6" t="n">
        <f aca="false">IF(C1378&gt;MEDIAN(C$5:C$8004),1,0)</f>
        <v>1</v>
      </c>
      <c r="R1378" s="6" t="n">
        <f aca="false">IF(D1378&gt;2,1,0)</f>
        <v>1</v>
      </c>
    </row>
    <row r="1379" customFormat="false" ht="15" hidden="false" customHeight="true" outlineLevel="0" collapsed="false">
      <c r="A1379" s="6" t="n">
        <f aca="false">1_Data_EDA!O1380</f>
        <v>1</v>
      </c>
      <c r="B1379" s="6" t="n">
        <f aca="false">1_Data_EDA!H1380</f>
        <v>2</v>
      </c>
      <c r="C1379" s="7" t="n">
        <f aca="false">1_Data_EDA!I1380</f>
        <v>299.980011</v>
      </c>
      <c r="D1379" s="6" t="n">
        <f aca="false">1_Data_EDA!J1380</f>
        <v>1</v>
      </c>
      <c r="E1379" s="7" t="n">
        <f aca="false">1_Data_EDA!K1380</f>
        <v>299.980011</v>
      </c>
      <c r="F1379" s="7" t="n">
        <f aca="false">1_Data_EDA!L1380</f>
        <v>60</v>
      </c>
      <c r="G1379" s="8" t="n">
        <f aca="false">1_Data_EDA!M1380</f>
        <v>0.200000003</v>
      </c>
      <c r="H1379" s="6" t="n">
        <f aca="false">IF(1_Data_EDA!B1380="First Class",1,0)</f>
        <v>0</v>
      </c>
      <c r="I1379" s="6" t="n">
        <f aca="false">IF(1_Data_EDA!B1380="Second Class",1,0)</f>
        <v>1</v>
      </c>
      <c r="J1379" s="6" t="n">
        <f aca="false">IF(1_Data_EDA!B1380="Same Day",1,0)</f>
        <v>0</v>
      </c>
      <c r="K1379" s="6" t="n">
        <f aca="false">IF(1_Data_EDA!C1380="Corporate",1,0)</f>
        <v>0</v>
      </c>
      <c r="L1379" s="6" t="n">
        <f aca="false">IF(1_Data_EDA!C1380="Home Office",1,0)</f>
        <v>0</v>
      </c>
      <c r="M1379" s="6" t="n">
        <f aca="false">IF(1_Data_EDA!D1380="Europe",1,0)</f>
        <v>1</v>
      </c>
      <c r="N1379" s="6" t="n">
        <f aca="false">IF(1_Data_EDA!D1380="LATAM",1,0)</f>
        <v>0</v>
      </c>
      <c r="O1379" s="6" t="n">
        <f aca="false">IF(1_Data_EDA!D1380="Pacific Asia",1,0)</f>
        <v>0</v>
      </c>
      <c r="P1379" s="6" t="n">
        <f aca="false">IF(1_Data_EDA!D1380="USCA",1,0)</f>
        <v>0</v>
      </c>
      <c r="Q1379" s="6" t="n">
        <f aca="false">IF(C1379&gt;MEDIAN(C$5:C$8004),1,0)</f>
        <v>1</v>
      </c>
      <c r="R1379" s="6" t="n">
        <f aca="false">IF(D1379&gt;2,1,0)</f>
        <v>0</v>
      </c>
    </row>
    <row r="1380" customFormat="false" ht="15" hidden="false" customHeight="true" outlineLevel="0" collapsed="false">
      <c r="A1380" s="6" t="n">
        <f aca="false">1_Data_EDA!O1381</f>
        <v>0</v>
      </c>
      <c r="B1380" s="6" t="n">
        <f aca="false">1_Data_EDA!H1381</f>
        <v>4</v>
      </c>
      <c r="C1380" s="7" t="n">
        <f aca="false">1_Data_EDA!I1381</f>
        <v>24.98999977</v>
      </c>
      <c r="D1380" s="6" t="n">
        <f aca="false">1_Data_EDA!J1381</f>
        <v>5</v>
      </c>
      <c r="E1380" s="7" t="n">
        <f aca="false">1_Data_EDA!K1381</f>
        <v>124.9499969</v>
      </c>
      <c r="F1380" s="7" t="n">
        <f aca="false">1_Data_EDA!L1381</f>
        <v>2.5</v>
      </c>
      <c r="G1380" s="8" t="n">
        <f aca="false">1_Data_EDA!M1381</f>
        <v>0.02</v>
      </c>
      <c r="H1380" s="6" t="n">
        <f aca="false">IF(1_Data_EDA!B1381="First Class",1,0)</f>
        <v>0</v>
      </c>
      <c r="I1380" s="6" t="n">
        <f aca="false">IF(1_Data_EDA!B1381="Second Class",1,0)</f>
        <v>0</v>
      </c>
      <c r="J1380" s="6" t="n">
        <f aca="false">IF(1_Data_EDA!B1381="Same Day",1,0)</f>
        <v>0</v>
      </c>
      <c r="K1380" s="6" t="n">
        <f aca="false">IF(1_Data_EDA!C1381="Corporate",1,0)</f>
        <v>1</v>
      </c>
      <c r="L1380" s="6" t="n">
        <f aca="false">IF(1_Data_EDA!C1381="Home Office",1,0)</f>
        <v>0</v>
      </c>
      <c r="M1380" s="6" t="n">
        <f aca="false">IF(1_Data_EDA!D1381="Europe",1,0)</f>
        <v>0</v>
      </c>
      <c r="N1380" s="6" t="n">
        <f aca="false">IF(1_Data_EDA!D1381="LATAM",1,0)</f>
        <v>0</v>
      </c>
      <c r="O1380" s="6" t="n">
        <f aca="false">IF(1_Data_EDA!D1381="Pacific Asia",1,0)</f>
        <v>0</v>
      </c>
      <c r="P1380" s="6" t="n">
        <f aca="false">IF(1_Data_EDA!D1381="USCA",1,0)</f>
        <v>1</v>
      </c>
      <c r="Q1380" s="6" t="n">
        <f aca="false">IF(C1380&gt;MEDIAN(C$5:C$8004),1,0)</f>
        <v>0</v>
      </c>
      <c r="R1380" s="6" t="n">
        <f aca="false">IF(D1380&gt;2,1,0)</f>
        <v>1</v>
      </c>
    </row>
    <row r="1381" customFormat="false" ht="15" hidden="false" customHeight="true" outlineLevel="0" collapsed="false">
      <c r="A1381" s="6" t="n">
        <f aca="false">1_Data_EDA!O1382</f>
        <v>0</v>
      </c>
      <c r="B1381" s="6" t="n">
        <f aca="false">1_Data_EDA!H1382</f>
        <v>4</v>
      </c>
      <c r="C1381" s="7" t="n">
        <f aca="false">1_Data_EDA!I1382</f>
        <v>39.99000168</v>
      </c>
      <c r="D1381" s="6" t="n">
        <f aca="false">1_Data_EDA!J1382</f>
        <v>2</v>
      </c>
      <c r="E1381" s="7" t="n">
        <f aca="false">1_Data_EDA!K1382</f>
        <v>79.98000336</v>
      </c>
      <c r="F1381" s="7" t="n">
        <f aca="false">1_Data_EDA!L1382</f>
        <v>14.39999962</v>
      </c>
      <c r="G1381" s="8" t="n">
        <f aca="false">1_Data_EDA!M1382</f>
        <v>0.180000007</v>
      </c>
      <c r="H1381" s="6" t="n">
        <f aca="false">IF(1_Data_EDA!B1382="First Class",1,0)</f>
        <v>0</v>
      </c>
      <c r="I1381" s="6" t="n">
        <f aca="false">IF(1_Data_EDA!B1382="Second Class",1,0)</f>
        <v>0</v>
      </c>
      <c r="J1381" s="6" t="n">
        <f aca="false">IF(1_Data_EDA!B1382="Same Day",1,0)</f>
        <v>0</v>
      </c>
      <c r="K1381" s="6" t="n">
        <f aca="false">IF(1_Data_EDA!C1382="Corporate",1,0)</f>
        <v>1</v>
      </c>
      <c r="L1381" s="6" t="n">
        <f aca="false">IF(1_Data_EDA!C1382="Home Office",1,0)</f>
        <v>0</v>
      </c>
      <c r="M1381" s="6" t="n">
        <f aca="false">IF(1_Data_EDA!D1382="Europe",1,0)</f>
        <v>0</v>
      </c>
      <c r="N1381" s="6" t="n">
        <f aca="false">IF(1_Data_EDA!D1382="LATAM",1,0)</f>
        <v>0</v>
      </c>
      <c r="O1381" s="6" t="n">
        <f aca="false">IF(1_Data_EDA!D1382="Pacific Asia",1,0)</f>
        <v>0</v>
      </c>
      <c r="P1381" s="6" t="n">
        <f aca="false">IF(1_Data_EDA!D1382="USCA",1,0)</f>
        <v>0</v>
      </c>
      <c r="Q1381" s="6" t="n">
        <f aca="false">IF(C1381&gt;MEDIAN(C$5:C$8004),1,0)</f>
        <v>0</v>
      </c>
      <c r="R1381" s="6" t="n">
        <f aca="false">IF(D1381&gt;2,1,0)</f>
        <v>0</v>
      </c>
    </row>
    <row r="1382" customFormat="false" ht="15" hidden="false" customHeight="true" outlineLevel="0" collapsed="false">
      <c r="A1382" s="6" t="n">
        <f aca="false">1_Data_EDA!O1383</f>
        <v>0</v>
      </c>
      <c r="B1382" s="6" t="n">
        <f aca="false">1_Data_EDA!H1383</f>
        <v>4</v>
      </c>
      <c r="C1382" s="7" t="n">
        <f aca="false">1_Data_EDA!I1383</f>
        <v>129.9900055</v>
      </c>
      <c r="D1382" s="6" t="n">
        <f aca="false">1_Data_EDA!J1383</f>
        <v>1</v>
      </c>
      <c r="E1382" s="7" t="n">
        <f aca="false">1_Data_EDA!K1383</f>
        <v>129.9900055</v>
      </c>
      <c r="F1382" s="7" t="n">
        <f aca="false">1_Data_EDA!L1383</f>
        <v>19.5</v>
      </c>
      <c r="G1382" s="8" t="n">
        <f aca="false">1_Data_EDA!M1383</f>
        <v>0.150000006</v>
      </c>
      <c r="H1382" s="6" t="n">
        <f aca="false">IF(1_Data_EDA!B1383="First Class",1,0)</f>
        <v>0</v>
      </c>
      <c r="I1382" s="6" t="n">
        <f aca="false">IF(1_Data_EDA!B1383="Second Class",1,0)</f>
        <v>0</v>
      </c>
      <c r="J1382" s="6" t="n">
        <f aca="false">IF(1_Data_EDA!B1383="Same Day",1,0)</f>
        <v>0</v>
      </c>
      <c r="K1382" s="6" t="n">
        <f aca="false">IF(1_Data_EDA!C1383="Corporate",1,0)</f>
        <v>0</v>
      </c>
      <c r="L1382" s="6" t="n">
        <f aca="false">IF(1_Data_EDA!C1383="Home Office",1,0)</f>
        <v>0</v>
      </c>
      <c r="M1382" s="6" t="n">
        <f aca="false">IF(1_Data_EDA!D1383="Europe",1,0)</f>
        <v>0</v>
      </c>
      <c r="N1382" s="6" t="n">
        <f aca="false">IF(1_Data_EDA!D1383="LATAM",1,0)</f>
        <v>1</v>
      </c>
      <c r="O1382" s="6" t="n">
        <f aca="false">IF(1_Data_EDA!D1383="Pacific Asia",1,0)</f>
        <v>0</v>
      </c>
      <c r="P1382" s="6" t="n">
        <f aca="false">IF(1_Data_EDA!D1383="USCA",1,0)</f>
        <v>0</v>
      </c>
      <c r="Q1382" s="6" t="n">
        <f aca="false">IF(C1382&gt;MEDIAN(C$5:C$8004),1,0)</f>
        <v>1</v>
      </c>
      <c r="R1382" s="6" t="n">
        <f aca="false">IF(D1382&gt;2,1,0)</f>
        <v>0</v>
      </c>
    </row>
    <row r="1383" customFormat="false" ht="15" hidden="false" customHeight="true" outlineLevel="0" collapsed="false">
      <c r="A1383" s="6" t="n">
        <f aca="false">1_Data_EDA!O1384</f>
        <v>1</v>
      </c>
      <c r="B1383" s="6" t="n">
        <f aca="false">1_Data_EDA!H1384</f>
        <v>4</v>
      </c>
      <c r="C1383" s="7" t="n">
        <f aca="false">1_Data_EDA!I1384</f>
        <v>299.980011</v>
      </c>
      <c r="D1383" s="6" t="n">
        <f aca="false">1_Data_EDA!J1384</f>
        <v>1</v>
      </c>
      <c r="E1383" s="7" t="n">
        <f aca="false">1_Data_EDA!K1384</f>
        <v>299.980011</v>
      </c>
      <c r="F1383" s="7" t="n">
        <f aca="false">1_Data_EDA!L1384</f>
        <v>75</v>
      </c>
      <c r="G1383" s="8" t="n">
        <f aca="false">1_Data_EDA!M1384</f>
        <v>0.25</v>
      </c>
      <c r="H1383" s="6" t="n">
        <f aca="false">IF(1_Data_EDA!B1384="First Class",1,0)</f>
        <v>0</v>
      </c>
      <c r="I1383" s="6" t="n">
        <f aca="false">IF(1_Data_EDA!B1384="Second Class",1,0)</f>
        <v>0</v>
      </c>
      <c r="J1383" s="6" t="n">
        <f aca="false">IF(1_Data_EDA!B1384="Same Day",1,0)</f>
        <v>0</v>
      </c>
      <c r="K1383" s="6" t="n">
        <f aca="false">IF(1_Data_EDA!C1384="Corporate",1,0)</f>
        <v>0</v>
      </c>
      <c r="L1383" s="6" t="n">
        <f aca="false">IF(1_Data_EDA!C1384="Home Office",1,0)</f>
        <v>0</v>
      </c>
      <c r="M1383" s="6" t="n">
        <f aca="false">IF(1_Data_EDA!D1384="Europe",1,0)</f>
        <v>1</v>
      </c>
      <c r="N1383" s="6" t="n">
        <f aca="false">IF(1_Data_EDA!D1384="LATAM",1,0)</f>
        <v>0</v>
      </c>
      <c r="O1383" s="6" t="n">
        <f aca="false">IF(1_Data_EDA!D1384="Pacific Asia",1,0)</f>
        <v>0</v>
      </c>
      <c r="P1383" s="6" t="n">
        <f aca="false">IF(1_Data_EDA!D1384="USCA",1,0)</f>
        <v>0</v>
      </c>
      <c r="Q1383" s="6" t="n">
        <f aca="false">IF(C1383&gt;MEDIAN(C$5:C$8004),1,0)</f>
        <v>1</v>
      </c>
      <c r="R1383" s="6" t="n">
        <f aca="false">IF(D1383&gt;2,1,0)</f>
        <v>0</v>
      </c>
    </row>
    <row r="1384" customFormat="false" ht="15" hidden="false" customHeight="true" outlineLevel="0" collapsed="false">
      <c r="A1384" s="6" t="n">
        <f aca="false">1_Data_EDA!O1385</f>
        <v>0</v>
      </c>
      <c r="B1384" s="6" t="n">
        <f aca="false">1_Data_EDA!H1385</f>
        <v>4</v>
      </c>
      <c r="C1384" s="7" t="n">
        <f aca="false">1_Data_EDA!I1385</f>
        <v>50</v>
      </c>
      <c r="D1384" s="6" t="n">
        <f aca="false">1_Data_EDA!J1385</f>
        <v>4</v>
      </c>
      <c r="E1384" s="7" t="n">
        <f aca="false">1_Data_EDA!K1385</f>
        <v>200</v>
      </c>
      <c r="F1384" s="7" t="n">
        <f aca="false">1_Data_EDA!L1385</f>
        <v>0</v>
      </c>
      <c r="G1384" s="8" t="n">
        <f aca="false">1_Data_EDA!M1385</f>
        <v>0</v>
      </c>
      <c r="H1384" s="6" t="n">
        <f aca="false">IF(1_Data_EDA!B1385="First Class",1,0)</f>
        <v>0</v>
      </c>
      <c r="I1384" s="6" t="n">
        <f aca="false">IF(1_Data_EDA!B1385="Second Class",1,0)</f>
        <v>0</v>
      </c>
      <c r="J1384" s="6" t="n">
        <f aca="false">IF(1_Data_EDA!B1385="Same Day",1,0)</f>
        <v>0</v>
      </c>
      <c r="K1384" s="6" t="n">
        <f aca="false">IF(1_Data_EDA!C1385="Corporate",1,0)</f>
        <v>0</v>
      </c>
      <c r="L1384" s="6" t="n">
        <f aca="false">IF(1_Data_EDA!C1385="Home Office",1,0)</f>
        <v>1</v>
      </c>
      <c r="M1384" s="6" t="n">
        <f aca="false">IF(1_Data_EDA!D1385="Europe",1,0)</f>
        <v>1</v>
      </c>
      <c r="N1384" s="6" t="n">
        <f aca="false">IF(1_Data_EDA!D1385="LATAM",1,0)</f>
        <v>0</v>
      </c>
      <c r="O1384" s="6" t="n">
        <f aca="false">IF(1_Data_EDA!D1385="Pacific Asia",1,0)</f>
        <v>0</v>
      </c>
      <c r="P1384" s="6" t="n">
        <f aca="false">IF(1_Data_EDA!D1385="USCA",1,0)</f>
        <v>0</v>
      </c>
      <c r="Q1384" s="6" t="n">
        <f aca="false">IF(C1384&gt;MEDIAN(C$5:C$8004),1,0)</f>
        <v>0</v>
      </c>
      <c r="R1384" s="6" t="n">
        <f aca="false">IF(D1384&gt;2,1,0)</f>
        <v>1</v>
      </c>
    </row>
    <row r="1385" customFormat="false" ht="15" hidden="false" customHeight="true" outlineLevel="0" collapsed="false">
      <c r="A1385" s="6" t="n">
        <f aca="false">1_Data_EDA!O1386</f>
        <v>1</v>
      </c>
      <c r="B1385" s="6" t="n">
        <f aca="false">1_Data_EDA!H1386</f>
        <v>2</v>
      </c>
      <c r="C1385" s="7" t="n">
        <f aca="false">1_Data_EDA!I1386</f>
        <v>59.99000168</v>
      </c>
      <c r="D1385" s="6" t="n">
        <f aca="false">1_Data_EDA!J1386</f>
        <v>2</v>
      </c>
      <c r="E1385" s="7" t="n">
        <f aca="false">1_Data_EDA!K1386</f>
        <v>119.9800034</v>
      </c>
      <c r="F1385" s="7" t="n">
        <f aca="false">1_Data_EDA!L1386</f>
        <v>1.200000048</v>
      </c>
      <c r="G1385" s="8" t="n">
        <f aca="false">1_Data_EDA!M1386</f>
        <v>0.01</v>
      </c>
      <c r="H1385" s="6" t="n">
        <f aca="false">IF(1_Data_EDA!B1386="First Class",1,0)</f>
        <v>0</v>
      </c>
      <c r="I1385" s="6" t="n">
        <f aca="false">IF(1_Data_EDA!B1386="Second Class",1,0)</f>
        <v>1</v>
      </c>
      <c r="J1385" s="6" t="n">
        <f aca="false">IF(1_Data_EDA!B1386="Same Day",1,0)</f>
        <v>0</v>
      </c>
      <c r="K1385" s="6" t="n">
        <f aca="false">IF(1_Data_EDA!C1386="Corporate",1,0)</f>
        <v>0</v>
      </c>
      <c r="L1385" s="6" t="n">
        <f aca="false">IF(1_Data_EDA!C1386="Home Office",1,0)</f>
        <v>0</v>
      </c>
      <c r="M1385" s="6" t="n">
        <f aca="false">IF(1_Data_EDA!D1386="Europe",1,0)</f>
        <v>0</v>
      </c>
      <c r="N1385" s="6" t="n">
        <f aca="false">IF(1_Data_EDA!D1386="LATAM",1,0)</f>
        <v>0</v>
      </c>
      <c r="O1385" s="6" t="n">
        <f aca="false">IF(1_Data_EDA!D1386="Pacific Asia",1,0)</f>
        <v>0</v>
      </c>
      <c r="P1385" s="6" t="n">
        <f aca="false">IF(1_Data_EDA!D1386="USCA",1,0)</f>
        <v>1</v>
      </c>
      <c r="Q1385" s="6" t="n">
        <f aca="false">IF(C1385&gt;MEDIAN(C$5:C$8004),1,0)</f>
        <v>0</v>
      </c>
      <c r="R1385" s="6" t="n">
        <f aca="false">IF(D1385&gt;2,1,0)</f>
        <v>0</v>
      </c>
    </row>
    <row r="1386" customFormat="false" ht="15" hidden="false" customHeight="true" outlineLevel="0" collapsed="false">
      <c r="A1386" s="6" t="n">
        <f aca="false">1_Data_EDA!O1387</f>
        <v>0</v>
      </c>
      <c r="B1386" s="6" t="n">
        <f aca="false">1_Data_EDA!H1387</f>
        <v>0</v>
      </c>
      <c r="C1386" s="7" t="n">
        <f aca="false">1_Data_EDA!I1387</f>
        <v>129.9900055</v>
      </c>
      <c r="D1386" s="6" t="n">
        <f aca="false">1_Data_EDA!J1387</f>
        <v>1</v>
      </c>
      <c r="E1386" s="7" t="n">
        <f aca="false">1_Data_EDA!K1387</f>
        <v>129.9900055</v>
      </c>
      <c r="F1386" s="7" t="n">
        <f aca="false">1_Data_EDA!L1387</f>
        <v>6.5</v>
      </c>
      <c r="G1386" s="8" t="n">
        <f aca="false">1_Data_EDA!M1387</f>
        <v>0.050000001</v>
      </c>
      <c r="H1386" s="6" t="n">
        <f aca="false">IF(1_Data_EDA!B1387="First Class",1,0)</f>
        <v>0</v>
      </c>
      <c r="I1386" s="6" t="n">
        <f aca="false">IF(1_Data_EDA!B1387="Second Class",1,0)</f>
        <v>0</v>
      </c>
      <c r="J1386" s="6" t="n">
        <f aca="false">IF(1_Data_EDA!B1387="Same Day",1,0)</f>
        <v>1</v>
      </c>
      <c r="K1386" s="6" t="n">
        <f aca="false">IF(1_Data_EDA!C1387="Corporate",1,0)</f>
        <v>1</v>
      </c>
      <c r="L1386" s="6" t="n">
        <f aca="false">IF(1_Data_EDA!C1387="Home Office",1,0)</f>
        <v>0</v>
      </c>
      <c r="M1386" s="6" t="n">
        <f aca="false">IF(1_Data_EDA!D1387="Europe",1,0)</f>
        <v>0</v>
      </c>
      <c r="N1386" s="6" t="n">
        <f aca="false">IF(1_Data_EDA!D1387="LATAM",1,0)</f>
        <v>1</v>
      </c>
      <c r="O1386" s="6" t="n">
        <f aca="false">IF(1_Data_EDA!D1387="Pacific Asia",1,0)</f>
        <v>0</v>
      </c>
      <c r="P1386" s="6" t="n">
        <f aca="false">IF(1_Data_EDA!D1387="USCA",1,0)</f>
        <v>0</v>
      </c>
      <c r="Q1386" s="6" t="n">
        <f aca="false">IF(C1386&gt;MEDIAN(C$5:C$8004),1,0)</f>
        <v>1</v>
      </c>
      <c r="R1386" s="6" t="n">
        <f aca="false">IF(D1386&gt;2,1,0)</f>
        <v>0</v>
      </c>
    </row>
    <row r="1387" customFormat="false" ht="15" hidden="false" customHeight="true" outlineLevel="0" collapsed="false">
      <c r="A1387" s="6" t="n">
        <f aca="false">1_Data_EDA!O1388</f>
        <v>1</v>
      </c>
      <c r="B1387" s="6" t="n">
        <f aca="false">1_Data_EDA!H1388</f>
        <v>2</v>
      </c>
      <c r="C1387" s="7" t="n">
        <f aca="false">1_Data_EDA!I1388</f>
        <v>50</v>
      </c>
      <c r="D1387" s="6" t="n">
        <f aca="false">1_Data_EDA!J1388</f>
        <v>2</v>
      </c>
      <c r="E1387" s="7" t="n">
        <f aca="false">1_Data_EDA!K1388</f>
        <v>100</v>
      </c>
      <c r="F1387" s="7" t="n">
        <f aca="false">1_Data_EDA!L1388</f>
        <v>2</v>
      </c>
      <c r="G1387" s="8" t="n">
        <f aca="false">1_Data_EDA!M1388</f>
        <v>0.02</v>
      </c>
      <c r="H1387" s="6" t="n">
        <f aca="false">IF(1_Data_EDA!B1388="First Class",1,0)</f>
        <v>0</v>
      </c>
      <c r="I1387" s="6" t="n">
        <f aca="false">IF(1_Data_EDA!B1388="Second Class",1,0)</f>
        <v>1</v>
      </c>
      <c r="J1387" s="6" t="n">
        <f aca="false">IF(1_Data_EDA!B1388="Same Day",1,0)</f>
        <v>0</v>
      </c>
      <c r="K1387" s="6" t="n">
        <f aca="false">IF(1_Data_EDA!C1388="Corporate",1,0)</f>
        <v>1</v>
      </c>
      <c r="L1387" s="6" t="n">
        <f aca="false">IF(1_Data_EDA!C1388="Home Office",1,0)</f>
        <v>0</v>
      </c>
      <c r="M1387" s="6" t="n">
        <f aca="false">IF(1_Data_EDA!D1388="Europe",1,0)</f>
        <v>1</v>
      </c>
      <c r="N1387" s="6" t="n">
        <f aca="false">IF(1_Data_EDA!D1388="LATAM",1,0)</f>
        <v>0</v>
      </c>
      <c r="O1387" s="6" t="n">
        <f aca="false">IF(1_Data_EDA!D1388="Pacific Asia",1,0)</f>
        <v>0</v>
      </c>
      <c r="P1387" s="6" t="n">
        <f aca="false">IF(1_Data_EDA!D1388="USCA",1,0)</f>
        <v>0</v>
      </c>
      <c r="Q1387" s="6" t="n">
        <f aca="false">IF(C1387&gt;MEDIAN(C$5:C$8004),1,0)</f>
        <v>0</v>
      </c>
      <c r="R1387" s="6" t="n">
        <f aca="false">IF(D1387&gt;2,1,0)</f>
        <v>0</v>
      </c>
    </row>
    <row r="1388" customFormat="false" ht="15" hidden="false" customHeight="true" outlineLevel="0" collapsed="false">
      <c r="A1388" s="6" t="n">
        <f aca="false">1_Data_EDA!O1389</f>
        <v>1</v>
      </c>
      <c r="B1388" s="6" t="n">
        <f aca="false">1_Data_EDA!H1389</f>
        <v>1</v>
      </c>
      <c r="C1388" s="7" t="n">
        <f aca="false">1_Data_EDA!I1389</f>
        <v>252.8800049</v>
      </c>
      <c r="D1388" s="6" t="n">
        <f aca="false">1_Data_EDA!J1389</f>
        <v>1</v>
      </c>
      <c r="E1388" s="7" t="n">
        <f aca="false">1_Data_EDA!K1389</f>
        <v>252.8800049</v>
      </c>
      <c r="F1388" s="7" t="n">
        <f aca="false">1_Data_EDA!L1389</f>
        <v>5.059999943</v>
      </c>
      <c r="G1388" s="8" t="n">
        <f aca="false">1_Data_EDA!M1389</f>
        <v>0.02</v>
      </c>
      <c r="H1388" s="6" t="n">
        <f aca="false">IF(1_Data_EDA!B1389="First Class",1,0)</f>
        <v>1</v>
      </c>
      <c r="I1388" s="6" t="n">
        <f aca="false">IF(1_Data_EDA!B1389="Second Class",1,0)</f>
        <v>0</v>
      </c>
      <c r="J1388" s="6" t="n">
        <f aca="false">IF(1_Data_EDA!B1389="Same Day",1,0)</f>
        <v>0</v>
      </c>
      <c r="K1388" s="6" t="n">
        <f aca="false">IF(1_Data_EDA!C1389="Corporate",1,0)</f>
        <v>0</v>
      </c>
      <c r="L1388" s="6" t="n">
        <f aca="false">IF(1_Data_EDA!C1389="Home Office",1,0)</f>
        <v>0</v>
      </c>
      <c r="M1388" s="6" t="n">
        <f aca="false">IF(1_Data_EDA!D1389="Europe",1,0)</f>
        <v>1</v>
      </c>
      <c r="N1388" s="6" t="n">
        <f aca="false">IF(1_Data_EDA!D1389="LATAM",1,0)</f>
        <v>0</v>
      </c>
      <c r="O1388" s="6" t="n">
        <f aca="false">IF(1_Data_EDA!D1389="Pacific Asia",1,0)</f>
        <v>0</v>
      </c>
      <c r="P1388" s="6" t="n">
        <f aca="false">IF(1_Data_EDA!D1389="USCA",1,0)</f>
        <v>0</v>
      </c>
      <c r="Q1388" s="6" t="n">
        <f aca="false">IF(C1388&gt;MEDIAN(C$5:C$8004),1,0)</f>
        <v>1</v>
      </c>
      <c r="R1388" s="6" t="n">
        <f aca="false">IF(D1388&gt;2,1,0)</f>
        <v>0</v>
      </c>
    </row>
    <row r="1389" customFormat="false" ht="15" hidden="false" customHeight="true" outlineLevel="0" collapsed="false">
      <c r="A1389" s="6" t="n">
        <f aca="false">1_Data_EDA!O1390</f>
        <v>1</v>
      </c>
      <c r="B1389" s="6" t="n">
        <f aca="false">1_Data_EDA!H1390</f>
        <v>4</v>
      </c>
      <c r="C1389" s="7" t="n">
        <f aca="false">1_Data_EDA!I1390</f>
        <v>49.97999954</v>
      </c>
      <c r="D1389" s="6" t="n">
        <f aca="false">1_Data_EDA!J1390</f>
        <v>5</v>
      </c>
      <c r="E1389" s="7" t="n">
        <f aca="false">1_Data_EDA!K1390</f>
        <v>249.8999939</v>
      </c>
      <c r="F1389" s="7" t="n">
        <f aca="false">1_Data_EDA!L1390</f>
        <v>12.5</v>
      </c>
      <c r="G1389" s="8" t="n">
        <f aca="false">1_Data_EDA!M1390</f>
        <v>0.050000001</v>
      </c>
      <c r="H1389" s="6" t="n">
        <f aca="false">IF(1_Data_EDA!B1390="First Class",1,0)</f>
        <v>0</v>
      </c>
      <c r="I1389" s="6" t="n">
        <f aca="false">IF(1_Data_EDA!B1390="Second Class",1,0)</f>
        <v>0</v>
      </c>
      <c r="J1389" s="6" t="n">
        <f aca="false">IF(1_Data_EDA!B1390="Same Day",1,0)</f>
        <v>0</v>
      </c>
      <c r="K1389" s="6" t="n">
        <f aca="false">IF(1_Data_EDA!C1390="Corporate",1,0)</f>
        <v>0</v>
      </c>
      <c r="L1389" s="6" t="n">
        <f aca="false">IF(1_Data_EDA!C1390="Home Office",1,0)</f>
        <v>1</v>
      </c>
      <c r="M1389" s="6" t="n">
        <f aca="false">IF(1_Data_EDA!D1390="Europe",1,0)</f>
        <v>1</v>
      </c>
      <c r="N1389" s="6" t="n">
        <f aca="false">IF(1_Data_EDA!D1390="LATAM",1,0)</f>
        <v>0</v>
      </c>
      <c r="O1389" s="6" t="n">
        <f aca="false">IF(1_Data_EDA!D1390="Pacific Asia",1,0)</f>
        <v>0</v>
      </c>
      <c r="P1389" s="6" t="n">
        <f aca="false">IF(1_Data_EDA!D1390="USCA",1,0)</f>
        <v>0</v>
      </c>
      <c r="Q1389" s="6" t="n">
        <f aca="false">IF(C1389&gt;MEDIAN(C$5:C$8004),1,0)</f>
        <v>0</v>
      </c>
      <c r="R1389" s="6" t="n">
        <f aca="false">IF(D1389&gt;2,1,0)</f>
        <v>1</v>
      </c>
    </row>
    <row r="1390" customFormat="false" ht="15" hidden="false" customHeight="true" outlineLevel="0" collapsed="false">
      <c r="A1390" s="6" t="n">
        <f aca="false">1_Data_EDA!O1391</f>
        <v>1</v>
      </c>
      <c r="B1390" s="6" t="n">
        <f aca="false">1_Data_EDA!H1391</f>
        <v>4</v>
      </c>
      <c r="C1390" s="7" t="n">
        <f aca="false">1_Data_EDA!I1391</f>
        <v>199.9900055</v>
      </c>
      <c r="D1390" s="6" t="n">
        <f aca="false">1_Data_EDA!J1391</f>
        <v>1</v>
      </c>
      <c r="E1390" s="7" t="n">
        <f aca="false">1_Data_EDA!K1391</f>
        <v>199.9900055</v>
      </c>
      <c r="F1390" s="7" t="n">
        <f aca="false">1_Data_EDA!L1391</f>
        <v>11</v>
      </c>
      <c r="G1390" s="8" t="n">
        <f aca="false">1_Data_EDA!M1391</f>
        <v>0.059999999</v>
      </c>
      <c r="H1390" s="6" t="n">
        <f aca="false">IF(1_Data_EDA!B1391="First Class",1,0)</f>
        <v>0</v>
      </c>
      <c r="I1390" s="6" t="n">
        <f aca="false">IF(1_Data_EDA!B1391="Second Class",1,0)</f>
        <v>0</v>
      </c>
      <c r="J1390" s="6" t="n">
        <f aca="false">IF(1_Data_EDA!B1391="Same Day",1,0)</f>
        <v>0</v>
      </c>
      <c r="K1390" s="6" t="n">
        <f aca="false">IF(1_Data_EDA!C1391="Corporate",1,0)</f>
        <v>0</v>
      </c>
      <c r="L1390" s="6" t="n">
        <f aca="false">IF(1_Data_EDA!C1391="Home Office",1,0)</f>
        <v>0</v>
      </c>
      <c r="M1390" s="6" t="n">
        <f aca="false">IF(1_Data_EDA!D1391="Europe",1,0)</f>
        <v>0</v>
      </c>
      <c r="N1390" s="6" t="n">
        <f aca="false">IF(1_Data_EDA!D1391="LATAM",1,0)</f>
        <v>1</v>
      </c>
      <c r="O1390" s="6" t="n">
        <f aca="false">IF(1_Data_EDA!D1391="Pacific Asia",1,0)</f>
        <v>0</v>
      </c>
      <c r="P1390" s="6" t="n">
        <f aca="false">IF(1_Data_EDA!D1391="USCA",1,0)</f>
        <v>0</v>
      </c>
      <c r="Q1390" s="6" t="n">
        <f aca="false">IF(C1390&gt;MEDIAN(C$5:C$8004),1,0)</f>
        <v>1</v>
      </c>
      <c r="R1390" s="6" t="n">
        <f aca="false">IF(D1390&gt;2,1,0)</f>
        <v>0</v>
      </c>
    </row>
    <row r="1391" customFormat="false" ht="15" hidden="false" customHeight="true" outlineLevel="0" collapsed="false">
      <c r="A1391" s="6" t="n">
        <f aca="false">1_Data_EDA!O1392</f>
        <v>1</v>
      </c>
      <c r="B1391" s="6" t="n">
        <f aca="false">1_Data_EDA!H1392</f>
        <v>4</v>
      </c>
      <c r="C1391" s="7" t="n">
        <f aca="false">1_Data_EDA!I1392</f>
        <v>399.980011</v>
      </c>
      <c r="D1391" s="6" t="n">
        <f aca="false">1_Data_EDA!J1392</f>
        <v>1</v>
      </c>
      <c r="E1391" s="7" t="n">
        <f aca="false">1_Data_EDA!K1392</f>
        <v>399.980011</v>
      </c>
      <c r="F1391" s="7" t="n">
        <f aca="false">1_Data_EDA!L1392</f>
        <v>64</v>
      </c>
      <c r="G1391" s="8" t="n">
        <f aca="false">1_Data_EDA!M1392</f>
        <v>0.159999996</v>
      </c>
      <c r="H1391" s="6" t="n">
        <f aca="false">IF(1_Data_EDA!B1392="First Class",1,0)</f>
        <v>0</v>
      </c>
      <c r="I1391" s="6" t="n">
        <f aca="false">IF(1_Data_EDA!B1392="Second Class",1,0)</f>
        <v>0</v>
      </c>
      <c r="J1391" s="6" t="n">
        <f aca="false">IF(1_Data_EDA!B1392="Same Day",1,0)</f>
        <v>0</v>
      </c>
      <c r="K1391" s="6" t="n">
        <f aca="false">IF(1_Data_EDA!C1392="Corporate",1,0)</f>
        <v>1</v>
      </c>
      <c r="L1391" s="6" t="n">
        <f aca="false">IF(1_Data_EDA!C1392="Home Office",1,0)</f>
        <v>0</v>
      </c>
      <c r="M1391" s="6" t="n">
        <f aca="false">IF(1_Data_EDA!D1392="Europe",1,0)</f>
        <v>0</v>
      </c>
      <c r="N1391" s="6" t="n">
        <f aca="false">IF(1_Data_EDA!D1392="LATAM",1,0)</f>
        <v>0</v>
      </c>
      <c r="O1391" s="6" t="n">
        <f aca="false">IF(1_Data_EDA!D1392="Pacific Asia",1,0)</f>
        <v>0</v>
      </c>
      <c r="P1391" s="6" t="n">
        <f aca="false">IF(1_Data_EDA!D1392="USCA",1,0)</f>
        <v>1</v>
      </c>
      <c r="Q1391" s="6" t="n">
        <f aca="false">IF(C1391&gt;MEDIAN(C$5:C$8004),1,0)</f>
        <v>1</v>
      </c>
      <c r="R1391" s="6" t="n">
        <f aca="false">IF(D1391&gt;2,1,0)</f>
        <v>0</v>
      </c>
    </row>
    <row r="1392" customFormat="false" ht="15" hidden="false" customHeight="true" outlineLevel="0" collapsed="false">
      <c r="A1392" s="6" t="n">
        <f aca="false">1_Data_EDA!O1393</f>
        <v>0</v>
      </c>
      <c r="B1392" s="6" t="n">
        <f aca="false">1_Data_EDA!H1393</f>
        <v>4</v>
      </c>
      <c r="C1392" s="7" t="n">
        <f aca="false">1_Data_EDA!I1393</f>
        <v>199.9900055</v>
      </c>
      <c r="D1392" s="6" t="n">
        <f aca="false">1_Data_EDA!J1393</f>
        <v>1</v>
      </c>
      <c r="E1392" s="7" t="n">
        <f aca="false">1_Data_EDA!K1393</f>
        <v>199.9900055</v>
      </c>
      <c r="F1392" s="7" t="n">
        <f aca="false">1_Data_EDA!L1393</f>
        <v>8</v>
      </c>
      <c r="G1392" s="8" t="n">
        <f aca="false">1_Data_EDA!M1393</f>
        <v>0.039999999</v>
      </c>
      <c r="H1392" s="6" t="n">
        <f aca="false">IF(1_Data_EDA!B1393="First Class",1,0)</f>
        <v>0</v>
      </c>
      <c r="I1392" s="6" t="n">
        <f aca="false">IF(1_Data_EDA!B1393="Second Class",1,0)</f>
        <v>0</v>
      </c>
      <c r="J1392" s="6" t="n">
        <f aca="false">IF(1_Data_EDA!B1393="Same Day",1,0)</f>
        <v>0</v>
      </c>
      <c r="K1392" s="6" t="n">
        <f aca="false">IF(1_Data_EDA!C1393="Corporate",1,0)</f>
        <v>1</v>
      </c>
      <c r="L1392" s="6" t="n">
        <f aca="false">IF(1_Data_EDA!C1393="Home Office",1,0)</f>
        <v>0</v>
      </c>
      <c r="M1392" s="6" t="n">
        <f aca="false">IF(1_Data_EDA!D1393="Europe",1,0)</f>
        <v>0</v>
      </c>
      <c r="N1392" s="6" t="n">
        <f aca="false">IF(1_Data_EDA!D1393="LATAM",1,0)</f>
        <v>1</v>
      </c>
      <c r="O1392" s="6" t="n">
        <f aca="false">IF(1_Data_EDA!D1393="Pacific Asia",1,0)</f>
        <v>0</v>
      </c>
      <c r="P1392" s="6" t="n">
        <f aca="false">IF(1_Data_EDA!D1393="USCA",1,0)</f>
        <v>0</v>
      </c>
      <c r="Q1392" s="6" t="n">
        <f aca="false">IF(C1392&gt;MEDIAN(C$5:C$8004),1,0)</f>
        <v>1</v>
      </c>
      <c r="R1392" s="6" t="n">
        <f aca="false">IF(D1392&gt;2,1,0)</f>
        <v>0</v>
      </c>
    </row>
    <row r="1393" customFormat="false" ht="15" hidden="false" customHeight="true" outlineLevel="0" collapsed="false">
      <c r="A1393" s="6" t="n">
        <f aca="false">1_Data_EDA!O1394</f>
        <v>1</v>
      </c>
      <c r="B1393" s="6" t="n">
        <f aca="false">1_Data_EDA!H1394</f>
        <v>4</v>
      </c>
      <c r="C1393" s="7" t="n">
        <f aca="false">1_Data_EDA!I1394</f>
        <v>59.99000168</v>
      </c>
      <c r="D1393" s="6" t="n">
        <f aca="false">1_Data_EDA!J1394</f>
        <v>4</v>
      </c>
      <c r="E1393" s="7" t="n">
        <f aca="false">1_Data_EDA!K1394</f>
        <v>239.9600067</v>
      </c>
      <c r="F1393" s="7" t="n">
        <f aca="false">1_Data_EDA!L1394</f>
        <v>4.800000191</v>
      </c>
      <c r="G1393" s="8" t="n">
        <f aca="false">1_Data_EDA!M1394</f>
        <v>0.02</v>
      </c>
      <c r="H1393" s="6" t="n">
        <f aca="false">IF(1_Data_EDA!B1394="First Class",1,0)</f>
        <v>0</v>
      </c>
      <c r="I1393" s="6" t="n">
        <f aca="false">IF(1_Data_EDA!B1394="Second Class",1,0)</f>
        <v>0</v>
      </c>
      <c r="J1393" s="6" t="n">
        <f aca="false">IF(1_Data_EDA!B1394="Same Day",1,0)</f>
        <v>0</v>
      </c>
      <c r="K1393" s="6" t="n">
        <f aca="false">IF(1_Data_EDA!C1394="Corporate",1,0)</f>
        <v>1</v>
      </c>
      <c r="L1393" s="6" t="n">
        <f aca="false">IF(1_Data_EDA!C1394="Home Office",1,0)</f>
        <v>0</v>
      </c>
      <c r="M1393" s="6" t="n">
        <f aca="false">IF(1_Data_EDA!D1394="Europe",1,0)</f>
        <v>1</v>
      </c>
      <c r="N1393" s="6" t="n">
        <f aca="false">IF(1_Data_EDA!D1394="LATAM",1,0)</f>
        <v>0</v>
      </c>
      <c r="O1393" s="6" t="n">
        <f aca="false">IF(1_Data_EDA!D1394="Pacific Asia",1,0)</f>
        <v>0</v>
      </c>
      <c r="P1393" s="6" t="n">
        <f aca="false">IF(1_Data_EDA!D1394="USCA",1,0)</f>
        <v>0</v>
      </c>
      <c r="Q1393" s="6" t="n">
        <f aca="false">IF(C1393&gt;MEDIAN(C$5:C$8004),1,0)</f>
        <v>0</v>
      </c>
      <c r="R1393" s="6" t="n">
        <f aca="false">IF(D1393&gt;2,1,0)</f>
        <v>1</v>
      </c>
    </row>
    <row r="1394" customFormat="false" ht="15" hidden="false" customHeight="true" outlineLevel="0" collapsed="false">
      <c r="A1394" s="6" t="n">
        <f aca="false">1_Data_EDA!O1395</f>
        <v>1</v>
      </c>
      <c r="B1394" s="6" t="n">
        <f aca="false">1_Data_EDA!H1395</f>
        <v>2</v>
      </c>
      <c r="C1394" s="7" t="n">
        <f aca="false">1_Data_EDA!I1395</f>
        <v>399.980011</v>
      </c>
      <c r="D1394" s="6" t="n">
        <f aca="false">1_Data_EDA!J1395</f>
        <v>1</v>
      </c>
      <c r="E1394" s="7" t="n">
        <f aca="false">1_Data_EDA!K1395</f>
        <v>399.980011</v>
      </c>
      <c r="F1394" s="7" t="n">
        <f aca="false">1_Data_EDA!L1395</f>
        <v>100</v>
      </c>
      <c r="G1394" s="8" t="n">
        <f aca="false">1_Data_EDA!M1395</f>
        <v>0.25</v>
      </c>
      <c r="H1394" s="6" t="n">
        <f aca="false">IF(1_Data_EDA!B1395="First Class",1,0)</f>
        <v>0</v>
      </c>
      <c r="I1394" s="6" t="n">
        <f aca="false">IF(1_Data_EDA!B1395="Second Class",1,0)</f>
        <v>1</v>
      </c>
      <c r="J1394" s="6" t="n">
        <f aca="false">IF(1_Data_EDA!B1395="Same Day",1,0)</f>
        <v>0</v>
      </c>
      <c r="K1394" s="6" t="n">
        <f aca="false">IF(1_Data_EDA!C1395="Corporate",1,0)</f>
        <v>1</v>
      </c>
      <c r="L1394" s="6" t="n">
        <f aca="false">IF(1_Data_EDA!C1395="Home Office",1,0)</f>
        <v>0</v>
      </c>
      <c r="M1394" s="6" t="n">
        <f aca="false">IF(1_Data_EDA!D1395="Europe",1,0)</f>
        <v>0</v>
      </c>
      <c r="N1394" s="6" t="n">
        <f aca="false">IF(1_Data_EDA!D1395="LATAM",1,0)</f>
        <v>1</v>
      </c>
      <c r="O1394" s="6" t="n">
        <f aca="false">IF(1_Data_EDA!D1395="Pacific Asia",1,0)</f>
        <v>0</v>
      </c>
      <c r="P1394" s="6" t="n">
        <f aca="false">IF(1_Data_EDA!D1395="USCA",1,0)</f>
        <v>0</v>
      </c>
      <c r="Q1394" s="6" t="n">
        <f aca="false">IF(C1394&gt;MEDIAN(C$5:C$8004),1,0)</f>
        <v>1</v>
      </c>
      <c r="R1394" s="6" t="n">
        <f aca="false">IF(D1394&gt;2,1,0)</f>
        <v>0</v>
      </c>
    </row>
    <row r="1395" customFormat="false" ht="15" hidden="false" customHeight="true" outlineLevel="0" collapsed="false">
      <c r="A1395" s="6" t="n">
        <f aca="false">1_Data_EDA!O1396</f>
        <v>0</v>
      </c>
      <c r="B1395" s="6" t="n">
        <f aca="false">1_Data_EDA!H1396</f>
        <v>4</v>
      </c>
      <c r="C1395" s="7" t="n">
        <f aca="false">1_Data_EDA!I1396</f>
        <v>44.99000168</v>
      </c>
      <c r="D1395" s="6" t="n">
        <f aca="false">1_Data_EDA!J1396</f>
        <v>1</v>
      </c>
      <c r="E1395" s="7" t="n">
        <f aca="false">1_Data_EDA!K1396</f>
        <v>44.99000168</v>
      </c>
      <c r="F1395" s="7" t="n">
        <f aca="false">1_Data_EDA!L1396</f>
        <v>1.350000024</v>
      </c>
      <c r="G1395" s="8" t="n">
        <f aca="false">1_Data_EDA!M1396</f>
        <v>0.029999999</v>
      </c>
      <c r="H1395" s="6" t="n">
        <f aca="false">IF(1_Data_EDA!B1396="First Class",1,0)</f>
        <v>0</v>
      </c>
      <c r="I1395" s="6" t="n">
        <f aca="false">IF(1_Data_EDA!B1396="Second Class",1,0)</f>
        <v>0</v>
      </c>
      <c r="J1395" s="6" t="n">
        <f aca="false">IF(1_Data_EDA!B1396="Same Day",1,0)</f>
        <v>0</v>
      </c>
      <c r="K1395" s="6" t="n">
        <f aca="false">IF(1_Data_EDA!C1396="Corporate",1,0)</f>
        <v>0</v>
      </c>
      <c r="L1395" s="6" t="n">
        <f aca="false">IF(1_Data_EDA!C1396="Home Office",1,0)</f>
        <v>0</v>
      </c>
      <c r="M1395" s="6" t="n">
        <f aca="false">IF(1_Data_EDA!D1396="Europe",1,0)</f>
        <v>0</v>
      </c>
      <c r="N1395" s="6" t="n">
        <f aca="false">IF(1_Data_EDA!D1396="LATAM",1,0)</f>
        <v>0</v>
      </c>
      <c r="O1395" s="6" t="n">
        <f aca="false">IF(1_Data_EDA!D1396="Pacific Asia",1,0)</f>
        <v>0</v>
      </c>
      <c r="P1395" s="6" t="n">
        <f aca="false">IF(1_Data_EDA!D1396="USCA",1,0)</f>
        <v>1</v>
      </c>
      <c r="Q1395" s="6" t="n">
        <f aca="false">IF(C1395&gt;MEDIAN(C$5:C$8004),1,0)</f>
        <v>0</v>
      </c>
      <c r="R1395" s="6" t="n">
        <f aca="false">IF(D1395&gt;2,1,0)</f>
        <v>0</v>
      </c>
    </row>
    <row r="1396" customFormat="false" ht="15" hidden="false" customHeight="true" outlineLevel="0" collapsed="false">
      <c r="A1396" s="6" t="n">
        <f aca="false">1_Data_EDA!O1397</f>
        <v>1</v>
      </c>
      <c r="B1396" s="6" t="n">
        <f aca="false">1_Data_EDA!H1397</f>
        <v>1</v>
      </c>
      <c r="C1396" s="7" t="n">
        <f aca="false">1_Data_EDA!I1397</f>
        <v>39.99000168</v>
      </c>
      <c r="D1396" s="6" t="n">
        <f aca="false">1_Data_EDA!J1397</f>
        <v>2</v>
      </c>
      <c r="E1396" s="7" t="n">
        <f aca="false">1_Data_EDA!K1397</f>
        <v>79.98000336</v>
      </c>
      <c r="F1396" s="7" t="n">
        <f aca="false">1_Data_EDA!L1397</f>
        <v>9.600000381</v>
      </c>
      <c r="G1396" s="8" t="n">
        <f aca="false">1_Data_EDA!M1397</f>
        <v>0.119999997</v>
      </c>
      <c r="H1396" s="6" t="n">
        <f aca="false">IF(1_Data_EDA!B1397="First Class",1,0)</f>
        <v>1</v>
      </c>
      <c r="I1396" s="6" t="n">
        <f aca="false">IF(1_Data_EDA!B1397="Second Class",1,0)</f>
        <v>0</v>
      </c>
      <c r="J1396" s="6" t="n">
        <f aca="false">IF(1_Data_EDA!B1397="Same Day",1,0)</f>
        <v>0</v>
      </c>
      <c r="K1396" s="6" t="n">
        <f aca="false">IF(1_Data_EDA!C1397="Corporate",1,0)</f>
        <v>0</v>
      </c>
      <c r="L1396" s="6" t="n">
        <f aca="false">IF(1_Data_EDA!C1397="Home Office",1,0)</f>
        <v>1</v>
      </c>
      <c r="M1396" s="6" t="n">
        <f aca="false">IF(1_Data_EDA!D1397="Europe",1,0)</f>
        <v>0</v>
      </c>
      <c r="N1396" s="6" t="n">
        <f aca="false">IF(1_Data_EDA!D1397="LATAM",1,0)</f>
        <v>1</v>
      </c>
      <c r="O1396" s="6" t="n">
        <f aca="false">IF(1_Data_EDA!D1397="Pacific Asia",1,0)</f>
        <v>0</v>
      </c>
      <c r="P1396" s="6" t="n">
        <f aca="false">IF(1_Data_EDA!D1397="USCA",1,0)</f>
        <v>0</v>
      </c>
      <c r="Q1396" s="6" t="n">
        <f aca="false">IF(C1396&gt;MEDIAN(C$5:C$8004),1,0)</f>
        <v>0</v>
      </c>
      <c r="R1396" s="6" t="n">
        <f aca="false">IF(D1396&gt;2,1,0)</f>
        <v>0</v>
      </c>
    </row>
    <row r="1397" customFormat="false" ht="15" hidden="false" customHeight="true" outlineLevel="0" collapsed="false">
      <c r="A1397" s="6" t="n">
        <f aca="false">1_Data_EDA!O1398</f>
        <v>0</v>
      </c>
      <c r="B1397" s="6" t="n">
        <f aca="false">1_Data_EDA!H1398</f>
        <v>4</v>
      </c>
      <c r="C1397" s="7" t="n">
        <f aca="false">1_Data_EDA!I1398</f>
        <v>299.980011</v>
      </c>
      <c r="D1397" s="6" t="n">
        <f aca="false">1_Data_EDA!J1398</f>
        <v>1</v>
      </c>
      <c r="E1397" s="7" t="n">
        <f aca="false">1_Data_EDA!K1398</f>
        <v>299.980011</v>
      </c>
      <c r="F1397" s="7" t="n">
        <f aca="false">1_Data_EDA!L1398</f>
        <v>9</v>
      </c>
      <c r="G1397" s="8" t="n">
        <f aca="false">1_Data_EDA!M1398</f>
        <v>0.029999999</v>
      </c>
      <c r="H1397" s="6" t="n">
        <f aca="false">IF(1_Data_EDA!B1398="First Class",1,0)</f>
        <v>0</v>
      </c>
      <c r="I1397" s="6" t="n">
        <f aca="false">IF(1_Data_EDA!B1398="Second Class",1,0)</f>
        <v>0</v>
      </c>
      <c r="J1397" s="6" t="n">
        <f aca="false">IF(1_Data_EDA!B1398="Same Day",1,0)</f>
        <v>0</v>
      </c>
      <c r="K1397" s="6" t="n">
        <f aca="false">IF(1_Data_EDA!C1398="Corporate",1,0)</f>
        <v>1</v>
      </c>
      <c r="L1397" s="6" t="n">
        <f aca="false">IF(1_Data_EDA!C1398="Home Office",1,0)</f>
        <v>0</v>
      </c>
      <c r="M1397" s="6" t="n">
        <f aca="false">IF(1_Data_EDA!D1398="Europe",1,0)</f>
        <v>0</v>
      </c>
      <c r="N1397" s="6" t="n">
        <f aca="false">IF(1_Data_EDA!D1398="LATAM",1,0)</f>
        <v>0</v>
      </c>
      <c r="O1397" s="6" t="n">
        <f aca="false">IF(1_Data_EDA!D1398="Pacific Asia",1,0)</f>
        <v>0</v>
      </c>
      <c r="P1397" s="6" t="n">
        <f aca="false">IF(1_Data_EDA!D1398="USCA",1,0)</f>
        <v>1</v>
      </c>
      <c r="Q1397" s="6" t="n">
        <f aca="false">IF(C1397&gt;MEDIAN(C$5:C$8004),1,0)</f>
        <v>1</v>
      </c>
      <c r="R1397" s="6" t="n">
        <f aca="false">IF(D1397&gt;2,1,0)</f>
        <v>0</v>
      </c>
    </row>
    <row r="1398" customFormat="false" ht="15" hidden="false" customHeight="true" outlineLevel="0" collapsed="false">
      <c r="A1398" s="6" t="n">
        <f aca="false">1_Data_EDA!O1399</f>
        <v>0</v>
      </c>
      <c r="B1398" s="6" t="n">
        <f aca="false">1_Data_EDA!H1399</f>
        <v>4</v>
      </c>
      <c r="C1398" s="7" t="n">
        <f aca="false">1_Data_EDA!I1399</f>
        <v>129.9900055</v>
      </c>
      <c r="D1398" s="6" t="n">
        <f aca="false">1_Data_EDA!J1399</f>
        <v>1</v>
      </c>
      <c r="E1398" s="7" t="n">
        <f aca="false">1_Data_EDA!K1399</f>
        <v>129.9900055</v>
      </c>
      <c r="F1398" s="7" t="n">
        <f aca="false">1_Data_EDA!L1399</f>
        <v>23.39999962</v>
      </c>
      <c r="G1398" s="8" t="n">
        <f aca="false">1_Data_EDA!M1399</f>
        <v>0.180000007</v>
      </c>
      <c r="H1398" s="6" t="n">
        <f aca="false">IF(1_Data_EDA!B1399="First Class",1,0)</f>
        <v>0</v>
      </c>
      <c r="I1398" s="6" t="n">
        <f aca="false">IF(1_Data_EDA!B1399="Second Class",1,0)</f>
        <v>0</v>
      </c>
      <c r="J1398" s="6" t="n">
        <f aca="false">IF(1_Data_EDA!B1399="Same Day",1,0)</f>
        <v>0</v>
      </c>
      <c r="K1398" s="6" t="n">
        <f aca="false">IF(1_Data_EDA!C1399="Corporate",1,0)</f>
        <v>1</v>
      </c>
      <c r="L1398" s="6" t="n">
        <f aca="false">IF(1_Data_EDA!C1399="Home Office",1,0)</f>
        <v>0</v>
      </c>
      <c r="M1398" s="6" t="n">
        <f aca="false">IF(1_Data_EDA!D1399="Europe",1,0)</f>
        <v>0</v>
      </c>
      <c r="N1398" s="6" t="n">
        <f aca="false">IF(1_Data_EDA!D1399="LATAM",1,0)</f>
        <v>1</v>
      </c>
      <c r="O1398" s="6" t="n">
        <f aca="false">IF(1_Data_EDA!D1399="Pacific Asia",1,0)</f>
        <v>0</v>
      </c>
      <c r="P1398" s="6" t="n">
        <f aca="false">IF(1_Data_EDA!D1399="USCA",1,0)</f>
        <v>0</v>
      </c>
      <c r="Q1398" s="6" t="n">
        <f aca="false">IF(C1398&gt;MEDIAN(C$5:C$8004),1,0)</f>
        <v>1</v>
      </c>
      <c r="R1398" s="6" t="n">
        <f aca="false">IF(D1398&gt;2,1,0)</f>
        <v>0</v>
      </c>
    </row>
    <row r="1399" customFormat="false" ht="15" hidden="false" customHeight="true" outlineLevel="0" collapsed="false">
      <c r="A1399" s="6" t="n">
        <f aca="false">1_Data_EDA!O1400</f>
        <v>0</v>
      </c>
      <c r="B1399" s="6" t="n">
        <f aca="false">1_Data_EDA!H1400</f>
        <v>4</v>
      </c>
      <c r="C1399" s="7" t="n">
        <f aca="false">1_Data_EDA!I1400</f>
        <v>299.980011</v>
      </c>
      <c r="D1399" s="6" t="n">
        <f aca="false">1_Data_EDA!J1400</f>
        <v>1</v>
      </c>
      <c r="E1399" s="7" t="n">
        <f aca="false">1_Data_EDA!K1400</f>
        <v>299.980011</v>
      </c>
      <c r="F1399" s="7" t="n">
        <f aca="false">1_Data_EDA!L1400</f>
        <v>45</v>
      </c>
      <c r="G1399" s="8" t="n">
        <f aca="false">1_Data_EDA!M1400</f>
        <v>0.150000006</v>
      </c>
      <c r="H1399" s="6" t="n">
        <f aca="false">IF(1_Data_EDA!B1400="First Class",1,0)</f>
        <v>0</v>
      </c>
      <c r="I1399" s="6" t="n">
        <f aca="false">IF(1_Data_EDA!B1400="Second Class",1,0)</f>
        <v>0</v>
      </c>
      <c r="J1399" s="6" t="n">
        <f aca="false">IF(1_Data_EDA!B1400="Same Day",1,0)</f>
        <v>0</v>
      </c>
      <c r="K1399" s="6" t="n">
        <f aca="false">IF(1_Data_EDA!C1400="Corporate",1,0)</f>
        <v>0</v>
      </c>
      <c r="L1399" s="6" t="n">
        <f aca="false">IF(1_Data_EDA!C1400="Home Office",1,0)</f>
        <v>0</v>
      </c>
      <c r="M1399" s="6" t="n">
        <f aca="false">IF(1_Data_EDA!D1400="Europe",1,0)</f>
        <v>0</v>
      </c>
      <c r="N1399" s="6" t="n">
        <f aca="false">IF(1_Data_EDA!D1400="LATAM",1,0)</f>
        <v>1</v>
      </c>
      <c r="O1399" s="6" t="n">
        <f aca="false">IF(1_Data_EDA!D1400="Pacific Asia",1,0)</f>
        <v>0</v>
      </c>
      <c r="P1399" s="6" t="n">
        <f aca="false">IF(1_Data_EDA!D1400="USCA",1,0)</f>
        <v>0</v>
      </c>
      <c r="Q1399" s="6" t="n">
        <f aca="false">IF(C1399&gt;MEDIAN(C$5:C$8004),1,0)</f>
        <v>1</v>
      </c>
      <c r="R1399" s="6" t="n">
        <f aca="false">IF(D1399&gt;2,1,0)</f>
        <v>0</v>
      </c>
    </row>
    <row r="1400" customFormat="false" ht="15" hidden="false" customHeight="true" outlineLevel="0" collapsed="false">
      <c r="A1400" s="6" t="n">
        <f aca="false">1_Data_EDA!O1401</f>
        <v>1</v>
      </c>
      <c r="B1400" s="6" t="n">
        <f aca="false">1_Data_EDA!H1401</f>
        <v>2</v>
      </c>
      <c r="C1400" s="7" t="n">
        <f aca="false">1_Data_EDA!I1401</f>
        <v>50</v>
      </c>
      <c r="D1400" s="6" t="n">
        <f aca="false">1_Data_EDA!J1401</f>
        <v>1</v>
      </c>
      <c r="E1400" s="7" t="n">
        <f aca="false">1_Data_EDA!K1401</f>
        <v>50</v>
      </c>
      <c r="F1400" s="7" t="n">
        <f aca="false">1_Data_EDA!L1401</f>
        <v>9</v>
      </c>
      <c r="G1400" s="8" t="n">
        <f aca="false">1_Data_EDA!M1401</f>
        <v>0.180000007</v>
      </c>
      <c r="H1400" s="6" t="n">
        <f aca="false">IF(1_Data_EDA!B1401="First Class",1,0)</f>
        <v>0</v>
      </c>
      <c r="I1400" s="6" t="n">
        <f aca="false">IF(1_Data_EDA!B1401="Second Class",1,0)</f>
        <v>1</v>
      </c>
      <c r="J1400" s="6" t="n">
        <f aca="false">IF(1_Data_EDA!B1401="Same Day",1,0)</f>
        <v>0</v>
      </c>
      <c r="K1400" s="6" t="n">
        <f aca="false">IF(1_Data_EDA!C1401="Corporate",1,0)</f>
        <v>0</v>
      </c>
      <c r="L1400" s="6" t="n">
        <f aca="false">IF(1_Data_EDA!C1401="Home Office",1,0)</f>
        <v>0</v>
      </c>
      <c r="M1400" s="6" t="n">
        <f aca="false">IF(1_Data_EDA!D1401="Europe",1,0)</f>
        <v>0</v>
      </c>
      <c r="N1400" s="6" t="n">
        <f aca="false">IF(1_Data_EDA!D1401="LATAM",1,0)</f>
        <v>0</v>
      </c>
      <c r="O1400" s="6" t="n">
        <f aca="false">IF(1_Data_EDA!D1401="Pacific Asia",1,0)</f>
        <v>0</v>
      </c>
      <c r="P1400" s="6" t="n">
        <f aca="false">IF(1_Data_EDA!D1401="USCA",1,0)</f>
        <v>1</v>
      </c>
      <c r="Q1400" s="6" t="n">
        <f aca="false">IF(C1400&gt;MEDIAN(C$5:C$8004),1,0)</f>
        <v>0</v>
      </c>
      <c r="R1400" s="6" t="n">
        <f aca="false">IF(D1400&gt;2,1,0)</f>
        <v>0</v>
      </c>
    </row>
    <row r="1401" customFormat="false" ht="15" hidden="false" customHeight="true" outlineLevel="0" collapsed="false">
      <c r="A1401" s="6" t="n">
        <f aca="false">1_Data_EDA!O1402</f>
        <v>1</v>
      </c>
      <c r="B1401" s="6" t="n">
        <f aca="false">1_Data_EDA!H1402</f>
        <v>4</v>
      </c>
      <c r="C1401" s="7" t="n">
        <f aca="false">1_Data_EDA!I1402</f>
        <v>99.98999786</v>
      </c>
      <c r="D1401" s="6" t="n">
        <f aca="false">1_Data_EDA!J1402</f>
        <v>5</v>
      </c>
      <c r="E1401" s="7" t="n">
        <f aca="false">1_Data_EDA!K1402</f>
        <v>499.9500122</v>
      </c>
      <c r="F1401" s="7" t="n">
        <f aca="false">1_Data_EDA!L1402</f>
        <v>15</v>
      </c>
      <c r="G1401" s="8" t="n">
        <f aca="false">1_Data_EDA!M1402</f>
        <v>0.029999999</v>
      </c>
      <c r="H1401" s="6" t="n">
        <f aca="false">IF(1_Data_EDA!B1402="First Class",1,0)</f>
        <v>0</v>
      </c>
      <c r="I1401" s="6" t="n">
        <f aca="false">IF(1_Data_EDA!B1402="Second Class",1,0)</f>
        <v>0</v>
      </c>
      <c r="J1401" s="6" t="n">
        <f aca="false">IF(1_Data_EDA!B1402="Same Day",1,0)</f>
        <v>0</v>
      </c>
      <c r="K1401" s="6" t="n">
        <f aca="false">IF(1_Data_EDA!C1402="Corporate",1,0)</f>
        <v>0</v>
      </c>
      <c r="L1401" s="6" t="n">
        <f aca="false">IF(1_Data_EDA!C1402="Home Office",1,0)</f>
        <v>0</v>
      </c>
      <c r="M1401" s="6" t="n">
        <f aca="false">IF(1_Data_EDA!D1402="Europe",1,0)</f>
        <v>0</v>
      </c>
      <c r="N1401" s="6" t="n">
        <f aca="false">IF(1_Data_EDA!D1402="LATAM",1,0)</f>
        <v>0</v>
      </c>
      <c r="O1401" s="6" t="n">
        <f aca="false">IF(1_Data_EDA!D1402="Pacific Asia",1,0)</f>
        <v>0</v>
      </c>
      <c r="P1401" s="6" t="n">
        <f aca="false">IF(1_Data_EDA!D1402="USCA",1,0)</f>
        <v>1</v>
      </c>
      <c r="Q1401" s="6" t="n">
        <f aca="false">IF(C1401&gt;MEDIAN(C$5:C$8004),1,0)</f>
        <v>1</v>
      </c>
      <c r="R1401" s="6" t="n">
        <f aca="false">IF(D1401&gt;2,1,0)</f>
        <v>1</v>
      </c>
    </row>
    <row r="1402" customFormat="false" ht="15" hidden="false" customHeight="true" outlineLevel="0" collapsed="false">
      <c r="A1402" s="6" t="n">
        <f aca="false">1_Data_EDA!O1403</f>
        <v>1</v>
      </c>
      <c r="B1402" s="6" t="n">
        <f aca="false">1_Data_EDA!H1403</f>
        <v>4</v>
      </c>
      <c r="C1402" s="7" t="n">
        <f aca="false">1_Data_EDA!I1403</f>
        <v>129.9900055</v>
      </c>
      <c r="D1402" s="6" t="n">
        <f aca="false">1_Data_EDA!J1403</f>
        <v>1</v>
      </c>
      <c r="E1402" s="7" t="n">
        <f aca="false">1_Data_EDA!K1403</f>
        <v>129.9900055</v>
      </c>
      <c r="F1402" s="7" t="n">
        <f aca="false">1_Data_EDA!L1403</f>
        <v>7.150000095</v>
      </c>
      <c r="G1402" s="8" t="n">
        <f aca="false">1_Data_EDA!M1403</f>
        <v>0.059999999</v>
      </c>
      <c r="H1402" s="6" t="n">
        <f aca="false">IF(1_Data_EDA!B1403="First Class",1,0)</f>
        <v>0</v>
      </c>
      <c r="I1402" s="6" t="n">
        <f aca="false">IF(1_Data_EDA!B1403="Second Class",1,0)</f>
        <v>0</v>
      </c>
      <c r="J1402" s="6" t="n">
        <f aca="false">IF(1_Data_EDA!B1403="Same Day",1,0)</f>
        <v>0</v>
      </c>
      <c r="K1402" s="6" t="n">
        <f aca="false">IF(1_Data_EDA!C1403="Corporate",1,0)</f>
        <v>0</v>
      </c>
      <c r="L1402" s="6" t="n">
        <f aca="false">IF(1_Data_EDA!C1403="Home Office",1,0)</f>
        <v>0</v>
      </c>
      <c r="M1402" s="6" t="n">
        <f aca="false">IF(1_Data_EDA!D1403="Europe",1,0)</f>
        <v>0</v>
      </c>
      <c r="N1402" s="6" t="n">
        <f aca="false">IF(1_Data_EDA!D1403="LATAM",1,0)</f>
        <v>0</v>
      </c>
      <c r="O1402" s="6" t="n">
        <f aca="false">IF(1_Data_EDA!D1403="Pacific Asia",1,0)</f>
        <v>0</v>
      </c>
      <c r="P1402" s="6" t="n">
        <f aca="false">IF(1_Data_EDA!D1403="USCA",1,0)</f>
        <v>0</v>
      </c>
      <c r="Q1402" s="6" t="n">
        <f aca="false">IF(C1402&gt;MEDIAN(C$5:C$8004),1,0)</f>
        <v>1</v>
      </c>
      <c r="R1402" s="6" t="n">
        <f aca="false">IF(D1402&gt;2,1,0)</f>
        <v>0</v>
      </c>
    </row>
    <row r="1403" customFormat="false" ht="15" hidden="false" customHeight="true" outlineLevel="0" collapsed="false">
      <c r="A1403" s="6" t="n">
        <f aca="false">1_Data_EDA!O1404</f>
        <v>0</v>
      </c>
      <c r="B1403" s="6" t="n">
        <f aca="false">1_Data_EDA!H1404</f>
        <v>4</v>
      </c>
      <c r="C1403" s="7" t="n">
        <f aca="false">1_Data_EDA!I1404</f>
        <v>54.97000122</v>
      </c>
      <c r="D1403" s="6" t="n">
        <f aca="false">1_Data_EDA!J1404</f>
        <v>3</v>
      </c>
      <c r="E1403" s="7" t="n">
        <f aca="false">1_Data_EDA!K1404</f>
        <v>164.9100037</v>
      </c>
      <c r="F1403" s="7" t="n">
        <f aca="false">1_Data_EDA!L1404</f>
        <v>6.599999905</v>
      </c>
      <c r="G1403" s="8" t="n">
        <f aca="false">1_Data_EDA!M1404</f>
        <v>0.039999999</v>
      </c>
      <c r="H1403" s="6" t="n">
        <f aca="false">IF(1_Data_EDA!B1404="First Class",1,0)</f>
        <v>0</v>
      </c>
      <c r="I1403" s="6" t="n">
        <f aca="false">IF(1_Data_EDA!B1404="Second Class",1,0)</f>
        <v>0</v>
      </c>
      <c r="J1403" s="6" t="n">
        <f aca="false">IF(1_Data_EDA!B1404="Same Day",1,0)</f>
        <v>0</v>
      </c>
      <c r="K1403" s="6" t="n">
        <f aca="false">IF(1_Data_EDA!C1404="Corporate",1,0)</f>
        <v>1</v>
      </c>
      <c r="L1403" s="6" t="n">
        <f aca="false">IF(1_Data_EDA!C1404="Home Office",1,0)</f>
        <v>0</v>
      </c>
      <c r="M1403" s="6" t="n">
        <f aca="false">IF(1_Data_EDA!D1404="Europe",1,0)</f>
        <v>0</v>
      </c>
      <c r="N1403" s="6" t="n">
        <f aca="false">IF(1_Data_EDA!D1404="LATAM",1,0)</f>
        <v>0</v>
      </c>
      <c r="O1403" s="6" t="n">
        <f aca="false">IF(1_Data_EDA!D1404="Pacific Asia",1,0)</f>
        <v>0</v>
      </c>
      <c r="P1403" s="6" t="n">
        <f aca="false">IF(1_Data_EDA!D1404="USCA",1,0)</f>
        <v>1</v>
      </c>
      <c r="Q1403" s="6" t="n">
        <f aca="false">IF(C1403&gt;MEDIAN(C$5:C$8004),1,0)</f>
        <v>0</v>
      </c>
      <c r="R1403" s="6" t="n">
        <f aca="false">IF(D1403&gt;2,1,0)</f>
        <v>1</v>
      </c>
    </row>
    <row r="1404" customFormat="false" ht="15" hidden="false" customHeight="true" outlineLevel="0" collapsed="false">
      <c r="A1404" s="6" t="n">
        <f aca="false">1_Data_EDA!O1405</f>
        <v>1</v>
      </c>
      <c r="B1404" s="6" t="n">
        <f aca="false">1_Data_EDA!H1405</f>
        <v>1</v>
      </c>
      <c r="C1404" s="7" t="n">
        <f aca="false">1_Data_EDA!I1405</f>
        <v>50</v>
      </c>
      <c r="D1404" s="6" t="n">
        <f aca="false">1_Data_EDA!J1405</f>
        <v>5</v>
      </c>
      <c r="E1404" s="7" t="n">
        <f aca="false">1_Data_EDA!K1405</f>
        <v>250</v>
      </c>
      <c r="F1404" s="7" t="n">
        <f aca="false">1_Data_EDA!L1405</f>
        <v>10</v>
      </c>
      <c r="G1404" s="8" t="n">
        <f aca="false">1_Data_EDA!M1405</f>
        <v>0.039999999</v>
      </c>
      <c r="H1404" s="6" t="n">
        <f aca="false">IF(1_Data_EDA!B1405="First Class",1,0)</f>
        <v>1</v>
      </c>
      <c r="I1404" s="6" t="n">
        <f aca="false">IF(1_Data_EDA!B1405="Second Class",1,0)</f>
        <v>0</v>
      </c>
      <c r="J1404" s="6" t="n">
        <f aca="false">IF(1_Data_EDA!B1405="Same Day",1,0)</f>
        <v>0</v>
      </c>
      <c r="K1404" s="6" t="n">
        <f aca="false">IF(1_Data_EDA!C1405="Corporate",1,0)</f>
        <v>0</v>
      </c>
      <c r="L1404" s="6" t="n">
        <f aca="false">IF(1_Data_EDA!C1405="Home Office",1,0)</f>
        <v>1</v>
      </c>
      <c r="M1404" s="6" t="n">
        <f aca="false">IF(1_Data_EDA!D1405="Europe",1,0)</f>
        <v>1</v>
      </c>
      <c r="N1404" s="6" t="n">
        <f aca="false">IF(1_Data_EDA!D1405="LATAM",1,0)</f>
        <v>0</v>
      </c>
      <c r="O1404" s="6" t="n">
        <f aca="false">IF(1_Data_EDA!D1405="Pacific Asia",1,0)</f>
        <v>0</v>
      </c>
      <c r="P1404" s="6" t="n">
        <f aca="false">IF(1_Data_EDA!D1405="USCA",1,0)</f>
        <v>0</v>
      </c>
      <c r="Q1404" s="6" t="n">
        <f aca="false">IF(C1404&gt;MEDIAN(C$5:C$8004),1,0)</f>
        <v>0</v>
      </c>
      <c r="R1404" s="6" t="n">
        <f aca="false">IF(D1404&gt;2,1,0)</f>
        <v>1</v>
      </c>
    </row>
    <row r="1405" customFormat="false" ht="15" hidden="false" customHeight="true" outlineLevel="0" collapsed="false">
      <c r="A1405" s="6" t="n">
        <f aca="false">1_Data_EDA!O1406</f>
        <v>1</v>
      </c>
      <c r="B1405" s="6" t="n">
        <f aca="false">1_Data_EDA!H1406</f>
        <v>1</v>
      </c>
      <c r="C1405" s="7" t="n">
        <f aca="false">1_Data_EDA!I1406</f>
        <v>199.9900055</v>
      </c>
      <c r="D1405" s="6" t="n">
        <f aca="false">1_Data_EDA!J1406</f>
        <v>1</v>
      </c>
      <c r="E1405" s="7" t="n">
        <f aca="false">1_Data_EDA!K1406</f>
        <v>199.9900055</v>
      </c>
      <c r="F1405" s="7" t="n">
        <f aca="false">1_Data_EDA!L1406</f>
        <v>34</v>
      </c>
      <c r="G1405" s="8" t="n">
        <f aca="false">1_Data_EDA!M1406</f>
        <v>0.170000002</v>
      </c>
      <c r="H1405" s="6" t="n">
        <f aca="false">IF(1_Data_EDA!B1406="First Class",1,0)</f>
        <v>1</v>
      </c>
      <c r="I1405" s="6" t="n">
        <f aca="false">IF(1_Data_EDA!B1406="Second Class",1,0)</f>
        <v>0</v>
      </c>
      <c r="J1405" s="6" t="n">
        <f aca="false">IF(1_Data_EDA!B1406="Same Day",1,0)</f>
        <v>0</v>
      </c>
      <c r="K1405" s="6" t="n">
        <f aca="false">IF(1_Data_EDA!C1406="Corporate",1,0)</f>
        <v>1</v>
      </c>
      <c r="L1405" s="6" t="n">
        <f aca="false">IF(1_Data_EDA!C1406="Home Office",1,0)</f>
        <v>0</v>
      </c>
      <c r="M1405" s="6" t="n">
        <f aca="false">IF(1_Data_EDA!D1406="Europe",1,0)</f>
        <v>0</v>
      </c>
      <c r="N1405" s="6" t="n">
        <f aca="false">IF(1_Data_EDA!D1406="LATAM",1,0)</f>
        <v>0</v>
      </c>
      <c r="O1405" s="6" t="n">
        <f aca="false">IF(1_Data_EDA!D1406="Pacific Asia",1,0)</f>
        <v>1</v>
      </c>
      <c r="P1405" s="6" t="n">
        <f aca="false">IF(1_Data_EDA!D1406="USCA",1,0)</f>
        <v>0</v>
      </c>
      <c r="Q1405" s="6" t="n">
        <f aca="false">IF(C1405&gt;MEDIAN(C$5:C$8004),1,0)</f>
        <v>1</v>
      </c>
      <c r="R1405" s="6" t="n">
        <f aca="false">IF(D1405&gt;2,1,0)</f>
        <v>0</v>
      </c>
    </row>
    <row r="1406" customFormat="false" ht="15" hidden="false" customHeight="true" outlineLevel="0" collapsed="false">
      <c r="A1406" s="6" t="n">
        <f aca="false">1_Data_EDA!O1407</f>
        <v>0</v>
      </c>
      <c r="B1406" s="6" t="n">
        <f aca="false">1_Data_EDA!H1407</f>
        <v>2</v>
      </c>
      <c r="C1406" s="7" t="n">
        <f aca="false">1_Data_EDA!I1407</f>
        <v>50</v>
      </c>
      <c r="D1406" s="6" t="n">
        <f aca="false">1_Data_EDA!J1407</f>
        <v>2</v>
      </c>
      <c r="E1406" s="7" t="n">
        <f aca="false">1_Data_EDA!K1407</f>
        <v>100</v>
      </c>
      <c r="F1406" s="7" t="n">
        <f aca="false">1_Data_EDA!L1407</f>
        <v>3</v>
      </c>
      <c r="G1406" s="8" t="n">
        <f aca="false">1_Data_EDA!M1407</f>
        <v>0.029999999</v>
      </c>
      <c r="H1406" s="6" t="n">
        <f aca="false">IF(1_Data_EDA!B1407="First Class",1,0)</f>
        <v>0</v>
      </c>
      <c r="I1406" s="6" t="n">
        <f aca="false">IF(1_Data_EDA!B1407="Second Class",1,0)</f>
        <v>1</v>
      </c>
      <c r="J1406" s="6" t="n">
        <f aca="false">IF(1_Data_EDA!B1407="Same Day",1,0)</f>
        <v>0</v>
      </c>
      <c r="K1406" s="6" t="n">
        <f aca="false">IF(1_Data_EDA!C1407="Corporate",1,0)</f>
        <v>0</v>
      </c>
      <c r="L1406" s="6" t="n">
        <f aca="false">IF(1_Data_EDA!C1407="Home Office",1,0)</f>
        <v>1</v>
      </c>
      <c r="M1406" s="6" t="n">
        <f aca="false">IF(1_Data_EDA!D1407="Europe",1,0)</f>
        <v>0</v>
      </c>
      <c r="N1406" s="6" t="n">
        <f aca="false">IF(1_Data_EDA!D1407="LATAM",1,0)</f>
        <v>0</v>
      </c>
      <c r="O1406" s="6" t="n">
        <f aca="false">IF(1_Data_EDA!D1407="Pacific Asia",1,0)</f>
        <v>1</v>
      </c>
      <c r="P1406" s="6" t="n">
        <f aca="false">IF(1_Data_EDA!D1407="USCA",1,0)</f>
        <v>0</v>
      </c>
      <c r="Q1406" s="6" t="n">
        <f aca="false">IF(C1406&gt;MEDIAN(C$5:C$8004),1,0)</f>
        <v>0</v>
      </c>
      <c r="R1406" s="6" t="n">
        <f aca="false">IF(D1406&gt;2,1,0)</f>
        <v>0</v>
      </c>
    </row>
    <row r="1407" customFormat="false" ht="15" hidden="false" customHeight="true" outlineLevel="0" collapsed="false">
      <c r="A1407" s="6" t="n">
        <f aca="false">1_Data_EDA!O1408</f>
        <v>0</v>
      </c>
      <c r="B1407" s="6" t="n">
        <f aca="false">1_Data_EDA!H1408</f>
        <v>2</v>
      </c>
      <c r="C1407" s="7" t="n">
        <f aca="false">1_Data_EDA!I1408</f>
        <v>54.97000122</v>
      </c>
      <c r="D1407" s="6" t="n">
        <f aca="false">1_Data_EDA!J1408</f>
        <v>1</v>
      </c>
      <c r="E1407" s="7" t="n">
        <f aca="false">1_Data_EDA!K1408</f>
        <v>54.97000122</v>
      </c>
      <c r="F1407" s="7" t="n">
        <f aca="false">1_Data_EDA!L1408</f>
        <v>1.649999976</v>
      </c>
      <c r="G1407" s="8" t="n">
        <f aca="false">1_Data_EDA!M1408</f>
        <v>0.029999999</v>
      </c>
      <c r="H1407" s="6" t="n">
        <f aca="false">IF(1_Data_EDA!B1408="First Class",1,0)</f>
        <v>0</v>
      </c>
      <c r="I1407" s="6" t="n">
        <f aca="false">IF(1_Data_EDA!B1408="Second Class",1,0)</f>
        <v>1</v>
      </c>
      <c r="J1407" s="6" t="n">
        <f aca="false">IF(1_Data_EDA!B1408="Same Day",1,0)</f>
        <v>0</v>
      </c>
      <c r="K1407" s="6" t="n">
        <f aca="false">IF(1_Data_EDA!C1408="Corporate",1,0)</f>
        <v>0</v>
      </c>
      <c r="L1407" s="6" t="n">
        <f aca="false">IF(1_Data_EDA!C1408="Home Office",1,0)</f>
        <v>0</v>
      </c>
      <c r="M1407" s="6" t="n">
        <f aca="false">IF(1_Data_EDA!D1408="Europe",1,0)</f>
        <v>0</v>
      </c>
      <c r="N1407" s="6" t="n">
        <f aca="false">IF(1_Data_EDA!D1408="LATAM",1,0)</f>
        <v>1</v>
      </c>
      <c r="O1407" s="6" t="n">
        <f aca="false">IF(1_Data_EDA!D1408="Pacific Asia",1,0)</f>
        <v>0</v>
      </c>
      <c r="P1407" s="6" t="n">
        <f aca="false">IF(1_Data_EDA!D1408="USCA",1,0)</f>
        <v>0</v>
      </c>
      <c r="Q1407" s="6" t="n">
        <f aca="false">IF(C1407&gt;MEDIAN(C$5:C$8004),1,0)</f>
        <v>0</v>
      </c>
      <c r="R1407" s="6" t="n">
        <f aca="false">IF(D1407&gt;2,1,0)</f>
        <v>0</v>
      </c>
    </row>
    <row r="1408" customFormat="false" ht="15" hidden="false" customHeight="true" outlineLevel="0" collapsed="false">
      <c r="A1408" s="6" t="n">
        <f aca="false">1_Data_EDA!O1409</f>
        <v>0</v>
      </c>
      <c r="B1408" s="6" t="n">
        <f aca="false">1_Data_EDA!H1409</f>
        <v>4</v>
      </c>
      <c r="C1408" s="7" t="n">
        <f aca="false">1_Data_EDA!I1409</f>
        <v>34.99000168</v>
      </c>
      <c r="D1408" s="6" t="n">
        <f aca="false">1_Data_EDA!J1409</f>
        <v>1</v>
      </c>
      <c r="E1408" s="7" t="n">
        <f aca="false">1_Data_EDA!K1409</f>
        <v>34.99000168</v>
      </c>
      <c r="F1408" s="7" t="n">
        <f aca="false">1_Data_EDA!L1409</f>
        <v>6.300000191</v>
      </c>
      <c r="G1408" s="8" t="n">
        <f aca="false">1_Data_EDA!M1409</f>
        <v>0.180000007</v>
      </c>
      <c r="H1408" s="6" t="n">
        <f aca="false">IF(1_Data_EDA!B1409="First Class",1,0)</f>
        <v>0</v>
      </c>
      <c r="I1408" s="6" t="n">
        <f aca="false">IF(1_Data_EDA!B1409="Second Class",1,0)</f>
        <v>0</v>
      </c>
      <c r="J1408" s="6" t="n">
        <f aca="false">IF(1_Data_EDA!B1409="Same Day",1,0)</f>
        <v>0</v>
      </c>
      <c r="K1408" s="6" t="n">
        <f aca="false">IF(1_Data_EDA!C1409="Corporate",1,0)</f>
        <v>0</v>
      </c>
      <c r="L1408" s="6" t="n">
        <f aca="false">IF(1_Data_EDA!C1409="Home Office",1,0)</f>
        <v>1</v>
      </c>
      <c r="M1408" s="6" t="n">
        <f aca="false">IF(1_Data_EDA!D1409="Europe",1,0)</f>
        <v>0</v>
      </c>
      <c r="N1408" s="6" t="n">
        <f aca="false">IF(1_Data_EDA!D1409="LATAM",1,0)</f>
        <v>0</v>
      </c>
      <c r="O1408" s="6" t="n">
        <f aca="false">IF(1_Data_EDA!D1409="Pacific Asia",1,0)</f>
        <v>0</v>
      </c>
      <c r="P1408" s="6" t="n">
        <f aca="false">IF(1_Data_EDA!D1409="USCA",1,0)</f>
        <v>1</v>
      </c>
      <c r="Q1408" s="6" t="n">
        <f aca="false">IF(C1408&gt;MEDIAN(C$5:C$8004),1,0)</f>
        <v>0</v>
      </c>
      <c r="R1408" s="6" t="n">
        <f aca="false">IF(D1408&gt;2,1,0)</f>
        <v>0</v>
      </c>
    </row>
    <row r="1409" customFormat="false" ht="15" hidden="false" customHeight="true" outlineLevel="0" collapsed="false">
      <c r="A1409" s="6" t="n">
        <f aca="false">1_Data_EDA!O1410</f>
        <v>1</v>
      </c>
      <c r="B1409" s="6" t="n">
        <f aca="false">1_Data_EDA!H1410</f>
        <v>4</v>
      </c>
      <c r="C1409" s="7" t="n">
        <f aca="false">1_Data_EDA!I1410</f>
        <v>31.98999977</v>
      </c>
      <c r="D1409" s="6" t="n">
        <f aca="false">1_Data_EDA!J1410</f>
        <v>3</v>
      </c>
      <c r="E1409" s="7" t="n">
        <f aca="false">1_Data_EDA!K1410</f>
        <v>95.97000122</v>
      </c>
      <c r="F1409" s="7" t="n">
        <f aca="false">1_Data_EDA!L1410</f>
        <v>2.880000114</v>
      </c>
      <c r="G1409" s="8" t="n">
        <f aca="false">1_Data_EDA!M1410</f>
        <v>0.029999999</v>
      </c>
      <c r="H1409" s="6" t="n">
        <f aca="false">IF(1_Data_EDA!B1410="First Class",1,0)</f>
        <v>0</v>
      </c>
      <c r="I1409" s="6" t="n">
        <f aca="false">IF(1_Data_EDA!B1410="Second Class",1,0)</f>
        <v>0</v>
      </c>
      <c r="J1409" s="6" t="n">
        <f aca="false">IF(1_Data_EDA!B1410="Same Day",1,0)</f>
        <v>0</v>
      </c>
      <c r="K1409" s="6" t="n">
        <f aca="false">IF(1_Data_EDA!C1410="Corporate",1,0)</f>
        <v>0</v>
      </c>
      <c r="L1409" s="6" t="n">
        <f aca="false">IF(1_Data_EDA!C1410="Home Office",1,0)</f>
        <v>0</v>
      </c>
      <c r="M1409" s="6" t="n">
        <f aca="false">IF(1_Data_EDA!D1410="Europe",1,0)</f>
        <v>0</v>
      </c>
      <c r="N1409" s="6" t="n">
        <f aca="false">IF(1_Data_EDA!D1410="LATAM",1,0)</f>
        <v>1</v>
      </c>
      <c r="O1409" s="6" t="n">
        <f aca="false">IF(1_Data_EDA!D1410="Pacific Asia",1,0)</f>
        <v>0</v>
      </c>
      <c r="P1409" s="6" t="n">
        <f aca="false">IF(1_Data_EDA!D1410="USCA",1,0)</f>
        <v>0</v>
      </c>
      <c r="Q1409" s="6" t="n">
        <f aca="false">IF(C1409&gt;MEDIAN(C$5:C$8004),1,0)</f>
        <v>0</v>
      </c>
      <c r="R1409" s="6" t="n">
        <f aca="false">IF(D1409&gt;2,1,0)</f>
        <v>1</v>
      </c>
    </row>
    <row r="1410" customFormat="false" ht="15" hidden="false" customHeight="true" outlineLevel="0" collapsed="false">
      <c r="A1410" s="6" t="n">
        <f aca="false">1_Data_EDA!O1411</f>
        <v>0</v>
      </c>
      <c r="B1410" s="6" t="n">
        <f aca="false">1_Data_EDA!H1411</f>
        <v>4</v>
      </c>
      <c r="C1410" s="7" t="n">
        <f aca="false">1_Data_EDA!I1411</f>
        <v>99.98999786</v>
      </c>
      <c r="D1410" s="6" t="n">
        <f aca="false">1_Data_EDA!J1411</f>
        <v>4</v>
      </c>
      <c r="E1410" s="7" t="n">
        <f aca="false">1_Data_EDA!K1411</f>
        <v>399.9599915</v>
      </c>
      <c r="F1410" s="7" t="n">
        <f aca="false">1_Data_EDA!L1411</f>
        <v>36</v>
      </c>
      <c r="G1410" s="8" t="n">
        <f aca="false">1_Data_EDA!M1411</f>
        <v>0.090000004</v>
      </c>
      <c r="H1410" s="6" t="n">
        <f aca="false">IF(1_Data_EDA!B1411="First Class",1,0)</f>
        <v>0</v>
      </c>
      <c r="I1410" s="6" t="n">
        <f aca="false">IF(1_Data_EDA!B1411="Second Class",1,0)</f>
        <v>0</v>
      </c>
      <c r="J1410" s="6" t="n">
        <f aca="false">IF(1_Data_EDA!B1411="Same Day",1,0)</f>
        <v>0</v>
      </c>
      <c r="K1410" s="6" t="n">
        <f aca="false">IF(1_Data_EDA!C1411="Corporate",1,0)</f>
        <v>0</v>
      </c>
      <c r="L1410" s="6" t="n">
        <f aca="false">IF(1_Data_EDA!C1411="Home Office",1,0)</f>
        <v>1</v>
      </c>
      <c r="M1410" s="6" t="n">
        <f aca="false">IF(1_Data_EDA!D1411="Europe",1,0)</f>
        <v>0</v>
      </c>
      <c r="N1410" s="6" t="n">
        <f aca="false">IF(1_Data_EDA!D1411="LATAM",1,0)</f>
        <v>0</v>
      </c>
      <c r="O1410" s="6" t="n">
        <f aca="false">IF(1_Data_EDA!D1411="Pacific Asia",1,0)</f>
        <v>0</v>
      </c>
      <c r="P1410" s="6" t="n">
        <f aca="false">IF(1_Data_EDA!D1411="USCA",1,0)</f>
        <v>1</v>
      </c>
      <c r="Q1410" s="6" t="n">
        <f aca="false">IF(C1410&gt;MEDIAN(C$5:C$8004),1,0)</f>
        <v>1</v>
      </c>
      <c r="R1410" s="6" t="n">
        <f aca="false">IF(D1410&gt;2,1,0)</f>
        <v>1</v>
      </c>
    </row>
    <row r="1411" customFormat="false" ht="15" hidden="false" customHeight="true" outlineLevel="0" collapsed="false">
      <c r="A1411" s="6" t="n">
        <f aca="false">1_Data_EDA!O1412</f>
        <v>1</v>
      </c>
      <c r="B1411" s="6" t="n">
        <f aca="false">1_Data_EDA!H1412</f>
        <v>2</v>
      </c>
      <c r="C1411" s="7" t="n">
        <f aca="false">1_Data_EDA!I1412</f>
        <v>199.9900055</v>
      </c>
      <c r="D1411" s="6" t="n">
        <f aca="false">1_Data_EDA!J1412</f>
        <v>1</v>
      </c>
      <c r="E1411" s="7" t="n">
        <f aca="false">1_Data_EDA!K1412</f>
        <v>199.9900055</v>
      </c>
      <c r="F1411" s="7" t="n">
        <f aca="false">1_Data_EDA!L1412</f>
        <v>20</v>
      </c>
      <c r="G1411" s="8" t="n">
        <f aca="false">1_Data_EDA!M1412</f>
        <v>0.100000001</v>
      </c>
      <c r="H1411" s="6" t="n">
        <f aca="false">IF(1_Data_EDA!B1412="First Class",1,0)</f>
        <v>0</v>
      </c>
      <c r="I1411" s="6" t="n">
        <f aca="false">IF(1_Data_EDA!B1412="Second Class",1,0)</f>
        <v>1</v>
      </c>
      <c r="J1411" s="6" t="n">
        <f aca="false">IF(1_Data_EDA!B1412="Same Day",1,0)</f>
        <v>0</v>
      </c>
      <c r="K1411" s="6" t="n">
        <f aca="false">IF(1_Data_EDA!C1412="Corporate",1,0)</f>
        <v>1</v>
      </c>
      <c r="L1411" s="6" t="n">
        <f aca="false">IF(1_Data_EDA!C1412="Home Office",1,0)</f>
        <v>0</v>
      </c>
      <c r="M1411" s="6" t="n">
        <f aca="false">IF(1_Data_EDA!D1412="Europe",1,0)</f>
        <v>0</v>
      </c>
      <c r="N1411" s="6" t="n">
        <f aca="false">IF(1_Data_EDA!D1412="LATAM",1,0)</f>
        <v>1</v>
      </c>
      <c r="O1411" s="6" t="n">
        <f aca="false">IF(1_Data_EDA!D1412="Pacific Asia",1,0)</f>
        <v>0</v>
      </c>
      <c r="P1411" s="6" t="n">
        <f aca="false">IF(1_Data_EDA!D1412="USCA",1,0)</f>
        <v>0</v>
      </c>
      <c r="Q1411" s="6" t="n">
        <f aca="false">IF(C1411&gt;MEDIAN(C$5:C$8004),1,0)</f>
        <v>1</v>
      </c>
      <c r="R1411" s="6" t="n">
        <f aca="false">IF(D1411&gt;2,1,0)</f>
        <v>0</v>
      </c>
    </row>
    <row r="1412" customFormat="false" ht="15" hidden="false" customHeight="true" outlineLevel="0" collapsed="false">
      <c r="A1412" s="6" t="n">
        <f aca="false">1_Data_EDA!O1413</f>
        <v>1</v>
      </c>
      <c r="B1412" s="6" t="n">
        <f aca="false">1_Data_EDA!H1413</f>
        <v>4</v>
      </c>
      <c r="C1412" s="7" t="n">
        <f aca="false">1_Data_EDA!I1413</f>
        <v>129.9900055</v>
      </c>
      <c r="D1412" s="6" t="n">
        <f aca="false">1_Data_EDA!J1413</f>
        <v>1</v>
      </c>
      <c r="E1412" s="7" t="n">
        <f aca="false">1_Data_EDA!K1413</f>
        <v>129.9900055</v>
      </c>
      <c r="F1412" s="7" t="n">
        <f aca="false">1_Data_EDA!L1413</f>
        <v>2.599999905</v>
      </c>
      <c r="G1412" s="8" t="n">
        <f aca="false">1_Data_EDA!M1413</f>
        <v>0.02</v>
      </c>
      <c r="H1412" s="6" t="n">
        <f aca="false">IF(1_Data_EDA!B1413="First Class",1,0)</f>
        <v>0</v>
      </c>
      <c r="I1412" s="6" t="n">
        <f aca="false">IF(1_Data_EDA!B1413="Second Class",1,0)</f>
        <v>0</v>
      </c>
      <c r="J1412" s="6" t="n">
        <f aca="false">IF(1_Data_EDA!B1413="Same Day",1,0)</f>
        <v>0</v>
      </c>
      <c r="K1412" s="6" t="n">
        <f aca="false">IF(1_Data_EDA!C1413="Corporate",1,0)</f>
        <v>0</v>
      </c>
      <c r="L1412" s="6" t="n">
        <f aca="false">IF(1_Data_EDA!C1413="Home Office",1,0)</f>
        <v>0</v>
      </c>
      <c r="M1412" s="6" t="n">
        <f aca="false">IF(1_Data_EDA!D1413="Europe",1,0)</f>
        <v>0</v>
      </c>
      <c r="N1412" s="6" t="n">
        <f aca="false">IF(1_Data_EDA!D1413="LATAM",1,0)</f>
        <v>0</v>
      </c>
      <c r="O1412" s="6" t="n">
        <f aca="false">IF(1_Data_EDA!D1413="Pacific Asia",1,0)</f>
        <v>0</v>
      </c>
      <c r="P1412" s="6" t="n">
        <f aca="false">IF(1_Data_EDA!D1413="USCA",1,0)</f>
        <v>1</v>
      </c>
      <c r="Q1412" s="6" t="n">
        <f aca="false">IF(C1412&gt;MEDIAN(C$5:C$8004),1,0)</f>
        <v>1</v>
      </c>
      <c r="R1412" s="6" t="n">
        <f aca="false">IF(D1412&gt;2,1,0)</f>
        <v>0</v>
      </c>
    </row>
    <row r="1413" customFormat="false" ht="15" hidden="false" customHeight="true" outlineLevel="0" collapsed="false">
      <c r="A1413" s="6" t="n">
        <f aca="false">1_Data_EDA!O1414</f>
        <v>1</v>
      </c>
      <c r="B1413" s="6" t="n">
        <f aca="false">1_Data_EDA!H1414</f>
        <v>1</v>
      </c>
      <c r="C1413" s="7" t="n">
        <f aca="false">1_Data_EDA!I1414</f>
        <v>65</v>
      </c>
      <c r="D1413" s="6" t="n">
        <f aca="false">1_Data_EDA!J1414</f>
        <v>4</v>
      </c>
      <c r="E1413" s="7" t="n">
        <f aca="false">1_Data_EDA!K1414</f>
        <v>260</v>
      </c>
      <c r="F1413" s="7" t="n">
        <f aca="false">1_Data_EDA!L1414</f>
        <v>41.59999847</v>
      </c>
      <c r="G1413" s="8" t="n">
        <f aca="false">1_Data_EDA!M1414</f>
        <v>0.159999996</v>
      </c>
      <c r="H1413" s="6" t="n">
        <f aca="false">IF(1_Data_EDA!B1414="First Class",1,0)</f>
        <v>1</v>
      </c>
      <c r="I1413" s="6" t="n">
        <f aca="false">IF(1_Data_EDA!B1414="Second Class",1,0)</f>
        <v>0</v>
      </c>
      <c r="J1413" s="6" t="n">
        <f aca="false">IF(1_Data_EDA!B1414="Same Day",1,0)</f>
        <v>0</v>
      </c>
      <c r="K1413" s="6" t="n">
        <f aca="false">IF(1_Data_EDA!C1414="Corporate",1,0)</f>
        <v>0</v>
      </c>
      <c r="L1413" s="6" t="n">
        <f aca="false">IF(1_Data_EDA!C1414="Home Office",1,0)</f>
        <v>1</v>
      </c>
      <c r="M1413" s="6" t="n">
        <f aca="false">IF(1_Data_EDA!D1414="Europe",1,0)</f>
        <v>0</v>
      </c>
      <c r="N1413" s="6" t="n">
        <f aca="false">IF(1_Data_EDA!D1414="LATAM",1,0)</f>
        <v>0</v>
      </c>
      <c r="O1413" s="6" t="n">
        <f aca="false">IF(1_Data_EDA!D1414="Pacific Asia",1,0)</f>
        <v>1</v>
      </c>
      <c r="P1413" s="6" t="n">
        <f aca="false">IF(1_Data_EDA!D1414="USCA",1,0)</f>
        <v>0</v>
      </c>
      <c r="Q1413" s="6" t="n">
        <f aca="false">IF(C1413&gt;MEDIAN(C$5:C$8004),1,0)</f>
        <v>0</v>
      </c>
      <c r="R1413" s="6" t="n">
        <f aca="false">IF(D1413&gt;2,1,0)</f>
        <v>1</v>
      </c>
    </row>
    <row r="1414" customFormat="false" ht="15" hidden="false" customHeight="true" outlineLevel="0" collapsed="false">
      <c r="A1414" s="6" t="n">
        <f aca="false">1_Data_EDA!O1415</f>
        <v>1</v>
      </c>
      <c r="B1414" s="6" t="n">
        <f aca="false">1_Data_EDA!H1415</f>
        <v>1</v>
      </c>
      <c r="C1414" s="7" t="n">
        <f aca="false">1_Data_EDA!I1415</f>
        <v>50</v>
      </c>
      <c r="D1414" s="6" t="n">
        <f aca="false">1_Data_EDA!J1415</f>
        <v>1</v>
      </c>
      <c r="E1414" s="7" t="n">
        <f aca="false">1_Data_EDA!K1415</f>
        <v>50</v>
      </c>
      <c r="F1414" s="7" t="n">
        <f aca="false">1_Data_EDA!L1415</f>
        <v>8.5</v>
      </c>
      <c r="G1414" s="8" t="n">
        <f aca="false">1_Data_EDA!M1415</f>
        <v>0.170000002</v>
      </c>
      <c r="H1414" s="6" t="n">
        <f aca="false">IF(1_Data_EDA!B1415="First Class",1,0)</f>
        <v>1</v>
      </c>
      <c r="I1414" s="6" t="n">
        <f aca="false">IF(1_Data_EDA!B1415="Second Class",1,0)</f>
        <v>0</v>
      </c>
      <c r="J1414" s="6" t="n">
        <f aca="false">IF(1_Data_EDA!B1415="Same Day",1,0)</f>
        <v>0</v>
      </c>
      <c r="K1414" s="6" t="n">
        <f aca="false">IF(1_Data_EDA!C1415="Corporate",1,0)</f>
        <v>0</v>
      </c>
      <c r="L1414" s="6" t="n">
        <f aca="false">IF(1_Data_EDA!C1415="Home Office",1,0)</f>
        <v>0</v>
      </c>
      <c r="M1414" s="6" t="n">
        <f aca="false">IF(1_Data_EDA!D1415="Europe",1,0)</f>
        <v>0</v>
      </c>
      <c r="N1414" s="6" t="n">
        <f aca="false">IF(1_Data_EDA!D1415="LATAM",1,0)</f>
        <v>1</v>
      </c>
      <c r="O1414" s="6" t="n">
        <f aca="false">IF(1_Data_EDA!D1415="Pacific Asia",1,0)</f>
        <v>0</v>
      </c>
      <c r="P1414" s="6" t="n">
        <f aca="false">IF(1_Data_EDA!D1415="USCA",1,0)</f>
        <v>0</v>
      </c>
      <c r="Q1414" s="6" t="n">
        <f aca="false">IF(C1414&gt;MEDIAN(C$5:C$8004),1,0)</f>
        <v>0</v>
      </c>
      <c r="R1414" s="6" t="n">
        <f aca="false">IF(D1414&gt;2,1,0)</f>
        <v>0</v>
      </c>
    </row>
    <row r="1415" customFormat="false" ht="15" hidden="false" customHeight="true" outlineLevel="0" collapsed="false">
      <c r="A1415" s="6" t="n">
        <f aca="false">1_Data_EDA!O1416</f>
        <v>0</v>
      </c>
      <c r="B1415" s="6" t="n">
        <f aca="false">1_Data_EDA!H1416</f>
        <v>4</v>
      </c>
      <c r="C1415" s="7" t="n">
        <f aca="false">1_Data_EDA!I1416</f>
        <v>59.99000168</v>
      </c>
      <c r="D1415" s="6" t="n">
        <f aca="false">1_Data_EDA!J1416</f>
        <v>1</v>
      </c>
      <c r="E1415" s="7" t="n">
        <f aca="false">1_Data_EDA!K1416</f>
        <v>59.99000168</v>
      </c>
      <c r="F1415" s="7" t="n">
        <f aca="false">1_Data_EDA!L1416</f>
        <v>2.400000095</v>
      </c>
      <c r="G1415" s="8" t="n">
        <f aca="false">1_Data_EDA!M1416</f>
        <v>0.039999999</v>
      </c>
      <c r="H1415" s="6" t="n">
        <f aca="false">IF(1_Data_EDA!B1416="First Class",1,0)</f>
        <v>0</v>
      </c>
      <c r="I1415" s="6" t="n">
        <f aca="false">IF(1_Data_EDA!B1416="Second Class",1,0)</f>
        <v>0</v>
      </c>
      <c r="J1415" s="6" t="n">
        <f aca="false">IF(1_Data_EDA!B1416="Same Day",1,0)</f>
        <v>0</v>
      </c>
      <c r="K1415" s="6" t="n">
        <f aca="false">IF(1_Data_EDA!C1416="Corporate",1,0)</f>
        <v>0</v>
      </c>
      <c r="L1415" s="6" t="n">
        <f aca="false">IF(1_Data_EDA!C1416="Home Office",1,0)</f>
        <v>0</v>
      </c>
      <c r="M1415" s="6" t="n">
        <f aca="false">IF(1_Data_EDA!D1416="Europe",1,0)</f>
        <v>0</v>
      </c>
      <c r="N1415" s="6" t="n">
        <f aca="false">IF(1_Data_EDA!D1416="LATAM",1,0)</f>
        <v>0</v>
      </c>
      <c r="O1415" s="6" t="n">
        <f aca="false">IF(1_Data_EDA!D1416="Pacific Asia",1,0)</f>
        <v>1</v>
      </c>
      <c r="P1415" s="6" t="n">
        <f aca="false">IF(1_Data_EDA!D1416="USCA",1,0)</f>
        <v>0</v>
      </c>
      <c r="Q1415" s="6" t="n">
        <f aca="false">IF(C1415&gt;MEDIAN(C$5:C$8004),1,0)</f>
        <v>0</v>
      </c>
      <c r="R1415" s="6" t="n">
        <f aca="false">IF(D1415&gt;2,1,0)</f>
        <v>0</v>
      </c>
    </row>
    <row r="1416" customFormat="false" ht="15" hidden="false" customHeight="true" outlineLevel="0" collapsed="false">
      <c r="A1416" s="6" t="n">
        <f aca="false">1_Data_EDA!O1417</f>
        <v>1</v>
      </c>
      <c r="B1416" s="6" t="n">
        <f aca="false">1_Data_EDA!H1417</f>
        <v>4</v>
      </c>
      <c r="C1416" s="7" t="n">
        <f aca="false">1_Data_EDA!I1417</f>
        <v>299.9899902</v>
      </c>
      <c r="D1416" s="6" t="n">
        <f aca="false">1_Data_EDA!J1417</f>
        <v>1</v>
      </c>
      <c r="E1416" s="7" t="n">
        <f aca="false">1_Data_EDA!K1417</f>
        <v>299.9899902</v>
      </c>
      <c r="F1416" s="7" t="n">
        <f aca="false">1_Data_EDA!L1417</f>
        <v>9</v>
      </c>
      <c r="G1416" s="8" t="n">
        <f aca="false">1_Data_EDA!M1417</f>
        <v>0.029999999</v>
      </c>
      <c r="H1416" s="6" t="n">
        <f aca="false">IF(1_Data_EDA!B1417="First Class",1,0)</f>
        <v>0</v>
      </c>
      <c r="I1416" s="6" t="n">
        <f aca="false">IF(1_Data_EDA!B1417="Second Class",1,0)</f>
        <v>0</v>
      </c>
      <c r="J1416" s="6" t="n">
        <f aca="false">IF(1_Data_EDA!B1417="Same Day",1,0)</f>
        <v>0</v>
      </c>
      <c r="K1416" s="6" t="n">
        <f aca="false">IF(1_Data_EDA!C1417="Corporate",1,0)</f>
        <v>1</v>
      </c>
      <c r="L1416" s="6" t="n">
        <f aca="false">IF(1_Data_EDA!C1417="Home Office",1,0)</f>
        <v>0</v>
      </c>
      <c r="M1416" s="6" t="n">
        <f aca="false">IF(1_Data_EDA!D1417="Europe",1,0)</f>
        <v>1</v>
      </c>
      <c r="N1416" s="6" t="n">
        <f aca="false">IF(1_Data_EDA!D1417="LATAM",1,0)</f>
        <v>0</v>
      </c>
      <c r="O1416" s="6" t="n">
        <f aca="false">IF(1_Data_EDA!D1417="Pacific Asia",1,0)</f>
        <v>0</v>
      </c>
      <c r="P1416" s="6" t="n">
        <f aca="false">IF(1_Data_EDA!D1417="USCA",1,0)</f>
        <v>0</v>
      </c>
      <c r="Q1416" s="6" t="n">
        <f aca="false">IF(C1416&gt;MEDIAN(C$5:C$8004),1,0)</f>
        <v>1</v>
      </c>
      <c r="R1416" s="6" t="n">
        <f aca="false">IF(D1416&gt;2,1,0)</f>
        <v>0</v>
      </c>
    </row>
    <row r="1417" customFormat="false" ht="15" hidden="false" customHeight="true" outlineLevel="0" collapsed="false">
      <c r="A1417" s="6" t="n">
        <f aca="false">1_Data_EDA!O1418</f>
        <v>1</v>
      </c>
      <c r="B1417" s="6" t="n">
        <f aca="false">1_Data_EDA!H1418</f>
        <v>4</v>
      </c>
      <c r="C1417" s="7" t="n">
        <f aca="false">1_Data_EDA!I1418</f>
        <v>49.97999954</v>
      </c>
      <c r="D1417" s="6" t="n">
        <f aca="false">1_Data_EDA!J1418</f>
        <v>1</v>
      </c>
      <c r="E1417" s="7" t="n">
        <f aca="false">1_Data_EDA!K1418</f>
        <v>49.97999954</v>
      </c>
      <c r="F1417" s="7" t="n">
        <f aca="false">1_Data_EDA!L1418</f>
        <v>7.5</v>
      </c>
      <c r="G1417" s="8" t="n">
        <f aca="false">1_Data_EDA!M1418</f>
        <v>0.150000006</v>
      </c>
      <c r="H1417" s="6" t="n">
        <f aca="false">IF(1_Data_EDA!B1418="First Class",1,0)</f>
        <v>0</v>
      </c>
      <c r="I1417" s="6" t="n">
        <f aca="false">IF(1_Data_EDA!B1418="Second Class",1,0)</f>
        <v>0</v>
      </c>
      <c r="J1417" s="6" t="n">
        <f aca="false">IF(1_Data_EDA!B1418="Same Day",1,0)</f>
        <v>0</v>
      </c>
      <c r="K1417" s="6" t="n">
        <f aca="false">IF(1_Data_EDA!C1418="Corporate",1,0)</f>
        <v>0</v>
      </c>
      <c r="L1417" s="6" t="n">
        <f aca="false">IF(1_Data_EDA!C1418="Home Office",1,0)</f>
        <v>0</v>
      </c>
      <c r="M1417" s="6" t="n">
        <f aca="false">IF(1_Data_EDA!D1418="Europe",1,0)</f>
        <v>0</v>
      </c>
      <c r="N1417" s="6" t="n">
        <f aca="false">IF(1_Data_EDA!D1418="LATAM",1,0)</f>
        <v>0</v>
      </c>
      <c r="O1417" s="6" t="n">
        <f aca="false">IF(1_Data_EDA!D1418="Pacific Asia",1,0)</f>
        <v>1</v>
      </c>
      <c r="P1417" s="6" t="n">
        <f aca="false">IF(1_Data_EDA!D1418="USCA",1,0)</f>
        <v>0</v>
      </c>
      <c r="Q1417" s="6" t="n">
        <f aca="false">IF(C1417&gt;MEDIAN(C$5:C$8004),1,0)</f>
        <v>0</v>
      </c>
      <c r="R1417" s="6" t="n">
        <f aca="false">IF(D1417&gt;2,1,0)</f>
        <v>0</v>
      </c>
    </row>
    <row r="1418" customFormat="false" ht="15" hidden="false" customHeight="true" outlineLevel="0" collapsed="false">
      <c r="A1418" s="6" t="n">
        <f aca="false">1_Data_EDA!O1419</f>
        <v>1</v>
      </c>
      <c r="B1418" s="6" t="n">
        <f aca="false">1_Data_EDA!H1419</f>
        <v>1</v>
      </c>
      <c r="C1418" s="7" t="n">
        <f aca="false">1_Data_EDA!I1419</f>
        <v>49.97999954</v>
      </c>
      <c r="D1418" s="6" t="n">
        <f aca="false">1_Data_EDA!J1419</f>
        <v>4</v>
      </c>
      <c r="E1418" s="7" t="n">
        <f aca="false">1_Data_EDA!K1419</f>
        <v>199.9199982</v>
      </c>
      <c r="F1418" s="7" t="n">
        <f aca="false">1_Data_EDA!L1419</f>
        <v>4</v>
      </c>
      <c r="G1418" s="8" t="n">
        <f aca="false">1_Data_EDA!M1419</f>
        <v>0.02</v>
      </c>
      <c r="H1418" s="6" t="n">
        <f aca="false">IF(1_Data_EDA!B1419="First Class",1,0)</f>
        <v>1</v>
      </c>
      <c r="I1418" s="6" t="n">
        <f aca="false">IF(1_Data_EDA!B1419="Second Class",1,0)</f>
        <v>0</v>
      </c>
      <c r="J1418" s="6" t="n">
        <f aca="false">IF(1_Data_EDA!B1419="Same Day",1,0)</f>
        <v>0</v>
      </c>
      <c r="K1418" s="6" t="n">
        <f aca="false">IF(1_Data_EDA!C1419="Corporate",1,0)</f>
        <v>0</v>
      </c>
      <c r="L1418" s="6" t="n">
        <f aca="false">IF(1_Data_EDA!C1419="Home Office",1,0)</f>
        <v>1</v>
      </c>
      <c r="M1418" s="6" t="n">
        <f aca="false">IF(1_Data_EDA!D1419="Europe",1,0)</f>
        <v>0</v>
      </c>
      <c r="N1418" s="6" t="n">
        <f aca="false">IF(1_Data_EDA!D1419="LATAM",1,0)</f>
        <v>0</v>
      </c>
      <c r="O1418" s="6" t="n">
        <f aca="false">IF(1_Data_EDA!D1419="Pacific Asia",1,0)</f>
        <v>0</v>
      </c>
      <c r="P1418" s="6" t="n">
        <f aca="false">IF(1_Data_EDA!D1419="USCA",1,0)</f>
        <v>1</v>
      </c>
      <c r="Q1418" s="6" t="n">
        <f aca="false">IF(C1418&gt;MEDIAN(C$5:C$8004),1,0)</f>
        <v>0</v>
      </c>
      <c r="R1418" s="6" t="n">
        <f aca="false">IF(D1418&gt;2,1,0)</f>
        <v>1</v>
      </c>
    </row>
    <row r="1419" customFormat="false" ht="15" hidden="false" customHeight="true" outlineLevel="0" collapsed="false">
      <c r="A1419" s="6" t="n">
        <f aca="false">1_Data_EDA!O1420</f>
        <v>1</v>
      </c>
      <c r="B1419" s="6" t="n">
        <f aca="false">1_Data_EDA!H1420</f>
        <v>2</v>
      </c>
      <c r="C1419" s="7" t="n">
        <f aca="false">1_Data_EDA!I1420</f>
        <v>50</v>
      </c>
      <c r="D1419" s="6" t="n">
        <f aca="false">1_Data_EDA!J1420</f>
        <v>2</v>
      </c>
      <c r="E1419" s="7" t="n">
        <f aca="false">1_Data_EDA!K1420</f>
        <v>100</v>
      </c>
      <c r="F1419" s="7" t="n">
        <f aca="false">1_Data_EDA!L1420</f>
        <v>4</v>
      </c>
      <c r="G1419" s="8" t="n">
        <f aca="false">1_Data_EDA!M1420</f>
        <v>0.039999999</v>
      </c>
      <c r="H1419" s="6" t="n">
        <f aca="false">IF(1_Data_EDA!B1420="First Class",1,0)</f>
        <v>0</v>
      </c>
      <c r="I1419" s="6" t="n">
        <f aca="false">IF(1_Data_EDA!B1420="Second Class",1,0)</f>
        <v>1</v>
      </c>
      <c r="J1419" s="6" t="n">
        <f aca="false">IF(1_Data_EDA!B1420="Same Day",1,0)</f>
        <v>0</v>
      </c>
      <c r="K1419" s="6" t="n">
        <f aca="false">IF(1_Data_EDA!C1420="Corporate",1,0)</f>
        <v>0</v>
      </c>
      <c r="L1419" s="6" t="n">
        <f aca="false">IF(1_Data_EDA!C1420="Home Office",1,0)</f>
        <v>0</v>
      </c>
      <c r="M1419" s="6" t="n">
        <f aca="false">IF(1_Data_EDA!D1420="Europe",1,0)</f>
        <v>0</v>
      </c>
      <c r="N1419" s="6" t="n">
        <f aca="false">IF(1_Data_EDA!D1420="LATAM",1,0)</f>
        <v>1</v>
      </c>
      <c r="O1419" s="6" t="n">
        <f aca="false">IF(1_Data_EDA!D1420="Pacific Asia",1,0)</f>
        <v>0</v>
      </c>
      <c r="P1419" s="6" t="n">
        <f aca="false">IF(1_Data_EDA!D1420="USCA",1,0)</f>
        <v>0</v>
      </c>
      <c r="Q1419" s="6" t="n">
        <f aca="false">IF(C1419&gt;MEDIAN(C$5:C$8004),1,0)</f>
        <v>0</v>
      </c>
      <c r="R1419" s="6" t="n">
        <f aca="false">IF(D1419&gt;2,1,0)</f>
        <v>0</v>
      </c>
    </row>
    <row r="1420" customFormat="false" ht="15" hidden="false" customHeight="true" outlineLevel="0" collapsed="false">
      <c r="A1420" s="6" t="n">
        <f aca="false">1_Data_EDA!O1421</f>
        <v>1</v>
      </c>
      <c r="B1420" s="6" t="n">
        <f aca="false">1_Data_EDA!H1421</f>
        <v>2</v>
      </c>
      <c r="C1420" s="7" t="n">
        <f aca="false">1_Data_EDA!I1421</f>
        <v>39.99000168</v>
      </c>
      <c r="D1420" s="6" t="n">
        <f aca="false">1_Data_EDA!J1421</f>
        <v>4</v>
      </c>
      <c r="E1420" s="7" t="n">
        <f aca="false">1_Data_EDA!K1421</f>
        <v>159.9600067</v>
      </c>
      <c r="F1420" s="7" t="n">
        <f aca="false">1_Data_EDA!L1421</f>
        <v>25.59000015</v>
      </c>
      <c r="G1420" s="8" t="n">
        <f aca="false">1_Data_EDA!M1421</f>
        <v>0.159999996</v>
      </c>
      <c r="H1420" s="6" t="n">
        <f aca="false">IF(1_Data_EDA!B1421="First Class",1,0)</f>
        <v>0</v>
      </c>
      <c r="I1420" s="6" t="n">
        <f aca="false">IF(1_Data_EDA!B1421="Second Class",1,0)</f>
        <v>1</v>
      </c>
      <c r="J1420" s="6" t="n">
        <f aca="false">IF(1_Data_EDA!B1421="Same Day",1,0)</f>
        <v>0</v>
      </c>
      <c r="K1420" s="6" t="n">
        <f aca="false">IF(1_Data_EDA!C1421="Corporate",1,0)</f>
        <v>0</v>
      </c>
      <c r="L1420" s="6" t="n">
        <f aca="false">IF(1_Data_EDA!C1421="Home Office",1,0)</f>
        <v>0</v>
      </c>
      <c r="M1420" s="6" t="n">
        <f aca="false">IF(1_Data_EDA!D1421="Europe",1,0)</f>
        <v>0</v>
      </c>
      <c r="N1420" s="6" t="n">
        <f aca="false">IF(1_Data_EDA!D1421="LATAM",1,0)</f>
        <v>0</v>
      </c>
      <c r="O1420" s="6" t="n">
        <f aca="false">IF(1_Data_EDA!D1421="Pacific Asia",1,0)</f>
        <v>1</v>
      </c>
      <c r="P1420" s="6" t="n">
        <f aca="false">IF(1_Data_EDA!D1421="USCA",1,0)</f>
        <v>0</v>
      </c>
      <c r="Q1420" s="6" t="n">
        <f aca="false">IF(C1420&gt;MEDIAN(C$5:C$8004),1,0)</f>
        <v>0</v>
      </c>
      <c r="R1420" s="6" t="n">
        <f aca="false">IF(D1420&gt;2,1,0)</f>
        <v>1</v>
      </c>
    </row>
    <row r="1421" customFormat="false" ht="15" hidden="false" customHeight="true" outlineLevel="0" collapsed="false">
      <c r="A1421" s="6" t="n">
        <f aca="false">1_Data_EDA!O1422</f>
        <v>1</v>
      </c>
      <c r="B1421" s="6" t="n">
        <f aca="false">1_Data_EDA!H1422</f>
        <v>4</v>
      </c>
      <c r="C1421" s="7" t="n">
        <f aca="false">1_Data_EDA!I1422</f>
        <v>50</v>
      </c>
      <c r="D1421" s="6" t="n">
        <f aca="false">1_Data_EDA!J1422</f>
        <v>5</v>
      </c>
      <c r="E1421" s="7" t="n">
        <f aca="false">1_Data_EDA!K1422</f>
        <v>250</v>
      </c>
      <c r="F1421" s="7" t="n">
        <f aca="false">1_Data_EDA!L1422</f>
        <v>17.5</v>
      </c>
      <c r="G1421" s="8" t="n">
        <f aca="false">1_Data_EDA!M1422</f>
        <v>0.07</v>
      </c>
      <c r="H1421" s="6" t="n">
        <f aca="false">IF(1_Data_EDA!B1422="First Class",1,0)</f>
        <v>0</v>
      </c>
      <c r="I1421" s="6" t="n">
        <f aca="false">IF(1_Data_EDA!B1422="Second Class",1,0)</f>
        <v>0</v>
      </c>
      <c r="J1421" s="6" t="n">
        <f aca="false">IF(1_Data_EDA!B1422="Same Day",1,0)</f>
        <v>0</v>
      </c>
      <c r="K1421" s="6" t="n">
        <f aca="false">IF(1_Data_EDA!C1422="Corporate",1,0)</f>
        <v>1</v>
      </c>
      <c r="L1421" s="6" t="n">
        <f aca="false">IF(1_Data_EDA!C1422="Home Office",1,0)</f>
        <v>0</v>
      </c>
      <c r="M1421" s="6" t="n">
        <f aca="false">IF(1_Data_EDA!D1422="Europe",1,0)</f>
        <v>0</v>
      </c>
      <c r="N1421" s="6" t="n">
        <f aca="false">IF(1_Data_EDA!D1422="LATAM",1,0)</f>
        <v>1</v>
      </c>
      <c r="O1421" s="6" t="n">
        <f aca="false">IF(1_Data_EDA!D1422="Pacific Asia",1,0)</f>
        <v>0</v>
      </c>
      <c r="P1421" s="6" t="n">
        <f aca="false">IF(1_Data_EDA!D1422="USCA",1,0)</f>
        <v>0</v>
      </c>
      <c r="Q1421" s="6" t="n">
        <f aca="false">IF(C1421&gt;MEDIAN(C$5:C$8004),1,0)</f>
        <v>0</v>
      </c>
      <c r="R1421" s="6" t="n">
        <f aca="false">IF(D1421&gt;2,1,0)</f>
        <v>1</v>
      </c>
    </row>
    <row r="1422" customFormat="false" ht="15" hidden="false" customHeight="true" outlineLevel="0" collapsed="false">
      <c r="A1422" s="6" t="n">
        <f aca="false">1_Data_EDA!O1423</f>
        <v>1</v>
      </c>
      <c r="B1422" s="6" t="n">
        <f aca="false">1_Data_EDA!H1423</f>
        <v>4</v>
      </c>
      <c r="C1422" s="7" t="n">
        <f aca="false">1_Data_EDA!I1423</f>
        <v>50</v>
      </c>
      <c r="D1422" s="6" t="n">
        <f aca="false">1_Data_EDA!J1423</f>
        <v>3</v>
      </c>
      <c r="E1422" s="7" t="n">
        <f aca="false">1_Data_EDA!K1423</f>
        <v>150</v>
      </c>
      <c r="F1422" s="7" t="n">
        <f aca="false">1_Data_EDA!L1423</f>
        <v>27</v>
      </c>
      <c r="G1422" s="8" t="n">
        <f aca="false">1_Data_EDA!M1423</f>
        <v>0.180000007</v>
      </c>
      <c r="H1422" s="6" t="n">
        <f aca="false">IF(1_Data_EDA!B1423="First Class",1,0)</f>
        <v>0</v>
      </c>
      <c r="I1422" s="6" t="n">
        <f aca="false">IF(1_Data_EDA!B1423="Second Class",1,0)</f>
        <v>0</v>
      </c>
      <c r="J1422" s="6" t="n">
        <f aca="false">IF(1_Data_EDA!B1423="Same Day",1,0)</f>
        <v>0</v>
      </c>
      <c r="K1422" s="6" t="n">
        <f aca="false">IF(1_Data_EDA!C1423="Corporate",1,0)</f>
        <v>0</v>
      </c>
      <c r="L1422" s="6" t="n">
        <f aca="false">IF(1_Data_EDA!C1423="Home Office",1,0)</f>
        <v>1</v>
      </c>
      <c r="M1422" s="6" t="n">
        <f aca="false">IF(1_Data_EDA!D1423="Europe",1,0)</f>
        <v>0</v>
      </c>
      <c r="N1422" s="6" t="n">
        <f aca="false">IF(1_Data_EDA!D1423="LATAM",1,0)</f>
        <v>1</v>
      </c>
      <c r="O1422" s="6" t="n">
        <f aca="false">IF(1_Data_EDA!D1423="Pacific Asia",1,0)</f>
        <v>0</v>
      </c>
      <c r="P1422" s="6" t="n">
        <f aca="false">IF(1_Data_EDA!D1423="USCA",1,0)</f>
        <v>0</v>
      </c>
      <c r="Q1422" s="6" t="n">
        <f aca="false">IF(C1422&gt;MEDIAN(C$5:C$8004),1,0)</f>
        <v>0</v>
      </c>
      <c r="R1422" s="6" t="n">
        <f aca="false">IF(D1422&gt;2,1,0)</f>
        <v>1</v>
      </c>
    </row>
    <row r="1423" customFormat="false" ht="15" hidden="false" customHeight="true" outlineLevel="0" collapsed="false">
      <c r="A1423" s="6" t="n">
        <f aca="false">1_Data_EDA!O1424</f>
        <v>1</v>
      </c>
      <c r="B1423" s="6" t="n">
        <f aca="false">1_Data_EDA!H1424</f>
        <v>1</v>
      </c>
      <c r="C1423" s="7" t="n">
        <f aca="false">1_Data_EDA!I1424</f>
        <v>299.980011</v>
      </c>
      <c r="D1423" s="6" t="n">
        <f aca="false">1_Data_EDA!J1424</f>
        <v>1</v>
      </c>
      <c r="E1423" s="7" t="n">
        <f aca="false">1_Data_EDA!K1424</f>
        <v>299.980011</v>
      </c>
      <c r="F1423" s="7" t="n">
        <f aca="false">1_Data_EDA!L1424</f>
        <v>16.5</v>
      </c>
      <c r="G1423" s="8" t="n">
        <f aca="false">1_Data_EDA!M1424</f>
        <v>0.059999999</v>
      </c>
      <c r="H1423" s="6" t="n">
        <f aca="false">IF(1_Data_EDA!B1424="First Class",1,0)</f>
        <v>1</v>
      </c>
      <c r="I1423" s="6" t="n">
        <f aca="false">IF(1_Data_EDA!B1424="Second Class",1,0)</f>
        <v>0</v>
      </c>
      <c r="J1423" s="6" t="n">
        <f aca="false">IF(1_Data_EDA!B1424="Same Day",1,0)</f>
        <v>0</v>
      </c>
      <c r="K1423" s="6" t="n">
        <f aca="false">IF(1_Data_EDA!C1424="Corporate",1,0)</f>
        <v>0</v>
      </c>
      <c r="L1423" s="6" t="n">
        <f aca="false">IF(1_Data_EDA!C1424="Home Office",1,0)</f>
        <v>1</v>
      </c>
      <c r="M1423" s="6" t="n">
        <f aca="false">IF(1_Data_EDA!D1424="Europe",1,0)</f>
        <v>0</v>
      </c>
      <c r="N1423" s="6" t="n">
        <f aca="false">IF(1_Data_EDA!D1424="LATAM",1,0)</f>
        <v>1</v>
      </c>
      <c r="O1423" s="6" t="n">
        <f aca="false">IF(1_Data_EDA!D1424="Pacific Asia",1,0)</f>
        <v>0</v>
      </c>
      <c r="P1423" s="6" t="n">
        <f aca="false">IF(1_Data_EDA!D1424="USCA",1,0)</f>
        <v>0</v>
      </c>
      <c r="Q1423" s="6" t="n">
        <f aca="false">IF(C1423&gt;MEDIAN(C$5:C$8004),1,0)</f>
        <v>1</v>
      </c>
      <c r="R1423" s="6" t="n">
        <f aca="false">IF(D1423&gt;2,1,0)</f>
        <v>0</v>
      </c>
    </row>
    <row r="1424" customFormat="false" ht="15" hidden="false" customHeight="true" outlineLevel="0" collapsed="false">
      <c r="A1424" s="6" t="n">
        <f aca="false">1_Data_EDA!O1425</f>
        <v>1</v>
      </c>
      <c r="B1424" s="6" t="n">
        <f aca="false">1_Data_EDA!H1425</f>
        <v>4</v>
      </c>
      <c r="C1424" s="7" t="n">
        <f aca="false">1_Data_EDA!I1425</f>
        <v>24.98999977</v>
      </c>
      <c r="D1424" s="6" t="n">
        <f aca="false">1_Data_EDA!J1425</f>
        <v>1</v>
      </c>
      <c r="E1424" s="7" t="n">
        <f aca="false">1_Data_EDA!K1425</f>
        <v>24.98999977</v>
      </c>
      <c r="F1424" s="7" t="n">
        <f aca="false">1_Data_EDA!L1425</f>
        <v>1.370000005</v>
      </c>
      <c r="G1424" s="8" t="n">
        <f aca="false">1_Data_EDA!M1425</f>
        <v>0.059999999</v>
      </c>
      <c r="H1424" s="6" t="n">
        <f aca="false">IF(1_Data_EDA!B1425="First Class",1,0)</f>
        <v>0</v>
      </c>
      <c r="I1424" s="6" t="n">
        <f aca="false">IF(1_Data_EDA!B1425="Second Class",1,0)</f>
        <v>0</v>
      </c>
      <c r="J1424" s="6" t="n">
        <f aca="false">IF(1_Data_EDA!B1425="Same Day",1,0)</f>
        <v>0</v>
      </c>
      <c r="K1424" s="6" t="n">
        <f aca="false">IF(1_Data_EDA!C1425="Corporate",1,0)</f>
        <v>1</v>
      </c>
      <c r="L1424" s="6" t="n">
        <f aca="false">IF(1_Data_EDA!C1425="Home Office",1,0)</f>
        <v>0</v>
      </c>
      <c r="M1424" s="6" t="n">
        <f aca="false">IF(1_Data_EDA!D1425="Europe",1,0)</f>
        <v>0</v>
      </c>
      <c r="N1424" s="6" t="n">
        <f aca="false">IF(1_Data_EDA!D1425="LATAM",1,0)</f>
        <v>0</v>
      </c>
      <c r="O1424" s="6" t="n">
        <f aca="false">IF(1_Data_EDA!D1425="Pacific Asia",1,0)</f>
        <v>1</v>
      </c>
      <c r="P1424" s="6" t="n">
        <f aca="false">IF(1_Data_EDA!D1425="USCA",1,0)</f>
        <v>0</v>
      </c>
      <c r="Q1424" s="6" t="n">
        <f aca="false">IF(C1424&gt;MEDIAN(C$5:C$8004),1,0)</f>
        <v>0</v>
      </c>
      <c r="R1424" s="6" t="n">
        <f aca="false">IF(D1424&gt;2,1,0)</f>
        <v>0</v>
      </c>
    </row>
    <row r="1425" customFormat="false" ht="15" hidden="false" customHeight="true" outlineLevel="0" collapsed="false">
      <c r="A1425" s="6" t="n">
        <f aca="false">1_Data_EDA!O1426</f>
        <v>1</v>
      </c>
      <c r="B1425" s="6" t="n">
        <f aca="false">1_Data_EDA!H1426</f>
        <v>1</v>
      </c>
      <c r="C1425" s="7" t="n">
        <f aca="false">1_Data_EDA!I1426</f>
        <v>399.980011</v>
      </c>
      <c r="D1425" s="6" t="n">
        <f aca="false">1_Data_EDA!J1426</f>
        <v>1</v>
      </c>
      <c r="E1425" s="7" t="n">
        <f aca="false">1_Data_EDA!K1426</f>
        <v>399.980011</v>
      </c>
      <c r="F1425" s="7" t="n">
        <f aca="false">1_Data_EDA!L1426</f>
        <v>100</v>
      </c>
      <c r="G1425" s="8" t="n">
        <f aca="false">1_Data_EDA!M1426</f>
        <v>0.25</v>
      </c>
      <c r="H1425" s="6" t="n">
        <f aca="false">IF(1_Data_EDA!B1426="First Class",1,0)</f>
        <v>1</v>
      </c>
      <c r="I1425" s="6" t="n">
        <f aca="false">IF(1_Data_EDA!B1426="Second Class",1,0)</f>
        <v>0</v>
      </c>
      <c r="J1425" s="6" t="n">
        <f aca="false">IF(1_Data_EDA!B1426="Same Day",1,0)</f>
        <v>0</v>
      </c>
      <c r="K1425" s="6" t="n">
        <f aca="false">IF(1_Data_EDA!C1426="Corporate",1,0)</f>
        <v>1</v>
      </c>
      <c r="L1425" s="6" t="n">
        <f aca="false">IF(1_Data_EDA!C1426="Home Office",1,0)</f>
        <v>0</v>
      </c>
      <c r="M1425" s="6" t="n">
        <f aca="false">IF(1_Data_EDA!D1426="Europe",1,0)</f>
        <v>0</v>
      </c>
      <c r="N1425" s="6" t="n">
        <f aca="false">IF(1_Data_EDA!D1426="LATAM",1,0)</f>
        <v>0</v>
      </c>
      <c r="O1425" s="6" t="n">
        <f aca="false">IF(1_Data_EDA!D1426="Pacific Asia",1,0)</f>
        <v>0</v>
      </c>
      <c r="P1425" s="6" t="n">
        <f aca="false">IF(1_Data_EDA!D1426="USCA",1,0)</f>
        <v>0</v>
      </c>
      <c r="Q1425" s="6" t="n">
        <f aca="false">IF(C1425&gt;MEDIAN(C$5:C$8004),1,0)</f>
        <v>1</v>
      </c>
      <c r="R1425" s="6" t="n">
        <f aca="false">IF(D1425&gt;2,1,0)</f>
        <v>0</v>
      </c>
    </row>
    <row r="1426" customFormat="false" ht="15" hidden="false" customHeight="true" outlineLevel="0" collapsed="false">
      <c r="A1426" s="6" t="n">
        <f aca="false">1_Data_EDA!O1427</f>
        <v>0</v>
      </c>
      <c r="B1426" s="6" t="n">
        <f aca="false">1_Data_EDA!H1427</f>
        <v>4</v>
      </c>
      <c r="C1426" s="7" t="n">
        <f aca="false">1_Data_EDA!I1427</f>
        <v>399.980011</v>
      </c>
      <c r="D1426" s="6" t="n">
        <f aca="false">1_Data_EDA!J1427</f>
        <v>1</v>
      </c>
      <c r="E1426" s="7" t="n">
        <f aca="false">1_Data_EDA!K1427</f>
        <v>399.980011</v>
      </c>
      <c r="F1426" s="7" t="n">
        <f aca="false">1_Data_EDA!L1427</f>
        <v>100</v>
      </c>
      <c r="G1426" s="8" t="n">
        <f aca="false">1_Data_EDA!M1427</f>
        <v>0.25</v>
      </c>
      <c r="H1426" s="6" t="n">
        <f aca="false">IF(1_Data_EDA!B1427="First Class",1,0)</f>
        <v>0</v>
      </c>
      <c r="I1426" s="6" t="n">
        <f aca="false">IF(1_Data_EDA!B1427="Second Class",1,0)</f>
        <v>0</v>
      </c>
      <c r="J1426" s="6" t="n">
        <f aca="false">IF(1_Data_EDA!B1427="Same Day",1,0)</f>
        <v>0</v>
      </c>
      <c r="K1426" s="6" t="n">
        <f aca="false">IF(1_Data_EDA!C1427="Corporate",1,0)</f>
        <v>0</v>
      </c>
      <c r="L1426" s="6" t="n">
        <f aca="false">IF(1_Data_EDA!C1427="Home Office",1,0)</f>
        <v>1</v>
      </c>
      <c r="M1426" s="6" t="n">
        <f aca="false">IF(1_Data_EDA!D1427="Europe",1,0)</f>
        <v>0</v>
      </c>
      <c r="N1426" s="6" t="n">
        <f aca="false">IF(1_Data_EDA!D1427="LATAM",1,0)</f>
        <v>0</v>
      </c>
      <c r="O1426" s="6" t="n">
        <f aca="false">IF(1_Data_EDA!D1427="Pacific Asia",1,0)</f>
        <v>1</v>
      </c>
      <c r="P1426" s="6" t="n">
        <f aca="false">IF(1_Data_EDA!D1427="USCA",1,0)</f>
        <v>0</v>
      </c>
      <c r="Q1426" s="6" t="n">
        <f aca="false">IF(C1426&gt;MEDIAN(C$5:C$8004),1,0)</f>
        <v>1</v>
      </c>
      <c r="R1426" s="6" t="n">
        <f aca="false">IF(D1426&gt;2,1,0)</f>
        <v>0</v>
      </c>
    </row>
    <row r="1427" customFormat="false" ht="15" hidden="false" customHeight="true" outlineLevel="0" collapsed="false">
      <c r="A1427" s="6" t="n">
        <f aca="false">1_Data_EDA!O1428</f>
        <v>1</v>
      </c>
      <c r="B1427" s="6" t="n">
        <f aca="false">1_Data_EDA!H1428</f>
        <v>4</v>
      </c>
      <c r="C1427" s="7" t="n">
        <f aca="false">1_Data_EDA!I1428</f>
        <v>30</v>
      </c>
      <c r="D1427" s="6" t="n">
        <f aca="false">1_Data_EDA!J1428</f>
        <v>1</v>
      </c>
      <c r="E1427" s="7" t="n">
        <f aca="false">1_Data_EDA!K1428</f>
        <v>30</v>
      </c>
      <c r="F1427" s="7" t="n">
        <f aca="false">1_Data_EDA!L1428</f>
        <v>1.200000048</v>
      </c>
      <c r="G1427" s="8" t="n">
        <f aca="false">1_Data_EDA!M1428</f>
        <v>0.039999999</v>
      </c>
      <c r="H1427" s="6" t="n">
        <f aca="false">IF(1_Data_EDA!B1428="First Class",1,0)</f>
        <v>0</v>
      </c>
      <c r="I1427" s="6" t="n">
        <f aca="false">IF(1_Data_EDA!B1428="Second Class",1,0)</f>
        <v>0</v>
      </c>
      <c r="J1427" s="6" t="n">
        <f aca="false">IF(1_Data_EDA!B1428="Same Day",1,0)</f>
        <v>0</v>
      </c>
      <c r="K1427" s="6" t="n">
        <f aca="false">IF(1_Data_EDA!C1428="Corporate",1,0)</f>
        <v>0</v>
      </c>
      <c r="L1427" s="6" t="n">
        <f aca="false">IF(1_Data_EDA!C1428="Home Office",1,0)</f>
        <v>0</v>
      </c>
      <c r="M1427" s="6" t="n">
        <f aca="false">IF(1_Data_EDA!D1428="Europe",1,0)</f>
        <v>0</v>
      </c>
      <c r="N1427" s="6" t="n">
        <f aca="false">IF(1_Data_EDA!D1428="LATAM",1,0)</f>
        <v>0</v>
      </c>
      <c r="O1427" s="6" t="n">
        <f aca="false">IF(1_Data_EDA!D1428="Pacific Asia",1,0)</f>
        <v>1</v>
      </c>
      <c r="P1427" s="6" t="n">
        <f aca="false">IF(1_Data_EDA!D1428="USCA",1,0)</f>
        <v>0</v>
      </c>
      <c r="Q1427" s="6" t="n">
        <f aca="false">IF(C1427&gt;MEDIAN(C$5:C$8004),1,0)</f>
        <v>0</v>
      </c>
      <c r="R1427" s="6" t="n">
        <f aca="false">IF(D1427&gt;2,1,0)</f>
        <v>0</v>
      </c>
    </row>
    <row r="1428" customFormat="false" ht="15" hidden="false" customHeight="true" outlineLevel="0" collapsed="false">
      <c r="A1428" s="6" t="n">
        <f aca="false">1_Data_EDA!O1429</f>
        <v>1</v>
      </c>
      <c r="B1428" s="6" t="n">
        <f aca="false">1_Data_EDA!H1429</f>
        <v>2</v>
      </c>
      <c r="C1428" s="7" t="n">
        <f aca="false">1_Data_EDA!I1429</f>
        <v>299.980011</v>
      </c>
      <c r="D1428" s="6" t="n">
        <f aca="false">1_Data_EDA!J1429</f>
        <v>1</v>
      </c>
      <c r="E1428" s="7" t="n">
        <f aca="false">1_Data_EDA!K1429</f>
        <v>299.980011</v>
      </c>
      <c r="F1428" s="7" t="n">
        <f aca="false">1_Data_EDA!L1429</f>
        <v>51</v>
      </c>
      <c r="G1428" s="8" t="n">
        <f aca="false">1_Data_EDA!M1429</f>
        <v>0.170000002</v>
      </c>
      <c r="H1428" s="6" t="n">
        <f aca="false">IF(1_Data_EDA!B1429="First Class",1,0)</f>
        <v>0</v>
      </c>
      <c r="I1428" s="6" t="n">
        <f aca="false">IF(1_Data_EDA!B1429="Second Class",1,0)</f>
        <v>1</v>
      </c>
      <c r="J1428" s="6" t="n">
        <f aca="false">IF(1_Data_EDA!B1429="Same Day",1,0)</f>
        <v>0</v>
      </c>
      <c r="K1428" s="6" t="n">
        <f aca="false">IF(1_Data_EDA!C1429="Corporate",1,0)</f>
        <v>0</v>
      </c>
      <c r="L1428" s="6" t="n">
        <f aca="false">IF(1_Data_EDA!C1429="Home Office",1,0)</f>
        <v>0</v>
      </c>
      <c r="M1428" s="6" t="n">
        <f aca="false">IF(1_Data_EDA!D1429="Europe",1,0)</f>
        <v>0</v>
      </c>
      <c r="N1428" s="6" t="n">
        <f aca="false">IF(1_Data_EDA!D1429="LATAM",1,0)</f>
        <v>1</v>
      </c>
      <c r="O1428" s="6" t="n">
        <f aca="false">IF(1_Data_EDA!D1429="Pacific Asia",1,0)</f>
        <v>0</v>
      </c>
      <c r="P1428" s="6" t="n">
        <f aca="false">IF(1_Data_EDA!D1429="USCA",1,0)</f>
        <v>0</v>
      </c>
      <c r="Q1428" s="6" t="n">
        <f aca="false">IF(C1428&gt;MEDIAN(C$5:C$8004),1,0)</f>
        <v>1</v>
      </c>
      <c r="R1428" s="6" t="n">
        <f aca="false">IF(D1428&gt;2,1,0)</f>
        <v>0</v>
      </c>
    </row>
    <row r="1429" customFormat="false" ht="15" hidden="false" customHeight="true" outlineLevel="0" collapsed="false">
      <c r="A1429" s="6" t="n">
        <f aca="false">1_Data_EDA!O1430</f>
        <v>0</v>
      </c>
      <c r="B1429" s="6" t="n">
        <f aca="false">1_Data_EDA!H1430</f>
        <v>4</v>
      </c>
      <c r="C1429" s="7" t="n">
        <f aca="false">1_Data_EDA!I1430</f>
        <v>99.98999786</v>
      </c>
      <c r="D1429" s="6" t="n">
        <f aca="false">1_Data_EDA!J1430</f>
        <v>4</v>
      </c>
      <c r="E1429" s="7" t="n">
        <f aca="false">1_Data_EDA!K1430</f>
        <v>399.9599915</v>
      </c>
      <c r="F1429" s="7" t="n">
        <f aca="false">1_Data_EDA!L1430</f>
        <v>40</v>
      </c>
      <c r="G1429" s="8" t="n">
        <f aca="false">1_Data_EDA!M1430</f>
        <v>0.100000001</v>
      </c>
      <c r="H1429" s="6" t="n">
        <f aca="false">IF(1_Data_EDA!B1430="First Class",1,0)</f>
        <v>0</v>
      </c>
      <c r="I1429" s="6" t="n">
        <f aca="false">IF(1_Data_EDA!B1430="Second Class",1,0)</f>
        <v>0</v>
      </c>
      <c r="J1429" s="6" t="n">
        <f aca="false">IF(1_Data_EDA!B1430="Same Day",1,0)</f>
        <v>0</v>
      </c>
      <c r="K1429" s="6" t="n">
        <f aca="false">IF(1_Data_EDA!C1430="Corporate",1,0)</f>
        <v>0</v>
      </c>
      <c r="L1429" s="6" t="n">
        <f aca="false">IF(1_Data_EDA!C1430="Home Office",1,0)</f>
        <v>0</v>
      </c>
      <c r="M1429" s="6" t="n">
        <f aca="false">IF(1_Data_EDA!D1430="Europe",1,0)</f>
        <v>0</v>
      </c>
      <c r="N1429" s="6" t="n">
        <f aca="false">IF(1_Data_EDA!D1430="LATAM",1,0)</f>
        <v>0</v>
      </c>
      <c r="O1429" s="6" t="n">
        <f aca="false">IF(1_Data_EDA!D1430="Pacific Asia",1,0)</f>
        <v>0</v>
      </c>
      <c r="P1429" s="6" t="n">
        <f aca="false">IF(1_Data_EDA!D1430="USCA",1,0)</f>
        <v>1</v>
      </c>
      <c r="Q1429" s="6" t="n">
        <f aca="false">IF(C1429&gt;MEDIAN(C$5:C$8004),1,0)</f>
        <v>1</v>
      </c>
      <c r="R1429" s="6" t="n">
        <f aca="false">IF(D1429&gt;2,1,0)</f>
        <v>1</v>
      </c>
    </row>
    <row r="1430" customFormat="false" ht="15" hidden="false" customHeight="true" outlineLevel="0" collapsed="false">
      <c r="A1430" s="6" t="n">
        <f aca="false">1_Data_EDA!O1431</f>
        <v>0</v>
      </c>
      <c r="B1430" s="6" t="n">
        <f aca="false">1_Data_EDA!H1431</f>
        <v>4</v>
      </c>
      <c r="C1430" s="7" t="n">
        <f aca="false">1_Data_EDA!I1431</f>
        <v>39.99000168</v>
      </c>
      <c r="D1430" s="6" t="n">
        <f aca="false">1_Data_EDA!J1431</f>
        <v>3</v>
      </c>
      <c r="E1430" s="7" t="n">
        <f aca="false">1_Data_EDA!K1431</f>
        <v>119.9700012</v>
      </c>
      <c r="F1430" s="7" t="n">
        <f aca="false">1_Data_EDA!L1431</f>
        <v>8.399999619</v>
      </c>
      <c r="G1430" s="8" t="n">
        <f aca="false">1_Data_EDA!M1431</f>
        <v>0.07</v>
      </c>
      <c r="H1430" s="6" t="n">
        <f aca="false">IF(1_Data_EDA!B1431="First Class",1,0)</f>
        <v>0</v>
      </c>
      <c r="I1430" s="6" t="n">
        <f aca="false">IF(1_Data_EDA!B1431="Second Class",1,0)</f>
        <v>0</v>
      </c>
      <c r="J1430" s="6" t="n">
        <f aca="false">IF(1_Data_EDA!B1431="Same Day",1,0)</f>
        <v>0</v>
      </c>
      <c r="K1430" s="6" t="n">
        <f aca="false">IF(1_Data_EDA!C1431="Corporate",1,0)</f>
        <v>0</v>
      </c>
      <c r="L1430" s="6" t="n">
        <f aca="false">IF(1_Data_EDA!C1431="Home Office",1,0)</f>
        <v>1</v>
      </c>
      <c r="M1430" s="6" t="n">
        <f aca="false">IF(1_Data_EDA!D1431="Europe",1,0)</f>
        <v>0</v>
      </c>
      <c r="N1430" s="6" t="n">
        <f aca="false">IF(1_Data_EDA!D1431="LATAM",1,0)</f>
        <v>1</v>
      </c>
      <c r="O1430" s="6" t="n">
        <f aca="false">IF(1_Data_EDA!D1431="Pacific Asia",1,0)</f>
        <v>0</v>
      </c>
      <c r="P1430" s="6" t="n">
        <f aca="false">IF(1_Data_EDA!D1431="USCA",1,0)</f>
        <v>0</v>
      </c>
      <c r="Q1430" s="6" t="n">
        <f aca="false">IF(C1430&gt;MEDIAN(C$5:C$8004),1,0)</f>
        <v>0</v>
      </c>
      <c r="R1430" s="6" t="n">
        <f aca="false">IF(D1430&gt;2,1,0)</f>
        <v>1</v>
      </c>
    </row>
    <row r="1431" customFormat="false" ht="15" hidden="false" customHeight="true" outlineLevel="0" collapsed="false">
      <c r="A1431" s="6" t="n">
        <f aca="false">1_Data_EDA!O1432</f>
        <v>1</v>
      </c>
      <c r="B1431" s="6" t="n">
        <f aca="false">1_Data_EDA!H1432</f>
        <v>2</v>
      </c>
      <c r="C1431" s="7" t="n">
        <f aca="false">1_Data_EDA!I1432</f>
        <v>59.99000168</v>
      </c>
      <c r="D1431" s="6" t="n">
        <f aca="false">1_Data_EDA!J1432</f>
        <v>2</v>
      </c>
      <c r="E1431" s="7" t="n">
        <f aca="false">1_Data_EDA!K1432</f>
        <v>119.9800034</v>
      </c>
      <c r="F1431" s="7" t="n">
        <f aca="false">1_Data_EDA!L1432</f>
        <v>19.20000076</v>
      </c>
      <c r="G1431" s="8" t="n">
        <f aca="false">1_Data_EDA!M1432</f>
        <v>0.159999996</v>
      </c>
      <c r="H1431" s="6" t="n">
        <f aca="false">IF(1_Data_EDA!B1432="First Class",1,0)</f>
        <v>0</v>
      </c>
      <c r="I1431" s="6" t="n">
        <f aca="false">IF(1_Data_EDA!B1432="Second Class",1,0)</f>
        <v>1</v>
      </c>
      <c r="J1431" s="6" t="n">
        <f aca="false">IF(1_Data_EDA!B1432="Same Day",1,0)</f>
        <v>0</v>
      </c>
      <c r="K1431" s="6" t="n">
        <f aca="false">IF(1_Data_EDA!C1432="Corporate",1,0)</f>
        <v>0</v>
      </c>
      <c r="L1431" s="6" t="n">
        <f aca="false">IF(1_Data_EDA!C1432="Home Office",1,0)</f>
        <v>0</v>
      </c>
      <c r="M1431" s="6" t="n">
        <f aca="false">IF(1_Data_EDA!D1432="Europe",1,0)</f>
        <v>0</v>
      </c>
      <c r="N1431" s="6" t="n">
        <f aca="false">IF(1_Data_EDA!D1432="LATAM",1,0)</f>
        <v>0</v>
      </c>
      <c r="O1431" s="6" t="n">
        <f aca="false">IF(1_Data_EDA!D1432="Pacific Asia",1,0)</f>
        <v>0</v>
      </c>
      <c r="P1431" s="6" t="n">
        <f aca="false">IF(1_Data_EDA!D1432="USCA",1,0)</f>
        <v>1</v>
      </c>
      <c r="Q1431" s="6" t="n">
        <f aca="false">IF(C1431&gt;MEDIAN(C$5:C$8004),1,0)</f>
        <v>0</v>
      </c>
      <c r="R1431" s="6" t="n">
        <f aca="false">IF(D1431&gt;2,1,0)</f>
        <v>0</v>
      </c>
    </row>
    <row r="1432" customFormat="false" ht="15" hidden="false" customHeight="true" outlineLevel="0" collapsed="false">
      <c r="A1432" s="6" t="n">
        <f aca="false">1_Data_EDA!O1433</f>
        <v>1</v>
      </c>
      <c r="B1432" s="6" t="n">
        <f aca="false">1_Data_EDA!H1433</f>
        <v>4</v>
      </c>
      <c r="C1432" s="7" t="n">
        <f aca="false">1_Data_EDA!I1433</f>
        <v>59.99000168</v>
      </c>
      <c r="D1432" s="6" t="n">
        <f aca="false">1_Data_EDA!J1433</f>
        <v>5</v>
      </c>
      <c r="E1432" s="7" t="n">
        <f aca="false">1_Data_EDA!K1433</f>
        <v>299.9500122</v>
      </c>
      <c r="F1432" s="7" t="n">
        <f aca="false">1_Data_EDA!L1433</f>
        <v>47.99000168</v>
      </c>
      <c r="G1432" s="8" t="n">
        <f aca="false">1_Data_EDA!M1433</f>
        <v>0.159999996</v>
      </c>
      <c r="H1432" s="6" t="n">
        <f aca="false">IF(1_Data_EDA!B1433="First Class",1,0)</f>
        <v>0</v>
      </c>
      <c r="I1432" s="6" t="n">
        <f aca="false">IF(1_Data_EDA!B1433="Second Class",1,0)</f>
        <v>0</v>
      </c>
      <c r="J1432" s="6" t="n">
        <f aca="false">IF(1_Data_EDA!B1433="Same Day",1,0)</f>
        <v>0</v>
      </c>
      <c r="K1432" s="6" t="n">
        <f aca="false">IF(1_Data_EDA!C1433="Corporate",1,0)</f>
        <v>0</v>
      </c>
      <c r="L1432" s="6" t="n">
        <f aca="false">IF(1_Data_EDA!C1433="Home Office",1,0)</f>
        <v>1</v>
      </c>
      <c r="M1432" s="6" t="n">
        <f aca="false">IF(1_Data_EDA!D1433="Europe",1,0)</f>
        <v>0</v>
      </c>
      <c r="N1432" s="6" t="n">
        <f aca="false">IF(1_Data_EDA!D1433="LATAM",1,0)</f>
        <v>0</v>
      </c>
      <c r="O1432" s="6" t="n">
        <f aca="false">IF(1_Data_EDA!D1433="Pacific Asia",1,0)</f>
        <v>0</v>
      </c>
      <c r="P1432" s="6" t="n">
        <f aca="false">IF(1_Data_EDA!D1433="USCA",1,0)</f>
        <v>1</v>
      </c>
      <c r="Q1432" s="6" t="n">
        <f aca="false">IF(C1432&gt;MEDIAN(C$5:C$8004),1,0)</f>
        <v>0</v>
      </c>
      <c r="R1432" s="6" t="n">
        <f aca="false">IF(D1432&gt;2,1,0)</f>
        <v>1</v>
      </c>
    </row>
    <row r="1433" customFormat="false" ht="15" hidden="false" customHeight="true" outlineLevel="0" collapsed="false">
      <c r="A1433" s="6" t="n">
        <f aca="false">1_Data_EDA!O1434</f>
        <v>1</v>
      </c>
      <c r="B1433" s="6" t="n">
        <f aca="false">1_Data_EDA!H1434</f>
        <v>1</v>
      </c>
      <c r="C1433" s="7" t="n">
        <f aca="false">1_Data_EDA!I1434</f>
        <v>50</v>
      </c>
      <c r="D1433" s="6" t="n">
        <f aca="false">1_Data_EDA!J1434</f>
        <v>2</v>
      </c>
      <c r="E1433" s="7" t="n">
        <f aca="false">1_Data_EDA!K1434</f>
        <v>100</v>
      </c>
      <c r="F1433" s="7" t="n">
        <f aca="false">1_Data_EDA!L1434</f>
        <v>17</v>
      </c>
      <c r="G1433" s="8" t="n">
        <f aca="false">1_Data_EDA!M1434</f>
        <v>0.170000002</v>
      </c>
      <c r="H1433" s="6" t="n">
        <f aca="false">IF(1_Data_EDA!B1434="First Class",1,0)</f>
        <v>1</v>
      </c>
      <c r="I1433" s="6" t="n">
        <f aca="false">IF(1_Data_EDA!B1434="Second Class",1,0)</f>
        <v>0</v>
      </c>
      <c r="J1433" s="6" t="n">
        <f aca="false">IF(1_Data_EDA!B1434="Same Day",1,0)</f>
        <v>0</v>
      </c>
      <c r="K1433" s="6" t="n">
        <f aca="false">IF(1_Data_EDA!C1434="Corporate",1,0)</f>
        <v>0</v>
      </c>
      <c r="L1433" s="6" t="n">
        <f aca="false">IF(1_Data_EDA!C1434="Home Office",1,0)</f>
        <v>0</v>
      </c>
      <c r="M1433" s="6" t="n">
        <f aca="false">IF(1_Data_EDA!D1434="Europe",1,0)</f>
        <v>0</v>
      </c>
      <c r="N1433" s="6" t="n">
        <f aca="false">IF(1_Data_EDA!D1434="LATAM",1,0)</f>
        <v>0</v>
      </c>
      <c r="O1433" s="6" t="n">
        <f aca="false">IF(1_Data_EDA!D1434="Pacific Asia",1,0)</f>
        <v>1</v>
      </c>
      <c r="P1433" s="6" t="n">
        <f aca="false">IF(1_Data_EDA!D1434="USCA",1,0)</f>
        <v>0</v>
      </c>
      <c r="Q1433" s="6" t="n">
        <f aca="false">IF(C1433&gt;MEDIAN(C$5:C$8004),1,0)</f>
        <v>0</v>
      </c>
      <c r="R1433" s="6" t="n">
        <f aca="false">IF(D1433&gt;2,1,0)</f>
        <v>0</v>
      </c>
    </row>
    <row r="1434" customFormat="false" ht="15" hidden="false" customHeight="true" outlineLevel="0" collapsed="false">
      <c r="A1434" s="6" t="n">
        <f aca="false">1_Data_EDA!O1435</f>
        <v>1</v>
      </c>
      <c r="B1434" s="6" t="n">
        <f aca="false">1_Data_EDA!H1435</f>
        <v>4</v>
      </c>
      <c r="C1434" s="7" t="n">
        <f aca="false">1_Data_EDA!I1435</f>
        <v>299.980011</v>
      </c>
      <c r="D1434" s="6" t="n">
        <f aca="false">1_Data_EDA!J1435</f>
        <v>1</v>
      </c>
      <c r="E1434" s="7" t="n">
        <f aca="false">1_Data_EDA!K1435</f>
        <v>299.980011</v>
      </c>
      <c r="F1434" s="7" t="n">
        <f aca="false">1_Data_EDA!L1435</f>
        <v>75</v>
      </c>
      <c r="G1434" s="8" t="n">
        <f aca="false">1_Data_EDA!M1435</f>
        <v>0.25</v>
      </c>
      <c r="H1434" s="6" t="n">
        <f aca="false">IF(1_Data_EDA!B1435="First Class",1,0)</f>
        <v>0</v>
      </c>
      <c r="I1434" s="6" t="n">
        <f aca="false">IF(1_Data_EDA!B1435="Second Class",1,0)</f>
        <v>0</v>
      </c>
      <c r="J1434" s="6" t="n">
        <f aca="false">IF(1_Data_EDA!B1435="Same Day",1,0)</f>
        <v>0</v>
      </c>
      <c r="K1434" s="6" t="n">
        <f aca="false">IF(1_Data_EDA!C1435="Corporate",1,0)</f>
        <v>0</v>
      </c>
      <c r="L1434" s="6" t="n">
        <f aca="false">IF(1_Data_EDA!C1435="Home Office",1,0)</f>
        <v>0</v>
      </c>
      <c r="M1434" s="6" t="n">
        <f aca="false">IF(1_Data_EDA!D1435="Europe",1,0)</f>
        <v>0</v>
      </c>
      <c r="N1434" s="6" t="n">
        <f aca="false">IF(1_Data_EDA!D1435="LATAM",1,0)</f>
        <v>1</v>
      </c>
      <c r="O1434" s="6" t="n">
        <f aca="false">IF(1_Data_EDA!D1435="Pacific Asia",1,0)</f>
        <v>0</v>
      </c>
      <c r="P1434" s="6" t="n">
        <f aca="false">IF(1_Data_EDA!D1435="USCA",1,0)</f>
        <v>0</v>
      </c>
      <c r="Q1434" s="6" t="n">
        <f aca="false">IF(C1434&gt;MEDIAN(C$5:C$8004),1,0)</f>
        <v>1</v>
      </c>
      <c r="R1434" s="6" t="n">
        <f aca="false">IF(D1434&gt;2,1,0)</f>
        <v>0</v>
      </c>
    </row>
    <row r="1435" customFormat="false" ht="15" hidden="false" customHeight="true" outlineLevel="0" collapsed="false">
      <c r="A1435" s="6" t="n">
        <f aca="false">1_Data_EDA!O1436</f>
        <v>1</v>
      </c>
      <c r="B1435" s="6" t="n">
        <f aca="false">1_Data_EDA!H1436</f>
        <v>4</v>
      </c>
      <c r="C1435" s="7" t="n">
        <f aca="false">1_Data_EDA!I1436</f>
        <v>199.9900055</v>
      </c>
      <c r="D1435" s="6" t="n">
        <f aca="false">1_Data_EDA!J1436</f>
        <v>1</v>
      </c>
      <c r="E1435" s="7" t="n">
        <f aca="false">1_Data_EDA!K1436</f>
        <v>199.9900055</v>
      </c>
      <c r="F1435" s="7" t="n">
        <f aca="false">1_Data_EDA!L1436</f>
        <v>30</v>
      </c>
      <c r="G1435" s="8" t="n">
        <f aca="false">1_Data_EDA!M1436</f>
        <v>0.150000006</v>
      </c>
      <c r="H1435" s="6" t="n">
        <f aca="false">IF(1_Data_EDA!B1436="First Class",1,0)</f>
        <v>0</v>
      </c>
      <c r="I1435" s="6" t="n">
        <f aca="false">IF(1_Data_EDA!B1436="Second Class",1,0)</f>
        <v>0</v>
      </c>
      <c r="J1435" s="6" t="n">
        <f aca="false">IF(1_Data_EDA!B1436="Same Day",1,0)</f>
        <v>0</v>
      </c>
      <c r="K1435" s="6" t="n">
        <f aca="false">IF(1_Data_EDA!C1436="Corporate",1,0)</f>
        <v>0</v>
      </c>
      <c r="L1435" s="6" t="n">
        <f aca="false">IF(1_Data_EDA!C1436="Home Office",1,0)</f>
        <v>1</v>
      </c>
      <c r="M1435" s="6" t="n">
        <f aca="false">IF(1_Data_EDA!D1436="Europe",1,0)</f>
        <v>0</v>
      </c>
      <c r="N1435" s="6" t="n">
        <f aca="false">IF(1_Data_EDA!D1436="LATAM",1,0)</f>
        <v>0</v>
      </c>
      <c r="O1435" s="6" t="n">
        <f aca="false">IF(1_Data_EDA!D1436="Pacific Asia",1,0)</f>
        <v>0</v>
      </c>
      <c r="P1435" s="6" t="n">
        <f aca="false">IF(1_Data_EDA!D1436="USCA",1,0)</f>
        <v>1</v>
      </c>
      <c r="Q1435" s="6" t="n">
        <f aca="false">IF(C1435&gt;MEDIAN(C$5:C$8004),1,0)</f>
        <v>1</v>
      </c>
      <c r="R1435" s="6" t="n">
        <f aca="false">IF(D1435&gt;2,1,0)</f>
        <v>0</v>
      </c>
    </row>
    <row r="1436" customFormat="false" ht="15" hidden="false" customHeight="true" outlineLevel="0" collapsed="false">
      <c r="A1436" s="6" t="n">
        <f aca="false">1_Data_EDA!O1437</f>
        <v>1</v>
      </c>
      <c r="B1436" s="6" t="n">
        <f aca="false">1_Data_EDA!H1437</f>
        <v>0</v>
      </c>
      <c r="C1436" s="7" t="n">
        <f aca="false">1_Data_EDA!I1437</f>
        <v>50</v>
      </c>
      <c r="D1436" s="6" t="n">
        <f aca="false">1_Data_EDA!J1437</f>
        <v>2</v>
      </c>
      <c r="E1436" s="7" t="n">
        <f aca="false">1_Data_EDA!K1437</f>
        <v>100</v>
      </c>
      <c r="F1436" s="7" t="n">
        <f aca="false">1_Data_EDA!L1437</f>
        <v>20</v>
      </c>
      <c r="G1436" s="8" t="n">
        <f aca="false">1_Data_EDA!M1437</f>
        <v>0.200000003</v>
      </c>
      <c r="H1436" s="6" t="n">
        <f aca="false">IF(1_Data_EDA!B1437="First Class",1,0)</f>
        <v>0</v>
      </c>
      <c r="I1436" s="6" t="n">
        <f aca="false">IF(1_Data_EDA!B1437="Second Class",1,0)</f>
        <v>0</v>
      </c>
      <c r="J1436" s="6" t="n">
        <f aca="false">IF(1_Data_EDA!B1437="Same Day",1,0)</f>
        <v>1</v>
      </c>
      <c r="K1436" s="6" t="n">
        <f aca="false">IF(1_Data_EDA!C1437="Corporate",1,0)</f>
        <v>0</v>
      </c>
      <c r="L1436" s="6" t="n">
        <f aca="false">IF(1_Data_EDA!C1437="Home Office",1,0)</f>
        <v>0</v>
      </c>
      <c r="M1436" s="6" t="n">
        <f aca="false">IF(1_Data_EDA!D1437="Europe",1,0)</f>
        <v>1</v>
      </c>
      <c r="N1436" s="6" t="n">
        <f aca="false">IF(1_Data_EDA!D1437="LATAM",1,0)</f>
        <v>0</v>
      </c>
      <c r="O1436" s="6" t="n">
        <f aca="false">IF(1_Data_EDA!D1437="Pacific Asia",1,0)</f>
        <v>0</v>
      </c>
      <c r="P1436" s="6" t="n">
        <f aca="false">IF(1_Data_EDA!D1437="USCA",1,0)</f>
        <v>0</v>
      </c>
      <c r="Q1436" s="6" t="n">
        <f aca="false">IF(C1436&gt;MEDIAN(C$5:C$8004),1,0)</f>
        <v>0</v>
      </c>
      <c r="R1436" s="6" t="n">
        <f aca="false">IF(D1436&gt;2,1,0)</f>
        <v>0</v>
      </c>
    </row>
    <row r="1437" customFormat="false" ht="15" hidden="false" customHeight="true" outlineLevel="0" collapsed="false">
      <c r="A1437" s="6" t="n">
        <f aca="false">1_Data_EDA!O1438</f>
        <v>1</v>
      </c>
      <c r="B1437" s="6" t="n">
        <f aca="false">1_Data_EDA!H1438</f>
        <v>2</v>
      </c>
      <c r="C1437" s="7" t="n">
        <f aca="false">1_Data_EDA!I1438</f>
        <v>299.980011</v>
      </c>
      <c r="D1437" s="6" t="n">
        <f aca="false">1_Data_EDA!J1438</f>
        <v>1</v>
      </c>
      <c r="E1437" s="7" t="n">
        <f aca="false">1_Data_EDA!K1438</f>
        <v>299.980011</v>
      </c>
      <c r="F1437" s="7" t="n">
        <f aca="false">1_Data_EDA!L1438</f>
        <v>27</v>
      </c>
      <c r="G1437" s="8" t="n">
        <f aca="false">1_Data_EDA!M1438</f>
        <v>0.090000004</v>
      </c>
      <c r="H1437" s="6" t="n">
        <f aca="false">IF(1_Data_EDA!B1438="First Class",1,0)</f>
        <v>0</v>
      </c>
      <c r="I1437" s="6" t="n">
        <f aca="false">IF(1_Data_EDA!B1438="Second Class",1,0)</f>
        <v>1</v>
      </c>
      <c r="J1437" s="6" t="n">
        <f aca="false">IF(1_Data_EDA!B1438="Same Day",1,0)</f>
        <v>0</v>
      </c>
      <c r="K1437" s="6" t="n">
        <f aca="false">IF(1_Data_EDA!C1438="Corporate",1,0)</f>
        <v>0</v>
      </c>
      <c r="L1437" s="6" t="n">
        <f aca="false">IF(1_Data_EDA!C1438="Home Office",1,0)</f>
        <v>0</v>
      </c>
      <c r="M1437" s="6" t="n">
        <f aca="false">IF(1_Data_EDA!D1438="Europe",1,0)</f>
        <v>0</v>
      </c>
      <c r="N1437" s="6" t="n">
        <f aca="false">IF(1_Data_EDA!D1438="LATAM",1,0)</f>
        <v>0</v>
      </c>
      <c r="O1437" s="6" t="n">
        <f aca="false">IF(1_Data_EDA!D1438="Pacific Asia",1,0)</f>
        <v>0</v>
      </c>
      <c r="P1437" s="6" t="n">
        <f aca="false">IF(1_Data_EDA!D1438="USCA",1,0)</f>
        <v>1</v>
      </c>
      <c r="Q1437" s="6" t="n">
        <f aca="false">IF(C1437&gt;MEDIAN(C$5:C$8004),1,0)</f>
        <v>1</v>
      </c>
      <c r="R1437" s="6" t="n">
        <f aca="false">IF(D1437&gt;2,1,0)</f>
        <v>0</v>
      </c>
    </row>
    <row r="1438" customFormat="false" ht="15" hidden="false" customHeight="true" outlineLevel="0" collapsed="false">
      <c r="A1438" s="6" t="n">
        <f aca="false">1_Data_EDA!O1439</f>
        <v>0</v>
      </c>
      <c r="B1438" s="6" t="n">
        <f aca="false">1_Data_EDA!H1439</f>
        <v>4</v>
      </c>
      <c r="C1438" s="7" t="n">
        <f aca="false">1_Data_EDA!I1439</f>
        <v>299.980011</v>
      </c>
      <c r="D1438" s="6" t="n">
        <f aca="false">1_Data_EDA!J1439</f>
        <v>1</v>
      </c>
      <c r="E1438" s="7" t="n">
        <f aca="false">1_Data_EDA!K1439</f>
        <v>299.980011</v>
      </c>
      <c r="F1438" s="7" t="n">
        <f aca="false">1_Data_EDA!L1439</f>
        <v>48</v>
      </c>
      <c r="G1438" s="8" t="n">
        <f aca="false">1_Data_EDA!M1439</f>
        <v>0.159999996</v>
      </c>
      <c r="H1438" s="6" t="n">
        <f aca="false">IF(1_Data_EDA!B1439="First Class",1,0)</f>
        <v>0</v>
      </c>
      <c r="I1438" s="6" t="n">
        <f aca="false">IF(1_Data_EDA!B1439="Second Class",1,0)</f>
        <v>0</v>
      </c>
      <c r="J1438" s="6" t="n">
        <f aca="false">IF(1_Data_EDA!B1439="Same Day",1,0)</f>
        <v>0</v>
      </c>
      <c r="K1438" s="6" t="n">
        <f aca="false">IF(1_Data_EDA!C1439="Corporate",1,0)</f>
        <v>0</v>
      </c>
      <c r="L1438" s="6" t="n">
        <f aca="false">IF(1_Data_EDA!C1439="Home Office",1,0)</f>
        <v>0</v>
      </c>
      <c r="M1438" s="6" t="n">
        <f aca="false">IF(1_Data_EDA!D1439="Europe",1,0)</f>
        <v>0</v>
      </c>
      <c r="N1438" s="6" t="n">
        <f aca="false">IF(1_Data_EDA!D1439="LATAM",1,0)</f>
        <v>0</v>
      </c>
      <c r="O1438" s="6" t="n">
        <f aca="false">IF(1_Data_EDA!D1439="Pacific Asia",1,0)</f>
        <v>0</v>
      </c>
      <c r="P1438" s="6" t="n">
        <f aca="false">IF(1_Data_EDA!D1439="USCA",1,0)</f>
        <v>1</v>
      </c>
      <c r="Q1438" s="6" t="n">
        <f aca="false">IF(C1438&gt;MEDIAN(C$5:C$8004),1,0)</f>
        <v>1</v>
      </c>
      <c r="R1438" s="6" t="n">
        <f aca="false">IF(D1438&gt;2,1,0)</f>
        <v>0</v>
      </c>
    </row>
    <row r="1439" customFormat="false" ht="15" hidden="false" customHeight="true" outlineLevel="0" collapsed="false">
      <c r="A1439" s="6" t="n">
        <f aca="false">1_Data_EDA!O1440</f>
        <v>1</v>
      </c>
      <c r="B1439" s="6" t="n">
        <f aca="false">1_Data_EDA!H1440</f>
        <v>4</v>
      </c>
      <c r="C1439" s="7" t="n">
        <f aca="false">1_Data_EDA!I1440</f>
        <v>24.98999977</v>
      </c>
      <c r="D1439" s="6" t="n">
        <f aca="false">1_Data_EDA!J1440</f>
        <v>3</v>
      </c>
      <c r="E1439" s="7" t="n">
        <f aca="false">1_Data_EDA!K1440</f>
        <v>74.97000122</v>
      </c>
      <c r="F1439" s="7" t="n">
        <f aca="false">1_Data_EDA!L1440</f>
        <v>0.75</v>
      </c>
      <c r="G1439" s="8" t="n">
        <f aca="false">1_Data_EDA!M1440</f>
        <v>0.01</v>
      </c>
      <c r="H1439" s="6" t="n">
        <f aca="false">IF(1_Data_EDA!B1440="First Class",1,0)</f>
        <v>0</v>
      </c>
      <c r="I1439" s="6" t="n">
        <f aca="false">IF(1_Data_EDA!B1440="Second Class",1,0)</f>
        <v>0</v>
      </c>
      <c r="J1439" s="6" t="n">
        <f aca="false">IF(1_Data_EDA!B1440="Same Day",1,0)</f>
        <v>0</v>
      </c>
      <c r="K1439" s="6" t="n">
        <f aca="false">IF(1_Data_EDA!C1440="Corporate",1,0)</f>
        <v>0</v>
      </c>
      <c r="L1439" s="6" t="n">
        <f aca="false">IF(1_Data_EDA!C1440="Home Office",1,0)</f>
        <v>0</v>
      </c>
      <c r="M1439" s="6" t="n">
        <f aca="false">IF(1_Data_EDA!D1440="Europe",1,0)</f>
        <v>0</v>
      </c>
      <c r="N1439" s="6" t="n">
        <f aca="false">IF(1_Data_EDA!D1440="LATAM",1,0)</f>
        <v>0</v>
      </c>
      <c r="O1439" s="6" t="n">
        <f aca="false">IF(1_Data_EDA!D1440="Pacific Asia",1,0)</f>
        <v>1</v>
      </c>
      <c r="P1439" s="6" t="n">
        <f aca="false">IF(1_Data_EDA!D1440="USCA",1,0)</f>
        <v>0</v>
      </c>
      <c r="Q1439" s="6" t="n">
        <f aca="false">IF(C1439&gt;MEDIAN(C$5:C$8004),1,0)</f>
        <v>0</v>
      </c>
      <c r="R1439" s="6" t="n">
        <f aca="false">IF(D1439&gt;2,1,0)</f>
        <v>1</v>
      </c>
    </row>
    <row r="1440" customFormat="false" ht="15" hidden="false" customHeight="true" outlineLevel="0" collapsed="false">
      <c r="A1440" s="6" t="n">
        <f aca="false">1_Data_EDA!O1441</f>
        <v>0</v>
      </c>
      <c r="B1440" s="6" t="n">
        <f aca="false">1_Data_EDA!H1441</f>
        <v>2</v>
      </c>
      <c r="C1440" s="7" t="n">
        <f aca="false">1_Data_EDA!I1441</f>
        <v>99.98999786</v>
      </c>
      <c r="D1440" s="6" t="n">
        <f aca="false">1_Data_EDA!J1441</f>
        <v>1</v>
      </c>
      <c r="E1440" s="7" t="n">
        <f aca="false">1_Data_EDA!K1441</f>
        <v>99.98999786</v>
      </c>
      <c r="F1440" s="7" t="n">
        <f aca="false">1_Data_EDA!L1441</f>
        <v>9</v>
      </c>
      <c r="G1440" s="8" t="n">
        <f aca="false">1_Data_EDA!M1441</f>
        <v>0.090000004</v>
      </c>
      <c r="H1440" s="6" t="n">
        <f aca="false">IF(1_Data_EDA!B1441="First Class",1,0)</f>
        <v>0</v>
      </c>
      <c r="I1440" s="6" t="n">
        <f aca="false">IF(1_Data_EDA!B1441="Second Class",1,0)</f>
        <v>1</v>
      </c>
      <c r="J1440" s="6" t="n">
        <f aca="false">IF(1_Data_EDA!B1441="Same Day",1,0)</f>
        <v>0</v>
      </c>
      <c r="K1440" s="6" t="n">
        <f aca="false">IF(1_Data_EDA!C1441="Corporate",1,0)</f>
        <v>1</v>
      </c>
      <c r="L1440" s="6" t="n">
        <f aca="false">IF(1_Data_EDA!C1441="Home Office",1,0)</f>
        <v>0</v>
      </c>
      <c r="M1440" s="6" t="n">
        <f aca="false">IF(1_Data_EDA!D1441="Europe",1,0)</f>
        <v>0</v>
      </c>
      <c r="N1440" s="6" t="n">
        <f aca="false">IF(1_Data_EDA!D1441="LATAM",1,0)</f>
        <v>0</v>
      </c>
      <c r="O1440" s="6" t="n">
        <f aca="false">IF(1_Data_EDA!D1441="Pacific Asia",1,0)</f>
        <v>1</v>
      </c>
      <c r="P1440" s="6" t="n">
        <f aca="false">IF(1_Data_EDA!D1441="USCA",1,0)</f>
        <v>0</v>
      </c>
      <c r="Q1440" s="6" t="n">
        <f aca="false">IF(C1440&gt;MEDIAN(C$5:C$8004),1,0)</f>
        <v>1</v>
      </c>
      <c r="R1440" s="6" t="n">
        <f aca="false">IF(D1440&gt;2,1,0)</f>
        <v>0</v>
      </c>
    </row>
    <row r="1441" customFormat="false" ht="15" hidden="false" customHeight="true" outlineLevel="0" collapsed="false">
      <c r="A1441" s="6" t="n">
        <f aca="false">1_Data_EDA!O1442</f>
        <v>0</v>
      </c>
      <c r="B1441" s="6" t="n">
        <f aca="false">1_Data_EDA!H1442</f>
        <v>4</v>
      </c>
      <c r="C1441" s="7" t="n">
        <f aca="false">1_Data_EDA!I1442</f>
        <v>59.99000168</v>
      </c>
      <c r="D1441" s="6" t="n">
        <f aca="false">1_Data_EDA!J1442</f>
        <v>4</v>
      </c>
      <c r="E1441" s="7" t="n">
        <f aca="false">1_Data_EDA!K1442</f>
        <v>239.9600067</v>
      </c>
      <c r="F1441" s="7" t="n">
        <f aca="false">1_Data_EDA!L1442</f>
        <v>28.79999924</v>
      </c>
      <c r="G1441" s="8" t="n">
        <f aca="false">1_Data_EDA!M1442</f>
        <v>0.119999997</v>
      </c>
      <c r="H1441" s="6" t="n">
        <f aca="false">IF(1_Data_EDA!B1442="First Class",1,0)</f>
        <v>0</v>
      </c>
      <c r="I1441" s="6" t="n">
        <f aca="false">IF(1_Data_EDA!B1442="Second Class",1,0)</f>
        <v>0</v>
      </c>
      <c r="J1441" s="6" t="n">
        <f aca="false">IF(1_Data_EDA!B1442="Same Day",1,0)</f>
        <v>0</v>
      </c>
      <c r="K1441" s="6" t="n">
        <f aca="false">IF(1_Data_EDA!C1442="Corporate",1,0)</f>
        <v>0</v>
      </c>
      <c r="L1441" s="6" t="n">
        <f aca="false">IF(1_Data_EDA!C1442="Home Office",1,0)</f>
        <v>0</v>
      </c>
      <c r="M1441" s="6" t="n">
        <f aca="false">IF(1_Data_EDA!D1442="Europe",1,0)</f>
        <v>0</v>
      </c>
      <c r="N1441" s="6" t="n">
        <f aca="false">IF(1_Data_EDA!D1442="LATAM",1,0)</f>
        <v>1</v>
      </c>
      <c r="O1441" s="6" t="n">
        <f aca="false">IF(1_Data_EDA!D1442="Pacific Asia",1,0)</f>
        <v>0</v>
      </c>
      <c r="P1441" s="6" t="n">
        <f aca="false">IF(1_Data_EDA!D1442="USCA",1,0)</f>
        <v>0</v>
      </c>
      <c r="Q1441" s="6" t="n">
        <f aca="false">IF(C1441&gt;MEDIAN(C$5:C$8004),1,0)</f>
        <v>0</v>
      </c>
      <c r="R1441" s="6" t="n">
        <f aca="false">IF(D1441&gt;2,1,0)</f>
        <v>1</v>
      </c>
    </row>
    <row r="1442" customFormat="false" ht="15" hidden="false" customHeight="true" outlineLevel="0" collapsed="false">
      <c r="A1442" s="6" t="n">
        <f aca="false">1_Data_EDA!O1443</f>
        <v>1</v>
      </c>
      <c r="B1442" s="6" t="n">
        <f aca="false">1_Data_EDA!H1443</f>
        <v>4</v>
      </c>
      <c r="C1442" s="7" t="n">
        <f aca="false">1_Data_EDA!I1443</f>
        <v>129.9900055</v>
      </c>
      <c r="D1442" s="6" t="n">
        <f aca="false">1_Data_EDA!J1443</f>
        <v>1</v>
      </c>
      <c r="E1442" s="7" t="n">
        <f aca="false">1_Data_EDA!K1443</f>
        <v>129.9900055</v>
      </c>
      <c r="F1442" s="7" t="n">
        <f aca="false">1_Data_EDA!L1443</f>
        <v>32.5</v>
      </c>
      <c r="G1442" s="8" t="n">
        <f aca="false">1_Data_EDA!M1443</f>
        <v>0.25</v>
      </c>
      <c r="H1442" s="6" t="n">
        <f aca="false">IF(1_Data_EDA!B1443="First Class",1,0)</f>
        <v>0</v>
      </c>
      <c r="I1442" s="6" t="n">
        <f aca="false">IF(1_Data_EDA!B1443="Second Class",1,0)</f>
        <v>0</v>
      </c>
      <c r="J1442" s="6" t="n">
        <f aca="false">IF(1_Data_EDA!B1443="Same Day",1,0)</f>
        <v>0</v>
      </c>
      <c r="K1442" s="6" t="n">
        <f aca="false">IF(1_Data_EDA!C1443="Corporate",1,0)</f>
        <v>0</v>
      </c>
      <c r="L1442" s="6" t="n">
        <f aca="false">IF(1_Data_EDA!C1443="Home Office",1,0)</f>
        <v>1</v>
      </c>
      <c r="M1442" s="6" t="n">
        <f aca="false">IF(1_Data_EDA!D1443="Europe",1,0)</f>
        <v>1</v>
      </c>
      <c r="N1442" s="6" t="n">
        <f aca="false">IF(1_Data_EDA!D1443="LATAM",1,0)</f>
        <v>0</v>
      </c>
      <c r="O1442" s="6" t="n">
        <f aca="false">IF(1_Data_EDA!D1443="Pacific Asia",1,0)</f>
        <v>0</v>
      </c>
      <c r="P1442" s="6" t="n">
        <f aca="false">IF(1_Data_EDA!D1443="USCA",1,0)</f>
        <v>0</v>
      </c>
      <c r="Q1442" s="6" t="n">
        <f aca="false">IF(C1442&gt;MEDIAN(C$5:C$8004),1,0)</f>
        <v>1</v>
      </c>
      <c r="R1442" s="6" t="n">
        <f aca="false">IF(D1442&gt;2,1,0)</f>
        <v>0</v>
      </c>
    </row>
    <row r="1443" customFormat="false" ht="15" hidden="false" customHeight="true" outlineLevel="0" collapsed="false">
      <c r="A1443" s="6" t="n">
        <f aca="false">1_Data_EDA!O1444</f>
        <v>1</v>
      </c>
      <c r="B1443" s="6" t="n">
        <f aca="false">1_Data_EDA!H1444</f>
        <v>1</v>
      </c>
      <c r="C1443" s="7" t="n">
        <f aca="false">1_Data_EDA!I1444</f>
        <v>50</v>
      </c>
      <c r="D1443" s="6" t="n">
        <f aca="false">1_Data_EDA!J1444</f>
        <v>3</v>
      </c>
      <c r="E1443" s="7" t="n">
        <f aca="false">1_Data_EDA!K1444</f>
        <v>150</v>
      </c>
      <c r="F1443" s="7" t="n">
        <f aca="false">1_Data_EDA!L1444</f>
        <v>25.5</v>
      </c>
      <c r="G1443" s="8" t="n">
        <f aca="false">1_Data_EDA!M1444</f>
        <v>0.170000002</v>
      </c>
      <c r="H1443" s="6" t="n">
        <f aca="false">IF(1_Data_EDA!B1444="First Class",1,0)</f>
        <v>1</v>
      </c>
      <c r="I1443" s="6" t="n">
        <f aca="false">IF(1_Data_EDA!B1444="Second Class",1,0)</f>
        <v>0</v>
      </c>
      <c r="J1443" s="6" t="n">
        <f aca="false">IF(1_Data_EDA!B1444="Same Day",1,0)</f>
        <v>0</v>
      </c>
      <c r="K1443" s="6" t="n">
        <f aca="false">IF(1_Data_EDA!C1444="Corporate",1,0)</f>
        <v>1</v>
      </c>
      <c r="L1443" s="6" t="n">
        <f aca="false">IF(1_Data_EDA!C1444="Home Office",1,0)</f>
        <v>0</v>
      </c>
      <c r="M1443" s="6" t="n">
        <f aca="false">IF(1_Data_EDA!D1444="Europe",1,0)</f>
        <v>1</v>
      </c>
      <c r="N1443" s="6" t="n">
        <f aca="false">IF(1_Data_EDA!D1444="LATAM",1,0)</f>
        <v>0</v>
      </c>
      <c r="O1443" s="6" t="n">
        <f aca="false">IF(1_Data_EDA!D1444="Pacific Asia",1,0)</f>
        <v>0</v>
      </c>
      <c r="P1443" s="6" t="n">
        <f aca="false">IF(1_Data_EDA!D1444="USCA",1,0)</f>
        <v>0</v>
      </c>
      <c r="Q1443" s="6" t="n">
        <f aca="false">IF(C1443&gt;MEDIAN(C$5:C$8004),1,0)</f>
        <v>0</v>
      </c>
      <c r="R1443" s="6" t="n">
        <f aca="false">IF(D1443&gt;2,1,0)</f>
        <v>1</v>
      </c>
    </row>
    <row r="1444" customFormat="false" ht="15" hidden="false" customHeight="true" outlineLevel="0" collapsed="false">
      <c r="A1444" s="6" t="n">
        <f aca="false">1_Data_EDA!O1445</f>
        <v>0</v>
      </c>
      <c r="B1444" s="6" t="n">
        <f aca="false">1_Data_EDA!H1445</f>
        <v>4</v>
      </c>
      <c r="C1444" s="7" t="n">
        <f aca="false">1_Data_EDA!I1445</f>
        <v>49.97999954</v>
      </c>
      <c r="D1444" s="6" t="n">
        <f aca="false">1_Data_EDA!J1445</f>
        <v>4</v>
      </c>
      <c r="E1444" s="7" t="n">
        <f aca="false">1_Data_EDA!K1445</f>
        <v>199.9199982</v>
      </c>
      <c r="F1444" s="7" t="n">
        <f aca="false">1_Data_EDA!L1445</f>
        <v>33.99000168</v>
      </c>
      <c r="G1444" s="8" t="n">
        <f aca="false">1_Data_EDA!M1445</f>
        <v>0.170000002</v>
      </c>
      <c r="H1444" s="6" t="n">
        <f aca="false">IF(1_Data_EDA!B1445="First Class",1,0)</f>
        <v>0</v>
      </c>
      <c r="I1444" s="6" t="n">
        <f aca="false">IF(1_Data_EDA!B1445="Second Class",1,0)</f>
        <v>0</v>
      </c>
      <c r="J1444" s="6" t="n">
        <f aca="false">IF(1_Data_EDA!B1445="Same Day",1,0)</f>
        <v>0</v>
      </c>
      <c r="K1444" s="6" t="n">
        <f aca="false">IF(1_Data_EDA!C1445="Corporate",1,0)</f>
        <v>0</v>
      </c>
      <c r="L1444" s="6" t="n">
        <f aca="false">IF(1_Data_EDA!C1445="Home Office",1,0)</f>
        <v>0</v>
      </c>
      <c r="M1444" s="6" t="n">
        <f aca="false">IF(1_Data_EDA!D1445="Europe",1,0)</f>
        <v>0</v>
      </c>
      <c r="N1444" s="6" t="n">
        <f aca="false">IF(1_Data_EDA!D1445="LATAM",1,0)</f>
        <v>0</v>
      </c>
      <c r="O1444" s="6" t="n">
        <f aca="false">IF(1_Data_EDA!D1445="Pacific Asia",1,0)</f>
        <v>1</v>
      </c>
      <c r="P1444" s="6" t="n">
        <f aca="false">IF(1_Data_EDA!D1445="USCA",1,0)</f>
        <v>0</v>
      </c>
      <c r="Q1444" s="6" t="n">
        <f aca="false">IF(C1444&gt;MEDIAN(C$5:C$8004),1,0)</f>
        <v>0</v>
      </c>
      <c r="R1444" s="6" t="n">
        <f aca="false">IF(D1444&gt;2,1,0)</f>
        <v>1</v>
      </c>
    </row>
    <row r="1445" customFormat="false" ht="15" hidden="false" customHeight="true" outlineLevel="0" collapsed="false">
      <c r="A1445" s="6" t="n">
        <f aca="false">1_Data_EDA!O1446</f>
        <v>0</v>
      </c>
      <c r="B1445" s="6" t="n">
        <f aca="false">1_Data_EDA!H1446</f>
        <v>4</v>
      </c>
      <c r="C1445" s="7" t="n">
        <f aca="false">1_Data_EDA!I1446</f>
        <v>129.9900055</v>
      </c>
      <c r="D1445" s="6" t="n">
        <f aca="false">1_Data_EDA!J1446</f>
        <v>1</v>
      </c>
      <c r="E1445" s="7" t="n">
        <f aca="false">1_Data_EDA!K1446</f>
        <v>129.9900055</v>
      </c>
      <c r="F1445" s="7" t="n">
        <f aca="false">1_Data_EDA!L1446</f>
        <v>32.5</v>
      </c>
      <c r="G1445" s="8" t="n">
        <f aca="false">1_Data_EDA!M1446</f>
        <v>0.25</v>
      </c>
      <c r="H1445" s="6" t="n">
        <f aca="false">IF(1_Data_EDA!B1446="First Class",1,0)</f>
        <v>0</v>
      </c>
      <c r="I1445" s="6" t="n">
        <f aca="false">IF(1_Data_EDA!B1446="Second Class",1,0)</f>
        <v>0</v>
      </c>
      <c r="J1445" s="6" t="n">
        <f aca="false">IF(1_Data_EDA!B1446="Same Day",1,0)</f>
        <v>0</v>
      </c>
      <c r="K1445" s="6" t="n">
        <f aca="false">IF(1_Data_EDA!C1446="Corporate",1,0)</f>
        <v>0</v>
      </c>
      <c r="L1445" s="6" t="n">
        <f aca="false">IF(1_Data_EDA!C1446="Home Office",1,0)</f>
        <v>1</v>
      </c>
      <c r="M1445" s="6" t="n">
        <f aca="false">IF(1_Data_EDA!D1446="Europe",1,0)</f>
        <v>0</v>
      </c>
      <c r="N1445" s="6" t="n">
        <f aca="false">IF(1_Data_EDA!D1446="LATAM",1,0)</f>
        <v>0</v>
      </c>
      <c r="O1445" s="6" t="n">
        <f aca="false">IF(1_Data_EDA!D1446="Pacific Asia",1,0)</f>
        <v>1</v>
      </c>
      <c r="P1445" s="6" t="n">
        <f aca="false">IF(1_Data_EDA!D1446="USCA",1,0)</f>
        <v>0</v>
      </c>
      <c r="Q1445" s="6" t="n">
        <f aca="false">IF(C1445&gt;MEDIAN(C$5:C$8004),1,0)</f>
        <v>1</v>
      </c>
      <c r="R1445" s="6" t="n">
        <f aca="false">IF(D1445&gt;2,1,0)</f>
        <v>0</v>
      </c>
    </row>
    <row r="1446" customFormat="false" ht="15" hidden="false" customHeight="true" outlineLevel="0" collapsed="false">
      <c r="A1446" s="6" t="n">
        <f aca="false">1_Data_EDA!O1447</f>
        <v>1</v>
      </c>
      <c r="B1446" s="6" t="n">
        <f aca="false">1_Data_EDA!H1447</f>
        <v>1</v>
      </c>
      <c r="C1446" s="7" t="n">
        <f aca="false">1_Data_EDA!I1447</f>
        <v>99.98999786</v>
      </c>
      <c r="D1446" s="6" t="n">
        <f aca="false">1_Data_EDA!J1447</f>
        <v>1</v>
      </c>
      <c r="E1446" s="7" t="n">
        <f aca="false">1_Data_EDA!K1447</f>
        <v>99.98999786</v>
      </c>
      <c r="F1446" s="7" t="n">
        <f aca="false">1_Data_EDA!L1447</f>
        <v>13</v>
      </c>
      <c r="G1446" s="8" t="n">
        <f aca="false">1_Data_EDA!M1447</f>
        <v>0.129999995</v>
      </c>
      <c r="H1446" s="6" t="n">
        <f aca="false">IF(1_Data_EDA!B1447="First Class",1,0)</f>
        <v>1</v>
      </c>
      <c r="I1446" s="6" t="n">
        <f aca="false">IF(1_Data_EDA!B1447="Second Class",1,0)</f>
        <v>0</v>
      </c>
      <c r="J1446" s="6" t="n">
        <f aca="false">IF(1_Data_EDA!B1447="Same Day",1,0)</f>
        <v>0</v>
      </c>
      <c r="K1446" s="6" t="n">
        <f aca="false">IF(1_Data_EDA!C1447="Corporate",1,0)</f>
        <v>0</v>
      </c>
      <c r="L1446" s="6" t="n">
        <f aca="false">IF(1_Data_EDA!C1447="Home Office",1,0)</f>
        <v>0</v>
      </c>
      <c r="M1446" s="6" t="n">
        <f aca="false">IF(1_Data_EDA!D1447="Europe",1,0)</f>
        <v>0</v>
      </c>
      <c r="N1446" s="6" t="n">
        <f aca="false">IF(1_Data_EDA!D1447="LATAM",1,0)</f>
        <v>0</v>
      </c>
      <c r="O1446" s="6" t="n">
        <f aca="false">IF(1_Data_EDA!D1447="Pacific Asia",1,0)</f>
        <v>0</v>
      </c>
      <c r="P1446" s="6" t="n">
        <f aca="false">IF(1_Data_EDA!D1447="USCA",1,0)</f>
        <v>1</v>
      </c>
      <c r="Q1446" s="6" t="n">
        <f aca="false">IF(C1446&gt;MEDIAN(C$5:C$8004),1,0)</f>
        <v>1</v>
      </c>
      <c r="R1446" s="6" t="n">
        <f aca="false">IF(D1446&gt;2,1,0)</f>
        <v>0</v>
      </c>
    </row>
    <row r="1447" customFormat="false" ht="15" hidden="false" customHeight="true" outlineLevel="0" collapsed="false">
      <c r="A1447" s="6" t="n">
        <f aca="false">1_Data_EDA!O1448</f>
        <v>0</v>
      </c>
      <c r="B1447" s="6" t="n">
        <f aca="false">1_Data_EDA!H1448</f>
        <v>4</v>
      </c>
      <c r="C1447" s="7" t="n">
        <f aca="false">1_Data_EDA!I1448</f>
        <v>399.980011</v>
      </c>
      <c r="D1447" s="6" t="n">
        <f aca="false">1_Data_EDA!J1448</f>
        <v>1</v>
      </c>
      <c r="E1447" s="7" t="n">
        <f aca="false">1_Data_EDA!K1448</f>
        <v>399.980011</v>
      </c>
      <c r="F1447" s="7" t="n">
        <f aca="false">1_Data_EDA!L1448</f>
        <v>72</v>
      </c>
      <c r="G1447" s="8" t="n">
        <f aca="false">1_Data_EDA!M1448</f>
        <v>0.180000007</v>
      </c>
      <c r="H1447" s="6" t="n">
        <f aca="false">IF(1_Data_EDA!B1448="First Class",1,0)</f>
        <v>0</v>
      </c>
      <c r="I1447" s="6" t="n">
        <f aca="false">IF(1_Data_EDA!B1448="Second Class",1,0)</f>
        <v>0</v>
      </c>
      <c r="J1447" s="6" t="n">
        <f aca="false">IF(1_Data_EDA!B1448="Same Day",1,0)</f>
        <v>0</v>
      </c>
      <c r="K1447" s="6" t="n">
        <f aca="false">IF(1_Data_EDA!C1448="Corporate",1,0)</f>
        <v>0</v>
      </c>
      <c r="L1447" s="6" t="n">
        <f aca="false">IF(1_Data_EDA!C1448="Home Office",1,0)</f>
        <v>1</v>
      </c>
      <c r="M1447" s="6" t="n">
        <f aca="false">IF(1_Data_EDA!D1448="Europe",1,0)</f>
        <v>0</v>
      </c>
      <c r="N1447" s="6" t="n">
        <f aca="false">IF(1_Data_EDA!D1448="LATAM",1,0)</f>
        <v>1</v>
      </c>
      <c r="O1447" s="6" t="n">
        <f aca="false">IF(1_Data_EDA!D1448="Pacific Asia",1,0)</f>
        <v>0</v>
      </c>
      <c r="P1447" s="6" t="n">
        <f aca="false">IF(1_Data_EDA!D1448="USCA",1,0)</f>
        <v>0</v>
      </c>
      <c r="Q1447" s="6" t="n">
        <f aca="false">IF(C1447&gt;MEDIAN(C$5:C$8004),1,0)</f>
        <v>1</v>
      </c>
      <c r="R1447" s="6" t="n">
        <f aca="false">IF(D1447&gt;2,1,0)</f>
        <v>0</v>
      </c>
    </row>
    <row r="1448" customFormat="false" ht="15" hidden="false" customHeight="true" outlineLevel="0" collapsed="false">
      <c r="A1448" s="6" t="n">
        <f aca="false">1_Data_EDA!O1449</f>
        <v>1</v>
      </c>
      <c r="B1448" s="6" t="n">
        <f aca="false">1_Data_EDA!H1449</f>
        <v>2</v>
      </c>
      <c r="C1448" s="7" t="n">
        <f aca="false">1_Data_EDA!I1449</f>
        <v>199.9900055</v>
      </c>
      <c r="D1448" s="6" t="n">
        <f aca="false">1_Data_EDA!J1449</f>
        <v>1</v>
      </c>
      <c r="E1448" s="7" t="n">
        <f aca="false">1_Data_EDA!K1449</f>
        <v>199.9900055</v>
      </c>
      <c r="F1448" s="7" t="n">
        <f aca="false">1_Data_EDA!L1449</f>
        <v>50</v>
      </c>
      <c r="G1448" s="8" t="n">
        <f aca="false">1_Data_EDA!M1449</f>
        <v>0.25</v>
      </c>
      <c r="H1448" s="6" t="n">
        <f aca="false">IF(1_Data_EDA!B1449="First Class",1,0)</f>
        <v>0</v>
      </c>
      <c r="I1448" s="6" t="n">
        <f aca="false">IF(1_Data_EDA!B1449="Second Class",1,0)</f>
        <v>1</v>
      </c>
      <c r="J1448" s="6" t="n">
        <f aca="false">IF(1_Data_EDA!B1449="Same Day",1,0)</f>
        <v>0</v>
      </c>
      <c r="K1448" s="6" t="n">
        <f aca="false">IF(1_Data_EDA!C1449="Corporate",1,0)</f>
        <v>1</v>
      </c>
      <c r="L1448" s="6" t="n">
        <f aca="false">IF(1_Data_EDA!C1449="Home Office",1,0)</f>
        <v>0</v>
      </c>
      <c r="M1448" s="6" t="n">
        <f aca="false">IF(1_Data_EDA!D1449="Europe",1,0)</f>
        <v>1</v>
      </c>
      <c r="N1448" s="6" t="n">
        <f aca="false">IF(1_Data_EDA!D1449="LATAM",1,0)</f>
        <v>0</v>
      </c>
      <c r="O1448" s="6" t="n">
        <f aca="false">IF(1_Data_EDA!D1449="Pacific Asia",1,0)</f>
        <v>0</v>
      </c>
      <c r="P1448" s="6" t="n">
        <f aca="false">IF(1_Data_EDA!D1449="USCA",1,0)</f>
        <v>0</v>
      </c>
      <c r="Q1448" s="6" t="n">
        <f aca="false">IF(C1448&gt;MEDIAN(C$5:C$8004),1,0)</f>
        <v>1</v>
      </c>
      <c r="R1448" s="6" t="n">
        <f aca="false">IF(D1448&gt;2,1,0)</f>
        <v>0</v>
      </c>
    </row>
    <row r="1449" customFormat="false" ht="15" hidden="false" customHeight="true" outlineLevel="0" collapsed="false">
      <c r="A1449" s="6" t="n">
        <f aca="false">1_Data_EDA!O1450</f>
        <v>0</v>
      </c>
      <c r="B1449" s="6" t="n">
        <f aca="false">1_Data_EDA!H1450</f>
        <v>4</v>
      </c>
      <c r="C1449" s="7" t="n">
        <f aca="false">1_Data_EDA!I1450</f>
        <v>50</v>
      </c>
      <c r="D1449" s="6" t="n">
        <f aca="false">1_Data_EDA!J1450</f>
        <v>4</v>
      </c>
      <c r="E1449" s="7" t="n">
        <f aca="false">1_Data_EDA!K1450</f>
        <v>200</v>
      </c>
      <c r="F1449" s="7" t="n">
        <f aca="false">1_Data_EDA!L1450</f>
        <v>30</v>
      </c>
      <c r="G1449" s="8" t="n">
        <f aca="false">1_Data_EDA!M1450</f>
        <v>0.150000006</v>
      </c>
      <c r="H1449" s="6" t="n">
        <f aca="false">IF(1_Data_EDA!B1450="First Class",1,0)</f>
        <v>0</v>
      </c>
      <c r="I1449" s="6" t="n">
        <f aca="false">IF(1_Data_EDA!B1450="Second Class",1,0)</f>
        <v>0</v>
      </c>
      <c r="J1449" s="6" t="n">
        <f aca="false">IF(1_Data_EDA!B1450="Same Day",1,0)</f>
        <v>0</v>
      </c>
      <c r="K1449" s="6" t="n">
        <f aca="false">IF(1_Data_EDA!C1450="Corporate",1,0)</f>
        <v>1</v>
      </c>
      <c r="L1449" s="6" t="n">
        <f aca="false">IF(1_Data_EDA!C1450="Home Office",1,0)</f>
        <v>0</v>
      </c>
      <c r="M1449" s="6" t="n">
        <f aca="false">IF(1_Data_EDA!D1450="Europe",1,0)</f>
        <v>1</v>
      </c>
      <c r="N1449" s="6" t="n">
        <f aca="false">IF(1_Data_EDA!D1450="LATAM",1,0)</f>
        <v>0</v>
      </c>
      <c r="O1449" s="6" t="n">
        <f aca="false">IF(1_Data_EDA!D1450="Pacific Asia",1,0)</f>
        <v>0</v>
      </c>
      <c r="P1449" s="6" t="n">
        <f aca="false">IF(1_Data_EDA!D1450="USCA",1,0)</f>
        <v>0</v>
      </c>
      <c r="Q1449" s="6" t="n">
        <f aca="false">IF(C1449&gt;MEDIAN(C$5:C$8004),1,0)</f>
        <v>0</v>
      </c>
      <c r="R1449" s="6" t="n">
        <f aca="false">IF(D1449&gt;2,1,0)</f>
        <v>1</v>
      </c>
    </row>
    <row r="1450" customFormat="false" ht="15" hidden="false" customHeight="true" outlineLevel="0" collapsed="false">
      <c r="A1450" s="6" t="n">
        <f aca="false">1_Data_EDA!O1451</f>
        <v>1</v>
      </c>
      <c r="B1450" s="6" t="n">
        <f aca="false">1_Data_EDA!H1451</f>
        <v>0</v>
      </c>
      <c r="C1450" s="7" t="n">
        <f aca="false">1_Data_EDA!I1451</f>
        <v>49.97999954</v>
      </c>
      <c r="D1450" s="6" t="n">
        <f aca="false">1_Data_EDA!J1451</f>
        <v>1</v>
      </c>
      <c r="E1450" s="7" t="n">
        <f aca="false">1_Data_EDA!K1451</f>
        <v>49.97999954</v>
      </c>
      <c r="F1450" s="7" t="n">
        <f aca="false">1_Data_EDA!L1451</f>
        <v>3.5</v>
      </c>
      <c r="G1450" s="8" t="n">
        <f aca="false">1_Data_EDA!M1451</f>
        <v>0.07</v>
      </c>
      <c r="H1450" s="6" t="n">
        <f aca="false">IF(1_Data_EDA!B1451="First Class",1,0)</f>
        <v>0</v>
      </c>
      <c r="I1450" s="6" t="n">
        <f aca="false">IF(1_Data_EDA!B1451="Second Class",1,0)</f>
        <v>0</v>
      </c>
      <c r="J1450" s="6" t="n">
        <f aca="false">IF(1_Data_EDA!B1451="Same Day",1,0)</f>
        <v>1</v>
      </c>
      <c r="K1450" s="6" t="n">
        <f aca="false">IF(1_Data_EDA!C1451="Corporate",1,0)</f>
        <v>0</v>
      </c>
      <c r="L1450" s="6" t="n">
        <f aca="false">IF(1_Data_EDA!C1451="Home Office",1,0)</f>
        <v>0</v>
      </c>
      <c r="M1450" s="6" t="n">
        <f aca="false">IF(1_Data_EDA!D1451="Europe",1,0)</f>
        <v>0</v>
      </c>
      <c r="N1450" s="6" t="n">
        <f aca="false">IF(1_Data_EDA!D1451="LATAM",1,0)</f>
        <v>0</v>
      </c>
      <c r="O1450" s="6" t="n">
        <f aca="false">IF(1_Data_EDA!D1451="Pacific Asia",1,0)</f>
        <v>1</v>
      </c>
      <c r="P1450" s="6" t="n">
        <f aca="false">IF(1_Data_EDA!D1451="USCA",1,0)</f>
        <v>0</v>
      </c>
      <c r="Q1450" s="6" t="n">
        <f aca="false">IF(C1450&gt;MEDIAN(C$5:C$8004),1,0)</f>
        <v>0</v>
      </c>
      <c r="R1450" s="6" t="n">
        <f aca="false">IF(D1450&gt;2,1,0)</f>
        <v>0</v>
      </c>
    </row>
    <row r="1451" customFormat="false" ht="15" hidden="false" customHeight="true" outlineLevel="0" collapsed="false">
      <c r="A1451" s="6" t="n">
        <f aca="false">1_Data_EDA!O1452</f>
        <v>0</v>
      </c>
      <c r="B1451" s="6" t="n">
        <f aca="false">1_Data_EDA!H1452</f>
        <v>2</v>
      </c>
      <c r="C1451" s="7" t="n">
        <f aca="false">1_Data_EDA!I1452</f>
        <v>129.9900055</v>
      </c>
      <c r="D1451" s="6" t="n">
        <f aca="false">1_Data_EDA!J1452</f>
        <v>1</v>
      </c>
      <c r="E1451" s="7" t="n">
        <f aca="false">1_Data_EDA!K1452</f>
        <v>129.9900055</v>
      </c>
      <c r="F1451" s="7" t="n">
        <f aca="false">1_Data_EDA!L1452</f>
        <v>7.150000095</v>
      </c>
      <c r="G1451" s="8" t="n">
        <f aca="false">1_Data_EDA!M1452</f>
        <v>0.059999999</v>
      </c>
      <c r="H1451" s="6" t="n">
        <f aca="false">IF(1_Data_EDA!B1452="First Class",1,0)</f>
        <v>0</v>
      </c>
      <c r="I1451" s="6" t="n">
        <f aca="false">IF(1_Data_EDA!B1452="Second Class",1,0)</f>
        <v>1</v>
      </c>
      <c r="J1451" s="6" t="n">
        <f aca="false">IF(1_Data_EDA!B1452="Same Day",1,0)</f>
        <v>0</v>
      </c>
      <c r="K1451" s="6" t="n">
        <f aca="false">IF(1_Data_EDA!C1452="Corporate",1,0)</f>
        <v>1</v>
      </c>
      <c r="L1451" s="6" t="n">
        <f aca="false">IF(1_Data_EDA!C1452="Home Office",1,0)</f>
        <v>0</v>
      </c>
      <c r="M1451" s="6" t="n">
        <f aca="false">IF(1_Data_EDA!D1452="Europe",1,0)</f>
        <v>0</v>
      </c>
      <c r="N1451" s="6" t="n">
        <f aca="false">IF(1_Data_EDA!D1452="LATAM",1,0)</f>
        <v>0</v>
      </c>
      <c r="O1451" s="6" t="n">
        <f aca="false">IF(1_Data_EDA!D1452="Pacific Asia",1,0)</f>
        <v>1</v>
      </c>
      <c r="P1451" s="6" t="n">
        <f aca="false">IF(1_Data_EDA!D1452="USCA",1,0)</f>
        <v>0</v>
      </c>
      <c r="Q1451" s="6" t="n">
        <f aca="false">IF(C1451&gt;MEDIAN(C$5:C$8004),1,0)</f>
        <v>1</v>
      </c>
      <c r="R1451" s="6" t="n">
        <f aca="false">IF(D1451&gt;2,1,0)</f>
        <v>0</v>
      </c>
    </row>
    <row r="1452" customFormat="false" ht="15" hidden="false" customHeight="true" outlineLevel="0" collapsed="false">
      <c r="A1452" s="6" t="n">
        <f aca="false">1_Data_EDA!O1453</f>
        <v>0</v>
      </c>
      <c r="B1452" s="6" t="n">
        <f aca="false">1_Data_EDA!H1453</f>
        <v>4</v>
      </c>
      <c r="C1452" s="7" t="n">
        <f aca="false">1_Data_EDA!I1453</f>
        <v>299.980011</v>
      </c>
      <c r="D1452" s="6" t="n">
        <f aca="false">1_Data_EDA!J1453</f>
        <v>1</v>
      </c>
      <c r="E1452" s="7" t="n">
        <f aca="false">1_Data_EDA!K1453</f>
        <v>299.980011</v>
      </c>
      <c r="F1452" s="7" t="n">
        <f aca="false">1_Data_EDA!L1453</f>
        <v>30</v>
      </c>
      <c r="G1452" s="8" t="n">
        <f aca="false">1_Data_EDA!M1453</f>
        <v>0.100000001</v>
      </c>
      <c r="H1452" s="6" t="n">
        <f aca="false">IF(1_Data_EDA!B1453="First Class",1,0)</f>
        <v>0</v>
      </c>
      <c r="I1452" s="6" t="n">
        <f aca="false">IF(1_Data_EDA!B1453="Second Class",1,0)</f>
        <v>0</v>
      </c>
      <c r="J1452" s="6" t="n">
        <f aca="false">IF(1_Data_EDA!B1453="Same Day",1,0)</f>
        <v>0</v>
      </c>
      <c r="K1452" s="6" t="n">
        <f aca="false">IF(1_Data_EDA!C1453="Corporate",1,0)</f>
        <v>0</v>
      </c>
      <c r="L1452" s="6" t="n">
        <f aca="false">IF(1_Data_EDA!C1453="Home Office",1,0)</f>
        <v>0</v>
      </c>
      <c r="M1452" s="6" t="n">
        <f aca="false">IF(1_Data_EDA!D1453="Europe",1,0)</f>
        <v>1</v>
      </c>
      <c r="N1452" s="6" t="n">
        <f aca="false">IF(1_Data_EDA!D1453="LATAM",1,0)</f>
        <v>0</v>
      </c>
      <c r="O1452" s="6" t="n">
        <f aca="false">IF(1_Data_EDA!D1453="Pacific Asia",1,0)</f>
        <v>0</v>
      </c>
      <c r="P1452" s="6" t="n">
        <f aca="false">IF(1_Data_EDA!D1453="USCA",1,0)</f>
        <v>0</v>
      </c>
      <c r="Q1452" s="6" t="n">
        <f aca="false">IF(C1452&gt;MEDIAN(C$5:C$8004),1,0)</f>
        <v>1</v>
      </c>
      <c r="R1452" s="6" t="n">
        <f aca="false">IF(D1452&gt;2,1,0)</f>
        <v>0</v>
      </c>
    </row>
    <row r="1453" customFormat="false" ht="15" hidden="false" customHeight="true" outlineLevel="0" collapsed="false">
      <c r="A1453" s="6" t="n">
        <f aca="false">1_Data_EDA!O1454</f>
        <v>1</v>
      </c>
      <c r="B1453" s="6" t="n">
        <f aca="false">1_Data_EDA!H1454</f>
        <v>2</v>
      </c>
      <c r="C1453" s="7" t="n">
        <f aca="false">1_Data_EDA!I1454</f>
        <v>31.98999977</v>
      </c>
      <c r="D1453" s="6" t="n">
        <f aca="false">1_Data_EDA!J1454</f>
        <v>3</v>
      </c>
      <c r="E1453" s="7" t="n">
        <f aca="false">1_Data_EDA!K1454</f>
        <v>95.97000122</v>
      </c>
      <c r="F1453" s="7" t="n">
        <f aca="false">1_Data_EDA!L1454</f>
        <v>0</v>
      </c>
      <c r="G1453" s="8" t="n">
        <f aca="false">1_Data_EDA!M1454</f>
        <v>0</v>
      </c>
      <c r="H1453" s="6" t="n">
        <f aca="false">IF(1_Data_EDA!B1454="First Class",1,0)</f>
        <v>0</v>
      </c>
      <c r="I1453" s="6" t="n">
        <f aca="false">IF(1_Data_EDA!B1454="Second Class",1,0)</f>
        <v>1</v>
      </c>
      <c r="J1453" s="6" t="n">
        <f aca="false">IF(1_Data_EDA!B1454="Same Day",1,0)</f>
        <v>0</v>
      </c>
      <c r="K1453" s="6" t="n">
        <f aca="false">IF(1_Data_EDA!C1454="Corporate",1,0)</f>
        <v>0</v>
      </c>
      <c r="L1453" s="6" t="n">
        <f aca="false">IF(1_Data_EDA!C1454="Home Office",1,0)</f>
        <v>0</v>
      </c>
      <c r="M1453" s="6" t="n">
        <f aca="false">IF(1_Data_EDA!D1454="Europe",1,0)</f>
        <v>1</v>
      </c>
      <c r="N1453" s="6" t="n">
        <f aca="false">IF(1_Data_EDA!D1454="LATAM",1,0)</f>
        <v>0</v>
      </c>
      <c r="O1453" s="6" t="n">
        <f aca="false">IF(1_Data_EDA!D1454="Pacific Asia",1,0)</f>
        <v>0</v>
      </c>
      <c r="P1453" s="6" t="n">
        <f aca="false">IF(1_Data_EDA!D1454="USCA",1,0)</f>
        <v>0</v>
      </c>
      <c r="Q1453" s="6" t="n">
        <f aca="false">IF(C1453&gt;MEDIAN(C$5:C$8004),1,0)</f>
        <v>0</v>
      </c>
      <c r="R1453" s="6" t="n">
        <f aca="false">IF(D1453&gt;2,1,0)</f>
        <v>1</v>
      </c>
    </row>
    <row r="1454" customFormat="false" ht="15" hidden="false" customHeight="true" outlineLevel="0" collapsed="false">
      <c r="A1454" s="6" t="n">
        <f aca="false">1_Data_EDA!O1455</f>
        <v>1</v>
      </c>
      <c r="B1454" s="6" t="n">
        <f aca="false">1_Data_EDA!H1455</f>
        <v>4</v>
      </c>
      <c r="C1454" s="7" t="n">
        <f aca="false">1_Data_EDA!I1455</f>
        <v>99.98999786</v>
      </c>
      <c r="D1454" s="6" t="n">
        <f aca="false">1_Data_EDA!J1455</f>
        <v>1</v>
      </c>
      <c r="E1454" s="7" t="n">
        <f aca="false">1_Data_EDA!K1455</f>
        <v>99.98999786</v>
      </c>
      <c r="F1454" s="7" t="n">
        <f aca="false">1_Data_EDA!L1455</f>
        <v>0</v>
      </c>
      <c r="G1454" s="8" t="n">
        <f aca="false">1_Data_EDA!M1455</f>
        <v>0</v>
      </c>
      <c r="H1454" s="6" t="n">
        <f aca="false">IF(1_Data_EDA!B1455="First Class",1,0)</f>
        <v>0</v>
      </c>
      <c r="I1454" s="6" t="n">
        <f aca="false">IF(1_Data_EDA!B1455="Second Class",1,0)</f>
        <v>0</v>
      </c>
      <c r="J1454" s="6" t="n">
        <f aca="false">IF(1_Data_EDA!B1455="Same Day",1,0)</f>
        <v>0</v>
      </c>
      <c r="K1454" s="6" t="n">
        <f aca="false">IF(1_Data_EDA!C1455="Corporate",1,0)</f>
        <v>0</v>
      </c>
      <c r="L1454" s="6" t="n">
        <f aca="false">IF(1_Data_EDA!C1455="Home Office",1,0)</f>
        <v>0</v>
      </c>
      <c r="M1454" s="6" t="n">
        <f aca="false">IF(1_Data_EDA!D1455="Europe",1,0)</f>
        <v>1</v>
      </c>
      <c r="N1454" s="6" t="n">
        <f aca="false">IF(1_Data_EDA!D1455="LATAM",1,0)</f>
        <v>0</v>
      </c>
      <c r="O1454" s="6" t="n">
        <f aca="false">IF(1_Data_EDA!D1455="Pacific Asia",1,0)</f>
        <v>0</v>
      </c>
      <c r="P1454" s="6" t="n">
        <f aca="false">IF(1_Data_EDA!D1455="USCA",1,0)</f>
        <v>0</v>
      </c>
      <c r="Q1454" s="6" t="n">
        <f aca="false">IF(C1454&gt;MEDIAN(C$5:C$8004),1,0)</f>
        <v>1</v>
      </c>
      <c r="R1454" s="6" t="n">
        <f aca="false">IF(D1454&gt;2,1,0)</f>
        <v>0</v>
      </c>
    </row>
    <row r="1455" customFormat="false" ht="15" hidden="false" customHeight="true" outlineLevel="0" collapsed="false">
      <c r="A1455" s="6" t="n">
        <f aca="false">1_Data_EDA!O1456</f>
        <v>1</v>
      </c>
      <c r="B1455" s="6" t="n">
        <f aca="false">1_Data_EDA!H1456</f>
        <v>1</v>
      </c>
      <c r="C1455" s="7" t="n">
        <f aca="false">1_Data_EDA!I1456</f>
        <v>129.9900055</v>
      </c>
      <c r="D1455" s="6" t="n">
        <f aca="false">1_Data_EDA!J1456</f>
        <v>1</v>
      </c>
      <c r="E1455" s="7" t="n">
        <f aca="false">1_Data_EDA!K1456</f>
        <v>129.9900055</v>
      </c>
      <c r="F1455" s="7" t="n">
        <f aca="false">1_Data_EDA!L1456</f>
        <v>13</v>
      </c>
      <c r="G1455" s="8" t="n">
        <f aca="false">1_Data_EDA!M1456</f>
        <v>0.100000001</v>
      </c>
      <c r="H1455" s="6" t="n">
        <f aca="false">IF(1_Data_EDA!B1456="First Class",1,0)</f>
        <v>1</v>
      </c>
      <c r="I1455" s="6" t="n">
        <f aca="false">IF(1_Data_EDA!B1456="Second Class",1,0)</f>
        <v>0</v>
      </c>
      <c r="J1455" s="6" t="n">
        <f aca="false">IF(1_Data_EDA!B1456="Same Day",1,0)</f>
        <v>0</v>
      </c>
      <c r="K1455" s="6" t="n">
        <f aca="false">IF(1_Data_EDA!C1456="Corporate",1,0)</f>
        <v>1</v>
      </c>
      <c r="L1455" s="6" t="n">
        <f aca="false">IF(1_Data_EDA!C1456="Home Office",1,0)</f>
        <v>0</v>
      </c>
      <c r="M1455" s="6" t="n">
        <f aca="false">IF(1_Data_EDA!D1456="Europe",1,0)</f>
        <v>0</v>
      </c>
      <c r="N1455" s="6" t="n">
        <f aca="false">IF(1_Data_EDA!D1456="LATAM",1,0)</f>
        <v>1</v>
      </c>
      <c r="O1455" s="6" t="n">
        <f aca="false">IF(1_Data_EDA!D1456="Pacific Asia",1,0)</f>
        <v>0</v>
      </c>
      <c r="P1455" s="6" t="n">
        <f aca="false">IF(1_Data_EDA!D1456="USCA",1,0)</f>
        <v>0</v>
      </c>
      <c r="Q1455" s="6" t="n">
        <f aca="false">IF(C1455&gt;MEDIAN(C$5:C$8004),1,0)</f>
        <v>1</v>
      </c>
      <c r="R1455" s="6" t="n">
        <f aca="false">IF(D1455&gt;2,1,0)</f>
        <v>0</v>
      </c>
    </row>
    <row r="1456" customFormat="false" ht="15" hidden="false" customHeight="true" outlineLevel="0" collapsed="false">
      <c r="A1456" s="6" t="n">
        <f aca="false">1_Data_EDA!O1457</f>
        <v>1</v>
      </c>
      <c r="B1456" s="6" t="n">
        <f aca="false">1_Data_EDA!H1457</f>
        <v>0</v>
      </c>
      <c r="C1456" s="7" t="n">
        <f aca="false">1_Data_EDA!I1457</f>
        <v>252.8800049</v>
      </c>
      <c r="D1456" s="6" t="n">
        <f aca="false">1_Data_EDA!J1457</f>
        <v>1</v>
      </c>
      <c r="E1456" s="7" t="n">
        <f aca="false">1_Data_EDA!K1457</f>
        <v>252.8800049</v>
      </c>
      <c r="F1456" s="7" t="n">
        <f aca="false">1_Data_EDA!L1457</f>
        <v>37.93000031</v>
      </c>
      <c r="G1456" s="8" t="n">
        <f aca="false">1_Data_EDA!M1457</f>
        <v>0.150000006</v>
      </c>
      <c r="H1456" s="6" t="n">
        <f aca="false">IF(1_Data_EDA!B1457="First Class",1,0)</f>
        <v>0</v>
      </c>
      <c r="I1456" s="6" t="n">
        <f aca="false">IF(1_Data_EDA!B1457="Second Class",1,0)</f>
        <v>0</v>
      </c>
      <c r="J1456" s="6" t="n">
        <f aca="false">IF(1_Data_EDA!B1457="Same Day",1,0)</f>
        <v>1</v>
      </c>
      <c r="K1456" s="6" t="n">
        <f aca="false">IF(1_Data_EDA!C1457="Corporate",1,0)</f>
        <v>0</v>
      </c>
      <c r="L1456" s="6" t="n">
        <f aca="false">IF(1_Data_EDA!C1457="Home Office",1,0)</f>
        <v>0</v>
      </c>
      <c r="M1456" s="6" t="n">
        <f aca="false">IF(1_Data_EDA!D1457="Europe",1,0)</f>
        <v>1</v>
      </c>
      <c r="N1456" s="6" t="n">
        <f aca="false">IF(1_Data_EDA!D1457="LATAM",1,0)</f>
        <v>0</v>
      </c>
      <c r="O1456" s="6" t="n">
        <f aca="false">IF(1_Data_EDA!D1457="Pacific Asia",1,0)</f>
        <v>0</v>
      </c>
      <c r="P1456" s="6" t="n">
        <f aca="false">IF(1_Data_EDA!D1457="USCA",1,0)</f>
        <v>0</v>
      </c>
      <c r="Q1456" s="6" t="n">
        <f aca="false">IF(C1456&gt;MEDIAN(C$5:C$8004),1,0)</f>
        <v>1</v>
      </c>
      <c r="R1456" s="6" t="n">
        <f aca="false">IF(D1456&gt;2,1,0)</f>
        <v>0</v>
      </c>
    </row>
    <row r="1457" customFormat="false" ht="15" hidden="false" customHeight="true" outlineLevel="0" collapsed="false">
      <c r="A1457" s="6" t="n">
        <f aca="false">1_Data_EDA!O1458</f>
        <v>1</v>
      </c>
      <c r="B1457" s="6" t="n">
        <f aca="false">1_Data_EDA!H1458</f>
        <v>1</v>
      </c>
      <c r="C1457" s="7" t="n">
        <f aca="false">1_Data_EDA!I1458</f>
        <v>399.980011</v>
      </c>
      <c r="D1457" s="6" t="n">
        <f aca="false">1_Data_EDA!J1458</f>
        <v>1</v>
      </c>
      <c r="E1457" s="7" t="n">
        <f aca="false">1_Data_EDA!K1458</f>
        <v>399.980011</v>
      </c>
      <c r="F1457" s="7" t="n">
        <f aca="false">1_Data_EDA!L1458</f>
        <v>80</v>
      </c>
      <c r="G1457" s="8" t="n">
        <f aca="false">1_Data_EDA!M1458</f>
        <v>0.200000003</v>
      </c>
      <c r="H1457" s="6" t="n">
        <f aca="false">IF(1_Data_EDA!B1458="First Class",1,0)</f>
        <v>1</v>
      </c>
      <c r="I1457" s="6" t="n">
        <f aca="false">IF(1_Data_EDA!B1458="Second Class",1,0)</f>
        <v>0</v>
      </c>
      <c r="J1457" s="6" t="n">
        <f aca="false">IF(1_Data_EDA!B1458="Same Day",1,0)</f>
        <v>0</v>
      </c>
      <c r="K1457" s="6" t="n">
        <f aca="false">IF(1_Data_EDA!C1458="Corporate",1,0)</f>
        <v>0</v>
      </c>
      <c r="L1457" s="6" t="n">
        <f aca="false">IF(1_Data_EDA!C1458="Home Office",1,0)</f>
        <v>1</v>
      </c>
      <c r="M1457" s="6" t="n">
        <f aca="false">IF(1_Data_EDA!D1458="Europe",1,0)</f>
        <v>0</v>
      </c>
      <c r="N1457" s="6" t="n">
        <f aca="false">IF(1_Data_EDA!D1458="LATAM",1,0)</f>
        <v>0</v>
      </c>
      <c r="O1457" s="6" t="n">
        <f aca="false">IF(1_Data_EDA!D1458="Pacific Asia",1,0)</f>
        <v>0</v>
      </c>
      <c r="P1457" s="6" t="n">
        <f aca="false">IF(1_Data_EDA!D1458="USCA",1,0)</f>
        <v>1</v>
      </c>
      <c r="Q1457" s="6" t="n">
        <f aca="false">IF(C1457&gt;MEDIAN(C$5:C$8004),1,0)</f>
        <v>1</v>
      </c>
      <c r="R1457" s="6" t="n">
        <f aca="false">IF(D1457&gt;2,1,0)</f>
        <v>0</v>
      </c>
    </row>
    <row r="1458" customFormat="false" ht="15" hidden="false" customHeight="true" outlineLevel="0" collapsed="false">
      <c r="A1458" s="6" t="n">
        <f aca="false">1_Data_EDA!O1459</f>
        <v>0</v>
      </c>
      <c r="B1458" s="6" t="n">
        <f aca="false">1_Data_EDA!H1459</f>
        <v>4</v>
      </c>
      <c r="C1458" s="7" t="n">
        <f aca="false">1_Data_EDA!I1459</f>
        <v>299.980011</v>
      </c>
      <c r="D1458" s="6" t="n">
        <f aca="false">1_Data_EDA!J1459</f>
        <v>1</v>
      </c>
      <c r="E1458" s="7" t="n">
        <f aca="false">1_Data_EDA!K1459</f>
        <v>299.980011</v>
      </c>
      <c r="F1458" s="7" t="n">
        <f aca="false">1_Data_EDA!L1459</f>
        <v>15</v>
      </c>
      <c r="G1458" s="8" t="n">
        <f aca="false">1_Data_EDA!M1459</f>
        <v>0.050000001</v>
      </c>
      <c r="H1458" s="6" t="n">
        <f aca="false">IF(1_Data_EDA!B1459="First Class",1,0)</f>
        <v>0</v>
      </c>
      <c r="I1458" s="6" t="n">
        <f aca="false">IF(1_Data_EDA!B1459="Second Class",1,0)</f>
        <v>0</v>
      </c>
      <c r="J1458" s="6" t="n">
        <f aca="false">IF(1_Data_EDA!B1459="Same Day",1,0)</f>
        <v>0</v>
      </c>
      <c r="K1458" s="6" t="n">
        <f aca="false">IF(1_Data_EDA!C1459="Corporate",1,0)</f>
        <v>0</v>
      </c>
      <c r="L1458" s="6" t="n">
        <f aca="false">IF(1_Data_EDA!C1459="Home Office",1,0)</f>
        <v>0</v>
      </c>
      <c r="M1458" s="6" t="n">
        <f aca="false">IF(1_Data_EDA!D1459="Europe",1,0)</f>
        <v>0</v>
      </c>
      <c r="N1458" s="6" t="n">
        <f aca="false">IF(1_Data_EDA!D1459="LATAM",1,0)</f>
        <v>0</v>
      </c>
      <c r="O1458" s="6" t="n">
        <f aca="false">IF(1_Data_EDA!D1459="Pacific Asia",1,0)</f>
        <v>0</v>
      </c>
      <c r="P1458" s="6" t="n">
        <f aca="false">IF(1_Data_EDA!D1459="USCA",1,0)</f>
        <v>1</v>
      </c>
      <c r="Q1458" s="6" t="n">
        <f aca="false">IF(C1458&gt;MEDIAN(C$5:C$8004),1,0)</f>
        <v>1</v>
      </c>
      <c r="R1458" s="6" t="n">
        <f aca="false">IF(D1458&gt;2,1,0)</f>
        <v>0</v>
      </c>
    </row>
    <row r="1459" customFormat="false" ht="15" hidden="false" customHeight="true" outlineLevel="0" collapsed="false">
      <c r="A1459" s="6" t="n">
        <f aca="false">1_Data_EDA!O1460</f>
        <v>0</v>
      </c>
      <c r="B1459" s="6" t="n">
        <f aca="false">1_Data_EDA!H1460</f>
        <v>4</v>
      </c>
      <c r="C1459" s="7" t="n">
        <f aca="false">1_Data_EDA!I1460</f>
        <v>199.9900055</v>
      </c>
      <c r="D1459" s="6" t="n">
        <f aca="false">1_Data_EDA!J1460</f>
        <v>1</v>
      </c>
      <c r="E1459" s="7" t="n">
        <f aca="false">1_Data_EDA!K1460</f>
        <v>199.9900055</v>
      </c>
      <c r="F1459" s="7" t="n">
        <f aca="false">1_Data_EDA!L1460</f>
        <v>4</v>
      </c>
      <c r="G1459" s="8" t="n">
        <f aca="false">1_Data_EDA!M1460</f>
        <v>0.02</v>
      </c>
      <c r="H1459" s="6" t="n">
        <f aca="false">IF(1_Data_EDA!B1460="First Class",1,0)</f>
        <v>0</v>
      </c>
      <c r="I1459" s="6" t="n">
        <f aca="false">IF(1_Data_EDA!B1460="Second Class",1,0)</f>
        <v>0</v>
      </c>
      <c r="J1459" s="6" t="n">
        <f aca="false">IF(1_Data_EDA!B1460="Same Day",1,0)</f>
        <v>0</v>
      </c>
      <c r="K1459" s="6" t="n">
        <f aca="false">IF(1_Data_EDA!C1460="Corporate",1,0)</f>
        <v>0</v>
      </c>
      <c r="L1459" s="6" t="n">
        <f aca="false">IF(1_Data_EDA!C1460="Home Office",1,0)</f>
        <v>0</v>
      </c>
      <c r="M1459" s="6" t="n">
        <f aca="false">IF(1_Data_EDA!D1460="Europe",1,0)</f>
        <v>0</v>
      </c>
      <c r="N1459" s="6" t="n">
        <f aca="false">IF(1_Data_EDA!D1460="LATAM",1,0)</f>
        <v>1</v>
      </c>
      <c r="O1459" s="6" t="n">
        <f aca="false">IF(1_Data_EDA!D1460="Pacific Asia",1,0)</f>
        <v>0</v>
      </c>
      <c r="P1459" s="6" t="n">
        <f aca="false">IF(1_Data_EDA!D1460="USCA",1,0)</f>
        <v>0</v>
      </c>
      <c r="Q1459" s="6" t="n">
        <f aca="false">IF(C1459&gt;MEDIAN(C$5:C$8004),1,0)</f>
        <v>1</v>
      </c>
      <c r="R1459" s="6" t="n">
        <f aca="false">IF(D1459&gt;2,1,0)</f>
        <v>0</v>
      </c>
    </row>
    <row r="1460" customFormat="false" ht="15" hidden="false" customHeight="true" outlineLevel="0" collapsed="false">
      <c r="A1460" s="6" t="n">
        <f aca="false">1_Data_EDA!O1461</f>
        <v>0</v>
      </c>
      <c r="B1460" s="6" t="n">
        <f aca="false">1_Data_EDA!H1461</f>
        <v>4</v>
      </c>
      <c r="C1460" s="7" t="n">
        <f aca="false">1_Data_EDA!I1461</f>
        <v>49.97999954</v>
      </c>
      <c r="D1460" s="6" t="n">
        <f aca="false">1_Data_EDA!J1461</f>
        <v>5</v>
      </c>
      <c r="E1460" s="7" t="n">
        <f aca="false">1_Data_EDA!K1461</f>
        <v>249.8999939</v>
      </c>
      <c r="F1460" s="7" t="n">
        <f aca="false">1_Data_EDA!L1461</f>
        <v>5</v>
      </c>
      <c r="G1460" s="8" t="n">
        <f aca="false">1_Data_EDA!M1461</f>
        <v>0.02</v>
      </c>
      <c r="H1460" s="6" t="n">
        <f aca="false">IF(1_Data_EDA!B1461="First Class",1,0)</f>
        <v>0</v>
      </c>
      <c r="I1460" s="6" t="n">
        <f aca="false">IF(1_Data_EDA!B1461="Second Class",1,0)</f>
        <v>0</v>
      </c>
      <c r="J1460" s="6" t="n">
        <f aca="false">IF(1_Data_EDA!B1461="Same Day",1,0)</f>
        <v>0</v>
      </c>
      <c r="K1460" s="6" t="n">
        <f aca="false">IF(1_Data_EDA!C1461="Corporate",1,0)</f>
        <v>1</v>
      </c>
      <c r="L1460" s="6" t="n">
        <f aca="false">IF(1_Data_EDA!C1461="Home Office",1,0)</f>
        <v>0</v>
      </c>
      <c r="M1460" s="6" t="n">
        <f aca="false">IF(1_Data_EDA!D1461="Europe",1,0)</f>
        <v>0</v>
      </c>
      <c r="N1460" s="6" t="n">
        <f aca="false">IF(1_Data_EDA!D1461="LATAM",1,0)</f>
        <v>1</v>
      </c>
      <c r="O1460" s="6" t="n">
        <f aca="false">IF(1_Data_EDA!D1461="Pacific Asia",1,0)</f>
        <v>0</v>
      </c>
      <c r="P1460" s="6" t="n">
        <f aca="false">IF(1_Data_EDA!D1461="USCA",1,0)</f>
        <v>0</v>
      </c>
      <c r="Q1460" s="6" t="n">
        <f aca="false">IF(C1460&gt;MEDIAN(C$5:C$8004),1,0)</f>
        <v>0</v>
      </c>
      <c r="R1460" s="6" t="n">
        <f aca="false">IF(D1460&gt;2,1,0)</f>
        <v>1</v>
      </c>
    </row>
    <row r="1461" customFormat="false" ht="15" hidden="false" customHeight="true" outlineLevel="0" collapsed="false">
      <c r="A1461" s="6" t="n">
        <f aca="false">1_Data_EDA!O1462</f>
        <v>1</v>
      </c>
      <c r="B1461" s="6" t="n">
        <f aca="false">1_Data_EDA!H1462</f>
        <v>2</v>
      </c>
      <c r="C1461" s="7" t="n">
        <f aca="false">1_Data_EDA!I1462</f>
        <v>99.98999786</v>
      </c>
      <c r="D1461" s="6" t="n">
        <f aca="false">1_Data_EDA!J1462</f>
        <v>2</v>
      </c>
      <c r="E1461" s="7" t="n">
        <f aca="false">1_Data_EDA!K1462</f>
        <v>199.9799957</v>
      </c>
      <c r="F1461" s="7" t="n">
        <f aca="false">1_Data_EDA!L1462</f>
        <v>36</v>
      </c>
      <c r="G1461" s="8" t="n">
        <f aca="false">1_Data_EDA!M1462</f>
        <v>0.180000007</v>
      </c>
      <c r="H1461" s="6" t="n">
        <f aca="false">IF(1_Data_EDA!B1462="First Class",1,0)</f>
        <v>0</v>
      </c>
      <c r="I1461" s="6" t="n">
        <f aca="false">IF(1_Data_EDA!B1462="Second Class",1,0)</f>
        <v>1</v>
      </c>
      <c r="J1461" s="6" t="n">
        <f aca="false">IF(1_Data_EDA!B1462="Same Day",1,0)</f>
        <v>0</v>
      </c>
      <c r="K1461" s="6" t="n">
        <f aca="false">IF(1_Data_EDA!C1462="Corporate",1,0)</f>
        <v>1</v>
      </c>
      <c r="L1461" s="6" t="n">
        <f aca="false">IF(1_Data_EDA!C1462="Home Office",1,0)</f>
        <v>0</v>
      </c>
      <c r="M1461" s="6" t="n">
        <f aca="false">IF(1_Data_EDA!D1462="Europe",1,0)</f>
        <v>0</v>
      </c>
      <c r="N1461" s="6" t="n">
        <f aca="false">IF(1_Data_EDA!D1462="LATAM",1,0)</f>
        <v>0</v>
      </c>
      <c r="O1461" s="6" t="n">
        <f aca="false">IF(1_Data_EDA!D1462="Pacific Asia",1,0)</f>
        <v>0</v>
      </c>
      <c r="P1461" s="6" t="n">
        <f aca="false">IF(1_Data_EDA!D1462="USCA",1,0)</f>
        <v>1</v>
      </c>
      <c r="Q1461" s="6" t="n">
        <f aca="false">IF(C1461&gt;MEDIAN(C$5:C$8004),1,0)</f>
        <v>1</v>
      </c>
      <c r="R1461" s="6" t="n">
        <f aca="false">IF(D1461&gt;2,1,0)</f>
        <v>0</v>
      </c>
    </row>
    <row r="1462" customFormat="false" ht="15" hidden="false" customHeight="true" outlineLevel="0" collapsed="false">
      <c r="A1462" s="6" t="n">
        <f aca="false">1_Data_EDA!O1463</f>
        <v>1</v>
      </c>
      <c r="B1462" s="6" t="n">
        <f aca="false">1_Data_EDA!H1463</f>
        <v>4</v>
      </c>
      <c r="C1462" s="7" t="n">
        <f aca="false">1_Data_EDA!I1463</f>
        <v>129.9900055</v>
      </c>
      <c r="D1462" s="6" t="n">
        <f aca="false">1_Data_EDA!J1463</f>
        <v>1</v>
      </c>
      <c r="E1462" s="7" t="n">
        <f aca="false">1_Data_EDA!K1463</f>
        <v>129.9900055</v>
      </c>
      <c r="F1462" s="7" t="n">
        <f aca="false">1_Data_EDA!L1463</f>
        <v>7.150000095</v>
      </c>
      <c r="G1462" s="8" t="n">
        <f aca="false">1_Data_EDA!M1463</f>
        <v>0.059999999</v>
      </c>
      <c r="H1462" s="6" t="n">
        <f aca="false">IF(1_Data_EDA!B1463="First Class",1,0)</f>
        <v>0</v>
      </c>
      <c r="I1462" s="6" t="n">
        <f aca="false">IF(1_Data_EDA!B1463="Second Class",1,0)</f>
        <v>0</v>
      </c>
      <c r="J1462" s="6" t="n">
        <f aca="false">IF(1_Data_EDA!B1463="Same Day",1,0)</f>
        <v>0</v>
      </c>
      <c r="K1462" s="6" t="n">
        <f aca="false">IF(1_Data_EDA!C1463="Corporate",1,0)</f>
        <v>0</v>
      </c>
      <c r="L1462" s="6" t="n">
        <f aca="false">IF(1_Data_EDA!C1463="Home Office",1,0)</f>
        <v>0</v>
      </c>
      <c r="M1462" s="6" t="n">
        <f aca="false">IF(1_Data_EDA!D1463="Europe",1,0)</f>
        <v>0</v>
      </c>
      <c r="N1462" s="6" t="n">
        <f aca="false">IF(1_Data_EDA!D1463="LATAM",1,0)</f>
        <v>0</v>
      </c>
      <c r="O1462" s="6" t="n">
        <f aca="false">IF(1_Data_EDA!D1463="Pacific Asia",1,0)</f>
        <v>1</v>
      </c>
      <c r="P1462" s="6" t="n">
        <f aca="false">IF(1_Data_EDA!D1463="USCA",1,0)</f>
        <v>0</v>
      </c>
      <c r="Q1462" s="6" t="n">
        <f aca="false">IF(C1462&gt;MEDIAN(C$5:C$8004),1,0)</f>
        <v>1</v>
      </c>
      <c r="R1462" s="6" t="n">
        <f aca="false">IF(D1462&gt;2,1,0)</f>
        <v>0</v>
      </c>
    </row>
    <row r="1463" customFormat="false" ht="15" hidden="false" customHeight="true" outlineLevel="0" collapsed="false">
      <c r="A1463" s="6" t="n">
        <f aca="false">1_Data_EDA!O1464</f>
        <v>0</v>
      </c>
      <c r="B1463" s="6" t="n">
        <f aca="false">1_Data_EDA!H1464</f>
        <v>4</v>
      </c>
      <c r="C1463" s="7" t="n">
        <f aca="false">1_Data_EDA!I1464</f>
        <v>50</v>
      </c>
      <c r="D1463" s="6" t="n">
        <f aca="false">1_Data_EDA!J1464</f>
        <v>4</v>
      </c>
      <c r="E1463" s="7" t="n">
        <f aca="false">1_Data_EDA!K1464</f>
        <v>200</v>
      </c>
      <c r="F1463" s="7" t="n">
        <f aca="false">1_Data_EDA!L1464</f>
        <v>4</v>
      </c>
      <c r="G1463" s="8" t="n">
        <f aca="false">1_Data_EDA!M1464</f>
        <v>0.02</v>
      </c>
      <c r="H1463" s="6" t="n">
        <f aca="false">IF(1_Data_EDA!B1464="First Class",1,0)</f>
        <v>0</v>
      </c>
      <c r="I1463" s="6" t="n">
        <f aca="false">IF(1_Data_EDA!B1464="Second Class",1,0)</f>
        <v>0</v>
      </c>
      <c r="J1463" s="6" t="n">
        <f aca="false">IF(1_Data_EDA!B1464="Same Day",1,0)</f>
        <v>0</v>
      </c>
      <c r="K1463" s="6" t="n">
        <f aca="false">IF(1_Data_EDA!C1464="Corporate",1,0)</f>
        <v>0</v>
      </c>
      <c r="L1463" s="6" t="n">
        <f aca="false">IF(1_Data_EDA!C1464="Home Office",1,0)</f>
        <v>1</v>
      </c>
      <c r="M1463" s="6" t="n">
        <f aca="false">IF(1_Data_EDA!D1464="Europe",1,0)</f>
        <v>0</v>
      </c>
      <c r="N1463" s="6" t="n">
        <f aca="false">IF(1_Data_EDA!D1464="LATAM",1,0)</f>
        <v>0</v>
      </c>
      <c r="O1463" s="6" t="n">
        <f aca="false">IF(1_Data_EDA!D1464="Pacific Asia",1,0)</f>
        <v>0</v>
      </c>
      <c r="P1463" s="6" t="n">
        <f aca="false">IF(1_Data_EDA!D1464="USCA",1,0)</f>
        <v>1</v>
      </c>
      <c r="Q1463" s="6" t="n">
        <f aca="false">IF(C1463&gt;MEDIAN(C$5:C$8004),1,0)</f>
        <v>0</v>
      </c>
      <c r="R1463" s="6" t="n">
        <f aca="false">IF(D1463&gt;2,1,0)</f>
        <v>1</v>
      </c>
    </row>
    <row r="1464" customFormat="false" ht="15" hidden="false" customHeight="true" outlineLevel="0" collapsed="false">
      <c r="A1464" s="6" t="n">
        <f aca="false">1_Data_EDA!O1465</f>
        <v>0</v>
      </c>
      <c r="B1464" s="6" t="n">
        <f aca="false">1_Data_EDA!H1465</f>
        <v>0</v>
      </c>
      <c r="C1464" s="7" t="n">
        <f aca="false">1_Data_EDA!I1465</f>
        <v>59.99000168</v>
      </c>
      <c r="D1464" s="6" t="n">
        <f aca="false">1_Data_EDA!J1465</f>
        <v>1</v>
      </c>
      <c r="E1464" s="7" t="n">
        <f aca="false">1_Data_EDA!K1465</f>
        <v>59.99000168</v>
      </c>
      <c r="F1464" s="7" t="n">
        <f aca="false">1_Data_EDA!L1465</f>
        <v>1.200000048</v>
      </c>
      <c r="G1464" s="8" t="n">
        <f aca="false">1_Data_EDA!M1465</f>
        <v>0.02</v>
      </c>
      <c r="H1464" s="6" t="n">
        <f aca="false">IF(1_Data_EDA!B1465="First Class",1,0)</f>
        <v>0</v>
      </c>
      <c r="I1464" s="6" t="n">
        <f aca="false">IF(1_Data_EDA!B1465="Second Class",1,0)</f>
        <v>0</v>
      </c>
      <c r="J1464" s="6" t="n">
        <f aca="false">IF(1_Data_EDA!B1465="Same Day",1,0)</f>
        <v>1</v>
      </c>
      <c r="K1464" s="6" t="n">
        <f aca="false">IF(1_Data_EDA!C1465="Corporate",1,0)</f>
        <v>0</v>
      </c>
      <c r="L1464" s="6" t="n">
        <f aca="false">IF(1_Data_EDA!C1465="Home Office",1,0)</f>
        <v>0</v>
      </c>
      <c r="M1464" s="6" t="n">
        <f aca="false">IF(1_Data_EDA!D1465="Europe",1,0)</f>
        <v>0</v>
      </c>
      <c r="N1464" s="6" t="n">
        <f aca="false">IF(1_Data_EDA!D1465="LATAM",1,0)</f>
        <v>1</v>
      </c>
      <c r="O1464" s="6" t="n">
        <f aca="false">IF(1_Data_EDA!D1465="Pacific Asia",1,0)</f>
        <v>0</v>
      </c>
      <c r="P1464" s="6" t="n">
        <f aca="false">IF(1_Data_EDA!D1465="USCA",1,0)</f>
        <v>0</v>
      </c>
      <c r="Q1464" s="6" t="n">
        <f aca="false">IF(C1464&gt;MEDIAN(C$5:C$8004),1,0)</f>
        <v>0</v>
      </c>
      <c r="R1464" s="6" t="n">
        <f aca="false">IF(D1464&gt;2,1,0)</f>
        <v>0</v>
      </c>
    </row>
    <row r="1465" customFormat="false" ht="15" hidden="false" customHeight="true" outlineLevel="0" collapsed="false">
      <c r="A1465" s="6" t="n">
        <f aca="false">1_Data_EDA!O1466</f>
        <v>1</v>
      </c>
      <c r="B1465" s="6" t="n">
        <f aca="false">1_Data_EDA!H1466</f>
        <v>4</v>
      </c>
      <c r="C1465" s="7" t="n">
        <f aca="false">1_Data_EDA!I1466</f>
        <v>99.98999786</v>
      </c>
      <c r="D1465" s="6" t="n">
        <f aca="false">1_Data_EDA!J1466</f>
        <v>3</v>
      </c>
      <c r="E1465" s="7" t="n">
        <f aca="false">1_Data_EDA!K1466</f>
        <v>299.9700012</v>
      </c>
      <c r="F1465" s="7" t="n">
        <f aca="false">1_Data_EDA!L1466</f>
        <v>16.5</v>
      </c>
      <c r="G1465" s="8" t="n">
        <f aca="false">1_Data_EDA!M1466</f>
        <v>0.059999999</v>
      </c>
      <c r="H1465" s="6" t="n">
        <f aca="false">IF(1_Data_EDA!B1466="First Class",1,0)</f>
        <v>0</v>
      </c>
      <c r="I1465" s="6" t="n">
        <f aca="false">IF(1_Data_EDA!B1466="Second Class",1,0)</f>
        <v>0</v>
      </c>
      <c r="J1465" s="6" t="n">
        <f aca="false">IF(1_Data_EDA!B1466="Same Day",1,0)</f>
        <v>0</v>
      </c>
      <c r="K1465" s="6" t="n">
        <f aca="false">IF(1_Data_EDA!C1466="Corporate",1,0)</f>
        <v>1</v>
      </c>
      <c r="L1465" s="6" t="n">
        <f aca="false">IF(1_Data_EDA!C1466="Home Office",1,0)</f>
        <v>0</v>
      </c>
      <c r="M1465" s="6" t="n">
        <f aca="false">IF(1_Data_EDA!D1466="Europe",1,0)</f>
        <v>0</v>
      </c>
      <c r="N1465" s="6" t="n">
        <f aca="false">IF(1_Data_EDA!D1466="LATAM",1,0)</f>
        <v>0</v>
      </c>
      <c r="O1465" s="6" t="n">
        <f aca="false">IF(1_Data_EDA!D1466="Pacific Asia",1,0)</f>
        <v>1</v>
      </c>
      <c r="P1465" s="6" t="n">
        <f aca="false">IF(1_Data_EDA!D1466="USCA",1,0)</f>
        <v>0</v>
      </c>
      <c r="Q1465" s="6" t="n">
        <f aca="false">IF(C1465&gt;MEDIAN(C$5:C$8004),1,0)</f>
        <v>1</v>
      </c>
      <c r="R1465" s="6" t="n">
        <f aca="false">IF(D1465&gt;2,1,0)</f>
        <v>1</v>
      </c>
    </row>
    <row r="1466" customFormat="false" ht="15" hidden="false" customHeight="true" outlineLevel="0" collapsed="false">
      <c r="A1466" s="6" t="n">
        <f aca="false">1_Data_EDA!O1467</f>
        <v>1</v>
      </c>
      <c r="B1466" s="6" t="n">
        <f aca="false">1_Data_EDA!H1467</f>
        <v>1</v>
      </c>
      <c r="C1466" s="7" t="n">
        <f aca="false">1_Data_EDA!I1467</f>
        <v>129.9900055</v>
      </c>
      <c r="D1466" s="6" t="n">
        <f aca="false">1_Data_EDA!J1467</f>
        <v>1</v>
      </c>
      <c r="E1466" s="7" t="n">
        <f aca="false">1_Data_EDA!K1467</f>
        <v>129.9900055</v>
      </c>
      <c r="F1466" s="7" t="n">
        <f aca="false">1_Data_EDA!L1467</f>
        <v>0</v>
      </c>
      <c r="G1466" s="8" t="n">
        <f aca="false">1_Data_EDA!M1467</f>
        <v>0</v>
      </c>
      <c r="H1466" s="6" t="n">
        <f aca="false">IF(1_Data_EDA!B1467="First Class",1,0)</f>
        <v>1</v>
      </c>
      <c r="I1466" s="6" t="n">
        <f aca="false">IF(1_Data_EDA!B1467="Second Class",1,0)</f>
        <v>0</v>
      </c>
      <c r="J1466" s="6" t="n">
        <f aca="false">IF(1_Data_EDA!B1467="Same Day",1,0)</f>
        <v>0</v>
      </c>
      <c r="K1466" s="6" t="n">
        <f aca="false">IF(1_Data_EDA!C1467="Corporate",1,0)</f>
        <v>1</v>
      </c>
      <c r="L1466" s="6" t="n">
        <f aca="false">IF(1_Data_EDA!C1467="Home Office",1,0)</f>
        <v>0</v>
      </c>
      <c r="M1466" s="6" t="n">
        <f aca="false">IF(1_Data_EDA!D1467="Europe",1,0)</f>
        <v>0</v>
      </c>
      <c r="N1466" s="6" t="n">
        <f aca="false">IF(1_Data_EDA!D1467="LATAM",1,0)</f>
        <v>1</v>
      </c>
      <c r="O1466" s="6" t="n">
        <f aca="false">IF(1_Data_EDA!D1467="Pacific Asia",1,0)</f>
        <v>0</v>
      </c>
      <c r="P1466" s="6" t="n">
        <f aca="false">IF(1_Data_EDA!D1467="USCA",1,0)</f>
        <v>0</v>
      </c>
      <c r="Q1466" s="6" t="n">
        <f aca="false">IF(C1466&gt;MEDIAN(C$5:C$8004),1,0)</f>
        <v>1</v>
      </c>
      <c r="R1466" s="6" t="n">
        <f aca="false">IF(D1466&gt;2,1,0)</f>
        <v>0</v>
      </c>
    </row>
    <row r="1467" customFormat="false" ht="15" hidden="false" customHeight="true" outlineLevel="0" collapsed="false">
      <c r="A1467" s="6" t="n">
        <f aca="false">1_Data_EDA!O1468</f>
        <v>1</v>
      </c>
      <c r="B1467" s="6" t="n">
        <f aca="false">1_Data_EDA!H1468</f>
        <v>4</v>
      </c>
      <c r="C1467" s="7" t="n">
        <f aca="false">1_Data_EDA!I1468</f>
        <v>9.989999771</v>
      </c>
      <c r="D1467" s="6" t="n">
        <f aca="false">1_Data_EDA!J1468</f>
        <v>4</v>
      </c>
      <c r="E1467" s="7" t="n">
        <f aca="false">1_Data_EDA!K1468</f>
        <v>39.95999908</v>
      </c>
      <c r="F1467" s="7" t="n">
        <f aca="false">1_Data_EDA!L1468</f>
        <v>3.599999905</v>
      </c>
      <c r="G1467" s="8" t="n">
        <f aca="false">1_Data_EDA!M1468</f>
        <v>0.090000004</v>
      </c>
      <c r="H1467" s="6" t="n">
        <f aca="false">IF(1_Data_EDA!B1468="First Class",1,0)</f>
        <v>0</v>
      </c>
      <c r="I1467" s="6" t="n">
        <f aca="false">IF(1_Data_EDA!B1468="Second Class",1,0)</f>
        <v>0</v>
      </c>
      <c r="J1467" s="6" t="n">
        <f aca="false">IF(1_Data_EDA!B1468="Same Day",1,0)</f>
        <v>0</v>
      </c>
      <c r="K1467" s="6" t="n">
        <f aca="false">IF(1_Data_EDA!C1468="Corporate",1,0)</f>
        <v>0</v>
      </c>
      <c r="L1467" s="6" t="n">
        <f aca="false">IF(1_Data_EDA!C1468="Home Office",1,0)</f>
        <v>0</v>
      </c>
      <c r="M1467" s="6" t="n">
        <f aca="false">IF(1_Data_EDA!D1468="Europe",1,0)</f>
        <v>0</v>
      </c>
      <c r="N1467" s="6" t="n">
        <f aca="false">IF(1_Data_EDA!D1468="LATAM",1,0)</f>
        <v>1</v>
      </c>
      <c r="O1467" s="6" t="n">
        <f aca="false">IF(1_Data_EDA!D1468="Pacific Asia",1,0)</f>
        <v>0</v>
      </c>
      <c r="P1467" s="6" t="n">
        <f aca="false">IF(1_Data_EDA!D1468="USCA",1,0)</f>
        <v>0</v>
      </c>
      <c r="Q1467" s="6" t="n">
        <f aca="false">IF(C1467&gt;MEDIAN(C$5:C$8004),1,0)</f>
        <v>0</v>
      </c>
      <c r="R1467" s="6" t="n">
        <f aca="false">IF(D1467&gt;2,1,0)</f>
        <v>1</v>
      </c>
    </row>
    <row r="1468" customFormat="false" ht="15" hidden="false" customHeight="true" outlineLevel="0" collapsed="false">
      <c r="A1468" s="6" t="n">
        <f aca="false">1_Data_EDA!O1469</f>
        <v>1</v>
      </c>
      <c r="B1468" s="6" t="n">
        <f aca="false">1_Data_EDA!H1469</f>
        <v>4</v>
      </c>
      <c r="C1468" s="7" t="n">
        <f aca="false">1_Data_EDA!I1469</f>
        <v>50</v>
      </c>
      <c r="D1468" s="6" t="n">
        <f aca="false">1_Data_EDA!J1469</f>
        <v>2</v>
      </c>
      <c r="E1468" s="7" t="n">
        <f aca="false">1_Data_EDA!K1469</f>
        <v>100</v>
      </c>
      <c r="F1468" s="7" t="n">
        <f aca="false">1_Data_EDA!L1469</f>
        <v>12</v>
      </c>
      <c r="G1468" s="8" t="n">
        <f aca="false">1_Data_EDA!M1469</f>
        <v>0.119999997</v>
      </c>
      <c r="H1468" s="6" t="n">
        <f aca="false">IF(1_Data_EDA!B1469="First Class",1,0)</f>
        <v>0</v>
      </c>
      <c r="I1468" s="6" t="n">
        <f aca="false">IF(1_Data_EDA!B1469="Second Class",1,0)</f>
        <v>0</v>
      </c>
      <c r="J1468" s="6" t="n">
        <f aca="false">IF(1_Data_EDA!B1469="Same Day",1,0)</f>
        <v>0</v>
      </c>
      <c r="K1468" s="6" t="n">
        <f aca="false">IF(1_Data_EDA!C1469="Corporate",1,0)</f>
        <v>0</v>
      </c>
      <c r="L1468" s="6" t="n">
        <f aca="false">IF(1_Data_EDA!C1469="Home Office",1,0)</f>
        <v>0</v>
      </c>
      <c r="M1468" s="6" t="n">
        <f aca="false">IF(1_Data_EDA!D1469="Europe",1,0)</f>
        <v>1</v>
      </c>
      <c r="N1468" s="6" t="n">
        <f aca="false">IF(1_Data_EDA!D1469="LATAM",1,0)</f>
        <v>0</v>
      </c>
      <c r="O1468" s="6" t="n">
        <f aca="false">IF(1_Data_EDA!D1469="Pacific Asia",1,0)</f>
        <v>0</v>
      </c>
      <c r="P1468" s="6" t="n">
        <f aca="false">IF(1_Data_EDA!D1469="USCA",1,0)</f>
        <v>0</v>
      </c>
      <c r="Q1468" s="6" t="n">
        <f aca="false">IF(C1468&gt;MEDIAN(C$5:C$8004),1,0)</f>
        <v>0</v>
      </c>
      <c r="R1468" s="6" t="n">
        <f aca="false">IF(D1468&gt;2,1,0)</f>
        <v>0</v>
      </c>
    </row>
    <row r="1469" customFormat="false" ht="15" hidden="false" customHeight="true" outlineLevel="0" collapsed="false">
      <c r="A1469" s="6" t="n">
        <f aca="false">1_Data_EDA!O1470</f>
        <v>1</v>
      </c>
      <c r="B1469" s="6" t="n">
        <f aca="false">1_Data_EDA!H1470</f>
        <v>4</v>
      </c>
      <c r="C1469" s="7" t="n">
        <f aca="false">1_Data_EDA!I1470</f>
        <v>129.9900055</v>
      </c>
      <c r="D1469" s="6" t="n">
        <f aca="false">1_Data_EDA!J1470</f>
        <v>1</v>
      </c>
      <c r="E1469" s="7" t="n">
        <f aca="false">1_Data_EDA!K1470</f>
        <v>129.9900055</v>
      </c>
      <c r="F1469" s="7" t="n">
        <f aca="false">1_Data_EDA!L1470</f>
        <v>23.39999962</v>
      </c>
      <c r="G1469" s="8" t="n">
        <f aca="false">1_Data_EDA!M1470</f>
        <v>0.180000007</v>
      </c>
      <c r="H1469" s="6" t="n">
        <f aca="false">IF(1_Data_EDA!B1470="First Class",1,0)</f>
        <v>0</v>
      </c>
      <c r="I1469" s="6" t="n">
        <f aca="false">IF(1_Data_EDA!B1470="Second Class",1,0)</f>
        <v>0</v>
      </c>
      <c r="J1469" s="6" t="n">
        <f aca="false">IF(1_Data_EDA!B1470="Same Day",1,0)</f>
        <v>0</v>
      </c>
      <c r="K1469" s="6" t="n">
        <f aca="false">IF(1_Data_EDA!C1470="Corporate",1,0)</f>
        <v>1</v>
      </c>
      <c r="L1469" s="6" t="n">
        <f aca="false">IF(1_Data_EDA!C1470="Home Office",1,0)</f>
        <v>0</v>
      </c>
      <c r="M1469" s="6" t="n">
        <f aca="false">IF(1_Data_EDA!D1470="Europe",1,0)</f>
        <v>1</v>
      </c>
      <c r="N1469" s="6" t="n">
        <f aca="false">IF(1_Data_EDA!D1470="LATAM",1,0)</f>
        <v>0</v>
      </c>
      <c r="O1469" s="6" t="n">
        <f aca="false">IF(1_Data_EDA!D1470="Pacific Asia",1,0)</f>
        <v>0</v>
      </c>
      <c r="P1469" s="6" t="n">
        <f aca="false">IF(1_Data_EDA!D1470="USCA",1,0)</f>
        <v>0</v>
      </c>
      <c r="Q1469" s="6" t="n">
        <f aca="false">IF(C1469&gt;MEDIAN(C$5:C$8004),1,0)</f>
        <v>1</v>
      </c>
      <c r="R1469" s="6" t="n">
        <f aca="false">IF(D1469&gt;2,1,0)</f>
        <v>0</v>
      </c>
    </row>
    <row r="1470" customFormat="false" ht="15" hidden="false" customHeight="true" outlineLevel="0" collapsed="false">
      <c r="A1470" s="6" t="n">
        <f aca="false">1_Data_EDA!O1471</f>
        <v>0</v>
      </c>
      <c r="B1470" s="6" t="n">
        <f aca="false">1_Data_EDA!H1471</f>
        <v>4</v>
      </c>
      <c r="C1470" s="7" t="n">
        <f aca="false">1_Data_EDA!I1471</f>
        <v>49.97999954</v>
      </c>
      <c r="D1470" s="6" t="n">
        <f aca="false">1_Data_EDA!J1471</f>
        <v>5</v>
      </c>
      <c r="E1470" s="7" t="n">
        <f aca="false">1_Data_EDA!K1471</f>
        <v>249.8999939</v>
      </c>
      <c r="F1470" s="7" t="n">
        <f aca="false">1_Data_EDA!L1471</f>
        <v>37.49000168</v>
      </c>
      <c r="G1470" s="8" t="n">
        <f aca="false">1_Data_EDA!M1471</f>
        <v>0.150000006</v>
      </c>
      <c r="H1470" s="6" t="n">
        <f aca="false">IF(1_Data_EDA!B1471="First Class",1,0)</f>
        <v>0</v>
      </c>
      <c r="I1470" s="6" t="n">
        <f aca="false">IF(1_Data_EDA!B1471="Second Class",1,0)</f>
        <v>0</v>
      </c>
      <c r="J1470" s="6" t="n">
        <f aca="false">IF(1_Data_EDA!B1471="Same Day",1,0)</f>
        <v>0</v>
      </c>
      <c r="K1470" s="6" t="n">
        <f aca="false">IF(1_Data_EDA!C1471="Corporate",1,0)</f>
        <v>0</v>
      </c>
      <c r="L1470" s="6" t="n">
        <f aca="false">IF(1_Data_EDA!C1471="Home Office",1,0)</f>
        <v>1</v>
      </c>
      <c r="M1470" s="6" t="n">
        <f aca="false">IF(1_Data_EDA!D1471="Europe",1,0)</f>
        <v>1</v>
      </c>
      <c r="N1470" s="6" t="n">
        <f aca="false">IF(1_Data_EDA!D1471="LATAM",1,0)</f>
        <v>0</v>
      </c>
      <c r="O1470" s="6" t="n">
        <f aca="false">IF(1_Data_EDA!D1471="Pacific Asia",1,0)</f>
        <v>0</v>
      </c>
      <c r="P1470" s="6" t="n">
        <f aca="false">IF(1_Data_EDA!D1471="USCA",1,0)</f>
        <v>0</v>
      </c>
      <c r="Q1470" s="6" t="n">
        <f aca="false">IF(C1470&gt;MEDIAN(C$5:C$8004),1,0)</f>
        <v>0</v>
      </c>
      <c r="R1470" s="6" t="n">
        <f aca="false">IF(D1470&gt;2,1,0)</f>
        <v>1</v>
      </c>
    </row>
    <row r="1471" customFormat="false" ht="15" hidden="false" customHeight="true" outlineLevel="0" collapsed="false">
      <c r="A1471" s="6" t="n">
        <f aca="false">1_Data_EDA!O1472</f>
        <v>0</v>
      </c>
      <c r="B1471" s="6" t="n">
        <f aca="false">1_Data_EDA!H1472</f>
        <v>4</v>
      </c>
      <c r="C1471" s="7" t="n">
        <f aca="false">1_Data_EDA!I1472</f>
        <v>293.0400085</v>
      </c>
      <c r="D1471" s="6" t="n">
        <f aca="false">1_Data_EDA!J1472</f>
        <v>1</v>
      </c>
      <c r="E1471" s="7" t="n">
        <f aca="false">1_Data_EDA!K1472</f>
        <v>293.0400085</v>
      </c>
      <c r="F1471" s="7" t="n">
        <f aca="false">1_Data_EDA!L1472</f>
        <v>49.8199997</v>
      </c>
      <c r="G1471" s="8" t="n">
        <f aca="false">1_Data_EDA!M1472</f>
        <v>0.170000002</v>
      </c>
      <c r="H1471" s="6" t="n">
        <f aca="false">IF(1_Data_EDA!B1472="First Class",1,0)</f>
        <v>0</v>
      </c>
      <c r="I1471" s="6" t="n">
        <f aca="false">IF(1_Data_EDA!B1472="Second Class",1,0)</f>
        <v>0</v>
      </c>
      <c r="J1471" s="6" t="n">
        <f aca="false">IF(1_Data_EDA!B1472="Same Day",1,0)</f>
        <v>0</v>
      </c>
      <c r="K1471" s="6" t="n">
        <f aca="false">IF(1_Data_EDA!C1472="Corporate",1,0)</f>
        <v>1</v>
      </c>
      <c r="L1471" s="6" t="n">
        <f aca="false">IF(1_Data_EDA!C1472="Home Office",1,0)</f>
        <v>0</v>
      </c>
      <c r="M1471" s="6" t="n">
        <f aca="false">IF(1_Data_EDA!D1472="Europe",1,0)</f>
        <v>0</v>
      </c>
      <c r="N1471" s="6" t="n">
        <f aca="false">IF(1_Data_EDA!D1472="LATAM",1,0)</f>
        <v>0</v>
      </c>
      <c r="O1471" s="6" t="n">
        <f aca="false">IF(1_Data_EDA!D1472="Pacific Asia",1,0)</f>
        <v>1</v>
      </c>
      <c r="P1471" s="6" t="n">
        <f aca="false">IF(1_Data_EDA!D1472="USCA",1,0)</f>
        <v>0</v>
      </c>
      <c r="Q1471" s="6" t="n">
        <f aca="false">IF(C1471&gt;MEDIAN(C$5:C$8004),1,0)</f>
        <v>1</v>
      </c>
      <c r="R1471" s="6" t="n">
        <f aca="false">IF(D1471&gt;2,1,0)</f>
        <v>0</v>
      </c>
    </row>
    <row r="1472" customFormat="false" ht="15" hidden="false" customHeight="true" outlineLevel="0" collapsed="false">
      <c r="A1472" s="6" t="n">
        <f aca="false">1_Data_EDA!O1473</f>
        <v>1</v>
      </c>
      <c r="B1472" s="6" t="n">
        <f aca="false">1_Data_EDA!H1473</f>
        <v>2</v>
      </c>
      <c r="C1472" s="7" t="n">
        <f aca="false">1_Data_EDA!I1473</f>
        <v>129.9900055</v>
      </c>
      <c r="D1472" s="6" t="n">
        <f aca="false">1_Data_EDA!J1473</f>
        <v>1</v>
      </c>
      <c r="E1472" s="7" t="n">
        <f aca="false">1_Data_EDA!K1473</f>
        <v>129.9900055</v>
      </c>
      <c r="F1472" s="7" t="n">
        <f aca="false">1_Data_EDA!L1473</f>
        <v>15.60000038</v>
      </c>
      <c r="G1472" s="8" t="n">
        <f aca="false">1_Data_EDA!M1473</f>
        <v>0.119999997</v>
      </c>
      <c r="H1472" s="6" t="n">
        <f aca="false">IF(1_Data_EDA!B1473="First Class",1,0)</f>
        <v>0</v>
      </c>
      <c r="I1472" s="6" t="n">
        <f aca="false">IF(1_Data_EDA!B1473="Second Class",1,0)</f>
        <v>1</v>
      </c>
      <c r="J1472" s="6" t="n">
        <f aca="false">IF(1_Data_EDA!B1473="Same Day",1,0)</f>
        <v>0</v>
      </c>
      <c r="K1472" s="6" t="n">
        <f aca="false">IF(1_Data_EDA!C1473="Corporate",1,0)</f>
        <v>0</v>
      </c>
      <c r="L1472" s="6" t="n">
        <f aca="false">IF(1_Data_EDA!C1473="Home Office",1,0)</f>
        <v>0</v>
      </c>
      <c r="M1472" s="6" t="n">
        <f aca="false">IF(1_Data_EDA!D1473="Europe",1,0)</f>
        <v>0</v>
      </c>
      <c r="N1472" s="6" t="n">
        <f aca="false">IF(1_Data_EDA!D1473="LATAM",1,0)</f>
        <v>0</v>
      </c>
      <c r="O1472" s="6" t="n">
        <f aca="false">IF(1_Data_EDA!D1473="Pacific Asia",1,0)</f>
        <v>0</v>
      </c>
      <c r="P1472" s="6" t="n">
        <f aca="false">IF(1_Data_EDA!D1473="USCA",1,0)</f>
        <v>1</v>
      </c>
      <c r="Q1472" s="6" t="n">
        <f aca="false">IF(C1472&gt;MEDIAN(C$5:C$8004),1,0)</f>
        <v>1</v>
      </c>
      <c r="R1472" s="6" t="n">
        <f aca="false">IF(D1472&gt;2,1,0)</f>
        <v>0</v>
      </c>
    </row>
    <row r="1473" customFormat="false" ht="15" hidden="false" customHeight="true" outlineLevel="0" collapsed="false">
      <c r="A1473" s="6" t="n">
        <f aca="false">1_Data_EDA!O1474</f>
        <v>1</v>
      </c>
      <c r="B1473" s="6" t="n">
        <f aca="false">1_Data_EDA!H1474</f>
        <v>4</v>
      </c>
      <c r="C1473" s="7" t="n">
        <f aca="false">1_Data_EDA!I1474</f>
        <v>299.980011</v>
      </c>
      <c r="D1473" s="6" t="n">
        <f aca="false">1_Data_EDA!J1474</f>
        <v>1</v>
      </c>
      <c r="E1473" s="7" t="n">
        <f aca="false">1_Data_EDA!K1474</f>
        <v>299.980011</v>
      </c>
      <c r="F1473" s="7" t="n">
        <f aca="false">1_Data_EDA!L1474</f>
        <v>12</v>
      </c>
      <c r="G1473" s="8" t="n">
        <f aca="false">1_Data_EDA!M1474</f>
        <v>0.039999999</v>
      </c>
      <c r="H1473" s="6" t="n">
        <f aca="false">IF(1_Data_EDA!B1474="First Class",1,0)</f>
        <v>0</v>
      </c>
      <c r="I1473" s="6" t="n">
        <f aca="false">IF(1_Data_EDA!B1474="Second Class",1,0)</f>
        <v>0</v>
      </c>
      <c r="J1473" s="6" t="n">
        <f aca="false">IF(1_Data_EDA!B1474="Same Day",1,0)</f>
        <v>0</v>
      </c>
      <c r="K1473" s="6" t="n">
        <f aca="false">IF(1_Data_EDA!C1474="Corporate",1,0)</f>
        <v>0</v>
      </c>
      <c r="L1473" s="6" t="n">
        <f aca="false">IF(1_Data_EDA!C1474="Home Office",1,0)</f>
        <v>0</v>
      </c>
      <c r="M1473" s="6" t="n">
        <f aca="false">IF(1_Data_EDA!D1474="Europe",1,0)</f>
        <v>1</v>
      </c>
      <c r="N1473" s="6" t="n">
        <f aca="false">IF(1_Data_EDA!D1474="LATAM",1,0)</f>
        <v>0</v>
      </c>
      <c r="O1473" s="6" t="n">
        <f aca="false">IF(1_Data_EDA!D1474="Pacific Asia",1,0)</f>
        <v>0</v>
      </c>
      <c r="P1473" s="6" t="n">
        <f aca="false">IF(1_Data_EDA!D1474="USCA",1,0)</f>
        <v>0</v>
      </c>
      <c r="Q1473" s="6" t="n">
        <f aca="false">IF(C1473&gt;MEDIAN(C$5:C$8004),1,0)</f>
        <v>1</v>
      </c>
      <c r="R1473" s="6" t="n">
        <f aca="false">IF(D1473&gt;2,1,0)</f>
        <v>0</v>
      </c>
    </row>
    <row r="1474" customFormat="false" ht="15" hidden="false" customHeight="true" outlineLevel="0" collapsed="false">
      <c r="A1474" s="6" t="n">
        <f aca="false">1_Data_EDA!O1475</f>
        <v>1</v>
      </c>
      <c r="B1474" s="6" t="n">
        <f aca="false">1_Data_EDA!H1475</f>
        <v>1</v>
      </c>
      <c r="C1474" s="7" t="n">
        <f aca="false">1_Data_EDA!I1475</f>
        <v>399.980011</v>
      </c>
      <c r="D1474" s="6" t="n">
        <f aca="false">1_Data_EDA!J1475</f>
        <v>1</v>
      </c>
      <c r="E1474" s="7" t="n">
        <f aca="false">1_Data_EDA!K1475</f>
        <v>399.980011</v>
      </c>
      <c r="F1474" s="7" t="n">
        <f aca="false">1_Data_EDA!L1475</f>
        <v>52</v>
      </c>
      <c r="G1474" s="8" t="n">
        <f aca="false">1_Data_EDA!M1475</f>
        <v>0.129999995</v>
      </c>
      <c r="H1474" s="6" t="n">
        <f aca="false">IF(1_Data_EDA!B1475="First Class",1,0)</f>
        <v>1</v>
      </c>
      <c r="I1474" s="6" t="n">
        <f aca="false">IF(1_Data_EDA!B1475="Second Class",1,0)</f>
        <v>0</v>
      </c>
      <c r="J1474" s="6" t="n">
        <f aca="false">IF(1_Data_EDA!B1475="Same Day",1,0)</f>
        <v>0</v>
      </c>
      <c r="K1474" s="6" t="n">
        <f aca="false">IF(1_Data_EDA!C1475="Corporate",1,0)</f>
        <v>1</v>
      </c>
      <c r="L1474" s="6" t="n">
        <f aca="false">IF(1_Data_EDA!C1475="Home Office",1,0)</f>
        <v>0</v>
      </c>
      <c r="M1474" s="6" t="n">
        <f aca="false">IF(1_Data_EDA!D1475="Europe",1,0)</f>
        <v>0</v>
      </c>
      <c r="N1474" s="6" t="n">
        <f aca="false">IF(1_Data_EDA!D1475="LATAM",1,0)</f>
        <v>1</v>
      </c>
      <c r="O1474" s="6" t="n">
        <f aca="false">IF(1_Data_EDA!D1475="Pacific Asia",1,0)</f>
        <v>0</v>
      </c>
      <c r="P1474" s="6" t="n">
        <f aca="false">IF(1_Data_EDA!D1475="USCA",1,0)</f>
        <v>0</v>
      </c>
      <c r="Q1474" s="6" t="n">
        <f aca="false">IF(C1474&gt;MEDIAN(C$5:C$8004),1,0)</f>
        <v>1</v>
      </c>
      <c r="R1474" s="6" t="n">
        <f aca="false">IF(D1474&gt;2,1,0)</f>
        <v>0</v>
      </c>
    </row>
    <row r="1475" customFormat="false" ht="15" hidden="false" customHeight="true" outlineLevel="0" collapsed="false">
      <c r="A1475" s="6" t="n">
        <f aca="false">1_Data_EDA!O1476</f>
        <v>1</v>
      </c>
      <c r="B1475" s="6" t="n">
        <f aca="false">1_Data_EDA!H1476</f>
        <v>2</v>
      </c>
      <c r="C1475" s="7" t="n">
        <f aca="false">1_Data_EDA!I1476</f>
        <v>39.99000168</v>
      </c>
      <c r="D1475" s="6" t="n">
        <f aca="false">1_Data_EDA!J1476</f>
        <v>4</v>
      </c>
      <c r="E1475" s="7" t="n">
        <f aca="false">1_Data_EDA!K1476</f>
        <v>159.9600067</v>
      </c>
      <c r="F1475" s="7" t="n">
        <f aca="false">1_Data_EDA!L1476</f>
        <v>8.800000191</v>
      </c>
      <c r="G1475" s="8" t="n">
        <f aca="false">1_Data_EDA!M1476</f>
        <v>0.059999999</v>
      </c>
      <c r="H1475" s="6" t="n">
        <f aca="false">IF(1_Data_EDA!B1476="First Class",1,0)</f>
        <v>0</v>
      </c>
      <c r="I1475" s="6" t="n">
        <f aca="false">IF(1_Data_EDA!B1476="Second Class",1,0)</f>
        <v>1</v>
      </c>
      <c r="J1475" s="6" t="n">
        <f aca="false">IF(1_Data_EDA!B1476="Same Day",1,0)</f>
        <v>0</v>
      </c>
      <c r="K1475" s="6" t="n">
        <f aca="false">IF(1_Data_EDA!C1476="Corporate",1,0)</f>
        <v>0</v>
      </c>
      <c r="L1475" s="6" t="n">
        <f aca="false">IF(1_Data_EDA!C1476="Home Office",1,0)</f>
        <v>0</v>
      </c>
      <c r="M1475" s="6" t="n">
        <f aca="false">IF(1_Data_EDA!D1476="Europe",1,0)</f>
        <v>0</v>
      </c>
      <c r="N1475" s="6" t="n">
        <f aca="false">IF(1_Data_EDA!D1476="LATAM",1,0)</f>
        <v>0</v>
      </c>
      <c r="O1475" s="6" t="n">
        <f aca="false">IF(1_Data_EDA!D1476="Pacific Asia",1,0)</f>
        <v>1</v>
      </c>
      <c r="P1475" s="6" t="n">
        <f aca="false">IF(1_Data_EDA!D1476="USCA",1,0)</f>
        <v>0</v>
      </c>
      <c r="Q1475" s="6" t="n">
        <f aca="false">IF(C1475&gt;MEDIAN(C$5:C$8004),1,0)</f>
        <v>0</v>
      </c>
      <c r="R1475" s="6" t="n">
        <f aca="false">IF(D1475&gt;2,1,0)</f>
        <v>1</v>
      </c>
    </row>
    <row r="1476" customFormat="false" ht="15" hidden="false" customHeight="true" outlineLevel="0" collapsed="false">
      <c r="A1476" s="6" t="n">
        <f aca="false">1_Data_EDA!O1477</f>
        <v>0</v>
      </c>
      <c r="B1476" s="6" t="n">
        <f aca="false">1_Data_EDA!H1477</f>
        <v>4</v>
      </c>
      <c r="C1476" s="7" t="n">
        <f aca="false">1_Data_EDA!I1477</f>
        <v>399.980011</v>
      </c>
      <c r="D1476" s="6" t="n">
        <f aca="false">1_Data_EDA!J1477</f>
        <v>1</v>
      </c>
      <c r="E1476" s="7" t="n">
        <f aca="false">1_Data_EDA!K1477</f>
        <v>399.980011</v>
      </c>
      <c r="F1476" s="7" t="n">
        <f aca="false">1_Data_EDA!L1477</f>
        <v>100</v>
      </c>
      <c r="G1476" s="8" t="n">
        <f aca="false">1_Data_EDA!M1477</f>
        <v>0.25</v>
      </c>
      <c r="H1476" s="6" t="n">
        <f aca="false">IF(1_Data_EDA!B1477="First Class",1,0)</f>
        <v>0</v>
      </c>
      <c r="I1476" s="6" t="n">
        <f aca="false">IF(1_Data_EDA!B1477="Second Class",1,0)</f>
        <v>0</v>
      </c>
      <c r="J1476" s="6" t="n">
        <f aca="false">IF(1_Data_EDA!B1477="Same Day",1,0)</f>
        <v>0</v>
      </c>
      <c r="K1476" s="6" t="n">
        <f aca="false">IF(1_Data_EDA!C1477="Corporate",1,0)</f>
        <v>1</v>
      </c>
      <c r="L1476" s="6" t="n">
        <f aca="false">IF(1_Data_EDA!C1477="Home Office",1,0)</f>
        <v>0</v>
      </c>
      <c r="M1476" s="6" t="n">
        <f aca="false">IF(1_Data_EDA!D1477="Europe",1,0)</f>
        <v>0</v>
      </c>
      <c r="N1476" s="6" t="n">
        <f aca="false">IF(1_Data_EDA!D1477="LATAM",1,0)</f>
        <v>0</v>
      </c>
      <c r="O1476" s="6" t="n">
        <f aca="false">IF(1_Data_EDA!D1477="Pacific Asia",1,0)</f>
        <v>0</v>
      </c>
      <c r="P1476" s="6" t="n">
        <f aca="false">IF(1_Data_EDA!D1477="USCA",1,0)</f>
        <v>1</v>
      </c>
      <c r="Q1476" s="6" t="n">
        <f aca="false">IF(C1476&gt;MEDIAN(C$5:C$8004),1,0)</f>
        <v>1</v>
      </c>
      <c r="R1476" s="6" t="n">
        <f aca="false">IF(D1476&gt;2,1,0)</f>
        <v>0</v>
      </c>
    </row>
    <row r="1477" customFormat="false" ht="15" hidden="false" customHeight="true" outlineLevel="0" collapsed="false">
      <c r="A1477" s="6" t="n">
        <f aca="false">1_Data_EDA!O1478</f>
        <v>0</v>
      </c>
      <c r="B1477" s="6" t="n">
        <f aca="false">1_Data_EDA!H1478</f>
        <v>4</v>
      </c>
      <c r="C1477" s="7" t="n">
        <f aca="false">1_Data_EDA!I1478</f>
        <v>59.99000168</v>
      </c>
      <c r="D1477" s="6" t="n">
        <f aca="false">1_Data_EDA!J1478</f>
        <v>5</v>
      </c>
      <c r="E1477" s="7" t="n">
        <f aca="false">1_Data_EDA!K1478</f>
        <v>299.9500122</v>
      </c>
      <c r="F1477" s="7" t="n">
        <f aca="false">1_Data_EDA!L1478</f>
        <v>9</v>
      </c>
      <c r="G1477" s="8" t="n">
        <f aca="false">1_Data_EDA!M1478</f>
        <v>0.029999999</v>
      </c>
      <c r="H1477" s="6" t="n">
        <f aca="false">IF(1_Data_EDA!B1478="First Class",1,0)</f>
        <v>0</v>
      </c>
      <c r="I1477" s="6" t="n">
        <f aca="false">IF(1_Data_EDA!B1478="Second Class",1,0)</f>
        <v>0</v>
      </c>
      <c r="J1477" s="6" t="n">
        <f aca="false">IF(1_Data_EDA!B1478="Same Day",1,0)</f>
        <v>0</v>
      </c>
      <c r="K1477" s="6" t="n">
        <f aca="false">IF(1_Data_EDA!C1478="Corporate",1,0)</f>
        <v>0</v>
      </c>
      <c r="L1477" s="6" t="n">
        <f aca="false">IF(1_Data_EDA!C1478="Home Office",1,0)</f>
        <v>0</v>
      </c>
      <c r="M1477" s="6" t="n">
        <f aca="false">IF(1_Data_EDA!D1478="Europe",1,0)</f>
        <v>0</v>
      </c>
      <c r="N1477" s="6" t="n">
        <f aca="false">IF(1_Data_EDA!D1478="LATAM",1,0)</f>
        <v>1</v>
      </c>
      <c r="O1477" s="6" t="n">
        <f aca="false">IF(1_Data_EDA!D1478="Pacific Asia",1,0)</f>
        <v>0</v>
      </c>
      <c r="P1477" s="6" t="n">
        <f aca="false">IF(1_Data_EDA!D1478="USCA",1,0)</f>
        <v>0</v>
      </c>
      <c r="Q1477" s="6" t="n">
        <f aca="false">IF(C1477&gt;MEDIAN(C$5:C$8004),1,0)</f>
        <v>0</v>
      </c>
      <c r="R1477" s="6" t="n">
        <f aca="false">IF(D1477&gt;2,1,0)</f>
        <v>1</v>
      </c>
    </row>
    <row r="1478" customFormat="false" ht="15" hidden="false" customHeight="true" outlineLevel="0" collapsed="false">
      <c r="A1478" s="6" t="n">
        <f aca="false">1_Data_EDA!O1479</f>
        <v>1</v>
      </c>
      <c r="B1478" s="6" t="n">
        <f aca="false">1_Data_EDA!H1479</f>
        <v>0</v>
      </c>
      <c r="C1478" s="7" t="n">
        <f aca="false">1_Data_EDA!I1479</f>
        <v>30</v>
      </c>
      <c r="D1478" s="6" t="n">
        <f aca="false">1_Data_EDA!J1479</f>
        <v>1</v>
      </c>
      <c r="E1478" s="7" t="n">
        <f aca="false">1_Data_EDA!K1479</f>
        <v>30</v>
      </c>
      <c r="F1478" s="7" t="n">
        <f aca="false">1_Data_EDA!L1479</f>
        <v>0.300000012</v>
      </c>
      <c r="G1478" s="8" t="n">
        <f aca="false">1_Data_EDA!M1479</f>
        <v>0.01</v>
      </c>
      <c r="H1478" s="6" t="n">
        <f aca="false">IF(1_Data_EDA!B1479="First Class",1,0)</f>
        <v>0</v>
      </c>
      <c r="I1478" s="6" t="n">
        <f aca="false">IF(1_Data_EDA!B1479="Second Class",1,0)</f>
        <v>0</v>
      </c>
      <c r="J1478" s="6" t="n">
        <f aca="false">IF(1_Data_EDA!B1479="Same Day",1,0)</f>
        <v>1</v>
      </c>
      <c r="K1478" s="6" t="n">
        <f aca="false">IF(1_Data_EDA!C1479="Corporate",1,0)</f>
        <v>0</v>
      </c>
      <c r="L1478" s="6" t="n">
        <f aca="false">IF(1_Data_EDA!C1479="Home Office",1,0)</f>
        <v>0</v>
      </c>
      <c r="M1478" s="6" t="n">
        <f aca="false">IF(1_Data_EDA!D1479="Europe",1,0)</f>
        <v>0</v>
      </c>
      <c r="N1478" s="6" t="n">
        <f aca="false">IF(1_Data_EDA!D1479="LATAM",1,0)</f>
        <v>0</v>
      </c>
      <c r="O1478" s="6" t="n">
        <f aca="false">IF(1_Data_EDA!D1479="Pacific Asia",1,0)</f>
        <v>1</v>
      </c>
      <c r="P1478" s="6" t="n">
        <f aca="false">IF(1_Data_EDA!D1479="USCA",1,0)</f>
        <v>0</v>
      </c>
      <c r="Q1478" s="6" t="n">
        <f aca="false">IF(C1478&gt;MEDIAN(C$5:C$8004),1,0)</f>
        <v>0</v>
      </c>
      <c r="R1478" s="6" t="n">
        <f aca="false">IF(D1478&gt;2,1,0)</f>
        <v>0</v>
      </c>
    </row>
    <row r="1479" customFormat="false" ht="15" hidden="false" customHeight="true" outlineLevel="0" collapsed="false">
      <c r="A1479" s="6" t="n">
        <f aca="false">1_Data_EDA!O1480</f>
        <v>1</v>
      </c>
      <c r="B1479" s="6" t="n">
        <f aca="false">1_Data_EDA!H1480</f>
        <v>1</v>
      </c>
      <c r="C1479" s="7" t="n">
        <f aca="false">1_Data_EDA!I1480</f>
        <v>199.9900055</v>
      </c>
      <c r="D1479" s="6" t="n">
        <f aca="false">1_Data_EDA!J1480</f>
        <v>1</v>
      </c>
      <c r="E1479" s="7" t="n">
        <f aca="false">1_Data_EDA!K1480</f>
        <v>199.9900055</v>
      </c>
      <c r="F1479" s="7" t="n">
        <f aca="false">1_Data_EDA!L1480</f>
        <v>0</v>
      </c>
      <c r="G1479" s="8" t="n">
        <f aca="false">1_Data_EDA!M1480</f>
        <v>0</v>
      </c>
      <c r="H1479" s="6" t="n">
        <f aca="false">IF(1_Data_EDA!B1480="First Class",1,0)</f>
        <v>1</v>
      </c>
      <c r="I1479" s="6" t="n">
        <f aca="false">IF(1_Data_EDA!B1480="Second Class",1,0)</f>
        <v>0</v>
      </c>
      <c r="J1479" s="6" t="n">
        <f aca="false">IF(1_Data_EDA!B1480="Same Day",1,0)</f>
        <v>0</v>
      </c>
      <c r="K1479" s="6" t="n">
        <f aca="false">IF(1_Data_EDA!C1480="Corporate",1,0)</f>
        <v>1</v>
      </c>
      <c r="L1479" s="6" t="n">
        <f aca="false">IF(1_Data_EDA!C1480="Home Office",1,0)</f>
        <v>0</v>
      </c>
      <c r="M1479" s="6" t="n">
        <f aca="false">IF(1_Data_EDA!D1480="Europe",1,0)</f>
        <v>0</v>
      </c>
      <c r="N1479" s="6" t="n">
        <f aca="false">IF(1_Data_EDA!D1480="LATAM",1,0)</f>
        <v>1</v>
      </c>
      <c r="O1479" s="6" t="n">
        <f aca="false">IF(1_Data_EDA!D1480="Pacific Asia",1,0)</f>
        <v>0</v>
      </c>
      <c r="P1479" s="6" t="n">
        <f aca="false">IF(1_Data_EDA!D1480="USCA",1,0)</f>
        <v>0</v>
      </c>
      <c r="Q1479" s="6" t="n">
        <f aca="false">IF(C1479&gt;MEDIAN(C$5:C$8004),1,0)</f>
        <v>1</v>
      </c>
      <c r="R1479" s="6" t="n">
        <f aca="false">IF(D1479&gt;2,1,0)</f>
        <v>0</v>
      </c>
    </row>
    <row r="1480" customFormat="false" ht="15" hidden="false" customHeight="true" outlineLevel="0" collapsed="false">
      <c r="A1480" s="6" t="n">
        <f aca="false">1_Data_EDA!O1481</f>
        <v>0</v>
      </c>
      <c r="B1480" s="6" t="n">
        <f aca="false">1_Data_EDA!H1481</f>
        <v>4</v>
      </c>
      <c r="C1480" s="7" t="n">
        <f aca="false">1_Data_EDA!I1481</f>
        <v>11.53999996</v>
      </c>
      <c r="D1480" s="6" t="n">
        <f aca="false">1_Data_EDA!J1481</f>
        <v>1</v>
      </c>
      <c r="E1480" s="7" t="n">
        <f aca="false">1_Data_EDA!K1481</f>
        <v>11.53999996</v>
      </c>
      <c r="F1480" s="7" t="n">
        <f aca="false">1_Data_EDA!L1481</f>
        <v>1.149999976</v>
      </c>
      <c r="G1480" s="8" t="n">
        <f aca="false">1_Data_EDA!M1481</f>
        <v>0.100000001</v>
      </c>
      <c r="H1480" s="6" t="n">
        <f aca="false">IF(1_Data_EDA!B1481="First Class",1,0)</f>
        <v>0</v>
      </c>
      <c r="I1480" s="6" t="n">
        <f aca="false">IF(1_Data_EDA!B1481="Second Class",1,0)</f>
        <v>0</v>
      </c>
      <c r="J1480" s="6" t="n">
        <f aca="false">IF(1_Data_EDA!B1481="Same Day",1,0)</f>
        <v>0</v>
      </c>
      <c r="K1480" s="6" t="n">
        <f aca="false">IF(1_Data_EDA!C1481="Corporate",1,0)</f>
        <v>0</v>
      </c>
      <c r="L1480" s="6" t="n">
        <f aca="false">IF(1_Data_EDA!C1481="Home Office",1,0)</f>
        <v>0</v>
      </c>
      <c r="M1480" s="6" t="n">
        <f aca="false">IF(1_Data_EDA!D1481="Europe",1,0)</f>
        <v>0</v>
      </c>
      <c r="N1480" s="6" t="n">
        <f aca="false">IF(1_Data_EDA!D1481="LATAM",1,0)</f>
        <v>0</v>
      </c>
      <c r="O1480" s="6" t="n">
        <f aca="false">IF(1_Data_EDA!D1481="Pacific Asia",1,0)</f>
        <v>1</v>
      </c>
      <c r="P1480" s="6" t="n">
        <f aca="false">IF(1_Data_EDA!D1481="USCA",1,0)</f>
        <v>0</v>
      </c>
      <c r="Q1480" s="6" t="n">
        <f aca="false">IF(C1480&gt;MEDIAN(C$5:C$8004),1,0)</f>
        <v>0</v>
      </c>
      <c r="R1480" s="6" t="n">
        <f aca="false">IF(D1480&gt;2,1,0)</f>
        <v>0</v>
      </c>
    </row>
    <row r="1481" customFormat="false" ht="15" hidden="false" customHeight="true" outlineLevel="0" collapsed="false">
      <c r="A1481" s="6" t="n">
        <f aca="false">1_Data_EDA!O1482</f>
        <v>1</v>
      </c>
      <c r="B1481" s="6" t="n">
        <f aca="false">1_Data_EDA!H1482</f>
        <v>4</v>
      </c>
      <c r="C1481" s="7" t="n">
        <f aca="false">1_Data_EDA!I1482</f>
        <v>24.98999977</v>
      </c>
      <c r="D1481" s="6" t="n">
        <f aca="false">1_Data_EDA!J1482</f>
        <v>4</v>
      </c>
      <c r="E1481" s="7" t="n">
        <f aca="false">1_Data_EDA!K1482</f>
        <v>99.95999908</v>
      </c>
      <c r="F1481" s="7" t="n">
        <f aca="false">1_Data_EDA!L1482</f>
        <v>24.98999977</v>
      </c>
      <c r="G1481" s="8" t="n">
        <f aca="false">1_Data_EDA!M1482</f>
        <v>0.25</v>
      </c>
      <c r="H1481" s="6" t="n">
        <f aca="false">IF(1_Data_EDA!B1482="First Class",1,0)</f>
        <v>0</v>
      </c>
      <c r="I1481" s="6" t="n">
        <f aca="false">IF(1_Data_EDA!B1482="Second Class",1,0)</f>
        <v>0</v>
      </c>
      <c r="J1481" s="6" t="n">
        <f aca="false">IF(1_Data_EDA!B1482="Same Day",1,0)</f>
        <v>0</v>
      </c>
      <c r="K1481" s="6" t="n">
        <f aca="false">IF(1_Data_EDA!C1482="Corporate",1,0)</f>
        <v>1</v>
      </c>
      <c r="L1481" s="6" t="n">
        <f aca="false">IF(1_Data_EDA!C1482="Home Office",1,0)</f>
        <v>0</v>
      </c>
      <c r="M1481" s="6" t="n">
        <f aca="false">IF(1_Data_EDA!D1482="Europe",1,0)</f>
        <v>0</v>
      </c>
      <c r="N1481" s="6" t="n">
        <f aca="false">IF(1_Data_EDA!D1482="LATAM",1,0)</f>
        <v>0</v>
      </c>
      <c r="O1481" s="6" t="n">
        <f aca="false">IF(1_Data_EDA!D1482="Pacific Asia",1,0)</f>
        <v>0</v>
      </c>
      <c r="P1481" s="6" t="n">
        <f aca="false">IF(1_Data_EDA!D1482="USCA",1,0)</f>
        <v>1</v>
      </c>
      <c r="Q1481" s="6" t="n">
        <f aca="false">IF(C1481&gt;MEDIAN(C$5:C$8004),1,0)</f>
        <v>0</v>
      </c>
      <c r="R1481" s="6" t="n">
        <f aca="false">IF(D1481&gt;2,1,0)</f>
        <v>1</v>
      </c>
    </row>
    <row r="1482" customFormat="false" ht="15" hidden="false" customHeight="true" outlineLevel="0" collapsed="false">
      <c r="A1482" s="6" t="n">
        <f aca="false">1_Data_EDA!O1483</f>
        <v>0</v>
      </c>
      <c r="B1482" s="6" t="n">
        <f aca="false">1_Data_EDA!H1483</f>
        <v>4</v>
      </c>
      <c r="C1482" s="7" t="n">
        <f aca="false">1_Data_EDA!I1483</f>
        <v>39.99000168</v>
      </c>
      <c r="D1482" s="6" t="n">
        <f aca="false">1_Data_EDA!J1483</f>
        <v>2</v>
      </c>
      <c r="E1482" s="7" t="n">
        <f aca="false">1_Data_EDA!K1483</f>
        <v>79.98000336</v>
      </c>
      <c r="F1482" s="7" t="n">
        <f aca="false">1_Data_EDA!L1483</f>
        <v>16</v>
      </c>
      <c r="G1482" s="8" t="n">
        <f aca="false">1_Data_EDA!M1483</f>
        <v>0.200000003</v>
      </c>
      <c r="H1482" s="6" t="n">
        <f aca="false">IF(1_Data_EDA!B1483="First Class",1,0)</f>
        <v>0</v>
      </c>
      <c r="I1482" s="6" t="n">
        <f aca="false">IF(1_Data_EDA!B1483="Second Class",1,0)</f>
        <v>0</v>
      </c>
      <c r="J1482" s="6" t="n">
        <f aca="false">IF(1_Data_EDA!B1483="Same Day",1,0)</f>
        <v>0</v>
      </c>
      <c r="K1482" s="6" t="n">
        <f aca="false">IF(1_Data_EDA!C1483="Corporate",1,0)</f>
        <v>0</v>
      </c>
      <c r="L1482" s="6" t="n">
        <f aca="false">IF(1_Data_EDA!C1483="Home Office",1,0)</f>
        <v>0</v>
      </c>
      <c r="M1482" s="6" t="n">
        <f aca="false">IF(1_Data_EDA!D1483="Europe",1,0)</f>
        <v>0</v>
      </c>
      <c r="N1482" s="6" t="n">
        <f aca="false">IF(1_Data_EDA!D1483="LATAM",1,0)</f>
        <v>0</v>
      </c>
      <c r="O1482" s="6" t="n">
        <f aca="false">IF(1_Data_EDA!D1483="Pacific Asia",1,0)</f>
        <v>1</v>
      </c>
      <c r="P1482" s="6" t="n">
        <f aca="false">IF(1_Data_EDA!D1483="USCA",1,0)</f>
        <v>0</v>
      </c>
      <c r="Q1482" s="6" t="n">
        <f aca="false">IF(C1482&gt;MEDIAN(C$5:C$8004),1,0)</f>
        <v>0</v>
      </c>
      <c r="R1482" s="6" t="n">
        <f aca="false">IF(D1482&gt;2,1,0)</f>
        <v>0</v>
      </c>
    </row>
    <row r="1483" customFormat="false" ht="15" hidden="false" customHeight="true" outlineLevel="0" collapsed="false">
      <c r="A1483" s="6" t="n">
        <f aca="false">1_Data_EDA!O1484</f>
        <v>1</v>
      </c>
      <c r="B1483" s="6" t="n">
        <f aca="false">1_Data_EDA!H1484</f>
        <v>4</v>
      </c>
      <c r="C1483" s="7" t="n">
        <f aca="false">1_Data_EDA!I1484</f>
        <v>99.98999786</v>
      </c>
      <c r="D1483" s="6" t="n">
        <f aca="false">1_Data_EDA!J1484</f>
        <v>5</v>
      </c>
      <c r="E1483" s="7" t="n">
        <f aca="false">1_Data_EDA!K1484</f>
        <v>499.9500122</v>
      </c>
      <c r="F1483" s="7" t="n">
        <f aca="false">1_Data_EDA!L1484</f>
        <v>74.98999786</v>
      </c>
      <c r="G1483" s="8" t="n">
        <f aca="false">1_Data_EDA!M1484</f>
        <v>0.150000006</v>
      </c>
      <c r="H1483" s="6" t="n">
        <f aca="false">IF(1_Data_EDA!B1484="First Class",1,0)</f>
        <v>0</v>
      </c>
      <c r="I1483" s="6" t="n">
        <f aca="false">IF(1_Data_EDA!B1484="Second Class",1,0)</f>
        <v>0</v>
      </c>
      <c r="J1483" s="6" t="n">
        <f aca="false">IF(1_Data_EDA!B1484="Same Day",1,0)</f>
        <v>0</v>
      </c>
      <c r="K1483" s="6" t="n">
        <f aca="false">IF(1_Data_EDA!C1484="Corporate",1,0)</f>
        <v>0</v>
      </c>
      <c r="L1483" s="6" t="n">
        <f aca="false">IF(1_Data_EDA!C1484="Home Office",1,0)</f>
        <v>1</v>
      </c>
      <c r="M1483" s="6" t="n">
        <f aca="false">IF(1_Data_EDA!D1484="Europe",1,0)</f>
        <v>0</v>
      </c>
      <c r="N1483" s="6" t="n">
        <f aca="false">IF(1_Data_EDA!D1484="LATAM",1,0)</f>
        <v>0</v>
      </c>
      <c r="O1483" s="6" t="n">
        <f aca="false">IF(1_Data_EDA!D1484="Pacific Asia",1,0)</f>
        <v>0</v>
      </c>
      <c r="P1483" s="6" t="n">
        <f aca="false">IF(1_Data_EDA!D1484="USCA",1,0)</f>
        <v>0</v>
      </c>
      <c r="Q1483" s="6" t="n">
        <f aca="false">IF(C1483&gt;MEDIAN(C$5:C$8004),1,0)</f>
        <v>1</v>
      </c>
      <c r="R1483" s="6" t="n">
        <f aca="false">IF(D1483&gt;2,1,0)</f>
        <v>1</v>
      </c>
    </row>
    <row r="1484" customFormat="false" ht="15" hidden="false" customHeight="true" outlineLevel="0" collapsed="false">
      <c r="A1484" s="6" t="n">
        <f aca="false">1_Data_EDA!O1485</f>
        <v>1</v>
      </c>
      <c r="B1484" s="6" t="n">
        <f aca="false">1_Data_EDA!H1485</f>
        <v>4</v>
      </c>
      <c r="C1484" s="7" t="n">
        <f aca="false">1_Data_EDA!I1485</f>
        <v>50</v>
      </c>
      <c r="D1484" s="6" t="n">
        <f aca="false">1_Data_EDA!J1485</f>
        <v>2</v>
      </c>
      <c r="E1484" s="7" t="n">
        <f aca="false">1_Data_EDA!K1485</f>
        <v>100</v>
      </c>
      <c r="F1484" s="7" t="n">
        <f aca="false">1_Data_EDA!L1485</f>
        <v>5.5</v>
      </c>
      <c r="G1484" s="8" t="n">
        <f aca="false">1_Data_EDA!M1485</f>
        <v>0.059999999</v>
      </c>
      <c r="H1484" s="6" t="n">
        <f aca="false">IF(1_Data_EDA!B1485="First Class",1,0)</f>
        <v>0</v>
      </c>
      <c r="I1484" s="6" t="n">
        <f aca="false">IF(1_Data_EDA!B1485="Second Class",1,0)</f>
        <v>0</v>
      </c>
      <c r="J1484" s="6" t="n">
        <f aca="false">IF(1_Data_EDA!B1485="Same Day",1,0)</f>
        <v>0</v>
      </c>
      <c r="K1484" s="6" t="n">
        <f aca="false">IF(1_Data_EDA!C1485="Corporate",1,0)</f>
        <v>1</v>
      </c>
      <c r="L1484" s="6" t="n">
        <f aca="false">IF(1_Data_EDA!C1485="Home Office",1,0)</f>
        <v>0</v>
      </c>
      <c r="M1484" s="6" t="n">
        <f aca="false">IF(1_Data_EDA!D1485="Europe",1,0)</f>
        <v>0</v>
      </c>
      <c r="N1484" s="6" t="n">
        <f aca="false">IF(1_Data_EDA!D1485="LATAM",1,0)</f>
        <v>1</v>
      </c>
      <c r="O1484" s="6" t="n">
        <f aca="false">IF(1_Data_EDA!D1485="Pacific Asia",1,0)</f>
        <v>0</v>
      </c>
      <c r="P1484" s="6" t="n">
        <f aca="false">IF(1_Data_EDA!D1485="USCA",1,0)</f>
        <v>0</v>
      </c>
      <c r="Q1484" s="6" t="n">
        <f aca="false">IF(C1484&gt;MEDIAN(C$5:C$8004),1,0)</f>
        <v>0</v>
      </c>
      <c r="R1484" s="6" t="n">
        <f aca="false">IF(D1484&gt;2,1,0)</f>
        <v>0</v>
      </c>
    </row>
    <row r="1485" customFormat="false" ht="15" hidden="false" customHeight="true" outlineLevel="0" collapsed="false">
      <c r="A1485" s="6" t="n">
        <f aca="false">1_Data_EDA!O1486</f>
        <v>0</v>
      </c>
      <c r="B1485" s="6" t="n">
        <f aca="false">1_Data_EDA!H1486</f>
        <v>4</v>
      </c>
      <c r="C1485" s="7" t="n">
        <f aca="false">1_Data_EDA!I1486</f>
        <v>399.980011</v>
      </c>
      <c r="D1485" s="6" t="n">
        <f aca="false">1_Data_EDA!J1486</f>
        <v>1</v>
      </c>
      <c r="E1485" s="7" t="n">
        <f aca="false">1_Data_EDA!K1486</f>
        <v>399.980011</v>
      </c>
      <c r="F1485" s="7" t="n">
        <f aca="false">1_Data_EDA!L1486</f>
        <v>8</v>
      </c>
      <c r="G1485" s="8" t="n">
        <f aca="false">1_Data_EDA!M1486</f>
        <v>0.02</v>
      </c>
      <c r="H1485" s="6" t="n">
        <f aca="false">IF(1_Data_EDA!B1486="First Class",1,0)</f>
        <v>0</v>
      </c>
      <c r="I1485" s="6" t="n">
        <f aca="false">IF(1_Data_EDA!B1486="Second Class",1,0)</f>
        <v>0</v>
      </c>
      <c r="J1485" s="6" t="n">
        <f aca="false">IF(1_Data_EDA!B1486="Same Day",1,0)</f>
        <v>0</v>
      </c>
      <c r="K1485" s="6" t="n">
        <f aca="false">IF(1_Data_EDA!C1486="Corporate",1,0)</f>
        <v>0</v>
      </c>
      <c r="L1485" s="6" t="n">
        <f aca="false">IF(1_Data_EDA!C1486="Home Office",1,0)</f>
        <v>1</v>
      </c>
      <c r="M1485" s="6" t="n">
        <f aca="false">IF(1_Data_EDA!D1486="Europe",1,0)</f>
        <v>0</v>
      </c>
      <c r="N1485" s="6" t="n">
        <f aca="false">IF(1_Data_EDA!D1486="LATAM",1,0)</f>
        <v>1</v>
      </c>
      <c r="O1485" s="6" t="n">
        <f aca="false">IF(1_Data_EDA!D1486="Pacific Asia",1,0)</f>
        <v>0</v>
      </c>
      <c r="P1485" s="6" t="n">
        <f aca="false">IF(1_Data_EDA!D1486="USCA",1,0)</f>
        <v>0</v>
      </c>
      <c r="Q1485" s="6" t="n">
        <f aca="false">IF(C1485&gt;MEDIAN(C$5:C$8004),1,0)</f>
        <v>1</v>
      </c>
      <c r="R1485" s="6" t="n">
        <f aca="false">IF(D1485&gt;2,1,0)</f>
        <v>0</v>
      </c>
    </row>
    <row r="1486" customFormat="false" ht="15" hidden="false" customHeight="true" outlineLevel="0" collapsed="false">
      <c r="A1486" s="6" t="n">
        <f aca="false">1_Data_EDA!O1487</f>
        <v>1</v>
      </c>
      <c r="B1486" s="6" t="n">
        <f aca="false">1_Data_EDA!H1487</f>
        <v>1</v>
      </c>
      <c r="C1486" s="7" t="n">
        <f aca="false">1_Data_EDA!I1487</f>
        <v>30</v>
      </c>
      <c r="D1486" s="6" t="n">
        <f aca="false">1_Data_EDA!J1487</f>
        <v>1</v>
      </c>
      <c r="E1486" s="7" t="n">
        <f aca="false">1_Data_EDA!K1487</f>
        <v>30</v>
      </c>
      <c r="F1486" s="7" t="n">
        <f aca="false">1_Data_EDA!L1487</f>
        <v>5.400000095</v>
      </c>
      <c r="G1486" s="8" t="n">
        <f aca="false">1_Data_EDA!M1487</f>
        <v>0.180000007</v>
      </c>
      <c r="H1486" s="6" t="n">
        <f aca="false">IF(1_Data_EDA!B1487="First Class",1,0)</f>
        <v>1</v>
      </c>
      <c r="I1486" s="6" t="n">
        <f aca="false">IF(1_Data_EDA!B1487="Second Class",1,0)</f>
        <v>0</v>
      </c>
      <c r="J1486" s="6" t="n">
        <f aca="false">IF(1_Data_EDA!B1487="Same Day",1,0)</f>
        <v>0</v>
      </c>
      <c r="K1486" s="6" t="n">
        <f aca="false">IF(1_Data_EDA!C1487="Corporate",1,0)</f>
        <v>0</v>
      </c>
      <c r="L1486" s="6" t="n">
        <f aca="false">IF(1_Data_EDA!C1487="Home Office",1,0)</f>
        <v>0</v>
      </c>
      <c r="M1486" s="6" t="n">
        <f aca="false">IF(1_Data_EDA!D1487="Europe",1,0)</f>
        <v>0</v>
      </c>
      <c r="N1486" s="6" t="n">
        <f aca="false">IF(1_Data_EDA!D1487="LATAM",1,0)</f>
        <v>0</v>
      </c>
      <c r="O1486" s="6" t="n">
        <f aca="false">IF(1_Data_EDA!D1487="Pacific Asia",1,0)</f>
        <v>1</v>
      </c>
      <c r="P1486" s="6" t="n">
        <f aca="false">IF(1_Data_EDA!D1487="USCA",1,0)</f>
        <v>0</v>
      </c>
      <c r="Q1486" s="6" t="n">
        <f aca="false">IF(C1486&gt;MEDIAN(C$5:C$8004),1,0)</f>
        <v>0</v>
      </c>
      <c r="R1486" s="6" t="n">
        <f aca="false">IF(D1486&gt;2,1,0)</f>
        <v>0</v>
      </c>
    </row>
    <row r="1487" customFormat="false" ht="15" hidden="false" customHeight="true" outlineLevel="0" collapsed="false">
      <c r="A1487" s="6" t="n">
        <f aca="false">1_Data_EDA!O1488</f>
        <v>1</v>
      </c>
      <c r="B1487" s="6" t="n">
        <f aca="false">1_Data_EDA!H1488</f>
        <v>4</v>
      </c>
      <c r="C1487" s="7" t="n">
        <f aca="false">1_Data_EDA!I1488</f>
        <v>99.98999786</v>
      </c>
      <c r="D1487" s="6" t="n">
        <f aca="false">1_Data_EDA!J1488</f>
        <v>5</v>
      </c>
      <c r="E1487" s="7" t="n">
        <f aca="false">1_Data_EDA!K1488</f>
        <v>499.9500122</v>
      </c>
      <c r="F1487" s="7" t="n">
        <f aca="false">1_Data_EDA!L1488</f>
        <v>89.98999786</v>
      </c>
      <c r="G1487" s="8" t="n">
        <f aca="false">1_Data_EDA!M1488</f>
        <v>0.180000007</v>
      </c>
      <c r="H1487" s="6" t="n">
        <f aca="false">IF(1_Data_EDA!B1488="First Class",1,0)</f>
        <v>0</v>
      </c>
      <c r="I1487" s="6" t="n">
        <f aca="false">IF(1_Data_EDA!B1488="Second Class",1,0)</f>
        <v>0</v>
      </c>
      <c r="J1487" s="6" t="n">
        <f aca="false">IF(1_Data_EDA!B1488="Same Day",1,0)</f>
        <v>0</v>
      </c>
      <c r="K1487" s="6" t="n">
        <f aca="false">IF(1_Data_EDA!C1488="Corporate",1,0)</f>
        <v>0</v>
      </c>
      <c r="L1487" s="6" t="n">
        <f aca="false">IF(1_Data_EDA!C1488="Home Office",1,0)</f>
        <v>0</v>
      </c>
      <c r="M1487" s="6" t="n">
        <f aca="false">IF(1_Data_EDA!D1488="Europe",1,0)</f>
        <v>0</v>
      </c>
      <c r="N1487" s="6" t="n">
        <f aca="false">IF(1_Data_EDA!D1488="LATAM",1,0)</f>
        <v>0</v>
      </c>
      <c r="O1487" s="6" t="n">
        <f aca="false">IF(1_Data_EDA!D1488="Pacific Asia",1,0)</f>
        <v>1</v>
      </c>
      <c r="P1487" s="6" t="n">
        <f aca="false">IF(1_Data_EDA!D1488="USCA",1,0)</f>
        <v>0</v>
      </c>
      <c r="Q1487" s="6" t="n">
        <f aca="false">IF(C1487&gt;MEDIAN(C$5:C$8004),1,0)</f>
        <v>1</v>
      </c>
      <c r="R1487" s="6" t="n">
        <f aca="false">IF(D1487&gt;2,1,0)</f>
        <v>1</v>
      </c>
    </row>
    <row r="1488" customFormat="false" ht="15" hidden="false" customHeight="true" outlineLevel="0" collapsed="false">
      <c r="A1488" s="6" t="n">
        <f aca="false">1_Data_EDA!O1489</f>
        <v>1</v>
      </c>
      <c r="B1488" s="6" t="n">
        <f aca="false">1_Data_EDA!H1489</f>
        <v>1</v>
      </c>
      <c r="C1488" s="7" t="n">
        <f aca="false">1_Data_EDA!I1489</f>
        <v>452.0400085</v>
      </c>
      <c r="D1488" s="6" t="n">
        <f aca="false">1_Data_EDA!J1489</f>
        <v>1</v>
      </c>
      <c r="E1488" s="7" t="n">
        <f aca="false">1_Data_EDA!K1489</f>
        <v>452.0400085</v>
      </c>
      <c r="F1488" s="7" t="n">
        <f aca="false">1_Data_EDA!L1489</f>
        <v>13.56000042</v>
      </c>
      <c r="G1488" s="8" t="n">
        <f aca="false">1_Data_EDA!M1489</f>
        <v>0.029999999</v>
      </c>
      <c r="H1488" s="6" t="n">
        <f aca="false">IF(1_Data_EDA!B1489="First Class",1,0)</f>
        <v>1</v>
      </c>
      <c r="I1488" s="6" t="n">
        <f aca="false">IF(1_Data_EDA!B1489="Second Class",1,0)</f>
        <v>0</v>
      </c>
      <c r="J1488" s="6" t="n">
        <f aca="false">IF(1_Data_EDA!B1489="Same Day",1,0)</f>
        <v>0</v>
      </c>
      <c r="K1488" s="6" t="n">
        <f aca="false">IF(1_Data_EDA!C1489="Corporate",1,0)</f>
        <v>1</v>
      </c>
      <c r="L1488" s="6" t="n">
        <f aca="false">IF(1_Data_EDA!C1489="Home Office",1,0)</f>
        <v>0</v>
      </c>
      <c r="M1488" s="6" t="n">
        <f aca="false">IF(1_Data_EDA!D1489="Europe",1,0)</f>
        <v>1</v>
      </c>
      <c r="N1488" s="6" t="n">
        <f aca="false">IF(1_Data_EDA!D1489="LATAM",1,0)</f>
        <v>0</v>
      </c>
      <c r="O1488" s="6" t="n">
        <f aca="false">IF(1_Data_EDA!D1489="Pacific Asia",1,0)</f>
        <v>0</v>
      </c>
      <c r="P1488" s="6" t="n">
        <f aca="false">IF(1_Data_EDA!D1489="USCA",1,0)</f>
        <v>0</v>
      </c>
      <c r="Q1488" s="6" t="n">
        <f aca="false">IF(C1488&gt;MEDIAN(C$5:C$8004),1,0)</f>
        <v>1</v>
      </c>
      <c r="R1488" s="6" t="n">
        <f aca="false">IF(D1488&gt;2,1,0)</f>
        <v>0</v>
      </c>
    </row>
    <row r="1489" customFormat="false" ht="15" hidden="false" customHeight="true" outlineLevel="0" collapsed="false">
      <c r="A1489" s="6" t="n">
        <f aca="false">1_Data_EDA!O1490</f>
        <v>1</v>
      </c>
      <c r="B1489" s="6" t="n">
        <f aca="false">1_Data_EDA!H1490</f>
        <v>4</v>
      </c>
      <c r="C1489" s="7" t="n">
        <f aca="false">1_Data_EDA!I1490</f>
        <v>299.980011</v>
      </c>
      <c r="D1489" s="6" t="n">
        <f aca="false">1_Data_EDA!J1490</f>
        <v>1</v>
      </c>
      <c r="E1489" s="7" t="n">
        <f aca="false">1_Data_EDA!K1490</f>
        <v>299.980011</v>
      </c>
      <c r="F1489" s="7" t="n">
        <f aca="false">1_Data_EDA!L1490</f>
        <v>36</v>
      </c>
      <c r="G1489" s="8" t="n">
        <f aca="false">1_Data_EDA!M1490</f>
        <v>0.119999997</v>
      </c>
      <c r="H1489" s="6" t="n">
        <f aca="false">IF(1_Data_EDA!B1490="First Class",1,0)</f>
        <v>0</v>
      </c>
      <c r="I1489" s="6" t="n">
        <f aca="false">IF(1_Data_EDA!B1490="Second Class",1,0)</f>
        <v>0</v>
      </c>
      <c r="J1489" s="6" t="n">
        <f aca="false">IF(1_Data_EDA!B1490="Same Day",1,0)</f>
        <v>0</v>
      </c>
      <c r="K1489" s="6" t="n">
        <f aca="false">IF(1_Data_EDA!C1490="Corporate",1,0)</f>
        <v>1</v>
      </c>
      <c r="L1489" s="6" t="n">
        <f aca="false">IF(1_Data_EDA!C1490="Home Office",1,0)</f>
        <v>0</v>
      </c>
      <c r="M1489" s="6" t="n">
        <f aca="false">IF(1_Data_EDA!D1490="Europe",1,0)</f>
        <v>1</v>
      </c>
      <c r="N1489" s="6" t="n">
        <f aca="false">IF(1_Data_EDA!D1490="LATAM",1,0)</f>
        <v>0</v>
      </c>
      <c r="O1489" s="6" t="n">
        <f aca="false">IF(1_Data_EDA!D1490="Pacific Asia",1,0)</f>
        <v>0</v>
      </c>
      <c r="P1489" s="6" t="n">
        <f aca="false">IF(1_Data_EDA!D1490="USCA",1,0)</f>
        <v>0</v>
      </c>
      <c r="Q1489" s="6" t="n">
        <f aca="false">IF(C1489&gt;MEDIAN(C$5:C$8004),1,0)</f>
        <v>1</v>
      </c>
      <c r="R1489" s="6" t="n">
        <f aca="false">IF(D1489&gt;2,1,0)</f>
        <v>0</v>
      </c>
    </row>
    <row r="1490" customFormat="false" ht="15" hidden="false" customHeight="true" outlineLevel="0" collapsed="false">
      <c r="A1490" s="6" t="n">
        <f aca="false">1_Data_EDA!O1491</f>
        <v>0</v>
      </c>
      <c r="B1490" s="6" t="n">
        <f aca="false">1_Data_EDA!H1491</f>
        <v>0</v>
      </c>
      <c r="C1490" s="7" t="n">
        <f aca="false">1_Data_EDA!I1491</f>
        <v>9.989999771</v>
      </c>
      <c r="D1490" s="6" t="n">
        <f aca="false">1_Data_EDA!J1491</f>
        <v>4</v>
      </c>
      <c r="E1490" s="7" t="n">
        <f aca="false">1_Data_EDA!K1491</f>
        <v>39.95999908</v>
      </c>
      <c r="F1490" s="7" t="n">
        <f aca="false">1_Data_EDA!L1491</f>
        <v>5.190000057</v>
      </c>
      <c r="G1490" s="8" t="n">
        <f aca="false">1_Data_EDA!M1491</f>
        <v>0.129999995</v>
      </c>
      <c r="H1490" s="6" t="n">
        <f aca="false">IF(1_Data_EDA!B1491="First Class",1,0)</f>
        <v>0</v>
      </c>
      <c r="I1490" s="6" t="n">
        <f aca="false">IF(1_Data_EDA!B1491="Second Class",1,0)</f>
        <v>0</v>
      </c>
      <c r="J1490" s="6" t="n">
        <f aca="false">IF(1_Data_EDA!B1491="Same Day",1,0)</f>
        <v>1</v>
      </c>
      <c r="K1490" s="6" t="n">
        <f aca="false">IF(1_Data_EDA!C1491="Corporate",1,0)</f>
        <v>0</v>
      </c>
      <c r="L1490" s="6" t="n">
        <f aca="false">IF(1_Data_EDA!C1491="Home Office",1,0)</f>
        <v>0</v>
      </c>
      <c r="M1490" s="6" t="n">
        <f aca="false">IF(1_Data_EDA!D1491="Europe",1,0)</f>
        <v>0</v>
      </c>
      <c r="N1490" s="6" t="n">
        <f aca="false">IF(1_Data_EDA!D1491="LATAM",1,0)</f>
        <v>0</v>
      </c>
      <c r="O1490" s="6" t="n">
        <f aca="false">IF(1_Data_EDA!D1491="Pacific Asia",1,0)</f>
        <v>1</v>
      </c>
      <c r="P1490" s="6" t="n">
        <f aca="false">IF(1_Data_EDA!D1491="USCA",1,0)</f>
        <v>0</v>
      </c>
      <c r="Q1490" s="6" t="n">
        <f aca="false">IF(C1490&gt;MEDIAN(C$5:C$8004),1,0)</f>
        <v>0</v>
      </c>
      <c r="R1490" s="6" t="n">
        <f aca="false">IF(D1490&gt;2,1,0)</f>
        <v>1</v>
      </c>
    </row>
    <row r="1491" customFormat="false" ht="15" hidden="false" customHeight="true" outlineLevel="0" collapsed="false">
      <c r="A1491" s="6" t="n">
        <f aca="false">1_Data_EDA!O1492</f>
        <v>1</v>
      </c>
      <c r="B1491" s="6" t="n">
        <f aca="false">1_Data_EDA!H1492</f>
        <v>4</v>
      </c>
      <c r="C1491" s="7" t="n">
        <f aca="false">1_Data_EDA!I1492</f>
        <v>199.9900055</v>
      </c>
      <c r="D1491" s="6" t="n">
        <f aca="false">1_Data_EDA!J1492</f>
        <v>1</v>
      </c>
      <c r="E1491" s="7" t="n">
        <f aca="false">1_Data_EDA!K1492</f>
        <v>199.9900055</v>
      </c>
      <c r="F1491" s="7" t="n">
        <f aca="false">1_Data_EDA!L1492</f>
        <v>11</v>
      </c>
      <c r="G1491" s="8" t="n">
        <f aca="false">1_Data_EDA!M1492</f>
        <v>0.059999999</v>
      </c>
      <c r="H1491" s="6" t="n">
        <f aca="false">IF(1_Data_EDA!B1492="First Class",1,0)</f>
        <v>0</v>
      </c>
      <c r="I1491" s="6" t="n">
        <f aca="false">IF(1_Data_EDA!B1492="Second Class",1,0)</f>
        <v>0</v>
      </c>
      <c r="J1491" s="6" t="n">
        <f aca="false">IF(1_Data_EDA!B1492="Same Day",1,0)</f>
        <v>0</v>
      </c>
      <c r="K1491" s="6" t="n">
        <f aca="false">IF(1_Data_EDA!C1492="Corporate",1,0)</f>
        <v>1</v>
      </c>
      <c r="L1491" s="6" t="n">
        <f aca="false">IF(1_Data_EDA!C1492="Home Office",1,0)</f>
        <v>0</v>
      </c>
      <c r="M1491" s="6" t="n">
        <f aca="false">IF(1_Data_EDA!D1492="Europe",1,0)</f>
        <v>0</v>
      </c>
      <c r="N1491" s="6" t="n">
        <f aca="false">IF(1_Data_EDA!D1492="LATAM",1,0)</f>
        <v>0</v>
      </c>
      <c r="O1491" s="6" t="n">
        <f aca="false">IF(1_Data_EDA!D1492="Pacific Asia",1,0)</f>
        <v>1</v>
      </c>
      <c r="P1491" s="6" t="n">
        <f aca="false">IF(1_Data_EDA!D1492="USCA",1,0)</f>
        <v>0</v>
      </c>
      <c r="Q1491" s="6" t="n">
        <f aca="false">IF(C1491&gt;MEDIAN(C$5:C$8004),1,0)</f>
        <v>1</v>
      </c>
      <c r="R1491" s="6" t="n">
        <f aca="false">IF(D1491&gt;2,1,0)</f>
        <v>0</v>
      </c>
    </row>
    <row r="1492" customFormat="false" ht="15" hidden="false" customHeight="true" outlineLevel="0" collapsed="false">
      <c r="A1492" s="6" t="n">
        <f aca="false">1_Data_EDA!O1493</f>
        <v>0</v>
      </c>
      <c r="B1492" s="6" t="n">
        <f aca="false">1_Data_EDA!H1493</f>
        <v>4</v>
      </c>
      <c r="C1492" s="7" t="n">
        <f aca="false">1_Data_EDA!I1493</f>
        <v>59.99000168</v>
      </c>
      <c r="D1492" s="6" t="n">
        <f aca="false">1_Data_EDA!J1493</f>
        <v>1</v>
      </c>
      <c r="E1492" s="7" t="n">
        <f aca="false">1_Data_EDA!K1493</f>
        <v>59.99000168</v>
      </c>
      <c r="F1492" s="7" t="n">
        <f aca="false">1_Data_EDA!L1493</f>
        <v>0.600000024</v>
      </c>
      <c r="G1492" s="8" t="n">
        <f aca="false">1_Data_EDA!M1493</f>
        <v>0.01</v>
      </c>
      <c r="H1492" s="6" t="n">
        <f aca="false">IF(1_Data_EDA!B1493="First Class",1,0)</f>
        <v>0</v>
      </c>
      <c r="I1492" s="6" t="n">
        <f aca="false">IF(1_Data_EDA!B1493="Second Class",1,0)</f>
        <v>0</v>
      </c>
      <c r="J1492" s="6" t="n">
        <f aca="false">IF(1_Data_EDA!B1493="Same Day",1,0)</f>
        <v>0</v>
      </c>
      <c r="K1492" s="6" t="n">
        <f aca="false">IF(1_Data_EDA!C1493="Corporate",1,0)</f>
        <v>1</v>
      </c>
      <c r="L1492" s="6" t="n">
        <f aca="false">IF(1_Data_EDA!C1493="Home Office",1,0)</f>
        <v>0</v>
      </c>
      <c r="M1492" s="6" t="n">
        <f aca="false">IF(1_Data_EDA!D1493="Europe",1,0)</f>
        <v>1</v>
      </c>
      <c r="N1492" s="6" t="n">
        <f aca="false">IF(1_Data_EDA!D1493="LATAM",1,0)</f>
        <v>0</v>
      </c>
      <c r="O1492" s="6" t="n">
        <f aca="false">IF(1_Data_EDA!D1493="Pacific Asia",1,0)</f>
        <v>0</v>
      </c>
      <c r="P1492" s="6" t="n">
        <f aca="false">IF(1_Data_EDA!D1493="USCA",1,0)</f>
        <v>0</v>
      </c>
      <c r="Q1492" s="6" t="n">
        <f aca="false">IF(C1492&gt;MEDIAN(C$5:C$8004),1,0)</f>
        <v>0</v>
      </c>
      <c r="R1492" s="6" t="n">
        <f aca="false">IF(D1492&gt;2,1,0)</f>
        <v>0</v>
      </c>
    </row>
    <row r="1493" customFormat="false" ht="15" hidden="false" customHeight="true" outlineLevel="0" collapsed="false">
      <c r="A1493" s="6" t="n">
        <f aca="false">1_Data_EDA!O1494</f>
        <v>1</v>
      </c>
      <c r="B1493" s="6" t="n">
        <f aca="false">1_Data_EDA!H1494</f>
        <v>4</v>
      </c>
      <c r="C1493" s="7" t="n">
        <f aca="false">1_Data_EDA!I1494</f>
        <v>25</v>
      </c>
      <c r="D1493" s="6" t="n">
        <f aca="false">1_Data_EDA!J1494</f>
        <v>2</v>
      </c>
      <c r="E1493" s="7" t="n">
        <f aca="false">1_Data_EDA!K1494</f>
        <v>50</v>
      </c>
      <c r="F1493" s="7" t="n">
        <f aca="false">1_Data_EDA!L1494</f>
        <v>2</v>
      </c>
      <c r="G1493" s="8" t="n">
        <f aca="false">1_Data_EDA!M1494</f>
        <v>0.039999999</v>
      </c>
      <c r="H1493" s="6" t="n">
        <f aca="false">IF(1_Data_EDA!B1494="First Class",1,0)</f>
        <v>0</v>
      </c>
      <c r="I1493" s="6" t="n">
        <f aca="false">IF(1_Data_EDA!B1494="Second Class",1,0)</f>
        <v>0</v>
      </c>
      <c r="J1493" s="6" t="n">
        <f aca="false">IF(1_Data_EDA!B1494="Same Day",1,0)</f>
        <v>0</v>
      </c>
      <c r="K1493" s="6" t="n">
        <f aca="false">IF(1_Data_EDA!C1494="Corporate",1,0)</f>
        <v>0</v>
      </c>
      <c r="L1493" s="6" t="n">
        <f aca="false">IF(1_Data_EDA!C1494="Home Office",1,0)</f>
        <v>0</v>
      </c>
      <c r="M1493" s="6" t="n">
        <f aca="false">IF(1_Data_EDA!D1494="Europe",1,0)</f>
        <v>0</v>
      </c>
      <c r="N1493" s="6" t="n">
        <f aca="false">IF(1_Data_EDA!D1494="LATAM",1,0)</f>
        <v>0</v>
      </c>
      <c r="O1493" s="6" t="n">
        <f aca="false">IF(1_Data_EDA!D1494="Pacific Asia",1,0)</f>
        <v>0</v>
      </c>
      <c r="P1493" s="6" t="n">
        <f aca="false">IF(1_Data_EDA!D1494="USCA",1,0)</f>
        <v>1</v>
      </c>
      <c r="Q1493" s="6" t="n">
        <f aca="false">IF(C1493&gt;MEDIAN(C$5:C$8004),1,0)</f>
        <v>0</v>
      </c>
      <c r="R1493" s="6" t="n">
        <f aca="false">IF(D1493&gt;2,1,0)</f>
        <v>0</v>
      </c>
    </row>
    <row r="1494" customFormat="false" ht="15" hidden="false" customHeight="true" outlineLevel="0" collapsed="false">
      <c r="A1494" s="6" t="n">
        <f aca="false">1_Data_EDA!O1495</f>
        <v>0</v>
      </c>
      <c r="B1494" s="6" t="n">
        <f aca="false">1_Data_EDA!H1495</f>
        <v>4</v>
      </c>
      <c r="C1494" s="7" t="n">
        <f aca="false">1_Data_EDA!I1495</f>
        <v>50</v>
      </c>
      <c r="D1494" s="6" t="n">
        <f aca="false">1_Data_EDA!J1495</f>
        <v>4</v>
      </c>
      <c r="E1494" s="7" t="n">
        <f aca="false">1_Data_EDA!K1495</f>
        <v>200</v>
      </c>
      <c r="F1494" s="7" t="n">
        <f aca="false">1_Data_EDA!L1495</f>
        <v>24</v>
      </c>
      <c r="G1494" s="8" t="n">
        <f aca="false">1_Data_EDA!M1495</f>
        <v>0.119999997</v>
      </c>
      <c r="H1494" s="6" t="n">
        <f aca="false">IF(1_Data_EDA!B1495="First Class",1,0)</f>
        <v>0</v>
      </c>
      <c r="I1494" s="6" t="n">
        <f aca="false">IF(1_Data_EDA!B1495="Second Class",1,0)</f>
        <v>0</v>
      </c>
      <c r="J1494" s="6" t="n">
        <f aca="false">IF(1_Data_EDA!B1495="Same Day",1,0)</f>
        <v>0</v>
      </c>
      <c r="K1494" s="6" t="n">
        <f aca="false">IF(1_Data_EDA!C1495="Corporate",1,0)</f>
        <v>0</v>
      </c>
      <c r="L1494" s="6" t="n">
        <f aca="false">IF(1_Data_EDA!C1495="Home Office",1,0)</f>
        <v>0</v>
      </c>
      <c r="M1494" s="6" t="n">
        <f aca="false">IF(1_Data_EDA!D1495="Europe",1,0)</f>
        <v>1</v>
      </c>
      <c r="N1494" s="6" t="n">
        <f aca="false">IF(1_Data_EDA!D1495="LATAM",1,0)</f>
        <v>0</v>
      </c>
      <c r="O1494" s="6" t="n">
        <f aca="false">IF(1_Data_EDA!D1495="Pacific Asia",1,0)</f>
        <v>0</v>
      </c>
      <c r="P1494" s="6" t="n">
        <f aca="false">IF(1_Data_EDA!D1495="USCA",1,0)</f>
        <v>0</v>
      </c>
      <c r="Q1494" s="6" t="n">
        <f aca="false">IF(C1494&gt;MEDIAN(C$5:C$8004),1,0)</f>
        <v>0</v>
      </c>
      <c r="R1494" s="6" t="n">
        <f aca="false">IF(D1494&gt;2,1,0)</f>
        <v>1</v>
      </c>
    </row>
    <row r="1495" customFormat="false" ht="15" hidden="false" customHeight="true" outlineLevel="0" collapsed="false">
      <c r="A1495" s="6" t="n">
        <f aca="false">1_Data_EDA!O1496</f>
        <v>0</v>
      </c>
      <c r="B1495" s="6" t="n">
        <f aca="false">1_Data_EDA!H1496</f>
        <v>4</v>
      </c>
      <c r="C1495" s="7" t="n">
        <f aca="false">1_Data_EDA!I1496</f>
        <v>50</v>
      </c>
      <c r="D1495" s="6" t="n">
        <f aca="false">1_Data_EDA!J1496</f>
        <v>4</v>
      </c>
      <c r="E1495" s="7" t="n">
        <f aca="false">1_Data_EDA!K1496</f>
        <v>200</v>
      </c>
      <c r="F1495" s="7" t="n">
        <f aca="false">1_Data_EDA!L1496</f>
        <v>34</v>
      </c>
      <c r="G1495" s="8" t="n">
        <f aca="false">1_Data_EDA!M1496</f>
        <v>0.170000002</v>
      </c>
      <c r="H1495" s="6" t="n">
        <f aca="false">IF(1_Data_EDA!B1496="First Class",1,0)</f>
        <v>0</v>
      </c>
      <c r="I1495" s="6" t="n">
        <f aca="false">IF(1_Data_EDA!B1496="Second Class",1,0)</f>
        <v>0</v>
      </c>
      <c r="J1495" s="6" t="n">
        <f aca="false">IF(1_Data_EDA!B1496="Same Day",1,0)</f>
        <v>0</v>
      </c>
      <c r="K1495" s="6" t="n">
        <f aca="false">IF(1_Data_EDA!C1496="Corporate",1,0)</f>
        <v>1</v>
      </c>
      <c r="L1495" s="6" t="n">
        <f aca="false">IF(1_Data_EDA!C1496="Home Office",1,0)</f>
        <v>0</v>
      </c>
      <c r="M1495" s="6" t="n">
        <f aca="false">IF(1_Data_EDA!D1496="Europe",1,0)</f>
        <v>0</v>
      </c>
      <c r="N1495" s="6" t="n">
        <f aca="false">IF(1_Data_EDA!D1496="LATAM",1,0)</f>
        <v>1</v>
      </c>
      <c r="O1495" s="6" t="n">
        <f aca="false">IF(1_Data_EDA!D1496="Pacific Asia",1,0)</f>
        <v>0</v>
      </c>
      <c r="P1495" s="6" t="n">
        <f aca="false">IF(1_Data_EDA!D1496="USCA",1,0)</f>
        <v>0</v>
      </c>
      <c r="Q1495" s="6" t="n">
        <f aca="false">IF(C1495&gt;MEDIAN(C$5:C$8004),1,0)</f>
        <v>0</v>
      </c>
      <c r="R1495" s="6" t="n">
        <f aca="false">IF(D1495&gt;2,1,0)</f>
        <v>1</v>
      </c>
    </row>
    <row r="1496" customFormat="false" ht="15" hidden="false" customHeight="true" outlineLevel="0" collapsed="false">
      <c r="A1496" s="6" t="n">
        <f aca="false">1_Data_EDA!O1497</f>
        <v>1</v>
      </c>
      <c r="B1496" s="6" t="n">
        <f aca="false">1_Data_EDA!H1497</f>
        <v>4</v>
      </c>
      <c r="C1496" s="7" t="n">
        <f aca="false">1_Data_EDA!I1497</f>
        <v>50</v>
      </c>
      <c r="D1496" s="6" t="n">
        <f aca="false">1_Data_EDA!J1497</f>
        <v>1</v>
      </c>
      <c r="E1496" s="7" t="n">
        <f aca="false">1_Data_EDA!K1497</f>
        <v>50</v>
      </c>
      <c r="F1496" s="7" t="n">
        <f aca="false">1_Data_EDA!L1497</f>
        <v>0</v>
      </c>
      <c r="G1496" s="8" t="n">
        <f aca="false">1_Data_EDA!M1497</f>
        <v>0</v>
      </c>
      <c r="H1496" s="6" t="n">
        <f aca="false">IF(1_Data_EDA!B1497="First Class",1,0)</f>
        <v>0</v>
      </c>
      <c r="I1496" s="6" t="n">
        <f aca="false">IF(1_Data_EDA!B1497="Second Class",1,0)</f>
        <v>0</v>
      </c>
      <c r="J1496" s="6" t="n">
        <f aca="false">IF(1_Data_EDA!B1497="Same Day",1,0)</f>
        <v>0</v>
      </c>
      <c r="K1496" s="6" t="n">
        <f aca="false">IF(1_Data_EDA!C1497="Corporate",1,0)</f>
        <v>1</v>
      </c>
      <c r="L1496" s="6" t="n">
        <f aca="false">IF(1_Data_EDA!C1497="Home Office",1,0)</f>
        <v>0</v>
      </c>
      <c r="M1496" s="6" t="n">
        <f aca="false">IF(1_Data_EDA!D1497="Europe",1,0)</f>
        <v>1</v>
      </c>
      <c r="N1496" s="6" t="n">
        <f aca="false">IF(1_Data_EDA!D1497="LATAM",1,0)</f>
        <v>0</v>
      </c>
      <c r="O1496" s="6" t="n">
        <f aca="false">IF(1_Data_EDA!D1497="Pacific Asia",1,0)</f>
        <v>0</v>
      </c>
      <c r="P1496" s="6" t="n">
        <f aca="false">IF(1_Data_EDA!D1497="USCA",1,0)</f>
        <v>0</v>
      </c>
      <c r="Q1496" s="6" t="n">
        <f aca="false">IF(C1496&gt;MEDIAN(C$5:C$8004),1,0)</f>
        <v>0</v>
      </c>
      <c r="R1496" s="6" t="n">
        <f aca="false">IF(D1496&gt;2,1,0)</f>
        <v>0</v>
      </c>
    </row>
    <row r="1497" customFormat="false" ht="15" hidden="false" customHeight="true" outlineLevel="0" collapsed="false">
      <c r="A1497" s="6" t="n">
        <f aca="false">1_Data_EDA!O1498</f>
        <v>0</v>
      </c>
      <c r="B1497" s="6" t="n">
        <f aca="false">1_Data_EDA!H1498</f>
        <v>4</v>
      </c>
      <c r="C1497" s="7" t="n">
        <f aca="false">1_Data_EDA!I1498</f>
        <v>399.980011</v>
      </c>
      <c r="D1497" s="6" t="n">
        <f aca="false">1_Data_EDA!J1498</f>
        <v>1</v>
      </c>
      <c r="E1497" s="7" t="n">
        <f aca="false">1_Data_EDA!K1498</f>
        <v>399.980011</v>
      </c>
      <c r="F1497" s="7" t="n">
        <f aca="false">1_Data_EDA!L1498</f>
        <v>36</v>
      </c>
      <c r="G1497" s="8" t="n">
        <f aca="false">1_Data_EDA!M1498</f>
        <v>0.090000004</v>
      </c>
      <c r="H1497" s="6" t="n">
        <f aca="false">IF(1_Data_EDA!B1498="First Class",1,0)</f>
        <v>0</v>
      </c>
      <c r="I1497" s="6" t="n">
        <f aca="false">IF(1_Data_EDA!B1498="Second Class",1,0)</f>
        <v>0</v>
      </c>
      <c r="J1497" s="6" t="n">
        <f aca="false">IF(1_Data_EDA!B1498="Same Day",1,0)</f>
        <v>0</v>
      </c>
      <c r="K1497" s="6" t="n">
        <f aca="false">IF(1_Data_EDA!C1498="Corporate",1,0)</f>
        <v>0</v>
      </c>
      <c r="L1497" s="6" t="n">
        <f aca="false">IF(1_Data_EDA!C1498="Home Office",1,0)</f>
        <v>1</v>
      </c>
      <c r="M1497" s="6" t="n">
        <f aca="false">IF(1_Data_EDA!D1498="Europe",1,0)</f>
        <v>1</v>
      </c>
      <c r="N1497" s="6" t="n">
        <f aca="false">IF(1_Data_EDA!D1498="LATAM",1,0)</f>
        <v>0</v>
      </c>
      <c r="O1497" s="6" t="n">
        <f aca="false">IF(1_Data_EDA!D1498="Pacific Asia",1,0)</f>
        <v>0</v>
      </c>
      <c r="P1497" s="6" t="n">
        <f aca="false">IF(1_Data_EDA!D1498="USCA",1,0)</f>
        <v>0</v>
      </c>
      <c r="Q1497" s="6" t="n">
        <f aca="false">IF(C1497&gt;MEDIAN(C$5:C$8004),1,0)</f>
        <v>1</v>
      </c>
      <c r="R1497" s="6" t="n">
        <f aca="false">IF(D1497&gt;2,1,0)</f>
        <v>0</v>
      </c>
    </row>
    <row r="1498" customFormat="false" ht="15" hidden="false" customHeight="true" outlineLevel="0" collapsed="false">
      <c r="A1498" s="6" t="n">
        <f aca="false">1_Data_EDA!O1499</f>
        <v>1</v>
      </c>
      <c r="B1498" s="6" t="n">
        <f aca="false">1_Data_EDA!H1499</f>
        <v>4</v>
      </c>
      <c r="C1498" s="7" t="n">
        <f aca="false">1_Data_EDA!I1499</f>
        <v>129.9900055</v>
      </c>
      <c r="D1498" s="6" t="n">
        <f aca="false">1_Data_EDA!J1499</f>
        <v>1</v>
      </c>
      <c r="E1498" s="7" t="n">
        <f aca="false">1_Data_EDA!K1499</f>
        <v>129.9900055</v>
      </c>
      <c r="F1498" s="7" t="n">
        <f aca="false">1_Data_EDA!L1499</f>
        <v>26</v>
      </c>
      <c r="G1498" s="8" t="n">
        <f aca="false">1_Data_EDA!M1499</f>
        <v>0.200000003</v>
      </c>
      <c r="H1498" s="6" t="n">
        <f aca="false">IF(1_Data_EDA!B1499="First Class",1,0)</f>
        <v>0</v>
      </c>
      <c r="I1498" s="6" t="n">
        <f aca="false">IF(1_Data_EDA!B1499="Second Class",1,0)</f>
        <v>0</v>
      </c>
      <c r="J1498" s="6" t="n">
        <f aca="false">IF(1_Data_EDA!B1499="Same Day",1,0)</f>
        <v>0</v>
      </c>
      <c r="K1498" s="6" t="n">
        <f aca="false">IF(1_Data_EDA!C1499="Corporate",1,0)</f>
        <v>0</v>
      </c>
      <c r="L1498" s="6" t="n">
        <f aca="false">IF(1_Data_EDA!C1499="Home Office",1,0)</f>
        <v>0</v>
      </c>
      <c r="M1498" s="6" t="n">
        <f aca="false">IF(1_Data_EDA!D1499="Europe",1,0)</f>
        <v>0</v>
      </c>
      <c r="N1498" s="6" t="n">
        <f aca="false">IF(1_Data_EDA!D1499="LATAM",1,0)</f>
        <v>0</v>
      </c>
      <c r="O1498" s="6" t="n">
        <f aca="false">IF(1_Data_EDA!D1499="Pacific Asia",1,0)</f>
        <v>0</v>
      </c>
      <c r="P1498" s="6" t="n">
        <f aca="false">IF(1_Data_EDA!D1499="USCA",1,0)</f>
        <v>0</v>
      </c>
      <c r="Q1498" s="6" t="n">
        <f aca="false">IF(C1498&gt;MEDIAN(C$5:C$8004),1,0)</f>
        <v>1</v>
      </c>
      <c r="R1498" s="6" t="n">
        <f aca="false">IF(D1498&gt;2,1,0)</f>
        <v>0</v>
      </c>
    </row>
    <row r="1499" customFormat="false" ht="15" hidden="false" customHeight="true" outlineLevel="0" collapsed="false">
      <c r="A1499" s="6" t="n">
        <f aca="false">1_Data_EDA!O1500</f>
        <v>0</v>
      </c>
      <c r="B1499" s="6" t="n">
        <f aca="false">1_Data_EDA!H1500</f>
        <v>2</v>
      </c>
      <c r="C1499" s="7" t="n">
        <f aca="false">1_Data_EDA!I1500</f>
        <v>99.98999786</v>
      </c>
      <c r="D1499" s="6" t="n">
        <f aca="false">1_Data_EDA!J1500</f>
        <v>3</v>
      </c>
      <c r="E1499" s="7" t="n">
        <f aca="false">1_Data_EDA!K1500</f>
        <v>299.9700012</v>
      </c>
      <c r="F1499" s="7" t="n">
        <f aca="false">1_Data_EDA!L1500</f>
        <v>6</v>
      </c>
      <c r="G1499" s="8" t="n">
        <f aca="false">1_Data_EDA!M1500</f>
        <v>0.02</v>
      </c>
      <c r="H1499" s="6" t="n">
        <f aca="false">IF(1_Data_EDA!B1500="First Class",1,0)</f>
        <v>0</v>
      </c>
      <c r="I1499" s="6" t="n">
        <f aca="false">IF(1_Data_EDA!B1500="Second Class",1,0)</f>
        <v>1</v>
      </c>
      <c r="J1499" s="6" t="n">
        <f aca="false">IF(1_Data_EDA!B1500="Same Day",1,0)</f>
        <v>0</v>
      </c>
      <c r="K1499" s="6" t="n">
        <f aca="false">IF(1_Data_EDA!C1500="Corporate",1,0)</f>
        <v>0</v>
      </c>
      <c r="L1499" s="6" t="n">
        <f aca="false">IF(1_Data_EDA!C1500="Home Office",1,0)</f>
        <v>1</v>
      </c>
      <c r="M1499" s="6" t="n">
        <f aca="false">IF(1_Data_EDA!D1500="Europe",1,0)</f>
        <v>0</v>
      </c>
      <c r="N1499" s="6" t="n">
        <f aca="false">IF(1_Data_EDA!D1500="LATAM",1,0)</f>
        <v>0</v>
      </c>
      <c r="O1499" s="6" t="n">
        <f aca="false">IF(1_Data_EDA!D1500="Pacific Asia",1,0)</f>
        <v>0</v>
      </c>
      <c r="P1499" s="6" t="n">
        <f aca="false">IF(1_Data_EDA!D1500="USCA",1,0)</f>
        <v>1</v>
      </c>
      <c r="Q1499" s="6" t="n">
        <f aca="false">IF(C1499&gt;MEDIAN(C$5:C$8004),1,0)</f>
        <v>1</v>
      </c>
      <c r="R1499" s="6" t="n">
        <f aca="false">IF(D1499&gt;2,1,0)</f>
        <v>1</v>
      </c>
    </row>
    <row r="1500" customFormat="false" ht="15" hidden="false" customHeight="true" outlineLevel="0" collapsed="false">
      <c r="A1500" s="6" t="n">
        <f aca="false">1_Data_EDA!O1501</f>
        <v>0</v>
      </c>
      <c r="B1500" s="6" t="n">
        <f aca="false">1_Data_EDA!H1501</f>
        <v>4</v>
      </c>
      <c r="C1500" s="7" t="n">
        <f aca="false">1_Data_EDA!I1501</f>
        <v>59.99000168</v>
      </c>
      <c r="D1500" s="6" t="n">
        <f aca="false">1_Data_EDA!J1501</f>
        <v>1</v>
      </c>
      <c r="E1500" s="7" t="n">
        <f aca="false">1_Data_EDA!K1501</f>
        <v>59.99000168</v>
      </c>
      <c r="F1500" s="7" t="n">
        <f aca="false">1_Data_EDA!L1501</f>
        <v>0</v>
      </c>
      <c r="G1500" s="8" t="n">
        <f aca="false">1_Data_EDA!M1501</f>
        <v>0</v>
      </c>
      <c r="H1500" s="6" t="n">
        <f aca="false">IF(1_Data_EDA!B1501="First Class",1,0)</f>
        <v>0</v>
      </c>
      <c r="I1500" s="6" t="n">
        <f aca="false">IF(1_Data_EDA!B1501="Second Class",1,0)</f>
        <v>0</v>
      </c>
      <c r="J1500" s="6" t="n">
        <f aca="false">IF(1_Data_EDA!B1501="Same Day",1,0)</f>
        <v>0</v>
      </c>
      <c r="K1500" s="6" t="n">
        <f aca="false">IF(1_Data_EDA!C1501="Corporate",1,0)</f>
        <v>1</v>
      </c>
      <c r="L1500" s="6" t="n">
        <f aca="false">IF(1_Data_EDA!C1501="Home Office",1,0)</f>
        <v>0</v>
      </c>
      <c r="M1500" s="6" t="n">
        <f aca="false">IF(1_Data_EDA!D1501="Europe",1,0)</f>
        <v>1</v>
      </c>
      <c r="N1500" s="6" t="n">
        <f aca="false">IF(1_Data_EDA!D1501="LATAM",1,0)</f>
        <v>0</v>
      </c>
      <c r="O1500" s="6" t="n">
        <f aca="false">IF(1_Data_EDA!D1501="Pacific Asia",1,0)</f>
        <v>0</v>
      </c>
      <c r="P1500" s="6" t="n">
        <f aca="false">IF(1_Data_EDA!D1501="USCA",1,0)</f>
        <v>0</v>
      </c>
      <c r="Q1500" s="6" t="n">
        <f aca="false">IF(C1500&gt;MEDIAN(C$5:C$8004),1,0)</f>
        <v>0</v>
      </c>
      <c r="R1500" s="6" t="n">
        <f aca="false">IF(D1500&gt;2,1,0)</f>
        <v>0</v>
      </c>
    </row>
    <row r="1501" customFormat="false" ht="15" hidden="false" customHeight="true" outlineLevel="0" collapsed="false">
      <c r="A1501" s="6" t="n">
        <f aca="false">1_Data_EDA!O1502</f>
        <v>0</v>
      </c>
      <c r="B1501" s="6" t="n">
        <f aca="false">1_Data_EDA!H1502</f>
        <v>4</v>
      </c>
      <c r="C1501" s="7" t="n">
        <f aca="false">1_Data_EDA!I1502</f>
        <v>24.98999977</v>
      </c>
      <c r="D1501" s="6" t="n">
        <f aca="false">1_Data_EDA!J1502</f>
        <v>4</v>
      </c>
      <c r="E1501" s="7" t="n">
        <f aca="false">1_Data_EDA!K1502</f>
        <v>99.95999908</v>
      </c>
      <c r="F1501" s="7" t="n">
        <f aca="false">1_Data_EDA!L1502</f>
        <v>5.5</v>
      </c>
      <c r="G1501" s="8" t="n">
        <f aca="false">1_Data_EDA!M1502</f>
        <v>0.059999999</v>
      </c>
      <c r="H1501" s="6" t="n">
        <f aca="false">IF(1_Data_EDA!B1502="First Class",1,0)</f>
        <v>0</v>
      </c>
      <c r="I1501" s="6" t="n">
        <f aca="false">IF(1_Data_EDA!B1502="Second Class",1,0)</f>
        <v>0</v>
      </c>
      <c r="J1501" s="6" t="n">
        <f aca="false">IF(1_Data_EDA!B1502="Same Day",1,0)</f>
        <v>0</v>
      </c>
      <c r="K1501" s="6" t="n">
        <f aca="false">IF(1_Data_EDA!C1502="Corporate",1,0)</f>
        <v>0</v>
      </c>
      <c r="L1501" s="6" t="n">
        <f aca="false">IF(1_Data_EDA!C1502="Home Office",1,0)</f>
        <v>0</v>
      </c>
      <c r="M1501" s="6" t="n">
        <f aca="false">IF(1_Data_EDA!D1502="Europe",1,0)</f>
        <v>0</v>
      </c>
      <c r="N1501" s="6" t="n">
        <f aca="false">IF(1_Data_EDA!D1502="LATAM",1,0)</f>
        <v>1</v>
      </c>
      <c r="O1501" s="6" t="n">
        <f aca="false">IF(1_Data_EDA!D1502="Pacific Asia",1,0)</f>
        <v>0</v>
      </c>
      <c r="P1501" s="6" t="n">
        <f aca="false">IF(1_Data_EDA!D1502="USCA",1,0)</f>
        <v>0</v>
      </c>
      <c r="Q1501" s="6" t="n">
        <f aca="false">IF(C1501&gt;MEDIAN(C$5:C$8004),1,0)</f>
        <v>0</v>
      </c>
      <c r="R1501" s="6" t="n">
        <f aca="false">IF(D1501&gt;2,1,0)</f>
        <v>1</v>
      </c>
    </row>
    <row r="1502" customFormat="false" ht="15" hidden="false" customHeight="true" outlineLevel="0" collapsed="false">
      <c r="A1502" s="6" t="n">
        <f aca="false">1_Data_EDA!O1503</f>
        <v>0</v>
      </c>
      <c r="B1502" s="6" t="n">
        <f aca="false">1_Data_EDA!H1503</f>
        <v>4</v>
      </c>
      <c r="C1502" s="7" t="n">
        <f aca="false">1_Data_EDA!I1503</f>
        <v>24.98999977</v>
      </c>
      <c r="D1502" s="6" t="n">
        <f aca="false">1_Data_EDA!J1503</f>
        <v>1</v>
      </c>
      <c r="E1502" s="7" t="n">
        <f aca="false">1_Data_EDA!K1503</f>
        <v>24.98999977</v>
      </c>
      <c r="F1502" s="7" t="n">
        <f aca="false">1_Data_EDA!L1503</f>
        <v>2.5</v>
      </c>
      <c r="G1502" s="8" t="n">
        <f aca="false">1_Data_EDA!M1503</f>
        <v>0.100000001</v>
      </c>
      <c r="H1502" s="6" t="n">
        <f aca="false">IF(1_Data_EDA!B1503="First Class",1,0)</f>
        <v>0</v>
      </c>
      <c r="I1502" s="6" t="n">
        <f aca="false">IF(1_Data_EDA!B1503="Second Class",1,0)</f>
        <v>0</v>
      </c>
      <c r="J1502" s="6" t="n">
        <f aca="false">IF(1_Data_EDA!B1503="Same Day",1,0)</f>
        <v>0</v>
      </c>
      <c r="K1502" s="6" t="n">
        <f aca="false">IF(1_Data_EDA!C1503="Corporate",1,0)</f>
        <v>0</v>
      </c>
      <c r="L1502" s="6" t="n">
        <f aca="false">IF(1_Data_EDA!C1503="Home Office",1,0)</f>
        <v>0</v>
      </c>
      <c r="M1502" s="6" t="n">
        <f aca="false">IF(1_Data_EDA!D1503="Europe",1,0)</f>
        <v>0</v>
      </c>
      <c r="N1502" s="6" t="n">
        <f aca="false">IF(1_Data_EDA!D1503="LATAM",1,0)</f>
        <v>1</v>
      </c>
      <c r="O1502" s="6" t="n">
        <f aca="false">IF(1_Data_EDA!D1503="Pacific Asia",1,0)</f>
        <v>0</v>
      </c>
      <c r="P1502" s="6" t="n">
        <f aca="false">IF(1_Data_EDA!D1503="USCA",1,0)</f>
        <v>0</v>
      </c>
      <c r="Q1502" s="6" t="n">
        <f aca="false">IF(C1502&gt;MEDIAN(C$5:C$8004),1,0)</f>
        <v>0</v>
      </c>
      <c r="R1502" s="6" t="n">
        <f aca="false">IF(D1502&gt;2,1,0)</f>
        <v>0</v>
      </c>
    </row>
    <row r="1503" customFormat="false" ht="15" hidden="false" customHeight="true" outlineLevel="0" collapsed="false">
      <c r="A1503" s="6" t="n">
        <f aca="false">1_Data_EDA!O1504</f>
        <v>0</v>
      </c>
      <c r="B1503" s="6" t="n">
        <f aca="false">1_Data_EDA!H1504</f>
        <v>0</v>
      </c>
      <c r="C1503" s="7" t="n">
        <f aca="false">1_Data_EDA!I1504</f>
        <v>299.980011</v>
      </c>
      <c r="D1503" s="6" t="n">
        <f aca="false">1_Data_EDA!J1504</f>
        <v>1</v>
      </c>
      <c r="E1503" s="7" t="n">
        <f aca="false">1_Data_EDA!K1504</f>
        <v>299.980011</v>
      </c>
      <c r="F1503" s="7" t="n">
        <f aca="false">1_Data_EDA!L1504</f>
        <v>0</v>
      </c>
      <c r="G1503" s="8" t="n">
        <f aca="false">1_Data_EDA!M1504</f>
        <v>0</v>
      </c>
      <c r="H1503" s="6" t="n">
        <f aca="false">IF(1_Data_EDA!B1504="First Class",1,0)</f>
        <v>0</v>
      </c>
      <c r="I1503" s="6" t="n">
        <f aca="false">IF(1_Data_EDA!B1504="Second Class",1,0)</f>
        <v>0</v>
      </c>
      <c r="J1503" s="6" t="n">
        <f aca="false">IF(1_Data_EDA!B1504="Same Day",1,0)</f>
        <v>1</v>
      </c>
      <c r="K1503" s="6" t="n">
        <f aca="false">IF(1_Data_EDA!C1504="Corporate",1,0)</f>
        <v>0</v>
      </c>
      <c r="L1503" s="6" t="n">
        <f aca="false">IF(1_Data_EDA!C1504="Home Office",1,0)</f>
        <v>0</v>
      </c>
      <c r="M1503" s="6" t="n">
        <f aca="false">IF(1_Data_EDA!D1504="Europe",1,0)</f>
        <v>0</v>
      </c>
      <c r="N1503" s="6" t="n">
        <f aca="false">IF(1_Data_EDA!D1504="LATAM",1,0)</f>
        <v>0</v>
      </c>
      <c r="O1503" s="6" t="n">
        <f aca="false">IF(1_Data_EDA!D1504="Pacific Asia",1,0)</f>
        <v>0</v>
      </c>
      <c r="P1503" s="6" t="n">
        <f aca="false">IF(1_Data_EDA!D1504="USCA",1,0)</f>
        <v>1</v>
      </c>
      <c r="Q1503" s="6" t="n">
        <f aca="false">IF(C1503&gt;MEDIAN(C$5:C$8004),1,0)</f>
        <v>1</v>
      </c>
      <c r="R1503" s="6" t="n">
        <f aca="false">IF(D1503&gt;2,1,0)</f>
        <v>0</v>
      </c>
    </row>
    <row r="1504" customFormat="false" ht="15" hidden="false" customHeight="true" outlineLevel="0" collapsed="false">
      <c r="A1504" s="6" t="n">
        <f aca="false">1_Data_EDA!O1505</f>
        <v>0</v>
      </c>
      <c r="B1504" s="6" t="n">
        <f aca="false">1_Data_EDA!H1505</f>
        <v>4</v>
      </c>
      <c r="C1504" s="7" t="n">
        <f aca="false">1_Data_EDA!I1505</f>
        <v>50</v>
      </c>
      <c r="D1504" s="6" t="n">
        <f aca="false">1_Data_EDA!J1505</f>
        <v>2</v>
      </c>
      <c r="E1504" s="7" t="n">
        <f aca="false">1_Data_EDA!K1505</f>
        <v>100</v>
      </c>
      <c r="F1504" s="7" t="n">
        <f aca="false">1_Data_EDA!L1505</f>
        <v>0</v>
      </c>
      <c r="G1504" s="8" t="n">
        <f aca="false">1_Data_EDA!M1505</f>
        <v>0</v>
      </c>
      <c r="H1504" s="6" t="n">
        <f aca="false">IF(1_Data_EDA!B1505="First Class",1,0)</f>
        <v>0</v>
      </c>
      <c r="I1504" s="6" t="n">
        <f aca="false">IF(1_Data_EDA!B1505="Second Class",1,0)</f>
        <v>0</v>
      </c>
      <c r="J1504" s="6" t="n">
        <f aca="false">IF(1_Data_EDA!B1505="Same Day",1,0)</f>
        <v>0</v>
      </c>
      <c r="K1504" s="6" t="n">
        <f aca="false">IF(1_Data_EDA!C1505="Corporate",1,0)</f>
        <v>0</v>
      </c>
      <c r="L1504" s="6" t="n">
        <f aca="false">IF(1_Data_EDA!C1505="Home Office",1,0)</f>
        <v>0</v>
      </c>
      <c r="M1504" s="6" t="n">
        <f aca="false">IF(1_Data_EDA!D1505="Europe",1,0)</f>
        <v>1</v>
      </c>
      <c r="N1504" s="6" t="n">
        <f aca="false">IF(1_Data_EDA!D1505="LATAM",1,0)</f>
        <v>0</v>
      </c>
      <c r="O1504" s="6" t="n">
        <f aca="false">IF(1_Data_EDA!D1505="Pacific Asia",1,0)</f>
        <v>0</v>
      </c>
      <c r="P1504" s="6" t="n">
        <f aca="false">IF(1_Data_EDA!D1505="USCA",1,0)</f>
        <v>0</v>
      </c>
      <c r="Q1504" s="6" t="n">
        <f aca="false">IF(C1504&gt;MEDIAN(C$5:C$8004),1,0)</f>
        <v>0</v>
      </c>
      <c r="R1504" s="6" t="n">
        <f aca="false">IF(D1504&gt;2,1,0)</f>
        <v>0</v>
      </c>
    </row>
    <row r="1505" customFormat="false" ht="15" hidden="false" customHeight="true" outlineLevel="0" collapsed="false">
      <c r="A1505" s="6" t="n">
        <f aca="false">1_Data_EDA!O1506</f>
        <v>1</v>
      </c>
      <c r="B1505" s="6" t="n">
        <f aca="false">1_Data_EDA!H1506</f>
        <v>4</v>
      </c>
      <c r="C1505" s="7" t="n">
        <f aca="false">1_Data_EDA!I1506</f>
        <v>11.53999996</v>
      </c>
      <c r="D1505" s="6" t="n">
        <f aca="false">1_Data_EDA!J1506</f>
        <v>1</v>
      </c>
      <c r="E1505" s="7" t="n">
        <f aca="false">1_Data_EDA!K1506</f>
        <v>11.53999996</v>
      </c>
      <c r="F1505" s="7" t="n">
        <f aca="false">1_Data_EDA!L1506</f>
        <v>1.960000038</v>
      </c>
      <c r="G1505" s="8" t="n">
        <f aca="false">1_Data_EDA!M1506</f>
        <v>0.170000002</v>
      </c>
      <c r="H1505" s="6" t="n">
        <f aca="false">IF(1_Data_EDA!B1506="First Class",1,0)</f>
        <v>0</v>
      </c>
      <c r="I1505" s="6" t="n">
        <f aca="false">IF(1_Data_EDA!B1506="Second Class",1,0)</f>
        <v>0</v>
      </c>
      <c r="J1505" s="6" t="n">
        <f aca="false">IF(1_Data_EDA!B1506="Same Day",1,0)</f>
        <v>0</v>
      </c>
      <c r="K1505" s="6" t="n">
        <f aca="false">IF(1_Data_EDA!C1506="Corporate",1,0)</f>
        <v>0</v>
      </c>
      <c r="L1505" s="6" t="n">
        <f aca="false">IF(1_Data_EDA!C1506="Home Office",1,0)</f>
        <v>0</v>
      </c>
      <c r="M1505" s="6" t="n">
        <f aca="false">IF(1_Data_EDA!D1506="Europe",1,0)</f>
        <v>0</v>
      </c>
      <c r="N1505" s="6" t="n">
        <f aca="false">IF(1_Data_EDA!D1506="LATAM",1,0)</f>
        <v>0</v>
      </c>
      <c r="O1505" s="6" t="n">
        <f aca="false">IF(1_Data_EDA!D1506="Pacific Asia",1,0)</f>
        <v>1</v>
      </c>
      <c r="P1505" s="6" t="n">
        <f aca="false">IF(1_Data_EDA!D1506="USCA",1,0)</f>
        <v>0</v>
      </c>
      <c r="Q1505" s="6" t="n">
        <f aca="false">IF(C1505&gt;MEDIAN(C$5:C$8004),1,0)</f>
        <v>0</v>
      </c>
      <c r="R1505" s="6" t="n">
        <f aca="false">IF(D1505&gt;2,1,0)</f>
        <v>0</v>
      </c>
    </row>
    <row r="1506" customFormat="false" ht="15" hidden="false" customHeight="true" outlineLevel="0" collapsed="false">
      <c r="A1506" s="6" t="n">
        <f aca="false">1_Data_EDA!O1507</f>
        <v>0</v>
      </c>
      <c r="B1506" s="6" t="n">
        <f aca="false">1_Data_EDA!H1507</f>
        <v>4</v>
      </c>
      <c r="C1506" s="7" t="n">
        <f aca="false">1_Data_EDA!I1507</f>
        <v>99.98999786</v>
      </c>
      <c r="D1506" s="6" t="n">
        <f aca="false">1_Data_EDA!J1507</f>
        <v>4</v>
      </c>
      <c r="E1506" s="7" t="n">
        <f aca="false">1_Data_EDA!K1507</f>
        <v>399.9599915</v>
      </c>
      <c r="F1506" s="7" t="n">
        <f aca="false">1_Data_EDA!L1507</f>
        <v>59.99000168</v>
      </c>
      <c r="G1506" s="8" t="n">
        <f aca="false">1_Data_EDA!M1507</f>
        <v>0.150000006</v>
      </c>
      <c r="H1506" s="6" t="n">
        <f aca="false">IF(1_Data_EDA!B1507="First Class",1,0)</f>
        <v>0</v>
      </c>
      <c r="I1506" s="6" t="n">
        <f aca="false">IF(1_Data_EDA!B1507="Second Class",1,0)</f>
        <v>0</v>
      </c>
      <c r="J1506" s="6" t="n">
        <f aca="false">IF(1_Data_EDA!B1507="Same Day",1,0)</f>
        <v>0</v>
      </c>
      <c r="K1506" s="6" t="n">
        <f aca="false">IF(1_Data_EDA!C1507="Corporate",1,0)</f>
        <v>1</v>
      </c>
      <c r="L1506" s="6" t="n">
        <f aca="false">IF(1_Data_EDA!C1507="Home Office",1,0)</f>
        <v>0</v>
      </c>
      <c r="M1506" s="6" t="n">
        <f aca="false">IF(1_Data_EDA!D1507="Europe",1,0)</f>
        <v>0</v>
      </c>
      <c r="N1506" s="6" t="n">
        <f aca="false">IF(1_Data_EDA!D1507="LATAM",1,0)</f>
        <v>1</v>
      </c>
      <c r="O1506" s="6" t="n">
        <f aca="false">IF(1_Data_EDA!D1507="Pacific Asia",1,0)</f>
        <v>0</v>
      </c>
      <c r="P1506" s="6" t="n">
        <f aca="false">IF(1_Data_EDA!D1507="USCA",1,0)</f>
        <v>0</v>
      </c>
      <c r="Q1506" s="6" t="n">
        <f aca="false">IF(C1506&gt;MEDIAN(C$5:C$8004),1,0)</f>
        <v>1</v>
      </c>
      <c r="R1506" s="6" t="n">
        <f aca="false">IF(D1506&gt;2,1,0)</f>
        <v>1</v>
      </c>
    </row>
    <row r="1507" customFormat="false" ht="15" hidden="false" customHeight="true" outlineLevel="0" collapsed="false">
      <c r="A1507" s="6" t="n">
        <f aca="false">1_Data_EDA!O1508</f>
        <v>0</v>
      </c>
      <c r="B1507" s="6" t="n">
        <f aca="false">1_Data_EDA!H1508</f>
        <v>4</v>
      </c>
      <c r="C1507" s="7" t="n">
        <f aca="false">1_Data_EDA!I1508</f>
        <v>59.99000168</v>
      </c>
      <c r="D1507" s="6" t="n">
        <f aca="false">1_Data_EDA!J1508</f>
        <v>4</v>
      </c>
      <c r="E1507" s="7" t="n">
        <f aca="false">1_Data_EDA!K1508</f>
        <v>239.9600067</v>
      </c>
      <c r="F1507" s="7" t="n">
        <f aca="false">1_Data_EDA!L1508</f>
        <v>0</v>
      </c>
      <c r="G1507" s="8" t="n">
        <f aca="false">1_Data_EDA!M1508</f>
        <v>0</v>
      </c>
      <c r="H1507" s="6" t="n">
        <f aca="false">IF(1_Data_EDA!B1508="First Class",1,0)</f>
        <v>0</v>
      </c>
      <c r="I1507" s="6" t="n">
        <f aca="false">IF(1_Data_EDA!B1508="Second Class",1,0)</f>
        <v>0</v>
      </c>
      <c r="J1507" s="6" t="n">
        <f aca="false">IF(1_Data_EDA!B1508="Same Day",1,0)</f>
        <v>0</v>
      </c>
      <c r="K1507" s="6" t="n">
        <f aca="false">IF(1_Data_EDA!C1508="Corporate",1,0)</f>
        <v>1</v>
      </c>
      <c r="L1507" s="6" t="n">
        <f aca="false">IF(1_Data_EDA!C1508="Home Office",1,0)</f>
        <v>0</v>
      </c>
      <c r="M1507" s="6" t="n">
        <f aca="false">IF(1_Data_EDA!D1508="Europe",1,0)</f>
        <v>1</v>
      </c>
      <c r="N1507" s="6" t="n">
        <f aca="false">IF(1_Data_EDA!D1508="LATAM",1,0)</f>
        <v>0</v>
      </c>
      <c r="O1507" s="6" t="n">
        <f aca="false">IF(1_Data_EDA!D1508="Pacific Asia",1,0)</f>
        <v>0</v>
      </c>
      <c r="P1507" s="6" t="n">
        <f aca="false">IF(1_Data_EDA!D1508="USCA",1,0)</f>
        <v>0</v>
      </c>
      <c r="Q1507" s="6" t="n">
        <f aca="false">IF(C1507&gt;MEDIAN(C$5:C$8004),1,0)</f>
        <v>0</v>
      </c>
      <c r="R1507" s="6" t="n">
        <f aca="false">IF(D1507&gt;2,1,0)</f>
        <v>1</v>
      </c>
    </row>
    <row r="1508" customFormat="false" ht="15" hidden="false" customHeight="true" outlineLevel="0" collapsed="false">
      <c r="A1508" s="6" t="n">
        <f aca="false">1_Data_EDA!O1509</f>
        <v>0</v>
      </c>
      <c r="B1508" s="6" t="n">
        <f aca="false">1_Data_EDA!H1509</f>
        <v>4</v>
      </c>
      <c r="C1508" s="7" t="n">
        <f aca="false">1_Data_EDA!I1509</f>
        <v>50</v>
      </c>
      <c r="D1508" s="6" t="n">
        <f aca="false">1_Data_EDA!J1509</f>
        <v>1</v>
      </c>
      <c r="E1508" s="7" t="n">
        <f aca="false">1_Data_EDA!K1509</f>
        <v>50</v>
      </c>
      <c r="F1508" s="7" t="n">
        <f aca="false">1_Data_EDA!L1509</f>
        <v>2.75</v>
      </c>
      <c r="G1508" s="8" t="n">
        <f aca="false">1_Data_EDA!M1509</f>
        <v>0.059999999</v>
      </c>
      <c r="H1508" s="6" t="n">
        <f aca="false">IF(1_Data_EDA!B1509="First Class",1,0)</f>
        <v>0</v>
      </c>
      <c r="I1508" s="6" t="n">
        <f aca="false">IF(1_Data_EDA!B1509="Second Class",1,0)</f>
        <v>0</v>
      </c>
      <c r="J1508" s="6" t="n">
        <f aca="false">IF(1_Data_EDA!B1509="Same Day",1,0)</f>
        <v>0</v>
      </c>
      <c r="K1508" s="6" t="n">
        <f aca="false">IF(1_Data_EDA!C1509="Corporate",1,0)</f>
        <v>0</v>
      </c>
      <c r="L1508" s="6" t="n">
        <f aca="false">IF(1_Data_EDA!C1509="Home Office",1,0)</f>
        <v>0</v>
      </c>
      <c r="M1508" s="6" t="n">
        <f aca="false">IF(1_Data_EDA!D1509="Europe",1,0)</f>
        <v>0</v>
      </c>
      <c r="N1508" s="6" t="n">
        <f aca="false">IF(1_Data_EDA!D1509="LATAM",1,0)</f>
        <v>1</v>
      </c>
      <c r="O1508" s="6" t="n">
        <f aca="false">IF(1_Data_EDA!D1509="Pacific Asia",1,0)</f>
        <v>0</v>
      </c>
      <c r="P1508" s="6" t="n">
        <f aca="false">IF(1_Data_EDA!D1509="USCA",1,0)</f>
        <v>0</v>
      </c>
      <c r="Q1508" s="6" t="n">
        <f aca="false">IF(C1508&gt;MEDIAN(C$5:C$8004),1,0)</f>
        <v>0</v>
      </c>
      <c r="R1508" s="6" t="n">
        <f aca="false">IF(D1508&gt;2,1,0)</f>
        <v>0</v>
      </c>
    </row>
    <row r="1509" customFormat="false" ht="15" hidden="false" customHeight="true" outlineLevel="0" collapsed="false">
      <c r="A1509" s="6" t="n">
        <f aca="false">1_Data_EDA!O1510</f>
        <v>0</v>
      </c>
      <c r="B1509" s="6" t="n">
        <f aca="false">1_Data_EDA!H1510</f>
        <v>4</v>
      </c>
      <c r="C1509" s="7" t="n">
        <f aca="false">1_Data_EDA!I1510</f>
        <v>59.99000168</v>
      </c>
      <c r="D1509" s="6" t="n">
        <f aca="false">1_Data_EDA!J1510</f>
        <v>2</v>
      </c>
      <c r="E1509" s="7" t="n">
        <f aca="false">1_Data_EDA!K1510</f>
        <v>119.9800034</v>
      </c>
      <c r="F1509" s="7" t="n">
        <f aca="false">1_Data_EDA!L1510</f>
        <v>19.20000076</v>
      </c>
      <c r="G1509" s="8" t="n">
        <f aca="false">1_Data_EDA!M1510</f>
        <v>0.159999996</v>
      </c>
      <c r="H1509" s="6" t="n">
        <f aca="false">IF(1_Data_EDA!B1510="First Class",1,0)</f>
        <v>0</v>
      </c>
      <c r="I1509" s="6" t="n">
        <f aca="false">IF(1_Data_EDA!B1510="Second Class",1,0)</f>
        <v>0</v>
      </c>
      <c r="J1509" s="6" t="n">
        <f aca="false">IF(1_Data_EDA!B1510="Same Day",1,0)</f>
        <v>0</v>
      </c>
      <c r="K1509" s="6" t="n">
        <f aca="false">IF(1_Data_EDA!C1510="Corporate",1,0)</f>
        <v>0</v>
      </c>
      <c r="L1509" s="6" t="n">
        <f aca="false">IF(1_Data_EDA!C1510="Home Office",1,0)</f>
        <v>0</v>
      </c>
      <c r="M1509" s="6" t="n">
        <f aca="false">IF(1_Data_EDA!D1510="Europe",1,0)</f>
        <v>0</v>
      </c>
      <c r="N1509" s="6" t="n">
        <f aca="false">IF(1_Data_EDA!D1510="LATAM",1,0)</f>
        <v>0</v>
      </c>
      <c r="O1509" s="6" t="n">
        <f aca="false">IF(1_Data_EDA!D1510="Pacific Asia",1,0)</f>
        <v>0</v>
      </c>
      <c r="P1509" s="6" t="n">
        <f aca="false">IF(1_Data_EDA!D1510="USCA",1,0)</f>
        <v>1</v>
      </c>
      <c r="Q1509" s="6" t="n">
        <f aca="false">IF(C1509&gt;MEDIAN(C$5:C$8004),1,0)</f>
        <v>0</v>
      </c>
      <c r="R1509" s="6" t="n">
        <f aca="false">IF(D1509&gt;2,1,0)</f>
        <v>0</v>
      </c>
    </row>
    <row r="1510" customFormat="false" ht="15" hidden="false" customHeight="true" outlineLevel="0" collapsed="false">
      <c r="A1510" s="6" t="n">
        <f aca="false">1_Data_EDA!O1511</f>
        <v>0</v>
      </c>
      <c r="B1510" s="6" t="n">
        <f aca="false">1_Data_EDA!H1511</f>
        <v>4</v>
      </c>
      <c r="C1510" s="7" t="n">
        <f aca="false">1_Data_EDA!I1511</f>
        <v>50</v>
      </c>
      <c r="D1510" s="6" t="n">
        <f aca="false">1_Data_EDA!J1511</f>
        <v>5</v>
      </c>
      <c r="E1510" s="7" t="n">
        <f aca="false">1_Data_EDA!K1511</f>
        <v>250</v>
      </c>
      <c r="F1510" s="7" t="n">
        <f aca="false">1_Data_EDA!L1511</f>
        <v>62.5</v>
      </c>
      <c r="G1510" s="8" t="n">
        <f aca="false">1_Data_EDA!M1511</f>
        <v>0.25</v>
      </c>
      <c r="H1510" s="6" t="n">
        <f aca="false">IF(1_Data_EDA!B1511="First Class",1,0)</f>
        <v>0</v>
      </c>
      <c r="I1510" s="6" t="n">
        <f aca="false">IF(1_Data_EDA!B1511="Second Class",1,0)</f>
        <v>0</v>
      </c>
      <c r="J1510" s="6" t="n">
        <f aca="false">IF(1_Data_EDA!B1511="Same Day",1,0)</f>
        <v>0</v>
      </c>
      <c r="K1510" s="6" t="n">
        <f aca="false">IF(1_Data_EDA!C1511="Corporate",1,0)</f>
        <v>0</v>
      </c>
      <c r="L1510" s="6" t="n">
        <f aca="false">IF(1_Data_EDA!C1511="Home Office",1,0)</f>
        <v>0</v>
      </c>
      <c r="M1510" s="6" t="n">
        <f aca="false">IF(1_Data_EDA!D1511="Europe",1,0)</f>
        <v>1</v>
      </c>
      <c r="N1510" s="6" t="n">
        <f aca="false">IF(1_Data_EDA!D1511="LATAM",1,0)</f>
        <v>0</v>
      </c>
      <c r="O1510" s="6" t="n">
        <f aca="false">IF(1_Data_EDA!D1511="Pacific Asia",1,0)</f>
        <v>0</v>
      </c>
      <c r="P1510" s="6" t="n">
        <f aca="false">IF(1_Data_EDA!D1511="USCA",1,0)</f>
        <v>0</v>
      </c>
      <c r="Q1510" s="6" t="n">
        <f aca="false">IF(C1510&gt;MEDIAN(C$5:C$8004),1,0)</f>
        <v>0</v>
      </c>
      <c r="R1510" s="6" t="n">
        <f aca="false">IF(D1510&gt;2,1,0)</f>
        <v>1</v>
      </c>
    </row>
    <row r="1511" customFormat="false" ht="15" hidden="false" customHeight="true" outlineLevel="0" collapsed="false">
      <c r="A1511" s="6" t="n">
        <f aca="false">1_Data_EDA!O1512</f>
        <v>0</v>
      </c>
      <c r="B1511" s="6" t="n">
        <f aca="false">1_Data_EDA!H1512</f>
        <v>4</v>
      </c>
      <c r="C1511" s="7" t="n">
        <f aca="false">1_Data_EDA!I1512</f>
        <v>50</v>
      </c>
      <c r="D1511" s="6" t="n">
        <f aca="false">1_Data_EDA!J1512</f>
        <v>2</v>
      </c>
      <c r="E1511" s="7" t="n">
        <f aca="false">1_Data_EDA!K1512</f>
        <v>100</v>
      </c>
      <c r="F1511" s="7" t="n">
        <f aca="false">1_Data_EDA!L1512</f>
        <v>12</v>
      </c>
      <c r="G1511" s="8" t="n">
        <f aca="false">1_Data_EDA!M1512</f>
        <v>0.119999997</v>
      </c>
      <c r="H1511" s="6" t="n">
        <f aca="false">IF(1_Data_EDA!B1512="First Class",1,0)</f>
        <v>0</v>
      </c>
      <c r="I1511" s="6" t="n">
        <f aca="false">IF(1_Data_EDA!B1512="Second Class",1,0)</f>
        <v>0</v>
      </c>
      <c r="J1511" s="6" t="n">
        <f aca="false">IF(1_Data_EDA!B1512="Same Day",1,0)</f>
        <v>0</v>
      </c>
      <c r="K1511" s="6" t="n">
        <f aca="false">IF(1_Data_EDA!C1512="Corporate",1,0)</f>
        <v>0</v>
      </c>
      <c r="L1511" s="6" t="n">
        <f aca="false">IF(1_Data_EDA!C1512="Home Office",1,0)</f>
        <v>0</v>
      </c>
      <c r="M1511" s="6" t="n">
        <f aca="false">IF(1_Data_EDA!D1512="Europe",1,0)</f>
        <v>0</v>
      </c>
      <c r="N1511" s="6" t="n">
        <f aca="false">IF(1_Data_EDA!D1512="LATAM",1,0)</f>
        <v>1</v>
      </c>
      <c r="O1511" s="6" t="n">
        <f aca="false">IF(1_Data_EDA!D1512="Pacific Asia",1,0)</f>
        <v>0</v>
      </c>
      <c r="P1511" s="6" t="n">
        <f aca="false">IF(1_Data_EDA!D1512="USCA",1,0)</f>
        <v>0</v>
      </c>
      <c r="Q1511" s="6" t="n">
        <f aca="false">IF(C1511&gt;MEDIAN(C$5:C$8004),1,0)</f>
        <v>0</v>
      </c>
      <c r="R1511" s="6" t="n">
        <f aca="false">IF(D1511&gt;2,1,0)</f>
        <v>0</v>
      </c>
    </row>
    <row r="1512" customFormat="false" ht="15" hidden="false" customHeight="true" outlineLevel="0" collapsed="false">
      <c r="A1512" s="6" t="n">
        <f aca="false">1_Data_EDA!O1513</f>
        <v>1</v>
      </c>
      <c r="B1512" s="6" t="n">
        <f aca="false">1_Data_EDA!H1513</f>
        <v>1</v>
      </c>
      <c r="C1512" s="7" t="n">
        <f aca="false">1_Data_EDA!I1513</f>
        <v>293.0400085</v>
      </c>
      <c r="D1512" s="6" t="n">
        <f aca="false">1_Data_EDA!J1513</f>
        <v>1</v>
      </c>
      <c r="E1512" s="7" t="n">
        <f aca="false">1_Data_EDA!K1513</f>
        <v>293.0400085</v>
      </c>
      <c r="F1512" s="7" t="n">
        <f aca="false">1_Data_EDA!L1513</f>
        <v>0</v>
      </c>
      <c r="G1512" s="8" t="n">
        <f aca="false">1_Data_EDA!M1513</f>
        <v>0</v>
      </c>
      <c r="H1512" s="6" t="n">
        <f aca="false">IF(1_Data_EDA!B1513="First Class",1,0)</f>
        <v>1</v>
      </c>
      <c r="I1512" s="6" t="n">
        <f aca="false">IF(1_Data_EDA!B1513="Second Class",1,0)</f>
        <v>0</v>
      </c>
      <c r="J1512" s="6" t="n">
        <f aca="false">IF(1_Data_EDA!B1513="Same Day",1,0)</f>
        <v>0</v>
      </c>
      <c r="K1512" s="6" t="n">
        <f aca="false">IF(1_Data_EDA!C1513="Corporate",1,0)</f>
        <v>1</v>
      </c>
      <c r="L1512" s="6" t="n">
        <f aca="false">IF(1_Data_EDA!C1513="Home Office",1,0)</f>
        <v>0</v>
      </c>
      <c r="M1512" s="6" t="n">
        <f aca="false">IF(1_Data_EDA!D1513="Europe",1,0)</f>
        <v>0</v>
      </c>
      <c r="N1512" s="6" t="n">
        <f aca="false">IF(1_Data_EDA!D1513="LATAM",1,0)</f>
        <v>0</v>
      </c>
      <c r="O1512" s="6" t="n">
        <f aca="false">IF(1_Data_EDA!D1513="Pacific Asia",1,0)</f>
        <v>1</v>
      </c>
      <c r="P1512" s="6" t="n">
        <f aca="false">IF(1_Data_EDA!D1513="USCA",1,0)</f>
        <v>0</v>
      </c>
      <c r="Q1512" s="6" t="n">
        <f aca="false">IF(C1512&gt;MEDIAN(C$5:C$8004),1,0)</f>
        <v>1</v>
      </c>
      <c r="R1512" s="6" t="n">
        <f aca="false">IF(D1512&gt;2,1,0)</f>
        <v>0</v>
      </c>
    </row>
    <row r="1513" customFormat="false" ht="15" hidden="false" customHeight="true" outlineLevel="0" collapsed="false">
      <c r="A1513" s="6" t="n">
        <f aca="false">1_Data_EDA!O1514</f>
        <v>0</v>
      </c>
      <c r="B1513" s="6" t="n">
        <f aca="false">1_Data_EDA!H1514</f>
        <v>4</v>
      </c>
      <c r="C1513" s="7" t="n">
        <f aca="false">1_Data_EDA!I1514</f>
        <v>99.98999786</v>
      </c>
      <c r="D1513" s="6" t="n">
        <f aca="false">1_Data_EDA!J1514</f>
        <v>4</v>
      </c>
      <c r="E1513" s="7" t="n">
        <f aca="false">1_Data_EDA!K1514</f>
        <v>399.9599915</v>
      </c>
      <c r="F1513" s="7" t="n">
        <f aca="false">1_Data_EDA!L1514</f>
        <v>16</v>
      </c>
      <c r="G1513" s="8" t="n">
        <f aca="false">1_Data_EDA!M1514</f>
        <v>0.039999999</v>
      </c>
      <c r="H1513" s="6" t="n">
        <f aca="false">IF(1_Data_EDA!B1514="First Class",1,0)</f>
        <v>0</v>
      </c>
      <c r="I1513" s="6" t="n">
        <f aca="false">IF(1_Data_EDA!B1514="Second Class",1,0)</f>
        <v>0</v>
      </c>
      <c r="J1513" s="6" t="n">
        <f aca="false">IF(1_Data_EDA!B1514="Same Day",1,0)</f>
        <v>0</v>
      </c>
      <c r="K1513" s="6" t="n">
        <f aca="false">IF(1_Data_EDA!C1514="Corporate",1,0)</f>
        <v>1</v>
      </c>
      <c r="L1513" s="6" t="n">
        <f aca="false">IF(1_Data_EDA!C1514="Home Office",1,0)</f>
        <v>0</v>
      </c>
      <c r="M1513" s="6" t="n">
        <f aca="false">IF(1_Data_EDA!D1514="Europe",1,0)</f>
        <v>0</v>
      </c>
      <c r="N1513" s="6" t="n">
        <f aca="false">IF(1_Data_EDA!D1514="LATAM",1,0)</f>
        <v>0</v>
      </c>
      <c r="O1513" s="6" t="n">
        <f aca="false">IF(1_Data_EDA!D1514="Pacific Asia",1,0)</f>
        <v>1</v>
      </c>
      <c r="P1513" s="6" t="n">
        <f aca="false">IF(1_Data_EDA!D1514="USCA",1,0)</f>
        <v>0</v>
      </c>
      <c r="Q1513" s="6" t="n">
        <f aca="false">IF(C1513&gt;MEDIAN(C$5:C$8004),1,0)</f>
        <v>1</v>
      </c>
      <c r="R1513" s="6" t="n">
        <f aca="false">IF(D1513&gt;2,1,0)</f>
        <v>1</v>
      </c>
    </row>
    <row r="1514" customFormat="false" ht="15" hidden="false" customHeight="true" outlineLevel="0" collapsed="false">
      <c r="A1514" s="6" t="n">
        <f aca="false">1_Data_EDA!O1515</f>
        <v>0</v>
      </c>
      <c r="B1514" s="6" t="n">
        <f aca="false">1_Data_EDA!H1515</f>
        <v>4</v>
      </c>
      <c r="C1514" s="7" t="n">
        <f aca="false">1_Data_EDA!I1515</f>
        <v>299.980011</v>
      </c>
      <c r="D1514" s="6" t="n">
        <f aca="false">1_Data_EDA!J1515</f>
        <v>1</v>
      </c>
      <c r="E1514" s="7" t="n">
        <f aca="false">1_Data_EDA!K1515</f>
        <v>299.980011</v>
      </c>
      <c r="F1514" s="7" t="n">
        <f aca="false">1_Data_EDA!L1515</f>
        <v>48</v>
      </c>
      <c r="G1514" s="8" t="n">
        <f aca="false">1_Data_EDA!M1515</f>
        <v>0.159999996</v>
      </c>
      <c r="H1514" s="6" t="n">
        <f aca="false">IF(1_Data_EDA!B1515="First Class",1,0)</f>
        <v>0</v>
      </c>
      <c r="I1514" s="6" t="n">
        <f aca="false">IF(1_Data_EDA!B1515="Second Class",1,0)</f>
        <v>0</v>
      </c>
      <c r="J1514" s="6" t="n">
        <f aca="false">IF(1_Data_EDA!B1515="Same Day",1,0)</f>
        <v>0</v>
      </c>
      <c r="K1514" s="6" t="n">
        <f aca="false">IF(1_Data_EDA!C1515="Corporate",1,0)</f>
        <v>0</v>
      </c>
      <c r="L1514" s="6" t="n">
        <f aca="false">IF(1_Data_EDA!C1515="Home Office",1,0)</f>
        <v>1</v>
      </c>
      <c r="M1514" s="6" t="n">
        <f aca="false">IF(1_Data_EDA!D1515="Europe",1,0)</f>
        <v>1</v>
      </c>
      <c r="N1514" s="6" t="n">
        <f aca="false">IF(1_Data_EDA!D1515="LATAM",1,0)</f>
        <v>0</v>
      </c>
      <c r="O1514" s="6" t="n">
        <f aca="false">IF(1_Data_EDA!D1515="Pacific Asia",1,0)</f>
        <v>0</v>
      </c>
      <c r="P1514" s="6" t="n">
        <f aca="false">IF(1_Data_EDA!D1515="USCA",1,0)</f>
        <v>0</v>
      </c>
      <c r="Q1514" s="6" t="n">
        <f aca="false">IF(C1514&gt;MEDIAN(C$5:C$8004),1,0)</f>
        <v>1</v>
      </c>
      <c r="R1514" s="6" t="n">
        <f aca="false">IF(D1514&gt;2,1,0)</f>
        <v>0</v>
      </c>
    </row>
    <row r="1515" customFormat="false" ht="15" hidden="false" customHeight="true" outlineLevel="0" collapsed="false">
      <c r="A1515" s="6" t="n">
        <f aca="false">1_Data_EDA!O1516</f>
        <v>1</v>
      </c>
      <c r="B1515" s="6" t="n">
        <f aca="false">1_Data_EDA!H1516</f>
        <v>2</v>
      </c>
      <c r="C1515" s="7" t="n">
        <f aca="false">1_Data_EDA!I1516</f>
        <v>399.980011</v>
      </c>
      <c r="D1515" s="6" t="n">
        <f aca="false">1_Data_EDA!J1516</f>
        <v>1</v>
      </c>
      <c r="E1515" s="7" t="n">
        <f aca="false">1_Data_EDA!K1516</f>
        <v>399.980011</v>
      </c>
      <c r="F1515" s="7" t="n">
        <f aca="false">1_Data_EDA!L1516</f>
        <v>36</v>
      </c>
      <c r="G1515" s="8" t="n">
        <f aca="false">1_Data_EDA!M1516</f>
        <v>0.090000004</v>
      </c>
      <c r="H1515" s="6" t="n">
        <f aca="false">IF(1_Data_EDA!B1516="First Class",1,0)</f>
        <v>0</v>
      </c>
      <c r="I1515" s="6" t="n">
        <f aca="false">IF(1_Data_EDA!B1516="Second Class",1,0)</f>
        <v>1</v>
      </c>
      <c r="J1515" s="6" t="n">
        <f aca="false">IF(1_Data_EDA!B1516="Same Day",1,0)</f>
        <v>0</v>
      </c>
      <c r="K1515" s="6" t="n">
        <f aca="false">IF(1_Data_EDA!C1516="Corporate",1,0)</f>
        <v>0</v>
      </c>
      <c r="L1515" s="6" t="n">
        <f aca="false">IF(1_Data_EDA!C1516="Home Office",1,0)</f>
        <v>0</v>
      </c>
      <c r="M1515" s="6" t="n">
        <f aca="false">IF(1_Data_EDA!D1516="Europe",1,0)</f>
        <v>1</v>
      </c>
      <c r="N1515" s="6" t="n">
        <f aca="false">IF(1_Data_EDA!D1516="LATAM",1,0)</f>
        <v>0</v>
      </c>
      <c r="O1515" s="6" t="n">
        <f aca="false">IF(1_Data_EDA!D1516="Pacific Asia",1,0)</f>
        <v>0</v>
      </c>
      <c r="P1515" s="6" t="n">
        <f aca="false">IF(1_Data_EDA!D1516="USCA",1,0)</f>
        <v>0</v>
      </c>
      <c r="Q1515" s="6" t="n">
        <f aca="false">IF(C1515&gt;MEDIAN(C$5:C$8004),1,0)</f>
        <v>1</v>
      </c>
      <c r="R1515" s="6" t="n">
        <f aca="false">IF(D1515&gt;2,1,0)</f>
        <v>0</v>
      </c>
    </row>
    <row r="1516" customFormat="false" ht="15" hidden="false" customHeight="true" outlineLevel="0" collapsed="false">
      <c r="A1516" s="6" t="n">
        <f aca="false">1_Data_EDA!O1517</f>
        <v>0</v>
      </c>
      <c r="B1516" s="6" t="n">
        <f aca="false">1_Data_EDA!H1517</f>
        <v>4</v>
      </c>
      <c r="C1516" s="7" t="n">
        <f aca="false">1_Data_EDA!I1517</f>
        <v>99.98999786</v>
      </c>
      <c r="D1516" s="6" t="n">
        <f aca="false">1_Data_EDA!J1517</f>
        <v>5</v>
      </c>
      <c r="E1516" s="7" t="n">
        <f aca="false">1_Data_EDA!K1517</f>
        <v>499.9500122</v>
      </c>
      <c r="F1516" s="7" t="n">
        <f aca="false">1_Data_EDA!L1517</f>
        <v>45</v>
      </c>
      <c r="G1516" s="8" t="n">
        <f aca="false">1_Data_EDA!M1517</f>
        <v>0.090000004</v>
      </c>
      <c r="H1516" s="6" t="n">
        <f aca="false">IF(1_Data_EDA!B1517="First Class",1,0)</f>
        <v>0</v>
      </c>
      <c r="I1516" s="6" t="n">
        <f aca="false">IF(1_Data_EDA!B1517="Second Class",1,0)</f>
        <v>0</v>
      </c>
      <c r="J1516" s="6" t="n">
        <f aca="false">IF(1_Data_EDA!B1517="Same Day",1,0)</f>
        <v>0</v>
      </c>
      <c r="K1516" s="6" t="n">
        <f aca="false">IF(1_Data_EDA!C1517="Corporate",1,0)</f>
        <v>0</v>
      </c>
      <c r="L1516" s="6" t="n">
        <f aca="false">IF(1_Data_EDA!C1517="Home Office",1,0)</f>
        <v>0</v>
      </c>
      <c r="M1516" s="6" t="n">
        <f aca="false">IF(1_Data_EDA!D1517="Europe",1,0)</f>
        <v>0</v>
      </c>
      <c r="N1516" s="6" t="n">
        <f aca="false">IF(1_Data_EDA!D1517="LATAM",1,0)</f>
        <v>1</v>
      </c>
      <c r="O1516" s="6" t="n">
        <f aca="false">IF(1_Data_EDA!D1517="Pacific Asia",1,0)</f>
        <v>0</v>
      </c>
      <c r="P1516" s="6" t="n">
        <f aca="false">IF(1_Data_EDA!D1517="USCA",1,0)</f>
        <v>0</v>
      </c>
      <c r="Q1516" s="6" t="n">
        <f aca="false">IF(C1516&gt;MEDIAN(C$5:C$8004),1,0)</f>
        <v>1</v>
      </c>
      <c r="R1516" s="6" t="n">
        <f aca="false">IF(D1516&gt;2,1,0)</f>
        <v>1</v>
      </c>
    </row>
    <row r="1517" customFormat="false" ht="15" hidden="false" customHeight="true" outlineLevel="0" collapsed="false">
      <c r="A1517" s="6" t="n">
        <f aca="false">1_Data_EDA!O1518</f>
        <v>1</v>
      </c>
      <c r="B1517" s="6" t="n">
        <f aca="false">1_Data_EDA!H1518</f>
        <v>2</v>
      </c>
      <c r="C1517" s="7" t="n">
        <f aca="false">1_Data_EDA!I1518</f>
        <v>50</v>
      </c>
      <c r="D1517" s="6" t="n">
        <f aca="false">1_Data_EDA!J1518</f>
        <v>3</v>
      </c>
      <c r="E1517" s="7" t="n">
        <f aca="false">1_Data_EDA!K1518</f>
        <v>150</v>
      </c>
      <c r="F1517" s="7" t="n">
        <f aca="false">1_Data_EDA!L1518</f>
        <v>18</v>
      </c>
      <c r="G1517" s="8" t="n">
        <f aca="false">1_Data_EDA!M1518</f>
        <v>0.119999997</v>
      </c>
      <c r="H1517" s="6" t="n">
        <f aca="false">IF(1_Data_EDA!B1518="First Class",1,0)</f>
        <v>0</v>
      </c>
      <c r="I1517" s="6" t="n">
        <f aca="false">IF(1_Data_EDA!B1518="Second Class",1,0)</f>
        <v>1</v>
      </c>
      <c r="J1517" s="6" t="n">
        <f aca="false">IF(1_Data_EDA!B1518="Same Day",1,0)</f>
        <v>0</v>
      </c>
      <c r="K1517" s="6" t="n">
        <f aca="false">IF(1_Data_EDA!C1518="Corporate",1,0)</f>
        <v>0</v>
      </c>
      <c r="L1517" s="6" t="n">
        <f aca="false">IF(1_Data_EDA!C1518="Home Office",1,0)</f>
        <v>0</v>
      </c>
      <c r="M1517" s="6" t="n">
        <f aca="false">IF(1_Data_EDA!D1518="Europe",1,0)</f>
        <v>0</v>
      </c>
      <c r="N1517" s="6" t="n">
        <f aca="false">IF(1_Data_EDA!D1518="LATAM",1,0)</f>
        <v>0</v>
      </c>
      <c r="O1517" s="6" t="n">
        <f aca="false">IF(1_Data_EDA!D1518="Pacific Asia",1,0)</f>
        <v>1</v>
      </c>
      <c r="P1517" s="6" t="n">
        <f aca="false">IF(1_Data_EDA!D1518="USCA",1,0)</f>
        <v>0</v>
      </c>
      <c r="Q1517" s="6" t="n">
        <f aca="false">IF(C1517&gt;MEDIAN(C$5:C$8004),1,0)</f>
        <v>0</v>
      </c>
      <c r="R1517" s="6" t="n">
        <f aca="false">IF(D1517&gt;2,1,0)</f>
        <v>1</v>
      </c>
    </row>
    <row r="1518" customFormat="false" ht="15" hidden="false" customHeight="true" outlineLevel="0" collapsed="false">
      <c r="A1518" s="6" t="n">
        <f aca="false">1_Data_EDA!O1519</f>
        <v>1</v>
      </c>
      <c r="B1518" s="6" t="n">
        <f aca="false">1_Data_EDA!H1519</f>
        <v>1</v>
      </c>
      <c r="C1518" s="7" t="n">
        <f aca="false">1_Data_EDA!I1519</f>
        <v>399.980011</v>
      </c>
      <c r="D1518" s="6" t="n">
        <f aca="false">1_Data_EDA!J1519</f>
        <v>1</v>
      </c>
      <c r="E1518" s="7" t="n">
        <f aca="false">1_Data_EDA!K1519</f>
        <v>399.980011</v>
      </c>
      <c r="F1518" s="7" t="n">
        <f aca="false">1_Data_EDA!L1519</f>
        <v>100</v>
      </c>
      <c r="G1518" s="8" t="n">
        <f aca="false">1_Data_EDA!M1519</f>
        <v>0.25</v>
      </c>
      <c r="H1518" s="6" t="n">
        <f aca="false">IF(1_Data_EDA!B1519="First Class",1,0)</f>
        <v>1</v>
      </c>
      <c r="I1518" s="6" t="n">
        <f aca="false">IF(1_Data_EDA!B1519="Second Class",1,0)</f>
        <v>0</v>
      </c>
      <c r="J1518" s="6" t="n">
        <f aca="false">IF(1_Data_EDA!B1519="Same Day",1,0)</f>
        <v>0</v>
      </c>
      <c r="K1518" s="6" t="n">
        <f aca="false">IF(1_Data_EDA!C1519="Corporate",1,0)</f>
        <v>0</v>
      </c>
      <c r="L1518" s="6" t="n">
        <f aca="false">IF(1_Data_EDA!C1519="Home Office",1,0)</f>
        <v>0</v>
      </c>
      <c r="M1518" s="6" t="n">
        <f aca="false">IF(1_Data_EDA!D1519="Europe",1,0)</f>
        <v>0</v>
      </c>
      <c r="N1518" s="6" t="n">
        <f aca="false">IF(1_Data_EDA!D1519="LATAM",1,0)</f>
        <v>0</v>
      </c>
      <c r="O1518" s="6" t="n">
        <f aca="false">IF(1_Data_EDA!D1519="Pacific Asia",1,0)</f>
        <v>1</v>
      </c>
      <c r="P1518" s="6" t="n">
        <f aca="false">IF(1_Data_EDA!D1519="USCA",1,0)</f>
        <v>0</v>
      </c>
      <c r="Q1518" s="6" t="n">
        <f aca="false">IF(C1518&gt;MEDIAN(C$5:C$8004),1,0)</f>
        <v>1</v>
      </c>
      <c r="R1518" s="6" t="n">
        <f aca="false">IF(D1518&gt;2,1,0)</f>
        <v>0</v>
      </c>
    </row>
    <row r="1519" customFormat="false" ht="15" hidden="false" customHeight="true" outlineLevel="0" collapsed="false">
      <c r="A1519" s="6" t="n">
        <f aca="false">1_Data_EDA!O1520</f>
        <v>1</v>
      </c>
      <c r="B1519" s="6" t="n">
        <f aca="false">1_Data_EDA!H1520</f>
        <v>1</v>
      </c>
      <c r="C1519" s="7" t="n">
        <f aca="false">1_Data_EDA!I1520</f>
        <v>25</v>
      </c>
      <c r="D1519" s="6" t="n">
        <f aca="false">1_Data_EDA!J1520</f>
        <v>4</v>
      </c>
      <c r="E1519" s="7" t="n">
        <f aca="false">1_Data_EDA!K1520</f>
        <v>100</v>
      </c>
      <c r="F1519" s="7" t="n">
        <f aca="false">1_Data_EDA!L1520</f>
        <v>18</v>
      </c>
      <c r="G1519" s="8" t="n">
        <f aca="false">1_Data_EDA!M1520</f>
        <v>0.180000007</v>
      </c>
      <c r="H1519" s="6" t="n">
        <f aca="false">IF(1_Data_EDA!B1520="First Class",1,0)</f>
        <v>1</v>
      </c>
      <c r="I1519" s="6" t="n">
        <f aca="false">IF(1_Data_EDA!B1520="Second Class",1,0)</f>
        <v>0</v>
      </c>
      <c r="J1519" s="6" t="n">
        <f aca="false">IF(1_Data_EDA!B1520="Same Day",1,0)</f>
        <v>0</v>
      </c>
      <c r="K1519" s="6" t="n">
        <f aca="false">IF(1_Data_EDA!C1520="Corporate",1,0)</f>
        <v>1</v>
      </c>
      <c r="L1519" s="6" t="n">
        <f aca="false">IF(1_Data_EDA!C1520="Home Office",1,0)</f>
        <v>0</v>
      </c>
      <c r="M1519" s="6" t="n">
        <f aca="false">IF(1_Data_EDA!D1520="Europe",1,0)</f>
        <v>0</v>
      </c>
      <c r="N1519" s="6" t="n">
        <f aca="false">IF(1_Data_EDA!D1520="LATAM",1,0)</f>
        <v>1</v>
      </c>
      <c r="O1519" s="6" t="n">
        <f aca="false">IF(1_Data_EDA!D1520="Pacific Asia",1,0)</f>
        <v>0</v>
      </c>
      <c r="P1519" s="6" t="n">
        <f aca="false">IF(1_Data_EDA!D1520="USCA",1,0)</f>
        <v>0</v>
      </c>
      <c r="Q1519" s="6" t="n">
        <f aca="false">IF(C1519&gt;MEDIAN(C$5:C$8004),1,0)</f>
        <v>0</v>
      </c>
      <c r="R1519" s="6" t="n">
        <f aca="false">IF(D1519&gt;2,1,0)</f>
        <v>1</v>
      </c>
    </row>
    <row r="1520" customFormat="false" ht="15" hidden="false" customHeight="true" outlineLevel="0" collapsed="false">
      <c r="A1520" s="6" t="n">
        <f aca="false">1_Data_EDA!O1521</f>
        <v>1</v>
      </c>
      <c r="B1520" s="6" t="n">
        <f aca="false">1_Data_EDA!H1521</f>
        <v>4</v>
      </c>
      <c r="C1520" s="7" t="n">
        <f aca="false">1_Data_EDA!I1521</f>
        <v>49.97999954</v>
      </c>
      <c r="D1520" s="6" t="n">
        <f aca="false">1_Data_EDA!J1521</f>
        <v>3</v>
      </c>
      <c r="E1520" s="7" t="n">
        <f aca="false">1_Data_EDA!K1521</f>
        <v>149.9400024</v>
      </c>
      <c r="F1520" s="7" t="n">
        <f aca="false">1_Data_EDA!L1521</f>
        <v>3</v>
      </c>
      <c r="G1520" s="8" t="n">
        <f aca="false">1_Data_EDA!M1521</f>
        <v>0.02</v>
      </c>
      <c r="H1520" s="6" t="n">
        <f aca="false">IF(1_Data_EDA!B1521="First Class",1,0)</f>
        <v>0</v>
      </c>
      <c r="I1520" s="6" t="n">
        <f aca="false">IF(1_Data_EDA!B1521="Second Class",1,0)</f>
        <v>0</v>
      </c>
      <c r="J1520" s="6" t="n">
        <f aca="false">IF(1_Data_EDA!B1521="Same Day",1,0)</f>
        <v>0</v>
      </c>
      <c r="K1520" s="6" t="n">
        <f aca="false">IF(1_Data_EDA!C1521="Corporate",1,0)</f>
        <v>0</v>
      </c>
      <c r="L1520" s="6" t="n">
        <f aca="false">IF(1_Data_EDA!C1521="Home Office",1,0)</f>
        <v>1</v>
      </c>
      <c r="M1520" s="6" t="n">
        <f aca="false">IF(1_Data_EDA!D1521="Europe",1,0)</f>
        <v>1</v>
      </c>
      <c r="N1520" s="6" t="n">
        <f aca="false">IF(1_Data_EDA!D1521="LATAM",1,0)</f>
        <v>0</v>
      </c>
      <c r="O1520" s="6" t="n">
        <f aca="false">IF(1_Data_EDA!D1521="Pacific Asia",1,0)</f>
        <v>0</v>
      </c>
      <c r="P1520" s="6" t="n">
        <f aca="false">IF(1_Data_EDA!D1521="USCA",1,0)</f>
        <v>0</v>
      </c>
      <c r="Q1520" s="6" t="n">
        <f aca="false">IF(C1520&gt;MEDIAN(C$5:C$8004),1,0)</f>
        <v>0</v>
      </c>
      <c r="R1520" s="6" t="n">
        <f aca="false">IF(D1520&gt;2,1,0)</f>
        <v>1</v>
      </c>
    </row>
    <row r="1521" customFormat="false" ht="15" hidden="false" customHeight="true" outlineLevel="0" collapsed="false">
      <c r="A1521" s="6" t="n">
        <f aca="false">1_Data_EDA!O1522</f>
        <v>0</v>
      </c>
      <c r="B1521" s="6" t="n">
        <f aca="false">1_Data_EDA!H1522</f>
        <v>4</v>
      </c>
      <c r="C1521" s="7" t="n">
        <f aca="false">1_Data_EDA!I1522</f>
        <v>50</v>
      </c>
      <c r="D1521" s="6" t="n">
        <f aca="false">1_Data_EDA!J1522</f>
        <v>1</v>
      </c>
      <c r="E1521" s="7" t="n">
        <f aca="false">1_Data_EDA!K1522</f>
        <v>50</v>
      </c>
      <c r="F1521" s="7" t="n">
        <f aca="false">1_Data_EDA!L1522</f>
        <v>9</v>
      </c>
      <c r="G1521" s="8" t="n">
        <f aca="false">1_Data_EDA!M1522</f>
        <v>0.180000007</v>
      </c>
      <c r="H1521" s="6" t="n">
        <f aca="false">IF(1_Data_EDA!B1522="First Class",1,0)</f>
        <v>0</v>
      </c>
      <c r="I1521" s="6" t="n">
        <f aca="false">IF(1_Data_EDA!B1522="Second Class",1,0)</f>
        <v>0</v>
      </c>
      <c r="J1521" s="6" t="n">
        <f aca="false">IF(1_Data_EDA!B1522="Same Day",1,0)</f>
        <v>0</v>
      </c>
      <c r="K1521" s="6" t="n">
        <f aca="false">IF(1_Data_EDA!C1522="Corporate",1,0)</f>
        <v>0</v>
      </c>
      <c r="L1521" s="6" t="n">
        <f aca="false">IF(1_Data_EDA!C1522="Home Office",1,0)</f>
        <v>0</v>
      </c>
      <c r="M1521" s="6" t="n">
        <f aca="false">IF(1_Data_EDA!D1522="Europe",1,0)</f>
        <v>1</v>
      </c>
      <c r="N1521" s="6" t="n">
        <f aca="false">IF(1_Data_EDA!D1522="LATAM",1,0)</f>
        <v>0</v>
      </c>
      <c r="O1521" s="6" t="n">
        <f aca="false">IF(1_Data_EDA!D1522="Pacific Asia",1,0)</f>
        <v>0</v>
      </c>
      <c r="P1521" s="6" t="n">
        <f aca="false">IF(1_Data_EDA!D1522="USCA",1,0)</f>
        <v>0</v>
      </c>
      <c r="Q1521" s="6" t="n">
        <f aca="false">IF(C1521&gt;MEDIAN(C$5:C$8004),1,0)</f>
        <v>0</v>
      </c>
      <c r="R1521" s="6" t="n">
        <f aca="false">IF(D1521&gt;2,1,0)</f>
        <v>0</v>
      </c>
    </row>
    <row r="1522" customFormat="false" ht="15" hidden="false" customHeight="true" outlineLevel="0" collapsed="false">
      <c r="A1522" s="6" t="n">
        <f aca="false">1_Data_EDA!O1523</f>
        <v>0</v>
      </c>
      <c r="B1522" s="6" t="n">
        <f aca="false">1_Data_EDA!H1523</f>
        <v>2</v>
      </c>
      <c r="C1522" s="7" t="n">
        <f aca="false">1_Data_EDA!I1523</f>
        <v>129.9900055</v>
      </c>
      <c r="D1522" s="6" t="n">
        <f aca="false">1_Data_EDA!J1523</f>
        <v>1</v>
      </c>
      <c r="E1522" s="7" t="n">
        <f aca="false">1_Data_EDA!K1523</f>
        <v>129.9900055</v>
      </c>
      <c r="F1522" s="7" t="n">
        <f aca="false">1_Data_EDA!L1523</f>
        <v>13</v>
      </c>
      <c r="G1522" s="8" t="n">
        <f aca="false">1_Data_EDA!M1523</f>
        <v>0.100000001</v>
      </c>
      <c r="H1522" s="6" t="n">
        <f aca="false">IF(1_Data_EDA!B1523="First Class",1,0)</f>
        <v>0</v>
      </c>
      <c r="I1522" s="6" t="n">
        <f aca="false">IF(1_Data_EDA!B1523="Second Class",1,0)</f>
        <v>1</v>
      </c>
      <c r="J1522" s="6" t="n">
        <f aca="false">IF(1_Data_EDA!B1523="Same Day",1,0)</f>
        <v>0</v>
      </c>
      <c r="K1522" s="6" t="n">
        <f aca="false">IF(1_Data_EDA!C1523="Corporate",1,0)</f>
        <v>0</v>
      </c>
      <c r="L1522" s="6" t="n">
        <f aca="false">IF(1_Data_EDA!C1523="Home Office",1,0)</f>
        <v>0</v>
      </c>
      <c r="M1522" s="6" t="n">
        <f aca="false">IF(1_Data_EDA!D1523="Europe",1,0)</f>
        <v>0</v>
      </c>
      <c r="N1522" s="6" t="n">
        <f aca="false">IF(1_Data_EDA!D1523="LATAM",1,0)</f>
        <v>0</v>
      </c>
      <c r="O1522" s="6" t="n">
        <f aca="false">IF(1_Data_EDA!D1523="Pacific Asia",1,0)</f>
        <v>0</v>
      </c>
      <c r="P1522" s="6" t="n">
        <f aca="false">IF(1_Data_EDA!D1523="USCA",1,0)</f>
        <v>0</v>
      </c>
      <c r="Q1522" s="6" t="n">
        <f aca="false">IF(C1522&gt;MEDIAN(C$5:C$8004),1,0)</f>
        <v>1</v>
      </c>
      <c r="R1522" s="6" t="n">
        <f aca="false">IF(D1522&gt;2,1,0)</f>
        <v>0</v>
      </c>
    </row>
    <row r="1523" customFormat="false" ht="15" hidden="false" customHeight="true" outlineLevel="0" collapsed="false">
      <c r="A1523" s="6" t="n">
        <f aca="false">1_Data_EDA!O1524</f>
        <v>1</v>
      </c>
      <c r="B1523" s="6" t="n">
        <f aca="false">1_Data_EDA!H1524</f>
        <v>4</v>
      </c>
      <c r="C1523" s="7" t="n">
        <f aca="false">1_Data_EDA!I1524</f>
        <v>293.0400085</v>
      </c>
      <c r="D1523" s="6" t="n">
        <f aca="false">1_Data_EDA!J1524</f>
        <v>1</v>
      </c>
      <c r="E1523" s="7" t="n">
        <f aca="false">1_Data_EDA!K1524</f>
        <v>293.0400085</v>
      </c>
      <c r="F1523" s="7" t="n">
        <f aca="false">1_Data_EDA!L1524</f>
        <v>38.09999847</v>
      </c>
      <c r="G1523" s="8" t="n">
        <f aca="false">1_Data_EDA!M1524</f>
        <v>0.129999995</v>
      </c>
      <c r="H1523" s="6" t="n">
        <f aca="false">IF(1_Data_EDA!B1524="First Class",1,0)</f>
        <v>0</v>
      </c>
      <c r="I1523" s="6" t="n">
        <f aca="false">IF(1_Data_EDA!B1524="Second Class",1,0)</f>
        <v>0</v>
      </c>
      <c r="J1523" s="6" t="n">
        <f aca="false">IF(1_Data_EDA!B1524="Same Day",1,0)</f>
        <v>0</v>
      </c>
      <c r="K1523" s="6" t="n">
        <f aca="false">IF(1_Data_EDA!C1524="Corporate",1,0)</f>
        <v>0</v>
      </c>
      <c r="L1523" s="6" t="n">
        <f aca="false">IF(1_Data_EDA!C1524="Home Office",1,0)</f>
        <v>1</v>
      </c>
      <c r="M1523" s="6" t="n">
        <f aca="false">IF(1_Data_EDA!D1524="Europe",1,0)</f>
        <v>0</v>
      </c>
      <c r="N1523" s="6" t="n">
        <f aca="false">IF(1_Data_EDA!D1524="LATAM",1,0)</f>
        <v>0</v>
      </c>
      <c r="O1523" s="6" t="n">
        <f aca="false">IF(1_Data_EDA!D1524="Pacific Asia",1,0)</f>
        <v>1</v>
      </c>
      <c r="P1523" s="6" t="n">
        <f aca="false">IF(1_Data_EDA!D1524="USCA",1,0)</f>
        <v>0</v>
      </c>
      <c r="Q1523" s="6" t="n">
        <f aca="false">IF(C1523&gt;MEDIAN(C$5:C$8004),1,0)</f>
        <v>1</v>
      </c>
      <c r="R1523" s="6" t="n">
        <f aca="false">IF(D1523&gt;2,1,0)</f>
        <v>0</v>
      </c>
    </row>
    <row r="1524" customFormat="false" ht="15" hidden="false" customHeight="true" outlineLevel="0" collapsed="false">
      <c r="A1524" s="6" t="n">
        <f aca="false">1_Data_EDA!O1525</f>
        <v>1</v>
      </c>
      <c r="B1524" s="6" t="n">
        <f aca="false">1_Data_EDA!H1525</f>
        <v>2</v>
      </c>
      <c r="C1524" s="7" t="n">
        <f aca="false">1_Data_EDA!I1525</f>
        <v>129.9900055</v>
      </c>
      <c r="D1524" s="6" t="n">
        <f aca="false">1_Data_EDA!J1525</f>
        <v>1</v>
      </c>
      <c r="E1524" s="7" t="n">
        <f aca="false">1_Data_EDA!K1525</f>
        <v>129.9900055</v>
      </c>
      <c r="F1524" s="7" t="n">
        <f aca="false">1_Data_EDA!L1525</f>
        <v>9.100000381</v>
      </c>
      <c r="G1524" s="8" t="n">
        <f aca="false">1_Data_EDA!M1525</f>
        <v>0.07</v>
      </c>
      <c r="H1524" s="6" t="n">
        <f aca="false">IF(1_Data_EDA!B1525="First Class",1,0)</f>
        <v>0</v>
      </c>
      <c r="I1524" s="6" t="n">
        <f aca="false">IF(1_Data_EDA!B1525="Second Class",1,0)</f>
        <v>1</v>
      </c>
      <c r="J1524" s="6" t="n">
        <f aca="false">IF(1_Data_EDA!B1525="Same Day",1,0)</f>
        <v>0</v>
      </c>
      <c r="K1524" s="6" t="n">
        <f aca="false">IF(1_Data_EDA!C1525="Corporate",1,0)</f>
        <v>0</v>
      </c>
      <c r="L1524" s="6" t="n">
        <f aca="false">IF(1_Data_EDA!C1525="Home Office",1,0)</f>
        <v>0</v>
      </c>
      <c r="M1524" s="6" t="n">
        <f aca="false">IF(1_Data_EDA!D1525="Europe",1,0)</f>
        <v>0</v>
      </c>
      <c r="N1524" s="6" t="n">
        <f aca="false">IF(1_Data_EDA!D1525="LATAM",1,0)</f>
        <v>1</v>
      </c>
      <c r="O1524" s="6" t="n">
        <f aca="false">IF(1_Data_EDA!D1525="Pacific Asia",1,0)</f>
        <v>0</v>
      </c>
      <c r="P1524" s="6" t="n">
        <f aca="false">IF(1_Data_EDA!D1525="USCA",1,0)</f>
        <v>0</v>
      </c>
      <c r="Q1524" s="6" t="n">
        <f aca="false">IF(C1524&gt;MEDIAN(C$5:C$8004),1,0)</f>
        <v>1</v>
      </c>
      <c r="R1524" s="6" t="n">
        <f aca="false">IF(D1524&gt;2,1,0)</f>
        <v>0</v>
      </c>
    </row>
    <row r="1525" customFormat="false" ht="15" hidden="false" customHeight="true" outlineLevel="0" collapsed="false">
      <c r="A1525" s="6" t="n">
        <f aca="false">1_Data_EDA!O1526</f>
        <v>1</v>
      </c>
      <c r="B1525" s="6" t="n">
        <f aca="false">1_Data_EDA!H1526</f>
        <v>4</v>
      </c>
      <c r="C1525" s="7" t="n">
        <f aca="false">1_Data_EDA!I1526</f>
        <v>99.98999786</v>
      </c>
      <c r="D1525" s="6" t="n">
        <f aca="false">1_Data_EDA!J1526</f>
        <v>5</v>
      </c>
      <c r="E1525" s="7" t="n">
        <f aca="false">1_Data_EDA!K1526</f>
        <v>499.9500122</v>
      </c>
      <c r="F1525" s="7" t="n">
        <f aca="false">1_Data_EDA!L1526</f>
        <v>5</v>
      </c>
      <c r="G1525" s="8" t="n">
        <f aca="false">1_Data_EDA!M1526</f>
        <v>0.01</v>
      </c>
      <c r="H1525" s="6" t="n">
        <f aca="false">IF(1_Data_EDA!B1526="First Class",1,0)</f>
        <v>0</v>
      </c>
      <c r="I1525" s="6" t="n">
        <f aca="false">IF(1_Data_EDA!B1526="Second Class",1,0)</f>
        <v>0</v>
      </c>
      <c r="J1525" s="6" t="n">
        <f aca="false">IF(1_Data_EDA!B1526="Same Day",1,0)</f>
        <v>0</v>
      </c>
      <c r="K1525" s="6" t="n">
        <f aca="false">IF(1_Data_EDA!C1526="Corporate",1,0)</f>
        <v>0</v>
      </c>
      <c r="L1525" s="6" t="n">
        <f aca="false">IF(1_Data_EDA!C1526="Home Office",1,0)</f>
        <v>0</v>
      </c>
      <c r="M1525" s="6" t="n">
        <f aca="false">IF(1_Data_EDA!D1526="Europe",1,0)</f>
        <v>0</v>
      </c>
      <c r="N1525" s="6" t="n">
        <f aca="false">IF(1_Data_EDA!D1526="LATAM",1,0)</f>
        <v>1</v>
      </c>
      <c r="O1525" s="6" t="n">
        <f aca="false">IF(1_Data_EDA!D1526="Pacific Asia",1,0)</f>
        <v>0</v>
      </c>
      <c r="P1525" s="6" t="n">
        <f aca="false">IF(1_Data_EDA!D1526="USCA",1,0)</f>
        <v>0</v>
      </c>
      <c r="Q1525" s="6" t="n">
        <f aca="false">IF(C1525&gt;MEDIAN(C$5:C$8004),1,0)</f>
        <v>1</v>
      </c>
      <c r="R1525" s="6" t="n">
        <f aca="false">IF(D1525&gt;2,1,0)</f>
        <v>1</v>
      </c>
    </row>
    <row r="1526" customFormat="false" ht="15" hidden="false" customHeight="true" outlineLevel="0" collapsed="false">
      <c r="A1526" s="6" t="n">
        <f aca="false">1_Data_EDA!O1527</f>
        <v>1</v>
      </c>
      <c r="B1526" s="6" t="n">
        <f aca="false">1_Data_EDA!H1527</f>
        <v>2</v>
      </c>
      <c r="C1526" s="7" t="n">
        <f aca="false">1_Data_EDA!I1527</f>
        <v>59.99000168</v>
      </c>
      <c r="D1526" s="6" t="n">
        <f aca="false">1_Data_EDA!J1527</f>
        <v>5</v>
      </c>
      <c r="E1526" s="7" t="n">
        <f aca="false">1_Data_EDA!K1527</f>
        <v>299.9500122</v>
      </c>
      <c r="F1526" s="7" t="n">
        <f aca="false">1_Data_EDA!L1527</f>
        <v>74.98999786</v>
      </c>
      <c r="G1526" s="8" t="n">
        <f aca="false">1_Data_EDA!M1527</f>
        <v>0.25</v>
      </c>
      <c r="H1526" s="6" t="n">
        <f aca="false">IF(1_Data_EDA!B1527="First Class",1,0)</f>
        <v>0</v>
      </c>
      <c r="I1526" s="6" t="n">
        <f aca="false">IF(1_Data_EDA!B1527="Second Class",1,0)</f>
        <v>1</v>
      </c>
      <c r="J1526" s="6" t="n">
        <f aca="false">IF(1_Data_EDA!B1527="Same Day",1,0)</f>
        <v>0</v>
      </c>
      <c r="K1526" s="6" t="n">
        <f aca="false">IF(1_Data_EDA!C1527="Corporate",1,0)</f>
        <v>0</v>
      </c>
      <c r="L1526" s="6" t="n">
        <f aca="false">IF(1_Data_EDA!C1527="Home Office",1,0)</f>
        <v>1</v>
      </c>
      <c r="M1526" s="6" t="n">
        <f aca="false">IF(1_Data_EDA!D1527="Europe",1,0)</f>
        <v>1</v>
      </c>
      <c r="N1526" s="6" t="n">
        <f aca="false">IF(1_Data_EDA!D1527="LATAM",1,0)</f>
        <v>0</v>
      </c>
      <c r="O1526" s="6" t="n">
        <f aca="false">IF(1_Data_EDA!D1527="Pacific Asia",1,0)</f>
        <v>0</v>
      </c>
      <c r="P1526" s="6" t="n">
        <f aca="false">IF(1_Data_EDA!D1527="USCA",1,0)</f>
        <v>0</v>
      </c>
      <c r="Q1526" s="6" t="n">
        <f aca="false">IF(C1526&gt;MEDIAN(C$5:C$8004),1,0)</f>
        <v>0</v>
      </c>
      <c r="R1526" s="6" t="n">
        <f aca="false">IF(D1526&gt;2,1,0)</f>
        <v>1</v>
      </c>
    </row>
    <row r="1527" customFormat="false" ht="15" hidden="false" customHeight="true" outlineLevel="0" collapsed="false">
      <c r="A1527" s="6" t="n">
        <f aca="false">1_Data_EDA!O1528</f>
        <v>1</v>
      </c>
      <c r="B1527" s="6" t="n">
        <f aca="false">1_Data_EDA!H1528</f>
        <v>4</v>
      </c>
      <c r="C1527" s="7" t="n">
        <f aca="false">1_Data_EDA!I1528</f>
        <v>39.99000168</v>
      </c>
      <c r="D1527" s="6" t="n">
        <f aca="false">1_Data_EDA!J1528</f>
        <v>1</v>
      </c>
      <c r="E1527" s="7" t="n">
        <f aca="false">1_Data_EDA!K1528</f>
        <v>39.99000168</v>
      </c>
      <c r="F1527" s="7" t="n">
        <f aca="false">1_Data_EDA!L1528</f>
        <v>0.400000006</v>
      </c>
      <c r="G1527" s="8" t="n">
        <f aca="false">1_Data_EDA!M1528</f>
        <v>0.01</v>
      </c>
      <c r="H1527" s="6" t="n">
        <f aca="false">IF(1_Data_EDA!B1528="First Class",1,0)</f>
        <v>0</v>
      </c>
      <c r="I1527" s="6" t="n">
        <f aca="false">IF(1_Data_EDA!B1528="Second Class",1,0)</f>
        <v>0</v>
      </c>
      <c r="J1527" s="6" t="n">
        <f aca="false">IF(1_Data_EDA!B1528="Same Day",1,0)</f>
        <v>0</v>
      </c>
      <c r="K1527" s="6" t="n">
        <f aca="false">IF(1_Data_EDA!C1528="Corporate",1,0)</f>
        <v>0</v>
      </c>
      <c r="L1527" s="6" t="n">
        <f aca="false">IF(1_Data_EDA!C1528="Home Office",1,0)</f>
        <v>0</v>
      </c>
      <c r="M1527" s="6" t="n">
        <f aca="false">IF(1_Data_EDA!D1528="Europe",1,0)</f>
        <v>1</v>
      </c>
      <c r="N1527" s="6" t="n">
        <f aca="false">IF(1_Data_EDA!D1528="LATAM",1,0)</f>
        <v>0</v>
      </c>
      <c r="O1527" s="6" t="n">
        <f aca="false">IF(1_Data_EDA!D1528="Pacific Asia",1,0)</f>
        <v>0</v>
      </c>
      <c r="P1527" s="6" t="n">
        <f aca="false">IF(1_Data_EDA!D1528="USCA",1,0)</f>
        <v>0</v>
      </c>
      <c r="Q1527" s="6" t="n">
        <f aca="false">IF(C1527&gt;MEDIAN(C$5:C$8004),1,0)</f>
        <v>0</v>
      </c>
      <c r="R1527" s="6" t="n">
        <f aca="false">IF(D1527&gt;2,1,0)</f>
        <v>0</v>
      </c>
    </row>
    <row r="1528" customFormat="false" ht="15" hidden="false" customHeight="true" outlineLevel="0" collapsed="false">
      <c r="A1528" s="6" t="n">
        <f aca="false">1_Data_EDA!O1529</f>
        <v>0</v>
      </c>
      <c r="B1528" s="6" t="n">
        <f aca="false">1_Data_EDA!H1529</f>
        <v>4</v>
      </c>
      <c r="C1528" s="7" t="n">
        <f aca="false">1_Data_EDA!I1529</f>
        <v>129.9900055</v>
      </c>
      <c r="D1528" s="6" t="n">
        <f aca="false">1_Data_EDA!J1529</f>
        <v>1</v>
      </c>
      <c r="E1528" s="7" t="n">
        <f aca="false">1_Data_EDA!K1529</f>
        <v>129.9900055</v>
      </c>
      <c r="F1528" s="7" t="n">
        <f aca="false">1_Data_EDA!L1529</f>
        <v>9.100000381</v>
      </c>
      <c r="G1528" s="8" t="n">
        <f aca="false">1_Data_EDA!M1529</f>
        <v>0.07</v>
      </c>
      <c r="H1528" s="6" t="n">
        <f aca="false">IF(1_Data_EDA!B1529="First Class",1,0)</f>
        <v>0</v>
      </c>
      <c r="I1528" s="6" t="n">
        <f aca="false">IF(1_Data_EDA!B1529="Second Class",1,0)</f>
        <v>0</v>
      </c>
      <c r="J1528" s="6" t="n">
        <f aca="false">IF(1_Data_EDA!B1529="Same Day",1,0)</f>
        <v>0</v>
      </c>
      <c r="K1528" s="6" t="n">
        <f aca="false">IF(1_Data_EDA!C1529="Corporate",1,0)</f>
        <v>0</v>
      </c>
      <c r="L1528" s="6" t="n">
        <f aca="false">IF(1_Data_EDA!C1529="Home Office",1,0)</f>
        <v>1</v>
      </c>
      <c r="M1528" s="6" t="n">
        <f aca="false">IF(1_Data_EDA!D1529="Europe",1,0)</f>
        <v>0</v>
      </c>
      <c r="N1528" s="6" t="n">
        <f aca="false">IF(1_Data_EDA!D1529="LATAM",1,0)</f>
        <v>0</v>
      </c>
      <c r="O1528" s="6" t="n">
        <f aca="false">IF(1_Data_EDA!D1529="Pacific Asia",1,0)</f>
        <v>0</v>
      </c>
      <c r="P1528" s="6" t="n">
        <f aca="false">IF(1_Data_EDA!D1529="USCA",1,0)</f>
        <v>1</v>
      </c>
      <c r="Q1528" s="6" t="n">
        <f aca="false">IF(C1528&gt;MEDIAN(C$5:C$8004),1,0)</f>
        <v>1</v>
      </c>
      <c r="R1528" s="6" t="n">
        <f aca="false">IF(D1528&gt;2,1,0)</f>
        <v>0</v>
      </c>
    </row>
    <row r="1529" customFormat="false" ht="15" hidden="false" customHeight="true" outlineLevel="0" collapsed="false">
      <c r="A1529" s="6" t="n">
        <f aca="false">1_Data_EDA!O1530</f>
        <v>0</v>
      </c>
      <c r="B1529" s="6" t="n">
        <f aca="false">1_Data_EDA!H1530</f>
        <v>4</v>
      </c>
      <c r="C1529" s="7" t="n">
        <f aca="false">1_Data_EDA!I1530</f>
        <v>30</v>
      </c>
      <c r="D1529" s="6" t="n">
        <f aca="false">1_Data_EDA!J1530</f>
        <v>2</v>
      </c>
      <c r="E1529" s="7" t="n">
        <f aca="false">1_Data_EDA!K1530</f>
        <v>60</v>
      </c>
      <c r="F1529" s="7" t="n">
        <f aca="false">1_Data_EDA!L1530</f>
        <v>15</v>
      </c>
      <c r="G1529" s="8" t="n">
        <f aca="false">1_Data_EDA!M1530</f>
        <v>0.25</v>
      </c>
      <c r="H1529" s="6" t="n">
        <f aca="false">IF(1_Data_EDA!B1530="First Class",1,0)</f>
        <v>0</v>
      </c>
      <c r="I1529" s="6" t="n">
        <f aca="false">IF(1_Data_EDA!B1530="Second Class",1,0)</f>
        <v>0</v>
      </c>
      <c r="J1529" s="6" t="n">
        <f aca="false">IF(1_Data_EDA!B1530="Same Day",1,0)</f>
        <v>0</v>
      </c>
      <c r="K1529" s="6" t="n">
        <f aca="false">IF(1_Data_EDA!C1530="Corporate",1,0)</f>
        <v>0</v>
      </c>
      <c r="L1529" s="6" t="n">
        <f aca="false">IF(1_Data_EDA!C1530="Home Office",1,0)</f>
        <v>0</v>
      </c>
      <c r="M1529" s="6" t="n">
        <f aca="false">IF(1_Data_EDA!D1530="Europe",1,0)</f>
        <v>0</v>
      </c>
      <c r="N1529" s="6" t="n">
        <f aca="false">IF(1_Data_EDA!D1530="LATAM",1,0)</f>
        <v>1</v>
      </c>
      <c r="O1529" s="6" t="n">
        <f aca="false">IF(1_Data_EDA!D1530="Pacific Asia",1,0)</f>
        <v>0</v>
      </c>
      <c r="P1529" s="6" t="n">
        <f aca="false">IF(1_Data_EDA!D1530="USCA",1,0)</f>
        <v>0</v>
      </c>
      <c r="Q1529" s="6" t="n">
        <f aca="false">IF(C1529&gt;MEDIAN(C$5:C$8004),1,0)</f>
        <v>0</v>
      </c>
      <c r="R1529" s="6" t="n">
        <f aca="false">IF(D1529&gt;2,1,0)</f>
        <v>0</v>
      </c>
    </row>
    <row r="1530" customFormat="false" ht="15" hidden="false" customHeight="true" outlineLevel="0" collapsed="false">
      <c r="A1530" s="6" t="n">
        <f aca="false">1_Data_EDA!O1531</f>
        <v>1</v>
      </c>
      <c r="B1530" s="6" t="n">
        <f aca="false">1_Data_EDA!H1531</f>
        <v>4</v>
      </c>
      <c r="C1530" s="7" t="n">
        <f aca="false">1_Data_EDA!I1531</f>
        <v>399.980011</v>
      </c>
      <c r="D1530" s="6" t="n">
        <f aca="false">1_Data_EDA!J1531</f>
        <v>1</v>
      </c>
      <c r="E1530" s="7" t="n">
        <f aca="false">1_Data_EDA!K1531</f>
        <v>399.980011</v>
      </c>
      <c r="F1530" s="7" t="n">
        <f aca="false">1_Data_EDA!L1531</f>
        <v>48</v>
      </c>
      <c r="G1530" s="8" t="n">
        <f aca="false">1_Data_EDA!M1531</f>
        <v>0.119999997</v>
      </c>
      <c r="H1530" s="6" t="n">
        <f aca="false">IF(1_Data_EDA!B1531="First Class",1,0)</f>
        <v>0</v>
      </c>
      <c r="I1530" s="6" t="n">
        <f aca="false">IF(1_Data_EDA!B1531="Second Class",1,0)</f>
        <v>0</v>
      </c>
      <c r="J1530" s="6" t="n">
        <f aca="false">IF(1_Data_EDA!B1531="Same Day",1,0)</f>
        <v>0</v>
      </c>
      <c r="K1530" s="6" t="n">
        <f aca="false">IF(1_Data_EDA!C1531="Corporate",1,0)</f>
        <v>0</v>
      </c>
      <c r="L1530" s="6" t="n">
        <f aca="false">IF(1_Data_EDA!C1531="Home Office",1,0)</f>
        <v>0</v>
      </c>
      <c r="M1530" s="6" t="n">
        <f aca="false">IF(1_Data_EDA!D1531="Europe",1,0)</f>
        <v>0</v>
      </c>
      <c r="N1530" s="6" t="n">
        <f aca="false">IF(1_Data_EDA!D1531="LATAM",1,0)</f>
        <v>1</v>
      </c>
      <c r="O1530" s="6" t="n">
        <f aca="false">IF(1_Data_EDA!D1531="Pacific Asia",1,0)</f>
        <v>0</v>
      </c>
      <c r="P1530" s="6" t="n">
        <f aca="false">IF(1_Data_EDA!D1531="USCA",1,0)</f>
        <v>0</v>
      </c>
      <c r="Q1530" s="6" t="n">
        <f aca="false">IF(C1530&gt;MEDIAN(C$5:C$8004),1,0)</f>
        <v>1</v>
      </c>
      <c r="R1530" s="6" t="n">
        <f aca="false">IF(D1530&gt;2,1,0)</f>
        <v>0</v>
      </c>
    </row>
    <row r="1531" customFormat="false" ht="15" hidden="false" customHeight="true" outlineLevel="0" collapsed="false">
      <c r="A1531" s="6" t="n">
        <f aca="false">1_Data_EDA!O1532</f>
        <v>0</v>
      </c>
      <c r="B1531" s="6" t="n">
        <f aca="false">1_Data_EDA!H1532</f>
        <v>4</v>
      </c>
      <c r="C1531" s="7" t="n">
        <f aca="false">1_Data_EDA!I1532</f>
        <v>49.97999954</v>
      </c>
      <c r="D1531" s="6" t="n">
        <f aca="false">1_Data_EDA!J1532</f>
        <v>4</v>
      </c>
      <c r="E1531" s="7" t="n">
        <f aca="false">1_Data_EDA!K1532</f>
        <v>199.9199982</v>
      </c>
      <c r="F1531" s="7" t="n">
        <f aca="false">1_Data_EDA!L1532</f>
        <v>11</v>
      </c>
      <c r="G1531" s="8" t="n">
        <f aca="false">1_Data_EDA!M1532</f>
        <v>0.059999999</v>
      </c>
      <c r="H1531" s="6" t="n">
        <f aca="false">IF(1_Data_EDA!B1532="First Class",1,0)</f>
        <v>0</v>
      </c>
      <c r="I1531" s="6" t="n">
        <f aca="false">IF(1_Data_EDA!B1532="Second Class",1,0)</f>
        <v>0</v>
      </c>
      <c r="J1531" s="6" t="n">
        <f aca="false">IF(1_Data_EDA!B1532="Same Day",1,0)</f>
        <v>0</v>
      </c>
      <c r="K1531" s="6" t="n">
        <f aca="false">IF(1_Data_EDA!C1532="Corporate",1,0)</f>
        <v>0</v>
      </c>
      <c r="L1531" s="6" t="n">
        <f aca="false">IF(1_Data_EDA!C1532="Home Office",1,0)</f>
        <v>0</v>
      </c>
      <c r="M1531" s="6" t="n">
        <f aca="false">IF(1_Data_EDA!D1532="Europe",1,0)</f>
        <v>0</v>
      </c>
      <c r="N1531" s="6" t="n">
        <f aca="false">IF(1_Data_EDA!D1532="LATAM",1,0)</f>
        <v>0</v>
      </c>
      <c r="O1531" s="6" t="n">
        <f aca="false">IF(1_Data_EDA!D1532="Pacific Asia",1,0)</f>
        <v>0</v>
      </c>
      <c r="P1531" s="6" t="n">
        <f aca="false">IF(1_Data_EDA!D1532="USCA",1,0)</f>
        <v>1</v>
      </c>
      <c r="Q1531" s="6" t="n">
        <f aca="false">IF(C1531&gt;MEDIAN(C$5:C$8004),1,0)</f>
        <v>0</v>
      </c>
      <c r="R1531" s="6" t="n">
        <f aca="false">IF(D1531&gt;2,1,0)</f>
        <v>1</v>
      </c>
    </row>
    <row r="1532" customFormat="false" ht="15" hidden="false" customHeight="true" outlineLevel="0" collapsed="false">
      <c r="A1532" s="6" t="n">
        <f aca="false">1_Data_EDA!O1533</f>
        <v>1</v>
      </c>
      <c r="B1532" s="6" t="n">
        <f aca="false">1_Data_EDA!H1533</f>
        <v>1</v>
      </c>
      <c r="C1532" s="7" t="n">
        <f aca="false">1_Data_EDA!I1533</f>
        <v>99.98999786</v>
      </c>
      <c r="D1532" s="6" t="n">
        <f aca="false">1_Data_EDA!J1533</f>
        <v>5</v>
      </c>
      <c r="E1532" s="7" t="n">
        <f aca="false">1_Data_EDA!K1533</f>
        <v>499.9500122</v>
      </c>
      <c r="F1532" s="7" t="n">
        <f aca="false">1_Data_EDA!L1533</f>
        <v>5</v>
      </c>
      <c r="G1532" s="8" t="n">
        <f aca="false">1_Data_EDA!M1533</f>
        <v>0.01</v>
      </c>
      <c r="H1532" s="6" t="n">
        <f aca="false">IF(1_Data_EDA!B1533="First Class",1,0)</f>
        <v>1</v>
      </c>
      <c r="I1532" s="6" t="n">
        <f aca="false">IF(1_Data_EDA!B1533="Second Class",1,0)</f>
        <v>0</v>
      </c>
      <c r="J1532" s="6" t="n">
        <f aca="false">IF(1_Data_EDA!B1533="Same Day",1,0)</f>
        <v>0</v>
      </c>
      <c r="K1532" s="6" t="n">
        <f aca="false">IF(1_Data_EDA!C1533="Corporate",1,0)</f>
        <v>0</v>
      </c>
      <c r="L1532" s="6" t="n">
        <f aca="false">IF(1_Data_EDA!C1533="Home Office",1,0)</f>
        <v>0</v>
      </c>
      <c r="M1532" s="6" t="n">
        <f aca="false">IF(1_Data_EDA!D1533="Europe",1,0)</f>
        <v>0</v>
      </c>
      <c r="N1532" s="6" t="n">
        <f aca="false">IF(1_Data_EDA!D1533="LATAM",1,0)</f>
        <v>0</v>
      </c>
      <c r="O1532" s="6" t="n">
        <f aca="false">IF(1_Data_EDA!D1533="Pacific Asia",1,0)</f>
        <v>0</v>
      </c>
      <c r="P1532" s="6" t="n">
        <f aca="false">IF(1_Data_EDA!D1533="USCA",1,0)</f>
        <v>0</v>
      </c>
      <c r="Q1532" s="6" t="n">
        <f aca="false">IF(C1532&gt;MEDIAN(C$5:C$8004),1,0)</f>
        <v>1</v>
      </c>
      <c r="R1532" s="6" t="n">
        <f aca="false">IF(D1532&gt;2,1,0)</f>
        <v>1</v>
      </c>
    </row>
    <row r="1533" customFormat="false" ht="15" hidden="false" customHeight="true" outlineLevel="0" collapsed="false">
      <c r="A1533" s="6" t="n">
        <f aca="false">1_Data_EDA!O1534</f>
        <v>0</v>
      </c>
      <c r="B1533" s="6" t="n">
        <f aca="false">1_Data_EDA!H1534</f>
        <v>2</v>
      </c>
      <c r="C1533" s="7" t="n">
        <f aca="false">1_Data_EDA!I1534</f>
        <v>49.97999954</v>
      </c>
      <c r="D1533" s="6" t="n">
        <f aca="false">1_Data_EDA!J1534</f>
        <v>3</v>
      </c>
      <c r="E1533" s="7" t="n">
        <f aca="false">1_Data_EDA!K1534</f>
        <v>149.9400024</v>
      </c>
      <c r="F1533" s="7" t="n">
        <f aca="false">1_Data_EDA!L1534</f>
        <v>25.48999977</v>
      </c>
      <c r="G1533" s="8" t="n">
        <f aca="false">1_Data_EDA!M1534</f>
        <v>0.170000002</v>
      </c>
      <c r="H1533" s="6" t="n">
        <f aca="false">IF(1_Data_EDA!B1534="First Class",1,0)</f>
        <v>0</v>
      </c>
      <c r="I1533" s="6" t="n">
        <f aca="false">IF(1_Data_EDA!B1534="Second Class",1,0)</f>
        <v>1</v>
      </c>
      <c r="J1533" s="6" t="n">
        <f aca="false">IF(1_Data_EDA!B1534="Same Day",1,0)</f>
        <v>0</v>
      </c>
      <c r="K1533" s="6" t="n">
        <f aca="false">IF(1_Data_EDA!C1534="Corporate",1,0)</f>
        <v>0</v>
      </c>
      <c r="L1533" s="6" t="n">
        <f aca="false">IF(1_Data_EDA!C1534="Home Office",1,0)</f>
        <v>0</v>
      </c>
      <c r="M1533" s="6" t="n">
        <f aca="false">IF(1_Data_EDA!D1534="Europe",1,0)</f>
        <v>0</v>
      </c>
      <c r="N1533" s="6" t="n">
        <f aca="false">IF(1_Data_EDA!D1534="LATAM",1,0)</f>
        <v>0</v>
      </c>
      <c r="O1533" s="6" t="n">
        <f aca="false">IF(1_Data_EDA!D1534="Pacific Asia",1,0)</f>
        <v>0</v>
      </c>
      <c r="P1533" s="6" t="n">
        <f aca="false">IF(1_Data_EDA!D1534="USCA",1,0)</f>
        <v>1</v>
      </c>
      <c r="Q1533" s="6" t="n">
        <f aca="false">IF(C1533&gt;MEDIAN(C$5:C$8004),1,0)</f>
        <v>0</v>
      </c>
      <c r="R1533" s="6" t="n">
        <f aca="false">IF(D1533&gt;2,1,0)</f>
        <v>1</v>
      </c>
    </row>
    <row r="1534" customFormat="false" ht="15" hidden="false" customHeight="true" outlineLevel="0" collapsed="false">
      <c r="A1534" s="6" t="n">
        <f aca="false">1_Data_EDA!O1535</f>
        <v>1</v>
      </c>
      <c r="B1534" s="6" t="n">
        <f aca="false">1_Data_EDA!H1535</f>
        <v>4</v>
      </c>
      <c r="C1534" s="7" t="n">
        <f aca="false">1_Data_EDA!I1535</f>
        <v>129.9900055</v>
      </c>
      <c r="D1534" s="6" t="n">
        <f aca="false">1_Data_EDA!J1535</f>
        <v>1</v>
      </c>
      <c r="E1534" s="7" t="n">
        <f aca="false">1_Data_EDA!K1535</f>
        <v>129.9900055</v>
      </c>
      <c r="F1534" s="7" t="n">
        <f aca="false">1_Data_EDA!L1535</f>
        <v>16.89999962</v>
      </c>
      <c r="G1534" s="8" t="n">
        <f aca="false">1_Data_EDA!M1535</f>
        <v>0.129999995</v>
      </c>
      <c r="H1534" s="6" t="n">
        <f aca="false">IF(1_Data_EDA!B1535="First Class",1,0)</f>
        <v>0</v>
      </c>
      <c r="I1534" s="6" t="n">
        <f aca="false">IF(1_Data_EDA!B1535="Second Class",1,0)</f>
        <v>0</v>
      </c>
      <c r="J1534" s="6" t="n">
        <f aca="false">IF(1_Data_EDA!B1535="Same Day",1,0)</f>
        <v>0</v>
      </c>
      <c r="K1534" s="6" t="n">
        <f aca="false">IF(1_Data_EDA!C1535="Corporate",1,0)</f>
        <v>0</v>
      </c>
      <c r="L1534" s="6" t="n">
        <f aca="false">IF(1_Data_EDA!C1535="Home Office",1,0)</f>
        <v>0</v>
      </c>
      <c r="M1534" s="6" t="n">
        <f aca="false">IF(1_Data_EDA!D1535="Europe",1,0)</f>
        <v>0</v>
      </c>
      <c r="N1534" s="6" t="n">
        <f aca="false">IF(1_Data_EDA!D1535="LATAM",1,0)</f>
        <v>0</v>
      </c>
      <c r="O1534" s="6" t="n">
        <f aca="false">IF(1_Data_EDA!D1535="Pacific Asia",1,0)</f>
        <v>0</v>
      </c>
      <c r="P1534" s="6" t="n">
        <f aca="false">IF(1_Data_EDA!D1535="USCA",1,0)</f>
        <v>0</v>
      </c>
      <c r="Q1534" s="6" t="n">
        <f aca="false">IF(C1534&gt;MEDIAN(C$5:C$8004),1,0)</f>
        <v>1</v>
      </c>
      <c r="R1534" s="6" t="n">
        <f aca="false">IF(D1534&gt;2,1,0)</f>
        <v>0</v>
      </c>
    </row>
    <row r="1535" customFormat="false" ht="15" hidden="false" customHeight="true" outlineLevel="0" collapsed="false">
      <c r="A1535" s="6" t="n">
        <f aca="false">1_Data_EDA!O1536</f>
        <v>1</v>
      </c>
      <c r="B1535" s="6" t="n">
        <f aca="false">1_Data_EDA!H1536</f>
        <v>4</v>
      </c>
      <c r="C1535" s="7" t="n">
        <f aca="false">1_Data_EDA!I1536</f>
        <v>84.40000153</v>
      </c>
      <c r="D1535" s="6" t="n">
        <f aca="false">1_Data_EDA!J1536</f>
        <v>1</v>
      </c>
      <c r="E1535" s="7" t="n">
        <f aca="false">1_Data_EDA!K1536</f>
        <v>84.40000153</v>
      </c>
      <c r="F1535" s="7" t="n">
        <f aca="false">1_Data_EDA!L1536</f>
        <v>14.35000038</v>
      </c>
      <c r="G1535" s="8" t="n">
        <f aca="false">1_Data_EDA!M1536</f>
        <v>0.170000002</v>
      </c>
      <c r="H1535" s="6" t="n">
        <f aca="false">IF(1_Data_EDA!B1536="First Class",1,0)</f>
        <v>0</v>
      </c>
      <c r="I1535" s="6" t="n">
        <f aca="false">IF(1_Data_EDA!B1536="Second Class",1,0)</f>
        <v>0</v>
      </c>
      <c r="J1535" s="6" t="n">
        <f aca="false">IF(1_Data_EDA!B1536="Same Day",1,0)</f>
        <v>0</v>
      </c>
      <c r="K1535" s="6" t="n">
        <f aca="false">IF(1_Data_EDA!C1536="Corporate",1,0)</f>
        <v>0</v>
      </c>
      <c r="L1535" s="6" t="n">
        <f aca="false">IF(1_Data_EDA!C1536="Home Office",1,0)</f>
        <v>0</v>
      </c>
      <c r="M1535" s="6" t="n">
        <f aca="false">IF(1_Data_EDA!D1536="Europe",1,0)</f>
        <v>0</v>
      </c>
      <c r="N1535" s="6" t="n">
        <f aca="false">IF(1_Data_EDA!D1536="LATAM",1,0)</f>
        <v>0</v>
      </c>
      <c r="O1535" s="6" t="n">
        <f aca="false">IF(1_Data_EDA!D1536="Pacific Asia",1,0)</f>
        <v>1</v>
      </c>
      <c r="P1535" s="6" t="n">
        <f aca="false">IF(1_Data_EDA!D1536="USCA",1,0)</f>
        <v>0</v>
      </c>
      <c r="Q1535" s="6" t="n">
        <f aca="false">IF(C1535&gt;MEDIAN(C$5:C$8004),1,0)</f>
        <v>1</v>
      </c>
      <c r="R1535" s="6" t="n">
        <f aca="false">IF(D1535&gt;2,1,0)</f>
        <v>0</v>
      </c>
    </row>
    <row r="1536" customFormat="false" ht="15" hidden="false" customHeight="true" outlineLevel="0" collapsed="false">
      <c r="A1536" s="6" t="n">
        <f aca="false">1_Data_EDA!O1537</f>
        <v>1</v>
      </c>
      <c r="B1536" s="6" t="n">
        <f aca="false">1_Data_EDA!H1537</f>
        <v>1</v>
      </c>
      <c r="C1536" s="7" t="n">
        <f aca="false">1_Data_EDA!I1537</f>
        <v>99.98999786</v>
      </c>
      <c r="D1536" s="6" t="n">
        <f aca="false">1_Data_EDA!J1537</f>
        <v>5</v>
      </c>
      <c r="E1536" s="7" t="n">
        <f aca="false">1_Data_EDA!K1537</f>
        <v>499.9500122</v>
      </c>
      <c r="F1536" s="7" t="n">
        <f aca="false">1_Data_EDA!L1537</f>
        <v>10</v>
      </c>
      <c r="G1536" s="8" t="n">
        <f aca="false">1_Data_EDA!M1537</f>
        <v>0.02</v>
      </c>
      <c r="H1536" s="6" t="n">
        <f aca="false">IF(1_Data_EDA!B1537="First Class",1,0)</f>
        <v>1</v>
      </c>
      <c r="I1536" s="6" t="n">
        <f aca="false">IF(1_Data_EDA!B1537="Second Class",1,0)</f>
        <v>0</v>
      </c>
      <c r="J1536" s="6" t="n">
        <f aca="false">IF(1_Data_EDA!B1537="Same Day",1,0)</f>
        <v>0</v>
      </c>
      <c r="K1536" s="6" t="n">
        <f aca="false">IF(1_Data_EDA!C1537="Corporate",1,0)</f>
        <v>0</v>
      </c>
      <c r="L1536" s="6" t="n">
        <f aca="false">IF(1_Data_EDA!C1537="Home Office",1,0)</f>
        <v>0</v>
      </c>
      <c r="M1536" s="6" t="n">
        <f aca="false">IF(1_Data_EDA!D1537="Europe",1,0)</f>
        <v>0</v>
      </c>
      <c r="N1536" s="6" t="n">
        <f aca="false">IF(1_Data_EDA!D1537="LATAM",1,0)</f>
        <v>1</v>
      </c>
      <c r="O1536" s="6" t="n">
        <f aca="false">IF(1_Data_EDA!D1537="Pacific Asia",1,0)</f>
        <v>0</v>
      </c>
      <c r="P1536" s="6" t="n">
        <f aca="false">IF(1_Data_EDA!D1537="USCA",1,0)</f>
        <v>0</v>
      </c>
      <c r="Q1536" s="6" t="n">
        <f aca="false">IF(C1536&gt;MEDIAN(C$5:C$8004),1,0)</f>
        <v>1</v>
      </c>
      <c r="R1536" s="6" t="n">
        <f aca="false">IF(D1536&gt;2,1,0)</f>
        <v>1</v>
      </c>
    </row>
    <row r="1537" customFormat="false" ht="15" hidden="false" customHeight="true" outlineLevel="0" collapsed="false">
      <c r="A1537" s="6" t="n">
        <f aca="false">1_Data_EDA!O1538</f>
        <v>0</v>
      </c>
      <c r="B1537" s="6" t="n">
        <f aca="false">1_Data_EDA!H1538</f>
        <v>4</v>
      </c>
      <c r="C1537" s="7" t="n">
        <f aca="false">1_Data_EDA!I1538</f>
        <v>50</v>
      </c>
      <c r="D1537" s="6" t="n">
        <f aca="false">1_Data_EDA!J1538</f>
        <v>5</v>
      </c>
      <c r="E1537" s="7" t="n">
        <f aca="false">1_Data_EDA!K1538</f>
        <v>250</v>
      </c>
      <c r="F1537" s="7" t="n">
        <f aca="false">1_Data_EDA!L1538</f>
        <v>42.5</v>
      </c>
      <c r="G1537" s="8" t="n">
        <f aca="false">1_Data_EDA!M1538</f>
        <v>0.170000002</v>
      </c>
      <c r="H1537" s="6" t="n">
        <f aca="false">IF(1_Data_EDA!B1538="First Class",1,0)</f>
        <v>0</v>
      </c>
      <c r="I1537" s="6" t="n">
        <f aca="false">IF(1_Data_EDA!B1538="Second Class",1,0)</f>
        <v>0</v>
      </c>
      <c r="J1537" s="6" t="n">
        <f aca="false">IF(1_Data_EDA!B1538="Same Day",1,0)</f>
        <v>0</v>
      </c>
      <c r="K1537" s="6" t="n">
        <f aca="false">IF(1_Data_EDA!C1538="Corporate",1,0)</f>
        <v>0</v>
      </c>
      <c r="L1537" s="6" t="n">
        <f aca="false">IF(1_Data_EDA!C1538="Home Office",1,0)</f>
        <v>1</v>
      </c>
      <c r="M1537" s="6" t="n">
        <f aca="false">IF(1_Data_EDA!D1538="Europe",1,0)</f>
        <v>0</v>
      </c>
      <c r="N1537" s="6" t="n">
        <f aca="false">IF(1_Data_EDA!D1538="LATAM",1,0)</f>
        <v>0</v>
      </c>
      <c r="O1537" s="6" t="n">
        <f aca="false">IF(1_Data_EDA!D1538="Pacific Asia",1,0)</f>
        <v>0</v>
      </c>
      <c r="P1537" s="6" t="n">
        <f aca="false">IF(1_Data_EDA!D1538="USCA",1,0)</f>
        <v>1</v>
      </c>
      <c r="Q1537" s="6" t="n">
        <f aca="false">IF(C1537&gt;MEDIAN(C$5:C$8004),1,0)</f>
        <v>0</v>
      </c>
      <c r="R1537" s="6" t="n">
        <f aca="false">IF(D1537&gt;2,1,0)</f>
        <v>1</v>
      </c>
    </row>
    <row r="1538" customFormat="false" ht="15" hidden="false" customHeight="true" outlineLevel="0" collapsed="false">
      <c r="A1538" s="6" t="n">
        <f aca="false">1_Data_EDA!O1539</f>
        <v>0</v>
      </c>
      <c r="B1538" s="6" t="n">
        <f aca="false">1_Data_EDA!H1539</f>
        <v>4</v>
      </c>
      <c r="C1538" s="7" t="n">
        <f aca="false">1_Data_EDA!I1539</f>
        <v>199.9900055</v>
      </c>
      <c r="D1538" s="6" t="n">
        <f aca="false">1_Data_EDA!J1539</f>
        <v>1</v>
      </c>
      <c r="E1538" s="7" t="n">
        <f aca="false">1_Data_EDA!K1539</f>
        <v>199.9900055</v>
      </c>
      <c r="F1538" s="7" t="n">
        <f aca="false">1_Data_EDA!L1539</f>
        <v>32</v>
      </c>
      <c r="G1538" s="8" t="n">
        <f aca="false">1_Data_EDA!M1539</f>
        <v>0.159999996</v>
      </c>
      <c r="H1538" s="6" t="n">
        <f aca="false">IF(1_Data_EDA!B1539="First Class",1,0)</f>
        <v>0</v>
      </c>
      <c r="I1538" s="6" t="n">
        <f aca="false">IF(1_Data_EDA!B1539="Second Class",1,0)</f>
        <v>0</v>
      </c>
      <c r="J1538" s="6" t="n">
        <f aca="false">IF(1_Data_EDA!B1539="Same Day",1,0)</f>
        <v>0</v>
      </c>
      <c r="K1538" s="6" t="n">
        <f aca="false">IF(1_Data_EDA!C1539="Corporate",1,0)</f>
        <v>0</v>
      </c>
      <c r="L1538" s="6" t="n">
        <f aca="false">IF(1_Data_EDA!C1539="Home Office",1,0)</f>
        <v>0</v>
      </c>
      <c r="M1538" s="6" t="n">
        <f aca="false">IF(1_Data_EDA!D1539="Europe",1,0)</f>
        <v>1</v>
      </c>
      <c r="N1538" s="6" t="n">
        <f aca="false">IF(1_Data_EDA!D1539="LATAM",1,0)</f>
        <v>0</v>
      </c>
      <c r="O1538" s="6" t="n">
        <f aca="false">IF(1_Data_EDA!D1539="Pacific Asia",1,0)</f>
        <v>0</v>
      </c>
      <c r="P1538" s="6" t="n">
        <f aca="false">IF(1_Data_EDA!D1539="USCA",1,0)</f>
        <v>0</v>
      </c>
      <c r="Q1538" s="6" t="n">
        <f aca="false">IF(C1538&gt;MEDIAN(C$5:C$8004),1,0)</f>
        <v>1</v>
      </c>
      <c r="R1538" s="6" t="n">
        <f aca="false">IF(D1538&gt;2,1,0)</f>
        <v>0</v>
      </c>
    </row>
    <row r="1539" customFormat="false" ht="15" hidden="false" customHeight="true" outlineLevel="0" collapsed="false">
      <c r="A1539" s="6" t="n">
        <f aca="false">1_Data_EDA!O1540</f>
        <v>0</v>
      </c>
      <c r="B1539" s="6" t="n">
        <f aca="false">1_Data_EDA!H1540</f>
        <v>4</v>
      </c>
      <c r="C1539" s="7" t="n">
        <f aca="false">1_Data_EDA!I1540</f>
        <v>59.99000168</v>
      </c>
      <c r="D1539" s="6" t="n">
        <f aca="false">1_Data_EDA!J1540</f>
        <v>2</v>
      </c>
      <c r="E1539" s="7" t="n">
        <f aca="false">1_Data_EDA!K1540</f>
        <v>119.9800034</v>
      </c>
      <c r="F1539" s="7" t="n">
        <f aca="false">1_Data_EDA!L1540</f>
        <v>20.39999962</v>
      </c>
      <c r="G1539" s="8" t="n">
        <f aca="false">1_Data_EDA!M1540</f>
        <v>0.170000002</v>
      </c>
      <c r="H1539" s="6" t="n">
        <f aca="false">IF(1_Data_EDA!B1540="First Class",1,0)</f>
        <v>0</v>
      </c>
      <c r="I1539" s="6" t="n">
        <f aca="false">IF(1_Data_EDA!B1540="Second Class",1,0)</f>
        <v>0</v>
      </c>
      <c r="J1539" s="6" t="n">
        <f aca="false">IF(1_Data_EDA!B1540="Same Day",1,0)</f>
        <v>0</v>
      </c>
      <c r="K1539" s="6" t="n">
        <f aca="false">IF(1_Data_EDA!C1540="Corporate",1,0)</f>
        <v>1</v>
      </c>
      <c r="L1539" s="6" t="n">
        <f aca="false">IF(1_Data_EDA!C1540="Home Office",1,0)</f>
        <v>0</v>
      </c>
      <c r="M1539" s="6" t="n">
        <f aca="false">IF(1_Data_EDA!D1540="Europe",1,0)</f>
        <v>0</v>
      </c>
      <c r="N1539" s="6" t="n">
        <f aca="false">IF(1_Data_EDA!D1540="LATAM",1,0)</f>
        <v>0</v>
      </c>
      <c r="O1539" s="6" t="n">
        <f aca="false">IF(1_Data_EDA!D1540="Pacific Asia",1,0)</f>
        <v>0</v>
      </c>
      <c r="P1539" s="6" t="n">
        <f aca="false">IF(1_Data_EDA!D1540="USCA",1,0)</f>
        <v>1</v>
      </c>
      <c r="Q1539" s="6" t="n">
        <f aca="false">IF(C1539&gt;MEDIAN(C$5:C$8004),1,0)</f>
        <v>0</v>
      </c>
      <c r="R1539" s="6" t="n">
        <f aca="false">IF(D1539&gt;2,1,0)</f>
        <v>0</v>
      </c>
    </row>
    <row r="1540" customFormat="false" ht="15" hidden="false" customHeight="true" outlineLevel="0" collapsed="false">
      <c r="A1540" s="6" t="n">
        <f aca="false">1_Data_EDA!O1541</f>
        <v>0</v>
      </c>
      <c r="B1540" s="6" t="n">
        <f aca="false">1_Data_EDA!H1541</f>
        <v>4</v>
      </c>
      <c r="C1540" s="7" t="n">
        <f aca="false">1_Data_EDA!I1541</f>
        <v>49.97999954</v>
      </c>
      <c r="D1540" s="6" t="n">
        <f aca="false">1_Data_EDA!J1541</f>
        <v>2</v>
      </c>
      <c r="E1540" s="7" t="n">
        <f aca="false">1_Data_EDA!K1541</f>
        <v>99.95999908</v>
      </c>
      <c r="F1540" s="7" t="n">
        <f aca="false">1_Data_EDA!L1541</f>
        <v>9</v>
      </c>
      <c r="G1540" s="8" t="n">
        <f aca="false">1_Data_EDA!M1541</f>
        <v>0.090000004</v>
      </c>
      <c r="H1540" s="6" t="n">
        <f aca="false">IF(1_Data_EDA!B1541="First Class",1,0)</f>
        <v>0</v>
      </c>
      <c r="I1540" s="6" t="n">
        <f aca="false">IF(1_Data_EDA!B1541="Second Class",1,0)</f>
        <v>0</v>
      </c>
      <c r="J1540" s="6" t="n">
        <f aca="false">IF(1_Data_EDA!B1541="Same Day",1,0)</f>
        <v>0</v>
      </c>
      <c r="K1540" s="6" t="n">
        <f aca="false">IF(1_Data_EDA!C1541="Corporate",1,0)</f>
        <v>0</v>
      </c>
      <c r="L1540" s="6" t="n">
        <f aca="false">IF(1_Data_EDA!C1541="Home Office",1,0)</f>
        <v>1</v>
      </c>
      <c r="M1540" s="6" t="n">
        <f aca="false">IF(1_Data_EDA!D1541="Europe",1,0)</f>
        <v>1</v>
      </c>
      <c r="N1540" s="6" t="n">
        <f aca="false">IF(1_Data_EDA!D1541="LATAM",1,0)</f>
        <v>0</v>
      </c>
      <c r="O1540" s="6" t="n">
        <f aca="false">IF(1_Data_EDA!D1541="Pacific Asia",1,0)</f>
        <v>0</v>
      </c>
      <c r="P1540" s="6" t="n">
        <f aca="false">IF(1_Data_EDA!D1541="USCA",1,0)</f>
        <v>0</v>
      </c>
      <c r="Q1540" s="6" t="n">
        <f aca="false">IF(C1540&gt;MEDIAN(C$5:C$8004),1,0)</f>
        <v>0</v>
      </c>
      <c r="R1540" s="6" t="n">
        <f aca="false">IF(D1540&gt;2,1,0)</f>
        <v>0</v>
      </c>
    </row>
    <row r="1541" customFormat="false" ht="15" hidden="false" customHeight="true" outlineLevel="0" collapsed="false">
      <c r="A1541" s="6" t="n">
        <f aca="false">1_Data_EDA!O1542</f>
        <v>1</v>
      </c>
      <c r="B1541" s="6" t="n">
        <f aca="false">1_Data_EDA!H1542</f>
        <v>1</v>
      </c>
      <c r="C1541" s="7" t="n">
        <f aca="false">1_Data_EDA!I1542</f>
        <v>129.9900055</v>
      </c>
      <c r="D1541" s="6" t="n">
        <f aca="false">1_Data_EDA!J1542</f>
        <v>1</v>
      </c>
      <c r="E1541" s="7" t="n">
        <f aca="false">1_Data_EDA!K1542</f>
        <v>129.9900055</v>
      </c>
      <c r="F1541" s="7" t="n">
        <f aca="false">1_Data_EDA!L1542</f>
        <v>23.39999962</v>
      </c>
      <c r="G1541" s="8" t="n">
        <f aca="false">1_Data_EDA!M1542</f>
        <v>0.180000007</v>
      </c>
      <c r="H1541" s="6" t="n">
        <f aca="false">IF(1_Data_EDA!B1542="First Class",1,0)</f>
        <v>1</v>
      </c>
      <c r="I1541" s="6" t="n">
        <f aca="false">IF(1_Data_EDA!B1542="Second Class",1,0)</f>
        <v>0</v>
      </c>
      <c r="J1541" s="6" t="n">
        <f aca="false">IF(1_Data_EDA!B1542="Same Day",1,0)</f>
        <v>0</v>
      </c>
      <c r="K1541" s="6" t="n">
        <f aca="false">IF(1_Data_EDA!C1542="Corporate",1,0)</f>
        <v>0</v>
      </c>
      <c r="L1541" s="6" t="n">
        <f aca="false">IF(1_Data_EDA!C1542="Home Office",1,0)</f>
        <v>1</v>
      </c>
      <c r="M1541" s="6" t="n">
        <f aca="false">IF(1_Data_EDA!D1542="Europe",1,0)</f>
        <v>1</v>
      </c>
      <c r="N1541" s="6" t="n">
        <f aca="false">IF(1_Data_EDA!D1542="LATAM",1,0)</f>
        <v>0</v>
      </c>
      <c r="O1541" s="6" t="n">
        <f aca="false">IF(1_Data_EDA!D1542="Pacific Asia",1,0)</f>
        <v>0</v>
      </c>
      <c r="P1541" s="6" t="n">
        <f aca="false">IF(1_Data_EDA!D1542="USCA",1,0)</f>
        <v>0</v>
      </c>
      <c r="Q1541" s="6" t="n">
        <f aca="false">IF(C1541&gt;MEDIAN(C$5:C$8004),1,0)</f>
        <v>1</v>
      </c>
      <c r="R1541" s="6" t="n">
        <f aca="false">IF(D1541&gt;2,1,0)</f>
        <v>0</v>
      </c>
    </row>
    <row r="1542" customFormat="false" ht="15" hidden="false" customHeight="true" outlineLevel="0" collapsed="false">
      <c r="A1542" s="6" t="n">
        <f aca="false">1_Data_EDA!O1543</f>
        <v>0</v>
      </c>
      <c r="B1542" s="6" t="n">
        <f aca="false">1_Data_EDA!H1543</f>
        <v>4</v>
      </c>
      <c r="C1542" s="7" t="n">
        <f aca="false">1_Data_EDA!I1543</f>
        <v>399.980011</v>
      </c>
      <c r="D1542" s="6" t="n">
        <f aca="false">1_Data_EDA!J1543</f>
        <v>1</v>
      </c>
      <c r="E1542" s="7" t="n">
        <f aca="false">1_Data_EDA!K1543</f>
        <v>399.980011</v>
      </c>
      <c r="F1542" s="7" t="n">
        <f aca="false">1_Data_EDA!L1543</f>
        <v>0</v>
      </c>
      <c r="G1542" s="8" t="n">
        <f aca="false">1_Data_EDA!M1543</f>
        <v>0</v>
      </c>
      <c r="H1542" s="6" t="n">
        <f aca="false">IF(1_Data_EDA!B1543="First Class",1,0)</f>
        <v>0</v>
      </c>
      <c r="I1542" s="6" t="n">
        <f aca="false">IF(1_Data_EDA!B1543="Second Class",1,0)</f>
        <v>0</v>
      </c>
      <c r="J1542" s="6" t="n">
        <f aca="false">IF(1_Data_EDA!B1543="Same Day",1,0)</f>
        <v>0</v>
      </c>
      <c r="K1542" s="6" t="n">
        <f aca="false">IF(1_Data_EDA!C1543="Corporate",1,0)</f>
        <v>0</v>
      </c>
      <c r="L1542" s="6" t="n">
        <f aca="false">IF(1_Data_EDA!C1543="Home Office",1,0)</f>
        <v>0</v>
      </c>
      <c r="M1542" s="6" t="n">
        <f aca="false">IF(1_Data_EDA!D1543="Europe",1,0)</f>
        <v>0</v>
      </c>
      <c r="N1542" s="6" t="n">
        <f aca="false">IF(1_Data_EDA!D1543="LATAM",1,0)</f>
        <v>1</v>
      </c>
      <c r="O1542" s="6" t="n">
        <f aca="false">IF(1_Data_EDA!D1543="Pacific Asia",1,0)</f>
        <v>0</v>
      </c>
      <c r="P1542" s="6" t="n">
        <f aca="false">IF(1_Data_EDA!D1543="USCA",1,0)</f>
        <v>0</v>
      </c>
      <c r="Q1542" s="6" t="n">
        <f aca="false">IF(C1542&gt;MEDIAN(C$5:C$8004),1,0)</f>
        <v>1</v>
      </c>
      <c r="R1542" s="6" t="n">
        <f aca="false">IF(D1542&gt;2,1,0)</f>
        <v>0</v>
      </c>
    </row>
    <row r="1543" customFormat="false" ht="15" hidden="false" customHeight="true" outlineLevel="0" collapsed="false">
      <c r="A1543" s="6" t="n">
        <f aca="false">1_Data_EDA!O1544</f>
        <v>0</v>
      </c>
      <c r="B1543" s="6" t="n">
        <f aca="false">1_Data_EDA!H1544</f>
        <v>4</v>
      </c>
      <c r="C1543" s="7" t="n">
        <f aca="false">1_Data_EDA!I1544</f>
        <v>399.980011</v>
      </c>
      <c r="D1543" s="6" t="n">
        <f aca="false">1_Data_EDA!J1544</f>
        <v>1</v>
      </c>
      <c r="E1543" s="7" t="n">
        <f aca="false">1_Data_EDA!K1544</f>
        <v>399.980011</v>
      </c>
      <c r="F1543" s="7" t="n">
        <f aca="false">1_Data_EDA!L1544</f>
        <v>20</v>
      </c>
      <c r="G1543" s="8" t="n">
        <f aca="false">1_Data_EDA!M1544</f>
        <v>0.050000001</v>
      </c>
      <c r="H1543" s="6" t="n">
        <f aca="false">IF(1_Data_EDA!B1544="First Class",1,0)</f>
        <v>0</v>
      </c>
      <c r="I1543" s="6" t="n">
        <f aca="false">IF(1_Data_EDA!B1544="Second Class",1,0)</f>
        <v>0</v>
      </c>
      <c r="J1543" s="6" t="n">
        <f aca="false">IF(1_Data_EDA!B1544="Same Day",1,0)</f>
        <v>0</v>
      </c>
      <c r="K1543" s="6" t="n">
        <f aca="false">IF(1_Data_EDA!C1544="Corporate",1,0)</f>
        <v>0</v>
      </c>
      <c r="L1543" s="6" t="n">
        <f aca="false">IF(1_Data_EDA!C1544="Home Office",1,0)</f>
        <v>0</v>
      </c>
      <c r="M1543" s="6" t="n">
        <f aca="false">IF(1_Data_EDA!D1544="Europe",1,0)</f>
        <v>0</v>
      </c>
      <c r="N1543" s="6" t="n">
        <f aca="false">IF(1_Data_EDA!D1544="LATAM",1,0)</f>
        <v>1</v>
      </c>
      <c r="O1543" s="6" t="n">
        <f aca="false">IF(1_Data_EDA!D1544="Pacific Asia",1,0)</f>
        <v>0</v>
      </c>
      <c r="P1543" s="6" t="n">
        <f aca="false">IF(1_Data_EDA!D1544="USCA",1,0)</f>
        <v>0</v>
      </c>
      <c r="Q1543" s="6" t="n">
        <f aca="false">IF(C1543&gt;MEDIAN(C$5:C$8004),1,0)</f>
        <v>1</v>
      </c>
      <c r="R1543" s="6" t="n">
        <f aca="false">IF(D1543&gt;2,1,0)</f>
        <v>0</v>
      </c>
    </row>
    <row r="1544" customFormat="false" ht="15" hidden="false" customHeight="true" outlineLevel="0" collapsed="false">
      <c r="A1544" s="6" t="n">
        <f aca="false">1_Data_EDA!O1545</f>
        <v>1</v>
      </c>
      <c r="B1544" s="6" t="n">
        <f aca="false">1_Data_EDA!H1545</f>
        <v>1</v>
      </c>
      <c r="C1544" s="7" t="n">
        <f aca="false">1_Data_EDA!I1545</f>
        <v>299.980011</v>
      </c>
      <c r="D1544" s="6" t="n">
        <f aca="false">1_Data_EDA!J1545</f>
        <v>1</v>
      </c>
      <c r="E1544" s="7" t="n">
        <f aca="false">1_Data_EDA!K1545</f>
        <v>299.980011</v>
      </c>
      <c r="F1544" s="7" t="n">
        <f aca="false">1_Data_EDA!L1545</f>
        <v>45</v>
      </c>
      <c r="G1544" s="8" t="n">
        <f aca="false">1_Data_EDA!M1545</f>
        <v>0.150000006</v>
      </c>
      <c r="H1544" s="6" t="n">
        <f aca="false">IF(1_Data_EDA!B1545="First Class",1,0)</f>
        <v>1</v>
      </c>
      <c r="I1544" s="6" t="n">
        <f aca="false">IF(1_Data_EDA!B1545="Second Class",1,0)</f>
        <v>0</v>
      </c>
      <c r="J1544" s="6" t="n">
        <f aca="false">IF(1_Data_EDA!B1545="Same Day",1,0)</f>
        <v>0</v>
      </c>
      <c r="K1544" s="6" t="n">
        <f aca="false">IF(1_Data_EDA!C1545="Corporate",1,0)</f>
        <v>0</v>
      </c>
      <c r="L1544" s="6" t="n">
        <f aca="false">IF(1_Data_EDA!C1545="Home Office",1,0)</f>
        <v>0</v>
      </c>
      <c r="M1544" s="6" t="n">
        <f aca="false">IF(1_Data_EDA!D1545="Europe",1,0)</f>
        <v>1</v>
      </c>
      <c r="N1544" s="6" t="n">
        <f aca="false">IF(1_Data_EDA!D1545="LATAM",1,0)</f>
        <v>0</v>
      </c>
      <c r="O1544" s="6" t="n">
        <f aca="false">IF(1_Data_EDA!D1545="Pacific Asia",1,0)</f>
        <v>0</v>
      </c>
      <c r="P1544" s="6" t="n">
        <f aca="false">IF(1_Data_EDA!D1545="USCA",1,0)</f>
        <v>0</v>
      </c>
      <c r="Q1544" s="6" t="n">
        <f aca="false">IF(C1544&gt;MEDIAN(C$5:C$8004),1,0)</f>
        <v>1</v>
      </c>
      <c r="R1544" s="6" t="n">
        <f aca="false">IF(D1544&gt;2,1,0)</f>
        <v>0</v>
      </c>
    </row>
    <row r="1545" customFormat="false" ht="15" hidden="false" customHeight="true" outlineLevel="0" collapsed="false">
      <c r="A1545" s="6" t="n">
        <f aca="false">1_Data_EDA!O1546</f>
        <v>0</v>
      </c>
      <c r="B1545" s="6" t="n">
        <f aca="false">1_Data_EDA!H1546</f>
        <v>4</v>
      </c>
      <c r="C1545" s="7" t="n">
        <f aca="false">1_Data_EDA!I1546</f>
        <v>129.9900055</v>
      </c>
      <c r="D1545" s="6" t="n">
        <f aca="false">1_Data_EDA!J1546</f>
        <v>1</v>
      </c>
      <c r="E1545" s="7" t="n">
        <f aca="false">1_Data_EDA!K1546</f>
        <v>129.9900055</v>
      </c>
      <c r="F1545" s="7" t="n">
        <f aca="false">1_Data_EDA!L1546</f>
        <v>16.89999962</v>
      </c>
      <c r="G1545" s="8" t="n">
        <f aca="false">1_Data_EDA!M1546</f>
        <v>0.129999995</v>
      </c>
      <c r="H1545" s="6" t="n">
        <f aca="false">IF(1_Data_EDA!B1546="First Class",1,0)</f>
        <v>0</v>
      </c>
      <c r="I1545" s="6" t="n">
        <f aca="false">IF(1_Data_EDA!B1546="Second Class",1,0)</f>
        <v>0</v>
      </c>
      <c r="J1545" s="6" t="n">
        <f aca="false">IF(1_Data_EDA!B1546="Same Day",1,0)</f>
        <v>0</v>
      </c>
      <c r="K1545" s="6" t="n">
        <f aca="false">IF(1_Data_EDA!C1546="Corporate",1,0)</f>
        <v>1</v>
      </c>
      <c r="L1545" s="6" t="n">
        <f aca="false">IF(1_Data_EDA!C1546="Home Office",1,0)</f>
        <v>0</v>
      </c>
      <c r="M1545" s="6" t="n">
        <f aca="false">IF(1_Data_EDA!D1546="Europe",1,0)</f>
        <v>0</v>
      </c>
      <c r="N1545" s="6" t="n">
        <f aca="false">IF(1_Data_EDA!D1546="LATAM",1,0)</f>
        <v>1</v>
      </c>
      <c r="O1545" s="6" t="n">
        <f aca="false">IF(1_Data_EDA!D1546="Pacific Asia",1,0)</f>
        <v>0</v>
      </c>
      <c r="P1545" s="6" t="n">
        <f aca="false">IF(1_Data_EDA!D1546="USCA",1,0)</f>
        <v>0</v>
      </c>
      <c r="Q1545" s="6" t="n">
        <f aca="false">IF(C1545&gt;MEDIAN(C$5:C$8004),1,0)</f>
        <v>1</v>
      </c>
      <c r="R1545" s="6" t="n">
        <f aca="false">IF(D1545&gt;2,1,0)</f>
        <v>0</v>
      </c>
    </row>
    <row r="1546" customFormat="false" ht="15" hidden="false" customHeight="true" outlineLevel="0" collapsed="false">
      <c r="A1546" s="6" t="n">
        <f aca="false">1_Data_EDA!O1547</f>
        <v>1</v>
      </c>
      <c r="B1546" s="6" t="n">
        <f aca="false">1_Data_EDA!H1547</f>
        <v>0</v>
      </c>
      <c r="C1546" s="7" t="n">
        <f aca="false">1_Data_EDA!I1547</f>
        <v>129.9900055</v>
      </c>
      <c r="D1546" s="6" t="n">
        <f aca="false">1_Data_EDA!J1547</f>
        <v>1</v>
      </c>
      <c r="E1546" s="7" t="n">
        <f aca="false">1_Data_EDA!K1547</f>
        <v>129.9900055</v>
      </c>
      <c r="F1546" s="7" t="n">
        <f aca="false">1_Data_EDA!L1547</f>
        <v>9.100000381</v>
      </c>
      <c r="G1546" s="8" t="n">
        <f aca="false">1_Data_EDA!M1547</f>
        <v>0.07</v>
      </c>
      <c r="H1546" s="6" t="n">
        <f aca="false">IF(1_Data_EDA!B1547="First Class",1,0)</f>
        <v>0</v>
      </c>
      <c r="I1546" s="6" t="n">
        <f aca="false">IF(1_Data_EDA!B1547="Second Class",1,0)</f>
        <v>0</v>
      </c>
      <c r="J1546" s="6" t="n">
        <f aca="false">IF(1_Data_EDA!B1547="Same Day",1,0)</f>
        <v>1</v>
      </c>
      <c r="K1546" s="6" t="n">
        <f aca="false">IF(1_Data_EDA!C1547="Corporate",1,0)</f>
        <v>0</v>
      </c>
      <c r="L1546" s="6" t="n">
        <f aca="false">IF(1_Data_EDA!C1547="Home Office",1,0)</f>
        <v>1</v>
      </c>
      <c r="M1546" s="6" t="n">
        <f aca="false">IF(1_Data_EDA!D1547="Europe",1,0)</f>
        <v>0</v>
      </c>
      <c r="N1546" s="6" t="n">
        <f aca="false">IF(1_Data_EDA!D1547="LATAM",1,0)</f>
        <v>0</v>
      </c>
      <c r="O1546" s="6" t="n">
        <f aca="false">IF(1_Data_EDA!D1547="Pacific Asia",1,0)</f>
        <v>0</v>
      </c>
      <c r="P1546" s="6" t="n">
        <f aca="false">IF(1_Data_EDA!D1547="USCA",1,0)</f>
        <v>0</v>
      </c>
      <c r="Q1546" s="6" t="n">
        <f aca="false">IF(C1546&gt;MEDIAN(C$5:C$8004),1,0)</f>
        <v>1</v>
      </c>
      <c r="R1546" s="6" t="n">
        <f aca="false">IF(D1546&gt;2,1,0)</f>
        <v>0</v>
      </c>
    </row>
    <row r="1547" customFormat="false" ht="15" hidden="false" customHeight="true" outlineLevel="0" collapsed="false">
      <c r="A1547" s="6" t="n">
        <f aca="false">1_Data_EDA!O1548</f>
        <v>1</v>
      </c>
      <c r="B1547" s="6" t="n">
        <f aca="false">1_Data_EDA!H1548</f>
        <v>4</v>
      </c>
      <c r="C1547" s="7" t="n">
        <f aca="false">1_Data_EDA!I1548</f>
        <v>50</v>
      </c>
      <c r="D1547" s="6" t="n">
        <f aca="false">1_Data_EDA!J1548</f>
        <v>4</v>
      </c>
      <c r="E1547" s="7" t="n">
        <f aca="false">1_Data_EDA!K1548</f>
        <v>200</v>
      </c>
      <c r="F1547" s="7" t="n">
        <f aca="false">1_Data_EDA!L1548</f>
        <v>18</v>
      </c>
      <c r="G1547" s="8" t="n">
        <f aca="false">1_Data_EDA!M1548</f>
        <v>0.090000004</v>
      </c>
      <c r="H1547" s="6" t="n">
        <f aca="false">IF(1_Data_EDA!B1548="First Class",1,0)</f>
        <v>0</v>
      </c>
      <c r="I1547" s="6" t="n">
        <f aca="false">IF(1_Data_EDA!B1548="Second Class",1,0)</f>
        <v>0</v>
      </c>
      <c r="J1547" s="6" t="n">
        <f aca="false">IF(1_Data_EDA!B1548="Same Day",1,0)</f>
        <v>0</v>
      </c>
      <c r="K1547" s="6" t="n">
        <f aca="false">IF(1_Data_EDA!C1548="Corporate",1,0)</f>
        <v>1</v>
      </c>
      <c r="L1547" s="6" t="n">
        <f aca="false">IF(1_Data_EDA!C1548="Home Office",1,0)</f>
        <v>0</v>
      </c>
      <c r="M1547" s="6" t="n">
        <f aca="false">IF(1_Data_EDA!D1548="Europe",1,0)</f>
        <v>0</v>
      </c>
      <c r="N1547" s="6" t="n">
        <f aca="false">IF(1_Data_EDA!D1548="LATAM",1,0)</f>
        <v>0</v>
      </c>
      <c r="O1547" s="6" t="n">
        <f aca="false">IF(1_Data_EDA!D1548="Pacific Asia",1,0)</f>
        <v>1</v>
      </c>
      <c r="P1547" s="6" t="n">
        <f aca="false">IF(1_Data_EDA!D1548="USCA",1,0)</f>
        <v>0</v>
      </c>
      <c r="Q1547" s="6" t="n">
        <f aca="false">IF(C1547&gt;MEDIAN(C$5:C$8004),1,0)</f>
        <v>0</v>
      </c>
      <c r="R1547" s="6" t="n">
        <f aca="false">IF(D1547&gt;2,1,0)</f>
        <v>1</v>
      </c>
    </row>
    <row r="1548" customFormat="false" ht="15" hidden="false" customHeight="true" outlineLevel="0" collapsed="false">
      <c r="A1548" s="6" t="n">
        <f aca="false">1_Data_EDA!O1549</f>
        <v>1</v>
      </c>
      <c r="B1548" s="6" t="n">
        <f aca="false">1_Data_EDA!H1549</f>
        <v>1</v>
      </c>
      <c r="C1548" s="7" t="n">
        <f aca="false">1_Data_EDA!I1549</f>
        <v>49.97999954</v>
      </c>
      <c r="D1548" s="6" t="n">
        <f aca="false">1_Data_EDA!J1549</f>
        <v>4</v>
      </c>
      <c r="E1548" s="7" t="n">
        <f aca="false">1_Data_EDA!K1549</f>
        <v>199.9199982</v>
      </c>
      <c r="F1548" s="7" t="n">
        <f aca="false">1_Data_EDA!L1549</f>
        <v>33.99000168</v>
      </c>
      <c r="G1548" s="8" t="n">
        <f aca="false">1_Data_EDA!M1549</f>
        <v>0.170000002</v>
      </c>
      <c r="H1548" s="6" t="n">
        <f aca="false">IF(1_Data_EDA!B1549="First Class",1,0)</f>
        <v>1</v>
      </c>
      <c r="I1548" s="6" t="n">
        <f aca="false">IF(1_Data_EDA!B1549="Second Class",1,0)</f>
        <v>0</v>
      </c>
      <c r="J1548" s="6" t="n">
        <f aca="false">IF(1_Data_EDA!B1549="Same Day",1,0)</f>
        <v>0</v>
      </c>
      <c r="K1548" s="6" t="n">
        <f aca="false">IF(1_Data_EDA!C1549="Corporate",1,0)</f>
        <v>0</v>
      </c>
      <c r="L1548" s="6" t="n">
        <f aca="false">IF(1_Data_EDA!C1549="Home Office",1,0)</f>
        <v>1</v>
      </c>
      <c r="M1548" s="6" t="n">
        <f aca="false">IF(1_Data_EDA!D1549="Europe",1,0)</f>
        <v>0</v>
      </c>
      <c r="N1548" s="6" t="n">
        <f aca="false">IF(1_Data_EDA!D1549="LATAM",1,0)</f>
        <v>0</v>
      </c>
      <c r="O1548" s="6" t="n">
        <f aca="false">IF(1_Data_EDA!D1549="Pacific Asia",1,0)</f>
        <v>0</v>
      </c>
      <c r="P1548" s="6" t="n">
        <f aca="false">IF(1_Data_EDA!D1549="USCA",1,0)</f>
        <v>1</v>
      </c>
      <c r="Q1548" s="6" t="n">
        <f aca="false">IF(C1548&gt;MEDIAN(C$5:C$8004),1,0)</f>
        <v>0</v>
      </c>
      <c r="R1548" s="6" t="n">
        <f aca="false">IF(D1548&gt;2,1,0)</f>
        <v>1</v>
      </c>
    </row>
    <row r="1549" customFormat="false" ht="15" hidden="false" customHeight="true" outlineLevel="0" collapsed="false">
      <c r="A1549" s="6" t="n">
        <f aca="false">1_Data_EDA!O1550</f>
        <v>1</v>
      </c>
      <c r="B1549" s="6" t="n">
        <f aca="false">1_Data_EDA!H1550</f>
        <v>4</v>
      </c>
      <c r="C1549" s="7" t="n">
        <f aca="false">1_Data_EDA!I1550</f>
        <v>24.98999977</v>
      </c>
      <c r="D1549" s="6" t="n">
        <f aca="false">1_Data_EDA!J1550</f>
        <v>2</v>
      </c>
      <c r="E1549" s="7" t="n">
        <f aca="false">1_Data_EDA!K1550</f>
        <v>49.97999954</v>
      </c>
      <c r="F1549" s="7" t="n">
        <f aca="false">1_Data_EDA!L1550</f>
        <v>2.5</v>
      </c>
      <c r="G1549" s="8" t="n">
        <f aca="false">1_Data_EDA!M1550</f>
        <v>0.050000001</v>
      </c>
      <c r="H1549" s="6" t="n">
        <f aca="false">IF(1_Data_EDA!B1550="First Class",1,0)</f>
        <v>0</v>
      </c>
      <c r="I1549" s="6" t="n">
        <f aca="false">IF(1_Data_EDA!B1550="Second Class",1,0)</f>
        <v>0</v>
      </c>
      <c r="J1549" s="6" t="n">
        <f aca="false">IF(1_Data_EDA!B1550="Same Day",1,0)</f>
        <v>0</v>
      </c>
      <c r="K1549" s="6" t="n">
        <f aca="false">IF(1_Data_EDA!C1550="Corporate",1,0)</f>
        <v>0</v>
      </c>
      <c r="L1549" s="6" t="n">
        <f aca="false">IF(1_Data_EDA!C1550="Home Office",1,0)</f>
        <v>0</v>
      </c>
      <c r="M1549" s="6" t="n">
        <f aca="false">IF(1_Data_EDA!D1550="Europe",1,0)</f>
        <v>0</v>
      </c>
      <c r="N1549" s="6" t="n">
        <f aca="false">IF(1_Data_EDA!D1550="LATAM",1,0)</f>
        <v>0</v>
      </c>
      <c r="O1549" s="6" t="n">
        <f aca="false">IF(1_Data_EDA!D1550="Pacific Asia",1,0)</f>
        <v>0</v>
      </c>
      <c r="P1549" s="6" t="n">
        <f aca="false">IF(1_Data_EDA!D1550="USCA",1,0)</f>
        <v>1</v>
      </c>
      <c r="Q1549" s="6" t="n">
        <f aca="false">IF(C1549&gt;MEDIAN(C$5:C$8004),1,0)</f>
        <v>0</v>
      </c>
      <c r="R1549" s="6" t="n">
        <f aca="false">IF(D1549&gt;2,1,0)</f>
        <v>0</v>
      </c>
    </row>
    <row r="1550" customFormat="false" ht="15" hidden="false" customHeight="true" outlineLevel="0" collapsed="false">
      <c r="A1550" s="6" t="n">
        <f aca="false">1_Data_EDA!O1551</f>
        <v>0</v>
      </c>
      <c r="B1550" s="6" t="n">
        <f aca="false">1_Data_EDA!H1551</f>
        <v>4</v>
      </c>
      <c r="C1550" s="7" t="n">
        <f aca="false">1_Data_EDA!I1551</f>
        <v>199.9900055</v>
      </c>
      <c r="D1550" s="6" t="n">
        <f aca="false">1_Data_EDA!J1551</f>
        <v>1</v>
      </c>
      <c r="E1550" s="7" t="n">
        <f aca="false">1_Data_EDA!K1551</f>
        <v>199.9900055</v>
      </c>
      <c r="F1550" s="7" t="n">
        <f aca="false">1_Data_EDA!L1551</f>
        <v>34</v>
      </c>
      <c r="G1550" s="8" t="n">
        <f aca="false">1_Data_EDA!M1551</f>
        <v>0.170000002</v>
      </c>
      <c r="H1550" s="6" t="n">
        <f aca="false">IF(1_Data_EDA!B1551="First Class",1,0)</f>
        <v>0</v>
      </c>
      <c r="I1550" s="6" t="n">
        <f aca="false">IF(1_Data_EDA!B1551="Second Class",1,0)</f>
        <v>0</v>
      </c>
      <c r="J1550" s="6" t="n">
        <f aca="false">IF(1_Data_EDA!B1551="Same Day",1,0)</f>
        <v>0</v>
      </c>
      <c r="K1550" s="6" t="n">
        <f aca="false">IF(1_Data_EDA!C1551="Corporate",1,0)</f>
        <v>0</v>
      </c>
      <c r="L1550" s="6" t="n">
        <f aca="false">IF(1_Data_EDA!C1551="Home Office",1,0)</f>
        <v>1</v>
      </c>
      <c r="M1550" s="6" t="n">
        <f aca="false">IF(1_Data_EDA!D1551="Europe",1,0)</f>
        <v>1</v>
      </c>
      <c r="N1550" s="6" t="n">
        <f aca="false">IF(1_Data_EDA!D1551="LATAM",1,0)</f>
        <v>0</v>
      </c>
      <c r="O1550" s="6" t="n">
        <f aca="false">IF(1_Data_EDA!D1551="Pacific Asia",1,0)</f>
        <v>0</v>
      </c>
      <c r="P1550" s="6" t="n">
        <f aca="false">IF(1_Data_EDA!D1551="USCA",1,0)</f>
        <v>0</v>
      </c>
      <c r="Q1550" s="6" t="n">
        <f aca="false">IF(C1550&gt;MEDIAN(C$5:C$8004),1,0)</f>
        <v>1</v>
      </c>
      <c r="R1550" s="6" t="n">
        <f aca="false">IF(D1550&gt;2,1,0)</f>
        <v>0</v>
      </c>
    </row>
    <row r="1551" customFormat="false" ht="15" hidden="false" customHeight="true" outlineLevel="0" collapsed="false">
      <c r="A1551" s="6" t="n">
        <f aca="false">1_Data_EDA!O1552</f>
        <v>1</v>
      </c>
      <c r="B1551" s="6" t="n">
        <f aca="false">1_Data_EDA!H1552</f>
        <v>1</v>
      </c>
      <c r="C1551" s="7" t="n">
        <f aca="false">1_Data_EDA!I1552</f>
        <v>59.99000168</v>
      </c>
      <c r="D1551" s="6" t="n">
        <f aca="false">1_Data_EDA!J1552</f>
        <v>4</v>
      </c>
      <c r="E1551" s="7" t="n">
        <f aca="false">1_Data_EDA!K1552</f>
        <v>239.9600067</v>
      </c>
      <c r="F1551" s="7" t="n">
        <f aca="false">1_Data_EDA!L1552</f>
        <v>31.19000053</v>
      </c>
      <c r="G1551" s="8" t="n">
        <f aca="false">1_Data_EDA!M1552</f>
        <v>0.129999995</v>
      </c>
      <c r="H1551" s="6" t="n">
        <f aca="false">IF(1_Data_EDA!B1552="First Class",1,0)</f>
        <v>1</v>
      </c>
      <c r="I1551" s="6" t="n">
        <f aca="false">IF(1_Data_EDA!B1552="Second Class",1,0)</f>
        <v>0</v>
      </c>
      <c r="J1551" s="6" t="n">
        <f aca="false">IF(1_Data_EDA!B1552="Same Day",1,0)</f>
        <v>0</v>
      </c>
      <c r="K1551" s="6" t="n">
        <f aca="false">IF(1_Data_EDA!C1552="Corporate",1,0)</f>
        <v>1</v>
      </c>
      <c r="L1551" s="6" t="n">
        <f aca="false">IF(1_Data_EDA!C1552="Home Office",1,0)</f>
        <v>0</v>
      </c>
      <c r="M1551" s="6" t="n">
        <f aca="false">IF(1_Data_EDA!D1552="Europe",1,0)</f>
        <v>0</v>
      </c>
      <c r="N1551" s="6" t="n">
        <f aca="false">IF(1_Data_EDA!D1552="LATAM",1,0)</f>
        <v>1</v>
      </c>
      <c r="O1551" s="6" t="n">
        <f aca="false">IF(1_Data_EDA!D1552="Pacific Asia",1,0)</f>
        <v>0</v>
      </c>
      <c r="P1551" s="6" t="n">
        <f aca="false">IF(1_Data_EDA!D1552="USCA",1,0)</f>
        <v>0</v>
      </c>
      <c r="Q1551" s="6" t="n">
        <f aca="false">IF(C1551&gt;MEDIAN(C$5:C$8004),1,0)</f>
        <v>0</v>
      </c>
      <c r="R1551" s="6" t="n">
        <f aca="false">IF(D1551&gt;2,1,0)</f>
        <v>1</v>
      </c>
    </row>
    <row r="1552" customFormat="false" ht="15" hidden="false" customHeight="true" outlineLevel="0" collapsed="false">
      <c r="A1552" s="6" t="n">
        <f aca="false">1_Data_EDA!O1553</f>
        <v>1</v>
      </c>
      <c r="B1552" s="6" t="n">
        <f aca="false">1_Data_EDA!H1553</f>
        <v>4</v>
      </c>
      <c r="C1552" s="7" t="n">
        <f aca="false">1_Data_EDA!I1553</f>
        <v>199.9900055</v>
      </c>
      <c r="D1552" s="6" t="n">
        <f aca="false">1_Data_EDA!J1553</f>
        <v>1</v>
      </c>
      <c r="E1552" s="7" t="n">
        <f aca="false">1_Data_EDA!K1553</f>
        <v>199.9900055</v>
      </c>
      <c r="F1552" s="7" t="n">
        <f aca="false">1_Data_EDA!L1553</f>
        <v>34</v>
      </c>
      <c r="G1552" s="8" t="n">
        <f aca="false">1_Data_EDA!M1553</f>
        <v>0.170000002</v>
      </c>
      <c r="H1552" s="6" t="n">
        <f aca="false">IF(1_Data_EDA!B1553="First Class",1,0)</f>
        <v>0</v>
      </c>
      <c r="I1552" s="6" t="n">
        <f aca="false">IF(1_Data_EDA!B1553="Second Class",1,0)</f>
        <v>0</v>
      </c>
      <c r="J1552" s="6" t="n">
        <f aca="false">IF(1_Data_EDA!B1553="Same Day",1,0)</f>
        <v>0</v>
      </c>
      <c r="K1552" s="6" t="n">
        <f aca="false">IF(1_Data_EDA!C1553="Corporate",1,0)</f>
        <v>0</v>
      </c>
      <c r="L1552" s="6" t="n">
        <f aca="false">IF(1_Data_EDA!C1553="Home Office",1,0)</f>
        <v>0</v>
      </c>
      <c r="M1552" s="6" t="n">
        <f aca="false">IF(1_Data_EDA!D1553="Europe",1,0)</f>
        <v>0</v>
      </c>
      <c r="N1552" s="6" t="n">
        <f aca="false">IF(1_Data_EDA!D1553="LATAM",1,0)</f>
        <v>0</v>
      </c>
      <c r="O1552" s="6" t="n">
        <f aca="false">IF(1_Data_EDA!D1553="Pacific Asia",1,0)</f>
        <v>1</v>
      </c>
      <c r="P1552" s="6" t="n">
        <f aca="false">IF(1_Data_EDA!D1553="USCA",1,0)</f>
        <v>0</v>
      </c>
      <c r="Q1552" s="6" t="n">
        <f aca="false">IF(C1552&gt;MEDIAN(C$5:C$8004),1,0)</f>
        <v>1</v>
      </c>
      <c r="R1552" s="6" t="n">
        <f aca="false">IF(D1552&gt;2,1,0)</f>
        <v>0</v>
      </c>
    </row>
    <row r="1553" customFormat="false" ht="15" hidden="false" customHeight="true" outlineLevel="0" collapsed="false">
      <c r="A1553" s="6" t="n">
        <f aca="false">1_Data_EDA!O1554</f>
        <v>1</v>
      </c>
      <c r="B1553" s="6" t="n">
        <f aca="false">1_Data_EDA!H1554</f>
        <v>0</v>
      </c>
      <c r="C1553" s="7" t="n">
        <f aca="false">1_Data_EDA!I1554</f>
        <v>59.99000168</v>
      </c>
      <c r="D1553" s="6" t="n">
        <f aca="false">1_Data_EDA!J1554</f>
        <v>1</v>
      </c>
      <c r="E1553" s="7" t="n">
        <f aca="false">1_Data_EDA!K1554</f>
        <v>59.99000168</v>
      </c>
      <c r="F1553" s="7" t="n">
        <f aca="false">1_Data_EDA!L1554</f>
        <v>2.400000095</v>
      </c>
      <c r="G1553" s="8" t="n">
        <f aca="false">1_Data_EDA!M1554</f>
        <v>0.039999999</v>
      </c>
      <c r="H1553" s="6" t="n">
        <f aca="false">IF(1_Data_EDA!B1554="First Class",1,0)</f>
        <v>0</v>
      </c>
      <c r="I1553" s="6" t="n">
        <f aca="false">IF(1_Data_EDA!B1554="Second Class",1,0)</f>
        <v>0</v>
      </c>
      <c r="J1553" s="6" t="n">
        <f aca="false">IF(1_Data_EDA!B1554="Same Day",1,0)</f>
        <v>1</v>
      </c>
      <c r="K1553" s="6" t="n">
        <f aca="false">IF(1_Data_EDA!C1554="Corporate",1,0)</f>
        <v>1</v>
      </c>
      <c r="L1553" s="6" t="n">
        <f aca="false">IF(1_Data_EDA!C1554="Home Office",1,0)</f>
        <v>0</v>
      </c>
      <c r="M1553" s="6" t="n">
        <f aca="false">IF(1_Data_EDA!D1554="Europe",1,0)</f>
        <v>0</v>
      </c>
      <c r="N1553" s="6" t="n">
        <f aca="false">IF(1_Data_EDA!D1554="LATAM",1,0)</f>
        <v>0</v>
      </c>
      <c r="O1553" s="6" t="n">
        <f aca="false">IF(1_Data_EDA!D1554="Pacific Asia",1,0)</f>
        <v>0</v>
      </c>
      <c r="P1553" s="6" t="n">
        <f aca="false">IF(1_Data_EDA!D1554="USCA",1,0)</f>
        <v>1</v>
      </c>
      <c r="Q1553" s="6" t="n">
        <f aca="false">IF(C1553&gt;MEDIAN(C$5:C$8004),1,0)</f>
        <v>0</v>
      </c>
      <c r="R1553" s="6" t="n">
        <f aca="false">IF(D1553&gt;2,1,0)</f>
        <v>0</v>
      </c>
    </row>
    <row r="1554" customFormat="false" ht="15" hidden="false" customHeight="true" outlineLevel="0" collapsed="false">
      <c r="A1554" s="6" t="n">
        <f aca="false">1_Data_EDA!O1555</f>
        <v>1</v>
      </c>
      <c r="B1554" s="6" t="n">
        <f aca="false">1_Data_EDA!H1555</f>
        <v>2</v>
      </c>
      <c r="C1554" s="7" t="n">
        <f aca="false">1_Data_EDA!I1555</f>
        <v>199.9900055</v>
      </c>
      <c r="D1554" s="6" t="n">
        <f aca="false">1_Data_EDA!J1555</f>
        <v>1</v>
      </c>
      <c r="E1554" s="7" t="n">
        <f aca="false">1_Data_EDA!K1555</f>
        <v>199.9900055</v>
      </c>
      <c r="F1554" s="7" t="n">
        <f aca="false">1_Data_EDA!L1555</f>
        <v>50</v>
      </c>
      <c r="G1554" s="8" t="n">
        <f aca="false">1_Data_EDA!M1555</f>
        <v>0.25</v>
      </c>
      <c r="H1554" s="6" t="n">
        <f aca="false">IF(1_Data_EDA!B1555="First Class",1,0)</f>
        <v>0</v>
      </c>
      <c r="I1554" s="6" t="n">
        <f aca="false">IF(1_Data_EDA!B1555="Second Class",1,0)</f>
        <v>1</v>
      </c>
      <c r="J1554" s="6" t="n">
        <f aca="false">IF(1_Data_EDA!B1555="Same Day",1,0)</f>
        <v>0</v>
      </c>
      <c r="K1554" s="6" t="n">
        <f aca="false">IF(1_Data_EDA!C1555="Corporate",1,0)</f>
        <v>0</v>
      </c>
      <c r="L1554" s="6" t="n">
        <f aca="false">IF(1_Data_EDA!C1555="Home Office",1,0)</f>
        <v>1</v>
      </c>
      <c r="M1554" s="6" t="n">
        <f aca="false">IF(1_Data_EDA!D1555="Europe",1,0)</f>
        <v>0</v>
      </c>
      <c r="N1554" s="6" t="n">
        <f aca="false">IF(1_Data_EDA!D1555="LATAM",1,0)</f>
        <v>1</v>
      </c>
      <c r="O1554" s="6" t="n">
        <f aca="false">IF(1_Data_EDA!D1555="Pacific Asia",1,0)</f>
        <v>0</v>
      </c>
      <c r="P1554" s="6" t="n">
        <f aca="false">IF(1_Data_EDA!D1555="USCA",1,0)</f>
        <v>0</v>
      </c>
      <c r="Q1554" s="6" t="n">
        <f aca="false">IF(C1554&gt;MEDIAN(C$5:C$8004),1,0)</f>
        <v>1</v>
      </c>
      <c r="R1554" s="6" t="n">
        <f aca="false">IF(D1554&gt;2,1,0)</f>
        <v>0</v>
      </c>
    </row>
    <row r="1555" customFormat="false" ht="15" hidden="false" customHeight="true" outlineLevel="0" collapsed="false">
      <c r="A1555" s="6" t="n">
        <f aca="false">1_Data_EDA!O1556</f>
        <v>0</v>
      </c>
      <c r="B1555" s="6" t="n">
        <f aca="false">1_Data_EDA!H1556</f>
        <v>0</v>
      </c>
      <c r="C1555" s="7" t="n">
        <f aca="false">1_Data_EDA!I1556</f>
        <v>129.9900055</v>
      </c>
      <c r="D1555" s="6" t="n">
        <f aca="false">1_Data_EDA!J1556</f>
        <v>1</v>
      </c>
      <c r="E1555" s="7" t="n">
        <f aca="false">1_Data_EDA!K1556</f>
        <v>129.9900055</v>
      </c>
      <c r="F1555" s="7" t="n">
        <f aca="false">1_Data_EDA!L1556</f>
        <v>23.39999962</v>
      </c>
      <c r="G1555" s="8" t="n">
        <f aca="false">1_Data_EDA!M1556</f>
        <v>0.180000007</v>
      </c>
      <c r="H1555" s="6" t="n">
        <f aca="false">IF(1_Data_EDA!B1556="First Class",1,0)</f>
        <v>0</v>
      </c>
      <c r="I1555" s="6" t="n">
        <f aca="false">IF(1_Data_EDA!B1556="Second Class",1,0)</f>
        <v>0</v>
      </c>
      <c r="J1555" s="6" t="n">
        <f aca="false">IF(1_Data_EDA!B1556="Same Day",1,0)</f>
        <v>1</v>
      </c>
      <c r="K1555" s="6" t="n">
        <f aca="false">IF(1_Data_EDA!C1556="Corporate",1,0)</f>
        <v>0</v>
      </c>
      <c r="L1555" s="6" t="n">
        <f aca="false">IF(1_Data_EDA!C1556="Home Office",1,0)</f>
        <v>0</v>
      </c>
      <c r="M1555" s="6" t="n">
        <f aca="false">IF(1_Data_EDA!D1556="Europe",1,0)</f>
        <v>1</v>
      </c>
      <c r="N1555" s="6" t="n">
        <f aca="false">IF(1_Data_EDA!D1556="LATAM",1,0)</f>
        <v>0</v>
      </c>
      <c r="O1555" s="6" t="n">
        <f aca="false">IF(1_Data_EDA!D1556="Pacific Asia",1,0)</f>
        <v>0</v>
      </c>
      <c r="P1555" s="6" t="n">
        <f aca="false">IF(1_Data_EDA!D1556="USCA",1,0)</f>
        <v>0</v>
      </c>
      <c r="Q1555" s="6" t="n">
        <f aca="false">IF(C1555&gt;MEDIAN(C$5:C$8004),1,0)</f>
        <v>1</v>
      </c>
      <c r="R1555" s="6" t="n">
        <f aca="false">IF(D1555&gt;2,1,0)</f>
        <v>0</v>
      </c>
    </row>
    <row r="1556" customFormat="false" ht="15" hidden="false" customHeight="true" outlineLevel="0" collapsed="false">
      <c r="A1556" s="6" t="n">
        <f aca="false">1_Data_EDA!O1557</f>
        <v>1</v>
      </c>
      <c r="B1556" s="6" t="n">
        <f aca="false">1_Data_EDA!H1557</f>
        <v>4</v>
      </c>
      <c r="C1556" s="7" t="n">
        <f aca="false">1_Data_EDA!I1557</f>
        <v>24.98999977</v>
      </c>
      <c r="D1556" s="6" t="n">
        <f aca="false">1_Data_EDA!J1557</f>
        <v>1</v>
      </c>
      <c r="E1556" s="7" t="n">
        <f aca="false">1_Data_EDA!K1557</f>
        <v>24.98999977</v>
      </c>
      <c r="F1556" s="7" t="n">
        <f aca="false">1_Data_EDA!L1557</f>
        <v>4</v>
      </c>
      <c r="G1556" s="8" t="n">
        <f aca="false">1_Data_EDA!M1557</f>
        <v>0.159999996</v>
      </c>
      <c r="H1556" s="6" t="n">
        <f aca="false">IF(1_Data_EDA!B1557="First Class",1,0)</f>
        <v>0</v>
      </c>
      <c r="I1556" s="6" t="n">
        <f aca="false">IF(1_Data_EDA!B1557="Second Class",1,0)</f>
        <v>0</v>
      </c>
      <c r="J1556" s="6" t="n">
        <f aca="false">IF(1_Data_EDA!B1557="Same Day",1,0)</f>
        <v>0</v>
      </c>
      <c r="K1556" s="6" t="n">
        <f aca="false">IF(1_Data_EDA!C1557="Corporate",1,0)</f>
        <v>0</v>
      </c>
      <c r="L1556" s="6" t="n">
        <f aca="false">IF(1_Data_EDA!C1557="Home Office",1,0)</f>
        <v>0</v>
      </c>
      <c r="M1556" s="6" t="n">
        <f aca="false">IF(1_Data_EDA!D1557="Europe",1,0)</f>
        <v>1</v>
      </c>
      <c r="N1556" s="6" t="n">
        <f aca="false">IF(1_Data_EDA!D1557="LATAM",1,0)</f>
        <v>0</v>
      </c>
      <c r="O1556" s="6" t="n">
        <f aca="false">IF(1_Data_EDA!D1557="Pacific Asia",1,0)</f>
        <v>0</v>
      </c>
      <c r="P1556" s="6" t="n">
        <f aca="false">IF(1_Data_EDA!D1557="USCA",1,0)</f>
        <v>0</v>
      </c>
      <c r="Q1556" s="6" t="n">
        <f aca="false">IF(C1556&gt;MEDIAN(C$5:C$8004),1,0)</f>
        <v>0</v>
      </c>
      <c r="R1556" s="6" t="n">
        <f aca="false">IF(D1556&gt;2,1,0)</f>
        <v>0</v>
      </c>
    </row>
    <row r="1557" customFormat="false" ht="15" hidden="false" customHeight="true" outlineLevel="0" collapsed="false">
      <c r="A1557" s="6" t="n">
        <f aca="false">1_Data_EDA!O1558</f>
        <v>0</v>
      </c>
      <c r="B1557" s="6" t="n">
        <f aca="false">1_Data_EDA!H1558</f>
        <v>0</v>
      </c>
      <c r="C1557" s="7" t="n">
        <f aca="false">1_Data_EDA!I1558</f>
        <v>199.9900055</v>
      </c>
      <c r="D1557" s="6" t="n">
        <f aca="false">1_Data_EDA!J1558</f>
        <v>1</v>
      </c>
      <c r="E1557" s="7" t="n">
        <f aca="false">1_Data_EDA!K1558</f>
        <v>199.9900055</v>
      </c>
      <c r="F1557" s="7" t="n">
        <f aca="false">1_Data_EDA!L1558</f>
        <v>14</v>
      </c>
      <c r="G1557" s="8" t="n">
        <f aca="false">1_Data_EDA!M1558</f>
        <v>0.07</v>
      </c>
      <c r="H1557" s="6" t="n">
        <f aca="false">IF(1_Data_EDA!B1558="First Class",1,0)</f>
        <v>0</v>
      </c>
      <c r="I1557" s="6" t="n">
        <f aca="false">IF(1_Data_EDA!B1558="Second Class",1,0)</f>
        <v>0</v>
      </c>
      <c r="J1557" s="6" t="n">
        <f aca="false">IF(1_Data_EDA!B1558="Same Day",1,0)</f>
        <v>1</v>
      </c>
      <c r="K1557" s="6" t="n">
        <f aca="false">IF(1_Data_EDA!C1558="Corporate",1,0)</f>
        <v>1</v>
      </c>
      <c r="L1557" s="6" t="n">
        <f aca="false">IF(1_Data_EDA!C1558="Home Office",1,0)</f>
        <v>0</v>
      </c>
      <c r="M1557" s="6" t="n">
        <f aca="false">IF(1_Data_EDA!D1558="Europe",1,0)</f>
        <v>1</v>
      </c>
      <c r="N1557" s="6" t="n">
        <f aca="false">IF(1_Data_EDA!D1558="LATAM",1,0)</f>
        <v>0</v>
      </c>
      <c r="O1557" s="6" t="n">
        <f aca="false">IF(1_Data_EDA!D1558="Pacific Asia",1,0)</f>
        <v>0</v>
      </c>
      <c r="P1557" s="6" t="n">
        <f aca="false">IF(1_Data_EDA!D1558="USCA",1,0)</f>
        <v>0</v>
      </c>
      <c r="Q1557" s="6" t="n">
        <f aca="false">IF(C1557&gt;MEDIAN(C$5:C$8004),1,0)</f>
        <v>1</v>
      </c>
      <c r="R1557" s="6" t="n">
        <f aca="false">IF(D1557&gt;2,1,0)</f>
        <v>0</v>
      </c>
    </row>
    <row r="1558" customFormat="false" ht="15" hidden="false" customHeight="true" outlineLevel="0" collapsed="false">
      <c r="A1558" s="6" t="n">
        <f aca="false">1_Data_EDA!O1559</f>
        <v>1</v>
      </c>
      <c r="B1558" s="6" t="n">
        <f aca="false">1_Data_EDA!H1559</f>
        <v>2</v>
      </c>
      <c r="C1558" s="7" t="n">
        <f aca="false">1_Data_EDA!I1559</f>
        <v>54.97000122</v>
      </c>
      <c r="D1558" s="6" t="n">
        <f aca="false">1_Data_EDA!J1559</f>
        <v>1</v>
      </c>
      <c r="E1558" s="7" t="n">
        <f aca="false">1_Data_EDA!K1559</f>
        <v>54.97000122</v>
      </c>
      <c r="F1558" s="7" t="n">
        <f aca="false">1_Data_EDA!L1559</f>
        <v>9.890000343</v>
      </c>
      <c r="G1558" s="8" t="n">
        <f aca="false">1_Data_EDA!M1559</f>
        <v>0.180000007</v>
      </c>
      <c r="H1558" s="6" t="n">
        <f aca="false">IF(1_Data_EDA!B1559="First Class",1,0)</f>
        <v>0</v>
      </c>
      <c r="I1558" s="6" t="n">
        <f aca="false">IF(1_Data_EDA!B1559="Second Class",1,0)</f>
        <v>1</v>
      </c>
      <c r="J1558" s="6" t="n">
        <f aca="false">IF(1_Data_EDA!B1559="Same Day",1,0)</f>
        <v>0</v>
      </c>
      <c r="K1558" s="6" t="n">
        <f aca="false">IF(1_Data_EDA!C1559="Corporate",1,0)</f>
        <v>0</v>
      </c>
      <c r="L1558" s="6" t="n">
        <f aca="false">IF(1_Data_EDA!C1559="Home Office",1,0)</f>
        <v>1</v>
      </c>
      <c r="M1558" s="6" t="n">
        <f aca="false">IF(1_Data_EDA!D1559="Europe",1,0)</f>
        <v>1</v>
      </c>
      <c r="N1558" s="6" t="n">
        <f aca="false">IF(1_Data_EDA!D1559="LATAM",1,0)</f>
        <v>0</v>
      </c>
      <c r="O1558" s="6" t="n">
        <f aca="false">IF(1_Data_EDA!D1559="Pacific Asia",1,0)</f>
        <v>0</v>
      </c>
      <c r="P1558" s="6" t="n">
        <f aca="false">IF(1_Data_EDA!D1559="USCA",1,0)</f>
        <v>0</v>
      </c>
      <c r="Q1558" s="6" t="n">
        <f aca="false">IF(C1558&gt;MEDIAN(C$5:C$8004),1,0)</f>
        <v>0</v>
      </c>
      <c r="R1558" s="6" t="n">
        <f aca="false">IF(D1558&gt;2,1,0)</f>
        <v>0</v>
      </c>
    </row>
    <row r="1559" customFormat="false" ht="15" hidden="false" customHeight="true" outlineLevel="0" collapsed="false">
      <c r="A1559" s="6" t="n">
        <f aca="false">1_Data_EDA!O1560</f>
        <v>1</v>
      </c>
      <c r="B1559" s="6" t="n">
        <f aca="false">1_Data_EDA!H1560</f>
        <v>2</v>
      </c>
      <c r="C1559" s="7" t="n">
        <f aca="false">1_Data_EDA!I1560</f>
        <v>299.980011</v>
      </c>
      <c r="D1559" s="6" t="n">
        <f aca="false">1_Data_EDA!J1560</f>
        <v>1</v>
      </c>
      <c r="E1559" s="7" t="n">
        <f aca="false">1_Data_EDA!K1560</f>
        <v>299.980011</v>
      </c>
      <c r="F1559" s="7" t="n">
        <f aca="false">1_Data_EDA!L1560</f>
        <v>15</v>
      </c>
      <c r="G1559" s="8" t="n">
        <f aca="false">1_Data_EDA!M1560</f>
        <v>0.050000001</v>
      </c>
      <c r="H1559" s="6" t="n">
        <f aca="false">IF(1_Data_EDA!B1560="First Class",1,0)</f>
        <v>0</v>
      </c>
      <c r="I1559" s="6" t="n">
        <f aca="false">IF(1_Data_EDA!B1560="Second Class",1,0)</f>
        <v>1</v>
      </c>
      <c r="J1559" s="6" t="n">
        <f aca="false">IF(1_Data_EDA!B1560="Same Day",1,0)</f>
        <v>0</v>
      </c>
      <c r="K1559" s="6" t="n">
        <f aca="false">IF(1_Data_EDA!C1560="Corporate",1,0)</f>
        <v>0</v>
      </c>
      <c r="L1559" s="6" t="n">
        <f aca="false">IF(1_Data_EDA!C1560="Home Office",1,0)</f>
        <v>0</v>
      </c>
      <c r="M1559" s="6" t="n">
        <f aca="false">IF(1_Data_EDA!D1560="Europe",1,0)</f>
        <v>0</v>
      </c>
      <c r="N1559" s="6" t="n">
        <f aca="false">IF(1_Data_EDA!D1560="LATAM",1,0)</f>
        <v>1</v>
      </c>
      <c r="O1559" s="6" t="n">
        <f aca="false">IF(1_Data_EDA!D1560="Pacific Asia",1,0)</f>
        <v>0</v>
      </c>
      <c r="P1559" s="6" t="n">
        <f aca="false">IF(1_Data_EDA!D1560="USCA",1,0)</f>
        <v>0</v>
      </c>
      <c r="Q1559" s="6" t="n">
        <f aca="false">IF(C1559&gt;MEDIAN(C$5:C$8004),1,0)</f>
        <v>1</v>
      </c>
      <c r="R1559" s="6" t="n">
        <f aca="false">IF(D1559&gt;2,1,0)</f>
        <v>0</v>
      </c>
    </row>
    <row r="1560" customFormat="false" ht="15" hidden="false" customHeight="true" outlineLevel="0" collapsed="false">
      <c r="A1560" s="6" t="n">
        <f aca="false">1_Data_EDA!O1561</f>
        <v>0</v>
      </c>
      <c r="B1560" s="6" t="n">
        <f aca="false">1_Data_EDA!H1561</f>
        <v>4</v>
      </c>
      <c r="C1560" s="7" t="n">
        <f aca="false">1_Data_EDA!I1561</f>
        <v>99.98999786</v>
      </c>
      <c r="D1560" s="6" t="n">
        <f aca="false">1_Data_EDA!J1561</f>
        <v>1</v>
      </c>
      <c r="E1560" s="7" t="n">
        <f aca="false">1_Data_EDA!K1561</f>
        <v>99.98999786</v>
      </c>
      <c r="F1560" s="7" t="n">
        <f aca="false">1_Data_EDA!L1561</f>
        <v>3</v>
      </c>
      <c r="G1560" s="8" t="n">
        <f aca="false">1_Data_EDA!M1561</f>
        <v>0.029999999</v>
      </c>
      <c r="H1560" s="6" t="n">
        <f aca="false">IF(1_Data_EDA!B1561="First Class",1,0)</f>
        <v>0</v>
      </c>
      <c r="I1560" s="6" t="n">
        <f aca="false">IF(1_Data_EDA!B1561="Second Class",1,0)</f>
        <v>0</v>
      </c>
      <c r="J1560" s="6" t="n">
        <f aca="false">IF(1_Data_EDA!B1561="Same Day",1,0)</f>
        <v>0</v>
      </c>
      <c r="K1560" s="6" t="n">
        <f aca="false">IF(1_Data_EDA!C1561="Corporate",1,0)</f>
        <v>0</v>
      </c>
      <c r="L1560" s="6" t="n">
        <f aca="false">IF(1_Data_EDA!C1561="Home Office",1,0)</f>
        <v>0</v>
      </c>
      <c r="M1560" s="6" t="n">
        <f aca="false">IF(1_Data_EDA!D1561="Europe",1,0)</f>
        <v>0</v>
      </c>
      <c r="N1560" s="6" t="n">
        <f aca="false">IF(1_Data_EDA!D1561="LATAM",1,0)</f>
        <v>0</v>
      </c>
      <c r="O1560" s="6" t="n">
        <f aca="false">IF(1_Data_EDA!D1561="Pacific Asia",1,0)</f>
        <v>1</v>
      </c>
      <c r="P1560" s="6" t="n">
        <f aca="false">IF(1_Data_EDA!D1561="USCA",1,0)</f>
        <v>0</v>
      </c>
      <c r="Q1560" s="6" t="n">
        <f aca="false">IF(C1560&gt;MEDIAN(C$5:C$8004),1,0)</f>
        <v>1</v>
      </c>
      <c r="R1560" s="6" t="n">
        <f aca="false">IF(D1560&gt;2,1,0)</f>
        <v>0</v>
      </c>
    </row>
    <row r="1561" customFormat="false" ht="15" hidden="false" customHeight="true" outlineLevel="0" collapsed="false">
      <c r="A1561" s="6" t="n">
        <f aca="false">1_Data_EDA!O1562</f>
        <v>0</v>
      </c>
      <c r="B1561" s="6" t="n">
        <f aca="false">1_Data_EDA!H1562</f>
        <v>4</v>
      </c>
      <c r="C1561" s="7" t="n">
        <f aca="false">1_Data_EDA!I1562</f>
        <v>99.98999786</v>
      </c>
      <c r="D1561" s="6" t="n">
        <f aca="false">1_Data_EDA!J1562</f>
        <v>1</v>
      </c>
      <c r="E1561" s="7" t="n">
        <f aca="false">1_Data_EDA!K1562</f>
        <v>99.98999786</v>
      </c>
      <c r="F1561" s="7" t="n">
        <f aca="false">1_Data_EDA!L1562</f>
        <v>0</v>
      </c>
      <c r="G1561" s="8" t="n">
        <f aca="false">1_Data_EDA!M1562</f>
        <v>0</v>
      </c>
      <c r="H1561" s="6" t="n">
        <f aca="false">IF(1_Data_EDA!B1562="First Class",1,0)</f>
        <v>0</v>
      </c>
      <c r="I1561" s="6" t="n">
        <f aca="false">IF(1_Data_EDA!B1562="Second Class",1,0)</f>
        <v>0</v>
      </c>
      <c r="J1561" s="6" t="n">
        <f aca="false">IF(1_Data_EDA!B1562="Same Day",1,0)</f>
        <v>0</v>
      </c>
      <c r="K1561" s="6" t="n">
        <f aca="false">IF(1_Data_EDA!C1562="Corporate",1,0)</f>
        <v>1</v>
      </c>
      <c r="L1561" s="6" t="n">
        <f aca="false">IF(1_Data_EDA!C1562="Home Office",1,0)</f>
        <v>0</v>
      </c>
      <c r="M1561" s="6" t="n">
        <f aca="false">IF(1_Data_EDA!D1562="Europe",1,0)</f>
        <v>0</v>
      </c>
      <c r="N1561" s="6" t="n">
        <f aca="false">IF(1_Data_EDA!D1562="LATAM",1,0)</f>
        <v>0</v>
      </c>
      <c r="O1561" s="6" t="n">
        <f aca="false">IF(1_Data_EDA!D1562="Pacific Asia",1,0)</f>
        <v>0</v>
      </c>
      <c r="P1561" s="6" t="n">
        <f aca="false">IF(1_Data_EDA!D1562="USCA",1,0)</f>
        <v>1</v>
      </c>
      <c r="Q1561" s="6" t="n">
        <f aca="false">IF(C1561&gt;MEDIAN(C$5:C$8004),1,0)</f>
        <v>1</v>
      </c>
      <c r="R1561" s="6" t="n">
        <f aca="false">IF(D1561&gt;2,1,0)</f>
        <v>0</v>
      </c>
    </row>
    <row r="1562" customFormat="false" ht="15" hidden="false" customHeight="true" outlineLevel="0" collapsed="false">
      <c r="A1562" s="6" t="n">
        <f aca="false">1_Data_EDA!O1563</f>
        <v>1</v>
      </c>
      <c r="B1562" s="6" t="n">
        <f aca="false">1_Data_EDA!H1563</f>
        <v>2</v>
      </c>
      <c r="C1562" s="7" t="n">
        <f aca="false">1_Data_EDA!I1563</f>
        <v>50</v>
      </c>
      <c r="D1562" s="6" t="n">
        <f aca="false">1_Data_EDA!J1563</f>
        <v>5</v>
      </c>
      <c r="E1562" s="7" t="n">
        <f aca="false">1_Data_EDA!K1563</f>
        <v>250</v>
      </c>
      <c r="F1562" s="7" t="n">
        <f aca="false">1_Data_EDA!L1563</f>
        <v>42.5</v>
      </c>
      <c r="G1562" s="8" t="n">
        <f aca="false">1_Data_EDA!M1563</f>
        <v>0.170000002</v>
      </c>
      <c r="H1562" s="6" t="n">
        <f aca="false">IF(1_Data_EDA!B1563="First Class",1,0)</f>
        <v>0</v>
      </c>
      <c r="I1562" s="6" t="n">
        <f aca="false">IF(1_Data_EDA!B1563="Second Class",1,0)</f>
        <v>1</v>
      </c>
      <c r="J1562" s="6" t="n">
        <f aca="false">IF(1_Data_EDA!B1563="Same Day",1,0)</f>
        <v>0</v>
      </c>
      <c r="K1562" s="6" t="n">
        <f aca="false">IF(1_Data_EDA!C1563="Corporate",1,0)</f>
        <v>0</v>
      </c>
      <c r="L1562" s="6" t="n">
        <f aca="false">IF(1_Data_EDA!C1563="Home Office",1,0)</f>
        <v>1</v>
      </c>
      <c r="M1562" s="6" t="n">
        <f aca="false">IF(1_Data_EDA!D1563="Europe",1,0)</f>
        <v>0</v>
      </c>
      <c r="N1562" s="6" t="n">
        <f aca="false">IF(1_Data_EDA!D1563="LATAM",1,0)</f>
        <v>0</v>
      </c>
      <c r="O1562" s="6" t="n">
        <f aca="false">IF(1_Data_EDA!D1563="Pacific Asia",1,0)</f>
        <v>1</v>
      </c>
      <c r="P1562" s="6" t="n">
        <f aca="false">IF(1_Data_EDA!D1563="USCA",1,0)</f>
        <v>0</v>
      </c>
      <c r="Q1562" s="6" t="n">
        <f aca="false">IF(C1562&gt;MEDIAN(C$5:C$8004),1,0)</f>
        <v>0</v>
      </c>
      <c r="R1562" s="6" t="n">
        <f aca="false">IF(D1562&gt;2,1,0)</f>
        <v>1</v>
      </c>
    </row>
    <row r="1563" customFormat="false" ht="15" hidden="false" customHeight="true" outlineLevel="0" collapsed="false">
      <c r="A1563" s="6" t="n">
        <f aca="false">1_Data_EDA!O1564</f>
        <v>1</v>
      </c>
      <c r="B1563" s="6" t="n">
        <f aca="false">1_Data_EDA!H1564</f>
        <v>2</v>
      </c>
      <c r="C1563" s="7" t="n">
        <f aca="false">1_Data_EDA!I1564</f>
        <v>299.980011</v>
      </c>
      <c r="D1563" s="6" t="n">
        <f aca="false">1_Data_EDA!J1564</f>
        <v>1</v>
      </c>
      <c r="E1563" s="7" t="n">
        <f aca="false">1_Data_EDA!K1564</f>
        <v>299.980011</v>
      </c>
      <c r="F1563" s="7" t="n">
        <f aca="false">1_Data_EDA!L1564</f>
        <v>21</v>
      </c>
      <c r="G1563" s="8" t="n">
        <f aca="false">1_Data_EDA!M1564</f>
        <v>0.07</v>
      </c>
      <c r="H1563" s="6" t="n">
        <f aca="false">IF(1_Data_EDA!B1564="First Class",1,0)</f>
        <v>0</v>
      </c>
      <c r="I1563" s="6" t="n">
        <f aca="false">IF(1_Data_EDA!B1564="Second Class",1,0)</f>
        <v>1</v>
      </c>
      <c r="J1563" s="6" t="n">
        <f aca="false">IF(1_Data_EDA!B1564="Same Day",1,0)</f>
        <v>0</v>
      </c>
      <c r="K1563" s="6" t="n">
        <f aca="false">IF(1_Data_EDA!C1564="Corporate",1,0)</f>
        <v>0</v>
      </c>
      <c r="L1563" s="6" t="n">
        <f aca="false">IF(1_Data_EDA!C1564="Home Office",1,0)</f>
        <v>0</v>
      </c>
      <c r="M1563" s="6" t="n">
        <f aca="false">IF(1_Data_EDA!D1564="Europe",1,0)</f>
        <v>0</v>
      </c>
      <c r="N1563" s="6" t="n">
        <f aca="false">IF(1_Data_EDA!D1564="LATAM",1,0)</f>
        <v>0</v>
      </c>
      <c r="O1563" s="6" t="n">
        <f aca="false">IF(1_Data_EDA!D1564="Pacific Asia",1,0)</f>
        <v>1</v>
      </c>
      <c r="P1563" s="6" t="n">
        <f aca="false">IF(1_Data_EDA!D1564="USCA",1,0)</f>
        <v>0</v>
      </c>
      <c r="Q1563" s="6" t="n">
        <f aca="false">IF(C1563&gt;MEDIAN(C$5:C$8004),1,0)</f>
        <v>1</v>
      </c>
      <c r="R1563" s="6" t="n">
        <f aca="false">IF(D1563&gt;2,1,0)</f>
        <v>0</v>
      </c>
    </row>
    <row r="1564" customFormat="false" ht="15" hidden="false" customHeight="true" outlineLevel="0" collapsed="false">
      <c r="A1564" s="6" t="n">
        <f aca="false">1_Data_EDA!O1565</f>
        <v>1</v>
      </c>
      <c r="B1564" s="6" t="n">
        <f aca="false">1_Data_EDA!H1565</f>
        <v>4</v>
      </c>
      <c r="C1564" s="7" t="n">
        <f aca="false">1_Data_EDA!I1565</f>
        <v>199.9900055</v>
      </c>
      <c r="D1564" s="6" t="n">
        <f aca="false">1_Data_EDA!J1565</f>
        <v>1</v>
      </c>
      <c r="E1564" s="7" t="n">
        <f aca="false">1_Data_EDA!K1565</f>
        <v>199.9900055</v>
      </c>
      <c r="F1564" s="7" t="n">
        <f aca="false">1_Data_EDA!L1565</f>
        <v>14</v>
      </c>
      <c r="G1564" s="8" t="n">
        <f aca="false">1_Data_EDA!M1565</f>
        <v>0.07</v>
      </c>
      <c r="H1564" s="6" t="n">
        <f aca="false">IF(1_Data_EDA!B1565="First Class",1,0)</f>
        <v>0</v>
      </c>
      <c r="I1564" s="6" t="n">
        <f aca="false">IF(1_Data_EDA!B1565="Second Class",1,0)</f>
        <v>0</v>
      </c>
      <c r="J1564" s="6" t="n">
        <f aca="false">IF(1_Data_EDA!B1565="Same Day",1,0)</f>
        <v>0</v>
      </c>
      <c r="K1564" s="6" t="n">
        <f aca="false">IF(1_Data_EDA!C1565="Corporate",1,0)</f>
        <v>0</v>
      </c>
      <c r="L1564" s="6" t="n">
        <f aca="false">IF(1_Data_EDA!C1565="Home Office",1,0)</f>
        <v>0</v>
      </c>
      <c r="M1564" s="6" t="n">
        <f aca="false">IF(1_Data_EDA!D1565="Europe",1,0)</f>
        <v>0</v>
      </c>
      <c r="N1564" s="6" t="n">
        <f aca="false">IF(1_Data_EDA!D1565="LATAM",1,0)</f>
        <v>0</v>
      </c>
      <c r="O1564" s="6" t="n">
        <f aca="false">IF(1_Data_EDA!D1565="Pacific Asia",1,0)</f>
        <v>1</v>
      </c>
      <c r="P1564" s="6" t="n">
        <f aca="false">IF(1_Data_EDA!D1565="USCA",1,0)</f>
        <v>0</v>
      </c>
      <c r="Q1564" s="6" t="n">
        <f aca="false">IF(C1564&gt;MEDIAN(C$5:C$8004),1,0)</f>
        <v>1</v>
      </c>
      <c r="R1564" s="6" t="n">
        <f aca="false">IF(D1564&gt;2,1,0)</f>
        <v>0</v>
      </c>
    </row>
    <row r="1565" customFormat="false" ht="15" hidden="false" customHeight="true" outlineLevel="0" collapsed="false">
      <c r="A1565" s="6" t="n">
        <f aca="false">1_Data_EDA!O1566</f>
        <v>0</v>
      </c>
      <c r="B1565" s="6" t="n">
        <f aca="false">1_Data_EDA!H1566</f>
        <v>4</v>
      </c>
      <c r="C1565" s="7" t="n">
        <f aca="false">1_Data_EDA!I1566</f>
        <v>59.99000168</v>
      </c>
      <c r="D1565" s="6" t="n">
        <f aca="false">1_Data_EDA!J1566</f>
        <v>3</v>
      </c>
      <c r="E1565" s="7" t="n">
        <f aca="false">1_Data_EDA!K1566</f>
        <v>179.9700012</v>
      </c>
      <c r="F1565" s="7" t="n">
        <f aca="false">1_Data_EDA!L1566</f>
        <v>3.599999905</v>
      </c>
      <c r="G1565" s="8" t="n">
        <f aca="false">1_Data_EDA!M1566</f>
        <v>0.02</v>
      </c>
      <c r="H1565" s="6" t="n">
        <f aca="false">IF(1_Data_EDA!B1566="First Class",1,0)</f>
        <v>0</v>
      </c>
      <c r="I1565" s="6" t="n">
        <f aca="false">IF(1_Data_EDA!B1566="Second Class",1,0)</f>
        <v>0</v>
      </c>
      <c r="J1565" s="6" t="n">
        <f aca="false">IF(1_Data_EDA!B1566="Same Day",1,0)</f>
        <v>0</v>
      </c>
      <c r="K1565" s="6" t="n">
        <f aca="false">IF(1_Data_EDA!C1566="Corporate",1,0)</f>
        <v>0</v>
      </c>
      <c r="L1565" s="6" t="n">
        <f aca="false">IF(1_Data_EDA!C1566="Home Office",1,0)</f>
        <v>1</v>
      </c>
      <c r="M1565" s="6" t="n">
        <f aca="false">IF(1_Data_EDA!D1566="Europe",1,0)</f>
        <v>1</v>
      </c>
      <c r="N1565" s="6" t="n">
        <f aca="false">IF(1_Data_EDA!D1566="LATAM",1,0)</f>
        <v>0</v>
      </c>
      <c r="O1565" s="6" t="n">
        <f aca="false">IF(1_Data_EDA!D1566="Pacific Asia",1,0)</f>
        <v>0</v>
      </c>
      <c r="P1565" s="6" t="n">
        <f aca="false">IF(1_Data_EDA!D1566="USCA",1,0)</f>
        <v>0</v>
      </c>
      <c r="Q1565" s="6" t="n">
        <f aca="false">IF(C1565&gt;MEDIAN(C$5:C$8004),1,0)</f>
        <v>0</v>
      </c>
      <c r="R1565" s="6" t="n">
        <f aca="false">IF(D1565&gt;2,1,0)</f>
        <v>1</v>
      </c>
    </row>
    <row r="1566" customFormat="false" ht="15" hidden="false" customHeight="true" outlineLevel="0" collapsed="false">
      <c r="A1566" s="6" t="n">
        <f aca="false">1_Data_EDA!O1567</f>
        <v>0</v>
      </c>
      <c r="B1566" s="6" t="n">
        <f aca="false">1_Data_EDA!H1567</f>
        <v>4</v>
      </c>
      <c r="C1566" s="7" t="n">
        <f aca="false">1_Data_EDA!I1567</f>
        <v>129.9900055</v>
      </c>
      <c r="D1566" s="6" t="n">
        <f aca="false">1_Data_EDA!J1567</f>
        <v>1</v>
      </c>
      <c r="E1566" s="7" t="n">
        <f aca="false">1_Data_EDA!K1567</f>
        <v>129.9900055</v>
      </c>
      <c r="F1566" s="7" t="n">
        <f aca="false">1_Data_EDA!L1567</f>
        <v>26</v>
      </c>
      <c r="G1566" s="8" t="n">
        <f aca="false">1_Data_EDA!M1567</f>
        <v>0.200000003</v>
      </c>
      <c r="H1566" s="6" t="n">
        <f aca="false">IF(1_Data_EDA!B1567="First Class",1,0)</f>
        <v>0</v>
      </c>
      <c r="I1566" s="6" t="n">
        <f aca="false">IF(1_Data_EDA!B1567="Second Class",1,0)</f>
        <v>0</v>
      </c>
      <c r="J1566" s="6" t="n">
        <f aca="false">IF(1_Data_EDA!B1567="Same Day",1,0)</f>
        <v>0</v>
      </c>
      <c r="K1566" s="6" t="n">
        <f aca="false">IF(1_Data_EDA!C1567="Corporate",1,0)</f>
        <v>0</v>
      </c>
      <c r="L1566" s="6" t="n">
        <f aca="false">IF(1_Data_EDA!C1567="Home Office",1,0)</f>
        <v>0</v>
      </c>
      <c r="M1566" s="6" t="n">
        <f aca="false">IF(1_Data_EDA!D1567="Europe",1,0)</f>
        <v>0</v>
      </c>
      <c r="N1566" s="6" t="n">
        <f aca="false">IF(1_Data_EDA!D1567="LATAM",1,0)</f>
        <v>0</v>
      </c>
      <c r="O1566" s="6" t="n">
        <f aca="false">IF(1_Data_EDA!D1567="Pacific Asia",1,0)</f>
        <v>1</v>
      </c>
      <c r="P1566" s="6" t="n">
        <f aca="false">IF(1_Data_EDA!D1567="USCA",1,0)</f>
        <v>0</v>
      </c>
      <c r="Q1566" s="6" t="n">
        <f aca="false">IF(C1566&gt;MEDIAN(C$5:C$8004),1,0)</f>
        <v>1</v>
      </c>
      <c r="R1566" s="6" t="n">
        <f aca="false">IF(D1566&gt;2,1,0)</f>
        <v>0</v>
      </c>
    </row>
    <row r="1567" customFormat="false" ht="15" hidden="false" customHeight="true" outlineLevel="0" collapsed="false">
      <c r="A1567" s="6" t="n">
        <f aca="false">1_Data_EDA!O1568</f>
        <v>1</v>
      </c>
      <c r="B1567" s="6" t="n">
        <f aca="false">1_Data_EDA!H1568</f>
        <v>4</v>
      </c>
      <c r="C1567" s="7" t="n">
        <f aca="false">1_Data_EDA!I1568</f>
        <v>399.980011</v>
      </c>
      <c r="D1567" s="6" t="n">
        <f aca="false">1_Data_EDA!J1568</f>
        <v>1</v>
      </c>
      <c r="E1567" s="7" t="n">
        <f aca="false">1_Data_EDA!K1568</f>
        <v>399.980011</v>
      </c>
      <c r="F1567" s="7" t="n">
        <f aca="false">1_Data_EDA!L1568</f>
        <v>20</v>
      </c>
      <c r="G1567" s="8" t="n">
        <f aca="false">1_Data_EDA!M1568</f>
        <v>0.050000001</v>
      </c>
      <c r="H1567" s="6" t="n">
        <f aca="false">IF(1_Data_EDA!B1568="First Class",1,0)</f>
        <v>0</v>
      </c>
      <c r="I1567" s="6" t="n">
        <f aca="false">IF(1_Data_EDA!B1568="Second Class",1,0)</f>
        <v>0</v>
      </c>
      <c r="J1567" s="6" t="n">
        <f aca="false">IF(1_Data_EDA!B1568="Same Day",1,0)</f>
        <v>0</v>
      </c>
      <c r="K1567" s="6" t="n">
        <f aca="false">IF(1_Data_EDA!C1568="Corporate",1,0)</f>
        <v>0</v>
      </c>
      <c r="L1567" s="6" t="n">
        <f aca="false">IF(1_Data_EDA!C1568="Home Office",1,0)</f>
        <v>0</v>
      </c>
      <c r="M1567" s="6" t="n">
        <f aca="false">IF(1_Data_EDA!D1568="Europe",1,0)</f>
        <v>1</v>
      </c>
      <c r="N1567" s="6" t="n">
        <f aca="false">IF(1_Data_EDA!D1568="LATAM",1,0)</f>
        <v>0</v>
      </c>
      <c r="O1567" s="6" t="n">
        <f aca="false">IF(1_Data_EDA!D1568="Pacific Asia",1,0)</f>
        <v>0</v>
      </c>
      <c r="P1567" s="6" t="n">
        <f aca="false">IF(1_Data_EDA!D1568="USCA",1,0)</f>
        <v>0</v>
      </c>
      <c r="Q1567" s="6" t="n">
        <f aca="false">IF(C1567&gt;MEDIAN(C$5:C$8004),1,0)</f>
        <v>1</v>
      </c>
      <c r="R1567" s="6" t="n">
        <f aca="false">IF(D1567&gt;2,1,0)</f>
        <v>0</v>
      </c>
    </row>
    <row r="1568" customFormat="false" ht="15" hidden="false" customHeight="true" outlineLevel="0" collapsed="false">
      <c r="A1568" s="6" t="n">
        <f aca="false">1_Data_EDA!O1569</f>
        <v>0</v>
      </c>
      <c r="B1568" s="6" t="n">
        <f aca="false">1_Data_EDA!H1569</f>
        <v>4</v>
      </c>
      <c r="C1568" s="7" t="n">
        <f aca="false">1_Data_EDA!I1569</f>
        <v>59.99000168</v>
      </c>
      <c r="D1568" s="6" t="n">
        <f aca="false">1_Data_EDA!J1569</f>
        <v>3</v>
      </c>
      <c r="E1568" s="7" t="n">
        <f aca="false">1_Data_EDA!K1569</f>
        <v>179.9700012</v>
      </c>
      <c r="F1568" s="7" t="n">
        <f aca="false">1_Data_EDA!L1569</f>
        <v>32.38999939</v>
      </c>
      <c r="G1568" s="8" t="n">
        <f aca="false">1_Data_EDA!M1569</f>
        <v>0.180000007</v>
      </c>
      <c r="H1568" s="6" t="n">
        <f aca="false">IF(1_Data_EDA!B1569="First Class",1,0)</f>
        <v>0</v>
      </c>
      <c r="I1568" s="6" t="n">
        <f aca="false">IF(1_Data_EDA!B1569="Second Class",1,0)</f>
        <v>0</v>
      </c>
      <c r="J1568" s="6" t="n">
        <f aca="false">IF(1_Data_EDA!B1569="Same Day",1,0)</f>
        <v>0</v>
      </c>
      <c r="K1568" s="6" t="n">
        <f aca="false">IF(1_Data_EDA!C1569="Corporate",1,0)</f>
        <v>0</v>
      </c>
      <c r="L1568" s="6" t="n">
        <f aca="false">IF(1_Data_EDA!C1569="Home Office",1,0)</f>
        <v>0</v>
      </c>
      <c r="M1568" s="6" t="n">
        <f aca="false">IF(1_Data_EDA!D1569="Europe",1,0)</f>
        <v>0</v>
      </c>
      <c r="N1568" s="6" t="n">
        <f aca="false">IF(1_Data_EDA!D1569="LATAM",1,0)</f>
        <v>1</v>
      </c>
      <c r="O1568" s="6" t="n">
        <f aca="false">IF(1_Data_EDA!D1569="Pacific Asia",1,0)</f>
        <v>0</v>
      </c>
      <c r="P1568" s="6" t="n">
        <f aca="false">IF(1_Data_EDA!D1569="USCA",1,0)</f>
        <v>0</v>
      </c>
      <c r="Q1568" s="6" t="n">
        <f aca="false">IF(C1568&gt;MEDIAN(C$5:C$8004),1,0)</f>
        <v>0</v>
      </c>
      <c r="R1568" s="6" t="n">
        <f aca="false">IF(D1568&gt;2,1,0)</f>
        <v>1</v>
      </c>
    </row>
    <row r="1569" customFormat="false" ht="15" hidden="false" customHeight="true" outlineLevel="0" collapsed="false">
      <c r="A1569" s="6" t="n">
        <f aca="false">1_Data_EDA!O1570</f>
        <v>0</v>
      </c>
      <c r="B1569" s="6" t="n">
        <f aca="false">1_Data_EDA!H1570</f>
        <v>4</v>
      </c>
      <c r="C1569" s="7" t="n">
        <f aca="false">1_Data_EDA!I1570</f>
        <v>99.98999786</v>
      </c>
      <c r="D1569" s="6" t="n">
        <f aca="false">1_Data_EDA!J1570</f>
        <v>1</v>
      </c>
      <c r="E1569" s="7" t="n">
        <f aca="false">1_Data_EDA!K1570</f>
        <v>99.98999786</v>
      </c>
      <c r="F1569" s="7" t="n">
        <f aca="false">1_Data_EDA!L1570</f>
        <v>2</v>
      </c>
      <c r="G1569" s="8" t="n">
        <f aca="false">1_Data_EDA!M1570</f>
        <v>0.02</v>
      </c>
      <c r="H1569" s="6" t="n">
        <f aca="false">IF(1_Data_EDA!B1570="First Class",1,0)</f>
        <v>0</v>
      </c>
      <c r="I1569" s="6" t="n">
        <f aca="false">IF(1_Data_EDA!B1570="Second Class",1,0)</f>
        <v>0</v>
      </c>
      <c r="J1569" s="6" t="n">
        <f aca="false">IF(1_Data_EDA!B1570="Same Day",1,0)</f>
        <v>0</v>
      </c>
      <c r="K1569" s="6" t="n">
        <f aca="false">IF(1_Data_EDA!C1570="Corporate",1,0)</f>
        <v>0</v>
      </c>
      <c r="L1569" s="6" t="n">
        <f aca="false">IF(1_Data_EDA!C1570="Home Office",1,0)</f>
        <v>1</v>
      </c>
      <c r="M1569" s="6" t="n">
        <f aca="false">IF(1_Data_EDA!D1570="Europe",1,0)</f>
        <v>1</v>
      </c>
      <c r="N1569" s="6" t="n">
        <f aca="false">IF(1_Data_EDA!D1570="LATAM",1,0)</f>
        <v>0</v>
      </c>
      <c r="O1569" s="6" t="n">
        <f aca="false">IF(1_Data_EDA!D1570="Pacific Asia",1,0)</f>
        <v>0</v>
      </c>
      <c r="P1569" s="6" t="n">
        <f aca="false">IF(1_Data_EDA!D1570="USCA",1,0)</f>
        <v>0</v>
      </c>
      <c r="Q1569" s="6" t="n">
        <f aca="false">IF(C1569&gt;MEDIAN(C$5:C$8004),1,0)</f>
        <v>1</v>
      </c>
      <c r="R1569" s="6" t="n">
        <f aca="false">IF(D1569&gt;2,1,0)</f>
        <v>0</v>
      </c>
    </row>
    <row r="1570" customFormat="false" ht="15" hidden="false" customHeight="true" outlineLevel="0" collapsed="false">
      <c r="A1570" s="6" t="n">
        <f aca="false">1_Data_EDA!O1571</f>
        <v>0</v>
      </c>
      <c r="B1570" s="6" t="n">
        <f aca="false">1_Data_EDA!H1571</f>
        <v>2</v>
      </c>
      <c r="C1570" s="7" t="n">
        <f aca="false">1_Data_EDA!I1571</f>
        <v>129.9900055</v>
      </c>
      <c r="D1570" s="6" t="n">
        <f aca="false">1_Data_EDA!J1571</f>
        <v>1</v>
      </c>
      <c r="E1570" s="7" t="n">
        <f aca="false">1_Data_EDA!K1571</f>
        <v>129.9900055</v>
      </c>
      <c r="F1570" s="7" t="n">
        <f aca="false">1_Data_EDA!L1571</f>
        <v>15.60000038</v>
      </c>
      <c r="G1570" s="8" t="n">
        <f aca="false">1_Data_EDA!M1571</f>
        <v>0.119999997</v>
      </c>
      <c r="H1570" s="6" t="n">
        <f aca="false">IF(1_Data_EDA!B1571="First Class",1,0)</f>
        <v>0</v>
      </c>
      <c r="I1570" s="6" t="n">
        <f aca="false">IF(1_Data_EDA!B1571="Second Class",1,0)</f>
        <v>1</v>
      </c>
      <c r="J1570" s="6" t="n">
        <f aca="false">IF(1_Data_EDA!B1571="Same Day",1,0)</f>
        <v>0</v>
      </c>
      <c r="K1570" s="6" t="n">
        <f aca="false">IF(1_Data_EDA!C1571="Corporate",1,0)</f>
        <v>0</v>
      </c>
      <c r="L1570" s="6" t="n">
        <f aca="false">IF(1_Data_EDA!C1571="Home Office",1,0)</f>
        <v>0</v>
      </c>
      <c r="M1570" s="6" t="n">
        <f aca="false">IF(1_Data_EDA!D1571="Europe",1,0)</f>
        <v>0</v>
      </c>
      <c r="N1570" s="6" t="n">
        <f aca="false">IF(1_Data_EDA!D1571="LATAM",1,0)</f>
        <v>1</v>
      </c>
      <c r="O1570" s="6" t="n">
        <f aca="false">IF(1_Data_EDA!D1571="Pacific Asia",1,0)</f>
        <v>0</v>
      </c>
      <c r="P1570" s="6" t="n">
        <f aca="false">IF(1_Data_EDA!D1571="USCA",1,0)</f>
        <v>0</v>
      </c>
      <c r="Q1570" s="6" t="n">
        <f aca="false">IF(C1570&gt;MEDIAN(C$5:C$8004),1,0)</f>
        <v>1</v>
      </c>
      <c r="R1570" s="6" t="n">
        <f aca="false">IF(D1570&gt;2,1,0)</f>
        <v>0</v>
      </c>
    </row>
    <row r="1571" customFormat="false" ht="15" hidden="false" customHeight="true" outlineLevel="0" collapsed="false">
      <c r="A1571" s="6" t="n">
        <f aca="false">1_Data_EDA!O1572</f>
        <v>1</v>
      </c>
      <c r="B1571" s="6" t="n">
        <f aca="false">1_Data_EDA!H1572</f>
        <v>1</v>
      </c>
      <c r="C1571" s="7" t="n">
        <f aca="false">1_Data_EDA!I1572</f>
        <v>49.97999954</v>
      </c>
      <c r="D1571" s="6" t="n">
        <f aca="false">1_Data_EDA!J1572</f>
        <v>3</v>
      </c>
      <c r="E1571" s="7" t="n">
        <f aca="false">1_Data_EDA!K1572</f>
        <v>149.9400024</v>
      </c>
      <c r="F1571" s="7" t="n">
        <f aca="false">1_Data_EDA!L1572</f>
        <v>4.5</v>
      </c>
      <c r="G1571" s="8" t="n">
        <f aca="false">1_Data_EDA!M1572</f>
        <v>0.029999999</v>
      </c>
      <c r="H1571" s="6" t="n">
        <f aca="false">IF(1_Data_EDA!B1572="First Class",1,0)</f>
        <v>1</v>
      </c>
      <c r="I1571" s="6" t="n">
        <f aca="false">IF(1_Data_EDA!B1572="Second Class",1,0)</f>
        <v>0</v>
      </c>
      <c r="J1571" s="6" t="n">
        <f aca="false">IF(1_Data_EDA!B1572="Same Day",1,0)</f>
        <v>0</v>
      </c>
      <c r="K1571" s="6" t="n">
        <f aca="false">IF(1_Data_EDA!C1572="Corporate",1,0)</f>
        <v>0</v>
      </c>
      <c r="L1571" s="6" t="n">
        <f aca="false">IF(1_Data_EDA!C1572="Home Office",1,0)</f>
        <v>1</v>
      </c>
      <c r="M1571" s="6" t="n">
        <f aca="false">IF(1_Data_EDA!D1572="Europe",1,0)</f>
        <v>0</v>
      </c>
      <c r="N1571" s="6" t="n">
        <f aca="false">IF(1_Data_EDA!D1572="LATAM",1,0)</f>
        <v>1</v>
      </c>
      <c r="O1571" s="6" t="n">
        <f aca="false">IF(1_Data_EDA!D1572="Pacific Asia",1,0)</f>
        <v>0</v>
      </c>
      <c r="P1571" s="6" t="n">
        <f aca="false">IF(1_Data_EDA!D1572="USCA",1,0)</f>
        <v>0</v>
      </c>
      <c r="Q1571" s="6" t="n">
        <f aca="false">IF(C1571&gt;MEDIAN(C$5:C$8004),1,0)</f>
        <v>0</v>
      </c>
      <c r="R1571" s="6" t="n">
        <f aca="false">IF(D1571&gt;2,1,0)</f>
        <v>1</v>
      </c>
    </row>
    <row r="1572" customFormat="false" ht="15" hidden="false" customHeight="true" outlineLevel="0" collapsed="false">
      <c r="A1572" s="6" t="n">
        <f aca="false">1_Data_EDA!O1573</f>
        <v>1</v>
      </c>
      <c r="B1572" s="6" t="n">
        <f aca="false">1_Data_EDA!H1573</f>
        <v>4</v>
      </c>
      <c r="C1572" s="7" t="n">
        <f aca="false">1_Data_EDA!I1573</f>
        <v>199.9900055</v>
      </c>
      <c r="D1572" s="6" t="n">
        <f aca="false">1_Data_EDA!J1573</f>
        <v>1</v>
      </c>
      <c r="E1572" s="7" t="n">
        <f aca="false">1_Data_EDA!K1573</f>
        <v>199.9900055</v>
      </c>
      <c r="F1572" s="7" t="n">
        <f aca="false">1_Data_EDA!L1573</f>
        <v>8</v>
      </c>
      <c r="G1572" s="8" t="n">
        <f aca="false">1_Data_EDA!M1573</f>
        <v>0.039999999</v>
      </c>
      <c r="H1572" s="6" t="n">
        <f aca="false">IF(1_Data_EDA!B1573="First Class",1,0)</f>
        <v>0</v>
      </c>
      <c r="I1572" s="6" t="n">
        <f aca="false">IF(1_Data_EDA!B1573="Second Class",1,0)</f>
        <v>0</v>
      </c>
      <c r="J1572" s="6" t="n">
        <f aca="false">IF(1_Data_EDA!B1573="Same Day",1,0)</f>
        <v>0</v>
      </c>
      <c r="K1572" s="6" t="n">
        <f aca="false">IF(1_Data_EDA!C1573="Corporate",1,0)</f>
        <v>1</v>
      </c>
      <c r="L1572" s="6" t="n">
        <f aca="false">IF(1_Data_EDA!C1573="Home Office",1,0)</f>
        <v>0</v>
      </c>
      <c r="M1572" s="6" t="n">
        <f aca="false">IF(1_Data_EDA!D1573="Europe",1,0)</f>
        <v>0</v>
      </c>
      <c r="N1572" s="6" t="n">
        <f aca="false">IF(1_Data_EDA!D1573="LATAM",1,0)</f>
        <v>1</v>
      </c>
      <c r="O1572" s="6" t="n">
        <f aca="false">IF(1_Data_EDA!D1573="Pacific Asia",1,0)</f>
        <v>0</v>
      </c>
      <c r="P1572" s="6" t="n">
        <f aca="false">IF(1_Data_EDA!D1573="USCA",1,0)</f>
        <v>0</v>
      </c>
      <c r="Q1572" s="6" t="n">
        <f aca="false">IF(C1572&gt;MEDIAN(C$5:C$8004),1,0)</f>
        <v>1</v>
      </c>
      <c r="R1572" s="6" t="n">
        <f aca="false">IF(D1572&gt;2,1,0)</f>
        <v>0</v>
      </c>
    </row>
    <row r="1573" customFormat="false" ht="15" hidden="false" customHeight="true" outlineLevel="0" collapsed="false">
      <c r="A1573" s="6" t="n">
        <f aca="false">1_Data_EDA!O1574</f>
        <v>1</v>
      </c>
      <c r="B1573" s="6" t="n">
        <f aca="false">1_Data_EDA!H1574</f>
        <v>4</v>
      </c>
      <c r="C1573" s="7" t="n">
        <f aca="false">1_Data_EDA!I1574</f>
        <v>50</v>
      </c>
      <c r="D1573" s="6" t="n">
        <f aca="false">1_Data_EDA!J1574</f>
        <v>3</v>
      </c>
      <c r="E1573" s="7" t="n">
        <f aca="false">1_Data_EDA!K1574</f>
        <v>150</v>
      </c>
      <c r="F1573" s="7" t="n">
        <f aca="false">1_Data_EDA!L1574</f>
        <v>7.5</v>
      </c>
      <c r="G1573" s="8" t="n">
        <f aca="false">1_Data_EDA!M1574</f>
        <v>0.050000001</v>
      </c>
      <c r="H1573" s="6" t="n">
        <f aca="false">IF(1_Data_EDA!B1574="First Class",1,0)</f>
        <v>0</v>
      </c>
      <c r="I1573" s="6" t="n">
        <f aca="false">IF(1_Data_EDA!B1574="Second Class",1,0)</f>
        <v>0</v>
      </c>
      <c r="J1573" s="6" t="n">
        <f aca="false">IF(1_Data_EDA!B1574="Same Day",1,0)</f>
        <v>0</v>
      </c>
      <c r="K1573" s="6" t="n">
        <f aca="false">IF(1_Data_EDA!C1574="Corporate",1,0)</f>
        <v>1</v>
      </c>
      <c r="L1573" s="6" t="n">
        <f aca="false">IF(1_Data_EDA!C1574="Home Office",1,0)</f>
        <v>0</v>
      </c>
      <c r="M1573" s="6" t="n">
        <f aca="false">IF(1_Data_EDA!D1574="Europe",1,0)</f>
        <v>0</v>
      </c>
      <c r="N1573" s="6" t="n">
        <f aca="false">IF(1_Data_EDA!D1574="LATAM",1,0)</f>
        <v>0</v>
      </c>
      <c r="O1573" s="6" t="n">
        <f aca="false">IF(1_Data_EDA!D1574="Pacific Asia",1,0)</f>
        <v>1</v>
      </c>
      <c r="P1573" s="6" t="n">
        <f aca="false">IF(1_Data_EDA!D1574="USCA",1,0)</f>
        <v>0</v>
      </c>
      <c r="Q1573" s="6" t="n">
        <f aca="false">IF(C1573&gt;MEDIAN(C$5:C$8004),1,0)</f>
        <v>0</v>
      </c>
      <c r="R1573" s="6" t="n">
        <f aca="false">IF(D1573&gt;2,1,0)</f>
        <v>1</v>
      </c>
    </row>
    <row r="1574" customFormat="false" ht="15" hidden="false" customHeight="true" outlineLevel="0" collapsed="false">
      <c r="A1574" s="6" t="n">
        <f aca="false">1_Data_EDA!O1575</f>
        <v>1</v>
      </c>
      <c r="B1574" s="6" t="n">
        <f aca="false">1_Data_EDA!H1575</f>
        <v>1</v>
      </c>
      <c r="C1574" s="7" t="n">
        <f aca="false">1_Data_EDA!I1575</f>
        <v>59.99000168</v>
      </c>
      <c r="D1574" s="6" t="n">
        <f aca="false">1_Data_EDA!J1575</f>
        <v>3</v>
      </c>
      <c r="E1574" s="7" t="n">
        <f aca="false">1_Data_EDA!K1575</f>
        <v>179.9700012</v>
      </c>
      <c r="F1574" s="7" t="n">
        <f aca="false">1_Data_EDA!L1575</f>
        <v>44.99000168</v>
      </c>
      <c r="G1574" s="8" t="n">
        <f aca="false">1_Data_EDA!M1575</f>
        <v>0.25</v>
      </c>
      <c r="H1574" s="6" t="n">
        <f aca="false">IF(1_Data_EDA!B1575="First Class",1,0)</f>
        <v>1</v>
      </c>
      <c r="I1574" s="6" t="n">
        <f aca="false">IF(1_Data_EDA!B1575="Second Class",1,0)</f>
        <v>0</v>
      </c>
      <c r="J1574" s="6" t="n">
        <f aca="false">IF(1_Data_EDA!B1575="Same Day",1,0)</f>
        <v>0</v>
      </c>
      <c r="K1574" s="6" t="n">
        <f aca="false">IF(1_Data_EDA!C1575="Corporate",1,0)</f>
        <v>0</v>
      </c>
      <c r="L1574" s="6" t="n">
        <f aca="false">IF(1_Data_EDA!C1575="Home Office",1,0)</f>
        <v>0</v>
      </c>
      <c r="M1574" s="6" t="n">
        <f aca="false">IF(1_Data_EDA!D1575="Europe",1,0)</f>
        <v>0</v>
      </c>
      <c r="N1574" s="6" t="n">
        <f aca="false">IF(1_Data_EDA!D1575="LATAM",1,0)</f>
        <v>1</v>
      </c>
      <c r="O1574" s="6" t="n">
        <f aca="false">IF(1_Data_EDA!D1575="Pacific Asia",1,0)</f>
        <v>0</v>
      </c>
      <c r="P1574" s="6" t="n">
        <f aca="false">IF(1_Data_EDA!D1575="USCA",1,0)</f>
        <v>0</v>
      </c>
      <c r="Q1574" s="6" t="n">
        <f aca="false">IF(C1574&gt;MEDIAN(C$5:C$8004),1,0)</f>
        <v>0</v>
      </c>
      <c r="R1574" s="6" t="n">
        <f aca="false">IF(D1574&gt;2,1,0)</f>
        <v>1</v>
      </c>
    </row>
    <row r="1575" customFormat="false" ht="15" hidden="false" customHeight="true" outlineLevel="0" collapsed="false">
      <c r="A1575" s="6" t="n">
        <f aca="false">1_Data_EDA!O1576</f>
        <v>1</v>
      </c>
      <c r="B1575" s="6" t="n">
        <f aca="false">1_Data_EDA!H1576</f>
        <v>0</v>
      </c>
      <c r="C1575" s="7" t="n">
        <f aca="false">1_Data_EDA!I1576</f>
        <v>59.99000168</v>
      </c>
      <c r="D1575" s="6" t="n">
        <f aca="false">1_Data_EDA!J1576</f>
        <v>3</v>
      </c>
      <c r="E1575" s="7" t="n">
        <f aca="false">1_Data_EDA!K1576</f>
        <v>179.9700012</v>
      </c>
      <c r="F1575" s="7" t="n">
        <f aca="false">1_Data_EDA!L1576</f>
        <v>21.60000038</v>
      </c>
      <c r="G1575" s="8" t="n">
        <f aca="false">1_Data_EDA!M1576</f>
        <v>0.119999997</v>
      </c>
      <c r="H1575" s="6" t="n">
        <f aca="false">IF(1_Data_EDA!B1576="First Class",1,0)</f>
        <v>0</v>
      </c>
      <c r="I1575" s="6" t="n">
        <f aca="false">IF(1_Data_EDA!B1576="Second Class",1,0)</f>
        <v>0</v>
      </c>
      <c r="J1575" s="6" t="n">
        <f aca="false">IF(1_Data_EDA!B1576="Same Day",1,0)</f>
        <v>1</v>
      </c>
      <c r="K1575" s="6" t="n">
        <f aca="false">IF(1_Data_EDA!C1576="Corporate",1,0)</f>
        <v>0</v>
      </c>
      <c r="L1575" s="6" t="n">
        <f aca="false">IF(1_Data_EDA!C1576="Home Office",1,0)</f>
        <v>0</v>
      </c>
      <c r="M1575" s="6" t="n">
        <f aca="false">IF(1_Data_EDA!D1576="Europe",1,0)</f>
        <v>0</v>
      </c>
      <c r="N1575" s="6" t="n">
        <f aca="false">IF(1_Data_EDA!D1576="LATAM",1,0)</f>
        <v>1</v>
      </c>
      <c r="O1575" s="6" t="n">
        <f aca="false">IF(1_Data_EDA!D1576="Pacific Asia",1,0)</f>
        <v>0</v>
      </c>
      <c r="P1575" s="6" t="n">
        <f aca="false">IF(1_Data_EDA!D1576="USCA",1,0)</f>
        <v>0</v>
      </c>
      <c r="Q1575" s="6" t="n">
        <f aca="false">IF(C1575&gt;MEDIAN(C$5:C$8004),1,0)</f>
        <v>0</v>
      </c>
      <c r="R1575" s="6" t="n">
        <f aca="false">IF(D1575&gt;2,1,0)</f>
        <v>1</v>
      </c>
    </row>
    <row r="1576" customFormat="false" ht="15" hidden="false" customHeight="true" outlineLevel="0" collapsed="false">
      <c r="A1576" s="6" t="n">
        <f aca="false">1_Data_EDA!O1577</f>
        <v>0</v>
      </c>
      <c r="B1576" s="6" t="n">
        <f aca="false">1_Data_EDA!H1577</f>
        <v>4</v>
      </c>
      <c r="C1576" s="7" t="n">
        <f aca="false">1_Data_EDA!I1577</f>
        <v>59.99000168</v>
      </c>
      <c r="D1576" s="6" t="n">
        <f aca="false">1_Data_EDA!J1577</f>
        <v>4</v>
      </c>
      <c r="E1576" s="7" t="n">
        <f aca="false">1_Data_EDA!K1577</f>
        <v>239.9600067</v>
      </c>
      <c r="F1576" s="7" t="n">
        <f aca="false">1_Data_EDA!L1577</f>
        <v>16.79999924</v>
      </c>
      <c r="G1576" s="8" t="n">
        <f aca="false">1_Data_EDA!M1577</f>
        <v>0.07</v>
      </c>
      <c r="H1576" s="6" t="n">
        <f aca="false">IF(1_Data_EDA!B1577="First Class",1,0)</f>
        <v>0</v>
      </c>
      <c r="I1576" s="6" t="n">
        <f aca="false">IF(1_Data_EDA!B1577="Second Class",1,0)</f>
        <v>0</v>
      </c>
      <c r="J1576" s="6" t="n">
        <f aca="false">IF(1_Data_EDA!B1577="Same Day",1,0)</f>
        <v>0</v>
      </c>
      <c r="K1576" s="6" t="n">
        <f aca="false">IF(1_Data_EDA!C1577="Corporate",1,0)</f>
        <v>1</v>
      </c>
      <c r="L1576" s="6" t="n">
        <f aca="false">IF(1_Data_EDA!C1577="Home Office",1,0)</f>
        <v>0</v>
      </c>
      <c r="M1576" s="6" t="n">
        <f aca="false">IF(1_Data_EDA!D1577="Europe",1,0)</f>
        <v>1</v>
      </c>
      <c r="N1576" s="6" t="n">
        <f aca="false">IF(1_Data_EDA!D1577="LATAM",1,0)</f>
        <v>0</v>
      </c>
      <c r="O1576" s="6" t="n">
        <f aca="false">IF(1_Data_EDA!D1577="Pacific Asia",1,0)</f>
        <v>0</v>
      </c>
      <c r="P1576" s="6" t="n">
        <f aca="false">IF(1_Data_EDA!D1577="USCA",1,0)</f>
        <v>0</v>
      </c>
      <c r="Q1576" s="6" t="n">
        <f aca="false">IF(C1576&gt;MEDIAN(C$5:C$8004),1,0)</f>
        <v>0</v>
      </c>
      <c r="R1576" s="6" t="n">
        <f aca="false">IF(D1576&gt;2,1,0)</f>
        <v>1</v>
      </c>
    </row>
    <row r="1577" customFormat="false" ht="15" hidden="false" customHeight="true" outlineLevel="0" collapsed="false">
      <c r="A1577" s="6" t="n">
        <f aca="false">1_Data_EDA!O1578</f>
        <v>0</v>
      </c>
      <c r="B1577" s="6" t="n">
        <f aca="false">1_Data_EDA!H1578</f>
        <v>4</v>
      </c>
      <c r="C1577" s="7" t="n">
        <f aca="false">1_Data_EDA!I1578</f>
        <v>59.99000168</v>
      </c>
      <c r="D1577" s="6" t="n">
        <f aca="false">1_Data_EDA!J1578</f>
        <v>4</v>
      </c>
      <c r="E1577" s="7" t="n">
        <f aca="false">1_Data_EDA!K1578</f>
        <v>239.9600067</v>
      </c>
      <c r="F1577" s="7" t="n">
        <f aca="false">1_Data_EDA!L1578</f>
        <v>12</v>
      </c>
      <c r="G1577" s="8" t="n">
        <f aca="false">1_Data_EDA!M1578</f>
        <v>0.050000001</v>
      </c>
      <c r="H1577" s="6" t="n">
        <f aca="false">IF(1_Data_EDA!B1578="First Class",1,0)</f>
        <v>0</v>
      </c>
      <c r="I1577" s="6" t="n">
        <f aca="false">IF(1_Data_EDA!B1578="Second Class",1,0)</f>
        <v>0</v>
      </c>
      <c r="J1577" s="6" t="n">
        <f aca="false">IF(1_Data_EDA!B1578="Same Day",1,0)</f>
        <v>0</v>
      </c>
      <c r="K1577" s="6" t="n">
        <f aca="false">IF(1_Data_EDA!C1578="Corporate",1,0)</f>
        <v>1</v>
      </c>
      <c r="L1577" s="6" t="n">
        <f aca="false">IF(1_Data_EDA!C1578="Home Office",1,0)</f>
        <v>0</v>
      </c>
      <c r="M1577" s="6" t="n">
        <f aca="false">IF(1_Data_EDA!D1578="Europe",1,0)</f>
        <v>0</v>
      </c>
      <c r="N1577" s="6" t="n">
        <f aca="false">IF(1_Data_EDA!D1578="LATAM",1,0)</f>
        <v>1</v>
      </c>
      <c r="O1577" s="6" t="n">
        <f aca="false">IF(1_Data_EDA!D1578="Pacific Asia",1,0)</f>
        <v>0</v>
      </c>
      <c r="P1577" s="6" t="n">
        <f aca="false">IF(1_Data_EDA!D1578="USCA",1,0)</f>
        <v>0</v>
      </c>
      <c r="Q1577" s="6" t="n">
        <f aca="false">IF(C1577&gt;MEDIAN(C$5:C$8004),1,0)</f>
        <v>0</v>
      </c>
      <c r="R1577" s="6" t="n">
        <f aca="false">IF(D1577&gt;2,1,0)</f>
        <v>1</v>
      </c>
    </row>
    <row r="1578" customFormat="false" ht="15" hidden="false" customHeight="true" outlineLevel="0" collapsed="false">
      <c r="A1578" s="6" t="n">
        <f aca="false">1_Data_EDA!O1579</f>
        <v>0</v>
      </c>
      <c r="B1578" s="6" t="n">
        <f aca="false">1_Data_EDA!H1579</f>
        <v>4</v>
      </c>
      <c r="C1578" s="7" t="n">
        <f aca="false">1_Data_EDA!I1579</f>
        <v>44.99000168</v>
      </c>
      <c r="D1578" s="6" t="n">
        <f aca="false">1_Data_EDA!J1579</f>
        <v>1</v>
      </c>
      <c r="E1578" s="7" t="n">
        <f aca="false">1_Data_EDA!K1579</f>
        <v>44.99000168</v>
      </c>
      <c r="F1578" s="7" t="n">
        <f aca="false">1_Data_EDA!L1579</f>
        <v>7.650000095</v>
      </c>
      <c r="G1578" s="8" t="n">
        <f aca="false">1_Data_EDA!M1579</f>
        <v>0.170000002</v>
      </c>
      <c r="H1578" s="6" t="n">
        <f aca="false">IF(1_Data_EDA!B1579="First Class",1,0)</f>
        <v>0</v>
      </c>
      <c r="I1578" s="6" t="n">
        <f aca="false">IF(1_Data_EDA!B1579="Second Class",1,0)</f>
        <v>0</v>
      </c>
      <c r="J1578" s="6" t="n">
        <f aca="false">IF(1_Data_EDA!B1579="Same Day",1,0)</f>
        <v>0</v>
      </c>
      <c r="K1578" s="6" t="n">
        <f aca="false">IF(1_Data_EDA!C1579="Corporate",1,0)</f>
        <v>0</v>
      </c>
      <c r="L1578" s="6" t="n">
        <f aca="false">IF(1_Data_EDA!C1579="Home Office",1,0)</f>
        <v>0</v>
      </c>
      <c r="M1578" s="6" t="n">
        <f aca="false">IF(1_Data_EDA!D1579="Europe",1,0)</f>
        <v>0</v>
      </c>
      <c r="N1578" s="6" t="n">
        <f aca="false">IF(1_Data_EDA!D1579="LATAM",1,0)</f>
        <v>0</v>
      </c>
      <c r="O1578" s="6" t="n">
        <f aca="false">IF(1_Data_EDA!D1579="Pacific Asia",1,0)</f>
        <v>1</v>
      </c>
      <c r="P1578" s="6" t="n">
        <f aca="false">IF(1_Data_EDA!D1579="USCA",1,0)</f>
        <v>0</v>
      </c>
      <c r="Q1578" s="6" t="n">
        <f aca="false">IF(C1578&gt;MEDIAN(C$5:C$8004),1,0)</f>
        <v>0</v>
      </c>
      <c r="R1578" s="6" t="n">
        <f aca="false">IF(D1578&gt;2,1,0)</f>
        <v>0</v>
      </c>
    </row>
    <row r="1579" customFormat="false" ht="15" hidden="false" customHeight="true" outlineLevel="0" collapsed="false">
      <c r="A1579" s="6" t="n">
        <f aca="false">1_Data_EDA!O1580</f>
        <v>1</v>
      </c>
      <c r="B1579" s="6" t="n">
        <f aca="false">1_Data_EDA!H1580</f>
        <v>4</v>
      </c>
      <c r="C1579" s="7" t="n">
        <f aca="false">1_Data_EDA!I1580</f>
        <v>129.9900055</v>
      </c>
      <c r="D1579" s="6" t="n">
        <f aca="false">1_Data_EDA!J1580</f>
        <v>1</v>
      </c>
      <c r="E1579" s="7" t="n">
        <f aca="false">1_Data_EDA!K1580</f>
        <v>129.9900055</v>
      </c>
      <c r="F1579" s="7" t="n">
        <f aca="false">1_Data_EDA!L1580</f>
        <v>7.150000095</v>
      </c>
      <c r="G1579" s="8" t="n">
        <f aca="false">1_Data_EDA!M1580</f>
        <v>0.059999999</v>
      </c>
      <c r="H1579" s="6" t="n">
        <f aca="false">IF(1_Data_EDA!B1580="First Class",1,0)</f>
        <v>0</v>
      </c>
      <c r="I1579" s="6" t="n">
        <f aca="false">IF(1_Data_EDA!B1580="Second Class",1,0)</f>
        <v>0</v>
      </c>
      <c r="J1579" s="6" t="n">
        <f aca="false">IF(1_Data_EDA!B1580="Same Day",1,0)</f>
        <v>0</v>
      </c>
      <c r="K1579" s="6" t="n">
        <f aca="false">IF(1_Data_EDA!C1580="Corporate",1,0)</f>
        <v>1</v>
      </c>
      <c r="L1579" s="6" t="n">
        <f aca="false">IF(1_Data_EDA!C1580="Home Office",1,0)</f>
        <v>0</v>
      </c>
      <c r="M1579" s="6" t="n">
        <f aca="false">IF(1_Data_EDA!D1580="Europe",1,0)</f>
        <v>0</v>
      </c>
      <c r="N1579" s="6" t="n">
        <f aca="false">IF(1_Data_EDA!D1580="LATAM",1,0)</f>
        <v>0</v>
      </c>
      <c r="O1579" s="6" t="n">
        <f aca="false">IF(1_Data_EDA!D1580="Pacific Asia",1,0)</f>
        <v>0</v>
      </c>
      <c r="P1579" s="6" t="n">
        <f aca="false">IF(1_Data_EDA!D1580="USCA",1,0)</f>
        <v>1</v>
      </c>
      <c r="Q1579" s="6" t="n">
        <f aca="false">IF(C1579&gt;MEDIAN(C$5:C$8004),1,0)</f>
        <v>1</v>
      </c>
      <c r="R1579" s="6" t="n">
        <f aca="false">IF(D1579&gt;2,1,0)</f>
        <v>0</v>
      </c>
    </row>
    <row r="1580" customFormat="false" ht="15" hidden="false" customHeight="true" outlineLevel="0" collapsed="false">
      <c r="A1580" s="6" t="n">
        <f aca="false">1_Data_EDA!O1581</f>
        <v>0</v>
      </c>
      <c r="B1580" s="6" t="n">
        <f aca="false">1_Data_EDA!H1581</f>
        <v>2</v>
      </c>
      <c r="C1580" s="7" t="n">
        <f aca="false">1_Data_EDA!I1581</f>
        <v>199.9900055</v>
      </c>
      <c r="D1580" s="6" t="n">
        <f aca="false">1_Data_EDA!J1581</f>
        <v>1</v>
      </c>
      <c r="E1580" s="7" t="n">
        <f aca="false">1_Data_EDA!K1581</f>
        <v>199.9900055</v>
      </c>
      <c r="F1580" s="7" t="n">
        <f aca="false">1_Data_EDA!L1581</f>
        <v>14</v>
      </c>
      <c r="G1580" s="8" t="n">
        <f aca="false">1_Data_EDA!M1581</f>
        <v>0.07</v>
      </c>
      <c r="H1580" s="6" t="n">
        <f aca="false">IF(1_Data_EDA!B1581="First Class",1,0)</f>
        <v>0</v>
      </c>
      <c r="I1580" s="6" t="n">
        <f aca="false">IF(1_Data_EDA!B1581="Second Class",1,0)</f>
        <v>1</v>
      </c>
      <c r="J1580" s="6" t="n">
        <f aca="false">IF(1_Data_EDA!B1581="Same Day",1,0)</f>
        <v>0</v>
      </c>
      <c r="K1580" s="6" t="n">
        <f aca="false">IF(1_Data_EDA!C1581="Corporate",1,0)</f>
        <v>0</v>
      </c>
      <c r="L1580" s="6" t="n">
        <f aca="false">IF(1_Data_EDA!C1581="Home Office",1,0)</f>
        <v>0</v>
      </c>
      <c r="M1580" s="6" t="n">
        <f aca="false">IF(1_Data_EDA!D1581="Europe",1,0)</f>
        <v>0</v>
      </c>
      <c r="N1580" s="6" t="n">
        <f aca="false">IF(1_Data_EDA!D1581="LATAM",1,0)</f>
        <v>0</v>
      </c>
      <c r="O1580" s="6" t="n">
        <f aca="false">IF(1_Data_EDA!D1581="Pacific Asia",1,0)</f>
        <v>0</v>
      </c>
      <c r="P1580" s="6" t="n">
        <f aca="false">IF(1_Data_EDA!D1581="USCA",1,0)</f>
        <v>1</v>
      </c>
      <c r="Q1580" s="6" t="n">
        <f aca="false">IF(C1580&gt;MEDIAN(C$5:C$8004),1,0)</f>
        <v>1</v>
      </c>
      <c r="R1580" s="6" t="n">
        <f aca="false">IF(D1580&gt;2,1,0)</f>
        <v>0</v>
      </c>
    </row>
    <row r="1581" customFormat="false" ht="15" hidden="false" customHeight="true" outlineLevel="0" collapsed="false">
      <c r="A1581" s="6" t="n">
        <f aca="false">1_Data_EDA!O1582</f>
        <v>0</v>
      </c>
      <c r="B1581" s="6" t="n">
        <f aca="false">1_Data_EDA!H1582</f>
        <v>4</v>
      </c>
      <c r="C1581" s="7" t="n">
        <f aca="false">1_Data_EDA!I1582</f>
        <v>39.99000168</v>
      </c>
      <c r="D1581" s="6" t="n">
        <f aca="false">1_Data_EDA!J1582</f>
        <v>1</v>
      </c>
      <c r="E1581" s="7" t="n">
        <f aca="false">1_Data_EDA!K1582</f>
        <v>39.99000168</v>
      </c>
      <c r="F1581" s="7" t="n">
        <f aca="false">1_Data_EDA!L1582</f>
        <v>8</v>
      </c>
      <c r="G1581" s="8" t="n">
        <f aca="false">1_Data_EDA!M1582</f>
        <v>0.200000003</v>
      </c>
      <c r="H1581" s="6" t="n">
        <f aca="false">IF(1_Data_EDA!B1582="First Class",1,0)</f>
        <v>0</v>
      </c>
      <c r="I1581" s="6" t="n">
        <f aca="false">IF(1_Data_EDA!B1582="Second Class",1,0)</f>
        <v>0</v>
      </c>
      <c r="J1581" s="6" t="n">
        <f aca="false">IF(1_Data_EDA!B1582="Same Day",1,0)</f>
        <v>0</v>
      </c>
      <c r="K1581" s="6" t="n">
        <f aca="false">IF(1_Data_EDA!C1582="Corporate",1,0)</f>
        <v>1</v>
      </c>
      <c r="L1581" s="6" t="n">
        <f aca="false">IF(1_Data_EDA!C1582="Home Office",1,0)</f>
        <v>0</v>
      </c>
      <c r="M1581" s="6" t="n">
        <f aca="false">IF(1_Data_EDA!D1582="Europe",1,0)</f>
        <v>0</v>
      </c>
      <c r="N1581" s="6" t="n">
        <f aca="false">IF(1_Data_EDA!D1582="LATAM",1,0)</f>
        <v>1</v>
      </c>
      <c r="O1581" s="6" t="n">
        <f aca="false">IF(1_Data_EDA!D1582="Pacific Asia",1,0)</f>
        <v>0</v>
      </c>
      <c r="P1581" s="6" t="n">
        <f aca="false">IF(1_Data_EDA!D1582="USCA",1,0)</f>
        <v>0</v>
      </c>
      <c r="Q1581" s="6" t="n">
        <f aca="false">IF(C1581&gt;MEDIAN(C$5:C$8004),1,0)</f>
        <v>0</v>
      </c>
      <c r="R1581" s="6" t="n">
        <f aca="false">IF(D1581&gt;2,1,0)</f>
        <v>0</v>
      </c>
    </row>
    <row r="1582" customFormat="false" ht="15" hidden="false" customHeight="true" outlineLevel="0" collapsed="false">
      <c r="A1582" s="6" t="n">
        <f aca="false">1_Data_EDA!O1583</f>
        <v>1</v>
      </c>
      <c r="B1582" s="6" t="n">
        <f aca="false">1_Data_EDA!H1583</f>
        <v>1</v>
      </c>
      <c r="C1582" s="7" t="n">
        <f aca="false">1_Data_EDA!I1583</f>
        <v>252.8800049</v>
      </c>
      <c r="D1582" s="6" t="n">
        <f aca="false">1_Data_EDA!J1583</f>
        <v>1</v>
      </c>
      <c r="E1582" s="7" t="n">
        <f aca="false">1_Data_EDA!K1583</f>
        <v>252.8800049</v>
      </c>
      <c r="F1582" s="7" t="n">
        <f aca="false">1_Data_EDA!L1583</f>
        <v>22.76000023</v>
      </c>
      <c r="G1582" s="8" t="n">
        <f aca="false">1_Data_EDA!M1583</f>
        <v>0.090000004</v>
      </c>
      <c r="H1582" s="6" t="n">
        <f aca="false">IF(1_Data_EDA!B1583="First Class",1,0)</f>
        <v>1</v>
      </c>
      <c r="I1582" s="6" t="n">
        <f aca="false">IF(1_Data_EDA!B1583="Second Class",1,0)</f>
        <v>0</v>
      </c>
      <c r="J1582" s="6" t="n">
        <f aca="false">IF(1_Data_EDA!B1583="Same Day",1,0)</f>
        <v>0</v>
      </c>
      <c r="K1582" s="6" t="n">
        <f aca="false">IF(1_Data_EDA!C1583="Corporate",1,0)</f>
        <v>1</v>
      </c>
      <c r="L1582" s="6" t="n">
        <f aca="false">IF(1_Data_EDA!C1583="Home Office",1,0)</f>
        <v>0</v>
      </c>
      <c r="M1582" s="6" t="n">
        <f aca="false">IF(1_Data_EDA!D1583="Europe",1,0)</f>
        <v>0</v>
      </c>
      <c r="N1582" s="6" t="n">
        <f aca="false">IF(1_Data_EDA!D1583="LATAM",1,0)</f>
        <v>0</v>
      </c>
      <c r="O1582" s="6" t="n">
        <f aca="false">IF(1_Data_EDA!D1583="Pacific Asia",1,0)</f>
        <v>1</v>
      </c>
      <c r="P1582" s="6" t="n">
        <f aca="false">IF(1_Data_EDA!D1583="USCA",1,0)</f>
        <v>0</v>
      </c>
      <c r="Q1582" s="6" t="n">
        <f aca="false">IF(C1582&gt;MEDIAN(C$5:C$8004),1,0)</f>
        <v>1</v>
      </c>
      <c r="R1582" s="6" t="n">
        <f aca="false">IF(D1582&gt;2,1,0)</f>
        <v>0</v>
      </c>
    </row>
    <row r="1583" customFormat="false" ht="15" hidden="false" customHeight="true" outlineLevel="0" collapsed="false">
      <c r="A1583" s="6" t="n">
        <f aca="false">1_Data_EDA!O1584</f>
        <v>1</v>
      </c>
      <c r="B1583" s="6" t="n">
        <f aca="false">1_Data_EDA!H1584</f>
        <v>1</v>
      </c>
      <c r="C1583" s="7" t="n">
        <f aca="false">1_Data_EDA!I1584</f>
        <v>59.99000168</v>
      </c>
      <c r="D1583" s="6" t="n">
        <f aca="false">1_Data_EDA!J1584</f>
        <v>4</v>
      </c>
      <c r="E1583" s="7" t="n">
        <f aca="false">1_Data_EDA!K1584</f>
        <v>239.9600067</v>
      </c>
      <c r="F1583" s="7" t="n">
        <f aca="false">1_Data_EDA!L1584</f>
        <v>21.60000038</v>
      </c>
      <c r="G1583" s="8" t="n">
        <f aca="false">1_Data_EDA!M1584</f>
        <v>0.090000004</v>
      </c>
      <c r="H1583" s="6" t="n">
        <f aca="false">IF(1_Data_EDA!B1584="First Class",1,0)</f>
        <v>1</v>
      </c>
      <c r="I1583" s="6" t="n">
        <f aca="false">IF(1_Data_EDA!B1584="Second Class",1,0)</f>
        <v>0</v>
      </c>
      <c r="J1583" s="6" t="n">
        <f aca="false">IF(1_Data_EDA!B1584="Same Day",1,0)</f>
        <v>0</v>
      </c>
      <c r="K1583" s="6" t="n">
        <f aca="false">IF(1_Data_EDA!C1584="Corporate",1,0)</f>
        <v>0</v>
      </c>
      <c r="L1583" s="6" t="n">
        <f aca="false">IF(1_Data_EDA!C1584="Home Office",1,0)</f>
        <v>0</v>
      </c>
      <c r="M1583" s="6" t="n">
        <f aca="false">IF(1_Data_EDA!D1584="Europe",1,0)</f>
        <v>0</v>
      </c>
      <c r="N1583" s="6" t="n">
        <f aca="false">IF(1_Data_EDA!D1584="LATAM",1,0)</f>
        <v>1</v>
      </c>
      <c r="O1583" s="6" t="n">
        <f aca="false">IF(1_Data_EDA!D1584="Pacific Asia",1,0)</f>
        <v>0</v>
      </c>
      <c r="P1583" s="6" t="n">
        <f aca="false">IF(1_Data_EDA!D1584="USCA",1,0)</f>
        <v>0</v>
      </c>
      <c r="Q1583" s="6" t="n">
        <f aca="false">IF(C1583&gt;MEDIAN(C$5:C$8004),1,0)</f>
        <v>0</v>
      </c>
      <c r="R1583" s="6" t="n">
        <f aca="false">IF(D1583&gt;2,1,0)</f>
        <v>1</v>
      </c>
    </row>
    <row r="1584" customFormat="false" ht="15" hidden="false" customHeight="true" outlineLevel="0" collapsed="false">
      <c r="A1584" s="6" t="n">
        <f aca="false">1_Data_EDA!O1585</f>
        <v>1</v>
      </c>
      <c r="B1584" s="6" t="n">
        <f aca="false">1_Data_EDA!H1585</f>
        <v>4</v>
      </c>
      <c r="C1584" s="7" t="n">
        <f aca="false">1_Data_EDA!I1585</f>
        <v>49.97999954</v>
      </c>
      <c r="D1584" s="6" t="n">
        <f aca="false">1_Data_EDA!J1585</f>
        <v>3</v>
      </c>
      <c r="E1584" s="7" t="n">
        <f aca="false">1_Data_EDA!K1585</f>
        <v>149.9400024</v>
      </c>
      <c r="F1584" s="7" t="n">
        <f aca="false">1_Data_EDA!L1585</f>
        <v>37.49000168</v>
      </c>
      <c r="G1584" s="8" t="n">
        <f aca="false">1_Data_EDA!M1585</f>
        <v>0.25</v>
      </c>
      <c r="H1584" s="6" t="n">
        <f aca="false">IF(1_Data_EDA!B1585="First Class",1,0)</f>
        <v>0</v>
      </c>
      <c r="I1584" s="6" t="n">
        <f aca="false">IF(1_Data_EDA!B1585="Second Class",1,0)</f>
        <v>0</v>
      </c>
      <c r="J1584" s="6" t="n">
        <f aca="false">IF(1_Data_EDA!B1585="Same Day",1,0)</f>
        <v>0</v>
      </c>
      <c r="K1584" s="6" t="n">
        <f aca="false">IF(1_Data_EDA!C1585="Corporate",1,0)</f>
        <v>0</v>
      </c>
      <c r="L1584" s="6" t="n">
        <f aca="false">IF(1_Data_EDA!C1585="Home Office",1,0)</f>
        <v>0</v>
      </c>
      <c r="M1584" s="6" t="n">
        <f aca="false">IF(1_Data_EDA!D1585="Europe",1,0)</f>
        <v>0</v>
      </c>
      <c r="N1584" s="6" t="n">
        <f aca="false">IF(1_Data_EDA!D1585="LATAM",1,0)</f>
        <v>1</v>
      </c>
      <c r="O1584" s="6" t="n">
        <f aca="false">IF(1_Data_EDA!D1585="Pacific Asia",1,0)</f>
        <v>0</v>
      </c>
      <c r="P1584" s="6" t="n">
        <f aca="false">IF(1_Data_EDA!D1585="USCA",1,0)</f>
        <v>0</v>
      </c>
      <c r="Q1584" s="6" t="n">
        <f aca="false">IF(C1584&gt;MEDIAN(C$5:C$8004),1,0)</f>
        <v>0</v>
      </c>
      <c r="R1584" s="6" t="n">
        <f aca="false">IF(D1584&gt;2,1,0)</f>
        <v>1</v>
      </c>
    </row>
    <row r="1585" customFormat="false" ht="15" hidden="false" customHeight="true" outlineLevel="0" collapsed="false">
      <c r="A1585" s="6" t="n">
        <f aca="false">1_Data_EDA!O1586</f>
        <v>1</v>
      </c>
      <c r="B1585" s="6" t="n">
        <f aca="false">1_Data_EDA!H1586</f>
        <v>0</v>
      </c>
      <c r="C1585" s="7" t="n">
        <f aca="false">1_Data_EDA!I1586</f>
        <v>129.9900055</v>
      </c>
      <c r="D1585" s="6" t="n">
        <f aca="false">1_Data_EDA!J1586</f>
        <v>1</v>
      </c>
      <c r="E1585" s="7" t="n">
        <f aca="false">1_Data_EDA!K1586</f>
        <v>129.9900055</v>
      </c>
      <c r="F1585" s="7" t="n">
        <f aca="false">1_Data_EDA!L1586</f>
        <v>15.60000038</v>
      </c>
      <c r="G1585" s="8" t="n">
        <f aca="false">1_Data_EDA!M1586</f>
        <v>0.119999997</v>
      </c>
      <c r="H1585" s="6" t="n">
        <f aca="false">IF(1_Data_EDA!B1586="First Class",1,0)</f>
        <v>0</v>
      </c>
      <c r="I1585" s="6" t="n">
        <f aca="false">IF(1_Data_EDA!B1586="Second Class",1,0)</f>
        <v>0</v>
      </c>
      <c r="J1585" s="6" t="n">
        <f aca="false">IF(1_Data_EDA!B1586="Same Day",1,0)</f>
        <v>1</v>
      </c>
      <c r="K1585" s="6" t="n">
        <f aca="false">IF(1_Data_EDA!C1586="Corporate",1,0)</f>
        <v>0</v>
      </c>
      <c r="L1585" s="6" t="n">
        <f aca="false">IF(1_Data_EDA!C1586="Home Office",1,0)</f>
        <v>0</v>
      </c>
      <c r="M1585" s="6" t="n">
        <f aca="false">IF(1_Data_EDA!D1586="Europe",1,0)</f>
        <v>0</v>
      </c>
      <c r="N1585" s="6" t="n">
        <f aca="false">IF(1_Data_EDA!D1586="LATAM",1,0)</f>
        <v>1</v>
      </c>
      <c r="O1585" s="6" t="n">
        <f aca="false">IF(1_Data_EDA!D1586="Pacific Asia",1,0)</f>
        <v>0</v>
      </c>
      <c r="P1585" s="6" t="n">
        <f aca="false">IF(1_Data_EDA!D1586="USCA",1,0)</f>
        <v>0</v>
      </c>
      <c r="Q1585" s="6" t="n">
        <f aca="false">IF(C1585&gt;MEDIAN(C$5:C$8004),1,0)</f>
        <v>1</v>
      </c>
      <c r="R1585" s="6" t="n">
        <f aca="false">IF(D1585&gt;2,1,0)</f>
        <v>0</v>
      </c>
    </row>
    <row r="1586" customFormat="false" ht="15" hidden="false" customHeight="true" outlineLevel="0" collapsed="false">
      <c r="A1586" s="6" t="n">
        <f aca="false">1_Data_EDA!O1587</f>
        <v>1</v>
      </c>
      <c r="B1586" s="6" t="n">
        <f aca="false">1_Data_EDA!H1587</f>
        <v>1</v>
      </c>
      <c r="C1586" s="7" t="n">
        <f aca="false">1_Data_EDA!I1587</f>
        <v>39.99000168</v>
      </c>
      <c r="D1586" s="6" t="n">
        <f aca="false">1_Data_EDA!J1587</f>
        <v>3</v>
      </c>
      <c r="E1586" s="7" t="n">
        <f aca="false">1_Data_EDA!K1587</f>
        <v>119.9700012</v>
      </c>
      <c r="F1586" s="7" t="n">
        <f aca="false">1_Data_EDA!L1587</f>
        <v>4.800000191</v>
      </c>
      <c r="G1586" s="8" t="n">
        <f aca="false">1_Data_EDA!M1587</f>
        <v>0.039999999</v>
      </c>
      <c r="H1586" s="6" t="n">
        <f aca="false">IF(1_Data_EDA!B1587="First Class",1,0)</f>
        <v>1</v>
      </c>
      <c r="I1586" s="6" t="n">
        <f aca="false">IF(1_Data_EDA!B1587="Second Class",1,0)</f>
        <v>0</v>
      </c>
      <c r="J1586" s="6" t="n">
        <f aca="false">IF(1_Data_EDA!B1587="Same Day",1,0)</f>
        <v>0</v>
      </c>
      <c r="K1586" s="6" t="n">
        <f aca="false">IF(1_Data_EDA!C1587="Corporate",1,0)</f>
        <v>0</v>
      </c>
      <c r="L1586" s="6" t="n">
        <f aca="false">IF(1_Data_EDA!C1587="Home Office",1,0)</f>
        <v>0</v>
      </c>
      <c r="M1586" s="6" t="n">
        <f aca="false">IF(1_Data_EDA!D1587="Europe",1,0)</f>
        <v>1</v>
      </c>
      <c r="N1586" s="6" t="n">
        <f aca="false">IF(1_Data_EDA!D1587="LATAM",1,0)</f>
        <v>0</v>
      </c>
      <c r="O1586" s="6" t="n">
        <f aca="false">IF(1_Data_EDA!D1587="Pacific Asia",1,0)</f>
        <v>0</v>
      </c>
      <c r="P1586" s="6" t="n">
        <f aca="false">IF(1_Data_EDA!D1587="USCA",1,0)</f>
        <v>0</v>
      </c>
      <c r="Q1586" s="6" t="n">
        <f aca="false">IF(C1586&gt;MEDIAN(C$5:C$8004),1,0)</f>
        <v>0</v>
      </c>
      <c r="R1586" s="6" t="n">
        <f aca="false">IF(D1586&gt;2,1,0)</f>
        <v>1</v>
      </c>
    </row>
    <row r="1587" customFormat="false" ht="15" hidden="false" customHeight="true" outlineLevel="0" collapsed="false">
      <c r="A1587" s="6" t="n">
        <f aca="false">1_Data_EDA!O1588</f>
        <v>0</v>
      </c>
      <c r="B1587" s="6" t="n">
        <f aca="false">1_Data_EDA!H1588</f>
        <v>4</v>
      </c>
      <c r="C1587" s="7" t="n">
        <f aca="false">1_Data_EDA!I1588</f>
        <v>59.99000168</v>
      </c>
      <c r="D1587" s="6" t="n">
        <f aca="false">1_Data_EDA!J1588</f>
        <v>1</v>
      </c>
      <c r="E1587" s="7" t="n">
        <f aca="false">1_Data_EDA!K1588</f>
        <v>59.99000168</v>
      </c>
      <c r="F1587" s="7" t="n">
        <f aca="false">1_Data_EDA!L1588</f>
        <v>10.19999981</v>
      </c>
      <c r="G1587" s="8" t="n">
        <f aca="false">1_Data_EDA!M1588</f>
        <v>0.170000002</v>
      </c>
      <c r="H1587" s="6" t="n">
        <f aca="false">IF(1_Data_EDA!B1588="First Class",1,0)</f>
        <v>0</v>
      </c>
      <c r="I1587" s="6" t="n">
        <f aca="false">IF(1_Data_EDA!B1588="Second Class",1,0)</f>
        <v>0</v>
      </c>
      <c r="J1587" s="6" t="n">
        <f aca="false">IF(1_Data_EDA!B1588="Same Day",1,0)</f>
        <v>0</v>
      </c>
      <c r="K1587" s="6" t="n">
        <f aca="false">IF(1_Data_EDA!C1588="Corporate",1,0)</f>
        <v>1</v>
      </c>
      <c r="L1587" s="6" t="n">
        <f aca="false">IF(1_Data_EDA!C1588="Home Office",1,0)</f>
        <v>0</v>
      </c>
      <c r="M1587" s="6" t="n">
        <f aca="false">IF(1_Data_EDA!D1588="Europe",1,0)</f>
        <v>0</v>
      </c>
      <c r="N1587" s="6" t="n">
        <f aca="false">IF(1_Data_EDA!D1588="LATAM",1,0)</f>
        <v>1</v>
      </c>
      <c r="O1587" s="6" t="n">
        <f aca="false">IF(1_Data_EDA!D1588="Pacific Asia",1,0)</f>
        <v>0</v>
      </c>
      <c r="P1587" s="6" t="n">
        <f aca="false">IF(1_Data_EDA!D1588="USCA",1,0)</f>
        <v>0</v>
      </c>
      <c r="Q1587" s="6" t="n">
        <f aca="false">IF(C1587&gt;MEDIAN(C$5:C$8004),1,0)</f>
        <v>0</v>
      </c>
      <c r="R1587" s="6" t="n">
        <f aca="false">IF(D1587&gt;2,1,0)</f>
        <v>0</v>
      </c>
    </row>
    <row r="1588" customFormat="false" ht="15" hidden="false" customHeight="true" outlineLevel="0" collapsed="false">
      <c r="A1588" s="6" t="n">
        <f aca="false">1_Data_EDA!O1589</f>
        <v>0</v>
      </c>
      <c r="B1588" s="6" t="n">
        <f aca="false">1_Data_EDA!H1589</f>
        <v>4</v>
      </c>
      <c r="C1588" s="7" t="n">
        <f aca="false">1_Data_EDA!I1589</f>
        <v>129.9900055</v>
      </c>
      <c r="D1588" s="6" t="n">
        <f aca="false">1_Data_EDA!J1589</f>
        <v>1</v>
      </c>
      <c r="E1588" s="7" t="n">
        <f aca="false">1_Data_EDA!K1589</f>
        <v>129.9900055</v>
      </c>
      <c r="F1588" s="7" t="n">
        <f aca="false">1_Data_EDA!L1589</f>
        <v>1.299999952</v>
      </c>
      <c r="G1588" s="8" t="n">
        <f aca="false">1_Data_EDA!M1589</f>
        <v>0.01</v>
      </c>
      <c r="H1588" s="6" t="n">
        <f aca="false">IF(1_Data_EDA!B1589="First Class",1,0)</f>
        <v>0</v>
      </c>
      <c r="I1588" s="6" t="n">
        <f aca="false">IF(1_Data_EDA!B1589="Second Class",1,0)</f>
        <v>0</v>
      </c>
      <c r="J1588" s="6" t="n">
        <f aca="false">IF(1_Data_EDA!B1589="Same Day",1,0)</f>
        <v>0</v>
      </c>
      <c r="K1588" s="6" t="n">
        <f aca="false">IF(1_Data_EDA!C1589="Corporate",1,0)</f>
        <v>1</v>
      </c>
      <c r="L1588" s="6" t="n">
        <f aca="false">IF(1_Data_EDA!C1589="Home Office",1,0)</f>
        <v>0</v>
      </c>
      <c r="M1588" s="6" t="n">
        <f aca="false">IF(1_Data_EDA!D1589="Europe",1,0)</f>
        <v>0</v>
      </c>
      <c r="N1588" s="6" t="n">
        <f aca="false">IF(1_Data_EDA!D1589="LATAM",1,0)</f>
        <v>1</v>
      </c>
      <c r="O1588" s="6" t="n">
        <f aca="false">IF(1_Data_EDA!D1589="Pacific Asia",1,0)</f>
        <v>0</v>
      </c>
      <c r="P1588" s="6" t="n">
        <f aca="false">IF(1_Data_EDA!D1589="USCA",1,0)</f>
        <v>0</v>
      </c>
      <c r="Q1588" s="6" t="n">
        <f aca="false">IF(C1588&gt;MEDIAN(C$5:C$8004),1,0)</f>
        <v>1</v>
      </c>
      <c r="R1588" s="6" t="n">
        <f aca="false">IF(D1588&gt;2,1,0)</f>
        <v>0</v>
      </c>
    </row>
    <row r="1589" customFormat="false" ht="15" hidden="false" customHeight="true" outlineLevel="0" collapsed="false">
      <c r="A1589" s="6" t="n">
        <f aca="false">1_Data_EDA!O1590</f>
        <v>0</v>
      </c>
      <c r="B1589" s="6" t="n">
        <f aca="false">1_Data_EDA!H1590</f>
        <v>4</v>
      </c>
      <c r="C1589" s="7" t="n">
        <f aca="false">1_Data_EDA!I1590</f>
        <v>129.9900055</v>
      </c>
      <c r="D1589" s="6" t="n">
        <f aca="false">1_Data_EDA!J1590</f>
        <v>1</v>
      </c>
      <c r="E1589" s="7" t="n">
        <f aca="false">1_Data_EDA!K1590</f>
        <v>129.9900055</v>
      </c>
      <c r="F1589" s="7" t="n">
        <f aca="false">1_Data_EDA!L1590</f>
        <v>26</v>
      </c>
      <c r="G1589" s="8" t="n">
        <f aca="false">1_Data_EDA!M1590</f>
        <v>0.200000003</v>
      </c>
      <c r="H1589" s="6" t="n">
        <f aca="false">IF(1_Data_EDA!B1590="First Class",1,0)</f>
        <v>0</v>
      </c>
      <c r="I1589" s="6" t="n">
        <f aca="false">IF(1_Data_EDA!B1590="Second Class",1,0)</f>
        <v>0</v>
      </c>
      <c r="J1589" s="6" t="n">
        <f aca="false">IF(1_Data_EDA!B1590="Same Day",1,0)</f>
        <v>0</v>
      </c>
      <c r="K1589" s="6" t="n">
        <f aca="false">IF(1_Data_EDA!C1590="Corporate",1,0)</f>
        <v>0</v>
      </c>
      <c r="L1589" s="6" t="n">
        <f aca="false">IF(1_Data_EDA!C1590="Home Office",1,0)</f>
        <v>0</v>
      </c>
      <c r="M1589" s="6" t="n">
        <f aca="false">IF(1_Data_EDA!D1590="Europe",1,0)</f>
        <v>0</v>
      </c>
      <c r="N1589" s="6" t="n">
        <f aca="false">IF(1_Data_EDA!D1590="LATAM",1,0)</f>
        <v>0</v>
      </c>
      <c r="O1589" s="6" t="n">
        <f aca="false">IF(1_Data_EDA!D1590="Pacific Asia",1,0)</f>
        <v>0</v>
      </c>
      <c r="P1589" s="6" t="n">
        <f aca="false">IF(1_Data_EDA!D1590="USCA",1,0)</f>
        <v>1</v>
      </c>
      <c r="Q1589" s="6" t="n">
        <f aca="false">IF(C1589&gt;MEDIAN(C$5:C$8004),1,0)</f>
        <v>1</v>
      </c>
      <c r="R1589" s="6" t="n">
        <f aca="false">IF(D1589&gt;2,1,0)</f>
        <v>0</v>
      </c>
    </row>
    <row r="1590" customFormat="false" ht="15" hidden="false" customHeight="true" outlineLevel="0" collapsed="false">
      <c r="A1590" s="6" t="n">
        <f aca="false">1_Data_EDA!O1591</f>
        <v>1</v>
      </c>
      <c r="B1590" s="6" t="n">
        <f aca="false">1_Data_EDA!H1591</f>
        <v>2</v>
      </c>
      <c r="C1590" s="7" t="n">
        <f aca="false">1_Data_EDA!I1591</f>
        <v>399.980011</v>
      </c>
      <c r="D1590" s="6" t="n">
        <f aca="false">1_Data_EDA!J1591</f>
        <v>1</v>
      </c>
      <c r="E1590" s="7" t="n">
        <f aca="false">1_Data_EDA!K1591</f>
        <v>399.980011</v>
      </c>
      <c r="F1590" s="7" t="n">
        <f aca="false">1_Data_EDA!L1591</f>
        <v>80</v>
      </c>
      <c r="G1590" s="8" t="n">
        <f aca="false">1_Data_EDA!M1591</f>
        <v>0.200000003</v>
      </c>
      <c r="H1590" s="6" t="n">
        <f aca="false">IF(1_Data_EDA!B1591="First Class",1,0)</f>
        <v>0</v>
      </c>
      <c r="I1590" s="6" t="n">
        <f aca="false">IF(1_Data_EDA!B1591="Second Class",1,0)</f>
        <v>1</v>
      </c>
      <c r="J1590" s="6" t="n">
        <f aca="false">IF(1_Data_EDA!B1591="Same Day",1,0)</f>
        <v>0</v>
      </c>
      <c r="K1590" s="6" t="n">
        <f aca="false">IF(1_Data_EDA!C1591="Corporate",1,0)</f>
        <v>0</v>
      </c>
      <c r="L1590" s="6" t="n">
        <f aca="false">IF(1_Data_EDA!C1591="Home Office",1,0)</f>
        <v>0</v>
      </c>
      <c r="M1590" s="6" t="n">
        <f aca="false">IF(1_Data_EDA!D1591="Europe",1,0)</f>
        <v>1</v>
      </c>
      <c r="N1590" s="6" t="n">
        <f aca="false">IF(1_Data_EDA!D1591="LATAM",1,0)</f>
        <v>0</v>
      </c>
      <c r="O1590" s="6" t="n">
        <f aca="false">IF(1_Data_EDA!D1591="Pacific Asia",1,0)</f>
        <v>0</v>
      </c>
      <c r="P1590" s="6" t="n">
        <f aca="false">IF(1_Data_EDA!D1591="USCA",1,0)</f>
        <v>0</v>
      </c>
      <c r="Q1590" s="6" t="n">
        <f aca="false">IF(C1590&gt;MEDIAN(C$5:C$8004),1,0)</f>
        <v>1</v>
      </c>
      <c r="R1590" s="6" t="n">
        <f aca="false">IF(D1590&gt;2,1,0)</f>
        <v>0</v>
      </c>
    </row>
    <row r="1591" customFormat="false" ht="15" hidden="false" customHeight="true" outlineLevel="0" collapsed="false">
      <c r="A1591" s="6" t="n">
        <f aca="false">1_Data_EDA!O1592</f>
        <v>0</v>
      </c>
      <c r="B1591" s="6" t="n">
        <f aca="false">1_Data_EDA!H1592</f>
        <v>4</v>
      </c>
      <c r="C1591" s="7" t="n">
        <f aca="false">1_Data_EDA!I1592</f>
        <v>99.98999786</v>
      </c>
      <c r="D1591" s="6" t="n">
        <f aca="false">1_Data_EDA!J1592</f>
        <v>5</v>
      </c>
      <c r="E1591" s="7" t="n">
        <f aca="false">1_Data_EDA!K1592</f>
        <v>499.9500122</v>
      </c>
      <c r="F1591" s="7" t="n">
        <f aca="false">1_Data_EDA!L1592</f>
        <v>74.98999786</v>
      </c>
      <c r="G1591" s="8" t="n">
        <f aca="false">1_Data_EDA!M1592</f>
        <v>0.150000006</v>
      </c>
      <c r="H1591" s="6" t="n">
        <f aca="false">IF(1_Data_EDA!B1592="First Class",1,0)</f>
        <v>0</v>
      </c>
      <c r="I1591" s="6" t="n">
        <f aca="false">IF(1_Data_EDA!B1592="Second Class",1,0)</f>
        <v>0</v>
      </c>
      <c r="J1591" s="6" t="n">
        <f aca="false">IF(1_Data_EDA!B1592="Same Day",1,0)</f>
        <v>0</v>
      </c>
      <c r="K1591" s="6" t="n">
        <f aca="false">IF(1_Data_EDA!C1592="Corporate",1,0)</f>
        <v>0</v>
      </c>
      <c r="L1591" s="6" t="n">
        <f aca="false">IF(1_Data_EDA!C1592="Home Office",1,0)</f>
        <v>0</v>
      </c>
      <c r="M1591" s="6" t="n">
        <f aca="false">IF(1_Data_EDA!D1592="Europe",1,0)</f>
        <v>0</v>
      </c>
      <c r="N1591" s="6" t="n">
        <f aca="false">IF(1_Data_EDA!D1592="LATAM",1,0)</f>
        <v>1</v>
      </c>
      <c r="O1591" s="6" t="n">
        <f aca="false">IF(1_Data_EDA!D1592="Pacific Asia",1,0)</f>
        <v>0</v>
      </c>
      <c r="P1591" s="6" t="n">
        <f aca="false">IF(1_Data_EDA!D1592="USCA",1,0)</f>
        <v>0</v>
      </c>
      <c r="Q1591" s="6" t="n">
        <f aca="false">IF(C1591&gt;MEDIAN(C$5:C$8004),1,0)</f>
        <v>1</v>
      </c>
      <c r="R1591" s="6" t="n">
        <f aca="false">IF(D1591&gt;2,1,0)</f>
        <v>1</v>
      </c>
    </row>
    <row r="1592" customFormat="false" ht="15" hidden="false" customHeight="true" outlineLevel="0" collapsed="false">
      <c r="A1592" s="6" t="n">
        <f aca="false">1_Data_EDA!O1593</f>
        <v>1</v>
      </c>
      <c r="B1592" s="6" t="n">
        <f aca="false">1_Data_EDA!H1593</f>
        <v>4</v>
      </c>
      <c r="C1592" s="7" t="n">
        <f aca="false">1_Data_EDA!I1593</f>
        <v>50</v>
      </c>
      <c r="D1592" s="6" t="n">
        <f aca="false">1_Data_EDA!J1593</f>
        <v>5</v>
      </c>
      <c r="E1592" s="7" t="n">
        <f aca="false">1_Data_EDA!K1593</f>
        <v>250</v>
      </c>
      <c r="F1592" s="7" t="n">
        <f aca="false">1_Data_EDA!L1593</f>
        <v>25</v>
      </c>
      <c r="G1592" s="8" t="n">
        <f aca="false">1_Data_EDA!M1593</f>
        <v>0.100000001</v>
      </c>
      <c r="H1592" s="6" t="n">
        <f aca="false">IF(1_Data_EDA!B1593="First Class",1,0)</f>
        <v>0</v>
      </c>
      <c r="I1592" s="6" t="n">
        <f aca="false">IF(1_Data_EDA!B1593="Second Class",1,0)</f>
        <v>0</v>
      </c>
      <c r="J1592" s="6" t="n">
        <f aca="false">IF(1_Data_EDA!B1593="Same Day",1,0)</f>
        <v>0</v>
      </c>
      <c r="K1592" s="6" t="n">
        <f aca="false">IF(1_Data_EDA!C1593="Corporate",1,0)</f>
        <v>0</v>
      </c>
      <c r="L1592" s="6" t="n">
        <f aca="false">IF(1_Data_EDA!C1593="Home Office",1,0)</f>
        <v>0</v>
      </c>
      <c r="M1592" s="6" t="n">
        <f aca="false">IF(1_Data_EDA!D1593="Europe",1,0)</f>
        <v>0</v>
      </c>
      <c r="N1592" s="6" t="n">
        <f aca="false">IF(1_Data_EDA!D1593="LATAM",1,0)</f>
        <v>1</v>
      </c>
      <c r="O1592" s="6" t="n">
        <f aca="false">IF(1_Data_EDA!D1593="Pacific Asia",1,0)</f>
        <v>0</v>
      </c>
      <c r="P1592" s="6" t="n">
        <f aca="false">IF(1_Data_EDA!D1593="USCA",1,0)</f>
        <v>0</v>
      </c>
      <c r="Q1592" s="6" t="n">
        <f aca="false">IF(C1592&gt;MEDIAN(C$5:C$8004),1,0)</f>
        <v>0</v>
      </c>
      <c r="R1592" s="6" t="n">
        <f aca="false">IF(D1592&gt;2,1,0)</f>
        <v>1</v>
      </c>
    </row>
    <row r="1593" customFormat="false" ht="15" hidden="false" customHeight="true" outlineLevel="0" collapsed="false">
      <c r="A1593" s="6" t="n">
        <f aca="false">1_Data_EDA!O1594</f>
        <v>1</v>
      </c>
      <c r="B1593" s="6" t="n">
        <f aca="false">1_Data_EDA!H1594</f>
        <v>2</v>
      </c>
      <c r="C1593" s="7" t="n">
        <f aca="false">1_Data_EDA!I1594</f>
        <v>49.97999954</v>
      </c>
      <c r="D1593" s="6" t="n">
        <f aca="false">1_Data_EDA!J1594</f>
        <v>1</v>
      </c>
      <c r="E1593" s="7" t="n">
        <f aca="false">1_Data_EDA!K1594</f>
        <v>49.97999954</v>
      </c>
      <c r="F1593" s="7" t="n">
        <f aca="false">1_Data_EDA!L1594</f>
        <v>8.5</v>
      </c>
      <c r="G1593" s="8" t="n">
        <f aca="false">1_Data_EDA!M1594</f>
        <v>0.170000002</v>
      </c>
      <c r="H1593" s="6" t="n">
        <f aca="false">IF(1_Data_EDA!B1594="First Class",1,0)</f>
        <v>0</v>
      </c>
      <c r="I1593" s="6" t="n">
        <f aca="false">IF(1_Data_EDA!B1594="Second Class",1,0)</f>
        <v>1</v>
      </c>
      <c r="J1593" s="6" t="n">
        <f aca="false">IF(1_Data_EDA!B1594="Same Day",1,0)</f>
        <v>0</v>
      </c>
      <c r="K1593" s="6" t="n">
        <f aca="false">IF(1_Data_EDA!C1594="Corporate",1,0)</f>
        <v>0</v>
      </c>
      <c r="L1593" s="6" t="n">
        <f aca="false">IF(1_Data_EDA!C1594="Home Office",1,0)</f>
        <v>0</v>
      </c>
      <c r="M1593" s="6" t="n">
        <f aca="false">IF(1_Data_EDA!D1594="Europe",1,0)</f>
        <v>0</v>
      </c>
      <c r="N1593" s="6" t="n">
        <f aca="false">IF(1_Data_EDA!D1594="LATAM",1,0)</f>
        <v>0</v>
      </c>
      <c r="O1593" s="6" t="n">
        <f aca="false">IF(1_Data_EDA!D1594="Pacific Asia",1,0)</f>
        <v>0</v>
      </c>
      <c r="P1593" s="6" t="n">
        <f aca="false">IF(1_Data_EDA!D1594="USCA",1,0)</f>
        <v>0</v>
      </c>
      <c r="Q1593" s="6" t="n">
        <f aca="false">IF(C1593&gt;MEDIAN(C$5:C$8004),1,0)</f>
        <v>0</v>
      </c>
      <c r="R1593" s="6" t="n">
        <f aca="false">IF(D1593&gt;2,1,0)</f>
        <v>0</v>
      </c>
    </row>
    <row r="1594" customFormat="false" ht="15" hidden="false" customHeight="true" outlineLevel="0" collapsed="false">
      <c r="A1594" s="6" t="n">
        <f aca="false">1_Data_EDA!O1595</f>
        <v>0</v>
      </c>
      <c r="B1594" s="6" t="n">
        <f aca="false">1_Data_EDA!H1595</f>
        <v>4</v>
      </c>
      <c r="C1594" s="7" t="n">
        <f aca="false">1_Data_EDA!I1595</f>
        <v>199.9900055</v>
      </c>
      <c r="D1594" s="6" t="n">
        <f aca="false">1_Data_EDA!J1595</f>
        <v>1</v>
      </c>
      <c r="E1594" s="7" t="n">
        <f aca="false">1_Data_EDA!K1595</f>
        <v>199.9900055</v>
      </c>
      <c r="F1594" s="7" t="n">
        <f aca="false">1_Data_EDA!L1595</f>
        <v>40</v>
      </c>
      <c r="G1594" s="8" t="n">
        <f aca="false">1_Data_EDA!M1595</f>
        <v>0.200000003</v>
      </c>
      <c r="H1594" s="6" t="n">
        <f aca="false">IF(1_Data_EDA!B1595="First Class",1,0)</f>
        <v>0</v>
      </c>
      <c r="I1594" s="6" t="n">
        <f aca="false">IF(1_Data_EDA!B1595="Second Class",1,0)</f>
        <v>0</v>
      </c>
      <c r="J1594" s="6" t="n">
        <f aca="false">IF(1_Data_EDA!B1595="Same Day",1,0)</f>
        <v>0</v>
      </c>
      <c r="K1594" s="6" t="n">
        <f aca="false">IF(1_Data_EDA!C1595="Corporate",1,0)</f>
        <v>0</v>
      </c>
      <c r="L1594" s="6" t="n">
        <f aca="false">IF(1_Data_EDA!C1595="Home Office",1,0)</f>
        <v>0</v>
      </c>
      <c r="M1594" s="6" t="n">
        <f aca="false">IF(1_Data_EDA!D1595="Europe",1,0)</f>
        <v>1</v>
      </c>
      <c r="N1594" s="6" t="n">
        <f aca="false">IF(1_Data_EDA!D1595="LATAM",1,0)</f>
        <v>0</v>
      </c>
      <c r="O1594" s="6" t="n">
        <f aca="false">IF(1_Data_EDA!D1595="Pacific Asia",1,0)</f>
        <v>0</v>
      </c>
      <c r="P1594" s="6" t="n">
        <f aca="false">IF(1_Data_EDA!D1595="USCA",1,0)</f>
        <v>0</v>
      </c>
      <c r="Q1594" s="6" t="n">
        <f aca="false">IF(C1594&gt;MEDIAN(C$5:C$8004),1,0)</f>
        <v>1</v>
      </c>
      <c r="R1594" s="6" t="n">
        <f aca="false">IF(D1594&gt;2,1,0)</f>
        <v>0</v>
      </c>
    </row>
    <row r="1595" customFormat="false" ht="15" hidden="false" customHeight="true" outlineLevel="0" collapsed="false">
      <c r="A1595" s="6" t="n">
        <f aca="false">1_Data_EDA!O1596</f>
        <v>1</v>
      </c>
      <c r="B1595" s="6" t="n">
        <f aca="false">1_Data_EDA!H1596</f>
        <v>0</v>
      </c>
      <c r="C1595" s="7" t="n">
        <f aca="false">1_Data_EDA!I1596</f>
        <v>49.97999954</v>
      </c>
      <c r="D1595" s="6" t="n">
        <f aca="false">1_Data_EDA!J1596</f>
        <v>4</v>
      </c>
      <c r="E1595" s="7" t="n">
        <f aca="false">1_Data_EDA!K1596</f>
        <v>199.9199982</v>
      </c>
      <c r="F1595" s="7" t="n">
        <f aca="false">1_Data_EDA!L1596</f>
        <v>31.98999977</v>
      </c>
      <c r="G1595" s="8" t="n">
        <f aca="false">1_Data_EDA!M1596</f>
        <v>0.159999996</v>
      </c>
      <c r="H1595" s="6" t="n">
        <f aca="false">IF(1_Data_EDA!B1596="First Class",1,0)</f>
        <v>0</v>
      </c>
      <c r="I1595" s="6" t="n">
        <f aca="false">IF(1_Data_EDA!B1596="Second Class",1,0)</f>
        <v>0</v>
      </c>
      <c r="J1595" s="6" t="n">
        <f aca="false">IF(1_Data_EDA!B1596="Same Day",1,0)</f>
        <v>1</v>
      </c>
      <c r="K1595" s="6" t="n">
        <f aca="false">IF(1_Data_EDA!C1596="Corporate",1,0)</f>
        <v>0</v>
      </c>
      <c r="L1595" s="6" t="n">
        <f aca="false">IF(1_Data_EDA!C1596="Home Office",1,0)</f>
        <v>0</v>
      </c>
      <c r="M1595" s="6" t="n">
        <f aca="false">IF(1_Data_EDA!D1596="Europe",1,0)</f>
        <v>1</v>
      </c>
      <c r="N1595" s="6" t="n">
        <f aca="false">IF(1_Data_EDA!D1596="LATAM",1,0)</f>
        <v>0</v>
      </c>
      <c r="O1595" s="6" t="n">
        <f aca="false">IF(1_Data_EDA!D1596="Pacific Asia",1,0)</f>
        <v>0</v>
      </c>
      <c r="P1595" s="6" t="n">
        <f aca="false">IF(1_Data_EDA!D1596="USCA",1,0)</f>
        <v>0</v>
      </c>
      <c r="Q1595" s="6" t="n">
        <f aca="false">IF(C1595&gt;MEDIAN(C$5:C$8004),1,0)</f>
        <v>0</v>
      </c>
      <c r="R1595" s="6" t="n">
        <f aca="false">IF(D1595&gt;2,1,0)</f>
        <v>1</v>
      </c>
    </row>
    <row r="1596" customFormat="false" ht="15" hidden="false" customHeight="true" outlineLevel="0" collapsed="false">
      <c r="A1596" s="6" t="n">
        <f aca="false">1_Data_EDA!O1597</f>
        <v>1</v>
      </c>
      <c r="B1596" s="6" t="n">
        <f aca="false">1_Data_EDA!H1597</f>
        <v>2</v>
      </c>
      <c r="C1596" s="7" t="n">
        <f aca="false">1_Data_EDA!I1597</f>
        <v>65</v>
      </c>
      <c r="D1596" s="6" t="n">
        <f aca="false">1_Data_EDA!J1597</f>
        <v>2</v>
      </c>
      <c r="E1596" s="7" t="n">
        <f aca="false">1_Data_EDA!K1597</f>
        <v>130</v>
      </c>
      <c r="F1596" s="7" t="n">
        <f aca="false">1_Data_EDA!L1597</f>
        <v>13</v>
      </c>
      <c r="G1596" s="8" t="n">
        <f aca="false">1_Data_EDA!M1597</f>
        <v>0.100000001</v>
      </c>
      <c r="H1596" s="6" t="n">
        <f aca="false">IF(1_Data_EDA!B1597="First Class",1,0)</f>
        <v>0</v>
      </c>
      <c r="I1596" s="6" t="n">
        <f aca="false">IF(1_Data_EDA!B1597="Second Class",1,0)</f>
        <v>1</v>
      </c>
      <c r="J1596" s="6" t="n">
        <f aca="false">IF(1_Data_EDA!B1597="Same Day",1,0)</f>
        <v>0</v>
      </c>
      <c r="K1596" s="6" t="n">
        <f aca="false">IF(1_Data_EDA!C1597="Corporate",1,0)</f>
        <v>0</v>
      </c>
      <c r="L1596" s="6" t="n">
        <f aca="false">IF(1_Data_EDA!C1597="Home Office",1,0)</f>
        <v>0</v>
      </c>
      <c r="M1596" s="6" t="n">
        <f aca="false">IF(1_Data_EDA!D1597="Europe",1,0)</f>
        <v>0</v>
      </c>
      <c r="N1596" s="6" t="n">
        <f aca="false">IF(1_Data_EDA!D1597="LATAM",1,0)</f>
        <v>1</v>
      </c>
      <c r="O1596" s="6" t="n">
        <f aca="false">IF(1_Data_EDA!D1597="Pacific Asia",1,0)</f>
        <v>0</v>
      </c>
      <c r="P1596" s="6" t="n">
        <f aca="false">IF(1_Data_EDA!D1597="USCA",1,0)</f>
        <v>0</v>
      </c>
      <c r="Q1596" s="6" t="n">
        <f aca="false">IF(C1596&gt;MEDIAN(C$5:C$8004),1,0)</f>
        <v>0</v>
      </c>
      <c r="R1596" s="6" t="n">
        <f aca="false">IF(D1596&gt;2,1,0)</f>
        <v>0</v>
      </c>
    </row>
    <row r="1597" customFormat="false" ht="15" hidden="false" customHeight="true" outlineLevel="0" collapsed="false">
      <c r="A1597" s="6" t="n">
        <f aca="false">1_Data_EDA!O1598</f>
        <v>0</v>
      </c>
      <c r="B1597" s="6" t="n">
        <f aca="false">1_Data_EDA!H1598</f>
        <v>4</v>
      </c>
      <c r="C1597" s="7" t="n">
        <f aca="false">1_Data_EDA!I1598</f>
        <v>50</v>
      </c>
      <c r="D1597" s="6" t="n">
        <f aca="false">1_Data_EDA!J1598</f>
        <v>5</v>
      </c>
      <c r="E1597" s="7" t="n">
        <f aca="false">1_Data_EDA!K1598</f>
        <v>250</v>
      </c>
      <c r="F1597" s="7" t="n">
        <f aca="false">1_Data_EDA!L1598</f>
        <v>37.5</v>
      </c>
      <c r="G1597" s="8" t="n">
        <f aca="false">1_Data_EDA!M1598</f>
        <v>0.150000006</v>
      </c>
      <c r="H1597" s="6" t="n">
        <f aca="false">IF(1_Data_EDA!B1598="First Class",1,0)</f>
        <v>0</v>
      </c>
      <c r="I1597" s="6" t="n">
        <f aca="false">IF(1_Data_EDA!B1598="Second Class",1,0)</f>
        <v>0</v>
      </c>
      <c r="J1597" s="6" t="n">
        <f aca="false">IF(1_Data_EDA!B1598="Same Day",1,0)</f>
        <v>0</v>
      </c>
      <c r="K1597" s="6" t="n">
        <f aca="false">IF(1_Data_EDA!C1598="Corporate",1,0)</f>
        <v>0</v>
      </c>
      <c r="L1597" s="6" t="n">
        <f aca="false">IF(1_Data_EDA!C1598="Home Office",1,0)</f>
        <v>0</v>
      </c>
      <c r="M1597" s="6" t="n">
        <f aca="false">IF(1_Data_EDA!D1598="Europe",1,0)</f>
        <v>0</v>
      </c>
      <c r="N1597" s="6" t="n">
        <f aca="false">IF(1_Data_EDA!D1598="LATAM",1,0)</f>
        <v>0</v>
      </c>
      <c r="O1597" s="6" t="n">
        <f aca="false">IF(1_Data_EDA!D1598="Pacific Asia",1,0)</f>
        <v>1</v>
      </c>
      <c r="P1597" s="6" t="n">
        <f aca="false">IF(1_Data_EDA!D1598="USCA",1,0)</f>
        <v>0</v>
      </c>
      <c r="Q1597" s="6" t="n">
        <f aca="false">IF(C1597&gt;MEDIAN(C$5:C$8004),1,0)</f>
        <v>0</v>
      </c>
      <c r="R1597" s="6" t="n">
        <f aca="false">IF(D1597&gt;2,1,0)</f>
        <v>1</v>
      </c>
    </row>
    <row r="1598" customFormat="false" ht="15" hidden="false" customHeight="true" outlineLevel="0" collapsed="false">
      <c r="A1598" s="6" t="n">
        <f aca="false">1_Data_EDA!O1599</f>
        <v>1</v>
      </c>
      <c r="B1598" s="6" t="n">
        <f aca="false">1_Data_EDA!H1599</f>
        <v>4</v>
      </c>
      <c r="C1598" s="7" t="n">
        <f aca="false">1_Data_EDA!I1599</f>
        <v>129.9900055</v>
      </c>
      <c r="D1598" s="6" t="n">
        <f aca="false">1_Data_EDA!J1599</f>
        <v>1</v>
      </c>
      <c r="E1598" s="7" t="n">
        <f aca="false">1_Data_EDA!K1599</f>
        <v>129.9900055</v>
      </c>
      <c r="F1598" s="7" t="n">
        <f aca="false">1_Data_EDA!L1599</f>
        <v>5.199999809</v>
      </c>
      <c r="G1598" s="8" t="n">
        <f aca="false">1_Data_EDA!M1599</f>
        <v>0.039999999</v>
      </c>
      <c r="H1598" s="6" t="n">
        <f aca="false">IF(1_Data_EDA!B1599="First Class",1,0)</f>
        <v>0</v>
      </c>
      <c r="I1598" s="6" t="n">
        <f aca="false">IF(1_Data_EDA!B1599="Second Class",1,0)</f>
        <v>0</v>
      </c>
      <c r="J1598" s="6" t="n">
        <f aca="false">IF(1_Data_EDA!B1599="Same Day",1,0)</f>
        <v>0</v>
      </c>
      <c r="K1598" s="6" t="n">
        <f aca="false">IF(1_Data_EDA!C1599="Corporate",1,0)</f>
        <v>0</v>
      </c>
      <c r="L1598" s="6" t="n">
        <f aca="false">IF(1_Data_EDA!C1599="Home Office",1,0)</f>
        <v>1</v>
      </c>
      <c r="M1598" s="6" t="n">
        <f aca="false">IF(1_Data_EDA!D1599="Europe",1,0)</f>
        <v>0</v>
      </c>
      <c r="N1598" s="6" t="n">
        <f aca="false">IF(1_Data_EDA!D1599="LATAM",1,0)</f>
        <v>0</v>
      </c>
      <c r="O1598" s="6" t="n">
        <f aca="false">IF(1_Data_EDA!D1599="Pacific Asia",1,0)</f>
        <v>1</v>
      </c>
      <c r="P1598" s="6" t="n">
        <f aca="false">IF(1_Data_EDA!D1599="USCA",1,0)</f>
        <v>0</v>
      </c>
      <c r="Q1598" s="6" t="n">
        <f aca="false">IF(C1598&gt;MEDIAN(C$5:C$8004),1,0)</f>
        <v>1</v>
      </c>
      <c r="R1598" s="6" t="n">
        <f aca="false">IF(D1598&gt;2,1,0)</f>
        <v>0</v>
      </c>
    </row>
    <row r="1599" customFormat="false" ht="15" hidden="false" customHeight="true" outlineLevel="0" collapsed="false">
      <c r="A1599" s="6" t="n">
        <f aca="false">1_Data_EDA!O1600</f>
        <v>1</v>
      </c>
      <c r="B1599" s="6" t="n">
        <f aca="false">1_Data_EDA!H1600</f>
        <v>4</v>
      </c>
      <c r="C1599" s="7" t="n">
        <f aca="false">1_Data_EDA!I1600</f>
        <v>49.97999954</v>
      </c>
      <c r="D1599" s="6" t="n">
        <f aca="false">1_Data_EDA!J1600</f>
        <v>5</v>
      </c>
      <c r="E1599" s="7" t="n">
        <f aca="false">1_Data_EDA!K1600</f>
        <v>249.8999939</v>
      </c>
      <c r="F1599" s="7" t="n">
        <f aca="false">1_Data_EDA!L1600</f>
        <v>37.49000168</v>
      </c>
      <c r="G1599" s="8" t="n">
        <f aca="false">1_Data_EDA!M1600</f>
        <v>0.150000006</v>
      </c>
      <c r="H1599" s="6" t="n">
        <f aca="false">IF(1_Data_EDA!B1600="First Class",1,0)</f>
        <v>0</v>
      </c>
      <c r="I1599" s="6" t="n">
        <f aca="false">IF(1_Data_EDA!B1600="Second Class",1,0)</f>
        <v>0</v>
      </c>
      <c r="J1599" s="6" t="n">
        <f aca="false">IF(1_Data_EDA!B1600="Same Day",1,0)</f>
        <v>0</v>
      </c>
      <c r="K1599" s="6" t="n">
        <f aca="false">IF(1_Data_EDA!C1600="Corporate",1,0)</f>
        <v>0</v>
      </c>
      <c r="L1599" s="6" t="n">
        <f aca="false">IF(1_Data_EDA!C1600="Home Office",1,0)</f>
        <v>0</v>
      </c>
      <c r="M1599" s="6" t="n">
        <f aca="false">IF(1_Data_EDA!D1600="Europe",1,0)</f>
        <v>0</v>
      </c>
      <c r="N1599" s="6" t="n">
        <f aca="false">IF(1_Data_EDA!D1600="LATAM",1,0)</f>
        <v>0</v>
      </c>
      <c r="O1599" s="6" t="n">
        <f aca="false">IF(1_Data_EDA!D1600="Pacific Asia",1,0)</f>
        <v>0</v>
      </c>
      <c r="P1599" s="6" t="n">
        <f aca="false">IF(1_Data_EDA!D1600="USCA",1,0)</f>
        <v>1</v>
      </c>
      <c r="Q1599" s="6" t="n">
        <f aca="false">IF(C1599&gt;MEDIAN(C$5:C$8004),1,0)</f>
        <v>0</v>
      </c>
      <c r="R1599" s="6" t="n">
        <f aca="false">IF(D1599&gt;2,1,0)</f>
        <v>1</v>
      </c>
    </row>
    <row r="1600" customFormat="false" ht="15" hidden="false" customHeight="true" outlineLevel="0" collapsed="false">
      <c r="A1600" s="6" t="n">
        <f aca="false">1_Data_EDA!O1601</f>
        <v>0</v>
      </c>
      <c r="B1600" s="6" t="n">
        <f aca="false">1_Data_EDA!H1601</f>
        <v>4</v>
      </c>
      <c r="C1600" s="7" t="n">
        <f aca="false">1_Data_EDA!I1601</f>
        <v>39.99000168</v>
      </c>
      <c r="D1600" s="6" t="n">
        <f aca="false">1_Data_EDA!J1601</f>
        <v>4</v>
      </c>
      <c r="E1600" s="7" t="n">
        <f aca="false">1_Data_EDA!K1601</f>
        <v>159.9600067</v>
      </c>
      <c r="F1600" s="7" t="n">
        <f aca="false">1_Data_EDA!L1601</f>
        <v>0</v>
      </c>
      <c r="G1600" s="8" t="n">
        <f aca="false">1_Data_EDA!M1601</f>
        <v>0</v>
      </c>
      <c r="H1600" s="6" t="n">
        <f aca="false">IF(1_Data_EDA!B1601="First Class",1,0)</f>
        <v>0</v>
      </c>
      <c r="I1600" s="6" t="n">
        <f aca="false">IF(1_Data_EDA!B1601="Second Class",1,0)</f>
        <v>0</v>
      </c>
      <c r="J1600" s="6" t="n">
        <f aca="false">IF(1_Data_EDA!B1601="Same Day",1,0)</f>
        <v>0</v>
      </c>
      <c r="K1600" s="6" t="n">
        <f aca="false">IF(1_Data_EDA!C1601="Corporate",1,0)</f>
        <v>0</v>
      </c>
      <c r="L1600" s="6" t="n">
        <f aca="false">IF(1_Data_EDA!C1601="Home Office",1,0)</f>
        <v>0</v>
      </c>
      <c r="M1600" s="6" t="n">
        <f aca="false">IF(1_Data_EDA!D1601="Europe",1,0)</f>
        <v>0</v>
      </c>
      <c r="N1600" s="6" t="n">
        <f aca="false">IF(1_Data_EDA!D1601="LATAM",1,0)</f>
        <v>1</v>
      </c>
      <c r="O1600" s="6" t="n">
        <f aca="false">IF(1_Data_EDA!D1601="Pacific Asia",1,0)</f>
        <v>0</v>
      </c>
      <c r="P1600" s="6" t="n">
        <f aca="false">IF(1_Data_EDA!D1601="USCA",1,0)</f>
        <v>0</v>
      </c>
      <c r="Q1600" s="6" t="n">
        <f aca="false">IF(C1600&gt;MEDIAN(C$5:C$8004),1,0)</f>
        <v>0</v>
      </c>
      <c r="R1600" s="6" t="n">
        <f aca="false">IF(D1600&gt;2,1,0)</f>
        <v>1</v>
      </c>
    </row>
    <row r="1601" customFormat="false" ht="15" hidden="false" customHeight="true" outlineLevel="0" collapsed="false">
      <c r="A1601" s="6" t="n">
        <f aca="false">1_Data_EDA!O1602</f>
        <v>1</v>
      </c>
      <c r="B1601" s="6" t="n">
        <f aca="false">1_Data_EDA!H1602</f>
        <v>1</v>
      </c>
      <c r="C1601" s="7" t="n">
        <f aca="false">1_Data_EDA!I1602</f>
        <v>327.75</v>
      </c>
      <c r="D1601" s="6" t="n">
        <f aca="false">1_Data_EDA!J1602</f>
        <v>1</v>
      </c>
      <c r="E1601" s="7" t="n">
        <f aca="false">1_Data_EDA!K1602</f>
        <v>327.75</v>
      </c>
      <c r="F1601" s="7" t="n">
        <f aca="false">1_Data_EDA!L1602</f>
        <v>59</v>
      </c>
      <c r="G1601" s="8" t="n">
        <f aca="false">1_Data_EDA!M1602</f>
        <v>0.180000007</v>
      </c>
      <c r="H1601" s="6" t="n">
        <f aca="false">IF(1_Data_EDA!B1602="First Class",1,0)</f>
        <v>1</v>
      </c>
      <c r="I1601" s="6" t="n">
        <f aca="false">IF(1_Data_EDA!B1602="Second Class",1,0)</f>
        <v>0</v>
      </c>
      <c r="J1601" s="6" t="n">
        <f aca="false">IF(1_Data_EDA!B1602="Same Day",1,0)</f>
        <v>0</v>
      </c>
      <c r="K1601" s="6" t="n">
        <f aca="false">IF(1_Data_EDA!C1602="Corporate",1,0)</f>
        <v>0</v>
      </c>
      <c r="L1601" s="6" t="n">
        <f aca="false">IF(1_Data_EDA!C1602="Home Office",1,0)</f>
        <v>0</v>
      </c>
      <c r="M1601" s="6" t="n">
        <f aca="false">IF(1_Data_EDA!D1602="Europe",1,0)</f>
        <v>0</v>
      </c>
      <c r="N1601" s="6" t="n">
        <f aca="false">IF(1_Data_EDA!D1602="LATAM",1,0)</f>
        <v>0</v>
      </c>
      <c r="O1601" s="6" t="n">
        <f aca="false">IF(1_Data_EDA!D1602="Pacific Asia",1,0)</f>
        <v>1</v>
      </c>
      <c r="P1601" s="6" t="n">
        <f aca="false">IF(1_Data_EDA!D1602="USCA",1,0)</f>
        <v>0</v>
      </c>
      <c r="Q1601" s="6" t="n">
        <f aca="false">IF(C1601&gt;MEDIAN(C$5:C$8004),1,0)</f>
        <v>1</v>
      </c>
      <c r="R1601" s="6" t="n">
        <f aca="false">IF(D1601&gt;2,1,0)</f>
        <v>0</v>
      </c>
    </row>
    <row r="1602" customFormat="false" ht="15" hidden="false" customHeight="true" outlineLevel="0" collapsed="false">
      <c r="A1602" s="6" t="n">
        <f aca="false">1_Data_EDA!O1603</f>
        <v>1</v>
      </c>
      <c r="B1602" s="6" t="n">
        <f aca="false">1_Data_EDA!H1603</f>
        <v>4</v>
      </c>
      <c r="C1602" s="7" t="n">
        <f aca="false">1_Data_EDA!I1603</f>
        <v>50</v>
      </c>
      <c r="D1602" s="6" t="n">
        <f aca="false">1_Data_EDA!J1603</f>
        <v>2</v>
      </c>
      <c r="E1602" s="7" t="n">
        <f aca="false">1_Data_EDA!K1603</f>
        <v>100</v>
      </c>
      <c r="F1602" s="7" t="n">
        <f aca="false">1_Data_EDA!L1603</f>
        <v>17</v>
      </c>
      <c r="G1602" s="8" t="n">
        <f aca="false">1_Data_EDA!M1603</f>
        <v>0.170000002</v>
      </c>
      <c r="H1602" s="6" t="n">
        <f aca="false">IF(1_Data_EDA!B1603="First Class",1,0)</f>
        <v>0</v>
      </c>
      <c r="I1602" s="6" t="n">
        <f aca="false">IF(1_Data_EDA!B1603="Second Class",1,0)</f>
        <v>0</v>
      </c>
      <c r="J1602" s="6" t="n">
        <f aca="false">IF(1_Data_EDA!B1603="Same Day",1,0)</f>
        <v>0</v>
      </c>
      <c r="K1602" s="6" t="n">
        <f aca="false">IF(1_Data_EDA!C1603="Corporate",1,0)</f>
        <v>0</v>
      </c>
      <c r="L1602" s="6" t="n">
        <f aca="false">IF(1_Data_EDA!C1603="Home Office",1,0)</f>
        <v>0</v>
      </c>
      <c r="M1602" s="6" t="n">
        <f aca="false">IF(1_Data_EDA!D1603="Europe",1,0)</f>
        <v>0</v>
      </c>
      <c r="N1602" s="6" t="n">
        <f aca="false">IF(1_Data_EDA!D1603="LATAM",1,0)</f>
        <v>1</v>
      </c>
      <c r="O1602" s="6" t="n">
        <f aca="false">IF(1_Data_EDA!D1603="Pacific Asia",1,0)</f>
        <v>0</v>
      </c>
      <c r="P1602" s="6" t="n">
        <f aca="false">IF(1_Data_EDA!D1603="USCA",1,0)</f>
        <v>0</v>
      </c>
      <c r="Q1602" s="6" t="n">
        <f aca="false">IF(C1602&gt;MEDIAN(C$5:C$8004),1,0)</f>
        <v>0</v>
      </c>
      <c r="R1602" s="6" t="n">
        <f aca="false">IF(D1602&gt;2,1,0)</f>
        <v>0</v>
      </c>
    </row>
    <row r="1603" customFormat="false" ht="15" hidden="false" customHeight="true" outlineLevel="0" collapsed="false">
      <c r="A1603" s="6" t="n">
        <f aca="false">1_Data_EDA!O1604</f>
        <v>0</v>
      </c>
      <c r="B1603" s="6" t="n">
        <f aca="false">1_Data_EDA!H1604</f>
        <v>4</v>
      </c>
      <c r="C1603" s="7" t="n">
        <f aca="false">1_Data_EDA!I1604</f>
        <v>99.98999786</v>
      </c>
      <c r="D1603" s="6" t="n">
        <f aca="false">1_Data_EDA!J1604</f>
        <v>1</v>
      </c>
      <c r="E1603" s="7" t="n">
        <f aca="false">1_Data_EDA!K1604</f>
        <v>99.98999786</v>
      </c>
      <c r="F1603" s="7" t="n">
        <f aca="false">1_Data_EDA!L1604</f>
        <v>1</v>
      </c>
      <c r="G1603" s="8" t="n">
        <f aca="false">1_Data_EDA!M1604</f>
        <v>0.01</v>
      </c>
      <c r="H1603" s="6" t="n">
        <f aca="false">IF(1_Data_EDA!B1604="First Class",1,0)</f>
        <v>0</v>
      </c>
      <c r="I1603" s="6" t="n">
        <f aca="false">IF(1_Data_EDA!B1604="Second Class",1,0)</f>
        <v>0</v>
      </c>
      <c r="J1603" s="6" t="n">
        <f aca="false">IF(1_Data_EDA!B1604="Same Day",1,0)</f>
        <v>0</v>
      </c>
      <c r="K1603" s="6" t="n">
        <f aca="false">IF(1_Data_EDA!C1604="Corporate",1,0)</f>
        <v>0</v>
      </c>
      <c r="L1603" s="6" t="n">
        <f aca="false">IF(1_Data_EDA!C1604="Home Office",1,0)</f>
        <v>1</v>
      </c>
      <c r="M1603" s="6" t="n">
        <f aca="false">IF(1_Data_EDA!D1604="Europe",1,0)</f>
        <v>1</v>
      </c>
      <c r="N1603" s="6" t="n">
        <f aca="false">IF(1_Data_EDA!D1604="LATAM",1,0)</f>
        <v>0</v>
      </c>
      <c r="O1603" s="6" t="n">
        <f aca="false">IF(1_Data_EDA!D1604="Pacific Asia",1,0)</f>
        <v>0</v>
      </c>
      <c r="P1603" s="6" t="n">
        <f aca="false">IF(1_Data_EDA!D1604="USCA",1,0)</f>
        <v>0</v>
      </c>
      <c r="Q1603" s="6" t="n">
        <f aca="false">IF(C1603&gt;MEDIAN(C$5:C$8004),1,0)</f>
        <v>1</v>
      </c>
      <c r="R1603" s="6" t="n">
        <f aca="false">IF(D1603&gt;2,1,0)</f>
        <v>0</v>
      </c>
    </row>
    <row r="1604" customFormat="false" ht="15" hidden="false" customHeight="true" outlineLevel="0" collapsed="false">
      <c r="A1604" s="6" t="n">
        <f aca="false">1_Data_EDA!O1605</f>
        <v>1</v>
      </c>
      <c r="B1604" s="6" t="n">
        <f aca="false">1_Data_EDA!H1605</f>
        <v>4</v>
      </c>
      <c r="C1604" s="7" t="n">
        <f aca="false">1_Data_EDA!I1605</f>
        <v>50</v>
      </c>
      <c r="D1604" s="6" t="n">
        <f aca="false">1_Data_EDA!J1605</f>
        <v>5</v>
      </c>
      <c r="E1604" s="7" t="n">
        <f aca="false">1_Data_EDA!K1605</f>
        <v>250</v>
      </c>
      <c r="F1604" s="7" t="n">
        <f aca="false">1_Data_EDA!L1605</f>
        <v>37.5</v>
      </c>
      <c r="G1604" s="8" t="n">
        <f aca="false">1_Data_EDA!M1605</f>
        <v>0.150000006</v>
      </c>
      <c r="H1604" s="6" t="n">
        <f aca="false">IF(1_Data_EDA!B1605="First Class",1,0)</f>
        <v>0</v>
      </c>
      <c r="I1604" s="6" t="n">
        <f aca="false">IF(1_Data_EDA!B1605="Second Class",1,0)</f>
        <v>0</v>
      </c>
      <c r="J1604" s="6" t="n">
        <f aca="false">IF(1_Data_EDA!B1605="Same Day",1,0)</f>
        <v>0</v>
      </c>
      <c r="K1604" s="6" t="n">
        <f aca="false">IF(1_Data_EDA!C1605="Corporate",1,0)</f>
        <v>0</v>
      </c>
      <c r="L1604" s="6" t="n">
        <f aca="false">IF(1_Data_EDA!C1605="Home Office",1,0)</f>
        <v>0</v>
      </c>
      <c r="M1604" s="6" t="n">
        <f aca="false">IF(1_Data_EDA!D1605="Europe",1,0)</f>
        <v>0</v>
      </c>
      <c r="N1604" s="6" t="n">
        <f aca="false">IF(1_Data_EDA!D1605="LATAM",1,0)</f>
        <v>1</v>
      </c>
      <c r="O1604" s="6" t="n">
        <f aca="false">IF(1_Data_EDA!D1605="Pacific Asia",1,0)</f>
        <v>0</v>
      </c>
      <c r="P1604" s="6" t="n">
        <f aca="false">IF(1_Data_EDA!D1605="USCA",1,0)</f>
        <v>0</v>
      </c>
      <c r="Q1604" s="6" t="n">
        <f aca="false">IF(C1604&gt;MEDIAN(C$5:C$8004),1,0)</f>
        <v>0</v>
      </c>
      <c r="R1604" s="6" t="n">
        <f aca="false">IF(D1604&gt;2,1,0)</f>
        <v>1</v>
      </c>
    </row>
    <row r="1605" customFormat="false" ht="15" hidden="false" customHeight="true" outlineLevel="0" collapsed="false">
      <c r="A1605" s="6" t="n">
        <f aca="false">1_Data_EDA!O1606</f>
        <v>0</v>
      </c>
      <c r="B1605" s="6" t="n">
        <f aca="false">1_Data_EDA!H1606</f>
        <v>4</v>
      </c>
      <c r="C1605" s="7" t="n">
        <f aca="false">1_Data_EDA!I1606</f>
        <v>99.98999786</v>
      </c>
      <c r="D1605" s="6" t="n">
        <f aca="false">1_Data_EDA!J1606</f>
        <v>1</v>
      </c>
      <c r="E1605" s="7" t="n">
        <f aca="false">1_Data_EDA!K1606</f>
        <v>99.98999786</v>
      </c>
      <c r="F1605" s="7" t="n">
        <f aca="false">1_Data_EDA!L1606</f>
        <v>18</v>
      </c>
      <c r="G1605" s="8" t="n">
        <f aca="false">1_Data_EDA!M1606</f>
        <v>0.180000007</v>
      </c>
      <c r="H1605" s="6" t="n">
        <f aca="false">IF(1_Data_EDA!B1606="First Class",1,0)</f>
        <v>0</v>
      </c>
      <c r="I1605" s="6" t="n">
        <f aca="false">IF(1_Data_EDA!B1606="Second Class",1,0)</f>
        <v>0</v>
      </c>
      <c r="J1605" s="6" t="n">
        <f aca="false">IF(1_Data_EDA!B1606="Same Day",1,0)</f>
        <v>0</v>
      </c>
      <c r="K1605" s="6" t="n">
        <f aca="false">IF(1_Data_EDA!C1606="Corporate",1,0)</f>
        <v>0</v>
      </c>
      <c r="L1605" s="6" t="n">
        <f aca="false">IF(1_Data_EDA!C1606="Home Office",1,0)</f>
        <v>0</v>
      </c>
      <c r="M1605" s="6" t="n">
        <f aca="false">IF(1_Data_EDA!D1606="Europe",1,0)</f>
        <v>0</v>
      </c>
      <c r="N1605" s="6" t="n">
        <f aca="false">IF(1_Data_EDA!D1606="LATAM",1,0)</f>
        <v>0</v>
      </c>
      <c r="O1605" s="6" t="n">
        <f aca="false">IF(1_Data_EDA!D1606="Pacific Asia",1,0)</f>
        <v>1</v>
      </c>
      <c r="P1605" s="6" t="n">
        <f aca="false">IF(1_Data_EDA!D1606="USCA",1,0)</f>
        <v>0</v>
      </c>
      <c r="Q1605" s="6" t="n">
        <f aca="false">IF(C1605&gt;MEDIAN(C$5:C$8004),1,0)</f>
        <v>1</v>
      </c>
      <c r="R1605" s="6" t="n">
        <f aca="false">IF(D1605&gt;2,1,0)</f>
        <v>0</v>
      </c>
    </row>
    <row r="1606" customFormat="false" ht="15" hidden="false" customHeight="true" outlineLevel="0" collapsed="false">
      <c r="A1606" s="6" t="n">
        <f aca="false">1_Data_EDA!O1607</f>
        <v>0</v>
      </c>
      <c r="B1606" s="6" t="n">
        <f aca="false">1_Data_EDA!H1607</f>
        <v>4</v>
      </c>
      <c r="C1606" s="7" t="n">
        <f aca="false">1_Data_EDA!I1607</f>
        <v>49.97999954</v>
      </c>
      <c r="D1606" s="6" t="n">
        <f aca="false">1_Data_EDA!J1607</f>
        <v>1</v>
      </c>
      <c r="E1606" s="7" t="n">
        <f aca="false">1_Data_EDA!K1607</f>
        <v>49.97999954</v>
      </c>
      <c r="F1606" s="7" t="n">
        <f aca="false">1_Data_EDA!L1607</f>
        <v>1</v>
      </c>
      <c r="G1606" s="8" t="n">
        <f aca="false">1_Data_EDA!M1607</f>
        <v>0.02</v>
      </c>
      <c r="H1606" s="6" t="n">
        <f aca="false">IF(1_Data_EDA!B1607="First Class",1,0)</f>
        <v>0</v>
      </c>
      <c r="I1606" s="6" t="n">
        <f aca="false">IF(1_Data_EDA!B1607="Second Class",1,0)</f>
        <v>0</v>
      </c>
      <c r="J1606" s="6" t="n">
        <f aca="false">IF(1_Data_EDA!B1607="Same Day",1,0)</f>
        <v>0</v>
      </c>
      <c r="K1606" s="6" t="n">
        <f aca="false">IF(1_Data_EDA!C1607="Corporate",1,0)</f>
        <v>0</v>
      </c>
      <c r="L1606" s="6" t="n">
        <f aca="false">IF(1_Data_EDA!C1607="Home Office",1,0)</f>
        <v>1</v>
      </c>
      <c r="M1606" s="6" t="n">
        <f aca="false">IF(1_Data_EDA!D1607="Europe",1,0)</f>
        <v>0</v>
      </c>
      <c r="N1606" s="6" t="n">
        <f aca="false">IF(1_Data_EDA!D1607="LATAM",1,0)</f>
        <v>1</v>
      </c>
      <c r="O1606" s="6" t="n">
        <f aca="false">IF(1_Data_EDA!D1607="Pacific Asia",1,0)</f>
        <v>0</v>
      </c>
      <c r="P1606" s="6" t="n">
        <f aca="false">IF(1_Data_EDA!D1607="USCA",1,0)</f>
        <v>0</v>
      </c>
      <c r="Q1606" s="6" t="n">
        <f aca="false">IF(C1606&gt;MEDIAN(C$5:C$8004),1,0)</f>
        <v>0</v>
      </c>
      <c r="R1606" s="6" t="n">
        <f aca="false">IF(D1606&gt;2,1,0)</f>
        <v>0</v>
      </c>
    </row>
    <row r="1607" customFormat="false" ht="15" hidden="false" customHeight="true" outlineLevel="0" collapsed="false">
      <c r="A1607" s="6" t="n">
        <f aca="false">1_Data_EDA!O1608</f>
        <v>0</v>
      </c>
      <c r="B1607" s="6" t="n">
        <f aca="false">1_Data_EDA!H1608</f>
        <v>4</v>
      </c>
      <c r="C1607" s="7" t="n">
        <f aca="false">1_Data_EDA!I1608</f>
        <v>199.9900055</v>
      </c>
      <c r="D1607" s="6" t="n">
        <f aca="false">1_Data_EDA!J1608</f>
        <v>1</v>
      </c>
      <c r="E1607" s="7" t="n">
        <f aca="false">1_Data_EDA!K1608</f>
        <v>199.9900055</v>
      </c>
      <c r="F1607" s="7" t="n">
        <f aca="false">1_Data_EDA!L1608</f>
        <v>34</v>
      </c>
      <c r="G1607" s="8" t="n">
        <f aca="false">1_Data_EDA!M1608</f>
        <v>0.170000002</v>
      </c>
      <c r="H1607" s="6" t="n">
        <f aca="false">IF(1_Data_EDA!B1608="First Class",1,0)</f>
        <v>0</v>
      </c>
      <c r="I1607" s="6" t="n">
        <f aca="false">IF(1_Data_EDA!B1608="Second Class",1,0)</f>
        <v>0</v>
      </c>
      <c r="J1607" s="6" t="n">
        <f aca="false">IF(1_Data_EDA!B1608="Same Day",1,0)</f>
        <v>0</v>
      </c>
      <c r="K1607" s="6" t="n">
        <f aca="false">IF(1_Data_EDA!C1608="Corporate",1,0)</f>
        <v>0</v>
      </c>
      <c r="L1607" s="6" t="n">
        <f aca="false">IF(1_Data_EDA!C1608="Home Office",1,0)</f>
        <v>0</v>
      </c>
      <c r="M1607" s="6" t="n">
        <f aca="false">IF(1_Data_EDA!D1608="Europe",1,0)</f>
        <v>0</v>
      </c>
      <c r="N1607" s="6" t="n">
        <f aca="false">IF(1_Data_EDA!D1608="LATAM",1,0)</f>
        <v>0</v>
      </c>
      <c r="O1607" s="6" t="n">
        <f aca="false">IF(1_Data_EDA!D1608="Pacific Asia",1,0)</f>
        <v>0</v>
      </c>
      <c r="P1607" s="6" t="n">
        <f aca="false">IF(1_Data_EDA!D1608="USCA",1,0)</f>
        <v>0</v>
      </c>
      <c r="Q1607" s="6" t="n">
        <f aca="false">IF(C1607&gt;MEDIAN(C$5:C$8004),1,0)</f>
        <v>1</v>
      </c>
      <c r="R1607" s="6" t="n">
        <f aca="false">IF(D1607&gt;2,1,0)</f>
        <v>0</v>
      </c>
    </row>
    <row r="1608" customFormat="false" ht="15" hidden="false" customHeight="true" outlineLevel="0" collapsed="false">
      <c r="A1608" s="6" t="n">
        <f aca="false">1_Data_EDA!O1609</f>
        <v>0</v>
      </c>
      <c r="B1608" s="6" t="n">
        <f aca="false">1_Data_EDA!H1609</f>
        <v>4</v>
      </c>
      <c r="C1608" s="7" t="n">
        <f aca="false">1_Data_EDA!I1609</f>
        <v>199.9900055</v>
      </c>
      <c r="D1608" s="6" t="n">
        <f aca="false">1_Data_EDA!J1609</f>
        <v>1</v>
      </c>
      <c r="E1608" s="7" t="n">
        <f aca="false">1_Data_EDA!K1609</f>
        <v>199.9900055</v>
      </c>
      <c r="F1608" s="7" t="n">
        <f aca="false">1_Data_EDA!L1609</f>
        <v>36</v>
      </c>
      <c r="G1608" s="8" t="n">
        <f aca="false">1_Data_EDA!M1609</f>
        <v>0.180000007</v>
      </c>
      <c r="H1608" s="6" t="n">
        <f aca="false">IF(1_Data_EDA!B1609="First Class",1,0)</f>
        <v>0</v>
      </c>
      <c r="I1608" s="6" t="n">
        <f aca="false">IF(1_Data_EDA!B1609="Second Class",1,0)</f>
        <v>0</v>
      </c>
      <c r="J1608" s="6" t="n">
        <f aca="false">IF(1_Data_EDA!B1609="Same Day",1,0)</f>
        <v>0</v>
      </c>
      <c r="K1608" s="6" t="n">
        <f aca="false">IF(1_Data_EDA!C1609="Corporate",1,0)</f>
        <v>0</v>
      </c>
      <c r="L1608" s="6" t="n">
        <f aca="false">IF(1_Data_EDA!C1609="Home Office",1,0)</f>
        <v>0</v>
      </c>
      <c r="M1608" s="6" t="n">
        <f aca="false">IF(1_Data_EDA!D1609="Europe",1,0)</f>
        <v>1</v>
      </c>
      <c r="N1608" s="6" t="n">
        <f aca="false">IF(1_Data_EDA!D1609="LATAM",1,0)</f>
        <v>0</v>
      </c>
      <c r="O1608" s="6" t="n">
        <f aca="false">IF(1_Data_EDA!D1609="Pacific Asia",1,0)</f>
        <v>0</v>
      </c>
      <c r="P1608" s="6" t="n">
        <f aca="false">IF(1_Data_EDA!D1609="USCA",1,0)</f>
        <v>0</v>
      </c>
      <c r="Q1608" s="6" t="n">
        <f aca="false">IF(C1608&gt;MEDIAN(C$5:C$8004),1,0)</f>
        <v>1</v>
      </c>
      <c r="R1608" s="6" t="n">
        <f aca="false">IF(D1608&gt;2,1,0)</f>
        <v>0</v>
      </c>
    </row>
    <row r="1609" customFormat="false" ht="15" hidden="false" customHeight="true" outlineLevel="0" collapsed="false">
      <c r="A1609" s="6" t="n">
        <f aca="false">1_Data_EDA!O1610</f>
        <v>1</v>
      </c>
      <c r="B1609" s="6" t="n">
        <f aca="false">1_Data_EDA!H1610</f>
        <v>1</v>
      </c>
      <c r="C1609" s="7" t="n">
        <f aca="false">1_Data_EDA!I1610</f>
        <v>49.97999954</v>
      </c>
      <c r="D1609" s="6" t="n">
        <f aca="false">1_Data_EDA!J1610</f>
        <v>3</v>
      </c>
      <c r="E1609" s="7" t="n">
        <f aca="false">1_Data_EDA!K1610</f>
        <v>149.9400024</v>
      </c>
      <c r="F1609" s="7" t="n">
        <f aca="false">1_Data_EDA!L1610</f>
        <v>23.98999977</v>
      </c>
      <c r="G1609" s="8" t="n">
        <f aca="false">1_Data_EDA!M1610</f>
        <v>0.159999996</v>
      </c>
      <c r="H1609" s="6" t="n">
        <f aca="false">IF(1_Data_EDA!B1610="First Class",1,0)</f>
        <v>1</v>
      </c>
      <c r="I1609" s="6" t="n">
        <f aca="false">IF(1_Data_EDA!B1610="Second Class",1,0)</f>
        <v>0</v>
      </c>
      <c r="J1609" s="6" t="n">
        <f aca="false">IF(1_Data_EDA!B1610="Same Day",1,0)</f>
        <v>0</v>
      </c>
      <c r="K1609" s="6" t="n">
        <f aca="false">IF(1_Data_EDA!C1610="Corporate",1,0)</f>
        <v>0</v>
      </c>
      <c r="L1609" s="6" t="n">
        <f aca="false">IF(1_Data_EDA!C1610="Home Office",1,0)</f>
        <v>0</v>
      </c>
      <c r="M1609" s="6" t="n">
        <f aca="false">IF(1_Data_EDA!D1610="Europe",1,0)</f>
        <v>0</v>
      </c>
      <c r="N1609" s="6" t="n">
        <f aca="false">IF(1_Data_EDA!D1610="LATAM",1,0)</f>
        <v>1</v>
      </c>
      <c r="O1609" s="6" t="n">
        <f aca="false">IF(1_Data_EDA!D1610="Pacific Asia",1,0)</f>
        <v>0</v>
      </c>
      <c r="P1609" s="6" t="n">
        <f aca="false">IF(1_Data_EDA!D1610="USCA",1,0)</f>
        <v>0</v>
      </c>
      <c r="Q1609" s="6" t="n">
        <f aca="false">IF(C1609&gt;MEDIAN(C$5:C$8004),1,0)</f>
        <v>0</v>
      </c>
      <c r="R1609" s="6" t="n">
        <f aca="false">IF(D1609&gt;2,1,0)</f>
        <v>1</v>
      </c>
    </row>
    <row r="1610" customFormat="false" ht="15" hidden="false" customHeight="true" outlineLevel="0" collapsed="false">
      <c r="A1610" s="6" t="n">
        <f aca="false">1_Data_EDA!O1611</f>
        <v>1</v>
      </c>
      <c r="B1610" s="6" t="n">
        <f aca="false">1_Data_EDA!H1611</f>
        <v>4</v>
      </c>
      <c r="C1610" s="7" t="n">
        <f aca="false">1_Data_EDA!I1611</f>
        <v>59.99000168</v>
      </c>
      <c r="D1610" s="6" t="n">
        <f aca="false">1_Data_EDA!J1611</f>
        <v>3</v>
      </c>
      <c r="E1610" s="7" t="n">
        <f aca="false">1_Data_EDA!K1611</f>
        <v>179.9700012</v>
      </c>
      <c r="F1610" s="7" t="n">
        <f aca="false">1_Data_EDA!L1611</f>
        <v>1.799999952</v>
      </c>
      <c r="G1610" s="8" t="n">
        <f aca="false">1_Data_EDA!M1611</f>
        <v>0.01</v>
      </c>
      <c r="H1610" s="6" t="n">
        <f aca="false">IF(1_Data_EDA!B1611="First Class",1,0)</f>
        <v>0</v>
      </c>
      <c r="I1610" s="6" t="n">
        <f aca="false">IF(1_Data_EDA!B1611="Second Class",1,0)</f>
        <v>0</v>
      </c>
      <c r="J1610" s="6" t="n">
        <f aca="false">IF(1_Data_EDA!B1611="Same Day",1,0)</f>
        <v>0</v>
      </c>
      <c r="K1610" s="6" t="n">
        <f aca="false">IF(1_Data_EDA!C1611="Corporate",1,0)</f>
        <v>0</v>
      </c>
      <c r="L1610" s="6" t="n">
        <f aca="false">IF(1_Data_EDA!C1611="Home Office",1,0)</f>
        <v>1</v>
      </c>
      <c r="M1610" s="6" t="n">
        <f aca="false">IF(1_Data_EDA!D1611="Europe",1,0)</f>
        <v>0</v>
      </c>
      <c r="N1610" s="6" t="n">
        <f aca="false">IF(1_Data_EDA!D1611="LATAM",1,0)</f>
        <v>0</v>
      </c>
      <c r="O1610" s="6" t="n">
        <f aca="false">IF(1_Data_EDA!D1611="Pacific Asia",1,0)</f>
        <v>1</v>
      </c>
      <c r="P1610" s="6" t="n">
        <f aca="false">IF(1_Data_EDA!D1611="USCA",1,0)</f>
        <v>0</v>
      </c>
      <c r="Q1610" s="6" t="n">
        <f aca="false">IF(C1610&gt;MEDIAN(C$5:C$8004),1,0)</f>
        <v>0</v>
      </c>
      <c r="R1610" s="6" t="n">
        <f aca="false">IF(D1610&gt;2,1,0)</f>
        <v>1</v>
      </c>
    </row>
    <row r="1611" customFormat="false" ht="15" hidden="false" customHeight="true" outlineLevel="0" collapsed="false">
      <c r="A1611" s="6" t="n">
        <f aca="false">1_Data_EDA!O1612</f>
        <v>1</v>
      </c>
      <c r="B1611" s="6" t="n">
        <f aca="false">1_Data_EDA!H1612</f>
        <v>2</v>
      </c>
      <c r="C1611" s="7" t="n">
        <f aca="false">1_Data_EDA!I1612</f>
        <v>129.9900055</v>
      </c>
      <c r="D1611" s="6" t="n">
        <f aca="false">1_Data_EDA!J1612</f>
        <v>1</v>
      </c>
      <c r="E1611" s="7" t="n">
        <f aca="false">1_Data_EDA!K1612</f>
        <v>129.9900055</v>
      </c>
      <c r="F1611" s="7" t="n">
        <f aca="false">1_Data_EDA!L1612</f>
        <v>6.5</v>
      </c>
      <c r="G1611" s="8" t="n">
        <f aca="false">1_Data_EDA!M1612</f>
        <v>0.050000001</v>
      </c>
      <c r="H1611" s="6" t="n">
        <f aca="false">IF(1_Data_EDA!B1612="First Class",1,0)</f>
        <v>0</v>
      </c>
      <c r="I1611" s="6" t="n">
        <f aca="false">IF(1_Data_EDA!B1612="Second Class",1,0)</f>
        <v>1</v>
      </c>
      <c r="J1611" s="6" t="n">
        <f aca="false">IF(1_Data_EDA!B1612="Same Day",1,0)</f>
        <v>0</v>
      </c>
      <c r="K1611" s="6" t="n">
        <f aca="false">IF(1_Data_EDA!C1612="Corporate",1,0)</f>
        <v>0</v>
      </c>
      <c r="L1611" s="6" t="n">
        <f aca="false">IF(1_Data_EDA!C1612="Home Office",1,0)</f>
        <v>1</v>
      </c>
      <c r="M1611" s="6" t="n">
        <f aca="false">IF(1_Data_EDA!D1612="Europe",1,0)</f>
        <v>0</v>
      </c>
      <c r="N1611" s="6" t="n">
        <f aca="false">IF(1_Data_EDA!D1612="LATAM",1,0)</f>
        <v>1</v>
      </c>
      <c r="O1611" s="6" t="n">
        <f aca="false">IF(1_Data_EDA!D1612="Pacific Asia",1,0)</f>
        <v>0</v>
      </c>
      <c r="P1611" s="6" t="n">
        <f aca="false">IF(1_Data_EDA!D1612="USCA",1,0)</f>
        <v>0</v>
      </c>
      <c r="Q1611" s="6" t="n">
        <f aca="false">IF(C1611&gt;MEDIAN(C$5:C$8004),1,0)</f>
        <v>1</v>
      </c>
      <c r="R1611" s="6" t="n">
        <f aca="false">IF(D1611&gt;2,1,0)</f>
        <v>0</v>
      </c>
    </row>
    <row r="1612" customFormat="false" ht="15" hidden="false" customHeight="true" outlineLevel="0" collapsed="false">
      <c r="A1612" s="6" t="n">
        <f aca="false">1_Data_EDA!O1613</f>
        <v>1</v>
      </c>
      <c r="B1612" s="6" t="n">
        <f aca="false">1_Data_EDA!H1613</f>
        <v>4</v>
      </c>
      <c r="C1612" s="7" t="n">
        <f aca="false">1_Data_EDA!I1613</f>
        <v>50</v>
      </c>
      <c r="D1612" s="6" t="n">
        <f aca="false">1_Data_EDA!J1613</f>
        <v>5</v>
      </c>
      <c r="E1612" s="7" t="n">
        <f aca="false">1_Data_EDA!K1613</f>
        <v>250</v>
      </c>
      <c r="F1612" s="7" t="n">
        <f aca="false">1_Data_EDA!L1613</f>
        <v>37.5</v>
      </c>
      <c r="G1612" s="8" t="n">
        <f aca="false">1_Data_EDA!M1613</f>
        <v>0.150000006</v>
      </c>
      <c r="H1612" s="6" t="n">
        <f aca="false">IF(1_Data_EDA!B1613="First Class",1,0)</f>
        <v>0</v>
      </c>
      <c r="I1612" s="6" t="n">
        <f aca="false">IF(1_Data_EDA!B1613="Second Class",1,0)</f>
        <v>0</v>
      </c>
      <c r="J1612" s="6" t="n">
        <f aca="false">IF(1_Data_EDA!B1613="Same Day",1,0)</f>
        <v>0</v>
      </c>
      <c r="K1612" s="6" t="n">
        <f aca="false">IF(1_Data_EDA!C1613="Corporate",1,0)</f>
        <v>0</v>
      </c>
      <c r="L1612" s="6" t="n">
        <f aca="false">IF(1_Data_EDA!C1613="Home Office",1,0)</f>
        <v>0</v>
      </c>
      <c r="M1612" s="6" t="n">
        <f aca="false">IF(1_Data_EDA!D1613="Europe",1,0)</f>
        <v>0</v>
      </c>
      <c r="N1612" s="6" t="n">
        <f aca="false">IF(1_Data_EDA!D1613="LATAM",1,0)</f>
        <v>1</v>
      </c>
      <c r="O1612" s="6" t="n">
        <f aca="false">IF(1_Data_EDA!D1613="Pacific Asia",1,0)</f>
        <v>0</v>
      </c>
      <c r="P1612" s="6" t="n">
        <f aca="false">IF(1_Data_EDA!D1613="USCA",1,0)</f>
        <v>0</v>
      </c>
      <c r="Q1612" s="6" t="n">
        <f aca="false">IF(C1612&gt;MEDIAN(C$5:C$8004),1,0)</f>
        <v>0</v>
      </c>
      <c r="R1612" s="6" t="n">
        <f aca="false">IF(D1612&gt;2,1,0)</f>
        <v>1</v>
      </c>
    </row>
    <row r="1613" customFormat="false" ht="15" hidden="false" customHeight="true" outlineLevel="0" collapsed="false">
      <c r="A1613" s="6" t="n">
        <f aca="false">1_Data_EDA!O1614</f>
        <v>1</v>
      </c>
      <c r="B1613" s="6" t="n">
        <f aca="false">1_Data_EDA!H1614</f>
        <v>1</v>
      </c>
      <c r="C1613" s="7" t="n">
        <f aca="false">1_Data_EDA!I1614</f>
        <v>39.99000168</v>
      </c>
      <c r="D1613" s="6" t="n">
        <f aca="false">1_Data_EDA!J1614</f>
        <v>4</v>
      </c>
      <c r="E1613" s="7" t="n">
        <f aca="false">1_Data_EDA!K1614</f>
        <v>159.9600067</v>
      </c>
      <c r="F1613" s="7" t="n">
        <f aca="false">1_Data_EDA!L1614</f>
        <v>14.39999962</v>
      </c>
      <c r="G1613" s="8" t="n">
        <f aca="false">1_Data_EDA!M1614</f>
        <v>0.090000004</v>
      </c>
      <c r="H1613" s="6" t="n">
        <f aca="false">IF(1_Data_EDA!B1614="First Class",1,0)</f>
        <v>1</v>
      </c>
      <c r="I1613" s="6" t="n">
        <f aca="false">IF(1_Data_EDA!B1614="Second Class",1,0)</f>
        <v>0</v>
      </c>
      <c r="J1613" s="6" t="n">
        <f aca="false">IF(1_Data_EDA!B1614="Same Day",1,0)</f>
        <v>0</v>
      </c>
      <c r="K1613" s="6" t="n">
        <f aca="false">IF(1_Data_EDA!C1614="Corporate",1,0)</f>
        <v>1</v>
      </c>
      <c r="L1613" s="6" t="n">
        <f aca="false">IF(1_Data_EDA!C1614="Home Office",1,0)</f>
        <v>0</v>
      </c>
      <c r="M1613" s="6" t="n">
        <f aca="false">IF(1_Data_EDA!D1614="Europe",1,0)</f>
        <v>0</v>
      </c>
      <c r="N1613" s="6" t="n">
        <f aca="false">IF(1_Data_EDA!D1614="LATAM",1,0)</f>
        <v>1</v>
      </c>
      <c r="O1613" s="6" t="n">
        <f aca="false">IF(1_Data_EDA!D1614="Pacific Asia",1,0)</f>
        <v>0</v>
      </c>
      <c r="P1613" s="6" t="n">
        <f aca="false">IF(1_Data_EDA!D1614="USCA",1,0)</f>
        <v>0</v>
      </c>
      <c r="Q1613" s="6" t="n">
        <f aca="false">IF(C1613&gt;MEDIAN(C$5:C$8004),1,0)</f>
        <v>0</v>
      </c>
      <c r="R1613" s="6" t="n">
        <f aca="false">IF(D1613&gt;2,1,0)</f>
        <v>1</v>
      </c>
    </row>
    <row r="1614" customFormat="false" ht="15" hidden="false" customHeight="true" outlineLevel="0" collapsed="false">
      <c r="A1614" s="6" t="n">
        <f aca="false">1_Data_EDA!O1615</f>
        <v>0</v>
      </c>
      <c r="B1614" s="6" t="n">
        <f aca="false">1_Data_EDA!H1615</f>
        <v>4</v>
      </c>
      <c r="C1614" s="7" t="n">
        <f aca="false">1_Data_EDA!I1615</f>
        <v>199.9900055</v>
      </c>
      <c r="D1614" s="6" t="n">
        <f aca="false">1_Data_EDA!J1615</f>
        <v>1</v>
      </c>
      <c r="E1614" s="7" t="n">
        <f aca="false">1_Data_EDA!K1615</f>
        <v>199.9900055</v>
      </c>
      <c r="F1614" s="7" t="n">
        <f aca="false">1_Data_EDA!L1615</f>
        <v>20</v>
      </c>
      <c r="G1614" s="8" t="n">
        <f aca="false">1_Data_EDA!M1615</f>
        <v>0.100000001</v>
      </c>
      <c r="H1614" s="6" t="n">
        <f aca="false">IF(1_Data_EDA!B1615="First Class",1,0)</f>
        <v>0</v>
      </c>
      <c r="I1614" s="6" t="n">
        <f aca="false">IF(1_Data_EDA!B1615="Second Class",1,0)</f>
        <v>0</v>
      </c>
      <c r="J1614" s="6" t="n">
        <f aca="false">IF(1_Data_EDA!B1615="Same Day",1,0)</f>
        <v>0</v>
      </c>
      <c r="K1614" s="6" t="n">
        <f aca="false">IF(1_Data_EDA!C1615="Corporate",1,0)</f>
        <v>0</v>
      </c>
      <c r="L1614" s="6" t="n">
        <f aca="false">IF(1_Data_EDA!C1615="Home Office",1,0)</f>
        <v>1</v>
      </c>
      <c r="M1614" s="6" t="n">
        <f aca="false">IF(1_Data_EDA!D1615="Europe",1,0)</f>
        <v>1</v>
      </c>
      <c r="N1614" s="6" t="n">
        <f aca="false">IF(1_Data_EDA!D1615="LATAM",1,0)</f>
        <v>0</v>
      </c>
      <c r="O1614" s="6" t="n">
        <f aca="false">IF(1_Data_EDA!D1615="Pacific Asia",1,0)</f>
        <v>0</v>
      </c>
      <c r="P1614" s="6" t="n">
        <f aca="false">IF(1_Data_EDA!D1615="USCA",1,0)</f>
        <v>0</v>
      </c>
      <c r="Q1614" s="6" t="n">
        <f aca="false">IF(C1614&gt;MEDIAN(C$5:C$8004),1,0)</f>
        <v>1</v>
      </c>
      <c r="R1614" s="6" t="n">
        <f aca="false">IF(D1614&gt;2,1,0)</f>
        <v>0</v>
      </c>
    </row>
    <row r="1615" customFormat="false" ht="15" hidden="false" customHeight="true" outlineLevel="0" collapsed="false">
      <c r="A1615" s="6" t="n">
        <f aca="false">1_Data_EDA!O1616</f>
        <v>0</v>
      </c>
      <c r="B1615" s="6" t="n">
        <f aca="false">1_Data_EDA!H1616</f>
        <v>4</v>
      </c>
      <c r="C1615" s="7" t="n">
        <f aca="false">1_Data_EDA!I1616</f>
        <v>129.9900055</v>
      </c>
      <c r="D1615" s="6" t="n">
        <f aca="false">1_Data_EDA!J1616</f>
        <v>1</v>
      </c>
      <c r="E1615" s="7" t="n">
        <f aca="false">1_Data_EDA!K1616</f>
        <v>129.9900055</v>
      </c>
      <c r="F1615" s="7" t="n">
        <f aca="false">1_Data_EDA!L1616</f>
        <v>19.5</v>
      </c>
      <c r="G1615" s="8" t="n">
        <f aca="false">1_Data_EDA!M1616</f>
        <v>0.150000006</v>
      </c>
      <c r="H1615" s="6" t="n">
        <f aca="false">IF(1_Data_EDA!B1616="First Class",1,0)</f>
        <v>0</v>
      </c>
      <c r="I1615" s="6" t="n">
        <f aca="false">IF(1_Data_EDA!B1616="Second Class",1,0)</f>
        <v>0</v>
      </c>
      <c r="J1615" s="6" t="n">
        <f aca="false">IF(1_Data_EDA!B1616="Same Day",1,0)</f>
        <v>0</v>
      </c>
      <c r="K1615" s="6" t="n">
        <f aca="false">IF(1_Data_EDA!C1616="Corporate",1,0)</f>
        <v>1</v>
      </c>
      <c r="L1615" s="6" t="n">
        <f aca="false">IF(1_Data_EDA!C1616="Home Office",1,0)</f>
        <v>0</v>
      </c>
      <c r="M1615" s="6" t="n">
        <f aca="false">IF(1_Data_EDA!D1616="Europe",1,0)</f>
        <v>0</v>
      </c>
      <c r="N1615" s="6" t="n">
        <f aca="false">IF(1_Data_EDA!D1616="LATAM",1,0)</f>
        <v>0</v>
      </c>
      <c r="O1615" s="6" t="n">
        <f aca="false">IF(1_Data_EDA!D1616="Pacific Asia",1,0)</f>
        <v>0</v>
      </c>
      <c r="P1615" s="6" t="n">
        <f aca="false">IF(1_Data_EDA!D1616="USCA",1,0)</f>
        <v>1</v>
      </c>
      <c r="Q1615" s="6" t="n">
        <f aca="false">IF(C1615&gt;MEDIAN(C$5:C$8004),1,0)</f>
        <v>1</v>
      </c>
      <c r="R1615" s="6" t="n">
        <f aca="false">IF(D1615&gt;2,1,0)</f>
        <v>0</v>
      </c>
    </row>
    <row r="1616" customFormat="false" ht="15" hidden="false" customHeight="true" outlineLevel="0" collapsed="false">
      <c r="A1616" s="6" t="n">
        <f aca="false">1_Data_EDA!O1617</f>
        <v>1</v>
      </c>
      <c r="B1616" s="6" t="n">
        <f aca="false">1_Data_EDA!H1617</f>
        <v>1</v>
      </c>
      <c r="C1616" s="7" t="n">
        <f aca="false">1_Data_EDA!I1617</f>
        <v>59.99000168</v>
      </c>
      <c r="D1616" s="6" t="n">
        <f aca="false">1_Data_EDA!J1617</f>
        <v>5</v>
      </c>
      <c r="E1616" s="7" t="n">
        <f aca="false">1_Data_EDA!K1617</f>
        <v>299.9500122</v>
      </c>
      <c r="F1616" s="7" t="n">
        <f aca="false">1_Data_EDA!L1617</f>
        <v>35.99000168</v>
      </c>
      <c r="G1616" s="8" t="n">
        <f aca="false">1_Data_EDA!M1617</f>
        <v>0.119999997</v>
      </c>
      <c r="H1616" s="6" t="n">
        <f aca="false">IF(1_Data_EDA!B1617="First Class",1,0)</f>
        <v>1</v>
      </c>
      <c r="I1616" s="6" t="n">
        <f aca="false">IF(1_Data_EDA!B1617="Second Class",1,0)</f>
        <v>0</v>
      </c>
      <c r="J1616" s="6" t="n">
        <f aca="false">IF(1_Data_EDA!B1617="Same Day",1,0)</f>
        <v>0</v>
      </c>
      <c r="K1616" s="6" t="n">
        <f aca="false">IF(1_Data_EDA!C1617="Corporate",1,0)</f>
        <v>1</v>
      </c>
      <c r="L1616" s="6" t="n">
        <f aca="false">IF(1_Data_EDA!C1617="Home Office",1,0)</f>
        <v>0</v>
      </c>
      <c r="M1616" s="6" t="n">
        <f aca="false">IF(1_Data_EDA!D1617="Europe",1,0)</f>
        <v>0</v>
      </c>
      <c r="N1616" s="6" t="n">
        <f aca="false">IF(1_Data_EDA!D1617="LATAM",1,0)</f>
        <v>1</v>
      </c>
      <c r="O1616" s="6" t="n">
        <f aca="false">IF(1_Data_EDA!D1617="Pacific Asia",1,0)</f>
        <v>0</v>
      </c>
      <c r="P1616" s="6" t="n">
        <f aca="false">IF(1_Data_EDA!D1617="USCA",1,0)</f>
        <v>0</v>
      </c>
      <c r="Q1616" s="6" t="n">
        <f aca="false">IF(C1616&gt;MEDIAN(C$5:C$8004),1,0)</f>
        <v>0</v>
      </c>
      <c r="R1616" s="6" t="n">
        <f aca="false">IF(D1616&gt;2,1,0)</f>
        <v>1</v>
      </c>
    </row>
    <row r="1617" customFormat="false" ht="15" hidden="false" customHeight="true" outlineLevel="0" collapsed="false">
      <c r="A1617" s="6" t="n">
        <f aca="false">1_Data_EDA!O1618</f>
        <v>1</v>
      </c>
      <c r="B1617" s="6" t="n">
        <f aca="false">1_Data_EDA!H1618</f>
        <v>4</v>
      </c>
      <c r="C1617" s="7" t="n">
        <f aca="false">1_Data_EDA!I1618</f>
        <v>299.980011</v>
      </c>
      <c r="D1617" s="6" t="n">
        <f aca="false">1_Data_EDA!J1618</f>
        <v>1</v>
      </c>
      <c r="E1617" s="7" t="n">
        <f aca="false">1_Data_EDA!K1618</f>
        <v>299.980011</v>
      </c>
      <c r="F1617" s="7" t="n">
        <f aca="false">1_Data_EDA!L1618</f>
        <v>12</v>
      </c>
      <c r="G1617" s="8" t="n">
        <f aca="false">1_Data_EDA!M1618</f>
        <v>0.039999999</v>
      </c>
      <c r="H1617" s="6" t="n">
        <f aca="false">IF(1_Data_EDA!B1618="First Class",1,0)</f>
        <v>0</v>
      </c>
      <c r="I1617" s="6" t="n">
        <f aca="false">IF(1_Data_EDA!B1618="Second Class",1,0)</f>
        <v>0</v>
      </c>
      <c r="J1617" s="6" t="n">
        <f aca="false">IF(1_Data_EDA!B1618="Same Day",1,0)</f>
        <v>0</v>
      </c>
      <c r="K1617" s="6" t="n">
        <f aca="false">IF(1_Data_EDA!C1618="Corporate",1,0)</f>
        <v>1</v>
      </c>
      <c r="L1617" s="6" t="n">
        <f aca="false">IF(1_Data_EDA!C1618="Home Office",1,0)</f>
        <v>0</v>
      </c>
      <c r="M1617" s="6" t="n">
        <f aca="false">IF(1_Data_EDA!D1618="Europe",1,0)</f>
        <v>0</v>
      </c>
      <c r="N1617" s="6" t="n">
        <f aca="false">IF(1_Data_EDA!D1618="LATAM",1,0)</f>
        <v>0</v>
      </c>
      <c r="O1617" s="6" t="n">
        <f aca="false">IF(1_Data_EDA!D1618="Pacific Asia",1,0)</f>
        <v>1</v>
      </c>
      <c r="P1617" s="6" t="n">
        <f aca="false">IF(1_Data_EDA!D1618="USCA",1,0)</f>
        <v>0</v>
      </c>
      <c r="Q1617" s="6" t="n">
        <f aca="false">IF(C1617&gt;MEDIAN(C$5:C$8004),1,0)</f>
        <v>1</v>
      </c>
      <c r="R1617" s="6" t="n">
        <f aca="false">IF(D1617&gt;2,1,0)</f>
        <v>0</v>
      </c>
    </row>
    <row r="1618" customFormat="false" ht="15" hidden="false" customHeight="true" outlineLevel="0" collapsed="false">
      <c r="A1618" s="6" t="n">
        <f aca="false">1_Data_EDA!O1619</f>
        <v>1</v>
      </c>
      <c r="B1618" s="6" t="n">
        <f aca="false">1_Data_EDA!H1619</f>
        <v>4</v>
      </c>
      <c r="C1618" s="7" t="n">
        <f aca="false">1_Data_EDA!I1619</f>
        <v>39.99000168</v>
      </c>
      <c r="D1618" s="6" t="n">
        <f aca="false">1_Data_EDA!J1619</f>
        <v>1</v>
      </c>
      <c r="E1618" s="7" t="n">
        <f aca="false">1_Data_EDA!K1619</f>
        <v>39.99000168</v>
      </c>
      <c r="F1618" s="7" t="n">
        <f aca="false">1_Data_EDA!L1619</f>
        <v>2.799999952</v>
      </c>
      <c r="G1618" s="8" t="n">
        <f aca="false">1_Data_EDA!M1619</f>
        <v>0.07</v>
      </c>
      <c r="H1618" s="6" t="n">
        <f aca="false">IF(1_Data_EDA!B1619="First Class",1,0)</f>
        <v>0</v>
      </c>
      <c r="I1618" s="6" t="n">
        <f aca="false">IF(1_Data_EDA!B1619="Second Class",1,0)</f>
        <v>0</v>
      </c>
      <c r="J1618" s="6" t="n">
        <f aca="false">IF(1_Data_EDA!B1619="Same Day",1,0)</f>
        <v>0</v>
      </c>
      <c r="K1618" s="6" t="n">
        <f aca="false">IF(1_Data_EDA!C1619="Corporate",1,0)</f>
        <v>0</v>
      </c>
      <c r="L1618" s="6" t="n">
        <f aca="false">IF(1_Data_EDA!C1619="Home Office",1,0)</f>
        <v>0</v>
      </c>
      <c r="M1618" s="6" t="n">
        <f aca="false">IF(1_Data_EDA!D1619="Europe",1,0)</f>
        <v>1</v>
      </c>
      <c r="N1618" s="6" t="n">
        <f aca="false">IF(1_Data_EDA!D1619="LATAM",1,0)</f>
        <v>0</v>
      </c>
      <c r="O1618" s="6" t="n">
        <f aca="false">IF(1_Data_EDA!D1619="Pacific Asia",1,0)</f>
        <v>0</v>
      </c>
      <c r="P1618" s="6" t="n">
        <f aca="false">IF(1_Data_EDA!D1619="USCA",1,0)</f>
        <v>0</v>
      </c>
      <c r="Q1618" s="6" t="n">
        <f aca="false">IF(C1618&gt;MEDIAN(C$5:C$8004),1,0)</f>
        <v>0</v>
      </c>
      <c r="R1618" s="6" t="n">
        <f aca="false">IF(D1618&gt;2,1,0)</f>
        <v>0</v>
      </c>
    </row>
    <row r="1619" customFormat="false" ht="15" hidden="false" customHeight="true" outlineLevel="0" collapsed="false">
      <c r="A1619" s="6" t="n">
        <f aca="false">1_Data_EDA!O1620</f>
        <v>1</v>
      </c>
      <c r="B1619" s="6" t="n">
        <f aca="false">1_Data_EDA!H1620</f>
        <v>4</v>
      </c>
      <c r="C1619" s="7" t="n">
        <f aca="false">1_Data_EDA!I1620</f>
        <v>50</v>
      </c>
      <c r="D1619" s="6" t="n">
        <f aca="false">1_Data_EDA!J1620</f>
        <v>5</v>
      </c>
      <c r="E1619" s="7" t="n">
        <f aca="false">1_Data_EDA!K1620</f>
        <v>250</v>
      </c>
      <c r="F1619" s="7" t="n">
        <f aca="false">1_Data_EDA!L1620</f>
        <v>5</v>
      </c>
      <c r="G1619" s="8" t="n">
        <f aca="false">1_Data_EDA!M1620</f>
        <v>0.02</v>
      </c>
      <c r="H1619" s="6" t="n">
        <f aca="false">IF(1_Data_EDA!B1620="First Class",1,0)</f>
        <v>0</v>
      </c>
      <c r="I1619" s="6" t="n">
        <f aca="false">IF(1_Data_EDA!B1620="Second Class",1,0)</f>
        <v>0</v>
      </c>
      <c r="J1619" s="6" t="n">
        <f aca="false">IF(1_Data_EDA!B1620="Same Day",1,0)</f>
        <v>0</v>
      </c>
      <c r="K1619" s="6" t="n">
        <f aca="false">IF(1_Data_EDA!C1620="Corporate",1,0)</f>
        <v>1</v>
      </c>
      <c r="L1619" s="6" t="n">
        <f aca="false">IF(1_Data_EDA!C1620="Home Office",1,0)</f>
        <v>0</v>
      </c>
      <c r="M1619" s="6" t="n">
        <f aca="false">IF(1_Data_EDA!D1620="Europe",1,0)</f>
        <v>0</v>
      </c>
      <c r="N1619" s="6" t="n">
        <f aca="false">IF(1_Data_EDA!D1620="LATAM",1,0)</f>
        <v>0</v>
      </c>
      <c r="O1619" s="6" t="n">
        <f aca="false">IF(1_Data_EDA!D1620="Pacific Asia",1,0)</f>
        <v>1</v>
      </c>
      <c r="P1619" s="6" t="n">
        <f aca="false">IF(1_Data_EDA!D1620="USCA",1,0)</f>
        <v>0</v>
      </c>
      <c r="Q1619" s="6" t="n">
        <f aca="false">IF(C1619&gt;MEDIAN(C$5:C$8004),1,0)</f>
        <v>0</v>
      </c>
      <c r="R1619" s="6" t="n">
        <f aca="false">IF(D1619&gt;2,1,0)</f>
        <v>1</v>
      </c>
    </row>
    <row r="1620" customFormat="false" ht="15" hidden="false" customHeight="true" outlineLevel="0" collapsed="false">
      <c r="A1620" s="6" t="n">
        <f aca="false">1_Data_EDA!O1621</f>
        <v>0</v>
      </c>
      <c r="B1620" s="6" t="n">
        <f aca="false">1_Data_EDA!H1621</f>
        <v>4</v>
      </c>
      <c r="C1620" s="7" t="n">
        <f aca="false">1_Data_EDA!I1621</f>
        <v>129.9900055</v>
      </c>
      <c r="D1620" s="6" t="n">
        <f aca="false">1_Data_EDA!J1621</f>
        <v>1</v>
      </c>
      <c r="E1620" s="7" t="n">
        <f aca="false">1_Data_EDA!K1621</f>
        <v>129.9900055</v>
      </c>
      <c r="F1620" s="7" t="n">
        <f aca="false">1_Data_EDA!L1621</f>
        <v>6.5</v>
      </c>
      <c r="G1620" s="8" t="n">
        <f aca="false">1_Data_EDA!M1621</f>
        <v>0.050000001</v>
      </c>
      <c r="H1620" s="6" t="n">
        <f aca="false">IF(1_Data_EDA!B1621="First Class",1,0)</f>
        <v>0</v>
      </c>
      <c r="I1620" s="6" t="n">
        <f aca="false">IF(1_Data_EDA!B1621="Second Class",1,0)</f>
        <v>0</v>
      </c>
      <c r="J1620" s="6" t="n">
        <f aca="false">IF(1_Data_EDA!B1621="Same Day",1,0)</f>
        <v>0</v>
      </c>
      <c r="K1620" s="6" t="n">
        <f aca="false">IF(1_Data_EDA!C1621="Corporate",1,0)</f>
        <v>0</v>
      </c>
      <c r="L1620" s="6" t="n">
        <f aca="false">IF(1_Data_EDA!C1621="Home Office",1,0)</f>
        <v>0</v>
      </c>
      <c r="M1620" s="6" t="n">
        <f aca="false">IF(1_Data_EDA!D1621="Europe",1,0)</f>
        <v>1</v>
      </c>
      <c r="N1620" s="6" t="n">
        <f aca="false">IF(1_Data_EDA!D1621="LATAM",1,0)</f>
        <v>0</v>
      </c>
      <c r="O1620" s="6" t="n">
        <f aca="false">IF(1_Data_EDA!D1621="Pacific Asia",1,0)</f>
        <v>0</v>
      </c>
      <c r="P1620" s="6" t="n">
        <f aca="false">IF(1_Data_EDA!D1621="USCA",1,0)</f>
        <v>0</v>
      </c>
      <c r="Q1620" s="6" t="n">
        <f aca="false">IF(C1620&gt;MEDIAN(C$5:C$8004),1,0)</f>
        <v>1</v>
      </c>
      <c r="R1620" s="6" t="n">
        <f aca="false">IF(D1620&gt;2,1,0)</f>
        <v>0</v>
      </c>
    </row>
    <row r="1621" customFormat="false" ht="15" hidden="false" customHeight="true" outlineLevel="0" collapsed="false">
      <c r="A1621" s="6" t="n">
        <f aca="false">1_Data_EDA!O1622</f>
        <v>0</v>
      </c>
      <c r="B1621" s="6" t="n">
        <f aca="false">1_Data_EDA!H1622</f>
        <v>4</v>
      </c>
      <c r="C1621" s="7" t="n">
        <f aca="false">1_Data_EDA!I1622</f>
        <v>50</v>
      </c>
      <c r="D1621" s="6" t="n">
        <f aca="false">1_Data_EDA!J1622</f>
        <v>1</v>
      </c>
      <c r="E1621" s="7" t="n">
        <f aca="false">1_Data_EDA!K1622</f>
        <v>50</v>
      </c>
      <c r="F1621" s="7" t="n">
        <f aca="false">1_Data_EDA!L1622</f>
        <v>7.5</v>
      </c>
      <c r="G1621" s="8" t="n">
        <f aca="false">1_Data_EDA!M1622</f>
        <v>0.150000006</v>
      </c>
      <c r="H1621" s="6" t="n">
        <f aca="false">IF(1_Data_EDA!B1622="First Class",1,0)</f>
        <v>0</v>
      </c>
      <c r="I1621" s="6" t="n">
        <f aca="false">IF(1_Data_EDA!B1622="Second Class",1,0)</f>
        <v>0</v>
      </c>
      <c r="J1621" s="6" t="n">
        <f aca="false">IF(1_Data_EDA!B1622="Same Day",1,0)</f>
        <v>0</v>
      </c>
      <c r="K1621" s="6" t="n">
        <f aca="false">IF(1_Data_EDA!C1622="Corporate",1,0)</f>
        <v>0</v>
      </c>
      <c r="L1621" s="6" t="n">
        <f aca="false">IF(1_Data_EDA!C1622="Home Office",1,0)</f>
        <v>1</v>
      </c>
      <c r="M1621" s="6" t="n">
        <f aca="false">IF(1_Data_EDA!D1622="Europe",1,0)</f>
        <v>0</v>
      </c>
      <c r="N1621" s="6" t="n">
        <f aca="false">IF(1_Data_EDA!D1622="LATAM",1,0)</f>
        <v>0</v>
      </c>
      <c r="O1621" s="6" t="n">
        <f aca="false">IF(1_Data_EDA!D1622="Pacific Asia",1,0)</f>
        <v>1</v>
      </c>
      <c r="P1621" s="6" t="n">
        <f aca="false">IF(1_Data_EDA!D1622="USCA",1,0)</f>
        <v>0</v>
      </c>
      <c r="Q1621" s="6" t="n">
        <f aca="false">IF(C1621&gt;MEDIAN(C$5:C$8004),1,0)</f>
        <v>0</v>
      </c>
      <c r="R1621" s="6" t="n">
        <f aca="false">IF(D1621&gt;2,1,0)</f>
        <v>0</v>
      </c>
    </row>
    <row r="1622" customFormat="false" ht="15" hidden="false" customHeight="true" outlineLevel="0" collapsed="false">
      <c r="A1622" s="6" t="n">
        <f aca="false">1_Data_EDA!O1623</f>
        <v>1</v>
      </c>
      <c r="B1622" s="6" t="n">
        <f aca="false">1_Data_EDA!H1623</f>
        <v>4</v>
      </c>
      <c r="C1622" s="7" t="n">
        <f aca="false">1_Data_EDA!I1623</f>
        <v>399.980011</v>
      </c>
      <c r="D1622" s="6" t="n">
        <f aca="false">1_Data_EDA!J1623</f>
        <v>1</v>
      </c>
      <c r="E1622" s="7" t="n">
        <f aca="false">1_Data_EDA!K1623</f>
        <v>399.980011</v>
      </c>
      <c r="F1622" s="7" t="n">
        <f aca="false">1_Data_EDA!L1623</f>
        <v>4</v>
      </c>
      <c r="G1622" s="8" t="n">
        <f aca="false">1_Data_EDA!M1623</f>
        <v>0.01</v>
      </c>
      <c r="H1622" s="6" t="n">
        <f aca="false">IF(1_Data_EDA!B1623="First Class",1,0)</f>
        <v>0</v>
      </c>
      <c r="I1622" s="6" t="n">
        <f aca="false">IF(1_Data_EDA!B1623="Second Class",1,0)</f>
        <v>0</v>
      </c>
      <c r="J1622" s="6" t="n">
        <f aca="false">IF(1_Data_EDA!B1623="Same Day",1,0)</f>
        <v>0</v>
      </c>
      <c r="K1622" s="6" t="n">
        <f aca="false">IF(1_Data_EDA!C1623="Corporate",1,0)</f>
        <v>1</v>
      </c>
      <c r="L1622" s="6" t="n">
        <f aca="false">IF(1_Data_EDA!C1623="Home Office",1,0)</f>
        <v>0</v>
      </c>
      <c r="M1622" s="6" t="n">
        <f aca="false">IF(1_Data_EDA!D1623="Europe",1,0)</f>
        <v>0</v>
      </c>
      <c r="N1622" s="6" t="n">
        <f aca="false">IF(1_Data_EDA!D1623="LATAM",1,0)</f>
        <v>0</v>
      </c>
      <c r="O1622" s="6" t="n">
        <f aca="false">IF(1_Data_EDA!D1623="Pacific Asia",1,0)</f>
        <v>0</v>
      </c>
      <c r="P1622" s="6" t="n">
        <f aca="false">IF(1_Data_EDA!D1623="USCA",1,0)</f>
        <v>0</v>
      </c>
      <c r="Q1622" s="6" t="n">
        <f aca="false">IF(C1622&gt;MEDIAN(C$5:C$8004),1,0)</f>
        <v>1</v>
      </c>
      <c r="R1622" s="6" t="n">
        <f aca="false">IF(D1622&gt;2,1,0)</f>
        <v>0</v>
      </c>
    </row>
    <row r="1623" customFormat="false" ht="15" hidden="false" customHeight="true" outlineLevel="0" collapsed="false">
      <c r="A1623" s="6" t="n">
        <f aca="false">1_Data_EDA!O1624</f>
        <v>1</v>
      </c>
      <c r="B1623" s="6" t="n">
        <f aca="false">1_Data_EDA!H1624</f>
        <v>4</v>
      </c>
      <c r="C1623" s="7" t="n">
        <f aca="false">1_Data_EDA!I1624</f>
        <v>99.98999786</v>
      </c>
      <c r="D1623" s="6" t="n">
        <f aca="false">1_Data_EDA!J1624</f>
        <v>1</v>
      </c>
      <c r="E1623" s="7" t="n">
        <f aca="false">1_Data_EDA!K1624</f>
        <v>99.98999786</v>
      </c>
      <c r="F1623" s="7" t="n">
        <f aca="false">1_Data_EDA!L1624</f>
        <v>3</v>
      </c>
      <c r="G1623" s="8" t="n">
        <f aca="false">1_Data_EDA!M1624</f>
        <v>0.029999999</v>
      </c>
      <c r="H1623" s="6" t="n">
        <f aca="false">IF(1_Data_EDA!B1624="First Class",1,0)</f>
        <v>0</v>
      </c>
      <c r="I1623" s="6" t="n">
        <f aca="false">IF(1_Data_EDA!B1624="Second Class",1,0)</f>
        <v>0</v>
      </c>
      <c r="J1623" s="6" t="n">
        <f aca="false">IF(1_Data_EDA!B1624="Same Day",1,0)</f>
        <v>0</v>
      </c>
      <c r="K1623" s="6" t="n">
        <f aca="false">IF(1_Data_EDA!C1624="Corporate",1,0)</f>
        <v>0</v>
      </c>
      <c r="L1623" s="6" t="n">
        <f aca="false">IF(1_Data_EDA!C1624="Home Office",1,0)</f>
        <v>0</v>
      </c>
      <c r="M1623" s="6" t="n">
        <f aca="false">IF(1_Data_EDA!D1624="Europe",1,0)</f>
        <v>0</v>
      </c>
      <c r="N1623" s="6" t="n">
        <f aca="false">IF(1_Data_EDA!D1624="LATAM",1,0)</f>
        <v>0</v>
      </c>
      <c r="O1623" s="6" t="n">
        <f aca="false">IF(1_Data_EDA!D1624="Pacific Asia",1,0)</f>
        <v>1</v>
      </c>
      <c r="P1623" s="6" t="n">
        <f aca="false">IF(1_Data_EDA!D1624="USCA",1,0)</f>
        <v>0</v>
      </c>
      <c r="Q1623" s="6" t="n">
        <f aca="false">IF(C1623&gt;MEDIAN(C$5:C$8004),1,0)</f>
        <v>1</v>
      </c>
      <c r="R1623" s="6" t="n">
        <f aca="false">IF(D1623&gt;2,1,0)</f>
        <v>0</v>
      </c>
    </row>
    <row r="1624" customFormat="false" ht="15" hidden="false" customHeight="true" outlineLevel="0" collapsed="false">
      <c r="A1624" s="6" t="n">
        <f aca="false">1_Data_EDA!O1625</f>
        <v>0</v>
      </c>
      <c r="B1624" s="6" t="n">
        <f aca="false">1_Data_EDA!H1625</f>
        <v>0</v>
      </c>
      <c r="C1624" s="7" t="n">
        <f aca="false">1_Data_EDA!I1625</f>
        <v>49.97999954</v>
      </c>
      <c r="D1624" s="6" t="n">
        <f aca="false">1_Data_EDA!J1625</f>
        <v>1</v>
      </c>
      <c r="E1624" s="7" t="n">
        <f aca="false">1_Data_EDA!K1625</f>
        <v>49.97999954</v>
      </c>
      <c r="F1624" s="7" t="n">
        <f aca="false">1_Data_EDA!L1625</f>
        <v>12.5</v>
      </c>
      <c r="G1624" s="8" t="n">
        <f aca="false">1_Data_EDA!M1625</f>
        <v>0.25</v>
      </c>
      <c r="H1624" s="6" t="n">
        <f aca="false">IF(1_Data_EDA!B1625="First Class",1,0)</f>
        <v>0</v>
      </c>
      <c r="I1624" s="6" t="n">
        <f aca="false">IF(1_Data_EDA!B1625="Second Class",1,0)</f>
        <v>0</v>
      </c>
      <c r="J1624" s="6" t="n">
        <f aca="false">IF(1_Data_EDA!B1625="Same Day",1,0)</f>
        <v>1</v>
      </c>
      <c r="K1624" s="6" t="n">
        <f aca="false">IF(1_Data_EDA!C1625="Corporate",1,0)</f>
        <v>1</v>
      </c>
      <c r="L1624" s="6" t="n">
        <f aca="false">IF(1_Data_EDA!C1625="Home Office",1,0)</f>
        <v>0</v>
      </c>
      <c r="M1624" s="6" t="n">
        <f aca="false">IF(1_Data_EDA!D1625="Europe",1,0)</f>
        <v>1</v>
      </c>
      <c r="N1624" s="6" t="n">
        <f aca="false">IF(1_Data_EDA!D1625="LATAM",1,0)</f>
        <v>0</v>
      </c>
      <c r="O1624" s="6" t="n">
        <f aca="false">IF(1_Data_EDA!D1625="Pacific Asia",1,0)</f>
        <v>0</v>
      </c>
      <c r="P1624" s="6" t="n">
        <f aca="false">IF(1_Data_EDA!D1625="USCA",1,0)</f>
        <v>0</v>
      </c>
      <c r="Q1624" s="6" t="n">
        <f aca="false">IF(C1624&gt;MEDIAN(C$5:C$8004),1,0)</f>
        <v>0</v>
      </c>
      <c r="R1624" s="6" t="n">
        <f aca="false">IF(D1624&gt;2,1,0)</f>
        <v>0</v>
      </c>
    </row>
    <row r="1625" customFormat="false" ht="15" hidden="false" customHeight="true" outlineLevel="0" collapsed="false">
      <c r="A1625" s="6" t="n">
        <f aca="false">1_Data_EDA!O1626</f>
        <v>0</v>
      </c>
      <c r="B1625" s="6" t="n">
        <f aca="false">1_Data_EDA!H1626</f>
        <v>4</v>
      </c>
      <c r="C1625" s="7" t="n">
        <f aca="false">1_Data_EDA!I1626</f>
        <v>59.99000168</v>
      </c>
      <c r="D1625" s="6" t="n">
        <f aca="false">1_Data_EDA!J1626</f>
        <v>4</v>
      </c>
      <c r="E1625" s="7" t="n">
        <f aca="false">1_Data_EDA!K1626</f>
        <v>239.9600067</v>
      </c>
      <c r="F1625" s="7" t="n">
        <f aca="false">1_Data_EDA!L1626</f>
        <v>13.19999981</v>
      </c>
      <c r="G1625" s="8" t="n">
        <f aca="false">1_Data_EDA!M1626</f>
        <v>0.059999999</v>
      </c>
      <c r="H1625" s="6" t="n">
        <f aca="false">IF(1_Data_EDA!B1626="First Class",1,0)</f>
        <v>0</v>
      </c>
      <c r="I1625" s="6" t="n">
        <f aca="false">IF(1_Data_EDA!B1626="Second Class",1,0)</f>
        <v>0</v>
      </c>
      <c r="J1625" s="6" t="n">
        <f aca="false">IF(1_Data_EDA!B1626="Same Day",1,0)</f>
        <v>0</v>
      </c>
      <c r="K1625" s="6" t="n">
        <f aca="false">IF(1_Data_EDA!C1626="Corporate",1,0)</f>
        <v>1</v>
      </c>
      <c r="L1625" s="6" t="n">
        <f aca="false">IF(1_Data_EDA!C1626="Home Office",1,0)</f>
        <v>0</v>
      </c>
      <c r="M1625" s="6" t="n">
        <f aca="false">IF(1_Data_EDA!D1626="Europe",1,0)</f>
        <v>0</v>
      </c>
      <c r="N1625" s="6" t="n">
        <f aca="false">IF(1_Data_EDA!D1626="LATAM",1,0)</f>
        <v>1</v>
      </c>
      <c r="O1625" s="6" t="n">
        <f aca="false">IF(1_Data_EDA!D1626="Pacific Asia",1,0)</f>
        <v>0</v>
      </c>
      <c r="P1625" s="6" t="n">
        <f aca="false">IF(1_Data_EDA!D1626="USCA",1,0)</f>
        <v>0</v>
      </c>
      <c r="Q1625" s="6" t="n">
        <f aca="false">IF(C1625&gt;MEDIAN(C$5:C$8004),1,0)</f>
        <v>0</v>
      </c>
      <c r="R1625" s="6" t="n">
        <f aca="false">IF(D1625&gt;2,1,0)</f>
        <v>1</v>
      </c>
    </row>
    <row r="1626" customFormat="false" ht="15" hidden="false" customHeight="true" outlineLevel="0" collapsed="false">
      <c r="A1626" s="6" t="n">
        <f aca="false">1_Data_EDA!O1627</f>
        <v>0</v>
      </c>
      <c r="B1626" s="6" t="n">
        <f aca="false">1_Data_EDA!H1627</f>
        <v>4</v>
      </c>
      <c r="C1626" s="7" t="n">
        <f aca="false">1_Data_EDA!I1627</f>
        <v>299.980011</v>
      </c>
      <c r="D1626" s="6" t="n">
        <f aca="false">1_Data_EDA!J1627</f>
        <v>1</v>
      </c>
      <c r="E1626" s="7" t="n">
        <f aca="false">1_Data_EDA!K1627</f>
        <v>299.980011</v>
      </c>
      <c r="F1626" s="7" t="n">
        <f aca="false">1_Data_EDA!L1627</f>
        <v>3</v>
      </c>
      <c r="G1626" s="8" t="n">
        <f aca="false">1_Data_EDA!M1627</f>
        <v>0.01</v>
      </c>
      <c r="H1626" s="6" t="n">
        <f aca="false">IF(1_Data_EDA!B1627="First Class",1,0)</f>
        <v>0</v>
      </c>
      <c r="I1626" s="6" t="n">
        <f aca="false">IF(1_Data_EDA!B1627="Second Class",1,0)</f>
        <v>0</v>
      </c>
      <c r="J1626" s="6" t="n">
        <f aca="false">IF(1_Data_EDA!B1627="Same Day",1,0)</f>
        <v>0</v>
      </c>
      <c r="K1626" s="6" t="n">
        <f aca="false">IF(1_Data_EDA!C1627="Corporate",1,0)</f>
        <v>1</v>
      </c>
      <c r="L1626" s="6" t="n">
        <f aca="false">IF(1_Data_EDA!C1627="Home Office",1,0)</f>
        <v>0</v>
      </c>
      <c r="M1626" s="6" t="n">
        <f aca="false">IF(1_Data_EDA!D1627="Europe",1,0)</f>
        <v>0</v>
      </c>
      <c r="N1626" s="6" t="n">
        <f aca="false">IF(1_Data_EDA!D1627="LATAM",1,0)</f>
        <v>1</v>
      </c>
      <c r="O1626" s="6" t="n">
        <f aca="false">IF(1_Data_EDA!D1627="Pacific Asia",1,0)</f>
        <v>0</v>
      </c>
      <c r="P1626" s="6" t="n">
        <f aca="false">IF(1_Data_EDA!D1627="USCA",1,0)</f>
        <v>0</v>
      </c>
      <c r="Q1626" s="6" t="n">
        <f aca="false">IF(C1626&gt;MEDIAN(C$5:C$8004),1,0)</f>
        <v>1</v>
      </c>
      <c r="R1626" s="6" t="n">
        <f aca="false">IF(D1626&gt;2,1,0)</f>
        <v>0</v>
      </c>
    </row>
    <row r="1627" customFormat="false" ht="15" hidden="false" customHeight="true" outlineLevel="0" collapsed="false">
      <c r="A1627" s="6" t="n">
        <f aca="false">1_Data_EDA!O1628</f>
        <v>1</v>
      </c>
      <c r="B1627" s="6" t="n">
        <f aca="false">1_Data_EDA!H1628</f>
        <v>2</v>
      </c>
      <c r="C1627" s="7" t="n">
        <f aca="false">1_Data_EDA!I1628</f>
        <v>59.99000168</v>
      </c>
      <c r="D1627" s="6" t="n">
        <f aca="false">1_Data_EDA!J1628</f>
        <v>5</v>
      </c>
      <c r="E1627" s="7" t="n">
        <f aca="false">1_Data_EDA!K1628</f>
        <v>299.9500122</v>
      </c>
      <c r="F1627" s="7" t="n">
        <f aca="false">1_Data_EDA!L1628</f>
        <v>47.99000168</v>
      </c>
      <c r="G1627" s="8" t="n">
        <f aca="false">1_Data_EDA!M1628</f>
        <v>0.159999996</v>
      </c>
      <c r="H1627" s="6" t="n">
        <f aca="false">IF(1_Data_EDA!B1628="First Class",1,0)</f>
        <v>0</v>
      </c>
      <c r="I1627" s="6" t="n">
        <f aca="false">IF(1_Data_EDA!B1628="Second Class",1,0)</f>
        <v>1</v>
      </c>
      <c r="J1627" s="6" t="n">
        <f aca="false">IF(1_Data_EDA!B1628="Same Day",1,0)</f>
        <v>0</v>
      </c>
      <c r="K1627" s="6" t="n">
        <f aca="false">IF(1_Data_EDA!C1628="Corporate",1,0)</f>
        <v>0</v>
      </c>
      <c r="L1627" s="6" t="n">
        <f aca="false">IF(1_Data_EDA!C1628="Home Office",1,0)</f>
        <v>1</v>
      </c>
      <c r="M1627" s="6" t="n">
        <f aca="false">IF(1_Data_EDA!D1628="Europe",1,0)</f>
        <v>1</v>
      </c>
      <c r="N1627" s="6" t="n">
        <f aca="false">IF(1_Data_EDA!D1628="LATAM",1,0)</f>
        <v>0</v>
      </c>
      <c r="O1627" s="6" t="n">
        <f aca="false">IF(1_Data_EDA!D1628="Pacific Asia",1,0)</f>
        <v>0</v>
      </c>
      <c r="P1627" s="6" t="n">
        <f aca="false">IF(1_Data_EDA!D1628="USCA",1,0)</f>
        <v>0</v>
      </c>
      <c r="Q1627" s="6" t="n">
        <f aca="false">IF(C1627&gt;MEDIAN(C$5:C$8004),1,0)</f>
        <v>0</v>
      </c>
      <c r="R1627" s="6" t="n">
        <f aca="false">IF(D1627&gt;2,1,0)</f>
        <v>1</v>
      </c>
    </row>
    <row r="1628" customFormat="false" ht="15" hidden="false" customHeight="true" outlineLevel="0" collapsed="false">
      <c r="A1628" s="6" t="n">
        <f aca="false">1_Data_EDA!O1629</f>
        <v>1</v>
      </c>
      <c r="B1628" s="6" t="n">
        <f aca="false">1_Data_EDA!H1629</f>
        <v>4</v>
      </c>
      <c r="C1628" s="7" t="n">
        <f aca="false">1_Data_EDA!I1629</f>
        <v>99.98999786</v>
      </c>
      <c r="D1628" s="6" t="n">
        <f aca="false">1_Data_EDA!J1629</f>
        <v>2</v>
      </c>
      <c r="E1628" s="7" t="n">
        <f aca="false">1_Data_EDA!K1629</f>
        <v>199.9799957</v>
      </c>
      <c r="F1628" s="7" t="n">
        <f aca="false">1_Data_EDA!L1629</f>
        <v>32</v>
      </c>
      <c r="G1628" s="8" t="n">
        <f aca="false">1_Data_EDA!M1629</f>
        <v>0.159999996</v>
      </c>
      <c r="H1628" s="6" t="n">
        <f aca="false">IF(1_Data_EDA!B1629="First Class",1,0)</f>
        <v>0</v>
      </c>
      <c r="I1628" s="6" t="n">
        <f aca="false">IF(1_Data_EDA!B1629="Second Class",1,0)</f>
        <v>0</v>
      </c>
      <c r="J1628" s="6" t="n">
        <f aca="false">IF(1_Data_EDA!B1629="Same Day",1,0)</f>
        <v>0</v>
      </c>
      <c r="K1628" s="6" t="n">
        <f aca="false">IF(1_Data_EDA!C1629="Corporate",1,0)</f>
        <v>1</v>
      </c>
      <c r="L1628" s="6" t="n">
        <f aca="false">IF(1_Data_EDA!C1629="Home Office",1,0)</f>
        <v>0</v>
      </c>
      <c r="M1628" s="6" t="n">
        <f aca="false">IF(1_Data_EDA!D1629="Europe",1,0)</f>
        <v>0</v>
      </c>
      <c r="N1628" s="6" t="n">
        <f aca="false">IF(1_Data_EDA!D1629="LATAM",1,0)</f>
        <v>0</v>
      </c>
      <c r="O1628" s="6" t="n">
        <f aca="false">IF(1_Data_EDA!D1629="Pacific Asia",1,0)</f>
        <v>0</v>
      </c>
      <c r="P1628" s="6" t="n">
        <f aca="false">IF(1_Data_EDA!D1629="USCA",1,0)</f>
        <v>0</v>
      </c>
      <c r="Q1628" s="6" t="n">
        <f aca="false">IF(C1628&gt;MEDIAN(C$5:C$8004),1,0)</f>
        <v>1</v>
      </c>
      <c r="R1628" s="6" t="n">
        <f aca="false">IF(D1628&gt;2,1,0)</f>
        <v>0</v>
      </c>
    </row>
    <row r="1629" customFormat="false" ht="15" hidden="false" customHeight="true" outlineLevel="0" collapsed="false">
      <c r="A1629" s="6" t="n">
        <f aca="false">1_Data_EDA!O1630</f>
        <v>1</v>
      </c>
      <c r="B1629" s="6" t="n">
        <f aca="false">1_Data_EDA!H1630</f>
        <v>2</v>
      </c>
      <c r="C1629" s="7" t="n">
        <f aca="false">1_Data_EDA!I1630</f>
        <v>49.97999954</v>
      </c>
      <c r="D1629" s="6" t="n">
        <f aca="false">1_Data_EDA!J1630</f>
        <v>3</v>
      </c>
      <c r="E1629" s="7" t="n">
        <f aca="false">1_Data_EDA!K1630</f>
        <v>149.9400024</v>
      </c>
      <c r="F1629" s="7" t="n">
        <f aca="false">1_Data_EDA!L1630</f>
        <v>17.98999977</v>
      </c>
      <c r="G1629" s="8" t="n">
        <f aca="false">1_Data_EDA!M1630</f>
        <v>0.119999997</v>
      </c>
      <c r="H1629" s="6" t="n">
        <f aca="false">IF(1_Data_EDA!B1630="First Class",1,0)</f>
        <v>0</v>
      </c>
      <c r="I1629" s="6" t="n">
        <f aca="false">IF(1_Data_EDA!B1630="Second Class",1,0)</f>
        <v>1</v>
      </c>
      <c r="J1629" s="6" t="n">
        <f aca="false">IF(1_Data_EDA!B1630="Same Day",1,0)</f>
        <v>0</v>
      </c>
      <c r="K1629" s="6" t="n">
        <f aca="false">IF(1_Data_EDA!C1630="Corporate",1,0)</f>
        <v>1</v>
      </c>
      <c r="L1629" s="6" t="n">
        <f aca="false">IF(1_Data_EDA!C1630="Home Office",1,0)</f>
        <v>0</v>
      </c>
      <c r="M1629" s="6" t="n">
        <f aca="false">IF(1_Data_EDA!D1630="Europe",1,0)</f>
        <v>0</v>
      </c>
      <c r="N1629" s="6" t="n">
        <f aca="false">IF(1_Data_EDA!D1630="LATAM",1,0)</f>
        <v>1</v>
      </c>
      <c r="O1629" s="6" t="n">
        <f aca="false">IF(1_Data_EDA!D1630="Pacific Asia",1,0)</f>
        <v>0</v>
      </c>
      <c r="P1629" s="6" t="n">
        <f aca="false">IF(1_Data_EDA!D1630="USCA",1,0)</f>
        <v>0</v>
      </c>
      <c r="Q1629" s="6" t="n">
        <f aca="false">IF(C1629&gt;MEDIAN(C$5:C$8004),1,0)</f>
        <v>0</v>
      </c>
      <c r="R1629" s="6" t="n">
        <f aca="false">IF(D1629&gt;2,1,0)</f>
        <v>1</v>
      </c>
    </row>
    <row r="1630" customFormat="false" ht="15" hidden="false" customHeight="true" outlineLevel="0" collapsed="false">
      <c r="A1630" s="6" t="n">
        <f aca="false">1_Data_EDA!O1631</f>
        <v>1</v>
      </c>
      <c r="B1630" s="6" t="n">
        <f aca="false">1_Data_EDA!H1631</f>
        <v>2</v>
      </c>
      <c r="C1630" s="7" t="n">
        <f aca="false">1_Data_EDA!I1631</f>
        <v>129.9900055</v>
      </c>
      <c r="D1630" s="6" t="n">
        <f aca="false">1_Data_EDA!J1631</f>
        <v>1</v>
      </c>
      <c r="E1630" s="7" t="n">
        <f aca="false">1_Data_EDA!K1631</f>
        <v>129.9900055</v>
      </c>
      <c r="F1630" s="7" t="n">
        <f aca="false">1_Data_EDA!L1631</f>
        <v>13</v>
      </c>
      <c r="G1630" s="8" t="n">
        <f aca="false">1_Data_EDA!M1631</f>
        <v>0.100000001</v>
      </c>
      <c r="H1630" s="6" t="n">
        <f aca="false">IF(1_Data_EDA!B1631="First Class",1,0)</f>
        <v>0</v>
      </c>
      <c r="I1630" s="6" t="n">
        <f aca="false">IF(1_Data_EDA!B1631="Second Class",1,0)</f>
        <v>1</v>
      </c>
      <c r="J1630" s="6" t="n">
        <f aca="false">IF(1_Data_EDA!B1631="Same Day",1,0)</f>
        <v>0</v>
      </c>
      <c r="K1630" s="6" t="n">
        <f aca="false">IF(1_Data_EDA!C1631="Corporate",1,0)</f>
        <v>0</v>
      </c>
      <c r="L1630" s="6" t="n">
        <f aca="false">IF(1_Data_EDA!C1631="Home Office",1,0)</f>
        <v>0</v>
      </c>
      <c r="M1630" s="6" t="n">
        <f aca="false">IF(1_Data_EDA!D1631="Europe",1,0)</f>
        <v>0</v>
      </c>
      <c r="N1630" s="6" t="n">
        <f aca="false">IF(1_Data_EDA!D1631="LATAM",1,0)</f>
        <v>1</v>
      </c>
      <c r="O1630" s="6" t="n">
        <f aca="false">IF(1_Data_EDA!D1631="Pacific Asia",1,0)</f>
        <v>0</v>
      </c>
      <c r="P1630" s="6" t="n">
        <f aca="false">IF(1_Data_EDA!D1631="USCA",1,0)</f>
        <v>0</v>
      </c>
      <c r="Q1630" s="6" t="n">
        <f aca="false">IF(C1630&gt;MEDIAN(C$5:C$8004),1,0)</f>
        <v>1</v>
      </c>
      <c r="R1630" s="6" t="n">
        <f aca="false">IF(D1630&gt;2,1,0)</f>
        <v>0</v>
      </c>
    </row>
    <row r="1631" customFormat="false" ht="15" hidden="false" customHeight="true" outlineLevel="0" collapsed="false">
      <c r="A1631" s="6" t="n">
        <f aca="false">1_Data_EDA!O1632</f>
        <v>1</v>
      </c>
      <c r="B1631" s="6" t="n">
        <f aca="false">1_Data_EDA!H1632</f>
        <v>2</v>
      </c>
      <c r="C1631" s="7" t="n">
        <f aca="false">1_Data_EDA!I1632</f>
        <v>24.98999977</v>
      </c>
      <c r="D1631" s="6" t="n">
        <f aca="false">1_Data_EDA!J1632</f>
        <v>1</v>
      </c>
      <c r="E1631" s="7" t="n">
        <f aca="false">1_Data_EDA!K1632</f>
        <v>24.98999977</v>
      </c>
      <c r="F1631" s="7" t="n">
        <f aca="false">1_Data_EDA!L1632</f>
        <v>4</v>
      </c>
      <c r="G1631" s="8" t="n">
        <f aca="false">1_Data_EDA!M1632</f>
        <v>0.159999996</v>
      </c>
      <c r="H1631" s="6" t="n">
        <f aca="false">IF(1_Data_EDA!B1632="First Class",1,0)</f>
        <v>0</v>
      </c>
      <c r="I1631" s="6" t="n">
        <f aca="false">IF(1_Data_EDA!B1632="Second Class",1,0)</f>
        <v>1</v>
      </c>
      <c r="J1631" s="6" t="n">
        <f aca="false">IF(1_Data_EDA!B1632="Same Day",1,0)</f>
        <v>0</v>
      </c>
      <c r="K1631" s="6" t="n">
        <f aca="false">IF(1_Data_EDA!C1632="Corporate",1,0)</f>
        <v>0</v>
      </c>
      <c r="L1631" s="6" t="n">
        <f aca="false">IF(1_Data_EDA!C1632="Home Office",1,0)</f>
        <v>0</v>
      </c>
      <c r="M1631" s="6" t="n">
        <f aca="false">IF(1_Data_EDA!D1632="Europe",1,0)</f>
        <v>0</v>
      </c>
      <c r="N1631" s="6" t="n">
        <f aca="false">IF(1_Data_EDA!D1632="LATAM",1,0)</f>
        <v>0</v>
      </c>
      <c r="O1631" s="6" t="n">
        <f aca="false">IF(1_Data_EDA!D1632="Pacific Asia",1,0)</f>
        <v>0</v>
      </c>
      <c r="P1631" s="6" t="n">
        <f aca="false">IF(1_Data_EDA!D1632="USCA",1,0)</f>
        <v>0</v>
      </c>
      <c r="Q1631" s="6" t="n">
        <f aca="false">IF(C1631&gt;MEDIAN(C$5:C$8004),1,0)</f>
        <v>0</v>
      </c>
      <c r="R1631" s="6" t="n">
        <f aca="false">IF(D1631&gt;2,1,0)</f>
        <v>0</v>
      </c>
    </row>
    <row r="1632" customFormat="false" ht="15" hidden="false" customHeight="true" outlineLevel="0" collapsed="false">
      <c r="A1632" s="6" t="n">
        <f aca="false">1_Data_EDA!O1633</f>
        <v>0</v>
      </c>
      <c r="B1632" s="6" t="n">
        <f aca="false">1_Data_EDA!H1633</f>
        <v>4</v>
      </c>
      <c r="C1632" s="7" t="n">
        <f aca="false">1_Data_EDA!I1633</f>
        <v>59.99000168</v>
      </c>
      <c r="D1632" s="6" t="n">
        <f aca="false">1_Data_EDA!J1633</f>
        <v>5</v>
      </c>
      <c r="E1632" s="7" t="n">
        <f aca="false">1_Data_EDA!K1633</f>
        <v>299.9500122</v>
      </c>
      <c r="F1632" s="7" t="n">
        <f aca="false">1_Data_EDA!L1633</f>
        <v>16.5</v>
      </c>
      <c r="G1632" s="8" t="n">
        <f aca="false">1_Data_EDA!M1633</f>
        <v>0.059999999</v>
      </c>
      <c r="H1632" s="6" t="n">
        <f aca="false">IF(1_Data_EDA!B1633="First Class",1,0)</f>
        <v>0</v>
      </c>
      <c r="I1632" s="6" t="n">
        <f aca="false">IF(1_Data_EDA!B1633="Second Class",1,0)</f>
        <v>0</v>
      </c>
      <c r="J1632" s="6" t="n">
        <f aca="false">IF(1_Data_EDA!B1633="Same Day",1,0)</f>
        <v>0</v>
      </c>
      <c r="K1632" s="6" t="n">
        <f aca="false">IF(1_Data_EDA!C1633="Corporate",1,0)</f>
        <v>1</v>
      </c>
      <c r="L1632" s="6" t="n">
        <f aca="false">IF(1_Data_EDA!C1633="Home Office",1,0)</f>
        <v>0</v>
      </c>
      <c r="M1632" s="6" t="n">
        <f aca="false">IF(1_Data_EDA!D1633="Europe",1,0)</f>
        <v>1</v>
      </c>
      <c r="N1632" s="6" t="n">
        <f aca="false">IF(1_Data_EDA!D1633="LATAM",1,0)</f>
        <v>0</v>
      </c>
      <c r="O1632" s="6" t="n">
        <f aca="false">IF(1_Data_EDA!D1633="Pacific Asia",1,0)</f>
        <v>0</v>
      </c>
      <c r="P1632" s="6" t="n">
        <f aca="false">IF(1_Data_EDA!D1633="USCA",1,0)</f>
        <v>0</v>
      </c>
      <c r="Q1632" s="6" t="n">
        <f aca="false">IF(C1632&gt;MEDIAN(C$5:C$8004),1,0)</f>
        <v>0</v>
      </c>
      <c r="R1632" s="6" t="n">
        <f aca="false">IF(D1632&gt;2,1,0)</f>
        <v>1</v>
      </c>
    </row>
    <row r="1633" customFormat="false" ht="15" hidden="false" customHeight="true" outlineLevel="0" collapsed="false">
      <c r="A1633" s="6" t="n">
        <f aca="false">1_Data_EDA!O1634</f>
        <v>1</v>
      </c>
      <c r="B1633" s="6" t="n">
        <f aca="false">1_Data_EDA!H1634</f>
        <v>2</v>
      </c>
      <c r="C1633" s="7" t="n">
        <f aca="false">1_Data_EDA!I1634</f>
        <v>99.98999786</v>
      </c>
      <c r="D1633" s="6" t="n">
        <f aca="false">1_Data_EDA!J1634</f>
        <v>5</v>
      </c>
      <c r="E1633" s="7" t="n">
        <f aca="false">1_Data_EDA!K1634</f>
        <v>499.9500122</v>
      </c>
      <c r="F1633" s="7" t="n">
        <f aca="false">1_Data_EDA!L1634</f>
        <v>35</v>
      </c>
      <c r="G1633" s="8" t="n">
        <f aca="false">1_Data_EDA!M1634</f>
        <v>0.07</v>
      </c>
      <c r="H1633" s="6" t="n">
        <f aca="false">IF(1_Data_EDA!B1634="First Class",1,0)</f>
        <v>0</v>
      </c>
      <c r="I1633" s="6" t="n">
        <f aca="false">IF(1_Data_EDA!B1634="Second Class",1,0)</f>
        <v>1</v>
      </c>
      <c r="J1633" s="6" t="n">
        <f aca="false">IF(1_Data_EDA!B1634="Same Day",1,0)</f>
        <v>0</v>
      </c>
      <c r="K1633" s="6" t="n">
        <f aca="false">IF(1_Data_EDA!C1634="Corporate",1,0)</f>
        <v>0</v>
      </c>
      <c r="L1633" s="6" t="n">
        <f aca="false">IF(1_Data_EDA!C1634="Home Office",1,0)</f>
        <v>1</v>
      </c>
      <c r="M1633" s="6" t="n">
        <f aca="false">IF(1_Data_EDA!D1634="Europe",1,0)</f>
        <v>0</v>
      </c>
      <c r="N1633" s="6" t="n">
        <f aca="false">IF(1_Data_EDA!D1634="LATAM",1,0)</f>
        <v>1</v>
      </c>
      <c r="O1633" s="6" t="n">
        <f aca="false">IF(1_Data_EDA!D1634="Pacific Asia",1,0)</f>
        <v>0</v>
      </c>
      <c r="P1633" s="6" t="n">
        <f aca="false">IF(1_Data_EDA!D1634="USCA",1,0)</f>
        <v>0</v>
      </c>
      <c r="Q1633" s="6" t="n">
        <f aca="false">IF(C1633&gt;MEDIAN(C$5:C$8004),1,0)</f>
        <v>1</v>
      </c>
      <c r="R1633" s="6" t="n">
        <f aca="false">IF(D1633&gt;2,1,0)</f>
        <v>1</v>
      </c>
    </row>
    <row r="1634" customFormat="false" ht="15" hidden="false" customHeight="true" outlineLevel="0" collapsed="false">
      <c r="A1634" s="6" t="n">
        <f aca="false">1_Data_EDA!O1635</f>
        <v>1</v>
      </c>
      <c r="B1634" s="6" t="n">
        <f aca="false">1_Data_EDA!H1635</f>
        <v>2</v>
      </c>
      <c r="C1634" s="7" t="n">
        <f aca="false">1_Data_EDA!I1635</f>
        <v>49.97999954</v>
      </c>
      <c r="D1634" s="6" t="n">
        <f aca="false">1_Data_EDA!J1635</f>
        <v>3</v>
      </c>
      <c r="E1634" s="7" t="n">
        <f aca="false">1_Data_EDA!K1635</f>
        <v>149.9400024</v>
      </c>
      <c r="F1634" s="7" t="n">
        <f aca="false">1_Data_EDA!L1635</f>
        <v>6</v>
      </c>
      <c r="G1634" s="8" t="n">
        <f aca="false">1_Data_EDA!M1635</f>
        <v>0.039999999</v>
      </c>
      <c r="H1634" s="6" t="n">
        <f aca="false">IF(1_Data_EDA!B1635="First Class",1,0)</f>
        <v>0</v>
      </c>
      <c r="I1634" s="6" t="n">
        <f aca="false">IF(1_Data_EDA!B1635="Second Class",1,0)</f>
        <v>1</v>
      </c>
      <c r="J1634" s="6" t="n">
        <f aca="false">IF(1_Data_EDA!B1635="Same Day",1,0)</f>
        <v>0</v>
      </c>
      <c r="K1634" s="6" t="n">
        <f aca="false">IF(1_Data_EDA!C1635="Corporate",1,0)</f>
        <v>0</v>
      </c>
      <c r="L1634" s="6" t="n">
        <f aca="false">IF(1_Data_EDA!C1635="Home Office",1,0)</f>
        <v>0</v>
      </c>
      <c r="M1634" s="6" t="n">
        <f aca="false">IF(1_Data_EDA!D1635="Europe",1,0)</f>
        <v>0</v>
      </c>
      <c r="N1634" s="6" t="n">
        <f aca="false">IF(1_Data_EDA!D1635="LATAM",1,0)</f>
        <v>0</v>
      </c>
      <c r="O1634" s="6" t="n">
        <f aca="false">IF(1_Data_EDA!D1635="Pacific Asia",1,0)</f>
        <v>0</v>
      </c>
      <c r="P1634" s="6" t="n">
        <f aca="false">IF(1_Data_EDA!D1635="USCA",1,0)</f>
        <v>0</v>
      </c>
      <c r="Q1634" s="6" t="n">
        <f aca="false">IF(C1634&gt;MEDIAN(C$5:C$8004),1,0)</f>
        <v>0</v>
      </c>
      <c r="R1634" s="6" t="n">
        <f aca="false">IF(D1634&gt;2,1,0)</f>
        <v>1</v>
      </c>
    </row>
    <row r="1635" customFormat="false" ht="15" hidden="false" customHeight="true" outlineLevel="0" collapsed="false">
      <c r="A1635" s="6" t="n">
        <f aca="false">1_Data_EDA!O1636</f>
        <v>1</v>
      </c>
      <c r="B1635" s="6" t="n">
        <f aca="false">1_Data_EDA!H1636</f>
        <v>1</v>
      </c>
      <c r="C1635" s="7" t="n">
        <f aca="false">1_Data_EDA!I1636</f>
        <v>59.99000168</v>
      </c>
      <c r="D1635" s="6" t="n">
        <f aca="false">1_Data_EDA!J1636</f>
        <v>5</v>
      </c>
      <c r="E1635" s="7" t="n">
        <f aca="false">1_Data_EDA!K1636</f>
        <v>299.9500122</v>
      </c>
      <c r="F1635" s="7" t="n">
        <f aca="false">1_Data_EDA!L1636</f>
        <v>27</v>
      </c>
      <c r="G1635" s="8" t="n">
        <f aca="false">1_Data_EDA!M1636</f>
        <v>0.090000004</v>
      </c>
      <c r="H1635" s="6" t="n">
        <f aca="false">IF(1_Data_EDA!B1636="First Class",1,0)</f>
        <v>1</v>
      </c>
      <c r="I1635" s="6" t="n">
        <f aca="false">IF(1_Data_EDA!B1636="Second Class",1,0)</f>
        <v>0</v>
      </c>
      <c r="J1635" s="6" t="n">
        <f aca="false">IF(1_Data_EDA!B1636="Same Day",1,0)</f>
        <v>0</v>
      </c>
      <c r="K1635" s="6" t="n">
        <f aca="false">IF(1_Data_EDA!C1636="Corporate",1,0)</f>
        <v>0</v>
      </c>
      <c r="L1635" s="6" t="n">
        <f aca="false">IF(1_Data_EDA!C1636="Home Office",1,0)</f>
        <v>0</v>
      </c>
      <c r="M1635" s="6" t="n">
        <f aca="false">IF(1_Data_EDA!D1636="Europe",1,0)</f>
        <v>0</v>
      </c>
      <c r="N1635" s="6" t="n">
        <f aca="false">IF(1_Data_EDA!D1636="LATAM",1,0)</f>
        <v>1</v>
      </c>
      <c r="O1635" s="6" t="n">
        <f aca="false">IF(1_Data_EDA!D1636="Pacific Asia",1,0)</f>
        <v>0</v>
      </c>
      <c r="P1635" s="6" t="n">
        <f aca="false">IF(1_Data_EDA!D1636="USCA",1,0)</f>
        <v>0</v>
      </c>
      <c r="Q1635" s="6" t="n">
        <f aca="false">IF(C1635&gt;MEDIAN(C$5:C$8004),1,0)</f>
        <v>0</v>
      </c>
      <c r="R1635" s="6" t="n">
        <f aca="false">IF(D1635&gt;2,1,0)</f>
        <v>1</v>
      </c>
    </row>
    <row r="1636" customFormat="false" ht="15" hidden="false" customHeight="true" outlineLevel="0" collapsed="false">
      <c r="A1636" s="6" t="n">
        <f aca="false">1_Data_EDA!O1637</f>
        <v>1</v>
      </c>
      <c r="B1636" s="6" t="n">
        <f aca="false">1_Data_EDA!H1637</f>
        <v>2</v>
      </c>
      <c r="C1636" s="7" t="n">
        <f aca="false">1_Data_EDA!I1637</f>
        <v>99.98999786</v>
      </c>
      <c r="D1636" s="6" t="n">
        <f aca="false">1_Data_EDA!J1637</f>
        <v>2</v>
      </c>
      <c r="E1636" s="7" t="n">
        <f aca="false">1_Data_EDA!K1637</f>
        <v>199.9799957</v>
      </c>
      <c r="F1636" s="7" t="n">
        <f aca="false">1_Data_EDA!L1637</f>
        <v>14</v>
      </c>
      <c r="G1636" s="8" t="n">
        <f aca="false">1_Data_EDA!M1637</f>
        <v>0.07</v>
      </c>
      <c r="H1636" s="6" t="n">
        <f aca="false">IF(1_Data_EDA!B1637="First Class",1,0)</f>
        <v>0</v>
      </c>
      <c r="I1636" s="6" t="n">
        <f aca="false">IF(1_Data_EDA!B1637="Second Class",1,0)</f>
        <v>1</v>
      </c>
      <c r="J1636" s="6" t="n">
        <f aca="false">IF(1_Data_EDA!B1637="Same Day",1,0)</f>
        <v>0</v>
      </c>
      <c r="K1636" s="6" t="n">
        <f aca="false">IF(1_Data_EDA!C1637="Corporate",1,0)</f>
        <v>1</v>
      </c>
      <c r="L1636" s="6" t="n">
        <f aca="false">IF(1_Data_EDA!C1637="Home Office",1,0)</f>
        <v>0</v>
      </c>
      <c r="M1636" s="6" t="n">
        <f aca="false">IF(1_Data_EDA!D1637="Europe",1,0)</f>
        <v>0</v>
      </c>
      <c r="N1636" s="6" t="n">
        <f aca="false">IF(1_Data_EDA!D1637="LATAM",1,0)</f>
        <v>0</v>
      </c>
      <c r="O1636" s="6" t="n">
        <f aca="false">IF(1_Data_EDA!D1637="Pacific Asia",1,0)</f>
        <v>1</v>
      </c>
      <c r="P1636" s="6" t="n">
        <f aca="false">IF(1_Data_EDA!D1637="USCA",1,0)</f>
        <v>0</v>
      </c>
      <c r="Q1636" s="6" t="n">
        <f aca="false">IF(C1636&gt;MEDIAN(C$5:C$8004),1,0)</f>
        <v>1</v>
      </c>
      <c r="R1636" s="6" t="n">
        <f aca="false">IF(D1636&gt;2,1,0)</f>
        <v>0</v>
      </c>
    </row>
    <row r="1637" customFormat="false" ht="15" hidden="false" customHeight="true" outlineLevel="0" collapsed="false">
      <c r="A1637" s="6" t="n">
        <f aca="false">1_Data_EDA!O1638</f>
        <v>1</v>
      </c>
      <c r="B1637" s="6" t="n">
        <f aca="false">1_Data_EDA!H1638</f>
        <v>2</v>
      </c>
      <c r="C1637" s="7" t="n">
        <f aca="false">1_Data_EDA!I1638</f>
        <v>199.9900055</v>
      </c>
      <c r="D1637" s="6" t="n">
        <f aca="false">1_Data_EDA!J1638</f>
        <v>1</v>
      </c>
      <c r="E1637" s="7" t="n">
        <f aca="false">1_Data_EDA!K1638</f>
        <v>199.9900055</v>
      </c>
      <c r="F1637" s="7" t="n">
        <f aca="false">1_Data_EDA!L1638</f>
        <v>24</v>
      </c>
      <c r="G1637" s="8" t="n">
        <f aca="false">1_Data_EDA!M1638</f>
        <v>0.119999997</v>
      </c>
      <c r="H1637" s="6" t="n">
        <f aca="false">IF(1_Data_EDA!B1638="First Class",1,0)</f>
        <v>0</v>
      </c>
      <c r="I1637" s="6" t="n">
        <f aca="false">IF(1_Data_EDA!B1638="Second Class",1,0)</f>
        <v>1</v>
      </c>
      <c r="J1637" s="6" t="n">
        <f aca="false">IF(1_Data_EDA!B1638="Same Day",1,0)</f>
        <v>0</v>
      </c>
      <c r="K1637" s="6" t="n">
        <f aca="false">IF(1_Data_EDA!C1638="Corporate",1,0)</f>
        <v>1</v>
      </c>
      <c r="L1637" s="6" t="n">
        <f aca="false">IF(1_Data_EDA!C1638="Home Office",1,0)</f>
        <v>0</v>
      </c>
      <c r="M1637" s="6" t="n">
        <f aca="false">IF(1_Data_EDA!D1638="Europe",1,0)</f>
        <v>0</v>
      </c>
      <c r="N1637" s="6" t="n">
        <f aca="false">IF(1_Data_EDA!D1638="LATAM",1,0)</f>
        <v>0</v>
      </c>
      <c r="O1637" s="6" t="n">
        <f aca="false">IF(1_Data_EDA!D1638="Pacific Asia",1,0)</f>
        <v>0</v>
      </c>
      <c r="P1637" s="6" t="n">
        <f aca="false">IF(1_Data_EDA!D1638="USCA",1,0)</f>
        <v>0</v>
      </c>
      <c r="Q1637" s="6" t="n">
        <f aca="false">IF(C1637&gt;MEDIAN(C$5:C$8004),1,0)</f>
        <v>1</v>
      </c>
      <c r="R1637" s="6" t="n">
        <f aca="false">IF(D1637&gt;2,1,0)</f>
        <v>0</v>
      </c>
    </row>
    <row r="1638" customFormat="false" ht="15" hidden="false" customHeight="true" outlineLevel="0" collapsed="false">
      <c r="A1638" s="6" t="n">
        <f aca="false">1_Data_EDA!O1639</f>
        <v>1</v>
      </c>
      <c r="B1638" s="6" t="n">
        <f aca="false">1_Data_EDA!H1639</f>
        <v>1</v>
      </c>
      <c r="C1638" s="7" t="n">
        <f aca="false">1_Data_EDA!I1639</f>
        <v>31.98999977</v>
      </c>
      <c r="D1638" s="6" t="n">
        <f aca="false">1_Data_EDA!J1639</f>
        <v>4</v>
      </c>
      <c r="E1638" s="7" t="n">
        <f aca="false">1_Data_EDA!K1639</f>
        <v>127.9599991</v>
      </c>
      <c r="F1638" s="7" t="n">
        <f aca="false">1_Data_EDA!L1639</f>
        <v>8.960000038</v>
      </c>
      <c r="G1638" s="8" t="n">
        <f aca="false">1_Data_EDA!M1639</f>
        <v>0.07</v>
      </c>
      <c r="H1638" s="6" t="n">
        <f aca="false">IF(1_Data_EDA!B1639="First Class",1,0)</f>
        <v>1</v>
      </c>
      <c r="I1638" s="6" t="n">
        <f aca="false">IF(1_Data_EDA!B1639="Second Class",1,0)</f>
        <v>0</v>
      </c>
      <c r="J1638" s="6" t="n">
        <f aca="false">IF(1_Data_EDA!B1639="Same Day",1,0)</f>
        <v>0</v>
      </c>
      <c r="K1638" s="6" t="n">
        <f aca="false">IF(1_Data_EDA!C1639="Corporate",1,0)</f>
        <v>0</v>
      </c>
      <c r="L1638" s="6" t="n">
        <f aca="false">IF(1_Data_EDA!C1639="Home Office",1,0)</f>
        <v>0</v>
      </c>
      <c r="M1638" s="6" t="n">
        <f aca="false">IF(1_Data_EDA!D1639="Europe",1,0)</f>
        <v>1</v>
      </c>
      <c r="N1638" s="6" t="n">
        <f aca="false">IF(1_Data_EDA!D1639="LATAM",1,0)</f>
        <v>0</v>
      </c>
      <c r="O1638" s="6" t="n">
        <f aca="false">IF(1_Data_EDA!D1639="Pacific Asia",1,0)</f>
        <v>0</v>
      </c>
      <c r="P1638" s="6" t="n">
        <f aca="false">IF(1_Data_EDA!D1639="USCA",1,0)</f>
        <v>0</v>
      </c>
      <c r="Q1638" s="6" t="n">
        <f aca="false">IF(C1638&gt;MEDIAN(C$5:C$8004),1,0)</f>
        <v>0</v>
      </c>
      <c r="R1638" s="6" t="n">
        <f aca="false">IF(D1638&gt;2,1,0)</f>
        <v>1</v>
      </c>
    </row>
    <row r="1639" customFormat="false" ht="15" hidden="false" customHeight="true" outlineLevel="0" collapsed="false">
      <c r="A1639" s="6" t="n">
        <f aca="false">1_Data_EDA!O1640</f>
        <v>0</v>
      </c>
      <c r="B1639" s="6" t="n">
        <f aca="false">1_Data_EDA!H1640</f>
        <v>4</v>
      </c>
      <c r="C1639" s="7" t="n">
        <f aca="false">1_Data_EDA!I1640</f>
        <v>399.980011</v>
      </c>
      <c r="D1639" s="6" t="n">
        <f aca="false">1_Data_EDA!J1640</f>
        <v>1</v>
      </c>
      <c r="E1639" s="7" t="n">
        <f aca="false">1_Data_EDA!K1640</f>
        <v>399.980011</v>
      </c>
      <c r="F1639" s="7" t="n">
        <f aca="false">1_Data_EDA!L1640</f>
        <v>48</v>
      </c>
      <c r="G1639" s="8" t="n">
        <f aca="false">1_Data_EDA!M1640</f>
        <v>0.119999997</v>
      </c>
      <c r="H1639" s="6" t="n">
        <f aca="false">IF(1_Data_EDA!B1640="First Class",1,0)</f>
        <v>0</v>
      </c>
      <c r="I1639" s="6" t="n">
        <f aca="false">IF(1_Data_EDA!B1640="Second Class",1,0)</f>
        <v>0</v>
      </c>
      <c r="J1639" s="6" t="n">
        <f aca="false">IF(1_Data_EDA!B1640="Same Day",1,0)</f>
        <v>0</v>
      </c>
      <c r="K1639" s="6" t="n">
        <f aca="false">IF(1_Data_EDA!C1640="Corporate",1,0)</f>
        <v>0</v>
      </c>
      <c r="L1639" s="6" t="n">
        <f aca="false">IF(1_Data_EDA!C1640="Home Office",1,0)</f>
        <v>0</v>
      </c>
      <c r="M1639" s="6" t="n">
        <f aca="false">IF(1_Data_EDA!D1640="Europe",1,0)</f>
        <v>1</v>
      </c>
      <c r="N1639" s="6" t="n">
        <f aca="false">IF(1_Data_EDA!D1640="LATAM",1,0)</f>
        <v>0</v>
      </c>
      <c r="O1639" s="6" t="n">
        <f aca="false">IF(1_Data_EDA!D1640="Pacific Asia",1,0)</f>
        <v>0</v>
      </c>
      <c r="P1639" s="6" t="n">
        <f aca="false">IF(1_Data_EDA!D1640="USCA",1,0)</f>
        <v>0</v>
      </c>
      <c r="Q1639" s="6" t="n">
        <f aca="false">IF(C1639&gt;MEDIAN(C$5:C$8004),1,0)</f>
        <v>1</v>
      </c>
      <c r="R1639" s="6" t="n">
        <f aca="false">IF(D1639&gt;2,1,0)</f>
        <v>0</v>
      </c>
    </row>
    <row r="1640" customFormat="false" ht="15" hidden="false" customHeight="true" outlineLevel="0" collapsed="false">
      <c r="A1640" s="6" t="n">
        <f aca="false">1_Data_EDA!O1641</f>
        <v>1</v>
      </c>
      <c r="B1640" s="6" t="n">
        <f aca="false">1_Data_EDA!H1641</f>
        <v>1</v>
      </c>
      <c r="C1640" s="7" t="n">
        <f aca="false">1_Data_EDA!I1641</f>
        <v>129.9900055</v>
      </c>
      <c r="D1640" s="6" t="n">
        <f aca="false">1_Data_EDA!J1641</f>
        <v>1</v>
      </c>
      <c r="E1640" s="7" t="n">
        <f aca="false">1_Data_EDA!K1641</f>
        <v>129.9900055</v>
      </c>
      <c r="F1640" s="7" t="n">
        <f aca="false">1_Data_EDA!L1641</f>
        <v>20.79999924</v>
      </c>
      <c r="G1640" s="8" t="n">
        <f aca="false">1_Data_EDA!M1641</f>
        <v>0.159999996</v>
      </c>
      <c r="H1640" s="6" t="n">
        <f aca="false">IF(1_Data_EDA!B1641="First Class",1,0)</f>
        <v>1</v>
      </c>
      <c r="I1640" s="6" t="n">
        <f aca="false">IF(1_Data_EDA!B1641="Second Class",1,0)</f>
        <v>0</v>
      </c>
      <c r="J1640" s="6" t="n">
        <f aca="false">IF(1_Data_EDA!B1641="Same Day",1,0)</f>
        <v>0</v>
      </c>
      <c r="K1640" s="6" t="n">
        <f aca="false">IF(1_Data_EDA!C1641="Corporate",1,0)</f>
        <v>1</v>
      </c>
      <c r="L1640" s="6" t="n">
        <f aca="false">IF(1_Data_EDA!C1641="Home Office",1,0)</f>
        <v>0</v>
      </c>
      <c r="M1640" s="6" t="n">
        <f aca="false">IF(1_Data_EDA!D1641="Europe",1,0)</f>
        <v>1</v>
      </c>
      <c r="N1640" s="6" t="n">
        <f aca="false">IF(1_Data_EDA!D1641="LATAM",1,0)</f>
        <v>0</v>
      </c>
      <c r="O1640" s="6" t="n">
        <f aca="false">IF(1_Data_EDA!D1641="Pacific Asia",1,0)</f>
        <v>0</v>
      </c>
      <c r="P1640" s="6" t="n">
        <f aca="false">IF(1_Data_EDA!D1641="USCA",1,0)</f>
        <v>0</v>
      </c>
      <c r="Q1640" s="6" t="n">
        <f aca="false">IF(C1640&gt;MEDIAN(C$5:C$8004),1,0)</f>
        <v>1</v>
      </c>
      <c r="R1640" s="6" t="n">
        <f aca="false">IF(D1640&gt;2,1,0)</f>
        <v>0</v>
      </c>
    </row>
    <row r="1641" customFormat="false" ht="15" hidden="false" customHeight="true" outlineLevel="0" collapsed="false">
      <c r="A1641" s="6" t="n">
        <f aca="false">1_Data_EDA!O1642</f>
        <v>1</v>
      </c>
      <c r="B1641" s="6" t="n">
        <f aca="false">1_Data_EDA!H1642</f>
        <v>4</v>
      </c>
      <c r="C1641" s="7" t="n">
        <f aca="false">1_Data_EDA!I1642</f>
        <v>59.99000168</v>
      </c>
      <c r="D1641" s="6" t="n">
        <f aca="false">1_Data_EDA!J1642</f>
        <v>5</v>
      </c>
      <c r="E1641" s="7" t="n">
        <f aca="false">1_Data_EDA!K1642</f>
        <v>299.9500122</v>
      </c>
      <c r="F1641" s="7" t="n">
        <f aca="false">1_Data_EDA!L1642</f>
        <v>50.99000168</v>
      </c>
      <c r="G1641" s="8" t="n">
        <f aca="false">1_Data_EDA!M1642</f>
        <v>0.170000002</v>
      </c>
      <c r="H1641" s="6" t="n">
        <f aca="false">IF(1_Data_EDA!B1642="First Class",1,0)</f>
        <v>0</v>
      </c>
      <c r="I1641" s="6" t="n">
        <f aca="false">IF(1_Data_EDA!B1642="Second Class",1,0)</f>
        <v>0</v>
      </c>
      <c r="J1641" s="6" t="n">
        <f aca="false">IF(1_Data_EDA!B1642="Same Day",1,0)</f>
        <v>0</v>
      </c>
      <c r="K1641" s="6" t="n">
        <f aca="false">IF(1_Data_EDA!C1642="Corporate",1,0)</f>
        <v>0</v>
      </c>
      <c r="L1641" s="6" t="n">
        <f aca="false">IF(1_Data_EDA!C1642="Home Office",1,0)</f>
        <v>1</v>
      </c>
      <c r="M1641" s="6" t="n">
        <f aca="false">IF(1_Data_EDA!D1642="Europe",1,0)</f>
        <v>0</v>
      </c>
      <c r="N1641" s="6" t="n">
        <f aca="false">IF(1_Data_EDA!D1642="LATAM",1,0)</f>
        <v>0</v>
      </c>
      <c r="O1641" s="6" t="n">
        <f aca="false">IF(1_Data_EDA!D1642="Pacific Asia",1,0)</f>
        <v>0</v>
      </c>
      <c r="P1641" s="6" t="n">
        <f aca="false">IF(1_Data_EDA!D1642="USCA",1,0)</f>
        <v>1</v>
      </c>
      <c r="Q1641" s="6" t="n">
        <f aca="false">IF(C1641&gt;MEDIAN(C$5:C$8004),1,0)</f>
        <v>0</v>
      </c>
      <c r="R1641" s="6" t="n">
        <f aca="false">IF(D1641&gt;2,1,0)</f>
        <v>1</v>
      </c>
    </row>
    <row r="1642" customFormat="false" ht="15" hidden="false" customHeight="true" outlineLevel="0" collapsed="false">
      <c r="A1642" s="6" t="n">
        <f aca="false">1_Data_EDA!O1643</f>
        <v>0</v>
      </c>
      <c r="B1642" s="6" t="n">
        <f aca="false">1_Data_EDA!H1643</f>
        <v>4</v>
      </c>
      <c r="C1642" s="7" t="n">
        <f aca="false">1_Data_EDA!I1643</f>
        <v>24.98999977</v>
      </c>
      <c r="D1642" s="6" t="n">
        <f aca="false">1_Data_EDA!J1643</f>
        <v>3</v>
      </c>
      <c r="E1642" s="7" t="n">
        <f aca="false">1_Data_EDA!K1643</f>
        <v>74.97000122</v>
      </c>
      <c r="F1642" s="7" t="n">
        <f aca="false">1_Data_EDA!L1643</f>
        <v>9.75</v>
      </c>
      <c r="G1642" s="8" t="n">
        <f aca="false">1_Data_EDA!M1643</f>
        <v>0.129999995</v>
      </c>
      <c r="H1642" s="6" t="n">
        <f aca="false">IF(1_Data_EDA!B1643="First Class",1,0)</f>
        <v>0</v>
      </c>
      <c r="I1642" s="6" t="n">
        <f aca="false">IF(1_Data_EDA!B1643="Second Class",1,0)</f>
        <v>0</v>
      </c>
      <c r="J1642" s="6" t="n">
        <f aca="false">IF(1_Data_EDA!B1643="Same Day",1,0)</f>
        <v>0</v>
      </c>
      <c r="K1642" s="6" t="n">
        <f aca="false">IF(1_Data_EDA!C1643="Corporate",1,0)</f>
        <v>0</v>
      </c>
      <c r="L1642" s="6" t="n">
        <f aca="false">IF(1_Data_EDA!C1643="Home Office",1,0)</f>
        <v>0</v>
      </c>
      <c r="M1642" s="6" t="n">
        <f aca="false">IF(1_Data_EDA!D1643="Europe",1,0)</f>
        <v>0</v>
      </c>
      <c r="N1642" s="6" t="n">
        <f aca="false">IF(1_Data_EDA!D1643="LATAM",1,0)</f>
        <v>1</v>
      </c>
      <c r="O1642" s="6" t="n">
        <f aca="false">IF(1_Data_EDA!D1643="Pacific Asia",1,0)</f>
        <v>0</v>
      </c>
      <c r="P1642" s="6" t="n">
        <f aca="false">IF(1_Data_EDA!D1643="USCA",1,0)</f>
        <v>0</v>
      </c>
      <c r="Q1642" s="6" t="n">
        <f aca="false">IF(C1642&gt;MEDIAN(C$5:C$8004),1,0)</f>
        <v>0</v>
      </c>
      <c r="R1642" s="6" t="n">
        <f aca="false">IF(D1642&gt;2,1,0)</f>
        <v>1</v>
      </c>
    </row>
    <row r="1643" customFormat="false" ht="15" hidden="false" customHeight="true" outlineLevel="0" collapsed="false">
      <c r="A1643" s="6" t="n">
        <f aca="false">1_Data_EDA!O1644</f>
        <v>1</v>
      </c>
      <c r="B1643" s="6" t="n">
        <f aca="false">1_Data_EDA!H1644</f>
        <v>4</v>
      </c>
      <c r="C1643" s="7" t="n">
        <f aca="false">1_Data_EDA!I1644</f>
        <v>399.980011</v>
      </c>
      <c r="D1643" s="6" t="n">
        <f aca="false">1_Data_EDA!J1644</f>
        <v>1</v>
      </c>
      <c r="E1643" s="7" t="n">
        <f aca="false">1_Data_EDA!K1644</f>
        <v>399.980011</v>
      </c>
      <c r="F1643" s="7" t="n">
        <f aca="false">1_Data_EDA!L1644</f>
        <v>52</v>
      </c>
      <c r="G1643" s="8" t="n">
        <f aca="false">1_Data_EDA!M1644</f>
        <v>0.129999995</v>
      </c>
      <c r="H1643" s="6" t="n">
        <f aca="false">IF(1_Data_EDA!B1644="First Class",1,0)</f>
        <v>0</v>
      </c>
      <c r="I1643" s="6" t="n">
        <f aca="false">IF(1_Data_EDA!B1644="Second Class",1,0)</f>
        <v>0</v>
      </c>
      <c r="J1643" s="6" t="n">
        <f aca="false">IF(1_Data_EDA!B1644="Same Day",1,0)</f>
        <v>0</v>
      </c>
      <c r="K1643" s="6" t="n">
        <f aca="false">IF(1_Data_EDA!C1644="Corporate",1,0)</f>
        <v>0</v>
      </c>
      <c r="L1643" s="6" t="n">
        <f aca="false">IF(1_Data_EDA!C1644="Home Office",1,0)</f>
        <v>0</v>
      </c>
      <c r="M1643" s="6" t="n">
        <f aca="false">IF(1_Data_EDA!D1644="Europe",1,0)</f>
        <v>0</v>
      </c>
      <c r="N1643" s="6" t="n">
        <f aca="false">IF(1_Data_EDA!D1644="LATAM",1,0)</f>
        <v>1</v>
      </c>
      <c r="O1643" s="6" t="n">
        <f aca="false">IF(1_Data_EDA!D1644="Pacific Asia",1,0)</f>
        <v>0</v>
      </c>
      <c r="P1643" s="6" t="n">
        <f aca="false">IF(1_Data_EDA!D1644="USCA",1,0)</f>
        <v>0</v>
      </c>
      <c r="Q1643" s="6" t="n">
        <f aca="false">IF(C1643&gt;MEDIAN(C$5:C$8004),1,0)</f>
        <v>1</v>
      </c>
      <c r="R1643" s="6" t="n">
        <f aca="false">IF(D1643&gt;2,1,0)</f>
        <v>0</v>
      </c>
    </row>
    <row r="1644" customFormat="false" ht="15" hidden="false" customHeight="true" outlineLevel="0" collapsed="false">
      <c r="A1644" s="6" t="n">
        <f aca="false">1_Data_EDA!O1645</f>
        <v>0</v>
      </c>
      <c r="B1644" s="6" t="n">
        <f aca="false">1_Data_EDA!H1645</f>
        <v>4</v>
      </c>
      <c r="C1644" s="7" t="n">
        <f aca="false">1_Data_EDA!I1645</f>
        <v>49.97999954</v>
      </c>
      <c r="D1644" s="6" t="n">
        <f aca="false">1_Data_EDA!J1645</f>
        <v>2</v>
      </c>
      <c r="E1644" s="7" t="n">
        <f aca="false">1_Data_EDA!K1645</f>
        <v>99.95999908</v>
      </c>
      <c r="F1644" s="7" t="n">
        <f aca="false">1_Data_EDA!L1645</f>
        <v>0</v>
      </c>
      <c r="G1644" s="8" t="n">
        <f aca="false">1_Data_EDA!M1645</f>
        <v>0</v>
      </c>
      <c r="H1644" s="6" t="n">
        <f aca="false">IF(1_Data_EDA!B1645="First Class",1,0)</f>
        <v>0</v>
      </c>
      <c r="I1644" s="6" t="n">
        <f aca="false">IF(1_Data_EDA!B1645="Second Class",1,0)</f>
        <v>0</v>
      </c>
      <c r="J1644" s="6" t="n">
        <f aca="false">IF(1_Data_EDA!B1645="Same Day",1,0)</f>
        <v>0</v>
      </c>
      <c r="K1644" s="6" t="n">
        <f aca="false">IF(1_Data_EDA!C1645="Corporate",1,0)</f>
        <v>0</v>
      </c>
      <c r="L1644" s="6" t="n">
        <f aca="false">IF(1_Data_EDA!C1645="Home Office",1,0)</f>
        <v>0</v>
      </c>
      <c r="M1644" s="6" t="n">
        <f aca="false">IF(1_Data_EDA!D1645="Europe",1,0)</f>
        <v>0</v>
      </c>
      <c r="N1644" s="6" t="n">
        <f aca="false">IF(1_Data_EDA!D1645="LATAM",1,0)</f>
        <v>0</v>
      </c>
      <c r="O1644" s="6" t="n">
        <f aca="false">IF(1_Data_EDA!D1645="Pacific Asia",1,0)</f>
        <v>0</v>
      </c>
      <c r="P1644" s="6" t="n">
        <f aca="false">IF(1_Data_EDA!D1645="USCA",1,0)</f>
        <v>1</v>
      </c>
      <c r="Q1644" s="6" t="n">
        <f aca="false">IF(C1644&gt;MEDIAN(C$5:C$8004),1,0)</f>
        <v>0</v>
      </c>
      <c r="R1644" s="6" t="n">
        <f aca="false">IF(D1644&gt;2,1,0)</f>
        <v>0</v>
      </c>
    </row>
    <row r="1645" customFormat="false" ht="15" hidden="false" customHeight="true" outlineLevel="0" collapsed="false">
      <c r="A1645" s="6" t="n">
        <f aca="false">1_Data_EDA!O1646</f>
        <v>1</v>
      </c>
      <c r="B1645" s="6" t="n">
        <f aca="false">1_Data_EDA!H1646</f>
        <v>4</v>
      </c>
      <c r="C1645" s="7" t="n">
        <f aca="false">1_Data_EDA!I1646</f>
        <v>129.9900055</v>
      </c>
      <c r="D1645" s="6" t="n">
        <f aca="false">1_Data_EDA!J1646</f>
        <v>1</v>
      </c>
      <c r="E1645" s="7" t="n">
        <f aca="false">1_Data_EDA!K1646</f>
        <v>129.9900055</v>
      </c>
      <c r="F1645" s="7" t="n">
        <f aca="false">1_Data_EDA!L1646</f>
        <v>26</v>
      </c>
      <c r="G1645" s="8" t="n">
        <f aca="false">1_Data_EDA!M1646</f>
        <v>0.200000003</v>
      </c>
      <c r="H1645" s="6" t="n">
        <f aca="false">IF(1_Data_EDA!B1646="First Class",1,0)</f>
        <v>0</v>
      </c>
      <c r="I1645" s="6" t="n">
        <f aca="false">IF(1_Data_EDA!B1646="Second Class",1,0)</f>
        <v>0</v>
      </c>
      <c r="J1645" s="6" t="n">
        <f aca="false">IF(1_Data_EDA!B1646="Same Day",1,0)</f>
        <v>0</v>
      </c>
      <c r="K1645" s="6" t="n">
        <f aca="false">IF(1_Data_EDA!C1646="Corporate",1,0)</f>
        <v>0</v>
      </c>
      <c r="L1645" s="6" t="n">
        <f aca="false">IF(1_Data_EDA!C1646="Home Office",1,0)</f>
        <v>0</v>
      </c>
      <c r="M1645" s="6" t="n">
        <f aca="false">IF(1_Data_EDA!D1646="Europe",1,0)</f>
        <v>0</v>
      </c>
      <c r="N1645" s="6" t="n">
        <f aca="false">IF(1_Data_EDA!D1646="LATAM",1,0)</f>
        <v>0</v>
      </c>
      <c r="O1645" s="6" t="n">
        <f aca="false">IF(1_Data_EDA!D1646="Pacific Asia",1,0)</f>
        <v>0</v>
      </c>
      <c r="P1645" s="6" t="n">
        <f aca="false">IF(1_Data_EDA!D1646="USCA",1,0)</f>
        <v>1</v>
      </c>
      <c r="Q1645" s="6" t="n">
        <f aca="false">IF(C1645&gt;MEDIAN(C$5:C$8004),1,0)</f>
        <v>1</v>
      </c>
      <c r="R1645" s="6" t="n">
        <f aca="false">IF(D1645&gt;2,1,0)</f>
        <v>0</v>
      </c>
    </row>
    <row r="1646" customFormat="false" ht="15" hidden="false" customHeight="true" outlineLevel="0" collapsed="false">
      <c r="A1646" s="6" t="n">
        <f aca="false">1_Data_EDA!O1647</f>
        <v>0</v>
      </c>
      <c r="B1646" s="6" t="n">
        <f aca="false">1_Data_EDA!H1647</f>
        <v>4</v>
      </c>
      <c r="C1646" s="7" t="n">
        <f aca="false">1_Data_EDA!I1647</f>
        <v>399.980011</v>
      </c>
      <c r="D1646" s="6" t="n">
        <f aca="false">1_Data_EDA!J1647</f>
        <v>1</v>
      </c>
      <c r="E1646" s="7" t="n">
        <f aca="false">1_Data_EDA!K1647</f>
        <v>399.980011</v>
      </c>
      <c r="F1646" s="7" t="n">
        <f aca="false">1_Data_EDA!L1647</f>
        <v>8</v>
      </c>
      <c r="G1646" s="8" t="n">
        <f aca="false">1_Data_EDA!M1647</f>
        <v>0.02</v>
      </c>
      <c r="H1646" s="6" t="n">
        <f aca="false">IF(1_Data_EDA!B1647="First Class",1,0)</f>
        <v>0</v>
      </c>
      <c r="I1646" s="6" t="n">
        <f aca="false">IF(1_Data_EDA!B1647="Second Class",1,0)</f>
        <v>0</v>
      </c>
      <c r="J1646" s="6" t="n">
        <f aca="false">IF(1_Data_EDA!B1647="Same Day",1,0)</f>
        <v>0</v>
      </c>
      <c r="K1646" s="6" t="n">
        <f aca="false">IF(1_Data_EDA!C1647="Corporate",1,0)</f>
        <v>0</v>
      </c>
      <c r="L1646" s="6" t="n">
        <f aca="false">IF(1_Data_EDA!C1647="Home Office",1,0)</f>
        <v>1</v>
      </c>
      <c r="M1646" s="6" t="n">
        <f aca="false">IF(1_Data_EDA!D1647="Europe",1,0)</f>
        <v>0</v>
      </c>
      <c r="N1646" s="6" t="n">
        <f aca="false">IF(1_Data_EDA!D1647="LATAM",1,0)</f>
        <v>1</v>
      </c>
      <c r="O1646" s="6" t="n">
        <f aca="false">IF(1_Data_EDA!D1647="Pacific Asia",1,0)</f>
        <v>0</v>
      </c>
      <c r="P1646" s="6" t="n">
        <f aca="false">IF(1_Data_EDA!D1647="USCA",1,0)</f>
        <v>0</v>
      </c>
      <c r="Q1646" s="6" t="n">
        <f aca="false">IF(C1646&gt;MEDIAN(C$5:C$8004),1,0)</f>
        <v>1</v>
      </c>
      <c r="R1646" s="6" t="n">
        <f aca="false">IF(D1646&gt;2,1,0)</f>
        <v>0</v>
      </c>
    </row>
    <row r="1647" customFormat="false" ht="15" hidden="false" customHeight="true" outlineLevel="0" collapsed="false">
      <c r="A1647" s="6" t="n">
        <f aca="false">1_Data_EDA!O1648</f>
        <v>0</v>
      </c>
      <c r="B1647" s="6" t="n">
        <f aca="false">1_Data_EDA!H1648</f>
        <v>4</v>
      </c>
      <c r="C1647" s="7" t="n">
        <f aca="false">1_Data_EDA!I1648</f>
        <v>399.980011</v>
      </c>
      <c r="D1647" s="6" t="n">
        <f aca="false">1_Data_EDA!J1648</f>
        <v>1</v>
      </c>
      <c r="E1647" s="7" t="n">
        <f aca="false">1_Data_EDA!K1648</f>
        <v>399.980011</v>
      </c>
      <c r="F1647" s="7" t="n">
        <f aca="false">1_Data_EDA!L1648</f>
        <v>8</v>
      </c>
      <c r="G1647" s="8" t="n">
        <f aca="false">1_Data_EDA!M1648</f>
        <v>0.02</v>
      </c>
      <c r="H1647" s="6" t="n">
        <f aca="false">IF(1_Data_EDA!B1648="First Class",1,0)</f>
        <v>0</v>
      </c>
      <c r="I1647" s="6" t="n">
        <f aca="false">IF(1_Data_EDA!B1648="Second Class",1,0)</f>
        <v>0</v>
      </c>
      <c r="J1647" s="6" t="n">
        <f aca="false">IF(1_Data_EDA!B1648="Same Day",1,0)</f>
        <v>0</v>
      </c>
      <c r="K1647" s="6" t="n">
        <f aca="false">IF(1_Data_EDA!C1648="Corporate",1,0)</f>
        <v>1</v>
      </c>
      <c r="L1647" s="6" t="n">
        <f aca="false">IF(1_Data_EDA!C1648="Home Office",1,0)</f>
        <v>0</v>
      </c>
      <c r="M1647" s="6" t="n">
        <f aca="false">IF(1_Data_EDA!D1648="Europe",1,0)</f>
        <v>0</v>
      </c>
      <c r="N1647" s="6" t="n">
        <f aca="false">IF(1_Data_EDA!D1648="LATAM",1,0)</f>
        <v>0</v>
      </c>
      <c r="O1647" s="6" t="n">
        <f aca="false">IF(1_Data_EDA!D1648="Pacific Asia",1,0)</f>
        <v>0</v>
      </c>
      <c r="P1647" s="6" t="n">
        <f aca="false">IF(1_Data_EDA!D1648="USCA",1,0)</f>
        <v>0</v>
      </c>
      <c r="Q1647" s="6" t="n">
        <f aca="false">IF(C1647&gt;MEDIAN(C$5:C$8004),1,0)</f>
        <v>1</v>
      </c>
      <c r="R1647" s="6" t="n">
        <f aca="false">IF(D1647&gt;2,1,0)</f>
        <v>0</v>
      </c>
    </row>
    <row r="1648" customFormat="false" ht="15" hidden="false" customHeight="true" outlineLevel="0" collapsed="false">
      <c r="A1648" s="6" t="n">
        <f aca="false">1_Data_EDA!O1649</f>
        <v>0</v>
      </c>
      <c r="B1648" s="6" t="n">
        <f aca="false">1_Data_EDA!H1649</f>
        <v>4</v>
      </c>
      <c r="C1648" s="7" t="n">
        <f aca="false">1_Data_EDA!I1649</f>
        <v>9.989999771</v>
      </c>
      <c r="D1648" s="6" t="n">
        <f aca="false">1_Data_EDA!J1649</f>
        <v>2</v>
      </c>
      <c r="E1648" s="7" t="n">
        <f aca="false">1_Data_EDA!K1649</f>
        <v>19.97999954</v>
      </c>
      <c r="F1648" s="7" t="n">
        <f aca="false">1_Data_EDA!L1649</f>
        <v>5</v>
      </c>
      <c r="G1648" s="8" t="n">
        <f aca="false">1_Data_EDA!M1649</f>
        <v>0.25</v>
      </c>
      <c r="H1648" s="6" t="n">
        <f aca="false">IF(1_Data_EDA!B1649="First Class",1,0)</f>
        <v>0</v>
      </c>
      <c r="I1648" s="6" t="n">
        <f aca="false">IF(1_Data_EDA!B1649="Second Class",1,0)</f>
        <v>0</v>
      </c>
      <c r="J1648" s="6" t="n">
        <f aca="false">IF(1_Data_EDA!B1649="Same Day",1,0)</f>
        <v>0</v>
      </c>
      <c r="K1648" s="6" t="n">
        <f aca="false">IF(1_Data_EDA!C1649="Corporate",1,0)</f>
        <v>0</v>
      </c>
      <c r="L1648" s="6" t="n">
        <f aca="false">IF(1_Data_EDA!C1649="Home Office",1,0)</f>
        <v>1</v>
      </c>
      <c r="M1648" s="6" t="n">
        <f aca="false">IF(1_Data_EDA!D1649="Europe",1,0)</f>
        <v>1</v>
      </c>
      <c r="N1648" s="6" t="n">
        <f aca="false">IF(1_Data_EDA!D1649="LATAM",1,0)</f>
        <v>0</v>
      </c>
      <c r="O1648" s="6" t="n">
        <f aca="false">IF(1_Data_EDA!D1649="Pacific Asia",1,0)</f>
        <v>0</v>
      </c>
      <c r="P1648" s="6" t="n">
        <f aca="false">IF(1_Data_EDA!D1649="USCA",1,0)</f>
        <v>0</v>
      </c>
      <c r="Q1648" s="6" t="n">
        <f aca="false">IF(C1648&gt;MEDIAN(C$5:C$8004),1,0)</f>
        <v>0</v>
      </c>
      <c r="R1648" s="6" t="n">
        <f aca="false">IF(D1648&gt;2,1,0)</f>
        <v>0</v>
      </c>
    </row>
    <row r="1649" customFormat="false" ht="15" hidden="false" customHeight="true" outlineLevel="0" collapsed="false">
      <c r="A1649" s="6" t="n">
        <f aca="false">1_Data_EDA!O1650</f>
        <v>0</v>
      </c>
      <c r="B1649" s="6" t="n">
        <f aca="false">1_Data_EDA!H1650</f>
        <v>2</v>
      </c>
      <c r="C1649" s="7" t="n">
        <f aca="false">1_Data_EDA!I1650</f>
        <v>129.9900055</v>
      </c>
      <c r="D1649" s="6" t="n">
        <f aca="false">1_Data_EDA!J1650</f>
        <v>1</v>
      </c>
      <c r="E1649" s="7" t="n">
        <f aca="false">1_Data_EDA!K1650</f>
        <v>129.9900055</v>
      </c>
      <c r="F1649" s="7" t="n">
        <f aca="false">1_Data_EDA!L1650</f>
        <v>7.150000095</v>
      </c>
      <c r="G1649" s="8" t="n">
        <f aca="false">1_Data_EDA!M1650</f>
        <v>0.059999999</v>
      </c>
      <c r="H1649" s="6" t="n">
        <f aca="false">IF(1_Data_EDA!B1650="First Class",1,0)</f>
        <v>0</v>
      </c>
      <c r="I1649" s="6" t="n">
        <f aca="false">IF(1_Data_EDA!B1650="Second Class",1,0)</f>
        <v>1</v>
      </c>
      <c r="J1649" s="6" t="n">
        <f aca="false">IF(1_Data_EDA!B1650="Same Day",1,0)</f>
        <v>0</v>
      </c>
      <c r="K1649" s="6" t="n">
        <f aca="false">IF(1_Data_EDA!C1650="Corporate",1,0)</f>
        <v>0</v>
      </c>
      <c r="L1649" s="6" t="n">
        <f aca="false">IF(1_Data_EDA!C1650="Home Office",1,0)</f>
        <v>0</v>
      </c>
      <c r="M1649" s="6" t="n">
        <f aca="false">IF(1_Data_EDA!D1650="Europe",1,0)</f>
        <v>0</v>
      </c>
      <c r="N1649" s="6" t="n">
        <f aca="false">IF(1_Data_EDA!D1650="LATAM",1,0)</f>
        <v>0</v>
      </c>
      <c r="O1649" s="6" t="n">
        <f aca="false">IF(1_Data_EDA!D1650="Pacific Asia",1,0)</f>
        <v>1</v>
      </c>
      <c r="P1649" s="6" t="n">
        <f aca="false">IF(1_Data_EDA!D1650="USCA",1,0)</f>
        <v>0</v>
      </c>
      <c r="Q1649" s="6" t="n">
        <f aca="false">IF(C1649&gt;MEDIAN(C$5:C$8004),1,0)</f>
        <v>1</v>
      </c>
      <c r="R1649" s="6" t="n">
        <f aca="false">IF(D1649&gt;2,1,0)</f>
        <v>0</v>
      </c>
    </row>
    <row r="1650" customFormat="false" ht="15" hidden="false" customHeight="true" outlineLevel="0" collapsed="false">
      <c r="A1650" s="6" t="n">
        <f aca="false">1_Data_EDA!O1651</f>
        <v>1</v>
      </c>
      <c r="B1650" s="6" t="n">
        <f aca="false">1_Data_EDA!H1651</f>
        <v>2</v>
      </c>
      <c r="C1650" s="7" t="n">
        <f aca="false">1_Data_EDA!I1651</f>
        <v>199.9900055</v>
      </c>
      <c r="D1650" s="6" t="n">
        <f aca="false">1_Data_EDA!J1651</f>
        <v>1</v>
      </c>
      <c r="E1650" s="7" t="n">
        <f aca="false">1_Data_EDA!K1651</f>
        <v>199.9900055</v>
      </c>
      <c r="F1650" s="7" t="n">
        <f aca="false">1_Data_EDA!L1651</f>
        <v>34</v>
      </c>
      <c r="G1650" s="8" t="n">
        <f aca="false">1_Data_EDA!M1651</f>
        <v>0.170000002</v>
      </c>
      <c r="H1650" s="6" t="n">
        <f aca="false">IF(1_Data_EDA!B1651="First Class",1,0)</f>
        <v>0</v>
      </c>
      <c r="I1650" s="6" t="n">
        <f aca="false">IF(1_Data_EDA!B1651="Second Class",1,0)</f>
        <v>1</v>
      </c>
      <c r="J1650" s="6" t="n">
        <f aca="false">IF(1_Data_EDA!B1651="Same Day",1,0)</f>
        <v>0</v>
      </c>
      <c r="K1650" s="6" t="n">
        <f aca="false">IF(1_Data_EDA!C1651="Corporate",1,0)</f>
        <v>1</v>
      </c>
      <c r="L1650" s="6" t="n">
        <f aca="false">IF(1_Data_EDA!C1651="Home Office",1,0)</f>
        <v>0</v>
      </c>
      <c r="M1650" s="6" t="n">
        <f aca="false">IF(1_Data_EDA!D1651="Europe",1,0)</f>
        <v>1</v>
      </c>
      <c r="N1650" s="6" t="n">
        <f aca="false">IF(1_Data_EDA!D1651="LATAM",1,0)</f>
        <v>0</v>
      </c>
      <c r="O1650" s="6" t="n">
        <f aca="false">IF(1_Data_EDA!D1651="Pacific Asia",1,0)</f>
        <v>0</v>
      </c>
      <c r="P1650" s="6" t="n">
        <f aca="false">IF(1_Data_EDA!D1651="USCA",1,0)</f>
        <v>0</v>
      </c>
      <c r="Q1650" s="6" t="n">
        <f aca="false">IF(C1650&gt;MEDIAN(C$5:C$8004),1,0)</f>
        <v>1</v>
      </c>
      <c r="R1650" s="6" t="n">
        <f aca="false">IF(D1650&gt;2,1,0)</f>
        <v>0</v>
      </c>
    </row>
    <row r="1651" customFormat="false" ht="15" hidden="false" customHeight="true" outlineLevel="0" collapsed="false">
      <c r="A1651" s="6" t="n">
        <f aca="false">1_Data_EDA!O1652</f>
        <v>1</v>
      </c>
      <c r="B1651" s="6" t="n">
        <f aca="false">1_Data_EDA!H1652</f>
        <v>2</v>
      </c>
      <c r="C1651" s="7" t="n">
        <f aca="false">1_Data_EDA!I1652</f>
        <v>51.99000168</v>
      </c>
      <c r="D1651" s="6" t="n">
        <f aca="false">1_Data_EDA!J1652</f>
        <v>4</v>
      </c>
      <c r="E1651" s="7" t="n">
        <f aca="false">1_Data_EDA!K1652</f>
        <v>207.9600067</v>
      </c>
      <c r="F1651" s="7" t="n">
        <f aca="false">1_Data_EDA!L1652</f>
        <v>11.43999958</v>
      </c>
      <c r="G1651" s="8" t="n">
        <f aca="false">1_Data_EDA!M1652</f>
        <v>0.059999999</v>
      </c>
      <c r="H1651" s="6" t="n">
        <f aca="false">IF(1_Data_EDA!B1652="First Class",1,0)</f>
        <v>0</v>
      </c>
      <c r="I1651" s="6" t="n">
        <f aca="false">IF(1_Data_EDA!B1652="Second Class",1,0)</f>
        <v>1</v>
      </c>
      <c r="J1651" s="6" t="n">
        <f aca="false">IF(1_Data_EDA!B1652="Same Day",1,0)</f>
        <v>0</v>
      </c>
      <c r="K1651" s="6" t="n">
        <f aca="false">IF(1_Data_EDA!C1652="Corporate",1,0)</f>
        <v>0</v>
      </c>
      <c r="L1651" s="6" t="n">
        <f aca="false">IF(1_Data_EDA!C1652="Home Office",1,0)</f>
        <v>1</v>
      </c>
      <c r="M1651" s="6" t="n">
        <f aca="false">IF(1_Data_EDA!D1652="Europe",1,0)</f>
        <v>0</v>
      </c>
      <c r="N1651" s="6" t="n">
        <f aca="false">IF(1_Data_EDA!D1652="LATAM",1,0)</f>
        <v>1</v>
      </c>
      <c r="O1651" s="6" t="n">
        <f aca="false">IF(1_Data_EDA!D1652="Pacific Asia",1,0)</f>
        <v>0</v>
      </c>
      <c r="P1651" s="6" t="n">
        <f aca="false">IF(1_Data_EDA!D1652="USCA",1,0)</f>
        <v>0</v>
      </c>
      <c r="Q1651" s="6" t="n">
        <f aca="false">IF(C1651&gt;MEDIAN(C$5:C$8004),1,0)</f>
        <v>0</v>
      </c>
      <c r="R1651" s="6" t="n">
        <f aca="false">IF(D1651&gt;2,1,0)</f>
        <v>1</v>
      </c>
    </row>
    <row r="1652" customFormat="false" ht="15" hidden="false" customHeight="true" outlineLevel="0" collapsed="false">
      <c r="A1652" s="6" t="n">
        <f aca="false">1_Data_EDA!O1653</f>
        <v>1</v>
      </c>
      <c r="B1652" s="6" t="n">
        <f aca="false">1_Data_EDA!H1653</f>
        <v>1</v>
      </c>
      <c r="C1652" s="7" t="n">
        <f aca="false">1_Data_EDA!I1653</f>
        <v>129.9900055</v>
      </c>
      <c r="D1652" s="6" t="n">
        <f aca="false">1_Data_EDA!J1653</f>
        <v>1</v>
      </c>
      <c r="E1652" s="7" t="n">
        <f aca="false">1_Data_EDA!K1653</f>
        <v>129.9900055</v>
      </c>
      <c r="F1652" s="7" t="n">
        <f aca="false">1_Data_EDA!L1653</f>
        <v>20.79999924</v>
      </c>
      <c r="G1652" s="8" t="n">
        <f aca="false">1_Data_EDA!M1653</f>
        <v>0.159999996</v>
      </c>
      <c r="H1652" s="6" t="n">
        <f aca="false">IF(1_Data_EDA!B1653="First Class",1,0)</f>
        <v>1</v>
      </c>
      <c r="I1652" s="6" t="n">
        <f aca="false">IF(1_Data_EDA!B1653="Second Class",1,0)</f>
        <v>0</v>
      </c>
      <c r="J1652" s="6" t="n">
        <f aca="false">IF(1_Data_EDA!B1653="Same Day",1,0)</f>
        <v>0</v>
      </c>
      <c r="K1652" s="6" t="n">
        <f aca="false">IF(1_Data_EDA!C1653="Corporate",1,0)</f>
        <v>1</v>
      </c>
      <c r="L1652" s="6" t="n">
        <f aca="false">IF(1_Data_EDA!C1653="Home Office",1,0)</f>
        <v>0</v>
      </c>
      <c r="M1652" s="6" t="n">
        <f aca="false">IF(1_Data_EDA!D1653="Europe",1,0)</f>
        <v>0</v>
      </c>
      <c r="N1652" s="6" t="n">
        <f aca="false">IF(1_Data_EDA!D1653="LATAM",1,0)</f>
        <v>1</v>
      </c>
      <c r="O1652" s="6" t="n">
        <f aca="false">IF(1_Data_EDA!D1653="Pacific Asia",1,0)</f>
        <v>0</v>
      </c>
      <c r="P1652" s="6" t="n">
        <f aca="false">IF(1_Data_EDA!D1653="USCA",1,0)</f>
        <v>0</v>
      </c>
      <c r="Q1652" s="6" t="n">
        <f aca="false">IF(C1652&gt;MEDIAN(C$5:C$8004),1,0)</f>
        <v>1</v>
      </c>
      <c r="R1652" s="6" t="n">
        <f aca="false">IF(D1652&gt;2,1,0)</f>
        <v>0</v>
      </c>
    </row>
    <row r="1653" customFormat="false" ht="15" hidden="false" customHeight="true" outlineLevel="0" collapsed="false">
      <c r="A1653" s="6" t="n">
        <f aca="false">1_Data_EDA!O1654</f>
        <v>0</v>
      </c>
      <c r="B1653" s="6" t="n">
        <f aca="false">1_Data_EDA!H1654</f>
        <v>4</v>
      </c>
      <c r="C1653" s="7" t="n">
        <f aca="false">1_Data_EDA!I1654</f>
        <v>59.99000168</v>
      </c>
      <c r="D1653" s="6" t="n">
        <f aca="false">1_Data_EDA!J1654</f>
        <v>5</v>
      </c>
      <c r="E1653" s="7" t="n">
        <f aca="false">1_Data_EDA!K1654</f>
        <v>299.9500122</v>
      </c>
      <c r="F1653" s="7" t="n">
        <f aca="false">1_Data_EDA!L1654</f>
        <v>15</v>
      </c>
      <c r="G1653" s="8" t="n">
        <f aca="false">1_Data_EDA!M1654</f>
        <v>0.050000001</v>
      </c>
      <c r="H1653" s="6" t="n">
        <f aca="false">IF(1_Data_EDA!B1654="First Class",1,0)</f>
        <v>0</v>
      </c>
      <c r="I1653" s="6" t="n">
        <f aca="false">IF(1_Data_EDA!B1654="Second Class",1,0)</f>
        <v>0</v>
      </c>
      <c r="J1653" s="6" t="n">
        <f aca="false">IF(1_Data_EDA!B1654="Same Day",1,0)</f>
        <v>0</v>
      </c>
      <c r="K1653" s="6" t="n">
        <f aca="false">IF(1_Data_EDA!C1654="Corporate",1,0)</f>
        <v>1</v>
      </c>
      <c r="L1653" s="6" t="n">
        <f aca="false">IF(1_Data_EDA!C1654="Home Office",1,0)</f>
        <v>0</v>
      </c>
      <c r="M1653" s="6" t="n">
        <f aca="false">IF(1_Data_EDA!D1654="Europe",1,0)</f>
        <v>1</v>
      </c>
      <c r="N1653" s="6" t="n">
        <f aca="false">IF(1_Data_EDA!D1654="LATAM",1,0)</f>
        <v>0</v>
      </c>
      <c r="O1653" s="6" t="n">
        <f aca="false">IF(1_Data_EDA!D1654="Pacific Asia",1,0)</f>
        <v>0</v>
      </c>
      <c r="P1653" s="6" t="n">
        <f aca="false">IF(1_Data_EDA!D1654="USCA",1,0)</f>
        <v>0</v>
      </c>
      <c r="Q1653" s="6" t="n">
        <f aca="false">IF(C1653&gt;MEDIAN(C$5:C$8004),1,0)</f>
        <v>0</v>
      </c>
      <c r="R1653" s="6" t="n">
        <f aca="false">IF(D1653&gt;2,1,0)</f>
        <v>1</v>
      </c>
    </row>
    <row r="1654" customFormat="false" ht="15" hidden="false" customHeight="true" outlineLevel="0" collapsed="false">
      <c r="A1654" s="6" t="n">
        <f aca="false">1_Data_EDA!O1655</f>
        <v>1</v>
      </c>
      <c r="B1654" s="6" t="n">
        <f aca="false">1_Data_EDA!H1655</f>
        <v>1</v>
      </c>
      <c r="C1654" s="7" t="n">
        <f aca="false">1_Data_EDA!I1655</f>
        <v>50</v>
      </c>
      <c r="D1654" s="6" t="n">
        <f aca="false">1_Data_EDA!J1655</f>
        <v>2</v>
      </c>
      <c r="E1654" s="7" t="n">
        <f aca="false">1_Data_EDA!K1655</f>
        <v>100</v>
      </c>
      <c r="F1654" s="7" t="n">
        <f aca="false">1_Data_EDA!L1655</f>
        <v>5</v>
      </c>
      <c r="G1654" s="8" t="n">
        <f aca="false">1_Data_EDA!M1655</f>
        <v>0.050000001</v>
      </c>
      <c r="H1654" s="6" t="n">
        <f aca="false">IF(1_Data_EDA!B1655="First Class",1,0)</f>
        <v>1</v>
      </c>
      <c r="I1654" s="6" t="n">
        <f aca="false">IF(1_Data_EDA!B1655="Second Class",1,0)</f>
        <v>0</v>
      </c>
      <c r="J1654" s="6" t="n">
        <f aca="false">IF(1_Data_EDA!B1655="Same Day",1,0)</f>
        <v>0</v>
      </c>
      <c r="K1654" s="6" t="n">
        <f aca="false">IF(1_Data_EDA!C1655="Corporate",1,0)</f>
        <v>0</v>
      </c>
      <c r="L1654" s="6" t="n">
        <f aca="false">IF(1_Data_EDA!C1655="Home Office",1,0)</f>
        <v>0</v>
      </c>
      <c r="M1654" s="6" t="n">
        <f aca="false">IF(1_Data_EDA!D1655="Europe",1,0)</f>
        <v>0</v>
      </c>
      <c r="N1654" s="6" t="n">
        <f aca="false">IF(1_Data_EDA!D1655="LATAM",1,0)</f>
        <v>0</v>
      </c>
      <c r="O1654" s="6" t="n">
        <f aca="false">IF(1_Data_EDA!D1655="Pacific Asia",1,0)</f>
        <v>0</v>
      </c>
      <c r="P1654" s="6" t="n">
        <f aca="false">IF(1_Data_EDA!D1655="USCA",1,0)</f>
        <v>1</v>
      </c>
      <c r="Q1654" s="6" t="n">
        <f aca="false">IF(C1654&gt;MEDIAN(C$5:C$8004),1,0)</f>
        <v>0</v>
      </c>
      <c r="R1654" s="6" t="n">
        <f aca="false">IF(D1654&gt;2,1,0)</f>
        <v>0</v>
      </c>
    </row>
    <row r="1655" customFormat="false" ht="15" hidden="false" customHeight="true" outlineLevel="0" collapsed="false">
      <c r="A1655" s="6" t="n">
        <f aca="false">1_Data_EDA!O1656</f>
        <v>1</v>
      </c>
      <c r="B1655" s="6" t="n">
        <f aca="false">1_Data_EDA!H1656</f>
        <v>4</v>
      </c>
      <c r="C1655" s="7" t="n">
        <f aca="false">1_Data_EDA!I1656</f>
        <v>59.99000168</v>
      </c>
      <c r="D1655" s="6" t="n">
        <f aca="false">1_Data_EDA!J1656</f>
        <v>1</v>
      </c>
      <c r="E1655" s="7" t="n">
        <f aca="false">1_Data_EDA!K1656</f>
        <v>59.99000168</v>
      </c>
      <c r="F1655" s="7" t="n">
        <f aca="false">1_Data_EDA!L1656</f>
        <v>10.80000019</v>
      </c>
      <c r="G1655" s="8" t="n">
        <f aca="false">1_Data_EDA!M1656</f>
        <v>0.180000007</v>
      </c>
      <c r="H1655" s="6" t="n">
        <f aca="false">IF(1_Data_EDA!B1656="First Class",1,0)</f>
        <v>0</v>
      </c>
      <c r="I1655" s="6" t="n">
        <f aca="false">IF(1_Data_EDA!B1656="Second Class",1,0)</f>
        <v>0</v>
      </c>
      <c r="J1655" s="6" t="n">
        <f aca="false">IF(1_Data_EDA!B1656="Same Day",1,0)</f>
        <v>0</v>
      </c>
      <c r="K1655" s="6" t="n">
        <f aca="false">IF(1_Data_EDA!C1656="Corporate",1,0)</f>
        <v>1</v>
      </c>
      <c r="L1655" s="6" t="n">
        <f aca="false">IF(1_Data_EDA!C1656="Home Office",1,0)</f>
        <v>0</v>
      </c>
      <c r="M1655" s="6" t="n">
        <f aca="false">IF(1_Data_EDA!D1656="Europe",1,0)</f>
        <v>0</v>
      </c>
      <c r="N1655" s="6" t="n">
        <f aca="false">IF(1_Data_EDA!D1656="LATAM",1,0)</f>
        <v>1</v>
      </c>
      <c r="O1655" s="6" t="n">
        <f aca="false">IF(1_Data_EDA!D1656="Pacific Asia",1,0)</f>
        <v>0</v>
      </c>
      <c r="P1655" s="6" t="n">
        <f aca="false">IF(1_Data_EDA!D1656="USCA",1,0)</f>
        <v>0</v>
      </c>
      <c r="Q1655" s="6" t="n">
        <f aca="false">IF(C1655&gt;MEDIAN(C$5:C$8004),1,0)</f>
        <v>0</v>
      </c>
      <c r="R1655" s="6" t="n">
        <f aca="false">IF(D1655&gt;2,1,0)</f>
        <v>0</v>
      </c>
    </row>
    <row r="1656" customFormat="false" ht="15" hidden="false" customHeight="true" outlineLevel="0" collapsed="false">
      <c r="A1656" s="6" t="n">
        <f aca="false">1_Data_EDA!O1657</f>
        <v>0</v>
      </c>
      <c r="B1656" s="6" t="n">
        <f aca="false">1_Data_EDA!H1657</f>
        <v>2</v>
      </c>
      <c r="C1656" s="7" t="n">
        <f aca="false">1_Data_EDA!I1657</f>
        <v>199.9900055</v>
      </c>
      <c r="D1656" s="6" t="n">
        <f aca="false">1_Data_EDA!J1657</f>
        <v>1</v>
      </c>
      <c r="E1656" s="7" t="n">
        <f aca="false">1_Data_EDA!K1657</f>
        <v>199.9900055</v>
      </c>
      <c r="F1656" s="7" t="n">
        <f aca="false">1_Data_EDA!L1657</f>
        <v>14</v>
      </c>
      <c r="G1656" s="8" t="n">
        <f aca="false">1_Data_EDA!M1657</f>
        <v>0.07</v>
      </c>
      <c r="H1656" s="6" t="n">
        <f aca="false">IF(1_Data_EDA!B1657="First Class",1,0)</f>
        <v>0</v>
      </c>
      <c r="I1656" s="6" t="n">
        <f aca="false">IF(1_Data_EDA!B1657="Second Class",1,0)</f>
        <v>1</v>
      </c>
      <c r="J1656" s="6" t="n">
        <f aca="false">IF(1_Data_EDA!B1657="Same Day",1,0)</f>
        <v>0</v>
      </c>
      <c r="K1656" s="6" t="n">
        <f aca="false">IF(1_Data_EDA!C1657="Corporate",1,0)</f>
        <v>0</v>
      </c>
      <c r="L1656" s="6" t="n">
        <f aca="false">IF(1_Data_EDA!C1657="Home Office",1,0)</f>
        <v>0</v>
      </c>
      <c r="M1656" s="6" t="n">
        <f aca="false">IF(1_Data_EDA!D1657="Europe",1,0)</f>
        <v>0</v>
      </c>
      <c r="N1656" s="6" t="n">
        <f aca="false">IF(1_Data_EDA!D1657="LATAM",1,0)</f>
        <v>1</v>
      </c>
      <c r="O1656" s="6" t="n">
        <f aca="false">IF(1_Data_EDA!D1657="Pacific Asia",1,0)</f>
        <v>0</v>
      </c>
      <c r="P1656" s="6" t="n">
        <f aca="false">IF(1_Data_EDA!D1657="USCA",1,0)</f>
        <v>0</v>
      </c>
      <c r="Q1656" s="6" t="n">
        <f aca="false">IF(C1656&gt;MEDIAN(C$5:C$8004),1,0)</f>
        <v>1</v>
      </c>
      <c r="R1656" s="6" t="n">
        <f aca="false">IF(D1656&gt;2,1,0)</f>
        <v>0</v>
      </c>
    </row>
    <row r="1657" customFormat="false" ht="15" hidden="false" customHeight="true" outlineLevel="0" collapsed="false">
      <c r="A1657" s="6" t="n">
        <f aca="false">1_Data_EDA!O1658</f>
        <v>0</v>
      </c>
      <c r="B1657" s="6" t="n">
        <f aca="false">1_Data_EDA!H1658</f>
        <v>4</v>
      </c>
      <c r="C1657" s="7" t="n">
        <f aca="false">1_Data_EDA!I1658</f>
        <v>24.98999977</v>
      </c>
      <c r="D1657" s="6" t="n">
        <f aca="false">1_Data_EDA!J1658</f>
        <v>3</v>
      </c>
      <c r="E1657" s="7" t="n">
        <f aca="false">1_Data_EDA!K1658</f>
        <v>74.97000122</v>
      </c>
      <c r="F1657" s="7" t="n">
        <f aca="false">1_Data_EDA!L1658</f>
        <v>3</v>
      </c>
      <c r="G1657" s="8" t="n">
        <f aca="false">1_Data_EDA!M1658</f>
        <v>0.039999999</v>
      </c>
      <c r="H1657" s="6" t="n">
        <f aca="false">IF(1_Data_EDA!B1658="First Class",1,0)</f>
        <v>0</v>
      </c>
      <c r="I1657" s="6" t="n">
        <f aca="false">IF(1_Data_EDA!B1658="Second Class",1,0)</f>
        <v>0</v>
      </c>
      <c r="J1657" s="6" t="n">
        <f aca="false">IF(1_Data_EDA!B1658="Same Day",1,0)</f>
        <v>0</v>
      </c>
      <c r="K1657" s="6" t="n">
        <f aca="false">IF(1_Data_EDA!C1658="Corporate",1,0)</f>
        <v>0</v>
      </c>
      <c r="L1657" s="6" t="n">
        <f aca="false">IF(1_Data_EDA!C1658="Home Office",1,0)</f>
        <v>1</v>
      </c>
      <c r="M1657" s="6" t="n">
        <f aca="false">IF(1_Data_EDA!D1658="Europe",1,0)</f>
        <v>0</v>
      </c>
      <c r="N1657" s="6" t="n">
        <f aca="false">IF(1_Data_EDA!D1658="LATAM",1,0)</f>
        <v>0</v>
      </c>
      <c r="O1657" s="6" t="n">
        <f aca="false">IF(1_Data_EDA!D1658="Pacific Asia",1,0)</f>
        <v>0</v>
      </c>
      <c r="P1657" s="6" t="n">
        <f aca="false">IF(1_Data_EDA!D1658="USCA",1,0)</f>
        <v>1</v>
      </c>
      <c r="Q1657" s="6" t="n">
        <f aca="false">IF(C1657&gt;MEDIAN(C$5:C$8004),1,0)</f>
        <v>0</v>
      </c>
      <c r="R1657" s="6" t="n">
        <f aca="false">IF(D1657&gt;2,1,0)</f>
        <v>1</v>
      </c>
    </row>
    <row r="1658" customFormat="false" ht="15" hidden="false" customHeight="true" outlineLevel="0" collapsed="false">
      <c r="A1658" s="6" t="n">
        <f aca="false">1_Data_EDA!O1659</f>
        <v>0</v>
      </c>
      <c r="B1658" s="6" t="n">
        <f aca="false">1_Data_EDA!H1659</f>
        <v>4</v>
      </c>
      <c r="C1658" s="7" t="n">
        <f aca="false">1_Data_EDA!I1659</f>
        <v>59.99000168</v>
      </c>
      <c r="D1658" s="6" t="n">
        <f aca="false">1_Data_EDA!J1659</f>
        <v>5</v>
      </c>
      <c r="E1658" s="7" t="n">
        <f aca="false">1_Data_EDA!K1659</f>
        <v>299.9500122</v>
      </c>
      <c r="F1658" s="7" t="n">
        <f aca="false">1_Data_EDA!L1659</f>
        <v>6</v>
      </c>
      <c r="G1658" s="8" t="n">
        <f aca="false">1_Data_EDA!M1659</f>
        <v>0.02</v>
      </c>
      <c r="H1658" s="6" t="n">
        <f aca="false">IF(1_Data_EDA!B1659="First Class",1,0)</f>
        <v>0</v>
      </c>
      <c r="I1658" s="6" t="n">
        <f aca="false">IF(1_Data_EDA!B1659="Second Class",1,0)</f>
        <v>0</v>
      </c>
      <c r="J1658" s="6" t="n">
        <f aca="false">IF(1_Data_EDA!B1659="Same Day",1,0)</f>
        <v>0</v>
      </c>
      <c r="K1658" s="6" t="n">
        <f aca="false">IF(1_Data_EDA!C1659="Corporate",1,0)</f>
        <v>1</v>
      </c>
      <c r="L1658" s="6" t="n">
        <f aca="false">IF(1_Data_EDA!C1659="Home Office",1,0)</f>
        <v>0</v>
      </c>
      <c r="M1658" s="6" t="n">
        <f aca="false">IF(1_Data_EDA!D1659="Europe",1,0)</f>
        <v>1</v>
      </c>
      <c r="N1658" s="6" t="n">
        <f aca="false">IF(1_Data_EDA!D1659="LATAM",1,0)</f>
        <v>0</v>
      </c>
      <c r="O1658" s="6" t="n">
        <f aca="false">IF(1_Data_EDA!D1659="Pacific Asia",1,0)</f>
        <v>0</v>
      </c>
      <c r="P1658" s="6" t="n">
        <f aca="false">IF(1_Data_EDA!D1659="USCA",1,0)</f>
        <v>0</v>
      </c>
      <c r="Q1658" s="6" t="n">
        <f aca="false">IF(C1658&gt;MEDIAN(C$5:C$8004),1,0)</f>
        <v>0</v>
      </c>
      <c r="R1658" s="6" t="n">
        <f aca="false">IF(D1658&gt;2,1,0)</f>
        <v>1</v>
      </c>
    </row>
    <row r="1659" customFormat="false" ht="15" hidden="false" customHeight="true" outlineLevel="0" collapsed="false">
      <c r="A1659" s="6" t="n">
        <f aca="false">1_Data_EDA!O1660</f>
        <v>0</v>
      </c>
      <c r="B1659" s="6" t="n">
        <f aca="false">1_Data_EDA!H1660</f>
        <v>4</v>
      </c>
      <c r="C1659" s="7" t="n">
        <f aca="false">1_Data_EDA!I1660</f>
        <v>49.97999954</v>
      </c>
      <c r="D1659" s="6" t="n">
        <f aca="false">1_Data_EDA!J1660</f>
        <v>2</v>
      </c>
      <c r="E1659" s="7" t="n">
        <f aca="false">1_Data_EDA!K1660</f>
        <v>99.95999908</v>
      </c>
      <c r="F1659" s="7" t="n">
        <f aca="false">1_Data_EDA!L1660</f>
        <v>2</v>
      </c>
      <c r="G1659" s="8" t="n">
        <f aca="false">1_Data_EDA!M1660</f>
        <v>0.02</v>
      </c>
      <c r="H1659" s="6" t="n">
        <f aca="false">IF(1_Data_EDA!B1660="First Class",1,0)</f>
        <v>0</v>
      </c>
      <c r="I1659" s="6" t="n">
        <f aca="false">IF(1_Data_EDA!B1660="Second Class",1,0)</f>
        <v>0</v>
      </c>
      <c r="J1659" s="6" t="n">
        <f aca="false">IF(1_Data_EDA!B1660="Same Day",1,0)</f>
        <v>0</v>
      </c>
      <c r="K1659" s="6" t="n">
        <f aca="false">IF(1_Data_EDA!C1660="Corporate",1,0)</f>
        <v>1</v>
      </c>
      <c r="L1659" s="6" t="n">
        <f aca="false">IF(1_Data_EDA!C1660="Home Office",1,0)</f>
        <v>0</v>
      </c>
      <c r="M1659" s="6" t="n">
        <f aca="false">IF(1_Data_EDA!D1660="Europe",1,0)</f>
        <v>0</v>
      </c>
      <c r="N1659" s="6" t="n">
        <f aca="false">IF(1_Data_EDA!D1660="LATAM",1,0)</f>
        <v>1</v>
      </c>
      <c r="O1659" s="6" t="n">
        <f aca="false">IF(1_Data_EDA!D1660="Pacific Asia",1,0)</f>
        <v>0</v>
      </c>
      <c r="P1659" s="6" t="n">
        <f aca="false">IF(1_Data_EDA!D1660="USCA",1,0)</f>
        <v>0</v>
      </c>
      <c r="Q1659" s="6" t="n">
        <f aca="false">IF(C1659&gt;MEDIAN(C$5:C$8004),1,0)</f>
        <v>0</v>
      </c>
      <c r="R1659" s="6" t="n">
        <f aca="false">IF(D1659&gt;2,1,0)</f>
        <v>0</v>
      </c>
    </row>
    <row r="1660" customFormat="false" ht="15" hidden="false" customHeight="true" outlineLevel="0" collapsed="false">
      <c r="A1660" s="6" t="n">
        <f aca="false">1_Data_EDA!O1661</f>
        <v>1</v>
      </c>
      <c r="B1660" s="6" t="n">
        <f aca="false">1_Data_EDA!H1661</f>
        <v>4</v>
      </c>
      <c r="C1660" s="7" t="n">
        <f aca="false">1_Data_EDA!I1661</f>
        <v>59.99000168</v>
      </c>
      <c r="D1660" s="6" t="n">
        <f aca="false">1_Data_EDA!J1661</f>
        <v>5</v>
      </c>
      <c r="E1660" s="7" t="n">
        <f aca="false">1_Data_EDA!K1661</f>
        <v>299.9500122</v>
      </c>
      <c r="F1660" s="7" t="n">
        <f aca="false">1_Data_EDA!L1661</f>
        <v>9</v>
      </c>
      <c r="G1660" s="8" t="n">
        <f aca="false">1_Data_EDA!M1661</f>
        <v>0.029999999</v>
      </c>
      <c r="H1660" s="6" t="n">
        <f aca="false">IF(1_Data_EDA!B1661="First Class",1,0)</f>
        <v>0</v>
      </c>
      <c r="I1660" s="6" t="n">
        <f aca="false">IF(1_Data_EDA!B1661="Second Class",1,0)</f>
        <v>0</v>
      </c>
      <c r="J1660" s="6" t="n">
        <f aca="false">IF(1_Data_EDA!B1661="Same Day",1,0)</f>
        <v>0</v>
      </c>
      <c r="K1660" s="6" t="n">
        <f aca="false">IF(1_Data_EDA!C1661="Corporate",1,0)</f>
        <v>1</v>
      </c>
      <c r="L1660" s="6" t="n">
        <f aca="false">IF(1_Data_EDA!C1661="Home Office",1,0)</f>
        <v>0</v>
      </c>
      <c r="M1660" s="6" t="n">
        <f aca="false">IF(1_Data_EDA!D1661="Europe",1,0)</f>
        <v>1</v>
      </c>
      <c r="N1660" s="6" t="n">
        <f aca="false">IF(1_Data_EDA!D1661="LATAM",1,0)</f>
        <v>0</v>
      </c>
      <c r="O1660" s="6" t="n">
        <f aca="false">IF(1_Data_EDA!D1661="Pacific Asia",1,0)</f>
        <v>0</v>
      </c>
      <c r="P1660" s="6" t="n">
        <f aca="false">IF(1_Data_EDA!D1661="USCA",1,0)</f>
        <v>0</v>
      </c>
      <c r="Q1660" s="6" t="n">
        <f aca="false">IF(C1660&gt;MEDIAN(C$5:C$8004),1,0)</f>
        <v>0</v>
      </c>
      <c r="R1660" s="6" t="n">
        <f aca="false">IF(D1660&gt;2,1,0)</f>
        <v>1</v>
      </c>
    </row>
    <row r="1661" customFormat="false" ht="15" hidden="false" customHeight="true" outlineLevel="0" collapsed="false">
      <c r="A1661" s="6" t="n">
        <f aca="false">1_Data_EDA!O1662</f>
        <v>1</v>
      </c>
      <c r="B1661" s="6" t="n">
        <f aca="false">1_Data_EDA!H1662</f>
        <v>1</v>
      </c>
      <c r="C1661" s="7" t="n">
        <f aca="false">1_Data_EDA!I1662</f>
        <v>34.99000168</v>
      </c>
      <c r="D1661" s="6" t="n">
        <f aca="false">1_Data_EDA!J1662</f>
        <v>2</v>
      </c>
      <c r="E1661" s="7" t="n">
        <f aca="false">1_Data_EDA!K1662</f>
        <v>69.98000336</v>
      </c>
      <c r="F1661" s="7" t="n">
        <f aca="false">1_Data_EDA!L1662</f>
        <v>14</v>
      </c>
      <c r="G1661" s="8" t="n">
        <f aca="false">1_Data_EDA!M1662</f>
        <v>0.200000003</v>
      </c>
      <c r="H1661" s="6" t="n">
        <f aca="false">IF(1_Data_EDA!B1662="First Class",1,0)</f>
        <v>1</v>
      </c>
      <c r="I1661" s="6" t="n">
        <f aca="false">IF(1_Data_EDA!B1662="Second Class",1,0)</f>
        <v>0</v>
      </c>
      <c r="J1661" s="6" t="n">
        <f aca="false">IF(1_Data_EDA!B1662="Same Day",1,0)</f>
        <v>0</v>
      </c>
      <c r="K1661" s="6" t="n">
        <f aca="false">IF(1_Data_EDA!C1662="Corporate",1,0)</f>
        <v>0</v>
      </c>
      <c r="L1661" s="6" t="n">
        <f aca="false">IF(1_Data_EDA!C1662="Home Office",1,0)</f>
        <v>0</v>
      </c>
      <c r="M1661" s="6" t="n">
        <f aca="false">IF(1_Data_EDA!D1662="Europe",1,0)</f>
        <v>0</v>
      </c>
      <c r="N1661" s="6" t="n">
        <f aca="false">IF(1_Data_EDA!D1662="LATAM",1,0)</f>
        <v>1</v>
      </c>
      <c r="O1661" s="6" t="n">
        <f aca="false">IF(1_Data_EDA!D1662="Pacific Asia",1,0)</f>
        <v>0</v>
      </c>
      <c r="P1661" s="6" t="n">
        <f aca="false">IF(1_Data_EDA!D1662="USCA",1,0)</f>
        <v>0</v>
      </c>
      <c r="Q1661" s="6" t="n">
        <f aca="false">IF(C1661&gt;MEDIAN(C$5:C$8004),1,0)</f>
        <v>0</v>
      </c>
      <c r="R1661" s="6" t="n">
        <f aca="false">IF(D1661&gt;2,1,0)</f>
        <v>0</v>
      </c>
    </row>
    <row r="1662" customFormat="false" ht="15" hidden="false" customHeight="true" outlineLevel="0" collapsed="false">
      <c r="A1662" s="6" t="n">
        <f aca="false">1_Data_EDA!O1663</f>
        <v>1</v>
      </c>
      <c r="B1662" s="6" t="n">
        <f aca="false">1_Data_EDA!H1663</f>
        <v>1</v>
      </c>
      <c r="C1662" s="7" t="n">
        <f aca="false">1_Data_EDA!I1663</f>
        <v>399.980011</v>
      </c>
      <c r="D1662" s="6" t="n">
        <f aca="false">1_Data_EDA!J1663</f>
        <v>1</v>
      </c>
      <c r="E1662" s="7" t="n">
        <f aca="false">1_Data_EDA!K1663</f>
        <v>399.980011</v>
      </c>
      <c r="F1662" s="7" t="n">
        <f aca="false">1_Data_EDA!L1663</f>
        <v>48</v>
      </c>
      <c r="G1662" s="8" t="n">
        <f aca="false">1_Data_EDA!M1663</f>
        <v>0.119999997</v>
      </c>
      <c r="H1662" s="6" t="n">
        <f aca="false">IF(1_Data_EDA!B1663="First Class",1,0)</f>
        <v>1</v>
      </c>
      <c r="I1662" s="6" t="n">
        <f aca="false">IF(1_Data_EDA!B1663="Second Class",1,0)</f>
        <v>0</v>
      </c>
      <c r="J1662" s="6" t="n">
        <f aca="false">IF(1_Data_EDA!B1663="Same Day",1,0)</f>
        <v>0</v>
      </c>
      <c r="K1662" s="6" t="n">
        <f aca="false">IF(1_Data_EDA!C1663="Corporate",1,0)</f>
        <v>0</v>
      </c>
      <c r="L1662" s="6" t="n">
        <f aca="false">IF(1_Data_EDA!C1663="Home Office",1,0)</f>
        <v>0</v>
      </c>
      <c r="M1662" s="6" t="n">
        <f aca="false">IF(1_Data_EDA!D1663="Europe",1,0)</f>
        <v>0</v>
      </c>
      <c r="N1662" s="6" t="n">
        <f aca="false">IF(1_Data_EDA!D1663="LATAM",1,0)</f>
        <v>0</v>
      </c>
      <c r="O1662" s="6" t="n">
        <f aca="false">IF(1_Data_EDA!D1663="Pacific Asia",1,0)</f>
        <v>1</v>
      </c>
      <c r="P1662" s="6" t="n">
        <f aca="false">IF(1_Data_EDA!D1663="USCA",1,0)</f>
        <v>0</v>
      </c>
      <c r="Q1662" s="6" t="n">
        <f aca="false">IF(C1662&gt;MEDIAN(C$5:C$8004),1,0)</f>
        <v>1</v>
      </c>
      <c r="R1662" s="6" t="n">
        <f aca="false">IF(D1662&gt;2,1,0)</f>
        <v>0</v>
      </c>
    </row>
    <row r="1663" customFormat="false" ht="15" hidden="false" customHeight="true" outlineLevel="0" collapsed="false">
      <c r="A1663" s="6" t="n">
        <f aca="false">1_Data_EDA!O1664</f>
        <v>0</v>
      </c>
      <c r="B1663" s="6" t="n">
        <f aca="false">1_Data_EDA!H1664</f>
        <v>4</v>
      </c>
      <c r="C1663" s="7" t="n">
        <f aca="false">1_Data_EDA!I1664</f>
        <v>39.99000168</v>
      </c>
      <c r="D1663" s="6" t="n">
        <f aca="false">1_Data_EDA!J1664</f>
        <v>1</v>
      </c>
      <c r="E1663" s="7" t="n">
        <f aca="false">1_Data_EDA!K1664</f>
        <v>39.99000168</v>
      </c>
      <c r="F1663" s="7" t="n">
        <f aca="false">1_Data_EDA!L1664</f>
        <v>10</v>
      </c>
      <c r="G1663" s="8" t="n">
        <f aca="false">1_Data_EDA!M1664</f>
        <v>0.25</v>
      </c>
      <c r="H1663" s="6" t="n">
        <f aca="false">IF(1_Data_EDA!B1664="First Class",1,0)</f>
        <v>0</v>
      </c>
      <c r="I1663" s="6" t="n">
        <f aca="false">IF(1_Data_EDA!B1664="Second Class",1,0)</f>
        <v>0</v>
      </c>
      <c r="J1663" s="6" t="n">
        <f aca="false">IF(1_Data_EDA!B1664="Same Day",1,0)</f>
        <v>0</v>
      </c>
      <c r="K1663" s="6" t="n">
        <f aca="false">IF(1_Data_EDA!C1664="Corporate",1,0)</f>
        <v>0</v>
      </c>
      <c r="L1663" s="6" t="n">
        <f aca="false">IF(1_Data_EDA!C1664="Home Office",1,0)</f>
        <v>1</v>
      </c>
      <c r="M1663" s="6" t="n">
        <f aca="false">IF(1_Data_EDA!D1664="Europe",1,0)</f>
        <v>0</v>
      </c>
      <c r="N1663" s="6" t="n">
        <f aca="false">IF(1_Data_EDA!D1664="LATAM",1,0)</f>
        <v>0</v>
      </c>
      <c r="O1663" s="6" t="n">
        <f aca="false">IF(1_Data_EDA!D1664="Pacific Asia",1,0)</f>
        <v>1</v>
      </c>
      <c r="P1663" s="6" t="n">
        <f aca="false">IF(1_Data_EDA!D1664="USCA",1,0)</f>
        <v>0</v>
      </c>
      <c r="Q1663" s="6" t="n">
        <f aca="false">IF(C1663&gt;MEDIAN(C$5:C$8004),1,0)</f>
        <v>0</v>
      </c>
      <c r="R1663" s="6" t="n">
        <f aca="false">IF(D1663&gt;2,1,0)</f>
        <v>0</v>
      </c>
    </row>
    <row r="1664" customFormat="false" ht="15" hidden="false" customHeight="true" outlineLevel="0" collapsed="false">
      <c r="A1664" s="6" t="n">
        <f aca="false">1_Data_EDA!O1665</f>
        <v>1</v>
      </c>
      <c r="B1664" s="6" t="n">
        <f aca="false">1_Data_EDA!H1665</f>
        <v>4</v>
      </c>
      <c r="C1664" s="7" t="n">
        <f aca="false">1_Data_EDA!I1665</f>
        <v>24.98999977</v>
      </c>
      <c r="D1664" s="6" t="n">
        <f aca="false">1_Data_EDA!J1665</f>
        <v>1</v>
      </c>
      <c r="E1664" s="7" t="n">
        <f aca="false">1_Data_EDA!K1665</f>
        <v>24.98999977</v>
      </c>
      <c r="F1664" s="7" t="n">
        <f aca="false">1_Data_EDA!L1665</f>
        <v>3</v>
      </c>
      <c r="G1664" s="8" t="n">
        <f aca="false">1_Data_EDA!M1665</f>
        <v>0.119999997</v>
      </c>
      <c r="H1664" s="6" t="n">
        <f aca="false">IF(1_Data_EDA!B1665="First Class",1,0)</f>
        <v>0</v>
      </c>
      <c r="I1664" s="6" t="n">
        <f aca="false">IF(1_Data_EDA!B1665="Second Class",1,0)</f>
        <v>0</v>
      </c>
      <c r="J1664" s="6" t="n">
        <f aca="false">IF(1_Data_EDA!B1665="Same Day",1,0)</f>
        <v>0</v>
      </c>
      <c r="K1664" s="6" t="n">
        <f aca="false">IF(1_Data_EDA!C1665="Corporate",1,0)</f>
        <v>1</v>
      </c>
      <c r="L1664" s="6" t="n">
        <f aca="false">IF(1_Data_EDA!C1665="Home Office",1,0)</f>
        <v>0</v>
      </c>
      <c r="M1664" s="6" t="n">
        <f aca="false">IF(1_Data_EDA!D1665="Europe",1,0)</f>
        <v>0</v>
      </c>
      <c r="N1664" s="6" t="n">
        <f aca="false">IF(1_Data_EDA!D1665="LATAM",1,0)</f>
        <v>1</v>
      </c>
      <c r="O1664" s="6" t="n">
        <f aca="false">IF(1_Data_EDA!D1665="Pacific Asia",1,0)</f>
        <v>0</v>
      </c>
      <c r="P1664" s="6" t="n">
        <f aca="false">IF(1_Data_EDA!D1665="USCA",1,0)</f>
        <v>0</v>
      </c>
      <c r="Q1664" s="6" t="n">
        <f aca="false">IF(C1664&gt;MEDIAN(C$5:C$8004),1,0)</f>
        <v>0</v>
      </c>
      <c r="R1664" s="6" t="n">
        <f aca="false">IF(D1664&gt;2,1,0)</f>
        <v>0</v>
      </c>
    </row>
    <row r="1665" customFormat="false" ht="15" hidden="false" customHeight="true" outlineLevel="0" collapsed="false">
      <c r="A1665" s="6" t="n">
        <f aca="false">1_Data_EDA!O1666</f>
        <v>0</v>
      </c>
      <c r="B1665" s="6" t="n">
        <f aca="false">1_Data_EDA!H1666</f>
        <v>4</v>
      </c>
      <c r="C1665" s="7" t="n">
        <f aca="false">1_Data_EDA!I1666</f>
        <v>299.980011</v>
      </c>
      <c r="D1665" s="6" t="n">
        <f aca="false">1_Data_EDA!J1666</f>
        <v>1</v>
      </c>
      <c r="E1665" s="7" t="n">
        <f aca="false">1_Data_EDA!K1666</f>
        <v>299.980011</v>
      </c>
      <c r="F1665" s="7" t="n">
        <f aca="false">1_Data_EDA!L1666</f>
        <v>54</v>
      </c>
      <c r="G1665" s="8" t="n">
        <f aca="false">1_Data_EDA!M1666</f>
        <v>0.180000007</v>
      </c>
      <c r="H1665" s="6" t="n">
        <f aca="false">IF(1_Data_EDA!B1666="First Class",1,0)</f>
        <v>0</v>
      </c>
      <c r="I1665" s="6" t="n">
        <f aca="false">IF(1_Data_EDA!B1666="Second Class",1,0)</f>
        <v>0</v>
      </c>
      <c r="J1665" s="6" t="n">
        <f aca="false">IF(1_Data_EDA!B1666="Same Day",1,0)</f>
        <v>0</v>
      </c>
      <c r="K1665" s="6" t="n">
        <f aca="false">IF(1_Data_EDA!C1666="Corporate",1,0)</f>
        <v>1</v>
      </c>
      <c r="L1665" s="6" t="n">
        <f aca="false">IF(1_Data_EDA!C1666="Home Office",1,0)</f>
        <v>0</v>
      </c>
      <c r="M1665" s="6" t="n">
        <f aca="false">IF(1_Data_EDA!D1666="Europe",1,0)</f>
        <v>1</v>
      </c>
      <c r="N1665" s="6" t="n">
        <f aca="false">IF(1_Data_EDA!D1666="LATAM",1,0)</f>
        <v>0</v>
      </c>
      <c r="O1665" s="6" t="n">
        <f aca="false">IF(1_Data_EDA!D1666="Pacific Asia",1,0)</f>
        <v>0</v>
      </c>
      <c r="P1665" s="6" t="n">
        <f aca="false">IF(1_Data_EDA!D1666="USCA",1,0)</f>
        <v>0</v>
      </c>
      <c r="Q1665" s="6" t="n">
        <f aca="false">IF(C1665&gt;MEDIAN(C$5:C$8004),1,0)</f>
        <v>1</v>
      </c>
      <c r="R1665" s="6" t="n">
        <f aca="false">IF(D1665&gt;2,1,0)</f>
        <v>0</v>
      </c>
    </row>
    <row r="1666" customFormat="false" ht="15" hidden="false" customHeight="true" outlineLevel="0" collapsed="false">
      <c r="A1666" s="6" t="n">
        <f aca="false">1_Data_EDA!O1667</f>
        <v>0</v>
      </c>
      <c r="B1666" s="6" t="n">
        <f aca="false">1_Data_EDA!H1667</f>
        <v>4</v>
      </c>
      <c r="C1666" s="7" t="n">
        <f aca="false">1_Data_EDA!I1667</f>
        <v>15.98999977</v>
      </c>
      <c r="D1666" s="6" t="n">
        <f aca="false">1_Data_EDA!J1667</f>
        <v>1</v>
      </c>
      <c r="E1666" s="7" t="n">
        <f aca="false">1_Data_EDA!K1667</f>
        <v>15.98999977</v>
      </c>
      <c r="F1666" s="7" t="n">
        <f aca="false">1_Data_EDA!L1667</f>
        <v>2.079999924</v>
      </c>
      <c r="G1666" s="8" t="n">
        <f aca="false">1_Data_EDA!M1667</f>
        <v>0.129999995</v>
      </c>
      <c r="H1666" s="6" t="n">
        <f aca="false">IF(1_Data_EDA!B1667="First Class",1,0)</f>
        <v>0</v>
      </c>
      <c r="I1666" s="6" t="n">
        <f aca="false">IF(1_Data_EDA!B1667="Second Class",1,0)</f>
        <v>0</v>
      </c>
      <c r="J1666" s="6" t="n">
        <f aca="false">IF(1_Data_EDA!B1667="Same Day",1,0)</f>
        <v>0</v>
      </c>
      <c r="K1666" s="6" t="n">
        <f aca="false">IF(1_Data_EDA!C1667="Corporate",1,0)</f>
        <v>0</v>
      </c>
      <c r="L1666" s="6" t="n">
        <f aca="false">IF(1_Data_EDA!C1667="Home Office",1,0)</f>
        <v>0</v>
      </c>
      <c r="M1666" s="6" t="n">
        <f aca="false">IF(1_Data_EDA!D1667="Europe",1,0)</f>
        <v>0</v>
      </c>
      <c r="N1666" s="6" t="n">
        <f aca="false">IF(1_Data_EDA!D1667="LATAM",1,0)</f>
        <v>1</v>
      </c>
      <c r="O1666" s="6" t="n">
        <f aca="false">IF(1_Data_EDA!D1667="Pacific Asia",1,0)</f>
        <v>0</v>
      </c>
      <c r="P1666" s="6" t="n">
        <f aca="false">IF(1_Data_EDA!D1667="USCA",1,0)</f>
        <v>0</v>
      </c>
      <c r="Q1666" s="6" t="n">
        <f aca="false">IF(C1666&gt;MEDIAN(C$5:C$8004),1,0)</f>
        <v>0</v>
      </c>
      <c r="R1666" s="6" t="n">
        <f aca="false">IF(D1666&gt;2,1,0)</f>
        <v>0</v>
      </c>
    </row>
    <row r="1667" customFormat="false" ht="15" hidden="false" customHeight="true" outlineLevel="0" collapsed="false">
      <c r="A1667" s="6" t="n">
        <f aca="false">1_Data_EDA!O1668</f>
        <v>1</v>
      </c>
      <c r="B1667" s="6" t="n">
        <f aca="false">1_Data_EDA!H1668</f>
        <v>2</v>
      </c>
      <c r="C1667" s="7" t="n">
        <f aca="false">1_Data_EDA!I1668</f>
        <v>199.9900055</v>
      </c>
      <c r="D1667" s="6" t="n">
        <f aca="false">1_Data_EDA!J1668</f>
        <v>1</v>
      </c>
      <c r="E1667" s="7" t="n">
        <f aca="false">1_Data_EDA!K1668</f>
        <v>199.9900055</v>
      </c>
      <c r="F1667" s="7" t="n">
        <f aca="false">1_Data_EDA!L1668</f>
        <v>36</v>
      </c>
      <c r="G1667" s="8" t="n">
        <f aca="false">1_Data_EDA!M1668</f>
        <v>0.180000007</v>
      </c>
      <c r="H1667" s="6" t="n">
        <f aca="false">IF(1_Data_EDA!B1668="First Class",1,0)</f>
        <v>0</v>
      </c>
      <c r="I1667" s="6" t="n">
        <f aca="false">IF(1_Data_EDA!B1668="Second Class",1,0)</f>
        <v>1</v>
      </c>
      <c r="J1667" s="6" t="n">
        <f aca="false">IF(1_Data_EDA!B1668="Same Day",1,0)</f>
        <v>0</v>
      </c>
      <c r="K1667" s="6" t="n">
        <f aca="false">IF(1_Data_EDA!C1668="Corporate",1,0)</f>
        <v>1</v>
      </c>
      <c r="L1667" s="6" t="n">
        <f aca="false">IF(1_Data_EDA!C1668="Home Office",1,0)</f>
        <v>0</v>
      </c>
      <c r="M1667" s="6" t="n">
        <f aca="false">IF(1_Data_EDA!D1668="Europe",1,0)</f>
        <v>0</v>
      </c>
      <c r="N1667" s="6" t="n">
        <f aca="false">IF(1_Data_EDA!D1668="LATAM",1,0)</f>
        <v>1</v>
      </c>
      <c r="O1667" s="6" t="n">
        <f aca="false">IF(1_Data_EDA!D1668="Pacific Asia",1,0)</f>
        <v>0</v>
      </c>
      <c r="P1667" s="6" t="n">
        <f aca="false">IF(1_Data_EDA!D1668="USCA",1,0)</f>
        <v>0</v>
      </c>
      <c r="Q1667" s="6" t="n">
        <f aca="false">IF(C1667&gt;MEDIAN(C$5:C$8004),1,0)</f>
        <v>1</v>
      </c>
      <c r="R1667" s="6" t="n">
        <f aca="false">IF(D1667&gt;2,1,0)</f>
        <v>0</v>
      </c>
    </row>
    <row r="1668" customFormat="false" ht="15" hidden="false" customHeight="true" outlineLevel="0" collapsed="false">
      <c r="A1668" s="6" t="n">
        <f aca="false">1_Data_EDA!O1669</f>
        <v>1</v>
      </c>
      <c r="B1668" s="6" t="n">
        <f aca="false">1_Data_EDA!H1669</f>
        <v>1</v>
      </c>
      <c r="C1668" s="7" t="n">
        <f aca="false">1_Data_EDA!I1669</f>
        <v>59.99000168</v>
      </c>
      <c r="D1668" s="6" t="n">
        <f aca="false">1_Data_EDA!J1669</f>
        <v>5</v>
      </c>
      <c r="E1668" s="7" t="n">
        <f aca="false">1_Data_EDA!K1669</f>
        <v>299.9500122</v>
      </c>
      <c r="F1668" s="7" t="n">
        <f aca="false">1_Data_EDA!L1669</f>
        <v>59.99000168</v>
      </c>
      <c r="G1668" s="8" t="n">
        <f aca="false">1_Data_EDA!M1669</f>
        <v>0.200000003</v>
      </c>
      <c r="H1668" s="6" t="n">
        <f aca="false">IF(1_Data_EDA!B1669="First Class",1,0)</f>
        <v>1</v>
      </c>
      <c r="I1668" s="6" t="n">
        <f aca="false">IF(1_Data_EDA!B1669="Second Class",1,0)</f>
        <v>0</v>
      </c>
      <c r="J1668" s="6" t="n">
        <f aca="false">IF(1_Data_EDA!B1669="Same Day",1,0)</f>
        <v>0</v>
      </c>
      <c r="K1668" s="6" t="n">
        <f aca="false">IF(1_Data_EDA!C1669="Corporate",1,0)</f>
        <v>0</v>
      </c>
      <c r="L1668" s="6" t="n">
        <f aca="false">IF(1_Data_EDA!C1669="Home Office",1,0)</f>
        <v>0</v>
      </c>
      <c r="M1668" s="6" t="n">
        <f aca="false">IF(1_Data_EDA!D1669="Europe",1,0)</f>
        <v>0</v>
      </c>
      <c r="N1668" s="6" t="n">
        <f aca="false">IF(1_Data_EDA!D1669="LATAM",1,0)</f>
        <v>1</v>
      </c>
      <c r="O1668" s="6" t="n">
        <f aca="false">IF(1_Data_EDA!D1669="Pacific Asia",1,0)</f>
        <v>0</v>
      </c>
      <c r="P1668" s="6" t="n">
        <f aca="false">IF(1_Data_EDA!D1669="USCA",1,0)</f>
        <v>0</v>
      </c>
      <c r="Q1668" s="6" t="n">
        <f aca="false">IF(C1668&gt;MEDIAN(C$5:C$8004),1,0)</f>
        <v>0</v>
      </c>
      <c r="R1668" s="6" t="n">
        <f aca="false">IF(D1668&gt;2,1,0)</f>
        <v>1</v>
      </c>
    </row>
    <row r="1669" customFormat="false" ht="15" hidden="false" customHeight="true" outlineLevel="0" collapsed="false">
      <c r="A1669" s="6" t="n">
        <f aca="false">1_Data_EDA!O1670</f>
        <v>0</v>
      </c>
      <c r="B1669" s="6" t="n">
        <f aca="false">1_Data_EDA!H1670</f>
        <v>4</v>
      </c>
      <c r="C1669" s="7" t="n">
        <f aca="false">1_Data_EDA!I1670</f>
        <v>129.9900055</v>
      </c>
      <c r="D1669" s="6" t="n">
        <f aca="false">1_Data_EDA!J1670</f>
        <v>1</v>
      </c>
      <c r="E1669" s="7" t="n">
        <f aca="false">1_Data_EDA!K1670</f>
        <v>129.9900055</v>
      </c>
      <c r="F1669" s="7" t="n">
        <f aca="false">1_Data_EDA!L1670</f>
        <v>13</v>
      </c>
      <c r="G1669" s="8" t="n">
        <f aca="false">1_Data_EDA!M1670</f>
        <v>0.100000001</v>
      </c>
      <c r="H1669" s="6" t="n">
        <f aca="false">IF(1_Data_EDA!B1670="First Class",1,0)</f>
        <v>0</v>
      </c>
      <c r="I1669" s="6" t="n">
        <f aca="false">IF(1_Data_EDA!B1670="Second Class",1,0)</f>
        <v>0</v>
      </c>
      <c r="J1669" s="6" t="n">
        <f aca="false">IF(1_Data_EDA!B1670="Same Day",1,0)</f>
        <v>0</v>
      </c>
      <c r="K1669" s="6" t="n">
        <f aca="false">IF(1_Data_EDA!C1670="Corporate",1,0)</f>
        <v>1</v>
      </c>
      <c r="L1669" s="6" t="n">
        <f aca="false">IF(1_Data_EDA!C1670="Home Office",1,0)</f>
        <v>0</v>
      </c>
      <c r="M1669" s="6" t="n">
        <f aca="false">IF(1_Data_EDA!D1670="Europe",1,0)</f>
        <v>0</v>
      </c>
      <c r="N1669" s="6" t="n">
        <f aca="false">IF(1_Data_EDA!D1670="LATAM",1,0)</f>
        <v>1</v>
      </c>
      <c r="O1669" s="6" t="n">
        <f aca="false">IF(1_Data_EDA!D1670="Pacific Asia",1,0)</f>
        <v>0</v>
      </c>
      <c r="P1669" s="6" t="n">
        <f aca="false">IF(1_Data_EDA!D1670="USCA",1,0)</f>
        <v>0</v>
      </c>
      <c r="Q1669" s="6" t="n">
        <f aca="false">IF(C1669&gt;MEDIAN(C$5:C$8004),1,0)</f>
        <v>1</v>
      </c>
      <c r="R1669" s="6" t="n">
        <f aca="false">IF(D1669&gt;2,1,0)</f>
        <v>0</v>
      </c>
    </row>
    <row r="1670" customFormat="false" ht="15" hidden="false" customHeight="true" outlineLevel="0" collapsed="false">
      <c r="A1670" s="6" t="n">
        <f aca="false">1_Data_EDA!O1671</f>
        <v>0</v>
      </c>
      <c r="B1670" s="6" t="n">
        <f aca="false">1_Data_EDA!H1671</f>
        <v>4</v>
      </c>
      <c r="C1670" s="7" t="n">
        <f aca="false">1_Data_EDA!I1671</f>
        <v>49.97999954</v>
      </c>
      <c r="D1670" s="6" t="n">
        <f aca="false">1_Data_EDA!J1671</f>
        <v>2</v>
      </c>
      <c r="E1670" s="7" t="n">
        <f aca="false">1_Data_EDA!K1671</f>
        <v>99.95999908</v>
      </c>
      <c r="F1670" s="7" t="n">
        <f aca="false">1_Data_EDA!L1671</f>
        <v>19.98999977</v>
      </c>
      <c r="G1670" s="8" t="n">
        <f aca="false">1_Data_EDA!M1671</f>
        <v>0.200000003</v>
      </c>
      <c r="H1670" s="6" t="n">
        <f aca="false">IF(1_Data_EDA!B1671="First Class",1,0)</f>
        <v>0</v>
      </c>
      <c r="I1670" s="6" t="n">
        <f aca="false">IF(1_Data_EDA!B1671="Second Class",1,0)</f>
        <v>0</v>
      </c>
      <c r="J1670" s="6" t="n">
        <f aca="false">IF(1_Data_EDA!B1671="Same Day",1,0)</f>
        <v>0</v>
      </c>
      <c r="K1670" s="6" t="n">
        <f aca="false">IF(1_Data_EDA!C1671="Corporate",1,0)</f>
        <v>1</v>
      </c>
      <c r="L1670" s="6" t="n">
        <f aca="false">IF(1_Data_EDA!C1671="Home Office",1,0)</f>
        <v>0</v>
      </c>
      <c r="M1670" s="6" t="n">
        <f aca="false">IF(1_Data_EDA!D1671="Europe",1,0)</f>
        <v>1</v>
      </c>
      <c r="N1670" s="6" t="n">
        <f aca="false">IF(1_Data_EDA!D1671="LATAM",1,0)</f>
        <v>0</v>
      </c>
      <c r="O1670" s="6" t="n">
        <f aca="false">IF(1_Data_EDA!D1671="Pacific Asia",1,0)</f>
        <v>0</v>
      </c>
      <c r="P1670" s="6" t="n">
        <f aca="false">IF(1_Data_EDA!D1671="USCA",1,0)</f>
        <v>0</v>
      </c>
      <c r="Q1670" s="6" t="n">
        <f aca="false">IF(C1670&gt;MEDIAN(C$5:C$8004),1,0)</f>
        <v>0</v>
      </c>
      <c r="R1670" s="6" t="n">
        <f aca="false">IF(D1670&gt;2,1,0)</f>
        <v>0</v>
      </c>
    </row>
    <row r="1671" customFormat="false" ht="15" hidden="false" customHeight="true" outlineLevel="0" collapsed="false">
      <c r="A1671" s="6" t="n">
        <f aca="false">1_Data_EDA!O1672</f>
        <v>1</v>
      </c>
      <c r="B1671" s="6" t="n">
        <f aca="false">1_Data_EDA!H1672</f>
        <v>1</v>
      </c>
      <c r="C1671" s="7" t="n">
        <f aca="false">1_Data_EDA!I1672</f>
        <v>59.99000168</v>
      </c>
      <c r="D1671" s="6" t="n">
        <f aca="false">1_Data_EDA!J1672</f>
        <v>2</v>
      </c>
      <c r="E1671" s="7" t="n">
        <f aca="false">1_Data_EDA!K1672</f>
        <v>119.9800034</v>
      </c>
      <c r="F1671" s="7" t="n">
        <f aca="false">1_Data_EDA!L1672</f>
        <v>3.599999905</v>
      </c>
      <c r="G1671" s="8" t="n">
        <f aca="false">1_Data_EDA!M1672</f>
        <v>0.029999999</v>
      </c>
      <c r="H1671" s="6" t="n">
        <f aca="false">IF(1_Data_EDA!B1672="First Class",1,0)</f>
        <v>1</v>
      </c>
      <c r="I1671" s="6" t="n">
        <f aca="false">IF(1_Data_EDA!B1672="Second Class",1,0)</f>
        <v>0</v>
      </c>
      <c r="J1671" s="6" t="n">
        <f aca="false">IF(1_Data_EDA!B1672="Same Day",1,0)</f>
        <v>0</v>
      </c>
      <c r="K1671" s="6" t="n">
        <f aca="false">IF(1_Data_EDA!C1672="Corporate",1,0)</f>
        <v>0</v>
      </c>
      <c r="L1671" s="6" t="n">
        <f aca="false">IF(1_Data_EDA!C1672="Home Office",1,0)</f>
        <v>0</v>
      </c>
      <c r="M1671" s="6" t="n">
        <f aca="false">IF(1_Data_EDA!D1672="Europe",1,0)</f>
        <v>0</v>
      </c>
      <c r="N1671" s="6" t="n">
        <f aca="false">IF(1_Data_EDA!D1672="LATAM",1,0)</f>
        <v>0</v>
      </c>
      <c r="O1671" s="6" t="n">
        <f aca="false">IF(1_Data_EDA!D1672="Pacific Asia",1,0)</f>
        <v>0</v>
      </c>
      <c r="P1671" s="6" t="n">
        <f aca="false">IF(1_Data_EDA!D1672="USCA",1,0)</f>
        <v>1</v>
      </c>
      <c r="Q1671" s="6" t="n">
        <f aca="false">IF(C1671&gt;MEDIAN(C$5:C$8004),1,0)</f>
        <v>0</v>
      </c>
      <c r="R1671" s="6" t="n">
        <f aca="false">IF(D1671&gt;2,1,0)</f>
        <v>0</v>
      </c>
    </row>
    <row r="1672" customFormat="false" ht="15" hidden="false" customHeight="true" outlineLevel="0" collapsed="false">
      <c r="A1672" s="6" t="n">
        <f aca="false">1_Data_EDA!O1673</f>
        <v>1</v>
      </c>
      <c r="B1672" s="6" t="n">
        <f aca="false">1_Data_EDA!H1673</f>
        <v>2</v>
      </c>
      <c r="C1672" s="7" t="n">
        <f aca="false">1_Data_EDA!I1673</f>
        <v>99.98999786</v>
      </c>
      <c r="D1672" s="6" t="n">
        <f aca="false">1_Data_EDA!J1673</f>
        <v>1</v>
      </c>
      <c r="E1672" s="7" t="n">
        <f aca="false">1_Data_EDA!K1673</f>
        <v>99.98999786</v>
      </c>
      <c r="F1672" s="7" t="n">
        <f aca="false">1_Data_EDA!L1673</f>
        <v>25</v>
      </c>
      <c r="G1672" s="8" t="n">
        <f aca="false">1_Data_EDA!M1673</f>
        <v>0.25</v>
      </c>
      <c r="H1672" s="6" t="n">
        <f aca="false">IF(1_Data_EDA!B1673="First Class",1,0)</f>
        <v>0</v>
      </c>
      <c r="I1672" s="6" t="n">
        <f aca="false">IF(1_Data_EDA!B1673="Second Class",1,0)</f>
        <v>1</v>
      </c>
      <c r="J1672" s="6" t="n">
        <f aca="false">IF(1_Data_EDA!B1673="Same Day",1,0)</f>
        <v>0</v>
      </c>
      <c r="K1672" s="6" t="n">
        <f aca="false">IF(1_Data_EDA!C1673="Corporate",1,0)</f>
        <v>0</v>
      </c>
      <c r="L1672" s="6" t="n">
        <f aca="false">IF(1_Data_EDA!C1673="Home Office",1,0)</f>
        <v>0</v>
      </c>
      <c r="M1672" s="6" t="n">
        <f aca="false">IF(1_Data_EDA!D1673="Europe",1,0)</f>
        <v>0</v>
      </c>
      <c r="N1672" s="6" t="n">
        <f aca="false">IF(1_Data_EDA!D1673="LATAM",1,0)</f>
        <v>1</v>
      </c>
      <c r="O1672" s="6" t="n">
        <f aca="false">IF(1_Data_EDA!D1673="Pacific Asia",1,0)</f>
        <v>0</v>
      </c>
      <c r="P1672" s="6" t="n">
        <f aca="false">IF(1_Data_EDA!D1673="USCA",1,0)</f>
        <v>0</v>
      </c>
      <c r="Q1672" s="6" t="n">
        <f aca="false">IF(C1672&gt;MEDIAN(C$5:C$8004),1,0)</f>
        <v>1</v>
      </c>
      <c r="R1672" s="6" t="n">
        <f aca="false">IF(D1672&gt;2,1,0)</f>
        <v>0</v>
      </c>
    </row>
    <row r="1673" customFormat="false" ht="15" hidden="false" customHeight="true" outlineLevel="0" collapsed="false">
      <c r="A1673" s="6" t="n">
        <f aca="false">1_Data_EDA!O1674</f>
        <v>1</v>
      </c>
      <c r="B1673" s="6" t="n">
        <f aca="false">1_Data_EDA!H1674</f>
        <v>1</v>
      </c>
      <c r="C1673" s="7" t="n">
        <f aca="false">1_Data_EDA!I1674</f>
        <v>49.97999954</v>
      </c>
      <c r="D1673" s="6" t="n">
        <f aca="false">1_Data_EDA!J1674</f>
        <v>4</v>
      </c>
      <c r="E1673" s="7" t="n">
        <f aca="false">1_Data_EDA!K1674</f>
        <v>199.9199982</v>
      </c>
      <c r="F1673" s="7" t="n">
        <f aca="false">1_Data_EDA!L1674</f>
        <v>17.98999977</v>
      </c>
      <c r="G1673" s="8" t="n">
        <f aca="false">1_Data_EDA!M1674</f>
        <v>0.090000004</v>
      </c>
      <c r="H1673" s="6" t="n">
        <f aca="false">IF(1_Data_EDA!B1674="First Class",1,0)</f>
        <v>1</v>
      </c>
      <c r="I1673" s="6" t="n">
        <f aca="false">IF(1_Data_EDA!B1674="Second Class",1,0)</f>
        <v>0</v>
      </c>
      <c r="J1673" s="6" t="n">
        <f aca="false">IF(1_Data_EDA!B1674="Same Day",1,0)</f>
        <v>0</v>
      </c>
      <c r="K1673" s="6" t="n">
        <f aca="false">IF(1_Data_EDA!C1674="Corporate",1,0)</f>
        <v>0</v>
      </c>
      <c r="L1673" s="6" t="n">
        <f aca="false">IF(1_Data_EDA!C1674="Home Office",1,0)</f>
        <v>1</v>
      </c>
      <c r="M1673" s="6" t="n">
        <f aca="false">IF(1_Data_EDA!D1674="Europe",1,0)</f>
        <v>0</v>
      </c>
      <c r="N1673" s="6" t="n">
        <f aca="false">IF(1_Data_EDA!D1674="LATAM",1,0)</f>
        <v>0</v>
      </c>
      <c r="O1673" s="6" t="n">
        <f aca="false">IF(1_Data_EDA!D1674="Pacific Asia",1,0)</f>
        <v>1</v>
      </c>
      <c r="P1673" s="6" t="n">
        <f aca="false">IF(1_Data_EDA!D1674="USCA",1,0)</f>
        <v>0</v>
      </c>
      <c r="Q1673" s="6" t="n">
        <f aca="false">IF(C1673&gt;MEDIAN(C$5:C$8004),1,0)</f>
        <v>0</v>
      </c>
      <c r="R1673" s="6" t="n">
        <f aca="false">IF(D1673&gt;2,1,0)</f>
        <v>1</v>
      </c>
    </row>
    <row r="1674" customFormat="false" ht="15" hidden="false" customHeight="true" outlineLevel="0" collapsed="false">
      <c r="A1674" s="6" t="n">
        <f aca="false">1_Data_EDA!O1675</f>
        <v>0</v>
      </c>
      <c r="B1674" s="6" t="n">
        <f aca="false">1_Data_EDA!H1675</f>
        <v>4</v>
      </c>
      <c r="C1674" s="7" t="n">
        <f aca="false">1_Data_EDA!I1675</f>
        <v>49.97999954</v>
      </c>
      <c r="D1674" s="6" t="n">
        <f aca="false">1_Data_EDA!J1675</f>
        <v>1</v>
      </c>
      <c r="E1674" s="7" t="n">
        <f aca="false">1_Data_EDA!K1675</f>
        <v>49.97999954</v>
      </c>
      <c r="F1674" s="7" t="n">
        <f aca="false">1_Data_EDA!L1675</f>
        <v>1.5</v>
      </c>
      <c r="G1674" s="8" t="n">
        <f aca="false">1_Data_EDA!M1675</f>
        <v>0.029999999</v>
      </c>
      <c r="H1674" s="6" t="n">
        <f aca="false">IF(1_Data_EDA!B1675="First Class",1,0)</f>
        <v>0</v>
      </c>
      <c r="I1674" s="6" t="n">
        <f aca="false">IF(1_Data_EDA!B1675="Second Class",1,0)</f>
        <v>0</v>
      </c>
      <c r="J1674" s="6" t="n">
        <f aca="false">IF(1_Data_EDA!B1675="Same Day",1,0)</f>
        <v>0</v>
      </c>
      <c r="K1674" s="6" t="n">
        <f aca="false">IF(1_Data_EDA!C1675="Corporate",1,0)</f>
        <v>1</v>
      </c>
      <c r="L1674" s="6" t="n">
        <f aca="false">IF(1_Data_EDA!C1675="Home Office",1,0)</f>
        <v>0</v>
      </c>
      <c r="M1674" s="6" t="n">
        <f aca="false">IF(1_Data_EDA!D1675="Europe",1,0)</f>
        <v>0</v>
      </c>
      <c r="N1674" s="6" t="n">
        <f aca="false">IF(1_Data_EDA!D1675="LATAM",1,0)</f>
        <v>0</v>
      </c>
      <c r="O1674" s="6" t="n">
        <f aca="false">IF(1_Data_EDA!D1675="Pacific Asia",1,0)</f>
        <v>1</v>
      </c>
      <c r="P1674" s="6" t="n">
        <f aca="false">IF(1_Data_EDA!D1675="USCA",1,0)</f>
        <v>0</v>
      </c>
      <c r="Q1674" s="6" t="n">
        <f aca="false">IF(C1674&gt;MEDIAN(C$5:C$8004),1,0)</f>
        <v>0</v>
      </c>
      <c r="R1674" s="6" t="n">
        <f aca="false">IF(D1674&gt;2,1,0)</f>
        <v>0</v>
      </c>
    </row>
    <row r="1675" customFormat="false" ht="15" hidden="false" customHeight="true" outlineLevel="0" collapsed="false">
      <c r="A1675" s="6" t="n">
        <f aca="false">1_Data_EDA!O1676</f>
        <v>1</v>
      </c>
      <c r="B1675" s="6" t="n">
        <f aca="false">1_Data_EDA!H1676</f>
        <v>1</v>
      </c>
      <c r="C1675" s="7" t="n">
        <f aca="false">1_Data_EDA!I1676</f>
        <v>199.9900055</v>
      </c>
      <c r="D1675" s="6" t="n">
        <f aca="false">1_Data_EDA!J1676</f>
        <v>1</v>
      </c>
      <c r="E1675" s="7" t="n">
        <f aca="false">1_Data_EDA!K1676</f>
        <v>199.9900055</v>
      </c>
      <c r="F1675" s="7" t="n">
        <f aca="false">1_Data_EDA!L1676</f>
        <v>30</v>
      </c>
      <c r="G1675" s="8" t="n">
        <f aca="false">1_Data_EDA!M1676</f>
        <v>0.150000006</v>
      </c>
      <c r="H1675" s="6" t="n">
        <f aca="false">IF(1_Data_EDA!B1676="First Class",1,0)</f>
        <v>1</v>
      </c>
      <c r="I1675" s="6" t="n">
        <f aca="false">IF(1_Data_EDA!B1676="Second Class",1,0)</f>
        <v>0</v>
      </c>
      <c r="J1675" s="6" t="n">
        <f aca="false">IF(1_Data_EDA!B1676="Same Day",1,0)</f>
        <v>0</v>
      </c>
      <c r="K1675" s="6" t="n">
        <f aca="false">IF(1_Data_EDA!C1676="Corporate",1,0)</f>
        <v>1</v>
      </c>
      <c r="L1675" s="6" t="n">
        <f aca="false">IF(1_Data_EDA!C1676="Home Office",1,0)</f>
        <v>0</v>
      </c>
      <c r="M1675" s="6" t="n">
        <f aca="false">IF(1_Data_EDA!D1676="Europe",1,0)</f>
        <v>0</v>
      </c>
      <c r="N1675" s="6" t="n">
        <f aca="false">IF(1_Data_EDA!D1676="LATAM",1,0)</f>
        <v>0</v>
      </c>
      <c r="O1675" s="6" t="n">
        <f aca="false">IF(1_Data_EDA!D1676="Pacific Asia",1,0)</f>
        <v>0</v>
      </c>
      <c r="P1675" s="6" t="n">
        <f aca="false">IF(1_Data_EDA!D1676="USCA",1,0)</f>
        <v>1</v>
      </c>
      <c r="Q1675" s="6" t="n">
        <f aca="false">IF(C1675&gt;MEDIAN(C$5:C$8004),1,0)</f>
        <v>1</v>
      </c>
      <c r="R1675" s="6" t="n">
        <f aca="false">IF(D1675&gt;2,1,0)</f>
        <v>0</v>
      </c>
    </row>
    <row r="1676" customFormat="false" ht="15" hidden="false" customHeight="true" outlineLevel="0" collapsed="false">
      <c r="A1676" s="6" t="n">
        <f aca="false">1_Data_EDA!O1677</f>
        <v>1</v>
      </c>
      <c r="B1676" s="6" t="n">
        <f aca="false">1_Data_EDA!H1677</f>
        <v>4</v>
      </c>
      <c r="C1676" s="7" t="n">
        <f aca="false">1_Data_EDA!I1677</f>
        <v>59.99000168</v>
      </c>
      <c r="D1676" s="6" t="n">
        <f aca="false">1_Data_EDA!J1677</f>
        <v>4</v>
      </c>
      <c r="E1676" s="7" t="n">
        <f aca="false">1_Data_EDA!K1677</f>
        <v>239.9600067</v>
      </c>
      <c r="F1676" s="7" t="n">
        <f aca="false">1_Data_EDA!L1677</f>
        <v>9.600000381</v>
      </c>
      <c r="G1676" s="8" t="n">
        <f aca="false">1_Data_EDA!M1677</f>
        <v>0.039999999</v>
      </c>
      <c r="H1676" s="6" t="n">
        <f aca="false">IF(1_Data_EDA!B1677="First Class",1,0)</f>
        <v>0</v>
      </c>
      <c r="I1676" s="6" t="n">
        <f aca="false">IF(1_Data_EDA!B1677="Second Class",1,0)</f>
        <v>0</v>
      </c>
      <c r="J1676" s="6" t="n">
        <f aca="false">IF(1_Data_EDA!B1677="Same Day",1,0)</f>
        <v>0</v>
      </c>
      <c r="K1676" s="6" t="n">
        <f aca="false">IF(1_Data_EDA!C1677="Corporate",1,0)</f>
        <v>0</v>
      </c>
      <c r="L1676" s="6" t="n">
        <f aca="false">IF(1_Data_EDA!C1677="Home Office",1,0)</f>
        <v>0</v>
      </c>
      <c r="M1676" s="6" t="n">
        <f aca="false">IF(1_Data_EDA!D1677="Europe",1,0)</f>
        <v>0</v>
      </c>
      <c r="N1676" s="6" t="n">
        <f aca="false">IF(1_Data_EDA!D1677="LATAM",1,0)</f>
        <v>0</v>
      </c>
      <c r="O1676" s="6" t="n">
        <f aca="false">IF(1_Data_EDA!D1677="Pacific Asia",1,0)</f>
        <v>0</v>
      </c>
      <c r="P1676" s="6" t="n">
        <f aca="false">IF(1_Data_EDA!D1677="USCA",1,0)</f>
        <v>1</v>
      </c>
      <c r="Q1676" s="6" t="n">
        <f aca="false">IF(C1676&gt;MEDIAN(C$5:C$8004),1,0)</f>
        <v>0</v>
      </c>
      <c r="R1676" s="6" t="n">
        <f aca="false">IF(D1676&gt;2,1,0)</f>
        <v>1</v>
      </c>
    </row>
    <row r="1677" customFormat="false" ht="15" hidden="false" customHeight="true" outlineLevel="0" collapsed="false">
      <c r="A1677" s="6" t="n">
        <f aca="false">1_Data_EDA!O1678</f>
        <v>1</v>
      </c>
      <c r="B1677" s="6" t="n">
        <f aca="false">1_Data_EDA!H1678</f>
        <v>1</v>
      </c>
      <c r="C1677" s="7" t="n">
        <f aca="false">1_Data_EDA!I1678</f>
        <v>49.97999954</v>
      </c>
      <c r="D1677" s="6" t="n">
        <f aca="false">1_Data_EDA!J1678</f>
        <v>3</v>
      </c>
      <c r="E1677" s="7" t="n">
        <f aca="false">1_Data_EDA!K1678</f>
        <v>149.9400024</v>
      </c>
      <c r="F1677" s="7" t="n">
        <f aca="false">1_Data_EDA!L1678</f>
        <v>19.48999977</v>
      </c>
      <c r="G1677" s="8" t="n">
        <f aca="false">1_Data_EDA!M1678</f>
        <v>0.129999995</v>
      </c>
      <c r="H1677" s="6" t="n">
        <f aca="false">IF(1_Data_EDA!B1678="First Class",1,0)</f>
        <v>1</v>
      </c>
      <c r="I1677" s="6" t="n">
        <f aca="false">IF(1_Data_EDA!B1678="Second Class",1,0)</f>
        <v>0</v>
      </c>
      <c r="J1677" s="6" t="n">
        <f aca="false">IF(1_Data_EDA!B1678="Same Day",1,0)</f>
        <v>0</v>
      </c>
      <c r="K1677" s="6" t="n">
        <f aca="false">IF(1_Data_EDA!C1678="Corporate",1,0)</f>
        <v>1</v>
      </c>
      <c r="L1677" s="6" t="n">
        <f aca="false">IF(1_Data_EDA!C1678="Home Office",1,0)</f>
        <v>0</v>
      </c>
      <c r="M1677" s="6" t="n">
        <f aca="false">IF(1_Data_EDA!D1678="Europe",1,0)</f>
        <v>0</v>
      </c>
      <c r="N1677" s="6" t="n">
        <f aca="false">IF(1_Data_EDA!D1678="LATAM",1,0)</f>
        <v>1</v>
      </c>
      <c r="O1677" s="6" t="n">
        <f aca="false">IF(1_Data_EDA!D1678="Pacific Asia",1,0)</f>
        <v>0</v>
      </c>
      <c r="P1677" s="6" t="n">
        <f aca="false">IF(1_Data_EDA!D1678="USCA",1,0)</f>
        <v>0</v>
      </c>
      <c r="Q1677" s="6" t="n">
        <f aca="false">IF(C1677&gt;MEDIAN(C$5:C$8004),1,0)</f>
        <v>0</v>
      </c>
      <c r="R1677" s="6" t="n">
        <f aca="false">IF(D1677&gt;2,1,0)</f>
        <v>1</v>
      </c>
    </row>
    <row r="1678" customFormat="false" ht="15" hidden="false" customHeight="true" outlineLevel="0" collapsed="false">
      <c r="A1678" s="6" t="n">
        <f aca="false">1_Data_EDA!O1679</f>
        <v>1</v>
      </c>
      <c r="B1678" s="6" t="n">
        <f aca="false">1_Data_EDA!H1679</f>
        <v>4</v>
      </c>
      <c r="C1678" s="7" t="n">
        <f aca="false">1_Data_EDA!I1679</f>
        <v>399.980011</v>
      </c>
      <c r="D1678" s="6" t="n">
        <f aca="false">1_Data_EDA!J1679</f>
        <v>1</v>
      </c>
      <c r="E1678" s="7" t="n">
        <f aca="false">1_Data_EDA!K1679</f>
        <v>399.980011</v>
      </c>
      <c r="F1678" s="7" t="n">
        <f aca="false">1_Data_EDA!L1679</f>
        <v>60</v>
      </c>
      <c r="G1678" s="8" t="n">
        <f aca="false">1_Data_EDA!M1679</f>
        <v>0.150000006</v>
      </c>
      <c r="H1678" s="6" t="n">
        <f aca="false">IF(1_Data_EDA!B1679="First Class",1,0)</f>
        <v>0</v>
      </c>
      <c r="I1678" s="6" t="n">
        <f aca="false">IF(1_Data_EDA!B1679="Second Class",1,0)</f>
        <v>0</v>
      </c>
      <c r="J1678" s="6" t="n">
        <f aca="false">IF(1_Data_EDA!B1679="Same Day",1,0)</f>
        <v>0</v>
      </c>
      <c r="K1678" s="6" t="n">
        <f aca="false">IF(1_Data_EDA!C1679="Corporate",1,0)</f>
        <v>1</v>
      </c>
      <c r="L1678" s="6" t="n">
        <f aca="false">IF(1_Data_EDA!C1679="Home Office",1,0)</f>
        <v>0</v>
      </c>
      <c r="M1678" s="6" t="n">
        <f aca="false">IF(1_Data_EDA!D1679="Europe",1,0)</f>
        <v>0</v>
      </c>
      <c r="N1678" s="6" t="n">
        <f aca="false">IF(1_Data_EDA!D1679="LATAM",1,0)</f>
        <v>1</v>
      </c>
      <c r="O1678" s="6" t="n">
        <f aca="false">IF(1_Data_EDA!D1679="Pacific Asia",1,0)</f>
        <v>0</v>
      </c>
      <c r="P1678" s="6" t="n">
        <f aca="false">IF(1_Data_EDA!D1679="USCA",1,0)</f>
        <v>0</v>
      </c>
      <c r="Q1678" s="6" t="n">
        <f aca="false">IF(C1678&gt;MEDIAN(C$5:C$8004),1,0)</f>
        <v>1</v>
      </c>
      <c r="R1678" s="6" t="n">
        <f aca="false">IF(D1678&gt;2,1,0)</f>
        <v>0</v>
      </c>
    </row>
    <row r="1679" customFormat="false" ht="15" hidden="false" customHeight="true" outlineLevel="0" collapsed="false">
      <c r="A1679" s="6" t="n">
        <f aca="false">1_Data_EDA!O1680</f>
        <v>0</v>
      </c>
      <c r="B1679" s="6" t="n">
        <f aca="false">1_Data_EDA!H1680</f>
        <v>4</v>
      </c>
      <c r="C1679" s="7" t="n">
        <f aca="false">1_Data_EDA!I1680</f>
        <v>199.9900055</v>
      </c>
      <c r="D1679" s="6" t="n">
        <f aca="false">1_Data_EDA!J1680</f>
        <v>1</v>
      </c>
      <c r="E1679" s="7" t="n">
        <f aca="false">1_Data_EDA!K1680</f>
        <v>199.9900055</v>
      </c>
      <c r="F1679" s="7" t="n">
        <f aca="false">1_Data_EDA!L1680</f>
        <v>30</v>
      </c>
      <c r="G1679" s="8" t="n">
        <f aca="false">1_Data_EDA!M1680</f>
        <v>0.150000006</v>
      </c>
      <c r="H1679" s="6" t="n">
        <f aca="false">IF(1_Data_EDA!B1680="First Class",1,0)</f>
        <v>0</v>
      </c>
      <c r="I1679" s="6" t="n">
        <f aca="false">IF(1_Data_EDA!B1680="Second Class",1,0)</f>
        <v>0</v>
      </c>
      <c r="J1679" s="6" t="n">
        <f aca="false">IF(1_Data_EDA!B1680="Same Day",1,0)</f>
        <v>0</v>
      </c>
      <c r="K1679" s="6" t="n">
        <f aca="false">IF(1_Data_EDA!C1680="Corporate",1,0)</f>
        <v>1</v>
      </c>
      <c r="L1679" s="6" t="n">
        <f aca="false">IF(1_Data_EDA!C1680="Home Office",1,0)</f>
        <v>0</v>
      </c>
      <c r="M1679" s="6" t="n">
        <f aca="false">IF(1_Data_EDA!D1680="Europe",1,0)</f>
        <v>0</v>
      </c>
      <c r="N1679" s="6" t="n">
        <f aca="false">IF(1_Data_EDA!D1680="LATAM",1,0)</f>
        <v>0</v>
      </c>
      <c r="O1679" s="6" t="n">
        <f aca="false">IF(1_Data_EDA!D1680="Pacific Asia",1,0)</f>
        <v>1</v>
      </c>
      <c r="P1679" s="6" t="n">
        <f aca="false">IF(1_Data_EDA!D1680="USCA",1,0)</f>
        <v>0</v>
      </c>
      <c r="Q1679" s="6" t="n">
        <f aca="false">IF(C1679&gt;MEDIAN(C$5:C$8004),1,0)</f>
        <v>1</v>
      </c>
      <c r="R1679" s="6" t="n">
        <f aca="false">IF(D1679&gt;2,1,0)</f>
        <v>0</v>
      </c>
    </row>
    <row r="1680" customFormat="false" ht="15" hidden="false" customHeight="true" outlineLevel="0" collapsed="false">
      <c r="A1680" s="6" t="n">
        <f aca="false">1_Data_EDA!O1681</f>
        <v>0</v>
      </c>
      <c r="B1680" s="6" t="n">
        <f aca="false">1_Data_EDA!H1681</f>
        <v>4</v>
      </c>
      <c r="C1680" s="7" t="n">
        <f aca="false">1_Data_EDA!I1681</f>
        <v>129.9900055</v>
      </c>
      <c r="D1680" s="6" t="n">
        <f aca="false">1_Data_EDA!J1681</f>
        <v>1</v>
      </c>
      <c r="E1680" s="7" t="n">
        <f aca="false">1_Data_EDA!K1681</f>
        <v>129.9900055</v>
      </c>
      <c r="F1680" s="7" t="n">
        <f aca="false">1_Data_EDA!L1681</f>
        <v>13</v>
      </c>
      <c r="G1680" s="8" t="n">
        <f aca="false">1_Data_EDA!M1681</f>
        <v>0.100000001</v>
      </c>
      <c r="H1680" s="6" t="n">
        <f aca="false">IF(1_Data_EDA!B1681="First Class",1,0)</f>
        <v>0</v>
      </c>
      <c r="I1680" s="6" t="n">
        <f aca="false">IF(1_Data_EDA!B1681="Second Class",1,0)</f>
        <v>0</v>
      </c>
      <c r="J1680" s="6" t="n">
        <f aca="false">IF(1_Data_EDA!B1681="Same Day",1,0)</f>
        <v>0</v>
      </c>
      <c r="K1680" s="6" t="n">
        <f aca="false">IF(1_Data_EDA!C1681="Corporate",1,0)</f>
        <v>0</v>
      </c>
      <c r="L1680" s="6" t="n">
        <f aca="false">IF(1_Data_EDA!C1681="Home Office",1,0)</f>
        <v>0</v>
      </c>
      <c r="M1680" s="6" t="n">
        <f aca="false">IF(1_Data_EDA!D1681="Europe",1,0)</f>
        <v>0</v>
      </c>
      <c r="N1680" s="6" t="n">
        <f aca="false">IF(1_Data_EDA!D1681="LATAM",1,0)</f>
        <v>1</v>
      </c>
      <c r="O1680" s="6" t="n">
        <f aca="false">IF(1_Data_EDA!D1681="Pacific Asia",1,0)</f>
        <v>0</v>
      </c>
      <c r="P1680" s="6" t="n">
        <f aca="false">IF(1_Data_EDA!D1681="USCA",1,0)</f>
        <v>0</v>
      </c>
      <c r="Q1680" s="6" t="n">
        <f aca="false">IF(C1680&gt;MEDIAN(C$5:C$8004),1,0)</f>
        <v>1</v>
      </c>
      <c r="R1680" s="6" t="n">
        <f aca="false">IF(D1680&gt;2,1,0)</f>
        <v>0</v>
      </c>
    </row>
    <row r="1681" customFormat="false" ht="15" hidden="false" customHeight="true" outlineLevel="0" collapsed="false">
      <c r="A1681" s="6" t="n">
        <f aca="false">1_Data_EDA!O1682</f>
        <v>1</v>
      </c>
      <c r="B1681" s="6" t="n">
        <f aca="false">1_Data_EDA!H1682</f>
        <v>4</v>
      </c>
      <c r="C1681" s="7" t="n">
        <f aca="false">1_Data_EDA!I1682</f>
        <v>49.97999954</v>
      </c>
      <c r="D1681" s="6" t="n">
        <f aca="false">1_Data_EDA!J1682</f>
        <v>5</v>
      </c>
      <c r="E1681" s="7" t="n">
        <f aca="false">1_Data_EDA!K1682</f>
        <v>249.8999939</v>
      </c>
      <c r="F1681" s="7" t="n">
        <f aca="false">1_Data_EDA!L1682</f>
        <v>7.5</v>
      </c>
      <c r="G1681" s="8" t="n">
        <f aca="false">1_Data_EDA!M1682</f>
        <v>0.029999999</v>
      </c>
      <c r="H1681" s="6" t="n">
        <f aca="false">IF(1_Data_EDA!B1682="First Class",1,0)</f>
        <v>0</v>
      </c>
      <c r="I1681" s="6" t="n">
        <f aca="false">IF(1_Data_EDA!B1682="Second Class",1,0)</f>
        <v>0</v>
      </c>
      <c r="J1681" s="6" t="n">
        <f aca="false">IF(1_Data_EDA!B1682="Same Day",1,0)</f>
        <v>0</v>
      </c>
      <c r="K1681" s="6" t="n">
        <f aca="false">IF(1_Data_EDA!C1682="Corporate",1,0)</f>
        <v>0</v>
      </c>
      <c r="L1681" s="6" t="n">
        <f aca="false">IF(1_Data_EDA!C1682="Home Office",1,0)</f>
        <v>0</v>
      </c>
      <c r="M1681" s="6" t="n">
        <f aca="false">IF(1_Data_EDA!D1682="Europe",1,0)</f>
        <v>0</v>
      </c>
      <c r="N1681" s="6" t="n">
        <f aca="false">IF(1_Data_EDA!D1682="LATAM",1,0)</f>
        <v>1</v>
      </c>
      <c r="O1681" s="6" t="n">
        <f aca="false">IF(1_Data_EDA!D1682="Pacific Asia",1,0)</f>
        <v>0</v>
      </c>
      <c r="P1681" s="6" t="n">
        <f aca="false">IF(1_Data_EDA!D1682="USCA",1,0)</f>
        <v>0</v>
      </c>
      <c r="Q1681" s="6" t="n">
        <f aca="false">IF(C1681&gt;MEDIAN(C$5:C$8004),1,0)</f>
        <v>0</v>
      </c>
      <c r="R1681" s="6" t="n">
        <f aca="false">IF(D1681&gt;2,1,0)</f>
        <v>1</v>
      </c>
    </row>
    <row r="1682" customFormat="false" ht="15" hidden="false" customHeight="true" outlineLevel="0" collapsed="false">
      <c r="A1682" s="6" t="n">
        <f aca="false">1_Data_EDA!O1683</f>
        <v>1</v>
      </c>
      <c r="B1682" s="6" t="n">
        <f aca="false">1_Data_EDA!H1683</f>
        <v>2</v>
      </c>
      <c r="C1682" s="7" t="n">
        <f aca="false">1_Data_EDA!I1683</f>
        <v>59.99000168</v>
      </c>
      <c r="D1682" s="6" t="n">
        <f aca="false">1_Data_EDA!J1683</f>
        <v>2</v>
      </c>
      <c r="E1682" s="7" t="n">
        <f aca="false">1_Data_EDA!K1683</f>
        <v>119.9800034</v>
      </c>
      <c r="F1682" s="7" t="n">
        <f aca="false">1_Data_EDA!L1683</f>
        <v>2.400000095</v>
      </c>
      <c r="G1682" s="8" t="n">
        <f aca="false">1_Data_EDA!M1683</f>
        <v>0.02</v>
      </c>
      <c r="H1682" s="6" t="n">
        <f aca="false">IF(1_Data_EDA!B1683="First Class",1,0)</f>
        <v>0</v>
      </c>
      <c r="I1682" s="6" t="n">
        <f aca="false">IF(1_Data_EDA!B1683="Second Class",1,0)</f>
        <v>1</v>
      </c>
      <c r="J1682" s="6" t="n">
        <f aca="false">IF(1_Data_EDA!B1683="Same Day",1,0)</f>
        <v>0</v>
      </c>
      <c r="K1682" s="6" t="n">
        <f aca="false">IF(1_Data_EDA!C1683="Corporate",1,0)</f>
        <v>0</v>
      </c>
      <c r="L1682" s="6" t="n">
        <f aca="false">IF(1_Data_EDA!C1683="Home Office",1,0)</f>
        <v>0</v>
      </c>
      <c r="M1682" s="6" t="n">
        <f aca="false">IF(1_Data_EDA!D1683="Europe",1,0)</f>
        <v>0</v>
      </c>
      <c r="N1682" s="6" t="n">
        <f aca="false">IF(1_Data_EDA!D1683="LATAM",1,0)</f>
        <v>0</v>
      </c>
      <c r="O1682" s="6" t="n">
        <f aca="false">IF(1_Data_EDA!D1683="Pacific Asia",1,0)</f>
        <v>1</v>
      </c>
      <c r="P1682" s="6" t="n">
        <f aca="false">IF(1_Data_EDA!D1683="USCA",1,0)</f>
        <v>0</v>
      </c>
      <c r="Q1682" s="6" t="n">
        <f aca="false">IF(C1682&gt;MEDIAN(C$5:C$8004),1,0)</f>
        <v>0</v>
      </c>
      <c r="R1682" s="6" t="n">
        <f aca="false">IF(D1682&gt;2,1,0)</f>
        <v>0</v>
      </c>
    </row>
    <row r="1683" customFormat="false" ht="15" hidden="false" customHeight="true" outlineLevel="0" collapsed="false">
      <c r="A1683" s="6" t="n">
        <f aca="false">1_Data_EDA!O1684</f>
        <v>1</v>
      </c>
      <c r="B1683" s="6" t="n">
        <f aca="false">1_Data_EDA!H1684</f>
        <v>2</v>
      </c>
      <c r="C1683" s="7" t="n">
        <f aca="false">1_Data_EDA!I1684</f>
        <v>99.98999786</v>
      </c>
      <c r="D1683" s="6" t="n">
        <f aca="false">1_Data_EDA!J1684</f>
        <v>1</v>
      </c>
      <c r="E1683" s="7" t="n">
        <f aca="false">1_Data_EDA!K1684</f>
        <v>99.98999786</v>
      </c>
      <c r="F1683" s="7" t="n">
        <f aca="false">1_Data_EDA!L1684</f>
        <v>12</v>
      </c>
      <c r="G1683" s="8" t="n">
        <f aca="false">1_Data_EDA!M1684</f>
        <v>0.119999997</v>
      </c>
      <c r="H1683" s="6" t="n">
        <f aca="false">IF(1_Data_EDA!B1684="First Class",1,0)</f>
        <v>0</v>
      </c>
      <c r="I1683" s="6" t="n">
        <f aca="false">IF(1_Data_EDA!B1684="Second Class",1,0)</f>
        <v>1</v>
      </c>
      <c r="J1683" s="6" t="n">
        <f aca="false">IF(1_Data_EDA!B1684="Same Day",1,0)</f>
        <v>0</v>
      </c>
      <c r="K1683" s="6" t="n">
        <f aca="false">IF(1_Data_EDA!C1684="Corporate",1,0)</f>
        <v>0</v>
      </c>
      <c r="L1683" s="6" t="n">
        <f aca="false">IF(1_Data_EDA!C1684="Home Office",1,0)</f>
        <v>0</v>
      </c>
      <c r="M1683" s="6" t="n">
        <f aca="false">IF(1_Data_EDA!D1684="Europe",1,0)</f>
        <v>1</v>
      </c>
      <c r="N1683" s="6" t="n">
        <f aca="false">IF(1_Data_EDA!D1684="LATAM",1,0)</f>
        <v>0</v>
      </c>
      <c r="O1683" s="6" t="n">
        <f aca="false">IF(1_Data_EDA!D1684="Pacific Asia",1,0)</f>
        <v>0</v>
      </c>
      <c r="P1683" s="6" t="n">
        <f aca="false">IF(1_Data_EDA!D1684="USCA",1,0)</f>
        <v>0</v>
      </c>
      <c r="Q1683" s="6" t="n">
        <f aca="false">IF(C1683&gt;MEDIAN(C$5:C$8004),1,0)</f>
        <v>1</v>
      </c>
      <c r="R1683" s="6" t="n">
        <f aca="false">IF(D1683&gt;2,1,0)</f>
        <v>0</v>
      </c>
    </row>
    <row r="1684" customFormat="false" ht="15" hidden="false" customHeight="true" outlineLevel="0" collapsed="false">
      <c r="A1684" s="6" t="n">
        <f aca="false">1_Data_EDA!O1685</f>
        <v>1</v>
      </c>
      <c r="B1684" s="6" t="n">
        <f aca="false">1_Data_EDA!H1685</f>
        <v>2</v>
      </c>
      <c r="C1684" s="7" t="n">
        <f aca="false">1_Data_EDA!I1685</f>
        <v>452.0400085</v>
      </c>
      <c r="D1684" s="6" t="n">
        <f aca="false">1_Data_EDA!J1685</f>
        <v>1</v>
      </c>
      <c r="E1684" s="7" t="n">
        <f aca="false">1_Data_EDA!K1685</f>
        <v>452.0400085</v>
      </c>
      <c r="F1684" s="7" t="n">
        <f aca="false">1_Data_EDA!L1685</f>
        <v>113.0100021</v>
      </c>
      <c r="G1684" s="8" t="n">
        <f aca="false">1_Data_EDA!M1685</f>
        <v>0.25</v>
      </c>
      <c r="H1684" s="6" t="n">
        <f aca="false">IF(1_Data_EDA!B1685="First Class",1,0)</f>
        <v>0</v>
      </c>
      <c r="I1684" s="6" t="n">
        <f aca="false">IF(1_Data_EDA!B1685="Second Class",1,0)</f>
        <v>1</v>
      </c>
      <c r="J1684" s="6" t="n">
        <f aca="false">IF(1_Data_EDA!B1685="Same Day",1,0)</f>
        <v>0</v>
      </c>
      <c r="K1684" s="6" t="n">
        <f aca="false">IF(1_Data_EDA!C1685="Corporate",1,0)</f>
        <v>1</v>
      </c>
      <c r="L1684" s="6" t="n">
        <f aca="false">IF(1_Data_EDA!C1685="Home Office",1,0)</f>
        <v>0</v>
      </c>
      <c r="M1684" s="6" t="n">
        <f aca="false">IF(1_Data_EDA!D1685="Europe",1,0)</f>
        <v>1</v>
      </c>
      <c r="N1684" s="6" t="n">
        <f aca="false">IF(1_Data_EDA!D1685="LATAM",1,0)</f>
        <v>0</v>
      </c>
      <c r="O1684" s="6" t="n">
        <f aca="false">IF(1_Data_EDA!D1685="Pacific Asia",1,0)</f>
        <v>0</v>
      </c>
      <c r="P1684" s="6" t="n">
        <f aca="false">IF(1_Data_EDA!D1685="USCA",1,0)</f>
        <v>0</v>
      </c>
      <c r="Q1684" s="6" t="n">
        <f aca="false">IF(C1684&gt;MEDIAN(C$5:C$8004),1,0)</f>
        <v>1</v>
      </c>
      <c r="R1684" s="6" t="n">
        <f aca="false">IF(D1684&gt;2,1,0)</f>
        <v>0</v>
      </c>
    </row>
    <row r="1685" customFormat="false" ht="15" hidden="false" customHeight="true" outlineLevel="0" collapsed="false">
      <c r="A1685" s="6" t="n">
        <f aca="false">1_Data_EDA!O1686</f>
        <v>1</v>
      </c>
      <c r="B1685" s="6" t="n">
        <f aca="false">1_Data_EDA!H1686</f>
        <v>4</v>
      </c>
      <c r="C1685" s="7" t="n">
        <f aca="false">1_Data_EDA!I1686</f>
        <v>49.97999954</v>
      </c>
      <c r="D1685" s="6" t="n">
        <f aca="false">1_Data_EDA!J1686</f>
        <v>3</v>
      </c>
      <c r="E1685" s="7" t="n">
        <f aca="false">1_Data_EDA!K1686</f>
        <v>149.9400024</v>
      </c>
      <c r="F1685" s="7" t="n">
        <f aca="false">1_Data_EDA!L1686</f>
        <v>7.5</v>
      </c>
      <c r="G1685" s="8" t="n">
        <f aca="false">1_Data_EDA!M1686</f>
        <v>0.050000001</v>
      </c>
      <c r="H1685" s="6" t="n">
        <f aca="false">IF(1_Data_EDA!B1686="First Class",1,0)</f>
        <v>0</v>
      </c>
      <c r="I1685" s="6" t="n">
        <f aca="false">IF(1_Data_EDA!B1686="Second Class",1,0)</f>
        <v>0</v>
      </c>
      <c r="J1685" s="6" t="n">
        <f aca="false">IF(1_Data_EDA!B1686="Same Day",1,0)</f>
        <v>0</v>
      </c>
      <c r="K1685" s="6" t="n">
        <f aca="false">IF(1_Data_EDA!C1686="Corporate",1,0)</f>
        <v>0</v>
      </c>
      <c r="L1685" s="6" t="n">
        <f aca="false">IF(1_Data_EDA!C1686="Home Office",1,0)</f>
        <v>1</v>
      </c>
      <c r="M1685" s="6" t="n">
        <f aca="false">IF(1_Data_EDA!D1686="Europe",1,0)</f>
        <v>0</v>
      </c>
      <c r="N1685" s="6" t="n">
        <f aca="false">IF(1_Data_EDA!D1686="LATAM",1,0)</f>
        <v>1</v>
      </c>
      <c r="O1685" s="6" t="n">
        <f aca="false">IF(1_Data_EDA!D1686="Pacific Asia",1,0)</f>
        <v>0</v>
      </c>
      <c r="P1685" s="6" t="n">
        <f aca="false">IF(1_Data_EDA!D1686="USCA",1,0)</f>
        <v>0</v>
      </c>
      <c r="Q1685" s="6" t="n">
        <f aca="false">IF(C1685&gt;MEDIAN(C$5:C$8004),1,0)</f>
        <v>0</v>
      </c>
      <c r="R1685" s="6" t="n">
        <f aca="false">IF(D1685&gt;2,1,0)</f>
        <v>1</v>
      </c>
    </row>
    <row r="1686" customFormat="false" ht="15" hidden="false" customHeight="true" outlineLevel="0" collapsed="false">
      <c r="A1686" s="6" t="n">
        <f aca="false">1_Data_EDA!O1687</f>
        <v>1</v>
      </c>
      <c r="B1686" s="6" t="n">
        <f aca="false">1_Data_EDA!H1687</f>
        <v>4</v>
      </c>
      <c r="C1686" s="7" t="n">
        <f aca="false">1_Data_EDA!I1687</f>
        <v>99.98999786</v>
      </c>
      <c r="D1686" s="6" t="n">
        <f aca="false">1_Data_EDA!J1687</f>
        <v>5</v>
      </c>
      <c r="E1686" s="7" t="n">
        <f aca="false">1_Data_EDA!K1687</f>
        <v>499.9500122</v>
      </c>
      <c r="F1686" s="7" t="n">
        <f aca="false">1_Data_EDA!L1687</f>
        <v>45</v>
      </c>
      <c r="G1686" s="8" t="n">
        <f aca="false">1_Data_EDA!M1687</f>
        <v>0.090000004</v>
      </c>
      <c r="H1686" s="6" t="n">
        <f aca="false">IF(1_Data_EDA!B1687="First Class",1,0)</f>
        <v>0</v>
      </c>
      <c r="I1686" s="6" t="n">
        <f aca="false">IF(1_Data_EDA!B1687="Second Class",1,0)</f>
        <v>0</v>
      </c>
      <c r="J1686" s="6" t="n">
        <f aca="false">IF(1_Data_EDA!B1687="Same Day",1,0)</f>
        <v>0</v>
      </c>
      <c r="K1686" s="6" t="n">
        <f aca="false">IF(1_Data_EDA!C1687="Corporate",1,0)</f>
        <v>0</v>
      </c>
      <c r="L1686" s="6" t="n">
        <f aca="false">IF(1_Data_EDA!C1687="Home Office",1,0)</f>
        <v>1</v>
      </c>
      <c r="M1686" s="6" t="n">
        <f aca="false">IF(1_Data_EDA!D1687="Europe",1,0)</f>
        <v>0</v>
      </c>
      <c r="N1686" s="6" t="n">
        <f aca="false">IF(1_Data_EDA!D1687="LATAM",1,0)</f>
        <v>1</v>
      </c>
      <c r="O1686" s="6" t="n">
        <f aca="false">IF(1_Data_EDA!D1687="Pacific Asia",1,0)</f>
        <v>0</v>
      </c>
      <c r="P1686" s="6" t="n">
        <f aca="false">IF(1_Data_EDA!D1687="USCA",1,0)</f>
        <v>0</v>
      </c>
      <c r="Q1686" s="6" t="n">
        <f aca="false">IF(C1686&gt;MEDIAN(C$5:C$8004),1,0)</f>
        <v>1</v>
      </c>
      <c r="R1686" s="6" t="n">
        <f aca="false">IF(D1686&gt;2,1,0)</f>
        <v>1</v>
      </c>
    </row>
    <row r="1687" customFormat="false" ht="15" hidden="false" customHeight="true" outlineLevel="0" collapsed="false">
      <c r="A1687" s="6" t="n">
        <f aca="false">1_Data_EDA!O1688</f>
        <v>1</v>
      </c>
      <c r="B1687" s="6" t="n">
        <f aca="false">1_Data_EDA!H1688</f>
        <v>1</v>
      </c>
      <c r="C1687" s="7" t="n">
        <f aca="false">1_Data_EDA!I1688</f>
        <v>50</v>
      </c>
      <c r="D1687" s="6" t="n">
        <f aca="false">1_Data_EDA!J1688</f>
        <v>1</v>
      </c>
      <c r="E1687" s="7" t="n">
        <f aca="false">1_Data_EDA!K1688</f>
        <v>50</v>
      </c>
      <c r="F1687" s="7" t="n">
        <f aca="false">1_Data_EDA!L1688</f>
        <v>6</v>
      </c>
      <c r="G1687" s="8" t="n">
        <f aca="false">1_Data_EDA!M1688</f>
        <v>0.119999997</v>
      </c>
      <c r="H1687" s="6" t="n">
        <f aca="false">IF(1_Data_EDA!B1688="First Class",1,0)</f>
        <v>1</v>
      </c>
      <c r="I1687" s="6" t="n">
        <f aca="false">IF(1_Data_EDA!B1688="Second Class",1,0)</f>
        <v>0</v>
      </c>
      <c r="J1687" s="6" t="n">
        <f aca="false">IF(1_Data_EDA!B1688="Same Day",1,0)</f>
        <v>0</v>
      </c>
      <c r="K1687" s="6" t="n">
        <f aca="false">IF(1_Data_EDA!C1688="Corporate",1,0)</f>
        <v>0</v>
      </c>
      <c r="L1687" s="6" t="n">
        <f aca="false">IF(1_Data_EDA!C1688="Home Office",1,0)</f>
        <v>0</v>
      </c>
      <c r="M1687" s="6" t="n">
        <f aca="false">IF(1_Data_EDA!D1688="Europe",1,0)</f>
        <v>0</v>
      </c>
      <c r="N1687" s="6" t="n">
        <f aca="false">IF(1_Data_EDA!D1688="LATAM",1,0)</f>
        <v>1</v>
      </c>
      <c r="O1687" s="6" t="n">
        <f aca="false">IF(1_Data_EDA!D1688="Pacific Asia",1,0)</f>
        <v>0</v>
      </c>
      <c r="P1687" s="6" t="n">
        <f aca="false">IF(1_Data_EDA!D1688="USCA",1,0)</f>
        <v>0</v>
      </c>
      <c r="Q1687" s="6" t="n">
        <f aca="false">IF(C1687&gt;MEDIAN(C$5:C$8004),1,0)</f>
        <v>0</v>
      </c>
      <c r="R1687" s="6" t="n">
        <f aca="false">IF(D1687&gt;2,1,0)</f>
        <v>0</v>
      </c>
    </row>
    <row r="1688" customFormat="false" ht="15" hidden="false" customHeight="true" outlineLevel="0" collapsed="false">
      <c r="A1688" s="6" t="n">
        <f aca="false">1_Data_EDA!O1689</f>
        <v>1</v>
      </c>
      <c r="B1688" s="6" t="n">
        <f aca="false">1_Data_EDA!H1689</f>
        <v>1</v>
      </c>
      <c r="C1688" s="7" t="n">
        <f aca="false">1_Data_EDA!I1689</f>
        <v>129.9900055</v>
      </c>
      <c r="D1688" s="6" t="n">
        <f aca="false">1_Data_EDA!J1689</f>
        <v>1</v>
      </c>
      <c r="E1688" s="7" t="n">
        <f aca="false">1_Data_EDA!K1689</f>
        <v>129.9900055</v>
      </c>
      <c r="F1688" s="7" t="n">
        <f aca="false">1_Data_EDA!L1689</f>
        <v>5.199999809</v>
      </c>
      <c r="G1688" s="8" t="n">
        <f aca="false">1_Data_EDA!M1689</f>
        <v>0.039999999</v>
      </c>
      <c r="H1688" s="6" t="n">
        <f aca="false">IF(1_Data_EDA!B1689="First Class",1,0)</f>
        <v>1</v>
      </c>
      <c r="I1688" s="6" t="n">
        <f aca="false">IF(1_Data_EDA!B1689="Second Class",1,0)</f>
        <v>0</v>
      </c>
      <c r="J1688" s="6" t="n">
        <f aca="false">IF(1_Data_EDA!B1689="Same Day",1,0)</f>
        <v>0</v>
      </c>
      <c r="K1688" s="6" t="n">
        <f aca="false">IF(1_Data_EDA!C1689="Corporate",1,0)</f>
        <v>0</v>
      </c>
      <c r="L1688" s="6" t="n">
        <f aca="false">IF(1_Data_EDA!C1689="Home Office",1,0)</f>
        <v>0</v>
      </c>
      <c r="M1688" s="6" t="n">
        <f aca="false">IF(1_Data_EDA!D1689="Europe",1,0)</f>
        <v>0</v>
      </c>
      <c r="N1688" s="6" t="n">
        <f aca="false">IF(1_Data_EDA!D1689="LATAM",1,0)</f>
        <v>0</v>
      </c>
      <c r="O1688" s="6" t="n">
        <f aca="false">IF(1_Data_EDA!D1689="Pacific Asia",1,0)</f>
        <v>1</v>
      </c>
      <c r="P1688" s="6" t="n">
        <f aca="false">IF(1_Data_EDA!D1689="USCA",1,0)</f>
        <v>0</v>
      </c>
      <c r="Q1688" s="6" t="n">
        <f aca="false">IF(C1688&gt;MEDIAN(C$5:C$8004),1,0)</f>
        <v>1</v>
      </c>
      <c r="R1688" s="6" t="n">
        <f aca="false">IF(D1688&gt;2,1,0)</f>
        <v>0</v>
      </c>
    </row>
    <row r="1689" customFormat="false" ht="15" hidden="false" customHeight="true" outlineLevel="0" collapsed="false">
      <c r="A1689" s="6" t="n">
        <f aca="false">1_Data_EDA!O1690</f>
        <v>0</v>
      </c>
      <c r="B1689" s="6" t="n">
        <f aca="false">1_Data_EDA!H1690</f>
        <v>4</v>
      </c>
      <c r="C1689" s="7" t="n">
        <f aca="false">1_Data_EDA!I1690</f>
        <v>50</v>
      </c>
      <c r="D1689" s="6" t="n">
        <f aca="false">1_Data_EDA!J1690</f>
        <v>1</v>
      </c>
      <c r="E1689" s="7" t="n">
        <f aca="false">1_Data_EDA!K1690</f>
        <v>50</v>
      </c>
      <c r="F1689" s="7" t="n">
        <f aca="false">1_Data_EDA!L1690</f>
        <v>0.5</v>
      </c>
      <c r="G1689" s="8" t="n">
        <f aca="false">1_Data_EDA!M1690</f>
        <v>0.01</v>
      </c>
      <c r="H1689" s="6" t="n">
        <f aca="false">IF(1_Data_EDA!B1690="First Class",1,0)</f>
        <v>0</v>
      </c>
      <c r="I1689" s="6" t="n">
        <f aca="false">IF(1_Data_EDA!B1690="Second Class",1,0)</f>
        <v>0</v>
      </c>
      <c r="J1689" s="6" t="n">
        <f aca="false">IF(1_Data_EDA!B1690="Same Day",1,0)</f>
        <v>0</v>
      </c>
      <c r="K1689" s="6" t="n">
        <f aca="false">IF(1_Data_EDA!C1690="Corporate",1,0)</f>
        <v>0</v>
      </c>
      <c r="L1689" s="6" t="n">
        <f aca="false">IF(1_Data_EDA!C1690="Home Office",1,0)</f>
        <v>0</v>
      </c>
      <c r="M1689" s="6" t="n">
        <f aca="false">IF(1_Data_EDA!D1690="Europe",1,0)</f>
        <v>0</v>
      </c>
      <c r="N1689" s="6" t="n">
        <f aca="false">IF(1_Data_EDA!D1690="LATAM",1,0)</f>
        <v>0</v>
      </c>
      <c r="O1689" s="6" t="n">
        <f aca="false">IF(1_Data_EDA!D1690="Pacific Asia",1,0)</f>
        <v>0</v>
      </c>
      <c r="P1689" s="6" t="n">
        <f aca="false">IF(1_Data_EDA!D1690="USCA",1,0)</f>
        <v>1</v>
      </c>
      <c r="Q1689" s="6" t="n">
        <f aca="false">IF(C1689&gt;MEDIAN(C$5:C$8004),1,0)</f>
        <v>0</v>
      </c>
      <c r="R1689" s="6" t="n">
        <f aca="false">IF(D1689&gt;2,1,0)</f>
        <v>0</v>
      </c>
    </row>
    <row r="1690" customFormat="false" ht="15" hidden="false" customHeight="true" outlineLevel="0" collapsed="false">
      <c r="A1690" s="6" t="n">
        <f aca="false">1_Data_EDA!O1691</f>
        <v>1</v>
      </c>
      <c r="B1690" s="6" t="n">
        <f aca="false">1_Data_EDA!H1691</f>
        <v>2</v>
      </c>
      <c r="C1690" s="7" t="n">
        <f aca="false">1_Data_EDA!I1691</f>
        <v>99.98999786</v>
      </c>
      <c r="D1690" s="6" t="n">
        <f aca="false">1_Data_EDA!J1691</f>
        <v>3</v>
      </c>
      <c r="E1690" s="7" t="n">
        <f aca="false">1_Data_EDA!K1691</f>
        <v>299.9700012</v>
      </c>
      <c r="F1690" s="7" t="n">
        <f aca="false">1_Data_EDA!L1691</f>
        <v>21</v>
      </c>
      <c r="G1690" s="8" t="n">
        <f aca="false">1_Data_EDA!M1691</f>
        <v>0.07</v>
      </c>
      <c r="H1690" s="6" t="n">
        <f aca="false">IF(1_Data_EDA!B1691="First Class",1,0)</f>
        <v>0</v>
      </c>
      <c r="I1690" s="6" t="n">
        <f aca="false">IF(1_Data_EDA!B1691="Second Class",1,0)</f>
        <v>1</v>
      </c>
      <c r="J1690" s="6" t="n">
        <f aca="false">IF(1_Data_EDA!B1691="Same Day",1,0)</f>
        <v>0</v>
      </c>
      <c r="K1690" s="6" t="n">
        <f aca="false">IF(1_Data_EDA!C1691="Corporate",1,0)</f>
        <v>0</v>
      </c>
      <c r="L1690" s="6" t="n">
        <f aca="false">IF(1_Data_EDA!C1691="Home Office",1,0)</f>
        <v>0</v>
      </c>
      <c r="M1690" s="6" t="n">
        <f aca="false">IF(1_Data_EDA!D1691="Europe",1,0)</f>
        <v>0</v>
      </c>
      <c r="N1690" s="6" t="n">
        <f aca="false">IF(1_Data_EDA!D1691="LATAM",1,0)</f>
        <v>0</v>
      </c>
      <c r="O1690" s="6" t="n">
        <f aca="false">IF(1_Data_EDA!D1691="Pacific Asia",1,0)</f>
        <v>1</v>
      </c>
      <c r="P1690" s="6" t="n">
        <f aca="false">IF(1_Data_EDA!D1691="USCA",1,0)</f>
        <v>0</v>
      </c>
      <c r="Q1690" s="6" t="n">
        <f aca="false">IF(C1690&gt;MEDIAN(C$5:C$8004),1,0)</f>
        <v>1</v>
      </c>
      <c r="R1690" s="6" t="n">
        <f aca="false">IF(D1690&gt;2,1,0)</f>
        <v>1</v>
      </c>
    </row>
    <row r="1691" customFormat="false" ht="15" hidden="false" customHeight="true" outlineLevel="0" collapsed="false">
      <c r="A1691" s="6" t="n">
        <f aca="false">1_Data_EDA!O1692</f>
        <v>1</v>
      </c>
      <c r="B1691" s="6" t="n">
        <f aca="false">1_Data_EDA!H1692</f>
        <v>1</v>
      </c>
      <c r="C1691" s="7" t="n">
        <f aca="false">1_Data_EDA!I1692</f>
        <v>399.980011</v>
      </c>
      <c r="D1691" s="6" t="n">
        <f aca="false">1_Data_EDA!J1692</f>
        <v>1</v>
      </c>
      <c r="E1691" s="7" t="n">
        <f aca="false">1_Data_EDA!K1692</f>
        <v>399.980011</v>
      </c>
      <c r="F1691" s="7" t="n">
        <f aca="false">1_Data_EDA!L1692</f>
        <v>8</v>
      </c>
      <c r="G1691" s="8" t="n">
        <f aca="false">1_Data_EDA!M1692</f>
        <v>0.02</v>
      </c>
      <c r="H1691" s="6" t="n">
        <f aca="false">IF(1_Data_EDA!B1692="First Class",1,0)</f>
        <v>1</v>
      </c>
      <c r="I1691" s="6" t="n">
        <f aca="false">IF(1_Data_EDA!B1692="Second Class",1,0)</f>
        <v>0</v>
      </c>
      <c r="J1691" s="6" t="n">
        <f aca="false">IF(1_Data_EDA!B1692="Same Day",1,0)</f>
        <v>0</v>
      </c>
      <c r="K1691" s="6" t="n">
        <f aca="false">IF(1_Data_EDA!C1692="Corporate",1,0)</f>
        <v>0</v>
      </c>
      <c r="L1691" s="6" t="n">
        <f aca="false">IF(1_Data_EDA!C1692="Home Office",1,0)</f>
        <v>0</v>
      </c>
      <c r="M1691" s="6" t="n">
        <f aca="false">IF(1_Data_EDA!D1692="Europe",1,0)</f>
        <v>1</v>
      </c>
      <c r="N1691" s="6" t="n">
        <f aca="false">IF(1_Data_EDA!D1692="LATAM",1,0)</f>
        <v>0</v>
      </c>
      <c r="O1691" s="6" t="n">
        <f aca="false">IF(1_Data_EDA!D1692="Pacific Asia",1,0)</f>
        <v>0</v>
      </c>
      <c r="P1691" s="6" t="n">
        <f aca="false">IF(1_Data_EDA!D1692="USCA",1,0)</f>
        <v>0</v>
      </c>
      <c r="Q1691" s="6" t="n">
        <f aca="false">IF(C1691&gt;MEDIAN(C$5:C$8004),1,0)</f>
        <v>1</v>
      </c>
      <c r="R1691" s="6" t="n">
        <f aca="false">IF(D1691&gt;2,1,0)</f>
        <v>0</v>
      </c>
    </row>
    <row r="1692" customFormat="false" ht="15" hidden="false" customHeight="true" outlineLevel="0" collapsed="false">
      <c r="A1692" s="6" t="n">
        <f aca="false">1_Data_EDA!O1693</f>
        <v>0</v>
      </c>
      <c r="B1692" s="6" t="n">
        <f aca="false">1_Data_EDA!H1693</f>
        <v>4</v>
      </c>
      <c r="C1692" s="7" t="n">
        <f aca="false">1_Data_EDA!I1693</f>
        <v>299.9899902</v>
      </c>
      <c r="D1692" s="6" t="n">
        <f aca="false">1_Data_EDA!J1693</f>
        <v>1</v>
      </c>
      <c r="E1692" s="7" t="n">
        <f aca="false">1_Data_EDA!K1693</f>
        <v>299.9899902</v>
      </c>
      <c r="F1692" s="7" t="n">
        <f aca="false">1_Data_EDA!L1693</f>
        <v>45</v>
      </c>
      <c r="G1692" s="8" t="n">
        <f aca="false">1_Data_EDA!M1693</f>
        <v>0.150000006</v>
      </c>
      <c r="H1692" s="6" t="n">
        <f aca="false">IF(1_Data_EDA!B1693="First Class",1,0)</f>
        <v>0</v>
      </c>
      <c r="I1692" s="6" t="n">
        <f aca="false">IF(1_Data_EDA!B1693="Second Class",1,0)</f>
        <v>0</v>
      </c>
      <c r="J1692" s="6" t="n">
        <f aca="false">IF(1_Data_EDA!B1693="Same Day",1,0)</f>
        <v>0</v>
      </c>
      <c r="K1692" s="6" t="n">
        <f aca="false">IF(1_Data_EDA!C1693="Corporate",1,0)</f>
        <v>1</v>
      </c>
      <c r="L1692" s="6" t="n">
        <f aca="false">IF(1_Data_EDA!C1693="Home Office",1,0)</f>
        <v>0</v>
      </c>
      <c r="M1692" s="6" t="n">
        <f aca="false">IF(1_Data_EDA!D1693="Europe",1,0)</f>
        <v>1</v>
      </c>
      <c r="N1692" s="6" t="n">
        <f aca="false">IF(1_Data_EDA!D1693="LATAM",1,0)</f>
        <v>0</v>
      </c>
      <c r="O1692" s="6" t="n">
        <f aca="false">IF(1_Data_EDA!D1693="Pacific Asia",1,0)</f>
        <v>0</v>
      </c>
      <c r="P1692" s="6" t="n">
        <f aca="false">IF(1_Data_EDA!D1693="USCA",1,0)</f>
        <v>0</v>
      </c>
      <c r="Q1692" s="6" t="n">
        <f aca="false">IF(C1692&gt;MEDIAN(C$5:C$8004),1,0)</f>
        <v>1</v>
      </c>
      <c r="R1692" s="6" t="n">
        <f aca="false">IF(D1692&gt;2,1,0)</f>
        <v>0</v>
      </c>
    </row>
    <row r="1693" customFormat="false" ht="15" hidden="false" customHeight="true" outlineLevel="0" collapsed="false">
      <c r="A1693" s="6" t="n">
        <f aca="false">1_Data_EDA!O1694</f>
        <v>0</v>
      </c>
      <c r="B1693" s="6" t="n">
        <f aca="false">1_Data_EDA!H1694</f>
        <v>4</v>
      </c>
      <c r="C1693" s="7" t="n">
        <f aca="false">1_Data_EDA!I1694</f>
        <v>215.8200073</v>
      </c>
      <c r="D1693" s="6" t="n">
        <f aca="false">1_Data_EDA!J1694</f>
        <v>1</v>
      </c>
      <c r="E1693" s="7" t="n">
        <f aca="false">1_Data_EDA!K1694</f>
        <v>215.8200073</v>
      </c>
      <c r="F1693" s="7" t="n">
        <f aca="false">1_Data_EDA!L1694</f>
        <v>21.57999992</v>
      </c>
      <c r="G1693" s="8" t="n">
        <f aca="false">1_Data_EDA!M1694</f>
        <v>0.100000001</v>
      </c>
      <c r="H1693" s="6" t="n">
        <f aca="false">IF(1_Data_EDA!B1694="First Class",1,0)</f>
        <v>0</v>
      </c>
      <c r="I1693" s="6" t="n">
        <f aca="false">IF(1_Data_EDA!B1694="Second Class",1,0)</f>
        <v>0</v>
      </c>
      <c r="J1693" s="6" t="n">
        <f aca="false">IF(1_Data_EDA!B1694="Same Day",1,0)</f>
        <v>0</v>
      </c>
      <c r="K1693" s="6" t="n">
        <f aca="false">IF(1_Data_EDA!C1694="Corporate",1,0)</f>
        <v>0</v>
      </c>
      <c r="L1693" s="6" t="n">
        <f aca="false">IF(1_Data_EDA!C1694="Home Office",1,0)</f>
        <v>0</v>
      </c>
      <c r="M1693" s="6" t="n">
        <f aca="false">IF(1_Data_EDA!D1694="Europe",1,0)</f>
        <v>0</v>
      </c>
      <c r="N1693" s="6" t="n">
        <f aca="false">IF(1_Data_EDA!D1694="LATAM",1,0)</f>
        <v>0</v>
      </c>
      <c r="O1693" s="6" t="n">
        <f aca="false">IF(1_Data_EDA!D1694="Pacific Asia",1,0)</f>
        <v>1</v>
      </c>
      <c r="P1693" s="6" t="n">
        <f aca="false">IF(1_Data_EDA!D1694="USCA",1,0)</f>
        <v>0</v>
      </c>
      <c r="Q1693" s="6" t="n">
        <f aca="false">IF(C1693&gt;MEDIAN(C$5:C$8004),1,0)</f>
        <v>1</v>
      </c>
      <c r="R1693" s="6" t="n">
        <f aca="false">IF(D1693&gt;2,1,0)</f>
        <v>0</v>
      </c>
    </row>
    <row r="1694" customFormat="false" ht="15" hidden="false" customHeight="true" outlineLevel="0" collapsed="false">
      <c r="A1694" s="6" t="n">
        <f aca="false">1_Data_EDA!O1695</f>
        <v>1</v>
      </c>
      <c r="B1694" s="6" t="n">
        <f aca="false">1_Data_EDA!H1695</f>
        <v>1</v>
      </c>
      <c r="C1694" s="7" t="n">
        <f aca="false">1_Data_EDA!I1695</f>
        <v>452.0400085</v>
      </c>
      <c r="D1694" s="6" t="n">
        <f aca="false">1_Data_EDA!J1695</f>
        <v>1</v>
      </c>
      <c r="E1694" s="7" t="n">
        <f aca="false">1_Data_EDA!K1695</f>
        <v>452.0400085</v>
      </c>
      <c r="F1694" s="7" t="n">
        <f aca="false">1_Data_EDA!L1695</f>
        <v>54.24000168</v>
      </c>
      <c r="G1694" s="8" t="n">
        <f aca="false">1_Data_EDA!M1695</f>
        <v>0.119999997</v>
      </c>
      <c r="H1694" s="6" t="n">
        <f aca="false">IF(1_Data_EDA!B1695="First Class",1,0)</f>
        <v>1</v>
      </c>
      <c r="I1694" s="6" t="n">
        <f aca="false">IF(1_Data_EDA!B1695="Second Class",1,0)</f>
        <v>0</v>
      </c>
      <c r="J1694" s="6" t="n">
        <f aca="false">IF(1_Data_EDA!B1695="Same Day",1,0)</f>
        <v>0</v>
      </c>
      <c r="K1694" s="6" t="n">
        <f aca="false">IF(1_Data_EDA!C1695="Corporate",1,0)</f>
        <v>1</v>
      </c>
      <c r="L1694" s="6" t="n">
        <f aca="false">IF(1_Data_EDA!C1695="Home Office",1,0)</f>
        <v>0</v>
      </c>
      <c r="M1694" s="6" t="n">
        <f aca="false">IF(1_Data_EDA!D1695="Europe",1,0)</f>
        <v>1</v>
      </c>
      <c r="N1694" s="6" t="n">
        <f aca="false">IF(1_Data_EDA!D1695="LATAM",1,0)</f>
        <v>0</v>
      </c>
      <c r="O1694" s="6" t="n">
        <f aca="false">IF(1_Data_EDA!D1695="Pacific Asia",1,0)</f>
        <v>0</v>
      </c>
      <c r="P1694" s="6" t="n">
        <f aca="false">IF(1_Data_EDA!D1695="USCA",1,0)</f>
        <v>0</v>
      </c>
      <c r="Q1694" s="6" t="n">
        <f aca="false">IF(C1694&gt;MEDIAN(C$5:C$8004),1,0)</f>
        <v>1</v>
      </c>
      <c r="R1694" s="6" t="n">
        <f aca="false">IF(D1694&gt;2,1,0)</f>
        <v>0</v>
      </c>
    </row>
    <row r="1695" customFormat="false" ht="15" hidden="false" customHeight="true" outlineLevel="0" collapsed="false">
      <c r="A1695" s="6" t="n">
        <f aca="false">1_Data_EDA!O1696</f>
        <v>0</v>
      </c>
      <c r="B1695" s="6" t="n">
        <f aca="false">1_Data_EDA!H1696</f>
        <v>4</v>
      </c>
      <c r="C1695" s="7" t="n">
        <f aca="false">1_Data_EDA!I1696</f>
        <v>50</v>
      </c>
      <c r="D1695" s="6" t="n">
        <f aca="false">1_Data_EDA!J1696</f>
        <v>4</v>
      </c>
      <c r="E1695" s="7" t="n">
        <f aca="false">1_Data_EDA!K1696</f>
        <v>200</v>
      </c>
      <c r="F1695" s="7" t="n">
        <f aca="false">1_Data_EDA!L1696</f>
        <v>18</v>
      </c>
      <c r="G1695" s="8" t="n">
        <f aca="false">1_Data_EDA!M1696</f>
        <v>0.090000004</v>
      </c>
      <c r="H1695" s="6" t="n">
        <f aca="false">IF(1_Data_EDA!B1696="First Class",1,0)</f>
        <v>0</v>
      </c>
      <c r="I1695" s="6" t="n">
        <f aca="false">IF(1_Data_EDA!B1696="Second Class",1,0)</f>
        <v>0</v>
      </c>
      <c r="J1695" s="6" t="n">
        <f aca="false">IF(1_Data_EDA!B1696="Same Day",1,0)</f>
        <v>0</v>
      </c>
      <c r="K1695" s="6" t="n">
        <f aca="false">IF(1_Data_EDA!C1696="Corporate",1,0)</f>
        <v>0</v>
      </c>
      <c r="L1695" s="6" t="n">
        <f aca="false">IF(1_Data_EDA!C1696="Home Office",1,0)</f>
        <v>0</v>
      </c>
      <c r="M1695" s="6" t="n">
        <f aca="false">IF(1_Data_EDA!D1696="Europe",1,0)</f>
        <v>1</v>
      </c>
      <c r="N1695" s="6" t="n">
        <f aca="false">IF(1_Data_EDA!D1696="LATAM",1,0)</f>
        <v>0</v>
      </c>
      <c r="O1695" s="6" t="n">
        <f aca="false">IF(1_Data_EDA!D1696="Pacific Asia",1,0)</f>
        <v>0</v>
      </c>
      <c r="P1695" s="6" t="n">
        <f aca="false">IF(1_Data_EDA!D1696="USCA",1,0)</f>
        <v>0</v>
      </c>
      <c r="Q1695" s="6" t="n">
        <f aca="false">IF(C1695&gt;MEDIAN(C$5:C$8004),1,0)</f>
        <v>0</v>
      </c>
      <c r="R1695" s="6" t="n">
        <f aca="false">IF(D1695&gt;2,1,0)</f>
        <v>1</v>
      </c>
    </row>
    <row r="1696" customFormat="false" ht="15" hidden="false" customHeight="true" outlineLevel="0" collapsed="false">
      <c r="A1696" s="6" t="n">
        <f aca="false">1_Data_EDA!O1697</f>
        <v>0</v>
      </c>
      <c r="B1696" s="6" t="n">
        <f aca="false">1_Data_EDA!H1697</f>
        <v>4</v>
      </c>
      <c r="C1696" s="7" t="n">
        <f aca="false">1_Data_EDA!I1697</f>
        <v>49.97999954</v>
      </c>
      <c r="D1696" s="6" t="n">
        <f aca="false">1_Data_EDA!J1697</f>
        <v>2</v>
      </c>
      <c r="E1696" s="7" t="n">
        <f aca="false">1_Data_EDA!K1697</f>
        <v>99.95999908</v>
      </c>
      <c r="F1696" s="7" t="n">
        <f aca="false">1_Data_EDA!L1697</f>
        <v>19.98999977</v>
      </c>
      <c r="G1696" s="8" t="n">
        <f aca="false">1_Data_EDA!M1697</f>
        <v>0.200000003</v>
      </c>
      <c r="H1696" s="6" t="n">
        <f aca="false">IF(1_Data_EDA!B1697="First Class",1,0)</f>
        <v>0</v>
      </c>
      <c r="I1696" s="6" t="n">
        <f aca="false">IF(1_Data_EDA!B1697="Second Class",1,0)</f>
        <v>0</v>
      </c>
      <c r="J1696" s="6" t="n">
        <f aca="false">IF(1_Data_EDA!B1697="Same Day",1,0)</f>
        <v>0</v>
      </c>
      <c r="K1696" s="6" t="n">
        <f aca="false">IF(1_Data_EDA!C1697="Corporate",1,0)</f>
        <v>1</v>
      </c>
      <c r="L1696" s="6" t="n">
        <f aca="false">IF(1_Data_EDA!C1697="Home Office",1,0)</f>
        <v>0</v>
      </c>
      <c r="M1696" s="6" t="n">
        <f aca="false">IF(1_Data_EDA!D1697="Europe",1,0)</f>
        <v>1</v>
      </c>
      <c r="N1696" s="6" t="n">
        <f aca="false">IF(1_Data_EDA!D1697="LATAM",1,0)</f>
        <v>0</v>
      </c>
      <c r="O1696" s="6" t="n">
        <f aca="false">IF(1_Data_EDA!D1697="Pacific Asia",1,0)</f>
        <v>0</v>
      </c>
      <c r="P1696" s="6" t="n">
        <f aca="false">IF(1_Data_EDA!D1697="USCA",1,0)</f>
        <v>0</v>
      </c>
      <c r="Q1696" s="6" t="n">
        <f aca="false">IF(C1696&gt;MEDIAN(C$5:C$8004),1,0)</f>
        <v>0</v>
      </c>
      <c r="R1696" s="6" t="n">
        <f aca="false">IF(D1696&gt;2,1,0)</f>
        <v>0</v>
      </c>
    </row>
    <row r="1697" customFormat="false" ht="15" hidden="false" customHeight="true" outlineLevel="0" collapsed="false">
      <c r="A1697" s="6" t="n">
        <f aca="false">1_Data_EDA!O1698</f>
        <v>1</v>
      </c>
      <c r="B1697" s="6" t="n">
        <f aca="false">1_Data_EDA!H1698</f>
        <v>4</v>
      </c>
      <c r="C1697" s="7" t="n">
        <f aca="false">1_Data_EDA!I1698</f>
        <v>129.9900055</v>
      </c>
      <c r="D1697" s="6" t="n">
        <f aca="false">1_Data_EDA!J1698</f>
        <v>1</v>
      </c>
      <c r="E1697" s="7" t="n">
        <f aca="false">1_Data_EDA!K1698</f>
        <v>129.9900055</v>
      </c>
      <c r="F1697" s="7" t="n">
        <f aca="false">1_Data_EDA!L1698</f>
        <v>20.79999924</v>
      </c>
      <c r="G1697" s="8" t="n">
        <f aca="false">1_Data_EDA!M1698</f>
        <v>0.159999996</v>
      </c>
      <c r="H1697" s="6" t="n">
        <f aca="false">IF(1_Data_EDA!B1698="First Class",1,0)</f>
        <v>0</v>
      </c>
      <c r="I1697" s="6" t="n">
        <f aca="false">IF(1_Data_EDA!B1698="Second Class",1,0)</f>
        <v>0</v>
      </c>
      <c r="J1697" s="6" t="n">
        <f aca="false">IF(1_Data_EDA!B1698="Same Day",1,0)</f>
        <v>0</v>
      </c>
      <c r="K1697" s="6" t="n">
        <f aca="false">IF(1_Data_EDA!C1698="Corporate",1,0)</f>
        <v>0</v>
      </c>
      <c r="L1697" s="6" t="n">
        <f aca="false">IF(1_Data_EDA!C1698="Home Office",1,0)</f>
        <v>0</v>
      </c>
      <c r="M1697" s="6" t="n">
        <f aca="false">IF(1_Data_EDA!D1698="Europe",1,0)</f>
        <v>1</v>
      </c>
      <c r="N1697" s="6" t="n">
        <f aca="false">IF(1_Data_EDA!D1698="LATAM",1,0)</f>
        <v>0</v>
      </c>
      <c r="O1697" s="6" t="n">
        <f aca="false">IF(1_Data_EDA!D1698="Pacific Asia",1,0)</f>
        <v>0</v>
      </c>
      <c r="P1697" s="6" t="n">
        <f aca="false">IF(1_Data_EDA!D1698="USCA",1,0)</f>
        <v>0</v>
      </c>
      <c r="Q1697" s="6" t="n">
        <f aca="false">IF(C1697&gt;MEDIAN(C$5:C$8004),1,0)</f>
        <v>1</v>
      </c>
      <c r="R1697" s="6" t="n">
        <f aca="false">IF(D1697&gt;2,1,0)</f>
        <v>0</v>
      </c>
    </row>
    <row r="1698" customFormat="false" ht="15" hidden="false" customHeight="true" outlineLevel="0" collapsed="false">
      <c r="A1698" s="6" t="n">
        <f aca="false">1_Data_EDA!O1699</f>
        <v>1</v>
      </c>
      <c r="B1698" s="6" t="n">
        <f aca="false">1_Data_EDA!H1699</f>
        <v>4</v>
      </c>
      <c r="C1698" s="7" t="n">
        <f aca="false">1_Data_EDA!I1699</f>
        <v>99.98999786</v>
      </c>
      <c r="D1698" s="6" t="n">
        <f aca="false">1_Data_EDA!J1699</f>
        <v>1</v>
      </c>
      <c r="E1698" s="7" t="n">
        <f aca="false">1_Data_EDA!K1699</f>
        <v>99.98999786</v>
      </c>
      <c r="F1698" s="7" t="n">
        <f aca="false">1_Data_EDA!L1699</f>
        <v>18</v>
      </c>
      <c r="G1698" s="8" t="n">
        <f aca="false">1_Data_EDA!M1699</f>
        <v>0.180000007</v>
      </c>
      <c r="H1698" s="6" t="n">
        <f aca="false">IF(1_Data_EDA!B1699="First Class",1,0)</f>
        <v>0</v>
      </c>
      <c r="I1698" s="6" t="n">
        <f aca="false">IF(1_Data_EDA!B1699="Second Class",1,0)</f>
        <v>0</v>
      </c>
      <c r="J1698" s="6" t="n">
        <f aca="false">IF(1_Data_EDA!B1699="Same Day",1,0)</f>
        <v>0</v>
      </c>
      <c r="K1698" s="6" t="n">
        <f aca="false">IF(1_Data_EDA!C1699="Corporate",1,0)</f>
        <v>0</v>
      </c>
      <c r="L1698" s="6" t="n">
        <f aca="false">IF(1_Data_EDA!C1699="Home Office",1,0)</f>
        <v>0</v>
      </c>
      <c r="M1698" s="6" t="n">
        <f aca="false">IF(1_Data_EDA!D1699="Europe",1,0)</f>
        <v>0</v>
      </c>
      <c r="N1698" s="6" t="n">
        <f aca="false">IF(1_Data_EDA!D1699="LATAM",1,0)</f>
        <v>1</v>
      </c>
      <c r="O1698" s="6" t="n">
        <f aca="false">IF(1_Data_EDA!D1699="Pacific Asia",1,0)</f>
        <v>0</v>
      </c>
      <c r="P1698" s="6" t="n">
        <f aca="false">IF(1_Data_EDA!D1699="USCA",1,0)</f>
        <v>0</v>
      </c>
      <c r="Q1698" s="6" t="n">
        <f aca="false">IF(C1698&gt;MEDIAN(C$5:C$8004),1,0)</f>
        <v>1</v>
      </c>
      <c r="R1698" s="6" t="n">
        <f aca="false">IF(D1698&gt;2,1,0)</f>
        <v>0</v>
      </c>
    </row>
    <row r="1699" customFormat="false" ht="15" hidden="false" customHeight="true" outlineLevel="0" collapsed="false">
      <c r="A1699" s="6" t="n">
        <f aca="false">1_Data_EDA!O1700</f>
        <v>1</v>
      </c>
      <c r="B1699" s="6" t="n">
        <f aca="false">1_Data_EDA!H1700</f>
        <v>1</v>
      </c>
      <c r="C1699" s="7" t="n">
        <f aca="false">1_Data_EDA!I1700</f>
        <v>129.9900055</v>
      </c>
      <c r="D1699" s="6" t="n">
        <f aca="false">1_Data_EDA!J1700</f>
        <v>1</v>
      </c>
      <c r="E1699" s="7" t="n">
        <f aca="false">1_Data_EDA!K1700</f>
        <v>129.9900055</v>
      </c>
      <c r="F1699" s="7" t="n">
        <f aca="false">1_Data_EDA!L1700</f>
        <v>11.69999981</v>
      </c>
      <c r="G1699" s="8" t="n">
        <f aca="false">1_Data_EDA!M1700</f>
        <v>0.090000004</v>
      </c>
      <c r="H1699" s="6" t="n">
        <f aca="false">IF(1_Data_EDA!B1700="First Class",1,0)</f>
        <v>1</v>
      </c>
      <c r="I1699" s="6" t="n">
        <f aca="false">IF(1_Data_EDA!B1700="Second Class",1,0)</f>
        <v>0</v>
      </c>
      <c r="J1699" s="6" t="n">
        <f aca="false">IF(1_Data_EDA!B1700="Same Day",1,0)</f>
        <v>0</v>
      </c>
      <c r="K1699" s="6" t="n">
        <f aca="false">IF(1_Data_EDA!C1700="Corporate",1,0)</f>
        <v>0</v>
      </c>
      <c r="L1699" s="6" t="n">
        <f aca="false">IF(1_Data_EDA!C1700="Home Office",1,0)</f>
        <v>1</v>
      </c>
      <c r="M1699" s="6" t="n">
        <f aca="false">IF(1_Data_EDA!D1700="Europe",1,0)</f>
        <v>1</v>
      </c>
      <c r="N1699" s="6" t="n">
        <f aca="false">IF(1_Data_EDA!D1700="LATAM",1,0)</f>
        <v>0</v>
      </c>
      <c r="O1699" s="6" t="n">
        <f aca="false">IF(1_Data_EDA!D1700="Pacific Asia",1,0)</f>
        <v>0</v>
      </c>
      <c r="P1699" s="6" t="n">
        <f aca="false">IF(1_Data_EDA!D1700="USCA",1,0)</f>
        <v>0</v>
      </c>
      <c r="Q1699" s="6" t="n">
        <f aca="false">IF(C1699&gt;MEDIAN(C$5:C$8004),1,0)</f>
        <v>1</v>
      </c>
      <c r="R1699" s="6" t="n">
        <f aca="false">IF(D1699&gt;2,1,0)</f>
        <v>0</v>
      </c>
    </row>
    <row r="1700" customFormat="false" ht="15" hidden="false" customHeight="true" outlineLevel="0" collapsed="false">
      <c r="A1700" s="6" t="n">
        <f aca="false">1_Data_EDA!O1701</f>
        <v>0</v>
      </c>
      <c r="B1700" s="6" t="n">
        <f aca="false">1_Data_EDA!H1701</f>
        <v>4</v>
      </c>
      <c r="C1700" s="7" t="n">
        <f aca="false">1_Data_EDA!I1701</f>
        <v>299.980011</v>
      </c>
      <c r="D1700" s="6" t="n">
        <f aca="false">1_Data_EDA!J1701</f>
        <v>1</v>
      </c>
      <c r="E1700" s="7" t="n">
        <f aca="false">1_Data_EDA!K1701</f>
        <v>299.980011</v>
      </c>
      <c r="F1700" s="7" t="n">
        <f aca="false">1_Data_EDA!L1701</f>
        <v>39</v>
      </c>
      <c r="G1700" s="8" t="n">
        <f aca="false">1_Data_EDA!M1701</f>
        <v>0.129999995</v>
      </c>
      <c r="H1700" s="6" t="n">
        <f aca="false">IF(1_Data_EDA!B1701="First Class",1,0)</f>
        <v>0</v>
      </c>
      <c r="I1700" s="6" t="n">
        <f aca="false">IF(1_Data_EDA!B1701="Second Class",1,0)</f>
        <v>0</v>
      </c>
      <c r="J1700" s="6" t="n">
        <f aca="false">IF(1_Data_EDA!B1701="Same Day",1,0)</f>
        <v>0</v>
      </c>
      <c r="K1700" s="6" t="n">
        <f aca="false">IF(1_Data_EDA!C1701="Corporate",1,0)</f>
        <v>1</v>
      </c>
      <c r="L1700" s="6" t="n">
        <f aca="false">IF(1_Data_EDA!C1701="Home Office",1,0)</f>
        <v>0</v>
      </c>
      <c r="M1700" s="6" t="n">
        <f aca="false">IF(1_Data_EDA!D1701="Europe",1,0)</f>
        <v>1</v>
      </c>
      <c r="N1700" s="6" t="n">
        <f aca="false">IF(1_Data_EDA!D1701="LATAM",1,0)</f>
        <v>0</v>
      </c>
      <c r="O1700" s="6" t="n">
        <f aca="false">IF(1_Data_EDA!D1701="Pacific Asia",1,0)</f>
        <v>0</v>
      </c>
      <c r="P1700" s="6" t="n">
        <f aca="false">IF(1_Data_EDA!D1701="USCA",1,0)</f>
        <v>0</v>
      </c>
      <c r="Q1700" s="6" t="n">
        <f aca="false">IF(C1700&gt;MEDIAN(C$5:C$8004),1,0)</f>
        <v>1</v>
      </c>
      <c r="R1700" s="6" t="n">
        <f aca="false">IF(D1700&gt;2,1,0)</f>
        <v>0</v>
      </c>
    </row>
    <row r="1701" customFormat="false" ht="15" hidden="false" customHeight="true" outlineLevel="0" collapsed="false">
      <c r="A1701" s="6" t="n">
        <f aca="false">1_Data_EDA!O1702</f>
        <v>1</v>
      </c>
      <c r="B1701" s="6" t="n">
        <f aca="false">1_Data_EDA!H1702</f>
        <v>2</v>
      </c>
      <c r="C1701" s="7" t="n">
        <f aca="false">1_Data_EDA!I1702</f>
        <v>59.99000168</v>
      </c>
      <c r="D1701" s="6" t="n">
        <f aca="false">1_Data_EDA!J1702</f>
        <v>4</v>
      </c>
      <c r="E1701" s="7" t="n">
        <f aca="false">1_Data_EDA!K1702</f>
        <v>239.9600067</v>
      </c>
      <c r="F1701" s="7" t="n">
        <f aca="false">1_Data_EDA!L1702</f>
        <v>59.99000168</v>
      </c>
      <c r="G1701" s="8" t="n">
        <f aca="false">1_Data_EDA!M1702</f>
        <v>0.25</v>
      </c>
      <c r="H1701" s="6" t="n">
        <f aca="false">IF(1_Data_EDA!B1702="First Class",1,0)</f>
        <v>0</v>
      </c>
      <c r="I1701" s="6" t="n">
        <f aca="false">IF(1_Data_EDA!B1702="Second Class",1,0)</f>
        <v>1</v>
      </c>
      <c r="J1701" s="6" t="n">
        <f aca="false">IF(1_Data_EDA!B1702="Same Day",1,0)</f>
        <v>0</v>
      </c>
      <c r="K1701" s="6" t="n">
        <f aca="false">IF(1_Data_EDA!C1702="Corporate",1,0)</f>
        <v>1</v>
      </c>
      <c r="L1701" s="6" t="n">
        <f aca="false">IF(1_Data_EDA!C1702="Home Office",1,0)</f>
        <v>0</v>
      </c>
      <c r="M1701" s="6" t="n">
        <f aca="false">IF(1_Data_EDA!D1702="Europe",1,0)</f>
        <v>0</v>
      </c>
      <c r="N1701" s="6" t="n">
        <f aca="false">IF(1_Data_EDA!D1702="LATAM",1,0)</f>
        <v>1</v>
      </c>
      <c r="O1701" s="6" t="n">
        <f aca="false">IF(1_Data_EDA!D1702="Pacific Asia",1,0)</f>
        <v>0</v>
      </c>
      <c r="P1701" s="6" t="n">
        <f aca="false">IF(1_Data_EDA!D1702="USCA",1,0)</f>
        <v>0</v>
      </c>
      <c r="Q1701" s="6" t="n">
        <f aca="false">IF(C1701&gt;MEDIAN(C$5:C$8004),1,0)</f>
        <v>0</v>
      </c>
      <c r="R1701" s="6" t="n">
        <f aca="false">IF(D1701&gt;2,1,0)</f>
        <v>1</v>
      </c>
    </row>
    <row r="1702" customFormat="false" ht="15" hidden="false" customHeight="true" outlineLevel="0" collapsed="false">
      <c r="A1702" s="6" t="n">
        <f aca="false">1_Data_EDA!O1703</f>
        <v>0</v>
      </c>
      <c r="B1702" s="6" t="n">
        <f aca="false">1_Data_EDA!H1703</f>
        <v>0</v>
      </c>
      <c r="C1702" s="7" t="n">
        <f aca="false">1_Data_EDA!I1703</f>
        <v>99.98999786</v>
      </c>
      <c r="D1702" s="6" t="n">
        <f aca="false">1_Data_EDA!J1703</f>
        <v>2</v>
      </c>
      <c r="E1702" s="7" t="n">
        <f aca="false">1_Data_EDA!K1703</f>
        <v>199.9799957</v>
      </c>
      <c r="F1702" s="7" t="n">
        <f aca="false">1_Data_EDA!L1703</f>
        <v>36</v>
      </c>
      <c r="G1702" s="8" t="n">
        <f aca="false">1_Data_EDA!M1703</f>
        <v>0.180000007</v>
      </c>
      <c r="H1702" s="6" t="n">
        <f aca="false">IF(1_Data_EDA!B1703="First Class",1,0)</f>
        <v>0</v>
      </c>
      <c r="I1702" s="6" t="n">
        <f aca="false">IF(1_Data_EDA!B1703="Second Class",1,0)</f>
        <v>0</v>
      </c>
      <c r="J1702" s="6" t="n">
        <f aca="false">IF(1_Data_EDA!B1703="Same Day",1,0)</f>
        <v>1</v>
      </c>
      <c r="K1702" s="6" t="n">
        <f aca="false">IF(1_Data_EDA!C1703="Corporate",1,0)</f>
        <v>0</v>
      </c>
      <c r="L1702" s="6" t="n">
        <f aca="false">IF(1_Data_EDA!C1703="Home Office",1,0)</f>
        <v>0</v>
      </c>
      <c r="M1702" s="6" t="n">
        <f aca="false">IF(1_Data_EDA!D1703="Europe",1,0)</f>
        <v>0</v>
      </c>
      <c r="N1702" s="6" t="n">
        <f aca="false">IF(1_Data_EDA!D1703="LATAM",1,0)</f>
        <v>0</v>
      </c>
      <c r="O1702" s="6" t="n">
        <f aca="false">IF(1_Data_EDA!D1703="Pacific Asia",1,0)</f>
        <v>1</v>
      </c>
      <c r="P1702" s="6" t="n">
        <f aca="false">IF(1_Data_EDA!D1703="USCA",1,0)</f>
        <v>0</v>
      </c>
      <c r="Q1702" s="6" t="n">
        <f aca="false">IF(C1702&gt;MEDIAN(C$5:C$8004),1,0)</f>
        <v>1</v>
      </c>
      <c r="R1702" s="6" t="n">
        <f aca="false">IF(D1702&gt;2,1,0)</f>
        <v>0</v>
      </c>
    </row>
    <row r="1703" customFormat="false" ht="15" hidden="false" customHeight="true" outlineLevel="0" collapsed="false">
      <c r="A1703" s="6" t="n">
        <f aca="false">1_Data_EDA!O1704</f>
        <v>0</v>
      </c>
      <c r="B1703" s="6" t="n">
        <f aca="false">1_Data_EDA!H1704</f>
        <v>4</v>
      </c>
      <c r="C1703" s="7" t="n">
        <f aca="false">1_Data_EDA!I1704</f>
        <v>399.980011</v>
      </c>
      <c r="D1703" s="6" t="n">
        <f aca="false">1_Data_EDA!J1704</f>
        <v>1</v>
      </c>
      <c r="E1703" s="7" t="n">
        <f aca="false">1_Data_EDA!K1704</f>
        <v>399.980011</v>
      </c>
      <c r="F1703" s="7" t="n">
        <f aca="false">1_Data_EDA!L1704</f>
        <v>22</v>
      </c>
      <c r="G1703" s="8" t="n">
        <f aca="false">1_Data_EDA!M1704</f>
        <v>0.059999999</v>
      </c>
      <c r="H1703" s="6" t="n">
        <f aca="false">IF(1_Data_EDA!B1704="First Class",1,0)</f>
        <v>0</v>
      </c>
      <c r="I1703" s="6" t="n">
        <f aca="false">IF(1_Data_EDA!B1704="Second Class",1,0)</f>
        <v>0</v>
      </c>
      <c r="J1703" s="6" t="n">
        <f aca="false">IF(1_Data_EDA!B1704="Same Day",1,0)</f>
        <v>0</v>
      </c>
      <c r="K1703" s="6" t="n">
        <f aca="false">IF(1_Data_EDA!C1704="Corporate",1,0)</f>
        <v>1</v>
      </c>
      <c r="L1703" s="6" t="n">
        <f aca="false">IF(1_Data_EDA!C1704="Home Office",1,0)</f>
        <v>0</v>
      </c>
      <c r="M1703" s="6" t="n">
        <f aca="false">IF(1_Data_EDA!D1704="Europe",1,0)</f>
        <v>0</v>
      </c>
      <c r="N1703" s="6" t="n">
        <f aca="false">IF(1_Data_EDA!D1704="LATAM",1,0)</f>
        <v>0</v>
      </c>
      <c r="O1703" s="6" t="n">
        <f aca="false">IF(1_Data_EDA!D1704="Pacific Asia",1,0)</f>
        <v>0</v>
      </c>
      <c r="P1703" s="6" t="n">
        <f aca="false">IF(1_Data_EDA!D1704="USCA",1,0)</f>
        <v>1</v>
      </c>
      <c r="Q1703" s="6" t="n">
        <f aca="false">IF(C1703&gt;MEDIAN(C$5:C$8004),1,0)</f>
        <v>1</v>
      </c>
      <c r="R1703" s="6" t="n">
        <f aca="false">IF(D1703&gt;2,1,0)</f>
        <v>0</v>
      </c>
    </row>
    <row r="1704" customFormat="false" ht="15" hidden="false" customHeight="true" outlineLevel="0" collapsed="false">
      <c r="A1704" s="6" t="n">
        <f aca="false">1_Data_EDA!O1705</f>
        <v>0</v>
      </c>
      <c r="B1704" s="6" t="n">
        <f aca="false">1_Data_EDA!H1705</f>
        <v>4</v>
      </c>
      <c r="C1704" s="7" t="n">
        <f aca="false">1_Data_EDA!I1705</f>
        <v>399.980011</v>
      </c>
      <c r="D1704" s="6" t="n">
        <f aca="false">1_Data_EDA!J1705</f>
        <v>1</v>
      </c>
      <c r="E1704" s="7" t="n">
        <f aca="false">1_Data_EDA!K1705</f>
        <v>399.980011</v>
      </c>
      <c r="F1704" s="7" t="n">
        <f aca="false">1_Data_EDA!L1705</f>
        <v>100</v>
      </c>
      <c r="G1704" s="8" t="n">
        <f aca="false">1_Data_EDA!M1705</f>
        <v>0.25</v>
      </c>
      <c r="H1704" s="6" t="n">
        <f aca="false">IF(1_Data_EDA!B1705="First Class",1,0)</f>
        <v>0</v>
      </c>
      <c r="I1704" s="6" t="n">
        <f aca="false">IF(1_Data_EDA!B1705="Second Class",1,0)</f>
        <v>0</v>
      </c>
      <c r="J1704" s="6" t="n">
        <f aca="false">IF(1_Data_EDA!B1705="Same Day",1,0)</f>
        <v>0</v>
      </c>
      <c r="K1704" s="6" t="n">
        <f aca="false">IF(1_Data_EDA!C1705="Corporate",1,0)</f>
        <v>1</v>
      </c>
      <c r="L1704" s="6" t="n">
        <f aca="false">IF(1_Data_EDA!C1705="Home Office",1,0)</f>
        <v>0</v>
      </c>
      <c r="M1704" s="6" t="n">
        <f aca="false">IF(1_Data_EDA!D1705="Europe",1,0)</f>
        <v>1</v>
      </c>
      <c r="N1704" s="6" t="n">
        <f aca="false">IF(1_Data_EDA!D1705="LATAM",1,0)</f>
        <v>0</v>
      </c>
      <c r="O1704" s="6" t="n">
        <f aca="false">IF(1_Data_EDA!D1705="Pacific Asia",1,0)</f>
        <v>0</v>
      </c>
      <c r="P1704" s="6" t="n">
        <f aca="false">IF(1_Data_EDA!D1705="USCA",1,0)</f>
        <v>0</v>
      </c>
      <c r="Q1704" s="6" t="n">
        <f aca="false">IF(C1704&gt;MEDIAN(C$5:C$8004),1,0)</f>
        <v>1</v>
      </c>
      <c r="R1704" s="6" t="n">
        <f aca="false">IF(D1704&gt;2,1,0)</f>
        <v>0</v>
      </c>
    </row>
    <row r="1705" customFormat="false" ht="15" hidden="false" customHeight="true" outlineLevel="0" collapsed="false">
      <c r="A1705" s="6" t="n">
        <f aca="false">1_Data_EDA!O1706</f>
        <v>0</v>
      </c>
      <c r="B1705" s="6" t="n">
        <f aca="false">1_Data_EDA!H1706</f>
        <v>4</v>
      </c>
      <c r="C1705" s="7" t="n">
        <f aca="false">1_Data_EDA!I1706</f>
        <v>99.98999786</v>
      </c>
      <c r="D1705" s="6" t="n">
        <f aca="false">1_Data_EDA!J1706</f>
        <v>1</v>
      </c>
      <c r="E1705" s="7" t="n">
        <f aca="false">1_Data_EDA!K1706</f>
        <v>99.98999786</v>
      </c>
      <c r="F1705" s="7" t="n">
        <f aca="false">1_Data_EDA!L1706</f>
        <v>2</v>
      </c>
      <c r="G1705" s="8" t="n">
        <f aca="false">1_Data_EDA!M1706</f>
        <v>0.02</v>
      </c>
      <c r="H1705" s="6" t="n">
        <f aca="false">IF(1_Data_EDA!B1706="First Class",1,0)</f>
        <v>0</v>
      </c>
      <c r="I1705" s="6" t="n">
        <f aca="false">IF(1_Data_EDA!B1706="Second Class",1,0)</f>
        <v>0</v>
      </c>
      <c r="J1705" s="6" t="n">
        <f aca="false">IF(1_Data_EDA!B1706="Same Day",1,0)</f>
        <v>0</v>
      </c>
      <c r="K1705" s="6" t="n">
        <f aca="false">IF(1_Data_EDA!C1706="Corporate",1,0)</f>
        <v>0</v>
      </c>
      <c r="L1705" s="6" t="n">
        <f aca="false">IF(1_Data_EDA!C1706="Home Office",1,0)</f>
        <v>1</v>
      </c>
      <c r="M1705" s="6" t="n">
        <f aca="false">IF(1_Data_EDA!D1706="Europe",1,0)</f>
        <v>0</v>
      </c>
      <c r="N1705" s="6" t="n">
        <f aca="false">IF(1_Data_EDA!D1706="LATAM",1,0)</f>
        <v>0</v>
      </c>
      <c r="O1705" s="6" t="n">
        <f aca="false">IF(1_Data_EDA!D1706="Pacific Asia",1,0)</f>
        <v>0</v>
      </c>
      <c r="P1705" s="6" t="n">
        <f aca="false">IF(1_Data_EDA!D1706="USCA",1,0)</f>
        <v>0</v>
      </c>
      <c r="Q1705" s="6" t="n">
        <f aca="false">IF(C1705&gt;MEDIAN(C$5:C$8004),1,0)</f>
        <v>1</v>
      </c>
      <c r="R1705" s="6" t="n">
        <f aca="false">IF(D1705&gt;2,1,0)</f>
        <v>0</v>
      </c>
    </row>
    <row r="1706" customFormat="false" ht="15" hidden="false" customHeight="true" outlineLevel="0" collapsed="false">
      <c r="A1706" s="6" t="n">
        <f aca="false">1_Data_EDA!O1707</f>
        <v>1</v>
      </c>
      <c r="B1706" s="6" t="n">
        <f aca="false">1_Data_EDA!H1707</f>
        <v>4</v>
      </c>
      <c r="C1706" s="7" t="n">
        <f aca="false">1_Data_EDA!I1707</f>
        <v>59.99000168</v>
      </c>
      <c r="D1706" s="6" t="n">
        <f aca="false">1_Data_EDA!J1707</f>
        <v>4</v>
      </c>
      <c r="E1706" s="7" t="n">
        <f aca="false">1_Data_EDA!K1707</f>
        <v>239.9600067</v>
      </c>
      <c r="F1706" s="7" t="n">
        <f aca="false">1_Data_EDA!L1707</f>
        <v>24</v>
      </c>
      <c r="G1706" s="8" t="n">
        <f aca="false">1_Data_EDA!M1707</f>
        <v>0.100000001</v>
      </c>
      <c r="H1706" s="6" t="n">
        <f aca="false">IF(1_Data_EDA!B1707="First Class",1,0)</f>
        <v>0</v>
      </c>
      <c r="I1706" s="6" t="n">
        <f aca="false">IF(1_Data_EDA!B1707="Second Class",1,0)</f>
        <v>0</v>
      </c>
      <c r="J1706" s="6" t="n">
        <f aca="false">IF(1_Data_EDA!B1707="Same Day",1,0)</f>
        <v>0</v>
      </c>
      <c r="K1706" s="6" t="n">
        <f aca="false">IF(1_Data_EDA!C1707="Corporate",1,0)</f>
        <v>0</v>
      </c>
      <c r="L1706" s="6" t="n">
        <f aca="false">IF(1_Data_EDA!C1707="Home Office",1,0)</f>
        <v>0</v>
      </c>
      <c r="M1706" s="6" t="n">
        <f aca="false">IF(1_Data_EDA!D1707="Europe",1,0)</f>
        <v>0</v>
      </c>
      <c r="N1706" s="6" t="n">
        <f aca="false">IF(1_Data_EDA!D1707="LATAM",1,0)</f>
        <v>0</v>
      </c>
      <c r="O1706" s="6" t="n">
        <f aca="false">IF(1_Data_EDA!D1707="Pacific Asia",1,0)</f>
        <v>1</v>
      </c>
      <c r="P1706" s="6" t="n">
        <f aca="false">IF(1_Data_EDA!D1707="USCA",1,0)</f>
        <v>0</v>
      </c>
      <c r="Q1706" s="6" t="n">
        <f aca="false">IF(C1706&gt;MEDIAN(C$5:C$8004),1,0)</f>
        <v>0</v>
      </c>
      <c r="R1706" s="6" t="n">
        <f aca="false">IF(D1706&gt;2,1,0)</f>
        <v>1</v>
      </c>
    </row>
    <row r="1707" customFormat="false" ht="15" hidden="false" customHeight="true" outlineLevel="0" collapsed="false">
      <c r="A1707" s="6" t="n">
        <f aca="false">1_Data_EDA!O1708</f>
        <v>1</v>
      </c>
      <c r="B1707" s="6" t="n">
        <f aca="false">1_Data_EDA!H1708</f>
        <v>4</v>
      </c>
      <c r="C1707" s="7" t="n">
        <f aca="false">1_Data_EDA!I1708</f>
        <v>399.980011</v>
      </c>
      <c r="D1707" s="6" t="n">
        <f aca="false">1_Data_EDA!J1708</f>
        <v>1</v>
      </c>
      <c r="E1707" s="7" t="n">
        <f aca="false">1_Data_EDA!K1708</f>
        <v>399.980011</v>
      </c>
      <c r="F1707" s="7" t="n">
        <f aca="false">1_Data_EDA!L1708</f>
        <v>68</v>
      </c>
      <c r="G1707" s="8" t="n">
        <f aca="false">1_Data_EDA!M1708</f>
        <v>0.170000002</v>
      </c>
      <c r="H1707" s="6" t="n">
        <f aca="false">IF(1_Data_EDA!B1708="First Class",1,0)</f>
        <v>0</v>
      </c>
      <c r="I1707" s="6" t="n">
        <f aca="false">IF(1_Data_EDA!B1708="Second Class",1,0)</f>
        <v>0</v>
      </c>
      <c r="J1707" s="6" t="n">
        <f aca="false">IF(1_Data_EDA!B1708="Same Day",1,0)</f>
        <v>0</v>
      </c>
      <c r="K1707" s="6" t="n">
        <f aca="false">IF(1_Data_EDA!C1708="Corporate",1,0)</f>
        <v>0</v>
      </c>
      <c r="L1707" s="6" t="n">
        <f aca="false">IF(1_Data_EDA!C1708="Home Office",1,0)</f>
        <v>0</v>
      </c>
      <c r="M1707" s="6" t="n">
        <f aca="false">IF(1_Data_EDA!D1708="Europe",1,0)</f>
        <v>0</v>
      </c>
      <c r="N1707" s="6" t="n">
        <f aca="false">IF(1_Data_EDA!D1708="LATAM",1,0)</f>
        <v>0</v>
      </c>
      <c r="O1707" s="6" t="n">
        <f aca="false">IF(1_Data_EDA!D1708="Pacific Asia",1,0)</f>
        <v>1</v>
      </c>
      <c r="P1707" s="6" t="n">
        <f aca="false">IF(1_Data_EDA!D1708="USCA",1,0)</f>
        <v>0</v>
      </c>
      <c r="Q1707" s="6" t="n">
        <f aca="false">IF(C1707&gt;MEDIAN(C$5:C$8004),1,0)</f>
        <v>1</v>
      </c>
      <c r="R1707" s="6" t="n">
        <f aca="false">IF(D1707&gt;2,1,0)</f>
        <v>0</v>
      </c>
    </row>
    <row r="1708" customFormat="false" ht="15" hidden="false" customHeight="true" outlineLevel="0" collapsed="false">
      <c r="A1708" s="6" t="n">
        <f aca="false">1_Data_EDA!O1709</f>
        <v>1</v>
      </c>
      <c r="B1708" s="6" t="n">
        <f aca="false">1_Data_EDA!H1709</f>
        <v>4</v>
      </c>
      <c r="C1708" s="7" t="n">
        <f aca="false">1_Data_EDA!I1709</f>
        <v>249.9900055</v>
      </c>
      <c r="D1708" s="6" t="n">
        <f aca="false">1_Data_EDA!J1709</f>
        <v>1</v>
      </c>
      <c r="E1708" s="7" t="n">
        <f aca="false">1_Data_EDA!K1709</f>
        <v>249.9900055</v>
      </c>
      <c r="F1708" s="7" t="n">
        <f aca="false">1_Data_EDA!L1709</f>
        <v>42.5</v>
      </c>
      <c r="G1708" s="8" t="n">
        <f aca="false">1_Data_EDA!M1709</f>
        <v>0.170000002</v>
      </c>
      <c r="H1708" s="6" t="n">
        <f aca="false">IF(1_Data_EDA!B1709="First Class",1,0)</f>
        <v>0</v>
      </c>
      <c r="I1708" s="6" t="n">
        <f aca="false">IF(1_Data_EDA!B1709="Second Class",1,0)</f>
        <v>0</v>
      </c>
      <c r="J1708" s="6" t="n">
        <f aca="false">IF(1_Data_EDA!B1709="Same Day",1,0)</f>
        <v>0</v>
      </c>
      <c r="K1708" s="6" t="n">
        <f aca="false">IF(1_Data_EDA!C1709="Corporate",1,0)</f>
        <v>0</v>
      </c>
      <c r="L1708" s="6" t="n">
        <f aca="false">IF(1_Data_EDA!C1709="Home Office",1,0)</f>
        <v>0</v>
      </c>
      <c r="M1708" s="6" t="n">
        <f aca="false">IF(1_Data_EDA!D1709="Europe",1,0)</f>
        <v>1</v>
      </c>
      <c r="N1708" s="6" t="n">
        <f aca="false">IF(1_Data_EDA!D1709="LATAM",1,0)</f>
        <v>0</v>
      </c>
      <c r="O1708" s="6" t="n">
        <f aca="false">IF(1_Data_EDA!D1709="Pacific Asia",1,0)</f>
        <v>0</v>
      </c>
      <c r="P1708" s="6" t="n">
        <f aca="false">IF(1_Data_EDA!D1709="USCA",1,0)</f>
        <v>0</v>
      </c>
      <c r="Q1708" s="6" t="n">
        <f aca="false">IF(C1708&gt;MEDIAN(C$5:C$8004),1,0)</f>
        <v>1</v>
      </c>
      <c r="R1708" s="6" t="n">
        <f aca="false">IF(D1708&gt;2,1,0)</f>
        <v>0</v>
      </c>
    </row>
    <row r="1709" customFormat="false" ht="15" hidden="false" customHeight="true" outlineLevel="0" collapsed="false">
      <c r="A1709" s="6" t="n">
        <f aca="false">1_Data_EDA!O1710</f>
        <v>0</v>
      </c>
      <c r="B1709" s="6" t="n">
        <f aca="false">1_Data_EDA!H1710</f>
        <v>4</v>
      </c>
      <c r="C1709" s="7" t="n">
        <f aca="false">1_Data_EDA!I1710</f>
        <v>50</v>
      </c>
      <c r="D1709" s="6" t="n">
        <f aca="false">1_Data_EDA!J1710</f>
        <v>1</v>
      </c>
      <c r="E1709" s="7" t="n">
        <f aca="false">1_Data_EDA!K1710</f>
        <v>50</v>
      </c>
      <c r="F1709" s="7" t="n">
        <f aca="false">1_Data_EDA!L1710</f>
        <v>7.5</v>
      </c>
      <c r="G1709" s="8" t="n">
        <f aca="false">1_Data_EDA!M1710</f>
        <v>0.150000006</v>
      </c>
      <c r="H1709" s="6" t="n">
        <f aca="false">IF(1_Data_EDA!B1710="First Class",1,0)</f>
        <v>0</v>
      </c>
      <c r="I1709" s="6" t="n">
        <f aca="false">IF(1_Data_EDA!B1710="Second Class",1,0)</f>
        <v>0</v>
      </c>
      <c r="J1709" s="6" t="n">
        <f aca="false">IF(1_Data_EDA!B1710="Same Day",1,0)</f>
        <v>0</v>
      </c>
      <c r="K1709" s="6" t="n">
        <f aca="false">IF(1_Data_EDA!C1710="Corporate",1,0)</f>
        <v>0</v>
      </c>
      <c r="L1709" s="6" t="n">
        <f aca="false">IF(1_Data_EDA!C1710="Home Office",1,0)</f>
        <v>0</v>
      </c>
      <c r="M1709" s="6" t="n">
        <f aca="false">IF(1_Data_EDA!D1710="Europe",1,0)</f>
        <v>1</v>
      </c>
      <c r="N1709" s="6" t="n">
        <f aca="false">IF(1_Data_EDA!D1710="LATAM",1,0)</f>
        <v>0</v>
      </c>
      <c r="O1709" s="6" t="n">
        <f aca="false">IF(1_Data_EDA!D1710="Pacific Asia",1,0)</f>
        <v>0</v>
      </c>
      <c r="P1709" s="6" t="n">
        <f aca="false">IF(1_Data_EDA!D1710="USCA",1,0)</f>
        <v>0</v>
      </c>
      <c r="Q1709" s="6" t="n">
        <f aca="false">IF(C1709&gt;MEDIAN(C$5:C$8004),1,0)</f>
        <v>0</v>
      </c>
      <c r="R1709" s="6" t="n">
        <f aca="false">IF(D1709&gt;2,1,0)</f>
        <v>0</v>
      </c>
    </row>
    <row r="1710" customFormat="false" ht="15" hidden="false" customHeight="true" outlineLevel="0" collapsed="false">
      <c r="A1710" s="6" t="n">
        <f aca="false">1_Data_EDA!O1711</f>
        <v>1</v>
      </c>
      <c r="B1710" s="6" t="n">
        <f aca="false">1_Data_EDA!H1711</f>
        <v>2</v>
      </c>
      <c r="C1710" s="7" t="n">
        <f aca="false">1_Data_EDA!I1711</f>
        <v>129.9900055</v>
      </c>
      <c r="D1710" s="6" t="n">
        <f aca="false">1_Data_EDA!J1711</f>
        <v>1</v>
      </c>
      <c r="E1710" s="7" t="n">
        <f aca="false">1_Data_EDA!K1711</f>
        <v>129.9900055</v>
      </c>
      <c r="F1710" s="7" t="n">
        <f aca="false">1_Data_EDA!L1711</f>
        <v>16.89999962</v>
      </c>
      <c r="G1710" s="8" t="n">
        <f aca="false">1_Data_EDA!M1711</f>
        <v>0.129999995</v>
      </c>
      <c r="H1710" s="6" t="n">
        <f aca="false">IF(1_Data_EDA!B1711="First Class",1,0)</f>
        <v>0</v>
      </c>
      <c r="I1710" s="6" t="n">
        <f aca="false">IF(1_Data_EDA!B1711="Second Class",1,0)</f>
        <v>1</v>
      </c>
      <c r="J1710" s="6" t="n">
        <f aca="false">IF(1_Data_EDA!B1711="Same Day",1,0)</f>
        <v>0</v>
      </c>
      <c r="K1710" s="6" t="n">
        <f aca="false">IF(1_Data_EDA!C1711="Corporate",1,0)</f>
        <v>0</v>
      </c>
      <c r="L1710" s="6" t="n">
        <f aca="false">IF(1_Data_EDA!C1711="Home Office",1,0)</f>
        <v>0</v>
      </c>
      <c r="M1710" s="6" t="n">
        <f aca="false">IF(1_Data_EDA!D1711="Europe",1,0)</f>
        <v>0</v>
      </c>
      <c r="N1710" s="6" t="n">
        <f aca="false">IF(1_Data_EDA!D1711="LATAM",1,0)</f>
        <v>1</v>
      </c>
      <c r="O1710" s="6" t="n">
        <f aca="false">IF(1_Data_EDA!D1711="Pacific Asia",1,0)</f>
        <v>0</v>
      </c>
      <c r="P1710" s="6" t="n">
        <f aca="false">IF(1_Data_EDA!D1711="USCA",1,0)</f>
        <v>0</v>
      </c>
      <c r="Q1710" s="6" t="n">
        <f aca="false">IF(C1710&gt;MEDIAN(C$5:C$8004),1,0)</f>
        <v>1</v>
      </c>
      <c r="R1710" s="6" t="n">
        <f aca="false">IF(D1710&gt;2,1,0)</f>
        <v>0</v>
      </c>
    </row>
    <row r="1711" customFormat="false" ht="15" hidden="false" customHeight="true" outlineLevel="0" collapsed="false">
      <c r="A1711" s="6" t="n">
        <f aca="false">1_Data_EDA!O1712</f>
        <v>1</v>
      </c>
      <c r="B1711" s="6" t="n">
        <f aca="false">1_Data_EDA!H1712</f>
        <v>2</v>
      </c>
      <c r="C1711" s="7" t="n">
        <f aca="false">1_Data_EDA!I1712</f>
        <v>129.9900055</v>
      </c>
      <c r="D1711" s="6" t="n">
        <f aca="false">1_Data_EDA!J1712</f>
        <v>1</v>
      </c>
      <c r="E1711" s="7" t="n">
        <f aca="false">1_Data_EDA!K1712</f>
        <v>129.9900055</v>
      </c>
      <c r="F1711" s="7" t="n">
        <f aca="false">1_Data_EDA!L1712</f>
        <v>19.5</v>
      </c>
      <c r="G1711" s="8" t="n">
        <f aca="false">1_Data_EDA!M1712</f>
        <v>0.150000006</v>
      </c>
      <c r="H1711" s="6" t="n">
        <f aca="false">IF(1_Data_EDA!B1712="First Class",1,0)</f>
        <v>0</v>
      </c>
      <c r="I1711" s="6" t="n">
        <f aca="false">IF(1_Data_EDA!B1712="Second Class",1,0)</f>
        <v>1</v>
      </c>
      <c r="J1711" s="6" t="n">
        <f aca="false">IF(1_Data_EDA!B1712="Same Day",1,0)</f>
        <v>0</v>
      </c>
      <c r="K1711" s="6" t="n">
        <f aca="false">IF(1_Data_EDA!C1712="Corporate",1,0)</f>
        <v>1</v>
      </c>
      <c r="L1711" s="6" t="n">
        <f aca="false">IF(1_Data_EDA!C1712="Home Office",1,0)</f>
        <v>0</v>
      </c>
      <c r="M1711" s="6" t="n">
        <f aca="false">IF(1_Data_EDA!D1712="Europe",1,0)</f>
        <v>0</v>
      </c>
      <c r="N1711" s="6" t="n">
        <f aca="false">IF(1_Data_EDA!D1712="LATAM",1,0)</f>
        <v>0</v>
      </c>
      <c r="O1711" s="6" t="n">
        <f aca="false">IF(1_Data_EDA!D1712="Pacific Asia",1,0)</f>
        <v>0</v>
      </c>
      <c r="P1711" s="6" t="n">
        <f aca="false">IF(1_Data_EDA!D1712="USCA",1,0)</f>
        <v>1</v>
      </c>
      <c r="Q1711" s="6" t="n">
        <f aca="false">IF(C1711&gt;MEDIAN(C$5:C$8004),1,0)</f>
        <v>1</v>
      </c>
      <c r="R1711" s="6" t="n">
        <f aca="false">IF(D1711&gt;2,1,0)</f>
        <v>0</v>
      </c>
    </row>
    <row r="1712" customFormat="false" ht="15" hidden="false" customHeight="true" outlineLevel="0" collapsed="false">
      <c r="A1712" s="6" t="n">
        <f aca="false">1_Data_EDA!O1713</f>
        <v>0</v>
      </c>
      <c r="B1712" s="6" t="n">
        <f aca="false">1_Data_EDA!H1713</f>
        <v>4</v>
      </c>
      <c r="C1712" s="7" t="n">
        <f aca="false">1_Data_EDA!I1713</f>
        <v>299.980011</v>
      </c>
      <c r="D1712" s="6" t="n">
        <f aca="false">1_Data_EDA!J1713</f>
        <v>1</v>
      </c>
      <c r="E1712" s="7" t="n">
        <f aca="false">1_Data_EDA!K1713</f>
        <v>299.980011</v>
      </c>
      <c r="F1712" s="7" t="n">
        <f aca="false">1_Data_EDA!L1713</f>
        <v>12</v>
      </c>
      <c r="G1712" s="8" t="n">
        <f aca="false">1_Data_EDA!M1713</f>
        <v>0.039999999</v>
      </c>
      <c r="H1712" s="6" t="n">
        <f aca="false">IF(1_Data_EDA!B1713="First Class",1,0)</f>
        <v>0</v>
      </c>
      <c r="I1712" s="6" t="n">
        <f aca="false">IF(1_Data_EDA!B1713="Second Class",1,0)</f>
        <v>0</v>
      </c>
      <c r="J1712" s="6" t="n">
        <f aca="false">IF(1_Data_EDA!B1713="Same Day",1,0)</f>
        <v>0</v>
      </c>
      <c r="K1712" s="6" t="n">
        <f aca="false">IF(1_Data_EDA!C1713="Corporate",1,0)</f>
        <v>0</v>
      </c>
      <c r="L1712" s="6" t="n">
        <f aca="false">IF(1_Data_EDA!C1713="Home Office",1,0)</f>
        <v>0</v>
      </c>
      <c r="M1712" s="6" t="n">
        <f aca="false">IF(1_Data_EDA!D1713="Europe",1,0)</f>
        <v>0</v>
      </c>
      <c r="N1712" s="6" t="n">
        <f aca="false">IF(1_Data_EDA!D1713="LATAM",1,0)</f>
        <v>1</v>
      </c>
      <c r="O1712" s="6" t="n">
        <f aca="false">IF(1_Data_EDA!D1713="Pacific Asia",1,0)</f>
        <v>0</v>
      </c>
      <c r="P1712" s="6" t="n">
        <f aca="false">IF(1_Data_EDA!D1713="USCA",1,0)</f>
        <v>0</v>
      </c>
      <c r="Q1712" s="6" t="n">
        <f aca="false">IF(C1712&gt;MEDIAN(C$5:C$8004),1,0)</f>
        <v>1</v>
      </c>
      <c r="R1712" s="6" t="n">
        <f aca="false">IF(D1712&gt;2,1,0)</f>
        <v>0</v>
      </c>
    </row>
    <row r="1713" customFormat="false" ht="15" hidden="false" customHeight="true" outlineLevel="0" collapsed="false">
      <c r="A1713" s="6" t="n">
        <f aca="false">1_Data_EDA!O1714</f>
        <v>1</v>
      </c>
      <c r="B1713" s="6" t="n">
        <f aca="false">1_Data_EDA!H1714</f>
        <v>2</v>
      </c>
      <c r="C1713" s="7" t="n">
        <f aca="false">1_Data_EDA!I1714</f>
        <v>50</v>
      </c>
      <c r="D1713" s="6" t="n">
        <f aca="false">1_Data_EDA!J1714</f>
        <v>4</v>
      </c>
      <c r="E1713" s="7" t="n">
        <f aca="false">1_Data_EDA!K1714</f>
        <v>200</v>
      </c>
      <c r="F1713" s="7" t="n">
        <f aca="false">1_Data_EDA!L1714</f>
        <v>36</v>
      </c>
      <c r="G1713" s="8" t="n">
        <f aca="false">1_Data_EDA!M1714</f>
        <v>0.180000007</v>
      </c>
      <c r="H1713" s="6" t="n">
        <f aca="false">IF(1_Data_EDA!B1714="First Class",1,0)</f>
        <v>0</v>
      </c>
      <c r="I1713" s="6" t="n">
        <f aca="false">IF(1_Data_EDA!B1714="Second Class",1,0)</f>
        <v>1</v>
      </c>
      <c r="J1713" s="6" t="n">
        <f aca="false">IF(1_Data_EDA!B1714="Same Day",1,0)</f>
        <v>0</v>
      </c>
      <c r="K1713" s="6" t="n">
        <f aca="false">IF(1_Data_EDA!C1714="Corporate",1,0)</f>
        <v>1</v>
      </c>
      <c r="L1713" s="6" t="n">
        <f aca="false">IF(1_Data_EDA!C1714="Home Office",1,0)</f>
        <v>0</v>
      </c>
      <c r="M1713" s="6" t="n">
        <f aca="false">IF(1_Data_EDA!D1714="Europe",1,0)</f>
        <v>0</v>
      </c>
      <c r="N1713" s="6" t="n">
        <f aca="false">IF(1_Data_EDA!D1714="LATAM",1,0)</f>
        <v>0</v>
      </c>
      <c r="O1713" s="6" t="n">
        <f aca="false">IF(1_Data_EDA!D1714="Pacific Asia",1,0)</f>
        <v>1</v>
      </c>
      <c r="P1713" s="6" t="n">
        <f aca="false">IF(1_Data_EDA!D1714="USCA",1,0)</f>
        <v>0</v>
      </c>
      <c r="Q1713" s="6" t="n">
        <f aca="false">IF(C1713&gt;MEDIAN(C$5:C$8004),1,0)</f>
        <v>0</v>
      </c>
      <c r="R1713" s="6" t="n">
        <f aca="false">IF(D1713&gt;2,1,0)</f>
        <v>1</v>
      </c>
    </row>
    <row r="1714" customFormat="false" ht="15" hidden="false" customHeight="true" outlineLevel="0" collapsed="false">
      <c r="A1714" s="6" t="n">
        <f aca="false">1_Data_EDA!O1715</f>
        <v>0</v>
      </c>
      <c r="B1714" s="6" t="n">
        <f aca="false">1_Data_EDA!H1715</f>
        <v>4</v>
      </c>
      <c r="C1714" s="7" t="n">
        <f aca="false">1_Data_EDA!I1715</f>
        <v>39.99000168</v>
      </c>
      <c r="D1714" s="6" t="n">
        <f aca="false">1_Data_EDA!J1715</f>
        <v>1</v>
      </c>
      <c r="E1714" s="7" t="n">
        <f aca="false">1_Data_EDA!K1715</f>
        <v>39.99000168</v>
      </c>
      <c r="F1714" s="7" t="n">
        <f aca="false">1_Data_EDA!L1715</f>
        <v>4.800000191</v>
      </c>
      <c r="G1714" s="8" t="n">
        <f aca="false">1_Data_EDA!M1715</f>
        <v>0.119999997</v>
      </c>
      <c r="H1714" s="6" t="n">
        <f aca="false">IF(1_Data_EDA!B1715="First Class",1,0)</f>
        <v>0</v>
      </c>
      <c r="I1714" s="6" t="n">
        <f aca="false">IF(1_Data_EDA!B1715="Second Class",1,0)</f>
        <v>0</v>
      </c>
      <c r="J1714" s="6" t="n">
        <f aca="false">IF(1_Data_EDA!B1715="Same Day",1,0)</f>
        <v>0</v>
      </c>
      <c r="K1714" s="6" t="n">
        <f aca="false">IF(1_Data_EDA!C1715="Corporate",1,0)</f>
        <v>0</v>
      </c>
      <c r="L1714" s="6" t="n">
        <f aca="false">IF(1_Data_EDA!C1715="Home Office",1,0)</f>
        <v>0</v>
      </c>
      <c r="M1714" s="6" t="n">
        <f aca="false">IF(1_Data_EDA!D1715="Europe",1,0)</f>
        <v>0</v>
      </c>
      <c r="N1714" s="6" t="n">
        <f aca="false">IF(1_Data_EDA!D1715="LATAM",1,0)</f>
        <v>0</v>
      </c>
      <c r="O1714" s="6" t="n">
        <f aca="false">IF(1_Data_EDA!D1715="Pacific Asia",1,0)</f>
        <v>1</v>
      </c>
      <c r="P1714" s="6" t="n">
        <f aca="false">IF(1_Data_EDA!D1715="USCA",1,0)</f>
        <v>0</v>
      </c>
      <c r="Q1714" s="6" t="n">
        <f aca="false">IF(C1714&gt;MEDIAN(C$5:C$8004),1,0)</f>
        <v>0</v>
      </c>
      <c r="R1714" s="6" t="n">
        <f aca="false">IF(D1714&gt;2,1,0)</f>
        <v>0</v>
      </c>
    </row>
    <row r="1715" customFormat="false" ht="15" hidden="false" customHeight="true" outlineLevel="0" collapsed="false">
      <c r="A1715" s="6" t="n">
        <f aca="false">1_Data_EDA!O1716</f>
        <v>1</v>
      </c>
      <c r="B1715" s="6" t="n">
        <f aca="false">1_Data_EDA!H1716</f>
        <v>2</v>
      </c>
      <c r="C1715" s="7" t="n">
        <f aca="false">1_Data_EDA!I1716</f>
        <v>14.98999977</v>
      </c>
      <c r="D1715" s="6" t="n">
        <f aca="false">1_Data_EDA!J1716</f>
        <v>2</v>
      </c>
      <c r="E1715" s="7" t="n">
        <f aca="false">1_Data_EDA!K1716</f>
        <v>29.97999954</v>
      </c>
      <c r="F1715" s="7" t="n">
        <f aca="false">1_Data_EDA!L1716</f>
        <v>1.649999976</v>
      </c>
      <c r="G1715" s="8" t="n">
        <f aca="false">1_Data_EDA!M1716</f>
        <v>0.059999999</v>
      </c>
      <c r="H1715" s="6" t="n">
        <f aca="false">IF(1_Data_EDA!B1716="First Class",1,0)</f>
        <v>0</v>
      </c>
      <c r="I1715" s="6" t="n">
        <f aca="false">IF(1_Data_EDA!B1716="Second Class",1,0)</f>
        <v>1</v>
      </c>
      <c r="J1715" s="6" t="n">
        <f aca="false">IF(1_Data_EDA!B1716="Same Day",1,0)</f>
        <v>0</v>
      </c>
      <c r="K1715" s="6" t="n">
        <f aca="false">IF(1_Data_EDA!C1716="Corporate",1,0)</f>
        <v>1</v>
      </c>
      <c r="L1715" s="6" t="n">
        <f aca="false">IF(1_Data_EDA!C1716="Home Office",1,0)</f>
        <v>0</v>
      </c>
      <c r="M1715" s="6" t="n">
        <f aca="false">IF(1_Data_EDA!D1716="Europe",1,0)</f>
        <v>0</v>
      </c>
      <c r="N1715" s="6" t="n">
        <f aca="false">IF(1_Data_EDA!D1716="LATAM",1,0)</f>
        <v>0</v>
      </c>
      <c r="O1715" s="6" t="n">
        <f aca="false">IF(1_Data_EDA!D1716="Pacific Asia",1,0)</f>
        <v>1</v>
      </c>
      <c r="P1715" s="6" t="n">
        <f aca="false">IF(1_Data_EDA!D1716="USCA",1,0)</f>
        <v>0</v>
      </c>
      <c r="Q1715" s="6" t="n">
        <f aca="false">IF(C1715&gt;MEDIAN(C$5:C$8004),1,0)</f>
        <v>0</v>
      </c>
      <c r="R1715" s="6" t="n">
        <f aca="false">IF(D1715&gt;2,1,0)</f>
        <v>0</v>
      </c>
    </row>
    <row r="1716" customFormat="false" ht="15" hidden="false" customHeight="true" outlineLevel="0" collapsed="false">
      <c r="A1716" s="6" t="n">
        <f aca="false">1_Data_EDA!O1717</f>
        <v>0</v>
      </c>
      <c r="B1716" s="6" t="n">
        <f aca="false">1_Data_EDA!H1717</f>
        <v>4</v>
      </c>
      <c r="C1716" s="7" t="n">
        <f aca="false">1_Data_EDA!I1717</f>
        <v>59.99000168</v>
      </c>
      <c r="D1716" s="6" t="n">
        <f aca="false">1_Data_EDA!J1717</f>
        <v>4</v>
      </c>
      <c r="E1716" s="7" t="n">
        <f aca="false">1_Data_EDA!K1717</f>
        <v>239.9600067</v>
      </c>
      <c r="F1716" s="7" t="n">
        <f aca="false">1_Data_EDA!L1717</f>
        <v>4.800000191</v>
      </c>
      <c r="G1716" s="8" t="n">
        <f aca="false">1_Data_EDA!M1717</f>
        <v>0.02</v>
      </c>
      <c r="H1716" s="6" t="n">
        <f aca="false">IF(1_Data_EDA!B1717="First Class",1,0)</f>
        <v>0</v>
      </c>
      <c r="I1716" s="6" t="n">
        <f aca="false">IF(1_Data_EDA!B1717="Second Class",1,0)</f>
        <v>0</v>
      </c>
      <c r="J1716" s="6" t="n">
        <f aca="false">IF(1_Data_EDA!B1717="Same Day",1,0)</f>
        <v>0</v>
      </c>
      <c r="K1716" s="6" t="n">
        <f aca="false">IF(1_Data_EDA!C1717="Corporate",1,0)</f>
        <v>0</v>
      </c>
      <c r="L1716" s="6" t="n">
        <f aca="false">IF(1_Data_EDA!C1717="Home Office",1,0)</f>
        <v>0</v>
      </c>
      <c r="M1716" s="6" t="n">
        <f aca="false">IF(1_Data_EDA!D1717="Europe",1,0)</f>
        <v>0</v>
      </c>
      <c r="N1716" s="6" t="n">
        <f aca="false">IF(1_Data_EDA!D1717="LATAM",1,0)</f>
        <v>0</v>
      </c>
      <c r="O1716" s="6" t="n">
        <f aca="false">IF(1_Data_EDA!D1717="Pacific Asia",1,0)</f>
        <v>1</v>
      </c>
      <c r="P1716" s="6" t="n">
        <f aca="false">IF(1_Data_EDA!D1717="USCA",1,0)</f>
        <v>0</v>
      </c>
      <c r="Q1716" s="6" t="n">
        <f aca="false">IF(C1716&gt;MEDIAN(C$5:C$8004),1,0)</f>
        <v>0</v>
      </c>
      <c r="R1716" s="6" t="n">
        <f aca="false">IF(D1716&gt;2,1,0)</f>
        <v>1</v>
      </c>
    </row>
    <row r="1717" customFormat="false" ht="15" hidden="false" customHeight="true" outlineLevel="0" collapsed="false">
      <c r="A1717" s="6" t="n">
        <f aca="false">1_Data_EDA!O1718</f>
        <v>1</v>
      </c>
      <c r="B1717" s="6" t="n">
        <f aca="false">1_Data_EDA!H1718</f>
        <v>2</v>
      </c>
      <c r="C1717" s="7" t="n">
        <f aca="false">1_Data_EDA!I1718</f>
        <v>50</v>
      </c>
      <c r="D1717" s="6" t="n">
        <f aca="false">1_Data_EDA!J1718</f>
        <v>5</v>
      </c>
      <c r="E1717" s="7" t="n">
        <f aca="false">1_Data_EDA!K1718</f>
        <v>250</v>
      </c>
      <c r="F1717" s="7" t="n">
        <f aca="false">1_Data_EDA!L1718</f>
        <v>62.5</v>
      </c>
      <c r="G1717" s="8" t="n">
        <f aca="false">1_Data_EDA!M1718</f>
        <v>0.25</v>
      </c>
      <c r="H1717" s="6" t="n">
        <f aca="false">IF(1_Data_EDA!B1718="First Class",1,0)</f>
        <v>0</v>
      </c>
      <c r="I1717" s="6" t="n">
        <f aca="false">IF(1_Data_EDA!B1718="Second Class",1,0)</f>
        <v>1</v>
      </c>
      <c r="J1717" s="6" t="n">
        <f aca="false">IF(1_Data_EDA!B1718="Same Day",1,0)</f>
        <v>0</v>
      </c>
      <c r="K1717" s="6" t="n">
        <f aca="false">IF(1_Data_EDA!C1718="Corporate",1,0)</f>
        <v>0</v>
      </c>
      <c r="L1717" s="6" t="n">
        <f aca="false">IF(1_Data_EDA!C1718="Home Office",1,0)</f>
        <v>1</v>
      </c>
      <c r="M1717" s="6" t="n">
        <f aca="false">IF(1_Data_EDA!D1718="Europe",1,0)</f>
        <v>0</v>
      </c>
      <c r="N1717" s="6" t="n">
        <f aca="false">IF(1_Data_EDA!D1718="LATAM",1,0)</f>
        <v>0</v>
      </c>
      <c r="O1717" s="6" t="n">
        <f aca="false">IF(1_Data_EDA!D1718="Pacific Asia",1,0)</f>
        <v>1</v>
      </c>
      <c r="P1717" s="6" t="n">
        <f aca="false">IF(1_Data_EDA!D1718="USCA",1,0)</f>
        <v>0</v>
      </c>
      <c r="Q1717" s="6" t="n">
        <f aca="false">IF(C1717&gt;MEDIAN(C$5:C$8004),1,0)</f>
        <v>0</v>
      </c>
      <c r="R1717" s="6" t="n">
        <f aca="false">IF(D1717&gt;2,1,0)</f>
        <v>1</v>
      </c>
    </row>
    <row r="1718" customFormat="false" ht="15" hidden="false" customHeight="true" outlineLevel="0" collapsed="false">
      <c r="A1718" s="6" t="n">
        <f aca="false">1_Data_EDA!O1719</f>
        <v>1</v>
      </c>
      <c r="B1718" s="6" t="n">
        <f aca="false">1_Data_EDA!H1719</f>
        <v>1</v>
      </c>
      <c r="C1718" s="7" t="n">
        <f aca="false">1_Data_EDA!I1719</f>
        <v>50</v>
      </c>
      <c r="D1718" s="6" t="n">
        <f aca="false">1_Data_EDA!J1719</f>
        <v>4</v>
      </c>
      <c r="E1718" s="7" t="n">
        <f aca="false">1_Data_EDA!K1719</f>
        <v>200</v>
      </c>
      <c r="F1718" s="7" t="n">
        <f aca="false">1_Data_EDA!L1719</f>
        <v>8</v>
      </c>
      <c r="G1718" s="8" t="n">
        <f aca="false">1_Data_EDA!M1719</f>
        <v>0.039999999</v>
      </c>
      <c r="H1718" s="6" t="n">
        <f aca="false">IF(1_Data_EDA!B1719="First Class",1,0)</f>
        <v>1</v>
      </c>
      <c r="I1718" s="6" t="n">
        <f aca="false">IF(1_Data_EDA!B1719="Second Class",1,0)</f>
        <v>0</v>
      </c>
      <c r="J1718" s="6" t="n">
        <f aca="false">IF(1_Data_EDA!B1719="Same Day",1,0)</f>
        <v>0</v>
      </c>
      <c r="K1718" s="6" t="n">
        <f aca="false">IF(1_Data_EDA!C1719="Corporate",1,0)</f>
        <v>0</v>
      </c>
      <c r="L1718" s="6" t="n">
        <f aca="false">IF(1_Data_EDA!C1719="Home Office",1,0)</f>
        <v>1</v>
      </c>
      <c r="M1718" s="6" t="n">
        <f aca="false">IF(1_Data_EDA!D1719="Europe",1,0)</f>
        <v>1</v>
      </c>
      <c r="N1718" s="6" t="n">
        <f aca="false">IF(1_Data_EDA!D1719="LATAM",1,0)</f>
        <v>0</v>
      </c>
      <c r="O1718" s="6" t="n">
        <f aca="false">IF(1_Data_EDA!D1719="Pacific Asia",1,0)</f>
        <v>0</v>
      </c>
      <c r="P1718" s="6" t="n">
        <f aca="false">IF(1_Data_EDA!D1719="USCA",1,0)</f>
        <v>0</v>
      </c>
      <c r="Q1718" s="6" t="n">
        <f aca="false">IF(C1718&gt;MEDIAN(C$5:C$8004),1,0)</f>
        <v>0</v>
      </c>
      <c r="R1718" s="6" t="n">
        <f aca="false">IF(D1718&gt;2,1,0)</f>
        <v>1</v>
      </c>
    </row>
    <row r="1719" customFormat="false" ht="15" hidden="false" customHeight="true" outlineLevel="0" collapsed="false">
      <c r="A1719" s="6" t="n">
        <f aca="false">1_Data_EDA!O1720</f>
        <v>0</v>
      </c>
      <c r="B1719" s="6" t="n">
        <f aca="false">1_Data_EDA!H1720</f>
        <v>4</v>
      </c>
      <c r="C1719" s="7" t="n">
        <f aca="false">1_Data_EDA!I1720</f>
        <v>59.99000168</v>
      </c>
      <c r="D1719" s="6" t="n">
        <f aca="false">1_Data_EDA!J1720</f>
        <v>2</v>
      </c>
      <c r="E1719" s="7" t="n">
        <f aca="false">1_Data_EDA!K1720</f>
        <v>119.9800034</v>
      </c>
      <c r="F1719" s="7" t="n">
        <f aca="false">1_Data_EDA!L1720</f>
        <v>1.200000048</v>
      </c>
      <c r="G1719" s="8" t="n">
        <f aca="false">1_Data_EDA!M1720</f>
        <v>0.01</v>
      </c>
      <c r="H1719" s="6" t="n">
        <f aca="false">IF(1_Data_EDA!B1720="First Class",1,0)</f>
        <v>0</v>
      </c>
      <c r="I1719" s="6" t="n">
        <f aca="false">IF(1_Data_EDA!B1720="Second Class",1,0)</f>
        <v>0</v>
      </c>
      <c r="J1719" s="6" t="n">
        <f aca="false">IF(1_Data_EDA!B1720="Same Day",1,0)</f>
        <v>0</v>
      </c>
      <c r="K1719" s="6" t="n">
        <f aca="false">IF(1_Data_EDA!C1720="Corporate",1,0)</f>
        <v>1</v>
      </c>
      <c r="L1719" s="6" t="n">
        <f aca="false">IF(1_Data_EDA!C1720="Home Office",1,0)</f>
        <v>0</v>
      </c>
      <c r="M1719" s="6" t="n">
        <f aca="false">IF(1_Data_EDA!D1720="Europe",1,0)</f>
        <v>0</v>
      </c>
      <c r="N1719" s="6" t="n">
        <f aca="false">IF(1_Data_EDA!D1720="LATAM",1,0)</f>
        <v>0</v>
      </c>
      <c r="O1719" s="6" t="n">
        <f aca="false">IF(1_Data_EDA!D1720="Pacific Asia",1,0)</f>
        <v>1</v>
      </c>
      <c r="P1719" s="6" t="n">
        <f aca="false">IF(1_Data_EDA!D1720="USCA",1,0)</f>
        <v>0</v>
      </c>
      <c r="Q1719" s="6" t="n">
        <f aca="false">IF(C1719&gt;MEDIAN(C$5:C$8004),1,0)</f>
        <v>0</v>
      </c>
      <c r="R1719" s="6" t="n">
        <f aca="false">IF(D1719&gt;2,1,0)</f>
        <v>0</v>
      </c>
    </row>
    <row r="1720" customFormat="false" ht="15" hidden="false" customHeight="true" outlineLevel="0" collapsed="false">
      <c r="A1720" s="6" t="n">
        <f aca="false">1_Data_EDA!O1721</f>
        <v>0</v>
      </c>
      <c r="B1720" s="6" t="n">
        <f aca="false">1_Data_EDA!H1721</f>
        <v>2</v>
      </c>
      <c r="C1720" s="7" t="n">
        <f aca="false">1_Data_EDA!I1721</f>
        <v>59.99000168</v>
      </c>
      <c r="D1720" s="6" t="n">
        <f aca="false">1_Data_EDA!J1721</f>
        <v>2</v>
      </c>
      <c r="E1720" s="7" t="n">
        <f aca="false">1_Data_EDA!K1721</f>
        <v>119.9800034</v>
      </c>
      <c r="F1720" s="7" t="n">
        <f aca="false">1_Data_EDA!L1721</f>
        <v>6.599999905</v>
      </c>
      <c r="G1720" s="8" t="n">
        <f aca="false">1_Data_EDA!M1721</f>
        <v>0.059999999</v>
      </c>
      <c r="H1720" s="6" t="n">
        <f aca="false">IF(1_Data_EDA!B1721="First Class",1,0)</f>
        <v>0</v>
      </c>
      <c r="I1720" s="6" t="n">
        <f aca="false">IF(1_Data_EDA!B1721="Second Class",1,0)</f>
        <v>1</v>
      </c>
      <c r="J1720" s="6" t="n">
        <f aca="false">IF(1_Data_EDA!B1721="Same Day",1,0)</f>
        <v>0</v>
      </c>
      <c r="K1720" s="6" t="n">
        <f aca="false">IF(1_Data_EDA!C1721="Corporate",1,0)</f>
        <v>1</v>
      </c>
      <c r="L1720" s="6" t="n">
        <f aca="false">IF(1_Data_EDA!C1721="Home Office",1,0)</f>
        <v>0</v>
      </c>
      <c r="M1720" s="6" t="n">
        <f aca="false">IF(1_Data_EDA!D1721="Europe",1,0)</f>
        <v>0</v>
      </c>
      <c r="N1720" s="6" t="n">
        <f aca="false">IF(1_Data_EDA!D1721="LATAM",1,0)</f>
        <v>1</v>
      </c>
      <c r="O1720" s="6" t="n">
        <f aca="false">IF(1_Data_EDA!D1721="Pacific Asia",1,0)</f>
        <v>0</v>
      </c>
      <c r="P1720" s="6" t="n">
        <f aca="false">IF(1_Data_EDA!D1721="USCA",1,0)</f>
        <v>0</v>
      </c>
      <c r="Q1720" s="6" t="n">
        <f aca="false">IF(C1720&gt;MEDIAN(C$5:C$8004),1,0)</f>
        <v>0</v>
      </c>
      <c r="R1720" s="6" t="n">
        <f aca="false">IF(D1720&gt;2,1,0)</f>
        <v>0</v>
      </c>
    </row>
    <row r="1721" customFormat="false" ht="15" hidden="false" customHeight="true" outlineLevel="0" collapsed="false">
      <c r="A1721" s="6" t="n">
        <f aca="false">1_Data_EDA!O1722</f>
        <v>1</v>
      </c>
      <c r="B1721" s="6" t="n">
        <f aca="false">1_Data_EDA!H1722</f>
        <v>4</v>
      </c>
      <c r="C1721" s="7" t="n">
        <f aca="false">1_Data_EDA!I1722</f>
        <v>129.9900055</v>
      </c>
      <c r="D1721" s="6" t="n">
        <f aca="false">1_Data_EDA!J1722</f>
        <v>1</v>
      </c>
      <c r="E1721" s="7" t="n">
        <f aca="false">1_Data_EDA!K1722</f>
        <v>129.9900055</v>
      </c>
      <c r="F1721" s="7" t="n">
        <f aca="false">1_Data_EDA!L1722</f>
        <v>11.69999981</v>
      </c>
      <c r="G1721" s="8" t="n">
        <f aca="false">1_Data_EDA!M1722</f>
        <v>0.090000004</v>
      </c>
      <c r="H1721" s="6" t="n">
        <f aca="false">IF(1_Data_EDA!B1722="First Class",1,0)</f>
        <v>0</v>
      </c>
      <c r="I1721" s="6" t="n">
        <f aca="false">IF(1_Data_EDA!B1722="Second Class",1,0)</f>
        <v>0</v>
      </c>
      <c r="J1721" s="6" t="n">
        <f aca="false">IF(1_Data_EDA!B1722="Same Day",1,0)</f>
        <v>0</v>
      </c>
      <c r="K1721" s="6" t="n">
        <f aca="false">IF(1_Data_EDA!C1722="Corporate",1,0)</f>
        <v>0</v>
      </c>
      <c r="L1721" s="6" t="n">
        <f aca="false">IF(1_Data_EDA!C1722="Home Office",1,0)</f>
        <v>0</v>
      </c>
      <c r="M1721" s="6" t="n">
        <f aca="false">IF(1_Data_EDA!D1722="Europe",1,0)</f>
        <v>0</v>
      </c>
      <c r="N1721" s="6" t="n">
        <f aca="false">IF(1_Data_EDA!D1722="LATAM",1,0)</f>
        <v>1</v>
      </c>
      <c r="O1721" s="6" t="n">
        <f aca="false">IF(1_Data_EDA!D1722="Pacific Asia",1,0)</f>
        <v>0</v>
      </c>
      <c r="P1721" s="6" t="n">
        <f aca="false">IF(1_Data_EDA!D1722="USCA",1,0)</f>
        <v>0</v>
      </c>
      <c r="Q1721" s="6" t="n">
        <f aca="false">IF(C1721&gt;MEDIAN(C$5:C$8004),1,0)</f>
        <v>1</v>
      </c>
      <c r="R1721" s="6" t="n">
        <f aca="false">IF(D1721&gt;2,1,0)</f>
        <v>0</v>
      </c>
    </row>
    <row r="1722" customFormat="false" ht="15" hidden="false" customHeight="true" outlineLevel="0" collapsed="false">
      <c r="A1722" s="6" t="n">
        <f aca="false">1_Data_EDA!O1723</f>
        <v>1</v>
      </c>
      <c r="B1722" s="6" t="n">
        <f aca="false">1_Data_EDA!H1723</f>
        <v>2</v>
      </c>
      <c r="C1722" s="7" t="n">
        <f aca="false">1_Data_EDA!I1723</f>
        <v>59.99000168</v>
      </c>
      <c r="D1722" s="6" t="n">
        <f aca="false">1_Data_EDA!J1723</f>
        <v>5</v>
      </c>
      <c r="E1722" s="7" t="n">
        <f aca="false">1_Data_EDA!K1723</f>
        <v>299.9500122</v>
      </c>
      <c r="F1722" s="7" t="n">
        <f aca="false">1_Data_EDA!L1723</f>
        <v>59.99000168</v>
      </c>
      <c r="G1722" s="8" t="n">
        <f aca="false">1_Data_EDA!M1723</f>
        <v>0.200000003</v>
      </c>
      <c r="H1722" s="6" t="n">
        <f aca="false">IF(1_Data_EDA!B1723="First Class",1,0)</f>
        <v>0</v>
      </c>
      <c r="I1722" s="6" t="n">
        <f aca="false">IF(1_Data_EDA!B1723="Second Class",1,0)</f>
        <v>1</v>
      </c>
      <c r="J1722" s="6" t="n">
        <f aca="false">IF(1_Data_EDA!B1723="Same Day",1,0)</f>
        <v>0</v>
      </c>
      <c r="K1722" s="6" t="n">
        <f aca="false">IF(1_Data_EDA!C1723="Corporate",1,0)</f>
        <v>1</v>
      </c>
      <c r="L1722" s="6" t="n">
        <f aca="false">IF(1_Data_EDA!C1723="Home Office",1,0)</f>
        <v>0</v>
      </c>
      <c r="M1722" s="6" t="n">
        <f aca="false">IF(1_Data_EDA!D1723="Europe",1,0)</f>
        <v>0</v>
      </c>
      <c r="N1722" s="6" t="n">
        <f aca="false">IF(1_Data_EDA!D1723="LATAM",1,0)</f>
        <v>0</v>
      </c>
      <c r="O1722" s="6" t="n">
        <f aca="false">IF(1_Data_EDA!D1723="Pacific Asia",1,0)</f>
        <v>0</v>
      </c>
      <c r="P1722" s="6" t="n">
        <f aca="false">IF(1_Data_EDA!D1723="USCA",1,0)</f>
        <v>1</v>
      </c>
      <c r="Q1722" s="6" t="n">
        <f aca="false">IF(C1722&gt;MEDIAN(C$5:C$8004),1,0)</f>
        <v>0</v>
      </c>
      <c r="R1722" s="6" t="n">
        <f aca="false">IF(D1722&gt;2,1,0)</f>
        <v>1</v>
      </c>
    </row>
    <row r="1723" customFormat="false" ht="15" hidden="false" customHeight="true" outlineLevel="0" collapsed="false">
      <c r="A1723" s="6" t="n">
        <f aca="false">1_Data_EDA!O1724</f>
        <v>1</v>
      </c>
      <c r="B1723" s="6" t="n">
        <f aca="false">1_Data_EDA!H1724</f>
        <v>4</v>
      </c>
      <c r="C1723" s="7" t="n">
        <f aca="false">1_Data_EDA!I1724</f>
        <v>129.9900055</v>
      </c>
      <c r="D1723" s="6" t="n">
        <f aca="false">1_Data_EDA!J1724</f>
        <v>1</v>
      </c>
      <c r="E1723" s="7" t="n">
        <f aca="false">1_Data_EDA!K1724</f>
        <v>129.9900055</v>
      </c>
      <c r="F1723" s="7" t="n">
        <f aca="false">1_Data_EDA!L1724</f>
        <v>13</v>
      </c>
      <c r="G1723" s="8" t="n">
        <f aca="false">1_Data_EDA!M1724</f>
        <v>0.100000001</v>
      </c>
      <c r="H1723" s="6" t="n">
        <f aca="false">IF(1_Data_EDA!B1724="First Class",1,0)</f>
        <v>0</v>
      </c>
      <c r="I1723" s="6" t="n">
        <f aca="false">IF(1_Data_EDA!B1724="Second Class",1,0)</f>
        <v>0</v>
      </c>
      <c r="J1723" s="6" t="n">
        <f aca="false">IF(1_Data_EDA!B1724="Same Day",1,0)</f>
        <v>0</v>
      </c>
      <c r="K1723" s="6" t="n">
        <f aca="false">IF(1_Data_EDA!C1724="Corporate",1,0)</f>
        <v>0</v>
      </c>
      <c r="L1723" s="6" t="n">
        <f aca="false">IF(1_Data_EDA!C1724="Home Office",1,0)</f>
        <v>1</v>
      </c>
      <c r="M1723" s="6" t="n">
        <f aca="false">IF(1_Data_EDA!D1724="Europe",1,0)</f>
        <v>0</v>
      </c>
      <c r="N1723" s="6" t="n">
        <f aca="false">IF(1_Data_EDA!D1724="LATAM",1,0)</f>
        <v>1</v>
      </c>
      <c r="O1723" s="6" t="n">
        <f aca="false">IF(1_Data_EDA!D1724="Pacific Asia",1,0)</f>
        <v>0</v>
      </c>
      <c r="P1723" s="6" t="n">
        <f aca="false">IF(1_Data_EDA!D1724="USCA",1,0)</f>
        <v>0</v>
      </c>
      <c r="Q1723" s="6" t="n">
        <f aca="false">IF(C1723&gt;MEDIAN(C$5:C$8004),1,0)</f>
        <v>1</v>
      </c>
      <c r="R1723" s="6" t="n">
        <f aca="false">IF(D1723&gt;2,1,0)</f>
        <v>0</v>
      </c>
    </row>
    <row r="1724" customFormat="false" ht="15" hidden="false" customHeight="true" outlineLevel="0" collapsed="false">
      <c r="A1724" s="6" t="n">
        <f aca="false">1_Data_EDA!O1725</f>
        <v>0</v>
      </c>
      <c r="B1724" s="6" t="n">
        <f aca="false">1_Data_EDA!H1725</f>
        <v>4</v>
      </c>
      <c r="C1724" s="7" t="n">
        <f aca="false">1_Data_EDA!I1725</f>
        <v>49.97999954</v>
      </c>
      <c r="D1724" s="6" t="n">
        <f aca="false">1_Data_EDA!J1725</f>
        <v>2</v>
      </c>
      <c r="E1724" s="7" t="n">
        <f aca="false">1_Data_EDA!K1725</f>
        <v>99.95999908</v>
      </c>
      <c r="F1724" s="7" t="n">
        <f aca="false">1_Data_EDA!L1725</f>
        <v>4</v>
      </c>
      <c r="G1724" s="8" t="n">
        <f aca="false">1_Data_EDA!M1725</f>
        <v>0.039999999</v>
      </c>
      <c r="H1724" s="6" t="n">
        <f aca="false">IF(1_Data_EDA!B1725="First Class",1,0)</f>
        <v>0</v>
      </c>
      <c r="I1724" s="6" t="n">
        <f aca="false">IF(1_Data_EDA!B1725="Second Class",1,0)</f>
        <v>0</v>
      </c>
      <c r="J1724" s="6" t="n">
        <f aca="false">IF(1_Data_EDA!B1725="Same Day",1,0)</f>
        <v>0</v>
      </c>
      <c r="K1724" s="6" t="n">
        <f aca="false">IF(1_Data_EDA!C1725="Corporate",1,0)</f>
        <v>1</v>
      </c>
      <c r="L1724" s="6" t="n">
        <f aca="false">IF(1_Data_EDA!C1725="Home Office",1,0)</f>
        <v>0</v>
      </c>
      <c r="M1724" s="6" t="n">
        <f aca="false">IF(1_Data_EDA!D1725="Europe",1,0)</f>
        <v>0</v>
      </c>
      <c r="N1724" s="6" t="n">
        <f aca="false">IF(1_Data_EDA!D1725="LATAM",1,0)</f>
        <v>1</v>
      </c>
      <c r="O1724" s="6" t="n">
        <f aca="false">IF(1_Data_EDA!D1725="Pacific Asia",1,0)</f>
        <v>0</v>
      </c>
      <c r="P1724" s="6" t="n">
        <f aca="false">IF(1_Data_EDA!D1725="USCA",1,0)</f>
        <v>0</v>
      </c>
      <c r="Q1724" s="6" t="n">
        <f aca="false">IF(C1724&gt;MEDIAN(C$5:C$8004),1,0)</f>
        <v>0</v>
      </c>
      <c r="R1724" s="6" t="n">
        <f aca="false">IF(D1724&gt;2,1,0)</f>
        <v>0</v>
      </c>
    </row>
    <row r="1725" customFormat="false" ht="15" hidden="false" customHeight="true" outlineLevel="0" collapsed="false">
      <c r="A1725" s="6" t="n">
        <f aca="false">1_Data_EDA!O1726</f>
        <v>0</v>
      </c>
      <c r="B1725" s="6" t="n">
        <f aca="false">1_Data_EDA!H1726</f>
        <v>4</v>
      </c>
      <c r="C1725" s="7" t="n">
        <f aca="false">1_Data_EDA!I1726</f>
        <v>49.97999954</v>
      </c>
      <c r="D1725" s="6" t="n">
        <f aca="false">1_Data_EDA!J1726</f>
        <v>2</v>
      </c>
      <c r="E1725" s="7" t="n">
        <f aca="false">1_Data_EDA!K1726</f>
        <v>99.95999908</v>
      </c>
      <c r="F1725" s="7" t="n">
        <f aca="false">1_Data_EDA!L1726</f>
        <v>12</v>
      </c>
      <c r="G1725" s="8" t="n">
        <f aca="false">1_Data_EDA!M1726</f>
        <v>0.119999997</v>
      </c>
      <c r="H1725" s="6" t="n">
        <f aca="false">IF(1_Data_EDA!B1726="First Class",1,0)</f>
        <v>0</v>
      </c>
      <c r="I1725" s="6" t="n">
        <f aca="false">IF(1_Data_EDA!B1726="Second Class",1,0)</f>
        <v>0</v>
      </c>
      <c r="J1725" s="6" t="n">
        <f aca="false">IF(1_Data_EDA!B1726="Same Day",1,0)</f>
        <v>0</v>
      </c>
      <c r="K1725" s="6" t="n">
        <f aca="false">IF(1_Data_EDA!C1726="Corporate",1,0)</f>
        <v>0</v>
      </c>
      <c r="L1725" s="6" t="n">
        <f aca="false">IF(1_Data_EDA!C1726="Home Office",1,0)</f>
        <v>1</v>
      </c>
      <c r="M1725" s="6" t="n">
        <f aca="false">IF(1_Data_EDA!D1726="Europe",1,0)</f>
        <v>0</v>
      </c>
      <c r="N1725" s="6" t="n">
        <f aca="false">IF(1_Data_EDA!D1726="LATAM",1,0)</f>
        <v>0</v>
      </c>
      <c r="O1725" s="6" t="n">
        <f aca="false">IF(1_Data_EDA!D1726="Pacific Asia",1,0)</f>
        <v>0</v>
      </c>
      <c r="P1725" s="6" t="n">
        <f aca="false">IF(1_Data_EDA!D1726="USCA",1,0)</f>
        <v>1</v>
      </c>
      <c r="Q1725" s="6" t="n">
        <f aca="false">IF(C1725&gt;MEDIAN(C$5:C$8004),1,0)</f>
        <v>0</v>
      </c>
      <c r="R1725" s="6" t="n">
        <f aca="false">IF(D1725&gt;2,1,0)</f>
        <v>0</v>
      </c>
    </row>
    <row r="1726" customFormat="false" ht="15" hidden="false" customHeight="true" outlineLevel="0" collapsed="false">
      <c r="A1726" s="6" t="n">
        <f aca="false">1_Data_EDA!O1727</f>
        <v>0</v>
      </c>
      <c r="B1726" s="6" t="n">
        <f aca="false">1_Data_EDA!H1727</f>
        <v>2</v>
      </c>
      <c r="C1726" s="7" t="n">
        <f aca="false">1_Data_EDA!I1727</f>
        <v>99.98999786</v>
      </c>
      <c r="D1726" s="6" t="n">
        <f aca="false">1_Data_EDA!J1727</f>
        <v>2</v>
      </c>
      <c r="E1726" s="7" t="n">
        <f aca="false">1_Data_EDA!K1727</f>
        <v>199.9799957</v>
      </c>
      <c r="F1726" s="7" t="n">
        <f aca="false">1_Data_EDA!L1727</f>
        <v>24</v>
      </c>
      <c r="G1726" s="8" t="n">
        <f aca="false">1_Data_EDA!M1727</f>
        <v>0.119999997</v>
      </c>
      <c r="H1726" s="6" t="n">
        <f aca="false">IF(1_Data_EDA!B1727="First Class",1,0)</f>
        <v>0</v>
      </c>
      <c r="I1726" s="6" t="n">
        <f aca="false">IF(1_Data_EDA!B1727="Second Class",1,0)</f>
        <v>1</v>
      </c>
      <c r="J1726" s="6" t="n">
        <f aca="false">IF(1_Data_EDA!B1727="Same Day",1,0)</f>
        <v>0</v>
      </c>
      <c r="K1726" s="6" t="n">
        <f aca="false">IF(1_Data_EDA!C1727="Corporate",1,0)</f>
        <v>0</v>
      </c>
      <c r="L1726" s="6" t="n">
        <f aca="false">IF(1_Data_EDA!C1727="Home Office",1,0)</f>
        <v>0</v>
      </c>
      <c r="M1726" s="6" t="n">
        <f aca="false">IF(1_Data_EDA!D1727="Europe",1,0)</f>
        <v>0</v>
      </c>
      <c r="N1726" s="6" t="n">
        <f aca="false">IF(1_Data_EDA!D1727="LATAM",1,0)</f>
        <v>1</v>
      </c>
      <c r="O1726" s="6" t="n">
        <f aca="false">IF(1_Data_EDA!D1727="Pacific Asia",1,0)</f>
        <v>0</v>
      </c>
      <c r="P1726" s="6" t="n">
        <f aca="false">IF(1_Data_EDA!D1727="USCA",1,0)</f>
        <v>0</v>
      </c>
      <c r="Q1726" s="6" t="n">
        <f aca="false">IF(C1726&gt;MEDIAN(C$5:C$8004),1,0)</f>
        <v>1</v>
      </c>
      <c r="R1726" s="6" t="n">
        <f aca="false">IF(D1726&gt;2,1,0)</f>
        <v>0</v>
      </c>
    </row>
    <row r="1727" customFormat="false" ht="15" hidden="false" customHeight="true" outlineLevel="0" collapsed="false">
      <c r="A1727" s="6" t="n">
        <f aca="false">1_Data_EDA!O1728</f>
        <v>1</v>
      </c>
      <c r="B1727" s="6" t="n">
        <f aca="false">1_Data_EDA!H1728</f>
        <v>2</v>
      </c>
      <c r="C1727" s="7" t="n">
        <f aca="false">1_Data_EDA!I1728</f>
        <v>50</v>
      </c>
      <c r="D1727" s="6" t="n">
        <f aca="false">1_Data_EDA!J1728</f>
        <v>5</v>
      </c>
      <c r="E1727" s="7" t="n">
        <f aca="false">1_Data_EDA!K1728</f>
        <v>250</v>
      </c>
      <c r="F1727" s="7" t="n">
        <f aca="false">1_Data_EDA!L1728</f>
        <v>7.5</v>
      </c>
      <c r="G1727" s="8" t="n">
        <f aca="false">1_Data_EDA!M1728</f>
        <v>0.029999999</v>
      </c>
      <c r="H1727" s="6" t="n">
        <f aca="false">IF(1_Data_EDA!B1728="First Class",1,0)</f>
        <v>0</v>
      </c>
      <c r="I1727" s="6" t="n">
        <f aca="false">IF(1_Data_EDA!B1728="Second Class",1,0)</f>
        <v>1</v>
      </c>
      <c r="J1727" s="6" t="n">
        <f aca="false">IF(1_Data_EDA!B1728="Same Day",1,0)</f>
        <v>0</v>
      </c>
      <c r="K1727" s="6" t="n">
        <f aca="false">IF(1_Data_EDA!C1728="Corporate",1,0)</f>
        <v>0</v>
      </c>
      <c r="L1727" s="6" t="n">
        <f aca="false">IF(1_Data_EDA!C1728="Home Office",1,0)</f>
        <v>0</v>
      </c>
      <c r="M1727" s="6" t="n">
        <f aca="false">IF(1_Data_EDA!D1728="Europe",1,0)</f>
        <v>0</v>
      </c>
      <c r="N1727" s="6" t="n">
        <f aca="false">IF(1_Data_EDA!D1728="LATAM",1,0)</f>
        <v>0</v>
      </c>
      <c r="O1727" s="6" t="n">
        <f aca="false">IF(1_Data_EDA!D1728="Pacific Asia",1,0)</f>
        <v>0</v>
      </c>
      <c r="P1727" s="6" t="n">
        <f aca="false">IF(1_Data_EDA!D1728="USCA",1,0)</f>
        <v>1</v>
      </c>
      <c r="Q1727" s="6" t="n">
        <f aca="false">IF(C1727&gt;MEDIAN(C$5:C$8004),1,0)</f>
        <v>0</v>
      </c>
      <c r="R1727" s="6" t="n">
        <f aca="false">IF(D1727&gt;2,1,0)</f>
        <v>1</v>
      </c>
    </row>
    <row r="1728" customFormat="false" ht="15" hidden="false" customHeight="true" outlineLevel="0" collapsed="false">
      <c r="A1728" s="6" t="n">
        <f aca="false">1_Data_EDA!O1729</f>
        <v>0</v>
      </c>
      <c r="B1728" s="6" t="n">
        <f aca="false">1_Data_EDA!H1729</f>
        <v>0</v>
      </c>
      <c r="C1728" s="7" t="n">
        <f aca="false">1_Data_EDA!I1729</f>
        <v>49.97999954</v>
      </c>
      <c r="D1728" s="6" t="n">
        <f aca="false">1_Data_EDA!J1729</f>
        <v>4</v>
      </c>
      <c r="E1728" s="7" t="n">
        <f aca="false">1_Data_EDA!K1729</f>
        <v>199.9199982</v>
      </c>
      <c r="F1728" s="7" t="n">
        <f aca="false">1_Data_EDA!L1729</f>
        <v>0</v>
      </c>
      <c r="G1728" s="8" t="n">
        <f aca="false">1_Data_EDA!M1729</f>
        <v>0</v>
      </c>
      <c r="H1728" s="6" t="n">
        <f aca="false">IF(1_Data_EDA!B1729="First Class",1,0)</f>
        <v>0</v>
      </c>
      <c r="I1728" s="6" t="n">
        <f aca="false">IF(1_Data_EDA!B1729="Second Class",1,0)</f>
        <v>0</v>
      </c>
      <c r="J1728" s="6" t="n">
        <f aca="false">IF(1_Data_EDA!B1729="Same Day",1,0)</f>
        <v>1</v>
      </c>
      <c r="K1728" s="6" t="n">
        <f aca="false">IF(1_Data_EDA!C1729="Corporate",1,0)</f>
        <v>1</v>
      </c>
      <c r="L1728" s="6" t="n">
        <f aca="false">IF(1_Data_EDA!C1729="Home Office",1,0)</f>
        <v>0</v>
      </c>
      <c r="M1728" s="6" t="n">
        <f aca="false">IF(1_Data_EDA!D1729="Europe",1,0)</f>
        <v>0</v>
      </c>
      <c r="N1728" s="6" t="n">
        <f aca="false">IF(1_Data_EDA!D1729="LATAM",1,0)</f>
        <v>0</v>
      </c>
      <c r="O1728" s="6" t="n">
        <f aca="false">IF(1_Data_EDA!D1729="Pacific Asia",1,0)</f>
        <v>0</v>
      </c>
      <c r="P1728" s="6" t="n">
        <f aca="false">IF(1_Data_EDA!D1729="USCA",1,0)</f>
        <v>1</v>
      </c>
      <c r="Q1728" s="6" t="n">
        <f aca="false">IF(C1728&gt;MEDIAN(C$5:C$8004),1,0)</f>
        <v>0</v>
      </c>
      <c r="R1728" s="6" t="n">
        <f aca="false">IF(D1728&gt;2,1,0)</f>
        <v>1</v>
      </c>
    </row>
    <row r="1729" customFormat="false" ht="15" hidden="false" customHeight="true" outlineLevel="0" collapsed="false">
      <c r="A1729" s="6" t="n">
        <f aca="false">1_Data_EDA!O1730</f>
        <v>1</v>
      </c>
      <c r="B1729" s="6" t="n">
        <f aca="false">1_Data_EDA!H1730</f>
        <v>4</v>
      </c>
      <c r="C1729" s="7" t="n">
        <f aca="false">1_Data_EDA!I1730</f>
        <v>99.98999786</v>
      </c>
      <c r="D1729" s="6" t="n">
        <f aca="false">1_Data_EDA!J1730</f>
        <v>2</v>
      </c>
      <c r="E1729" s="7" t="n">
        <f aca="false">1_Data_EDA!K1730</f>
        <v>199.9799957</v>
      </c>
      <c r="F1729" s="7" t="n">
        <f aca="false">1_Data_EDA!L1730</f>
        <v>11</v>
      </c>
      <c r="G1729" s="8" t="n">
        <f aca="false">1_Data_EDA!M1730</f>
        <v>0.059999999</v>
      </c>
      <c r="H1729" s="6" t="n">
        <f aca="false">IF(1_Data_EDA!B1730="First Class",1,0)</f>
        <v>0</v>
      </c>
      <c r="I1729" s="6" t="n">
        <f aca="false">IF(1_Data_EDA!B1730="Second Class",1,0)</f>
        <v>0</v>
      </c>
      <c r="J1729" s="6" t="n">
        <f aca="false">IF(1_Data_EDA!B1730="Same Day",1,0)</f>
        <v>0</v>
      </c>
      <c r="K1729" s="6" t="n">
        <f aca="false">IF(1_Data_EDA!C1730="Corporate",1,0)</f>
        <v>1</v>
      </c>
      <c r="L1729" s="6" t="n">
        <f aca="false">IF(1_Data_EDA!C1730="Home Office",1,0)</f>
        <v>0</v>
      </c>
      <c r="M1729" s="6" t="n">
        <f aca="false">IF(1_Data_EDA!D1730="Europe",1,0)</f>
        <v>1</v>
      </c>
      <c r="N1729" s="6" t="n">
        <f aca="false">IF(1_Data_EDA!D1730="LATAM",1,0)</f>
        <v>0</v>
      </c>
      <c r="O1729" s="6" t="n">
        <f aca="false">IF(1_Data_EDA!D1730="Pacific Asia",1,0)</f>
        <v>0</v>
      </c>
      <c r="P1729" s="6" t="n">
        <f aca="false">IF(1_Data_EDA!D1730="USCA",1,0)</f>
        <v>0</v>
      </c>
      <c r="Q1729" s="6" t="n">
        <f aca="false">IF(C1729&gt;MEDIAN(C$5:C$8004),1,0)</f>
        <v>1</v>
      </c>
      <c r="R1729" s="6" t="n">
        <f aca="false">IF(D1729&gt;2,1,0)</f>
        <v>0</v>
      </c>
    </row>
    <row r="1730" customFormat="false" ht="15" hidden="false" customHeight="true" outlineLevel="0" collapsed="false">
      <c r="A1730" s="6" t="n">
        <f aca="false">1_Data_EDA!O1731</f>
        <v>0</v>
      </c>
      <c r="B1730" s="6" t="n">
        <f aca="false">1_Data_EDA!H1731</f>
        <v>4</v>
      </c>
      <c r="C1730" s="7" t="n">
        <f aca="false">1_Data_EDA!I1731</f>
        <v>49.97999954</v>
      </c>
      <c r="D1730" s="6" t="n">
        <f aca="false">1_Data_EDA!J1731</f>
        <v>3</v>
      </c>
      <c r="E1730" s="7" t="n">
        <f aca="false">1_Data_EDA!K1731</f>
        <v>149.9400024</v>
      </c>
      <c r="F1730" s="7" t="n">
        <f aca="false">1_Data_EDA!L1731</f>
        <v>0</v>
      </c>
      <c r="G1730" s="8" t="n">
        <f aca="false">1_Data_EDA!M1731</f>
        <v>0</v>
      </c>
      <c r="H1730" s="6" t="n">
        <f aca="false">IF(1_Data_EDA!B1731="First Class",1,0)</f>
        <v>0</v>
      </c>
      <c r="I1730" s="6" t="n">
        <f aca="false">IF(1_Data_EDA!B1731="Second Class",1,0)</f>
        <v>0</v>
      </c>
      <c r="J1730" s="6" t="n">
        <f aca="false">IF(1_Data_EDA!B1731="Same Day",1,0)</f>
        <v>0</v>
      </c>
      <c r="K1730" s="6" t="n">
        <f aca="false">IF(1_Data_EDA!C1731="Corporate",1,0)</f>
        <v>0</v>
      </c>
      <c r="L1730" s="6" t="n">
        <f aca="false">IF(1_Data_EDA!C1731="Home Office",1,0)</f>
        <v>0</v>
      </c>
      <c r="M1730" s="6" t="n">
        <f aca="false">IF(1_Data_EDA!D1731="Europe",1,0)</f>
        <v>1</v>
      </c>
      <c r="N1730" s="6" t="n">
        <f aca="false">IF(1_Data_EDA!D1731="LATAM",1,0)</f>
        <v>0</v>
      </c>
      <c r="O1730" s="6" t="n">
        <f aca="false">IF(1_Data_EDA!D1731="Pacific Asia",1,0)</f>
        <v>0</v>
      </c>
      <c r="P1730" s="6" t="n">
        <f aca="false">IF(1_Data_EDA!D1731="USCA",1,0)</f>
        <v>0</v>
      </c>
      <c r="Q1730" s="6" t="n">
        <f aca="false">IF(C1730&gt;MEDIAN(C$5:C$8004),1,0)</f>
        <v>0</v>
      </c>
      <c r="R1730" s="6" t="n">
        <f aca="false">IF(D1730&gt;2,1,0)</f>
        <v>1</v>
      </c>
    </row>
    <row r="1731" customFormat="false" ht="15" hidden="false" customHeight="true" outlineLevel="0" collapsed="false">
      <c r="A1731" s="6" t="n">
        <f aca="false">1_Data_EDA!O1732</f>
        <v>0</v>
      </c>
      <c r="B1731" s="6" t="n">
        <f aca="false">1_Data_EDA!H1732</f>
        <v>4</v>
      </c>
      <c r="C1731" s="7" t="n">
        <f aca="false">1_Data_EDA!I1732</f>
        <v>39.99000168</v>
      </c>
      <c r="D1731" s="6" t="n">
        <f aca="false">1_Data_EDA!J1732</f>
        <v>3</v>
      </c>
      <c r="E1731" s="7" t="n">
        <f aca="false">1_Data_EDA!K1732</f>
        <v>119.9700012</v>
      </c>
      <c r="F1731" s="7" t="n">
        <f aca="false">1_Data_EDA!L1732</f>
        <v>4.800000191</v>
      </c>
      <c r="G1731" s="8" t="n">
        <f aca="false">1_Data_EDA!M1732</f>
        <v>0.039999999</v>
      </c>
      <c r="H1731" s="6" t="n">
        <f aca="false">IF(1_Data_EDA!B1732="First Class",1,0)</f>
        <v>0</v>
      </c>
      <c r="I1731" s="6" t="n">
        <f aca="false">IF(1_Data_EDA!B1732="Second Class",1,0)</f>
        <v>0</v>
      </c>
      <c r="J1731" s="6" t="n">
        <f aca="false">IF(1_Data_EDA!B1732="Same Day",1,0)</f>
        <v>0</v>
      </c>
      <c r="K1731" s="6" t="n">
        <f aca="false">IF(1_Data_EDA!C1732="Corporate",1,0)</f>
        <v>0</v>
      </c>
      <c r="L1731" s="6" t="n">
        <f aca="false">IF(1_Data_EDA!C1732="Home Office",1,0)</f>
        <v>0</v>
      </c>
      <c r="M1731" s="6" t="n">
        <f aca="false">IF(1_Data_EDA!D1732="Europe",1,0)</f>
        <v>0</v>
      </c>
      <c r="N1731" s="6" t="n">
        <f aca="false">IF(1_Data_EDA!D1732="LATAM",1,0)</f>
        <v>0</v>
      </c>
      <c r="O1731" s="6" t="n">
        <f aca="false">IF(1_Data_EDA!D1732="Pacific Asia",1,0)</f>
        <v>0</v>
      </c>
      <c r="P1731" s="6" t="n">
        <f aca="false">IF(1_Data_EDA!D1732="USCA",1,0)</f>
        <v>1</v>
      </c>
      <c r="Q1731" s="6" t="n">
        <f aca="false">IF(C1731&gt;MEDIAN(C$5:C$8004),1,0)</f>
        <v>0</v>
      </c>
      <c r="R1731" s="6" t="n">
        <f aca="false">IF(D1731&gt;2,1,0)</f>
        <v>1</v>
      </c>
    </row>
    <row r="1732" customFormat="false" ht="15" hidden="false" customHeight="true" outlineLevel="0" collapsed="false">
      <c r="A1732" s="6" t="n">
        <f aca="false">1_Data_EDA!O1733</f>
        <v>1</v>
      </c>
      <c r="B1732" s="6" t="n">
        <f aca="false">1_Data_EDA!H1733</f>
        <v>4</v>
      </c>
      <c r="C1732" s="7" t="n">
        <f aca="false">1_Data_EDA!I1733</f>
        <v>24.98999977</v>
      </c>
      <c r="D1732" s="6" t="n">
        <f aca="false">1_Data_EDA!J1733</f>
        <v>4</v>
      </c>
      <c r="E1732" s="7" t="n">
        <f aca="false">1_Data_EDA!K1733</f>
        <v>99.95999908</v>
      </c>
      <c r="F1732" s="7" t="n">
        <f aca="false">1_Data_EDA!L1733</f>
        <v>12.98999977</v>
      </c>
      <c r="G1732" s="8" t="n">
        <f aca="false">1_Data_EDA!M1733</f>
        <v>0.129999995</v>
      </c>
      <c r="H1732" s="6" t="n">
        <f aca="false">IF(1_Data_EDA!B1733="First Class",1,0)</f>
        <v>0</v>
      </c>
      <c r="I1732" s="6" t="n">
        <f aca="false">IF(1_Data_EDA!B1733="Second Class",1,0)</f>
        <v>0</v>
      </c>
      <c r="J1732" s="6" t="n">
        <f aca="false">IF(1_Data_EDA!B1733="Same Day",1,0)</f>
        <v>0</v>
      </c>
      <c r="K1732" s="6" t="n">
        <f aca="false">IF(1_Data_EDA!C1733="Corporate",1,0)</f>
        <v>0</v>
      </c>
      <c r="L1732" s="6" t="n">
        <f aca="false">IF(1_Data_EDA!C1733="Home Office",1,0)</f>
        <v>0</v>
      </c>
      <c r="M1732" s="6" t="n">
        <f aca="false">IF(1_Data_EDA!D1733="Europe",1,0)</f>
        <v>0</v>
      </c>
      <c r="N1732" s="6" t="n">
        <f aca="false">IF(1_Data_EDA!D1733="LATAM",1,0)</f>
        <v>1</v>
      </c>
      <c r="O1732" s="6" t="n">
        <f aca="false">IF(1_Data_EDA!D1733="Pacific Asia",1,0)</f>
        <v>0</v>
      </c>
      <c r="P1732" s="6" t="n">
        <f aca="false">IF(1_Data_EDA!D1733="USCA",1,0)</f>
        <v>0</v>
      </c>
      <c r="Q1732" s="6" t="n">
        <f aca="false">IF(C1732&gt;MEDIAN(C$5:C$8004),1,0)</f>
        <v>0</v>
      </c>
      <c r="R1732" s="6" t="n">
        <f aca="false">IF(D1732&gt;2,1,0)</f>
        <v>1</v>
      </c>
    </row>
    <row r="1733" customFormat="false" ht="15" hidden="false" customHeight="true" outlineLevel="0" collapsed="false">
      <c r="A1733" s="6" t="n">
        <f aca="false">1_Data_EDA!O1734</f>
        <v>1</v>
      </c>
      <c r="B1733" s="6" t="n">
        <f aca="false">1_Data_EDA!H1734</f>
        <v>4</v>
      </c>
      <c r="C1733" s="7" t="n">
        <f aca="false">1_Data_EDA!I1734</f>
        <v>49.97999954</v>
      </c>
      <c r="D1733" s="6" t="n">
        <f aca="false">1_Data_EDA!J1734</f>
        <v>4</v>
      </c>
      <c r="E1733" s="7" t="n">
        <f aca="false">1_Data_EDA!K1734</f>
        <v>199.9199982</v>
      </c>
      <c r="F1733" s="7" t="n">
        <f aca="false">1_Data_EDA!L1734</f>
        <v>2</v>
      </c>
      <c r="G1733" s="8" t="n">
        <f aca="false">1_Data_EDA!M1734</f>
        <v>0.01</v>
      </c>
      <c r="H1733" s="6" t="n">
        <f aca="false">IF(1_Data_EDA!B1734="First Class",1,0)</f>
        <v>0</v>
      </c>
      <c r="I1733" s="6" t="n">
        <f aca="false">IF(1_Data_EDA!B1734="Second Class",1,0)</f>
        <v>0</v>
      </c>
      <c r="J1733" s="6" t="n">
        <f aca="false">IF(1_Data_EDA!B1734="Same Day",1,0)</f>
        <v>0</v>
      </c>
      <c r="K1733" s="6" t="n">
        <f aca="false">IF(1_Data_EDA!C1734="Corporate",1,0)</f>
        <v>0</v>
      </c>
      <c r="L1733" s="6" t="n">
        <f aca="false">IF(1_Data_EDA!C1734="Home Office",1,0)</f>
        <v>0</v>
      </c>
      <c r="M1733" s="6" t="n">
        <f aca="false">IF(1_Data_EDA!D1734="Europe",1,0)</f>
        <v>0</v>
      </c>
      <c r="N1733" s="6" t="n">
        <f aca="false">IF(1_Data_EDA!D1734="LATAM",1,0)</f>
        <v>1</v>
      </c>
      <c r="O1733" s="6" t="n">
        <f aca="false">IF(1_Data_EDA!D1734="Pacific Asia",1,0)</f>
        <v>0</v>
      </c>
      <c r="P1733" s="6" t="n">
        <f aca="false">IF(1_Data_EDA!D1734="USCA",1,0)</f>
        <v>0</v>
      </c>
      <c r="Q1733" s="6" t="n">
        <f aca="false">IF(C1733&gt;MEDIAN(C$5:C$8004),1,0)</f>
        <v>0</v>
      </c>
      <c r="R1733" s="6" t="n">
        <f aca="false">IF(D1733&gt;2,1,0)</f>
        <v>1</v>
      </c>
    </row>
    <row r="1734" customFormat="false" ht="15" hidden="false" customHeight="true" outlineLevel="0" collapsed="false">
      <c r="A1734" s="6" t="n">
        <f aca="false">1_Data_EDA!O1735</f>
        <v>0</v>
      </c>
      <c r="B1734" s="6" t="n">
        <f aca="false">1_Data_EDA!H1735</f>
        <v>4</v>
      </c>
      <c r="C1734" s="7" t="n">
        <f aca="false">1_Data_EDA!I1735</f>
        <v>129.9900055</v>
      </c>
      <c r="D1734" s="6" t="n">
        <f aca="false">1_Data_EDA!J1735</f>
        <v>1</v>
      </c>
      <c r="E1734" s="7" t="n">
        <f aca="false">1_Data_EDA!K1735</f>
        <v>129.9900055</v>
      </c>
      <c r="F1734" s="7" t="n">
        <f aca="false">1_Data_EDA!L1735</f>
        <v>13</v>
      </c>
      <c r="G1734" s="8" t="n">
        <f aca="false">1_Data_EDA!M1735</f>
        <v>0.100000001</v>
      </c>
      <c r="H1734" s="6" t="n">
        <f aca="false">IF(1_Data_EDA!B1735="First Class",1,0)</f>
        <v>0</v>
      </c>
      <c r="I1734" s="6" t="n">
        <f aca="false">IF(1_Data_EDA!B1735="Second Class",1,0)</f>
        <v>0</v>
      </c>
      <c r="J1734" s="6" t="n">
        <f aca="false">IF(1_Data_EDA!B1735="Same Day",1,0)</f>
        <v>0</v>
      </c>
      <c r="K1734" s="6" t="n">
        <f aca="false">IF(1_Data_EDA!C1735="Corporate",1,0)</f>
        <v>0</v>
      </c>
      <c r="L1734" s="6" t="n">
        <f aca="false">IF(1_Data_EDA!C1735="Home Office",1,0)</f>
        <v>0</v>
      </c>
      <c r="M1734" s="6" t="n">
        <f aca="false">IF(1_Data_EDA!D1735="Europe",1,0)</f>
        <v>0</v>
      </c>
      <c r="N1734" s="6" t="n">
        <f aca="false">IF(1_Data_EDA!D1735="LATAM",1,0)</f>
        <v>0</v>
      </c>
      <c r="O1734" s="6" t="n">
        <f aca="false">IF(1_Data_EDA!D1735="Pacific Asia",1,0)</f>
        <v>0</v>
      </c>
      <c r="P1734" s="6" t="n">
        <f aca="false">IF(1_Data_EDA!D1735="USCA",1,0)</f>
        <v>0</v>
      </c>
      <c r="Q1734" s="6" t="n">
        <f aca="false">IF(C1734&gt;MEDIAN(C$5:C$8004),1,0)</f>
        <v>1</v>
      </c>
      <c r="R1734" s="6" t="n">
        <f aca="false">IF(D1734&gt;2,1,0)</f>
        <v>0</v>
      </c>
    </row>
    <row r="1735" customFormat="false" ht="15" hidden="false" customHeight="true" outlineLevel="0" collapsed="false">
      <c r="A1735" s="6" t="n">
        <f aca="false">1_Data_EDA!O1736</f>
        <v>1</v>
      </c>
      <c r="B1735" s="6" t="n">
        <f aca="false">1_Data_EDA!H1736</f>
        <v>4</v>
      </c>
      <c r="C1735" s="7" t="n">
        <f aca="false">1_Data_EDA!I1736</f>
        <v>59.99000168</v>
      </c>
      <c r="D1735" s="6" t="n">
        <f aca="false">1_Data_EDA!J1736</f>
        <v>5</v>
      </c>
      <c r="E1735" s="7" t="n">
        <f aca="false">1_Data_EDA!K1736</f>
        <v>299.9500122</v>
      </c>
      <c r="F1735" s="7" t="n">
        <f aca="false">1_Data_EDA!L1736</f>
        <v>0</v>
      </c>
      <c r="G1735" s="8" t="n">
        <f aca="false">1_Data_EDA!M1736</f>
        <v>0</v>
      </c>
      <c r="H1735" s="6" t="n">
        <f aca="false">IF(1_Data_EDA!B1736="First Class",1,0)</f>
        <v>0</v>
      </c>
      <c r="I1735" s="6" t="n">
        <f aca="false">IF(1_Data_EDA!B1736="Second Class",1,0)</f>
        <v>0</v>
      </c>
      <c r="J1735" s="6" t="n">
        <f aca="false">IF(1_Data_EDA!B1736="Same Day",1,0)</f>
        <v>0</v>
      </c>
      <c r="K1735" s="6" t="n">
        <f aca="false">IF(1_Data_EDA!C1736="Corporate",1,0)</f>
        <v>0</v>
      </c>
      <c r="L1735" s="6" t="n">
        <f aca="false">IF(1_Data_EDA!C1736="Home Office",1,0)</f>
        <v>0</v>
      </c>
      <c r="M1735" s="6" t="n">
        <f aca="false">IF(1_Data_EDA!D1736="Europe",1,0)</f>
        <v>0</v>
      </c>
      <c r="N1735" s="6" t="n">
        <f aca="false">IF(1_Data_EDA!D1736="LATAM",1,0)</f>
        <v>0</v>
      </c>
      <c r="O1735" s="6" t="n">
        <f aca="false">IF(1_Data_EDA!D1736="Pacific Asia",1,0)</f>
        <v>1</v>
      </c>
      <c r="P1735" s="6" t="n">
        <f aca="false">IF(1_Data_EDA!D1736="USCA",1,0)</f>
        <v>0</v>
      </c>
      <c r="Q1735" s="6" t="n">
        <f aca="false">IF(C1735&gt;MEDIAN(C$5:C$8004),1,0)</f>
        <v>0</v>
      </c>
      <c r="R1735" s="6" t="n">
        <f aca="false">IF(D1735&gt;2,1,0)</f>
        <v>1</v>
      </c>
    </row>
    <row r="1736" customFormat="false" ht="15" hidden="false" customHeight="true" outlineLevel="0" collapsed="false">
      <c r="A1736" s="6" t="n">
        <f aca="false">1_Data_EDA!O1737</f>
        <v>0</v>
      </c>
      <c r="B1736" s="6" t="n">
        <f aca="false">1_Data_EDA!H1737</f>
        <v>4</v>
      </c>
      <c r="C1736" s="7" t="n">
        <f aca="false">1_Data_EDA!I1737</f>
        <v>399.980011</v>
      </c>
      <c r="D1736" s="6" t="n">
        <f aca="false">1_Data_EDA!J1737</f>
        <v>1</v>
      </c>
      <c r="E1736" s="7" t="n">
        <f aca="false">1_Data_EDA!K1737</f>
        <v>399.980011</v>
      </c>
      <c r="F1736" s="7" t="n">
        <f aca="false">1_Data_EDA!L1737</f>
        <v>52</v>
      </c>
      <c r="G1736" s="8" t="n">
        <f aca="false">1_Data_EDA!M1737</f>
        <v>0.129999995</v>
      </c>
      <c r="H1736" s="6" t="n">
        <f aca="false">IF(1_Data_EDA!B1737="First Class",1,0)</f>
        <v>0</v>
      </c>
      <c r="I1736" s="6" t="n">
        <f aca="false">IF(1_Data_EDA!B1737="Second Class",1,0)</f>
        <v>0</v>
      </c>
      <c r="J1736" s="6" t="n">
        <f aca="false">IF(1_Data_EDA!B1737="Same Day",1,0)</f>
        <v>0</v>
      </c>
      <c r="K1736" s="6" t="n">
        <f aca="false">IF(1_Data_EDA!C1737="Corporate",1,0)</f>
        <v>1</v>
      </c>
      <c r="L1736" s="6" t="n">
        <f aca="false">IF(1_Data_EDA!C1737="Home Office",1,0)</f>
        <v>0</v>
      </c>
      <c r="M1736" s="6" t="n">
        <f aca="false">IF(1_Data_EDA!D1737="Europe",1,0)</f>
        <v>0</v>
      </c>
      <c r="N1736" s="6" t="n">
        <f aca="false">IF(1_Data_EDA!D1737="LATAM",1,0)</f>
        <v>1</v>
      </c>
      <c r="O1736" s="6" t="n">
        <f aca="false">IF(1_Data_EDA!D1737="Pacific Asia",1,0)</f>
        <v>0</v>
      </c>
      <c r="P1736" s="6" t="n">
        <f aca="false">IF(1_Data_EDA!D1737="USCA",1,0)</f>
        <v>0</v>
      </c>
      <c r="Q1736" s="6" t="n">
        <f aca="false">IF(C1736&gt;MEDIAN(C$5:C$8004),1,0)</f>
        <v>1</v>
      </c>
      <c r="R1736" s="6" t="n">
        <f aca="false">IF(D1736&gt;2,1,0)</f>
        <v>0</v>
      </c>
    </row>
    <row r="1737" customFormat="false" ht="15" hidden="false" customHeight="true" outlineLevel="0" collapsed="false">
      <c r="A1737" s="6" t="n">
        <f aca="false">1_Data_EDA!O1738</f>
        <v>1</v>
      </c>
      <c r="B1737" s="6" t="n">
        <f aca="false">1_Data_EDA!H1738</f>
        <v>1</v>
      </c>
      <c r="C1737" s="7" t="n">
        <f aca="false">1_Data_EDA!I1738</f>
        <v>50</v>
      </c>
      <c r="D1737" s="6" t="n">
        <f aca="false">1_Data_EDA!J1738</f>
        <v>5</v>
      </c>
      <c r="E1737" s="7" t="n">
        <f aca="false">1_Data_EDA!K1738</f>
        <v>250</v>
      </c>
      <c r="F1737" s="7" t="n">
        <f aca="false">1_Data_EDA!L1738</f>
        <v>5</v>
      </c>
      <c r="G1737" s="8" t="n">
        <f aca="false">1_Data_EDA!M1738</f>
        <v>0.02</v>
      </c>
      <c r="H1737" s="6" t="n">
        <f aca="false">IF(1_Data_EDA!B1738="First Class",1,0)</f>
        <v>1</v>
      </c>
      <c r="I1737" s="6" t="n">
        <f aca="false">IF(1_Data_EDA!B1738="Second Class",1,0)</f>
        <v>0</v>
      </c>
      <c r="J1737" s="6" t="n">
        <f aca="false">IF(1_Data_EDA!B1738="Same Day",1,0)</f>
        <v>0</v>
      </c>
      <c r="K1737" s="6" t="n">
        <f aca="false">IF(1_Data_EDA!C1738="Corporate",1,0)</f>
        <v>0</v>
      </c>
      <c r="L1737" s="6" t="n">
        <f aca="false">IF(1_Data_EDA!C1738="Home Office",1,0)</f>
        <v>0</v>
      </c>
      <c r="M1737" s="6" t="n">
        <f aca="false">IF(1_Data_EDA!D1738="Europe",1,0)</f>
        <v>0</v>
      </c>
      <c r="N1737" s="6" t="n">
        <f aca="false">IF(1_Data_EDA!D1738="LATAM",1,0)</f>
        <v>1</v>
      </c>
      <c r="O1737" s="6" t="n">
        <f aca="false">IF(1_Data_EDA!D1738="Pacific Asia",1,0)</f>
        <v>0</v>
      </c>
      <c r="P1737" s="6" t="n">
        <f aca="false">IF(1_Data_EDA!D1738="USCA",1,0)</f>
        <v>0</v>
      </c>
      <c r="Q1737" s="6" t="n">
        <f aca="false">IF(C1737&gt;MEDIAN(C$5:C$8004),1,0)</f>
        <v>0</v>
      </c>
      <c r="R1737" s="6" t="n">
        <f aca="false">IF(D1737&gt;2,1,0)</f>
        <v>1</v>
      </c>
    </row>
    <row r="1738" customFormat="false" ht="15" hidden="false" customHeight="true" outlineLevel="0" collapsed="false">
      <c r="A1738" s="6" t="n">
        <f aca="false">1_Data_EDA!O1739</f>
        <v>1</v>
      </c>
      <c r="B1738" s="6" t="n">
        <f aca="false">1_Data_EDA!H1739</f>
        <v>1</v>
      </c>
      <c r="C1738" s="7" t="n">
        <f aca="false">1_Data_EDA!I1739</f>
        <v>99.98999786</v>
      </c>
      <c r="D1738" s="6" t="n">
        <f aca="false">1_Data_EDA!J1739</f>
        <v>3</v>
      </c>
      <c r="E1738" s="7" t="n">
        <f aca="false">1_Data_EDA!K1739</f>
        <v>299.9700012</v>
      </c>
      <c r="F1738" s="7" t="n">
        <f aca="false">1_Data_EDA!L1739</f>
        <v>21</v>
      </c>
      <c r="G1738" s="8" t="n">
        <f aca="false">1_Data_EDA!M1739</f>
        <v>0.07</v>
      </c>
      <c r="H1738" s="6" t="n">
        <f aca="false">IF(1_Data_EDA!B1739="First Class",1,0)</f>
        <v>1</v>
      </c>
      <c r="I1738" s="6" t="n">
        <f aca="false">IF(1_Data_EDA!B1739="Second Class",1,0)</f>
        <v>0</v>
      </c>
      <c r="J1738" s="6" t="n">
        <f aca="false">IF(1_Data_EDA!B1739="Same Day",1,0)</f>
        <v>0</v>
      </c>
      <c r="K1738" s="6" t="n">
        <f aca="false">IF(1_Data_EDA!C1739="Corporate",1,0)</f>
        <v>1</v>
      </c>
      <c r="L1738" s="6" t="n">
        <f aca="false">IF(1_Data_EDA!C1739="Home Office",1,0)</f>
        <v>0</v>
      </c>
      <c r="M1738" s="6" t="n">
        <f aca="false">IF(1_Data_EDA!D1739="Europe",1,0)</f>
        <v>1</v>
      </c>
      <c r="N1738" s="6" t="n">
        <f aca="false">IF(1_Data_EDA!D1739="LATAM",1,0)</f>
        <v>0</v>
      </c>
      <c r="O1738" s="6" t="n">
        <f aca="false">IF(1_Data_EDA!D1739="Pacific Asia",1,0)</f>
        <v>0</v>
      </c>
      <c r="P1738" s="6" t="n">
        <f aca="false">IF(1_Data_EDA!D1739="USCA",1,0)</f>
        <v>0</v>
      </c>
      <c r="Q1738" s="6" t="n">
        <f aca="false">IF(C1738&gt;MEDIAN(C$5:C$8004),1,0)</f>
        <v>1</v>
      </c>
      <c r="R1738" s="6" t="n">
        <f aca="false">IF(D1738&gt;2,1,0)</f>
        <v>1</v>
      </c>
    </row>
    <row r="1739" customFormat="false" ht="15" hidden="false" customHeight="true" outlineLevel="0" collapsed="false">
      <c r="A1739" s="6" t="n">
        <f aca="false">1_Data_EDA!O1740</f>
        <v>0</v>
      </c>
      <c r="B1739" s="6" t="n">
        <f aca="false">1_Data_EDA!H1740</f>
        <v>4</v>
      </c>
      <c r="C1739" s="7" t="n">
        <f aca="false">1_Data_EDA!I1740</f>
        <v>452.0400085</v>
      </c>
      <c r="D1739" s="6" t="n">
        <f aca="false">1_Data_EDA!J1740</f>
        <v>1</v>
      </c>
      <c r="E1739" s="7" t="n">
        <f aca="false">1_Data_EDA!K1740</f>
        <v>452.0400085</v>
      </c>
      <c r="F1739" s="7" t="n">
        <f aca="false">1_Data_EDA!L1740</f>
        <v>45.20000076</v>
      </c>
      <c r="G1739" s="8" t="n">
        <f aca="false">1_Data_EDA!M1740</f>
        <v>0.100000001</v>
      </c>
      <c r="H1739" s="6" t="n">
        <f aca="false">IF(1_Data_EDA!B1740="First Class",1,0)</f>
        <v>0</v>
      </c>
      <c r="I1739" s="6" t="n">
        <f aca="false">IF(1_Data_EDA!B1740="Second Class",1,0)</f>
        <v>0</v>
      </c>
      <c r="J1739" s="6" t="n">
        <f aca="false">IF(1_Data_EDA!B1740="Same Day",1,0)</f>
        <v>0</v>
      </c>
      <c r="K1739" s="6" t="n">
        <f aca="false">IF(1_Data_EDA!C1740="Corporate",1,0)</f>
        <v>1</v>
      </c>
      <c r="L1739" s="6" t="n">
        <f aca="false">IF(1_Data_EDA!C1740="Home Office",1,0)</f>
        <v>0</v>
      </c>
      <c r="M1739" s="6" t="n">
        <f aca="false">IF(1_Data_EDA!D1740="Europe",1,0)</f>
        <v>1</v>
      </c>
      <c r="N1739" s="6" t="n">
        <f aca="false">IF(1_Data_EDA!D1740="LATAM",1,0)</f>
        <v>0</v>
      </c>
      <c r="O1739" s="6" t="n">
        <f aca="false">IF(1_Data_EDA!D1740="Pacific Asia",1,0)</f>
        <v>0</v>
      </c>
      <c r="P1739" s="6" t="n">
        <f aca="false">IF(1_Data_EDA!D1740="USCA",1,0)</f>
        <v>0</v>
      </c>
      <c r="Q1739" s="6" t="n">
        <f aca="false">IF(C1739&gt;MEDIAN(C$5:C$8004),1,0)</f>
        <v>1</v>
      </c>
      <c r="R1739" s="6" t="n">
        <f aca="false">IF(D1739&gt;2,1,0)</f>
        <v>0</v>
      </c>
    </row>
    <row r="1740" customFormat="false" ht="15" hidden="false" customHeight="true" outlineLevel="0" collapsed="false">
      <c r="A1740" s="6" t="n">
        <f aca="false">1_Data_EDA!O1741</f>
        <v>1</v>
      </c>
      <c r="B1740" s="6" t="n">
        <f aca="false">1_Data_EDA!H1741</f>
        <v>2</v>
      </c>
      <c r="C1740" s="7" t="n">
        <f aca="false">1_Data_EDA!I1741</f>
        <v>49.97999954</v>
      </c>
      <c r="D1740" s="6" t="n">
        <f aca="false">1_Data_EDA!J1741</f>
        <v>4</v>
      </c>
      <c r="E1740" s="7" t="n">
        <f aca="false">1_Data_EDA!K1741</f>
        <v>199.9199982</v>
      </c>
      <c r="F1740" s="7" t="n">
        <f aca="false">1_Data_EDA!L1741</f>
        <v>35.99000168</v>
      </c>
      <c r="G1740" s="8" t="n">
        <f aca="false">1_Data_EDA!M1741</f>
        <v>0.180000007</v>
      </c>
      <c r="H1740" s="6" t="n">
        <f aca="false">IF(1_Data_EDA!B1741="First Class",1,0)</f>
        <v>0</v>
      </c>
      <c r="I1740" s="6" t="n">
        <f aca="false">IF(1_Data_EDA!B1741="Second Class",1,0)</f>
        <v>1</v>
      </c>
      <c r="J1740" s="6" t="n">
        <f aca="false">IF(1_Data_EDA!B1741="Same Day",1,0)</f>
        <v>0</v>
      </c>
      <c r="K1740" s="6" t="n">
        <f aca="false">IF(1_Data_EDA!C1741="Corporate",1,0)</f>
        <v>0</v>
      </c>
      <c r="L1740" s="6" t="n">
        <f aca="false">IF(1_Data_EDA!C1741="Home Office",1,0)</f>
        <v>0</v>
      </c>
      <c r="M1740" s="6" t="n">
        <f aca="false">IF(1_Data_EDA!D1741="Europe",1,0)</f>
        <v>1</v>
      </c>
      <c r="N1740" s="6" t="n">
        <f aca="false">IF(1_Data_EDA!D1741="LATAM",1,0)</f>
        <v>0</v>
      </c>
      <c r="O1740" s="6" t="n">
        <f aca="false">IF(1_Data_EDA!D1741="Pacific Asia",1,0)</f>
        <v>0</v>
      </c>
      <c r="P1740" s="6" t="n">
        <f aca="false">IF(1_Data_EDA!D1741="USCA",1,0)</f>
        <v>0</v>
      </c>
      <c r="Q1740" s="6" t="n">
        <f aca="false">IF(C1740&gt;MEDIAN(C$5:C$8004),1,0)</f>
        <v>0</v>
      </c>
      <c r="R1740" s="6" t="n">
        <f aca="false">IF(D1740&gt;2,1,0)</f>
        <v>1</v>
      </c>
    </row>
    <row r="1741" customFormat="false" ht="15" hidden="false" customHeight="true" outlineLevel="0" collapsed="false">
      <c r="A1741" s="6" t="n">
        <f aca="false">1_Data_EDA!O1742</f>
        <v>0</v>
      </c>
      <c r="B1741" s="6" t="n">
        <f aca="false">1_Data_EDA!H1742</f>
        <v>4</v>
      </c>
      <c r="C1741" s="7" t="n">
        <f aca="false">1_Data_EDA!I1742</f>
        <v>399.980011</v>
      </c>
      <c r="D1741" s="6" t="n">
        <f aca="false">1_Data_EDA!J1742</f>
        <v>1</v>
      </c>
      <c r="E1741" s="7" t="n">
        <f aca="false">1_Data_EDA!K1742</f>
        <v>399.980011</v>
      </c>
      <c r="F1741" s="7" t="n">
        <f aca="false">1_Data_EDA!L1742</f>
        <v>16</v>
      </c>
      <c r="G1741" s="8" t="n">
        <f aca="false">1_Data_EDA!M1742</f>
        <v>0.039999999</v>
      </c>
      <c r="H1741" s="6" t="n">
        <f aca="false">IF(1_Data_EDA!B1742="First Class",1,0)</f>
        <v>0</v>
      </c>
      <c r="I1741" s="6" t="n">
        <f aca="false">IF(1_Data_EDA!B1742="Second Class",1,0)</f>
        <v>0</v>
      </c>
      <c r="J1741" s="6" t="n">
        <f aca="false">IF(1_Data_EDA!B1742="Same Day",1,0)</f>
        <v>0</v>
      </c>
      <c r="K1741" s="6" t="n">
        <f aca="false">IF(1_Data_EDA!C1742="Corporate",1,0)</f>
        <v>0</v>
      </c>
      <c r="L1741" s="6" t="n">
        <f aca="false">IF(1_Data_EDA!C1742="Home Office",1,0)</f>
        <v>0</v>
      </c>
      <c r="M1741" s="6" t="n">
        <f aca="false">IF(1_Data_EDA!D1742="Europe",1,0)</f>
        <v>0</v>
      </c>
      <c r="N1741" s="6" t="n">
        <f aca="false">IF(1_Data_EDA!D1742="LATAM",1,0)</f>
        <v>1</v>
      </c>
      <c r="O1741" s="6" t="n">
        <f aca="false">IF(1_Data_EDA!D1742="Pacific Asia",1,0)</f>
        <v>0</v>
      </c>
      <c r="P1741" s="6" t="n">
        <f aca="false">IF(1_Data_EDA!D1742="USCA",1,0)</f>
        <v>0</v>
      </c>
      <c r="Q1741" s="6" t="n">
        <f aca="false">IF(C1741&gt;MEDIAN(C$5:C$8004),1,0)</f>
        <v>1</v>
      </c>
      <c r="R1741" s="6" t="n">
        <f aca="false">IF(D1741&gt;2,1,0)</f>
        <v>0</v>
      </c>
    </row>
    <row r="1742" customFormat="false" ht="15" hidden="false" customHeight="true" outlineLevel="0" collapsed="false">
      <c r="A1742" s="6" t="n">
        <f aca="false">1_Data_EDA!O1743</f>
        <v>0</v>
      </c>
      <c r="B1742" s="6" t="n">
        <f aca="false">1_Data_EDA!H1743</f>
        <v>4</v>
      </c>
      <c r="C1742" s="7" t="n">
        <f aca="false">1_Data_EDA!I1743</f>
        <v>129.9900055</v>
      </c>
      <c r="D1742" s="6" t="n">
        <f aca="false">1_Data_EDA!J1743</f>
        <v>1</v>
      </c>
      <c r="E1742" s="7" t="n">
        <f aca="false">1_Data_EDA!K1743</f>
        <v>129.9900055</v>
      </c>
      <c r="F1742" s="7" t="n">
        <f aca="false">1_Data_EDA!L1743</f>
        <v>7.150000095</v>
      </c>
      <c r="G1742" s="8" t="n">
        <f aca="false">1_Data_EDA!M1743</f>
        <v>0.059999999</v>
      </c>
      <c r="H1742" s="6" t="n">
        <f aca="false">IF(1_Data_EDA!B1743="First Class",1,0)</f>
        <v>0</v>
      </c>
      <c r="I1742" s="6" t="n">
        <f aca="false">IF(1_Data_EDA!B1743="Second Class",1,0)</f>
        <v>0</v>
      </c>
      <c r="J1742" s="6" t="n">
        <f aca="false">IF(1_Data_EDA!B1743="Same Day",1,0)</f>
        <v>0</v>
      </c>
      <c r="K1742" s="6" t="n">
        <f aca="false">IF(1_Data_EDA!C1743="Corporate",1,0)</f>
        <v>1</v>
      </c>
      <c r="L1742" s="6" t="n">
        <f aca="false">IF(1_Data_EDA!C1743="Home Office",1,0)</f>
        <v>0</v>
      </c>
      <c r="M1742" s="6" t="n">
        <f aca="false">IF(1_Data_EDA!D1743="Europe",1,0)</f>
        <v>1</v>
      </c>
      <c r="N1742" s="6" t="n">
        <f aca="false">IF(1_Data_EDA!D1743="LATAM",1,0)</f>
        <v>0</v>
      </c>
      <c r="O1742" s="6" t="n">
        <f aca="false">IF(1_Data_EDA!D1743="Pacific Asia",1,0)</f>
        <v>0</v>
      </c>
      <c r="P1742" s="6" t="n">
        <f aca="false">IF(1_Data_EDA!D1743="USCA",1,0)</f>
        <v>0</v>
      </c>
      <c r="Q1742" s="6" t="n">
        <f aca="false">IF(C1742&gt;MEDIAN(C$5:C$8004),1,0)</f>
        <v>1</v>
      </c>
      <c r="R1742" s="6" t="n">
        <f aca="false">IF(D1742&gt;2,1,0)</f>
        <v>0</v>
      </c>
    </row>
    <row r="1743" customFormat="false" ht="15" hidden="false" customHeight="true" outlineLevel="0" collapsed="false">
      <c r="A1743" s="6" t="n">
        <f aca="false">1_Data_EDA!O1744</f>
        <v>0</v>
      </c>
      <c r="B1743" s="6" t="n">
        <f aca="false">1_Data_EDA!H1744</f>
        <v>4</v>
      </c>
      <c r="C1743" s="7" t="n">
        <f aca="false">1_Data_EDA!I1744</f>
        <v>129.9900055</v>
      </c>
      <c r="D1743" s="6" t="n">
        <f aca="false">1_Data_EDA!J1744</f>
        <v>1</v>
      </c>
      <c r="E1743" s="7" t="n">
        <f aca="false">1_Data_EDA!K1744</f>
        <v>129.9900055</v>
      </c>
      <c r="F1743" s="7" t="n">
        <f aca="false">1_Data_EDA!L1744</f>
        <v>13</v>
      </c>
      <c r="G1743" s="8" t="n">
        <f aca="false">1_Data_EDA!M1744</f>
        <v>0.100000001</v>
      </c>
      <c r="H1743" s="6" t="n">
        <f aca="false">IF(1_Data_EDA!B1744="First Class",1,0)</f>
        <v>0</v>
      </c>
      <c r="I1743" s="6" t="n">
        <f aca="false">IF(1_Data_EDA!B1744="Second Class",1,0)</f>
        <v>0</v>
      </c>
      <c r="J1743" s="6" t="n">
        <f aca="false">IF(1_Data_EDA!B1744="Same Day",1,0)</f>
        <v>0</v>
      </c>
      <c r="K1743" s="6" t="n">
        <f aca="false">IF(1_Data_EDA!C1744="Corporate",1,0)</f>
        <v>0</v>
      </c>
      <c r="L1743" s="6" t="n">
        <f aca="false">IF(1_Data_EDA!C1744="Home Office",1,0)</f>
        <v>0</v>
      </c>
      <c r="M1743" s="6" t="n">
        <f aca="false">IF(1_Data_EDA!D1744="Europe",1,0)</f>
        <v>1</v>
      </c>
      <c r="N1743" s="6" t="n">
        <f aca="false">IF(1_Data_EDA!D1744="LATAM",1,0)</f>
        <v>0</v>
      </c>
      <c r="O1743" s="6" t="n">
        <f aca="false">IF(1_Data_EDA!D1744="Pacific Asia",1,0)</f>
        <v>0</v>
      </c>
      <c r="P1743" s="6" t="n">
        <f aca="false">IF(1_Data_EDA!D1744="USCA",1,0)</f>
        <v>0</v>
      </c>
      <c r="Q1743" s="6" t="n">
        <f aca="false">IF(C1743&gt;MEDIAN(C$5:C$8004),1,0)</f>
        <v>1</v>
      </c>
      <c r="R1743" s="6" t="n">
        <f aca="false">IF(D1743&gt;2,1,0)</f>
        <v>0</v>
      </c>
    </row>
    <row r="1744" customFormat="false" ht="15" hidden="false" customHeight="true" outlineLevel="0" collapsed="false">
      <c r="A1744" s="6" t="n">
        <f aca="false">1_Data_EDA!O1745</f>
        <v>1</v>
      </c>
      <c r="B1744" s="6" t="n">
        <f aca="false">1_Data_EDA!H1745</f>
        <v>4</v>
      </c>
      <c r="C1744" s="7" t="n">
        <f aca="false">1_Data_EDA!I1745</f>
        <v>39.99000168</v>
      </c>
      <c r="D1744" s="6" t="n">
        <f aca="false">1_Data_EDA!J1745</f>
        <v>5</v>
      </c>
      <c r="E1744" s="7" t="n">
        <f aca="false">1_Data_EDA!K1745</f>
        <v>199.9499969</v>
      </c>
      <c r="F1744" s="7" t="n">
        <f aca="false">1_Data_EDA!L1745</f>
        <v>6</v>
      </c>
      <c r="G1744" s="8" t="n">
        <f aca="false">1_Data_EDA!M1745</f>
        <v>0.029999999</v>
      </c>
      <c r="H1744" s="6" t="n">
        <f aca="false">IF(1_Data_EDA!B1745="First Class",1,0)</f>
        <v>0</v>
      </c>
      <c r="I1744" s="6" t="n">
        <f aca="false">IF(1_Data_EDA!B1745="Second Class",1,0)</f>
        <v>0</v>
      </c>
      <c r="J1744" s="6" t="n">
        <f aca="false">IF(1_Data_EDA!B1745="Same Day",1,0)</f>
        <v>0</v>
      </c>
      <c r="K1744" s="6" t="n">
        <f aca="false">IF(1_Data_EDA!C1745="Corporate",1,0)</f>
        <v>1</v>
      </c>
      <c r="L1744" s="6" t="n">
        <f aca="false">IF(1_Data_EDA!C1745="Home Office",1,0)</f>
        <v>0</v>
      </c>
      <c r="M1744" s="6" t="n">
        <f aca="false">IF(1_Data_EDA!D1745="Europe",1,0)</f>
        <v>0</v>
      </c>
      <c r="N1744" s="6" t="n">
        <f aca="false">IF(1_Data_EDA!D1745="LATAM",1,0)</f>
        <v>1</v>
      </c>
      <c r="O1744" s="6" t="n">
        <f aca="false">IF(1_Data_EDA!D1745="Pacific Asia",1,0)</f>
        <v>0</v>
      </c>
      <c r="P1744" s="6" t="n">
        <f aca="false">IF(1_Data_EDA!D1745="USCA",1,0)</f>
        <v>0</v>
      </c>
      <c r="Q1744" s="6" t="n">
        <f aca="false">IF(C1744&gt;MEDIAN(C$5:C$8004),1,0)</f>
        <v>0</v>
      </c>
      <c r="R1744" s="6" t="n">
        <f aca="false">IF(D1744&gt;2,1,0)</f>
        <v>1</v>
      </c>
    </row>
    <row r="1745" customFormat="false" ht="15" hidden="false" customHeight="true" outlineLevel="0" collapsed="false">
      <c r="A1745" s="6" t="n">
        <f aca="false">1_Data_EDA!O1746</f>
        <v>1</v>
      </c>
      <c r="B1745" s="6" t="n">
        <f aca="false">1_Data_EDA!H1746</f>
        <v>1</v>
      </c>
      <c r="C1745" s="7" t="n">
        <f aca="false">1_Data_EDA!I1746</f>
        <v>299.980011</v>
      </c>
      <c r="D1745" s="6" t="n">
        <f aca="false">1_Data_EDA!J1746</f>
        <v>1</v>
      </c>
      <c r="E1745" s="7" t="n">
        <f aca="false">1_Data_EDA!K1746</f>
        <v>299.980011</v>
      </c>
      <c r="F1745" s="7" t="n">
        <f aca="false">1_Data_EDA!L1746</f>
        <v>9</v>
      </c>
      <c r="G1745" s="8" t="n">
        <f aca="false">1_Data_EDA!M1746</f>
        <v>0.029999999</v>
      </c>
      <c r="H1745" s="6" t="n">
        <f aca="false">IF(1_Data_EDA!B1746="First Class",1,0)</f>
        <v>1</v>
      </c>
      <c r="I1745" s="6" t="n">
        <f aca="false">IF(1_Data_EDA!B1746="Second Class",1,0)</f>
        <v>0</v>
      </c>
      <c r="J1745" s="6" t="n">
        <f aca="false">IF(1_Data_EDA!B1746="Same Day",1,0)</f>
        <v>0</v>
      </c>
      <c r="K1745" s="6" t="n">
        <f aca="false">IF(1_Data_EDA!C1746="Corporate",1,0)</f>
        <v>0</v>
      </c>
      <c r="L1745" s="6" t="n">
        <f aca="false">IF(1_Data_EDA!C1746="Home Office",1,0)</f>
        <v>0</v>
      </c>
      <c r="M1745" s="6" t="n">
        <f aca="false">IF(1_Data_EDA!D1746="Europe",1,0)</f>
        <v>1</v>
      </c>
      <c r="N1745" s="6" t="n">
        <f aca="false">IF(1_Data_EDA!D1746="LATAM",1,0)</f>
        <v>0</v>
      </c>
      <c r="O1745" s="6" t="n">
        <f aca="false">IF(1_Data_EDA!D1746="Pacific Asia",1,0)</f>
        <v>0</v>
      </c>
      <c r="P1745" s="6" t="n">
        <f aca="false">IF(1_Data_EDA!D1746="USCA",1,0)</f>
        <v>0</v>
      </c>
      <c r="Q1745" s="6" t="n">
        <f aca="false">IF(C1745&gt;MEDIAN(C$5:C$8004),1,0)</f>
        <v>1</v>
      </c>
      <c r="R1745" s="6" t="n">
        <f aca="false">IF(D1745&gt;2,1,0)</f>
        <v>0</v>
      </c>
    </row>
    <row r="1746" customFormat="false" ht="15" hidden="false" customHeight="true" outlineLevel="0" collapsed="false">
      <c r="A1746" s="6" t="n">
        <f aca="false">1_Data_EDA!O1747</f>
        <v>1</v>
      </c>
      <c r="B1746" s="6" t="n">
        <f aca="false">1_Data_EDA!H1747</f>
        <v>2</v>
      </c>
      <c r="C1746" s="7" t="n">
        <f aca="false">1_Data_EDA!I1747</f>
        <v>199.9900055</v>
      </c>
      <c r="D1746" s="6" t="n">
        <f aca="false">1_Data_EDA!J1747</f>
        <v>1</v>
      </c>
      <c r="E1746" s="7" t="n">
        <f aca="false">1_Data_EDA!K1747</f>
        <v>199.9900055</v>
      </c>
      <c r="F1746" s="7" t="n">
        <f aca="false">1_Data_EDA!L1747</f>
        <v>20</v>
      </c>
      <c r="G1746" s="8" t="n">
        <f aca="false">1_Data_EDA!M1747</f>
        <v>0.100000001</v>
      </c>
      <c r="H1746" s="6" t="n">
        <f aca="false">IF(1_Data_EDA!B1747="First Class",1,0)</f>
        <v>0</v>
      </c>
      <c r="I1746" s="6" t="n">
        <f aca="false">IF(1_Data_EDA!B1747="Second Class",1,0)</f>
        <v>1</v>
      </c>
      <c r="J1746" s="6" t="n">
        <f aca="false">IF(1_Data_EDA!B1747="Same Day",1,0)</f>
        <v>0</v>
      </c>
      <c r="K1746" s="6" t="n">
        <f aca="false">IF(1_Data_EDA!C1747="Corporate",1,0)</f>
        <v>0</v>
      </c>
      <c r="L1746" s="6" t="n">
        <f aca="false">IF(1_Data_EDA!C1747="Home Office",1,0)</f>
        <v>0</v>
      </c>
      <c r="M1746" s="6" t="n">
        <f aca="false">IF(1_Data_EDA!D1747="Europe",1,0)</f>
        <v>0</v>
      </c>
      <c r="N1746" s="6" t="n">
        <f aca="false">IF(1_Data_EDA!D1747="LATAM",1,0)</f>
        <v>1</v>
      </c>
      <c r="O1746" s="6" t="n">
        <f aca="false">IF(1_Data_EDA!D1747="Pacific Asia",1,0)</f>
        <v>0</v>
      </c>
      <c r="P1746" s="6" t="n">
        <f aca="false">IF(1_Data_EDA!D1747="USCA",1,0)</f>
        <v>0</v>
      </c>
      <c r="Q1746" s="6" t="n">
        <f aca="false">IF(C1746&gt;MEDIAN(C$5:C$8004),1,0)</f>
        <v>1</v>
      </c>
      <c r="R1746" s="6" t="n">
        <f aca="false">IF(D1746&gt;2,1,0)</f>
        <v>0</v>
      </c>
    </row>
    <row r="1747" customFormat="false" ht="15" hidden="false" customHeight="true" outlineLevel="0" collapsed="false">
      <c r="A1747" s="6" t="n">
        <f aca="false">1_Data_EDA!O1748</f>
        <v>1</v>
      </c>
      <c r="B1747" s="6" t="n">
        <f aca="false">1_Data_EDA!H1748</f>
        <v>1</v>
      </c>
      <c r="C1747" s="7" t="n">
        <f aca="false">1_Data_EDA!I1748</f>
        <v>39.99000168</v>
      </c>
      <c r="D1747" s="6" t="n">
        <f aca="false">1_Data_EDA!J1748</f>
        <v>5</v>
      </c>
      <c r="E1747" s="7" t="n">
        <f aca="false">1_Data_EDA!K1748</f>
        <v>199.9499969</v>
      </c>
      <c r="F1747" s="7" t="n">
        <f aca="false">1_Data_EDA!L1748</f>
        <v>10</v>
      </c>
      <c r="G1747" s="8" t="n">
        <f aca="false">1_Data_EDA!M1748</f>
        <v>0.050000001</v>
      </c>
      <c r="H1747" s="6" t="n">
        <f aca="false">IF(1_Data_EDA!B1748="First Class",1,0)</f>
        <v>1</v>
      </c>
      <c r="I1747" s="6" t="n">
        <f aca="false">IF(1_Data_EDA!B1748="Second Class",1,0)</f>
        <v>0</v>
      </c>
      <c r="J1747" s="6" t="n">
        <f aca="false">IF(1_Data_EDA!B1748="Same Day",1,0)</f>
        <v>0</v>
      </c>
      <c r="K1747" s="6" t="n">
        <f aca="false">IF(1_Data_EDA!C1748="Corporate",1,0)</f>
        <v>1</v>
      </c>
      <c r="L1747" s="6" t="n">
        <f aca="false">IF(1_Data_EDA!C1748="Home Office",1,0)</f>
        <v>0</v>
      </c>
      <c r="M1747" s="6" t="n">
        <f aca="false">IF(1_Data_EDA!D1748="Europe",1,0)</f>
        <v>0</v>
      </c>
      <c r="N1747" s="6" t="n">
        <f aca="false">IF(1_Data_EDA!D1748="LATAM",1,0)</f>
        <v>0</v>
      </c>
      <c r="O1747" s="6" t="n">
        <f aca="false">IF(1_Data_EDA!D1748="Pacific Asia",1,0)</f>
        <v>1</v>
      </c>
      <c r="P1747" s="6" t="n">
        <f aca="false">IF(1_Data_EDA!D1748="USCA",1,0)</f>
        <v>0</v>
      </c>
      <c r="Q1747" s="6" t="n">
        <f aca="false">IF(C1747&gt;MEDIAN(C$5:C$8004),1,0)</f>
        <v>0</v>
      </c>
      <c r="R1747" s="6" t="n">
        <f aca="false">IF(D1747&gt;2,1,0)</f>
        <v>1</v>
      </c>
    </row>
    <row r="1748" customFormat="false" ht="15" hidden="false" customHeight="true" outlineLevel="0" collapsed="false">
      <c r="A1748" s="6" t="n">
        <f aca="false">1_Data_EDA!O1749</f>
        <v>0</v>
      </c>
      <c r="B1748" s="6" t="n">
        <f aca="false">1_Data_EDA!H1749</f>
        <v>0</v>
      </c>
      <c r="C1748" s="7" t="n">
        <f aca="false">1_Data_EDA!I1749</f>
        <v>50</v>
      </c>
      <c r="D1748" s="6" t="n">
        <f aca="false">1_Data_EDA!J1749</f>
        <v>5</v>
      </c>
      <c r="E1748" s="7" t="n">
        <f aca="false">1_Data_EDA!K1749</f>
        <v>250</v>
      </c>
      <c r="F1748" s="7" t="n">
        <f aca="false">1_Data_EDA!L1749</f>
        <v>5</v>
      </c>
      <c r="G1748" s="8" t="n">
        <f aca="false">1_Data_EDA!M1749</f>
        <v>0.02</v>
      </c>
      <c r="H1748" s="6" t="n">
        <f aca="false">IF(1_Data_EDA!B1749="First Class",1,0)</f>
        <v>0</v>
      </c>
      <c r="I1748" s="6" t="n">
        <f aca="false">IF(1_Data_EDA!B1749="Second Class",1,0)</f>
        <v>0</v>
      </c>
      <c r="J1748" s="6" t="n">
        <f aca="false">IF(1_Data_EDA!B1749="Same Day",1,0)</f>
        <v>1</v>
      </c>
      <c r="K1748" s="6" t="n">
        <f aca="false">IF(1_Data_EDA!C1749="Corporate",1,0)</f>
        <v>0</v>
      </c>
      <c r="L1748" s="6" t="n">
        <f aca="false">IF(1_Data_EDA!C1749="Home Office",1,0)</f>
        <v>1</v>
      </c>
      <c r="M1748" s="6" t="n">
        <f aca="false">IF(1_Data_EDA!D1749="Europe",1,0)</f>
        <v>1</v>
      </c>
      <c r="N1748" s="6" t="n">
        <f aca="false">IF(1_Data_EDA!D1749="LATAM",1,0)</f>
        <v>0</v>
      </c>
      <c r="O1748" s="6" t="n">
        <f aca="false">IF(1_Data_EDA!D1749="Pacific Asia",1,0)</f>
        <v>0</v>
      </c>
      <c r="P1748" s="6" t="n">
        <f aca="false">IF(1_Data_EDA!D1749="USCA",1,0)</f>
        <v>0</v>
      </c>
      <c r="Q1748" s="6" t="n">
        <f aca="false">IF(C1748&gt;MEDIAN(C$5:C$8004),1,0)</f>
        <v>0</v>
      </c>
      <c r="R1748" s="6" t="n">
        <f aca="false">IF(D1748&gt;2,1,0)</f>
        <v>1</v>
      </c>
    </row>
    <row r="1749" customFormat="false" ht="15" hidden="false" customHeight="true" outlineLevel="0" collapsed="false">
      <c r="A1749" s="6" t="n">
        <f aca="false">1_Data_EDA!O1750</f>
        <v>1</v>
      </c>
      <c r="B1749" s="6" t="n">
        <f aca="false">1_Data_EDA!H1750</f>
        <v>2</v>
      </c>
      <c r="C1749" s="7" t="n">
        <f aca="false">1_Data_EDA!I1750</f>
        <v>399.980011</v>
      </c>
      <c r="D1749" s="6" t="n">
        <f aca="false">1_Data_EDA!J1750</f>
        <v>1</v>
      </c>
      <c r="E1749" s="7" t="n">
        <f aca="false">1_Data_EDA!K1750</f>
        <v>399.980011</v>
      </c>
      <c r="F1749" s="7" t="n">
        <f aca="false">1_Data_EDA!L1750</f>
        <v>80</v>
      </c>
      <c r="G1749" s="8" t="n">
        <f aca="false">1_Data_EDA!M1750</f>
        <v>0.200000003</v>
      </c>
      <c r="H1749" s="6" t="n">
        <f aca="false">IF(1_Data_EDA!B1750="First Class",1,0)</f>
        <v>0</v>
      </c>
      <c r="I1749" s="6" t="n">
        <f aca="false">IF(1_Data_EDA!B1750="Second Class",1,0)</f>
        <v>1</v>
      </c>
      <c r="J1749" s="6" t="n">
        <f aca="false">IF(1_Data_EDA!B1750="Same Day",1,0)</f>
        <v>0</v>
      </c>
      <c r="K1749" s="6" t="n">
        <f aca="false">IF(1_Data_EDA!C1750="Corporate",1,0)</f>
        <v>1</v>
      </c>
      <c r="L1749" s="6" t="n">
        <f aca="false">IF(1_Data_EDA!C1750="Home Office",1,0)</f>
        <v>0</v>
      </c>
      <c r="M1749" s="6" t="n">
        <f aca="false">IF(1_Data_EDA!D1750="Europe",1,0)</f>
        <v>1</v>
      </c>
      <c r="N1749" s="6" t="n">
        <f aca="false">IF(1_Data_EDA!D1750="LATAM",1,0)</f>
        <v>0</v>
      </c>
      <c r="O1749" s="6" t="n">
        <f aca="false">IF(1_Data_EDA!D1750="Pacific Asia",1,0)</f>
        <v>0</v>
      </c>
      <c r="P1749" s="6" t="n">
        <f aca="false">IF(1_Data_EDA!D1750="USCA",1,0)</f>
        <v>0</v>
      </c>
      <c r="Q1749" s="6" t="n">
        <f aca="false">IF(C1749&gt;MEDIAN(C$5:C$8004),1,0)</f>
        <v>1</v>
      </c>
      <c r="R1749" s="6" t="n">
        <f aca="false">IF(D1749&gt;2,1,0)</f>
        <v>0</v>
      </c>
    </row>
    <row r="1750" customFormat="false" ht="15" hidden="false" customHeight="true" outlineLevel="0" collapsed="false">
      <c r="A1750" s="6" t="n">
        <f aca="false">1_Data_EDA!O1751</f>
        <v>1</v>
      </c>
      <c r="B1750" s="6" t="n">
        <f aca="false">1_Data_EDA!H1751</f>
        <v>4</v>
      </c>
      <c r="C1750" s="7" t="n">
        <f aca="false">1_Data_EDA!I1751</f>
        <v>49.97999954</v>
      </c>
      <c r="D1750" s="6" t="n">
        <f aca="false">1_Data_EDA!J1751</f>
        <v>4</v>
      </c>
      <c r="E1750" s="7" t="n">
        <f aca="false">1_Data_EDA!K1751</f>
        <v>199.9199982</v>
      </c>
      <c r="F1750" s="7" t="n">
        <f aca="false">1_Data_EDA!L1751</f>
        <v>23.98999977</v>
      </c>
      <c r="G1750" s="8" t="n">
        <f aca="false">1_Data_EDA!M1751</f>
        <v>0.119999997</v>
      </c>
      <c r="H1750" s="6" t="n">
        <f aca="false">IF(1_Data_EDA!B1751="First Class",1,0)</f>
        <v>0</v>
      </c>
      <c r="I1750" s="6" t="n">
        <f aca="false">IF(1_Data_EDA!B1751="Second Class",1,0)</f>
        <v>0</v>
      </c>
      <c r="J1750" s="6" t="n">
        <f aca="false">IF(1_Data_EDA!B1751="Same Day",1,0)</f>
        <v>0</v>
      </c>
      <c r="K1750" s="6" t="n">
        <f aca="false">IF(1_Data_EDA!C1751="Corporate",1,0)</f>
        <v>0</v>
      </c>
      <c r="L1750" s="6" t="n">
        <f aca="false">IF(1_Data_EDA!C1751="Home Office",1,0)</f>
        <v>1</v>
      </c>
      <c r="M1750" s="6" t="n">
        <f aca="false">IF(1_Data_EDA!D1751="Europe",1,0)</f>
        <v>0</v>
      </c>
      <c r="N1750" s="6" t="n">
        <f aca="false">IF(1_Data_EDA!D1751="LATAM",1,0)</f>
        <v>0</v>
      </c>
      <c r="O1750" s="6" t="n">
        <f aca="false">IF(1_Data_EDA!D1751="Pacific Asia",1,0)</f>
        <v>1</v>
      </c>
      <c r="P1750" s="6" t="n">
        <f aca="false">IF(1_Data_EDA!D1751="USCA",1,0)</f>
        <v>0</v>
      </c>
      <c r="Q1750" s="6" t="n">
        <f aca="false">IF(C1750&gt;MEDIAN(C$5:C$8004),1,0)</f>
        <v>0</v>
      </c>
      <c r="R1750" s="6" t="n">
        <f aca="false">IF(D1750&gt;2,1,0)</f>
        <v>1</v>
      </c>
    </row>
    <row r="1751" customFormat="false" ht="15" hidden="false" customHeight="true" outlineLevel="0" collapsed="false">
      <c r="A1751" s="6" t="n">
        <f aca="false">1_Data_EDA!O1752</f>
        <v>0</v>
      </c>
      <c r="B1751" s="6" t="n">
        <f aca="false">1_Data_EDA!H1752</f>
        <v>4</v>
      </c>
      <c r="C1751" s="7" t="n">
        <f aca="false">1_Data_EDA!I1752</f>
        <v>49.97999954</v>
      </c>
      <c r="D1751" s="6" t="n">
        <f aca="false">1_Data_EDA!J1752</f>
        <v>4</v>
      </c>
      <c r="E1751" s="7" t="n">
        <f aca="false">1_Data_EDA!K1752</f>
        <v>199.9199982</v>
      </c>
      <c r="F1751" s="7" t="n">
        <f aca="false">1_Data_EDA!L1752</f>
        <v>11</v>
      </c>
      <c r="G1751" s="8" t="n">
        <f aca="false">1_Data_EDA!M1752</f>
        <v>0.059999999</v>
      </c>
      <c r="H1751" s="6" t="n">
        <f aca="false">IF(1_Data_EDA!B1752="First Class",1,0)</f>
        <v>0</v>
      </c>
      <c r="I1751" s="6" t="n">
        <f aca="false">IF(1_Data_EDA!B1752="Second Class",1,0)</f>
        <v>0</v>
      </c>
      <c r="J1751" s="6" t="n">
        <f aca="false">IF(1_Data_EDA!B1752="Same Day",1,0)</f>
        <v>0</v>
      </c>
      <c r="K1751" s="6" t="n">
        <f aca="false">IF(1_Data_EDA!C1752="Corporate",1,0)</f>
        <v>0</v>
      </c>
      <c r="L1751" s="6" t="n">
        <f aca="false">IF(1_Data_EDA!C1752="Home Office",1,0)</f>
        <v>0</v>
      </c>
      <c r="M1751" s="6" t="n">
        <f aca="false">IF(1_Data_EDA!D1752="Europe",1,0)</f>
        <v>1</v>
      </c>
      <c r="N1751" s="6" t="n">
        <f aca="false">IF(1_Data_EDA!D1752="LATAM",1,0)</f>
        <v>0</v>
      </c>
      <c r="O1751" s="6" t="n">
        <f aca="false">IF(1_Data_EDA!D1752="Pacific Asia",1,0)</f>
        <v>0</v>
      </c>
      <c r="P1751" s="6" t="n">
        <f aca="false">IF(1_Data_EDA!D1752="USCA",1,0)</f>
        <v>0</v>
      </c>
      <c r="Q1751" s="6" t="n">
        <f aca="false">IF(C1751&gt;MEDIAN(C$5:C$8004),1,0)</f>
        <v>0</v>
      </c>
      <c r="R1751" s="6" t="n">
        <f aca="false">IF(D1751&gt;2,1,0)</f>
        <v>1</v>
      </c>
    </row>
    <row r="1752" customFormat="false" ht="15" hidden="false" customHeight="true" outlineLevel="0" collapsed="false">
      <c r="A1752" s="6" t="n">
        <f aca="false">1_Data_EDA!O1753</f>
        <v>0</v>
      </c>
      <c r="B1752" s="6" t="n">
        <f aca="false">1_Data_EDA!H1753</f>
        <v>4</v>
      </c>
      <c r="C1752" s="7" t="n">
        <f aca="false">1_Data_EDA!I1753</f>
        <v>39.99000168</v>
      </c>
      <c r="D1752" s="6" t="n">
        <f aca="false">1_Data_EDA!J1753</f>
        <v>3</v>
      </c>
      <c r="E1752" s="7" t="n">
        <f aca="false">1_Data_EDA!K1753</f>
        <v>119.9700012</v>
      </c>
      <c r="F1752" s="7" t="n">
        <f aca="false">1_Data_EDA!L1753</f>
        <v>1.200000048</v>
      </c>
      <c r="G1752" s="8" t="n">
        <f aca="false">1_Data_EDA!M1753</f>
        <v>0.01</v>
      </c>
      <c r="H1752" s="6" t="n">
        <f aca="false">IF(1_Data_EDA!B1753="First Class",1,0)</f>
        <v>0</v>
      </c>
      <c r="I1752" s="6" t="n">
        <f aca="false">IF(1_Data_EDA!B1753="Second Class",1,0)</f>
        <v>0</v>
      </c>
      <c r="J1752" s="6" t="n">
        <f aca="false">IF(1_Data_EDA!B1753="Same Day",1,0)</f>
        <v>0</v>
      </c>
      <c r="K1752" s="6" t="n">
        <f aca="false">IF(1_Data_EDA!C1753="Corporate",1,0)</f>
        <v>0</v>
      </c>
      <c r="L1752" s="6" t="n">
        <f aca="false">IF(1_Data_EDA!C1753="Home Office",1,0)</f>
        <v>1</v>
      </c>
      <c r="M1752" s="6" t="n">
        <f aca="false">IF(1_Data_EDA!D1753="Europe",1,0)</f>
        <v>0</v>
      </c>
      <c r="N1752" s="6" t="n">
        <f aca="false">IF(1_Data_EDA!D1753="LATAM",1,0)</f>
        <v>1</v>
      </c>
      <c r="O1752" s="6" t="n">
        <f aca="false">IF(1_Data_EDA!D1753="Pacific Asia",1,0)</f>
        <v>0</v>
      </c>
      <c r="P1752" s="6" t="n">
        <f aca="false">IF(1_Data_EDA!D1753="USCA",1,0)</f>
        <v>0</v>
      </c>
      <c r="Q1752" s="6" t="n">
        <f aca="false">IF(C1752&gt;MEDIAN(C$5:C$8004),1,0)</f>
        <v>0</v>
      </c>
      <c r="R1752" s="6" t="n">
        <f aca="false">IF(D1752&gt;2,1,0)</f>
        <v>1</v>
      </c>
    </row>
    <row r="1753" customFormat="false" ht="15" hidden="false" customHeight="true" outlineLevel="0" collapsed="false">
      <c r="A1753" s="6" t="n">
        <f aca="false">1_Data_EDA!O1754</f>
        <v>0</v>
      </c>
      <c r="B1753" s="6" t="n">
        <f aca="false">1_Data_EDA!H1754</f>
        <v>4</v>
      </c>
      <c r="C1753" s="7" t="n">
        <f aca="false">1_Data_EDA!I1754</f>
        <v>49.97999954</v>
      </c>
      <c r="D1753" s="6" t="n">
        <f aca="false">1_Data_EDA!J1754</f>
        <v>5</v>
      </c>
      <c r="E1753" s="7" t="n">
        <f aca="false">1_Data_EDA!K1754</f>
        <v>249.8999939</v>
      </c>
      <c r="F1753" s="7" t="n">
        <f aca="false">1_Data_EDA!L1754</f>
        <v>44.97999954</v>
      </c>
      <c r="G1753" s="8" t="n">
        <f aca="false">1_Data_EDA!M1754</f>
        <v>0.180000007</v>
      </c>
      <c r="H1753" s="6" t="n">
        <f aca="false">IF(1_Data_EDA!B1754="First Class",1,0)</f>
        <v>0</v>
      </c>
      <c r="I1753" s="6" t="n">
        <f aca="false">IF(1_Data_EDA!B1754="Second Class",1,0)</f>
        <v>0</v>
      </c>
      <c r="J1753" s="6" t="n">
        <f aca="false">IF(1_Data_EDA!B1754="Same Day",1,0)</f>
        <v>0</v>
      </c>
      <c r="K1753" s="6" t="n">
        <f aca="false">IF(1_Data_EDA!C1754="Corporate",1,0)</f>
        <v>1</v>
      </c>
      <c r="L1753" s="6" t="n">
        <f aca="false">IF(1_Data_EDA!C1754="Home Office",1,0)</f>
        <v>0</v>
      </c>
      <c r="M1753" s="6" t="n">
        <f aca="false">IF(1_Data_EDA!D1754="Europe",1,0)</f>
        <v>1</v>
      </c>
      <c r="N1753" s="6" t="n">
        <f aca="false">IF(1_Data_EDA!D1754="LATAM",1,0)</f>
        <v>0</v>
      </c>
      <c r="O1753" s="6" t="n">
        <f aca="false">IF(1_Data_EDA!D1754="Pacific Asia",1,0)</f>
        <v>0</v>
      </c>
      <c r="P1753" s="6" t="n">
        <f aca="false">IF(1_Data_EDA!D1754="USCA",1,0)</f>
        <v>0</v>
      </c>
      <c r="Q1753" s="6" t="n">
        <f aca="false">IF(C1753&gt;MEDIAN(C$5:C$8004),1,0)</f>
        <v>0</v>
      </c>
      <c r="R1753" s="6" t="n">
        <f aca="false">IF(D1753&gt;2,1,0)</f>
        <v>1</v>
      </c>
    </row>
    <row r="1754" customFormat="false" ht="15" hidden="false" customHeight="true" outlineLevel="0" collapsed="false">
      <c r="A1754" s="6" t="n">
        <f aca="false">1_Data_EDA!O1755</f>
        <v>1</v>
      </c>
      <c r="B1754" s="6" t="n">
        <f aca="false">1_Data_EDA!H1755</f>
        <v>4</v>
      </c>
      <c r="C1754" s="7" t="n">
        <f aca="false">1_Data_EDA!I1755</f>
        <v>129.9900055</v>
      </c>
      <c r="D1754" s="6" t="n">
        <f aca="false">1_Data_EDA!J1755</f>
        <v>1</v>
      </c>
      <c r="E1754" s="7" t="n">
        <f aca="false">1_Data_EDA!K1755</f>
        <v>129.9900055</v>
      </c>
      <c r="F1754" s="7" t="n">
        <f aca="false">1_Data_EDA!L1755</f>
        <v>20.79999924</v>
      </c>
      <c r="G1754" s="8" t="n">
        <f aca="false">1_Data_EDA!M1755</f>
        <v>0.159999996</v>
      </c>
      <c r="H1754" s="6" t="n">
        <f aca="false">IF(1_Data_EDA!B1755="First Class",1,0)</f>
        <v>0</v>
      </c>
      <c r="I1754" s="6" t="n">
        <f aca="false">IF(1_Data_EDA!B1755="Second Class",1,0)</f>
        <v>0</v>
      </c>
      <c r="J1754" s="6" t="n">
        <f aca="false">IF(1_Data_EDA!B1755="Same Day",1,0)</f>
        <v>0</v>
      </c>
      <c r="K1754" s="6" t="n">
        <f aca="false">IF(1_Data_EDA!C1755="Corporate",1,0)</f>
        <v>0</v>
      </c>
      <c r="L1754" s="6" t="n">
        <f aca="false">IF(1_Data_EDA!C1755="Home Office",1,0)</f>
        <v>0</v>
      </c>
      <c r="M1754" s="6" t="n">
        <f aca="false">IF(1_Data_EDA!D1755="Europe",1,0)</f>
        <v>0</v>
      </c>
      <c r="N1754" s="6" t="n">
        <f aca="false">IF(1_Data_EDA!D1755="LATAM",1,0)</f>
        <v>0</v>
      </c>
      <c r="O1754" s="6" t="n">
        <f aca="false">IF(1_Data_EDA!D1755="Pacific Asia",1,0)</f>
        <v>0</v>
      </c>
      <c r="P1754" s="6" t="n">
        <f aca="false">IF(1_Data_EDA!D1755="USCA",1,0)</f>
        <v>0</v>
      </c>
      <c r="Q1754" s="6" t="n">
        <f aca="false">IF(C1754&gt;MEDIAN(C$5:C$8004),1,0)</f>
        <v>1</v>
      </c>
      <c r="R1754" s="6" t="n">
        <f aca="false">IF(D1754&gt;2,1,0)</f>
        <v>0</v>
      </c>
    </row>
    <row r="1755" customFormat="false" ht="15" hidden="false" customHeight="true" outlineLevel="0" collapsed="false">
      <c r="A1755" s="6" t="n">
        <f aca="false">1_Data_EDA!O1756</f>
        <v>1</v>
      </c>
      <c r="B1755" s="6" t="n">
        <f aca="false">1_Data_EDA!H1756</f>
        <v>4</v>
      </c>
      <c r="C1755" s="7" t="n">
        <f aca="false">1_Data_EDA!I1756</f>
        <v>59.99000168</v>
      </c>
      <c r="D1755" s="6" t="n">
        <f aca="false">1_Data_EDA!J1756</f>
        <v>5</v>
      </c>
      <c r="E1755" s="7" t="n">
        <f aca="false">1_Data_EDA!K1756</f>
        <v>299.9500122</v>
      </c>
      <c r="F1755" s="7" t="n">
        <f aca="false">1_Data_EDA!L1756</f>
        <v>16.5</v>
      </c>
      <c r="G1755" s="8" t="n">
        <f aca="false">1_Data_EDA!M1756</f>
        <v>0.059999999</v>
      </c>
      <c r="H1755" s="6" t="n">
        <f aca="false">IF(1_Data_EDA!B1756="First Class",1,0)</f>
        <v>0</v>
      </c>
      <c r="I1755" s="6" t="n">
        <f aca="false">IF(1_Data_EDA!B1756="Second Class",1,0)</f>
        <v>0</v>
      </c>
      <c r="J1755" s="6" t="n">
        <f aca="false">IF(1_Data_EDA!B1756="Same Day",1,0)</f>
        <v>0</v>
      </c>
      <c r="K1755" s="6" t="n">
        <f aca="false">IF(1_Data_EDA!C1756="Corporate",1,0)</f>
        <v>0</v>
      </c>
      <c r="L1755" s="6" t="n">
        <f aca="false">IF(1_Data_EDA!C1756="Home Office",1,0)</f>
        <v>0</v>
      </c>
      <c r="M1755" s="6" t="n">
        <f aca="false">IF(1_Data_EDA!D1756="Europe",1,0)</f>
        <v>1</v>
      </c>
      <c r="N1755" s="6" t="n">
        <f aca="false">IF(1_Data_EDA!D1756="LATAM",1,0)</f>
        <v>0</v>
      </c>
      <c r="O1755" s="6" t="n">
        <f aca="false">IF(1_Data_EDA!D1756="Pacific Asia",1,0)</f>
        <v>0</v>
      </c>
      <c r="P1755" s="6" t="n">
        <f aca="false">IF(1_Data_EDA!D1756="USCA",1,0)</f>
        <v>0</v>
      </c>
      <c r="Q1755" s="6" t="n">
        <f aca="false">IF(C1755&gt;MEDIAN(C$5:C$8004),1,0)</f>
        <v>0</v>
      </c>
      <c r="R1755" s="6" t="n">
        <f aca="false">IF(D1755&gt;2,1,0)</f>
        <v>1</v>
      </c>
    </row>
    <row r="1756" customFormat="false" ht="15" hidden="false" customHeight="true" outlineLevel="0" collapsed="false">
      <c r="A1756" s="6" t="n">
        <f aca="false">1_Data_EDA!O1757</f>
        <v>1</v>
      </c>
      <c r="B1756" s="6" t="n">
        <f aca="false">1_Data_EDA!H1757</f>
        <v>4</v>
      </c>
      <c r="C1756" s="7" t="n">
        <f aca="false">1_Data_EDA!I1757</f>
        <v>50</v>
      </c>
      <c r="D1756" s="6" t="n">
        <f aca="false">1_Data_EDA!J1757</f>
        <v>5</v>
      </c>
      <c r="E1756" s="7" t="n">
        <f aca="false">1_Data_EDA!K1757</f>
        <v>250</v>
      </c>
      <c r="F1756" s="7" t="n">
        <f aca="false">1_Data_EDA!L1757</f>
        <v>30</v>
      </c>
      <c r="G1756" s="8" t="n">
        <f aca="false">1_Data_EDA!M1757</f>
        <v>0.119999997</v>
      </c>
      <c r="H1756" s="6" t="n">
        <f aca="false">IF(1_Data_EDA!B1757="First Class",1,0)</f>
        <v>0</v>
      </c>
      <c r="I1756" s="6" t="n">
        <f aca="false">IF(1_Data_EDA!B1757="Second Class",1,0)</f>
        <v>0</v>
      </c>
      <c r="J1756" s="6" t="n">
        <f aca="false">IF(1_Data_EDA!B1757="Same Day",1,0)</f>
        <v>0</v>
      </c>
      <c r="K1756" s="6" t="n">
        <f aca="false">IF(1_Data_EDA!C1757="Corporate",1,0)</f>
        <v>1</v>
      </c>
      <c r="L1756" s="6" t="n">
        <f aca="false">IF(1_Data_EDA!C1757="Home Office",1,0)</f>
        <v>0</v>
      </c>
      <c r="M1756" s="6" t="n">
        <f aca="false">IF(1_Data_EDA!D1757="Europe",1,0)</f>
        <v>0</v>
      </c>
      <c r="N1756" s="6" t="n">
        <f aca="false">IF(1_Data_EDA!D1757="LATAM",1,0)</f>
        <v>1</v>
      </c>
      <c r="O1756" s="6" t="n">
        <f aca="false">IF(1_Data_EDA!D1757="Pacific Asia",1,0)</f>
        <v>0</v>
      </c>
      <c r="P1756" s="6" t="n">
        <f aca="false">IF(1_Data_EDA!D1757="USCA",1,0)</f>
        <v>0</v>
      </c>
      <c r="Q1756" s="6" t="n">
        <f aca="false">IF(C1756&gt;MEDIAN(C$5:C$8004),1,0)</f>
        <v>0</v>
      </c>
      <c r="R1756" s="6" t="n">
        <f aca="false">IF(D1756&gt;2,1,0)</f>
        <v>1</v>
      </c>
    </row>
    <row r="1757" customFormat="false" ht="15" hidden="false" customHeight="true" outlineLevel="0" collapsed="false">
      <c r="A1757" s="6" t="n">
        <f aca="false">1_Data_EDA!O1758</f>
        <v>0</v>
      </c>
      <c r="B1757" s="6" t="n">
        <f aca="false">1_Data_EDA!H1758</f>
        <v>4</v>
      </c>
      <c r="C1757" s="7" t="n">
        <f aca="false">1_Data_EDA!I1758</f>
        <v>50</v>
      </c>
      <c r="D1757" s="6" t="n">
        <f aca="false">1_Data_EDA!J1758</f>
        <v>5</v>
      </c>
      <c r="E1757" s="7" t="n">
        <f aca="false">1_Data_EDA!K1758</f>
        <v>250</v>
      </c>
      <c r="F1757" s="7" t="n">
        <f aca="false">1_Data_EDA!L1758</f>
        <v>42.5</v>
      </c>
      <c r="G1757" s="8" t="n">
        <f aca="false">1_Data_EDA!M1758</f>
        <v>0.170000002</v>
      </c>
      <c r="H1757" s="6" t="n">
        <f aca="false">IF(1_Data_EDA!B1758="First Class",1,0)</f>
        <v>0</v>
      </c>
      <c r="I1757" s="6" t="n">
        <f aca="false">IF(1_Data_EDA!B1758="Second Class",1,0)</f>
        <v>0</v>
      </c>
      <c r="J1757" s="6" t="n">
        <f aca="false">IF(1_Data_EDA!B1758="Same Day",1,0)</f>
        <v>0</v>
      </c>
      <c r="K1757" s="6" t="n">
        <f aca="false">IF(1_Data_EDA!C1758="Corporate",1,0)</f>
        <v>1</v>
      </c>
      <c r="L1757" s="6" t="n">
        <f aca="false">IF(1_Data_EDA!C1758="Home Office",1,0)</f>
        <v>0</v>
      </c>
      <c r="M1757" s="6" t="n">
        <f aca="false">IF(1_Data_EDA!D1758="Europe",1,0)</f>
        <v>0</v>
      </c>
      <c r="N1757" s="6" t="n">
        <f aca="false">IF(1_Data_EDA!D1758="LATAM",1,0)</f>
        <v>1</v>
      </c>
      <c r="O1757" s="6" t="n">
        <f aca="false">IF(1_Data_EDA!D1758="Pacific Asia",1,0)</f>
        <v>0</v>
      </c>
      <c r="P1757" s="6" t="n">
        <f aca="false">IF(1_Data_EDA!D1758="USCA",1,0)</f>
        <v>0</v>
      </c>
      <c r="Q1757" s="6" t="n">
        <f aca="false">IF(C1757&gt;MEDIAN(C$5:C$8004),1,0)</f>
        <v>0</v>
      </c>
      <c r="R1757" s="6" t="n">
        <f aca="false">IF(D1757&gt;2,1,0)</f>
        <v>1</v>
      </c>
    </row>
    <row r="1758" customFormat="false" ht="15" hidden="false" customHeight="true" outlineLevel="0" collapsed="false">
      <c r="A1758" s="6" t="n">
        <f aca="false">1_Data_EDA!O1759</f>
        <v>1</v>
      </c>
      <c r="B1758" s="6" t="n">
        <f aca="false">1_Data_EDA!H1759</f>
        <v>4</v>
      </c>
      <c r="C1758" s="7" t="n">
        <f aca="false">1_Data_EDA!I1759</f>
        <v>299.980011</v>
      </c>
      <c r="D1758" s="6" t="n">
        <f aca="false">1_Data_EDA!J1759</f>
        <v>1</v>
      </c>
      <c r="E1758" s="7" t="n">
        <f aca="false">1_Data_EDA!K1759</f>
        <v>299.980011</v>
      </c>
      <c r="F1758" s="7" t="n">
        <f aca="false">1_Data_EDA!L1759</f>
        <v>27</v>
      </c>
      <c r="G1758" s="8" t="n">
        <f aca="false">1_Data_EDA!M1759</f>
        <v>0.090000004</v>
      </c>
      <c r="H1758" s="6" t="n">
        <f aca="false">IF(1_Data_EDA!B1759="First Class",1,0)</f>
        <v>0</v>
      </c>
      <c r="I1758" s="6" t="n">
        <f aca="false">IF(1_Data_EDA!B1759="Second Class",1,0)</f>
        <v>0</v>
      </c>
      <c r="J1758" s="6" t="n">
        <f aca="false">IF(1_Data_EDA!B1759="Same Day",1,0)</f>
        <v>0</v>
      </c>
      <c r="K1758" s="6" t="n">
        <f aca="false">IF(1_Data_EDA!C1759="Corporate",1,0)</f>
        <v>1</v>
      </c>
      <c r="L1758" s="6" t="n">
        <f aca="false">IF(1_Data_EDA!C1759="Home Office",1,0)</f>
        <v>0</v>
      </c>
      <c r="M1758" s="6" t="n">
        <f aca="false">IF(1_Data_EDA!D1759="Europe",1,0)</f>
        <v>0</v>
      </c>
      <c r="N1758" s="6" t="n">
        <f aca="false">IF(1_Data_EDA!D1759="LATAM",1,0)</f>
        <v>1</v>
      </c>
      <c r="O1758" s="6" t="n">
        <f aca="false">IF(1_Data_EDA!D1759="Pacific Asia",1,0)</f>
        <v>0</v>
      </c>
      <c r="P1758" s="6" t="n">
        <f aca="false">IF(1_Data_EDA!D1759="USCA",1,0)</f>
        <v>0</v>
      </c>
      <c r="Q1758" s="6" t="n">
        <f aca="false">IF(C1758&gt;MEDIAN(C$5:C$8004),1,0)</f>
        <v>1</v>
      </c>
      <c r="R1758" s="6" t="n">
        <f aca="false">IF(D1758&gt;2,1,0)</f>
        <v>0</v>
      </c>
    </row>
    <row r="1759" customFormat="false" ht="15" hidden="false" customHeight="true" outlineLevel="0" collapsed="false">
      <c r="A1759" s="6" t="n">
        <f aca="false">1_Data_EDA!O1760</f>
        <v>0</v>
      </c>
      <c r="B1759" s="6" t="n">
        <f aca="false">1_Data_EDA!H1760</f>
        <v>4</v>
      </c>
      <c r="C1759" s="7" t="n">
        <f aca="false">1_Data_EDA!I1760</f>
        <v>252.8800049</v>
      </c>
      <c r="D1759" s="6" t="n">
        <f aca="false">1_Data_EDA!J1760</f>
        <v>1</v>
      </c>
      <c r="E1759" s="7" t="n">
        <f aca="false">1_Data_EDA!K1760</f>
        <v>252.8800049</v>
      </c>
      <c r="F1759" s="7" t="n">
        <f aca="false">1_Data_EDA!L1760</f>
        <v>25.29000092</v>
      </c>
      <c r="G1759" s="8" t="n">
        <f aca="false">1_Data_EDA!M1760</f>
        <v>0.100000001</v>
      </c>
      <c r="H1759" s="6" t="n">
        <f aca="false">IF(1_Data_EDA!B1760="First Class",1,0)</f>
        <v>0</v>
      </c>
      <c r="I1759" s="6" t="n">
        <f aca="false">IF(1_Data_EDA!B1760="Second Class",1,0)</f>
        <v>0</v>
      </c>
      <c r="J1759" s="6" t="n">
        <f aca="false">IF(1_Data_EDA!B1760="Same Day",1,0)</f>
        <v>0</v>
      </c>
      <c r="K1759" s="6" t="n">
        <f aca="false">IF(1_Data_EDA!C1760="Corporate",1,0)</f>
        <v>1</v>
      </c>
      <c r="L1759" s="6" t="n">
        <f aca="false">IF(1_Data_EDA!C1760="Home Office",1,0)</f>
        <v>0</v>
      </c>
      <c r="M1759" s="6" t="n">
        <f aca="false">IF(1_Data_EDA!D1760="Europe",1,0)</f>
        <v>1</v>
      </c>
      <c r="N1759" s="6" t="n">
        <f aca="false">IF(1_Data_EDA!D1760="LATAM",1,0)</f>
        <v>0</v>
      </c>
      <c r="O1759" s="6" t="n">
        <f aca="false">IF(1_Data_EDA!D1760="Pacific Asia",1,0)</f>
        <v>0</v>
      </c>
      <c r="P1759" s="6" t="n">
        <f aca="false">IF(1_Data_EDA!D1760="USCA",1,0)</f>
        <v>0</v>
      </c>
      <c r="Q1759" s="6" t="n">
        <f aca="false">IF(C1759&gt;MEDIAN(C$5:C$8004),1,0)</f>
        <v>1</v>
      </c>
      <c r="R1759" s="6" t="n">
        <f aca="false">IF(D1759&gt;2,1,0)</f>
        <v>0</v>
      </c>
    </row>
    <row r="1760" customFormat="false" ht="15" hidden="false" customHeight="true" outlineLevel="0" collapsed="false">
      <c r="A1760" s="6" t="n">
        <f aca="false">1_Data_EDA!O1761</f>
        <v>1</v>
      </c>
      <c r="B1760" s="6" t="n">
        <f aca="false">1_Data_EDA!H1761</f>
        <v>4</v>
      </c>
      <c r="C1760" s="7" t="n">
        <f aca="false">1_Data_EDA!I1761</f>
        <v>49.97999954</v>
      </c>
      <c r="D1760" s="6" t="n">
        <f aca="false">1_Data_EDA!J1761</f>
        <v>1</v>
      </c>
      <c r="E1760" s="7" t="n">
        <f aca="false">1_Data_EDA!K1761</f>
        <v>49.97999954</v>
      </c>
      <c r="F1760" s="7" t="n">
        <f aca="false">1_Data_EDA!L1761</f>
        <v>10</v>
      </c>
      <c r="G1760" s="8" t="n">
        <f aca="false">1_Data_EDA!M1761</f>
        <v>0.200000003</v>
      </c>
      <c r="H1760" s="6" t="n">
        <f aca="false">IF(1_Data_EDA!B1761="First Class",1,0)</f>
        <v>0</v>
      </c>
      <c r="I1760" s="6" t="n">
        <f aca="false">IF(1_Data_EDA!B1761="Second Class",1,0)</f>
        <v>0</v>
      </c>
      <c r="J1760" s="6" t="n">
        <f aca="false">IF(1_Data_EDA!B1761="Same Day",1,0)</f>
        <v>0</v>
      </c>
      <c r="K1760" s="6" t="n">
        <f aca="false">IF(1_Data_EDA!C1761="Corporate",1,0)</f>
        <v>1</v>
      </c>
      <c r="L1760" s="6" t="n">
        <f aca="false">IF(1_Data_EDA!C1761="Home Office",1,0)</f>
        <v>0</v>
      </c>
      <c r="M1760" s="6" t="n">
        <f aca="false">IF(1_Data_EDA!D1761="Europe",1,0)</f>
        <v>0</v>
      </c>
      <c r="N1760" s="6" t="n">
        <f aca="false">IF(1_Data_EDA!D1761="LATAM",1,0)</f>
        <v>1</v>
      </c>
      <c r="O1760" s="6" t="n">
        <f aca="false">IF(1_Data_EDA!D1761="Pacific Asia",1,0)</f>
        <v>0</v>
      </c>
      <c r="P1760" s="6" t="n">
        <f aca="false">IF(1_Data_EDA!D1761="USCA",1,0)</f>
        <v>0</v>
      </c>
      <c r="Q1760" s="6" t="n">
        <f aca="false">IF(C1760&gt;MEDIAN(C$5:C$8004),1,0)</f>
        <v>0</v>
      </c>
      <c r="R1760" s="6" t="n">
        <f aca="false">IF(D1760&gt;2,1,0)</f>
        <v>0</v>
      </c>
    </row>
    <row r="1761" customFormat="false" ht="15" hidden="false" customHeight="true" outlineLevel="0" collapsed="false">
      <c r="A1761" s="6" t="n">
        <f aca="false">1_Data_EDA!O1762</f>
        <v>1</v>
      </c>
      <c r="B1761" s="6" t="n">
        <f aca="false">1_Data_EDA!H1762</f>
        <v>1</v>
      </c>
      <c r="C1761" s="7" t="n">
        <f aca="false">1_Data_EDA!I1762</f>
        <v>129.9900055</v>
      </c>
      <c r="D1761" s="6" t="n">
        <f aca="false">1_Data_EDA!J1762</f>
        <v>1</v>
      </c>
      <c r="E1761" s="7" t="n">
        <f aca="false">1_Data_EDA!K1762</f>
        <v>129.9900055</v>
      </c>
      <c r="F1761" s="7" t="n">
        <f aca="false">1_Data_EDA!L1762</f>
        <v>3.900000095</v>
      </c>
      <c r="G1761" s="8" t="n">
        <f aca="false">1_Data_EDA!M1762</f>
        <v>0.029999999</v>
      </c>
      <c r="H1761" s="6" t="n">
        <f aca="false">IF(1_Data_EDA!B1762="First Class",1,0)</f>
        <v>1</v>
      </c>
      <c r="I1761" s="6" t="n">
        <f aca="false">IF(1_Data_EDA!B1762="Second Class",1,0)</f>
        <v>0</v>
      </c>
      <c r="J1761" s="6" t="n">
        <f aca="false">IF(1_Data_EDA!B1762="Same Day",1,0)</f>
        <v>0</v>
      </c>
      <c r="K1761" s="6" t="n">
        <f aca="false">IF(1_Data_EDA!C1762="Corporate",1,0)</f>
        <v>1</v>
      </c>
      <c r="L1761" s="6" t="n">
        <f aca="false">IF(1_Data_EDA!C1762="Home Office",1,0)</f>
        <v>0</v>
      </c>
      <c r="M1761" s="6" t="n">
        <f aca="false">IF(1_Data_EDA!D1762="Europe",1,0)</f>
        <v>1</v>
      </c>
      <c r="N1761" s="6" t="n">
        <f aca="false">IF(1_Data_EDA!D1762="LATAM",1,0)</f>
        <v>0</v>
      </c>
      <c r="O1761" s="6" t="n">
        <f aca="false">IF(1_Data_EDA!D1762="Pacific Asia",1,0)</f>
        <v>0</v>
      </c>
      <c r="P1761" s="6" t="n">
        <f aca="false">IF(1_Data_EDA!D1762="USCA",1,0)</f>
        <v>0</v>
      </c>
      <c r="Q1761" s="6" t="n">
        <f aca="false">IF(C1761&gt;MEDIAN(C$5:C$8004),1,0)</f>
        <v>1</v>
      </c>
      <c r="R1761" s="6" t="n">
        <f aca="false">IF(D1761&gt;2,1,0)</f>
        <v>0</v>
      </c>
    </row>
    <row r="1762" customFormat="false" ht="15" hidden="false" customHeight="true" outlineLevel="0" collapsed="false">
      <c r="A1762" s="6" t="n">
        <f aca="false">1_Data_EDA!O1763</f>
        <v>0</v>
      </c>
      <c r="B1762" s="6" t="n">
        <f aca="false">1_Data_EDA!H1763</f>
        <v>4</v>
      </c>
      <c r="C1762" s="7" t="n">
        <f aca="false">1_Data_EDA!I1763</f>
        <v>49.97999954</v>
      </c>
      <c r="D1762" s="6" t="n">
        <f aca="false">1_Data_EDA!J1763</f>
        <v>2</v>
      </c>
      <c r="E1762" s="7" t="n">
        <f aca="false">1_Data_EDA!K1763</f>
        <v>99.95999908</v>
      </c>
      <c r="F1762" s="7" t="n">
        <f aca="false">1_Data_EDA!L1763</f>
        <v>17.98999977</v>
      </c>
      <c r="G1762" s="8" t="n">
        <f aca="false">1_Data_EDA!M1763</f>
        <v>0.180000007</v>
      </c>
      <c r="H1762" s="6" t="n">
        <f aca="false">IF(1_Data_EDA!B1763="First Class",1,0)</f>
        <v>0</v>
      </c>
      <c r="I1762" s="6" t="n">
        <f aca="false">IF(1_Data_EDA!B1763="Second Class",1,0)</f>
        <v>0</v>
      </c>
      <c r="J1762" s="6" t="n">
        <f aca="false">IF(1_Data_EDA!B1763="Same Day",1,0)</f>
        <v>0</v>
      </c>
      <c r="K1762" s="6" t="n">
        <f aca="false">IF(1_Data_EDA!C1763="Corporate",1,0)</f>
        <v>0</v>
      </c>
      <c r="L1762" s="6" t="n">
        <f aca="false">IF(1_Data_EDA!C1763="Home Office",1,0)</f>
        <v>1</v>
      </c>
      <c r="M1762" s="6" t="n">
        <f aca="false">IF(1_Data_EDA!D1763="Europe",1,0)</f>
        <v>0</v>
      </c>
      <c r="N1762" s="6" t="n">
        <f aca="false">IF(1_Data_EDA!D1763="LATAM",1,0)</f>
        <v>0</v>
      </c>
      <c r="O1762" s="6" t="n">
        <f aca="false">IF(1_Data_EDA!D1763="Pacific Asia",1,0)</f>
        <v>0</v>
      </c>
      <c r="P1762" s="6" t="n">
        <f aca="false">IF(1_Data_EDA!D1763="USCA",1,0)</f>
        <v>0</v>
      </c>
      <c r="Q1762" s="6" t="n">
        <f aca="false">IF(C1762&gt;MEDIAN(C$5:C$8004),1,0)</f>
        <v>0</v>
      </c>
      <c r="R1762" s="6" t="n">
        <f aca="false">IF(D1762&gt;2,1,0)</f>
        <v>0</v>
      </c>
    </row>
    <row r="1763" customFormat="false" ht="15" hidden="false" customHeight="true" outlineLevel="0" collapsed="false">
      <c r="A1763" s="6" t="n">
        <f aca="false">1_Data_EDA!O1764</f>
        <v>1</v>
      </c>
      <c r="B1763" s="6" t="n">
        <f aca="false">1_Data_EDA!H1764</f>
        <v>1</v>
      </c>
      <c r="C1763" s="7" t="n">
        <f aca="false">1_Data_EDA!I1764</f>
        <v>129.9900055</v>
      </c>
      <c r="D1763" s="6" t="n">
        <f aca="false">1_Data_EDA!J1764</f>
        <v>1</v>
      </c>
      <c r="E1763" s="7" t="n">
        <f aca="false">1_Data_EDA!K1764</f>
        <v>129.9900055</v>
      </c>
      <c r="F1763" s="7" t="n">
        <f aca="false">1_Data_EDA!L1764</f>
        <v>26</v>
      </c>
      <c r="G1763" s="8" t="n">
        <f aca="false">1_Data_EDA!M1764</f>
        <v>0.200000003</v>
      </c>
      <c r="H1763" s="6" t="n">
        <f aca="false">IF(1_Data_EDA!B1764="First Class",1,0)</f>
        <v>1</v>
      </c>
      <c r="I1763" s="6" t="n">
        <f aca="false">IF(1_Data_EDA!B1764="Second Class",1,0)</f>
        <v>0</v>
      </c>
      <c r="J1763" s="6" t="n">
        <f aca="false">IF(1_Data_EDA!B1764="Same Day",1,0)</f>
        <v>0</v>
      </c>
      <c r="K1763" s="6" t="n">
        <f aca="false">IF(1_Data_EDA!C1764="Corporate",1,0)</f>
        <v>0</v>
      </c>
      <c r="L1763" s="6" t="n">
        <f aca="false">IF(1_Data_EDA!C1764="Home Office",1,0)</f>
        <v>1</v>
      </c>
      <c r="M1763" s="6" t="n">
        <f aca="false">IF(1_Data_EDA!D1764="Europe",1,0)</f>
        <v>0</v>
      </c>
      <c r="N1763" s="6" t="n">
        <f aca="false">IF(1_Data_EDA!D1764="LATAM",1,0)</f>
        <v>0</v>
      </c>
      <c r="O1763" s="6" t="n">
        <f aca="false">IF(1_Data_EDA!D1764="Pacific Asia",1,0)</f>
        <v>0</v>
      </c>
      <c r="P1763" s="6" t="n">
        <f aca="false">IF(1_Data_EDA!D1764="USCA",1,0)</f>
        <v>1</v>
      </c>
      <c r="Q1763" s="6" t="n">
        <f aca="false">IF(C1763&gt;MEDIAN(C$5:C$8004),1,0)</f>
        <v>1</v>
      </c>
      <c r="R1763" s="6" t="n">
        <f aca="false">IF(D1763&gt;2,1,0)</f>
        <v>0</v>
      </c>
    </row>
    <row r="1764" customFormat="false" ht="15" hidden="false" customHeight="true" outlineLevel="0" collapsed="false">
      <c r="A1764" s="6" t="n">
        <f aca="false">1_Data_EDA!O1765</f>
        <v>0</v>
      </c>
      <c r="B1764" s="6" t="n">
        <f aca="false">1_Data_EDA!H1765</f>
        <v>4</v>
      </c>
      <c r="C1764" s="7" t="n">
        <f aca="false">1_Data_EDA!I1765</f>
        <v>299.980011</v>
      </c>
      <c r="D1764" s="6" t="n">
        <f aca="false">1_Data_EDA!J1765</f>
        <v>1</v>
      </c>
      <c r="E1764" s="7" t="n">
        <f aca="false">1_Data_EDA!K1765</f>
        <v>299.980011</v>
      </c>
      <c r="F1764" s="7" t="n">
        <f aca="false">1_Data_EDA!L1765</f>
        <v>36</v>
      </c>
      <c r="G1764" s="8" t="n">
        <f aca="false">1_Data_EDA!M1765</f>
        <v>0.119999997</v>
      </c>
      <c r="H1764" s="6" t="n">
        <f aca="false">IF(1_Data_EDA!B1765="First Class",1,0)</f>
        <v>0</v>
      </c>
      <c r="I1764" s="6" t="n">
        <f aca="false">IF(1_Data_EDA!B1765="Second Class",1,0)</f>
        <v>0</v>
      </c>
      <c r="J1764" s="6" t="n">
        <f aca="false">IF(1_Data_EDA!B1765="Same Day",1,0)</f>
        <v>0</v>
      </c>
      <c r="K1764" s="6" t="n">
        <f aca="false">IF(1_Data_EDA!C1765="Corporate",1,0)</f>
        <v>0</v>
      </c>
      <c r="L1764" s="6" t="n">
        <f aca="false">IF(1_Data_EDA!C1765="Home Office",1,0)</f>
        <v>0</v>
      </c>
      <c r="M1764" s="6" t="n">
        <f aca="false">IF(1_Data_EDA!D1765="Europe",1,0)</f>
        <v>0</v>
      </c>
      <c r="N1764" s="6" t="n">
        <f aca="false">IF(1_Data_EDA!D1765="LATAM",1,0)</f>
        <v>0</v>
      </c>
      <c r="O1764" s="6" t="n">
        <f aca="false">IF(1_Data_EDA!D1765="Pacific Asia",1,0)</f>
        <v>0</v>
      </c>
      <c r="P1764" s="6" t="n">
        <f aca="false">IF(1_Data_EDA!D1765="USCA",1,0)</f>
        <v>1</v>
      </c>
      <c r="Q1764" s="6" t="n">
        <f aca="false">IF(C1764&gt;MEDIAN(C$5:C$8004),1,0)</f>
        <v>1</v>
      </c>
      <c r="R1764" s="6" t="n">
        <f aca="false">IF(D1764&gt;2,1,0)</f>
        <v>0</v>
      </c>
    </row>
    <row r="1765" customFormat="false" ht="15" hidden="false" customHeight="true" outlineLevel="0" collapsed="false">
      <c r="A1765" s="6" t="n">
        <f aca="false">1_Data_EDA!O1766</f>
        <v>1</v>
      </c>
      <c r="B1765" s="6" t="n">
        <f aca="false">1_Data_EDA!H1766</f>
        <v>4</v>
      </c>
      <c r="C1765" s="7" t="n">
        <f aca="false">1_Data_EDA!I1766</f>
        <v>299.980011</v>
      </c>
      <c r="D1765" s="6" t="n">
        <f aca="false">1_Data_EDA!J1766</f>
        <v>1</v>
      </c>
      <c r="E1765" s="7" t="n">
        <f aca="false">1_Data_EDA!K1766</f>
        <v>299.980011</v>
      </c>
      <c r="F1765" s="7" t="n">
        <f aca="false">1_Data_EDA!L1766</f>
        <v>6</v>
      </c>
      <c r="G1765" s="8" t="n">
        <f aca="false">1_Data_EDA!M1766</f>
        <v>0.02</v>
      </c>
      <c r="H1765" s="6" t="n">
        <f aca="false">IF(1_Data_EDA!B1766="First Class",1,0)</f>
        <v>0</v>
      </c>
      <c r="I1765" s="6" t="n">
        <f aca="false">IF(1_Data_EDA!B1766="Second Class",1,0)</f>
        <v>0</v>
      </c>
      <c r="J1765" s="6" t="n">
        <f aca="false">IF(1_Data_EDA!B1766="Same Day",1,0)</f>
        <v>0</v>
      </c>
      <c r="K1765" s="6" t="n">
        <f aca="false">IF(1_Data_EDA!C1766="Corporate",1,0)</f>
        <v>1</v>
      </c>
      <c r="L1765" s="6" t="n">
        <f aca="false">IF(1_Data_EDA!C1766="Home Office",1,0)</f>
        <v>0</v>
      </c>
      <c r="M1765" s="6" t="n">
        <f aca="false">IF(1_Data_EDA!D1766="Europe",1,0)</f>
        <v>1</v>
      </c>
      <c r="N1765" s="6" t="n">
        <f aca="false">IF(1_Data_EDA!D1766="LATAM",1,0)</f>
        <v>0</v>
      </c>
      <c r="O1765" s="6" t="n">
        <f aca="false">IF(1_Data_EDA!D1766="Pacific Asia",1,0)</f>
        <v>0</v>
      </c>
      <c r="P1765" s="6" t="n">
        <f aca="false">IF(1_Data_EDA!D1766="USCA",1,0)</f>
        <v>0</v>
      </c>
      <c r="Q1765" s="6" t="n">
        <f aca="false">IF(C1765&gt;MEDIAN(C$5:C$8004),1,0)</f>
        <v>1</v>
      </c>
      <c r="R1765" s="6" t="n">
        <f aca="false">IF(D1765&gt;2,1,0)</f>
        <v>0</v>
      </c>
    </row>
    <row r="1766" customFormat="false" ht="15" hidden="false" customHeight="true" outlineLevel="0" collapsed="false">
      <c r="A1766" s="6" t="n">
        <f aca="false">1_Data_EDA!O1767</f>
        <v>0</v>
      </c>
      <c r="B1766" s="6" t="n">
        <f aca="false">1_Data_EDA!H1767</f>
        <v>4</v>
      </c>
      <c r="C1766" s="7" t="n">
        <f aca="false">1_Data_EDA!I1767</f>
        <v>59.99000168</v>
      </c>
      <c r="D1766" s="6" t="n">
        <f aca="false">1_Data_EDA!J1767</f>
        <v>4</v>
      </c>
      <c r="E1766" s="7" t="n">
        <f aca="false">1_Data_EDA!K1767</f>
        <v>239.9600067</v>
      </c>
      <c r="F1766" s="7" t="n">
        <f aca="false">1_Data_EDA!L1767</f>
        <v>12</v>
      </c>
      <c r="G1766" s="8" t="n">
        <f aca="false">1_Data_EDA!M1767</f>
        <v>0.050000001</v>
      </c>
      <c r="H1766" s="6" t="n">
        <f aca="false">IF(1_Data_EDA!B1767="First Class",1,0)</f>
        <v>0</v>
      </c>
      <c r="I1766" s="6" t="n">
        <f aca="false">IF(1_Data_EDA!B1767="Second Class",1,0)</f>
        <v>0</v>
      </c>
      <c r="J1766" s="6" t="n">
        <f aca="false">IF(1_Data_EDA!B1767="Same Day",1,0)</f>
        <v>0</v>
      </c>
      <c r="K1766" s="6" t="n">
        <f aca="false">IF(1_Data_EDA!C1767="Corporate",1,0)</f>
        <v>0</v>
      </c>
      <c r="L1766" s="6" t="n">
        <f aca="false">IF(1_Data_EDA!C1767="Home Office",1,0)</f>
        <v>0</v>
      </c>
      <c r="M1766" s="6" t="n">
        <f aca="false">IF(1_Data_EDA!D1767="Europe",1,0)</f>
        <v>0</v>
      </c>
      <c r="N1766" s="6" t="n">
        <f aca="false">IF(1_Data_EDA!D1767="LATAM",1,0)</f>
        <v>0</v>
      </c>
      <c r="O1766" s="6" t="n">
        <f aca="false">IF(1_Data_EDA!D1767="Pacific Asia",1,0)</f>
        <v>0</v>
      </c>
      <c r="P1766" s="6" t="n">
        <f aca="false">IF(1_Data_EDA!D1767="USCA",1,0)</f>
        <v>1</v>
      </c>
      <c r="Q1766" s="6" t="n">
        <f aca="false">IF(C1766&gt;MEDIAN(C$5:C$8004),1,0)</f>
        <v>0</v>
      </c>
      <c r="R1766" s="6" t="n">
        <f aca="false">IF(D1766&gt;2,1,0)</f>
        <v>1</v>
      </c>
    </row>
    <row r="1767" customFormat="false" ht="15" hidden="false" customHeight="true" outlineLevel="0" collapsed="false">
      <c r="A1767" s="6" t="n">
        <f aca="false">1_Data_EDA!O1768</f>
        <v>1</v>
      </c>
      <c r="B1767" s="6" t="n">
        <f aca="false">1_Data_EDA!H1768</f>
        <v>2</v>
      </c>
      <c r="C1767" s="7" t="n">
        <f aca="false">1_Data_EDA!I1768</f>
        <v>49.97999954</v>
      </c>
      <c r="D1767" s="6" t="n">
        <f aca="false">1_Data_EDA!J1768</f>
        <v>4</v>
      </c>
      <c r="E1767" s="7" t="n">
        <f aca="false">1_Data_EDA!K1768</f>
        <v>199.9199982</v>
      </c>
      <c r="F1767" s="7" t="n">
        <f aca="false">1_Data_EDA!L1768</f>
        <v>25.98999977</v>
      </c>
      <c r="G1767" s="8" t="n">
        <f aca="false">1_Data_EDA!M1768</f>
        <v>0.129999995</v>
      </c>
      <c r="H1767" s="6" t="n">
        <f aca="false">IF(1_Data_EDA!B1768="First Class",1,0)</f>
        <v>0</v>
      </c>
      <c r="I1767" s="6" t="n">
        <f aca="false">IF(1_Data_EDA!B1768="Second Class",1,0)</f>
        <v>1</v>
      </c>
      <c r="J1767" s="6" t="n">
        <f aca="false">IF(1_Data_EDA!B1768="Same Day",1,0)</f>
        <v>0</v>
      </c>
      <c r="K1767" s="6" t="n">
        <f aca="false">IF(1_Data_EDA!C1768="Corporate",1,0)</f>
        <v>0</v>
      </c>
      <c r="L1767" s="6" t="n">
        <f aca="false">IF(1_Data_EDA!C1768="Home Office",1,0)</f>
        <v>0</v>
      </c>
      <c r="M1767" s="6" t="n">
        <f aca="false">IF(1_Data_EDA!D1768="Europe",1,0)</f>
        <v>1</v>
      </c>
      <c r="N1767" s="6" t="n">
        <f aca="false">IF(1_Data_EDA!D1768="LATAM",1,0)</f>
        <v>0</v>
      </c>
      <c r="O1767" s="6" t="n">
        <f aca="false">IF(1_Data_EDA!D1768="Pacific Asia",1,0)</f>
        <v>0</v>
      </c>
      <c r="P1767" s="6" t="n">
        <f aca="false">IF(1_Data_EDA!D1768="USCA",1,0)</f>
        <v>0</v>
      </c>
      <c r="Q1767" s="6" t="n">
        <f aca="false">IF(C1767&gt;MEDIAN(C$5:C$8004),1,0)</f>
        <v>0</v>
      </c>
      <c r="R1767" s="6" t="n">
        <f aca="false">IF(D1767&gt;2,1,0)</f>
        <v>1</v>
      </c>
    </row>
    <row r="1768" customFormat="false" ht="15" hidden="false" customHeight="true" outlineLevel="0" collapsed="false">
      <c r="A1768" s="6" t="n">
        <f aca="false">1_Data_EDA!O1769</f>
        <v>0</v>
      </c>
      <c r="B1768" s="6" t="n">
        <f aca="false">1_Data_EDA!H1769</f>
        <v>4</v>
      </c>
      <c r="C1768" s="7" t="n">
        <f aca="false">1_Data_EDA!I1769</f>
        <v>50</v>
      </c>
      <c r="D1768" s="6" t="n">
        <f aca="false">1_Data_EDA!J1769</f>
        <v>5</v>
      </c>
      <c r="E1768" s="7" t="n">
        <f aca="false">1_Data_EDA!K1769</f>
        <v>250</v>
      </c>
      <c r="F1768" s="7" t="n">
        <f aca="false">1_Data_EDA!L1769</f>
        <v>32.5</v>
      </c>
      <c r="G1768" s="8" t="n">
        <f aca="false">1_Data_EDA!M1769</f>
        <v>0.129999995</v>
      </c>
      <c r="H1768" s="6" t="n">
        <f aca="false">IF(1_Data_EDA!B1769="First Class",1,0)</f>
        <v>0</v>
      </c>
      <c r="I1768" s="6" t="n">
        <f aca="false">IF(1_Data_EDA!B1769="Second Class",1,0)</f>
        <v>0</v>
      </c>
      <c r="J1768" s="6" t="n">
        <f aca="false">IF(1_Data_EDA!B1769="Same Day",1,0)</f>
        <v>0</v>
      </c>
      <c r="K1768" s="6" t="n">
        <f aca="false">IF(1_Data_EDA!C1769="Corporate",1,0)</f>
        <v>0</v>
      </c>
      <c r="L1768" s="6" t="n">
        <f aca="false">IF(1_Data_EDA!C1769="Home Office",1,0)</f>
        <v>0</v>
      </c>
      <c r="M1768" s="6" t="n">
        <f aca="false">IF(1_Data_EDA!D1769="Europe",1,0)</f>
        <v>0</v>
      </c>
      <c r="N1768" s="6" t="n">
        <f aca="false">IF(1_Data_EDA!D1769="LATAM",1,0)</f>
        <v>0</v>
      </c>
      <c r="O1768" s="6" t="n">
        <f aca="false">IF(1_Data_EDA!D1769="Pacific Asia",1,0)</f>
        <v>0</v>
      </c>
      <c r="P1768" s="6" t="n">
        <f aca="false">IF(1_Data_EDA!D1769="USCA",1,0)</f>
        <v>1</v>
      </c>
      <c r="Q1768" s="6" t="n">
        <f aca="false">IF(C1768&gt;MEDIAN(C$5:C$8004),1,0)</f>
        <v>0</v>
      </c>
      <c r="R1768" s="6" t="n">
        <f aca="false">IF(D1768&gt;2,1,0)</f>
        <v>1</v>
      </c>
    </row>
    <row r="1769" customFormat="false" ht="15" hidden="false" customHeight="true" outlineLevel="0" collapsed="false">
      <c r="A1769" s="6" t="n">
        <f aca="false">1_Data_EDA!O1770</f>
        <v>0</v>
      </c>
      <c r="B1769" s="6" t="n">
        <f aca="false">1_Data_EDA!H1770</f>
        <v>4</v>
      </c>
      <c r="C1769" s="7" t="n">
        <f aca="false">1_Data_EDA!I1770</f>
        <v>399.980011</v>
      </c>
      <c r="D1769" s="6" t="n">
        <f aca="false">1_Data_EDA!J1770</f>
        <v>1</v>
      </c>
      <c r="E1769" s="7" t="n">
        <f aca="false">1_Data_EDA!K1770</f>
        <v>399.980011</v>
      </c>
      <c r="F1769" s="7" t="n">
        <f aca="false">1_Data_EDA!L1770</f>
        <v>68</v>
      </c>
      <c r="G1769" s="8" t="n">
        <f aca="false">1_Data_EDA!M1770</f>
        <v>0.170000002</v>
      </c>
      <c r="H1769" s="6" t="n">
        <f aca="false">IF(1_Data_EDA!B1770="First Class",1,0)</f>
        <v>0</v>
      </c>
      <c r="I1769" s="6" t="n">
        <f aca="false">IF(1_Data_EDA!B1770="Second Class",1,0)</f>
        <v>0</v>
      </c>
      <c r="J1769" s="6" t="n">
        <f aca="false">IF(1_Data_EDA!B1770="Same Day",1,0)</f>
        <v>0</v>
      </c>
      <c r="K1769" s="6" t="n">
        <f aca="false">IF(1_Data_EDA!C1770="Corporate",1,0)</f>
        <v>1</v>
      </c>
      <c r="L1769" s="6" t="n">
        <f aca="false">IF(1_Data_EDA!C1770="Home Office",1,0)</f>
        <v>0</v>
      </c>
      <c r="M1769" s="6" t="n">
        <f aca="false">IF(1_Data_EDA!D1770="Europe",1,0)</f>
        <v>1</v>
      </c>
      <c r="N1769" s="6" t="n">
        <f aca="false">IF(1_Data_EDA!D1770="LATAM",1,0)</f>
        <v>0</v>
      </c>
      <c r="O1769" s="6" t="n">
        <f aca="false">IF(1_Data_EDA!D1770="Pacific Asia",1,0)</f>
        <v>0</v>
      </c>
      <c r="P1769" s="6" t="n">
        <f aca="false">IF(1_Data_EDA!D1770="USCA",1,0)</f>
        <v>0</v>
      </c>
      <c r="Q1769" s="6" t="n">
        <f aca="false">IF(C1769&gt;MEDIAN(C$5:C$8004),1,0)</f>
        <v>1</v>
      </c>
      <c r="R1769" s="6" t="n">
        <f aca="false">IF(D1769&gt;2,1,0)</f>
        <v>0</v>
      </c>
    </row>
    <row r="1770" customFormat="false" ht="15" hidden="false" customHeight="true" outlineLevel="0" collapsed="false">
      <c r="A1770" s="6" t="n">
        <f aca="false">1_Data_EDA!O1771</f>
        <v>0</v>
      </c>
      <c r="B1770" s="6" t="n">
        <f aca="false">1_Data_EDA!H1771</f>
        <v>4</v>
      </c>
      <c r="C1770" s="7" t="n">
        <f aca="false">1_Data_EDA!I1771</f>
        <v>299.980011</v>
      </c>
      <c r="D1770" s="6" t="n">
        <f aca="false">1_Data_EDA!J1771</f>
        <v>1</v>
      </c>
      <c r="E1770" s="7" t="n">
        <f aca="false">1_Data_EDA!K1771</f>
        <v>299.980011</v>
      </c>
      <c r="F1770" s="7" t="n">
        <f aca="false">1_Data_EDA!L1771</f>
        <v>39</v>
      </c>
      <c r="G1770" s="8" t="n">
        <f aca="false">1_Data_EDA!M1771</f>
        <v>0.129999995</v>
      </c>
      <c r="H1770" s="6" t="n">
        <f aca="false">IF(1_Data_EDA!B1771="First Class",1,0)</f>
        <v>0</v>
      </c>
      <c r="I1770" s="6" t="n">
        <f aca="false">IF(1_Data_EDA!B1771="Second Class",1,0)</f>
        <v>0</v>
      </c>
      <c r="J1770" s="6" t="n">
        <f aca="false">IF(1_Data_EDA!B1771="Same Day",1,0)</f>
        <v>0</v>
      </c>
      <c r="K1770" s="6" t="n">
        <f aca="false">IF(1_Data_EDA!C1771="Corporate",1,0)</f>
        <v>0</v>
      </c>
      <c r="L1770" s="6" t="n">
        <f aca="false">IF(1_Data_EDA!C1771="Home Office",1,0)</f>
        <v>1</v>
      </c>
      <c r="M1770" s="6" t="n">
        <f aca="false">IF(1_Data_EDA!D1771="Europe",1,0)</f>
        <v>0</v>
      </c>
      <c r="N1770" s="6" t="n">
        <f aca="false">IF(1_Data_EDA!D1771="LATAM",1,0)</f>
        <v>1</v>
      </c>
      <c r="O1770" s="6" t="n">
        <f aca="false">IF(1_Data_EDA!D1771="Pacific Asia",1,0)</f>
        <v>0</v>
      </c>
      <c r="P1770" s="6" t="n">
        <f aca="false">IF(1_Data_EDA!D1771="USCA",1,0)</f>
        <v>0</v>
      </c>
      <c r="Q1770" s="6" t="n">
        <f aca="false">IF(C1770&gt;MEDIAN(C$5:C$8004),1,0)</f>
        <v>1</v>
      </c>
      <c r="R1770" s="6" t="n">
        <f aca="false">IF(D1770&gt;2,1,0)</f>
        <v>0</v>
      </c>
    </row>
    <row r="1771" customFormat="false" ht="15" hidden="false" customHeight="true" outlineLevel="0" collapsed="false">
      <c r="A1771" s="6" t="n">
        <f aca="false">1_Data_EDA!O1772</f>
        <v>1</v>
      </c>
      <c r="B1771" s="6" t="n">
        <f aca="false">1_Data_EDA!H1772</f>
        <v>2</v>
      </c>
      <c r="C1771" s="7" t="n">
        <f aca="false">1_Data_EDA!I1772</f>
        <v>59.99000168</v>
      </c>
      <c r="D1771" s="6" t="n">
        <f aca="false">1_Data_EDA!J1772</f>
        <v>1</v>
      </c>
      <c r="E1771" s="7" t="n">
        <f aca="false">1_Data_EDA!K1772</f>
        <v>59.99000168</v>
      </c>
      <c r="F1771" s="7" t="n">
        <f aca="false">1_Data_EDA!L1772</f>
        <v>7.800000191</v>
      </c>
      <c r="G1771" s="8" t="n">
        <f aca="false">1_Data_EDA!M1772</f>
        <v>0.129999995</v>
      </c>
      <c r="H1771" s="6" t="n">
        <f aca="false">IF(1_Data_EDA!B1772="First Class",1,0)</f>
        <v>0</v>
      </c>
      <c r="I1771" s="6" t="n">
        <f aca="false">IF(1_Data_EDA!B1772="Second Class",1,0)</f>
        <v>1</v>
      </c>
      <c r="J1771" s="6" t="n">
        <f aca="false">IF(1_Data_EDA!B1772="Same Day",1,0)</f>
        <v>0</v>
      </c>
      <c r="K1771" s="6" t="n">
        <f aca="false">IF(1_Data_EDA!C1772="Corporate",1,0)</f>
        <v>1</v>
      </c>
      <c r="L1771" s="6" t="n">
        <f aca="false">IF(1_Data_EDA!C1772="Home Office",1,0)</f>
        <v>0</v>
      </c>
      <c r="M1771" s="6" t="n">
        <f aca="false">IF(1_Data_EDA!D1772="Europe",1,0)</f>
        <v>0</v>
      </c>
      <c r="N1771" s="6" t="n">
        <f aca="false">IF(1_Data_EDA!D1772="LATAM",1,0)</f>
        <v>1</v>
      </c>
      <c r="O1771" s="6" t="n">
        <f aca="false">IF(1_Data_EDA!D1772="Pacific Asia",1,0)</f>
        <v>0</v>
      </c>
      <c r="P1771" s="6" t="n">
        <f aca="false">IF(1_Data_EDA!D1772="USCA",1,0)</f>
        <v>0</v>
      </c>
      <c r="Q1771" s="6" t="n">
        <f aca="false">IF(C1771&gt;MEDIAN(C$5:C$8004),1,0)</f>
        <v>0</v>
      </c>
      <c r="R1771" s="6" t="n">
        <f aca="false">IF(D1771&gt;2,1,0)</f>
        <v>0</v>
      </c>
    </row>
    <row r="1772" customFormat="false" ht="15" hidden="false" customHeight="true" outlineLevel="0" collapsed="false">
      <c r="A1772" s="6" t="n">
        <f aca="false">1_Data_EDA!O1773</f>
        <v>0</v>
      </c>
      <c r="B1772" s="6" t="n">
        <f aca="false">1_Data_EDA!H1773</f>
        <v>4</v>
      </c>
      <c r="C1772" s="7" t="n">
        <f aca="false">1_Data_EDA!I1773</f>
        <v>399.980011</v>
      </c>
      <c r="D1772" s="6" t="n">
        <f aca="false">1_Data_EDA!J1773</f>
        <v>1</v>
      </c>
      <c r="E1772" s="7" t="n">
        <f aca="false">1_Data_EDA!K1773</f>
        <v>399.980011</v>
      </c>
      <c r="F1772" s="7" t="n">
        <f aca="false">1_Data_EDA!L1773</f>
        <v>8</v>
      </c>
      <c r="G1772" s="8" t="n">
        <f aca="false">1_Data_EDA!M1773</f>
        <v>0.02</v>
      </c>
      <c r="H1772" s="6" t="n">
        <f aca="false">IF(1_Data_EDA!B1773="First Class",1,0)</f>
        <v>0</v>
      </c>
      <c r="I1772" s="6" t="n">
        <f aca="false">IF(1_Data_EDA!B1773="Second Class",1,0)</f>
        <v>0</v>
      </c>
      <c r="J1772" s="6" t="n">
        <f aca="false">IF(1_Data_EDA!B1773="Same Day",1,0)</f>
        <v>0</v>
      </c>
      <c r="K1772" s="6" t="n">
        <f aca="false">IF(1_Data_EDA!C1773="Corporate",1,0)</f>
        <v>0</v>
      </c>
      <c r="L1772" s="6" t="n">
        <f aca="false">IF(1_Data_EDA!C1773="Home Office",1,0)</f>
        <v>1</v>
      </c>
      <c r="M1772" s="6" t="n">
        <f aca="false">IF(1_Data_EDA!D1773="Europe",1,0)</f>
        <v>1</v>
      </c>
      <c r="N1772" s="6" t="n">
        <f aca="false">IF(1_Data_EDA!D1773="LATAM",1,0)</f>
        <v>0</v>
      </c>
      <c r="O1772" s="6" t="n">
        <f aca="false">IF(1_Data_EDA!D1773="Pacific Asia",1,0)</f>
        <v>0</v>
      </c>
      <c r="P1772" s="6" t="n">
        <f aca="false">IF(1_Data_EDA!D1773="USCA",1,0)</f>
        <v>0</v>
      </c>
      <c r="Q1772" s="6" t="n">
        <f aca="false">IF(C1772&gt;MEDIAN(C$5:C$8004),1,0)</f>
        <v>1</v>
      </c>
      <c r="R1772" s="6" t="n">
        <f aca="false">IF(D1772&gt;2,1,0)</f>
        <v>0</v>
      </c>
    </row>
    <row r="1773" customFormat="false" ht="15" hidden="false" customHeight="true" outlineLevel="0" collapsed="false">
      <c r="A1773" s="6" t="n">
        <f aca="false">1_Data_EDA!O1774</f>
        <v>1</v>
      </c>
      <c r="B1773" s="6" t="n">
        <f aca="false">1_Data_EDA!H1774</f>
        <v>4</v>
      </c>
      <c r="C1773" s="7" t="n">
        <f aca="false">1_Data_EDA!I1774</f>
        <v>50</v>
      </c>
      <c r="D1773" s="6" t="n">
        <f aca="false">1_Data_EDA!J1774</f>
        <v>1</v>
      </c>
      <c r="E1773" s="7" t="n">
        <f aca="false">1_Data_EDA!K1774</f>
        <v>50</v>
      </c>
      <c r="F1773" s="7" t="n">
        <f aca="false">1_Data_EDA!L1774</f>
        <v>2</v>
      </c>
      <c r="G1773" s="8" t="n">
        <f aca="false">1_Data_EDA!M1774</f>
        <v>0.039999999</v>
      </c>
      <c r="H1773" s="6" t="n">
        <f aca="false">IF(1_Data_EDA!B1774="First Class",1,0)</f>
        <v>0</v>
      </c>
      <c r="I1773" s="6" t="n">
        <f aca="false">IF(1_Data_EDA!B1774="Second Class",1,0)</f>
        <v>0</v>
      </c>
      <c r="J1773" s="6" t="n">
        <f aca="false">IF(1_Data_EDA!B1774="Same Day",1,0)</f>
        <v>0</v>
      </c>
      <c r="K1773" s="6" t="n">
        <f aca="false">IF(1_Data_EDA!C1774="Corporate",1,0)</f>
        <v>1</v>
      </c>
      <c r="L1773" s="6" t="n">
        <f aca="false">IF(1_Data_EDA!C1774="Home Office",1,0)</f>
        <v>0</v>
      </c>
      <c r="M1773" s="6" t="n">
        <f aca="false">IF(1_Data_EDA!D1774="Europe",1,0)</f>
        <v>0</v>
      </c>
      <c r="N1773" s="6" t="n">
        <f aca="false">IF(1_Data_EDA!D1774="LATAM",1,0)</f>
        <v>1</v>
      </c>
      <c r="O1773" s="6" t="n">
        <f aca="false">IF(1_Data_EDA!D1774="Pacific Asia",1,0)</f>
        <v>0</v>
      </c>
      <c r="P1773" s="6" t="n">
        <f aca="false">IF(1_Data_EDA!D1774="USCA",1,0)</f>
        <v>0</v>
      </c>
      <c r="Q1773" s="6" t="n">
        <f aca="false">IF(C1773&gt;MEDIAN(C$5:C$8004),1,0)</f>
        <v>0</v>
      </c>
      <c r="R1773" s="6" t="n">
        <f aca="false">IF(D1773&gt;2,1,0)</f>
        <v>0</v>
      </c>
    </row>
    <row r="1774" customFormat="false" ht="15" hidden="false" customHeight="true" outlineLevel="0" collapsed="false">
      <c r="A1774" s="6" t="n">
        <f aca="false">1_Data_EDA!O1775</f>
        <v>1</v>
      </c>
      <c r="B1774" s="6" t="n">
        <f aca="false">1_Data_EDA!H1775</f>
        <v>0</v>
      </c>
      <c r="C1774" s="7" t="n">
        <f aca="false">1_Data_EDA!I1775</f>
        <v>149.9900055</v>
      </c>
      <c r="D1774" s="6" t="n">
        <f aca="false">1_Data_EDA!J1775</f>
        <v>1</v>
      </c>
      <c r="E1774" s="7" t="n">
        <f aca="false">1_Data_EDA!K1775</f>
        <v>149.9900055</v>
      </c>
      <c r="F1774" s="7" t="n">
        <f aca="false">1_Data_EDA!L1775</f>
        <v>24</v>
      </c>
      <c r="G1774" s="8" t="n">
        <f aca="false">1_Data_EDA!M1775</f>
        <v>0.159999996</v>
      </c>
      <c r="H1774" s="6" t="n">
        <f aca="false">IF(1_Data_EDA!B1775="First Class",1,0)</f>
        <v>0</v>
      </c>
      <c r="I1774" s="6" t="n">
        <f aca="false">IF(1_Data_EDA!B1775="Second Class",1,0)</f>
        <v>0</v>
      </c>
      <c r="J1774" s="6" t="n">
        <f aca="false">IF(1_Data_EDA!B1775="Same Day",1,0)</f>
        <v>1</v>
      </c>
      <c r="K1774" s="6" t="n">
        <f aca="false">IF(1_Data_EDA!C1775="Corporate",1,0)</f>
        <v>1</v>
      </c>
      <c r="L1774" s="6" t="n">
        <f aca="false">IF(1_Data_EDA!C1775="Home Office",1,0)</f>
        <v>0</v>
      </c>
      <c r="M1774" s="6" t="n">
        <f aca="false">IF(1_Data_EDA!D1775="Europe",1,0)</f>
        <v>1</v>
      </c>
      <c r="N1774" s="6" t="n">
        <f aca="false">IF(1_Data_EDA!D1775="LATAM",1,0)</f>
        <v>0</v>
      </c>
      <c r="O1774" s="6" t="n">
        <f aca="false">IF(1_Data_EDA!D1775="Pacific Asia",1,0)</f>
        <v>0</v>
      </c>
      <c r="P1774" s="6" t="n">
        <f aca="false">IF(1_Data_EDA!D1775="USCA",1,0)</f>
        <v>0</v>
      </c>
      <c r="Q1774" s="6" t="n">
        <f aca="false">IF(C1774&gt;MEDIAN(C$5:C$8004),1,0)</f>
        <v>1</v>
      </c>
      <c r="R1774" s="6" t="n">
        <f aca="false">IF(D1774&gt;2,1,0)</f>
        <v>0</v>
      </c>
    </row>
    <row r="1775" customFormat="false" ht="15" hidden="false" customHeight="true" outlineLevel="0" collapsed="false">
      <c r="A1775" s="6" t="n">
        <f aca="false">1_Data_EDA!O1776</f>
        <v>1</v>
      </c>
      <c r="B1775" s="6" t="n">
        <f aca="false">1_Data_EDA!H1776</f>
        <v>0</v>
      </c>
      <c r="C1775" s="7" t="n">
        <f aca="false">1_Data_EDA!I1776</f>
        <v>59.99000168</v>
      </c>
      <c r="D1775" s="6" t="n">
        <f aca="false">1_Data_EDA!J1776</f>
        <v>4</v>
      </c>
      <c r="E1775" s="7" t="n">
        <f aca="false">1_Data_EDA!K1776</f>
        <v>239.9600067</v>
      </c>
      <c r="F1775" s="7" t="n">
        <f aca="false">1_Data_EDA!L1776</f>
        <v>16.79999924</v>
      </c>
      <c r="G1775" s="8" t="n">
        <f aca="false">1_Data_EDA!M1776</f>
        <v>0.07</v>
      </c>
      <c r="H1775" s="6" t="n">
        <f aca="false">IF(1_Data_EDA!B1776="First Class",1,0)</f>
        <v>0</v>
      </c>
      <c r="I1775" s="6" t="n">
        <f aca="false">IF(1_Data_EDA!B1776="Second Class",1,0)</f>
        <v>0</v>
      </c>
      <c r="J1775" s="6" t="n">
        <f aca="false">IF(1_Data_EDA!B1776="Same Day",1,0)</f>
        <v>1</v>
      </c>
      <c r="K1775" s="6" t="n">
        <f aca="false">IF(1_Data_EDA!C1776="Corporate",1,0)</f>
        <v>0</v>
      </c>
      <c r="L1775" s="6" t="n">
        <f aca="false">IF(1_Data_EDA!C1776="Home Office",1,0)</f>
        <v>1</v>
      </c>
      <c r="M1775" s="6" t="n">
        <f aca="false">IF(1_Data_EDA!D1776="Europe",1,0)</f>
        <v>1</v>
      </c>
      <c r="N1775" s="6" t="n">
        <f aca="false">IF(1_Data_EDA!D1776="LATAM",1,0)</f>
        <v>0</v>
      </c>
      <c r="O1775" s="6" t="n">
        <f aca="false">IF(1_Data_EDA!D1776="Pacific Asia",1,0)</f>
        <v>0</v>
      </c>
      <c r="P1775" s="6" t="n">
        <f aca="false">IF(1_Data_EDA!D1776="USCA",1,0)</f>
        <v>0</v>
      </c>
      <c r="Q1775" s="6" t="n">
        <f aca="false">IF(C1775&gt;MEDIAN(C$5:C$8004),1,0)</f>
        <v>0</v>
      </c>
      <c r="R1775" s="6" t="n">
        <f aca="false">IF(D1775&gt;2,1,0)</f>
        <v>1</v>
      </c>
    </row>
    <row r="1776" customFormat="false" ht="15" hidden="false" customHeight="true" outlineLevel="0" collapsed="false">
      <c r="A1776" s="6" t="n">
        <f aca="false">1_Data_EDA!O1777</f>
        <v>1</v>
      </c>
      <c r="B1776" s="6" t="n">
        <f aca="false">1_Data_EDA!H1777</f>
        <v>1</v>
      </c>
      <c r="C1776" s="7" t="n">
        <f aca="false">1_Data_EDA!I1777</f>
        <v>129.9900055</v>
      </c>
      <c r="D1776" s="6" t="n">
        <f aca="false">1_Data_EDA!J1777</f>
        <v>1</v>
      </c>
      <c r="E1776" s="7" t="n">
        <f aca="false">1_Data_EDA!K1777</f>
        <v>129.9900055</v>
      </c>
      <c r="F1776" s="7" t="n">
        <f aca="false">1_Data_EDA!L1777</f>
        <v>22.10000038</v>
      </c>
      <c r="G1776" s="8" t="n">
        <f aca="false">1_Data_EDA!M1777</f>
        <v>0.170000002</v>
      </c>
      <c r="H1776" s="6" t="n">
        <f aca="false">IF(1_Data_EDA!B1777="First Class",1,0)</f>
        <v>1</v>
      </c>
      <c r="I1776" s="6" t="n">
        <f aca="false">IF(1_Data_EDA!B1777="Second Class",1,0)</f>
        <v>0</v>
      </c>
      <c r="J1776" s="6" t="n">
        <f aca="false">IF(1_Data_EDA!B1777="Same Day",1,0)</f>
        <v>0</v>
      </c>
      <c r="K1776" s="6" t="n">
        <f aca="false">IF(1_Data_EDA!C1777="Corporate",1,0)</f>
        <v>0</v>
      </c>
      <c r="L1776" s="6" t="n">
        <f aca="false">IF(1_Data_EDA!C1777="Home Office",1,0)</f>
        <v>0</v>
      </c>
      <c r="M1776" s="6" t="n">
        <f aca="false">IF(1_Data_EDA!D1777="Europe",1,0)</f>
        <v>0</v>
      </c>
      <c r="N1776" s="6" t="n">
        <f aca="false">IF(1_Data_EDA!D1777="LATAM",1,0)</f>
        <v>1</v>
      </c>
      <c r="O1776" s="6" t="n">
        <f aca="false">IF(1_Data_EDA!D1777="Pacific Asia",1,0)</f>
        <v>0</v>
      </c>
      <c r="P1776" s="6" t="n">
        <f aca="false">IF(1_Data_EDA!D1777="USCA",1,0)</f>
        <v>0</v>
      </c>
      <c r="Q1776" s="6" t="n">
        <f aca="false">IF(C1776&gt;MEDIAN(C$5:C$8004),1,0)</f>
        <v>1</v>
      </c>
      <c r="R1776" s="6" t="n">
        <f aca="false">IF(D1776&gt;2,1,0)</f>
        <v>0</v>
      </c>
    </row>
    <row r="1777" customFormat="false" ht="15" hidden="false" customHeight="true" outlineLevel="0" collapsed="false">
      <c r="A1777" s="6" t="n">
        <f aca="false">1_Data_EDA!O1778</f>
        <v>1</v>
      </c>
      <c r="B1777" s="6" t="n">
        <f aca="false">1_Data_EDA!H1778</f>
        <v>4</v>
      </c>
      <c r="C1777" s="7" t="n">
        <f aca="false">1_Data_EDA!I1778</f>
        <v>399.980011</v>
      </c>
      <c r="D1777" s="6" t="n">
        <f aca="false">1_Data_EDA!J1778</f>
        <v>1</v>
      </c>
      <c r="E1777" s="7" t="n">
        <f aca="false">1_Data_EDA!K1778</f>
        <v>399.980011</v>
      </c>
      <c r="F1777" s="7" t="n">
        <f aca="false">1_Data_EDA!L1778</f>
        <v>0</v>
      </c>
      <c r="G1777" s="8" t="n">
        <f aca="false">1_Data_EDA!M1778</f>
        <v>0</v>
      </c>
      <c r="H1777" s="6" t="n">
        <f aca="false">IF(1_Data_EDA!B1778="First Class",1,0)</f>
        <v>0</v>
      </c>
      <c r="I1777" s="6" t="n">
        <f aca="false">IF(1_Data_EDA!B1778="Second Class",1,0)</f>
        <v>0</v>
      </c>
      <c r="J1777" s="6" t="n">
        <f aca="false">IF(1_Data_EDA!B1778="Same Day",1,0)</f>
        <v>0</v>
      </c>
      <c r="K1777" s="6" t="n">
        <f aca="false">IF(1_Data_EDA!C1778="Corporate",1,0)</f>
        <v>0</v>
      </c>
      <c r="L1777" s="6" t="n">
        <f aca="false">IF(1_Data_EDA!C1778="Home Office",1,0)</f>
        <v>0</v>
      </c>
      <c r="M1777" s="6" t="n">
        <f aca="false">IF(1_Data_EDA!D1778="Europe",1,0)</f>
        <v>1</v>
      </c>
      <c r="N1777" s="6" t="n">
        <f aca="false">IF(1_Data_EDA!D1778="LATAM",1,0)</f>
        <v>0</v>
      </c>
      <c r="O1777" s="6" t="n">
        <f aca="false">IF(1_Data_EDA!D1778="Pacific Asia",1,0)</f>
        <v>0</v>
      </c>
      <c r="P1777" s="6" t="n">
        <f aca="false">IF(1_Data_EDA!D1778="USCA",1,0)</f>
        <v>0</v>
      </c>
      <c r="Q1777" s="6" t="n">
        <f aca="false">IF(C1777&gt;MEDIAN(C$5:C$8004),1,0)</f>
        <v>1</v>
      </c>
      <c r="R1777" s="6" t="n">
        <f aca="false">IF(D1777&gt;2,1,0)</f>
        <v>0</v>
      </c>
    </row>
    <row r="1778" customFormat="false" ht="15" hidden="false" customHeight="true" outlineLevel="0" collapsed="false">
      <c r="A1778" s="6" t="n">
        <f aca="false">1_Data_EDA!O1779</f>
        <v>0</v>
      </c>
      <c r="B1778" s="6" t="n">
        <f aca="false">1_Data_EDA!H1779</f>
        <v>4</v>
      </c>
      <c r="C1778" s="7" t="n">
        <f aca="false">1_Data_EDA!I1779</f>
        <v>129.9900055</v>
      </c>
      <c r="D1778" s="6" t="n">
        <f aca="false">1_Data_EDA!J1779</f>
        <v>1</v>
      </c>
      <c r="E1778" s="7" t="n">
        <f aca="false">1_Data_EDA!K1779</f>
        <v>129.9900055</v>
      </c>
      <c r="F1778" s="7" t="n">
        <f aca="false">1_Data_EDA!L1779</f>
        <v>5.199999809</v>
      </c>
      <c r="G1778" s="8" t="n">
        <f aca="false">1_Data_EDA!M1779</f>
        <v>0.039999999</v>
      </c>
      <c r="H1778" s="6" t="n">
        <f aca="false">IF(1_Data_EDA!B1779="First Class",1,0)</f>
        <v>0</v>
      </c>
      <c r="I1778" s="6" t="n">
        <f aca="false">IF(1_Data_EDA!B1779="Second Class",1,0)</f>
        <v>0</v>
      </c>
      <c r="J1778" s="6" t="n">
        <f aca="false">IF(1_Data_EDA!B1779="Same Day",1,0)</f>
        <v>0</v>
      </c>
      <c r="K1778" s="6" t="n">
        <f aca="false">IF(1_Data_EDA!C1779="Corporate",1,0)</f>
        <v>1</v>
      </c>
      <c r="L1778" s="6" t="n">
        <f aca="false">IF(1_Data_EDA!C1779="Home Office",1,0)</f>
        <v>0</v>
      </c>
      <c r="M1778" s="6" t="n">
        <f aca="false">IF(1_Data_EDA!D1779="Europe",1,0)</f>
        <v>0</v>
      </c>
      <c r="N1778" s="6" t="n">
        <f aca="false">IF(1_Data_EDA!D1779="LATAM",1,0)</f>
        <v>0</v>
      </c>
      <c r="O1778" s="6" t="n">
        <f aca="false">IF(1_Data_EDA!D1779="Pacific Asia",1,0)</f>
        <v>0</v>
      </c>
      <c r="P1778" s="6" t="n">
        <f aca="false">IF(1_Data_EDA!D1779="USCA",1,0)</f>
        <v>0</v>
      </c>
      <c r="Q1778" s="6" t="n">
        <f aca="false">IF(C1778&gt;MEDIAN(C$5:C$8004),1,0)</f>
        <v>1</v>
      </c>
      <c r="R1778" s="6" t="n">
        <f aca="false">IF(D1778&gt;2,1,0)</f>
        <v>0</v>
      </c>
    </row>
    <row r="1779" customFormat="false" ht="15" hidden="false" customHeight="true" outlineLevel="0" collapsed="false">
      <c r="A1779" s="6" t="n">
        <f aca="false">1_Data_EDA!O1780</f>
        <v>1</v>
      </c>
      <c r="B1779" s="6" t="n">
        <f aca="false">1_Data_EDA!H1780</f>
        <v>2</v>
      </c>
      <c r="C1779" s="7" t="n">
        <f aca="false">1_Data_EDA!I1780</f>
        <v>99.98999786</v>
      </c>
      <c r="D1779" s="6" t="n">
        <f aca="false">1_Data_EDA!J1780</f>
        <v>3</v>
      </c>
      <c r="E1779" s="7" t="n">
        <f aca="false">1_Data_EDA!K1780</f>
        <v>299.9700012</v>
      </c>
      <c r="F1779" s="7" t="n">
        <f aca="false">1_Data_EDA!L1780</f>
        <v>53.99000168</v>
      </c>
      <c r="G1779" s="8" t="n">
        <f aca="false">1_Data_EDA!M1780</f>
        <v>0.180000007</v>
      </c>
      <c r="H1779" s="6" t="n">
        <f aca="false">IF(1_Data_EDA!B1780="First Class",1,0)</f>
        <v>0</v>
      </c>
      <c r="I1779" s="6" t="n">
        <f aca="false">IF(1_Data_EDA!B1780="Second Class",1,0)</f>
        <v>1</v>
      </c>
      <c r="J1779" s="6" t="n">
        <f aca="false">IF(1_Data_EDA!B1780="Same Day",1,0)</f>
        <v>0</v>
      </c>
      <c r="K1779" s="6" t="n">
        <f aca="false">IF(1_Data_EDA!C1780="Corporate",1,0)</f>
        <v>0</v>
      </c>
      <c r="L1779" s="6" t="n">
        <f aca="false">IF(1_Data_EDA!C1780="Home Office",1,0)</f>
        <v>0</v>
      </c>
      <c r="M1779" s="6" t="n">
        <f aca="false">IF(1_Data_EDA!D1780="Europe",1,0)</f>
        <v>1</v>
      </c>
      <c r="N1779" s="6" t="n">
        <f aca="false">IF(1_Data_EDA!D1780="LATAM",1,0)</f>
        <v>0</v>
      </c>
      <c r="O1779" s="6" t="n">
        <f aca="false">IF(1_Data_EDA!D1780="Pacific Asia",1,0)</f>
        <v>0</v>
      </c>
      <c r="P1779" s="6" t="n">
        <f aca="false">IF(1_Data_EDA!D1780="USCA",1,0)</f>
        <v>0</v>
      </c>
      <c r="Q1779" s="6" t="n">
        <f aca="false">IF(C1779&gt;MEDIAN(C$5:C$8004),1,0)</f>
        <v>1</v>
      </c>
      <c r="R1779" s="6" t="n">
        <f aca="false">IF(D1779&gt;2,1,0)</f>
        <v>1</v>
      </c>
    </row>
    <row r="1780" customFormat="false" ht="15" hidden="false" customHeight="true" outlineLevel="0" collapsed="false">
      <c r="A1780" s="6" t="n">
        <f aca="false">1_Data_EDA!O1781</f>
        <v>0</v>
      </c>
      <c r="B1780" s="6" t="n">
        <f aca="false">1_Data_EDA!H1781</f>
        <v>4</v>
      </c>
      <c r="C1780" s="7" t="n">
        <f aca="false">1_Data_EDA!I1781</f>
        <v>59.99000168</v>
      </c>
      <c r="D1780" s="6" t="n">
        <f aca="false">1_Data_EDA!J1781</f>
        <v>1</v>
      </c>
      <c r="E1780" s="7" t="n">
        <f aca="false">1_Data_EDA!K1781</f>
        <v>59.99000168</v>
      </c>
      <c r="F1780" s="7" t="n">
        <f aca="false">1_Data_EDA!L1781</f>
        <v>2.400000095</v>
      </c>
      <c r="G1780" s="8" t="n">
        <f aca="false">1_Data_EDA!M1781</f>
        <v>0.039999999</v>
      </c>
      <c r="H1780" s="6" t="n">
        <f aca="false">IF(1_Data_EDA!B1781="First Class",1,0)</f>
        <v>0</v>
      </c>
      <c r="I1780" s="6" t="n">
        <f aca="false">IF(1_Data_EDA!B1781="Second Class",1,0)</f>
        <v>0</v>
      </c>
      <c r="J1780" s="6" t="n">
        <f aca="false">IF(1_Data_EDA!B1781="Same Day",1,0)</f>
        <v>0</v>
      </c>
      <c r="K1780" s="6" t="n">
        <f aca="false">IF(1_Data_EDA!C1781="Corporate",1,0)</f>
        <v>0</v>
      </c>
      <c r="L1780" s="6" t="n">
        <f aca="false">IF(1_Data_EDA!C1781="Home Office",1,0)</f>
        <v>0</v>
      </c>
      <c r="M1780" s="6" t="n">
        <f aca="false">IF(1_Data_EDA!D1781="Europe",1,0)</f>
        <v>0</v>
      </c>
      <c r="N1780" s="6" t="n">
        <f aca="false">IF(1_Data_EDA!D1781="LATAM",1,0)</f>
        <v>0</v>
      </c>
      <c r="O1780" s="6" t="n">
        <f aca="false">IF(1_Data_EDA!D1781="Pacific Asia",1,0)</f>
        <v>0</v>
      </c>
      <c r="P1780" s="6" t="n">
        <f aca="false">IF(1_Data_EDA!D1781="USCA",1,0)</f>
        <v>1</v>
      </c>
      <c r="Q1780" s="6" t="n">
        <f aca="false">IF(C1780&gt;MEDIAN(C$5:C$8004),1,0)</f>
        <v>0</v>
      </c>
      <c r="R1780" s="6" t="n">
        <f aca="false">IF(D1780&gt;2,1,0)</f>
        <v>0</v>
      </c>
    </row>
    <row r="1781" customFormat="false" ht="15" hidden="false" customHeight="true" outlineLevel="0" collapsed="false">
      <c r="A1781" s="6" t="n">
        <f aca="false">1_Data_EDA!O1782</f>
        <v>0</v>
      </c>
      <c r="B1781" s="6" t="n">
        <f aca="false">1_Data_EDA!H1782</f>
        <v>4</v>
      </c>
      <c r="C1781" s="7" t="n">
        <f aca="false">1_Data_EDA!I1782</f>
        <v>59.99000168</v>
      </c>
      <c r="D1781" s="6" t="n">
        <f aca="false">1_Data_EDA!J1782</f>
        <v>2</v>
      </c>
      <c r="E1781" s="7" t="n">
        <f aca="false">1_Data_EDA!K1782</f>
        <v>119.9800034</v>
      </c>
      <c r="F1781" s="7" t="n">
        <f aca="false">1_Data_EDA!L1782</f>
        <v>21.60000038</v>
      </c>
      <c r="G1781" s="8" t="n">
        <f aca="false">1_Data_EDA!M1782</f>
        <v>0.180000007</v>
      </c>
      <c r="H1781" s="6" t="n">
        <f aca="false">IF(1_Data_EDA!B1782="First Class",1,0)</f>
        <v>0</v>
      </c>
      <c r="I1781" s="6" t="n">
        <f aca="false">IF(1_Data_EDA!B1782="Second Class",1,0)</f>
        <v>0</v>
      </c>
      <c r="J1781" s="6" t="n">
        <f aca="false">IF(1_Data_EDA!B1782="Same Day",1,0)</f>
        <v>0</v>
      </c>
      <c r="K1781" s="6" t="n">
        <f aca="false">IF(1_Data_EDA!C1782="Corporate",1,0)</f>
        <v>1</v>
      </c>
      <c r="L1781" s="6" t="n">
        <f aca="false">IF(1_Data_EDA!C1782="Home Office",1,0)</f>
        <v>0</v>
      </c>
      <c r="M1781" s="6" t="n">
        <f aca="false">IF(1_Data_EDA!D1782="Europe",1,0)</f>
        <v>0</v>
      </c>
      <c r="N1781" s="6" t="n">
        <f aca="false">IF(1_Data_EDA!D1782="LATAM",1,0)</f>
        <v>0</v>
      </c>
      <c r="O1781" s="6" t="n">
        <f aca="false">IF(1_Data_EDA!D1782="Pacific Asia",1,0)</f>
        <v>0</v>
      </c>
      <c r="P1781" s="6" t="n">
        <f aca="false">IF(1_Data_EDA!D1782="USCA",1,0)</f>
        <v>1</v>
      </c>
      <c r="Q1781" s="6" t="n">
        <f aca="false">IF(C1781&gt;MEDIAN(C$5:C$8004),1,0)</f>
        <v>0</v>
      </c>
      <c r="R1781" s="6" t="n">
        <f aca="false">IF(D1781&gt;2,1,0)</f>
        <v>0</v>
      </c>
    </row>
    <row r="1782" customFormat="false" ht="15" hidden="false" customHeight="true" outlineLevel="0" collapsed="false">
      <c r="A1782" s="6" t="n">
        <f aca="false">1_Data_EDA!O1783</f>
        <v>1</v>
      </c>
      <c r="B1782" s="6" t="n">
        <f aca="false">1_Data_EDA!H1783</f>
        <v>4</v>
      </c>
      <c r="C1782" s="7" t="n">
        <f aca="false">1_Data_EDA!I1783</f>
        <v>199.9900055</v>
      </c>
      <c r="D1782" s="6" t="n">
        <f aca="false">1_Data_EDA!J1783</f>
        <v>1</v>
      </c>
      <c r="E1782" s="7" t="n">
        <f aca="false">1_Data_EDA!K1783</f>
        <v>199.9900055</v>
      </c>
      <c r="F1782" s="7" t="n">
        <f aca="false">1_Data_EDA!L1783</f>
        <v>40</v>
      </c>
      <c r="G1782" s="8" t="n">
        <f aca="false">1_Data_EDA!M1783</f>
        <v>0.200000003</v>
      </c>
      <c r="H1782" s="6" t="n">
        <f aca="false">IF(1_Data_EDA!B1783="First Class",1,0)</f>
        <v>0</v>
      </c>
      <c r="I1782" s="6" t="n">
        <f aca="false">IF(1_Data_EDA!B1783="Second Class",1,0)</f>
        <v>0</v>
      </c>
      <c r="J1782" s="6" t="n">
        <f aca="false">IF(1_Data_EDA!B1783="Same Day",1,0)</f>
        <v>0</v>
      </c>
      <c r="K1782" s="6" t="n">
        <f aca="false">IF(1_Data_EDA!C1783="Corporate",1,0)</f>
        <v>1</v>
      </c>
      <c r="L1782" s="6" t="n">
        <f aca="false">IF(1_Data_EDA!C1783="Home Office",1,0)</f>
        <v>0</v>
      </c>
      <c r="M1782" s="6" t="n">
        <f aca="false">IF(1_Data_EDA!D1783="Europe",1,0)</f>
        <v>1</v>
      </c>
      <c r="N1782" s="6" t="n">
        <f aca="false">IF(1_Data_EDA!D1783="LATAM",1,0)</f>
        <v>0</v>
      </c>
      <c r="O1782" s="6" t="n">
        <f aca="false">IF(1_Data_EDA!D1783="Pacific Asia",1,0)</f>
        <v>0</v>
      </c>
      <c r="P1782" s="6" t="n">
        <f aca="false">IF(1_Data_EDA!D1783="USCA",1,0)</f>
        <v>0</v>
      </c>
      <c r="Q1782" s="6" t="n">
        <f aca="false">IF(C1782&gt;MEDIAN(C$5:C$8004),1,0)</f>
        <v>1</v>
      </c>
      <c r="R1782" s="6" t="n">
        <f aca="false">IF(D1782&gt;2,1,0)</f>
        <v>0</v>
      </c>
    </row>
    <row r="1783" customFormat="false" ht="15" hidden="false" customHeight="true" outlineLevel="0" collapsed="false">
      <c r="A1783" s="6" t="n">
        <f aca="false">1_Data_EDA!O1784</f>
        <v>1</v>
      </c>
      <c r="B1783" s="6" t="n">
        <f aca="false">1_Data_EDA!H1784</f>
        <v>4</v>
      </c>
      <c r="C1783" s="7" t="n">
        <f aca="false">1_Data_EDA!I1784</f>
        <v>39.99000168</v>
      </c>
      <c r="D1783" s="6" t="n">
        <f aca="false">1_Data_EDA!J1784</f>
        <v>5</v>
      </c>
      <c r="E1783" s="7" t="n">
        <f aca="false">1_Data_EDA!K1784</f>
        <v>199.9499969</v>
      </c>
      <c r="F1783" s="7" t="n">
        <f aca="false">1_Data_EDA!L1784</f>
        <v>49.99000168</v>
      </c>
      <c r="G1783" s="8" t="n">
        <f aca="false">1_Data_EDA!M1784</f>
        <v>0.25</v>
      </c>
      <c r="H1783" s="6" t="n">
        <f aca="false">IF(1_Data_EDA!B1784="First Class",1,0)</f>
        <v>0</v>
      </c>
      <c r="I1783" s="6" t="n">
        <f aca="false">IF(1_Data_EDA!B1784="Second Class",1,0)</f>
        <v>0</v>
      </c>
      <c r="J1783" s="6" t="n">
        <f aca="false">IF(1_Data_EDA!B1784="Same Day",1,0)</f>
        <v>0</v>
      </c>
      <c r="K1783" s="6" t="n">
        <f aca="false">IF(1_Data_EDA!C1784="Corporate",1,0)</f>
        <v>1</v>
      </c>
      <c r="L1783" s="6" t="n">
        <f aca="false">IF(1_Data_EDA!C1784="Home Office",1,0)</f>
        <v>0</v>
      </c>
      <c r="M1783" s="6" t="n">
        <f aca="false">IF(1_Data_EDA!D1784="Europe",1,0)</f>
        <v>0</v>
      </c>
      <c r="N1783" s="6" t="n">
        <f aca="false">IF(1_Data_EDA!D1784="LATAM",1,0)</f>
        <v>1</v>
      </c>
      <c r="O1783" s="6" t="n">
        <f aca="false">IF(1_Data_EDA!D1784="Pacific Asia",1,0)</f>
        <v>0</v>
      </c>
      <c r="P1783" s="6" t="n">
        <f aca="false">IF(1_Data_EDA!D1784="USCA",1,0)</f>
        <v>0</v>
      </c>
      <c r="Q1783" s="6" t="n">
        <f aca="false">IF(C1783&gt;MEDIAN(C$5:C$8004),1,0)</f>
        <v>0</v>
      </c>
      <c r="R1783" s="6" t="n">
        <f aca="false">IF(D1783&gt;2,1,0)</f>
        <v>1</v>
      </c>
    </row>
    <row r="1784" customFormat="false" ht="15" hidden="false" customHeight="true" outlineLevel="0" collapsed="false">
      <c r="A1784" s="6" t="n">
        <f aca="false">1_Data_EDA!O1785</f>
        <v>1</v>
      </c>
      <c r="B1784" s="6" t="n">
        <f aca="false">1_Data_EDA!H1785</f>
        <v>0</v>
      </c>
      <c r="C1784" s="7" t="n">
        <f aca="false">1_Data_EDA!I1785</f>
        <v>59.99000168</v>
      </c>
      <c r="D1784" s="6" t="n">
        <f aca="false">1_Data_EDA!J1785</f>
        <v>2</v>
      </c>
      <c r="E1784" s="7" t="n">
        <f aca="false">1_Data_EDA!K1785</f>
        <v>119.9800034</v>
      </c>
      <c r="F1784" s="7" t="n">
        <f aca="false">1_Data_EDA!L1785</f>
        <v>1.200000048</v>
      </c>
      <c r="G1784" s="8" t="n">
        <f aca="false">1_Data_EDA!M1785</f>
        <v>0.01</v>
      </c>
      <c r="H1784" s="6" t="n">
        <f aca="false">IF(1_Data_EDA!B1785="First Class",1,0)</f>
        <v>0</v>
      </c>
      <c r="I1784" s="6" t="n">
        <f aca="false">IF(1_Data_EDA!B1785="Second Class",1,0)</f>
        <v>0</v>
      </c>
      <c r="J1784" s="6" t="n">
        <f aca="false">IF(1_Data_EDA!B1785="Same Day",1,0)</f>
        <v>1</v>
      </c>
      <c r="K1784" s="6" t="n">
        <f aca="false">IF(1_Data_EDA!C1785="Corporate",1,0)</f>
        <v>1</v>
      </c>
      <c r="L1784" s="6" t="n">
        <f aca="false">IF(1_Data_EDA!C1785="Home Office",1,0)</f>
        <v>0</v>
      </c>
      <c r="M1784" s="6" t="n">
        <f aca="false">IF(1_Data_EDA!D1785="Europe",1,0)</f>
        <v>0</v>
      </c>
      <c r="N1784" s="6" t="n">
        <f aca="false">IF(1_Data_EDA!D1785="LATAM",1,0)</f>
        <v>0</v>
      </c>
      <c r="O1784" s="6" t="n">
        <f aca="false">IF(1_Data_EDA!D1785="Pacific Asia",1,0)</f>
        <v>1</v>
      </c>
      <c r="P1784" s="6" t="n">
        <f aca="false">IF(1_Data_EDA!D1785="USCA",1,0)</f>
        <v>0</v>
      </c>
      <c r="Q1784" s="6" t="n">
        <f aca="false">IF(C1784&gt;MEDIAN(C$5:C$8004),1,0)</f>
        <v>0</v>
      </c>
      <c r="R1784" s="6" t="n">
        <f aca="false">IF(D1784&gt;2,1,0)</f>
        <v>0</v>
      </c>
    </row>
    <row r="1785" customFormat="false" ht="15" hidden="false" customHeight="true" outlineLevel="0" collapsed="false">
      <c r="A1785" s="6" t="n">
        <f aca="false">1_Data_EDA!O1786</f>
        <v>1</v>
      </c>
      <c r="B1785" s="6" t="n">
        <f aca="false">1_Data_EDA!H1786</f>
        <v>4</v>
      </c>
      <c r="C1785" s="7" t="n">
        <f aca="false">1_Data_EDA!I1786</f>
        <v>14.98999977</v>
      </c>
      <c r="D1785" s="6" t="n">
        <f aca="false">1_Data_EDA!J1786</f>
        <v>1</v>
      </c>
      <c r="E1785" s="7" t="n">
        <f aca="false">1_Data_EDA!K1786</f>
        <v>14.98999977</v>
      </c>
      <c r="F1785" s="7" t="n">
        <f aca="false">1_Data_EDA!L1786</f>
        <v>3.75</v>
      </c>
      <c r="G1785" s="8" t="n">
        <f aca="false">1_Data_EDA!M1786</f>
        <v>0.25</v>
      </c>
      <c r="H1785" s="6" t="n">
        <f aca="false">IF(1_Data_EDA!B1786="First Class",1,0)</f>
        <v>0</v>
      </c>
      <c r="I1785" s="6" t="n">
        <f aca="false">IF(1_Data_EDA!B1786="Second Class",1,0)</f>
        <v>0</v>
      </c>
      <c r="J1785" s="6" t="n">
        <f aca="false">IF(1_Data_EDA!B1786="Same Day",1,0)</f>
        <v>0</v>
      </c>
      <c r="K1785" s="6" t="n">
        <f aca="false">IF(1_Data_EDA!C1786="Corporate",1,0)</f>
        <v>0</v>
      </c>
      <c r="L1785" s="6" t="n">
        <f aca="false">IF(1_Data_EDA!C1786="Home Office",1,0)</f>
        <v>0</v>
      </c>
      <c r="M1785" s="6" t="n">
        <f aca="false">IF(1_Data_EDA!D1786="Europe",1,0)</f>
        <v>0</v>
      </c>
      <c r="N1785" s="6" t="n">
        <f aca="false">IF(1_Data_EDA!D1786="LATAM",1,0)</f>
        <v>0</v>
      </c>
      <c r="O1785" s="6" t="n">
        <f aca="false">IF(1_Data_EDA!D1786="Pacific Asia",1,0)</f>
        <v>1</v>
      </c>
      <c r="P1785" s="6" t="n">
        <f aca="false">IF(1_Data_EDA!D1786="USCA",1,0)</f>
        <v>0</v>
      </c>
      <c r="Q1785" s="6" t="n">
        <f aca="false">IF(C1785&gt;MEDIAN(C$5:C$8004),1,0)</f>
        <v>0</v>
      </c>
      <c r="R1785" s="6" t="n">
        <f aca="false">IF(D1785&gt;2,1,0)</f>
        <v>0</v>
      </c>
    </row>
    <row r="1786" customFormat="false" ht="15" hidden="false" customHeight="true" outlineLevel="0" collapsed="false">
      <c r="A1786" s="6" t="n">
        <f aca="false">1_Data_EDA!O1787</f>
        <v>0</v>
      </c>
      <c r="B1786" s="6" t="n">
        <f aca="false">1_Data_EDA!H1787</f>
        <v>4</v>
      </c>
      <c r="C1786" s="7" t="n">
        <f aca="false">1_Data_EDA!I1787</f>
        <v>299.980011</v>
      </c>
      <c r="D1786" s="6" t="n">
        <f aca="false">1_Data_EDA!J1787</f>
        <v>1</v>
      </c>
      <c r="E1786" s="7" t="n">
        <f aca="false">1_Data_EDA!K1787</f>
        <v>299.980011</v>
      </c>
      <c r="F1786" s="7" t="n">
        <f aca="false">1_Data_EDA!L1787</f>
        <v>21</v>
      </c>
      <c r="G1786" s="8" t="n">
        <f aca="false">1_Data_EDA!M1787</f>
        <v>0.07</v>
      </c>
      <c r="H1786" s="6" t="n">
        <f aca="false">IF(1_Data_EDA!B1787="First Class",1,0)</f>
        <v>0</v>
      </c>
      <c r="I1786" s="6" t="n">
        <f aca="false">IF(1_Data_EDA!B1787="Second Class",1,0)</f>
        <v>0</v>
      </c>
      <c r="J1786" s="6" t="n">
        <f aca="false">IF(1_Data_EDA!B1787="Same Day",1,0)</f>
        <v>0</v>
      </c>
      <c r="K1786" s="6" t="n">
        <f aca="false">IF(1_Data_EDA!C1787="Corporate",1,0)</f>
        <v>0</v>
      </c>
      <c r="L1786" s="6" t="n">
        <f aca="false">IF(1_Data_EDA!C1787="Home Office",1,0)</f>
        <v>0</v>
      </c>
      <c r="M1786" s="6" t="n">
        <f aca="false">IF(1_Data_EDA!D1787="Europe",1,0)</f>
        <v>0</v>
      </c>
      <c r="N1786" s="6" t="n">
        <f aca="false">IF(1_Data_EDA!D1787="LATAM",1,0)</f>
        <v>0</v>
      </c>
      <c r="O1786" s="6" t="n">
        <f aca="false">IF(1_Data_EDA!D1787="Pacific Asia",1,0)</f>
        <v>0</v>
      </c>
      <c r="P1786" s="6" t="n">
        <f aca="false">IF(1_Data_EDA!D1787="USCA",1,0)</f>
        <v>1</v>
      </c>
      <c r="Q1786" s="6" t="n">
        <f aca="false">IF(C1786&gt;MEDIAN(C$5:C$8004),1,0)</f>
        <v>1</v>
      </c>
      <c r="R1786" s="6" t="n">
        <f aca="false">IF(D1786&gt;2,1,0)</f>
        <v>0</v>
      </c>
    </row>
    <row r="1787" customFormat="false" ht="15" hidden="false" customHeight="true" outlineLevel="0" collapsed="false">
      <c r="A1787" s="6" t="n">
        <f aca="false">1_Data_EDA!O1788</f>
        <v>1</v>
      </c>
      <c r="B1787" s="6" t="n">
        <f aca="false">1_Data_EDA!H1788</f>
        <v>4</v>
      </c>
      <c r="C1787" s="7" t="n">
        <f aca="false">1_Data_EDA!I1788</f>
        <v>59.99000168</v>
      </c>
      <c r="D1787" s="6" t="n">
        <f aca="false">1_Data_EDA!J1788</f>
        <v>1</v>
      </c>
      <c r="E1787" s="7" t="n">
        <f aca="false">1_Data_EDA!K1788</f>
        <v>59.99000168</v>
      </c>
      <c r="F1787" s="7" t="n">
        <f aca="false">1_Data_EDA!L1788</f>
        <v>7.199999809</v>
      </c>
      <c r="G1787" s="8" t="n">
        <f aca="false">1_Data_EDA!M1788</f>
        <v>0.119999997</v>
      </c>
      <c r="H1787" s="6" t="n">
        <f aca="false">IF(1_Data_EDA!B1788="First Class",1,0)</f>
        <v>0</v>
      </c>
      <c r="I1787" s="6" t="n">
        <f aca="false">IF(1_Data_EDA!B1788="Second Class",1,0)</f>
        <v>0</v>
      </c>
      <c r="J1787" s="6" t="n">
        <f aca="false">IF(1_Data_EDA!B1788="Same Day",1,0)</f>
        <v>0</v>
      </c>
      <c r="K1787" s="6" t="n">
        <f aca="false">IF(1_Data_EDA!C1788="Corporate",1,0)</f>
        <v>0</v>
      </c>
      <c r="L1787" s="6" t="n">
        <f aca="false">IF(1_Data_EDA!C1788="Home Office",1,0)</f>
        <v>1</v>
      </c>
      <c r="M1787" s="6" t="n">
        <f aca="false">IF(1_Data_EDA!D1788="Europe",1,0)</f>
        <v>0</v>
      </c>
      <c r="N1787" s="6" t="n">
        <f aca="false">IF(1_Data_EDA!D1788="LATAM",1,0)</f>
        <v>0</v>
      </c>
      <c r="O1787" s="6" t="n">
        <f aca="false">IF(1_Data_EDA!D1788="Pacific Asia",1,0)</f>
        <v>1</v>
      </c>
      <c r="P1787" s="6" t="n">
        <f aca="false">IF(1_Data_EDA!D1788="USCA",1,0)</f>
        <v>0</v>
      </c>
      <c r="Q1787" s="6" t="n">
        <f aca="false">IF(C1787&gt;MEDIAN(C$5:C$8004),1,0)</f>
        <v>0</v>
      </c>
      <c r="R1787" s="6" t="n">
        <f aca="false">IF(D1787&gt;2,1,0)</f>
        <v>0</v>
      </c>
    </row>
    <row r="1788" customFormat="false" ht="15" hidden="false" customHeight="true" outlineLevel="0" collapsed="false">
      <c r="A1788" s="6" t="n">
        <f aca="false">1_Data_EDA!O1789</f>
        <v>0</v>
      </c>
      <c r="B1788" s="6" t="n">
        <f aca="false">1_Data_EDA!H1789</f>
        <v>4</v>
      </c>
      <c r="C1788" s="7" t="n">
        <f aca="false">1_Data_EDA!I1789</f>
        <v>31.98999977</v>
      </c>
      <c r="D1788" s="6" t="n">
        <f aca="false">1_Data_EDA!J1789</f>
        <v>5</v>
      </c>
      <c r="E1788" s="7" t="n">
        <f aca="false">1_Data_EDA!K1789</f>
        <v>159.9499969</v>
      </c>
      <c r="F1788" s="7" t="n">
        <f aca="false">1_Data_EDA!L1789</f>
        <v>11.19999981</v>
      </c>
      <c r="G1788" s="8" t="n">
        <f aca="false">1_Data_EDA!M1789</f>
        <v>0.07</v>
      </c>
      <c r="H1788" s="6" t="n">
        <f aca="false">IF(1_Data_EDA!B1789="First Class",1,0)</f>
        <v>0</v>
      </c>
      <c r="I1788" s="6" t="n">
        <f aca="false">IF(1_Data_EDA!B1789="Second Class",1,0)</f>
        <v>0</v>
      </c>
      <c r="J1788" s="6" t="n">
        <f aca="false">IF(1_Data_EDA!B1789="Same Day",1,0)</f>
        <v>0</v>
      </c>
      <c r="K1788" s="6" t="n">
        <f aca="false">IF(1_Data_EDA!C1789="Corporate",1,0)</f>
        <v>1</v>
      </c>
      <c r="L1788" s="6" t="n">
        <f aca="false">IF(1_Data_EDA!C1789="Home Office",1,0)</f>
        <v>0</v>
      </c>
      <c r="M1788" s="6" t="n">
        <f aca="false">IF(1_Data_EDA!D1789="Europe",1,0)</f>
        <v>1</v>
      </c>
      <c r="N1788" s="6" t="n">
        <f aca="false">IF(1_Data_EDA!D1789="LATAM",1,0)</f>
        <v>0</v>
      </c>
      <c r="O1788" s="6" t="n">
        <f aca="false">IF(1_Data_EDA!D1789="Pacific Asia",1,0)</f>
        <v>0</v>
      </c>
      <c r="P1788" s="6" t="n">
        <f aca="false">IF(1_Data_EDA!D1789="USCA",1,0)</f>
        <v>0</v>
      </c>
      <c r="Q1788" s="6" t="n">
        <f aca="false">IF(C1788&gt;MEDIAN(C$5:C$8004),1,0)</f>
        <v>0</v>
      </c>
      <c r="R1788" s="6" t="n">
        <f aca="false">IF(D1788&gt;2,1,0)</f>
        <v>1</v>
      </c>
    </row>
    <row r="1789" customFormat="false" ht="15" hidden="false" customHeight="true" outlineLevel="0" collapsed="false">
      <c r="A1789" s="6" t="n">
        <f aca="false">1_Data_EDA!O1790</f>
        <v>1</v>
      </c>
      <c r="B1789" s="6" t="n">
        <f aca="false">1_Data_EDA!H1790</f>
        <v>1</v>
      </c>
      <c r="C1789" s="7" t="n">
        <f aca="false">1_Data_EDA!I1790</f>
        <v>50</v>
      </c>
      <c r="D1789" s="6" t="n">
        <f aca="false">1_Data_EDA!J1790</f>
        <v>4</v>
      </c>
      <c r="E1789" s="7" t="n">
        <f aca="false">1_Data_EDA!K1790</f>
        <v>200</v>
      </c>
      <c r="F1789" s="7" t="n">
        <f aca="false">1_Data_EDA!L1790</f>
        <v>40</v>
      </c>
      <c r="G1789" s="8" t="n">
        <f aca="false">1_Data_EDA!M1790</f>
        <v>0.200000003</v>
      </c>
      <c r="H1789" s="6" t="n">
        <f aca="false">IF(1_Data_EDA!B1790="First Class",1,0)</f>
        <v>1</v>
      </c>
      <c r="I1789" s="6" t="n">
        <f aca="false">IF(1_Data_EDA!B1790="Second Class",1,0)</f>
        <v>0</v>
      </c>
      <c r="J1789" s="6" t="n">
        <f aca="false">IF(1_Data_EDA!B1790="Same Day",1,0)</f>
        <v>0</v>
      </c>
      <c r="K1789" s="6" t="n">
        <f aca="false">IF(1_Data_EDA!C1790="Corporate",1,0)</f>
        <v>1</v>
      </c>
      <c r="L1789" s="6" t="n">
        <f aca="false">IF(1_Data_EDA!C1790="Home Office",1,0)</f>
        <v>0</v>
      </c>
      <c r="M1789" s="6" t="n">
        <f aca="false">IF(1_Data_EDA!D1790="Europe",1,0)</f>
        <v>0</v>
      </c>
      <c r="N1789" s="6" t="n">
        <f aca="false">IF(1_Data_EDA!D1790="LATAM",1,0)</f>
        <v>0</v>
      </c>
      <c r="O1789" s="6" t="n">
        <f aca="false">IF(1_Data_EDA!D1790="Pacific Asia",1,0)</f>
        <v>0</v>
      </c>
      <c r="P1789" s="6" t="n">
        <f aca="false">IF(1_Data_EDA!D1790="USCA",1,0)</f>
        <v>1</v>
      </c>
      <c r="Q1789" s="6" t="n">
        <f aca="false">IF(C1789&gt;MEDIAN(C$5:C$8004),1,0)</f>
        <v>0</v>
      </c>
      <c r="R1789" s="6" t="n">
        <f aca="false">IF(D1789&gt;2,1,0)</f>
        <v>1</v>
      </c>
    </row>
    <row r="1790" customFormat="false" ht="15" hidden="false" customHeight="true" outlineLevel="0" collapsed="false">
      <c r="A1790" s="6" t="n">
        <f aca="false">1_Data_EDA!O1791</f>
        <v>1</v>
      </c>
      <c r="B1790" s="6" t="n">
        <f aca="false">1_Data_EDA!H1791</f>
        <v>2</v>
      </c>
      <c r="C1790" s="7" t="n">
        <f aca="false">1_Data_EDA!I1791</f>
        <v>299.980011</v>
      </c>
      <c r="D1790" s="6" t="n">
        <f aca="false">1_Data_EDA!J1791</f>
        <v>1</v>
      </c>
      <c r="E1790" s="7" t="n">
        <f aca="false">1_Data_EDA!K1791</f>
        <v>299.980011</v>
      </c>
      <c r="F1790" s="7" t="n">
        <f aca="false">1_Data_EDA!L1791</f>
        <v>51</v>
      </c>
      <c r="G1790" s="8" t="n">
        <f aca="false">1_Data_EDA!M1791</f>
        <v>0.170000002</v>
      </c>
      <c r="H1790" s="6" t="n">
        <f aca="false">IF(1_Data_EDA!B1791="First Class",1,0)</f>
        <v>0</v>
      </c>
      <c r="I1790" s="6" t="n">
        <f aca="false">IF(1_Data_EDA!B1791="Second Class",1,0)</f>
        <v>1</v>
      </c>
      <c r="J1790" s="6" t="n">
        <f aca="false">IF(1_Data_EDA!B1791="Same Day",1,0)</f>
        <v>0</v>
      </c>
      <c r="K1790" s="6" t="n">
        <f aca="false">IF(1_Data_EDA!C1791="Corporate",1,0)</f>
        <v>0</v>
      </c>
      <c r="L1790" s="6" t="n">
        <f aca="false">IF(1_Data_EDA!C1791="Home Office",1,0)</f>
        <v>0</v>
      </c>
      <c r="M1790" s="6" t="n">
        <f aca="false">IF(1_Data_EDA!D1791="Europe",1,0)</f>
        <v>1</v>
      </c>
      <c r="N1790" s="6" t="n">
        <f aca="false">IF(1_Data_EDA!D1791="LATAM",1,0)</f>
        <v>0</v>
      </c>
      <c r="O1790" s="6" t="n">
        <f aca="false">IF(1_Data_EDA!D1791="Pacific Asia",1,0)</f>
        <v>0</v>
      </c>
      <c r="P1790" s="6" t="n">
        <f aca="false">IF(1_Data_EDA!D1791="USCA",1,0)</f>
        <v>0</v>
      </c>
      <c r="Q1790" s="6" t="n">
        <f aca="false">IF(C1790&gt;MEDIAN(C$5:C$8004),1,0)</f>
        <v>1</v>
      </c>
      <c r="R1790" s="6" t="n">
        <f aca="false">IF(D1790&gt;2,1,0)</f>
        <v>0</v>
      </c>
    </row>
    <row r="1791" customFormat="false" ht="15" hidden="false" customHeight="true" outlineLevel="0" collapsed="false">
      <c r="A1791" s="6" t="n">
        <f aca="false">1_Data_EDA!O1792</f>
        <v>1</v>
      </c>
      <c r="B1791" s="6" t="n">
        <f aca="false">1_Data_EDA!H1792</f>
        <v>4</v>
      </c>
      <c r="C1791" s="7" t="n">
        <f aca="false">1_Data_EDA!I1792</f>
        <v>50</v>
      </c>
      <c r="D1791" s="6" t="n">
        <f aca="false">1_Data_EDA!J1792</f>
        <v>5</v>
      </c>
      <c r="E1791" s="7" t="n">
        <f aca="false">1_Data_EDA!K1792</f>
        <v>250</v>
      </c>
      <c r="F1791" s="7" t="n">
        <f aca="false">1_Data_EDA!L1792</f>
        <v>0</v>
      </c>
      <c r="G1791" s="8" t="n">
        <f aca="false">1_Data_EDA!M1792</f>
        <v>0</v>
      </c>
      <c r="H1791" s="6" t="n">
        <f aca="false">IF(1_Data_EDA!B1792="First Class",1,0)</f>
        <v>0</v>
      </c>
      <c r="I1791" s="6" t="n">
        <f aca="false">IF(1_Data_EDA!B1792="Second Class",1,0)</f>
        <v>0</v>
      </c>
      <c r="J1791" s="6" t="n">
        <f aca="false">IF(1_Data_EDA!B1792="Same Day",1,0)</f>
        <v>0</v>
      </c>
      <c r="K1791" s="6" t="n">
        <f aca="false">IF(1_Data_EDA!C1792="Corporate",1,0)</f>
        <v>1</v>
      </c>
      <c r="L1791" s="6" t="n">
        <f aca="false">IF(1_Data_EDA!C1792="Home Office",1,0)</f>
        <v>0</v>
      </c>
      <c r="M1791" s="6" t="n">
        <f aca="false">IF(1_Data_EDA!D1792="Europe",1,0)</f>
        <v>0</v>
      </c>
      <c r="N1791" s="6" t="n">
        <f aca="false">IF(1_Data_EDA!D1792="LATAM",1,0)</f>
        <v>1</v>
      </c>
      <c r="O1791" s="6" t="n">
        <f aca="false">IF(1_Data_EDA!D1792="Pacific Asia",1,0)</f>
        <v>0</v>
      </c>
      <c r="P1791" s="6" t="n">
        <f aca="false">IF(1_Data_EDA!D1792="USCA",1,0)</f>
        <v>0</v>
      </c>
      <c r="Q1791" s="6" t="n">
        <f aca="false">IF(C1791&gt;MEDIAN(C$5:C$8004),1,0)</f>
        <v>0</v>
      </c>
      <c r="R1791" s="6" t="n">
        <f aca="false">IF(D1791&gt;2,1,0)</f>
        <v>1</v>
      </c>
    </row>
    <row r="1792" customFormat="false" ht="15" hidden="false" customHeight="true" outlineLevel="0" collapsed="false">
      <c r="A1792" s="6" t="n">
        <f aca="false">1_Data_EDA!O1793</f>
        <v>1</v>
      </c>
      <c r="B1792" s="6" t="n">
        <f aca="false">1_Data_EDA!H1793</f>
        <v>2</v>
      </c>
      <c r="C1792" s="7" t="n">
        <f aca="false">1_Data_EDA!I1793</f>
        <v>50</v>
      </c>
      <c r="D1792" s="6" t="n">
        <f aca="false">1_Data_EDA!J1793</f>
        <v>2</v>
      </c>
      <c r="E1792" s="7" t="n">
        <f aca="false">1_Data_EDA!K1793</f>
        <v>100</v>
      </c>
      <c r="F1792" s="7" t="n">
        <f aca="false">1_Data_EDA!L1793</f>
        <v>18</v>
      </c>
      <c r="G1792" s="8" t="n">
        <f aca="false">1_Data_EDA!M1793</f>
        <v>0.180000007</v>
      </c>
      <c r="H1792" s="6" t="n">
        <f aca="false">IF(1_Data_EDA!B1793="First Class",1,0)</f>
        <v>0</v>
      </c>
      <c r="I1792" s="6" t="n">
        <f aca="false">IF(1_Data_EDA!B1793="Second Class",1,0)</f>
        <v>1</v>
      </c>
      <c r="J1792" s="6" t="n">
        <f aca="false">IF(1_Data_EDA!B1793="Same Day",1,0)</f>
        <v>0</v>
      </c>
      <c r="K1792" s="6" t="n">
        <f aca="false">IF(1_Data_EDA!C1793="Corporate",1,0)</f>
        <v>0</v>
      </c>
      <c r="L1792" s="6" t="n">
        <f aca="false">IF(1_Data_EDA!C1793="Home Office",1,0)</f>
        <v>1</v>
      </c>
      <c r="M1792" s="6" t="n">
        <f aca="false">IF(1_Data_EDA!D1793="Europe",1,0)</f>
        <v>0</v>
      </c>
      <c r="N1792" s="6" t="n">
        <f aca="false">IF(1_Data_EDA!D1793="LATAM",1,0)</f>
        <v>0</v>
      </c>
      <c r="O1792" s="6" t="n">
        <f aca="false">IF(1_Data_EDA!D1793="Pacific Asia",1,0)</f>
        <v>1</v>
      </c>
      <c r="P1792" s="6" t="n">
        <f aca="false">IF(1_Data_EDA!D1793="USCA",1,0)</f>
        <v>0</v>
      </c>
      <c r="Q1792" s="6" t="n">
        <f aca="false">IF(C1792&gt;MEDIAN(C$5:C$8004),1,0)</f>
        <v>0</v>
      </c>
      <c r="R1792" s="6" t="n">
        <f aca="false">IF(D1792&gt;2,1,0)</f>
        <v>0</v>
      </c>
    </row>
    <row r="1793" customFormat="false" ht="15" hidden="false" customHeight="true" outlineLevel="0" collapsed="false">
      <c r="A1793" s="6" t="n">
        <f aca="false">1_Data_EDA!O1794</f>
        <v>1</v>
      </c>
      <c r="B1793" s="6" t="n">
        <f aca="false">1_Data_EDA!H1794</f>
        <v>4</v>
      </c>
      <c r="C1793" s="7" t="n">
        <f aca="false">1_Data_EDA!I1794</f>
        <v>70</v>
      </c>
      <c r="D1793" s="6" t="n">
        <f aca="false">1_Data_EDA!J1794</f>
        <v>5</v>
      </c>
      <c r="E1793" s="7" t="n">
        <f aca="false">1_Data_EDA!K1794</f>
        <v>350</v>
      </c>
      <c r="F1793" s="7" t="n">
        <f aca="false">1_Data_EDA!L1794</f>
        <v>63</v>
      </c>
      <c r="G1793" s="8" t="n">
        <f aca="false">1_Data_EDA!M1794</f>
        <v>0.180000007</v>
      </c>
      <c r="H1793" s="6" t="n">
        <f aca="false">IF(1_Data_EDA!B1794="First Class",1,0)</f>
        <v>0</v>
      </c>
      <c r="I1793" s="6" t="n">
        <f aca="false">IF(1_Data_EDA!B1794="Second Class",1,0)</f>
        <v>0</v>
      </c>
      <c r="J1793" s="6" t="n">
        <f aca="false">IF(1_Data_EDA!B1794="Same Day",1,0)</f>
        <v>0</v>
      </c>
      <c r="K1793" s="6" t="n">
        <f aca="false">IF(1_Data_EDA!C1794="Corporate",1,0)</f>
        <v>1</v>
      </c>
      <c r="L1793" s="6" t="n">
        <f aca="false">IF(1_Data_EDA!C1794="Home Office",1,0)</f>
        <v>0</v>
      </c>
      <c r="M1793" s="6" t="n">
        <f aca="false">IF(1_Data_EDA!D1794="Europe",1,0)</f>
        <v>0</v>
      </c>
      <c r="N1793" s="6" t="n">
        <f aca="false">IF(1_Data_EDA!D1794="LATAM",1,0)</f>
        <v>0</v>
      </c>
      <c r="O1793" s="6" t="n">
        <f aca="false">IF(1_Data_EDA!D1794="Pacific Asia",1,0)</f>
        <v>1</v>
      </c>
      <c r="P1793" s="6" t="n">
        <f aca="false">IF(1_Data_EDA!D1794="USCA",1,0)</f>
        <v>0</v>
      </c>
      <c r="Q1793" s="6" t="n">
        <f aca="false">IF(C1793&gt;MEDIAN(C$5:C$8004),1,0)</f>
        <v>1</v>
      </c>
      <c r="R1793" s="6" t="n">
        <f aca="false">IF(D1793&gt;2,1,0)</f>
        <v>1</v>
      </c>
    </row>
    <row r="1794" customFormat="false" ht="15" hidden="false" customHeight="true" outlineLevel="0" collapsed="false">
      <c r="A1794" s="6" t="n">
        <f aca="false">1_Data_EDA!O1795</f>
        <v>1</v>
      </c>
      <c r="B1794" s="6" t="n">
        <f aca="false">1_Data_EDA!H1795</f>
        <v>1</v>
      </c>
      <c r="C1794" s="7" t="n">
        <f aca="false">1_Data_EDA!I1795</f>
        <v>399.980011</v>
      </c>
      <c r="D1794" s="6" t="n">
        <f aca="false">1_Data_EDA!J1795</f>
        <v>1</v>
      </c>
      <c r="E1794" s="7" t="n">
        <f aca="false">1_Data_EDA!K1795</f>
        <v>399.980011</v>
      </c>
      <c r="F1794" s="7" t="n">
        <f aca="false">1_Data_EDA!L1795</f>
        <v>8</v>
      </c>
      <c r="G1794" s="8" t="n">
        <f aca="false">1_Data_EDA!M1795</f>
        <v>0.02</v>
      </c>
      <c r="H1794" s="6" t="n">
        <f aca="false">IF(1_Data_EDA!B1795="First Class",1,0)</f>
        <v>1</v>
      </c>
      <c r="I1794" s="6" t="n">
        <f aca="false">IF(1_Data_EDA!B1795="Second Class",1,0)</f>
        <v>0</v>
      </c>
      <c r="J1794" s="6" t="n">
        <f aca="false">IF(1_Data_EDA!B1795="Same Day",1,0)</f>
        <v>0</v>
      </c>
      <c r="K1794" s="6" t="n">
        <f aca="false">IF(1_Data_EDA!C1795="Corporate",1,0)</f>
        <v>0</v>
      </c>
      <c r="L1794" s="6" t="n">
        <f aca="false">IF(1_Data_EDA!C1795="Home Office",1,0)</f>
        <v>0</v>
      </c>
      <c r="M1794" s="6" t="n">
        <f aca="false">IF(1_Data_EDA!D1795="Europe",1,0)</f>
        <v>0</v>
      </c>
      <c r="N1794" s="6" t="n">
        <f aca="false">IF(1_Data_EDA!D1795="LATAM",1,0)</f>
        <v>1</v>
      </c>
      <c r="O1794" s="6" t="n">
        <f aca="false">IF(1_Data_EDA!D1795="Pacific Asia",1,0)</f>
        <v>0</v>
      </c>
      <c r="P1794" s="6" t="n">
        <f aca="false">IF(1_Data_EDA!D1795="USCA",1,0)</f>
        <v>0</v>
      </c>
      <c r="Q1794" s="6" t="n">
        <f aca="false">IF(C1794&gt;MEDIAN(C$5:C$8004),1,0)</f>
        <v>1</v>
      </c>
      <c r="R1794" s="6" t="n">
        <f aca="false">IF(D1794&gt;2,1,0)</f>
        <v>0</v>
      </c>
    </row>
    <row r="1795" customFormat="false" ht="15" hidden="false" customHeight="true" outlineLevel="0" collapsed="false">
      <c r="A1795" s="6" t="n">
        <f aca="false">1_Data_EDA!O1796</f>
        <v>1</v>
      </c>
      <c r="B1795" s="6" t="n">
        <f aca="false">1_Data_EDA!H1796</f>
        <v>4</v>
      </c>
      <c r="C1795" s="7" t="n">
        <f aca="false">1_Data_EDA!I1796</f>
        <v>39.99000168</v>
      </c>
      <c r="D1795" s="6" t="n">
        <f aca="false">1_Data_EDA!J1796</f>
        <v>4</v>
      </c>
      <c r="E1795" s="7" t="n">
        <f aca="false">1_Data_EDA!K1796</f>
        <v>159.9600067</v>
      </c>
      <c r="F1795" s="7" t="n">
        <f aca="false">1_Data_EDA!L1796</f>
        <v>28.79000092</v>
      </c>
      <c r="G1795" s="8" t="n">
        <f aca="false">1_Data_EDA!M1796</f>
        <v>0.180000007</v>
      </c>
      <c r="H1795" s="6" t="n">
        <f aca="false">IF(1_Data_EDA!B1796="First Class",1,0)</f>
        <v>0</v>
      </c>
      <c r="I1795" s="6" t="n">
        <f aca="false">IF(1_Data_EDA!B1796="Second Class",1,0)</f>
        <v>0</v>
      </c>
      <c r="J1795" s="6" t="n">
        <f aca="false">IF(1_Data_EDA!B1796="Same Day",1,0)</f>
        <v>0</v>
      </c>
      <c r="K1795" s="6" t="n">
        <f aca="false">IF(1_Data_EDA!C1796="Corporate",1,0)</f>
        <v>0</v>
      </c>
      <c r="L1795" s="6" t="n">
        <f aca="false">IF(1_Data_EDA!C1796="Home Office",1,0)</f>
        <v>1</v>
      </c>
      <c r="M1795" s="6" t="n">
        <f aca="false">IF(1_Data_EDA!D1796="Europe",1,0)</f>
        <v>0</v>
      </c>
      <c r="N1795" s="6" t="n">
        <f aca="false">IF(1_Data_EDA!D1796="LATAM",1,0)</f>
        <v>0</v>
      </c>
      <c r="O1795" s="6" t="n">
        <f aca="false">IF(1_Data_EDA!D1796="Pacific Asia",1,0)</f>
        <v>0</v>
      </c>
      <c r="P1795" s="6" t="n">
        <f aca="false">IF(1_Data_EDA!D1796="USCA",1,0)</f>
        <v>1</v>
      </c>
      <c r="Q1795" s="6" t="n">
        <f aca="false">IF(C1795&gt;MEDIAN(C$5:C$8004),1,0)</f>
        <v>0</v>
      </c>
      <c r="R1795" s="6" t="n">
        <f aca="false">IF(D1795&gt;2,1,0)</f>
        <v>1</v>
      </c>
    </row>
    <row r="1796" customFormat="false" ht="15" hidden="false" customHeight="true" outlineLevel="0" collapsed="false">
      <c r="A1796" s="6" t="n">
        <f aca="false">1_Data_EDA!O1797</f>
        <v>1</v>
      </c>
      <c r="B1796" s="6" t="n">
        <f aca="false">1_Data_EDA!H1797</f>
        <v>4</v>
      </c>
      <c r="C1796" s="7" t="n">
        <f aca="false">1_Data_EDA!I1797</f>
        <v>50</v>
      </c>
      <c r="D1796" s="6" t="n">
        <f aca="false">1_Data_EDA!J1797</f>
        <v>4</v>
      </c>
      <c r="E1796" s="7" t="n">
        <f aca="false">1_Data_EDA!K1797</f>
        <v>200</v>
      </c>
      <c r="F1796" s="7" t="n">
        <f aca="false">1_Data_EDA!L1797</f>
        <v>32</v>
      </c>
      <c r="G1796" s="8" t="n">
        <f aca="false">1_Data_EDA!M1797</f>
        <v>0.159999996</v>
      </c>
      <c r="H1796" s="6" t="n">
        <f aca="false">IF(1_Data_EDA!B1797="First Class",1,0)</f>
        <v>0</v>
      </c>
      <c r="I1796" s="6" t="n">
        <f aca="false">IF(1_Data_EDA!B1797="Second Class",1,0)</f>
        <v>0</v>
      </c>
      <c r="J1796" s="6" t="n">
        <f aca="false">IF(1_Data_EDA!B1797="Same Day",1,0)</f>
        <v>0</v>
      </c>
      <c r="K1796" s="6" t="n">
        <f aca="false">IF(1_Data_EDA!C1797="Corporate",1,0)</f>
        <v>0</v>
      </c>
      <c r="L1796" s="6" t="n">
        <f aca="false">IF(1_Data_EDA!C1797="Home Office",1,0)</f>
        <v>0</v>
      </c>
      <c r="M1796" s="6" t="n">
        <f aca="false">IF(1_Data_EDA!D1797="Europe",1,0)</f>
        <v>0</v>
      </c>
      <c r="N1796" s="6" t="n">
        <f aca="false">IF(1_Data_EDA!D1797="LATAM",1,0)</f>
        <v>1</v>
      </c>
      <c r="O1796" s="6" t="n">
        <f aca="false">IF(1_Data_EDA!D1797="Pacific Asia",1,0)</f>
        <v>0</v>
      </c>
      <c r="P1796" s="6" t="n">
        <f aca="false">IF(1_Data_EDA!D1797="USCA",1,0)</f>
        <v>0</v>
      </c>
      <c r="Q1796" s="6" t="n">
        <f aca="false">IF(C1796&gt;MEDIAN(C$5:C$8004),1,0)</f>
        <v>0</v>
      </c>
      <c r="R1796" s="6" t="n">
        <f aca="false">IF(D1796&gt;2,1,0)</f>
        <v>1</v>
      </c>
    </row>
    <row r="1797" customFormat="false" ht="15" hidden="false" customHeight="true" outlineLevel="0" collapsed="false">
      <c r="A1797" s="6" t="n">
        <f aca="false">1_Data_EDA!O1798</f>
        <v>0</v>
      </c>
      <c r="B1797" s="6" t="n">
        <f aca="false">1_Data_EDA!H1798</f>
        <v>4</v>
      </c>
      <c r="C1797" s="7" t="n">
        <f aca="false">1_Data_EDA!I1798</f>
        <v>59.99000168</v>
      </c>
      <c r="D1797" s="6" t="n">
        <f aca="false">1_Data_EDA!J1798</f>
        <v>4</v>
      </c>
      <c r="E1797" s="7" t="n">
        <f aca="false">1_Data_EDA!K1798</f>
        <v>239.9600067</v>
      </c>
      <c r="F1797" s="7" t="n">
        <f aca="false">1_Data_EDA!L1798</f>
        <v>38.38999939</v>
      </c>
      <c r="G1797" s="8" t="n">
        <f aca="false">1_Data_EDA!M1798</f>
        <v>0.159999996</v>
      </c>
      <c r="H1797" s="6" t="n">
        <f aca="false">IF(1_Data_EDA!B1798="First Class",1,0)</f>
        <v>0</v>
      </c>
      <c r="I1797" s="6" t="n">
        <f aca="false">IF(1_Data_EDA!B1798="Second Class",1,0)</f>
        <v>0</v>
      </c>
      <c r="J1797" s="6" t="n">
        <f aca="false">IF(1_Data_EDA!B1798="Same Day",1,0)</f>
        <v>0</v>
      </c>
      <c r="K1797" s="6" t="n">
        <f aca="false">IF(1_Data_EDA!C1798="Corporate",1,0)</f>
        <v>0</v>
      </c>
      <c r="L1797" s="6" t="n">
        <f aca="false">IF(1_Data_EDA!C1798="Home Office",1,0)</f>
        <v>0</v>
      </c>
      <c r="M1797" s="6" t="n">
        <f aca="false">IF(1_Data_EDA!D1798="Europe",1,0)</f>
        <v>0</v>
      </c>
      <c r="N1797" s="6" t="n">
        <f aca="false">IF(1_Data_EDA!D1798="LATAM",1,0)</f>
        <v>0</v>
      </c>
      <c r="O1797" s="6" t="n">
        <f aca="false">IF(1_Data_EDA!D1798="Pacific Asia",1,0)</f>
        <v>0</v>
      </c>
      <c r="P1797" s="6" t="n">
        <f aca="false">IF(1_Data_EDA!D1798="USCA",1,0)</f>
        <v>0</v>
      </c>
      <c r="Q1797" s="6" t="n">
        <f aca="false">IF(C1797&gt;MEDIAN(C$5:C$8004),1,0)</f>
        <v>0</v>
      </c>
      <c r="R1797" s="6" t="n">
        <f aca="false">IF(D1797&gt;2,1,0)</f>
        <v>1</v>
      </c>
    </row>
    <row r="1798" customFormat="false" ht="15" hidden="false" customHeight="true" outlineLevel="0" collapsed="false">
      <c r="A1798" s="6" t="n">
        <f aca="false">1_Data_EDA!O1799</f>
        <v>1</v>
      </c>
      <c r="B1798" s="6" t="n">
        <f aca="false">1_Data_EDA!H1799</f>
        <v>2</v>
      </c>
      <c r="C1798" s="7" t="n">
        <f aca="false">1_Data_EDA!I1799</f>
        <v>399.980011</v>
      </c>
      <c r="D1798" s="6" t="n">
        <f aca="false">1_Data_EDA!J1799</f>
        <v>1</v>
      </c>
      <c r="E1798" s="7" t="n">
        <f aca="false">1_Data_EDA!K1799</f>
        <v>399.980011</v>
      </c>
      <c r="F1798" s="7" t="n">
        <f aca="false">1_Data_EDA!L1799</f>
        <v>72</v>
      </c>
      <c r="G1798" s="8" t="n">
        <f aca="false">1_Data_EDA!M1799</f>
        <v>0.180000007</v>
      </c>
      <c r="H1798" s="6" t="n">
        <f aca="false">IF(1_Data_EDA!B1799="First Class",1,0)</f>
        <v>0</v>
      </c>
      <c r="I1798" s="6" t="n">
        <f aca="false">IF(1_Data_EDA!B1799="Second Class",1,0)</f>
        <v>1</v>
      </c>
      <c r="J1798" s="6" t="n">
        <f aca="false">IF(1_Data_EDA!B1799="Same Day",1,0)</f>
        <v>0</v>
      </c>
      <c r="K1798" s="6" t="n">
        <f aca="false">IF(1_Data_EDA!C1799="Corporate",1,0)</f>
        <v>0</v>
      </c>
      <c r="L1798" s="6" t="n">
        <f aca="false">IF(1_Data_EDA!C1799="Home Office",1,0)</f>
        <v>1</v>
      </c>
      <c r="M1798" s="6" t="n">
        <f aca="false">IF(1_Data_EDA!D1799="Europe",1,0)</f>
        <v>0</v>
      </c>
      <c r="N1798" s="6" t="n">
        <f aca="false">IF(1_Data_EDA!D1799="LATAM",1,0)</f>
        <v>1</v>
      </c>
      <c r="O1798" s="6" t="n">
        <f aca="false">IF(1_Data_EDA!D1799="Pacific Asia",1,0)</f>
        <v>0</v>
      </c>
      <c r="P1798" s="6" t="n">
        <f aca="false">IF(1_Data_EDA!D1799="USCA",1,0)</f>
        <v>0</v>
      </c>
      <c r="Q1798" s="6" t="n">
        <f aca="false">IF(C1798&gt;MEDIAN(C$5:C$8004),1,0)</f>
        <v>1</v>
      </c>
      <c r="R1798" s="6" t="n">
        <f aca="false">IF(D1798&gt;2,1,0)</f>
        <v>0</v>
      </c>
    </row>
    <row r="1799" customFormat="false" ht="15" hidden="false" customHeight="true" outlineLevel="0" collapsed="false">
      <c r="A1799" s="6" t="n">
        <f aca="false">1_Data_EDA!O1800</f>
        <v>0</v>
      </c>
      <c r="B1799" s="6" t="n">
        <f aca="false">1_Data_EDA!H1800</f>
        <v>0</v>
      </c>
      <c r="C1799" s="7" t="n">
        <f aca="false">1_Data_EDA!I1800</f>
        <v>19.98999977</v>
      </c>
      <c r="D1799" s="6" t="n">
        <f aca="false">1_Data_EDA!J1800</f>
        <v>3</v>
      </c>
      <c r="E1799" s="7" t="n">
        <f aca="false">1_Data_EDA!K1800</f>
        <v>59.97000122</v>
      </c>
      <c r="F1799" s="7" t="n">
        <f aca="false">1_Data_EDA!L1800</f>
        <v>7.199999809</v>
      </c>
      <c r="G1799" s="8" t="n">
        <f aca="false">1_Data_EDA!M1800</f>
        <v>0.119999997</v>
      </c>
      <c r="H1799" s="6" t="n">
        <f aca="false">IF(1_Data_EDA!B1800="First Class",1,0)</f>
        <v>0</v>
      </c>
      <c r="I1799" s="6" t="n">
        <f aca="false">IF(1_Data_EDA!B1800="Second Class",1,0)</f>
        <v>0</v>
      </c>
      <c r="J1799" s="6" t="n">
        <f aca="false">IF(1_Data_EDA!B1800="Same Day",1,0)</f>
        <v>1</v>
      </c>
      <c r="K1799" s="6" t="n">
        <f aca="false">IF(1_Data_EDA!C1800="Corporate",1,0)</f>
        <v>0</v>
      </c>
      <c r="L1799" s="6" t="n">
        <f aca="false">IF(1_Data_EDA!C1800="Home Office",1,0)</f>
        <v>0</v>
      </c>
      <c r="M1799" s="6" t="n">
        <f aca="false">IF(1_Data_EDA!D1800="Europe",1,0)</f>
        <v>0</v>
      </c>
      <c r="N1799" s="6" t="n">
        <f aca="false">IF(1_Data_EDA!D1800="LATAM",1,0)</f>
        <v>0</v>
      </c>
      <c r="O1799" s="6" t="n">
        <f aca="false">IF(1_Data_EDA!D1800="Pacific Asia",1,0)</f>
        <v>0</v>
      </c>
      <c r="P1799" s="6" t="n">
        <f aca="false">IF(1_Data_EDA!D1800="USCA",1,0)</f>
        <v>1</v>
      </c>
      <c r="Q1799" s="6" t="n">
        <f aca="false">IF(C1799&gt;MEDIAN(C$5:C$8004),1,0)</f>
        <v>0</v>
      </c>
      <c r="R1799" s="6" t="n">
        <f aca="false">IF(D1799&gt;2,1,0)</f>
        <v>1</v>
      </c>
    </row>
    <row r="1800" customFormat="false" ht="15" hidden="false" customHeight="true" outlineLevel="0" collapsed="false">
      <c r="A1800" s="6" t="n">
        <f aca="false">1_Data_EDA!O1801</f>
        <v>0</v>
      </c>
      <c r="B1800" s="6" t="n">
        <f aca="false">1_Data_EDA!H1801</f>
        <v>4</v>
      </c>
      <c r="C1800" s="7" t="n">
        <f aca="false">1_Data_EDA!I1801</f>
        <v>99.98999786</v>
      </c>
      <c r="D1800" s="6" t="n">
        <f aca="false">1_Data_EDA!J1801</f>
        <v>5</v>
      </c>
      <c r="E1800" s="7" t="n">
        <f aca="false">1_Data_EDA!K1801</f>
        <v>499.9500122</v>
      </c>
      <c r="F1800" s="7" t="n">
        <f aca="false">1_Data_EDA!L1801</f>
        <v>84.98999786</v>
      </c>
      <c r="G1800" s="8" t="n">
        <f aca="false">1_Data_EDA!M1801</f>
        <v>0.170000002</v>
      </c>
      <c r="H1800" s="6" t="n">
        <f aca="false">IF(1_Data_EDA!B1801="First Class",1,0)</f>
        <v>0</v>
      </c>
      <c r="I1800" s="6" t="n">
        <f aca="false">IF(1_Data_EDA!B1801="Second Class",1,0)</f>
        <v>0</v>
      </c>
      <c r="J1800" s="6" t="n">
        <f aca="false">IF(1_Data_EDA!B1801="Same Day",1,0)</f>
        <v>0</v>
      </c>
      <c r="K1800" s="6" t="n">
        <f aca="false">IF(1_Data_EDA!C1801="Corporate",1,0)</f>
        <v>1</v>
      </c>
      <c r="L1800" s="6" t="n">
        <f aca="false">IF(1_Data_EDA!C1801="Home Office",1,0)</f>
        <v>0</v>
      </c>
      <c r="M1800" s="6" t="n">
        <f aca="false">IF(1_Data_EDA!D1801="Europe",1,0)</f>
        <v>1</v>
      </c>
      <c r="N1800" s="6" t="n">
        <f aca="false">IF(1_Data_EDA!D1801="LATAM",1,0)</f>
        <v>0</v>
      </c>
      <c r="O1800" s="6" t="n">
        <f aca="false">IF(1_Data_EDA!D1801="Pacific Asia",1,0)</f>
        <v>0</v>
      </c>
      <c r="P1800" s="6" t="n">
        <f aca="false">IF(1_Data_EDA!D1801="USCA",1,0)</f>
        <v>0</v>
      </c>
      <c r="Q1800" s="6" t="n">
        <f aca="false">IF(C1800&gt;MEDIAN(C$5:C$8004),1,0)</f>
        <v>1</v>
      </c>
      <c r="R1800" s="6" t="n">
        <f aca="false">IF(D1800&gt;2,1,0)</f>
        <v>1</v>
      </c>
    </row>
    <row r="1801" customFormat="false" ht="15" hidden="false" customHeight="true" outlineLevel="0" collapsed="false">
      <c r="A1801" s="6" t="n">
        <f aca="false">1_Data_EDA!O1802</f>
        <v>0</v>
      </c>
      <c r="B1801" s="6" t="n">
        <f aca="false">1_Data_EDA!H1802</f>
        <v>4</v>
      </c>
      <c r="C1801" s="7" t="n">
        <f aca="false">1_Data_EDA!I1802</f>
        <v>17.98999977</v>
      </c>
      <c r="D1801" s="6" t="n">
        <f aca="false">1_Data_EDA!J1802</f>
        <v>4</v>
      </c>
      <c r="E1801" s="7" t="n">
        <f aca="false">1_Data_EDA!K1802</f>
        <v>71.95999908</v>
      </c>
      <c r="F1801" s="7" t="n">
        <f aca="false">1_Data_EDA!L1802</f>
        <v>9.350000381</v>
      </c>
      <c r="G1801" s="8" t="n">
        <f aca="false">1_Data_EDA!M1802</f>
        <v>0.129999995</v>
      </c>
      <c r="H1801" s="6" t="n">
        <f aca="false">IF(1_Data_EDA!B1802="First Class",1,0)</f>
        <v>0</v>
      </c>
      <c r="I1801" s="6" t="n">
        <f aca="false">IF(1_Data_EDA!B1802="Second Class",1,0)</f>
        <v>0</v>
      </c>
      <c r="J1801" s="6" t="n">
        <f aca="false">IF(1_Data_EDA!B1802="Same Day",1,0)</f>
        <v>0</v>
      </c>
      <c r="K1801" s="6" t="n">
        <f aca="false">IF(1_Data_EDA!C1802="Corporate",1,0)</f>
        <v>0</v>
      </c>
      <c r="L1801" s="6" t="n">
        <f aca="false">IF(1_Data_EDA!C1802="Home Office",1,0)</f>
        <v>0</v>
      </c>
      <c r="M1801" s="6" t="n">
        <f aca="false">IF(1_Data_EDA!D1802="Europe",1,0)</f>
        <v>0</v>
      </c>
      <c r="N1801" s="6" t="n">
        <f aca="false">IF(1_Data_EDA!D1802="LATAM",1,0)</f>
        <v>0</v>
      </c>
      <c r="O1801" s="6" t="n">
        <f aca="false">IF(1_Data_EDA!D1802="Pacific Asia",1,0)</f>
        <v>0</v>
      </c>
      <c r="P1801" s="6" t="n">
        <f aca="false">IF(1_Data_EDA!D1802="USCA",1,0)</f>
        <v>1</v>
      </c>
      <c r="Q1801" s="6" t="n">
        <f aca="false">IF(C1801&gt;MEDIAN(C$5:C$8004),1,0)</f>
        <v>0</v>
      </c>
      <c r="R1801" s="6" t="n">
        <f aca="false">IF(D1801&gt;2,1,0)</f>
        <v>1</v>
      </c>
    </row>
    <row r="1802" customFormat="false" ht="15" hidden="false" customHeight="true" outlineLevel="0" collapsed="false">
      <c r="A1802" s="6" t="n">
        <f aca="false">1_Data_EDA!O1803</f>
        <v>1</v>
      </c>
      <c r="B1802" s="6" t="n">
        <f aca="false">1_Data_EDA!H1803</f>
        <v>2</v>
      </c>
      <c r="C1802" s="7" t="n">
        <f aca="false">1_Data_EDA!I1803</f>
        <v>59.99000168</v>
      </c>
      <c r="D1802" s="6" t="n">
        <f aca="false">1_Data_EDA!J1803</f>
        <v>5</v>
      </c>
      <c r="E1802" s="7" t="n">
        <f aca="false">1_Data_EDA!K1803</f>
        <v>299.9500122</v>
      </c>
      <c r="F1802" s="7" t="n">
        <f aca="false">1_Data_EDA!L1803</f>
        <v>0</v>
      </c>
      <c r="G1802" s="8" t="n">
        <f aca="false">1_Data_EDA!M1803</f>
        <v>0</v>
      </c>
      <c r="H1802" s="6" t="n">
        <f aca="false">IF(1_Data_EDA!B1803="First Class",1,0)</f>
        <v>0</v>
      </c>
      <c r="I1802" s="6" t="n">
        <f aca="false">IF(1_Data_EDA!B1803="Second Class",1,0)</f>
        <v>1</v>
      </c>
      <c r="J1802" s="6" t="n">
        <f aca="false">IF(1_Data_EDA!B1803="Same Day",1,0)</f>
        <v>0</v>
      </c>
      <c r="K1802" s="6" t="n">
        <f aca="false">IF(1_Data_EDA!C1803="Corporate",1,0)</f>
        <v>0</v>
      </c>
      <c r="L1802" s="6" t="n">
        <f aca="false">IF(1_Data_EDA!C1803="Home Office",1,0)</f>
        <v>0</v>
      </c>
      <c r="M1802" s="6" t="n">
        <f aca="false">IF(1_Data_EDA!D1803="Europe",1,0)</f>
        <v>0</v>
      </c>
      <c r="N1802" s="6" t="n">
        <f aca="false">IF(1_Data_EDA!D1803="LATAM",1,0)</f>
        <v>0</v>
      </c>
      <c r="O1802" s="6" t="n">
        <f aca="false">IF(1_Data_EDA!D1803="Pacific Asia",1,0)</f>
        <v>0</v>
      </c>
      <c r="P1802" s="6" t="n">
        <f aca="false">IF(1_Data_EDA!D1803="USCA",1,0)</f>
        <v>0</v>
      </c>
      <c r="Q1802" s="6" t="n">
        <f aca="false">IF(C1802&gt;MEDIAN(C$5:C$8004),1,0)</f>
        <v>0</v>
      </c>
      <c r="R1802" s="6" t="n">
        <f aca="false">IF(D1802&gt;2,1,0)</f>
        <v>1</v>
      </c>
    </row>
    <row r="1803" customFormat="false" ht="15" hidden="false" customHeight="true" outlineLevel="0" collapsed="false">
      <c r="A1803" s="6" t="n">
        <f aca="false">1_Data_EDA!O1804</f>
        <v>1</v>
      </c>
      <c r="B1803" s="6" t="n">
        <f aca="false">1_Data_EDA!H1804</f>
        <v>2</v>
      </c>
      <c r="C1803" s="7" t="n">
        <f aca="false">1_Data_EDA!I1804</f>
        <v>59.99000168</v>
      </c>
      <c r="D1803" s="6" t="n">
        <f aca="false">1_Data_EDA!J1804</f>
        <v>1</v>
      </c>
      <c r="E1803" s="7" t="n">
        <f aca="false">1_Data_EDA!K1804</f>
        <v>59.99000168</v>
      </c>
      <c r="F1803" s="7" t="n">
        <f aca="false">1_Data_EDA!L1804</f>
        <v>4.199999809</v>
      </c>
      <c r="G1803" s="8" t="n">
        <f aca="false">1_Data_EDA!M1804</f>
        <v>0.07</v>
      </c>
      <c r="H1803" s="6" t="n">
        <f aca="false">IF(1_Data_EDA!B1804="First Class",1,0)</f>
        <v>0</v>
      </c>
      <c r="I1803" s="6" t="n">
        <f aca="false">IF(1_Data_EDA!B1804="Second Class",1,0)</f>
        <v>1</v>
      </c>
      <c r="J1803" s="6" t="n">
        <f aca="false">IF(1_Data_EDA!B1804="Same Day",1,0)</f>
        <v>0</v>
      </c>
      <c r="K1803" s="6" t="n">
        <f aca="false">IF(1_Data_EDA!C1804="Corporate",1,0)</f>
        <v>0</v>
      </c>
      <c r="L1803" s="6" t="n">
        <f aca="false">IF(1_Data_EDA!C1804="Home Office",1,0)</f>
        <v>0</v>
      </c>
      <c r="M1803" s="6" t="n">
        <f aca="false">IF(1_Data_EDA!D1804="Europe",1,0)</f>
        <v>0</v>
      </c>
      <c r="N1803" s="6" t="n">
        <f aca="false">IF(1_Data_EDA!D1804="LATAM",1,0)</f>
        <v>0</v>
      </c>
      <c r="O1803" s="6" t="n">
        <f aca="false">IF(1_Data_EDA!D1804="Pacific Asia",1,0)</f>
        <v>1</v>
      </c>
      <c r="P1803" s="6" t="n">
        <f aca="false">IF(1_Data_EDA!D1804="USCA",1,0)</f>
        <v>0</v>
      </c>
      <c r="Q1803" s="6" t="n">
        <f aca="false">IF(C1803&gt;MEDIAN(C$5:C$8004),1,0)</f>
        <v>0</v>
      </c>
      <c r="R1803" s="6" t="n">
        <f aca="false">IF(D1803&gt;2,1,0)</f>
        <v>0</v>
      </c>
    </row>
    <row r="1804" customFormat="false" ht="15" hidden="false" customHeight="true" outlineLevel="0" collapsed="false">
      <c r="A1804" s="6" t="n">
        <f aca="false">1_Data_EDA!O1805</f>
        <v>1</v>
      </c>
      <c r="B1804" s="6" t="n">
        <f aca="false">1_Data_EDA!H1805</f>
        <v>2</v>
      </c>
      <c r="C1804" s="7" t="n">
        <f aca="false">1_Data_EDA!I1805</f>
        <v>49.97999954</v>
      </c>
      <c r="D1804" s="6" t="n">
        <f aca="false">1_Data_EDA!J1805</f>
        <v>3</v>
      </c>
      <c r="E1804" s="7" t="n">
        <f aca="false">1_Data_EDA!K1805</f>
        <v>149.9400024</v>
      </c>
      <c r="F1804" s="7" t="n">
        <f aca="false">1_Data_EDA!L1805</f>
        <v>23.98999977</v>
      </c>
      <c r="G1804" s="8" t="n">
        <f aca="false">1_Data_EDA!M1805</f>
        <v>0.159999996</v>
      </c>
      <c r="H1804" s="6" t="n">
        <f aca="false">IF(1_Data_EDA!B1805="First Class",1,0)</f>
        <v>0</v>
      </c>
      <c r="I1804" s="6" t="n">
        <f aca="false">IF(1_Data_EDA!B1805="Second Class",1,0)</f>
        <v>1</v>
      </c>
      <c r="J1804" s="6" t="n">
        <f aca="false">IF(1_Data_EDA!B1805="Same Day",1,0)</f>
        <v>0</v>
      </c>
      <c r="K1804" s="6" t="n">
        <f aca="false">IF(1_Data_EDA!C1805="Corporate",1,0)</f>
        <v>1</v>
      </c>
      <c r="L1804" s="6" t="n">
        <f aca="false">IF(1_Data_EDA!C1805="Home Office",1,0)</f>
        <v>0</v>
      </c>
      <c r="M1804" s="6" t="n">
        <f aca="false">IF(1_Data_EDA!D1805="Europe",1,0)</f>
        <v>0</v>
      </c>
      <c r="N1804" s="6" t="n">
        <f aca="false">IF(1_Data_EDA!D1805="LATAM",1,0)</f>
        <v>1</v>
      </c>
      <c r="O1804" s="6" t="n">
        <f aca="false">IF(1_Data_EDA!D1805="Pacific Asia",1,0)</f>
        <v>0</v>
      </c>
      <c r="P1804" s="6" t="n">
        <f aca="false">IF(1_Data_EDA!D1805="USCA",1,0)</f>
        <v>0</v>
      </c>
      <c r="Q1804" s="6" t="n">
        <f aca="false">IF(C1804&gt;MEDIAN(C$5:C$8004),1,0)</f>
        <v>0</v>
      </c>
      <c r="R1804" s="6" t="n">
        <f aca="false">IF(D1804&gt;2,1,0)</f>
        <v>1</v>
      </c>
    </row>
    <row r="1805" customFormat="false" ht="15" hidden="false" customHeight="true" outlineLevel="0" collapsed="false">
      <c r="A1805" s="6" t="n">
        <f aca="false">1_Data_EDA!O1806</f>
        <v>1</v>
      </c>
      <c r="B1805" s="6" t="n">
        <f aca="false">1_Data_EDA!H1806</f>
        <v>2</v>
      </c>
      <c r="C1805" s="7" t="n">
        <f aca="false">1_Data_EDA!I1806</f>
        <v>129.9900055</v>
      </c>
      <c r="D1805" s="6" t="n">
        <f aca="false">1_Data_EDA!J1806</f>
        <v>1</v>
      </c>
      <c r="E1805" s="7" t="n">
        <f aca="false">1_Data_EDA!K1806</f>
        <v>129.9900055</v>
      </c>
      <c r="F1805" s="7" t="n">
        <f aca="false">1_Data_EDA!L1806</f>
        <v>16.89999962</v>
      </c>
      <c r="G1805" s="8" t="n">
        <f aca="false">1_Data_EDA!M1806</f>
        <v>0.129999995</v>
      </c>
      <c r="H1805" s="6" t="n">
        <f aca="false">IF(1_Data_EDA!B1806="First Class",1,0)</f>
        <v>0</v>
      </c>
      <c r="I1805" s="6" t="n">
        <f aca="false">IF(1_Data_EDA!B1806="Second Class",1,0)</f>
        <v>1</v>
      </c>
      <c r="J1805" s="6" t="n">
        <f aca="false">IF(1_Data_EDA!B1806="Same Day",1,0)</f>
        <v>0</v>
      </c>
      <c r="K1805" s="6" t="n">
        <f aca="false">IF(1_Data_EDA!C1806="Corporate",1,0)</f>
        <v>0</v>
      </c>
      <c r="L1805" s="6" t="n">
        <f aca="false">IF(1_Data_EDA!C1806="Home Office",1,0)</f>
        <v>0</v>
      </c>
      <c r="M1805" s="6" t="n">
        <f aca="false">IF(1_Data_EDA!D1806="Europe",1,0)</f>
        <v>1</v>
      </c>
      <c r="N1805" s="6" t="n">
        <f aca="false">IF(1_Data_EDA!D1806="LATAM",1,0)</f>
        <v>0</v>
      </c>
      <c r="O1805" s="6" t="n">
        <f aca="false">IF(1_Data_EDA!D1806="Pacific Asia",1,0)</f>
        <v>0</v>
      </c>
      <c r="P1805" s="6" t="n">
        <f aca="false">IF(1_Data_EDA!D1806="USCA",1,0)</f>
        <v>0</v>
      </c>
      <c r="Q1805" s="6" t="n">
        <f aca="false">IF(C1805&gt;MEDIAN(C$5:C$8004),1,0)</f>
        <v>1</v>
      </c>
      <c r="R1805" s="6" t="n">
        <f aca="false">IF(D1805&gt;2,1,0)</f>
        <v>0</v>
      </c>
    </row>
    <row r="1806" customFormat="false" ht="15" hidden="false" customHeight="true" outlineLevel="0" collapsed="false">
      <c r="A1806" s="6" t="n">
        <f aca="false">1_Data_EDA!O1807</f>
        <v>1</v>
      </c>
      <c r="B1806" s="6" t="n">
        <f aca="false">1_Data_EDA!H1807</f>
        <v>4</v>
      </c>
      <c r="C1806" s="7" t="n">
        <f aca="false">1_Data_EDA!I1807</f>
        <v>99.98999786</v>
      </c>
      <c r="D1806" s="6" t="n">
        <f aca="false">1_Data_EDA!J1807</f>
        <v>3</v>
      </c>
      <c r="E1806" s="7" t="n">
        <f aca="false">1_Data_EDA!K1807</f>
        <v>299.9700012</v>
      </c>
      <c r="F1806" s="7" t="n">
        <f aca="false">1_Data_EDA!L1807</f>
        <v>27</v>
      </c>
      <c r="G1806" s="8" t="n">
        <f aca="false">1_Data_EDA!M1807</f>
        <v>0.090000004</v>
      </c>
      <c r="H1806" s="6" t="n">
        <f aca="false">IF(1_Data_EDA!B1807="First Class",1,0)</f>
        <v>0</v>
      </c>
      <c r="I1806" s="6" t="n">
        <f aca="false">IF(1_Data_EDA!B1807="Second Class",1,0)</f>
        <v>0</v>
      </c>
      <c r="J1806" s="6" t="n">
        <f aca="false">IF(1_Data_EDA!B1807="Same Day",1,0)</f>
        <v>0</v>
      </c>
      <c r="K1806" s="6" t="n">
        <f aca="false">IF(1_Data_EDA!C1807="Corporate",1,0)</f>
        <v>0</v>
      </c>
      <c r="L1806" s="6" t="n">
        <f aca="false">IF(1_Data_EDA!C1807="Home Office",1,0)</f>
        <v>1</v>
      </c>
      <c r="M1806" s="6" t="n">
        <f aca="false">IF(1_Data_EDA!D1807="Europe",1,0)</f>
        <v>0</v>
      </c>
      <c r="N1806" s="6" t="n">
        <f aca="false">IF(1_Data_EDA!D1807="LATAM",1,0)</f>
        <v>1</v>
      </c>
      <c r="O1806" s="6" t="n">
        <f aca="false">IF(1_Data_EDA!D1807="Pacific Asia",1,0)</f>
        <v>0</v>
      </c>
      <c r="P1806" s="6" t="n">
        <f aca="false">IF(1_Data_EDA!D1807="USCA",1,0)</f>
        <v>0</v>
      </c>
      <c r="Q1806" s="6" t="n">
        <f aca="false">IF(C1806&gt;MEDIAN(C$5:C$8004),1,0)</f>
        <v>1</v>
      </c>
      <c r="R1806" s="6" t="n">
        <f aca="false">IF(D1806&gt;2,1,0)</f>
        <v>1</v>
      </c>
    </row>
    <row r="1807" customFormat="false" ht="15" hidden="false" customHeight="true" outlineLevel="0" collapsed="false">
      <c r="A1807" s="6" t="n">
        <f aca="false">1_Data_EDA!O1808</f>
        <v>0</v>
      </c>
      <c r="B1807" s="6" t="n">
        <f aca="false">1_Data_EDA!H1808</f>
        <v>4</v>
      </c>
      <c r="C1807" s="7" t="n">
        <f aca="false">1_Data_EDA!I1808</f>
        <v>399.980011</v>
      </c>
      <c r="D1807" s="6" t="n">
        <f aca="false">1_Data_EDA!J1808</f>
        <v>1</v>
      </c>
      <c r="E1807" s="7" t="n">
        <f aca="false">1_Data_EDA!K1808</f>
        <v>399.980011</v>
      </c>
      <c r="F1807" s="7" t="n">
        <f aca="false">1_Data_EDA!L1808</f>
        <v>100</v>
      </c>
      <c r="G1807" s="8" t="n">
        <f aca="false">1_Data_EDA!M1808</f>
        <v>0.25</v>
      </c>
      <c r="H1807" s="6" t="n">
        <f aca="false">IF(1_Data_EDA!B1808="First Class",1,0)</f>
        <v>0</v>
      </c>
      <c r="I1807" s="6" t="n">
        <f aca="false">IF(1_Data_EDA!B1808="Second Class",1,0)</f>
        <v>0</v>
      </c>
      <c r="J1807" s="6" t="n">
        <f aca="false">IF(1_Data_EDA!B1808="Same Day",1,0)</f>
        <v>0</v>
      </c>
      <c r="K1807" s="6" t="n">
        <f aca="false">IF(1_Data_EDA!C1808="Corporate",1,0)</f>
        <v>1</v>
      </c>
      <c r="L1807" s="6" t="n">
        <f aca="false">IF(1_Data_EDA!C1808="Home Office",1,0)</f>
        <v>0</v>
      </c>
      <c r="M1807" s="6" t="n">
        <f aca="false">IF(1_Data_EDA!D1808="Europe",1,0)</f>
        <v>0</v>
      </c>
      <c r="N1807" s="6" t="n">
        <f aca="false">IF(1_Data_EDA!D1808="LATAM",1,0)</f>
        <v>1</v>
      </c>
      <c r="O1807" s="6" t="n">
        <f aca="false">IF(1_Data_EDA!D1808="Pacific Asia",1,0)</f>
        <v>0</v>
      </c>
      <c r="P1807" s="6" t="n">
        <f aca="false">IF(1_Data_EDA!D1808="USCA",1,0)</f>
        <v>0</v>
      </c>
      <c r="Q1807" s="6" t="n">
        <f aca="false">IF(C1807&gt;MEDIAN(C$5:C$8004),1,0)</f>
        <v>1</v>
      </c>
      <c r="R1807" s="6" t="n">
        <f aca="false">IF(D1807&gt;2,1,0)</f>
        <v>0</v>
      </c>
    </row>
    <row r="1808" customFormat="false" ht="15" hidden="false" customHeight="true" outlineLevel="0" collapsed="false">
      <c r="A1808" s="6" t="n">
        <f aca="false">1_Data_EDA!O1809</f>
        <v>1</v>
      </c>
      <c r="B1808" s="6" t="n">
        <f aca="false">1_Data_EDA!H1809</f>
        <v>4</v>
      </c>
      <c r="C1808" s="7" t="n">
        <f aca="false">1_Data_EDA!I1809</f>
        <v>39.99000168</v>
      </c>
      <c r="D1808" s="6" t="n">
        <f aca="false">1_Data_EDA!J1809</f>
        <v>2</v>
      </c>
      <c r="E1808" s="7" t="n">
        <f aca="false">1_Data_EDA!K1809</f>
        <v>79.98000336</v>
      </c>
      <c r="F1808" s="7" t="n">
        <f aca="false">1_Data_EDA!L1809</f>
        <v>3.200000048</v>
      </c>
      <c r="G1808" s="8" t="n">
        <f aca="false">1_Data_EDA!M1809</f>
        <v>0.039999999</v>
      </c>
      <c r="H1808" s="6" t="n">
        <f aca="false">IF(1_Data_EDA!B1809="First Class",1,0)</f>
        <v>0</v>
      </c>
      <c r="I1808" s="6" t="n">
        <f aca="false">IF(1_Data_EDA!B1809="Second Class",1,0)</f>
        <v>0</v>
      </c>
      <c r="J1808" s="6" t="n">
        <f aca="false">IF(1_Data_EDA!B1809="Same Day",1,0)</f>
        <v>0</v>
      </c>
      <c r="K1808" s="6" t="n">
        <f aca="false">IF(1_Data_EDA!C1809="Corporate",1,0)</f>
        <v>0</v>
      </c>
      <c r="L1808" s="6" t="n">
        <f aca="false">IF(1_Data_EDA!C1809="Home Office",1,0)</f>
        <v>0</v>
      </c>
      <c r="M1808" s="6" t="n">
        <f aca="false">IF(1_Data_EDA!D1809="Europe",1,0)</f>
        <v>1</v>
      </c>
      <c r="N1808" s="6" t="n">
        <f aca="false">IF(1_Data_EDA!D1809="LATAM",1,0)</f>
        <v>0</v>
      </c>
      <c r="O1808" s="6" t="n">
        <f aca="false">IF(1_Data_EDA!D1809="Pacific Asia",1,0)</f>
        <v>0</v>
      </c>
      <c r="P1808" s="6" t="n">
        <f aca="false">IF(1_Data_EDA!D1809="USCA",1,0)</f>
        <v>0</v>
      </c>
      <c r="Q1808" s="6" t="n">
        <f aca="false">IF(C1808&gt;MEDIAN(C$5:C$8004),1,0)</f>
        <v>0</v>
      </c>
      <c r="R1808" s="6" t="n">
        <f aca="false">IF(D1808&gt;2,1,0)</f>
        <v>0</v>
      </c>
    </row>
    <row r="1809" customFormat="false" ht="15" hidden="false" customHeight="true" outlineLevel="0" collapsed="false">
      <c r="A1809" s="6" t="n">
        <f aca="false">1_Data_EDA!O1810</f>
        <v>0</v>
      </c>
      <c r="B1809" s="6" t="n">
        <f aca="false">1_Data_EDA!H1810</f>
        <v>2</v>
      </c>
      <c r="C1809" s="7" t="n">
        <f aca="false">1_Data_EDA!I1810</f>
        <v>129.9900055</v>
      </c>
      <c r="D1809" s="6" t="n">
        <f aca="false">1_Data_EDA!J1810</f>
        <v>1</v>
      </c>
      <c r="E1809" s="7" t="n">
        <f aca="false">1_Data_EDA!K1810</f>
        <v>129.9900055</v>
      </c>
      <c r="F1809" s="7" t="n">
        <f aca="false">1_Data_EDA!L1810</f>
        <v>5.199999809</v>
      </c>
      <c r="G1809" s="8" t="n">
        <f aca="false">1_Data_EDA!M1810</f>
        <v>0.039999999</v>
      </c>
      <c r="H1809" s="6" t="n">
        <f aca="false">IF(1_Data_EDA!B1810="First Class",1,0)</f>
        <v>0</v>
      </c>
      <c r="I1809" s="6" t="n">
        <f aca="false">IF(1_Data_EDA!B1810="Second Class",1,0)</f>
        <v>1</v>
      </c>
      <c r="J1809" s="6" t="n">
        <f aca="false">IF(1_Data_EDA!B1810="Same Day",1,0)</f>
        <v>0</v>
      </c>
      <c r="K1809" s="6" t="n">
        <f aca="false">IF(1_Data_EDA!C1810="Corporate",1,0)</f>
        <v>0</v>
      </c>
      <c r="L1809" s="6" t="n">
        <f aca="false">IF(1_Data_EDA!C1810="Home Office",1,0)</f>
        <v>0</v>
      </c>
      <c r="M1809" s="6" t="n">
        <f aca="false">IF(1_Data_EDA!D1810="Europe",1,0)</f>
        <v>1</v>
      </c>
      <c r="N1809" s="6" t="n">
        <f aca="false">IF(1_Data_EDA!D1810="LATAM",1,0)</f>
        <v>0</v>
      </c>
      <c r="O1809" s="6" t="n">
        <f aca="false">IF(1_Data_EDA!D1810="Pacific Asia",1,0)</f>
        <v>0</v>
      </c>
      <c r="P1809" s="6" t="n">
        <f aca="false">IF(1_Data_EDA!D1810="USCA",1,0)</f>
        <v>0</v>
      </c>
      <c r="Q1809" s="6" t="n">
        <f aca="false">IF(C1809&gt;MEDIAN(C$5:C$8004),1,0)</f>
        <v>1</v>
      </c>
      <c r="R1809" s="6" t="n">
        <f aca="false">IF(D1809&gt;2,1,0)</f>
        <v>0</v>
      </c>
    </row>
    <row r="1810" customFormat="false" ht="15" hidden="false" customHeight="true" outlineLevel="0" collapsed="false">
      <c r="A1810" s="6" t="n">
        <f aca="false">1_Data_EDA!O1811</f>
        <v>1</v>
      </c>
      <c r="B1810" s="6" t="n">
        <f aca="false">1_Data_EDA!H1811</f>
        <v>2</v>
      </c>
      <c r="C1810" s="7" t="n">
        <f aca="false">1_Data_EDA!I1811</f>
        <v>39.99000168</v>
      </c>
      <c r="D1810" s="6" t="n">
        <f aca="false">1_Data_EDA!J1811</f>
        <v>3</v>
      </c>
      <c r="E1810" s="7" t="n">
        <f aca="false">1_Data_EDA!K1811</f>
        <v>119.9700012</v>
      </c>
      <c r="F1810" s="7" t="n">
        <f aca="false">1_Data_EDA!L1811</f>
        <v>2.400000095</v>
      </c>
      <c r="G1810" s="8" t="n">
        <f aca="false">1_Data_EDA!M1811</f>
        <v>0.02</v>
      </c>
      <c r="H1810" s="6" t="n">
        <f aca="false">IF(1_Data_EDA!B1811="First Class",1,0)</f>
        <v>0</v>
      </c>
      <c r="I1810" s="6" t="n">
        <f aca="false">IF(1_Data_EDA!B1811="Second Class",1,0)</f>
        <v>1</v>
      </c>
      <c r="J1810" s="6" t="n">
        <f aca="false">IF(1_Data_EDA!B1811="Same Day",1,0)</f>
        <v>0</v>
      </c>
      <c r="K1810" s="6" t="n">
        <f aca="false">IF(1_Data_EDA!C1811="Corporate",1,0)</f>
        <v>0</v>
      </c>
      <c r="L1810" s="6" t="n">
        <f aca="false">IF(1_Data_EDA!C1811="Home Office",1,0)</f>
        <v>0</v>
      </c>
      <c r="M1810" s="6" t="n">
        <f aca="false">IF(1_Data_EDA!D1811="Europe",1,0)</f>
        <v>0</v>
      </c>
      <c r="N1810" s="6" t="n">
        <f aca="false">IF(1_Data_EDA!D1811="LATAM",1,0)</f>
        <v>1</v>
      </c>
      <c r="O1810" s="6" t="n">
        <f aca="false">IF(1_Data_EDA!D1811="Pacific Asia",1,0)</f>
        <v>0</v>
      </c>
      <c r="P1810" s="6" t="n">
        <f aca="false">IF(1_Data_EDA!D1811="USCA",1,0)</f>
        <v>0</v>
      </c>
      <c r="Q1810" s="6" t="n">
        <f aca="false">IF(C1810&gt;MEDIAN(C$5:C$8004),1,0)</f>
        <v>0</v>
      </c>
      <c r="R1810" s="6" t="n">
        <f aca="false">IF(D1810&gt;2,1,0)</f>
        <v>1</v>
      </c>
    </row>
    <row r="1811" customFormat="false" ht="15" hidden="false" customHeight="true" outlineLevel="0" collapsed="false">
      <c r="A1811" s="6" t="n">
        <f aca="false">1_Data_EDA!O1812</f>
        <v>0</v>
      </c>
      <c r="B1811" s="6" t="n">
        <f aca="false">1_Data_EDA!H1812</f>
        <v>4</v>
      </c>
      <c r="C1811" s="7" t="n">
        <f aca="false">1_Data_EDA!I1812</f>
        <v>399.980011</v>
      </c>
      <c r="D1811" s="6" t="n">
        <f aca="false">1_Data_EDA!J1812</f>
        <v>1</v>
      </c>
      <c r="E1811" s="7" t="n">
        <f aca="false">1_Data_EDA!K1812</f>
        <v>399.980011</v>
      </c>
      <c r="F1811" s="7" t="n">
        <f aca="false">1_Data_EDA!L1812</f>
        <v>52</v>
      </c>
      <c r="G1811" s="8" t="n">
        <f aca="false">1_Data_EDA!M1812</f>
        <v>0.129999995</v>
      </c>
      <c r="H1811" s="6" t="n">
        <f aca="false">IF(1_Data_EDA!B1812="First Class",1,0)</f>
        <v>0</v>
      </c>
      <c r="I1811" s="6" t="n">
        <f aca="false">IF(1_Data_EDA!B1812="Second Class",1,0)</f>
        <v>0</v>
      </c>
      <c r="J1811" s="6" t="n">
        <f aca="false">IF(1_Data_EDA!B1812="Same Day",1,0)</f>
        <v>0</v>
      </c>
      <c r="K1811" s="6" t="n">
        <f aca="false">IF(1_Data_EDA!C1812="Corporate",1,0)</f>
        <v>0</v>
      </c>
      <c r="L1811" s="6" t="n">
        <f aca="false">IF(1_Data_EDA!C1812="Home Office",1,0)</f>
        <v>0</v>
      </c>
      <c r="M1811" s="6" t="n">
        <f aca="false">IF(1_Data_EDA!D1812="Europe",1,0)</f>
        <v>0</v>
      </c>
      <c r="N1811" s="6" t="n">
        <f aca="false">IF(1_Data_EDA!D1812="LATAM",1,0)</f>
        <v>0</v>
      </c>
      <c r="O1811" s="6" t="n">
        <f aca="false">IF(1_Data_EDA!D1812="Pacific Asia",1,0)</f>
        <v>1</v>
      </c>
      <c r="P1811" s="6" t="n">
        <f aca="false">IF(1_Data_EDA!D1812="USCA",1,0)</f>
        <v>0</v>
      </c>
      <c r="Q1811" s="6" t="n">
        <f aca="false">IF(C1811&gt;MEDIAN(C$5:C$8004),1,0)</f>
        <v>1</v>
      </c>
      <c r="R1811" s="6" t="n">
        <f aca="false">IF(D1811&gt;2,1,0)</f>
        <v>0</v>
      </c>
    </row>
    <row r="1812" customFormat="false" ht="15" hidden="false" customHeight="true" outlineLevel="0" collapsed="false">
      <c r="A1812" s="6" t="n">
        <f aca="false">1_Data_EDA!O1813</f>
        <v>1</v>
      </c>
      <c r="B1812" s="6" t="n">
        <f aca="false">1_Data_EDA!H1813</f>
        <v>1</v>
      </c>
      <c r="C1812" s="7" t="n">
        <f aca="false">1_Data_EDA!I1813</f>
        <v>50</v>
      </c>
      <c r="D1812" s="6" t="n">
        <f aca="false">1_Data_EDA!J1813</f>
        <v>1</v>
      </c>
      <c r="E1812" s="7" t="n">
        <f aca="false">1_Data_EDA!K1813</f>
        <v>50</v>
      </c>
      <c r="F1812" s="7" t="n">
        <f aca="false">1_Data_EDA!L1813</f>
        <v>1</v>
      </c>
      <c r="G1812" s="8" t="n">
        <f aca="false">1_Data_EDA!M1813</f>
        <v>0.02</v>
      </c>
      <c r="H1812" s="6" t="n">
        <f aca="false">IF(1_Data_EDA!B1813="First Class",1,0)</f>
        <v>1</v>
      </c>
      <c r="I1812" s="6" t="n">
        <f aca="false">IF(1_Data_EDA!B1813="Second Class",1,0)</f>
        <v>0</v>
      </c>
      <c r="J1812" s="6" t="n">
        <f aca="false">IF(1_Data_EDA!B1813="Same Day",1,0)</f>
        <v>0</v>
      </c>
      <c r="K1812" s="6" t="n">
        <f aca="false">IF(1_Data_EDA!C1813="Corporate",1,0)</f>
        <v>0</v>
      </c>
      <c r="L1812" s="6" t="n">
        <f aca="false">IF(1_Data_EDA!C1813="Home Office",1,0)</f>
        <v>0</v>
      </c>
      <c r="M1812" s="6" t="n">
        <f aca="false">IF(1_Data_EDA!D1813="Europe",1,0)</f>
        <v>0</v>
      </c>
      <c r="N1812" s="6" t="n">
        <f aca="false">IF(1_Data_EDA!D1813="LATAM",1,0)</f>
        <v>1</v>
      </c>
      <c r="O1812" s="6" t="n">
        <f aca="false">IF(1_Data_EDA!D1813="Pacific Asia",1,0)</f>
        <v>0</v>
      </c>
      <c r="P1812" s="6" t="n">
        <f aca="false">IF(1_Data_EDA!D1813="USCA",1,0)</f>
        <v>0</v>
      </c>
      <c r="Q1812" s="6" t="n">
        <f aca="false">IF(C1812&gt;MEDIAN(C$5:C$8004),1,0)</f>
        <v>0</v>
      </c>
      <c r="R1812" s="6" t="n">
        <f aca="false">IF(D1812&gt;2,1,0)</f>
        <v>0</v>
      </c>
    </row>
    <row r="1813" customFormat="false" ht="15" hidden="false" customHeight="true" outlineLevel="0" collapsed="false">
      <c r="A1813" s="6" t="n">
        <f aca="false">1_Data_EDA!O1814</f>
        <v>0</v>
      </c>
      <c r="B1813" s="6" t="n">
        <f aca="false">1_Data_EDA!H1814</f>
        <v>4</v>
      </c>
      <c r="C1813" s="7" t="n">
        <f aca="false">1_Data_EDA!I1814</f>
        <v>59.99000168</v>
      </c>
      <c r="D1813" s="6" t="n">
        <f aca="false">1_Data_EDA!J1814</f>
        <v>3</v>
      </c>
      <c r="E1813" s="7" t="n">
        <f aca="false">1_Data_EDA!K1814</f>
        <v>179.9700012</v>
      </c>
      <c r="F1813" s="7" t="n">
        <f aca="false">1_Data_EDA!L1814</f>
        <v>12.60000038</v>
      </c>
      <c r="G1813" s="8" t="n">
        <f aca="false">1_Data_EDA!M1814</f>
        <v>0.07</v>
      </c>
      <c r="H1813" s="6" t="n">
        <f aca="false">IF(1_Data_EDA!B1814="First Class",1,0)</f>
        <v>0</v>
      </c>
      <c r="I1813" s="6" t="n">
        <f aca="false">IF(1_Data_EDA!B1814="Second Class",1,0)</f>
        <v>0</v>
      </c>
      <c r="J1813" s="6" t="n">
        <f aca="false">IF(1_Data_EDA!B1814="Same Day",1,0)</f>
        <v>0</v>
      </c>
      <c r="K1813" s="6" t="n">
        <f aca="false">IF(1_Data_EDA!C1814="Corporate",1,0)</f>
        <v>0</v>
      </c>
      <c r="L1813" s="6" t="n">
        <f aca="false">IF(1_Data_EDA!C1814="Home Office",1,0)</f>
        <v>1</v>
      </c>
      <c r="M1813" s="6" t="n">
        <f aca="false">IF(1_Data_EDA!D1814="Europe",1,0)</f>
        <v>0</v>
      </c>
      <c r="N1813" s="6" t="n">
        <f aca="false">IF(1_Data_EDA!D1814="LATAM",1,0)</f>
        <v>0</v>
      </c>
      <c r="O1813" s="6" t="n">
        <f aca="false">IF(1_Data_EDA!D1814="Pacific Asia",1,0)</f>
        <v>0</v>
      </c>
      <c r="P1813" s="6" t="n">
        <f aca="false">IF(1_Data_EDA!D1814="USCA",1,0)</f>
        <v>1</v>
      </c>
      <c r="Q1813" s="6" t="n">
        <f aca="false">IF(C1813&gt;MEDIAN(C$5:C$8004),1,0)</f>
        <v>0</v>
      </c>
      <c r="R1813" s="6" t="n">
        <f aca="false">IF(D1813&gt;2,1,0)</f>
        <v>1</v>
      </c>
    </row>
    <row r="1814" customFormat="false" ht="15" hidden="false" customHeight="true" outlineLevel="0" collapsed="false">
      <c r="A1814" s="6" t="n">
        <f aca="false">1_Data_EDA!O1815</f>
        <v>1</v>
      </c>
      <c r="B1814" s="6" t="n">
        <f aca="false">1_Data_EDA!H1815</f>
        <v>4</v>
      </c>
      <c r="C1814" s="7" t="n">
        <f aca="false">1_Data_EDA!I1815</f>
        <v>299.980011</v>
      </c>
      <c r="D1814" s="6" t="n">
        <f aca="false">1_Data_EDA!J1815</f>
        <v>1</v>
      </c>
      <c r="E1814" s="7" t="n">
        <f aca="false">1_Data_EDA!K1815</f>
        <v>299.980011</v>
      </c>
      <c r="F1814" s="7" t="n">
        <f aca="false">1_Data_EDA!L1815</f>
        <v>27</v>
      </c>
      <c r="G1814" s="8" t="n">
        <f aca="false">1_Data_EDA!M1815</f>
        <v>0.090000004</v>
      </c>
      <c r="H1814" s="6" t="n">
        <f aca="false">IF(1_Data_EDA!B1815="First Class",1,0)</f>
        <v>0</v>
      </c>
      <c r="I1814" s="6" t="n">
        <f aca="false">IF(1_Data_EDA!B1815="Second Class",1,0)</f>
        <v>0</v>
      </c>
      <c r="J1814" s="6" t="n">
        <f aca="false">IF(1_Data_EDA!B1815="Same Day",1,0)</f>
        <v>0</v>
      </c>
      <c r="K1814" s="6" t="n">
        <f aca="false">IF(1_Data_EDA!C1815="Corporate",1,0)</f>
        <v>1</v>
      </c>
      <c r="L1814" s="6" t="n">
        <f aca="false">IF(1_Data_EDA!C1815="Home Office",1,0)</f>
        <v>0</v>
      </c>
      <c r="M1814" s="6" t="n">
        <f aca="false">IF(1_Data_EDA!D1815="Europe",1,0)</f>
        <v>0</v>
      </c>
      <c r="N1814" s="6" t="n">
        <f aca="false">IF(1_Data_EDA!D1815="LATAM",1,0)</f>
        <v>1</v>
      </c>
      <c r="O1814" s="6" t="n">
        <f aca="false">IF(1_Data_EDA!D1815="Pacific Asia",1,0)</f>
        <v>0</v>
      </c>
      <c r="P1814" s="6" t="n">
        <f aca="false">IF(1_Data_EDA!D1815="USCA",1,0)</f>
        <v>0</v>
      </c>
      <c r="Q1814" s="6" t="n">
        <f aca="false">IF(C1814&gt;MEDIAN(C$5:C$8004),1,0)</f>
        <v>1</v>
      </c>
      <c r="R1814" s="6" t="n">
        <f aca="false">IF(D1814&gt;2,1,0)</f>
        <v>0</v>
      </c>
    </row>
    <row r="1815" customFormat="false" ht="15" hidden="false" customHeight="true" outlineLevel="0" collapsed="false">
      <c r="A1815" s="6" t="n">
        <f aca="false">1_Data_EDA!O1816</f>
        <v>0</v>
      </c>
      <c r="B1815" s="6" t="n">
        <f aca="false">1_Data_EDA!H1816</f>
        <v>4</v>
      </c>
      <c r="C1815" s="7" t="n">
        <f aca="false">1_Data_EDA!I1816</f>
        <v>59.99000168</v>
      </c>
      <c r="D1815" s="6" t="n">
        <f aca="false">1_Data_EDA!J1816</f>
        <v>2</v>
      </c>
      <c r="E1815" s="7" t="n">
        <f aca="false">1_Data_EDA!K1816</f>
        <v>119.9800034</v>
      </c>
      <c r="F1815" s="7" t="n">
        <f aca="false">1_Data_EDA!L1816</f>
        <v>19.20000076</v>
      </c>
      <c r="G1815" s="8" t="n">
        <f aca="false">1_Data_EDA!M1816</f>
        <v>0.159999996</v>
      </c>
      <c r="H1815" s="6" t="n">
        <f aca="false">IF(1_Data_EDA!B1816="First Class",1,0)</f>
        <v>0</v>
      </c>
      <c r="I1815" s="6" t="n">
        <f aca="false">IF(1_Data_EDA!B1816="Second Class",1,0)</f>
        <v>0</v>
      </c>
      <c r="J1815" s="6" t="n">
        <f aca="false">IF(1_Data_EDA!B1816="Same Day",1,0)</f>
        <v>0</v>
      </c>
      <c r="K1815" s="6" t="n">
        <f aca="false">IF(1_Data_EDA!C1816="Corporate",1,0)</f>
        <v>0</v>
      </c>
      <c r="L1815" s="6" t="n">
        <f aca="false">IF(1_Data_EDA!C1816="Home Office",1,0)</f>
        <v>0</v>
      </c>
      <c r="M1815" s="6" t="n">
        <f aca="false">IF(1_Data_EDA!D1816="Europe",1,0)</f>
        <v>0</v>
      </c>
      <c r="N1815" s="6" t="n">
        <f aca="false">IF(1_Data_EDA!D1816="LATAM",1,0)</f>
        <v>0</v>
      </c>
      <c r="O1815" s="6" t="n">
        <f aca="false">IF(1_Data_EDA!D1816="Pacific Asia",1,0)</f>
        <v>1</v>
      </c>
      <c r="P1815" s="6" t="n">
        <f aca="false">IF(1_Data_EDA!D1816="USCA",1,0)</f>
        <v>0</v>
      </c>
      <c r="Q1815" s="6" t="n">
        <f aca="false">IF(C1815&gt;MEDIAN(C$5:C$8004),1,0)</f>
        <v>0</v>
      </c>
      <c r="R1815" s="6" t="n">
        <f aca="false">IF(D1815&gt;2,1,0)</f>
        <v>0</v>
      </c>
    </row>
    <row r="1816" customFormat="false" ht="15" hidden="false" customHeight="true" outlineLevel="0" collapsed="false">
      <c r="A1816" s="6" t="n">
        <f aca="false">1_Data_EDA!O1817</f>
        <v>0</v>
      </c>
      <c r="B1816" s="6" t="n">
        <f aca="false">1_Data_EDA!H1817</f>
        <v>4</v>
      </c>
      <c r="C1816" s="7" t="n">
        <f aca="false">1_Data_EDA!I1817</f>
        <v>199.9900055</v>
      </c>
      <c r="D1816" s="6" t="n">
        <f aca="false">1_Data_EDA!J1817</f>
        <v>1</v>
      </c>
      <c r="E1816" s="7" t="n">
        <f aca="false">1_Data_EDA!K1817</f>
        <v>199.9900055</v>
      </c>
      <c r="F1816" s="7" t="n">
        <f aca="false">1_Data_EDA!L1817</f>
        <v>50</v>
      </c>
      <c r="G1816" s="8" t="n">
        <f aca="false">1_Data_EDA!M1817</f>
        <v>0.25</v>
      </c>
      <c r="H1816" s="6" t="n">
        <f aca="false">IF(1_Data_EDA!B1817="First Class",1,0)</f>
        <v>0</v>
      </c>
      <c r="I1816" s="6" t="n">
        <f aca="false">IF(1_Data_EDA!B1817="Second Class",1,0)</f>
        <v>0</v>
      </c>
      <c r="J1816" s="6" t="n">
        <f aca="false">IF(1_Data_EDA!B1817="Same Day",1,0)</f>
        <v>0</v>
      </c>
      <c r="K1816" s="6" t="n">
        <f aca="false">IF(1_Data_EDA!C1817="Corporate",1,0)</f>
        <v>0</v>
      </c>
      <c r="L1816" s="6" t="n">
        <f aca="false">IF(1_Data_EDA!C1817="Home Office",1,0)</f>
        <v>0</v>
      </c>
      <c r="M1816" s="6" t="n">
        <f aca="false">IF(1_Data_EDA!D1817="Europe",1,0)</f>
        <v>1</v>
      </c>
      <c r="N1816" s="6" t="n">
        <f aca="false">IF(1_Data_EDA!D1817="LATAM",1,0)</f>
        <v>0</v>
      </c>
      <c r="O1816" s="6" t="n">
        <f aca="false">IF(1_Data_EDA!D1817="Pacific Asia",1,0)</f>
        <v>0</v>
      </c>
      <c r="P1816" s="6" t="n">
        <f aca="false">IF(1_Data_EDA!D1817="USCA",1,0)</f>
        <v>0</v>
      </c>
      <c r="Q1816" s="6" t="n">
        <f aca="false">IF(C1816&gt;MEDIAN(C$5:C$8004),1,0)</f>
        <v>1</v>
      </c>
      <c r="R1816" s="6" t="n">
        <f aca="false">IF(D1816&gt;2,1,0)</f>
        <v>0</v>
      </c>
    </row>
    <row r="1817" customFormat="false" ht="15" hidden="false" customHeight="true" outlineLevel="0" collapsed="false">
      <c r="A1817" s="6" t="n">
        <f aca="false">1_Data_EDA!O1818</f>
        <v>1</v>
      </c>
      <c r="B1817" s="6" t="n">
        <f aca="false">1_Data_EDA!H1818</f>
        <v>4</v>
      </c>
      <c r="C1817" s="7" t="n">
        <f aca="false">1_Data_EDA!I1818</f>
        <v>199.9900055</v>
      </c>
      <c r="D1817" s="6" t="n">
        <f aca="false">1_Data_EDA!J1818</f>
        <v>1</v>
      </c>
      <c r="E1817" s="7" t="n">
        <f aca="false">1_Data_EDA!K1818</f>
        <v>199.9900055</v>
      </c>
      <c r="F1817" s="7" t="n">
        <f aca="false">1_Data_EDA!L1818</f>
        <v>24</v>
      </c>
      <c r="G1817" s="8" t="n">
        <f aca="false">1_Data_EDA!M1818</f>
        <v>0.119999997</v>
      </c>
      <c r="H1817" s="6" t="n">
        <f aca="false">IF(1_Data_EDA!B1818="First Class",1,0)</f>
        <v>0</v>
      </c>
      <c r="I1817" s="6" t="n">
        <f aca="false">IF(1_Data_EDA!B1818="Second Class",1,0)</f>
        <v>0</v>
      </c>
      <c r="J1817" s="6" t="n">
        <f aca="false">IF(1_Data_EDA!B1818="Same Day",1,0)</f>
        <v>0</v>
      </c>
      <c r="K1817" s="6" t="n">
        <f aca="false">IF(1_Data_EDA!C1818="Corporate",1,0)</f>
        <v>0</v>
      </c>
      <c r="L1817" s="6" t="n">
        <f aca="false">IF(1_Data_EDA!C1818="Home Office",1,0)</f>
        <v>0</v>
      </c>
      <c r="M1817" s="6" t="n">
        <f aca="false">IF(1_Data_EDA!D1818="Europe",1,0)</f>
        <v>0</v>
      </c>
      <c r="N1817" s="6" t="n">
        <f aca="false">IF(1_Data_EDA!D1818="LATAM",1,0)</f>
        <v>1</v>
      </c>
      <c r="O1817" s="6" t="n">
        <f aca="false">IF(1_Data_EDA!D1818="Pacific Asia",1,0)</f>
        <v>0</v>
      </c>
      <c r="P1817" s="6" t="n">
        <f aca="false">IF(1_Data_EDA!D1818="USCA",1,0)</f>
        <v>0</v>
      </c>
      <c r="Q1817" s="6" t="n">
        <f aca="false">IF(C1817&gt;MEDIAN(C$5:C$8004),1,0)</f>
        <v>1</v>
      </c>
      <c r="R1817" s="6" t="n">
        <f aca="false">IF(D1817&gt;2,1,0)</f>
        <v>0</v>
      </c>
    </row>
    <row r="1818" customFormat="false" ht="15" hidden="false" customHeight="true" outlineLevel="0" collapsed="false">
      <c r="A1818" s="6" t="n">
        <f aca="false">1_Data_EDA!O1819</f>
        <v>0</v>
      </c>
      <c r="B1818" s="6" t="n">
        <f aca="false">1_Data_EDA!H1819</f>
        <v>4</v>
      </c>
      <c r="C1818" s="7" t="n">
        <f aca="false">1_Data_EDA!I1819</f>
        <v>59.99000168</v>
      </c>
      <c r="D1818" s="6" t="n">
        <f aca="false">1_Data_EDA!J1819</f>
        <v>4</v>
      </c>
      <c r="E1818" s="7" t="n">
        <f aca="false">1_Data_EDA!K1819</f>
        <v>239.9600067</v>
      </c>
      <c r="F1818" s="7" t="n">
        <f aca="false">1_Data_EDA!L1819</f>
        <v>13.19999981</v>
      </c>
      <c r="G1818" s="8" t="n">
        <f aca="false">1_Data_EDA!M1819</f>
        <v>0.059999999</v>
      </c>
      <c r="H1818" s="6" t="n">
        <f aca="false">IF(1_Data_EDA!B1819="First Class",1,0)</f>
        <v>0</v>
      </c>
      <c r="I1818" s="6" t="n">
        <f aca="false">IF(1_Data_EDA!B1819="Second Class",1,0)</f>
        <v>0</v>
      </c>
      <c r="J1818" s="6" t="n">
        <f aca="false">IF(1_Data_EDA!B1819="Same Day",1,0)</f>
        <v>0</v>
      </c>
      <c r="K1818" s="6" t="n">
        <f aca="false">IF(1_Data_EDA!C1819="Corporate",1,0)</f>
        <v>0</v>
      </c>
      <c r="L1818" s="6" t="n">
        <f aca="false">IF(1_Data_EDA!C1819="Home Office",1,0)</f>
        <v>1</v>
      </c>
      <c r="M1818" s="6" t="n">
        <f aca="false">IF(1_Data_EDA!D1819="Europe",1,0)</f>
        <v>0</v>
      </c>
      <c r="N1818" s="6" t="n">
        <f aca="false">IF(1_Data_EDA!D1819="LATAM",1,0)</f>
        <v>0</v>
      </c>
      <c r="O1818" s="6" t="n">
        <f aca="false">IF(1_Data_EDA!D1819="Pacific Asia",1,0)</f>
        <v>1</v>
      </c>
      <c r="P1818" s="6" t="n">
        <f aca="false">IF(1_Data_EDA!D1819="USCA",1,0)</f>
        <v>0</v>
      </c>
      <c r="Q1818" s="6" t="n">
        <f aca="false">IF(C1818&gt;MEDIAN(C$5:C$8004),1,0)</f>
        <v>0</v>
      </c>
      <c r="R1818" s="6" t="n">
        <f aca="false">IF(D1818&gt;2,1,0)</f>
        <v>1</v>
      </c>
    </row>
    <row r="1819" customFormat="false" ht="15" hidden="false" customHeight="true" outlineLevel="0" collapsed="false">
      <c r="A1819" s="6" t="n">
        <f aca="false">1_Data_EDA!O1820</f>
        <v>1</v>
      </c>
      <c r="B1819" s="6" t="n">
        <f aca="false">1_Data_EDA!H1820</f>
        <v>4</v>
      </c>
      <c r="C1819" s="7" t="n">
        <f aca="false">1_Data_EDA!I1820</f>
        <v>65</v>
      </c>
      <c r="D1819" s="6" t="n">
        <f aca="false">1_Data_EDA!J1820</f>
        <v>4</v>
      </c>
      <c r="E1819" s="7" t="n">
        <f aca="false">1_Data_EDA!K1820</f>
        <v>260</v>
      </c>
      <c r="F1819" s="7" t="n">
        <f aca="false">1_Data_EDA!L1820</f>
        <v>26</v>
      </c>
      <c r="G1819" s="8" t="n">
        <f aca="false">1_Data_EDA!M1820</f>
        <v>0.100000001</v>
      </c>
      <c r="H1819" s="6" t="n">
        <f aca="false">IF(1_Data_EDA!B1820="First Class",1,0)</f>
        <v>0</v>
      </c>
      <c r="I1819" s="6" t="n">
        <f aca="false">IF(1_Data_EDA!B1820="Second Class",1,0)</f>
        <v>0</v>
      </c>
      <c r="J1819" s="6" t="n">
        <f aca="false">IF(1_Data_EDA!B1820="Same Day",1,0)</f>
        <v>0</v>
      </c>
      <c r="K1819" s="6" t="n">
        <f aca="false">IF(1_Data_EDA!C1820="Corporate",1,0)</f>
        <v>0</v>
      </c>
      <c r="L1819" s="6" t="n">
        <f aca="false">IF(1_Data_EDA!C1820="Home Office",1,0)</f>
        <v>1</v>
      </c>
      <c r="M1819" s="6" t="n">
        <f aca="false">IF(1_Data_EDA!D1820="Europe",1,0)</f>
        <v>0</v>
      </c>
      <c r="N1819" s="6" t="n">
        <f aca="false">IF(1_Data_EDA!D1820="LATAM",1,0)</f>
        <v>1</v>
      </c>
      <c r="O1819" s="6" t="n">
        <f aca="false">IF(1_Data_EDA!D1820="Pacific Asia",1,0)</f>
        <v>0</v>
      </c>
      <c r="P1819" s="6" t="n">
        <f aca="false">IF(1_Data_EDA!D1820="USCA",1,0)</f>
        <v>0</v>
      </c>
      <c r="Q1819" s="6" t="n">
        <f aca="false">IF(C1819&gt;MEDIAN(C$5:C$8004),1,0)</f>
        <v>0</v>
      </c>
      <c r="R1819" s="6" t="n">
        <f aca="false">IF(D1819&gt;2,1,0)</f>
        <v>1</v>
      </c>
    </row>
    <row r="1820" customFormat="false" ht="15" hidden="false" customHeight="true" outlineLevel="0" collapsed="false">
      <c r="A1820" s="6" t="n">
        <f aca="false">1_Data_EDA!O1821</f>
        <v>1</v>
      </c>
      <c r="B1820" s="6" t="n">
        <f aca="false">1_Data_EDA!H1821</f>
        <v>2</v>
      </c>
      <c r="C1820" s="7" t="n">
        <f aca="false">1_Data_EDA!I1821</f>
        <v>99.98999786</v>
      </c>
      <c r="D1820" s="6" t="n">
        <f aca="false">1_Data_EDA!J1821</f>
        <v>4</v>
      </c>
      <c r="E1820" s="7" t="n">
        <f aca="false">1_Data_EDA!K1821</f>
        <v>399.9599915</v>
      </c>
      <c r="F1820" s="7" t="n">
        <f aca="false">1_Data_EDA!L1821</f>
        <v>99.98999786</v>
      </c>
      <c r="G1820" s="8" t="n">
        <f aca="false">1_Data_EDA!M1821</f>
        <v>0.25</v>
      </c>
      <c r="H1820" s="6" t="n">
        <f aca="false">IF(1_Data_EDA!B1821="First Class",1,0)</f>
        <v>0</v>
      </c>
      <c r="I1820" s="6" t="n">
        <f aca="false">IF(1_Data_EDA!B1821="Second Class",1,0)</f>
        <v>1</v>
      </c>
      <c r="J1820" s="6" t="n">
        <f aca="false">IF(1_Data_EDA!B1821="Same Day",1,0)</f>
        <v>0</v>
      </c>
      <c r="K1820" s="6" t="n">
        <f aca="false">IF(1_Data_EDA!C1821="Corporate",1,0)</f>
        <v>0</v>
      </c>
      <c r="L1820" s="6" t="n">
        <f aca="false">IF(1_Data_EDA!C1821="Home Office",1,0)</f>
        <v>0</v>
      </c>
      <c r="M1820" s="6" t="n">
        <f aca="false">IF(1_Data_EDA!D1821="Europe",1,0)</f>
        <v>0</v>
      </c>
      <c r="N1820" s="6" t="n">
        <f aca="false">IF(1_Data_EDA!D1821="LATAM",1,0)</f>
        <v>1</v>
      </c>
      <c r="O1820" s="6" t="n">
        <f aca="false">IF(1_Data_EDA!D1821="Pacific Asia",1,0)</f>
        <v>0</v>
      </c>
      <c r="P1820" s="6" t="n">
        <f aca="false">IF(1_Data_EDA!D1821="USCA",1,0)</f>
        <v>0</v>
      </c>
      <c r="Q1820" s="6" t="n">
        <f aca="false">IF(C1820&gt;MEDIAN(C$5:C$8004),1,0)</f>
        <v>1</v>
      </c>
      <c r="R1820" s="6" t="n">
        <f aca="false">IF(D1820&gt;2,1,0)</f>
        <v>1</v>
      </c>
    </row>
    <row r="1821" customFormat="false" ht="15" hidden="false" customHeight="true" outlineLevel="0" collapsed="false">
      <c r="A1821" s="6" t="n">
        <f aca="false">1_Data_EDA!O1822</f>
        <v>0</v>
      </c>
      <c r="B1821" s="6" t="n">
        <f aca="false">1_Data_EDA!H1822</f>
        <v>4</v>
      </c>
      <c r="C1821" s="7" t="n">
        <f aca="false">1_Data_EDA!I1822</f>
        <v>59.99000168</v>
      </c>
      <c r="D1821" s="6" t="n">
        <f aca="false">1_Data_EDA!J1822</f>
        <v>5</v>
      </c>
      <c r="E1821" s="7" t="n">
        <f aca="false">1_Data_EDA!K1822</f>
        <v>299.9500122</v>
      </c>
      <c r="F1821" s="7" t="n">
        <f aca="false">1_Data_EDA!L1822</f>
        <v>44.99000168</v>
      </c>
      <c r="G1821" s="8" t="n">
        <f aca="false">1_Data_EDA!M1822</f>
        <v>0.150000006</v>
      </c>
      <c r="H1821" s="6" t="n">
        <f aca="false">IF(1_Data_EDA!B1822="First Class",1,0)</f>
        <v>0</v>
      </c>
      <c r="I1821" s="6" t="n">
        <f aca="false">IF(1_Data_EDA!B1822="Second Class",1,0)</f>
        <v>0</v>
      </c>
      <c r="J1821" s="6" t="n">
        <f aca="false">IF(1_Data_EDA!B1822="Same Day",1,0)</f>
        <v>0</v>
      </c>
      <c r="K1821" s="6" t="n">
        <f aca="false">IF(1_Data_EDA!C1822="Corporate",1,0)</f>
        <v>0</v>
      </c>
      <c r="L1821" s="6" t="n">
        <f aca="false">IF(1_Data_EDA!C1822="Home Office",1,0)</f>
        <v>0</v>
      </c>
      <c r="M1821" s="6" t="n">
        <f aca="false">IF(1_Data_EDA!D1822="Europe",1,0)</f>
        <v>1</v>
      </c>
      <c r="N1821" s="6" t="n">
        <f aca="false">IF(1_Data_EDA!D1822="LATAM",1,0)</f>
        <v>0</v>
      </c>
      <c r="O1821" s="6" t="n">
        <f aca="false">IF(1_Data_EDA!D1822="Pacific Asia",1,0)</f>
        <v>0</v>
      </c>
      <c r="P1821" s="6" t="n">
        <f aca="false">IF(1_Data_EDA!D1822="USCA",1,0)</f>
        <v>0</v>
      </c>
      <c r="Q1821" s="6" t="n">
        <f aca="false">IF(C1821&gt;MEDIAN(C$5:C$8004),1,0)</f>
        <v>0</v>
      </c>
      <c r="R1821" s="6" t="n">
        <f aca="false">IF(D1821&gt;2,1,0)</f>
        <v>1</v>
      </c>
    </row>
    <row r="1822" customFormat="false" ht="15" hidden="false" customHeight="true" outlineLevel="0" collapsed="false">
      <c r="A1822" s="6" t="n">
        <f aca="false">1_Data_EDA!O1823</f>
        <v>0</v>
      </c>
      <c r="B1822" s="6" t="n">
        <f aca="false">1_Data_EDA!H1823</f>
        <v>4</v>
      </c>
      <c r="C1822" s="7" t="n">
        <f aca="false">1_Data_EDA!I1823</f>
        <v>299.980011</v>
      </c>
      <c r="D1822" s="6" t="n">
        <f aca="false">1_Data_EDA!J1823</f>
        <v>1</v>
      </c>
      <c r="E1822" s="7" t="n">
        <f aca="false">1_Data_EDA!K1823</f>
        <v>299.980011</v>
      </c>
      <c r="F1822" s="7" t="n">
        <f aca="false">1_Data_EDA!L1823</f>
        <v>30</v>
      </c>
      <c r="G1822" s="8" t="n">
        <f aca="false">1_Data_EDA!M1823</f>
        <v>0.100000001</v>
      </c>
      <c r="H1822" s="6" t="n">
        <f aca="false">IF(1_Data_EDA!B1823="First Class",1,0)</f>
        <v>0</v>
      </c>
      <c r="I1822" s="6" t="n">
        <f aca="false">IF(1_Data_EDA!B1823="Second Class",1,0)</f>
        <v>0</v>
      </c>
      <c r="J1822" s="6" t="n">
        <f aca="false">IF(1_Data_EDA!B1823="Same Day",1,0)</f>
        <v>0</v>
      </c>
      <c r="K1822" s="6" t="n">
        <f aca="false">IF(1_Data_EDA!C1823="Corporate",1,0)</f>
        <v>0</v>
      </c>
      <c r="L1822" s="6" t="n">
        <f aca="false">IF(1_Data_EDA!C1823="Home Office",1,0)</f>
        <v>0</v>
      </c>
      <c r="M1822" s="6" t="n">
        <f aca="false">IF(1_Data_EDA!D1823="Europe",1,0)</f>
        <v>0</v>
      </c>
      <c r="N1822" s="6" t="n">
        <f aca="false">IF(1_Data_EDA!D1823="LATAM",1,0)</f>
        <v>0</v>
      </c>
      <c r="O1822" s="6" t="n">
        <f aca="false">IF(1_Data_EDA!D1823="Pacific Asia",1,0)</f>
        <v>0</v>
      </c>
      <c r="P1822" s="6" t="n">
        <f aca="false">IF(1_Data_EDA!D1823="USCA",1,0)</f>
        <v>0</v>
      </c>
      <c r="Q1822" s="6" t="n">
        <f aca="false">IF(C1822&gt;MEDIAN(C$5:C$8004),1,0)</f>
        <v>1</v>
      </c>
      <c r="R1822" s="6" t="n">
        <f aca="false">IF(D1822&gt;2,1,0)</f>
        <v>0</v>
      </c>
    </row>
    <row r="1823" customFormat="false" ht="15" hidden="false" customHeight="true" outlineLevel="0" collapsed="false">
      <c r="A1823" s="6" t="n">
        <f aca="false">1_Data_EDA!O1824</f>
        <v>1</v>
      </c>
      <c r="B1823" s="6" t="n">
        <f aca="false">1_Data_EDA!H1824</f>
        <v>1</v>
      </c>
      <c r="C1823" s="7" t="n">
        <f aca="false">1_Data_EDA!I1824</f>
        <v>199.9900055</v>
      </c>
      <c r="D1823" s="6" t="n">
        <f aca="false">1_Data_EDA!J1824</f>
        <v>1</v>
      </c>
      <c r="E1823" s="7" t="n">
        <f aca="false">1_Data_EDA!K1824</f>
        <v>199.9900055</v>
      </c>
      <c r="F1823" s="7" t="n">
        <f aca="false">1_Data_EDA!L1824</f>
        <v>36</v>
      </c>
      <c r="G1823" s="8" t="n">
        <f aca="false">1_Data_EDA!M1824</f>
        <v>0.180000007</v>
      </c>
      <c r="H1823" s="6" t="n">
        <f aca="false">IF(1_Data_EDA!B1824="First Class",1,0)</f>
        <v>1</v>
      </c>
      <c r="I1823" s="6" t="n">
        <f aca="false">IF(1_Data_EDA!B1824="Second Class",1,0)</f>
        <v>0</v>
      </c>
      <c r="J1823" s="6" t="n">
        <f aca="false">IF(1_Data_EDA!B1824="Same Day",1,0)</f>
        <v>0</v>
      </c>
      <c r="K1823" s="6" t="n">
        <f aca="false">IF(1_Data_EDA!C1824="Corporate",1,0)</f>
        <v>1</v>
      </c>
      <c r="L1823" s="6" t="n">
        <f aca="false">IF(1_Data_EDA!C1824="Home Office",1,0)</f>
        <v>0</v>
      </c>
      <c r="M1823" s="6" t="n">
        <f aca="false">IF(1_Data_EDA!D1824="Europe",1,0)</f>
        <v>0</v>
      </c>
      <c r="N1823" s="6" t="n">
        <f aca="false">IF(1_Data_EDA!D1824="LATAM",1,0)</f>
        <v>0</v>
      </c>
      <c r="O1823" s="6" t="n">
        <f aca="false">IF(1_Data_EDA!D1824="Pacific Asia",1,0)</f>
        <v>0</v>
      </c>
      <c r="P1823" s="6" t="n">
        <f aca="false">IF(1_Data_EDA!D1824="USCA",1,0)</f>
        <v>0</v>
      </c>
      <c r="Q1823" s="6" t="n">
        <f aca="false">IF(C1823&gt;MEDIAN(C$5:C$8004),1,0)</f>
        <v>1</v>
      </c>
      <c r="R1823" s="6" t="n">
        <f aca="false">IF(D1823&gt;2,1,0)</f>
        <v>0</v>
      </c>
    </row>
    <row r="1824" customFormat="false" ht="15" hidden="false" customHeight="true" outlineLevel="0" collapsed="false">
      <c r="A1824" s="6" t="n">
        <f aca="false">1_Data_EDA!O1825</f>
        <v>0</v>
      </c>
      <c r="B1824" s="6" t="n">
        <f aca="false">1_Data_EDA!H1825</f>
        <v>4</v>
      </c>
      <c r="C1824" s="7" t="n">
        <f aca="false">1_Data_EDA!I1825</f>
        <v>99.98999786</v>
      </c>
      <c r="D1824" s="6" t="n">
        <f aca="false">1_Data_EDA!J1825</f>
        <v>4</v>
      </c>
      <c r="E1824" s="7" t="n">
        <f aca="false">1_Data_EDA!K1825</f>
        <v>399.9599915</v>
      </c>
      <c r="F1824" s="7" t="n">
        <f aca="false">1_Data_EDA!L1825</f>
        <v>4</v>
      </c>
      <c r="G1824" s="8" t="n">
        <f aca="false">1_Data_EDA!M1825</f>
        <v>0.01</v>
      </c>
      <c r="H1824" s="6" t="n">
        <f aca="false">IF(1_Data_EDA!B1825="First Class",1,0)</f>
        <v>0</v>
      </c>
      <c r="I1824" s="6" t="n">
        <f aca="false">IF(1_Data_EDA!B1825="Second Class",1,0)</f>
        <v>0</v>
      </c>
      <c r="J1824" s="6" t="n">
        <f aca="false">IF(1_Data_EDA!B1825="Same Day",1,0)</f>
        <v>0</v>
      </c>
      <c r="K1824" s="6" t="n">
        <f aca="false">IF(1_Data_EDA!C1825="Corporate",1,0)</f>
        <v>0</v>
      </c>
      <c r="L1824" s="6" t="n">
        <f aca="false">IF(1_Data_EDA!C1825="Home Office",1,0)</f>
        <v>0</v>
      </c>
      <c r="M1824" s="6" t="n">
        <f aca="false">IF(1_Data_EDA!D1825="Europe",1,0)</f>
        <v>0</v>
      </c>
      <c r="N1824" s="6" t="n">
        <f aca="false">IF(1_Data_EDA!D1825="LATAM",1,0)</f>
        <v>1</v>
      </c>
      <c r="O1824" s="6" t="n">
        <f aca="false">IF(1_Data_EDA!D1825="Pacific Asia",1,0)</f>
        <v>0</v>
      </c>
      <c r="P1824" s="6" t="n">
        <f aca="false">IF(1_Data_EDA!D1825="USCA",1,0)</f>
        <v>0</v>
      </c>
      <c r="Q1824" s="6" t="n">
        <f aca="false">IF(C1824&gt;MEDIAN(C$5:C$8004),1,0)</f>
        <v>1</v>
      </c>
      <c r="R1824" s="6" t="n">
        <f aca="false">IF(D1824&gt;2,1,0)</f>
        <v>1</v>
      </c>
    </row>
    <row r="1825" customFormat="false" ht="15" hidden="false" customHeight="true" outlineLevel="0" collapsed="false">
      <c r="A1825" s="6" t="n">
        <f aca="false">1_Data_EDA!O1826</f>
        <v>1</v>
      </c>
      <c r="B1825" s="6" t="n">
        <f aca="false">1_Data_EDA!H1826</f>
        <v>1</v>
      </c>
      <c r="C1825" s="7" t="n">
        <f aca="false">1_Data_EDA!I1826</f>
        <v>199.9900055</v>
      </c>
      <c r="D1825" s="6" t="n">
        <f aca="false">1_Data_EDA!J1826</f>
        <v>1</v>
      </c>
      <c r="E1825" s="7" t="n">
        <f aca="false">1_Data_EDA!K1826</f>
        <v>199.9900055</v>
      </c>
      <c r="F1825" s="7" t="n">
        <f aca="false">1_Data_EDA!L1826</f>
        <v>30</v>
      </c>
      <c r="G1825" s="8" t="n">
        <f aca="false">1_Data_EDA!M1826</f>
        <v>0.150000006</v>
      </c>
      <c r="H1825" s="6" t="n">
        <f aca="false">IF(1_Data_EDA!B1826="First Class",1,0)</f>
        <v>1</v>
      </c>
      <c r="I1825" s="6" t="n">
        <f aca="false">IF(1_Data_EDA!B1826="Second Class",1,0)</f>
        <v>0</v>
      </c>
      <c r="J1825" s="6" t="n">
        <f aca="false">IF(1_Data_EDA!B1826="Same Day",1,0)</f>
        <v>0</v>
      </c>
      <c r="K1825" s="6" t="n">
        <f aca="false">IF(1_Data_EDA!C1826="Corporate",1,0)</f>
        <v>0</v>
      </c>
      <c r="L1825" s="6" t="n">
        <f aca="false">IF(1_Data_EDA!C1826="Home Office",1,0)</f>
        <v>1</v>
      </c>
      <c r="M1825" s="6" t="n">
        <f aca="false">IF(1_Data_EDA!D1826="Europe",1,0)</f>
        <v>0</v>
      </c>
      <c r="N1825" s="6" t="n">
        <f aca="false">IF(1_Data_EDA!D1826="LATAM",1,0)</f>
        <v>0</v>
      </c>
      <c r="O1825" s="6" t="n">
        <f aca="false">IF(1_Data_EDA!D1826="Pacific Asia",1,0)</f>
        <v>1</v>
      </c>
      <c r="P1825" s="6" t="n">
        <f aca="false">IF(1_Data_EDA!D1826="USCA",1,0)</f>
        <v>0</v>
      </c>
      <c r="Q1825" s="6" t="n">
        <f aca="false">IF(C1825&gt;MEDIAN(C$5:C$8004),1,0)</f>
        <v>1</v>
      </c>
      <c r="R1825" s="6" t="n">
        <f aca="false">IF(D1825&gt;2,1,0)</f>
        <v>0</v>
      </c>
    </row>
    <row r="1826" customFormat="false" ht="15" hidden="false" customHeight="true" outlineLevel="0" collapsed="false">
      <c r="A1826" s="6" t="n">
        <f aca="false">1_Data_EDA!O1827</f>
        <v>1</v>
      </c>
      <c r="B1826" s="6" t="n">
        <f aca="false">1_Data_EDA!H1827</f>
        <v>2</v>
      </c>
      <c r="C1826" s="7" t="n">
        <f aca="false">1_Data_EDA!I1827</f>
        <v>299.980011</v>
      </c>
      <c r="D1826" s="6" t="n">
        <f aca="false">1_Data_EDA!J1827</f>
        <v>1</v>
      </c>
      <c r="E1826" s="7" t="n">
        <f aca="false">1_Data_EDA!K1827</f>
        <v>299.980011</v>
      </c>
      <c r="F1826" s="7" t="n">
        <f aca="false">1_Data_EDA!L1827</f>
        <v>60</v>
      </c>
      <c r="G1826" s="8" t="n">
        <f aca="false">1_Data_EDA!M1827</f>
        <v>0.200000003</v>
      </c>
      <c r="H1826" s="6" t="n">
        <f aca="false">IF(1_Data_EDA!B1827="First Class",1,0)</f>
        <v>0</v>
      </c>
      <c r="I1826" s="6" t="n">
        <f aca="false">IF(1_Data_EDA!B1827="Second Class",1,0)</f>
        <v>1</v>
      </c>
      <c r="J1826" s="6" t="n">
        <f aca="false">IF(1_Data_EDA!B1827="Same Day",1,0)</f>
        <v>0</v>
      </c>
      <c r="K1826" s="6" t="n">
        <f aca="false">IF(1_Data_EDA!C1827="Corporate",1,0)</f>
        <v>0</v>
      </c>
      <c r="L1826" s="6" t="n">
        <f aca="false">IF(1_Data_EDA!C1827="Home Office",1,0)</f>
        <v>0</v>
      </c>
      <c r="M1826" s="6" t="n">
        <f aca="false">IF(1_Data_EDA!D1827="Europe",1,0)</f>
        <v>0</v>
      </c>
      <c r="N1826" s="6" t="n">
        <f aca="false">IF(1_Data_EDA!D1827="LATAM",1,0)</f>
        <v>1</v>
      </c>
      <c r="O1826" s="6" t="n">
        <f aca="false">IF(1_Data_EDA!D1827="Pacific Asia",1,0)</f>
        <v>0</v>
      </c>
      <c r="P1826" s="6" t="n">
        <f aca="false">IF(1_Data_EDA!D1827="USCA",1,0)</f>
        <v>0</v>
      </c>
      <c r="Q1826" s="6" t="n">
        <f aca="false">IF(C1826&gt;MEDIAN(C$5:C$8004),1,0)</f>
        <v>1</v>
      </c>
      <c r="R1826" s="6" t="n">
        <f aca="false">IF(D1826&gt;2,1,0)</f>
        <v>0</v>
      </c>
    </row>
    <row r="1827" customFormat="false" ht="15" hidden="false" customHeight="true" outlineLevel="0" collapsed="false">
      <c r="A1827" s="6" t="n">
        <f aca="false">1_Data_EDA!O1828</f>
        <v>0</v>
      </c>
      <c r="B1827" s="6" t="n">
        <f aca="false">1_Data_EDA!H1828</f>
        <v>4</v>
      </c>
      <c r="C1827" s="7" t="n">
        <f aca="false">1_Data_EDA!I1828</f>
        <v>215.8200073</v>
      </c>
      <c r="D1827" s="6" t="n">
        <f aca="false">1_Data_EDA!J1828</f>
        <v>1</v>
      </c>
      <c r="E1827" s="7" t="n">
        <f aca="false">1_Data_EDA!K1828</f>
        <v>215.8200073</v>
      </c>
      <c r="F1827" s="7" t="n">
        <f aca="false">1_Data_EDA!L1828</f>
        <v>2.160000086</v>
      </c>
      <c r="G1827" s="8" t="n">
        <f aca="false">1_Data_EDA!M1828</f>
        <v>0.01</v>
      </c>
      <c r="H1827" s="6" t="n">
        <f aca="false">IF(1_Data_EDA!B1828="First Class",1,0)</f>
        <v>0</v>
      </c>
      <c r="I1827" s="6" t="n">
        <f aca="false">IF(1_Data_EDA!B1828="Second Class",1,0)</f>
        <v>0</v>
      </c>
      <c r="J1827" s="6" t="n">
        <f aca="false">IF(1_Data_EDA!B1828="Same Day",1,0)</f>
        <v>0</v>
      </c>
      <c r="K1827" s="6" t="n">
        <f aca="false">IF(1_Data_EDA!C1828="Corporate",1,0)</f>
        <v>0</v>
      </c>
      <c r="L1827" s="6" t="n">
        <f aca="false">IF(1_Data_EDA!C1828="Home Office",1,0)</f>
        <v>0</v>
      </c>
      <c r="M1827" s="6" t="n">
        <f aca="false">IF(1_Data_EDA!D1828="Europe",1,0)</f>
        <v>0</v>
      </c>
      <c r="N1827" s="6" t="n">
        <f aca="false">IF(1_Data_EDA!D1828="LATAM",1,0)</f>
        <v>0</v>
      </c>
      <c r="O1827" s="6" t="n">
        <f aca="false">IF(1_Data_EDA!D1828="Pacific Asia",1,0)</f>
        <v>1</v>
      </c>
      <c r="P1827" s="6" t="n">
        <f aca="false">IF(1_Data_EDA!D1828="USCA",1,0)</f>
        <v>0</v>
      </c>
      <c r="Q1827" s="6" t="n">
        <f aca="false">IF(C1827&gt;MEDIAN(C$5:C$8004),1,0)</f>
        <v>1</v>
      </c>
      <c r="R1827" s="6" t="n">
        <f aca="false">IF(D1827&gt;2,1,0)</f>
        <v>0</v>
      </c>
    </row>
    <row r="1828" customFormat="false" ht="15" hidden="false" customHeight="true" outlineLevel="0" collapsed="false">
      <c r="A1828" s="6" t="n">
        <f aca="false">1_Data_EDA!O1829</f>
        <v>1</v>
      </c>
      <c r="B1828" s="6" t="n">
        <f aca="false">1_Data_EDA!H1829</f>
        <v>2</v>
      </c>
      <c r="C1828" s="7" t="n">
        <f aca="false">1_Data_EDA!I1829</f>
        <v>39.99000168</v>
      </c>
      <c r="D1828" s="6" t="n">
        <f aca="false">1_Data_EDA!J1829</f>
        <v>5</v>
      </c>
      <c r="E1828" s="7" t="n">
        <f aca="false">1_Data_EDA!K1829</f>
        <v>199.9499969</v>
      </c>
      <c r="F1828" s="7" t="n">
        <f aca="false">1_Data_EDA!L1829</f>
        <v>11</v>
      </c>
      <c r="G1828" s="8" t="n">
        <f aca="false">1_Data_EDA!M1829</f>
        <v>0.059999999</v>
      </c>
      <c r="H1828" s="6" t="n">
        <f aca="false">IF(1_Data_EDA!B1829="First Class",1,0)</f>
        <v>0</v>
      </c>
      <c r="I1828" s="6" t="n">
        <f aca="false">IF(1_Data_EDA!B1829="Second Class",1,0)</f>
        <v>1</v>
      </c>
      <c r="J1828" s="6" t="n">
        <f aca="false">IF(1_Data_EDA!B1829="Same Day",1,0)</f>
        <v>0</v>
      </c>
      <c r="K1828" s="6" t="n">
        <f aca="false">IF(1_Data_EDA!C1829="Corporate",1,0)</f>
        <v>0</v>
      </c>
      <c r="L1828" s="6" t="n">
        <f aca="false">IF(1_Data_EDA!C1829="Home Office",1,0)</f>
        <v>1</v>
      </c>
      <c r="M1828" s="6" t="n">
        <f aca="false">IF(1_Data_EDA!D1829="Europe",1,0)</f>
        <v>0</v>
      </c>
      <c r="N1828" s="6" t="n">
        <f aca="false">IF(1_Data_EDA!D1829="LATAM",1,0)</f>
        <v>1</v>
      </c>
      <c r="O1828" s="6" t="n">
        <f aca="false">IF(1_Data_EDA!D1829="Pacific Asia",1,0)</f>
        <v>0</v>
      </c>
      <c r="P1828" s="6" t="n">
        <f aca="false">IF(1_Data_EDA!D1829="USCA",1,0)</f>
        <v>0</v>
      </c>
      <c r="Q1828" s="6" t="n">
        <f aca="false">IF(C1828&gt;MEDIAN(C$5:C$8004),1,0)</f>
        <v>0</v>
      </c>
      <c r="R1828" s="6" t="n">
        <f aca="false">IF(D1828&gt;2,1,0)</f>
        <v>1</v>
      </c>
    </row>
    <row r="1829" customFormat="false" ht="15" hidden="false" customHeight="true" outlineLevel="0" collapsed="false">
      <c r="A1829" s="6" t="n">
        <f aca="false">1_Data_EDA!O1830</f>
        <v>0</v>
      </c>
      <c r="B1829" s="6" t="n">
        <f aca="false">1_Data_EDA!H1830</f>
        <v>4</v>
      </c>
      <c r="C1829" s="7" t="n">
        <f aca="false">1_Data_EDA!I1830</f>
        <v>299.980011</v>
      </c>
      <c r="D1829" s="6" t="n">
        <f aca="false">1_Data_EDA!J1830</f>
        <v>1</v>
      </c>
      <c r="E1829" s="7" t="n">
        <f aca="false">1_Data_EDA!K1830</f>
        <v>299.980011</v>
      </c>
      <c r="F1829" s="7" t="n">
        <f aca="false">1_Data_EDA!L1830</f>
        <v>6</v>
      </c>
      <c r="G1829" s="8" t="n">
        <f aca="false">1_Data_EDA!M1830</f>
        <v>0.02</v>
      </c>
      <c r="H1829" s="6" t="n">
        <f aca="false">IF(1_Data_EDA!B1830="First Class",1,0)</f>
        <v>0</v>
      </c>
      <c r="I1829" s="6" t="n">
        <f aca="false">IF(1_Data_EDA!B1830="Second Class",1,0)</f>
        <v>0</v>
      </c>
      <c r="J1829" s="6" t="n">
        <f aca="false">IF(1_Data_EDA!B1830="Same Day",1,0)</f>
        <v>0</v>
      </c>
      <c r="K1829" s="6" t="n">
        <f aca="false">IF(1_Data_EDA!C1830="Corporate",1,0)</f>
        <v>0</v>
      </c>
      <c r="L1829" s="6" t="n">
        <f aca="false">IF(1_Data_EDA!C1830="Home Office",1,0)</f>
        <v>1</v>
      </c>
      <c r="M1829" s="6" t="n">
        <f aca="false">IF(1_Data_EDA!D1830="Europe",1,0)</f>
        <v>1</v>
      </c>
      <c r="N1829" s="6" t="n">
        <f aca="false">IF(1_Data_EDA!D1830="LATAM",1,0)</f>
        <v>0</v>
      </c>
      <c r="O1829" s="6" t="n">
        <f aca="false">IF(1_Data_EDA!D1830="Pacific Asia",1,0)</f>
        <v>0</v>
      </c>
      <c r="P1829" s="6" t="n">
        <f aca="false">IF(1_Data_EDA!D1830="USCA",1,0)</f>
        <v>0</v>
      </c>
      <c r="Q1829" s="6" t="n">
        <f aca="false">IF(C1829&gt;MEDIAN(C$5:C$8004),1,0)</f>
        <v>1</v>
      </c>
      <c r="R1829" s="6" t="n">
        <f aca="false">IF(D1829&gt;2,1,0)</f>
        <v>0</v>
      </c>
    </row>
    <row r="1830" customFormat="false" ht="15" hidden="false" customHeight="true" outlineLevel="0" collapsed="false">
      <c r="A1830" s="6" t="n">
        <f aca="false">1_Data_EDA!O1831</f>
        <v>1</v>
      </c>
      <c r="B1830" s="6" t="n">
        <f aca="false">1_Data_EDA!H1831</f>
        <v>4</v>
      </c>
      <c r="C1830" s="7" t="n">
        <f aca="false">1_Data_EDA!I1831</f>
        <v>399.980011</v>
      </c>
      <c r="D1830" s="6" t="n">
        <f aca="false">1_Data_EDA!J1831</f>
        <v>1</v>
      </c>
      <c r="E1830" s="7" t="n">
        <f aca="false">1_Data_EDA!K1831</f>
        <v>399.980011</v>
      </c>
      <c r="F1830" s="7" t="n">
        <f aca="false">1_Data_EDA!L1831</f>
        <v>64</v>
      </c>
      <c r="G1830" s="8" t="n">
        <f aca="false">1_Data_EDA!M1831</f>
        <v>0.159999996</v>
      </c>
      <c r="H1830" s="6" t="n">
        <f aca="false">IF(1_Data_EDA!B1831="First Class",1,0)</f>
        <v>0</v>
      </c>
      <c r="I1830" s="6" t="n">
        <f aca="false">IF(1_Data_EDA!B1831="Second Class",1,0)</f>
        <v>0</v>
      </c>
      <c r="J1830" s="6" t="n">
        <f aca="false">IF(1_Data_EDA!B1831="Same Day",1,0)</f>
        <v>0</v>
      </c>
      <c r="K1830" s="6" t="n">
        <f aca="false">IF(1_Data_EDA!C1831="Corporate",1,0)</f>
        <v>0</v>
      </c>
      <c r="L1830" s="6" t="n">
        <f aca="false">IF(1_Data_EDA!C1831="Home Office",1,0)</f>
        <v>0</v>
      </c>
      <c r="M1830" s="6" t="n">
        <f aca="false">IF(1_Data_EDA!D1831="Europe",1,0)</f>
        <v>0</v>
      </c>
      <c r="N1830" s="6" t="n">
        <f aca="false">IF(1_Data_EDA!D1831="LATAM",1,0)</f>
        <v>0</v>
      </c>
      <c r="O1830" s="6" t="n">
        <f aca="false">IF(1_Data_EDA!D1831="Pacific Asia",1,0)</f>
        <v>1</v>
      </c>
      <c r="P1830" s="6" t="n">
        <f aca="false">IF(1_Data_EDA!D1831="USCA",1,0)</f>
        <v>0</v>
      </c>
      <c r="Q1830" s="6" t="n">
        <f aca="false">IF(C1830&gt;MEDIAN(C$5:C$8004),1,0)</f>
        <v>1</v>
      </c>
      <c r="R1830" s="6" t="n">
        <f aca="false">IF(D1830&gt;2,1,0)</f>
        <v>0</v>
      </c>
    </row>
    <row r="1831" customFormat="false" ht="15" hidden="false" customHeight="true" outlineLevel="0" collapsed="false">
      <c r="A1831" s="6" t="n">
        <f aca="false">1_Data_EDA!O1832</f>
        <v>0</v>
      </c>
      <c r="B1831" s="6" t="n">
        <f aca="false">1_Data_EDA!H1832</f>
        <v>4</v>
      </c>
      <c r="C1831" s="7" t="n">
        <f aca="false">1_Data_EDA!I1832</f>
        <v>47.99000168</v>
      </c>
      <c r="D1831" s="6" t="n">
        <f aca="false">1_Data_EDA!J1832</f>
        <v>4</v>
      </c>
      <c r="E1831" s="7" t="n">
        <f aca="false">1_Data_EDA!K1832</f>
        <v>191.9600067</v>
      </c>
      <c r="F1831" s="7" t="n">
        <f aca="false">1_Data_EDA!L1832</f>
        <v>23.04000092</v>
      </c>
      <c r="G1831" s="8" t="n">
        <f aca="false">1_Data_EDA!M1832</f>
        <v>0.119999997</v>
      </c>
      <c r="H1831" s="6" t="n">
        <f aca="false">IF(1_Data_EDA!B1832="First Class",1,0)</f>
        <v>0</v>
      </c>
      <c r="I1831" s="6" t="n">
        <f aca="false">IF(1_Data_EDA!B1832="Second Class",1,0)</f>
        <v>0</v>
      </c>
      <c r="J1831" s="6" t="n">
        <f aca="false">IF(1_Data_EDA!B1832="Same Day",1,0)</f>
        <v>0</v>
      </c>
      <c r="K1831" s="6" t="n">
        <f aca="false">IF(1_Data_EDA!C1832="Corporate",1,0)</f>
        <v>1</v>
      </c>
      <c r="L1831" s="6" t="n">
        <f aca="false">IF(1_Data_EDA!C1832="Home Office",1,0)</f>
        <v>0</v>
      </c>
      <c r="M1831" s="6" t="n">
        <f aca="false">IF(1_Data_EDA!D1832="Europe",1,0)</f>
        <v>0</v>
      </c>
      <c r="N1831" s="6" t="n">
        <f aca="false">IF(1_Data_EDA!D1832="LATAM",1,0)</f>
        <v>0</v>
      </c>
      <c r="O1831" s="6" t="n">
        <f aca="false">IF(1_Data_EDA!D1832="Pacific Asia",1,0)</f>
        <v>0</v>
      </c>
      <c r="P1831" s="6" t="n">
        <f aca="false">IF(1_Data_EDA!D1832="USCA",1,0)</f>
        <v>1</v>
      </c>
      <c r="Q1831" s="6" t="n">
        <f aca="false">IF(C1831&gt;MEDIAN(C$5:C$8004),1,0)</f>
        <v>0</v>
      </c>
      <c r="R1831" s="6" t="n">
        <f aca="false">IF(D1831&gt;2,1,0)</f>
        <v>1</v>
      </c>
    </row>
    <row r="1832" customFormat="false" ht="15" hidden="false" customHeight="true" outlineLevel="0" collapsed="false">
      <c r="A1832" s="6" t="n">
        <f aca="false">1_Data_EDA!O1833</f>
        <v>0</v>
      </c>
      <c r="B1832" s="6" t="n">
        <f aca="false">1_Data_EDA!H1833</f>
        <v>4</v>
      </c>
      <c r="C1832" s="7" t="n">
        <f aca="false">1_Data_EDA!I1833</f>
        <v>59.99000168</v>
      </c>
      <c r="D1832" s="6" t="n">
        <f aca="false">1_Data_EDA!J1833</f>
        <v>5</v>
      </c>
      <c r="E1832" s="7" t="n">
        <f aca="false">1_Data_EDA!K1833</f>
        <v>299.9500122</v>
      </c>
      <c r="F1832" s="7" t="n">
        <f aca="false">1_Data_EDA!L1833</f>
        <v>35.99000168</v>
      </c>
      <c r="G1832" s="8" t="n">
        <f aca="false">1_Data_EDA!M1833</f>
        <v>0.119999997</v>
      </c>
      <c r="H1832" s="6" t="n">
        <f aca="false">IF(1_Data_EDA!B1833="First Class",1,0)</f>
        <v>0</v>
      </c>
      <c r="I1832" s="6" t="n">
        <f aca="false">IF(1_Data_EDA!B1833="Second Class",1,0)</f>
        <v>0</v>
      </c>
      <c r="J1832" s="6" t="n">
        <f aca="false">IF(1_Data_EDA!B1833="Same Day",1,0)</f>
        <v>0</v>
      </c>
      <c r="K1832" s="6" t="n">
        <f aca="false">IF(1_Data_EDA!C1833="Corporate",1,0)</f>
        <v>0</v>
      </c>
      <c r="L1832" s="6" t="n">
        <f aca="false">IF(1_Data_EDA!C1833="Home Office",1,0)</f>
        <v>0</v>
      </c>
      <c r="M1832" s="6" t="n">
        <f aca="false">IF(1_Data_EDA!D1833="Europe",1,0)</f>
        <v>0</v>
      </c>
      <c r="N1832" s="6" t="n">
        <f aca="false">IF(1_Data_EDA!D1833="LATAM",1,0)</f>
        <v>0</v>
      </c>
      <c r="O1832" s="6" t="n">
        <f aca="false">IF(1_Data_EDA!D1833="Pacific Asia",1,0)</f>
        <v>0</v>
      </c>
      <c r="P1832" s="6" t="n">
        <f aca="false">IF(1_Data_EDA!D1833="USCA",1,0)</f>
        <v>0</v>
      </c>
      <c r="Q1832" s="6" t="n">
        <f aca="false">IF(C1832&gt;MEDIAN(C$5:C$8004),1,0)</f>
        <v>0</v>
      </c>
      <c r="R1832" s="6" t="n">
        <f aca="false">IF(D1832&gt;2,1,0)</f>
        <v>1</v>
      </c>
    </row>
    <row r="1833" customFormat="false" ht="15" hidden="false" customHeight="true" outlineLevel="0" collapsed="false">
      <c r="A1833" s="6" t="n">
        <f aca="false">1_Data_EDA!O1834</f>
        <v>1</v>
      </c>
      <c r="B1833" s="6" t="n">
        <f aca="false">1_Data_EDA!H1834</f>
        <v>4</v>
      </c>
      <c r="C1833" s="7" t="n">
        <f aca="false">1_Data_EDA!I1834</f>
        <v>50</v>
      </c>
      <c r="D1833" s="6" t="n">
        <f aca="false">1_Data_EDA!J1834</f>
        <v>2</v>
      </c>
      <c r="E1833" s="7" t="n">
        <f aca="false">1_Data_EDA!K1834</f>
        <v>100</v>
      </c>
      <c r="F1833" s="7" t="n">
        <f aca="false">1_Data_EDA!L1834</f>
        <v>12</v>
      </c>
      <c r="G1833" s="8" t="n">
        <f aca="false">1_Data_EDA!M1834</f>
        <v>0.119999997</v>
      </c>
      <c r="H1833" s="6" t="n">
        <f aca="false">IF(1_Data_EDA!B1834="First Class",1,0)</f>
        <v>0</v>
      </c>
      <c r="I1833" s="6" t="n">
        <f aca="false">IF(1_Data_EDA!B1834="Second Class",1,0)</f>
        <v>0</v>
      </c>
      <c r="J1833" s="6" t="n">
        <f aca="false">IF(1_Data_EDA!B1834="Same Day",1,0)</f>
        <v>0</v>
      </c>
      <c r="K1833" s="6" t="n">
        <f aca="false">IF(1_Data_EDA!C1834="Corporate",1,0)</f>
        <v>0</v>
      </c>
      <c r="L1833" s="6" t="n">
        <f aca="false">IF(1_Data_EDA!C1834="Home Office",1,0)</f>
        <v>0</v>
      </c>
      <c r="M1833" s="6" t="n">
        <f aca="false">IF(1_Data_EDA!D1834="Europe",1,0)</f>
        <v>0</v>
      </c>
      <c r="N1833" s="6" t="n">
        <f aca="false">IF(1_Data_EDA!D1834="LATAM",1,0)</f>
        <v>1</v>
      </c>
      <c r="O1833" s="6" t="n">
        <f aca="false">IF(1_Data_EDA!D1834="Pacific Asia",1,0)</f>
        <v>0</v>
      </c>
      <c r="P1833" s="6" t="n">
        <f aca="false">IF(1_Data_EDA!D1834="USCA",1,0)</f>
        <v>0</v>
      </c>
      <c r="Q1833" s="6" t="n">
        <f aca="false">IF(C1833&gt;MEDIAN(C$5:C$8004),1,0)</f>
        <v>0</v>
      </c>
      <c r="R1833" s="6" t="n">
        <f aca="false">IF(D1833&gt;2,1,0)</f>
        <v>0</v>
      </c>
    </row>
    <row r="1834" customFormat="false" ht="15" hidden="false" customHeight="true" outlineLevel="0" collapsed="false">
      <c r="A1834" s="6" t="n">
        <f aca="false">1_Data_EDA!O1835</f>
        <v>0</v>
      </c>
      <c r="B1834" s="6" t="n">
        <f aca="false">1_Data_EDA!H1835</f>
        <v>4</v>
      </c>
      <c r="C1834" s="7" t="n">
        <f aca="false">1_Data_EDA!I1835</f>
        <v>59.99000168</v>
      </c>
      <c r="D1834" s="6" t="n">
        <f aca="false">1_Data_EDA!J1835</f>
        <v>1</v>
      </c>
      <c r="E1834" s="7" t="n">
        <f aca="false">1_Data_EDA!K1835</f>
        <v>59.99000168</v>
      </c>
      <c r="F1834" s="7" t="n">
        <f aca="false">1_Data_EDA!L1835</f>
        <v>2.400000095</v>
      </c>
      <c r="G1834" s="8" t="n">
        <f aca="false">1_Data_EDA!M1835</f>
        <v>0.039999999</v>
      </c>
      <c r="H1834" s="6" t="n">
        <f aca="false">IF(1_Data_EDA!B1835="First Class",1,0)</f>
        <v>0</v>
      </c>
      <c r="I1834" s="6" t="n">
        <f aca="false">IF(1_Data_EDA!B1835="Second Class",1,0)</f>
        <v>0</v>
      </c>
      <c r="J1834" s="6" t="n">
        <f aca="false">IF(1_Data_EDA!B1835="Same Day",1,0)</f>
        <v>0</v>
      </c>
      <c r="K1834" s="6" t="n">
        <f aca="false">IF(1_Data_EDA!C1835="Corporate",1,0)</f>
        <v>0</v>
      </c>
      <c r="L1834" s="6" t="n">
        <f aca="false">IF(1_Data_EDA!C1835="Home Office",1,0)</f>
        <v>0</v>
      </c>
      <c r="M1834" s="6" t="n">
        <f aca="false">IF(1_Data_EDA!D1835="Europe",1,0)</f>
        <v>1</v>
      </c>
      <c r="N1834" s="6" t="n">
        <f aca="false">IF(1_Data_EDA!D1835="LATAM",1,0)</f>
        <v>0</v>
      </c>
      <c r="O1834" s="6" t="n">
        <f aca="false">IF(1_Data_EDA!D1835="Pacific Asia",1,0)</f>
        <v>0</v>
      </c>
      <c r="P1834" s="6" t="n">
        <f aca="false">IF(1_Data_EDA!D1835="USCA",1,0)</f>
        <v>0</v>
      </c>
      <c r="Q1834" s="6" t="n">
        <f aca="false">IF(C1834&gt;MEDIAN(C$5:C$8004),1,0)</f>
        <v>0</v>
      </c>
      <c r="R1834" s="6" t="n">
        <f aca="false">IF(D1834&gt;2,1,0)</f>
        <v>0</v>
      </c>
    </row>
    <row r="1835" customFormat="false" ht="15" hidden="false" customHeight="true" outlineLevel="0" collapsed="false">
      <c r="A1835" s="6" t="n">
        <f aca="false">1_Data_EDA!O1836</f>
        <v>1</v>
      </c>
      <c r="B1835" s="6" t="n">
        <f aca="false">1_Data_EDA!H1836</f>
        <v>1</v>
      </c>
      <c r="C1835" s="7" t="n">
        <f aca="false">1_Data_EDA!I1836</f>
        <v>129.9900055</v>
      </c>
      <c r="D1835" s="6" t="n">
        <f aca="false">1_Data_EDA!J1836</f>
        <v>1</v>
      </c>
      <c r="E1835" s="7" t="n">
        <f aca="false">1_Data_EDA!K1836</f>
        <v>129.9900055</v>
      </c>
      <c r="F1835" s="7" t="n">
        <f aca="false">1_Data_EDA!L1836</f>
        <v>5.199999809</v>
      </c>
      <c r="G1835" s="8" t="n">
        <f aca="false">1_Data_EDA!M1836</f>
        <v>0.039999999</v>
      </c>
      <c r="H1835" s="6" t="n">
        <f aca="false">IF(1_Data_EDA!B1836="First Class",1,0)</f>
        <v>1</v>
      </c>
      <c r="I1835" s="6" t="n">
        <f aca="false">IF(1_Data_EDA!B1836="Second Class",1,0)</f>
        <v>0</v>
      </c>
      <c r="J1835" s="6" t="n">
        <f aca="false">IF(1_Data_EDA!B1836="Same Day",1,0)</f>
        <v>0</v>
      </c>
      <c r="K1835" s="6" t="n">
        <f aca="false">IF(1_Data_EDA!C1836="Corporate",1,0)</f>
        <v>0</v>
      </c>
      <c r="L1835" s="6" t="n">
        <f aca="false">IF(1_Data_EDA!C1836="Home Office",1,0)</f>
        <v>0</v>
      </c>
      <c r="M1835" s="6" t="n">
        <f aca="false">IF(1_Data_EDA!D1836="Europe",1,0)</f>
        <v>1</v>
      </c>
      <c r="N1835" s="6" t="n">
        <f aca="false">IF(1_Data_EDA!D1836="LATAM",1,0)</f>
        <v>0</v>
      </c>
      <c r="O1835" s="6" t="n">
        <f aca="false">IF(1_Data_EDA!D1836="Pacific Asia",1,0)</f>
        <v>0</v>
      </c>
      <c r="P1835" s="6" t="n">
        <f aca="false">IF(1_Data_EDA!D1836="USCA",1,0)</f>
        <v>0</v>
      </c>
      <c r="Q1835" s="6" t="n">
        <f aca="false">IF(C1835&gt;MEDIAN(C$5:C$8004),1,0)</f>
        <v>1</v>
      </c>
      <c r="R1835" s="6" t="n">
        <f aca="false">IF(D1835&gt;2,1,0)</f>
        <v>0</v>
      </c>
    </row>
    <row r="1836" customFormat="false" ht="15" hidden="false" customHeight="true" outlineLevel="0" collapsed="false">
      <c r="A1836" s="6" t="n">
        <f aca="false">1_Data_EDA!O1837</f>
        <v>0</v>
      </c>
      <c r="B1836" s="6" t="n">
        <f aca="false">1_Data_EDA!H1837</f>
        <v>0</v>
      </c>
      <c r="C1836" s="7" t="n">
        <f aca="false">1_Data_EDA!I1837</f>
        <v>199.9900055</v>
      </c>
      <c r="D1836" s="6" t="n">
        <f aca="false">1_Data_EDA!J1837</f>
        <v>1</v>
      </c>
      <c r="E1836" s="7" t="n">
        <f aca="false">1_Data_EDA!K1837</f>
        <v>199.9900055</v>
      </c>
      <c r="F1836" s="7" t="n">
        <f aca="false">1_Data_EDA!L1837</f>
        <v>32</v>
      </c>
      <c r="G1836" s="8" t="n">
        <f aca="false">1_Data_EDA!M1837</f>
        <v>0.159999996</v>
      </c>
      <c r="H1836" s="6" t="n">
        <f aca="false">IF(1_Data_EDA!B1837="First Class",1,0)</f>
        <v>0</v>
      </c>
      <c r="I1836" s="6" t="n">
        <f aca="false">IF(1_Data_EDA!B1837="Second Class",1,0)</f>
        <v>0</v>
      </c>
      <c r="J1836" s="6" t="n">
        <f aca="false">IF(1_Data_EDA!B1837="Same Day",1,0)</f>
        <v>1</v>
      </c>
      <c r="K1836" s="6" t="n">
        <f aca="false">IF(1_Data_EDA!C1837="Corporate",1,0)</f>
        <v>0</v>
      </c>
      <c r="L1836" s="6" t="n">
        <f aca="false">IF(1_Data_EDA!C1837="Home Office",1,0)</f>
        <v>0</v>
      </c>
      <c r="M1836" s="6" t="n">
        <f aca="false">IF(1_Data_EDA!D1837="Europe",1,0)</f>
        <v>0</v>
      </c>
      <c r="N1836" s="6" t="n">
        <f aca="false">IF(1_Data_EDA!D1837="LATAM",1,0)</f>
        <v>0</v>
      </c>
      <c r="O1836" s="6" t="n">
        <f aca="false">IF(1_Data_EDA!D1837="Pacific Asia",1,0)</f>
        <v>0</v>
      </c>
      <c r="P1836" s="6" t="n">
        <f aca="false">IF(1_Data_EDA!D1837="USCA",1,0)</f>
        <v>1</v>
      </c>
      <c r="Q1836" s="6" t="n">
        <f aca="false">IF(C1836&gt;MEDIAN(C$5:C$8004),1,0)</f>
        <v>1</v>
      </c>
      <c r="R1836" s="6" t="n">
        <f aca="false">IF(D1836&gt;2,1,0)</f>
        <v>0</v>
      </c>
    </row>
    <row r="1837" customFormat="false" ht="15" hidden="false" customHeight="true" outlineLevel="0" collapsed="false">
      <c r="A1837" s="6" t="n">
        <f aca="false">1_Data_EDA!O1838</f>
        <v>1</v>
      </c>
      <c r="B1837" s="6" t="n">
        <f aca="false">1_Data_EDA!H1838</f>
        <v>4</v>
      </c>
      <c r="C1837" s="7" t="n">
        <f aca="false">1_Data_EDA!I1838</f>
        <v>49.97999954</v>
      </c>
      <c r="D1837" s="6" t="n">
        <f aca="false">1_Data_EDA!J1838</f>
        <v>1</v>
      </c>
      <c r="E1837" s="7" t="n">
        <f aca="false">1_Data_EDA!K1838</f>
        <v>49.97999954</v>
      </c>
      <c r="F1837" s="7" t="n">
        <f aca="false">1_Data_EDA!L1838</f>
        <v>5</v>
      </c>
      <c r="G1837" s="8" t="n">
        <f aca="false">1_Data_EDA!M1838</f>
        <v>0.100000001</v>
      </c>
      <c r="H1837" s="6" t="n">
        <f aca="false">IF(1_Data_EDA!B1838="First Class",1,0)</f>
        <v>0</v>
      </c>
      <c r="I1837" s="6" t="n">
        <f aca="false">IF(1_Data_EDA!B1838="Second Class",1,0)</f>
        <v>0</v>
      </c>
      <c r="J1837" s="6" t="n">
        <f aca="false">IF(1_Data_EDA!B1838="Same Day",1,0)</f>
        <v>0</v>
      </c>
      <c r="K1837" s="6" t="n">
        <f aca="false">IF(1_Data_EDA!C1838="Corporate",1,0)</f>
        <v>0</v>
      </c>
      <c r="L1837" s="6" t="n">
        <f aca="false">IF(1_Data_EDA!C1838="Home Office",1,0)</f>
        <v>0</v>
      </c>
      <c r="M1837" s="6" t="n">
        <f aca="false">IF(1_Data_EDA!D1838="Europe",1,0)</f>
        <v>0</v>
      </c>
      <c r="N1837" s="6" t="n">
        <f aca="false">IF(1_Data_EDA!D1838="LATAM",1,0)</f>
        <v>1</v>
      </c>
      <c r="O1837" s="6" t="n">
        <f aca="false">IF(1_Data_EDA!D1838="Pacific Asia",1,0)</f>
        <v>0</v>
      </c>
      <c r="P1837" s="6" t="n">
        <f aca="false">IF(1_Data_EDA!D1838="USCA",1,0)</f>
        <v>0</v>
      </c>
      <c r="Q1837" s="6" t="n">
        <f aca="false">IF(C1837&gt;MEDIAN(C$5:C$8004),1,0)</f>
        <v>0</v>
      </c>
      <c r="R1837" s="6" t="n">
        <f aca="false">IF(D1837&gt;2,1,0)</f>
        <v>0</v>
      </c>
    </row>
    <row r="1838" customFormat="false" ht="15" hidden="false" customHeight="true" outlineLevel="0" collapsed="false">
      <c r="A1838" s="6" t="n">
        <f aca="false">1_Data_EDA!O1839</f>
        <v>1</v>
      </c>
      <c r="B1838" s="6" t="n">
        <f aca="false">1_Data_EDA!H1839</f>
        <v>2</v>
      </c>
      <c r="C1838" s="7" t="n">
        <f aca="false">1_Data_EDA!I1839</f>
        <v>129.9900055</v>
      </c>
      <c r="D1838" s="6" t="n">
        <f aca="false">1_Data_EDA!J1839</f>
        <v>1</v>
      </c>
      <c r="E1838" s="7" t="n">
        <f aca="false">1_Data_EDA!K1839</f>
        <v>129.9900055</v>
      </c>
      <c r="F1838" s="7" t="n">
        <f aca="false">1_Data_EDA!L1839</f>
        <v>2.599999905</v>
      </c>
      <c r="G1838" s="8" t="n">
        <f aca="false">1_Data_EDA!M1839</f>
        <v>0.02</v>
      </c>
      <c r="H1838" s="6" t="n">
        <f aca="false">IF(1_Data_EDA!B1839="First Class",1,0)</f>
        <v>0</v>
      </c>
      <c r="I1838" s="6" t="n">
        <f aca="false">IF(1_Data_EDA!B1839="Second Class",1,0)</f>
        <v>1</v>
      </c>
      <c r="J1838" s="6" t="n">
        <f aca="false">IF(1_Data_EDA!B1839="Same Day",1,0)</f>
        <v>0</v>
      </c>
      <c r="K1838" s="6" t="n">
        <f aca="false">IF(1_Data_EDA!C1839="Corporate",1,0)</f>
        <v>1</v>
      </c>
      <c r="L1838" s="6" t="n">
        <f aca="false">IF(1_Data_EDA!C1839="Home Office",1,0)</f>
        <v>0</v>
      </c>
      <c r="M1838" s="6" t="n">
        <f aca="false">IF(1_Data_EDA!D1839="Europe",1,0)</f>
        <v>0</v>
      </c>
      <c r="N1838" s="6" t="n">
        <f aca="false">IF(1_Data_EDA!D1839="LATAM",1,0)</f>
        <v>0</v>
      </c>
      <c r="O1838" s="6" t="n">
        <f aca="false">IF(1_Data_EDA!D1839="Pacific Asia",1,0)</f>
        <v>1</v>
      </c>
      <c r="P1838" s="6" t="n">
        <f aca="false">IF(1_Data_EDA!D1839="USCA",1,0)</f>
        <v>0</v>
      </c>
      <c r="Q1838" s="6" t="n">
        <f aca="false">IF(C1838&gt;MEDIAN(C$5:C$8004),1,0)</f>
        <v>1</v>
      </c>
      <c r="R1838" s="6" t="n">
        <f aca="false">IF(D1838&gt;2,1,0)</f>
        <v>0</v>
      </c>
    </row>
    <row r="1839" customFormat="false" ht="15" hidden="false" customHeight="true" outlineLevel="0" collapsed="false">
      <c r="A1839" s="6" t="n">
        <f aca="false">1_Data_EDA!O1840</f>
        <v>1</v>
      </c>
      <c r="B1839" s="6" t="n">
        <f aca="false">1_Data_EDA!H1840</f>
        <v>1</v>
      </c>
      <c r="C1839" s="7" t="n">
        <f aca="false">1_Data_EDA!I1840</f>
        <v>199.9900055</v>
      </c>
      <c r="D1839" s="6" t="n">
        <f aca="false">1_Data_EDA!J1840</f>
        <v>1</v>
      </c>
      <c r="E1839" s="7" t="n">
        <f aca="false">1_Data_EDA!K1840</f>
        <v>199.9900055</v>
      </c>
      <c r="F1839" s="7" t="n">
        <f aca="false">1_Data_EDA!L1840</f>
        <v>18</v>
      </c>
      <c r="G1839" s="8" t="n">
        <f aca="false">1_Data_EDA!M1840</f>
        <v>0.090000004</v>
      </c>
      <c r="H1839" s="6" t="n">
        <f aca="false">IF(1_Data_EDA!B1840="First Class",1,0)</f>
        <v>1</v>
      </c>
      <c r="I1839" s="6" t="n">
        <f aca="false">IF(1_Data_EDA!B1840="Second Class",1,0)</f>
        <v>0</v>
      </c>
      <c r="J1839" s="6" t="n">
        <f aca="false">IF(1_Data_EDA!B1840="Same Day",1,0)</f>
        <v>0</v>
      </c>
      <c r="K1839" s="6" t="n">
        <f aca="false">IF(1_Data_EDA!C1840="Corporate",1,0)</f>
        <v>1</v>
      </c>
      <c r="L1839" s="6" t="n">
        <f aca="false">IF(1_Data_EDA!C1840="Home Office",1,0)</f>
        <v>0</v>
      </c>
      <c r="M1839" s="6" t="n">
        <f aca="false">IF(1_Data_EDA!D1840="Europe",1,0)</f>
        <v>0</v>
      </c>
      <c r="N1839" s="6" t="n">
        <f aca="false">IF(1_Data_EDA!D1840="LATAM",1,0)</f>
        <v>1</v>
      </c>
      <c r="O1839" s="6" t="n">
        <f aca="false">IF(1_Data_EDA!D1840="Pacific Asia",1,0)</f>
        <v>0</v>
      </c>
      <c r="P1839" s="6" t="n">
        <f aca="false">IF(1_Data_EDA!D1840="USCA",1,0)</f>
        <v>0</v>
      </c>
      <c r="Q1839" s="6" t="n">
        <f aca="false">IF(C1839&gt;MEDIAN(C$5:C$8004),1,0)</f>
        <v>1</v>
      </c>
      <c r="R1839" s="6" t="n">
        <f aca="false">IF(D1839&gt;2,1,0)</f>
        <v>0</v>
      </c>
    </row>
    <row r="1840" customFormat="false" ht="15" hidden="false" customHeight="true" outlineLevel="0" collapsed="false">
      <c r="A1840" s="6" t="n">
        <f aca="false">1_Data_EDA!O1841</f>
        <v>0</v>
      </c>
      <c r="B1840" s="6" t="n">
        <f aca="false">1_Data_EDA!H1841</f>
        <v>2</v>
      </c>
      <c r="C1840" s="7" t="n">
        <f aca="false">1_Data_EDA!I1841</f>
        <v>50</v>
      </c>
      <c r="D1840" s="6" t="n">
        <f aca="false">1_Data_EDA!J1841</f>
        <v>3</v>
      </c>
      <c r="E1840" s="7" t="n">
        <f aca="false">1_Data_EDA!K1841</f>
        <v>150</v>
      </c>
      <c r="F1840" s="7" t="n">
        <f aca="false">1_Data_EDA!L1841</f>
        <v>3</v>
      </c>
      <c r="G1840" s="8" t="n">
        <f aca="false">1_Data_EDA!M1841</f>
        <v>0.02</v>
      </c>
      <c r="H1840" s="6" t="n">
        <f aca="false">IF(1_Data_EDA!B1841="First Class",1,0)</f>
        <v>0</v>
      </c>
      <c r="I1840" s="6" t="n">
        <f aca="false">IF(1_Data_EDA!B1841="Second Class",1,0)</f>
        <v>1</v>
      </c>
      <c r="J1840" s="6" t="n">
        <f aca="false">IF(1_Data_EDA!B1841="Same Day",1,0)</f>
        <v>0</v>
      </c>
      <c r="K1840" s="6" t="n">
        <f aca="false">IF(1_Data_EDA!C1841="Corporate",1,0)</f>
        <v>0</v>
      </c>
      <c r="L1840" s="6" t="n">
        <f aca="false">IF(1_Data_EDA!C1841="Home Office",1,0)</f>
        <v>0</v>
      </c>
      <c r="M1840" s="6" t="n">
        <f aca="false">IF(1_Data_EDA!D1841="Europe",1,0)</f>
        <v>0</v>
      </c>
      <c r="N1840" s="6" t="n">
        <f aca="false">IF(1_Data_EDA!D1841="LATAM",1,0)</f>
        <v>0</v>
      </c>
      <c r="O1840" s="6" t="n">
        <f aca="false">IF(1_Data_EDA!D1841="Pacific Asia",1,0)</f>
        <v>1</v>
      </c>
      <c r="P1840" s="6" t="n">
        <f aca="false">IF(1_Data_EDA!D1841="USCA",1,0)</f>
        <v>0</v>
      </c>
      <c r="Q1840" s="6" t="n">
        <f aca="false">IF(C1840&gt;MEDIAN(C$5:C$8004),1,0)</f>
        <v>0</v>
      </c>
      <c r="R1840" s="6" t="n">
        <f aca="false">IF(D1840&gt;2,1,0)</f>
        <v>1</v>
      </c>
    </row>
    <row r="1841" customFormat="false" ht="15" hidden="false" customHeight="true" outlineLevel="0" collapsed="false">
      <c r="A1841" s="6" t="n">
        <f aca="false">1_Data_EDA!O1842</f>
        <v>1</v>
      </c>
      <c r="B1841" s="6" t="n">
        <f aca="false">1_Data_EDA!H1842</f>
        <v>4</v>
      </c>
      <c r="C1841" s="7" t="n">
        <f aca="false">1_Data_EDA!I1842</f>
        <v>49.97999954</v>
      </c>
      <c r="D1841" s="6" t="n">
        <f aca="false">1_Data_EDA!J1842</f>
        <v>2</v>
      </c>
      <c r="E1841" s="7" t="n">
        <f aca="false">1_Data_EDA!K1842</f>
        <v>99.95999908</v>
      </c>
      <c r="F1841" s="7" t="n">
        <f aca="false">1_Data_EDA!L1842</f>
        <v>16.98999977</v>
      </c>
      <c r="G1841" s="8" t="n">
        <f aca="false">1_Data_EDA!M1842</f>
        <v>0.170000002</v>
      </c>
      <c r="H1841" s="6" t="n">
        <f aca="false">IF(1_Data_EDA!B1842="First Class",1,0)</f>
        <v>0</v>
      </c>
      <c r="I1841" s="6" t="n">
        <f aca="false">IF(1_Data_EDA!B1842="Second Class",1,0)</f>
        <v>0</v>
      </c>
      <c r="J1841" s="6" t="n">
        <f aca="false">IF(1_Data_EDA!B1842="Same Day",1,0)</f>
        <v>0</v>
      </c>
      <c r="K1841" s="6" t="n">
        <f aca="false">IF(1_Data_EDA!C1842="Corporate",1,0)</f>
        <v>0</v>
      </c>
      <c r="L1841" s="6" t="n">
        <f aca="false">IF(1_Data_EDA!C1842="Home Office",1,0)</f>
        <v>0</v>
      </c>
      <c r="M1841" s="6" t="n">
        <f aca="false">IF(1_Data_EDA!D1842="Europe",1,0)</f>
        <v>1</v>
      </c>
      <c r="N1841" s="6" t="n">
        <f aca="false">IF(1_Data_EDA!D1842="LATAM",1,0)</f>
        <v>0</v>
      </c>
      <c r="O1841" s="6" t="n">
        <f aca="false">IF(1_Data_EDA!D1842="Pacific Asia",1,0)</f>
        <v>0</v>
      </c>
      <c r="P1841" s="6" t="n">
        <f aca="false">IF(1_Data_EDA!D1842="USCA",1,0)</f>
        <v>0</v>
      </c>
      <c r="Q1841" s="6" t="n">
        <f aca="false">IF(C1841&gt;MEDIAN(C$5:C$8004),1,0)</f>
        <v>0</v>
      </c>
      <c r="R1841" s="6" t="n">
        <f aca="false">IF(D1841&gt;2,1,0)</f>
        <v>0</v>
      </c>
    </row>
    <row r="1842" customFormat="false" ht="15" hidden="false" customHeight="true" outlineLevel="0" collapsed="false">
      <c r="A1842" s="6" t="n">
        <f aca="false">1_Data_EDA!O1843</f>
        <v>0</v>
      </c>
      <c r="B1842" s="6" t="n">
        <f aca="false">1_Data_EDA!H1843</f>
        <v>4</v>
      </c>
      <c r="C1842" s="7" t="n">
        <f aca="false">1_Data_EDA!I1843</f>
        <v>39.75</v>
      </c>
      <c r="D1842" s="6" t="n">
        <f aca="false">1_Data_EDA!J1843</f>
        <v>1</v>
      </c>
      <c r="E1842" s="7" t="n">
        <f aca="false">1_Data_EDA!K1843</f>
        <v>39.75</v>
      </c>
      <c r="F1842" s="7" t="n">
        <f aca="false">1_Data_EDA!L1843</f>
        <v>1.590000033</v>
      </c>
      <c r="G1842" s="8" t="n">
        <f aca="false">1_Data_EDA!M1843</f>
        <v>0.039999999</v>
      </c>
      <c r="H1842" s="6" t="n">
        <f aca="false">IF(1_Data_EDA!B1843="First Class",1,0)</f>
        <v>0</v>
      </c>
      <c r="I1842" s="6" t="n">
        <f aca="false">IF(1_Data_EDA!B1843="Second Class",1,0)</f>
        <v>0</v>
      </c>
      <c r="J1842" s="6" t="n">
        <f aca="false">IF(1_Data_EDA!B1843="Same Day",1,0)</f>
        <v>0</v>
      </c>
      <c r="K1842" s="6" t="n">
        <f aca="false">IF(1_Data_EDA!C1843="Corporate",1,0)</f>
        <v>0</v>
      </c>
      <c r="L1842" s="6" t="n">
        <f aca="false">IF(1_Data_EDA!C1843="Home Office",1,0)</f>
        <v>0</v>
      </c>
      <c r="M1842" s="6" t="n">
        <f aca="false">IF(1_Data_EDA!D1843="Europe",1,0)</f>
        <v>0</v>
      </c>
      <c r="N1842" s="6" t="n">
        <f aca="false">IF(1_Data_EDA!D1843="LATAM",1,0)</f>
        <v>0</v>
      </c>
      <c r="O1842" s="6" t="n">
        <f aca="false">IF(1_Data_EDA!D1843="Pacific Asia",1,0)</f>
        <v>1</v>
      </c>
      <c r="P1842" s="6" t="n">
        <f aca="false">IF(1_Data_EDA!D1843="USCA",1,0)</f>
        <v>0</v>
      </c>
      <c r="Q1842" s="6" t="n">
        <f aca="false">IF(C1842&gt;MEDIAN(C$5:C$8004),1,0)</f>
        <v>0</v>
      </c>
      <c r="R1842" s="6" t="n">
        <f aca="false">IF(D1842&gt;2,1,0)</f>
        <v>0</v>
      </c>
    </row>
    <row r="1843" customFormat="false" ht="15" hidden="false" customHeight="true" outlineLevel="0" collapsed="false">
      <c r="A1843" s="6" t="n">
        <f aca="false">1_Data_EDA!O1844</f>
        <v>0</v>
      </c>
      <c r="B1843" s="6" t="n">
        <f aca="false">1_Data_EDA!H1844</f>
        <v>4</v>
      </c>
      <c r="C1843" s="7" t="n">
        <f aca="false">1_Data_EDA!I1844</f>
        <v>129.9900055</v>
      </c>
      <c r="D1843" s="6" t="n">
        <f aca="false">1_Data_EDA!J1844</f>
        <v>1</v>
      </c>
      <c r="E1843" s="7" t="n">
        <f aca="false">1_Data_EDA!K1844</f>
        <v>129.9900055</v>
      </c>
      <c r="F1843" s="7" t="n">
        <f aca="false">1_Data_EDA!L1844</f>
        <v>20.79999924</v>
      </c>
      <c r="G1843" s="8" t="n">
        <f aca="false">1_Data_EDA!M1844</f>
        <v>0.159999996</v>
      </c>
      <c r="H1843" s="6" t="n">
        <f aca="false">IF(1_Data_EDA!B1844="First Class",1,0)</f>
        <v>0</v>
      </c>
      <c r="I1843" s="6" t="n">
        <f aca="false">IF(1_Data_EDA!B1844="Second Class",1,0)</f>
        <v>0</v>
      </c>
      <c r="J1843" s="6" t="n">
        <f aca="false">IF(1_Data_EDA!B1844="Same Day",1,0)</f>
        <v>0</v>
      </c>
      <c r="K1843" s="6" t="n">
        <f aca="false">IF(1_Data_EDA!C1844="Corporate",1,0)</f>
        <v>0</v>
      </c>
      <c r="L1843" s="6" t="n">
        <f aca="false">IF(1_Data_EDA!C1844="Home Office",1,0)</f>
        <v>1</v>
      </c>
      <c r="M1843" s="6" t="n">
        <f aca="false">IF(1_Data_EDA!D1844="Europe",1,0)</f>
        <v>1</v>
      </c>
      <c r="N1843" s="6" t="n">
        <f aca="false">IF(1_Data_EDA!D1844="LATAM",1,0)</f>
        <v>0</v>
      </c>
      <c r="O1843" s="6" t="n">
        <f aca="false">IF(1_Data_EDA!D1844="Pacific Asia",1,0)</f>
        <v>0</v>
      </c>
      <c r="P1843" s="6" t="n">
        <f aca="false">IF(1_Data_EDA!D1844="USCA",1,0)</f>
        <v>0</v>
      </c>
      <c r="Q1843" s="6" t="n">
        <f aca="false">IF(C1843&gt;MEDIAN(C$5:C$8004),1,0)</f>
        <v>1</v>
      </c>
      <c r="R1843" s="6" t="n">
        <f aca="false">IF(D1843&gt;2,1,0)</f>
        <v>0</v>
      </c>
    </row>
    <row r="1844" customFormat="false" ht="15" hidden="false" customHeight="true" outlineLevel="0" collapsed="false">
      <c r="A1844" s="6" t="n">
        <f aca="false">1_Data_EDA!O1845</f>
        <v>0</v>
      </c>
      <c r="B1844" s="6" t="n">
        <f aca="false">1_Data_EDA!H1845</f>
        <v>4</v>
      </c>
      <c r="C1844" s="7" t="n">
        <f aca="false">1_Data_EDA!I1845</f>
        <v>129.9900055</v>
      </c>
      <c r="D1844" s="6" t="n">
        <f aca="false">1_Data_EDA!J1845</f>
        <v>1</v>
      </c>
      <c r="E1844" s="7" t="n">
        <f aca="false">1_Data_EDA!K1845</f>
        <v>129.9900055</v>
      </c>
      <c r="F1844" s="7" t="n">
        <f aca="false">1_Data_EDA!L1845</f>
        <v>15.60000038</v>
      </c>
      <c r="G1844" s="8" t="n">
        <f aca="false">1_Data_EDA!M1845</f>
        <v>0.119999997</v>
      </c>
      <c r="H1844" s="6" t="n">
        <f aca="false">IF(1_Data_EDA!B1845="First Class",1,0)</f>
        <v>0</v>
      </c>
      <c r="I1844" s="6" t="n">
        <f aca="false">IF(1_Data_EDA!B1845="Second Class",1,0)</f>
        <v>0</v>
      </c>
      <c r="J1844" s="6" t="n">
        <f aca="false">IF(1_Data_EDA!B1845="Same Day",1,0)</f>
        <v>0</v>
      </c>
      <c r="K1844" s="6" t="n">
        <f aca="false">IF(1_Data_EDA!C1845="Corporate",1,0)</f>
        <v>0</v>
      </c>
      <c r="L1844" s="6" t="n">
        <f aca="false">IF(1_Data_EDA!C1845="Home Office",1,0)</f>
        <v>0</v>
      </c>
      <c r="M1844" s="6" t="n">
        <f aca="false">IF(1_Data_EDA!D1845="Europe",1,0)</f>
        <v>0</v>
      </c>
      <c r="N1844" s="6" t="n">
        <f aca="false">IF(1_Data_EDA!D1845="LATAM",1,0)</f>
        <v>1</v>
      </c>
      <c r="O1844" s="6" t="n">
        <f aca="false">IF(1_Data_EDA!D1845="Pacific Asia",1,0)</f>
        <v>0</v>
      </c>
      <c r="P1844" s="6" t="n">
        <f aca="false">IF(1_Data_EDA!D1845="USCA",1,0)</f>
        <v>0</v>
      </c>
      <c r="Q1844" s="6" t="n">
        <f aca="false">IF(C1844&gt;MEDIAN(C$5:C$8004),1,0)</f>
        <v>1</v>
      </c>
      <c r="R1844" s="6" t="n">
        <f aca="false">IF(D1844&gt;2,1,0)</f>
        <v>0</v>
      </c>
    </row>
    <row r="1845" customFormat="false" ht="15" hidden="false" customHeight="true" outlineLevel="0" collapsed="false">
      <c r="A1845" s="6" t="n">
        <f aca="false">1_Data_EDA!O1846</f>
        <v>1</v>
      </c>
      <c r="B1845" s="6" t="n">
        <f aca="false">1_Data_EDA!H1846</f>
        <v>4</v>
      </c>
      <c r="C1845" s="7" t="n">
        <f aca="false">1_Data_EDA!I1846</f>
        <v>49.97999954</v>
      </c>
      <c r="D1845" s="6" t="n">
        <f aca="false">1_Data_EDA!J1846</f>
        <v>3</v>
      </c>
      <c r="E1845" s="7" t="n">
        <f aca="false">1_Data_EDA!K1846</f>
        <v>149.9400024</v>
      </c>
      <c r="F1845" s="7" t="n">
        <f aca="false">1_Data_EDA!L1846</f>
        <v>37.49000168</v>
      </c>
      <c r="G1845" s="8" t="n">
        <f aca="false">1_Data_EDA!M1846</f>
        <v>0.25</v>
      </c>
      <c r="H1845" s="6" t="n">
        <f aca="false">IF(1_Data_EDA!B1846="First Class",1,0)</f>
        <v>0</v>
      </c>
      <c r="I1845" s="6" t="n">
        <f aca="false">IF(1_Data_EDA!B1846="Second Class",1,0)</f>
        <v>0</v>
      </c>
      <c r="J1845" s="6" t="n">
        <f aca="false">IF(1_Data_EDA!B1846="Same Day",1,0)</f>
        <v>0</v>
      </c>
      <c r="K1845" s="6" t="n">
        <f aca="false">IF(1_Data_EDA!C1846="Corporate",1,0)</f>
        <v>1</v>
      </c>
      <c r="L1845" s="6" t="n">
        <f aca="false">IF(1_Data_EDA!C1846="Home Office",1,0)</f>
        <v>0</v>
      </c>
      <c r="M1845" s="6" t="n">
        <f aca="false">IF(1_Data_EDA!D1846="Europe",1,0)</f>
        <v>0</v>
      </c>
      <c r="N1845" s="6" t="n">
        <f aca="false">IF(1_Data_EDA!D1846="LATAM",1,0)</f>
        <v>1</v>
      </c>
      <c r="O1845" s="6" t="n">
        <f aca="false">IF(1_Data_EDA!D1846="Pacific Asia",1,0)</f>
        <v>0</v>
      </c>
      <c r="P1845" s="6" t="n">
        <f aca="false">IF(1_Data_EDA!D1846="USCA",1,0)</f>
        <v>0</v>
      </c>
      <c r="Q1845" s="6" t="n">
        <f aca="false">IF(C1845&gt;MEDIAN(C$5:C$8004),1,0)</f>
        <v>0</v>
      </c>
      <c r="R1845" s="6" t="n">
        <f aca="false">IF(D1845&gt;2,1,0)</f>
        <v>1</v>
      </c>
    </row>
    <row r="1846" customFormat="false" ht="15" hidden="false" customHeight="true" outlineLevel="0" collapsed="false">
      <c r="A1846" s="6" t="n">
        <f aca="false">1_Data_EDA!O1847</f>
        <v>0</v>
      </c>
      <c r="B1846" s="6" t="n">
        <f aca="false">1_Data_EDA!H1847</f>
        <v>4</v>
      </c>
      <c r="C1846" s="7" t="n">
        <f aca="false">1_Data_EDA!I1847</f>
        <v>51.99000168</v>
      </c>
      <c r="D1846" s="6" t="n">
        <f aca="false">1_Data_EDA!J1847</f>
        <v>1</v>
      </c>
      <c r="E1846" s="7" t="n">
        <f aca="false">1_Data_EDA!K1847</f>
        <v>51.99000168</v>
      </c>
      <c r="F1846" s="7" t="n">
        <f aca="false">1_Data_EDA!L1847</f>
        <v>6.760000229</v>
      </c>
      <c r="G1846" s="8" t="n">
        <f aca="false">1_Data_EDA!M1847</f>
        <v>0.129999995</v>
      </c>
      <c r="H1846" s="6" t="n">
        <f aca="false">IF(1_Data_EDA!B1847="First Class",1,0)</f>
        <v>0</v>
      </c>
      <c r="I1846" s="6" t="n">
        <f aca="false">IF(1_Data_EDA!B1847="Second Class",1,0)</f>
        <v>0</v>
      </c>
      <c r="J1846" s="6" t="n">
        <f aca="false">IF(1_Data_EDA!B1847="Same Day",1,0)</f>
        <v>0</v>
      </c>
      <c r="K1846" s="6" t="n">
        <f aca="false">IF(1_Data_EDA!C1847="Corporate",1,0)</f>
        <v>0</v>
      </c>
      <c r="L1846" s="6" t="n">
        <f aca="false">IF(1_Data_EDA!C1847="Home Office",1,0)</f>
        <v>0</v>
      </c>
      <c r="M1846" s="6" t="n">
        <f aca="false">IF(1_Data_EDA!D1847="Europe",1,0)</f>
        <v>0</v>
      </c>
      <c r="N1846" s="6" t="n">
        <f aca="false">IF(1_Data_EDA!D1847="LATAM",1,0)</f>
        <v>0</v>
      </c>
      <c r="O1846" s="6" t="n">
        <f aca="false">IF(1_Data_EDA!D1847="Pacific Asia",1,0)</f>
        <v>1</v>
      </c>
      <c r="P1846" s="6" t="n">
        <f aca="false">IF(1_Data_EDA!D1847="USCA",1,0)</f>
        <v>0</v>
      </c>
      <c r="Q1846" s="6" t="n">
        <f aca="false">IF(C1846&gt;MEDIAN(C$5:C$8004),1,0)</f>
        <v>0</v>
      </c>
      <c r="R1846" s="6" t="n">
        <f aca="false">IF(D1846&gt;2,1,0)</f>
        <v>0</v>
      </c>
    </row>
    <row r="1847" customFormat="false" ht="15" hidden="false" customHeight="true" outlineLevel="0" collapsed="false">
      <c r="A1847" s="6" t="n">
        <f aca="false">1_Data_EDA!O1848</f>
        <v>1</v>
      </c>
      <c r="B1847" s="6" t="n">
        <f aca="false">1_Data_EDA!H1848</f>
        <v>1</v>
      </c>
      <c r="C1847" s="7" t="n">
        <f aca="false">1_Data_EDA!I1848</f>
        <v>99.98999786</v>
      </c>
      <c r="D1847" s="6" t="n">
        <f aca="false">1_Data_EDA!J1848</f>
        <v>5</v>
      </c>
      <c r="E1847" s="7" t="n">
        <f aca="false">1_Data_EDA!K1848</f>
        <v>499.9500122</v>
      </c>
      <c r="F1847" s="7" t="n">
        <f aca="false">1_Data_EDA!L1848</f>
        <v>27.5</v>
      </c>
      <c r="G1847" s="8" t="n">
        <f aca="false">1_Data_EDA!M1848</f>
        <v>0.059999999</v>
      </c>
      <c r="H1847" s="6" t="n">
        <f aca="false">IF(1_Data_EDA!B1848="First Class",1,0)</f>
        <v>1</v>
      </c>
      <c r="I1847" s="6" t="n">
        <f aca="false">IF(1_Data_EDA!B1848="Second Class",1,0)</f>
        <v>0</v>
      </c>
      <c r="J1847" s="6" t="n">
        <f aca="false">IF(1_Data_EDA!B1848="Same Day",1,0)</f>
        <v>0</v>
      </c>
      <c r="K1847" s="6" t="n">
        <f aca="false">IF(1_Data_EDA!C1848="Corporate",1,0)</f>
        <v>1</v>
      </c>
      <c r="L1847" s="6" t="n">
        <f aca="false">IF(1_Data_EDA!C1848="Home Office",1,0)</f>
        <v>0</v>
      </c>
      <c r="M1847" s="6" t="n">
        <f aca="false">IF(1_Data_EDA!D1848="Europe",1,0)</f>
        <v>0</v>
      </c>
      <c r="N1847" s="6" t="n">
        <f aca="false">IF(1_Data_EDA!D1848="LATAM",1,0)</f>
        <v>1</v>
      </c>
      <c r="O1847" s="6" t="n">
        <f aca="false">IF(1_Data_EDA!D1848="Pacific Asia",1,0)</f>
        <v>0</v>
      </c>
      <c r="P1847" s="6" t="n">
        <f aca="false">IF(1_Data_EDA!D1848="USCA",1,0)</f>
        <v>0</v>
      </c>
      <c r="Q1847" s="6" t="n">
        <f aca="false">IF(C1847&gt;MEDIAN(C$5:C$8004),1,0)</f>
        <v>1</v>
      </c>
      <c r="R1847" s="6" t="n">
        <f aca="false">IF(D1847&gt;2,1,0)</f>
        <v>1</v>
      </c>
    </row>
    <row r="1848" customFormat="false" ht="15" hidden="false" customHeight="true" outlineLevel="0" collapsed="false">
      <c r="A1848" s="6" t="n">
        <f aca="false">1_Data_EDA!O1849</f>
        <v>0</v>
      </c>
      <c r="B1848" s="6" t="n">
        <f aca="false">1_Data_EDA!H1849</f>
        <v>4</v>
      </c>
      <c r="C1848" s="7" t="n">
        <f aca="false">1_Data_EDA!I1849</f>
        <v>50</v>
      </c>
      <c r="D1848" s="6" t="n">
        <f aca="false">1_Data_EDA!J1849</f>
        <v>5</v>
      </c>
      <c r="E1848" s="7" t="n">
        <f aca="false">1_Data_EDA!K1849</f>
        <v>250</v>
      </c>
      <c r="F1848" s="7" t="n">
        <f aca="false">1_Data_EDA!L1849</f>
        <v>10</v>
      </c>
      <c r="G1848" s="8" t="n">
        <f aca="false">1_Data_EDA!M1849</f>
        <v>0.039999999</v>
      </c>
      <c r="H1848" s="6" t="n">
        <f aca="false">IF(1_Data_EDA!B1849="First Class",1,0)</f>
        <v>0</v>
      </c>
      <c r="I1848" s="6" t="n">
        <f aca="false">IF(1_Data_EDA!B1849="Second Class",1,0)</f>
        <v>0</v>
      </c>
      <c r="J1848" s="6" t="n">
        <f aca="false">IF(1_Data_EDA!B1849="Same Day",1,0)</f>
        <v>0</v>
      </c>
      <c r="K1848" s="6" t="n">
        <f aca="false">IF(1_Data_EDA!C1849="Corporate",1,0)</f>
        <v>0</v>
      </c>
      <c r="L1848" s="6" t="n">
        <f aca="false">IF(1_Data_EDA!C1849="Home Office",1,0)</f>
        <v>0</v>
      </c>
      <c r="M1848" s="6" t="n">
        <f aca="false">IF(1_Data_EDA!D1849="Europe",1,0)</f>
        <v>0</v>
      </c>
      <c r="N1848" s="6" t="n">
        <f aca="false">IF(1_Data_EDA!D1849="LATAM",1,0)</f>
        <v>0</v>
      </c>
      <c r="O1848" s="6" t="n">
        <f aca="false">IF(1_Data_EDA!D1849="Pacific Asia",1,0)</f>
        <v>1</v>
      </c>
      <c r="P1848" s="6" t="n">
        <f aca="false">IF(1_Data_EDA!D1849="USCA",1,0)</f>
        <v>0</v>
      </c>
      <c r="Q1848" s="6" t="n">
        <f aca="false">IF(C1848&gt;MEDIAN(C$5:C$8004),1,0)</f>
        <v>0</v>
      </c>
      <c r="R1848" s="6" t="n">
        <f aca="false">IF(D1848&gt;2,1,0)</f>
        <v>1</v>
      </c>
    </row>
    <row r="1849" customFormat="false" ht="15" hidden="false" customHeight="true" outlineLevel="0" collapsed="false">
      <c r="A1849" s="6" t="n">
        <f aca="false">1_Data_EDA!O1850</f>
        <v>0</v>
      </c>
      <c r="B1849" s="6" t="n">
        <f aca="false">1_Data_EDA!H1850</f>
        <v>4</v>
      </c>
      <c r="C1849" s="7" t="n">
        <f aca="false">1_Data_EDA!I1850</f>
        <v>49.97999954</v>
      </c>
      <c r="D1849" s="6" t="n">
        <f aca="false">1_Data_EDA!J1850</f>
        <v>1</v>
      </c>
      <c r="E1849" s="7" t="n">
        <f aca="false">1_Data_EDA!K1850</f>
        <v>49.97999954</v>
      </c>
      <c r="F1849" s="7" t="n">
        <f aca="false">1_Data_EDA!L1850</f>
        <v>3.5</v>
      </c>
      <c r="G1849" s="8" t="n">
        <f aca="false">1_Data_EDA!M1850</f>
        <v>0.07</v>
      </c>
      <c r="H1849" s="6" t="n">
        <f aca="false">IF(1_Data_EDA!B1850="First Class",1,0)</f>
        <v>0</v>
      </c>
      <c r="I1849" s="6" t="n">
        <f aca="false">IF(1_Data_EDA!B1850="Second Class",1,0)</f>
        <v>0</v>
      </c>
      <c r="J1849" s="6" t="n">
        <f aca="false">IF(1_Data_EDA!B1850="Same Day",1,0)</f>
        <v>0</v>
      </c>
      <c r="K1849" s="6" t="n">
        <f aca="false">IF(1_Data_EDA!C1850="Corporate",1,0)</f>
        <v>0</v>
      </c>
      <c r="L1849" s="6" t="n">
        <f aca="false">IF(1_Data_EDA!C1850="Home Office",1,0)</f>
        <v>0</v>
      </c>
      <c r="M1849" s="6" t="n">
        <f aca="false">IF(1_Data_EDA!D1850="Europe",1,0)</f>
        <v>0</v>
      </c>
      <c r="N1849" s="6" t="n">
        <f aca="false">IF(1_Data_EDA!D1850="LATAM",1,0)</f>
        <v>1</v>
      </c>
      <c r="O1849" s="6" t="n">
        <f aca="false">IF(1_Data_EDA!D1850="Pacific Asia",1,0)</f>
        <v>0</v>
      </c>
      <c r="P1849" s="6" t="n">
        <f aca="false">IF(1_Data_EDA!D1850="USCA",1,0)</f>
        <v>0</v>
      </c>
      <c r="Q1849" s="6" t="n">
        <f aca="false">IF(C1849&gt;MEDIAN(C$5:C$8004),1,0)</f>
        <v>0</v>
      </c>
      <c r="R1849" s="6" t="n">
        <f aca="false">IF(D1849&gt;2,1,0)</f>
        <v>0</v>
      </c>
    </row>
    <row r="1850" customFormat="false" ht="15" hidden="false" customHeight="true" outlineLevel="0" collapsed="false">
      <c r="A1850" s="6" t="n">
        <f aca="false">1_Data_EDA!O1851</f>
        <v>1</v>
      </c>
      <c r="B1850" s="6" t="n">
        <f aca="false">1_Data_EDA!H1851</f>
        <v>1</v>
      </c>
      <c r="C1850" s="7" t="n">
        <f aca="false">1_Data_EDA!I1851</f>
        <v>59.99000168</v>
      </c>
      <c r="D1850" s="6" t="n">
        <f aca="false">1_Data_EDA!J1851</f>
        <v>5</v>
      </c>
      <c r="E1850" s="7" t="n">
        <f aca="false">1_Data_EDA!K1851</f>
        <v>299.9500122</v>
      </c>
      <c r="F1850" s="7" t="n">
        <f aca="false">1_Data_EDA!L1851</f>
        <v>27</v>
      </c>
      <c r="G1850" s="8" t="n">
        <f aca="false">1_Data_EDA!M1851</f>
        <v>0.090000004</v>
      </c>
      <c r="H1850" s="6" t="n">
        <f aca="false">IF(1_Data_EDA!B1851="First Class",1,0)</f>
        <v>1</v>
      </c>
      <c r="I1850" s="6" t="n">
        <f aca="false">IF(1_Data_EDA!B1851="Second Class",1,0)</f>
        <v>0</v>
      </c>
      <c r="J1850" s="6" t="n">
        <f aca="false">IF(1_Data_EDA!B1851="Same Day",1,0)</f>
        <v>0</v>
      </c>
      <c r="K1850" s="6" t="n">
        <f aca="false">IF(1_Data_EDA!C1851="Corporate",1,0)</f>
        <v>0</v>
      </c>
      <c r="L1850" s="6" t="n">
        <f aca="false">IF(1_Data_EDA!C1851="Home Office",1,0)</f>
        <v>1</v>
      </c>
      <c r="M1850" s="6" t="n">
        <f aca="false">IF(1_Data_EDA!D1851="Europe",1,0)</f>
        <v>0</v>
      </c>
      <c r="N1850" s="6" t="n">
        <f aca="false">IF(1_Data_EDA!D1851="LATAM",1,0)</f>
        <v>1</v>
      </c>
      <c r="O1850" s="6" t="n">
        <f aca="false">IF(1_Data_EDA!D1851="Pacific Asia",1,0)</f>
        <v>0</v>
      </c>
      <c r="P1850" s="6" t="n">
        <f aca="false">IF(1_Data_EDA!D1851="USCA",1,0)</f>
        <v>0</v>
      </c>
      <c r="Q1850" s="6" t="n">
        <f aca="false">IF(C1850&gt;MEDIAN(C$5:C$8004),1,0)</f>
        <v>0</v>
      </c>
      <c r="R1850" s="6" t="n">
        <f aca="false">IF(D1850&gt;2,1,0)</f>
        <v>1</v>
      </c>
    </row>
    <row r="1851" customFormat="false" ht="15" hidden="false" customHeight="true" outlineLevel="0" collapsed="false">
      <c r="A1851" s="6" t="n">
        <f aca="false">1_Data_EDA!O1852</f>
        <v>1</v>
      </c>
      <c r="B1851" s="6" t="n">
        <f aca="false">1_Data_EDA!H1852</f>
        <v>1</v>
      </c>
      <c r="C1851" s="7" t="n">
        <f aca="false">1_Data_EDA!I1852</f>
        <v>39.99000168</v>
      </c>
      <c r="D1851" s="6" t="n">
        <f aca="false">1_Data_EDA!J1852</f>
        <v>5</v>
      </c>
      <c r="E1851" s="7" t="n">
        <f aca="false">1_Data_EDA!K1852</f>
        <v>199.9499969</v>
      </c>
      <c r="F1851" s="7" t="n">
        <f aca="false">1_Data_EDA!L1852</f>
        <v>25.98999977</v>
      </c>
      <c r="G1851" s="8" t="n">
        <f aca="false">1_Data_EDA!M1852</f>
        <v>0.129999995</v>
      </c>
      <c r="H1851" s="6" t="n">
        <f aca="false">IF(1_Data_EDA!B1852="First Class",1,0)</f>
        <v>1</v>
      </c>
      <c r="I1851" s="6" t="n">
        <f aca="false">IF(1_Data_EDA!B1852="Second Class",1,0)</f>
        <v>0</v>
      </c>
      <c r="J1851" s="6" t="n">
        <f aca="false">IF(1_Data_EDA!B1852="Same Day",1,0)</f>
        <v>0</v>
      </c>
      <c r="K1851" s="6" t="n">
        <f aca="false">IF(1_Data_EDA!C1852="Corporate",1,0)</f>
        <v>1</v>
      </c>
      <c r="L1851" s="6" t="n">
        <f aca="false">IF(1_Data_EDA!C1852="Home Office",1,0)</f>
        <v>0</v>
      </c>
      <c r="M1851" s="6" t="n">
        <f aca="false">IF(1_Data_EDA!D1852="Europe",1,0)</f>
        <v>0</v>
      </c>
      <c r="N1851" s="6" t="n">
        <f aca="false">IF(1_Data_EDA!D1852="LATAM",1,0)</f>
        <v>1</v>
      </c>
      <c r="O1851" s="6" t="n">
        <f aca="false">IF(1_Data_EDA!D1852="Pacific Asia",1,0)</f>
        <v>0</v>
      </c>
      <c r="P1851" s="6" t="n">
        <f aca="false">IF(1_Data_EDA!D1852="USCA",1,0)</f>
        <v>0</v>
      </c>
      <c r="Q1851" s="6" t="n">
        <f aca="false">IF(C1851&gt;MEDIAN(C$5:C$8004),1,0)</f>
        <v>0</v>
      </c>
      <c r="R1851" s="6" t="n">
        <f aca="false">IF(D1851&gt;2,1,0)</f>
        <v>1</v>
      </c>
    </row>
    <row r="1852" customFormat="false" ht="15" hidden="false" customHeight="true" outlineLevel="0" collapsed="false">
      <c r="A1852" s="6" t="n">
        <f aca="false">1_Data_EDA!O1853</f>
        <v>1</v>
      </c>
      <c r="B1852" s="6" t="n">
        <f aca="false">1_Data_EDA!H1853</f>
        <v>1</v>
      </c>
      <c r="C1852" s="7" t="n">
        <f aca="false">1_Data_EDA!I1853</f>
        <v>169.9900055</v>
      </c>
      <c r="D1852" s="6" t="n">
        <f aca="false">1_Data_EDA!J1853</f>
        <v>1</v>
      </c>
      <c r="E1852" s="7" t="n">
        <f aca="false">1_Data_EDA!K1853</f>
        <v>169.9900055</v>
      </c>
      <c r="F1852" s="7" t="n">
        <f aca="false">1_Data_EDA!L1853</f>
        <v>15.30000019</v>
      </c>
      <c r="G1852" s="8" t="n">
        <f aca="false">1_Data_EDA!M1853</f>
        <v>0.090000004</v>
      </c>
      <c r="H1852" s="6" t="n">
        <f aca="false">IF(1_Data_EDA!B1853="First Class",1,0)</f>
        <v>1</v>
      </c>
      <c r="I1852" s="6" t="n">
        <f aca="false">IF(1_Data_EDA!B1853="Second Class",1,0)</f>
        <v>0</v>
      </c>
      <c r="J1852" s="6" t="n">
        <f aca="false">IF(1_Data_EDA!B1853="Same Day",1,0)</f>
        <v>0</v>
      </c>
      <c r="K1852" s="6" t="n">
        <f aca="false">IF(1_Data_EDA!C1853="Corporate",1,0)</f>
        <v>0</v>
      </c>
      <c r="L1852" s="6" t="n">
        <f aca="false">IF(1_Data_EDA!C1853="Home Office",1,0)</f>
        <v>0</v>
      </c>
      <c r="M1852" s="6" t="n">
        <f aca="false">IF(1_Data_EDA!D1853="Europe",1,0)</f>
        <v>1</v>
      </c>
      <c r="N1852" s="6" t="n">
        <f aca="false">IF(1_Data_EDA!D1853="LATAM",1,0)</f>
        <v>0</v>
      </c>
      <c r="O1852" s="6" t="n">
        <f aca="false">IF(1_Data_EDA!D1853="Pacific Asia",1,0)</f>
        <v>0</v>
      </c>
      <c r="P1852" s="6" t="n">
        <f aca="false">IF(1_Data_EDA!D1853="USCA",1,0)</f>
        <v>0</v>
      </c>
      <c r="Q1852" s="6" t="n">
        <f aca="false">IF(C1852&gt;MEDIAN(C$5:C$8004),1,0)</f>
        <v>1</v>
      </c>
      <c r="R1852" s="6" t="n">
        <f aca="false">IF(D1852&gt;2,1,0)</f>
        <v>0</v>
      </c>
    </row>
    <row r="1853" customFormat="false" ht="15" hidden="false" customHeight="true" outlineLevel="0" collapsed="false">
      <c r="A1853" s="6" t="n">
        <f aca="false">1_Data_EDA!O1854</f>
        <v>1</v>
      </c>
      <c r="B1853" s="6" t="n">
        <f aca="false">1_Data_EDA!H1854</f>
        <v>1</v>
      </c>
      <c r="C1853" s="7" t="n">
        <f aca="false">1_Data_EDA!I1854</f>
        <v>299.980011</v>
      </c>
      <c r="D1853" s="6" t="n">
        <f aca="false">1_Data_EDA!J1854</f>
        <v>1</v>
      </c>
      <c r="E1853" s="7" t="n">
        <f aca="false">1_Data_EDA!K1854</f>
        <v>299.980011</v>
      </c>
      <c r="F1853" s="7" t="n">
        <f aca="false">1_Data_EDA!L1854</f>
        <v>60</v>
      </c>
      <c r="G1853" s="8" t="n">
        <f aca="false">1_Data_EDA!M1854</f>
        <v>0.200000003</v>
      </c>
      <c r="H1853" s="6" t="n">
        <f aca="false">IF(1_Data_EDA!B1854="First Class",1,0)</f>
        <v>1</v>
      </c>
      <c r="I1853" s="6" t="n">
        <f aca="false">IF(1_Data_EDA!B1854="Second Class",1,0)</f>
        <v>0</v>
      </c>
      <c r="J1853" s="6" t="n">
        <f aca="false">IF(1_Data_EDA!B1854="Same Day",1,0)</f>
        <v>0</v>
      </c>
      <c r="K1853" s="6" t="n">
        <f aca="false">IF(1_Data_EDA!C1854="Corporate",1,0)</f>
        <v>0</v>
      </c>
      <c r="L1853" s="6" t="n">
        <f aca="false">IF(1_Data_EDA!C1854="Home Office",1,0)</f>
        <v>1</v>
      </c>
      <c r="M1853" s="6" t="n">
        <f aca="false">IF(1_Data_EDA!D1854="Europe",1,0)</f>
        <v>1</v>
      </c>
      <c r="N1853" s="6" t="n">
        <f aca="false">IF(1_Data_EDA!D1854="LATAM",1,0)</f>
        <v>0</v>
      </c>
      <c r="O1853" s="6" t="n">
        <f aca="false">IF(1_Data_EDA!D1854="Pacific Asia",1,0)</f>
        <v>0</v>
      </c>
      <c r="P1853" s="6" t="n">
        <f aca="false">IF(1_Data_EDA!D1854="USCA",1,0)</f>
        <v>0</v>
      </c>
      <c r="Q1853" s="6" t="n">
        <f aca="false">IF(C1853&gt;MEDIAN(C$5:C$8004),1,0)</f>
        <v>1</v>
      </c>
      <c r="R1853" s="6" t="n">
        <f aca="false">IF(D1853&gt;2,1,0)</f>
        <v>0</v>
      </c>
    </row>
    <row r="1854" customFormat="false" ht="15" hidden="false" customHeight="true" outlineLevel="0" collapsed="false">
      <c r="A1854" s="6" t="n">
        <f aca="false">1_Data_EDA!O1855</f>
        <v>1</v>
      </c>
      <c r="B1854" s="6" t="n">
        <f aca="false">1_Data_EDA!H1855</f>
        <v>4</v>
      </c>
      <c r="C1854" s="7" t="n">
        <f aca="false">1_Data_EDA!I1855</f>
        <v>399.980011</v>
      </c>
      <c r="D1854" s="6" t="n">
        <f aca="false">1_Data_EDA!J1855</f>
        <v>1</v>
      </c>
      <c r="E1854" s="7" t="n">
        <f aca="false">1_Data_EDA!K1855</f>
        <v>399.980011</v>
      </c>
      <c r="F1854" s="7" t="n">
        <f aca="false">1_Data_EDA!L1855</f>
        <v>12</v>
      </c>
      <c r="G1854" s="8" t="n">
        <f aca="false">1_Data_EDA!M1855</f>
        <v>0.029999999</v>
      </c>
      <c r="H1854" s="6" t="n">
        <f aca="false">IF(1_Data_EDA!B1855="First Class",1,0)</f>
        <v>0</v>
      </c>
      <c r="I1854" s="6" t="n">
        <f aca="false">IF(1_Data_EDA!B1855="Second Class",1,0)</f>
        <v>0</v>
      </c>
      <c r="J1854" s="6" t="n">
        <f aca="false">IF(1_Data_EDA!B1855="Same Day",1,0)</f>
        <v>0</v>
      </c>
      <c r="K1854" s="6" t="n">
        <f aca="false">IF(1_Data_EDA!C1855="Corporate",1,0)</f>
        <v>0</v>
      </c>
      <c r="L1854" s="6" t="n">
        <f aca="false">IF(1_Data_EDA!C1855="Home Office",1,0)</f>
        <v>0</v>
      </c>
      <c r="M1854" s="6" t="n">
        <f aca="false">IF(1_Data_EDA!D1855="Europe",1,0)</f>
        <v>0</v>
      </c>
      <c r="N1854" s="6" t="n">
        <f aca="false">IF(1_Data_EDA!D1855="LATAM",1,0)</f>
        <v>1</v>
      </c>
      <c r="O1854" s="6" t="n">
        <f aca="false">IF(1_Data_EDA!D1855="Pacific Asia",1,0)</f>
        <v>0</v>
      </c>
      <c r="P1854" s="6" t="n">
        <f aca="false">IF(1_Data_EDA!D1855="USCA",1,0)</f>
        <v>0</v>
      </c>
      <c r="Q1854" s="6" t="n">
        <f aca="false">IF(C1854&gt;MEDIAN(C$5:C$8004),1,0)</f>
        <v>1</v>
      </c>
      <c r="R1854" s="6" t="n">
        <f aca="false">IF(D1854&gt;2,1,0)</f>
        <v>0</v>
      </c>
    </row>
    <row r="1855" customFormat="false" ht="15" hidden="false" customHeight="true" outlineLevel="0" collapsed="false">
      <c r="A1855" s="6" t="n">
        <f aca="false">1_Data_EDA!O1856</f>
        <v>1</v>
      </c>
      <c r="B1855" s="6" t="n">
        <f aca="false">1_Data_EDA!H1856</f>
        <v>2</v>
      </c>
      <c r="C1855" s="7" t="n">
        <f aca="false">1_Data_EDA!I1856</f>
        <v>399.980011</v>
      </c>
      <c r="D1855" s="6" t="n">
        <f aca="false">1_Data_EDA!J1856</f>
        <v>1</v>
      </c>
      <c r="E1855" s="7" t="n">
        <f aca="false">1_Data_EDA!K1856</f>
        <v>399.980011</v>
      </c>
      <c r="F1855" s="7" t="n">
        <f aca="false">1_Data_EDA!L1856</f>
        <v>28</v>
      </c>
      <c r="G1855" s="8" t="n">
        <f aca="false">1_Data_EDA!M1856</f>
        <v>0.07</v>
      </c>
      <c r="H1855" s="6" t="n">
        <f aca="false">IF(1_Data_EDA!B1856="First Class",1,0)</f>
        <v>0</v>
      </c>
      <c r="I1855" s="6" t="n">
        <f aca="false">IF(1_Data_EDA!B1856="Second Class",1,0)</f>
        <v>1</v>
      </c>
      <c r="J1855" s="6" t="n">
        <f aca="false">IF(1_Data_EDA!B1856="Same Day",1,0)</f>
        <v>0</v>
      </c>
      <c r="K1855" s="6" t="n">
        <f aca="false">IF(1_Data_EDA!C1856="Corporate",1,0)</f>
        <v>0</v>
      </c>
      <c r="L1855" s="6" t="n">
        <f aca="false">IF(1_Data_EDA!C1856="Home Office",1,0)</f>
        <v>0</v>
      </c>
      <c r="M1855" s="6" t="n">
        <f aca="false">IF(1_Data_EDA!D1856="Europe",1,0)</f>
        <v>0</v>
      </c>
      <c r="N1855" s="6" t="n">
        <f aca="false">IF(1_Data_EDA!D1856="LATAM",1,0)</f>
        <v>0</v>
      </c>
      <c r="O1855" s="6" t="n">
        <f aca="false">IF(1_Data_EDA!D1856="Pacific Asia",1,0)</f>
        <v>1</v>
      </c>
      <c r="P1855" s="6" t="n">
        <f aca="false">IF(1_Data_EDA!D1856="USCA",1,0)</f>
        <v>0</v>
      </c>
      <c r="Q1855" s="6" t="n">
        <f aca="false">IF(C1855&gt;MEDIAN(C$5:C$8004),1,0)</f>
        <v>1</v>
      </c>
      <c r="R1855" s="6" t="n">
        <f aca="false">IF(D1855&gt;2,1,0)</f>
        <v>0</v>
      </c>
    </row>
    <row r="1856" customFormat="false" ht="15" hidden="false" customHeight="true" outlineLevel="0" collapsed="false">
      <c r="A1856" s="6" t="n">
        <f aca="false">1_Data_EDA!O1857</f>
        <v>1</v>
      </c>
      <c r="B1856" s="6" t="n">
        <f aca="false">1_Data_EDA!H1857</f>
        <v>1</v>
      </c>
      <c r="C1856" s="7" t="n">
        <f aca="false">1_Data_EDA!I1857</f>
        <v>129.9900055</v>
      </c>
      <c r="D1856" s="6" t="n">
        <f aca="false">1_Data_EDA!J1857</f>
        <v>1</v>
      </c>
      <c r="E1856" s="7" t="n">
        <f aca="false">1_Data_EDA!K1857</f>
        <v>129.9900055</v>
      </c>
      <c r="F1856" s="7" t="n">
        <f aca="false">1_Data_EDA!L1857</f>
        <v>11.69999981</v>
      </c>
      <c r="G1856" s="8" t="n">
        <f aca="false">1_Data_EDA!M1857</f>
        <v>0.090000004</v>
      </c>
      <c r="H1856" s="6" t="n">
        <f aca="false">IF(1_Data_EDA!B1857="First Class",1,0)</f>
        <v>1</v>
      </c>
      <c r="I1856" s="6" t="n">
        <f aca="false">IF(1_Data_EDA!B1857="Second Class",1,0)</f>
        <v>0</v>
      </c>
      <c r="J1856" s="6" t="n">
        <f aca="false">IF(1_Data_EDA!B1857="Same Day",1,0)</f>
        <v>0</v>
      </c>
      <c r="K1856" s="6" t="n">
        <f aca="false">IF(1_Data_EDA!C1857="Corporate",1,0)</f>
        <v>1</v>
      </c>
      <c r="L1856" s="6" t="n">
        <f aca="false">IF(1_Data_EDA!C1857="Home Office",1,0)</f>
        <v>0</v>
      </c>
      <c r="M1856" s="6" t="n">
        <f aca="false">IF(1_Data_EDA!D1857="Europe",1,0)</f>
        <v>0</v>
      </c>
      <c r="N1856" s="6" t="n">
        <f aca="false">IF(1_Data_EDA!D1857="LATAM",1,0)</f>
        <v>0</v>
      </c>
      <c r="O1856" s="6" t="n">
        <f aca="false">IF(1_Data_EDA!D1857="Pacific Asia",1,0)</f>
        <v>1</v>
      </c>
      <c r="P1856" s="6" t="n">
        <f aca="false">IF(1_Data_EDA!D1857="USCA",1,0)</f>
        <v>0</v>
      </c>
      <c r="Q1856" s="6" t="n">
        <f aca="false">IF(C1856&gt;MEDIAN(C$5:C$8004),1,0)</f>
        <v>1</v>
      </c>
      <c r="R1856" s="6" t="n">
        <f aca="false">IF(D1856&gt;2,1,0)</f>
        <v>0</v>
      </c>
    </row>
    <row r="1857" customFormat="false" ht="15" hidden="false" customHeight="true" outlineLevel="0" collapsed="false">
      <c r="A1857" s="6" t="n">
        <f aca="false">1_Data_EDA!O1858</f>
        <v>1</v>
      </c>
      <c r="B1857" s="6" t="n">
        <f aca="false">1_Data_EDA!H1858</f>
        <v>2</v>
      </c>
      <c r="C1857" s="7" t="n">
        <f aca="false">1_Data_EDA!I1858</f>
        <v>50</v>
      </c>
      <c r="D1857" s="6" t="n">
        <f aca="false">1_Data_EDA!J1858</f>
        <v>5</v>
      </c>
      <c r="E1857" s="7" t="n">
        <f aca="false">1_Data_EDA!K1858</f>
        <v>250</v>
      </c>
      <c r="F1857" s="7" t="n">
        <f aca="false">1_Data_EDA!L1858</f>
        <v>17.5</v>
      </c>
      <c r="G1857" s="8" t="n">
        <f aca="false">1_Data_EDA!M1858</f>
        <v>0.07</v>
      </c>
      <c r="H1857" s="6" t="n">
        <f aca="false">IF(1_Data_EDA!B1858="First Class",1,0)</f>
        <v>0</v>
      </c>
      <c r="I1857" s="6" t="n">
        <f aca="false">IF(1_Data_EDA!B1858="Second Class",1,0)</f>
        <v>1</v>
      </c>
      <c r="J1857" s="6" t="n">
        <f aca="false">IF(1_Data_EDA!B1858="Same Day",1,0)</f>
        <v>0</v>
      </c>
      <c r="K1857" s="6" t="n">
        <f aca="false">IF(1_Data_EDA!C1858="Corporate",1,0)</f>
        <v>0</v>
      </c>
      <c r="L1857" s="6" t="n">
        <f aca="false">IF(1_Data_EDA!C1858="Home Office",1,0)</f>
        <v>0</v>
      </c>
      <c r="M1857" s="6" t="n">
        <f aca="false">IF(1_Data_EDA!D1858="Europe",1,0)</f>
        <v>0</v>
      </c>
      <c r="N1857" s="6" t="n">
        <f aca="false">IF(1_Data_EDA!D1858="LATAM",1,0)</f>
        <v>1</v>
      </c>
      <c r="O1857" s="6" t="n">
        <f aca="false">IF(1_Data_EDA!D1858="Pacific Asia",1,0)</f>
        <v>0</v>
      </c>
      <c r="P1857" s="6" t="n">
        <f aca="false">IF(1_Data_EDA!D1858="USCA",1,0)</f>
        <v>0</v>
      </c>
      <c r="Q1857" s="6" t="n">
        <f aca="false">IF(C1857&gt;MEDIAN(C$5:C$8004),1,0)</f>
        <v>0</v>
      </c>
      <c r="R1857" s="6" t="n">
        <f aca="false">IF(D1857&gt;2,1,0)</f>
        <v>1</v>
      </c>
    </row>
    <row r="1858" customFormat="false" ht="15" hidden="false" customHeight="true" outlineLevel="0" collapsed="false">
      <c r="A1858" s="6" t="n">
        <f aca="false">1_Data_EDA!O1859</f>
        <v>1</v>
      </c>
      <c r="B1858" s="6" t="n">
        <f aca="false">1_Data_EDA!H1859</f>
        <v>1</v>
      </c>
      <c r="C1858" s="7" t="n">
        <f aca="false">1_Data_EDA!I1859</f>
        <v>199.9900055</v>
      </c>
      <c r="D1858" s="6" t="n">
        <f aca="false">1_Data_EDA!J1859</f>
        <v>1</v>
      </c>
      <c r="E1858" s="7" t="n">
        <f aca="false">1_Data_EDA!K1859</f>
        <v>199.9900055</v>
      </c>
      <c r="F1858" s="7" t="n">
        <f aca="false">1_Data_EDA!L1859</f>
        <v>34</v>
      </c>
      <c r="G1858" s="8" t="n">
        <f aca="false">1_Data_EDA!M1859</f>
        <v>0.170000002</v>
      </c>
      <c r="H1858" s="6" t="n">
        <f aca="false">IF(1_Data_EDA!B1859="First Class",1,0)</f>
        <v>1</v>
      </c>
      <c r="I1858" s="6" t="n">
        <f aca="false">IF(1_Data_EDA!B1859="Second Class",1,0)</f>
        <v>0</v>
      </c>
      <c r="J1858" s="6" t="n">
        <f aca="false">IF(1_Data_EDA!B1859="Same Day",1,0)</f>
        <v>0</v>
      </c>
      <c r="K1858" s="6" t="n">
        <f aca="false">IF(1_Data_EDA!C1859="Corporate",1,0)</f>
        <v>0</v>
      </c>
      <c r="L1858" s="6" t="n">
        <f aca="false">IF(1_Data_EDA!C1859="Home Office",1,0)</f>
        <v>1</v>
      </c>
      <c r="M1858" s="6" t="n">
        <f aca="false">IF(1_Data_EDA!D1859="Europe",1,0)</f>
        <v>1</v>
      </c>
      <c r="N1858" s="6" t="n">
        <f aca="false">IF(1_Data_EDA!D1859="LATAM",1,0)</f>
        <v>0</v>
      </c>
      <c r="O1858" s="6" t="n">
        <f aca="false">IF(1_Data_EDA!D1859="Pacific Asia",1,0)</f>
        <v>0</v>
      </c>
      <c r="P1858" s="6" t="n">
        <f aca="false">IF(1_Data_EDA!D1859="USCA",1,0)</f>
        <v>0</v>
      </c>
      <c r="Q1858" s="6" t="n">
        <f aca="false">IF(C1858&gt;MEDIAN(C$5:C$8004),1,0)</f>
        <v>1</v>
      </c>
      <c r="R1858" s="6" t="n">
        <f aca="false">IF(D1858&gt;2,1,0)</f>
        <v>0</v>
      </c>
    </row>
    <row r="1859" customFormat="false" ht="15" hidden="false" customHeight="true" outlineLevel="0" collapsed="false">
      <c r="A1859" s="6" t="n">
        <f aca="false">1_Data_EDA!O1860</f>
        <v>0</v>
      </c>
      <c r="B1859" s="6" t="n">
        <f aca="false">1_Data_EDA!H1860</f>
        <v>4</v>
      </c>
      <c r="C1859" s="7" t="n">
        <f aca="false">1_Data_EDA!I1860</f>
        <v>24.98999977</v>
      </c>
      <c r="D1859" s="6" t="n">
        <f aca="false">1_Data_EDA!J1860</f>
        <v>1</v>
      </c>
      <c r="E1859" s="7" t="n">
        <f aca="false">1_Data_EDA!K1860</f>
        <v>24.98999977</v>
      </c>
      <c r="F1859" s="7" t="n">
        <f aca="false">1_Data_EDA!L1860</f>
        <v>0.25</v>
      </c>
      <c r="G1859" s="8" t="n">
        <f aca="false">1_Data_EDA!M1860</f>
        <v>0.01</v>
      </c>
      <c r="H1859" s="6" t="n">
        <f aca="false">IF(1_Data_EDA!B1860="First Class",1,0)</f>
        <v>0</v>
      </c>
      <c r="I1859" s="6" t="n">
        <f aca="false">IF(1_Data_EDA!B1860="Second Class",1,0)</f>
        <v>0</v>
      </c>
      <c r="J1859" s="6" t="n">
        <f aca="false">IF(1_Data_EDA!B1860="Same Day",1,0)</f>
        <v>0</v>
      </c>
      <c r="K1859" s="6" t="n">
        <f aca="false">IF(1_Data_EDA!C1860="Corporate",1,0)</f>
        <v>1</v>
      </c>
      <c r="L1859" s="6" t="n">
        <f aca="false">IF(1_Data_EDA!C1860="Home Office",1,0)</f>
        <v>0</v>
      </c>
      <c r="M1859" s="6" t="n">
        <f aca="false">IF(1_Data_EDA!D1860="Europe",1,0)</f>
        <v>0</v>
      </c>
      <c r="N1859" s="6" t="n">
        <f aca="false">IF(1_Data_EDA!D1860="LATAM",1,0)</f>
        <v>0</v>
      </c>
      <c r="O1859" s="6" t="n">
        <f aca="false">IF(1_Data_EDA!D1860="Pacific Asia",1,0)</f>
        <v>1</v>
      </c>
      <c r="P1859" s="6" t="n">
        <f aca="false">IF(1_Data_EDA!D1860="USCA",1,0)</f>
        <v>0</v>
      </c>
      <c r="Q1859" s="6" t="n">
        <f aca="false">IF(C1859&gt;MEDIAN(C$5:C$8004),1,0)</f>
        <v>0</v>
      </c>
      <c r="R1859" s="6" t="n">
        <f aca="false">IF(D1859&gt;2,1,0)</f>
        <v>0</v>
      </c>
    </row>
    <row r="1860" customFormat="false" ht="15" hidden="false" customHeight="true" outlineLevel="0" collapsed="false">
      <c r="A1860" s="6" t="n">
        <f aca="false">1_Data_EDA!O1861</f>
        <v>0</v>
      </c>
      <c r="B1860" s="6" t="n">
        <f aca="false">1_Data_EDA!H1861</f>
        <v>4</v>
      </c>
      <c r="C1860" s="7" t="n">
        <f aca="false">1_Data_EDA!I1861</f>
        <v>50</v>
      </c>
      <c r="D1860" s="6" t="n">
        <f aca="false">1_Data_EDA!J1861</f>
        <v>2</v>
      </c>
      <c r="E1860" s="7" t="n">
        <f aca="false">1_Data_EDA!K1861</f>
        <v>100</v>
      </c>
      <c r="F1860" s="7" t="n">
        <f aca="false">1_Data_EDA!L1861</f>
        <v>5.5</v>
      </c>
      <c r="G1860" s="8" t="n">
        <f aca="false">1_Data_EDA!M1861</f>
        <v>0.059999999</v>
      </c>
      <c r="H1860" s="6" t="n">
        <f aca="false">IF(1_Data_EDA!B1861="First Class",1,0)</f>
        <v>0</v>
      </c>
      <c r="I1860" s="6" t="n">
        <f aca="false">IF(1_Data_EDA!B1861="Second Class",1,0)</f>
        <v>0</v>
      </c>
      <c r="J1860" s="6" t="n">
        <f aca="false">IF(1_Data_EDA!B1861="Same Day",1,0)</f>
        <v>0</v>
      </c>
      <c r="K1860" s="6" t="n">
        <f aca="false">IF(1_Data_EDA!C1861="Corporate",1,0)</f>
        <v>0</v>
      </c>
      <c r="L1860" s="6" t="n">
        <f aca="false">IF(1_Data_EDA!C1861="Home Office",1,0)</f>
        <v>0</v>
      </c>
      <c r="M1860" s="6" t="n">
        <f aca="false">IF(1_Data_EDA!D1861="Europe",1,0)</f>
        <v>1</v>
      </c>
      <c r="N1860" s="6" t="n">
        <f aca="false">IF(1_Data_EDA!D1861="LATAM",1,0)</f>
        <v>0</v>
      </c>
      <c r="O1860" s="6" t="n">
        <f aca="false">IF(1_Data_EDA!D1861="Pacific Asia",1,0)</f>
        <v>0</v>
      </c>
      <c r="P1860" s="6" t="n">
        <f aca="false">IF(1_Data_EDA!D1861="USCA",1,0)</f>
        <v>0</v>
      </c>
      <c r="Q1860" s="6" t="n">
        <f aca="false">IF(C1860&gt;MEDIAN(C$5:C$8004),1,0)</f>
        <v>0</v>
      </c>
      <c r="R1860" s="6" t="n">
        <f aca="false">IF(D1860&gt;2,1,0)</f>
        <v>0</v>
      </c>
    </row>
    <row r="1861" customFormat="false" ht="15" hidden="false" customHeight="true" outlineLevel="0" collapsed="false">
      <c r="A1861" s="6" t="n">
        <f aca="false">1_Data_EDA!O1862</f>
        <v>0</v>
      </c>
      <c r="B1861" s="6" t="n">
        <f aca="false">1_Data_EDA!H1862</f>
        <v>4</v>
      </c>
      <c r="C1861" s="7" t="n">
        <f aca="false">1_Data_EDA!I1862</f>
        <v>299.980011</v>
      </c>
      <c r="D1861" s="6" t="n">
        <f aca="false">1_Data_EDA!J1862</f>
        <v>1</v>
      </c>
      <c r="E1861" s="7" t="n">
        <f aca="false">1_Data_EDA!K1862</f>
        <v>299.980011</v>
      </c>
      <c r="F1861" s="7" t="n">
        <f aca="false">1_Data_EDA!L1862</f>
        <v>51</v>
      </c>
      <c r="G1861" s="8" t="n">
        <f aca="false">1_Data_EDA!M1862</f>
        <v>0.170000002</v>
      </c>
      <c r="H1861" s="6" t="n">
        <f aca="false">IF(1_Data_EDA!B1862="First Class",1,0)</f>
        <v>0</v>
      </c>
      <c r="I1861" s="6" t="n">
        <f aca="false">IF(1_Data_EDA!B1862="Second Class",1,0)</f>
        <v>0</v>
      </c>
      <c r="J1861" s="6" t="n">
        <f aca="false">IF(1_Data_EDA!B1862="Same Day",1,0)</f>
        <v>0</v>
      </c>
      <c r="K1861" s="6" t="n">
        <f aca="false">IF(1_Data_EDA!C1862="Corporate",1,0)</f>
        <v>0</v>
      </c>
      <c r="L1861" s="6" t="n">
        <f aca="false">IF(1_Data_EDA!C1862="Home Office",1,0)</f>
        <v>0</v>
      </c>
      <c r="M1861" s="6" t="n">
        <f aca="false">IF(1_Data_EDA!D1862="Europe",1,0)</f>
        <v>0</v>
      </c>
      <c r="N1861" s="6" t="n">
        <f aca="false">IF(1_Data_EDA!D1862="LATAM",1,0)</f>
        <v>0</v>
      </c>
      <c r="O1861" s="6" t="n">
        <f aca="false">IF(1_Data_EDA!D1862="Pacific Asia",1,0)</f>
        <v>0</v>
      </c>
      <c r="P1861" s="6" t="n">
        <f aca="false">IF(1_Data_EDA!D1862="USCA",1,0)</f>
        <v>0</v>
      </c>
      <c r="Q1861" s="6" t="n">
        <f aca="false">IF(C1861&gt;MEDIAN(C$5:C$8004),1,0)</f>
        <v>1</v>
      </c>
      <c r="R1861" s="6" t="n">
        <f aca="false">IF(D1861&gt;2,1,0)</f>
        <v>0</v>
      </c>
    </row>
    <row r="1862" customFormat="false" ht="15" hidden="false" customHeight="true" outlineLevel="0" collapsed="false">
      <c r="A1862" s="6" t="n">
        <f aca="false">1_Data_EDA!O1863</f>
        <v>0</v>
      </c>
      <c r="B1862" s="6" t="n">
        <f aca="false">1_Data_EDA!H1863</f>
        <v>4</v>
      </c>
      <c r="C1862" s="7" t="n">
        <f aca="false">1_Data_EDA!I1863</f>
        <v>1500</v>
      </c>
      <c r="D1862" s="6" t="n">
        <f aca="false">1_Data_EDA!J1863</f>
        <v>1</v>
      </c>
      <c r="E1862" s="7" t="n">
        <f aca="false">1_Data_EDA!K1863</f>
        <v>1500</v>
      </c>
      <c r="F1862" s="7" t="n">
        <f aca="false">1_Data_EDA!L1863</f>
        <v>180</v>
      </c>
      <c r="G1862" s="8" t="n">
        <f aca="false">1_Data_EDA!M1863</f>
        <v>0.119999997</v>
      </c>
      <c r="H1862" s="6" t="n">
        <f aca="false">IF(1_Data_EDA!B1863="First Class",1,0)</f>
        <v>0</v>
      </c>
      <c r="I1862" s="6" t="n">
        <f aca="false">IF(1_Data_EDA!B1863="Second Class",1,0)</f>
        <v>0</v>
      </c>
      <c r="J1862" s="6" t="n">
        <f aca="false">IF(1_Data_EDA!B1863="Same Day",1,0)</f>
        <v>0</v>
      </c>
      <c r="K1862" s="6" t="n">
        <f aca="false">IF(1_Data_EDA!C1863="Corporate",1,0)</f>
        <v>0</v>
      </c>
      <c r="L1862" s="6" t="n">
        <f aca="false">IF(1_Data_EDA!C1863="Home Office",1,0)</f>
        <v>1</v>
      </c>
      <c r="M1862" s="6" t="n">
        <f aca="false">IF(1_Data_EDA!D1863="Europe",1,0)</f>
        <v>1</v>
      </c>
      <c r="N1862" s="6" t="n">
        <f aca="false">IF(1_Data_EDA!D1863="LATAM",1,0)</f>
        <v>0</v>
      </c>
      <c r="O1862" s="6" t="n">
        <f aca="false">IF(1_Data_EDA!D1863="Pacific Asia",1,0)</f>
        <v>0</v>
      </c>
      <c r="P1862" s="6" t="n">
        <f aca="false">IF(1_Data_EDA!D1863="USCA",1,0)</f>
        <v>0</v>
      </c>
      <c r="Q1862" s="6" t="n">
        <f aca="false">IF(C1862&gt;MEDIAN(C$5:C$8004),1,0)</f>
        <v>1</v>
      </c>
      <c r="R1862" s="6" t="n">
        <f aca="false">IF(D1862&gt;2,1,0)</f>
        <v>0</v>
      </c>
    </row>
    <row r="1863" customFormat="false" ht="15" hidden="false" customHeight="true" outlineLevel="0" collapsed="false">
      <c r="A1863" s="6" t="n">
        <f aca="false">1_Data_EDA!O1864</f>
        <v>1</v>
      </c>
      <c r="B1863" s="6" t="n">
        <f aca="false">1_Data_EDA!H1864</f>
        <v>2</v>
      </c>
      <c r="C1863" s="7" t="n">
        <f aca="false">1_Data_EDA!I1864</f>
        <v>199.9900055</v>
      </c>
      <c r="D1863" s="6" t="n">
        <f aca="false">1_Data_EDA!J1864</f>
        <v>1</v>
      </c>
      <c r="E1863" s="7" t="n">
        <f aca="false">1_Data_EDA!K1864</f>
        <v>199.9900055</v>
      </c>
      <c r="F1863" s="7" t="n">
        <f aca="false">1_Data_EDA!L1864</f>
        <v>26</v>
      </c>
      <c r="G1863" s="8" t="n">
        <f aca="false">1_Data_EDA!M1864</f>
        <v>0.129999995</v>
      </c>
      <c r="H1863" s="6" t="n">
        <f aca="false">IF(1_Data_EDA!B1864="First Class",1,0)</f>
        <v>0</v>
      </c>
      <c r="I1863" s="6" t="n">
        <f aca="false">IF(1_Data_EDA!B1864="Second Class",1,0)</f>
        <v>1</v>
      </c>
      <c r="J1863" s="6" t="n">
        <f aca="false">IF(1_Data_EDA!B1864="Same Day",1,0)</f>
        <v>0</v>
      </c>
      <c r="K1863" s="6" t="n">
        <f aca="false">IF(1_Data_EDA!C1864="Corporate",1,0)</f>
        <v>0</v>
      </c>
      <c r="L1863" s="6" t="n">
        <f aca="false">IF(1_Data_EDA!C1864="Home Office",1,0)</f>
        <v>1</v>
      </c>
      <c r="M1863" s="6" t="n">
        <f aca="false">IF(1_Data_EDA!D1864="Europe",1,0)</f>
        <v>1</v>
      </c>
      <c r="N1863" s="6" t="n">
        <f aca="false">IF(1_Data_EDA!D1864="LATAM",1,0)</f>
        <v>0</v>
      </c>
      <c r="O1863" s="6" t="n">
        <f aca="false">IF(1_Data_EDA!D1864="Pacific Asia",1,0)</f>
        <v>0</v>
      </c>
      <c r="P1863" s="6" t="n">
        <f aca="false">IF(1_Data_EDA!D1864="USCA",1,0)</f>
        <v>0</v>
      </c>
      <c r="Q1863" s="6" t="n">
        <f aca="false">IF(C1863&gt;MEDIAN(C$5:C$8004),1,0)</f>
        <v>1</v>
      </c>
      <c r="R1863" s="6" t="n">
        <f aca="false">IF(D1863&gt;2,1,0)</f>
        <v>0</v>
      </c>
    </row>
    <row r="1864" customFormat="false" ht="15" hidden="false" customHeight="true" outlineLevel="0" collapsed="false">
      <c r="A1864" s="6" t="n">
        <f aca="false">1_Data_EDA!O1865</f>
        <v>1</v>
      </c>
      <c r="B1864" s="6" t="n">
        <f aca="false">1_Data_EDA!H1865</f>
        <v>1</v>
      </c>
      <c r="C1864" s="7" t="n">
        <f aca="false">1_Data_EDA!I1865</f>
        <v>49.97999954</v>
      </c>
      <c r="D1864" s="6" t="n">
        <f aca="false">1_Data_EDA!J1865</f>
        <v>4</v>
      </c>
      <c r="E1864" s="7" t="n">
        <f aca="false">1_Data_EDA!K1865</f>
        <v>199.9199982</v>
      </c>
      <c r="F1864" s="7" t="n">
        <f aca="false">1_Data_EDA!L1865</f>
        <v>29.98999977</v>
      </c>
      <c r="G1864" s="8" t="n">
        <f aca="false">1_Data_EDA!M1865</f>
        <v>0.150000006</v>
      </c>
      <c r="H1864" s="6" t="n">
        <f aca="false">IF(1_Data_EDA!B1865="First Class",1,0)</f>
        <v>1</v>
      </c>
      <c r="I1864" s="6" t="n">
        <f aca="false">IF(1_Data_EDA!B1865="Second Class",1,0)</f>
        <v>0</v>
      </c>
      <c r="J1864" s="6" t="n">
        <f aca="false">IF(1_Data_EDA!B1865="Same Day",1,0)</f>
        <v>0</v>
      </c>
      <c r="K1864" s="6" t="n">
        <f aca="false">IF(1_Data_EDA!C1865="Corporate",1,0)</f>
        <v>0</v>
      </c>
      <c r="L1864" s="6" t="n">
        <f aca="false">IF(1_Data_EDA!C1865="Home Office",1,0)</f>
        <v>1</v>
      </c>
      <c r="M1864" s="6" t="n">
        <f aca="false">IF(1_Data_EDA!D1865="Europe",1,0)</f>
        <v>0</v>
      </c>
      <c r="N1864" s="6" t="n">
        <f aca="false">IF(1_Data_EDA!D1865="LATAM",1,0)</f>
        <v>0</v>
      </c>
      <c r="O1864" s="6" t="n">
        <f aca="false">IF(1_Data_EDA!D1865="Pacific Asia",1,0)</f>
        <v>0</v>
      </c>
      <c r="P1864" s="6" t="n">
        <f aca="false">IF(1_Data_EDA!D1865="USCA",1,0)</f>
        <v>0</v>
      </c>
      <c r="Q1864" s="6" t="n">
        <f aca="false">IF(C1864&gt;MEDIAN(C$5:C$8004),1,0)</f>
        <v>0</v>
      </c>
      <c r="R1864" s="6" t="n">
        <f aca="false">IF(D1864&gt;2,1,0)</f>
        <v>1</v>
      </c>
    </row>
    <row r="1865" customFormat="false" ht="15" hidden="false" customHeight="true" outlineLevel="0" collapsed="false">
      <c r="A1865" s="6" t="n">
        <f aca="false">1_Data_EDA!O1866</f>
        <v>1</v>
      </c>
      <c r="B1865" s="6" t="n">
        <f aca="false">1_Data_EDA!H1866</f>
        <v>4</v>
      </c>
      <c r="C1865" s="7" t="n">
        <f aca="false">1_Data_EDA!I1866</f>
        <v>99.98999786</v>
      </c>
      <c r="D1865" s="6" t="n">
        <f aca="false">1_Data_EDA!J1866</f>
        <v>3</v>
      </c>
      <c r="E1865" s="7" t="n">
        <f aca="false">1_Data_EDA!K1866</f>
        <v>299.9700012</v>
      </c>
      <c r="F1865" s="7" t="n">
        <f aca="false">1_Data_EDA!L1866</f>
        <v>74.98999786</v>
      </c>
      <c r="G1865" s="8" t="n">
        <f aca="false">1_Data_EDA!M1866</f>
        <v>0.25</v>
      </c>
      <c r="H1865" s="6" t="n">
        <f aca="false">IF(1_Data_EDA!B1866="First Class",1,0)</f>
        <v>0</v>
      </c>
      <c r="I1865" s="6" t="n">
        <f aca="false">IF(1_Data_EDA!B1866="Second Class",1,0)</f>
        <v>0</v>
      </c>
      <c r="J1865" s="6" t="n">
        <f aca="false">IF(1_Data_EDA!B1866="Same Day",1,0)</f>
        <v>0</v>
      </c>
      <c r="K1865" s="6" t="n">
        <f aca="false">IF(1_Data_EDA!C1866="Corporate",1,0)</f>
        <v>0</v>
      </c>
      <c r="L1865" s="6" t="n">
        <f aca="false">IF(1_Data_EDA!C1866="Home Office",1,0)</f>
        <v>0</v>
      </c>
      <c r="M1865" s="6" t="n">
        <f aca="false">IF(1_Data_EDA!D1866="Europe",1,0)</f>
        <v>0</v>
      </c>
      <c r="N1865" s="6" t="n">
        <f aca="false">IF(1_Data_EDA!D1866="LATAM",1,0)</f>
        <v>0</v>
      </c>
      <c r="O1865" s="6" t="n">
        <f aca="false">IF(1_Data_EDA!D1866="Pacific Asia",1,0)</f>
        <v>1</v>
      </c>
      <c r="P1865" s="6" t="n">
        <f aca="false">IF(1_Data_EDA!D1866="USCA",1,0)</f>
        <v>0</v>
      </c>
      <c r="Q1865" s="6" t="n">
        <f aca="false">IF(C1865&gt;MEDIAN(C$5:C$8004),1,0)</f>
        <v>1</v>
      </c>
      <c r="R1865" s="6" t="n">
        <f aca="false">IF(D1865&gt;2,1,0)</f>
        <v>1</v>
      </c>
    </row>
    <row r="1866" customFormat="false" ht="15" hidden="false" customHeight="true" outlineLevel="0" collapsed="false">
      <c r="A1866" s="6" t="n">
        <f aca="false">1_Data_EDA!O1867</f>
        <v>0</v>
      </c>
      <c r="B1866" s="6" t="n">
        <f aca="false">1_Data_EDA!H1867</f>
        <v>4</v>
      </c>
      <c r="C1866" s="7" t="n">
        <f aca="false">1_Data_EDA!I1867</f>
        <v>399.980011</v>
      </c>
      <c r="D1866" s="6" t="n">
        <f aca="false">1_Data_EDA!J1867</f>
        <v>1</v>
      </c>
      <c r="E1866" s="7" t="n">
        <f aca="false">1_Data_EDA!K1867</f>
        <v>399.980011</v>
      </c>
      <c r="F1866" s="7" t="n">
        <f aca="false">1_Data_EDA!L1867</f>
        <v>68</v>
      </c>
      <c r="G1866" s="8" t="n">
        <f aca="false">1_Data_EDA!M1867</f>
        <v>0.170000002</v>
      </c>
      <c r="H1866" s="6" t="n">
        <f aca="false">IF(1_Data_EDA!B1867="First Class",1,0)</f>
        <v>0</v>
      </c>
      <c r="I1866" s="6" t="n">
        <f aca="false">IF(1_Data_EDA!B1867="Second Class",1,0)</f>
        <v>0</v>
      </c>
      <c r="J1866" s="6" t="n">
        <f aca="false">IF(1_Data_EDA!B1867="Same Day",1,0)</f>
        <v>0</v>
      </c>
      <c r="K1866" s="6" t="n">
        <f aca="false">IF(1_Data_EDA!C1867="Corporate",1,0)</f>
        <v>0</v>
      </c>
      <c r="L1866" s="6" t="n">
        <f aca="false">IF(1_Data_EDA!C1867="Home Office",1,0)</f>
        <v>1</v>
      </c>
      <c r="M1866" s="6" t="n">
        <f aca="false">IF(1_Data_EDA!D1867="Europe",1,0)</f>
        <v>1</v>
      </c>
      <c r="N1866" s="6" t="n">
        <f aca="false">IF(1_Data_EDA!D1867="LATAM",1,0)</f>
        <v>0</v>
      </c>
      <c r="O1866" s="6" t="n">
        <f aca="false">IF(1_Data_EDA!D1867="Pacific Asia",1,0)</f>
        <v>0</v>
      </c>
      <c r="P1866" s="6" t="n">
        <f aca="false">IF(1_Data_EDA!D1867="USCA",1,0)</f>
        <v>0</v>
      </c>
      <c r="Q1866" s="6" t="n">
        <f aca="false">IF(C1866&gt;MEDIAN(C$5:C$8004),1,0)</f>
        <v>1</v>
      </c>
      <c r="R1866" s="6" t="n">
        <f aca="false">IF(D1866&gt;2,1,0)</f>
        <v>0</v>
      </c>
    </row>
    <row r="1867" customFormat="false" ht="15" hidden="false" customHeight="true" outlineLevel="0" collapsed="false">
      <c r="A1867" s="6" t="n">
        <f aca="false">1_Data_EDA!O1868</f>
        <v>0</v>
      </c>
      <c r="B1867" s="6" t="n">
        <f aca="false">1_Data_EDA!H1868</f>
        <v>4</v>
      </c>
      <c r="C1867" s="7" t="n">
        <f aca="false">1_Data_EDA!I1868</f>
        <v>49.97999954</v>
      </c>
      <c r="D1867" s="6" t="n">
        <f aca="false">1_Data_EDA!J1868</f>
        <v>3</v>
      </c>
      <c r="E1867" s="7" t="n">
        <f aca="false">1_Data_EDA!K1868</f>
        <v>149.9400024</v>
      </c>
      <c r="F1867" s="7" t="n">
        <f aca="false">1_Data_EDA!L1868</f>
        <v>6</v>
      </c>
      <c r="G1867" s="8" t="n">
        <f aca="false">1_Data_EDA!M1868</f>
        <v>0.039999999</v>
      </c>
      <c r="H1867" s="6" t="n">
        <f aca="false">IF(1_Data_EDA!B1868="First Class",1,0)</f>
        <v>0</v>
      </c>
      <c r="I1867" s="6" t="n">
        <f aca="false">IF(1_Data_EDA!B1868="Second Class",1,0)</f>
        <v>0</v>
      </c>
      <c r="J1867" s="6" t="n">
        <f aca="false">IF(1_Data_EDA!B1868="Same Day",1,0)</f>
        <v>0</v>
      </c>
      <c r="K1867" s="6" t="n">
        <f aca="false">IF(1_Data_EDA!C1868="Corporate",1,0)</f>
        <v>0</v>
      </c>
      <c r="L1867" s="6" t="n">
        <f aca="false">IF(1_Data_EDA!C1868="Home Office",1,0)</f>
        <v>0</v>
      </c>
      <c r="M1867" s="6" t="n">
        <f aca="false">IF(1_Data_EDA!D1868="Europe",1,0)</f>
        <v>0</v>
      </c>
      <c r="N1867" s="6" t="n">
        <f aca="false">IF(1_Data_EDA!D1868="LATAM",1,0)</f>
        <v>1</v>
      </c>
      <c r="O1867" s="6" t="n">
        <f aca="false">IF(1_Data_EDA!D1868="Pacific Asia",1,0)</f>
        <v>0</v>
      </c>
      <c r="P1867" s="6" t="n">
        <f aca="false">IF(1_Data_EDA!D1868="USCA",1,0)</f>
        <v>0</v>
      </c>
      <c r="Q1867" s="6" t="n">
        <f aca="false">IF(C1867&gt;MEDIAN(C$5:C$8004),1,0)</f>
        <v>0</v>
      </c>
      <c r="R1867" s="6" t="n">
        <f aca="false">IF(D1867&gt;2,1,0)</f>
        <v>1</v>
      </c>
    </row>
    <row r="1868" customFormat="false" ht="15" hidden="false" customHeight="true" outlineLevel="0" collapsed="false">
      <c r="A1868" s="6" t="n">
        <f aca="false">1_Data_EDA!O1869</f>
        <v>1</v>
      </c>
      <c r="B1868" s="6" t="n">
        <f aca="false">1_Data_EDA!H1869</f>
        <v>1</v>
      </c>
      <c r="C1868" s="7" t="n">
        <f aca="false">1_Data_EDA!I1869</f>
        <v>39.99000168</v>
      </c>
      <c r="D1868" s="6" t="n">
        <f aca="false">1_Data_EDA!J1869</f>
        <v>1</v>
      </c>
      <c r="E1868" s="7" t="n">
        <f aca="false">1_Data_EDA!K1869</f>
        <v>39.99000168</v>
      </c>
      <c r="F1868" s="7" t="n">
        <f aca="false">1_Data_EDA!L1869</f>
        <v>6.800000191</v>
      </c>
      <c r="G1868" s="8" t="n">
        <f aca="false">1_Data_EDA!M1869</f>
        <v>0.170000002</v>
      </c>
      <c r="H1868" s="6" t="n">
        <f aca="false">IF(1_Data_EDA!B1869="First Class",1,0)</f>
        <v>1</v>
      </c>
      <c r="I1868" s="6" t="n">
        <f aca="false">IF(1_Data_EDA!B1869="Second Class",1,0)</f>
        <v>0</v>
      </c>
      <c r="J1868" s="6" t="n">
        <f aca="false">IF(1_Data_EDA!B1869="Same Day",1,0)</f>
        <v>0</v>
      </c>
      <c r="K1868" s="6" t="n">
        <f aca="false">IF(1_Data_EDA!C1869="Corporate",1,0)</f>
        <v>0</v>
      </c>
      <c r="L1868" s="6" t="n">
        <f aca="false">IF(1_Data_EDA!C1869="Home Office",1,0)</f>
        <v>0</v>
      </c>
      <c r="M1868" s="6" t="n">
        <f aca="false">IF(1_Data_EDA!D1869="Europe",1,0)</f>
        <v>0</v>
      </c>
      <c r="N1868" s="6" t="n">
        <f aca="false">IF(1_Data_EDA!D1869="LATAM",1,0)</f>
        <v>1</v>
      </c>
      <c r="O1868" s="6" t="n">
        <f aca="false">IF(1_Data_EDA!D1869="Pacific Asia",1,0)</f>
        <v>0</v>
      </c>
      <c r="P1868" s="6" t="n">
        <f aca="false">IF(1_Data_EDA!D1869="USCA",1,0)</f>
        <v>0</v>
      </c>
      <c r="Q1868" s="6" t="n">
        <f aca="false">IF(C1868&gt;MEDIAN(C$5:C$8004),1,0)</f>
        <v>0</v>
      </c>
      <c r="R1868" s="6" t="n">
        <f aca="false">IF(D1868&gt;2,1,0)</f>
        <v>0</v>
      </c>
    </row>
    <row r="1869" customFormat="false" ht="15" hidden="false" customHeight="true" outlineLevel="0" collapsed="false">
      <c r="A1869" s="6" t="n">
        <f aca="false">1_Data_EDA!O1870</f>
        <v>0</v>
      </c>
      <c r="B1869" s="6" t="n">
        <f aca="false">1_Data_EDA!H1870</f>
        <v>4</v>
      </c>
      <c r="C1869" s="7" t="n">
        <f aca="false">1_Data_EDA!I1870</f>
        <v>31.98999977</v>
      </c>
      <c r="D1869" s="6" t="n">
        <f aca="false">1_Data_EDA!J1870</f>
        <v>2</v>
      </c>
      <c r="E1869" s="7" t="n">
        <f aca="false">1_Data_EDA!K1870</f>
        <v>63.97999954</v>
      </c>
      <c r="F1869" s="7" t="n">
        <f aca="false">1_Data_EDA!L1870</f>
        <v>1.919999957</v>
      </c>
      <c r="G1869" s="8" t="n">
        <f aca="false">1_Data_EDA!M1870</f>
        <v>0.029999999</v>
      </c>
      <c r="H1869" s="6" t="n">
        <f aca="false">IF(1_Data_EDA!B1870="First Class",1,0)</f>
        <v>0</v>
      </c>
      <c r="I1869" s="6" t="n">
        <f aca="false">IF(1_Data_EDA!B1870="Second Class",1,0)</f>
        <v>0</v>
      </c>
      <c r="J1869" s="6" t="n">
        <f aca="false">IF(1_Data_EDA!B1870="Same Day",1,0)</f>
        <v>0</v>
      </c>
      <c r="K1869" s="6" t="n">
        <f aca="false">IF(1_Data_EDA!C1870="Corporate",1,0)</f>
        <v>0</v>
      </c>
      <c r="L1869" s="6" t="n">
        <f aca="false">IF(1_Data_EDA!C1870="Home Office",1,0)</f>
        <v>1</v>
      </c>
      <c r="M1869" s="6" t="n">
        <f aca="false">IF(1_Data_EDA!D1870="Europe",1,0)</f>
        <v>0</v>
      </c>
      <c r="N1869" s="6" t="n">
        <f aca="false">IF(1_Data_EDA!D1870="LATAM",1,0)</f>
        <v>1</v>
      </c>
      <c r="O1869" s="6" t="n">
        <f aca="false">IF(1_Data_EDA!D1870="Pacific Asia",1,0)</f>
        <v>0</v>
      </c>
      <c r="P1869" s="6" t="n">
        <f aca="false">IF(1_Data_EDA!D1870="USCA",1,0)</f>
        <v>0</v>
      </c>
      <c r="Q1869" s="6" t="n">
        <f aca="false">IF(C1869&gt;MEDIAN(C$5:C$8004),1,0)</f>
        <v>0</v>
      </c>
      <c r="R1869" s="6" t="n">
        <f aca="false">IF(D1869&gt;2,1,0)</f>
        <v>0</v>
      </c>
    </row>
    <row r="1870" customFormat="false" ht="15" hidden="false" customHeight="true" outlineLevel="0" collapsed="false">
      <c r="A1870" s="6" t="n">
        <f aca="false">1_Data_EDA!O1871</f>
        <v>0</v>
      </c>
      <c r="B1870" s="6" t="n">
        <f aca="false">1_Data_EDA!H1871</f>
        <v>2</v>
      </c>
      <c r="C1870" s="7" t="n">
        <f aca="false">1_Data_EDA!I1871</f>
        <v>50</v>
      </c>
      <c r="D1870" s="6" t="n">
        <f aca="false">1_Data_EDA!J1871</f>
        <v>3</v>
      </c>
      <c r="E1870" s="7" t="n">
        <f aca="false">1_Data_EDA!K1871</f>
        <v>150</v>
      </c>
      <c r="F1870" s="7" t="n">
        <f aca="false">1_Data_EDA!L1871</f>
        <v>30</v>
      </c>
      <c r="G1870" s="8" t="n">
        <f aca="false">1_Data_EDA!M1871</f>
        <v>0.200000003</v>
      </c>
      <c r="H1870" s="6" t="n">
        <f aca="false">IF(1_Data_EDA!B1871="First Class",1,0)</f>
        <v>0</v>
      </c>
      <c r="I1870" s="6" t="n">
        <f aca="false">IF(1_Data_EDA!B1871="Second Class",1,0)</f>
        <v>1</v>
      </c>
      <c r="J1870" s="6" t="n">
        <f aca="false">IF(1_Data_EDA!B1871="Same Day",1,0)</f>
        <v>0</v>
      </c>
      <c r="K1870" s="6" t="n">
        <f aca="false">IF(1_Data_EDA!C1871="Corporate",1,0)</f>
        <v>0</v>
      </c>
      <c r="L1870" s="6" t="n">
        <f aca="false">IF(1_Data_EDA!C1871="Home Office",1,0)</f>
        <v>0</v>
      </c>
      <c r="M1870" s="6" t="n">
        <f aca="false">IF(1_Data_EDA!D1871="Europe",1,0)</f>
        <v>0</v>
      </c>
      <c r="N1870" s="6" t="n">
        <f aca="false">IF(1_Data_EDA!D1871="LATAM",1,0)</f>
        <v>0</v>
      </c>
      <c r="O1870" s="6" t="n">
        <f aca="false">IF(1_Data_EDA!D1871="Pacific Asia",1,0)</f>
        <v>0</v>
      </c>
      <c r="P1870" s="6" t="n">
        <f aca="false">IF(1_Data_EDA!D1871="USCA",1,0)</f>
        <v>1</v>
      </c>
      <c r="Q1870" s="6" t="n">
        <f aca="false">IF(C1870&gt;MEDIAN(C$5:C$8004),1,0)</f>
        <v>0</v>
      </c>
      <c r="R1870" s="6" t="n">
        <f aca="false">IF(D1870&gt;2,1,0)</f>
        <v>1</v>
      </c>
    </row>
    <row r="1871" customFormat="false" ht="15" hidden="false" customHeight="true" outlineLevel="0" collapsed="false">
      <c r="A1871" s="6" t="n">
        <f aca="false">1_Data_EDA!O1872</f>
        <v>1</v>
      </c>
      <c r="B1871" s="6" t="n">
        <f aca="false">1_Data_EDA!H1872</f>
        <v>2</v>
      </c>
      <c r="C1871" s="7" t="n">
        <f aca="false">1_Data_EDA!I1872</f>
        <v>299.980011</v>
      </c>
      <c r="D1871" s="6" t="n">
        <f aca="false">1_Data_EDA!J1872</f>
        <v>1</v>
      </c>
      <c r="E1871" s="7" t="n">
        <f aca="false">1_Data_EDA!K1872</f>
        <v>299.980011</v>
      </c>
      <c r="F1871" s="7" t="n">
        <f aca="false">1_Data_EDA!L1872</f>
        <v>9</v>
      </c>
      <c r="G1871" s="8" t="n">
        <f aca="false">1_Data_EDA!M1872</f>
        <v>0.029999999</v>
      </c>
      <c r="H1871" s="6" t="n">
        <f aca="false">IF(1_Data_EDA!B1872="First Class",1,0)</f>
        <v>0</v>
      </c>
      <c r="I1871" s="6" t="n">
        <f aca="false">IF(1_Data_EDA!B1872="Second Class",1,0)</f>
        <v>1</v>
      </c>
      <c r="J1871" s="6" t="n">
        <f aca="false">IF(1_Data_EDA!B1872="Same Day",1,0)</f>
        <v>0</v>
      </c>
      <c r="K1871" s="6" t="n">
        <f aca="false">IF(1_Data_EDA!C1872="Corporate",1,0)</f>
        <v>0</v>
      </c>
      <c r="L1871" s="6" t="n">
        <f aca="false">IF(1_Data_EDA!C1872="Home Office",1,0)</f>
        <v>0</v>
      </c>
      <c r="M1871" s="6" t="n">
        <f aca="false">IF(1_Data_EDA!D1872="Europe",1,0)</f>
        <v>1</v>
      </c>
      <c r="N1871" s="6" t="n">
        <f aca="false">IF(1_Data_EDA!D1872="LATAM",1,0)</f>
        <v>0</v>
      </c>
      <c r="O1871" s="6" t="n">
        <f aca="false">IF(1_Data_EDA!D1872="Pacific Asia",1,0)</f>
        <v>0</v>
      </c>
      <c r="P1871" s="6" t="n">
        <f aca="false">IF(1_Data_EDA!D1872="USCA",1,0)</f>
        <v>0</v>
      </c>
      <c r="Q1871" s="6" t="n">
        <f aca="false">IF(C1871&gt;MEDIAN(C$5:C$8004),1,0)</f>
        <v>1</v>
      </c>
      <c r="R1871" s="6" t="n">
        <f aca="false">IF(D1871&gt;2,1,0)</f>
        <v>0</v>
      </c>
    </row>
    <row r="1872" customFormat="false" ht="15" hidden="false" customHeight="true" outlineLevel="0" collapsed="false">
      <c r="A1872" s="6" t="n">
        <f aca="false">1_Data_EDA!O1873</f>
        <v>1</v>
      </c>
      <c r="B1872" s="6" t="n">
        <f aca="false">1_Data_EDA!H1873</f>
        <v>4</v>
      </c>
      <c r="C1872" s="7" t="n">
        <f aca="false">1_Data_EDA!I1873</f>
        <v>15.98999977</v>
      </c>
      <c r="D1872" s="6" t="n">
        <f aca="false">1_Data_EDA!J1873</f>
        <v>3</v>
      </c>
      <c r="E1872" s="7" t="n">
        <f aca="false">1_Data_EDA!K1873</f>
        <v>47.97000122</v>
      </c>
      <c r="F1872" s="7" t="n">
        <f aca="false">1_Data_EDA!L1873</f>
        <v>0.479999989</v>
      </c>
      <c r="G1872" s="8" t="n">
        <f aca="false">1_Data_EDA!M1873</f>
        <v>0.01</v>
      </c>
      <c r="H1872" s="6" t="n">
        <f aca="false">IF(1_Data_EDA!B1873="First Class",1,0)</f>
        <v>0</v>
      </c>
      <c r="I1872" s="6" t="n">
        <f aca="false">IF(1_Data_EDA!B1873="Second Class",1,0)</f>
        <v>0</v>
      </c>
      <c r="J1872" s="6" t="n">
        <f aca="false">IF(1_Data_EDA!B1873="Same Day",1,0)</f>
        <v>0</v>
      </c>
      <c r="K1872" s="6" t="n">
        <f aca="false">IF(1_Data_EDA!C1873="Corporate",1,0)</f>
        <v>0</v>
      </c>
      <c r="L1872" s="6" t="n">
        <f aca="false">IF(1_Data_EDA!C1873="Home Office",1,0)</f>
        <v>0</v>
      </c>
      <c r="M1872" s="6" t="n">
        <f aca="false">IF(1_Data_EDA!D1873="Europe",1,0)</f>
        <v>1</v>
      </c>
      <c r="N1872" s="6" t="n">
        <f aca="false">IF(1_Data_EDA!D1873="LATAM",1,0)</f>
        <v>0</v>
      </c>
      <c r="O1872" s="6" t="n">
        <f aca="false">IF(1_Data_EDA!D1873="Pacific Asia",1,0)</f>
        <v>0</v>
      </c>
      <c r="P1872" s="6" t="n">
        <f aca="false">IF(1_Data_EDA!D1873="USCA",1,0)</f>
        <v>0</v>
      </c>
      <c r="Q1872" s="6" t="n">
        <f aca="false">IF(C1872&gt;MEDIAN(C$5:C$8004),1,0)</f>
        <v>0</v>
      </c>
      <c r="R1872" s="6" t="n">
        <f aca="false">IF(D1872&gt;2,1,0)</f>
        <v>1</v>
      </c>
    </row>
    <row r="1873" customFormat="false" ht="15" hidden="false" customHeight="true" outlineLevel="0" collapsed="false">
      <c r="A1873" s="6" t="n">
        <f aca="false">1_Data_EDA!O1874</f>
        <v>0</v>
      </c>
      <c r="B1873" s="6" t="n">
        <f aca="false">1_Data_EDA!H1874</f>
        <v>4</v>
      </c>
      <c r="C1873" s="7" t="n">
        <f aca="false">1_Data_EDA!I1874</f>
        <v>199.9900055</v>
      </c>
      <c r="D1873" s="6" t="n">
        <f aca="false">1_Data_EDA!J1874</f>
        <v>1</v>
      </c>
      <c r="E1873" s="7" t="n">
        <f aca="false">1_Data_EDA!K1874</f>
        <v>199.9900055</v>
      </c>
      <c r="F1873" s="7" t="n">
        <f aca="false">1_Data_EDA!L1874</f>
        <v>30</v>
      </c>
      <c r="G1873" s="8" t="n">
        <f aca="false">1_Data_EDA!M1874</f>
        <v>0.150000006</v>
      </c>
      <c r="H1873" s="6" t="n">
        <f aca="false">IF(1_Data_EDA!B1874="First Class",1,0)</f>
        <v>0</v>
      </c>
      <c r="I1873" s="6" t="n">
        <f aca="false">IF(1_Data_EDA!B1874="Second Class",1,0)</f>
        <v>0</v>
      </c>
      <c r="J1873" s="6" t="n">
        <f aca="false">IF(1_Data_EDA!B1874="Same Day",1,0)</f>
        <v>0</v>
      </c>
      <c r="K1873" s="6" t="n">
        <f aca="false">IF(1_Data_EDA!C1874="Corporate",1,0)</f>
        <v>0</v>
      </c>
      <c r="L1873" s="6" t="n">
        <f aca="false">IF(1_Data_EDA!C1874="Home Office",1,0)</f>
        <v>1</v>
      </c>
      <c r="M1873" s="6" t="n">
        <f aca="false">IF(1_Data_EDA!D1874="Europe",1,0)</f>
        <v>1</v>
      </c>
      <c r="N1873" s="6" t="n">
        <f aca="false">IF(1_Data_EDA!D1874="LATAM",1,0)</f>
        <v>0</v>
      </c>
      <c r="O1873" s="6" t="n">
        <f aca="false">IF(1_Data_EDA!D1874="Pacific Asia",1,0)</f>
        <v>0</v>
      </c>
      <c r="P1873" s="6" t="n">
        <f aca="false">IF(1_Data_EDA!D1874="USCA",1,0)</f>
        <v>0</v>
      </c>
      <c r="Q1873" s="6" t="n">
        <f aca="false">IF(C1873&gt;MEDIAN(C$5:C$8004),1,0)</f>
        <v>1</v>
      </c>
      <c r="R1873" s="6" t="n">
        <f aca="false">IF(D1873&gt;2,1,0)</f>
        <v>0</v>
      </c>
    </row>
    <row r="1874" customFormat="false" ht="15" hidden="false" customHeight="true" outlineLevel="0" collapsed="false">
      <c r="A1874" s="6" t="n">
        <f aca="false">1_Data_EDA!O1875</f>
        <v>1</v>
      </c>
      <c r="B1874" s="6" t="n">
        <f aca="false">1_Data_EDA!H1875</f>
        <v>2</v>
      </c>
      <c r="C1874" s="7" t="n">
        <f aca="false">1_Data_EDA!I1875</f>
        <v>299.980011</v>
      </c>
      <c r="D1874" s="6" t="n">
        <f aca="false">1_Data_EDA!J1875</f>
        <v>1</v>
      </c>
      <c r="E1874" s="7" t="n">
        <f aca="false">1_Data_EDA!K1875</f>
        <v>299.980011</v>
      </c>
      <c r="F1874" s="7" t="n">
        <f aca="false">1_Data_EDA!L1875</f>
        <v>45</v>
      </c>
      <c r="G1874" s="8" t="n">
        <f aca="false">1_Data_EDA!M1875</f>
        <v>0.150000006</v>
      </c>
      <c r="H1874" s="6" t="n">
        <f aca="false">IF(1_Data_EDA!B1875="First Class",1,0)</f>
        <v>0</v>
      </c>
      <c r="I1874" s="6" t="n">
        <f aca="false">IF(1_Data_EDA!B1875="Second Class",1,0)</f>
        <v>1</v>
      </c>
      <c r="J1874" s="6" t="n">
        <f aca="false">IF(1_Data_EDA!B1875="Same Day",1,0)</f>
        <v>0</v>
      </c>
      <c r="K1874" s="6" t="n">
        <f aca="false">IF(1_Data_EDA!C1875="Corporate",1,0)</f>
        <v>0</v>
      </c>
      <c r="L1874" s="6" t="n">
        <f aca="false">IF(1_Data_EDA!C1875="Home Office",1,0)</f>
        <v>0</v>
      </c>
      <c r="M1874" s="6" t="n">
        <f aca="false">IF(1_Data_EDA!D1875="Europe",1,0)</f>
        <v>1</v>
      </c>
      <c r="N1874" s="6" t="n">
        <f aca="false">IF(1_Data_EDA!D1875="LATAM",1,0)</f>
        <v>0</v>
      </c>
      <c r="O1874" s="6" t="n">
        <f aca="false">IF(1_Data_EDA!D1875="Pacific Asia",1,0)</f>
        <v>0</v>
      </c>
      <c r="P1874" s="6" t="n">
        <f aca="false">IF(1_Data_EDA!D1875="USCA",1,0)</f>
        <v>0</v>
      </c>
      <c r="Q1874" s="6" t="n">
        <f aca="false">IF(C1874&gt;MEDIAN(C$5:C$8004),1,0)</f>
        <v>1</v>
      </c>
      <c r="R1874" s="6" t="n">
        <f aca="false">IF(D1874&gt;2,1,0)</f>
        <v>0</v>
      </c>
    </row>
    <row r="1875" customFormat="false" ht="15" hidden="false" customHeight="true" outlineLevel="0" collapsed="false">
      <c r="A1875" s="6" t="n">
        <f aca="false">1_Data_EDA!O1876</f>
        <v>1</v>
      </c>
      <c r="B1875" s="6" t="n">
        <f aca="false">1_Data_EDA!H1876</f>
        <v>4</v>
      </c>
      <c r="C1875" s="7" t="n">
        <f aca="false">1_Data_EDA!I1876</f>
        <v>399.980011</v>
      </c>
      <c r="D1875" s="6" t="n">
        <f aca="false">1_Data_EDA!J1876</f>
        <v>1</v>
      </c>
      <c r="E1875" s="7" t="n">
        <f aca="false">1_Data_EDA!K1876</f>
        <v>399.980011</v>
      </c>
      <c r="F1875" s="7" t="n">
        <f aca="false">1_Data_EDA!L1876</f>
        <v>80</v>
      </c>
      <c r="G1875" s="8" t="n">
        <f aca="false">1_Data_EDA!M1876</f>
        <v>0.200000003</v>
      </c>
      <c r="H1875" s="6" t="n">
        <f aca="false">IF(1_Data_EDA!B1876="First Class",1,0)</f>
        <v>0</v>
      </c>
      <c r="I1875" s="6" t="n">
        <f aca="false">IF(1_Data_EDA!B1876="Second Class",1,0)</f>
        <v>0</v>
      </c>
      <c r="J1875" s="6" t="n">
        <f aca="false">IF(1_Data_EDA!B1876="Same Day",1,0)</f>
        <v>0</v>
      </c>
      <c r="K1875" s="6" t="n">
        <f aca="false">IF(1_Data_EDA!C1876="Corporate",1,0)</f>
        <v>0</v>
      </c>
      <c r="L1875" s="6" t="n">
        <f aca="false">IF(1_Data_EDA!C1876="Home Office",1,0)</f>
        <v>0</v>
      </c>
      <c r="M1875" s="6" t="n">
        <f aca="false">IF(1_Data_EDA!D1876="Europe",1,0)</f>
        <v>1</v>
      </c>
      <c r="N1875" s="6" t="n">
        <f aca="false">IF(1_Data_EDA!D1876="LATAM",1,0)</f>
        <v>0</v>
      </c>
      <c r="O1875" s="6" t="n">
        <f aca="false">IF(1_Data_EDA!D1876="Pacific Asia",1,0)</f>
        <v>0</v>
      </c>
      <c r="P1875" s="6" t="n">
        <f aca="false">IF(1_Data_EDA!D1876="USCA",1,0)</f>
        <v>0</v>
      </c>
      <c r="Q1875" s="6" t="n">
        <f aca="false">IF(C1875&gt;MEDIAN(C$5:C$8004),1,0)</f>
        <v>1</v>
      </c>
      <c r="R1875" s="6" t="n">
        <f aca="false">IF(D1875&gt;2,1,0)</f>
        <v>0</v>
      </c>
    </row>
    <row r="1876" customFormat="false" ht="15" hidden="false" customHeight="true" outlineLevel="0" collapsed="false">
      <c r="A1876" s="6" t="n">
        <f aca="false">1_Data_EDA!O1877</f>
        <v>0</v>
      </c>
      <c r="B1876" s="6" t="n">
        <f aca="false">1_Data_EDA!H1877</f>
        <v>4</v>
      </c>
      <c r="C1876" s="7" t="n">
        <f aca="false">1_Data_EDA!I1877</f>
        <v>129.9900055</v>
      </c>
      <c r="D1876" s="6" t="n">
        <f aca="false">1_Data_EDA!J1877</f>
        <v>1</v>
      </c>
      <c r="E1876" s="7" t="n">
        <f aca="false">1_Data_EDA!K1877</f>
        <v>129.9900055</v>
      </c>
      <c r="F1876" s="7" t="n">
        <f aca="false">1_Data_EDA!L1877</f>
        <v>26</v>
      </c>
      <c r="G1876" s="8" t="n">
        <f aca="false">1_Data_EDA!M1877</f>
        <v>0.200000003</v>
      </c>
      <c r="H1876" s="6" t="n">
        <f aca="false">IF(1_Data_EDA!B1877="First Class",1,0)</f>
        <v>0</v>
      </c>
      <c r="I1876" s="6" t="n">
        <f aca="false">IF(1_Data_EDA!B1877="Second Class",1,0)</f>
        <v>0</v>
      </c>
      <c r="J1876" s="6" t="n">
        <f aca="false">IF(1_Data_EDA!B1877="Same Day",1,0)</f>
        <v>0</v>
      </c>
      <c r="K1876" s="6" t="n">
        <f aca="false">IF(1_Data_EDA!C1877="Corporate",1,0)</f>
        <v>0</v>
      </c>
      <c r="L1876" s="6" t="n">
        <f aca="false">IF(1_Data_EDA!C1877="Home Office",1,0)</f>
        <v>1</v>
      </c>
      <c r="M1876" s="6" t="n">
        <f aca="false">IF(1_Data_EDA!D1877="Europe",1,0)</f>
        <v>0</v>
      </c>
      <c r="N1876" s="6" t="n">
        <f aca="false">IF(1_Data_EDA!D1877="LATAM",1,0)</f>
        <v>0</v>
      </c>
      <c r="O1876" s="6" t="n">
        <f aca="false">IF(1_Data_EDA!D1877="Pacific Asia",1,0)</f>
        <v>0</v>
      </c>
      <c r="P1876" s="6" t="n">
        <f aca="false">IF(1_Data_EDA!D1877="USCA",1,0)</f>
        <v>1</v>
      </c>
      <c r="Q1876" s="6" t="n">
        <f aca="false">IF(C1876&gt;MEDIAN(C$5:C$8004),1,0)</f>
        <v>1</v>
      </c>
      <c r="R1876" s="6" t="n">
        <f aca="false">IF(D1876&gt;2,1,0)</f>
        <v>0</v>
      </c>
    </row>
    <row r="1877" customFormat="false" ht="15" hidden="false" customHeight="true" outlineLevel="0" collapsed="false">
      <c r="A1877" s="6" t="n">
        <f aca="false">1_Data_EDA!O1878</f>
        <v>1</v>
      </c>
      <c r="B1877" s="6" t="n">
        <f aca="false">1_Data_EDA!H1878</f>
        <v>4</v>
      </c>
      <c r="C1877" s="7" t="n">
        <f aca="false">1_Data_EDA!I1878</f>
        <v>399.980011</v>
      </c>
      <c r="D1877" s="6" t="n">
        <f aca="false">1_Data_EDA!J1878</f>
        <v>1</v>
      </c>
      <c r="E1877" s="7" t="n">
        <f aca="false">1_Data_EDA!K1878</f>
        <v>399.980011</v>
      </c>
      <c r="F1877" s="7" t="n">
        <f aca="false">1_Data_EDA!L1878</f>
        <v>100</v>
      </c>
      <c r="G1877" s="8" t="n">
        <f aca="false">1_Data_EDA!M1878</f>
        <v>0.25</v>
      </c>
      <c r="H1877" s="6" t="n">
        <f aca="false">IF(1_Data_EDA!B1878="First Class",1,0)</f>
        <v>0</v>
      </c>
      <c r="I1877" s="6" t="n">
        <f aca="false">IF(1_Data_EDA!B1878="Second Class",1,0)</f>
        <v>0</v>
      </c>
      <c r="J1877" s="6" t="n">
        <f aca="false">IF(1_Data_EDA!B1878="Same Day",1,0)</f>
        <v>0</v>
      </c>
      <c r="K1877" s="6" t="n">
        <f aca="false">IF(1_Data_EDA!C1878="Corporate",1,0)</f>
        <v>1</v>
      </c>
      <c r="L1877" s="6" t="n">
        <f aca="false">IF(1_Data_EDA!C1878="Home Office",1,0)</f>
        <v>0</v>
      </c>
      <c r="M1877" s="6" t="n">
        <f aca="false">IF(1_Data_EDA!D1878="Europe",1,0)</f>
        <v>1</v>
      </c>
      <c r="N1877" s="6" t="n">
        <f aca="false">IF(1_Data_EDA!D1878="LATAM",1,0)</f>
        <v>0</v>
      </c>
      <c r="O1877" s="6" t="n">
        <f aca="false">IF(1_Data_EDA!D1878="Pacific Asia",1,0)</f>
        <v>0</v>
      </c>
      <c r="P1877" s="6" t="n">
        <f aca="false">IF(1_Data_EDA!D1878="USCA",1,0)</f>
        <v>0</v>
      </c>
      <c r="Q1877" s="6" t="n">
        <f aca="false">IF(C1877&gt;MEDIAN(C$5:C$8004),1,0)</f>
        <v>1</v>
      </c>
      <c r="R1877" s="6" t="n">
        <f aca="false">IF(D1877&gt;2,1,0)</f>
        <v>0</v>
      </c>
    </row>
    <row r="1878" customFormat="false" ht="15" hidden="false" customHeight="true" outlineLevel="0" collapsed="false">
      <c r="A1878" s="6" t="n">
        <f aca="false">1_Data_EDA!O1879</f>
        <v>1</v>
      </c>
      <c r="B1878" s="6" t="n">
        <f aca="false">1_Data_EDA!H1879</f>
        <v>4</v>
      </c>
      <c r="C1878" s="7" t="n">
        <f aca="false">1_Data_EDA!I1879</f>
        <v>129.9900055</v>
      </c>
      <c r="D1878" s="6" t="n">
        <f aca="false">1_Data_EDA!J1879</f>
        <v>1</v>
      </c>
      <c r="E1878" s="7" t="n">
        <f aca="false">1_Data_EDA!K1879</f>
        <v>129.9900055</v>
      </c>
      <c r="F1878" s="7" t="n">
        <f aca="false">1_Data_EDA!L1879</f>
        <v>11.69999981</v>
      </c>
      <c r="G1878" s="8" t="n">
        <f aca="false">1_Data_EDA!M1879</f>
        <v>0.090000004</v>
      </c>
      <c r="H1878" s="6" t="n">
        <f aca="false">IF(1_Data_EDA!B1879="First Class",1,0)</f>
        <v>0</v>
      </c>
      <c r="I1878" s="6" t="n">
        <f aca="false">IF(1_Data_EDA!B1879="Second Class",1,0)</f>
        <v>0</v>
      </c>
      <c r="J1878" s="6" t="n">
        <f aca="false">IF(1_Data_EDA!B1879="Same Day",1,0)</f>
        <v>0</v>
      </c>
      <c r="K1878" s="6" t="n">
        <f aca="false">IF(1_Data_EDA!C1879="Corporate",1,0)</f>
        <v>0</v>
      </c>
      <c r="L1878" s="6" t="n">
        <f aca="false">IF(1_Data_EDA!C1879="Home Office",1,0)</f>
        <v>0</v>
      </c>
      <c r="M1878" s="6" t="n">
        <f aca="false">IF(1_Data_EDA!D1879="Europe",1,0)</f>
        <v>0</v>
      </c>
      <c r="N1878" s="6" t="n">
        <f aca="false">IF(1_Data_EDA!D1879="LATAM",1,0)</f>
        <v>0</v>
      </c>
      <c r="O1878" s="6" t="n">
        <f aca="false">IF(1_Data_EDA!D1879="Pacific Asia",1,0)</f>
        <v>0</v>
      </c>
      <c r="P1878" s="6" t="n">
        <f aca="false">IF(1_Data_EDA!D1879="USCA",1,0)</f>
        <v>1</v>
      </c>
      <c r="Q1878" s="6" t="n">
        <f aca="false">IF(C1878&gt;MEDIAN(C$5:C$8004),1,0)</f>
        <v>1</v>
      </c>
      <c r="R1878" s="6" t="n">
        <f aca="false">IF(D1878&gt;2,1,0)</f>
        <v>0</v>
      </c>
    </row>
    <row r="1879" customFormat="false" ht="15" hidden="false" customHeight="true" outlineLevel="0" collapsed="false">
      <c r="A1879" s="6" t="n">
        <f aca="false">1_Data_EDA!O1880</f>
        <v>1</v>
      </c>
      <c r="B1879" s="6" t="n">
        <f aca="false">1_Data_EDA!H1880</f>
        <v>4</v>
      </c>
      <c r="C1879" s="7" t="n">
        <f aca="false">1_Data_EDA!I1880</f>
        <v>129.9900055</v>
      </c>
      <c r="D1879" s="6" t="n">
        <f aca="false">1_Data_EDA!J1880</f>
        <v>1</v>
      </c>
      <c r="E1879" s="7" t="n">
        <f aca="false">1_Data_EDA!K1880</f>
        <v>129.9900055</v>
      </c>
      <c r="F1879" s="7" t="n">
        <f aca="false">1_Data_EDA!L1880</f>
        <v>20.79999924</v>
      </c>
      <c r="G1879" s="8" t="n">
        <f aca="false">1_Data_EDA!M1880</f>
        <v>0.159999996</v>
      </c>
      <c r="H1879" s="6" t="n">
        <f aca="false">IF(1_Data_EDA!B1880="First Class",1,0)</f>
        <v>0</v>
      </c>
      <c r="I1879" s="6" t="n">
        <f aca="false">IF(1_Data_EDA!B1880="Second Class",1,0)</f>
        <v>0</v>
      </c>
      <c r="J1879" s="6" t="n">
        <f aca="false">IF(1_Data_EDA!B1880="Same Day",1,0)</f>
        <v>0</v>
      </c>
      <c r="K1879" s="6" t="n">
        <f aca="false">IF(1_Data_EDA!C1880="Corporate",1,0)</f>
        <v>0</v>
      </c>
      <c r="L1879" s="6" t="n">
        <f aca="false">IF(1_Data_EDA!C1880="Home Office",1,0)</f>
        <v>0</v>
      </c>
      <c r="M1879" s="6" t="n">
        <f aca="false">IF(1_Data_EDA!D1880="Europe",1,0)</f>
        <v>0</v>
      </c>
      <c r="N1879" s="6" t="n">
        <f aca="false">IF(1_Data_EDA!D1880="LATAM",1,0)</f>
        <v>1</v>
      </c>
      <c r="O1879" s="6" t="n">
        <f aca="false">IF(1_Data_EDA!D1880="Pacific Asia",1,0)</f>
        <v>0</v>
      </c>
      <c r="P1879" s="6" t="n">
        <f aca="false">IF(1_Data_EDA!D1880="USCA",1,0)</f>
        <v>0</v>
      </c>
      <c r="Q1879" s="6" t="n">
        <f aca="false">IF(C1879&gt;MEDIAN(C$5:C$8004),1,0)</f>
        <v>1</v>
      </c>
      <c r="R1879" s="6" t="n">
        <f aca="false">IF(D1879&gt;2,1,0)</f>
        <v>0</v>
      </c>
    </row>
    <row r="1880" customFormat="false" ht="15" hidden="false" customHeight="true" outlineLevel="0" collapsed="false">
      <c r="A1880" s="6" t="n">
        <f aca="false">1_Data_EDA!O1881</f>
        <v>0</v>
      </c>
      <c r="B1880" s="6" t="n">
        <f aca="false">1_Data_EDA!H1881</f>
        <v>4</v>
      </c>
      <c r="C1880" s="7" t="n">
        <f aca="false">1_Data_EDA!I1881</f>
        <v>59.99000168</v>
      </c>
      <c r="D1880" s="6" t="n">
        <f aca="false">1_Data_EDA!J1881</f>
        <v>1</v>
      </c>
      <c r="E1880" s="7" t="n">
        <f aca="false">1_Data_EDA!K1881</f>
        <v>59.99000168</v>
      </c>
      <c r="F1880" s="7" t="n">
        <f aca="false">1_Data_EDA!L1881</f>
        <v>9</v>
      </c>
      <c r="G1880" s="8" t="n">
        <f aca="false">1_Data_EDA!M1881</f>
        <v>0.150000006</v>
      </c>
      <c r="H1880" s="6" t="n">
        <f aca="false">IF(1_Data_EDA!B1881="First Class",1,0)</f>
        <v>0</v>
      </c>
      <c r="I1880" s="6" t="n">
        <f aca="false">IF(1_Data_EDA!B1881="Second Class",1,0)</f>
        <v>0</v>
      </c>
      <c r="J1880" s="6" t="n">
        <f aca="false">IF(1_Data_EDA!B1881="Same Day",1,0)</f>
        <v>0</v>
      </c>
      <c r="K1880" s="6" t="n">
        <f aca="false">IF(1_Data_EDA!C1881="Corporate",1,0)</f>
        <v>0</v>
      </c>
      <c r="L1880" s="6" t="n">
        <f aca="false">IF(1_Data_EDA!C1881="Home Office",1,0)</f>
        <v>0</v>
      </c>
      <c r="M1880" s="6" t="n">
        <f aca="false">IF(1_Data_EDA!D1881="Europe",1,0)</f>
        <v>0</v>
      </c>
      <c r="N1880" s="6" t="n">
        <f aca="false">IF(1_Data_EDA!D1881="LATAM",1,0)</f>
        <v>0</v>
      </c>
      <c r="O1880" s="6" t="n">
        <f aca="false">IF(1_Data_EDA!D1881="Pacific Asia",1,0)</f>
        <v>0</v>
      </c>
      <c r="P1880" s="6" t="n">
        <f aca="false">IF(1_Data_EDA!D1881="USCA",1,0)</f>
        <v>1</v>
      </c>
      <c r="Q1880" s="6" t="n">
        <f aca="false">IF(C1880&gt;MEDIAN(C$5:C$8004),1,0)</f>
        <v>0</v>
      </c>
      <c r="R1880" s="6" t="n">
        <f aca="false">IF(D1880&gt;2,1,0)</f>
        <v>0</v>
      </c>
    </row>
    <row r="1881" customFormat="false" ht="15" hidden="false" customHeight="true" outlineLevel="0" collapsed="false">
      <c r="A1881" s="6" t="n">
        <f aca="false">1_Data_EDA!O1882</f>
        <v>1</v>
      </c>
      <c r="B1881" s="6" t="n">
        <f aca="false">1_Data_EDA!H1882</f>
        <v>4</v>
      </c>
      <c r="C1881" s="7" t="n">
        <f aca="false">1_Data_EDA!I1882</f>
        <v>199.9900055</v>
      </c>
      <c r="D1881" s="6" t="n">
        <f aca="false">1_Data_EDA!J1882</f>
        <v>1</v>
      </c>
      <c r="E1881" s="7" t="n">
        <f aca="false">1_Data_EDA!K1882</f>
        <v>199.9900055</v>
      </c>
      <c r="F1881" s="7" t="n">
        <f aca="false">1_Data_EDA!L1882</f>
        <v>20</v>
      </c>
      <c r="G1881" s="8" t="n">
        <f aca="false">1_Data_EDA!M1882</f>
        <v>0.100000001</v>
      </c>
      <c r="H1881" s="6" t="n">
        <f aca="false">IF(1_Data_EDA!B1882="First Class",1,0)</f>
        <v>0</v>
      </c>
      <c r="I1881" s="6" t="n">
        <f aca="false">IF(1_Data_EDA!B1882="Second Class",1,0)</f>
        <v>0</v>
      </c>
      <c r="J1881" s="6" t="n">
        <f aca="false">IF(1_Data_EDA!B1882="Same Day",1,0)</f>
        <v>0</v>
      </c>
      <c r="K1881" s="6" t="n">
        <f aca="false">IF(1_Data_EDA!C1882="Corporate",1,0)</f>
        <v>1</v>
      </c>
      <c r="L1881" s="6" t="n">
        <f aca="false">IF(1_Data_EDA!C1882="Home Office",1,0)</f>
        <v>0</v>
      </c>
      <c r="M1881" s="6" t="n">
        <f aca="false">IF(1_Data_EDA!D1882="Europe",1,0)</f>
        <v>1</v>
      </c>
      <c r="N1881" s="6" t="n">
        <f aca="false">IF(1_Data_EDA!D1882="LATAM",1,0)</f>
        <v>0</v>
      </c>
      <c r="O1881" s="6" t="n">
        <f aca="false">IF(1_Data_EDA!D1882="Pacific Asia",1,0)</f>
        <v>0</v>
      </c>
      <c r="P1881" s="6" t="n">
        <f aca="false">IF(1_Data_EDA!D1882="USCA",1,0)</f>
        <v>0</v>
      </c>
      <c r="Q1881" s="6" t="n">
        <f aca="false">IF(C1881&gt;MEDIAN(C$5:C$8004),1,0)</f>
        <v>1</v>
      </c>
      <c r="R1881" s="6" t="n">
        <f aca="false">IF(D1881&gt;2,1,0)</f>
        <v>0</v>
      </c>
    </row>
    <row r="1882" customFormat="false" ht="15" hidden="false" customHeight="true" outlineLevel="0" collapsed="false">
      <c r="A1882" s="6" t="n">
        <f aca="false">1_Data_EDA!O1883</f>
        <v>0</v>
      </c>
      <c r="B1882" s="6" t="n">
        <f aca="false">1_Data_EDA!H1883</f>
        <v>4</v>
      </c>
      <c r="C1882" s="7" t="n">
        <f aca="false">1_Data_EDA!I1883</f>
        <v>299.980011</v>
      </c>
      <c r="D1882" s="6" t="n">
        <f aca="false">1_Data_EDA!J1883</f>
        <v>1</v>
      </c>
      <c r="E1882" s="7" t="n">
        <f aca="false">1_Data_EDA!K1883</f>
        <v>299.980011</v>
      </c>
      <c r="F1882" s="7" t="n">
        <f aca="false">1_Data_EDA!L1883</f>
        <v>15</v>
      </c>
      <c r="G1882" s="8" t="n">
        <f aca="false">1_Data_EDA!M1883</f>
        <v>0.050000001</v>
      </c>
      <c r="H1882" s="6" t="n">
        <f aca="false">IF(1_Data_EDA!B1883="First Class",1,0)</f>
        <v>0</v>
      </c>
      <c r="I1882" s="6" t="n">
        <f aca="false">IF(1_Data_EDA!B1883="Second Class",1,0)</f>
        <v>0</v>
      </c>
      <c r="J1882" s="6" t="n">
        <f aca="false">IF(1_Data_EDA!B1883="Same Day",1,0)</f>
        <v>0</v>
      </c>
      <c r="K1882" s="6" t="n">
        <f aca="false">IF(1_Data_EDA!C1883="Corporate",1,0)</f>
        <v>0</v>
      </c>
      <c r="L1882" s="6" t="n">
        <f aca="false">IF(1_Data_EDA!C1883="Home Office",1,0)</f>
        <v>0</v>
      </c>
      <c r="M1882" s="6" t="n">
        <f aca="false">IF(1_Data_EDA!D1883="Europe",1,0)</f>
        <v>1</v>
      </c>
      <c r="N1882" s="6" t="n">
        <f aca="false">IF(1_Data_EDA!D1883="LATAM",1,0)</f>
        <v>0</v>
      </c>
      <c r="O1882" s="6" t="n">
        <f aca="false">IF(1_Data_EDA!D1883="Pacific Asia",1,0)</f>
        <v>0</v>
      </c>
      <c r="P1882" s="6" t="n">
        <f aca="false">IF(1_Data_EDA!D1883="USCA",1,0)</f>
        <v>0</v>
      </c>
      <c r="Q1882" s="6" t="n">
        <f aca="false">IF(C1882&gt;MEDIAN(C$5:C$8004),1,0)</f>
        <v>1</v>
      </c>
      <c r="R1882" s="6" t="n">
        <f aca="false">IF(D1882&gt;2,1,0)</f>
        <v>0</v>
      </c>
    </row>
    <row r="1883" customFormat="false" ht="15" hidden="false" customHeight="true" outlineLevel="0" collapsed="false">
      <c r="A1883" s="6" t="n">
        <f aca="false">1_Data_EDA!O1884</f>
        <v>0</v>
      </c>
      <c r="B1883" s="6" t="n">
        <f aca="false">1_Data_EDA!H1884</f>
        <v>4</v>
      </c>
      <c r="C1883" s="7" t="n">
        <f aca="false">1_Data_EDA!I1884</f>
        <v>59.99000168</v>
      </c>
      <c r="D1883" s="6" t="n">
        <f aca="false">1_Data_EDA!J1884</f>
        <v>1</v>
      </c>
      <c r="E1883" s="7" t="n">
        <f aca="false">1_Data_EDA!K1884</f>
        <v>59.99000168</v>
      </c>
      <c r="F1883" s="7" t="n">
        <f aca="false">1_Data_EDA!L1884</f>
        <v>6</v>
      </c>
      <c r="G1883" s="8" t="n">
        <f aca="false">1_Data_EDA!M1884</f>
        <v>0.100000001</v>
      </c>
      <c r="H1883" s="6" t="n">
        <f aca="false">IF(1_Data_EDA!B1884="First Class",1,0)</f>
        <v>0</v>
      </c>
      <c r="I1883" s="6" t="n">
        <f aca="false">IF(1_Data_EDA!B1884="Second Class",1,0)</f>
        <v>0</v>
      </c>
      <c r="J1883" s="6" t="n">
        <f aca="false">IF(1_Data_EDA!B1884="Same Day",1,0)</f>
        <v>0</v>
      </c>
      <c r="K1883" s="6" t="n">
        <f aca="false">IF(1_Data_EDA!C1884="Corporate",1,0)</f>
        <v>0</v>
      </c>
      <c r="L1883" s="6" t="n">
        <f aca="false">IF(1_Data_EDA!C1884="Home Office",1,0)</f>
        <v>0</v>
      </c>
      <c r="M1883" s="6" t="n">
        <f aca="false">IF(1_Data_EDA!D1884="Europe",1,0)</f>
        <v>0</v>
      </c>
      <c r="N1883" s="6" t="n">
        <f aca="false">IF(1_Data_EDA!D1884="LATAM",1,0)</f>
        <v>0</v>
      </c>
      <c r="O1883" s="6" t="n">
        <f aca="false">IF(1_Data_EDA!D1884="Pacific Asia",1,0)</f>
        <v>1</v>
      </c>
      <c r="P1883" s="6" t="n">
        <f aca="false">IF(1_Data_EDA!D1884="USCA",1,0)</f>
        <v>0</v>
      </c>
      <c r="Q1883" s="6" t="n">
        <f aca="false">IF(C1883&gt;MEDIAN(C$5:C$8004),1,0)</f>
        <v>0</v>
      </c>
      <c r="R1883" s="6" t="n">
        <f aca="false">IF(D1883&gt;2,1,0)</f>
        <v>0</v>
      </c>
    </row>
    <row r="1884" customFormat="false" ht="15" hidden="false" customHeight="true" outlineLevel="0" collapsed="false">
      <c r="A1884" s="6" t="n">
        <f aca="false">1_Data_EDA!O1885</f>
        <v>0</v>
      </c>
      <c r="B1884" s="6" t="n">
        <f aca="false">1_Data_EDA!H1885</f>
        <v>4</v>
      </c>
      <c r="C1884" s="7" t="n">
        <f aca="false">1_Data_EDA!I1885</f>
        <v>99.98999786</v>
      </c>
      <c r="D1884" s="6" t="n">
        <f aca="false">1_Data_EDA!J1885</f>
        <v>4</v>
      </c>
      <c r="E1884" s="7" t="n">
        <f aca="false">1_Data_EDA!K1885</f>
        <v>399.9599915</v>
      </c>
      <c r="F1884" s="7" t="n">
        <f aca="false">1_Data_EDA!L1885</f>
        <v>99.98999786</v>
      </c>
      <c r="G1884" s="8" t="n">
        <f aca="false">1_Data_EDA!M1885</f>
        <v>0.25</v>
      </c>
      <c r="H1884" s="6" t="n">
        <f aca="false">IF(1_Data_EDA!B1885="First Class",1,0)</f>
        <v>0</v>
      </c>
      <c r="I1884" s="6" t="n">
        <f aca="false">IF(1_Data_EDA!B1885="Second Class",1,0)</f>
        <v>0</v>
      </c>
      <c r="J1884" s="6" t="n">
        <f aca="false">IF(1_Data_EDA!B1885="Same Day",1,0)</f>
        <v>0</v>
      </c>
      <c r="K1884" s="6" t="n">
        <f aca="false">IF(1_Data_EDA!C1885="Corporate",1,0)</f>
        <v>0</v>
      </c>
      <c r="L1884" s="6" t="n">
        <f aca="false">IF(1_Data_EDA!C1885="Home Office",1,0)</f>
        <v>0</v>
      </c>
      <c r="M1884" s="6" t="n">
        <f aca="false">IF(1_Data_EDA!D1885="Europe",1,0)</f>
        <v>1</v>
      </c>
      <c r="N1884" s="6" t="n">
        <f aca="false">IF(1_Data_EDA!D1885="LATAM",1,0)</f>
        <v>0</v>
      </c>
      <c r="O1884" s="6" t="n">
        <f aca="false">IF(1_Data_EDA!D1885="Pacific Asia",1,0)</f>
        <v>0</v>
      </c>
      <c r="P1884" s="6" t="n">
        <f aca="false">IF(1_Data_EDA!D1885="USCA",1,0)</f>
        <v>0</v>
      </c>
      <c r="Q1884" s="6" t="n">
        <f aca="false">IF(C1884&gt;MEDIAN(C$5:C$8004),1,0)</f>
        <v>1</v>
      </c>
      <c r="R1884" s="6" t="n">
        <f aca="false">IF(D1884&gt;2,1,0)</f>
        <v>1</v>
      </c>
    </row>
    <row r="1885" customFormat="false" ht="15" hidden="false" customHeight="true" outlineLevel="0" collapsed="false">
      <c r="A1885" s="6" t="n">
        <f aca="false">1_Data_EDA!O1886</f>
        <v>1</v>
      </c>
      <c r="B1885" s="6" t="n">
        <f aca="false">1_Data_EDA!H1886</f>
        <v>2</v>
      </c>
      <c r="C1885" s="7" t="n">
        <f aca="false">1_Data_EDA!I1886</f>
        <v>50</v>
      </c>
      <c r="D1885" s="6" t="n">
        <f aca="false">1_Data_EDA!J1886</f>
        <v>2</v>
      </c>
      <c r="E1885" s="7" t="n">
        <f aca="false">1_Data_EDA!K1886</f>
        <v>100</v>
      </c>
      <c r="F1885" s="7" t="n">
        <f aca="false">1_Data_EDA!L1886</f>
        <v>4</v>
      </c>
      <c r="G1885" s="8" t="n">
        <f aca="false">1_Data_EDA!M1886</f>
        <v>0.039999999</v>
      </c>
      <c r="H1885" s="6" t="n">
        <f aca="false">IF(1_Data_EDA!B1886="First Class",1,0)</f>
        <v>0</v>
      </c>
      <c r="I1885" s="6" t="n">
        <f aca="false">IF(1_Data_EDA!B1886="Second Class",1,0)</f>
        <v>1</v>
      </c>
      <c r="J1885" s="6" t="n">
        <f aca="false">IF(1_Data_EDA!B1886="Same Day",1,0)</f>
        <v>0</v>
      </c>
      <c r="K1885" s="6" t="n">
        <f aca="false">IF(1_Data_EDA!C1886="Corporate",1,0)</f>
        <v>1</v>
      </c>
      <c r="L1885" s="6" t="n">
        <f aca="false">IF(1_Data_EDA!C1886="Home Office",1,0)</f>
        <v>0</v>
      </c>
      <c r="M1885" s="6" t="n">
        <f aca="false">IF(1_Data_EDA!D1886="Europe",1,0)</f>
        <v>0</v>
      </c>
      <c r="N1885" s="6" t="n">
        <f aca="false">IF(1_Data_EDA!D1886="LATAM",1,0)</f>
        <v>0</v>
      </c>
      <c r="O1885" s="6" t="n">
        <f aca="false">IF(1_Data_EDA!D1886="Pacific Asia",1,0)</f>
        <v>1</v>
      </c>
      <c r="P1885" s="6" t="n">
        <f aca="false">IF(1_Data_EDA!D1886="USCA",1,0)</f>
        <v>0</v>
      </c>
      <c r="Q1885" s="6" t="n">
        <f aca="false">IF(C1885&gt;MEDIAN(C$5:C$8004),1,0)</f>
        <v>0</v>
      </c>
      <c r="R1885" s="6" t="n">
        <f aca="false">IF(D1885&gt;2,1,0)</f>
        <v>0</v>
      </c>
    </row>
    <row r="1886" customFormat="false" ht="15" hidden="false" customHeight="true" outlineLevel="0" collapsed="false">
      <c r="A1886" s="6" t="n">
        <f aca="false">1_Data_EDA!O1887</f>
        <v>0</v>
      </c>
      <c r="B1886" s="6" t="n">
        <f aca="false">1_Data_EDA!H1887</f>
        <v>4</v>
      </c>
      <c r="C1886" s="7" t="n">
        <f aca="false">1_Data_EDA!I1887</f>
        <v>50</v>
      </c>
      <c r="D1886" s="6" t="n">
        <f aca="false">1_Data_EDA!J1887</f>
        <v>1</v>
      </c>
      <c r="E1886" s="7" t="n">
        <f aca="false">1_Data_EDA!K1887</f>
        <v>50</v>
      </c>
      <c r="F1886" s="7" t="n">
        <f aca="false">1_Data_EDA!L1887</f>
        <v>0.5</v>
      </c>
      <c r="G1886" s="8" t="n">
        <f aca="false">1_Data_EDA!M1887</f>
        <v>0.01</v>
      </c>
      <c r="H1886" s="6" t="n">
        <f aca="false">IF(1_Data_EDA!B1887="First Class",1,0)</f>
        <v>0</v>
      </c>
      <c r="I1886" s="6" t="n">
        <f aca="false">IF(1_Data_EDA!B1887="Second Class",1,0)</f>
        <v>0</v>
      </c>
      <c r="J1886" s="6" t="n">
        <f aca="false">IF(1_Data_EDA!B1887="Same Day",1,0)</f>
        <v>0</v>
      </c>
      <c r="K1886" s="6" t="n">
        <f aca="false">IF(1_Data_EDA!C1887="Corporate",1,0)</f>
        <v>0</v>
      </c>
      <c r="L1886" s="6" t="n">
        <f aca="false">IF(1_Data_EDA!C1887="Home Office",1,0)</f>
        <v>0</v>
      </c>
      <c r="M1886" s="6" t="n">
        <f aca="false">IF(1_Data_EDA!D1887="Europe",1,0)</f>
        <v>1</v>
      </c>
      <c r="N1886" s="6" t="n">
        <f aca="false">IF(1_Data_EDA!D1887="LATAM",1,0)</f>
        <v>0</v>
      </c>
      <c r="O1886" s="6" t="n">
        <f aca="false">IF(1_Data_EDA!D1887="Pacific Asia",1,0)</f>
        <v>0</v>
      </c>
      <c r="P1886" s="6" t="n">
        <f aca="false">IF(1_Data_EDA!D1887="USCA",1,0)</f>
        <v>0</v>
      </c>
      <c r="Q1886" s="6" t="n">
        <f aca="false">IF(C1886&gt;MEDIAN(C$5:C$8004),1,0)</f>
        <v>0</v>
      </c>
      <c r="R1886" s="6" t="n">
        <f aca="false">IF(D1886&gt;2,1,0)</f>
        <v>0</v>
      </c>
    </row>
    <row r="1887" customFormat="false" ht="15" hidden="false" customHeight="true" outlineLevel="0" collapsed="false">
      <c r="A1887" s="6" t="n">
        <f aca="false">1_Data_EDA!O1888</f>
        <v>1</v>
      </c>
      <c r="B1887" s="6" t="n">
        <f aca="false">1_Data_EDA!H1888</f>
        <v>1</v>
      </c>
      <c r="C1887" s="7" t="n">
        <f aca="false">1_Data_EDA!I1888</f>
        <v>99.98999786</v>
      </c>
      <c r="D1887" s="6" t="n">
        <f aca="false">1_Data_EDA!J1888</f>
        <v>4</v>
      </c>
      <c r="E1887" s="7" t="n">
        <f aca="false">1_Data_EDA!K1888</f>
        <v>399.9599915</v>
      </c>
      <c r="F1887" s="7" t="n">
        <f aca="false">1_Data_EDA!L1888</f>
        <v>40</v>
      </c>
      <c r="G1887" s="8" t="n">
        <f aca="false">1_Data_EDA!M1888</f>
        <v>0.100000001</v>
      </c>
      <c r="H1887" s="6" t="n">
        <f aca="false">IF(1_Data_EDA!B1888="First Class",1,0)</f>
        <v>1</v>
      </c>
      <c r="I1887" s="6" t="n">
        <f aca="false">IF(1_Data_EDA!B1888="Second Class",1,0)</f>
        <v>0</v>
      </c>
      <c r="J1887" s="6" t="n">
        <f aca="false">IF(1_Data_EDA!B1888="Same Day",1,0)</f>
        <v>0</v>
      </c>
      <c r="K1887" s="6" t="n">
        <f aca="false">IF(1_Data_EDA!C1888="Corporate",1,0)</f>
        <v>1</v>
      </c>
      <c r="L1887" s="6" t="n">
        <f aca="false">IF(1_Data_EDA!C1888="Home Office",1,0)</f>
        <v>0</v>
      </c>
      <c r="M1887" s="6" t="n">
        <f aca="false">IF(1_Data_EDA!D1888="Europe",1,0)</f>
        <v>1</v>
      </c>
      <c r="N1887" s="6" t="n">
        <f aca="false">IF(1_Data_EDA!D1888="LATAM",1,0)</f>
        <v>0</v>
      </c>
      <c r="O1887" s="6" t="n">
        <f aca="false">IF(1_Data_EDA!D1888="Pacific Asia",1,0)</f>
        <v>0</v>
      </c>
      <c r="P1887" s="6" t="n">
        <f aca="false">IF(1_Data_EDA!D1888="USCA",1,0)</f>
        <v>0</v>
      </c>
      <c r="Q1887" s="6" t="n">
        <f aca="false">IF(C1887&gt;MEDIAN(C$5:C$8004),1,0)</f>
        <v>1</v>
      </c>
      <c r="R1887" s="6" t="n">
        <f aca="false">IF(D1887&gt;2,1,0)</f>
        <v>1</v>
      </c>
    </row>
    <row r="1888" customFormat="false" ht="15" hidden="false" customHeight="true" outlineLevel="0" collapsed="false">
      <c r="A1888" s="6" t="n">
        <f aca="false">1_Data_EDA!O1889</f>
        <v>0</v>
      </c>
      <c r="B1888" s="6" t="n">
        <f aca="false">1_Data_EDA!H1889</f>
        <v>4</v>
      </c>
      <c r="C1888" s="7" t="n">
        <f aca="false">1_Data_EDA!I1889</f>
        <v>49.97999954</v>
      </c>
      <c r="D1888" s="6" t="n">
        <f aca="false">1_Data_EDA!J1889</f>
        <v>1</v>
      </c>
      <c r="E1888" s="7" t="n">
        <f aca="false">1_Data_EDA!K1889</f>
        <v>49.97999954</v>
      </c>
      <c r="F1888" s="7" t="n">
        <f aca="false">1_Data_EDA!L1889</f>
        <v>8.5</v>
      </c>
      <c r="G1888" s="8" t="n">
        <f aca="false">1_Data_EDA!M1889</f>
        <v>0.170000002</v>
      </c>
      <c r="H1888" s="6" t="n">
        <f aca="false">IF(1_Data_EDA!B1889="First Class",1,0)</f>
        <v>0</v>
      </c>
      <c r="I1888" s="6" t="n">
        <f aca="false">IF(1_Data_EDA!B1889="Second Class",1,0)</f>
        <v>0</v>
      </c>
      <c r="J1888" s="6" t="n">
        <f aca="false">IF(1_Data_EDA!B1889="Same Day",1,0)</f>
        <v>0</v>
      </c>
      <c r="K1888" s="6" t="n">
        <f aca="false">IF(1_Data_EDA!C1889="Corporate",1,0)</f>
        <v>1</v>
      </c>
      <c r="L1888" s="6" t="n">
        <f aca="false">IF(1_Data_EDA!C1889="Home Office",1,0)</f>
        <v>0</v>
      </c>
      <c r="M1888" s="6" t="n">
        <f aca="false">IF(1_Data_EDA!D1889="Europe",1,0)</f>
        <v>0</v>
      </c>
      <c r="N1888" s="6" t="n">
        <f aca="false">IF(1_Data_EDA!D1889="LATAM",1,0)</f>
        <v>0</v>
      </c>
      <c r="O1888" s="6" t="n">
        <f aca="false">IF(1_Data_EDA!D1889="Pacific Asia",1,0)</f>
        <v>0</v>
      </c>
      <c r="P1888" s="6" t="n">
        <f aca="false">IF(1_Data_EDA!D1889="USCA",1,0)</f>
        <v>0</v>
      </c>
      <c r="Q1888" s="6" t="n">
        <f aca="false">IF(C1888&gt;MEDIAN(C$5:C$8004),1,0)</f>
        <v>0</v>
      </c>
      <c r="R1888" s="6" t="n">
        <f aca="false">IF(D1888&gt;2,1,0)</f>
        <v>0</v>
      </c>
    </row>
    <row r="1889" customFormat="false" ht="15" hidden="false" customHeight="true" outlineLevel="0" collapsed="false">
      <c r="A1889" s="6" t="n">
        <f aca="false">1_Data_EDA!O1890</f>
        <v>1</v>
      </c>
      <c r="B1889" s="6" t="n">
        <f aca="false">1_Data_EDA!H1890</f>
        <v>2</v>
      </c>
      <c r="C1889" s="7" t="n">
        <f aca="false">1_Data_EDA!I1890</f>
        <v>299.980011</v>
      </c>
      <c r="D1889" s="6" t="n">
        <f aca="false">1_Data_EDA!J1890</f>
        <v>1</v>
      </c>
      <c r="E1889" s="7" t="n">
        <f aca="false">1_Data_EDA!K1890</f>
        <v>299.980011</v>
      </c>
      <c r="F1889" s="7" t="n">
        <f aca="false">1_Data_EDA!L1890</f>
        <v>0</v>
      </c>
      <c r="G1889" s="8" t="n">
        <f aca="false">1_Data_EDA!M1890</f>
        <v>0</v>
      </c>
      <c r="H1889" s="6" t="n">
        <f aca="false">IF(1_Data_EDA!B1890="First Class",1,0)</f>
        <v>0</v>
      </c>
      <c r="I1889" s="6" t="n">
        <f aca="false">IF(1_Data_EDA!B1890="Second Class",1,0)</f>
        <v>1</v>
      </c>
      <c r="J1889" s="6" t="n">
        <f aca="false">IF(1_Data_EDA!B1890="Same Day",1,0)</f>
        <v>0</v>
      </c>
      <c r="K1889" s="6" t="n">
        <f aca="false">IF(1_Data_EDA!C1890="Corporate",1,0)</f>
        <v>1</v>
      </c>
      <c r="L1889" s="6" t="n">
        <f aca="false">IF(1_Data_EDA!C1890="Home Office",1,0)</f>
        <v>0</v>
      </c>
      <c r="M1889" s="6" t="n">
        <f aca="false">IF(1_Data_EDA!D1890="Europe",1,0)</f>
        <v>0</v>
      </c>
      <c r="N1889" s="6" t="n">
        <f aca="false">IF(1_Data_EDA!D1890="LATAM",1,0)</f>
        <v>0</v>
      </c>
      <c r="O1889" s="6" t="n">
        <f aca="false">IF(1_Data_EDA!D1890="Pacific Asia",1,0)</f>
        <v>0</v>
      </c>
      <c r="P1889" s="6" t="n">
        <f aca="false">IF(1_Data_EDA!D1890="USCA",1,0)</f>
        <v>1</v>
      </c>
      <c r="Q1889" s="6" t="n">
        <f aca="false">IF(C1889&gt;MEDIAN(C$5:C$8004),1,0)</f>
        <v>1</v>
      </c>
      <c r="R1889" s="6" t="n">
        <f aca="false">IF(D1889&gt;2,1,0)</f>
        <v>0</v>
      </c>
    </row>
    <row r="1890" customFormat="false" ht="15" hidden="false" customHeight="true" outlineLevel="0" collapsed="false">
      <c r="A1890" s="6" t="n">
        <f aca="false">1_Data_EDA!O1891</f>
        <v>1</v>
      </c>
      <c r="B1890" s="6" t="n">
        <f aca="false">1_Data_EDA!H1891</f>
        <v>4</v>
      </c>
      <c r="C1890" s="7" t="n">
        <f aca="false">1_Data_EDA!I1891</f>
        <v>399.980011</v>
      </c>
      <c r="D1890" s="6" t="n">
        <f aca="false">1_Data_EDA!J1891</f>
        <v>1</v>
      </c>
      <c r="E1890" s="7" t="n">
        <f aca="false">1_Data_EDA!K1891</f>
        <v>399.980011</v>
      </c>
      <c r="F1890" s="7" t="n">
        <f aca="false">1_Data_EDA!L1891</f>
        <v>4</v>
      </c>
      <c r="G1890" s="8" t="n">
        <f aca="false">1_Data_EDA!M1891</f>
        <v>0.01</v>
      </c>
      <c r="H1890" s="6" t="n">
        <f aca="false">IF(1_Data_EDA!B1891="First Class",1,0)</f>
        <v>0</v>
      </c>
      <c r="I1890" s="6" t="n">
        <f aca="false">IF(1_Data_EDA!B1891="Second Class",1,0)</f>
        <v>0</v>
      </c>
      <c r="J1890" s="6" t="n">
        <f aca="false">IF(1_Data_EDA!B1891="Same Day",1,0)</f>
        <v>0</v>
      </c>
      <c r="K1890" s="6" t="n">
        <f aca="false">IF(1_Data_EDA!C1891="Corporate",1,0)</f>
        <v>0</v>
      </c>
      <c r="L1890" s="6" t="n">
        <f aca="false">IF(1_Data_EDA!C1891="Home Office",1,0)</f>
        <v>0</v>
      </c>
      <c r="M1890" s="6" t="n">
        <f aca="false">IF(1_Data_EDA!D1891="Europe",1,0)</f>
        <v>1</v>
      </c>
      <c r="N1890" s="6" t="n">
        <f aca="false">IF(1_Data_EDA!D1891="LATAM",1,0)</f>
        <v>0</v>
      </c>
      <c r="O1890" s="6" t="n">
        <f aca="false">IF(1_Data_EDA!D1891="Pacific Asia",1,0)</f>
        <v>0</v>
      </c>
      <c r="P1890" s="6" t="n">
        <f aca="false">IF(1_Data_EDA!D1891="USCA",1,0)</f>
        <v>0</v>
      </c>
      <c r="Q1890" s="6" t="n">
        <f aca="false">IF(C1890&gt;MEDIAN(C$5:C$8004),1,0)</f>
        <v>1</v>
      </c>
      <c r="R1890" s="6" t="n">
        <f aca="false">IF(D1890&gt;2,1,0)</f>
        <v>0</v>
      </c>
    </row>
    <row r="1891" customFormat="false" ht="15" hidden="false" customHeight="true" outlineLevel="0" collapsed="false">
      <c r="A1891" s="6" t="n">
        <f aca="false">1_Data_EDA!O1892</f>
        <v>1</v>
      </c>
      <c r="B1891" s="6" t="n">
        <f aca="false">1_Data_EDA!H1892</f>
        <v>1</v>
      </c>
      <c r="C1891" s="7" t="n">
        <f aca="false">1_Data_EDA!I1892</f>
        <v>59.99000168</v>
      </c>
      <c r="D1891" s="6" t="n">
        <f aca="false">1_Data_EDA!J1892</f>
        <v>4</v>
      </c>
      <c r="E1891" s="7" t="n">
        <f aca="false">1_Data_EDA!K1892</f>
        <v>239.9600067</v>
      </c>
      <c r="F1891" s="7" t="n">
        <f aca="false">1_Data_EDA!L1892</f>
        <v>24</v>
      </c>
      <c r="G1891" s="8" t="n">
        <f aca="false">1_Data_EDA!M1892</f>
        <v>0.100000001</v>
      </c>
      <c r="H1891" s="6" t="n">
        <f aca="false">IF(1_Data_EDA!B1892="First Class",1,0)</f>
        <v>1</v>
      </c>
      <c r="I1891" s="6" t="n">
        <f aca="false">IF(1_Data_EDA!B1892="Second Class",1,0)</f>
        <v>0</v>
      </c>
      <c r="J1891" s="6" t="n">
        <f aca="false">IF(1_Data_EDA!B1892="Same Day",1,0)</f>
        <v>0</v>
      </c>
      <c r="K1891" s="6" t="n">
        <f aca="false">IF(1_Data_EDA!C1892="Corporate",1,0)</f>
        <v>0</v>
      </c>
      <c r="L1891" s="6" t="n">
        <f aca="false">IF(1_Data_EDA!C1892="Home Office",1,0)</f>
        <v>0</v>
      </c>
      <c r="M1891" s="6" t="n">
        <f aca="false">IF(1_Data_EDA!D1892="Europe",1,0)</f>
        <v>0</v>
      </c>
      <c r="N1891" s="6" t="n">
        <f aca="false">IF(1_Data_EDA!D1892="LATAM",1,0)</f>
        <v>1</v>
      </c>
      <c r="O1891" s="6" t="n">
        <f aca="false">IF(1_Data_EDA!D1892="Pacific Asia",1,0)</f>
        <v>0</v>
      </c>
      <c r="P1891" s="6" t="n">
        <f aca="false">IF(1_Data_EDA!D1892="USCA",1,0)</f>
        <v>0</v>
      </c>
      <c r="Q1891" s="6" t="n">
        <f aca="false">IF(C1891&gt;MEDIAN(C$5:C$8004),1,0)</f>
        <v>0</v>
      </c>
      <c r="R1891" s="6" t="n">
        <f aca="false">IF(D1891&gt;2,1,0)</f>
        <v>1</v>
      </c>
    </row>
    <row r="1892" customFormat="false" ht="15" hidden="false" customHeight="true" outlineLevel="0" collapsed="false">
      <c r="A1892" s="6" t="n">
        <f aca="false">1_Data_EDA!O1893</f>
        <v>1</v>
      </c>
      <c r="B1892" s="6" t="n">
        <f aca="false">1_Data_EDA!H1893</f>
        <v>1</v>
      </c>
      <c r="C1892" s="7" t="n">
        <f aca="false">1_Data_EDA!I1893</f>
        <v>164.3800049</v>
      </c>
      <c r="D1892" s="6" t="n">
        <f aca="false">1_Data_EDA!J1893</f>
        <v>1</v>
      </c>
      <c r="E1892" s="7" t="n">
        <f aca="false">1_Data_EDA!K1893</f>
        <v>164.3800049</v>
      </c>
      <c r="F1892" s="7" t="n">
        <f aca="false">1_Data_EDA!L1893</f>
        <v>16.44000053</v>
      </c>
      <c r="G1892" s="8" t="n">
        <f aca="false">1_Data_EDA!M1893</f>
        <v>0.100000001</v>
      </c>
      <c r="H1892" s="6" t="n">
        <f aca="false">IF(1_Data_EDA!B1893="First Class",1,0)</f>
        <v>1</v>
      </c>
      <c r="I1892" s="6" t="n">
        <f aca="false">IF(1_Data_EDA!B1893="Second Class",1,0)</f>
        <v>0</v>
      </c>
      <c r="J1892" s="6" t="n">
        <f aca="false">IF(1_Data_EDA!B1893="Same Day",1,0)</f>
        <v>0</v>
      </c>
      <c r="K1892" s="6" t="n">
        <f aca="false">IF(1_Data_EDA!C1893="Corporate",1,0)</f>
        <v>1</v>
      </c>
      <c r="L1892" s="6" t="n">
        <f aca="false">IF(1_Data_EDA!C1893="Home Office",1,0)</f>
        <v>0</v>
      </c>
      <c r="M1892" s="6" t="n">
        <f aca="false">IF(1_Data_EDA!D1893="Europe",1,0)</f>
        <v>1</v>
      </c>
      <c r="N1892" s="6" t="n">
        <f aca="false">IF(1_Data_EDA!D1893="LATAM",1,0)</f>
        <v>0</v>
      </c>
      <c r="O1892" s="6" t="n">
        <f aca="false">IF(1_Data_EDA!D1893="Pacific Asia",1,0)</f>
        <v>0</v>
      </c>
      <c r="P1892" s="6" t="n">
        <f aca="false">IF(1_Data_EDA!D1893="USCA",1,0)</f>
        <v>0</v>
      </c>
      <c r="Q1892" s="6" t="n">
        <f aca="false">IF(C1892&gt;MEDIAN(C$5:C$8004),1,0)</f>
        <v>1</v>
      </c>
      <c r="R1892" s="6" t="n">
        <f aca="false">IF(D1892&gt;2,1,0)</f>
        <v>0</v>
      </c>
    </row>
    <row r="1893" customFormat="false" ht="15" hidden="false" customHeight="true" outlineLevel="0" collapsed="false">
      <c r="A1893" s="6" t="n">
        <f aca="false">1_Data_EDA!O1894</f>
        <v>1</v>
      </c>
      <c r="B1893" s="6" t="n">
        <f aca="false">1_Data_EDA!H1894</f>
        <v>4</v>
      </c>
      <c r="C1893" s="7" t="n">
        <f aca="false">1_Data_EDA!I1894</f>
        <v>59.99000168</v>
      </c>
      <c r="D1893" s="6" t="n">
        <f aca="false">1_Data_EDA!J1894</f>
        <v>3</v>
      </c>
      <c r="E1893" s="7" t="n">
        <f aca="false">1_Data_EDA!K1894</f>
        <v>179.9700012</v>
      </c>
      <c r="F1893" s="7" t="n">
        <f aca="false">1_Data_EDA!L1894</f>
        <v>30.59000015</v>
      </c>
      <c r="G1893" s="8" t="n">
        <f aca="false">1_Data_EDA!M1894</f>
        <v>0.170000002</v>
      </c>
      <c r="H1893" s="6" t="n">
        <f aca="false">IF(1_Data_EDA!B1894="First Class",1,0)</f>
        <v>0</v>
      </c>
      <c r="I1893" s="6" t="n">
        <f aca="false">IF(1_Data_EDA!B1894="Second Class",1,0)</f>
        <v>0</v>
      </c>
      <c r="J1893" s="6" t="n">
        <f aca="false">IF(1_Data_EDA!B1894="Same Day",1,0)</f>
        <v>0</v>
      </c>
      <c r="K1893" s="6" t="n">
        <f aca="false">IF(1_Data_EDA!C1894="Corporate",1,0)</f>
        <v>0</v>
      </c>
      <c r="L1893" s="6" t="n">
        <f aca="false">IF(1_Data_EDA!C1894="Home Office",1,0)</f>
        <v>1</v>
      </c>
      <c r="M1893" s="6" t="n">
        <f aca="false">IF(1_Data_EDA!D1894="Europe",1,0)</f>
        <v>0</v>
      </c>
      <c r="N1893" s="6" t="n">
        <f aca="false">IF(1_Data_EDA!D1894="LATAM",1,0)</f>
        <v>0</v>
      </c>
      <c r="O1893" s="6" t="n">
        <f aca="false">IF(1_Data_EDA!D1894="Pacific Asia",1,0)</f>
        <v>0</v>
      </c>
      <c r="P1893" s="6" t="n">
        <f aca="false">IF(1_Data_EDA!D1894="USCA",1,0)</f>
        <v>1</v>
      </c>
      <c r="Q1893" s="6" t="n">
        <f aca="false">IF(C1893&gt;MEDIAN(C$5:C$8004),1,0)</f>
        <v>0</v>
      </c>
      <c r="R1893" s="6" t="n">
        <f aca="false">IF(D1893&gt;2,1,0)</f>
        <v>1</v>
      </c>
    </row>
    <row r="1894" customFormat="false" ht="15" hidden="false" customHeight="true" outlineLevel="0" collapsed="false">
      <c r="A1894" s="6" t="n">
        <f aca="false">1_Data_EDA!O1895</f>
        <v>1</v>
      </c>
      <c r="B1894" s="6" t="n">
        <f aca="false">1_Data_EDA!H1895</f>
        <v>1</v>
      </c>
      <c r="C1894" s="7" t="n">
        <f aca="false">1_Data_EDA!I1895</f>
        <v>59.99000168</v>
      </c>
      <c r="D1894" s="6" t="n">
        <f aca="false">1_Data_EDA!J1895</f>
        <v>4</v>
      </c>
      <c r="E1894" s="7" t="n">
        <f aca="false">1_Data_EDA!K1895</f>
        <v>239.9600067</v>
      </c>
      <c r="F1894" s="7" t="n">
        <f aca="false">1_Data_EDA!L1895</f>
        <v>16.79999924</v>
      </c>
      <c r="G1894" s="8" t="n">
        <f aca="false">1_Data_EDA!M1895</f>
        <v>0.07</v>
      </c>
      <c r="H1894" s="6" t="n">
        <f aca="false">IF(1_Data_EDA!B1895="First Class",1,0)</f>
        <v>1</v>
      </c>
      <c r="I1894" s="6" t="n">
        <f aca="false">IF(1_Data_EDA!B1895="Second Class",1,0)</f>
        <v>0</v>
      </c>
      <c r="J1894" s="6" t="n">
        <f aca="false">IF(1_Data_EDA!B1895="Same Day",1,0)</f>
        <v>0</v>
      </c>
      <c r="K1894" s="6" t="n">
        <f aca="false">IF(1_Data_EDA!C1895="Corporate",1,0)</f>
        <v>1</v>
      </c>
      <c r="L1894" s="6" t="n">
        <f aca="false">IF(1_Data_EDA!C1895="Home Office",1,0)</f>
        <v>0</v>
      </c>
      <c r="M1894" s="6" t="n">
        <f aca="false">IF(1_Data_EDA!D1895="Europe",1,0)</f>
        <v>0</v>
      </c>
      <c r="N1894" s="6" t="n">
        <f aca="false">IF(1_Data_EDA!D1895="LATAM",1,0)</f>
        <v>1</v>
      </c>
      <c r="O1894" s="6" t="n">
        <f aca="false">IF(1_Data_EDA!D1895="Pacific Asia",1,0)</f>
        <v>0</v>
      </c>
      <c r="P1894" s="6" t="n">
        <f aca="false">IF(1_Data_EDA!D1895="USCA",1,0)</f>
        <v>0</v>
      </c>
      <c r="Q1894" s="6" t="n">
        <f aca="false">IF(C1894&gt;MEDIAN(C$5:C$8004),1,0)</f>
        <v>0</v>
      </c>
      <c r="R1894" s="6" t="n">
        <f aca="false">IF(D1894&gt;2,1,0)</f>
        <v>1</v>
      </c>
    </row>
    <row r="1895" customFormat="false" ht="15" hidden="false" customHeight="true" outlineLevel="0" collapsed="false">
      <c r="A1895" s="6" t="n">
        <f aca="false">1_Data_EDA!O1896</f>
        <v>0</v>
      </c>
      <c r="B1895" s="6" t="n">
        <f aca="false">1_Data_EDA!H1896</f>
        <v>4</v>
      </c>
      <c r="C1895" s="7" t="n">
        <f aca="false">1_Data_EDA!I1896</f>
        <v>31.98999977</v>
      </c>
      <c r="D1895" s="6" t="n">
        <f aca="false">1_Data_EDA!J1896</f>
        <v>5</v>
      </c>
      <c r="E1895" s="7" t="n">
        <f aca="false">1_Data_EDA!K1896</f>
        <v>159.9499969</v>
      </c>
      <c r="F1895" s="7" t="n">
        <f aca="false">1_Data_EDA!L1896</f>
        <v>14.39999962</v>
      </c>
      <c r="G1895" s="8" t="n">
        <f aca="false">1_Data_EDA!M1896</f>
        <v>0.090000004</v>
      </c>
      <c r="H1895" s="6" t="n">
        <f aca="false">IF(1_Data_EDA!B1896="First Class",1,0)</f>
        <v>0</v>
      </c>
      <c r="I1895" s="6" t="n">
        <f aca="false">IF(1_Data_EDA!B1896="Second Class",1,0)</f>
        <v>0</v>
      </c>
      <c r="J1895" s="6" t="n">
        <f aca="false">IF(1_Data_EDA!B1896="Same Day",1,0)</f>
        <v>0</v>
      </c>
      <c r="K1895" s="6" t="n">
        <f aca="false">IF(1_Data_EDA!C1896="Corporate",1,0)</f>
        <v>1</v>
      </c>
      <c r="L1895" s="6" t="n">
        <f aca="false">IF(1_Data_EDA!C1896="Home Office",1,0)</f>
        <v>0</v>
      </c>
      <c r="M1895" s="6" t="n">
        <f aca="false">IF(1_Data_EDA!D1896="Europe",1,0)</f>
        <v>0</v>
      </c>
      <c r="N1895" s="6" t="n">
        <f aca="false">IF(1_Data_EDA!D1896="LATAM",1,0)</f>
        <v>0</v>
      </c>
      <c r="O1895" s="6" t="n">
        <f aca="false">IF(1_Data_EDA!D1896="Pacific Asia",1,0)</f>
        <v>0</v>
      </c>
      <c r="P1895" s="6" t="n">
        <f aca="false">IF(1_Data_EDA!D1896="USCA",1,0)</f>
        <v>0</v>
      </c>
      <c r="Q1895" s="6" t="n">
        <f aca="false">IF(C1895&gt;MEDIAN(C$5:C$8004),1,0)</f>
        <v>0</v>
      </c>
      <c r="R1895" s="6" t="n">
        <f aca="false">IF(D1895&gt;2,1,0)</f>
        <v>1</v>
      </c>
    </row>
    <row r="1896" customFormat="false" ht="15" hidden="false" customHeight="true" outlineLevel="0" collapsed="false">
      <c r="A1896" s="6" t="n">
        <f aca="false">1_Data_EDA!O1897</f>
        <v>0</v>
      </c>
      <c r="B1896" s="6" t="n">
        <f aca="false">1_Data_EDA!H1897</f>
        <v>4</v>
      </c>
      <c r="C1896" s="7" t="n">
        <f aca="false">1_Data_EDA!I1897</f>
        <v>50</v>
      </c>
      <c r="D1896" s="6" t="n">
        <f aca="false">1_Data_EDA!J1897</f>
        <v>5</v>
      </c>
      <c r="E1896" s="7" t="n">
        <f aca="false">1_Data_EDA!K1897</f>
        <v>250</v>
      </c>
      <c r="F1896" s="7" t="n">
        <f aca="false">1_Data_EDA!L1897</f>
        <v>13.75</v>
      </c>
      <c r="G1896" s="8" t="n">
        <f aca="false">1_Data_EDA!M1897</f>
        <v>0.059999999</v>
      </c>
      <c r="H1896" s="6" t="n">
        <f aca="false">IF(1_Data_EDA!B1897="First Class",1,0)</f>
        <v>0</v>
      </c>
      <c r="I1896" s="6" t="n">
        <f aca="false">IF(1_Data_EDA!B1897="Second Class",1,0)</f>
        <v>0</v>
      </c>
      <c r="J1896" s="6" t="n">
        <f aca="false">IF(1_Data_EDA!B1897="Same Day",1,0)</f>
        <v>0</v>
      </c>
      <c r="K1896" s="6" t="n">
        <f aca="false">IF(1_Data_EDA!C1897="Corporate",1,0)</f>
        <v>0</v>
      </c>
      <c r="L1896" s="6" t="n">
        <f aca="false">IF(1_Data_EDA!C1897="Home Office",1,0)</f>
        <v>0</v>
      </c>
      <c r="M1896" s="6" t="n">
        <f aca="false">IF(1_Data_EDA!D1897="Europe",1,0)</f>
        <v>1</v>
      </c>
      <c r="N1896" s="6" t="n">
        <f aca="false">IF(1_Data_EDA!D1897="LATAM",1,0)</f>
        <v>0</v>
      </c>
      <c r="O1896" s="6" t="n">
        <f aca="false">IF(1_Data_EDA!D1897="Pacific Asia",1,0)</f>
        <v>0</v>
      </c>
      <c r="P1896" s="6" t="n">
        <f aca="false">IF(1_Data_EDA!D1897="USCA",1,0)</f>
        <v>0</v>
      </c>
      <c r="Q1896" s="6" t="n">
        <f aca="false">IF(C1896&gt;MEDIAN(C$5:C$8004),1,0)</f>
        <v>0</v>
      </c>
      <c r="R1896" s="6" t="n">
        <f aca="false">IF(D1896&gt;2,1,0)</f>
        <v>1</v>
      </c>
    </row>
    <row r="1897" customFormat="false" ht="15" hidden="false" customHeight="true" outlineLevel="0" collapsed="false">
      <c r="A1897" s="6" t="n">
        <f aca="false">1_Data_EDA!O1898</f>
        <v>0</v>
      </c>
      <c r="B1897" s="6" t="n">
        <f aca="false">1_Data_EDA!H1898</f>
        <v>4</v>
      </c>
      <c r="C1897" s="7" t="n">
        <f aca="false">1_Data_EDA!I1898</f>
        <v>199.9900055</v>
      </c>
      <c r="D1897" s="6" t="n">
        <f aca="false">1_Data_EDA!J1898</f>
        <v>1</v>
      </c>
      <c r="E1897" s="7" t="n">
        <f aca="false">1_Data_EDA!K1898</f>
        <v>199.9900055</v>
      </c>
      <c r="F1897" s="7" t="n">
        <f aca="false">1_Data_EDA!L1898</f>
        <v>4</v>
      </c>
      <c r="G1897" s="8" t="n">
        <f aca="false">1_Data_EDA!M1898</f>
        <v>0.02</v>
      </c>
      <c r="H1897" s="6" t="n">
        <f aca="false">IF(1_Data_EDA!B1898="First Class",1,0)</f>
        <v>0</v>
      </c>
      <c r="I1897" s="6" t="n">
        <f aca="false">IF(1_Data_EDA!B1898="Second Class",1,0)</f>
        <v>0</v>
      </c>
      <c r="J1897" s="6" t="n">
        <f aca="false">IF(1_Data_EDA!B1898="Same Day",1,0)</f>
        <v>0</v>
      </c>
      <c r="K1897" s="6" t="n">
        <f aca="false">IF(1_Data_EDA!C1898="Corporate",1,0)</f>
        <v>1</v>
      </c>
      <c r="L1897" s="6" t="n">
        <f aca="false">IF(1_Data_EDA!C1898="Home Office",1,0)</f>
        <v>0</v>
      </c>
      <c r="M1897" s="6" t="n">
        <f aca="false">IF(1_Data_EDA!D1898="Europe",1,0)</f>
        <v>0</v>
      </c>
      <c r="N1897" s="6" t="n">
        <f aca="false">IF(1_Data_EDA!D1898="LATAM",1,0)</f>
        <v>1</v>
      </c>
      <c r="O1897" s="6" t="n">
        <f aca="false">IF(1_Data_EDA!D1898="Pacific Asia",1,0)</f>
        <v>0</v>
      </c>
      <c r="P1897" s="6" t="n">
        <f aca="false">IF(1_Data_EDA!D1898="USCA",1,0)</f>
        <v>0</v>
      </c>
      <c r="Q1897" s="6" t="n">
        <f aca="false">IF(C1897&gt;MEDIAN(C$5:C$8004),1,0)</f>
        <v>1</v>
      </c>
      <c r="R1897" s="6" t="n">
        <f aca="false">IF(D1897&gt;2,1,0)</f>
        <v>0</v>
      </c>
    </row>
    <row r="1898" customFormat="false" ht="15" hidden="false" customHeight="true" outlineLevel="0" collapsed="false">
      <c r="A1898" s="6" t="n">
        <f aca="false">1_Data_EDA!O1899</f>
        <v>1</v>
      </c>
      <c r="B1898" s="6" t="n">
        <f aca="false">1_Data_EDA!H1899</f>
        <v>2</v>
      </c>
      <c r="C1898" s="7" t="n">
        <f aca="false">1_Data_EDA!I1899</f>
        <v>129.9900055</v>
      </c>
      <c r="D1898" s="6" t="n">
        <f aca="false">1_Data_EDA!J1899</f>
        <v>1</v>
      </c>
      <c r="E1898" s="7" t="n">
        <f aca="false">1_Data_EDA!K1899</f>
        <v>129.9900055</v>
      </c>
      <c r="F1898" s="7" t="n">
        <f aca="false">1_Data_EDA!L1899</f>
        <v>19.5</v>
      </c>
      <c r="G1898" s="8" t="n">
        <f aca="false">1_Data_EDA!M1899</f>
        <v>0.150000006</v>
      </c>
      <c r="H1898" s="6" t="n">
        <f aca="false">IF(1_Data_EDA!B1899="First Class",1,0)</f>
        <v>0</v>
      </c>
      <c r="I1898" s="6" t="n">
        <f aca="false">IF(1_Data_EDA!B1899="Second Class",1,0)</f>
        <v>1</v>
      </c>
      <c r="J1898" s="6" t="n">
        <f aca="false">IF(1_Data_EDA!B1899="Same Day",1,0)</f>
        <v>0</v>
      </c>
      <c r="K1898" s="6" t="n">
        <f aca="false">IF(1_Data_EDA!C1899="Corporate",1,0)</f>
        <v>0</v>
      </c>
      <c r="L1898" s="6" t="n">
        <f aca="false">IF(1_Data_EDA!C1899="Home Office",1,0)</f>
        <v>1</v>
      </c>
      <c r="M1898" s="6" t="n">
        <f aca="false">IF(1_Data_EDA!D1899="Europe",1,0)</f>
        <v>0</v>
      </c>
      <c r="N1898" s="6" t="n">
        <f aca="false">IF(1_Data_EDA!D1899="LATAM",1,0)</f>
        <v>1</v>
      </c>
      <c r="O1898" s="6" t="n">
        <f aca="false">IF(1_Data_EDA!D1899="Pacific Asia",1,0)</f>
        <v>0</v>
      </c>
      <c r="P1898" s="6" t="n">
        <f aca="false">IF(1_Data_EDA!D1899="USCA",1,0)</f>
        <v>0</v>
      </c>
      <c r="Q1898" s="6" t="n">
        <f aca="false">IF(C1898&gt;MEDIAN(C$5:C$8004),1,0)</f>
        <v>1</v>
      </c>
      <c r="R1898" s="6" t="n">
        <f aca="false">IF(D1898&gt;2,1,0)</f>
        <v>0</v>
      </c>
    </row>
    <row r="1899" customFormat="false" ht="15" hidden="false" customHeight="true" outlineLevel="0" collapsed="false">
      <c r="A1899" s="6" t="n">
        <f aca="false">1_Data_EDA!O1900</f>
        <v>1</v>
      </c>
      <c r="B1899" s="6" t="n">
        <f aca="false">1_Data_EDA!H1900</f>
        <v>1</v>
      </c>
      <c r="C1899" s="7" t="n">
        <f aca="false">1_Data_EDA!I1900</f>
        <v>399.980011</v>
      </c>
      <c r="D1899" s="6" t="n">
        <f aca="false">1_Data_EDA!J1900</f>
        <v>1</v>
      </c>
      <c r="E1899" s="7" t="n">
        <f aca="false">1_Data_EDA!K1900</f>
        <v>399.980011</v>
      </c>
      <c r="F1899" s="7" t="n">
        <f aca="false">1_Data_EDA!L1900</f>
        <v>28</v>
      </c>
      <c r="G1899" s="8" t="n">
        <f aca="false">1_Data_EDA!M1900</f>
        <v>0.07</v>
      </c>
      <c r="H1899" s="6" t="n">
        <f aca="false">IF(1_Data_EDA!B1900="First Class",1,0)</f>
        <v>1</v>
      </c>
      <c r="I1899" s="6" t="n">
        <f aca="false">IF(1_Data_EDA!B1900="Second Class",1,0)</f>
        <v>0</v>
      </c>
      <c r="J1899" s="6" t="n">
        <f aca="false">IF(1_Data_EDA!B1900="Same Day",1,0)</f>
        <v>0</v>
      </c>
      <c r="K1899" s="6" t="n">
        <f aca="false">IF(1_Data_EDA!C1900="Corporate",1,0)</f>
        <v>0</v>
      </c>
      <c r="L1899" s="6" t="n">
        <f aca="false">IF(1_Data_EDA!C1900="Home Office",1,0)</f>
        <v>0</v>
      </c>
      <c r="M1899" s="6" t="n">
        <f aca="false">IF(1_Data_EDA!D1900="Europe",1,0)</f>
        <v>1</v>
      </c>
      <c r="N1899" s="6" t="n">
        <f aca="false">IF(1_Data_EDA!D1900="LATAM",1,0)</f>
        <v>0</v>
      </c>
      <c r="O1899" s="6" t="n">
        <f aca="false">IF(1_Data_EDA!D1900="Pacific Asia",1,0)</f>
        <v>0</v>
      </c>
      <c r="P1899" s="6" t="n">
        <f aca="false">IF(1_Data_EDA!D1900="USCA",1,0)</f>
        <v>0</v>
      </c>
      <c r="Q1899" s="6" t="n">
        <f aca="false">IF(C1899&gt;MEDIAN(C$5:C$8004),1,0)</f>
        <v>1</v>
      </c>
      <c r="R1899" s="6" t="n">
        <f aca="false">IF(D1899&gt;2,1,0)</f>
        <v>0</v>
      </c>
    </row>
    <row r="1900" customFormat="false" ht="15" hidden="false" customHeight="true" outlineLevel="0" collapsed="false">
      <c r="A1900" s="6" t="n">
        <f aca="false">1_Data_EDA!O1901</f>
        <v>1</v>
      </c>
      <c r="B1900" s="6" t="n">
        <f aca="false">1_Data_EDA!H1901</f>
        <v>4</v>
      </c>
      <c r="C1900" s="7" t="n">
        <f aca="false">1_Data_EDA!I1901</f>
        <v>299.980011</v>
      </c>
      <c r="D1900" s="6" t="n">
        <f aca="false">1_Data_EDA!J1901</f>
        <v>1</v>
      </c>
      <c r="E1900" s="7" t="n">
        <f aca="false">1_Data_EDA!K1901</f>
        <v>299.980011</v>
      </c>
      <c r="F1900" s="7" t="n">
        <f aca="false">1_Data_EDA!L1901</f>
        <v>39</v>
      </c>
      <c r="G1900" s="8" t="n">
        <f aca="false">1_Data_EDA!M1901</f>
        <v>0.129999995</v>
      </c>
      <c r="H1900" s="6" t="n">
        <f aca="false">IF(1_Data_EDA!B1901="First Class",1,0)</f>
        <v>0</v>
      </c>
      <c r="I1900" s="6" t="n">
        <f aca="false">IF(1_Data_EDA!B1901="Second Class",1,0)</f>
        <v>0</v>
      </c>
      <c r="J1900" s="6" t="n">
        <f aca="false">IF(1_Data_EDA!B1901="Same Day",1,0)</f>
        <v>0</v>
      </c>
      <c r="K1900" s="6" t="n">
        <f aca="false">IF(1_Data_EDA!C1901="Corporate",1,0)</f>
        <v>1</v>
      </c>
      <c r="L1900" s="6" t="n">
        <f aca="false">IF(1_Data_EDA!C1901="Home Office",1,0)</f>
        <v>0</v>
      </c>
      <c r="M1900" s="6" t="n">
        <f aca="false">IF(1_Data_EDA!D1901="Europe",1,0)</f>
        <v>0</v>
      </c>
      <c r="N1900" s="6" t="n">
        <f aca="false">IF(1_Data_EDA!D1901="LATAM",1,0)</f>
        <v>0</v>
      </c>
      <c r="O1900" s="6" t="n">
        <f aca="false">IF(1_Data_EDA!D1901="Pacific Asia",1,0)</f>
        <v>1</v>
      </c>
      <c r="P1900" s="6" t="n">
        <f aca="false">IF(1_Data_EDA!D1901="USCA",1,0)</f>
        <v>0</v>
      </c>
      <c r="Q1900" s="6" t="n">
        <f aca="false">IF(C1900&gt;MEDIAN(C$5:C$8004),1,0)</f>
        <v>1</v>
      </c>
      <c r="R1900" s="6" t="n">
        <f aca="false">IF(D1900&gt;2,1,0)</f>
        <v>0</v>
      </c>
    </row>
    <row r="1901" customFormat="false" ht="15" hidden="false" customHeight="true" outlineLevel="0" collapsed="false">
      <c r="A1901" s="6" t="n">
        <f aca="false">1_Data_EDA!O1902</f>
        <v>1</v>
      </c>
      <c r="B1901" s="6" t="n">
        <f aca="false">1_Data_EDA!H1902</f>
        <v>1</v>
      </c>
      <c r="C1901" s="7" t="n">
        <f aca="false">1_Data_EDA!I1902</f>
        <v>59.99000168</v>
      </c>
      <c r="D1901" s="6" t="n">
        <f aca="false">1_Data_EDA!J1902</f>
        <v>3</v>
      </c>
      <c r="E1901" s="7" t="n">
        <f aca="false">1_Data_EDA!K1902</f>
        <v>179.9700012</v>
      </c>
      <c r="F1901" s="7" t="n">
        <f aca="false">1_Data_EDA!L1902</f>
        <v>23.39999962</v>
      </c>
      <c r="G1901" s="8" t="n">
        <f aca="false">1_Data_EDA!M1902</f>
        <v>0.129999995</v>
      </c>
      <c r="H1901" s="6" t="n">
        <f aca="false">IF(1_Data_EDA!B1902="First Class",1,0)</f>
        <v>1</v>
      </c>
      <c r="I1901" s="6" t="n">
        <f aca="false">IF(1_Data_EDA!B1902="Second Class",1,0)</f>
        <v>0</v>
      </c>
      <c r="J1901" s="6" t="n">
        <f aca="false">IF(1_Data_EDA!B1902="Same Day",1,0)</f>
        <v>0</v>
      </c>
      <c r="K1901" s="6" t="n">
        <f aca="false">IF(1_Data_EDA!C1902="Corporate",1,0)</f>
        <v>0</v>
      </c>
      <c r="L1901" s="6" t="n">
        <f aca="false">IF(1_Data_EDA!C1902="Home Office",1,0)</f>
        <v>0</v>
      </c>
      <c r="M1901" s="6" t="n">
        <f aca="false">IF(1_Data_EDA!D1902="Europe",1,0)</f>
        <v>0</v>
      </c>
      <c r="N1901" s="6" t="n">
        <f aca="false">IF(1_Data_EDA!D1902="LATAM",1,0)</f>
        <v>0</v>
      </c>
      <c r="O1901" s="6" t="n">
        <f aca="false">IF(1_Data_EDA!D1902="Pacific Asia",1,0)</f>
        <v>0</v>
      </c>
      <c r="P1901" s="6" t="n">
        <f aca="false">IF(1_Data_EDA!D1902="USCA",1,0)</f>
        <v>0</v>
      </c>
      <c r="Q1901" s="6" t="n">
        <f aca="false">IF(C1901&gt;MEDIAN(C$5:C$8004),1,0)</f>
        <v>0</v>
      </c>
      <c r="R1901" s="6" t="n">
        <f aca="false">IF(D1901&gt;2,1,0)</f>
        <v>1</v>
      </c>
    </row>
    <row r="1902" customFormat="false" ht="15" hidden="false" customHeight="true" outlineLevel="0" collapsed="false">
      <c r="A1902" s="6" t="n">
        <f aca="false">1_Data_EDA!O1903</f>
        <v>1</v>
      </c>
      <c r="B1902" s="6" t="n">
        <f aca="false">1_Data_EDA!H1903</f>
        <v>4</v>
      </c>
      <c r="C1902" s="7" t="n">
        <f aca="false">1_Data_EDA!I1903</f>
        <v>399.9899902</v>
      </c>
      <c r="D1902" s="6" t="n">
        <f aca="false">1_Data_EDA!J1903</f>
        <v>1</v>
      </c>
      <c r="E1902" s="7" t="n">
        <f aca="false">1_Data_EDA!K1903</f>
        <v>399.9899902</v>
      </c>
      <c r="F1902" s="7" t="n">
        <f aca="false">1_Data_EDA!L1903</f>
        <v>72</v>
      </c>
      <c r="G1902" s="8" t="n">
        <f aca="false">1_Data_EDA!M1903</f>
        <v>0.180000007</v>
      </c>
      <c r="H1902" s="6" t="n">
        <f aca="false">IF(1_Data_EDA!B1903="First Class",1,0)</f>
        <v>0</v>
      </c>
      <c r="I1902" s="6" t="n">
        <f aca="false">IF(1_Data_EDA!B1903="Second Class",1,0)</f>
        <v>0</v>
      </c>
      <c r="J1902" s="6" t="n">
        <f aca="false">IF(1_Data_EDA!B1903="Same Day",1,0)</f>
        <v>0</v>
      </c>
      <c r="K1902" s="6" t="n">
        <f aca="false">IF(1_Data_EDA!C1903="Corporate",1,0)</f>
        <v>0</v>
      </c>
      <c r="L1902" s="6" t="n">
        <f aca="false">IF(1_Data_EDA!C1903="Home Office",1,0)</f>
        <v>0</v>
      </c>
      <c r="M1902" s="6" t="n">
        <f aca="false">IF(1_Data_EDA!D1903="Europe",1,0)</f>
        <v>1</v>
      </c>
      <c r="N1902" s="6" t="n">
        <f aca="false">IF(1_Data_EDA!D1903="LATAM",1,0)</f>
        <v>0</v>
      </c>
      <c r="O1902" s="6" t="n">
        <f aca="false">IF(1_Data_EDA!D1903="Pacific Asia",1,0)</f>
        <v>0</v>
      </c>
      <c r="P1902" s="6" t="n">
        <f aca="false">IF(1_Data_EDA!D1903="USCA",1,0)</f>
        <v>0</v>
      </c>
      <c r="Q1902" s="6" t="n">
        <f aca="false">IF(C1902&gt;MEDIAN(C$5:C$8004),1,0)</f>
        <v>1</v>
      </c>
      <c r="R1902" s="6" t="n">
        <f aca="false">IF(D1902&gt;2,1,0)</f>
        <v>0</v>
      </c>
    </row>
    <row r="1903" customFormat="false" ht="15" hidden="false" customHeight="true" outlineLevel="0" collapsed="false">
      <c r="A1903" s="6" t="n">
        <f aca="false">1_Data_EDA!O1904</f>
        <v>0</v>
      </c>
      <c r="B1903" s="6" t="n">
        <f aca="false">1_Data_EDA!H1904</f>
        <v>4</v>
      </c>
      <c r="C1903" s="7" t="n">
        <f aca="false">1_Data_EDA!I1904</f>
        <v>199.9900055</v>
      </c>
      <c r="D1903" s="6" t="n">
        <f aca="false">1_Data_EDA!J1904</f>
        <v>1</v>
      </c>
      <c r="E1903" s="7" t="n">
        <f aca="false">1_Data_EDA!K1904</f>
        <v>199.9900055</v>
      </c>
      <c r="F1903" s="7" t="n">
        <f aca="false">1_Data_EDA!L1904</f>
        <v>24</v>
      </c>
      <c r="G1903" s="8" t="n">
        <f aca="false">1_Data_EDA!M1904</f>
        <v>0.119999997</v>
      </c>
      <c r="H1903" s="6" t="n">
        <f aca="false">IF(1_Data_EDA!B1904="First Class",1,0)</f>
        <v>0</v>
      </c>
      <c r="I1903" s="6" t="n">
        <f aca="false">IF(1_Data_EDA!B1904="Second Class",1,0)</f>
        <v>0</v>
      </c>
      <c r="J1903" s="6" t="n">
        <f aca="false">IF(1_Data_EDA!B1904="Same Day",1,0)</f>
        <v>0</v>
      </c>
      <c r="K1903" s="6" t="n">
        <f aca="false">IF(1_Data_EDA!C1904="Corporate",1,0)</f>
        <v>0</v>
      </c>
      <c r="L1903" s="6" t="n">
        <f aca="false">IF(1_Data_EDA!C1904="Home Office",1,0)</f>
        <v>0</v>
      </c>
      <c r="M1903" s="6" t="n">
        <f aca="false">IF(1_Data_EDA!D1904="Europe",1,0)</f>
        <v>1</v>
      </c>
      <c r="N1903" s="6" t="n">
        <f aca="false">IF(1_Data_EDA!D1904="LATAM",1,0)</f>
        <v>0</v>
      </c>
      <c r="O1903" s="6" t="n">
        <f aca="false">IF(1_Data_EDA!D1904="Pacific Asia",1,0)</f>
        <v>0</v>
      </c>
      <c r="P1903" s="6" t="n">
        <f aca="false">IF(1_Data_EDA!D1904="USCA",1,0)</f>
        <v>0</v>
      </c>
      <c r="Q1903" s="6" t="n">
        <f aca="false">IF(C1903&gt;MEDIAN(C$5:C$8004),1,0)</f>
        <v>1</v>
      </c>
      <c r="R1903" s="6" t="n">
        <f aca="false">IF(D1903&gt;2,1,0)</f>
        <v>0</v>
      </c>
    </row>
    <row r="1904" customFormat="false" ht="15" hidden="false" customHeight="true" outlineLevel="0" collapsed="false">
      <c r="A1904" s="6" t="n">
        <f aca="false">1_Data_EDA!O1905</f>
        <v>0</v>
      </c>
      <c r="B1904" s="6" t="n">
        <f aca="false">1_Data_EDA!H1905</f>
        <v>4</v>
      </c>
      <c r="C1904" s="7" t="n">
        <f aca="false">1_Data_EDA!I1905</f>
        <v>299.980011</v>
      </c>
      <c r="D1904" s="6" t="n">
        <f aca="false">1_Data_EDA!J1905</f>
        <v>1</v>
      </c>
      <c r="E1904" s="7" t="n">
        <f aca="false">1_Data_EDA!K1905</f>
        <v>299.980011</v>
      </c>
      <c r="F1904" s="7" t="n">
        <f aca="false">1_Data_EDA!L1905</f>
        <v>9</v>
      </c>
      <c r="G1904" s="8" t="n">
        <f aca="false">1_Data_EDA!M1905</f>
        <v>0.029999999</v>
      </c>
      <c r="H1904" s="6" t="n">
        <f aca="false">IF(1_Data_EDA!B1905="First Class",1,0)</f>
        <v>0</v>
      </c>
      <c r="I1904" s="6" t="n">
        <f aca="false">IF(1_Data_EDA!B1905="Second Class",1,0)</f>
        <v>0</v>
      </c>
      <c r="J1904" s="6" t="n">
        <f aca="false">IF(1_Data_EDA!B1905="Same Day",1,0)</f>
        <v>0</v>
      </c>
      <c r="K1904" s="6" t="n">
        <f aca="false">IF(1_Data_EDA!C1905="Corporate",1,0)</f>
        <v>0</v>
      </c>
      <c r="L1904" s="6" t="n">
        <f aca="false">IF(1_Data_EDA!C1905="Home Office",1,0)</f>
        <v>0</v>
      </c>
      <c r="M1904" s="6" t="n">
        <f aca="false">IF(1_Data_EDA!D1905="Europe",1,0)</f>
        <v>0</v>
      </c>
      <c r="N1904" s="6" t="n">
        <f aca="false">IF(1_Data_EDA!D1905="LATAM",1,0)</f>
        <v>0</v>
      </c>
      <c r="O1904" s="6" t="n">
        <f aca="false">IF(1_Data_EDA!D1905="Pacific Asia",1,0)</f>
        <v>1</v>
      </c>
      <c r="P1904" s="6" t="n">
        <f aca="false">IF(1_Data_EDA!D1905="USCA",1,0)</f>
        <v>0</v>
      </c>
      <c r="Q1904" s="6" t="n">
        <f aca="false">IF(C1904&gt;MEDIAN(C$5:C$8004),1,0)</f>
        <v>1</v>
      </c>
      <c r="R1904" s="6" t="n">
        <f aca="false">IF(D1904&gt;2,1,0)</f>
        <v>0</v>
      </c>
    </row>
    <row r="1905" customFormat="false" ht="15" hidden="false" customHeight="true" outlineLevel="0" collapsed="false">
      <c r="A1905" s="6" t="n">
        <f aca="false">1_Data_EDA!O1906</f>
        <v>1</v>
      </c>
      <c r="B1905" s="6" t="n">
        <f aca="false">1_Data_EDA!H1906</f>
        <v>1</v>
      </c>
      <c r="C1905" s="7" t="n">
        <f aca="false">1_Data_EDA!I1906</f>
        <v>199.9900055</v>
      </c>
      <c r="D1905" s="6" t="n">
        <f aca="false">1_Data_EDA!J1906</f>
        <v>1</v>
      </c>
      <c r="E1905" s="7" t="n">
        <f aca="false">1_Data_EDA!K1906</f>
        <v>199.9900055</v>
      </c>
      <c r="F1905" s="7" t="n">
        <f aca="false">1_Data_EDA!L1906</f>
        <v>50</v>
      </c>
      <c r="G1905" s="8" t="n">
        <f aca="false">1_Data_EDA!M1906</f>
        <v>0.25</v>
      </c>
      <c r="H1905" s="6" t="n">
        <f aca="false">IF(1_Data_EDA!B1906="First Class",1,0)</f>
        <v>1</v>
      </c>
      <c r="I1905" s="6" t="n">
        <f aca="false">IF(1_Data_EDA!B1906="Second Class",1,0)</f>
        <v>0</v>
      </c>
      <c r="J1905" s="6" t="n">
        <f aca="false">IF(1_Data_EDA!B1906="Same Day",1,0)</f>
        <v>0</v>
      </c>
      <c r="K1905" s="6" t="n">
        <f aca="false">IF(1_Data_EDA!C1906="Corporate",1,0)</f>
        <v>0</v>
      </c>
      <c r="L1905" s="6" t="n">
        <f aca="false">IF(1_Data_EDA!C1906="Home Office",1,0)</f>
        <v>0</v>
      </c>
      <c r="M1905" s="6" t="n">
        <f aca="false">IF(1_Data_EDA!D1906="Europe",1,0)</f>
        <v>1</v>
      </c>
      <c r="N1905" s="6" t="n">
        <f aca="false">IF(1_Data_EDA!D1906="LATAM",1,0)</f>
        <v>0</v>
      </c>
      <c r="O1905" s="6" t="n">
        <f aca="false">IF(1_Data_EDA!D1906="Pacific Asia",1,0)</f>
        <v>0</v>
      </c>
      <c r="P1905" s="6" t="n">
        <f aca="false">IF(1_Data_EDA!D1906="USCA",1,0)</f>
        <v>0</v>
      </c>
      <c r="Q1905" s="6" t="n">
        <f aca="false">IF(C1905&gt;MEDIAN(C$5:C$8004),1,0)</f>
        <v>1</v>
      </c>
      <c r="R1905" s="6" t="n">
        <f aca="false">IF(D1905&gt;2,1,0)</f>
        <v>0</v>
      </c>
    </row>
    <row r="1906" customFormat="false" ht="15" hidden="false" customHeight="true" outlineLevel="0" collapsed="false">
      <c r="A1906" s="6" t="n">
        <f aca="false">1_Data_EDA!O1907</f>
        <v>0</v>
      </c>
      <c r="B1906" s="6" t="n">
        <f aca="false">1_Data_EDA!H1907</f>
        <v>4</v>
      </c>
      <c r="C1906" s="7" t="n">
        <f aca="false">1_Data_EDA!I1907</f>
        <v>59.99000168</v>
      </c>
      <c r="D1906" s="6" t="n">
        <f aca="false">1_Data_EDA!J1907</f>
        <v>2</v>
      </c>
      <c r="E1906" s="7" t="n">
        <f aca="false">1_Data_EDA!K1907</f>
        <v>119.9800034</v>
      </c>
      <c r="F1906" s="7" t="n">
        <f aca="false">1_Data_EDA!L1907</f>
        <v>15.60000038</v>
      </c>
      <c r="G1906" s="8" t="n">
        <f aca="false">1_Data_EDA!M1907</f>
        <v>0.129999995</v>
      </c>
      <c r="H1906" s="6" t="n">
        <f aca="false">IF(1_Data_EDA!B1907="First Class",1,0)</f>
        <v>0</v>
      </c>
      <c r="I1906" s="6" t="n">
        <f aca="false">IF(1_Data_EDA!B1907="Second Class",1,0)</f>
        <v>0</v>
      </c>
      <c r="J1906" s="6" t="n">
        <f aca="false">IF(1_Data_EDA!B1907="Same Day",1,0)</f>
        <v>0</v>
      </c>
      <c r="K1906" s="6" t="n">
        <f aca="false">IF(1_Data_EDA!C1907="Corporate",1,0)</f>
        <v>0</v>
      </c>
      <c r="L1906" s="6" t="n">
        <f aca="false">IF(1_Data_EDA!C1907="Home Office",1,0)</f>
        <v>0</v>
      </c>
      <c r="M1906" s="6" t="n">
        <f aca="false">IF(1_Data_EDA!D1907="Europe",1,0)</f>
        <v>0</v>
      </c>
      <c r="N1906" s="6" t="n">
        <f aca="false">IF(1_Data_EDA!D1907="LATAM",1,0)</f>
        <v>1</v>
      </c>
      <c r="O1906" s="6" t="n">
        <f aca="false">IF(1_Data_EDA!D1907="Pacific Asia",1,0)</f>
        <v>0</v>
      </c>
      <c r="P1906" s="6" t="n">
        <f aca="false">IF(1_Data_EDA!D1907="USCA",1,0)</f>
        <v>0</v>
      </c>
      <c r="Q1906" s="6" t="n">
        <f aca="false">IF(C1906&gt;MEDIAN(C$5:C$8004),1,0)</f>
        <v>0</v>
      </c>
      <c r="R1906" s="6" t="n">
        <f aca="false">IF(D1906&gt;2,1,0)</f>
        <v>0</v>
      </c>
    </row>
    <row r="1907" customFormat="false" ht="15" hidden="false" customHeight="true" outlineLevel="0" collapsed="false">
      <c r="A1907" s="6" t="n">
        <f aca="false">1_Data_EDA!O1908</f>
        <v>0</v>
      </c>
      <c r="B1907" s="6" t="n">
        <f aca="false">1_Data_EDA!H1908</f>
        <v>4</v>
      </c>
      <c r="C1907" s="7" t="n">
        <f aca="false">1_Data_EDA!I1908</f>
        <v>199.9900055</v>
      </c>
      <c r="D1907" s="6" t="n">
        <f aca="false">1_Data_EDA!J1908</f>
        <v>1</v>
      </c>
      <c r="E1907" s="7" t="n">
        <f aca="false">1_Data_EDA!K1908</f>
        <v>199.9900055</v>
      </c>
      <c r="F1907" s="7" t="n">
        <f aca="false">1_Data_EDA!L1908</f>
        <v>40</v>
      </c>
      <c r="G1907" s="8" t="n">
        <f aca="false">1_Data_EDA!M1908</f>
        <v>0.200000003</v>
      </c>
      <c r="H1907" s="6" t="n">
        <f aca="false">IF(1_Data_EDA!B1908="First Class",1,0)</f>
        <v>0</v>
      </c>
      <c r="I1907" s="6" t="n">
        <f aca="false">IF(1_Data_EDA!B1908="Second Class",1,0)</f>
        <v>0</v>
      </c>
      <c r="J1907" s="6" t="n">
        <f aca="false">IF(1_Data_EDA!B1908="Same Day",1,0)</f>
        <v>0</v>
      </c>
      <c r="K1907" s="6" t="n">
        <f aca="false">IF(1_Data_EDA!C1908="Corporate",1,0)</f>
        <v>0</v>
      </c>
      <c r="L1907" s="6" t="n">
        <f aca="false">IF(1_Data_EDA!C1908="Home Office",1,0)</f>
        <v>0</v>
      </c>
      <c r="M1907" s="6" t="n">
        <f aca="false">IF(1_Data_EDA!D1908="Europe",1,0)</f>
        <v>1</v>
      </c>
      <c r="N1907" s="6" t="n">
        <f aca="false">IF(1_Data_EDA!D1908="LATAM",1,0)</f>
        <v>0</v>
      </c>
      <c r="O1907" s="6" t="n">
        <f aca="false">IF(1_Data_EDA!D1908="Pacific Asia",1,0)</f>
        <v>0</v>
      </c>
      <c r="P1907" s="6" t="n">
        <f aca="false">IF(1_Data_EDA!D1908="USCA",1,0)</f>
        <v>0</v>
      </c>
      <c r="Q1907" s="6" t="n">
        <f aca="false">IF(C1907&gt;MEDIAN(C$5:C$8004),1,0)</f>
        <v>1</v>
      </c>
      <c r="R1907" s="6" t="n">
        <f aca="false">IF(D1907&gt;2,1,0)</f>
        <v>0</v>
      </c>
    </row>
    <row r="1908" customFormat="false" ht="15" hidden="false" customHeight="true" outlineLevel="0" collapsed="false">
      <c r="A1908" s="6" t="n">
        <f aca="false">1_Data_EDA!O1909</f>
        <v>1</v>
      </c>
      <c r="B1908" s="6" t="n">
        <f aca="false">1_Data_EDA!H1909</f>
        <v>0</v>
      </c>
      <c r="C1908" s="7" t="n">
        <f aca="false">1_Data_EDA!I1909</f>
        <v>50</v>
      </c>
      <c r="D1908" s="6" t="n">
        <f aca="false">1_Data_EDA!J1909</f>
        <v>2</v>
      </c>
      <c r="E1908" s="7" t="n">
        <f aca="false">1_Data_EDA!K1909</f>
        <v>100</v>
      </c>
      <c r="F1908" s="7" t="n">
        <f aca="false">1_Data_EDA!L1909</f>
        <v>2</v>
      </c>
      <c r="G1908" s="8" t="n">
        <f aca="false">1_Data_EDA!M1909</f>
        <v>0.02</v>
      </c>
      <c r="H1908" s="6" t="n">
        <f aca="false">IF(1_Data_EDA!B1909="First Class",1,0)</f>
        <v>0</v>
      </c>
      <c r="I1908" s="6" t="n">
        <f aca="false">IF(1_Data_EDA!B1909="Second Class",1,0)</f>
        <v>0</v>
      </c>
      <c r="J1908" s="6" t="n">
        <f aca="false">IF(1_Data_EDA!B1909="Same Day",1,0)</f>
        <v>1</v>
      </c>
      <c r="K1908" s="6" t="n">
        <f aca="false">IF(1_Data_EDA!C1909="Corporate",1,0)</f>
        <v>0</v>
      </c>
      <c r="L1908" s="6" t="n">
        <f aca="false">IF(1_Data_EDA!C1909="Home Office",1,0)</f>
        <v>0</v>
      </c>
      <c r="M1908" s="6" t="n">
        <f aca="false">IF(1_Data_EDA!D1909="Europe",1,0)</f>
        <v>1</v>
      </c>
      <c r="N1908" s="6" t="n">
        <f aca="false">IF(1_Data_EDA!D1909="LATAM",1,0)</f>
        <v>0</v>
      </c>
      <c r="O1908" s="6" t="n">
        <f aca="false">IF(1_Data_EDA!D1909="Pacific Asia",1,0)</f>
        <v>0</v>
      </c>
      <c r="P1908" s="6" t="n">
        <f aca="false">IF(1_Data_EDA!D1909="USCA",1,0)</f>
        <v>0</v>
      </c>
      <c r="Q1908" s="6" t="n">
        <f aca="false">IF(C1908&gt;MEDIAN(C$5:C$8004),1,0)</f>
        <v>0</v>
      </c>
      <c r="R1908" s="6" t="n">
        <f aca="false">IF(D1908&gt;2,1,0)</f>
        <v>0</v>
      </c>
    </row>
    <row r="1909" customFormat="false" ht="15" hidden="false" customHeight="true" outlineLevel="0" collapsed="false">
      <c r="A1909" s="6" t="n">
        <f aca="false">1_Data_EDA!O1910</f>
        <v>1</v>
      </c>
      <c r="B1909" s="6" t="n">
        <f aca="false">1_Data_EDA!H1910</f>
        <v>1</v>
      </c>
      <c r="C1909" s="7" t="n">
        <f aca="false">1_Data_EDA!I1910</f>
        <v>22</v>
      </c>
      <c r="D1909" s="6" t="n">
        <f aca="false">1_Data_EDA!J1910</f>
        <v>1</v>
      </c>
      <c r="E1909" s="7" t="n">
        <f aca="false">1_Data_EDA!K1910</f>
        <v>22</v>
      </c>
      <c r="F1909" s="7" t="n">
        <f aca="false">1_Data_EDA!L1910</f>
        <v>0.660000026</v>
      </c>
      <c r="G1909" s="8" t="n">
        <f aca="false">1_Data_EDA!M1910</f>
        <v>0.029999999</v>
      </c>
      <c r="H1909" s="6" t="n">
        <f aca="false">IF(1_Data_EDA!B1910="First Class",1,0)</f>
        <v>1</v>
      </c>
      <c r="I1909" s="6" t="n">
        <f aca="false">IF(1_Data_EDA!B1910="Second Class",1,0)</f>
        <v>0</v>
      </c>
      <c r="J1909" s="6" t="n">
        <f aca="false">IF(1_Data_EDA!B1910="Same Day",1,0)</f>
        <v>0</v>
      </c>
      <c r="K1909" s="6" t="n">
        <f aca="false">IF(1_Data_EDA!C1910="Corporate",1,0)</f>
        <v>0</v>
      </c>
      <c r="L1909" s="6" t="n">
        <f aca="false">IF(1_Data_EDA!C1910="Home Office",1,0)</f>
        <v>0</v>
      </c>
      <c r="M1909" s="6" t="n">
        <f aca="false">IF(1_Data_EDA!D1910="Europe",1,0)</f>
        <v>0</v>
      </c>
      <c r="N1909" s="6" t="n">
        <f aca="false">IF(1_Data_EDA!D1910="LATAM",1,0)</f>
        <v>0</v>
      </c>
      <c r="O1909" s="6" t="n">
        <f aca="false">IF(1_Data_EDA!D1910="Pacific Asia",1,0)</f>
        <v>1</v>
      </c>
      <c r="P1909" s="6" t="n">
        <f aca="false">IF(1_Data_EDA!D1910="USCA",1,0)</f>
        <v>0</v>
      </c>
      <c r="Q1909" s="6" t="n">
        <f aca="false">IF(C1909&gt;MEDIAN(C$5:C$8004),1,0)</f>
        <v>0</v>
      </c>
      <c r="R1909" s="6" t="n">
        <f aca="false">IF(D1909&gt;2,1,0)</f>
        <v>0</v>
      </c>
    </row>
    <row r="1910" customFormat="false" ht="15" hidden="false" customHeight="true" outlineLevel="0" collapsed="false">
      <c r="A1910" s="6" t="n">
        <f aca="false">1_Data_EDA!O1911</f>
        <v>0</v>
      </c>
      <c r="B1910" s="6" t="n">
        <f aca="false">1_Data_EDA!H1911</f>
        <v>4</v>
      </c>
      <c r="C1910" s="7" t="n">
        <f aca="false">1_Data_EDA!I1911</f>
        <v>39.99000168</v>
      </c>
      <c r="D1910" s="6" t="n">
        <f aca="false">1_Data_EDA!J1911</f>
        <v>5</v>
      </c>
      <c r="E1910" s="7" t="n">
        <f aca="false">1_Data_EDA!K1911</f>
        <v>199.9499969</v>
      </c>
      <c r="F1910" s="7" t="n">
        <f aca="false">1_Data_EDA!L1911</f>
        <v>23.98999977</v>
      </c>
      <c r="G1910" s="8" t="n">
        <f aca="false">1_Data_EDA!M1911</f>
        <v>0.119999997</v>
      </c>
      <c r="H1910" s="6" t="n">
        <f aca="false">IF(1_Data_EDA!B1911="First Class",1,0)</f>
        <v>0</v>
      </c>
      <c r="I1910" s="6" t="n">
        <f aca="false">IF(1_Data_EDA!B1911="Second Class",1,0)</f>
        <v>0</v>
      </c>
      <c r="J1910" s="6" t="n">
        <f aca="false">IF(1_Data_EDA!B1911="Same Day",1,0)</f>
        <v>0</v>
      </c>
      <c r="K1910" s="6" t="n">
        <f aca="false">IF(1_Data_EDA!C1911="Corporate",1,0)</f>
        <v>0</v>
      </c>
      <c r="L1910" s="6" t="n">
        <f aca="false">IF(1_Data_EDA!C1911="Home Office",1,0)</f>
        <v>0</v>
      </c>
      <c r="M1910" s="6" t="n">
        <f aca="false">IF(1_Data_EDA!D1911="Europe",1,0)</f>
        <v>0</v>
      </c>
      <c r="N1910" s="6" t="n">
        <f aca="false">IF(1_Data_EDA!D1911="LATAM",1,0)</f>
        <v>0</v>
      </c>
      <c r="O1910" s="6" t="n">
        <f aca="false">IF(1_Data_EDA!D1911="Pacific Asia",1,0)</f>
        <v>1</v>
      </c>
      <c r="P1910" s="6" t="n">
        <f aca="false">IF(1_Data_EDA!D1911="USCA",1,0)</f>
        <v>0</v>
      </c>
      <c r="Q1910" s="6" t="n">
        <f aca="false">IF(C1910&gt;MEDIAN(C$5:C$8004),1,0)</f>
        <v>0</v>
      </c>
      <c r="R1910" s="6" t="n">
        <f aca="false">IF(D1910&gt;2,1,0)</f>
        <v>1</v>
      </c>
    </row>
    <row r="1911" customFormat="false" ht="15" hidden="false" customHeight="true" outlineLevel="0" collapsed="false">
      <c r="A1911" s="6" t="n">
        <f aca="false">1_Data_EDA!O1912</f>
        <v>1</v>
      </c>
      <c r="B1911" s="6" t="n">
        <f aca="false">1_Data_EDA!H1912</f>
        <v>2</v>
      </c>
      <c r="C1911" s="7" t="n">
        <f aca="false">1_Data_EDA!I1912</f>
        <v>24.98999977</v>
      </c>
      <c r="D1911" s="6" t="n">
        <f aca="false">1_Data_EDA!J1912</f>
        <v>3</v>
      </c>
      <c r="E1911" s="7" t="n">
        <f aca="false">1_Data_EDA!K1912</f>
        <v>74.97000122</v>
      </c>
      <c r="F1911" s="7" t="n">
        <f aca="false">1_Data_EDA!L1912</f>
        <v>11.25</v>
      </c>
      <c r="G1911" s="8" t="n">
        <f aca="false">1_Data_EDA!M1912</f>
        <v>0.150000006</v>
      </c>
      <c r="H1911" s="6" t="n">
        <f aca="false">IF(1_Data_EDA!B1912="First Class",1,0)</f>
        <v>0</v>
      </c>
      <c r="I1911" s="6" t="n">
        <f aca="false">IF(1_Data_EDA!B1912="Second Class",1,0)</f>
        <v>1</v>
      </c>
      <c r="J1911" s="6" t="n">
        <f aca="false">IF(1_Data_EDA!B1912="Same Day",1,0)</f>
        <v>0</v>
      </c>
      <c r="K1911" s="6" t="n">
        <f aca="false">IF(1_Data_EDA!C1912="Corporate",1,0)</f>
        <v>0</v>
      </c>
      <c r="L1911" s="6" t="n">
        <f aca="false">IF(1_Data_EDA!C1912="Home Office",1,0)</f>
        <v>1</v>
      </c>
      <c r="M1911" s="6" t="n">
        <f aca="false">IF(1_Data_EDA!D1912="Europe",1,0)</f>
        <v>0</v>
      </c>
      <c r="N1911" s="6" t="n">
        <f aca="false">IF(1_Data_EDA!D1912="LATAM",1,0)</f>
        <v>0</v>
      </c>
      <c r="O1911" s="6" t="n">
        <f aca="false">IF(1_Data_EDA!D1912="Pacific Asia",1,0)</f>
        <v>0</v>
      </c>
      <c r="P1911" s="6" t="n">
        <f aca="false">IF(1_Data_EDA!D1912="USCA",1,0)</f>
        <v>0</v>
      </c>
      <c r="Q1911" s="6" t="n">
        <f aca="false">IF(C1911&gt;MEDIAN(C$5:C$8004),1,0)</f>
        <v>0</v>
      </c>
      <c r="R1911" s="6" t="n">
        <f aca="false">IF(D1911&gt;2,1,0)</f>
        <v>1</v>
      </c>
    </row>
    <row r="1912" customFormat="false" ht="15" hidden="false" customHeight="true" outlineLevel="0" collapsed="false">
      <c r="A1912" s="6" t="n">
        <f aca="false">1_Data_EDA!O1913</f>
        <v>0</v>
      </c>
      <c r="B1912" s="6" t="n">
        <f aca="false">1_Data_EDA!H1913</f>
        <v>4</v>
      </c>
      <c r="C1912" s="7" t="n">
        <f aca="false">1_Data_EDA!I1913</f>
        <v>50</v>
      </c>
      <c r="D1912" s="6" t="n">
        <f aca="false">1_Data_EDA!J1913</f>
        <v>2</v>
      </c>
      <c r="E1912" s="7" t="n">
        <f aca="false">1_Data_EDA!K1913</f>
        <v>100</v>
      </c>
      <c r="F1912" s="7" t="n">
        <f aca="false">1_Data_EDA!L1913</f>
        <v>9</v>
      </c>
      <c r="G1912" s="8" t="n">
        <f aca="false">1_Data_EDA!M1913</f>
        <v>0.090000004</v>
      </c>
      <c r="H1912" s="6" t="n">
        <f aca="false">IF(1_Data_EDA!B1913="First Class",1,0)</f>
        <v>0</v>
      </c>
      <c r="I1912" s="6" t="n">
        <f aca="false">IF(1_Data_EDA!B1913="Second Class",1,0)</f>
        <v>0</v>
      </c>
      <c r="J1912" s="6" t="n">
        <f aca="false">IF(1_Data_EDA!B1913="Same Day",1,0)</f>
        <v>0</v>
      </c>
      <c r="K1912" s="6" t="n">
        <f aca="false">IF(1_Data_EDA!C1913="Corporate",1,0)</f>
        <v>0</v>
      </c>
      <c r="L1912" s="6" t="n">
        <f aca="false">IF(1_Data_EDA!C1913="Home Office",1,0)</f>
        <v>0</v>
      </c>
      <c r="M1912" s="6" t="n">
        <f aca="false">IF(1_Data_EDA!D1913="Europe",1,0)</f>
        <v>0</v>
      </c>
      <c r="N1912" s="6" t="n">
        <f aca="false">IF(1_Data_EDA!D1913="LATAM",1,0)</f>
        <v>0</v>
      </c>
      <c r="O1912" s="6" t="n">
        <f aca="false">IF(1_Data_EDA!D1913="Pacific Asia",1,0)</f>
        <v>0</v>
      </c>
      <c r="P1912" s="6" t="n">
        <f aca="false">IF(1_Data_EDA!D1913="USCA",1,0)</f>
        <v>1</v>
      </c>
      <c r="Q1912" s="6" t="n">
        <f aca="false">IF(C1912&gt;MEDIAN(C$5:C$8004),1,0)</f>
        <v>0</v>
      </c>
      <c r="R1912" s="6" t="n">
        <f aca="false">IF(D1912&gt;2,1,0)</f>
        <v>0</v>
      </c>
    </row>
    <row r="1913" customFormat="false" ht="15" hidden="false" customHeight="true" outlineLevel="0" collapsed="false">
      <c r="A1913" s="6" t="n">
        <f aca="false">1_Data_EDA!O1914</f>
        <v>1</v>
      </c>
      <c r="B1913" s="6" t="n">
        <f aca="false">1_Data_EDA!H1914</f>
        <v>4</v>
      </c>
      <c r="C1913" s="7" t="n">
        <f aca="false">1_Data_EDA!I1914</f>
        <v>50</v>
      </c>
      <c r="D1913" s="6" t="n">
        <f aca="false">1_Data_EDA!J1914</f>
        <v>1</v>
      </c>
      <c r="E1913" s="7" t="n">
        <f aca="false">1_Data_EDA!K1914</f>
        <v>50</v>
      </c>
      <c r="F1913" s="7" t="n">
        <f aca="false">1_Data_EDA!L1914</f>
        <v>1.5</v>
      </c>
      <c r="G1913" s="8" t="n">
        <f aca="false">1_Data_EDA!M1914</f>
        <v>0.029999999</v>
      </c>
      <c r="H1913" s="6" t="n">
        <f aca="false">IF(1_Data_EDA!B1914="First Class",1,0)</f>
        <v>0</v>
      </c>
      <c r="I1913" s="6" t="n">
        <f aca="false">IF(1_Data_EDA!B1914="Second Class",1,0)</f>
        <v>0</v>
      </c>
      <c r="J1913" s="6" t="n">
        <f aca="false">IF(1_Data_EDA!B1914="Same Day",1,0)</f>
        <v>0</v>
      </c>
      <c r="K1913" s="6" t="n">
        <f aca="false">IF(1_Data_EDA!C1914="Corporate",1,0)</f>
        <v>0</v>
      </c>
      <c r="L1913" s="6" t="n">
        <f aca="false">IF(1_Data_EDA!C1914="Home Office",1,0)</f>
        <v>1</v>
      </c>
      <c r="M1913" s="6" t="n">
        <f aca="false">IF(1_Data_EDA!D1914="Europe",1,0)</f>
        <v>0</v>
      </c>
      <c r="N1913" s="6" t="n">
        <f aca="false">IF(1_Data_EDA!D1914="LATAM",1,0)</f>
        <v>1</v>
      </c>
      <c r="O1913" s="6" t="n">
        <f aca="false">IF(1_Data_EDA!D1914="Pacific Asia",1,0)</f>
        <v>0</v>
      </c>
      <c r="P1913" s="6" t="n">
        <f aca="false">IF(1_Data_EDA!D1914="USCA",1,0)</f>
        <v>0</v>
      </c>
      <c r="Q1913" s="6" t="n">
        <f aca="false">IF(C1913&gt;MEDIAN(C$5:C$8004),1,0)</f>
        <v>0</v>
      </c>
      <c r="R1913" s="6" t="n">
        <f aca="false">IF(D1913&gt;2,1,0)</f>
        <v>0</v>
      </c>
    </row>
    <row r="1914" customFormat="false" ht="15" hidden="false" customHeight="true" outlineLevel="0" collapsed="false">
      <c r="A1914" s="6" t="n">
        <f aca="false">1_Data_EDA!O1915</f>
        <v>0</v>
      </c>
      <c r="B1914" s="6" t="n">
        <f aca="false">1_Data_EDA!H1915</f>
        <v>4</v>
      </c>
      <c r="C1914" s="7" t="n">
        <f aca="false">1_Data_EDA!I1915</f>
        <v>399.980011</v>
      </c>
      <c r="D1914" s="6" t="n">
        <f aca="false">1_Data_EDA!J1915</f>
        <v>1</v>
      </c>
      <c r="E1914" s="7" t="n">
        <f aca="false">1_Data_EDA!K1915</f>
        <v>399.980011</v>
      </c>
      <c r="F1914" s="7" t="n">
        <f aca="false">1_Data_EDA!L1915</f>
        <v>8</v>
      </c>
      <c r="G1914" s="8" t="n">
        <f aca="false">1_Data_EDA!M1915</f>
        <v>0.02</v>
      </c>
      <c r="H1914" s="6" t="n">
        <f aca="false">IF(1_Data_EDA!B1915="First Class",1,0)</f>
        <v>0</v>
      </c>
      <c r="I1914" s="6" t="n">
        <f aca="false">IF(1_Data_EDA!B1915="Second Class",1,0)</f>
        <v>0</v>
      </c>
      <c r="J1914" s="6" t="n">
        <f aca="false">IF(1_Data_EDA!B1915="Same Day",1,0)</f>
        <v>0</v>
      </c>
      <c r="K1914" s="6" t="n">
        <f aca="false">IF(1_Data_EDA!C1915="Corporate",1,0)</f>
        <v>0</v>
      </c>
      <c r="L1914" s="6" t="n">
        <f aca="false">IF(1_Data_EDA!C1915="Home Office",1,0)</f>
        <v>0</v>
      </c>
      <c r="M1914" s="6" t="n">
        <f aca="false">IF(1_Data_EDA!D1915="Europe",1,0)</f>
        <v>1</v>
      </c>
      <c r="N1914" s="6" t="n">
        <f aca="false">IF(1_Data_EDA!D1915="LATAM",1,0)</f>
        <v>0</v>
      </c>
      <c r="O1914" s="6" t="n">
        <f aca="false">IF(1_Data_EDA!D1915="Pacific Asia",1,0)</f>
        <v>0</v>
      </c>
      <c r="P1914" s="6" t="n">
        <f aca="false">IF(1_Data_EDA!D1915="USCA",1,0)</f>
        <v>0</v>
      </c>
      <c r="Q1914" s="6" t="n">
        <f aca="false">IF(C1914&gt;MEDIAN(C$5:C$8004),1,0)</f>
        <v>1</v>
      </c>
      <c r="R1914" s="6" t="n">
        <f aca="false">IF(D1914&gt;2,1,0)</f>
        <v>0</v>
      </c>
    </row>
    <row r="1915" customFormat="false" ht="15" hidden="false" customHeight="true" outlineLevel="0" collapsed="false">
      <c r="A1915" s="6" t="n">
        <f aca="false">1_Data_EDA!O1916</f>
        <v>1</v>
      </c>
      <c r="B1915" s="6" t="n">
        <f aca="false">1_Data_EDA!H1916</f>
        <v>1</v>
      </c>
      <c r="C1915" s="7" t="n">
        <f aca="false">1_Data_EDA!I1916</f>
        <v>399.980011</v>
      </c>
      <c r="D1915" s="6" t="n">
        <f aca="false">1_Data_EDA!J1916</f>
        <v>1</v>
      </c>
      <c r="E1915" s="7" t="n">
        <f aca="false">1_Data_EDA!K1916</f>
        <v>399.980011</v>
      </c>
      <c r="F1915" s="7" t="n">
        <f aca="false">1_Data_EDA!L1916</f>
        <v>28</v>
      </c>
      <c r="G1915" s="8" t="n">
        <f aca="false">1_Data_EDA!M1916</f>
        <v>0.07</v>
      </c>
      <c r="H1915" s="6" t="n">
        <f aca="false">IF(1_Data_EDA!B1916="First Class",1,0)</f>
        <v>1</v>
      </c>
      <c r="I1915" s="6" t="n">
        <f aca="false">IF(1_Data_EDA!B1916="Second Class",1,0)</f>
        <v>0</v>
      </c>
      <c r="J1915" s="6" t="n">
        <f aca="false">IF(1_Data_EDA!B1916="Same Day",1,0)</f>
        <v>0</v>
      </c>
      <c r="K1915" s="6" t="n">
        <f aca="false">IF(1_Data_EDA!C1916="Corporate",1,0)</f>
        <v>0</v>
      </c>
      <c r="L1915" s="6" t="n">
        <f aca="false">IF(1_Data_EDA!C1916="Home Office",1,0)</f>
        <v>0</v>
      </c>
      <c r="M1915" s="6" t="n">
        <f aca="false">IF(1_Data_EDA!D1916="Europe",1,0)</f>
        <v>1</v>
      </c>
      <c r="N1915" s="6" t="n">
        <f aca="false">IF(1_Data_EDA!D1916="LATAM",1,0)</f>
        <v>0</v>
      </c>
      <c r="O1915" s="6" t="n">
        <f aca="false">IF(1_Data_EDA!D1916="Pacific Asia",1,0)</f>
        <v>0</v>
      </c>
      <c r="P1915" s="6" t="n">
        <f aca="false">IF(1_Data_EDA!D1916="USCA",1,0)</f>
        <v>0</v>
      </c>
      <c r="Q1915" s="6" t="n">
        <f aca="false">IF(C1915&gt;MEDIAN(C$5:C$8004),1,0)</f>
        <v>1</v>
      </c>
      <c r="R1915" s="6" t="n">
        <f aca="false">IF(D1915&gt;2,1,0)</f>
        <v>0</v>
      </c>
    </row>
    <row r="1916" customFormat="false" ht="15" hidden="false" customHeight="true" outlineLevel="0" collapsed="false">
      <c r="A1916" s="6" t="n">
        <f aca="false">1_Data_EDA!O1917</f>
        <v>1</v>
      </c>
      <c r="B1916" s="6" t="n">
        <f aca="false">1_Data_EDA!H1917</f>
        <v>1</v>
      </c>
      <c r="C1916" s="7" t="n">
        <f aca="false">1_Data_EDA!I1917</f>
        <v>39.99000168</v>
      </c>
      <c r="D1916" s="6" t="n">
        <f aca="false">1_Data_EDA!J1917</f>
        <v>3</v>
      </c>
      <c r="E1916" s="7" t="n">
        <f aca="false">1_Data_EDA!K1917</f>
        <v>119.9700012</v>
      </c>
      <c r="F1916" s="7" t="n">
        <f aca="false">1_Data_EDA!L1917</f>
        <v>0</v>
      </c>
      <c r="G1916" s="8" t="n">
        <f aca="false">1_Data_EDA!M1917</f>
        <v>0</v>
      </c>
      <c r="H1916" s="6" t="n">
        <f aca="false">IF(1_Data_EDA!B1917="First Class",1,0)</f>
        <v>1</v>
      </c>
      <c r="I1916" s="6" t="n">
        <f aca="false">IF(1_Data_EDA!B1917="Second Class",1,0)</f>
        <v>0</v>
      </c>
      <c r="J1916" s="6" t="n">
        <f aca="false">IF(1_Data_EDA!B1917="Same Day",1,0)</f>
        <v>0</v>
      </c>
      <c r="K1916" s="6" t="n">
        <f aca="false">IF(1_Data_EDA!C1917="Corporate",1,0)</f>
        <v>1</v>
      </c>
      <c r="L1916" s="6" t="n">
        <f aca="false">IF(1_Data_EDA!C1917="Home Office",1,0)</f>
        <v>0</v>
      </c>
      <c r="M1916" s="6" t="n">
        <f aca="false">IF(1_Data_EDA!D1917="Europe",1,0)</f>
        <v>0</v>
      </c>
      <c r="N1916" s="6" t="n">
        <f aca="false">IF(1_Data_EDA!D1917="LATAM",1,0)</f>
        <v>0</v>
      </c>
      <c r="O1916" s="6" t="n">
        <f aca="false">IF(1_Data_EDA!D1917="Pacific Asia",1,0)</f>
        <v>0</v>
      </c>
      <c r="P1916" s="6" t="n">
        <f aca="false">IF(1_Data_EDA!D1917="USCA",1,0)</f>
        <v>1</v>
      </c>
      <c r="Q1916" s="6" t="n">
        <f aca="false">IF(C1916&gt;MEDIAN(C$5:C$8004),1,0)</f>
        <v>0</v>
      </c>
      <c r="R1916" s="6" t="n">
        <f aca="false">IF(D1916&gt;2,1,0)</f>
        <v>1</v>
      </c>
    </row>
    <row r="1917" customFormat="false" ht="15" hidden="false" customHeight="true" outlineLevel="0" collapsed="false">
      <c r="A1917" s="6" t="n">
        <f aca="false">1_Data_EDA!O1918</f>
        <v>0</v>
      </c>
      <c r="B1917" s="6" t="n">
        <f aca="false">1_Data_EDA!H1918</f>
        <v>4</v>
      </c>
      <c r="C1917" s="7" t="n">
        <f aca="false">1_Data_EDA!I1918</f>
        <v>50</v>
      </c>
      <c r="D1917" s="6" t="n">
        <f aca="false">1_Data_EDA!J1918</f>
        <v>2</v>
      </c>
      <c r="E1917" s="7" t="n">
        <f aca="false">1_Data_EDA!K1918</f>
        <v>100</v>
      </c>
      <c r="F1917" s="7" t="n">
        <f aca="false">1_Data_EDA!L1918</f>
        <v>15</v>
      </c>
      <c r="G1917" s="8" t="n">
        <f aca="false">1_Data_EDA!M1918</f>
        <v>0.150000006</v>
      </c>
      <c r="H1917" s="6" t="n">
        <f aca="false">IF(1_Data_EDA!B1918="First Class",1,0)</f>
        <v>0</v>
      </c>
      <c r="I1917" s="6" t="n">
        <f aca="false">IF(1_Data_EDA!B1918="Second Class",1,0)</f>
        <v>0</v>
      </c>
      <c r="J1917" s="6" t="n">
        <f aca="false">IF(1_Data_EDA!B1918="Same Day",1,0)</f>
        <v>0</v>
      </c>
      <c r="K1917" s="6" t="n">
        <f aca="false">IF(1_Data_EDA!C1918="Corporate",1,0)</f>
        <v>0</v>
      </c>
      <c r="L1917" s="6" t="n">
        <f aca="false">IF(1_Data_EDA!C1918="Home Office",1,0)</f>
        <v>0</v>
      </c>
      <c r="M1917" s="6" t="n">
        <f aca="false">IF(1_Data_EDA!D1918="Europe",1,0)</f>
        <v>0</v>
      </c>
      <c r="N1917" s="6" t="n">
        <f aca="false">IF(1_Data_EDA!D1918="LATAM",1,0)</f>
        <v>0</v>
      </c>
      <c r="O1917" s="6" t="n">
        <f aca="false">IF(1_Data_EDA!D1918="Pacific Asia",1,0)</f>
        <v>1</v>
      </c>
      <c r="P1917" s="6" t="n">
        <f aca="false">IF(1_Data_EDA!D1918="USCA",1,0)</f>
        <v>0</v>
      </c>
      <c r="Q1917" s="6" t="n">
        <f aca="false">IF(C1917&gt;MEDIAN(C$5:C$8004),1,0)</f>
        <v>0</v>
      </c>
      <c r="R1917" s="6" t="n">
        <f aca="false">IF(D1917&gt;2,1,0)</f>
        <v>0</v>
      </c>
    </row>
    <row r="1918" customFormat="false" ht="15" hidden="false" customHeight="true" outlineLevel="0" collapsed="false">
      <c r="A1918" s="6" t="n">
        <f aca="false">1_Data_EDA!O1919</f>
        <v>1</v>
      </c>
      <c r="B1918" s="6" t="n">
        <f aca="false">1_Data_EDA!H1919</f>
        <v>1</v>
      </c>
      <c r="C1918" s="7" t="n">
        <f aca="false">1_Data_EDA!I1919</f>
        <v>452.0400085</v>
      </c>
      <c r="D1918" s="6" t="n">
        <f aca="false">1_Data_EDA!J1919</f>
        <v>1</v>
      </c>
      <c r="E1918" s="7" t="n">
        <f aca="false">1_Data_EDA!K1919</f>
        <v>452.0400085</v>
      </c>
      <c r="F1918" s="7" t="n">
        <f aca="false">1_Data_EDA!L1919</f>
        <v>72.33000183</v>
      </c>
      <c r="G1918" s="8" t="n">
        <f aca="false">1_Data_EDA!M1919</f>
        <v>0.159999996</v>
      </c>
      <c r="H1918" s="6" t="n">
        <f aca="false">IF(1_Data_EDA!B1919="First Class",1,0)</f>
        <v>1</v>
      </c>
      <c r="I1918" s="6" t="n">
        <f aca="false">IF(1_Data_EDA!B1919="Second Class",1,0)</f>
        <v>0</v>
      </c>
      <c r="J1918" s="6" t="n">
        <f aca="false">IF(1_Data_EDA!B1919="Same Day",1,0)</f>
        <v>0</v>
      </c>
      <c r="K1918" s="6" t="n">
        <f aca="false">IF(1_Data_EDA!C1919="Corporate",1,0)</f>
        <v>1</v>
      </c>
      <c r="L1918" s="6" t="n">
        <f aca="false">IF(1_Data_EDA!C1919="Home Office",1,0)</f>
        <v>0</v>
      </c>
      <c r="M1918" s="6" t="n">
        <f aca="false">IF(1_Data_EDA!D1919="Europe",1,0)</f>
        <v>1</v>
      </c>
      <c r="N1918" s="6" t="n">
        <f aca="false">IF(1_Data_EDA!D1919="LATAM",1,0)</f>
        <v>0</v>
      </c>
      <c r="O1918" s="6" t="n">
        <f aca="false">IF(1_Data_EDA!D1919="Pacific Asia",1,0)</f>
        <v>0</v>
      </c>
      <c r="P1918" s="6" t="n">
        <f aca="false">IF(1_Data_EDA!D1919="USCA",1,0)</f>
        <v>0</v>
      </c>
      <c r="Q1918" s="6" t="n">
        <f aca="false">IF(C1918&gt;MEDIAN(C$5:C$8004),1,0)</f>
        <v>1</v>
      </c>
      <c r="R1918" s="6" t="n">
        <f aca="false">IF(D1918&gt;2,1,0)</f>
        <v>0</v>
      </c>
    </row>
    <row r="1919" customFormat="false" ht="15" hidden="false" customHeight="true" outlineLevel="0" collapsed="false">
      <c r="A1919" s="6" t="n">
        <f aca="false">1_Data_EDA!O1920</f>
        <v>0</v>
      </c>
      <c r="B1919" s="6" t="n">
        <f aca="false">1_Data_EDA!H1920</f>
        <v>4</v>
      </c>
      <c r="C1919" s="7" t="n">
        <f aca="false">1_Data_EDA!I1920</f>
        <v>399.980011</v>
      </c>
      <c r="D1919" s="6" t="n">
        <f aca="false">1_Data_EDA!J1920</f>
        <v>1</v>
      </c>
      <c r="E1919" s="7" t="n">
        <f aca="false">1_Data_EDA!K1920</f>
        <v>399.980011</v>
      </c>
      <c r="F1919" s="7" t="n">
        <f aca="false">1_Data_EDA!L1920</f>
        <v>68</v>
      </c>
      <c r="G1919" s="8" t="n">
        <f aca="false">1_Data_EDA!M1920</f>
        <v>0.170000002</v>
      </c>
      <c r="H1919" s="6" t="n">
        <f aca="false">IF(1_Data_EDA!B1920="First Class",1,0)</f>
        <v>0</v>
      </c>
      <c r="I1919" s="6" t="n">
        <f aca="false">IF(1_Data_EDA!B1920="Second Class",1,0)</f>
        <v>0</v>
      </c>
      <c r="J1919" s="6" t="n">
        <f aca="false">IF(1_Data_EDA!B1920="Same Day",1,0)</f>
        <v>0</v>
      </c>
      <c r="K1919" s="6" t="n">
        <f aca="false">IF(1_Data_EDA!C1920="Corporate",1,0)</f>
        <v>0</v>
      </c>
      <c r="L1919" s="6" t="n">
        <f aca="false">IF(1_Data_EDA!C1920="Home Office",1,0)</f>
        <v>0</v>
      </c>
      <c r="M1919" s="6" t="n">
        <f aca="false">IF(1_Data_EDA!D1920="Europe",1,0)</f>
        <v>0</v>
      </c>
      <c r="N1919" s="6" t="n">
        <f aca="false">IF(1_Data_EDA!D1920="LATAM",1,0)</f>
        <v>0</v>
      </c>
      <c r="O1919" s="6" t="n">
        <f aca="false">IF(1_Data_EDA!D1920="Pacific Asia",1,0)</f>
        <v>0</v>
      </c>
      <c r="P1919" s="6" t="n">
        <f aca="false">IF(1_Data_EDA!D1920="USCA",1,0)</f>
        <v>0</v>
      </c>
      <c r="Q1919" s="6" t="n">
        <f aca="false">IF(C1919&gt;MEDIAN(C$5:C$8004),1,0)</f>
        <v>1</v>
      </c>
      <c r="R1919" s="6" t="n">
        <f aca="false">IF(D1919&gt;2,1,0)</f>
        <v>0</v>
      </c>
    </row>
    <row r="1920" customFormat="false" ht="15" hidden="false" customHeight="true" outlineLevel="0" collapsed="false">
      <c r="A1920" s="6" t="n">
        <f aca="false">1_Data_EDA!O1921</f>
        <v>1</v>
      </c>
      <c r="B1920" s="6" t="n">
        <f aca="false">1_Data_EDA!H1921</f>
        <v>1</v>
      </c>
      <c r="C1920" s="7" t="n">
        <f aca="false">1_Data_EDA!I1921</f>
        <v>50</v>
      </c>
      <c r="D1920" s="6" t="n">
        <f aca="false">1_Data_EDA!J1921</f>
        <v>5</v>
      </c>
      <c r="E1920" s="7" t="n">
        <f aca="false">1_Data_EDA!K1921</f>
        <v>250</v>
      </c>
      <c r="F1920" s="7" t="n">
        <f aca="false">1_Data_EDA!L1921</f>
        <v>5</v>
      </c>
      <c r="G1920" s="8" t="n">
        <f aca="false">1_Data_EDA!M1921</f>
        <v>0.02</v>
      </c>
      <c r="H1920" s="6" t="n">
        <f aca="false">IF(1_Data_EDA!B1921="First Class",1,0)</f>
        <v>1</v>
      </c>
      <c r="I1920" s="6" t="n">
        <f aca="false">IF(1_Data_EDA!B1921="Second Class",1,0)</f>
        <v>0</v>
      </c>
      <c r="J1920" s="6" t="n">
        <f aca="false">IF(1_Data_EDA!B1921="Same Day",1,0)</f>
        <v>0</v>
      </c>
      <c r="K1920" s="6" t="n">
        <f aca="false">IF(1_Data_EDA!C1921="Corporate",1,0)</f>
        <v>0</v>
      </c>
      <c r="L1920" s="6" t="n">
        <f aca="false">IF(1_Data_EDA!C1921="Home Office",1,0)</f>
        <v>0</v>
      </c>
      <c r="M1920" s="6" t="n">
        <f aca="false">IF(1_Data_EDA!D1921="Europe",1,0)</f>
        <v>0</v>
      </c>
      <c r="N1920" s="6" t="n">
        <f aca="false">IF(1_Data_EDA!D1921="LATAM",1,0)</f>
        <v>1</v>
      </c>
      <c r="O1920" s="6" t="n">
        <f aca="false">IF(1_Data_EDA!D1921="Pacific Asia",1,0)</f>
        <v>0</v>
      </c>
      <c r="P1920" s="6" t="n">
        <f aca="false">IF(1_Data_EDA!D1921="USCA",1,0)</f>
        <v>0</v>
      </c>
      <c r="Q1920" s="6" t="n">
        <f aca="false">IF(C1920&gt;MEDIAN(C$5:C$8004),1,0)</f>
        <v>0</v>
      </c>
      <c r="R1920" s="6" t="n">
        <f aca="false">IF(D1920&gt;2,1,0)</f>
        <v>1</v>
      </c>
    </row>
    <row r="1921" customFormat="false" ht="15" hidden="false" customHeight="true" outlineLevel="0" collapsed="false">
      <c r="A1921" s="6" t="n">
        <f aca="false">1_Data_EDA!O1922</f>
        <v>0</v>
      </c>
      <c r="B1921" s="6" t="n">
        <f aca="false">1_Data_EDA!H1922</f>
        <v>4</v>
      </c>
      <c r="C1921" s="7" t="n">
        <f aca="false">1_Data_EDA!I1922</f>
        <v>50</v>
      </c>
      <c r="D1921" s="6" t="n">
        <f aca="false">1_Data_EDA!J1922</f>
        <v>3</v>
      </c>
      <c r="E1921" s="7" t="n">
        <f aca="false">1_Data_EDA!K1922</f>
        <v>150</v>
      </c>
      <c r="F1921" s="7" t="n">
        <f aca="false">1_Data_EDA!L1922</f>
        <v>3</v>
      </c>
      <c r="G1921" s="8" t="n">
        <f aca="false">1_Data_EDA!M1922</f>
        <v>0.02</v>
      </c>
      <c r="H1921" s="6" t="n">
        <f aca="false">IF(1_Data_EDA!B1922="First Class",1,0)</f>
        <v>0</v>
      </c>
      <c r="I1921" s="6" t="n">
        <f aca="false">IF(1_Data_EDA!B1922="Second Class",1,0)</f>
        <v>0</v>
      </c>
      <c r="J1921" s="6" t="n">
        <f aca="false">IF(1_Data_EDA!B1922="Same Day",1,0)</f>
        <v>0</v>
      </c>
      <c r="K1921" s="6" t="n">
        <f aca="false">IF(1_Data_EDA!C1922="Corporate",1,0)</f>
        <v>0</v>
      </c>
      <c r="L1921" s="6" t="n">
        <f aca="false">IF(1_Data_EDA!C1922="Home Office",1,0)</f>
        <v>0</v>
      </c>
      <c r="M1921" s="6" t="n">
        <f aca="false">IF(1_Data_EDA!D1922="Europe",1,0)</f>
        <v>1</v>
      </c>
      <c r="N1921" s="6" t="n">
        <f aca="false">IF(1_Data_EDA!D1922="LATAM",1,0)</f>
        <v>0</v>
      </c>
      <c r="O1921" s="6" t="n">
        <f aca="false">IF(1_Data_EDA!D1922="Pacific Asia",1,0)</f>
        <v>0</v>
      </c>
      <c r="P1921" s="6" t="n">
        <f aca="false">IF(1_Data_EDA!D1922="USCA",1,0)</f>
        <v>0</v>
      </c>
      <c r="Q1921" s="6" t="n">
        <f aca="false">IF(C1921&gt;MEDIAN(C$5:C$8004),1,0)</f>
        <v>0</v>
      </c>
      <c r="R1921" s="6" t="n">
        <f aca="false">IF(D1921&gt;2,1,0)</f>
        <v>1</v>
      </c>
    </row>
    <row r="1922" customFormat="false" ht="15" hidden="false" customHeight="true" outlineLevel="0" collapsed="false">
      <c r="A1922" s="6" t="n">
        <f aca="false">1_Data_EDA!O1923</f>
        <v>1</v>
      </c>
      <c r="B1922" s="6" t="n">
        <f aca="false">1_Data_EDA!H1923</f>
        <v>4</v>
      </c>
      <c r="C1922" s="7" t="n">
        <f aca="false">1_Data_EDA!I1923</f>
        <v>399.980011</v>
      </c>
      <c r="D1922" s="6" t="n">
        <f aca="false">1_Data_EDA!J1923</f>
        <v>1</v>
      </c>
      <c r="E1922" s="7" t="n">
        <f aca="false">1_Data_EDA!K1923</f>
        <v>399.980011</v>
      </c>
      <c r="F1922" s="7" t="n">
        <f aca="false">1_Data_EDA!L1923</f>
        <v>72</v>
      </c>
      <c r="G1922" s="8" t="n">
        <f aca="false">1_Data_EDA!M1923</f>
        <v>0.180000007</v>
      </c>
      <c r="H1922" s="6" t="n">
        <f aca="false">IF(1_Data_EDA!B1923="First Class",1,0)</f>
        <v>0</v>
      </c>
      <c r="I1922" s="6" t="n">
        <f aca="false">IF(1_Data_EDA!B1923="Second Class",1,0)</f>
        <v>0</v>
      </c>
      <c r="J1922" s="6" t="n">
        <f aca="false">IF(1_Data_EDA!B1923="Same Day",1,0)</f>
        <v>0</v>
      </c>
      <c r="K1922" s="6" t="n">
        <f aca="false">IF(1_Data_EDA!C1923="Corporate",1,0)</f>
        <v>0</v>
      </c>
      <c r="L1922" s="6" t="n">
        <f aca="false">IF(1_Data_EDA!C1923="Home Office",1,0)</f>
        <v>0</v>
      </c>
      <c r="M1922" s="6" t="n">
        <f aca="false">IF(1_Data_EDA!D1923="Europe",1,0)</f>
        <v>0</v>
      </c>
      <c r="N1922" s="6" t="n">
        <f aca="false">IF(1_Data_EDA!D1923="LATAM",1,0)</f>
        <v>1</v>
      </c>
      <c r="O1922" s="6" t="n">
        <f aca="false">IF(1_Data_EDA!D1923="Pacific Asia",1,0)</f>
        <v>0</v>
      </c>
      <c r="P1922" s="6" t="n">
        <f aca="false">IF(1_Data_EDA!D1923="USCA",1,0)</f>
        <v>0</v>
      </c>
      <c r="Q1922" s="6" t="n">
        <f aca="false">IF(C1922&gt;MEDIAN(C$5:C$8004),1,0)</f>
        <v>1</v>
      </c>
      <c r="R1922" s="6" t="n">
        <f aca="false">IF(D1922&gt;2,1,0)</f>
        <v>0</v>
      </c>
    </row>
    <row r="1923" customFormat="false" ht="15" hidden="false" customHeight="true" outlineLevel="0" collapsed="false">
      <c r="A1923" s="6" t="n">
        <f aca="false">1_Data_EDA!O1924</f>
        <v>1</v>
      </c>
      <c r="B1923" s="6" t="n">
        <f aca="false">1_Data_EDA!H1924</f>
        <v>4</v>
      </c>
      <c r="C1923" s="7" t="n">
        <f aca="false">1_Data_EDA!I1924</f>
        <v>299.980011</v>
      </c>
      <c r="D1923" s="6" t="n">
        <f aca="false">1_Data_EDA!J1924</f>
        <v>1</v>
      </c>
      <c r="E1923" s="7" t="n">
        <f aca="false">1_Data_EDA!K1924</f>
        <v>299.980011</v>
      </c>
      <c r="F1923" s="7" t="n">
        <f aca="false">1_Data_EDA!L1924</f>
        <v>3</v>
      </c>
      <c r="G1923" s="8" t="n">
        <f aca="false">1_Data_EDA!M1924</f>
        <v>0.01</v>
      </c>
      <c r="H1923" s="6" t="n">
        <f aca="false">IF(1_Data_EDA!B1924="First Class",1,0)</f>
        <v>0</v>
      </c>
      <c r="I1923" s="6" t="n">
        <f aca="false">IF(1_Data_EDA!B1924="Second Class",1,0)</f>
        <v>0</v>
      </c>
      <c r="J1923" s="6" t="n">
        <f aca="false">IF(1_Data_EDA!B1924="Same Day",1,0)</f>
        <v>0</v>
      </c>
      <c r="K1923" s="6" t="n">
        <f aca="false">IF(1_Data_EDA!C1924="Corporate",1,0)</f>
        <v>0</v>
      </c>
      <c r="L1923" s="6" t="n">
        <f aca="false">IF(1_Data_EDA!C1924="Home Office",1,0)</f>
        <v>0</v>
      </c>
      <c r="M1923" s="6" t="n">
        <f aca="false">IF(1_Data_EDA!D1924="Europe",1,0)</f>
        <v>1</v>
      </c>
      <c r="N1923" s="6" t="n">
        <f aca="false">IF(1_Data_EDA!D1924="LATAM",1,0)</f>
        <v>0</v>
      </c>
      <c r="O1923" s="6" t="n">
        <f aca="false">IF(1_Data_EDA!D1924="Pacific Asia",1,0)</f>
        <v>0</v>
      </c>
      <c r="P1923" s="6" t="n">
        <f aca="false">IF(1_Data_EDA!D1924="USCA",1,0)</f>
        <v>0</v>
      </c>
      <c r="Q1923" s="6" t="n">
        <f aca="false">IF(C1923&gt;MEDIAN(C$5:C$8004),1,0)</f>
        <v>1</v>
      </c>
      <c r="R1923" s="6" t="n">
        <f aca="false">IF(D1923&gt;2,1,0)</f>
        <v>0</v>
      </c>
    </row>
    <row r="1924" customFormat="false" ht="15" hidden="false" customHeight="true" outlineLevel="0" collapsed="false">
      <c r="A1924" s="6" t="n">
        <f aca="false">1_Data_EDA!O1925</f>
        <v>0</v>
      </c>
      <c r="B1924" s="6" t="n">
        <f aca="false">1_Data_EDA!H1925</f>
        <v>4</v>
      </c>
      <c r="C1924" s="7" t="n">
        <f aca="false">1_Data_EDA!I1925</f>
        <v>129.9900055</v>
      </c>
      <c r="D1924" s="6" t="n">
        <f aca="false">1_Data_EDA!J1925</f>
        <v>1</v>
      </c>
      <c r="E1924" s="7" t="n">
        <f aca="false">1_Data_EDA!K1925</f>
        <v>129.9900055</v>
      </c>
      <c r="F1924" s="7" t="n">
        <f aca="false">1_Data_EDA!L1925</f>
        <v>13</v>
      </c>
      <c r="G1924" s="8" t="n">
        <f aca="false">1_Data_EDA!M1925</f>
        <v>0.100000001</v>
      </c>
      <c r="H1924" s="6" t="n">
        <f aca="false">IF(1_Data_EDA!B1925="First Class",1,0)</f>
        <v>0</v>
      </c>
      <c r="I1924" s="6" t="n">
        <f aca="false">IF(1_Data_EDA!B1925="Second Class",1,0)</f>
        <v>0</v>
      </c>
      <c r="J1924" s="6" t="n">
        <f aca="false">IF(1_Data_EDA!B1925="Same Day",1,0)</f>
        <v>0</v>
      </c>
      <c r="K1924" s="6" t="n">
        <f aca="false">IF(1_Data_EDA!C1925="Corporate",1,0)</f>
        <v>0</v>
      </c>
      <c r="L1924" s="6" t="n">
        <f aca="false">IF(1_Data_EDA!C1925="Home Office",1,0)</f>
        <v>1</v>
      </c>
      <c r="M1924" s="6" t="n">
        <f aca="false">IF(1_Data_EDA!D1925="Europe",1,0)</f>
        <v>0</v>
      </c>
      <c r="N1924" s="6" t="n">
        <f aca="false">IF(1_Data_EDA!D1925="LATAM",1,0)</f>
        <v>0</v>
      </c>
      <c r="O1924" s="6" t="n">
        <f aca="false">IF(1_Data_EDA!D1925="Pacific Asia",1,0)</f>
        <v>0</v>
      </c>
      <c r="P1924" s="6" t="n">
        <f aca="false">IF(1_Data_EDA!D1925="USCA",1,0)</f>
        <v>1</v>
      </c>
      <c r="Q1924" s="6" t="n">
        <f aca="false">IF(C1924&gt;MEDIAN(C$5:C$8004),1,0)</f>
        <v>1</v>
      </c>
      <c r="R1924" s="6" t="n">
        <f aca="false">IF(D1924&gt;2,1,0)</f>
        <v>0</v>
      </c>
    </row>
    <row r="1925" customFormat="false" ht="15" hidden="false" customHeight="true" outlineLevel="0" collapsed="false">
      <c r="A1925" s="6" t="n">
        <f aca="false">1_Data_EDA!O1926</f>
        <v>0</v>
      </c>
      <c r="B1925" s="6" t="n">
        <f aca="false">1_Data_EDA!H1926</f>
        <v>4</v>
      </c>
      <c r="C1925" s="7" t="n">
        <f aca="false">1_Data_EDA!I1926</f>
        <v>399.980011</v>
      </c>
      <c r="D1925" s="6" t="n">
        <f aca="false">1_Data_EDA!J1926</f>
        <v>1</v>
      </c>
      <c r="E1925" s="7" t="n">
        <f aca="false">1_Data_EDA!K1926</f>
        <v>399.980011</v>
      </c>
      <c r="F1925" s="7" t="n">
        <f aca="false">1_Data_EDA!L1926</f>
        <v>100</v>
      </c>
      <c r="G1925" s="8" t="n">
        <f aca="false">1_Data_EDA!M1926</f>
        <v>0.25</v>
      </c>
      <c r="H1925" s="6" t="n">
        <f aca="false">IF(1_Data_EDA!B1926="First Class",1,0)</f>
        <v>0</v>
      </c>
      <c r="I1925" s="6" t="n">
        <f aca="false">IF(1_Data_EDA!B1926="Second Class",1,0)</f>
        <v>0</v>
      </c>
      <c r="J1925" s="6" t="n">
        <f aca="false">IF(1_Data_EDA!B1926="Same Day",1,0)</f>
        <v>0</v>
      </c>
      <c r="K1925" s="6" t="n">
        <f aca="false">IF(1_Data_EDA!C1926="Corporate",1,0)</f>
        <v>1</v>
      </c>
      <c r="L1925" s="6" t="n">
        <f aca="false">IF(1_Data_EDA!C1926="Home Office",1,0)</f>
        <v>0</v>
      </c>
      <c r="M1925" s="6" t="n">
        <f aca="false">IF(1_Data_EDA!D1926="Europe",1,0)</f>
        <v>0</v>
      </c>
      <c r="N1925" s="6" t="n">
        <f aca="false">IF(1_Data_EDA!D1926="LATAM",1,0)</f>
        <v>1</v>
      </c>
      <c r="O1925" s="6" t="n">
        <f aca="false">IF(1_Data_EDA!D1926="Pacific Asia",1,0)</f>
        <v>0</v>
      </c>
      <c r="P1925" s="6" t="n">
        <f aca="false">IF(1_Data_EDA!D1926="USCA",1,0)</f>
        <v>0</v>
      </c>
      <c r="Q1925" s="6" t="n">
        <f aca="false">IF(C1925&gt;MEDIAN(C$5:C$8004),1,0)</f>
        <v>1</v>
      </c>
      <c r="R1925" s="6" t="n">
        <f aca="false">IF(D1925&gt;2,1,0)</f>
        <v>0</v>
      </c>
    </row>
    <row r="1926" customFormat="false" ht="15" hidden="false" customHeight="true" outlineLevel="0" collapsed="false">
      <c r="A1926" s="6" t="n">
        <f aca="false">1_Data_EDA!O1927</f>
        <v>1</v>
      </c>
      <c r="B1926" s="6" t="n">
        <f aca="false">1_Data_EDA!H1927</f>
        <v>1</v>
      </c>
      <c r="C1926" s="7" t="n">
        <f aca="false">1_Data_EDA!I1927</f>
        <v>99.98999786</v>
      </c>
      <c r="D1926" s="6" t="n">
        <f aca="false">1_Data_EDA!J1927</f>
        <v>1</v>
      </c>
      <c r="E1926" s="7" t="n">
        <f aca="false">1_Data_EDA!K1927</f>
        <v>99.98999786</v>
      </c>
      <c r="F1926" s="7" t="n">
        <f aca="false">1_Data_EDA!L1927</f>
        <v>7</v>
      </c>
      <c r="G1926" s="8" t="n">
        <f aca="false">1_Data_EDA!M1927</f>
        <v>0.07</v>
      </c>
      <c r="H1926" s="6" t="n">
        <f aca="false">IF(1_Data_EDA!B1927="First Class",1,0)</f>
        <v>1</v>
      </c>
      <c r="I1926" s="6" t="n">
        <f aca="false">IF(1_Data_EDA!B1927="Second Class",1,0)</f>
        <v>0</v>
      </c>
      <c r="J1926" s="6" t="n">
        <f aca="false">IF(1_Data_EDA!B1927="Same Day",1,0)</f>
        <v>0</v>
      </c>
      <c r="K1926" s="6" t="n">
        <f aca="false">IF(1_Data_EDA!C1927="Corporate",1,0)</f>
        <v>0</v>
      </c>
      <c r="L1926" s="6" t="n">
        <f aca="false">IF(1_Data_EDA!C1927="Home Office",1,0)</f>
        <v>0</v>
      </c>
      <c r="M1926" s="6" t="n">
        <f aca="false">IF(1_Data_EDA!D1927="Europe",1,0)</f>
        <v>0</v>
      </c>
      <c r="N1926" s="6" t="n">
        <f aca="false">IF(1_Data_EDA!D1927="LATAM",1,0)</f>
        <v>1</v>
      </c>
      <c r="O1926" s="6" t="n">
        <f aca="false">IF(1_Data_EDA!D1927="Pacific Asia",1,0)</f>
        <v>0</v>
      </c>
      <c r="P1926" s="6" t="n">
        <f aca="false">IF(1_Data_EDA!D1927="USCA",1,0)</f>
        <v>0</v>
      </c>
      <c r="Q1926" s="6" t="n">
        <f aca="false">IF(C1926&gt;MEDIAN(C$5:C$8004),1,0)</f>
        <v>1</v>
      </c>
      <c r="R1926" s="6" t="n">
        <f aca="false">IF(D1926&gt;2,1,0)</f>
        <v>0</v>
      </c>
    </row>
    <row r="1927" customFormat="false" ht="15" hidden="false" customHeight="true" outlineLevel="0" collapsed="false">
      <c r="A1927" s="6" t="n">
        <f aca="false">1_Data_EDA!O1928</f>
        <v>0</v>
      </c>
      <c r="B1927" s="6" t="n">
        <f aca="false">1_Data_EDA!H1928</f>
        <v>4</v>
      </c>
      <c r="C1927" s="7" t="n">
        <f aca="false">1_Data_EDA!I1928</f>
        <v>129.9900055</v>
      </c>
      <c r="D1927" s="6" t="n">
        <f aca="false">1_Data_EDA!J1928</f>
        <v>1</v>
      </c>
      <c r="E1927" s="7" t="n">
        <f aca="false">1_Data_EDA!K1928</f>
        <v>129.9900055</v>
      </c>
      <c r="F1927" s="7" t="n">
        <f aca="false">1_Data_EDA!L1928</f>
        <v>23.39999962</v>
      </c>
      <c r="G1927" s="8" t="n">
        <f aca="false">1_Data_EDA!M1928</f>
        <v>0.180000007</v>
      </c>
      <c r="H1927" s="6" t="n">
        <f aca="false">IF(1_Data_EDA!B1928="First Class",1,0)</f>
        <v>0</v>
      </c>
      <c r="I1927" s="6" t="n">
        <f aca="false">IF(1_Data_EDA!B1928="Second Class",1,0)</f>
        <v>0</v>
      </c>
      <c r="J1927" s="6" t="n">
        <f aca="false">IF(1_Data_EDA!B1928="Same Day",1,0)</f>
        <v>0</v>
      </c>
      <c r="K1927" s="6" t="n">
        <f aca="false">IF(1_Data_EDA!C1928="Corporate",1,0)</f>
        <v>0</v>
      </c>
      <c r="L1927" s="6" t="n">
        <f aca="false">IF(1_Data_EDA!C1928="Home Office",1,0)</f>
        <v>0</v>
      </c>
      <c r="M1927" s="6" t="n">
        <f aca="false">IF(1_Data_EDA!D1928="Europe",1,0)</f>
        <v>0</v>
      </c>
      <c r="N1927" s="6" t="n">
        <f aca="false">IF(1_Data_EDA!D1928="LATAM",1,0)</f>
        <v>0</v>
      </c>
      <c r="O1927" s="6" t="n">
        <f aca="false">IF(1_Data_EDA!D1928="Pacific Asia",1,0)</f>
        <v>1</v>
      </c>
      <c r="P1927" s="6" t="n">
        <f aca="false">IF(1_Data_EDA!D1928="USCA",1,0)</f>
        <v>0</v>
      </c>
      <c r="Q1927" s="6" t="n">
        <f aca="false">IF(C1927&gt;MEDIAN(C$5:C$8004),1,0)</f>
        <v>1</v>
      </c>
      <c r="R1927" s="6" t="n">
        <f aca="false">IF(D1927&gt;2,1,0)</f>
        <v>0</v>
      </c>
    </row>
    <row r="1928" customFormat="false" ht="15" hidden="false" customHeight="true" outlineLevel="0" collapsed="false">
      <c r="A1928" s="6" t="n">
        <f aca="false">1_Data_EDA!O1929</f>
        <v>1</v>
      </c>
      <c r="B1928" s="6" t="n">
        <f aca="false">1_Data_EDA!H1929</f>
        <v>2</v>
      </c>
      <c r="C1928" s="7" t="n">
        <f aca="false">1_Data_EDA!I1929</f>
        <v>252.8800049</v>
      </c>
      <c r="D1928" s="6" t="n">
        <f aca="false">1_Data_EDA!J1929</f>
        <v>1</v>
      </c>
      <c r="E1928" s="7" t="n">
        <f aca="false">1_Data_EDA!K1929</f>
        <v>252.8800049</v>
      </c>
      <c r="F1928" s="7" t="n">
        <f aca="false">1_Data_EDA!L1929</f>
        <v>5.059999943</v>
      </c>
      <c r="G1928" s="8" t="n">
        <f aca="false">1_Data_EDA!M1929</f>
        <v>0.02</v>
      </c>
      <c r="H1928" s="6" t="n">
        <f aca="false">IF(1_Data_EDA!B1929="First Class",1,0)</f>
        <v>0</v>
      </c>
      <c r="I1928" s="6" t="n">
        <f aca="false">IF(1_Data_EDA!B1929="Second Class",1,0)</f>
        <v>1</v>
      </c>
      <c r="J1928" s="6" t="n">
        <f aca="false">IF(1_Data_EDA!B1929="Same Day",1,0)</f>
        <v>0</v>
      </c>
      <c r="K1928" s="6" t="n">
        <f aca="false">IF(1_Data_EDA!C1929="Corporate",1,0)</f>
        <v>0</v>
      </c>
      <c r="L1928" s="6" t="n">
        <f aca="false">IF(1_Data_EDA!C1929="Home Office",1,0)</f>
        <v>0</v>
      </c>
      <c r="M1928" s="6" t="n">
        <f aca="false">IF(1_Data_EDA!D1929="Europe",1,0)</f>
        <v>1</v>
      </c>
      <c r="N1928" s="6" t="n">
        <f aca="false">IF(1_Data_EDA!D1929="LATAM",1,0)</f>
        <v>0</v>
      </c>
      <c r="O1928" s="6" t="n">
        <f aca="false">IF(1_Data_EDA!D1929="Pacific Asia",1,0)</f>
        <v>0</v>
      </c>
      <c r="P1928" s="6" t="n">
        <f aca="false">IF(1_Data_EDA!D1929="USCA",1,0)</f>
        <v>0</v>
      </c>
      <c r="Q1928" s="6" t="n">
        <f aca="false">IF(C1928&gt;MEDIAN(C$5:C$8004),1,0)</f>
        <v>1</v>
      </c>
      <c r="R1928" s="6" t="n">
        <f aca="false">IF(D1928&gt;2,1,0)</f>
        <v>0</v>
      </c>
    </row>
    <row r="1929" customFormat="false" ht="15" hidden="false" customHeight="true" outlineLevel="0" collapsed="false">
      <c r="A1929" s="6" t="n">
        <f aca="false">1_Data_EDA!O1930</f>
        <v>1</v>
      </c>
      <c r="B1929" s="6" t="n">
        <f aca="false">1_Data_EDA!H1930</f>
        <v>2</v>
      </c>
      <c r="C1929" s="7" t="n">
        <f aca="false">1_Data_EDA!I1930</f>
        <v>199.9900055</v>
      </c>
      <c r="D1929" s="6" t="n">
        <f aca="false">1_Data_EDA!J1930</f>
        <v>1</v>
      </c>
      <c r="E1929" s="7" t="n">
        <f aca="false">1_Data_EDA!K1930</f>
        <v>199.9900055</v>
      </c>
      <c r="F1929" s="7" t="n">
        <f aca="false">1_Data_EDA!L1930</f>
        <v>34</v>
      </c>
      <c r="G1929" s="8" t="n">
        <f aca="false">1_Data_EDA!M1930</f>
        <v>0.170000002</v>
      </c>
      <c r="H1929" s="6" t="n">
        <f aca="false">IF(1_Data_EDA!B1930="First Class",1,0)</f>
        <v>0</v>
      </c>
      <c r="I1929" s="6" t="n">
        <f aca="false">IF(1_Data_EDA!B1930="Second Class",1,0)</f>
        <v>1</v>
      </c>
      <c r="J1929" s="6" t="n">
        <f aca="false">IF(1_Data_EDA!B1930="Same Day",1,0)</f>
        <v>0</v>
      </c>
      <c r="K1929" s="6" t="n">
        <f aca="false">IF(1_Data_EDA!C1930="Corporate",1,0)</f>
        <v>1</v>
      </c>
      <c r="L1929" s="6" t="n">
        <f aca="false">IF(1_Data_EDA!C1930="Home Office",1,0)</f>
        <v>0</v>
      </c>
      <c r="M1929" s="6" t="n">
        <f aca="false">IF(1_Data_EDA!D1930="Europe",1,0)</f>
        <v>0</v>
      </c>
      <c r="N1929" s="6" t="n">
        <f aca="false">IF(1_Data_EDA!D1930="LATAM",1,0)</f>
        <v>1</v>
      </c>
      <c r="O1929" s="6" t="n">
        <f aca="false">IF(1_Data_EDA!D1930="Pacific Asia",1,0)</f>
        <v>0</v>
      </c>
      <c r="P1929" s="6" t="n">
        <f aca="false">IF(1_Data_EDA!D1930="USCA",1,0)</f>
        <v>0</v>
      </c>
      <c r="Q1929" s="6" t="n">
        <f aca="false">IF(C1929&gt;MEDIAN(C$5:C$8004),1,0)</f>
        <v>1</v>
      </c>
      <c r="R1929" s="6" t="n">
        <f aca="false">IF(D1929&gt;2,1,0)</f>
        <v>0</v>
      </c>
    </row>
    <row r="1930" customFormat="false" ht="15" hidden="false" customHeight="true" outlineLevel="0" collapsed="false">
      <c r="A1930" s="6" t="n">
        <f aca="false">1_Data_EDA!O1931</f>
        <v>0</v>
      </c>
      <c r="B1930" s="6" t="n">
        <f aca="false">1_Data_EDA!H1931</f>
        <v>2</v>
      </c>
      <c r="C1930" s="7" t="n">
        <f aca="false">1_Data_EDA!I1931</f>
        <v>39.99000168</v>
      </c>
      <c r="D1930" s="6" t="n">
        <f aca="false">1_Data_EDA!J1931</f>
        <v>2</v>
      </c>
      <c r="E1930" s="7" t="n">
        <f aca="false">1_Data_EDA!K1931</f>
        <v>79.98000336</v>
      </c>
      <c r="F1930" s="7" t="n">
        <f aca="false">1_Data_EDA!L1931</f>
        <v>1.600000024</v>
      </c>
      <c r="G1930" s="8" t="n">
        <f aca="false">1_Data_EDA!M1931</f>
        <v>0.02</v>
      </c>
      <c r="H1930" s="6" t="n">
        <f aca="false">IF(1_Data_EDA!B1931="First Class",1,0)</f>
        <v>0</v>
      </c>
      <c r="I1930" s="6" t="n">
        <f aca="false">IF(1_Data_EDA!B1931="Second Class",1,0)</f>
        <v>1</v>
      </c>
      <c r="J1930" s="6" t="n">
        <f aca="false">IF(1_Data_EDA!B1931="Same Day",1,0)</f>
        <v>0</v>
      </c>
      <c r="K1930" s="6" t="n">
        <f aca="false">IF(1_Data_EDA!C1931="Corporate",1,0)</f>
        <v>0</v>
      </c>
      <c r="L1930" s="6" t="n">
        <f aca="false">IF(1_Data_EDA!C1931="Home Office",1,0)</f>
        <v>0</v>
      </c>
      <c r="M1930" s="6" t="n">
        <f aca="false">IF(1_Data_EDA!D1931="Europe",1,0)</f>
        <v>0</v>
      </c>
      <c r="N1930" s="6" t="n">
        <f aca="false">IF(1_Data_EDA!D1931="LATAM",1,0)</f>
        <v>0</v>
      </c>
      <c r="O1930" s="6" t="n">
        <f aca="false">IF(1_Data_EDA!D1931="Pacific Asia",1,0)</f>
        <v>1</v>
      </c>
      <c r="P1930" s="6" t="n">
        <f aca="false">IF(1_Data_EDA!D1931="USCA",1,0)</f>
        <v>0</v>
      </c>
      <c r="Q1930" s="6" t="n">
        <f aca="false">IF(C1930&gt;MEDIAN(C$5:C$8004),1,0)</f>
        <v>0</v>
      </c>
      <c r="R1930" s="6" t="n">
        <f aca="false">IF(D1930&gt;2,1,0)</f>
        <v>0</v>
      </c>
    </row>
    <row r="1931" customFormat="false" ht="15" hidden="false" customHeight="true" outlineLevel="0" collapsed="false">
      <c r="A1931" s="6" t="n">
        <f aca="false">1_Data_EDA!O1932</f>
        <v>0</v>
      </c>
      <c r="B1931" s="6" t="n">
        <f aca="false">1_Data_EDA!H1932</f>
        <v>4</v>
      </c>
      <c r="C1931" s="7" t="n">
        <f aca="false">1_Data_EDA!I1932</f>
        <v>199.9900055</v>
      </c>
      <c r="D1931" s="6" t="n">
        <f aca="false">1_Data_EDA!J1932</f>
        <v>1</v>
      </c>
      <c r="E1931" s="7" t="n">
        <f aca="false">1_Data_EDA!K1932</f>
        <v>199.9900055</v>
      </c>
      <c r="F1931" s="7" t="n">
        <f aca="false">1_Data_EDA!L1932</f>
        <v>20</v>
      </c>
      <c r="G1931" s="8" t="n">
        <f aca="false">1_Data_EDA!M1932</f>
        <v>0.100000001</v>
      </c>
      <c r="H1931" s="6" t="n">
        <f aca="false">IF(1_Data_EDA!B1932="First Class",1,0)</f>
        <v>0</v>
      </c>
      <c r="I1931" s="6" t="n">
        <f aca="false">IF(1_Data_EDA!B1932="Second Class",1,0)</f>
        <v>0</v>
      </c>
      <c r="J1931" s="6" t="n">
        <f aca="false">IF(1_Data_EDA!B1932="Same Day",1,0)</f>
        <v>0</v>
      </c>
      <c r="K1931" s="6" t="n">
        <f aca="false">IF(1_Data_EDA!C1932="Corporate",1,0)</f>
        <v>0</v>
      </c>
      <c r="L1931" s="6" t="n">
        <f aca="false">IF(1_Data_EDA!C1932="Home Office",1,0)</f>
        <v>0</v>
      </c>
      <c r="M1931" s="6" t="n">
        <f aca="false">IF(1_Data_EDA!D1932="Europe",1,0)</f>
        <v>0</v>
      </c>
      <c r="N1931" s="6" t="n">
        <f aca="false">IF(1_Data_EDA!D1932="LATAM",1,0)</f>
        <v>0</v>
      </c>
      <c r="O1931" s="6" t="n">
        <f aca="false">IF(1_Data_EDA!D1932="Pacific Asia",1,0)</f>
        <v>0</v>
      </c>
      <c r="P1931" s="6" t="n">
        <f aca="false">IF(1_Data_EDA!D1932="USCA",1,0)</f>
        <v>1</v>
      </c>
      <c r="Q1931" s="6" t="n">
        <f aca="false">IF(C1931&gt;MEDIAN(C$5:C$8004),1,0)</f>
        <v>1</v>
      </c>
      <c r="R1931" s="6" t="n">
        <f aca="false">IF(D1931&gt;2,1,0)</f>
        <v>0</v>
      </c>
    </row>
    <row r="1932" customFormat="false" ht="15" hidden="false" customHeight="true" outlineLevel="0" collapsed="false">
      <c r="A1932" s="6" t="n">
        <f aca="false">1_Data_EDA!O1933</f>
        <v>0</v>
      </c>
      <c r="B1932" s="6" t="n">
        <f aca="false">1_Data_EDA!H1933</f>
        <v>2</v>
      </c>
      <c r="C1932" s="7" t="n">
        <f aca="false">1_Data_EDA!I1933</f>
        <v>59.99000168</v>
      </c>
      <c r="D1932" s="6" t="n">
        <f aca="false">1_Data_EDA!J1933</f>
        <v>2</v>
      </c>
      <c r="E1932" s="7" t="n">
        <f aca="false">1_Data_EDA!K1933</f>
        <v>119.9800034</v>
      </c>
      <c r="F1932" s="7" t="n">
        <f aca="false">1_Data_EDA!L1933</f>
        <v>4.800000191</v>
      </c>
      <c r="G1932" s="8" t="n">
        <f aca="false">1_Data_EDA!M1933</f>
        <v>0.039999999</v>
      </c>
      <c r="H1932" s="6" t="n">
        <f aca="false">IF(1_Data_EDA!B1933="First Class",1,0)</f>
        <v>0</v>
      </c>
      <c r="I1932" s="6" t="n">
        <f aca="false">IF(1_Data_EDA!B1933="Second Class",1,0)</f>
        <v>1</v>
      </c>
      <c r="J1932" s="6" t="n">
        <f aca="false">IF(1_Data_EDA!B1933="Same Day",1,0)</f>
        <v>0</v>
      </c>
      <c r="K1932" s="6" t="n">
        <f aca="false">IF(1_Data_EDA!C1933="Corporate",1,0)</f>
        <v>1</v>
      </c>
      <c r="L1932" s="6" t="n">
        <f aca="false">IF(1_Data_EDA!C1933="Home Office",1,0)</f>
        <v>0</v>
      </c>
      <c r="M1932" s="6" t="n">
        <f aca="false">IF(1_Data_EDA!D1933="Europe",1,0)</f>
        <v>0</v>
      </c>
      <c r="N1932" s="6" t="n">
        <f aca="false">IF(1_Data_EDA!D1933="LATAM",1,0)</f>
        <v>0</v>
      </c>
      <c r="O1932" s="6" t="n">
        <f aca="false">IF(1_Data_EDA!D1933="Pacific Asia",1,0)</f>
        <v>1</v>
      </c>
      <c r="P1932" s="6" t="n">
        <f aca="false">IF(1_Data_EDA!D1933="USCA",1,0)</f>
        <v>0</v>
      </c>
      <c r="Q1932" s="6" t="n">
        <f aca="false">IF(C1932&gt;MEDIAN(C$5:C$8004),1,0)</f>
        <v>0</v>
      </c>
      <c r="R1932" s="6" t="n">
        <f aca="false">IF(D1932&gt;2,1,0)</f>
        <v>0</v>
      </c>
    </row>
    <row r="1933" customFormat="false" ht="15" hidden="false" customHeight="true" outlineLevel="0" collapsed="false">
      <c r="A1933" s="6" t="n">
        <f aca="false">1_Data_EDA!O1934</f>
        <v>0</v>
      </c>
      <c r="B1933" s="6" t="n">
        <f aca="false">1_Data_EDA!H1934</f>
        <v>4</v>
      </c>
      <c r="C1933" s="7" t="n">
        <f aca="false">1_Data_EDA!I1934</f>
        <v>199.9900055</v>
      </c>
      <c r="D1933" s="6" t="n">
        <f aca="false">1_Data_EDA!J1934</f>
        <v>1</v>
      </c>
      <c r="E1933" s="7" t="n">
        <f aca="false">1_Data_EDA!K1934</f>
        <v>199.9900055</v>
      </c>
      <c r="F1933" s="7" t="n">
        <f aca="false">1_Data_EDA!L1934</f>
        <v>50</v>
      </c>
      <c r="G1933" s="8" t="n">
        <f aca="false">1_Data_EDA!M1934</f>
        <v>0.25</v>
      </c>
      <c r="H1933" s="6" t="n">
        <f aca="false">IF(1_Data_EDA!B1934="First Class",1,0)</f>
        <v>0</v>
      </c>
      <c r="I1933" s="6" t="n">
        <f aca="false">IF(1_Data_EDA!B1934="Second Class",1,0)</f>
        <v>0</v>
      </c>
      <c r="J1933" s="6" t="n">
        <f aca="false">IF(1_Data_EDA!B1934="Same Day",1,0)</f>
        <v>0</v>
      </c>
      <c r="K1933" s="6" t="n">
        <f aca="false">IF(1_Data_EDA!C1934="Corporate",1,0)</f>
        <v>0</v>
      </c>
      <c r="L1933" s="6" t="n">
        <f aca="false">IF(1_Data_EDA!C1934="Home Office",1,0)</f>
        <v>1</v>
      </c>
      <c r="M1933" s="6" t="n">
        <f aca="false">IF(1_Data_EDA!D1934="Europe",1,0)</f>
        <v>0</v>
      </c>
      <c r="N1933" s="6" t="n">
        <f aca="false">IF(1_Data_EDA!D1934="LATAM",1,0)</f>
        <v>1</v>
      </c>
      <c r="O1933" s="6" t="n">
        <f aca="false">IF(1_Data_EDA!D1934="Pacific Asia",1,0)</f>
        <v>0</v>
      </c>
      <c r="P1933" s="6" t="n">
        <f aca="false">IF(1_Data_EDA!D1934="USCA",1,0)</f>
        <v>0</v>
      </c>
      <c r="Q1933" s="6" t="n">
        <f aca="false">IF(C1933&gt;MEDIAN(C$5:C$8004),1,0)</f>
        <v>1</v>
      </c>
      <c r="R1933" s="6" t="n">
        <f aca="false">IF(D1933&gt;2,1,0)</f>
        <v>0</v>
      </c>
    </row>
    <row r="1934" customFormat="false" ht="15" hidden="false" customHeight="true" outlineLevel="0" collapsed="false">
      <c r="A1934" s="6" t="n">
        <f aca="false">1_Data_EDA!O1935</f>
        <v>1</v>
      </c>
      <c r="B1934" s="6" t="n">
        <f aca="false">1_Data_EDA!H1935</f>
        <v>2</v>
      </c>
      <c r="C1934" s="7" t="n">
        <f aca="false">1_Data_EDA!I1935</f>
        <v>49.97999954</v>
      </c>
      <c r="D1934" s="6" t="n">
        <f aca="false">1_Data_EDA!J1935</f>
        <v>2</v>
      </c>
      <c r="E1934" s="7" t="n">
        <f aca="false">1_Data_EDA!K1935</f>
        <v>99.95999908</v>
      </c>
      <c r="F1934" s="7" t="n">
        <f aca="false">1_Data_EDA!L1935</f>
        <v>10</v>
      </c>
      <c r="G1934" s="8" t="n">
        <f aca="false">1_Data_EDA!M1935</f>
        <v>0.100000001</v>
      </c>
      <c r="H1934" s="6" t="n">
        <f aca="false">IF(1_Data_EDA!B1935="First Class",1,0)</f>
        <v>0</v>
      </c>
      <c r="I1934" s="6" t="n">
        <f aca="false">IF(1_Data_EDA!B1935="Second Class",1,0)</f>
        <v>1</v>
      </c>
      <c r="J1934" s="6" t="n">
        <f aca="false">IF(1_Data_EDA!B1935="Same Day",1,0)</f>
        <v>0</v>
      </c>
      <c r="K1934" s="6" t="n">
        <f aca="false">IF(1_Data_EDA!C1935="Corporate",1,0)</f>
        <v>1</v>
      </c>
      <c r="L1934" s="6" t="n">
        <f aca="false">IF(1_Data_EDA!C1935="Home Office",1,0)</f>
        <v>0</v>
      </c>
      <c r="M1934" s="6" t="n">
        <f aca="false">IF(1_Data_EDA!D1935="Europe",1,0)</f>
        <v>1</v>
      </c>
      <c r="N1934" s="6" t="n">
        <f aca="false">IF(1_Data_EDA!D1935="LATAM",1,0)</f>
        <v>0</v>
      </c>
      <c r="O1934" s="6" t="n">
        <f aca="false">IF(1_Data_EDA!D1935="Pacific Asia",1,0)</f>
        <v>0</v>
      </c>
      <c r="P1934" s="6" t="n">
        <f aca="false">IF(1_Data_EDA!D1935="USCA",1,0)</f>
        <v>0</v>
      </c>
      <c r="Q1934" s="6" t="n">
        <f aca="false">IF(C1934&gt;MEDIAN(C$5:C$8004),1,0)</f>
        <v>0</v>
      </c>
      <c r="R1934" s="6" t="n">
        <f aca="false">IF(D1934&gt;2,1,0)</f>
        <v>0</v>
      </c>
    </row>
    <row r="1935" customFormat="false" ht="15" hidden="false" customHeight="true" outlineLevel="0" collapsed="false">
      <c r="A1935" s="6" t="n">
        <f aca="false">1_Data_EDA!O1936</f>
        <v>1</v>
      </c>
      <c r="B1935" s="6" t="n">
        <f aca="false">1_Data_EDA!H1936</f>
        <v>1</v>
      </c>
      <c r="C1935" s="7" t="n">
        <f aca="false">1_Data_EDA!I1936</f>
        <v>399.980011</v>
      </c>
      <c r="D1935" s="6" t="n">
        <f aca="false">1_Data_EDA!J1936</f>
        <v>1</v>
      </c>
      <c r="E1935" s="7" t="n">
        <f aca="false">1_Data_EDA!K1936</f>
        <v>399.980011</v>
      </c>
      <c r="F1935" s="7" t="n">
        <f aca="false">1_Data_EDA!L1936</f>
        <v>20</v>
      </c>
      <c r="G1935" s="8" t="n">
        <f aca="false">1_Data_EDA!M1936</f>
        <v>0.050000001</v>
      </c>
      <c r="H1935" s="6" t="n">
        <f aca="false">IF(1_Data_EDA!B1936="First Class",1,0)</f>
        <v>1</v>
      </c>
      <c r="I1935" s="6" t="n">
        <f aca="false">IF(1_Data_EDA!B1936="Second Class",1,0)</f>
        <v>0</v>
      </c>
      <c r="J1935" s="6" t="n">
        <f aca="false">IF(1_Data_EDA!B1936="Same Day",1,0)</f>
        <v>0</v>
      </c>
      <c r="K1935" s="6" t="n">
        <f aca="false">IF(1_Data_EDA!C1936="Corporate",1,0)</f>
        <v>0</v>
      </c>
      <c r="L1935" s="6" t="n">
        <f aca="false">IF(1_Data_EDA!C1936="Home Office",1,0)</f>
        <v>0</v>
      </c>
      <c r="M1935" s="6" t="n">
        <f aca="false">IF(1_Data_EDA!D1936="Europe",1,0)</f>
        <v>1</v>
      </c>
      <c r="N1935" s="6" t="n">
        <f aca="false">IF(1_Data_EDA!D1936="LATAM",1,0)</f>
        <v>0</v>
      </c>
      <c r="O1935" s="6" t="n">
        <f aca="false">IF(1_Data_EDA!D1936="Pacific Asia",1,0)</f>
        <v>0</v>
      </c>
      <c r="P1935" s="6" t="n">
        <f aca="false">IF(1_Data_EDA!D1936="USCA",1,0)</f>
        <v>0</v>
      </c>
      <c r="Q1935" s="6" t="n">
        <f aca="false">IF(C1935&gt;MEDIAN(C$5:C$8004),1,0)</f>
        <v>1</v>
      </c>
      <c r="R1935" s="6" t="n">
        <f aca="false">IF(D1935&gt;2,1,0)</f>
        <v>0</v>
      </c>
    </row>
    <row r="1936" customFormat="false" ht="15" hidden="false" customHeight="true" outlineLevel="0" collapsed="false">
      <c r="A1936" s="6" t="n">
        <f aca="false">1_Data_EDA!O1937</f>
        <v>0</v>
      </c>
      <c r="B1936" s="6" t="n">
        <f aca="false">1_Data_EDA!H1937</f>
        <v>4</v>
      </c>
      <c r="C1936" s="7" t="n">
        <f aca="false">1_Data_EDA!I1937</f>
        <v>299.980011</v>
      </c>
      <c r="D1936" s="6" t="n">
        <f aca="false">1_Data_EDA!J1937</f>
        <v>1</v>
      </c>
      <c r="E1936" s="7" t="n">
        <f aca="false">1_Data_EDA!K1937</f>
        <v>299.980011</v>
      </c>
      <c r="F1936" s="7" t="n">
        <f aca="false">1_Data_EDA!L1937</f>
        <v>39</v>
      </c>
      <c r="G1936" s="8" t="n">
        <f aca="false">1_Data_EDA!M1937</f>
        <v>0.129999995</v>
      </c>
      <c r="H1936" s="6" t="n">
        <f aca="false">IF(1_Data_EDA!B1937="First Class",1,0)</f>
        <v>0</v>
      </c>
      <c r="I1936" s="6" t="n">
        <f aca="false">IF(1_Data_EDA!B1937="Second Class",1,0)</f>
        <v>0</v>
      </c>
      <c r="J1936" s="6" t="n">
        <f aca="false">IF(1_Data_EDA!B1937="Same Day",1,0)</f>
        <v>0</v>
      </c>
      <c r="K1936" s="6" t="n">
        <f aca="false">IF(1_Data_EDA!C1937="Corporate",1,0)</f>
        <v>0</v>
      </c>
      <c r="L1936" s="6" t="n">
        <f aca="false">IF(1_Data_EDA!C1937="Home Office",1,0)</f>
        <v>0</v>
      </c>
      <c r="M1936" s="6" t="n">
        <f aca="false">IF(1_Data_EDA!D1937="Europe",1,0)</f>
        <v>0</v>
      </c>
      <c r="N1936" s="6" t="n">
        <f aca="false">IF(1_Data_EDA!D1937="LATAM",1,0)</f>
        <v>0</v>
      </c>
      <c r="O1936" s="6" t="n">
        <f aca="false">IF(1_Data_EDA!D1937="Pacific Asia",1,0)</f>
        <v>0</v>
      </c>
      <c r="P1936" s="6" t="n">
        <f aca="false">IF(1_Data_EDA!D1937="USCA",1,0)</f>
        <v>1</v>
      </c>
      <c r="Q1936" s="6" t="n">
        <f aca="false">IF(C1936&gt;MEDIAN(C$5:C$8004),1,0)</f>
        <v>1</v>
      </c>
      <c r="R1936" s="6" t="n">
        <f aca="false">IF(D1936&gt;2,1,0)</f>
        <v>0</v>
      </c>
    </row>
    <row r="1937" customFormat="false" ht="15" hidden="false" customHeight="true" outlineLevel="0" collapsed="false">
      <c r="A1937" s="6" t="n">
        <f aca="false">1_Data_EDA!O1938</f>
        <v>0</v>
      </c>
      <c r="B1937" s="6" t="n">
        <f aca="false">1_Data_EDA!H1938</f>
        <v>4</v>
      </c>
      <c r="C1937" s="7" t="n">
        <f aca="false">1_Data_EDA!I1938</f>
        <v>39.75</v>
      </c>
      <c r="D1937" s="6" t="n">
        <f aca="false">1_Data_EDA!J1938</f>
        <v>1</v>
      </c>
      <c r="E1937" s="7" t="n">
        <f aca="false">1_Data_EDA!K1938</f>
        <v>39.75</v>
      </c>
      <c r="F1937" s="7" t="n">
        <f aca="false">1_Data_EDA!L1938</f>
        <v>1.190000057</v>
      </c>
      <c r="G1937" s="8" t="n">
        <f aca="false">1_Data_EDA!M1938</f>
        <v>0.029999999</v>
      </c>
      <c r="H1937" s="6" t="n">
        <f aca="false">IF(1_Data_EDA!B1938="First Class",1,0)</f>
        <v>0</v>
      </c>
      <c r="I1937" s="6" t="n">
        <f aca="false">IF(1_Data_EDA!B1938="Second Class",1,0)</f>
        <v>0</v>
      </c>
      <c r="J1937" s="6" t="n">
        <f aca="false">IF(1_Data_EDA!B1938="Same Day",1,0)</f>
        <v>0</v>
      </c>
      <c r="K1937" s="6" t="n">
        <f aca="false">IF(1_Data_EDA!C1938="Corporate",1,0)</f>
        <v>1</v>
      </c>
      <c r="L1937" s="6" t="n">
        <f aca="false">IF(1_Data_EDA!C1938="Home Office",1,0)</f>
        <v>0</v>
      </c>
      <c r="M1937" s="6" t="n">
        <f aca="false">IF(1_Data_EDA!D1938="Europe",1,0)</f>
        <v>0</v>
      </c>
      <c r="N1937" s="6" t="n">
        <f aca="false">IF(1_Data_EDA!D1938="LATAM",1,0)</f>
        <v>0</v>
      </c>
      <c r="O1937" s="6" t="n">
        <f aca="false">IF(1_Data_EDA!D1938="Pacific Asia",1,0)</f>
        <v>1</v>
      </c>
      <c r="P1937" s="6" t="n">
        <f aca="false">IF(1_Data_EDA!D1938="USCA",1,0)</f>
        <v>0</v>
      </c>
      <c r="Q1937" s="6" t="n">
        <f aca="false">IF(C1937&gt;MEDIAN(C$5:C$8004),1,0)</f>
        <v>0</v>
      </c>
      <c r="R1937" s="6" t="n">
        <f aca="false">IF(D1937&gt;2,1,0)</f>
        <v>0</v>
      </c>
    </row>
    <row r="1938" customFormat="false" ht="15" hidden="false" customHeight="true" outlineLevel="0" collapsed="false">
      <c r="A1938" s="6" t="n">
        <f aca="false">1_Data_EDA!O1939</f>
        <v>0</v>
      </c>
      <c r="B1938" s="6" t="n">
        <f aca="false">1_Data_EDA!H1939</f>
        <v>4</v>
      </c>
      <c r="C1938" s="7" t="n">
        <f aca="false">1_Data_EDA!I1939</f>
        <v>399.980011</v>
      </c>
      <c r="D1938" s="6" t="n">
        <f aca="false">1_Data_EDA!J1939</f>
        <v>1</v>
      </c>
      <c r="E1938" s="7" t="n">
        <f aca="false">1_Data_EDA!K1939</f>
        <v>399.980011</v>
      </c>
      <c r="F1938" s="7" t="n">
        <f aca="false">1_Data_EDA!L1939</f>
        <v>60</v>
      </c>
      <c r="G1938" s="8" t="n">
        <f aca="false">1_Data_EDA!M1939</f>
        <v>0.150000006</v>
      </c>
      <c r="H1938" s="6" t="n">
        <f aca="false">IF(1_Data_EDA!B1939="First Class",1,0)</f>
        <v>0</v>
      </c>
      <c r="I1938" s="6" t="n">
        <f aca="false">IF(1_Data_EDA!B1939="Second Class",1,0)</f>
        <v>0</v>
      </c>
      <c r="J1938" s="6" t="n">
        <f aca="false">IF(1_Data_EDA!B1939="Same Day",1,0)</f>
        <v>0</v>
      </c>
      <c r="K1938" s="6" t="n">
        <f aca="false">IF(1_Data_EDA!C1939="Corporate",1,0)</f>
        <v>0</v>
      </c>
      <c r="L1938" s="6" t="n">
        <f aca="false">IF(1_Data_EDA!C1939="Home Office",1,0)</f>
        <v>0</v>
      </c>
      <c r="M1938" s="6" t="n">
        <f aca="false">IF(1_Data_EDA!D1939="Europe",1,0)</f>
        <v>0</v>
      </c>
      <c r="N1938" s="6" t="n">
        <f aca="false">IF(1_Data_EDA!D1939="LATAM",1,0)</f>
        <v>1</v>
      </c>
      <c r="O1938" s="6" t="n">
        <f aca="false">IF(1_Data_EDA!D1939="Pacific Asia",1,0)</f>
        <v>0</v>
      </c>
      <c r="P1938" s="6" t="n">
        <f aca="false">IF(1_Data_EDA!D1939="USCA",1,0)</f>
        <v>0</v>
      </c>
      <c r="Q1938" s="6" t="n">
        <f aca="false">IF(C1938&gt;MEDIAN(C$5:C$8004),1,0)</f>
        <v>1</v>
      </c>
      <c r="R1938" s="6" t="n">
        <f aca="false">IF(D1938&gt;2,1,0)</f>
        <v>0</v>
      </c>
    </row>
    <row r="1939" customFormat="false" ht="15" hidden="false" customHeight="true" outlineLevel="0" collapsed="false">
      <c r="A1939" s="6" t="n">
        <f aca="false">1_Data_EDA!O1940</f>
        <v>0</v>
      </c>
      <c r="B1939" s="6" t="n">
        <f aca="false">1_Data_EDA!H1940</f>
        <v>0</v>
      </c>
      <c r="C1939" s="7" t="n">
        <f aca="false">1_Data_EDA!I1940</f>
        <v>49.97999954</v>
      </c>
      <c r="D1939" s="6" t="n">
        <f aca="false">1_Data_EDA!J1940</f>
        <v>2</v>
      </c>
      <c r="E1939" s="7" t="n">
        <f aca="false">1_Data_EDA!K1940</f>
        <v>99.95999908</v>
      </c>
      <c r="F1939" s="7" t="n">
        <f aca="false">1_Data_EDA!L1940</f>
        <v>17.98999977</v>
      </c>
      <c r="G1939" s="8" t="n">
        <f aca="false">1_Data_EDA!M1940</f>
        <v>0.180000007</v>
      </c>
      <c r="H1939" s="6" t="n">
        <f aca="false">IF(1_Data_EDA!B1940="First Class",1,0)</f>
        <v>0</v>
      </c>
      <c r="I1939" s="6" t="n">
        <f aca="false">IF(1_Data_EDA!B1940="Second Class",1,0)</f>
        <v>0</v>
      </c>
      <c r="J1939" s="6" t="n">
        <f aca="false">IF(1_Data_EDA!B1940="Same Day",1,0)</f>
        <v>1</v>
      </c>
      <c r="K1939" s="6" t="n">
        <f aca="false">IF(1_Data_EDA!C1940="Corporate",1,0)</f>
        <v>0</v>
      </c>
      <c r="L1939" s="6" t="n">
        <f aca="false">IF(1_Data_EDA!C1940="Home Office",1,0)</f>
        <v>0</v>
      </c>
      <c r="M1939" s="6" t="n">
        <f aca="false">IF(1_Data_EDA!D1940="Europe",1,0)</f>
        <v>0</v>
      </c>
      <c r="N1939" s="6" t="n">
        <f aca="false">IF(1_Data_EDA!D1940="LATAM",1,0)</f>
        <v>1</v>
      </c>
      <c r="O1939" s="6" t="n">
        <f aca="false">IF(1_Data_EDA!D1940="Pacific Asia",1,0)</f>
        <v>0</v>
      </c>
      <c r="P1939" s="6" t="n">
        <f aca="false">IF(1_Data_EDA!D1940="USCA",1,0)</f>
        <v>0</v>
      </c>
      <c r="Q1939" s="6" t="n">
        <f aca="false">IF(C1939&gt;MEDIAN(C$5:C$8004),1,0)</f>
        <v>0</v>
      </c>
      <c r="R1939" s="6" t="n">
        <f aca="false">IF(D1939&gt;2,1,0)</f>
        <v>0</v>
      </c>
    </row>
    <row r="1940" customFormat="false" ht="15" hidden="false" customHeight="true" outlineLevel="0" collapsed="false">
      <c r="A1940" s="6" t="n">
        <f aca="false">1_Data_EDA!O1941</f>
        <v>0</v>
      </c>
      <c r="B1940" s="6" t="n">
        <f aca="false">1_Data_EDA!H1941</f>
        <v>4</v>
      </c>
      <c r="C1940" s="7" t="n">
        <f aca="false">1_Data_EDA!I1941</f>
        <v>49.97999954</v>
      </c>
      <c r="D1940" s="6" t="n">
        <f aca="false">1_Data_EDA!J1941</f>
        <v>2</v>
      </c>
      <c r="E1940" s="7" t="n">
        <f aca="false">1_Data_EDA!K1941</f>
        <v>99.95999908</v>
      </c>
      <c r="F1940" s="7" t="n">
        <f aca="false">1_Data_EDA!L1941</f>
        <v>16.98999977</v>
      </c>
      <c r="G1940" s="8" t="n">
        <f aca="false">1_Data_EDA!M1941</f>
        <v>0.170000002</v>
      </c>
      <c r="H1940" s="6" t="n">
        <f aca="false">IF(1_Data_EDA!B1941="First Class",1,0)</f>
        <v>0</v>
      </c>
      <c r="I1940" s="6" t="n">
        <f aca="false">IF(1_Data_EDA!B1941="Second Class",1,0)</f>
        <v>0</v>
      </c>
      <c r="J1940" s="6" t="n">
        <f aca="false">IF(1_Data_EDA!B1941="Same Day",1,0)</f>
        <v>0</v>
      </c>
      <c r="K1940" s="6" t="n">
        <f aca="false">IF(1_Data_EDA!C1941="Corporate",1,0)</f>
        <v>0</v>
      </c>
      <c r="L1940" s="6" t="n">
        <f aca="false">IF(1_Data_EDA!C1941="Home Office",1,0)</f>
        <v>1</v>
      </c>
      <c r="M1940" s="6" t="n">
        <f aca="false">IF(1_Data_EDA!D1941="Europe",1,0)</f>
        <v>0</v>
      </c>
      <c r="N1940" s="6" t="n">
        <f aca="false">IF(1_Data_EDA!D1941="LATAM",1,0)</f>
        <v>1</v>
      </c>
      <c r="O1940" s="6" t="n">
        <f aca="false">IF(1_Data_EDA!D1941="Pacific Asia",1,0)</f>
        <v>0</v>
      </c>
      <c r="P1940" s="6" t="n">
        <f aca="false">IF(1_Data_EDA!D1941="USCA",1,0)</f>
        <v>0</v>
      </c>
      <c r="Q1940" s="6" t="n">
        <f aca="false">IF(C1940&gt;MEDIAN(C$5:C$8004),1,0)</f>
        <v>0</v>
      </c>
      <c r="R1940" s="6" t="n">
        <f aca="false">IF(D1940&gt;2,1,0)</f>
        <v>0</v>
      </c>
    </row>
    <row r="1941" customFormat="false" ht="15" hidden="false" customHeight="true" outlineLevel="0" collapsed="false">
      <c r="A1941" s="6" t="n">
        <f aca="false">1_Data_EDA!O1942</f>
        <v>1</v>
      </c>
      <c r="B1941" s="6" t="n">
        <f aca="false">1_Data_EDA!H1942</f>
        <v>1</v>
      </c>
      <c r="C1941" s="7" t="n">
        <f aca="false">1_Data_EDA!I1942</f>
        <v>199.9900055</v>
      </c>
      <c r="D1941" s="6" t="n">
        <f aca="false">1_Data_EDA!J1942</f>
        <v>1</v>
      </c>
      <c r="E1941" s="7" t="n">
        <f aca="false">1_Data_EDA!K1942</f>
        <v>199.9900055</v>
      </c>
      <c r="F1941" s="7" t="n">
        <f aca="false">1_Data_EDA!L1942</f>
        <v>0</v>
      </c>
      <c r="G1941" s="8" t="n">
        <f aca="false">1_Data_EDA!M1942</f>
        <v>0</v>
      </c>
      <c r="H1941" s="6" t="n">
        <f aca="false">IF(1_Data_EDA!B1942="First Class",1,0)</f>
        <v>1</v>
      </c>
      <c r="I1941" s="6" t="n">
        <f aca="false">IF(1_Data_EDA!B1942="Second Class",1,0)</f>
        <v>0</v>
      </c>
      <c r="J1941" s="6" t="n">
        <f aca="false">IF(1_Data_EDA!B1942="Same Day",1,0)</f>
        <v>0</v>
      </c>
      <c r="K1941" s="6" t="n">
        <f aca="false">IF(1_Data_EDA!C1942="Corporate",1,0)</f>
        <v>0</v>
      </c>
      <c r="L1941" s="6" t="n">
        <f aca="false">IF(1_Data_EDA!C1942="Home Office",1,0)</f>
        <v>0</v>
      </c>
      <c r="M1941" s="6" t="n">
        <f aca="false">IF(1_Data_EDA!D1942="Europe",1,0)</f>
        <v>1</v>
      </c>
      <c r="N1941" s="6" t="n">
        <f aca="false">IF(1_Data_EDA!D1942="LATAM",1,0)</f>
        <v>0</v>
      </c>
      <c r="O1941" s="6" t="n">
        <f aca="false">IF(1_Data_EDA!D1942="Pacific Asia",1,0)</f>
        <v>0</v>
      </c>
      <c r="P1941" s="6" t="n">
        <f aca="false">IF(1_Data_EDA!D1942="USCA",1,0)</f>
        <v>0</v>
      </c>
      <c r="Q1941" s="6" t="n">
        <f aca="false">IF(C1941&gt;MEDIAN(C$5:C$8004),1,0)</f>
        <v>1</v>
      </c>
      <c r="R1941" s="6" t="n">
        <f aca="false">IF(D1941&gt;2,1,0)</f>
        <v>0</v>
      </c>
    </row>
    <row r="1942" customFormat="false" ht="15" hidden="false" customHeight="true" outlineLevel="0" collapsed="false">
      <c r="A1942" s="6" t="n">
        <f aca="false">1_Data_EDA!O1943</f>
        <v>1</v>
      </c>
      <c r="B1942" s="6" t="n">
        <f aca="false">1_Data_EDA!H1943</f>
        <v>2</v>
      </c>
      <c r="C1942" s="7" t="n">
        <f aca="false">1_Data_EDA!I1943</f>
        <v>50</v>
      </c>
      <c r="D1942" s="6" t="n">
        <f aca="false">1_Data_EDA!J1943</f>
        <v>5</v>
      </c>
      <c r="E1942" s="7" t="n">
        <f aca="false">1_Data_EDA!K1943</f>
        <v>250</v>
      </c>
      <c r="F1942" s="7" t="n">
        <f aca="false">1_Data_EDA!L1943</f>
        <v>42.5</v>
      </c>
      <c r="G1942" s="8" t="n">
        <f aca="false">1_Data_EDA!M1943</f>
        <v>0.170000002</v>
      </c>
      <c r="H1942" s="6" t="n">
        <f aca="false">IF(1_Data_EDA!B1943="First Class",1,0)</f>
        <v>0</v>
      </c>
      <c r="I1942" s="6" t="n">
        <f aca="false">IF(1_Data_EDA!B1943="Second Class",1,0)</f>
        <v>1</v>
      </c>
      <c r="J1942" s="6" t="n">
        <f aca="false">IF(1_Data_EDA!B1943="Same Day",1,0)</f>
        <v>0</v>
      </c>
      <c r="K1942" s="6" t="n">
        <f aca="false">IF(1_Data_EDA!C1943="Corporate",1,0)</f>
        <v>0</v>
      </c>
      <c r="L1942" s="6" t="n">
        <f aca="false">IF(1_Data_EDA!C1943="Home Office",1,0)</f>
        <v>1</v>
      </c>
      <c r="M1942" s="6" t="n">
        <f aca="false">IF(1_Data_EDA!D1943="Europe",1,0)</f>
        <v>0</v>
      </c>
      <c r="N1942" s="6" t="n">
        <f aca="false">IF(1_Data_EDA!D1943="LATAM",1,0)</f>
        <v>0</v>
      </c>
      <c r="O1942" s="6" t="n">
        <f aca="false">IF(1_Data_EDA!D1943="Pacific Asia",1,0)</f>
        <v>1</v>
      </c>
      <c r="P1942" s="6" t="n">
        <f aca="false">IF(1_Data_EDA!D1943="USCA",1,0)</f>
        <v>0</v>
      </c>
      <c r="Q1942" s="6" t="n">
        <f aca="false">IF(C1942&gt;MEDIAN(C$5:C$8004),1,0)</f>
        <v>0</v>
      </c>
      <c r="R1942" s="6" t="n">
        <f aca="false">IF(D1942&gt;2,1,0)</f>
        <v>1</v>
      </c>
    </row>
    <row r="1943" customFormat="false" ht="15" hidden="false" customHeight="true" outlineLevel="0" collapsed="false">
      <c r="A1943" s="6" t="n">
        <f aca="false">1_Data_EDA!O1944</f>
        <v>0</v>
      </c>
      <c r="B1943" s="6" t="n">
        <f aca="false">1_Data_EDA!H1944</f>
        <v>4</v>
      </c>
      <c r="C1943" s="7" t="n">
        <f aca="false">1_Data_EDA!I1944</f>
        <v>50</v>
      </c>
      <c r="D1943" s="6" t="n">
        <f aca="false">1_Data_EDA!J1944</f>
        <v>1</v>
      </c>
      <c r="E1943" s="7" t="n">
        <f aca="false">1_Data_EDA!K1944</f>
        <v>50</v>
      </c>
      <c r="F1943" s="7" t="n">
        <f aca="false">1_Data_EDA!L1944</f>
        <v>0.5</v>
      </c>
      <c r="G1943" s="8" t="n">
        <f aca="false">1_Data_EDA!M1944</f>
        <v>0.01</v>
      </c>
      <c r="H1943" s="6" t="n">
        <f aca="false">IF(1_Data_EDA!B1944="First Class",1,0)</f>
        <v>0</v>
      </c>
      <c r="I1943" s="6" t="n">
        <f aca="false">IF(1_Data_EDA!B1944="Second Class",1,0)</f>
        <v>0</v>
      </c>
      <c r="J1943" s="6" t="n">
        <f aca="false">IF(1_Data_EDA!B1944="Same Day",1,0)</f>
        <v>0</v>
      </c>
      <c r="K1943" s="6" t="n">
        <f aca="false">IF(1_Data_EDA!C1944="Corporate",1,0)</f>
        <v>0</v>
      </c>
      <c r="L1943" s="6" t="n">
        <f aca="false">IF(1_Data_EDA!C1944="Home Office",1,0)</f>
        <v>0</v>
      </c>
      <c r="M1943" s="6" t="n">
        <f aca="false">IF(1_Data_EDA!D1944="Europe",1,0)</f>
        <v>0</v>
      </c>
      <c r="N1943" s="6" t="n">
        <f aca="false">IF(1_Data_EDA!D1944="LATAM",1,0)</f>
        <v>0</v>
      </c>
      <c r="O1943" s="6" t="n">
        <f aca="false">IF(1_Data_EDA!D1944="Pacific Asia",1,0)</f>
        <v>1</v>
      </c>
      <c r="P1943" s="6" t="n">
        <f aca="false">IF(1_Data_EDA!D1944="USCA",1,0)</f>
        <v>0</v>
      </c>
      <c r="Q1943" s="6" t="n">
        <f aca="false">IF(C1943&gt;MEDIAN(C$5:C$8004),1,0)</f>
        <v>0</v>
      </c>
      <c r="R1943" s="6" t="n">
        <f aca="false">IF(D1943&gt;2,1,0)</f>
        <v>0</v>
      </c>
    </row>
    <row r="1944" customFormat="false" ht="15" hidden="false" customHeight="true" outlineLevel="0" collapsed="false">
      <c r="A1944" s="6" t="n">
        <f aca="false">1_Data_EDA!O1945</f>
        <v>1</v>
      </c>
      <c r="B1944" s="6" t="n">
        <f aca="false">1_Data_EDA!H1945</f>
        <v>4</v>
      </c>
      <c r="C1944" s="7" t="n">
        <f aca="false">1_Data_EDA!I1945</f>
        <v>199.9900055</v>
      </c>
      <c r="D1944" s="6" t="n">
        <f aca="false">1_Data_EDA!J1945</f>
        <v>1</v>
      </c>
      <c r="E1944" s="7" t="n">
        <f aca="false">1_Data_EDA!K1945</f>
        <v>199.9900055</v>
      </c>
      <c r="F1944" s="7" t="n">
        <f aca="false">1_Data_EDA!L1945</f>
        <v>4</v>
      </c>
      <c r="G1944" s="8" t="n">
        <f aca="false">1_Data_EDA!M1945</f>
        <v>0.02</v>
      </c>
      <c r="H1944" s="6" t="n">
        <f aca="false">IF(1_Data_EDA!B1945="First Class",1,0)</f>
        <v>0</v>
      </c>
      <c r="I1944" s="6" t="n">
        <f aca="false">IF(1_Data_EDA!B1945="Second Class",1,0)</f>
        <v>0</v>
      </c>
      <c r="J1944" s="6" t="n">
        <f aca="false">IF(1_Data_EDA!B1945="Same Day",1,0)</f>
        <v>0</v>
      </c>
      <c r="K1944" s="6" t="n">
        <f aca="false">IF(1_Data_EDA!C1945="Corporate",1,0)</f>
        <v>0</v>
      </c>
      <c r="L1944" s="6" t="n">
        <f aca="false">IF(1_Data_EDA!C1945="Home Office",1,0)</f>
        <v>0</v>
      </c>
      <c r="M1944" s="6" t="n">
        <f aca="false">IF(1_Data_EDA!D1945="Europe",1,0)</f>
        <v>0</v>
      </c>
      <c r="N1944" s="6" t="n">
        <f aca="false">IF(1_Data_EDA!D1945="LATAM",1,0)</f>
        <v>0</v>
      </c>
      <c r="O1944" s="6" t="n">
        <f aca="false">IF(1_Data_EDA!D1945="Pacific Asia",1,0)</f>
        <v>0</v>
      </c>
      <c r="P1944" s="6" t="n">
        <f aca="false">IF(1_Data_EDA!D1945="USCA",1,0)</f>
        <v>1</v>
      </c>
      <c r="Q1944" s="6" t="n">
        <f aca="false">IF(C1944&gt;MEDIAN(C$5:C$8004),1,0)</f>
        <v>1</v>
      </c>
      <c r="R1944" s="6" t="n">
        <f aca="false">IF(D1944&gt;2,1,0)</f>
        <v>0</v>
      </c>
    </row>
    <row r="1945" customFormat="false" ht="15" hidden="false" customHeight="true" outlineLevel="0" collapsed="false">
      <c r="A1945" s="6" t="n">
        <f aca="false">1_Data_EDA!O1946</f>
        <v>1</v>
      </c>
      <c r="B1945" s="6" t="n">
        <f aca="false">1_Data_EDA!H1946</f>
        <v>2</v>
      </c>
      <c r="C1945" s="7" t="n">
        <f aca="false">1_Data_EDA!I1946</f>
        <v>49.97999954</v>
      </c>
      <c r="D1945" s="6" t="n">
        <f aca="false">1_Data_EDA!J1946</f>
        <v>1</v>
      </c>
      <c r="E1945" s="7" t="n">
        <f aca="false">1_Data_EDA!K1946</f>
        <v>49.97999954</v>
      </c>
      <c r="F1945" s="7" t="n">
        <f aca="false">1_Data_EDA!L1946</f>
        <v>2</v>
      </c>
      <c r="G1945" s="8" t="n">
        <f aca="false">1_Data_EDA!M1946</f>
        <v>0.039999999</v>
      </c>
      <c r="H1945" s="6" t="n">
        <f aca="false">IF(1_Data_EDA!B1946="First Class",1,0)</f>
        <v>0</v>
      </c>
      <c r="I1945" s="6" t="n">
        <f aca="false">IF(1_Data_EDA!B1946="Second Class",1,0)</f>
        <v>1</v>
      </c>
      <c r="J1945" s="6" t="n">
        <f aca="false">IF(1_Data_EDA!B1946="Same Day",1,0)</f>
        <v>0</v>
      </c>
      <c r="K1945" s="6" t="n">
        <f aca="false">IF(1_Data_EDA!C1946="Corporate",1,0)</f>
        <v>1</v>
      </c>
      <c r="L1945" s="6" t="n">
        <f aca="false">IF(1_Data_EDA!C1946="Home Office",1,0)</f>
        <v>0</v>
      </c>
      <c r="M1945" s="6" t="n">
        <f aca="false">IF(1_Data_EDA!D1946="Europe",1,0)</f>
        <v>0</v>
      </c>
      <c r="N1945" s="6" t="n">
        <f aca="false">IF(1_Data_EDA!D1946="LATAM",1,0)</f>
        <v>1</v>
      </c>
      <c r="O1945" s="6" t="n">
        <f aca="false">IF(1_Data_EDA!D1946="Pacific Asia",1,0)</f>
        <v>0</v>
      </c>
      <c r="P1945" s="6" t="n">
        <f aca="false">IF(1_Data_EDA!D1946="USCA",1,0)</f>
        <v>0</v>
      </c>
      <c r="Q1945" s="6" t="n">
        <f aca="false">IF(C1945&gt;MEDIAN(C$5:C$8004),1,0)</f>
        <v>0</v>
      </c>
      <c r="R1945" s="6" t="n">
        <f aca="false">IF(D1945&gt;2,1,0)</f>
        <v>0</v>
      </c>
    </row>
    <row r="1946" customFormat="false" ht="15" hidden="false" customHeight="true" outlineLevel="0" collapsed="false">
      <c r="A1946" s="6" t="n">
        <f aca="false">1_Data_EDA!O1947</f>
        <v>0</v>
      </c>
      <c r="B1946" s="6" t="n">
        <f aca="false">1_Data_EDA!H1947</f>
        <v>4</v>
      </c>
      <c r="C1946" s="7" t="n">
        <f aca="false">1_Data_EDA!I1947</f>
        <v>209.9900055</v>
      </c>
      <c r="D1946" s="6" t="n">
        <f aca="false">1_Data_EDA!J1947</f>
        <v>1</v>
      </c>
      <c r="E1946" s="7" t="n">
        <f aca="false">1_Data_EDA!K1947</f>
        <v>209.9900055</v>
      </c>
      <c r="F1946" s="7" t="n">
        <f aca="false">1_Data_EDA!L1947</f>
        <v>52.5</v>
      </c>
      <c r="G1946" s="8" t="n">
        <f aca="false">1_Data_EDA!M1947</f>
        <v>0.25</v>
      </c>
      <c r="H1946" s="6" t="n">
        <f aca="false">IF(1_Data_EDA!B1947="First Class",1,0)</f>
        <v>0</v>
      </c>
      <c r="I1946" s="6" t="n">
        <f aca="false">IF(1_Data_EDA!B1947="Second Class",1,0)</f>
        <v>0</v>
      </c>
      <c r="J1946" s="6" t="n">
        <f aca="false">IF(1_Data_EDA!B1947="Same Day",1,0)</f>
        <v>0</v>
      </c>
      <c r="K1946" s="6" t="n">
        <f aca="false">IF(1_Data_EDA!C1947="Corporate",1,0)</f>
        <v>0</v>
      </c>
      <c r="L1946" s="6" t="n">
        <f aca="false">IF(1_Data_EDA!C1947="Home Office",1,0)</f>
        <v>0</v>
      </c>
      <c r="M1946" s="6" t="n">
        <f aca="false">IF(1_Data_EDA!D1947="Europe",1,0)</f>
        <v>0</v>
      </c>
      <c r="N1946" s="6" t="n">
        <f aca="false">IF(1_Data_EDA!D1947="LATAM",1,0)</f>
        <v>1</v>
      </c>
      <c r="O1946" s="6" t="n">
        <f aca="false">IF(1_Data_EDA!D1947="Pacific Asia",1,0)</f>
        <v>0</v>
      </c>
      <c r="P1946" s="6" t="n">
        <f aca="false">IF(1_Data_EDA!D1947="USCA",1,0)</f>
        <v>0</v>
      </c>
      <c r="Q1946" s="6" t="n">
        <f aca="false">IF(C1946&gt;MEDIAN(C$5:C$8004),1,0)</f>
        <v>1</v>
      </c>
      <c r="R1946" s="6" t="n">
        <f aca="false">IF(D1946&gt;2,1,0)</f>
        <v>0</v>
      </c>
    </row>
    <row r="1947" customFormat="false" ht="15" hidden="false" customHeight="true" outlineLevel="0" collapsed="false">
      <c r="A1947" s="6" t="n">
        <f aca="false">1_Data_EDA!O1948</f>
        <v>0</v>
      </c>
      <c r="B1947" s="6" t="n">
        <f aca="false">1_Data_EDA!H1948</f>
        <v>4</v>
      </c>
      <c r="C1947" s="7" t="n">
        <f aca="false">1_Data_EDA!I1948</f>
        <v>299.980011</v>
      </c>
      <c r="D1947" s="6" t="n">
        <f aca="false">1_Data_EDA!J1948</f>
        <v>1</v>
      </c>
      <c r="E1947" s="7" t="n">
        <f aca="false">1_Data_EDA!K1948</f>
        <v>299.980011</v>
      </c>
      <c r="F1947" s="7" t="n">
        <f aca="false">1_Data_EDA!L1948</f>
        <v>9</v>
      </c>
      <c r="G1947" s="8" t="n">
        <f aca="false">1_Data_EDA!M1948</f>
        <v>0.029999999</v>
      </c>
      <c r="H1947" s="6" t="n">
        <f aca="false">IF(1_Data_EDA!B1948="First Class",1,0)</f>
        <v>0</v>
      </c>
      <c r="I1947" s="6" t="n">
        <f aca="false">IF(1_Data_EDA!B1948="Second Class",1,0)</f>
        <v>0</v>
      </c>
      <c r="J1947" s="6" t="n">
        <f aca="false">IF(1_Data_EDA!B1948="Same Day",1,0)</f>
        <v>0</v>
      </c>
      <c r="K1947" s="6" t="n">
        <f aca="false">IF(1_Data_EDA!C1948="Corporate",1,0)</f>
        <v>1</v>
      </c>
      <c r="L1947" s="6" t="n">
        <f aca="false">IF(1_Data_EDA!C1948="Home Office",1,0)</f>
        <v>0</v>
      </c>
      <c r="M1947" s="6" t="n">
        <f aca="false">IF(1_Data_EDA!D1948="Europe",1,0)</f>
        <v>0</v>
      </c>
      <c r="N1947" s="6" t="n">
        <f aca="false">IF(1_Data_EDA!D1948="LATAM",1,0)</f>
        <v>1</v>
      </c>
      <c r="O1947" s="6" t="n">
        <f aca="false">IF(1_Data_EDA!D1948="Pacific Asia",1,0)</f>
        <v>0</v>
      </c>
      <c r="P1947" s="6" t="n">
        <f aca="false">IF(1_Data_EDA!D1948="USCA",1,0)</f>
        <v>0</v>
      </c>
      <c r="Q1947" s="6" t="n">
        <f aca="false">IF(C1947&gt;MEDIAN(C$5:C$8004),1,0)</f>
        <v>1</v>
      </c>
      <c r="R1947" s="6" t="n">
        <f aca="false">IF(D1947&gt;2,1,0)</f>
        <v>0</v>
      </c>
    </row>
    <row r="1948" customFormat="false" ht="15" hidden="false" customHeight="true" outlineLevel="0" collapsed="false">
      <c r="A1948" s="6" t="n">
        <f aca="false">1_Data_EDA!O1949</f>
        <v>1</v>
      </c>
      <c r="B1948" s="6" t="n">
        <f aca="false">1_Data_EDA!H1949</f>
        <v>1</v>
      </c>
      <c r="C1948" s="7" t="n">
        <f aca="false">1_Data_EDA!I1949</f>
        <v>129.9900055</v>
      </c>
      <c r="D1948" s="6" t="n">
        <f aca="false">1_Data_EDA!J1949</f>
        <v>1</v>
      </c>
      <c r="E1948" s="7" t="n">
        <f aca="false">1_Data_EDA!K1949</f>
        <v>129.9900055</v>
      </c>
      <c r="F1948" s="7" t="n">
        <f aca="false">1_Data_EDA!L1949</f>
        <v>7.150000095</v>
      </c>
      <c r="G1948" s="8" t="n">
        <f aca="false">1_Data_EDA!M1949</f>
        <v>0.059999999</v>
      </c>
      <c r="H1948" s="6" t="n">
        <f aca="false">IF(1_Data_EDA!B1949="First Class",1,0)</f>
        <v>1</v>
      </c>
      <c r="I1948" s="6" t="n">
        <f aca="false">IF(1_Data_EDA!B1949="Second Class",1,0)</f>
        <v>0</v>
      </c>
      <c r="J1948" s="6" t="n">
        <f aca="false">IF(1_Data_EDA!B1949="Same Day",1,0)</f>
        <v>0</v>
      </c>
      <c r="K1948" s="6" t="n">
        <f aca="false">IF(1_Data_EDA!C1949="Corporate",1,0)</f>
        <v>0</v>
      </c>
      <c r="L1948" s="6" t="n">
        <f aca="false">IF(1_Data_EDA!C1949="Home Office",1,0)</f>
        <v>0</v>
      </c>
      <c r="M1948" s="6" t="n">
        <f aca="false">IF(1_Data_EDA!D1949="Europe",1,0)</f>
        <v>1</v>
      </c>
      <c r="N1948" s="6" t="n">
        <f aca="false">IF(1_Data_EDA!D1949="LATAM",1,0)</f>
        <v>0</v>
      </c>
      <c r="O1948" s="6" t="n">
        <f aca="false">IF(1_Data_EDA!D1949="Pacific Asia",1,0)</f>
        <v>0</v>
      </c>
      <c r="P1948" s="6" t="n">
        <f aca="false">IF(1_Data_EDA!D1949="USCA",1,0)</f>
        <v>0</v>
      </c>
      <c r="Q1948" s="6" t="n">
        <f aca="false">IF(C1948&gt;MEDIAN(C$5:C$8004),1,0)</f>
        <v>1</v>
      </c>
      <c r="R1948" s="6" t="n">
        <f aca="false">IF(D1948&gt;2,1,0)</f>
        <v>0</v>
      </c>
    </row>
    <row r="1949" customFormat="false" ht="15" hidden="false" customHeight="true" outlineLevel="0" collapsed="false">
      <c r="A1949" s="6" t="n">
        <f aca="false">1_Data_EDA!O1950</f>
        <v>0</v>
      </c>
      <c r="B1949" s="6" t="n">
        <f aca="false">1_Data_EDA!H1950</f>
        <v>4</v>
      </c>
      <c r="C1949" s="7" t="n">
        <f aca="false">1_Data_EDA!I1950</f>
        <v>59.99000168</v>
      </c>
      <c r="D1949" s="6" t="n">
        <f aca="false">1_Data_EDA!J1950</f>
        <v>1</v>
      </c>
      <c r="E1949" s="7" t="n">
        <f aca="false">1_Data_EDA!K1950</f>
        <v>59.99000168</v>
      </c>
      <c r="F1949" s="7" t="n">
        <f aca="false">1_Data_EDA!L1950</f>
        <v>10.19999981</v>
      </c>
      <c r="G1949" s="8" t="n">
        <f aca="false">1_Data_EDA!M1950</f>
        <v>0.170000002</v>
      </c>
      <c r="H1949" s="6" t="n">
        <f aca="false">IF(1_Data_EDA!B1950="First Class",1,0)</f>
        <v>0</v>
      </c>
      <c r="I1949" s="6" t="n">
        <f aca="false">IF(1_Data_EDA!B1950="Second Class",1,0)</f>
        <v>0</v>
      </c>
      <c r="J1949" s="6" t="n">
        <f aca="false">IF(1_Data_EDA!B1950="Same Day",1,0)</f>
        <v>0</v>
      </c>
      <c r="K1949" s="6" t="n">
        <f aca="false">IF(1_Data_EDA!C1950="Corporate",1,0)</f>
        <v>0</v>
      </c>
      <c r="L1949" s="6" t="n">
        <f aca="false">IF(1_Data_EDA!C1950="Home Office",1,0)</f>
        <v>0</v>
      </c>
      <c r="M1949" s="6" t="n">
        <f aca="false">IF(1_Data_EDA!D1950="Europe",1,0)</f>
        <v>0</v>
      </c>
      <c r="N1949" s="6" t="n">
        <f aca="false">IF(1_Data_EDA!D1950="LATAM",1,0)</f>
        <v>0</v>
      </c>
      <c r="O1949" s="6" t="n">
        <f aca="false">IF(1_Data_EDA!D1950="Pacific Asia",1,0)</f>
        <v>0</v>
      </c>
      <c r="P1949" s="6" t="n">
        <f aca="false">IF(1_Data_EDA!D1950="USCA",1,0)</f>
        <v>0</v>
      </c>
      <c r="Q1949" s="6" t="n">
        <f aca="false">IF(C1949&gt;MEDIAN(C$5:C$8004),1,0)</f>
        <v>0</v>
      </c>
      <c r="R1949" s="6" t="n">
        <f aca="false">IF(D1949&gt;2,1,0)</f>
        <v>0</v>
      </c>
    </row>
    <row r="1950" customFormat="false" ht="15" hidden="false" customHeight="true" outlineLevel="0" collapsed="false">
      <c r="A1950" s="6" t="n">
        <f aca="false">1_Data_EDA!O1951</f>
        <v>1</v>
      </c>
      <c r="B1950" s="6" t="n">
        <f aca="false">1_Data_EDA!H1951</f>
        <v>4</v>
      </c>
      <c r="C1950" s="7" t="n">
        <f aca="false">1_Data_EDA!I1951</f>
        <v>50</v>
      </c>
      <c r="D1950" s="6" t="n">
        <f aca="false">1_Data_EDA!J1951</f>
        <v>5</v>
      </c>
      <c r="E1950" s="7" t="n">
        <f aca="false">1_Data_EDA!K1951</f>
        <v>250</v>
      </c>
      <c r="F1950" s="7" t="n">
        <f aca="false">1_Data_EDA!L1951</f>
        <v>2.5</v>
      </c>
      <c r="G1950" s="8" t="n">
        <f aca="false">1_Data_EDA!M1951</f>
        <v>0.01</v>
      </c>
      <c r="H1950" s="6" t="n">
        <f aca="false">IF(1_Data_EDA!B1951="First Class",1,0)</f>
        <v>0</v>
      </c>
      <c r="I1950" s="6" t="n">
        <f aca="false">IF(1_Data_EDA!B1951="Second Class",1,0)</f>
        <v>0</v>
      </c>
      <c r="J1950" s="6" t="n">
        <f aca="false">IF(1_Data_EDA!B1951="Same Day",1,0)</f>
        <v>0</v>
      </c>
      <c r="K1950" s="6" t="n">
        <f aca="false">IF(1_Data_EDA!C1951="Corporate",1,0)</f>
        <v>0</v>
      </c>
      <c r="L1950" s="6" t="n">
        <f aca="false">IF(1_Data_EDA!C1951="Home Office",1,0)</f>
        <v>0</v>
      </c>
      <c r="M1950" s="6" t="n">
        <f aca="false">IF(1_Data_EDA!D1951="Europe",1,0)</f>
        <v>1</v>
      </c>
      <c r="N1950" s="6" t="n">
        <f aca="false">IF(1_Data_EDA!D1951="LATAM",1,0)</f>
        <v>0</v>
      </c>
      <c r="O1950" s="6" t="n">
        <f aca="false">IF(1_Data_EDA!D1951="Pacific Asia",1,0)</f>
        <v>0</v>
      </c>
      <c r="P1950" s="6" t="n">
        <f aca="false">IF(1_Data_EDA!D1951="USCA",1,0)</f>
        <v>0</v>
      </c>
      <c r="Q1950" s="6" t="n">
        <f aca="false">IF(C1950&gt;MEDIAN(C$5:C$8004),1,0)</f>
        <v>0</v>
      </c>
      <c r="R1950" s="6" t="n">
        <f aca="false">IF(D1950&gt;2,1,0)</f>
        <v>1</v>
      </c>
    </row>
    <row r="1951" customFormat="false" ht="15" hidden="false" customHeight="true" outlineLevel="0" collapsed="false">
      <c r="A1951" s="6" t="n">
        <f aca="false">1_Data_EDA!O1952</f>
        <v>0</v>
      </c>
      <c r="B1951" s="6" t="n">
        <f aca="false">1_Data_EDA!H1952</f>
        <v>4</v>
      </c>
      <c r="C1951" s="7" t="n">
        <f aca="false">1_Data_EDA!I1952</f>
        <v>39.99000168</v>
      </c>
      <c r="D1951" s="6" t="n">
        <f aca="false">1_Data_EDA!J1952</f>
        <v>2</v>
      </c>
      <c r="E1951" s="7" t="n">
        <f aca="false">1_Data_EDA!K1952</f>
        <v>79.98000336</v>
      </c>
      <c r="F1951" s="7" t="n">
        <f aca="false">1_Data_EDA!L1952</f>
        <v>5.599999905</v>
      </c>
      <c r="G1951" s="8" t="n">
        <f aca="false">1_Data_EDA!M1952</f>
        <v>0.07</v>
      </c>
      <c r="H1951" s="6" t="n">
        <f aca="false">IF(1_Data_EDA!B1952="First Class",1,0)</f>
        <v>0</v>
      </c>
      <c r="I1951" s="6" t="n">
        <f aca="false">IF(1_Data_EDA!B1952="Second Class",1,0)</f>
        <v>0</v>
      </c>
      <c r="J1951" s="6" t="n">
        <f aca="false">IF(1_Data_EDA!B1952="Same Day",1,0)</f>
        <v>0</v>
      </c>
      <c r="K1951" s="6" t="n">
        <f aca="false">IF(1_Data_EDA!C1952="Corporate",1,0)</f>
        <v>1</v>
      </c>
      <c r="L1951" s="6" t="n">
        <f aca="false">IF(1_Data_EDA!C1952="Home Office",1,0)</f>
        <v>0</v>
      </c>
      <c r="M1951" s="6" t="n">
        <f aca="false">IF(1_Data_EDA!D1952="Europe",1,0)</f>
        <v>0</v>
      </c>
      <c r="N1951" s="6" t="n">
        <f aca="false">IF(1_Data_EDA!D1952="LATAM",1,0)</f>
        <v>1</v>
      </c>
      <c r="O1951" s="6" t="n">
        <f aca="false">IF(1_Data_EDA!D1952="Pacific Asia",1,0)</f>
        <v>0</v>
      </c>
      <c r="P1951" s="6" t="n">
        <f aca="false">IF(1_Data_EDA!D1952="USCA",1,0)</f>
        <v>0</v>
      </c>
      <c r="Q1951" s="6" t="n">
        <f aca="false">IF(C1951&gt;MEDIAN(C$5:C$8004),1,0)</f>
        <v>0</v>
      </c>
      <c r="R1951" s="6" t="n">
        <f aca="false">IF(D1951&gt;2,1,0)</f>
        <v>0</v>
      </c>
    </row>
    <row r="1952" customFormat="false" ht="15" hidden="false" customHeight="true" outlineLevel="0" collapsed="false">
      <c r="A1952" s="6" t="n">
        <f aca="false">1_Data_EDA!O1953</f>
        <v>0</v>
      </c>
      <c r="B1952" s="6" t="n">
        <f aca="false">1_Data_EDA!H1953</f>
        <v>4</v>
      </c>
      <c r="C1952" s="7" t="n">
        <f aca="false">1_Data_EDA!I1953</f>
        <v>99.98999786</v>
      </c>
      <c r="D1952" s="6" t="n">
        <f aca="false">1_Data_EDA!J1953</f>
        <v>4</v>
      </c>
      <c r="E1952" s="7" t="n">
        <f aca="false">1_Data_EDA!K1953</f>
        <v>399.9599915</v>
      </c>
      <c r="F1952" s="7" t="n">
        <f aca="false">1_Data_EDA!L1953</f>
        <v>40</v>
      </c>
      <c r="G1952" s="8" t="n">
        <f aca="false">1_Data_EDA!M1953</f>
        <v>0.100000001</v>
      </c>
      <c r="H1952" s="6" t="n">
        <f aca="false">IF(1_Data_EDA!B1953="First Class",1,0)</f>
        <v>0</v>
      </c>
      <c r="I1952" s="6" t="n">
        <f aca="false">IF(1_Data_EDA!B1953="Second Class",1,0)</f>
        <v>0</v>
      </c>
      <c r="J1952" s="6" t="n">
        <f aca="false">IF(1_Data_EDA!B1953="Same Day",1,0)</f>
        <v>0</v>
      </c>
      <c r="K1952" s="6" t="n">
        <f aca="false">IF(1_Data_EDA!C1953="Corporate",1,0)</f>
        <v>1</v>
      </c>
      <c r="L1952" s="6" t="n">
        <f aca="false">IF(1_Data_EDA!C1953="Home Office",1,0)</f>
        <v>0</v>
      </c>
      <c r="M1952" s="6" t="n">
        <f aca="false">IF(1_Data_EDA!D1953="Europe",1,0)</f>
        <v>0</v>
      </c>
      <c r="N1952" s="6" t="n">
        <f aca="false">IF(1_Data_EDA!D1953="LATAM",1,0)</f>
        <v>1</v>
      </c>
      <c r="O1952" s="6" t="n">
        <f aca="false">IF(1_Data_EDA!D1953="Pacific Asia",1,0)</f>
        <v>0</v>
      </c>
      <c r="P1952" s="6" t="n">
        <f aca="false">IF(1_Data_EDA!D1953="USCA",1,0)</f>
        <v>0</v>
      </c>
      <c r="Q1952" s="6" t="n">
        <f aca="false">IF(C1952&gt;MEDIAN(C$5:C$8004),1,0)</f>
        <v>1</v>
      </c>
      <c r="R1952" s="6" t="n">
        <f aca="false">IF(D1952&gt;2,1,0)</f>
        <v>1</v>
      </c>
    </row>
    <row r="1953" customFormat="false" ht="15" hidden="false" customHeight="true" outlineLevel="0" collapsed="false">
      <c r="A1953" s="6" t="n">
        <f aca="false">1_Data_EDA!O1954</f>
        <v>0</v>
      </c>
      <c r="B1953" s="6" t="n">
        <f aca="false">1_Data_EDA!H1954</f>
        <v>4</v>
      </c>
      <c r="C1953" s="7" t="n">
        <f aca="false">1_Data_EDA!I1954</f>
        <v>24.98999977</v>
      </c>
      <c r="D1953" s="6" t="n">
        <f aca="false">1_Data_EDA!J1954</f>
        <v>3</v>
      </c>
      <c r="E1953" s="7" t="n">
        <f aca="false">1_Data_EDA!K1954</f>
        <v>74.97000122</v>
      </c>
      <c r="F1953" s="7" t="n">
        <f aca="false">1_Data_EDA!L1954</f>
        <v>12</v>
      </c>
      <c r="G1953" s="8" t="n">
        <f aca="false">1_Data_EDA!M1954</f>
        <v>0.159999996</v>
      </c>
      <c r="H1953" s="6" t="n">
        <f aca="false">IF(1_Data_EDA!B1954="First Class",1,0)</f>
        <v>0</v>
      </c>
      <c r="I1953" s="6" t="n">
        <f aca="false">IF(1_Data_EDA!B1954="Second Class",1,0)</f>
        <v>0</v>
      </c>
      <c r="J1953" s="6" t="n">
        <f aca="false">IF(1_Data_EDA!B1954="Same Day",1,0)</f>
        <v>0</v>
      </c>
      <c r="K1953" s="6" t="n">
        <f aca="false">IF(1_Data_EDA!C1954="Corporate",1,0)</f>
        <v>1</v>
      </c>
      <c r="L1953" s="6" t="n">
        <f aca="false">IF(1_Data_EDA!C1954="Home Office",1,0)</f>
        <v>0</v>
      </c>
      <c r="M1953" s="6" t="n">
        <f aca="false">IF(1_Data_EDA!D1954="Europe",1,0)</f>
        <v>0</v>
      </c>
      <c r="N1953" s="6" t="n">
        <f aca="false">IF(1_Data_EDA!D1954="LATAM",1,0)</f>
        <v>1</v>
      </c>
      <c r="O1953" s="6" t="n">
        <f aca="false">IF(1_Data_EDA!D1954="Pacific Asia",1,0)</f>
        <v>0</v>
      </c>
      <c r="P1953" s="6" t="n">
        <f aca="false">IF(1_Data_EDA!D1954="USCA",1,0)</f>
        <v>0</v>
      </c>
      <c r="Q1953" s="6" t="n">
        <f aca="false">IF(C1953&gt;MEDIAN(C$5:C$8004),1,0)</f>
        <v>0</v>
      </c>
      <c r="R1953" s="6" t="n">
        <f aca="false">IF(D1953&gt;2,1,0)</f>
        <v>1</v>
      </c>
    </row>
    <row r="1954" customFormat="false" ht="15" hidden="false" customHeight="true" outlineLevel="0" collapsed="false">
      <c r="A1954" s="6" t="n">
        <f aca="false">1_Data_EDA!O1955</f>
        <v>0</v>
      </c>
      <c r="B1954" s="6" t="n">
        <f aca="false">1_Data_EDA!H1955</f>
        <v>4</v>
      </c>
      <c r="C1954" s="7" t="n">
        <f aca="false">1_Data_EDA!I1955</f>
        <v>49.97999954</v>
      </c>
      <c r="D1954" s="6" t="n">
        <f aca="false">1_Data_EDA!J1955</f>
        <v>2</v>
      </c>
      <c r="E1954" s="7" t="n">
        <f aca="false">1_Data_EDA!K1955</f>
        <v>99.95999908</v>
      </c>
      <c r="F1954" s="7" t="n">
        <f aca="false">1_Data_EDA!L1955</f>
        <v>9</v>
      </c>
      <c r="G1954" s="8" t="n">
        <f aca="false">1_Data_EDA!M1955</f>
        <v>0.090000004</v>
      </c>
      <c r="H1954" s="6" t="n">
        <f aca="false">IF(1_Data_EDA!B1955="First Class",1,0)</f>
        <v>0</v>
      </c>
      <c r="I1954" s="6" t="n">
        <f aca="false">IF(1_Data_EDA!B1955="Second Class",1,0)</f>
        <v>0</v>
      </c>
      <c r="J1954" s="6" t="n">
        <f aca="false">IF(1_Data_EDA!B1955="Same Day",1,0)</f>
        <v>0</v>
      </c>
      <c r="K1954" s="6" t="n">
        <f aca="false">IF(1_Data_EDA!C1955="Corporate",1,0)</f>
        <v>1</v>
      </c>
      <c r="L1954" s="6" t="n">
        <f aca="false">IF(1_Data_EDA!C1955="Home Office",1,0)</f>
        <v>0</v>
      </c>
      <c r="M1954" s="6" t="n">
        <f aca="false">IF(1_Data_EDA!D1955="Europe",1,0)</f>
        <v>0</v>
      </c>
      <c r="N1954" s="6" t="n">
        <f aca="false">IF(1_Data_EDA!D1955="LATAM",1,0)</f>
        <v>0</v>
      </c>
      <c r="O1954" s="6" t="n">
        <f aca="false">IF(1_Data_EDA!D1955="Pacific Asia",1,0)</f>
        <v>1</v>
      </c>
      <c r="P1954" s="6" t="n">
        <f aca="false">IF(1_Data_EDA!D1955="USCA",1,0)</f>
        <v>0</v>
      </c>
      <c r="Q1954" s="6" t="n">
        <f aca="false">IF(C1954&gt;MEDIAN(C$5:C$8004),1,0)</f>
        <v>0</v>
      </c>
      <c r="R1954" s="6" t="n">
        <f aca="false">IF(D1954&gt;2,1,0)</f>
        <v>0</v>
      </c>
    </row>
    <row r="1955" customFormat="false" ht="15" hidden="false" customHeight="true" outlineLevel="0" collapsed="false">
      <c r="A1955" s="6" t="n">
        <f aca="false">1_Data_EDA!O1956</f>
        <v>1</v>
      </c>
      <c r="B1955" s="6" t="n">
        <f aca="false">1_Data_EDA!H1956</f>
        <v>4</v>
      </c>
      <c r="C1955" s="7" t="n">
        <f aca="false">1_Data_EDA!I1956</f>
        <v>399.980011</v>
      </c>
      <c r="D1955" s="6" t="n">
        <f aca="false">1_Data_EDA!J1956</f>
        <v>1</v>
      </c>
      <c r="E1955" s="7" t="n">
        <f aca="false">1_Data_EDA!K1956</f>
        <v>399.980011</v>
      </c>
      <c r="F1955" s="7" t="n">
        <f aca="false">1_Data_EDA!L1956</f>
        <v>16</v>
      </c>
      <c r="G1955" s="8" t="n">
        <f aca="false">1_Data_EDA!M1956</f>
        <v>0.039999999</v>
      </c>
      <c r="H1955" s="6" t="n">
        <f aca="false">IF(1_Data_EDA!B1956="First Class",1,0)</f>
        <v>0</v>
      </c>
      <c r="I1955" s="6" t="n">
        <f aca="false">IF(1_Data_EDA!B1956="Second Class",1,0)</f>
        <v>0</v>
      </c>
      <c r="J1955" s="6" t="n">
        <f aca="false">IF(1_Data_EDA!B1956="Same Day",1,0)</f>
        <v>0</v>
      </c>
      <c r="K1955" s="6" t="n">
        <f aca="false">IF(1_Data_EDA!C1956="Corporate",1,0)</f>
        <v>0</v>
      </c>
      <c r="L1955" s="6" t="n">
        <f aca="false">IF(1_Data_EDA!C1956="Home Office",1,0)</f>
        <v>1</v>
      </c>
      <c r="M1955" s="6" t="n">
        <f aca="false">IF(1_Data_EDA!D1956="Europe",1,0)</f>
        <v>0</v>
      </c>
      <c r="N1955" s="6" t="n">
        <f aca="false">IF(1_Data_EDA!D1956="LATAM",1,0)</f>
        <v>1</v>
      </c>
      <c r="O1955" s="6" t="n">
        <f aca="false">IF(1_Data_EDA!D1956="Pacific Asia",1,0)</f>
        <v>0</v>
      </c>
      <c r="P1955" s="6" t="n">
        <f aca="false">IF(1_Data_EDA!D1956="USCA",1,0)</f>
        <v>0</v>
      </c>
      <c r="Q1955" s="6" t="n">
        <f aca="false">IF(C1955&gt;MEDIAN(C$5:C$8004),1,0)</f>
        <v>1</v>
      </c>
      <c r="R1955" s="6" t="n">
        <f aca="false">IF(D1955&gt;2,1,0)</f>
        <v>0</v>
      </c>
    </row>
    <row r="1956" customFormat="false" ht="15" hidden="false" customHeight="true" outlineLevel="0" collapsed="false">
      <c r="A1956" s="6" t="n">
        <f aca="false">1_Data_EDA!O1957</f>
        <v>0</v>
      </c>
      <c r="B1956" s="6" t="n">
        <f aca="false">1_Data_EDA!H1957</f>
        <v>4</v>
      </c>
      <c r="C1956" s="7" t="n">
        <f aca="false">1_Data_EDA!I1957</f>
        <v>39.99000168</v>
      </c>
      <c r="D1956" s="6" t="n">
        <f aca="false">1_Data_EDA!J1957</f>
        <v>1</v>
      </c>
      <c r="E1956" s="7" t="n">
        <f aca="false">1_Data_EDA!K1957</f>
        <v>39.99000168</v>
      </c>
      <c r="F1956" s="7" t="n">
        <f aca="false">1_Data_EDA!L1957</f>
        <v>4.800000191</v>
      </c>
      <c r="G1956" s="8" t="n">
        <f aca="false">1_Data_EDA!M1957</f>
        <v>0.119999997</v>
      </c>
      <c r="H1956" s="6" t="n">
        <f aca="false">IF(1_Data_EDA!B1957="First Class",1,0)</f>
        <v>0</v>
      </c>
      <c r="I1956" s="6" t="n">
        <f aca="false">IF(1_Data_EDA!B1957="Second Class",1,0)</f>
        <v>0</v>
      </c>
      <c r="J1956" s="6" t="n">
        <f aca="false">IF(1_Data_EDA!B1957="Same Day",1,0)</f>
        <v>0</v>
      </c>
      <c r="K1956" s="6" t="n">
        <f aca="false">IF(1_Data_EDA!C1957="Corporate",1,0)</f>
        <v>0</v>
      </c>
      <c r="L1956" s="6" t="n">
        <f aca="false">IF(1_Data_EDA!C1957="Home Office",1,0)</f>
        <v>0</v>
      </c>
      <c r="M1956" s="6" t="n">
        <f aca="false">IF(1_Data_EDA!D1957="Europe",1,0)</f>
        <v>1</v>
      </c>
      <c r="N1956" s="6" t="n">
        <f aca="false">IF(1_Data_EDA!D1957="LATAM",1,0)</f>
        <v>0</v>
      </c>
      <c r="O1956" s="6" t="n">
        <f aca="false">IF(1_Data_EDA!D1957="Pacific Asia",1,0)</f>
        <v>0</v>
      </c>
      <c r="P1956" s="6" t="n">
        <f aca="false">IF(1_Data_EDA!D1957="USCA",1,0)</f>
        <v>0</v>
      </c>
      <c r="Q1956" s="6" t="n">
        <f aca="false">IF(C1956&gt;MEDIAN(C$5:C$8004),1,0)</f>
        <v>0</v>
      </c>
      <c r="R1956" s="6" t="n">
        <f aca="false">IF(D1956&gt;2,1,0)</f>
        <v>0</v>
      </c>
    </row>
    <row r="1957" customFormat="false" ht="15" hidden="false" customHeight="true" outlineLevel="0" collapsed="false">
      <c r="A1957" s="6" t="n">
        <f aca="false">1_Data_EDA!O1958</f>
        <v>1</v>
      </c>
      <c r="B1957" s="6" t="n">
        <f aca="false">1_Data_EDA!H1958</f>
        <v>2</v>
      </c>
      <c r="C1957" s="7" t="n">
        <f aca="false">1_Data_EDA!I1958</f>
        <v>399.980011</v>
      </c>
      <c r="D1957" s="6" t="n">
        <f aca="false">1_Data_EDA!J1958</f>
        <v>1</v>
      </c>
      <c r="E1957" s="7" t="n">
        <f aca="false">1_Data_EDA!K1958</f>
        <v>399.980011</v>
      </c>
      <c r="F1957" s="7" t="n">
        <f aca="false">1_Data_EDA!L1958</f>
        <v>100</v>
      </c>
      <c r="G1957" s="8" t="n">
        <f aca="false">1_Data_EDA!M1958</f>
        <v>0.25</v>
      </c>
      <c r="H1957" s="6" t="n">
        <f aca="false">IF(1_Data_EDA!B1958="First Class",1,0)</f>
        <v>0</v>
      </c>
      <c r="I1957" s="6" t="n">
        <f aca="false">IF(1_Data_EDA!B1958="Second Class",1,0)</f>
        <v>1</v>
      </c>
      <c r="J1957" s="6" t="n">
        <f aca="false">IF(1_Data_EDA!B1958="Same Day",1,0)</f>
        <v>0</v>
      </c>
      <c r="K1957" s="6" t="n">
        <f aca="false">IF(1_Data_EDA!C1958="Corporate",1,0)</f>
        <v>0</v>
      </c>
      <c r="L1957" s="6" t="n">
        <f aca="false">IF(1_Data_EDA!C1958="Home Office",1,0)</f>
        <v>1</v>
      </c>
      <c r="M1957" s="6" t="n">
        <f aca="false">IF(1_Data_EDA!D1958="Europe",1,0)</f>
        <v>0</v>
      </c>
      <c r="N1957" s="6" t="n">
        <f aca="false">IF(1_Data_EDA!D1958="LATAM",1,0)</f>
        <v>1</v>
      </c>
      <c r="O1957" s="6" t="n">
        <f aca="false">IF(1_Data_EDA!D1958="Pacific Asia",1,0)</f>
        <v>0</v>
      </c>
      <c r="P1957" s="6" t="n">
        <f aca="false">IF(1_Data_EDA!D1958="USCA",1,0)</f>
        <v>0</v>
      </c>
      <c r="Q1957" s="6" t="n">
        <f aca="false">IF(C1957&gt;MEDIAN(C$5:C$8004),1,0)</f>
        <v>1</v>
      </c>
      <c r="R1957" s="6" t="n">
        <f aca="false">IF(D1957&gt;2,1,0)</f>
        <v>0</v>
      </c>
    </row>
    <row r="1958" customFormat="false" ht="15" hidden="false" customHeight="true" outlineLevel="0" collapsed="false">
      <c r="A1958" s="6" t="n">
        <f aca="false">1_Data_EDA!O1959</f>
        <v>0</v>
      </c>
      <c r="B1958" s="6" t="n">
        <f aca="false">1_Data_EDA!H1959</f>
        <v>2</v>
      </c>
      <c r="C1958" s="7" t="n">
        <f aca="false">1_Data_EDA!I1959</f>
        <v>129.9900055</v>
      </c>
      <c r="D1958" s="6" t="n">
        <f aca="false">1_Data_EDA!J1959</f>
        <v>1</v>
      </c>
      <c r="E1958" s="7" t="n">
        <f aca="false">1_Data_EDA!K1959</f>
        <v>129.9900055</v>
      </c>
      <c r="F1958" s="7" t="n">
        <f aca="false">1_Data_EDA!L1959</f>
        <v>19.5</v>
      </c>
      <c r="G1958" s="8" t="n">
        <f aca="false">1_Data_EDA!M1959</f>
        <v>0.150000006</v>
      </c>
      <c r="H1958" s="6" t="n">
        <f aca="false">IF(1_Data_EDA!B1959="First Class",1,0)</f>
        <v>0</v>
      </c>
      <c r="I1958" s="6" t="n">
        <f aca="false">IF(1_Data_EDA!B1959="Second Class",1,0)</f>
        <v>1</v>
      </c>
      <c r="J1958" s="6" t="n">
        <f aca="false">IF(1_Data_EDA!B1959="Same Day",1,0)</f>
        <v>0</v>
      </c>
      <c r="K1958" s="6" t="n">
        <f aca="false">IF(1_Data_EDA!C1959="Corporate",1,0)</f>
        <v>1</v>
      </c>
      <c r="L1958" s="6" t="n">
        <f aca="false">IF(1_Data_EDA!C1959="Home Office",1,0)</f>
        <v>0</v>
      </c>
      <c r="M1958" s="6" t="n">
        <f aca="false">IF(1_Data_EDA!D1959="Europe",1,0)</f>
        <v>1</v>
      </c>
      <c r="N1958" s="6" t="n">
        <f aca="false">IF(1_Data_EDA!D1959="LATAM",1,0)</f>
        <v>0</v>
      </c>
      <c r="O1958" s="6" t="n">
        <f aca="false">IF(1_Data_EDA!D1959="Pacific Asia",1,0)</f>
        <v>0</v>
      </c>
      <c r="P1958" s="6" t="n">
        <f aca="false">IF(1_Data_EDA!D1959="USCA",1,0)</f>
        <v>0</v>
      </c>
      <c r="Q1958" s="6" t="n">
        <f aca="false">IF(C1958&gt;MEDIAN(C$5:C$8004),1,0)</f>
        <v>1</v>
      </c>
      <c r="R1958" s="6" t="n">
        <f aca="false">IF(D1958&gt;2,1,0)</f>
        <v>0</v>
      </c>
    </row>
    <row r="1959" customFormat="false" ht="15" hidden="false" customHeight="true" outlineLevel="0" collapsed="false">
      <c r="A1959" s="6" t="n">
        <f aca="false">1_Data_EDA!O1960</f>
        <v>1</v>
      </c>
      <c r="B1959" s="6" t="n">
        <f aca="false">1_Data_EDA!H1960</f>
        <v>4</v>
      </c>
      <c r="C1959" s="7" t="n">
        <f aca="false">1_Data_EDA!I1960</f>
        <v>17.98999977</v>
      </c>
      <c r="D1959" s="6" t="n">
        <f aca="false">1_Data_EDA!J1960</f>
        <v>2</v>
      </c>
      <c r="E1959" s="7" t="n">
        <f aca="false">1_Data_EDA!K1960</f>
        <v>35.97999954</v>
      </c>
      <c r="F1959" s="7" t="n">
        <f aca="false">1_Data_EDA!L1960</f>
        <v>9</v>
      </c>
      <c r="G1959" s="8" t="n">
        <f aca="false">1_Data_EDA!M1960</f>
        <v>0.25</v>
      </c>
      <c r="H1959" s="6" t="n">
        <f aca="false">IF(1_Data_EDA!B1960="First Class",1,0)</f>
        <v>0</v>
      </c>
      <c r="I1959" s="6" t="n">
        <f aca="false">IF(1_Data_EDA!B1960="Second Class",1,0)</f>
        <v>0</v>
      </c>
      <c r="J1959" s="6" t="n">
        <f aca="false">IF(1_Data_EDA!B1960="Same Day",1,0)</f>
        <v>0</v>
      </c>
      <c r="K1959" s="6" t="n">
        <f aca="false">IF(1_Data_EDA!C1960="Corporate",1,0)</f>
        <v>0</v>
      </c>
      <c r="L1959" s="6" t="n">
        <f aca="false">IF(1_Data_EDA!C1960="Home Office",1,0)</f>
        <v>1</v>
      </c>
      <c r="M1959" s="6" t="n">
        <f aca="false">IF(1_Data_EDA!D1960="Europe",1,0)</f>
        <v>1</v>
      </c>
      <c r="N1959" s="6" t="n">
        <f aca="false">IF(1_Data_EDA!D1960="LATAM",1,0)</f>
        <v>0</v>
      </c>
      <c r="O1959" s="6" t="n">
        <f aca="false">IF(1_Data_EDA!D1960="Pacific Asia",1,0)</f>
        <v>0</v>
      </c>
      <c r="P1959" s="6" t="n">
        <f aca="false">IF(1_Data_EDA!D1960="USCA",1,0)</f>
        <v>0</v>
      </c>
      <c r="Q1959" s="6" t="n">
        <f aca="false">IF(C1959&gt;MEDIAN(C$5:C$8004),1,0)</f>
        <v>0</v>
      </c>
      <c r="R1959" s="6" t="n">
        <f aca="false">IF(D1959&gt;2,1,0)</f>
        <v>0</v>
      </c>
    </row>
    <row r="1960" customFormat="false" ht="15" hidden="false" customHeight="true" outlineLevel="0" collapsed="false">
      <c r="A1960" s="6" t="n">
        <f aca="false">1_Data_EDA!O1961</f>
        <v>0</v>
      </c>
      <c r="B1960" s="6" t="n">
        <f aca="false">1_Data_EDA!H1961</f>
        <v>4</v>
      </c>
      <c r="C1960" s="7" t="n">
        <f aca="false">1_Data_EDA!I1961</f>
        <v>59.99000168</v>
      </c>
      <c r="D1960" s="6" t="n">
        <f aca="false">1_Data_EDA!J1961</f>
        <v>4</v>
      </c>
      <c r="E1960" s="7" t="n">
        <f aca="false">1_Data_EDA!K1961</f>
        <v>239.9600067</v>
      </c>
      <c r="F1960" s="7" t="n">
        <f aca="false">1_Data_EDA!L1961</f>
        <v>28.79999924</v>
      </c>
      <c r="G1960" s="8" t="n">
        <f aca="false">1_Data_EDA!M1961</f>
        <v>0.119999997</v>
      </c>
      <c r="H1960" s="6" t="n">
        <f aca="false">IF(1_Data_EDA!B1961="First Class",1,0)</f>
        <v>0</v>
      </c>
      <c r="I1960" s="6" t="n">
        <f aca="false">IF(1_Data_EDA!B1961="Second Class",1,0)</f>
        <v>0</v>
      </c>
      <c r="J1960" s="6" t="n">
        <f aca="false">IF(1_Data_EDA!B1961="Same Day",1,0)</f>
        <v>0</v>
      </c>
      <c r="K1960" s="6" t="n">
        <f aca="false">IF(1_Data_EDA!C1961="Corporate",1,0)</f>
        <v>0</v>
      </c>
      <c r="L1960" s="6" t="n">
        <f aca="false">IF(1_Data_EDA!C1961="Home Office",1,0)</f>
        <v>1</v>
      </c>
      <c r="M1960" s="6" t="n">
        <f aca="false">IF(1_Data_EDA!D1961="Europe",1,0)</f>
        <v>1</v>
      </c>
      <c r="N1960" s="6" t="n">
        <f aca="false">IF(1_Data_EDA!D1961="LATAM",1,0)</f>
        <v>0</v>
      </c>
      <c r="O1960" s="6" t="n">
        <f aca="false">IF(1_Data_EDA!D1961="Pacific Asia",1,0)</f>
        <v>0</v>
      </c>
      <c r="P1960" s="6" t="n">
        <f aca="false">IF(1_Data_EDA!D1961="USCA",1,0)</f>
        <v>0</v>
      </c>
      <c r="Q1960" s="6" t="n">
        <f aca="false">IF(C1960&gt;MEDIAN(C$5:C$8004),1,0)</f>
        <v>0</v>
      </c>
      <c r="R1960" s="6" t="n">
        <f aca="false">IF(D1960&gt;2,1,0)</f>
        <v>1</v>
      </c>
    </row>
    <row r="1961" customFormat="false" ht="15" hidden="false" customHeight="true" outlineLevel="0" collapsed="false">
      <c r="A1961" s="6" t="n">
        <f aca="false">1_Data_EDA!O1962</f>
        <v>1</v>
      </c>
      <c r="B1961" s="6" t="n">
        <f aca="false">1_Data_EDA!H1962</f>
        <v>4</v>
      </c>
      <c r="C1961" s="7" t="n">
        <f aca="false">1_Data_EDA!I1962</f>
        <v>129.9900055</v>
      </c>
      <c r="D1961" s="6" t="n">
        <f aca="false">1_Data_EDA!J1962</f>
        <v>1</v>
      </c>
      <c r="E1961" s="7" t="n">
        <f aca="false">1_Data_EDA!K1962</f>
        <v>129.9900055</v>
      </c>
      <c r="F1961" s="7" t="n">
        <f aca="false">1_Data_EDA!L1962</f>
        <v>1.299999952</v>
      </c>
      <c r="G1961" s="8" t="n">
        <f aca="false">1_Data_EDA!M1962</f>
        <v>0.01</v>
      </c>
      <c r="H1961" s="6" t="n">
        <f aca="false">IF(1_Data_EDA!B1962="First Class",1,0)</f>
        <v>0</v>
      </c>
      <c r="I1961" s="6" t="n">
        <f aca="false">IF(1_Data_EDA!B1962="Second Class",1,0)</f>
        <v>0</v>
      </c>
      <c r="J1961" s="6" t="n">
        <f aca="false">IF(1_Data_EDA!B1962="Same Day",1,0)</f>
        <v>0</v>
      </c>
      <c r="K1961" s="6" t="n">
        <f aca="false">IF(1_Data_EDA!C1962="Corporate",1,0)</f>
        <v>0</v>
      </c>
      <c r="L1961" s="6" t="n">
        <f aca="false">IF(1_Data_EDA!C1962="Home Office",1,0)</f>
        <v>0</v>
      </c>
      <c r="M1961" s="6" t="n">
        <f aca="false">IF(1_Data_EDA!D1962="Europe",1,0)</f>
        <v>0</v>
      </c>
      <c r="N1961" s="6" t="n">
        <f aca="false">IF(1_Data_EDA!D1962="LATAM",1,0)</f>
        <v>0</v>
      </c>
      <c r="O1961" s="6" t="n">
        <f aca="false">IF(1_Data_EDA!D1962="Pacific Asia",1,0)</f>
        <v>1</v>
      </c>
      <c r="P1961" s="6" t="n">
        <f aca="false">IF(1_Data_EDA!D1962="USCA",1,0)</f>
        <v>0</v>
      </c>
      <c r="Q1961" s="6" t="n">
        <f aca="false">IF(C1961&gt;MEDIAN(C$5:C$8004),1,0)</f>
        <v>1</v>
      </c>
      <c r="R1961" s="6" t="n">
        <f aca="false">IF(D1961&gt;2,1,0)</f>
        <v>0</v>
      </c>
    </row>
    <row r="1962" customFormat="false" ht="15" hidden="false" customHeight="true" outlineLevel="0" collapsed="false">
      <c r="A1962" s="6" t="n">
        <f aca="false">1_Data_EDA!O1963</f>
        <v>1</v>
      </c>
      <c r="B1962" s="6" t="n">
        <f aca="false">1_Data_EDA!H1963</f>
        <v>4</v>
      </c>
      <c r="C1962" s="7" t="n">
        <f aca="false">1_Data_EDA!I1963</f>
        <v>59.99000168</v>
      </c>
      <c r="D1962" s="6" t="n">
        <f aca="false">1_Data_EDA!J1963</f>
        <v>5</v>
      </c>
      <c r="E1962" s="7" t="n">
        <f aca="false">1_Data_EDA!K1963</f>
        <v>299.9500122</v>
      </c>
      <c r="F1962" s="7" t="n">
        <f aca="false">1_Data_EDA!L1963</f>
        <v>15</v>
      </c>
      <c r="G1962" s="8" t="n">
        <f aca="false">1_Data_EDA!M1963</f>
        <v>0.050000001</v>
      </c>
      <c r="H1962" s="6" t="n">
        <f aca="false">IF(1_Data_EDA!B1963="First Class",1,0)</f>
        <v>0</v>
      </c>
      <c r="I1962" s="6" t="n">
        <f aca="false">IF(1_Data_EDA!B1963="Second Class",1,0)</f>
        <v>0</v>
      </c>
      <c r="J1962" s="6" t="n">
        <f aca="false">IF(1_Data_EDA!B1963="Same Day",1,0)</f>
        <v>0</v>
      </c>
      <c r="K1962" s="6" t="n">
        <f aca="false">IF(1_Data_EDA!C1963="Corporate",1,0)</f>
        <v>1</v>
      </c>
      <c r="L1962" s="6" t="n">
        <f aca="false">IF(1_Data_EDA!C1963="Home Office",1,0)</f>
        <v>0</v>
      </c>
      <c r="M1962" s="6" t="n">
        <f aca="false">IF(1_Data_EDA!D1963="Europe",1,0)</f>
        <v>0</v>
      </c>
      <c r="N1962" s="6" t="n">
        <f aca="false">IF(1_Data_EDA!D1963="LATAM",1,0)</f>
        <v>1</v>
      </c>
      <c r="O1962" s="6" t="n">
        <f aca="false">IF(1_Data_EDA!D1963="Pacific Asia",1,0)</f>
        <v>0</v>
      </c>
      <c r="P1962" s="6" t="n">
        <f aca="false">IF(1_Data_EDA!D1963="USCA",1,0)</f>
        <v>0</v>
      </c>
      <c r="Q1962" s="6" t="n">
        <f aca="false">IF(C1962&gt;MEDIAN(C$5:C$8004),1,0)</f>
        <v>0</v>
      </c>
      <c r="R1962" s="6" t="n">
        <f aca="false">IF(D1962&gt;2,1,0)</f>
        <v>1</v>
      </c>
    </row>
    <row r="1963" customFormat="false" ht="15" hidden="false" customHeight="true" outlineLevel="0" collapsed="false">
      <c r="A1963" s="6" t="n">
        <f aca="false">1_Data_EDA!O1964</f>
        <v>1</v>
      </c>
      <c r="B1963" s="6" t="n">
        <f aca="false">1_Data_EDA!H1964</f>
        <v>4</v>
      </c>
      <c r="C1963" s="7" t="n">
        <f aca="false">1_Data_EDA!I1964</f>
        <v>99.98999786</v>
      </c>
      <c r="D1963" s="6" t="n">
        <f aca="false">1_Data_EDA!J1964</f>
        <v>4</v>
      </c>
      <c r="E1963" s="7" t="n">
        <f aca="false">1_Data_EDA!K1964</f>
        <v>399.9599915</v>
      </c>
      <c r="F1963" s="7" t="n">
        <f aca="false">1_Data_EDA!L1964</f>
        <v>36</v>
      </c>
      <c r="G1963" s="8" t="n">
        <f aca="false">1_Data_EDA!M1964</f>
        <v>0.090000004</v>
      </c>
      <c r="H1963" s="6" t="n">
        <f aca="false">IF(1_Data_EDA!B1964="First Class",1,0)</f>
        <v>0</v>
      </c>
      <c r="I1963" s="6" t="n">
        <f aca="false">IF(1_Data_EDA!B1964="Second Class",1,0)</f>
        <v>0</v>
      </c>
      <c r="J1963" s="6" t="n">
        <f aca="false">IF(1_Data_EDA!B1964="Same Day",1,0)</f>
        <v>0</v>
      </c>
      <c r="K1963" s="6" t="n">
        <f aca="false">IF(1_Data_EDA!C1964="Corporate",1,0)</f>
        <v>1</v>
      </c>
      <c r="L1963" s="6" t="n">
        <f aca="false">IF(1_Data_EDA!C1964="Home Office",1,0)</f>
        <v>0</v>
      </c>
      <c r="M1963" s="6" t="n">
        <f aca="false">IF(1_Data_EDA!D1964="Europe",1,0)</f>
        <v>1</v>
      </c>
      <c r="N1963" s="6" t="n">
        <f aca="false">IF(1_Data_EDA!D1964="LATAM",1,0)</f>
        <v>0</v>
      </c>
      <c r="O1963" s="6" t="n">
        <f aca="false">IF(1_Data_EDA!D1964="Pacific Asia",1,0)</f>
        <v>0</v>
      </c>
      <c r="P1963" s="6" t="n">
        <f aca="false">IF(1_Data_EDA!D1964="USCA",1,0)</f>
        <v>0</v>
      </c>
      <c r="Q1963" s="6" t="n">
        <f aca="false">IF(C1963&gt;MEDIAN(C$5:C$8004),1,0)</f>
        <v>1</v>
      </c>
      <c r="R1963" s="6" t="n">
        <f aca="false">IF(D1963&gt;2,1,0)</f>
        <v>1</v>
      </c>
    </row>
    <row r="1964" customFormat="false" ht="15" hidden="false" customHeight="true" outlineLevel="0" collapsed="false">
      <c r="A1964" s="6" t="n">
        <f aca="false">1_Data_EDA!O1965</f>
        <v>0</v>
      </c>
      <c r="B1964" s="6" t="n">
        <f aca="false">1_Data_EDA!H1965</f>
        <v>4</v>
      </c>
      <c r="C1964" s="7" t="n">
        <f aca="false">1_Data_EDA!I1965</f>
        <v>50</v>
      </c>
      <c r="D1964" s="6" t="n">
        <f aca="false">1_Data_EDA!J1965</f>
        <v>4</v>
      </c>
      <c r="E1964" s="7" t="n">
        <f aca="false">1_Data_EDA!K1965</f>
        <v>200</v>
      </c>
      <c r="F1964" s="7" t="n">
        <f aca="false">1_Data_EDA!L1965</f>
        <v>40</v>
      </c>
      <c r="G1964" s="8" t="n">
        <f aca="false">1_Data_EDA!M1965</f>
        <v>0.200000003</v>
      </c>
      <c r="H1964" s="6" t="n">
        <f aca="false">IF(1_Data_EDA!B1965="First Class",1,0)</f>
        <v>0</v>
      </c>
      <c r="I1964" s="6" t="n">
        <f aca="false">IF(1_Data_EDA!B1965="Second Class",1,0)</f>
        <v>0</v>
      </c>
      <c r="J1964" s="6" t="n">
        <f aca="false">IF(1_Data_EDA!B1965="Same Day",1,0)</f>
        <v>0</v>
      </c>
      <c r="K1964" s="6" t="n">
        <f aca="false">IF(1_Data_EDA!C1965="Corporate",1,0)</f>
        <v>0</v>
      </c>
      <c r="L1964" s="6" t="n">
        <f aca="false">IF(1_Data_EDA!C1965="Home Office",1,0)</f>
        <v>0</v>
      </c>
      <c r="M1964" s="6" t="n">
        <f aca="false">IF(1_Data_EDA!D1965="Europe",1,0)</f>
        <v>0</v>
      </c>
      <c r="N1964" s="6" t="n">
        <f aca="false">IF(1_Data_EDA!D1965="LATAM",1,0)</f>
        <v>0</v>
      </c>
      <c r="O1964" s="6" t="n">
        <f aca="false">IF(1_Data_EDA!D1965="Pacific Asia",1,0)</f>
        <v>1</v>
      </c>
      <c r="P1964" s="6" t="n">
        <f aca="false">IF(1_Data_EDA!D1965="USCA",1,0)</f>
        <v>0</v>
      </c>
      <c r="Q1964" s="6" t="n">
        <f aca="false">IF(C1964&gt;MEDIAN(C$5:C$8004),1,0)</f>
        <v>0</v>
      </c>
      <c r="R1964" s="6" t="n">
        <f aca="false">IF(D1964&gt;2,1,0)</f>
        <v>1</v>
      </c>
    </row>
    <row r="1965" customFormat="false" ht="15" hidden="false" customHeight="true" outlineLevel="0" collapsed="false">
      <c r="A1965" s="6" t="n">
        <f aca="false">1_Data_EDA!O1966</f>
        <v>1</v>
      </c>
      <c r="B1965" s="6" t="n">
        <f aca="false">1_Data_EDA!H1966</f>
        <v>1</v>
      </c>
      <c r="C1965" s="7" t="n">
        <f aca="false">1_Data_EDA!I1966</f>
        <v>59.99000168</v>
      </c>
      <c r="D1965" s="6" t="n">
        <f aca="false">1_Data_EDA!J1966</f>
        <v>2</v>
      </c>
      <c r="E1965" s="7" t="n">
        <f aca="false">1_Data_EDA!K1966</f>
        <v>119.9800034</v>
      </c>
      <c r="F1965" s="7" t="n">
        <f aca="false">1_Data_EDA!L1966</f>
        <v>10.80000019</v>
      </c>
      <c r="G1965" s="8" t="n">
        <f aca="false">1_Data_EDA!M1966</f>
        <v>0.090000004</v>
      </c>
      <c r="H1965" s="6" t="n">
        <f aca="false">IF(1_Data_EDA!B1966="First Class",1,0)</f>
        <v>1</v>
      </c>
      <c r="I1965" s="6" t="n">
        <f aca="false">IF(1_Data_EDA!B1966="Second Class",1,0)</f>
        <v>0</v>
      </c>
      <c r="J1965" s="6" t="n">
        <f aca="false">IF(1_Data_EDA!B1966="Same Day",1,0)</f>
        <v>0</v>
      </c>
      <c r="K1965" s="6" t="n">
        <f aca="false">IF(1_Data_EDA!C1966="Corporate",1,0)</f>
        <v>0</v>
      </c>
      <c r="L1965" s="6" t="n">
        <f aca="false">IF(1_Data_EDA!C1966="Home Office",1,0)</f>
        <v>0</v>
      </c>
      <c r="M1965" s="6" t="n">
        <f aca="false">IF(1_Data_EDA!D1966="Europe",1,0)</f>
        <v>0</v>
      </c>
      <c r="N1965" s="6" t="n">
        <f aca="false">IF(1_Data_EDA!D1966="LATAM",1,0)</f>
        <v>1</v>
      </c>
      <c r="O1965" s="6" t="n">
        <f aca="false">IF(1_Data_EDA!D1966="Pacific Asia",1,0)</f>
        <v>0</v>
      </c>
      <c r="P1965" s="6" t="n">
        <f aca="false">IF(1_Data_EDA!D1966="USCA",1,0)</f>
        <v>0</v>
      </c>
      <c r="Q1965" s="6" t="n">
        <f aca="false">IF(C1965&gt;MEDIAN(C$5:C$8004),1,0)</f>
        <v>0</v>
      </c>
      <c r="R1965" s="6" t="n">
        <f aca="false">IF(D1965&gt;2,1,0)</f>
        <v>0</v>
      </c>
    </row>
    <row r="1966" customFormat="false" ht="15" hidden="false" customHeight="true" outlineLevel="0" collapsed="false">
      <c r="A1966" s="6" t="n">
        <f aca="false">1_Data_EDA!O1967</f>
        <v>1</v>
      </c>
      <c r="B1966" s="6" t="n">
        <f aca="false">1_Data_EDA!H1967</f>
        <v>4</v>
      </c>
      <c r="C1966" s="7" t="n">
        <f aca="false">1_Data_EDA!I1967</f>
        <v>50</v>
      </c>
      <c r="D1966" s="6" t="n">
        <f aca="false">1_Data_EDA!J1967</f>
        <v>4</v>
      </c>
      <c r="E1966" s="7" t="n">
        <f aca="false">1_Data_EDA!K1967</f>
        <v>200</v>
      </c>
      <c r="F1966" s="7" t="n">
        <f aca="false">1_Data_EDA!L1967</f>
        <v>24</v>
      </c>
      <c r="G1966" s="8" t="n">
        <f aca="false">1_Data_EDA!M1967</f>
        <v>0.119999997</v>
      </c>
      <c r="H1966" s="6" t="n">
        <f aca="false">IF(1_Data_EDA!B1967="First Class",1,0)</f>
        <v>0</v>
      </c>
      <c r="I1966" s="6" t="n">
        <f aca="false">IF(1_Data_EDA!B1967="Second Class",1,0)</f>
        <v>0</v>
      </c>
      <c r="J1966" s="6" t="n">
        <f aca="false">IF(1_Data_EDA!B1967="Same Day",1,0)</f>
        <v>0</v>
      </c>
      <c r="K1966" s="6" t="n">
        <f aca="false">IF(1_Data_EDA!C1967="Corporate",1,0)</f>
        <v>0</v>
      </c>
      <c r="L1966" s="6" t="n">
        <f aca="false">IF(1_Data_EDA!C1967="Home Office",1,0)</f>
        <v>1</v>
      </c>
      <c r="M1966" s="6" t="n">
        <f aca="false">IF(1_Data_EDA!D1967="Europe",1,0)</f>
        <v>0</v>
      </c>
      <c r="N1966" s="6" t="n">
        <f aca="false">IF(1_Data_EDA!D1967="LATAM",1,0)</f>
        <v>0</v>
      </c>
      <c r="O1966" s="6" t="n">
        <f aca="false">IF(1_Data_EDA!D1967="Pacific Asia",1,0)</f>
        <v>1</v>
      </c>
      <c r="P1966" s="6" t="n">
        <f aca="false">IF(1_Data_EDA!D1967="USCA",1,0)</f>
        <v>0</v>
      </c>
      <c r="Q1966" s="6" t="n">
        <f aca="false">IF(C1966&gt;MEDIAN(C$5:C$8004),1,0)</f>
        <v>0</v>
      </c>
      <c r="R1966" s="6" t="n">
        <f aca="false">IF(D1966&gt;2,1,0)</f>
        <v>1</v>
      </c>
    </row>
    <row r="1967" customFormat="false" ht="15" hidden="false" customHeight="true" outlineLevel="0" collapsed="false">
      <c r="A1967" s="6" t="n">
        <f aca="false">1_Data_EDA!O1968</f>
        <v>0</v>
      </c>
      <c r="B1967" s="6" t="n">
        <f aca="false">1_Data_EDA!H1968</f>
        <v>4</v>
      </c>
      <c r="C1967" s="7" t="n">
        <f aca="false">1_Data_EDA!I1968</f>
        <v>59.99000168</v>
      </c>
      <c r="D1967" s="6" t="n">
        <f aca="false">1_Data_EDA!J1968</f>
        <v>1</v>
      </c>
      <c r="E1967" s="7" t="n">
        <f aca="false">1_Data_EDA!K1968</f>
        <v>59.99000168</v>
      </c>
      <c r="F1967" s="7" t="n">
        <f aca="false">1_Data_EDA!L1968</f>
        <v>1.799999952</v>
      </c>
      <c r="G1967" s="8" t="n">
        <f aca="false">1_Data_EDA!M1968</f>
        <v>0.029999999</v>
      </c>
      <c r="H1967" s="6" t="n">
        <f aca="false">IF(1_Data_EDA!B1968="First Class",1,0)</f>
        <v>0</v>
      </c>
      <c r="I1967" s="6" t="n">
        <f aca="false">IF(1_Data_EDA!B1968="Second Class",1,0)</f>
        <v>0</v>
      </c>
      <c r="J1967" s="6" t="n">
        <f aca="false">IF(1_Data_EDA!B1968="Same Day",1,0)</f>
        <v>0</v>
      </c>
      <c r="K1967" s="6" t="n">
        <f aca="false">IF(1_Data_EDA!C1968="Corporate",1,0)</f>
        <v>0</v>
      </c>
      <c r="L1967" s="6" t="n">
        <f aca="false">IF(1_Data_EDA!C1968="Home Office",1,0)</f>
        <v>0</v>
      </c>
      <c r="M1967" s="6" t="n">
        <f aca="false">IF(1_Data_EDA!D1968="Europe",1,0)</f>
        <v>0</v>
      </c>
      <c r="N1967" s="6" t="n">
        <f aca="false">IF(1_Data_EDA!D1968="LATAM",1,0)</f>
        <v>0</v>
      </c>
      <c r="O1967" s="6" t="n">
        <f aca="false">IF(1_Data_EDA!D1968="Pacific Asia",1,0)</f>
        <v>1</v>
      </c>
      <c r="P1967" s="6" t="n">
        <f aca="false">IF(1_Data_EDA!D1968="USCA",1,0)</f>
        <v>0</v>
      </c>
      <c r="Q1967" s="6" t="n">
        <f aca="false">IF(C1967&gt;MEDIAN(C$5:C$8004),1,0)</f>
        <v>0</v>
      </c>
      <c r="R1967" s="6" t="n">
        <f aca="false">IF(D1967&gt;2,1,0)</f>
        <v>0</v>
      </c>
    </row>
    <row r="1968" customFormat="false" ht="15" hidden="false" customHeight="true" outlineLevel="0" collapsed="false">
      <c r="A1968" s="6" t="n">
        <f aca="false">1_Data_EDA!O1969</f>
        <v>1</v>
      </c>
      <c r="B1968" s="6" t="n">
        <f aca="false">1_Data_EDA!H1969</f>
        <v>4</v>
      </c>
      <c r="C1968" s="7" t="n">
        <f aca="false">1_Data_EDA!I1969</f>
        <v>50</v>
      </c>
      <c r="D1968" s="6" t="n">
        <f aca="false">1_Data_EDA!J1969</f>
        <v>4</v>
      </c>
      <c r="E1968" s="7" t="n">
        <f aca="false">1_Data_EDA!K1969</f>
        <v>200</v>
      </c>
      <c r="F1968" s="7" t="n">
        <f aca="false">1_Data_EDA!L1969</f>
        <v>14</v>
      </c>
      <c r="G1968" s="8" t="n">
        <f aca="false">1_Data_EDA!M1969</f>
        <v>0.07</v>
      </c>
      <c r="H1968" s="6" t="n">
        <f aca="false">IF(1_Data_EDA!B1969="First Class",1,0)</f>
        <v>0</v>
      </c>
      <c r="I1968" s="6" t="n">
        <f aca="false">IF(1_Data_EDA!B1969="Second Class",1,0)</f>
        <v>0</v>
      </c>
      <c r="J1968" s="6" t="n">
        <f aca="false">IF(1_Data_EDA!B1969="Same Day",1,0)</f>
        <v>0</v>
      </c>
      <c r="K1968" s="6" t="n">
        <f aca="false">IF(1_Data_EDA!C1969="Corporate",1,0)</f>
        <v>0</v>
      </c>
      <c r="L1968" s="6" t="n">
        <f aca="false">IF(1_Data_EDA!C1969="Home Office",1,0)</f>
        <v>0</v>
      </c>
      <c r="M1968" s="6" t="n">
        <f aca="false">IF(1_Data_EDA!D1969="Europe",1,0)</f>
        <v>0</v>
      </c>
      <c r="N1968" s="6" t="n">
        <f aca="false">IF(1_Data_EDA!D1969="LATAM",1,0)</f>
        <v>0</v>
      </c>
      <c r="O1968" s="6" t="n">
        <f aca="false">IF(1_Data_EDA!D1969="Pacific Asia",1,0)</f>
        <v>1</v>
      </c>
      <c r="P1968" s="6" t="n">
        <f aca="false">IF(1_Data_EDA!D1969="USCA",1,0)</f>
        <v>0</v>
      </c>
      <c r="Q1968" s="6" t="n">
        <f aca="false">IF(C1968&gt;MEDIAN(C$5:C$8004),1,0)</f>
        <v>0</v>
      </c>
      <c r="R1968" s="6" t="n">
        <f aca="false">IF(D1968&gt;2,1,0)</f>
        <v>1</v>
      </c>
    </row>
    <row r="1969" customFormat="false" ht="15" hidden="false" customHeight="true" outlineLevel="0" collapsed="false">
      <c r="A1969" s="6" t="n">
        <f aca="false">1_Data_EDA!O1970</f>
        <v>1</v>
      </c>
      <c r="B1969" s="6" t="n">
        <f aca="false">1_Data_EDA!H1970</f>
        <v>4</v>
      </c>
      <c r="C1969" s="7" t="n">
        <f aca="false">1_Data_EDA!I1970</f>
        <v>59.99000168</v>
      </c>
      <c r="D1969" s="6" t="n">
        <f aca="false">1_Data_EDA!J1970</f>
        <v>2</v>
      </c>
      <c r="E1969" s="7" t="n">
        <f aca="false">1_Data_EDA!K1970</f>
        <v>119.9800034</v>
      </c>
      <c r="F1969" s="7" t="n">
        <f aca="false">1_Data_EDA!L1970</f>
        <v>18</v>
      </c>
      <c r="G1969" s="8" t="n">
        <f aca="false">1_Data_EDA!M1970</f>
        <v>0.150000006</v>
      </c>
      <c r="H1969" s="6" t="n">
        <f aca="false">IF(1_Data_EDA!B1970="First Class",1,0)</f>
        <v>0</v>
      </c>
      <c r="I1969" s="6" t="n">
        <f aca="false">IF(1_Data_EDA!B1970="Second Class",1,0)</f>
        <v>0</v>
      </c>
      <c r="J1969" s="6" t="n">
        <f aca="false">IF(1_Data_EDA!B1970="Same Day",1,0)</f>
        <v>0</v>
      </c>
      <c r="K1969" s="6" t="n">
        <f aca="false">IF(1_Data_EDA!C1970="Corporate",1,0)</f>
        <v>0</v>
      </c>
      <c r="L1969" s="6" t="n">
        <f aca="false">IF(1_Data_EDA!C1970="Home Office",1,0)</f>
        <v>0</v>
      </c>
      <c r="M1969" s="6" t="n">
        <f aca="false">IF(1_Data_EDA!D1970="Europe",1,0)</f>
        <v>0</v>
      </c>
      <c r="N1969" s="6" t="n">
        <f aca="false">IF(1_Data_EDA!D1970="LATAM",1,0)</f>
        <v>0</v>
      </c>
      <c r="O1969" s="6" t="n">
        <f aca="false">IF(1_Data_EDA!D1970="Pacific Asia",1,0)</f>
        <v>1</v>
      </c>
      <c r="P1969" s="6" t="n">
        <f aca="false">IF(1_Data_EDA!D1970="USCA",1,0)</f>
        <v>0</v>
      </c>
      <c r="Q1969" s="6" t="n">
        <f aca="false">IF(C1969&gt;MEDIAN(C$5:C$8004),1,0)</f>
        <v>0</v>
      </c>
      <c r="R1969" s="6" t="n">
        <f aca="false">IF(D1969&gt;2,1,0)</f>
        <v>0</v>
      </c>
    </row>
    <row r="1970" customFormat="false" ht="15" hidden="false" customHeight="true" outlineLevel="0" collapsed="false">
      <c r="A1970" s="6" t="n">
        <f aca="false">1_Data_EDA!O1971</f>
        <v>1</v>
      </c>
      <c r="B1970" s="6" t="n">
        <f aca="false">1_Data_EDA!H1971</f>
        <v>4</v>
      </c>
      <c r="C1970" s="7" t="n">
        <f aca="false">1_Data_EDA!I1971</f>
        <v>299.980011</v>
      </c>
      <c r="D1970" s="6" t="n">
        <f aca="false">1_Data_EDA!J1971</f>
        <v>1</v>
      </c>
      <c r="E1970" s="7" t="n">
        <f aca="false">1_Data_EDA!K1971</f>
        <v>299.980011</v>
      </c>
      <c r="F1970" s="7" t="n">
        <f aca="false">1_Data_EDA!L1971</f>
        <v>15</v>
      </c>
      <c r="G1970" s="8" t="n">
        <f aca="false">1_Data_EDA!M1971</f>
        <v>0.050000001</v>
      </c>
      <c r="H1970" s="6" t="n">
        <f aca="false">IF(1_Data_EDA!B1971="First Class",1,0)</f>
        <v>0</v>
      </c>
      <c r="I1970" s="6" t="n">
        <f aca="false">IF(1_Data_EDA!B1971="Second Class",1,0)</f>
        <v>0</v>
      </c>
      <c r="J1970" s="6" t="n">
        <f aca="false">IF(1_Data_EDA!B1971="Same Day",1,0)</f>
        <v>0</v>
      </c>
      <c r="K1970" s="6" t="n">
        <f aca="false">IF(1_Data_EDA!C1971="Corporate",1,0)</f>
        <v>0</v>
      </c>
      <c r="L1970" s="6" t="n">
        <f aca="false">IF(1_Data_EDA!C1971="Home Office",1,0)</f>
        <v>0</v>
      </c>
      <c r="M1970" s="6" t="n">
        <f aca="false">IF(1_Data_EDA!D1971="Europe",1,0)</f>
        <v>0</v>
      </c>
      <c r="N1970" s="6" t="n">
        <f aca="false">IF(1_Data_EDA!D1971="LATAM",1,0)</f>
        <v>0</v>
      </c>
      <c r="O1970" s="6" t="n">
        <f aca="false">IF(1_Data_EDA!D1971="Pacific Asia",1,0)</f>
        <v>1</v>
      </c>
      <c r="P1970" s="6" t="n">
        <f aca="false">IF(1_Data_EDA!D1971="USCA",1,0)</f>
        <v>0</v>
      </c>
      <c r="Q1970" s="6" t="n">
        <f aca="false">IF(C1970&gt;MEDIAN(C$5:C$8004),1,0)</f>
        <v>1</v>
      </c>
      <c r="R1970" s="6" t="n">
        <f aca="false">IF(D1970&gt;2,1,0)</f>
        <v>0</v>
      </c>
    </row>
    <row r="1971" customFormat="false" ht="15" hidden="false" customHeight="true" outlineLevel="0" collapsed="false">
      <c r="A1971" s="6" t="n">
        <f aca="false">1_Data_EDA!O1972</f>
        <v>1</v>
      </c>
      <c r="B1971" s="6" t="n">
        <f aca="false">1_Data_EDA!H1972</f>
        <v>4</v>
      </c>
      <c r="C1971" s="7" t="n">
        <f aca="false">1_Data_EDA!I1972</f>
        <v>50</v>
      </c>
      <c r="D1971" s="6" t="n">
        <f aca="false">1_Data_EDA!J1972</f>
        <v>3</v>
      </c>
      <c r="E1971" s="7" t="n">
        <f aca="false">1_Data_EDA!K1972</f>
        <v>150</v>
      </c>
      <c r="F1971" s="7" t="n">
        <f aca="false">1_Data_EDA!L1972</f>
        <v>10.5</v>
      </c>
      <c r="G1971" s="8" t="n">
        <f aca="false">1_Data_EDA!M1972</f>
        <v>0.07</v>
      </c>
      <c r="H1971" s="6" t="n">
        <f aca="false">IF(1_Data_EDA!B1972="First Class",1,0)</f>
        <v>0</v>
      </c>
      <c r="I1971" s="6" t="n">
        <f aca="false">IF(1_Data_EDA!B1972="Second Class",1,0)</f>
        <v>0</v>
      </c>
      <c r="J1971" s="6" t="n">
        <f aca="false">IF(1_Data_EDA!B1972="Same Day",1,0)</f>
        <v>0</v>
      </c>
      <c r="K1971" s="6" t="n">
        <f aca="false">IF(1_Data_EDA!C1972="Corporate",1,0)</f>
        <v>0</v>
      </c>
      <c r="L1971" s="6" t="n">
        <f aca="false">IF(1_Data_EDA!C1972="Home Office",1,0)</f>
        <v>0</v>
      </c>
      <c r="M1971" s="6" t="n">
        <f aca="false">IF(1_Data_EDA!D1972="Europe",1,0)</f>
        <v>0</v>
      </c>
      <c r="N1971" s="6" t="n">
        <f aca="false">IF(1_Data_EDA!D1972="LATAM",1,0)</f>
        <v>1</v>
      </c>
      <c r="O1971" s="6" t="n">
        <f aca="false">IF(1_Data_EDA!D1972="Pacific Asia",1,0)</f>
        <v>0</v>
      </c>
      <c r="P1971" s="6" t="n">
        <f aca="false">IF(1_Data_EDA!D1972="USCA",1,0)</f>
        <v>0</v>
      </c>
      <c r="Q1971" s="6" t="n">
        <f aca="false">IF(C1971&gt;MEDIAN(C$5:C$8004),1,0)</f>
        <v>0</v>
      </c>
      <c r="R1971" s="6" t="n">
        <f aca="false">IF(D1971&gt;2,1,0)</f>
        <v>1</v>
      </c>
    </row>
    <row r="1972" customFormat="false" ht="15" hidden="false" customHeight="true" outlineLevel="0" collapsed="false">
      <c r="A1972" s="6" t="n">
        <f aca="false">1_Data_EDA!O1973</f>
        <v>1</v>
      </c>
      <c r="B1972" s="6" t="n">
        <f aca="false">1_Data_EDA!H1973</f>
        <v>1</v>
      </c>
      <c r="C1972" s="7" t="n">
        <f aca="false">1_Data_EDA!I1973</f>
        <v>59.99000168</v>
      </c>
      <c r="D1972" s="6" t="n">
        <f aca="false">1_Data_EDA!J1973</f>
        <v>5</v>
      </c>
      <c r="E1972" s="7" t="n">
        <f aca="false">1_Data_EDA!K1973</f>
        <v>299.9500122</v>
      </c>
      <c r="F1972" s="7" t="n">
        <f aca="false">1_Data_EDA!L1973</f>
        <v>53.99000168</v>
      </c>
      <c r="G1972" s="8" t="n">
        <f aca="false">1_Data_EDA!M1973</f>
        <v>0.180000007</v>
      </c>
      <c r="H1972" s="6" t="n">
        <f aca="false">IF(1_Data_EDA!B1973="First Class",1,0)</f>
        <v>1</v>
      </c>
      <c r="I1972" s="6" t="n">
        <f aca="false">IF(1_Data_EDA!B1973="Second Class",1,0)</f>
        <v>0</v>
      </c>
      <c r="J1972" s="6" t="n">
        <f aca="false">IF(1_Data_EDA!B1973="Same Day",1,0)</f>
        <v>0</v>
      </c>
      <c r="K1972" s="6" t="n">
        <f aca="false">IF(1_Data_EDA!C1973="Corporate",1,0)</f>
        <v>0</v>
      </c>
      <c r="L1972" s="6" t="n">
        <f aca="false">IF(1_Data_EDA!C1973="Home Office",1,0)</f>
        <v>0</v>
      </c>
      <c r="M1972" s="6" t="n">
        <f aca="false">IF(1_Data_EDA!D1973="Europe",1,0)</f>
        <v>0</v>
      </c>
      <c r="N1972" s="6" t="n">
        <f aca="false">IF(1_Data_EDA!D1973="LATAM",1,0)</f>
        <v>1</v>
      </c>
      <c r="O1972" s="6" t="n">
        <f aca="false">IF(1_Data_EDA!D1973="Pacific Asia",1,0)</f>
        <v>0</v>
      </c>
      <c r="P1972" s="6" t="n">
        <f aca="false">IF(1_Data_EDA!D1973="USCA",1,0)</f>
        <v>0</v>
      </c>
      <c r="Q1972" s="6" t="n">
        <f aca="false">IF(C1972&gt;MEDIAN(C$5:C$8004),1,0)</f>
        <v>0</v>
      </c>
      <c r="R1972" s="6" t="n">
        <f aca="false">IF(D1972&gt;2,1,0)</f>
        <v>1</v>
      </c>
    </row>
    <row r="1973" customFormat="false" ht="15" hidden="false" customHeight="true" outlineLevel="0" collapsed="false">
      <c r="A1973" s="6" t="n">
        <f aca="false">1_Data_EDA!O1974</f>
        <v>0</v>
      </c>
      <c r="B1973" s="6" t="n">
        <f aca="false">1_Data_EDA!H1974</f>
        <v>4</v>
      </c>
      <c r="C1973" s="7" t="n">
        <f aca="false">1_Data_EDA!I1974</f>
        <v>299.980011</v>
      </c>
      <c r="D1973" s="6" t="n">
        <f aca="false">1_Data_EDA!J1974</f>
        <v>1</v>
      </c>
      <c r="E1973" s="7" t="n">
        <f aca="false">1_Data_EDA!K1974</f>
        <v>299.980011</v>
      </c>
      <c r="F1973" s="7" t="n">
        <f aca="false">1_Data_EDA!L1974</f>
        <v>9</v>
      </c>
      <c r="G1973" s="8" t="n">
        <f aca="false">1_Data_EDA!M1974</f>
        <v>0.029999999</v>
      </c>
      <c r="H1973" s="6" t="n">
        <f aca="false">IF(1_Data_EDA!B1974="First Class",1,0)</f>
        <v>0</v>
      </c>
      <c r="I1973" s="6" t="n">
        <f aca="false">IF(1_Data_EDA!B1974="Second Class",1,0)</f>
        <v>0</v>
      </c>
      <c r="J1973" s="6" t="n">
        <f aca="false">IF(1_Data_EDA!B1974="Same Day",1,0)</f>
        <v>0</v>
      </c>
      <c r="K1973" s="6" t="n">
        <f aca="false">IF(1_Data_EDA!C1974="Corporate",1,0)</f>
        <v>1</v>
      </c>
      <c r="L1973" s="6" t="n">
        <f aca="false">IF(1_Data_EDA!C1974="Home Office",1,0)</f>
        <v>0</v>
      </c>
      <c r="M1973" s="6" t="n">
        <f aca="false">IF(1_Data_EDA!D1974="Europe",1,0)</f>
        <v>0</v>
      </c>
      <c r="N1973" s="6" t="n">
        <f aca="false">IF(1_Data_EDA!D1974="LATAM",1,0)</f>
        <v>0</v>
      </c>
      <c r="O1973" s="6" t="n">
        <f aca="false">IF(1_Data_EDA!D1974="Pacific Asia",1,0)</f>
        <v>0</v>
      </c>
      <c r="P1973" s="6" t="n">
        <f aca="false">IF(1_Data_EDA!D1974="USCA",1,0)</f>
        <v>1</v>
      </c>
      <c r="Q1973" s="6" t="n">
        <f aca="false">IF(C1973&gt;MEDIAN(C$5:C$8004),1,0)</f>
        <v>1</v>
      </c>
      <c r="R1973" s="6" t="n">
        <f aca="false">IF(D1973&gt;2,1,0)</f>
        <v>0</v>
      </c>
    </row>
    <row r="1974" customFormat="false" ht="15" hidden="false" customHeight="true" outlineLevel="0" collapsed="false">
      <c r="A1974" s="6" t="n">
        <f aca="false">1_Data_EDA!O1975</f>
        <v>0</v>
      </c>
      <c r="B1974" s="6" t="n">
        <f aca="false">1_Data_EDA!H1975</f>
        <v>4</v>
      </c>
      <c r="C1974" s="7" t="n">
        <f aca="false">1_Data_EDA!I1975</f>
        <v>59.99000168</v>
      </c>
      <c r="D1974" s="6" t="n">
        <f aca="false">1_Data_EDA!J1975</f>
        <v>5</v>
      </c>
      <c r="E1974" s="7" t="n">
        <f aca="false">1_Data_EDA!K1975</f>
        <v>299.9500122</v>
      </c>
      <c r="F1974" s="7" t="n">
        <f aca="false">1_Data_EDA!L1975</f>
        <v>44.99000168</v>
      </c>
      <c r="G1974" s="8" t="n">
        <f aca="false">1_Data_EDA!M1975</f>
        <v>0.150000006</v>
      </c>
      <c r="H1974" s="6" t="n">
        <f aca="false">IF(1_Data_EDA!B1975="First Class",1,0)</f>
        <v>0</v>
      </c>
      <c r="I1974" s="6" t="n">
        <f aca="false">IF(1_Data_EDA!B1975="Second Class",1,0)</f>
        <v>0</v>
      </c>
      <c r="J1974" s="6" t="n">
        <f aca="false">IF(1_Data_EDA!B1975="Same Day",1,0)</f>
        <v>0</v>
      </c>
      <c r="K1974" s="6" t="n">
        <f aca="false">IF(1_Data_EDA!C1975="Corporate",1,0)</f>
        <v>0</v>
      </c>
      <c r="L1974" s="6" t="n">
        <f aca="false">IF(1_Data_EDA!C1975="Home Office",1,0)</f>
        <v>0</v>
      </c>
      <c r="M1974" s="6" t="n">
        <f aca="false">IF(1_Data_EDA!D1975="Europe",1,0)</f>
        <v>0</v>
      </c>
      <c r="N1974" s="6" t="n">
        <f aca="false">IF(1_Data_EDA!D1975="LATAM",1,0)</f>
        <v>0</v>
      </c>
      <c r="O1974" s="6" t="n">
        <f aca="false">IF(1_Data_EDA!D1975="Pacific Asia",1,0)</f>
        <v>1</v>
      </c>
      <c r="P1974" s="6" t="n">
        <f aca="false">IF(1_Data_EDA!D1975="USCA",1,0)</f>
        <v>0</v>
      </c>
      <c r="Q1974" s="6" t="n">
        <f aca="false">IF(C1974&gt;MEDIAN(C$5:C$8004),1,0)</f>
        <v>0</v>
      </c>
      <c r="R1974" s="6" t="n">
        <f aca="false">IF(D1974&gt;2,1,0)</f>
        <v>1</v>
      </c>
    </row>
    <row r="1975" customFormat="false" ht="15" hidden="false" customHeight="true" outlineLevel="0" collapsed="false">
      <c r="A1975" s="6" t="n">
        <f aca="false">1_Data_EDA!O1976</f>
        <v>0</v>
      </c>
      <c r="B1975" s="6" t="n">
        <f aca="false">1_Data_EDA!H1976</f>
        <v>0</v>
      </c>
      <c r="C1975" s="7" t="n">
        <f aca="false">1_Data_EDA!I1976</f>
        <v>199.9900055</v>
      </c>
      <c r="D1975" s="6" t="n">
        <f aca="false">1_Data_EDA!J1976</f>
        <v>1</v>
      </c>
      <c r="E1975" s="7" t="n">
        <f aca="false">1_Data_EDA!K1976</f>
        <v>199.9900055</v>
      </c>
      <c r="F1975" s="7" t="n">
        <f aca="false">1_Data_EDA!L1976</f>
        <v>18</v>
      </c>
      <c r="G1975" s="8" t="n">
        <f aca="false">1_Data_EDA!M1976</f>
        <v>0.090000004</v>
      </c>
      <c r="H1975" s="6" t="n">
        <f aca="false">IF(1_Data_EDA!B1976="First Class",1,0)</f>
        <v>0</v>
      </c>
      <c r="I1975" s="6" t="n">
        <f aca="false">IF(1_Data_EDA!B1976="Second Class",1,0)</f>
        <v>0</v>
      </c>
      <c r="J1975" s="6" t="n">
        <f aca="false">IF(1_Data_EDA!B1976="Same Day",1,0)</f>
        <v>1</v>
      </c>
      <c r="K1975" s="6" t="n">
        <f aca="false">IF(1_Data_EDA!C1976="Corporate",1,0)</f>
        <v>0</v>
      </c>
      <c r="L1975" s="6" t="n">
        <f aca="false">IF(1_Data_EDA!C1976="Home Office",1,0)</f>
        <v>0</v>
      </c>
      <c r="M1975" s="6" t="n">
        <f aca="false">IF(1_Data_EDA!D1976="Europe",1,0)</f>
        <v>0</v>
      </c>
      <c r="N1975" s="6" t="n">
        <f aca="false">IF(1_Data_EDA!D1976="LATAM",1,0)</f>
        <v>0</v>
      </c>
      <c r="O1975" s="6" t="n">
        <f aca="false">IF(1_Data_EDA!D1976="Pacific Asia",1,0)</f>
        <v>1</v>
      </c>
      <c r="P1975" s="6" t="n">
        <f aca="false">IF(1_Data_EDA!D1976="USCA",1,0)</f>
        <v>0</v>
      </c>
      <c r="Q1975" s="6" t="n">
        <f aca="false">IF(C1975&gt;MEDIAN(C$5:C$8004),1,0)</f>
        <v>1</v>
      </c>
      <c r="R1975" s="6" t="n">
        <f aca="false">IF(D1975&gt;2,1,0)</f>
        <v>0</v>
      </c>
    </row>
    <row r="1976" customFormat="false" ht="15" hidden="false" customHeight="true" outlineLevel="0" collapsed="false">
      <c r="A1976" s="6" t="n">
        <f aca="false">1_Data_EDA!O1977</f>
        <v>0</v>
      </c>
      <c r="B1976" s="6" t="n">
        <f aca="false">1_Data_EDA!H1977</f>
        <v>4</v>
      </c>
      <c r="C1976" s="7" t="n">
        <f aca="false">1_Data_EDA!I1977</f>
        <v>39.75</v>
      </c>
      <c r="D1976" s="6" t="n">
        <f aca="false">1_Data_EDA!J1977</f>
        <v>1</v>
      </c>
      <c r="E1976" s="7" t="n">
        <f aca="false">1_Data_EDA!K1977</f>
        <v>39.75</v>
      </c>
      <c r="F1976" s="7" t="n">
        <f aca="false">1_Data_EDA!L1977</f>
        <v>6.760000229</v>
      </c>
      <c r="G1976" s="8" t="n">
        <f aca="false">1_Data_EDA!M1977</f>
        <v>0.170000002</v>
      </c>
      <c r="H1976" s="6" t="n">
        <f aca="false">IF(1_Data_EDA!B1977="First Class",1,0)</f>
        <v>0</v>
      </c>
      <c r="I1976" s="6" t="n">
        <f aca="false">IF(1_Data_EDA!B1977="Second Class",1,0)</f>
        <v>0</v>
      </c>
      <c r="J1976" s="6" t="n">
        <f aca="false">IF(1_Data_EDA!B1977="Same Day",1,0)</f>
        <v>0</v>
      </c>
      <c r="K1976" s="6" t="n">
        <f aca="false">IF(1_Data_EDA!C1977="Corporate",1,0)</f>
        <v>0</v>
      </c>
      <c r="L1976" s="6" t="n">
        <f aca="false">IF(1_Data_EDA!C1977="Home Office",1,0)</f>
        <v>1</v>
      </c>
      <c r="M1976" s="6" t="n">
        <f aca="false">IF(1_Data_EDA!D1977="Europe",1,0)</f>
        <v>0</v>
      </c>
      <c r="N1976" s="6" t="n">
        <f aca="false">IF(1_Data_EDA!D1977="LATAM",1,0)</f>
        <v>0</v>
      </c>
      <c r="O1976" s="6" t="n">
        <f aca="false">IF(1_Data_EDA!D1977="Pacific Asia",1,0)</f>
        <v>1</v>
      </c>
      <c r="P1976" s="6" t="n">
        <f aca="false">IF(1_Data_EDA!D1977="USCA",1,0)</f>
        <v>0</v>
      </c>
      <c r="Q1976" s="6" t="n">
        <f aca="false">IF(C1976&gt;MEDIAN(C$5:C$8004),1,0)</f>
        <v>0</v>
      </c>
      <c r="R1976" s="6" t="n">
        <f aca="false">IF(D1976&gt;2,1,0)</f>
        <v>0</v>
      </c>
    </row>
    <row r="1977" customFormat="false" ht="15" hidden="false" customHeight="true" outlineLevel="0" collapsed="false">
      <c r="A1977" s="6" t="n">
        <f aca="false">1_Data_EDA!O1978</f>
        <v>1</v>
      </c>
      <c r="B1977" s="6" t="n">
        <f aca="false">1_Data_EDA!H1978</f>
        <v>1</v>
      </c>
      <c r="C1977" s="7" t="n">
        <f aca="false">1_Data_EDA!I1978</f>
        <v>39.99000168</v>
      </c>
      <c r="D1977" s="6" t="n">
        <f aca="false">1_Data_EDA!J1978</f>
        <v>3</v>
      </c>
      <c r="E1977" s="7" t="n">
        <f aca="false">1_Data_EDA!K1978</f>
        <v>119.9700012</v>
      </c>
      <c r="F1977" s="7" t="n">
        <f aca="false">1_Data_EDA!L1978</f>
        <v>29.98999977</v>
      </c>
      <c r="G1977" s="8" t="n">
        <f aca="false">1_Data_EDA!M1978</f>
        <v>0.25</v>
      </c>
      <c r="H1977" s="6" t="n">
        <f aca="false">IF(1_Data_EDA!B1978="First Class",1,0)</f>
        <v>1</v>
      </c>
      <c r="I1977" s="6" t="n">
        <f aca="false">IF(1_Data_EDA!B1978="Second Class",1,0)</f>
        <v>0</v>
      </c>
      <c r="J1977" s="6" t="n">
        <f aca="false">IF(1_Data_EDA!B1978="Same Day",1,0)</f>
        <v>0</v>
      </c>
      <c r="K1977" s="6" t="n">
        <f aca="false">IF(1_Data_EDA!C1978="Corporate",1,0)</f>
        <v>0</v>
      </c>
      <c r="L1977" s="6" t="n">
        <f aca="false">IF(1_Data_EDA!C1978="Home Office",1,0)</f>
        <v>1</v>
      </c>
      <c r="M1977" s="6" t="n">
        <f aca="false">IF(1_Data_EDA!D1978="Europe",1,0)</f>
        <v>0</v>
      </c>
      <c r="N1977" s="6" t="n">
        <f aca="false">IF(1_Data_EDA!D1978="LATAM",1,0)</f>
        <v>0</v>
      </c>
      <c r="O1977" s="6" t="n">
        <f aca="false">IF(1_Data_EDA!D1978="Pacific Asia",1,0)</f>
        <v>1</v>
      </c>
      <c r="P1977" s="6" t="n">
        <f aca="false">IF(1_Data_EDA!D1978="USCA",1,0)</f>
        <v>0</v>
      </c>
      <c r="Q1977" s="6" t="n">
        <f aca="false">IF(C1977&gt;MEDIAN(C$5:C$8004),1,0)</f>
        <v>0</v>
      </c>
      <c r="R1977" s="6" t="n">
        <f aca="false">IF(D1977&gt;2,1,0)</f>
        <v>1</v>
      </c>
    </row>
    <row r="1978" customFormat="false" ht="15" hidden="false" customHeight="true" outlineLevel="0" collapsed="false">
      <c r="A1978" s="6" t="n">
        <f aca="false">1_Data_EDA!O1979</f>
        <v>0</v>
      </c>
      <c r="B1978" s="6" t="n">
        <f aca="false">1_Data_EDA!H1979</f>
        <v>4</v>
      </c>
      <c r="C1978" s="7" t="n">
        <f aca="false">1_Data_EDA!I1979</f>
        <v>59.99000168</v>
      </c>
      <c r="D1978" s="6" t="n">
        <f aca="false">1_Data_EDA!J1979</f>
        <v>2</v>
      </c>
      <c r="E1978" s="7" t="n">
        <f aca="false">1_Data_EDA!K1979</f>
        <v>119.9800034</v>
      </c>
      <c r="F1978" s="7" t="n">
        <f aca="false">1_Data_EDA!L1979</f>
        <v>0</v>
      </c>
      <c r="G1978" s="8" t="n">
        <f aca="false">1_Data_EDA!M1979</f>
        <v>0</v>
      </c>
      <c r="H1978" s="6" t="n">
        <f aca="false">IF(1_Data_EDA!B1979="First Class",1,0)</f>
        <v>0</v>
      </c>
      <c r="I1978" s="6" t="n">
        <f aca="false">IF(1_Data_EDA!B1979="Second Class",1,0)</f>
        <v>0</v>
      </c>
      <c r="J1978" s="6" t="n">
        <f aca="false">IF(1_Data_EDA!B1979="Same Day",1,0)</f>
        <v>0</v>
      </c>
      <c r="K1978" s="6" t="n">
        <f aca="false">IF(1_Data_EDA!C1979="Corporate",1,0)</f>
        <v>0</v>
      </c>
      <c r="L1978" s="6" t="n">
        <f aca="false">IF(1_Data_EDA!C1979="Home Office",1,0)</f>
        <v>0</v>
      </c>
      <c r="M1978" s="6" t="n">
        <f aca="false">IF(1_Data_EDA!D1979="Europe",1,0)</f>
        <v>0</v>
      </c>
      <c r="N1978" s="6" t="n">
        <f aca="false">IF(1_Data_EDA!D1979="LATAM",1,0)</f>
        <v>0</v>
      </c>
      <c r="O1978" s="6" t="n">
        <f aca="false">IF(1_Data_EDA!D1979="Pacific Asia",1,0)</f>
        <v>1</v>
      </c>
      <c r="P1978" s="6" t="n">
        <f aca="false">IF(1_Data_EDA!D1979="USCA",1,0)</f>
        <v>0</v>
      </c>
      <c r="Q1978" s="6" t="n">
        <f aca="false">IF(C1978&gt;MEDIAN(C$5:C$8004),1,0)</f>
        <v>0</v>
      </c>
      <c r="R1978" s="6" t="n">
        <f aca="false">IF(D1978&gt;2,1,0)</f>
        <v>0</v>
      </c>
    </row>
    <row r="1979" customFormat="false" ht="15" hidden="false" customHeight="true" outlineLevel="0" collapsed="false">
      <c r="A1979" s="6" t="n">
        <f aca="false">1_Data_EDA!O1980</f>
        <v>1</v>
      </c>
      <c r="B1979" s="6" t="n">
        <f aca="false">1_Data_EDA!H1980</f>
        <v>2</v>
      </c>
      <c r="C1979" s="7" t="n">
        <f aca="false">1_Data_EDA!I1980</f>
        <v>452.0400085</v>
      </c>
      <c r="D1979" s="6" t="n">
        <f aca="false">1_Data_EDA!J1980</f>
        <v>1</v>
      </c>
      <c r="E1979" s="7" t="n">
        <f aca="false">1_Data_EDA!K1980</f>
        <v>452.0400085</v>
      </c>
      <c r="F1979" s="7" t="n">
        <f aca="false">1_Data_EDA!L1980</f>
        <v>113.0100021</v>
      </c>
      <c r="G1979" s="8" t="n">
        <f aca="false">1_Data_EDA!M1980</f>
        <v>0.25</v>
      </c>
      <c r="H1979" s="6" t="n">
        <f aca="false">IF(1_Data_EDA!B1980="First Class",1,0)</f>
        <v>0</v>
      </c>
      <c r="I1979" s="6" t="n">
        <f aca="false">IF(1_Data_EDA!B1980="Second Class",1,0)</f>
        <v>1</v>
      </c>
      <c r="J1979" s="6" t="n">
        <f aca="false">IF(1_Data_EDA!B1980="Same Day",1,0)</f>
        <v>0</v>
      </c>
      <c r="K1979" s="6" t="n">
        <f aca="false">IF(1_Data_EDA!C1980="Corporate",1,0)</f>
        <v>1</v>
      </c>
      <c r="L1979" s="6" t="n">
        <f aca="false">IF(1_Data_EDA!C1980="Home Office",1,0)</f>
        <v>0</v>
      </c>
      <c r="M1979" s="6" t="n">
        <f aca="false">IF(1_Data_EDA!D1980="Europe",1,0)</f>
        <v>1</v>
      </c>
      <c r="N1979" s="6" t="n">
        <f aca="false">IF(1_Data_EDA!D1980="LATAM",1,0)</f>
        <v>0</v>
      </c>
      <c r="O1979" s="6" t="n">
        <f aca="false">IF(1_Data_EDA!D1980="Pacific Asia",1,0)</f>
        <v>0</v>
      </c>
      <c r="P1979" s="6" t="n">
        <f aca="false">IF(1_Data_EDA!D1980="USCA",1,0)</f>
        <v>0</v>
      </c>
      <c r="Q1979" s="6" t="n">
        <f aca="false">IF(C1979&gt;MEDIAN(C$5:C$8004),1,0)</f>
        <v>1</v>
      </c>
      <c r="R1979" s="6" t="n">
        <f aca="false">IF(D1979&gt;2,1,0)</f>
        <v>0</v>
      </c>
    </row>
    <row r="1980" customFormat="false" ht="15" hidden="false" customHeight="true" outlineLevel="0" collapsed="false">
      <c r="A1980" s="6" t="n">
        <f aca="false">1_Data_EDA!O1981</f>
        <v>1</v>
      </c>
      <c r="B1980" s="6" t="n">
        <f aca="false">1_Data_EDA!H1981</f>
        <v>0</v>
      </c>
      <c r="C1980" s="7" t="n">
        <f aca="false">1_Data_EDA!I1981</f>
        <v>59.99000168</v>
      </c>
      <c r="D1980" s="6" t="n">
        <f aca="false">1_Data_EDA!J1981</f>
        <v>4</v>
      </c>
      <c r="E1980" s="7" t="n">
        <f aca="false">1_Data_EDA!K1981</f>
        <v>239.9600067</v>
      </c>
      <c r="F1980" s="7" t="n">
        <f aca="false">1_Data_EDA!L1981</f>
        <v>31.19000053</v>
      </c>
      <c r="G1980" s="8" t="n">
        <f aca="false">1_Data_EDA!M1981</f>
        <v>0.129999995</v>
      </c>
      <c r="H1980" s="6" t="n">
        <f aca="false">IF(1_Data_EDA!B1981="First Class",1,0)</f>
        <v>0</v>
      </c>
      <c r="I1980" s="6" t="n">
        <f aca="false">IF(1_Data_EDA!B1981="Second Class",1,0)</f>
        <v>0</v>
      </c>
      <c r="J1980" s="6" t="n">
        <f aca="false">IF(1_Data_EDA!B1981="Same Day",1,0)</f>
        <v>1</v>
      </c>
      <c r="K1980" s="6" t="n">
        <f aca="false">IF(1_Data_EDA!C1981="Corporate",1,0)</f>
        <v>0</v>
      </c>
      <c r="L1980" s="6" t="n">
        <f aca="false">IF(1_Data_EDA!C1981="Home Office",1,0)</f>
        <v>0</v>
      </c>
      <c r="M1980" s="6" t="n">
        <f aca="false">IF(1_Data_EDA!D1981="Europe",1,0)</f>
        <v>0</v>
      </c>
      <c r="N1980" s="6" t="n">
        <f aca="false">IF(1_Data_EDA!D1981="LATAM",1,0)</f>
        <v>0</v>
      </c>
      <c r="O1980" s="6" t="n">
        <f aca="false">IF(1_Data_EDA!D1981="Pacific Asia",1,0)</f>
        <v>1</v>
      </c>
      <c r="P1980" s="6" t="n">
        <f aca="false">IF(1_Data_EDA!D1981="USCA",1,0)</f>
        <v>0</v>
      </c>
      <c r="Q1980" s="6" t="n">
        <f aca="false">IF(C1980&gt;MEDIAN(C$5:C$8004),1,0)</f>
        <v>0</v>
      </c>
      <c r="R1980" s="6" t="n">
        <f aca="false">IF(D1980&gt;2,1,0)</f>
        <v>1</v>
      </c>
    </row>
    <row r="1981" customFormat="false" ht="15" hidden="false" customHeight="true" outlineLevel="0" collapsed="false">
      <c r="A1981" s="6" t="n">
        <f aca="false">1_Data_EDA!O1982</f>
        <v>0</v>
      </c>
      <c r="B1981" s="6" t="n">
        <f aca="false">1_Data_EDA!H1982</f>
        <v>4</v>
      </c>
      <c r="C1981" s="7" t="n">
        <f aca="false">1_Data_EDA!I1982</f>
        <v>49.97999954</v>
      </c>
      <c r="D1981" s="6" t="n">
        <f aca="false">1_Data_EDA!J1982</f>
        <v>2</v>
      </c>
      <c r="E1981" s="7" t="n">
        <f aca="false">1_Data_EDA!K1982</f>
        <v>99.95999908</v>
      </c>
      <c r="F1981" s="7" t="n">
        <f aca="false">1_Data_EDA!L1982</f>
        <v>1</v>
      </c>
      <c r="G1981" s="8" t="n">
        <f aca="false">1_Data_EDA!M1982</f>
        <v>0.01</v>
      </c>
      <c r="H1981" s="6" t="n">
        <f aca="false">IF(1_Data_EDA!B1982="First Class",1,0)</f>
        <v>0</v>
      </c>
      <c r="I1981" s="6" t="n">
        <f aca="false">IF(1_Data_EDA!B1982="Second Class",1,0)</f>
        <v>0</v>
      </c>
      <c r="J1981" s="6" t="n">
        <f aca="false">IF(1_Data_EDA!B1982="Same Day",1,0)</f>
        <v>0</v>
      </c>
      <c r="K1981" s="6" t="n">
        <f aca="false">IF(1_Data_EDA!C1982="Corporate",1,0)</f>
        <v>0</v>
      </c>
      <c r="L1981" s="6" t="n">
        <f aca="false">IF(1_Data_EDA!C1982="Home Office",1,0)</f>
        <v>0</v>
      </c>
      <c r="M1981" s="6" t="n">
        <f aca="false">IF(1_Data_EDA!D1982="Europe",1,0)</f>
        <v>1</v>
      </c>
      <c r="N1981" s="6" t="n">
        <f aca="false">IF(1_Data_EDA!D1982="LATAM",1,0)</f>
        <v>0</v>
      </c>
      <c r="O1981" s="6" t="n">
        <f aca="false">IF(1_Data_EDA!D1982="Pacific Asia",1,0)</f>
        <v>0</v>
      </c>
      <c r="P1981" s="6" t="n">
        <f aca="false">IF(1_Data_EDA!D1982="USCA",1,0)</f>
        <v>0</v>
      </c>
      <c r="Q1981" s="6" t="n">
        <f aca="false">IF(C1981&gt;MEDIAN(C$5:C$8004),1,0)</f>
        <v>0</v>
      </c>
      <c r="R1981" s="6" t="n">
        <f aca="false">IF(D1981&gt;2,1,0)</f>
        <v>0</v>
      </c>
    </row>
    <row r="1982" customFormat="false" ht="15" hidden="false" customHeight="true" outlineLevel="0" collapsed="false">
      <c r="A1982" s="6" t="n">
        <f aca="false">1_Data_EDA!O1983</f>
        <v>1</v>
      </c>
      <c r="B1982" s="6" t="n">
        <f aca="false">1_Data_EDA!H1983</f>
        <v>1</v>
      </c>
      <c r="C1982" s="7" t="n">
        <f aca="false">1_Data_EDA!I1983</f>
        <v>49.97999954</v>
      </c>
      <c r="D1982" s="6" t="n">
        <f aca="false">1_Data_EDA!J1983</f>
        <v>4</v>
      </c>
      <c r="E1982" s="7" t="n">
        <f aca="false">1_Data_EDA!K1983</f>
        <v>199.9199982</v>
      </c>
      <c r="F1982" s="7" t="n">
        <f aca="false">1_Data_EDA!L1983</f>
        <v>35.99000168</v>
      </c>
      <c r="G1982" s="8" t="n">
        <f aca="false">1_Data_EDA!M1983</f>
        <v>0.180000007</v>
      </c>
      <c r="H1982" s="6" t="n">
        <f aca="false">IF(1_Data_EDA!B1983="First Class",1,0)</f>
        <v>1</v>
      </c>
      <c r="I1982" s="6" t="n">
        <f aca="false">IF(1_Data_EDA!B1983="Second Class",1,0)</f>
        <v>0</v>
      </c>
      <c r="J1982" s="6" t="n">
        <f aca="false">IF(1_Data_EDA!B1983="Same Day",1,0)</f>
        <v>0</v>
      </c>
      <c r="K1982" s="6" t="n">
        <f aca="false">IF(1_Data_EDA!C1983="Corporate",1,0)</f>
        <v>0</v>
      </c>
      <c r="L1982" s="6" t="n">
        <f aca="false">IF(1_Data_EDA!C1983="Home Office",1,0)</f>
        <v>0</v>
      </c>
      <c r="M1982" s="6" t="n">
        <f aca="false">IF(1_Data_EDA!D1983="Europe",1,0)</f>
        <v>0</v>
      </c>
      <c r="N1982" s="6" t="n">
        <f aca="false">IF(1_Data_EDA!D1983="LATAM",1,0)</f>
        <v>1</v>
      </c>
      <c r="O1982" s="6" t="n">
        <f aca="false">IF(1_Data_EDA!D1983="Pacific Asia",1,0)</f>
        <v>0</v>
      </c>
      <c r="P1982" s="6" t="n">
        <f aca="false">IF(1_Data_EDA!D1983="USCA",1,0)</f>
        <v>0</v>
      </c>
      <c r="Q1982" s="6" t="n">
        <f aca="false">IF(C1982&gt;MEDIAN(C$5:C$8004),1,0)</f>
        <v>0</v>
      </c>
      <c r="R1982" s="6" t="n">
        <f aca="false">IF(D1982&gt;2,1,0)</f>
        <v>1</v>
      </c>
    </row>
    <row r="1983" customFormat="false" ht="15" hidden="false" customHeight="true" outlineLevel="0" collapsed="false">
      <c r="A1983" s="6" t="n">
        <f aca="false">1_Data_EDA!O1984</f>
        <v>1</v>
      </c>
      <c r="B1983" s="6" t="n">
        <f aca="false">1_Data_EDA!H1984</f>
        <v>0</v>
      </c>
      <c r="C1983" s="7" t="n">
        <f aca="false">1_Data_EDA!I1984</f>
        <v>50</v>
      </c>
      <c r="D1983" s="6" t="n">
        <f aca="false">1_Data_EDA!J1984</f>
        <v>3</v>
      </c>
      <c r="E1983" s="7" t="n">
        <f aca="false">1_Data_EDA!K1984</f>
        <v>150</v>
      </c>
      <c r="F1983" s="7" t="n">
        <f aca="false">1_Data_EDA!L1984</f>
        <v>18</v>
      </c>
      <c r="G1983" s="8" t="n">
        <f aca="false">1_Data_EDA!M1984</f>
        <v>0.119999997</v>
      </c>
      <c r="H1983" s="6" t="n">
        <f aca="false">IF(1_Data_EDA!B1984="First Class",1,0)</f>
        <v>0</v>
      </c>
      <c r="I1983" s="6" t="n">
        <f aca="false">IF(1_Data_EDA!B1984="Second Class",1,0)</f>
        <v>0</v>
      </c>
      <c r="J1983" s="6" t="n">
        <f aca="false">IF(1_Data_EDA!B1984="Same Day",1,0)</f>
        <v>1</v>
      </c>
      <c r="K1983" s="6" t="n">
        <f aca="false">IF(1_Data_EDA!C1984="Corporate",1,0)</f>
        <v>0</v>
      </c>
      <c r="L1983" s="6" t="n">
        <f aca="false">IF(1_Data_EDA!C1984="Home Office",1,0)</f>
        <v>0</v>
      </c>
      <c r="M1983" s="6" t="n">
        <f aca="false">IF(1_Data_EDA!D1984="Europe",1,0)</f>
        <v>0</v>
      </c>
      <c r="N1983" s="6" t="n">
        <f aca="false">IF(1_Data_EDA!D1984="LATAM",1,0)</f>
        <v>0</v>
      </c>
      <c r="O1983" s="6" t="n">
        <f aca="false">IF(1_Data_EDA!D1984="Pacific Asia",1,0)</f>
        <v>0</v>
      </c>
      <c r="P1983" s="6" t="n">
        <f aca="false">IF(1_Data_EDA!D1984="USCA",1,0)</f>
        <v>1</v>
      </c>
      <c r="Q1983" s="6" t="n">
        <f aca="false">IF(C1983&gt;MEDIAN(C$5:C$8004),1,0)</f>
        <v>0</v>
      </c>
      <c r="R1983" s="6" t="n">
        <f aca="false">IF(D1983&gt;2,1,0)</f>
        <v>1</v>
      </c>
    </row>
    <row r="1984" customFormat="false" ht="15" hidden="false" customHeight="true" outlineLevel="0" collapsed="false">
      <c r="A1984" s="6" t="n">
        <f aca="false">1_Data_EDA!O1985</f>
        <v>1</v>
      </c>
      <c r="B1984" s="6" t="n">
        <f aca="false">1_Data_EDA!H1985</f>
        <v>1</v>
      </c>
      <c r="C1984" s="7" t="n">
        <f aca="false">1_Data_EDA!I1985</f>
        <v>50</v>
      </c>
      <c r="D1984" s="6" t="n">
        <f aca="false">1_Data_EDA!J1985</f>
        <v>4</v>
      </c>
      <c r="E1984" s="7" t="n">
        <f aca="false">1_Data_EDA!K1985</f>
        <v>200</v>
      </c>
      <c r="F1984" s="7" t="n">
        <f aca="false">1_Data_EDA!L1985</f>
        <v>18</v>
      </c>
      <c r="G1984" s="8" t="n">
        <f aca="false">1_Data_EDA!M1985</f>
        <v>0.090000004</v>
      </c>
      <c r="H1984" s="6" t="n">
        <f aca="false">IF(1_Data_EDA!B1985="First Class",1,0)</f>
        <v>1</v>
      </c>
      <c r="I1984" s="6" t="n">
        <f aca="false">IF(1_Data_EDA!B1985="Second Class",1,0)</f>
        <v>0</v>
      </c>
      <c r="J1984" s="6" t="n">
        <f aca="false">IF(1_Data_EDA!B1985="Same Day",1,0)</f>
        <v>0</v>
      </c>
      <c r="K1984" s="6" t="n">
        <f aca="false">IF(1_Data_EDA!C1985="Corporate",1,0)</f>
        <v>0</v>
      </c>
      <c r="L1984" s="6" t="n">
        <f aca="false">IF(1_Data_EDA!C1985="Home Office",1,0)</f>
        <v>1</v>
      </c>
      <c r="M1984" s="6" t="n">
        <f aca="false">IF(1_Data_EDA!D1985="Europe",1,0)</f>
        <v>0</v>
      </c>
      <c r="N1984" s="6" t="n">
        <f aca="false">IF(1_Data_EDA!D1985="LATAM",1,0)</f>
        <v>1</v>
      </c>
      <c r="O1984" s="6" t="n">
        <f aca="false">IF(1_Data_EDA!D1985="Pacific Asia",1,0)</f>
        <v>0</v>
      </c>
      <c r="P1984" s="6" t="n">
        <f aca="false">IF(1_Data_EDA!D1985="USCA",1,0)</f>
        <v>0</v>
      </c>
      <c r="Q1984" s="6" t="n">
        <f aca="false">IF(C1984&gt;MEDIAN(C$5:C$8004),1,0)</f>
        <v>0</v>
      </c>
      <c r="R1984" s="6" t="n">
        <f aca="false">IF(D1984&gt;2,1,0)</f>
        <v>1</v>
      </c>
    </row>
    <row r="1985" customFormat="false" ht="15" hidden="false" customHeight="true" outlineLevel="0" collapsed="false">
      <c r="A1985" s="6" t="n">
        <f aca="false">1_Data_EDA!O1986</f>
        <v>0</v>
      </c>
      <c r="B1985" s="6" t="n">
        <f aca="false">1_Data_EDA!H1986</f>
        <v>4</v>
      </c>
      <c r="C1985" s="7" t="n">
        <f aca="false">1_Data_EDA!I1986</f>
        <v>327.75</v>
      </c>
      <c r="D1985" s="6" t="n">
        <f aca="false">1_Data_EDA!J1986</f>
        <v>1</v>
      </c>
      <c r="E1985" s="7" t="n">
        <f aca="false">1_Data_EDA!K1986</f>
        <v>327.75</v>
      </c>
      <c r="F1985" s="7" t="n">
        <f aca="false">1_Data_EDA!L1986</f>
        <v>32.77999878</v>
      </c>
      <c r="G1985" s="8" t="n">
        <f aca="false">1_Data_EDA!M1986</f>
        <v>0.100000001</v>
      </c>
      <c r="H1985" s="6" t="n">
        <f aca="false">IF(1_Data_EDA!B1986="First Class",1,0)</f>
        <v>0</v>
      </c>
      <c r="I1985" s="6" t="n">
        <f aca="false">IF(1_Data_EDA!B1986="Second Class",1,0)</f>
        <v>0</v>
      </c>
      <c r="J1985" s="6" t="n">
        <f aca="false">IF(1_Data_EDA!B1986="Same Day",1,0)</f>
        <v>0</v>
      </c>
      <c r="K1985" s="6" t="n">
        <f aca="false">IF(1_Data_EDA!C1986="Corporate",1,0)</f>
        <v>0</v>
      </c>
      <c r="L1985" s="6" t="n">
        <f aca="false">IF(1_Data_EDA!C1986="Home Office",1,0)</f>
        <v>0</v>
      </c>
      <c r="M1985" s="6" t="n">
        <f aca="false">IF(1_Data_EDA!D1986="Europe",1,0)</f>
        <v>0</v>
      </c>
      <c r="N1985" s="6" t="n">
        <f aca="false">IF(1_Data_EDA!D1986="LATAM",1,0)</f>
        <v>0</v>
      </c>
      <c r="O1985" s="6" t="n">
        <f aca="false">IF(1_Data_EDA!D1986="Pacific Asia",1,0)</f>
        <v>1</v>
      </c>
      <c r="P1985" s="6" t="n">
        <f aca="false">IF(1_Data_EDA!D1986="USCA",1,0)</f>
        <v>0</v>
      </c>
      <c r="Q1985" s="6" t="n">
        <f aca="false">IF(C1985&gt;MEDIAN(C$5:C$8004),1,0)</f>
        <v>1</v>
      </c>
      <c r="R1985" s="6" t="n">
        <f aca="false">IF(D1985&gt;2,1,0)</f>
        <v>0</v>
      </c>
    </row>
    <row r="1986" customFormat="false" ht="15" hidden="false" customHeight="true" outlineLevel="0" collapsed="false">
      <c r="A1986" s="6" t="n">
        <f aca="false">1_Data_EDA!O1987</f>
        <v>1</v>
      </c>
      <c r="B1986" s="6" t="n">
        <f aca="false">1_Data_EDA!H1987</f>
        <v>0</v>
      </c>
      <c r="C1986" s="7" t="n">
        <f aca="false">1_Data_EDA!I1987</f>
        <v>49.97999954</v>
      </c>
      <c r="D1986" s="6" t="n">
        <f aca="false">1_Data_EDA!J1987</f>
        <v>1</v>
      </c>
      <c r="E1986" s="7" t="n">
        <f aca="false">1_Data_EDA!K1987</f>
        <v>49.97999954</v>
      </c>
      <c r="F1986" s="7" t="n">
        <f aca="false">1_Data_EDA!L1987</f>
        <v>5</v>
      </c>
      <c r="G1986" s="8" t="n">
        <f aca="false">1_Data_EDA!M1987</f>
        <v>0.100000001</v>
      </c>
      <c r="H1986" s="6" t="n">
        <f aca="false">IF(1_Data_EDA!B1987="First Class",1,0)</f>
        <v>0</v>
      </c>
      <c r="I1986" s="6" t="n">
        <f aca="false">IF(1_Data_EDA!B1987="Second Class",1,0)</f>
        <v>0</v>
      </c>
      <c r="J1986" s="6" t="n">
        <f aca="false">IF(1_Data_EDA!B1987="Same Day",1,0)</f>
        <v>1</v>
      </c>
      <c r="K1986" s="6" t="n">
        <f aca="false">IF(1_Data_EDA!C1987="Corporate",1,0)</f>
        <v>0</v>
      </c>
      <c r="L1986" s="6" t="n">
        <f aca="false">IF(1_Data_EDA!C1987="Home Office",1,0)</f>
        <v>0</v>
      </c>
      <c r="M1986" s="6" t="n">
        <f aca="false">IF(1_Data_EDA!D1987="Europe",1,0)</f>
        <v>0</v>
      </c>
      <c r="N1986" s="6" t="n">
        <f aca="false">IF(1_Data_EDA!D1987="LATAM",1,0)</f>
        <v>0</v>
      </c>
      <c r="O1986" s="6" t="n">
        <f aca="false">IF(1_Data_EDA!D1987="Pacific Asia",1,0)</f>
        <v>0</v>
      </c>
      <c r="P1986" s="6" t="n">
        <f aca="false">IF(1_Data_EDA!D1987="USCA",1,0)</f>
        <v>0</v>
      </c>
      <c r="Q1986" s="6" t="n">
        <f aca="false">IF(C1986&gt;MEDIAN(C$5:C$8004),1,0)</f>
        <v>0</v>
      </c>
      <c r="R1986" s="6" t="n">
        <f aca="false">IF(D1986&gt;2,1,0)</f>
        <v>0</v>
      </c>
    </row>
    <row r="1987" customFormat="false" ht="15" hidden="false" customHeight="true" outlineLevel="0" collapsed="false">
      <c r="A1987" s="6" t="n">
        <f aca="false">1_Data_EDA!O1988</f>
        <v>0</v>
      </c>
      <c r="B1987" s="6" t="n">
        <f aca="false">1_Data_EDA!H1988</f>
        <v>4</v>
      </c>
      <c r="C1987" s="7" t="n">
        <f aca="false">1_Data_EDA!I1988</f>
        <v>24.98999977</v>
      </c>
      <c r="D1987" s="6" t="n">
        <f aca="false">1_Data_EDA!J1988</f>
        <v>2</v>
      </c>
      <c r="E1987" s="7" t="n">
        <f aca="false">1_Data_EDA!K1988</f>
        <v>49.97999954</v>
      </c>
      <c r="F1987" s="7" t="n">
        <f aca="false">1_Data_EDA!L1988</f>
        <v>8.5</v>
      </c>
      <c r="G1987" s="8" t="n">
        <f aca="false">1_Data_EDA!M1988</f>
        <v>0.170000002</v>
      </c>
      <c r="H1987" s="6" t="n">
        <f aca="false">IF(1_Data_EDA!B1988="First Class",1,0)</f>
        <v>0</v>
      </c>
      <c r="I1987" s="6" t="n">
        <f aca="false">IF(1_Data_EDA!B1988="Second Class",1,0)</f>
        <v>0</v>
      </c>
      <c r="J1987" s="6" t="n">
        <f aca="false">IF(1_Data_EDA!B1988="Same Day",1,0)</f>
        <v>0</v>
      </c>
      <c r="K1987" s="6" t="n">
        <f aca="false">IF(1_Data_EDA!C1988="Corporate",1,0)</f>
        <v>1</v>
      </c>
      <c r="L1987" s="6" t="n">
        <f aca="false">IF(1_Data_EDA!C1988="Home Office",1,0)</f>
        <v>0</v>
      </c>
      <c r="M1987" s="6" t="n">
        <f aca="false">IF(1_Data_EDA!D1988="Europe",1,0)</f>
        <v>0</v>
      </c>
      <c r="N1987" s="6" t="n">
        <f aca="false">IF(1_Data_EDA!D1988="LATAM",1,0)</f>
        <v>0</v>
      </c>
      <c r="O1987" s="6" t="n">
        <f aca="false">IF(1_Data_EDA!D1988="Pacific Asia",1,0)</f>
        <v>0</v>
      </c>
      <c r="P1987" s="6" t="n">
        <f aca="false">IF(1_Data_EDA!D1988="USCA",1,0)</f>
        <v>1</v>
      </c>
      <c r="Q1987" s="6" t="n">
        <f aca="false">IF(C1987&gt;MEDIAN(C$5:C$8004),1,0)</f>
        <v>0</v>
      </c>
      <c r="R1987" s="6" t="n">
        <f aca="false">IF(D1987&gt;2,1,0)</f>
        <v>0</v>
      </c>
    </row>
    <row r="1988" customFormat="false" ht="15" hidden="false" customHeight="true" outlineLevel="0" collapsed="false">
      <c r="A1988" s="6" t="n">
        <f aca="false">1_Data_EDA!O1989</f>
        <v>1</v>
      </c>
      <c r="B1988" s="6" t="n">
        <f aca="false">1_Data_EDA!H1989</f>
        <v>1</v>
      </c>
      <c r="C1988" s="7" t="n">
        <f aca="false">1_Data_EDA!I1989</f>
        <v>50</v>
      </c>
      <c r="D1988" s="6" t="n">
        <f aca="false">1_Data_EDA!J1989</f>
        <v>3</v>
      </c>
      <c r="E1988" s="7" t="n">
        <f aca="false">1_Data_EDA!K1989</f>
        <v>150</v>
      </c>
      <c r="F1988" s="7" t="n">
        <f aca="false">1_Data_EDA!L1989</f>
        <v>37.5</v>
      </c>
      <c r="G1988" s="8" t="n">
        <f aca="false">1_Data_EDA!M1989</f>
        <v>0.25</v>
      </c>
      <c r="H1988" s="6" t="n">
        <f aca="false">IF(1_Data_EDA!B1989="First Class",1,0)</f>
        <v>1</v>
      </c>
      <c r="I1988" s="6" t="n">
        <f aca="false">IF(1_Data_EDA!B1989="Second Class",1,0)</f>
        <v>0</v>
      </c>
      <c r="J1988" s="6" t="n">
        <f aca="false">IF(1_Data_EDA!B1989="Same Day",1,0)</f>
        <v>0</v>
      </c>
      <c r="K1988" s="6" t="n">
        <f aca="false">IF(1_Data_EDA!C1989="Corporate",1,0)</f>
        <v>1</v>
      </c>
      <c r="L1988" s="6" t="n">
        <f aca="false">IF(1_Data_EDA!C1989="Home Office",1,0)</f>
        <v>0</v>
      </c>
      <c r="M1988" s="6" t="n">
        <f aca="false">IF(1_Data_EDA!D1989="Europe",1,0)</f>
        <v>1</v>
      </c>
      <c r="N1988" s="6" t="n">
        <f aca="false">IF(1_Data_EDA!D1989="LATAM",1,0)</f>
        <v>0</v>
      </c>
      <c r="O1988" s="6" t="n">
        <f aca="false">IF(1_Data_EDA!D1989="Pacific Asia",1,0)</f>
        <v>0</v>
      </c>
      <c r="P1988" s="6" t="n">
        <f aca="false">IF(1_Data_EDA!D1989="USCA",1,0)</f>
        <v>0</v>
      </c>
      <c r="Q1988" s="6" t="n">
        <f aca="false">IF(C1988&gt;MEDIAN(C$5:C$8004),1,0)</f>
        <v>0</v>
      </c>
      <c r="R1988" s="6" t="n">
        <f aca="false">IF(D1988&gt;2,1,0)</f>
        <v>1</v>
      </c>
    </row>
    <row r="1989" customFormat="false" ht="15" hidden="false" customHeight="true" outlineLevel="0" collapsed="false">
      <c r="A1989" s="6" t="n">
        <f aca="false">1_Data_EDA!O1990</f>
        <v>1</v>
      </c>
      <c r="B1989" s="6" t="n">
        <f aca="false">1_Data_EDA!H1990</f>
        <v>4</v>
      </c>
      <c r="C1989" s="7" t="n">
        <f aca="false">1_Data_EDA!I1990</f>
        <v>399.980011</v>
      </c>
      <c r="D1989" s="6" t="n">
        <f aca="false">1_Data_EDA!J1990</f>
        <v>1</v>
      </c>
      <c r="E1989" s="7" t="n">
        <f aca="false">1_Data_EDA!K1990</f>
        <v>399.980011</v>
      </c>
      <c r="F1989" s="7" t="n">
        <f aca="false">1_Data_EDA!L1990</f>
        <v>68</v>
      </c>
      <c r="G1989" s="8" t="n">
        <f aca="false">1_Data_EDA!M1990</f>
        <v>0.170000002</v>
      </c>
      <c r="H1989" s="6" t="n">
        <f aca="false">IF(1_Data_EDA!B1990="First Class",1,0)</f>
        <v>0</v>
      </c>
      <c r="I1989" s="6" t="n">
        <f aca="false">IF(1_Data_EDA!B1990="Second Class",1,0)</f>
        <v>0</v>
      </c>
      <c r="J1989" s="6" t="n">
        <f aca="false">IF(1_Data_EDA!B1990="Same Day",1,0)</f>
        <v>0</v>
      </c>
      <c r="K1989" s="6" t="n">
        <f aca="false">IF(1_Data_EDA!C1990="Corporate",1,0)</f>
        <v>0</v>
      </c>
      <c r="L1989" s="6" t="n">
        <f aca="false">IF(1_Data_EDA!C1990="Home Office",1,0)</f>
        <v>0</v>
      </c>
      <c r="M1989" s="6" t="n">
        <f aca="false">IF(1_Data_EDA!D1990="Europe",1,0)</f>
        <v>1</v>
      </c>
      <c r="N1989" s="6" t="n">
        <f aca="false">IF(1_Data_EDA!D1990="LATAM",1,0)</f>
        <v>0</v>
      </c>
      <c r="O1989" s="6" t="n">
        <f aca="false">IF(1_Data_EDA!D1990="Pacific Asia",1,0)</f>
        <v>0</v>
      </c>
      <c r="P1989" s="6" t="n">
        <f aca="false">IF(1_Data_EDA!D1990="USCA",1,0)</f>
        <v>0</v>
      </c>
      <c r="Q1989" s="6" t="n">
        <f aca="false">IF(C1989&gt;MEDIAN(C$5:C$8004),1,0)</f>
        <v>1</v>
      </c>
      <c r="R1989" s="6" t="n">
        <f aca="false">IF(D1989&gt;2,1,0)</f>
        <v>0</v>
      </c>
    </row>
    <row r="1990" customFormat="false" ht="15" hidden="false" customHeight="true" outlineLevel="0" collapsed="false">
      <c r="A1990" s="6" t="n">
        <f aca="false">1_Data_EDA!O1991</f>
        <v>0</v>
      </c>
      <c r="B1990" s="6" t="n">
        <f aca="false">1_Data_EDA!H1991</f>
        <v>4</v>
      </c>
      <c r="C1990" s="7" t="n">
        <f aca="false">1_Data_EDA!I1991</f>
        <v>49.97999954</v>
      </c>
      <c r="D1990" s="6" t="n">
        <f aca="false">1_Data_EDA!J1991</f>
        <v>1</v>
      </c>
      <c r="E1990" s="7" t="n">
        <f aca="false">1_Data_EDA!K1991</f>
        <v>49.97999954</v>
      </c>
      <c r="F1990" s="7" t="n">
        <f aca="false">1_Data_EDA!L1991</f>
        <v>5</v>
      </c>
      <c r="G1990" s="8" t="n">
        <f aca="false">1_Data_EDA!M1991</f>
        <v>0.100000001</v>
      </c>
      <c r="H1990" s="6" t="n">
        <f aca="false">IF(1_Data_EDA!B1991="First Class",1,0)</f>
        <v>0</v>
      </c>
      <c r="I1990" s="6" t="n">
        <f aca="false">IF(1_Data_EDA!B1991="Second Class",1,0)</f>
        <v>0</v>
      </c>
      <c r="J1990" s="6" t="n">
        <f aca="false">IF(1_Data_EDA!B1991="Same Day",1,0)</f>
        <v>0</v>
      </c>
      <c r="K1990" s="6" t="n">
        <f aca="false">IF(1_Data_EDA!C1991="Corporate",1,0)</f>
        <v>0</v>
      </c>
      <c r="L1990" s="6" t="n">
        <f aca="false">IF(1_Data_EDA!C1991="Home Office",1,0)</f>
        <v>1</v>
      </c>
      <c r="M1990" s="6" t="n">
        <f aca="false">IF(1_Data_EDA!D1991="Europe",1,0)</f>
        <v>1</v>
      </c>
      <c r="N1990" s="6" t="n">
        <f aca="false">IF(1_Data_EDA!D1991="LATAM",1,0)</f>
        <v>0</v>
      </c>
      <c r="O1990" s="6" t="n">
        <f aca="false">IF(1_Data_EDA!D1991="Pacific Asia",1,0)</f>
        <v>0</v>
      </c>
      <c r="P1990" s="6" t="n">
        <f aca="false">IF(1_Data_EDA!D1991="USCA",1,0)</f>
        <v>0</v>
      </c>
      <c r="Q1990" s="6" t="n">
        <f aca="false">IF(C1990&gt;MEDIAN(C$5:C$8004),1,0)</f>
        <v>0</v>
      </c>
      <c r="R1990" s="6" t="n">
        <f aca="false">IF(D1990&gt;2,1,0)</f>
        <v>0</v>
      </c>
    </row>
    <row r="1991" customFormat="false" ht="15" hidden="false" customHeight="true" outlineLevel="0" collapsed="false">
      <c r="A1991" s="6" t="n">
        <f aca="false">1_Data_EDA!O1992</f>
        <v>0</v>
      </c>
      <c r="B1991" s="6" t="n">
        <f aca="false">1_Data_EDA!H1992</f>
        <v>4</v>
      </c>
      <c r="C1991" s="7" t="n">
        <f aca="false">1_Data_EDA!I1992</f>
        <v>59.99000168</v>
      </c>
      <c r="D1991" s="6" t="n">
        <f aca="false">1_Data_EDA!J1992</f>
        <v>5</v>
      </c>
      <c r="E1991" s="7" t="n">
        <f aca="false">1_Data_EDA!K1992</f>
        <v>299.9500122</v>
      </c>
      <c r="F1991" s="7" t="n">
        <f aca="false">1_Data_EDA!L1992</f>
        <v>12</v>
      </c>
      <c r="G1991" s="8" t="n">
        <f aca="false">1_Data_EDA!M1992</f>
        <v>0.039999999</v>
      </c>
      <c r="H1991" s="6" t="n">
        <f aca="false">IF(1_Data_EDA!B1992="First Class",1,0)</f>
        <v>0</v>
      </c>
      <c r="I1991" s="6" t="n">
        <f aca="false">IF(1_Data_EDA!B1992="Second Class",1,0)</f>
        <v>0</v>
      </c>
      <c r="J1991" s="6" t="n">
        <f aca="false">IF(1_Data_EDA!B1992="Same Day",1,0)</f>
        <v>0</v>
      </c>
      <c r="K1991" s="6" t="n">
        <f aca="false">IF(1_Data_EDA!C1992="Corporate",1,0)</f>
        <v>1</v>
      </c>
      <c r="L1991" s="6" t="n">
        <f aca="false">IF(1_Data_EDA!C1992="Home Office",1,0)</f>
        <v>0</v>
      </c>
      <c r="M1991" s="6" t="n">
        <f aca="false">IF(1_Data_EDA!D1992="Europe",1,0)</f>
        <v>0</v>
      </c>
      <c r="N1991" s="6" t="n">
        <f aca="false">IF(1_Data_EDA!D1992="LATAM",1,0)</f>
        <v>1</v>
      </c>
      <c r="O1991" s="6" t="n">
        <f aca="false">IF(1_Data_EDA!D1992="Pacific Asia",1,0)</f>
        <v>0</v>
      </c>
      <c r="P1991" s="6" t="n">
        <f aca="false">IF(1_Data_EDA!D1992="USCA",1,0)</f>
        <v>0</v>
      </c>
      <c r="Q1991" s="6" t="n">
        <f aca="false">IF(C1991&gt;MEDIAN(C$5:C$8004),1,0)</f>
        <v>0</v>
      </c>
      <c r="R1991" s="6" t="n">
        <f aca="false">IF(D1991&gt;2,1,0)</f>
        <v>1</v>
      </c>
    </row>
    <row r="1992" customFormat="false" ht="15" hidden="false" customHeight="true" outlineLevel="0" collapsed="false">
      <c r="A1992" s="6" t="n">
        <f aca="false">1_Data_EDA!O1993</f>
        <v>0</v>
      </c>
      <c r="B1992" s="6" t="n">
        <f aca="false">1_Data_EDA!H1993</f>
        <v>4</v>
      </c>
      <c r="C1992" s="7" t="n">
        <f aca="false">1_Data_EDA!I1993</f>
        <v>9.989999771</v>
      </c>
      <c r="D1992" s="6" t="n">
        <f aca="false">1_Data_EDA!J1993</f>
        <v>1</v>
      </c>
      <c r="E1992" s="7" t="n">
        <f aca="false">1_Data_EDA!K1993</f>
        <v>9.989999771</v>
      </c>
      <c r="F1992" s="7" t="n">
        <f aca="false">1_Data_EDA!L1993</f>
        <v>1</v>
      </c>
      <c r="G1992" s="8" t="n">
        <f aca="false">1_Data_EDA!M1993</f>
        <v>0.100000001</v>
      </c>
      <c r="H1992" s="6" t="n">
        <f aca="false">IF(1_Data_EDA!B1993="First Class",1,0)</f>
        <v>0</v>
      </c>
      <c r="I1992" s="6" t="n">
        <f aca="false">IF(1_Data_EDA!B1993="Second Class",1,0)</f>
        <v>0</v>
      </c>
      <c r="J1992" s="6" t="n">
        <f aca="false">IF(1_Data_EDA!B1993="Same Day",1,0)</f>
        <v>0</v>
      </c>
      <c r="K1992" s="6" t="n">
        <f aca="false">IF(1_Data_EDA!C1993="Corporate",1,0)</f>
        <v>0</v>
      </c>
      <c r="L1992" s="6" t="n">
        <f aca="false">IF(1_Data_EDA!C1993="Home Office",1,0)</f>
        <v>0</v>
      </c>
      <c r="M1992" s="6" t="n">
        <f aca="false">IF(1_Data_EDA!D1993="Europe",1,0)</f>
        <v>0</v>
      </c>
      <c r="N1992" s="6" t="n">
        <f aca="false">IF(1_Data_EDA!D1993="LATAM",1,0)</f>
        <v>0</v>
      </c>
      <c r="O1992" s="6" t="n">
        <f aca="false">IF(1_Data_EDA!D1993="Pacific Asia",1,0)</f>
        <v>0</v>
      </c>
      <c r="P1992" s="6" t="n">
        <f aca="false">IF(1_Data_EDA!D1993="USCA",1,0)</f>
        <v>0</v>
      </c>
      <c r="Q1992" s="6" t="n">
        <f aca="false">IF(C1992&gt;MEDIAN(C$5:C$8004),1,0)</f>
        <v>0</v>
      </c>
      <c r="R1992" s="6" t="n">
        <f aca="false">IF(D1992&gt;2,1,0)</f>
        <v>0</v>
      </c>
    </row>
    <row r="1993" customFormat="false" ht="15" hidden="false" customHeight="true" outlineLevel="0" collapsed="false">
      <c r="A1993" s="6" t="n">
        <f aca="false">1_Data_EDA!O1994</f>
        <v>0</v>
      </c>
      <c r="B1993" s="6" t="n">
        <f aca="false">1_Data_EDA!H1994</f>
        <v>4</v>
      </c>
      <c r="C1993" s="7" t="n">
        <f aca="false">1_Data_EDA!I1994</f>
        <v>129.9900055</v>
      </c>
      <c r="D1993" s="6" t="n">
        <f aca="false">1_Data_EDA!J1994</f>
        <v>1</v>
      </c>
      <c r="E1993" s="7" t="n">
        <f aca="false">1_Data_EDA!K1994</f>
        <v>129.9900055</v>
      </c>
      <c r="F1993" s="7" t="n">
        <f aca="false">1_Data_EDA!L1994</f>
        <v>13</v>
      </c>
      <c r="G1993" s="8" t="n">
        <f aca="false">1_Data_EDA!M1994</f>
        <v>0.100000001</v>
      </c>
      <c r="H1993" s="6" t="n">
        <f aca="false">IF(1_Data_EDA!B1994="First Class",1,0)</f>
        <v>0</v>
      </c>
      <c r="I1993" s="6" t="n">
        <f aca="false">IF(1_Data_EDA!B1994="Second Class",1,0)</f>
        <v>0</v>
      </c>
      <c r="J1993" s="6" t="n">
        <f aca="false">IF(1_Data_EDA!B1994="Same Day",1,0)</f>
        <v>0</v>
      </c>
      <c r="K1993" s="6" t="n">
        <f aca="false">IF(1_Data_EDA!C1994="Corporate",1,0)</f>
        <v>0</v>
      </c>
      <c r="L1993" s="6" t="n">
        <f aca="false">IF(1_Data_EDA!C1994="Home Office",1,0)</f>
        <v>1</v>
      </c>
      <c r="M1993" s="6" t="n">
        <f aca="false">IF(1_Data_EDA!D1994="Europe",1,0)</f>
        <v>1</v>
      </c>
      <c r="N1993" s="6" t="n">
        <f aca="false">IF(1_Data_EDA!D1994="LATAM",1,0)</f>
        <v>0</v>
      </c>
      <c r="O1993" s="6" t="n">
        <f aca="false">IF(1_Data_EDA!D1994="Pacific Asia",1,0)</f>
        <v>0</v>
      </c>
      <c r="P1993" s="6" t="n">
        <f aca="false">IF(1_Data_EDA!D1994="USCA",1,0)</f>
        <v>0</v>
      </c>
      <c r="Q1993" s="6" t="n">
        <f aca="false">IF(C1993&gt;MEDIAN(C$5:C$8004),1,0)</f>
        <v>1</v>
      </c>
      <c r="R1993" s="6" t="n">
        <f aca="false">IF(D1993&gt;2,1,0)</f>
        <v>0</v>
      </c>
    </row>
    <row r="1994" customFormat="false" ht="15" hidden="false" customHeight="true" outlineLevel="0" collapsed="false">
      <c r="A1994" s="6" t="n">
        <f aca="false">1_Data_EDA!O1995</f>
        <v>1</v>
      </c>
      <c r="B1994" s="6" t="n">
        <f aca="false">1_Data_EDA!H1995</f>
        <v>4</v>
      </c>
      <c r="C1994" s="7" t="n">
        <f aca="false">1_Data_EDA!I1995</f>
        <v>59.99000168</v>
      </c>
      <c r="D1994" s="6" t="n">
        <f aca="false">1_Data_EDA!J1995</f>
        <v>2</v>
      </c>
      <c r="E1994" s="7" t="n">
        <f aca="false">1_Data_EDA!K1995</f>
        <v>119.9800034</v>
      </c>
      <c r="F1994" s="7" t="n">
        <f aca="false">1_Data_EDA!L1995</f>
        <v>24</v>
      </c>
      <c r="G1994" s="8" t="n">
        <f aca="false">1_Data_EDA!M1995</f>
        <v>0.200000003</v>
      </c>
      <c r="H1994" s="6" t="n">
        <f aca="false">IF(1_Data_EDA!B1995="First Class",1,0)</f>
        <v>0</v>
      </c>
      <c r="I1994" s="6" t="n">
        <f aca="false">IF(1_Data_EDA!B1995="Second Class",1,0)</f>
        <v>0</v>
      </c>
      <c r="J1994" s="6" t="n">
        <f aca="false">IF(1_Data_EDA!B1995="Same Day",1,0)</f>
        <v>0</v>
      </c>
      <c r="K1994" s="6" t="n">
        <f aca="false">IF(1_Data_EDA!C1995="Corporate",1,0)</f>
        <v>1</v>
      </c>
      <c r="L1994" s="6" t="n">
        <f aca="false">IF(1_Data_EDA!C1995="Home Office",1,0)</f>
        <v>0</v>
      </c>
      <c r="M1994" s="6" t="n">
        <f aca="false">IF(1_Data_EDA!D1995="Europe",1,0)</f>
        <v>0</v>
      </c>
      <c r="N1994" s="6" t="n">
        <f aca="false">IF(1_Data_EDA!D1995="LATAM",1,0)</f>
        <v>1</v>
      </c>
      <c r="O1994" s="6" t="n">
        <f aca="false">IF(1_Data_EDA!D1995="Pacific Asia",1,0)</f>
        <v>0</v>
      </c>
      <c r="P1994" s="6" t="n">
        <f aca="false">IF(1_Data_EDA!D1995="USCA",1,0)</f>
        <v>0</v>
      </c>
      <c r="Q1994" s="6" t="n">
        <f aca="false">IF(C1994&gt;MEDIAN(C$5:C$8004),1,0)</f>
        <v>0</v>
      </c>
      <c r="R1994" s="6" t="n">
        <f aca="false">IF(D1994&gt;2,1,0)</f>
        <v>0</v>
      </c>
    </row>
    <row r="1995" customFormat="false" ht="15" hidden="false" customHeight="true" outlineLevel="0" collapsed="false">
      <c r="A1995" s="6" t="n">
        <f aca="false">1_Data_EDA!O1996</f>
        <v>0</v>
      </c>
      <c r="B1995" s="6" t="n">
        <f aca="false">1_Data_EDA!H1996</f>
        <v>4</v>
      </c>
      <c r="C1995" s="7" t="n">
        <f aca="false">1_Data_EDA!I1996</f>
        <v>129.9900055</v>
      </c>
      <c r="D1995" s="6" t="n">
        <f aca="false">1_Data_EDA!J1996</f>
        <v>1</v>
      </c>
      <c r="E1995" s="7" t="n">
        <f aca="false">1_Data_EDA!K1996</f>
        <v>129.9900055</v>
      </c>
      <c r="F1995" s="7" t="n">
        <f aca="false">1_Data_EDA!L1996</f>
        <v>32.5</v>
      </c>
      <c r="G1995" s="8" t="n">
        <f aca="false">1_Data_EDA!M1996</f>
        <v>0.25</v>
      </c>
      <c r="H1995" s="6" t="n">
        <f aca="false">IF(1_Data_EDA!B1996="First Class",1,0)</f>
        <v>0</v>
      </c>
      <c r="I1995" s="6" t="n">
        <f aca="false">IF(1_Data_EDA!B1996="Second Class",1,0)</f>
        <v>0</v>
      </c>
      <c r="J1995" s="6" t="n">
        <f aca="false">IF(1_Data_EDA!B1996="Same Day",1,0)</f>
        <v>0</v>
      </c>
      <c r="K1995" s="6" t="n">
        <f aca="false">IF(1_Data_EDA!C1996="Corporate",1,0)</f>
        <v>0</v>
      </c>
      <c r="L1995" s="6" t="n">
        <f aca="false">IF(1_Data_EDA!C1996="Home Office",1,0)</f>
        <v>0</v>
      </c>
      <c r="M1995" s="6" t="n">
        <f aca="false">IF(1_Data_EDA!D1996="Europe",1,0)</f>
        <v>0</v>
      </c>
      <c r="N1995" s="6" t="n">
        <f aca="false">IF(1_Data_EDA!D1996="LATAM",1,0)</f>
        <v>0</v>
      </c>
      <c r="O1995" s="6" t="n">
        <f aca="false">IF(1_Data_EDA!D1996="Pacific Asia",1,0)</f>
        <v>1</v>
      </c>
      <c r="P1995" s="6" t="n">
        <f aca="false">IF(1_Data_EDA!D1996="USCA",1,0)</f>
        <v>0</v>
      </c>
      <c r="Q1995" s="6" t="n">
        <f aca="false">IF(C1995&gt;MEDIAN(C$5:C$8004),1,0)</f>
        <v>1</v>
      </c>
      <c r="R1995" s="6" t="n">
        <f aca="false">IF(D1995&gt;2,1,0)</f>
        <v>0</v>
      </c>
    </row>
    <row r="1996" customFormat="false" ht="15" hidden="false" customHeight="true" outlineLevel="0" collapsed="false">
      <c r="A1996" s="6" t="n">
        <f aca="false">1_Data_EDA!O1997</f>
        <v>1</v>
      </c>
      <c r="B1996" s="6" t="n">
        <f aca="false">1_Data_EDA!H1997</f>
        <v>4</v>
      </c>
      <c r="C1996" s="7" t="n">
        <f aca="false">1_Data_EDA!I1997</f>
        <v>260.6499939</v>
      </c>
      <c r="D1996" s="6" t="n">
        <f aca="false">1_Data_EDA!J1997</f>
        <v>1</v>
      </c>
      <c r="E1996" s="7" t="n">
        <f aca="false">1_Data_EDA!K1997</f>
        <v>260.6499939</v>
      </c>
      <c r="F1996" s="7" t="n">
        <f aca="false">1_Data_EDA!L1997</f>
        <v>23.45999908</v>
      </c>
      <c r="G1996" s="8" t="n">
        <f aca="false">1_Data_EDA!M1997</f>
        <v>0.090000004</v>
      </c>
      <c r="H1996" s="6" t="n">
        <f aca="false">IF(1_Data_EDA!B1997="First Class",1,0)</f>
        <v>0</v>
      </c>
      <c r="I1996" s="6" t="n">
        <f aca="false">IF(1_Data_EDA!B1997="Second Class",1,0)</f>
        <v>0</v>
      </c>
      <c r="J1996" s="6" t="n">
        <f aca="false">IF(1_Data_EDA!B1997="Same Day",1,0)</f>
        <v>0</v>
      </c>
      <c r="K1996" s="6" t="n">
        <f aca="false">IF(1_Data_EDA!C1997="Corporate",1,0)</f>
        <v>0</v>
      </c>
      <c r="L1996" s="6" t="n">
        <f aca="false">IF(1_Data_EDA!C1997="Home Office",1,0)</f>
        <v>1</v>
      </c>
      <c r="M1996" s="6" t="n">
        <f aca="false">IF(1_Data_EDA!D1997="Europe",1,0)</f>
        <v>0</v>
      </c>
      <c r="N1996" s="6" t="n">
        <f aca="false">IF(1_Data_EDA!D1997="LATAM",1,0)</f>
        <v>0</v>
      </c>
      <c r="O1996" s="6" t="n">
        <f aca="false">IF(1_Data_EDA!D1997="Pacific Asia",1,0)</f>
        <v>1</v>
      </c>
      <c r="P1996" s="6" t="n">
        <f aca="false">IF(1_Data_EDA!D1997="USCA",1,0)</f>
        <v>0</v>
      </c>
      <c r="Q1996" s="6" t="n">
        <f aca="false">IF(C1996&gt;MEDIAN(C$5:C$8004),1,0)</f>
        <v>1</v>
      </c>
      <c r="R1996" s="6" t="n">
        <f aca="false">IF(D1996&gt;2,1,0)</f>
        <v>0</v>
      </c>
    </row>
    <row r="1997" customFormat="false" ht="15" hidden="false" customHeight="true" outlineLevel="0" collapsed="false">
      <c r="A1997" s="6" t="n">
        <f aca="false">1_Data_EDA!O1998</f>
        <v>1</v>
      </c>
      <c r="B1997" s="6" t="n">
        <f aca="false">1_Data_EDA!H1998</f>
        <v>1</v>
      </c>
      <c r="C1997" s="7" t="n">
        <f aca="false">1_Data_EDA!I1998</f>
        <v>399.980011</v>
      </c>
      <c r="D1997" s="6" t="n">
        <f aca="false">1_Data_EDA!J1998</f>
        <v>1</v>
      </c>
      <c r="E1997" s="7" t="n">
        <f aca="false">1_Data_EDA!K1998</f>
        <v>399.980011</v>
      </c>
      <c r="F1997" s="7" t="n">
        <f aca="false">1_Data_EDA!L1998</f>
        <v>100</v>
      </c>
      <c r="G1997" s="8" t="n">
        <f aca="false">1_Data_EDA!M1998</f>
        <v>0.25</v>
      </c>
      <c r="H1997" s="6" t="n">
        <f aca="false">IF(1_Data_EDA!B1998="First Class",1,0)</f>
        <v>1</v>
      </c>
      <c r="I1997" s="6" t="n">
        <f aca="false">IF(1_Data_EDA!B1998="Second Class",1,0)</f>
        <v>0</v>
      </c>
      <c r="J1997" s="6" t="n">
        <f aca="false">IF(1_Data_EDA!B1998="Same Day",1,0)</f>
        <v>0</v>
      </c>
      <c r="K1997" s="6" t="n">
        <f aca="false">IF(1_Data_EDA!C1998="Corporate",1,0)</f>
        <v>1</v>
      </c>
      <c r="L1997" s="6" t="n">
        <f aca="false">IF(1_Data_EDA!C1998="Home Office",1,0)</f>
        <v>0</v>
      </c>
      <c r="M1997" s="6" t="n">
        <f aca="false">IF(1_Data_EDA!D1998="Europe",1,0)</f>
        <v>0</v>
      </c>
      <c r="N1997" s="6" t="n">
        <f aca="false">IF(1_Data_EDA!D1998="LATAM",1,0)</f>
        <v>1</v>
      </c>
      <c r="O1997" s="6" t="n">
        <f aca="false">IF(1_Data_EDA!D1998="Pacific Asia",1,0)</f>
        <v>0</v>
      </c>
      <c r="P1997" s="6" t="n">
        <f aca="false">IF(1_Data_EDA!D1998="USCA",1,0)</f>
        <v>0</v>
      </c>
      <c r="Q1997" s="6" t="n">
        <f aca="false">IF(C1997&gt;MEDIAN(C$5:C$8004),1,0)</f>
        <v>1</v>
      </c>
      <c r="R1997" s="6" t="n">
        <f aca="false">IF(D1997&gt;2,1,0)</f>
        <v>0</v>
      </c>
    </row>
    <row r="1998" customFormat="false" ht="15" hidden="false" customHeight="true" outlineLevel="0" collapsed="false">
      <c r="A1998" s="6" t="n">
        <f aca="false">1_Data_EDA!O1999</f>
        <v>0</v>
      </c>
      <c r="B1998" s="6" t="n">
        <f aca="false">1_Data_EDA!H1999</f>
        <v>4</v>
      </c>
      <c r="C1998" s="7" t="n">
        <f aca="false">1_Data_EDA!I1999</f>
        <v>59.99000168</v>
      </c>
      <c r="D1998" s="6" t="n">
        <f aca="false">1_Data_EDA!J1999</f>
        <v>3</v>
      </c>
      <c r="E1998" s="7" t="n">
        <f aca="false">1_Data_EDA!K1999</f>
        <v>179.9700012</v>
      </c>
      <c r="F1998" s="7" t="n">
        <f aca="false">1_Data_EDA!L1999</f>
        <v>18</v>
      </c>
      <c r="G1998" s="8" t="n">
        <f aca="false">1_Data_EDA!M1999</f>
        <v>0.100000001</v>
      </c>
      <c r="H1998" s="6" t="n">
        <f aca="false">IF(1_Data_EDA!B1999="First Class",1,0)</f>
        <v>0</v>
      </c>
      <c r="I1998" s="6" t="n">
        <f aca="false">IF(1_Data_EDA!B1999="Second Class",1,0)</f>
        <v>0</v>
      </c>
      <c r="J1998" s="6" t="n">
        <f aca="false">IF(1_Data_EDA!B1999="Same Day",1,0)</f>
        <v>0</v>
      </c>
      <c r="K1998" s="6" t="n">
        <f aca="false">IF(1_Data_EDA!C1999="Corporate",1,0)</f>
        <v>0</v>
      </c>
      <c r="L1998" s="6" t="n">
        <f aca="false">IF(1_Data_EDA!C1999="Home Office",1,0)</f>
        <v>1</v>
      </c>
      <c r="M1998" s="6" t="n">
        <f aca="false">IF(1_Data_EDA!D1999="Europe",1,0)</f>
        <v>1</v>
      </c>
      <c r="N1998" s="6" t="n">
        <f aca="false">IF(1_Data_EDA!D1999="LATAM",1,0)</f>
        <v>0</v>
      </c>
      <c r="O1998" s="6" t="n">
        <f aca="false">IF(1_Data_EDA!D1999="Pacific Asia",1,0)</f>
        <v>0</v>
      </c>
      <c r="P1998" s="6" t="n">
        <f aca="false">IF(1_Data_EDA!D1999="USCA",1,0)</f>
        <v>0</v>
      </c>
      <c r="Q1998" s="6" t="n">
        <f aca="false">IF(C1998&gt;MEDIAN(C$5:C$8004),1,0)</f>
        <v>0</v>
      </c>
      <c r="R1998" s="6" t="n">
        <f aca="false">IF(D1998&gt;2,1,0)</f>
        <v>1</v>
      </c>
    </row>
    <row r="1999" customFormat="false" ht="15" hidden="false" customHeight="true" outlineLevel="0" collapsed="false">
      <c r="A1999" s="6" t="n">
        <f aca="false">1_Data_EDA!O2000</f>
        <v>0</v>
      </c>
      <c r="B1999" s="6" t="n">
        <f aca="false">1_Data_EDA!H2000</f>
        <v>2</v>
      </c>
      <c r="C1999" s="7" t="n">
        <f aca="false">1_Data_EDA!I2000</f>
        <v>50</v>
      </c>
      <c r="D1999" s="6" t="n">
        <f aca="false">1_Data_EDA!J2000</f>
        <v>5</v>
      </c>
      <c r="E1999" s="7" t="n">
        <f aca="false">1_Data_EDA!K2000</f>
        <v>250</v>
      </c>
      <c r="F1999" s="7" t="n">
        <f aca="false">1_Data_EDA!L2000</f>
        <v>32.5</v>
      </c>
      <c r="G1999" s="8" t="n">
        <f aca="false">1_Data_EDA!M2000</f>
        <v>0.129999995</v>
      </c>
      <c r="H1999" s="6" t="n">
        <f aca="false">IF(1_Data_EDA!B2000="First Class",1,0)</f>
        <v>0</v>
      </c>
      <c r="I1999" s="6" t="n">
        <f aca="false">IF(1_Data_EDA!B2000="Second Class",1,0)</f>
        <v>1</v>
      </c>
      <c r="J1999" s="6" t="n">
        <f aca="false">IF(1_Data_EDA!B2000="Same Day",1,0)</f>
        <v>0</v>
      </c>
      <c r="K1999" s="6" t="n">
        <f aca="false">IF(1_Data_EDA!C2000="Corporate",1,0)</f>
        <v>0</v>
      </c>
      <c r="L1999" s="6" t="n">
        <f aca="false">IF(1_Data_EDA!C2000="Home Office",1,0)</f>
        <v>1</v>
      </c>
      <c r="M1999" s="6" t="n">
        <f aca="false">IF(1_Data_EDA!D2000="Europe",1,0)</f>
        <v>0</v>
      </c>
      <c r="N1999" s="6" t="n">
        <f aca="false">IF(1_Data_EDA!D2000="LATAM",1,0)</f>
        <v>1</v>
      </c>
      <c r="O1999" s="6" t="n">
        <f aca="false">IF(1_Data_EDA!D2000="Pacific Asia",1,0)</f>
        <v>0</v>
      </c>
      <c r="P1999" s="6" t="n">
        <f aca="false">IF(1_Data_EDA!D2000="USCA",1,0)</f>
        <v>0</v>
      </c>
      <c r="Q1999" s="6" t="n">
        <f aca="false">IF(C1999&gt;MEDIAN(C$5:C$8004),1,0)</f>
        <v>0</v>
      </c>
      <c r="R1999" s="6" t="n">
        <f aca="false">IF(D1999&gt;2,1,0)</f>
        <v>1</v>
      </c>
    </row>
    <row r="2000" customFormat="false" ht="15" hidden="false" customHeight="true" outlineLevel="0" collapsed="false">
      <c r="A2000" s="6" t="n">
        <f aca="false">1_Data_EDA!O2001</f>
        <v>0</v>
      </c>
      <c r="B2000" s="6" t="n">
        <f aca="false">1_Data_EDA!H2001</f>
        <v>4</v>
      </c>
      <c r="C2000" s="7" t="n">
        <f aca="false">1_Data_EDA!I2001</f>
        <v>84.40000153</v>
      </c>
      <c r="D2000" s="6" t="n">
        <f aca="false">1_Data_EDA!J2001</f>
        <v>1</v>
      </c>
      <c r="E2000" s="7" t="n">
        <f aca="false">1_Data_EDA!K2001</f>
        <v>84.40000153</v>
      </c>
      <c r="F2000" s="7" t="n">
        <f aca="false">1_Data_EDA!L2001</f>
        <v>14.35000038</v>
      </c>
      <c r="G2000" s="8" t="n">
        <f aca="false">1_Data_EDA!M2001</f>
        <v>0.170000002</v>
      </c>
      <c r="H2000" s="6" t="n">
        <f aca="false">IF(1_Data_EDA!B2001="First Class",1,0)</f>
        <v>0</v>
      </c>
      <c r="I2000" s="6" t="n">
        <f aca="false">IF(1_Data_EDA!B2001="Second Class",1,0)</f>
        <v>0</v>
      </c>
      <c r="J2000" s="6" t="n">
        <f aca="false">IF(1_Data_EDA!B2001="Same Day",1,0)</f>
        <v>0</v>
      </c>
      <c r="K2000" s="6" t="n">
        <f aca="false">IF(1_Data_EDA!C2001="Corporate",1,0)</f>
        <v>0</v>
      </c>
      <c r="L2000" s="6" t="n">
        <f aca="false">IF(1_Data_EDA!C2001="Home Office",1,0)</f>
        <v>0</v>
      </c>
      <c r="M2000" s="6" t="n">
        <f aca="false">IF(1_Data_EDA!D2001="Europe",1,0)</f>
        <v>0</v>
      </c>
      <c r="N2000" s="6" t="n">
        <f aca="false">IF(1_Data_EDA!D2001="LATAM",1,0)</f>
        <v>0</v>
      </c>
      <c r="O2000" s="6" t="n">
        <f aca="false">IF(1_Data_EDA!D2001="Pacific Asia",1,0)</f>
        <v>1</v>
      </c>
      <c r="P2000" s="6" t="n">
        <f aca="false">IF(1_Data_EDA!D2001="USCA",1,0)</f>
        <v>0</v>
      </c>
      <c r="Q2000" s="6" t="n">
        <f aca="false">IF(C2000&gt;MEDIAN(C$5:C$8004),1,0)</f>
        <v>1</v>
      </c>
      <c r="R2000" s="6" t="n">
        <f aca="false">IF(D2000&gt;2,1,0)</f>
        <v>0</v>
      </c>
    </row>
    <row r="2001" customFormat="false" ht="15" hidden="false" customHeight="true" outlineLevel="0" collapsed="false">
      <c r="A2001" s="6" t="n">
        <f aca="false">1_Data_EDA!O2002</f>
        <v>1</v>
      </c>
      <c r="B2001" s="6" t="n">
        <f aca="false">1_Data_EDA!H2002</f>
        <v>4</v>
      </c>
      <c r="C2001" s="7" t="n">
        <f aca="false">1_Data_EDA!I2002</f>
        <v>99.98999786</v>
      </c>
      <c r="D2001" s="6" t="n">
        <f aca="false">1_Data_EDA!J2002</f>
        <v>1</v>
      </c>
      <c r="E2001" s="7" t="n">
        <f aca="false">1_Data_EDA!K2002</f>
        <v>99.98999786</v>
      </c>
      <c r="F2001" s="7" t="n">
        <f aca="false">1_Data_EDA!L2002</f>
        <v>16</v>
      </c>
      <c r="G2001" s="8" t="n">
        <f aca="false">1_Data_EDA!M2002</f>
        <v>0.159999996</v>
      </c>
      <c r="H2001" s="6" t="n">
        <f aca="false">IF(1_Data_EDA!B2002="First Class",1,0)</f>
        <v>0</v>
      </c>
      <c r="I2001" s="6" t="n">
        <f aca="false">IF(1_Data_EDA!B2002="Second Class",1,0)</f>
        <v>0</v>
      </c>
      <c r="J2001" s="6" t="n">
        <f aca="false">IF(1_Data_EDA!B2002="Same Day",1,0)</f>
        <v>0</v>
      </c>
      <c r="K2001" s="6" t="n">
        <f aca="false">IF(1_Data_EDA!C2002="Corporate",1,0)</f>
        <v>0</v>
      </c>
      <c r="L2001" s="6" t="n">
        <f aca="false">IF(1_Data_EDA!C2002="Home Office",1,0)</f>
        <v>0</v>
      </c>
      <c r="M2001" s="6" t="n">
        <f aca="false">IF(1_Data_EDA!D2002="Europe",1,0)</f>
        <v>1</v>
      </c>
      <c r="N2001" s="6" t="n">
        <f aca="false">IF(1_Data_EDA!D2002="LATAM",1,0)</f>
        <v>0</v>
      </c>
      <c r="O2001" s="6" t="n">
        <f aca="false">IF(1_Data_EDA!D2002="Pacific Asia",1,0)</f>
        <v>0</v>
      </c>
      <c r="P2001" s="6" t="n">
        <f aca="false">IF(1_Data_EDA!D2002="USCA",1,0)</f>
        <v>0</v>
      </c>
      <c r="Q2001" s="6" t="n">
        <f aca="false">IF(C2001&gt;MEDIAN(C$5:C$8004),1,0)</f>
        <v>1</v>
      </c>
      <c r="R2001" s="6" t="n">
        <f aca="false">IF(D2001&gt;2,1,0)</f>
        <v>0</v>
      </c>
    </row>
    <row r="2002" customFormat="false" ht="15" hidden="false" customHeight="true" outlineLevel="0" collapsed="false">
      <c r="A2002" s="6" t="n">
        <f aca="false">1_Data_EDA!O2003</f>
        <v>1</v>
      </c>
      <c r="B2002" s="6" t="n">
        <f aca="false">1_Data_EDA!H2003</f>
        <v>2</v>
      </c>
      <c r="C2002" s="7" t="n">
        <f aca="false">1_Data_EDA!I2003</f>
        <v>39.99000168</v>
      </c>
      <c r="D2002" s="6" t="n">
        <f aca="false">1_Data_EDA!J2003</f>
        <v>4</v>
      </c>
      <c r="E2002" s="7" t="n">
        <f aca="false">1_Data_EDA!K2003</f>
        <v>159.9600067</v>
      </c>
      <c r="F2002" s="7" t="n">
        <f aca="false">1_Data_EDA!L2003</f>
        <v>39.99000168</v>
      </c>
      <c r="G2002" s="8" t="n">
        <f aca="false">1_Data_EDA!M2003</f>
        <v>0.25</v>
      </c>
      <c r="H2002" s="6" t="n">
        <f aca="false">IF(1_Data_EDA!B2003="First Class",1,0)</f>
        <v>0</v>
      </c>
      <c r="I2002" s="6" t="n">
        <f aca="false">IF(1_Data_EDA!B2003="Second Class",1,0)</f>
        <v>1</v>
      </c>
      <c r="J2002" s="6" t="n">
        <f aca="false">IF(1_Data_EDA!B2003="Same Day",1,0)</f>
        <v>0</v>
      </c>
      <c r="K2002" s="6" t="n">
        <f aca="false">IF(1_Data_EDA!C2003="Corporate",1,0)</f>
        <v>0</v>
      </c>
      <c r="L2002" s="6" t="n">
        <f aca="false">IF(1_Data_EDA!C2003="Home Office",1,0)</f>
        <v>0</v>
      </c>
      <c r="M2002" s="6" t="n">
        <f aca="false">IF(1_Data_EDA!D2003="Europe",1,0)</f>
        <v>0</v>
      </c>
      <c r="N2002" s="6" t="n">
        <f aca="false">IF(1_Data_EDA!D2003="LATAM",1,0)</f>
        <v>1</v>
      </c>
      <c r="O2002" s="6" t="n">
        <f aca="false">IF(1_Data_EDA!D2003="Pacific Asia",1,0)</f>
        <v>0</v>
      </c>
      <c r="P2002" s="6" t="n">
        <f aca="false">IF(1_Data_EDA!D2003="USCA",1,0)</f>
        <v>0</v>
      </c>
      <c r="Q2002" s="6" t="n">
        <f aca="false">IF(C2002&gt;MEDIAN(C$5:C$8004),1,0)</f>
        <v>0</v>
      </c>
      <c r="R2002" s="6" t="n">
        <f aca="false">IF(D2002&gt;2,1,0)</f>
        <v>1</v>
      </c>
    </row>
    <row r="2003" customFormat="false" ht="15" hidden="false" customHeight="true" outlineLevel="0" collapsed="false">
      <c r="A2003" s="6" t="n">
        <f aca="false">1_Data_EDA!O2004</f>
        <v>1</v>
      </c>
      <c r="B2003" s="6" t="n">
        <f aca="false">1_Data_EDA!H2004</f>
        <v>0</v>
      </c>
      <c r="C2003" s="7" t="n">
        <f aca="false">1_Data_EDA!I2004</f>
        <v>99</v>
      </c>
      <c r="D2003" s="6" t="n">
        <f aca="false">1_Data_EDA!J2004</f>
        <v>5</v>
      </c>
      <c r="E2003" s="7" t="n">
        <f aca="false">1_Data_EDA!K2004</f>
        <v>495</v>
      </c>
      <c r="F2003" s="7" t="n">
        <f aca="false">1_Data_EDA!L2004</f>
        <v>0</v>
      </c>
      <c r="G2003" s="8" t="n">
        <f aca="false">1_Data_EDA!M2004</f>
        <v>0</v>
      </c>
      <c r="H2003" s="6" t="n">
        <f aca="false">IF(1_Data_EDA!B2004="First Class",1,0)</f>
        <v>0</v>
      </c>
      <c r="I2003" s="6" t="n">
        <f aca="false">IF(1_Data_EDA!B2004="Second Class",1,0)</f>
        <v>0</v>
      </c>
      <c r="J2003" s="6" t="n">
        <f aca="false">IF(1_Data_EDA!B2004="Same Day",1,0)</f>
        <v>1</v>
      </c>
      <c r="K2003" s="6" t="n">
        <f aca="false">IF(1_Data_EDA!C2004="Corporate",1,0)</f>
        <v>0</v>
      </c>
      <c r="L2003" s="6" t="n">
        <f aca="false">IF(1_Data_EDA!C2004="Home Office",1,0)</f>
        <v>0</v>
      </c>
      <c r="M2003" s="6" t="n">
        <f aca="false">IF(1_Data_EDA!D2004="Europe",1,0)</f>
        <v>0</v>
      </c>
      <c r="N2003" s="6" t="n">
        <f aca="false">IF(1_Data_EDA!D2004="LATAM",1,0)</f>
        <v>1</v>
      </c>
      <c r="O2003" s="6" t="n">
        <f aca="false">IF(1_Data_EDA!D2004="Pacific Asia",1,0)</f>
        <v>0</v>
      </c>
      <c r="P2003" s="6" t="n">
        <f aca="false">IF(1_Data_EDA!D2004="USCA",1,0)</f>
        <v>0</v>
      </c>
      <c r="Q2003" s="6" t="n">
        <f aca="false">IF(C2003&gt;MEDIAN(C$5:C$8004),1,0)</f>
        <v>1</v>
      </c>
      <c r="R2003" s="6" t="n">
        <f aca="false">IF(D2003&gt;2,1,0)</f>
        <v>1</v>
      </c>
    </row>
    <row r="2004" customFormat="false" ht="15" hidden="false" customHeight="true" outlineLevel="0" collapsed="false">
      <c r="A2004" s="6" t="n">
        <f aca="false">1_Data_EDA!O2005</f>
        <v>0</v>
      </c>
      <c r="B2004" s="6" t="n">
        <f aca="false">1_Data_EDA!H2005</f>
        <v>4</v>
      </c>
      <c r="C2004" s="7" t="n">
        <f aca="false">1_Data_EDA!I2005</f>
        <v>461.480011</v>
      </c>
      <c r="D2004" s="6" t="n">
        <f aca="false">1_Data_EDA!J2005</f>
        <v>1</v>
      </c>
      <c r="E2004" s="7" t="n">
        <f aca="false">1_Data_EDA!K2005</f>
        <v>461.480011</v>
      </c>
      <c r="F2004" s="7" t="n">
        <f aca="false">1_Data_EDA!L2005</f>
        <v>9.229999542</v>
      </c>
      <c r="G2004" s="8" t="n">
        <f aca="false">1_Data_EDA!M2005</f>
        <v>0.02</v>
      </c>
      <c r="H2004" s="6" t="n">
        <f aca="false">IF(1_Data_EDA!B2005="First Class",1,0)</f>
        <v>0</v>
      </c>
      <c r="I2004" s="6" t="n">
        <f aca="false">IF(1_Data_EDA!B2005="Second Class",1,0)</f>
        <v>0</v>
      </c>
      <c r="J2004" s="6" t="n">
        <f aca="false">IF(1_Data_EDA!B2005="Same Day",1,0)</f>
        <v>0</v>
      </c>
      <c r="K2004" s="6" t="n">
        <f aca="false">IF(1_Data_EDA!C2005="Corporate",1,0)</f>
        <v>0</v>
      </c>
      <c r="L2004" s="6" t="n">
        <f aca="false">IF(1_Data_EDA!C2005="Home Office",1,0)</f>
        <v>0</v>
      </c>
      <c r="M2004" s="6" t="n">
        <f aca="false">IF(1_Data_EDA!D2005="Europe",1,0)</f>
        <v>1</v>
      </c>
      <c r="N2004" s="6" t="n">
        <f aca="false">IF(1_Data_EDA!D2005="LATAM",1,0)</f>
        <v>0</v>
      </c>
      <c r="O2004" s="6" t="n">
        <f aca="false">IF(1_Data_EDA!D2005="Pacific Asia",1,0)</f>
        <v>0</v>
      </c>
      <c r="P2004" s="6" t="n">
        <f aca="false">IF(1_Data_EDA!D2005="USCA",1,0)</f>
        <v>0</v>
      </c>
      <c r="Q2004" s="6" t="n">
        <f aca="false">IF(C2004&gt;MEDIAN(C$5:C$8004),1,0)</f>
        <v>1</v>
      </c>
      <c r="R2004" s="6" t="n">
        <f aca="false">IF(D2004&gt;2,1,0)</f>
        <v>0</v>
      </c>
    </row>
    <row r="2005" customFormat="false" ht="15" hidden="false" customHeight="true" outlineLevel="0" collapsed="false">
      <c r="A2005" s="6" t="n">
        <f aca="false">1_Data_EDA!O2006</f>
        <v>1</v>
      </c>
      <c r="B2005" s="6" t="n">
        <f aca="false">1_Data_EDA!H2006</f>
        <v>4</v>
      </c>
      <c r="C2005" s="7" t="n">
        <f aca="false">1_Data_EDA!I2006</f>
        <v>50</v>
      </c>
      <c r="D2005" s="6" t="n">
        <f aca="false">1_Data_EDA!J2006</f>
        <v>4</v>
      </c>
      <c r="E2005" s="7" t="n">
        <f aca="false">1_Data_EDA!K2006</f>
        <v>200</v>
      </c>
      <c r="F2005" s="7" t="n">
        <f aca="false">1_Data_EDA!L2006</f>
        <v>40</v>
      </c>
      <c r="G2005" s="8" t="n">
        <f aca="false">1_Data_EDA!M2006</f>
        <v>0.200000003</v>
      </c>
      <c r="H2005" s="6" t="n">
        <f aca="false">IF(1_Data_EDA!B2006="First Class",1,0)</f>
        <v>0</v>
      </c>
      <c r="I2005" s="6" t="n">
        <f aca="false">IF(1_Data_EDA!B2006="Second Class",1,0)</f>
        <v>0</v>
      </c>
      <c r="J2005" s="6" t="n">
        <f aca="false">IF(1_Data_EDA!B2006="Same Day",1,0)</f>
        <v>0</v>
      </c>
      <c r="K2005" s="6" t="n">
        <f aca="false">IF(1_Data_EDA!C2006="Corporate",1,0)</f>
        <v>0</v>
      </c>
      <c r="L2005" s="6" t="n">
        <f aca="false">IF(1_Data_EDA!C2006="Home Office",1,0)</f>
        <v>0</v>
      </c>
      <c r="M2005" s="6" t="n">
        <f aca="false">IF(1_Data_EDA!D2006="Europe",1,0)</f>
        <v>0</v>
      </c>
      <c r="N2005" s="6" t="n">
        <f aca="false">IF(1_Data_EDA!D2006="LATAM",1,0)</f>
        <v>0</v>
      </c>
      <c r="O2005" s="6" t="n">
        <f aca="false">IF(1_Data_EDA!D2006="Pacific Asia",1,0)</f>
        <v>0</v>
      </c>
      <c r="P2005" s="6" t="n">
        <f aca="false">IF(1_Data_EDA!D2006="USCA",1,0)</f>
        <v>0</v>
      </c>
      <c r="Q2005" s="6" t="n">
        <f aca="false">IF(C2005&gt;MEDIAN(C$5:C$8004),1,0)</f>
        <v>0</v>
      </c>
      <c r="R2005" s="6" t="n">
        <f aca="false">IF(D2005&gt;2,1,0)</f>
        <v>1</v>
      </c>
    </row>
    <row r="2006" customFormat="false" ht="15" hidden="false" customHeight="true" outlineLevel="0" collapsed="false">
      <c r="A2006" s="6" t="n">
        <f aca="false">1_Data_EDA!O2007</f>
        <v>1</v>
      </c>
      <c r="B2006" s="6" t="n">
        <f aca="false">1_Data_EDA!H2007</f>
        <v>1</v>
      </c>
      <c r="C2006" s="7" t="n">
        <f aca="false">1_Data_EDA!I2007</f>
        <v>49.97999954</v>
      </c>
      <c r="D2006" s="6" t="n">
        <f aca="false">1_Data_EDA!J2007</f>
        <v>4</v>
      </c>
      <c r="E2006" s="7" t="n">
        <f aca="false">1_Data_EDA!K2007</f>
        <v>199.9199982</v>
      </c>
      <c r="F2006" s="7" t="n">
        <f aca="false">1_Data_EDA!L2007</f>
        <v>10</v>
      </c>
      <c r="G2006" s="8" t="n">
        <f aca="false">1_Data_EDA!M2007</f>
        <v>0.050000001</v>
      </c>
      <c r="H2006" s="6" t="n">
        <f aca="false">IF(1_Data_EDA!B2007="First Class",1,0)</f>
        <v>1</v>
      </c>
      <c r="I2006" s="6" t="n">
        <f aca="false">IF(1_Data_EDA!B2007="Second Class",1,0)</f>
        <v>0</v>
      </c>
      <c r="J2006" s="6" t="n">
        <f aca="false">IF(1_Data_EDA!B2007="Same Day",1,0)</f>
        <v>0</v>
      </c>
      <c r="K2006" s="6" t="n">
        <f aca="false">IF(1_Data_EDA!C2007="Corporate",1,0)</f>
        <v>0</v>
      </c>
      <c r="L2006" s="6" t="n">
        <f aca="false">IF(1_Data_EDA!C2007="Home Office",1,0)</f>
        <v>1</v>
      </c>
      <c r="M2006" s="6" t="n">
        <f aca="false">IF(1_Data_EDA!D2007="Europe",1,0)</f>
        <v>0</v>
      </c>
      <c r="N2006" s="6" t="n">
        <f aca="false">IF(1_Data_EDA!D2007="LATAM",1,0)</f>
        <v>1</v>
      </c>
      <c r="O2006" s="6" t="n">
        <f aca="false">IF(1_Data_EDA!D2007="Pacific Asia",1,0)</f>
        <v>0</v>
      </c>
      <c r="P2006" s="6" t="n">
        <f aca="false">IF(1_Data_EDA!D2007="USCA",1,0)</f>
        <v>0</v>
      </c>
      <c r="Q2006" s="6" t="n">
        <f aca="false">IF(C2006&gt;MEDIAN(C$5:C$8004),1,0)</f>
        <v>0</v>
      </c>
      <c r="R2006" s="6" t="n">
        <f aca="false">IF(D2006&gt;2,1,0)</f>
        <v>1</v>
      </c>
    </row>
    <row r="2007" customFormat="false" ht="15" hidden="false" customHeight="true" outlineLevel="0" collapsed="false">
      <c r="A2007" s="6" t="n">
        <f aca="false">1_Data_EDA!O2008</f>
        <v>1</v>
      </c>
      <c r="B2007" s="6" t="n">
        <f aca="false">1_Data_EDA!H2008</f>
        <v>4</v>
      </c>
      <c r="C2007" s="7" t="n">
        <f aca="false">1_Data_EDA!I2008</f>
        <v>50</v>
      </c>
      <c r="D2007" s="6" t="n">
        <f aca="false">1_Data_EDA!J2008</f>
        <v>5</v>
      </c>
      <c r="E2007" s="7" t="n">
        <f aca="false">1_Data_EDA!K2008</f>
        <v>250</v>
      </c>
      <c r="F2007" s="7" t="n">
        <f aca="false">1_Data_EDA!L2008</f>
        <v>40</v>
      </c>
      <c r="G2007" s="8" t="n">
        <f aca="false">1_Data_EDA!M2008</f>
        <v>0.159999996</v>
      </c>
      <c r="H2007" s="6" t="n">
        <f aca="false">IF(1_Data_EDA!B2008="First Class",1,0)</f>
        <v>0</v>
      </c>
      <c r="I2007" s="6" t="n">
        <f aca="false">IF(1_Data_EDA!B2008="Second Class",1,0)</f>
        <v>0</v>
      </c>
      <c r="J2007" s="6" t="n">
        <f aca="false">IF(1_Data_EDA!B2008="Same Day",1,0)</f>
        <v>0</v>
      </c>
      <c r="K2007" s="6" t="n">
        <f aca="false">IF(1_Data_EDA!C2008="Corporate",1,0)</f>
        <v>0</v>
      </c>
      <c r="L2007" s="6" t="n">
        <f aca="false">IF(1_Data_EDA!C2008="Home Office",1,0)</f>
        <v>0</v>
      </c>
      <c r="M2007" s="6" t="n">
        <f aca="false">IF(1_Data_EDA!D2008="Europe",1,0)</f>
        <v>0</v>
      </c>
      <c r="N2007" s="6" t="n">
        <f aca="false">IF(1_Data_EDA!D2008="LATAM",1,0)</f>
        <v>1</v>
      </c>
      <c r="O2007" s="6" t="n">
        <f aca="false">IF(1_Data_EDA!D2008="Pacific Asia",1,0)</f>
        <v>0</v>
      </c>
      <c r="P2007" s="6" t="n">
        <f aca="false">IF(1_Data_EDA!D2008="USCA",1,0)</f>
        <v>0</v>
      </c>
      <c r="Q2007" s="6" t="n">
        <f aca="false">IF(C2007&gt;MEDIAN(C$5:C$8004),1,0)</f>
        <v>0</v>
      </c>
      <c r="R2007" s="6" t="n">
        <f aca="false">IF(D2007&gt;2,1,0)</f>
        <v>1</v>
      </c>
    </row>
    <row r="2008" customFormat="false" ht="15" hidden="false" customHeight="true" outlineLevel="0" collapsed="false">
      <c r="A2008" s="6" t="n">
        <f aca="false">1_Data_EDA!O2009</f>
        <v>0</v>
      </c>
      <c r="B2008" s="6" t="n">
        <f aca="false">1_Data_EDA!H2009</f>
        <v>4</v>
      </c>
      <c r="C2008" s="7" t="n">
        <f aca="false">1_Data_EDA!I2009</f>
        <v>49.97999954</v>
      </c>
      <c r="D2008" s="6" t="n">
        <f aca="false">1_Data_EDA!J2009</f>
        <v>1</v>
      </c>
      <c r="E2008" s="7" t="n">
        <f aca="false">1_Data_EDA!K2009</f>
        <v>49.97999954</v>
      </c>
      <c r="F2008" s="7" t="n">
        <f aca="false">1_Data_EDA!L2009</f>
        <v>2</v>
      </c>
      <c r="G2008" s="8" t="n">
        <f aca="false">1_Data_EDA!M2009</f>
        <v>0.039999999</v>
      </c>
      <c r="H2008" s="6" t="n">
        <f aca="false">IF(1_Data_EDA!B2009="First Class",1,0)</f>
        <v>0</v>
      </c>
      <c r="I2008" s="6" t="n">
        <f aca="false">IF(1_Data_EDA!B2009="Second Class",1,0)</f>
        <v>0</v>
      </c>
      <c r="J2008" s="6" t="n">
        <f aca="false">IF(1_Data_EDA!B2009="Same Day",1,0)</f>
        <v>0</v>
      </c>
      <c r="K2008" s="6" t="n">
        <f aca="false">IF(1_Data_EDA!C2009="Corporate",1,0)</f>
        <v>1</v>
      </c>
      <c r="L2008" s="6" t="n">
        <f aca="false">IF(1_Data_EDA!C2009="Home Office",1,0)</f>
        <v>0</v>
      </c>
      <c r="M2008" s="6" t="n">
        <f aca="false">IF(1_Data_EDA!D2009="Europe",1,0)</f>
        <v>1</v>
      </c>
      <c r="N2008" s="6" t="n">
        <f aca="false">IF(1_Data_EDA!D2009="LATAM",1,0)</f>
        <v>0</v>
      </c>
      <c r="O2008" s="6" t="n">
        <f aca="false">IF(1_Data_EDA!D2009="Pacific Asia",1,0)</f>
        <v>0</v>
      </c>
      <c r="P2008" s="6" t="n">
        <f aca="false">IF(1_Data_EDA!D2009="USCA",1,0)</f>
        <v>0</v>
      </c>
      <c r="Q2008" s="6" t="n">
        <f aca="false">IF(C2008&gt;MEDIAN(C$5:C$8004),1,0)</f>
        <v>0</v>
      </c>
      <c r="R2008" s="6" t="n">
        <f aca="false">IF(D2008&gt;2,1,0)</f>
        <v>0</v>
      </c>
    </row>
    <row r="2009" customFormat="false" ht="15" hidden="false" customHeight="true" outlineLevel="0" collapsed="false">
      <c r="A2009" s="6" t="n">
        <f aca="false">1_Data_EDA!O2010</f>
        <v>1</v>
      </c>
      <c r="B2009" s="6" t="n">
        <f aca="false">1_Data_EDA!H2010</f>
        <v>2</v>
      </c>
      <c r="C2009" s="7" t="n">
        <f aca="false">1_Data_EDA!I2010</f>
        <v>199.9900055</v>
      </c>
      <c r="D2009" s="6" t="n">
        <f aca="false">1_Data_EDA!J2010</f>
        <v>1</v>
      </c>
      <c r="E2009" s="7" t="n">
        <f aca="false">1_Data_EDA!K2010</f>
        <v>199.9900055</v>
      </c>
      <c r="F2009" s="7" t="n">
        <f aca="false">1_Data_EDA!L2010</f>
        <v>6</v>
      </c>
      <c r="G2009" s="8" t="n">
        <f aca="false">1_Data_EDA!M2010</f>
        <v>0.029999999</v>
      </c>
      <c r="H2009" s="6" t="n">
        <f aca="false">IF(1_Data_EDA!B2010="First Class",1,0)</f>
        <v>0</v>
      </c>
      <c r="I2009" s="6" t="n">
        <f aca="false">IF(1_Data_EDA!B2010="Second Class",1,0)</f>
        <v>1</v>
      </c>
      <c r="J2009" s="6" t="n">
        <f aca="false">IF(1_Data_EDA!B2010="Same Day",1,0)</f>
        <v>0</v>
      </c>
      <c r="K2009" s="6" t="n">
        <f aca="false">IF(1_Data_EDA!C2010="Corporate",1,0)</f>
        <v>0</v>
      </c>
      <c r="L2009" s="6" t="n">
        <f aca="false">IF(1_Data_EDA!C2010="Home Office",1,0)</f>
        <v>1</v>
      </c>
      <c r="M2009" s="6" t="n">
        <f aca="false">IF(1_Data_EDA!D2010="Europe",1,0)</f>
        <v>1</v>
      </c>
      <c r="N2009" s="6" t="n">
        <f aca="false">IF(1_Data_EDA!D2010="LATAM",1,0)</f>
        <v>0</v>
      </c>
      <c r="O2009" s="6" t="n">
        <f aca="false">IF(1_Data_EDA!D2010="Pacific Asia",1,0)</f>
        <v>0</v>
      </c>
      <c r="P2009" s="6" t="n">
        <f aca="false">IF(1_Data_EDA!D2010="USCA",1,0)</f>
        <v>0</v>
      </c>
      <c r="Q2009" s="6" t="n">
        <f aca="false">IF(C2009&gt;MEDIAN(C$5:C$8004),1,0)</f>
        <v>1</v>
      </c>
      <c r="R2009" s="6" t="n">
        <f aca="false">IF(D2009&gt;2,1,0)</f>
        <v>0</v>
      </c>
    </row>
    <row r="2010" customFormat="false" ht="15" hidden="false" customHeight="true" outlineLevel="0" collapsed="false">
      <c r="A2010" s="6" t="n">
        <f aca="false">1_Data_EDA!O2011</f>
        <v>1</v>
      </c>
      <c r="B2010" s="6" t="n">
        <f aca="false">1_Data_EDA!H2011</f>
        <v>2</v>
      </c>
      <c r="C2010" s="7" t="n">
        <f aca="false">1_Data_EDA!I2011</f>
        <v>39.99000168</v>
      </c>
      <c r="D2010" s="6" t="n">
        <f aca="false">1_Data_EDA!J2011</f>
        <v>5</v>
      </c>
      <c r="E2010" s="7" t="n">
        <f aca="false">1_Data_EDA!K2011</f>
        <v>199.9499969</v>
      </c>
      <c r="F2010" s="7" t="n">
        <f aca="false">1_Data_EDA!L2011</f>
        <v>10</v>
      </c>
      <c r="G2010" s="8" t="n">
        <f aca="false">1_Data_EDA!M2011</f>
        <v>0.050000001</v>
      </c>
      <c r="H2010" s="6" t="n">
        <f aca="false">IF(1_Data_EDA!B2011="First Class",1,0)</f>
        <v>0</v>
      </c>
      <c r="I2010" s="6" t="n">
        <f aca="false">IF(1_Data_EDA!B2011="Second Class",1,0)</f>
        <v>1</v>
      </c>
      <c r="J2010" s="6" t="n">
        <f aca="false">IF(1_Data_EDA!B2011="Same Day",1,0)</f>
        <v>0</v>
      </c>
      <c r="K2010" s="6" t="n">
        <f aca="false">IF(1_Data_EDA!C2011="Corporate",1,0)</f>
        <v>0</v>
      </c>
      <c r="L2010" s="6" t="n">
        <f aca="false">IF(1_Data_EDA!C2011="Home Office",1,0)</f>
        <v>0</v>
      </c>
      <c r="M2010" s="6" t="n">
        <f aca="false">IF(1_Data_EDA!D2011="Europe",1,0)</f>
        <v>0</v>
      </c>
      <c r="N2010" s="6" t="n">
        <f aca="false">IF(1_Data_EDA!D2011="LATAM",1,0)</f>
        <v>0</v>
      </c>
      <c r="O2010" s="6" t="n">
        <f aca="false">IF(1_Data_EDA!D2011="Pacific Asia",1,0)</f>
        <v>0</v>
      </c>
      <c r="P2010" s="6" t="n">
        <f aca="false">IF(1_Data_EDA!D2011="USCA",1,0)</f>
        <v>1</v>
      </c>
      <c r="Q2010" s="6" t="n">
        <f aca="false">IF(C2010&gt;MEDIAN(C$5:C$8004),1,0)</f>
        <v>0</v>
      </c>
      <c r="R2010" s="6" t="n">
        <f aca="false">IF(D2010&gt;2,1,0)</f>
        <v>1</v>
      </c>
    </row>
    <row r="2011" customFormat="false" ht="15" hidden="false" customHeight="true" outlineLevel="0" collapsed="false">
      <c r="A2011" s="6" t="n">
        <f aca="false">1_Data_EDA!O2012</f>
        <v>0</v>
      </c>
      <c r="B2011" s="6" t="n">
        <f aca="false">1_Data_EDA!H2012</f>
        <v>4</v>
      </c>
      <c r="C2011" s="7" t="n">
        <f aca="false">1_Data_EDA!I2012</f>
        <v>59.99000168</v>
      </c>
      <c r="D2011" s="6" t="n">
        <f aca="false">1_Data_EDA!J2012</f>
        <v>3</v>
      </c>
      <c r="E2011" s="7" t="n">
        <f aca="false">1_Data_EDA!K2012</f>
        <v>179.9700012</v>
      </c>
      <c r="F2011" s="7" t="n">
        <f aca="false">1_Data_EDA!L2012</f>
        <v>30.59000015</v>
      </c>
      <c r="G2011" s="8" t="n">
        <f aca="false">1_Data_EDA!M2012</f>
        <v>0.170000002</v>
      </c>
      <c r="H2011" s="6" t="n">
        <f aca="false">IF(1_Data_EDA!B2012="First Class",1,0)</f>
        <v>0</v>
      </c>
      <c r="I2011" s="6" t="n">
        <f aca="false">IF(1_Data_EDA!B2012="Second Class",1,0)</f>
        <v>0</v>
      </c>
      <c r="J2011" s="6" t="n">
        <f aca="false">IF(1_Data_EDA!B2012="Same Day",1,0)</f>
        <v>0</v>
      </c>
      <c r="K2011" s="6" t="n">
        <f aca="false">IF(1_Data_EDA!C2012="Corporate",1,0)</f>
        <v>0</v>
      </c>
      <c r="L2011" s="6" t="n">
        <f aca="false">IF(1_Data_EDA!C2012="Home Office",1,0)</f>
        <v>0</v>
      </c>
      <c r="M2011" s="6" t="n">
        <f aca="false">IF(1_Data_EDA!D2012="Europe",1,0)</f>
        <v>0</v>
      </c>
      <c r="N2011" s="6" t="n">
        <f aca="false">IF(1_Data_EDA!D2012="LATAM",1,0)</f>
        <v>0</v>
      </c>
      <c r="O2011" s="6" t="n">
        <f aca="false">IF(1_Data_EDA!D2012="Pacific Asia",1,0)</f>
        <v>1</v>
      </c>
      <c r="P2011" s="6" t="n">
        <f aca="false">IF(1_Data_EDA!D2012="USCA",1,0)</f>
        <v>0</v>
      </c>
      <c r="Q2011" s="6" t="n">
        <f aca="false">IF(C2011&gt;MEDIAN(C$5:C$8004),1,0)</f>
        <v>0</v>
      </c>
      <c r="R2011" s="6" t="n">
        <f aca="false">IF(D2011&gt;2,1,0)</f>
        <v>1</v>
      </c>
    </row>
    <row r="2012" customFormat="false" ht="15" hidden="false" customHeight="true" outlineLevel="0" collapsed="false">
      <c r="A2012" s="6" t="n">
        <f aca="false">1_Data_EDA!O2013</f>
        <v>0</v>
      </c>
      <c r="B2012" s="6" t="n">
        <f aca="false">1_Data_EDA!H2013</f>
        <v>4</v>
      </c>
      <c r="C2012" s="7" t="n">
        <f aca="false">1_Data_EDA!I2013</f>
        <v>39.75</v>
      </c>
      <c r="D2012" s="6" t="n">
        <f aca="false">1_Data_EDA!J2013</f>
        <v>1</v>
      </c>
      <c r="E2012" s="7" t="n">
        <f aca="false">1_Data_EDA!K2013</f>
        <v>39.75</v>
      </c>
      <c r="F2012" s="7" t="n">
        <f aca="false">1_Data_EDA!L2013</f>
        <v>5.960000038</v>
      </c>
      <c r="G2012" s="8" t="n">
        <f aca="false">1_Data_EDA!M2013</f>
        <v>0.150000006</v>
      </c>
      <c r="H2012" s="6" t="n">
        <f aca="false">IF(1_Data_EDA!B2013="First Class",1,0)</f>
        <v>0</v>
      </c>
      <c r="I2012" s="6" t="n">
        <f aca="false">IF(1_Data_EDA!B2013="Second Class",1,0)</f>
        <v>0</v>
      </c>
      <c r="J2012" s="6" t="n">
        <f aca="false">IF(1_Data_EDA!B2013="Same Day",1,0)</f>
        <v>0</v>
      </c>
      <c r="K2012" s="6" t="n">
        <f aca="false">IF(1_Data_EDA!C2013="Corporate",1,0)</f>
        <v>0</v>
      </c>
      <c r="L2012" s="6" t="n">
        <f aca="false">IF(1_Data_EDA!C2013="Home Office",1,0)</f>
        <v>0</v>
      </c>
      <c r="M2012" s="6" t="n">
        <f aca="false">IF(1_Data_EDA!D2013="Europe",1,0)</f>
        <v>0</v>
      </c>
      <c r="N2012" s="6" t="n">
        <f aca="false">IF(1_Data_EDA!D2013="LATAM",1,0)</f>
        <v>0</v>
      </c>
      <c r="O2012" s="6" t="n">
        <f aca="false">IF(1_Data_EDA!D2013="Pacific Asia",1,0)</f>
        <v>1</v>
      </c>
      <c r="P2012" s="6" t="n">
        <f aca="false">IF(1_Data_EDA!D2013="USCA",1,0)</f>
        <v>0</v>
      </c>
      <c r="Q2012" s="6" t="n">
        <f aca="false">IF(C2012&gt;MEDIAN(C$5:C$8004),1,0)</f>
        <v>0</v>
      </c>
      <c r="R2012" s="6" t="n">
        <f aca="false">IF(D2012&gt;2,1,0)</f>
        <v>0</v>
      </c>
    </row>
    <row r="2013" customFormat="false" ht="15" hidden="false" customHeight="true" outlineLevel="0" collapsed="false">
      <c r="A2013" s="6" t="n">
        <f aca="false">1_Data_EDA!O2014</f>
        <v>1</v>
      </c>
      <c r="B2013" s="6" t="n">
        <f aca="false">1_Data_EDA!H2014</f>
        <v>4</v>
      </c>
      <c r="C2013" s="7" t="n">
        <f aca="false">1_Data_EDA!I2014</f>
        <v>51.99000168</v>
      </c>
      <c r="D2013" s="6" t="n">
        <f aca="false">1_Data_EDA!J2014</f>
        <v>4</v>
      </c>
      <c r="E2013" s="7" t="n">
        <f aca="false">1_Data_EDA!K2014</f>
        <v>207.9600067</v>
      </c>
      <c r="F2013" s="7" t="n">
        <f aca="false">1_Data_EDA!L2014</f>
        <v>41.59000015</v>
      </c>
      <c r="G2013" s="8" t="n">
        <f aca="false">1_Data_EDA!M2014</f>
        <v>0.200000003</v>
      </c>
      <c r="H2013" s="6" t="n">
        <f aca="false">IF(1_Data_EDA!B2014="First Class",1,0)</f>
        <v>0</v>
      </c>
      <c r="I2013" s="6" t="n">
        <f aca="false">IF(1_Data_EDA!B2014="Second Class",1,0)</f>
        <v>0</v>
      </c>
      <c r="J2013" s="6" t="n">
        <f aca="false">IF(1_Data_EDA!B2014="Same Day",1,0)</f>
        <v>0</v>
      </c>
      <c r="K2013" s="6" t="n">
        <f aca="false">IF(1_Data_EDA!C2014="Corporate",1,0)</f>
        <v>0</v>
      </c>
      <c r="L2013" s="6" t="n">
        <f aca="false">IF(1_Data_EDA!C2014="Home Office",1,0)</f>
        <v>0</v>
      </c>
      <c r="M2013" s="6" t="n">
        <f aca="false">IF(1_Data_EDA!D2014="Europe",1,0)</f>
        <v>0</v>
      </c>
      <c r="N2013" s="6" t="n">
        <f aca="false">IF(1_Data_EDA!D2014="LATAM",1,0)</f>
        <v>1</v>
      </c>
      <c r="O2013" s="6" t="n">
        <f aca="false">IF(1_Data_EDA!D2014="Pacific Asia",1,0)</f>
        <v>0</v>
      </c>
      <c r="P2013" s="6" t="n">
        <f aca="false">IF(1_Data_EDA!D2014="USCA",1,0)</f>
        <v>0</v>
      </c>
      <c r="Q2013" s="6" t="n">
        <f aca="false">IF(C2013&gt;MEDIAN(C$5:C$8004),1,0)</f>
        <v>0</v>
      </c>
      <c r="R2013" s="6" t="n">
        <f aca="false">IF(D2013&gt;2,1,0)</f>
        <v>1</v>
      </c>
    </row>
    <row r="2014" customFormat="false" ht="15" hidden="false" customHeight="true" outlineLevel="0" collapsed="false">
      <c r="A2014" s="6" t="n">
        <f aca="false">1_Data_EDA!O2015</f>
        <v>1</v>
      </c>
      <c r="B2014" s="6" t="n">
        <f aca="false">1_Data_EDA!H2015</f>
        <v>4</v>
      </c>
      <c r="C2014" s="7" t="n">
        <f aca="false">1_Data_EDA!I2015</f>
        <v>129.9900055</v>
      </c>
      <c r="D2014" s="6" t="n">
        <f aca="false">1_Data_EDA!J2015</f>
        <v>1</v>
      </c>
      <c r="E2014" s="7" t="n">
        <f aca="false">1_Data_EDA!K2015</f>
        <v>129.9900055</v>
      </c>
      <c r="F2014" s="7" t="n">
        <f aca="false">1_Data_EDA!L2015</f>
        <v>19.5</v>
      </c>
      <c r="G2014" s="8" t="n">
        <f aca="false">1_Data_EDA!M2015</f>
        <v>0.150000006</v>
      </c>
      <c r="H2014" s="6" t="n">
        <f aca="false">IF(1_Data_EDA!B2015="First Class",1,0)</f>
        <v>0</v>
      </c>
      <c r="I2014" s="6" t="n">
        <f aca="false">IF(1_Data_EDA!B2015="Second Class",1,0)</f>
        <v>0</v>
      </c>
      <c r="J2014" s="6" t="n">
        <f aca="false">IF(1_Data_EDA!B2015="Same Day",1,0)</f>
        <v>0</v>
      </c>
      <c r="K2014" s="6" t="n">
        <f aca="false">IF(1_Data_EDA!C2015="Corporate",1,0)</f>
        <v>0</v>
      </c>
      <c r="L2014" s="6" t="n">
        <f aca="false">IF(1_Data_EDA!C2015="Home Office",1,0)</f>
        <v>0</v>
      </c>
      <c r="M2014" s="6" t="n">
        <f aca="false">IF(1_Data_EDA!D2015="Europe",1,0)</f>
        <v>0</v>
      </c>
      <c r="N2014" s="6" t="n">
        <f aca="false">IF(1_Data_EDA!D2015="LATAM",1,0)</f>
        <v>0</v>
      </c>
      <c r="O2014" s="6" t="n">
        <f aca="false">IF(1_Data_EDA!D2015="Pacific Asia",1,0)</f>
        <v>0</v>
      </c>
      <c r="P2014" s="6" t="n">
        <f aca="false">IF(1_Data_EDA!D2015="USCA",1,0)</f>
        <v>1</v>
      </c>
      <c r="Q2014" s="6" t="n">
        <f aca="false">IF(C2014&gt;MEDIAN(C$5:C$8004),1,0)</f>
        <v>1</v>
      </c>
      <c r="R2014" s="6" t="n">
        <f aca="false">IF(D2014&gt;2,1,0)</f>
        <v>0</v>
      </c>
    </row>
    <row r="2015" customFormat="false" ht="15" hidden="false" customHeight="true" outlineLevel="0" collapsed="false">
      <c r="A2015" s="6" t="n">
        <f aca="false">1_Data_EDA!O2016</f>
        <v>1</v>
      </c>
      <c r="B2015" s="6" t="n">
        <f aca="false">1_Data_EDA!H2016</f>
        <v>2</v>
      </c>
      <c r="C2015" s="7" t="n">
        <f aca="false">1_Data_EDA!I2016</f>
        <v>99.98999786</v>
      </c>
      <c r="D2015" s="6" t="n">
        <f aca="false">1_Data_EDA!J2016</f>
        <v>3</v>
      </c>
      <c r="E2015" s="7" t="n">
        <f aca="false">1_Data_EDA!K2016</f>
        <v>299.9700012</v>
      </c>
      <c r="F2015" s="7" t="n">
        <f aca="false">1_Data_EDA!L2016</f>
        <v>12</v>
      </c>
      <c r="G2015" s="8" t="n">
        <f aca="false">1_Data_EDA!M2016</f>
        <v>0.039999999</v>
      </c>
      <c r="H2015" s="6" t="n">
        <f aca="false">IF(1_Data_EDA!B2016="First Class",1,0)</f>
        <v>0</v>
      </c>
      <c r="I2015" s="6" t="n">
        <f aca="false">IF(1_Data_EDA!B2016="Second Class",1,0)</f>
        <v>1</v>
      </c>
      <c r="J2015" s="6" t="n">
        <f aca="false">IF(1_Data_EDA!B2016="Same Day",1,0)</f>
        <v>0</v>
      </c>
      <c r="K2015" s="6" t="n">
        <f aca="false">IF(1_Data_EDA!C2016="Corporate",1,0)</f>
        <v>0</v>
      </c>
      <c r="L2015" s="6" t="n">
        <f aca="false">IF(1_Data_EDA!C2016="Home Office",1,0)</f>
        <v>0</v>
      </c>
      <c r="M2015" s="6" t="n">
        <f aca="false">IF(1_Data_EDA!D2016="Europe",1,0)</f>
        <v>0</v>
      </c>
      <c r="N2015" s="6" t="n">
        <f aca="false">IF(1_Data_EDA!D2016="LATAM",1,0)</f>
        <v>0</v>
      </c>
      <c r="O2015" s="6" t="n">
        <f aca="false">IF(1_Data_EDA!D2016="Pacific Asia",1,0)</f>
        <v>0</v>
      </c>
      <c r="P2015" s="6" t="n">
        <f aca="false">IF(1_Data_EDA!D2016="USCA",1,0)</f>
        <v>1</v>
      </c>
      <c r="Q2015" s="6" t="n">
        <f aca="false">IF(C2015&gt;MEDIAN(C$5:C$8004),1,0)</f>
        <v>1</v>
      </c>
      <c r="R2015" s="6" t="n">
        <f aca="false">IF(D2015&gt;2,1,0)</f>
        <v>1</v>
      </c>
    </row>
    <row r="2016" customFormat="false" ht="15" hidden="false" customHeight="true" outlineLevel="0" collapsed="false">
      <c r="A2016" s="6" t="n">
        <f aca="false">1_Data_EDA!O2017</f>
        <v>0</v>
      </c>
      <c r="B2016" s="6" t="n">
        <f aca="false">1_Data_EDA!H2017</f>
        <v>4</v>
      </c>
      <c r="C2016" s="7" t="n">
        <f aca="false">1_Data_EDA!I2017</f>
        <v>299.980011</v>
      </c>
      <c r="D2016" s="6" t="n">
        <f aca="false">1_Data_EDA!J2017</f>
        <v>1</v>
      </c>
      <c r="E2016" s="7" t="n">
        <f aca="false">1_Data_EDA!K2017</f>
        <v>299.980011</v>
      </c>
      <c r="F2016" s="7" t="n">
        <f aca="false">1_Data_EDA!L2017</f>
        <v>21</v>
      </c>
      <c r="G2016" s="8" t="n">
        <f aca="false">1_Data_EDA!M2017</f>
        <v>0.07</v>
      </c>
      <c r="H2016" s="6" t="n">
        <f aca="false">IF(1_Data_EDA!B2017="First Class",1,0)</f>
        <v>0</v>
      </c>
      <c r="I2016" s="6" t="n">
        <f aca="false">IF(1_Data_EDA!B2017="Second Class",1,0)</f>
        <v>0</v>
      </c>
      <c r="J2016" s="6" t="n">
        <f aca="false">IF(1_Data_EDA!B2017="Same Day",1,0)</f>
        <v>0</v>
      </c>
      <c r="K2016" s="6" t="n">
        <f aca="false">IF(1_Data_EDA!C2017="Corporate",1,0)</f>
        <v>1</v>
      </c>
      <c r="L2016" s="6" t="n">
        <f aca="false">IF(1_Data_EDA!C2017="Home Office",1,0)</f>
        <v>0</v>
      </c>
      <c r="M2016" s="6" t="n">
        <f aca="false">IF(1_Data_EDA!D2017="Europe",1,0)</f>
        <v>0</v>
      </c>
      <c r="N2016" s="6" t="n">
        <f aca="false">IF(1_Data_EDA!D2017="LATAM",1,0)</f>
        <v>0</v>
      </c>
      <c r="O2016" s="6" t="n">
        <f aca="false">IF(1_Data_EDA!D2017="Pacific Asia",1,0)</f>
        <v>1</v>
      </c>
      <c r="P2016" s="6" t="n">
        <f aca="false">IF(1_Data_EDA!D2017="USCA",1,0)</f>
        <v>0</v>
      </c>
      <c r="Q2016" s="6" t="n">
        <f aca="false">IF(C2016&gt;MEDIAN(C$5:C$8004),1,0)</f>
        <v>1</v>
      </c>
      <c r="R2016" s="6" t="n">
        <f aca="false">IF(D2016&gt;2,1,0)</f>
        <v>0</v>
      </c>
    </row>
    <row r="2017" customFormat="false" ht="15" hidden="false" customHeight="true" outlineLevel="0" collapsed="false">
      <c r="A2017" s="6" t="n">
        <f aca="false">1_Data_EDA!O2018</f>
        <v>1</v>
      </c>
      <c r="B2017" s="6" t="n">
        <f aca="false">1_Data_EDA!H2018</f>
        <v>4</v>
      </c>
      <c r="C2017" s="7" t="n">
        <f aca="false">1_Data_EDA!I2018</f>
        <v>129.9900055</v>
      </c>
      <c r="D2017" s="6" t="n">
        <f aca="false">1_Data_EDA!J2018</f>
        <v>1</v>
      </c>
      <c r="E2017" s="7" t="n">
        <f aca="false">1_Data_EDA!K2018</f>
        <v>129.9900055</v>
      </c>
      <c r="F2017" s="7" t="n">
        <f aca="false">1_Data_EDA!L2018</f>
        <v>26</v>
      </c>
      <c r="G2017" s="8" t="n">
        <f aca="false">1_Data_EDA!M2018</f>
        <v>0.200000003</v>
      </c>
      <c r="H2017" s="6" t="n">
        <f aca="false">IF(1_Data_EDA!B2018="First Class",1,0)</f>
        <v>0</v>
      </c>
      <c r="I2017" s="6" t="n">
        <f aca="false">IF(1_Data_EDA!B2018="Second Class",1,0)</f>
        <v>0</v>
      </c>
      <c r="J2017" s="6" t="n">
        <f aca="false">IF(1_Data_EDA!B2018="Same Day",1,0)</f>
        <v>0</v>
      </c>
      <c r="K2017" s="6" t="n">
        <f aca="false">IF(1_Data_EDA!C2018="Corporate",1,0)</f>
        <v>0</v>
      </c>
      <c r="L2017" s="6" t="n">
        <f aca="false">IF(1_Data_EDA!C2018="Home Office",1,0)</f>
        <v>0</v>
      </c>
      <c r="M2017" s="6" t="n">
        <f aca="false">IF(1_Data_EDA!D2018="Europe",1,0)</f>
        <v>0</v>
      </c>
      <c r="N2017" s="6" t="n">
        <f aca="false">IF(1_Data_EDA!D2018="LATAM",1,0)</f>
        <v>0</v>
      </c>
      <c r="O2017" s="6" t="n">
        <f aca="false">IF(1_Data_EDA!D2018="Pacific Asia",1,0)</f>
        <v>0</v>
      </c>
      <c r="P2017" s="6" t="n">
        <f aca="false">IF(1_Data_EDA!D2018="USCA",1,0)</f>
        <v>1</v>
      </c>
      <c r="Q2017" s="6" t="n">
        <f aca="false">IF(C2017&gt;MEDIAN(C$5:C$8004),1,0)</f>
        <v>1</v>
      </c>
      <c r="R2017" s="6" t="n">
        <f aca="false">IF(D2017&gt;2,1,0)</f>
        <v>0</v>
      </c>
    </row>
    <row r="2018" customFormat="false" ht="15" hidden="false" customHeight="true" outlineLevel="0" collapsed="false">
      <c r="A2018" s="6" t="n">
        <f aca="false">1_Data_EDA!O2019</f>
        <v>1</v>
      </c>
      <c r="B2018" s="6" t="n">
        <f aca="false">1_Data_EDA!H2019</f>
        <v>4</v>
      </c>
      <c r="C2018" s="7" t="n">
        <f aca="false">1_Data_EDA!I2019</f>
        <v>299.980011</v>
      </c>
      <c r="D2018" s="6" t="n">
        <f aca="false">1_Data_EDA!J2019</f>
        <v>1</v>
      </c>
      <c r="E2018" s="7" t="n">
        <f aca="false">1_Data_EDA!K2019</f>
        <v>299.980011</v>
      </c>
      <c r="F2018" s="7" t="n">
        <f aca="false">1_Data_EDA!L2019</f>
        <v>3</v>
      </c>
      <c r="G2018" s="8" t="n">
        <f aca="false">1_Data_EDA!M2019</f>
        <v>0.01</v>
      </c>
      <c r="H2018" s="6" t="n">
        <f aca="false">IF(1_Data_EDA!B2019="First Class",1,0)</f>
        <v>0</v>
      </c>
      <c r="I2018" s="6" t="n">
        <f aca="false">IF(1_Data_EDA!B2019="Second Class",1,0)</f>
        <v>0</v>
      </c>
      <c r="J2018" s="6" t="n">
        <f aca="false">IF(1_Data_EDA!B2019="Same Day",1,0)</f>
        <v>0</v>
      </c>
      <c r="K2018" s="6" t="n">
        <f aca="false">IF(1_Data_EDA!C2019="Corporate",1,0)</f>
        <v>1</v>
      </c>
      <c r="L2018" s="6" t="n">
        <f aca="false">IF(1_Data_EDA!C2019="Home Office",1,0)</f>
        <v>0</v>
      </c>
      <c r="M2018" s="6" t="n">
        <f aca="false">IF(1_Data_EDA!D2019="Europe",1,0)</f>
        <v>1</v>
      </c>
      <c r="N2018" s="6" t="n">
        <f aca="false">IF(1_Data_EDA!D2019="LATAM",1,0)</f>
        <v>0</v>
      </c>
      <c r="O2018" s="6" t="n">
        <f aca="false">IF(1_Data_EDA!D2019="Pacific Asia",1,0)</f>
        <v>0</v>
      </c>
      <c r="P2018" s="6" t="n">
        <f aca="false">IF(1_Data_EDA!D2019="USCA",1,0)</f>
        <v>0</v>
      </c>
      <c r="Q2018" s="6" t="n">
        <f aca="false">IF(C2018&gt;MEDIAN(C$5:C$8004),1,0)</f>
        <v>1</v>
      </c>
      <c r="R2018" s="6" t="n">
        <f aca="false">IF(D2018&gt;2,1,0)</f>
        <v>0</v>
      </c>
    </row>
    <row r="2019" customFormat="false" ht="15" hidden="false" customHeight="true" outlineLevel="0" collapsed="false">
      <c r="A2019" s="6" t="n">
        <f aca="false">1_Data_EDA!O2020</f>
        <v>1</v>
      </c>
      <c r="B2019" s="6" t="n">
        <f aca="false">1_Data_EDA!H2020</f>
        <v>2</v>
      </c>
      <c r="C2019" s="7" t="n">
        <f aca="false">1_Data_EDA!I2020</f>
        <v>59.99000168</v>
      </c>
      <c r="D2019" s="6" t="n">
        <f aca="false">1_Data_EDA!J2020</f>
        <v>3</v>
      </c>
      <c r="E2019" s="7" t="n">
        <f aca="false">1_Data_EDA!K2020</f>
        <v>179.9700012</v>
      </c>
      <c r="F2019" s="7" t="n">
        <f aca="false">1_Data_EDA!L2020</f>
        <v>7.199999809</v>
      </c>
      <c r="G2019" s="8" t="n">
        <f aca="false">1_Data_EDA!M2020</f>
        <v>0.039999999</v>
      </c>
      <c r="H2019" s="6" t="n">
        <f aca="false">IF(1_Data_EDA!B2020="First Class",1,0)</f>
        <v>0</v>
      </c>
      <c r="I2019" s="6" t="n">
        <f aca="false">IF(1_Data_EDA!B2020="Second Class",1,0)</f>
        <v>1</v>
      </c>
      <c r="J2019" s="6" t="n">
        <f aca="false">IF(1_Data_EDA!B2020="Same Day",1,0)</f>
        <v>0</v>
      </c>
      <c r="K2019" s="6" t="n">
        <f aca="false">IF(1_Data_EDA!C2020="Corporate",1,0)</f>
        <v>0</v>
      </c>
      <c r="L2019" s="6" t="n">
        <f aca="false">IF(1_Data_EDA!C2020="Home Office",1,0)</f>
        <v>0</v>
      </c>
      <c r="M2019" s="6" t="n">
        <f aca="false">IF(1_Data_EDA!D2020="Europe",1,0)</f>
        <v>0</v>
      </c>
      <c r="N2019" s="6" t="n">
        <f aca="false">IF(1_Data_EDA!D2020="LATAM",1,0)</f>
        <v>0</v>
      </c>
      <c r="O2019" s="6" t="n">
        <f aca="false">IF(1_Data_EDA!D2020="Pacific Asia",1,0)</f>
        <v>0</v>
      </c>
      <c r="P2019" s="6" t="n">
        <f aca="false">IF(1_Data_EDA!D2020="USCA",1,0)</f>
        <v>1</v>
      </c>
      <c r="Q2019" s="6" t="n">
        <f aca="false">IF(C2019&gt;MEDIAN(C$5:C$8004),1,0)</f>
        <v>0</v>
      </c>
      <c r="R2019" s="6" t="n">
        <f aca="false">IF(D2019&gt;2,1,0)</f>
        <v>1</v>
      </c>
    </row>
    <row r="2020" customFormat="false" ht="15" hidden="false" customHeight="true" outlineLevel="0" collapsed="false">
      <c r="A2020" s="6" t="n">
        <f aca="false">1_Data_EDA!O2021</f>
        <v>1</v>
      </c>
      <c r="B2020" s="6" t="n">
        <f aca="false">1_Data_EDA!H2021</f>
        <v>4</v>
      </c>
      <c r="C2020" s="7" t="n">
        <f aca="false">1_Data_EDA!I2021</f>
        <v>129.9900055</v>
      </c>
      <c r="D2020" s="6" t="n">
        <f aca="false">1_Data_EDA!J2021</f>
        <v>1</v>
      </c>
      <c r="E2020" s="7" t="n">
        <f aca="false">1_Data_EDA!K2021</f>
        <v>129.9900055</v>
      </c>
      <c r="F2020" s="7" t="n">
        <f aca="false">1_Data_EDA!L2021</f>
        <v>16.89999962</v>
      </c>
      <c r="G2020" s="8" t="n">
        <f aca="false">1_Data_EDA!M2021</f>
        <v>0.129999995</v>
      </c>
      <c r="H2020" s="6" t="n">
        <f aca="false">IF(1_Data_EDA!B2021="First Class",1,0)</f>
        <v>0</v>
      </c>
      <c r="I2020" s="6" t="n">
        <f aca="false">IF(1_Data_EDA!B2021="Second Class",1,0)</f>
        <v>0</v>
      </c>
      <c r="J2020" s="6" t="n">
        <f aca="false">IF(1_Data_EDA!B2021="Same Day",1,0)</f>
        <v>0</v>
      </c>
      <c r="K2020" s="6" t="n">
        <f aca="false">IF(1_Data_EDA!C2021="Corporate",1,0)</f>
        <v>0</v>
      </c>
      <c r="L2020" s="6" t="n">
        <f aca="false">IF(1_Data_EDA!C2021="Home Office",1,0)</f>
        <v>0</v>
      </c>
      <c r="M2020" s="6" t="n">
        <f aca="false">IF(1_Data_EDA!D2021="Europe",1,0)</f>
        <v>1</v>
      </c>
      <c r="N2020" s="6" t="n">
        <f aca="false">IF(1_Data_EDA!D2021="LATAM",1,0)</f>
        <v>0</v>
      </c>
      <c r="O2020" s="6" t="n">
        <f aca="false">IF(1_Data_EDA!D2021="Pacific Asia",1,0)</f>
        <v>0</v>
      </c>
      <c r="P2020" s="6" t="n">
        <f aca="false">IF(1_Data_EDA!D2021="USCA",1,0)</f>
        <v>0</v>
      </c>
      <c r="Q2020" s="6" t="n">
        <f aca="false">IF(C2020&gt;MEDIAN(C$5:C$8004),1,0)</f>
        <v>1</v>
      </c>
      <c r="R2020" s="6" t="n">
        <f aca="false">IF(D2020&gt;2,1,0)</f>
        <v>0</v>
      </c>
    </row>
    <row r="2021" customFormat="false" ht="15" hidden="false" customHeight="true" outlineLevel="0" collapsed="false">
      <c r="A2021" s="6" t="n">
        <f aca="false">1_Data_EDA!O2022</f>
        <v>0</v>
      </c>
      <c r="B2021" s="6" t="n">
        <f aca="false">1_Data_EDA!H2022</f>
        <v>4</v>
      </c>
      <c r="C2021" s="7" t="n">
        <f aca="false">1_Data_EDA!I2022</f>
        <v>50</v>
      </c>
      <c r="D2021" s="6" t="n">
        <f aca="false">1_Data_EDA!J2022</f>
        <v>1</v>
      </c>
      <c r="E2021" s="7" t="n">
        <f aca="false">1_Data_EDA!K2022</f>
        <v>50</v>
      </c>
      <c r="F2021" s="7" t="n">
        <f aca="false">1_Data_EDA!L2022</f>
        <v>0.5</v>
      </c>
      <c r="G2021" s="8" t="n">
        <f aca="false">1_Data_EDA!M2022</f>
        <v>0.01</v>
      </c>
      <c r="H2021" s="6" t="n">
        <f aca="false">IF(1_Data_EDA!B2022="First Class",1,0)</f>
        <v>0</v>
      </c>
      <c r="I2021" s="6" t="n">
        <f aca="false">IF(1_Data_EDA!B2022="Second Class",1,0)</f>
        <v>0</v>
      </c>
      <c r="J2021" s="6" t="n">
        <f aca="false">IF(1_Data_EDA!B2022="Same Day",1,0)</f>
        <v>0</v>
      </c>
      <c r="K2021" s="6" t="n">
        <f aca="false">IF(1_Data_EDA!C2022="Corporate",1,0)</f>
        <v>0</v>
      </c>
      <c r="L2021" s="6" t="n">
        <f aca="false">IF(1_Data_EDA!C2022="Home Office",1,0)</f>
        <v>0</v>
      </c>
      <c r="M2021" s="6" t="n">
        <f aca="false">IF(1_Data_EDA!D2022="Europe",1,0)</f>
        <v>0</v>
      </c>
      <c r="N2021" s="6" t="n">
        <f aca="false">IF(1_Data_EDA!D2022="LATAM",1,0)</f>
        <v>0</v>
      </c>
      <c r="O2021" s="6" t="n">
        <f aca="false">IF(1_Data_EDA!D2022="Pacific Asia",1,0)</f>
        <v>0</v>
      </c>
      <c r="P2021" s="6" t="n">
        <f aca="false">IF(1_Data_EDA!D2022="USCA",1,0)</f>
        <v>0</v>
      </c>
      <c r="Q2021" s="6" t="n">
        <f aca="false">IF(C2021&gt;MEDIAN(C$5:C$8004),1,0)</f>
        <v>0</v>
      </c>
      <c r="R2021" s="6" t="n">
        <f aca="false">IF(D2021&gt;2,1,0)</f>
        <v>0</v>
      </c>
    </row>
    <row r="2022" customFormat="false" ht="15" hidden="false" customHeight="true" outlineLevel="0" collapsed="false">
      <c r="A2022" s="6" t="n">
        <f aca="false">1_Data_EDA!O2023</f>
        <v>1</v>
      </c>
      <c r="B2022" s="6" t="n">
        <f aca="false">1_Data_EDA!H2023</f>
        <v>4</v>
      </c>
      <c r="C2022" s="7" t="n">
        <f aca="false">1_Data_EDA!I2023</f>
        <v>399.980011</v>
      </c>
      <c r="D2022" s="6" t="n">
        <f aca="false">1_Data_EDA!J2023</f>
        <v>1</v>
      </c>
      <c r="E2022" s="7" t="n">
        <f aca="false">1_Data_EDA!K2023</f>
        <v>399.980011</v>
      </c>
      <c r="F2022" s="7" t="n">
        <f aca="false">1_Data_EDA!L2023</f>
        <v>100</v>
      </c>
      <c r="G2022" s="8" t="n">
        <f aca="false">1_Data_EDA!M2023</f>
        <v>0.25</v>
      </c>
      <c r="H2022" s="6" t="n">
        <f aca="false">IF(1_Data_EDA!B2023="First Class",1,0)</f>
        <v>0</v>
      </c>
      <c r="I2022" s="6" t="n">
        <f aca="false">IF(1_Data_EDA!B2023="Second Class",1,0)</f>
        <v>0</v>
      </c>
      <c r="J2022" s="6" t="n">
        <f aca="false">IF(1_Data_EDA!B2023="Same Day",1,0)</f>
        <v>0</v>
      </c>
      <c r="K2022" s="6" t="n">
        <f aca="false">IF(1_Data_EDA!C2023="Corporate",1,0)</f>
        <v>0</v>
      </c>
      <c r="L2022" s="6" t="n">
        <f aca="false">IF(1_Data_EDA!C2023="Home Office",1,0)</f>
        <v>0</v>
      </c>
      <c r="M2022" s="6" t="n">
        <f aca="false">IF(1_Data_EDA!D2023="Europe",1,0)</f>
        <v>0</v>
      </c>
      <c r="N2022" s="6" t="n">
        <f aca="false">IF(1_Data_EDA!D2023="LATAM",1,0)</f>
        <v>0</v>
      </c>
      <c r="O2022" s="6" t="n">
        <f aca="false">IF(1_Data_EDA!D2023="Pacific Asia",1,0)</f>
        <v>1</v>
      </c>
      <c r="P2022" s="6" t="n">
        <f aca="false">IF(1_Data_EDA!D2023="USCA",1,0)</f>
        <v>0</v>
      </c>
      <c r="Q2022" s="6" t="n">
        <f aca="false">IF(C2022&gt;MEDIAN(C$5:C$8004),1,0)</f>
        <v>1</v>
      </c>
      <c r="R2022" s="6" t="n">
        <f aca="false">IF(D2022&gt;2,1,0)</f>
        <v>0</v>
      </c>
    </row>
    <row r="2023" customFormat="false" ht="15" hidden="false" customHeight="true" outlineLevel="0" collapsed="false">
      <c r="A2023" s="6" t="n">
        <f aca="false">1_Data_EDA!O2024</f>
        <v>0</v>
      </c>
      <c r="B2023" s="6" t="n">
        <f aca="false">1_Data_EDA!H2024</f>
        <v>4</v>
      </c>
      <c r="C2023" s="7" t="n">
        <f aca="false">1_Data_EDA!I2024</f>
        <v>15.98999977</v>
      </c>
      <c r="D2023" s="6" t="n">
        <f aca="false">1_Data_EDA!J2024</f>
        <v>1</v>
      </c>
      <c r="E2023" s="7" t="n">
        <f aca="false">1_Data_EDA!K2024</f>
        <v>15.98999977</v>
      </c>
      <c r="F2023" s="7" t="n">
        <f aca="false">1_Data_EDA!L2024</f>
        <v>2.720000029</v>
      </c>
      <c r="G2023" s="8" t="n">
        <f aca="false">1_Data_EDA!M2024</f>
        <v>0.170000002</v>
      </c>
      <c r="H2023" s="6" t="n">
        <f aca="false">IF(1_Data_EDA!B2024="First Class",1,0)</f>
        <v>0</v>
      </c>
      <c r="I2023" s="6" t="n">
        <f aca="false">IF(1_Data_EDA!B2024="Second Class",1,0)</f>
        <v>0</v>
      </c>
      <c r="J2023" s="6" t="n">
        <f aca="false">IF(1_Data_EDA!B2024="Same Day",1,0)</f>
        <v>0</v>
      </c>
      <c r="K2023" s="6" t="n">
        <f aca="false">IF(1_Data_EDA!C2024="Corporate",1,0)</f>
        <v>0</v>
      </c>
      <c r="L2023" s="6" t="n">
        <f aca="false">IF(1_Data_EDA!C2024="Home Office",1,0)</f>
        <v>1</v>
      </c>
      <c r="M2023" s="6" t="n">
        <f aca="false">IF(1_Data_EDA!D2024="Europe",1,0)</f>
        <v>0</v>
      </c>
      <c r="N2023" s="6" t="n">
        <f aca="false">IF(1_Data_EDA!D2024="LATAM",1,0)</f>
        <v>0</v>
      </c>
      <c r="O2023" s="6" t="n">
        <f aca="false">IF(1_Data_EDA!D2024="Pacific Asia",1,0)</f>
        <v>1</v>
      </c>
      <c r="P2023" s="6" t="n">
        <f aca="false">IF(1_Data_EDA!D2024="USCA",1,0)</f>
        <v>0</v>
      </c>
      <c r="Q2023" s="6" t="n">
        <f aca="false">IF(C2023&gt;MEDIAN(C$5:C$8004),1,0)</f>
        <v>0</v>
      </c>
      <c r="R2023" s="6" t="n">
        <f aca="false">IF(D2023&gt;2,1,0)</f>
        <v>0</v>
      </c>
    </row>
    <row r="2024" customFormat="false" ht="15" hidden="false" customHeight="true" outlineLevel="0" collapsed="false">
      <c r="A2024" s="6" t="n">
        <f aca="false">1_Data_EDA!O2025</f>
        <v>0</v>
      </c>
      <c r="B2024" s="6" t="n">
        <f aca="false">1_Data_EDA!H2025</f>
        <v>4</v>
      </c>
      <c r="C2024" s="7" t="n">
        <f aca="false">1_Data_EDA!I2025</f>
        <v>129.9900055</v>
      </c>
      <c r="D2024" s="6" t="n">
        <f aca="false">1_Data_EDA!J2025</f>
        <v>1</v>
      </c>
      <c r="E2024" s="7" t="n">
        <f aca="false">1_Data_EDA!K2025</f>
        <v>129.9900055</v>
      </c>
      <c r="F2024" s="7" t="n">
        <f aca="false">1_Data_EDA!L2025</f>
        <v>7.150000095</v>
      </c>
      <c r="G2024" s="8" t="n">
        <f aca="false">1_Data_EDA!M2025</f>
        <v>0.059999999</v>
      </c>
      <c r="H2024" s="6" t="n">
        <f aca="false">IF(1_Data_EDA!B2025="First Class",1,0)</f>
        <v>0</v>
      </c>
      <c r="I2024" s="6" t="n">
        <f aca="false">IF(1_Data_EDA!B2025="Second Class",1,0)</f>
        <v>0</v>
      </c>
      <c r="J2024" s="6" t="n">
        <f aca="false">IF(1_Data_EDA!B2025="Same Day",1,0)</f>
        <v>0</v>
      </c>
      <c r="K2024" s="6" t="n">
        <f aca="false">IF(1_Data_EDA!C2025="Corporate",1,0)</f>
        <v>0</v>
      </c>
      <c r="L2024" s="6" t="n">
        <f aca="false">IF(1_Data_EDA!C2025="Home Office",1,0)</f>
        <v>0</v>
      </c>
      <c r="M2024" s="6" t="n">
        <f aca="false">IF(1_Data_EDA!D2025="Europe",1,0)</f>
        <v>0</v>
      </c>
      <c r="N2024" s="6" t="n">
        <f aca="false">IF(1_Data_EDA!D2025="LATAM",1,0)</f>
        <v>1</v>
      </c>
      <c r="O2024" s="6" t="n">
        <f aca="false">IF(1_Data_EDA!D2025="Pacific Asia",1,0)</f>
        <v>0</v>
      </c>
      <c r="P2024" s="6" t="n">
        <f aca="false">IF(1_Data_EDA!D2025="USCA",1,0)</f>
        <v>0</v>
      </c>
      <c r="Q2024" s="6" t="n">
        <f aca="false">IF(C2024&gt;MEDIAN(C$5:C$8004),1,0)</f>
        <v>1</v>
      </c>
      <c r="R2024" s="6" t="n">
        <f aca="false">IF(D2024&gt;2,1,0)</f>
        <v>0</v>
      </c>
    </row>
    <row r="2025" customFormat="false" ht="15" hidden="false" customHeight="true" outlineLevel="0" collapsed="false">
      <c r="A2025" s="6" t="n">
        <f aca="false">1_Data_EDA!O2026</f>
        <v>1</v>
      </c>
      <c r="B2025" s="6" t="n">
        <f aca="false">1_Data_EDA!H2026</f>
        <v>1</v>
      </c>
      <c r="C2025" s="7" t="n">
        <f aca="false">1_Data_EDA!I2026</f>
        <v>59.99000168</v>
      </c>
      <c r="D2025" s="6" t="n">
        <f aca="false">1_Data_EDA!J2026</f>
        <v>3</v>
      </c>
      <c r="E2025" s="7" t="n">
        <f aca="false">1_Data_EDA!K2026</f>
        <v>179.9700012</v>
      </c>
      <c r="F2025" s="7" t="n">
        <f aca="false">1_Data_EDA!L2026</f>
        <v>44.99000168</v>
      </c>
      <c r="G2025" s="8" t="n">
        <f aca="false">1_Data_EDA!M2026</f>
        <v>0.25</v>
      </c>
      <c r="H2025" s="6" t="n">
        <f aca="false">IF(1_Data_EDA!B2026="First Class",1,0)</f>
        <v>1</v>
      </c>
      <c r="I2025" s="6" t="n">
        <f aca="false">IF(1_Data_EDA!B2026="Second Class",1,0)</f>
        <v>0</v>
      </c>
      <c r="J2025" s="6" t="n">
        <f aca="false">IF(1_Data_EDA!B2026="Same Day",1,0)</f>
        <v>0</v>
      </c>
      <c r="K2025" s="6" t="n">
        <f aca="false">IF(1_Data_EDA!C2026="Corporate",1,0)</f>
        <v>0</v>
      </c>
      <c r="L2025" s="6" t="n">
        <f aca="false">IF(1_Data_EDA!C2026="Home Office",1,0)</f>
        <v>0</v>
      </c>
      <c r="M2025" s="6" t="n">
        <f aca="false">IF(1_Data_EDA!D2026="Europe",1,0)</f>
        <v>0</v>
      </c>
      <c r="N2025" s="6" t="n">
        <f aca="false">IF(1_Data_EDA!D2026="LATAM",1,0)</f>
        <v>1</v>
      </c>
      <c r="O2025" s="6" t="n">
        <f aca="false">IF(1_Data_EDA!D2026="Pacific Asia",1,0)</f>
        <v>0</v>
      </c>
      <c r="P2025" s="6" t="n">
        <f aca="false">IF(1_Data_EDA!D2026="USCA",1,0)</f>
        <v>0</v>
      </c>
      <c r="Q2025" s="6" t="n">
        <f aca="false">IF(C2025&gt;MEDIAN(C$5:C$8004),1,0)</f>
        <v>0</v>
      </c>
      <c r="R2025" s="6" t="n">
        <f aca="false">IF(D2025&gt;2,1,0)</f>
        <v>1</v>
      </c>
    </row>
    <row r="2026" customFormat="false" ht="15" hidden="false" customHeight="true" outlineLevel="0" collapsed="false">
      <c r="A2026" s="6" t="n">
        <f aca="false">1_Data_EDA!O2027</f>
        <v>0</v>
      </c>
      <c r="B2026" s="6" t="n">
        <f aca="false">1_Data_EDA!H2027</f>
        <v>2</v>
      </c>
      <c r="C2026" s="7" t="n">
        <f aca="false">1_Data_EDA!I2027</f>
        <v>99.98999786</v>
      </c>
      <c r="D2026" s="6" t="n">
        <f aca="false">1_Data_EDA!J2027</f>
        <v>1</v>
      </c>
      <c r="E2026" s="7" t="n">
        <f aca="false">1_Data_EDA!K2027</f>
        <v>99.98999786</v>
      </c>
      <c r="F2026" s="7" t="n">
        <f aca="false">1_Data_EDA!L2027</f>
        <v>25</v>
      </c>
      <c r="G2026" s="8" t="n">
        <f aca="false">1_Data_EDA!M2027</f>
        <v>0.25</v>
      </c>
      <c r="H2026" s="6" t="n">
        <f aca="false">IF(1_Data_EDA!B2027="First Class",1,0)</f>
        <v>0</v>
      </c>
      <c r="I2026" s="6" t="n">
        <f aca="false">IF(1_Data_EDA!B2027="Second Class",1,0)</f>
        <v>1</v>
      </c>
      <c r="J2026" s="6" t="n">
        <f aca="false">IF(1_Data_EDA!B2027="Same Day",1,0)</f>
        <v>0</v>
      </c>
      <c r="K2026" s="6" t="n">
        <f aca="false">IF(1_Data_EDA!C2027="Corporate",1,0)</f>
        <v>1</v>
      </c>
      <c r="L2026" s="6" t="n">
        <f aca="false">IF(1_Data_EDA!C2027="Home Office",1,0)</f>
        <v>0</v>
      </c>
      <c r="M2026" s="6" t="n">
        <f aca="false">IF(1_Data_EDA!D2027="Europe",1,0)</f>
        <v>1</v>
      </c>
      <c r="N2026" s="6" t="n">
        <f aca="false">IF(1_Data_EDA!D2027="LATAM",1,0)</f>
        <v>0</v>
      </c>
      <c r="O2026" s="6" t="n">
        <f aca="false">IF(1_Data_EDA!D2027="Pacific Asia",1,0)</f>
        <v>0</v>
      </c>
      <c r="P2026" s="6" t="n">
        <f aca="false">IF(1_Data_EDA!D2027="USCA",1,0)</f>
        <v>0</v>
      </c>
      <c r="Q2026" s="6" t="n">
        <f aca="false">IF(C2026&gt;MEDIAN(C$5:C$8004),1,0)</f>
        <v>1</v>
      </c>
      <c r="R2026" s="6" t="n">
        <f aca="false">IF(D2026&gt;2,1,0)</f>
        <v>0</v>
      </c>
    </row>
    <row r="2027" customFormat="false" ht="15" hidden="false" customHeight="true" outlineLevel="0" collapsed="false">
      <c r="A2027" s="6" t="n">
        <f aca="false">1_Data_EDA!O2028</f>
        <v>0</v>
      </c>
      <c r="B2027" s="6" t="n">
        <f aca="false">1_Data_EDA!H2028</f>
        <v>4</v>
      </c>
      <c r="C2027" s="7" t="n">
        <f aca="false">1_Data_EDA!I2028</f>
        <v>49.97999954</v>
      </c>
      <c r="D2027" s="6" t="n">
        <f aca="false">1_Data_EDA!J2028</f>
        <v>4</v>
      </c>
      <c r="E2027" s="7" t="n">
        <f aca="false">1_Data_EDA!K2028</f>
        <v>199.9199982</v>
      </c>
      <c r="F2027" s="7" t="n">
        <f aca="false">1_Data_EDA!L2028</f>
        <v>8</v>
      </c>
      <c r="G2027" s="8" t="n">
        <f aca="false">1_Data_EDA!M2028</f>
        <v>0.039999999</v>
      </c>
      <c r="H2027" s="6" t="n">
        <f aca="false">IF(1_Data_EDA!B2028="First Class",1,0)</f>
        <v>0</v>
      </c>
      <c r="I2027" s="6" t="n">
        <f aca="false">IF(1_Data_EDA!B2028="Second Class",1,0)</f>
        <v>0</v>
      </c>
      <c r="J2027" s="6" t="n">
        <f aca="false">IF(1_Data_EDA!B2028="Same Day",1,0)</f>
        <v>0</v>
      </c>
      <c r="K2027" s="6" t="n">
        <f aca="false">IF(1_Data_EDA!C2028="Corporate",1,0)</f>
        <v>0</v>
      </c>
      <c r="L2027" s="6" t="n">
        <f aca="false">IF(1_Data_EDA!C2028="Home Office",1,0)</f>
        <v>0</v>
      </c>
      <c r="M2027" s="6" t="n">
        <f aca="false">IF(1_Data_EDA!D2028="Europe",1,0)</f>
        <v>1</v>
      </c>
      <c r="N2027" s="6" t="n">
        <f aca="false">IF(1_Data_EDA!D2028="LATAM",1,0)</f>
        <v>0</v>
      </c>
      <c r="O2027" s="6" t="n">
        <f aca="false">IF(1_Data_EDA!D2028="Pacific Asia",1,0)</f>
        <v>0</v>
      </c>
      <c r="P2027" s="6" t="n">
        <f aca="false">IF(1_Data_EDA!D2028="USCA",1,0)</f>
        <v>0</v>
      </c>
      <c r="Q2027" s="6" t="n">
        <f aca="false">IF(C2027&gt;MEDIAN(C$5:C$8004),1,0)</f>
        <v>0</v>
      </c>
      <c r="R2027" s="6" t="n">
        <f aca="false">IF(D2027&gt;2,1,0)</f>
        <v>1</v>
      </c>
    </row>
    <row r="2028" customFormat="false" ht="15" hidden="false" customHeight="true" outlineLevel="0" collapsed="false">
      <c r="A2028" s="6" t="n">
        <f aca="false">1_Data_EDA!O2029</f>
        <v>0</v>
      </c>
      <c r="B2028" s="6" t="n">
        <f aca="false">1_Data_EDA!H2029</f>
        <v>4</v>
      </c>
      <c r="C2028" s="7" t="n">
        <f aca="false">1_Data_EDA!I2029</f>
        <v>299.980011</v>
      </c>
      <c r="D2028" s="6" t="n">
        <f aca="false">1_Data_EDA!J2029</f>
        <v>1</v>
      </c>
      <c r="E2028" s="7" t="n">
        <f aca="false">1_Data_EDA!K2029</f>
        <v>299.980011</v>
      </c>
      <c r="F2028" s="7" t="n">
        <f aca="false">1_Data_EDA!L2029</f>
        <v>21</v>
      </c>
      <c r="G2028" s="8" t="n">
        <f aca="false">1_Data_EDA!M2029</f>
        <v>0.07</v>
      </c>
      <c r="H2028" s="6" t="n">
        <f aca="false">IF(1_Data_EDA!B2029="First Class",1,0)</f>
        <v>0</v>
      </c>
      <c r="I2028" s="6" t="n">
        <f aca="false">IF(1_Data_EDA!B2029="Second Class",1,0)</f>
        <v>0</v>
      </c>
      <c r="J2028" s="6" t="n">
        <f aca="false">IF(1_Data_EDA!B2029="Same Day",1,0)</f>
        <v>0</v>
      </c>
      <c r="K2028" s="6" t="n">
        <f aca="false">IF(1_Data_EDA!C2029="Corporate",1,0)</f>
        <v>1</v>
      </c>
      <c r="L2028" s="6" t="n">
        <f aca="false">IF(1_Data_EDA!C2029="Home Office",1,0)</f>
        <v>0</v>
      </c>
      <c r="M2028" s="6" t="n">
        <f aca="false">IF(1_Data_EDA!D2029="Europe",1,0)</f>
        <v>0</v>
      </c>
      <c r="N2028" s="6" t="n">
        <f aca="false">IF(1_Data_EDA!D2029="LATAM",1,0)</f>
        <v>0</v>
      </c>
      <c r="O2028" s="6" t="n">
        <f aca="false">IF(1_Data_EDA!D2029="Pacific Asia",1,0)</f>
        <v>1</v>
      </c>
      <c r="P2028" s="6" t="n">
        <f aca="false">IF(1_Data_EDA!D2029="USCA",1,0)</f>
        <v>0</v>
      </c>
      <c r="Q2028" s="6" t="n">
        <f aca="false">IF(C2028&gt;MEDIAN(C$5:C$8004),1,0)</f>
        <v>1</v>
      </c>
      <c r="R2028" s="6" t="n">
        <f aca="false">IF(D2028&gt;2,1,0)</f>
        <v>0</v>
      </c>
    </row>
    <row r="2029" customFormat="false" ht="15" hidden="false" customHeight="true" outlineLevel="0" collapsed="false">
      <c r="A2029" s="6" t="n">
        <f aca="false">1_Data_EDA!O2030</f>
        <v>0</v>
      </c>
      <c r="B2029" s="6" t="n">
        <f aca="false">1_Data_EDA!H2030</f>
        <v>4</v>
      </c>
      <c r="C2029" s="7" t="n">
        <f aca="false">1_Data_EDA!I2030</f>
        <v>49.97999954</v>
      </c>
      <c r="D2029" s="6" t="n">
        <f aca="false">1_Data_EDA!J2030</f>
        <v>5</v>
      </c>
      <c r="E2029" s="7" t="n">
        <f aca="false">1_Data_EDA!K2030</f>
        <v>249.8999939</v>
      </c>
      <c r="F2029" s="7" t="n">
        <f aca="false">1_Data_EDA!L2030</f>
        <v>32.49000168</v>
      </c>
      <c r="G2029" s="8" t="n">
        <f aca="false">1_Data_EDA!M2030</f>
        <v>0.129999995</v>
      </c>
      <c r="H2029" s="6" t="n">
        <f aca="false">IF(1_Data_EDA!B2030="First Class",1,0)</f>
        <v>0</v>
      </c>
      <c r="I2029" s="6" t="n">
        <f aca="false">IF(1_Data_EDA!B2030="Second Class",1,0)</f>
        <v>0</v>
      </c>
      <c r="J2029" s="6" t="n">
        <f aca="false">IF(1_Data_EDA!B2030="Same Day",1,0)</f>
        <v>0</v>
      </c>
      <c r="K2029" s="6" t="n">
        <f aca="false">IF(1_Data_EDA!C2030="Corporate",1,0)</f>
        <v>0</v>
      </c>
      <c r="L2029" s="6" t="n">
        <f aca="false">IF(1_Data_EDA!C2030="Home Office",1,0)</f>
        <v>0</v>
      </c>
      <c r="M2029" s="6" t="n">
        <f aca="false">IF(1_Data_EDA!D2030="Europe",1,0)</f>
        <v>0</v>
      </c>
      <c r="N2029" s="6" t="n">
        <f aca="false">IF(1_Data_EDA!D2030="LATAM",1,0)</f>
        <v>0</v>
      </c>
      <c r="O2029" s="6" t="n">
        <f aca="false">IF(1_Data_EDA!D2030="Pacific Asia",1,0)</f>
        <v>0</v>
      </c>
      <c r="P2029" s="6" t="n">
        <f aca="false">IF(1_Data_EDA!D2030="USCA",1,0)</f>
        <v>1</v>
      </c>
      <c r="Q2029" s="6" t="n">
        <f aca="false">IF(C2029&gt;MEDIAN(C$5:C$8004),1,0)</f>
        <v>0</v>
      </c>
      <c r="R2029" s="6" t="n">
        <f aca="false">IF(D2029&gt;2,1,0)</f>
        <v>1</v>
      </c>
    </row>
    <row r="2030" customFormat="false" ht="15" hidden="false" customHeight="true" outlineLevel="0" collapsed="false">
      <c r="A2030" s="6" t="n">
        <f aca="false">1_Data_EDA!O2031</f>
        <v>1</v>
      </c>
      <c r="B2030" s="6" t="n">
        <f aca="false">1_Data_EDA!H2031</f>
        <v>4</v>
      </c>
      <c r="C2030" s="7" t="n">
        <f aca="false">1_Data_EDA!I2031</f>
        <v>399.980011</v>
      </c>
      <c r="D2030" s="6" t="n">
        <f aca="false">1_Data_EDA!J2031</f>
        <v>1</v>
      </c>
      <c r="E2030" s="7" t="n">
        <f aca="false">1_Data_EDA!K2031</f>
        <v>399.980011</v>
      </c>
      <c r="F2030" s="7" t="n">
        <f aca="false">1_Data_EDA!L2031</f>
        <v>12</v>
      </c>
      <c r="G2030" s="8" t="n">
        <f aca="false">1_Data_EDA!M2031</f>
        <v>0.029999999</v>
      </c>
      <c r="H2030" s="6" t="n">
        <f aca="false">IF(1_Data_EDA!B2031="First Class",1,0)</f>
        <v>0</v>
      </c>
      <c r="I2030" s="6" t="n">
        <f aca="false">IF(1_Data_EDA!B2031="Second Class",1,0)</f>
        <v>0</v>
      </c>
      <c r="J2030" s="6" t="n">
        <f aca="false">IF(1_Data_EDA!B2031="Same Day",1,0)</f>
        <v>0</v>
      </c>
      <c r="K2030" s="6" t="n">
        <f aca="false">IF(1_Data_EDA!C2031="Corporate",1,0)</f>
        <v>0</v>
      </c>
      <c r="L2030" s="6" t="n">
        <f aca="false">IF(1_Data_EDA!C2031="Home Office",1,0)</f>
        <v>0</v>
      </c>
      <c r="M2030" s="6" t="n">
        <f aca="false">IF(1_Data_EDA!D2031="Europe",1,0)</f>
        <v>0</v>
      </c>
      <c r="N2030" s="6" t="n">
        <f aca="false">IF(1_Data_EDA!D2031="LATAM",1,0)</f>
        <v>0</v>
      </c>
      <c r="O2030" s="6" t="n">
        <f aca="false">IF(1_Data_EDA!D2031="Pacific Asia",1,0)</f>
        <v>1</v>
      </c>
      <c r="P2030" s="6" t="n">
        <f aca="false">IF(1_Data_EDA!D2031="USCA",1,0)</f>
        <v>0</v>
      </c>
      <c r="Q2030" s="6" t="n">
        <f aca="false">IF(C2030&gt;MEDIAN(C$5:C$8004),1,0)</f>
        <v>1</v>
      </c>
      <c r="R2030" s="6" t="n">
        <f aca="false">IF(D2030&gt;2,1,0)</f>
        <v>0</v>
      </c>
    </row>
    <row r="2031" customFormat="false" ht="15" hidden="false" customHeight="true" outlineLevel="0" collapsed="false">
      <c r="A2031" s="6" t="n">
        <f aca="false">1_Data_EDA!O2032</f>
        <v>1</v>
      </c>
      <c r="B2031" s="6" t="n">
        <f aca="false">1_Data_EDA!H2032</f>
        <v>2</v>
      </c>
      <c r="C2031" s="7" t="n">
        <f aca="false">1_Data_EDA!I2032</f>
        <v>39.99000168</v>
      </c>
      <c r="D2031" s="6" t="n">
        <f aca="false">1_Data_EDA!J2032</f>
        <v>4</v>
      </c>
      <c r="E2031" s="7" t="n">
        <f aca="false">1_Data_EDA!K2032</f>
        <v>159.9600067</v>
      </c>
      <c r="F2031" s="7" t="n">
        <f aca="false">1_Data_EDA!L2032</f>
        <v>8</v>
      </c>
      <c r="G2031" s="8" t="n">
        <f aca="false">1_Data_EDA!M2032</f>
        <v>0.050000001</v>
      </c>
      <c r="H2031" s="6" t="n">
        <f aca="false">IF(1_Data_EDA!B2032="First Class",1,0)</f>
        <v>0</v>
      </c>
      <c r="I2031" s="6" t="n">
        <f aca="false">IF(1_Data_EDA!B2032="Second Class",1,0)</f>
        <v>1</v>
      </c>
      <c r="J2031" s="6" t="n">
        <f aca="false">IF(1_Data_EDA!B2032="Same Day",1,0)</f>
        <v>0</v>
      </c>
      <c r="K2031" s="6" t="n">
        <f aca="false">IF(1_Data_EDA!C2032="Corporate",1,0)</f>
        <v>0</v>
      </c>
      <c r="L2031" s="6" t="n">
        <f aca="false">IF(1_Data_EDA!C2032="Home Office",1,0)</f>
        <v>0</v>
      </c>
      <c r="M2031" s="6" t="n">
        <f aca="false">IF(1_Data_EDA!D2032="Europe",1,0)</f>
        <v>0</v>
      </c>
      <c r="N2031" s="6" t="n">
        <f aca="false">IF(1_Data_EDA!D2032="LATAM",1,0)</f>
        <v>1</v>
      </c>
      <c r="O2031" s="6" t="n">
        <f aca="false">IF(1_Data_EDA!D2032="Pacific Asia",1,0)</f>
        <v>0</v>
      </c>
      <c r="P2031" s="6" t="n">
        <f aca="false">IF(1_Data_EDA!D2032="USCA",1,0)</f>
        <v>0</v>
      </c>
      <c r="Q2031" s="6" t="n">
        <f aca="false">IF(C2031&gt;MEDIAN(C$5:C$8004),1,0)</f>
        <v>0</v>
      </c>
      <c r="R2031" s="6" t="n">
        <f aca="false">IF(D2031&gt;2,1,0)</f>
        <v>1</v>
      </c>
    </row>
    <row r="2032" customFormat="false" ht="15" hidden="false" customHeight="true" outlineLevel="0" collapsed="false">
      <c r="A2032" s="6" t="n">
        <f aca="false">1_Data_EDA!O2033</f>
        <v>0</v>
      </c>
      <c r="B2032" s="6" t="n">
        <f aca="false">1_Data_EDA!H2033</f>
        <v>4</v>
      </c>
      <c r="C2032" s="7" t="n">
        <f aca="false">1_Data_EDA!I2033</f>
        <v>59.99000168</v>
      </c>
      <c r="D2032" s="6" t="n">
        <f aca="false">1_Data_EDA!J2033</f>
        <v>4</v>
      </c>
      <c r="E2032" s="7" t="n">
        <f aca="false">1_Data_EDA!K2033</f>
        <v>239.9600067</v>
      </c>
      <c r="F2032" s="7" t="n">
        <f aca="false">1_Data_EDA!L2033</f>
        <v>9.600000381</v>
      </c>
      <c r="G2032" s="8" t="n">
        <f aca="false">1_Data_EDA!M2033</f>
        <v>0.039999999</v>
      </c>
      <c r="H2032" s="6" t="n">
        <f aca="false">IF(1_Data_EDA!B2033="First Class",1,0)</f>
        <v>0</v>
      </c>
      <c r="I2032" s="6" t="n">
        <f aca="false">IF(1_Data_EDA!B2033="Second Class",1,0)</f>
        <v>0</v>
      </c>
      <c r="J2032" s="6" t="n">
        <f aca="false">IF(1_Data_EDA!B2033="Same Day",1,0)</f>
        <v>0</v>
      </c>
      <c r="K2032" s="6" t="n">
        <f aca="false">IF(1_Data_EDA!C2033="Corporate",1,0)</f>
        <v>1</v>
      </c>
      <c r="L2032" s="6" t="n">
        <f aca="false">IF(1_Data_EDA!C2033="Home Office",1,0)</f>
        <v>0</v>
      </c>
      <c r="M2032" s="6" t="n">
        <f aca="false">IF(1_Data_EDA!D2033="Europe",1,0)</f>
        <v>0</v>
      </c>
      <c r="N2032" s="6" t="n">
        <f aca="false">IF(1_Data_EDA!D2033="LATAM",1,0)</f>
        <v>1</v>
      </c>
      <c r="O2032" s="6" t="n">
        <f aca="false">IF(1_Data_EDA!D2033="Pacific Asia",1,0)</f>
        <v>0</v>
      </c>
      <c r="P2032" s="6" t="n">
        <f aca="false">IF(1_Data_EDA!D2033="USCA",1,0)</f>
        <v>0</v>
      </c>
      <c r="Q2032" s="6" t="n">
        <f aca="false">IF(C2032&gt;MEDIAN(C$5:C$8004),1,0)</f>
        <v>0</v>
      </c>
      <c r="R2032" s="6" t="n">
        <f aca="false">IF(D2032&gt;2,1,0)</f>
        <v>1</v>
      </c>
    </row>
    <row r="2033" customFormat="false" ht="15" hidden="false" customHeight="true" outlineLevel="0" collapsed="false">
      <c r="A2033" s="6" t="n">
        <f aca="false">1_Data_EDA!O2034</f>
        <v>0</v>
      </c>
      <c r="B2033" s="6" t="n">
        <f aca="false">1_Data_EDA!H2034</f>
        <v>4</v>
      </c>
      <c r="C2033" s="7" t="n">
        <f aca="false">1_Data_EDA!I2034</f>
        <v>59.99000168</v>
      </c>
      <c r="D2033" s="6" t="n">
        <f aca="false">1_Data_EDA!J2034</f>
        <v>4</v>
      </c>
      <c r="E2033" s="7" t="n">
        <f aca="false">1_Data_EDA!K2034</f>
        <v>239.9600067</v>
      </c>
      <c r="F2033" s="7" t="n">
        <f aca="false">1_Data_EDA!L2034</f>
        <v>2.400000095</v>
      </c>
      <c r="G2033" s="8" t="n">
        <f aca="false">1_Data_EDA!M2034</f>
        <v>0.01</v>
      </c>
      <c r="H2033" s="6" t="n">
        <f aca="false">IF(1_Data_EDA!B2034="First Class",1,0)</f>
        <v>0</v>
      </c>
      <c r="I2033" s="6" t="n">
        <f aca="false">IF(1_Data_EDA!B2034="Second Class",1,0)</f>
        <v>0</v>
      </c>
      <c r="J2033" s="6" t="n">
        <f aca="false">IF(1_Data_EDA!B2034="Same Day",1,0)</f>
        <v>0</v>
      </c>
      <c r="K2033" s="6" t="n">
        <f aca="false">IF(1_Data_EDA!C2034="Corporate",1,0)</f>
        <v>0</v>
      </c>
      <c r="L2033" s="6" t="n">
        <f aca="false">IF(1_Data_EDA!C2034="Home Office",1,0)</f>
        <v>0</v>
      </c>
      <c r="M2033" s="6" t="n">
        <f aca="false">IF(1_Data_EDA!D2034="Europe",1,0)</f>
        <v>0</v>
      </c>
      <c r="N2033" s="6" t="n">
        <f aca="false">IF(1_Data_EDA!D2034="LATAM",1,0)</f>
        <v>1</v>
      </c>
      <c r="O2033" s="6" t="n">
        <f aca="false">IF(1_Data_EDA!D2034="Pacific Asia",1,0)</f>
        <v>0</v>
      </c>
      <c r="P2033" s="6" t="n">
        <f aca="false">IF(1_Data_EDA!D2034="USCA",1,0)</f>
        <v>0</v>
      </c>
      <c r="Q2033" s="6" t="n">
        <f aca="false">IF(C2033&gt;MEDIAN(C$5:C$8004),1,0)</f>
        <v>0</v>
      </c>
      <c r="R2033" s="6" t="n">
        <f aca="false">IF(D2033&gt;2,1,0)</f>
        <v>1</v>
      </c>
    </row>
    <row r="2034" customFormat="false" ht="15" hidden="false" customHeight="true" outlineLevel="0" collapsed="false">
      <c r="A2034" s="6" t="n">
        <f aca="false">1_Data_EDA!O2035</f>
        <v>1</v>
      </c>
      <c r="B2034" s="6" t="n">
        <f aca="false">1_Data_EDA!H2035</f>
        <v>4</v>
      </c>
      <c r="C2034" s="7" t="n">
        <f aca="false">1_Data_EDA!I2035</f>
        <v>70</v>
      </c>
      <c r="D2034" s="6" t="n">
        <f aca="false">1_Data_EDA!J2035</f>
        <v>4</v>
      </c>
      <c r="E2034" s="7" t="n">
        <f aca="false">1_Data_EDA!K2035</f>
        <v>280</v>
      </c>
      <c r="F2034" s="7" t="n">
        <f aca="false">1_Data_EDA!L2035</f>
        <v>11.19999981</v>
      </c>
      <c r="G2034" s="8" t="n">
        <f aca="false">1_Data_EDA!M2035</f>
        <v>0.039999999</v>
      </c>
      <c r="H2034" s="6" t="n">
        <f aca="false">IF(1_Data_EDA!B2035="First Class",1,0)</f>
        <v>0</v>
      </c>
      <c r="I2034" s="6" t="n">
        <f aca="false">IF(1_Data_EDA!B2035="Second Class",1,0)</f>
        <v>0</v>
      </c>
      <c r="J2034" s="6" t="n">
        <f aca="false">IF(1_Data_EDA!B2035="Same Day",1,0)</f>
        <v>0</v>
      </c>
      <c r="K2034" s="6" t="n">
        <f aca="false">IF(1_Data_EDA!C2035="Corporate",1,0)</f>
        <v>1</v>
      </c>
      <c r="L2034" s="6" t="n">
        <f aca="false">IF(1_Data_EDA!C2035="Home Office",1,0)</f>
        <v>0</v>
      </c>
      <c r="M2034" s="6" t="n">
        <f aca="false">IF(1_Data_EDA!D2035="Europe",1,0)</f>
        <v>0</v>
      </c>
      <c r="N2034" s="6" t="n">
        <f aca="false">IF(1_Data_EDA!D2035="LATAM",1,0)</f>
        <v>0</v>
      </c>
      <c r="O2034" s="6" t="n">
        <f aca="false">IF(1_Data_EDA!D2035="Pacific Asia",1,0)</f>
        <v>1</v>
      </c>
      <c r="P2034" s="6" t="n">
        <f aca="false">IF(1_Data_EDA!D2035="USCA",1,0)</f>
        <v>0</v>
      </c>
      <c r="Q2034" s="6" t="n">
        <f aca="false">IF(C2034&gt;MEDIAN(C$5:C$8004),1,0)</f>
        <v>1</v>
      </c>
      <c r="R2034" s="6" t="n">
        <f aca="false">IF(D2034&gt;2,1,0)</f>
        <v>1</v>
      </c>
    </row>
    <row r="2035" customFormat="false" ht="15" hidden="false" customHeight="true" outlineLevel="0" collapsed="false">
      <c r="A2035" s="6" t="n">
        <f aca="false">1_Data_EDA!O2036</f>
        <v>0</v>
      </c>
      <c r="B2035" s="6" t="n">
        <f aca="false">1_Data_EDA!H2036</f>
        <v>0</v>
      </c>
      <c r="C2035" s="7" t="n">
        <f aca="false">1_Data_EDA!I2036</f>
        <v>59.99000168</v>
      </c>
      <c r="D2035" s="6" t="n">
        <f aca="false">1_Data_EDA!J2036</f>
        <v>4</v>
      </c>
      <c r="E2035" s="7" t="n">
        <f aca="false">1_Data_EDA!K2036</f>
        <v>239.9600067</v>
      </c>
      <c r="F2035" s="7" t="n">
        <f aca="false">1_Data_EDA!L2036</f>
        <v>0</v>
      </c>
      <c r="G2035" s="8" t="n">
        <f aca="false">1_Data_EDA!M2036</f>
        <v>0</v>
      </c>
      <c r="H2035" s="6" t="n">
        <f aca="false">IF(1_Data_EDA!B2036="First Class",1,0)</f>
        <v>0</v>
      </c>
      <c r="I2035" s="6" t="n">
        <f aca="false">IF(1_Data_EDA!B2036="Second Class",1,0)</f>
        <v>0</v>
      </c>
      <c r="J2035" s="6" t="n">
        <f aca="false">IF(1_Data_EDA!B2036="Same Day",1,0)</f>
        <v>1</v>
      </c>
      <c r="K2035" s="6" t="n">
        <f aca="false">IF(1_Data_EDA!C2036="Corporate",1,0)</f>
        <v>0</v>
      </c>
      <c r="L2035" s="6" t="n">
        <f aca="false">IF(1_Data_EDA!C2036="Home Office",1,0)</f>
        <v>0</v>
      </c>
      <c r="M2035" s="6" t="n">
        <f aca="false">IF(1_Data_EDA!D2036="Europe",1,0)</f>
        <v>1</v>
      </c>
      <c r="N2035" s="6" t="n">
        <f aca="false">IF(1_Data_EDA!D2036="LATAM",1,0)</f>
        <v>0</v>
      </c>
      <c r="O2035" s="6" t="n">
        <f aca="false">IF(1_Data_EDA!D2036="Pacific Asia",1,0)</f>
        <v>0</v>
      </c>
      <c r="P2035" s="6" t="n">
        <f aca="false">IF(1_Data_EDA!D2036="USCA",1,0)</f>
        <v>0</v>
      </c>
      <c r="Q2035" s="6" t="n">
        <f aca="false">IF(C2035&gt;MEDIAN(C$5:C$8004),1,0)</f>
        <v>0</v>
      </c>
      <c r="R2035" s="6" t="n">
        <f aca="false">IF(D2035&gt;2,1,0)</f>
        <v>1</v>
      </c>
    </row>
    <row r="2036" customFormat="false" ht="15" hidden="false" customHeight="true" outlineLevel="0" collapsed="false">
      <c r="A2036" s="6" t="n">
        <f aca="false">1_Data_EDA!O2037</f>
        <v>0</v>
      </c>
      <c r="B2036" s="6" t="n">
        <f aca="false">1_Data_EDA!H2037</f>
        <v>4</v>
      </c>
      <c r="C2036" s="7" t="n">
        <f aca="false">1_Data_EDA!I2037</f>
        <v>39.99000168</v>
      </c>
      <c r="D2036" s="6" t="n">
        <f aca="false">1_Data_EDA!J2037</f>
        <v>2</v>
      </c>
      <c r="E2036" s="7" t="n">
        <f aca="false">1_Data_EDA!K2037</f>
        <v>79.98000336</v>
      </c>
      <c r="F2036" s="7" t="n">
        <f aca="false">1_Data_EDA!L2037</f>
        <v>16</v>
      </c>
      <c r="G2036" s="8" t="n">
        <f aca="false">1_Data_EDA!M2037</f>
        <v>0.200000003</v>
      </c>
      <c r="H2036" s="6" t="n">
        <f aca="false">IF(1_Data_EDA!B2037="First Class",1,0)</f>
        <v>0</v>
      </c>
      <c r="I2036" s="6" t="n">
        <f aca="false">IF(1_Data_EDA!B2037="Second Class",1,0)</f>
        <v>0</v>
      </c>
      <c r="J2036" s="6" t="n">
        <f aca="false">IF(1_Data_EDA!B2037="Same Day",1,0)</f>
        <v>0</v>
      </c>
      <c r="K2036" s="6" t="n">
        <f aca="false">IF(1_Data_EDA!C2037="Corporate",1,0)</f>
        <v>0</v>
      </c>
      <c r="L2036" s="6" t="n">
        <f aca="false">IF(1_Data_EDA!C2037="Home Office",1,0)</f>
        <v>0</v>
      </c>
      <c r="M2036" s="6" t="n">
        <f aca="false">IF(1_Data_EDA!D2037="Europe",1,0)</f>
        <v>0</v>
      </c>
      <c r="N2036" s="6" t="n">
        <f aca="false">IF(1_Data_EDA!D2037="LATAM",1,0)</f>
        <v>0</v>
      </c>
      <c r="O2036" s="6" t="n">
        <f aca="false">IF(1_Data_EDA!D2037="Pacific Asia",1,0)</f>
        <v>1</v>
      </c>
      <c r="P2036" s="6" t="n">
        <f aca="false">IF(1_Data_EDA!D2037="USCA",1,0)</f>
        <v>0</v>
      </c>
      <c r="Q2036" s="6" t="n">
        <f aca="false">IF(C2036&gt;MEDIAN(C$5:C$8004),1,0)</f>
        <v>0</v>
      </c>
      <c r="R2036" s="6" t="n">
        <f aca="false">IF(D2036&gt;2,1,0)</f>
        <v>0</v>
      </c>
    </row>
    <row r="2037" customFormat="false" ht="15" hidden="false" customHeight="true" outlineLevel="0" collapsed="false">
      <c r="A2037" s="6" t="n">
        <f aca="false">1_Data_EDA!O2038</f>
        <v>1</v>
      </c>
      <c r="B2037" s="6" t="n">
        <f aca="false">1_Data_EDA!H2038</f>
        <v>4</v>
      </c>
      <c r="C2037" s="7" t="n">
        <f aca="false">1_Data_EDA!I2038</f>
        <v>129.9900055</v>
      </c>
      <c r="D2037" s="6" t="n">
        <f aca="false">1_Data_EDA!J2038</f>
        <v>1</v>
      </c>
      <c r="E2037" s="7" t="n">
        <f aca="false">1_Data_EDA!K2038</f>
        <v>129.9900055</v>
      </c>
      <c r="F2037" s="7" t="n">
        <f aca="false">1_Data_EDA!L2038</f>
        <v>13</v>
      </c>
      <c r="G2037" s="8" t="n">
        <f aca="false">1_Data_EDA!M2038</f>
        <v>0.100000001</v>
      </c>
      <c r="H2037" s="6" t="n">
        <f aca="false">IF(1_Data_EDA!B2038="First Class",1,0)</f>
        <v>0</v>
      </c>
      <c r="I2037" s="6" t="n">
        <f aca="false">IF(1_Data_EDA!B2038="Second Class",1,0)</f>
        <v>0</v>
      </c>
      <c r="J2037" s="6" t="n">
        <f aca="false">IF(1_Data_EDA!B2038="Same Day",1,0)</f>
        <v>0</v>
      </c>
      <c r="K2037" s="6" t="n">
        <f aca="false">IF(1_Data_EDA!C2038="Corporate",1,0)</f>
        <v>0</v>
      </c>
      <c r="L2037" s="6" t="n">
        <f aca="false">IF(1_Data_EDA!C2038="Home Office",1,0)</f>
        <v>1</v>
      </c>
      <c r="M2037" s="6" t="n">
        <f aca="false">IF(1_Data_EDA!D2038="Europe",1,0)</f>
        <v>1</v>
      </c>
      <c r="N2037" s="6" t="n">
        <f aca="false">IF(1_Data_EDA!D2038="LATAM",1,0)</f>
        <v>0</v>
      </c>
      <c r="O2037" s="6" t="n">
        <f aca="false">IF(1_Data_EDA!D2038="Pacific Asia",1,0)</f>
        <v>0</v>
      </c>
      <c r="P2037" s="6" t="n">
        <f aca="false">IF(1_Data_EDA!D2038="USCA",1,0)</f>
        <v>0</v>
      </c>
      <c r="Q2037" s="6" t="n">
        <f aca="false">IF(C2037&gt;MEDIAN(C$5:C$8004),1,0)</f>
        <v>1</v>
      </c>
      <c r="R2037" s="6" t="n">
        <f aca="false">IF(D2037&gt;2,1,0)</f>
        <v>0</v>
      </c>
    </row>
    <row r="2038" customFormat="false" ht="15" hidden="false" customHeight="true" outlineLevel="0" collapsed="false">
      <c r="A2038" s="6" t="n">
        <f aca="false">1_Data_EDA!O2039</f>
        <v>0</v>
      </c>
      <c r="B2038" s="6" t="n">
        <f aca="false">1_Data_EDA!H2039</f>
        <v>4</v>
      </c>
      <c r="C2038" s="7" t="n">
        <f aca="false">1_Data_EDA!I2039</f>
        <v>39.99000168</v>
      </c>
      <c r="D2038" s="6" t="n">
        <f aca="false">1_Data_EDA!J2039</f>
        <v>3</v>
      </c>
      <c r="E2038" s="7" t="n">
        <f aca="false">1_Data_EDA!K2039</f>
        <v>119.9700012</v>
      </c>
      <c r="F2038" s="7" t="n">
        <f aca="false">1_Data_EDA!L2039</f>
        <v>29.98999977</v>
      </c>
      <c r="G2038" s="8" t="n">
        <f aca="false">1_Data_EDA!M2039</f>
        <v>0.25</v>
      </c>
      <c r="H2038" s="6" t="n">
        <f aca="false">IF(1_Data_EDA!B2039="First Class",1,0)</f>
        <v>0</v>
      </c>
      <c r="I2038" s="6" t="n">
        <f aca="false">IF(1_Data_EDA!B2039="Second Class",1,0)</f>
        <v>0</v>
      </c>
      <c r="J2038" s="6" t="n">
        <f aca="false">IF(1_Data_EDA!B2039="Same Day",1,0)</f>
        <v>0</v>
      </c>
      <c r="K2038" s="6" t="n">
        <f aca="false">IF(1_Data_EDA!C2039="Corporate",1,0)</f>
        <v>0</v>
      </c>
      <c r="L2038" s="6" t="n">
        <f aca="false">IF(1_Data_EDA!C2039="Home Office",1,0)</f>
        <v>0</v>
      </c>
      <c r="M2038" s="6" t="n">
        <f aca="false">IF(1_Data_EDA!D2039="Europe",1,0)</f>
        <v>0</v>
      </c>
      <c r="N2038" s="6" t="n">
        <f aca="false">IF(1_Data_EDA!D2039="LATAM",1,0)</f>
        <v>0</v>
      </c>
      <c r="O2038" s="6" t="n">
        <f aca="false">IF(1_Data_EDA!D2039="Pacific Asia",1,0)</f>
        <v>1</v>
      </c>
      <c r="P2038" s="6" t="n">
        <f aca="false">IF(1_Data_EDA!D2039="USCA",1,0)</f>
        <v>0</v>
      </c>
      <c r="Q2038" s="6" t="n">
        <f aca="false">IF(C2038&gt;MEDIAN(C$5:C$8004),1,0)</f>
        <v>0</v>
      </c>
      <c r="R2038" s="6" t="n">
        <f aca="false">IF(D2038&gt;2,1,0)</f>
        <v>1</v>
      </c>
    </row>
    <row r="2039" customFormat="false" ht="15" hidden="false" customHeight="true" outlineLevel="0" collapsed="false">
      <c r="A2039" s="6" t="n">
        <f aca="false">1_Data_EDA!O2040</f>
        <v>1</v>
      </c>
      <c r="B2039" s="6" t="n">
        <f aca="false">1_Data_EDA!H2040</f>
        <v>2</v>
      </c>
      <c r="C2039" s="7" t="n">
        <f aca="false">1_Data_EDA!I2040</f>
        <v>199.9900055</v>
      </c>
      <c r="D2039" s="6" t="n">
        <f aca="false">1_Data_EDA!J2040</f>
        <v>1</v>
      </c>
      <c r="E2039" s="7" t="n">
        <f aca="false">1_Data_EDA!K2040</f>
        <v>199.9900055</v>
      </c>
      <c r="F2039" s="7" t="n">
        <f aca="false">1_Data_EDA!L2040</f>
        <v>10</v>
      </c>
      <c r="G2039" s="8" t="n">
        <f aca="false">1_Data_EDA!M2040</f>
        <v>0.050000001</v>
      </c>
      <c r="H2039" s="6" t="n">
        <f aca="false">IF(1_Data_EDA!B2040="First Class",1,0)</f>
        <v>0</v>
      </c>
      <c r="I2039" s="6" t="n">
        <f aca="false">IF(1_Data_EDA!B2040="Second Class",1,0)</f>
        <v>1</v>
      </c>
      <c r="J2039" s="6" t="n">
        <f aca="false">IF(1_Data_EDA!B2040="Same Day",1,0)</f>
        <v>0</v>
      </c>
      <c r="K2039" s="6" t="n">
        <f aca="false">IF(1_Data_EDA!C2040="Corporate",1,0)</f>
        <v>0</v>
      </c>
      <c r="L2039" s="6" t="n">
        <f aca="false">IF(1_Data_EDA!C2040="Home Office",1,0)</f>
        <v>0</v>
      </c>
      <c r="M2039" s="6" t="n">
        <f aca="false">IF(1_Data_EDA!D2040="Europe",1,0)</f>
        <v>0</v>
      </c>
      <c r="N2039" s="6" t="n">
        <f aca="false">IF(1_Data_EDA!D2040="LATAM",1,0)</f>
        <v>1</v>
      </c>
      <c r="O2039" s="6" t="n">
        <f aca="false">IF(1_Data_EDA!D2040="Pacific Asia",1,0)</f>
        <v>0</v>
      </c>
      <c r="P2039" s="6" t="n">
        <f aca="false">IF(1_Data_EDA!D2040="USCA",1,0)</f>
        <v>0</v>
      </c>
      <c r="Q2039" s="6" t="n">
        <f aca="false">IF(C2039&gt;MEDIAN(C$5:C$8004),1,0)</f>
        <v>1</v>
      </c>
      <c r="R2039" s="6" t="n">
        <f aca="false">IF(D2039&gt;2,1,0)</f>
        <v>0</v>
      </c>
    </row>
    <row r="2040" customFormat="false" ht="15" hidden="false" customHeight="true" outlineLevel="0" collapsed="false">
      <c r="A2040" s="6" t="n">
        <f aca="false">1_Data_EDA!O2041</f>
        <v>1</v>
      </c>
      <c r="B2040" s="6" t="n">
        <f aca="false">1_Data_EDA!H2041</f>
        <v>2</v>
      </c>
      <c r="C2040" s="7" t="n">
        <f aca="false">1_Data_EDA!I2041</f>
        <v>357.1000061</v>
      </c>
      <c r="D2040" s="6" t="n">
        <f aca="false">1_Data_EDA!J2041</f>
        <v>1</v>
      </c>
      <c r="E2040" s="7" t="n">
        <f aca="false">1_Data_EDA!K2041</f>
        <v>357.1000061</v>
      </c>
      <c r="F2040" s="7" t="n">
        <f aca="false">1_Data_EDA!L2041</f>
        <v>17.86000061</v>
      </c>
      <c r="G2040" s="8" t="n">
        <f aca="false">1_Data_EDA!M2041</f>
        <v>0.050000001</v>
      </c>
      <c r="H2040" s="6" t="n">
        <f aca="false">IF(1_Data_EDA!B2041="First Class",1,0)</f>
        <v>0</v>
      </c>
      <c r="I2040" s="6" t="n">
        <f aca="false">IF(1_Data_EDA!B2041="Second Class",1,0)</f>
        <v>1</v>
      </c>
      <c r="J2040" s="6" t="n">
        <f aca="false">IF(1_Data_EDA!B2041="Same Day",1,0)</f>
        <v>0</v>
      </c>
      <c r="K2040" s="6" t="n">
        <f aca="false">IF(1_Data_EDA!C2041="Corporate",1,0)</f>
        <v>0</v>
      </c>
      <c r="L2040" s="6" t="n">
        <f aca="false">IF(1_Data_EDA!C2041="Home Office",1,0)</f>
        <v>0</v>
      </c>
      <c r="M2040" s="6" t="n">
        <f aca="false">IF(1_Data_EDA!D2041="Europe",1,0)</f>
        <v>1</v>
      </c>
      <c r="N2040" s="6" t="n">
        <f aca="false">IF(1_Data_EDA!D2041="LATAM",1,0)</f>
        <v>0</v>
      </c>
      <c r="O2040" s="6" t="n">
        <f aca="false">IF(1_Data_EDA!D2041="Pacific Asia",1,0)</f>
        <v>0</v>
      </c>
      <c r="P2040" s="6" t="n">
        <f aca="false">IF(1_Data_EDA!D2041="USCA",1,0)</f>
        <v>0</v>
      </c>
      <c r="Q2040" s="6" t="n">
        <f aca="false">IF(C2040&gt;MEDIAN(C$5:C$8004),1,0)</f>
        <v>1</v>
      </c>
      <c r="R2040" s="6" t="n">
        <f aca="false">IF(D2040&gt;2,1,0)</f>
        <v>0</v>
      </c>
    </row>
    <row r="2041" customFormat="false" ht="15" hidden="false" customHeight="true" outlineLevel="0" collapsed="false">
      <c r="A2041" s="6" t="n">
        <f aca="false">1_Data_EDA!O2042</f>
        <v>1</v>
      </c>
      <c r="B2041" s="6" t="n">
        <f aca="false">1_Data_EDA!H2042</f>
        <v>2</v>
      </c>
      <c r="C2041" s="7" t="n">
        <f aca="false">1_Data_EDA!I2042</f>
        <v>129.9900055</v>
      </c>
      <c r="D2041" s="6" t="n">
        <f aca="false">1_Data_EDA!J2042</f>
        <v>1</v>
      </c>
      <c r="E2041" s="7" t="n">
        <f aca="false">1_Data_EDA!K2042</f>
        <v>129.9900055</v>
      </c>
      <c r="F2041" s="7" t="n">
        <f aca="false">1_Data_EDA!L2042</f>
        <v>5.199999809</v>
      </c>
      <c r="G2041" s="8" t="n">
        <f aca="false">1_Data_EDA!M2042</f>
        <v>0.039999999</v>
      </c>
      <c r="H2041" s="6" t="n">
        <f aca="false">IF(1_Data_EDA!B2042="First Class",1,0)</f>
        <v>0</v>
      </c>
      <c r="I2041" s="6" t="n">
        <f aca="false">IF(1_Data_EDA!B2042="Second Class",1,0)</f>
        <v>1</v>
      </c>
      <c r="J2041" s="6" t="n">
        <f aca="false">IF(1_Data_EDA!B2042="Same Day",1,0)</f>
        <v>0</v>
      </c>
      <c r="K2041" s="6" t="n">
        <f aca="false">IF(1_Data_EDA!C2042="Corporate",1,0)</f>
        <v>1</v>
      </c>
      <c r="L2041" s="6" t="n">
        <f aca="false">IF(1_Data_EDA!C2042="Home Office",1,0)</f>
        <v>0</v>
      </c>
      <c r="M2041" s="6" t="n">
        <f aca="false">IF(1_Data_EDA!D2042="Europe",1,0)</f>
        <v>1</v>
      </c>
      <c r="N2041" s="6" t="n">
        <f aca="false">IF(1_Data_EDA!D2042="LATAM",1,0)</f>
        <v>0</v>
      </c>
      <c r="O2041" s="6" t="n">
        <f aca="false">IF(1_Data_EDA!D2042="Pacific Asia",1,0)</f>
        <v>0</v>
      </c>
      <c r="P2041" s="6" t="n">
        <f aca="false">IF(1_Data_EDA!D2042="USCA",1,0)</f>
        <v>0</v>
      </c>
      <c r="Q2041" s="6" t="n">
        <f aca="false">IF(C2041&gt;MEDIAN(C$5:C$8004),1,0)</f>
        <v>1</v>
      </c>
      <c r="R2041" s="6" t="n">
        <f aca="false">IF(D2041&gt;2,1,0)</f>
        <v>0</v>
      </c>
    </row>
    <row r="2042" customFormat="false" ht="15" hidden="false" customHeight="true" outlineLevel="0" collapsed="false">
      <c r="A2042" s="6" t="n">
        <f aca="false">1_Data_EDA!O2043</f>
        <v>0</v>
      </c>
      <c r="B2042" s="6" t="n">
        <f aca="false">1_Data_EDA!H2043</f>
        <v>4</v>
      </c>
      <c r="C2042" s="7" t="n">
        <f aca="false">1_Data_EDA!I2043</f>
        <v>59.99000168</v>
      </c>
      <c r="D2042" s="6" t="n">
        <f aca="false">1_Data_EDA!J2043</f>
        <v>1</v>
      </c>
      <c r="E2042" s="7" t="n">
        <f aca="false">1_Data_EDA!K2043</f>
        <v>59.99000168</v>
      </c>
      <c r="F2042" s="7" t="n">
        <f aca="false">1_Data_EDA!L2043</f>
        <v>6</v>
      </c>
      <c r="G2042" s="8" t="n">
        <f aca="false">1_Data_EDA!M2043</f>
        <v>0.100000001</v>
      </c>
      <c r="H2042" s="6" t="n">
        <f aca="false">IF(1_Data_EDA!B2043="First Class",1,0)</f>
        <v>0</v>
      </c>
      <c r="I2042" s="6" t="n">
        <f aca="false">IF(1_Data_EDA!B2043="Second Class",1,0)</f>
        <v>0</v>
      </c>
      <c r="J2042" s="6" t="n">
        <f aca="false">IF(1_Data_EDA!B2043="Same Day",1,0)</f>
        <v>0</v>
      </c>
      <c r="K2042" s="6" t="n">
        <f aca="false">IF(1_Data_EDA!C2043="Corporate",1,0)</f>
        <v>0</v>
      </c>
      <c r="L2042" s="6" t="n">
        <f aca="false">IF(1_Data_EDA!C2043="Home Office",1,0)</f>
        <v>0</v>
      </c>
      <c r="M2042" s="6" t="n">
        <f aca="false">IF(1_Data_EDA!D2043="Europe",1,0)</f>
        <v>1</v>
      </c>
      <c r="N2042" s="6" t="n">
        <f aca="false">IF(1_Data_EDA!D2043="LATAM",1,0)</f>
        <v>0</v>
      </c>
      <c r="O2042" s="6" t="n">
        <f aca="false">IF(1_Data_EDA!D2043="Pacific Asia",1,0)</f>
        <v>0</v>
      </c>
      <c r="P2042" s="6" t="n">
        <f aca="false">IF(1_Data_EDA!D2043="USCA",1,0)</f>
        <v>0</v>
      </c>
      <c r="Q2042" s="6" t="n">
        <f aca="false">IF(C2042&gt;MEDIAN(C$5:C$8004),1,0)</f>
        <v>0</v>
      </c>
      <c r="R2042" s="6" t="n">
        <f aca="false">IF(D2042&gt;2,1,0)</f>
        <v>0</v>
      </c>
    </row>
    <row r="2043" customFormat="false" ht="15" hidden="false" customHeight="true" outlineLevel="0" collapsed="false">
      <c r="A2043" s="6" t="n">
        <f aca="false">1_Data_EDA!O2044</f>
        <v>0</v>
      </c>
      <c r="B2043" s="6" t="n">
        <f aca="false">1_Data_EDA!H2044</f>
        <v>4</v>
      </c>
      <c r="C2043" s="7" t="n">
        <f aca="false">1_Data_EDA!I2044</f>
        <v>59.99000168</v>
      </c>
      <c r="D2043" s="6" t="n">
        <f aca="false">1_Data_EDA!J2044</f>
        <v>2</v>
      </c>
      <c r="E2043" s="7" t="n">
        <f aca="false">1_Data_EDA!K2044</f>
        <v>119.9800034</v>
      </c>
      <c r="F2043" s="7" t="n">
        <f aca="false">1_Data_EDA!L2044</f>
        <v>6.599999905</v>
      </c>
      <c r="G2043" s="8" t="n">
        <f aca="false">1_Data_EDA!M2044</f>
        <v>0.059999999</v>
      </c>
      <c r="H2043" s="6" t="n">
        <f aca="false">IF(1_Data_EDA!B2044="First Class",1,0)</f>
        <v>0</v>
      </c>
      <c r="I2043" s="6" t="n">
        <f aca="false">IF(1_Data_EDA!B2044="Second Class",1,0)</f>
        <v>0</v>
      </c>
      <c r="J2043" s="6" t="n">
        <f aca="false">IF(1_Data_EDA!B2044="Same Day",1,0)</f>
        <v>0</v>
      </c>
      <c r="K2043" s="6" t="n">
        <f aca="false">IF(1_Data_EDA!C2044="Corporate",1,0)</f>
        <v>0</v>
      </c>
      <c r="L2043" s="6" t="n">
        <f aca="false">IF(1_Data_EDA!C2044="Home Office",1,0)</f>
        <v>0</v>
      </c>
      <c r="M2043" s="6" t="n">
        <f aca="false">IF(1_Data_EDA!D2044="Europe",1,0)</f>
        <v>0</v>
      </c>
      <c r="N2043" s="6" t="n">
        <f aca="false">IF(1_Data_EDA!D2044="LATAM",1,0)</f>
        <v>1</v>
      </c>
      <c r="O2043" s="6" t="n">
        <f aca="false">IF(1_Data_EDA!D2044="Pacific Asia",1,0)</f>
        <v>0</v>
      </c>
      <c r="P2043" s="6" t="n">
        <f aca="false">IF(1_Data_EDA!D2044="USCA",1,0)</f>
        <v>0</v>
      </c>
      <c r="Q2043" s="6" t="n">
        <f aca="false">IF(C2043&gt;MEDIAN(C$5:C$8004),1,0)</f>
        <v>0</v>
      </c>
      <c r="R2043" s="6" t="n">
        <f aca="false">IF(D2043&gt;2,1,0)</f>
        <v>0</v>
      </c>
    </row>
    <row r="2044" customFormat="false" ht="15" hidden="false" customHeight="true" outlineLevel="0" collapsed="false">
      <c r="A2044" s="6" t="n">
        <f aca="false">1_Data_EDA!O2045</f>
        <v>1</v>
      </c>
      <c r="B2044" s="6" t="n">
        <f aca="false">1_Data_EDA!H2045</f>
        <v>1</v>
      </c>
      <c r="C2044" s="7" t="n">
        <f aca="false">1_Data_EDA!I2045</f>
        <v>50</v>
      </c>
      <c r="D2044" s="6" t="n">
        <f aca="false">1_Data_EDA!J2045</f>
        <v>4</v>
      </c>
      <c r="E2044" s="7" t="n">
        <f aca="false">1_Data_EDA!K2045</f>
        <v>200</v>
      </c>
      <c r="F2044" s="7" t="n">
        <f aca="false">1_Data_EDA!L2045</f>
        <v>18</v>
      </c>
      <c r="G2044" s="8" t="n">
        <f aca="false">1_Data_EDA!M2045</f>
        <v>0.090000004</v>
      </c>
      <c r="H2044" s="6" t="n">
        <f aca="false">IF(1_Data_EDA!B2045="First Class",1,0)</f>
        <v>1</v>
      </c>
      <c r="I2044" s="6" t="n">
        <f aca="false">IF(1_Data_EDA!B2045="Second Class",1,0)</f>
        <v>0</v>
      </c>
      <c r="J2044" s="6" t="n">
        <f aca="false">IF(1_Data_EDA!B2045="Same Day",1,0)</f>
        <v>0</v>
      </c>
      <c r="K2044" s="6" t="n">
        <f aca="false">IF(1_Data_EDA!C2045="Corporate",1,0)</f>
        <v>0</v>
      </c>
      <c r="L2044" s="6" t="n">
        <f aca="false">IF(1_Data_EDA!C2045="Home Office",1,0)</f>
        <v>0</v>
      </c>
      <c r="M2044" s="6" t="n">
        <f aca="false">IF(1_Data_EDA!D2045="Europe",1,0)</f>
        <v>1</v>
      </c>
      <c r="N2044" s="6" t="n">
        <f aca="false">IF(1_Data_EDA!D2045="LATAM",1,0)</f>
        <v>0</v>
      </c>
      <c r="O2044" s="6" t="n">
        <f aca="false">IF(1_Data_EDA!D2045="Pacific Asia",1,0)</f>
        <v>0</v>
      </c>
      <c r="P2044" s="6" t="n">
        <f aca="false">IF(1_Data_EDA!D2045="USCA",1,0)</f>
        <v>0</v>
      </c>
      <c r="Q2044" s="6" t="n">
        <f aca="false">IF(C2044&gt;MEDIAN(C$5:C$8004),1,0)</f>
        <v>0</v>
      </c>
      <c r="R2044" s="6" t="n">
        <f aca="false">IF(D2044&gt;2,1,0)</f>
        <v>1</v>
      </c>
    </row>
    <row r="2045" customFormat="false" ht="15" hidden="false" customHeight="true" outlineLevel="0" collapsed="false">
      <c r="A2045" s="6" t="n">
        <f aca="false">1_Data_EDA!O2046</f>
        <v>0</v>
      </c>
      <c r="B2045" s="6" t="n">
        <f aca="false">1_Data_EDA!H2046</f>
        <v>4</v>
      </c>
      <c r="C2045" s="7" t="n">
        <f aca="false">1_Data_EDA!I2046</f>
        <v>49.97999954</v>
      </c>
      <c r="D2045" s="6" t="n">
        <f aca="false">1_Data_EDA!J2046</f>
        <v>1</v>
      </c>
      <c r="E2045" s="7" t="n">
        <f aca="false">1_Data_EDA!K2046</f>
        <v>49.97999954</v>
      </c>
      <c r="F2045" s="7" t="n">
        <f aca="false">1_Data_EDA!L2046</f>
        <v>9</v>
      </c>
      <c r="G2045" s="8" t="n">
        <f aca="false">1_Data_EDA!M2046</f>
        <v>0.180000007</v>
      </c>
      <c r="H2045" s="6" t="n">
        <f aca="false">IF(1_Data_EDA!B2046="First Class",1,0)</f>
        <v>0</v>
      </c>
      <c r="I2045" s="6" t="n">
        <f aca="false">IF(1_Data_EDA!B2046="Second Class",1,0)</f>
        <v>0</v>
      </c>
      <c r="J2045" s="6" t="n">
        <f aca="false">IF(1_Data_EDA!B2046="Same Day",1,0)</f>
        <v>0</v>
      </c>
      <c r="K2045" s="6" t="n">
        <f aca="false">IF(1_Data_EDA!C2046="Corporate",1,0)</f>
        <v>0</v>
      </c>
      <c r="L2045" s="6" t="n">
        <f aca="false">IF(1_Data_EDA!C2046="Home Office",1,0)</f>
        <v>0</v>
      </c>
      <c r="M2045" s="6" t="n">
        <f aca="false">IF(1_Data_EDA!D2046="Europe",1,0)</f>
        <v>0</v>
      </c>
      <c r="N2045" s="6" t="n">
        <f aca="false">IF(1_Data_EDA!D2046="LATAM",1,0)</f>
        <v>1</v>
      </c>
      <c r="O2045" s="6" t="n">
        <f aca="false">IF(1_Data_EDA!D2046="Pacific Asia",1,0)</f>
        <v>0</v>
      </c>
      <c r="P2045" s="6" t="n">
        <f aca="false">IF(1_Data_EDA!D2046="USCA",1,0)</f>
        <v>0</v>
      </c>
      <c r="Q2045" s="6" t="n">
        <f aca="false">IF(C2045&gt;MEDIAN(C$5:C$8004),1,0)</f>
        <v>0</v>
      </c>
      <c r="R2045" s="6" t="n">
        <f aca="false">IF(D2045&gt;2,1,0)</f>
        <v>0</v>
      </c>
    </row>
    <row r="2046" customFormat="false" ht="15" hidden="false" customHeight="true" outlineLevel="0" collapsed="false">
      <c r="A2046" s="6" t="n">
        <f aca="false">1_Data_EDA!O2047</f>
        <v>0</v>
      </c>
      <c r="B2046" s="6" t="n">
        <f aca="false">1_Data_EDA!H2047</f>
        <v>2</v>
      </c>
      <c r="C2046" s="7" t="n">
        <f aca="false">1_Data_EDA!I2047</f>
        <v>49.97999954</v>
      </c>
      <c r="D2046" s="6" t="n">
        <f aca="false">1_Data_EDA!J2047</f>
        <v>5</v>
      </c>
      <c r="E2046" s="7" t="n">
        <f aca="false">1_Data_EDA!K2047</f>
        <v>249.8999939</v>
      </c>
      <c r="F2046" s="7" t="n">
        <f aca="false">1_Data_EDA!L2047</f>
        <v>5</v>
      </c>
      <c r="G2046" s="8" t="n">
        <f aca="false">1_Data_EDA!M2047</f>
        <v>0.02</v>
      </c>
      <c r="H2046" s="6" t="n">
        <f aca="false">IF(1_Data_EDA!B2047="First Class",1,0)</f>
        <v>0</v>
      </c>
      <c r="I2046" s="6" t="n">
        <f aca="false">IF(1_Data_EDA!B2047="Second Class",1,0)</f>
        <v>1</v>
      </c>
      <c r="J2046" s="6" t="n">
        <f aca="false">IF(1_Data_EDA!B2047="Same Day",1,0)</f>
        <v>0</v>
      </c>
      <c r="K2046" s="6" t="n">
        <f aca="false">IF(1_Data_EDA!C2047="Corporate",1,0)</f>
        <v>0</v>
      </c>
      <c r="L2046" s="6" t="n">
        <f aca="false">IF(1_Data_EDA!C2047="Home Office",1,0)</f>
        <v>0</v>
      </c>
      <c r="M2046" s="6" t="n">
        <f aca="false">IF(1_Data_EDA!D2047="Europe",1,0)</f>
        <v>1</v>
      </c>
      <c r="N2046" s="6" t="n">
        <f aca="false">IF(1_Data_EDA!D2047="LATAM",1,0)</f>
        <v>0</v>
      </c>
      <c r="O2046" s="6" t="n">
        <f aca="false">IF(1_Data_EDA!D2047="Pacific Asia",1,0)</f>
        <v>0</v>
      </c>
      <c r="P2046" s="6" t="n">
        <f aca="false">IF(1_Data_EDA!D2047="USCA",1,0)</f>
        <v>0</v>
      </c>
      <c r="Q2046" s="6" t="n">
        <f aca="false">IF(C2046&gt;MEDIAN(C$5:C$8004),1,0)</f>
        <v>0</v>
      </c>
      <c r="R2046" s="6" t="n">
        <f aca="false">IF(D2046&gt;2,1,0)</f>
        <v>1</v>
      </c>
    </row>
    <row r="2047" customFormat="false" ht="15" hidden="false" customHeight="true" outlineLevel="0" collapsed="false">
      <c r="A2047" s="6" t="n">
        <f aca="false">1_Data_EDA!O2048</f>
        <v>1</v>
      </c>
      <c r="B2047" s="6" t="n">
        <f aca="false">1_Data_EDA!H2048</f>
        <v>1</v>
      </c>
      <c r="C2047" s="7" t="n">
        <f aca="false">1_Data_EDA!I2048</f>
        <v>399.980011</v>
      </c>
      <c r="D2047" s="6" t="n">
        <f aca="false">1_Data_EDA!J2048</f>
        <v>1</v>
      </c>
      <c r="E2047" s="7" t="n">
        <f aca="false">1_Data_EDA!K2048</f>
        <v>399.980011</v>
      </c>
      <c r="F2047" s="7" t="n">
        <f aca="false">1_Data_EDA!L2048</f>
        <v>36</v>
      </c>
      <c r="G2047" s="8" t="n">
        <f aca="false">1_Data_EDA!M2048</f>
        <v>0.090000004</v>
      </c>
      <c r="H2047" s="6" t="n">
        <f aca="false">IF(1_Data_EDA!B2048="First Class",1,0)</f>
        <v>1</v>
      </c>
      <c r="I2047" s="6" t="n">
        <f aca="false">IF(1_Data_EDA!B2048="Second Class",1,0)</f>
        <v>0</v>
      </c>
      <c r="J2047" s="6" t="n">
        <f aca="false">IF(1_Data_EDA!B2048="Same Day",1,0)</f>
        <v>0</v>
      </c>
      <c r="K2047" s="6" t="n">
        <f aca="false">IF(1_Data_EDA!C2048="Corporate",1,0)</f>
        <v>0</v>
      </c>
      <c r="L2047" s="6" t="n">
        <f aca="false">IF(1_Data_EDA!C2048="Home Office",1,0)</f>
        <v>0</v>
      </c>
      <c r="M2047" s="6" t="n">
        <f aca="false">IF(1_Data_EDA!D2048="Europe",1,0)</f>
        <v>1</v>
      </c>
      <c r="N2047" s="6" t="n">
        <f aca="false">IF(1_Data_EDA!D2048="LATAM",1,0)</f>
        <v>0</v>
      </c>
      <c r="O2047" s="6" t="n">
        <f aca="false">IF(1_Data_EDA!D2048="Pacific Asia",1,0)</f>
        <v>0</v>
      </c>
      <c r="P2047" s="6" t="n">
        <f aca="false">IF(1_Data_EDA!D2048="USCA",1,0)</f>
        <v>0</v>
      </c>
      <c r="Q2047" s="6" t="n">
        <f aca="false">IF(C2047&gt;MEDIAN(C$5:C$8004),1,0)</f>
        <v>1</v>
      </c>
      <c r="R2047" s="6" t="n">
        <f aca="false">IF(D2047&gt;2,1,0)</f>
        <v>0</v>
      </c>
    </row>
    <row r="2048" customFormat="false" ht="15" hidden="false" customHeight="true" outlineLevel="0" collapsed="false">
      <c r="A2048" s="6" t="n">
        <f aca="false">1_Data_EDA!O2049</f>
        <v>0</v>
      </c>
      <c r="B2048" s="6" t="n">
        <f aca="false">1_Data_EDA!H2049</f>
        <v>4</v>
      </c>
      <c r="C2048" s="7" t="n">
        <f aca="false">1_Data_EDA!I2049</f>
        <v>50</v>
      </c>
      <c r="D2048" s="6" t="n">
        <f aca="false">1_Data_EDA!J2049</f>
        <v>3</v>
      </c>
      <c r="E2048" s="7" t="n">
        <f aca="false">1_Data_EDA!K2049</f>
        <v>150</v>
      </c>
      <c r="F2048" s="7" t="n">
        <f aca="false">1_Data_EDA!L2049</f>
        <v>15</v>
      </c>
      <c r="G2048" s="8" t="n">
        <f aca="false">1_Data_EDA!M2049</f>
        <v>0.100000001</v>
      </c>
      <c r="H2048" s="6" t="n">
        <f aca="false">IF(1_Data_EDA!B2049="First Class",1,0)</f>
        <v>0</v>
      </c>
      <c r="I2048" s="6" t="n">
        <f aca="false">IF(1_Data_EDA!B2049="Second Class",1,0)</f>
        <v>0</v>
      </c>
      <c r="J2048" s="6" t="n">
        <f aca="false">IF(1_Data_EDA!B2049="Same Day",1,0)</f>
        <v>0</v>
      </c>
      <c r="K2048" s="6" t="n">
        <f aca="false">IF(1_Data_EDA!C2049="Corporate",1,0)</f>
        <v>0</v>
      </c>
      <c r="L2048" s="6" t="n">
        <f aca="false">IF(1_Data_EDA!C2049="Home Office",1,0)</f>
        <v>1</v>
      </c>
      <c r="M2048" s="6" t="n">
        <f aca="false">IF(1_Data_EDA!D2049="Europe",1,0)</f>
        <v>0</v>
      </c>
      <c r="N2048" s="6" t="n">
        <f aca="false">IF(1_Data_EDA!D2049="LATAM",1,0)</f>
        <v>1</v>
      </c>
      <c r="O2048" s="6" t="n">
        <f aca="false">IF(1_Data_EDA!D2049="Pacific Asia",1,0)</f>
        <v>0</v>
      </c>
      <c r="P2048" s="6" t="n">
        <f aca="false">IF(1_Data_EDA!D2049="USCA",1,0)</f>
        <v>0</v>
      </c>
      <c r="Q2048" s="6" t="n">
        <f aca="false">IF(C2048&gt;MEDIAN(C$5:C$8004),1,0)</f>
        <v>0</v>
      </c>
      <c r="R2048" s="6" t="n">
        <f aca="false">IF(D2048&gt;2,1,0)</f>
        <v>1</v>
      </c>
    </row>
    <row r="2049" customFormat="false" ht="15" hidden="false" customHeight="true" outlineLevel="0" collapsed="false">
      <c r="A2049" s="6" t="n">
        <f aca="false">1_Data_EDA!O2050</f>
        <v>0</v>
      </c>
      <c r="B2049" s="6" t="n">
        <f aca="false">1_Data_EDA!H2050</f>
        <v>4</v>
      </c>
      <c r="C2049" s="7" t="n">
        <f aca="false">1_Data_EDA!I2050</f>
        <v>129.9900055</v>
      </c>
      <c r="D2049" s="6" t="n">
        <f aca="false">1_Data_EDA!J2050</f>
        <v>1</v>
      </c>
      <c r="E2049" s="7" t="n">
        <f aca="false">1_Data_EDA!K2050</f>
        <v>129.9900055</v>
      </c>
      <c r="F2049" s="7" t="n">
        <f aca="false">1_Data_EDA!L2050</f>
        <v>20.79999924</v>
      </c>
      <c r="G2049" s="8" t="n">
        <f aca="false">1_Data_EDA!M2050</f>
        <v>0.159999996</v>
      </c>
      <c r="H2049" s="6" t="n">
        <f aca="false">IF(1_Data_EDA!B2050="First Class",1,0)</f>
        <v>0</v>
      </c>
      <c r="I2049" s="6" t="n">
        <f aca="false">IF(1_Data_EDA!B2050="Second Class",1,0)</f>
        <v>0</v>
      </c>
      <c r="J2049" s="6" t="n">
        <f aca="false">IF(1_Data_EDA!B2050="Same Day",1,0)</f>
        <v>0</v>
      </c>
      <c r="K2049" s="6" t="n">
        <f aca="false">IF(1_Data_EDA!C2050="Corporate",1,0)</f>
        <v>1</v>
      </c>
      <c r="L2049" s="6" t="n">
        <f aca="false">IF(1_Data_EDA!C2050="Home Office",1,0)</f>
        <v>0</v>
      </c>
      <c r="M2049" s="6" t="n">
        <f aca="false">IF(1_Data_EDA!D2050="Europe",1,0)</f>
        <v>0</v>
      </c>
      <c r="N2049" s="6" t="n">
        <f aca="false">IF(1_Data_EDA!D2050="LATAM",1,0)</f>
        <v>0</v>
      </c>
      <c r="O2049" s="6" t="n">
        <f aca="false">IF(1_Data_EDA!D2050="Pacific Asia",1,0)</f>
        <v>0</v>
      </c>
      <c r="P2049" s="6" t="n">
        <f aca="false">IF(1_Data_EDA!D2050="USCA",1,0)</f>
        <v>1</v>
      </c>
      <c r="Q2049" s="6" t="n">
        <f aca="false">IF(C2049&gt;MEDIAN(C$5:C$8004),1,0)</f>
        <v>1</v>
      </c>
      <c r="R2049" s="6" t="n">
        <f aca="false">IF(D2049&gt;2,1,0)</f>
        <v>0</v>
      </c>
    </row>
    <row r="2050" customFormat="false" ht="15" hidden="false" customHeight="true" outlineLevel="0" collapsed="false">
      <c r="A2050" s="6" t="n">
        <f aca="false">1_Data_EDA!O2051</f>
        <v>0</v>
      </c>
      <c r="B2050" s="6" t="n">
        <f aca="false">1_Data_EDA!H2051</f>
        <v>2</v>
      </c>
      <c r="C2050" s="7" t="n">
        <f aca="false">1_Data_EDA!I2051</f>
        <v>129.9900055</v>
      </c>
      <c r="D2050" s="6" t="n">
        <f aca="false">1_Data_EDA!J2051</f>
        <v>1</v>
      </c>
      <c r="E2050" s="7" t="n">
        <f aca="false">1_Data_EDA!K2051</f>
        <v>129.9900055</v>
      </c>
      <c r="F2050" s="7" t="n">
        <f aca="false">1_Data_EDA!L2051</f>
        <v>11.69999981</v>
      </c>
      <c r="G2050" s="8" t="n">
        <f aca="false">1_Data_EDA!M2051</f>
        <v>0.090000004</v>
      </c>
      <c r="H2050" s="6" t="n">
        <f aca="false">IF(1_Data_EDA!B2051="First Class",1,0)</f>
        <v>0</v>
      </c>
      <c r="I2050" s="6" t="n">
        <f aca="false">IF(1_Data_EDA!B2051="Second Class",1,0)</f>
        <v>1</v>
      </c>
      <c r="J2050" s="6" t="n">
        <f aca="false">IF(1_Data_EDA!B2051="Same Day",1,0)</f>
        <v>0</v>
      </c>
      <c r="K2050" s="6" t="n">
        <f aca="false">IF(1_Data_EDA!C2051="Corporate",1,0)</f>
        <v>0</v>
      </c>
      <c r="L2050" s="6" t="n">
        <f aca="false">IF(1_Data_EDA!C2051="Home Office",1,0)</f>
        <v>0</v>
      </c>
      <c r="M2050" s="6" t="n">
        <f aca="false">IF(1_Data_EDA!D2051="Europe",1,0)</f>
        <v>0</v>
      </c>
      <c r="N2050" s="6" t="n">
        <f aca="false">IF(1_Data_EDA!D2051="LATAM",1,0)</f>
        <v>0</v>
      </c>
      <c r="O2050" s="6" t="n">
        <f aca="false">IF(1_Data_EDA!D2051="Pacific Asia",1,0)</f>
        <v>0</v>
      </c>
      <c r="P2050" s="6" t="n">
        <f aca="false">IF(1_Data_EDA!D2051="USCA",1,0)</f>
        <v>1</v>
      </c>
      <c r="Q2050" s="6" t="n">
        <f aca="false">IF(C2050&gt;MEDIAN(C$5:C$8004),1,0)</f>
        <v>1</v>
      </c>
      <c r="R2050" s="6" t="n">
        <f aca="false">IF(D2050&gt;2,1,0)</f>
        <v>0</v>
      </c>
    </row>
    <row r="2051" customFormat="false" ht="15" hidden="false" customHeight="true" outlineLevel="0" collapsed="false">
      <c r="A2051" s="6" t="n">
        <f aca="false">1_Data_EDA!O2052</f>
        <v>1</v>
      </c>
      <c r="B2051" s="6" t="n">
        <f aca="false">1_Data_EDA!H2052</f>
        <v>4</v>
      </c>
      <c r="C2051" s="7" t="n">
        <f aca="false">1_Data_EDA!I2052</f>
        <v>399.980011</v>
      </c>
      <c r="D2051" s="6" t="n">
        <f aca="false">1_Data_EDA!J2052</f>
        <v>1</v>
      </c>
      <c r="E2051" s="7" t="n">
        <f aca="false">1_Data_EDA!K2052</f>
        <v>399.980011</v>
      </c>
      <c r="F2051" s="7" t="n">
        <f aca="false">1_Data_EDA!L2052</f>
        <v>52</v>
      </c>
      <c r="G2051" s="8" t="n">
        <f aca="false">1_Data_EDA!M2052</f>
        <v>0.129999995</v>
      </c>
      <c r="H2051" s="6" t="n">
        <f aca="false">IF(1_Data_EDA!B2052="First Class",1,0)</f>
        <v>0</v>
      </c>
      <c r="I2051" s="6" t="n">
        <f aca="false">IF(1_Data_EDA!B2052="Second Class",1,0)</f>
        <v>0</v>
      </c>
      <c r="J2051" s="6" t="n">
        <f aca="false">IF(1_Data_EDA!B2052="Same Day",1,0)</f>
        <v>0</v>
      </c>
      <c r="K2051" s="6" t="n">
        <f aca="false">IF(1_Data_EDA!C2052="Corporate",1,0)</f>
        <v>0</v>
      </c>
      <c r="L2051" s="6" t="n">
        <f aca="false">IF(1_Data_EDA!C2052="Home Office",1,0)</f>
        <v>0</v>
      </c>
      <c r="M2051" s="6" t="n">
        <f aca="false">IF(1_Data_EDA!D2052="Europe",1,0)</f>
        <v>1</v>
      </c>
      <c r="N2051" s="6" t="n">
        <f aca="false">IF(1_Data_EDA!D2052="LATAM",1,0)</f>
        <v>0</v>
      </c>
      <c r="O2051" s="6" t="n">
        <f aca="false">IF(1_Data_EDA!D2052="Pacific Asia",1,0)</f>
        <v>0</v>
      </c>
      <c r="P2051" s="6" t="n">
        <f aca="false">IF(1_Data_EDA!D2052="USCA",1,0)</f>
        <v>0</v>
      </c>
      <c r="Q2051" s="6" t="n">
        <f aca="false">IF(C2051&gt;MEDIAN(C$5:C$8004),1,0)</f>
        <v>1</v>
      </c>
      <c r="R2051" s="6" t="n">
        <f aca="false">IF(D2051&gt;2,1,0)</f>
        <v>0</v>
      </c>
    </row>
    <row r="2052" customFormat="false" ht="15" hidden="false" customHeight="true" outlineLevel="0" collapsed="false">
      <c r="A2052" s="6" t="n">
        <f aca="false">1_Data_EDA!O2053</f>
        <v>0</v>
      </c>
      <c r="B2052" s="6" t="n">
        <f aca="false">1_Data_EDA!H2053</f>
        <v>4</v>
      </c>
      <c r="C2052" s="7" t="n">
        <f aca="false">1_Data_EDA!I2053</f>
        <v>129.9900055</v>
      </c>
      <c r="D2052" s="6" t="n">
        <f aca="false">1_Data_EDA!J2053</f>
        <v>1</v>
      </c>
      <c r="E2052" s="7" t="n">
        <f aca="false">1_Data_EDA!K2053</f>
        <v>129.9900055</v>
      </c>
      <c r="F2052" s="7" t="n">
        <f aca="false">1_Data_EDA!L2053</f>
        <v>19.5</v>
      </c>
      <c r="G2052" s="8" t="n">
        <f aca="false">1_Data_EDA!M2053</f>
        <v>0.150000006</v>
      </c>
      <c r="H2052" s="6" t="n">
        <f aca="false">IF(1_Data_EDA!B2053="First Class",1,0)</f>
        <v>0</v>
      </c>
      <c r="I2052" s="6" t="n">
        <f aca="false">IF(1_Data_EDA!B2053="Second Class",1,0)</f>
        <v>0</v>
      </c>
      <c r="J2052" s="6" t="n">
        <f aca="false">IF(1_Data_EDA!B2053="Same Day",1,0)</f>
        <v>0</v>
      </c>
      <c r="K2052" s="6" t="n">
        <f aca="false">IF(1_Data_EDA!C2053="Corporate",1,0)</f>
        <v>0</v>
      </c>
      <c r="L2052" s="6" t="n">
        <f aca="false">IF(1_Data_EDA!C2053="Home Office",1,0)</f>
        <v>1</v>
      </c>
      <c r="M2052" s="6" t="n">
        <f aca="false">IF(1_Data_EDA!D2053="Europe",1,0)</f>
        <v>1</v>
      </c>
      <c r="N2052" s="6" t="n">
        <f aca="false">IF(1_Data_EDA!D2053="LATAM",1,0)</f>
        <v>0</v>
      </c>
      <c r="O2052" s="6" t="n">
        <f aca="false">IF(1_Data_EDA!D2053="Pacific Asia",1,0)</f>
        <v>0</v>
      </c>
      <c r="P2052" s="6" t="n">
        <f aca="false">IF(1_Data_EDA!D2053="USCA",1,0)</f>
        <v>0</v>
      </c>
      <c r="Q2052" s="6" t="n">
        <f aca="false">IF(C2052&gt;MEDIAN(C$5:C$8004),1,0)</f>
        <v>1</v>
      </c>
      <c r="R2052" s="6" t="n">
        <f aca="false">IF(D2052&gt;2,1,0)</f>
        <v>0</v>
      </c>
    </row>
    <row r="2053" customFormat="false" ht="15" hidden="false" customHeight="true" outlineLevel="0" collapsed="false">
      <c r="A2053" s="6" t="n">
        <f aca="false">1_Data_EDA!O2054</f>
        <v>1</v>
      </c>
      <c r="B2053" s="6" t="n">
        <f aca="false">1_Data_EDA!H2054</f>
        <v>4</v>
      </c>
      <c r="C2053" s="7" t="n">
        <f aca="false">1_Data_EDA!I2054</f>
        <v>199.9900055</v>
      </c>
      <c r="D2053" s="6" t="n">
        <f aca="false">1_Data_EDA!J2054</f>
        <v>1</v>
      </c>
      <c r="E2053" s="7" t="n">
        <f aca="false">1_Data_EDA!K2054</f>
        <v>199.9900055</v>
      </c>
      <c r="F2053" s="7" t="n">
        <f aca="false">1_Data_EDA!L2054</f>
        <v>34</v>
      </c>
      <c r="G2053" s="8" t="n">
        <f aca="false">1_Data_EDA!M2054</f>
        <v>0.170000002</v>
      </c>
      <c r="H2053" s="6" t="n">
        <f aca="false">IF(1_Data_EDA!B2054="First Class",1,0)</f>
        <v>0</v>
      </c>
      <c r="I2053" s="6" t="n">
        <f aca="false">IF(1_Data_EDA!B2054="Second Class",1,0)</f>
        <v>0</v>
      </c>
      <c r="J2053" s="6" t="n">
        <f aca="false">IF(1_Data_EDA!B2054="Same Day",1,0)</f>
        <v>0</v>
      </c>
      <c r="K2053" s="6" t="n">
        <f aca="false">IF(1_Data_EDA!C2054="Corporate",1,0)</f>
        <v>0</v>
      </c>
      <c r="L2053" s="6" t="n">
        <f aca="false">IF(1_Data_EDA!C2054="Home Office",1,0)</f>
        <v>0</v>
      </c>
      <c r="M2053" s="6" t="n">
        <f aca="false">IF(1_Data_EDA!D2054="Europe",1,0)</f>
        <v>0</v>
      </c>
      <c r="N2053" s="6" t="n">
        <f aca="false">IF(1_Data_EDA!D2054="LATAM",1,0)</f>
        <v>1</v>
      </c>
      <c r="O2053" s="6" t="n">
        <f aca="false">IF(1_Data_EDA!D2054="Pacific Asia",1,0)</f>
        <v>0</v>
      </c>
      <c r="P2053" s="6" t="n">
        <f aca="false">IF(1_Data_EDA!D2054="USCA",1,0)</f>
        <v>0</v>
      </c>
      <c r="Q2053" s="6" t="n">
        <f aca="false">IF(C2053&gt;MEDIAN(C$5:C$8004),1,0)</f>
        <v>1</v>
      </c>
      <c r="R2053" s="6" t="n">
        <f aca="false">IF(D2053&gt;2,1,0)</f>
        <v>0</v>
      </c>
    </row>
    <row r="2054" customFormat="false" ht="15" hidden="false" customHeight="true" outlineLevel="0" collapsed="false">
      <c r="A2054" s="6" t="n">
        <f aca="false">1_Data_EDA!O2055</f>
        <v>1</v>
      </c>
      <c r="B2054" s="6" t="n">
        <f aca="false">1_Data_EDA!H2055</f>
        <v>1</v>
      </c>
      <c r="C2054" s="7" t="n">
        <f aca="false">1_Data_EDA!I2055</f>
        <v>399.980011</v>
      </c>
      <c r="D2054" s="6" t="n">
        <f aca="false">1_Data_EDA!J2055</f>
        <v>1</v>
      </c>
      <c r="E2054" s="7" t="n">
        <f aca="false">1_Data_EDA!K2055</f>
        <v>399.980011</v>
      </c>
      <c r="F2054" s="7" t="n">
        <f aca="false">1_Data_EDA!L2055</f>
        <v>64</v>
      </c>
      <c r="G2054" s="8" t="n">
        <f aca="false">1_Data_EDA!M2055</f>
        <v>0.159999996</v>
      </c>
      <c r="H2054" s="6" t="n">
        <f aca="false">IF(1_Data_EDA!B2055="First Class",1,0)</f>
        <v>1</v>
      </c>
      <c r="I2054" s="6" t="n">
        <f aca="false">IF(1_Data_EDA!B2055="Second Class",1,0)</f>
        <v>0</v>
      </c>
      <c r="J2054" s="6" t="n">
        <f aca="false">IF(1_Data_EDA!B2055="Same Day",1,0)</f>
        <v>0</v>
      </c>
      <c r="K2054" s="6" t="n">
        <f aca="false">IF(1_Data_EDA!C2055="Corporate",1,0)</f>
        <v>1</v>
      </c>
      <c r="L2054" s="6" t="n">
        <f aca="false">IF(1_Data_EDA!C2055="Home Office",1,0)</f>
        <v>0</v>
      </c>
      <c r="M2054" s="6" t="n">
        <f aca="false">IF(1_Data_EDA!D2055="Europe",1,0)</f>
        <v>0</v>
      </c>
      <c r="N2054" s="6" t="n">
        <f aca="false">IF(1_Data_EDA!D2055="LATAM",1,0)</f>
        <v>0</v>
      </c>
      <c r="O2054" s="6" t="n">
        <f aca="false">IF(1_Data_EDA!D2055="Pacific Asia",1,0)</f>
        <v>1</v>
      </c>
      <c r="P2054" s="6" t="n">
        <f aca="false">IF(1_Data_EDA!D2055="USCA",1,0)</f>
        <v>0</v>
      </c>
      <c r="Q2054" s="6" t="n">
        <f aca="false">IF(C2054&gt;MEDIAN(C$5:C$8004),1,0)</f>
        <v>1</v>
      </c>
      <c r="R2054" s="6" t="n">
        <f aca="false">IF(D2054&gt;2,1,0)</f>
        <v>0</v>
      </c>
    </row>
    <row r="2055" customFormat="false" ht="15" hidden="false" customHeight="true" outlineLevel="0" collapsed="false">
      <c r="A2055" s="6" t="n">
        <f aca="false">1_Data_EDA!O2056</f>
        <v>0</v>
      </c>
      <c r="B2055" s="6" t="n">
        <f aca="false">1_Data_EDA!H2056</f>
        <v>0</v>
      </c>
      <c r="C2055" s="7" t="n">
        <f aca="false">1_Data_EDA!I2056</f>
        <v>39.99000168</v>
      </c>
      <c r="D2055" s="6" t="n">
        <f aca="false">1_Data_EDA!J2056</f>
        <v>5</v>
      </c>
      <c r="E2055" s="7" t="n">
        <f aca="false">1_Data_EDA!K2056</f>
        <v>199.9499969</v>
      </c>
      <c r="F2055" s="7" t="n">
        <f aca="false">1_Data_EDA!L2056</f>
        <v>6</v>
      </c>
      <c r="G2055" s="8" t="n">
        <f aca="false">1_Data_EDA!M2056</f>
        <v>0.029999999</v>
      </c>
      <c r="H2055" s="6" t="n">
        <f aca="false">IF(1_Data_EDA!B2056="First Class",1,0)</f>
        <v>0</v>
      </c>
      <c r="I2055" s="6" t="n">
        <f aca="false">IF(1_Data_EDA!B2056="Second Class",1,0)</f>
        <v>0</v>
      </c>
      <c r="J2055" s="6" t="n">
        <f aca="false">IF(1_Data_EDA!B2056="Same Day",1,0)</f>
        <v>1</v>
      </c>
      <c r="K2055" s="6" t="n">
        <f aca="false">IF(1_Data_EDA!C2056="Corporate",1,0)</f>
        <v>0</v>
      </c>
      <c r="L2055" s="6" t="n">
        <f aca="false">IF(1_Data_EDA!C2056="Home Office",1,0)</f>
        <v>1</v>
      </c>
      <c r="M2055" s="6" t="n">
        <f aca="false">IF(1_Data_EDA!D2056="Europe",1,0)</f>
        <v>1</v>
      </c>
      <c r="N2055" s="6" t="n">
        <f aca="false">IF(1_Data_EDA!D2056="LATAM",1,0)</f>
        <v>0</v>
      </c>
      <c r="O2055" s="6" t="n">
        <f aca="false">IF(1_Data_EDA!D2056="Pacific Asia",1,0)</f>
        <v>0</v>
      </c>
      <c r="P2055" s="6" t="n">
        <f aca="false">IF(1_Data_EDA!D2056="USCA",1,0)</f>
        <v>0</v>
      </c>
      <c r="Q2055" s="6" t="n">
        <f aca="false">IF(C2055&gt;MEDIAN(C$5:C$8004),1,0)</f>
        <v>0</v>
      </c>
      <c r="R2055" s="6" t="n">
        <f aca="false">IF(D2055&gt;2,1,0)</f>
        <v>1</v>
      </c>
    </row>
    <row r="2056" customFormat="false" ht="15" hidden="false" customHeight="true" outlineLevel="0" collapsed="false">
      <c r="A2056" s="6" t="n">
        <f aca="false">1_Data_EDA!O2057</f>
        <v>0</v>
      </c>
      <c r="B2056" s="6" t="n">
        <f aca="false">1_Data_EDA!H2057</f>
        <v>4</v>
      </c>
      <c r="C2056" s="7" t="n">
        <f aca="false">1_Data_EDA!I2057</f>
        <v>50</v>
      </c>
      <c r="D2056" s="6" t="n">
        <f aca="false">1_Data_EDA!J2057</f>
        <v>4</v>
      </c>
      <c r="E2056" s="7" t="n">
        <f aca="false">1_Data_EDA!K2057</f>
        <v>200</v>
      </c>
      <c r="F2056" s="7" t="n">
        <f aca="false">1_Data_EDA!L2057</f>
        <v>20</v>
      </c>
      <c r="G2056" s="8" t="n">
        <f aca="false">1_Data_EDA!M2057</f>
        <v>0.100000001</v>
      </c>
      <c r="H2056" s="6" t="n">
        <f aca="false">IF(1_Data_EDA!B2057="First Class",1,0)</f>
        <v>0</v>
      </c>
      <c r="I2056" s="6" t="n">
        <f aca="false">IF(1_Data_EDA!B2057="Second Class",1,0)</f>
        <v>0</v>
      </c>
      <c r="J2056" s="6" t="n">
        <f aca="false">IF(1_Data_EDA!B2057="Same Day",1,0)</f>
        <v>0</v>
      </c>
      <c r="K2056" s="6" t="n">
        <f aca="false">IF(1_Data_EDA!C2057="Corporate",1,0)</f>
        <v>0</v>
      </c>
      <c r="L2056" s="6" t="n">
        <f aca="false">IF(1_Data_EDA!C2057="Home Office",1,0)</f>
        <v>0</v>
      </c>
      <c r="M2056" s="6" t="n">
        <f aca="false">IF(1_Data_EDA!D2057="Europe",1,0)</f>
        <v>1</v>
      </c>
      <c r="N2056" s="6" t="n">
        <f aca="false">IF(1_Data_EDA!D2057="LATAM",1,0)</f>
        <v>0</v>
      </c>
      <c r="O2056" s="6" t="n">
        <f aca="false">IF(1_Data_EDA!D2057="Pacific Asia",1,0)</f>
        <v>0</v>
      </c>
      <c r="P2056" s="6" t="n">
        <f aca="false">IF(1_Data_EDA!D2057="USCA",1,0)</f>
        <v>0</v>
      </c>
      <c r="Q2056" s="6" t="n">
        <f aca="false">IF(C2056&gt;MEDIAN(C$5:C$8004),1,0)</f>
        <v>0</v>
      </c>
      <c r="R2056" s="6" t="n">
        <f aca="false">IF(D2056&gt;2,1,0)</f>
        <v>1</v>
      </c>
    </row>
    <row r="2057" customFormat="false" ht="15" hidden="false" customHeight="true" outlineLevel="0" collapsed="false">
      <c r="A2057" s="6" t="n">
        <f aca="false">1_Data_EDA!O2058</f>
        <v>1</v>
      </c>
      <c r="B2057" s="6" t="n">
        <f aca="false">1_Data_EDA!H2058</f>
        <v>4</v>
      </c>
      <c r="C2057" s="7" t="n">
        <f aca="false">1_Data_EDA!I2058</f>
        <v>399.980011</v>
      </c>
      <c r="D2057" s="6" t="n">
        <f aca="false">1_Data_EDA!J2058</f>
        <v>1</v>
      </c>
      <c r="E2057" s="7" t="n">
        <f aca="false">1_Data_EDA!K2058</f>
        <v>399.980011</v>
      </c>
      <c r="F2057" s="7" t="n">
        <f aca="false">1_Data_EDA!L2058</f>
        <v>68</v>
      </c>
      <c r="G2057" s="8" t="n">
        <f aca="false">1_Data_EDA!M2058</f>
        <v>0.170000002</v>
      </c>
      <c r="H2057" s="6" t="n">
        <f aca="false">IF(1_Data_EDA!B2058="First Class",1,0)</f>
        <v>0</v>
      </c>
      <c r="I2057" s="6" t="n">
        <f aca="false">IF(1_Data_EDA!B2058="Second Class",1,0)</f>
        <v>0</v>
      </c>
      <c r="J2057" s="6" t="n">
        <f aca="false">IF(1_Data_EDA!B2058="Same Day",1,0)</f>
        <v>0</v>
      </c>
      <c r="K2057" s="6" t="n">
        <f aca="false">IF(1_Data_EDA!C2058="Corporate",1,0)</f>
        <v>0</v>
      </c>
      <c r="L2057" s="6" t="n">
        <f aca="false">IF(1_Data_EDA!C2058="Home Office",1,0)</f>
        <v>0</v>
      </c>
      <c r="M2057" s="6" t="n">
        <f aca="false">IF(1_Data_EDA!D2058="Europe",1,0)</f>
        <v>0</v>
      </c>
      <c r="N2057" s="6" t="n">
        <f aca="false">IF(1_Data_EDA!D2058="LATAM",1,0)</f>
        <v>0</v>
      </c>
      <c r="O2057" s="6" t="n">
        <f aca="false">IF(1_Data_EDA!D2058="Pacific Asia",1,0)</f>
        <v>1</v>
      </c>
      <c r="P2057" s="6" t="n">
        <f aca="false">IF(1_Data_EDA!D2058="USCA",1,0)</f>
        <v>0</v>
      </c>
      <c r="Q2057" s="6" t="n">
        <f aca="false">IF(C2057&gt;MEDIAN(C$5:C$8004),1,0)</f>
        <v>1</v>
      </c>
      <c r="R2057" s="6" t="n">
        <f aca="false">IF(D2057&gt;2,1,0)</f>
        <v>0</v>
      </c>
    </row>
    <row r="2058" customFormat="false" ht="15" hidden="false" customHeight="true" outlineLevel="0" collapsed="false">
      <c r="A2058" s="6" t="n">
        <f aca="false">1_Data_EDA!O2059</f>
        <v>0</v>
      </c>
      <c r="B2058" s="6" t="n">
        <f aca="false">1_Data_EDA!H2059</f>
        <v>4</v>
      </c>
      <c r="C2058" s="7" t="n">
        <f aca="false">1_Data_EDA!I2059</f>
        <v>51.99000168</v>
      </c>
      <c r="D2058" s="6" t="n">
        <f aca="false">1_Data_EDA!J2059</f>
        <v>1</v>
      </c>
      <c r="E2058" s="7" t="n">
        <f aca="false">1_Data_EDA!K2059</f>
        <v>51.99000168</v>
      </c>
      <c r="F2058" s="7" t="n">
        <f aca="false">1_Data_EDA!L2059</f>
        <v>6.239999771</v>
      </c>
      <c r="G2058" s="8" t="n">
        <f aca="false">1_Data_EDA!M2059</f>
        <v>0.119999997</v>
      </c>
      <c r="H2058" s="6" t="n">
        <f aca="false">IF(1_Data_EDA!B2059="First Class",1,0)</f>
        <v>0</v>
      </c>
      <c r="I2058" s="6" t="n">
        <f aca="false">IF(1_Data_EDA!B2059="Second Class",1,0)</f>
        <v>0</v>
      </c>
      <c r="J2058" s="6" t="n">
        <f aca="false">IF(1_Data_EDA!B2059="Same Day",1,0)</f>
        <v>0</v>
      </c>
      <c r="K2058" s="6" t="n">
        <f aca="false">IF(1_Data_EDA!C2059="Corporate",1,0)</f>
        <v>1</v>
      </c>
      <c r="L2058" s="6" t="n">
        <f aca="false">IF(1_Data_EDA!C2059="Home Office",1,0)</f>
        <v>0</v>
      </c>
      <c r="M2058" s="6" t="n">
        <f aca="false">IF(1_Data_EDA!D2059="Europe",1,0)</f>
        <v>1</v>
      </c>
      <c r="N2058" s="6" t="n">
        <f aca="false">IF(1_Data_EDA!D2059="LATAM",1,0)</f>
        <v>0</v>
      </c>
      <c r="O2058" s="6" t="n">
        <f aca="false">IF(1_Data_EDA!D2059="Pacific Asia",1,0)</f>
        <v>0</v>
      </c>
      <c r="P2058" s="6" t="n">
        <f aca="false">IF(1_Data_EDA!D2059="USCA",1,0)</f>
        <v>0</v>
      </c>
      <c r="Q2058" s="6" t="n">
        <f aca="false">IF(C2058&gt;MEDIAN(C$5:C$8004),1,0)</f>
        <v>0</v>
      </c>
      <c r="R2058" s="6" t="n">
        <f aca="false">IF(D2058&gt;2,1,0)</f>
        <v>0</v>
      </c>
    </row>
    <row r="2059" customFormat="false" ht="15" hidden="false" customHeight="true" outlineLevel="0" collapsed="false">
      <c r="A2059" s="6" t="n">
        <f aca="false">1_Data_EDA!O2060</f>
        <v>0</v>
      </c>
      <c r="B2059" s="6" t="n">
        <f aca="false">1_Data_EDA!H2060</f>
        <v>4</v>
      </c>
      <c r="C2059" s="7" t="n">
        <f aca="false">1_Data_EDA!I2060</f>
        <v>50</v>
      </c>
      <c r="D2059" s="6" t="n">
        <f aca="false">1_Data_EDA!J2060</f>
        <v>5</v>
      </c>
      <c r="E2059" s="7" t="n">
        <f aca="false">1_Data_EDA!K2060</f>
        <v>250</v>
      </c>
      <c r="F2059" s="7" t="n">
        <f aca="false">1_Data_EDA!L2060</f>
        <v>37.5</v>
      </c>
      <c r="G2059" s="8" t="n">
        <f aca="false">1_Data_EDA!M2060</f>
        <v>0.150000006</v>
      </c>
      <c r="H2059" s="6" t="n">
        <f aca="false">IF(1_Data_EDA!B2060="First Class",1,0)</f>
        <v>0</v>
      </c>
      <c r="I2059" s="6" t="n">
        <f aca="false">IF(1_Data_EDA!B2060="Second Class",1,0)</f>
        <v>0</v>
      </c>
      <c r="J2059" s="6" t="n">
        <f aca="false">IF(1_Data_EDA!B2060="Same Day",1,0)</f>
        <v>0</v>
      </c>
      <c r="K2059" s="6" t="n">
        <f aca="false">IF(1_Data_EDA!C2060="Corporate",1,0)</f>
        <v>0</v>
      </c>
      <c r="L2059" s="6" t="n">
        <f aca="false">IF(1_Data_EDA!C2060="Home Office",1,0)</f>
        <v>1</v>
      </c>
      <c r="M2059" s="6" t="n">
        <f aca="false">IF(1_Data_EDA!D2060="Europe",1,0)</f>
        <v>1</v>
      </c>
      <c r="N2059" s="6" t="n">
        <f aca="false">IF(1_Data_EDA!D2060="LATAM",1,0)</f>
        <v>0</v>
      </c>
      <c r="O2059" s="6" t="n">
        <f aca="false">IF(1_Data_EDA!D2060="Pacific Asia",1,0)</f>
        <v>0</v>
      </c>
      <c r="P2059" s="6" t="n">
        <f aca="false">IF(1_Data_EDA!D2060="USCA",1,0)</f>
        <v>0</v>
      </c>
      <c r="Q2059" s="6" t="n">
        <f aca="false">IF(C2059&gt;MEDIAN(C$5:C$8004),1,0)</f>
        <v>0</v>
      </c>
      <c r="R2059" s="6" t="n">
        <f aca="false">IF(D2059&gt;2,1,0)</f>
        <v>1</v>
      </c>
    </row>
    <row r="2060" customFormat="false" ht="15" hidden="false" customHeight="true" outlineLevel="0" collapsed="false">
      <c r="A2060" s="6" t="n">
        <f aca="false">1_Data_EDA!O2061</f>
        <v>0</v>
      </c>
      <c r="B2060" s="6" t="n">
        <f aca="false">1_Data_EDA!H2061</f>
        <v>0</v>
      </c>
      <c r="C2060" s="7" t="n">
        <f aca="false">1_Data_EDA!I2061</f>
        <v>50</v>
      </c>
      <c r="D2060" s="6" t="n">
        <f aca="false">1_Data_EDA!J2061</f>
        <v>4</v>
      </c>
      <c r="E2060" s="7" t="n">
        <f aca="false">1_Data_EDA!K2061</f>
        <v>200</v>
      </c>
      <c r="F2060" s="7" t="n">
        <f aca="false">1_Data_EDA!L2061</f>
        <v>4</v>
      </c>
      <c r="G2060" s="8" t="n">
        <f aca="false">1_Data_EDA!M2061</f>
        <v>0.02</v>
      </c>
      <c r="H2060" s="6" t="n">
        <f aca="false">IF(1_Data_EDA!B2061="First Class",1,0)</f>
        <v>0</v>
      </c>
      <c r="I2060" s="6" t="n">
        <f aca="false">IF(1_Data_EDA!B2061="Second Class",1,0)</f>
        <v>0</v>
      </c>
      <c r="J2060" s="6" t="n">
        <f aca="false">IF(1_Data_EDA!B2061="Same Day",1,0)</f>
        <v>1</v>
      </c>
      <c r="K2060" s="6" t="n">
        <f aca="false">IF(1_Data_EDA!C2061="Corporate",1,0)</f>
        <v>1</v>
      </c>
      <c r="L2060" s="6" t="n">
        <f aca="false">IF(1_Data_EDA!C2061="Home Office",1,0)</f>
        <v>0</v>
      </c>
      <c r="M2060" s="6" t="n">
        <f aca="false">IF(1_Data_EDA!D2061="Europe",1,0)</f>
        <v>0</v>
      </c>
      <c r="N2060" s="6" t="n">
        <f aca="false">IF(1_Data_EDA!D2061="LATAM",1,0)</f>
        <v>0</v>
      </c>
      <c r="O2060" s="6" t="n">
        <f aca="false">IF(1_Data_EDA!D2061="Pacific Asia",1,0)</f>
        <v>1</v>
      </c>
      <c r="P2060" s="6" t="n">
        <f aca="false">IF(1_Data_EDA!D2061="USCA",1,0)</f>
        <v>0</v>
      </c>
      <c r="Q2060" s="6" t="n">
        <f aca="false">IF(C2060&gt;MEDIAN(C$5:C$8004),1,0)</f>
        <v>0</v>
      </c>
      <c r="R2060" s="6" t="n">
        <f aca="false">IF(D2060&gt;2,1,0)</f>
        <v>1</v>
      </c>
    </row>
    <row r="2061" customFormat="false" ht="15" hidden="false" customHeight="true" outlineLevel="0" collapsed="false">
      <c r="A2061" s="6" t="n">
        <f aca="false">1_Data_EDA!O2062</f>
        <v>0</v>
      </c>
      <c r="B2061" s="6" t="n">
        <f aca="false">1_Data_EDA!H2062</f>
        <v>0</v>
      </c>
      <c r="C2061" s="7" t="n">
        <f aca="false">1_Data_EDA!I2062</f>
        <v>129.9900055</v>
      </c>
      <c r="D2061" s="6" t="n">
        <f aca="false">1_Data_EDA!J2062</f>
        <v>1</v>
      </c>
      <c r="E2061" s="7" t="n">
        <f aca="false">1_Data_EDA!K2062</f>
        <v>129.9900055</v>
      </c>
      <c r="F2061" s="7" t="n">
        <f aca="false">1_Data_EDA!L2062</f>
        <v>32.5</v>
      </c>
      <c r="G2061" s="8" t="n">
        <f aca="false">1_Data_EDA!M2062</f>
        <v>0.25</v>
      </c>
      <c r="H2061" s="6" t="n">
        <f aca="false">IF(1_Data_EDA!B2062="First Class",1,0)</f>
        <v>0</v>
      </c>
      <c r="I2061" s="6" t="n">
        <f aca="false">IF(1_Data_EDA!B2062="Second Class",1,0)</f>
        <v>0</v>
      </c>
      <c r="J2061" s="6" t="n">
        <f aca="false">IF(1_Data_EDA!B2062="Same Day",1,0)</f>
        <v>1</v>
      </c>
      <c r="K2061" s="6" t="n">
        <f aca="false">IF(1_Data_EDA!C2062="Corporate",1,0)</f>
        <v>1</v>
      </c>
      <c r="L2061" s="6" t="n">
        <f aca="false">IF(1_Data_EDA!C2062="Home Office",1,0)</f>
        <v>0</v>
      </c>
      <c r="M2061" s="6" t="n">
        <f aca="false">IF(1_Data_EDA!D2062="Europe",1,0)</f>
        <v>0</v>
      </c>
      <c r="N2061" s="6" t="n">
        <f aca="false">IF(1_Data_EDA!D2062="LATAM",1,0)</f>
        <v>1</v>
      </c>
      <c r="O2061" s="6" t="n">
        <f aca="false">IF(1_Data_EDA!D2062="Pacific Asia",1,0)</f>
        <v>0</v>
      </c>
      <c r="P2061" s="6" t="n">
        <f aca="false">IF(1_Data_EDA!D2062="USCA",1,0)</f>
        <v>0</v>
      </c>
      <c r="Q2061" s="6" t="n">
        <f aca="false">IF(C2061&gt;MEDIAN(C$5:C$8004),1,0)</f>
        <v>1</v>
      </c>
      <c r="R2061" s="6" t="n">
        <f aca="false">IF(D2061&gt;2,1,0)</f>
        <v>0</v>
      </c>
    </row>
    <row r="2062" customFormat="false" ht="15" hidden="false" customHeight="true" outlineLevel="0" collapsed="false">
      <c r="A2062" s="6" t="n">
        <f aca="false">1_Data_EDA!O2063</f>
        <v>0</v>
      </c>
      <c r="B2062" s="6" t="n">
        <f aca="false">1_Data_EDA!H2063</f>
        <v>4</v>
      </c>
      <c r="C2062" s="7" t="n">
        <f aca="false">1_Data_EDA!I2063</f>
        <v>129.9900055</v>
      </c>
      <c r="D2062" s="6" t="n">
        <f aca="false">1_Data_EDA!J2063</f>
        <v>1</v>
      </c>
      <c r="E2062" s="7" t="n">
        <f aca="false">1_Data_EDA!K2063</f>
        <v>129.9900055</v>
      </c>
      <c r="F2062" s="7" t="n">
        <f aca="false">1_Data_EDA!L2063</f>
        <v>0</v>
      </c>
      <c r="G2062" s="8" t="n">
        <f aca="false">1_Data_EDA!M2063</f>
        <v>0</v>
      </c>
      <c r="H2062" s="6" t="n">
        <f aca="false">IF(1_Data_EDA!B2063="First Class",1,0)</f>
        <v>0</v>
      </c>
      <c r="I2062" s="6" t="n">
        <f aca="false">IF(1_Data_EDA!B2063="Second Class",1,0)</f>
        <v>0</v>
      </c>
      <c r="J2062" s="6" t="n">
        <f aca="false">IF(1_Data_EDA!B2063="Same Day",1,0)</f>
        <v>0</v>
      </c>
      <c r="K2062" s="6" t="n">
        <f aca="false">IF(1_Data_EDA!C2063="Corporate",1,0)</f>
        <v>0</v>
      </c>
      <c r="L2062" s="6" t="n">
        <f aca="false">IF(1_Data_EDA!C2063="Home Office",1,0)</f>
        <v>0</v>
      </c>
      <c r="M2062" s="6" t="n">
        <f aca="false">IF(1_Data_EDA!D2063="Europe",1,0)</f>
        <v>1</v>
      </c>
      <c r="N2062" s="6" t="n">
        <f aca="false">IF(1_Data_EDA!D2063="LATAM",1,0)</f>
        <v>0</v>
      </c>
      <c r="O2062" s="6" t="n">
        <f aca="false">IF(1_Data_EDA!D2063="Pacific Asia",1,0)</f>
        <v>0</v>
      </c>
      <c r="P2062" s="6" t="n">
        <f aca="false">IF(1_Data_EDA!D2063="USCA",1,0)</f>
        <v>0</v>
      </c>
      <c r="Q2062" s="6" t="n">
        <f aca="false">IF(C2062&gt;MEDIAN(C$5:C$8004),1,0)</f>
        <v>1</v>
      </c>
      <c r="R2062" s="6" t="n">
        <f aca="false">IF(D2062&gt;2,1,0)</f>
        <v>0</v>
      </c>
    </row>
    <row r="2063" customFormat="false" ht="15" hidden="false" customHeight="true" outlineLevel="0" collapsed="false">
      <c r="A2063" s="6" t="n">
        <f aca="false">1_Data_EDA!O2064</f>
        <v>1</v>
      </c>
      <c r="B2063" s="6" t="n">
        <f aca="false">1_Data_EDA!H2064</f>
        <v>4</v>
      </c>
      <c r="C2063" s="7" t="n">
        <f aca="false">1_Data_EDA!I2064</f>
        <v>99.98999786</v>
      </c>
      <c r="D2063" s="6" t="n">
        <f aca="false">1_Data_EDA!J2064</f>
        <v>3</v>
      </c>
      <c r="E2063" s="7" t="n">
        <f aca="false">1_Data_EDA!K2064</f>
        <v>299.9700012</v>
      </c>
      <c r="F2063" s="7" t="n">
        <f aca="false">1_Data_EDA!L2064</f>
        <v>74.98999786</v>
      </c>
      <c r="G2063" s="8" t="n">
        <f aca="false">1_Data_EDA!M2064</f>
        <v>0.25</v>
      </c>
      <c r="H2063" s="6" t="n">
        <f aca="false">IF(1_Data_EDA!B2064="First Class",1,0)</f>
        <v>0</v>
      </c>
      <c r="I2063" s="6" t="n">
        <f aca="false">IF(1_Data_EDA!B2064="Second Class",1,0)</f>
        <v>0</v>
      </c>
      <c r="J2063" s="6" t="n">
        <f aca="false">IF(1_Data_EDA!B2064="Same Day",1,0)</f>
        <v>0</v>
      </c>
      <c r="K2063" s="6" t="n">
        <f aca="false">IF(1_Data_EDA!C2064="Corporate",1,0)</f>
        <v>0</v>
      </c>
      <c r="L2063" s="6" t="n">
        <f aca="false">IF(1_Data_EDA!C2064="Home Office",1,0)</f>
        <v>0</v>
      </c>
      <c r="M2063" s="6" t="n">
        <f aca="false">IF(1_Data_EDA!D2064="Europe",1,0)</f>
        <v>1</v>
      </c>
      <c r="N2063" s="6" t="n">
        <f aca="false">IF(1_Data_EDA!D2064="LATAM",1,0)</f>
        <v>0</v>
      </c>
      <c r="O2063" s="6" t="n">
        <f aca="false">IF(1_Data_EDA!D2064="Pacific Asia",1,0)</f>
        <v>0</v>
      </c>
      <c r="P2063" s="6" t="n">
        <f aca="false">IF(1_Data_EDA!D2064="USCA",1,0)</f>
        <v>0</v>
      </c>
      <c r="Q2063" s="6" t="n">
        <f aca="false">IF(C2063&gt;MEDIAN(C$5:C$8004),1,0)</f>
        <v>1</v>
      </c>
      <c r="R2063" s="6" t="n">
        <f aca="false">IF(D2063&gt;2,1,0)</f>
        <v>1</v>
      </c>
    </row>
    <row r="2064" customFormat="false" ht="15" hidden="false" customHeight="true" outlineLevel="0" collapsed="false">
      <c r="A2064" s="6" t="n">
        <f aca="false">1_Data_EDA!O2065</f>
        <v>1</v>
      </c>
      <c r="B2064" s="6" t="n">
        <f aca="false">1_Data_EDA!H2065</f>
        <v>2</v>
      </c>
      <c r="C2064" s="7" t="n">
        <f aca="false">1_Data_EDA!I2065</f>
        <v>50</v>
      </c>
      <c r="D2064" s="6" t="n">
        <f aca="false">1_Data_EDA!J2065</f>
        <v>2</v>
      </c>
      <c r="E2064" s="7" t="n">
        <f aca="false">1_Data_EDA!K2065</f>
        <v>100</v>
      </c>
      <c r="F2064" s="7" t="n">
        <f aca="false">1_Data_EDA!L2065</f>
        <v>1</v>
      </c>
      <c r="G2064" s="8" t="n">
        <f aca="false">1_Data_EDA!M2065</f>
        <v>0.01</v>
      </c>
      <c r="H2064" s="6" t="n">
        <f aca="false">IF(1_Data_EDA!B2065="First Class",1,0)</f>
        <v>0</v>
      </c>
      <c r="I2064" s="6" t="n">
        <f aca="false">IF(1_Data_EDA!B2065="Second Class",1,0)</f>
        <v>1</v>
      </c>
      <c r="J2064" s="6" t="n">
        <f aca="false">IF(1_Data_EDA!B2065="Same Day",1,0)</f>
        <v>0</v>
      </c>
      <c r="K2064" s="6" t="n">
        <f aca="false">IF(1_Data_EDA!C2065="Corporate",1,0)</f>
        <v>1</v>
      </c>
      <c r="L2064" s="6" t="n">
        <f aca="false">IF(1_Data_EDA!C2065="Home Office",1,0)</f>
        <v>0</v>
      </c>
      <c r="M2064" s="6" t="n">
        <f aca="false">IF(1_Data_EDA!D2065="Europe",1,0)</f>
        <v>1</v>
      </c>
      <c r="N2064" s="6" t="n">
        <f aca="false">IF(1_Data_EDA!D2065="LATAM",1,0)</f>
        <v>0</v>
      </c>
      <c r="O2064" s="6" t="n">
        <f aca="false">IF(1_Data_EDA!D2065="Pacific Asia",1,0)</f>
        <v>0</v>
      </c>
      <c r="P2064" s="6" t="n">
        <f aca="false">IF(1_Data_EDA!D2065="USCA",1,0)</f>
        <v>0</v>
      </c>
      <c r="Q2064" s="6" t="n">
        <f aca="false">IF(C2064&gt;MEDIAN(C$5:C$8004),1,0)</f>
        <v>0</v>
      </c>
      <c r="R2064" s="6" t="n">
        <f aca="false">IF(D2064&gt;2,1,0)</f>
        <v>0</v>
      </c>
    </row>
    <row r="2065" customFormat="false" ht="15" hidden="false" customHeight="true" outlineLevel="0" collapsed="false">
      <c r="A2065" s="6" t="n">
        <f aca="false">1_Data_EDA!O2066</f>
        <v>1</v>
      </c>
      <c r="B2065" s="6" t="n">
        <f aca="false">1_Data_EDA!H2066</f>
        <v>2</v>
      </c>
      <c r="C2065" s="7" t="n">
        <f aca="false">1_Data_EDA!I2066</f>
        <v>399.980011</v>
      </c>
      <c r="D2065" s="6" t="n">
        <f aca="false">1_Data_EDA!J2066</f>
        <v>1</v>
      </c>
      <c r="E2065" s="7" t="n">
        <f aca="false">1_Data_EDA!K2066</f>
        <v>399.980011</v>
      </c>
      <c r="F2065" s="7" t="n">
        <f aca="false">1_Data_EDA!L2066</f>
        <v>68</v>
      </c>
      <c r="G2065" s="8" t="n">
        <f aca="false">1_Data_EDA!M2066</f>
        <v>0.170000002</v>
      </c>
      <c r="H2065" s="6" t="n">
        <f aca="false">IF(1_Data_EDA!B2066="First Class",1,0)</f>
        <v>0</v>
      </c>
      <c r="I2065" s="6" t="n">
        <f aca="false">IF(1_Data_EDA!B2066="Second Class",1,0)</f>
        <v>1</v>
      </c>
      <c r="J2065" s="6" t="n">
        <f aca="false">IF(1_Data_EDA!B2066="Same Day",1,0)</f>
        <v>0</v>
      </c>
      <c r="K2065" s="6" t="n">
        <f aca="false">IF(1_Data_EDA!C2066="Corporate",1,0)</f>
        <v>0</v>
      </c>
      <c r="L2065" s="6" t="n">
        <f aca="false">IF(1_Data_EDA!C2066="Home Office",1,0)</f>
        <v>0</v>
      </c>
      <c r="M2065" s="6" t="n">
        <f aca="false">IF(1_Data_EDA!D2066="Europe",1,0)</f>
        <v>0</v>
      </c>
      <c r="N2065" s="6" t="n">
        <f aca="false">IF(1_Data_EDA!D2066="LATAM",1,0)</f>
        <v>1</v>
      </c>
      <c r="O2065" s="6" t="n">
        <f aca="false">IF(1_Data_EDA!D2066="Pacific Asia",1,0)</f>
        <v>0</v>
      </c>
      <c r="P2065" s="6" t="n">
        <f aca="false">IF(1_Data_EDA!D2066="USCA",1,0)</f>
        <v>0</v>
      </c>
      <c r="Q2065" s="6" t="n">
        <f aca="false">IF(C2065&gt;MEDIAN(C$5:C$8004),1,0)</f>
        <v>1</v>
      </c>
      <c r="R2065" s="6" t="n">
        <f aca="false">IF(D2065&gt;2,1,0)</f>
        <v>0</v>
      </c>
    </row>
    <row r="2066" customFormat="false" ht="15" hidden="false" customHeight="true" outlineLevel="0" collapsed="false">
      <c r="A2066" s="6" t="n">
        <f aca="false">1_Data_EDA!O2067</f>
        <v>0</v>
      </c>
      <c r="B2066" s="6" t="n">
        <f aca="false">1_Data_EDA!H2067</f>
        <v>4</v>
      </c>
      <c r="C2066" s="7" t="n">
        <f aca="false">1_Data_EDA!I2067</f>
        <v>50</v>
      </c>
      <c r="D2066" s="6" t="n">
        <f aca="false">1_Data_EDA!J2067</f>
        <v>1</v>
      </c>
      <c r="E2066" s="7" t="n">
        <f aca="false">1_Data_EDA!K2067</f>
        <v>50</v>
      </c>
      <c r="F2066" s="7" t="n">
        <f aca="false">1_Data_EDA!L2067</f>
        <v>0</v>
      </c>
      <c r="G2066" s="8" t="n">
        <f aca="false">1_Data_EDA!M2067</f>
        <v>0</v>
      </c>
      <c r="H2066" s="6" t="n">
        <f aca="false">IF(1_Data_EDA!B2067="First Class",1,0)</f>
        <v>0</v>
      </c>
      <c r="I2066" s="6" t="n">
        <f aca="false">IF(1_Data_EDA!B2067="Second Class",1,0)</f>
        <v>0</v>
      </c>
      <c r="J2066" s="6" t="n">
        <f aca="false">IF(1_Data_EDA!B2067="Same Day",1,0)</f>
        <v>0</v>
      </c>
      <c r="K2066" s="6" t="n">
        <f aca="false">IF(1_Data_EDA!C2067="Corporate",1,0)</f>
        <v>0</v>
      </c>
      <c r="L2066" s="6" t="n">
        <f aca="false">IF(1_Data_EDA!C2067="Home Office",1,0)</f>
        <v>0</v>
      </c>
      <c r="M2066" s="6" t="n">
        <f aca="false">IF(1_Data_EDA!D2067="Europe",1,0)</f>
        <v>0</v>
      </c>
      <c r="N2066" s="6" t="n">
        <f aca="false">IF(1_Data_EDA!D2067="LATAM",1,0)</f>
        <v>0</v>
      </c>
      <c r="O2066" s="6" t="n">
        <f aca="false">IF(1_Data_EDA!D2067="Pacific Asia",1,0)</f>
        <v>0</v>
      </c>
      <c r="P2066" s="6" t="n">
        <f aca="false">IF(1_Data_EDA!D2067="USCA",1,0)</f>
        <v>1</v>
      </c>
      <c r="Q2066" s="6" t="n">
        <f aca="false">IF(C2066&gt;MEDIAN(C$5:C$8004),1,0)</f>
        <v>0</v>
      </c>
      <c r="R2066" s="6" t="n">
        <f aca="false">IF(D2066&gt;2,1,0)</f>
        <v>0</v>
      </c>
    </row>
    <row r="2067" customFormat="false" ht="15" hidden="false" customHeight="true" outlineLevel="0" collapsed="false">
      <c r="A2067" s="6" t="n">
        <f aca="false">1_Data_EDA!O2068</f>
        <v>0</v>
      </c>
      <c r="B2067" s="6" t="n">
        <f aca="false">1_Data_EDA!H2068</f>
        <v>4</v>
      </c>
      <c r="C2067" s="7" t="n">
        <f aca="false">1_Data_EDA!I2068</f>
        <v>129.9900055</v>
      </c>
      <c r="D2067" s="6" t="n">
        <f aca="false">1_Data_EDA!J2068</f>
        <v>1</v>
      </c>
      <c r="E2067" s="7" t="n">
        <f aca="false">1_Data_EDA!K2068</f>
        <v>129.9900055</v>
      </c>
      <c r="F2067" s="7" t="n">
        <f aca="false">1_Data_EDA!L2068</f>
        <v>6.5</v>
      </c>
      <c r="G2067" s="8" t="n">
        <f aca="false">1_Data_EDA!M2068</f>
        <v>0.050000001</v>
      </c>
      <c r="H2067" s="6" t="n">
        <f aca="false">IF(1_Data_EDA!B2068="First Class",1,0)</f>
        <v>0</v>
      </c>
      <c r="I2067" s="6" t="n">
        <f aca="false">IF(1_Data_EDA!B2068="Second Class",1,0)</f>
        <v>0</v>
      </c>
      <c r="J2067" s="6" t="n">
        <f aca="false">IF(1_Data_EDA!B2068="Same Day",1,0)</f>
        <v>0</v>
      </c>
      <c r="K2067" s="6" t="n">
        <f aca="false">IF(1_Data_EDA!C2068="Corporate",1,0)</f>
        <v>1</v>
      </c>
      <c r="L2067" s="6" t="n">
        <f aca="false">IF(1_Data_EDA!C2068="Home Office",1,0)</f>
        <v>0</v>
      </c>
      <c r="M2067" s="6" t="n">
        <f aca="false">IF(1_Data_EDA!D2068="Europe",1,0)</f>
        <v>0</v>
      </c>
      <c r="N2067" s="6" t="n">
        <f aca="false">IF(1_Data_EDA!D2068="LATAM",1,0)</f>
        <v>0</v>
      </c>
      <c r="O2067" s="6" t="n">
        <f aca="false">IF(1_Data_EDA!D2068="Pacific Asia",1,0)</f>
        <v>1</v>
      </c>
      <c r="P2067" s="6" t="n">
        <f aca="false">IF(1_Data_EDA!D2068="USCA",1,0)</f>
        <v>0</v>
      </c>
      <c r="Q2067" s="6" t="n">
        <f aca="false">IF(C2067&gt;MEDIAN(C$5:C$8004),1,0)</f>
        <v>1</v>
      </c>
      <c r="R2067" s="6" t="n">
        <f aca="false">IF(D2067&gt;2,1,0)</f>
        <v>0</v>
      </c>
    </row>
    <row r="2068" customFormat="false" ht="15" hidden="false" customHeight="true" outlineLevel="0" collapsed="false">
      <c r="A2068" s="6" t="n">
        <f aca="false">1_Data_EDA!O2069</f>
        <v>1</v>
      </c>
      <c r="B2068" s="6" t="n">
        <f aca="false">1_Data_EDA!H2069</f>
        <v>4</v>
      </c>
      <c r="C2068" s="7" t="n">
        <f aca="false">1_Data_EDA!I2069</f>
        <v>129.9900055</v>
      </c>
      <c r="D2068" s="6" t="n">
        <f aca="false">1_Data_EDA!J2069</f>
        <v>1</v>
      </c>
      <c r="E2068" s="7" t="n">
        <f aca="false">1_Data_EDA!K2069</f>
        <v>129.9900055</v>
      </c>
      <c r="F2068" s="7" t="n">
        <f aca="false">1_Data_EDA!L2069</f>
        <v>7.150000095</v>
      </c>
      <c r="G2068" s="8" t="n">
        <f aca="false">1_Data_EDA!M2069</f>
        <v>0.059999999</v>
      </c>
      <c r="H2068" s="6" t="n">
        <f aca="false">IF(1_Data_EDA!B2069="First Class",1,0)</f>
        <v>0</v>
      </c>
      <c r="I2068" s="6" t="n">
        <f aca="false">IF(1_Data_EDA!B2069="Second Class",1,0)</f>
        <v>0</v>
      </c>
      <c r="J2068" s="6" t="n">
        <f aca="false">IF(1_Data_EDA!B2069="Same Day",1,0)</f>
        <v>0</v>
      </c>
      <c r="K2068" s="6" t="n">
        <f aca="false">IF(1_Data_EDA!C2069="Corporate",1,0)</f>
        <v>0</v>
      </c>
      <c r="L2068" s="6" t="n">
        <f aca="false">IF(1_Data_EDA!C2069="Home Office",1,0)</f>
        <v>0</v>
      </c>
      <c r="M2068" s="6" t="n">
        <f aca="false">IF(1_Data_EDA!D2069="Europe",1,0)</f>
        <v>1</v>
      </c>
      <c r="N2068" s="6" t="n">
        <f aca="false">IF(1_Data_EDA!D2069="LATAM",1,0)</f>
        <v>0</v>
      </c>
      <c r="O2068" s="6" t="n">
        <f aca="false">IF(1_Data_EDA!D2069="Pacific Asia",1,0)</f>
        <v>0</v>
      </c>
      <c r="P2068" s="6" t="n">
        <f aca="false">IF(1_Data_EDA!D2069="USCA",1,0)</f>
        <v>0</v>
      </c>
      <c r="Q2068" s="6" t="n">
        <f aca="false">IF(C2068&gt;MEDIAN(C$5:C$8004),1,0)</f>
        <v>1</v>
      </c>
      <c r="R2068" s="6" t="n">
        <f aca="false">IF(D2068&gt;2,1,0)</f>
        <v>0</v>
      </c>
    </row>
    <row r="2069" customFormat="false" ht="15" hidden="false" customHeight="true" outlineLevel="0" collapsed="false">
      <c r="A2069" s="6" t="n">
        <f aca="false">1_Data_EDA!O2070</f>
        <v>1</v>
      </c>
      <c r="B2069" s="6" t="n">
        <f aca="false">1_Data_EDA!H2070</f>
        <v>4</v>
      </c>
      <c r="C2069" s="7" t="n">
        <f aca="false">1_Data_EDA!I2070</f>
        <v>59.99000168</v>
      </c>
      <c r="D2069" s="6" t="n">
        <f aca="false">1_Data_EDA!J2070</f>
        <v>3</v>
      </c>
      <c r="E2069" s="7" t="n">
        <f aca="false">1_Data_EDA!K2070</f>
        <v>179.9700012</v>
      </c>
      <c r="F2069" s="7" t="n">
        <f aca="false">1_Data_EDA!L2070</f>
        <v>9.899999619</v>
      </c>
      <c r="G2069" s="8" t="n">
        <f aca="false">1_Data_EDA!M2070</f>
        <v>0.059999999</v>
      </c>
      <c r="H2069" s="6" t="n">
        <f aca="false">IF(1_Data_EDA!B2070="First Class",1,0)</f>
        <v>0</v>
      </c>
      <c r="I2069" s="6" t="n">
        <f aca="false">IF(1_Data_EDA!B2070="Second Class",1,0)</f>
        <v>0</v>
      </c>
      <c r="J2069" s="6" t="n">
        <f aca="false">IF(1_Data_EDA!B2070="Same Day",1,0)</f>
        <v>0</v>
      </c>
      <c r="K2069" s="6" t="n">
        <f aca="false">IF(1_Data_EDA!C2070="Corporate",1,0)</f>
        <v>0</v>
      </c>
      <c r="L2069" s="6" t="n">
        <f aca="false">IF(1_Data_EDA!C2070="Home Office",1,0)</f>
        <v>0</v>
      </c>
      <c r="M2069" s="6" t="n">
        <f aca="false">IF(1_Data_EDA!D2070="Europe",1,0)</f>
        <v>0</v>
      </c>
      <c r="N2069" s="6" t="n">
        <f aca="false">IF(1_Data_EDA!D2070="LATAM",1,0)</f>
        <v>0</v>
      </c>
      <c r="O2069" s="6" t="n">
        <f aca="false">IF(1_Data_EDA!D2070="Pacific Asia",1,0)</f>
        <v>1</v>
      </c>
      <c r="P2069" s="6" t="n">
        <f aca="false">IF(1_Data_EDA!D2070="USCA",1,0)</f>
        <v>0</v>
      </c>
      <c r="Q2069" s="6" t="n">
        <f aca="false">IF(C2069&gt;MEDIAN(C$5:C$8004),1,0)</f>
        <v>0</v>
      </c>
      <c r="R2069" s="6" t="n">
        <f aca="false">IF(D2069&gt;2,1,0)</f>
        <v>1</v>
      </c>
    </row>
    <row r="2070" customFormat="false" ht="15" hidden="false" customHeight="true" outlineLevel="0" collapsed="false">
      <c r="A2070" s="6" t="n">
        <f aca="false">1_Data_EDA!O2071</f>
        <v>0</v>
      </c>
      <c r="B2070" s="6" t="n">
        <f aca="false">1_Data_EDA!H2071</f>
        <v>4</v>
      </c>
      <c r="C2070" s="7" t="n">
        <f aca="false">1_Data_EDA!I2071</f>
        <v>50</v>
      </c>
      <c r="D2070" s="6" t="n">
        <f aca="false">1_Data_EDA!J2071</f>
        <v>4</v>
      </c>
      <c r="E2070" s="7" t="n">
        <f aca="false">1_Data_EDA!K2071</f>
        <v>200</v>
      </c>
      <c r="F2070" s="7" t="n">
        <f aca="false">1_Data_EDA!L2071</f>
        <v>36</v>
      </c>
      <c r="G2070" s="8" t="n">
        <f aca="false">1_Data_EDA!M2071</f>
        <v>0.180000007</v>
      </c>
      <c r="H2070" s="6" t="n">
        <f aca="false">IF(1_Data_EDA!B2071="First Class",1,0)</f>
        <v>0</v>
      </c>
      <c r="I2070" s="6" t="n">
        <f aca="false">IF(1_Data_EDA!B2071="Second Class",1,0)</f>
        <v>0</v>
      </c>
      <c r="J2070" s="6" t="n">
        <f aca="false">IF(1_Data_EDA!B2071="Same Day",1,0)</f>
        <v>0</v>
      </c>
      <c r="K2070" s="6" t="n">
        <f aca="false">IF(1_Data_EDA!C2071="Corporate",1,0)</f>
        <v>0</v>
      </c>
      <c r="L2070" s="6" t="n">
        <f aca="false">IF(1_Data_EDA!C2071="Home Office",1,0)</f>
        <v>1</v>
      </c>
      <c r="M2070" s="6" t="n">
        <f aca="false">IF(1_Data_EDA!D2071="Europe",1,0)</f>
        <v>0</v>
      </c>
      <c r="N2070" s="6" t="n">
        <f aca="false">IF(1_Data_EDA!D2071="LATAM",1,0)</f>
        <v>0</v>
      </c>
      <c r="O2070" s="6" t="n">
        <f aca="false">IF(1_Data_EDA!D2071="Pacific Asia",1,0)</f>
        <v>0</v>
      </c>
      <c r="P2070" s="6" t="n">
        <f aca="false">IF(1_Data_EDA!D2071="USCA",1,0)</f>
        <v>1</v>
      </c>
      <c r="Q2070" s="6" t="n">
        <f aca="false">IF(C2070&gt;MEDIAN(C$5:C$8004),1,0)</f>
        <v>0</v>
      </c>
      <c r="R2070" s="6" t="n">
        <f aca="false">IF(D2070&gt;2,1,0)</f>
        <v>1</v>
      </c>
    </row>
    <row r="2071" customFormat="false" ht="15" hidden="false" customHeight="true" outlineLevel="0" collapsed="false">
      <c r="A2071" s="6" t="n">
        <f aca="false">1_Data_EDA!O2072</f>
        <v>1</v>
      </c>
      <c r="B2071" s="6" t="n">
        <f aca="false">1_Data_EDA!H2072</f>
        <v>1</v>
      </c>
      <c r="C2071" s="7" t="n">
        <f aca="false">1_Data_EDA!I2072</f>
        <v>199.9900055</v>
      </c>
      <c r="D2071" s="6" t="n">
        <f aca="false">1_Data_EDA!J2072</f>
        <v>1</v>
      </c>
      <c r="E2071" s="7" t="n">
        <f aca="false">1_Data_EDA!K2072</f>
        <v>199.9900055</v>
      </c>
      <c r="F2071" s="7" t="n">
        <f aca="false">1_Data_EDA!L2072</f>
        <v>34</v>
      </c>
      <c r="G2071" s="8" t="n">
        <f aca="false">1_Data_EDA!M2072</f>
        <v>0.170000002</v>
      </c>
      <c r="H2071" s="6" t="n">
        <f aca="false">IF(1_Data_EDA!B2072="First Class",1,0)</f>
        <v>1</v>
      </c>
      <c r="I2071" s="6" t="n">
        <f aca="false">IF(1_Data_EDA!B2072="Second Class",1,0)</f>
        <v>0</v>
      </c>
      <c r="J2071" s="6" t="n">
        <f aca="false">IF(1_Data_EDA!B2072="Same Day",1,0)</f>
        <v>0</v>
      </c>
      <c r="K2071" s="6" t="n">
        <f aca="false">IF(1_Data_EDA!C2072="Corporate",1,0)</f>
        <v>0</v>
      </c>
      <c r="L2071" s="6" t="n">
        <f aca="false">IF(1_Data_EDA!C2072="Home Office",1,0)</f>
        <v>0</v>
      </c>
      <c r="M2071" s="6" t="n">
        <f aca="false">IF(1_Data_EDA!D2072="Europe",1,0)</f>
        <v>1</v>
      </c>
      <c r="N2071" s="6" t="n">
        <f aca="false">IF(1_Data_EDA!D2072="LATAM",1,0)</f>
        <v>0</v>
      </c>
      <c r="O2071" s="6" t="n">
        <f aca="false">IF(1_Data_EDA!D2072="Pacific Asia",1,0)</f>
        <v>0</v>
      </c>
      <c r="P2071" s="6" t="n">
        <f aca="false">IF(1_Data_EDA!D2072="USCA",1,0)</f>
        <v>0</v>
      </c>
      <c r="Q2071" s="6" t="n">
        <f aca="false">IF(C2071&gt;MEDIAN(C$5:C$8004),1,0)</f>
        <v>1</v>
      </c>
      <c r="R2071" s="6" t="n">
        <f aca="false">IF(D2071&gt;2,1,0)</f>
        <v>0</v>
      </c>
    </row>
    <row r="2072" customFormat="false" ht="15" hidden="false" customHeight="true" outlineLevel="0" collapsed="false">
      <c r="A2072" s="6" t="n">
        <f aca="false">1_Data_EDA!O2073</f>
        <v>1</v>
      </c>
      <c r="B2072" s="6" t="n">
        <f aca="false">1_Data_EDA!H2073</f>
        <v>1</v>
      </c>
      <c r="C2072" s="7" t="n">
        <f aca="false">1_Data_EDA!I2073</f>
        <v>199.9900055</v>
      </c>
      <c r="D2072" s="6" t="n">
        <f aca="false">1_Data_EDA!J2073</f>
        <v>1</v>
      </c>
      <c r="E2072" s="7" t="n">
        <f aca="false">1_Data_EDA!K2073</f>
        <v>199.9900055</v>
      </c>
      <c r="F2072" s="7" t="n">
        <f aca="false">1_Data_EDA!L2073</f>
        <v>30</v>
      </c>
      <c r="G2072" s="8" t="n">
        <f aca="false">1_Data_EDA!M2073</f>
        <v>0.150000006</v>
      </c>
      <c r="H2072" s="6" t="n">
        <f aca="false">IF(1_Data_EDA!B2073="First Class",1,0)</f>
        <v>1</v>
      </c>
      <c r="I2072" s="6" t="n">
        <f aca="false">IF(1_Data_EDA!B2073="Second Class",1,0)</f>
        <v>0</v>
      </c>
      <c r="J2072" s="6" t="n">
        <f aca="false">IF(1_Data_EDA!B2073="Same Day",1,0)</f>
        <v>0</v>
      </c>
      <c r="K2072" s="6" t="n">
        <f aca="false">IF(1_Data_EDA!C2073="Corporate",1,0)</f>
        <v>0</v>
      </c>
      <c r="L2072" s="6" t="n">
        <f aca="false">IF(1_Data_EDA!C2073="Home Office",1,0)</f>
        <v>1</v>
      </c>
      <c r="M2072" s="6" t="n">
        <f aca="false">IF(1_Data_EDA!D2073="Europe",1,0)</f>
        <v>0</v>
      </c>
      <c r="N2072" s="6" t="n">
        <f aca="false">IF(1_Data_EDA!D2073="LATAM",1,0)</f>
        <v>0</v>
      </c>
      <c r="O2072" s="6" t="n">
        <f aca="false">IF(1_Data_EDA!D2073="Pacific Asia",1,0)</f>
        <v>1</v>
      </c>
      <c r="P2072" s="6" t="n">
        <f aca="false">IF(1_Data_EDA!D2073="USCA",1,0)</f>
        <v>0</v>
      </c>
      <c r="Q2072" s="6" t="n">
        <f aca="false">IF(C2072&gt;MEDIAN(C$5:C$8004),1,0)</f>
        <v>1</v>
      </c>
      <c r="R2072" s="6" t="n">
        <f aca="false">IF(D2072&gt;2,1,0)</f>
        <v>0</v>
      </c>
    </row>
    <row r="2073" customFormat="false" ht="15" hidden="false" customHeight="true" outlineLevel="0" collapsed="false">
      <c r="A2073" s="6" t="n">
        <f aca="false">1_Data_EDA!O2074</f>
        <v>0</v>
      </c>
      <c r="B2073" s="6" t="n">
        <f aca="false">1_Data_EDA!H2074</f>
        <v>4</v>
      </c>
      <c r="C2073" s="7" t="n">
        <f aca="false">1_Data_EDA!I2074</f>
        <v>59.99000168</v>
      </c>
      <c r="D2073" s="6" t="n">
        <f aca="false">1_Data_EDA!J2074</f>
        <v>5</v>
      </c>
      <c r="E2073" s="7" t="n">
        <f aca="false">1_Data_EDA!K2074</f>
        <v>299.9500122</v>
      </c>
      <c r="F2073" s="7" t="n">
        <f aca="false">1_Data_EDA!L2074</f>
        <v>3</v>
      </c>
      <c r="G2073" s="8" t="n">
        <f aca="false">1_Data_EDA!M2074</f>
        <v>0.01</v>
      </c>
      <c r="H2073" s="6" t="n">
        <f aca="false">IF(1_Data_EDA!B2074="First Class",1,0)</f>
        <v>0</v>
      </c>
      <c r="I2073" s="6" t="n">
        <f aca="false">IF(1_Data_EDA!B2074="Second Class",1,0)</f>
        <v>0</v>
      </c>
      <c r="J2073" s="6" t="n">
        <f aca="false">IF(1_Data_EDA!B2074="Same Day",1,0)</f>
        <v>0</v>
      </c>
      <c r="K2073" s="6" t="n">
        <f aca="false">IF(1_Data_EDA!C2074="Corporate",1,0)</f>
        <v>1</v>
      </c>
      <c r="L2073" s="6" t="n">
        <f aca="false">IF(1_Data_EDA!C2074="Home Office",1,0)</f>
        <v>0</v>
      </c>
      <c r="M2073" s="6" t="n">
        <f aca="false">IF(1_Data_EDA!D2074="Europe",1,0)</f>
        <v>0</v>
      </c>
      <c r="N2073" s="6" t="n">
        <f aca="false">IF(1_Data_EDA!D2074="LATAM",1,0)</f>
        <v>0</v>
      </c>
      <c r="O2073" s="6" t="n">
        <f aca="false">IF(1_Data_EDA!D2074="Pacific Asia",1,0)</f>
        <v>0</v>
      </c>
      <c r="P2073" s="6" t="n">
        <f aca="false">IF(1_Data_EDA!D2074="USCA",1,0)</f>
        <v>1</v>
      </c>
      <c r="Q2073" s="6" t="n">
        <f aca="false">IF(C2073&gt;MEDIAN(C$5:C$8004),1,0)</f>
        <v>0</v>
      </c>
      <c r="R2073" s="6" t="n">
        <f aca="false">IF(D2073&gt;2,1,0)</f>
        <v>1</v>
      </c>
    </row>
    <row r="2074" customFormat="false" ht="15" hidden="false" customHeight="true" outlineLevel="0" collapsed="false">
      <c r="A2074" s="6" t="n">
        <f aca="false">1_Data_EDA!O2075</f>
        <v>1</v>
      </c>
      <c r="B2074" s="6" t="n">
        <f aca="false">1_Data_EDA!H2075</f>
        <v>4</v>
      </c>
      <c r="C2074" s="7" t="n">
        <f aca="false">1_Data_EDA!I2075</f>
        <v>50</v>
      </c>
      <c r="D2074" s="6" t="n">
        <f aca="false">1_Data_EDA!J2075</f>
        <v>4</v>
      </c>
      <c r="E2074" s="7" t="n">
        <f aca="false">1_Data_EDA!K2075</f>
        <v>200</v>
      </c>
      <c r="F2074" s="7" t="n">
        <f aca="false">1_Data_EDA!L2075</f>
        <v>50</v>
      </c>
      <c r="G2074" s="8" t="n">
        <f aca="false">1_Data_EDA!M2075</f>
        <v>0.25</v>
      </c>
      <c r="H2074" s="6" t="n">
        <f aca="false">IF(1_Data_EDA!B2075="First Class",1,0)</f>
        <v>0</v>
      </c>
      <c r="I2074" s="6" t="n">
        <f aca="false">IF(1_Data_EDA!B2075="Second Class",1,0)</f>
        <v>0</v>
      </c>
      <c r="J2074" s="6" t="n">
        <f aca="false">IF(1_Data_EDA!B2075="Same Day",1,0)</f>
        <v>0</v>
      </c>
      <c r="K2074" s="6" t="n">
        <f aca="false">IF(1_Data_EDA!C2075="Corporate",1,0)</f>
        <v>0</v>
      </c>
      <c r="L2074" s="6" t="n">
        <f aca="false">IF(1_Data_EDA!C2075="Home Office",1,0)</f>
        <v>1</v>
      </c>
      <c r="M2074" s="6" t="n">
        <f aca="false">IF(1_Data_EDA!D2075="Europe",1,0)</f>
        <v>0</v>
      </c>
      <c r="N2074" s="6" t="n">
        <f aca="false">IF(1_Data_EDA!D2075="LATAM",1,0)</f>
        <v>0</v>
      </c>
      <c r="O2074" s="6" t="n">
        <f aca="false">IF(1_Data_EDA!D2075="Pacific Asia",1,0)</f>
        <v>0</v>
      </c>
      <c r="P2074" s="6" t="n">
        <f aca="false">IF(1_Data_EDA!D2075="USCA",1,0)</f>
        <v>0</v>
      </c>
      <c r="Q2074" s="6" t="n">
        <f aca="false">IF(C2074&gt;MEDIAN(C$5:C$8004),1,0)</f>
        <v>0</v>
      </c>
      <c r="R2074" s="6" t="n">
        <f aca="false">IF(D2074&gt;2,1,0)</f>
        <v>1</v>
      </c>
    </row>
    <row r="2075" customFormat="false" ht="15" hidden="false" customHeight="true" outlineLevel="0" collapsed="false">
      <c r="A2075" s="6" t="n">
        <f aca="false">1_Data_EDA!O2076</f>
        <v>1</v>
      </c>
      <c r="B2075" s="6" t="n">
        <f aca="false">1_Data_EDA!H2076</f>
        <v>4</v>
      </c>
      <c r="C2075" s="7" t="n">
        <f aca="false">1_Data_EDA!I2076</f>
        <v>199.9900055</v>
      </c>
      <c r="D2075" s="6" t="n">
        <f aca="false">1_Data_EDA!J2076</f>
        <v>1</v>
      </c>
      <c r="E2075" s="7" t="n">
        <f aca="false">1_Data_EDA!K2076</f>
        <v>199.9900055</v>
      </c>
      <c r="F2075" s="7" t="n">
        <f aca="false">1_Data_EDA!L2076</f>
        <v>20</v>
      </c>
      <c r="G2075" s="8" t="n">
        <f aca="false">1_Data_EDA!M2076</f>
        <v>0.100000001</v>
      </c>
      <c r="H2075" s="6" t="n">
        <f aca="false">IF(1_Data_EDA!B2076="First Class",1,0)</f>
        <v>0</v>
      </c>
      <c r="I2075" s="6" t="n">
        <f aca="false">IF(1_Data_EDA!B2076="Second Class",1,0)</f>
        <v>0</v>
      </c>
      <c r="J2075" s="6" t="n">
        <f aca="false">IF(1_Data_EDA!B2076="Same Day",1,0)</f>
        <v>0</v>
      </c>
      <c r="K2075" s="6" t="n">
        <f aca="false">IF(1_Data_EDA!C2076="Corporate",1,0)</f>
        <v>1</v>
      </c>
      <c r="L2075" s="6" t="n">
        <f aca="false">IF(1_Data_EDA!C2076="Home Office",1,0)</f>
        <v>0</v>
      </c>
      <c r="M2075" s="6" t="n">
        <f aca="false">IF(1_Data_EDA!D2076="Europe",1,0)</f>
        <v>0</v>
      </c>
      <c r="N2075" s="6" t="n">
        <f aca="false">IF(1_Data_EDA!D2076="LATAM",1,0)</f>
        <v>0</v>
      </c>
      <c r="O2075" s="6" t="n">
        <f aca="false">IF(1_Data_EDA!D2076="Pacific Asia",1,0)</f>
        <v>0</v>
      </c>
      <c r="P2075" s="6" t="n">
        <f aca="false">IF(1_Data_EDA!D2076="USCA",1,0)</f>
        <v>1</v>
      </c>
      <c r="Q2075" s="6" t="n">
        <f aca="false">IF(C2075&gt;MEDIAN(C$5:C$8004),1,0)</f>
        <v>1</v>
      </c>
      <c r="R2075" s="6" t="n">
        <f aca="false">IF(D2075&gt;2,1,0)</f>
        <v>0</v>
      </c>
    </row>
    <row r="2076" customFormat="false" ht="15" hidden="false" customHeight="true" outlineLevel="0" collapsed="false">
      <c r="A2076" s="6" t="n">
        <f aca="false">1_Data_EDA!O2077</f>
        <v>1</v>
      </c>
      <c r="B2076" s="6" t="n">
        <f aca="false">1_Data_EDA!H2077</f>
        <v>4</v>
      </c>
      <c r="C2076" s="7" t="n">
        <f aca="false">1_Data_EDA!I2077</f>
        <v>50</v>
      </c>
      <c r="D2076" s="6" t="n">
        <f aca="false">1_Data_EDA!J2077</f>
        <v>3</v>
      </c>
      <c r="E2076" s="7" t="n">
        <f aca="false">1_Data_EDA!K2077</f>
        <v>150</v>
      </c>
      <c r="F2076" s="7" t="n">
        <f aca="false">1_Data_EDA!L2077</f>
        <v>10.5</v>
      </c>
      <c r="G2076" s="8" t="n">
        <f aca="false">1_Data_EDA!M2077</f>
        <v>0.07</v>
      </c>
      <c r="H2076" s="6" t="n">
        <f aca="false">IF(1_Data_EDA!B2077="First Class",1,0)</f>
        <v>0</v>
      </c>
      <c r="I2076" s="6" t="n">
        <f aca="false">IF(1_Data_EDA!B2077="Second Class",1,0)</f>
        <v>0</v>
      </c>
      <c r="J2076" s="6" t="n">
        <f aca="false">IF(1_Data_EDA!B2077="Same Day",1,0)</f>
        <v>0</v>
      </c>
      <c r="K2076" s="6" t="n">
        <f aca="false">IF(1_Data_EDA!C2077="Corporate",1,0)</f>
        <v>0</v>
      </c>
      <c r="L2076" s="6" t="n">
        <f aca="false">IF(1_Data_EDA!C2077="Home Office",1,0)</f>
        <v>0</v>
      </c>
      <c r="M2076" s="6" t="n">
        <f aca="false">IF(1_Data_EDA!D2077="Europe",1,0)</f>
        <v>0</v>
      </c>
      <c r="N2076" s="6" t="n">
        <f aca="false">IF(1_Data_EDA!D2077="LATAM",1,0)</f>
        <v>1</v>
      </c>
      <c r="O2076" s="6" t="n">
        <f aca="false">IF(1_Data_EDA!D2077="Pacific Asia",1,0)</f>
        <v>0</v>
      </c>
      <c r="P2076" s="6" t="n">
        <f aca="false">IF(1_Data_EDA!D2077="USCA",1,0)</f>
        <v>0</v>
      </c>
      <c r="Q2076" s="6" t="n">
        <f aca="false">IF(C2076&gt;MEDIAN(C$5:C$8004),1,0)</f>
        <v>0</v>
      </c>
      <c r="R2076" s="6" t="n">
        <f aca="false">IF(D2076&gt;2,1,0)</f>
        <v>1</v>
      </c>
    </row>
    <row r="2077" customFormat="false" ht="15" hidden="false" customHeight="true" outlineLevel="0" collapsed="false">
      <c r="A2077" s="6" t="n">
        <f aca="false">1_Data_EDA!O2078</f>
        <v>1</v>
      </c>
      <c r="B2077" s="6" t="n">
        <f aca="false">1_Data_EDA!H2078</f>
        <v>4</v>
      </c>
      <c r="C2077" s="7" t="n">
        <f aca="false">1_Data_EDA!I2078</f>
        <v>129.9900055</v>
      </c>
      <c r="D2077" s="6" t="n">
        <f aca="false">1_Data_EDA!J2078</f>
        <v>1</v>
      </c>
      <c r="E2077" s="7" t="n">
        <f aca="false">1_Data_EDA!K2078</f>
        <v>129.9900055</v>
      </c>
      <c r="F2077" s="7" t="n">
        <f aca="false">1_Data_EDA!L2078</f>
        <v>23.39999962</v>
      </c>
      <c r="G2077" s="8" t="n">
        <f aca="false">1_Data_EDA!M2078</f>
        <v>0.180000007</v>
      </c>
      <c r="H2077" s="6" t="n">
        <f aca="false">IF(1_Data_EDA!B2078="First Class",1,0)</f>
        <v>0</v>
      </c>
      <c r="I2077" s="6" t="n">
        <f aca="false">IF(1_Data_EDA!B2078="Second Class",1,0)</f>
        <v>0</v>
      </c>
      <c r="J2077" s="6" t="n">
        <f aca="false">IF(1_Data_EDA!B2078="Same Day",1,0)</f>
        <v>0</v>
      </c>
      <c r="K2077" s="6" t="n">
        <f aca="false">IF(1_Data_EDA!C2078="Corporate",1,0)</f>
        <v>0</v>
      </c>
      <c r="L2077" s="6" t="n">
        <f aca="false">IF(1_Data_EDA!C2078="Home Office",1,0)</f>
        <v>0</v>
      </c>
      <c r="M2077" s="6" t="n">
        <f aca="false">IF(1_Data_EDA!D2078="Europe",1,0)</f>
        <v>0</v>
      </c>
      <c r="N2077" s="6" t="n">
        <f aca="false">IF(1_Data_EDA!D2078="LATAM",1,0)</f>
        <v>0</v>
      </c>
      <c r="O2077" s="6" t="n">
        <f aca="false">IF(1_Data_EDA!D2078="Pacific Asia",1,0)</f>
        <v>1</v>
      </c>
      <c r="P2077" s="6" t="n">
        <f aca="false">IF(1_Data_EDA!D2078="USCA",1,0)</f>
        <v>0</v>
      </c>
      <c r="Q2077" s="6" t="n">
        <f aca="false">IF(C2077&gt;MEDIAN(C$5:C$8004),1,0)</f>
        <v>1</v>
      </c>
      <c r="R2077" s="6" t="n">
        <f aca="false">IF(D2077&gt;2,1,0)</f>
        <v>0</v>
      </c>
    </row>
    <row r="2078" customFormat="false" ht="15" hidden="false" customHeight="true" outlineLevel="0" collapsed="false">
      <c r="A2078" s="6" t="n">
        <f aca="false">1_Data_EDA!O2079</f>
        <v>0</v>
      </c>
      <c r="B2078" s="6" t="n">
        <f aca="false">1_Data_EDA!H2079</f>
        <v>4</v>
      </c>
      <c r="C2078" s="7" t="n">
        <f aca="false">1_Data_EDA!I2079</f>
        <v>39.99000168</v>
      </c>
      <c r="D2078" s="6" t="n">
        <f aca="false">1_Data_EDA!J2079</f>
        <v>2</v>
      </c>
      <c r="E2078" s="7" t="n">
        <f aca="false">1_Data_EDA!K2079</f>
        <v>79.98000336</v>
      </c>
      <c r="F2078" s="7" t="n">
        <f aca="false">1_Data_EDA!L2079</f>
        <v>4</v>
      </c>
      <c r="G2078" s="8" t="n">
        <f aca="false">1_Data_EDA!M2079</f>
        <v>0.050000001</v>
      </c>
      <c r="H2078" s="6" t="n">
        <f aca="false">IF(1_Data_EDA!B2079="First Class",1,0)</f>
        <v>0</v>
      </c>
      <c r="I2078" s="6" t="n">
        <f aca="false">IF(1_Data_EDA!B2079="Second Class",1,0)</f>
        <v>0</v>
      </c>
      <c r="J2078" s="6" t="n">
        <f aca="false">IF(1_Data_EDA!B2079="Same Day",1,0)</f>
        <v>0</v>
      </c>
      <c r="K2078" s="6" t="n">
        <f aca="false">IF(1_Data_EDA!C2079="Corporate",1,0)</f>
        <v>0</v>
      </c>
      <c r="L2078" s="6" t="n">
        <f aca="false">IF(1_Data_EDA!C2079="Home Office",1,0)</f>
        <v>0</v>
      </c>
      <c r="M2078" s="6" t="n">
        <f aca="false">IF(1_Data_EDA!D2079="Europe",1,0)</f>
        <v>0</v>
      </c>
      <c r="N2078" s="6" t="n">
        <f aca="false">IF(1_Data_EDA!D2079="LATAM",1,0)</f>
        <v>0</v>
      </c>
      <c r="O2078" s="6" t="n">
        <f aca="false">IF(1_Data_EDA!D2079="Pacific Asia",1,0)</f>
        <v>1</v>
      </c>
      <c r="P2078" s="6" t="n">
        <f aca="false">IF(1_Data_EDA!D2079="USCA",1,0)</f>
        <v>0</v>
      </c>
      <c r="Q2078" s="6" t="n">
        <f aca="false">IF(C2078&gt;MEDIAN(C$5:C$8004),1,0)</f>
        <v>0</v>
      </c>
      <c r="R2078" s="6" t="n">
        <f aca="false">IF(D2078&gt;2,1,0)</f>
        <v>0</v>
      </c>
    </row>
    <row r="2079" customFormat="false" ht="15" hidden="false" customHeight="true" outlineLevel="0" collapsed="false">
      <c r="A2079" s="6" t="n">
        <f aca="false">1_Data_EDA!O2080</f>
        <v>1</v>
      </c>
      <c r="B2079" s="6" t="n">
        <f aca="false">1_Data_EDA!H2080</f>
        <v>2</v>
      </c>
      <c r="C2079" s="7" t="n">
        <f aca="false">1_Data_EDA!I2080</f>
        <v>39.99000168</v>
      </c>
      <c r="D2079" s="6" t="n">
        <f aca="false">1_Data_EDA!J2080</f>
        <v>3</v>
      </c>
      <c r="E2079" s="7" t="n">
        <f aca="false">1_Data_EDA!K2080</f>
        <v>119.9700012</v>
      </c>
      <c r="F2079" s="7" t="n">
        <f aca="false">1_Data_EDA!L2080</f>
        <v>23.98999977</v>
      </c>
      <c r="G2079" s="8" t="n">
        <f aca="false">1_Data_EDA!M2080</f>
        <v>0.200000003</v>
      </c>
      <c r="H2079" s="6" t="n">
        <f aca="false">IF(1_Data_EDA!B2080="First Class",1,0)</f>
        <v>0</v>
      </c>
      <c r="I2079" s="6" t="n">
        <f aca="false">IF(1_Data_EDA!B2080="Second Class",1,0)</f>
        <v>1</v>
      </c>
      <c r="J2079" s="6" t="n">
        <f aca="false">IF(1_Data_EDA!B2080="Same Day",1,0)</f>
        <v>0</v>
      </c>
      <c r="K2079" s="6" t="n">
        <f aca="false">IF(1_Data_EDA!C2080="Corporate",1,0)</f>
        <v>1</v>
      </c>
      <c r="L2079" s="6" t="n">
        <f aca="false">IF(1_Data_EDA!C2080="Home Office",1,0)</f>
        <v>0</v>
      </c>
      <c r="M2079" s="6" t="n">
        <f aca="false">IF(1_Data_EDA!D2080="Europe",1,0)</f>
        <v>0</v>
      </c>
      <c r="N2079" s="6" t="n">
        <f aca="false">IF(1_Data_EDA!D2080="LATAM",1,0)</f>
        <v>0</v>
      </c>
      <c r="O2079" s="6" t="n">
        <f aca="false">IF(1_Data_EDA!D2080="Pacific Asia",1,0)</f>
        <v>0</v>
      </c>
      <c r="P2079" s="6" t="n">
        <f aca="false">IF(1_Data_EDA!D2080="USCA",1,0)</f>
        <v>1</v>
      </c>
      <c r="Q2079" s="6" t="n">
        <f aca="false">IF(C2079&gt;MEDIAN(C$5:C$8004),1,0)</f>
        <v>0</v>
      </c>
      <c r="R2079" s="6" t="n">
        <f aca="false">IF(D2079&gt;2,1,0)</f>
        <v>1</v>
      </c>
    </row>
    <row r="2080" customFormat="false" ht="15" hidden="false" customHeight="true" outlineLevel="0" collapsed="false">
      <c r="A2080" s="6" t="n">
        <f aca="false">1_Data_EDA!O2081</f>
        <v>1</v>
      </c>
      <c r="B2080" s="6" t="n">
        <f aca="false">1_Data_EDA!H2081</f>
        <v>4</v>
      </c>
      <c r="C2080" s="7" t="n">
        <f aca="false">1_Data_EDA!I2081</f>
        <v>299.980011</v>
      </c>
      <c r="D2080" s="6" t="n">
        <f aca="false">1_Data_EDA!J2081</f>
        <v>1</v>
      </c>
      <c r="E2080" s="7" t="n">
        <f aca="false">1_Data_EDA!K2081</f>
        <v>299.980011</v>
      </c>
      <c r="F2080" s="7" t="n">
        <f aca="false">1_Data_EDA!L2081</f>
        <v>48</v>
      </c>
      <c r="G2080" s="8" t="n">
        <f aca="false">1_Data_EDA!M2081</f>
        <v>0.159999996</v>
      </c>
      <c r="H2080" s="6" t="n">
        <f aca="false">IF(1_Data_EDA!B2081="First Class",1,0)</f>
        <v>0</v>
      </c>
      <c r="I2080" s="6" t="n">
        <f aca="false">IF(1_Data_EDA!B2081="Second Class",1,0)</f>
        <v>0</v>
      </c>
      <c r="J2080" s="6" t="n">
        <f aca="false">IF(1_Data_EDA!B2081="Same Day",1,0)</f>
        <v>0</v>
      </c>
      <c r="K2080" s="6" t="n">
        <f aca="false">IF(1_Data_EDA!C2081="Corporate",1,0)</f>
        <v>1</v>
      </c>
      <c r="L2080" s="6" t="n">
        <f aca="false">IF(1_Data_EDA!C2081="Home Office",1,0)</f>
        <v>0</v>
      </c>
      <c r="M2080" s="6" t="n">
        <f aca="false">IF(1_Data_EDA!D2081="Europe",1,0)</f>
        <v>0</v>
      </c>
      <c r="N2080" s="6" t="n">
        <f aca="false">IF(1_Data_EDA!D2081="LATAM",1,0)</f>
        <v>1</v>
      </c>
      <c r="O2080" s="6" t="n">
        <f aca="false">IF(1_Data_EDA!D2081="Pacific Asia",1,0)</f>
        <v>0</v>
      </c>
      <c r="P2080" s="6" t="n">
        <f aca="false">IF(1_Data_EDA!D2081="USCA",1,0)</f>
        <v>0</v>
      </c>
      <c r="Q2080" s="6" t="n">
        <f aca="false">IF(C2080&gt;MEDIAN(C$5:C$8004),1,0)</f>
        <v>1</v>
      </c>
      <c r="R2080" s="6" t="n">
        <f aca="false">IF(D2080&gt;2,1,0)</f>
        <v>0</v>
      </c>
    </row>
    <row r="2081" customFormat="false" ht="15" hidden="false" customHeight="true" outlineLevel="0" collapsed="false">
      <c r="A2081" s="6" t="n">
        <f aca="false">1_Data_EDA!O2082</f>
        <v>0</v>
      </c>
      <c r="B2081" s="6" t="n">
        <f aca="false">1_Data_EDA!H2082</f>
        <v>4</v>
      </c>
      <c r="C2081" s="7" t="n">
        <f aca="false">1_Data_EDA!I2082</f>
        <v>49.97999954</v>
      </c>
      <c r="D2081" s="6" t="n">
        <f aca="false">1_Data_EDA!J2082</f>
        <v>2</v>
      </c>
      <c r="E2081" s="7" t="n">
        <f aca="false">1_Data_EDA!K2082</f>
        <v>99.95999908</v>
      </c>
      <c r="F2081" s="7" t="n">
        <f aca="false">1_Data_EDA!L2082</f>
        <v>7</v>
      </c>
      <c r="G2081" s="8" t="n">
        <f aca="false">1_Data_EDA!M2082</f>
        <v>0.07</v>
      </c>
      <c r="H2081" s="6" t="n">
        <f aca="false">IF(1_Data_EDA!B2082="First Class",1,0)</f>
        <v>0</v>
      </c>
      <c r="I2081" s="6" t="n">
        <f aca="false">IF(1_Data_EDA!B2082="Second Class",1,0)</f>
        <v>0</v>
      </c>
      <c r="J2081" s="6" t="n">
        <f aca="false">IF(1_Data_EDA!B2082="Same Day",1,0)</f>
        <v>0</v>
      </c>
      <c r="K2081" s="6" t="n">
        <f aca="false">IF(1_Data_EDA!C2082="Corporate",1,0)</f>
        <v>1</v>
      </c>
      <c r="L2081" s="6" t="n">
        <f aca="false">IF(1_Data_EDA!C2082="Home Office",1,0)</f>
        <v>0</v>
      </c>
      <c r="M2081" s="6" t="n">
        <f aca="false">IF(1_Data_EDA!D2082="Europe",1,0)</f>
        <v>0</v>
      </c>
      <c r="N2081" s="6" t="n">
        <f aca="false">IF(1_Data_EDA!D2082="LATAM",1,0)</f>
        <v>0</v>
      </c>
      <c r="O2081" s="6" t="n">
        <f aca="false">IF(1_Data_EDA!D2082="Pacific Asia",1,0)</f>
        <v>1</v>
      </c>
      <c r="P2081" s="6" t="n">
        <f aca="false">IF(1_Data_EDA!D2082="USCA",1,0)</f>
        <v>0</v>
      </c>
      <c r="Q2081" s="6" t="n">
        <f aca="false">IF(C2081&gt;MEDIAN(C$5:C$8004),1,0)</f>
        <v>0</v>
      </c>
      <c r="R2081" s="6" t="n">
        <f aca="false">IF(D2081&gt;2,1,0)</f>
        <v>0</v>
      </c>
    </row>
    <row r="2082" customFormat="false" ht="15" hidden="false" customHeight="true" outlineLevel="0" collapsed="false">
      <c r="A2082" s="6" t="n">
        <f aca="false">1_Data_EDA!O2083</f>
        <v>0</v>
      </c>
      <c r="B2082" s="6" t="n">
        <f aca="false">1_Data_EDA!H2083</f>
        <v>4</v>
      </c>
      <c r="C2082" s="7" t="n">
        <f aca="false">1_Data_EDA!I2083</f>
        <v>299.980011</v>
      </c>
      <c r="D2082" s="6" t="n">
        <f aca="false">1_Data_EDA!J2083</f>
        <v>1</v>
      </c>
      <c r="E2082" s="7" t="n">
        <f aca="false">1_Data_EDA!K2083</f>
        <v>299.980011</v>
      </c>
      <c r="F2082" s="7" t="n">
        <f aca="false">1_Data_EDA!L2083</f>
        <v>15</v>
      </c>
      <c r="G2082" s="8" t="n">
        <f aca="false">1_Data_EDA!M2083</f>
        <v>0.050000001</v>
      </c>
      <c r="H2082" s="6" t="n">
        <f aca="false">IF(1_Data_EDA!B2083="First Class",1,0)</f>
        <v>0</v>
      </c>
      <c r="I2082" s="6" t="n">
        <f aca="false">IF(1_Data_EDA!B2083="Second Class",1,0)</f>
        <v>0</v>
      </c>
      <c r="J2082" s="6" t="n">
        <f aca="false">IF(1_Data_EDA!B2083="Same Day",1,0)</f>
        <v>0</v>
      </c>
      <c r="K2082" s="6" t="n">
        <f aca="false">IF(1_Data_EDA!C2083="Corporate",1,0)</f>
        <v>0</v>
      </c>
      <c r="L2082" s="6" t="n">
        <f aca="false">IF(1_Data_EDA!C2083="Home Office",1,0)</f>
        <v>0</v>
      </c>
      <c r="M2082" s="6" t="n">
        <f aca="false">IF(1_Data_EDA!D2083="Europe",1,0)</f>
        <v>1</v>
      </c>
      <c r="N2082" s="6" t="n">
        <f aca="false">IF(1_Data_EDA!D2083="LATAM",1,0)</f>
        <v>0</v>
      </c>
      <c r="O2082" s="6" t="n">
        <f aca="false">IF(1_Data_EDA!D2083="Pacific Asia",1,0)</f>
        <v>0</v>
      </c>
      <c r="P2082" s="6" t="n">
        <f aca="false">IF(1_Data_EDA!D2083="USCA",1,0)</f>
        <v>0</v>
      </c>
      <c r="Q2082" s="6" t="n">
        <f aca="false">IF(C2082&gt;MEDIAN(C$5:C$8004),1,0)</f>
        <v>1</v>
      </c>
      <c r="R2082" s="6" t="n">
        <f aca="false">IF(D2082&gt;2,1,0)</f>
        <v>0</v>
      </c>
    </row>
    <row r="2083" customFormat="false" ht="15" hidden="false" customHeight="true" outlineLevel="0" collapsed="false">
      <c r="A2083" s="6" t="n">
        <f aca="false">1_Data_EDA!O2084</f>
        <v>0</v>
      </c>
      <c r="B2083" s="6" t="n">
        <f aca="false">1_Data_EDA!H2084</f>
        <v>4</v>
      </c>
      <c r="C2083" s="7" t="n">
        <f aca="false">1_Data_EDA!I2084</f>
        <v>299.980011</v>
      </c>
      <c r="D2083" s="6" t="n">
        <f aca="false">1_Data_EDA!J2084</f>
        <v>1</v>
      </c>
      <c r="E2083" s="7" t="n">
        <f aca="false">1_Data_EDA!K2084</f>
        <v>299.980011</v>
      </c>
      <c r="F2083" s="7" t="n">
        <f aca="false">1_Data_EDA!L2084</f>
        <v>45</v>
      </c>
      <c r="G2083" s="8" t="n">
        <f aca="false">1_Data_EDA!M2084</f>
        <v>0.150000006</v>
      </c>
      <c r="H2083" s="6" t="n">
        <f aca="false">IF(1_Data_EDA!B2084="First Class",1,0)</f>
        <v>0</v>
      </c>
      <c r="I2083" s="6" t="n">
        <f aca="false">IF(1_Data_EDA!B2084="Second Class",1,0)</f>
        <v>0</v>
      </c>
      <c r="J2083" s="6" t="n">
        <f aca="false">IF(1_Data_EDA!B2084="Same Day",1,0)</f>
        <v>0</v>
      </c>
      <c r="K2083" s="6" t="n">
        <f aca="false">IF(1_Data_EDA!C2084="Corporate",1,0)</f>
        <v>1</v>
      </c>
      <c r="L2083" s="6" t="n">
        <f aca="false">IF(1_Data_EDA!C2084="Home Office",1,0)</f>
        <v>0</v>
      </c>
      <c r="M2083" s="6" t="n">
        <f aca="false">IF(1_Data_EDA!D2084="Europe",1,0)</f>
        <v>0</v>
      </c>
      <c r="N2083" s="6" t="n">
        <f aca="false">IF(1_Data_EDA!D2084="LATAM",1,0)</f>
        <v>1</v>
      </c>
      <c r="O2083" s="6" t="n">
        <f aca="false">IF(1_Data_EDA!D2084="Pacific Asia",1,0)</f>
        <v>0</v>
      </c>
      <c r="P2083" s="6" t="n">
        <f aca="false">IF(1_Data_EDA!D2084="USCA",1,0)</f>
        <v>0</v>
      </c>
      <c r="Q2083" s="6" t="n">
        <f aca="false">IF(C2083&gt;MEDIAN(C$5:C$8004),1,0)</f>
        <v>1</v>
      </c>
      <c r="R2083" s="6" t="n">
        <f aca="false">IF(D2083&gt;2,1,0)</f>
        <v>0</v>
      </c>
    </row>
    <row r="2084" customFormat="false" ht="15" hidden="false" customHeight="true" outlineLevel="0" collapsed="false">
      <c r="A2084" s="6" t="n">
        <f aca="false">1_Data_EDA!O2085</f>
        <v>1</v>
      </c>
      <c r="B2084" s="6" t="n">
        <f aca="false">1_Data_EDA!H2085</f>
        <v>2</v>
      </c>
      <c r="C2084" s="7" t="n">
        <f aca="false">1_Data_EDA!I2085</f>
        <v>129.9900055</v>
      </c>
      <c r="D2084" s="6" t="n">
        <f aca="false">1_Data_EDA!J2085</f>
        <v>1</v>
      </c>
      <c r="E2084" s="7" t="n">
        <f aca="false">1_Data_EDA!K2085</f>
        <v>129.9900055</v>
      </c>
      <c r="F2084" s="7" t="n">
        <f aca="false">1_Data_EDA!L2085</f>
        <v>26</v>
      </c>
      <c r="G2084" s="8" t="n">
        <f aca="false">1_Data_EDA!M2085</f>
        <v>0.200000003</v>
      </c>
      <c r="H2084" s="6" t="n">
        <f aca="false">IF(1_Data_EDA!B2085="First Class",1,0)</f>
        <v>0</v>
      </c>
      <c r="I2084" s="6" t="n">
        <f aca="false">IF(1_Data_EDA!B2085="Second Class",1,0)</f>
        <v>1</v>
      </c>
      <c r="J2084" s="6" t="n">
        <f aca="false">IF(1_Data_EDA!B2085="Same Day",1,0)</f>
        <v>0</v>
      </c>
      <c r="K2084" s="6" t="n">
        <f aca="false">IF(1_Data_EDA!C2085="Corporate",1,0)</f>
        <v>0</v>
      </c>
      <c r="L2084" s="6" t="n">
        <f aca="false">IF(1_Data_EDA!C2085="Home Office",1,0)</f>
        <v>0</v>
      </c>
      <c r="M2084" s="6" t="n">
        <f aca="false">IF(1_Data_EDA!D2085="Europe",1,0)</f>
        <v>0</v>
      </c>
      <c r="N2084" s="6" t="n">
        <f aca="false">IF(1_Data_EDA!D2085="LATAM",1,0)</f>
        <v>1</v>
      </c>
      <c r="O2084" s="6" t="n">
        <f aca="false">IF(1_Data_EDA!D2085="Pacific Asia",1,0)</f>
        <v>0</v>
      </c>
      <c r="P2084" s="6" t="n">
        <f aca="false">IF(1_Data_EDA!D2085="USCA",1,0)</f>
        <v>0</v>
      </c>
      <c r="Q2084" s="6" t="n">
        <f aca="false">IF(C2084&gt;MEDIAN(C$5:C$8004),1,0)</f>
        <v>1</v>
      </c>
      <c r="R2084" s="6" t="n">
        <f aca="false">IF(D2084&gt;2,1,0)</f>
        <v>0</v>
      </c>
    </row>
    <row r="2085" customFormat="false" ht="15" hidden="false" customHeight="true" outlineLevel="0" collapsed="false">
      <c r="A2085" s="6" t="n">
        <f aca="false">1_Data_EDA!O2086</f>
        <v>1</v>
      </c>
      <c r="B2085" s="6" t="n">
        <f aca="false">1_Data_EDA!H2086</f>
        <v>1</v>
      </c>
      <c r="C2085" s="7" t="n">
        <f aca="false">1_Data_EDA!I2086</f>
        <v>59.99000168</v>
      </c>
      <c r="D2085" s="6" t="n">
        <f aca="false">1_Data_EDA!J2086</f>
        <v>3</v>
      </c>
      <c r="E2085" s="7" t="n">
        <f aca="false">1_Data_EDA!K2086</f>
        <v>179.9700012</v>
      </c>
      <c r="F2085" s="7" t="n">
        <f aca="false">1_Data_EDA!L2086</f>
        <v>7.199999809</v>
      </c>
      <c r="G2085" s="8" t="n">
        <f aca="false">1_Data_EDA!M2086</f>
        <v>0.039999999</v>
      </c>
      <c r="H2085" s="6" t="n">
        <f aca="false">IF(1_Data_EDA!B2086="First Class",1,0)</f>
        <v>1</v>
      </c>
      <c r="I2085" s="6" t="n">
        <f aca="false">IF(1_Data_EDA!B2086="Second Class",1,0)</f>
        <v>0</v>
      </c>
      <c r="J2085" s="6" t="n">
        <f aca="false">IF(1_Data_EDA!B2086="Same Day",1,0)</f>
        <v>0</v>
      </c>
      <c r="K2085" s="6" t="n">
        <f aca="false">IF(1_Data_EDA!C2086="Corporate",1,0)</f>
        <v>0</v>
      </c>
      <c r="L2085" s="6" t="n">
        <f aca="false">IF(1_Data_EDA!C2086="Home Office",1,0)</f>
        <v>0</v>
      </c>
      <c r="M2085" s="6" t="n">
        <f aca="false">IF(1_Data_EDA!D2086="Europe",1,0)</f>
        <v>1</v>
      </c>
      <c r="N2085" s="6" t="n">
        <f aca="false">IF(1_Data_EDA!D2086="LATAM",1,0)</f>
        <v>0</v>
      </c>
      <c r="O2085" s="6" t="n">
        <f aca="false">IF(1_Data_EDA!D2086="Pacific Asia",1,0)</f>
        <v>0</v>
      </c>
      <c r="P2085" s="6" t="n">
        <f aca="false">IF(1_Data_EDA!D2086="USCA",1,0)</f>
        <v>0</v>
      </c>
      <c r="Q2085" s="6" t="n">
        <f aca="false">IF(C2085&gt;MEDIAN(C$5:C$8004),1,0)</f>
        <v>0</v>
      </c>
      <c r="R2085" s="6" t="n">
        <f aca="false">IF(D2085&gt;2,1,0)</f>
        <v>1</v>
      </c>
    </row>
    <row r="2086" customFormat="false" ht="15" hidden="false" customHeight="true" outlineLevel="0" collapsed="false">
      <c r="A2086" s="6" t="n">
        <f aca="false">1_Data_EDA!O2087</f>
        <v>0</v>
      </c>
      <c r="B2086" s="6" t="n">
        <f aca="false">1_Data_EDA!H2087</f>
        <v>4</v>
      </c>
      <c r="C2086" s="7" t="n">
        <f aca="false">1_Data_EDA!I2087</f>
        <v>99.98999786</v>
      </c>
      <c r="D2086" s="6" t="n">
        <f aca="false">1_Data_EDA!J2087</f>
        <v>3</v>
      </c>
      <c r="E2086" s="7" t="n">
        <f aca="false">1_Data_EDA!K2087</f>
        <v>299.9700012</v>
      </c>
      <c r="F2086" s="7" t="n">
        <f aca="false">1_Data_EDA!L2087</f>
        <v>36</v>
      </c>
      <c r="G2086" s="8" t="n">
        <f aca="false">1_Data_EDA!M2087</f>
        <v>0.119999997</v>
      </c>
      <c r="H2086" s="6" t="n">
        <f aca="false">IF(1_Data_EDA!B2087="First Class",1,0)</f>
        <v>0</v>
      </c>
      <c r="I2086" s="6" t="n">
        <f aca="false">IF(1_Data_EDA!B2087="Second Class",1,0)</f>
        <v>0</v>
      </c>
      <c r="J2086" s="6" t="n">
        <f aca="false">IF(1_Data_EDA!B2087="Same Day",1,0)</f>
        <v>0</v>
      </c>
      <c r="K2086" s="6" t="n">
        <f aca="false">IF(1_Data_EDA!C2087="Corporate",1,0)</f>
        <v>0</v>
      </c>
      <c r="L2086" s="6" t="n">
        <f aca="false">IF(1_Data_EDA!C2087="Home Office",1,0)</f>
        <v>0</v>
      </c>
      <c r="M2086" s="6" t="n">
        <f aca="false">IF(1_Data_EDA!D2087="Europe",1,0)</f>
        <v>0</v>
      </c>
      <c r="N2086" s="6" t="n">
        <f aca="false">IF(1_Data_EDA!D2087="LATAM",1,0)</f>
        <v>0</v>
      </c>
      <c r="O2086" s="6" t="n">
        <f aca="false">IF(1_Data_EDA!D2087="Pacific Asia",1,0)</f>
        <v>1</v>
      </c>
      <c r="P2086" s="6" t="n">
        <f aca="false">IF(1_Data_EDA!D2087="USCA",1,0)</f>
        <v>0</v>
      </c>
      <c r="Q2086" s="6" t="n">
        <f aca="false">IF(C2086&gt;MEDIAN(C$5:C$8004),1,0)</f>
        <v>1</v>
      </c>
      <c r="R2086" s="6" t="n">
        <f aca="false">IF(D2086&gt;2,1,0)</f>
        <v>1</v>
      </c>
    </row>
    <row r="2087" customFormat="false" ht="15" hidden="false" customHeight="true" outlineLevel="0" collapsed="false">
      <c r="A2087" s="6" t="n">
        <f aca="false">1_Data_EDA!O2088</f>
        <v>1</v>
      </c>
      <c r="B2087" s="6" t="n">
        <f aca="false">1_Data_EDA!H2088</f>
        <v>2</v>
      </c>
      <c r="C2087" s="7" t="n">
        <f aca="false">1_Data_EDA!I2088</f>
        <v>39.99000168</v>
      </c>
      <c r="D2087" s="6" t="n">
        <f aca="false">1_Data_EDA!J2088</f>
        <v>5</v>
      </c>
      <c r="E2087" s="7" t="n">
        <f aca="false">1_Data_EDA!K2088</f>
        <v>199.9499969</v>
      </c>
      <c r="F2087" s="7" t="n">
        <f aca="false">1_Data_EDA!L2088</f>
        <v>25.98999977</v>
      </c>
      <c r="G2087" s="8" t="n">
        <f aca="false">1_Data_EDA!M2088</f>
        <v>0.129999995</v>
      </c>
      <c r="H2087" s="6" t="n">
        <f aca="false">IF(1_Data_EDA!B2088="First Class",1,0)</f>
        <v>0</v>
      </c>
      <c r="I2087" s="6" t="n">
        <f aca="false">IF(1_Data_EDA!B2088="Second Class",1,0)</f>
        <v>1</v>
      </c>
      <c r="J2087" s="6" t="n">
        <f aca="false">IF(1_Data_EDA!B2088="Same Day",1,0)</f>
        <v>0</v>
      </c>
      <c r="K2087" s="6" t="n">
        <f aca="false">IF(1_Data_EDA!C2088="Corporate",1,0)</f>
        <v>0</v>
      </c>
      <c r="L2087" s="6" t="n">
        <f aca="false">IF(1_Data_EDA!C2088="Home Office",1,0)</f>
        <v>0</v>
      </c>
      <c r="M2087" s="6" t="n">
        <f aca="false">IF(1_Data_EDA!D2088="Europe",1,0)</f>
        <v>0</v>
      </c>
      <c r="N2087" s="6" t="n">
        <f aca="false">IF(1_Data_EDA!D2088="LATAM",1,0)</f>
        <v>0</v>
      </c>
      <c r="O2087" s="6" t="n">
        <f aca="false">IF(1_Data_EDA!D2088="Pacific Asia",1,0)</f>
        <v>0</v>
      </c>
      <c r="P2087" s="6" t="n">
        <f aca="false">IF(1_Data_EDA!D2088="USCA",1,0)</f>
        <v>1</v>
      </c>
      <c r="Q2087" s="6" t="n">
        <f aca="false">IF(C2087&gt;MEDIAN(C$5:C$8004),1,0)</f>
        <v>0</v>
      </c>
      <c r="R2087" s="6" t="n">
        <f aca="false">IF(D2087&gt;2,1,0)</f>
        <v>1</v>
      </c>
    </row>
    <row r="2088" customFormat="false" ht="15" hidden="false" customHeight="true" outlineLevel="0" collapsed="false">
      <c r="A2088" s="6" t="n">
        <f aca="false">1_Data_EDA!O2089</f>
        <v>0</v>
      </c>
      <c r="B2088" s="6" t="n">
        <f aca="false">1_Data_EDA!H2089</f>
        <v>4</v>
      </c>
      <c r="C2088" s="7" t="n">
        <f aca="false">1_Data_EDA!I2089</f>
        <v>399.980011</v>
      </c>
      <c r="D2088" s="6" t="n">
        <f aca="false">1_Data_EDA!J2089</f>
        <v>1</v>
      </c>
      <c r="E2088" s="7" t="n">
        <f aca="false">1_Data_EDA!K2089</f>
        <v>399.980011</v>
      </c>
      <c r="F2088" s="7" t="n">
        <f aca="false">1_Data_EDA!L2089</f>
        <v>52</v>
      </c>
      <c r="G2088" s="8" t="n">
        <f aca="false">1_Data_EDA!M2089</f>
        <v>0.129999995</v>
      </c>
      <c r="H2088" s="6" t="n">
        <f aca="false">IF(1_Data_EDA!B2089="First Class",1,0)</f>
        <v>0</v>
      </c>
      <c r="I2088" s="6" t="n">
        <f aca="false">IF(1_Data_EDA!B2089="Second Class",1,0)</f>
        <v>0</v>
      </c>
      <c r="J2088" s="6" t="n">
        <f aca="false">IF(1_Data_EDA!B2089="Same Day",1,0)</f>
        <v>0</v>
      </c>
      <c r="K2088" s="6" t="n">
        <f aca="false">IF(1_Data_EDA!C2089="Corporate",1,0)</f>
        <v>1</v>
      </c>
      <c r="L2088" s="6" t="n">
        <f aca="false">IF(1_Data_EDA!C2089="Home Office",1,0)</f>
        <v>0</v>
      </c>
      <c r="M2088" s="6" t="n">
        <f aca="false">IF(1_Data_EDA!D2089="Europe",1,0)</f>
        <v>1</v>
      </c>
      <c r="N2088" s="6" t="n">
        <f aca="false">IF(1_Data_EDA!D2089="LATAM",1,0)</f>
        <v>0</v>
      </c>
      <c r="O2088" s="6" t="n">
        <f aca="false">IF(1_Data_EDA!D2089="Pacific Asia",1,0)</f>
        <v>0</v>
      </c>
      <c r="P2088" s="6" t="n">
        <f aca="false">IF(1_Data_EDA!D2089="USCA",1,0)</f>
        <v>0</v>
      </c>
      <c r="Q2088" s="6" t="n">
        <f aca="false">IF(C2088&gt;MEDIAN(C$5:C$8004),1,0)</f>
        <v>1</v>
      </c>
      <c r="R2088" s="6" t="n">
        <f aca="false">IF(D2088&gt;2,1,0)</f>
        <v>0</v>
      </c>
    </row>
    <row r="2089" customFormat="false" ht="15" hidden="false" customHeight="true" outlineLevel="0" collapsed="false">
      <c r="A2089" s="6" t="n">
        <f aca="false">1_Data_EDA!O2090</f>
        <v>1</v>
      </c>
      <c r="B2089" s="6" t="n">
        <f aca="false">1_Data_EDA!H2090</f>
        <v>2</v>
      </c>
      <c r="C2089" s="7" t="n">
        <f aca="false">1_Data_EDA!I2090</f>
        <v>129.9900055</v>
      </c>
      <c r="D2089" s="6" t="n">
        <f aca="false">1_Data_EDA!J2090</f>
        <v>1</v>
      </c>
      <c r="E2089" s="7" t="n">
        <f aca="false">1_Data_EDA!K2090</f>
        <v>129.9900055</v>
      </c>
      <c r="F2089" s="7" t="n">
        <f aca="false">1_Data_EDA!L2090</f>
        <v>13</v>
      </c>
      <c r="G2089" s="8" t="n">
        <f aca="false">1_Data_EDA!M2090</f>
        <v>0.100000001</v>
      </c>
      <c r="H2089" s="6" t="n">
        <f aca="false">IF(1_Data_EDA!B2090="First Class",1,0)</f>
        <v>0</v>
      </c>
      <c r="I2089" s="6" t="n">
        <f aca="false">IF(1_Data_EDA!B2090="Second Class",1,0)</f>
        <v>1</v>
      </c>
      <c r="J2089" s="6" t="n">
        <f aca="false">IF(1_Data_EDA!B2090="Same Day",1,0)</f>
        <v>0</v>
      </c>
      <c r="K2089" s="6" t="n">
        <f aca="false">IF(1_Data_EDA!C2090="Corporate",1,0)</f>
        <v>0</v>
      </c>
      <c r="L2089" s="6" t="n">
        <f aca="false">IF(1_Data_EDA!C2090="Home Office",1,0)</f>
        <v>0</v>
      </c>
      <c r="M2089" s="6" t="n">
        <f aca="false">IF(1_Data_EDA!D2090="Europe",1,0)</f>
        <v>0</v>
      </c>
      <c r="N2089" s="6" t="n">
        <f aca="false">IF(1_Data_EDA!D2090="LATAM",1,0)</f>
        <v>0</v>
      </c>
      <c r="O2089" s="6" t="n">
        <f aca="false">IF(1_Data_EDA!D2090="Pacific Asia",1,0)</f>
        <v>1</v>
      </c>
      <c r="P2089" s="6" t="n">
        <f aca="false">IF(1_Data_EDA!D2090="USCA",1,0)</f>
        <v>0</v>
      </c>
      <c r="Q2089" s="6" t="n">
        <f aca="false">IF(C2089&gt;MEDIAN(C$5:C$8004),1,0)</f>
        <v>1</v>
      </c>
      <c r="R2089" s="6" t="n">
        <f aca="false">IF(D2089&gt;2,1,0)</f>
        <v>0</v>
      </c>
    </row>
    <row r="2090" customFormat="false" ht="15" hidden="false" customHeight="true" outlineLevel="0" collapsed="false">
      <c r="A2090" s="6" t="n">
        <f aca="false">1_Data_EDA!O2091</f>
        <v>0</v>
      </c>
      <c r="B2090" s="6" t="n">
        <f aca="false">1_Data_EDA!H2091</f>
        <v>4</v>
      </c>
      <c r="C2090" s="7" t="n">
        <f aca="false">1_Data_EDA!I2091</f>
        <v>59.99000168</v>
      </c>
      <c r="D2090" s="6" t="n">
        <f aca="false">1_Data_EDA!J2091</f>
        <v>5</v>
      </c>
      <c r="E2090" s="7" t="n">
        <f aca="false">1_Data_EDA!K2091</f>
        <v>299.9500122</v>
      </c>
      <c r="F2090" s="7" t="n">
        <f aca="false">1_Data_EDA!L2091</f>
        <v>30</v>
      </c>
      <c r="G2090" s="8" t="n">
        <f aca="false">1_Data_EDA!M2091</f>
        <v>0.100000001</v>
      </c>
      <c r="H2090" s="6" t="n">
        <f aca="false">IF(1_Data_EDA!B2091="First Class",1,0)</f>
        <v>0</v>
      </c>
      <c r="I2090" s="6" t="n">
        <f aca="false">IF(1_Data_EDA!B2091="Second Class",1,0)</f>
        <v>0</v>
      </c>
      <c r="J2090" s="6" t="n">
        <f aca="false">IF(1_Data_EDA!B2091="Same Day",1,0)</f>
        <v>0</v>
      </c>
      <c r="K2090" s="6" t="n">
        <f aca="false">IF(1_Data_EDA!C2091="Corporate",1,0)</f>
        <v>0</v>
      </c>
      <c r="L2090" s="6" t="n">
        <f aca="false">IF(1_Data_EDA!C2091="Home Office",1,0)</f>
        <v>0</v>
      </c>
      <c r="M2090" s="6" t="n">
        <f aca="false">IF(1_Data_EDA!D2091="Europe",1,0)</f>
        <v>0</v>
      </c>
      <c r="N2090" s="6" t="n">
        <f aca="false">IF(1_Data_EDA!D2091="LATAM",1,0)</f>
        <v>1</v>
      </c>
      <c r="O2090" s="6" t="n">
        <f aca="false">IF(1_Data_EDA!D2091="Pacific Asia",1,0)</f>
        <v>0</v>
      </c>
      <c r="P2090" s="6" t="n">
        <f aca="false">IF(1_Data_EDA!D2091="USCA",1,0)</f>
        <v>0</v>
      </c>
      <c r="Q2090" s="6" t="n">
        <f aca="false">IF(C2090&gt;MEDIAN(C$5:C$8004),1,0)</f>
        <v>0</v>
      </c>
      <c r="R2090" s="6" t="n">
        <f aca="false">IF(D2090&gt;2,1,0)</f>
        <v>1</v>
      </c>
    </row>
    <row r="2091" customFormat="false" ht="15" hidden="false" customHeight="true" outlineLevel="0" collapsed="false">
      <c r="A2091" s="6" t="n">
        <f aca="false">1_Data_EDA!O2092</f>
        <v>1</v>
      </c>
      <c r="B2091" s="6" t="n">
        <f aca="false">1_Data_EDA!H2092</f>
        <v>1</v>
      </c>
      <c r="C2091" s="7" t="n">
        <f aca="false">1_Data_EDA!I2092</f>
        <v>129.9900055</v>
      </c>
      <c r="D2091" s="6" t="n">
        <f aca="false">1_Data_EDA!J2092</f>
        <v>1</v>
      </c>
      <c r="E2091" s="7" t="n">
        <f aca="false">1_Data_EDA!K2092</f>
        <v>129.9900055</v>
      </c>
      <c r="F2091" s="7" t="n">
        <f aca="false">1_Data_EDA!L2092</f>
        <v>2.599999905</v>
      </c>
      <c r="G2091" s="8" t="n">
        <f aca="false">1_Data_EDA!M2092</f>
        <v>0.02</v>
      </c>
      <c r="H2091" s="6" t="n">
        <f aca="false">IF(1_Data_EDA!B2092="First Class",1,0)</f>
        <v>1</v>
      </c>
      <c r="I2091" s="6" t="n">
        <f aca="false">IF(1_Data_EDA!B2092="Second Class",1,0)</f>
        <v>0</v>
      </c>
      <c r="J2091" s="6" t="n">
        <f aca="false">IF(1_Data_EDA!B2092="Same Day",1,0)</f>
        <v>0</v>
      </c>
      <c r="K2091" s="6" t="n">
        <f aca="false">IF(1_Data_EDA!C2092="Corporate",1,0)</f>
        <v>1</v>
      </c>
      <c r="L2091" s="6" t="n">
        <f aca="false">IF(1_Data_EDA!C2092="Home Office",1,0)</f>
        <v>0</v>
      </c>
      <c r="M2091" s="6" t="n">
        <f aca="false">IF(1_Data_EDA!D2092="Europe",1,0)</f>
        <v>0</v>
      </c>
      <c r="N2091" s="6" t="n">
        <f aca="false">IF(1_Data_EDA!D2092="LATAM",1,0)</f>
        <v>1</v>
      </c>
      <c r="O2091" s="6" t="n">
        <f aca="false">IF(1_Data_EDA!D2092="Pacific Asia",1,0)</f>
        <v>0</v>
      </c>
      <c r="P2091" s="6" t="n">
        <f aca="false">IF(1_Data_EDA!D2092="USCA",1,0)</f>
        <v>0</v>
      </c>
      <c r="Q2091" s="6" t="n">
        <f aca="false">IF(C2091&gt;MEDIAN(C$5:C$8004),1,0)</f>
        <v>1</v>
      </c>
      <c r="R2091" s="6" t="n">
        <f aca="false">IF(D2091&gt;2,1,0)</f>
        <v>0</v>
      </c>
    </row>
    <row r="2092" customFormat="false" ht="15" hidden="false" customHeight="true" outlineLevel="0" collapsed="false">
      <c r="A2092" s="6" t="n">
        <f aca="false">1_Data_EDA!O2093</f>
        <v>0</v>
      </c>
      <c r="B2092" s="6" t="n">
        <f aca="false">1_Data_EDA!H2093</f>
        <v>4</v>
      </c>
      <c r="C2092" s="7" t="n">
        <f aca="false">1_Data_EDA!I2093</f>
        <v>50</v>
      </c>
      <c r="D2092" s="6" t="n">
        <f aca="false">1_Data_EDA!J2093</f>
        <v>4</v>
      </c>
      <c r="E2092" s="7" t="n">
        <f aca="false">1_Data_EDA!K2093</f>
        <v>200</v>
      </c>
      <c r="F2092" s="7" t="n">
        <f aca="false">1_Data_EDA!L2093</f>
        <v>11</v>
      </c>
      <c r="G2092" s="8" t="n">
        <f aca="false">1_Data_EDA!M2093</f>
        <v>0.059999999</v>
      </c>
      <c r="H2092" s="6" t="n">
        <f aca="false">IF(1_Data_EDA!B2093="First Class",1,0)</f>
        <v>0</v>
      </c>
      <c r="I2092" s="6" t="n">
        <f aca="false">IF(1_Data_EDA!B2093="Second Class",1,0)</f>
        <v>0</v>
      </c>
      <c r="J2092" s="6" t="n">
        <f aca="false">IF(1_Data_EDA!B2093="Same Day",1,0)</f>
        <v>0</v>
      </c>
      <c r="K2092" s="6" t="n">
        <f aca="false">IF(1_Data_EDA!C2093="Corporate",1,0)</f>
        <v>0</v>
      </c>
      <c r="L2092" s="6" t="n">
        <f aca="false">IF(1_Data_EDA!C2093="Home Office",1,0)</f>
        <v>1</v>
      </c>
      <c r="M2092" s="6" t="n">
        <f aca="false">IF(1_Data_EDA!D2093="Europe",1,0)</f>
        <v>0</v>
      </c>
      <c r="N2092" s="6" t="n">
        <f aca="false">IF(1_Data_EDA!D2093="LATAM",1,0)</f>
        <v>0</v>
      </c>
      <c r="O2092" s="6" t="n">
        <f aca="false">IF(1_Data_EDA!D2093="Pacific Asia",1,0)</f>
        <v>1</v>
      </c>
      <c r="P2092" s="6" t="n">
        <f aca="false">IF(1_Data_EDA!D2093="USCA",1,0)</f>
        <v>0</v>
      </c>
      <c r="Q2092" s="6" t="n">
        <f aca="false">IF(C2092&gt;MEDIAN(C$5:C$8004),1,0)</f>
        <v>0</v>
      </c>
      <c r="R2092" s="6" t="n">
        <f aca="false">IF(D2092&gt;2,1,0)</f>
        <v>1</v>
      </c>
    </row>
    <row r="2093" customFormat="false" ht="15" hidden="false" customHeight="true" outlineLevel="0" collapsed="false">
      <c r="A2093" s="6" t="n">
        <f aca="false">1_Data_EDA!O2094</f>
        <v>1</v>
      </c>
      <c r="B2093" s="6" t="n">
        <f aca="false">1_Data_EDA!H2094</f>
        <v>4</v>
      </c>
      <c r="C2093" s="7" t="n">
        <f aca="false">1_Data_EDA!I2094</f>
        <v>49.97999954</v>
      </c>
      <c r="D2093" s="6" t="n">
        <f aca="false">1_Data_EDA!J2094</f>
        <v>1</v>
      </c>
      <c r="E2093" s="7" t="n">
        <f aca="false">1_Data_EDA!K2094</f>
        <v>49.97999954</v>
      </c>
      <c r="F2093" s="7" t="n">
        <f aca="false">1_Data_EDA!L2094</f>
        <v>2.75</v>
      </c>
      <c r="G2093" s="8" t="n">
        <f aca="false">1_Data_EDA!M2094</f>
        <v>0.059999999</v>
      </c>
      <c r="H2093" s="6" t="n">
        <f aca="false">IF(1_Data_EDA!B2094="First Class",1,0)</f>
        <v>0</v>
      </c>
      <c r="I2093" s="6" t="n">
        <f aca="false">IF(1_Data_EDA!B2094="Second Class",1,0)</f>
        <v>0</v>
      </c>
      <c r="J2093" s="6" t="n">
        <f aca="false">IF(1_Data_EDA!B2094="Same Day",1,0)</f>
        <v>0</v>
      </c>
      <c r="K2093" s="6" t="n">
        <f aca="false">IF(1_Data_EDA!C2094="Corporate",1,0)</f>
        <v>1</v>
      </c>
      <c r="L2093" s="6" t="n">
        <f aca="false">IF(1_Data_EDA!C2094="Home Office",1,0)</f>
        <v>0</v>
      </c>
      <c r="M2093" s="6" t="n">
        <f aca="false">IF(1_Data_EDA!D2094="Europe",1,0)</f>
        <v>1</v>
      </c>
      <c r="N2093" s="6" t="n">
        <f aca="false">IF(1_Data_EDA!D2094="LATAM",1,0)</f>
        <v>0</v>
      </c>
      <c r="O2093" s="6" t="n">
        <f aca="false">IF(1_Data_EDA!D2094="Pacific Asia",1,0)</f>
        <v>0</v>
      </c>
      <c r="P2093" s="6" t="n">
        <f aca="false">IF(1_Data_EDA!D2094="USCA",1,0)</f>
        <v>0</v>
      </c>
      <c r="Q2093" s="6" t="n">
        <f aca="false">IF(C2093&gt;MEDIAN(C$5:C$8004),1,0)</f>
        <v>0</v>
      </c>
      <c r="R2093" s="6" t="n">
        <f aca="false">IF(D2093&gt;2,1,0)</f>
        <v>0</v>
      </c>
    </row>
    <row r="2094" customFormat="false" ht="15" hidden="false" customHeight="true" outlineLevel="0" collapsed="false">
      <c r="A2094" s="6" t="n">
        <f aca="false">1_Data_EDA!O2095</f>
        <v>0</v>
      </c>
      <c r="B2094" s="6" t="n">
        <f aca="false">1_Data_EDA!H2095</f>
        <v>4</v>
      </c>
      <c r="C2094" s="7" t="n">
        <f aca="false">1_Data_EDA!I2095</f>
        <v>129.9900055</v>
      </c>
      <c r="D2094" s="6" t="n">
        <f aca="false">1_Data_EDA!J2095</f>
        <v>1</v>
      </c>
      <c r="E2094" s="7" t="n">
        <f aca="false">1_Data_EDA!K2095</f>
        <v>129.9900055</v>
      </c>
      <c r="F2094" s="7" t="n">
        <f aca="false">1_Data_EDA!L2095</f>
        <v>5.199999809</v>
      </c>
      <c r="G2094" s="8" t="n">
        <f aca="false">1_Data_EDA!M2095</f>
        <v>0.039999999</v>
      </c>
      <c r="H2094" s="6" t="n">
        <f aca="false">IF(1_Data_EDA!B2095="First Class",1,0)</f>
        <v>0</v>
      </c>
      <c r="I2094" s="6" t="n">
        <f aca="false">IF(1_Data_EDA!B2095="Second Class",1,0)</f>
        <v>0</v>
      </c>
      <c r="J2094" s="6" t="n">
        <f aca="false">IF(1_Data_EDA!B2095="Same Day",1,0)</f>
        <v>0</v>
      </c>
      <c r="K2094" s="6" t="n">
        <f aca="false">IF(1_Data_EDA!C2095="Corporate",1,0)</f>
        <v>1</v>
      </c>
      <c r="L2094" s="6" t="n">
        <f aca="false">IF(1_Data_EDA!C2095="Home Office",1,0)</f>
        <v>0</v>
      </c>
      <c r="M2094" s="6" t="n">
        <f aca="false">IF(1_Data_EDA!D2095="Europe",1,0)</f>
        <v>0</v>
      </c>
      <c r="N2094" s="6" t="n">
        <f aca="false">IF(1_Data_EDA!D2095="LATAM",1,0)</f>
        <v>0</v>
      </c>
      <c r="O2094" s="6" t="n">
        <f aca="false">IF(1_Data_EDA!D2095="Pacific Asia",1,0)</f>
        <v>0</v>
      </c>
      <c r="P2094" s="6" t="n">
        <f aca="false">IF(1_Data_EDA!D2095="USCA",1,0)</f>
        <v>0</v>
      </c>
      <c r="Q2094" s="6" t="n">
        <f aca="false">IF(C2094&gt;MEDIAN(C$5:C$8004),1,0)</f>
        <v>1</v>
      </c>
      <c r="R2094" s="6" t="n">
        <f aca="false">IF(D2094&gt;2,1,0)</f>
        <v>0</v>
      </c>
    </row>
    <row r="2095" customFormat="false" ht="15" hidden="false" customHeight="true" outlineLevel="0" collapsed="false">
      <c r="A2095" s="6" t="n">
        <f aca="false">1_Data_EDA!O2096</f>
        <v>1</v>
      </c>
      <c r="B2095" s="6" t="n">
        <f aca="false">1_Data_EDA!H2096</f>
        <v>1</v>
      </c>
      <c r="C2095" s="7" t="n">
        <f aca="false">1_Data_EDA!I2096</f>
        <v>129.9900055</v>
      </c>
      <c r="D2095" s="6" t="n">
        <f aca="false">1_Data_EDA!J2096</f>
        <v>1</v>
      </c>
      <c r="E2095" s="7" t="n">
        <f aca="false">1_Data_EDA!K2096</f>
        <v>129.9900055</v>
      </c>
      <c r="F2095" s="7" t="n">
        <f aca="false">1_Data_EDA!L2096</f>
        <v>22.10000038</v>
      </c>
      <c r="G2095" s="8" t="n">
        <f aca="false">1_Data_EDA!M2096</f>
        <v>0.170000002</v>
      </c>
      <c r="H2095" s="6" t="n">
        <f aca="false">IF(1_Data_EDA!B2096="First Class",1,0)</f>
        <v>1</v>
      </c>
      <c r="I2095" s="6" t="n">
        <f aca="false">IF(1_Data_EDA!B2096="Second Class",1,0)</f>
        <v>0</v>
      </c>
      <c r="J2095" s="6" t="n">
        <f aca="false">IF(1_Data_EDA!B2096="Same Day",1,0)</f>
        <v>0</v>
      </c>
      <c r="K2095" s="6" t="n">
        <f aca="false">IF(1_Data_EDA!C2096="Corporate",1,0)</f>
        <v>1</v>
      </c>
      <c r="L2095" s="6" t="n">
        <f aca="false">IF(1_Data_EDA!C2096="Home Office",1,0)</f>
        <v>0</v>
      </c>
      <c r="M2095" s="6" t="n">
        <f aca="false">IF(1_Data_EDA!D2096="Europe",1,0)</f>
        <v>0</v>
      </c>
      <c r="N2095" s="6" t="n">
        <f aca="false">IF(1_Data_EDA!D2096="LATAM",1,0)</f>
        <v>0</v>
      </c>
      <c r="O2095" s="6" t="n">
        <f aca="false">IF(1_Data_EDA!D2096="Pacific Asia",1,0)</f>
        <v>0</v>
      </c>
      <c r="P2095" s="6" t="n">
        <f aca="false">IF(1_Data_EDA!D2096="USCA",1,0)</f>
        <v>1</v>
      </c>
      <c r="Q2095" s="6" t="n">
        <f aca="false">IF(C2095&gt;MEDIAN(C$5:C$8004),1,0)</f>
        <v>1</v>
      </c>
      <c r="R2095" s="6" t="n">
        <f aca="false">IF(D2095&gt;2,1,0)</f>
        <v>0</v>
      </c>
    </row>
    <row r="2096" customFormat="false" ht="15" hidden="false" customHeight="true" outlineLevel="0" collapsed="false">
      <c r="A2096" s="6" t="n">
        <f aca="false">1_Data_EDA!O2097</f>
        <v>1</v>
      </c>
      <c r="B2096" s="6" t="n">
        <f aca="false">1_Data_EDA!H2097</f>
        <v>4</v>
      </c>
      <c r="C2096" s="7" t="n">
        <f aca="false">1_Data_EDA!I2097</f>
        <v>299.980011</v>
      </c>
      <c r="D2096" s="6" t="n">
        <f aca="false">1_Data_EDA!J2097</f>
        <v>1</v>
      </c>
      <c r="E2096" s="7" t="n">
        <f aca="false">1_Data_EDA!K2097</f>
        <v>299.980011</v>
      </c>
      <c r="F2096" s="7" t="n">
        <f aca="false">1_Data_EDA!L2097</f>
        <v>3</v>
      </c>
      <c r="G2096" s="8" t="n">
        <f aca="false">1_Data_EDA!M2097</f>
        <v>0.01</v>
      </c>
      <c r="H2096" s="6" t="n">
        <f aca="false">IF(1_Data_EDA!B2097="First Class",1,0)</f>
        <v>0</v>
      </c>
      <c r="I2096" s="6" t="n">
        <f aca="false">IF(1_Data_EDA!B2097="Second Class",1,0)</f>
        <v>0</v>
      </c>
      <c r="J2096" s="6" t="n">
        <f aca="false">IF(1_Data_EDA!B2097="Same Day",1,0)</f>
        <v>0</v>
      </c>
      <c r="K2096" s="6" t="n">
        <f aca="false">IF(1_Data_EDA!C2097="Corporate",1,0)</f>
        <v>1</v>
      </c>
      <c r="L2096" s="6" t="n">
        <f aca="false">IF(1_Data_EDA!C2097="Home Office",1,0)</f>
        <v>0</v>
      </c>
      <c r="M2096" s="6" t="n">
        <f aca="false">IF(1_Data_EDA!D2097="Europe",1,0)</f>
        <v>0</v>
      </c>
      <c r="N2096" s="6" t="n">
        <f aca="false">IF(1_Data_EDA!D2097="LATAM",1,0)</f>
        <v>0</v>
      </c>
      <c r="O2096" s="6" t="n">
        <f aca="false">IF(1_Data_EDA!D2097="Pacific Asia",1,0)</f>
        <v>0</v>
      </c>
      <c r="P2096" s="6" t="n">
        <f aca="false">IF(1_Data_EDA!D2097="USCA",1,0)</f>
        <v>0</v>
      </c>
      <c r="Q2096" s="6" t="n">
        <f aca="false">IF(C2096&gt;MEDIAN(C$5:C$8004),1,0)</f>
        <v>1</v>
      </c>
      <c r="R2096" s="6" t="n">
        <f aca="false">IF(D2096&gt;2,1,0)</f>
        <v>0</v>
      </c>
    </row>
    <row r="2097" customFormat="false" ht="15" hidden="false" customHeight="true" outlineLevel="0" collapsed="false">
      <c r="A2097" s="6" t="n">
        <f aca="false">1_Data_EDA!O2098</f>
        <v>1</v>
      </c>
      <c r="B2097" s="6" t="n">
        <f aca="false">1_Data_EDA!H2098</f>
        <v>0</v>
      </c>
      <c r="C2097" s="7" t="n">
        <f aca="false">1_Data_EDA!I2098</f>
        <v>199.9900055</v>
      </c>
      <c r="D2097" s="6" t="n">
        <f aca="false">1_Data_EDA!J2098</f>
        <v>1</v>
      </c>
      <c r="E2097" s="7" t="n">
        <f aca="false">1_Data_EDA!K2098</f>
        <v>199.9900055</v>
      </c>
      <c r="F2097" s="7" t="n">
        <f aca="false">1_Data_EDA!L2098</f>
        <v>20</v>
      </c>
      <c r="G2097" s="8" t="n">
        <f aca="false">1_Data_EDA!M2098</f>
        <v>0.100000001</v>
      </c>
      <c r="H2097" s="6" t="n">
        <f aca="false">IF(1_Data_EDA!B2098="First Class",1,0)</f>
        <v>0</v>
      </c>
      <c r="I2097" s="6" t="n">
        <f aca="false">IF(1_Data_EDA!B2098="Second Class",1,0)</f>
        <v>0</v>
      </c>
      <c r="J2097" s="6" t="n">
        <f aca="false">IF(1_Data_EDA!B2098="Same Day",1,0)</f>
        <v>1</v>
      </c>
      <c r="K2097" s="6" t="n">
        <f aca="false">IF(1_Data_EDA!C2098="Corporate",1,0)</f>
        <v>0</v>
      </c>
      <c r="L2097" s="6" t="n">
        <f aca="false">IF(1_Data_EDA!C2098="Home Office",1,0)</f>
        <v>1</v>
      </c>
      <c r="M2097" s="6" t="n">
        <f aca="false">IF(1_Data_EDA!D2098="Europe",1,0)</f>
        <v>1</v>
      </c>
      <c r="N2097" s="6" t="n">
        <f aca="false">IF(1_Data_EDA!D2098="LATAM",1,0)</f>
        <v>0</v>
      </c>
      <c r="O2097" s="6" t="n">
        <f aca="false">IF(1_Data_EDA!D2098="Pacific Asia",1,0)</f>
        <v>0</v>
      </c>
      <c r="P2097" s="6" t="n">
        <f aca="false">IF(1_Data_EDA!D2098="USCA",1,0)</f>
        <v>0</v>
      </c>
      <c r="Q2097" s="6" t="n">
        <f aca="false">IF(C2097&gt;MEDIAN(C$5:C$8004),1,0)</f>
        <v>1</v>
      </c>
      <c r="R2097" s="6" t="n">
        <f aca="false">IF(D2097&gt;2,1,0)</f>
        <v>0</v>
      </c>
    </row>
    <row r="2098" customFormat="false" ht="15" hidden="false" customHeight="true" outlineLevel="0" collapsed="false">
      <c r="A2098" s="6" t="n">
        <f aca="false">1_Data_EDA!O2099</f>
        <v>0</v>
      </c>
      <c r="B2098" s="6" t="n">
        <f aca="false">1_Data_EDA!H2099</f>
        <v>4</v>
      </c>
      <c r="C2098" s="7" t="n">
        <f aca="false">1_Data_EDA!I2099</f>
        <v>129.9900055</v>
      </c>
      <c r="D2098" s="6" t="n">
        <f aca="false">1_Data_EDA!J2099</f>
        <v>1</v>
      </c>
      <c r="E2098" s="7" t="n">
        <f aca="false">1_Data_EDA!K2099</f>
        <v>129.9900055</v>
      </c>
      <c r="F2098" s="7" t="n">
        <f aca="false">1_Data_EDA!L2099</f>
        <v>13</v>
      </c>
      <c r="G2098" s="8" t="n">
        <f aca="false">1_Data_EDA!M2099</f>
        <v>0.100000001</v>
      </c>
      <c r="H2098" s="6" t="n">
        <f aca="false">IF(1_Data_EDA!B2099="First Class",1,0)</f>
        <v>0</v>
      </c>
      <c r="I2098" s="6" t="n">
        <f aca="false">IF(1_Data_EDA!B2099="Second Class",1,0)</f>
        <v>0</v>
      </c>
      <c r="J2098" s="6" t="n">
        <f aca="false">IF(1_Data_EDA!B2099="Same Day",1,0)</f>
        <v>0</v>
      </c>
      <c r="K2098" s="6" t="n">
        <f aca="false">IF(1_Data_EDA!C2099="Corporate",1,0)</f>
        <v>0</v>
      </c>
      <c r="L2098" s="6" t="n">
        <f aca="false">IF(1_Data_EDA!C2099="Home Office",1,0)</f>
        <v>1</v>
      </c>
      <c r="M2098" s="6" t="n">
        <f aca="false">IF(1_Data_EDA!D2099="Europe",1,0)</f>
        <v>1</v>
      </c>
      <c r="N2098" s="6" t="n">
        <f aca="false">IF(1_Data_EDA!D2099="LATAM",1,0)</f>
        <v>0</v>
      </c>
      <c r="O2098" s="6" t="n">
        <f aca="false">IF(1_Data_EDA!D2099="Pacific Asia",1,0)</f>
        <v>0</v>
      </c>
      <c r="P2098" s="6" t="n">
        <f aca="false">IF(1_Data_EDA!D2099="USCA",1,0)</f>
        <v>0</v>
      </c>
      <c r="Q2098" s="6" t="n">
        <f aca="false">IF(C2098&gt;MEDIAN(C$5:C$8004),1,0)</f>
        <v>1</v>
      </c>
      <c r="R2098" s="6" t="n">
        <f aca="false">IF(D2098&gt;2,1,0)</f>
        <v>0</v>
      </c>
    </row>
    <row r="2099" customFormat="false" ht="15" hidden="false" customHeight="true" outlineLevel="0" collapsed="false">
      <c r="A2099" s="6" t="n">
        <f aca="false">1_Data_EDA!O2100</f>
        <v>1</v>
      </c>
      <c r="B2099" s="6" t="n">
        <f aca="false">1_Data_EDA!H2100</f>
        <v>1</v>
      </c>
      <c r="C2099" s="7" t="n">
        <f aca="false">1_Data_EDA!I2100</f>
        <v>399.980011</v>
      </c>
      <c r="D2099" s="6" t="n">
        <f aca="false">1_Data_EDA!J2100</f>
        <v>1</v>
      </c>
      <c r="E2099" s="7" t="n">
        <f aca="false">1_Data_EDA!K2100</f>
        <v>399.980011</v>
      </c>
      <c r="F2099" s="7" t="n">
        <f aca="false">1_Data_EDA!L2100</f>
        <v>4</v>
      </c>
      <c r="G2099" s="8" t="n">
        <f aca="false">1_Data_EDA!M2100</f>
        <v>0.01</v>
      </c>
      <c r="H2099" s="6" t="n">
        <f aca="false">IF(1_Data_EDA!B2100="First Class",1,0)</f>
        <v>1</v>
      </c>
      <c r="I2099" s="6" t="n">
        <f aca="false">IF(1_Data_EDA!B2100="Second Class",1,0)</f>
        <v>0</v>
      </c>
      <c r="J2099" s="6" t="n">
        <f aca="false">IF(1_Data_EDA!B2100="Same Day",1,0)</f>
        <v>0</v>
      </c>
      <c r="K2099" s="6" t="n">
        <f aca="false">IF(1_Data_EDA!C2100="Corporate",1,0)</f>
        <v>0</v>
      </c>
      <c r="L2099" s="6" t="n">
        <f aca="false">IF(1_Data_EDA!C2100="Home Office",1,0)</f>
        <v>0</v>
      </c>
      <c r="M2099" s="6" t="n">
        <f aca="false">IF(1_Data_EDA!D2100="Europe",1,0)</f>
        <v>0</v>
      </c>
      <c r="N2099" s="6" t="n">
        <f aca="false">IF(1_Data_EDA!D2100="LATAM",1,0)</f>
        <v>0</v>
      </c>
      <c r="O2099" s="6" t="n">
        <f aca="false">IF(1_Data_EDA!D2100="Pacific Asia",1,0)</f>
        <v>0</v>
      </c>
      <c r="P2099" s="6" t="n">
        <f aca="false">IF(1_Data_EDA!D2100="USCA",1,0)</f>
        <v>1</v>
      </c>
      <c r="Q2099" s="6" t="n">
        <f aca="false">IF(C2099&gt;MEDIAN(C$5:C$8004),1,0)</f>
        <v>1</v>
      </c>
      <c r="R2099" s="6" t="n">
        <f aca="false">IF(D2099&gt;2,1,0)</f>
        <v>0</v>
      </c>
    </row>
    <row r="2100" customFormat="false" ht="15" hidden="false" customHeight="true" outlineLevel="0" collapsed="false">
      <c r="A2100" s="6" t="n">
        <f aca="false">1_Data_EDA!O2101</f>
        <v>0</v>
      </c>
      <c r="B2100" s="6" t="n">
        <f aca="false">1_Data_EDA!H2101</f>
        <v>2</v>
      </c>
      <c r="C2100" s="7" t="n">
        <f aca="false">1_Data_EDA!I2101</f>
        <v>50</v>
      </c>
      <c r="D2100" s="6" t="n">
        <f aca="false">1_Data_EDA!J2101</f>
        <v>1</v>
      </c>
      <c r="E2100" s="7" t="n">
        <f aca="false">1_Data_EDA!K2101</f>
        <v>50</v>
      </c>
      <c r="F2100" s="7" t="n">
        <f aca="false">1_Data_EDA!L2101</f>
        <v>1</v>
      </c>
      <c r="G2100" s="8" t="n">
        <f aca="false">1_Data_EDA!M2101</f>
        <v>0.02</v>
      </c>
      <c r="H2100" s="6" t="n">
        <f aca="false">IF(1_Data_EDA!B2101="First Class",1,0)</f>
        <v>0</v>
      </c>
      <c r="I2100" s="6" t="n">
        <f aca="false">IF(1_Data_EDA!B2101="Second Class",1,0)</f>
        <v>1</v>
      </c>
      <c r="J2100" s="6" t="n">
        <f aca="false">IF(1_Data_EDA!B2101="Same Day",1,0)</f>
        <v>0</v>
      </c>
      <c r="K2100" s="6" t="n">
        <f aca="false">IF(1_Data_EDA!C2101="Corporate",1,0)</f>
        <v>0</v>
      </c>
      <c r="L2100" s="6" t="n">
        <f aca="false">IF(1_Data_EDA!C2101="Home Office",1,0)</f>
        <v>0</v>
      </c>
      <c r="M2100" s="6" t="n">
        <f aca="false">IF(1_Data_EDA!D2101="Europe",1,0)</f>
        <v>0</v>
      </c>
      <c r="N2100" s="6" t="n">
        <f aca="false">IF(1_Data_EDA!D2101="LATAM",1,0)</f>
        <v>0</v>
      </c>
      <c r="O2100" s="6" t="n">
        <f aca="false">IF(1_Data_EDA!D2101="Pacific Asia",1,0)</f>
        <v>0</v>
      </c>
      <c r="P2100" s="6" t="n">
        <f aca="false">IF(1_Data_EDA!D2101="USCA",1,0)</f>
        <v>0</v>
      </c>
      <c r="Q2100" s="6" t="n">
        <f aca="false">IF(C2100&gt;MEDIAN(C$5:C$8004),1,0)</f>
        <v>0</v>
      </c>
      <c r="R2100" s="6" t="n">
        <f aca="false">IF(D2100&gt;2,1,0)</f>
        <v>0</v>
      </c>
    </row>
    <row r="2101" customFormat="false" ht="15" hidden="false" customHeight="true" outlineLevel="0" collapsed="false">
      <c r="A2101" s="6" t="n">
        <f aca="false">1_Data_EDA!O2102</f>
        <v>0</v>
      </c>
      <c r="B2101" s="6" t="n">
        <f aca="false">1_Data_EDA!H2102</f>
        <v>4</v>
      </c>
      <c r="C2101" s="7" t="n">
        <f aca="false">1_Data_EDA!I2102</f>
        <v>199.9900055</v>
      </c>
      <c r="D2101" s="6" t="n">
        <f aca="false">1_Data_EDA!J2102</f>
        <v>1</v>
      </c>
      <c r="E2101" s="7" t="n">
        <f aca="false">1_Data_EDA!K2102</f>
        <v>199.9900055</v>
      </c>
      <c r="F2101" s="7" t="n">
        <f aca="false">1_Data_EDA!L2102</f>
        <v>24</v>
      </c>
      <c r="G2101" s="8" t="n">
        <f aca="false">1_Data_EDA!M2102</f>
        <v>0.119999997</v>
      </c>
      <c r="H2101" s="6" t="n">
        <f aca="false">IF(1_Data_EDA!B2102="First Class",1,0)</f>
        <v>0</v>
      </c>
      <c r="I2101" s="6" t="n">
        <f aca="false">IF(1_Data_EDA!B2102="Second Class",1,0)</f>
        <v>0</v>
      </c>
      <c r="J2101" s="6" t="n">
        <f aca="false">IF(1_Data_EDA!B2102="Same Day",1,0)</f>
        <v>0</v>
      </c>
      <c r="K2101" s="6" t="n">
        <f aca="false">IF(1_Data_EDA!C2102="Corporate",1,0)</f>
        <v>0</v>
      </c>
      <c r="L2101" s="6" t="n">
        <f aca="false">IF(1_Data_EDA!C2102="Home Office",1,0)</f>
        <v>0</v>
      </c>
      <c r="M2101" s="6" t="n">
        <f aca="false">IF(1_Data_EDA!D2102="Europe",1,0)</f>
        <v>0</v>
      </c>
      <c r="N2101" s="6" t="n">
        <f aca="false">IF(1_Data_EDA!D2102="LATAM",1,0)</f>
        <v>0</v>
      </c>
      <c r="O2101" s="6" t="n">
        <f aca="false">IF(1_Data_EDA!D2102="Pacific Asia",1,0)</f>
        <v>0</v>
      </c>
      <c r="P2101" s="6" t="n">
        <f aca="false">IF(1_Data_EDA!D2102="USCA",1,0)</f>
        <v>0</v>
      </c>
      <c r="Q2101" s="6" t="n">
        <f aca="false">IF(C2101&gt;MEDIAN(C$5:C$8004),1,0)</f>
        <v>1</v>
      </c>
      <c r="R2101" s="6" t="n">
        <f aca="false">IF(D2101&gt;2,1,0)</f>
        <v>0</v>
      </c>
    </row>
    <row r="2102" customFormat="false" ht="15" hidden="false" customHeight="true" outlineLevel="0" collapsed="false">
      <c r="A2102" s="6" t="n">
        <f aca="false">1_Data_EDA!O2103</f>
        <v>0</v>
      </c>
      <c r="B2102" s="6" t="n">
        <f aca="false">1_Data_EDA!H2103</f>
        <v>4</v>
      </c>
      <c r="C2102" s="7" t="n">
        <f aca="false">1_Data_EDA!I2103</f>
        <v>39.99000168</v>
      </c>
      <c r="D2102" s="6" t="n">
        <f aca="false">1_Data_EDA!J2103</f>
        <v>2</v>
      </c>
      <c r="E2102" s="7" t="n">
        <f aca="false">1_Data_EDA!K2103</f>
        <v>79.98000336</v>
      </c>
      <c r="F2102" s="7" t="n">
        <f aca="false">1_Data_EDA!L2103</f>
        <v>16</v>
      </c>
      <c r="G2102" s="8" t="n">
        <f aca="false">1_Data_EDA!M2103</f>
        <v>0.200000003</v>
      </c>
      <c r="H2102" s="6" t="n">
        <f aca="false">IF(1_Data_EDA!B2103="First Class",1,0)</f>
        <v>0</v>
      </c>
      <c r="I2102" s="6" t="n">
        <f aca="false">IF(1_Data_EDA!B2103="Second Class",1,0)</f>
        <v>0</v>
      </c>
      <c r="J2102" s="6" t="n">
        <f aca="false">IF(1_Data_EDA!B2103="Same Day",1,0)</f>
        <v>0</v>
      </c>
      <c r="K2102" s="6" t="n">
        <f aca="false">IF(1_Data_EDA!C2103="Corporate",1,0)</f>
        <v>1</v>
      </c>
      <c r="L2102" s="6" t="n">
        <f aca="false">IF(1_Data_EDA!C2103="Home Office",1,0)</f>
        <v>0</v>
      </c>
      <c r="M2102" s="6" t="n">
        <f aca="false">IF(1_Data_EDA!D2103="Europe",1,0)</f>
        <v>1</v>
      </c>
      <c r="N2102" s="6" t="n">
        <f aca="false">IF(1_Data_EDA!D2103="LATAM",1,0)</f>
        <v>0</v>
      </c>
      <c r="O2102" s="6" t="n">
        <f aca="false">IF(1_Data_EDA!D2103="Pacific Asia",1,0)</f>
        <v>0</v>
      </c>
      <c r="P2102" s="6" t="n">
        <f aca="false">IF(1_Data_EDA!D2103="USCA",1,0)</f>
        <v>0</v>
      </c>
      <c r="Q2102" s="6" t="n">
        <f aca="false">IF(C2102&gt;MEDIAN(C$5:C$8004),1,0)</f>
        <v>0</v>
      </c>
      <c r="R2102" s="6" t="n">
        <f aca="false">IF(D2102&gt;2,1,0)</f>
        <v>0</v>
      </c>
    </row>
    <row r="2103" customFormat="false" ht="15" hidden="false" customHeight="true" outlineLevel="0" collapsed="false">
      <c r="A2103" s="6" t="n">
        <f aca="false">1_Data_EDA!O2104</f>
        <v>1</v>
      </c>
      <c r="B2103" s="6" t="n">
        <f aca="false">1_Data_EDA!H2104</f>
        <v>2</v>
      </c>
      <c r="C2103" s="7" t="n">
        <f aca="false">1_Data_EDA!I2104</f>
        <v>99.98999786</v>
      </c>
      <c r="D2103" s="6" t="n">
        <f aca="false">1_Data_EDA!J2104</f>
        <v>3</v>
      </c>
      <c r="E2103" s="7" t="n">
        <f aca="false">1_Data_EDA!K2104</f>
        <v>299.9700012</v>
      </c>
      <c r="F2103" s="7" t="n">
        <f aca="false">1_Data_EDA!L2104</f>
        <v>74.98999786</v>
      </c>
      <c r="G2103" s="8" t="n">
        <f aca="false">1_Data_EDA!M2104</f>
        <v>0.25</v>
      </c>
      <c r="H2103" s="6" t="n">
        <f aca="false">IF(1_Data_EDA!B2104="First Class",1,0)</f>
        <v>0</v>
      </c>
      <c r="I2103" s="6" t="n">
        <f aca="false">IF(1_Data_EDA!B2104="Second Class",1,0)</f>
        <v>1</v>
      </c>
      <c r="J2103" s="6" t="n">
        <f aca="false">IF(1_Data_EDA!B2104="Same Day",1,0)</f>
        <v>0</v>
      </c>
      <c r="K2103" s="6" t="n">
        <f aca="false">IF(1_Data_EDA!C2104="Corporate",1,0)</f>
        <v>1</v>
      </c>
      <c r="L2103" s="6" t="n">
        <f aca="false">IF(1_Data_EDA!C2104="Home Office",1,0)</f>
        <v>0</v>
      </c>
      <c r="M2103" s="6" t="n">
        <f aca="false">IF(1_Data_EDA!D2104="Europe",1,0)</f>
        <v>0</v>
      </c>
      <c r="N2103" s="6" t="n">
        <f aca="false">IF(1_Data_EDA!D2104="LATAM",1,0)</f>
        <v>0</v>
      </c>
      <c r="O2103" s="6" t="n">
        <f aca="false">IF(1_Data_EDA!D2104="Pacific Asia",1,0)</f>
        <v>1</v>
      </c>
      <c r="P2103" s="6" t="n">
        <f aca="false">IF(1_Data_EDA!D2104="USCA",1,0)</f>
        <v>0</v>
      </c>
      <c r="Q2103" s="6" t="n">
        <f aca="false">IF(C2103&gt;MEDIAN(C$5:C$8004),1,0)</f>
        <v>1</v>
      </c>
      <c r="R2103" s="6" t="n">
        <f aca="false">IF(D2103&gt;2,1,0)</f>
        <v>1</v>
      </c>
    </row>
    <row r="2104" customFormat="false" ht="15" hidden="false" customHeight="true" outlineLevel="0" collapsed="false">
      <c r="A2104" s="6" t="n">
        <f aca="false">1_Data_EDA!O2105</f>
        <v>1</v>
      </c>
      <c r="B2104" s="6" t="n">
        <f aca="false">1_Data_EDA!H2105</f>
        <v>2</v>
      </c>
      <c r="C2104" s="7" t="n">
        <f aca="false">1_Data_EDA!I2105</f>
        <v>129.9900055</v>
      </c>
      <c r="D2104" s="6" t="n">
        <f aca="false">1_Data_EDA!J2105</f>
        <v>1</v>
      </c>
      <c r="E2104" s="7" t="n">
        <f aca="false">1_Data_EDA!K2105</f>
        <v>129.9900055</v>
      </c>
      <c r="F2104" s="7" t="n">
        <f aca="false">1_Data_EDA!L2105</f>
        <v>5.199999809</v>
      </c>
      <c r="G2104" s="8" t="n">
        <f aca="false">1_Data_EDA!M2105</f>
        <v>0.039999999</v>
      </c>
      <c r="H2104" s="6" t="n">
        <f aca="false">IF(1_Data_EDA!B2105="First Class",1,0)</f>
        <v>0</v>
      </c>
      <c r="I2104" s="6" t="n">
        <f aca="false">IF(1_Data_EDA!B2105="Second Class",1,0)</f>
        <v>1</v>
      </c>
      <c r="J2104" s="6" t="n">
        <f aca="false">IF(1_Data_EDA!B2105="Same Day",1,0)</f>
        <v>0</v>
      </c>
      <c r="K2104" s="6" t="n">
        <f aca="false">IF(1_Data_EDA!C2105="Corporate",1,0)</f>
        <v>0</v>
      </c>
      <c r="L2104" s="6" t="n">
        <f aca="false">IF(1_Data_EDA!C2105="Home Office",1,0)</f>
        <v>1</v>
      </c>
      <c r="M2104" s="6" t="n">
        <f aca="false">IF(1_Data_EDA!D2105="Europe",1,0)</f>
        <v>1</v>
      </c>
      <c r="N2104" s="6" t="n">
        <f aca="false">IF(1_Data_EDA!D2105="LATAM",1,0)</f>
        <v>0</v>
      </c>
      <c r="O2104" s="6" t="n">
        <f aca="false">IF(1_Data_EDA!D2105="Pacific Asia",1,0)</f>
        <v>0</v>
      </c>
      <c r="P2104" s="6" t="n">
        <f aca="false">IF(1_Data_EDA!D2105="USCA",1,0)</f>
        <v>0</v>
      </c>
      <c r="Q2104" s="6" t="n">
        <f aca="false">IF(C2104&gt;MEDIAN(C$5:C$8004),1,0)</f>
        <v>1</v>
      </c>
      <c r="R2104" s="6" t="n">
        <f aca="false">IF(D2104&gt;2,1,0)</f>
        <v>0</v>
      </c>
    </row>
    <row r="2105" customFormat="false" ht="15" hidden="false" customHeight="true" outlineLevel="0" collapsed="false">
      <c r="A2105" s="6" t="n">
        <f aca="false">1_Data_EDA!O2106</f>
        <v>0</v>
      </c>
      <c r="B2105" s="6" t="n">
        <f aca="false">1_Data_EDA!H2106</f>
        <v>2</v>
      </c>
      <c r="C2105" s="7" t="n">
        <f aca="false">1_Data_EDA!I2106</f>
        <v>99.98999786</v>
      </c>
      <c r="D2105" s="6" t="n">
        <f aca="false">1_Data_EDA!J2106</f>
        <v>4</v>
      </c>
      <c r="E2105" s="7" t="n">
        <f aca="false">1_Data_EDA!K2106</f>
        <v>399.9599915</v>
      </c>
      <c r="F2105" s="7" t="n">
        <f aca="false">1_Data_EDA!L2106</f>
        <v>40</v>
      </c>
      <c r="G2105" s="8" t="n">
        <f aca="false">1_Data_EDA!M2106</f>
        <v>0.100000001</v>
      </c>
      <c r="H2105" s="6" t="n">
        <f aca="false">IF(1_Data_EDA!B2106="First Class",1,0)</f>
        <v>0</v>
      </c>
      <c r="I2105" s="6" t="n">
        <f aca="false">IF(1_Data_EDA!B2106="Second Class",1,0)</f>
        <v>1</v>
      </c>
      <c r="J2105" s="6" t="n">
        <f aca="false">IF(1_Data_EDA!B2106="Same Day",1,0)</f>
        <v>0</v>
      </c>
      <c r="K2105" s="6" t="n">
        <f aca="false">IF(1_Data_EDA!C2106="Corporate",1,0)</f>
        <v>1</v>
      </c>
      <c r="L2105" s="6" t="n">
        <f aca="false">IF(1_Data_EDA!C2106="Home Office",1,0)</f>
        <v>0</v>
      </c>
      <c r="M2105" s="6" t="n">
        <f aca="false">IF(1_Data_EDA!D2106="Europe",1,0)</f>
        <v>0</v>
      </c>
      <c r="N2105" s="6" t="n">
        <f aca="false">IF(1_Data_EDA!D2106="LATAM",1,0)</f>
        <v>1</v>
      </c>
      <c r="O2105" s="6" t="n">
        <f aca="false">IF(1_Data_EDA!D2106="Pacific Asia",1,0)</f>
        <v>0</v>
      </c>
      <c r="P2105" s="6" t="n">
        <f aca="false">IF(1_Data_EDA!D2106="USCA",1,0)</f>
        <v>0</v>
      </c>
      <c r="Q2105" s="6" t="n">
        <f aca="false">IF(C2105&gt;MEDIAN(C$5:C$8004),1,0)</f>
        <v>1</v>
      </c>
      <c r="R2105" s="6" t="n">
        <f aca="false">IF(D2105&gt;2,1,0)</f>
        <v>1</v>
      </c>
    </row>
    <row r="2106" customFormat="false" ht="15" hidden="false" customHeight="true" outlineLevel="0" collapsed="false">
      <c r="A2106" s="6" t="n">
        <f aca="false">1_Data_EDA!O2107</f>
        <v>1</v>
      </c>
      <c r="B2106" s="6" t="n">
        <f aca="false">1_Data_EDA!H2107</f>
        <v>4</v>
      </c>
      <c r="C2106" s="7" t="n">
        <f aca="false">1_Data_EDA!I2107</f>
        <v>199.9900055</v>
      </c>
      <c r="D2106" s="6" t="n">
        <f aca="false">1_Data_EDA!J2107</f>
        <v>1</v>
      </c>
      <c r="E2106" s="7" t="n">
        <f aca="false">1_Data_EDA!K2107</f>
        <v>199.9900055</v>
      </c>
      <c r="F2106" s="7" t="n">
        <f aca="false">1_Data_EDA!L2107</f>
        <v>32</v>
      </c>
      <c r="G2106" s="8" t="n">
        <f aca="false">1_Data_EDA!M2107</f>
        <v>0.159999996</v>
      </c>
      <c r="H2106" s="6" t="n">
        <f aca="false">IF(1_Data_EDA!B2107="First Class",1,0)</f>
        <v>0</v>
      </c>
      <c r="I2106" s="6" t="n">
        <f aca="false">IF(1_Data_EDA!B2107="Second Class",1,0)</f>
        <v>0</v>
      </c>
      <c r="J2106" s="6" t="n">
        <f aca="false">IF(1_Data_EDA!B2107="Same Day",1,0)</f>
        <v>0</v>
      </c>
      <c r="K2106" s="6" t="n">
        <f aca="false">IF(1_Data_EDA!C2107="Corporate",1,0)</f>
        <v>0</v>
      </c>
      <c r="L2106" s="6" t="n">
        <f aca="false">IF(1_Data_EDA!C2107="Home Office",1,0)</f>
        <v>0</v>
      </c>
      <c r="M2106" s="6" t="n">
        <f aca="false">IF(1_Data_EDA!D2107="Europe",1,0)</f>
        <v>0</v>
      </c>
      <c r="N2106" s="6" t="n">
        <f aca="false">IF(1_Data_EDA!D2107="LATAM",1,0)</f>
        <v>1</v>
      </c>
      <c r="O2106" s="6" t="n">
        <f aca="false">IF(1_Data_EDA!D2107="Pacific Asia",1,0)</f>
        <v>0</v>
      </c>
      <c r="P2106" s="6" t="n">
        <f aca="false">IF(1_Data_EDA!D2107="USCA",1,0)</f>
        <v>0</v>
      </c>
      <c r="Q2106" s="6" t="n">
        <f aca="false">IF(C2106&gt;MEDIAN(C$5:C$8004),1,0)</f>
        <v>1</v>
      </c>
      <c r="R2106" s="6" t="n">
        <f aca="false">IF(D2106&gt;2,1,0)</f>
        <v>0</v>
      </c>
    </row>
    <row r="2107" customFormat="false" ht="15" hidden="false" customHeight="true" outlineLevel="0" collapsed="false">
      <c r="A2107" s="6" t="n">
        <f aca="false">1_Data_EDA!O2108</f>
        <v>0</v>
      </c>
      <c r="B2107" s="6" t="n">
        <f aca="false">1_Data_EDA!H2108</f>
        <v>4</v>
      </c>
      <c r="C2107" s="7" t="n">
        <f aca="false">1_Data_EDA!I2108</f>
        <v>299.980011</v>
      </c>
      <c r="D2107" s="6" t="n">
        <f aca="false">1_Data_EDA!J2108</f>
        <v>1</v>
      </c>
      <c r="E2107" s="7" t="n">
        <f aca="false">1_Data_EDA!K2108</f>
        <v>299.980011</v>
      </c>
      <c r="F2107" s="7" t="n">
        <f aca="false">1_Data_EDA!L2108</f>
        <v>21</v>
      </c>
      <c r="G2107" s="8" t="n">
        <f aca="false">1_Data_EDA!M2108</f>
        <v>0.07</v>
      </c>
      <c r="H2107" s="6" t="n">
        <f aca="false">IF(1_Data_EDA!B2108="First Class",1,0)</f>
        <v>0</v>
      </c>
      <c r="I2107" s="6" t="n">
        <f aca="false">IF(1_Data_EDA!B2108="Second Class",1,0)</f>
        <v>0</v>
      </c>
      <c r="J2107" s="6" t="n">
        <f aca="false">IF(1_Data_EDA!B2108="Same Day",1,0)</f>
        <v>0</v>
      </c>
      <c r="K2107" s="6" t="n">
        <f aca="false">IF(1_Data_EDA!C2108="Corporate",1,0)</f>
        <v>1</v>
      </c>
      <c r="L2107" s="6" t="n">
        <f aca="false">IF(1_Data_EDA!C2108="Home Office",1,0)</f>
        <v>0</v>
      </c>
      <c r="M2107" s="6" t="n">
        <f aca="false">IF(1_Data_EDA!D2108="Europe",1,0)</f>
        <v>0</v>
      </c>
      <c r="N2107" s="6" t="n">
        <f aca="false">IF(1_Data_EDA!D2108="LATAM",1,0)</f>
        <v>1</v>
      </c>
      <c r="O2107" s="6" t="n">
        <f aca="false">IF(1_Data_EDA!D2108="Pacific Asia",1,0)</f>
        <v>0</v>
      </c>
      <c r="P2107" s="6" t="n">
        <f aca="false">IF(1_Data_EDA!D2108="USCA",1,0)</f>
        <v>0</v>
      </c>
      <c r="Q2107" s="6" t="n">
        <f aca="false">IF(C2107&gt;MEDIAN(C$5:C$8004),1,0)</f>
        <v>1</v>
      </c>
      <c r="R2107" s="6" t="n">
        <f aca="false">IF(D2107&gt;2,1,0)</f>
        <v>0</v>
      </c>
    </row>
    <row r="2108" customFormat="false" ht="15" hidden="false" customHeight="true" outlineLevel="0" collapsed="false">
      <c r="A2108" s="6" t="n">
        <f aca="false">1_Data_EDA!O2109</f>
        <v>1</v>
      </c>
      <c r="B2108" s="6" t="n">
        <f aca="false">1_Data_EDA!H2109</f>
        <v>4</v>
      </c>
      <c r="C2108" s="7" t="n">
        <f aca="false">1_Data_EDA!I2109</f>
        <v>99.98999786</v>
      </c>
      <c r="D2108" s="6" t="n">
        <f aca="false">1_Data_EDA!J2109</f>
        <v>2</v>
      </c>
      <c r="E2108" s="7" t="n">
        <f aca="false">1_Data_EDA!K2109</f>
        <v>199.9799957</v>
      </c>
      <c r="F2108" s="7" t="n">
        <f aca="false">1_Data_EDA!L2109</f>
        <v>11</v>
      </c>
      <c r="G2108" s="8" t="n">
        <f aca="false">1_Data_EDA!M2109</f>
        <v>0.059999999</v>
      </c>
      <c r="H2108" s="6" t="n">
        <f aca="false">IF(1_Data_EDA!B2109="First Class",1,0)</f>
        <v>0</v>
      </c>
      <c r="I2108" s="6" t="n">
        <f aca="false">IF(1_Data_EDA!B2109="Second Class",1,0)</f>
        <v>0</v>
      </c>
      <c r="J2108" s="6" t="n">
        <f aca="false">IF(1_Data_EDA!B2109="Same Day",1,0)</f>
        <v>0</v>
      </c>
      <c r="K2108" s="6" t="n">
        <f aca="false">IF(1_Data_EDA!C2109="Corporate",1,0)</f>
        <v>0</v>
      </c>
      <c r="L2108" s="6" t="n">
        <f aca="false">IF(1_Data_EDA!C2109="Home Office",1,0)</f>
        <v>0</v>
      </c>
      <c r="M2108" s="6" t="n">
        <f aca="false">IF(1_Data_EDA!D2109="Europe",1,0)</f>
        <v>1</v>
      </c>
      <c r="N2108" s="6" t="n">
        <f aca="false">IF(1_Data_EDA!D2109="LATAM",1,0)</f>
        <v>0</v>
      </c>
      <c r="O2108" s="6" t="n">
        <f aca="false">IF(1_Data_EDA!D2109="Pacific Asia",1,0)</f>
        <v>0</v>
      </c>
      <c r="P2108" s="6" t="n">
        <f aca="false">IF(1_Data_EDA!D2109="USCA",1,0)</f>
        <v>0</v>
      </c>
      <c r="Q2108" s="6" t="n">
        <f aca="false">IF(C2108&gt;MEDIAN(C$5:C$8004),1,0)</f>
        <v>1</v>
      </c>
      <c r="R2108" s="6" t="n">
        <f aca="false">IF(D2108&gt;2,1,0)</f>
        <v>0</v>
      </c>
    </row>
    <row r="2109" customFormat="false" ht="15" hidden="false" customHeight="true" outlineLevel="0" collapsed="false">
      <c r="A2109" s="6" t="n">
        <f aca="false">1_Data_EDA!O2110</f>
        <v>1</v>
      </c>
      <c r="B2109" s="6" t="n">
        <f aca="false">1_Data_EDA!H2110</f>
        <v>4</v>
      </c>
      <c r="C2109" s="7" t="n">
        <f aca="false">1_Data_EDA!I2110</f>
        <v>199.9900055</v>
      </c>
      <c r="D2109" s="6" t="n">
        <f aca="false">1_Data_EDA!J2110</f>
        <v>1</v>
      </c>
      <c r="E2109" s="7" t="n">
        <f aca="false">1_Data_EDA!K2110</f>
        <v>199.9900055</v>
      </c>
      <c r="F2109" s="7" t="n">
        <f aca="false">1_Data_EDA!L2110</f>
        <v>40</v>
      </c>
      <c r="G2109" s="8" t="n">
        <f aca="false">1_Data_EDA!M2110</f>
        <v>0.200000003</v>
      </c>
      <c r="H2109" s="6" t="n">
        <f aca="false">IF(1_Data_EDA!B2110="First Class",1,0)</f>
        <v>0</v>
      </c>
      <c r="I2109" s="6" t="n">
        <f aca="false">IF(1_Data_EDA!B2110="Second Class",1,0)</f>
        <v>0</v>
      </c>
      <c r="J2109" s="6" t="n">
        <f aca="false">IF(1_Data_EDA!B2110="Same Day",1,0)</f>
        <v>0</v>
      </c>
      <c r="K2109" s="6" t="n">
        <f aca="false">IF(1_Data_EDA!C2110="Corporate",1,0)</f>
        <v>0</v>
      </c>
      <c r="L2109" s="6" t="n">
        <f aca="false">IF(1_Data_EDA!C2110="Home Office",1,0)</f>
        <v>0</v>
      </c>
      <c r="M2109" s="6" t="n">
        <f aca="false">IF(1_Data_EDA!D2110="Europe",1,0)</f>
        <v>1</v>
      </c>
      <c r="N2109" s="6" t="n">
        <f aca="false">IF(1_Data_EDA!D2110="LATAM",1,0)</f>
        <v>0</v>
      </c>
      <c r="O2109" s="6" t="n">
        <f aca="false">IF(1_Data_EDA!D2110="Pacific Asia",1,0)</f>
        <v>0</v>
      </c>
      <c r="P2109" s="6" t="n">
        <f aca="false">IF(1_Data_EDA!D2110="USCA",1,0)</f>
        <v>0</v>
      </c>
      <c r="Q2109" s="6" t="n">
        <f aca="false">IF(C2109&gt;MEDIAN(C$5:C$8004),1,0)</f>
        <v>1</v>
      </c>
      <c r="R2109" s="6" t="n">
        <f aca="false">IF(D2109&gt;2,1,0)</f>
        <v>0</v>
      </c>
    </row>
    <row r="2110" customFormat="false" ht="15" hidden="false" customHeight="true" outlineLevel="0" collapsed="false">
      <c r="A2110" s="6" t="n">
        <f aca="false">1_Data_EDA!O2111</f>
        <v>1</v>
      </c>
      <c r="B2110" s="6" t="n">
        <f aca="false">1_Data_EDA!H2111</f>
        <v>2</v>
      </c>
      <c r="C2110" s="7" t="n">
        <f aca="false">1_Data_EDA!I2111</f>
        <v>59.99000168</v>
      </c>
      <c r="D2110" s="6" t="n">
        <f aca="false">1_Data_EDA!J2111</f>
        <v>3</v>
      </c>
      <c r="E2110" s="7" t="n">
        <f aca="false">1_Data_EDA!K2111</f>
        <v>179.9700012</v>
      </c>
      <c r="F2110" s="7" t="n">
        <f aca="false">1_Data_EDA!L2111</f>
        <v>35.99000168</v>
      </c>
      <c r="G2110" s="8" t="n">
        <f aca="false">1_Data_EDA!M2111</f>
        <v>0.200000003</v>
      </c>
      <c r="H2110" s="6" t="n">
        <f aca="false">IF(1_Data_EDA!B2111="First Class",1,0)</f>
        <v>0</v>
      </c>
      <c r="I2110" s="6" t="n">
        <f aca="false">IF(1_Data_EDA!B2111="Second Class",1,0)</f>
        <v>1</v>
      </c>
      <c r="J2110" s="6" t="n">
        <f aca="false">IF(1_Data_EDA!B2111="Same Day",1,0)</f>
        <v>0</v>
      </c>
      <c r="K2110" s="6" t="n">
        <f aca="false">IF(1_Data_EDA!C2111="Corporate",1,0)</f>
        <v>1</v>
      </c>
      <c r="L2110" s="6" t="n">
        <f aca="false">IF(1_Data_EDA!C2111="Home Office",1,0)</f>
        <v>0</v>
      </c>
      <c r="M2110" s="6" t="n">
        <f aca="false">IF(1_Data_EDA!D2111="Europe",1,0)</f>
        <v>1</v>
      </c>
      <c r="N2110" s="6" t="n">
        <f aca="false">IF(1_Data_EDA!D2111="LATAM",1,0)</f>
        <v>0</v>
      </c>
      <c r="O2110" s="6" t="n">
        <f aca="false">IF(1_Data_EDA!D2111="Pacific Asia",1,0)</f>
        <v>0</v>
      </c>
      <c r="P2110" s="6" t="n">
        <f aca="false">IF(1_Data_EDA!D2111="USCA",1,0)</f>
        <v>0</v>
      </c>
      <c r="Q2110" s="6" t="n">
        <f aca="false">IF(C2110&gt;MEDIAN(C$5:C$8004),1,0)</f>
        <v>0</v>
      </c>
      <c r="R2110" s="6" t="n">
        <f aca="false">IF(D2110&gt;2,1,0)</f>
        <v>1</v>
      </c>
    </row>
    <row r="2111" customFormat="false" ht="15" hidden="false" customHeight="true" outlineLevel="0" collapsed="false">
      <c r="A2111" s="6" t="n">
        <f aca="false">1_Data_EDA!O2112</f>
        <v>1</v>
      </c>
      <c r="B2111" s="6" t="n">
        <f aca="false">1_Data_EDA!H2112</f>
        <v>4</v>
      </c>
      <c r="C2111" s="7" t="n">
        <f aca="false">1_Data_EDA!I2112</f>
        <v>49.97999954</v>
      </c>
      <c r="D2111" s="6" t="n">
        <f aca="false">1_Data_EDA!J2112</f>
        <v>5</v>
      </c>
      <c r="E2111" s="7" t="n">
        <f aca="false">1_Data_EDA!K2112</f>
        <v>249.8999939</v>
      </c>
      <c r="F2111" s="7" t="n">
        <f aca="false">1_Data_EDA!L2112</f>
        <v>17.48999977</v>
      </c>
      <c r="G2111" s="8" t="n">
        <f aca="false">1_Data_EDA!M2112</f>
        <v>0.07</v>
      </c>
      <c r="H2111" s="6" t="n">
        <f aca="false">IF(1_Data_EDA!B2112="First Class",1,0)</f>
        <v>0</v>
      </c>
      <c r="I2111" s="6" t="n">
        <f aca="false">IF(1_Data_EDA!B2112="Second Class",1,0)</f>
        <v>0</v>
      </c>
      <c r="J2111" s="6" t="n">
        <f aca="false">IF(1_Data_EDA!B2112="Same Day",1,0)</f>
        <v>0</v>
      </c>
      <c r="K2111" s="6" t="n">
        <f aca="false">IF(1_Data_EDA!C2112="Corporate",1,0)</f>
        <v>1</v>
      </c>
      <c r="L2111" s="6" t="n">
        <f aca="false">IF(1_Data_EDA!C2112="Home Office",1,0)</f>
        <v>0</v>
      </c>
      <c r="M2111" s="6" t="n">
        <f aca="false">IF(1_Data_EDA!D2112="Europe",1,0)</f>
        <v>1</v>
      </c>
      <c r="N2111" s="6" t="n">
        <f aca="false">IF(1_Data_EDA!D2112="LATAM",1,0)</f>
        <v>0</v>
      </c>
      <c r="O2111" s="6" t="n">
        <f aca="false">IF(1_Data_EDA!D2112="Pacific Asia",1,0)</f>
        <v>0</v>
      </c>
      <c r="P2111" s="6" t="n">
        <f aca="false">IF(1_Data_EDA!D2112="USCA",1,0)</f>
        <v>0</v>
      </c>
      <c r="Q2111" s="6" t="n">
        <f aca="false">IF(C2111&gt;MEDIAN(C$5:C$8004),1,0)</f>
        <v>0</v>
      </c>
      <c r="R2111" s="6" t="n">
        <f aca="false">IF(D2111&gt;2,1,0)</f>
        <v>1</v>
      </c>
    </row>
    <row r="2112" customFormat="false" ht="15" hidden="false" customHeight="true" outlineLevel="0" collapsed="false">
      <c r="A2112" s="6" t="n">
        <f aca="false">1_Data_EDA!O2113</f>
        <v>0</v>
      </c>
      <c r="B2112" s="6" t="n">
        <f aca="false">1_Data_EDA!H2113</f>
        <v>4</v>
      </c>
      <c r="C2112" s="7" t="n">
        <f aca="false">1_Data_EDA!I2113</f>
        <v>59.99000168</v>
      </c>
      <c r="D2112" s="6" t="n">
        <f aca="false">1_Data_EDA!J2113</f>
        <v>3</v>
      </c>
      <c r="E2112" s="7" t="n">
        <f aca="false">1_Data_EDA!K2113</f>
        <v>179.9700012</v>
      </c>
      <c r="F2112" s="7" t="n">
        <f aca="false">1_Data_EDA!L2113</f>
        <v>28.79999924</v>
      </c>
      <c r="G2112" s="8" t="n">
        <f aca="false">1_Data_EDA!M2113</f>
        <v>0.159999996</v>
      </c>
      <c r="H2112" s="6" t="n">
        <f aca="false">IF(1_Data_EDA!B2113="First Class",1,0)</f>
        <v>0</v>
      </c>
      <c r="I2112" s="6" t="n">
        <f aca="false">IF(1_Data_EDA!B2113="Second Class",1,0)</f>
        <v>0</v>
      </c>
      <c r="J2112" s="6" t="n">
        <f aca="false">IF(1_Data_EDA!B2113="Same Day",1,0)</f>
        <v>0</v>
      </c>
      <c r="K2112" s="6" t="n">
        <f aca="false">IF(1_Data_EDA!C2113="Corporate",1,0)</f>
        <v>0</v>
      </c>
      <c r="L2112" s="6" t="n">
        <f aca="false">IF(1_Data_EDA!C2113="Home Office",1,0)</f>
        <v>1</v>
      </c>
      <c r="M2112" s="6" t="n">
        <f aca="false">IF(1_Data_EDA!D2113="Europe",1,0)</f>
        <v>0</v>
      </c>
      <c r="N2112" s="6" t="n">
        <f aca="false">IF(1_Data_EDA!D2113="LATAM",1,0)</f>
        <v>0</v>
      </c>
      <c r="O2112" s="6" t="n">
        <f aca="false">IF(1_Data_EDA!D2113="Pacific Asia",1,0)</f>
        <v>1</v>
      </c>
      <c r="P2112" s="6" t="n">
        <f aca="false">IF(1_Data_EDA!D2113="USCA",1,0)</f>
        <v>0</v>
      </c>
      <c r="Q2112" s="6" t="n">
        <f aca="false">IF(C2112&gt;MEDIAN(C$5:C$8004),1,0)</f>
        <v>0</v>
      </c>
      <c r="R2112" s="6" t="n">
        <f aca="false">IF(D2112&gt;2,1,0)</f>
        <v>1</v>
      </c>
    </row>
    <row r="2113" customFormat="false" ht="15" hidden="false" customHeight="true" outlineLevel="0" collapsed="false">
      <c r="A2113" s="6" t="n">
        <f aca="false">1_Data_EDA!O2114</f>
        <v>0</v>
      </c>
      <c r="B2113" s="6" t="n">
        <f aca="false">1_Data_EDA!H2114</f>
        <v>4</v>
      </c>
      <c r="C2113" s="7" t="n">
        <f aca="false">1_Data_EDA!I2114</f>
        <v>260.6499939</v>
      </c>
      <c r="D2113" s="6" t="n">
        <f aca="false">1_Data_EDA!J2114</f>
        <v>1</v>
      </c>
      <c r="E2113" s="7" t="n">
        <f aca="false">1_Data_EDA!K2114</f>
        <v>260.6499939</v>
      </c>
      <c r="F2113" s="7" t="n">
        <f aca="false">1_Data_EDA!L2114</f>
        <v>18.25</v>
      </c>
      <c r="G2113" s="8" t="n">
        <f aca="false">1_Data_EDA!M2114</f>
        <v>0.07</v>
      </c>
      <c r="H2113" s="6" t="n">
        <f aca="false">IF(1_Data_EDA!B2114="First Class",1,0)</f>
        <v>0</v>
      </c>
      <c r="I2113" s="6" t="n">
        <f aca="false">IF(1_Data_EDA!B2114="Second Class",1,0)</f>
        <v>0</v>
      </c>
      <c r="J2113" s="6" t="n">
        <f aca="false">IF(1_Data_EDA!B2114="Same Day",1,0)</f>
        <v>0</v>
      </c>
      <c r="K2113" s="6" t="n">
        <f aca="false">IF(1_Data_EDA!C2114="Corporate",1,0)</f>
        <v>0</v>
      </c>
      <c r="L2113" s="6" t="n">
        <f aca="false">IF(1_Data_EDA!C2114="Home Office",1,0)</f>
        <v>0</v>
      </c>
      <c r="M2113" s="6" t="n">
        <f aca="false">IF(1_Data_EDA!D2114="Europe",1,0)</f>
        <v>0</v>
      </c>
      <c r="N2113" s="6" t="n">
        <f aca="false">IF(1_Data_EDA!D2114="LATAM",1,0)</f>
        <v>0</v>
      </c>
      <c r="O2113" s="6" t="n">
        <f aca="false">IF(1_Data_EDA!D2114="Pacific Asia",1,0)</f>
        <v>1</v>
      </c>
      <c r="P2113" s="6" t="n">
        <f aca="false">IF(1_Data_EDA!D2114="USCA",1,0)</f>
        <v>0</v>
      </c>
      <c r="Q2113" s="6" t="n">
        <f aca="false">IF(C2113&gt;MEDIAN(C$5:C$8004),1,0)</f>
        <v>1</v>
      </c>
      <c r="R2113" s="6" t="n">
        <f aca="false">IF(D2113&gt;2,1,0)</f>
        <v>0</v>
      </c>
    </row>
    <row r="2114" customFormat="false" ht="15" hidden="false" customHeight="true" outlineLevel="0" collapsed="false">
      <c r="A2114" s="6" t="n">
        <f aca="false">1_Data_EDA!O2115</f>
        <v>0</v>
      </c>
      <c r="B2114" s="6" t="n">
        <f aca="false">1_Data_EDA!H2115</f>
        <v>4</v>
      </c>
      <c r="C2114" s="7" t="n">
        <f aca="false">1_Data_EDA!I2115</f>
        <v>299.980011</v>
      </c>
      <c r="D2114" s="6" t="n">
        <f aca="false">1_Data_EDA!J2115</f>
        <v>1</v>
      </c>
      <c r="E2114" s="7" t="n">
        <f aca="false">1_Data_EDA!K2115</f>
        <v>299.980011</v>
      </c>
      <c r="F2114" s="7" t="n">
        <f aca="false">1_Data_EDA!L2115</f>
        <v>75</v>
      </c>
      <c r="G2114" s="8" t="n">
        <f aca="false">1_Data_EDA!M2115</f>
        <v>0.25</v>
      </c>
      <c r="H2114" s="6" t="n">
        <f aca="false">IF(1_Data_EDA!B2115="First Class",1,0)</f>
        <v>0</v>
      </c>
      <c r="I2114" s="6" t="n">
        <f aca="false">IF(1_Data_EDA!B2115="Second Class",1,0)</f>
        <v>0</v>
      </c>
      <c r="J2114" s="6" t="n">
        <f aca="false">IF(1_Data_EDA!B2115="Same Day",1,0)</f>
        <v>0</v>
      </c>
      <c r="K2114" s="6" t="n">
        <f aca="false">IF(1_Data_EDA!C2115="Corporate",1,0)</f>
        <v>0</v>
      </c>
      <c r="L2114" s="6" t="n">
        <f aca="false">IF(1_Data_EDA!C2115="Home Office",1,0)</f>
        <v>0</v>
      </c>
      <c r="M2114" s="6" t="n">
        <f aca="false">IF(1_Data_EDA!D2115="Europe",1,0)</f>
        <v>0</v>
      </c>
      <c r="N2114" s="6" t="n">
        <f aca="false">IF(1_Data_EDA!D2115="LATAM",1,0)</f>
        <v>0</v>
      </c>
      <c r="O2114" s="6" t="n">
        <f aca="false">IF(1_Data_EDA!D2115="Pacific Asia",1,0)</f>
        <v>0</v>
      </c>
      <c r="P2114" s="6" t="n">
        <f aca="false">IF(1_Data_EDA!D2115="USCA",1,0)</f>
        <v>0</v>
      </c>
      <c r="Q2114" s="6" t="n">
        <f aca="false">IF(C2114&gt;MEDIAN(C$5:C$8004),1,0)</f>
        <v>1</v>
      </c>
      <c r="R2114" s="6" t="n">
        <f aca="false">IF(D2114&gt;2,1,0)</f>
        <v>0</v>
      </c>
    </row>
    <row r="2115" customFormat="false" ht="15" hidden="false" customHeight="true" outlineLevel="0" collapsed="false">
      <c r="A2115" s="6" t="n">
        <f aca="false">1_Data_EDA!O2116</f>
        <v>0</v>
      </c>
      <c r="B2115" s="6" t="n">
        <f aca="false">1_Data_EDA!H2116</f>
        <v>4</v>
      </c>
      <c r="C2115" s="7" t="n">
        <f aca="false">1_Data_EDA!I2116</f>
        <v>399.980011</v>
      </c>
      <c r="D2115" s="6" t="n">
        <f aca="false">1_Data_EDA!J2116</f>
        <v>1</v>
      </c>
      <c r="E2115" s="7" t="n">
        <f aca="false">1_Data_EDA!K2116</f>
        <v>399.980011</v>
      </c>
      <c r="F2115" s="7" t="n">
        <f aca="false">1_Data_EDA!L2116</f>
        <v>72</v>
      </c>
      <c r="G2115" s="8" t="n">
        <f aca="false">1_Data_EDA!M2116</f>
        <v>0.180000007</v>
      </c>
      <c r="H2115" s="6" t="n">
        <f aca="false">IF(1_Data_EDA!B2116="First Class",1,0)</f>
        <v>0</v>
      </c>
      <c r="I2115" s="6" t="n">
        <f aca="false">IF(1_Data_EDA!B2116="Second Class",1,0)</f>
        <v>0</v>
      </c>
      <c r="J2115" s="6" t="n">
        <f aca="false">IF(1_Data_EDA!B2116="Same Day",1,0)</f>
        <v>0</v>
      </c>
      <c r="K2115" s="6" t="n">
        <f aca="false">IF(1_Data_EDA!C2116="Corporate",1,0)</f>
        <v>0</v>
      </c>
      <c r="L2115" s="6" t="n">
        <f aca="false">IF(1_Data_EDA!C2116="Home Office",1,0)</f>
        <v>1</v>
      </c>
      <c r="M2115" s="6" t="n">
        <f aca="false">IF(1_Data_EDA!D2116="Europe",1,0)</f>
        <v>0</v>
      </c>
      <c r="N2115" s="6" t="n">
        <f aca="false">IF(1_Data_EDA!D2116="LATAM",1,0)</f>
        <v>0</v>
      </c>
      <c r="O2115" s="6" t="n">
        <f aca="false">IF(1_Data_EDA!D2116="Pacific Asia",1,0)</f>
        <v>0</v>
      </c>
      <c r="P2115" s="6" t="n">
        <f aca="false">IF(1_Data_EDA!D2116="USCA",1,0)</f>
        <v>1</v>
      </c>
      <c r="Q2115" s="6" t="n">
        <f aca="false">IF(C2115&gt;MEDIAN(C$5:C$8004),1,0)</f>
        <v>1</v>
      </c>
      <c r="R2115" s="6" t="n">
        <f aca="false">IF(D2115&gt;2,1,0)</f>
        <v>0</v>
      </c>
    </row>
    <row r="2116" customFormat="false" ht="15" hidden="false" customHeight="true" outlineLevel="0" collapsed="false">
      <c r="A2116" s="6" t="n">
        <f aca="false">1_Data_EDA!O2117</f>
        <v>0</v>
      </c>
      <c r="B2116" s="6" t="n">
        <f aca="false">1_Data_EDA!H2117</f>
        <v>4</v>
      </c>
      <c r="C2116" s="7" t="n">
        <f aca="false">1_Data_EDA!I2117</f>
        <v>59.99000168</v>
      </c>
      <c r="D2116" s="6" t="n">
        <f aca="false">1_Data_EDA!J2117</f>
        <v>2</v>
      </c>
      <c r="E2116" s="7" t="n">
        <f aca="false">1_Data_EDA!K2117</f>
        <v>119.9800034</v>
      </c>
      <c r="F2116" s="7" t="n">
        <f aca="false">1_Data_EDA!L2117</f>
        <v>3.599999905</v>
      </c>
      <c r="G2116" s="8" t="n">
        <f aca="false">1_Data_EDA!M2117</f>
        <v>0.029999999</v>
      </c>
      <c r="H2116" s="6" t="n">
        <f aca="false">IF(1_Data_EDA!B2117="First Class",1,0)</f>
        <v>0</v>
      </c>
      <c r="I2116" s="6" t="n">
        <f aca="false">IF(1_Data_EDA!B2117="Second Class",1,0)</f>
        <v>0</v>
      </c>
      <c r="J2116" s="6" t="n">
        <f aca="false">IF(1_Data_EDA!B2117="Same Day",1,0)</f>
        <v>0</v>
      </c>
      <c r="K2116" s="6" t="n">
        <f aca="false">IF(1_Data_EDA!C2117="Corporate",1,0)</f>
        <v>0</v>
      </c>
      <c r="L2116" s="6" t="n">
        <f aca="false">IF(1_Data_EDA!C2117="Home Office",1,0)</f>
        <v>1</v>
      </c>
      <c r="M2116" s="6" t="n">
        <f aca="false">IF(1_Data_EDA!D2117="Europe",1,0)</f>
        <v>0</v>
      </c>
      <c r="N2116" s="6" t="n">
        <f aca="false">IF(1_Data_EDA!D2117="LATAM",1,0)</f>
        <v>0</v>
      </c>
      <c r="O2116" s="6" t="n">
        <f aca="false">IF(1_Data_EDA!D2117="Pacific Asia",1,0)</f>
        <v>0</v>
      </c>
      <c r="P2116" s="6" t="n">
        <f aca="false">IF(1_Data_EDA!D2117="USCA",1,0)</f>
        <v>0</v>
      </c>
      <c r="Q2116" s="6" t="n">
        <f aca="false">IF(C2116&gt;MEDIAN(C$5:C$8004),1,0)</f>
        <v>0</v>
      </c>
      <c r="R2116" s="6" t="n">
        <f aca="false">IF(D2116&gt;2,1,0)</f>
        <v>0</v>
      </c>
    </row>
    <row r="2117" customFormat="false" ht="15" hidden="false" customHeight="true" outlineLevel="0" collapsed="false">
      <c r="A2117" s="6" t="n">
        <f aca="false">1_Data_EDA!O2118</f>
        <v>1</v>
      </c>
      <c r="B2117" s="6" t="n">
        <f aca="false">1_Data_EDA!H2118</f>
        <v>4</v>
      </c>
      <c r="C2117" s="7" t="n">
        <f aca="false">1_Data_EDA!I2118</f>
        <v>39.99000168</v>
      </c>
      <c r="D2117" s="6" t="n">
        <f aca="false">1_Data_EDA!J2118</f>
        <v>1</v>
      </c>
      <c r="E2117" s="7" t="n">
        <f aca="false">1_Data_EDA!K2118</f>
        <v>39.99000168</v>
      </c>
      <c r="F2117" s="7" t="n">
        <f aca="false">1_Data_EDA!L2118</f>
        <v>0.800000012</v>
      </c>
      <c r="G2117" s="8" t="n">
        <f aca="false">1_Data_EDA!M2118</f>
        <v>0.02</v>
      </c>
      <c r="H2117" s="6" t="n">
        <f aca="false">IF(1_Data_EDA!B2118="First Class",1,0)</f>
        <v>0</v>
      </c>
      <c r="I2117" s="6" t="n">
        <f aca="false">IF(1_Data_EDA!B2118="Second Class",1,0)</f>
        <v>0</v>
      </c>
      <c r="J2117" s="6" t="n">
        <f aca="false">IF(1_Data_EDA!B2118="Same Day",1,0)</f>
        <v>0</v>
      </c>
      <c r="K2117" s="6" t="n">
        <f aca="false">IF(1_Data_EDA!C2118="Corporate",1,0)</f>
        <v>0</v>
      </c>
      <c r="L2117" s="6" t="n">
        <f aca="false">IF(1_Data_EDA!C2118="Home Office",1,0)</f>
        <v>1</v>
      </c>
      <c r="M2117" s="6" t="n">
        <f aca="false">IF(1_Data_EDA!D2118="Europe",1,0)</f>
        <v>0</v>
      </c>
      <c r="N2117" s="6" t="n">
        <f aca="false">IF(1_Data_EDA!D2118="LATAM",1,0)</f>
        <v>0</v>
      </c>
      <c r="O2117" s="6" t="n">
        <f aca="false">IF(1_Data_EDA!D2118="Pacific Asia",1,0)</f>
        <v>1</v>
      </c>
      <c r="P2117" s="6" t="n">
        <f aca="false">IF(1_Data_EDA!D2118="USCA",1,0)</f>
        <v>0</v>
      </c>
      <c r="Q2117" s="6" t="n">
        <f aca="false">IF(C2117&gt;MEDIAN(C$5:C$8004),1,0)</f>
        <v>0</v>
      </c>
      <c r="R2117" s="6" t="n">
        <f aca="false">IF(D2117&gt;2,1,0)</f>
        <v>0</v>
      </c>
    </row>
    <row r="2118" customFormat="false" ht="15" hidden="false" customHeight="true" outlineLevel="0" collapsed="false">
      <c r="A2118" s="6" t="n">
        <f aca="false">1_Data_EDA!O2119</f>
        <v>0</v>
      </c>
      <c r="B2118" s="6" t="n">
        <f aca="false">1_Data_EDA!H2119</f>
        <v>4</v>
      </c>
      <c r="C2118" s="7" t="n">
        <f aca="false">1_Data_EDA!I2119</f>
        <v>99.98999786</v>
      </c>
      <c r="D2118" s="6" t="n">
        <f aca="false">1_Data_EDA!J2119</f>
        <v>1</v>
      </c>
      <c r="E2118" s="7" t="n">
        <f aca="false">1_Data_EDA!K2119</f>
        <v>99.98999786</v>
      </c>
      <c r="F2118" s="7" t="n">
        <f aca="false">1_Data_EDA!L2119</f>
        <v>0</v>
      </c>
      <c r="G2118" s="8" t="n">
        <f aca="false">1_Data_EDA!M2119</f>
        <v>0</v>
      </c>
      <c r="H2118" s="6" t="n">
        <f aca="false">IF(1_Data_EDA!B2119="First Class",1,0)</f>
        <v>0</v>
      </c>
      <c r="I2118" s="6" t="n">
        <f aca="false">IF(1_Data_EDA!B2119="Second Class",1,0)</f>
        <v>0</v>
      </c>
      <c r="J2118" s="6" t="n">
        <f aca="false">IF(1_Data_EDA!B2119="Same Day",1,0)</f>
        <v>0</v>
      </c>
      <c r="K2118" s="6" t="n">
        <f aca="false">IF(1_Data_EDA!C2119="Corporate",1,0)</f>
        <v>0</v>
      </c>
      <c r="L2118" s="6" t="n">
        <f aca="false">IF(1_Data_EDA!C2119="Home Office",1,0)</f>
        <v>1</v>
      </c>
      <c r="M2118" s="6" t="n">
        <f aca="false">IF(1_Data_EDA!D2119="Europe",1,0)</f>
        <v>1</v>
      </c>
      <c r="N2118" s="6" t="n">
        <f aca="false">IF(1_Data_EDA!D2119="LATAM",1,0)</f>
        <v>0</v>
      </c>
      <c r="O2118" s="6" t="n">
        <f aca="false">IF(1_Data_EDA!D2119="Pacific Asia",1,0)</f>
        <v>0</v>
      </c>
      <c r="P2118" s="6" t="n">
        <f aca="false">IF(1_Data_EDA!D2119="USCA",1,0)</f>
        <v>0</v>
      </c>
      <c r="Q2118" s="6" t="n">
        <f aca="false">IF(C2118&gt;MEDIAN(C$5:C$8004),1,0)</f>
        <v>1</v>
      </c>
      <c r="R2118" s="6" t="n">
        <f aca="false">IF(D2118&gt;2,1,0)</f>
        <v>0</v>
      </c>
    </row>
    <row r="2119" customFormat="false" ht="15" hidden="false" customHeight="true" outlineLevel="0" collapsed="false">
      <c r="A2119" s="6" t="n">
        <f aca="false">1_Data_EDA!O2120</f>
        <v>0</v>
      </c>
      <c r="B2119" s="6" t="n">
        <f aca="false">1_Data_EDA!H2120</f>
        <v>4</v>
      </c>
      <c r="C2119" s="7" t="n">
        <f aca="false">1_Data_EDA!I2120</f>
        <v>49.97999954</v>
      </c>
      <c r="D2119" s="6" t="n">
        <f aca="false">1_Data_EDA!J2120</f>
        <v>1</v>
      </c>
      <c r="E2119" s="7" t="n">
        <f aca="false">1_Data_EDA!K2120</f>
        <v>49.97999954</v>
      </c>
      <c r="F2119" s="7" t="n">
        <f aca="false">1_Data_EDA!L2120</f>
        <v>5</v>
      </c>
      <c r="G2119" s="8" t="n">
        <f aca="false">1_Data_EDA!M2120</f>
        <v>0.100000001</v>
      </c>
      <c r="H2119" s="6" t="n">
        <f aca="false">IF(1_Data_EDA!B2120="First Class",1,0)</f>
        <v>0</v>
      </c>
      <c r="I2119" s="6" t="n">
        <f aca="false">IF(1_Data_EDA!B2120="Second Class",1,0)</f>
        <v>0</v>
      </c>
      <c r="J2119" s="6" t="n">
        <f aca="false">IF(1_Data_EDA!B2120="Same Day",1,0)</f>
        <v>0</v>
      </c>
      <c r="K2119" s="6" t="n">
        <f aca="false">IF(1_Data_EDA!C2120="Corporate",1,0)</f>
        <v>0</v>
      </c>
      <c r="L2119" s="6" t="n">
        <f aca="false">IF(1_Data_EDA!C2120="Home Office",1,0)</f>
        <v>0</v>
      </c>
      <c r="M2119" s="6" t="n">
        <f aca="false">IF(1_Data_EDA!D2120="Europe",1,0)</f>
        <v>0</v>
      </c>
      <c r="N2119" s="6" t="n">
        <f aca="false">IF(1_Data_EDA!D2120="LATAM",1,0)</f>
        <v>0</v>
      </c>
      <c r="O2119" s="6" t="n">
        <f aca="false">IF(1_Data_EDA!D2120="Pacific Asia",1,0)</f>
        <v>1</v>
      </c>
      <c r="P2119" s="6" t="n">
        <f aca="false">IF(1_Data_EDA!D2120="USCA",1,0)</f>
        <v>0</v>
      </c>
      <c r="Q2119" s="6" t="n">
        <f aca="false">IF(C2119&gt;MEDIAN(C$5:C$8004),1,0)</f>
        <v>0</v>
      </c>
      <c r="R2119" s="6" t="n">
        <f aca="false">IF(D2119&gt;2,1,0)</f>
        <v>0</v>
      </c>
    </row>
    <row r="2120" customFormat="false" ht="15" hidden="false" customHeight="true" outlineLevel="0" collapsed="false">
      <c r="A2120" s="6" t="n">
        <f aca="false">1_Data_EDA!O2121</f>
        <v>1</v>
      </c>
      <c r="B2120" s="6" t="n">
        <f aca="false">1_Data_EDA!H2121</f>
        <v>4</v>
      </c>
      <c r="C2120" s="7" t="n">
        <f aca="false">1_Data_EDA!I2121</f>
        <v>15.98999977</v>
      </c>
      <c r="D2120" s="6" t="n">
        <f aca="false">1_Data_EDA!J2121</f>
        <v>2</v>
      </c>
      <c r="E2120" s="7" t="n">
        <f aca="false">1_Data_EDA!K2121</f>
        <v>31.97999954</v>
      </c>
      <c r="F2120" s="7" t="n">
        <f aca="false">1_Data_EDA!L2121</f>
        <v>8</v>
      </c>
      <c r="G2120" s="8" t="n">
        <f aca="false">1_Data_EDA!M2121</f>
        <v>0.25</v>
      </c>
      <c r="H2120" s="6" t="n">
        <f aca="false">IF(1_Data_EDA!B2121="First Class",1,0)</f>
        <v>0</v>
      </c>
      <c r="I2120" s="6" t="n">
        <f aca="false">IF(1_Data_EDA!B2121="Second Class",1,0)</f>
        <v>0</v>
      </c>
      <c r="J2120" s="6" t="n">
        <f aca="false">IF(1_Data_EDA!B2121="Same Day",1,0)</f>
        <v>0</v>
      </c>
      <c r="K2120" s="6" t="n">
        <f aca="false">IF(1_Data_EDA!C2121="Corporate",1,0)</f>
        <v>0</v>
      </c>
      <c r="L2120" s="6" t="n">
        <f aca="false">IF(1_Data_EDA!C2121="Home Office",1,0)</f>
        <v>0</v>
      </c>
      <c r="M2120" s="6" t="n">
        <f aca="false">IF(1_Data_EDA!D2121="Europe",1,0)</f>
        <v>0</v>
      </c>
      <c r="N2120" s="6" t="n">
        <f aca="false">IF(1_Data_EDA!D2121="LATAM",1,0)</f>
        <v>0</v>
      </c>
      <c r="O2120" s="6" t="n">
        <f aca="false">IF(1_Data_EDA!D2121="Pacific Asia",1,0)</f>
        <v>1</v>
      </c>
      <c r="P2120" s="6" t="n">
        <f aca="false">IF(1_Data_EDA!D2121="USCA",1,0)</f>
        <v>0</v>
      </c>
      <c r="Q2120" s="6" t="n">
        <f aca="false">IF(C2120&gt;MEDIAN(C$5:C$8004),1,0)</f>
        <v>0</v>
      </c>
      <c r="R2120" s="6" t="n">
        <f aca="false">IF(D2120&gt;2,1,0)</f>
        <v>0</v>
      </c>
    </row>
    <row r="2121" customFormat="false" ht="15" hidden="false" customHeight="true" outlineLevel="0" collapsed="false">
      <c r="A2121" s="6" t="n">
        <f aca="false">1_Data_EDA!O2122</f>
        <v>1</v>
      </c>
      <c r="B2121" s="6" t="n">
        <f aca="false">1_Data_EDA!H2122</f>
        <v>1</v>
      </c>
      <c r="C2121" s="7" t="n">
        <f aca="false">1_Data_EDA!I2122</f>
        <v>59.99000168</v>
      </c>
      <c r="D2121" s="6" t="n">
        <f aca="false">1_Data_EDA!J2122</f>
        <v>4</v>
      </c>
      <c r="E2121" s="7" t="n">
        <f aca="false">1_Data_EDA!K2122</f>
        <v>239.9600067</v>
      </c>
      <c r="F2121" s="7" t="n">
        <f aca="false">1_Data_EDA!L2122</f>
        <v>12</v>
      </c>
      <c r="G2121" s="8" t="n">
        <f aca="false">1_Data_EDA!M2122</f>
        <v>0.050000001</v>
      </c>
      <c r="H2121" s="6" t="n">
        <f aca="false">IF(1_Data_EDA!B2122="First Class",1,0)</f>
        <v>1</v>
      </c>
      <c r="I2121" s="6" t="n">
        <f aca="false">IF(1_Data_EDA!B2122="Second Class",1,0)</f>
        <v>0</v>
      </c>
      <c r="J2121" s="6" t="n">
        <f aca="false">IF(1_Data_EDA!B2122="Same Day",1,0)</f>
        <v>0</v>
      </c>
      <c r="K2121" s="6" t="n">
        <f aca="false">IF(1_Data_EDA!C2122="Corporate",1,0)</f>
        <v>1</v>
      </c>
      <c r="L2121" s="6" t="n">
        <f aca="false">IF(1_Data_EDA!C2122="Home Office",1,0)</f>
        <v>0</v>
      </c>
      <c r="M2121" s="6" t="n">
        <f aca="false">IF(1_Data_EDA!D2122="Europe",1,0)</f>
        <v>1</v>
      </c>
      <c r="N2121" s="6" t="n">
        <f aca="false">IF(1_Data_EDA!D2122="LATAM",1,0)</f>
        <v>0</v>
      </c>
      <c r="O2121" s="6" t="n">
        <f aca="false">IF(1_Data_EDA!D2122="Pacific Asia",1,0)</f>
        <v>0</v>
      </c>
      <c r="P2121" s="6" t="n">
        <f aca="false">IF(1_Data_EDA!D2122="USCA",1,0)</f>
        <v>0</v>
      </c>
      <c r="Q2121" s="6" t="n">
        <f aca="false">IF(C2121&gt;MEDIAN(C$5:C$8004),1,0)</f>
        <v>0</v>
      </c>
      <c r="R2121" s="6" t="n">
        <f aca="false">IF(D2121&gt;2,1,0)</f>
        <v>1</v>
      </c>
    </row>
    <row r="2122" customFormat="false" ht="15" hidden="false" customHeight="true" outlineLevel="0" collapsed="false">
      <c r="A2122" s="6" t="n">
        <f aca="false">1_Data_EDA!O2123</f>
        <v>1</v>
      </c>
      <c r="B2122" s="6" t="n">
        <f aca="false">1_Data_EDA!H2123</f>
        <v>2</v>
      </c>
      <c r="C2122" s="7" t="n">
        <f aca="false">1_Data_EDA!I2123</f>
        <v>59.99000168</v>
      </c>
      <c r="D2122" s="6" t="n">
        <f aca="false">1_Data_EDA!J2123</f>
        <v>1</v>
      </c>
      <c r="E2122" s="7" t="n">
        <f aca="false">1_Data_EDA!K2123</f>
        <v>59.99000168</v>
      </c>
      <c r="F2122" s="7" t="n">
        <f aca="false">1_Data_EDA!L2123</f>
        <v>3</v>
      </c>
      <c r="G2122" s="8" t="n">
        <f aca="false">1_Data_EDA!M2123</f>
        <v>0.050000001</v>
      </c>
      <c r="H2122" s="6" t="n">
        <f aca="false">IF(1_Data_EDA!B2123="First Class",1,0)</f>
        <v>0</v>
      </c>
      <c r="I2122" s="6" t="n">
        <f aca="false">IF(1_Data_EDA!B2123="Second Class",1,0)</f>
        <v>1</v>
      </c>
      <c r="J2122" s="6" t="n">
        <f aca="false">IF(1_Data_EDA!B2123="Same Day",1,0)</f>
        <v>0</v>
      </c>
      <c r="K2122" s="6" t="n">
        <f aca="false">IF(1_Data_EDA!C2123="Corporate",1,0)</f>
        <v>1</v>
      </c>
      <c r="L2122" s="6" t="n">
        <f aca="false">IF(1_Data_EDA!C2123="Home Office",1,0)</f>
        <v>0</v>
      </c>
      <c r="M2122" s="6" t="n">
        <f aca="false">IF(1_Data_EDA!D2123="Europe",1,0)</f>
        <v>1</v>
      </c>
      <c r="N2122" s="6" t="n">
        <f aca="false">IF(1_Data_EDA!D2123="LATAM",1,0)</f>
        <v>0</v>
      </c>
      <c r="O2122" s="6" t="n">
        <f aca="false">IF(1_Data_EDA!D2123="Pacific Asia",1,0)</f>
        <v>0</v>
      </c>
      <c r="P2122" s="6" t="n">
        <f aca="false">IF(1_Data_EDA!D2123="USCA",1,0)</f>
        <v>0</v>
      </c>
      <c r="Q2122" s="6" t="n">
        <f aca="false">IF(C2122&gt;MEDIAN(C$5:C$8004),1,0)</f>
        <v>0</v>
      </c>
      <c r="R2122" s="6" t="n">
        <f aca="false">IF(D2122&gt;2,1,0)</f>
        <v>0</v>
      </c>
    </row>
    <row r="2123" customFormat="false" ht="15" hidden="false" customHeight="true" outlineLevel="0" collapsed="false">
      <c r="A2123" s="6" t="n">
        <f aca="false">1_Data_EDA!O2124</f>
        <v>1</v>
      </c>
      <c r="B2123" s="6" t="n">
        <f aca="false">1_Data_EDA!H2124</f>
        <v>4</v>
      </c>
      <c r="C2123" s="7" t="n">
        <f aca="false">1_Data_EDA!I2124</f>
        <v>199.9900055</v>
      </c>
      <c r="D2123" s="6" t="n">
        <f aca="false">1_Data_EDA!J2124</f>
        <v>1</v>
      </c>
      <c r="E2123" s="7" t="n">
        <f aca="false">1_Data_EDA!K2124</f>
        <v>199.9900055</v>
      </c>
      <c r="F2123" s="7" t="n">
        <f aca="false">1_Data_EDA!L2124</f>
        <v>4</v>
      </c>
      <c r="G2123" s="8" t="n">
        <f aca="false">1_Data_EDA!M2124</f>
        <v>0.02</v>
      </c>
      <c r="H2123" s="6" t="n">
        <f aca="false">IF(1_Data_EDA!B2124="First Class",1,0)</f>
        <v>0</v>
      </c>
      <c r="I2123" s="6" t="n">
        <f aca="false">IF(1_Data_EDA!B2124="Second Class",1,0)</f>
        <v>0</v>
      </c>
      <c r="J2123" s="6" t="n">
        <f aca="false">IF(1_Data_EDA!B2124="Same Day",1,0)</f>
        <v>0</v>
      </c>
      <c r="K2123" s="6" t="n">
        <f aca="false">IF(1_Data_EDA!C2124="Corporate",1,0)</f>
        <v>1</v>
      </c>
      <c r="L2123" s="6" t="n">
        <f aca="false">IF(1_Data_EDA!C2124="Home Office",1,0)</f>
        <v>0</v>
      </c>
      <c r="M2123" s="6" t="n">
        <f aca="false">IF(1_Data_EDA!D2124="Europe",1,0)</f>
        <v>0</v>
      </c>
      <c r="N2123" s="6" t="n">
        <f aca="false">IF(1_Data_EDA!D2124="LATAM",1,0)</f>
        <v>0</v>
      </c>
      <c r="O2123" s="6" t="n">
        <f aca="false">IF(1_Data_EDA!D2124="Pacific Asia",1,0)</f>
        <v>1</v>
      </c>
      <c r="P2123" s="6" t="n">
        <f aca="false">IF(1_Data_EDA!D2124="USCA",1,0)</f>
        <v>0</v>
      </c>
      <c r="Q2123" s="6" t="n">
        <f aca="false">IF(C2123&gt;MEDIAN(C$5:C$8004),1,0)</f>
        <v>1</v>
      </c>
      <c r="R2123" s="6" t="n">
        <f aca="false">IF(D2123&gt;2,1,0)</f>
        <v>0</v>
      </c>
    </row>
    <row r="2124" customFormat="false" ht="15" hidden="false" customHeight="true" outlineLevel="0" collapsed="false">
      <c r="A2124" s="6" t="n">
        <f aca="false">1_Data_EDA!O2125</f>
        <v>1</v>
      </c>
      <c r="B2124" s="6" t="n">
        <f aca="false">1_Data_EDA!H2125</f>
        <v>1</v>
      </c>
      <c r="C2124" s="7" t="n">
        <f aca="false">1_Data_EDA!I2125</f>
        <v>39.99000168</v>
      </c>
      <c r="D2124" s="6" t="n">
        <f aca="false">1_Data_EDA!J2125</f>
        <v>3</v>
      </c>
      <c r="E2124" s="7" t="n">
        <f aca="false">1_Data_EDA!K2125</f>
        <v>119.9700012</v>
      </c>
      <c r="F2124" s="7" t="n">
        <f aca="false">1_Data_EDA!L2125</f>
        <v>4.800000191</v>
      </c>
      <c r="G2124" s="8" t="n">
        <f aca="false">1_Data_EDA!M2125</f>
        <v>0.039999999</v>
      </c>
      <c r="H2124" s="6" t="n">
        <f aca="false">IF(1_Data_EDA!B2125="First Class",1,0)</f>
        <v>1</v>
      </c>
      <c r="I2124" s="6" t="n">
        <f aca="false">IF(1_Data_EDA!B2125="Second Class",1,0)</f>
        <v>0</v>
      </c>
      <c r="J2124" s="6" t="n">
        <f aca="false">IF(1_Data_EDA!B2125="Same Day",1,0)</f>
        <v>0</v>
      </c>
      <c r="K2124" s="6" t="n">
        <f aca="false">IF(1_Data_EDA!C2125="Corporate",1,0)</f>
        <v>0</v>
      </c>
      <c r="L2124" s="6" t="n">
        <f aca="false">IF(1_Data_EDA!C2125="Home Office",1,0)</f>
        <v>0</v>
      </c>
      <c r="M2124" s="6" t="n">
        <f aca="false">IF(1_Data_EDA!D2125="Europe",1,0)</f>
        <v>0</v>
      </c>
      <c r="N2124" s="6" t="n">
        <f aca="false">IF(1_Data_EDA!D2125="LATAM",1,0)</f>
        <v>0</v>
      </c>
      <c r="O2124" s="6" t="n">
        <f aca="false">IF(1_Data_EDA!D2125="Pacific Asia",1,0)</f>
        <v>1</v>
      </c>
      <c r="P2124" s="6" t="n">
        <f aca="false">IF(1_Data_EDA!D2125="USCA",1,0)</f>
        <v>0</v>
      </c>
      <c r="Q2124" s="6" t="n">
        <f aca="false">IF(C2124&gt;MEDIAN(C$5:C$8004),1,0)</f>
        <v>0</v>
      </c>
      <c r="R2124" s="6" t="n">
        <f aca="false">IF(D2124&gt;2,1,0)</f>
        <v>1</v>
      </c>
    </row>
    <row r="2125" customFormat="false" ht="15" hidden="false" customHeight="true" outlineLevel="0" collapsed="false">
      <c r="A2125" s="6" t="n">
        <f aca="false">1_Data_EDA!O2126</f>
        <v>0</v>
      </c>
      <c r="B2125" s="6" t="n">
        <f aca="false">1_Data_EDA!H2126</f>
        <v>4</v>
      </c>
      <c r="C2125" s="7" t="n">
        <f aca="false">1_Data_EDA!I2126</f>
        <v>50</v>
      </c>
      <c r="D2125" s="6" t="n">
        <f aca="false">1_Data_EDA!J2126</f>
        <v>1</v>
      </c>
      <c r="E2125" s="7" t="n">
        <f aca="false">1_Data_EDA!K2126</f>
        <v>50</v>
      </c>
      <c r="F2125" s="7" t="n">
        <f aca="false">1_Data_EDA!L2126</f>
        <v>8.5</v>
      </c>
      <c r="G2125" s="8" t="n">
        <f aca="false">1_Data_EDA!M2126</f>
        <v>0.170000002</v>
      </c>
      <c r="H2125" s="6" t="n">
        <f aca="false">IF(1_Data_EDA!B2126="First Class",1,0)</f>
        <v>0</v>
      </c>
      <c r="I2125" s="6" t="n">
        <f aca="false">IF(1_Data_EDA!B2126="Second Class",1,0)</f>
        <v>0</v>
      </c>
      <c r="J2125" s="6" t="n">
        <f aca="false">IF(1_Data_EDA!B2126="Same Day",1,0)</f>
        <v>0</v>
      </c>
      <c r="K2125" s="6" t="n">
        <f aca="false">IF(1_Data_EDA!C2126="Corporate",1,0)</f>
        <v>0</v>
      </c>
      <c r="L2125" s="6" t="n">
        <f aca="false">IF(1_Data_EDA!C2126="Home Office",1,0)</f>
        <v>0</v>
      </c>
      <c r="M2125" s="6" t="n">
        <f aca="false">IF(1_Data_EDA!D2126="Europe",1,0)</f>
        <v>0</v>
      </c>
      <c r="N2125" s="6" t="n">
        <f aca="false">IF(1_Data_EDA!D2126="LATAM",1,0)</f>
        <v>0</v>
      </c>
      <c r="O2125" s="6" t="n">
        <f aca="false">IF(1_Data_EDA!D2126="Pacific Asia",1,0)</f>
        <v>0</v>
      </c>
      <c r="P2125" s="6" t="n">
        <f aca="false">IF(1_Data_EDA!D2126="USCA",1,0)</f>
        <v>1</v>
      </c>
      <c r="Q2125" s="6" t="n">
        <f aca="false">IF(C2125&gt;MEDIAN(C$5:C$8004),1,0)</f>
        <v>0</v>
      </c>
      <c r="R2125" s="6" t="n">
        <f aca="false">IF(D2125&gt;2,1,0)</f>
        <v>0</v>
      </c>
    </row>
    <row r="2126" customFormat="false" ht="15" hidden="false" customHeight="true" outlineLevel="0" collapsed="false">
      <c r="A2126" s="6" t="n">
        <f aca="false">1_Data_EDA!O2127</f>
        <v>0</v>
      </c>
      <c r="B2126" s="6" t="n">
        <f aca="false">1_Data_EDA!H2127</f>
        <v>4</v>
      </c>
      <c r="C2126" s="7" t="n">
        <f aca="false">1_Data_EDA!I2127</f>
        <v>199.9900055</v>
      </c>
      <c r="D2126" s="6" t="n">
        <f aca="false">1_Data_EDA!J2127</f>
        <v>1</v>
      </c>
      <c r="E2126" s="7" t="n">
        <f aca="false">1_Data_EDA!K2127</f>
        <v>199.9900055</v>
      </c>
      <c r="F2126" s="7" t="n">
        <f aca="false">1_Data_EDA!L2127</f>
        <v>40</v>
      </c>
      <c r="G2126" s="8" t="n">
        <f aca="false">1_Data_EDA!M2127</f>
        <v>0.200000003</v>
      </c>
      <c r="H2126" s="6" t="n">
        <f aca="false">IF(1_Data_EDA!B2127="First Class",1,0)</f>
        <v>0</v>
      </c>
      <c r="I2126" s="6" t="n">
        <f aca="false">IF(1_Data_EDA!B2127="Second Class",1,0)</f>
        <v>0</v>
      </c>
      <c r="J2126" s="6" t="n">
        <f aca="false">IF(1_Data_EDA!B2127="Same Day",1,0)</f>
        <v>0</v>
      </c>
      <c r="K2126" s="6" t="n">
        <f aca="false">IF(1_Data_EDA!C2127="Corporate",1,0)</f>
        <v>0</v>
      </c>
      <c r="L2126" s="6" t="n">
        <f aca="false">IF(1_Data_EDA!C2127="Home Office",1,0)</f>
        <v>0</v>
      </c>
      <c r="M2126" s="6" t="n">
        <f aca="false">IF(1_Data_EDA!D2127="Europe",1,0)</f>
        <v>0</v>
      </c>
      <c r="N2126" s="6" t="n">
        <f aca="false">IF(1_Data_EDA!D2127="LATAM",1,0)</f>
        <v>0</v>
      </c>
      <c r="O2126" s="6" t="n">
        <f aca="false">IF(1_Data_EDA!D2127="Pacific Asia",1,0)</f>
        <v>0</v>
      </c>
      <c r="P2126" s="6" t="n">
        <f aca="false">IF(1_Data_EDA!D2127="USCA",1,0)</f>
        <v>1</v>
      </c>
      <c r="Q2126" s="6" t="n">
        <f aca="false">IF(C2126&gt;MEDIAN(C$5:C$8004),1,0)</f>
        <v>1</v>
      </c>
      <c r="R2126" s="6" t="n">
        <f aca="false">IF(D2126&gt;2,1,0)</f>
        <v>0</v>
      </c>
    </row>
    <row r="2127" customFormat="false" ht="15" hidden="false" customHeight="true" outlineLevel="0" collapsed="false">
      <c r="A2127" s="6" t="n">
        <f aca="false">1_Data_EDA!O2128</f>
        <v>1</v>
      </c>
      <c r="B2127" s="6" t="n">
        <f aca="false">1_Data_EDA!H2128</f>
        <v>1</v>
      </c>
      <c r="C2127" s="7" t="n">
        <f aca="false">1_Data_EDA!I2128</f>
        <v>129.9900055</v>
      </c>
      <c r="D2127" s="6" t="n">
        <f aca="false">1_Data_EDA!J2128</f>
        <v>1</v>
      </c>
      <c r="E2127" s="7" t="n">
        <f aca="false">1_Data_EDA!K2128</f>
        <v>129.9900055</v>
      </c>
      <c r="F2127" s="7" t="n">
        <f aca="false">1_Data_EDA!L2128</f>
        <v>5.199999809</v>
      </c>
      <c r="G2127" s="8" t="n">
        <f aca="false">1_Data_EDA!M2128</f>
        <v>0.039999999</v>
      </c>
      <c r="H2127" s="6" t="n">
        <f aca="false">IF(1_Data_EDA!B2128="First Class",1,0)</f>
        <v>1</v>
      </c>
      <c r="I2127" s="6" t="n">
        <f aca="false">IF(1_Data_EDA!B2128="Second Class",1,0)</f>
        <v>0</v>
      </c>
      <c r="J2127" s="6" t="n">
        <f aca="false">IF(1_Data_EDA!B2128="Same Day",1,0)</f>
        <v>0</v>
      </c>
      <c r="K2127" s="6" t="n">
        <f aca="false">IF(1_Data_EDA!C2128="Corporate",1,0)</f>
        <v>0</v>
      </c>
      <c r="L2127" s="6" t="n">
        <f aca="false">IF(1_Data_EDA!C2128="Home Office",1,0)</f>
        <v>0</v>
      </c>
      <c r="M2127" s="6" t="n">
        <f aca="false">IF(1_Data_EDA!D2128="Europe",1,0)</f>
        <v>0</v>
      </c>
      <c r="N2127" s="6" t="n">
        <f aca="false">IF(1_Data_EDA!D2128="LATAM",1,0)</f>
        <v>1</v>
      </c>
      <c r="O2127" s="6" t="n">
        <f aca="false">IF(1_Data_EDA!D2128="Pacific Asia",1,0)</f>
        <v>0</v>
      </c>
      <c r="P2127" s="6" t="n">
        <f aca="false">IF(1_Data_EDA!D2128="USCA",1,0)</f>
        <v>0</v>
      </c>
      <c r="Q2127" s="6" t="n">
        <f aca="false">IF(C2127&gt;MEDIAN(C$5:C$8004),1,0)</f>
        <v>1</v>
      </c>
      <c r="R2127" s="6" t="n">
        <f aca="false">IF(D2127&gt;2,1,0)</f>
        <v>0</v>
      </c>
    </row>
    <row r="2128" customFormat="false" ht="15" hidden="false" customHeight="true" outlineLevel="0" collapsed="false">
      <c r="A2128" s="6" t="n">
        <f aca="false">1_Data_EDA!O2129</f>
        <v>0</v>
      </c>
      <c r="B2128" s="6" t="n">
        <f aca="false">1_Data_EDA!H2129</f>
        <v>4</v>
      </c>
      <c r="C2128" s="7" t="n">
        <f aca="false">1_Data_EDA!I2129</f>
        <v>50</v>
      </c>
      <c r="D2128" s="6" t="n">
        <f aca="false">1_Data_EDA!J2129</f>
        <v>5</v>
      </c>
      <c r="E2128" s="7" t="n">
        <f aca="false">1_Data_EDA!K2129</f>
        <v>250</v>
      </c>
      <c r="F2128" s="7" t="n">
        <f aca="false">1_Data_EDA!L2129</f>
        <v>22.5</v>
      </c>
      <c r="G2128" s="8" t="n">
        <f aca="false">1_Data_EDA!M2129</f>
        <v>0.090000004</v>
      </c>
      <c r="H2128" s="6" t="n">
        <f aca="false">IF(1_Data_EDA!B2129="First Class",1,0)</f>
        <v>0</v>
      </c>
      <c r="I2128" s="6" t="n">
        <f aca="false">IF(1_Data_EDA!B2129="Second Class",1,0)</f>
        <v>0</v>
      </c>
      <c r="J2128" s="6" t="n">
        <f aca="false">IF(1_Data_EDA!B2129="Same Day",1,0)</f>
        <v>0</v>
      </c>
      <c r="K2128" s="6" t="n">
        <f aca="false">IF(1_Data_EDA!C2129="Corporate",1,0)</f>
        <v>0</v>
      </c>
      <c r="L2128" s="6" t="n">
        <f aca="false">IF(1_Data_EDA!C2129="Home Office",1,0)</f>
        <v>1</v>
      </c>
      <c r="M2128" s="6" t="n">
        <f aca="false">IF(1_Data_EDA!D2129="Europe",1,0)</f>
        <v>1</v>
      </c>
      <c r="N2128" s="6" t="n">
        <f aca="false">IF(1_Data_EDA!D2129="LATAM",1,0)</f>
        <v>0</v>
      </c>
      <c r="O2128" s="6" t="n">
        <f aca="false">IF(1_Data_EDA!D2129="Pacific Asia",1,0)</f>
        <v>0</v>
      </c>
      <c r="P2128" s="6" t="n">
        <f aca="false">IF(1_Data_EDA!D2129="USCA",1,0)</f>
        <v>0</v>
      </c>
      <c r="Q2128" s="6" t="n">
        <f aca="false">IF(C2128&gt;MEDIAN(C$5:C$8004),1,0)</f>
        <v>0</v>
      </c>
      <c r="R2128" s="6" t="n">
        <f aca="false">IF(D2128&gt;2,1,0)</f>
        <v>1</v>
      </c>
    </row>
    <row r="2129" customFormat="false" ht="15" hidden="false" customHeight="true" outlineLevel="0" collapsed="false">
      <c r="A2129" s="6" t="n">
        <f aca="false">1_Data_EDA!O2130</f>
        <v>1</v>
      </c>
      <c r="B2129" s="6" t="n">
        <f aca="false">1_Data_EDA!H2130</f>
        <v>4</v>
      </c>
      <c r="C2129" s="7" t="n">
        <f aca="false">1_Data_EDA!I2130</f>
        <v>199.9900055</v>
      </c>
      <c r="D2129" s="6" t="n">
        <f aca="false">1_Data_EDA!J2130</f>
        <v>1</v>
      </c>
      <c r="E2129" s="7" t="n">
        <f aca="false">1_Data_EDA!K2130</f>
        <v>199.9900055</v>
      </c>
      <c r="F2129" s="7" t="n">
        <f aca="false">1_Data_EDA!L2130</f>
        <v>10</v>
      </c>
      <c r="G2129" s="8" t="n">
        <f aca="false">1_Data_EDA!M2130</f>
        <v>0.050000001</v>
      </c>
      <c r="H2129" s="6" t="n">
        <f aca="false">IF(1_Data_EDA!B2130="First Class",1,0)</f>
        <v>0</v>
      </c>
      <c r="I2129" s="6" t="n">
        <f aca="false">IF(1_Data_EDA!B2130="Second Class",1,0)</f>
        <v>0</v>
      </c>
      <c r="J2129" s="6" t="n">
        <f aca="false">IF(1_Data_EDA!B2130="Same Day",1,0)</f>
        <v>0</v>
      </c>
      <c r="K2129" s="6" t="n">
        <f aca="false">IF(1_Data_EDA!C2130="Corporate",1,0)</f>
        <v>0</v>
      </c>
      <c r="L2129" s="6" t="n">
        <f aca="false">IF(1_Data_EDA!C2130="Home Office",1,0)</f>
        <v>0</v>
      </c>
      <c r="M2129" s="6" t="n">
        <f aca="false">IF(1_Data_EDA!D2130="Europe",1,0)</f>
        <v>0</v>
      </c>
      <c r="N2129" s="6" t="n">
        <f aca="false">IF(1_Data_EDA!D2130="LATAM",1,0)</f>
        <v>0</v>
      </c>
      <c r="O2129" s="6" t="n">
        <f aca="false">IF(1_Data_EDA!D2130="Pacific Asia",1,0)</f>
        <v>0</v>
      </c>
      <c r="P2129" s="6" t="n">
        <f aca="false">IF(1_Data_EDA!D2130="USCA",1,0)</f>
        <v>1</v>
      </c>
      <c r="Q2129" s="6" t="n">
        <f aca="false">IF(C2129&gt;MEDIAN(C$5:C$8004),1,0)</f>
        <v>1</v>
      </c>
      <c r="R2129" s="6" t="n">
        <f aca="false">IF(D2129&gt;2,1,0)</f>
        <v>0</v>
      </c>
    </row>
    <row r="2130" customFormat="false" ht="15" hidden="false" customHeight="true" outlineLevel="0" collapsed="false">
      <c r="A2130" s="6" t="n">
        <f aca="false">1_Data_EDA!O2131</f>
        <v>1</v>
      </c>
      <c r="B2130" s="6" t="n">
        <f aca="false">1_Data_EDA!H2131</f>
        <v>2</v>
      </c>
      <c r="C2130" s="7" t="n">
        <f aca="false">1_Data_EDA!I2131</f>
        <v>49.97999954</v>
      </c>
      <c r="D2130" s="6" t="n">
        <f aca="false">1_Data_EDA!J2131</f>
        <v>5</v>
      </c>
      <c r="E2130" s="7" t="n">
        <f aca="false">1_Data_EDA!K2131</f>
        <v>249.8999939</v>
      </c>
      <c r="F2130" s="7" t="n">
        <f aca="false">1_Data_EDA!L2131</f>
        <v>42.47999954</v>
      </c>
      <c r="G2130" s="8" t="n">
        <f aca="false">1_Data_EDA!M2131</f>
        <v>0.170000002</v>
      </c>
      <c r="H2130" s="6" t="n">
        <f aca="false">IF(1_Data_EDA!B2131="First Class",1,0)</f>
        <v>0</v>
      </c>
      <c r="I2130" s="6" t="n">
        <f aca="false">IF(1_Data_EDA!B2131="Second Class",1,0)</f>
        <v>1</v>
      </c>
      <c r="J2130" s="6" t="n">
        <f aca="false">IF(1_Data_EDA!B2131="Same Day",1,0)</f>
        <v>0</v>
      </c>
      <c r="K2130" s="6" t="n">
        <f aca="false">IF(1_Data_EDA!C2131="Corporate",1,0)</f>
        <v>1</v>
      </c>
      <c r="L2130" s="6" t="n">
        <f aca="false">IF(1_Data_EDA!C2131="Home Office",1,0)</f>
        <v>0</v>
      </c>
      <c r="M2130" s="6" t="n">
        <f aca="false">IF(1_Data_EDA!D2131="Europe",1,0)</f>
        <v>0</v>
      </c>
      <c r="N2130" s="6" t="n">
        <f aca="false">IF(1_Data_EDA!D2131="LATAM",1,0)</f>
        <v>1</v>
      </c>
      <c r="O2130" s="6" t="n">
        <f aca="false">IF(1_Data_EDA!D2131="Pacific Asia",1,0)</f>
        <v>0</v>
      </c>
      <c r="P2130" s="6" t="n">
        <f aca="false">IF(1_Data_EDA!D2131="USCA",1,0)</f>
        <v>0</v>
      </c>
      <c r="Q2130" s="6" t="n">
        <f aca="false">IF(C2130&gt;MEDIAN(C$5:C$8004),1,0)</f>
        <v>0</v>
      </c>
      <c r="R2130" s="6" t="n">
        <f aca="false">IF(D2130&gt;2,1,0)</f>
        <v>1</v>
      </c>
    </row>
    <row r="2131" customFormat="false" ht="15" hidden="false" customHeight="true" outlineLevel="0" collapsed="false">
      <c r="A2131" s="6" t="n">
        <f aca="false">1_Data_EDA!O2132</f>
        <v>0</v>
      </c>
      <c r="B2131" s="6" t="n">
        <f aca="false">1_Data_EDA!H2132</f>
        <v>4</v>
      </c>
      <c r="C2131" s="7" t="n">
        <f aca="false">1_Data_EDA!I2132</f>
        <v>59.99000168</v>
      </c>
      <c r="D2131" s="6" t="n">
        <f aca="false">1_Data_EDA!J2132</f>
        <v>1</v>
      </c>
      <c r="E2131" s="7" t="n">
        <f aca="false">1_Data_EDA!K2132</f>
        <v>59.99000168</v>
      </c>
      <c r="F2131" s="7" t="n">
        <f aca="false">1_Data_EDA!L2132</f>
        <v>10.19999981</v>
      </c>
      <c r="G2131" s="8" t="n">
        <f aca="false">1_Data_EDA!M2132</f>
        <v>0.170000002</v>
      </c>
      <c r="H2131" s="6" t="n">
        <f aca="false">IF(1_Data_EDA!B2132="First Class",1,0)</f>
        <v>0</v>
      </c>
      <c r="I2131" s="6" t="n">
        <f aca="false">IF(1_Data_EDA!B2132="Second Class",1,0)</f>
        <v>0</v>
      </c>
      <c r="J2131" s="6" t="n">
        <f aca="false">IF(1_Data_EDA!B2132="Same Day",1,0)</f>
        <v>0</v>
      </c>
      <c r="K2131" s="6" t="n">
        <f aca="false">IF(1_Data_EDA!C2132="Corporate",1,0)</f>
        <v>1</v>
      </c>
      <c r="L2131" s="6" t="n">
        <f aca="false">IF(1_Data_EDA!C2132="Home Office",1,0)</f>
        <v>0</v>
      </c>
      <c r="M2131" s="6" t="n">
        <f aca="false">IF(1_Data_EDA!D2132="Europe",1,0)</f>
        <v>0</v>
      </c>
      <c r="N2131" s="6" t="n">
        <f aca="false">IF(1_Data_EDA!D2132="LATAM",1,0)</f>
        <v>0</v>
      </c>
      <c r="O2131" s="6" t="n">
        <f aca="false">IF(1_Data_EDA!D2132="Pacific Asia",1,0)</f>
        <v>0</v>
      </c>
      <c r="P2131" s="6" t="n">
        <f aca="false">IF(1_Data_EDA!D2132="USCA",1,0)</f>
        <v>0</v>
      </c>
      <c r="Q2131" s="6" t="n">
        <f aca="false">IF(C2131&gt;MEDIAN(C$5:C$8004),1,0)</f>
        <v>0</v>
      </c>
      <c r="R2131" s="6" t="n">
        <f aca="false">IF(D2131&gt;2,1,0)</f>
        <v>0</v>
      </c>
    </row>
    <row r="2132" customFormat="false" ht="15" hidden="false" customHeight="true" outlineLevel="0" collapsed="false">
      <c r="A2132" s="6" t="n">
        <f aca="false">1_Data_EDA!O2133</f>
        <v>1</v>
      </c>
      <c r="B2132" s="6" t="n">
        <f aca="false">1_Data_EDA!H2133</f>
        <v>4</v>
      </c>
      <c r="C2132" s="7" t="n">
        <f aca="false">1_Data_EDA!I2133</f>
        <v>99.98999786</v>
      </c>
      <c r="D2132" s="6" t="n">
        <f aca="false">1_Data_EDA!J2133</f>
        <v>3</v>
      </c>
      <c r="E2132" s="7" t="n">
        <f aca="false">1_Data_EDA!K2133</f>
        <v>299.9700012</v>
      </c>
      <c r="F2132" s="7" t="n">
        <f aca="false">1_Data_EDA!L2133</f>
        <v>50.99000168</v>
      </c>
      <c r="G2132" s="8" t="n">
        <f aca="false">1_Data_EDA!M2133</f>
        <v>0.170000002</v>
      </c>
      <c r="H2132" s="6" t="n">
        <f aca="false">IF(1_Data_EDA!B2133="First Class",1,0)</f>
        <v>0</v>
      </c>
      <c r="I2132" s="6" t="n">
        <f aca="false">IF(1_Data_EDA!B2133="Second Class",1,0)</f>
        <v>0</v>
      </c>
      <c r="J2132" s="6" t="n">
        <f aca="false">IF(1_Data_EDA!B2133="Same Day",1,0)</f>
        <v>0</v>
      </c>
      <c r="K2132" s="6" t="n">
        <f aca="false">IF(1_Data_EDA!C2133="Corporate",1,0)</f>
        <v>0</v>
      </c>
      <c r="L2132" s="6" t="n">
        <f aca="false">IF(1_Data_EDA!C2133="Home Office",1,0)</f>
        <v>0</v>
      </c>
      <c r="M2132" s="6" t="n">
        <f aca="false">IF(1_Data_EDA!D2133="Europe",1,0)</f>
        <v>1</v>
      </c>
      <c r="N2132" s="6" t="n">
        <f aca="false">IF(1_Data_EDA!D2133="LATAM",1,0)</f>
        <v>0</v>
      </c>
      <c r="O2132" s="6" t="n">
        <f aca="false">IF(1_Data_EDA!D2133="Pacific Asia",1,0)</f>
        <v>0</v>
      </c>
      <c r="P2132" s="6" t="n">
        <f aca="false">IF(1_Data_EDA!D2133="USCA",1,0)</f>
        <v>0</v>
      </c>
      <c r="Q2132" s="6" t="n">
        <f aca="false">IF(C2132&gt;MEDIAN(C$5:C$8004),1,0)</f>
        <v>1</v>
      </c>
      <c r="R2132" s="6" t="n">
        <f aca="false">IF(D2132&gt;2,1,0)</f>
        <v>1</v>
      </c>
    </row>
    <row r="2133" customFormat="false" ht="15" hidden="false" customHeight="true" outlineLevel="0" collapsed="false">
      <c r="A2133" s="6" t="n">
        <f aca="false">1_Data_EDA!O2134</f>
        <v>0</v>
      </c>
      <c r="B2133" s="6" t="n">
        <f aca="false">1_Data_EDA!H2134</f>
        <v>4</v>
      </c>
      <c r="C2133" s="7" t="n">
        <f aca="false">1_Data_EDA!I2134</f>
        <v>49.97999954</v>
      </c>
      <c r="D2133" s="6" t="n">
        <f aca="false">1_Data_EDA!J2134</f>
        <v>5</v>
      </c>
      <c r="E2133" s="7" t="n">
        <f aca="false">1_Data_EDA!K2134</f>
        <v>249.8999939</v>
      </c>
      <c r="F2133" s="7" t="n">
        <f aca="false">1_Data_EDA!L2134</f>
        <v>37.49000168</v>
      </c>
      <c r="G2133" s="8" t="n">
        <f aca="false">1_Data_EDA!M2134</f>
        <v>0.150000006</v>
      </c>
      <c r="H2133" s="6" t="n">
        <f aca="false">IF(1_Data_EDA!B2134="First Class",1,0)</f>
        <v>0</v>
      </c>
      <c r="I2133" s="6" t="n">
        <f aca="false">IF(1_Data_EDA!B2134="Second Class",1,0)</f>
        <v>0</v>
      </c>
      <c r="J2133" s="6" t="n">
        <f aca="false">IF(1_Data_EDA!B2134="Same Day",1,0)</f>
        <v>0</v>
      </c>
      <c r="K2133" s="6" t="n">
        <f aca="false">IF(1_Data_EDA!C2134="Corporate",1,0)</f>
        <v>0</v>
      </c>
      <c r="L2133" s="6" t="n">
        <f aca="false">IF(1_Data_EDA!C2134="Home Office",1,0)</f>
        <v>1</v>
      </c>
      <c r="M2133" s="6" t="n">
        <f aca="false">IF(1_Data_EDA!D2134="Europe",1,0)</f>
        <v>0</v>
      </c>
      <c r="N2133" s="6" t="n">
        <f aca="false">IF(1_Data_EDA!D2134="LATAM",1,0)</f>
        <v>1</v>
      </c>
      <c r="O2133" s="6" t="n">
        <f aca="false">IF(1_Data_EDA!D2134="Pacific Asia",1,0)</f>
        <v>0</v>
      </c>
      <c r="P2133" s="6" t="n">
        <f aca="false">IF(1_Data_EDA!D2134="USCA",1,0)</f>
        <v>0</v>
      </c>
      <c r="Q2133" s="6" t="n">
        <f aca="false">IF(C2133&gt;MEDIAN(C$5:C$8004),1,0)</f>
        <v>0</v>
      </c>
      <c r="R2133" s="6" t="n">
        <f aca="false">IF(D2133&gt;2,1,0)</f>
        <v>1</v>
      </c>
    </row>
    <row r="2134" customFormat="false" ht="15" hidden="false" customHeight="true" outlineLevel="0" collapsed="false">
      <c r="A2134" s="6" t="n">
        <f aca="false">1_Data_EDA!O2135</f>
        <v>1</v>
      </c>
      <c r="B2134" s="6" t="n">
        <f aca="false">1_Data_EDA!H2135</f>
        <v>4</v>
      </c>
      <c r="C2134" s="7" t="n">
        <f aca="false">1_Data_EDA!I2135</f>
        <v>399.980011</v>
      </c>
      <c r="D2134" s="6" t="n">
        <f aca="false">1_Data_EDA!J2135</f>
        <v>1</v>
      </c>
      <c r="E2134" s="7" t="n">
        <f aca="false">1_Data_EDA!K2135</f>
        <v>399.980011</v>
      </c>
      <c r="F2134" s="7" t="n">
        <f aca="false">1_Data_EDA!L2135</f>
        <v>8</v>
      </c>
      <c r="G2134" s="8" t="n">
        <f aca="false">1_Data_EDA!M2135</f>
        <v>0.02</v>
      </c>
      <c r="H2134" s="6" t="n">
        <f aca="false">IF(1_Data_EDA!B2135="First Class",1,0)</f>
        <v>0</v>
      </c>
      <c r="I2134" s="6" t="n">
        <f aca="false">IF(1_Data_EDA!B2135="Second Class",1,0)</f>
        <v>0</v>
      </c>
      <c r="J2134" s="6" t="n">
        <f aca="false">IF(1_Data_EDA!B2135="Same Day",1,0)</f>
        <v>0</v>
      </c>
      <c r="K2134" s="6" t="n">
        <f aca="false">IF(1_Data_EDA!C2135="Corporate",1,0)</f>
        <v>1</v>
      </c>
      <c r="L2134" s="6" t="n">
        <f aca="false">IF(1_Data_EDA!C2135="Home Office",1,0)</f>
        <v>0</v>
      </c>
      <c r="M2134" s="6" t="n">
        <f aca="false">IF(1_Data_EDA!D2135="Europe",1,0)</f>
        <v>1</v>
      </c>
      <c r="N2134" s="6" t="n">
        <f aca="false">IF(1_Data_EDA!D2135="LATAM",1,0)</f>
        <v>0</v>
      </c>
      <c r="O2134" s="6" t="n">
        <f aca="false">IF(1_Data_EDA!D2135="Pacific Asia",1,0)</f>
        <v>0</v>
      </c>
      <c r="P2134" s="6" t="n">
        <f aca="false">IF(1_Data_EDA!D2135="USCA",1,0)</f>
        <v>0</v>
      </c>
      <c r="Q2134" s="6" t="n">
        <f aca="false">IF(C2134&gt;MEDIAN(C$5:C$8004),1,0)</f>
        <v>1</v>
      </c>
      <c r="R2134" s="6" t="n">
        <f aca="false">IF(D2134&gt;2,1,0)</f>
        <v>0</v>
      </c>
    </row>
    <row r="2135" customFormat="false" ht="15" hidden="false" customHeight="true" outlineLevel="0" collapsed="false">
      <c r="A2135" s="6" t="n">
        <f aca="false">1_Data_EDA!O2136</f>
        <v>0</v>
      </c>
      <c r="B2135" s="6" t="n">
        <f aca="false">1_Data_EDA!H2136</f>
        <v>4</v>
      </c>
      <c r="C2135" s="7" t="n">
        <f aca="false">1_Data_EDA!I2136</f>
        <v>99.98999786</v>
      </c>
      <c r="D2135" s="6" t="n">
        <f aca="false">1_Data_EDA!J2136</f>
        <v>1</v>
      </c>
      <c r="E2135" s="7" t="n">
        <f aca="false">1_Data_EDA!K2136</f>
        <v>99.98999786</v>
      </c>
      <c r="F2135" s="7" t="n">
        <f aca="false">1_Data_EDA!L2136</f>
        <v>4</v>
      </c>
      <c r="G2135" s="8" t="n">
        <f aca="false">1_Data_EDA!M2136</f>
        <v>0.039999999</v>
      </c>
      <c r="H2135" s="6" t="n">
        <f aca="false">IF(1_Data_EDA!B2136="First Class",1,0)</f>
        <v>0</v>
      </c>
      <c r="I2135" s="6" t="n">
        <f aca="false">IF(1_Data_EDA!B2136="Second Class",1,0)</f>
        <v>0</v>
      </c>
      <c r="J2135" s="6" t="n">
        <f aca="false">IF(1_Data_EDA!B2136="Same Day",1,0)</f>
        <v>0</v>
      </c>
      <c r="K2135" s="6" t="n">
        <f aca="false">IF(1_Data_EDA!C2136="Corporate",1,0)</f>
        <v>0</v>
      </c>
      <c r="L2135" s="6" t="n">
        <f aca="false">IF(1_Data_EDA!C2136="Home Office",1,0)</f>
        <v>0</v>
      </c>
      <c r="M2135" s="6" t="n">
        <f aca="false">IF(1_Data_EDA!D2136="Europe",1,0)</f>
        <v>1</v>
      </c>
      <c r="N2135" s="6" t="n">
        <f aca="false">IF(1_Data_EDA!D2136="LATAM",1,0)</f>
        <v>0</v>
      </c>
      <c r="O2135" s="6" t="n">
        <f aca="false">IF(1_Data_EDA!D2136="Pacific Asia",1,0)</f>
        <v>0</v>
      </c>
      <c r="P2135" s="6" t="n">
        <f aca="false">IF(1_Data_EDA!D2136="USCA",1,0)</f>
        <v>0</v>
      </c>
      <c r="Q2135" s="6" t="n">
        <f aca="false">IF(C2135&gt;MEDIAN(C$5:C$8004),1,0)</f>
        <v>1</v>
      </c>
      <c r="R2135" s="6" t="n">
        <f aca="false">IF(D2135&gt;2,1,0)</f>
        <v>0</v>
      </c>
    </row>
    <row r="2136" customFormat="false" ht="15" hidden="false" customHeight="true" outlineLevel="0" collapsed="false">
      <c r="A2136" s="6" t="n">
        <f aca="false">1_Data_EDA!O2137</f>
        <v>0</v>
      </c>
      <c r="B2136" s="6" t="n">
        <f aca="false">1_Data_EDA!H2137</f>
        <v>4</v>
      </c>
      <c r="C2136" s="7" t="n">
        <f aca="false">1_Data_EDA!I2137</f>
        <v>59.99000168</v>
      </c>
      <c r="D2136" s="6" t="n">
        <f aca="false">1_Data_EDA!J2137</f>
        <v>4</v>
      </c>
      <c r="E2136" s="7" t="n">
        <f aca="false">1_Data_EDA!K2137</f>
        <v>239.9600067</v>
      </c>
      <c r="F2136" s="7" t="n">
        <f aca="false">1_Data_EDA!L2137</f>
        <v>7.199999809</v>
      </c>
      <c r="G2136" s="8" t="n">
        <f aca="false">1_Data_EDA!M2137</f>
        <v>0.029999999</v>
      </c>
      <c r="H2136" s="6" t="n">
        <f aca="false">IF(1_Data_EDA!B2137="First Class",1,0)</f>
        <v>0</v>
      </c>
      <c r="I2136" s="6" t="n">
        <f aca="false">IF(1_Data_EDA!B2137="Second Class",1,0)</f>
        <v>0</v>
      </c>
      <c r="J2136" s="6" t="n">
        <f aca="false">IF(1_Data_EDA!B2137="Same Day",1,0)</f>
        <v>0</v>
      </c>
      <c r="K2136" s="6" t="n">
        <f aca="false">IF(1_Data_EDA!C2137="Corporate",1,0)</f>
        <v>0</v>
      </c>
      <c r="L2136" s="6" t="n">
        <f aca="false">IF(1_Data_EDA!C2137="Home Office",1,0)</f>
        <v>0</v>
      </c>
      <c r="M2136" s="6" t="n">
        <f aca="false">IF(1_Data_EDA!D2137="Europe",1,0)</f>
        <v>0</v>
      </c>
      <c r="N2136" s="6" t="n">
        <f aca="false">IF(1_Data_EDA!D2137="LATAM",1,0)</f>
        <v>0</v>
      </c>
      <c r="O2136" s="6" t="n">
        <f aca="false">IF(1_Data_EDA!D2137="Pacific Asia",1,0)</f>
        <v>0</v>
      </c>
      <c r="P2136" s="6" t="n">
        <f aca="false">IF(1_Data_EDA!D2137="USCA",1,0)</f>
        <v>0</v>
      </c>
      <c r="Q2136" s="6" t="n">
        <f aca="false">IF(C2136&gt;MEDIAN(C$5:C$8004),1,0)</f>
        <v>0</v>
      </c>
      <c r="R2136" s="6" t="n">
        <f aca="false">IF(D2136&gt;2,1,0)</f>
        <v>1</v>
      </c>
    </row>
    <row r="2137" customFormat="false" ht="15" hidden="false" customHeight="true" outlineLevel="0" collapsed="false">
      <c r="A2137" s="6" t="n">
        <f aca="false">1_Data_EDA!O2138</f>
        <v>0</v>
      </c>
      <c r="B2137" s="6" t="n">
        <f aca="false">1_Data_EDA!H2138</f>
        <v>4</v>
      </c>
      <c r="C2137" s="7" t="n">
        <f aca="false">1_Data_EDA!I2138</f>
        <v>129.9900055</v>
      </c>
      <c r="D2137" s="6" t="n">
        <f aca="false">1_Data_EDA!J2138</f>
        <v>1</v>
      </c>
      <c r="E2137" s="7" t="n">
        <f aca="false">1_Data_EDA!K2138</f>
        <v>129.9900055</v>
      </c>
      <c r="F2137" s="7" t="n">
        <f aca="false">1_Data_EDA!L2138</f>
        <v>6.5</v>
      </c>
      <c r="G2137" s="8" t="n">
        <f aca="false">1_Data_EDA!M2138</f>
        <v>0.050000001</v>
      </c>
      <c r="H2137" s="6" t="n">
        <f aca="false">IF(1_Data_EDA!B2138="First Class",1,0)</f>
        <v>0</v>
      </c>
      <c r="I2137" s="6" t="n">
        <f aca="false">IF(1_Data_EDA!B2138="Second Class",1,0)</f>
        <v>0</v>
      </c>
      <c r="J2137" s="6" t="n">
        <f aca="false">IF(1_Data_EDA!B2138="Same Day",1,0)</f>
        <v>0</v>
      </c>
      <c r="K2137" s="6" t="n">
        <f aca="false">IF(1_Data_EDA!C2138="Corporate",1,0)</f>
        <v>0</v>
      </c>
      <c r="L2137" s="6" t="n">
        <f aca="false">IF(1_Data_EDA!C2138="Home Office",1,0)</f>
        <v>0</v>
      </c>
      <c r="M2137" s="6" t="n">
        <f aca="false">IF(1_Data_EDA!D2138="Europe",1,0)</f>
        <v>0</v>
      </c>
      <c r="N2137" s="6" t="n">
        <f aca="false">IF(1_Data_EDA!D2138="LATAM",1,0)</f>
        <v>1</v>
      </c>
      <c r="O2137" s="6" t="n">
        <f aca="false">IF(1_Data_EDA!D2138="Pacific Asia",1,0)</f>
        <v>0</v>
      </c>
      <c r="P2137" s="6" t="n">
        <f aca="false">IF(1_Data_EDA!D2138="USCA",1,0)</f>
        <v>0</v>
      </c>
      <c r="Q2137" s="6" t="n">
        <f aca="false">IF(C2137&gt;MEDIAN(C$5:C$8004),1,0)</f>
        <v>1</v>
      </c>
      <c r="R2137" s="6" t="n">
        <f aca="false">IF(D2137&gt;2,1,0)</f>
        <v>0</v>
      </c>
    </row>
    <row r="2138" customFormat="false" ht="15" hidden="false" customHeight="true" outlineLevel="0" collapsed="false">
      <c r="A2138" s="6" t="n">
        <f aca="false">1_Data_EDA!O2139</f>
        <v>0</v>
      </c>
      <c r="B2138" s="6" t="n">
        <f aca="false">1_Data_EDA!H2139</f>
        <v>4</v>
      </c>
      <c r="C2138" s="7" t="n">
        <f aca="false">1_Data_EDA!I2139</f>
        <v>199.9900055</v>
      </c>
      <c r="D2138" s="6" t="n">
        <f aca="false">1_Data_EDA!J2139</f>
        <v>1</v>
      </c>
      <c r="E2138" s="7" t="n">
        <f aca="false">1_Data_EDA!K2139</f>
        <v>199.9900055</v>
      </c>
      <c r="F2138" s="7" t="n">
        <f aca="false">1_Data_EDA!L2139</f>
        <v>34</v>
      </c>
      <c r="G2138" s="8" t="n">
        <f aca="false">1_Data_EDA!M2139</f>
        <v>0.170000002</v>
      </c>
      <c r="H2138" s="6" t="n">
        <f aca="false">IF(1_Data_EDA!B2139="First Class",1,0)</f>
        <v>0</v>
      </c>
      <c r="I2138" s="6" t="n">
        <f aca="false">IF(1_Data_EDA!B2139="Second Class",1,0)</f>
        <v>0</v>
      </c>
      <c r="J2138" s="6" t="n">
        <f aca="false">IF(1_Data_EDA!B2139="Same Day",1,0)</f>
        <v>0</v>
      </c>
      <c r="K2138" s="6" t="n">
        <f aca="false">IF(1_Data_EDA!C2139="Corporate",1,0)</f>
        <v>0</v>
      </c>
      <c r="L2138" s="6" t="n">
        <f aca="false">IF(1_Data_EDA!C2139="Home Office",1,0)</f>
        <v>1</v>
      </c>
      <c r="M2138" s="6" t="n">
        <f aca="false">IF(1_Data_EDA!D2139="Europe",1,0)</f>
        <v>1</v>
      </c>
      <c r="N2138" s="6" t="n">
        <f aca="false">IF(1_Data_EDA!D2139="LATAM",1,0)</f>
        <v>0</v>
      </c>
      <c r="O2138" s="6" t="n">
        <f aca="false">IF(1_Data_EDA!D2139="Pacific Asia",1,0)</f>
        <v>0</v>
      </c>
      <c r="P2138" s="6" t="n">
        <f aca="false">IF(1_Data_EDA!D2139="USCA",1,0)</f>
        <v>0</v>
      </c>
      <c r="Q2138" s="6" t="n">
        <f aca="false">IF(C2138&gt;MEDIAN(C$5:C$8004),1,0)</f>
        <v>1</v>
      </c>
      <c r="R2138" s="6" t="n">
        <f aca="false">IF(D2138&gt;2,1,0)</f>
        <v>0</v>
      </c>
    </row>
    <row r="2139" customFormat="false" ht="15" hidden="false" customHeight="true" outlineLevel="0" collapsed="false">
      <c r="A2139" s="6" t="n">
        <f aca="false">1_Data_EDA!O2140</f>
        <v>1</v>
      </c>
      <c r="B2139" s="6" t="n">
        <f aca="false">1_Data_EDA!H2140</f>
        <v>4</v>
      </c>
      <c r="C2139" s="7" t="n">
        <f aca="false">1_Data_EDA!I2140</f>
        <v>299.980011</v>
      </c>
      <c r="D2139" s="6" t="n">
        <f aca="false">1_Data_EDA!J2140</f>
        <v>1</v>
      </c>
      <c r="E2139" s="7" t="n">
        <f aca="false">1_Data_EDA!K2140</f>
        <v>299.980011</v>
      </c>
      <c r="F2139" s="7" t="n">
        <f aca="false">1_Data_EDA!L2140</f>
        <v>12</v>
      </c>
      <c r="G2139" s="8" t="n">
        <f aca="false">1_Data_EDA!M2140</f>
        <v>0.039999999</v>
      </c>
      <c r="H2139" s="6" t="n">
        <f aca="false">IF(1_Data_EDA!B2140="First Class",1,0)</f>
        <v>0</v>
      </c>
      <c r="I2139" s="6" t="n">
        <f aca="false">IF(1_Data_EDA!B2140="Second Class",1,0)</f>
        <v>0</v>
      </c>
      <c r="J2139" s="6" t="n">
        <f aca="false">IF(1_Data_EDA!B2140="Same Day",1,0)</f>
        <v>0</v>
      </c>
      <c r="K2139" s="6" t="n">
        <f aca="false">IF(1_Data_EDA!C2140="Corporate",1,0)</f>
        <v>0</v>
      </c>
      <c r="L2139" s="6" t="n">
        <f aca="false">IF(1_Data_EDA!C2140="Home Office",1,0)</f>
        <v>0</v>
      </c>
      <c r="M2139" s="6" t="n">
        <f aca="false">IF(1_Data_EDA!D2140="Europe",1,0)</f>
        <v>0</v>
      </c>
      <c r="N2139" s="6" t="n">
        <f aca="false">IF(1_Data_EDA!D2140="LATAM",1,0)</f>
        <v>1</v>
      </c>
      <c r="O2139" s="6" t="n">
        <f aca="false">IF(1_Data_EDA!D2140="Pacific Asia",1,0)</f>
        <v>0</v>
      </c>
      <c r="P2139" s="6" t="n">
        <f aca="false">IF(1_Data_EDA!D2140="USCA",1,0)</f>
        <v>0</v>
      </c>
      <c r="Q2139" s="6" t="n">
        <f aca="false">IF(C2139&gt;MEDIAN(C$5:C$8004),1,0)</f>
        <v>1</v>
      </c>
      <c r="R2139" s="6" t="n">
        <f aca="false">IF(D2139&gt;2,1,0)</f>
        <v>0</v>
      </c>
    </row>
    <row r="2140" customFormat="false" ht="15" hidden="false" customHeight="true" outlineLevel="0" collapsed="false">
      <c r="A2140" s="6" t="n">
        <f aca="false">1_Data_EDA!O2141</f>
        <v>0</v>
      </c>
      <c r="B2140" s="6" t="n">
        <f aca="false">1_Data_EDA!H2141</f>
        <v>4</v>
      </c>
      <c r="C2140" s="7" t="n">
        <f aca="false">1_Data_EDA!I2141</f>
        <v>199.9900055</v>
      </c>
      <c r="D2140" s="6" t="n">
        <f aca="false">1_Data_EDA!J2141</f>
        <v>1</v>
      </c>
      <c r="E2140" s="7" t="n">
        <f aca="false">1_Data_EDA!K2141</f>
        <v>199.9900055</v>
      </c>
      <c r="F2140" s="7" t="n">
        <f aca="false">1_Data_EDA!L2141</f>
        <v>4</v>
      </c>
      <c r="G2140" s="8" t="n">
        <f aca="false">1_Data_EDA!M2141</f>
        <v>0.02</v>
      </c>
      <c r="H2140" s="6" t="n">
        <f aca="false">IF(1_Data_EDA!B2141="First Class",1,0)</f>
        <v>0</v>
      </c>
      <c r="I2140" s="6" t="n">
        <f aca="false">IF(1_Data_EDA!B2141="Second Class",1,0)</f>
        <v>0</v>
      </c>
      <c r="J2140" s="6" t="n">
        <f aca="false">IF(1_Data_EDA!B2141="Same Day",1,0)</f>
        <v>0</v>
      </c>
      <c r="K2140" s="6" t="n">
        <f aca="false">IF(1_Data_EDA!C2141="Corporate",1,0)</f>
        <v>1</v>
      </c>
      <c r="L2140" s="6" t="n">
        <f aca="false">IF(1_Data_EDA!C2141="Home Office",1,0)</f>
        <v>0</v>
      </c>
      <c r="M2140" s="6" t="n">
        <f aca="false">IF(1_Data_EDA!D2141="Europe",1,0)</f>
        <v>1</v>
      </c>
      <c r="N2140" s="6" t="n">
        <f aca="false">IF(1_Data_EDA!D2141="LATAM",1,0)</f>
        <v>0</v>
      </c>
      <c r="O2140" s="6" t="n">
        <f aca="false">IF(1_Data_EDA!D2141="Pacific Asia",1,0)</f>
        <v>0</v>
      </c>
      <c r="P2140" s="6" t="n">
        <f aca="false">IF(1_Data_EDA!D2141="USCA",1,0)</f>
        <v>0</v>
      </c>
      <c r="Q2140" s="6" t="n">
        <f aca="false">IF(C2140&gt;MEDIAN(C$5:C$8004),1,0)</f>
        <v>1</v>
      </c>
      <c r="R2140" s="6" t="n">
        <f aca="false">IF(D2140&gt;2,1,0)</f>
        <v>0</v>
      </c>
    </row>
    <row r="2141" customFormat="false" ht="15" hidden="false" customHeight="true" outlineLevel="0" collapsed="false">
      <c r="A2141" s="6" t="n">
        <f aca="false">1_Data_EDA!O2142</f>
        <v>1</v>
      </c>
      <c r="B2141" s="6" t="n">
        <f aca="false">1_Data_EDA!H2142</f>
        <v>2</v>
      </c>
      <c r="C2141" s="7" t="n">
        <f aca="false">1_Data_EDA!I2142</f>
        <v>59.99000168</v>
      </c>
      <c r="D2141" s="6" t="n">
        <f aca="false">1_Data_EDA!J2142</f>
        <v>4</v>
      </c>
      <c r="E2141" s="7" t="n">
        <f aca="false">1_Data_EDA!K2142</f>
        <v>239.9600067</v>
      </c>
      <c r="F2141" s="7" t="n">
        <f aca="false">1_Data_EDA!L2142</f>
        <v>21.60000038</v>
      </c>
      <c r="G2141" s="8" t="n">
        <f aca="false">1_Data_EDA!M2142</f>
        <v>0.090000004</v>
      </c>
      <c r="H2141" s="6" t="n">
        <f aca="false">IF(1_Data_EDA!B2142="First Class",1,0)</f>
        <v>0</v>
      </c>
      <c r="I2141" s="6" t="n">
        <f aca="false">IF(1_Data_EDA!B2142="Second Class",1,0)</f>
        <v>1</v>
      </c>
      <c r="J2141" s="6" t="n">
        <f aca="false">IF(1_Data_EDA!B2142="Same Day",1,0)</f>
        <v>0</v>
      </c>
      <c r="K2141" s="6" t="n">
        <f aca="false">IF(1_Data_EDA!C2142="Corporate",1,0)</f>
        <v>0</v>
      </c>
      <c r="L2141" s="6" t="n">
        <f aca="false">IF(1_Data_EDA!C2142="Home Office",1,0)</f>
        <v>0</v>
      </c>
      <c r="M2141" s="6" t="n">
        <f aca="false">IF(1_Data_EDA!D2142="Europe",1,0)</f>
        <v>0</v>
      </c>
      <c r="N2141" s="6" t="n">
        <f aca="false">IF(1_Data_EDA!D2142="LATAM",1,0)</f>
        <v>0</v>
      </c>
      <c r="O2141" s="6" t="n">
        <f aca="false">IF(1_Data_EDA!D2142="Pacific Asia",1,0)</f>
        <v>1</v>
      </c>
      <c r="P2141" s="6" t="n">
        <f aca="false">IF(1_Data_EDA!D2142="USCA",1,0)</f>
        <v>0</v>
      </c>
      <c r="Q2141" s="6" t="n">
        <f aca="false">IF(C2141&gt;MEDIAN(C$5:C$8004),1,0)</f>
        <v>0</v>
      </c>
      <c r="R2141" s="6" t="n">
        <f aca="false">IF(D2141&gt;2,1,0)</f>
        <v>1</v>
      </c>
    </row>
    <row r="2142" customFormat="false" ht="15" hidden="false" customHeight="true" outlineLevel="0" collapsed="false">
      <c r="A2142" s="6" t="n">
        <f aca="false">1_Data_EDA!O2143</f>
        <v>1</v>
      </c>
      <c r="B2142" s="6" t="n">
        <f aca="false">1_Data_EDA!H2143</f>
        <v>2</v>
      </c>
      <c r="C2142" s="7" t="n">
        <f aca="false">1_Data_EDA!I2143</f>
        <v>31.98999977</v>
      </c>
      <c r="D2142" s="6" t="n">
        <f aca="false">1_Data_EDA!J2143</f>
        <v>1</v>
      </c>
      <c r="E2142" s="7" t="n">
        <f aca="false">1_Data_EDA!K2143</f>
        <v>31.98999977</v>
      </c>
      <c r="F2142" s="7" t="n">
        <f aca="false">1_Data_EDA!L2143</f>
        <v>5.760000229</v>
      </c>
      <c r="G2142" s="8" t="n">
        <f aca="false">1_Data_EDA!M2143</f>
        <v>0.180000007</v>
      </c>
      <c r="H2142" s="6" t="n">
        <f aca="false">IF(1_Data_EDA!B2143="First Class",1,0)</f>
        <v>0</v>
      </c>
      <c r="I2142" s="6" t="n">
        <f aca="false">IF(1_Data_EDA!B2143="Second Class",1,0)</f>
        <v>1</v>
      </c>
      <c r="J2142" s="6" t="n">
        <f aca="false">IF(1_Data_EDA!B2143="Same Day",1,0)</f>
        <v>0</v>
      </c>
      <c r="K2142" s="6" t="n">
        <f aca="false">IF(1_Data_EDA!C2143="Corporate",1,0)</f>
        <v>0</v>
      </c>
      <c r="L2142" s="6" t="n">
        <f aca="false">IF(1_Data_EDA!C2143="Home Office",1,0)</f>
        <v>0</v>
      </c>
      <c r="M2142" s="6" t="n">
        <f aca="false">IF(1_Data_EDA!D2143="Europe",1,0)</f>
        <v>0</v>
      </c>
      <c r="N2142" s="6" t="n">
        <f aca="false">IF(1_Data_EDA!D2143="LATAM",1,0)</f>
        <v>1</v>
      </c>
      <c r="O2142" s="6" t="n">
        <f aca="false">IF(1_Data_EDA!D2143="Pacific Asia",1,0)</f>
        <v>0</v>
      </c>
      <c r="P2142" s="6" t="n">
        <f aca="false">IF(1_Data_EDA!D2143="USCA",1,0)</f>
        <v>0</v>
      </c>
      <c r="Q2142" s="6" t="n">
        <f aca="false">IF(C2142&gt;MEDIAN(C$5:C$8004),1,0)</f>
        <v>0</v>
      </c>
      <c r="R2142" s="6" t="n">
        <f aca="false">IF(D2142&gt;2,1,0)</f>
        <v>0</v>
      </c>
    </row>
    <row r="2143" customFormat="false" ht="15" hidden="false" customHeight="true" outlineLevel="0" collapsed="false">
      <c r="A2143" s="6" t="n">
        <f aca="false">1_Data_EDA!O2144</f>
        <v>0</v>
      </c>
      <c r="B2143" s="6" t="n">
        <f aca="false">1_Data_EDA!H2144</f>
        <v>4</v>
      </c>
      <c r="C2143" s="7" t="n">
        <f aca="false">1_Data_EDA!I2144</f>
        <v>49.97999954</v>
      </c>
      <c r="D2143" s="6" t="n">
        <f aca="false">1_Data_EDA!J2144</f>
        <v>4</v>
      </c>
      <c r="E2143" s="7" t="n">
        <f aca="false">1_Data_EDA!K2144</f>
        <v>199.9199982</v>
      </c>
      <c r="F2143" s="7" t="n">
        <f aca="false">1_Data_EDA!L2144</f>
        <v>33.99000168</v>
      </c>
      <c r="G2143" s="8" t="n">
        <f aca="false">1_Data_EDA!M2144</f>
        <v>0.170000002</v>
      </c>
      <c r="H2143" s="6" t="n">
        <f aca="false">IF(1_Data_EDA!B2144="First Class",1,0)</f>
        <v>0</v>
      </c>
      <c r="I2143" s="6" t="n">
        <f aca="false">IF(1_Data_EDA!B2144="Second Class",1,0)</f>
        <v>0</v>
      </c>
      <c r="J2143" s="6" t="n">
        <f aca="false">IF(1_Data_EDA!B2144="Same Day",1,0)</f>
        <v>0</v>
      </c>
      <c r="K2143" s="6" t="n">
        <f aca="false">IF(1_Data_EDA!C2144="Corporate",1,0)</f>
        <v>1</v>
      </c>
      <c r="L2143" s="6" t="n">
        <f aca="false">IF(1_Data_EDA!C2144="Home Office",1,0)</f>
        <v>0</v>
      </c>
      <c r="M2143" s="6" t="n">
        <f aca="false">IF(1_Data_EDA!D2144="Europe",1,0)</f>
        <v>0</v>
      </c>
      <c r="N2143" s="6" t="n">
        <f aca="false">IF(1_Data_EDA!D2144="LATAM",1,0)</f>
        <v>0</v>
      </c>
      <c r="O2143" s="6" t="n">
        <f aca="false">IF(1_Data_EDA!D2144="Pacific Asia",1,0)</f>
        <v>1</v>
      </c>
      <c r="P2143" s="6" t="n">
        <f aca="false">IF(1_Data_EDA!D2144="USCA",1,0)</f>
        <v>0</v>
      </c>
      <c r="Q2143" s="6" t="n">
        <f aca="false">IF(C2143&gt;MEDIAN(C$5:C$8004),1,0)</f>
        <v>0</v>
      </c>
      <c r="R2143" s="6" t="n">
        <f aca="false">IF(D2143&gt;2,1,0)</f>
        <v>1</v>
      </c>
    </row>
    <row r="2144" customFormat="false" ht="15" hidden="false" customHeight="true" outlineLevel="0" collapsed="false">
      <c r="A2144" s="6" t="n">
        <f aca="false">1_Data_EDA!O2145</f>
        <v>1</v>
      </c>
      <c r="B2144" s="6" t="n">
        <f aca="false">1_Data_EDA!H2145</f>
        <v>4</v>
      </c>
      <c r="C2144" s="7" t="n">
        <f aca="false">1_Data_EDA!I2145</f>
        <v>25</v>
      </c>
      <c r="D2144" s="6" t="n">
        <f aca="false">1_Data_EDA!J2145</f>
        <v>1</v>
      </c>
      <c r="E2144" s="7" t="n">
        <f aca="false">1_Data_EDA!K2145</f>
        <v>25</v>
      </c>
      <c r="F2144" s="7" t="n">
        <f aca="false">1_Data_EDA!L2145</f>
        <v>3</v>
      </c>
      <c r="G2144" s="8" t="n">
        <f aca="false">1_Data_EDA!M2145</f>
        <v>0.119999997</v>
      </c>
      <c r="H2144" s="6" t="n">
        <f aca="false">IF(1_Data_EDA!B2145="First Class",1,0)</f>
        <v>0</v>
      </c>
      <c r="I2144" s="6" t="n">
        <f aca="false">IF(1_Data_EDA!B2145="Second Class",1,0)</f>
        <v>0</v>
      </c>
      <c r="J2144" s="6" t="n">
        <f aca="false">IF(1_Data_EDA!B2145="Same Day",1,0)</f>
        <v>0</v>
      </c>
      <c r="K2144" s="6" t="n">
        <f aca="false">IF(1_Data_EDA!C2145="Corporate",1,0)</f>
        <v>0</v>
      </c>
      <c r="L2144" s="6" t="n">
        <f aca="false">IF(1_Data_EDA!C2145="Home Office",1,0)</f>
        <v>0</v>
      </c>
      <c r="M2144" s="6" t="n">
        <f aca="false">IF(1_Data_EDA!D2145="Europe",1,0)</f>
        <v>0</v>
      </c>
      <c r="N2144" s="6" t="n">
        <f aca="false">IF(1_Data_EDA!D2145="LATAM",1,0)</f>
        <v>1</v>
      </c>
      <c r="O2144" s="6" t="n">
        <f aca="false">IF(1_Data_EDA!D2145="Pacific Asia",1,0)</f>
        <v>0</v>
      </c>
      <c r="P2144" s="6" t="n">
        <f aca="false">IF(1_Data_EDA!D2145="USCA",1,0)</f>
        <v>0</v>
      </c>
      <c r="Q2144" s="6" t="n">
        <f aca="false">IF(C2144&gt;MEDIAN(C$5:C$8004),1,0)</f>
        <v>0</v>
      </c>
      <c r="R2144" s="6" t="n">
        <f aca="false">IF(D2144&gt;2,1,0)</f>
        <v>0</v>
      </c>
    </row>
    <row r="2145" customFormat="false" ht="15" hidden="false" customHeight="true" outlineLevel="0" collapsed="false">
      <c r="A2145" s="6" t="n">
        <f aca="false">1_Data_EDA!O2146</f>
        <v>1</v>
      </c>
      <c r="B2145" s="6" t="n">
        <f aca="false">1_Data_EDA!H2146</f>
        <v>4</v>
      </c>
      <c r="C2145" s="7" t="n">
        <f aca="false">1_Data_EDA!I2146</f>
        <v>59.99000168</v>
      </c>
      <c r="D2145" s="6" t="n">
        <f aca="false">1_Data_EDA!J2146</f>
        <v>4</v>
      </c>
      <c r="E2145" s="7" t="n">
        <f aca="false">1_Data_EDA!K2146</f>
        <v>239.9600067</v>
      </c>
      <c r="F2145" s="7" t="n">
        <f aca="false">1_Data_EDA!L2146</f>
        <v>43.18999863</v>
      </c>
      <c r="G2145" s="8" t="n">
        <f aca="false">1_Data_EDA!M2146</f>
        <v>0.180000007</v>
      </c>
      <c r="H2145" s="6" t="n">
        <f aca="false">IF(1_Data_EDA!B2146="First Class",1,0)</f>
        <v>0</v>
      </c>
      <c r="I2145" s="6" t="n">
        <f aca="false">IF(1_Data_EDA!B2146="Second Class",1,0)</f>
        <v>0</v>
      </c>
      <c r="J2145" s="6" t="n">
        <f aca="false">IF(1_Data_EDA!B2146="Same Day",1,0)</f>
        <v>0</v>
      </c>
      <c r="K2145" s="6" t="n">
        <f aca="false">IF(1_Data_EDA!C2146="Corporate",1,0)</f>
        <v>0</v>
      </c>
      <c r="L2145" s="6" t="n">
        <f aca="false">IF(1_Data_EDA!C2146="Home Office",1,0)</f>
        <v>0</v>
      </c>
      <c r="M2145" s="6" t="n">
        <f aca="false">IF(1_Data_EDA!D2146="Europe",1,0)</f>
        <v>0</v>
      </c>
      <c r="N2145" s="6" t="n">
        <f aca="false">IF(1_Data_EDA!D2146="LATAM",1,0)</f>
        <v>1</v>
      </c>
      <c r="O2145" s="6" t="n">
        <f aca="false">IF(1_Data_EDA!D2146="Pacific Asia",1,0)</f>
        <v>0</v>
      </c>
      <c r="P2145" s="6" t="n">
        <f aca="false">IF(1_Data_EDA!D2146="USCA",1,0)</f>
        <v>0</v>
      </c>
      <c r="Q2145" s="6" t="n">
        <f aca="false">IF(C2145&gt;MEDIAN(C$5:C$8004),1,0)</f>
        <v>0</v>
      </c>
      <c r="R2145" s="6" t="n">
        <f aca="false">IF(D2145&gt;2,1,0)</f>
        <v>1</v>
      </c>
    </row>
    <row r="2146" customFormat="false" ht="15" hidden="false" customHeight="true" outlineLevel="0" collapsed="false">
      <c r="A2146" s="6" t="n">
        <f aca="false">1_Data_EDA!O2147</f>
        <v>1</v>
      </c>
      <c r="B2146" s="6" t="n">
        <f aca="false">1_Data_EDA!H2147</f>
        <v>4</v>
      </c>
      <c r="C2146" s="7" t="n">
        <f aca="false">1_Data_EDA!I2147</f>
        <v>50</v>
      </c>
      <c r="D2146" s="6" t="n">
        <f aca="false">1_Data_EDA!J2147</f>
        <v>3</v>
      </c>
      <c r="E2146" s="7" t="n">
        <f aca="false">1_Data_EDA!K2147</f>
        <v>150</v>
      </c>
      <c r="F2146" s="7" t="n">
        <f aca="false">1_Data_EDA!L2147</f>
        <v>4.5</v>
      </c>
      <c r="G2146" s="8" t="n">
        <f aca="false">1_Data_EDA!M2147</f>
        <v>0.029999999</v>
      </c>
      <c r="H2146" s="6" t="n">
        <f aca="false">IF(1_Data_EDA!B2147="First Class",1,0)</f>
        <v>0</v>
      </c>
      <c r="I2146" s="6" t="n">
        <f aca="false">IF(1_Data_EDA!B2147="Second Class",1,0)</f>
        <v>0</v>
      </c>
      <c r="J2146" s="6" t="n">
        <f aca="false">IF(1_Data_EDA!B2147="Same Day",1,0)</f>
        <v>0</v>
      </c>
      <c r="K2146" s="6" t="n">
        <f aca="false">IF(1_Data_EDA!C2147="Corporate",1,0)</f>
        <v>1</v>
      </c>
      <c r="L2146" s="6" t="n">
        <f aca="false">IF(1_Data_EDA!C2147="Home Office",1,0)</f>
        <v>0</v>
      </c>
      <c r="M2146" s="6" t="n">
        <f aca="false">IF(1_Data_EDA!D2147="Europe",1,0)</f>
        <v>1</v>
      </c>
      <c r="N2146" s="6" t="n">
        <f aca="false">IF(1_Data_EDA!D2147="LATAM",1,0)</f>
        <v>0</v>
      </c>
      <c r="O2146" s="6" t="n">
        <f aca="false">IF(1_Data_EDA!D2147="Pacific Asia",1,0)</f>
        <v>0</v>
      </c>
      <c r="P2146" s="6" t="n">
        <f aca="false">IF(1_Data_EDA!D2147="USCA",1,0)</f>
        <v>0</v>
      </c>
      <c r="Q2146" s="6" t="n">
        <f aca="false">IF(C2146&gt;MEDIAN(C$5:C$8004),1,0)</f>
        <v>0</v>
      </c>
      <c r="R2146" s="6" t="n">
        <f aca="false">IF(D2146&gt;2,1,0)</f>
        <v>1</v>
      </c>
    </row>
    <row r="2147" customFormat="false" ht="15" hidden="false" customHeight="true" outlineLevel="0" collapsed="false">
      <c r="A2147" s="6" t="n">
        <f aca="false">1_Data_EDA!O2148</f>
        <v>0</v>
      </c>
      <c r="B2147" s="6" t="n">
        <f aca="false">1_Data_EDA!H2148</f>
        <v>4</v>
      </c>
      <c r="C2147" s="7" t="n">
        <f aca="false">1_Data_EDA!I2148</f>
        <v>59.99000168</v>
      </c>
      <c r="D2147" s="6" t="n">
        <f aca="false">1_Data_EDA!J2148</f>
        <v>1</v>
      </c>
      <c r="E2147" s="7" t="n">
        <f aca="false">1_Data_EDA!K2148</f>
        <v>59.99000168</v>
      </c>
      <c r="F2147" s="7" t="n">
        <f aca="false">1_Data_EDA!L2148</f>
        <v>2.400000095</v>
      </c>
      <c r="G2147" s="8" t="n">
        <f aca="false">1_Data_EDA!M2148</f>
        <v>0.039999999</v>
      </c>
      <c r="H2147" s="6" t="n">
        <f aca="false">IF(1_Data_EDA!B2148="First Class",1,0)</f>
        <v>0</v>
      </c>
      <c r="I2147" s="6" t="n">
        <f aca="false">IF(1_Data_EDA!B2148="Second Class",1,0)</f>
        <v>0</v>
      </c>
      <c r="J2147" s="6" t="n">
        <f aca="false">IF(1_Data_EDA!B2148="Same Day",1,0)</f>
        <v>0</v>
      </c>
      <c r="K2147" s="6" t="n">
        <f aca="false">IF(1_Data_EDA!C2148="Corporate",1,0)</f>
        <v>0</v>
      </c>
      <c r="L2147" s="6" t="n">
        <f aca="false">IF(1_Data_EDA!C2148="Home Office",1,0)</f>
        <v>0</v>
      </c>
      <c r="M2147" s="6" t="n">
        <f aca="false">IF(1_Data_EDA!D2148="Europe",1,0)</f>
        <v>1</v>
      </c>
      <c r="N2147" s="6" t="n">
        <f aca="false">IF(1_Data_EDA!D2148="LATAM",1,0)</f>
        <v>0</v>
      </c>
      <c r="O2147" s="6" t="n">
        <f aca="false">IF(1_Data_EDA!D2148="Pacific Asia",1,0)</f>
        <v>0</v>
      </c>
      <c r="P2147" s="6" t="n">
        <f aca="false">IF(1_Data_EDA!D2148="USCA",1,0)</f>
        <v>0</v>
      </c>
      <c r="Q2147" s="6" t="n">
        <f aca="false">IF(C2147&gt;MEDIAN(C$5:C$8004),1,0)</f>
        <v>0</v>
      </c>
      <c r="R2147" s="6" t="n">
        <f aca="false">IF(D2147&gt;2,1,0)</f>
        <v>0</v>
      </c>
    </row>
    <row r="2148" customFormat="false" ht="15" hidden="false" customHeight="true" outlineLevel="0" collapsed="false">
      <c r="A2148" s="6" t="n">
        <f aca="false">1_Data_EDA!O2149</f>
        <v>1</v>
      </c>
      <c r="B2148" s="6" t="n">
        <f aca="false">1_Data_EDA!H2149</f>
        <v>1</v>
      </c>
      <c r="C2148" s="7" t="n">
        <f aca="false">1_Data_EDA!I2149</f>
        <v>99.98999786</v>
      </c>
      <c r="D2148" s="6" t="n">
        <f aca="false">1_Data_EDA!J2149</f>
        <v>4</v>
      </c>
      <c r="E2148" s="7" t="n">
        <f aca="false">1_Data_EDA!K2149</f>
        <v>399.9599915</v>
      </c>
      <c r="F2148" s="7" t="n">
        <f aca="false">1_Data_EDA!L2149</f>
        <v>22</v>
      </c>
      <c r="G2148" s="8" t="n">
        <f aca="false">1_Data_EDA!M2149</f>
        <v>0.059999999</v>
      </c>
      <c r="H2148" s="6" t="n">
        <f aca="false">IF(1_Data_EDA!B2149="First Class",1,0)</f>
        <v>1</v>
      </c>
      <c r="I2148" s="6" t="n">
        <f aca="false">IF(1_Data_EDA!B2149="Second Class",1,0)</f>
        <v>0</v>
      </c>
      <c r="J2148" s="6" t="n">
        <f aca="false">IF(1_Data_EDA!B2149="Same Day",1,0)</f>
        <v>0</v>
      </c>
      <c r="K2148" s="6" t="n">
        <f aca="false">IF(1_Data_EDA!C2149="Corporate",1,0)</f>
        <v>0</v>
      </c>
      <c r="L2148" s="6" t="n">
        <f aca="false">IF(1_Data_EDA!C2149="Home Office",1,0)</f>
        <v>1</v>
      </c>
      <c r="M2148" s="6" t="n">
        <f aca="false">IF(1_Data_EDA!D2149="Europe",1,0)</f>
        <v>1</v>
      </c>
      <c r="N2148" s="6" t="n">
        <f aca="false">IF(1_Data_EDA!D2149="LATAM",1,0)</f>
        <v>0</v>
      </c>
      <c r="O2148" s="6" t="n">
        <f aca="false">IF(1_Data_EDA!D2149="Pacific Asia",1,0)</f>
        <v>0</v>
      </c>
      <c r="P2148" s="6" t="n">
        <f aca="false">IF(1_Data_EDA!D2149="USCA",1,0)</f>
        <v>0</v>
      </c>
      <c r="Q2148" s="6" t="n">
        <f aca="false">IF(C2148&gt;MEDIAN(C$5:C$8004),1,0)</f>
        <v>1</v>
      </c>
      <c r="R2148" s="6" t="n">
        <f aca="false">IF(D2148&gt;2,1,0)</f>
        <v>1</v>
      </c>
    </row>
    <row r="2149" customFormat="false" ht="15" hidden="false" customHeight="true" outlineLevel="0" collapsed="false">
      <c r="A2149" s="6" t="n">
        <f aca="false">1_Data_EDA!O2150</f>
        <v>0</v>
      </c>
      <c r="B2149" s="6" t="n">
        <f aca="false">1_Data_EDA!H2150</f>
        <v>4</v>
      </c>
      <c r="C2149" s="7" t="n">
        <f aca="false">1_Data_EDA!I2150</f>
        <v>50</v>
      </c>
      <c r="D2149" s="6" t="n">
        <f aca="false">1_Data_EDA!J2150</f>
        <v>2</v>
      </c>
      <c r="E2149" s="7" t="n">
        <f aca="false">1_Data_EDA!K2150</f>
        <v>100</v>
      </c>
      <c r="F2149" s="7" t="n">
        <f aca="false">1_Data_EDA!L2150</f>
        <v>7</v>
      </c>
      <c r="G2149" s="8" t="n">
        <f aca="false">1_Data_EDA!M2150</f>
        <v>0.07</v>
      </c>
      <c r="H2149" s="6" t="n">
        <f aca="false">IF(1_Data_EDA!B2150="First Class",1,0)</f>
        <v>0</v>
      </c>
      <c r="I2149" s="6" t="n">
        <f aca="false">IF(1_Data_EDA!B2150="Second Class",1,0)</f>
        <v>0</v>
      </c>
      <c r="J2149" s="6" t="n">
        <f aca="false">IF(1_Data_EDA!B2150="Same Day",1,0)</f>
        <v>0</v>
      </c>
      <c r="K2149" s="6" t="n">
        <f aca="false">IF(1_Data_EDA!C2150="Corporate",1,0)</f>
        <v>1</v>
      </c>
      <c r="L2149" s="6" t="n">
        <f aca="false">IF(1_Data_EDA!C2150="Home Office",1,0)</f>
        <v>0</v>
      </c>
      <c r="M2149" s="6" t="n">
        <f aca="false">IF(1_Data_EDA!D2150="Europe",1,0)</f>
        <v>0</v>
      </c>
      <c r="N2149" s="6" t="n">
        <f aca="false">IF(1_Data_EDA!D2150="LATAM",1,0)</f>
        <v>0</v>
      </c>
      <c r="O2149" s="6" t="n">
        <f aca="false">IF(1_Data_EDA!D2150="Pacific Asia",1,0)</f>
        <v>1</v>
      </c>
      <c r="P2149" s="6" t="n">
        <f aca="false">IF(1_Data_EDA!D2150="USCA",1,0)</f>
        <v>0</v>
      </c>
      <c r="Q2149" s="6" t="n">
        <f aca="false">IF(C2149&gt;MEDIAN(C$5:C$8004),1,0)</f>
        <v>0</v>
      </c>
      <c r="R2149" s="6" t="n">
        <f aca="false">IF(D2149&gt;2,1,0)</f>
        <v>0</v>
      </c>
    </row>
    <row r="2150" customFormat="false" ht="15" hidden="false" customHeight="true" outlineLevel="0" collapsed="false">
      <c r="A2150" s="6" t="n">
        <f aca="false">1_Data_EDA!O2151</f>
        <v>1</v>
      </c>
      <c r="B2150" s="6" t="n">
        <f aca="false">1_Data_EDA!H2151</f>
        <v>2</v>
      </c>
      <c r="C2150" s="7" t="n">
        <f aca="false">1_Data_EDA!I2151</f>
        <v>99.98999786</v>
      </c>
      <c r="D2150" s="6" t="n">
        <f aca="false">1_Data_EDA!J2151</f>
        <v>5</v>
      </c>
      <c r="E2150" s="7" t="n">
        <f aca="false">1_Data_EDA!K2151</f>
        <v>499.9500122</v>
      </c>
      <c r="F2150" s="7" t="n">
        <f aca="false">1_Data_EDA!L2151</f>
        <v>124.9899979</v>
      </c>
      <c r="G2150" s="8" t="n">
        <f aca="false">1_Data_EDA!M2151</f>
        <v>0.25</v>
      </c>
      <c r="H2150" s="6" t="n">
        <f aca="false">IF(1_Data_EDA!B2151="First Class",1,0)</f>
        <v>0</v>
      </c>
      <c r="I2150" s="6" t="n">
        <f aca="false">IF(1_Data_EDA!B2151="Second Class",1,0)</f>
        <v>1</v>
      </c>
      <c r="J2150" s="6" t="n">
        <f aca="false">IF(1_Data_EDA!B2151="Same Day",1,0)</f>
        <v>0</v>
      </c>
      <c r="K2150" s="6" t="n">
        <f aca="false">IF(1_Data_EDA!C2151="Corporate",1,0)</f>
        <v>0</v>
      </c>
      <c r="L2150" s="6" t="n">
        <f aca="false">IF(1_Data_EDA!C2151="Home Office",1,0)</f>
        <v>0</v>
      </c>
      <c r="M2150" s="6" t="n">
        <f aca="false">IF(1_Data_EDA!D2151="Europe",1,0)</f>
        <v>1</v>
      </c>
      <c r="N2150" s="6" t="n">
        <f aca="false">IF(1_Data_EDA!D2151="LATAM",1,0)</f>
        <v>0</v>
      </c>
      <c r="O2150" s="6" t="n">
        <f aca="false">IF(1_Data_EDA!D2151="Pacific Asia",1,0)</f>
        <v>0</v>
      </c>
      <c r="P2150" s="6" t="n">
        <f aca="false">IF(1_Data_EDA!D2151="USCA",1,0)</f>
        <v>0</v>
      </c>
      <c r="Q2150" s="6" t="n">
        <f aca="false">IF(C2150&gt;MEDIAN(C$5:C$8004),1,0)</f>
        <v>1</v>
      </c>
      <c r="R2150" s="6" t="n">
        <f aca="false">IF(D2150&gt;2,1,0)</f>
        <v>1</v>
      </c>
    </row>
    <row r="2151" customFormat="false" ht="15" hidden="false" customHeight="true" outlineLevel="0" collapsed="false">
      <c r="A2151" s="6" t="n">
        <f aca="false">1_Data_EDA!O2152</f>
        <v>0</v>
      </c>
      <c r="B2151" s="6" t="n">
        <f aca="false">1_Data_EDA!H2152</f>
        <v>4</v>
      </c>
      <c r="C2151" s="7" t="n">
        <f aca="false">1_Data_EDA!I2152</f>
        <v>59.99000168</v>
      </c>
      <c r="D2151" s="6" t="n">
        <f aca="false">1_Data_EDA!J2152</f>
        <v>3</v>
      </c>
      <c r="E2151" s="7" t="n">
        <f aca="false">1_Data_EDA!K2152</f>
        <v>179.9700012</v>
      </c>
      <c r="F2151" s="7" t="n">
        <f aca="false">1_Data_EDA!L2152</f>
        <v>0</v>
      </c>
      <c r="G2151" s="8" t="n">
        <f aca="false">1_Data_EDA!M2152</f>
        <v>0</v>
      </c>
      <c r="H2151" s="6" t="n">
        <f aca="false">IF(1_Data_EDA!B2152="First Class",1,0)</f>
        <v>0</v>
      </c>
      <c r="I2151" s="6" t="n">
        <f aca="false">IF(1_Data_EDA!B2152="Second Class",1,0)</f>
        <v>0</v>
      </c>
      <c r="J2151" s="6" t="n">
        <f aca="false">IF(1_Data_EDA!B2152="Same Day",1,0)</f>
        <v>0</v>
      </c>
      <c r="K2151" s="6" t="n">
        <f aca="false">IF(1_Data_EDA!C2152="Corporate",1,0)</f>
        <v>0</v>
      </c>
      <c r="L2151" s="6" t="n">
        <f aca="false">IF(1_Data_EDA!C2152="Home Office",1,0)</f>
        <v>1</v>
      </c>
      <c r="M2151" s="6" t="n">
        <f aca="false">IF(1_Data_EDA!D2152="Europe",1,0)</f>
        <v>0</v>
      </c>
      <c r="N2151" s="6" t="n">
        <f aca="false">IF(1_Data_EDA!D2152="LATAM",1,0)</f>
        <v>0</v>
      </c>
      <c r="O2151" s="6" t="n">
        <f aca="false">IF(1_Data_EDA!D2152="Pacific Asia",1,0)</f>
        <v>0</v>
      </c>
      <c r="P2151" s="6" t="n">
        <f aca="false">IF(1_Data_EDA!D2152="USCA",1,0)</f>
        <v>0</v>
      </c>
      <c r="Q2151" s="6" t="n">
        <f aca="false">IF(C2151&gt;MEDIAN(C$5:C$8004),1,0)</f>
        <v>0</v>
      </c>
      <c r="R2151" s="6" t="n">
        <f aca="false">IF(D2151&gt;2,1,0)</f>
        <v>1</v>
      </c>
    </row>
    <row r="2152" customFormat="false" ht="15" hidden="false" customHeight="true" outlineLevel="0" collapsed="false">
      <c r="A2152" s="6" t="n">
        <f aca="false">1_Data_EDA!O2153</f>
        <v>1</v>
      </c>
      <c r="B2152" s="6" t="n">
        <f aca="false">1_Data_EDA!H2153</f>
        <v>4</v>
      </c>
      <c r="C2152" s="7" t="n">
        <f aca="false">1_Data_EDA!I2153</f>
        <v>299.980011</v>
      </c>
      <c r="D2152" s="6" t="n">
        <f aca="false">1_Data_EDA!J2153</f>
        <v>1</v>
      </c>
      <c r="E2152" s="7" t="n">
        <f aca="false">1_Data_EDA!K2153</f>
        <v>299.980011</v>
      </c>
      <c r="F2152" s="7" t="n">
        <f aca="false">1_Data_EDA!L2153</f>
        <v>16.5</v>
      </c>
      <c r="G2152" s="8" t="n">
        <f aca="false">1_Data_EDA!M2153</f>
        <v>0.059999999</v>
      </c>
      <c r="H2152" s="6" t="n">
        <f aca="false">IF(1_Data_EDA!B2153="First Class",1,0)</f>
        <v>0</v>
      </c>
      <c r="I2152" s="6" t="n">
        <f aca="false">IF(1_Data_EDA!B2153="Second Class",1,0)</f>
        <v>0</v>
      </c>
      <c r="J2152" s="6" t="n">
        <f aca="false">IF(1_Data_EDA!B2153="Same Day",1,0)</f>
        <v>0</v>
      </c>
      <c r="K2152" s="6" t="n">
        <f aca="false">IF(1_Data_EDA!C2153="Corporate",1,0)</f>
        <v>1</v>
      </c>
      <c r="L2152" s="6" t="n">
        <f aca="false">IF(1_Data_EDA!C2153="Home Office",1,0)</f>
        <v>0</v>
      </c>
      <c r="M2152" s="6" t="n">
        <f aca="false">IF(1_Data_EDA!D2153="Europe",1,0)</f>
        <v>0</v>
      </c>
      <c r="N2152" s="6" t="n">
        <f aca="false">IF(1_Data_EDA!D2153="LATAM",1,0)</f>
        <v>0</v>
      </c>
      <c r="O2152" s="6" t="n">
        <f aca="false">IF(1_Data_EDA!D2153="Pacific Asia",1,0)</f>
        <v>1</v>
      </c>
      <c r="P2152" s="6" t="n">
        <f aca="false">IF(1_Data_EDA!D2153="USCA",1,0)</f>
        <v>0</v>
      </c>
      <c r="Q2152" s="6" t="n">
        <f aca="false">IF(C2152&gt;MEDIAN(C$5:C$8004),1,0)</f>
        <v>1</v>
      </c>
      <c r="R2152" s="6" t="n">
        <f aca="false">IF(D2152&gt;2,1,0)</f>
        <v>0</v>
      </c>
    </row>
    <row r="2153" customFormat="false" ht="15" hidden="false" customHeight="true" outlineLevel="0" collapsed="false">
      <c r="A2153" s="6" t="n">
        <f aca="false">1_Data_EDA!O2154</f>
        <v>0</v>
      </c>
      <c r="B2153" s="6" t="n">
        <f aca="false">1_Data_EDA!H2154</f>
        <v>4</v>
      </c>
      <c r="C2153" s="7" t="n">
        <f aca="false">1_Data_EDA!I2154</f>
        <v>129.9900055</v>
      </c>
      <c r="D2153" s="6" t="n">
        <f aca="false">1_Data_EDA!J2154</f>
        <v>1</v>
      </c>
      <c r="E2153" s="7" t="n">
        <f aca="false">1_Data_EDA!K2154</f>
        <v>129.9900055</v>
      </c>
      <c r="F2153" s="7" t="n">
        <f aca="false">1_Data_EDA!L2154</f>
        <v>2.599999905</v>
      </c>
      <c r="G2153" s="8" t="n">
        <f aca="false">1_Data_EDA!M2154</f>
        <v>0.02</v>
      </c>
      <c r="H2153" s="6" t="n">
        <f aca="false">IF(1_Data_EDA!B2154="First Class",1,0)</f>
        <v>0</v>
      </c>
      <c r="I2153" s="6" t="n">
        <f aca="false">IF(1_Data_EDA!B2154="Second Class",1,0)</f>
        <v>0</v>
      </c>
      <c r="J2153" s="6" t="n">
        <f aca="false">IF(1_Data_EDA!B2154="Same Day",1,0)</f>
        <v>0</v>
      </c>
      <c r="K2153" s="6" t="n">
        <f aca="false">IF(1_Data_EDA!C2154="Corporate",1,0)</f>
        <v>0</v>
      </c>
      <c r="L2153" s="6" t="n">
        <f aca="false">IF(1_Data_EDA!C2154="Home Office",1,0)</f>
        <v>0</v>
      </c>
      <c r="M2153" s="6" t="n">
        <f aca="false">IF(1_Data_EDA!D2154="Europe",1,0)</f>
        <v>1</v>
      </c>
      <c r="N2153" s="6" t="n">
        <f aca="false">IF(1_Data_EDA!D2154="LATAM",1,0)</f>
        <v>0</v>
      </c>
      <c r="O2153" s="6" t="n">
        <f aca="false">IF(1_Data_EDA!D2154="Pacific Asia",1,0)</f>
        <v>0</v>
      </c>
      <c r="P2153" s="6" t="n">
        <f aca="false">IF(1_Data_EDA!D2154="USCA",1,0)</f>
        <v>0</v>
      </c>
      <c r="Q2153" s="6" t="n">
        <f aca="false">IF(C2153&gt;MEDIAN(C$5:C$8004),1,0)</f>
        <v>1</v>
      </c>
      <c r="R2153" s="6" t="n">
        <f aca="false">IF(D2153&gt;2,1,0)</f>
        <v>0</v>
      </c>
    </row>
    <row r="2154" customFormat="false" ht="15" hidden="false" customHeight="true" outlineLevel="0" collapsed="false">
      <c r="A2154" s="6" t="n">
        <f aca="false">1_Data_EDA!O2155</f>
        <v>0</v>
      </c>
      <c r="B2154" s="6" t="n">
        <f aca="false">1_Data_EDA!H2155</f>
        <v>4</v>
      </c>
      <c r="C2154" s="7" t="n">
        <f aca="false">1_Data_EDA!I2155</f>
        <v>299.980011</v>
      </c>
      <c r="D2154" s="6" t="n">
        <f aca="false">1_Data_EDA!J2155</f>
        <v>1</v>
      </c>
      <c r="E2154" s="7" t="n">
        <f aca="false">1_Data_EDA!K2155</f>
        <v>299.980011</v>
      </c>
      <c r="F2154" s="7" t="n">
        <f aca="false">1_Data_EDA!L2155</f>
        <v>6</v>
      </c>
      <c r="G2154" s="8" t="n">
        <f aca="false">1_Data_EDA!M2155</f>
        <v>0.02</v>
      </c>
      <c r="H2154" s="6" t="n">
        <f aca="false">IF(1_Data_EDA!B2155="First Class",1,0)</f>
        <v>0</v>
      </c>
      <c r="I2154" s="6" t="n">
        <f aca="false">IF(1_Data_EDA!B2155="Second Class",1,0)</f>
        <v>0</v>
      </c>
      <c r="J2154" s="6" t="n">
        <f aca="false">IF(1_Data_EDA!B2155="Same Day",1,0)</f>
        <v>0</v>
      </c>
      <c r="K2154" s="6" t="n">
        <f aca="false">IF(1_Data_EDA!C2155="Corporate",1,0)</f>
        <v>1</v>
      </c>
      <c r="L2154" s="6" t="n">
        <f aca="false">IF(1_Data_EDA!C2155="Home Office",1,0)</f>
        <v>0</v>
      </c>
      <c r="M2154" s="6" t="n">
        <f aca="false">IF(1_Data_EDA!D2155="Europe",1,0)</f>
        <v>1</v>
      </c>
      <c r="N2154" s="6" t="n">
        <f aca="false">IF(1_Data_EDA!D2155="LATAM",1,0)</f>
        <v>0</v>
      </c>
      <c r="O2154" s="6" t="n">
        <f aca="false">IF(1_Data_EDA!D2155="Pacific Asia",1,0)</f>
        <v>0</v>
      </c>
      <c r="P2154" s="6" t="n">
        <f aca="false">IF(1_Data_EDA!D2155="USCA",1,0)</f>
        <v>0</v>
      </c>
      <c r="Q2154" s="6" t="n">
        <f aca="false">IF(C2154&gt;MEDIAN(C$5:C$8004),1,0)</f>
        <v>1</v>
      </c>
      <c r="R2154" s="6" t="n">
        <f aca="false">IF(D2154&gt;2,1,0)</f>
        <v>0</v>
      </c>
    </row>
    <row r="2155" customFormat="false" ht="15" hidden="false" customHeight="true" outlineLevel="0" collapsed="false">
      <c r="A2155" s="6" t="n">
        <f aca="false">1_Data_EDA!O2156</f>
        <v>1</v>
      </c>
      <c r="B2155" s="6" t="n">
        <f aca="false">1_Data_EDA!H2156</f>
        <v>4</v>
      </c>
      <c r="C2155" s="7" t="n">
        <f aca="false">1_Data_EDA!I2156</f>
        <v>129.9900055</v>
      </c>
      <c r="D2155" s="6" t="n">
        <f aca="false">1_Data_EDA!J2156</f>
        <v>1</v>
      </c>
      <c r="E2155" s="7" t="n">
        <f aca="false">1_Data_EDA!K2156</f>
        <v>129.9900055</v>
      </c>
      <c r="F2155" s="7" t="n">
        <f aca="false">1_Data_EDA!L2156</f>
        <v>7.150000095</v>
      </c>
      <c r="G2155" s="8" t="n">
        <f aca="false">1_Data_EDA!M2156</f>
        <v>0.059999999</v>
      </c>
      <c r="H2155" s="6" t="n">
        <f aca="false">IF(1_Data_EDA!B2156="First Class",1,0)</f>
        <v>0</v>
      </c>
      <c r="I2155" s="6" t="n">
        <f aca="false">IF(1_Data_EDA!B2156="Second Class",1,0)</f>
        <v>0</v>
      </c>
      <c r="J2155" s="6" t="n">
        <f aca="false">IF(1_Data_EDA!B2156="Same Day",1,0)</f>
        <v>0</v>
      </c>
      <c r="K2155" s="6" t="n">
        <f aca="false">IF(1_Data_EDA!C2156="Corporate",1,0)</f>
        <v>0</v>
      </c>
      <c r="L2155" s="6" t="n">
        <f aca="false">IF(1_Data_EDA!C2156="Home Office",1,0)</f>
        <v>0</v>
      </c>
      <c r="M2155" s="6" t="n">
        <f aca="false">IF(1_Data_EDA!D2156="Europe",1,0)</f>
        <v>1</v>
      </c>
      <c r="N2155" s="6" t="n">
        <f aca="false">IF(1_Data_EDA!D2156="LATAM",1,0)</f>
        <v>0</v>
      </c>
      <c r="O2155" s="6" t="n">
        <f aca="false">IF(1_Data_EDA!D2156="Pacific Asia",1,0)</f>
        <v>0</v>
      </c>
      <c r="P2155" s="6" t="n">
        <f aca="false">IF(1_Data_EDA!D2156="USCA",1,0)</f>
        <v>0</v>
      </c>
      <c r="Q2155" s="6" t="n">
        <f aca="false">IF(C2155&gt;MEDIAN(C$5:C$8004),1,0)</f>
        <v>1</v>
      </c>
      <c r="R2155" s="6" t="n">
        <f aca="false">IF(D2155&gt;2,1,0)</f>
        <v>0</v>
      </c>
    </row>
    <row r="2156" customFormat="false" ht="15" hidden="false" customHeight="true" outlineLevel="0" collapsed="false">
      <c r="A2156" s="6" t="n">
        <f aca="false">1_Data_EDA!O2157</f>
        <v>0</v>
      </c>
      <c r="B2156" s="6" t="n">
        <f aca="false">1_Data_EDA!H2157</f>
        <v>4</v>
      </c>
      <c r="C2156" s="7" t="n">
        <f aca="false">1_Data_EDA!I2157</f>
        <v>19.98999977</v>
      </c>
      <c r="D2156" s="6" t="n">
        <f aca="false">1_Data_EDA!J2157</f>
        <v>5</v>
      </c>
      <c r="E2156" s="7" t="n">
        <f aca="false">1_Data_EDA!K2157</f>
        <v>99.94999695</v>
      </c>
      <c r="F2156" s="7" t="n">
        <f aca="false">1_Data_EDA!L2157</f>
        <v>4</v>
      </c>
      <c r="G2156" s="8" t="n">
        <f aca="false">1_Data_EDA!M2157</f>
        <v>0.039999999</v>
      </c>
      <c r="H2156" s="6" t="n">
        <f aca="false">IF(1_Data_EDA!B2157="First Class",1,0)</f>
        <v>0</v>
      </c>
      <c r="I2156" s="6" t="n">
        <f aca="false">IF(1_Data_EDA!B2157="Second Class",1,0)</f>
        <v>0</v>
      </c>
      <c r="J2156" s="6" t="n">
        <f aca="false">IF(1_Data_EDA!B2157="Same Day",1,0)</f>
        <v>0</v>
      </c>
      <c r="K2156" s="6" t="n">
        <f aca="false">IF(1_Data_EDA!C2157="Corporate",1,0)</f>
        <v>0</v>
      </c>
      <c r="L2156" s="6" t="n">
        <f aca="false">IF(1_Data_EDA!C2157="Home Office",1,0)</f>
        <v>0</v>
      </c>
      <c r="M2156" s="6" t="n">
        <f aca="false">IF(1_Data_EDA!D2157="Europe",1,0)</f>
        <v>0</v>
      </c>
      <c r="N2156" s="6" t="n">
        <f aca="false">IF(1_Data_EDA!D2157="LATAM",1,0)</f>
        <v>1</v>
      </c>
      <c r="O2156" s="6" t="n">
        <f aca="false">IF(1_Data_EDA!D2157="Pacific Asia",1,0)</f>
        <v>0</v>
      </c>
      <c r="P2156" s="6" t="n">
        <f aca="false">IF(1_Data_EDA!D2157="USCA",1,0)</f>
        <v>0</v>
      </c>
      <c r="Q2156" s="6" t="n">
        <f aca="false">IF(C2156&gt;MEDIAN(C$5:C$8004),1,0)</f>
        <v>0</v>
      </c>
      <c r="R2156" s="6" t="n">
        <f aca="false">IF(D2156&gt;2,1,0)</f>
        <v>1</v>
      </c>
    </row>
    <row r="2157" customFormat="false" ht="15" hidden="false" customHeight="true" outlineLevel="0" collapsed="false">
      <c r="A2157" s="6" t="n">
        <f aca="false">1_Data_EDA!O2158</f>
        <v>0</v>
      </c>
      <c r="B2157" s="6" t="n">
        <f aca="false">1_Data_EDA!H2158</f>
        <v>4</v>
      </c>
      <c r="C2157" s="7" t="n">
        <f aca="false">1_Data_EDA!I2158</f>
        <v>293.0400085</v>
      </c>
      <c r="D2157" s="6" t="n">
        <f aca="false">1_Data_EDA!J2158</f>
        <v>1</v>
      </c>
      <c r="E2157" s="7" t="n">
        <f aca="false">1_Data_EDA!K2158</f>
        <v>293.0400085</v>
      </c>
      <c r="F2157" s="7" t="n">
        <f aca="false">1_Data_EDA!L2158</f>
        <v>46.88999939</v>
      </c>
      <c r="G2157" s="8" t="n">
        <f aca="false">1_Data_EDA!M2158</f>
        <v>0.159999996</v>
      </c>
      <c r="H2157" s="6" t="n">
        <f aca="false">IF(1_Data_EDA!B2158="First Class",1,0)</f>
        <v>0</v>
      </c>
      <c r="I2157" s="6" t="n">
        <f aca="false">IF(1_Data_EDA!B2158="Second Class",1,0)</f>
        <v>0</v>
      </c>
      <c r="J2157" s="6" t="n">
        <f aca="false">IF(1_Data_EDA!B2158="Same Day",1,0)</f>
        <v>0</v>
      </c>
      <c r="K2157" s="6" t="n">
        <f aca="false">IF(1_Data_EDA!C2158="Corporate",1,0)</f>
        <v>0</v>
      </c>
      <c r="L2157" s="6" t="n">
        <f aca="false">IF(1_Data_EDA!C2158="Home Office",1,0)</f>
        <v>0</v>
      </c>
      <c r="M2157" s="6" t="n">
        <f aca="false">IF(1_Data_EDA!D2158="Europe",1,0)</f>
        <v>0</v>
      </c>
      <c r="N2157" s="6" t="n">
        <f aca="false">IF(1_Data_EDA!D2158="LATAM",1,0)</f>
        <v>0</v>
      </c>
      <c r="O2157" s="6" t="n">
        <f aca="false">IF(1_Data_EDA!D2158="Pacific Asia",1,0)</f>
        <v>1</v>
      </c>
      <c r="P2157" s="6" t="n">
        <f aca="false">IF(1_Data_EDA!D2158="USCA",1,0)</f>
        <v>0</v>
      </c>
      <c r="Q2157" s="6" t="n">
        <f aca="false">IF(C2157&gt;MEDIAN(C$5:C$8004),1,0)</f>
        <v>1</v>
      </c>
      <c r="R2157" s="6" t="n">
        <f aca="false">IF(D2157&gt;2,1,0)</f>
        <v>0</v>
      </c>
    </row>
    <row r="2158" customFormat="false" ht="15" hidden="false" customHeight="true" outlineLevel="0" collapsed="false">
      <c r="A2158" s="6" t="n">
        <f aca="false">1_Data_EDA!O2159</f>
        <v>0</v>
      </c>
      <c r="B2158" s="6" t="n">
        <f aca="false">1_Data_EDA!H2159</f>
        <v>4</v>
      </c>
      <c r="C2158" s="7" t="n">
        <f aca="false">1_Data_EDA!I2159</f>
        <v>199.9900055</v>
      </c>
      <c r="D2158" s="6" t="n">
        <f aca="false">1_Data_EDA!J2159</f>
        <v>1</v>
      </c>
      <c r="E2158" s="7" t="n">
        <f aca="false">1_Data_EDA!K2159</f>
        <v>199.9900055</v>
      </c>
      <c r="F2158" s="7" t="n">
        <f aca="false">1_Data_EDA!L2159</f>
        <v>18</v>
      </c>
      <c r="G2158" s="8" t="n">
        <f aca="false">1_Data_EDA!M2159</f>
        <v>0.090000004</v>
      </c>
      <c r="H2158" s="6" t="n">
        <f aca="false">IF(1_Data_EDA!B2159="First Class",1,0)</f>
        <v>0</v>
      </c>
      <c r="I2158" s="6" t="n">
        <f aca="false">IF(1_Data_EDA!B2159="Second Class",1,0)</f>
        <v>0</v>
      </c>
      <c r="J2158" s="6" t="n">
        <f aca="false">IF(1_Data_EDA!B2159="Same Day",1,0)</f>
        <v>0</v>
      </c>
      <c r="K2158" s="6" t="n">
        <f aca="false">IF(1_Data_EDA!C2159="Corporate",1,0)</f>
        <v>0</v>
      </c>
      <c r="L2158" s="6" t="n">
        <f aca="false">IF(1_Data_EDA!C2159="Home Office",1,0)</f>
        <v>0</v>
      </c>
      <c r="M2158" s="6" t="n">
        <f aca="false">IF(1_Data_EDA!D2159="Europe",1,0)</f>
        <v>1</v>
      </c>
      <c r="N2158" s="6" t="n">
        <f aca="false">IF(1_Data_EDA!D2159="LATAM",1,0)</f>
        <v>0</v>
      </c>
      <c r="O2158" s="6" t="n">
        <f aca="false">IF(1_Data_EDA!D2159="Pacific Asia",1,0)</f>
        <v>0</v>
      </c>
      <c r="P2158" s="6" t="n">
        <f aca="false">IF(1_Data_EDA!D2159="USCA",1,0)</f>
        <v>0</v>
      </c>
      <c r="Q2158" s="6" t="n">
        <f aca="false">IF(C2158&gt;MEDIAN(C$5:C$8004),1,0)</f>
        <v>1</v>
      </c>
      <c r="R2158" s="6" t="n">
        <f aca="false">IF(D2158&gt;2,1,0)</f>
        <v>0</v>
      </c>
    </row>
    <row r="2159" customFormat="false" ht="15" hidden="false" customHeight="true" outlineLevel="0" collapsed="false">
      <c r="A2159" s="6" t="n">
        <f aca="false">1_Data_EDA!O2160</f>
        <v>1</v>
      </c>
      <c r="B2159" s="6" t="n">
        <f aca="false">1_Data_EDA!H2160</f>
        <v>2</v>
      </c>
      <c r="C2159" s="7" t="n">
        <f aca="false">1_Data_EDA!I2160</f>
        <v>129.9900055</v>
      </c>
      <c r="D2159" s="6" t="n">
        <f aca="false">1_Data_EDA!J2160</f>
        <v>1</v>
      </c>
      <c r="E2159" s="7" t="n">
        <f aca="false">1_Data_EDA!K2160</f>
        <v>129.9900055</v>
      </c>
      <c r="F2159" s="7" t="n">
        <f aca="false">1_Data_EDA!L2160</f>
        <v>23.39999962</v>
      </c>
      <c r="G2159" s="8" t="n">
        <f aca="false">1_Data_EDA!M2160</f>
        <v>0.180000007</v>
      </c>
      <c r="H2159" s="6" t="n">
        <f aca="false">IF(1_Data_EDA!B2160="First Class",1,0)</f>
        <v>0</v>
      </c>
      <c r="I2159" s="6" t="n">
        <f aca="false">IF(1_Data_EDA!B2160="Second Class",1,0)</f>
        <v>1</v>
      </c>
      <c r="J2159" s="6" t="n">
        <f aca="false">IF(1_Data_EDA!B2160="Same Day",1,0)</f>
        <v>0</v>
      </c>
      <c r="K2159" s="6" t="n">
        <f aca="false">IF(1_Data_EDA!C2160="Corporate",1,0)</f>
        <v>0</v>
      </c>
      <c r="L2159" s="6" t="n">
        <f aca="false">IF(1_Data_EDA!C2160="Home Office",1,0)</f>
        <v>1</v>
      </c>
      <c r="M2159" s="6" t="n">
        <f aca="false">IF(1_Data_EDA!D2160="Europe",1,0)</f>
        <v>0</v>
      </c>
      <c r="N2159" s="6" t="n">
        <f aca="false">IF(1_Data_EDA!D2160="LATAM",1,0)</f>
        <v>1</v>
      </c>
      <c r="O2159" s="6" t="n">
        <f aca="false">IF(1_Data_EDA!D2160="Pacific Asia",1,0)</f>
        <v>0</v>
      </c>
      <c r="P2159" s="6" t="n">
        <f aca="false">IF(1_Data_EDA!D2160="USCA",1,0)</f>
        <v>0</v>
      </c>
      <c r="Q2159" s="6" t="n">
        <f aca="false">IF(C2159&gt;MEDIAN(C$5:C$8004),1,0)</f>
        <v>1</v>
      </c>
      <c r="R2159" s="6" t="n">
        <f aca="false">IF(D2159&gt;2,1,0)</f>
        <v>0</v>
      </c>
    </row>
    <row r="2160" customFormat="false" ht="15" hidden="false" customHeight="true" outlineLevel="0" collapsed="false">
      <c r="A2160" s="6" t="n">
        <f aca="false">1_Data_EDA!O2161</f>
        <v>1</v>
      </c>
      <c r="B2160" s="6" t="n">
        <f aca="false">1_Data_EDA!H2161</f>
        <v>4</v>
      </c>
      <c r="C2160" s="7" t="n">
        <f aca="false">1_Data_EDA!I2161</f>
        <v>49.97999954</v>
      </c>
      <c r="D2160" s="6" t="n">
        <f aca="false">1_Data_EDA!J2161</f>
        <v>2</v>
      </c>
      <c r="E2160" s="7" t="n">
        <f aca="false">1_Data_EDA!K2161</f>
        <v>99.95999908</v>
      </c>
      <c r="F2160" s="7" t="n">
        <f aca="false">1_Data_EDA!L2161</f>
        <v>5.5</v>
      </c>
      <c r="G2160" s="8" t="n">
        <f aca="false">1_Data_EDA!M2161</f>
        <v>0.059999999</v>
      </c>
      <c r="H2160" s="6" t="n">
        <f aca="false">IF(1_Data_EDA!B2161="First Class",1,0)</f>
        <v>0</v>
      </c>
      <c r="I2160" s="6" t="n">
        <f aca="false">IF(1_Data_EDA!B2161="Second Class",1,0)</f>
        <v>0</v>
      </c>
      <c r="J2160" s="6" t="n">
        <f aca="false">IF(1_Data_EDA!B2161="Same Day",1,0)</f>
        <v>0</v>
      </c>
      <c r="K2160" s="6" t="n">
        <f aca="false">IF(1_Data_EDA!C2161="Corporate",1,0)</f>
        <v>0</v>
      </c>
      <c r="L2160" s="6" t="n">
        <f aca="false">IF(1_Data_EDA!C2161="Home Office",1,0)</f>
        <v>1</v>
      </c>
      <c r="M2160" s="6" t="n">
        <f aca="false">IF(1_Data_EDA!D2161="Europe",1,0)</f>
        <v>0</v>
      </c>
      <c r="N2160" s="6" t="n">
        <f aca="false">IF(1_Data_EDA!D2161="LATAM",1,0)</f>
        <v>1</v>
      </c>
      <c r="O2160" s="6" t="n">
        <f aca="false">IF(1_Data_EDA!D2161="Pacific Asia",1,0)</f>
        <v>0</v>
      </c>
      <c r="P2160" s="6" t="n">
        <f aca="false">IF(1_Data_EDA!D2161="USCA",1,0)</f>
        <v>0</v>
      </c>
      <c r="Q2160" s="6" t="n">
        <f aca="false">IF(C2160&gt;MEDIAN(C$5:C$8004),1,0)</f>
        <v>0</v>
      </c>
      <c r="R2160" s="6" t="n">
        <f aca="false">IF(D2160&gt;2,1,0)</f>
        <v>0</v>
      </c>
    </row>
    <row r="2161" customFormat="false" ht="15" hidden="false" customHeight="true" outlineLevel="0" collapsed="false">
      <c r="A2161" s="6" t="n">
        <f aca="false">1_Data_EDA!O2162</f>
        <v>1</v>
      </c>
      <c r="B2161" s="6" t="n">
        <f aca="false">1_Data_EDA!H2162</f>
        <v>1</v>
      </c>
      <c r="C2161" s="7" t="n">
        <f aca="false">1_Data_EDA!I2162</f>
        <v>49.97999954</v>
      </c>
      <c r="D2161" s="6" t="n">
        <f aca="false">1_Data_EDA!J2162</f>
        <v>3</v>
      </c>
      <c r="E2161" s="7" t="n">
        <f aca="false">1_Data_EDA!K2162</f>
        <v>149.9400024</v>
      </c>
      <c r="F2161" s="7" t="n">
        <f aca="false">1_Data_EDA!L2162</f>
        <v>22.48999977</v>
      </c>
      <c r="G2161" s="8" t="n">
        <f aca="false">1_Data_EDA!M2162</f>
        <v>0.150000006</v>
      </c>
      <c r="H2161" s="6" t="n">
        <f aca="false">IF(1_Data_EDA!B2162="First Class",1,0)</f>
        <v>1</v>
      </c>
      <c r="I2161" s="6" t="n">
        <f aca="false">IF(1_Data_EDA!B2162="Second Class",1,0)</f>
        <v>0</v>
      </c>
      <c r="J2161" s="6" t="n">
        <f aca="false">IF(1_Data_EDA!B2162="Same Day",1,0)</f>
        <v>0</v>
      </c>
      <c r="K2161" s="6" t="n">
        <f aca="false">IF(1_Data_EDA!C2162="Corporate",1,0)</f>
        <v>1</v>
      </c>
      <c r="L2161" s="6" t="n">
        <f aca="false">IF(1_Data_EDA!C2162="Home Office",1,0)</f>
        <v>0</v>
      </c>
      <c r="M2161" s="6" t="n">
        <f aca="false">IF(1_Data_EDA!D2162="Europe",1,0)</f>
        <v>0</v>
      </c>
      <c r="N2161" s="6" t="n">
        <f aca="false">IF(1_Data_EDA!D2162="LATAM",1,0)</f>
        <v>0</v>
      </c>
      <c r="O2161" s="6" t="n">
        <f aca="false">IF(1_Data_EDA!D2162="Pacific Asia",1,0)</f>
        <v>0</v>
      </c>
      <c r="P2161" s="6" t="n">
        <f aca="false">IF(1_Data_EDA!D2162="USCA",1,0)</f>
        <v>0</v>
      </c>
      <c r="Q2161" s="6" t="n">
        <f aca="false">IF(C2161&gt;MEDIAN(C$5:C$8004),1,0)</f>
        <v>0</v>
      </c>
      <c r="R2161" s="6" t="n">
        <f aca="false">IF(D2161&gt;2,1,0)</f>
        <v>1</v>
      </c>
    </row>
    <row r="2162" customFormat="false" ht="15" hidden="false" customHeight="true" outlineLevel="0" collapsed="false">
      <c r="A2162" s="6" t="n">
        <f aca="false">1_Data_EDA!O2163</f>
        <v>1</v>
      </c>
      <c r="B2162" s="6" t="n">
        <f aca="false">1_Data_EDA!H2163</f>
        <v>1</v>
      </c>
      <c r="C2162" s="7" t="n">
        <f aca="false">1_Data_EDA!I2163</f>
        <v>299.980011</v>
      </c>
      <c r="D2162" s="6" t="n">
        <f aca="false">1_Data_EDA!J2163</f>
        <v>1</v>
      </c>
      <c r="E2162" s="7" t="n">
        <f aca="false">1_Data_EDA!K2163</f>
        <v>299.980011</v>
      </c>
      <c r="F2162" s="7" t="n">
        <f aca="false">1_Data_EDA!L2163</f>
        <v>21</v>
      </c>
      <c r="G2162" s="8" t="n">
        <f aca="false">1_Data_EDA!M2163</f>
        <v>0.07</v>
      </c>
      <c r="H2162" s="6" t="n">
        <f aca="false">IF(1_Data_EDA!B2163="First Class",1,0)</f>
        <v>1</v>
      </c>
      <c r="I2162" s="6" t="n">
        <f aca="false">IF(1_Data_EDA!B2163="Second Class",1,0)</f>
        <v>0</v>
      </c>
      <c r="J2162" s="6" t="n">
        <f aca="false">IF(1_Data_EDA!B2163="Same Day",1,0)</f>
        <v>0</v>
      </c>
      <c r="K2162" s="6" t="n">
        <f aca="false">IF(1_Data_EDA!C2163="Corporate",1,0)</f>
        <v>0</v>
      </c>
      <c r="L2162" s="6" t="n">
        <f aca="false">IF(1_Data_EDA!C2163="Home Office",1,0)</f>
        <v>1</v>
      </c>
      <c r="M2162" s="6" t="n">
        <f aca="false">IF(1_Data_EDA!D2163="Europe",1,0)</f>
        <v>1</v>
      </c>
      <c r="N2162" s="6" t="n">
        <f aca="false">IF(1_Data_EDA!D2163="LATAM",1,0)</f>
        <v>0</v>
      </c>
      <c r="O2162" s="6" t="n">
        <f aca="false">IF(1_Data_EDA!D2163="Pacific Asia",1,0)</f>
        <v>0</v>
      </c>
      <c r="P2162" s="6" t="n">
        <f aca="false">IF(1_Data_EDA!D2163="USCA",1,0)</f>
        <v>0</v>
      </c>
      <c r="Q2162" s="6" t="n">
        <f aca="false">IF(C2162&gt;MEDIAN(C$5:C$8004),1,0)</f>
        <v>1</v>
      </c>
      <c r="R2162" s="6" t="n">
        <f aca="false">IF(D2162&gt;2,1,0)</f>
        <v>0</v>
      </c>
    </row>
    <row r="2163" customFormat="false" ht="15" hidden="false" customHeight="true" outlineLevel="0" collapsed="false">
      <c r="A2163" s="6" t="n">
        <f aca="false">1_Data_EDA!O2164</f>
        <v>1</v>
      </c>
      <c r="B2163" s="6" t="n">
        <f aca="false">1_Data_EDA!H2164</f>
        <v>2</v>
      </c>
      <c r="C2163" s="7" t="n">
        <f aca="false">1_Data_EDA!I2164</f>
        <v>59.99000168</v>
      </c>
      <c r="D2163" s="6" t="n">
        <f aca="false">1_Data_EDA!J2164</f>
        <v>5</v>
      </c>
      <c r="E2163" s="7" t="n">
        <f aca="false">1_Data_EDA!K2164</f>
        <v>299.9500122</v>
      </c>
      <c r="F2163" s="7" t="n">
        <f aca="false">1_Data_EDA!L2164</f>
        <v>59.99000168</v>
      </c>
      <c r="G2163" s="8" t="n">
        <f aca="false">1_Data_EDA!M2164</f>
        <v>0.200000003</v>
      </c>
      <c r="H2163" s="6" t="n">
        <f aca="false">IF(1_Data_EDA!B2164="First Class",1,0)</f>
        <v>0</v>
      </c>
      <c r="I2163" s="6" t="n">
        <f aca="false">IF(1_Data_EDA!B2164="Second Class",1,0)</f>
        <v>1</v>
      </c>
      <c r="J2163" s="6" t="n">
        <f aca="false">IF(1_Data_EDA!B2164="Same Day",1,0)</f>
        <v>0</v>
      </c>
      <c r="K2163" s="6" t="n">
        <f aca="false">IF(1_Data_EDA!C2164="Corporate",1,0)</f>
        <v>0</v>
      </c>
      <c r="L2163" s="6" t="n">
        <f aca="false">IF(1_Data_EDA!C2164="Home Office",1,0)</f>
        <v>0</v>
      </c>
      <c r="M2163" s="6" t="n">
        <f aca="false">IF(1_Data_EDA!D2164="Europe",1,0)</f>
        <v>0</v>
      </c>
      <c r="N2163" s="6" t="n">
        <f aca="false">IF(1_Data_EDA!D2164="LATAM",1,0)</f>
        <v>0</v>
      </c>
      <c r="O2163" s="6" t="n">
        <f aca="false">IF(1_Data_EDA!D2164="Pacific Asia",1,0)</f>
        <v>1</v>
      </c>
      <c r="P2163" s="6" t="n">
        <f aca="false">IF(1_Data_EDA!D2164="USCA",1,0)</f>
        <v>0</v>
      </c>
      <c r="Q2163" s="6" t="n">
        <f aca="false">IF(C2163&gt;MEDIAN(C$5:C$8004),1,0)</f>
        <v>0</v>
      </c>
      <c r="R2163" s="6" t="n">
        <f aca="false">IF(D2163&gt;2,1,0)</f>
        <v>1</v>
      </c>
    </row>
    <row r="2164" customFormat="false" ht="15" hidden="false" customHeight="true" outlineLevel="0" collapsed="false">
      <c r="A2164" s="6" t="n">
        <f aca="false">1_Data_EDA!O2165</f>
        <v>0</v>
      </c>
      <c r="B2164" s="6" t="n">
        <f aca="false">1_Data_EDA!H2165</f>
        <v>4</v>
      </c>
      <c r="C2164" s="7" t="n">
        <f aca="false">1_Data_EDA!I2165</f>
        <v>49.97999954</v>
      </c>
      <c r="D2164" s="6" t="n">
        <f aca="false">1_Data_EDA!J2165</f>
        <v>5</v>
      </c>
      <c r="E2164" s="7" t="n">
        <f aca="false">1_Data_EDA!K2165</f>
        <v>249.8999939</v>
      </c>
      <c r="F2164" s="7" t="n">
        <f aca="false">1_Data_EDA!L2165</f>
        <v>44.97999954</v>
      </c>
      <c r="G2164" s="8" t="n">
        <f aca="false">1_Data_EDA!M2165</f>
        <v>0.180000007</v>
      </c>
      <c r="H2164" s="6" t="n">
        <f aca="false">IF(1_Data_EDA!B2165="First Class",1,0)</f>
        <v>0</v>
      </c>
      <c r="I2164" s="6" t="n">
        <f aca="false">IF(1_Data_EDA!B2165="Second Class",1,0)</f>
        <v>0</v>
      </c>
      <c r="J2164" s="6" t="n">
        <f aca="false">IF(1_Data_EDA!B2165="Same Day",1,0)</f>
        <v>0</v>
      </c>
      <c r="K2164" s="6" t="n">
        <f aca="false">IF(1_Data_EDA!C2165="Corporate",1,0)</f>
        <v>1</v>
      </c>
      <c r="L2164" s="6" t="n">
        <f aca="false">IF(1_Data_EDA!C2165="Home Office",1,0)</f>
        <v>0</v>
      </c>
      <c r="M2164" s="6" t="n">
        <f aca="false">IF(1_Data_EDA!D2165="Europe",1,0)</f>
        <v>0</v>
      </c>
      <c r="N2164" s="6" t="n">
        <f aca="false">IF(1_Data_EDA!D2165="LATAM",1,0)</f>
        <v>0</v>
      </c>
      <c r="O2164" s="6" t="n">
        <f aca="false">IF(1_Data_EDA!D2165="Pacific Asia",1,0)</f>
        <v>0</v>
      </c>
      <c r="P2164" s="6" t="n">
        <f aca="false">IF(1_Data_EDA!D2165="USCA",1,0)</f>
        <v>1</v>
      </c>
      <c r="Q2164" s="6" t="n">
        <f aca="false">IF(C2164&gt;MEDIAN(C$5:C$8004),1,0)</f>
        <v>0</v>
      </c>
      <c r="R2164" s="6" t="n">
        <f aca="false">IF(D2164&gt;2,1,0)</f>
        <v>1</v>
      </c>
    </row>
    <row r="2165" customFormat="false" ht="15" hidden="false" customHeight="true" outlineLevel="0" collapsed="false">
      <c r="A2165" s="6" t="n">
        <f aca="false">1_Data_EDA!O2166</f>
        <v>1</v>
      </c>
      <c r="B2165" s="6" t="n">
        <f aca="false">1_Data_EDA!H2166</f>
        <v>4</v>
      </c>
      <c r="C2165" s="7" t="n">
        <f aca="false">1_Data_EDA!I2166</f>
        <v>99.98999786</v>
      </c>
      <c r="D2165" s="6" t="n">
        <f aca="false">1_Data_EDA!J2166</f>
        <v>3</v>
      </c>
      <c r="E2165" s="7" t="n">
        <f aca="false">1_Data_EDA!K2166</f>
        <v>299.9700012</v>
      </c>
      <c r="F2165" s="7" t="n">
        <f aca="false">1_Data_EDA!L2166</f>
        <v>45</v>
      </c>
      <c r="G2165" s="8" t="n">
        <f aca="false">1_Data_EDA!M2166</f>
        <v>0.150000006</v>
      </c>
      <c r="H2165" s="6" t="n">
        <f aca="false">IF(1_Data_EDA!B2166="First Class",1,0)</f>
        <v>0</v>
      </c>
      <c r="I2165" s="6" t="n">
        <f aca="false">IF(1_Data_EDA!B2166="Second Class",1,0)</f>
        <v>0</v>
      </c>
      <c r="J2165" s="6" t="n">
        <f aca="false">IF(1_Data_EDA!B2166="Same Day",1,0)</f>
        <v>0</v>
      </c>
      <c r="K2165" s="6" t="n">
        <f aca="false">IF(1_Data_EDA!C2166="Corporate",1,0)</f>
        <v>0</v>
      </c>
      <c r="L2165" s="6" t="n">
        <f aca="false">IF(1_Data_EDA!C2166="Home Office",1,0)</f>
        <v>0</v>
      </c>
      <c r="M2165" s="6" t="n">
        <f aca="false">IF(1_Data_EDA!D2166="Europe",1,0)</f>
        <v>0</v>
      </c>
      <c r="N2165" s="6" t="n">
        <f aca="false">IF(1_Data_EDA!D2166="LATAM",1,0)</f>
        <v>0</v>
      </c>
      <c r="O2165" s="6" t="n">
        <f aca="false">IF(1_Data_EDA!D2166="Pacific Asia",1,0)</f>
        <v>1</v>
      </c>
      <c r="P2165" s="6" t="n">
        <f aca="false">IF(1_Data_EDA!D2166="USCA",1,0)</f>
        <v>0</v>
      </c>
      <c r="Q2165" s="6" t="n">
        <f aca="false">IF(C2165&gt;MEDIAN(C$5:C$8004),1,0)</f>
        <v>1</v>
      </c>
      <c r="R2165" s="6" t="n">
        <f aca="false">IF(D2165&gt;2,1,0)</f>
        <v>1</v>
      </c>
    </row>
    <row r="2166" customFormat="false" ht="15" hidden="false" customHeight="true" outlineLevel="0" collapsed="false">
      <c r="A2166" s="6" t="n">
        <f aca="false">1_Data_EDA!O2167</f>
        <v>1</v>
      </c>
      <c r="B2166" s="6" t="n">
        <f aca="false">1_Data_EDA!H2167</f>
        <v>2</v>
      </c>
      <c r="C2166" s="7" t="n">
        <f aca="false">1_Data_EDA!I2167</f>
        <v>129.9900055</v>
      </c>
      <c r="D2166" s="6" t="n">
        <f aca="false">1_Data_EDA!J2167</f>
        <v>1</v>
      </c>
      <c r="E2166" s="7" t="n">
        <f aca="false">1_Data_EDA!K2167</f>
        <v>129.9900055</v>
      </c>
      <c r="F2166" s="7" t="n">
        <f aca="false">1_Data_EDA!L2167</f>
        <v>23.39999962</v>
      </c>
      <c r="G2166" s="8" t="n">
        <f aca="false">1_Data_EDA!M2167</f>
        <v>0.180000007</v>
      </c>
      <c r="H2166" s="6" t="n">
        <f aca="false">IF(1_Data_EDA!B2167="First Class",1,0)</f>
        <v>0</v>
      </c>
      <c r="I2166" s="6" t="n">
        <f aca="false">IF(1_Data_EDA!B2167="Second Class",1,0)</f>
        <v>1</v>
      </c>
      <c r="J2166" s="6" t="n">
        <f aca="false">IF(1_Data_EDA!B2167="Same Day",1,0)</f>
        <v>0</v>
      </c>
      <c r="K2166" s="6" t="n">
        <f aca="false">IF(1_Data_EDA!C2167="Corporate",1,0)</f>
        <v>0</v>
      </c>
      <c r="L2166" s="6" t="n">
        <f aca="false">IF(1_Data_EDA!C2167="Home Office",1,0)</f>
        <v>0</v>
      </c>
      <c r="M2166" s="6" t="n">
        <f aca="false">IF(1_Data_EDA!D2167="Europe",1,0)</f>
        <v>0</v>
      </c>
      <c r="N2166" s="6" t="n">
        <f aca="false">IF(1_Data_EDA!D2167="LATAM",1,0)</f>
        <v>1</v>
      </c>
      <c r="O2166" s="6" t="n">
        <f aca="false">IF(1_Data_EDA!D2167="Pacific Asia",1,0)</f>
        <v>0</v>
      </c>
      <c r="P2166" s="6" t="n">
        <f aca="false">IF(1_Data_EDA!D2167="USCA",1,0)</f>
        <v>0</v>
      </c>
      <c r="Q2166" s="6" t="n">
        <f aca="false">IF(C2166&gt;MEDIAN(C$5:C$8004),1,0)</f>
        <v>1</v>
      </c>
      <c r="R2166" s="6" t="n">
        <f aca="false">IF(D2166&gt;2,1,0)</f>
        <v>0</v>
      </c>
    </row>
    <row r="2167" customFormat="false" ht="15" hidden="false" customHeight="true" outlineLevel="0" collapsed="false">
      <c r="A2167" s="6" t="n">
        <f aca="false">1_Data_EDA!O2168</f>
        <v>1</v>
      </c>
      <c r="B2167" s="6" t="n">
        <f aca="false">1_Data_EDA!H2168</f>
        <v>2</v>
      </c>
      <c r="C2167" s="7" t="n">
        <f aca="false">1_Data_EDA!I2168</f>
        <v>99.98999786</v>
      </c>
      <c r="D2167" s="6" t="n">
        <f aca="false">1_Data_EDA!J2168</f>
        <v>3</v>
      </c>
      <c r="E2167" s="7" t="n">
        <f aca="false">1_Data_EDA!K2168</f>
        <v>299.9700012</v>
      </c>
      <c r="F2167" s="7" t="n">
        <f aca="false">1_Data_EDA!L2168</f>
        <v>59.99000168</v>
      </c>
      <c r="G2167" s="8" t="n">
        <f aca="false">1_Data_EDA!M2168</f>
        <v>0.200000003</v>
      </c>
      <c r="H2167" s="6" t="n">
        <f aca="false">IF(1_Data_EDA!B2168="First Class",1,0)</f>
        <v>0</v>
      </c>
      <c r="I2167" s="6" t="n">
        <f aca="false">IF(1_Data_EDA!B2168="Second Class",1,0)</f>
        <v>1</v>
      </c>
      <c r="J2167" s="6" t="n">
        <f aca="false">IF(1_Data_EDA!B2168="Same Day",1,0)</f>
        <v>0</v>
      </c>
      <c r="K2167" s="6" t="n">
        <f aca="false">IF(1_Data_EDA!C2168="Corporate",1,0)</f>
        <v>0</v>
      </c>
      <c r="L2167" s="6" t="n">
        <f aca="false">IF(1_Data_EDA!C2168="Home Office",1,0)</f>
        <v>0</v>
      </c>
      <c r="M2167" s="6" t="n">
        <f aca="false">IF(1_Data_EDA!D2168="Europe",1,0)</f>
        <v>0</v>
      </c>
      <c r="N2167" s="6" t="n">
        <f aca="false">IF(1_Data_EDA!D2168="LATAM",1,0)</f>
        <v>0</v>
      </c>
      <c r="O2167" s="6" t="n">
        <f aca="false">IF(1_Data_EDA!D2168="Pacific Asia",1,0)</f>
        <v>0</v>
      </c>
      <c r="P2167" s="6" t="n">
        <f aca="false">IF(1_Data_EDA!D2168="USCA",1,0)</f>
        <v>1</v>
      </c>
      <c r="Q2167" s="6" t="n">
        <f aca="false">IF(C2167&gt;MEDIAN(C$5:C$8004),1,0)</f>
        <v>1</v>
      </c>
      <c r="R2167" s="6" t="n">
        <f aca="false">IF(D2167&gt;2,1,0)</f>
        <v>1</v>
      </c>
    </row>
    <row r="2168" customFormat="false" ht="15" hidden="false" customHeight="true" outlineLevel="0" collapsed="false">
      <c r="A2168" s="6" t="n">
        <f aca="false">1_Data_EDA!O2169</f>
        <v>0</v>
      </c>
      <c r="B2168" s="6" t="n">
        <f aca="false">1_Data_EDA!H2169</f>
        <v>4</v>
      </c>
      <c r="C2168" s="7" t="n">
        <f aca="false">1_Data_EDA!I2169</f>
        <v>49.97999954</v>
      </c>
      <c r="D2168" s="6" t="n">
        <f aca="false">1_Data_EDA!J2169</f>
        <v>1</v>
      </c>
      <c r="E2168" s="7" t="n">
        <f aca="false">1_Data_EDA!K2169</f>
        <v>49.97999954</v>
      </c>
      <c r="F2168" s="7" t="n">
        <f aca="false">1_Data_EDA!L2169</f>
        <v>10</v>
      </c>
      <c r="G2168" s="8" t="n">
        <f aca="false">1_Data_EDA!M2169</f>
        <v>0.200000003</v>
      </c>
      <c r="H2168" s="6" t="n">
        <f aca="false">IF(1_Data_EDA!B2169="First Class",1,0)</f>
        <v>0</v>
      </c>
      <c r="I2168" s="6" t="n">
        <f aca="false">IF(1_Data_EDA!B2169="Second Class",1,0)</f>
        <v>0</v>
      </c>
      <c r="J2168" s="6" t="n">
        <f aca="false">IF(1_Data_EDA!B2169="Same Day",1,0)</f>
        <v>0</v>
      </c>
      <c r="K2168" s="6" t="n">
        <f aca="false">IF(1_Data_EDA!C2169="Corporate",1,0)</f>
        <v>0</v>
      </c>
      <c r="L2168" s="6" t="n">
        <f aca="false">IF(1_Data_EDA!C2169="Home Office",1,0)</f>
        <v>0</v>
      </c>
      <c r="M2168" s="6" t="n">
        <f aca="false">IF(1_Data_EDA!D2169="Europe",1,0)</f>
        <v>0</v>
      </c>
      <c r="N2168" s="6" t="n">
        <f aca="false">IF(1_Data_EDA!D2169="LATAM",1,0)</f>
        <v>0</v>
      </c>
      <c r="O2168" s="6" t="n">
        <f aca="false">IF(1_Data_EDA!D2169="Pacific Asia",1,0)</f>
        <v>0</v>
      </c>
      <c r="P2168" s="6" t="n">
        <f aca="false">IF(1_Data_EDA!D2169="USCA",1,0)</f>
        <v>1</v>
      </c>
      <c r="Q2168" s="6" t="n">
        <f aca="false">IF(C2168&gt;MEDIAN(C$5:C$8004),1,0)</f>
        <v>0</v>
      </c>
      <c r="R2168" s="6" t="n">
        <f aca="false">IF(D2168&gt;2,1,0)</f>
        <v>0</v>
      </c>
    </row>
    <row r="2169" customFormat="false" ht="15" hidden="false" customHeight="true" outlineLevel="0" collapsed="false">
      <c r="A2169" s="6" t="n">
        <f aca="false">1_Data_EDA!O2170</f>
        <v>0</v>
      </c>
      <c r="B2169" s="6" t="n">
        <f aca="false">1_Data_EDA!H2170</f>
        <v>4</v>
      </c>
      <c r="C2169" s="7" t="n">
        <f aca="false">1_Data_EDA!I2170</f>
        <v>99.98999786</v>
      </c>
      <c r="D2169" s="6" t="n">
        <f aca="false">1_Data_EDA!J2170</f>
        <v>2</v>
      </c>
      <c r="E2169" s="7" t="n">
        <f aca="false">1_Data_EDA!K2170</f>
        <v>199.9799957</v>
      </c>
      <c r="F2169" s="7" t="n">
        <f aca="false">1_Data_EDA!L2170</f>
        <v>36</v>
      </c>
      <c r="G2169" s="8" t="n">
        <f aca="false">1_Data_EDA!M2170</f>
        <v>0.180000007</v>
      </c>
      <c r="H2169" s="6" t="n">
        <f aca="false">IF(1_Data_EDA!B2170="First Class",1,0)</f>
        <v>0</v>
      </c>
      <c r="I2169" s="6" t="n">
        <f aca="false">IF(1_Data_EDA!B2170="Second Class",1,0)</f>
        <v>0</v>
      </c>
      <c r="J2169" s="6" t="n">
        <f aca="false">IF(1_Data_EDA!B2170="Same Day",1,0)</f>
        <v>0</v>
      </c>
      <c r="K2169" s="6" t="n">
        <f aca="false">IF(1_Data_EDA!C2170="Corporate",1,0)</f>
        <v>1</v>
      </c>
      <c r="L2169" s="6" t="n">
        <f aca="false">IF(1_Data_EDA!C2170="Home Office",1,0)</f>
        <v>0</v>
      </c>
      <c r="M2169" s="6" t="n">
        <f aca="false">IF(1_Data_EDA!D2170="Europe",1,0)</f>
        <v>0</v>
      </c>
      <c r="N2169" s="6" t="n">
        <f aca="false">IF(1_Data_EDA!D2170="LATAM",1,0)</f>
        <v>0</v>
      </c>
      <c r="O2169" s="6" t="n">
        <f aca="false">IF(1_Data_EDA!D2170="Pacific Asia",1,0)</f>
        <v>1</v>
      </c>
      <c r="P2169" s="6" t="n">
        <f aca="false">IF(1_Data_EDA!D2170="USCA",1,0)</f>
        <v>0</v>
      </c>
      <c r="Q2169" s="6" t="n">
        <f aca="false">IF(C2169&gt;MEDIAN(C$5:C$8004),1,0)</f>
        <v>1</v>
      </c>
      <c r="R2169" s="6" t="n">
        <f aca="false">IF(D2169&gt;2,1,0)</f>
        <v>0</v>
      </c>
    </row>
    <row r="2170" customFormat="false" ht="15" hidden="false" customHeight="true" outlineLevel="0" collapsed="false">
      <c r="A2170" s="6" t="n">
        <f aca="false">1_Data_EDA!O2171</f>
        <v>0</v>
      </c>
      <c r="B2170" s="6" t="n">
        <f aca="false">1_Data_EDA!H2171</f>
        <v>4</v>
      </c>
      <c r="C2170" s="7" t="n">
        <f aca="false">1_Data_EDA!I2171</f>
        <v>49.97999954</v>
      </c>
      <c r="D2170" s="6" t="n">
        <f aca="false">1_Data_EDA!J2171</f>
        <v>3</v>
      </c>
      <c r="E2170" s="7" t="n">
        <f aca="false">1_Data_EDA!K2171</f>
        <v>149.9400024</v>
      </c>
      <c r="F2170" s="7" t="n">
        <f aca="false">1_Data_EDA!L2171</f>
        <v>6</v>
      </c>
      <c r="G2170" s="8" t="n">
        <f aca="false">1_Data_EDA!M2171</f>
        <v>0.039999999</v>
      </c>
      <c r="H2170" s="6" t="n">
        <f aca="false">IF(1_Data_EDA!B2171="First Class",1,0)</f>
        <v>0</v>
      </c>
      <c r="I2170" s="6" t="n">
        <f aca="false">IF(1_Data_EDA!B2171="Second Class",1,0)</f>
        <v>0</v>
      </c>
      <c r="J2170" s="6" t="n">
        <f aca="false">IF(1_Data_EDA!B2171="Same Day",1,0)</f>
        <v>0</v>
      </c>
      <c r="K2170" s="6" t="n">
        <f aca="false">IF(1_Data_EDA!C2171="Corporate",1,0)</f>
        <v>0</v>
      </c>
      <c r="L2170" s="6" t="n">
        <f aca="false">IF(1_Data_EDA!C2171="Home Office",1,0)</f>
        <v>0</v>
      </c>
      <c r="M2170" s="6" t="n">
        <f aca="false">IF(1_Data_EDA!D2171="Europe",1,0)</f>
        <v>0</v>
      </c>
      <c r="N2170" s="6" t="n">
        <f aca="false">IF(1_Data_EDA!D2171="LATAM",1,0)</f>
        <v>1</v>
      </c>
      <c r="O2170" s="6" t="n">
        <f aca="false">IF(1_Data_EDA!D2171="Pacific Asia",1,0)</f>
        <v>0</v>
      </c>
      <c r="P2170" s="6" t="n">
        <f aca="false">IF(1_Data_EDA!D2171="USCA",1,0)</f>
        <v>0</v>
      </c>
      <c r="Q2170" s="6" t="n">
        <f aca="false">IF(C2170&gt;MEDIAN(C$5:C$8004),1,0)</f>
        <v>0</v>
      </c>
      <c r="R2170" s="6" t="n">
        <f aca="false">IF(D2170&gt;2,1,0)</f>
        <v>1</v>
      </c>
    </row>
    <row r="2171" customFormat="false" ht="15" hidden="false" customHeight="true" outlineLevel="0" collapsed="false">
      <c r="A2171" s="6" t="n">
        <f aca="false">1_Data_EDA!O2172</f>
        <v>0</v>
      </c>
      <c r="B2171" s="6" t="n">
        <f aca="false">1_Data_EDA!H2172</f>
        <v>4</v>
      </c>
      <c r="C2171" s="7" t="n">
        <f aca="false">1_Data_EDA!I2172</f>
        <v>19.98999977</v>
      </c>
      <c r="D2171" s="6" t="n">
        <f aca="false">1_Data_EDA!J2172</f>
        <v>2</v>
      </c>
      <c r="E2171" s="7" t="n">
        <f aca="false">1_Data_EDA!K2172</f>
        <v>39.97999954</v>
      </c>
      <c r="F2171" s="7" t="n">
        <f aca="false">1_Data_EDA!L2172</f>
        <v>10</v>
      </c>
      <c r="G2171" s="8" t="n">
        <f aca="false">1_Data_EDA!M2172</f>
        <v>0.25</v>
      </c>
      <c r="H2171" s="6" t="n">
        <f aca="false">IF(1_Data_EDA!B2172="First Class",1,0)</f>
        <v>0</v>
      </c>
      <c r="I2171" s="6" t="n">
        <f aca="false">IF(1_Data_EDA!B2172="Second Class",1,0)</f>
        <v>0</v>
      </c>
      <c r="J2171" s="6" t="n">
        <f aca="false">IF(1_Data_EDA!B2172="Same Day",1,0)</f>
        <v>0</v>
      </c>
      <c r="K2171" s="6" t="n">
        <f aca="false">IF(1_Data_EDA!C2172="Corporate",1,0)</f>
        <v>0</v>
      </c>
      <c r="L2171" s="6" t="n">
        <f aca="false">IF(1_Data_EDA!C2172="Home Office",1,0)</f>
        <v>0</v>
      </c>
      <c r="M2171" s="6" t="n">
        <f aca="false">IF(1_Data_EDA!D2172="Europe",1,0)</f>
        <v>0</v>
      </c>
      <c r="N2171" s="6" t="n">
        <f aca="false">IF(1_Data_EDA!D2172="LATAM",1,0)</f>
        <v>1</v>
      </c>
      <c r="O2171" s="6" t="n">
        <f aca="false">IF(1_Data_EDA!D2172="Pacific Asia",1,0)</f>
        <v>0</v>
      </c>
      <c r="P2171" s="6" t="n">
        <f aca="false">IF(1_Data_EDA!D2172="USCA",1,0)</f>
        <v>0</v>
      </c>
      <c r="Q2171" s="6" t="n">
        <f aca="false">IF(C2171&gt;MEDIAN(C$5:C$8004),1,0)</f>
        <v>0</v>
      </c>
      <c r="R2171" s="6" t="n">
        <f aca="false">IF(D2171&gt;2,1,0)</f>
        <v>0</v>
      </c>
    </row>
    <row r="2172" customFormat="false" ht="15" hidden="false" customHeight="true" outlineLevel="0" collapsed="false">
      <c r="A2172" s="6" t="n">
        <f aca="false">1_Data_EDA!O2173</f>
        <v>0</v>
      </c>
      <c r="B2172" s="6" t="n">
        <f aca="false">1_Data_EDA!H2173</f>
        <v>4</v>
      </c>
      <c r="C2172" s="7" t="n">
        <f aca="false">1_Data_EDA!I2173</f>
        <v>59.99000168</v>
      </c>
      <c r="D2172" s="6" t="n">
        <f aca="false">1_Data_EDA!J2173</f>
        <v>3</v>
      </c>
      <c r="E2172" s="7" t="n">
        <f aca="false">1_Data_EDA!K2173</f>
        <v>179.9700012</v>
      </c>
      <c r="F2172" s="7" t="n">
        <f aca="false">1_Data_EDA!L2173</f>
        <v>23.39999962</v>
      </c>
      <c r="G2172" s="8" t="n">
        <f aca="false">1_Data_EDA!M2173</f>
        <v>0.129999995</v>
      </c>
      <c r="H2172" s="6" t="n">
        <f aca="false">IF(1_Data_EDA!B2173="First Class",1,0)</f>
        <v>0</v>
      </c>
      <c r="I2172" s="6" t="n">
        <f aca="false">IF(1_Data_EDA!B2173="Second Class",1,0)</f>
        <v>0</v>
      </c>
      <c r="J2172" s="6" t="n">
        <f aca="false">IF(1_Data_EDA!B2173="Same Day",1,0)</f>
        <v>0</v>
      </c>
      <c r="K2172" s="6" t="n">
        <f aca="false">IF(1_Data_EDA!C2173="Corporate",1,0)</f>
        <v>0</v>
      </c>
      <c r="L2172" s="6" t="n">
        <f aca="false">IF(1_Data_EDA!C2173="Home Office",1,0)</f>
        <v>0</v>
      </c>
      <c r="M2172" s="6" t="n">
        <f aca="false">IF(1_Data_EDA!D2173="Europe",1,0)</f>
        <v>0</v>
      </c>
      <c r="N2172" s="6" t="n">
        <f aca="false">IF(1_Data_EDA!D2173="LATAM",1,0)</f>
        <v>0</v>
      </c>
      <c r="O2172" s="6" t="n">
        <f aca="false">IF(1_Data_EDA!D2173="Pacific Asia",1,0)</f>
        <v>1</v>
      </c>
      <c r="P2172" s="6" t="n">
        <f aca="false">IF(1_Data_EDA!D2173="USCA",1,0)</f>
        <v>0</v>
      </c>
      <c r="Q2172" s="6" t="n">
        <f aca="false">IF(C2172&gt;MEDIAN(C$5:C$8004),1,0)</f>
        <v>0</v>
      </c>
      <c r="R2172" s="6" t="n">
        <f aca="false">IF(D2172&gt;2,1,0)</f>
        <v>1</v>
      </c>
    </row>
    <row r="2173" customFormat="false" ht="15" hidden="false" customHeight="true" outlineLevel="0" collapsed="false">
      <c r="A2173" s="6" t="n">
        <f aca="false">1_Data_EDA!O2174</f>
        <v>1</v>
      </c>
      <c r="B2173" s="6" t="n">
        <f aca="false">1_Data_EDA!H2174</f>
        <v>4</v>
      </c>
      <c r="C2173" s="7" t="n">
        <f aca="false">1_Data_EDA!I2174</f>
        <v>399.980011</v>
      </c>
      <c r="D2173" s="6" t="n">
        <f aca="false">1_Data_EDA!J2174</f>
        <v>1</v>
      </c>
      <c r="E2173" s="7" t="n">
        <f aca="false">1_Data_EDA!K2174</f>
        <v>399.980011</v>
      </c>
      <c r="F2173" s="7" t="n">
        <f aca="false">1_Data_EDA!L2174</f>
        <v>22</v>
      </c>
      <c r="G2173" s="8" t="n">
        <f aca="false">1_Data_EDA!M2174</f>
        <v>0.059999999</v>
      </c>
      <c r="H2173" s="6" t="n">
        <f aca="false">IF(1_Data_EDA!B2174="First Class",1,0)</f>
        <v>0</v>
      </c>
      <c r="I2173" s="6" t="n">
        <f aca="false">IF(1_Data_EDA!B2174="Second Class",1,0)</f>
        <v>0</v>
      </c>
      <c r="J2173" s="6" t="n">
        <f aca="false">IF(1_Data_EDA!B2174="Same Day",1,0)</f>
        <v>0</v>
      </c>
      <c r="K2173" s="6" t="n">
        <f aca="false">IF(1_Data_EDA!C2174="Corporate",1,0)</f>
        <v>0</v>
      </c>
      <c r="L2173" s="6" t="n">
        <f aca="false">IF(1_Data_EDA!C2174="Home Office",1,0)</f>
        <v>0</v>
      </c>
      <c r="M2173" s="6" t="n">
        <f aca="false">IF(1_Data_EDA!D2174="Europe",1,0)</f>
        <v>0</v>
      </c>
      <c r="N2173" s="6" t="n">
        <f aca="false">IF(1_Data_EDA!D2174="LATAM",1,0)</f>
        <v>0</v>
      </c>
      <c r="O2173" s="6" t="n">
        <f aca="false">IF(1_Data_EDA!D2174="Pacific Asia",1,0)</f>
        <v>1</v>
      </c>
      <c r="P2173" s="6" t="n">
        <f aca="false">IF(1_Data_EDA!D2174="USCA",1,0)</f>
        <v>0</v>
      </c>
      <c r="Q2173" s="6" t="n">
        <f aca="false">IF(C2173&gt;MEDIAN(C$5:C$8004),1,0)</f>
        <v>1</v>
      </c>
      <c r="R2173" s="6" t="n">
        <f aca="false">IF(D2173&gt;2,1,0)</f>
        <v>0</v>
      </c>
    </row>
    <row r="2174" customFormat="false" ht="15" hidden="false" customHeight="true" outlineLevel="0" collapsed="false">
      <c r="A2174" s="6" t="n">
        <f aca="false">1_Data_EDA!O2175</f>
        <v>1</v>
      </c>
      <c r="B2174" s="6" t="n">
        <f aca="false">1_Data_EDA!H2175</f>
        <v>4</v>
      </c>
      <c r="C2174" s="7" t="n">
        <f aca="false">1_Data_EDA!I2175</f>
        <v>99.98999786</v>
      </c>
      <c r="D2174" s="6" t="n">
        <f aca="false">1_Data_EDA!J2175</f>
        <v>2</v>
      </c>
      <c r="E2174" s="7" t="n">
        <f aca="false">1_Data_EDA!K2175</f>
        <v>199.9799957</v>
      </c>
      <c r="F2174" s="7" t="n">
        <f aca="false">1_Data_EDA!L2175</f>
        <v>26</v>
      </c>
      <c r="G2174" s="8" t="n">
        <f aca="false">1_Data_EDA!M2175</f>
        <v>0.129999995</v>
      </c>
      <c r="H2174" s="6" t="n">
        <f aca="false">IF(1_Data_EDA!B2175="First Class",1,0)</f>
        <v>0</v>
      </c>
      <c r="I2174" s="6" t="n">
        <f aca="false">IF(1_Data_EDA!B2175="Second Class",1,0)</f>
        <v>0</v>
      </c>
      <c r="J2174" s="6" t="n">
        <f aca="false">IF(1_Data_EDA!B2175="Same Day",1,0)</f>
        <v>0</v>
      </c>
      <c r="K2174" s="6" t="n">
        <f aca="false">IF(1_Data_EDA!C2175="Corporate",1,0)</f>
        <v>1</v>
      </c>
      <c r="L2174" s="6" t="n">
        <f aca="false">IF(1_Data_EDA!C2175="Home Office",1,0)</f>
        <v>0</v>
      </c>
      <c r="M2174" s="6" t="n">
        <f aca="false">IF(1_Data_EDA!D2175="Europe",1,0)</f>
        <v>1</v>
      </c>
      <c r="N2174" s="6" t="n">
        <f aca="false">IF(1_Data_EDA!D2175="LATAM",1,0)</f>
        <v>0</v>
      </c>
      <c r="O2174" s="6" t="n">
        <f aca="false">IF(1_Data_EDA!D2175="Pacific Asia",1,0)</f>
        <v>0</v>
      </c>
      <c r="P2174" s="6" t="n">
        <f aca="false">IF(1_Data_EDA!D2175="USCA",1,0)</f>
        <v>0</v>
      </c>
      <c r="Q2174" s="6" t="n">
        <f aca="false">IF(C2174&gt;MEDIAN(C$5:C$8004),1,0)</f>
        <v>1</v>
      </c>
      <c r="R2174" s="6" t="n">
        <f aca="false">IF(D2174&gt;2,1,0)</f>
        <v>0</v>
      </c>
    </row>
    <row r="2175" customFormat="false" ht="15" hidden="false" customHeight="true" outlineLevel="0" collapsed="false">
      <c r="A2175" s="6" t="n">
        <f aca="false">1_Data_EDA!O2176</f>
        <v>1</v>
      </c>
      <c r="B2175" s="6" t="n">
        <f aca="false">1_Data_EDA!H2176</f>
        <v>4</v>
      </c>
      <c r="C2175" s="7" t="n">
        <f aca="false">1_Data_EDA!I2176</f>
        <v>39.99000168</v>
      </c>
      <c r="D2175" s="6" t="n">
        <f aca="false">1_Data_EDA!J2176</f>
        <v>1</v>
      </c>
      <c r="E2175" s="7" t="n">
        <f aca="false">1_Data_EDA!K2176</f>
        <v>39.99000168</v>
      </c>
      <c r="F2175" s="7" t="n">
        <f aca="false">1_Data_EDA!L2176</f>
        <v>6</v>
      </c>
      <c r="G2175" s="8" t="n">
        <f aca="false">1_Data_EDA!M2176</f>
        <v>0.150000006</v>
      </c>
      <c r="H2175" s="6" t="n">
        <f aca="false">IF(1_Data_EDA!B2176="First Class",1,0)</f>
        <v>0</v>
      </c>
      <c r="I2175" s="6" t="n">
        <f aca="false">IF(1_Data_EDA!B2176="Second Class",1,0)</f>
        <v>0</v>
      </c>
      <c r="J2175" s="6" t="n">
        <f aca="false">IF(1_Data_EDA!B2176="Same Day",1,0)</f>
        <v>0</v>
      </c>
      <c r="K2175" s="6" t="n">
        <f aca="false">IF(1_Data_EDA!C2176="Corporate",1,0)</f>
        <v>1</v>
      </c>
      <c r="L2175" s="6" t="n">
        <f aca="false">IF(1_Data_EDA!C2176="Home Office",1,0)</f>
        <v>0</v>
      </c>
      <c r="M2175" s="6" t="n">
        <f aca="false">IF(1_Data_EDA!D2176="Europe",1,0)</f>
        <v>0</v>
      </c>
      <c r="N2175" s="6" t="n">
        <f aca="false">IF(1_Data_EDA!D2176="LATAM",1,0)</f>
        <v>1</v>
      </c>
      <c r="O2175" s="6" t="n">
        <f aca="false">IF(1_Data_EDA!D2176="Pacific Asia",1,0)</f>
        <v>0</v>
      </c>
      <c r="P2175" s="6" t="n">
        <f aca="false">IF(1_Data_EDA!D2176="USCA",1,0)</f>
        <v>0</v>
      </c>
      <c r="Q2175" s="6" t="n">
        <f aca="false">IF(C2175&gt;MEDIAN(C$5:C$8004),1,0)</f>
        <v>0</v>
      </c>
      <c r="R2175" s="6" t="n">
        <f aca="false">IF(D2175&gt;2,1,0)</f>
        <v>0</v>
      </c>
    </row>
    <row r="2176" customFormat="false" ht="15" hidden="false" customHeight="true" outlineLevel="0" collapsed="false">
      <c r="A2176" s="6" t="n">
        <f aca="false">1_Data_EDA!O2177</f>
        <v>1</v>
      </c>
      <c r="B2176" s="6" t="n">
        <f aca="false">1_Data_EDA!H2177</f>
        <v>1</v>
      </c>
      <c r="C2176" s="7" t="n">
        <f aca="false">1_Data_EDA!I2177</f>
        <v>99.98999786</v>
      </c>
      <c r="D2176" s="6" t="n">
        <f aca="false">1_Data_EDA!J2177</f>
        <v>4</v>
      </c>
      <c r="E2176" s="7" t="n">
        <f aca="false">1_Data_EDA!K2177</f>
        <v>399.9599915</v>
      </c>
      <c r="F2176" s="7" t="n">
        <f aca="false">1_Data_EDA!L2177</f>
        <v>12</v>
      </c>
      <c r="G2176" s="8" t="n">
        <f aca="false">1_Data_EDA!M2177</f>
        <v>0.029999999</v>
      </c>
      <c r="H2176" s="6" t="n">
        <f aca="false">IF(1_Data_EDA!B2177="First Class",1,0)</f>
        <v>1</v>
      </c>
      <c r="I2176" s="6" t="n">
        <f aca="false">IF(1_Data_EDA!B2177="Second Class",1,0)</f>
        <v>0</v>
      </c>
      <c r="J2176" s="6" t="n">
        <f aca="false">IF(1_Data_EDA!B2177="Same Day",1,0)</f>
        <v>0</v>
      </c>
      <c r="K2176" s="6" t="n">
        <f aca="false">IF(1_Data_EDA!C2177="Corporate",1,0)</f>
        <v>1</v>
      </c>
      <c r="L2176" s="6" t="n">
        <f aca="false">IF(1_Data_EDA!C2177="Home Office",1,0)</f>
        <v>0</v>
      </c>
      <c r="M2176" s="6" t="n">
        <f aca="false">IF(1_Data_EDA!D2177="Europe",1,0)</f>
        <v>0</v>
      </c>
      <c r="N2176" s="6" t="n">
        <f aca="false">IF(1_Data_EDA!D2177="LATAM",1,0)</f>
        <v>0</v>
      </c>
      <c r="O2176" s="6" t="n">
        <f aca="false">IF(1_Data_EDA!D2177="Pacific Asia",1,0)</f>
        <v>0</v>
      </c>
      <c r="P2176" s="6" t="n">
        <f aca="false">IF(1_Data_EDA!D2177="USCA",1,0)</f>
        <v>0</v>
      </c>
      <c r="Q2176" s="6" t="n">
        <f aca="false">IF(C2176&gt;MEDIAN(C$5:C$8004),1,0)</f>
        <v>1</v>
      </c>
      <c r="R2176" s="6" t="n">
        <f aca="false">IF(D2176&gt;2,1,0)</f>
        <v>1</v>
      </c>
    </row>
    <row r="2177" customFormat="false" ht="15" hidden="false" customHeight="true" outlineLevel="0" collapsed="false">
      <c r="A2177" s="6" t="n">
        <f aca="false">1_Data_EDA!O2178</f>
        <v>1</v>
      </c>
      <c r="B2177" s="6" t="n">
        <f aca="false">1_Data_EDA!H2178</f>
        <v>1</v>
      </c>
      <c r="C2177" s="7" t="n">
        <f aca="false">1_Data_EDA!I2178</f>
        <v>399.980011</v>
      </c>
      <c r="D2177" s="6" t="n">
        <f aca="false">1_Data_EDA!J2178</f>
        <v>1</v>
      </c>
      <c r="E2177" s="7" t="n">
        <f aca="false">1_Data_EDA!K2178</f>
        <v>399.980011</v>
      </c>
      <c r="F2177" s="7" t="n">
        <f aca="false">1_Data_EDA!L2178</f>
        <v>60</v>
      </c>
      <c r="G2177" s="8" t="n">
        <f aca="false">1_Data_EDA!M2178</f>
        <v>0.150000006</v>
      </c>
      <c r="H2177" s="6" t="n">
        <f aca="false">IF(1_Data_EDA!B2178="First Class",1,0)</f>
        <v>1</v>
      </c>
      <c r="I2177" s="6" t="n">
        <f aca="false">IF(1_Data_EDA!B2178="Second Class",1,0)</f>
        <v>0</v>
      </c>
      <c r="J2177" s="6" t="n">
        <f aca="false">IF(1_Data_EDA!B2178="Same Day",1,0)</f>
        <v>0</v>
      </c>
      <c r="K2177" s="6" t="n">
        <f aca="false">IF(1_Data_EDA!C2178="Corporate",1,0)</f>
        <v>0</v>
      </c>
      <c r="L2177" s="6" t="n">
        <f aca="false">IF(1_Data_EDA!C2178="Home Office",1,0)</f>
        <v>1</v>
      </c>
      <c r="M2177" s="6" t="n">
        <f aca="false">IF(1_Data_EDA!D2178="Europe",1,0)</f>
        <v>0</v>
      </c>
      <c r="N2177" s="6" t="n">
        <f aca="false">IF(1_Data_EDA!D2178="LATAM",1,0)</f>
        <v>0</v>
      </c>
      <c r="O2177" s="6" t="n">
        <f aca="false">IF(1_Data_EDA!D2178="Pacific Asia",1,0)</f>
        <v>1</v>
      </c>
      <c r="P2177" s="6" t="n">
        <f aca="false">IF(1_Data_EDA!D2178="USCA",1,0)</f>
        <v>0</v>
      </c>
      <c r="Q2177" s="6" t="n">
        <f aca="false">IF(C2177&gt;MEDIAN(C$5:C$8004),1,0)</f>
        <v>1</v>
      </c>
      <c r="R2177" s="6" t="n">
        <f aca="false">IF(D2177&gt;2,1,0)</f>
        <v>0</v>
      </c>
    </row>
    <row r="2178" customFormat="false" ht="15" hidden="false" customHeight="true" outlineLevel="0" collapsed="false">
      <c r="A2178" s="6" t="n">
        <f aca="false">1_Data_EDA!O2179</f>
        <v>1</v>
      </c>
      <c r="B2178" s="6" t="n">
        <f aca="false">1_Data_EDA!H2179</f>
        <v>4</v>
      </c>
      <c r="C2178" s="7" t="n">
        <f aca="false">1_Data_EDA!I2179</f>
        <v>49.97999954</v>
      </c>
      <c r="D2178" s="6" t="n">
        <f aca="false">1_Data_EDA!J2179</f>
        <v>5</v>
      </c>
      <c r="E2178" s="7" t="n">
        <f aca="false">1_Data_EDA!K2179</f>
        <v>249.8999939</v>
      </c>
      <c r="F2178" s="7" t="n">
        <f aca="false">1_Data_EDA!L2179</f>
        <v>24.98999977</v>
      </c>
      <c r="G2178" s="8" t="n">
        <f aca="false">1_Data_EDA!M2179</f>
        <v>0.100000001</v>
      </c>
      <c r="H2178" s="6" t="n">
        <f aca="false">IF(1_Data_EDA!B2179="First Class",1,0)</f>
        <v>0</v>
      </c>
      <c r="I2178" s="6" t="n">
        <f aca="false">IF(1_Data_EDA!B2179="Second Class",1,0)</f>
        <v>0</v>
      </c>
      <c r="J2178" s="6" t="n">
        <f aca="false">IF(1_Data_EDA!B2179="Same Day",1,0)</f>
        <v>0</v>
      </c>
      <c r="K2178" s="6" t="n">
        <f aca="false">IF(1_Data_EDA!C2179="Corporate",1,0)</f>
        <v>1</v>
      </c>
      <c r="L2178" s="6" t="n">
        <f aca="false">IF(1_Data_EDA!C2179="Home Office",1,0)</f>
        <v>0</v>
      </c>
      <c r="M2178" s="6" t="n">
        <f aca="false">IF(1_Data_EDA!D2179="Europe",1,0)</f>
        <v>0</v>
      </c>
      <c r="N2178" s="6" t="n">
        <f aca="false">IF(1_Data_EDA!D2179="LATAM",1,0)</f>
        <v>1</v>
      </c>
      <c r="O2178" s="6" t="n">
        <f aca="false">IF(1_Data_EDA!D2179="Pacific Asia",1,0)</f>
        <v>0</v>
      </c>
      <c r="P2178" s="6" t="n">
        <f aca="false">IF(1_Data_EDA!D2179="USCA",1,0)</f>
        <v>0</v>
      </c>
      <c r="Q2178" s="6" t="n">
        <f aca="false">IF(C2178&gt;MEDIAN(C$5:C$8004),1,0)</f>
        <v>0</v>
      </c>
      <c r="R2178" s="6" t="n">
        <f aca="false">IF(D2178&gt;2,1,0)</f>
        <v>1</v>
      </c>
    </row>
    <row r="2179" customFormat="false" ht="15" hidden="false" customHeight="true" outlineLevel="0" collapsed="false">
      <c r="A2179" s="6" t="n">
        <f aca="false">1_Data_EDA!O2180</f>
        <v>0</v>
      </c>
      <c r="B2179" s="6" t="n">
        <f aca="false">1_Data_EDA!H2180</f>
        <v>4</v>
      </c>
      <c r="C2179" s="7" t="n">
        <f aca="false">1_Data_EDA!I2180</f>
        <v>59.99000168</v>
      </c>
      <c r="D2179" s="6" t="n">
        <f aca="false">1_Data_EDA!J2180</f>
        <v>5</v>
      </c>
      <c r="E2179" s="7" t="n">
        <f aca="false">1_Data_EDA!K2180</f>
        <v>299.9500122</v>
      </c>
      <c r="F2179" s="7" t="n">
        <f aca="false">1_Data_EDA!L2180</f>
        <v>15</v>
      </c>
      <c r="G2179" s="8" t="n">
        <f aca="false">1_Data_EDA!M2180</f>
        <v>0.050000001</v>
      </c>
      <c r="H2179" s="6" t="n">
        <f aca="false">IF(1_Data_EDA!B2180="First Class",1,0)</f>
        <v>0</v>
      </c>
      <c r="I2179" s="6" t="n">
        <f aca="false">IF(1_Data_EDA!B2180="Second Class",1,0)</f>
        <v>0</v>
      </c>
      <c r="J2179" s="6" t="n">
        <f aca="false">IF(1_Data_EDA!B2180="Same Day",1,0)</f>
        <v>0</v>
      </c>
      <c r="K2179" s="6" t="n">
        <f aca="false">IF(1_Data_EDA!C2180="Corporate",1,0)</f>
        <v>1</v>
      </c>
      <c r="L2179" s="6" t="n">
        <f aca="false">IF(1_Data_EDA!C2180="Home Office",1,0)</f>
        <v>0</v>
      </c>
      <c r="M2179" s="6" t="n">
        <f aca="false">IF(1_Data_EDA!D2180="Europe",1,0)</f>
        <v>0</v>
      </c>
      <c r="N2179" s="6" t="n">
        <f aca="false">IF(1_Data_EDA!D2180="LATAM",1,0)</f>
        <v>0</v>
      </c>
      <c r="O2179" s="6" t="n">
        <f aca="false">IF(1_Data_EDA!D2180="Pacific Asia",1,0)</f>
        <v>0</v>
      </c>
      <c r="P2179" s="6" t="n">
        <f aca="false">IF(1_Data_EDA!D2180="USCA",1,0)</f>
        <v>0</v>
      </c>
      <c r="Q2179" s="6" t="n">
        <f aca="false">IF(C2179&gt;MEDIAN(C$5:C$8004),1,0)</f>
        <v>0</v>
      </c>
      <c r="R2179" s="6" t="n">
        <f aca="false">IF(D2179&gt;2,1,0)</f>
        <v>1</v>
      </c>
    </row>
    <row r="2180" customFormat="false" ht="15" hidden="false" customHeight="true" outlineLevel="0" collapsed="false">
      <c r="A2180" s="6" t="n">
        <f aca="false">1_Data_EDA!O2181</f>
        <v>0</v>
      </c>
      <c r="B2180" s="6" t="n">
        <f aca="false">1_Data_EDA!H2181</f>
        <v>4</v>
      </c>
      <c r="C2180" s="7" t="n">
        <f aca="false">1_Data_EDA!I2181</f>
        <v>299.980011</v>
      </c>
      <c r="D2180" s="6" t="n">
        <f aca="false">1_Data_EDA!J2181</f>
        <v>1</v>
      </c>
      <c r="E2180" s="7" t="n">
        <f aca="false">1_Data_EDA!K2181</f>
        <v>299.980011</v>
      </c>
      <c r="F2180" s="7" t="n">
        <f aca="false">1_Data_EDA!L2181</f>
        <v>6</v>
      </c>
      <c r="G2180" s="8" t="n">
        <f aca="false">1_Data_EDA!M2181</f>
        <v>0.02</v>
      </c>
      <c r="H2180" s="6" t="n">
        <f aca="false">IF(1_Data_EDA!B2181="First Class",1,0)</f>
        <v>0</v>
      </c>
      <c r="I2180" s="6" t="n">
        <f aca="false">IF(1_Data_EDA!B2181="Second Class",1,0)</f>
        <v>0</v>
      </c>
      <c r="J2180" s="6" t="n">
        <f aca="false">IF(1_Data_EDA!B2181="Same Day",1,0)</f>
        <v>0</v>
      </c>
      <c r="K2180" s="6" t="n">
        <f aca="false">IF(1_Data_EDA!C2181="Corporate",1,0)</f>
        <v>0</v>
      </c>
      <c r="L2180" s="6" t="n">
        <f aca="false">IF(1_Data_EDA!C2181="Home Office",1,0)</f>
        <v>0</v>
      </c>
      <c r="M2180" s="6" t="n">
        <f aca="false">IF(1_Data_EDA!D2181="Europe",1,0)</f>
        <v>0</v>
      </c>
      <c r="N2180" s="6" t="n">
        <f aca="false">IF(1_Data_EDA!D2181="LATAM",1,0)</f>
        <v>0</v>
      </c>
      <c r="O2180" s="6" t="n">
        <f aca="false">IF(1_Data_EDA!D2181="Pacific Asia",1,0)</f>
        <v>0</v>
      </c>
      <c r="P2180" s="6" t="n">
        <f aca="false">IF(1_Data_EDA!D2181="USCA",1,0)</f>
        <v>1</v>
      </c>
      <c r="Q2180" s="6" t="n">
        <f aca="false">IF(C2180&gt;MEDIAN(C$5:C$8004),1,0)</f>
        <v>1</v>
      </c>
      <c r="R2180" s="6" t="n">
        <f aca="false">IF(D2180&gt;2,1,0)</f>
        <v>0</v>
      </c>
    </row>
    <row r="2181" customFormat="false" ht="15" hidden="false" customHeight="true" outlineLevel="0" collapsed="false">
      <c r="A2181" s="6" t="n">
        <f aca="false">1_Data_EDA!O2182</f>
        <v>1</v>
      </c>
      <c r="B2181" s="6" t="n">
        <f aca="false">1_Data_EDA!H2182</f>
        <v>2</v>
      </c>
      <c r="C2181" s="7" t="n">
        <f aca="false">1_Data_EDA!I2182</f>
        <v>39.99000168</v>
      </c>
      <c r="D2181" s="6" t="n">
        <f aca="false">1_Data_EDA!J2182</f>
        <v>4</v>
      </c>
      <c r="E2181" s="7" t="n">
        <f aca="false">1_Data_EDA!K2182</f>
        <v>159.9600067</v>
      </c>
      <c r="F2181" s="7" t="n">
        <f aca="false">1_Data_EDA!L2182</f>
        <v>28.79000092</v>
      </c>
      <c r="G2181" s="8" t="n">
        <f aca="false">1_Data_EDA!M2182</f>
        <v>0.180000007</v>
      </c>
      <c r="H2181" s="6" t="n">
        <f aca="false">IF(1_Data_EDA!B2182="First Class",1,0)</f>
        <v>0</v>
      </c>
      <c r="I2181" s="6" t="n">
        <f aca="false">IF(1_Data_EDA!B2182="Second Class",1,0)</f>
        <v>1</v>
      </c>
      <c r="J2181" s="6" t="n">
        <f aca="false">IF(1_Data_EDA!B2182="Same Day",1,0)</f>
        <v>0</v>
      </c>
      <c r="K2181" s="6" t="n">
        <f aca="false">IF(1_Data_EDA!C2182="Corporate",1,0)</f>
        <v>0</v>
      </c>
      <c r="L2181" s="6" t="n">
        <f aca="false">IF(1_Data_EDA!C2182="Home Office",1,0)</f>
        <v>0</v>
      </c>
      <c r="M2181" s="6" t="n">
        <f aca="false">IF(1_Data_EDA!D2182="Europe",1,0)</f>
        <v>0</v>
      </c>
      <c r="N2181" s="6" t="n">
        <f aca="false">IF(1_Data_EDA!D2182="LATAM",1,0)</f>
        <v>0</v>
      </c>
      <c r="O2181" s="6" t="n">
        <f aca="false">IF(1_Data_EDA!D2182="Pacific Asia",1,0)</f>
        <v>0</v>
      </c>
      <c r="P2181" s="6" t="n">
        <f aca="false">IF(1_Data_EDA!D2182="USCA",1,0)</f>
        <v>1</v>
      </c>
      <c r="Q2181" s="6" t="n">
        <f aca="false">IF(C2181&gt;MEDIAN(C$5:C$8004),1,0)</f>
        <v>0</v>
      </c>
      <c r="R2181" s="6" t="n">
        <f aca="false">IF(D2181&gt;2,1,0)</f>
        <v>1</v>
      </c>
    </row>
    <row r="2182" customFormat="false" ht="15" hidden="false" customHeight="true" outlineLevel="0" collapsed="false">
      <c r="A2182" s="6" t="n">
        <f aca="false">1_Data_EDA!O2183</f>
        <v>0</v>
      </c>
      <c r="B2182" s="6" t="n">
        <f aca="false">1_Data_EDA!H2183</f>
        <v>4</v>
      </c>
      <c r="C2182" s="7" t="n">
        <f aca="false">1_Data_EDA!I2183</f>
        <v>199.9900055</v>
      </c>
      <c r="D2182" s="6" t="n">
        <f aca="false">1_Data_EDA!J2183</f>
        <v>1</v>
      </c>
      <c r="E2182" s="7" t="n">
        <f aca="false">1_Data_EDA!K2183</f>
        <v>199.9900055</v>
      </c>
      <c r="F2182" s="7" t="n">
        <f aca="false">1_Data_EDA!L2183</f>
        <v>20</v>
      </c>
      <c r="G2182" s="8" t="n">
        <f aca="false">1_Data_EDA!M2183</f>
        <v>0.100000001</v>
      </c>
      <c r="H2182" s="6" t="n">
        <f aca="false">IF(1_Data_EDA!B2183="First Class",1,0)</f>
        <v>0</v>
      </c>
      <c r="I2182" s="6" t="n">
        <f aca="false">IF(1_Data_EDA!B2183="Second Class",1,0)</f>
        <v>0</v>
      </c>
      <c r="J2182" s="6" t="n">
        <f aca="false">IF(1_Data_EDA!B2183="Same Day",1,0)</f>
        <v>0</v>
      </c>
      <c r="K2182" s="6" t="n">
        <f aca="false">IF(1_Data_EDA!C2183="Corporate",1,0)</f>
        <v>0</v>
      </c>
      <c r="L2182" s="6" t="n">
        <f aca="false">IF(1_Data_EDA!C2183="Home Office",1,0)</f>
        <v>0</v>
      </c>
      <c r="M2182" s="6" t="n">
        <f aca="false">IF(1_Data_EDA!D2183="Europe",1,0)</f>
        <v>0</v>
      </c>
      <c r="N2182" s="6" t="n">
        <f aca="false">IF(1_Data_EDA!D2183="LATAM",1,0)</f>
        <v>0</v>
      </c>
      <c r="O2182" s="6" t="n">
        <f aca="false">IF(1_Data_EDA!D2183="Pacific Asia",1,0)</f>
        <v>0</v>
      </c>
      <c r="P2182" s="6" t="n">
        <f aca="false">IF(1_Data_EDA!D2183="USCA",1,0)</f>
        <v>0</v>
      </c>
      <c r="Q2182" s="6" t="n">
        <f aca="false">IF(C2182&gt;MEDIAN(C$5:C$8004),1,0)</f>
        <v>1</v>
      </c>
      <c r="R2182" s="6" t="n">
        <f aca="false">IF(D2182&gt;2,1,0)</f>
        <v>0</v>
      </c>
    </row>
    <row r="2183" customFormat="false" ht="15" hidden="false" customHeight="true" outlineLevel="0" collapsed="false">
      <c r="A2183" s="6" t="n">
        <f aca="false">1_Data_EDA!O2184</f>
        <v>1</v>
      </c>
      <c r="B2183" s="6" t="n">
        <f aca="false">1_Data_EDA!H2184</f>
        <v>1</v>
      </c>
      <c r="C2183" s="7" t="n">
        <f aca="false">1_Data_EDA!I2184</f>
        <v>49.97999954</v>
      </c>
      <c r="D2183" s="6" t="n">
        <f aca="false">1_Data_EDA!J2184</f>
        <v>2</v>
      </c>
      <c r="E2183" s="7" t="n">
        <f aca="false">1_Data_EDA!K2184</f>
        <v>99.95999908</v>
      </c>
      <c r="F2183" s="7" t="n">
        <f aca="false">1_Data_EDA!L2184</f>
        <v>0</v>
      </c>
      <c r="G2183" s="8" t="n">
        <f aca="false">1_Data_EDA!M2184</f>
        <v>0</v>
      </c>
      <c r="H2183" s="6" t="n">
        <f aca="false">IF(1_Data_EDA!B2184="First Class",1,0)</f>
        <v>1</v>
      </c>
      <c r="I2183" s="6" t="n">
        <f aca="false">IF(1_Data_EDA!B2184="Second Class",1,0)</f>
        <v>0</v>
      </c>
      <c r="J2183" s="6" t="n">
        <f aca="false">IF(1_Data_EDA!B2184="Same Day",1,0)</f>
        <v>0</v>
      </c>
      <c r="K2183" s="6" t="n">
        <f aca="false">IF(1_Data_EDA!C2184="Corporate",1,0)</f>
        <v>0</v>
      </c>
      <c r="L2183" s="6" t="n">
        <f aca="false">IF(1_Data_EDA!C2184="Home Office",1,0)</f>
        <v>1</v>
      </c>
      <c r="M2183" s="6" t="n">
        <f aca="false">IF(1_Data_EDA!D2184="Europe",1,0)</f>
        <v>0</v>
      </c>
      <c r="N2183" s="6" t="n">
        <f aca="false">IF(1_Data_EDA!D2184="LATAM",1,0)</f>
        <v>0</v>
      </c>
      <c r="O2183" s="6" t="n">
        <f aca="false">IF(1_Data_EDA!D2184="Pacific Asia",1,0)</f>
        <v>0</v>
      </c>
      <c r="P2183" s="6" t="n">
        <f aca="false">IF(1_Data_EDA!D2184="USCA",1,0)</f>
        <v>1</v>
      </c>
      <c r="Q2183" s="6" t="n">
        <f aca="false">IF(C2183&gt;MEDIAN(C$5:C$8004),1,0)</f>
        <v>0</v>
      </c>
      <c r="R2183" s="6" t="n">
        <f aca="false">IF(D2183&gt;2,1,0)</f>
        <v>0</v>
      </c>
    </row>
    <row r="2184" customFormat="false" ht="15" hidden="false" customHeight="true" outlineLevel="0" collapsed="false">
      <c r="A2184" s="6" t="n">
        <f aca="false">1_Data_EDA!O2185</f>
        <v>1</v>
      </c>
      <c r="B2184" s="6" t="n">
        <f aca="false">1_Data_EDA!H2185</f>
        <v>1</v>
      </c>
      <c r="C2184" s="7" t="n">
        <f aca="false">1_Data_EDA!I2185</f>
        <v>99.98999786</v>
      </c>
      <c r="D2184" s="6" t="n">
        <f aca="false">1_Data_EDA!J2185</f>
        <v>5</v>
      </c>
      <c r="E2184" s="7" t="n">
        <f aca="false">1_Data_EDA!K2185</f>
        <v>499.9500122</v>
      </c>
      <c r="F2184" s="7" t="n">
        <f aca="false">1_Data_EDA!L2185</f>
        <v>25</v>
      </c>
      <c r="G2184" s="8" t="n">
        <f aca="false">1_Data_EDA!M2185</f>
        <v>0.050000001</v>
      </c>
      <c r="H2184" s="6" t="n">
        <f aca="false">IF(1_Data_EDA!B2185="First Class",1,0)</f>
        <v>1</v>
      </c>
      <c r="I2184" s="6" t="n">
        <f aca="false">IF(1_Data_EDA!B2185="Second Class",1,0)</f>
        <v>0</v>
      </c>
      <c r="J2184" s="6" t="n">
        <f aca="false">IF(1_Data_EDA!B2185="Same Day",1,0)</f>
        <v>0</v>
      </c>
      <c r="K2184" s="6" t="n">
        <f aca="false">IF(1_Data_EDA!C2185="Corporate",1,0)</f>
        <v>0</v>
      </c>
      <c r="L2184" s="6" t="n">
        <f aca="false">IF(1_Data_EDA!C2185="Home Office",1,0)</f>
        <v>0</v>
      </c>
      <c r="M2184" s="6" t="n">
        <f aca="false">IF(1_Data_EDA!D2185="Europe",1,0)</f>
        <v>0</v>
      </c>
      <c r="N2184" s="6" t="n">
        <f aca="false">IF(1_Data_EDA!D2185="LATAM",1,0)</f>
        <v>1</v>
      </c>
      <c r="O2184" s="6" t="n">
        <f aca="false">IF(1_Data_EDA!D2185="Pacific Asia",1,0)</f>
        <v>0</v>
      </c>
      <c r="P2184" s="6" t="n">
        <f aca="false">IF(1_Data_EDA!D2185="USCA",1,0)</f>
        <v>0</v>
      </c>
      <c r="Q2184" s="6" t="n">
        <f aca="false">IF(C2184&gt;MEDIAN(C$5:C$8004),1,0)</f>
        <v>1</v>
      </c>
      <c r="R2184" s="6" t="n">
        <f aca="false">IF(D2184&gt;2,1,0)</f>
        <v>1</v>
      </c>
    </row>
    <row r="2185" customFormat="false" ht="15" hidden="false" customHeight="true" outlineLevel="0" collapsed="false">
      <c r="A2185" s="6" t="n">
        <f aca="false">1_Data_EDA!O2186</f>
        <v>1</v>
      </c>
      <c r="B2185" s="6" t="n">
        <f aca="false">1_Data_EDA!H2186</f>
        <v>4</v>
      </c>
      <c r="C2185" s="7" t="n">
        <f aca="false">1_Data_EDA!I2186</f>
        <v>49.97999954</v>
      </c>
      <c r="D2185" s="6" t="n">
        <f aca="false">1_Data_EDA!J2186</f>
        <v>1</v>
      </c>
      <c r="E2185" s="7" t="n">
        <f aca="false">1_Data_EDA!K2186</f>
        <v>49.97999954</v>
      </c>
      <c r="F2185" s="7" t="n">
        <f aca="false">1_Data_EDA!L2186</f>
        <v>6.5</v>
      </c>
      <c r="G2185" s="8" t="n">
        <f aca="false">1_Data_EDA!M2186</f>
        <v>0.129999995</v>
      </c>
      <c r="H2185" s="6" t="n">
        <f aca="false">IF(1_Data_EDA!B2186="First Class",1,0)</f>
        <v>0</v>
      </c>
      <c r="I2185" s="6" t="n">
        <f aca="false">IF(1_Data_EDA!B2186="Second Class",1,0)</f>
        <v>0</v>
      </c>
      <c r="J2185" s="6" t="n">
        <f aca="false">IF(1_Data_EDA!B2186="Same Day",1,0)</f>
        <v>0</v>
      </c>
      <c r="K2185" s="6" t="n">
        <f aca="false">IF(1_Data_EDA!C2186="Corporate",1,0)</f>
        <v>0</v>
      </c>
      <c r="L2185" s="6" t="n">
        <f aca="false">IF(1_Data_EDA!C2186="Home Office",1,0)</f>
        <v>0</v>
      </c>
      <c r="M2185" s="6" t="n">
        <f aca="false">IF(1_Data_EDA!D2186="Europe",1,0)</f>
        <v>0</v>
      </c>
      <c r="N2185" s="6" t="n">
        <f aca="false">IF(1_Data_EDA!D2186="LATAM",1,0)</f>
        <v>1</v>
      </c>
      <c r="O2185" s="6" t="n">
        <f aca="false">IF(1_Data_EDA!D2186="Pacific Asia",1,0)</f>
        <v>0</v>
      </c>
      <c r="P2185" s="6" t="n">
        <f aca="false">IF(1_Data_EDA!D2186="USCA",1,0)</f>
        <v>0</v>
      </c>
      <c r="Q2185" s="6" t="n">
        <f aca="false">IF(C2185&gt;MEDIAN(C$5:C$8004),1,0)</f>
        <v>0</v>
      </c>
      <c r="R2185" s="6" t="n">
        <f aca="false">IF(D2185&gt;2,1,0)</f>
        <v>0</v>
      </c>
    </row>
    <row r="2186" customFormat="false" ht="15" hidden="false" customHeight="true" outlineLevel="0" collapsed="false">
      <c r="A2186" s="6" t="n">
        <f aca="false">1_Data_EDA!O2187</f>
        <v>0</v>
      </c>
      <c r="B2186" s="6" t="n">
        <f aca="false">1_Data_EDA!H2187</f>
        <v>4</v>
      </c>
      <c r="C2186" s="7" t="n">
        <f aca="false">1_Data_EDA!I2187</f>
        <v>59.99000168</v>
      </c>
      <c r="D2186" s="6" t="n">
        <f aca="false">1_Data_EDA!J2187</f>
        <v>4</v>
      </c>
      <c r="E2186" s="7" t="n">
        <f aca="false">1_Data_EDA!K2187</f>
        <v>239.9600067</v>
      </c>
      <c r="F2186" s="7" t="n">
        <f aca="false">1_Data_EDA!L2187</f>
        <v>40.79000092</v>
      </c>
      <c r="G2186" s="8" t="n">
        <f aca="false">1_Data_EDA!M2187</f>
        <v>0.170000002</v>
      </c>
      <c r="H2186" s="6" t="n">
        <f aca="false">IF(1_Data_EDA!B2187="First Class",1,0)</f>
        <v>0</v>
      </c>
      <c r="I2186" s="6" t="n">
        <f aca="false">IF(1_Data_EDA!B2187="Second Class",1,0)</f>
        <v>0</v>
      </c>
      <c r="J2186" s="6" t="n">
        <f aca="false">IF(1_Data_EDA!B2187="Same Day",1,0)</f>
        <v>0</v>
      </c>
      <c r="K2186" s="6" t="n">
        <f aca="false">IF(1_Data_EDA!C2187="Corporate",1,0)</f>
        <v>0</v>
      </c>
      <c r="L2186" s="6" t="n">
        <f aca="false">IF(1_Data_EDA!C2187="Home Office",1,0)</f>
        <v>0</v>
      </c>
      <c r="M2186" s="6" t="n">
        <f aca="false">IF(1_Data_EDA!D2187="Europe",1,0)</f>
        <v>0</v>
      </c>
      <c r="N2186" s="6" t="n">
        <f aca="false">IF(1_Data_EDA!D2187="LATAM",1,0)</f>
        <v>0</v>
      </c>
      <c r="O2186" s="6" t="n">
        <f aca="false">IF(1_Data_EDA!D2187="Pacific Asia",1,0)</f>
        <v>1</v>
      </c>
      <c r="P2186" s="6" t="n">
        <f aca="false">IF(1_Data_EDA!D2187="USCA",1,0)</f>
        <v>0</v>
      </c>
      <c r="Q2186" s="6" t="n">
        <f aca="false">IF(C2186&gt;MEDIAN(C$5:C$8004),1,0)</f>
        <v>0</v>
      </c>
      <c r="R2186" s="6" t="n">
        <f aca="false">IF(D2186&gt;2,1,0)</f>
        <v>1</v>
      </c>
    </row>
    <row r="2187" customFormat="false" ht="15" hidden="false" customHeight="true" outlineLevel="0" collapsed="false">
      <c r="A2187" s="6" t="n">
        <f aca="false">1_Data_EDA!O2188</f>
        <v>0</v>
      </c>
      <c r="B2187" s="6" t="n">
        <f aca="false">1_Data_EDA!H2188</f>
        <v>4</v>
      </c>
      <c r="C2187" s="7" t="n">
        <f aca="false">1_Data_EDA!I2188</f>
        <v>452.0400085</v>
      </c>
      <c r="D2187" s="6" t="n">
        <f aca="false">1_Data_EDA!J2188</f>
        <v>1</v>
      </c>
      <c r="E2187" s="7" t="n">
        <f aca="false">1_Data_EDA!K2188</f>
        <v>452.0400085</v>
      </c>
      <c r="F2187" s="7" t="n">
        <f aca="false">1_Data_EDA!L2188</f>
        <v>13.56000042</v>
      </c>
      <c r="G2187" s="8" t="n">
        <f aca="false">1_Data_EDA!M2188</f>
        <v>0.029999999</v>
      </c>
      <c r="H2187" s="6" t="n">
        <f aca="false">IF(1_Data_EDA!B2188="First Class",1,0)</f>
        <v>0</v>
      </c>
      <c r="I2187" s="6" t="n">
        <f aca="false">IF(1_Data_EDA!B2188="Second Class",1,0)</f>
        <v>0</v>
      </c>
      <c r="J2187" s="6" t="n">
        <f aca="false">IF(1_Data_EDA!B2188="Same Day",1,0)</f>
        <v>0</v>
      </c>
      <c r="K2187" s="6" t="n">
        <f aca="false">IF(1_Data_EDA!C2188="Corporate",1,0)</f>
        <v>0</v>
      </c>
      <c r="L2187" s="6" t="n">
        <f aca="false">IF(1_Data_EDA!C2188="Home Office",1,0)</f>
        <v>0</v>
      </c>
      <c r="M2187" s="6" t="n">
        <f aca="false">IF(1_Data_EDA!D2188="Europe",1,0)</f>
        <v>1</v>
      </c>
      <c r="N2187" s="6" t="n">
        <f aca="false">IF(1_Data_EDA!D2188="LATAM",1,0)</f>
        <v>0</v>
      </c>
      <c r="O2187" s="6" t="n">
        <f aca="false">IF(1_Data_EDA!D2188="Pacific Asia",1,0)</f>
        <v>0</v>
      </c>
      <c r="P2187" s="6" t="n">
        <f aca="false">IF(1_Data_EDA!D2188="USCA",1,0)</f>
        <v>0</v>
      </c>
      <c r="Q2187" s="6" t="n">
        <f aca="false">IF(C2187&gt;MEDIAN(C$5:C$8004),1,0)</f>
        <v>1</v>
      </c>
      <c r="R2187" s="6" t="n">
        <f aca="false">IF(D2187&gt;2,1,0)</f>
        <v>0</v>
      </c>
    </row>
    <row r="2188" customFormat="false" ht="15" hidden="false" customHeight="true" outlineLevel="0" collapsed="false">
      <c r="A2188" s="6" t="n">
        <f aca="false">1_Data_EDA!O2189</f>
        <v>0</v>
      </c>
      <c r="B2188" s="6" t="n">
        <f aca="false">1_Data_EDA!H2189</f>
        <v>4</v>
      </c>
      <c r="C2188" s="7" t="n">
        <f aca="false">1_Data_EDA!I2189</f>
        <v>59.99000168</v>
      </c>
      <c r="D2188" s="6" t="n">
        <f aca="false">1_Data_EDA!J2189</f>
        <v>3</v>
      </c>
      <c r="E2188" s="7" t="n">
        <f aca="false">1_Data_EDA!K2189</f>
        <v>179.9700012</v>
      </c>
      <c r="F2188" s="7" t="n">
        <f aca="false">1_Data_EDA!L2189</f>
        <v>9</v>
      </c>
      <c r="G2188" s="8" t="n">
        <f aca="false">1_Data_EDA!M2189</f>
        <v>0.050000001</v>
      </c>
      <c r="H2188" s="6" t="n">
        <f aca="false">IF(1_Data_EDA!B2189="First Class",1,0)</f>
        <v>0</v>
      </c>
      <c r="I2188" s="6" t="n">
        <f aca="false">IF(1_Data_EDA!B2189="Second Class",1,0)</f>
        <v>0</v>
      </c>
      <c r="J2188" s="6" t="n">
        <f aca="false">IF(1_Data_EDA!B2189="Same Day",1,0)</f>
        <v>0</v>
      </c>
      <c r="K2188" s="6" t="n">
        <f aca="false">IF(1_Data_EDA!C2189="Corporate",1,0)</f>
        <v>1</v>
      </c>
      <c r="L2188" s="6" t="n">
        <f aca="false">IF(1_Data_EDA!C2189="Home Office",1,0)</f>
        <v>0</v>
      </c>
      <c r="M2188" s="6" t="n">
        <f aca="false">IF(1_Data_EDA!D2189="Europe",1,0)</f>
        <v>0</v>
      </c>
      <c r="N2188" s="6" t="n">
        <f aca="false">IF(1_Data_EDA!D2189="LATAM",1,0)</f>
        <v>0</v>
      </c>
      <c r="O2188" s="6" t="n">
        <f aca="false">IF(1_Data_EDA!D2189="Pacific Asia",1,0)</f>
        <v>0</v>
      </c>
      <c r="P2188" s="6" t="n">
        <f aca="false">IF(1_Data_EDA!D2189="USCA",1,0)</f>
        <v>0</v>
      </c>
      <c r="Q2188" s="6" t="n">
        <f aca="false">IF(C2188&gt;MEDIAN(C$5:C$8004),1,0)</f>
        <v>0</v>
      </c>
      <c r="R2188" s="6" t="n">
        <f aca="false">IF(D2188&gt;2,1,0)</f>
        <v>1</v>
      </c>
    </row>
    <row r="2189" customFormat="false" ht="15" hidden="false" customHeight="true" outlineLevel="0" collapsed="false">
      <c r="A2189" s="6" t="n">
        <f aca="false">1_Data_EDA!O2190</f>
        <v>0</v>
      </c>
      <c r="B2189" s="6" t="n">
        <f aca="false">1_Data_EDA!H2190</f>
        <v>2</v>
      </c>
      <c r="C2189" s="7" t="n">
        <f aca="false">1_Data_EDA!I2190</f>
        <v>49.97999954</v>
      </c>
      <c r="D2189" s="6" t="n">
        <f aca="false">1_Data_EDA!J2190</f>
        <v>5</v>
      </c>
      <c r="E2189" s="7" t="n">
        <f aca="false">1_Data_EDA!K2190</f>
        <v>249.8999939</v>
      </c>
      <c r="F2189" s="7" t="n">
        <f aca="false">1_Data_EDA!L2190</f>
        <v>7.5</v>
      </c>
      <c r="G2189" s="8" t="n">
        <f aca="false">1_Data_EDA!M2190</f>
        <v>0.029999999</v>
      </c>
      <c r="H2189" s="6" t="n">
        <f aca="false">IF(1_Data_EDA!B2190="First Class",1,0)</f>
        <v>0</v>
      </c>
      <c r="I2189" s="6" t="n">
        <f aca="false">IF(1_Data_EDA!B2190="Second Class",1,0)</f>
        <v>1</v>
      </c>
      <c r="J2189" s="6" t="n">
        <f aca="false">IF(1_Data_EDA!B2190="Same Day",1,0)</f>
        <v>0</v>
      </c>
      <c r="K2189" s="6" t="n">
        <f aca="false">IF(1_Data_EDA!C2190="Corporate",1,0)</f>
        <v>0</v>
      </c>
      <c r="L2189" s="6" t="n">
        <f aca="false">IF(1_Data_EDA!C2190="Home Office",1,0)</f>
        <v>0</v>
      </c>
      <c r="M2189" s="6" t="n">
        <f aca="false">IF(1_Data_EDA!D2190="Europe",1,0)</f>
        <v>0</v>
      </c>
      <c r="N2189" s="6" t="n">
        <f aca="false">IF(1_Data_EDA!D2190="LATAM",1,0)</f>
        <v>1</v>
      </c>
      <c r="O2189" s="6" t="n">
        <f aca="false">IF(1_Data_EDA!D2190="Pacific Asia",1,0)</f>
        <v>0</v>
      </c>
      <c r="P2189" s="6" t="n">
        <f aca="false">IF(1_Data_EDA!D2190="USCA",1,0)</f>
        <v>0</v>
      </c>
      <c r="Q2189" s="6" t="n">
        <f aca="false">IF(C2189&gt;MEDIAN(C$5:C$8004),1,0)</f>
        <v>0</v>
      </c>
      <c r="R2189" s="6" t="n">
        <f aca="false">IF(D2189&gt;2,1,0)</f>
        <v>1</v>
      </c>
    </row>
    <row r="2190" customFormat="false" ht="15" hidden="false" customHeight="true" outlineLevel="0" collapsed="false">
      <c r="A2190" s="6" t="n">
        <f aca="false">1_Data_EDA!O2191</f>
        <v>1</v>
      </c>
      <c r="B2190" s="6" t="n">
        <f aca="false">1_Data_EDA!H2191</f>
        <v>4</v>
      </c>
      <c r="C2190" s="7" t="n">
        <f aca="false">1_Data_EDA!I2191</f>
        <v>50</v>
      </c>
      <c r="D2190" s="6" t="n">
        <f aca="false">1_Data_EDA!J2191</f>
        <v>1</v>
      </c>
      <c r="E2190" s="7" t="n">
        <f aca="false">1_Data_EDA!K2191</f>
        <v>50</v>
      </c>
      <c r="F2190" s="7" t="n">
        <f aca="false">1_Data_EDA!L2191</f>
        <v>0.5</v>
      </c>
      <c r="G2190" s="8" t="n">
        <f aca="false">1_Data_EDA!M2191</f>
        <v>0.01</v>
      </c>
      <c r="H2190" s="6" t="n">
        <f aca="false">IF(1_Data_EDA!B2191="First Class",1,0)</f>
        <v>0</v>
      </c>
      <c r="I2190" s="6" t="n">
        <f aca="false">IF(1_Data_EDA!B2191="Second Class",1,0)</f>
        <v>0</v>
      </c>
      <c r="J2190" s="6" t="n">
        <f aca="false">IF(1_Data_EDA!B2191="Same Day",1,0)</f>
        <v>0</v>
      </c>
      <c r="K2190" s="6" t="n">
        <f aca="false">IF(1_Data_EDA!C2191="Corporate",1,0)</f>
        <v>0</v>
      </c>
      <c r="L2190" s="6" t="n">
        <f aca="false">IF(1_Data_EDA!C2191="Home Office",1,0)</f>
        <v>0</v>
      </c>
      <c r="M2190" s="6" t="n">
        <f aca="false">IF(1_Data_EDA!D2191="Europe",1,0)</f>
        <v>1</v>
      </c>
      <c r="N2190" s="6" t="n">
        <f aca="false">IF(1_Data_EDA!D2191="LATAM",1,0)</f>
        <v>0</v>
      </c>
      <c r="O2190" s="6" t="n">
        <f aca="false">IF(1_Data_EDA!D2191="Pacific Asia",1,0)</f>
        <v>0</v>
      </c>
      <c r="P2190" s="6" t="n">
        <f aca="false">IF(1_Data_EDA!D2191="USCA",1,0)</f>
        <v>0</v>
      </c>
      <c r="Q2190" s="6" t="n">
        <f aca="false">IF(C2190&gt;MEDIAN(C$5:C$8004),1,0)</f>
        <v>0</v>
      </c>
      <c r="R2190" s="6" t="n">
        <f aca="false">IF(D2190&gt;2,1,0)</f>
        <v>0</v>
      </c>
    </row>
    <row r="2191" customFormat="false" ht="15" hidden="false" customHeight="true" outlineLevel="0" collapsed="false">
      <c r="A2191" s="6" t="n">
        <f aca="false">1_Data_EDA!O2192</f>
        <v>1</v>
      </c>
      <c r="B2191" s="6" t="n">
        <f aca="false">1_Data_EDA!H2192</f>
        <v>0</v>
      </c>
      <c r="C2191" s="7" t="n">
        <f aca="false">1_Data_EDA!I2192</f>
        <v>39.99000168</v>
      </c>
      <c r="D2191" s="6" t="n">
        <f aca="false">1_Data_EDA!J2192</f>
        <v>4</v>
      </c>
      <c r="E2191" s="7" t="n">
        <f aca="false">1_Data_EDA!K2192</f>
        <v>159.9600067</v>
      </c>
      <c r="F2191" s="7" t="n">
        <f aca="false">1_Data_EDA!L2192</f>
        <v>20.79000092</v>
      </c>
      <c r="G2191" s="8" t="n">
        <f aca="false">1_Data_EDA!M2192</f>
        <v>0.129999995</v>
      </c>
      <c r="H2191" s="6" t="n">
        <f aca="false">IF(1_Data_EDA!B2192="First Class",1,0)</f>
        <v>0</v>
      </c>
      <c r="I2191" s="6" t="n">
        <f aca="false">IF(1_Data_EDA!B2192="Second Class",1,0)</f>
        <v>0</v>
      </c>
      <c r="J2191" s="6" t="n">
        <f aca="false">IF(1_Data_EDA!B2192="Same Day",1,0)</f>
        <v>1</v>
      </c>
      <c r="K2191" s="6" t="n">
        <f aca="false">IF(1_Data_EDA!C2192="Corporate",1,0)</f>
        <v>0</v>
      </c>
      <c r="L2191" s="6" t="n">
        <f aca="false">IF(1_Data_EDA!C2192="Home Office",1,0)</f>
        <v>1</v>
      </c>
      <c r="M2191" s="6" t="n">
        <f aca="false">IF(1_Data_EDA!D2192="Europe",1,0)</f>
        <v>1</v>
      </c>
      <c r="N2191" s="6" t="n">
        <f aca="false">IF(1_Data_EDA!D2192="LATAM",1,0)</f>
        <v>0</v>
      </c>
      <c r="O2191" s="6" t="n">
        <f aca="false">IF(1_Data_EDA!D2192="Pacific Asia",1,0)</f>
        <v>0</v>
      </c>
      <c r="P2191" s="6" t="n">
        <f aca="false">IF(1_Data_EDA!D2192="USCA",1,0)</f>
        <v>0</v>
      </c>
      <c r="Q2191" s="6" t="n">
        <f aca="false">IF(C2191&gt;MEDIAN(C$5:C$8004),1,0)</f>
        <v>0</v>
      </c>
      <c r="R2191" s="6" t="n">
        <f aca="false">IF(D2191&gt;2,1,0)</f>
        <v>1</v>
      </c>
    </row>
    <row r="2192" customFormat="false" ht="15" hidden="false" customHeight="true" outlineLevel="0" collapsed="false">
      <c r="A2192" s="6" t="n">
        <f aca="false">1_Data_EDA!O2193</f>
        <v>0</v>
      </c>
      <c r="B2192" s="6" t="n">
        <f aca="false">1_Data_EDA!H2193</f>
        <v>4</v>
      </c>
      <c r="C2192" s="7" t="n">
        <f aca="false">1_Data_EDA!I2193</f>
        <v>129.9900055</v>
      </c>
      <c r="D2192" s="6" t="n">
        <f aca="false">1_Data_EDA!J2193</f>
        <v>1</v>
      </c>
      <c r="E2192" s="7" t="n">
        <f aca="false">1_Data_EDA!K2193</f>
        <v>129.9900055</v>
      </c>
      <c r="F2192" s="7" t="n">
        <f aca="false">1_Data_EDA!L2193</f>
        <v>0</v>
      </c>
      <c r="G2192" s="8" t="n">
        <f aca="false">1_Data_EDA!M2193</f>
        <v>0</v>
      </c>
      <c r="H2192" s="6" t="n">
        <f aca="false">IF(1_Data_EDA!B2193="First Class",1,0)</f>
        <v>0</v>
      </c>
      <c r="I2192" s="6" t="n">
        <f aca="false">IF(1_Data_EDA!B2193="Second Class",1,0)</f>
        <v>0</v>
      </c>
      <c r="J2192" s="6" t="n">
        <f aca="false">IF(1_Data_EDA!B2193="Same Day",1,0)</f>
        <v>0</v>
      </c>
      <c r="K2192" s="6" t="n">
        <f aca="false">IF(1_Data_EDA!C2193="Corporate",1,0)</f>
        <v>0</v>
      </c>
      <c r="L2192" s="6" t="n">
        <f aca="false">IF(1_Data_EDA!C2193="Home Office",1,0)</f>
        <v>0</v>
      </c>
      <c r="M2192" s="6" t="n">
        <f aca="false">IF(1_Data_EDA!D2193="Europe",1,0)</f>
        <v>0</v>
      </c>
      <c r="N2192" s="6" t="n">
        <f aca="false">IF(1_Data_EDA!D2193="LATAM",1,0)</f>
        <v>1</v>
      </c>
      <c r="O2192" s="6" t="n">
        <f aca="false">IF(1_Data_EDA!D2193="Pacific Asia",1,0)</f>
        <v>0</v>
      </c>
      <c r="P2192" s="6" t="n">
        <f aca="false">IF(1_Data_EDA!D2193="USCA",1,0)</f>
        <v>0</v>
      </c>
      <c r="Q2192" s="6" t="n">
        <f aca="false">IF(C2192&gt;MEDIAN(C$5:C$8004),1,0)</f>
        <v>1</v>
      </c>
      <c r="R2192" s="6" t="n">
        <f aca="false">IF(D2192&gt;2,1,0)</f>
        <v>0</v>
      </c>
    </row>
    <row r="2193" customFormat="false" ht="15" hidden="false" customHeight="true" outlineLevel="0" collapsed="false">
      <c r="A2193" s="6" t="n">
        <f aca="false">1_Data_EDA!O2194</f>
        <v>0</v>
      </c>
      <c r="B2193" s="6" t="n">
        <f aca="false">1_Data_EDA!H2194</f>
        <v>4</v>
      </c>
      <c r="C2193" s="7" t="n">
        <f aca="false">1_Data_EDA!I2194</f>
        <v>399.980011</v>
      </c>
      <c r="D2193" s="6" t="n">
        <f aca="false">1_Data_EDA!J2194</f>
        <v>1</v>
      </c>
      <c r="E2193" s="7" t="n">
        <f aca="false">1_Data_EDA!K2194</f>
        <v>399.980011</v>
      </c>
      <c r="F2193" s="7" t="n">
        <f aca="false">1_Data_EDA!L2194</f>
        <v>60</v>
      </c>
      <c r="G2193" s="8" t="n">
        <f aca="false">1_Data_EDA!M2194</f>
        <v>0.150000006</v>
      </c>
      <c r="H2193" s="6" t="n">
        <f aca="false">IF(1_Data_EDA!B2194="First Class",1,0)</f>
        <v>0</v>
      </c>
      <c r="I2193" s="6" t="n">
        <f aca="false">IF(1_Data_EDA!B2194="Second Class",1,0)</f>
        <v>0</v>
      </c>
      <c r="J2193" s="6" t="n">
        <f aca="false">IF(1_Data_EDA!B2194="Same Day",1,0)</f>
        <v>0</v>
      </c>
      <c r="K2193" s="6" t="n">
        <f aca="false">IF(1_Data_EDA!C2194="Corporate",1,0)</f>
        <v>1</v>
      </c>
      <c r="L2193" s="6" t="n">
        <f aca="false">IF(1_Data_EDA!C2194="Home Office",1,0)</f>
        <v>0</v>
      </c>
      <c r="M2193" s="6" t="n">
        <f aca="false">IF(1_Data_EDA!D2194="Europe",1,0)</f>
        <v>1</v>
      </c>
      <c r="N2193" s="6" t="n">
        <f aca="false">IF(1_Data_EDA!D2194="LATAM",1,0)</f>
        <v>0</v>
      </c>
      <c r="O2193" s="6" t="n">
        <f aca="false">IF(1_Data_EDA!D2194="Pacific Asia",1,0)</f>
        <v>0</v>
      </c>
      <c r="P2193" s="6" t="n">
        <f aca="false">IF(1_Data_EDA!D2194="USCA",1,0)</f>
        <v>0</v>
      </c>
      <c r="Q2193" s="6" t="n">
        <f aca="false">IF(C2193&gt;MEDIAN(C$5:C$8004),1,0)</f>
        <v>1</v>
      </c>
      <c r="R2193" s="6" t="n">
        <f aca="false">IF(D2193&gt;2,1,0)</f>
        <v>0</v>
      </c>
    </row>
    <row r="2194" customFormat="false" ht="15" hidden="false" customHeight="true" outlineLevel="0" collapsed="false">
      <c r="A2194" s="6" t="n">
        <f aca="false">1_Data_EDA!O2195</f>
        <v>0</v>
      </c>
      <c r="B2194" s="6" t="n">
        <f aca="false">1_Data_EDA!H2195</f>
        <v>4</v>
      </c>
      <c r="C2194" s="7" t="n">
        <f aca="false">1_Data_EDA!I2195</f>
        <v>399.980011</v>
      </c>
      <c r="D2194" s="6" t="n">
        <f aca="false">1_Data_EDA!J2195</f>
        <v>1</v>
      </c>
      <c r="E2194" s="7" t="n">
        <f aca="false">1_Data_EDA!K2195</f>
        <v>399.980011</v>
      </c>
      <c r="F2194" s="7" t="n">
        <f aca="false">1_Data_EDA!L2195</f>
        <v>40</v>
      </c>
      <c r="G2194" s="8" t="n">
        <f aca="false">1_Data_EDA!M2195</f>
        <v>0.100000001</v>
      </c>
      <c r="H2194" s="6" t="n">
        <f aca="false">IF(1_Data_EDA!B2195="First Class",1,0)</f>
        <v>0</v>
      </c>
      <c r="I2194" s="6" t="n">
        <f aca="false">IF(1_Data_EDA!B2195="Second Class",1,0)</f>
        <v>0</v>
      </c>
      <c r="J2194" s="6" t="n">
        <f aca="false">IF(1_Data_EDA!B2195="Same Day",1,0)</f>
        <v>0</v>
      </c>
      <c r="K2194" s="6" t="n">
        <f aca="false">IF(1_Data_EDA!C2195="Corporate",1,0)</f>
        <v>0</v>
      </c>
      <c r="L2194" s="6" t="n">
        <f aca="false">IF(1_Data_EDA!C2195="Home Office",1,0)</f>
        <v>0</v>
      </c>
      <c r="M2194" s="6" t="n">
        <f aca="false">IF(1_Data_EDA!D2195="Europe",1,0)</f>
        <v>0</v>
      </c>
      <c r="N2194" s="6" t="n">
        <f aca="false">IF(1_Data_EDA!D2195="LATAM",1,0)</f>
        <v>0</v>
      </c>
      <c r="O2194" s="6" t="n">
        <f aca="false">IF(1_Data_EDA!D2195="Pacific Asia",1,0)</f>
        <v>0</v>
      </c>
      <c r="P2194" s="6" t="n">
        <f aca="false">IF(1_Data_EDA!D2195="USCA",1,0)</f>
        <v>1</v>
      </c>
      <c r="Q2194" s="6" t="n">
        <f aca="false">IF(C2194&gt;MEDIAN(C$5:C$8004),1,0)</f>
        <v>1</v>
      </c>
      <c r="R2194" s="6" t="n">
        <f aca="false">IF(D2194&gt;2,1,0)</f>
        <v>0</v>
      </c>
    </row>
    <row r="2195" customFormat="false" ht="15" hidden="false" customHeight="true" outlineLevel="0" collapsed="false">
      <c r="A2195" s="6" t="n">
        <f aca="false">1_Data_EDA!O2196</f>
        <v>1</v>
      </c>
      <c r="B2195" s="6" t="n">
        <f aca="false">1_Data_EDA!H2196</f>
        <v>1</v>
      </c>
      <c r="C2195" s="7" t="n">
        <f aca="false">1_Data_EDA!I2196</f>
        <v>129.9900055</v>
      </c>
      <c r="D2195" s="6" t="n">
        <f aca="false">1_Data_EDA!J2196</f>
        <v>1</v>
      </c>
      <c r="E2195" s="7" t="n">
        <f aca="false">1_Data_EDA!K2196</f>
        <v>129.9900055</v>
      </c>
      <c r="F2195" s="7" t="n">
        <f aca="false">1_Data_EDA!L2196</f>
        <v>23.39999962</v>
      </c>
      <c r="G2195" s="8" t="n">
        <f aca="false">1_Data_EDA!M2196</f>
        <v>0.180000007</v>
      </c>
      <c r="H2195" s="6" t="n">
        <f aca="false">IF(1_Data_EDA!B2196="First Class",1,0)</f>
        <v>1</v>
      </c>
      <c r="I2195" s="6" t="n">
        <f aca="false">IF(1_Data_EDA!B2196="Second Class",1,0)</f>
        <v>0</v>
      </c>
      <c r="J2195" s="6" t="n">
        <f aca="false">IF(1_Data_EDA!B2196="Same Day",1,0)</f>
        <v>0</v>
      </c>
      <c r="K2195" s="6" t="n">
        <f aca="false">IF(1_Data_EDA!C2196="Corporate",1,0)</f>
        <v>0</v>
      </c>
      <c r="L2195" s="6" t="n">
        <f aca="false">IF(1_Data_EDA!C2196="Home Office",1,0)</f>
        <v>0</v>
      </c>
      <c r="M2195" s="6" t="n">
        <f aca="false">IF(1_Data_EDA!D2196="Europe",1,0)</f>
        <v>1</v>
      </c>
      <c r="N2195" s="6" t="n">
        <f aca="false">IF(1_Data_EDA!D2196="LATAM",1,0)</f>
        <v>0</v>
      </c>
      <c r="O2195" s="6" t="n">
        <f aca="false">IF(1_Data_EDA!D2196="Pacific Asia",1,0)</f>
        <v>0</v>
      </c>
      <c r="P2195" s="6" t="n">
        <f aca="false">IF(1_Data_EDA!D2196="USCA",1,0)</f>
        <v>0</v>
      </c>
      <c r="Q2195" s="6" t="n">
        <f aca="false">IF(C2195&gt;MEDIAN(C$5:C$8004),1,0)</f>
        <v>1</v>
      </c>
      <c r="R2195" s="6" t="n">
        <f aca="false">IF(D2195&gt;2,1,0)</f>
        <v>0</v>
      </c>
    </row>
    <row r="2196" customFormat="false" ht="15" hidden="false" customHeight="true" outlineLevel="0" collapsed="false">
      <c r="A2196" s="6" t="n">
        <f aca="false">1_Data_EDA!O2197</f>
        <v>0</v>
      </c>
      <c r="B2196" s="6" t="n">
        <f aca="false">1_Data_EDA!H2197</f>
        <v>4</v>
      </c>
      <c r="C2196" s="7" t="n">
        <f aca="false">1_Data_EDA!I2197</f>
        <v>99.98999786</v>
      </c>
      <c r="D2196" s="6" t="n">
        <f aca="false">1_Data_EDA!J2197</f>
        <v>3</v>
      </c>
      <c r="E2196" s="7" t="n">
        <f aca="false">1_Data_EDA!K2197</f>
        <v>299.9700012</v>
      </c>
      <c r="F2196" s="7" t="n">
        <f aca="false">1_Data_EDA!L2197</f>
        <v>0</v>
      </c>
      <c r="G2196" s="8" t="n">
        <f aca="false">1_Data_EDA!M2197</f>
        <v>0</v>
      </c>
      <c r="H2196" s="6" t="n">
        <f aca="false">IF(1_Data_EDA!B2197="First Class",1,0)</f>
        <v>0</v>
      </c>
      <c r="I2196" s="6" t="n">
        <f aca="false">IF(1_Data_EDA!B2197="Second Class",1,0)</f>
        <v>0</v>
      </c>
      <c r="J2196" s="6" t="n">
        <f aca="false">IF(1_Data_EDA!B2197="Same Day",1,0)</f>
        <v>0</v>
      </c>
      <c r="K2196" s="6" t="n">
        <f aca="false">IF(1_Data_EDA!C2197="Corporate",1,0)</f>
        <v>1</v>
      </c>
      <c r="L2196" s="6" t="n">
        <f aca="false">IF(1_Data_EDA!C2197="Home Office",1,0)</f>
        <v>0</v>
      </c>
      <c r="M2196" s="6" t="n">
        <f aca="false">IF(1_Data_EDA!D2197="Europe",1,0)</f>
        <v>0</v>
      </c>
      <c r="N2196" s="6" t="n">
        <f aca="false">IF(1_Data_EDA!D2197="LATAM",1,0)</f>
        <v>0</v>
      </c>
      <c r="O2196" s="6" t="n">
        <f aca="false">IF(1_Data_EDA!D2197="Pacific Asia",1,0)</f>
        <v>0</v>
      </c>
      <c r="P2196" s="6" t="n">
        <f aca="false">IF(1_Data_EDA!D2197="USCA",1,0)</f>
        <v>0</v>
      </c>
      <c r="Q2196" s="6" t="n">
        <f aca="false">IF(C2196&gt;MEDIAN(C$5:C$8004),1,0)</f>
        <v>1</v>
      </c>
      <c r="R2196" s="6" t="n">
        <f aca="false">IF(D2196&gt;2,1,0)</f>
        <v>1</v>
      </c>
    </row>
    <row r="2197" customFormat="false" ht="15" hidden="false" customHeight="true" outlineLevel="0" collapsed="false">
      <c r="A2197" s="6" t="n">
        <f aca="false">1_Data_EDA!O2198</f>
        <v>1</v>
      </c>
      <c r="B2197" s="6" t="n">
        <f aca="false">1_Data_EDA!H2198</f>
        <v>4</v>
      </c>
      <c r="C2197" s="7" t="n">
        <f aca="false">1_Data_EDA!I2198</f>
        <v>59.99000168</v>
      </c>
      <c r="D2197" s="6" t="n">
        <f aca="false">1_Data_EDA!J2198</f>
        <v>4</v>
      </c>
      <c r="E2197" s="7" t="n">
        <f aca="false">1_Data_EDA!K2198</f>
        <v>239.9600067</v>
      </c>
      <c r="F2197" s="7" t="n">
        <f aca="false">1_Data_EDA!L2198</f>
        <v>43.18999863</v>
      </c>
      <c r="G2197" s="8" t="n">
        <f aca="false">1_Data_EDA!M2198</f>
        <v>0.180000007</v>
      </c>
      <c r="H2197" s="6" t="n">
        <f aca="false">IF(1_Data_EDA!B2198="First Class",1,0)</f>
        <v>0</v>
      </c>
      <c r="I2197" s="6" t="n">
        <f aca="false">IF(1_Data_EDA!B2198="Second Class",1,0)</f>
        <v>0</v>
      </c>
      <c r="J2197" s="6" t="n">
        <f aca="false">IF(1_Data_EDA!B2198="Same Day",1,0)</f>
        <v>0</v>
      </c>
      <c r="K2197" s="6" t="n">
        <f aca="false">IF(1_Data_EDA!C2198="Corporate",1,0)</f>
        <v>1</v>
      </c>
      <c r="L2197" s="6" t="n">
        <f aca="false">IF(1_Data_EDA!C2198="Home Office",1,0)</f>
        <v>0</v>
      </c>
      <c r="M2197" s="6" t="n">
        <f aca="false">IF(1_Data_EDA!D2198="Europe",1,0)</f>
        <v>0</v>
      </c>
      <c r="N2197" s="6" t="n">
        <f aca="false">IF(1_Data_EDA!D2198="LATAM",1,0)</f>
        <v>1</v>
      </c>
      <c r="O2197" s="6" t="n">
        <f aca="false">IF(1_Data_EDA!D2198="Pacific Asia",1,0)</f>
        <v>0</v>
      </c>
      <c r="P2197" s="6" t="n">
        <f aca="false">IF(1_Data_EDA!D2198="USCA",1,0)</f>
        <v>0</v>
      </c>
      <c r="Q2197" s="6" t="n">
        <f aca="false">IF(C2197&gt;MEDIAN(C$5:C$8004),1,0)</f>
        <v>0</v>
      </c>
      <c r="R2197" s="6" t="n">
        <f aca="false">IF(D2197&gt;2,1,0)</f>
        <v>1</v>
      </c>
    </row>
    <row r="2198" customFormat="false" ht="15" hidden="false" customHeight="true" outlineLevel="0" collapsed="false">
      <c r="A2198" s="6" t="n">
        <f aca="false">1_Data_EDA!O2199</f>
        <v>0</v>
      </c>
      <c r="B2198" s="6" t="n">
        <f aca="false">1_Data_EDA!H2199</f>
        <v>4</v>
      </c>
      <c r="C2198" s="7" t="n">
        <f aca="false">1_Data_EDA!I2199</f>
        <v>50</v>
      </c>
      <c r="D2198" s="6" t="n">
        <f aca="false">1_Data_EDA!J2199</f>
        <v>1</v>
      </c>
      <c r="E2198" s="7" t="n">
        <f aca="false">1_Data_EDA!K2199</f>
        <v>50</v>
      </c>
      <c r="F2198" s="7" t="n">
        <f aca="false">1_Data_EDA!L2199</f>
        <v>7.5</v>
      </c>
      <c r="G2198" s="8" t="n">
        <f aca="false">1_Data_EDA!M2199</f>
        <v>0.150000006</v>
      </c>
      <c r="H2198" s="6" t="n">
        <f aca="false">IF(1_Data_EDA!B2199="First Class",1,0)</f>
        <v>0</v>
      </c>
      <c r="I2198" s="6" t="n">
        <f aca="false">IF(1_Data_EDA!B2199="Second Class",1,0)</f>
        <v>0</v>
      </c>
      <c r="J2198" s="6" t="n">
        <f aca="false">IF(1_Data_EDA!B2199="Same Day",1,0)</f>
        <v>0</v>
      </c>
      <c r="K2198" s="6" t="n">
        <f aca="false">IF(1_Data_EDA!C2199="Corporate",1,0)</f>
        <v>0</v>
      </c>
      <c r="L2198" s="6" t="n">
        <f aca="false">IF(1_Data_EDA!C2199="Home Office",1,0)</f>
        <v>0</v>
      </c>
      <c r="M2198" s="6" t="n">
        <f aca="false">IF(1_Data_EDA!D2199="Europe",1,0)</f>
        <v>1</v>
      </c>
      <c r="N2198" s="6" t="n">
        <f aca="false">IF(1_Data_EDA!D2199="LATAM",1,0)</f>
        <v>0</v>
      </c>
      <c r="O2198" s="6" t="n">
        <f aca="false">IF(1_Data_EDA!D2199="Pacific Asia",1,0)</f>
        <v>0</v>
      </c>
      <c r="P2198" s="6" t="n">
        <f aca="false">IF(1_Data_EDA!D2199="USCA",1,0)</f>
        <v>0</v>
      </c>
      <c r="Q2198" s="6" t="n">
        <f aca="false">IF(C2198&gt;MEDIAN(C$5:C$8004),1,0)</f>
        <v>0</v>
      </c>
      <c r="R2198" s="6" t="n">
        <f aca="false">IF(D2198&gt;2,1,0)</f>
        <v>0</v>
      </c>
    </row>
    <row r="2199" customFormat="false" ht="15" hidden="false" customHeight="true" outlineLevel="0" collapsed="false">
      <c r="A2199" s="6" t="n">
        <f aca="false">1_Data_EDA!O2200</f>
        <v>0</v>
      </c>
      <c r="B2199" s="6" t="n">
        <f aca="false">1_Data_EDA!H2200</f>
        <v>4</v>
      </c>
      <c r="C2199" s="7" t="n">
        <f aca="false">1_Data_EDA!I2200</f>
        <v>199.9900055</v>
      </c>
      <c r="D2199" s="6" t="n">
        <f aca="false">1_Data_EDA!J2200</f>
        <v>1</v>
      </c>
      <c r="E2199" s="7" t="n">
        <f aca="false">1_Data_EDA!K2200</f>
        <v>199.9900055</v>
      </c>
      <c r="F2199" s="7" t="n">
        <f aca="false">1_Data_EDA!L2200</f>
        <v>0</v>
      </c>
      <c r="G2199" s="8" t="n">
        <f aca="false">1_Data_EDA!M2200</f>
        <v>0</v>
      </c>
      <c r="H2199" s="6" t="n">
        <f aca="false">IF(1_Data_EDA!B2200="First Class",1,0)</f>
        <v>0</v>
      </c>
      <c r="I2199" s="6" t="n">
        <f aca="false">IF(1_Data_EDA!B2200="Second Class",1,0)</f>
        <v>0</v>
      </c>
      <c r="J2199" s="6" t="n">
        <f aca="false">IF(1_Data_EDA!B2200="Same Day",1,0)</f>
        <v>0</v>
      </c>
      <c r="K2199" s="6" t="n">
        <f aca="false">IF(1_Data_EDA!C2200="Corporate",1,0)</f>
        <v>1</v>
      </c>
      <c r="L2199" s="6" t="n">
        <f aca="false">IF(1_Data_EDA!C2200="Home Office",1,0)</f>
        <v>0</v>
      </c>
      <c r="M2199" s="6" t="n">
        <f aca="false">IF(1_Data_EDA!D2200="Europe",1,0)</f>
        <v>0</v>
      </c>
      <c r="N2199" s="6" t="n">
        <f aca="false">IF(1_Data_EDA!D2200="LATAM",1,0)</f>
        <v>0</v>
      </c>
      <c r="O2199" s="6" t="n">
        <f aca="false">IF(1_Data_EDA!D2200="Pacific Asia",1,0)</f>
        <v>1</v>
      </c>
      <c r="P2199" s="6" t="n">
        <f aca="false">IF(1_Data_EDA!D2200="USCA",1,0)</f>
        <v>0</v>
      </c>
      <c r="Q2199" s="6" t="n">
        <f aca="false">IF(C2199&gt;MEDIAN(C$5:C$8004),1,0)</f>
        <v>1</v>
      </c>
      <c r="R2199" s="6" t="n">
        <f aca="false">IF(D2199&gt;2,1,0)</f>
        <v>0</v>
      </c>
    </row>
    <row r="2200" customFormat="false" ht="15" hidden="false" customHeight="true" outlineLevel="0" collapsed="false">
      <c r="A2200" s="6" t="n">
        <f aca="false">1_Data_EDA!O2201</f>
        <v>0</v>
      </c>
      <c r="B2200" s="6" t="n">
        <f aca="false">1_Data_EDA!H2201</f>
        <v>4</v>
      </c>
      <c r="C2200" s="7" t="n">
        <f aca="false">1_Data_EDA!I2201</f>
        <v>299.980011</v>
      </c>
      <c r="D2200" s="6" t="n">
        <f aca="false">1_Data_EDA!J2201</f>
        <v>1</v>
      </c>
      <c r="E2200" s="7" t="n">
        <f aca="false">1_Data_EDA!K2201</f>
        <v>299.980011</v>
      </c>
      <c r="F2200" s="7" t="n">
        <f aca="false">1_Data_EDA!L2201</f>
        <v>16.5</v>
      </c>
      <c r="G2200" s="8" t="n">
        <f aca="false">1_Data_EDA!M2201</f>
        <v>0.059999999</v>
      </c>
      <c r="H2200" s="6" t="n">
        <f aca="false">IF(1_Data_EDA!B2201="First Class",1,0)</f>
        <v>0</v>
      </c>
      <c r="I2200" s="6" t="n">
        <f aca="false">IF(1_Data_EDA!B2201="Second Class",1,0)</f>
        <v>0</v>
      </c>
      <c r="J2200" s="6" t="n">
        <f aca="false">IF(1_Data_EDA!B2201="Same Day",1,0)</f>
        <v>0</v>
      </c>
      <c r="K2200" s="6" t="n">
        <f aca="false">IF(1_Data_EDA!C2201="Corporate",1,0)</f>
        <v>0</v>
      </c>
      <c r="L2200" s="6" t="n">
        <f aca="false">IF(1_Data_EDA!C2201="Home Office",1,0)</f>
        <v>1</v>
      </c>
      <c r="M2200" s="6" t="n">
        <f aca="false">IF(1_Data_EDA!D2201="Europe",1,0)</f>
        <v>0</v>
      </c>
      <c r="N2200" s="6" t="n">
        <f aca="false">IF(1_Data_EDA!D2201="LATAM",1,0)</f>
        <v>0</v>
      </c>
      <c r="O2200" s="6" t="n">
        <f aca="false">IF(1_Data_EDA!D2201="Pacific Asia",1,0)</f>
        <v>1</v>
      </c>
      <c r="P2200" s="6" t="n">
        <f aca="false">IF(1_Data_EDA!D2201="USCA",1,0)</f>
        <v>0</v>
      </c>
      <c r="Q2200" s="6" t="n">
        <f aca="false">IF(C2200&gt;MEDIAN(C$5:C$8004),1,0)</f>
        <v>1</v>
      </c>
      <c r="R2200" s="6" t="n">
        <f aca="false">IF(D2200&gt;2,1,0)</f>
        <v>0</v>
      </c>
    </row>
    <row r="2201" customFormat="false" ht="15" hidden="false" customHeight="true" outlineLevel="0" collapsed="false">
      <c r="A2201" s="6" t="n">
        <f aca="false">1_Data_EDA!O2202</f>
        <v>0</v>
      </c>
      <c r="B2201" s="6" t="n">
        <f aca="false">1_Data_EDA!H2202</f>
        <v>4</v>
      </c>
      <c r="C2201" s="7" t="n">
        <f aca="false">1_Data_EDA!I2202</f>
        <v>299.980011</v>
      </c>
      <c r="D2201" s="6" t="n">
        <f aca="false">1_Data_EDA!J2202</f>
        <v>1</v>
      </c>
      <c r="E2201" s="7" t="n">
        <f aca="false">1_Data_EDA!K2202</f>
        <v>299.980011</v>
      </c>
      <c r="F2201" s="7" t="n">
        <f aca="false">1_Data_EDA!L2202</f>
        <v>48</v>
      </c>
      <c r="G2201" s="8" t="n">
        <f aca="false">1_Data_EDA!M2202</f>
        <v>0.159999996</v>
      </c>
      <c r="H2201" s="6" t="n">
        <f aca="false">IF(1_Data_EDA!B2202="First Class",1,0)</f>
        <v>0</v>
      </c>
      <c r="I2201" s="6" t="n">
        <f aca="false">IF(1_Data_EDA!B2202="Second Class",1,0)</f>
        <v>0</v>
      </c>
      <c r="J2201" s="6" t="n">
        <f aca="false">IF(1_Data_EDA!B2202="Same Day",1,0)</f>
        <v>0</v>
      </c>
      <c r="K2201" s="6" t="n">
        <f aca="false">IF(1_Data_EDA!C2202="Corporate",1,0)</f>
        <v>0</v>
      </c>
      <c r="L2201" s="6" t="n">
        <f aca="false">IF(1_Data_EDA!C2202="Home Office",1,0)</f>
        <v>0</v>
      </c>
      <c r="M2201" s="6" t="n">
        <f aca="false">IF(1_Data_EDA!D2202="Europe",1,0)</f>
        <v>0</v>
      </c>
      <c r="N2201" s="6" t="n">
        <f aca="false">IF(1_Data_EDA!D2202="LATAM",1,0)</f>
        <v>0</v>
      </c>
      <c r="O2201" s="6" t="n">
        <f aca="false">IF(1_Data_EDA!D2202="Pacific Asia",1,0)</f>
        <v>1</v>
      </c>
      <c r="P2201" s="6" t="n">
        <f aca="false">IF(1_Data_EDA!D2202="USCA",1,0)</f>
        <v>0</v>
      </c>
      <c r="Q2201" s="6" t="n">
        <f aca="false">IF(C2201&gt;MEDIAN(C$5:C$8004),1,0)</f>
        <v>1</v>
      </c>
      <c r="R2201" s="6" t="n">
        <f aca="false">IF(D2201&gt;2,1,0)</f>
        <v>0</v>
      </c>
    </row>
    <row r="2202" customFormat="false" ht="15" hidden="false" customHeight="true" outlineLevel="0" collapsed="false">
      <c r="A2202" s="6" t="n">
        <f aca="false">1_Data_EDA!O2203</f>
        <v>0</v>
      </c>
      <c r="B2202" s="6" t="n">
        <f aca="false">1_Data_EDA!H2203</f>
        <v>4</v>
      </c>
      <c r="C2202" s="7" t="n">
        <f aca="false">1_Data_EDA!I2203</f>
        <v>49.97999954</v>
      </c>
      <c r="D2202" s="6" t="n">
        <f aca="false">1_Data_EDA!J2203</f>
        <v>1</v>
      </c>
      <c r="E2202" s="7" t="n">
        <f aca="false">1_Data_EDA!K2203</f>
        <v>49.97999954</v>
      </c>
      <c r="F2202" s="7" t="n">
        <f aca="false">1_Data_EDA!L2203</f>
        <v>0</v>
      </c>
      <c r="G2202" s="8" t="n">
        <f aca="false">1_Data_EDA!M2203</f>
        <v>0</v>
      </c>
      <c r="H2202" s="6" t="n">
        <f aca="false">IF(1_Data_EDA!B2203="First Class",1,0)</f>
        <v>0</v>
      </c>
      <c r="I2202" s="6" t="n">
        <f aca="false">IF(1_Data_EDA!B2203="Second Class",1,0)</f>
        <v>0</v>
      </c>
      <c r="J2202" s="6" t="n">
        <f aca="false">IF(1_Data_EDA!B2203="Same Day",1,0)</f>
        <v>0</v>
      </c>
      <c r="K2202" s="6" t="n">
        <f aca="false">IF(1_Data_EDA!C2203="Corporate",1,0)</f>
        <v>1</v>
      </c>
      <c r="L2202" s="6" t="n">
        <f aca="false">IF(1_Data_EDA!C2203="Home Office",1,0)</f>
        <v>0</v>
      </c>
      <c r="M2202" s="6" t="n">
        <f aca="false">IF(1_Data_EDA!D2203="Europe",1,0)</f>
        <v>1</v>
      </c>
      <c r="N2202" s="6" t="n">
        <f aca="false">IF(1_Data_EDA!D2203="LATAM",1,0)</f>
        <v>0</v>
      </c>
      <c r="O2202" s="6" t="n">
        <f aca="false">IF(1_Data_EDA!D2203="Pacific Asia",1,0)</f>
        <v>0</v>
      </c>
      <c r="P2202" s="6" t="n">
        <f aca="false">IF(1_Data_EDA!D2203="USCA",1,0)</f>
        <v>0</v>
      </c>
      <c r="Q2202" s="6" t="n">
        <f aca="false">IF(C2202&gt;MEDIAN(C$5:C$8004),1,0)</f>
        <v>0</v>
      </c>
      <c r="R2202" s="6" t="n">
        <f aca="false">IF(D2202&gt;2,1,0)</f>
        <v>0</v>
      </c>
    </row>
    <row r="2203" customFormat="false" ht="15" hidden="false" customHeight="true" outlineLevel="0" collapsed="false">
      <c r="A2203" s="6" t="n">
        <f aca="false">1_Data_EDA!O2204</f>
        <v>0</v>
      </c>
      <c r="B2203" s="6" t="n">
        <f aca="false">1_Data_EDA!H2204</f>
        <v>2</v>
      </c>
      <c r="C2203" s="7" t="n">
        <f aca="false">1_Data_EDA!I2204</f>
        <v>99.98999786</v>
      </c>
      <c r="D2203" s="6" t="n">
        <f aca="false">1_Data_EDA!J2204</f>
        <v>5</v>
      </c>
      <c r="E2203" s="7" t="n">
        <f aca="false">1_Data_EDA!K2204</f>
        <v>499.9500122</v>
      </c>
      <c r="F2203" s="7" t="n">
        <f aca="false">1_Data_EDA!L2204</f>
        <v>15</v>
      </c>
      <c r="G2203" s="8" t="n">
        <f aca="false">1_Data_EDA!M2204</f>
        <v>0.029999999</v>
      </c>
      <c r="H2203" s="6" t="n">
        <f aca="false">IF(1_Data_EDA!B2204="First Class",1,0)</f>
        <v>0</v>
      </c>
      <c r="I2203" s="6" t="n">
        <f aca="false">IF(1_Data_EDA!B2204="Second Class",1,0)</f>
        <v>1</v>
      </c>
      <c r="J2203" s="6" t="n">
        <f aca="false">IF(1_Data_EDA!B2204="Same Day",1,0)</f>
        <v>0</v>
      </c>
      <c r="K2203" s="6" t="n">
        <f aca="false">IF(1_Data_EDA!C2204="Corporate",1,0)</f>
        <v>1</v>
      </c>
      <c r="L2203" s="6" t="n">
        <f aca="false">IF(1_Data_EDA!C2204="Home Office",1,0)</f>
        <v>0</v>
      </c>
      <c r="M2203" s="6" t="n">
        <f aca="false">IF(1_Data_EDA!D2204="Europe",1,0)</f>
        <v>0</v>
      </c>
      <c r="N2203" s="6" t="n">
        <f aca="false">IF(1_Data_EDA!D2204="LATAM",1,0)</f>
        <v>0</v>
      </c>
      <c r="O2203" s="6" t="n">
        <f aca="false">IF(1_Data_EDA!D2204="Pacific Asia",1,0)</f>
        <v>1</v>
      </c>
      <c r="P2203" s="6" t="n">
        <f aca="false">IF(1_Data_EDA!D2204="USCA",1,0)</f>
        <v>0</v>
      </c>
      <c r="Q2203" s="6" t="n">
        <f aca="false">IF(C2203&gt;MEDIAN(C$5:C$8004),1,0)</f>
        <v>1</v>
      </c>
      <c r="R2203" s="6" t="n">
        <f aca="false">IF(D2203&gt;2,1,0)</f>
        <v>1</v>
      </c>
    </row>
    <row r="2204" customFormat="false" ht="15" hidden="false" customHeight="true" outlineLevel="0" collapsed="false">
      <c r="A2204" s="6" t="n">
        <f aca="false">1_Data_EDA!O2205</f>
        <v>1</v>
      </c>
      <c r="B2204" s="6" t="n">
        <f aca="false">1_Data_EDA!H2205</f>
        <v>1</v>
      </c>
      <c r="C2204" s="7" t="n">
        <f aca="false">1_Data_EDA!I2205</f>
        <v>99.98999786</v>
      </c>
      <c r="D2204" s="6" t="n">
        <f aca="false">1_Data_EDA!J2205</f>
        <v>3</v>
      </c>
      <c r="E2204" s="7" t="n">
        <f aca="false">1_Data_EDA!K2205</f>
        <v>299.9700012</v>
      </c>
      <c r="F2204" s="7" t="n">
        <f aca="false">1_Data_EDA!L2205</f>
        <v>45</v>
      </c>
      <c r="G2204" s="8" t="n">
        <f aca="false">1_Data_EDA!M2205</f>
        <v>0.150000006</v>
      </c>
      <c r="H2204" s="6" t="n">
        <f aca="false">IF(1_Data_EDA!B2205="First Class",1,0)</f>
        <v>1</v>
      </c>
      <c r="I2204" s="6" t="n">
        <f aca="false">IF(1_Data_EDA!B2205="Second Class",1,0)</f>
        <v>0</v>
      </c>
      <c r="J2204" s="6" t="n">
        <f aca="false">IF(1_Data_EDA!B2205="Same Day",1,0)</f>
        <v>0</v>
      </c>
      <c r="K2204" s="6" t="n">
        <f aca="false">IF(1_Data_EDA!C2205="Corporate",1,0)</f>
        <v>1</v>
      </c>
      <c r="L2204" s="6" t="n">
        <f aca="false">IF(1_Data_EDA!C2205="Home Office",1,0)</f>
        <v>0</v>
      </c>
      <c r="M2204" s="6" t="n">
        <f aca="false">IF(1_Data_EDA!D2205="Europe",1,0)</f>
        <v>0</v>
      </c>
      <c r="N2204" s="6" t="n">
        <f aca="false">IF(1_Data_EDA!D2205="LATAM",1,0)</f>
        <v>1</v>
      </c>
      <c r="O2204" s="6" t="n">
        <f aca="false">IF(1_Data_EDA!D2205="Pacific Asia",1,0)</f>
        <v>0</v>
      </c>
      <c r="P2204" s="6" t="n">
        <f aca="false">IF(1_Data_EDA!D2205="USCA",1,0)</f>
        <v>0</v>
      </c>
      <c r="Q2204" s="6" t="n">
        <f aca="false">IF(C2204&gt;MEDIAN(C$5:C$8004),1,0)</f>
        <v>1</v>
      </c>
      <c r="R2204" s="6" t="n">
        <f aca="false">IF(D2204&gt;2,1,0)</f>
        <v>1</v>
      </c>
    </row>
    <row r="2205" customFormat="false" ht="15" hidden="false" customHeight="true" outlineLevel="0" collapsed="false">
      <c r="A2205" s="6" t="n">
        <f aca="false">1_Data_EDA!O2206</f>
        <v>0</v>
      </c>
      <c r="B2205" s="6" t="n">
        <f aca="false">1_Data_EDA!H2206</f>
        <v>4</v>
      </c>
      <c r="C2205" s="7" t="n">
        <f aca="false">1_Data_EDA!I2206</f>
        <v>39.75</v>
      </c>
      <c r="D2205" s="6" t="n">
        <f aca="false">1_Data_EDA!J2206</f>
        <v>1</v>
      </c>
      <c r="E2205" s="7" t="n">
        <f aca="false">1_Data_EDA!K2206</f>
        <v>39.75</v>
      </c>
      <c r="F2205" s="7" t="n">
        <f aca="false">1_Data_EDA!L2206</f>
        <v>7.159999847</v>
      </c>
      <c r="G2205" s="8" t="n">
        <f aca="false">1_Data_EDA!M2206</f>
        <v>0.180000007</v>
      </c>
      <c r="H2205" s="6" t="n">
        <f aca="false">IF(1_Data_EDA!B2206="First Class",1,0)</f>
        <v>0</v>
      </c>
      <c r="I2205" s="6" t="n">
        <f aca="false">IF(1_Data_EDA!B2206="Second Class",1,0)</f>
        <v>0</v>
      </c>
      <c r="J2205" s="6" t="n">
        <f aca="false">IF(1_Data_EDA!B2206="Same Day",1,0)</f>
        <v>0</v>
      </c>
      <c r="K2205" s="6" t="n">
        <f aca="false">IF(1_Data_EDA!C2206="Corporate",1,0)</f>
        <v>0</v>
      </c>
      <c r="L2205" s="6" t="n">
        <f aca="false">IF(1_Data_EDA!C2206="Home Office",1,0)</f>
        <v>1</v>
      </c>
      <c r="M2205" s="6" t="n">
        <f aca="false">IF(1_Data_EDA!D2206="Europe",1,0)</f>
        <v>0</v>
      </c>
      <c r="N2205" s="6" t="n">
        <f aca="false">IF(1_Data_EDA!D2206="LATAM",1,0)</f>
        <v>0</v>
      </c>
      <c r="O2205" s="6" t="n">
        <f aca="false">IF(1_Data_EDA!D2206="Pacific Asia",1,0)</f>
        <v>1</v>
      </c>
      <c r="P2205" s="6" t="n">
        <f aca="false">IF(1_Data_EDA!D2206="USCA",1,0)</f>
        <v>0</v>
      </c>
      <c r="Q2205" s="6" t="n">
        <f aca="false">IF(C2205&gt;MEDIAN(C$5:C$8004),1,0)</f>
        <v>0</v>
      </c>
      <c r="R2205" s="6" t="n">
        <f aca="false">IF(D2205&gt;2,1,0)</f>
        <v>0</v>
      </c>
    </row>
    <row r="2206" customFormat="false" ht="15" hidden="false" customHeight="true" outlineLevel="0" collapsed="false">
      <c r="A2206" s="6" t="n">
        <f aca="false">1_Data_EDA!O2207</f>
        <v>0</v>
      </c>
      <c r="B2206" s="6" t="n">
        <f aca="false">1_Data_EDA!H2207</f>
        <v>4</v>
      </c>
      <c r="C2206" s="7" t="n">
        <f aca="false">1_Data_EDA!I2207</f>
        <v>50</v>
      </c>
      <c r="D2206" s="6" t="n">
        <f aca="false">1_Data_EDA!J2207</f>
        <v>1</v>
      </c>
      <c r="E2206" s="7" t="n">
        <f aca="false">1_Data_EDA!K2207</f>
        <v>50</v>
      </c>
      <c r="F2206" s="7" t="n">
        <f aca="false">1_Data_EDA!L2207</f>
        <v>6.5</v>
      </c>
      <c r="G2206" s="8" t="n">
        <f aca="false">1_Data_EDA!M2207</f>
        <v>0.129999995</v>
      </c>
      <c r="H2206" s="6" t="n">
        <f aca="false">IF(1_Data_EDA!B2207="First Class",1,0)</f>
        <v>0</v>
      </c>
      <c r="I2206" s="6" t="n">
        <f aca="false">IF(1_Data_EDA!B2207="Second Class",1,0)</f>
        <v>0</v>
      </c>
      <c r="J2206" s="6" t="n">
        <f aca="false">IF(1_Data_EDA!B2207="Same Day",1,0)</f>
        <v>0</v>
      </c>
      <c r="K2206" s="6" t="n">
        <f aca="false">IF(1_Data_EDA!C2207="Corporate",1,0)</f>
        <v>0</v>
      </c>
      <c r="L2206" s="6" t="n">
        <f aca="false">IF(1_Data_EDA!C2207="Home Office",1,0)</f>
        <v>0</v>
      </c>
      <c r="M2206" s="6" t="n">
        <f aca="false">IF(1_Data_EDA!D2207="Europe",1,0)</f>
        <v>0</v>
      </c>
      <c r="N2206" s="6" t="n">
        <f aca="false">IF(1_Data_EDA!D2207="LATAM",1,0)</f>
        <v>1</v>
      </c>
      <c r="O2206" s="6" t="n">
        <f aca="false">IF(1_Data_EDA!D2207="Pacific Asia",1,0)</f>
        <v>0</v>
      </c>
      <c r="P2206" s="6" t="n">
        <f aca="false">IF(1_Data_EDA!D2207="USCA",1,0)</f>
        <v>0</v>
      </c>
      <c r="Q2206" s="6" t="n">
        <f aca="false">IF(C2206&gt;MEDIAN(C$5:C$8004),1,0)</f>
        <v>0</v>
      </c>
      <c r="R2206" s="6" t="n">
        <f aca="false">IF(D2206&gt;2,1,0)</f>
        <v>0</v>
      </c>
    </row>
    <row r="2207" customFormat="false" ht="15" hidden="false" customHeight="true" outlineLevel="0" collapsed="false">
      <c r="A2207" s="6" t="n">
        <f aca="false">1_Data_EDA!O2208</f>
        <v>0</v>
      </c>
      <c r="B2207" s="6" t="n">
        <f aca="false">1_Data_EDA!H2208</f>
        <v>2</v>
      </c>
      <c r="C2207" s="7" t="n">
        <f aca="false">1_Data_EDA!I2208</f>
        <v>50</v>
      </c>
      <c r="D2207" s="6" t="n">
        <f aca="false">1_Data_EDA!J2208</f>
        <v>2</v>
      </c>
      <c r="E2207" s="7" t="n">
        <f aca="false">1_Data_EDA!K2208</f>
        <v>100</v>
      </c>
      <c r="F2207" s="7" t="n">
        <f aca="false">1_Data_EDA!L2208</f>
        <v>4</v>
      </c>
      <c r="G2207" s="8" t="n">
        <f aca="false">1_Data_EDA!M2208</f>
        <v>0.039999999</v>
      </c>
      <c r="H2207" s="6" t="n">
        <f aca="false">IF(1_Data_EDA!B2208="First Class",1,0)</f>
        <v>0</v>
      </c>
      <c r="I2207" s="6" t="n">
        <f aca="false">IF(1_Data_EDA!B2208="Second Class",1,0)</f>
        <v>1</v>
      </c>
      <c r="J2207" s="6" t="n">
        <f aca="false">IF(1_Data_EDA!B2208="Same Day",1,0)</f>
        <v>0</v>
      </c>
      <c r="K2207" s="6" t="n">
        <f aca="false">IF(1_Data_EDA!C2208="Corporate",1,0)</f>
        <v>0</v>
      </c>
      <c r="L2207" s="6" t="n">
        <f aca="false">IF(1_Data_EDA!C2208="Home Office",1,0)</f>
        <v>0</v>
      </c>
      <c r="M2207" s="6" t="n">
        <f aca="false">IF(1_Data_EDA!D2208="Europe",1,0)</f>
        <v>0</v>
      </c>
      <c r="N2207" s="6" t="n">
        <f aca="false">IF(1_Data_EDA!D2208="LATAM",1,0)</f>
        <v>0</v>
      </c>
      <c r="O2207" s="6" t="n">
        <f aca="false">IF(1_Data_EDA!D2208="Pacific Asia",1,0)</f>
        <v>0</v>
      </c>
      <c r="P2207" s="6" t="n">
        <f aca="false">IF(1_Data_EDA!D2208="USCA",1,0)</f>
        <v>0</v>
      </c>
      <c r="Q2207" s="6" t="n">
        <f aca="false">IF(C2207&gt;MEDIAN(C$5:C$8004),1,0)</f>
        <v>0</v>
      </c>
      <c r="R2207" s="6" t="n">
        <f aca="false">IF(D2207&gt;2,1,0)</f>
        <v>0</v>
      </c>
    </row>
    <row r="2208" customFormat="false" ht="15" hidden="false" customHeight="true" outlineLevel="0" collapsed="false">
      <c r="A2208" s="6" t="n">
        <f aca="false">1_Data_EDA!O2209</f>
        <v>0</v>
      </c>
      <c r="B2208" s="6" t="n">
        <f aca="false">1_Data_EDA!H2209</f>
        <v>2</v>
      </c>
      <c r="C2208" s="7" t="n">
        <f aca="false">1_Data_EDA!I2209</f>
        <v>199.9900055</v>
      </c>
      <c r="D2208" s="6" t="n">
        <f aca="false">1_Data_EDA!J2209</f>
        <v>1</v>
      </c>
      <c r="E2208" s="7" t="n">
        <f aca="false">1_Data_EDA!K2209</f>
        <v>199.9900055</v>
      </c>
      <c r="F2208" s="7" t="n">
        <f aca="false">1_Data_EDA!L2209</f>
        <v>24</v>
      </c>
      <c r="G2208" s="8" t="n">
        <f aca="false">1_Data_EDA!M2209</f>
        <v>0.119999997</v>
      </c>
      <c r="H2208" s="6" t="n">
        <f aca="false">IF(1_Data_EDA!B2209="First Class",1,0)</f>
        <v>0</v>
      </c>
      <c r="I2208" s="6" t="n">
        <f aca="false">IF(1_Data_EDA!B2209="Second Class",1,0)</f>
        <v>1</v>
      </c>
      <c r="J2208" s="6" t="n">
        <f aca="false">IF(1_Data_EDA!B2209="Same Day",1,0)</f>
        <v>0</v>
      </c>
      <c r="K2208" s="6" t="n">
        <f aca="false">IF(1_Data_EDA!C2209="Corporate",1,0)</f>
        <v>0</v>
      </c>
      <c r="L2208" s="6" t="n">
        <f aca="false">IF(1_Data_EDA!C2209="Home Office",1,0)</f>
        <v>0</v>
      </c>
      <c r="M2208" s="6" t="n">
        <f aca="false">IF(1_Data_EDA!D2209="Europe",1,0)</f>
        <v>0</v>
      </c>
      <c r="N2208" s="6" t="n">
        <f aca="false">IF(1_Data_EDA!D2209="LATAM",1,0)</f>
        <v>0</v>
      </c>
      <c r="O2208" s="6" t="n">
        <f aca="false">IF(1_Data_EDA!D2209="Pacific Asia",1,0)</f>
        <v>1</v>
      </c>
      <c r="P2208" s="6" t="n">
        <f aca="false">IF(1_Data_EDA!D2209="USCA",1,0)</f>
        <v>0</v>
      </c>
      <c r="Q2208" s="6" t="n">
        <f aca="false">IF(C2208&gt;MEDIAN(C$5:C$8004),1,0)</f>
        <v>1</v>
      </c>
      <c r="R2208" s="6" t="n">
        <f aca="false">IF(D2208&gt;2,1,0)</f>
        <v>0</v>
      </c>
    </row>
    <row r="2209" customFormat="false" ht="15" hidden="false" customHeight="true" outlineLevel="0" collapsed="false">
      <c r="A2209" s="6" t="n">
        <f aca="false">1_Data_EDA!O2210</f>
        <v>0</v>
      </c>
      <c r="B2209" s="6" t="n">
        <f aca="false">1_Data_EDA!H2210</f>
        <v>4</v>
      </c>
      <c r="C2209" s="7" t="n">
        <f aca="false">1_Data_EDA!I2210</f>
        <v>59.99000168</v>
      </c>
      <c r="D2209" s="6" t="n">
        <f aca="false">1_Data_EDA!J2210</f>
        <v>3</v>
      </c>
      <c r="E2209" s="7" t="n">
        <f aca="false">1_Data_EDA!K2210</f>
        <v>179.9700012</v>
      </c>
      <c r="F2209" s="7" t="n">
        <f aca="false">1_Data_EDA!L2210</f>
        <v>21.60000038</v>
      </c>
      <c r="G2209" s="8" t="n">
        <f aca="false">1_Data_EDA!M2210</f>
        <v>0.119999997</v>
      </c>
      <c r="H2209" s="6" t="n">
        <f aca="false">IF(1_Data_EDA!B2210="First Class",1,0)</f>
        <v>0</v>
      </c>
      <c r="I2209" s="6" t="n">
        <f aca="false">IF(1_Data_EDA!B2210="Second Class",1,0)</f>
        <v>0</v>
      </c>
      <c r="J2209" s="6" t="n">
        <f aca="false">IF(1_Data_EDA!B2210="Same Day",1,0)</f>
        <v>0</v>
      </c>
      <c r="K2209" s="6" t="n">
        <f aca="false">IF(1_Data_EDA!C2210="Corporate",1,0)</f>
        <v>1</v>
      </c>
      <c r="L2209" s="6" t="n">
        <f aca="false">IF(1_Data_EDA!C2210="Home Office",1,0)</f>
        <v>0</v>
      </c>
      <c r="M2209" s="6" t="n">
        <f aca="false">IF(1_Data_EDA!D2210="Europe",1,0)</f>
        <v>0</v>
      </c>
      <c r="N2209" s="6" t="n">
        <f aca="false">IF(1_Data_EDA!D2210="LATAM",1,0)</f>
        <v>0</v>
      </c>
      <c r="O2209" s="6" t="n">
        <f aca="false">IF(1_Data_EDA!D2210="Pacific Asia",1,0)</f>
        <v>1</v>
      </c>
      <c r="P2209" s="6" t="n">
        <f aca="false">IF(1_Data_EDA!D2210="USCA",1,0)</f>
        <v>0</v>
      </c>
      <c r="Q2209" s="6" t="n">
        <f aca="false">IF(C2209&gt;MEDIAN(C$5:C$8004),1,0)</f>
        <v>0</v>
      </c>
      <c r="R2209" s="6" t="n">
        <f aca="false">IF(D2209&gt;2,1,0)</f>
        <v>1</v>
      </c>
    </row>
    <row r="2210" customFormat="false" ht="15" hidden="false" customHeight="true" outlineLevel="0" collapsed="false">
      <c r="A2210" s="6" t="n">
        <f aca="false">1_Data_EDA!O2211</f>
        <v>1</v>
      </c>
      <c r="B2210" s="6" t="n">
        <f aca="false">1_Data_EDA!H2211</f>
        <v>4</v>
      </c>
      <c r="C2210" s="7" t="n">
        <f aca="false">1_Data_EDA!I2211</f>
        <v>59.99000168</v>
      </c>
      <c r="D2210" s="6" t="n">
        <f aca="false">1_Data_EDA!J2211</f>
        <v>5</v>
      </c>
      <c r="E2210" s="7" t="n">
        <f aca="false">1_Data_EDA!K2211</f>
        <v>299.9500122</v>
      </c>
      <c r="F2210" s="7" t="n">
        <f aca="false">1_Data_EDA!L2211</f>
        <v>47.99000168</v>
      </c>
      <c r="G2210" s="8" t="n">
        <f aca="false">1_Data_EDA!M2211</f>
        <v>0.159999996</v>
      </c>
      <c r="H2210" s="6" t="n">
        <f aca="false">IF(1_Data_EDA!B2211="First Class",1,0)</f>
        <v>0</v>
      </c>
      <c r="I2210" s="6" t="n">
        <f aca="false">IF(1_Data_EDA!B2211="Second Class",1,0)</f>
        <v>0</v>
      </c>
      <c r="J2210" s="6" t="n">
        <f aca="false">IF(1_Data_EDA!B2211="Same Day",1,0)</f>
        <v>0</v>
      </c>
      <c r="K2210" s="6" t="n">
        <f aca="false">IF(1_Data_EDA!C2211="Corporate",1,0)</f>
        <v>0</v>
      </c>
      <c r="L2210" s="6" t="n">
        <f aca="false">IF(1_Data_EDA!C2211="Home Office",1,0)</f>
        <v>1</v>
      </c>
      <c r="M2210" s="6" t="n">
        <f aca="false">IF(1_Data_EDA!D2211="Europe",1,0)</f>
        <v>0</v>
      </c>
      <c r="N2210" s="6" t="n">
        <f aca="false">IF(1_Data_EDA!D2211="LATAM",1,0)</f>
        <v>0</v>
      </c>
      <c r="O2210" s="6" t="n">
        <f aca="false">IF(1_Data_EDA!D2211="Pacific Asia",1,0)</f>
        <v>0</v>
      </c>
      <c r="P2210" s="6" t="n">
        <f aca="false">IF(1_Data_EDA!D2211="USCA",1,0)</f>
        <v>0</v>
      </c>
      <c r="Q2210" s="6" t="n">
        <f aca="false">IF(C2210&gt;MEDIAN(C$5:C$8004),1,0)</f>
        <v>0</v>
      </c>
      <c r="R2210" s="6" t="n">
        <f aca="false">IF(D2210&gt;2,1,0)</f>
        <v>1</v>
      </c>
    </row>
    <row r="2211" customFormat="false" ht="15" hidden="false" customHeight="true" outlineLevel="0" collapsed="false">
      <c r="A2211" s="6" t="n">
        <f aca="false">1_Data_EDA!O2212</f>
        <v>1</v>
      </c>
      <c r="B2211" s="6" t="n">
        <f aca="false">1_Data_EDA!H2212</f>
        <v>4</v>
      </c>
      <c r="C2211" s="7" t="n">
        <f aca="false">1_Data_EDA!I2212</f>
        <v>39.75</v>
      </c>
      <c r="D2211" s="6" t="n">
        <f aca="false">1_Data_EDA!J2212</f>
        <v>1</v>
      </c>
      <c r="E2211" s="7" t="n">
        <f aca="false">1_Data_EDA!K2212</f>
        <v>39.75</v>
      </c>
      <c r="F2211" s="7" t="n">
        <f aca="false">1_Data_EDA!L2212</f>
        <v>6.360000134</v>
      </c>
      <c r="G2211" s="8" t="n">
        <f aca="false">1_Data_EDA!M2212</f>
        <v>0.159999996</v>
      </c>
      <c r="H2211" s="6" t="n">
        <f aca="false">IF(1_Data_EDA!B2212="First Class",1,0)</f>
        <v>0</v>
      </c>
      <c r="I2211" s="6" t="n">
        <f aca="false">IF(1_Data_EDA!B2212="Second Class",1,0)</f>
        <v>0</v>
      </c>
      <c r="J2211" s="6" t="n">
        <f aca="false">IF(1_Data_EDA!B2212="Same Day",1,0)</f>
        <v>0</v>
      </c>
      <c r="K2211" s="6" t="n">
        <f aca="false">IF(1_Data_EDA!C2212="Corporate",1,0)</f>
        <v>0</v>
      </c>
      <c r="L2211" s="6" t="n">
        <f aca="false">IF(1_Data_EDA!C2212="Home Office",1,0)</f>
        <v>0</v>
      </c>
      <c r="M2211" s="6" t="n">
        <f aca="false">IF(1_Data_EDA!D2212="Europe",1,0)</f>
        <v>0</v>
      </c>
      <c r="N2211" s="6" t="n">
        <f aca="false">IF(1_Data_EDA!D2212="LATAM",1,0)</f>
        <v>0</v>
      </c>
      <c r="O2211" s="6" t="n">
        <f aca="false">IF(1_Data_EDA!D2212="Pacific Asia",1,0)</f>
        <v>1</v>
      </c>
      <c r="P2211" s="6" t="n">
        <f aca="false">IF(1_Data_EDA!D2212="USCA",1,0)</f>
        <v>0</v>
      </c>
      <c r="Q2211" s="6" t="n">
        <f aca="false">IF(C2211&gt;MEDIAN(C$5:C$8004),1,0)</f>
        <v>0</v>
      </c>
      <c r="R2211" s="6" t="n">
        <f aca="false">IF(D2211&gt;2,1,0)</f>
        <v>0</v>
      </c>
    </row>
    <row r="2212" customFormat="false" ht="15" hidden="false" customHeight="true" outlineLevel="0" collapsed="false">
      <c r="A2212" s="6" t="n">
        <f aca="false">1_Data_EDA!O2213</f>
        <v>1</v>
      </c>
      <c r="B2212" s="6" t="n">
        <f aca="false">1_Data_EDA!H2213</f>
        <v>1</v>
      </c>
      <c r="C2212" s="7" t="n">
        <f aca="false">1_Data_EDA!I2213</f>
        <v>399.980011</v>
      </c>
      <c r="D2212" s="6" t="n">
        <f aca="false">1_Data_EDA!J2213</f>
        <v>1</v>
      </c>
      <c r="E2212" s="7" t="n">
        <f aca="false">1_Data_EDA!K2213</f>
        <v>399.980011</v>
      </c>
      <c r="F2212" s="7" t="n">
        <f aca="false">1_Data_EDA!L2213</f>
        <v>64</v>
      </c>
      <c r="G2212" s="8" t="n">
        <f aca="false">1_Data_EDA!M2213</f>
        <v>0.159999996</v>
      </c>
      <c r="H2212" s="6" t="n">
        <f aca="false">IF(1_Data_EDA!B2213="First Class",1,0)</f>
        <v>1</v>
      </c>
      <c r="I2212" s="6" t="n">
        <f aca="false">IF(1_Data_EDA!B2213="Second Class",1,0)</f>
        <v>0</v>
      </c>
      <c r="J2212" s="6" t="n">
        <f aca="false">IF(1_Data_EDA!B2213="Same Day",1,0)</f>
        <v>0</v>
      </c>
      <c r="K2212" s="6" t="n">
        <f aca="false">IF(1_Data_EDA!C2213="Corporate",1,0)</f>
        <v>0</v>
      </c>
      <c r="L2212" s="6" t="n">
        <f aca="false">IF(1_Data_EDA!C2213="Home Office",1,0)</f>
        <v>0</v>
      </c>
      <c r="M2212" s="6" t="n">
        <f aca="false">IF(1_Data_EDA!D2213="Europe",1,0)</f>
        <v>1</v>
      </c>
      <c r="N2212" s="6" t="n">
        <f aca="false">IF(1_Data_EDA!D2213="LATAM",1,0)</f>
        <v>0</v>
      </c>
      <c r="O2212" s="6" t="n">
        <f aca="false">IF(1_Data_EDA!D2213="Pacific Asia",1,0)</f>
        <v>0</v>
      </c>
      <c r="P2212" s="6" t="n">
        <f aca="false">IF(1_Data_EDA!D2213="USCA",1,0)</f>
        <v>0</v>
      </c>
      <c r="Q2212" s="6" t="n">
        <f aca="false">IF(C2212&gt;MEDIAN(C$5:C$8004),1,0)</f>
        <v>1</v>
      </c>
      <c r="R2212" s="6" t="n">
        <f aca="false">IF(D2212&gt;2,1,0)</f>
        <v>0</v>
      </c>
    </row>
    <row r="2213" customFormat="false" ht="15" hidden="false" customHeight="true" outlineLevel="0" collapsed="false">
      <c r="A2213" s="6" t="n">
        <f aca="false">1_Data_EDA!O2214</f>
        <v>0</v>
      </c>
      <c r="B2213" s="6" t="n">
        <f aca="false">1_Data_EDA!H2214</f>
        <v>4</v>
      </c>
      <c r="C2213" s="7" t="n">
        <f aca="false">1_Data_EDA!I2214</f>
        <v>252.8800049</v>
      </c>
      <c r="D2213" s="6" t="n">
        <f aca="false">1_Data_EDA!J2214</f>
        <v>1</v>
      </c>
      <c r="E2213" s="7" t="n">
        <f aca="false">1_Data_EDA!K2214</f>
        <v>252.8800049</v>
      </c>
      <c r="F2213" s="7" t="n">
        <f aca="false">1_Data_EDA!L2214</f>
        <v>50.58000183</v>
      </c>
      <c r="G2213" s="8" t="n">
        <f aca="false">1_Data_EDA!M2214</f>
        <v>0.200000003</v>
      </c>
      <c r="H2213" s="6" t="n">
        <f aca="false">IF(1_Data_EDA!B2214="First Class",1,0)</f>
        <v>0</v>
      </c>
      <c r="I2213" s="6" t="n">
        <f aca="false">IF(1_Data_EDA!B2214="Second Class",1,0)</f>
        <v>0</v>
      </c>
      <c r="J2213" s="6" t="n">
        <f aca="false">IF(1_Data_EDA!B2214="Same Day",1,0)</f>
        <v>0</v>
      </c>
      <c r="K2213" s="6" t="n">
        <f aca="false">IF(1_Data_EDA!C2214="Corporate",1,0)</f>
        <v>1</v>
      </c>
      <c r="L2213" s="6" t="n">
        <f aca="false">IF(1_Data_EDA!C2214="Home Office",1,0)</f>
        <v>0</v>
      </c>
      <c r="M2213" s="6" t="n">
        <f aca="false">IF(1_Data_EDA!D2214="Europe",1,0)</f>
        <v>1</v>
      </c>
      <c r="N2213" s="6" t="n">
        <f aca="false">IF(1_Data_EDA!D2214="LATAM",1,0)</f>
        <v>0</v>
      </c>
      <c r="O2213" s="6" t="n">
        <f aca="false">IF(1_Data_EDA!D2214="Pacific Asia",1,0)</f>
        <v>0</v>
      </c>
      <c r="P2213" s="6" t="n">
        <f aca="false">IF(1_Data_EDA!D2214="USCA",1,0)</f>
        <v>0</v>
      </c>
      <c r="Q2213" s="6" t="n">
        <f aca="false">IF(C2213&gt;MEDIAN(C$5:C$8004),1,0)</f>
        <v>1</v>
      </c>
      <c r="R2213" s="6" t="n">
        <f aca="false">IF(D2213&gt;2,1,0)</f>
        <v>0</v>
      </c>
    </row>
    <row r="2214" customFormat="false" ht="15" hidden="false" customHeight="true" outlineLevel="0" collapsed="false">
      <c r="A2214" s="6" t="n">
        <f aca="false">1_Data_EDA!O2215</f>
        <v>1</v>
      </c>
      <c r="B2214" s="6" t="n">
        <f aca="false">1_Data_EDA!H2215</f>
        <v>4</v>
      </c>
      <c r="C2214" s="7" t="n">
        <f aca="false">1_Data_EDA!I2215</f>
        <v>299.980011</v>
      </c>
      <c r="D2214" s="6" t="n">
        <f aca="false">1_Data_EDA!J2215</f>
        <v>1</v>
      </c>
      <c r="E2214" s="7" t="n">
        <f aca="false">1_Data_EDA!K2215</f>
        <v>299.980011</v>
      </c>
      <c r="F2214" s="7" t="n">
        <f aca="false">1_Data_EDA!L2215</f>
        <v>16.5</v>
      </c>
      <c r="G2214" s="8" t="n">
        <f aca="false">1_Data_EDA!M2215</f>
        <v>0.059999999</v>
      </c>
      <c r="H2214" s="6" t="n">
        <f aca="false">IF(1_Data_EDA!B2215="First Class",1,0)</f>
        <v>0</v>
      </c>
      <c r="I2214" s="6" t="n">
        <f aca="false">IF(1_Data_EDA!B2215="Second Class",1,0)</f>
        <v>0</v>
      </c>
      <c r="J2214" s="6" t="n">
        <f aca="false">IF(1_Data_EDA!B2215="Same Day",1,0)</f>
        <v>0</v>
      </c>
      <c r="K2214" s="6" t="n">
        <f aca="false">IF(1_Data_EDA!C2215="Corporate",1,0)</f>
        <v>0</v>
      </c>
      <c r="L2214" s="6" t="n">
        <f aca="false">IF(1_Data_EDA!C2215="Home Office",1,0)</f>
        <v>0</v>
      </c>
      <c r="M2214" s="6" t="n">
        <f aca="false">IF(1_Data_EDA!D2215="Europe",1,0)</f>
        <v>0</v>
      </c>
      <c r="N2214" s="6" t="n">
        <f aca="false">IF(1_Data_EDA!D2215="LATAM",1,0)</f>
        <v>0</v>
      </c>
      <c r="O2214" s="6" t="n">
        <f aca="false">IF(1_Data_EDA!D2215="Pacific Asia",1,0)</f>
        <v>1</v>
      </c>
      <c r="P2214" s="6" t="n">
        <f aca="false">IF(1_Data_EDA!D2215="USCA",1,0)</f>
        <v>0</v>
      </c>
      <c r="Q2214" s="6" t="n">
        <f aca="false">IF(C2214&gt;MEDIAN(C$5:C$8004),1,0)</f>
        <v>1</v>
      </c>
      <c r="R2214" s="6" t="n">
        <f aca="false">IF(D2214&gt;2,1,0)</f>
        <v>0</v>
      </c>
    </row>
    <row r="2215" customFormat="false" ht="15" hidden="false" customHeight="true" outlineLevel="0" collapsed="false">
      <c r="A2215" s="6" t="n">
        <f aca="false">1_Data_EDA!O2216</f>
        <v>1</v>
      </c>
      <c r="B2215" s="6" t="n">
        <f aca="false">1_Data_EDA!H2216</f>
        <v>1</v>
      </c>
      <c r="C2215" s="7" t="n">
        <f aca="false">1_Data_EDA!I2216</f>
        <v>59.99000168</v>
      </c>
      <c r="D2215" s="6" t="n">
        <f aca="false">1_Data_EDA!J2216</f>
        <v>1</v>
      </c>
      <c r="E2215" s="7" t="n">
        <f aca="false">1_Data_EDA!K2216</f>
        <v>59.99000168</v>
      </c>
      <c r="F2215" s="7" t="n">
        <f aca="false">1_Data_EDA!L2216</f>
        <v>9.600000381</v>
      </c>
      <c r="G2215" s="8" t="n">
        <f aca="false">1_Data_EDA!M2216</f>
        <v>0.159999996</v>
      </c>
      <c r="H2215" s="6" t="n">
        <f aca="false">IF(1_Data_EDA!B2216="First Class",1,0)</f>
        <v>1</v>
      </c>
      <c r="I2215" s="6" t="n">
        <f aca="false">IF(1_Data_EDA!B2216="Second Class",1,0)</f>
        <v>0</v>
      </c>
      <c r="J2215" s="6" t="n">
        <f aca="false">IF(1_Data_EDA!B2216="Same Day",1,0)</f>
        <v>0</v>
      </c>
      <c r="K2215" s="6" t="n">
        <f aca="false">IF(1_Data_EDA!C2216="Corporate",1,0)</f>
        <v>0</v>
      </c>
      <c r="L2215" s="6" t="n">
        <f aca="false">IF(1_Data_EDA!C2216="Home Office",1,0)</f>
        <v>1</v>
      </c>
      <c r="M2215" s="6" t="n">
        <f aca="false">IF(1_Data_EDA!D2216="Europe",1,0)</f>
        <v>1</v>
      </c>
      <c r="N2215" s="6" t="n">
        <f aca="false">IF(1_Data_EDA!D2216="LATAM",1,0)</f>
        <v>0</v>
      </c>
      <c r="O2215" s="6" t="n">
        <f aca="false">IF(1_Data_EDA!D2216="Pacific Asia",1,0)</f>
        <v>0</v>
      </c>
      <c r="P2215" s="6" t="n">
        <f aca="false">IF(1_Data_EDA!D2216="USCA",1,0)</f>
        <v>0</v>
      </c>
      <c r="Q2215" s="6" t="n">
        <f aca="false">IF(C2215&gt;MEDIAN(C$5:C$8004),1,0)</f>
        <v>0</v>
      </c>
      <c r="R2215" s="6" t="n">
        <f aca="false">IF(D2215&gt;2,1,0)</f>
        <v>0</v>
      </c>
    </row>
    <row r="2216" customFormat="false" ht="15" hidden="false" customHeight="true" outlineLevel="0" collapsed="false">
      <c r="A2216" s="6" t="n">
        <f aca="false">1_Data_EDA!O2217</f>
        <v>1</v>
      </c>
      <c r="B2216" s="6" t="n">
        <f aca="false">1_Data_EDA!H2217</f>
        <v>2</v>
      </c>
      <c r="C2216" s="7" t="n">
        <f aca="false">1_Data_EDA!I2217</f>
        <v>199.9900055</v>
      </c>
      <c r="D2216" s="6" t="n">
        <f aca="false">1_Data_EDA!J2217</f>
        <v>1</v>
      </c>
      <c r="E2216" s="7" t="n">
        <f aca="false">1_Data_EDA!K2217</f>
        <v>199.9900055</v>
      </c>
      <c r="F2216" s="7" t="n">
        <f aca="false">1_Data_EDA!L2217</f>
        <v>6</v>
      </c>
      <c r="G2216" s="8" t="n">
        <f aca="false">1_Data_EDA!M2217</f>
        <v>0.029999999</v>
      </c>
      <c r="H2216" s="6" t="n">
        <f aca="false">IF(1_Data_EDA!B2217="First Class",1,0)</f>
        <v>0</v>
      </c>
      <c r="I2216" s="6" t="n">
        <f aca="false">IF(1_Data_EDA!B2217="Second Class",1,0)</f>
        <v>1</v>
      </c>
      <c r="J2216" s="6" t="n">
        <f aca="false">IF(1_Data_EDA!B2217="Same Day",1,0)</f>
        <v>0</v>
      </c>
      <c r="K2216" s="6" t="n">
        <f aca="false">IF(1_Data_EDA!C2217="Corporate",1,0)</f>
        <v>1</v>
      </c>
      <c r="L2216" s="6" t="n">
        <f aca="false">IF(1_Data_EDA!C2217="Home Office",1,0)</f>
        <v>0</v>
      </c>
      <c r="M2216" s="6" t="n">
        <f aca="false">IF(1_Data_EDA!D2217="Europe",1,0)</f>
        <v>0</v>
      </c>
      <c r="N2216" s="6" t="n">
        <f aca="false">IF(1_Data_EDA!D2217="LATAM",1,0)</f>
        <v>0</v>
      </c>
      <c r="O2216" s="6" t="n">
        <f aca="false">IF(1_Data_EDA!D2217="Pacific Asia",1,0)</f>
        <v>1</v>
      </c>
      <c r="P2216" s="6" t="n">
        <f aca="false">IF(1_Data_EDA!D2217="USCA",1,0)</f>
        <v>0</v>
      </c>
      <c r="Q2216" s="6" t="n">
        <f aca="false">IF(C2216&gt;MEDIAN(C$5:C$8004),1,0)</f>
        <v>1</v>
      </c>
      <c r="R2216" s="6" t="n">
        <f aca="false">IF(D2216&gt;2,1,0)</f>
        <v>0</v>
      </c>
    </row>
    <row r="2217" customFormat="false" ht="15" hidden="false" customHeight="true" outlineLevel="0" collapsed="false">
      <c r="A2217" s="6" t="n">
        <f aca="false">1_Data_EDA!O2218</f>
        <v>1</v>
      </c>
      <c r="B2217" s="6" t="n">
        <f aca="false">1_Data_EDA!H2218</f>
        <v>4</v>
      </c>
      <c r="C2217" s="7" t="n">
        <f aca="false">1_Data_EDA!I2218</f>
        <v>49.97999954</v>
      </c>
      <c r="D2217" s="6" t="n">
        <f aca="false">1_Data_EDA!J2218</f>
        <v>3</v>
      </c>
      <c r="E2217" s="7" t="n">
        <f aca="false">1_Data_EDA!K2218</f>
        <v>149.9400024</v>
      </c>
      <c r="F2217" s="7" t="n">
        <f aca="false">1_Data_EDA!L2218</f>
        <v>22.48999977</v>
      </c>
      <c r="G2217" s="8" t="n">
        <f aca="false">1_Data_EDA!M2218</f>
        <v>0.150000006</v>
      </c>
      <c r="H2217" s="6" t="n">
        <f aca="false">IF(1_Data_EDA!B2218="First Class",1,0)</f>
        <v>0</v>
      </c>
      <c r="I2217" s="6" t="n">
        <f aca="false">IF(1_Data_EDA!B2218="Second Class",1,0)</f>
        <v>0</v>
      </c>
      <c r="J2217" s="6" t="n">
        <f aca="false">IF(1_Data_EDA!B2218="Same Day",1,0)</f>
        <v>0</v>
      </c>
      <c r="K2217" s="6" t="n">
        <f aca="false">IF(1_Data_EDA!C2218="Corporate",1,0)</f>
        <v>1</v>
      </c>
      <c r="L2217" s="6" t="n">
        <f aca="false">IF(1_Data_EDA!C2218="Home Office",1,0)</f>
        <v>0</v>
      </c>
      <c r="M2217" s="6" t="n">
        <f aca="false">IF(1_Data_EDA!D2218="Europe",1,0)</f>
        <v>0</v>
      </c>
      <c r="N2217" s="6" t="n">
        <f aca="false">IF(1_Data_EDA!D2218="LATAM",1,0)</f>
        <v>0</v>
      </c>
      <c r="O2217" s="6" t="n">
        <f aca="false">IF(1_Data_EDA!D2218="Pacific Asia",1,0)</f>
        <v>1</v>
      </c>
      <c r="P2217" s="6" t="n">
        <f aca="false">IF(1_Data_EDA!D2218="USCA",1,0)</f>
        <v>0</v>
      </c>
      <c r="Q2217" s="6" t="n">
        <f aca="false">IF(C2217&gt;MEDIAN(C$5:C$8004),1,0)</f>
        <v>0</v>
      </c>
      <c r="R2217" s="6" t="n">
        <f aca="false">IF(D2217&gt;2,1,0)</f>
        <v>1</v>
      </c>
    </row>
    <row r="2218" customFormat="false" ht="15" hidden="false" customHeight="true" outlineLevel="0" collapsed="false">
      <c r="A2218" s="6" t="n">
        <f aca="false">1_Data_EDA!O2219</f>
        <v>1</v>
      </c>
      <c r="B2218" s="6" t="n">
        <f aca="false">1_Data_EDA!H2219</f>
        <v>1</v>
      </c>
      <c r="C2218" s="7" t="n">
        <f aca="false">1_Data_EDA!I2219</f>
        <v>129.9900055</v>
      </c>
      <c r="D2218" s="6" t="n">
        <f aca="false">1_Data_EDA!J2219</f>
        <v>1</v>
      </c>
      <c r="E2218" s="7" t="n">
        <f aca="false">1_Data_EDA!K2219</f>
        <v>129.9900055</v>
      </c>
      <c r="F2218" s="7" t="n">
        <f aca="false">1_Data_EDA!L2219</f>
        <v>23.39999962</v>
      </c>
      <c r="G2218" s="8" t="n">
        <f aca="false">1_Data_EDA!M2219</f>
        <v>0.180000007</v>
      </c>
      <c r="H2218" s="6" t="n">
        <f aca="false">IF(1_Data_EDA!B2219="First Class",1,0)</f>
        <v>1</v>
      </c>
      <c r="I2218" s="6" t="n">
        <f aca="false">IF(1_Data_EDA!B2219="Second Class",1,0)</f>
        <v>0</v>
      </c>
      <c r="J2218" s="6" t="n">
        <f aca="false">IF(1_Data_EDA!B2219="Same Day",1,0)</f>
        <v>0</v>
      </c>
      <c r="K2218" s="6" t="n">
        <f aca="false">IF(1_Data_EDA!C2219="Corporate",1,0)</f>
        <v>0</v>
      </c>
      <c r="L2218" s="6" t="n">
        <f aca="false">IF(1_Data_EDA!C2219="Home Office",1,0)</f>
        <v>0</v>
      </c>
      <c r="M2218" s="6" t="n">
        <f aca="false">IF(1_Data_EDA!D2219="Europe",1,0)</f>
        <v>1</v>
      </c>
      <c r="N2218" s="6" t="n">
        <f aca="false">IF(1_Data_EDA!D2219="LATAM",1,0)</f>
        <v>0</v>
      </c>
      <c r="O2218" s="6" t="n">
        <f aca="false">IF(1_Data_EDA!D2219="Pacific Asia",1,0)</f>
        <v>0</v>
      </c>
      <c r="P2218" s="6" t="n">
        <f aca="false">IF(1_Data_EDA!D2219="USCA",1,0)</f>
        <v>0</v>
      </c>
      <c r="Q2218" s="6" t="n">
        <f aca="false">IF(C2218&gt;MEDIAN(C$5:C$8004),1,0)</f>
        <v>1</v>
      </c>
      <c r="R2218" s="6" t="n">
        <f aca="false">IF(D2218&gt;2,1,0)</f>
        <v>0</v>
      </c>
    </row>
    <row r="2219" customFormat="false" ht="15" hidden="false" customHeight="true" outlineLevel="0" collapsed="false">
      <c r="A2219" s="6" t="n">
        <f aca="false">1_Data_EDA!O2220</f>
        <v>0</v>
      </c>
      <c r="B2219" s="6" t="n">
        <f aca="false">1_Data_EDA!H2220</f>
        <v>0</v>
      </c>
      <c r="C2219" s="7" t="n">
        <f aca="false">1_Data_EDA!I2220</f>
        <v>129.9900055</v>
      </c>
      <c r="D2219" s="6" t="n">
        <f aca="false">1_Data_EDA!J2220</f>
        <v>1</v>
      </c>
      <c r="E2219" s="7" t="n">
        <f aca="false">1_Data_EDA!K2220</f>
        <v>129.9900055</v>
      </c>
      <c r="F2219" s="7" t="n">
        <f aca="false">1_Data_EDA!L2220</f>
        <v>0</v>
      </c>
      <c r="G2219" s="8" t="n">
        <f aca="false">1_Data_EDA!M2220</f>
        <v>0</v>
      </c>
      <c r="H2219" s="6" t="n">
        <f aca="false">IF(1_Data_EDA!B2220="First Class",1,0)</f>
        <v>0</v>
      </c>
      <c r="I2219" s="6" t="n">
        <f aca="false">IF(1_Data_EDA!B2220="Second Class",1,0)</f>
        <v>0</v>
      </c>
      <c r="J2219" s="6" t="n">
        <f aca="false">IF(1_Data_EDA!B2220="Same Day",1,0)</f>
        <v>1</v>
      </c>
      <c r="K2219" s="6" t="n">
        <f aca="false">IF(1_Data_EDA!C2220="Corporate",1,0)</f>
        <v>0</v>
      </c>
      <c r="L2219" s="6" t="n">
        <f aca="false">IF(1_Data_EDA!C2220="Home Office",1,0)</f>
        <v>0</v>
      </c>
      <c r="M2219" s="6" t="n">
        <f aca="false">IF(1_Data_EDA!D2220="Europe",1,0)</f>
        <v>0</v>
      </c>
      <c r="N2219" s="6" t="n">
        <f aca="false">IF(1_Data_EDA!D2220="LATAM",1,0)</f>
        <v>0</v>
      </c>
      <c r="O2219" s="6" t="n">
        <f aca="false">IF(1_Data_EDA!D2220="Pacific Asia",1,0)</f>
        <v>1</v>
      </c>
      <c r="P2219" s="6" t="n">
        <f aca="false">IF(1_Data_EDA!D2220="USCA",1,0)</f>
        <v>0</v>
      </c>
      <c r="Q2219" s="6" t="n">
        <f aca="false">IF(C2219&gt;MEDIAN(C$5:C$8004),1,0)</f>
        <v>1</v>
      </c>
      <c r="R2219" s="6" t="n">
        <f aca="false">IF(D2219&gt;2,1,0)</f>
        <v>0</v>
      </c>
    </row>
    <row r="2220" customFormat="false" ht="15" hidden="false" customHeight="true" outlineLevel="0" collapsed="false">
      <c r="A2220" s="6" t="n">
        <f aca="false">1_Data_EDA!O2221</f>
        <v>1</v>
      </c>
      <c r="B2220" s="6" t="n">
        <f aca="false">1_Data_EDA!H2221</f>
        <v>1</v>
      </c>
      <c r="C2220" s="7" t="n">
        <f aca="false">1_Data_EDA!I2221</f>
        <v>50</v>
      </c>
      <c r="D2220" s="6" t="n">
        <f aca="false">1_Data_EDA!J2221</f>
        <v>5</v>
      </c>
      <c r="E2220" s="7" t="n">
        <f aca="false">1_Data_EDA!K2221</f>
        <v>250</v>
      </c>
      <c r="F2220" s="7" t="n">
        <f aca="false">1_Data_EDA!L2221</f>
        <v>7.5</v>
      </c>
      <c r="G2220" s="8" t="n">
        <f aca="false">1_Data_EDA!M2221</f>
        <v>0.029999999</v>
      </c>
      <c r="H2220" s="6" t="n">
        <f aca="false">IF(1_Data_EDA!B2221="First Class",1,0)</f>
        <v>1</v>
      </c>
      <c r="I2220" s="6" t="n">
        <f aca="false">IF(1_Data_EDA!B2221="Second Class",1,0)</f>
        <v>0</v>
      </c>
      <c r="J2220" s="6" t="n">
        <f aca="false">IF(1_Data_EDA!B2221="Same Day",1,0)</f>
        <v>0</v>
      </c>
      <c r="K2220" s="6" t="n">
        <f aca="false">IF(1_Data_EDA!C2221="Corporate",1,0)</f>
        <v>1</v>
      </c>
      <c r="L2220" s="6" t="n">
        <f aca="false">IF(1_Data_EDA!C2221="Home Office",1,0)</f>
        <v>0</v>
      </c>
      <c r="M2220" s="6" t="n">
        <f aca="false">IF(1_Data_EDA!D2221="Europe",1,0)</f>
        <v>0</v>
      </c>
      <c r="N2220" s="6" t="n">
        <f aca="false">IF(1_Data_EDA!D2221="LATAM",1,0)</f>
        <v>0</v>
      </c>
      <c r="O2220" s="6" t="n">
        <f aca="false">IF(1_Data_EDA!D2221="Pacific Asia",1,0)</f>
        <v>0</v>
      </c>
      <c r="P2220" s="6" t="n">
        <f aca="false">IF(1_Data_EDA!D2221="USCA",1,0)</f>
        <v>1</v>
      </c>
      <c r="Q2220" s="6" t="n">
        <f aca="false">IF(C2220&gt;MEDIAN(C$5:C$8004),1,0)</f>
        <v>0</v>
      </c>
      <c r="R2220" s="6" t="n">
        <f aca="false">IF(D2220&gt;2,1,0)</f>
        <v>1</v>
      </c>
    </row>
    <row r="2221" customFormat="false" ht="15" hidden="false" customHeight="true" outlineLevel="0" collapsed="false">
      <c r="A2221" s="6" t="n">
        <f aca="false">1_Data_EDA!O2222</f>
        <v>0</v>
      </c>
      <c r="B2221" s="6" t="n">
        <f aca="false">1_Data_EDA!H2222</f>
        <v>4</v>
      </c>
      <c r="C2221" s="7" t="n">
        <f aca="false">1_Data_EDA!I2222</f>
        <v>39.99000168</v>
      </c>
      <c r="D2221" s="6" t="n">
        <f aca="false">1_Data_EDA!J2222</f>
        <v>2</v>
      </c>
      <c r="E2221" s="7" t="n">
        <f aca="false">1_Data_EDA!K2222</f>
        <v>79.98000336</v>
      </c>
      <c r="F2221" s="7" t="n">
        <f aca="false">1_Data_EDA!L2222</f>
        <v>12</v>
      </c>
      <c r="G2221" s="8" t="n">
        <f aca="false">1_Data_EDA!M2222</f>
        <v>0.150000006</v>
      </c>
      <c r="H2221" s="6" t="n">
        <f aca="false">IF(1_Data_EDA!B2222="First Class",1,0)</f>
        <v>0</v>
      </c>
      <c r="I2221" s="6" t="n">
        <f aca="false">IF(1_Data_EDA!B2222="Second Class",1,0)</f>
        <v>0</v>
      </c>
      <c r="J2221" s="6" t="n">
        <f aca="false">IF(1_Data_EDA!B2222="Same Day",1,0)</f>
        <v>0</v>
      </c>
      <c r="K2221" s="6" t="n">
        <f aca="false">IF(1_Data_EDA!C2222="Corporate",1,0)</f>
        <v>0</v>
      </c>
      <c r="L2221" s="6" t="n">
        <f aca="false">IF(1_Data_EDA!C2222="Home Office",1,0)</f>
        <v>0</v>
      </c>
      <c r="M2221" s="6" t="n">
        <f aca="false">IF(1_Data_EDA!D2222="Europe",1,0)</f>
        <v>0</v>
      </c>
      <c r="N2221" s="6" t="n">
        <f aca="false">IF(1_Data_EDA!D2222="LATAM",1,0)</f>
        <v>0</v>
      </c>
      <c r="O2221" s="6" t="n">
        <f aca="false">IF(1_Data_EDA!D2222="Pacific Asia",1,0)</f>
        <v>1</v>
      </c>
      <c r="P2221" s="6" t="n">
        <f aca="false">IF(1_Data_EDA!D2222="USCA",1,0)</f>
        <v>0</v>
      </c>
      <c r="Q2221" s="6" t="n">
        <f aca="false">IF(C2221&gt;MEDIAN(C$5:C$8004),1,0)</f>
        <v>0</v>
      </c>
      <c r="R2221" s="6" t="n">
        <f aca="false">IF(D2221&gt;2,1,0)</f>
        <v>0</v>
      </c>
    </row>
    <row r="2222" customFormat="false" ht="15" hidden="false" customHeight="true" outlineLevel="0" collapsed="false">
      <c r="A2222" s="6" t="n">
        <f aca="false">1_Data_EDA!O2223</f>
        <v>1</v>
      </c>
      <c r="B2222" s="6" t="n">
        <f aca="false">1_Data_EDA!H2223</f>
        <v>4</v>
      </c>
      <c r="C2222" s="7" t="n">
        <f aca="false">1_Data_EDA!I2223</f>
        <v>59.99000168</v>
      </c>
      <c r="D2222" s="6" t="n">
        <f aca="false">1_Data_EDA!J2223</f>
        <v>4</v>
      </c>
      <c r="E2222" s="7" t="n">
        <f aca="false">1_Data_EDA!K2223</f>
        <v>239.9600067</v>
      </c>
      <c r="F2222" s="7" t="n">
        <f aca="false">1_Data_EDA!L2223</f>
        <v>12</v>
      </c>
      <c r="G2222" s="8" t="n">
        <f aca="false">1_Data_EDA!M2223</f>
        <v>0.050000001</v>
      </c>
      <c r="H2222" s="6" t="n">
        <f aca="false">IF(1_Data_EDA!B2223="First Class",1,0)</f>
        <v>0</v>
      </c>
      <c r="I2222" s="6" t="n">
        <f aca="false">IF(1_Data_EDA!B2223="Second Class",1,0)</f>
        <v>0</v>
      </c>
      <c r="J2222" s="6" t="n">
        <f aca="false">IF(1_Data_EDA!B2223="Same Day",1,0)</f>
        <v>0</v>
      </c>
      <c r="K2222" s="6" t="n">
        <f aca="false">IF(1_Data_EDA!C2223="Corporate",1,0)</f>
        <v>1</v>
      </c>
      <c r="L2222" s="6" t="n">
        <f aca="false">IF(1_Data_EDA!C2223="Home Office",1,0)</f>
        <v>0</v>
      </c>
      <c r="M2222" s="6" t="n">
        <f aca="false">IF(1_Data_EDA!D2223="Europe",1,0)</f>
        <v>0</v>
      </c>
      <c r="N2222" s="6" t="n">
        <f aca="false">IF(1_Data_EDA!D2223="LATAM",1,0)</f>
        <v>0</v>
      </c>
      <c r="O2222" s="6" t="n">
        <f aca="false">IF(1_Data_EDA!D2223="Pacific Asia",1,0)</f>
        <v>1</v>
      </c>
      <c r="P2222" s="6" t="n">
        <f aca="false">IF(1_Data_EDA!D2223="USCA",1,0)</f>
        <v>0</v>
      </c>
      <c r="Q2222" s="6" t="n">
        <f aca="false">IF(C2222&gt;MEDIAN(C$5:C$8004),1,0)</f>
        <v>0</v>
      </c>
      <c r="R2222" s="6" t="n">
        <f aca="false">IF(D2222&gt;2,1,0)</f>
        <v>1</v>
      </c>
    </row>
    <row r="2223" customFormat="false" ht="15" hidden="false" customHeight="true" outlineLevel="0" collapsed="false">
      <c r="A2223" s="6" t="n">
        <f aca="false">1_Data_EDA!O2224</f>
        <v>1</v>
      </c>
      <c r="B2223" s="6" t="n">
        <f aca="false">1_Data_EDA!H2224</f>
        <v>4</v>
      </c>
      <c r="C2223" s="7" t="n">
        <f aca="false">1_Data_EDA!I2224</f>
        <v>399.980011</v>
      </c>
      <c r="D2223" s="6" t="n">
        <f aca="false">1_Data_EDA!J2224</f>
        <v>1</v>
      </c>
      <c r="E2223" s="7" t="n">
        <f aca="false">1_Data_EDA!K2224</f>
        <v>399.980011</v>
      </c>
      <c r="F2223" s="7" t="n">
        <f aca="false">1_Data_EDA!L2224</f>
        <v>40</v>
      </c>
      <c r="G2223" s="8" t="n">
        <f aca="false">1_Data_EDA!M2224</f>
        <v>0.100000001</v>
      </c>
      <c r="H2223" s="6" t="n">
        <f aca="false">IF(1_Data_EDA!B2224="First Class",1,0)</f>
        <v>0</v>
      </c>
      <c r="I2223" s="6" t="n">
        <f aca="false">IF(1_Data_EDA!B2224="Second Class",1,0)</f>
        <v>0</v>
      </c>
      <c r="J2223" s="6" t="n">
        <f aca="false">IF(1_Data_EDA!B2224="Same Day",1,0)</f>
        <v>0</v>
      </c>
      <c r="K2223" s="6" t="n">
        <f aca="false">IF(1_Data_EDA!C2224="Corporate",1,0)</f>
        <v>1</v>
      </c>
      <c r="L2223" s="6" t="n">
        <f aca="false">IF(1_Data_EDA!C2224="Home Office",1,0)</f>
        <v>0</v>
      </c>
      <c r="M2223" s="6" t="n">
        <f aca="false">IF(1_Data_EDA!D2224="Europe",1,0)</f>
        <v>0</v>
      </c>
      <c r="N2223" s="6" t="n">
        <f aca="false">IF(1_Data_EDA!D2224="LATAM",1,0)</f>
        <v>1</v>
      </c>
      <c r="O2223" s="6" t="n">
        <f aca="false">IF(1_Data_EDA!D2224="Pacific Asia",1,0)</f>
        <v>0</v>
      </c>
      <c r="P2223" s="6" t="n">
        <f aca="false">IF(1_Data_EDA!D2224="USCA",1,0)</f>
        <v>0</v>
      </c>
      <c r="Q2223" s="6" t="n">
        <f aca="false">IF(C2223&gt;MEDIAN(C$5:C$8004),1,0)</f>
        <v>1</v>
      </c>
      <c r="R2223" s="6" t="n">
        <f aca="false">IF(D2223&gt;2,1,0)</f>
        <v>0</v>
      </c>
    </row>
    <row r="2224" customFormat="false" ht="15" hidden="false" customHeight="true" outlineLevel="0" collapsed="false">
      <c r="A2224" s="6" t="n">
        <f aca="false">1_Data_EDA!O2225</f>
        <v>0</v>
      </c>
      <c r="B2224" s="6" t="n">
        <f aca="false">1_Data_EDA!H2225</f>
        <v>4</v>
      </c>
      <c r="C2224" s="7" t="n">
        <f aca="false">1_Data_EDA!I2225</f>
        <v>39.99000168</v>
      </c>
      <c r="D2224" s="6" t="n">
        <f aca="false">1_Data_EDA!J2225</f>
        <v>3</v>
      </c>
      <c r="E2224" s="7" t="n">
        <f aca="false">1_Data_EDA!K2225</f>
        <v>119.9700012</v>
      </c>
      <c r="F2224" s="7" t="n">
        <f aca="false">1_Data_EDA!L2225</f>
        <v>8.399999619</v>
      </c>
      <c r="G2224" s="8" t="n">
        <f aca="false">1_Data_EDA!M2225</f>
        <v>0.07</v>
      </c>
      <c r="H2224" s="6" t="n">
        <f aca="false">IF(1_Data_EDA!B2225="First Class",1,0)</f>
        <v>0</v>
      </c>
      <c r="I2224" s="6" t="n">
        <f aca="false">IF(1_Data_EDA!B2225="Second Class",1,0)</f>
        <v>0</v>
      </c>
      <c r="J2224" s="6" t="n">
        <f aca="false">IF(1_Data_EDA!B2225="Same Day",1,0)</f>
        <v>0</v>
      </c>
      <c r="K2224" s="6" t="n">
        <f aca="false">IF(1_Data_EDA!C2225="Corporate",1,0)</f>
        <v>0</v>
      </c>
      <c r="L2224" s="6" t="n">
        <f aca="false">IF(1_Data_EDA!C2225="Home Office",1,0)</f>
        <v>0</v>
      </c>
      <c r="M2224" s="6" t="n">
        <f aca="false">IF(1_Data_EDA!D2225="Europe",1,0)</f>
        <v>0</v>
      </c>
      <c r="N2224" s="6" t="n">
        <f aca="false">IF(1_Data_EDA!D2225="LATAM",1,0)</f>
        <v>1</v>
      </c>
      <c r="O2224" s="6" t="n">
        <f aca="false">IF(1_Data_EDA!D2225="Pacific Asia",1,0)</f>
        <v>0</v>
      </c>
      <c r="P2224" s="6" t="n">
        <f aca="false">IF(1_Data_EDA!D2225="USCA",1,0)</f>
        <v>0</v>
      </c>
      <c r="Q2224" s="6" t="n">
        <f aca="false">IF(C2224&gt;MEDIAN(C$5:C$8004),1,0)</f>
        <v>0</v>
      </c>
      <c r="R2224" s="6" t="n">
        <f aca="false">IF(D2224&gt;2,1,0)</f>
        <v>1</v>
      </c>
    </row>
    <row r="2225" customFormat="false" ht="15" hidden="false" customHeight="true" outlineLevel="0" collapsed="false">
      <c r="A2225" s="6" t="n">
        <f aca="false">1_Data_EDA!O2226</f>
        <v>0</v>
      </c>
      <c r="B2225" s="6" t="n">
        <f aca="false">1_Data_EDA!H2226</f>
        <v>4</v>
      </c>
      <c r="C2225" s="7" t="n">
        <f aca="false">1_Data_EDA!I2226</f>
        <v>19.98999977</v>
      </c>
      <c r="D2225" s="6" t="n">
        <f aca="false">1_Data_EDA!J2226</f>
        <v>5</v>
      </c>
      <c r="E2225" s="7" t="n">
        <f aca="false">1_Data_EDA!K2226</f>
        <v>99.94999695</v>
      </c>
      <c r="F2225" s="7" t="n">
        <f aca="false">1_Data_EDA!L2226</f>
        <v>5</v>
      </c>
      <c r="G2225" s="8" t="n">
        <f aca="false">1_Data_EDA!M2226</f>
        <v>0.050000001</v>
      </c>
      <c r="H2225" s="6" t="n">
        <f aca="false">IF(1_Data_EDA!B2226="First Class",1,0)</f>
        <v>0</v>
      </c>
      <c r="I2225" s="6" t="n">
        <f aca="false">IF(1_Data_EDA!B2226="Second Class",1,0)</f>
        <v>0</v>
      </c>
      <c r="J2225" s="6" t="n">
        <f aca="false">IF(1_Data_EDA!B2226="Same Day",1,0)</f>
        <v>0</v>
      </c>
      <c r="K2225" s="6" t="n">
        <f aca="false">IF(1_Data_EDA!C2226="Corporate",1,0)</f>
        <v>0</v>
      </c>
      <c r="L2225" s="6" t="n">
        <f aca="false">IF(1_Data_EDA!C2226="Home Office",1,0)</f>
        <v>0</v>
      </c>
      <c r="M2225" s="6" t="n">
        <f aca="false">IF(1_Data_EDA!D2226="Europe",1,0)</f>
        <v>1</v>
      </c>
      <c r="N2225" s="6" t="n">
        <f aca="false">IF(1_Data_EDA!D2226="LATAM",1,0)</f>
        <v>0</v>
      </c>
      <c r="O2225" s="6" t="n">
        <f aca="false">IF(1_Data_EDA!D2226="Pacific Asia",1,0)</f>
        <v>0</v>
      </c>
      <c r="P2225" s="6" t="n">
        <f aca="false">IF(1_Data_EDA!D2226="USCA",1,0)</f>
        <v>0</v>
      </c>
      <c r="Q2225" s="6" t="n">
        <f aca="false">IF(C2225&gt;MEDIAN(C$5:C$8004),1,0)</f>
        <v>0</v>
      </c>
      <c r="R2225" s="6" t="n">
        <f aca="false">IF(D2225&gt;2,1,0)</f>
        <v>1</v>
      </c>
    </row>
    <row r="2226" customFormat="false" ht="15" hidden="false" customHeight="true" outlineLevel="0" collapsed="false">
      <c r="A2226" s="6" t="n">
        <f aca="false">1_Data_EDA!O2227</f>
        <v>0</v>
      </c>
      <c r="B2226" s="6" t="n">
        <f aca="false">1_Data_EDA!H2227</f>
        <v>4</v>
      </c>
      <c r="C2226" s="7" t="n">
        <f aca="false">1_Data_EDA!I2227</f>
        <v>49.97999954</v>
      </c>
      <c r="D2226" s="6" t="n">
        <f aca="false">1_Data_EDA!J2227</f>
        <v>4</v>
      </c>
      <c r="E2226" s="7" t="n">
        <f aca="false">1_Data_EDA!K2227</f>
        <v>199.9199982</v>
      </c>
      <c r="F2226" s="7" t="n">
        <f aca="false">1_Data_EDA!L2227</f>
        <v>11</v>
      </c>
      <c r="G2226" s="8" t="n">
        <f aca="false">1_Data_EDA!M2227</f>
        <v>0.059999999</v>
      </c>
      <c r="H2226" s="6" t="n">
        <f aca="false">IF(1_Data_EDA!B2227="First Class",1,0)</f>
        <v>0</v>
      </c>
      <c r="I2226" s="6" t="n">
        <f aca="false">IF(1_Data_EDA!B2227="Second Class",1,0)</f>
        <v>0</v>
      </c>
      <c r="J2226" s="6" t="n">
        <f aca="false">IF(1_Data_EDA!B2227="Same Day",1,0)</f>
        <v>0</v>
      </c>
      <c r="K2226" s="6" t="n">
        <f aca="false">IF(1_Data_EDA!C2227="Corporate",1,0)</f>
        <v>1</v>
      </c>
      <c r="L2226" s="6" t="n">
        <f aca="false">IF(1_Data_EDA!C2227="Home Office",1,0)</f>
        <v>0</v>
      </c>
      <c r="M2226" s="6" t="n">
        <f aca="false">IF(1_Data_EDA!D2227="Europe",1,0)</f>
        <v>0</v>
      </c>
      <c r="N2226" s="6" t="n">
        <f aca="false">IF(1_Data_EDA!D2227="LATAM",1,0)</f>
        <v>0</v>
      </c>
      <c r="O2226" s="6" t="n">
        <f aca="false">IF(1_Data_EDA!D2227="Pacific Asia",1,0)</f>
        <v>1</v>
      </c>
      <c r="P2226" s="6" t="n">
        <f aca="false">IF(1_Data_EDA!D2227="USCA",1,0)</f>
        <v>0</v>
      </c>
      <c r="Q2226" s="6" t="n">
        <f aca="false">IF(C2226&gt;MEDIAN(C$5:C$8004),1,0)</f>
        <v>0</v>
      </c>
      <c r="R2226" s="6" t="n">
        <f aca="false">IF(D2226&gt;2,1,0)</f>
        <v>1</v>
      </c>
    </row>
    <row r="2227" customFormat="false" ht="15" hidden="false" customHeight="true" outlineLevel="0" collapsed="false">
      <c r="A2227" s="6" t="n">
        <f aca="false">1_Data_EDA!O2228</f>
        <v>0</v>
      </c>
      <c r="B2227" s="6" t="n">
        <f aca="false">1_Data_EDA!H2228</f>
        <v>4</v>
      </c>
      <c r="C2227" s="7" t="n">
        <f aca="false">1_Data_EDA!I2228</f>
        <v>50</v>
      </c>
      <c r="D2227" s="6" t="n">
        <f aca="false">1_Data_EDA!J2228</f>
        <v>5</v>
      </c>
      <c r="E2227" s="7" t="n">
        <f aca="false">1_Data_EDA!K2228</f>
        <v>250</v>
      </c>
      <c r="F2227" s="7" t="n">
        <f aca="false">1_Data_EDA!L2228</f>
        <v>30</v>
      </c>
      <c r="G2227" s="8" t="n">
        <f aca="false">1_Data_EDA!M2228</f>
        <v>0.119999997</v>
      </c>
      <c r="H2227" s="6" t="n">
        <f aca="false">IF(1_Data_EDA!B2228="First Class",1,0)</f>
        <v>0</v>
      </c>
      <c r="I2227" s="6" t="n">
        <f aca="false">IF(1_Data_EDA!B2228="Second Class",1,0)</f>
        <v>0</v>
      </c>
      <c r="J2227" s="6" t="n">
        <f aca="false">IF(1_Data_EDA!B2228="Same Day",1,0)</f>
        <v>0</v>
      </c>
      <c r="K2227" s="6" t="n">
        <f aca="false">IF(1_Data_EDA!C2228="Corporate",1,0)</f>
        <v>0</v>
      </c>
      <c r="L2227" s="6" t="n">
        <f aca="false">IF(1_Data_EDA!C2228="Home Office",1,0)</f>
        <v>1</v>
      </c>
      <c r="M2227" s="6" t="n">
        <f aca="false">IF(1_Data_EDA!D2228="Europe",1,0)</f>
        <v>0</v>
      </c>
      <c r="N2227" s="6" t="n">
        <f aca="false">IF(1_Data_EDA!D2228="LATAM",1,0)</f>
        <v>0</v>
      </c>
      <c r="O2227" s="6" t="n">
        <f aca="false">IF(1_Data_EDA!D2228="Pacific Asia",1,0)</f>
        <v>1</v>
      </c>
      <c r="P2227" s="6" t="n">
        <f aca="false">IF(1_Data_EDA!D2228="USCA",1,0)</f>
        <v>0</v>
      </c>
      <c r="Q2227" s="6" t="n">
        <f aca="false">IF(C2227&gt;MEDIAN(C$5:C$8004),1,0)</f>
        <v>0</v>
      </c>
      <c r="R2227" s="6" t="n">
        <f aca="false">IF(D2227&gt;2,1,0)</f>
        <v>1</v>
      </c>
    </row>
    <row r="2228" customFormat="false" ht="15" hidden="false" customHeight="true" outlineLevel="0" collapsed="false">
      <c r="A2228" s="6" t="n">
        <f aca="false">1_Data_EDA!O2229</f>
        <v>1</v>
      </c>
      <c r="B2228" s="6" t="n">
        <f aca="false">1_Data_EDA!H2229</f>
        <v>1</v>
      </c>
      <c r="C2228" s="7" t="n">
        <f aca="false">1_Data_EDA!I2229</f>
        <v>50</v>
      </c>
      <c r="D2228" s="6" t="n">
        <f aca="false">1_Data_EDA!J2229</f>
        <v>5</v>
      </c>
      <c r="E2228" s="7" t="n">
        <f aca="false">1_Data_EDA!K2229</f>
        <v>250</v>
      </c>
      <c r="F2228" s="7" t="n">
        <f aca="false">1_Data_EDA!L2229</f>
        <v>32.5</v>
      </c>
      <c r="G2228" s="8" t="n">
        <f aca="false">1_Data_EDA!M2229</f>
        <v>0.129999995</v>
      </c>
      <c r="H2228" s="6" t="n">
        <f aca="false">IF(1_Data_EDA!B2229="First Class",1,0)</f>
        <v>1</v>
      </c>
      <c r="I2228" s="6" t="n">
        <f aca="false">IF(1_Data_EDA!B2229="Second Class",1,0)</f>
        <v>0</v>
      </c>
      <c r="J2228" s="6" t="n">
        <f aca="false">IF(1_Data_EDA!B2229="Same Day",1,0)</f>
        <v>0</v>
      </c>
      <c r="K2228" s="6" t="n">
        <f aca="false">IF(1_Data_EDA!C2229="Corporate",1,0)</f>
        <v>0</v>
      </c>
      <c r="L2228" s="6" t="n">
        <f aca="false">IF(1_Data_EDA!C2229="Home Office",1,0)</f>
        <v>0</v>
      </c>
      <c r="M2228" s="6" t="n">
        <f aca="false">IF(1_Data_EDA!D2229="Europe",1,0)</f>
        <v>0</v>
      </c>
      <c r="N2228" s="6" t="n">
        <f aca="false">IF(1_Data_EDA!D2229="LATAM",1,0)</f>
        <v>0</v>
      </c>
      <c r="O2228" s="6" t="n">
        <f aca="false">IF(1_Data_EDA!D2229="Pacific Asia",1,0)</f>
        <v>0</v>
      </c>
      <c r="P2228" s="6" t="n">
        <f aca="false">IF(1_Data_EDA!D2229="USCA",1,0)</f>
        <v>1</v>
      </c>
      <c r="Q2228" s="6" t="n">
        <f aca="false">IF(C2228&gt;MEDIAN(C$5:C$8004),1,0)</f>
        <v>0</v>
      </c>
      <c r="R2228" s="6" t="n">
        <f aca="false">IF(D2228&gt;2,1,0)</f>
        <v>1</v>
      </c>
    </row>
    <row r="2229" customFormat="false" ht="15" hidden="false" customHeight="true" outlineLevel="0" collapsed="false">
      <c r="A2229" s="6" t="n">
        <f aca="false">1_Data_EDA!O2230</f>
        <v>1</v>
      </c>
      <c r="B2229" s="6" t="n">
        <f aca="false">1_Data_EDA!H2230</f>
        <v>4</v>
      </c>
      <c r="C2229" s="7" t="n">
        <f aca="false">1_Data_EDA!I2230</f>
        <v>50</v>
      </c>
      <c r="D2229" s="6" t="n">
        <f aca="false">1_Data_EDA!J2230</f>
        <v>4</v>
      </c>
      <c r="E2229" s="7" t="n">
        <f aca="false">1_Data_EDA!K2230</f>
        <v>200</v>
      </c>
      <c r="F2229" s="7" t="n">
        <f aca="false">1_Data_EDA!L2230</f>
        <v>10</v>
      </c>
      <c r="G2229" s="8" t="n">
        <f aca="false">1_Data_EDA!M2230</f>
        <v>0.050000001</v>
      </c>
      <c r="H2229" s="6" t="n">
        <f aca="false">IF(1_Data_EDA!B2230="First Class",1,0)</f>
        <v>0</v>
      </c>
      <c r="I2229" s="6" t="n">
        <f aca="false">IF(1_Data_EDA!B2230="Second Class",1,0)</f>
        <v>0</v>
      </c>
      <c r="J2229" s="6" t="n">
        <f aca="false">IF(1_Data_EDA!B2230="Same Day",1,0)</f>
        <v>0</v>
      </c>
      <c r="K2229" s="6" t="n">
        <f aca="false">IF(1_Data_EDA!C2230="Corporate",1,0)</f>
        <v>1</v>
      </c>
      <c r="L2229" s="6" t="n">
        <f aca="false">IF(1_Data_EDA!C2230="Home Office",1,0)</f>
        <v>0</v>
      </c>
      <c r="M2229" s="6" t="n">
        <f aca="false">IF(1_Data_EDA!D2230="Europe",1,0)</f>
        <v>1</v>
      </c>
      <c r="N2229" s="6" t="n">
        <f aca="false">IF(1_Data_EDA!D2230="LATAM",1,0)</f>
        <v>0</v>
      </c>
      <c r="O2229" s="6" t="n">
        <f aca="false">IF(1_Data_EDA!D2230="Pacific Asia",1,0)</f>
        <v>0</v>
      </c>
      <c r="P2229" s="6" t="n">
        <f aca="false">IF(1_Data_EDA!D2230="USCA",1,0)</f>
        <v>0</v>
      </c>
      <c r="Q2229" s="6" t="n">
        <f aca="false">IF(C2229&gt;MEDIAN(C$5:C$8004),1,0)</f>
        <v>0</v>
      </c>
      <c r="R2229" s="6" t="n">
        <f aca="false">IF(D2229&gt;2,1,0)</f>
        <v>1</v>
      </c>
    </row>
    <row r="2230" customFormat="false" ht="15" hidden="false" customHeight="true" outlineLevel="0" collapsed="false">
      <c r="A2230" s="6" t="n">
        <f aca="false">1_Data_EDA!O2231</f>
        <v>0</v>
      </c>
      <c r="B2230" s="6" t="n">
        <f aca="false">1_Data_EDA!H2231</f>
        <v>4</v>
      </c>
      <c r="C2230" s="7" t="n">
        <f aca="false">1_Data_EDA!I2231</f>
        <v>11.53999996</v>
      </c>
      <c r="D2230" s="6" t="n">
        <f aca="false">1_Data_EDA!J2231</f>
        <v>1</v>
      </c>
      <c r="E2230" s="7" t="n">
        <f aca="false">1_Data_EDA!K2231</f>
        <v>11.53999996</v>
      </c>
      <c r="F2230" s="7" t="n">
        <f aca="false">1_Data_EDA!L2231</f>
        <v>1.379999995</v>
      </c>
      <c r="G2230" s="8" t="n">
        <f aca="false">1_Data_EDA!M2231</f>
        <v>0.119999997</v>
      </c>
      <c r="H2230" s="6" t="n">
        <f aca="false">IF(1_Data_EDA!B2231="First Class",1,0)</f>
        <v>0</v>
      </c>
      <c r="I2230" s="6" t="n">
        <f aca="false">IF(1_Data_EDA!B2231="Second Class",1,0)</f>
        <v>0</v>
      </c>
      <c r="J2230" s="6" t="n">
        <f aca="false">IF(1_Data_EDA!B2231="Same Day",1,0)</f>
        <v>0</v>
      </c>
      <c r="K2230" s="6" t="n">
        <f aca="false">IF(1_Data_EDA!C2231="Corporate",1,0)</f>
        <v>1</v>
      </c>
      <c r="L2230" s="6" t="n">
        <f aca="false">IF(1_Data_EDA!C2231="Home Office",1,0)</f>
        <v>0</v>
      </c>
      <c r="M2230" s="6" t="n">
        <f aca="false">IF(1_Data_EDA!D2231="Europe",1,0)</f>
        <v>0</v>
      </c>
      <c r="N2230" s="6" t="n">
        <f aca="false">IF(1_Data_EDA!D2231="LATAM",1,0)</f>
        <v>0</v>
      </c>
      <c r="O2230" s="6" t="n">
        <f aca="false">IF(1_Data_EDA!D2231="Pacific Asia",1,0)</f>
        <v>1</v>
      </c>
      <c r="P2230" s="6" t="n">
        <f aca="false">IF(1_Data_EDA!D2231="USCA",1,0)</f>
        <v>0</v>
      </c>
      <c r="Q2230" s="6" t="n">
        <f aca="false">IF(C2230&gt;MEDIAN(C$5:C$8004),1,0)</f>
        <v>0</v>
      </c>
      <c r="R2230" s="6" t="n">
        <f aca="false">IF(D2230&gt;2,1,0)</f>
        <v>0</v>
      </c>
    </row>
    <row r="2231" customFormat="false" ht="15" hidden="false" customHeight="true" outlineLevel="0" collapsed="false">
      <c r="A2231" s="6" t="n">
        <f aca="false">1_Data_EDA!O2232</f>
        <v>0</v>
      </c>
      <c r="B2231" s="6" t="n">
        <f aca="false">1_Data_EDA!H2232</f>
        <v>4</v>
      </c>
      <c r="C2231" s="7" t="n">
        <f aca="false">1_Data_EDA!I2232</f>
        <v>50</v>
      </c>
      <c r="D2231" s="6" t="n">
        <f aca="false">1_Data_EDA!J2232</f>
        <v>3</v>
      </c>
      <c r="E2231" s="7" t="n">
        <f aca="false">1_Data_EDA!K2232</f>
        <v>150</v>
      </c>
      <c r="F2231" s="7" t="n">
        <f aca="false">1_Data_EDA!L2232</f>
        <v>7.5</v>
      </c>
      <c r="G2231" s="8" t="n">
        <f aca="false">1_Data_EDA!M2232</f>
        <v>0.050000001</v>
      </c>
      <c r="H2231" s="6" t="n">
        <f aca="false">IF(1_Data_EDA!B2232="First Class",1,0)</f>
        <v>0</v>
      </c>
      <c r="I2231" s="6" t="n">
        <f aca="false">IF(1_Data_EDA!B2232="Second Class",1,0)</f>
        <v>0</v>
      </c>
      <c r="J2231" s="6" t="n">
        <f aca="false">IF(1_Data_EDA!B2232="Same Day",1,0)</f>
        <v>0</v>
      </c>
      <c r="K2231" s="6" t="n">
        <f aca="false">IF(1_Data_EDA!C2232="Corporate",1,0)</f>
        <v>0</v>
      </c>
      <c r="L2231" s="6" t="n">
        <f aca="false">IF(1_Data_EDA!C2232="Home Office",1,0)</f>
        <v>0</v>
      </c>
      <c r="M2231" s="6" t="n">
        <f aca="false">IF(1_Data_EDA!D2232="Europe",1,0)</f>
        <v>0</v>
      </c>
      <c r="N2231" s="6" t="n">
        <f aca="false">IF(1_Data_EDA!D2232="LATAM",1,0)</f>
        <v>0</v>
      </c>
      <c r="O2231" s="6" t="n">
        <f aca="false">IF(1_Data_EDA!D2232="Pacific Asia",1,0)</f>
        <v>1</v>
      </c>
      <c r="P2231" s="6" t="n">
        <f aca="false">IF(1_Data_EDA!D2232="USCA",1,0)</f>
        <v>0</v>
      </c>
      <c r="Q2231" s="6" t="n">
        <f aca="false">IF(C2231&gt;MEDIAN(C$5:C$8004),1,0)</f>
        <v>0</v>
      </c>
      <c r="R2231" s="6" t="n">
        <f aca="false">IF(D2231&gt;2,1,0)</f>
        <v>1</v>
      </c>
    </row>
    <row r="2232" customFormat="false" ht="15" hidden="false" customHeight="true" outlineLevel="0" collapsed="false">
      <c r="A2232" s="6" t="n">
        <f aca="false">1_Data_EDA!O2233</f>
        <v>1</v>
      </c>
      <c r="B2232" s="6" t="n">
        <f aca="false">1_Data_EDA!H2233</f>
        <v>2</v>
      </c>
      <c r="C2232" s="7" t="n">
        <f aca="false">1_Data_EDA!I2233</f>
        <v>49.97999954</v>
      </c>
      <c r="D2232" s="6" t="n">
        <f aca="false">1_Data_EDA!J2233</f>
        <v>4</v>
      </c>
      <c r="E2232" s="7" t="n">
        <f aca="false">1_Data_EDA!K2233</f>
        <v>199.9199982</v>
      </c>
      <c r="F2232" s="7" t="n">
        <f aca="false">1_Data_EDA!L2233</f>
        <v>25.98999977</v>
      </c>
      <c r="G2232" s="8" t="n">
        <f aca="false">1_Data_EDA!M2233</f>
        <v>0.129999995</v>
      </c>
      <c r="H2232" s="6" t="n">
        <f aca="false">IF(1_Data_EDA!B2233="First Class",1,0)</f>
        <v>0</v>
      </c>
      <c r="I2232" s="6" t="n">
        <f aca="false">IF(1_Data_EDA!B2233="Second Class",1,0)</f>
        <v>1</v>
      </c>
      <c r="J2232" s="6" t="n">
        <f aca="false">IF(1_Data_EDA!B2233="Same Day",1,0)</f>
        <v>0</v>
      </c>
      <c r="K2232" s="6" t="n">
        <f aca="false">IF(1_Data_EDA!C2233="Corporate",1,0)</f>
        <v>1</v>
      </c>
      <c r="L2232" s="6" t="n">
        <f aca="false">IF(1_Data_EDA!C2233="Home Office",1,0)</f>
        <v>0</v>
      </c>
      <c r="M2232" s="6" t="n">
        <f aca="false">IF(1_Data_EDA!D2233="Europe",1,0)</f>
        <v>0</v>
      </c>
      <c r="N2232" s="6" t="n">
        <f aca="false">IF(1_Data_EDA!D2233="LATAM",1,0)</f>
        <v>0</v>
      </c>
      <c r="O2232" s="6" t="n">
        <f aca="false">IF(1_Data_EDA!D2233="Pacific Asia",1,0)</f>
        <v>0</v>
      </c>
      <c r="P2232" s="6" t="n">
        <f aca="false">IF(1_Data_EDA!D2233="USCA",1,0)</f>
        <v>0</v>
      </c>
      <c r="Q2232" s="6" t="n">
        <f aca="false">IF(C2232&gt;MEDIAN(C$5:C$8004),1,0)</f>
        <v>0</v>
      </c>
      <c r="R2232" s="6" t="n">
        <f aca="false">IF(D2232&gt;2,1,0)</f>
        <v>1</v>
      </c>
    </row>
    <row r="2233" customFormat="false" ht="15" hidden="false" customHeight="true" outlineLevel="0" collapsed="false">
      <c r="A2233" s="6" t="n">
        <f aca="false">1_Data_EDA!O2234</f>
        <v>0</v>
      </c>
      <c r="B2233" s="6" t="n">
        <f aca="false">1_Data_EDA!H2234</f>
        <v>4</v>
      </c>
      <c r="C2233" s="7" t="n">
        <f aca="false">1_Data_EDA!I2234</f>
        <v>50</v>
      </c>
      <c r="D2233" s="6" t="n">
        <f aca="false">1_Data_EDA!J2234</f>
        <v>1</v>
      </c>
      <c r="E2233" s="7" t="n">
        <f aca="false">1_Data_EDA!K2234</f>
        <v>50</v>
      </c>
      <c r="F2233" s="7" t="n">
        <f aca="false">1_Data_EDA!L2234</f>
        <v>8.5</v>
      </c>
      <c r="G2233" s="8" t="n">
        <f aca="false">1_Data_EDA!M2234</f>
        <v>0.170000002</v>
      </c>
      <c r="H2233" s="6" t="n">
        <f aca="false">IF(1_Data_EDA!B2234="First Class",1,0)</f>
        <v>0</v>
      </c>
      <c r="I2233" s="6" t="n">
        <f aca="false">IF(1_Data_EDA!B2234="Second Class",1,0)</f>
        <v>0</v>
      </c>
      <c r="J2233" s="6" t="n">
        <f aca="false">IF(1_Data_EDA!B2234="Same Day",1,0)</f>
        <v>0</v>
      </c>
      <c r="K2233" s="6" t="n">
        <f aca="false">IF(1_Data_EDA!C2234="Corporate",1,0)</f>
        <v>0</v>
      </c>
      <c r="L2233" s="6" t="n">
        <f aca="false">IF(1_Data_EDA!C2234="Home Office",1,0)</f>
        <v>1</v>
      </c>
      <c r="M2233" s="6" t="n">
        <f aca="false">IF(1_Data_EDA!D2234="Europe",1,0)</f>
        <v>0</v>
      </c>
      <c r="N2233" s="6" t="n">
        <f aca="false">IF(1_Data_EDA!D2234="LATAM",1,0)</f>
        <v>1</v>
      </c>
      <c r="O2233" s="6" t="n">
        <f aca="false">IF(1_Data_EDA!D2234="Pacific Asia",1,0)</f>
        <v>0</v>
      </c>
      <c r="P2233" s="6" t="n">
        <f aca="false">IF(1_Data_EDA!D2234="USCA",1,0)</f>
        <v>0</v>
      </c>
      <c r="Q2233" s="6" t="n">
        <f aca="false">IF(C2233&gt;MEDIAN(C$5:C$8004),1,0)</f>
        <v>0</v>
      </c>
      <c r="R2233" s="6" t="n">
        <f aca="false">IF(D2233&gt;2,1,0)</f>
        <v>0</v>
      </c>
    </row>
    <row r="2234" customFormat="false" ht="15" hidden="false" customHeight="true" outlineLevel="0" collapsed="false">
      <c r="A2234" s="6" t="n">
        <f aca="false">1_Data_EDA!O2235</f>
        <v>1</v>
      </c>
      <c r="B2234" s="6" t="n">
        <f aca="false">1_Data_EDA!H2235</f>
        <v>4</v>
      </c>
      <c r="C2234" s="7" t="n">
        <f aca="false">1_Data_EDA!I2235</f>
        <v>399.980011</v>
      </c>
      <c r="D2234" s="6" t="n">
        <f aca="false">1_Data_EDA!J2235</f>
        <v>1</v>
      </c>
      <c r="E2234" s="7" t="n">
        <f aca="false">1_Data_EDA!K2235</f>
        <v>399.980011</v>
      </c>
      <c r="F2234" s="7" t="n">
        <f aca="false">1_Data_EDA!L2235</f>
        <v>100</v>
      </c>
      <c r="G2234" s="8" t="n">
        <f aca="false">1_Data_EDA!M2235</f>
        <v>0.25</v>
      </c>
      <c r="H2234" s="6" t="n">
        <f aca="false">IF(1_Data_EDA!B2235="First Class",1,0)</f>
        <v>0</v>
      </c>
      <c r="I2234" s="6" t="n">
        <f aca="false">IF(1_Data_EDA!B2235="Second Class",1,0)</f>
        <v>0</v>
      </c>
      <c r="J2234" s="6" t="n">
        <f aca="false">IF(1_Data_EDA!B2235="Same Day",1,0)</f>
        <v>0</v>
      </c>
      <c r="K2234" s="6" t="n">
        <f aca="false">IF(1_Data_EDA!C2235="Corporate",1,0)</f>
        <v>0</v>
      </c>
      <c r="L2234" s="6" t="n">
        <f aca="false">IF(1_Data_EDA!C2235="Home Office",1,0)</f>
        <v>1</v>
      </c>
      <c r="M2234" s="6" t="n">
        <f aca="false">IF(1_Data_EDA!D2235="Europe",1,0)</f>
        <v>1</v>
      </c>
      <c r="N2234" s="6" t="n">
        <f aca="false">IF(1_Data_EDA!D2235="LATAM",1,0)</f>
        <v>0</v>
      </c>
      <c r="O2234" s="6" t="n">
        <f aca="false">IF(1_Data_EDA!D2235="Pacific Asia",1,0)</f>
        <v>0</v>
      </c>
      <c r="P2234" s="6" t="n">
        <f aca="false">IF(1_Data_EDA!D2235="USCA",1,0)</f>
        <v>0</v>
      </c>
      <c r="Q2234" s="6" t="n">
        <f aca="false">IF(C2234&gt;MEDIAN(C$5:C$8004),1,0)</f>
        <v>1</v>
      </c>
      <c r="R2234" s="6" t="n">
        <f aca="false">IF(D2234&gt;2,1,0)</f>
        <v>0</v>
      </c>
    </row>
    <row r="2235" customFormat="false" ht="15" hidden="false" customHeight="true" outlineLevel="0" collapsed="false">
      <c r="A2235" s="6" t="n">
        <f aca="false">1_Data_EDA!O2236</f>
        <v>0</v>
      </c>
      <c r="B2235" s="6" t="n">
        <f aca="false">1_Data_EDA!H2236</f>
        <v>2</v>
      </c>
      <c r="C2235" s="7" t="n">
        <f aca="false">1_Data_EDA!I2236</f>
        <v>59.99000168</v>
      </c>
      <c r="D2235" s="6" t="n">
        <f aca="false">1_Data_EDA!J2236</f>
        <v>5</v>
      </c>
      <c r="E2235" s="7" t="n">
        <f aca="false">1_Data_EDA!K2236</f>
        <v>299.9500122</v>
      </c>
      <c r="F2235" s="7" t="n">
        <f aca="false">1_Data_EDA!L2236</f>
        <v>30</v>
      </c>
      <c r="G2235" s="8" t="n">
        <f aca="false">1_Data_EDA!M2236</f>
        <v>0.100000001</v>
      </c>
      <c r="H2235" s="6" t="n">
        <f aca="false">IF(1_Data_EDA!B2236="First Class",1,0)</f>
        <v>0</v>
      </c>
      <c r="I2235" s="6" t="n">
        <f aca="false">IF(1_Data_EDA!B2236="Second Class",1,0)</f>
        <v>1</v>
      </c>
      <c r="J2235" s="6" t="n">
        <f aca="false">IF(1_Data_EDA!B2236="Same Day",1,0)</f>
        <v>0</v>
      </c>
      <c r="K2235" s="6" t="n">
        <f aca="false">IF(1_Data_EDA!C2236="Corporate",1,0)</f>
        <v>1</v>
      </c>
      <c r="L2235" s="6" t="n">
        <f aca="false">IF(1_Data_EDA!C2236="Home Office",1,0)</f>
        <v>0</v>
      </c>
      <c r="M2235" s="6" t="n">
        <f aca="false">IF(1_Data_EDA!D2236="Europe",1,0)</f>
        <v>0</v>
      </c>
      <c r="N2235" s="6" t="n">
        <f aca="false">IF(1_Data_EDA!D2236="LATAM",1,0)</f>
        <v>1</v>
      </c>
      <c r="O2235" s="6" t="n">
        <f aca="false">IF(1_Data_EDA!D2236="Pacific Asia",1,0)</f>
        <v>0</v>
      </c>
      <c r="P2235" s="6" t="n">
        <f aca="false">IF(1_Data_EDA!D2236="USCA",1,0)</f>
        <v>0</v>
      </c>
      <c r="Q2235" s="6" t="n">
        <f aca="false">IF(C2235&gt;MEDIAN(C$5:C$8004),1,0)</f>
        <v>0</v>
      </c>
      <c r="R2235" s="6" t="n">
        <f aca="false">IF(D2235&gt;2,1,0)</f>
        <v>1</v>
      </c>
    </row>
    <row r="2236" customFormat="false" ht="15" hidden="false" customHeight="true" outlineLevel="0" collapsed="false">
      <c r="A2236" s="6" t="n">
        <f aca="false">1_Data_EDA!O2237</f>
        <v>0</v>
      </c>
      <c r="B2236" s="6" t="n">
        <f aca="false">1_Data_EDA!H2237</f>
        <v>0</v>
      </c>
      <c r="C2236" s="7" t="n">
        <f aca="false">1_Data_EDA!I2237</f>
        <v>399.980011</v>
      </c>
      <c r="D2236" s="6" t="n">
        <f aca="false">1_Data_EDA!J2237</f>
        <v>1</v>
      </c>
      <c r="E2236" s="7" t="n">
        <f aca="false">1_Data_EDA!K2237</f>
        <v>399.980011</v>
      </c>
      <c r="F2236" s="7" t="n">
        <f aca="false">1_Data_EDA!L2237</f>
        <v>64</v>
      </c>
      <c r="G2236" s="8" t="n">
        <f aca="false">1_Data_EDA!M2237</f>
        <v>0.159999996</v>
      </c>
      <c r="H2236" s="6" t="n">
        <f aca="false">IF(1_Data_EDA!B2237="First Class",1,0)</f>
        <v>0</v>
      </c>
      <c r="I2236" s="6" t="n">
        <f aca="false">IF(1_Data_EDA!B2237="Second Class",1,0)</f>
        <v>0</v>
      </c>
      <c r="J2236" s="6" t="n">
        <f aca="false">IF(1_Data_EDA!B2237="Same Day",1,0)</f>
        <v>1</v>
      </c>
      <c r="K2236" s="6" t="n">
        <f aca="false">IF(1_Data_EDA!C2237="Corporate",1,0)</f>
        <v>0</v>
      </c>
      <c r="L2236" s="6" t="n">
        <f aca="false">IF(1_Data_EDA!C2237="Home Office",1,0)</f>
        <v>1</v>
      </c>
      <c r="M2236" s="6" t="n">
        <f aca="false">IF(1_Data_EDA!D2237="Europe",1,0)</f>
        <v>0</v>
      </c>
      <c r="N2236" s="6" t="n">
        <f aca="false">IF(1_Data_EDA!D2237="LATAM",1,0)</f>
        <v>0</v>
      </c>
      <c r="O2236" s="6" t="n">
        <f aca="false">IF(1_Data_EDA!D2237="Pacific Asia",1,0)</f>
        <v>1</v>
      </c>
      <c r="P2236" s="6" t="n">
        <f aca="false">IF(1_Data_EDA!D2237="USCA",1,0)</f>
        <v>0</v>
      </c>
      <c r="Q2236" s="6" t="n">
        <f aca="false">IF(C2236&gt;MEDIAN(C$5:C$8004),1,0)</f>
        <v>1</v>
      </c>
      <c r="R2236" s="6" t="n">
        <f aca="false">IF(D2236&gt;2,1,0)</f>
        <v>0</v>
      </c>
    </row>
    <row r="2237" customFormat="false" ht="15" hidden="false" customHeight="true" outlineLevel="0" collapsed="false">
      <c r="A2237" s="6" t="n">
        <f aca="false">1_Data_EDA!O2238</f>
        <v>0</v>
      </c>
      <c r="B2237" s="6" t="n">
        <f aca="false">1_Data_EDA!H2238</f>
        <v>0</v>
      </c>
      <c r="C2237" s="7" t="n">
        <f aca="false">1_Data_EDA!I2238</f>
        <v>31.07999992</v>
      </c>
      <c r="D2237" s="6" t="n">
        <f aca="false">1_Data_EDA!J2238</f>
        <v>1</v>
      </c>
      <c r="E2237" s="7" t="n">
        <f aca="false">1_Data_EDA!K2238</f>
        <v>31.07999992</v>
      </c>
      <c r="F2237" s="7" t="n">
        <f aca="false">1_Data_EDA!L2238</f>
        <v>2.799999952</v>
      </c>
      <c r="G2237" s="8" t="n">
        <f aca="false">1_Data_EDA!M2238</f>
        <v>0.090000004</v>
      </c>
      <c r="H2237" s="6" t="n">
        <f aca="false">IF(1_Data_EDA!B2238="First Class",1,0)</f>
        <v>0</v>
      </c>
      <c r="I2237" s="6" t="n">
        <f aca="false">IF(1_Data_EDA!B2238="Second Class",1,0)</f>
        <v>0</v>
      </c>
      <c r="J2237" s="6" t="n">
        <f aca="false">IF(1_Data_EDA!B2238="Same Day",1,0)</f>
        <v>1</v>
      </c>
      <c r="K2237" s="6" t="n">
        <f aca="false">IF(1_Data_EDA!C2238="Corporate",1,0)</f>
        <v>0</v>
      </c>
      <c r="L2237" s="6" t="n">
        <f aca="false">IF(1_Data_EDA!C2238="Home Office",1,0)</f>
        <v>1</v>
      </c>
      <c r="M2237" s="6" t="n">
        <f aca="false">IF(1_Data_EDA!D2238="Europe",1,0)</f>
        <v>1</v>
      </c>
      <c r="N2237" s="6" t="n">
        <f aca="false">IF(1_Data_EDA!D2238="LATAM",1,0)</f>
        <v>0</v>
      </c>
      <c r="O2237" s="6" t="n">
        <f aca="false">IF(1_Data_EDA!D2238="Pacific Asia",1,0)</f>
        <v>0</v>
      </c>
      <c r="P2237" s="6" t="n">
        <f aca="false">IF(1_Data_EDA!D2238="USCA",1,0)</f>
        <v>0</v>
      </c>
      <c r="Q2237" s="6" t="n">
        <f aca="false">IF(C2237&gt;MEDIAN(C$5:C$8004),1,0)</f>
        <v>0</v>
      </c>
      <c r="R2237" s="6" t="n">
        <f aca="false">IF(D2237&gt;2,1,0)</f>
        <v>0</v>
      </c>
    </row>
    <row r="2238" customFormat="false" ht="15" hidden="false" customHeight="true" outlineLevel="0" collapsed="false">
      <c r="A2238" s="6" t="n">
        <f aca="false">1_Data_EDA!O2239</f>
        <v>0</v>
      </c>
      <c r="B2238" s="6" t="n">
        <f aca="false">1_Data_EDA!H2239</f>
        <v>4</v>
      </c>
      <c r="C2238" s="7" t="n">
        <f aca="false">1_Data_EDA!I2239</f>
        <v>199.9900055</v>
      </c>
      <c r="D2238" s="6" t="n">
        <f aca="false">1_Data_EDA!J2239</f>
        <v>1</v>
      </c>
      <c r="E2238" s="7" t="n">
        <f aca="false">1_Data_EDA!K2239</f>
        <v>199.9900055</v>
      </c>
      <c r="F2238" s="7" t="n">
        <f aca="false">1_Data_EDA!L2239</f>
        <v>10</v>
      </c>
      <c r="G2238" s="8" t="n">
        <f aca="false">1_Data_EDA!M2239</f>
        <v>0.050000001</v>
      </c>
      <c r="H2238" s="6" t="n">
        <f aca="false">IF(1_Data_EDA!B2239="First Class",1,0)</f>
        <v>0</v>
      </c>
      <c r="I2238" s="6" t="n">
        <f aca="false">IF(1_Data_EDA!B2239="Second Class",1,0)</f>
        <v>0</v>
      </c>
      <c r="J2238" s="6" t="n">
        <f aca="false">IF(1_Data_EDA!B2239="Same Day",1,0)</f>
        <v>0</v>
      </c>
      <c r="K2238" s="6" t="n">
        <f aca="false">IF(1_Data_EDA!C2239="Corporate",1,0)</f>
        <v>0</v>
      </c>
      <c r="L2238" s="6" t="n">
        <f aca="false">IF(1_Data_EDA!C2239="Home Office",1,0)</f>
        <v>0</v>
      </c>
      <c r="M2238" s="6" t="n">
        <f aca="false">IF(1_Data_EDA!D2239="Europe",1,0)</f>
        <v>0</v>
      </c>
      <c r="N2238" s="6" t="n">
        <f aca="false">IF(1_Data_EDA!D2239="LATAM",1,0)</f>
        <v>1</v>
      </c>
      <c r="O2238" s="6" t="n">
        <f aca="false">IF(1_Data_EDA!D2239="Pacific Asia",1,0)</f>
        <v>0</v>
      </c>
      <c r="P2238" s="6" t="n">
        <f aca="false">IF(1_Data_EDA!D2239="USCA",1,0)</f>
        <v>0</v>
      </c>
      <c r="Q2238" s="6" t="n">
        <f aca="false">IF(C2238&gt;MEDIAN(C$5:C$8004),1,0)</f>
        <v>1</v>
      </c>
      <c r="R2238" s="6" t="n">
        <f aca="false">IF(D2238&gt;2,1,0)</f>
        <v>0</v>
      </c>
    </row>
    <row r="2239" customFormat="false" ht="15" hidden="false" customHeight="true" outlineLevel="0" collapsed="false">
      <c r="A2239" s="6" t="n">
        <f aca="false">1_Data_EDA!O2240</f>
        <v>1</v>
      </c>
      <c r="B2239" s="6" t="n">
        <f aca="false">1_Data_EDA!H2240</f>
        <v>2</v>
      </c>
      <c r="C2239" s="7" t="n">
        <f aca="false">1_Data_EDA!I2240</f>
        <v>399.980011</v>
      </c>
      <c r="D2239" s="6" t="n">
        <f aca="false">1_Data_EDA!J2240</f>
        <v>1</v>
      </c>
      <c r="E2239" s="7" t="n">
        <f aca="false">1_Data_EDA!K2240</f>
        <v>399.980011</v>
      </c>
      <c r="F2239" s="7" t="n">
        <f aca="false">1_Data_EDA!L2240</f>
        <v>0</v>
      </c>
      <c r="G2239" s="8" t="n">
        <f aca="false">1_Data_EDA!M2240</f>
        <v>0</v>
      </c>
      <c r="H2239" s="6" t="n">
        <f aca="false">IF(1_Data_EDA!B2240="First Class",1,0)</f>
        <v>0</v>
      </c>
      <c r="I2239" s="6" t="n">
        <f aca="false">IF(1_Data_EDA!B2240="Second Class",1,0)</f>
        <v>1</v>
      </c>
      <c r="J2239" s="6" t="n">
        <f aca="false">IF(1_Data_EDA!B2240="Same Day",1,0)</f>
        <v>0</v>
      </c>
      <c r="K2239" s="6" t="n">
        <f aca="false">IF(1_Data_EDA!C2240="Corporate",1,0)</f>
        <v>1</v>
      </c>
      <c r="L2239" s="6" t="n">
        <f aca="false">IF(1_Data_EDA!C2240="Home Office",1,0)</f>
        <v>0</v>
      </c>
      <c r="M2239" s="6" t="n">
        <f aca="false">IF(1_Data_EDA!D2240="Europe",1,0)</f>
        <v>0</v>
      </c>
      <c r="N2239" s="6" t="n">
        <f aca="false">IF(1_Data_EDA!D2240="LATAM",1,0)</f>
        <v>1</v>
      </c>
      <c r="O2239" s="6" t="n">
        <f aca="false">IF(1_Data_EDA!D2240="Pacific Asia",1,0)</f>
        <v>0</v>
      </c>
      <c r="P2239" s="6" t="n">
        <f aca="false">IF(1_Data_EDA!D2240="USCA",1,0)</f>
        <v>0</v>
      </c>
      <c r="Q2239" s="6" t="n">
        <f aca="false">IF(C2239&gt;MEDIAN(C$5:C$8004),1,0)</f>
        <v>1</v>
      </c>
      <c r="R2239" s="6" t="n">
        <f aca="false">IF(D2239&gt;2,1,0)</f>
        <v>0</v>
      </c>
    </row>
    <row r="2240" customFormat="false" ht="15" hidden="false" customHeight="true" outlineLevel="0" collapsed="false">
      <c r="A2240" s="6" t="n">
        <f aca="false">1_Data_EDA!O2241</f>
        <v>0</v>
      </c>
      <c r="B2240" s="6" t="n">
        <f aca="false">1_Data_EDA!H2241</f>
        <v>4</v>
      </c>
      <c r="C2240" s="7" t="n">
        <f aca="false">1_Data_EDA!I2241</f>
        <v>39.99000168</v>
      </c>
      <c r="D2240" s="6" t="n">
        <f aca="false">1_Data_EDA!J2241</f>
        <v>5</v>
      </c>
      <c r="E2240" s="7" t="n">
        <f aca="false">1_Data_EDA!K2241</f>
        <v>199.9499969</v>
      </c>
      <c r="F2240" s="7" t="n">
        <f aca="false">1_Data_EDA!L2241</f>
        <v>49.99000168</v>
      </c>
      <c r="G2240" s="8" t="n">
        <f aca="false">1_Data_EDA!M2241</f>
        <v>0.25</v>
      </c>
      <c r="H2240" s="6" t="n">
        <f aca="false">IF(1_Data_EDA!B2241="First Class",1,0)</f>
        <v>0</v>
      </c>
      <c r="I2240" s="6" t="n">
        <f aca="false">IF(1_Data_EDA!B2241="Second Class",1,0)</f>
        <v>0</v>
      </c>
      <c r="J2240" s="6" t="n">
        <f aca="false">IF(1_Data_EDA!B2241="Same Day",1,0)</f>
        <v>0</v>
      </c>
      <c r="K2240" s="6" t="n">
        <f aca="false">IF(1_Data_EDA!C2241="Corporate",1,0)</f>
        <v>0</v>
      </c>
      <c r="L2240" s="6" t="n">
        <f aca="false">IF(1_Data_EDA!C2241="Home Office",1,0)</f>
        <v>0</v>
      </c>
      <c r="M2240" s="6" t="n">
        <f aca="false">IF(1_Data_EDA!D2241="Europe",1,0)</f>
        <v>1</v>
      </c>
      <c r="N2240" s="6" t="n">
        <f aca="false">IF(1_Data_EDA!D2241="LATAM",1,0)</f>
        <v>0</v>
      </c>
      <c r="O2240" s="6" t="n">
        <f aca="false">IF(1_Data_EDA!D2241="Pacific Asia",1,0)</f>
        <v>0</v>
      </c>
      <c r="P2240" s="6" t="n">
        <f aca="false">IF(1_Data_EDA!D2241="USCA",1,0)</f>
        <v>0</v>
      </c>
      <c r="Q2240" s="6" t="n">
        <f aca="false">IF(C2240&gt;MEDIAN(C$5:C$8004),1,0)</f>
        <v>0</v>
      </c>
      <c r="R2240" s="6" t="n">
        <f aca="false">IF(D2240&gt;2,1,0)</f>
        <v>1</v>
      </c>
    </row>
    <row r="2241" customFormat="false" ht="15" hidden="false" customHeight="true" outlineLevel="0" collapsed="false">
      <c r="A2241" s="6" t="n">
        <f aca="false">1_Data_EDA!O2242</f>
        <v>0</v>
      </c>
      <c r="B2241" s="6" t="n">
        <f aca="false">1_Data_EDA!H2242</f>
        <v>4</v>
      </c>
      <c r="C2241" s="7" t="n">
        <f aca="false">1_Data_EDA!I2242</f>
        <v>39.99000168</v>
      </c>
      <c r="D2241" s="6" t="n">
        <f aca="false">1_Data_EDA!J2242</f>
        <v>2</v>
      </c>
      <c r="E2241" s="7" t="n">
        <f aca="false">1_Data_EDA!K2242</f>
        <v>79.98000336</v>
      </c>
      <c r="F2241" s="7" t="n">
        <f aca="false">1_Data_EDA!L2242</f>
        <v>1.600000024</v>
      </c>
      <c r="G2241" s="8" t="n">
        <f aca="false">1_Data_EDA!M2242</f>
        <v>0.02</v>
      </c>
      <c r="H2241" s="6" t="n">
        <f aca="false">IF(1_Data_EDA!B2242="First Class",1,0)</f>
        <v>0</v>
      </c>
      <c r="I2241" s="6" t="n">
        <f aca="false">IF(1_Data_EDA!B2242="Second Class",1,0)</f>
        <v>0</v>
      </c>
      <c r="J2241" s="6" t="n">
        <f aca="false">IF(1_Data_EDA!B2242="Same Day",1,0)</f>
        <v>0</v>
      </c>
      <c r="K2241" s="6" t="n">
        <f aca="false">IF(1_Data_EDA!C2242="Corporate",1,0)</f>
        <v>0</v>
      </c>
      <c r="L2241" s="6" t="n">
        <f aca="false">IF(1_Data_EDA!C2242="Home Office",1,0)</f>
        <v>0</v>
      </c>
      <c r="M2241" s="6" t="n">
        <f aca="false">IF(1_Data_EDA!D2242="Europe",1,0)</f>
        <v>0</v>
      </c>
      <c r="N2241" s="6" t="n">
        <f aca="false">IF(1_Data_EDA!D2242="LATAM",1,0)</f>
        <v>1</v>
      </c>
      <c r="O2241" s="6" t="n">
        <f aca="false">IF(1_Data_EDA!D2242="Pacific Asia",1,0)</f>
        <v>0</v>
      </c>
      <c r="P2241" s="6" t="n">
        <f aca="false">IF(1_Data_EDA!D2242="USCA",1,0)</f>
        <v>0</v>
      </c>
      <c r="Q2241" s="6" t="n">
        <f aca="false">IF(C2241&gt;MEDIAN(C$5:C$8004),1,0)</f>
        <v>0</v>
      </c>
      <c r="R2241" s="6" t="n">
        <f aca="false">IF(D2241&gt;2,1,0)</f>
        <v>0</v>
      </c>
    </row>
    <row r="2242" customFormat="false" ht="15" hidden="false" customHeight="true" outlineLevel="0" collapsed="false">
      <c r="A2242" s="6" t="n">
        <f aca="false">1_Data_EDA!O2243</f>
        <v>0</v>
      </c>
      <c r="B2242" s="6" t="n">
        <f aca="false">1_Data_EDA!H2243</f>
        <v>4</v>
      </c>
      <c r="C2242" s="7" t="n">
        <f aca="false">1_Data_EDA!I2243</f>
        <v>399.980011</v>
      </c>
      <c r="D2242" s="6" t="n">
        <f aca="false">1_Data_EDA!J2243</f>
        <v>1</v>
      </c>
      <c r="E2242" s="7" t="n">
        <f aca="false">1_Data_EDA!K2243</f>
        <v>399.980011</v>
      </c>
      <c r="F2242" s="7" t="n">
        <f aca="false">1_Data_EDA!L2243</f>
        <v>12</v>
      </c>
      <c r="G2242" s="8" t="n">
        <f aca="false">1_Data_EDA!M2243</f>
        <v>0.029999999</v>
      </c>
      <c r="H2242" s="6" t="n">
        <f aca="false">IF(1_Data_EDA!B2243="First Class",1,0)</f>
        <v>0</v>
      </c>
      <c r="I2242" s="6" t="n">
        <f aca="false">IF(1_Data_EDA!B2243="Second Class",1,0)</f>
        <v>0</v>
      </c>
      <c r="J2242" s="6" t="n">
        <f aca="false">IF(1_Data_EDA!B2243="Same Day",1,0)</f>
        <v>0</v>
      </c>
      <c r="K2242" s="6" t="n">
        <f aca="false">IF(1_Data_EDA!C2243="Corporate",1,0)</f>
        <v>0</v>
      </c>
      <c r="L2242" s="6" t="n">
        <f aca="false">IF(1_Data_EDA!C2243="Home Office",1,0)</f>
        <v>0</v>
      </c>
      <c r="M2242" s="6" t="n">
        <f aca="false">IF(1_Data_EDA!D2243="Europe",1,0)</f>
        <v>1</v>
      </c>
      <c r="N2242" s="6" t="n">
        <f aca="false">IF(1_Data_EDA!D2243="LATAM",1,0)</f>
        <v>0</v>
      </c>
      <c r="O2242" s="6" t="n">
        <f aca="false">IF(1_Data_EDA!D2243="Pacific Asia",1,0)</f>
        <v>0</v>
      </c>
      <c r="P2242" s="6" t="n">
        <f aca="false">IF(1_Data_EDA!D2243="USCA",1,0)</f>
        <v>0</v>
      </c>
      <c r="Q2242" s="6" t="n">
        <f aca="false">IF(C2242&gt;MEDIAN(C$5:C$8004),1,0)</f>
        <v>1</v>
      </c>
      <c r="R2242" s="6" t="n">
        <f aca="false">IF(D2242&gt;2,1,0)</f>
        <v>0</v>
      </c>
    </row>
    <row r="2243" customFormat="false" ht="15" hidden="false" customHeight="true" outlineLevel="0" collapsed="false">
      <c r="A2243" s="6" t="n">
        <f aca="false">1_Data_EDA!O2244</f>
        <v>0</v>
      </c>
      <c r="B2243" s="6" t="n">
        <f aca="false">1_Data_EDA!H2244</f>
        <v>4</v>
      </c>
      <c r="C2243" s="7" t="n">
        <f aca="false">1_Data_EDA!I2244</f>
        <v>49.97999954</v>
      </c>
      <c r="D2243" s="6" t="n">
        <f aca="false">1_Data_EDA!J2244</f>
        <v>4</v>
      </c>
      <c r="E2243" s="7" t="n">
        <f aca="false">1_Data_EDA!K2244</f>
        <v>199.9199982</v>
      </c>
      <c r="F2243" s="7" t="n">
        <f aca="false">1_Data_EDA!L2244</f>
        <v>8</v>
      </c>
      <c r="G2243" s="8" t="n">
        <f aca="false">1_Data_EDA!M2244</f>
        <v>0.039999999</v>
      </c>
      <c r="H2243" s="6" t="n">
        <f aca="false">IF(1_Data_EDA!B2244="First Class",1,0)</f>
        <v>0</v>
      </c>
      <c r="I2243" s="6" t="n">
        <f aca="false">IF(1_Data_EDA!B2244="Second Class",1,0)</f>
        <v>0</v>
      </c>
      <c r="J2243" s="6" t="n">
        <f aca="false">IF(1_Data_EDA!B2244="Same Day",1,0)</f>
        <v>0</v>
      </c>
      <c r="K2243" s="6" t="n">
        <f aca="false">IF(1_Data_EDA!C2244="Corporate",1,0)</f>
        <v>0</v>
      </c>
      <c r="L2243" s="6" t="n">
        <f aca="false">IF(1_Data_EDA!C2244="Home Office",1,0)</f>
        <v>0</v>
      </c>
      <c r="M2243" s="6" t="n">
        <f aca="false">IF(1_Data_EDA!D2244="Europe",1,0)</f>
        <v>0</v>
      </c>
      <c r="N2243" s="6" t="n">
        <f aca="false">IF(1_Data_EDA!D2244="LATAM",1,0)</f>
        <v>0</v>
      </c>
      <c r="O2243" s="6" t="n">
        <f aca="false">IF(1_Data_EDA!D2244="Pacific Asia",1,0)</f>
        <v>0</v>
      </c>
      <c r="P2243" s="6" t="n">
        <f aca="false">IF(1_Data_EDA!D2244="USCA",1,0)</f>
        <v>0</v>
      </c>
      <c r="Q2243" s="6" t="n">
        <f aca="false">IF(C2243&gt;MEDIAN(C$5:C$8004),1,0)</f>
        <v>0</v>
      </c>
      <c r="R2243" s="6" t="n">
        <f aca="false">IF(D2243&gt;2,1,0)</f>
        <v>1</v>
      </c>
    </row>
    <row r="2244" customFormat="false" ht="15" hidden="false" customHeight="true" outlineLevel="0" collapsed="false">
      <c r="A2244" s="6" t="n">
        <f aca="false">1_Data_EDA!O2245</f>
        <v>1</v>
      </c>
      <c r="B2244" s="6" t="n">
        <f aca="false">1_Data_EDA!H2245</f>
        <v>1</v>
      </c>
      <c r="C2244" s="7" t="n">
        <f aca="false">1_Data_EDA!I2245</f>
        <v>99.98999786</v>
      </c>
      <c r="D2244" s="6" t="n">
        <f aca="false">1_Data_EDA!J2245</f>
        <v>3</v>
      </c>
      <c r="E2244" s="7" t="n">
        <f aca="false">1_Data_EDA!K2245</f>
        <v>299.9700012</v>
      </c>
      <c r="F2244" s="7" t="n">
        <f aca="false">1_Data_EDA!L2245</f>
        <v>27</v>
      </c>
      <c r="G2244" s="8" t="n">
        <f aca="false">1_Data_EDA!M2245</f>
        <v>0.090000004</v>
      </c>
      <c r="H2244" s="6" t="n">
        <f aca="false">IF(1_Data_EDA!B2245="First Class",1,0)</f>
        <v>1</v>
      </c>
      <c r="I2244" s="6" t="n">
        <f aca="false">IF(1_Data_EDA!B2245="Second Class",1,0)</f>
        <v>0</v>
      </c>
      <c r="J2244" s="6" t="n">
        <f aca="false">IF(1_Data_EDA!B2245="Same Day",1,0)</f>
        <v>0</v>
      </c>
      <c r="K2244" s="6" t="n">
        <f aca="false">IF(1_Data_EDA!C2245="Corporate",1,0)</f>
        <v>0</v>
      </c>
      <c r="L2244" s="6" t="n">
        <f aca="false">IF(1_Data_EDA!C2245="Home Office",1,0)</f>
        <v>0</v>
      </c>
      <c r="M2244" s="6" t="n">
        <f aca="false">IF(1_Data_EDA!D2245="Europe",1,0)</f>
        <v>1</v>
      </c>
      <c r="N2244" s="6" t="n">
        <f aca="false">IF(1_Data_EDA!D2245="LATAM",1,0)</f>
        <v>0</v>
      </c>
      <c r="O2244" s="6" t="n">
        <f aca="false">IF(1_Data_EDA!D2245="Pacific Asia",1,0)</f>
        <v>0</v>
      </c>
      <c r="P2244" s="6" t="n">
        <f aca="false">IF(1_Data_EDA!D2245="USCA",1,0)</f>
        <v>0</v>
      </c>
      <c r="Q2244" s="6" t="n">
        <f aca="false">IF(C2244&gt;MEDIAN(C$5:C$8004),1,0)</f>
        <v>1</v>
      </c>
      <c r="R2244" s="6" t="n">
        <f aca="false">IF(D2244&gt;2,1,0)</f>
        <v>1</v>
      </c>
    </row>
    <row r="2245" customFormat="false" ht="15" hidden="false" customHeight="true" outlineLevel="0" collapsed="false">
      <c r="A2245" s="6" t="n">
        <f aca="false">1_Data_EDA!O2246</f>
        <v>1</v>
      </c>
      <c r="B2245" s="6" t="n">
        <f aca="false">1_Data_EDA!H2246</f>
        <v>4</v>
      </c>
      <c r="C2245" s="7" t="n">
        <f aca="false">1_Data_EDA!I2246</f>
        <v>11.53999996</v>
      </c>
      <c r="D2245" s="6" t="n">
        <f aca="false">1_Data_EDA!J2246</f>
        <v>1</v>
      </c>
      <c r="E2245" s="7" t="n">
        <f aca="false">1_Data_EDA!K2246</f>
        <v>11.53999996</v>
      </c>
      <c r="F2245" s="7" t="n">
        <f aca="false">1_Data_EDA!L2246</f>
        <v>0.460000008</v>
      </c>
      <c r="G2245" s="8" t="n">
        <f aca="false">1_Data_EDA!M2246</f>
        <v>0.039999999</v>
      </c>
      <c r="H2245" s="6" t="n">
        <f aca="false">IF(1_Data_EDA!B2246="First Class",1,0)</f>
        <v>0</v>
      </c>
      <c r="I2245" s="6" t="n">
        <f aca="false">IF(1_Data_EDA!B2246="Second Class",1,0)</f>
        <v>0</v>
      </c>
      <c r="J2245" s="6" t="n">
        <f aca="false">IF(1_Data_EDA!B2246="Same Day",1,0)</f>
        <v>0</v>
      </c>
      <c r="K2245" s="6" t="n">
        <f aca="false">IF(1_Data_EDA!C2246="Corporate",1,0)</f>
        <v>1</v>
      </c>
      <c r="L2245" s="6" t="n">
        <f aca="false">IF(1_Data_EDA!C2246="Home Office",1,0)</f>
        <v>0</v>
      </c>
      <c r="M2245" s="6" t="n">
        <f aca="false">IF(1_Data_EDA!D2246="Europe",1,0)</f>
        <v>0</v>
      </c>
      <c r="N2245" s="6" t="n">
        <f aca="false">IF(1_Data_EDA!D2246="LATAM",1,0)</f>
        <v>0</v>
      </c>
      <c r="O2245" s="6" t="n">
        <f aca="false">IF(1_Data_EDA!D2246="Pacific Asia",1,0)</f>
        <v>1</v>
      </c>
      <c r="P2245" s="6" t="n">
        <f aca="false">IF(1_Data_EDA!D2246="USCA",1,0)</f>
        <v>0</v>
      </c>
      <c r="Q2245" s="6" t="n">
        <f aca="false">IF(C2245&gt;MEDIAN(C$5:C$8004),1,0)</f>
        <v>0</v>
      </c>
      <c r="R2245" s="6" t="n">
        <f aca="false">IF(D2245&gt;2,1,0)</f>
        <v>0</v>
      </c>
    </row>
    <row r="2246" customFormat="false" ht="15" hidden="false" customHeight="true" outlineLevel="0" collapsed="false">
      <c r="A2246" s="6" t="n">
        <f aca="false">1_Data_EDA!O2247</f>
        <v>0</v>
      </c>
      <c r="B2246" s="6" t="n">
        <f aca="false">1_Data_EDA!H2247</f>
        <v>4</v>
      </c>
      <c r="C2246" s="7" t="n">
        <f aca="false">1_Data_EDA!I2247</f>
        <v>299.980011</v>
      </c>
      <c r="D2246" s="6" t="n">
        <f aca="false">1_Data_EDA!J2247</f>
        <v>1</v>
      </c>
      <c r="E2246" s="7" t="n">
        <f aca="false">1_Data_EDA!K2247</f>
        <v>299.980011</v>
      </c>
      <c r="F2246" s="7" t="n">
        <f aca="false">1_Data_EDA!L2247</f>
        <v>30</v>
      </c>
      <c r="G2246" s="8" t="n">
        <f aca="false">1_Data_EDA!M2247</f>
        <v>0.100000001</v>
      </c>
      <c r="H2246" s="6" t="n">
        <f aca="false">IF(1_Data_EDA!B2247="First Class",1,0)</f>
        <v>0</v>
      </c>
      <c r="I2246" s="6" t="n">
        <f aca="false">IF(1_Data_EDA!B2247="Second Class",1,0)</f>
        <v>0</v>
      </c>
      <c r="J2246" s="6" t="n">
        <f aca="false">IF(1_Data_EDA!B2247="Same Day",1,0)</f>
        <v>0</v>
      </c>
      <c r="K2246" s="6" t="n">
        <f aca="false">IF(1_Data_EDA!C2247="Corporate",1,0)</f>
        <v>0</v>
      </c>
      <c r="L2246" s="6" t="n">
        <f aca="false">IF(1_Data_EDA!C2247="Home Office",1,0)</f>
        <v>0</v>
      </c>
      <c r="M2246" s="6" t="n">
        <f aca="false">IF(1_Data_EDA!D2247="Europe",1,0)</f>
        <v>0</v>
      </c>
      <c r="N2246" s="6" t="n">
        <f aca="false">IF(1_Data_EDA!D2247="LATAM",1,0)</f>
        <v>1</v>
      </c>
      <c r="O2246" s="6" t="n">
        <f aca="false">IF(1_Data_EDA!D2247="Pacific Asia",1,0)</f>
        <v>0</v>
      </c>
      <c r="P2246" s="6" t="n">
        <f aca="false">IF(1_Data_EDA!D2247="USCA",1,0)</f>
        <v>0</v>
      </c>
      <c r="Q2246" s="6" t="n">
        <f aca="false">IF(C2246&gt;MEDIAN(C$5:C$8004),1,0)</f>
        <v>1</v>
      </c>
      <c r="R2246" s="6" t="n">
        <f aca="false">IF(D2246&gt;2,1,0)</f>
        <v>0</v>
      </c>
    </row>
    <row r="2247" customFormat="false" ht="15" hidden="false" customHeight="true" outlineLevel="0" collapsed="false">
      <c r="A2247" s="6" t="n">
        <f aca="false">1_Data_EDA!O2248</f>
        <v>1</v>
      </c>
      <c r="B2247" s="6" t="n">
        <f aca="false">1_Data_EDA!H2248</f>
        <v>2</v>
      </c>
      <c r="C2247" s="7" t="n">
        <f aca="false">1_Data_EDA!I2248</f>
        <v>399.980011</v>
      </c>
      <c r="D2247" s="6" t="n">
        <f aca="false">1_Data_EDA!J2248</f>
        <v>1</v>
      </c>
      <c r="E2247" s="7" t="n">
        <f aca="false">1_Data_EDA!K2248</f>
        <v>399.980011</v>
      </c>
      <c r="F2247" s="7" t="n">
        <f aca="false">1_Data_EDA!L2248</f>
        <v>100</v>
      </c>
      <c r="G2247" s="8" t="n">
        <f aca="false">1_Data_EDA!M2248</f>
        <v>0.25</v>
      </c>
      <c r="H2247" s="6" t="n">
        <f aca="false">IF(1_Data_EDA!B2248="First Class",1,0)</f>
        <v>0</v>
      </c>
      <c r="I2247" s="6" t="n">
        <f aca="false">IF(1_Data_EDA!B2248="Second Class",1,0)</f>
        <v>1</v>
      </c>
      <c r="J2247" s="6" t="n">
        <f aca="false">IF(1_Data_EDA!B2248="Same Day",1,0)</f>
        <v>0</v>
      </c>
      <c r="K2247" s="6" t="n">
        <f aca="false">IF(1_Data_EDA!C2248="Corporate",1,0)</f>
        <v>0</v>
      </c>
      <c r="L2247" s="6" t="n">
        <f aca="false">IF(1_Data_EDA!C2248="Home Office",1,0)</f>
        <v>0</v>
      </c>
      <c r="M2247" s="6" t="n">
        <f aca="false">IF(1_Data_EDA!D2248="Europe",1,0)</f>
        <v>0</v>
      </c>
      <c r="N2247" s="6" t="n">
        <f aca="false">IF(1_Data_EDA!D2248="LATAM",1,0)</f>
        <v>0</v>
      </c>
      <c r="O2247" s="6" t="n">
        <f aca="false">IF(1_Data_EDA!D2248="Pacific Asia",1,0)</f>
        <v>1</v>
      </c>
      <c r="P2247" s="6" t="n">
        <f aca="false">IF(1_Data_EDA!D2248="USCA",1,0)</f>
        <v>0</v>
      </c>
      <c r="Q2247" s="6" t="n">
        <f aca="false">IF(C2247&gt;MEDIAN(C$5:C$8004),1,0)</f>
        <v>1</v>
      </c>
      <c r="R2247" s="6" t="n">
        <f aca="false">IF(D2247&gt;2,1,0)</f>
        <v>0</v>
      </c>
    </row>
    <row r="2248" customFormat="false" ht="15" hidden="false" customHeight="true" outlineLevel="0" collapsed="false">
      <c r="A2248" s="6" t="n">
        <f aca="false">1_Data_EDA!O2249</f>
        <v>1</v>
      </c>
      <c r="B2248" s="6" t="n">
        <f aca="false">1_Data_EDA!H2249</f>
        <v>4</v>
      </c>
      <c r="C2248" s="7" t="n">
        <f aca="false">1_Data_EDA!I2249</f>
        <v>129.9900055</v>
      </c>
      <c r="D2248" s="6" t="n">
        <f aca="false">1_Data_EDA!J2249</f>
        <v>1</v>
      </c>
      <c r="E2248" s="7" t="n">
        <f aca="false">1_Data_EDA!K2249</f>
        <v>129.9900055</v>
      </c>
      <c r="F2248" s="7" t="n">
        <f aca="false">1_Data_EDA!L2249</f>
        <v>0</v>
      </c>
      <c r="G2248" s="8" t="n">
        <f aca="false">1_Data_EDA!M2249</f>
        <v>0</v>
      </c>
      <c r="H2248" s="6" t="n">
        <f aca="false">IF(1_Data_EDA!B2249="First Class",1,0)</f>
        <v>0</v>
      </c>
      <c r="I2248" s="6" t="n">
        <f aca="false">IF(1_Data_EDA!B2249="Second Class",1,0)</f>
        <v>0</v>
      </c>
      <c r="J2248" s="6" t="n">
        <f aca="false">IF(1_Data_EDA!B2249="Same Day",1,0)</f>
        <v>0</v>
      </c>
      <c r="K2248" s="6" t="n">
        <f aca="false">IF(1_Data_EDA!C2249="Corporate",1,0)</f>
        <v>0</v>
      </c>
      <c r="L2248" s="6" t="n">
        <f aca="false">IF(1_Data_EDA!C2249="Home Office",1,0)</f>
        <v>0</v>
      </c>
      <c r="M2248" s="6" t="n">
        <f aca="false">IF(1_Data_EDA!D2249="Europe",1,0)</f>
        <v>0</v>
      </c>
      <c r="N2248" s="6" t="n">
        <f aca="false">IF(1_Data_EDA!D2249="LATAM",1,0)</f>
        <v>1</v>
      </c>
      <c r="O2248" s="6" t="n">
        <f aca="false">IF(1_Data_EDA!D2249="Pacific Asia",1,0)</f>
        <v>0</v>
      </c>
      <c r="P2248" s="6" t="n">
        <f aca="false">IF(1_Data_EDA!D2249="USCA",1,0)</f>
        <v>0</v>
      </c>
      <c r="Q2248" s="6" t="n">
        <f aca="false">IF(C2248&gt;MEDIAN(C$5:C$8004),1,0)</f>
        <v>1</v>
      </c>
      <c r="R2248" s="6" t="n">
        <f aca="false">IF(D2248&gt;2,1,0)</f>
        <v>0</v>
      </c>
    </row>
    <row r="2249" customFormat="false" ht="15" hidden="false" customHeight="true" outlineLevel="0" collapsed="false">
      <c r="A2249" s="6" t="n">
        <f aca="false">1_Data_EDA!O2250</f>
        <v>1</v>
      </c>
      <c r="B2249" s="6" t="n">
        <f aca="false">1_Data_EDA!H2250</f>
        <v>4</v>
      </c>
      <c r="C2249" s="7" t="n">
        <f aca="false">1_Data_EDA!I2250</f>
        <v>39.99000168</v>
      </c>
      <c r="D2249" s="6" t="n">
        <f aca="false">1_Data_EDA!J2250</f>
        <v>1</v>
      </c>
      <c r="E2249" s="7" t="n">
        <f aca="false">1_Data_EDA!K2250</f>
        <v>39.99000168</v>
      </c>
      <c r="F2249" s="7" t="n">
        <f aca="false">1_Data_EDA!L2250</f>
        <v>6</v>
      </c>
      <c r="G2249" s="8" t="n">
        <f aca="false">1_Data_EDA!M2250</f>
        <v>0.150000006</v>
      </c>
      <c r="H2249" s="6" t="n">
        <f aca="false">IF(1_Data_EDA!B2250="First Class",1,0)</f>
        <v>0</v>
      </c>
      <c r="I2249" s="6" t="n">
        <f aca="false">IF(1_Data_EDA!B2250="Second Class",1,0)</f>
        <v>0</v>
      </c>
      <c r="J2249" s="6" t="n">
        <f aca="false">IF(1_Data_EDA!B2250="Same Day",1,0)</f>
        <v>0</v>
      </c>
      <c r="K2249" s="6" t="n">
        <f aca="false">IF(1_Data_EDA!C2250="Corporate",1,0)</f>
        <v>0</v>
      </c>
      <c r="L2249" s="6" t="n">
        <f aca="false">IF(1_Data_EDA!C2250="Home Office",1,0)</f>
        <v>0</v>
      </c>
      <c r="M2249" s="6" t="n">
        <f aca="false">IF(1_Data_EDA!D2250="Europe",1,0)</f>
        <v>0</v>
      </c>
      <c r="N2249" s="6" t="n">
        <f aca="false">IF(1_Data_EDA!D2250="LATAM",1,0)</f>
        <v>1</v>
      </c>
      <c r="O2249" s="6" t="n">
        <f aca="false">IF(1_Data_EDA!D2250="Pacific Asia",1,0)</f>
        <v>0</v>
      </c>
      <c r="P2249" s="6" t="n">
        <f aca="false">IF(1_Data_EDA!D2250="USCA",1,0)</f>
        <v>0</v>
      </c>
      <c r="Q2249" s="6" t="n">
        <f aca="false">IF(C2249&gt;MEDIAN(C$5:C$8004),1,0)</f>
        <v>0</v>
      </c>
      <c r="R2249" s="6" t="n">
        <f aca="false">IF(D2249&gt;2,1,0)</f>
        <v>0</v>
      </c>
    </row>
    <row r="2250" customFormat="false" ht="15" hidden="false" customHeight="true" outlineLevel="0" collapsed="false">
      <c r="A2250" s="6" t="n">
        <f aca="false">1_Data_EDA!O2251</f>
        <v>1</v>
      </c>
      <c r="B2250" s="6" t="n">
        <f aca="false">1_Data_EDA!H2251</f>
        <v>2</v>
      </c>
      <c r="C2250" s="7" t="n">
        <f aca="false">1_Data_EDA!I2251</f>
        <v>299.980011</v>
      </c>
      <c r="D2250" s="6" t="n">
        <f aca="false">1_Data_EDA!J2251</f>
        <v>1</v>
      </c>
      <c r="E2250" s="7" t="n">
        <f aca="false">1_Data_EDA!K2251</f>
        <v>299.980011</v>
      </c>
      <c r="F2250" s="7" t="n">
        <f aca="false">1_Data_EDA!L2251</f>
        <v>45</v>
      </c>
      <c r="G2250" s="8" t="n">
        <f aca="false">1_Data_EDA!M2251</f>
        <v>0.150000006</v>
      </c>
      <c r="H2250" s="6" t="n">
        <f aca="false">IF(1_Data_EDA!B2251="First Class",1,0)</f>
        <v>0</v>
      </c>
      <c r="I2250" s="6" t="n">
        <f aca="false">IF(1_Data_EDA!B2251="Second Class",1,0)</f>
        <v>1</v>
      </c>
      <c r="J2250" s="6" t="n">
        <f aca="false">IF(1_Data_EDA!B2251="Same Day",1,0)</f>
        <v>0</v>
      </c>
      <c r="K2250" s="6" t="n">
        <f aca="false">IF(1_Data_EDA!C2251="Corporate",1,0)</f>
        <v>0</v>
      </c>
      <c r="L2250" s="6" t="n">
        <f aca="false">IF(1_Data_EDA!C2251="Home Office",1,0)</f>
        <v>1</v>
      </c>
      <c r="M2250" s="6" t="n">
        <f aca="false">IF(1_Data_EDA!D2251="Europe",1,0)</f>
        <v>0</v>
      </c>
      <c r="N2250" s="6" t="n">
        <f aca="false">IF(1_Data_EDA!D2251="LATAM",1,0)</f>
        <v>1</v>
      </c>
      <c r="O2250" s="6" t="n">
        <f aca="false">IF(1_Data_EDA!D2251="Pacific Asia",1,0)</f>
        <v>0</v>
      </c>
      <c r="P2250" s="6" t="n">
        <f aca="false">IF(1_Data_EDA!D2251="USCA",1,0)</f>
        <v>0</v>
      </c>
      <c r="Q2250" s="6" t="n">
        <f aca="false">IF(C2250&gt;MEDIAN(C$5:C$8004),1,0)</f>
        <v>1</v>
      </c>
      <c r="R2250" s="6" t="n">
        <f aca="false">IF(D2250&gt;2,1,0)</f>
        <v>0</v>
      </c>
    </row>
    <row r="2251" customFormat="false" ht="15" hidden="false" customHeight="true" outlineLevel="0" collapsed="false">
      <c r="A2251" s="6" t="n">
        <f aca="false">1_Data_EDA!O2252</f>
        <v>0</v>
      </c>
      <c r="B2251" s="6" t="n">
        <f aca="false">1_Data_EDA!H2252</f>
        <v>4</v>
      </c>
      <c r="C2251" s="7" t="n">
        <f aca="false">1_Data_EDA!I2252</f>
        <v>25</v>
      </c>
      <c r="D2251" s="6" t="n">
        <f aca="false">1_Data_EDA!J2252</f>
        <v>5</v>
      </c>
      <c r="E2251" s="7" t="n">
        <f aca="false">1_Data_EDA!K2252</f>
        <v>125</v>
      </c>
      <c r="F2251" s="7" t="n">
        <f aca="false">1_Data_EDA!L2252</f>
        <v>20</v>
      </c>
      <c r="G2251" s="8" t="n">
        <f aca="false">1_Data_EDA!M2252</f>
        <v>0.159999996</v>
      </c>
      <c r="H2251" s="6" t="n">
        <f aca="false">IF(1_Data_EDA!B2252="First Class",1,0)</f>
        <v>0</v>
      </c>
      <c r="I2251" s="6" t="n">
        <f aca="false">IF(1_Data_EDA!B2252="Second Class",1,0)</f>
        <v>0</v>
      </c>
      <c r="J2251" s="6" t="n">
        <f aca="false">IF(1_Data_EDA!B2252="Same Day",1,0)</f>
        <v>0</v>
      </c>
      <c r="K2251" s="6" t="n">
        <f aca="false">IF(1_Data_EDA!C2252="Corporate",1,0)</f>
        <v>0</v>
      </c>
      <c r="L2251" s="6" t="n">
        <f aca="false">IF(1_Data_EDA!C2252="Home Office",1,0)</f>
        <v>0</v>
      </c>
      <c r="M2251" s="6" t="n">
        <f aca="false">IF(1_Data_EDA!D2252="Europe",1,0)</f>
        <v>1</v>
      </c>
      <c r="N2251" s="6" t="n">
        <f aca="false">IF(1_Data_EDA!D2252="LATAM",1,0)</f>
        <v>0</v>
      </c>
      <c r="O2251" s="6" t="n">
        <f aca="false">IF(1_Data_EDA!D2252="Pacific Asia",1,0)</f>
        <v>0</v>
      </c>
      <c r="P2251" s="6" t="n">
        <f aca="false">IF(1_Data_EDA!D2252="USCA",1,0)</f>
        <v>0</v>
      </c>
      <c r="Q2251" s="6" t="n">
        <f aca="false">IF(C2251&gt;MEDIAN(C$5:C$8004),1,0)</f>
        <v>0</v>
      </c>
      <c r="R2251" s="6" t="n">
        <f aca="false">IF(D2251&gt;2,1,0)</f>
        <v>1</v>
      </c>
    </row>
    <row r="2252" customFormat="false" ht="15" hidden="false" customHeight="true" outlineLevel="0" collapsed="false">
      <c r="A2252" s="6" t="n">
        <f aca="false">1_Data_EDA!O2253</f>
        <v>0</v>
      </c>
      <c r="B2252" s="6" t="n">
        <f aca="false">1_Data_EDA!H2253</f>
        <v>4</v>
      </c>
      <c r="C2252" s="7" t="n">
        <f aca="false">1_Data_EDA!I2253</f>
        <v>461.480011</v>
      </c>
      <c r="D2252" s="6" t="n">
        <f aca="false">1_Data_EDA!J2253</f>
        <v>1</v>
      </c>
      <c r="E2252" s="7" t="n">
        <f aca="false">1_Data_EDA!K2253</f>
        <v>461.480011</v>
      </c>
      <c r="F2252" s="7" t="n">
        <f aca="false">1_Data_EDA!L2253</f>
        <v>32.29999924</v>
      </c>
      <c r="G2252" s="8" t="n">
        <f aca="false">1_Data_EDA!M2253</f>
        <v>0.07</v>
      </c>
      <c r="H2252" s="6" t="n">
        <f aca="false">IF(1_Data_EDA!B2253="First Class",1,0)</f>
        <v>0</v>
      </c>
      <c r="I2252" s="6" t="n">
        <f aca="false">IF(1_Data_EDA!B2253="Second Class",1,0)</f>
        <v>0</v>
      </c>
      <c r="J2252" s="6" t="n">
        <f aca="false">IF(1_Data_EDA!B2253="Same Day",1,0)</f>
        <v>0</v>
      </c>
      <c r="K2252" s="6" t="n">
        <f aca="false">IF(1_Data_EDA!C2253="Corporate",1,0)</f>
        <v>1</v>
      </c>
      <c r="L2252" s="6" t="n">
        <f aca="false">IF(1_Data_EDA!C2253="Home Office",1,0)</f>
        <v>0</v>
      </c>
      <c r="M2252" s="6" t="n">
        <f aca="false">IF(1_Data_EDA!D2253="Europe",1,0)</f>
        <v>0</v>
      </c>
      <c r="N2252" s="6" t="n">
        <f aca="false">IF(1_Data_EDA!D2253="LATAM",1,0)</f>
        <v>0</v>
      </c>
      <c r="O2252" s="6" t="n">
        <f aca="false">IF(1_Data_EDA!D2253="Pacific Asia",1,0)</f>
        <v>1</v>
      </c>
      <c r="P2252" s="6" t="n">
        <f aca="false">IF(1_Data_EDA!D2253="USCA",1,0)</f>
        <v>0</v>
      </c>
      <c r="Q2252" s="6" t="n">
        <f aca="false">IF(C2252&gt;MEDIAN(C$5:C$8004),1,0)</f>
        <v>1</v>
      </c>
      <c r="R2252" s="6" t="n">
        <f aca="false">IF(D2252&gt;2,1,0)</f>
        <v>0</v>
      </c>
    </row>
    <row r="2253" customFormat="false" ht="15" hidden="false" customHeight="true" outlineLevel="0" collapsed="false">
      <c r="A2253" s="6" t="n">
        <f aca="false">1_Data_EDA!O2254</f>
        <v>1</v>
      </c>
      <c r="B2253" s="6" t="n">
        <f aca="false">1_Data_EDA!H2254</f>
        <v>4</v>
      </c>
      <c r="C2253" s="7" t="n">
        <f aca="false">1_Data_EDA!I2254</f>
        <v>59.99000168</v>
      </c>
      <c r="D2253" s="6" t="n">
        <f aca="false">1_Data_EDA!J2254</f>
        <v>4</v>
      </c>
      <c r="E2253" s="7" t="n">
        <f aca="false">1_Data_EDA!K2254</f>
        <v>239.9600067</v>
      </c>
      <c r="F2253" s="7" t="n">
        <f aca="false">1_Data_EDA!L2254</f>
        <v>13.19999981</v>
      </c>
      <c r="G2253" s="8" t="n">
        <f aca="false">1_Data_EDA!M2254</f>
        <v>0.059999999</v>
      </c>
      <c r="H2253" s="6" t="n">
        <f aca="false">IF(1_Data_EDA!B2254="First Class",1,0)</f>
        <v>0</v>
      </c>
      <c r="I2253" s="6" t="n">
        <f aca="false">IF(1_Data_EDA!B2254="Second Class",1,0)</f>
        <v>0</v>
      </c>
      <c r="J2253" s="6" t="n">
        <f aca="false">IF(1_Data_EDA!B2254="Same Day",1,0)</f>
        <v>0</v>
      </c>
      <c r="K2253" s="6" t="n">
        <f aca="false">IF(1_Data_EDA!C2254="Corporate",1,0)</f>
        <v>0</v>
      </c>
      <c r="L2253" s="6" t="n">
        <f aca="false">IF(1_Data_EDA!C2254="Home Office",1,0)</f>
        <v>1</v>
      </c>
      <c r="M2253" s="6" t="n">
        <f aca="false">IF(1_Data_EDA!D2254="Europe",1,0)</f>
        <v>0</v>
      </c>
      <c r="N2253" s="6" t="n">
        <f aca="false">IF(1_Data_EDA!D2254="LATAM",1,0)</f>
        <v>0</v>
      </c>
      <c r="O2253" s="6" t="n">
        <f aca="false">IF(1_Data_EDA!D2254="Pacific Asia",1,0)</f>
        <v>0</v>
      </c>
      <c r="P2253" s="6" t="n">
        <f aca="false">IF(1_Data_EDA!D2254="USCA",1,0)</f>
        <v>1</v>
      </c>
      <c r="Q2253" s="6" t="n">
        <f aca="false">IF(C2253&gt;MEDIAN(C$5:C$8004),1,0)</f>
        <v>0</v>
      </c>
      <c r="R2253" s="6" t="n">
        <f aca="false">IF(D2253&gt;2,1,0)</f>
        <v>1</v>
      </c>
    </row>
    <row r="2254" customFormat="false" ht="15" hidden="false" customHeight="true" outlineLevel="0" collapsed="false">
      <c r="A2254" s="6" t="n">
        <f aca="false">1_Data_EDA!O2255</f>
        <v>1</v>
      </c>
      <c r="B2254" s="6" t="n">
        <f aca="false">1_Data_EDA!H2255</f>
        <v>1</v>
      </c>
      <c r="C2254" s="7" t="n">
        <f aca="false">1_Data_EDA!I2255</f>
        <v>129.9900055</v>
      </c>
      <c r="D2254" s="6" t="n">
        <f aca="false">1_Data_EDA!J2255</f>
        <v>1</v>
      </c>
      <c r="E2254" s="7" t="n">
        <f aca="false">1_Data_EDA!K2255</f>
        <v>129.9900055</v>
      </c>
      <c r="F2254" s="7" t="n">
        <f aca="false">1_Data_EDA!L2255</f>
        <v>15.60000038</v>
      </c>
      <c r="G2254" s="8" t="n">
        <f aca="false">1_Data_EDA!M2255</f>
        <v>0.119999997</v>
      </c>
      <c r="H2254" s="6" t="n">
        <f aca="false">IF(1_Data_EDA!B2255="First Class",1,0)</f>
        <v>1</v>
      </c>
      <c r="I2254" s="6" t="n">
        <f aca="false">IF(1_Data_EDA!B2255="Second Class",1,0)</f>
        <v>0</v>
      </c>
      <c r="J2254" s="6" t="n">
        <f aca="false">IF(1_Data_EDA!B2255="Same Day",1,0)</f>
        <v>0</v>
      </c>
      <c r="K2254" s="6" t="n">
        <f aca="false">IF(1_Data_EDA!C2255="Corporate",1,0)</f>
        <v>0</v>
      </c>
      <c r="L2254" s="6" t="n">
        <f aca="false">IF(1_Data_EDA!C2255="Home Office",1,0)</f>
        <v>0</v>
      </c>
      <c r="M2254" s="6" t="n">
        <f aca="false">IF(1_Data_EDA!D2255="Europe",1,0)</f>
        <v>0</v>
      </c>
      <c r="N2254" s="6" t="n">
        <f aca="false">IF(1_Data_EDA!D2255="LATAM",1,0)</f>
        <v>1</v>
      </c>
      <c r="O2254" s="6" t="n">
        <f aca="false">IF(1_Data_EDA!D2255="Pacific Asia",1,0)</f>
        <v>0</v>
      </c>
      <c r="P2254" s="6" t="n">
        <f aca="false">IF(1_Data_EDA!D2255="USCA",1,0)</f>
        <v>0</v>
      </c>
      <c r="Q2254" s="6" t="n">
        <f aca="false">IF(C2254&gt;MEDIAN(C$5:C$8004),1,0)</f>
        <v>1</v>
      </c>
      <c r="R2254" s="6" t="n">
        <f aca="false">IF(D2254&gt;2,1,0)</f>
        <v>0</v>
      </c>
    </row>
    <row r="2255" customFormat="false" ht="15" hidden="false" customHeight="true" outlineLevel="0" collapsed="false">
      <c r="A2255" s="6" t="n">
        <f aca="false">1_Data_EDA!O2256</f>
        <v>1</v>
      </c>
      <c r="B2255" s="6" t="n">
        <f aca="false">1_Data_EDA!H2256</f>
        <v>2</v>
      </c>
      <c r="C2255" s="7" t="n">
        <f aca="false">1_Data_EDA!I2256</f>
        <v>50</v>
      </c>
      <c r="D2255" s="6" t="n">
        <f aca="false">1_Data_EDA!J2256</f>
        <v>4</v>
      </c>
      <c r="E2255" s="7" t="n">
        <f aca="false">1_Data_EDA!K2256</f>
        <v>200</v>
      </c>
      <c r="F2255" s="7" t="n">
        <f aca="false">1_Data_EDA!L2256</f>
        <v>2</v>
      </c>
      <c r="G2255" s="8" t="n">
        <f aca="false">1_Data_EDA!M2256</f>
        <v>0.01</v>
      </c>
      <c r="H2255" s="6" t="n">
        <f aca="false">IF(1_Data_EDA!B2256="First Class",1,0)</f>
        <v>0</v>
      </c>
      <c r="I2255" s="6" t="n">
        <f aca="false">IF(1_Data_EDA!B2256="Second Class",1,0)</f>
        <v>1</v>
      </c>
      <c r="J2255" s="6" t="n">
        <f aca="false">IF(1_Data_EDA!B2256="Same Day",1,0)</f>
        <v>0</v>
      </c>
      <c r="K2255" s="6" t="n">
        <f aca="false">IF(1_Data_EDA!C2256="Corporate",1,0)</f>
        <v>1</v>
      </c>
      <c r="L2255" s="6" t="n">
        <f aca="false">IF(1_Data_EDA!C2256="Home Office",1,0)</f>
        <v>0</v>
      </c>
      <c r="M2255" s="6" t="n">
        <f aca="false">IF(1_Data_EDA!D2256="Europe",1,0)</f>
        <v>0</v>
      </c>
      <c r="N2255" s="6" t="n">
        <f aca="false">IF(1_Data_EDA!D2256="LATAM",1,0)</f>
        <v>0</v>
      </c>
      <c r="O2255" s="6" t="n">
        <f aca="false">IF(1_Data_EDA!D2256="Pacific Asia",1,0)</f>
        <v>1</v>
      </c>
      <c r="P2255" s="6" t="n">
        <f aca="false">IF(1_Data_EDA!D2256="USCA",1,0)</f>
        <v>0</v>
      </c>
      <c r="Q2255" s="6" t="n">
        <f aca="false">IF(C2255&gt;MEDIAN(C$5:C$8004),1,0)</f>
        <v>0</v>
      </c>
      <c r="R2255" s="6" t="n">
        <f aca="false">IF(D2255&gt;2,1,0)</f>
        <v>1</v>
      </c>
    </row>
    <row r="2256" customFormat="false" ht="15" hidden="false" customHeight="true" outlineLevel="0" collapsed="false">
      <c r="A2256" s="6" t="n">
        <f aca="false">1_Data_EDA!O2257</f>
        <v>0</v>
      </c>
      <c r="B2256" s="6" t="n">
        <f aca="false">1_Data_EDA!H2257</f>
        <v>4</v>
      </c>
      <c r="C2256" s="7" t="n">
        <f aca="false">1_Data_EDA!I2257</f>
        <v>399.980011</v>
      </c>
      <c r="D2256" s="6" t="n">
        <f aca="false">1_Data_EDA!J2257</f>
        <v>1</v>
      </c>
      <c r="E2256" s="7" t="n">
        <f aca="false">1_Data_EDA!K2257</f>
        <v>399.980011</v>
      </c>
      <c r="F2256" s="7" t="n">
        <f aca="false">1_Data_EDA!L2257</f>
        <v>16</v>
      </c>
      <c r="G2256" s="8" t="n">
        <f aca="false">1_Data_EDA!M2257</f>
        <v>0.039999999</v>
      </c>
      <c r="H2256" s="6" t="n">
        <f aca="false">IF(1_Data_EDA!B2257="First Class",1,0)</f>
        <v>0</v>
      </c>
      <c r="I2256" s="6" t="n">
        <f aca="false">IF(1_Data_EDA!B2257="Second Class",1,0)</f>
        <v>0</v>
      </c>
      <c r="J2256" s="6" t="n">
        <f aca="false">IF(1_Data_EDA!B2257="Same Day",1,0)</f>
        <v>0</v>
      </c>
      <c r="K2256" s="6" t="n">
        <f aca="false">IF(1_Data_EDA!C2257="Corporate",1,0)</f>
        <v>1</v>
      </c>
      <c r="L2256" s="6" t="n">
        <f aca="false">IF(1_Data_EDA!C2257="Home Office",1,0)</f>
        <v>0</v>
      </c>
      <c r="M2256" s="6" t="n">
        <f aca="false">IF(1_Data_EDA!D2257="Europe",1,0)</f>
        <v>0</v>
      </c>
      <c r="N2256" s="6" t="n">
        <f aca="false">IF(1_Data_EDA!D2257="LATAM",1,0)</f>
        <v>0</v>
      </c>
      <c r="O2256" s="6" t="n">
        <f aca="false">IF(1_Data_EDA!D2257="Pacific Asia",1,0)</f>
        <v>0</v>
      </c>
      <c r="P2256" s="6" t="n">
        <f aca="false">IF(1_Data_EDA!D2257="USCA",1,0)</f>
        <v>1</v>
      </c>
      <c r="Q2256" s="6" t="n">
        <f aca="false">IF(C2256&gt;MEDIAN(C$5:C$8004),1,0)</f>
        <v>1</v>
      </c>
      <c r="R2256" s="6" t="n">
        <f aca="false">IF(D2256&gt;2,1,0)</f>
        <v>0</v>
      </c>
    </row>
    <row r="2257" customFormat="false" ht="15" hidden="false" customHeight="true" outlineLevel="0" collapsed="false">
      <c r="A2257" s="6" t="n">
        <f aca="false">1_Data_EDA!O2258</f>
        <v>0</v>
      </c>
      <c r="B2257" s="6" t="n">
        <f aca="false">1_Data_EDA!H2258</f>
        <v>4</v>
      </c>
      <c r="C2257" s="7" t="n">
        <f aca="false">1_Data_EDA!I2258</f>
        <v>399.980011</v>
      </c>
      <c r="D2257" s="6" t="n">
        <f aca="false">1_Data_EDA!J2258</f>
        <v>1</v>
      </c>
      <c r="E2257" s="7" t="n">
        <f aca="false">1_Data_EDA!K2258</f>
        <v>399.980011</v>
      </c>
      <c r="F2257" s="7" t="n">
        <f aca="false">1_Data_EDA!L2258</f>
        <v>4</v>
      </c>
      <c r="G2257" s="8" t="n">
        <f aca="false">1_Data_EDA!M2258</f>
        <v>0.01</v>
      </c>
      <c r="H2257" s="6" t="n">
        <f aca="false">IF(1_Data_EDA!B2258="First Class",1,0)</f>
        <v>0</v>
      </c>
      <c r="I2257" s="6" t="n">
        <f aca="false">IF(1_Data_EDA!B2258="Second Class",1,0)</f>
        <v>0</v>
      </c>
      <c r="J2257" s="6" t="n">
        <f aca="false">IF(1_Data_EDA!B2258="Same Day",1,0)</f>
        <v>0</v>
      </c>
      <c r="K2257" s="6" t="n">
        <f aca="false">IF(1_Data_EDA!C2258="Corporate",1,0)</f>
        <v>1</v>
      </c>
      <c r="L2257" s="6" t="n">
        <f aca="false">IF(1_Data_EDA!C2258="Home Office",1,0)</f>
        <v>0</v>
      </c>
      <c r="M2257" s="6" t="n">
        <f aca="false">IF(1_Data_EDA!D2258="Europe",1,0)</f>
        <v>0</v>
      </c>
      <c r="N2257" s="6" t="n">
        <f aca="false">IF(1_Data_EDA!D2258="LATAM",1,0)</f>
        <v>0</v>
      </c>
      <c r="O2257" s="6" t="n">
        <f aca="false">IF(1_Data_EDA!D2258="Pacific Asia",1,0)</f>
        <v>1</v>
      </c>
      <c r="P2257" s="6" t="n">
        <f aca="false">IF(1_Data_EDA!D2258="USCA",1,0)</f>
        <v>0</v>
      </c>
      <c r="Q2257" s="6" t="n">
        <f aca="false">IF(C2257&gt;MEDIAN(C$5:C$8004),1,0)</f>
        <v>1</v>
      </c>
      <c r="R2257" s="6" t="n">
        <f aca="false">IF(D2257&gt;2,1,0)</f>
        <v>0</v>
      </c>
    </row>
    <row r="2258" customFormat="false" ht="15" hidden="false" customHeight="true" outlineLevel="0" collapsed="false">
      <c r="A2258" s="6" t="n">
        <f aca="false">1_Data_EDA!O2259</f>
        <v>0</v>
      </c>
      <c r="B2258" s="6" t="n">
        <f aca="false">1_Data_EDA!H2259</f>
        <v>4</v>
      </c>
      <c r="C2258" s="7" t="n">
        <f aca="false">1_Data_EDA!I2259</f>
        <v>19.98999977</v>
      </c>
      <c r="D2258" s="6" t="n">
        <f aca="false">1_Data_EDA!J2259</f>
        <v>3</v>
      </c>
      <c r="E2258" s="7" t="n">
        <f aca="false">1_Data_EDA!K2259</f>
        <v>59.97000122</v>
      </c>
      <c r="F2258" s="7" t="n">
        <f aca="false">1_Data_EDA!L2259</f>
        <v>1.200000048</v>
      </c>
      <c r="G2258" s="8" t="n">
        <f aca="false">1_Data_EDA!M2259</f>
        <v>0.02</v>
      </c>
      <c r="H2258" s="6" t="n">
        <f aca="false">IF(1_Data_EDA!B2259="First Class",1,0)</f>
        <v>0</v>
      </c>
      <c r="I2258" s="6" t="n">
        <f aca="false">IF(1_Data_EDA!B2259="Second Class",1,0)</f>
        <v>0</v>
      </c>
      <c r="J2258" s="6" t="n">
        <f aca="false">IF(1_Data_EDA!B2259="Same Day",1,0)</f>
        <v>0</v>
      </c>
      <c r="K2258" s="6" t="n">
        <f aca="false">IF(1_Data_EDA!C2259="Corporate",1,0)</f>
        <v>0</v>
      </c>
      <c r="L2258" s="6" t="n">
        <f aca="false">IF(1_Data_EDA!C2259="Home Office",1,0)</f>
        <v>0</v>
      </c>
      <c r="M2258" s="6" t="n">
        <f aca="false">IF(1_Data_EDA!D2259="Europe",1,0)</f>
        <v>0</v>
      </c>
      <c r="N2258" s="6" t="n">
        <f aca="false">IF(1_Data_EDA!D2259="LATAM",1,0)</f>
        <v>1</v>
      </c>
      <c r="O2258" s="6" t="n">
        <f aca="false">IF(1_Data_EDA!D2259="Pacific Asia",1,0)</f>
        <v>0</v>
      </c>
      <c r="P2258" s="6" t="n">
        <f aca="false">IF(1_Data_EDA!D2259="USCA",1,0)</f>
        <v>0</v>
      </c>
      <c r="Q2258" s="6" t="n">
        <f aca="false">IF(C2258&gt;MEDIAN(C$5:C$8004),1,0)</f>
        <v>0</v>
      </c>
      <c r="R2258" s="6" t="n">
        <f aca="false">IF(D2258&gt;2,1,0)</f>
        <v>1</v>
      </c>
    </row>
    <row r="2259" customFormat="false" ht="15" hidden="false" customHeight="true" outlineLevel="0" collapsed="false">
      <c r="A2259" s="6" t="n">
        <f aca="false">1_Data_EDA!O2260</f>
        <v>0</v>
      </c>
      <c r="B2259" s="6" t="n">
        <f aca="false">1_Data_EDA!H2260</f>
        <v>4</v>
      </c>
      <c r="C2259" s="7" t="n">
        <f aca="false">1_Data_EDA!I2260</f>
        <v>50</v>
      </c>
      <c r="D2259" s="6" t="n">
        <f aca="false">1_Data_EDA!J2260</f>
        <v>5</v>
      </c>
      <c r="E2259" s="7" t="n">
        <f aca="false">1_Data_EDA!K2260</f>
        <v>250</v>
      </c>
      <c r="F2259" s="7" t="n">
        <f aca="false">1_Data_EDA!L2260</f>
        <v>17.5</v>
      </c>
      <c r="G2259" s="8" t="n">
        <f aca="false">1_Data_EDA!M2260</f>
        <v>0.07</v>
      </c>
      <c r="H2259" s="6" t="n">
        <f aca="false">IF(1_Data_EDA!B2260="First Class",1,0)</f>
        <v>0</v>
      </c>
      <c r="I2259" s="6" t="n">
        <f aca="false">IF(1_Data_EDA!B2260="Second Class",1,0)</f>
        <v>0</v>
      </c>
      <c r="J2259" s="6" t="n">
        <f aca="false">IF(1_Data_EDA!B2260="Same Day",1,0)</f>
        <v>0</v>
      </c>
      <c r="K2259" s="6" t="n">
        <f aca="false">IF(1_Data_EDA!C2260="Corporate",1,0)</f>
        <v>0</v>
      </c>
      <c r="L2259" s="6" t="n">
        <f aca="false">IF(1_Data_EDA!C2260="Home Office",1,0)</f>
        <v>0</v>
      </c>
      <c r="M2259" s="6" t="n">
        <f aca="false">IF(1_Data_EDA!D2260="Europe",1,0)</f>
        <v>1</v>
      </c>
      <c r="N2259" s="6" t="n">
        <f aca="false">IF(1_Data_EDA!D2260="LATAM",1,0)</f>
        <v>0</v>
      </c>
      <c r="O2259" s="6" t="n">
        <f aca="false">IF(1_Data_EDA!D2260="Pacific Asia",1,0)</f>
        <v>0</v>
      </c>
      <c r="P2259" s="6" t="n">
        <f aca="false">IF(1_Data_EDA!D2260="USCA",1,0)</f>
        <v>0</v>
      </c>
      <c r="Q2259" s="6" t="n">
        <f aca="false">IF(C2259&gt;MEDIAN(C$5:C$8004),1,0)</f>
        <v>0</v>
      </c>
      <c r="R2259" s="6" t="n">
        <f aca="false">IF(D2259&gt;2,1,0)</f>
        <v>1</v>
      </c>
    </row>
    <row r="2260" customFormat="false" ht="15" hidden="false" customHeight="true" outlineLevel="0" collapsed="false">
      <c r="A2260" s="6" t="n">
        <f aca="false">1_Data_EDA!O2261</f>
        <v>1</v>
      </c>
      <c r="B2260" s="6" t="n">
        <f aca="false">1_Data_EDA!H2261</f>
        <v>2</v>
      </c>
      <c r="C2260" s="7" t="n">
        <f aca="false">1_Data_EDA!I2261</f>
        <v>129.9900055</v>
      </c>
      <c r="D2260" s="6" t="n">
        <f aca="false">1_Data_EDA!J2261</f>
        <v>1</v>
      </c>
      <c r="E2260" s="7" t="n">
        <f aca="false">1_Data_EDA!K2261</f>
        <v>129.9900055</v>
      </c>
      <c r="F2260" s="7" t="n">
        <f aca="false">1_Data_EDA!L2261</f>
        <v>9.100000381</v>
      </c>
      <c r="G2260" s="8" t="n">
        <f aca="false">1_Data_EDA!M2261</f>
        <v>0.07</v>
      </c>
      <c r="H2260" s="6" t="n">
        <f aca="false">IF(1_Data_EDA!B2261="First Class",1,0)</f>
        <v>0</v>
      </c>
      <c r="I2260" s="6" t="n">
        <f aca="false">IF(1_Data_EDA!B2261="Second Class",1,0)</f>
        <v>1</v>
      </c>
      <c r="J2260" s="6" t="n">
        <f aca="false">IF(1_Data_EDA!B2261="Same Day",1,0)</f>
        <v>0</v>
      </c>
      <c r="K2260" s="6" t="n">
        <f aca="false">IF(1_Data_EDA!C2261="Corporate",1,0)</f>
        <v>0</v>
      </c>
      <c r="L2260" s="6" t="n">
        <f aca="false">IF(1_Data_EDA!C2261="Home Office",1,0)</f>
        <v>0</v>
      </c>
      <c r="M2260" s="6" t="n">
        <f aca="false">IF(1_Data_EDA!D2261="Europe",1,0)</f>
        <v>0</v>
      </c>
      <c r="N2260" s="6" t="n">
        <f aca="false">IF(1_Data_EDA!D2261="LATAM",1,0)</f>
        <v>0</v>
      </c>
      <c r="O2260" s="6" t="n">
        <f aca="false">IF(1_Data_EDA!D2261="Pacific Asia",1,0)</f>
        <v>0</v>
      </c>
      <c r="P2260" s="6" t="n">
        <f aca="false">IF(1_Data_EDA!D2261="USCA",1,0)</f>
        <v>0</v>
      </c>
      <c r="Q2260" s="6" t="n">
        <f aca="false">IF(C2260&gt;MEDIAN(C$5:C$8004),1,0)</f>
        <v>1</v>
      </c>
      <c r="R2260" s="6" t="n">
        <f aca="false">IF(D2260&gt;2,1,0)</f>
        <v>0</v>
      </c>
    </row>
    <row r="2261" customFormat="false" ht="15" hidden="false" customHeight="true" outlineLevel="0" collapsed="false">
      <c r="A2261" s="6" t="n">
        <f aca="false">1_Data_EDA!O2262</f>
        <v>1</v>
      </c>
      <c r="B2261" s="6" t="n">
        <f aca="false">1_Data_EDA!H2262</f>
        <v>4</v>
      </c>
      <c r="C2261" s="7" t="n">
        <f aca="false">1_Data_EDA!I2262</f>
        <v>129.9900055</v>
      </c>
      <c r="D2261" s="6" t="n">
        <f aca="false">1_Data_EDA!J2262</f>
        <v>1</v>
      </c>
      <c r="E2261" s="7" t="n">
        <f aca="false">1_Data_EDA!K2262</f>
        <v>129.9900055</v>
      </c>
      <c r="F2261" s="7" t="n">
        <f aca="false">1_Data_EDA!L2262</f>
        <v>3.900000095</v>
      </c>
      <c r="G2261" s="8" t="n">
        <f aca="false">1_Data_EDA!M2262</f>
        <v>0.029999999</v>
      </c>
      <c r="H2261" s="6" t="n">
        <f aca="false">IF(1_Data_EDA!B2262="First Class",1,0)</f>
        <v>0</v>
      </c>
      <c r="I2261" s="6" t="n">
        <f aca="false">IF(1_Data_EDA!B2262="Second Class",1,0)</f>
        <v>0</v>
      </c>
      <c r="J2261" s="6" t="n">
        <f aca="false">IF(1_Data_EDA!B2262="Same Day",1,0)</f>
        <v>0</v>
      </c>
      <c r="K2261" s="6" t="n">
        <f aca="false">IF(1_Data_EDA!C2262="Corporate",1,0)</f>
        <v>0</v>
      </c>
      <c r="L2261" s="6" t="n">
        <f aca="false">IF(1_Data_EDA!C2262="Home Office",1,0)</f>
        <v>0</v>
      </c>
      <c r="M2261" s="6" t="n">
        <f aca="false">IF(1_Data_EDA!D2262="Europe",1,0)</f>
        <v>1</v>
      </c>
      <c r="N2261" s="6" t="n">
        <f aca="false">IF(1_Data_EDA!D2262="LATAM",1,0)</f>
        <v>0</v>
      </c>
      <c r="O2261" s="6" t="n">
        <f aca="false">IF(1_Data_EDA!D2262="Pacific Asia",1,0)</f>
        <v>0</v>
      </c>
      <c r="P2261" s="6" t="n">
        <f aca="false">IF(1_Data_EDA!D2262="USCA",1,0)</f>
        <v>0</v>
      </c>
      <c r="Q2261" s="6" t="n">
        <f aca="false">IF(C2261&gt;MEDIAN(C$5:C$8004),1,0)</f>
        <v>1</v>
      </c>
      <c r="R2261" s="6" t="n">
        <f aca="false">IF(D2261&gt;2,1,0)</f>
        <v>0</v>
      </c>
    </row>
    <row r="2262" customFormat="false" ht="15" hidden="false" customHeight="true" outlineLevel="0" collapsed="false">
      <c r="A2262" s="6" t="n">
        <f aca="false">1_Data_EDA!O2263</f>
        <v>0</v>
      </c>
      <c r="B2262" s="6" t="n">
        <f aca="false">1_Data_EDA!H2263</f>
        <v>0</v>
      </c>
      <c r="C2262" s="7" t="n">
        <f aca="false">1_Data_EDA!I2263</f>
        <v>59.99000168</v>
      </c>
      <c r="D2262" s="6" t="n">
        <f aca="false">1_Data_EDA!J2263</f>
        <v>3</v>
      </c>
      <c r="E2262" s="7" t="n">
        <f aca="false">1_Data_EDA!K2263</f>
        <v>179.9700012</v>
      </c>
      <c r="F2262" s="7" t="n">
        <f aca="false">1_Data_EDA!L2263</f>
        <v>18</v>
      </c>
      <c r="G2262" s="8" t="n">
        <f aca="false">1_Data_EDA!M2263</f>
        <v>0.100000001</v>
      </c>
      <c r="H2262" s="6" t="n">
        <f aca="false">IF(1_Data_EDA!B2263="First Class",1,0)</f>
        <v>0</v>
      </c>
      <c r="I2262" s="6" t="n">
        <f aca="false">IF(1_Data_EDA!B2263="Second Class",1,0)</f>
        <v>0</v>
      </c>
      <c r="J2262" s="6" t="n">
        <f aca="false">IF(1_Data_EDA!B2263="Same Day",1,0)</f>
        <v>1</v>
      </c>
      <c r="K2262" s="6" t="n">
        <f aca="false">IF(1_Data_EDA!C2263="Corporate",1,0)</f>
        <v>0</v>
      </c>
      <c r="L2262" s="6" t="n">
        <f aca="false">IF(1_Data_EDA!C2263="Home Office",1,0)</f>
        <v>0</v>
      </c>
      <c r="M2262" s="6" t="n">
        <f aca="false">IF(1_Data_EDA!D2263="Europe",1,0)</f>
        <v>1</v>
      </c>
      <c r="N2262" s="6" t="n">
        <f aca="false">IF(1_Data_EDA!D2263="LATAM",1,0)</f>
        <v>0</v>
      </c>
      <c r="O2262" s="6" t="n">
        <f aca="false">IF(1_Data_EDA!D2263="Pacific Asia",1,0)</f>
        <v>0</v>
      </c>
      <c r="P2262" s="6" t="n">
        <f aca="false">IF(1_Data_EDA!D2263="USCA",1,0)</f>
        <v>0</v>
      </c>
      <c r="Q2262" s="6" t="n">
        <f aca="false">IF(C2262&gt;MEDIAN(C$5:C$8004),1,0)</f>
        <v>0</v>
      </c>
      <c r="R2262" s="6" t="n">
        <f aca="false">IF(D2262&gt;2,1,0)</f>
        <v>1</v>
      </c>
    </row>
    <row r="2263" customFormat="false" ht="15" hidden="false" customHeight="true" outlineLevel="0" collapsed="false">
      <c r="A2263" s="6" t="n">
        <f aca="false">1_Data_EDA!O2264</f>
        <v>0</v>
      </c>
      <c r="B2263" s="6" t="n">
        <f aca="false">1_Data_EDA!H2264</f>
        <v>4</v>
      </c>
      <c r="C2263" s="7" t="n">
        <f aca="false">1_Data_EDA!I2264</f>
        <v>299.980011</v>
      </c>
      <c r="D2263" s="6" t="n">
        <f aca="false">1_Data_EDA!J2264</f>
        <v>1</v>
      </c>
      <c r="E2263" s="7" t="n">
        <f aca="false">1_Data_EDA!K2264</f>
        <v>299.980011</v>
      </c>
      <c r="F2263" s="7" t="n">
        <f aca="false">1_Data_EDA!L2264</f>
        <v>0</v>
      </c>
      <c r="G2263" s="8" t="n">
        <f aca="false">1_Data_EDA!M2264</f>
        <v>0</v>
      </c>
      <c r="H2263" s="6" t="n">
        <f aca="false">IF(1_Data_EDA!B2264="First Class",1,0)</f>
        <v>0</v>
      </c>
      <c r="I2263" s="6" t="n">
        <f aca="false">IF(1_Data_EDA!B2264="Second Class",1,0)</f>
        <v>0</v>
      </c>
      <c r="J2263" s="6" t="n">
        <f aca="false">IF(1_Data_EDA!B2264="Same Day",1,0)</f>
        <v>0</v>
      </c>
      <c r="K2263" s="6" t="n">
        <f aca="false">IF(1_Data_EDA!C2264="Corporate",1,0)</f>
        <v>0</v>
      </c>
      <c r="L2263" s="6" t="n">
        <f aca="false">IF(1_Data_EDA!C2264="Home Office",1,0)</f>
        <v>1</v>
      </c>
      <c r="M2263" s="6" t="n">
        <f aca="false">IF(1_Data_EDA!D2264="Europe",1,0)</f>
        <v>0</v>
      </c>
      <c r="N2263" s="6" t="n">
        <f aca="false">IF(1_Data_EDA!D2264="LATAM",1,0)</f>
        <v>1</v>
      </c>
      <c r="O2263" s="6" t="n">
        <f aca="false">IF(1_Data_EDA!D2264="Pacific Asia",1,0)</f>
        <v>0</v>
      </c>
      <c r="P2263" s="6" t="n">
        <f aca="false">IF(1_Data_EDA!D2264="USCA",1,0)</f>
        <v>0</v>
      </c>
      <c r="Q2263" s="6" t="n">
        <f aca="false">IF(C2263&gt;MEDIAN(C$5:C$8004),1,0)</f>
        <v>1</v>
      </c>
      <c r="R2263" s="6" t="n">
        <f aca="false">IF(D2263&gt;2,1,0)</f>
        <v>0</v>
      </c>
    </row>
    <row r="2264" customFormat="false" ht="15" hidden="false" customHeight="true" outlineLevel="0" collapsed="false">
      <c r="A2264" s="6" t="n">
        <f aca="false">1_Data_EDA!O2265</f>
        <v>1</v>
      </c>
      <c r="B2264" s="6" t="n">
        <f aca="false">1_Data_EDA!H2265</f>
        <v>4</v>
      </c>
      <c r="C2264" s="7" t="n">
        <f aca="false">1_Data_EDA!I2265</f>
        <v>59.99000168</v>
      </c>
      <c r="D2264" s="6" t="n">
        <f aca="false">1_Data_EDA!J2265</f>
        <v>5</v>
      </c>
      <c r="E2264" s="7" t="n">
        <f aca="false">1_Data_EDA!K2265</f>
        <v>299.9500122</v>
      </c>
      <c r="F2264" s="7" t="n">
        <f aca="false">1_Data_EDA!L2265</f>
        <v>6</v>
      </c>
      <c r="G2264" s="8" t="n">
        <f aca="false">1_Data_EDA!M2265</f>
        <v>0.02</v>
      </c>
      <c r="H2264" s="6" t="n">
        <f aca="false">IF(1_Data_EDA!B2265="First Class",1,0)</f>
        <v>0</v>
      </c>
      <c r="I2264" s="6" t="n">
        <f aca="false">IF(1_Data_EDA!B2265="Second Class",1,0)</f>
        <v>0</v>
      </c>
      <c r="J2264" s="6" t="n">
        <f aca="false">IF(1_Data_EDA!B2265="Same Day",1,0)</f>
        <v>0</v>
      </c>
      <c r="K2264" s="6" t="n">
        <f aca="false">IF(1_Data_EDA!C2265="Corporate",1,0)</f>
        <v>0</v>
      </c>
      <c r="L2264" s="6" t="n">
        <f aca="false">IF(1_Data_EDA!C2265="Home Office",1,0)</f>
        <v>0</v>
      </c>
      <c r="M2264" s="6" t="n">
        <f aca="false">IF(1_Data_EDA!D2265="Europe",1,0)</f>
        <v>0</v>
      </c>
      <c r="N2264" s="6" t="n">
        <f aca="false">IF(1_Data_EDA!D2265="LATAM",1,0)</f>
        <v>0</v>
      </c>
      <c r="O2264" s="6" t="n">
        <f aca="false">IF(1_Data_EDA!D2265="Pacific Asia",1,0)</f>
        <v>0</v>
      </c>
      <c r="P2264" s="6" t="n">
        <f aca="false">IF(1_Data_EDA!D2265="USCA",1,0)</f>
        <v>1</v>
      </c>
      <c r="Q2264" s="6" t="n">
        <f aca="false">IF(C2264&gt;MEDIAN(C$5:C$8004),1,0)</f>
        <v>0</v>
      </c>
      <c r="R2264" s="6" t="n">
        <f aca="false">IF(D2264&gt;2,1,0)</f>
        <v>1</v>
      </c>
    </row>
    <row r="2265" customFormat="false" ht="15" hidden="false" customHeight="true" outlineLevel="0" collapsed="false">
      <c r="A2265" s="6" t="n">
        <f aca="false">1_Data_EDA!O2266</f>
        <v>0</v>
      </c>
      <c r="B2265" s="6" t="n">
        <f aca="false">1_Data_EDA!H2266</f>
        <v>2</v>
      </c>
      <c r="C2265" s="7" t="n">
        <f aca="false">1_Data_EDA!I2266</f>
        <v>59.99000168</v>
      </c>
      <c r="D2265" s="6" t="n">
        <f aca="false">1_Data_EDA!J2266</f>
        <v>4</v>
      </c>
      <c r="E2265" s="7" t="n">
        <f aca="false">1_Data_EDA!K2266</f>
        <v>239.9600067</v>
      </c>
      <c r="F2265" s="7" t="n">
        <f aca="false">1_Data_EDA!L2266</f>
        <v>40.79000092</v>
      </c>
      <c r="G2265" s="8" t="n">
        <f aca="false">1_Data_EDA!M2266</f>
        <v>0.170000002</v>
      </c>
      <c r="H2265" s="6" t="n">
        <f aca="false">IF(1_Data_EDA!B2266="First Class",1,0)</f>
        <v>0</v>
      </c>
      <c r="I2265" s="6" t="n">
        <f aca="false">IF(1_Data_EDA!B2266="Second Class",1,0)</f>
        <v>1</v>
      </c>
      <c r="J2265" s="6" t="n">
        <f aca="false">IF(1_Data_EDA!B2266="Same Day",1,0)</f>
        <v>0</v>
      </c>
      <c r="K2265" s="6" t="n">
        <f aca="false">IF(1_Data_EDA!C2266="Corporate",1,0)</f>
        <v>1</v>
      </c>
      <c r="L2265" s="6" t="n">
        <f aca="false">IF(1_Data_EDA!C2266="Home Office",1,0)</f>
        <v>0</v>
      </c>
      <c r="M2265" s="6" t="n">
        <f aca="false">IF(1_Data_EDA!D2266="Europe",1,0)</f>
        <v>0</v>
      </c>
      <c r="N2265" s="6" t="n">
        <f aca="false">IF(1_Data_EDA!D2266="LATAM",1,0)</f>
        <v>0</v>
      </c>
      <c r="O2265" s="6" t="n">
        <f aca="false">IF(1_Data_EDA!D2266="Pacific Asia",1,0)</f>
        <v>0</v>
      </c>
      <c r="P2265" s="6" t="n">
        <f aca="false">IF(1_Data_EDA!D2266="USCA",1,0)</f>
        <v>0</v>
      </c>
      <c r="Q2265" s="6" t="n">
        <f aca="false">IF(C2265&gt;MEDIAN(C$5:C$8004),1,0)</f>
        <v>0</v>
      </c>
      <c r="R2265" s="6" t="n">
        <f aca="false">IF(D2265&gt;2,1,0)</f>
        <v>1</v>
      </c>
    </row>
    <row r="2266" customFormat="false" ht="15" hidden="false" customHeight="true" outlineLevel="0" collapsed="false">
      <c r="A2266" s="6" t="n">
        <f aca="false">1_Data_EDA!O2267</f>
        <v>0</v>
      </c>
      <c r="B2266" s="6" t="n">
        <f aca="false">1_Data_EDA!H2267</f>
        <v>4</v>
      </c>
      <c r="C2266" s="7" t="n">
        <f aca="false">1_Data_EDA!I2267</f>
        <v>99.98999786</v>
      </c>
      <c r="D2266" s="6" t="n">
        <f aca="false">1_Data_EDA!J2267</f>
        <v>3</v>
      </c>
      <c r="E2266" s="7" t="n">
        <f aca="false">1_Data_EDA!K2267</f>
        <v>299.9700012</v>
      </c>
      <c r="F2266" s="7" t="n">
        <f aca="false">1_Data_EDA!L2267</f>
        <v>0</v>
      </c>
      <c r="G2266" s="8" t="n">
        <f aca="false">1_Data_EDA!M2267</f>
        <v>0</v>
      </c>
      <c r="H2266" s="6" t="n">
        <f aca="false">IF(1_Data_EDA!B2267="First Class",1,0)</f>
        <v>0</v>
      </c>
      <c r="I2266" s="6" t="n">
        <f aca="false">IF(1_Data_EDA!B2267="Second Class",1,0)</f>
        <v>0</v>
      </c>
      <c r="J2266" s="6" t="n">
        <f aca="false">IF(1_Data_EDA!B2267="Same Day",1,0)</f>
        <v>0</v>
      </c>
      <c r="K2266" s="6" t="n">
        <f aca="false">IF(1_Data_EDA!C2267="Corporate",1,0)</f>
        <v>0</v>
      </c>
      <c r="L2266" s="6" t="n">
        <f aca="false">IF(1_Data_EDA!C2267="Home Office",1,0)</f>
        <v>0</v>
      </c>
      <c r="M2266" s="6" t="n">
        <f aca="false">IF(1_Data_EDA!D2267="Europe",1,0)</f>
        <v>0</v>
      </c>
      <c r="N2266" s="6" t="n">
        <f aca="false">IF(1_Data_EDA!D2267="LATAM",1,0)</f>
        <v>0</v>
      </c>
      <c r="O2266" s="6" t="n">
        <f aca="false">IF(1_Data_EDA!D2267="Pacific Asia",1,0)</f>
        <v>1</v>
      </c>
      <c r="P2266" s="6" t="n">
        <f aca="false">IF(1_Data_EDA!D2267="USCA",1,0)</f>
        <v>0</v>
      </c>
      <c r="Q2266" s="6" t="n">
        <f aca="false">IF(C2266&gt;MEDIAN(C$5:C$8004),1,0)</f>
        <v>1</v>
      </c>
      <c r="R2266" s="6" t="n">
        <f aca="false">IF(D2266&gt;2,1,0)</f>
        <v>1</v>
      </c>
    </row>
    <row r="2267" customFormat="false" ht="15" hidden="false" customHeight="true" outlineLevel="0" collapsed="false">
      <c r="A2267" s="6" t="n">
        <f aca="false">1_Data_EDA!O2268</f>
        <v>1</v>
      </c>
      <c r="B2267" s="6" t="n">
        <f aca="false">1_Data_EDA!H2268</f>
        <v>4</v>
      </c>
      <c r="C2267" s="7" t="n">
        <f aca="false">1_Data_EDA!I2268</f>
        <v>129.9900055</v>
      </c>
      <c r="D2267" s="6" t="n">
        <f aca="false">1_Data_EDA!J2268</f>
        <v>1</v>
      </c>
      <c r="E2267" s="7" t="n">
        <f aca="false">1_Data_EDA!K2268</f>
        <v>129.9900055</v>
      </c>
      <c r="F2267" s="7" t="n">
        <f aca="false">1_Data_EDA!L2268</f>
        <v>20.79999924</v>
      </c>
      <c r="G2267" s="8" t="n">
        <f aca="false">1_Data_EDA!M2268</f>
        <v>0.159999996</v>
      </c>
      <c r="H2267" s="6" t="n">
        <f aca="false">IF(1_Data_EDA!B2268="First Class",1,0)</f>
        <v>0</v>
      </c>
      <c r="I2267" s="6" t="n">
        <f aca="false">IF(1_Data_EDA!B2268="Second Class",1,0)</f>
        <v>0</v>
      </c>
      <c r="J2267" s="6" t="n">
        <f aca="false">IF(1_Data_EDA!B2268="Same Day",1,0)</f>
        <v>0</v>
      </c>
      <c r="K2267" s="6" t="n">
        <f aca="false">IF(1_Data_EDA!C2268="Corporate",1,0)</f>
        <v>0</v>
      </c>
      <c r="L2267" s="6" t="n">
        <f aca="false">IF(1_Data_EDA!C2268="Home Office",1,0)</f>
        <v>0</v>
      </c>
      <c r="M2267" s="6" t="n">
        <f aca="false">IF(1_Data_EDA!D2268="Europe",1,0)</f>
        <v>0</v>
      </c>
      <c r="N2267" s="6" t="n">
        <f aca="false">IF(1_Data_EDA!D2268="LATAM",1,0)</f>
        <v>0</v>
      </c>
      <c r="O2267" s="6" t="n">
        <f aca="false">IF(1_Data_EDA!D2268="Pacific Asia",1,0)</f>
        <v>1</v>
      </c>
      <c r="P2267" s="6" t="n">
        <f aca="false">IF(1_Data_EDA!D2268="USCA",1,0)</f>
        <v>0</v>
      </c>
      <c r="Q2267" s="6" t="n">
        <f aca="false">IF(C2267&gt;MEDIAN(C$5:C$8004),1,0)</f>
        <v>1</v>
      </c>
      <c r="R2267" s="6" t="n">
        <f aca="false">IF(D2267&gt;2,1,0)</f>
        <v>0</v>
      </c>
    </row>
    <row r="2268" customFormat="false" ht="15" hidden="false" customHeight="true" outlineLevel="0" collapsed="false">
      <c r="A2268" s="6" t="n">
        <f aca="false">1_Data_EDA!O2269</f>
        <v>1</v>
      </c>
      <c r="B2268" s="6" t="n">
        <f aca="false">1_Data_EDA!H2269</f>
        <v>4</v>
      </c>
      <c r="C2268" s="7" t="n">
        <f aca="false">1_Data_EDA!I2269</f>
        <v>99.98999786</v>
      </c>
      <c r="D2268" s="6" t="n">
        <f aca="false">1_Data_EDA!J2269</f>
        <v>4</v>
      </c>
      <c r="E2268" s="7" t="n">
        <f aca="false">1_Data_EDA!K2269</f>
        <v>399.9599915</v>
      </c>
      <c r="F2268" s="7" t="n">
        <f aca="false">1_Data_EDA!L2269</f>
        <v>20</v>
      </c>
      <c r="G2268" s="8" t="n">
        <f aca="false">1_Data_EDA!M2269</f>
        <v>0.050000001</v>
      </c>
      <c r="H2268" s="6" t="n">
        <f aca="false">IF(1_Data_EDA!B2269="First Class",1,0)</f>
        <v>0</v>
      </c>
      <c r="I2268" s="6" t="n">
        <f aca="false">IF(1_Data_EDA!B2269="Second Class",1,0)</f>
        <v>0</v>
      </c>
      <c r="J2268" s="6" t="n">
        <f aca="false">IF(1_Data_EDA!B2269="Same Day",1,0)</f>
        <v>0</v>
      </c>
      <c r="K2268" s="6" t="n">
        <f aca="false">IF(1_Data_EDA!C2269="Corporate",1,0)</f>
        <v>0</v>
      </c>
      <c r="L2268" s="6" t="n">
        <f aca="false">IF(1_Data_EDA!C2269="Home Office",1,0)</f>
        <v>0</v>
      </c>
      <c r="M2268" s="6" t="n">
        <f aca="false">IF(1_Data_EDA!D2269="Europe",1,0)</f>
        <v>1</v>
      </c>
      <c r="N2268" s="6" t="n">
        <f aca="false">IF(1_Data_EDA!D2269="LATAM",1,0)</f>
        <v>0</v>
      </c>
      <c r="O2268" s="6" t="n">
        <f aca="false">IF(1_Data_EDA!D2269="Pacific Asia",1,0)</f>
        <v>0</v>
      </c>
      <c r="P2268" s="6" t="n">
        <f aca="false">IF(1_Data_EDA!D2269="USCA",1,0)</f>
        <v>0</v>
      </c>
      <c r="Q2268" s="6" t="n">
        <f aca="false">IF(C2268&gt;MEDIAN(C$5:C$8004),1,0)</f>
        <v>1</v>
      </c>
      <c r="R2268" s="6" t="n">
        <f aca="false">IF(D2268&gt;2,1,0)</f>
        <v>1</v>
      </c>
    </row>
    <row r="2269" customFormat="false" ht="15" hidden="false" customHeight="true" outlineLevel="0" collapsed="false">
      <c r="A2269" s="6" t="n">
        <f aca="false">1_Data_EDA!O2270</f>
        <v>0</v>
      </c>
      <c r="B2269" s="6" t="n">
        <f aca="false">1_Data_EDA!H2270</f>
        <v>4</v>
      </c>
      <c r="C2269" s="7" t="n">
        <f aca="false">1_Data_EDA!I2270</f>
        <v>357.1000061</v>
      </c>
      <c r="D2269" s="6" t="n">
        <f aca="false">1_Data_EDA!J2270</f>
        <v>1</v>
      </c>
      <c r="E2269" s="7" t="n">
        <f aca="false">1_Data_EDA!K2270</f>
        <v>357.1000061</v>
      </c>
      <c r="F2269" s="7" t="n">
        <f aca="false">1_Data_EDA!L2270</f>
        <v>7.139999866</v>
      </c>
      <c r="G2269" s="8" t="n">
        <f aca="false">1_Data_EDA!M2270</f>
        <v>0.02</v>
      </c>
      <c r="H2269" s="6" t="n">
        <f aca="false">IF(1_Data_EDA!B2270="First Class",1,0)</f>
        <v>0</v>
      </c>
      <c r="I2269" s="6" t="n">
        <f aca="false">IF(1_Data_EDA!B2270="Second Class",1,0)</f>
        <v>0</v>
      </c>
      <c r="J2269" s="6" t="n">
        <f aca="false">IF(1_Data_EDA!B2270="Same Day",1,0)</f>
        <v>0</v>
      </c>
      <c r="K2269" s="6" t="n">
        <f aca="false">IF(1_Data_EDA!C2270="Corporate",1,0)</f>
        <v>1</v>
      </c>
      <c r="L2269" s="6" t="n">
        <f aca="false">IF(1_Data_EDA!C2270="Home Office",1,0)</f>
        <v>0</v>
      </c>
      <c r="M2269" s="6" t="n">
        <f aca="false">IF(1_Data_EDA!D2270="Europe",1,0)</f>
        <v>0</v>
      </c>
      <c r="N2269" s="6" t="n">
        <f aca="false">IF(1_Data_EDA!D2270="LATAM",1,0)</f>
        <v>0</v>
      </c>
      <c r="O2269" s="6" t="n">
        <f aca="false">IF(1_Data_EDA!D2270="Pacific Asia",1,0)</f>
        <v>1</v>
      </c>
      <c r="P2269" s="6" t="n">
        <f aca="false">IF(1_Data_EDA!D2270="USCA",1,0)</f>
        <v>0</v>
      </c>
      <c r="Q2269" s="6" t="n">
        <f aca="false">IF(C2269&gt;MEDIAN(C$5:C$8004),1,0)</f>
        <v>1</v>
      </c>
      <c r="R2269" s="6" t="n">
        <f aca="false">IF(D2269&gt;2,1,0)</f>
        <v>0</v>
      </c>
    </row>
    <row r="2270" customFormat="false" ht="15" hidden="false" customHeight="true" outlineLevel="0" collapsed="false">
      <c r="A2270" s="6" t="n">
        <f aca="false">1_Data_EDA!O2271</f>
        <v>1</v>
      </c>
      <c r="B2270" s="6" t="n">
        <f aca="false">1_Data_EDA!H2271</f>
        <v>2</v>
      </c>
      <c r="C2270" s="7" t="n">
        <f aca="false">1_Data_EDA!I2271</f>
        <v>27.98999977</v>
      </c>
      <c r="D2270" s="6" t="n">
        <f aca="false">1_Data_EDA!J2271</f>
        <v>3</v>
      </c>
      <c r="E2270" s="7" t="n">
        <f aca="false">1_Data_EDA!K2271</f>
        <v>83.97000122</v>
      </c>
      <c r="F2270" s="7" t="n">
        <f aca="false">1_Data_EDA!L2271</f>
        <v>10.92000008</v>
      </c>
      <c r="G2270" s="8" t="n">
        <f aca="false">1_Data_EDA!M2271</f>
        <v>0.129999995</v>
      </c>
      <c r="H2270" s="6" t="n">
        <f aca="false">IF(1_Data_EDA!B2271="First Class",1,0)</f>
        <v>0</v>
      </c>
      <c r="I2270" s="6" t="n">
        <f aca="false">IF(1_Data_EDA!B2271="Second Class",1,0)</f>
        <v>1</v>
      </c>
      <c r="J2270" s="6" t="n">
        <f aca="false">IF(1_Data_EDA!B2271="Same Day",1,0)</f>
        <v>0</v>
      </c>
      <c r="K2270" s="6" t="n">
        <f aca="false">IF(1_Data_EDA!C2271="Corporate",1,0)</f>
        <v>0</v>
      </c>
      <c r="L2270" s="6" t="n">
        <f aca="false">IF(1_Data_EDA!C2271="Home Office",1,0)</f>
        <v>1</v>
      </c>
      <c r="M2270" s="6" t="n">
        <f aca="false">IF(1_Data_EDA!D2271="Europe",1,0)</f>
        <v>1</v>
      </c>
      <c r="N2270" s="6" t="n">
        <f aca="false">IF(1_Data_EDA!D2271="LATAM",1,0)</f>
        <v>0</v>
      </c>
      <c r="O2270" s="6" t="n">
        <f aca="false">IF(1_Data_EDA!D2271="Pacific Asia",1,0)</f>
        <v>0</v>
      </c>
      <c r="P2270" s="6" t="n">
        <f aca="false">IF(1_Data_EDA!D2271="USCA",1,0)</f>
        <v>0</v>
      </c>
      <c r="Q2270" s="6" t="n">
        <f aca="false">IF(C2270&gt;MEDIAN(C$5:C$8004),1,0)</f>
        <v>0</v>
      </c>
      <c r="R2270" s="6" t="n">
        <f aca="false">IF(D2270&gt;2,1,0)</f>
        <v>1</v>
      </c>
    </row>
    <row r="2271" customFormat="false" ht="15" hidden="false" customHeight="true" outlineLevel="0" collapsed="false">
      <c r="A2271" s="6" t="n">
        <f aca="false">1_Data_EDA!O2272</f>
        <v>0</v>
      </c>
      <c r="B2271" s="6" t="n">
        <f aca="false">1_Data_EDA!H2272</f>
        <v>2</v>
      </c>
      <c r="C2271" s="7" t="n">
        <f aca="false">1_Data_EDA!I2272</f>
        <v>399.980011</v>
      </c>
      <c r="D2271" s="6" t="n">
        <f aca="false">1_Data_EDA!J2272</f>
        <v>1</v>
      </c>
      <c r="E2271" s="7" t="n">
        <f aca="false">1_Data_EDA!K2272</f>
        <v>399.980011</v>
      </c>
      <c r="F2271" s="7" t="n">
        <f aca="false">1_Data_EDA!L2272</f>
        <v>52</v>
      </c>
      <c r="G2271" s="8" t="n">
        <f aca="false">1_Data_EDA!M2272</f>
        <v>0.129999995</v>
      </c>
      <c r="H2271" s="6" t="n">
        <f aca="false">IF(1_Data_EDA!B2272="First Class",1,0)</f>
        <v>0</v>
      </c>
      <c r="I2271" s="6" t="n">
        <f aca="false">IF(1_Data_EDA!B2272="Second Class",1,0)</f>
        <v>1</v>
      </c>
      <c r="J2271" s="6" t="n">
        <f aca="false">IF(1_Data_EDA!B2272="Same Day",1,0)</f>
        <v>0</v>
      </c>
      <c r="K2271" s="6" t="n">
        <f aca="false">IF(1_Data_EDA!C2272="Corporate",1,0)</f>
        <v>0</v>
      </c>
      <c r="L2271" s="6" t="n">
        <f aca="false">IF(1_Data_EDA!C2272="Home Office",1,0)</f>
        <v>0</v>
      </c>
      <c r="M2271" s="6" t="n">
        <f aca="false">IF(1_Data_EDA!D2272="Europe",1,0)</f>
        <v>0</v>
      </c>
      <c r="N2271" s="6" t="n">
        <f aca="false">IF(1_Data_EDA!D2272="LATAM",1,0)</f>
        <v>0</v>
      </c>
      <c r="O2271" s="6" t="n">
        <f aca="false">IF(1_Data_EDA!D2272="Pacific Asia",1,0)</f>
        <v>0</v>
      </c>
      <c r="P2271" s="6" t="n">
        <f aca="false">IF(1_Data_EDA!D2272="USCA",1,0)</f>
        <v>0</v>
      </c>
      <c r="Q2271" s="6" t="n">
        <f aca="false">IF(C2271&gt;MEDIAN(C$5:C$8004),1,0)</f>
        <v>1</v>
      </c>
      <c r="R2271" s="6" t="n">
        <f aca="false">IF(D2271&gt;2,1,0)</f>
        <v>0</v>
      </c>
    </row>
    <row r="2272" customFormat="false" ht="15" hidden="false" customHeight="true" outlineLevel="0" collapsed="false">
      <c r="A2272" s="6" t="n">
        <f aca="false">1_Data_EDA!O2273</f>
        <v>1</v>
      </c>
      <c r="B2272" s="6" t="n">
        <f aca="false">1_Data_EDA!H2273</f>
        <v>1</v>
      </c>
      <c r="C2272" s="7" t="n">
        <f aca="false">1_Data_EDA!I2273</f>
        <v>399.980011</v>
      </c>
      <c r="D2272" s="6" t="n">
        <f aca="false">1_Data_EDA!J2273</f>
        <v>1</v>
      </c>
      <c r="E2272" s="7" t="n">
        <f aca="false">1_Data_EDA!K2273</f>
        <v>399.980011</v>
      </c>
      <c r="F2272" s="7" t="n">
        <f aca="false">1_Data_EDA!L2273</f>
        <v>0</v>
      </c>
      <c r="G2272" s="8" t="n">
        <f aca="false">1_Data_EDA!M2273</f>
        <v>0</v>
      </c>
      <c r="H2272" s="6" t="n">
        <f aca="false">IF(1_Data_EDA!B2273="First Class",1,0)</f>
        <v>1</v>
      </c>
      <c r="I2272" s="6" t="n">
        <f aca="false">IF(1_Data_EDA!B2273="Second Class",1,0)</f>
        <v>0</v>
      </c>
      <c r="J2272" s="6" t="n">
        <f aca="false">IF(1_Data_EDA!B2273="Same Day",1,0)</f>
        <v>0</v>
      </c>
      <c r="K2272" s="6" t="n">
        <f aca="false">IF(1_Data_EDA!C2273="Corporate",1,0)</f>
        <v>0</v>
      </c>
      <c r="L2272" s="6" t="n">
        <f aca="false">IF(1_Data_EDA!C2273="Home Office",1,0)</f>
        <v>1</v>
      </c>
      <c r="M2272" s="6" t="n">
        <f aca="false">IF(1_Data_EDA!D2273="Europe",1,0)</f>
        <v>1</v>
      </c>
      <c r="N2272" s="6" t="n">
        <f aca="false">IF(1_Data_EDA!D2273="LATAM",1,0)</f>
        <v>0</v>
      </c>
      <c r="O2272" s="6" t="n">
        <f aca="false">IF(1_Data_EDA!D2273="Pacific Asia",1,0)</f>
        <v>0</v>
      </c>
      <c r="P2272" s="6" t="n">
        <f aca="false">IF(1_Data_EDA!D2273="USCA",1,0)</f>
        <v>0</v>
      </c>
      <c r="Q2272" s="6" t="n">
        <f aca="false">IF(C2272&gt;MEDIAN(C$5:C$8004),1,0)</f>
        <v>1</v>
      </c>
      <c r="R2272" s="6" t="n">
        <f aca="false">IF(D2272&gt;2,1,0)</f>
        <v>0</v>
      </c>
    </row>
    <row r="2273" customFormat="false" ht="15" hidden="false" customHeight="true" outlineLevel="0" collapsed="false">
      <c r="A2273" s="6" t="n">
        <f aca="false">1_Data_EDA!O2274</f>
        <v>1</v>
      </c>
      <c r="B2273" s="6" t="n">
        <f aca="false">1_Data_EDA!H2274</f>
        <v>1</v>
      </c>
      <c r="C2273" s="7" t="n">
        <f aca="false">1_Data_EDA!I2274</f>
        <v>50</v>
      </c>
      <c r="D2273" s="6" t="n">
        <f aca="false">1_Data_EDA!J2274</f>
        <v>1</v>
      </c>
      <c r="E2273" s="7" t="n">
        <f aca="false">1_Data_EDA!K2274</f>
        <v>50</v>
      </c>
      <c r="F2273" s="7" t="n">
        <f aca="false">1_Data_EDA!L2274</f>
        <v>5</v>
      </c>
      <c r="G2273" s="8" t="n">
        <f aca="false">1_Data_EDA!M2274</f>
        <v>0.100000001</v>
      </c>
      <c r="H2273" s="6" t="n">
        <f aca="false">IF(1_Data_EDA!B2274="First Class",1,0)</f>
        <v>1</v>
      </c>
      <c r="I2273" s="6" t="n">
        <f aca="false">IF(1_Data_EDA!B2274="Second Class",1,0)</f>
        <v>0</v>
      </c>
      <c r="J2273" s="6" t="n">
        <f aca="false">IF(1_Data_EDA!B2274="Same Day",1,0)</f>
        <v>0</v>
      </c>
      <c r="K2273" s="6" t="n">
        <f aca="false">IF(1_Data_EDA!C2274="Corporate",1,0)</f>
        <v>0</v>
      </c>
      <c r="L2273" s="6" t="n">
        <f aca="false">IF(1_Data_EDA!C2274="Home Office",1,0)</f>
        <v>1</v>
      </c>
      <c r="M2273" s="6" t="n">
        <f aca="false">IF(1_Data_EDA!D2274="Europe",1,0)</f>
        <v>0</v>
      </c>
      <c r="N2273" s="6" t="n">
        <f aca="false">IF(1_Data_EDA!D2274="LATAM",1,0)</f>
        <v>0</v>
      </c>
      <c r="O2273" s="6" t="n">
        <f aca="false">IF(1_Data_EDA!D2274="Pacific Asia",1,0)</f>
        <v>1</v>
      </c>
      <c r="P2273" s="6" t="n">
        <f aca="false">IF(1_Data_EDA!D2274="USCA",1,0)</f>
        <v>0</v>
      </c>
      <c r="Q2273" s="6" t="n">
        <f aca="false">IF(C2273&gt;MEDIAN(C$5:C$8004),1,0)</f>
        <v>0</v>
      </c>
      <c r="R2273" s="6" t="n">
        <f aca="false">IF(D2273&gt;2,1,0)</f>
        <v>0</v>
      </c>
    </row>
    <row r="2274" customFormat="false" ht="15" hidden="false" customHeight="true" outlineLevel="0" collapsed="false">
      <c r="A2274" s="6" t="n">
        <f aca="false">1_Data_EDA!O2275</f>
        <v>1</v>
      </c>
      <c r="B2274" s="6" t="n">
        <f aca="false">1_Data_EDA!H2275</f>
        <v>1</v>
      </c>
      <c r="C2274" s="7" t="n">
        <f aca="false">1_Data_EDA!I2275</f>
        <v>49.97999954</v>
      </c>
      <c r="D2274" s="6" t="n">
        <f aca="false">1_Data_EDA!J2275</f>
        <v>3</v>
      </c>
      <c r="E2274" s="7" t="n">
        <f aca="false">1_Data_EDA!K2275</f>
        <v>149.9400024</v>
      </c>
      <c r="F2274" s="7" t="n">
        <f aca="false">1_Data_EDA!L2275</f>
        <v>37.49000168</v>
      </c>
      <c r="G2274" s="8" t="n">
        <f aca="false">1_Data_EDA!M2275</f>
        <v>0.25</v>
      </c>
      <c r="H2274" s="6" t="n">
        <f aca="false">IF(1_Data_EDA!B2275="First Class",1,0)</f>
        <v>1</v>
      </c>
      <c r="I2274" s="6" t="n">
        <f aca="false">IF(1_Data_EDA!B2275="Second Class",1,0)</f>
        <v>0</v>
      </c>
      <c r="J2274" s="6" t="n">
        <f aca="false">IF(1_Data_EDA!B2275="Same Day",1,0)</f>
        <v>0</v>
      </c>
      <c r="K2274" s="6" t="n">
        <f aca="false">IF(1_Data_EDA!C2275="Corporate",1,0)</f>
        <v>1</v>
      </c>
      <c r="L2274" s="6" t="n">
        <f aca="false">IF(1_Data_EDA!C2275="Home Office",1,0)</f>
        <v>0</v>
      </c>
      <c r="M2274" s="6" t="n">
        <f aca="false">IF(1_Data_EDA!D2275="Europe",1,0)</f>
        <v>0</v>
      </c>
      <c r="N2274" s="6" t="n">
        <f aca="false">IF(1_Data_EDA!D2275="LATAM",1,0)</f>
        <v>0</v>
      </c>
      <c r="O2274" s="6" t="n">
        <f aca="false">IF(1_Data_EDA!D2275="Pacific Asia",1,0)</f>
        <v>0</v>
      </c>
      <c r="P2274" s="6" t="n">
        <f aca="false">IF(1_Data_EDA!D2275="USCA",1,0)</f>
        <v>0</v>
      </c>
      <c r="Q2274" s="6" t="n">
        <f aca="false">IF(C2274&gt;MEDIAN(C$5:C$8004),1,0)</f>
        <v>0</v>
      </c>
      <c r="R2274" s="6" t="n">
        <f aca="false">IF(D2274&gt;2,1,0)</f>
        <v>1</v>
      </c>
    </row>
    <row r="2275" customFormat="false" ht="15" hidden="false" customHeight="true" outlineLevel="0" collapsed="false">
      <c r="A2275" s="6" t="n">
        <f aca="false">1_Data_EDA!O2276</f>
        <v>0</v>
      </c>
      <c r="B2275" s="6" t="n">
        <f aca="false">1_Data_EDA!H2276</f>
        <v>4</v>
      </c>
      <c r="C2275" s="7" t="n">
        <f aca="false">1_Data_EDA!I2276</f>
        <v>59.99000168</v>
      </c>
      <c r="D2275" s="6" t="n">
        <f aca="false">1_Data_EDA!J2276</f>
        <v>1</v>
      </c>
      <c r="E2275" s="7" t="n">
        <f aca="false">1_Data_EDA!K2276</f>
        <v>59.99000168</v>
      </c>
      <c r="F2275" s="7" t="n">
        <f aca="false">1_Data_EDA!L2276</f>
        <v>1.200000048</v>
      </c>
      <c r="G2275" s="8" t="n">
        <f aca="false">1_Data_EDA!M2276</f>
        <v>0.02</v>
      </c>
      <c r="H2275" s="6" t="n">
        <f aca="false">IF(1_Data_EDA!B2276="First Class",1,0)</f>
        <v>0</v>
      </c>
      <c r="I2275" s="6" t="n">
        <f aca="false">IF(1_Data_EDA!B2276="Second Class",1,0)</f>
        <v>0</v>
      </c>
      <c r="J2275" s="6" t="n">
        <f aca="false">IF(1_Data_EDA!B2276="Same Day",1,0)</f>
        <v>0</v>
      </c>
      <c r="K2275" s="6" t="n">
        <f aca="false">IF(1_Data_EDA!C2276="Corporate",1,0)</f>
        <v>1</v>
      </c>
      <c r="L2275" s="6" t="n">
        <f aca="false">IF(1_Data_EDA!C2276="Home Office",1,0)</f>
        <v>0</v>
      </c>
      <c r="M2275" s="6" t="n">
        <f aca="false">IF(1_Data_EDA!D2276="Europe",1,0)</f>
        <v>0</v>
      </c>
      <c r="N2275" s="6" t="n">
        <f aca="false">IF(1_Data_EDA!D2276="LATAM",1,0)</f>
        <v>1</v>
      </c>
      <c r="O2275" s="6" t="n">
        <f aca="false">IF(1_Data_EDA!D2276="Pacific Asia",1,0)</f>
        <v>0</v>
      </c>
      <c r="P2275" s="6" t="n">
        <f aca="false">IF(1_Data_EDA!D2276="USCA",1,0)</f>
        <v>0</v>
      </c>
      <c r="Q2275" s="6" t="n">
        <f aca="false">IF(C2275&gt;MEDIAN(C$5:C$8004),1,0)</f>
        <v>0</v>
      </c>
      <c r="R2275" s="6" t="n">
        <f aca="false">IF(D2275&gt;2,1,0)</f>
        <v>0</v>
      </c>
    </row>
    <row r="2276" customFormat="false" ht="15" hidden="false" customHeight="true" outlineLevel="0" collapsed="false">
      <c r="A2276" s="6" t="n">
        <f aca="false">1_Data_EDA!O2277</f>
        <v>0</v>
      </c>
      <c r="B2276" s="6" t="n">
        <f aca="false">1_Data_EDA!H2277</f>
        <v>2</v>
      </c>
      <c r="C2276" s="7" t="n">
        <f aca="false">1_Data_EDA!I2277</f>
        <v>299.980011</v>
      </c>
      <c r="D2276" s="6" t="n">
        <f aca="false">1_Data_EDA!J2277</f>
        <v>1</v>
      </c>
      <c r="E2276" s="7" t="n">
        <f aca="false">1_Data_EDA!K2277</f>
        <v>299.980011</v>
      </c>
      <c r="F2276" s="7" t="n">
        <f aca="false">1_Data_EDA!L2277</f>
        <v>12</v>
      </c>
      <c r="G2276" s="8" t="n">
        <f aca="false">1_Data_EDA!M2277</f>
        <v>0.039999999</v>
      </c>
      <c r="H2276" s="6" t="n">
        <f aca="false">IF(1_Data_EDA!B2277="First Class",1,0)</f>
        <v>0</v>
      </c>
      <c r="I2276" s="6" t="n">
        <f aca="false">IF(1_Data_EDA!B2277="Second Class",1,0)</f>
        <v>1</v>
      </c>
      <c r="J2276" s="6" t="n">
        <f aca="false">IF(1_Data_EDA!B2277="Same Day",1,0)</f>
        <v>0</v>
      </c>
      <c r="K2276" s="6" t="n">
        <f aca="false">IF(1_Data_EDA!C2277="Corporate",1,0)</f>
        <v>1</v>
      </c>
      <c r="L2276" s="6" t="n">
        <f aca="false">IF(1_Data_EDA!C2277="Home Office",1,0)</f>
        <v>0</v>
      </c>
      <c r="M2276" s="6" t="n">
        <f aca="false">IF(1_Data_EDA!D2277="Europe",1,0)</f>
        <v>0</v>
      </c>
      <c r="N2276" s="6" t="n">
        <f aca="false">IF(1_Data_EDA!D2277="LATAM",1,0)</f>
        <v>0</v>
      </c>
      <c r="O2276" s="6" t="n">
        <f aca="false">IF(1_Data_EDA!D2277="Pacific Asia",1,0)</f>
        <v>1</v>
      </c>
      <c r="P2276" s="6" t="n">
        <f aca="false">IF(1_Data_EDA!D2277="USCA",1,0)</f>
        <v>0</v>
      </c>
      <c r="Q2276" s="6" t="n">
        <f aca="false">IF(C2276&gt;MEDIAN(C$5:C$8004),1,0)</f>
        <v>1</v>
      </c>
      <c r="R2276" s="6" t="n">
        <f aca="false">IF(D2276&gt;2,1,0)</f>
        <v>0</v>
      </c>
    </row>
    <row r="2277" customFormat="false" ht="15" hidden="false" customHeight="true" outlineLevel="0" collapsed="false">
      <c r="A2277" s="6" t="n">
        <f aca="false">1_Data_EDA!O2278</f>
        <v>1</v>
      </c>
      <c r="B2277" s="6" t="n">
        <f aca="false">1_Data_EDA!H2278</f>
        <v>1</v>
      </c>
      <c r="C2277" s="7" t="n">
        <f aca="false">1_Data_EDA!I2278</f>
        <v>129.9900055</v>
      </c>
      <c r="D2277" s="6" t="n">
        <f aca="false">1_Data_EDA!J2278</f>
        <v>1</v>
      </c>
      <c r="E2277" s="7" t="n">
        <f aca="false">1_Data_EDA!K2278</f>
        <v>129.9900055</v>
      </c>
      <c r="F2277" s="7" t="n">
        <f aca="false">1_Data_EDA!L2278</f>
        <v>26</v>
      </c>
      <c r="G2277" s="8" t="n">
        <f aca="false">1_Data_EDA!M2278</f>
        <v>0.200000003</v>
      </c>
      <c r="H2277" s="6" t="n">
        <f aca="false">IF(1_Data_EDA!B2278="First Class",1,0)</f>
        <v>1</v>
      </c>
      <c r="I2277" s="6" t="n">
        <f aca="false">IF(1_Data_EDA!B2278="Second Class",1,0)</f>
        <v>0</v>
      </c>
      <c r="J2277" s="6" t="n">
        <f aca="false">IF(1_Data_EDA!B2278="Same Day",1,0)</f>
        <v>0</v>
      </c>
      <c r="K2277" s="6" t="n">
        <f aca="false">IF(1_Data_EDA!C2278="Corporate",1,0)</f>
        <v>0</v>
      </c>
      <c r="L2277" s="6" t="n">
        <f aca="false">IF(1_Data_EDA!C2278="Home Office",1,0)</f>
        <v>0</v>
      </c>
      <c r="M2277" s="6" t="n">
        <f aca="false">IF(1_Data_EDA!D2278="Europe",1,0)</f>
        <v>1</v>
      </c>
      <c r="N2277" s="6" t="n">
        <f aca="false">IF(1_Data_EDA!D2278="LATAM",1,0)</f>
        <v>0</v>
      </c>
      <c r="O2277" s="6" t="n">
        <f aca="false">IF(1_Data_EDA!D2278="Pacific Asia",1,0)</f>
        <v>0</v>
      </c>
      <c r="P2277" s="6" t="n">
        <f aca="false">IF(1_Data_EDA!D2278="USCA",1,0)</f>
        <v>0</v>
      </c>
      <c r="Q2277" s="6" t="n">
        <f aca="false">IF(C2277&gt;MEDIAN(C$5:C$8004),1,0)</f>
        <v>1</v>
      </c>
      <c r="R2277" s="6" t="n">
        <f aca="false">IF(D2277&gt;2,1,0)</f>
        <v>0</v>
      </c>
    </row>
    <row r="2278" customFormat="false" ht="15" hidden="false" customHeight="true" outlineLevel="0" collapsed="false">
      <c r="A2278" s="6" t="n">
        <f aca="false">1_Data_EDA!O2279</f>
        <v>1</v>
      </c>
      <c r="B2278" s="6" t="n">
        <f aca="false">1_Data_EDA!H2279</f>
        <v>1</v>
      </c>
      <c r="C2278" s="7" t="n">
        <f aca="false">1_Data_EDA!I2279</f>
        <v>59.99000168</v>
      </c>
      <c r="D2278" s="6" t="n">
        <f aca="false">1_Data_EDA!J2279</f>
        <v>3</v>
      </c>
      <c r="E2278" s="7" t="n">
        <f aca="false">1_Data_EDA!K2279</f>
        <v>179.9700012</v>
      </c>
      <c r="F2278" s="7" t="n">
        <f aca="false">1_Data_EDA!L2279</f>
        <v>18</v>
      </c>
      <c r="G2278" s="8" t="n">
        <f aca="false">1_Data_EDA!M2279</f>
        <v>0.100000001</v>
      </c>
      <c r="H2278" s="6" t="n">
        <f aca="false">IF(1_Data_EDA!B2279="First Class",1,0)</f>
        <v>1</v>
      </c>
      <c r="I2278" s="6" t="n">
        <f aca="false">IF(1_Data_EDA!B2279="Second Class",1,0)</f>
        <v>0</v>
      </c>
      <c r="J2278" s="6" t="n">
        <f aca="false">IF(1_Data_EDA!B2279="Same Day",1,0)</f>
        <v>0</v>
      </c>
      <c r="K2278" s="6" t="n">
        <f aca="false">IF(1_Data_EDA!C2279="Corporate",1,0)</f>
        <v>1</v>
      </c>
      <c r="L2278" s="6" t="n">
        <f aca="false">IF(1_Data_EDA!C2279="Home Office",1,0)</f>
        <v>0</v>
      </c>
      <c r="M2278" s="6" t="n">
        <f aca="false">IF(1_Data_EDA!D2279="Europe",1,0)</f>
        <v>1</v>
      </c>
      <c r="N2278" s="6" t="n">
        <f aca="false">IF(1_Data_EDA!D2279="LATAM",1,0)</f>
        <v>0</v>
      </c>
      <c r="O2278" s="6" t="n">
        <f aca="false">IF(1_Data_EDA!D2279="Pacific Asia",1,0)</f>
        <v>0</v>
      </c>
      <c r="P2278" s="6" t="n">
        <f aca="false">IF(1_Data_EDA!D2279="USCA",1,0)</f>
        <v>0</v>
      </c>
      <c r="Q2278" s="6" t="n">
        <f aca="false">IF(C2278&gt;MEDIAN(C$5:C$8004),1,0)</f>
        <v>0</v>
      </c>
      <c r="R2278" s="6" t="n">
        <f aca="false">IF(D2278&gt;2,1,0)</f>
        <v>1</v>
      </c>
    </row>
    <row r="2279" customFormat="false" ht="15" hidden="false" customHeight="true" outlineLevel="0" collapsed="false">
      <c r="A2279" s="6" t="n">
        <f aca="false">1_Data_EDA!O2280</f>
        <v>0</v>
      </c>
      <c r="B2279" s="6" t="n">
        <f aca="false">1_Data_EDA!H2280</f>
        <v>4</v>
      </c>
      <c r="C2279" s="7" t="n">
        <f aca="false">1_Data_EDA!I2280</f>
        <v>59.99000168</v>
      </c>
      <c r="D2279" s="6" t="n">
        <f aca="false">1_Data_EDA!J2280</f>
        <v>1</v>
      </c>
      <c r="E2279" s="7" t="n">
        <f aca="false">1_Data_EDA!K2280</f>
        <v>59.99000168</v>
      </c>
      <c r="F2279" s="7" t="n">
        <f aca="false">1_Data_EDA!L2280</f>
        <v>12</v>
      </c>
      <c r="G2279" s="8" t="n">
        <f aca="false">1_Data_EDA!M2280</f>
        <v>0.200000003</v>
      </c>
      <c r="H2279" s="6" t="n">
        <f aca="false">IF(1_Data_EDA!B2280="First Class",1,0)</f>
        <v>0</v>
      </c>
      <c r="I2279" s="6" t="n">
        <f aca="false">IF(1_Data_EDA!B2280="Second Class",1,0)</f>
        <v>0</v>
      </c>
      <c r="J2279" s="6" t="n">
        <f aca="false">IF(1_Data_EDA!B2280="Same Day",1,0)</f>
        <v>0</v>
      </c>
      <c r="K2279" s="6" t="n">
        <f aca="false">IF(1_Data_EDA!C2280="Corporate",1,0)</f>
        <v>0</v>
      </c>
      <c r="L2279" s="6" t="n">
        <f aca="false">IF(1_Data_EDA!C2280="Home Office",1,0)</f>
        <v>0</v>
      </c>
      <c r="M2279" s="6" t="n">
        <f aca="false">IF(1_Data_EDA!D2280="Europe",1,0)</f>
        <v>0</v>
      </c>
      <c r="N2279" s="6" t="n">
        <f aca="false">IF(1_Data_EDA!D2280="LATAM",1,0)</f>
        <v>0</v>
      </c>
      <c r="O2279" s="6" t="n">
        <f aca="false">IF(1_Data_EDA!D2280="Pacific Asia",1,0)</f>
        <v>0</v>
      </c>
      <c r="P2279" s="6" t="n">
        <f aca="false">IF(1_Data_EDA!D2280="USCA",1,0)</f>
        <v>1</v>
      </c>
      <c r="Q2279" s="6" t="n">
        <f aca="false">IF(C2279&gt;MEDIAN(C$5:C$8004),1,0)</f>
        <v>0</v>
      </c>
      <c r="R2279" s="6" t="n">
        <f aca="false">IF(D2279&gt;2,1,0)</f>
        <v>0</v>
      </c>
    </row>
    <row r="2280" customFormat="false" ht="15" hidden="false" customHeight="true" outlineLevel="0" collapsed="false">
      <c r="A2280" s="6" t="n">
        <f aca="false">1_Data_EDA!O2281</f>
        <v>1</v>
      </c>
      <c r="B2280" s="6" t="n">
        <f aca="false">1_Data_EDA!H2281</f>
        <v>2</v>
      </c>
      <c r="C2280" s="7" t="n">
        <f aca="false">1_Data_EDA!I2281</f>
        <v>59.99000168</v>
      </c>
      <c r="D2280" s="6" t="n">
        <f aca="false">1_Data_EDA!J2281</f>
        <v>4</v>
      </c>
      <c r="E2280" s="7" t="n">
        <f aca="false">1_Data_EDA!K2281</f>
        <v>239.9600067</v>
      </c>
      <c r="F2280" s="7" t="n">
        <f aca="false">1_Data_EDA!L2281</f>
        <v>0</v>
      </c>
      <c r="G2280" s="8" t="n">
        <f aca="false">1_Data_EDA!M2281</f>
        <v>0</v>
      </c>
      <c r="H2280" s="6" t="n">
        <f aca="false">IF(1_Data_EDA!B2281="First Class",1,0)</f>
        <v>0</v>
      </c>
      <c r="I2280" s="6" t="n">
        <f aca="false">IF(1_Data_EDA!B2281="Second Class",1,0)</f>
        <v>1</v>
      </c>
      <c r="J2280" s="6" t="n">
        <f aca="false">IF(1_Data_EDA!B2281="Same Day",1,0)</f>
        <v>0</v>
      </c>
      <c r="K2280" s="6" t="n">
        <f aca="false">IF(1_Data_EDA!C2281="Corporate",1,0)</f>
        <v>0</v>
      </c>
      <c r="L2280" s="6" t="n">
        <f aca="false">IF(1_Data_EDA!C2281="Home Office",1,0)</f>
        <v>0</v>
      </c>
      <c r="M2280" s="6" t="n">
        <f aca="false">IF(1_Data_EDA!D2281="Europe",1,0)</f>
        <v>0</v>
      </c>
      <c r="N2280" s="6" t="n">
        <f aca="false">IF(1_Data_EDA!D2281="LATAM",1,0)</f>
        <v>1</v>
      </c>
      <c r="O2280" s="6" t="n">
        <f aca="false">IF(1_Data_EDA!D2281="Pacific Asia",1,0)</f>
        <v>0</v>
      </c>
      <c r="P2280" s="6" t="n">
        <f aca="false">IF(1_Data_EDA!D2281="USCA",1,0)</f>
        <v>0</v>
      </c>
      <c r="Q2280" s="6" t="n">
        <f aca="false">IF(C2280&gt;MEDIAN(C$5:C$8004),1,0)</f>
        <v>0</v>
      </c>
      <c r="R2280" s="6" t="n">
        <f aca="false">IF(D2280&gt;2,1,0)</f>
        <v>1</v>
      </c>
    </row>
    <row r="2281" customFormat="false" ht="15" hidden="false" customHeight="true" outlineLevel="0" collapsed="false">
      <c r="A2281" s="6" t="n">
        <f aca="false">1_Data_EDA!O2282</f>
        <v>0</v>
      </c>
      <c r="B2281" s="6" t="n">
        <f aca="false">1_Data_EDA!H2282</f>
        <v>4</v>
      </c>
      <c r="C2281" s="7" t="n">
        <f aca="false">1_Data_EDA!I2282</f>
        <v>59.99000168</v>
      </c>
      <c r="D2281" s="6" t="n">
        <f aca="false">1_Data_EDA!J2282</f>
        <v>3</v>
      </c>
      <c r="E2281" s="7" t="n">
        <f aca="false">1_Data_EDA!K2282</f>
        <v>179.9700012</v>
      </c>
      <c r="F2281" s="7" t="n">
        <f aca="false">1_Data_EDA!L2282</f>
        <v>5.400000095</v>
      </c>
      <c r="G2281" s="8" t="n">
        <f aca="false">1_Data_EDA!M2282</f>
        <v>0.029999999</v>
      </c>
      <c r="H2281" s="6" t="n">
        <f aca="false">IF(1_Data_EDA!B2282="First Class",1,0)</f>
        <v>0</v>
      </c>
      <c r="I2281" s="6" t="n">
        <f aca="false">IF(1_Data_EDA!B2282="Second Class",1,0)</f>
        <v>0</v>
      </c>
      <c r="J2281" s="6" t="n">
        <f aca="false">IF(1_Data_EDA!B2282="Same Day",1,0)</f>
        <v>0</v>
      </c>
      <c r="K2281" s="6" t="n">
        <f aca="false">IF(1_Data_EDA!C2282="Corporate",1,0)</f>
        <v>1</v>
      </c>
      <c r="L2281" s="6" t="n">
        <f aca="false">IF(1_Data_EDA!C2282="Home Office",1,0)</f>
        <v>0</v>
      </c>
      <c r="M2281" s="6" t="n">
        <f aca="false">IF(1_Data_EDA!D2282="Europe",1,0)</f>
        <v>0</v>
      </c>
      <c r="N2281" s="6" t="n">
        <f aca="false">IF(1_Data_EDA!D2282="LATAM",1,0)</f>
        <v>1</v>
      </c>
      <c r="O2281" s="6" t="n">
        <f aca="false">IF(1_Data_EDA!D2282="Pacific Asia",1,0)</f>
        <v>0</v>
      </c>
      <c r="P2281" s="6" t="n">
        <f aca="false">IF(1_Data_EDA!D2282="USCA",1,0)</f>
        <v>0</v>
      </c>
      <c r="Q2281" s="6" t="n">
        <f aca="false">IF(C2281&gt;MEDIAN(C$5:C$8004),1,0)</f>
        <v>0</v>
      </c>
      <c r="R2281" s="6" t="n">
        <f aca="false">IF(D2281&gt;2,1,0)</f>
        <v>1</v>
      </c>
    </row>
    <row r="2282" customFormat="false" ht="15" hidden="false" customHeight="true" outlineLevel="0" collapsed="false">
      <c r="A2282" s="6" t="n">
        <f aca="false">1_Data_EDA!O2283</f>
        <v>1</v>
      </c>
      <c r="B2282" s="6" t="n">
        <f aca="false">1_Data_EDA!H2283</f>
        <v>2</v>
      </c>
      <c r="C2282" s="7" t="n">
        <f aca="false">1_Data_EDA!I2283</f>
        <v>129.9900055</v>
      </c>
      <c r="D2282" s="6" t="n">
        <f aca="false">1_Data_EDA!J2283</f>
        <v>1</v>
      </c>
      <c r="E2282" s="7" t="n">
        <f aca="false">1_Data_EDA!K2283</f>
        <v>129.9900055</v>
      </c>
      <c r="F2282" s="7" t="n">
        <f aca="false">1_Data_EDA!L2283</f>
        <v>13</v>
      </c>
      <c r="G2282" s="8" t="n">
        <f aca="false">1_Data_EDA!M2283</f>
        <v>0.100000001</v>
      </c>
      <c r="H2282" s="6" t="n">
        <f aca="false">IF(1_Data_EDA!B2283="First Class",1,0)</f>
        <v>0</v>
      </c>
      <c r="I2282" s="6" t="n">
        <f aca="false">IF(1_Data_EDA!B2283="Second Class",1,0)</f>
        <v>1</v>
      </c>
      <c r="J2282" s="6" t="n">
        <f aca="false">IF(1_Data_EDA!B2283="Same Day",1,0)</f>
        <v>0</v>
      </c>
      <c r="K2282" s="6" t="n">
        <f aca="false">IF(1_Data_EDA!C2283="Corporate",1,0)</f>
        <v>0</v>
      </c>
      <c r="L2282" s="6" t="n">
        <f aca="false">IF(1_Data_EDA!C2283="Home Office",1,0)</f>
        <v>1</v>
      </c>
      <c r="M2282" s="6" t="n">
        <f aca="false">IF(1_Data_EDA!D2283="Europe",1,0)</f>
        <v>0</v>
      </c>
      <c r="N2282" s="6" t="n">
        <f aca="false">IF(1_Data_EDA!D2283="LATAM",1,0)</f>
        <v>1</v>
      </c>
      <c r="O2282" s="6" t="n">
        <f aca="false">IF(1_Data_EDA!D2283="Pacific Asia",1,0)</f>
        <v>0</v>
      </c>
      <c r="P2282" s="6" t="n">
        <f aca="false">IF(1_Data_EDA!D2283="USCA",1,0)</f>
        <v>0</v>
      </c>
      <c r="Q2282" s="6" t="n">
        <f aca="false">IF(C2282&gt;MEDIAN(C$5:C$8004),1,0)</f>
        <v>1</v>
      </c>
      <c r="R2282" s="6" t="n">
        <f aca="false">IF(D2282&gt;2,1,0)</f>
        <v>0</v>
      </c>
    </row>
    <row r="2283" customFormat="false" ht="15" hidden="false" customHeight="true" outlineLevel="0" collapsed="false">
      <c r="A2283" s="6" t="n">
        <f aca="false">1_Data_EDA!O2284</f>
        <v>1</v>
      </c>
      <c r="B2283" s="6" t="n">
        <f aca="false">1_Data_EDA!H2284</f>
        <v>4</v>
      </c>
      <c r="C2283" s="7" t="n">
        <f aca="false">1_Data_EDA!I2284</f>
        <v>199.9900055</v>
      </c>
      <c r="D2283" s="6" t="n">
        <f aca="false">1_Data_EDA!J2284</f>
        <v>1</v>
      </c>
      <c r="E2283" s="7" t="n">
        <f aca="false">1_Data_EDA!K2284</f>
        <v>199.9900055</v>
      </c>
      <c r="F2283" s="7" t="n">
        <f aca="false">1_Data_EDA!L2284</f>
        <v>30</v>
      </c>
      <c r="G2283" s="8" t="n">
        <f aca="false">1_Data_EDA!M2284</f>
        <v>0.150000006</v>
      </c>
      <c r="H2283" s="6" t="n">
        <f aca="false">IF(1_Data_EDA!B2284="First Class",1,0)</f>
        <v>0</v>
      </c>
      <c r="I2283" s="6" t="n">
        <f aca="false">IF(1_Data_EDA!B2284="Second Class",1,0)</f>
        <v>0</v>
      </c>
      <c r="J2283" s="6" t="n">
        <f aca="false">IF(1_Data_EDA!B2284="Same Day",1,0)</f>
        <v>0</v>
      </c>
      <c r="K2283" s="6" t="n">
        <f aca="false">IF(1_Data_EDA!C2284="Corporate",1,0)</f>
        <v>0</v>
      </c>
      <c r="L2283" s="6" t="n">
        <f aca="false">IF(1_Data_EDA!C2284="Home Office",1,0)</f>
        <v>0</v>
      </c>
      <c r="M2283" s="6" t="n">
        <f aca="false">IF(1_Data_EDA!D2284="Europe",1,0)</f>
        <v>0</v>
      </c>
      <c r="N2283" s="6" t="n">
        <f aca="false">IF(1_Data_EDA!D2284="LATAM",1,0)</f>
        <v>0</v>
      </c>
      <c r="O2283" s="6" t="n">
        <f aca="false">IF(1_Data_EDA!D2284="Pacific Asia",1,0)</f>
        <v>0</v>
      </c>
      <c r="P2283" s="6" t="n">
        <f aca="false">IF(1_Data_EDA!D2284="USCA",1,0)</f>
        <v>1</v>
      </c>
      <c r="Q2283" s="6" t="n">
        <f aca="false">IF(C2283&gt;MEDIAN(C$5:C$8004),1,0)</f>
        <v>1</v>
      </c>
      <c r="R2283" s="6" t="n">
        <f aca="false">IF(D2283&gt;2,1,0)</f>
        <v>0</v>
      </c>
    </row>
    <row r="2284" customFormat="false" ht="15" hidden="false" customHeight="true" outlineLevel="0" collapsed="false">
      <c r="A2284" s="6" t="n">
        <f aca="false">1_Data_EDA!O2285</f>
        <v>1</v>
      </c>
      <c r="B2284" s="6" t="n">
        <f aca="false">1_Data_EDA!H2285</f>
        <v>1</v>
      </c>
      <c r="C2284" s="7" t="n">
        <f aca="false">1_Data_EDA!I2285</f>
        <v>39.99000168</v>
      </c>
      <c r="D2284" s="6" t="n">
        <f aca="false">1_Data_EDA!J2285</f>
        <v>3</v>
      </c>
      <c r="E2284" s="7" t="n">
        <f aca="false">1_Data_EDA!K2285</f>
        <v>119.9700012</v>
      </c>
      <c r="F2284" s="7" t="n">
        <f aca="false">1_Data_EDA!L2285</f>
        <v>1.200000048</v>
      </c>
      <c r="G2284" s="8" t="n">
        <f aca="false">1_Data_EDA!M2285</f>
        <v>0.01</v>
      </c>
      <c r="H2284" s="6" t="n">
        <f aca="false">IF(1_Data_EDA!B2285="First Class",1,0)</f>
        <v>1</v>
      </c>
      <c r="I2284" s="6" t="n">
        <f aca="false">IF(1_Data_EDA!B2285="Second Class",1,0)</f>
        <v>0</v>
      </c>
      <c r="J2284" s="6" t="n">
        <f aca="false">IF(1_Data_EDA!B2285="Same Day",1,0)</f>
        <v>0</v>
      </c>
      <c r="K2284" s="6" t="n">
        <f aca="false">IF(1_Data_EDA!C2285="Corporate",1,0)</f>
        <v>1</v>
      </c>
      <c r="L2284" s="6" t="n">
        <f aca="false">IF(1_Data_EDA!C2285="Home Office",1,0)</f>
        <v>0</v>
      </c>
      <c r="M2284" s="6" t="n">
        <f aca="false">IF(1_Data_EDA!D2285="Europe",1,0)</f>
        <v>0</v>
      </c>
      <c r="N2284" s="6" t="n">
        <f aca="false">IF(1_Data_EDA!D2285="LATAM",1,0)</f>
        <v>1</v>
      </c>
      <c r="O2284" s="6" t="n">
        <f aca="false">IF(1_Data_EDA!D2285="Pacific Asia",1,0)</f>
        <v>0</v>
      </c>
      <c r="P2284" s="6" t="n">
        <f aca="false">IF(1_Data_EDA!D2285="USCA",1,0)</f>
        <v>0</v>
      </c>
      <c r="Q2284" s="6" t="n">
        <f aca="false">IF(C2284&gt;MEDIAN(C$5:C$8004),1,0)</f>
        <v>0</v>
      </c>
      <c r="R2284" s="6" t="n">
        <f aca="false">IF(D2284&gt;2,1,0)</f>
        <v>1</v>
      </c>
    </row>
    <row r="2285" customFormat="false" ht="15" hidden="false" customHeight="true" outlineLevel="0" collapsed="false">
      <c r="A2285" s="6" t="n">
        <f aca="false">1_Data_EDA!O2286</f>
        <v>1</v>
      </c>
      <c r="B2285" s="6" t="n">
        <f aca="false">1_Data_EDA!H2286</f>
        <v>4</v>
      </c>
      <c r="C2285" s="7" t="n">
        <f aca="false">1_Data_EDA!I2286</f>
        <v>129.9900055</v>
      </c>
      <c r="D2285" s="6" t="n">
        <f aca="false">1_Data_EDA!J2286</f>
        <v>1</v>
      </c>
      <c r="E2285" s="7" t="n">
        <f aca="false">1_Data_EDA!K2286</f>
        <v>129.9900055</v>
      </c>
      <c r="F2285" s="7" t="n">
        <f aca="false">1_Data_EDA!L2286</f>
        <v>19.5</v>
      </c>
      <c r="G2285" s="8" t="n">
        <f aca="false">1_Data_EDA!M2286</f>
        <v>0.150000006</v>
      </c>
      <c r="H2285" s="6" t="n">
        <f aca="false">IF(1_Data_EDA!B2286="First Class",1,0)</f>
        <v>0</v>
      </c>
      <c r="I2285" s="6" t="n">
        <f aca="false">IF(1_Data_EDA!B2286="Second Class",1,0)</f>
        <v>0</v>
      </c>
      <c r="J2285" s="6" t="n">
        <f aca="false">IF(1_Data_EDA!B2286="Same Day",1,0)</f>
        <v>0</v>
      </c>
      <c r="K2285" s="6" t="n">
        <f aca="false">IF(1_Data_EDA!C2286="Corporate",1,0)</f>
        <v>0</v>
      </c>
      <c r="L2285" s="6" t="n">
        <f aca="false">IF(1_Data_EDA!C2286="Home Office",1,0)</f>
        <v>1</v>
      </c>
      <c r="M2285" s="6" t="n">
        <f aca="false">IF(1_Data_EDA!D2286="Europe",1,0)</f>
        <v>0</v>
      </c>
      <c r="N2285" s="6" t="n">
        <f aca="false">IF(1_Data_EDA!D2286="LATAM",1,0)</f>
        <v>1</v>
      </c>
      <c r="O2285" s="6" t="n">
        <f aca="false">IF(1_Data_EDA!D2286="Pacific Asia",1,0)</f>
        <v>0</v>
      </c>
      <c r="P2285" s="6" t="n">
        <f aca="false">IF(1_Data_EDA!D2286="USCA",1,0)</f>
        <v>0</v>
      </c>
      <c r="Q2285" s="6" t="n">
        <f aca="false">IF(C2285&gt;MEDIAN(C$5:C$8004),1,0)</f>
        <v>1</v>
      </c>
      <c r="R2285" s="6" t="n">
        <f aca="false">IF(D2285&gt;2,1,0)</f>
        <v>0</v>
      </c>
    </row>
    <row r="2286" customFormat="false" ht="15" hidden="false" customHeight="true" outlineLevel="0" collapsed="false">
      <c r="A2286" s="6" t="n">
        <f aca="false">1_Data_EDA!O2287</f>
        <v>1</v>
      </c>
      <c r="B2286" s="6" t="n">
        <f aca="false">1_Data_EDA!H2287</f>
        <v>2</v>
      </c>
      <c r="C2286" s="7" t="n">
        <f aca="false">1_Data_EDA!I2287</f>
        <v>399.980011</v>
      </c>
      <c r="D2286" s="6" t="n">
        <f aca="false">1_Data_EDA!J2287</f>
        <v>1</v>
      </c>
      <c r="E2286" s="7" t="n">
        <f aca="false">1_Data_EDA!K2287</f>
        <v>399.980011</v>
      </c>
      <c r="F2286" s="7" t="n">
        <f aca="false">1_Data_EDA!L2287</f>
        <v>48</v>
      </c>
      <c r="G2286" s="8" t="n">
        <f aca="false">1_Data_EDA!M2287</f>
        <v>0.119999997</v>
      </c>
      <c r="H2286" s="6" t="n">
        <f aca="false">IF(1_Data_EDA!B2287="First Class",1,0)</f>
        <v>0</v>
      </c>
      <c r="I2286" s="6" t="n">
        <f aca="false">IF(1_Data_EDA!B2287="Second Class",1,0)</f>
        <v>1</v>
      </c>
      <c r="J2286" s="6" t="n">
        <f aca="false">IF(1_Data_EDA!B2287="Same Day",1,0)</f>
        <v>0</v>
      </c>
      <c r="K2286" s="6" t="n">
        <f aca="false">IF(1_Data_EDA!C2287="Corporate",1,0)</f>
        <v>0</v>
      </c>
      <c r="L2286" s="6" t="n">
        <f aca="false">IF(1_Data_EDA!C2287="Home Office",1,0)</f>
        <v>0</v>
      </c>
      <c r="M2286" s="6" t="n">
        <f aca="false">IF(1_Data_EDA!D2287="Europe",1,0)</f>
        <v>1</v>
      </c>
      <c r="N2286" s="6" t="n">
        <f aca="false">IF(1_Data_EDA!D2287="LATAM",1,0)</f>
        <v>0</v>
      </c>
      <c r="O2286" s="6" t="n">
        <f aca="false">IF(1_Data_EDA!D2287="Pacific Asia",1,0)</f>
        <v>0</v>
      </c>
      <c r="P2286" s="6" t="n">
        <f aca="false">IF(1_Data_EDA!D2287="USCA",1,0)</f>
        <v>0</v>
      </c>
      <c r="Q2286" s="6" t="n">
        <f aca="false">IF(C2286&gt;MEDIAN(C$5:C$8004),1,0)</f>
        <v>1</v>
      </c>
      <c r="R2286" s="6" t="n">
        <f aca="false">IF(D2286&gt;2,1,0)</f>
        <v>0</v>
      </c>
    </row>
    <row r="2287" customFormat="false" ht="15" hidden="false" customHeight="true" outlineLevel="0" collapsed="false">
      <c r="A2287" s="6" t="n">
        <f aca="false">1_Data_EDA!O2288</f>
        <v>1</v>
      </c>
      <c r="B2287" s="6" t="n">
        <f aca="false">1_Data_EDA!H2288</f>
        <v>4</v>
      </c>
      <c r="C2287" s="7" t="n">
        <f aca="false">1_Data_EDA!I2288</f>
        <v>299.980011</v>
      </c>
      <c r="D2287" s="6" t="n">
        <f aca="false">1_Data_EDA!J2288</f>
        <v>1</v>
      </c>
      <c r="E2287" s="7" t="n">
        <f aca="false">1_Data_EDA!K2288</f>
        <v>299.980011</v>
      </c>
      <c r="F2287" s="7" t="n">
        <f aca="false">1_Data_EDA!L2288</f>
        <v>30</v>
      </c>
      <c r="G2287" s="8" t="n">
        <f aca="false">1_Data_EDA!M2288</f>
        <v>0.100000001</v>
      </c>
      <c r="H2287" s="6" t="n">
        <f aca="false">IF(1_Data_EDA!B2288="First Class",1,0)</f>
        <v>0</v>
      </c>
      <c r="I2287" s="6" t="n">
        <f aca="false">IF(1_Data_EDA!B2288="Second Class",1,0)</f>
        <v>0</v>
      </c>
      <c r="J2287" s="6" t="n">
        <f aca="false">IF(1_Data_EDA!B2288="Same Day",1,0)</f>
        <v>0</v>
      </c>
      <c r="K2287" s="6" t="n">
        <f aca="false">IF(1_Data_EDA!C2288="Corporate",1,0)</f>
        <v>0</v>
      </c>
      <c r="L2287" s="6" t="n">
        <f aca="false">IF(1_Data_EDA!C2288="Home Office",1,0)</f>
        <v>1</v>
      </c>
      <c r="M2287" s="6" t="n">
        <f aca="false">IF(1_Data_EDA!D2288="Europe",1,0)</f>
        <v>0</v>
      </c>
      <c r="N2287" s="6" t="n">
        <f aca="false">IF(1_Data_EDA!D2288="LATAM",1,0)</f>
        <v>1</v>
      </c>
      <c r="O2287" s="6" t="n">
        <f aca="false">IF(1_Data_EDA!D2288="Pacific Asia",1,0)</f>
        <v>0</v>
      </c>
      <c r="P2287" s="6" t="n">
        <f aca="false">IF(1_Data_EDA!D2288="USCA",1,0)</f>
        <v>0</v>
      </c>
      <c r="Q2287" s="6" t="n">
        <f aca="false">IF(C2287&gt;MEDIAN(C$5:C$8004),1,0)</f>
        <v>1</v>
      </c>
      <c r="R2287" s="6" t="n">
        <f aca="false">IF(D2287&gt;2,1,0)</f>
        <v>0</v>
      </c>
    </row>
    <row r="2288" customFormat="false" ht="15" hidden="false" customHeight="true" outlineLevel="0" collapsed="false">
      <c r="A2288" s="6" t="n">
        <f aca="false">1_Data_EDA!O2289</f>
        <v>0</v>
      </c>
      <c r="B2288" s="6" t="n">
        <f aca="false">1_Data_EDA!H2289</f>
        <v>4</v>
      </c>
      <c r="C2288" s="7" t="n">
        <f aca="false">1_Data_EDA!I2289</f>
        <v>59.99000168</v>
      </c>
      <c r="D2288" s="6" t="n">
        <f aca="false">1_Data_EDA!J2289</f>
        <v>3</v>
      </c>
      <c r="E2288" s="7" t="n">
        <f aca="false">1_Data_EDA!K2289</f>
        <v>179.9700012</v>
      </c>
      <c r="F2288" s="7" t="n">
        <f aca="false">1_Data_EDA!L2289</f>
        <v>9.899999619</v>
      </c>
      <c r="G2288" s="8" t="n">
        <f aca="false">1_Data_EDA!M2289</f>
        <v>0.059999999</v>
      </c>
      <c r="H2288" s="6" t="n">
        <f aca="false">IF(1_Data_EDA!B2289="First Class",1,0)</f>
        <v>0</v>
      </c>
      <c r="I2288" s="6" t="n">
        <f aca="false">IF(1_Data_EDA!B2289="Second Class",1,0)</f>
        <v>0</v>
      </c>
      <c r="J2288" s="6" t="n">
        <f aca="false">IF(1_Data_EDA!B2289="Same Day",1,0)</f>
        <v>0</v>
      </c>
      <c r="K2288" s="6" t="n">
        <f aca="false">IF(1_Data_EDA!C2289="Corporate",1,0)</f>
        <v>1</v>
      </c>
      <c r="L2288" s="6" t="n">
        <f aca="false">IF(1_Data_EDA!C2289="Home Office",1,0)</f>
        <v>0</v>
      </c>
      <c r="M2288" s="6" t="n">
        <f aca="false">IF(1_Data_EDA!D2289="Europe",1,0)</f>
        <v>1</v>
      </c>
      <c r="N2288" s="6" t="n">
        <f aca="false">IF(1_Data_EDA!D2289="LATAM",1,0)</f>
        <v>0</v>
      </c>
      <c r="O2288" s="6" t="n">
        <f aca="false">IF(1_Data_EDA!D2289="Pacific Asia",1,0)</f>
        <v>0</v>
      </c>
      <c r="P2288" s="6" t="n">
        <f aca="false">IF(1_Data_EDA!D2289="USCA",1,0)</f>
        <v>0</v>
      </c>
      <c r="Q2288" s="6" t="n">
        <f aca="false">IF(C2288&gt;MEDIAN(C$5:C$8004),1,0)</f>
        <v>0</v>
      </c>
      <c r="R2288" s="6" t="n">
        <f aca="false">IF(D2288&gt;2,1,0)</f>
        <v>1</v>
      </c>
    </row>
    <row r="2289" customFormat="false" ht="15" hidden="false" customHeight="true" outlineLevel="0" collapsed="false">
      <c r="A2289" s="6" t="n">
        <f aca="false">1_Data_EDA!O2290</f>
        <v>0</v>
      </c>
      <c r="B2289" s="6" t="n">
        <f aca="false">1_Data_EDA!H2290</f>
        <v>2</v>
      </c>
      <c r="C2289" s="7" t="n">
        <f aca="false">1_Data_EDA!I2290</f>
        <v>49.97999954</v>
      </c>
      <c r="D2289" s="6" t="n">
        <f aca="false">1_Data_EDA!J2290</f>
        <v>2</v>
      </c>
      <c r="E2289" s="7" t="n">
        <f aca="false">1_Data_EDA!K2290</f>
        <v>99.95999908</v>
      </c>
      <c r="F2289" s="7" t="n">
        <f aca="false">1_Data_EDA!L2290</f>
        <v>16.98999977</v>
      </c>
      <c r="G2289" s="8" t="n">
        <f aca="false">1_Data_EDA!M2290</f>
        <v>0.170000002</v>
      </c>
      <c r="H2289" s="6" t="n">
        <f aca="false">IF(1_Data_EDA!B2290="First Class",1,0)</f>
        <v>0</v>
      </c>
      <c r="I2289" s="6" t="n">
        <f aca="false">IF(1_Data_EDA!B2290="Second Class",1,0)</f>
        <v>1</v>
      </c>
      <c r="J2289" s="6" t="n">
        <f aca="false">IF(1_Data_EDA!B2290="Same Day",1,0)</f>
        <v>0</v>
      </c>
      <c r="K2289" s="6" t="n">
        <f aca="false">IF(1_Data_EDA!C2290="Corporate",1,0)</f>
        <v>1</v>
      </c>
      <c r="L2289" s="6" t="n">
        <f aca="false">IF(1_Data_EDA!C2290="Home Office",1,0)</f>
        <v>0</v>
      </c>
      <c r="M2289" s="6" t="n">
        <f aca="false">IF(1_Data_EDA!D2290="Europe",1,0)</f>
        <v>0</v>
      </c>
      <c r="N2289" s="6" t="n">
        <f aca="false">IF(1_Data_EDA!D2290="LATAM",1,0)</f>
        <v>1</v>
      </c>
      <c r="O2289" s="6" t="n">
        <f aca="false">IF(1_Data_EDA!D2290="Pacific Asia",1,0)</f>
        <v>0</v>
      </c>
      <c r="P2289" s="6" t="n">
        <f aca="false">IF(1_Data_EDA!D2290="USCA",1,0)</f>
        <v>0</v>
      </c>
      <c r="Q2289" s="6" t="n">
        <f aca="false">IF(C2289&gt;MEDIAN(C$5:C$8004),1,0)</f>
        <v>0</v>
      </c>
      <c r="R2289" s="6" t="n">
        <f aca="false">IF(D2289&gt;2,1,0)</f>
        <v>0</v>
      </c>
    </row>
    <row r="2290" customFormat="false" ht="15" hidden="false" customHeight="true" outlineLevel="0" collapsed="false">
      <c r="A2290" s="6" t="n">
        <f aca="false">1_Data_EDA!O2291</f>
        <v>1</v>
      </c>
      <c r="B2290" s="6" t="n">
        <f aca="false">1_Data_EDA!H2291</f>
        <v>2</v>
      </c>
      <c r="C2290" s="7" t="n">
        <f aca="false">1_Data_EDA!I2291</f>
        <v>129.9900055</v>
      </c>
      <c r="D2290" s="6" t="n">
        <f aca="false">1_Data_EDA!J2291</f>
        <v>1</v>
      </c>
      <c r="E2290" s="7" t="n">
        <f aca="false">1_Data_EDA!K2291</f>
        <v>129.9900055</v>
      </c>
      <c r="F2290" s="7" t="n">
        <f aca="false">1_Data_EDA!L2291</f>
        <v>20.79999924</v>
      </c>
      <c r="G2290" s="8" t="n">
        <f aca="false">1_Data_EDA!M2291</f>
        <v>0.159999996</v>
      </c>
      <c r="H2290" s="6" t="n">
        <f aca="false">IF(1_Data_EDA!B2291="First Class",1,0)</f>
        <v>0</v>
      </c>
      <c r="I2290" s="6" t="n">
        <f aca="false">IF(1_Data_EDA!B2291="Second Class",1,0)</f>
        <v>1</v>
      </c>
      <c r="J2290" s="6" t="n">
        <f aca="false">IF(1_Data_EDA!B2291="Same Day",1,0)</f>
        <v>0</v>
      </c>
      <c r="K2290" s="6" t="n">
        <f aca="false">IF(1_Data_EDA!C2291="Corporate",1,0)</f>
        <v>0</v>
      </c>
      <c r="L2290" s="6" t="n">
        <f aca="false">IF(1_Data_EDA!C2291="Home Office",1,0)</f>
        <v>1</v>
      </c>
      <c r="M2290" s="6" t="n">
        <f aca="false">IF(1_Data_EDA!D2291="Europe",1,0)</f>
        <v>0</v>
      </c>
      <c r="N2290" s="6" t="n">
        <f aca="false">IF(1_Data_EDA!D2291="LATAM",1,0)</f>
        <v>1</v>
      </c>
      <c r="O2290" s="6" t="n">
        <f aca="false">IF(1_Data_EDA!D2291="Pacific Asia",1,0)</f>
        <v>0</v>
      </c>
      <c r="P2290" s="6" t="n">
        <f aca="false">IF(1_Data_EDA!D2291="USCA",1,0)</f>
        <v>0</v>
      </c>
      <c r="Q2290" s="6" t="n">
        <f aca="false">IF(C2290&gt;MEDIAN(C$5:C$8004),1,0)</f>
        <v>1</v>
      </c>
      <c r="R2290" s="6" t="n">
        <f aca="false">IF(D2290&gt;2,1,0)</f>
        <v>0</v>
      </c>
    </row>
    <row r="2291" customFormat="false" ht="15" hidden="false" customHeight="true" outlineLevel="0" collapsed="false">
      <c r="A2291" s="6" t="n">
        <f aca="false">1_Data_EDA!O2292</f>
        <v>1</v>
      </c>
      <c r="B2291" s="6" t="n">
        <f aca="false">1_Data_EDA!H2292</f>
        <v>2</v>
      </c>
      <c r="C2291" s="7" t="n">
        <f aca="false">1_Data_EDA!I2292</f>
        <v>50</v>
      </c>
      <c r="D2291" s="6" t="n">
        <f aca="false">1_Data_EDA!J2292</f>
        <v>3</v>
      </c>
      <c r="E2291" s="7" t="n">
        <f aca="false">1_Data_EDA!K2292</f>
        <v>150</v>
      </c>
      <c r="F2291" s="7" t="n">
        <f aca="false">1_Data_EDA!L2292</f>
        <v>25.5</v>
      </c>
      <c r="G2291" s="8" t="n">
        <f aca="false">1_Data_EDA!M2292</f>
        <v>0.170000002</v>
      </c>
      <c r="H2291" s="6" t="n">
        <f aca="false">IF(1_Data_EDA!B2292="First Class",1,0)</f>
        <v>0</v>
      </c>
      <c r="I2291" s="6" t="n">
        <f aca="false">IF(1_Data_EDA!B2292="Second Class",1,0)</f>
        <v>1</v>
      </c>
      <c r="J2291" s="6" t="n">
        <f aca="false">IF(1_Data_EDA!B2292="Same Day",1,0)</f>
        <v>0</v>
      </c>
      <c r="K2291" s="6" t="n">
        <f aca="false">IF(1_Data_EDA!C2292="Corporate",1,0)</f>
        <v>1</v>
      </c>
      <c r="L2291" s="6" t="n">
        <f aca="false">IF(1_Data_EDA!C2292="Home Office",1,0)</f>
        <v>0</v>
      </c>
      <c r="M2291" s="6" t="n">
        <f aca="false">IF(1_Data_EDA!D2292="Europe",1,0)</f>
        <v>0</v>
      </c>
      <c r="N2291" s="6" t="n">
        <f aca="false">IF(1_Data_EDA!D2292="LATAM",1,0)</f>
        <v>1</v>
      </c>
      <c r="O2291" s="6" t="n">
        <f aca="false">IF(1_Data_EDA!D2292="Pacific Asia",1,0)</f>
        <v>0</v>
      </c>
      <c r="P2291" s="6" t="n">
        <f aca="false">IF(1_Data_EDA!D2292="USCA",1,0)</f>
        <v>0</v>
      </c>
      <c r="Q2291" s="6" t="n">
        <f aca="false">IF(C2291&gt;MEDIAN(C$5:C$8004),1,0)</f>
        <v>0</v>
      </c>
      <c r="R2291" s="6" t="n">
        <f aca="false">IF(D2291&gt;2,1,0)</f>
        <v>1</v>
      </c>
    </row>
    <row r="2292" customFormat="false" ht="15" hidden="false" customHeight="true" outlineLevel="0" collapsed="false">
      <c r="A2292" s="6" t="n">
        <f aca="false">1_Data_EDA!O2293</f>
        <v>1</v>
      </c>
      <c r="B2292" s="6" t="n">
        <f aca="false">1_Data_EDA!H2293</f>
        <v>1</v>
      </c>
      <c r="C2292" s="7" t="n">
        <f aca="false">1_Data_EDA!I2293</f>
        <v>70</v>
      </c>
      <c r="D2292" s="6" t="n">
        <f aca="false">1_Data_EDA!J2293</f>
        <v>1</v>
      </c>
      <c r="E2292" s="7" t="n">
        <f aca="false">1_Data_EDA!K2293</f>
        <v>70</v>
      </c>
      <c r="F2292" s="7" t="n">
        <f aca="false">1_Data_EDA!L2293</f>
        <v>2.099999905</v>
      </c>
      <c r="G2292" s="8" t="n">
        <f aca="false">1_Data_EDA!M2293</f>
        <v>0.029999999</v>
      </c>
      <c r="H2292" s="6" t="n">
        <f aca="false">IF(1_Data_EDA!B2293="First Class",1,0)</f>
        <v>1</v>
      </c>
      <c r="I2292" s="6" t="n">
        <f aca="false">IF(1_Data_EDA!B2293="Second Class",1,0)</f>
        <v>0</v>
      </c>
      <c r="J2292" s="6" t="n">
        <f aca="false">IF(1_Data_EDA!B2293="Same Day",1,0)</f>
        <v>0</v>
      </c>
      <c r="K2292" s="6" t="n">
        <f aca="false">IF(1_Data_EDA!C2293="Corporate",1,0)</f>
        <v>0</v>
      </c>
      <c r="L2292" s="6" t="n">
        <f aca="false">IF(1_Data_EDA!C2293="Home Office",1,0)</f>
        <v>1</v>
      </c>
      <c r="M2292" s="6" t="n">
        <f aca="false">IF(1_Data_EDA!D2293="Europe",1,0)</f>
        <v>0</v>
      </c>
      <c r="N2292" s="6" t="n">
        <f aca="false">IF(1_Data_EDA!D2293="LATAM",1,0)</f>
        <v>1</v>
      </c>
      <c r="O2292" s="6" t="n">
        <f aca="false">IF(1_Data_EDA!D2293="Pacific Asia",1,0)</f>
        <v>0</v>
      </c>
      <c r="P2292" s="6" t="n">
        <f aca="false">IF(1_Data_EDA!D2293="USCA",1,0)</f>
        <v>0</v>
      </c>
      <c r="Q2292" s="6" t="n">
        <f aca="false">IF(C2292&gt;MEDIAN(C$5:C$8004),1,0)</f>
        <v>1</v>
      </c>
      <c r="R2292" s="6" t="n">
        <f aca="false">IF(D2292&gt;2,1,0)</f>
        <v>0</v>
      </c>
    </row>
    <row r="2293" customFormat="false" ht="15" hidden="false" customHeight="true" outlineLevel="0" collapsed="false">
      <c r="A2293" s="6" t="n">
        <f aca="false">1_Data_EDA!O2294</f>
        <v>1</v>
      </c>
      <c r="B2293" s="6" t="n">
        <f aca="false">1_Data_EDA!H2294</f>
        <v>4</v>
      </c>
      <c r="C2293" s="7" t="n">
        <f aca="false">1_Data_EDA!I2294</f>
        <v>31.98999977</v>
      </c>
      <c r="D2293" s="6" t="n">
        <f aca="false">1_Data_EDA!J2294</f>
        <v>5</v>
      </c>
      <c r="E2293" s="7" t="n">
        <f aca="false">1_Data_EDA!K2294</f>
        <v>159.9499969</v>
      </c>
      <c r="F2293" s="7" t="n">
        <f aca="false">1_Data_EDA!L2294</f>
        <v>11.19999981</v>
      </c>
      <c r="G2293" s="8" t="n">
        <f aca="false">1_Data_EDA!M2294</f>
        <v>0.07</v>
      </c>
      <c r="H2293" s="6" t="n">
        <f aca="false">IF(1_Data_EDA!B2294="First Class",1,0)</f>
        <v>0</v>
      </c>
      <c r="I2293" s="6" t="n">
        <f aca="false">IF(1_Data_EDA!B2294="Second Class",1,0)</f>
        <v>0</v>
      </c>
      <c r="J2293" s="6" t="n">
        <f aca="false">IF(1_Data_EDA!B2294="Same Day",1,0)</f>
        <v>0</v>
      </c>
      <c r="K2293" s="6" t="n">
        <f aca="false">IF(1_Data_EDA!C2294="Corporate",1,0)</f>
        <v>1</v>
      </c>
      <c r="L2293" s="6" t="n">
        <f aca="false">IF(1_Data_EDA!C2294="Home Office",1,0)</f>
        <v>0</v>
      </c>
      <c r="M2293" s="6" t="n">
        <f aca="false">IF(1_Data_EDA!D2294="Europe",1,0)</f>
        <v>0</v>
      </c>
      <c r="N2293" s="6" t="n">
        <f aca="false">IF(1_Data_EDA!D2294="LATAM",1,0)</f>
        <v>0</v>
      </c>
      <c r="O2293" s="6" t="n">
        <f aca="false">IF(1_Data_EDA!D2294="Pacific Asia",1,0)</f>
        <v>0</v>
      </c>
      <c r="P2293" s="6" t="n">
        <f aca="false">IF(1_Data_EDA!D2294="USCA",1,0)</f>
        <v>0</v>
      </c>
      <c r="Q2293" s="6" t="n">
        <f aca="false">IF(C2293&gt;MEDIAN(C$5:C$8004),1,0)</f>
        <v>0</v>
      </c>
      <c r="R2293" s="6" t="n">
        <f aca="false">IF(D2293&gt;2,1,0)</f>
        <v>1</v>
      </c>
    </row>
    <row r="2294" customFormat="false" ht="15" hidden="false" customHeight="true" outlineLevel="0" collapsed="false">
      <c r="A2294" s="6" t="n">
        <f aca="false">1_Data_EDA!O2295</f>
        <v>0</v>
      </c>
      <c r="B2294" s="6" t="n">
        <f aca="false">1_Data_EDA!H2295</f>
        <v>4</v>
      </c>
      <c r="C2294" s="7" t="n">
        <f aca="false">1_Data_EDA!I2295</f>
        <v>34.99000168</v>
      </c>
      <c r="D2294" s="6" t="n">
        <f aca="false">1_Data_EDA!J2295</f>
        <v>4</v>
      </c>
      <c r="E2294" s="7" t="n">
        <f aca="false">1_Data_EDA!K2295</f>
        <v>139.9600067</v>
      </c>
      <c r="F2294" s="7" t="n">
        <f aca="false">1_Data_EDA!L2295</f>
        <v>22.38999939</v>
      </c>
      <c r="G2294" s="8" t="n">
        <f aca="false">1_Data_EDA!M2295</f>
        <v>0.159999996</v>
      </c>
      <c r="H2294" s="6" t="n">
        <f aca="false">IF(1_Data_EDA!B2295="First Class",1,0)</f>
        <v>0</v>
      </c>
      <c r="I2294" s="6" t="n">
        <f aca="false">IF(1_Data_EDA!B2295="Second Class",1,0)</f>
        <v>0</v>
      </c>
      <c r="J2294" s="6" t="n">
        <f aca="false">IF(1_Data_EDA!B2295="Same Day",1,0)</f>
        <v>0</v>
      </c>
      <c r="K2294" s="6" t="n">
        <f aca="false">IF(1_Data_EDA!C2295="Corporate",1,0)</f>
        <v>0</v>
      </c>
      <c r="L2294" s="6" t="n">
        <f aca="false">IF(1_Data_EDA!C2295="Home Office",1,0)</f>
        <v>1</v>
      </c>
      <c r="M2294" s="6" t="n">
        <f aca="false">IF(1_Data_EDA!D2295="Europe",1,0)</f>
        <v>0</v>
      </c>
      <c r="N2294" s="6" t="n">
        <f aca="false">IF(1_Data_EDA!D2295="LATAM",1,0)</f>
        <v>0</v>
      </c>
      <c r="O2294" s="6" t="n">
        <f aca="false">IF(1_Data_EDA!D2295="Pacific Asia",1,0)</f>
        <v>0</v>
      </c>
      <c r="P2294" s="6" t="n">
        <f aca="false">IF(1_Data_EDA!D2295="USCA",1,0)</f>
        <v>0</v>
      </c>
      <c r="Q2294" s="6" t="n">
        <f aca="false">IF(C2294&gt;MEDIAN(C$5:C$8004),1,0)</f>
        <v>0</v>
      </c>
      <c r="R2294" s="6" t="n">
        <f aca="false">IF(D2294&gt;2,1,0)</f>
        <v>1</v>
      </c>
    </row>
    <row r="2295" customFormat="false" ht="15" hidden="false" customHeight="true" outlineLevel="0" collapsed="false">
      <c r="A2295" s="6" t="n">
        <f aca="false">1_Data_EDA!O2296</f>
        <v>0</v>
      </c>
      <c r="B2295" s="6" t="n">
        <f aca="false">1_Data_EDA!H2296</f>
        <v>4</v>
      </c>
      <c r="C2295" s="7" t="n">
        <f aca="false">1_Data_EDA!I2296</f>
        <v>129.9900055</v>
      </c>
      <c r="D2295" s="6" t="n">
        <f aca="false">1_Data_EDA!J2296</f>
        <v>1</v>
      </c>
      <c r="E2295" s="7" t="n">
        <f aca="false">1_Data_EDA!K2296</f>
        <v>129.9900055</v>
      </c>
      <c r="F2295" s="7" t="n">
        <f aca="false">1_Data_EDA!L2296</f>
        <v>13</v>
      </c>
      <c r="G2295" s="8" t="n">
        <f aca="false">1_Data_EDA!M2296</f>
        <v>0.100000001</v>
      </c>
      <c r="H2295" s="6" t="n">
        <f aca="false">IF(1_Data_EDA!B2296="First Class",1,0)</f>
        <v>0</v>
      </c>
      <c r="I2295" s="6" t="n">
        <f aca="false">IF(1_Data_EDA!B2296="Second Class",1,0)</f>
        <v>0</v>
      </c>
      <c r="J2295" s="6" t="n">
        <f aca="false">IF(1_Data_EDA!B2296="Same Day",1,0)</f>
        <v>0</v>
      </c>
      <c r="K2295" s="6" t="n">
        <f aca="false">IF(1_Data_EDA!C2296="Corporate",1,0)</f>
        <v>0</v>
      </c>
      <c r="L2295" s="6" t="n">
        <f aca="false">IF(1_Data_EDA!C2296="Home Office",1,0)</f>
        <v>0</v>
      </c>
      <c r="M2295" s="6" t="n">
        <f aca="false">IF(1_Data_EDA!D2296="Europe",1,0)</f>
        <v>0</v>
      </c>
      <c r="N2295" s="6" t="n">
        <f aca="false">IF(1_Data_EDA!D2296="LATAM",1,0)</f>
        <v>0</v>
      </c>
      <c r="O2295" s="6" t="n">
        <f aca="false">IF(1_Data_EDA!D2296="Pacific Asia",1,0)</f>
        <v>1</v>
      </c>
      <c r="P2295" s="6" t="n">
        <f aca="false">IF(1_Data_EDA!D2296="USCA",1,0)</f>
        <v>0</v>
      </c>
      <c r="Q2295" s="6" t="n">
        <f aca="false">IF(C2295&gt;MEDIAN(C$5:C$8004),1,0)</f>
        <v>1</v>
      </c>
      <c r="R2295" s="6" t="n">
        <f aca="false">IF(D2295&gt;2,1,0)</f>
        <v>0</v>
      </c>
    </row>
    <row r="2296" customFormat="false" ht="15" hidden="false" customHeight="true" outlineLevel="0" collapsed="false">
      <c r="A2296" s="6" t="n">
        <f aca="false">1_Data_EDA!O2297</f>
        <v>1</v>
      </c>
      <c r="B2296" s="6" t="n">
        <f aca="false">1_Data_EDA!H2297</f>
        <v>1</v>
      </c>
      <c r="C2296" s="7" t="n">
        <f aca="false">1_Data_EDA!I2297</f>
        <v>293.0400085</v>
      </c>
      <c r="D2296" s="6" t="n">
        <f aca="false">1_Data_EDA!J2297</f>
        <v>1</v>
      </c>
      <c r="E2296" s="7" t="n">
        <f aca="false">1_Data_EDA!K2297</f>
        <v>293.0400085</v>
      </c>
      <c r="F2296" s="7" t="n">
        <f aca="false">1_Data_EDA!L2297</f>
        <v>5.860000134</v>
      </c>
      <c r="G2296" s="8" t="n">
        <f aca="false">1_Data_EDA!M2297</f>
        <v>0.02</v>
      </c>
      <c r="H2296" s="6" t="n">
        <f aca="false">IF(1_Data_EDA!B2297="First Class",1,0)</f>
        <v>1</v>
      </c>
      <c r="I2296" s="6" t="n">
        <f aca="false">IF(1_Data_EDA!B2297="Second Class",1,0)</f>
        <v>0</v>
      </c>
      <c r="J2296" s="6" t="n">
        <f aca="false">IF(1_Data_EDA!B2297="Same Day",1,0)</f>
        <v>0</v>
      </c>
      <c r="K2296" s="6" t="n">
        <f aca="false">IF(1_Data_EDA!C2297="Corporate",1,0)</f>
        <v>0</v>
      </c>
      <c r="L2296" s="6" t="n">
        <f aca="false">IF(1_Data_EDA!C2297="Home Office",1,0)</f>
        <v>0</v>
      </c>
      <c r="M2296" s="6" t="n">
        <f aca="false">IF(1_Data_EDA!D2297="Europe",1,0)</f>
        <v>0</v>
      </c>
      <c r="N2296" s="6" t="n">
        <f aca="false">IF(1_Data_EDA!D2297="LATAM",1,0)</f>
        <v>0</v>
      </c>
      <c r="O2296" s="6" t="n">
        <f aca="false">IF(1_Data_EDA!D2297="Pacific Asia",1,0)</f>
        <v>1</v>
      </c>
      <c r="P2296" s="6" t="n">
        <f aca="false">IF(1_Data_EDA!D2297="USCA",1,0)</f>
        <v>0</v>
      </c>
      <c r="Q2296" s="6" t="n">
        <f aca="false">IF(C2296&gt;MEDIAN(C$5:C$8004),1,0)</f>
        <v>1</v>
      </c>
      <c r="R2296" s="6" t="n">
        <f aca="false">IF(D2296&gt;2,1,0)</f>
        <v>0</v>
      </c>
    </row>
    <row r="2297" customFormat="false" ht="15" hidden="false" customHeight="true" outlineLevel="0" collapsed="false">
      <c r="A2297" s="6" t="n">
        <f aca="false">1_Data_EDA!O2298</f>
        <v>1</v>
      </c>
      <c r="B2297" s="6" t="n">
        <f aca="false">1_Data_EDA!H2298</f>
        <v>1</v>
      </c>
      <c r="C2297" s="7" t="n">
        <f aca="false">1_Data_EDA!I2298</f>
        <v>59.99000168</v>
      </c>
      <c r="D2297" s="6" t="n">
        <f aca="false">1_Data_EDA!J2298</f>
        <v>3</v>
      </c>
      <c r="E2297" s="7" t="n">
        <f aca="false">1_Data_EDA!K2298</f>
        <v>179.9700012</v>
      </c>
      <c r="F2297" s="7" t="n">
        <f aca="false">1_Data_EDA!L2298</f>
        <v>30.59000015</v>
      </c>
      <c r="G2297" s="8" t="n">
        <f aca="false">1_Data_EDA!M2298</f>
        <v>0.170000002</v>
      </c>
      <c r="H2297" s="6" t="n">
        <f aca="false">IF(1_Data_EDA!B2298="First Class",1,0)</f>
        <v>1</v>
      </c>
      <c r="I2297" s="6" t="n">
        <f aca="false">IF(1_Data_EDA!B2298="Second Class",1,0)</f>
        <v>0</v>
      </c>
      <c r="J2297" s="6" t="n">
        <f aca="false">IF(1_Data_EDA!B2298="Same Day",1,0)</f>
        <v>0</v>
      </c>
      <c r="K2297" s="6" t="n">
        <f aca="false">IF(1_Data_EDA!C2298="Corporate",1,0)</f>
        <v>0</v>
      </c>
      <c r="L2297" s="6" t="n">
        <f aca="false">IF(1_Data_EDA!C2298="Home Office",1,0)</f>
        <v>1</v>
      </c>
      <c r="M2297" s="6" t="n">
        <f aca="false">IF(1_Data_EDA!D2298="Europe",1,0)</f>
        <v>0</v>
      </c>
      <c r="N2297" s="6" t="n">
        <f aca="false">IF(1_Data_EDA!D2298="LATAM",1,0)</f>
        <v>0</v>
      </c>
      <c r="O2297" s="6" t="n">
        <f aca="false">IF(1_Data_EDA!D2298="Pacific Asia",1,0)</f>
        <v>0</v>
      </c>
      <c r="P2297" s="6" t="n">
        <f aca="false">IF(1_Data_EDA!D2298="USCA",1,0)</f>
        <v>1</v>
      </c>
      <c r="Q2297" s="6" t="n">
        <f aca="false">IF(C2297&gt;MEDIAN(C$5:C$8004),1,0)</f>
        <v>0</v>
      </c>
      <c r="R2297" s="6" t="n">
        <f aca="false">IF(D2297&gt;2,1,0)</f>
        <v>1</v>
      </c>
    </row>
    <row r="2298" customFormat="false" ht="15" hidden="false" customHeight="true" outlineLevel="0" collapsed="false">
      <c r="A2298" s="6" t="n">
        <f aca="false">1_Data_EDA!O2299</f>
        <v>0</v>
      </c>
      <c r="B2298" s="6" t="n">
        <f aca="false">1_Data_EDA!H2299</f>
        <v>4</v>
      </c>
      <c r="C2298" s="7" t="n">
        <f aca="false">1_Data_EDA!I2299</f>
        <v>30</v>
      </c>
      <c r="D2298" s="6" t="n">
        <f aca="false">1_Data_EDA!J2299</f>
        <v>5</v>
      </c>
      <c r="E2298" s="7" t="n">
        <f aca="false">1_Data_EDA!K2299</f>
        <v>150</v>
      </c>
      <c r="F2298" s="7" t="n">
        <f aca="false">1_Data_EDA!L2299</f>
        <v>18</v>
      </c>
      <c r="G2298" s="8" t="n">
        <f aca="false">1_Data_EDA!M2299</f>
        <v>0.119999997</v>
      </c>
      <c r="H2298" s="6" t="n">
        <f aca="false">IF(1_Data_EDA!B2299="First Class",1,0)</f>
        <v>0</v>
      </c>
      <c r="I2298" s="6" t="n">
        <f aca="false">IF(1_Data_EDA!B2299="Second Class",1,0)</f>
        <v>0</v>
      </c>
      <c r="J2298" s="6" t="n">
        <f aca="false">IF(1_Data_EDA!B2299="Same Day",1,0)</f>
        <v>0</v>
      </c>
      <c r="K2298" s="6" t="n">
        <f aca="false">IF(1_Data_EDA!C2299="Corporate",1,0)</f>
        <v>1</v>
      </c>
      <c r="L2298" s="6" t="n">
        <f aca="false">IF(1_Data_EDA!C2299="Home Office",1,0)</f>
        <v>0</v>
      </c>
      <c r="M2298" s="6" t="n">
        <f aca="false">IF(1_Data_EDA!D2299="Europe",1,0)</f>
        <v>0</v>
      </c>
      <c r="N2298" s="6" t="n">
        <f aca="false">IF(1_Data_EDA!D2299="LATAM",1,0)</f>
        <v>0</v>
      </c>
      <c r="O2298" s="6" t="n">
        <f aca="false">IF(1_Data_EDA!D2299="Pacific Asia",1,0)</f>
        <v>1</v>
      </c>
      <c r="P2298" s="6" t="n">
        <f aca="false">IF(1_Data_EDA!D2299="USCA",1,0)</f>
        <v>0</v>
      </c>
      <c r="Q2298" s="6" t="n">
        <f aca="false">IF(C2298&gt;MEDIAN(C$5:C$8004),1,0)</f>
        <v>0</v>
      </c>
      <c r="R2298" s="6" t="n">
        <f aca="false">IF(D2298&gt;2,1,0)</f>
        <v>1</v>
      </c>
    </row>
    <row r="2299" customFormat="false" ht="15" hidden="false" customHeight="true" outlineLevel="0" collapsed="false">
      <c r="A2299" s="6" t="n">
        <f aca="false">1_Data_EDA!O2300</f>
        <v>1</v>
      </c>
      <c r="B2299" s="6" t="n">
        <f aca="false">1_Data_EDA!H2300</f>
        <v>1</v>
      </c>
      <c r="C2299" s="7" t="n">
        <f aca="false">1_Data_EDA!I2300</f>
        <v>50</v>
      </c>
      <c r="D2299" s="6" t="n">
        <f aca="false">1_Data_EDA!J2300</f>
        <v>2</v>
      </c>
      <c r="E2299" s="7" t="n">
        <f aca="false">1_Data_EDA!K2300</f>
        <v>100</v>
      </c>
      <c r="F2299" s="7" t="n">
        <f aca="false">1_Data_EDA!L2300</f>
        <v>5</v>
      </c>
      <c r="G2299" s="8" t="n">
        <f aca="false">1_Data_EDA!M2300</f>
        <v>0.050000001</v>
      </c>
      <c r="H2299" s="6" t="n">
        <f aca="false">IF(1_Data_EDA!B2300="First Class",1,0)</f>
        <v>1</v>
      </c>
      <c r="I2299" s="6" t="n">
        <f aca="false">IF(1_Data_EDA!B2300="Second Class",1,0)</f>
        <v>0</v>
      </c>
      <c r="J2299" s="6" t="n">
        <f aca="false">IF(1_Data_EDA!B2300="Same Day",1,0)</f>
        <v>0</v>
      </c>
      <c r="K2299" s="6" t="n">
        <f aca="false">IF(1_Data_EDA!C2300="Corporate",1,0)</f>
        <v>0</v>
      </c>
      <c r="L2299" s="6" t="n">
        <f aca="false">IF(1_Data_EDA!C2300="Home Office",1,0)</f>
        <v>0</v>
      </c>
      <c r="M2299" s="6" t="n">
        <f aca="false">IF(1_Data_EDA!D2300="Europe",1,0)</f>
        <v>0</v>
      </c>
      <c r="N2299" s="6" t="n">
        <f aca="false">IF(1_Data_EDA!D2300="LATAM",1,0)</f>
        <v>1</v>
      </c>
      <c r="O2299" s="6" t="n">
        <f aca="false">IF(1_Data_EDA!D2300="Pacific Asia",1,0)</f>
        <v>0</v>
      </c>
      <c r="P2299" s="6" t="n">
        <f aca="false">IF(1_Data_EDA!D2300="USCA",1,0)</f>
        <v>0</v>
      </c>
      <c r="Q2299" s="6" t="n">
        <f aca="false">IF(C2299&gt;MEDIAN(C$5:C$8004),1,0)</f>
        <v>0</v>
      </c>
      <c r="R2299" s="6" t="n">
        <f aca="false">IF(D2299&gt;2,1,0)</f>
        <v>0</v>
      </c>
    </row>
    <row r="2300" customFormat="false" ht="15" hidden="false" customHeight="true" outlineLevel="0" collapsed="false">
      <c r="A2300" s="6" t="n">
        <f aca="false">1_Data_EDA!O2301</f>
        <v>1</v>
      </c>
      <c r="B2300" s="6" t="n">
        <f aca="false">1_Data_EDA!H2301</f>
        <v>2</v>
      </c>
      <c r="C2300" s="7" t="n">
        <f aca="false">1_Data_EDA!I2301</f>
        <v>199.9900055</v>
      </c>
      <c r="D2300" s="6" t="n">
        <f aca="false">1_Data_EDA!J2301</f>
        <v>1</v>
      </c>
      <c r="E2300" s="7" t="n">
        <f aca="false">1_Data_EDA!K2301</f>
        <v>199.9900055</v>
      </c>
      <c r="F2300" s="7" t="n">
        <f aca="false">1_Data_EDA!L2301</f>
        <v>30</v>
      </c>
      <c r="G2300" s="8" t="n">
        <f aca="false">1_Data_EDA!M2301</f>
        <v>0.150000006</v>
      </c>
      <c r="H2300" s="6" t="n">
        <f aca="false">IF(1_Data_EDA!B2301="First Class",1,0)</f>
        <v>0</v>
      </c>
      <c r="I2300" s="6" t="n">
        <f aca="false">IF(1_Data_EDA!B2301="Second Class",1,0)</f>
        <v>1</v>
      </c>
      <c r="J2300" s="6" t="n">
        <f aca="false">IF(1_Data_EDA!B2301="Same Day",1,0)</f>
        <v>0</v>
      </c>
      <c r="K2300" s="6" t="n">
        <f aca="false">IF(1_Data_EDA!C2301="Corporate",1,0)</f>
        <v>0</v>
      </c>
      <c r="L2300" s="6" t="n">
        <f aca="false">IF(1_Data_EDA!C2301="Home Office",1,0)</f>
        <v>0</v>
      </c>
      <c r="M2300" s="6" t="n">
        <f aca="false">IF(1_Data_EDA!D2301="Europe",1,0)</f>
        <v>0</v>
      </c>
      <c r="N2300" s="6" t="n">
        <f aca="false">IF(1_Data_EDA!D2301="LATAM",1,0)</f>
        <v>0</v>
      </c>
      <c r="O2300" s="6" t="n">
        <f aca="false">IF(1_Data_EDA!D2301="Pacific Asia",1,0)</f>
        <v>1</v>
      </c>
      <c r="P2300" s="6" t="n">
        <f aca="false">IF(1_Data_EDA!D2301="USCA",1,0)</f>
        <v>0</v>
      </c>
      <c r="Q2300" s="6" t="n">
        <f aca="false">IF(C2300&gt;MEDIAN(C$5:C$8004),1,0)</f>
        <v>1</v>
      </c>
      <c r="R2300" s="6" t="n">
        <f aca="false">IF(D2300&gt;2,1,0)</f>
        <v>0</v>
      </c>
    </row>
    <row r="2301" customFormat="false" ht="15" hidden="false" customHeight="true" outlineLevel="0" collapsed="false">
      <c r="A2301" s="6" t="n">
        <f aca="false">1_Data_EDA!O2302</f>
        <v>1</v>
      </c>
      <c r="B2301" s="6" t="n">
        <f aca="false">1_Data_EDA!H2302</f>
        <v>1</v>
      </c>
      <c r="C2301" s="7" t="n">
        <f aca="false">1_Data_EDA!I2302</f>
        <v>49.97999954</v>
      </c>
      <c r="D2301" s="6" t="n">
        <f aca="false">1_Data_EDA!J2302</f>
        <v>3</v>
      </c>
      <c r="E2301" s="7" t="n">
        <f aca="false">1_Data_EDA!K2302</f>
        <v>149.9400024</v>
      </c>
      <c r="F2301" s="7" t="n">
        <f aca="false">1_Data_EDA!L2302</f>
        <v>6</v>
      </c>
      <c r="G2301" s="8" t="n">
        <f aca="false">1_Data_EDA!M2302</f>
        <v>0.039999999</v>
      </c>
      <c r="H2301" s="6" t="n">
        <f aca="false">IF(1_Data_EDA!B2302="First Class",1,0)</f>
        <v>1</v>
      </c>
      <c r="I2301" s="6" t="n">
        <f aca="false">IF(1_Data_EDA!B2302="Second Class",1,0)</f>
        <v>0</v>
      </c>
      <c r="J2301" s="6" t="n">
        <f aca="false">IF(1_Data_EDA!B2302="Same Day",1,0)</f>
        <v>0</v>
      </c>
      <c r="K2301" s="6" t="n">
        <f aca="false">IF(1_Data_EDA!C2302="Corporate",1,0)</f>
        <v>0</v>
      </c>
      <c r="L2301" s="6" t="n">
        <f aca="false">IF(1_Data_EDA!C2302="Home Office",1,0)</f>
        <v>0</v>
      </c>
      <c r="M2301" s="6" t="n">
        <f aca="false">IF(1_Data_EDA!D2302="Europe",1,0)</f>
        <v>1</v>
      </c>
      <c r="N2301" s="6" t="n">
        <f aca="false">IF(1_Data_EDA!D2302="LATAM",1,0)</f>
        <v>0</v>
      </c>
      <c r="O2301" s="6" t="n">
        <f aca="false">IF(1_Data_EDA!D2302="Pacific Asia",1,0)</f>
        <v>0</v>
      </c>
      <c r="P2301" s="6" t="n">
        <f aca="false">IF(1_Data_EDA!D2302="USCA",1,0)</f>
        <v>0</v>
      </c>
      <c r="Q2301" s="6" t="n">
        <f aca="false">IF(C2301&gt;MEDIAN(C$5:C$8004),1,0)</f>
        <v>0</v>
      </c>
      <c r="R2301" s="6" t="n">
        <f aca="false">IF(D2301&gt;2,1,0)</f>
        <v>1</v>
      </c>
    </row>
    <row r="2302" customFormat="false" ht="15" hidden="false" customHeight="true" outlineLevel="0" collapsed="false">
      <c r="A2302" s="6" t="n">
        <f aca="false">1_Data_EDA!O2303</f>
        <v>0</v>
      </c>
      <c r="B2302" s="6" t="n">
        <f aca="false">1_Data_EDA!H2303</f>
        <v>0</v>
      </c>
      <c r="C2302" s="7" t="n">
        <f aca="false">1_Data_EDA!I2303</f>
        <v>24.98999977</v>
      </c>
      <c r="D2302" s="6" t="n">
        <f aca="false">1_Data_EDA!J2303</f>
        <v>4</v>
      </c>
      <c r="E2302" s="7" t="n">
        <f aca="false">1_Data_EDA!K2303</f>
        <v>99.95999908</v>
      </c>
      <c r="F2302" s="7" t="n">
        <f aca="false">1_Data_EDA!L2303</f>
        <v>24.98999977</v>
      </c>
      <c r="G2302" s="8" t="n">
        <f aca="false">1_Data_EDA!M2303</f>
        <v>0.25</v>
      </c>
      <c r="H2302" s="6" t="n">
        <f aca="false">IF(1_Data_EDA!B2303="First Class",1,0)</f>
        <v>0</v>
      </c>
      <c r="I2302" s="6" t="n">
        <f aca="false">IF(1_Data_EDA!B2303="Second Class",1,0)</f>
        <v>0</v>
      </c>
      <c r="J2302" s="6" t="n">
        <f aca="false">IF(1_Data_EDA!B2303="Same Day",1,0)</f>
        <v>1</v>
      </c>
      <c r="K2302" s="6" t="n">
        <f aca="false">IF(1_Data_EDA!C2303="Corporate",1,0)</f>
        <v>1</v>
      </c>
      <c r="L2302" s="6" t="n">
        <f aca="false">IF(1_Data_EDA!C2303="Home Office",1,0)</f>
        <v>0</v>
      </c>
      <c r="M2302" s="6" t="n">
        <f aca="false">IF(1_Data_EDA!D2303="Europe",1,0)</f>
        <v>0</v>
      </c>
      <c r="N2302" s="6" t="n">
        <f aca="false">IF(1_Data_EDA!D2303="LATAM",1,0)</f>
        <v>0</v>
      </c>
      <c r="O2302" s="6" t="n">
        <f aca="false">IF(1_Data_EDA!D2303="Pacific Asia",1,0)</f>
        <v>0</v>
      </c>
      <c r="P2302" s="6" t="n">
        <f aca="false">IF(1_Data_EDA!D2303="USCA",1,0)</f>
        <v>1</v>
      </c>
      <c r="Q2302" s="6" t="n">
        <f aca="false">IF(C2302&gt;MEDIAN(C$5:C$8004),1,0)</f>
        <v>0</v>
      </c>
      <c r="R2302" s="6" t="n">
        <f aca="false">IF(D2302&gt;2,1,0)</f>
        <v>1</v>
      </c>
    </row>
    <row r="2303" customFormat="false" ht="15" hidden="false" customHeight="true" outlineLevel="0" collapsed="false">
      <c r="A2303" s="6" t="n">
        <f aca="false">1_Data_EDA!O2304</f>
        <v>1</v>
      </c>
      <c r="B2303" s="6" t="n">
        <f aca="false">1_Data_EDA!H2304</f>
        <v>2</v>
      </c>
      <c r="C2303" s="7" t="n">
        <f aca="false">1_Data_EDA!I2304</f>
        <v>129.9900055</v>
      </c>
      <c r="D2303" s="6" t="n">
        <f aca="false">1_Data_EDA!J2304</f>
        <v>1</v>
      </c>
      <c r="E2303" s="7" t="n">
        <f aca="false">1_Data_EDA!K2304</f>
        <v>129.9900055</v>
      </c>
      <c r="F2303" s="7" t="n">
        <f aca="false">1_Data_EDA!L2304</f>
        <v>6.5</v>
      </c>
      <c r="G2303" s="8" t="n">
        <f aca="false">1_Data_EDA!M2304</f>
        <v>0.050000001</v>
      </c>
      <c r="H2303" s="6" t="n">
        <f aca="false">IF(1_Data_EDA!B2304="First Class",1,0)</f>
        <v>0</v>
      </c>
      <c r="I2303" s="6" t="n">
        <f aca="false">IF(1_Data_EDA!B2304="Second Class",1,0)</f>
        <v>1</v>
      </c>
      <c r="J2303" s="6" t="n">
        <f aca="false">IF(1_Data_EDA!B2304="Same Day",1,0)</f>
        <v>0</v>
      </c>
      <c r="K2303" s="6" t="n">
        <f aca="false">IF(1_Data_EDA!C2304="Corporate",1,0)</f>
        <v>1</v>
      </c>
      <c r="L2303" s="6" t="n">
        <f aca="false">IF(1_Data_EDA!C2304="Home Office",1,0)</f>
        <v>0</v>
      </c>
      <c r="M2303" s="6" t="n">
        <f aca="false">IF(1_Data_EDA!D2304="Europe",1,0)</f>
        <v>1</v>
      </c>
      <c r="N2303" s="6" t="n">
        <f aca="false">IF(1_Data_EDA!D2304="LATAM",1,0)</f>
        <v>0</v>
      </c>
      <c r="O2303" s="6" t="n">
        <f aca="false">IF(1_Data_EDA!D2304="Pacific Asia",1,0)</f>
        <v>0</v>
      </c>
      <c r="P2303" s="6" t="n">
        <f aca="false">IF(1_Data_EDA!D2304="USCA",1,0)</f>
        <v>0</v>
      </c>
      <c r="Q2303" s="6" t="n">
        <f aca="false">IF(C2303&gt;MEDIAN(C$5:C$8004),1,0)</f>
        <v>1</v>
      </c>
      <c r="R2303" s="6" t="n">
        <f aca="false">IF(D2303&gt;2,1,0)</f>
        <v>0</v>
      </c>
    </row>
    <row r="2304" customFormat="false" ht="15" hidden="false" customHeight="true" outlineLevel="0" collapsed="false">
      <c r="A2304" s="6" t="n">
        <f aca="false">1_Data_EDA!O2305</f>
        <v>1</v>
      </c>
      <c r="B2304" s="6" t="n">
        <f aca="false">1_Data_EDA!H2305</f>
        <v>1</v>
      </c>
      <c r="C2304" s="7" t="n">
        <f aca="false">1_Data_EDA!I2305</f>
        <v>99.98999786</v>
      </c>
      <c r="D2304" s="6" t="n">
        <f aca="false">1_Data_EDA!J2305</f>
        <v>5</v>
      </c>
      <c r="E2304" s="7" t="n">
        <f aca="false">1_Data_EDA!K2305</f>
        <v>499.9500122</v>
      </c>
      <c r="F2304" s="7" t="n">
        <f aca="false">1_Data_EDA!L2305</f>
        <v>20</v>
      </c>
      <c r="G2304" s="8" t="n">
        <f aca="false">1_Data_EDA!M2305</f>
        <v>0.039999999</v>
      </c>
      <c r="H2304" s="6" t="n">
        <f aca="false">IF(1_Data_EDA!B2305="First Class",1,0)</f>
        <v>1</v>
      </c>
      <c r="I2304" s="6" t="n">
        <f aca="false">IF(1_Data_EDA!B2305="Second Class",1,0)</f>
        <v>0</v>
      </c>
      <c r="J2304" s="6" t="n">
        <f aca="false">IF(1_Data_EDA!B2305="Same Day",1,0)</f>
        <v>0</v>
      </c>
      <c r="K2304" s="6" t="n">
        <f aca="false">IF(1_Data_EDA!C2305="Corporate",1,0)</f>
        <v>0</v>
      </c>
      <c r="L2304" s="6" t="n">
        <f aca="false">IF(1_Data_EDA!C2305="Home Office",1,0)</f>
        <v>0</v>
      </c>
      <c r="M2304" s="6" t="n">
        <f aca="false">IF(1_Data_EDA!D2305="Europe",1,0)</f>
        <v>0</v>
      </c>
      <c r="N2304" s="6" t="n">
        <f aca="false">IF(1_Data_EDA!D2305="LATAM",1,0)</f>
        <v>0</v>
      </c>
      <c r="O2304" s="6" t="n">
        <f aca="false">IF(1_Data_EDA!D2305="Pacific Asia",1,0)</f>
        <v>1</v>
      </c>
      <c r="P2304" s="6" t="n">
        <f aca="false">IF(1_Data_EDA!D2305="USCA",1,0)</f>
        <v>0</v>
      </c>
      <c r="Q2304" s="6" t="n">
        <f aca="false">IF(C2304&gt;MEDIAN(C$5:C$8004),1,0)</f>
        <v>1</v>
      </c>
      <c r="R2304" s="6" t="n">
        <f aca="false">IF(D2304&gt;2,1,0)</f>
        <v>1</v>
      </c>
    </row>
    <row r="2305" customFormat="false" ht="15" hidden="false" customHeight="true" outlineLevel="0" collapsed="false">
      <c r="A2305" s="6" t="n">
        <f aca="false">1_Data_EDA!O2306</f>
        <v>1</v>
      </c>
      <c r="B2305" s="6" t="n">
        <f aca="false">1_Data_EDA!H2306</f>
        <v>2</v>
      </c>
      <c r="C2305" s="7" t="n">
        <f aca="false">1_Data_EDA!I2306</f>
        <v>59.99000168</v>
      </c>
      <c r="D2305" s="6" t="n">
        <f aca="false">1_Data_EDA!J2306</f>
        <v>3</v>
      </c>
      <c r="E2305" s="7" t="n">
        <f aca="false">1_Data_EDA!K2306</f>
        <v>179.9700012</v>
      </c>
      <c r="F2305" s="7" t="n">
        <f aca="false">1_Data_EDA!L2306</f>
        <v>5.400000095</v>
      </c>
      <c r="G2305" s="8" t="n">
        <f aca="false">1_Data_EDA!M2306</f>
        <v>0.029999999</v>
      </c>
      <c r="H2305" s="6" t="n">
        <f aca="false">IF(1_Data_EDA!B2306="First Class",1,0)</f>
        <v>0</v>
      </c>
      <c r="I2305" s="6" t="n">
        <f aca="false">IF(1_Data_EDA!B2306="Second Class",1,0)</f>
        <v>1</v>
      </c>
      <c r="J2305" s="6" t="n">
        <f aca="false">IF(1_Data_EDA!B2306="Same Day",1,0)</f>
        <v>0</v>
      </c>
      <c r="K2305" s="6" t="n">
        <f aca="false">IF(1_Data_EDA!C2306="Corporate",1,0)</f>
        <v>0</v>
      </c>
      <c r="L2305" s="6" t="n">
        <f aca="false">IF(1_Data_EDA!C2306="Home Office",1,0)</f>
        <v>0</v>
      </c>
      <c r="M2305" s="6" t="n">
        <f aca="false">IF(1_Data_EDA!D2306="Europe",1,0)</f>
        <v>0</v>
      </c>
      <c r="N2305" s="6" t="n">
        <f aca="false">IF(1_Data_EDA!D2306="LATAM",1,0)</f>
        <v>0</v>
      </c>
      <c r="O2305" s="6" t="n">
        <f aca="false">IF(1_Data_EDA!D2306="Pacific Asia",1,0)</f>
        <v>1</v>
      </c>
      <c r="P2305" s="6" t="n">
        <f aca="false">IF(1_Data_EDA!D2306="USCA",1,0)</f>
        <v>0</v>
      </c>
      <c r="Q2305" s="6" t="n">
        <f aca="false">IF(C2305&gt;MEDIAN(C$5:C$8004),1,0)</f>
        <v>0</v>
      </c>
      <c r="R2305" s="6" t="n">
        <f aca="false">IF(D2305&gt;2,1,0)</f>
        <v>1</v>
      </c>
    </row>
    <row r="2306" customFormat="false" ht="15" hidden="false" customHeight="true" outlineLevel="0" collapsed="false">
      <c r="A2306" s="6" t="n">
        <f aca="false">1_Data_EDA!O2307</f>
        <v>0</v>
      </c>
      <c r="B2306" s="6" t="n">
        <f aca="false">1_Data_EDA!H2307</f>
        <v>4</v>
      </c>
      <c r="C2306" s="7" t="n">
        <f aca="false">1_Data_EDA!I2307</f>
        <v>357.1000061</v>
      </c>
      <c r="D2306" s="6" t="n">
        <f aca="false">1_Data_EDA!J2307</f>
        <v>1</v>
      </c>
      <c r="E2306" s="7" t="n">
        <f aca="false">1_Data_EDA!K2307</f>
        <v>357.1000061</v>
      </c>
      <c r="F2306" s="7" t="n">
        <f aca="false">1_Data_EDA!L2307</f>
        <v>57.13999939</v>
      </c>
      <c r="G2306" s="8" t="n">
        <f aca="false">1_Data_EDA!M2307</f>
        <v>0.159999996</v>
      </c>
      <c r="H2306" s="6" t="n">
        <f aca="false">IF(1_Data_EDA!B2307="First Class",1,0)</f>
        <v>0</v>
      </c>
      <c r="I2306" s="6" t="n">
        <f aca="false">IF(1_Data_EDA!B2307="Second Class",1,0)</f>
        <v>0</v>
      </c>
      <c r="J2306" s="6" t="n">
        <f aca="false">IF(1_Data_EDA!B2307="Same Day",1,0)</f>
        <v>0</v>
      </c>
      <c r="K2306" s="6" t="n">
        <f aca="false">IF(1_Data_EDA!C2307="Corporate",1,0)</f>
        <v>1</v>
      </c>
      <c r="L2306" s="6" t="n">
        <f aca="false">IF(1_Data_EDA!C2307="Home Office",1,0)</f>
        <v>0</v>
      </c>
      <c r="M2306" s="6" t="n">
        <f aca="false">IF(1_Data_EDA!D2307="Europe",1,0)</f>
        <v>1</v>
      </c>
      <c r="N2306" s="6" t="n">
        <f aca="false">IF(1_Data_EDA!D2307="LATAM",1,0)</f>
        <v>0</v>
      </c>
      <c r="O2306" s="6" t="n">
        <f aca="false">IF(1_Data_EDA!D2307="Pacific Asia",1,0)</f>
        <v>0</v>
      </c>
      <c r="P2306" s="6" t="n">
        <f aca="false">IF(1_Data_EDA!D2307="USCA",1,0)</f>
        <v>0</v>
      </c>
      <c r="Q2306" s="6" t="n">
        <f aca="false">IF(C2306&gt;MEDIAN(C$5:C$8004),1,0)</f>
        <v>1</v>
      </c>
      <c r="R2306" s="6" t="n">
        <f aca="false">IF(D2306&gt;2,1,0)</f>
        <v>0</v>
      </c>
    </row>
    <row r="2307" customFormat="false" ht="15" hidden="false" customHeight="true" outlineLevel="0" collapsed="false">
      <c r="A2307" s="6" t="n">
        <f aca="false">1_Data_EDA!O2308</f>
        <v>1</v>
      </c>
      <c r="B2307" s="6" t="n">
        <f aca="false">1_Data_EDA!H2308</f>
        <v>4</v>
      </c>
      <c r="C2307" s="7" t="n">
        <f aca="false">1_Data_EDA!I2308</f>
        <v>59.99000168</v>
      </c>
      <c r="D2307" s="6" t="n">
        <f aca="false">1_Data_EDA!J2308</f>
        <v>3</v>
      </c>
      <c r="E2307" s="7" t="n">
        <f aca="false">1_Data_EDA!K2308</f>
        <v>179.9700012</v>
      </c>
      <c r="F2307" s="7" t="n">
        <f aca="false">1_Data_EDA!L2308</f>
        <v>35.99000168</v>
      </c>
      <c r="G2307" s="8" t="n">
        <f aca="false">1_Data_EDA!M2308</f>
        <v>0.200000003</v>
      </c>
      <c r="H2307" s="6" t="n">
        <f aca="false">IF(1_Data_EDA!B2308="First Class",1,0)</f>
        <v>0</v>
      </c>
      <c r="I2307" s="6" t="n">
        <f aca="false">IF(1_Data_EDA!B2308="Second Class",1,0)</f>
        <v>0</v>
      </c>
      <c r="J2307" s="6" t="n">
        <f aca="false">IF(1_Data_EDA!B2308="Same Day",1,0)</f>
        <v>0</v>
      </c>
      <c r="K2307" s="6" t="n">
        <f aca="false">IF(1_Data_EDA!C2308="Corporate",1,0)</f>
        <v>0</v>
      </c>
      <c r="L2307" s="6" t="n">
        <f aca="false">IF(1_Data_EDA!C2308="Home Office",1,0)</f>
        <v>1</v>
      </c>
      <c r="M2307" s="6" t="n">
        <f aca="false">IF(1_Data_EDA!D2308="Europe",1,0)</f>
        <v>1</v>
      </c>
      <c r="N2307" s="6" t="n">
        <f aca="false">IF(1_Data_EDA!D2308="LATAM",1,0)</f>
        <v>0</v>
      </c>
      <c r="O2307" s="6" t="n">
        <f aca="false">IF(1_Data_EDA!D2308="Pacific Asia",1,0)</f>
        <v>0</v>
      </c>
      <c r="P2307" s="6" t="n">
        <f aca="false">IF(1_Data_EDA!D2308="USCA",1,0)</f>
        <v>0</v>
      </c>
      <c r="Q2307" s="6" t="n">
        <f aca="false">IF(C2307&gt;MEDIAN(C$5:C$8004),1,0)</f>
        <v>0</v>
      </c>
      <c r="R2307" s="6" t="n">
        <f aca="false">IF(D2307&gt;2,1,0)</f>
        <v>1</v>
      </c>
    </row>
    <row r="2308" customFormat="false" ht="15" hidden="false" customHeight="true" outlineLevel="0" collapsed="false">
      <c r="A2308" s="6" t="n">
        <f aca="false">1_Data_EDA!O2309</f>
        <v>1</v>
      </c>
      <c r="B2308" s="6" t="n">
        <f aca="false">1_Data_EDA!H2309</f>
        <v>4</v>
      </c>
      <c r="C2308" s="7" t="n">
        <f aca="false">1_Data_EDA!I2309</f>
        <v>99.98999786</v>
      </c>
      <c r="D2308" s="6" t="n">
        <f aca="false">1_Data_EDA!J2309</f>
        <v>1</v>
      </c>
      <c r="E2308" s="7" t="n">
        <f aca="false">1_Data_EDA!K2309</f>
        <v>99.98999786</v>
      </c>
      <c r="F2308" s="7" t="n">
        <f aca="false">1_Data_EDA!L2309</f>
        <v>17</v>
      </c>
      <c r="G2308" s="8" t="n">
        <f aca="false">1_Data_EDA!M2309</f>
        <v>0.170000002</v>
      </c>
      <c r="H2308" s="6" t="n">
        <f aca="false">IF(1_Data_EDA!B2309="First Class",1,0)</f>
        <v>0</v>
      </c>
      <c r="I2308" s="6" t="n">
        <f aca="false">IF(1_Data_EDA!B2309="Second Class",1,0)</f>
        <v>0</v>
      </c>
      <c r="J2308" s="6" t="n">
        <f aca="false">IF(1_Data_EDA!B2309="Same Day",1,0)</f>
        <v>0</v>
      </c>
      <c r="K2308" s="6" t="n">
        <f aca="false">IF(1_Data_EDA!C2309="Corporate",1,0)</f>
        <v>1</v>
      </c>
      <c r="L2308" s="6" t="n">
        <f aca="false">IF(1_Data_EDA!C2309="Home Office",1,0)</f>
        <v>0</v>
      </c>
      <c r="M2308" s="6" t="n">
        <f aca="false">IF(1_Data_EDA!D2309="Europe",1,0)</f>
        <v>0</v>
      </c>
      <c r="N2308" s="6" t="n">
        <f aca="false">IF(1_Data_EDA!D2309="LATAM",1,0)</f>
        <v>0</v>
      </c>
      <c r="O2308" s="6" t="n">
        <f aca="false">IF(1_Data_EDA!D2309="Pacific Asia",1,0)</f>
        <v>1</v>
      </c>
      <c r="P2308" s="6" t="n">
        <f aca="false">IF(1_Data_EDA!D2309="USCA",1,0)</f>
        <v>0</v>
      </c>
      <c r="Q2308" s="6" t="n">
        <f aca="false">IF(C2308&gt;MEDIAN(C$5:C$8004),1,0)</f>
        <v>1</v>
      </c>
      <c r="R2308" s="6" t="n">
        <f aca="false">IF(D2308&gt;2,1,0)</f>
        <v>0</v>
      </c>
    </row>
    <row r="2309" customFormat="false" ht="15" hidden="false" customHeight="true" outlineLevel="0" collapsed="false">
      <c r="A2309" s="6" t="n">
        <f aca="false">1_Data_EDA!O2310</f>
        <v>0</v>
      </c>
      <c r="B2309" s="6" t="n">
        <f aca="false">1_Data_EDA!H2310</f>
        <v>4</v>
      </c>
      <c r="C2309" s="7" t="n">
        <f aca="false">1_Data_EDA!I2310</f>
        <v>357.1000061</v>
      </c>
      <c r="D2309" s="6" t="n">
        <f aca="false">1_Data_EDA!J2310</f>
        <v>1</v>
      </c>
      <c r="E2309" s="7" t="n">
        <f aca="false">1_Data_EDA!K2310</f>
        <v>357.1000061</v>
      </c>
      <c r="F2309" s="7" t="n">
        <f aca="false">1_Data_EDA!L2310</f>
        <v>32.13999939</v>
      </c>
      <c r="G2309" s="8" t="n">
        <f aca="false">1_Data_EDA!M2310</f>
        <v>0.090000004</v>
      </c>
      <c r="H2309" s="6" t="n">
        <f aca="false">IF(1_Data_EDA!B2310="First Class",1,0)</f>
        <v>0</v>
      </c>
      <c r="I2309" s="6" t="n">
        <f aca="false">IF(1_Data_EDA!B2310="Second Class",1,0)</f>
        <v>0</v>
      </c>
      <c r="J2309" s="6" t="n">
        <f aca="false">IF(1_Data_EDA!B2310="Same Day",1,0)</f>
        <v>0</v>
      </c>
      <c r="K2309" s="6" t="n">
        <f aca="false">IF(1_Data_EDA!C2310="Corporate",1,0)</f>
        <v>0</v>
      </c>
      <c r="L2309" s="6" t="n">
        <f aca="false">IF(1_Data_EDA!C2310="Home Office",1,0)</f>
        <v>0</v>
      </c>
      <c r="M2309" s="6" t="n">
        <f aca="false">IF(1_Data_EDA!D2310="Europe",1,0)</f>
        <v>0</v>
      </c>
      <c r="N2309" s="6" t="n">
        <f aca="false">IF(1_Data_EDA!D2310="LATAM",1,0)</f>
        <v>0</v>
      </c>
      <c r="O2309" s="6" t="n">
        <f aca="false">IF(1_Data_EDA!D2310="Pacific Asia",1,0)</f>
        <v>1</v>
      </c>
      <c r="P2309" s="6" t="n">
        <f aca="false">IF(1_Data_EDA!D2310="USCA",1,0)</f>
        <v>0</v>
      </c>
      <c r="Q2309" s="6" t="n">
        <f aca="false">IF(C2309&gt;MEDIAN(C$5:C$8004),1,0)</f>
        <v>1</v>
      </c>
      <c r="R2309" s="6" t="n">
        <f aca="false">IF(D2309&gt;2,1,0)</f>
        <v>0</v>
      </c>
    </row>
    <row r="2310" customFormat="false" ht="15" hidden="false" customHeight="true" outlineLevel="0" collapsed="false">
      <c r="A2310" s="6" t="n">
        <f aca="false">1_Data_EDA!O2311</f>
        <v>0</v>
      </c>
      <c r="B2310" s="6" t="n">
        <f aca="false">1_Data_EDA!H2311</f>
        <v>4</v>
      </c>
      <c r="C2310" s="7" t="n">
        <f aca="false">1_Data_EDA!I2311</f>
        <v>99.98999786</v>
      </c>
      <c r="D2310" s="6" t="n">
        <f aca="false">1_Data_EDA!J2311</f>
        <v>4</v>
      </c>
      <c r="E2310" s="7" t="n">
        <f aca="false">1_Data_EDA!K2311</f>
        <v>399.9599915</v>
      </c>
      <c r="F2310" s="7" t="n">
        <f aca="false">1_Data_EDA!L2311</f>
        <v>63.99000168</v>
      </c>
      <c r="G2310" s="8" t="n">
        <f aca="false">1_Data_EDA!M2311</f>
        <v>0.159999996</v>
      </c>
      <c r="H2310" s="6" t="n">
        <f aca="false">IF(1_Data_EDA!B2311="First Class",1,0)</f>
        <v>0</v>
      </c>
      <c r="I2310" s="6" t="n">
        <f aca="false">IF(1_Data_EDA!B2311="Second Class",1,0)</f>
        <v>0</v>
      </c>
      <c r="J2310" s="6" t="n">
        <f aca="false">IF(1_Data_EDA!B2311="Same Day",1,0)</f>
        <v>0</v>
      </c>
      <c r="K2310" s="6" t="n">
        <f aca="false">IF(1_Data_EDA!C2311="Corporate",1,0)</f>
        <v>0</v>
      </c>
      <c r="L2310" s="6" t="n">
        <f aca="false">IF(1_Data_EDA!C2311="Home Office",1,0)</f>
        <v>0</v>
      </c>
      <c r="M2310" s="6" t="n">
        <f aca="false">IF(1_Data_EDA!D2311="Europe",1,0)</f>
        <v>0</v>
      </c>
      <c r="N2310" s="6" t="n">
        <f aca="false">IF(1_Data_EDA!D2311="LATAM",1,0)</f>
        <v>0</v>
      </c>
      <c r="O2310" s="6" t="n">
        <f aca="false">IF(1_Data_EDA!D2311="Pacific Asia",1,0)</f>
        <v>0</v>
      </c>
      <c r="P2310" s="6" t="n">
        <f aca="false">IF(1_Data_EDA!D2311="USCA",1,0)</f>
        <v>1</v>
      </c>
      <c r="Q2310" s="6" t="n">
        <f aca="false">IF(C2310&gt;MEDIAN(C$5:C$8004),1,0)</f>
        <v>1</v>
      </c>
      <c r="R2310" s="6" t="n">
        <f aca="false">IF(D2310&gt;2,1,0)</f>
        <v>1</v>
      </c>
    </row>
    <row r="2311" customFormat="false" ht="15" hidden="false" customHeight="true" outlineLevel="0" collapsed="false">
      <c r="A2311" s="6" t="n">
        <f aca="false">1_Data_EDA!O2312</f>
        <v>1</v>
      </c>
      <c r="B2311" s="6" t="n">
        <f aca="false">1_Data_EDA!H2312</f>
        <v>4</v>
      </c>
      <c r="C2311" s="7" t="n">
        <f aca="false">1_Data_EDA!I2312</f>
        <v>59.99000168</v>
      </c>
      <c r="D2311" s="6" t="n">
        <f aca="false">1_Data_EDA!J2312</f>
        <v>3</v>
      </c>
      <c r="E2311" s="7" t="n">
        <f aca="false">1_Data_EDA!K2312</f>
        <v>179.9700012</v>
      </c>
      <c r="F2311" s="7" t="n">
        <f aca="false">1_Data_EDA!L2312</f>
        <v>44.99000168</v>
      </c>
      <c r="G2311" s="8" t="n">
        <f aca="false">1_Data_EDA!M2312</f>
        <v>0.25</v>
      </c>
      <c r="H2311" s="6" t="n">
        <f aca="false">IF(1_Data_EDA!B2312="First Class",1,0)</f>
        <v>0</v>
      </c>
      <c r="I2311" s="6" t="n">
        <f aca="false">IF(1_Data_EDA!B2312="Second Class",1,0)</f>
        <v>0</v>
      </c>
      <c r="J2311" s="6" t="n">
        <f aca="false">IF(1_Data_EDA!B2312="Same Day",1,0)</f>
        <v>0</v>
      </c>
      <c r="K2311" s="6" t="n">
        <f aca="false">IF(1_Data_EDA!C2312="Corporate",1,0)</f>
        <v>0</v>
      </c>
      <c r="L2311" s="6" t="n">
        <f aca="false">IF(1_Data_EDA!C2312="Home Office",1,0)</f>
        <v>1</v>
      </c>
      <c r="M2311" s="6" t="n">
        <f aca="false">IF(1_Data_EDA!D2312="Europe",1,0)</f>
        <v>0</v>
      </c>
      <c r="N2311" s="6" t="n">
        <f aca="false">IF(1_Data_EDA!D2312="LATAM",1,0)</f>
        <v>1</v>
      </c>
      <c r="O2311" s="6" t="n">
        <f aca="false">IF(1_Data_EDA!D2312="Pacific Asia",1,0)</f>
        <v>0</v>
      </c>
      <c r="P2311" s="6" t="n">
        <f aca="false">IF(1_Data_EDA!D2312="USCA",1,0)</f>
        <v>0</v>
      </c>
      <c r="Q2311" s="6" t="n">
        <f aca="false">IF(C2311&gt;MEDIAN(C$5:C$8004),1,0)</f>
        <v>0</v>
      </c>
      <c r="R2311" s="6" t="n">
        <f aca="false">IF(D2311&gt;2,1,0)</f>
        <v>1</v>
      </c>
    </row>
    <row r="2312" customFormat="false" ht="15" hidden="false" customHeight="true" outlineLevel="0" collapsed="false">
      <c r="A2312" s="6" t="n">
        <f aca="false">1_Data_EDA!O2313</f>
        <v>0</v>
      </c>
      <c r="B2312" s="6" t="n">
        <f aca="false">1_Data_EDA!H2313</f>
        <v>4</v>
      </c>
      <c r="C2312" s="7" t="n">
        <f aca="false">1_Data_EDA!I2313</f>
        <v>299.980011</v>
      </c>
      <c r="D2312" s="6" t="n">
        <f aca="false">1_Data_EDA!J2313</f>
        <v>1</v>
      </c>
      <c r="E2312" s="7" t="n">
        <f aca="false">1_Data_EDA!K2313</f>
        <v>299.980011</v>
      </c>
      <c r="F2312" s="7" t="n">
        <f aca="false">1_Data_EDA!L2313</f>
        <v>27</v>
      </c>
      <c r="G2312" s="8" t="n">
        <f aca="false">1_Data_EDA!M2313</f>
        <v>0.090000004</v>
      </c>
      <c r="H2312" s="6" t="n">
        <f aca="false">IF(1_Data_EDA!B2313="First Class",1,0)</f>
        <v>0</v>
      </c>
      <c r="I2312" s="6" t="n">
        <f aca="false">IF(1_Data_EDA!B2313="Second Class",1,0)</f>
        <v>0</v>
      </c>
      <c r="J2312" s="6" t="n">
        <f aca="false">IF(1_Data_EDA!B2313="Same Day",1,0)</f>
        <v>0</v>
      </c>
      <c r="K2312" s="6" t="n">
        <f aca="false">IF(1_Data_EDA!C2313="Corporate",1,0)</f>
        <v>1</v>
      </c>
      <c r="L2312" s="6" t="n">
        <f aca="false">IF(1_Data_EDA!C2313="Home Office",1,0)</f>
        <v>0</v>
      </c>
      <c r="M2312" s="6" t="n">
        <f aca="false">IF(1_Data_EDA!D2313="Europe",1,0)</f>
        <v>0</v>
      </c>
      <c r="N2312" s="6" t="n">
        <f aca="false">IF(1_Data_EDA!D2313="LATAM",1,0)</f>
        <v>1</v>
      </c>
      <c r="O2312" s="6" t="n">
        <f aca="false">IF(1_Data_EDA!D2313="Pacific Asia",1,0)</f>
        <v>0</v>
      </c>
      <c r="P2312" s="6" t="n">
        <f aca="false">IF(1_Data_EDA!D2313="USCA",1,0)</f>
        <v>0</v>
      </c>
      <c r="Q2312" s="6" t="n">
        <f aca="false">IF(C2312&gt;MEDIAN(C$5:C$8004),1,0)</f>
        <v>1</v>
      </c>
      <c r="R2312" s="6" t="n">
        <f aca="false">IF(D2312&gt;2,1,0)</f>
        <v>0</v>
      </c>
    </row>
    <row r="2313" customFormat="false" ht="15" hidden="false" customHeight="true" outlineLevel="0" collapsed="false">
      <c r="A2313" s="6" t="n">
        <f aca="false">1_Data_EDA!O2314</f>
        <v>1</v>
      </c>
      <c r="B2313" s="6" t="n">
        <f aca="false">1_Data_EDA!H2314</f>
        <v>0</v>
      </c>
      <c r="C2313" s="7" t="n">
        <f aca="false">1_Data_EDA!I2314</f>
        <v>59.99000168</v>
      </c>
      <c r="D2313" s="6" t="n">
        <f aca="false">1_Data_EDA!J2314</f>
        <v>2</v>
      </c>
      <c r="E2313" s="7" t="n">
        <f aca="false">1_Data_EDA!K2314</f>
        <v>119.9800034</v>
      </c>
      <c r="F2313" s="7" t="n">
        <f aca="false">1_Data_EDA!L2314</f>
        <v>21.60000038</v>
      </c>
      <c r="G2313" s="8" t="n">
        <f aca="false">1_Data_EDA!M2314</f>
        <v>0.180000007</v>
      </c>
      <c r="H2313" s="6" t="n">
        <f aca="false">IF(1_Data_EDA!B2314="First Class",1,0)</f>
        <v>0</v>
      </c>
      <c r="I2313" s="6" t="n">
        <f aca="false">IF(1_Data_EDA!B2314="Second Class",1,0)</f>
        <v>0</v>
      </c>
      <c r="J2313" s="6" t="n">
        <f aca="false">IF(1_Data_EDA!B2314="Same Day",1,0)</f>
        <v>1</v>
      </c>
      <c r="K2313" s="6" t="n">
        <f aca="false">IF(1_Data_EDA!C2314="Corporate",1,0)</f>
        <v>0</v>
      </c>
      <c r="L2313" s="6" t="n">
        <f aca="false">IF(1_Data_EDA!C2314="Home Office",1,0)</f>
        <v>0</v>
      </c>
      <c r="M2313" s="6" t="n">
        <f aca="false">IF(1_Data_EDA!D2314="Europe",1,0)</f>
        <v>1</v>
      </c>
      <c r="N2313" s="6" t="n">
        <f aca="false">IF(1_Data_EDA!D2314="LATAM",1,0)</f>
        <v>0</v>
      </c>
      <c r="O2313" s="6" t="n">
        <f aca="false">IF(1_Data_EDA!D2314="Pacific Asia",1,0)</f>
        <v>0</v>
      </c>
      <c r="P2313" s="6" t="n">
        <f aca="false">IF(1_Data_EDA!D2314="USCA",1,0)</f>
        <v>0</v>
      </c>
      <c r="Q2313" s="6" t="n">
        <f aca="false">IF(C2313&gt;MEDIAN(C$5:C$8004),1,0)</f>
        <v>0</v>
      </c>
      <c r="R2313" s="6" t="n">
        <f aca="false">IF(D2313&gt;2,1,0)</f>
        <v>0</v>
      </c>
    </row>
    <row r="2314" customFormat="false" ht="15" hidden="false" customHeight="true" outlineLevel="0" collapsed="false">
      <c r="A2314" s="6" t="n">
        <f aca="false">1_Data_EDA!O2315</f>
        <v>1</v>
      </c>
      <c r="B2314" s="6" t="n">
        <f aca="false">1_Data_EDA!H2315</f>
        <v>1</v>
      </c>
      <c r="C2314" s="7" t="n">
        <f aca="false">1_Data_EDA!I2315</f>
        <v>129.9900055</v>
      </c>
      <c r="D2314" s="6" t="n">
        <f aca="false">1_Data_EDA!J2315</f>
        <v>1</v>
      </c>
      <c r="E2314" s="7" t="n">
        <f aca="false">1_Data_EDA!K2315</f>
        <v>129.9900055</v>
      </c>
      <c r="F2314" s="7" t="n">
        <f aca="false">1_Data_EDA!L2315</f>
        <v>3.900000095</v>
      </c>
      <c r="G2314" s="8" t="n">
        <f aca="false">1_Data_EDA!M2315</f>
        <v>0.029999999</v>
      </c>
      <c r="H2314" s="6" t="n">
        <f aca="false">IF(1_Data_EDA!B2315="First Class",1,0)</f>
        <v>1</v>
      </c>
      <c r="I2314" s="6" t="n">
        <f aca="false">IF(1_Data_EDA!B2315="Second Class",1,0)</f>
        <v>0</v>
      </c>
      <c r="J2314" s="6" t="n">
        <f aca="false">IF(1_Data_EDA!B2315="Same Day",1,0)</f>
        <v>0</v>
      </c>
      <c r="K2314" s="6" t="n">
        <f aca="false">IF(1_Data_EDA!C2315="Corporate",1,0)</f>
        <v>0</v>
      </c>
      <c r="L2314" s="6" t="n">
        <f aca="false">IF(1_Data_EDA!C2315="Home Office",1,0)</f>
        <v>0</v>
      </c>
      <c r="M2314" s="6" t="n">
        <f aca="false">IF(1_Data_EDA!D2315="Europe",1,0)</f>
        <v>0</v>
      </c>
      <c r="N2314" s="6" t="n">
        <f aca="false">IF(1_Data_EDA!D2315="LATAM",1,0)</f>
        <v>0</v>
      </c>
      <c r="O2314" s="6" t="n">
        <f aca="false">IF(1_Data_EDA!D2315="Pacific Asia",1,0)</f>
        <v>0</v>
      </c>
      <c r="P2314" s="6" t="n">
        <f aca="false">IF(1_Data_EDA!D2315="USCA",1,0)</f>
        <v>0</v>
      </c>
      <c r="Q2314" s="6" t="n">
        <f aca="false">IF(C2314&gt;MEDIAN(C$5:C$8004),1,0)</f>
        <v>1</v>
      </c>
      <c r="R2314" s="6" t="n">
        <f aca="false">IF(D2314&gt;2,1,0)</f>
        <v>0</v>
      </c>
    </row>
    <row r="2315" customFormat="false" ht="15" hidden="false" customHeight="true" outlineLevel="0" collapsed="false">
      <c r="A2315" s="6" t="n">
        <f aca="false">1_Data_EDA!O2316</f>
        <v>1</v>
      </c>
      <c r="B2315" s="6" t="n">
        <f aca="false">1_Data_EDA!H2316</f>
        <v>4</v>
      </c>
      <c r="C2315" s="7" t="n">
        <f aca="false">1_Data_EDA!I2316</f>
        <v>99.98999786</v>
      </c>
      <c r="D2315" s="6" t="n">
        <f aca="false">1_Data_EDA!J2316</f>
        <v>1</v>
      </c>
      <c r="E2315" s="7" t="n">
        <f aca="false">1_Data_EDA!K2316</f>
        <v>99.98999786</v>
      </c>
      <c r="F2315" s="7" t="n">
        <f aca="false">1_Data_EDA!L2316</f>
        <v>18</v>
      </c>
      <c r="G2315" s="8" t="n">
        <f aca="false">1_Data_EDA!M2316</f>
        <v>0.180000007</v>
      </c>
      <c r="H2315" s="6" t="n">
        <f aca="false">IF(1_Data_EDA!B2316="First Class",1,0)</f>
        <v>0</v>
      </c>
      <c r="I2315" s="6" t="n">
        <f aca="false">IF(1_Data_EDA!B2316="Second Class",1,0)</f>
        <v>0</v>
      </c>
      <c r="J2315" s="6" t="n">
        <f aca="false">IF(1_Data_EDA!B2316="Same Day",1,0)</f>
        <v>0</v>
      </c>
      <c r="K2315" s="6" t="n">
        <f aca="false">IF(1_Data_EDA!C2316="Corporate",1,0)</f>
        <v>1</v>
      </c>
      <c r="L2315" s="6" t="n">
        <f aca="false">IF(1_Data_EDA!C2316="Home Office",1,0)</f>
        <v>0</v>
      </c>
      <c r="M2315" s="6" t="n">
        <f aca="false">IF(1_Data_EDA!D2316="Europe",1,0)</f>
        <v>0</v>
      </c>
      <c r="N2315" s="6" t="n">
        <f aca="false">IF(1_Data_EDA!D2316="LATAM",1,0)</f>
        <v>1</v>
      </c>
      <c r="O2315" s="6" t="n">
        <f aca="false">IF(1_Data_EDA!D2316="Pacific Asia",1,0)</f>
        <v>0</v>
      </c>
      <c r="P2315" s="6" t="n">
        <f aca="false">IF(1_Data_EDA!D2316="USCA",1,0)</f>
        <v>0</v>
      </c>
      <c r="Q2315" s="6" t="n">
        <f aca="false">IF(C2315&gt;MEDIAN(C$5:C$8004),1,0)</f>
        <v>1</v>
      </c>
      <c r="R2315" s="6" t="n">
        <f aca="false">IF(D2315&gt;2,1,0)</f>
        <v>0</v>
      </c>
    </row>
    <row r="2316" customFormat="false" ht="15" hidden="false" customHeight="true" outlineLevel="0" collapsed="false">
      <c r="A2316" s="6" t="n">
        <f aca="false">1_Data_EDA!O2317</f>
        <v>1</v>
      </c>
      <c r="B2316" s="6" t="n">
        <f aca="false">1_Data_EDA!H2317</f>
        <v>2</v>
      </c>
      <c r="C2316" s="7" t="n">
        <f aca="false">1_Data_EDA!I2317</f>
        <v>99.98999786</v>
      </c>
      <c r="D2316" s="6" t="n">
        <f aca="false">1_Data_EDA!J2317</f>
        <v>4</v>
      </c>
      <c r="E2316" s="7" t="n">
        <f aca="false">1_Data_EDA!K2317</f>
        <v>399.9599915</v>
      </c>
      <c r="F2316" s="7" t="n">
        <f aca="false">1_Data_EDA!L2317</f>
        <v>63.99000168</v>
      </c>
      <c r="G2316" s="8" t="n">
        <f aca="false">1_Data_EDA!M2317</f>
        <v>0.159999996</v>
      </c>
      <c r="H2316" s="6" t="n">
        <f aca="false">IF(1_Data_EDA!B2317="First Class",1,0)</f>
        <v>0</v>
      </c>
      <c r="I2316" s="6" t="n">
        <f aca="false">IF(1_Data_EDA!B2317="Second Class",1,0)</f>
        <v>1</v>
      </c>
      <c r="J2316" s="6" t="n">
        <f aca="false">IF(1_Data_EDA!B2317="Same Day",1,0)</f>
        <v>0</v>
      </c>
      <c r="K2316" s="6" t="n">
        <f aca="false">IF(1_Data_EDA!C2317="Corporate",1,0)</f>
        <v>1</v>
      </c>
      <c r="L2316" s="6" t="n">
        <f aca="false">IF(1_Data_EDA!C2317="Home Office",1,0)</f>
        <v>0</v>
      </c>
      <c r="M2316" s="6" t="n">
        <f aca="false">IF(1_Data_EDA!D2317="Europe",1,0)</f>
        <v>1</v>
      </c>
      <c r="N2316" s="6" t="n">
        <f aca="false">IF(1_Data_EDA!D2317="LATAM",1,0)</f>
        <v>0</v>
      </c>
      <c r="O2316" s="6" t="n">
        <f aca="false">IF(1_Data_EDA!D2317="Pacific Asia",1,0)</f>
        <v>0</v>
      </c>
      <c r="P2316" s="6" t="n">
        <f aca="false">IF(1_Data_EDA!D2317="USCA",1,0)</f>
        <v>0</v>
      </c>
      <c r="Q2316" s="6" t="n">
        <f aca="false">IF(C2316&gt;MEDIAN(C$5:C$8004),1,0)</f>
        <v>1</v>
      </c>
      <c r="R2316" s="6" t="n">
        <f aca="false">IF(D2316&gt;2,1,0)</f>
        <v>1</v>
      </c>
    </row>
    <row r="2317" customFormat="false" ht="15" hidden="false" customHeight="true" outlineLevel="0" collapsed="false">
      <c r="A2317" s="6" t="n">
        <f aca="false">1_Data_EDA!O2318</f>
        <v>0</v>
      </c>
      <c r="B2317" s="6" t="n">
        <f aca="false">1_Data_EDA!H2318</f>
        <v>4</v>
      </c>
      <c r="C2317" s="7" t="n">
        <f aca="false">1_Data_EDA!I2318</f>
        <v>199.9900055</v>
      </c>
      <c r="D2317" s="6" t="n">
        <f aca="false">1_Data_EDA!J2318</f>
        <v>1</v>
      </c>
      <c r="E2317" s="7" t="n">
        <f aca="false">1_Data_EDA!K2318</f>
        <v>199.9900055</v>
      </c>
      <c r="F2317" s="7" t="n">
        <f aca="false">1_Data_EDA!L2318</f>
        <v>11</v>
      </c>
      <c r="G2317" s="8" t="n">
        <f aca="false">1_Data_EDA!M2318</f>
        <v>0.059999999</v>
      </c>
      <c r="H2317" s="6" t="n">
        <f aca="false">IF(1_Data_EDA!B2318="First Class",1,0)</f>
        <v>0</v>
      </c>
      <c r="I2317" s="6" t="n">
        <f aca="false">IF(1_Data_EDA!B2318="Second Class",1,0)</f>
        <v>0</v>
      </c>
      <c r="J2317" s="6" t="n">
        <f aca="false">IF(1_Data_EDA!B2318="Same Day",1,0)</f>
        <v>0</v>
      </c>
      <c r="K2317" s="6" t="n">
        <f aca="false">IF(1_Data_EDA!C2318="Corporate",1,0)</f>
        <v>0</v>
      </c>
      <c r="L2317" s="6" t="n">
        <f aca="false">IF(1_Data_EDA!C2318="Home Office",1,0)</f>
        <v>0</v>
      </c>
      <c r="M2317" s="6" t="n">
        <f aca="false">IF(1_Data_EDA!D2318="Europe",1,0)</f>
        <v>0</v>
      </c>
      <c r="N2317" s="6" t="n">
        <f aca="false">IF(1_Data_EDA!D2318="LATAM",1,0)</f>
        <v>0</v>
      </c>
      <c r="O2317" s="6" t="n">
        <f aca="false">IF(1_Data_EDA!D2318="Pacific Asia",1,0)</f>
        <v>1</v>
      </c>
      <c r="P2317" s="6" t="n">
        <f aca="false">IF(1_Data_EDA!D2318="USCA",1,0)</f>
        <v>0</v>
      </c>
      <c r="Q2317" s="6" t="n">
        <f aca="false">IF(C2317&gt;MEDIAN(C$5:C$8004),1,0)</f>
        <v>1</v>
      </c>
      <c r="R2317" s="6" t="n">
        <f aca="false">IF(D2317&gt;2,1,0)</f>
        <v>0</v>
      </c>
    </row>
    <row r="2318" customFormat="false" ht="15" hidden="false" customHeight="true" outlineLevel="0" collapsed="false">
      <c r="A2318" s="6" t="n">
        <f aca="false">1_Data_EDA!O2319</f>
        <v>1</v>
      </c>
      <c r="B2318" s="6" t="n">
        <f aca="false">1_Data_EDA!H2319</f>
        <v>1</v>
      </c>
      <c r="C2318" s="7" t="n">
        <f aca="false">1_Data_EDA!I2319</f>
        <v>399.980011</v>
      </c>
      <c r="D2318" s="6" t="n">
        <f aca="false">1_Data_EDA!J2319</f>
        <v>1</v>
      </c>
      <c r="E2318" s="7" t="n">
        <f aca="false">1_Data_EDA!K2319</f>
        <v>399.980011</v>
      </c>
      <c r="F2318" s="7" t="n">
        <f aca="false">1_Data_EDA!L2319</f>
        <v>16</v>
      </c>
      <c r="G2318" s="8" t="n">
        <f aca="false">1_Data_EDA!M2319</f>
        <v>0.039999999</v>
      </c>
      <c r="H2318" s="6" t="n">
        <f aca="false">IF(1_Data_EDA!B2319="First Class",1,0)</f>
        <v>1</v>
      </c>
      <c r="I2318" s="6" t="n">
        <f aca="false">IF(1_Data_EDA!B2319="Second Class",1,0)</f>
        <v>0</v>
      </c>
      <c r="J2318" s="6" t="n">
        <f aca="false">IF(1_Data_EDA!B2319="Same Day",1,0)</f>
        <v>0</v>
      </c>
      <c r="K2318" s="6" t="n">
        <f aca="false">IF(1_Data_EDA!C2319="Corporate",1,0)</f>
        <v>0</v>
      </c>
      <c r="L2318" s="6" t="n">
        <f aca="false">IF(1_Data_EDA!C2319="Home Office",1,0)</f>
        <v>0</v>
      </c>
      <c r="M2318" s="6" t="n">
        <f aca="false">IF(1_Data_EDA!D2319="Europe",1,0)</f>
        <v>0</v>
      </c>
      <c r="N2318" s="6" t="n">
        <f aca="false">IF(1_Data_EDA!D2319="LATAM",1,0)</f>
        <v>1</v>
      </c>
      <c r="O2318" s="6" t="n">
        <f aca="false">IF(1_Data_EDA!D2319="Pacific Asia",1,0)</f>
        <v>0</v>
      </c>
      <c r="P2318" s="6" t="n">
        <f aca="false">IF(1_Data_EDA!D2319="USCA",1,0)</f>
        <v>0</v>
      </c>
      <c r="Q2318" s="6" t="n">
        <f aca="false">IF(C2318&gt;MEDIAN(C$5:C$8004),1,0)</f>
        <v>1</v>
      </c>
      <c r="R2318" s="6" t="n">
        <f aca="false">IF(D2318&gt;2,1,0)</f>
        <v>0</v>
      </c>
    </row>
    <row r="2319" customFormat="false" ht="15" hidden="false" customHeight="true" outlineLevel="0" collapsed="false">
      <c r="A2319" s="6" t="n">
        <f aca="false">1_Data_EDA!O2320</f>
        <v>1</v>
      </c>
      <c r="B2319" s="6" t="n">
        <f aca="false">1_Data_EDA!H2320</f>
        <v>2</v>
      </c>
      <c r="C2319" s="7" t="n">
        <f aca="false">1_Data_EDA!I2320</f>
        <v>30</v>
      </c>
      <c r="D2319" s="6" t="n">
        <f aca="false">1_Data_EDA!J2320</f>
        <v>1</v>
      </c>
      <c r="E2319" s="7" t="n">
        <f aca="false">1_Data_EDA!K2320</f>
        <v>30</v>
      </c>
      <c r="F2319" s="7" t="n">
        <f aca="false">1_Data_EDA!L2320</f>
        <v>7.5</v>
      </c>
      <c r="G2319" s="8" t="n">
        <f aca="false">1_Data_EDA!M2320</f>
        <v>0.25</v>
      </c>
      <c r="H2319" s="6" t="n">
        <f aca="false">IF(1_Data_EDA!B2320="First Class",1,0)</f>
        <v>0</v>
      </c>
      <c r="I2319" s="6" t="n">
        <f aca="false">IF(1_Data_EDA!B2320="Second Class",1,0)</f>
        <v>1</v>
      </c>
      <c r="J2319" s="6" t="n">
        <f aca="false">IF(1_Data_EDA!B2320="Same Day",1,0)</f>
        <v>0</v>
      </c>
      <c r="K2319" s="6" t="n">
        <f aca="false">IF(1_Data_EDA!C2320="Corporate",1,0)</f>
        <v>0</v>
      </c>
      <c r="L2319" s="6" t="n">
        <f aca="false">IF(1_Data_EDA!C2320="Home Office",1,0)</f>
        <v>1</v>
      </c>
      <c r="M2319" s="6" t="n">
        <f aca="false">IF(1_Data_EDA!D2320="Europe",1,0)</f>
        <v>0</v>
      </c>
      <c r="N2319" s="6" t="n">
        <f aca="false">IF(1_Data_EDA!D2320="LATAM",1,0)</f>
        <v>0</v>
      </c>
      <c r="O2319" s="6" t="n">
        <f aca="false">IF(1_Data_EDA!D2320="Pacific Asia",1,0)</f>
        <v>0</v>
      </c>
      <c r="P2319" s="6" t="n">
        <f aca="false">IF(1_Data_EDA!D2320="USCA",1,0)</f>
        <v>1</v>
      </c>
      <c r="Q2319" s="6" t="n">
        <f aca="false">IF(C2319&gt;MEDIAN(C$5:C$8004),1,0)</f>
        <v>0</v>
      </c>
      <c r="R2319" s="6" t="n">
        <f aca="false">IF(D2319&gt;2,1,0)</f>
        <v>0</v>
      </c>
    </row>
    <row r="2320" customFormat="false" ht="15" hidden="false" customHeight="true" outlineLevel="0" collapsed="false">
      <c r="A2320" s="6" t="n">
        <f aca="false">1_Data_EDA!O2321</f>
        <v>1</v>
      </c>
      <c r="B2320" s="6" t="n">
        <f aca="false">1_Data_EDA!H2321</f>
        <v>0</v>
      </c>
      <c r="C2320" s="7" t="n">
        <f aca="false">1_Data_EDA!I2321</f>
        <v>59.99000168</v>
      </c>
      <c r="D2320" s="6" t="n">
        <f aca="false">1_Data_EDA!J2321</f>
        <v>5</v>
      </c>
      <c r="E2320" s="7" t="n">
        <f aca="false">1_Data_EDA!K2321</f>
        <v>299.9500122</v>
      </c>
      <c r="F2320" s="7" t="n">
        <f aca="false">1_Data_EDA!L2321</f>
        <v>6</v>
      </c>
      <c r="G2320" s="8" t="n">
        <f aca="false">1_Data_EDA!M2321</f>
        <v>0.02</v>
      </c>
      <c r="H2320" s="6" t="n">
        <f aca="false">IF(1_Data_EDA!B2321="First Class",1,0)</f>
        <v>0</v>
      </c>
      <c r="I2320" s="6" t="n">
        <f aca="false">IF(1_Data_EDA!B2321="Second Class",1,0)</f>
        <v>0</v>
      </c>
      <c r="J2320" s="6" t="n">
        <f aca="false">IF(1_Data_EDA!B2321="Same Day",1,0)</f>
        <v>1</v>
      </c>
      <c r="K2320" s="6" t="n">
        <f aca="false">IF(1_Data_EDA!C2321="Corporate",1,0)</f>
        <v>1</v>
      </c>
      <c r="L2320" s="6" t="n">
        <f aca="false">IF(1_Data_EDA!C2321="Home Office",1,0)</f>
        <v>0</v>
      </c>
      <c r="M2320" s="6" t="n">
        <f aca="false">IF(1_Data_EDA!D2321="Europe",1,0)</f>
        <v>0</v>
      </c>
      <c r="N2320" s="6" t="n">
        <f aca="false">IF(1_Data_EDA!D2321="LATAM",1,0)</f>
        <v>0</v>
      </c>
      <c r="O2320" s="6" t="n">
        <f aca="false">IF(1_Data_EDA!D2321="Pacific Asia",1,0)</f>
        <v>0</v>
      </c>
      <c r="P2320" s="6" t="n">
        <f aca="false">IF(1_Data_EDA!D2321="USCA",1,0)</f>
        <v>0</v>
      </c>
      <c r="Q2320" s="6" t="n">
        <f aca="false">IF(C2320&gt;MEDIAN(C$5:C$8004),1,0)</f>
        <v>0</v>
      </c>
      <c r="R2320" s="6" t="n">
        <f aca="false">IF(D2320&gt;2,1,0)</f>
        <v>1</v>
      </c>
    </row>
    <row r="2321" customFormat="false" ht="15" hidden="false" customHeight="true" outlineLevel="0" collapsed="false">
      <c r="A2321" s="6" t="n">
        <f aca="false">1_Data_EDA!O2322</f>
        <v>1</v>
      </c>
      <c r="B2321" s="6" t="n">
        <f aca="false">1_Data_EDA!H2322</f>
        <v>1</v>
      </c>
      <c r="C2321" s="7" t="n">
        <f aca="false">1_Data_EDA!I2322</f>
        <v>299.980011</v>
      </c>
      <c r="D2321" s="6" t="n">
        <f aca="false">1_Data_EDA!J2322</f>
        <v>1</v>
      </c>
      <c r="E2321" s="7" t="n">
        <f aca="false">1_Data_EDA!K2322</f>
        <v>299.980011</v>
      </c>
      <c r="F2321" s="7" t="n">
        <f aca="false">1_Data_EDA!L2322</f>
        <v>12</v>
      </c>
      <c r="G2321" s="8" t="n">
        <f aca="false">1_Data_EDA!M2322</f>
        <v>0.039999999</v>
      </c>
      <c r="H2321" s="6" t="n">
        <f aca="false">IF(1_Data_EDA!B2322="First Class",1,0)</f>
        <v>1</v>
      </c>
      <c r="I2321" s="6" t="n">
        <f aca="false">IF(1_Data_EDA!B2322="Second Class",1,0)</f>
        <v>0</v>
      </c>
      <c r="J2321" s="6" t="n">
        <f aca="false">IF(1_Data_EDA!B2322="Same Day",1,0)</f>
        <v>0</v>
      </c>
      <c r="K2321" s="6" t="n">
        <f aca="false">IF(1_Data_EDA!C2322="Corporate",1,0)</f>
        <v>0</v>
      </c>
      <c r="L2321" s="6" t="n">
        <f aca="false">IF(1_Data_EDA!C2322="Home Office",1,0)</f>
        <v>1</v>
      </c>
      <c r="M2321" s="6" t="n">
        <f aca="false">IF(1_Data_EDA!D2322="Europe",1,0)</f>
        <v>0</v>
      </c>
      <c r="N2321" s="6" t="n">
        <f aca="false">IF(1_Data_EDA!D2322="LATAM",1,0)</f>
        <v>1</v>
      </c>
      <c r="O2321" s="6" t="n">
        <f aca="false">IF(1_Data_EDA!D2322="Pacific Asia",1,0)</f>
        <v>0</v>
      </c>
      <c r="P2321" s="6" t="n">
        <f aca="false">IF(1_Data_EDA!D2322="USCA",1,0)</f>
        <v>0</v>
      </c>
      <c r="Q2321" s="6" t="n">
        <f aca="false">IF(C2321&gt;MEDIAN(C$5:C$8004),1,0)</f>
        <v>1</v>
      </c>
      <c r="R2321" s="6" t="n">
        <f aca="false">IF(D2321&gt;2,1,0)</f>
        <v>0</v>
      </c>
    </row>
    <row r="2322" customFormat="false" ht="15" hidden="false" customHeight="true" outlineLevel="0" collapsed="false">
      <c r="A2322" s="6" t="n">
        <f aca="false">1_Data_EDA!O2323</f>
        <v>0</v>
      </c>
      <c r="B2322" s="6" t="n">
        <f aca="false">1_Data_EDA!H2323</f>
        <v>4</v>
      </c>
      <c r="C2322" s="7" t="n">
        <f aca="false">1_Data_EDA!I2323</f>
        <v>99.98999786</v>
      </c>
      <c r="D2322" s="6" t="n">
        <f aca="false">1_Data_EDA!J2323</f>
        <v>5</v>
      </c>
      <c r="E2322" s="7" t="n">
        <f aca="false">1_Data_EDA!K2323</f>
        <v>499.9500122</v>
      </c>
      <c r="F2322" s="7" t="n">
        <f aca="false">1_Data_EDA!L2323</f>
        <v>79.98999786</v>
      </c>
      <c r="G2322" s="8" t="n">
        <f aca="false">1_Data_EDA!M2323</f>
        <v>0.159999996</v>
      </c>
      <c r="H2322" s="6" t="n">
        <f aca="false">IF(1_Data_EDA!B2323="First Class",1,0)</f>
        <v>0</v>
      </c>
      <c r="I2322" s="6" t="n">
        <f aca="false">IF(1_Data_EDA!B2323="Second Class",1,0)</f>
        <v>0</v>
      </c>
      <c r="J2322" s="6" t="n">
        <f aca="false">IF(1_Data_EDA!B2323="Same Day",1,0)</f>
        <v>0</v>
      </c>
      <c r="K2322" s="6" t="n">
        <f aca="false">IF(1_Data_EDA!C2323="Corporate",1,0)</f>
        <v>0</v>
      </c>
      <c r="L2322" s="6" t="n">
        <f aca="false">IF(1_Data_EDA!C2323="Home Office",1,0)</f>
        <v>0</v>
      </c>
      <c r="M2322" s="6" t="n">
        <f aca="false">IF(1_Data_EDA!D2323="Europe",1,0)</f>
        <v>0</v>
      </c>
      <c r="N2322" s="6" t="n">
        <f aca="false">IF(1_Data_EDA!D2323="LATAM",1,0)</f>
        <v>1</v>
      </c>
      <c r="O2322" s="6" t="n">
        <f aca="false">IF(1_Data_EDA!D2323="Pacific Asia",1,0)</f>
        <v>0</v>
      </c>
      <c r="P2322" s="6" t="n">
        <f aca="false">IF(1_Data_EDA!D2323="USCA",1,0)</f>
        <v>0</v>
      </c>
      <c r="Q2322" s="6" t="n">
        <f aca="false">IF(C2322&gt;MEDIAN(C$5:C$8004),1,0)</f>
        <v>1</v>
      </c>
      <c r="R2322" s="6" t="n">
        <f aca="false">IF(D2322&gt;2,1,0)</f>
        <v>1</v>
      </c>
    </row>
    <row r="2323" customFormat="false" ht="15" hidden="false" customHeight="true" outlineLevel="0" collapsed="false">
      <c r="A2323" s="6" t="n">
        <f aca="false">1_Data_EDA!O2324</f>
        <v>1</v>
      </c>
      <c r="B2323" s="6" t="n">
        <f aca="false">1_Data_EDA!H2324</f>
        <v>2</v>
      </c>
      <c r="C2323" s="7" t="n">
        <f aca="false">1_Data_EDA!I2324</f>
        <v>27.98999977</v>
      </c>
      <c r="D2323" s="6" t="n">
        <f aca="false">1_Data_EDA!J2324</f>
        <v>4</v>
      </c>
      <c r="E2323" s="7" t="n">
        <f aca="false">1_Data_EDA!K2324</f>
        <v>111.9599991</v>
      </c>
      <c r="F2323" s="7" t="n">
        <f aca="false">1_Data_EDA!L2324</f>
        <v>19.03000069</v>
      </c>
      <c r="G2323" s="8" t="n">
        <f aca="false">1_Data_EDA!M2324</f>
        <v>0.170000002</v>
      </c>
      <c r="H2323" s="6" t="n">
        <f aca="false">IF(1_Data_EDA!B2324="First Class",1,0)</f>
        <v>0</v>
      </c>
      <c r="I2323" s="6" t="n">
        <f aca="false">IF(1_Data_EDA!B2324="Second Class",1,0)</f>
        <v>1</v>
      </c>
      <c r="J2323" s="6" t="n">
        <f aca="false">IF(1_Data_EDA!B2324="Same Day",1,0)</f>
        <v>0</v>
      </c>
      <c r="K2323" s="6" t="n">
        <f aca="false">IF(1_Data_EDA!C2324="Corporate",1,0)</f>
        <v>0</v>
      </c>
      <c r="L2323" s="6" t="n">
        <f aca="false">IF(1_Data_EDA!C2324="Home Office",1,0)</f>
        <v>0</v>
      </c>
      <c r="M2323" s="6" t="n">
        <f aca="false">IF(1_Data_EDA!D2324="Europe",1,0)</f>
        <v>0</v>
      </c>
      <c r="N2323" s="6" t="n">
        <f aca="false">IF(1_Data_EDA!D2324="LATAM",1,0)</f>
        <v>0</v>
      </c>
      <c r="O2323" s="6" t="n">
        <f aca="false">IF(1_Data_EDA!D2324="Pacific Asia",1,0)</f>
        <v>0</v>
      </c>
      <c r="P2323" s="6" t="n">
        <f aca="false">IF(1_Data_EDA!D2324="USCA",1,0)</f>
        <v>1</v>
      </c>
      <c r="Q2323" s="6" t="n">
        <f aca="false">IF(C2323&gt;MEDIAN(C$5:C$8004),1,0)</f>
        <v>0</v>
      </c>
      <c r="R2323" s="6" t="n">
        <f aca="false">IF(D2323&gt;2,1,0)</f>
        <v>1</v>
      </c>
    </row>
    <row r="2324" customFormat="false" ht="15" hidden="false" customHeight="true" outlineLevel="0" collapsed="false">
      <c r="A2324" s="6" t="n">
        <f aca="false">1_Data_EDA!O2325</f>
        <v>1</v>
      </c>
      <c r="B2324" s="6" t="n">
        <f aca="false">1_Data_EDA!H2325</f>
        <v>2</v>
      </c>
      <c r="C2324" s="7" t="n">
        <f aca="false">1_Data_EDA!I2325</f>
        <v>399.980011</v>
      </c>
      <c r="D2324" s="6" t="n">
        <f aca="false">1_Data_EDA!J2325</f>
        <v>1</v>
      </c>
      <c r="E2324" s="7" t="n">
        <f aca="false">1_Data_EDA!K2325</f>
        <v>399.980011</v>
      </c>
      <c r="F2324" s="7" t="n">
        <f aca="false">1_Data_EDA!L2325</f>
        <v>40</v>
      </c>
      <c r="G2324" s="8" t="n">
        <f aca="false">1_Data_EDA!M2325</f>
        <v>0.100000001</v>
      </c>
      <c r="H2324" s="6" t="n">
        <f aca="false">IF(1_Data_EDA!B2325="First Class",1,0)</f>
        <v>0</v>
      </c>
      <c r="I2324" s="6" t="n">
        <f aca="false">IF(1_Data_EDA!B2325="Second Class",1,0)</f>
        <v>1</v>
      </c>
      <c r="J2324" s="6" t="n">
        <f aca="false">IF(1_Data_EDA!B2325="Same Day",1,0)</f>
        <v>0</v>
      </c>
      <c r="K2324" s="6" t="n">
        <f aca="false">IF(1_Data_EDA!C2325="Corporate",1,0)</f>
        <v>1</v>
      </c>
      <c r="L2324" s="6" t="n">
        <f aca="false">IF(1_Data_EDA!C2325="Home Office",1,0)</f>
        <v>0</v>
      </c>
      <c r="M2324" s="6" t="n">
        <f aca="false">IF(1_Data_EDA!D2325="Europe",1,0)</f>
        <v>0</v>
      </c>
      <c r="N2324" s="6" t="n">
        <f aca="false">IF(1_Data_EDA!D2325="LATAM",1,0)</f>
        <v>1</v>
      </c>
      <c r="O2324" s="6" t="n">
        <f aca="false">IF(1_Data_EDA!D2325="Pacific Asia",1,0)</f>
        <v>0</v>
      </c>
      <c r="P2324" s="6" t="n">
        <f aca="false">IF(1_Data_EDA!D2325="USCA",1,0)</f>
        <v>0</v>
      </c>
      <c r="Q2324" s="6" t="n">
        <f aca="false">IF(C2324&gt;MEDIAN(C$5:C$8004),1,0)</f>
        <v>1</v>
      </c>
      <c r="R2324" s="6" t="n">
        <f aca="false">IF(D2324&gt;2,1,0)</f>
        <v>0</v>
      </c>
    </row>
    <row r="2325" customFormat="false" ht="15" hidden="false" customHeight="true" outlineLevel="0" collapsed="false">
      <c r="A2325" s="6" t="n">
        <f aca="false">1_Data_EDA!O2326</f>
        <v>1</v>
      </c>
      <c r="B2325" s="6" t="n">
        <f aca="false">1_Data_EDA!H2326</f>
        <v>4</v>
      </c>
      <c r="C2325" s="7" t="n">
        <f aca="false">1_Data_EDA!I2326</f>
        <v>129.9900055</v>
      </c>
      <c r="D2325" s="6" t="n">
        <f aca="false">1_Data_EDA!J2326</f>
        <v>1</v>
      </c>
      <c r="E2325" s="7" t="n">
        <f aca="false">1_Data_EDA!K2326</f>
        <v>129.9900055</v>
      </c>
      <c r="F2325" s="7" t="n">
        <f aca="false">1_Data_EDA!L2326</f>
        <v>15.60000038</v>
      </c>
      <c r="G2325" s="8" t="n">
        <f aca="false">1_Data_EDA!M2326</f>
        <v>0.119999997</v>
      </c>
      <c r="H2325" s="6" t="n">
        <f aca="false">IF(1_Data_EDA!B2326="First Class",1,0)</f>
        <v>0</v>
      </c>
      <c r="I2325" s="6" t="n">
        <f aca="false">IF(1_Data_EDA!B2326="Second Class",1,0)</f>
        <v>0</v>
      </c>
      <c r="J2325" s="6" t="n">
        <f aca="false">IF(1_Data_EDA!B2326="Same Day",1,0)</f>
        <v>0</v>
      </c>
      <c r="K2325" s="6" t="n">
        <f aca="false">IF(1_Data_EDA!C2326="Corporate",1,0)</f>
        <v>1</v>
      </c>
      <c r="L2325" s="6" t="n">
        <f aca="false">IF(1_Data_EDA!C2326="Home Office",1,0)</f>
        <v>0</v>
      </c>
      <c r="M2325" s="6" t="n">
        <f aca="false">IF(1_Data_EDA!D2326="Europe",1,0)</f>
        <v>1</v>
      </c>
      <c r="N2325" s="6" t="n">
        <f aca="false">IF(1_Data_EDA!D2326="LATAM",1,0)</f>
        <v>0</v>
      </c>
      <c r="O2325" s="6" t="n">
        <f aca="false">IF(1_Data_EDA!D2326="Pacific Asia",1,0)</f>
        <v>0</v>
      </c>
      <c r="P2325" s="6" t="n">
        <f aca="false">IF(1_Data_EDA!D2326="USCA",1,0)</f>
        <v>0</v>
      </c>
      <c r="Q2325" s="6" t="n">
        <f aca="false">IF(C2325&gt;MEDIAN(C$5:C$8004),1,0)</f>
        <v>1</v>
      </c>
      <c r="R2325" s="6" t="n">
        <f aca="false">IF(D2325&gt;2,1,0)</f>
        <v>0</v>
      </c>
    </row>
    <row r="2326" customFormat="false" ht="15" hidden="false" customHeight="true" outlineLevel="0" collapsed="false">
      <c r="A2326" s="6" t="n">
        <f aca="false">1_Data_EDA!O2327</f>
        <v>1</v>
      </c>
      <c r="B2326" s="6" t="n">
        <f aca="false">1_Data_EDA!H2327</f>
        <v>4</v>
      </c>
      <c r="C2326" s="7" t="n">
        <f aca="false">1_Data_EDA!I2327</f>
        <v>50</v>
      </c>
      <c r="D2326" s="6" t="n">
        <f aca="false">1_Data_EDA!J2327</f>
        <v>5</v>
      </c>
      <c r="E2326" s="7" t="n">
        <f aca="false">1_Data_EDA!K2327</f>
        <v>250</v>
      </c>
      <c r="F2326" s="7" t="n">
        <f aca="false">1_Data_EDA!L2327</f>
        <v>2.5</v>
      </c>
      <c r="G2326" s="8" t="n">
        <f aca="false">1_Data_EDA!M2327</f>
        <v>0.01</v>
      </c>
      <c r="H2326" s="6" t="n">
        <f aca="false">IF(1_Data_EDA!B2327="First Class",1,0)</f>
        <v>0</v>
      </c>
      <c r="I2326" s="6" t="n">
        <f aca="false">IF(1_Data_EDA!B2327="Second Class",1,0)</f>
        <v>0</v>
      </c>
      <c r="J2326" s="6" t="n">
        <f aca="false">IF(1_Data_EDA!B2327="Same Day",1,0)</f>
        <v>0</v>
      </c>
      <c r="K2326" s="6" t="n">
        <f aca="false">IF(1_Data_EDA!C2327="Corporate",1,0)</f>
        <v>0</v>
      </c>
      <c r="L2326" s="6" t="n">
        <f aca="false">IF(1_Data_EDA!C2327="Home Office",1,0)</f>
        <v>0</v>
      </c>
      <c r="M2326" s="6" t="n">
        <f aca="false">IF(1_Data_EDA!D2327="Europe",1,0)</f>
        <v>0</v>
      </c>
      <c r="N2326" s="6" t="n">
        <f aca="false">IF(1_Data_EDA!D2327="LATAM",1,0)</f>
        <v>0</v>
      </c>
      <c r="O2326" s="6" t="n">
        <f aca="false">IF(1_Data_EDA!D2327="Pacific Asia",1,0)</f>
        <v>0</v>
      </c>
      <c r="P2326" s="6" t="n">
        <f aca="false">IF(1_Data_EDA!D2327="USCA",1,0)</f>
        <v>0</v>
      </c>
      <c r="Q2326" s="6" t="n">
        <f aca="false">IF(C2326&gt;MEDIAN(C$5:C$8004),1,0)</f>
        <v>0</v>
      </c>
      <c r="R2326" s="6" t="n">
        <f aca="false">IF(D2326&gt;2,1,0)</f>
        <v>1</v>
      </c>
    </row>
    <row r="2327" customFormat="false" ht="15" hidden="false" customHeight="true" outlineLevel="0" collapsed="false">
      <c r="A2327" s="6" t="n">
        <f aca="false">1_Data_EDA!O2328</f>
        <v>0</v>
      </c>
      <c r="B2327" s="6" t="n">
        <f aca="false">1_Data_EDA!H2328</f>
        <v>4</v>
      </c>
      <c r="C2327" s="7" t="n">
        <f aca="false">1_Data_EDA!I2328</f>
        <v>50</v>
      </c>
      <c r="D2327" s="6" t="n">
        <f aca="false">1_Data_EDA!J2328</f>
        <v>4</v>
      </c>
      <c r="E2327" s="7" t="n">
        <f aca="false">1_Data_EDA!K2328</f>
        <v>200</v>
      </c>
      <c r="F2327" s="7" t="n">
        <f aca="false">1_Data_EDA!L2328</f>
        <v>14</v>
      </c>
      <c r="G2327" s="8" t="n">
        <f aca="false">1_Data_EDA!M2328</f>
        <v>0.07</v>
      </c>
      <c r="H2327" s="6" t="n">
        <f aca="false">IF(1_Data_EDA!B2328="First Class",1,0)</f>
        <v>0</v>
      </c>
      <c r="I2327" s="6" t="n">
        <f aca="false">IF(1_Data_EDA!B2328="Second Class",1,0)</f>
        <v>0</v>
      </c>
      <c r="J2327" s="6" t="n">
        <f aca="false">IF(1_Data_EDA!B2328="Same Day",1,0)</f>
        <v>0</v>
      </c>
      <c r="K2327" s="6" t="n">
        <f aca="false">IF(1_Data_EDA!C2328="Corporate",1,0)</f>
        <v>1</v>
      </c>
      <c r="L2327" s="6" t="n">
        <f aca="false">IF(1_Data_EDA!C2328="Home Office",1,0)</f>
        <v>0</v>
      </c>
      <c r="M2327" s="6" t="n">
        <f aca="false">IF(1_Data_EDA!D2328="Europe",1,0)</f>
        <v>0</v>
      </c>
      <c r="N2327" s="6" t="n">
        <f aca="false">IF(1_Data_EDA!D2328="LATAM",1,0)</f>
        <v>0</v>
      </c>
      <c r="O2327" s="6" t="n">
        <f aca="false">IF(1_Data_EDA!D2328="Pacific Asia",1,0)</f>
        <v>0</v>
      </c>
      <c r="P2327" s="6" t="n">
        <f aca="false">IF(1_Data_EDA!D2328="USCA",1,0)</f>
        <v>1</v>
      </c>
      <c r="Q2327" s="6" t="n">
        <f aca="false">IF(C2327&gt;MEDIAN(C$5:C$8004),1,0)</f>
        <v>0</v>
      </c>
      <c r="R2327" s="6" t="n">
        <f aca="false">IF(D2327&gt;2,1,0)</f>
        <v>1</v>
      </c>
    </row>
    <row r="2328" customFormat="false" ht="15" hidden="false" customHeight="true" outlineLevel="0" collapsed="false">
      <c r="A2328" s="6" t="n">
        <f aca="false">1_Data_EDA!O2329</f>
        <v>0</v>
      </c>
      <c r="B2328" s="6" t="n">
        <f aca="false">1_Data_EDA!H2329</f>
        <v>4</v>
      </c>
      <c r="C2328" s="7" t="n">
        <f aca="false">1_Data_EDA!I2329</f>
        <v>129.9900055</v>
      </c>
      <c r="D2328" s="6" t="n">
        <f aca="false">1_Data_EDA!J2329</f>
        <v>1</v>
      </c>
      <c r="E2328" s="7" t="n">
        <f aca="false">1_Data_EDA!K2329</f>
        <v>129.9900055</v>
      </c>
      <c r="F2328" s="7" t="n">
        <f aca="false">1_Data_EDA!L2329</f>
        <v>20.79999924</v>
      </c>
      <c r="G2328" s="8" t="n">
        <f aca="false">1_Data_EDA!M2329</f>
        <v>0.159999996</v>
      </c>
      <c r="H2328" s="6" t="n">
        <f aca="false">IF(1_Data_EDA!B2329="First Class",1,0)</f>
        <v>0</v>
      </c>
      <c r="I2328" s="6" t="n">
        <f aca="false">IF(1_Data_EDA!B2329="Second Class",1,0)</f>
        <v>0</v>
      </c>
      <c r="J2328" s="6" t="n">
        <f aca="false">IF(1_Data_EDA!B2329="Same Day",1,0)</f>
        <v>0</v>
      </c>
      <c r="K2328" s="6" t="n">
        <f aca="false">IF(1_Data_EDA!C2329="Corporate",1,0)</f>
        <v>1</v>
      </c>
      <c r="L2328" s="6" t="n">
        <f aca="false">IF(1_Data_EDA!C2329="Home Office",1,0)</f>
        <v>0</v>
      </c>
      <c r="M2328" s="6" t="n">
        <f aca="false">IF(1_Data_EDA!D2329="Europe",1,0)</f>
        <v>0</v>
      </c>
      <c r="N2328" s="6" t="n">
        <f aca="false">IF(1_Data_EDA!D2329="LATAM",1,0)</f>
        <v>1</v>
      </c>
      <c r="O2328" s="6" t="n">
        <f aca="false">IF(1_Data_EDA!D2329="Pacific Asia",1,0)</f>
        <v>0</v>
      </c>
      <c r="P2328" s="6" t="n">
        <f aca="false">IF(1_Data_EDA!D2329="USCA",1,0)</f>
        <v>0</v>
      </c>
      <c r="Q2328" s="6" t="n">
        <f aca="false">IF(C2328&gt;MEDIAN(C$5:C$8004),1,0)</f>
        <v>1</v>
      </c>
      <c r="R2328" s="6" t="n">
        <f aca="false">IF(D2328&gt;2,1,0)</f>
        <v>0</v>
      </c>
    </row>
    <row r="2329" customFormat="false" ht="15" hidden="false" customHeight="true" outlineLevel="0" collapsed="false">
      <c r="A2329" s="6" t="n">
        <f aca="false">1_Data_EDA!O2330</f>
        <v>1</v>
      </c>
      <c r="B2329" s="6" t="n">
        <f aca="false">1_Data_EDA!H2330</f>
        <v>4</v>
      </c>
      <c r="C2329" s="7" t="n">
        <f aca="false">1_Data_EDA!I2330</f>
        <v>129.9900055</v>
      </c>
      <c r="D2329" s="6" t="n">
        <f aca="false">1_Data_EDA!J2330</f>
        <v>1</v>
      </c>
      <c r="E2329" s="7" t="n">
        <f aca="false">1_Data_EDA!K2330</f>
        <v>129.9900055</v>
      </c>
      <c r="F2329" s="7" t="n">
        <f aca="false">1_Data_EDA!L2330</f>
        <v>1.299999952</v>
      </c>
      <c r="G2329" s="8" t="n">
        <f aca="false">1_Data_EDA!M2330</f>
        <v>0.01</v>
      </c>
      <c r="H2329" s="6" t="n">
        <f aca="false">IF(1_Data_EDA!B2330="First Class",1,0)</f>
        <v>0</v>
      </c>
      <c r="I2329" s="6" t="n">
        <f aca="false">IF(1_Data_EDA!B2330="Second Class",1,0)</f>
        <v>0</v>
      </c>
      <c r="J2329" s="6" t="n">
        <f aca="false">IF(1_Data_EDA!B2330="Same Day",1,0)</f>
        <v>0</v>
      </c>
      <c r="K2329" s="6" t="n">
        <f aca="false">IF(1_Data_EDA!C2330="Corporate",1,0)</f>
        <v>0</v>
      </c>
      <c r="L2329" s="6" t="n">
        <f aca="false">IF(1_Data_EDA!C2330="Home Office",1,0)</f>
        <v>0</v>
      </c>
      <c r="M2329" s="6" t="n">
        <f aca="false">IF(1_Data_EDA!D2330="Europe",1,0)</f>
        <v>1</v>
      </c>
      <c r="N2329" s="6" t="n">
        <f aca="false">IF(1_Data_EDA!D2330="LATAM",1,0)</f>
        <v>0</v>
      </c>
      <c r="O2329" s="6" t="n">
        <f aca="false">IF(1_Data_EDA!D2330="Pacific Asia",1,0)</f>
        <v>0</v>
      </c>
      <c r="P2329" s="6" t="n">
        <f aca="false">IF(1_Data_EDA!D2330="USCA",1,0)</f>
        <v>0</v>
      </c>
      <c r="Q2329" s="6" t="n">
        <f aca="false">IF(C2329&gt;MEDIAN(C$5:C$8004),1,0)</f>
        <v>1</v>
      </c>
      <c r="R2329" s="6" t="n">
        <f aca="false">IF(D2329&gt;2,1,0)</f>
        <v>0</v>
      </c>
    </row>
    <row r="2330" customFormat="false" ht="15" hidden="false" customHeight="true" outlineLevel="0" collapsed="false">
      <c r="A2330" s="6" t="n">
        <f aca="false">1_Data_EDA!O2331</f>
        <v>1</v>
      </c>
      <c r="B2330" s="6" t="n">
        <f aca="false">1_Data_EDA!H2331</f>
        <v>4</v>
      </c>
      <c r="C2330" s="7" t="n">
        <f aca="false">1_Data_EDA!I2331</f>
        <v>51.99000168</v>
      </c>
      <c r="D2330" s="6" t="n">
        <f aca="false">1_Data_EDA!J2331</f>
        <v>4</v>
      </c>
      <c r="E2330" s="7" t="n">
        <f aca="false">1_Data_EDA!K2331</f>
        <v>207.9600067</v>
      </c>
      <c r="F2330" s="7" t="n">
        <f aca="false">1_Data_EDA!L2331</f>
        <v>14.56000042</v>
      </c>
      <c r="G2330" s="8" t="n">
        <f aca="false">1_Data_EDA!M2331</f>
        <v>0.07</v>
      </c>
      <c r="H2330" s="6" t="n">
        <f aca="false">IF(1_Data_EDA!B2331="First Class",1,0)</f>
        <v>0</v>
      </c>
      <c r="I2330" s="6" t="n">
        <f aca="false">IF(1_Data_EDA!B2331="Second Class",1,0)</f>
        <v>0</v>
      </c>
      <c r="J2330" s="6" t="n">
        <f aca="false">IF(1_Data_EDA!B2331="Same Day",1,0)</f>
        <v>0</v>
      </c>
      <c r="K2330" s="6" t="n">
        <f aca="false">IF(1_Data_EDA!C2331="Corporate",1,0)</f>
        <v>1</v>
      </c>
      <c r="L2330" s="6" t="n">
        <f aca="false">IF(1_Data_EDA!C2331="Home Office",1,0)</f>
        <v>0</v>
      </c>
      <c r="M2330" s="6" t="n">
        <f aca="false">IF(1_Data_EDA!D2331="Europe",1,0)</f>
        <v>1</v>
      </c>
      <c r="N2330" s="6" t="n">
        <f aca="false">IF(1_Data_EDA!D2331="LATAM",1,0)</f>
        <v>0</v>
      </c>
      <c r="O2330" s="6" t="n">
        <f aca="false">IF(1_Data_EDA!D2331="Pacific Asia",1,0)</f>
        <v>0</v>
      </c>
      <c r="P2330" s="6" t="n">
        <f aca="false">IF(1_Data_EDA!D2331="USCA",1,0)</f>
        <v>0</v>
      </c>
      <c r="Q2330" s="6" t="n">
        <f aca="false">IF(C2330&gt;MEDIAN(C$5:C$8004),1,0)</f>
        <v>0</v>
      </c>
      <c r="R2330" s="6" t="n">
        <f aca="false">IF(D2330&gt;2,1,0)</f>
        <v>1</v>
      </c>
    </row>
    <row r="2331" customFormat="false" ht="15" hidden="false" customHeight="true" outlineLevel="0" collapsed="false">
      <c r="A2331" s="6" t="n">
        <f aca="false">1_Data_EDA!O2332</f>
        <v>1</v>
      </c>
      <c r="B2331" s="6" t="n">
        <f aca="false">1_Data_EDA!H2332</f>
        <v>1</v>
      </c>
      <c r="C2331" s="7" t="n">
        <f aca="false">1_Data_EDA!I2332</f>
        <v>50</v>
      </c>
      <c r="D2331" s="6" t="n">
        <f aca="false">1_Data_EDA!J2332</f>
        <v>1</v>
      </c>
      <c r="E2331" s="7" t="n">
        <f aca="false">1_Data_EDA!K2332</f>
        <v>50</v>
      </c>
      <c r="F2331" s="7" t="n">
        <f aca="false">1_Data_EDA!L2332</f>
        <v>6.5</v>
      </c>
      <c r="G2331" s="8" t="n">
        <f aca="false">1_Data_EDA!M2332</f>
        <v>0.129999995</v>
      </c>
      <c r="H2331" s="6" t="n">
        <f aca="false">IF(1_Data_EDA!B2332="First Class",1,0)</f>
        <v>1</v>
      </c>
      <c r="I2331" s="6" t="n">
        <f aca="false">IF(1_Data_EDA!B2332="Second Class",1,0)</f>
        <v>0</v>
      </c>
      <c r="J2331" s="6" t="n">
        <f aca="false">IF(1_Data_EDA!B2332="Same Day",1,0)</f>
        <v>0</v>
      </c>
      <c r="K2331" s="6" t="n">
        <f aca="false">IF(1_Data_EDA!C2332="Corporate",1,0)</f>
        <v>0</v>
      </c>
      <c r="L2331" s="6" t="n">
        <f aca="false">IF(1_Data_EDA!C2332="Home Office",1,0)</f>
        <v>1</v>
      </c>
      <c r="M2331" s="6" t="n">
        <f aca="false">IF(1_Data_EDA!D2332="Europe",1,0)</f>
        <v>1</v>
      </c>
      <c r="N2331" s="6" t="n">
        <f aca="false">IF(1_Data_EDA!D2332="LATAM",1,0)</f>
        <v>0</v>
      </c>
      <c r="O2331" s="6" t="n">
        <f aca="false">IF(1_Data_EDA!D2332="Pacific Asia",1,0)</f>
        <v>0</v>
      </c>
      <c r="P2331" s="6" t="n">
        <f aca="false">IF(1_Data_EDA!D2332="USCA",1,0)</f>
        <v>0</v>
      </c>
      <c r="Q2331" s="6" t="n">
        <f aca="false">IF(C2331&gt;MEDIAN(C$5:C$8004),1,0)</f>
        <v>0</v>
      </c>
      <c r="R2331" s="6" t="n">
        <f aca="false">IF(D2331&gt;2,1,0)</f>
        <v>0</v>
      </c>
    </row>
    <row r="2332" customFormat="false" ht="15" hidden="false" customHeight="true" outlineLevel="0" collapsed="false">
      <c r="A2332" s="6" t="n">
        <f aca="false">1_Data_EDA!O2333</f>
        <v>0</v>
      </c>
      <c r="B2332" s="6" t="n">
        <f aca="false">1_Data_EDA!H2333</f>
        <v>4</v>
      </c>
      <c r="C2332" s="7" t="n">
        <f aca="false">1_Data_EDA!I2333</f>
        <v>59.99000168</v>
      </c>
      <c r="D2332" s="6" t="n">
        <f aca="false">1_Data_EDA!J2333</f>
        <v>5</v>
      </c>
      <c r="E2332" s="7" t="n">
        <f aca="false">1_Data_EDA!K2333</f>
        <v>299.9500122</v>
      </c>
      <c r="F2332" s="7" t="n">
        <f aca="false">1_Data_EDA!L2333</f>
        <v>53.99000168</v>
      </c>
      <c r="G2332" s="8" t="n">
        <f aca="false">1_Data_EDA!M2333</f>
        <v>0.180000007</v>
      </c>
      <c r="H2332" s="6" t="n">
        <f aca="false">IF(1_Data_EDA!B2333="First Class",1,0)</f>
        <v>0</v>
      </c>
      <c r="I2332" s="6" t="n">
        <f aca="false">IF(1_Data_EDA!B2333="Second Class",1,0)</f>
        <v>0</v>
      </c>
      <c r="J2332" s="6" t="n">
        <f aca="false">IF(1_Data_EDA!B2333="Same Day",1,0)</f>
        <v>0</v>
      </c>
      <c r="K2332" s="6" t="n">
        <f aca="false">IF(1_Data_EDA!C2333="Corporate",1,0)</f>
        <v>1</v>
      </c>
      <c r="L2332" s="6" t="n">
        <f aca="false">IF(1_Data_EDA!C2333="Home Office",1,0)</f>
        <v>0</v>
      </c>
      <c r="M2332" s="6" t="n">
        <f aca="false">IF(1_Data_EDA!D2333="Europe",1,0)</f>
        <v>1</v>
      </c>
      <c r="N2332" s="6" t="n">
        <f aca="false">IF(1_Data_EDA!D2333="LATAM",1,0)</f>
        <v>0</v>
      </c>
      <c r="O2332" s="6" t="n">
        <f aca="false">IF(1_Data_EDA!D2333="Pacific Asia",1,0)</f>
        <v>0</v>
      </c>
      <c r="P2332" s="6" t="n">
        <f aca="false">IF(1_Data_EDA!D2333="USCA",1,0)</f>
        <v>0</v>
      </c>
      <c r="Q2332" s="6" t="n">
        <f aca="false">IF(C2332&gt;MEDIAN(C$5:C$8004),1,0)</f>
        <v>0</v>
      </c>
      <c r="R2332" s="6" t="n">
        <f aca="false">IF(D2332&gt;2,1,0)</f>
        <v>1</v>
      </c>
    </row>
    <row r="2333" customFormat="false" ht="15" hidden="false" customHeight="true" outlineLevel="0" collapsed="false">
      <c r="A2333" s="6" t="n">
        <f aca="false">1_Data_EDA!O2334</f>
        <v>0</v>
      </c>
      <c r="B2333" s="6" t="n">
        <f aca="false">1_Data_EDA!H2334</f>
        <v>2</v>
      </c>
      <c r="C2333" s="7" t="n">
        <f aca="false">1_Data_EDA!I2334</f>
        <v>49.97999954</v>
      </c>
      <c r="D2333" s="6" t="n">
        <f aca="false">1_Data_EDA!J2334</f>
        <v>1</v>
      </c>
      <c r="E2333" s="7" t="n">
        <f aca="false">1_Data_EDA!K2334</f>
        <v>49.97999954</v>
      </c>
      <c r="F2333" s="7" t="n">
        <f aca="false">1_Data_EDA!L2334</f>
        <v>6.5</v>
      </c>
      <c r="G2333" s="8" t="n">
        <f aca="false">1_Data_EDA!M2334</f>
        <v>0.129999995</v>
      </c>
      <c r="H2333" s="6" t="n">
        <f aca="false">IF(1_Data_EDA!B2334="First Class",1,0)</f>
        <v>0</v>
      </c>
      <c r="I2333" s="6" t="n">
        <f aca="false">IF(1_Data_EDA!B2334="Second Class",1,0)</f>
        <v>1</v>
      </c>
      <c r="J2333" s="6" t="n">
        <f aca="false">IF(1_Data_EDA!B2334="Same Day",1,0)</f>
        <v>0</v>
      </c>
      <c r="K2333" s="6" t="n">
        <f aca="false">IF(1_Data_EDA!C2334="Corporate",1,0)</f>
        <v>1</v>
      </c>
      <c r="L2333" s="6" t="n">
        <f aca="false">IF(1_Data_EDA!C2334="Home Office",1,0)</f>
        <v>0</v>
      </c>
      <c r="M2333" s="6" t="n">
        <f aca="false">IF(1_Data_EDA!D2334="Europe",1,0)</f>
        <v>0</v>
      </c>
      <c r="N2333" s="6" t="n">
        <f aca="false">IF(1_Data_EDA!D2334="LATAM",1,0)</f>
        <v>0</v>
      </c>
      <c r="O2333" s="6" t="n">
        <f aca="false">IF(1_Data_EDA!D2334="Pacific Asia",1,0)</f>
        <v>0</v>
      </c>
      <c r="P2333" s="6" t="n">
        <f aca="false">IF(1_Data_EDA!D2334="USCA",1,0)</f>
        <v>1</v>
      </c>
      <c r="Q2333" s="6" t="n">
        <f aca="false">IF(C2333&gt;MEDIAN(C$5:C$8004),1,0)</f>
        <v>0</v>
      </c>
      <c r="R2333" s="6" t="n">
        <f aca="false">IF(D2333&gt;2,1,0)</f>
        <v>0</v>
      </c>
    </row>
    <row r="2334" customFormat="false" ht="15" hidden="false" customHeight="true" outlineLevel="0" collapsed="false">
      <c r="A2334" s="6" t="n">
        <f aca="false">1_Data_EDA!O2335</f>
        <v>0</v>
      </c>
      <c r="B2334" s="6" t="n">
        <f aca="false">1_Data_EDA!H2335</f>
        <v>4</v>
      </c>
      <c r="C2334" s="7" t="n">
        <f aca="false">1_Data_EDA!I2335</f>
        <v>49.97999954</v>
      </c>
      <c r="D2334" s="6" t="n">
        <f aca="false">1_Data_EDA!J2335</f>
        <v>5</v>
      </c>
      <c r="E2334" s="7" t="n">
        <f aca="false">1_Data_EDA!K2335</f>
        <v>249.8999939</v>
      </c>
      <c r="F2334" s="7" t="n">
        <f aca="false">1_Data_EDA!L2335</f>
        <v>5</v>
      </c>
      <c r="G2334" s="8" t="n">
        <f aca="false">1_Data_EDA!M2335</f>
        <v>0.02</v>
      </c>
      <c r="H2334" s="6" t="n">
        <f aca="false">IF(1_Data_EDA!B2335="First Class",1,0)</f>
        <v>0</v>
      </c>
      <c r="I2334" s="6" t="n">
        <f aca="false">IF(1_Data_EDA!B2335="Second Class",1,0)</f>
        <v>0</v>
      </c>
      <c r="J2334" s="6" t="n">
        <f aca="false">IF(1_Data_EDA!B2335="Same Day",1,0)</f>
        <v>0</v>
      </c>
      <c r="K2334" s="6" t="n">
        <f aca="false">IF(1_Data_EDA!C2335="Corporate",1,0)</f>
        <v>0</v>
      </c>
      <c r="L2334" s="6" t="n">
        <f aca="false">IF(1_Data_EDA!C2335="Home Office",1,0)</f>
        <v>0</v>
      </c>
      <c r="M2334" s="6" t="n">
        <f aca="false">IF(1_Data_EDA!D2335="Europe",1,0)</f>
        <v>1</v>
      </c>
      <c r="N2334" s="6" t="n">
        <f aca="false">IF(1_Data_EDA!D2335="LATAM",1,0)</f>
        <v>0</v>
      </c>
      <c r="O2334" s="6" t="n">
        <f aca="false">IF(1_Data_EDA!D2335="Pacific Asia",1,0)</f>
        <v>0</v>
      </c>
      <c r="P2334" s="6" t="n">
        <f aca="false">IF(1_Data_EDA!D2335="USCA",1,0)</f>
        <v>0</v>
      </c>
      <c r="Q2334" s="6" t="n">
        <f aca="false">IF(C2334&gt;MEDIAN(C$5:C$8004),1,0)</f>
        <v>0</v>
      </c>
      <c r="R2334" s="6" t="n">
        <f aca="false">IF(D2334&gt;2,1,0)</f>
        <v>1</v>
      </c>
    </row>
    <row r="2335" customFormat="false" ht="15" hidden="false" customHeight="true" outlineLevel="0" collapsed="false">
      <c r="A2335" s="6" t="n">
        <f aca="false">1_Data_EDA!O2336</f>
        <v>0</v>
      </c>
      <c r="B2335" s="6" t="n">
        <f aca="false">1_Data_EDA!H2336</f>
        <v>4</v>
      </c>
      <c r="C2335" s="7" t="n">
        <f aca="false">1_Data_EDA!I2336</f>
        <v>399.980011</v>
      </c>
      <c r="D2335" s="6" t="n">
        <f aca="false">1_Data_EDA!J2336</f>
        <v>1</v>
      </c>
      <c r="E2335" s="7" t="n">
        <f aca="false">1_Data_EDA!K2336</f>
        <v>399.980011</v>
      </c>
      <c r="F2335" s="7" t="n">
        <f aca="false">1_Data_EDA!L2336</f>
        <v>0</v>
      </c>
      <c r="G2335" s="8" t="n">
        <f aca="false">1_Data_EDA!M2336</f>
        <v>0</v>
      </c>
      <c r="H2335" s="6" t="n">
        <f aca="false">IF(1_Data_EDA!B2336="First Class",1,0)</f>
        <v>0</v>
      </c>
      <c r="I2335" s="6" t="n">
        <f aca="false">IF(1_Data_EDA!B2336="Second Class",1,0)</f>
        <v>0</v>
      </c>
      <c r="J2335" s="6" t="n">
        <f aca="false">IF(1_Data_EDA!B2336="Same Day",1,0)</f>
        <v>0</v>
      </c>
      <c r="K2335" s="6" t="n">
        <f aca="false">IF(1_Data_EDA!C2336="Corporate",1,0)</f>
        <v>1</v>
      </c>
      <c r="L2335" s="6" t="n">
        <f aca="false">IF(1_Data_EDA!C2336="Home Office",1,0)</f>
        <v>0</v>
      </c>
      <c r="M2335" s="6" t="n">
        <f aca="false">IF(1_Data_EDA!D2336="Europe",1,0)</f>
        <v>0</v>
      </c>
      <c r="N2335" s="6" t="n">
        <f aca="false">IF(1_Data_EDA!D2336="LATAM",1,0)</f>
        <v>1</v>
      </c>
      <c r="O2335" s="6" t="n">
        <f aca="false">IF(1_Data_EDA!D2336="Pacific Asia",1,0)</f>
        <v>0</v>
      </c>
      <c r="P2335" s="6" t="n">
        <f aca="false">IF(1_Data_EDA!D2336="USCA",1,0)</f>
        <v>0</v>
      </c>
      <c r="Q2335" s="6" t="n">
        <f aca="false">IF(C2335&gt;MEDIAN(C$5:C$8004),1,0)</f>
        <v>1</v>
      </c>
      <c r="R2335" s="6" t="n">
        <f aca="false">IF(D2335&gt;2,1,0)</f>
        <v>0</v>
      </c>
    </row>
    <row r="2336" customFormat="false" ht="15" hidden="false" customHeight="true" outlineLevel="0" collapsed="false">
      <c r="A2336" s="6" t="n">
        <f aca="false">1_Data_EDA!O2337</f>
        <v>0</v>
      </c>
      <c r="B2336" s="6" t="n">
        <f aca="false">1_Data_EDA!H2337</f>
        <v>4</v>
      </c>
      <c r="C2336" s="7" t="n">
        <f aca="false">1_Data_EDA!I2337</f>
        <v>59.99000168</v>
      </c>
      <c r="D2336" s="6" t="n">
        <f aca="false">1_Data_EDA!J2337</f>
        <v>1</v>
      </c>
      <c r="E2336" s="7" t="n">
        <f aca="false">1_Data_EDA!K2337</f>
        <v>59.99000168</v>
      </c>
      <c r="F2336" s="7" t="n">
        <f aca="false">1_Data_EDA!L2337</f>
        <v>15</v>
      </c>
      <c r="G2336" s="8" t="n">
        <f aca="false">1_Data_EDA!M2337</f>
        <v>0.25</v>
      </c>
      <c r="H2336" s="6" t="n">
        <f aca="false">IF(1_Data_EDA!B2337="First Class",1,0)</f>
        <v>0</v>
      </c>
      <c r="I2336" s="6" t="n">
        <f aca="false">IF(1_Data_EDA!B2337="Second Class",1,0)</f>
        <v>0</v>
      </c>
      <c r="J2336" s="6" t="n">
        <f aca="false">IF(1_Data_EDA!B2337="Same Day",1,0)</f>
        <v>0</v>
      </c>
      <c r="K2336" s="6" t="n">
        <f aca="false">IF(1_Data_EDA!C2337="Corporate",1,0)</f>
        <v>0</v>
      </c>
      <c r="L2336" s="6" t="n">
        <f aca="false">IF(1_Data_EDA!C2337="Home Office",1,0)</f>
        <v>1</v>
      </c>
      <c r="M2336" s="6" t="n">
        <f aca="false">IF(1_Data_EDA!D2337="Europe",1,0)</f>
        <v>0</v>
      </c>
      <c r="N2336" s="6" t="n">
        <f aca="false">IF(1_Data_EDA!D2337="LATAM",1,0)</f>
        <v>0</v>
      </c>
      <c r="O2336" s="6" t="n">
        <f aca="false">IF(1_Data_EDA!D2337="Pacific Asia",1,0)</f>
        <v>0</v>
      </c>
      <c r="P2336" s="6" t="n">
        <f aca="false">IF(1_Data_EDA!D2337="USCA",1,0)</f>
        <v>1</v>
      </c>
      <c r="Q2336" s="6" t="n">
        <f aca="false">IF(C2336&gt;MEDIAN(C$5:C$8004),1,0)</f>
        <v>0</v>
      </c>
      <c r="R2336" s="6" t="n">
        <f aca="false">IF(D2336&gt;2,1,0)</f>
        <v>0</v>
      </c>
    </row>
    <row r="2337" customFormat="false" ht="15" hidden="false" customHeight="true" outlineLevel="0" collapsed="false">
      <c r="A2337" s="6" t="n">
        <f aca="false">1_Data_EDA!O2338</f>
        <v>1</v>
      </c>
      <c r="B2337" s="6" t="n">
        <f aca="false">1_Data_EDA!H2338</f>
        <v>4</v>
      </c>
      <c r="C2337" s="7" t="n">
        <f aca="false">1_Data_EDA!I2338</f>
        <v>199.9900055</v>
      </c>
      <c r="D2337" s="6" t="n">
        <f aca="false">1_Data_EDA!J2338</f>
        <v>1</v>
      </c>
      <c r="E2337" s="7" t="n">
        <f aca="false">1_Data_EDA!K2338</f>
        <v>199.9900055</v>
      </c>
      <c r="F2337" s="7" t="n">
        <f aca="false">1_Data_EDA!L2338</f>
        <v>10</v>
      </c>
      <c r="G2337" s="8" t="n">
        <f aca="false">1_Data_EDA!M2338</f>
        <v>0.050000001</v>
      </c>
      <c r="H2337" s="6" t="n">
        <f aca="false">IF(1_Data_EDA!B2338="First Class",1,0)</f>
        <v>0</v>
      </c>
      <c r="I2337" s="6" t="n">
        <f aca="false">IF(1_Data_EDA!B2338="Second Class",1,0)</f>
        <v>0</v>
      </c>
      <c r="J2337" s="6" t="n">
        <f aca="false">IF(1_Data_EDA!B2338="Same Day",1,0)</f>
        <v>0</v>
      </c>
      <c r="K2337" s="6" t="n">
        <f aca="false">IF(1_Data_EDA!C2338="Corporate",1,0)</f>
        <v>0</v>
      </c>
      <c r="L2337" s="6" t="n">
        <f aca="false">IF(1_Data_EDA!C2338="Home Office",1,0)</f>
        <v>0</v>
      </c>
      <c r="M2337" s="6" t="n">
        <f aca="false">IF(1_Data_EDA!D2338="Europe",1,0)</f>
        <v>0</v>
      </c>
      <c r="N2337" s="6" t="n">
        <f aca="false">IF(1_Data_EDA!D2338="LATAM",1,0)</f>
        <v>1</v>
      </c>
      <c r="O2337" s="6" t="n">
        <f aca="false">IF(1_Data_EDA!D2338="Pacific Asia",1,0)</f>
        <v>0</v>
      </c>
      <c r="P2337" s="6" t="n">
        <f aca="false">IF(1_Data_EDA!D2338="USCA",1,0)</f>
        <v>0</v>
      </c>
      <c r="Q2337" s="6" t="n">
        <f aca="false">IF(C2337&gt;MEDIAN(C$5:C$8004),1,0)</f>
        <v>1</v>
      </c>
      <c r="R2337" s="6" t="n">
        <f aca="false">IF(D2337&gt;2,1,0)</f>
        <v>0</v>
      </c>
    </row>
    <row r="2338" customFormat="false" ht="15" hidden="false" customHeight="true" outlineLevel="0" collapsed="false">
      <c r="A2338" s="6" t="n">
        <f aca="false">1_Data_EDA!O2339</f>
        <v>0</v>
      </c>
      <c r="B2338" s="6" t="n">
        <f aca="false">1_Data_EDA!H2339</f>
        <v>4</v>
      </c>
      <c r="C2338" s="7" t="n">
        <f aca="false">1_Data_EDA!I2339</f>
        <v>39.99000168</v>
      </c>
      <c r="D2338" s="6" t="n">
        <f aca="false">1_Data_EDA!J2339</f>
        <v>5</v>
      </c>
      <c r="E2338" s="7" t="n">
        <f aca="false">1_Data_EDA!K2339</f>
        <v>199.9499969</v>
      </c>
      <c r="F2338" s="7" t="n">
        <f aca="false">1_Data_EDA!L2339</f>
        <v>49.99000168</v>
      </c>
      <c r="G2338" s="8" t="n">
        <f aca="false">1_Data_EDA!M2339</f>
        <v>0.25</v>
      </c>
      <c r="H2338" s="6" t="n">
        <f aca="false">IF(1_Data_EDA!B2339="First Class",1,0)</f>
        <v>0</v>
      </c>
      <c r="I2338" s="6" t="n">
        <f aca="false">IF(1_Data_EDA!B2339="Second Class",1,0)</f>
        <v>0</v>
      </c>
      <c r="J2338" s="6" t="n">
        <f aca="false">IF(1_Data_EDA!B2339="Same Day",1,0)</f>
        <v>0</v>
      </c>
      <c r="K2338" s="6" t="n">
        <f aca="false">IF(1_Data_EDA!C2339="Corporate",1,0)</f>
        <v>1</v>
      </c>
      <c r="L2338" s="6" t="n">
        <f aca="false">IF(1_Data_EDA!C2339="Home Office",1,0)</f>
        <v>0</v>
      </c>
      <c r="M2338" s="6" t="n">
        <f aca="false">IF(1_Data_EDA!D2339="Europe",1,0)</f>
        <v>0</v>
      </c>
      <c r="N2338" s="6" t="n">
        <f aca="false">IF(1_Data_EDA!D2339="LATAM",1,0)</f>
        <v>1</v>
      </c>
      <c r="O2338" s="6" t="n">
        <f aca="false">IF(1_Data_EDA!D2339="Pacific Asia",1,0)</f>
        <v>0</v>
      </c>
      <c r="P2338" s="6" t="n">
        <f aca="false">IF(1_Data_EDA!D2339="USCA",1,0)</f>
        <v>0</v>
      </c>
      <c r="Q2338" s="6" t="n">
        <f aca="false">IF(C2338&gt;MEDIAN(C$5:C$8004),1,0)</f>
        <v>0</v>
      </c>
      <c r="R2338" s="6" t="n">
        <f aca="false">IF(D2338&gt;2,1,0)</f>
        <v>1</v>
      </c>
    </row>
    <row r="2339" customFormat="false" ht="15" hidden="false" customHeight="true" outlineLevel="0" collapsed="false">
      <c r="A2339" s="6" t="n">
        <f aca="false">1_Data_EDA!O2340</f>
        <v>1</v>
      </c>
      <c r="B2339" s="6" t="n">
        <f aca="false">1_Data_EDA!H2340</f>
        <v>2</v>
      </c>
      <c r="C2339" s="7" t="n">
        <f aca="false">1_Data_EDA!I2340</f>
        <v>24.98999977</v>
      </c>
      <c r="D2339" s="6" t="n">
        <f aca="false">1_Data_EDA!J2340</f>
        <v>5</v>
      </c>
      <c r="E2339" s="7" t="n">
        <f aca="false">1_Data_EDA!K2340</f>
        <v>124.9499969</v>
      </c>
      <c r="F2339" s="7" t="n">
        <f aca="false">1_Data_EDA!L2340</f>
        <v>31.23999977</v>
      </c>
      <c r="G2339" s="8" t="n">
        <f aca="false">1_Data_EDA!M2340</f>
        <v>0.25</v>
      </c>
      <c r="H2339" s="6" t="n">
        <f aca="false">IF(1_Data_EDA!B2340="First Class",1,0)</f>
        <v>0</v>
      </c>
      <c r="I2339" s="6" t="n">
        <f aca="false">IF(1_Data_EDA!B2340="Second Class",1,0)</f>
        <v>1</v>
      </c>
      <c r="J2339" s="6" t="n">
        <f aca="false">IF(1_Data_EDA!B2340="Same Day",1,0)</f>
        <v>0</v>
      </c>
      <c r="K2339" s="6" t="n">
        <f aca="false">IF(1_Data_EDA!C2340="Corporate",1,0)</f>
        <v>0</v>
      </c>
      <c r="L2339" s="6" t="n">
        <f aca="false">IF(1_Data_EDA!C2340="Home Office",1,0)</f>
        <v>1</v>
      </c>
      <c r="M2339" s="6" t="n">
        <f aca="false">IF(1_Data_EDA!D2340="Europe",1,0)</f>
        <v>0</v>
      </c>
      <c r="N2339" s="6" t="n">
        <f aca="false">IF(1_Data_EDA!D2340="LATAM",1,0)</f>
        <v>0</v>
      </c>
      <c r="O2339" s="6" t="n">
        <f aca="false">IF(1_Data_EDA!D2340="Pacific Asia",1,0)</f>
        <v>0</v>
      </c>
      <c r="P2339" s="6" t="n">
        <f aca="false">IF(1_Data_EDA!D2340="USCA",1,0)</f>
        <v>1</v>
      </c>
      <c r="Q2339" s="6" t="n">
        <f aca="false">IF(C2339&gt;MEDIAN(C$5:C$8004),1,0)</f>
        <v>0</v>
      </c>
      <c r="R2339" s="6" t="n">
        <f aca="false">IF(D2339&gt;2,1,0)</f>
        <v>1</v>
      </c>
    </row>
    <row r="2340" customFormat="false" ht="15" hidden="false" customHeight="true" outlineLevel="0" collapsed="false">
      <c r="A2340" s="6" t="n">
        <f aca="false">1_Data_EDA!O2341</f>
        <v>1</v>
      </c>
      <c r="B2340" s="6" t="n">
        <f aca="false">1_Data_EDA!H2341</f>
        <v>2</v>
      </c>
      <c r="C2340" s="7" t="n">
        <f aca="false">1_Data_EDA!I2341</f>
        <v>99.98999786</v>
      </c>
      <c r="D2340" s="6" t="n">
        <f aca="false">1_Data_EDA!J2341</f>
        <v>1</v>
      </c>
      <c r="E2340" s="7" t="n">
        <f aca="false">1_Data_EDA!K2341</f>
        <v>99.98999786</v>
      </c>
      <c r="F2340" s="7" t="n">
        <f aca="false">1_Data_EDA!L2341</f>
        <v>5</v>
      </c>
      <c r="G2340" s="8" t="n">
        <f aca="false">1_Data_EDA!M2341</f>
        <v>0.050000001</v>
      </c>
      <c r="H2340" s="6" t="n">
        <f aca="false">IF(1_Data_EDA!B2341="First Class",1,0)</f>
        <v>0</v>
      </c>
      <c r="I2340" s="6" t="n">
        <f aca="false">IF(1_Data_EDA!B2341="Second Class",1,0)</f>
        <v>1</v>
      </c>
      <c r="J2340" s="6" t="n">
        <f aca="false">IF(1_Data_EDA!B2341="Same Day",1,0)</f>
        <v>0</v>
      </c>
      <c r="K2340" s="6" t="n">
        <f aca="false">IF(1_Data_EDA!C2341="Corporate",1,0)</f>
        <v>0</v>
      </c>
      <c r="L2340" s="6" t="n">
        <f aca="false">IF(1_Data_EDA!C2341="Home Office",1,0)</f>
        <v>0</v>
      </c>
      <c r="M2340" s="6" t="n">
        <f aca="false">IF(1_Data_EDA!D2341="Europe",1,0)</f>
        <v>1</v>
      </c>
      <c r="N2340" s="6" t="n">
        <f aca="false">IF(1_Data_EDA!D2341="LATAM",1,0)</f>
        <v>0</v>
      </c>
      <c r="O2340" s="6" t="n">
        <f aca="false">IF(1_Data_EDA!D2341="Pacific Asia",1,0)</f>
        <v>0</v>
      </c>
      <c r="P2340" s="6" t="n">
        <f aca="false">IF(1_Data_EDA!D2341="USCA",1,0)</f>
        <v>0</v>
      </c>
      <c r="Q2340" s="6" t="n">
        <f aca="false">IF(C2340&gt;MEDIAN(C$5:C$8004),1,0)</f>
        <v>1</v>
      </c>
      <c r="R2340" s="6" t="n">
        <f aca="false">IF(D2340&gt;2,1,0)</f>
        <v>0</v>
      </c>
    </row>
    <row r="2341" customFormat="false" ht="15" hidden="false" customHeight="true" outlineLevel="0" collapsed="false">
      <c r="A2341" s="6" t="n">
        <f aca="false">1_Data_EDA!O2342</f>
        <v>1</v>
      </c>
      <c r="B2341" s="6" t="n">
        <f aca="false">1_Data_EDA!H2342</f>
        <v>4</v>
      </c>
      <c r="C2341" s="7" t="n">
        <f aca="false">1_Data_EDA!I2342</f>
        <v>399.980011</v>
      </c>
      <c r="D2341" s="6" t="n">
        <f aca="false">1_Data_EDA!J2342</f>
        <v>1</v>
      </c>
      <c r="E2341" s="7" t="n">
        <f aca="false">1_Data_EDA!K2342</f>
        <v>399.980011</v>
      </c>
      <c r="F2341" s="7" t="n">
        <f aca="false">1_Data_EDA!L2342</f>
        <v>12</v>
      </c>
      <c r="G2341" s="8" t="n">
        <f aca="false">1_Data_EDA!M2342</f>
        <v>0.029999999</v>
      </c>
      <c r="H2341" s="6" t="n">
        <f aca="false">IF(1_Data_EDA!B2342="First Class",1,0)</f>
        <v>0</v>
      </c>
      <c r="I2341" s="6" t="n">
        <f aca="false">IF(1_Data_EDA!B2342="Second Class",1,0)</f>
        <v>0</v>
      </c>
      <c r="J2341" s="6" t="n">
        <f aca="false">IF(1_Data_EDA!B2342="Same Day",1,0)</f>
        <v>0</v>
      </c>
      <c r="K2341" s="6" t="n">
        <f aca="false">IF(1_Data_EDA!C2342="Corporate",1,0)</f>
        <v>1</v>
      </c>
      <c r="L2341" s="6" t="n">
        <f aca="false">IF(1_Data_EDA!C2342="Home Office",1,0)</f>
        <v>0</v>
      </c>
      <c r="M2341" s="6" t="n">
        <f aca="false">IF(1_Data_EDA!D2342="Europe",1,0)</f>
        <v>1</v>
      </c>
      <c r="N2341" s="6" t="n">
        <f aca="false">IF(1_Data_EDA!D2342="LATAM",1,0)</f>
        <v>0</v>
      </c>
      <c r="O2341" s="6" t="n">
        <f aca="false">IF(1_Data_EDA!D2342="Pacific Asia",1,0)</f>
        <v>0</v>
      </c>
      <c r="P2341" s="6" t="n">
        <f aca="false">IF(1_Data_EDA!D2342="USCA",1,0)</f>
        <v>0</v>
      </c>
      <c r="Q2341" s="6" t="n">
        <f aca="false">IF(C2341&gt;MEDIAN(C$5:C$8004),1,0)</f>
        <v>1</v>
      </c>
      <c r="R2341" s="6" t="n">
        <f aca="false">IF(D2341&gt;2,1,0)</f>
        <v>0</v>
      </c>
    </row>
    <row r="2342" customFormat="false" ht="15" hidden="false" customHeight="true" outlineLevel="0" collapsed="false">
      <c r="A2342" s="6" t="n">
        <f aca="false">1_Data_EDA!O2343</f>
        <v>1</v>
      </c>
      <c r="B2342" s="6" t="n">
        <f aca="false">1_Data_EDA!H2343</f>
        <v>2</v>
      </c>
      <c r="C2342" s="7" t="n">
        <f aca="false">1_Data_EDA!I2343</f>
        <v>199.9900055</v>
      </c>
      <c r="D2342" s="6" t="n">
        <f aca="false">1_Data_EDA!J2343</f>
        <v>1</v>
      </c>
      <c r="E2342" s="7" t="n">
        <f aca="false">1_Data_EDA!K2343</f>
        <v>199.9900055</v>
      </c>
      <c r="F2342" s="7" t="n">
        <f aca="false">1_Data_EDA!L2343</f>
        <v>14</v>
      </c>
      <c r="G2342" s="8" t="n">
        <f aca="false">1_Data_EDA!M2343</f>
        <v>0.07</v>
      </c>
      <c r="H2342" s="6" t="n">
        <f aca="false">IF(1_Data_EDA!B2343="First Class",1,0)</f>
        <v>0</v>
      </c>
      <c r="I2342" s="6" t="n">
        <f aca="false">IF(1_Data_EDA!B2343="Second Class",1,0)</f>
        <v>1</v>
      </c>
      <c r="J2342" s="6" t="n">
        <f aca="false">IF(1_Data_EDA!B2343="Same Day",1,0)</f>
        <v>0</v>
      </c>
      <c r="K2342" s="6" t="n">
        <f aca="false">IF(1_Data_EDA!C2343="Corporate",1,0)</f>
        <v>1</v>
      </c>
      <c r="L2342" s="6" t="n">
        <f aca="false">IF(1_Data_EDA!C2343="Home Office",1,0)</f>
        <v>0</v>
      </c>
      <c r="M2342" s="6" t="n">
        <f aca="false">IF(1_Data_EDA!D2343="Europe",1,0)</f>
        <v>0</v>
      </c>
      <c r="N2342" s="6" t="n">
        <f aca="false">IF(1_Data_EDA!D2343="LATAM",1,0)</f>
        <v>0</v>
      </c>
      <c r="O2342" s="6" t="n">
        <f aca="false">IF(1_Data_EDA!D2343="Pacific Asia",1,0)</f>
        <v>0</v>
      </c>
      <c r="P2342" s="6" t="n">
        <f aca="false">IF(1_Data_EDA!D2343="USCA",1,0)</f>
        <v>0</v>
      </c>
      <c r="Q2342" s="6" t="n">
        <f aca="false">IF(C2342&gt;MEDIAN(C$5:C$8004),1,0)</f>
        <v>1</v>
      </c>
      <c r="R2342" s="6" t="n">
        <f aca="false">IF(D2342&gt;2,1,0)</f>
        <v>0</v>
      </c>
    </row>
    <row r="2343" customFormat="false" ht="15" hidden="false" customHeight="true" outlineLevel="0" collapsed="false">
      <c r="A2343" s="6" t="n">
        <f aca="false">1_Data_EDA!O2344</f>
        <v>0</v>
      </c>
      <c r="B2343" s="6" t="n">
        <f aca="false">1_Data_EDA!H2344</f>
        <v>4</v>
      </c>
      <c r="C2343" s="7" t="n">
        <f aca="false">1_Data_EDA!I2344</f>
        <v>299.980011</v>
      </c>
      <c r="D2343" s="6" t="n">
        <f aca="false">1_Data_EDA!J2344</f>
        <v>1</v>
      </c>
      <c r="E2343" s="7" t="n">
        <f aca="false">1_Data_EDA!K2344</f>
        <v>299.980011</v>
      </c>
      <c r="F2343" s="7" t="n">
        <f aca="false">1_Data_EDA!L2344</f>
        <v>51</v>
      </c>
      <c r="G2343" s="8" t="n">
        <f aca="false">1_Data_EDA!M2344</f>
        <v>0.170000002</v>
      </c>
      <c r="H2343" s="6" t="n">
        <f aca="false">IF(1_Data_EDA!B2344="First Class",1,0)</f>
        <v>0</v>
      </c>
      <c r="I2343" s="6" t="n">
        <f aca="false">IF(1_Data_EDA!B2344="Second Class",1,0)</f>
        <v>0</v>
      </c>
      <c r="J2343" s="6" t="n">
        <f aca="false">IF(1_Data_EDA!B2344="Same Day",1,0)</f>
        <v>0</v>
      </c>
      <c r="K2343" s="6" t="n">
        <f aca="false">IF(1_Data_EDA!C2344="Corporate",1,0)</f>
        <v>1</v>
      </c>
      <c r="L2343" s="6" t="n">
        <f aca="false">IF(1_Data_EDA!C2344="Home Office",1,0)</f>
        <v>0</v>
      </c>
      <c r="M2343" s="6" t="n">
        <f aca="false">IF(1_Data_EDA!D2344="Europe",1,0)</f>
        <v>1</v>
      </c>
      <c r="N2343" s="6" t="n">
        <f aca="false">IF(1_Data_EDA!D2344="LATAM",1,0)</f>
        <v>0</v>
      </c>
      <c r="O2343" s="6" t="n">
        <f aca="false">IF(1_Data_EDA!D2344="Pacific Asia",1,0)</f>
        <v>0</v>
      </c>
      <c r="P2343" s="6" t="n">
        <f aca="false">IF(1_Data_EDA!D2344="USCA",1,0)</f>
        <v>0</v>
      </c>
      <c r="Q2343" s="6" t="n">
        <f aca="false">IF(C2343&gt;MEDIAN(C$5:C$8004),1,0)</f>
        <v>1</v>
      </c>
      <c r="R2343" s="6" t="n">
        <f aca="false">IF(D2343&gt;2,1,0)</f>
        <v>0</v>
      </c>
    </row>
    <row r="2344" customFormat="false" ht="15" hidden="false" customHeight="true" outlineLevel="0" collapsed="false">
      <c r="A2344" s="6" t="n">
        <f aca="false">1_Data_EDA!O2345</f>
        <v>1</v>
      </c>
      <c r="B2344" s="6" t="n">
        <f aca="false">1_Data_EDA!H2345</f>
        <v>2</v>
      </c>
      <c r="C2344" s="7" t="n">
        <f aca="false">1_Data_EDA!I2345</f>
        <v>129.9900055</v>
      </c>
      <c r="D2344" s="6" t="n">
        <f aca="false">1_Data_EDA!J2345</f>
        <v>1</v>
      </c>
      <c r="E2344" s="7" t="n">
        <f aca="false">1_Data_EDA!K2345</f>
        <v>129.9900055</v>
      </c>
      <c r="F2344" s="7" t="n">
        <f aca="false">1_Data_EDA!L2345</f>
        <v>19.5</v>
      </c>
      <c r="G2344" s="8" t="n">
        <f aca="false">1_Data_EDA!M2345</f>
        <v>0.150000006</v>
      </c>
      <c r="H2344" s="6" t="n">
        <f aca="false">IF(1_Data_EDA!B2345="First Class",1,0)</f>
        <v>0</v>
      </c>
      <c r="I2344" s="6" t="n">
        <f aca="false">IF(1_Data_EDA!B2345="Second Class",1,0)</f>
        <v>1</v>
      </c>
      <c r="J2344" s="6" t="n">
        <f aca="false">IF(1_Data_EDA!B2345="Same Day",1,0)</f>
        <v>0</v>
      </c>
      <c r="K2344" s="6" t="n">
        <f aca="false">IF(1_Data_EDA!C2345="Corporate",1,0)</f>
        <v>0</v>
      </c>
      <c r="L2344" s="6" t="n">
        <f aca="false">IF(1_Data_EDA!C2345="Home Office",1,0)</f>
        <v>1</v>
      </c>
      <c r="M2344" s="6" t="n">
        <f aca="false">IF(1_Data_EDA!D2345="Europe",1,0)</f>
        <v>0</v>
      </c>
      <c r="N2344" s="6" t="n">
        <f aca="false">IF(1_Data_EDA!D2345="LATAM",1,0)</f>
        <v>1</v>
      </c>
      <c r="O2344" s="6" t="n">
        <f aca="false">IF(1_Data_EDA!D2345="Pacific Asia",1,0)</f>
        <v>0</v>
      </c>
      <c r="P2344" s="6" t="n">
        <f aca="false">IF(1_Data_EDA!D2345="USCA",1,0)</f>
        <v>0</v>
      </c>
      <c r="Q2344" s="6" t="n">
        <f aca="false">IF(C2344&gt;MEDIAN(C$5:C$8004),1,0)</f>
        <v>1</v>
      </c>
      <c r="R2344" s="6" t="n">
        <f aca="false">IF(D2344&gt;2,1,0)</f>
        <v>0</v>
      </c>
    </row>
    <row r="2345" customFormat="false" ht="15" hidden="false" customHeight="true" outlineLevel="0" collapsed="false">
      <c r="A2345" s="6" t="n">
        <f aca="false">1_Data_EDA!O2346</f>
        <v>0</v>
      </c>
      <c r="B2345" s="6" t="n">
        <f aca="false">1_Data_EDA!H2346</f>
        <v>4</v>
      </c>
      <c r="C2345" s="7" t="n">
        <f aca="false">1_Data_EDA!I2346</f>
        <v>59.99000168</v>
      </c>
      <c r="D2345" s="6" t="n">
        <f aca="false">1_Data_EDA!J2346</f>
        <v>2</v>
      </c>
      <c r="E2345" s="7" t="n">
        <f aca="false">1_Data_EDA!K2346</f>
        <v>119.9800034</v>
      </c>
      <c r="F2345" s="7" t="n">
        <f aca="false">1_Data_EDA!L2346</f>
        <v>3.599999905</v>
      </c>
      <c r="G2345" s="8" t="n">
        <f aca="false">1_Data_EDA!M2346</f>
        <v>0.029999999</v>
      </c>
      <c r="H2345" s="6" t="n">
        <f aca="false">IF(1_Data_EDA!B2346="First Class",1,0)</f>
        <v>0</v>
      </c>
      <c r="I2345" s="6" t="n">
        <f aca="false">IF(1_Data_EDA!B2346="Second Class",1,0)</f>
        <v>0</v>
      </c>
      <c r="J2345" s="6" t="n">
        <f aca="false">IF(1_Data_EDA!B2346="Same Day",1,0)</f>
        <v>0</v>
      </c>
      <c r="K2345" s="6" t="n">
        <f aca="false">IF(1_Data_EDA!C2346="Corporate",1,0)</f>
        <v>0</v>
      </c>
      <c r="L2345" s="6" t="n">
        <f aca="false">IF(1_Data_EDA!C2346="Home Office",1,0)</f>
        <v>0</v>
      </c>
      <c r="M2345" s="6" t="n">
        <f aca="false">IF(1_Data_EDA!D2346="Europe",1,0)</f>
        <v>0</v>
      </c>
      <c r="N2345" s="6" t="n">
        <f aca="false">IF(1_Data_EDA!D2346="LATAM",1,0)</f>
        <v>0</v>
      </c>
      <c r="O2345" s="6" t="n">
        <f aca="false">IF(1_Data_EDA!D2346="Pacific Asia",1,0)</f>
        <v>1</v>
      </c>
      <c r="P2345" s="6" t="n">
        <f aca="false">IF(1_Data_EDA!D2346="USCA",1,0)</f>
        <v>0</v>
      </c>
      <c r="Q2345" s="6" t="n">
        <f aca="false">IF(C2345&gt;MEDIAN(C$5:C$8004),1,0)</f>
        <v>0</v>
      </c>
      <c r="R2345" s="6" t="n">
        <f aca="false">IF(D2345&gt;2,1,0)</f>
        <v>0</v>
      </c>
    </row>
    <row r="2346" customFormat="false" ht="15" hidden="false" customHeight="true" outlineLevel="0" collapsed="false">
      <c r="A2346" s="6" t="n">
        <f aca="false">1_Data_EDA!O2347</f>
        <v>0</v>
      </c>
      <c r="B2346" s="6" t="n">
        <f aca="false">1_Data_EDA!H2347</f>
        <v>4</v>
      </c>
      <c r="C2346" s="7" t="n">
        <f aca="false">1_Data_EDA!I2347</f>
        <v>199.9900055</v>
      </c>
      <c r="D2346" s="6" t="n">
        <f aca="false">1_Data_EDA!J2347</f>
        <v>1</v>
      </c>
      <c r="E2346" s="7" t="n">
        <f aca="false">1_Data_EDA!K2347</f>
        <v>199.9900055</v>
      </c>
      <c r="F2346" s="7" t="n">
        <f aca="false">1_Data_EDA!L2347</f>
        <v>11</v>
      </c>
      <c r="G2346" s="8" t="n">
        <f aca="false">1_Data_EDA!M2347</f>
        <v>0.059999999</v>
      </c>
      <c r="H2346" s="6" t="n">
        <f aca="false">IF(1_Data_EDA!B2347="First Class",1,0)</f>
        <v>0</v>
      </c>
      <c r="I2346" s="6" t="n">
        <f aca="false">IF(1_Data_EDA!B2347="Second Class",1,0)</f>
        <v>0</v>
      </c>
      <c r="J2346" s="6" t="n">
        <f aca="false">IF(1_Data_EDA!B2347="Same Day",1,0)</f>
        <v>0</v>
      </c>
      <c r="K2346" s="6" t="n">
        <f aca="false">IF(1_Data_EDA!C2347="Corporate",1,0)</f>
        <v>0</v>
      </c>
      <c r="L2346" s="6" t="n">
        <f aca="false">IF(1_Data_EDA!C2347="Home Office",1,0)</f>
        <v>1</v>
      </c>
      <c r="M2346" s="6" t="n">
        <f aca="false">IF(1_Data_EDA!D2347="Europe",1,0)</f>
        <v>1</v>
      </c>
      <c r="N2346" s="6" t="n">
        <f aca="false">IF(1_Data_EDA!D2347="LATAM",1,0)</f>
        <v>0</v>
      </c>
      <c r="O2346" s="6" t="n">
        <f aca="false">IF(1_Data_EDA!D2347="Pacific Asia",1,0)</f>
        <v>0</v>
      </c>
      <c r="P2346" s="6" t="n">
        <f aca="false">IF(1_Data_EDA!D2347="USCA",1,0)</f>
        <v>0</v>
      </c>
      <c r="Q2346" s="6" t="n">
        <f aca="false">IF(C2346&gt;MEDIAN(C$5:C$8004),1,0)</f>
        <v>1</v>
      </c>
      <c r="R2346" s="6" t="n">
        <f aca="false">IF(D2346&gt;2,1,0)</f>
        <v>0</v>
      </c>
    </row>
    <row r="2347" customFormat="false" ht="15" hidden="false" customHeight="true" outlineLevel="0" collapsed="false">
      <c r="A2347" s="6" t="n">
        <f aca="false">1_Data_EDA!O2348</f>
        <v>1</v>
      </c>
      <c r="B2347" s="6" t="n">
        <f aca="false">1_Data_EDA!H2348</f>
        <v>4</v>
      </c>
      <c r="C2347" s="7" t="n">
        <f aca="false">1_Data_EDA!I2348</f>
        <v>59.99000168</v>
      </c>
      <c r="D2347" s="6" t="n">
        <f aca="false">1_Data_EDA!J2348</f>
        <v>3</v>
      </c>
      <c r="E2347" s="7" t="n">
        <f aca="false">1_Data_EDA!K2348</f>
        <v>179.9700012</v>
      </c>
      <c r="F2347" s="7" t="n">
        <f aca="false">1_Data_EDA!L2348</f>
        <v>35.99000168</v>
      </c>
      <c r="G2347" s="8" t="n">
        <f aca="false">1_Data_EDA!M2348</f>
        <v>0.200000003</v>
      </c>
      <c r="H2347" s="6" t="n">
        <f aca="false">IF(1_Data_EDA!B2348="First Class",1,0)</f>
        <v>0</v>
      </c>
      <c r="I2347" s="6" t="n">
        <f aca="false">IF(1_Data_EDA!B2348="Second Class",1,0)</f>
        <v>0</v>
      </c>
      <c r="J2347" s="6" t="n">
        <f aca="false">IF(1_Data_EDA!B2348="Same Day",1,0)</f>
        <v>0</v>
      </c>
      <c r="K2347" s="6" t="n">
        <f aca="false">IF(1_Data_EDA!C2348="Corporate",1,0)</f>
        <v>0</v>
      </c>
      <c r="L2347" s="6" t="n">
        <f aca="false">IF(1_Data_EDA!C2348="Home Office",1,0)</f>
        <v>0</v>
      </c>
      <c r="M2347" s="6" t="n">
        <f aca="false">IF(1_Data_EDA!D2348="Europe",1,0)</f>
        <v>1</v>
      </c>
      <c r="N2347" s="6" t="n">
        <f aca="false">IF(1_Data_EDA!D2348="LATAM",1,0)</f>
        <v>0</v>
      </c>
      <c r="O2347" s="6" t="n">
        <f aca="false">IF(1_Data_EDA!D2348="Pacific Asia",1,0)</f>
        <v>0</v>
      </c>
      <c r="P2347" s="6" t="n">
        <f aca="false">IF(1_Data_EDA!D2348="USCA",1,0)</f>
        <v>0</v>
      </c>
      <c r="Q2347" s="6" t="n">
        <f aca="false">IF(C2347&gt;MEDIAN(C$5:C$8004),1,0)</f>
        <v>0</v>
      </c>
      <c r="R2347" s="6" t="n">
        <f aca="false">IF(D2347&gt;2,1,0)</f>
        <v>1</v>
      </c>
    </row>
    <row r="2348" customFormat="false" ht="15" hidden="false" customHeight="true" outlineLevel="0" collapsed="false">
      <c r="A2348" s="6" t="n">
        <f aca="false">1_Data_EDA!O2349</f>
        <v>0</v>
      </c>
      <c r="B2348" s="6" t="n">
        <f aca="false">1_Data_EDA!H2349</f>
        <v>4</v>
      </c>
      <c r="C2348" s="7" t="n">
        <f aca="false">1_Data_EDA!I2349</f>
        <v>50</v>
      </c>
      <c r="D2348" s="6" t="n">
        <f aca="false">1_Data_EDA!J2349</f>
        <v>4</v>
      </c>
      <c r="E2348" s="7" t="n">
        <f aca="false">1_Data_EDA!K2349</f>
        <v>200</v>
      </c>
      <c r="F2348" s="7" t="n">
        <f aca="false">1_Data_EDA!L2349</f>
        <v>11</v>
      </c>
      <c r="G2348" s="8" t="n">
        <f aca="false">1_Data_EDA!M2349</f>
        <v>0.059999999</v>
      </c>
      <c r="H2348" s="6" t="n">
        <f aca="false">IF(1_Data_EDA!B2349="First Class",1,0)</f>
        <v>0</v>
      </c>
      <c r="I2348" s="6" t="n">
        <f aca="false">IF(1_Data_EDA!B2349="Second Class",1,0)</f>
        <v>0</v>
      </c>
      <c r="J2348" s="6" t="n">
        <f aca="false">IF(1_Data_EDA!B2349="Same Day",1,0)</f>
        <v>0</v>
      </c>
      <c r="K2348" s="6" t="n">
        <f aca="false">IF(1_Data_EDA!C2349="Corporate",1,0)</f>
        <v>0</v>
      </c>
      <c r="L2348" s="6" t="n">
        <f aca="false">IF(1_Data_EDA!C2349="Home Office",1,0)</f>
        <v>0</v>
      </c>
      <c r="M2348" s="6" t="n">
        <f aca="false">IF(1_Data_EDA!D2349="Europe",1,0)</f>
        <v>0</v>
      </c>
      <c r="N2348" s="6" t="n">
        <f aca="false">IF(1_Data_EDA!D2349="LATAM",1,0)</f>
        <v>0</v>
      </c>
      <c r="O2348" s="6" t="n">
        <f aca="false">IF(1_Data_EDA!D2349="Pacific Asia",1,0)</f>
        <v>1</v>
      </c>
      <c r="P2348" s="6" t="n">
        <f aca="false">IF(1_Data_EDA!D2349="USCA",1,0)</f>
        <v>0</v>
      </c>
      <c r="Q2348" s="6" t="n">
        <f aca="false">IF(C2348&gt;MEDIAN(C$5:C$8004),1,0)</f>
        <v>0</v>
      </c>
      <c r="R2348" s="6" t="n">
        <f aca="false">IF(D2348&gt;2,1,0)</f>
        <v>1</v>
      </c>
    </row>
    <row r="2349" customFormat="false" ht="15" hidden="false" customHeight="true" outlineLevel="0" collapsed="false">
      <c r="A2349" s="6" t="n">
        <f aca="false">1_Data_EDA!O2350</f>
        <v>1</v>
      </c>
      <c r="B2349" s="6" t="n">
        <f aca="false">1_Data_EDA!H2350</f>
        <v>1</v>
      </c>
      <c r="C2349" s="7" t="n">
        <f aca="false">1_Data_EDA!I2350</f>
        <v>399.980011</v>
      </c>
      <c r="D2349" s="6" t="n">
        <f aca="false">1_Data_EDA!J2350</f>
        <v>1</v>
      </c>
      <c r="E2349" s="7" t="n">
        <f aca="false">1_Data_EDA!K2350</f>
        <v>399.980011</v>
      </c>
      <c r="F2349" s="7" t="n">
        <f aca="false">1_Data_EDA!L2350</f>
        <v>20</v>
      </c>
      <c r="G2349" s="8" t="n">
        <f aca="false">1_Data_EDA!M2350</f>
        <v>0.050000001</v>
      </c>
      <c r="H2349" s="6" t="n">
        <f aca="false">IF(1_Data_EDA!B2350="First Class",1,0)</f>
        <v>1</v>
      </c>
      <c r="I2349" s="6" t="n">
        <f aca="false">IF(1_Data_EDA!B2350="Second Class",1,0)</f>
        <v>0</v>
      </c>
      <c r="J2349" s="6" t="n">
        <f aca="false">IF(1_Data_EDA!B2350="Same Day",1,0)</f>
        <v>0</v>
      </c>
      <c r="K2349" s="6" t="n">
        <f aca="false">IF(1_Data_EDA!C2350="Corporate",1,0)</f>
        <v>1</v>
      </c>
      <c r="L2349" s="6" t="n">
        <f aca="false">IF(1_Data_EDA!C2350="Home Office",1,0)</f>
        <v>0</v>
      </c>
      <c r="M2349" s="6" t="n">
        <f aca="false">IF(1_Data_EDA!D2350="Europe",1,0)</f>
        <v>0</v>
      </c>
      <c r="N2349" s="6" t="n">
        <f aca="false">IF(1_Data_EDA!D2350="LATAM",1,0)</f>
        <v>1</v>
      </c>
      <c r="O2349" s="6" t="n">
        <f aca="false">IF(1_Data_EDA!D2350="Pacific Asia",1,0)</f>
        <v>0</v>
      </c>
      <c r="P2349" s="6" t="n">
        <f aca="false">IF(1_Data_EDA!D2350="USCA",1,0)</f>
        <v>0</v>
      </c>
      <c r="Q2349" s="6" t="n">
        <f aca="false">IF(C2349&gt;MEDIAN(C$5:C$8004),1,0)</f>
        <v>1</v>
      </c>
      <c r="R2349" s="6" t="n">
        <f aca="false">IF(D2349&gt;2,1,0)</f>
        <v>0</v>
      </c>
    </row>
    <row r="2350" customFormat="false" ht="15" hidden="false" customHeight="true" outlineLevel="0" collapsed="false">
      <c r="A2350" s="6" t="n">
        <f aca="false">1_Data_EDA!O2351</f>
        <v>0</v>
      </c>
      <c r="B2350" s="6" t="n">
        <f aca="false">1_Data_EDA!H2351</f>
        <v>0</v>
      </c>
      <c r="C2350" s="7" t="n">
        <f aca="false">1_Data_EDA!I2351</f>
        <v>99.98999786</v>
      </c>
      <c r="D2350" s="6" t="n">
        <f aca="false">1_Data_EDA!J2351</f>
        <v>4</v>
      </c>
      <c r="E2350" s="7" t="n">
        <f aca="false">1_Data_EDA!K2351</f>
        <v>399.9599915</v>
      </c>
      <c r="F2350" s="7" t="n">
        <f aca="false">1_Data_EDA!L2351</f>
        <v>28</v>
      </c>
      <c r="G2350" s="8" t="n">
        <f aca="false">1_Data_EDA!M2351</f>
        <v>0.07</v>
      </c>
      <c r="H2350" s="6" t="n">
        <f aca="false">IF(1_Data_EDA!B2351="First Class",1,0)</f>
        <v>0</v>
      </c>
      <c r="I2350" s="6" t="n">
        <f aca="false">IF(1_Data_EDA!B2351="Second Class",1,0)</f>
        <v>0</v>
      </c>
      <c r="J2350" s="6" t="n">
        <f aca="false">IF(1_Data_EDA!B2351="Same Day",1,0)</f>
        <v>1</v>
      </c>
      <c r="K2350" s="6" t="n">
        <f aca="false">IF(1_Data_EDA!C2351="Corporate",1,0)</f>
        <v>0</v>
      </c>
      <c r="L2350" s="6" t="n">
        <f aca="false">IF(1_Data_EDA!C2351="Home Office",1,0)</f>
        <v>0</v>
      </c>
      <c r="M2350" s="6" t="n">
        <f aca="false">IF(1_Data_EDA!D2351="Europe",1,0)</f>
        <v>1</v>
      </c>
      <c r="N2350" s="6" t="n">
        <f aca="false">IF(1_Data_EDA!D2351="LATAM",1,0)</f>
        <v>0</v>
      </c>
      <c r="O2350" s="6" t="n">
        <f aca="false">IF(1_Data_EDA!D2351="Pacific Asia",1,0)</f>
        <v>0</v>
      </c>
      <c r="P2350" s="6" t="n">
        <f aca="false">IF(1_Data_EDA!D2351="USCA",1,0)</f>
        <v>0</v>
      </c>
      <c r="Q2350" s="6" t="n">
        <f aca="false">IF(C2350&gt;MEDIAN(C$5:C$8004),1,0)</f>
        <v>1</v>
      </c>
      <c r="R2350" s="6" t="n">
        <f aca="false">IF(D2350&gt;2,1,0)</f>
        <v>1</v>
      </c>
    </row>
    <row r="2351" customFormat="false" ht="15" hidden="false" customHeight="true" outlineLevel="0" collapsed="false">
      <c r="A2351" s="6" t="n">
        <f aca="false">1_Data_EDA!O2352</f>
        <v>1</v>
      </c>
      <c r="B2351" s="6" t="n">
        <f aca="false">1_Data_EDA!H2352</f>
        <v>1</v>
      </c>
      <c r="C2351" s="7" t="n">
        <f aca="false">1_Data_EDA!I2352</f>
        <v>49.97999954</v>
      </c>
      <c r="D2351" s="6" t="n">
        <f aca="false">1_Data_EDA!J2352</f>
        <v>4</v>
      </c>
      <c r="E2351" s="7" t="n">
        <f aca="false">1_Data_EDA!K2352</f>
        <v>199.9199982</v>
      </c>
      <c r="F2351" s="7" t="n">
        <f aca="false">1_Data_EDA!L2352</f>
        <v>49.97999954</v>
      </c>
      <c r="G2351" s="8" t="n">
        <f aca="false">1_Data_EDA!M2352</f>
        <v>0.25</v>
      </c>
      <c r="H2351" s="6" t="n">
        <f aca="false">IF(1_Data_EDA!B2352="First Class",1,0)</f>
        <v>1</v>
      </c>
      <c r="I2351" s="6" t="n">
        <f aca="false">IF(1_Data_EDA!B2352="Second Class",1,0)</f>
        <v>0</v>
      </c>
      <c r="J2351" s="6" t="n">
        <f aca="false">IF(1_Data_EDA!B2352="Same Day",1,0)</f>
        <v>0</v>
      </c>
      <c r="K2351" s="6" t="n">
        <f aca="false">IF(1_Data_EDA!C2352="Corporate",1,0)</f>
        <v>0</v>
      </c>
      <c r="L2351" s="6" t="n">
        <f aca="false">IF(1_Data_EDA!C2352="Home Office",1,0)</f>
        <v>0</v>
      </c>
      <c r="M2351" s="6" t="n">
        <f aca="false">IF(1_Data_EDA!D2352="Europe",1,0)</f>
        <v>0</v>
      </c>
      <c r="N2351" s="6" t="n">
        <f aca="false">IF(1_Data_EDA!D2352="LATAM",1,0)</f>
        <v>0</v>
      </c>
      <c r="O2351" s="6" t="n">
        <f aca="false">IF(1_Data_EDA!D2352="Pacific Asia",1,0)</f>
        <v>1</v>
      </c>
      <c r="P2351" s="6" t="n">
        <f aca="false">IF(1_Data_EDA!D2352="USCA",1,0)</f>
        <v>0</v>
      </c>
      <c r="Q2351" s="6" t="n">
        <f aca="false">IF(C2351&gt;MEDIAN(C$5:C$8004),1,0)</f>
        <v>0</v>
      </c>
      <c r="R2351" s="6" t="n">
        <f aca="false">IF(D2351&gt;2,1,0)</f>
        <v>1</v>
      </c>
    </row>
    <row r="2352" customFormat="false" ht="15" hidden="false" customHeight="true" outlineLevel="0" collapsed="false">
      <c r="A2352" s="6" t="n">
        <f aca="false">1_Data_EDA!O2353</f>
        <v>1</v>
      </c>
      <c r="B2352" s="6" t="n">
        <f aca="false">1_Data_EDA!H2353</f>
        <v>4</v>
      </c>
      <c r="C2352" s="7" t="n">
        <f aca="false">1_Data_EDA!I2353</f>
        <v>49.97999954</v>
      </c>
      <c r="D2352" s="6" t="n">
        <f aca="false">1_Data_EDA!J2353</f>
        <v>3</v>
      </c>
      <c r="E2352" s="7" t="n">
        <f aca="false">1_Data_EDA!K2353</f>
        <v>149.9400024</v>
      </c>
      <c r="F2352" s="7" t="n">
        <f aca="false">1_Data_EDA!L2353</f>
        <v>6</v>
      </c>
      <c r="G2352" s="8" t="n">
        <f aca="false">1_Data_EDA!M2353</f>
        <v>0.039999999</v>
      </c>
      <c r="H2352" s="6" t="n">
        <f aca="false">IF(1_Data_EDA!B2353="First Class",1,0)</f>
        <v>0</v>
      </c>
      <c r="I2352" s="6" t="n">
        <f aca="false">IF(1_Data_EDA!B2353="Second Class",1,0)</f>
        <v>0</v>
      </c>
      <c r="J2352" s="6" t="n">
        <f aca="false">IF(1_Data_EDA!B2353="Same Day",1,0)</f>
        <v>0</v>
      </c>
      <c r="K2352" s="6" t="n">
        <f aca="false">IF(1_Data_EDA!C2353="Corporate",1,0)</f>
        <v>1</v>
      </c>
      <c r="L2352" s="6" t="n">
        <f aca="false">IF(1_Data_EDA!C2353="Home Office",1,0)</f>
        <v>0</v>
      </c>
      <c r="M2352" s="6" t="n">
        <f aca="false">IF(1_Data_EDA!D2353="Europe",1,0)</f>
        <v>0</v>
      </c>
      <c r="N2352" s="6" t="n">
        <f aca="false">IF(1_Data_EDA!D2353="LATAM",1,0)</f>
        <v>0</v>
      </c>
      <c r="O2352" s="6" t="n">
        <f aca="false">IF(1_Data_EDA!D2353="Pacific Asia",1,0)</f>
        <v>0</v>
      </c>
      <c r="P2352" s="6" t="n">
        <f aca="false">IF(1_Data_EDA!D2353="USCA",1,0)</f>
        <v>1</v>
      </c>
      <c r="Q2352" s="6" t="n">
        <f aca="false">IF(C2352&gt;MEDIAN(C$5:C$8004),1,0)</f>
        <v>0</v>
      </c>
      <c r="R2352" s="6" t="n">
        <f aca="false">IF(D2352&gt;2,1,0)</f>
        <v>1</v>
      </c>
    </row>
    <row r="2353" customFormat="false" ht="15" hidden="false" customHeight="true" outlineLevel="0" collapsed="false">
      <c r="A2353" s="6" t="n">
        <f aca="false">1_Data_EDA!O2354</f>
        <v>1</v>
      </c>
      <c r="B2353" s="6" t="n">
        <f aca="false">1_Data_EDA!H2354</f>
        <v>1</v>
      </c>
      <c r="C2353" s="7" t="n">
        <f aca="false">1_Data_EDA!I2354</f>
        <v>199.9900055</v>
      </c>
      <c r="D2353" s="6" t="n">
        <f aca="false">1_Data_EDA!J2354</f>
        <v>1</v>
      </c>
      <c r="E2353" s="7" t="n">
        <f aca="false">1_Data_EDA!K2354</f>
        <v>199.9900055</v>
      </c>
      <c r="F2353" s="7" t="n">
        <f aca="false">1_Data_EDA!L2354</f>
        <v>26</v>
      </c>
      <c r="G2353" s="8" t="n">
        <f aca="false">1_Data_EDA!M2354</f>
        <v>0.129999995</v>
      </c>
      <c r="H2353" s="6" t="n">
        <f aca="false">IF(1_Data_EDA!B2354="First Class",1,0)</f>
        <v>1</v>
      </c>
      <c r="I2353" s="6" t="n">
        <f aca="false">IF(1_Data_EDA!B2354="Second Class",1,0)</f>
        <v>0</v>
      </c>
      <c r="J2353" s="6" t="n">
        <f aca="false">IF(1_Data_EDA!B2354="Same Day",1,0)</f>
        <v>0</v>
      </c>
      <c r="K2353" s="6" t="n">
        <f aca="false">IF(1_Data_EDA!C2354="Corporate",1,0)</f>
        <v>1</v>
      </c>
      <c r="L2353" s="6" t="n">
        <f aca="false">IF(1_Data_EDA!C2354="Home Office",1,0)</f>
        <v>0</v>
      </c>
      <c r="M2353" s="6" t="n">
        <f aca="false">IF(1_Data_EDA!D2354="Europe",1,0)</f>
        <v>0</v>
      </c>
      <c r="N2353" s="6" t="n">
        <f aca="false">IF(1_Data_EDA!D2354="LATAM",1,0)</f>
        <v>0</v>
      </c>
      <c r="O2353" s="6" t="n">
        <f aca="false">IF(1_Data_EDA!D2354="Pacific Asia",1,0)</f>
        <v>1</v>
      </c>
      <c r="P2353" s="6" t="n">
        <f aca="false">IF(1_Data_EDA!D2354="USCA",1,0)</f>
        <v>0</v>
      </c>
      <c r="Q2353" s="6" t="n">
        <f aca="false">IF(C2353&gt;MEDIAN(C$5:C$8004),1,0)</f>
        <v>1</v>
      </c>
      <c r="R2353" s="6" t="n">
        <f aca="false">IF(D2353&gt;2,1,0)</f>
        <v>0</v>
      </c>
    </row>
    <row r="2354" customFormat="false" ht="15" hidden="false" customHeight="true" outlineLevel="0" collapsed="false">
      <c r="A2354" s="6" t="n">
        <f aca="false">1_Data_EDA!O2355</f>
        <v>0</v>
      </c>
      <c r="B2354" s="6" t="n">
        <f aca="false">1_Data_EDA!H2355</f>
        <v>4</v>
      </c>
      <c r="C2354" s="7" t="n">
        <f aca="false">1_Data_EDA!I2355</f>
        <v>50</v>
      </c>
      <c r="D2354" s="6" t="n">
        <f aca="false">1_Data_EDA!J2355</f>
        <v>4</v>
      </c>
      <c r="E2354" s="7" t="n">
        <f aca="false">1_Data_EDA!K2355</f>
        <v>200</v>
      </c>
      <c r="F2354" s="7" t="n">
        <f aca="false">1_Data_EDA!L2355</f>
        <v>18</v>
      </c>
      <c r="G2354" s="8" t="n">
        <f aca="false">1_Data_EDA!M2355</f>
        <v>0.090000004</v>
      </c>
      <c r="H2354" s="6" t="n">
        <f aca="false">IF(1_Data_EDA!B2355="First Class",1,0)</f>
        <v>0</v>
      </c>
      <c r="I2354" s="6" t="n">
        <f aca="false">IF(1_Data_EDA!B2355="Second Class",1,0)</f>
        <v>0</v>
      </c>
      <c r="J2354" s="6" t="n">
        <f aca="false">IF(1_Data_EDA!B2355="Same Day",1,0)</f>
        <v>0</v>
      </c>
      <c r="K2354" s="6" t="n">
        <f aca="false">IF(1_Data_EDA!C2355="Corporate",1,0)</f>
        <v>1</v>
      </c>
      <c r="L2354" s="6" t="n">
        <f aca="false">IF(1_Data_EDA!C2355="Home Office",1,0)</f>
        <v>0</v>
      </c>
      <c r="M2354" s="6" t="n">
        <f aca="false">IF(1_Data_EDA!D2355="Europe",1,0)</f>
        <v>0</v>
      </c>
      <c r="N2354" s="6" t="n">
        <f aca="false">IF(1_Data_EDA!D2355="LATAM",1,0)</f>
        <v>1</v>
      </c>
      <c r="O2354" s="6" t="n">
        <f aca="false">IF(1_Data_EDA!D2355="Pacific Asia",1,0)</f>
        <v>0</v>
      </c>
      <c r="P2354" s="6" t="n">
        <f aca="false">IF(1_Data_EDA!D2355="USCA",1,0)</f>
        <v>0</v>
      </c>
      <c r="Q2354" s="6" t="n">
        <f aca="false">IF(C2354&gt;MEDIAN(C$5:C$8004),1,0)</f>
        <v>0</v>
      </c>
      <c r="R2354" s="6" t="n">
        <f aca="false">IF(D2354&gt;2,1,0)</f>
        <v>1</v>
      </c>
    </row>
    <row r="2355" customFormat="false" ht="15" hidden="false" customHeight="true" outlineLevel="0" collapsed="false">
      <c r="A2355" s="6" t="n">
        <f aca="false">1_Data_EDA!O2356</f>
        <v>1</v>
      </c>
      <c r="B2355" s="6" t="n">
        <f aca="false">1_Data_EDA!H2356</f>
        <v>2</v>
      </c>
      <c r="C2355" s="7" t="n">
        <f aca="false">1_Data_EDA!I2356</f>
        <v>129.9900055</v>
      </c>
      <c r="D2355" s="6" t="n">
        <f aca="false">1_Data_EDA!J2356</f>
        <v>1</v>
      </c>
      <c r="E2355" s="7" t="n">
        <f aca="false">1_Data_EDA!K2356</f>
        <v>129.9900055</v>
      </c>
      <c r="F2355" s="7" t="n">
        <f aca="false">1_Data_EDA!L2356</f>
        <v>19.5</v>
      </c>
      <c r="G2355" s="8" t="n">
        <f aca="false">1_Data_EDA!M2356</f>
        <v>0.150000006</v>
      </c>
      <c r="H2355" s="6" t="n">
        <f aca="false">IF(1_Data_EDA!B2356="First Class",1,0)</f>
        <v>0</v>
      </c>
      <c r="I2355" s="6" t="n">
        <f aca="false">IF(1_Data_EDA!B2356="Second Class",1,0)</f>
        <v>1</v>
      </c>
      <c r="J2355" s="6" t="n">
        <f aca="false">IF(1_Data_EDA!B2356="Same Day",1,0)</f>
        <v>0</v>
      </c>
      <c r="K2355" s="6" t="n">
        <f aca="false">IF(1_Data_EDA!C2356="Corporate",1,0)</f>
        <v>0</v>
      </c>
      <c r="L2355" s="6" t="n">
        <f aca="false">IF(1_Data_EDA!C2356="Home Office",1,0)</f>
        <v>1</v>
      </c>
      <c r="M2355" s="6" t="n">
        <f aca="false">IF(1_Data_EDA!D2356="Europe",1,0)</f>
        <v>1</v>
      </c>
      <c r="N2355" s="6" t="n">
        <f aca="false">IF(1_Data_EDA!D2356="LATAM",1,0)</f>
        <v>0</v>
      </c>
      <c r="O2355" s="6" t="n">
        <f aca="false">IF(1_Data_EDA!D2356="Pacific Asia",1,0)</f>
        <v>0</v>
      </c>
      <c r="P2355" s="6" t="n">
        <f aca="false">IF(1_Data_EDA!D2356="USCA",1,0)</f>
        <v>0</v>
      </c>
      <c r="Q2355" s="6" t="n">
        <f aca="false">IF(C2355&gt;MEDIAN(C$5:C$8004),1,0)</f>
        <v>1</v>
      </c>
      <c r="R2355" s="6" t="n">
        <f aca="false">IF(D2355&gt;2,1,0)</f>
        <v>0</v>
      </c>
    </row>
    <row r="2356" customFormat="false" ht="15" hidden="false" customHeight="true" outlineLevel="0" collapsed="false">
      <c r="A2356" s="6" t="n">
        <f aca="false">1_Data_EDA!O2357</f>
        <v>1</v>
      </c>
      <c r="B2356" s="6" t="n">
        <f aca="false">1_Data_EDA!H2357</f>
        <v>1</v>
      </c>
      <c r="C2356" s="7" t="n">
        <f aca="false">1_Data_EDA!I2357</f>
        <v>50</v>
      </c>
      <c r="D2356" s="6" t="n">
        <f aca="false">1_Data_EDA!J2357</f>
        <v>5</v>
      </c>
      <c r="E2356" s="7" t="n">
        <f aca="false">1_Data_EDA!K2357</f>
        <v>250</v>
      </c>
      <c r="F2356" s="7" t="n">
        <f aca="false">1_Data_EDA!L2357</f>
        <v>7.5</v>
      </c>
      <c r="G2356" s="8" t="n">
        <f aca="false">1_Data_EDA!M2357</f>
        <v>0.029999999</v>
      </c>
      <c r="H2356" s="6" t="n">
        <f aca="false">IF(1_Data_EDA!B2357="First Class",1,0)</f>
        <v>1</v>
      </c>
      <c r="I2356" s="6" t="n">
        <f aca="false">IF(1_Data_EDA!B2357="Second Class",1,0)</f>
        <v>0</v>
      </c>
      <c r="J2356" s="6" t="n">
        <f aca="false">IF(1_Data_EDA!B2357="Same Day",1,0)</f>
        <v>0</v>
      </c>
      <c r="K2356" s="6" t="n">
        <f aca="false">IF(1_Data_EDA!C2357="Corporate",1,0)</f>
        <v>1</v>
      </c>
      <c r="L2356" s="6" t="n">
        <f aca="false">IF(1_Data_EDA!C2357="Home Office",1,0)</f>
        <v>0</v>
      </c>
      <c r="M2356" s="6" t="n">
        <f aca="false">IF(1_Data_EDA!D2357="Europe",1,0)</f>
        <v>0</v>
      </c>
      <c r="N2356" s="6" t="n">
        <f aca="false">IF(1_Data_EDA!D2357="LATAM",1,0)</f>
        <v>1</v>
      </c>
      <c r="O2356" s="6" t="n">
        <f aca="false">IF(1_Data_EDA!D2357="Pacific Asia",1,0)</f>
        <v>0</v>
      </c>
      <c r="P2356" s="6" t="n">
        <f aca="false">IF(1_Data_EDA!D2357="USCA",1,0)</f>
        <v>0</v>
      </c>
      <c r="Q2356" s="6" t="n">
        <f aca="false">IF(C2356&gt;MEDIAN(C$5:C$8004),1,0)</f>
        <v>0</v>
      </c>
      <c r="R2356" s="6" t="n">
        <f aca="false">IF(D2356&gt;2,1,0)</f>
        <v>1</v>
      </c>
    </row>
    <row r="2357" customFormat="false" ht="15" hidden="false" customHeight="true" outlineLevel="0" collapsed="false">
      <c r="A2357" s="6" t="n">
        <f aca="false">1_Data_EDA!O2358</f>
        <v>0</v>
      </c>
      <c r="B2357" s="6" t="n">
        <f aca="false">1_Data_EDA!H2358</f>
        <v>4</v>
      </c>
      <c r="C2357" s="7" t="n">
        <f aca="false">1_Data_EDA!I2358</f>
        <v>99.98999786</v>
      </c>
      <c r="D2357" s="6" t="n">
        <f aca="false">1_Data_EDA!J2358</f>
        <v>5</v>
      </c>
      <c r="E2357" s="7" t="n">
        <f aca="false">1_Data_EDA!K2358</f>
        <v>499.9500122</v>
      </c>
      <c r="F2357" s="7" t="n">
        <f aca="false">1_Data_EDA!L2358</f>
        <v>124.9899979</v>
      </c>
      <c r="G2357" s="8" t="n">
        <f aca="false">1_Data_EDA!M2358</f>
        <v>0.25</v>
      </c>
      <c r="H2357" s="6" t="n">
        <f aca="false">IF(1_Data_EDA!B2358="First Class",1,0)</f>
        <v>0</v>
      </c>
      <c r="I2357" s="6" t="n">
        <f aca="false">IF(1_Data_EDA!B2358="Second Class",1,0)</f>
        <v>0</v>
      </c>
      <c r="J2357" s="6" t="n">
        <f aca="false">IF(1_Data_EDA!B2358="Same Day",1,0)</f>
        <v>0</v>
      </c>
      <c r="K2357" s="6" t="n">
        <f aca="false">IF(1_Data_EDA!C2358="Corporate",1,0)</f>
        <v>0</v>
      </c>
      <c r="L2357" s="6" t="n">
        <f aca="false">IF(1_Data_EDA!C2358="Home Office",1,0)</f>
        <v>0</v>
      </c>
      <c r="M2357" s="6" t="n">
        <f aca="false">IF(1_Data_EDA!D2358="Europe",1,0)</f>
        <v>1</v>
      </c>
      <c r="N2357" s="6" t="n">
        <f aca="false">IF(1_Data_EDA!D2358="LATAM",1,0)</f>
        <v>0</v>
      </c>
      <c r="O2357" s="6" t="n">
        <f aca="false">IF(1_Data_EDA!D2358="Pacific Asia",1,0)</f>
        <v>0</v>
      </c>
      <c r="P2357" s="6" t="n">
        <f aca="false">IF(1_Data_EDA!D2358="USCA",1,0)</f>
        <v>0</v>
      </c>
      <c r="Q2357" s="6" t="n">
        <f aca="false">IF(C2357&gt;MEDIAN(C$5:C$8004),1,0)</f>
        <v>1</v>
      </c>
      <c r="R2357" s="6" t="n">
        <f aca="false">IF(D2357&gt;2,1,0)</f>
        <v>1</v>
      </c>
    </row>
    <row r="2358" customFormat="false" ht="15" hidden="false" customHeight="true" outlineLevel="0" collapsed="false">
      <c r="A2358" s="6" t="n">
        <f aca="false">1_Data_EDA!O2359</f>
        <v>0</v>
      </c>
      <c r="B2358" s="6" t="n">
        <f aca="false">1_Data_EDA!H2359</f>
        <v>4</v>
      </c>
      <c r="C2358" s="7" t="n">
        <f aca="false">1_Data_EDA!I2359</f>
        <v>299.980011</v>
      </c>
      <c r="D2358" s="6" t="n">
        <f aca="false">1_Data_EDA!J2359</f>
        <v>1</v>
      </c>
      <c r="E2358" s="7" t="n">
        <f aca="false">1_Data_EDA!K2359</f>
        <v>299.980011</v>
      </c>
      <c r="F2358" s="7" t="n">
        <f aca="false">1_Data_EDA!L2359</f>
        <v>39</v>
      </c>
      <c r="G2358" s="8" t="n">
        <f aca="false">1_Data_EDA!M2359</f>
        <v>0.129999995</v>
      </c>
      <c r="H2358" s="6" t="n">
        <f aca="false">IF(1_Data_EDA!B2359="First Class",1,0)</f>
        <v>0</v>
      </c>
      <c r="I2358" s="6" t="n">
        <f aca="false">IF(1_Data_EDA!B2359="Second Class",1,0)</f>
        <v>0</v>
      </c>
      <c r="J2358" s="6" t="n">
        <f aca="false">IF(1_Data_EDA!B2359="Same Day",1,0)</f>
        <v>0</v>
      </c>
      <c r="K2358" s="6" t="n">
        <f aca="false">IF(1_Data_EDA!C2359="Corporate",1,0)</f>
        <v>1</v>
      </c>
      <c r="L2358" s="6" t="n">
        <f aca="false">IF(1_Data_EDA!C2359="Home Office",1,0)</f>
        <v>0</v>
      </c>
      <c r="M2358" s="6" t="n">
        <f aca="false">IF(1_Data_EDA!D2359="Europe",1,0)</f>
        <v>1</v>
      </c>
      <c r="N2358" s="6" t="n">
        <f aca="false">IF(1_Data_EDA!D2359="LATAM",1,0)</f>
        <v>0</v>
      </c>
      <c r="O2358" s="6" t="n">
        <f aca="false">IF(1_Data_EDA!D2359="Pacific Asia",1,0)</f>
        <v>0</v>
      </c>
      <c r="P2358" s="6" t="n">
        <f aca="false">IF(1_Data_EDA!D2359="USCA",1,0)</f>
        <v>0</v>
      </c>
      <c r="Q2358" s="6" t="n">
        <f aca="false">IF(C2358&gt;MEDIAN(C$5:C$8004),1,0)</f>
        <v>1</v>
      </c>
      <c r="R2358" s="6" t="n">
        <f aca="false">IF(D2358&gt;2,1,0)</f>
        <v>0</v>
      </c>
    </row>
    <row r="2359" customFormat="false" ht="15" hidden="false" customHeight="true" outlineLevel="0" collapsed="false">
      <c r="A2359" s="6" t="n">
        <f aca="false">1_Data_EDA!O2360</f>
        <v>0</v>
      </c>
      <c r="B2359" s="6" t="n">
        <f aca="false">1_Data_EDA!H2360</f>
        <v>4</v>
      </c>
      <c r="C2359" s="7" t="n">
        <f aca="false">1_Data_EDA!I2360</f>
        <v>59.99000168</v>
      </c>
      <c r="D2359" s="6" t="n">
        <f aca="false">1_Data_EDA!J2360</f>
        <v>1</v>
      </c>
      <c r="E2359" s="7" t="n">
        <f aca="false">1_Data_EDA!K2360</f>
        <v>59.99000168</v>
      </c>
      <c r="F2359" s="7" t="n">
        <f aca="false">1_Data_EDA!L2360</f>
        <v>0</v>
      </c>
      <c r="G2359" s="8" t="n">
        <f aca="false">1_Data_EDA!M2360</f>
        <v>0</v>
      </c>
      <c r="H2359" s="6" t="n">
        <f aca="false">IF(1_Data_EDA!B2360="First Class",1,0)</f>
        <v>0</v>
      </c>
      <c r="I2359" s="6" t="n">
        <f aca="false">IF(1_Data_EDA!B2360="Second Class",1,0)</f>
        <v>0</v>
      </c>
      <c r="J2359" s="6" t="n">
        <f aca="false">IF(1_Data_EDA!B2360="Same Day",1,0)</f>
        <v>0</v>
      </c>
      <c r="K2359" s="6" t="n">
        <f aca="false">IF(1_Data_EDA!C2360="Corporate",1,0)</f>
        <v>0</v>
      </c>
      <c r="L2359" s="6" t="n">
        <f aca="false">IF(1_Data_EDA!C2360="Home Office",1,0)</f>
        <v>0</v>
      </c>
      <c r="M2359" s="6" t="n">
        <f aca="false">IF(1_Data_EDA!D2360="Europe",1,0)</f>
        <v>1</v>
      </c>
      <c r="N2359" s="6" t="n">
        <f aca="false">IF(1_Data_EDA!D2360="LATAM",1,0)</f>
        <v>0</v>
      </c>
      <c r="O2359" s="6" t="n">
        <f aca="false">IF(1_Data_EDA!D2360="Pacific Asia",1,0)</f>
        <v>0</v>
      </c>
      <c r="P2359" s="6" t="n">
        <f aca="false">IF(1_Data_EDA!D2360="USCA",1,0)</f>
        <v>0</v>
      </c>
      <c r="Q2359" s="6" t="n">
        <f aca="false">IF(C2359&gt;MEDIAN(C$5:C$8004),1,0)</f>
        <v>0</v>
      </c>
      <c r="R2359" s="6" t="n">
        <f aca="false">IF(D2359&gt;2,1,0)</f>
        <v>0</v>
      </c>
    </row>
    <row r="2360" customFormat="false" ht="15" hidden="false" customHeight="true" outlineLevel="0" collapsed="false">
      <c r="A2360" s="6" t="n">
        <f aca="false">1_Data_EDA!O2361</f>
        <v>1</v>
      </c>
      <c r="B2360" s="6" t="n">
        <f aca="false">1_Data_EDA!H2361</f>
        <v>4</v>
      </c>
      <c r="C2360" s="7" t="n">
        <f aca="false">1_Data_EDA!I2361</f>
        <v>50</v>
      </c>
      <c r="D2360" s="6" t="n">
        <f aca="false">1_Data_EDA!J2361</f>
        <v>4</v>
      </c>
      <c r="E2360" s="7" t="n">
        <f aca="false">1_Data_EDA!K2361</f>
        <v>200</v>
      </c>
      <c r="F2360" s="7" t="n">
        <f aca="false">1_Data_EDA!L2361</f>
        <v>10</v>
      </c>
      <c r="G2360" s="8" t="n">
        <f aca="false">1_Data_EDA!M2361</f>
        <v>0.050000001</v>
      </c>
      <c r="H2360" s="6" t="n">
        <f aca="false">IF(1_Data_EDA!B2361="First Class",1,0)</f>
        <v>0</v>
      </c>
      <c r="I2360" s="6" t="n">
        <f aca="false">IF(1_Data_EDA!B2361="Second Class",1,0)</f>
        <v>0</v>
      </c>
      <c r="J2360" s="6" t="n">
        <f aca="false">IF(1_Data_EDA!B2361="Same Day",1,0)</f>
        <v>0</v>
      </c>
      <c r="K2360" s="6" t="n">
        <f aca="false">IF(1_Data_EDA!C2361="Corporate",1,0)</f>
        <v>1</v>
      </c>
      <c r="L2360" s="6" t="n">
        <f aca="false">IF(1_Data_EDA!C2361="Home Office",1,0)</f>
        <v>0</v>
      </c>
      <c r="M2360" s="6" t="n">
        <f aca="false">IF(1_Data_EDA!D2361="Europe",1,0)</f>
        <v>0</v>
      </c>
      <c r="N2360" s="6" t="n">
        <f aca="false">IF(1_Data_EDA!D2361="LATAM",1,0)</f>
        <v>1</v>
      </c>
      <c r="O2360" s="6" t="n">
        <f aca="false">IF(1_Data_EDA!D2361="Pacific Asia",1,0)</f>
        <v>0</v>
      </c>
      <c r="P2360" s="6" t="n">
        <f aca="false">IF(1_Data_EDA!D2361="USCA",1,0)</f>
        <v>0</v>
      </c>
      <c r="Q2360" s="6" t="n">
        <f aca="false">IF(C2360&gt;MEDIAN(C$5:C$8004),1,0)</f>
        <v>0</v>
      </c>
      <c r="R2360" s="6" t="n">
        <f aca="false">IF(D2360&gt;2,1,0)</f>
        <v>1</v>
      </c>
    </row>
    <row r="2361" customFormat="false" ht="15" hidden="false" customHeight="true" outlineLevel="0" collapsed="false">
      <c r="A2361" s="6" t="n">
        <f aca="false">1_Data_EDA!O2362</f>
        <v>1</v>
      </c>
      <c r="B2361" s="6" t="n">
        <f aca="false">1_Data_EDA!H2362</f>
        <v>2</v>
      </c>
      <c r="C2361" s="7" t="n">
        <f aca="false">1_Data_EDA!I2362</f>
        <v>299.980011</v>
      </c>
      <c r="D2361" s="6" t="n">
        <f aca="false">1_Data_EDA!J2362</f>
        <v>1</v>
      </c>
      <c r="E2361" s="7" t="n">
        <f aca="false">1_Data_EDA!K2362</f>
        <v>299.980011</v>
      </c>
      <c r="F2361" s="7" t="n">
        <f aca="false">1_Data_EDA!L2362</f>
        <v>60</v>
      </c>
      <c r="G2361" s="8" t="n">
        <f aca="false">1_Data_EDA!M2362</f>
        <v>0.200000003</v>
      </c>
      <c r="H2361" s="6" t="n">
        <f aca="false">IF(1_Data_EDA!B2362="First Class",1,0)</f>
        <v>0</v>
      </c>
      <c r="I2361" s="6" t="n">
        <f aca="false">IF(1_Data_EDA!B2362="Second Class",1,0)</f>
        <v>1</v>
      </c>
      <c r="J2361" s="6" t="n">
        <f aca="false">IF(1_Data_EDA!B2362="Same Day",1,0)</f>
        <v>0</v>
      </c>
      <c r="K2361" s="6" t="n">
        <f aca="false">IF(1_Data_EDA!C2362="Corporate",1,0)</f>
        <v>0</v>
      </c>
      <c r="L2361" s="6" t="n">
        <f aca="false">IF(1_Data_EDA!C2362="Home Office",1,0)</f>
        <v>0</v>
      </c>
      <c r="M2361" s="6" t="n">
        <f aca="false">IF(1_Data_EDA!D2362="Europe",1,0)</f>
        <v>1</v>
      </c>
      <c r="N2361" s="6" t="n">
        <f aca="false">IF(1_Data_EDA!D2362="LATAM",1,0)</f>
        <v>0</v>
      </c>
      <c r="O2361" s="6" t="n">
        <f aca="false">IF(1_Data_EDA!D2362="Pacific Asia",1,0)</f>
        <v>0</v>
      </c>
      <c r="P2361" s="6" t="n">
        <f aca="false">IF(1_Data_EDA!D2362="USCA",1,0)</f>
        <v>0</v>
      </c>
      <c r="Q2361" s="6" t="n">
        <f aca="false">IF(C2361&gt;MEDIAN(C$5:C$8004),1,0)</f>
        <v>1</v>
      </c>
      <c r="R2361" s="6" t="n">
        <f aca="false">IF(D2361&gt;2,1,0)</f>
        <v>0</v>
      </c>
    </row>
    <row r="2362" customFormat="false" ht="15" hidden="false" customHeight="true" outlineLevel="0" collapsed="false">
      <c r="A2362" s="6" t="n">
        <f aca="false">1_Data_EDA!O2363</f>
        <v>1</v>
      </c>
      <c r="B2362" s="6" t="n">
        <f aca="false">1_Data_EDA!H2363</f>
        <v>4</v>
      </c>
      <c r="C2362" s="7" t="n">
        <f aca="false">1_Data_EDA!I2363</f>
        <v>31.98999977</v>
      </c>
      <c r="D2362" s="6" t="n">
        <f aca="false">1_Data_EDA!J2363</f>
        <v>2</v>
      </c>
      <c r="E2362" s="7" t="n">
        <f aca="false">1_Data_EDA!K2363</f>
        <v>63.97999954</v>
      </c>
      <c r="F2362" s="7" t="n">
        <f aca="false">1_Data_EDA!L2363</f>
        <v>9.600000381</v>
      </c>
      <c r="G2362" s="8" t="n">
        <f aca="false">1_Data_EDA!M2363</f>
        <v>0.150000006</v>
      </c>
      <c r="H2362" s="6" t="n">
        <f aca="false">IF(1_Data_EDA!B2363="First Class",1,0)</f>
        <v>0</v>
      </c>
      <c r="I2362" s="6" t="n">
        <f aca="false">IF(1_Data_EDA!B2363="Second Class",1,0)</f>
        <v>0</v>
      </c>
      <c r="J2362" s="6" t="n">
        <f aca="false">IF(1_Data_EDA!B2363="Same Day",1,0)</f>
        <v>0</v>
      </c>
      <c r="K2362" s="6" t="n">
        <f aca="false">IF(1_Data_EDA!C2363="Corporate",1,0)</f>
        <v>1</v>
      </c>
      <c r="L2362" s="6" t="n">
        <f aca="false">IF(1_Data_EDA!C2363="Home Office",1,0)</f>
        <v>0</v>
      </c>
      <c r="M2362" s="6" t="n">
        <f aca="false">IF(1_Data_EDA!D2363="Europe",1,0)</f>
        <v>1</v>
      </c>
      <c r="N2362" s="6" t="n">
        <f aca="false">IF(1_Data_EDA!D2363="LATAM",1,0)</f>
        <v>0</v>
      </c>
      <c r="O2362" s="6" t="n">
        <f aca="false">IF(1_Data_EDA!D2363="Pacific Asia",1,0)</f>
        <v>0</v>
      </c>
      <c r="P2362" s="6" t="n">
        <f aca="false">IF(1_Data_EDA!D2363="USCA",1,0)</f>
        <v>0</v>
      </c>
      <c r="Q2362" s="6" t="n">
        <f aca="false">IF(C2362&gt;MEDIAN(C$5:C$8004),1,0)</f>
        <v>0</v>
      </c>
      <c r="R2362" s="6" t="n">
        <f aca="false">IF(D2362&gt;2,1,0)</f>
        <v>0</v>
      </c>
    </row>
    <row r="2363" customFormat="false" ht="15" hidden="false" customHeight="true" outlineLevel="0" collapsed="false">
      <c r="A2363" s="6" t="n">
        <f aca="false">1_Data_EDA!O2364</f>
        <v>1</v>
      </c>
      <c r="B2363" s="6" t="n">
        <f aca="false">1_Data_EDA!H2364</f>
        <v>1</v>
      </c>
      <c r="C2363" s="7" t="n">
        <f aca="false">1_Data_EDA!I2364</f>
        <v>327.75</v>
      </c>
      <c r="D2363" s="6" t="n">
        <f aca="false">1_Data_EDA!J2364</f>
        <v>1</v>
      </c>
      <c r="E2363" s="7" t="n">
        <f aca="false">1_Data_EDA!K2364</f>
        <v>327.75</v>
      </c>
      <c r="F2363" s="7" t="n">
        <f aca="false">1_Data_EDA!L2364</f>
        <v>13.10999966</v>
      </c>
      <c r="G2363" s="8" t="n">
        <f aca="false">1_Data_EDA!M2364</f>
        <v>0.039999999</v>
      </c>
      <c r="H2363" s="6" t="n">
        <f aca="false">IF(1_Data_EDA!B2364="First Class",1,0)</f>
        <v>1</v>
      </c>
      <c r="I2363" s="6" t="n">
        <f aca="false">IF(1_Data_EDA!B2364="Second Class",1,0)</f>
        <v>0</v>
      </c>
      <c r="J2363" s="6" t="n">
        <f aca="false">IF(1_Data_EDA!B2364="Same Day",1,0)</f>
        <v>0</v>
      </c>
      <c r="K2363" s="6" t="n">
        <f aca="false">IF(1_Data_EDA!C2364="Corporate",1,0)</f>
        <v>0</v>
      </c>
      <c r="L2363" s="6" t="n">
        <f aca="false">IF(1_Data_EDA!C2364="Home Office",1,0)</f>
        <v>0</v>
      </c>
      <c r="M2363" s="6" t="n">
        <f aca="false">IF(1_Data_EDA!D2364="Europe",1,0)</f>
        <v>0</v>
      </c>
      <c r="N2363" s="6" t="n">
        <f aca="false">IF(1_Data_EDA!D2364="LATAM",1,0)</f>
        <v>0</v>
      </c>
      <c r="O2363" s="6" t="n">
        <f aca="false">IF(1_Data_EDA!D2364="Pacific Asia",1,0)</f>
        <v>1</v>
      </c>
      <c r="P2363" s="6" t="n">
        <f aca="false">IF(1_Data_EDA!D2364="USCA",1,0)</f>
        <v>0</v>
      </c>
      <c r="Q2363" s="6" t="n">
        <f aca="false">IF(C2363&gt;MEDIAN(C$5:C$8004),1,0)</f>
        <v>1</v>
      </c>
      <c r="R2363" s="6" t="n">
        <f aca="false">IF(D2363&gt;2,1,0)</f>
        <v>0</v>
      </c>
    </row>
    <row r="2364" customFormat="false" ht="15" hidden="false" customHeight="true" outlineLevel="0" collapsed="false">
      <c r="A2364" s="6" t="n">
        <f aca="false">1_Data_EDA!O2365</f>
        <v>0</v>
      </c>
      <c r="B2364" s="6" t="n">
        <f aca="false">1_Data_EDA!H2365</f>
        <v>4</v>
      </c>
      <c r="C2364" s="7" t="n">
        <f aca="false">1_Data_EDA!I2365</f>
        <v>70</v>
      </c>
      <c r="D2364" s="6" t="n">
        <f aca="false">1_Data_EDA!J2365</f>
        <v>5</v>
      </c>
      <c r="E2364" s="7" t="n">
        <f aca="false">1_Data_EDA!K2365</f>
        <v>350</v>
      </c>
      <c r="F2364" s="7" t="n">
        <f aca="false">1_Data_EDA!L2365</f>
        <v>59.5</v>
      </c>
      <c r="G2364" s="8" t="n">
        <f aca="false">1_Data_EDA!M2365</f>
        <v>0.170000002</v>
      </c>
      <c r="H2364" s="6" t="n">
        <f aca="false">IF(1_Data_EDA!B2365="First Class",1,0)</f>
        <v>0</v>
      </c>
      <c r="I2364" s="6" t="n">
        <f aca="false">IF(1_Data_EDA!B2365="Second Class",1,0)</f>
        <v>0</v>
      </c>
      <c r="J2364" s="6" t="n">
        <f aca="false">IF(1_Data_EDA!B2365="Same Day",1,0)</f>
        <v>0</v>
      </c>
      <c r="K2364" s="6" t="n">
        <f aca="false">IF(1_Data_EDA!C2365="Corporate",1,0)</f>
        <v>0</v>
      </c>
      <c r="L2364" s="6" t="n">
        <f aca="false">IF(1_Data_EDA!C2365="Home Office",1,0)</f>
        <v>1</v>
      </c>
      <c r="M2364" s="6" t="n">
        <f aca="false">IF(1_Data_EDA!D2365="Europe",1,0)</f>
        <v>1</v>
      </c>
      <c r="N2364" s="6" t="n">
        <f aca="false">IF(1_Data_EDA!D2365="LATAM",1,0)</f>
        <v>0</v>
      </c>
      <c r="O2364" s="6" t="n">
        <f aca="false">IF(1_Data_EDA!D2365="Pacific Asia",1,0)</f>
        <v>0</v>
      </c>
      <c r="P2364" s="6" t="n">
        <f aca="false">IF(1_Data_EDA!D2365="USCA",1,0)</f>
        <v>0</v>
      </c>
      <c r="Q2364" s="6" t="n">
        <f aca="false">IF(C2364&gt;MEDIAN(C$5:C$8004),1,0)</f>
        <v>1</v>
      </c>
      <c r="R2364" s="6" t="n">
        <f aca="false">IF(D2364&gt;2,1,0)</f>
        <v>1</v>
      </c>
    </row>
    <row r="2365" customFormat="false" ht="15" hidden="false" customHeight="true" outlineLevel="0" collapsed="false">
      <c r="A2365" s="6" t="n">
        <f aca="false">1_Data_EDA!O2366</f>
        <v>1</v>
      </c>
      <c r="B2365" s="6" t="n">
        <f aca="false">1_Data_EDA!H2366</f>
        <v>4</v>
      </c>
      <c r="C2365" s="7" t="n">
        <f aca="false">1_Data_EDA!I2366</f>
        <v>49.97999954</v>
      </c>
      <c r="D2365" s="6" t="n">
        <f aca="false">1_Data_EDA!J2366</f>
        <v>5</v>
      </c>
      <c r="E2365" s="7" t="n">
        <f aca="false">1_Data_EDA!K2366</f>
        <v>249.8999939</v>
      </c>
      <c r="F2365" s="7" t="n">
        <f aca="false">1_Data_EDA!L2366</f>
        <v>24.98999977</v>
      </c>
      <c r="G2365" s="8" t="n">
        <f aca="false">1_Data_EDA!M2366</f>
        <v>0.100000001</v>
      </c>
      <c r="H2365" s="6" t="n">
        <f aca="false">IF(1_Data_EDA!B2366="First Class",1,0)</f>
        <v>0</v>
      </c>
      <c r="I2365" s="6" t="n">
        <f aca="false">IF(1_Data_EDA!B2366="Second Class",1,0)</f>
        <v>0</v>
      </c>
      <c r="J2365" s="6" t="n">
        <f aca="false">IF(1_Data_EDA!B2366="Same Day",1,0)</f>
        <v>0</v>
      </c>
      <c r="K2365" s="6" t="n">
        <f aca="false">IF(1_Data_EDA!C2366="Corporate",1,0)</f>
        <v>0</v>
      </c>
      <c r="L2365" s="6" t="n">
        <f aca="false">IF(1_Data_EDA!C2366="Home Office",1,0)</f>
        <v>0</v>
      </c>
      <c r="M2365" s="6" t="n">
        <f aca="false">IF(1_Data_EDA!D2366="Europe",1,0)</f>
        <v>0</v>
      </c>
      <c r="N2365" s="6" t="n">
        <f aca="false">IF(1_Data_EDA!D2366="LATAM",1,0)</f>
        <v>0</v>
      </c>
      <c r="O2365" s="6" t="n">
        <f aca="false">IF(1_Data_EDA!D2366="Pacific Asia",1,0)</f>
        <v>1</v>
      </c>
      <c r="P2365" s="6" t="n">
        <f aca="false">IF(1_Data_EDA!D2366="USCA",1,0)</f>
        <v>0</v>
      </c>
      <c r="Q2365" s="6" t="n">
        <f aca="false">IF(C2365&gt;MEDIAN(C$5:C$8004),1,0)</f>
        <v>0</v>
      </c>
      <c r="R2365" s="6" t="n">
        <f aca="false">IF(D2365&gt;2,1,0)</f>
        <v>1</v>
      </c>
    </row>
    <row r="2366" customFormat="false" ht="15" hidden="false" customHeight="true" outlineLevel="0" collapsed="false">
      <c r="A2366" s="6" t="n">
        <f aca="false">1_Data_EDA!O2367</f>
        <v>1</v>
      </c>
      <c r="B2366" s="6" t="n">
        <f aca="false">1_Data_EDA!H2367</f>
        <v>4</v>
      </c>
      <c r="C2366" s="7" t="n">
        <f aca="false">1_Data_EDA!I2367</f>
        <v>399.980011</v>
      </c>
      <c r="D2366" s="6" t="n">
        <f aca="false">1_Data_EDA!J2367</f>
        <v>1</v>
      </c>
      <c r="E2366" s="7" t="n">
        <f aca="false">1_Data_EDA!K2367</f>
        <v>399.980011</v>
      </c>
      <c r="F2366" s="7" t="n">
        <f aca="false">1_Data_EDA!L2367</f>
        <v>52</v>
      </c>
      <c r="G2366" s="8" t="n">
        <f aca="false">1_Data_EDA!M2367</f>
        <v>0.129999995</v>
      </c>
      <c r="H2366" s="6" t="n">
        <f aca="false">IF(1_Data_EDA!B2367="First Class",1,0)</f>
        <v>0</v>
      </c>
      <c r="I2366" s="6" t="n">
        <f aca="false">IF(1_Data_EDA!B2367="Second Class",1,0)</f>
        <v>0</v>
      </c>
      <c r="J2366" s="6" t="n">
        <f aca="false">IF(1_Data_EDA!B2367="Same Day",1,0)</f>
        <v>0</v>
      </c>
      <c r="K2366" s="6" t="n">
        <f aca="false">IF(1_Data_EDA!C2367="Corporate",1,0)</f>
        <v>1</v>
      </c>
      <c r="L2366" s="6" t="n">
        <f aca="false">IF(1_Data_EDA!C2367="Home Office",1,0)</f>
        <v>0</v>
      </c>
      <c r="M2366" s="6" t="n">
        <f aca="false">IF(1_Data_EDA!D2367="Europe",1,0)</f>
        <v>0</v>
      </c>
      <c r="N2366" s="6" t="n">
        <f aca="false">IF(1_Data_EDA!D2367="LATAM",1,0)</f>
        <v>0</v>
      </c>
      <c r="O2366" s="6" t="n">
        <f aca="false">IF(1_Data_EDA!D2367="Pacific Asia",1,0)</f>
        <v>0</v>
      </c>
      <c r="P2366" s="6" t="n">
        <f aca="false">IF(1_Data_EDA!D2367="USCA",1,0)</f>
        <v>0</v>
      </c>
      <c r="Q2366" s="6" t="n">
        <f aca="false">IF(C2366&gt;MEDIAN(C$5:C$8004),1,0)</f>
        <v>1</v>
      </c>
      <c r="R2366" s="6" t="n">
        <f aca="false">IF(D2366&gt;2,1,0)</f>
        <v>0</v>
      </c>
    </row>
    <row r="2367" customFormat="false" ht="15" hidden="false" customHeight="true" outlineLevel="0" collapsed="false">
      <c r="A2367" s="6" t="n">
        <f aca="false">1_Data_EDA!O2368</f>
        <v>1</v>
      </c>
      <c r="B2367" s="6" t="n">
        <f aca="false">1_Data_EDA!H2368</f>
        <v>4</v>
      </c>
      <c r="C2367" s="7" t="n">
        <f aca="false">1_Data_EDA!I2368</f>
        <v>129.9900055</v>
      </c>
      <c r="D2367" s="6" t="n">
        <f aca="false">1_Data_EDA!J2368</f>
        <v>1</v>
      </c>
      <c r="E2367" s="7" t="n">
        <f aca="false">1_Data_EDA!K2368</f>
        <v>129.9900055</v>
      </c>
      <c r="F2367" s="7" t="n">
        <f aca="false">1_Data_EDA!L2368</f>
        <v>11.69999981</v>
      </c>
      <c r="G2367" s="8" t="n">
        <f aca="false">1_Data_EDA!M2368</f>
        <v>0.090000004</v>
      </c>
      <c r="H2367" s="6" t="n">
        <f aca="false">IF(1_Data_EDA!B2368="First Class",1,0)</f>
        <v>0</v>
      </c>
      <c r="I2367" s="6" t="n">
        <f aca="false">IF(1_Data_EDA!B2368="Second Class",1,0)</f>
        <v>0</v>
      </c>
      <c r="J2367" s="6" t="n">
        <f aca="false">IF(1_Data_EDA!B2368="Same Day",1,0)</f>
        <v>0</v>
      </c>
      <c r="K2367" s="6" t="n">
        <f aca="false">IF(1_Data_EDA!C2368="Corporate",1,0)</f>
        <v>0</v>
      </c>
      <c r="L2367" s="6" t="n">
        <f aca="false">IF(1_Data_EDA!C2368="Home Office",1,0)</f>
        <v>0</v>
      </c>
      <c r="M2367" s="6" t="n">
        <f aca="false">IF(1_Data_EDA!D2368="Europe",1,0)</f>
        <v>1</v>
      </c>
      <c r="N2367" s="6" t="n">
        <f aca="false">IF(1_Data_EDA!D2368="LATAM",1,0)</f>
        <v>0</v>
      </c>
      <c r="O2367" s="6" t="n">
        <f aca="false">IF(1_Data_EDA!D2368="Pacific Asia",1,0)</f>
        <v>0</v>
      </c>
      <c r="P2367" s="6" t="n">
        <f aca="false">IF(1_Data_EDA!D2368="USCA",1,0)</f>
        <v>0</v>
      </c>
      <c r="Q2367" s="6" t="n">
        <f aca="false">IF(C2367&gt;MEDIAN(C$5:C$8004),1,0)</f>
        <v>1</v>
      </c>
      <c r="R2367" s="6" t="n">
        <f aca="false">IF(D2367&gt;2,1,0)</f>
        <v>0</v>
      </c>
    </row>
    <row r="2368" customFormat="false" ht="15" hidden="false" customHeight="true" outlineLevel="0" collapsed="false">
      <c r="A2368" s="6" t="n">
        <f aca="false">1_Data_EDA!O2369</f>
        <v>1</v>
      </c>
      <c r="B2368" s="6" t="n">
        <f aca="false">1_Data_EDA!H2369</f>
        <v>2</v>
      </c>
      <c r="C2368" s="7" t="n">
        <f aca="false">1_Data_EDA!I2369</f>
        <v>17.98999977</v>
      </c>
      <c r="D2368" s="6" t="n">
        <f aca="false">1_Data_EDA!J2369</f>
        <v>1</v>
      </c>
      <c r="E2368" s="7" t="n">
        <f aca="false">1_Data_EDA!K2369</f>
        <v>17.98999977</v>
      </c>
      <c r="F2368" s="7" t="n">
        <f aca="false">1_Data_EDA!L2369</f>
        <v>2.880000114</v>
      </c>
      <c r="G2368" s="8" t="n">
        <f aca="false">1_Data_EDA!M2369</f>
        <v>0.159999996</v>
      </c>
      <c r="H2368" s="6" t="n">
        <f aca="false">IF(1_Data_EDA!B2369="First Class",1,0)</f>
        <v>0</v>
      </c>
      <c r="I2368" s="6" t="n">
        <f aca="false">IF(1_Data_EDA!B2369="Second Class",1,0)</f>
        <v>1</v>
      </c>
      <c r="J2368" s="6" t="n">
        <f aca="false">IF(1_Data_EDA!B2369="Same Day",1,0)</f>
        <v>0</v>
      </c>
      <c r="K2368" s="6" t="n">
        <f aca="false">IF(1_Data_EDA!C2369="Corporate",1,0)</f>
        <v>1</v>
      </c>
      <c r="L2368" s="6" t="n">
        <f aca="false">IF(1_Data_EDA!C2369="Home Office",1,0)</f>
        <v>0</v>
      </c>
      <c r="M2368" s="6" t="n">
        <f aca="false">IF(1_Data_EDA!D2369="Europe",1,0)</f>
        <v>0</v>
      </c>
      <c r="N2368" s="6" t="n">
        <f aca="false">IF(1_Data_EDA!D2369="LATAM",1,0)</f>
        <v>0</v>
      </c>
      <c r="O2368" s="6" t="n">
        <f aca="false">IF(1_Data_EDA!D2369="Pacific Asia",1,0)</f>
        <v>1</v>
      </c>
      <c r="P2368" s="6" t="n">
        <f aca="false">IF(1_Data_EDA!D2369="USCA",1,0)</f>
        <v>0</v>
      </c>
      <c r="Q2368" s="6" t="n">
        <f aca="false">IF(C2368&gt;MEDIAN(C$5:C$8004),1,0)</f>
        <v>0</v>
      </c>
      <c r="R2368" s="6" t="n">
        <f aca="false">IF(D2368&gt;2,1,0)</f>
        <v>0</v>
      </c>
    </row>
    <row r="2369" customFormat="false" ht="15" hidden="false" customHeight="true" outlineLevel="0" collapsed="false">
      <c r="A2369" s="6" t="n">
        <f aca="false">1_Data_EDA!O2370</f>
        <v>0</v>
      </c>
      <c r="B2369" s="6" t="n">
        <f aca="false">1_Data_EDA!H2370</f>
        <v>4</v>
      </c>
      <c r="C2369" s="7" t="n">
        <f aca="false">1_Data_EDA!I2370</f>
        <v>164.3800049</v>
      </c>
      <c r="D2369" s="6" t="n">
        <f aca="false">1_Data_EDA!J2370</f>
        <v>1</v>
      </c>
      <c r="E2369" s="7" t="n">
        <f aca="false">1_Data_EDA!K2370</f>
        <v>164.3800049</v>
      </c>
      <c r="F2369" s="7" t="n">
        <f aca="false">1_Data_EDA!L2370</f>
        <v>4.929999828</v>
      </c>
      <c r="G2369" s="8" t="n">
        <f aca="false">1_Data_EDA!M2370</f>
        <v>0.029999999</v>
      </c>
      <c r="H2369" s="6" t="n">
        <f aca="false">IF(1_Data_EDA!B2370="First Class",1,0)</f>
        <v>0</v>
      </c>
      <c r="I2369" s="6" t="n">
        <f aca="false">IF(1_Data_EDA!B2370="Second Class",1,0)</f>
        <v>0</v>
      </c>
      <c r="J2369" s="6" t="n">
        <f aca="false">IF(1_Data_EDA!B2370="Same Day",1,0)</f>
        <v>0</v>
      </c>
      <c r="K2369" s="6" t="n">
        <f aca="false">IF(1_Data_EDA!C2370="Corporate",1,0)</f>
        <v>0</v>
      </c>
      <c r="L2369" s="6" t="n">
        <f aca="false">IF(1_Data_EDA!C2370="Home Office",1,0)</f>
        <v>0</v>
      </c>
      <c r="M2369" s="6" t="n">
        <f aca="false">IF(1_Data_EDA!D2370="Europe",1,0)</f>
        <v>1</v>
      </c>
      <c r="N2369" s="6" t="n">
        <f aca="false">IF(1_Data_EDA!D2370="LATAM",1,0)</f>
        <v>0</v>
      </c>
      <c r="O2369" s="6" t="n">
        <f aca="false">IF(1_Data_EDA!D2370="Pacific Asia",1,0)</f>
        <v>0</v>
      </c>
      <c r="P2369" s="6" t="n">
        <f aca="false">IF(1_Data_EDA!D2370="USCA",1,0)</f>
        <v>0</v>
      </c>
      <c r="Q2369" s="6" t="n">
        <f aca="false">IF(C2369&gt;MEDIAN(C$5:C$8004),1,0)</f>
        <v>1</v>
      </c>
      <c r="R2369" s="6" t="n">
        <f aca="false">IF(D2369&gt;2,1,0)</f>
        <v>0</v>
      </c>
    </row>
    <row r="2370" customFormat="false" ht="15" hidden="false" customHeight="true" outlineLevel="0" collapsed="false">
      <c r="A2370" s="6" t="n">
        <f aca="false">1_Data_EDA!O2371</f>
        <v>0</v>
      </c>
      <c r="B2370" s="6" t="n">
        <f aca="false">1_Data_EDA!H2371</f>
        <v>0</v>
      </c>
      <c r="C2370" s="7" t="n">
        <f aca="false">1_Data_EDA!I2371</f>
        <v>50</v>
      </c>
      <c r="D2370" s="6" t="n">
        <f aca="false">1_Data_EDA!J2371</f>
        <v>3</v>
      </c>
      <c r="E2370" s="7" t="n">
        <f aca="false">1_Data_EDA!K2371</f>
        <v>150</v>
      </c>
      <c r="F2370" s="7" t="n">
        <f aca="false">1_Data_EDA!L2371</f>
        <v>8.25</v>
      </c>
      <c r="G2370" s="8" t="n">
        <f aca="false">1_Data_EDA!M2371</f>
        <v>0.059999999</v>
      </c>
      <c r="H2370" s="6" t="n">
        <f aca="false">IF(1_Data_EDA!B2371="First Class",1,0)</f>
        <v>0</v>
      </c>
      <c r="I2370" s="6" t="n">
        <f aca="false">IF(1_Data_EDA!B2371="Second Class",1,0)</f>
        <v>0</v>
      </c>
      <c r="J2370" s="6" t="n">
        <f aca="false">IF(1_Data_EDA!B2371="Same Day",1,0)</f>
        <v>1</v>
      </c>
      <c r="K2370" s="6" t="n">
        <f aca="false">IF(1_Data_EDA!C2371="Corporate",1,0)</f>
        <v>0</v>
      </c>
      <c r="L2370" s="6" t="n">
        <f aca="false">IF(1_Data_EDA!C2371="Home Office",1,0)</f>
        <v>0</v>
      </c>
      <c r="M2370" s="6" t="n">
        <f aca="false">IF(1_Data_EDA!D2371="Europe",1,0)</f>
        <v>0</v>
      </c>
      <c r="N2370" s="6" t="n">
        <f aca="false">IF(1_Data_EDA!D2371="LATAM",1,0)</f>
        <v>0</v>
      </c>
      <c r="O2370" s="6" t="n">
        <f aca="false">IF(1_Data_EDA!D2371="Pacific Asia",1,0)</f>
        <v>1</v>
      </c>
      <c r="P2370" s="6" t="n">
        <f aca="false">IF(1_Data_EDA!D2371="USCA",1,0)</f>
        <v>0</v>
      </c>
      <c r="Q2370" s="6" t="n">
        <f aca="false">IF(C2370&gt;MEDIAN(C$5:C$8004),1,0)</f>
        <v>0</v>
      </c>
      <c r="R2370" s="6" t="n">
        <f aca="false">IF(D2370&gt;2,1,0)</f>
        <v>1</v>
      </c>
    </row>
    <row r="2371" customFormat="false" ht="15" hidden="false" customHeight="true" outlineLevel="0" collapsed="false">
      <c r="A2371" s="6" t="n">
        <f aca="false">1_Data_EDA!O2372</f>
        <v>0</v>
      </c>
      <c r="B2371" s="6" t="n">
        <f aca="false">1_Data_EDA!H2372</f>
        <v>4</v>
      </c>
      <c r="C2371" s="7" t="n">
        <f aca="false">1_Data_EDA!I2372</f>
        <v>299.980011</v>
      </c>
      <c r="D2371" s="6" t="n">
        <f aca="false">1_Data_EDA!J2372</f>
        <v>1</v>
      </c>
      <c r="E2371" s="7" t="n">
        <f aca="false">1_Data_EDA!K2372</f>
        <v>299.980011</v>
      </c>
      <c r="F2371" s="7" t="n">
        <f aca="false">1_Data_EDA!L2372</f>
        <v>75</v>
      </c>
      <c r="G2371" s="8" t="n">
        <f aca="false">1_Data_EDA!M2372</f>
        <v>0.25</v>
      </c>
      <c r="H2371" s="6" t="n">
        <f aca="false">IF(1_Data_EDA!B2372="First Class",1,0)</f>
        <v>0</v>
      </c>
      <c r="I2371" s="6" t="n">
        <f aca="false">IF(1_Data_EDA!B2372="Second Class",1,0)</f>
        <v>0</v>
      </c>
      <c r="J2371" s="6" t="n">
        <f aca="false">IF(1_Data_EDA!B2372="Same Day",1,0)</f>
        <v>0</v>
      </c>
      <c r="K2371" s="6" t="n">
        <f aca="false">IF(1_Data_EDA!C2372="Corporate",1,0)</f>
        <v>1</v>
      </c>
      <c r="L2371" s="6" t="n">
        <f aca="false">IF(1_Data_EDA!C2372="Home Office",1,0)</f>
        <v>0</v>
      </c>
      <c r="M2371" s="6" t="n">
        <f aca="false">IF(1_Data_EDA!D2372="Europe",1,0)</f>
        <v>0</v>
      </c>
      <c r="N2371" s="6" t="n">
        <f aca="false">IF(1_Data_EDA!D2372="LATAM",1,0)</f>
        <v>0</v>
      </c>
      <c r="O2371" s="6" t="n">
        <f aca="false">IF(1_Data_EDA!D2372="Pacific Asia",1,0)</f>
        <v>1</v>
      </c>
      <c r="P2371" s="6" t="n">
        <f aca="false">IF(1_Data_EDA!D2372="USCA",1,0)</f>
        <v>0</v>
      </c>
      <c r="Q2371" s="6" t="n">
        <f aca="false">IF(C2371&gt;MEDIAN(C$5:C$8004),1,0)</f>
        <v>1</v>
      </c>
      <c r="R2371" s="6" t="n">
        <f aca="false">IF(D2371&gt;2,1,0)</f>
        <v>0</v>
      </c>
    </row>
    <row r="2372" customFormat="false" ht="15" hidden="false" customHeight="true" outlineLevel="0" collapsed="false">
      <c r="A2372" s="6" t="n">
        <f aca="false">1_Data_EDA!O2373</f>
        <v>1</v>
      </c>
      <c r="B2372" s="6" t="n">
        <f aca="false">1_Data_EDA!H2373</f>
        <v>4</v>
      </c>
      <c r="C2372" s="7" t="n">
        <f aca="false">1_Data_EDA!I2373</f>
        <v>199.9900055</v>
      </c>
      <c r="D2372" s="6" t="n">
        <f aca="false">1_Data_EDA!J2373</f>
        <v>1</v>
      </c>
      <c r="E2372" s="7" t="n">
        <f aca="false">1_Data_EDA!K2373</f>
        <v>199.9900055</v>
      </c>
      <c r="F2372" s="7" t="n">
        <f aca="false">1_Data_EDA!L2373</f>
        <v>14</v>
      </c>
      <c r="G2372" s="8" t="n">
        <f aca="false">1_Data_EDA!M2373</f>
        <v>0.07</v>
      </c>
      <c r="H2372" s="6" t="n">
        <f aca="false">IF(1_Data_EDA!B2373="First Class",1,0)</f>
        <v>0</v>
      </c>
      <c r="I2372" s="6" t="n">
        <f aca="false">IF(1_Data_EDA!B2373="Second Class",1,0)</f>
        <v>0</v>
      </c>
      <c r="J2372" s="6" t="n">
        <f aca="false">IF(1_Data_EDA!B2373="Same Day",1,0)</f>
        <v>0</v>
      </c>
      <c r="K2372" s="6" t="n">
        <f aca="false">IF(1_Data_EDA!C2373="Corporate",1,0)</f>
        <v>1</v>
      </c>
      <c r="L2372" s="6" t="n">
        <f aca="false">IF(1_Data_EDA!C2373="Home Office",1,0)</f>
        <v>0</v>
      </c>
      <c r="M2372" s="6" t="n">
        <f aca="false">IF(1_Data_EDA!D2373="Europe",1,0)</f>
        <v>0</v>
      </c>
      <c r="N2372" s="6" t="n">
        <f aca="false">IF(1_Data_EDA!D2373="LATAM",1,0)</f>
        <v>0</v>
      </c>
      <c r="O2372" s="6" t="n">
        <f aca="false">IF(1_Data_EDA!D2373="Pacific Asia",1,0)</f>
        <v>0</v>
      </c>
      <c r="P2372" s="6" t="n">
        <f aca="false">IF(1_Data_EDA!D2373="USCA",1,0)</f>
        <v>0</v>
      </c>
      <c r="Q2372" s="6" t="n">
        <f aca="false">IF(C2372&gt;MEDIAN(C$5:C$8004),1,0)</f>
        <v>1</v>
      </c>
      <c r="R2372" s="6" t="n">
        <f aca="false">IF(D2372&gt;2,1,0)</f>
        <v>0</v>
      </c>
    </row>
    <row r="2373" customFormat="false" ht="15" hidden="false" customHeight="true" outlineLevel="0" collapsed="false">
      <c r="A2373" s="6" t="n">
        <f aca="false">1_Data_EDA!O2374</f>
        <v>0</v>
      </c>
      <c r="B2373" s="6" t="n">
        <f aca="false">1_Data_EDA!H2374</f>
        <v>4</v>
      </c>
      <c r="C2373" s="7" t="n">
        <f aca="false">1_Data_EDA!I2374</f>
        <v>59.99000168</v>
      </c>
      <c r="D2373" s="6" t="n">
        <f aca="false">1_Data_EDA!J2374</f>
        <v>1</v>
      </c>
      <c r="E2373" s="7" t="n">
        <f aca="false">1_Data_EDA!K2374</f>
        <v>59.99000168</v>
      </c>
      <c r="F2373" s="7" t="n">
        <f aca="false">1_Data_EDA!L2374</f>
        <v>1.799999952</v>
      </c>
      <c r="G2373" s="8" t="n">
        <f aca="false">1_Data_EDA!M2374</f>
        <v>0.029999999</v>
      </c>
      <c r="H2373" s="6" t="n">
        <f aca="false">IF(1_Data_EDA!B2374="First Class",1,0)</f>
        <v>0</v>
      </c>
      <c r="I2373" s="6" t="n">
        <f aca="false">IF(1_Data_EDA!B2374="Second Class",1,0)</f>
        <v>0</v>
      </c>
      <c r="J2373" s="6" t="n">
        <f aca="false">IF(1_Data_EDA!B2374="Same Day",1,0)</f>
        <v>0</v>
      </c>
      <c r="K2373" s="6" t="n">
        <f aca="false">IF(1_Data_EDA!C2374="Corporate",1,0)</f>
        <v>0</v>
      </c>
      <c r="L2373" s="6" t="n">
        <f aca="false">IF(1_Data_EDA!C2374="Home Office",1,0)</f>
        <v>0</v>
      </c>
      <c r="M2373" s="6" t="n">
        <f aca="false">IF(1_Data_EDA!D2374="Europe",1,0)</f>
        <v>0</v>
      </c>
      <c r="N2373" s="6" t="n">
        <f aca="false">IF(1_Data_EDA!D2374="LATAM",1,0)</f>
        <v>0</v>
      </c>
      <c r="O2373" s="6" t="n">
        <f aca="false">IF(1_Data_EDA!D2374="Pacific Asia",1,0)</f>
        <v>1</v>
      </c>
      <c r="P2373" s="6" t="n">
        <f aca="false">IF(1_Data_EDA!D2374="USCA",1,0)</f>
        <v>0</v>
      </c>
      <c r="Q2373" s="6" t="n">
        <f aca="false">IF(C2373&gt;MEDIAN(C$5:C$8004),1,0)</f>
        <v>0</v>
      </c>
      <c r="R2373" s="6" t="n">
        <f aca="false">IF(D2373&gt;2,1,0)</f>
        <v>0</v>
      </c>
    </row>
    <row r="2374" customFormat="false" ht="15" hidden="false" customHeight="true" outlineLevel="0" collapsed="false">
      <c r="A2374" s="6" t="n">
        <f aca="false">1_Data_EDA!O2375</f>
        <v>1</v>
      </c>
      <c r="B2374" s="6" t="n">
        <f aca="false">1_Data_EDA!H2375</f>
        <v>2</v>
      </c>
      <c r="C2374" s="7" t="n">
        <f aca="false">1_Data_EDA!I2375</f>
        <v>399.980011</v>
      </c>
      <c r="D2374" s="6" t="n">
        <f aca="false">1_Data_EDA!J2375</f>
        <v>1</v>
      </c>
      <c r="E2374" s="7" t="n">
        <f aca="false">1_Data_EDA!K2375</f>
        <v>399.980011</v>
      </c>
      <c r="F2374" s="7" t="n">
        <f aca="false">1_Data_EDA!L2375</f>
        <v>52</v>
      </c>
      <c r="G2374" s="8" t="n">
        <f aca="false">1_Data_EDA!M2375</f>
        <v>0.129999995</v>
      </c>
      <c r="H2374" s="6" t="n">
        <f aca="false">IF(1_Data_EDA!B2375="First Class",1,0)</f>
        <v>0</v>
      </c>
      <c r="I2374" s="6" t="n">
        <f aca="false">IF(1_Data_EDA!B2375="Second Class",1,0)</f>
        <v>1</v>
      </c>
      <c r="J2374" s="6" t="n">
        <f aca="false">IF(1_Data_EDA!B2375="Same Day",1,0)</f>
        <v>0</v>
      </c>
      <c r="K2374" s="6" t="n">
        <f aca="false">IF(1_Data_EDA!C2375="Corporate",1,0)</f>
        <v>0</v>
      </c>
      <c r="L2374" s="6" t="n">
        <f aca="false">IF(1_Data_EDA!C2375="Home Office",1,0)</f>
        <v>0</v>
      </c>
      <c r="M2374" s="6" t="n">
        <f aca="false">IF(1_Data_EDA!D2375="Europe",1,0)</f>
        <v>0</v>
      </c>
      <c r="N2374" s="6" t="n">
        <f aca="false">IF(1_Data_EDA!D2375="LATAM",1,0)</f>
        <v>1</v>
      </c>
      <c r="O2374" s="6" t="n">
        <f aca="false">IF(1_Data_EDA!D2375="Pacific Asia",1,0)</f>
        <v>0</v>
      </c>
      <c r="P2374" s="6" t="n">
        <f aca="false">IF(1_Data_EDA!D2375="USCA",1,0)</f>
        <v>0</v>
      </c>
      <c r="Q2374" s="6" t="n">
        <f aca="false">IF(C2374&gt;MEDIAN(C$5:C$8004),1,0)</f>
        <v>1</v>
      </c>
      <c r="R2374" s="6" t="n">
        <f aca="false">IF(D2374&gt;2,1,0)</f>
        <v>0</v>
      </c>
    </row>
    <row r="2375" customFormat="false" ht="15" hidden="false" customHeight="true" outlineLevel="0" collapsed="false">
      <c r="A2375" s="6" t="n">
        <f aca="false">1_Data_EDA!O2376</f>
        <v>1</v>
      </c>
      <c r="B2375" s="6" t="n">
        <f aca="false">1_Data_EDA!H2376</f>
        <v>4</v>
      </c>
      <c r="C2375" s="7" t="n">
        <f aca="false">1_Data_EDA!I2376</f>
        <v>399.980011</v>
      </c>
      <c r="D2375" s="6" t="n">
        <f aca="false">1_Data_EDA!J2376</f>
        <v>1</v>
      </c>
      <c r="E2375" s="7" t="n">
        <f aca="false">1_Data_EDA!K2376</f>
        <v>399.980011</v>
      </c>
      <c r="F2375" s="7" t="n">
        <f aca="false">1_Data_EDA!L2376</f>
        <v>68</v>
      </c>
      <c r="G2375" s="8" t="n">
        <f aca="false">1_Data_EDA!M2376</f>
        <v>0.170000002</v>
      </c>
      <c r="H2375" s="6" t="n">
        <f aca="false">IF(1_Data_EDA!B2376="First Class",1,0)</f>
        <v>0</v>
      </c>
      <c r="I2375" s="6" t="n">
        <f aca="false">IF(1_Data_EDA!B2376="Second Class",1,0)</f>
        <v>0</v>
      </c>
      <c r="J2375" s="6" t="n">
        <f aca="false">IF(1_Data_EDA!B2376="Same Day",1,0)</f>
        <v>0</v>
      </c>
      <c r="K2375" s="6" t="n">
        <f aca="false">IF(1_Data_EDA!C2376="Corporate",1,0)</f>
        <v>0</v>
      </c>
      <c r="L2375" s="6" t="n">
        <f aca="false">IF(1_Data_EDA!C2376="Home Office",1,0)</f>
        <v>1</v>
      </c>
      <c r="M2375" s="6" t="n">
        <f aca="false">IF(1_Data_EDA!D2376="Europe",1,0)</f>
        <v>0</v>
      </c>
      <c r="N2375" s="6" t="n">
        <f aca="false">IF(1_Data_EDA!D2376="LATAM",1,0)</f>
        <v>0</v>
      </c>
      <c r="O2375" s="6" t="n">
        <f aca="false">IF(1_Data_EDA!D2376="Pacific Asia",1,0)</f>
        <v>0</v>
      </c>
      <c r="P2375" s="6" t="n">
        <f aca="false">IF(1_Data_EDA!D2376="USCA",1,0)</f>
        <v>1</v>
      </c>
      <c r="Q2375" s="6" t="n">
        <f aca="false">IF(C2375&gt;MEDIAN(C$5:C$8004),1,0)</f>
        <v>1</v>
      </c>
      <c r="R2375" s="6" t="n">
        <f aca="false">IF(D2375&gt;2,1,0)</f>
        <v>0</v>
      </c>
    </row>
    <row r="2376" customFormat="false" ht="15" hidden="false" customHeight="true" outlineLevel="0" collapsed="false">
      <c r="A2376" s="6" t="n">
        <f aca="false">1_Data_EDA!O2377</f>
        <v>1</v>
      </c>
      <c r="B2376" s="6" t="n">
        <f aca="false">1_Data_EDA!H2377</f>
        <v>1</v>
      </c>
      <c r="C2376" s="7" t="n">
        <f aca="false">1_Data_EDA!I2377</f>
        <v>39.99000168</v>
      </c>
      <c r="D2376" s="6" t="n">
        <f aca="false">1_Data_EDA!J2377</f>
        <v>3</v>
      </c>
      <c r="E2376" s="7" t="n">
        <f aca="false">1_Data_EDA!K2377</f>
        <v>119.9700012</v>
      </c>
      <c r="F2376" s="7" t="n">
        <f aca="false">1_Data_EDA!L2377</f>
        <v>0</v>
      </c>
      <c r="G2376" s="8" t="n">
        <f aca="false">1_Data_EDA!M2377</f>
        <v>0</v>
      </c>
      <c r="H2376" s="6" t="n">
        <f aca="false">IF(1_Data_EDA!B2377="First Class",1,0)</f>
        <v>1</v>
      </c>
      <c r="I2376" s="6" t="n">
        <f aca="false">IF(1_Data_EDA!B2377="Second Class",1,0)</f>
        <v>0</v>
      </c>
      <c r="J2376" s="6" t="n">
        <f aca="false">IF(1_Data_EDA!B2377="Same Day",1,0)</f>
        <v>0</v>
      </c>
      <c r="K2376" s="6" t="n">
        <f aca="false">IF(1_Data_EDA!C2377="Corporate",1,0)</f>
        <v>0</v>
      </c>
      <c r="L2376" s="6" t="n">
        <f aca="false">IF(1_Data_EDA!C2377="Home Office",1,0)</f>
        <v>0</v>
      </c>
      <c r="M2376" s="6" t="n">
        <f aca="false">IF(1_Data_EDA!D2377="Europe",1,0)</f>
        <v>0</v>
      </c>
      <c r="N2376" s="6" t="n">
        <f aca="false">IF(1_Data_EDA!D2377="LATAM",1,0)</f>
        <v>0</v>
      </c>
      <c r="O2376" s="6" t="n">
        <f aca="false">IF(1_Data_EDA!D2377="Pacific Asia",1,0)</f>
        <v>0</v>
      </c>
      <c r="P2376" s="6" t="n">
        <f aca="false">IF(1_Data_EDA!D2377="USCA",1,0)</f>
        <v>0</v>
      </c>
      <c r="Q2376" s="6" t="n">
        <f aca="false">IF(C2376&gt;MEDIAN(C$5:C$8004),1,0)</f>
        <v>0</v>
      </c>
      <c r="R2376" s="6" t="n">
        <f aca="false">IF(D2376&gt;2,1,0)</f>
        <v>1</v>
      </c>
    </row>
    <row r="2377" customFormat="false" ht="15" hidden="false" customHeight="true" outlineLevel="0" collapsed="false">
      <c r="A2377" s="6" t="n">
        <f aca="false">1_Data_EDA!O2378</f>
        <v>1</v>
      </c>
      <c r="B2377" s="6" t="n">
        <f aca="false">1_Data_EDA!H2378</f>
        <v>0</v>
      </c>
      <c r="C2377" s="7" t="n">
        <f aca="false">1_Data_EDA!I2378</f>
        <v>30</v>
      </c>
      <c r="D2377" s="6" t="n">
        <f aca="false">1_Data_EDA!J2378</f>
        <v>4</v>
      </c>
      <c r="E2377" s="7" t="n">
        <f aca="false">1_Data_EDA!K2378</f>
        <v>120</v>
      </c>
      <c r="F2377" s="7" t="n">
        <f aca="false">1_Data_EDA!L2378</f>
        <v>15.60000038</v>
      </c>
      <c r="G2377" s="8" t="n">
        <f aca="false">1_Data_EDA!M2378</f>
        <v>0.129999995</v>
      </c>
      <c r="H2377" s="6" t="n">
        <f aca="false">IF(1_Data_EDA!B2378="First Class",1,0)</f>
        <v>0</v>
      </c>
      <c r="I2377" s="6" t="n">
        <f aca="false">IF(1_Data_EDA!B2378="Second Class",1,0)</f>
        <v>0</v>
      </c>
      <c r="J2377" s="6" t="n">
        <f aca="false">IF(1_Data_EDA!B2378="Same Day",1,0)</f>
        <v>1</v>
      </c>
      <c r="K2377" s="6" t="n">
        <f aca="false">IF(1_Data_EDA!C2378="Corporate",1,0)</f>
        <v>0</v>
      </c>
      <c r="L2377" s="6" t="n">
        <f aca="false">IF(1_Data_EDA!C2378="Home Office",1,0)</f>
        <v>0</v>
      </c>
      <c r="M2377" s="6" t="n">
        <f aca="false">IF(1_Data_EDA!D2378="Europe",1,0)</f>
        <v>0</v>
      </c>
      <c r="N2377" s="6" t="n">
        <f aca="false">IF(1_Data_EDA!D2378="LATAM",1,0)</f>
        <v>0</v>
      </c>
      <c r="O2377" s="6" t="n">
        <f aca="false">IF(1_Data_EDA!D2378="Pacific Asia",1,0)</f>
        <v>0</v>
      </c>
      <c r="P2377" s="6" t="n">
        <f aca="false">IF(1_Data_EDA!D2378="USCA",1,0)</f>
        <v>1</v>
      </c>
      <c r="Q2377" s="6" t="n">
        <f aca="false">IF(C2377&gt;MEDIAN(C$5:C$8004),1,0)</f>
        <v>0</v>
      </c>
      <c r="R2377" s="6" t="n">
        <f aca="false">IF(D2377&gt;2,1,0)</f>
        <v>1</v>
      </c>
    </row>
    <row r="2378" customFormat="false" ht="15" hidden="false" customHeight="true" outlineLevel="0" collapsed="false">
      <c r="A2378" s="6" t="n">
        <f aca="false">1_Data_EDA!O2379</f>
        <v>0</v>
      </c>
      <c r="B2378" s="6" t="n">
        <f aca="false">1_Data_EDA!H2379</f>
        <v>4</v>
      </c>
      <c r="C2378" s="7" t="n">
        <f aca="false">1_Data_EDA!I2379</f>
        <v>134.9900055</v>
      </c>
      <c r="D2378" s="6" t="n">
        <f aca="false">1_Data_EDA!J2379</f>
        <v>1</v>
      </c>
      <c r="E2378" s="7" t="n">
        <f aca="false">1_Data_EDA!K2379</f>
        <v>134.9900055</v>
      </c>
      <c r="F2378" s="7" t="n">
        <f aca="false">1_Data_EDA!L2379</f>
        <v>21.60000038</v>
      </c>
      <c r="G2378" s="8" t="n">
        <f aca="false">1_Data_EDA!M2379</f>
        <v>0.159999996</v>
      </c>
      <c r="H2378" s="6" t="n">
        <f aca="false">IF(1_Data_EDA!B2379="First Class",1,0)</f>
        <v>0</v>
      </c>
      <c r="I2378" s="6" t="n">
        <f aca="false">IF(1_Data_EDA!B2379="Second Class",1,0)</f>
        <v>0</v>
      </c>
      <c r="J2378" s="6" t="n">
        <f aca="false">IF(1_Data_EDA!B2379="Same Day",1,0)</f>
        <v>0</v>
      </c>
      <c r="K2378" s="6" t="n">
        <f aca="false">IF(1_Data_EDA!C2379="Corporate",1,0)</f>
        <v>0</v>
      </c>
      <c r="L2378" s="6" t="n">
        <f aca="false">IF(1_Data_EDA!C2379="Home Office",1,0)</f>
        <v>0</v>
      </c>
      <c r="M2378" s="6" t="n">
        <f aca="false">IF(1_Data_EDA!D2379="Europe",1,0)</f>
        <v>0</v>
      </c>
      <c r="N2378" s="6" t="n">
        <f aca="false">IF(1_Data_EDA!D2379="LATAM",1,0)</f>
        <v>1</v>
      </c>
      <c r="O2378" s="6" t="n">
        <f aca="false">IF(1_Data_EDA!D2379="Pacific Asia",1,0)</f>
        <v>0</v>
      </c>
      <c r="P2378" s="6" t="n">
        <f aca="false">IF(1_Data_EDA!D2379="USCA",1,0)</f>
        <v>0</v>
      </c>
      <c r="Q2378" s="6" t="n">
        <f aca="false">IF(C2378&gt;MEDIAN(C$5:C$8004),1,0)</f>
        <v>1</v>
      </c>
      <c r="R2378" s="6" t="n">
        <f aca="false">IF(D2378&gt;2,1,0)</f>
        <v>0</v>
      </c>
    </row>
    <row r="2379" customFormat="false" ht="15" hidden="false" customHeight="true" outlineLevel="0" collapsed="false">
      <c r="A2379" s="6" t="n">
        <f aca="false">1_Data_EDA!O2380</f>
        <v>1</v>
      </c>
      <c r="B2379" s="6" t="n">
        <f aca="false">1_Data_EDA!H2380</f>
        <v>1</v>
      </c>
      <c r="C2379" s="7" t="n">
        <f aca="false">1_Data_EDA!I2380</f>
        <v>399.980011</v>
      </c>
      <c r="D2379" s="6" t="n">
        <f aca="false">1_Data_EDA!J2380</f>
        <v>1</v>
      </c>
      <c r="E2379" s="7" t="n">
        <f aca="false">1_Data_EDA!K2380</f>
        <v>399.980011</v>
      </c>
      <c r="F2379" s="7" t="n">
        <f aca="false">1_Data_EDA!L2380</f>
        <v>12</v>
      </c>
      <c r="G2379" s="8" t="n">
        <f aca="false">1_Data_EDA!M2380</f>
        <v>0.029999999</v>
      </c>
      <c r="H2379" s="6" t="n">
        <f aca="false">IF(1_Data_EDA!B2380="First Class",1,0)</f>
        <v>1</v>
      </c>
      <c r="I2379" s="6" t="n">
        <f aca="false">IF(1_Data_EDA!B2380="Second Class",1,0)</f>
        <v>0</v>
      </c>
      <c r="J2379" s="6" t="n">
        <f aca="false">IF(1_Data_EDA!B2380="Same Day",1,0)</f>
        <v>0</v>
      </c>
      <c r="K2379" s="6" t="n">
        <f aca="false">IF(1_Data_EDA!C2380="Corporate",1,0)</f>
        <v>0</v>
      </c>
      <c r="L2379" s="6" t="n">
        <f aca="false">IF(1_Data_EDA!C2380="Home Office",1,0)</f>
        <v>0</v>
      </c>
      <c r="M2379" s="6" t="n">
        <f aca="false">IF(1_Data_EDA!D2380="Europe",1,0)</f>
        <v>0</v>
      </c>
      <c r="N2379" s="6" t="n">
        <f aca="false">IF(1_Data_EDA!D2380="LATAM",1,0)</f>
        <v>0</v>
      </c>
      <c r="O2379" s="6" t="n">
        <f aca="false">IF(1_Data_EDA!D2380="Pacific Asia",1,0)</f>
        <v>1</v>
      </c>
      <c r="P2379" s="6" t="n">
        <f aca="false">IF(1_Data_EDA!D2380="USCA",1,0)</f>
        <v>0</v>
      </c>
      <c r="Q2379" s="6" t="n">
        <f aca="false">IF(C2379&gt;MEDIAN(C$5:C$8004),1,0)</f>
        <v>1</v>
      </c>
      <c r="R2379" s="6" t="n">
        <f aca="false">IF(D2379&gt;2,1,0)</f>
        <v>0</v>
      </c>
    </row>
    <row r="2380" customFormat="false" ht="15" hidden="false" customHeight="true" outlineLevel="0" collapsed="false">
      <c r="A2380" s="6" t="n">
        <f aca="false">1_Data_EDA!O2381</f>
        <v>1</v>
      </c>
      <c r="B2380" s="6" t="n">
        <f aca="false">1_Data_EDA!H2381</f>
        <v>2</v>
      </c>
      <c r="C2380" s="7" t="n">
        <f aca="false">1_Data_EDA!I2381</f>
        <v>399.980011</v>
      </c>
      <c r="D2380" s="6" t="n">
        <f aca="false">1_Data_EDA!J2381</f>
        <v>1</v>
      </c>
      <c r="E2380" s="7" t="n">
        <f aca="false">1_Data_EDA!K2381</f>
        <v>399.980011</v>
      </c>
      <c r="F2380" s="7" t="n">
        <f aca="false">1_Data_EDA!L2381</f>
        <v>80</v>
      </c>
      <c r="G2380" s="8" t="n">
        <f aca="false">1_Data_EDA!M2381</f>
        <v>0.200000003</v>
      </c>
      <c r="H2380" s="6" t="n">
        <f aca="false">IF(1_Data_EDA!B2381="First Class",1,0)</f>
        <v>0</v>
      </c>
      <c r="I2380" s="6" t="n">
        <f aca="false">IF(1_Data_EDA!B2381="Second Class",1,0)</f>
        <v>1</v>
      </c>
      <c r="J2380" s="6" t="n">
        <f aca="false">IF(1_Data_EDA!B2381="Same Day",1,0)</f>
        <v>0</v>
      </c>
      <c r="K2380" s="6" t="n">
        <f aca="false">IF(1_Data_EDA!C2381="Corporate",1,0)</f>
        <v>1</v>
      </c>
      <c r="L2380" s="6" t="n">
        <f aca="false">IF(1_Data_EDA!C2381="Home Office",1,0)</f>
        <v>0</v>
      </c>
      <c r="M2380" s="6" t="n">
        <f aca="false">IF(1_Data_EDA!D2381="Europe",1,0)</f>
        <v>0</v>
      </c>
      <c r="N2380" s="6" t="n">
        <f aca="false">IF(1_Data_EDA!D2381="LATAM",1,0)</f>
        <v>1</v>
      </c>
      <c r="O2380" s="6" t="n">
        <f aca="false">IF(1_Data_EDA!D2381="Pacific Asia",1,0)</f>
        <v>0</v>
      </c>
      <c r="P2380" s="6" t="n">
        <f aca="false">IF(1_Data_EDA!D2381="USCA",1,0)</f>
        <v>0</v>
      </c>
      <c r="Q2380" s="6" t="n">
        <f aca="false">IF(C2380&gt;MEDIAN(C$5:C$8004),1,0)</f>
        <v>1</v>
      </c>
      <c r="R2380" s="6" t="n">
        <f aca="false">IF(D2380&gt;2,1,0)</f>
        <v>0</v>
      </c>
    </row>
    <row r="2381" customFormat="false" ht="15" hidden="false" customHeight="true" outlineLevel="0" collapsed="false">
      <c r="A2381" s="6" t="n">
        <f aca="false">1_Data_EDA!O2382</f>
        <v>0</v>
      </c>
      <c r="B2381" s="6" t="n">
        <f aca="false">1_Data_EDA!H2382</f>
        <v>4</v>
      </c>
      <c r="C2381" s="7" t="n">
        <f aca="false">1_Data_EDA!I2382</f>
        <v>50</v>
      </c>
      <c r="D2381" s="6" t="n">
        <f aca="false">1_Data_EDA!J2382</f>
        <v>3</v>
      </c>
      <c r="E2381" s="7" t="n">
        <f aca="false">1_Data_EDA!K2382</f>
        <v>150</v>
      </c>
      <c r="F2381" s="7" t="n">
        <f aca="false">1_Data_EDA!L2382</f>
        <v>0</v>
      </c>
      <c r="G2381" s="8" t="n">
        <f aca="false">1_Data_EDA!M2382</f>
        <v>0</v>
      </c>
      <c r="H2381" s="6" t="n">
        <f aca="false">IF(1_Data_EDA!B2382="First Class",1,0)</f>
        <v>0</v>
      </c>
      <c r="I2381" s="6" t="n">
        <f aca="false">IF(1_Data_EDA!B2382="Second Class",1,0)</f>
        <v>0</v>
      </c>
      <c r="J2381" s="6" t="n">
        <f aca="false">IF(1_Data_EDA!B2382="Same Day",1,0)</f>
        <v>0</v>
      </c>
      <c r="K2381" s="6" t="n">
        <f aca="false">IF(1_Data_EDA!C2382="Corporate",1,0)</f>
        <v>0</v>
      </c>
      <c r="L2381" s="6" t="n">
        <f aca="false">IF(1_Data_EDA!C2382="Home Office",1,0)</f>
        <v>0</v>
      </c>
      <c r="M2381" s="6" t="n">
        <f aca="false">IF(1_Data_EDA!D2382="Europe",1,0)</f>
        <v>1</v>
      </c>
      <c r="N2381" s="6" t="n">
        <f aca="false">IF(1_Data_EDA!D2382="LATAM",1,0)</f>
        <v>0</v>
      </c>
      <c r="O2381" s="6" t="n">
        <f aca="false">IF(1_Data_EDA!D2382="Pacific Asia",1,0)</f>
        <v>0</v>
      </c>
      <c r="P2381" s="6" t="n">
        <f aca="false">IF(1_Data_EDA!D2382="USCA",1,0)</f>
        <v>0</v>
      </c>
      <c r="Q2381" s="6" t="n">
        <f aca="false">IF(C2381&gt;MEDIAN(C$5:C$8004),1,0)</f>
        <v>0</v>
      </c>
      <c r="R2381" s="6" t="n">
        <f aca="false">IF(D2381&gt;2,1,0)</f>
        <v>1</v>
      </c>
    </row>
    <row r="2382" customFormat="false" ht="15" hidden="false" customHeight="true" outlineLevel="0" collapsed="false">
      <c r="A2382" s="6" t="n">
        <f aca="false">1_Data_EDA!O2383</f>
        <v>1</v>
      </c>
      <c r="B2382" s="6" t="n">
        <f aca="false">1_Data_EDA!H2383</f>
        <v>1</v>
      </c>
      <c r="C2382" s="7" t="n">
        <f aca="false">1_Data_EDA!I2383</f>
        <v>293.0400085</v>
      </c>
      <c r="D2382" s="6" t="n">
        <f aca="false">1_Data_EDA!J2383</f>
        <v>1</v>
      </c>
      <c r="E2382" s="7" t="n">
        <f aca="false">1_Data_EDA!K2383</f>
        <v>293.0400085</v>
      </c>
      <c r="F2382" s="7" t="n">
        <f aca="false">1_Data_EDA!L2383</f>
        <v>73.26000214</v>
      </c>
      <c r="G2382" s="8" t="n">
        <f aca="false">1_Data_EDA!M2383</f>
        <v>0.25</v>
      </c>
      <c r="H2382" s="6" t="n">
        <f aca="false">IF(1_Data_EDA!B2383="First Class",1,0)</f>
        <v>1</v>
      </c>
      <c r="I2382" s="6" t="n">
        <f aca="false">IF(1_Data_EDA!B2383="Second Class",1,0)</f>
        <v>0</v>
      </c>
      <c r="J2382" s="6" t="n">
        <f aca="false">IF(1_Data_EDA!B2383="Same Day",1,0)</f>
        <v>0</v>
      </c>
      <c r="K2382" s="6" t="n">
        <f aca="false">IF(1_Data_EDA!C2383="Corporate",1,0)</f>
        <v>0</v>
      </c>
      <c r="L2382" s="6" t="n">
        <f aca="false">IF(1_Data_EDA!C2383="Home Office",1,0)</f>
        <v>0</v>
      </c>
      <c r="M2382" s="6" t="n">
        <f aca="false">IF(1_Data_EDA!D2383="Europe",1,0)</f>
        <v>0</v>
      </c>
      <c r="N2382" s="6" t="n">
        <f aca="false">IF(1_Data_EDA!D2383="LATAM",1,0)</f>
        <v>0</v>
      </c>
      <c r="O2382" s="6" t="n">
        <f aca="false">IF(1_Data_EDA!D2383="Pacific Asia",1,0)</f>
        <v>1</v>
      </c>
      <c r="P2382" s="6" t="n">
        <f aca="false">IF(1_Data_EDA!D2383="USCA",1,0)</f>
        <v>0</v>
      </c>
      <c r="Q2382" s="6" t="n">
        <f aca="false">IF(C2382&gt;MEDIAN(C$5:C$8004),1,0)</f>
        <v>1</v>
      </c>
      <c r="R2382" s="6" t="n">
        <f aca="false">IF(D2382&gt;2,1,0)</f>
        <v>0</v>
      </c>
    </row>
    <row r="2383" customFormat="false" ht="15" hidden="false" customHeight="true" outlineLevel="0" collapsed="false">
      <c r="A2383" s="6" t="n">
        <f aca="false">1_Data_EDA!O2384</f>
        <v>1</v>
      </c>
      <c r="B2383" s="6" t="n">
        <f aca="false">1_Data_EDA!H2384</f>
        <v>4</v>
      </c>
      <c r="C2383" s="7" t="n">
        <f aca="false">1_Data_EDA!I2384</f>
        <v>24.98999977</v>
      </c>
      <c r="D2383" s="6" t="n">
        <f aca="false">1_Data_EDA!J2384</f>
        <v>1</v>
      </c>
      <c r="E2383" s="7" t="n">
        <f aca="false">1_Data_EDA!K2384</f>
        <v>24.98999977</v>
      </c>
      <c r="F2383" s="7" t="n">
        <f aca="false">1_Data_EDA!L2384</f>
        <v>4.25</v>
      </c>
      <c r="G2383" s="8" t="n">
        <f aca="false">1_Data_EDA!M2384</f>
        <v>0.170000002</v>
      </c>
      <c r="H2383" s="6" t="n">
        <f aca="false">IF(1_Data_EDA!B2384="First Class",1,0)</f>
        <v>0</v>
      </c>
      <c r="I2383" s="6" t="n">
        <f aca="false">IF(1_Data_EDA!B2384="Second Class",1,0)</f>
        <v>0</v>
      </c>
      <c r="J2383" s="6" t="n">
        <f aca="false">IF(1_Data_EDA!B2384="Same Day",1,0)</f>
        <v>0</v>
      </c>
      <c r="K2383" s="6" t="n">
        <f aca="false">IF(1_Data_EDA!C2384="Corporate",1,0)</f>
        <v>0</v>
      </c>
      <c r="L2383" s="6" t="n">
        <f aca="false">IF(1_Data_EDA!C2384="Home Office",1,0)</f>
        <v>0</v>
      </c>
      <c r="M2383" s="6" t="n">
        <f aca="false">IF(1_Data_EDA!D2384="Europe",1,0)</f>
        <v>1</v>
      </c>
      <c r="N2383" s="6" t="n">
        <f aca="false">IF(1_Data_EDA!D2384="LATAM",1,0)</f>
        <v>0</v>
      </c>
      <c r="O2383" s="6" t="n">
        <f aca="false">IF(1_Data_EDA!D2384="Pacific Asia",1,0)</f>
        <v>0</v>
      </c>
      <c r="P2383" s="6" t="n">
        <f aca="false">IF(1_Data_EDA!D2384="USCA",1,0)</f>
        <v>0</v>
      </c>
      <c r="Q2383" s="6" t="n">
        <f aca="false">IF(C2383&gt;MEDIAN(C$5:C$8004),1,0)</f>
        <v>0</v>
      </c>
      <c r="R2383" s="6" t="n">
        <f aca="false">IF(D2383&gt;2,1,0)</f>
        <v>0</v>
      </c>
    </row>
    <row r="2384" customFormat="false" ht="15" hidden="false" customHeight="true" outlineLevel="0" collapsed="false">
      <c r="A2384" s="6" t="n">
        <f aca="false">1_Data_EDA!O2385</f>
        <v>0</v>
      </c>
      <c r="B2384" s="6" t="n">
        <f aca="false">1_Data_EDA!H2385</f>
        <v>4</v>
      </c>
      <c r="C2384" s="7" t="n">
        <f aca="false">1_Data_EDA!I2385</f>
        <v>49.97999954</v>
      </c>
      <c r="D2384" s="6" t="n">
        <f aca="false">1_Data_EDA!J2385</f>
        <v>2</v>
      </c>
      <c r="E2384" s="7" t="n">
        <f aca="false">1_Data_EDA!K2385</f>
        <v>99.95999908</v>
      </c>
      <c r="F2384" s="7" t="n">
        <f aca="false">1_Data_EDA!L2385</f>
        <v>24.98999977</v>
      </c>
      <c r="G2384" s="8" t="n">
        <f aca="false">1_Data_EDA!M2385</f>
        <v>0.25</v>
      </c>
      <c r="H2384" s="6" t="n">
        <f aca="false">IF(1_Data_EDA!B2385="First Class",1,0)</f>
        <v>0</v>
      </c>
      <c r="I2384" s="6" t="n">
        <f aca="false">IF(1_Data_EDA!B2385="Second Class",1,0)</f>
        <v>0</v>
      </c>
      <c r="J2384" s="6" t="n">
        <f aca="false">IF(1_Data_EDA!B2385="Same Day",1,0)</f>
        <v>0</v>
      </c>
      <c r="K2384" s="6" t="n">
        <f aca="false">IF(1_Data_EDA!C2385="Corporate",1,0)</f>
        <v>1</v>
      </c>
      <c r="L2384" s="6" t="n">
        <f aca="false">IF(1_Data_EDA!C2385="Home Office",1,0)</f>
        <v>0</v>
      </c>
      <c r="M2384" s="6" t="n">
        <f aca="false">IF(1_Data_EDA!D2385="Europe",1,0)</f>
        <v>0</v>
      </c>
      <c r="N2384" s="6" t="n">
        <f aca="false">IF(1_Data_EDA!D2385="LATAM",1,0)</f>
        <v>0</v>
      </c>
      <c r="O2384" s="6" t="n">
        <f aca="false">IF(1_Data_EDA!D2385="Pacific Asia",1,0)</f>
        <v>1</v>
      </c>
      <c r="P2384" s="6" t="n">
        <f aca="false">IF(1_Data_EDA!D2385="USCA",1,0)</f>
        <v>0</v>
      </c>
      <c r="Q2384" s="6" t="n">
        <f aca="false">IF(C2384&gt;MEDIAN(C$5:C$8004),1,0)</f>
        <v>0</v>
      </c>
      <c r="R2384" s="6" t="n">
        <f aca="false">IF(D2384&gt;2,1,0)</f>
        <v>0</v>
      </c>
    </row>
    <row r="2385" customFormat="false" ht="15" hidden="false" customHeight="true" outlineLevel="0" collapsed="false">
      <c r="A2385" s="6" t="n">
        <f aca="false">1_Data_EDA!O2386</f>
        <v>0</v>
      </c>
      <c r="B2385" s="6" t="n">
        <f aca="false">1_Data_EDA!H2386</f>
        <v>4</v>
      </c>
      <c r="C2385" s="7" t="n">
        <f aca="false">1_Data_EDA!I2386</f>
        <v>199.9900055</v>
      </c>
      <c r="D2385" s="6" t="n">
        <f aca="false">1_Data_EDA!J2386</f>
        <v>1</v>
      </c>
      <c r="E2385" s="7" t="n">
        <f aca="false">1_Data_EDA!K2386</f>
        <v>199.9900055</v>
      </c>
      <c r="F2385" s="7" t="n">
        <f aca="false">1_Data_EDA!L2386</f>
        <v>20</v>
      </c>
      <c r="G2385" s="8" t="n">
        <f aca="false">1_Data_EDA!M2386</f>
        <v>0.100000001</v>
      </c>
      <c r="H2385" s="6" t="n">
        <f aca="false">IF(1_Data_EDA!B2386="First Class",1,0)</f>
        <v>0</v>
      </c>
      <c r="I2385" s="6" t="n">
        <f aca="false">IF(1_Data_EDA!B2386="Second Class",1,0)</f>
        <v>0</v>
      </c>
      <c r="J2385" s="6" t="n">
        <f aca="false">IF(1_Data_EDA!B2386="Same Day",1,0)</f>
        <v>0</v>
      </c>
      <c r="K2385" s="6" t="n">
        <f aca="false">IF(1_Data_EDA!C2386="Corporate",1,0)</f>
        <v>0</v>
      </c>
      <c r="L2385" s="6" t="n">
        <f aca="false">IF(1_Data_EDA!C2386="Home Office",1,0)</f>
        <v>0</v>
      </c>
      <c r="M2385" s="6" t="n">
        <f aca="false">IF(1_Data_EDA!D2386="Europe",1,0)</f>
        <v>0</v>
      </c>
      <c r="N2385" s="6" t="n">
        <f aca="false">IF(1_Data_EDA!D2386="LATAM",1,0)</f>
        <v>0</v>
      </c>
      <c r="O2385" s="6" t="n">
        <f aca="false">IF(1_Data_EDA!D2386="Pacific Asia",1,0)</f>
        <v>1</v>
      </c>
      <c r="P2385" s="6" t="n">
        <f aca="false">IF(1_Data_EDA!D2386="USCA",1,0)</f>
        <v>0</v>
      </c>
      <c r="Q2385" s="6" t="n">
        <f aca="false">IF(C2385&gt;MEDIAN(C$5:C$8004),1,0)</f>
        <v>1</v>
      </c>
      <c r="R2385" s="6" t="n">
        <f aca="false">IF(D2385&gt;2,1,0)</f>
        <v>0</v>
      </c>
    </row>
    <row r="2386" customFormat="false" ht="15" hidden="false" customHeight="true" outlineLevel="0" collapsed="false">
      <c r="A2386" s="6" t="n">
        <f aca="false">1_Data_EDA!O2387</f>
        <v>0</v>
      </c>
      <c r="B2386" s="6" t="n">
        <f aca="false">1_Data_EDA!H2387</f>
        <v>4</v>
      </c>
      <c r="C2386" s="7" t="n">
        <f aca="false">1_Data_EDA!I2387</f>
        <v>39.99000168</v>
      </c>
      <c r="D2386" s="6" t="n">
        <f aca="false">1_Data_EDA!J2387</f>
        <v>2</v>
      </c>
      <c r="E2386" s="7" t="n">
        <f aca="false">1_Data_EDA!K2387</f>
        <v>79.98000336</v>
      </c>
      <c r="F2386" s="7" t="n">
        <f aca="false">1_Data_EDA!L2387</f>
        <v>20</v>
      </c>
      <c r="G2386" s="8" t="n">
        <f aca="false">1_Data_EDA!M2387</f>
        <v>0.25</v>
      </c>
      <c r="H2386" s="6" t="n">
        <f aca="false">IF(1_Data_EDA!B2387="First Class",1,0)</f>
        <v>0</v>
      </c>
      <c r="I2386" s="6" t="n">
        <f aca="false">IF(1_Data_EDA!B2387="Second Class",1,0)</f>
        <v>0</v>
      </c>
      <c r="J2386" s="6" t="n">
        <f aca="false">IF(1_Data_EDA!B2387="Same Day",1,0)</f>
        <v>0</v>
      </c>
      <c r="K2386" s="6" t="n">
        <f aca="false">IF(1_Data_EDA!C2387="Corporate",1,0)</f>
        <v>0</v>
      </c>
      <c r="L2386" s="6" t="n">
        <f aca="false">IF(1_Data_EDA!C2387="Home Office",1,0)</f>
        <v>0</v>
      </c>
      <c r="M2386" s="6" t="n">
        <f aca="false">IF(1_Data_EDA!D2387="Europe",1,0)</f>
        <v>0</v>
      </c>
      <c r="N2386" s="6" t="n">
        <f aca="false">IF(1_Data_EDA!D2387="LATAM",1,0)</f>
        <v>0</v>
      </c>
      <c r="O2386" s="6" t="n">
        <f aca="false">IF(1_Data_EDA!D2387="Pacific Asia",1,0)</f>
        <v>1</v>
      </c>
      <c r="P2386" s="6" t="n">
        <f aca="false">IF(1_Data_EDA!D2387="USCA",1,0)</f>
        <v>0</v>
      </c>
      <c r="Q2386" s="6" t="n">
        <f aca="false">IF(C2386&gt;MEDIAN(C$5:C$8004),1,0)</f>
        <v>0</v>
      </c>
      <c r="R2386" s="6" t="n">
        <f aca="false">IF(D2386&gt;2,1,0)</f>
        <v>0</v>
      </c>
    </row>
    <row r="2387" customFormat="false" ht="15" hidden="false" customHeight="true" outlineLevel="0" collapsed="false">
      <c r="A2387" s="6" t="n">
        <f aca="false">1_Data_EDA!O2388</f>
        <v>1</v>
      </c>
      <c r="B2387" s="6" t="n">
        <f aca="false">1_Data_EDA!H2388</f>
        <v>1</v>
      </c>
      <c r="C2387" s="7" t="n">
        <f aca="false">1_Data_EDA!I2388</f>
        <v>39.99000168</v>
      </c>
      <c r="D2387" s="6" t="n">
        <f aca="false">1_Data_EDA!J2388</f>
        <v>2</v>
      </c>
      <c r="E2387" s="7" t="n">
        <f aca="false">1_Data_EDA!K2388</f>
        <v>79.98000336</v>
      </c>
      <c r="F2387" s="7" t="n">
        <f aca="false">1_Data_EDA!L2388</f>
        <v>4.400000095</v>
      </c>
      <c r="G2387" s="8" t="n">
        <f aca="false">1_Data_EDA!M2388</f>
        <v>0.059999999</v>
      </c>
      <c r="H2387" s="6" t="n">
        <f aca="false">IF(1_Data_EDA!B2388="First Class",1,0)</f>
        <v>1</v>
      </c>
      <c r="I2387" s="6" t="n">
        <f aca="false">IF(1_Data_EDA!B2388="Second Class",1,0)</f>
        <v>0</v>
      </c>
      <c r="J2387" s="6" t="n">
        <f aca="false">IF(1_Data_EDA!B2388="Same Day",1,0)</f>
        <v>0</v>
      </c>
      <c r="K2387" s="6" t="n">
        <f aca="false">IF(1_Data_EDA!C2388="Corporate",1,0)</f>
        <v>0</v>
      </c>
      <c r="L2387" s="6" t="n">
        <f aca="false">IF(1_Data_EDA!C2388="Home Office",1,0)</f>
        <v>0</v>
      </c>
      <c r="M2387" s="6" t="n">
        <f aca="false">IF(1_Data_EDA!D2388="Europe",1,0)</f>
        <v>0</v>
      </c>
      <c r="N2387" s="6" t="n">
        <f aca="false">IF(1_Data_EDA!D2388="LATAM",1,0)</f>
        <v>1</v>
      </c>
      <c r="O2387" s="6" t="n">
        <f aca="false">IF(1_Data_EDA!D2388="Pacific Asia",1,0)</f>
        <v>0</v>
      </c>
      <c r="P2387" s="6" t="n">
        <f aca="false">IF(1_Data_EDA!D2388="USCA",1,0)</f>
        <v>0</v>
      </c>
      <c r="Q2387" s="6" t="n">
        <f aca="false">IF(C2387&gt;MEDIAN(C$5:C$8004),1,0)</f>
        <v>0</v>
      </c>
      <c r="R2387" s="6" t="n">
        <f aca="false">IF(D2387&gt;2,1,0)</f>
        <v>0</v>
      </c>
    </row>
    <row r="2388" customFormat="false" ht="15" hidden="false" customHeight="true" outlineLevel="0" collapsed="false">
      <c r="A2388" s="6" t="n">
        <f aca="false">1_Data_EDA!O2389</f>
        <v>1</v>
      </c>
      <c r="B2388" s="6" t="n">
        <f aca="false">1_Data_EDA!H2389</f>
        <v>4</v>
      </c>
      <c r="C2388" s="7" t="n">
        <f aca="false">1_Data_EDA!I2389</f>
        <v>129.9900055</v>
      </c>
      <c r="D2388" s="6" t="n">
        <f aca="false">1_Data_EDA!J2389</f>
        <v>1</v>
      </c>
      <c r="E2388" s="7" t="n">
        <f aca="false">1_Data_EDA!K2389</f>
        <v>129.9900055</v>
      </c>
      <c r="F2388" s="7" t="n">
        <f aca="false">1_Data_EDA!L2389</f>
        <v>20.79999924</v>
      </c>
      <c r="G2388" s="8" t="n">
        <f aca="false">1_Data_EDA!M2389</f>
        <v>0.159999996</v>
      </c>
      <c r="H2388" s="6" t="n">
        <f aca="false">IF(1_Data_EDA!B2389="First Class",1,0)</f>
        <v>0</v>
      </c>
      <c r="I2388" s="6" t="n">
        <f aca="false">IF(1_Data_EDA!B2389="Second Class",1,0)</f>
        <v>0</v>
      </c>
      <c r="J2388" s="6" t="n">
        <f aca="false">IF(1_Data_EDA!B2389="Same Day",1,0)</f>
        <v>0</v>
      </c>
      <c r="K2388" s="6" t="n">
        <f aca="false">IF(1_Data_EDA!C2389="Corporate",1,0)</f>
        <v>1</v>
      </c>
      <c r="L2388" s="6" t="n">
        <f aca="false">IF(1_Data_EDA!C2389="Home Office",1,0)</f>
        <v>0</v>
      </c>
      <c r="M2388" s="6" t="n">
        <f aca="false">IF(1_Data_EDA!D2389="Europe",1,0)</f>
        <v>0</v>
      </c>
      <c r="N2388" s="6" t="n">
        <f aca="false">IF(1_Data_EDA!D2389="LATAM",1,0)</f>
        <v>1</v>
      </c>
      <c r="O2388" s="6" t="n">
        <f aca="false">IF(1_Data_EDA!D2389="Pacific Asia",1,0)</f>
        <v>0</v>
      </c>
      <c r="P2388" s="6" t="n">
        <f aca="false">IF(1_Data_EDA!D2389="USCA",1,0)</f>
        <v>0</v>
      </c>
      <c r="Q2388" s="6" t="n">
        <f aca="false">IF(C2388&gt;MEDIAN(C$5:C$8004),1,0)</f>
        <v>1</v>
      </c>
      <c r="R2388" s="6" t="n">
        <f aca="false">IF(D2388&gt;2,1,0)</f>
        <v>0</v>
      </c>
    </row>
    <row r="2389" customFormat="false" ht="15" hidden="false" customHeight="true" outlineLevel="0" collapsed="false">
      <c r="A2389" s="6" t="n">
        <f aca="false">1_Data_EDA!O2390</f>
        <v>1</v>
      </c>
      <c r="B2389" s="6" t="n">
        <f aca="false">1_Data_EDA!H2390</f>
        <v>1</v>
      </c>
      <c r="C2389" s="7" t="n">
        <f aca="false">1_Data_EDA!I2390</f>
        <v>59.99000168</v>
      </c>
      <c r="D2389" s="6" t="n">
        <f aca="false">1_Data_EDA!J2390</f>
        <v>5</v>
      </c>
      <c r="E2389" s="7" t="n">
        <f aca="false">1_Data_EDA!K2390</f>
        <v>299.9500122</v>
      </c>
      <c r="F2389" s="7" t="n">
        <f aca="false">1_Data_EDA!L2390</f>
        <v>50.99000168</v>
      </c>
      <c r="G2389" s="8" t="n">
        <f aca="false">1_Data_EDA!M2390</f>
        <v>0.170000002</v>
      </c>
      <c r="H2389" s="6" t="n">
        <f aca="false">IF(1_Data_EDA!B2390="First Class",1,0)</f>
        <v>1</v>
      </c>
      <c r="I2389" s="6" t="n">
        <f aca="false">IF(1_Data_EDA!B2390="Second Class",1,0)</f>
        <v>0</v>
      </c>
      <c r="J2389" s="6" t="n">
        <f aca="false">IF(1_Data_EDA!B2390="Same Day",1,0)</f>
        <v>0</v>
      </c>
      <c r="K2389" s="6" t="n">
        <f aca="false">IF(1_Data_EDA!C2390="Corporate",1,0)</f>
        <v>0</v>
      </c>
      <c r="L2389" s="6" t="n">
        <f aca="false">IF(1_Data_EDA!C2390="Home Office",1,0)</f>
        <v>1</v>
      </c>
      <c r="M2389" s="6" t="n">
        <f aca="false">IF(1_Data_EDA!D2390="Europe",1,0)</f>
        <v>1</v>
      </c>
      <c r="N2389" s="6" t="n">
        <f aca="false">IF(1_Data_EDA!D2390="LATAM",1,0)</f>
        <v>0</v>
      </c>
      <c r="O2389" s="6" t="n">
        <f aca="false">IF(1_Data_EDA!D2390="Pacific Asia",1,0)</f>
        <v>0</v>
      </c>
      <c r="P2389" s="6" t="n">
        <f aca="false">IF(1_Data_EDA!D2390="USCA",1,0)</f>
        <v>0</v>
      </c>
      <c r="Q2389" s="6" t="n">
        <f aca="false">IF(C2389&gt;MEDIAN(C$5:C$8004),1,0)</f>
        <v>0</v>
      </c>
      <c r="R2389" s="6" t="n">
        <f aca="false">IF(D2389&gt;2,1,0)</f>
        <v>1</v>
      </c>
    </row>
    <row r="2390" customFormat="false" ht="15" hidden="false" customHeight="true" outlineLevel="0" collapsed="false">
      <c r="A2390" s="6" t="n">
        <f aca="false">1_Data_EDA!O2391</f>
        <v>0</v>
      </c>
      <c r="B2390" s="6" t="n">
        <f aca="false">1_Data_EDA!H2391</f>
        <v>4</v>
      </c>
      <c r="C2390" s="7" t="n">
        <f aca="false">1_Data_EDA!I2391</f>
        <v>39.99000168</v>
      </c>
      <c r="D2390" s="6" t="n">
        <f aca="false">1_Data_EDA!J2391</f>
        <v>2</v>
      </c>
      <c r="E2390" s="7" t="n">
        <f aca="false">1_Data_EDA!K2391</f>
        <v>79.98000336</v>
      </c>
      <c r="F2390" s="7" t="n">
        <f aca="false">1_Data_EDA!L2391</f>
        <v>1.600000024</v>
      </c>
      <c r="G2390" s="8" t="n">
        <f aca="false">1_Data_EDA!M2391</f>
        <v>0.02</v>
      </c>
      <c r="H2390" s="6" t="n">
        <f aca="false">IF(1_Data_EDA!B2391="First Class",1,0)</f>
        <v>0</v>
      </c>
      <c r="I2390" s="6" t="n">
        <f aca="false">IF(1_Data_EDA!B2391="Second Class",1,0)</f>
        <v>0</v>
      </c>
      <c r="J2390" s="6" t="n">
        <f aca="false">IF(1_Data_EDA!B2391="Same Day",1,0)</f>
        <v>0</v>
      </c>
      <c r="K2390" s="6" t="n">
        <f aca="false">IF(1_Data_EDA!C2391="Corporate",1,0)</f>
        <v>0</v>
      </c>
      <c r="L2390" s="6" t="n">
        <f aca="false">IF(1_Data_EDA!C2391="Home Office",1,0)</f>
        <v>0</v>
      </c>
      <c r="M2390" s="6" t="n">
        <f aca="false">IF(1_Data_EDA!D2391="Europe",1,0)</f>
        <v>0</v>
      </c>
      <c r="N2390" s="6" t="n">
        <f aca="false">IF(1_Data_EDA!D2391="LATAM",1,0)</f>
        <v>0</v>
      </c>
      <c r="O2390" s="6" t="n">
        <f aca="false">IF(1_Data_EDA!D2391="Pacific Asia",1,0)</f>
        <v>1</v>
      </c>
      <c r="P2390" s="6" t="n">
        <f aca="false">IF(1_Data_EDA!D2391="USCA",1,0)</f>
        <v>0</v>
      </c>
      <c r="Q2390" s="6" t="n">
        <f aca="false">IF(C2390&gt;MEDIAN(C$5:C$8004),1,0)</f>
        <v>0</v>
      </c>
      <c r="R2390" s="6" t="n">
        <f aca="false">IF(D2390&gt;2,1,0)</f>
        <v>0</v>
      </c>
    </row>
    <row r="2391" customFormat="false" ht="15" hidden="false" customHeight="true" outlineLevel="0" collapsed="false">
      <c r="A2391" s="6" t="n">
        <f aca="false">1_Data_EDA!O2392</f>
        <v>1</v>
      </c>
      <c r="B2391" s="6" t="n">
        <f aca="false">1_Data_EDA!H2392</f>
        <v>1</v>
      </c>
      <c r="C2391" s="7" t="n">
        <f aca="false">1_Data_EDA!I2392</f>
        <v>49.97999954</v>
      </c>
      <c r="D2391" s="6" t="n">
        <f aca="false">1_Data_EDA!J2392</f>
        <v>1</v>
      </c>
      <c r="E2391" s="7" t="n">
        <f aca="false">1_Data_EDA!K2392</f>
        <v>49.97999954</v>
      </c>
      <c r="F2391" s="7" t="n">
        <f aca="false">1_Data_EDA!L2392</f>
        <v>9</v>
      </c>
      <c r="G2391" s="8" t="n">
        <f aca="false">1_Data_EDA!M2392</f>
        <v>0.180000007</v>
      </c>
      <c r="H2391" s="6" t="n">
        <f aca="false">IF(1_Data_EDA!B2392="First Class",1,0)</f>
        <v>1</v>
      </c>
      <c r="I2391" s="6" t="n">
        <f aca="false">IF(1_Data_EDA!B2392="Second Class",1,0)</f>
        <v>0</v>
      </c>
      <c r="J2391" s="6" t="n">
        <f aca="false">IF(1_Data_EDA!B2392="Same Day",1,0)</f>
        <v>0</v>
      </c>
      <c r="K2391" s="6" t="n">
        <f aca="false">IF(1_Data_EDA!C2392="Corporate",1,0)</f>
        <v>0</v>
      </c>
      <c r="L2391" s="6" t="n">
        <f aca="false">IF(1_Data_EDA!C2392="Home Office",1,0)</f>
        <v>1</v>
      </c>
      <c r="M2391" s="6" t="n">
        <f aca="false">IF(1_Data_EDA!D2392="Europe",1,0)</f>
        <v>0</v>
      </c>
      <c r="N2391" s="6" t="n">
        <f aca="false">IF(1_Data_EDA!D2392="LATAM",1,0)</f>
        <v>1</v>
      </c>
      <c r="O2391" s="6" t="n">
        <f aca="false">IF(1_Data_EDA!D2392="Pacific Asia",1,0)</f>
        <v>0</v>
      </c>
      <c r="P2391" s="6" t="n">
        <f aca="false">IF(1_Data_EDA!D2392="USCA",1,0)</f>
        <v>0</v>
      </c>
      <c r="Q2391" s="6" t="n">
        <f aca="false">IF(C2391&gt;MEDIAN(C$5:C$8004),1,0)</f>
        <v>0</v>
      </c>
      <c r="R2391" s="6" t="n">
        <f aca="false">IF(D2391&gt;2,1,0)</f>
        <v>0</v>
      </c>
    </row>
    <row r="2392" customFormat="false" ht="15" hidden="false" customHeight="true" outlineLevel="0" collapsed="false">
      <c r="A2392" s="6" t="n">
        <f aca="false">1_Data_EDA!O2393</f>
        <v>0</v>
      </c>
      <c r="B2392" s="6" t="n">
        <f aca="false">1_Data_EDA!H2393</f>
        <v>4</v>
      </c>
      <c r="C2392" s="7" t="n">
        <f aca="false">1_Data_EDA!I2393</f>
        <v>129.9900055</v>
      </c>
      <c r="D2392" s="6" t="n">
        <f aca="false">1_Data_EDA!J2393</f>
        <v>1</v>
      </c>
      <c r="E2392" s="7" t="n">
        <f aca="false">1_Data_EDA!K2393</f>
        <v>129.9900055</v>
      </c>
      <c r="F2392" s="7" t="n">
        <f aca="false">1_Data_EDA!L2393</f>
        <v>32.5</v>
      </c>
      <c r="G2392" s="8" t="n">
        <f aca="false">1_Data_EDA!M2393</f>
        <v>0.25</v>
      </c>
      <c r="H2392" s="6" t="n">
        <f aca="false">IF(1_Data_EDA!B2393="First Class",1,0)</f>
        <v>0</v>
      </c>
      <c r="I2392" s="6" t="n">
        <f aca="false">IF(1_Data_EDA!B2393="Second Class",1,0)</f>
        <v>0</v>
      </c>
      <c r="J2392" s="6" t="n">
        <f aca="false">IF(1_Data_EDA!B2393="Same Day",1,0)</f>
        <v>0</v>
      </c>
      <c r="K2392" s="6" t="n">
        <f aca="false">IF(1_Data_EDA!C2393="Corporate",1,0)</f>
        <v>0</v>
      </c>
      <c r="L2392" s="6" t="n">
        <f aca="false">IF(1_Data_EDA!C2393="Home Office",1,0)</f>
        <v>0</v>
      </c>
      <c r="M2392" s="6" t="n">
        <f aca="false">IF(1_Data_EDA!D2393="Europe",1,0)</f>
        <v>0</v>
      </c>
      <c r="N2392" s="6" t="n">
        <f aca="false">IF(1_Data_EDA!D2393="LATAM",1,0)</f>
        <v>1</v>
      </c>
      <c r="O2392" s="6" t="n">
        <f aca="false">IF(1_Data_EDA!D2393="Pacific Asia",1,0)</f>
        <v>0</v>
      </c>
      <c r="P2392" s="6" t="n">
        <f aca="false">IF(1_Data_EDA!D2393="USCA",1,0)</f>
        <v>0</v>
      </c>
      <c r="Q2392" s="6" t="n">
        <f aca="false">IF(C2392&gt;MEDIAN(C$5:C$8004),1,0)</f>
        <v>1</v>
      </c>
      <c r="R2392" s="6" t="n">
        <f aca="false">IF(D2392&gt;2,1,0)</f>
        <v>0</v>
      </c>
    </row>
    <row r="2393" customFormat="false" ht="15" hidden="false" customHeight="true" outlineLevel="0" collapsed="false">
      <c r="A2393" s="6" t="n">
        <f aca="false">1_Data_EDA!O2394</f>
        <v>1</v>
      </c>
      <c r="B2393" s="6" t="n">
        <f aca="false">1_Data_EDA!H2394</f>
        <v>4</v>
      </c>
      <c r="C2393" s="7" t="n">
        <f aca="false">1_Data_EDA!I2394</f>
        <v>129.9900055</v>
      </c>
      <c r="D2393" s="6" t="n">
        <f aca="false">1_Data_EDA!J2394</f>
        <v>1</v>
      </c>
      <c r="E2393" s="7" t="n">
        <f aca="false">1_Data_EDA!K2394</f>
        <v>129.9900055</v>
      </c>
      <c r="F2393" s="7" t="n">
        <f aca="false">1_Data_EDA!L2394</f>
        <v>1.299999952</v>
      </c>
      <c r="G2393" s="8" t="n">
        <f aca="false">1_Data_EDA!M2394</f>
        <v>0.01</v>
      </c>
      <c r="H2393" s="6" t="n">
        <f aca="false">IF(1_Data_EDA!B2394="First Class",1,0)</f>
        <v>0</v>
      </c>
      <c r="I2393" s="6" t="n">
        <f aca="false">IF(1_Data_EDA!B2394="Second Class",1,0)</f>
        <v>0</v>
      </c>
      <c r="J2393" s="6" t="n">
        <f aca="false">IF(1_Data_EDA!B2394="Same Day",1,0)</f>
        <v>0</v>
      </c>
      <c r="K2393" s="6" t="n">
        <f aca="false">IF(1_Data_EDA!C2394="Corporate",1,0)</f>
        <v>0</v>
      </c>
      <c r="L2393" s="6" t="n">
        <f aca="false">IF(1_Data_EDA!C2394="Home Office",1,0)</f>
        <v>0</v>
      </c>
      <c r="M2393" s="6" t="n">
        <f aca="false">IF(1_Data_EDA!D2394="Europe",1,0)</f>
        <v>0</v>
      </c>
      <c r="N2393" s="6" t="n">
        <f aca="false">IF(1_Data_EDA!D2394="LATAM",1,0)</f>
        <v>1</v>
      </c>
      <c r="O2393" s="6" t="n">
        <f aca="false">IF(1_Data_EDA!D2394="Pacific Asia",1,0)</f>
        <v>0</v>
      </c>
      <c r="P2393" s="6" t="n">
        <f aca="false">IF(1_Data_EDA!D2394="USCA",1,0)</f>
        <v>0</v>
      </c>
      <c r="Q2393" s="6" t="n">
        <f aca="false">IF(C2393&gt;MEDIAN(C$5:C$8004),1,0)</f>
        <v>1</v>
      </c>
      <c r="R2393" s="6" t="n">
        <f aca="false">IF(D2393&gt;2,1,0)</f>
        <v>0</v>
      </c>
    </row>
    <row r="2394" customFormat="false" ht="15" hidden="false" customHeight="true" outlineLevel="0" collapsed="false">
      <c r="A2394" s="6" t="n">
        <f aca="false">1_Data_EDA!O2395</f>
        <v>0</v>
      </c>
      <c r="B2394" s="6" t="n">
        <f aca="false">1_Data_EDA!H2395</f>
        <v>4</v>
      </c>
      <c r="C2394" s="7" t="n">
        <f aca="false">1_Data_EDA!I2395</f>
        <v>49.97999954</v>
      </c>
      <c r="D2394" s="6" t="n">
        <f aca="false">1_Data_EDA!J2395</f>
        <v>4</v>
      </c>
      <c r="E2394" s="7" t="n">
        <f aca="false">1_Data_EDA!K2395</f>
        <v>199.9199982</v>
      </c>
      <c r="F2394" s="7" t="n">
        <f aca="false">1_Data_EDA!L2395</f>
        <v>23.98999977</v>
      </c>
      <c r="G2394" s="8" t="n">
        <f aca="false">1_Data_EDA!M2395</f>
        <v>0.119999997</v>
      </c>
      <c r="H2394" s="6" t="n">
        <f aca="false">IF(1_Data_EDA!B2395="First Class",1,0)</f>
        <v>0</v>
      </c>
      <c r="I2394" s="6" t="n">
        <f aca="false">IF(1_Data_EDA!B2395="Second Class",1,0)</f>
        <v>0</v>
      </c>
      <c r="J2394" s="6" t="n">
        <f aca="false">IF(1_Data_EDA!B2395="Same Day",1,0)</f>
        <v>0</v>
      </c>
      <c r="K2394" s="6" t="n">
        <f aca="false">IF(1_Data_EDA!C2395="Corporate",1,0)</f>
        <v>0</v>
      </c>
      <c r="L2394" s="6" t="n">
        <f aca="false">IF(1_Data_EDA!C2395="Home Office",1,0)</f>
        <v>0</v>
      </c>
      <c r="M2394" s="6" t="n">
        <f aca="false">IF(1_Data_EDA!D2395="Europe",1,0)</f>
        <v>0</v>
      </c>
      <c r="N2394" s="6" t="n">
        <f aca="false">IF(1_Data_EDA!D2395="LATAM",1,0)</f>
        <v>0</v>
      </c>
      <c r="O2394" s="6" t="n">
        <f aca="false">IF(1_Data_EDA!D2395="Pacific Asia",1,0)</f>
        <v>1</v>
      </c>
      <c r="P2394" s="6" t="n">
        <f aca="false">IF(1_Data_EDA!D2395="USCA",1,0)</f>
        <v>0</v>
      </c>
      <c r="Q2394" s="6" t="n">
        <f aca="false">IF(C2394&gt;MEDIAN(C$5:C$8004),1,0)</f>
        <v>0</v>
      </c>
      <c r="R2394" s="6" t="n">
        <f aca="false">IF(D2394&gt;2,1,0)</f>
        <v>1</v>
      </c>
    </row>
    <row r="2395" customFormat="false" ht="15" hidden="false" customHeight="true" outlineLevel="0" collapsed="false">
      <c r="A2395" s="6" t="n">
        <f aca="false">1_Data_EDA!O2396</f>
        <v>0</v>
      </c>
      <c r="B2395" s="6" t="n">
        <f aca="false">1_Data_EDA!H2396</f>
        <v>0</v>
      </c>
      <c r="C2395" s="7" t="n">
        <f aca="false">1_Data_EDA!I2396</f>
        <v>299.980011</v>
      </c>
      <c r="D2395" s="6" t="n">
        <f aca="false">1_Data_EDA!J2396</f>
        <v>1</v>
      </c>
      <c r="E2395" s="7" t="n">
        <f aca="false">1_Data_EDA!K2396</f>
        <v>299.980011</v>
      </c>
      <c r="F2395" s="7" t="n">
        <f aca="false">1_Data_EDA!L2396</f>
        <v>6</v>
      </c>
      <c r="G2395" s="8" t="n">
        <f aca="false">1_Data_EDA!M2396</f>
        <v>0.02</v>
      </c>
      <c r="H2395" s="6" t="n">
        <f aca="false">IF(1_Data_EDA!B2396="First Class",1,0)</f>
        <v>0</v>
      </c>
      <c r="I2395" s="6" t="n">
        <f aca="false">IF(1_Data_EDA!B2396="Second Class",1,0)</f>
        <v>0</v>
      </c>
      <c r="J2395" s="6" t="n">
        <f aca="false">IF(1_Data_EDA!B2396="Same Day",1,0)</f>
        <v>1</v>
      </c>
      <c r="K2395" s="6" t="n">
        <f aca="false">IF(1_Data_EDA!C2396="Corporate",1,0)</f>
        <v>0</v>
      </c>
      <c r="L2395" s="6" t="n">
        <f aca="false">IF(1_Data_EDA!C2396="Home Office",1,0)</f>
        <v>0</v>
      </c>
      <c r="M2395" s="6" t="n">
        <f aca="false">IF(1_Data_EDA!D2396="Europe",1,0)</f>
        <v>1</v>
      </c>
      <c r="N2395" s="6" t="n">
        <f aca="false">IF(1_Data_EDA!D2396="LATAM",1,0)</f>
        <v>0</v>
      </c>
      <c r="O2395" s="6" t="n">
        <f aca="false">IF(1_Data_EDA!D2396="Pacific Asia",1,0)</f>
        <v>0</v>
      </c>
      <c r="P2395" s="6" t="n">
        <f aca="false">IF(1_Data_EDA!D2396="USCA",1,0)</f>
        <v>0</v>
      </c>
      <c r="Q2395" s="6" t="n">
        <f aca="false">IF(C2395&gt;MEDIAN(C$5:C$8004),1,0)</f>
        <v>1</v>
      </c>
      <c r="R2395" s="6" t="n">
        <f aca="false">IF(D2395&gt;2,1,0)</f>
        <v>0</v>
      </c>
    </row>
    <row r="2396" customFormat="false" ht="15" hidden="false" customHeight="true" outlineLevel="0" collapsed="false">
      <c r="A2396" s="6" t="n">
        <f aca="false">1_Data_EDA!O2397</f>
        <v>0</v>
      </c>
      <c r="B2396" s="6" t="n">
        <f aca="false">1_Data_EDA!H2397</f>
        <v>4</v>
      </c>
      <c r="C2396" s="7" t="n">
        <f aca="false">1_Data_EDA!I2397</f>
        <v>399.980011</v>
      </c>
      <c r="D2396" s="6" t="n">
        <f aca="false">1_Data_EDA!J2397</f>
        <v>1</v>
      </c>
      <c r="E2396" s="7" t="n">
        <f aca="false">1_Data_EDA!K2397</f>
        <v>399.980011</v>
      </c>
      <c r="F2396" s="7" t="n">
        <f aca="false">1_Data_EDA!L2397</f>
        <v>0</v>
      </c>
      <c r="G2396" s="8" t="n">
        <f aca="false">1_Data_EDA!M2397</f>
        <v>0</v>
      </c>
      <c r="H2396" s="6" t="n">
        <f aca="false">IF(1_Data_EDA!B2397="First Class",1,0)</f>
        <v>0</v>
      </c>
      <c r="I2396" s="6" t="n">
        <f aca="false">IF(1_Data_EDA!B2397="Second Class",1,0)</f>
        <v>0</v>
      </c>
      <c r="J2396" s="6" t="n">
        <f aca="false">IF(1_Data_EDA!B2397="Same Day",1,0)</f>
        <v>0</v>
      </c>
      <c r="K2396" s="6" t="n">
        <f aca="false">IF(1_Data_EDA!C2397="Corporate",1,0)</f>
        <v>0</v>
      </c>
      <c r="L2396" s="6" t="n">
        <f aca="false">IF(1_Data_EDA!C2397="Home Office",1,0)</f>
        <v>0</v>
      </c>
      <c r="M2396" s="6" t="n">
        <f aca="false">IF(1_Data_EDA!D2397="Europe",1,0)</f>
        <v>0</v>
      </c>
      <c r="N2396" s="6" t="n">
        <f aca="false">IF(1_Data_EDA!D2397="LATAM",1,0)</f>
        <v>0</v>
      </c>
      <c r="O2396" s="6" t="n">
        <f aca="false">IF(1_Data_EDA!D2397="Pacific Asia",1,0)</f>
        <v>1</v>
      </c>
      <c r="P2396" s="6" t="n">
        <f aca="false">IF(1_Data_EDA!D2397="USCA",1,0)</f>
        <v>0</v>
      </c>
      <c r="Q2396" s="6" t="n">
        <f aca="false">IF(C2396&gt;MEDIAN(C$5:C$8004),1,0)</f>
        <v>1</v>
      </c>
      <c r="R2396" s="6" t="n">
        <f aca="false">IF(D2396&gt;2,1,0)</f>
        <v>0</v>
      </c>
    </row>
    <row r="2397" customFormat="false" ht="15" hidden="false" customHeight="true" outlineLevel="0" collapsed="false">
      <c r="A2397" s="6" t="n">
        <f aca="false">1_Data_EDA!O2398</f>
        <v>1</v>
      </c>
      <c r="B2397" s="6" t="n">
        <f aca="false">1_Data_EDA!H2398</f>
        <v>4</v>
      </c>
      <c r="C2397" s="7" t="n">
        <f aca="false">1_Data_EDA!I2398</f>
        <v>299.980011</v>
      </c>
      <c r="D2397" s="6" t="n">
        <f aca="false">1_Data_EDA!J2398</f>
        <v>1</v>
      </c>
      <c r="E2397" s="7" t="n">
        <f aca="false">1_Data_EDA!K2398</f>
        <v>299.980011</v>
      </c>
      <c r="F2397" s="7" t="n">
        <f aca="false">1_Data_EDA!L2398</f>
        <v>51</v>
      </c>
      <c r="G2397" s="8" t="n">
        <f aca="false">1_Data_EDA!M2398</f>
        <v>0.170000002</v>
      </c>
      <c r="H2397" s="6" t="n">
        <f aca="false">IF(1_Data_EDA!B2398="First Class",1,0)</f>
        <v>0</v>
      </c>
      <c r="I2397" s="6" t="n">
        <f aca="false">IF(1_Data_EDA!B2398="Second Class",1,0)</f>
        <v>0</v>
      </c>
      <c r="J2397" s="6" t="n">
        <f aca="false">IF(1_Data_EDA!B2398="Same Day",1,0)</f>
        <v>0</v>
      </c>
      <c r="K2397" s="6" t="n">
        <f aca="false">IF(1_Data_EDA!C2398="Corporate",1,0)</f>
        <v>0</v>
      </c>
      <c r="L2397" s="6" t="n">
        <f aca="false">IF(1_Data_EDA!C2398="Home Office",1,0)</f>
        <v>1</v>
      </c>
      <c r="M2397" s="6" t="n">
        <f aca="false">IF(1_Data_EDA!D2398="Europe",1,0)</f>
        <v>0</v>
      </c>
      <c r="N2397" s="6" t="n">
        <f aca="false">IF(1_Data_EDA!D2398="LATAM",1,0)</f>
        <v>0</v>
      </c>
      <c r="O2397" s="6" t="n">
        <f aca="false">IF(1_Data_EDA!D2398="Pacific Asia",1,0)</f>
        <v>1</v>
      </c>
      <c r="P2397" s="6" t="n">
        <f aca="false">IF(1_Data_EDA!D2398="USCA",1,0)</f>
        <v>0</v>
      </c>
      <c r="Q2397" s="6" t="n">
        <f aca="false">IF(C2397&gt;MEDIAN(C$5:C$8004),1,0)</f>
        <v>1</v>
      </c>
      <c r="R2397" s="6" t="n">
        <f aca="false">IF(D2397&gt;2,1,0)</f>
        <v>0</v>
      </c>
    </row>
    <row r="2398" customFormat="false" ht="15" hidden="false" customHeight="true" outlineLevel="0" collapsed="false">
      <c r="A2398" s="6" t="n">
        <f aca="false">1_Data_EDA!O2399</f>
        <v>1</v>
      </c>
      <c r="B2398" s="6" t="n">
        <f aca="false">1_Data_EDA!H2399</f>
        <v>4</v>
      </c>
      <c r="C2398" s="7" t="n">
        <f aca="false">1_Data_EDA!I2399</f>
        <v>199.9900055</v>
      </c>
      <c r="D2398" s="6" t="n">
        <f aca="false">1_Data_EDA!J2399</f>
        <v>1</v>
      </c>
      <c r="E2398" s="7" t="n">
        <f aca="false">1_Data_EDA!K2399</f>
        <v>199.9900055</v>
      </c>
      <c r="F2398" s="7" t="n">
        <f aca="false">1_Data_EDA!L2399</f>
        <v>8</v>
      </c>
      <c r="G2398" s="8" t="n">
        <f aca="false">1_Data_EDA!M2399</f>
        <v>0.039999999</v>
      </c>
      <c r="H2398" s="6" t="n">
        <f aca="false">IF(1_Data_EDA!B2399="First Class",1,0)</f>
        <v>0</v>
      </c>
      <c r="I2398" s="6" t="n">
        <f aca="false">IF(1_Data_EDA!B2399="Second Class",1,0)</f>
        <v>0</v>
      </c>
      <c r="J2398" s="6" t="n">
        <f aca="false">IF(1_Data_EDA!B2399="Same Day",1,0)</f>
        <v>0</v>
      </c>
      <c r="K2398" s="6" t="n">
        <f aca="false">IF(1_Data_EDA!C2399="Corporate",1,0)</f>
        <v>1</v>
      </c>
      <c r="L2398" s="6" t="n">
        <f aca="false">IF(1_Data_EDA!C2399="Home Office",1,0)</f>
        <v>0</v>
      </c>
      <c r="M2398" s="6" t="n">
        <f aca="false">IF(1_Data_EDA!D2399="Europe",1,0)</f>
        <v>0</v>
      </c>
      <c r="N2398" s="6" t="n">
        <f aca="false">IF(1_Data_EDA!D2399="LATAM",1,0)</f>
        <v>0</v>
      </c>
      <c r="O2398" s="6" t="n">
        <f aca="false">IF(1_Data_EDA!D2399="Pacific Asia",1,0)</f>
        <v>1</v>
      </c>
      <c r="P2398" s="6" t="n">
        <f aca="false">IF(1_Data_EDA!D2399="USCA",1,0)</f>
        <v>0</v>
      </c>
      <c r="Q2398" s="6" t="n">
        <f aca="false">IF(C2398&gt;MEDIAN(C$5:C$8004),1,0)</f>
        <v>1</v>
      </c>
      <c r="R2398" s="6" t="n">
        <f aca="false">IF(D2398&gt;2,1,0)</f>
        <v>0</v>
      </c>
    </row>
    <row r="2399" customFormat="false" ht="15" hidden="false" customHeight="true" outlineLevel="0" collapsed="false">
      <c r="A2399" s="6" t="n">
        <f aca="false">1_Data_EDA!O2400</f>
        <v>0</v>
      </c>
      <c r="B2399" s="6" t="n">
        <f aca="false">1_Data_EDA!H2400</f>
        <v>4</v>
      </c>
      <c r="C2399" s="7" t="n">
        <f aca="false">1_Data_EDA!I2400</f>
        <v>49.97999954</v>
      </c>
      <c r="D2399" s="6" t="n">
        <f aca="false">1_Data_EDA!J2400</f>
        <v>4</v>
      </c>
      <c r="E2399" s="7" t="n">
        <f aca="false">1_Data_EDA!K2400</f>
        <v>199.9199982</v>
      </c>
      <c r="F2399" s="7" t="n">
        <f aca="false">1_Data_EDA!L2400</f>
        <v>49.97999954</v>
      </c>
      <c r="G2399" s="8" t="n">
        <f aca="false">1_Data_EDA!M2400</f>
        <v>0.25</v>
      </c>
      <c r="H2399" s="6" t="n">
        <f aca="false">IF(1_Data_EDA!B2400="First Class",1,0)</f>
        <v>0</v>
      </c>
      <c r="I2399" s="6" t="n">
        <f aca="false">IF(1_Data_EDA!B2400="Second Class",1,0)</f>
        <v>0</v>
      </c>
      <c r="J2399" s="6" t="n">
        <f aca="false">IF(1_Data_EDA!B2400="Same Day",1,0)</f>
        <v>0</v>
      </c>
      <c r="K2399" s="6" t="n">
        <f aca="false">IF(1_Data_EDA!C2400="Corporate",1,0)</f>
        <v>0</v>
      </c>
      <c r="L2399" s="6" t="n">
        <f aca="false">IF(1_Data_EDA!C2400="Home Office",1,0)</f>
        <v>0</v>
      </c>
      <c r="M2399" s="6" t="n">
        <f aca="false">IF(1_Data_EDA!D2400="Europe",1,0)</f>
        <v>0</v>
      </c>
      <c r="N2399" s="6" t="n">
        <f aca="false">IF(1_Data_EDA!D2400="LATAM",1,0)</f>
        <v>1</v>
      </c>
      <c r="O2399" s="6" t="n">
        <f aca="false">IF(1_Data_EDA!D2400="Pacific Asia",1,0)</f>
        <v>0</v>
      </c>
      <c r="P2399" s="6" t="n">
        <f aca="false">IF(1_Data_EDA!D2400="USCA",1,0)</f>
        <v>0</v>
      </c>
      <c r="Q2399" s="6" t="n">
        <f aca="false">IF(C2399&gt;MEDIAN(C$5:C$8004),1,0)</f>
        <v>0</v>
      </c>
      <c r="R2399" s="6" t="n">
        <f aca="false">IF(D2399&gt;2,1,0)</f>
        <v>1</v>
      </c>
    </row>
    <row r="2400" customFormat="false" ht="15" hidden="false" customHeight="true" outlineLevel="0" collapsed="false">
      <c r="A2400" s="6" t="n">
        <f aca="false">1_Data_EDA!O2401</f>
        <v>1</v>
      </c>
      <c r="B2400" s="6" t="n">
        <f aca="false">1_Data_EDA!H2401</f>
        <v>1</v>
      </c>
      <c r="C2400" s="7" t="n">
        <f aca="false">1_Data_EDA!I2401</f>
        <v>49.97999954</v>
      </c>
      <c r="D2400" s="6" t="n">
        <f aca="false">1_Data_EDA!J2401</f>
        <v>4</v>
      </c>
      <c r="E2400" s="7" t="n">
        <f aca="false">1_Data_EDA!K2401</f>
        <v>199.9199982</v>
      </c>
      <c r="F2400" s="7" t="n">
        <f aca="false">1_Data_EDA!L2401</f>
        <v>6</v>
      </c>
      <c r="G2400" s="8" t="n">
        <f aca="false">1_Data_EDA!M2401</f>
        <v>0.029999999</v>
      </c>
      <c r="H2400" s="6" t="n">
        <f aca="false">IF(1_Data_EDA!B2401="First Class",1,0)</f>
        <v>1</v>
      </c>
      <c r="I2400" s="6" t="n">
        <f aca="false">IF(1_Data_EDA!B2401="Second Class",1,0)</f>
        <v>0</v>
      </c>
      <c r="J2400" s="6" t="n">
        <f aca="false">IF(1_Data_EDA!B2401="Same Day",1,0)</f>
        <v>0</v>
      </c>
      <c r="K2400" s="6" t="n">
        <f aca="false">IF(1_Data_EDA!C2401="Corporate",1,0)</f>
        <v>0</v>
      </c>
      <c r="L2400" s="6" t="n">
        <f aca="false">IF(1_Data_EDA!C2401="Home Office",1,0)</f>
        <v>0</v>
      </c>
      <c r="M2400" s="6" t="n">
        <f aca="false">IF(1_Data_EDA!D2401="Europe",1,0)</f>
        <v>1</v>
      </c>
      <c r="N2400" s="6" t="n">
        <f aca="false">IF(1_Data_EDA!D2401="LATAM",1,0)</f>
        <v>0</v>
      </c>
      <c r="O2400" s="6" t="n">
        <f aca="false">IF(1_Data_EDA!D2401="Pacific Asia",1,0)</f>
        <v>0</v>
      </c>
      <c r="P2400" s="6" t="n">
        <f aca="false">IF(1_Data_EDA!D2401="USCA",1,0)</f>
        <v>0</v>
      </c>
      <c r="Q2400" s="6" t="n">
        <f aca="false">IF(C2400&gt;MEDIAN(C$5:C$8004),1,0)</f>
        <v>0</v>
      </c>
      <c r="R2400" s="6" t="n">
        <f aca="false">IF(D2400&gt;2,1,0)</f>
        <v>1</v>
      </c>
    </row>
    <row r="2401" customFormat="false" ht="15" hidden="false" customHeight="true" outlineLevel="0" collapsed="false">
      <c r="A2401" s="6" t="n">
        <f aca="false">1_Data_EDA!O2402</f>
        <v>0</v>
      </c>
      <c r="B2401" s="6" t="n">
        <f aca="false">1_Data_EDA!H2402</f>
        <v>2</v>
      </c>
      <c r="C2401" s="7" t="n">
        <f aca="false">1_Data_EDA!I2402</f>
        <v>31.98999977</v>
      </c>
      <c r="D2401" s="6" t="n">
        <f aca="false">1_Data_EDA!J2402</f>
        <v>5</v>
      </c>
      <c r="E2401" s="7" t="n">
        <f aca="false">1_Data_EDA!K2402</f>
        <v>159.9499969</v>
      </c>
      <c r="F2401" s="7" t="n">
        <f aca="false">1_Data_EDA!L2402</f>
        <v>14.39999962</v>
      </c>
      <c r="G2401" s="8" t="n">
        <f aca="false">1_Data_EDA!M2402</f>
        <v>0.090000004</v>
      </c>
      <c r="H2401" s="6" t="n">
        <f aca="false">IF(1_Data_EDA!B2402="First Class",1,0)</f>
        <v>0</v>
      </c>
      <c r="I2401" s="6" t="n">
        <f aca="false">IF(1_Data_EDA!B2402="Second Class",1,0)</f>
        <v>1</v>
      </c>
      <c r="J2401" s="6" t="n">
        <f aca="false">IF(1_Data_EDA!B2402="Same Day",1,0)</f>
        <v>0</v>
      </c>
      <c r="K2401" s="6" t="n">
        <f aca="false">IF(1_Data_EDA!C2402="Corporate",1,0)</f>
        <v>1</v>
      </c>
      <c r="L2401" s="6" t="n">
        <f aca="false">IF(1_Data_EDA!C2402="Home Office",1,0)</f>
        <v>0</v>
      </c>
      <c r="M2401" s="6" t="n">
        <f aca="false">IF(1_Data_EDA!D2402="Europe",1,0)</f>
        <v>0</v>
      </c>
      <c r="N2401" s="6" t="n">
        <f aca="false">IF(1_Data_EDA!D2402="LATAM",1,0)</f>
        <v>0</v>
      </c>
      <c r="O2401" s="6" t="n">
        <f aca="false">IF(1_Data_EDA!D2402="Pacific Asia",1,0)</f>
        <v>0</v>
      </c>
      <c r="P2401" s="6" t="n">
        <f aca="false">IF(1_Data_EDA!D2402="USCA",1,0)</f>
        <v>1</v>
      </c>
      <c r="Q2401" s="6" t="n">
        <f aca="false">IF(C2401&gt;MEDIAN(C$5:C$8004),1,0)</f>
        <v>0</v>
      </c>
      <c r="R2401" s="6" t="n">
        <f aca="false">IF(D2401&gt;2,1,0)</f>
        <v>1</v>
      </c>
    </row>
    <row r="2402" customFormat="false" ht="15" hidden="false" customHeight="true" outlineLevel="0" collapsed="false">
      <c r="A2402" s="6" t="n">
        <f aca="false">1_Data_EDA!O2403</f>
        <v>1</v>
      </c>
      <c r="B2402" s="6" t="n">
        <f aca="false">1_Data_EDA!H2403</f>
        <v>4</v>
      </c>
      <c r="C2402" s="7" t="n">
        <f aca="false">1_Data_EDA!I2403</f>
        <v>215.8200073</v>
      </c>
      <c r="D2402" s="6" t="n">
        <f aca="false">1_Data_EDA!J2403</f>
        <v>1</v>
      </c>
      <c r="E2402" s="7" t="n">
        <f aca="false">1_Data_EDA!K2403</f>
        <v>215.8200073</v>
      </c>
      <c r="F2402" s="7" t="n">
        <f aca="false">1_Data_EDA!L2403</f>
        <v>32.36999893</v>
      </c>
      <c r="G2402" s="8" t="n">
        <f aca="false">1_Data_EDA!M2403</f>
        <v>0.150000006</v>
      </c>
      <c r="H2402" s="6" t="n">
        <f aca="false">IF(1_Data_EDA!B2403="First Class",1,0)</f>
        <v>0</v>
      </c>
      <c r="I2402" s="6" t="n">
        <f aca="false">IF(1_Data_EDA!B2403="Second Class",1,0)</f>
        <v>0</v>
      </c>
      <c r="J2402" s="6" t="n">
        <f aca="false">IF(1_Data_EDA!B2403="Same Day",1,0)</f>
        <v>0</v>
      </c>
      <c r="K2402" s="6" t="n">
        <f aca="false">IF(1_Data_EDA!C2403="Corporate",1,0)</f>
        <v>0</v>
      </c>
      <c r="L2402" s="6" t="n">
        <f aca="false">IF(1_Data_EDA!C2403="Home Office",1,0)</f>
        <v>1</v>
      </c>
      <c r="M2402" s="6" t="n">
        <f aca="false">IF(1_Data_EDA!D2403="Europe",1,0)</f>
        <v>0</v>
      </c>
      <c r="N2402" s="6" t="n">
        <f aca="false">IF(1_Data_EDA!D2403="LATAM",1,0)</f>
        <v>0</v>
      </c>
      <c r="O2402" s="6" t="n">
        <f aca="false">IF(1_Data_EDA!D2403="Pacific Asia",1,0)</f>
        <v>1</v>
      </c>
      <c r="P2402" s="6" t="n">
        <f aca="false">IF(1_Data_EDA!D2403="USCA",1,0)</f>
        <v>0</v>
      </c>
      <c r="Q2402" s="6" t="n">
        <f aca="false">IF(C2402&gt;MEDIAN(C$5:C$8004),1,0)</f>
        <v>1</v>
      </c>
      <c r="R2402" s="6" t="n">
        <f aca="false">IF(D2402&gt;2,1,0)</f>
        <v>0</v>
      </c>
    </row>
    <row r="2403" customFormat="false" ht="15" hidden="false" customHeight="true" outlineLevel="0" collapsed="false">
      <c r="A2403" s="6" t="n">
        <f aca="false">1_Data_EDA!O2404</f>
        <v>1</v>
      </c>
      <c r="B2403" s="6" t="n">
        <f aca="false">1_Data_EDA!H2404</f>
        <v>0</v>
      </c>
      <c r="C2403" s="7" t="n">
        <f aca="false">1_Data_EDA!I2404</f>
        <v>49.97999954</v>
      </c>
      <c r="D2403" s="6" t="n">
        <f aca="false">1_Data_EDA!J2404</f>
        <v>4</v>
      </c>
      <c r="E2403" s="7" t="n">
        <f aca="false">1_Data_EDA!K2404</f>
        <v>199.9199982</v>
      </c>
      <c r="F2403" s="7" t="n">
        <f aca="false">1_Data_EDA!L2404</f>
        <v>39.97999954</v>
      </c>
      <c r="G2403" s="8" t="n">
        <f aca="false">1_Data_EDA!M2404</f>
        <v>0.200000003</v>
      </c>
      <c r="H2403" s="6" t="n">
        <f aca="false">IF(1_Data_EDA!B2404="First Class",1,0)</f>
        <v>0</v>
      </c>
      <c r="I2403" s="6" t="n">
        <f aca="false">IF(1_Data_EDA!B2404="Second Class",1,0)</f>
        <v>0</v>
      </c>
      <c r="J2403" s="6" t="n">
        <f aca="false">IF(1_Data_EDA!B2404="Same Day",1,0)</f>
        <v>1</v>
      </c>
      <c r="K2403" s="6" t="n">
        <f aca="false">IF(1_Data_EDA!C2404="Corporate",1,0)</f>
        <v>1</v>
      </c>
      <c r="L2403" s="6" t="n">
        <f aca="false">IF(1_Data_EDA!C2404="Home Office",1,0)</f>
        <v>0</v>
      </c>
      <c r="M2403" s="6" t="n">
        <f aca="false">IF(1_Data_EDA!D2404="Europe",1,0)</f>
        <v>0</v>
      </c>
      <c r="N2403" s="6" t="n">
        <f aca="false">IF(1_Data_EDA!D2404="LATAM",1,0)</f>
        <v>0</v>
      </c>
      <c r="O2403" s="6" t="n">
        <f aca="false">IF(1_Data_EDA!D2404="Pacific Asia",1,0)</f>
        <v>0</v>
      </c>
      <c r="P2403" s="6" t="n">
        <f aca="false">IF(1_Data_EDA!D2404="USCA",1,0)</f>
        <v>0</v>
      </c>
      <c r="Q2403" s="6" t="n">
        <f aca="false">IF(C2403&gt;MEDIAN(C$5:C$8004),1,0)</f>
        <v>0</v>
      </c>
      <c r="R2403" s="6" t="n">
        <f aca="false">IF(D2403&gt;2,1,0)</f>
        <v>1</v>
      </c>
    </row>
    <row r="2404" customFormat="false" ht="15" hidden="false" customHeight="true" outlineLevel="0" collapsed="false">
      <c r="A2404" s="6" t="n">
        <f aca="false">1_Data_EDA!O2405</f>
        <v>1</v>
      </c>
      <c r="B2404" s="6" t="n">
        <f aca="false">1_Data_EDA!H2405</f>
        <v>1</v>
      </c>
      <c r="C2404" s="7" t="n">
        <f aca="false">1_Data_EDA!I2405</f>
        <v>50</v>
      </c>
      <c r="D2404" s="6" t="n">
        <f aca="false">1_Data_EDA!J2405</f>
        <v>5</v>
      </c>
      <c r="E2404" s="7" t="n">
        <f aca="false">1_Data_EDA!K2405</f>
        <v>250</v>
      </c>
      <c r="F2404" s="7" t="n">
        <f aca="false">1_Data_EDA!L2405</f>
        <v>7.5</v>
      </c>
      <c r="G2404" s="8" t="n">
        <f aca="false">1_Data_EDA!M2405</f>
        <v>0.029999999</v>
      </c>
      <c r="H2404" s="6" t="n">
        <f aca="false">IF(1_Data_EDA!B2405="First Class",1,0)</f>
        <v>1</v>
      </c>
      <c r="I2404" s="6" t="n">
        <f aca="false">IF(1_Data_EDA!B2405="Second Class",1,0)</f>
        <v>0</v>
      </c>
      <c r="J2404" s="6" t="n">
        <f aca="false">IF(1_Data_EDA!B2405="Same Day",1,0)</f>
        <v>0</v>
      </c>
      <c r="K2404" s="6" t="n">
        <f aca="false">IF(1_Data_EDA!C2405="Corporate",1,0)</f>
        <v>1</v>
      </c>
      <c r="L2404" s="6" t="n">
        <f aca="false">IF(1_Data_EDA!C2405="Home Office",1,0)</f>
        <v>0</v>
      </c>
      <c r="M2404" s="6" t="n">
        <f aca="false">IF(1_Data_EDA!D2405="Europe",1,0)</f>
        <v>0</v>
      </c>
      <c r="N2404" s="6" t="n">
        <f aca="false">IF(1_Data_EDA!D2405="LATAM",1,0)</f>
        <v>1</v>
      </c>
      <c r="O2404" s="6" t="n">
        <f aca="false">IF(1_Data_EDA!D2405="Pacific Asia",1,0)</f>
        <v>0</v>
      </c>
      <c r="P2404" s="6" t="n">
        <f aca="false">IF(1_Data_EDA!D2405="USCA",1,0)</f>
        <v>0</v>
      </c>
      <c r="Q2404" s="6" t="n">
        <f aca="false">IF(C2404&gt;MEDIAN(C$5:C$8004),1,0)</f>
        <v>0</v>
      </c>
      <c r="R2404" s="6" t="n">
        <f aca="false">IF(D2404&gt;2,1,0)</f>
        <v>1</v>
      </c>
    </row>
    <row r="2405" customFormat="false" ht="15" hidden="false" customHeight="true" outlineLevel="0" collapsed="false">
      <c r="A2405" s="6" t="n">
        <f aca="false">1_Data_EDA!O2406</f>
        <v>1</v>
      </c>
      <c r="B2405" s="6" t="n">
        <f aca="false">1_Data_EDA!H2406</f>
        <v>4</v>
      </c>
      <c r="C2405" s="7" t="n">
        <f aca="false">1_Data_EDA!I2406</f>
        <v>399.980011</v>
      </c>
      <c r="D2405" s="6" t="n">
        <f aca="false">1_Data_EDA!J2406</f>
        <v>1</v>
      </c>
      <c r="E2405" s="7" t="n">
        <f aca="false">1_Data_EDA!K2406</f>
        <v>399.980011</v>
      </c>
      <c r="F2405" s="7" t="n">
        <f aca="false">1_Data_EDA!L2406</f>
        <v>0</v>
      </c>
      <c r="G2405" s="8" t="n">
        <f aca="false">1_Data_EDA!M2406</f>
        <v>0</v>
      </c>
      <c r="H2405" s="6" t="n">
        <f aca="false">IF(1_Data_EDA!B2406="First Class",1,0)</f>
        <v>0</v>
      </c>
      <c r="I2405" s="6" t="n">
        <f aca="false">IF(1_Data_EDA!B2406="Second Class",1,0)</f>
        <v>0</v>
      </c>
      <c r="J2405" s="6" t="n">
        <f aca="false">IF(1_Data_EDA!B2406="Same Day",1,0)</f>
        <v>0</v>
      </c>
      <c r="K2405" s="6" t="n">
        <f aca="false">IF(1_Data_EDA!C2406="Corporate",1,0)</f>
        <v>0</v>
      </c>
      <c r="L2405" s="6" t="n">
        <f aca="false">IF(1_Data_EDA!C2406="Home Office",1,0)</f>
        <v>1</v>
      </c>
      <c r="M2405" s="6" t="n">
        <f aca="false">IF(1_Data_EDA!D2406="Europe",1,0)</f>
        <v>0</v>
      </c>
      <c r="N2405" s="6" t="n">
        <f aca="false">IF(1_Data_EDA!D2406="LATAM",1,0)</f>
        <v>0</v>
      </c>
      <c r="O2405" s="6" t="n">
        <f aca="false">IF(1_Data_EDA!D2406="Pacific Asia",1,0)</f>
        <v>1</v>
      </c>
      <c r="P2405" s="6" t="n">
        <f aca="false">IF(1_Data_EDA!D2406="USCA",1,0)</f>
        <v>0</v>
      </c>
      <c r="Q2405" s="6" t="n">
        <f aca="false">IF(C2405&gt;MEDIAN(C$5:C$8004),1,0)</f>
        <v>1</v>
      </c>
      <c r="R2405" s="6" t="n">
        <f aca="false">IF(D2405&gt;2,1,0)</f>
        <v>0</v>
      </c>
    </row>
    <row r="2406" customFormat="false" ht="15" hidden="false" customHeight="true" outlineLevel="0" collapsed="false">
      <c r="A2406" s="6" t="n">
        <f aca="false">1_Data_EDA!O2407</f>
        <v>0</v>
      </c>
      <c r="B2406" s="6" t="n">
        <f aca="false">1_Data_EDA!H2407</f>
        <v>4</v>
      </c>
      <c r="C2406" s="7" t="n">
        <f aca="false">1_Data_EDA!I2407</f>
        <v>24.98999977</v>
      </c>
      <c r="D2406" s="6" t="n">
        <f aca="false">1_Data_EDA!J2407</f>
        <v>5</v>
      </c>
      <c r="E2406" s="7" t="n">
        <f aca="false">1_Data_EDA!K2407</f>
        <v>124.9499969</v>
      </c>
      <c r="F2406" s="7" t="n">
        <f aca="false">1_Data_EDA!L2407</f>
        <v>14.98999977</v>
      </c>
      <c r="G2406" s="8" t="n">
        <f aca="false">1_Data_EDA!M2407</f>
        <v>0.119999997</v>
      </c>
      <c r="H2406" s="6" t="n">
        <f aca="false">IF(1_Data_EDA!B2407="First Class",1,0)</f>
        <v>0</v>
      </c>
      <c r="I2406" s="6" t="n">
        <f aca="false">IF(1_Data_EDA!B2407="Second Class",1,0)</f>
        <v>0</v>
      </c>
      <c r="J2406" s="6" t="n">
        <f aca="false">IF(1_Data_EDA!B2407="Same Day",1,0)</f>
        <v>0</v>
      </c>
      <c r="K2406" s="6" t="n">
        <f aca="false">IF(1_Data_EDA!C2407="Corporate",1,0)</f>
        <v>0</v>
      </c>
      <c r="L2406" s="6" t="n">
        <f aca="false">IF(1_Data_EDA!C2407="Home Office",1,0)</f>
        <v>1</v>
      </c>
      <c r="M2406" s="6" t="n">
        <f aca="false">IF(1_Data_EDA!D2407="Europe",1,0)</f>
        <v>0</v>
      </c>
      <c r="N2406" s="6" t="n">
        <f aca="false">IF(1_Data_EDA!D2407="LATAM",1,0)</f>
        <v>1</v>
      </c>
      <c r="O2406" s="6" t="n">
        <f aca="false">IF(1_Data_EDA!D2407="Pacific Asia",1,0)</f>
        <v>0</v>
      </c>
      <c r="P2406" s="6" t="n">
        <f aca="false">IF(1_Data_EDA!D2407="USCA",1,0)</f>
        <v>0</v>
      </c>
      <c r="Q2406" s="6" t="n">
        <f aca="false">IF(C2406&gt;MEDIAN(C$5:C$8004),1,0)</f>
        <v>0</v>
      </c>
      <c r="R2406" s="6" t="n">
        <f aca="false">IF(D2406&gt;2,1,0)</f>
        <v>1</v>
      </c>
    </row>
    <row r="2407" customFormat="false" ht="15" hidden="false" customHeight="true" outlineLevel="0" collapsed="false">
      <c r="A2407" s="6" t="n">
        <f aca="false">1_Data_EDA!O2408</f>
        <v>1</v>
      </c>
      <c r="B2407" s="6" t="n">
        <f aca="false">1_Data_EDA!H2408</f>
        <v>4</v>
      </c>
      <c r="C2407" s="7" t="n">
        <f aca="false">1_Data_EDA!I2408</f>
        <v>49.97999954</v>
      </c>
      <c r="D2407" s="6" t="n">
        <f aca="false">1_Data_EDA!J2408</f>
        <v>1</v>
      </c>
      <c r="E2407" s="7" t="n">
        <f aca="false">1_Data_EDA!K2408</f>
        <v>49.97999954</v>
      </c>
      <c r="F2407" s="7" t="n">
        <f aca="false">1_Data_EDA!L2408</f>
        <v>6</v>
      </c>
      <c r="G2407" s="8" t="n">
        <f aca="false">1_Data_EDA!M2408</f>
        <v>0.119999997</v>
      </c>
      <c r="H2407" s="6" t="n">
        <f aca="false">IF(1_Data_EDA!B2408="First Class",1,0)</f>
        <v>0</v>
      </c>
      <c r="I2407" s="6" t="n">
        <f aca="false">IF(1_Data_EDA!B2408="Second Class",1,0)</f>
        <v>0</v>
      </c>
      <c r="J2407" s="6" t="n">
        <f aca="false">IF(1_Data_EDA!B2408="Same Day",1,0)</f>
        <v>0</v>
      </c>
      <c r="K2407" s="6" t="n">
        <f aca="false">IF(1_Data_EDA!C2408="Corporate",1,0)</f>
        <v>0</v>
      </c>
      <c r="L2407" s="6" t="n">
        <f aca="false">IF(1_Data_EDA!C2408="Home Office",1,0)</f>
        <v>0</v>
      </c>
      <c r="M2407" s="6" t="n">
        <f aca="false">IF(1_Data_EDA!D2408="Europe",1,0)</f>
        <v>0</v>
      </c>
      <c r="N2407" s="6" t="n">
        <f aca="false">IF(1_Data_EDA!D2408="LATAM",1,0)</f>
        <v>1</v>
      </c>
      <c r="O2407" s="6" t="n">
        <f aca="false">IF(1_Data_EDA!D2408="Pacific Asia",1,0)</f>
        <v>0</v>
      </c>
      <c r="P2407" s="6" t="n">
        <f aca="false">IF(1_Data_EDA!D2408="USCA",1,0)</f>
        <v>0</v>
      </c>
      <c r="Q2407" s="6" t="n">
        <f aca="false">IF(C2407&gt;MEDIAN(C$5:C$8004),1,0)</f>
        <v>0</v>
      </c>
      <c r="R2407" s="6" t="n">
        <f aca="false">IF(D2407&gt;2,1,0)</f>
        <v>0</v>
      </c>
    </row>
    <row r="2408" customFormat="false" ht="15" hidden="false" customHeight="true" outlineLevel="0" collapsed="false">
      <c r="A2408" s="6" t="n">
        <f aca="false">1_Data_EDA!O2409</f>
        <v>0</v>
      </c>
      <c r="B2408" s="6" t="n">
        <f aca="false">1_Data_EDA!H2409</f>
        <v>2</v>
      </c>
      <c r="C2408" s="7" t="n">
        <f aca="false">1_Data_EDA!I2409</f>
        <v>99.98999786</v>
      </c>
      <c r="D2408" s="6" t="n">
        <f aca="false">1_Data_EDA!J2409</f>
        <v>3</v>
      </c>
      <c r="E2408" s="7" t="n">
        <f aca="false">1_Data_EDA!K2409</f>
        <v>299.9700012</v>
      </c>
      <c r="F2408" s="7" t="n">
        <f aca="false">1_Data_EDA!L2409</f>
        <v>48</v>
      </c>
      <c r="G2408" s="8" t="n">
        <f aca="false">1_Data_EDA!M2409</f>
        <v>0.159999996</v>
      </c>
      <c r="H2408" s="6" t="n">
        <f aca="false">IF(1_Data_EDA!B2409="First Class",1,0)</f>
        <v>0</v>
      </c>
      <c r="I2408" s="6" t="n">
        <f aca="false">IF(1_Data_EDA!B2409="Second Class",1,0)</f>
        <v>1</v>
      </c>
      <c r="J2408" s="6" t="n">
        <f aca="false">IF(1_Data_EDA!B2409="Same Day",1,0)</f>
        <v>0</v>
      </c>
      <c r="K2408" s="6" t="n">
        <f aca="false">IF(1_Data_EDA!C2409="Corporate",1,0)</f>
        <v>0</v>
      </c>
      <c r="L2408" s="6" t="n">
        <f aca="false">IF(1_Data_EDA!C2409="Home Office",1,0)</f>
        <v>0</v>
      </c>
      <c r="M2408" s="6" t="n">
        <f aca="false">IF(1_Data_EDA!D2409="Europe",1,0)</f>
        <v>0</v>
      </c>
      <c r="N2408" s="6" t="n">
        <f aca="false">IF(1_Data_EDA!D2409="LATAM",1,0)</f>
        <v>1</v>
      </c>
      <c r="O2408" s="6" t="n">
        <f aca="false">IF(1_Data_EDA!D2409="Pacific Asia",1,0)</f>
        <v>0</v>
      </c>
      <c r="P2408" s="6" t="n">
        <f aca="false">IF(1_Data_EDA!D2409="USCA",1,0)</f>
        <v>0</v>
      </c>
      <c r="Q2408" s="6" t="n">
        <f aca="false">IF(C2408&gt;MEDIAN(C$5:C$8004),1,0)</f>
        <v>1</v>
      </c>
      <c r="R2408" s="6" t="n">
        <f aca="false">IF(D2408&gt;2,1,0)</f>
        <v>1</v>
      </c>
    </row>
    <row r="2409" customFormat="false" ht="15" hidden="false" customHeight="true" outlineLevel="0" collapsed="false">
      <c r="A2409" s="6" t="n">
        <f aca="false">1_Data_EDA!O2410</f>
        <v>0</v>
      </c>
      <c r="B2409" s="6" t="n">
        <f aca="false">1_Data_EDA!H2410</f>
        <v>4</v>
      </c>
      <c r="C2409" s="7" t="n">
        <f aca="false">1_Data_EDA!I2410</f>
        <v>99.98999786</v>
      </c>
      <c r="D2409" s="6" t="n">
        <f aca="false">1_Data_EDA!J2410</f>
        <v>2</v>
      </c>
      <c r="E2409" s="7" t="n">
        <f aca="false">1_Data_EDA!K2410</f>
        <v>199.9799957</v>
      </c>
      <c r="F2409" s="7" t="n">
        <f aca="false">1_Data_EDA!L2410</f>
        <v>10</v>
      </c>
      <c r="G2409" s="8" t="n">
        <f aca="false">1_Data_EDA!M2410</f>
        <v>0.050000001</v>
      </c>
      <c r="H2409" s="6" t="n">
        <f aca="false">IF(1_Data_EDA!B2410="First Class",1,0)</f>
        <v>0</v>
      </c>
      <c r="I2409" s="6" t="n">
        <f aca="false">IF(1_Data_EDA!B2410="Second Class",1,0)</f>
        <v>0</v>
      </c>
      <c r="J2409" s="6" t="n">
        <f aca="false">IF(1_Data_EDA!B2410="Same Day",1,0)</f>
        <v>0</v>
      </c>
      <c r="K2409" s="6" t="n">
        <f aca="false">IF(1_Data_EDA!C2410="Corporate",1,0)</f>
        <v>0</v>
      </c>
      <c r="L2409" s="6" t="n">
        <f aca="false">IF(1_Data_EDA!C2410="Home Office",1,0)</f>
        <v>1</v>
      </c>
      <c r="M2409" s="6" t="n">
        <f aca="false">IF(1_Data_EDA!D2410="Europe",1,0)</f>
        <v>0</v>
      </c>
      <c r="N2409" s="6" t="n">
        <f aca="false">IF(1_Data_EDA!D2410="LATAM",1,0)</f>
        <v>1</v>
      </c>
      <c r="O2409" s="6" t="n">
        <f aca="false">IF(1_Data_EDA!D2410="Pacific Asia",1,0)</f>
        <v>0</v>
      </c>
      <c r="P2409" s="6" t="n">
        <f aca="false">IF(1_Data_EDA!D2410="USCA",1,0)</f>
        <v>0</v>
      </c>
      <c r="Q2409" s="6" t="n">
        <f aca="false">IF(C2409&gt;MEDIAN(C$5:C$8004),1,0)</f>
        <v>1</v>
      </c>
      <c r="R2409" s="6" t="n">
        <f aca="false">IF(D2409&gt;2,1,0)</f>
        <v>0</v>
      </c>
    </row>
    <row r="2410" customFormat="false" ht="15" hidden="false" customHeight="true" outlineLevel="0" collapsed="false">
      <c r="A2410" s="6" t="n">
        <f aca="false">1_Data_EDA!O2411</f>
        <v>0</v>
      </c>
      <c r="B2410" s="6" t="n">
        <f aca="false">1_Data_EDA!H2411</f>
        <v>4</v>
      </c>
      <c r="C2410" s="7" t="n">
        <f aca="false">1_Data_EDA!I2411</f>
        <v>129.9900055</v>
      </c>
      <c r="D2410" s="6" t="n">
        <f aca="false">1_Data_EDA!J2411</f>
        <v>1</v>
      </c>
      <c r="E2410" s="7" t="n">
        <f aca="false">1_Data_EDA!K2411</f>
        <v>129.9900055</v>
      </c>
      <c r="F2410" s="7" t="n">
        <f aca="false">1_Data_EDA!L2411</f>
        <v>11.69999981</v>
      </c>
      <c r="G2410" s="8" t="n">
        <f aca="false">1_Data_EDA!M2411</f>
        <v>0.090000004</v>
      </c>
      <c r="H2410" s="6" t="n">
        <f aca="false">IF(1_Data_EDA!B2411="First Class",1,0)</f>
        <v>0</v>
      </c>
      <c r="I2410" s="6" t="n">
        <f aca="false">IF(1_Data_EDA!B2411="Second Class",1,0)</f>
        <v>0</v>
      </c>
      <c r="J2410" s="6" t="n">
        <f aca="false">IF(1_Data_EDA!B2411="Same Day",1,0)</f>
        <v>0</v>
      </c>
      <c r="K2410" s="6" t="n">
        <f aca="false">IF(1_Data_EDA!C2411="Corporate",1,0)</f>
        <v>0</v>
      </c>
      <c r="L2410" s="6" t="n">
        <f aca="false">IF(1_Data_EDA!C2411="Home Office",1,0)</f>
        <v>0</v>
      </c>
      <c r="M2410" s="6" t="n">
        <f aca="false">IF(1_Data_EDA!D2411="Europe",1,0)</f>
        <v>0</v>
      </c>
      <c r="N2410" s="6" t="n">
        <f aca="false">IF(1_Data_EDA!D2411="LATAM",1,0)</f>
        <v>1</v>
      </c>
      <c r="O2410" s="6" t="n">
        <f aca="false">IF(1_Data_EDA!D2411="Pacific Asia",1,0)</f>
        <v>0</v>
      </c>
      <c r="P2410" s="6" t="n">
        <f aca="false">IF(1_Data_EDA!D2411="USCA",1,0)</f>
        <v>0</v>
      </c>
      <c r="Q2410" s="6" t="n">
        <f aca="false">IF(C2410&gt;MEDIAN(C$5:C$8004),1,0)</f>
        <v>1</v>
      </c>
      <c r="R2410" s="6" t="n">
        <f aca="false">IF(D2410&gt;2,1,0)</f>
        <v>0</v>
      </c>
    </row>
    <row r="2411" customFormat="false" ht="15" hidden="false" customHeight="true" outlineLevel="0" collapsed="false">
      <c r="A2411" s="6" t="n">
        <f aca="false">1_Data_EDA!O2412</f>
        <v>0</v>
      </c>
      <c r="B2411" s="6" t="n">
        <f aca="false">1_Data_EDA!H2412</f>
        <v>0</v>
      </c>
      <c r="C2411" s="7" t="n">
        <f aca="false">1_Data_EDA!I2412</f>
        <v>59.99000168</v>
      </c>
      <c r="D2411" s="6" t="n">
        <f aca="false">1_Data_EDA!J2412</f>
        <v>4</v>
      </c>
      <c r="E2411" s="7" t="n">
        <f aca="false">1_Data_EDA!K2412</f>
        <v>239.9600067</v>
      </c>
      <c r="F2411" s="7" t="n">
        <f aca="false">1_Data_EDA!L2412</f>
        <v>28.79999924</v>
      </c>
      <c r="G2411" s="8" t="n">
        <f aca="false">1_Data_EDA!M2412</f>
        <v>0.119999997</v>
      </c>
      <c r="H2411" s="6" t="n">
        <f aca="false">IF(1_Data_EDA!B2412="First Class",1,0)</f>
        <v>0</v>
      </c>
      <c r="I2411" s="6" t="n">
        <f aca="false">IF(1_Data_EDA!B2412="Second Class",1,0)</f>
        <v>0</v>
      </c>
      <c r="J2411" s="6" t="n">
        <f aca="false">IF(1_Data_EDA!B2412="Same Day",1,0)</f>
        <v>1</v>
      </c>
      <c r="K2411" s="6" t="n">
        <f aca="false">IF(1_Data_EDA!C2412="Corporate",1,0)</f>
        <v>1</v>
      </c>
      <c r="L2411" s="6" t="n">
        <f aca="false">IF(1_Data_EDA!C2412="Home Office",1,0)</f>
        <v>0</v>
      </c>
      <c r="M2411" s="6" t="n">
        <f aca="false">IF(1_Data_EDA!D2412="Europe",1,0)</f>
        <v>1</v>
      </c>
      <c r="N2411" s="6" t="n">
        <f aca="false">IF(1_Data_EDA!D2412="LATAM",1,0)</f>
        <v>0</v>
      </c>
      <c r="O2411" s="6" t="n">
        <f aca="false">IF(1_Data_EDA!D2412="Pacific Asia",1,0)</f>
        <v>0</v>
      </c>
      <c r="P2411" s="6" t="n">
        <f aca="false">IF(1_Data_EDA!D2412="USCA",1,0)</f>
        <v>0</v>
      </c>
      <c r="Q2411" s="6" t="n">
        <f aca="false">IF(C2411&gt;MEDIAN(C$5:C$8004),1,0)</f>
        <v>0</v>
      </c>
      <c r="R2411" s="6" t="n">
        <f aca="false">IF(D2411&gt;2,1,0)</f>
        <v>1</v>
      </c>
    </row>
    <row r="2412" customFormat="false" ht="15" hidden="false" customHeight="true" outlineLevel="0" collapsed="false">
      <c r="A2412" s="6" t="n">
        <f aca="false">1_Data_EDA!O2413</f>
        <v>1</v>
      </c>
      <c r="B2412" s="6" t="n">
        <f aca="false">1_Data_EDA!H2413</f>
        <v>4</v>
      </c>
      <c r="C2412" s="7" t="n">
        <f aca="false">1_Data_EDA!I2413</f>
        <v>14.98999977</v>
      </c>
      <c r="D2412" s="6" t="n">
        <f aca="false">1_Data_EDA!J2413</f>
        <v>5</v>
      </c>
      <c r="E2412" s="7" t="n">
        <f aca="false">1_Data_EDA!K2413</f>
        <v>74.94999695</v>
      </c>
      <c r="F2412" s="7" t="n">
        <f aca="false">1_Data_EDA!L2413</f>
        <v>8.989999771</v>
      </c>
      <c r="G2412" s="8" t="n">
        <f aca="false">1_Data_EDA!M2413</f>
        <v>0.119999997</v>
      </c>
      <c r="H2412" s="6" t="n">
        <f aca="false">IF(1_Data_EDA!B2413="First Class",1,0)</f>
        <v>0</v>
      </c>
      <c r="I2412" s="6" t="n">
        <f aca="false">IF(1_Data_EDA!B2413="Second Class",1,0)</f>
        <v>0</v>
      </c>
      <c r="J2412" s="6" t="n">
        <f aca="false">IF(1_Data_EDA!B2413="Same Day",1,0)</f>
        <v>0</v>
      </c>
      <c r="K2412" s="6" t="n">
        <f aca="false">IF(1_Data_EDA!C2413="Corporate",1,0)</f>
        <v>0</v>
      </c>
      <c r="L2412" s="6" t="n">
        <f aca="false">IF(1_Data_EDA!C2413="Home Office",1,0)</f>
        <v>1</v>
      </c>
      <c r="M2412" s="6" t="n">
        <f aca="false">IF(1_Data_EDA!D2413="Europe",1,0)</f>
        <v>0</v>
      </c>
      <c r="N2412" s="6" t="n">
        <f aca="false">IF(1_Data_EDA!D2413="LATAM",1,0)</f>
        <v>1</v>
      </c>
      <c r="O2412" s="6" t="n">
        <f aca="false">IF(1_Data_EDA!D2413="Pacific Asia",1,0)</f>
        <v>0</v>
      </c>
      <c r="P2412" s="6" t="n">
        <f aca="false">IF(1_Data_EDA!D2413="USCA",1,0)</f>
        <v>0</v>
      </c>
      <c r="Q2412" s="6" t="n">
        <f aca="false">IF(C2412&gt;MEDIAN(C$5:C$8004),1,0)</f>
        <v>0</v>
      </c>
      <c r="R2412" s="6" t="n">
        <f aca="false">IF(D2412&gt;2,1,0)</f>
        <v>1</v>
      </c>
    </row>
    <row r="2413" customFormat="false" ht="15" hidden="false" customHeight="true" outlineLevel="0" collapsed="false">
      <c r="A2413" s="6" t="n">
        <f aca="false">1_Data_EDA!O2414</f>
        <v>1</v>
      </c>
      <c r="B2413" s="6" t="n">
        <f aca="false">1_Data_EDA!H2414</f>
        <v>1</v>
      </c>
      <c r="C2413" s="7" t="n">
        <f aca="false">1_Data_EDA!I2414</f>
        <v>49.97999954</v>
      </c>
      <c r="D2413" s="6" t="n">
        <f aca="false">1_Data_EDA!J2414</f>
        <v>4</v>
      </c>
      <c r="E2413" s="7" t="n">
        <f aca="false">1_Data_EDA!K2414</f>
        <v>199.9199982</v>
      </c>
      <c r="F2413" s="7" t="n">
        <f aca="false">1_Data_EDA!L2414</f>
        <v>6</v>
      </c>
      <c r="G2413" s="8" t="n">
        <f aca="false">1_Data_EDA!M2414</f>
        <v>0.029999999</v>
      </c>
      <c r="H2413" s="6" t="n">
        <f aca="false">IF(1_Data_EDA!B2414="First Class",1,0)</f>
        <v>1</v>
      </c>
      <c r="I2413" s="6" t="n">
        <f aca="false">IF(1_Data_EDA!B2414="Second Class",1,0)</f>
        <v>0</v>
      </c>
      <c r="J2413" s="6" t="n">
        <f aca="false">IF(1_Data_EDA!B2414="Same Day",1,0)</f>
        <v>0</v>
      </c>
      <c r="K2413" s="6" t="n">
        <f aca="false">IF(1_Data_EDA!C2414="Corporate",1,0)</f>
        <v>0</v>
      </c>
      <c r="L2413" s="6" t="n">
        <f aca="false">IF(1_Data_EDA!C2414="Home Office",1,0)</f>
        <v>1</v>
      </c>
      <c r="M2413" s="6" t="n">
        <f aca="false">IF(1_Data_EDA!D2414="Europe",1,0)</f>
        <v>0</v>
      </c>
      <c r="N2413" s="6" t="n">
        <f aca="false">IF(1_Data_EDA!D2414="LATAM",1,0)</f>
        <v>0</v>
      </c>
      <c r="O2413" s="6" t="n">
        <f aca="false">IF(1_Data_EDA!D2414="Pacific Asia",1,0)</f>
        <v>1</v>
      </c>
      <c r="P2413" s="6" t="n">
        <f aca="false">IF(1_Data_EDA!D2414="USCA",1,0)</f>
        <v>0</v>
      </c>
      <c r="Q2413" s="6" t="n">
        <f aca="false">IF(C2413&gt;MEDIAN(C$5:C$8004),1,0)</f>
        <v>0</v>
      </c>
      <c r="R2413" s="6" t="n">
        <f aca="false">IF(D2413&gt;2,1,0)</f>
        <v>1</v>
      </c>
    </row>
    <row r="2414" customFormat="false" ht="15" hidden="false" customHeight="true" outlineLevel="0" collapsed="false">
      <c r="A2414" s="6" t="n">
        <f aca="false">1_Data_EDA!O2415</f>
        <v>1</v>
      </c>
      <c r="B2414" s="6" t="n">
        <f aca="false">1_Data_EDA!H2415</f>
        <v>0</v>
      </c>
      <c r="C2414" s="7" t="n">
        <f aca="false">1_Data_EDA!I2415</f>
        <v>39.99000168</v>
      </c>
      <c r="D2414" s="6" t="n">
        <f aca="false">1_Data_EDA!J2415</f>
        <v>3</v>
      </c>
      <c r="E2414" s="7" t="n">
        <f aca="false">1_Data_EDA!K2415</f>
        <v>119.9700012</v>
      </c>
      <c r="F2414" s="7" t="n">
        <f aca="false">1_Data_EDA!L2415</f>
        <v>2.400000095</v>
      </c>
      <c r="G2414" s="8" t="n">
        <f aca="false">1_Data_EDA!M2415</f>
        <v>0.02</v>
      </c>
      <c r="H2414" s="6" t="n">
        <f aca="false">IF(1_Data_EDA!B2415="First Class",1,0)</f>
        <v>0</v>
      </c>
      <c r="I2414" s="6" t="n">
        <f aca="false">IF(1_Data_EDA!B2415="Second Class",1,0)</f>
        <v>0</v>
      </c>
      <c r="J2414" s="6" t="n">
        <f aca="false">IF(1_Data_EDA!B2415="Same Day",1,0)</f>
        <v>1</v>
      </c>
      <c r="K2414" s="6" t="n">
        <f aca="false">IF(1_Data_EDA!C2415="Corporate",1,0)</f>
        <v>1</v>
      </c>
      <c r="L2414" s="6" t="n">
        <f aca="false">IF(1_Data_EDA!C2415="Home Office",1,0)</f>
        <v>0</v>
      </c>
      <c r="M2414" s="6" t="n">
        <f aca="false">IF(1_Data_EDA!D2415="Europe",1,0)</f>
        <v>1</v>
      </c>
      <c r="N2414" s="6" t="n">
        <f aca="false">IF(1_Data_EDA!D2415="LATAM",1,0)</f>
        <v>0</v>
      </c>
      <c r="O2414" s="6" t="n">
        <f aca="false">IF(1_Data_EDA!D2415="Pacific Asia",1,0)</f>
        <v>0</v>
      </c>
      <c r="P2414" s="6" t="n">
        <f aca="false">IF(1_Data_EDA!D2415="USCA",1,0)</f>
        <v>0</v>
      </c>
      <c r="Q2414" s="6" t="n">
        <f aca="false">IF(C2414&gt;MEDIAN(C$5:C$8004),1,0)</f>
        <v>0</v>
      </c>
      <c r="R2414" s="6" t="n">
        <f aca="false">IF(D2414&gt;2,1,0)</f>
        <v>1</v>
      </c>
    </row>
    <row r="2415" customFormat="false" ht="15" hidden="false" customHeight="true" outlineLevel="0" collapsed="false">
      <c r="A2415" s="6" t="n">
        <f aca="false">1_Data_EDA!O2416</f>
        <v>0</v>
      </c>
      <c r="B2415" s="6" t="n">
        <f aca="false">1_Data_EDA!H2416</f>
        <v>4</v>
      </c>
      <c r="C2415" s="7" t="n">
        <f aca="false">1_Data_EDA!I2416</f>
        <v>39.99000168</v>
      </c>
      <c r="D2415" s="6" t="n">
        <f aca="false">1_Data_EDA!J2416</f>
        <v>4</v>
      </c>
      <c r="E2415" s="7" t="n">
        <f aca="false">1_Data_EDA!K2416</f>
        <v>159.9600067</v>
      </c>
      <c r="F2415" s="7" t="n">
        <f aca="false">1_Data_EDA!L2416</f>
        <v>3.200000048</v>
      </c>
      <c r="G2415" s="8" t="n">
        <f aca="false">1_Data_EDA!M2416</f>
        <v>0.02</v>
      </c>
      <c r="H2415" s="6" t="n">
        <f aca="false">IF(1_Data_EDA!B2416="First Class",1,0)</f>
        <v>0</v>
      </c>
      <c r="I2415" s="6" t="n">
        <f aca="false">IF(1_Data_EDA!B2416="Second Class",1,0)</f>
        <v>0</v>
      </c>
      <c r="J2415" s="6" t="n">
        <f aca="false">IF(1_Data_EDA!B2416="Same Day",1,0)</f>
        <v>0</v>
      </c>
      <c r="K2415" s="6" t="n">
        <f aca="false">IF(1_Data_EDA!C2416="Corporate",1,0)</f>
        <v>1</v>
      </c>
      <c r="L2415" s="6" t="n">
        <f aca="false">IF(1_Data_EDA!C2416="Home Office",1,0)</f>
        <v>0</v>
      </c>
      <c r="M2415" s="6" t="n">
        <f aca="false">IF(1_Data_EDA!D2416="Europe",1,0)</f>
        <v>0</v>
      </c>
      <c r="N2415" s="6" t="n">
        <f aca="false">IF(1_Data_EDA!D2416="LATAM",1,0)</f>
        <v>0</v>
      </c>
      <c r="O2415" s="6" t="n">
        <f aca="false">IF(1_Data_EDA!D2416="Pacific Asia",1,0)</f>
        <v>0</v>
      </c>
      <c r="P2415" s="6" t="n">
        <f aca="false">IF(1_Data_EDA!D2416="USCA",1,0)</f>
        <v>0</v>
      </c>
      <c r="Q2415" s="6" t="n">
        <f aca="false">IF(C2415&gt;MEDIAN(C$5:C$8004),1,0)</f>
        <v>0</v>
      </c>
      <c r="R2415" s="6" t="n">
        <f aca="false">IF(D2415&gt;2,1,0)</f>
        <v>1</v>
      </c>
    </row>
    <row r="2416" customFormat="false" ht="15" hidden="false" customHeight="true" outlineLevel="0" collapsed="false">
      <c r="A2416" s="6" t="n">
        <f aca="false">1_Data_EDA!O2417</f>
        <v>0</v>
      </c>
      <c r="B2416" s="6" t="n">
        <f aca="false">1_Data_EDA!H2417</f>
        <v>0</v>
      </c>
      <c r="C2416" s="7" t="n">
        <f aca="false">1_Data_EDA!I2417</f>
        <v>99.98999786</v>
      </c>
      <c r="D2416" s="6" t="n">
        <f aca="false">1_Data_EDA!J2417</f>
        <v>3</v>
      </c>
      <c r="E2416" s="7" t="n">
        <f aca="false">1_Data_EDA!K2417</f>
        <v>299.9700012</v>
      </c>
      <c r="F2416" s="7" t="n">
        <f aca="false">1_Data_EDA!L2417</f>
        <v>48</v>
      </c>
      <c r="G2416" s="8" t="n">
        <f aca="false">1_Data_EDA!M2417</f>
        <v>0.159999996</v>
      </c>
      <c r="H2416" s="6" t="n">
        <f aca="false">IF(1_Data_EDA!B2417="First Class",1,0)</f>
        <v>0</v>
      </c>
      <c r="I2416" s="6" t="n">
        <f aca="false">IF(1_Data_EDA!B2417="Second Class",1,0)</f>
        <v>0</v>
      </c>
      <c r="J2416" s="6" t="n">
        <f aca="false">IF(1_Data_EDA!B2417="Same Day",1,0)</f>
        <v>1</v>
      </c>
      <c r="K2416" s="6" t="n">
        <f aca="false">IF(1_Data_EDA!C2417="Corporate",1,0)</f>
        <v>0</v>
      </c>
      <c r="L2416" s="6" t="n">
        <f aca="false">IF(1_Data_EDA!C2417="Home Office",1,0)</f>
        <v>0</v>
      </c>
      <c r="M2416" s="6" t="n">
        <f aca="false">IF(1_Data_EDA!D2417="Europe",1,0)</f>
        <v>0</v>
      </c>
      <c r="N2416" s="6" t="n">
        <f aca="false">IF(1_Data_EDA!D2417="LATAM",1,0)</f>
        <v>1</v>
      </c>
      <c r="O2416" s="6" t="n">
        <f aca="false">IF(1_Data_EDA!D2417="Pacific Asia",1,0)</f>
        <v>0</v>
      </c>
      <c r="P2416" s="6" t="n">
        <f aca="false">IF(1_Data_EDA!D2417="USCA",1,0)</f>
        <v>0</v>
      </c>
      <c r="Q2416" s="6" t="n">
        <f aca="false">IF(C2416&gt;MEDIAN(C$5:C$8004),1,0)</f>
        <v>1</v>
      </c>
      <c r="R2416" s="6" t="n">
        <f aca="false">IF(D2416&gt;2,1,0)</f>
        <v>1</v>
      </c>
    </row>
    <row r="2417" customFormat="false" ht="15" hidden="false" customHeight="true" outlineLevel="0" collapsed="false">
      <c r="A2417" s="6" t="n">
        <f aca="false">1_Data_EDA!O2418</f>
        <v>0</v>
      </c>
      <c r="B2417" s="6" t="n">
        <f aca="false">1_Data_EDA!H2418</f>
        <v>4</v>
      </c>
      <c r="C2417" s="7" t="n">
        <f aca="false">1_Data_EDA!I2418</f>
        <v>199.9900055</v>
      </c>
      <c r="D2417" s="6" t="n">
        <f aca="false">1_Data_EDA!J2418</f>
        <v>1</v>
      </c>
      <c r="E2417" s="7" t="n">
        <f aca="false">1_Data_EDA!K2418</f>
        <v>199.9900055</v>
      </c>
      <c r="F2417" s="7" t="n">
        <f aca="false">1_Data_EDA!L2418</f>
        <v>18</v>
      </c>
      <c r="G2417" s="8" t="n">
        <f aca="false">1_Data_EDA!M2418</f>
        <v>0.090000004</v>
      </c>
      <c r="H2417" s="6" t="n">
        <f aca="false">IF(1_Data_EDA!B2418="First Class",1,0)</f>
        <v>0</v>
      </c>
      <c r="I2417" s="6" t="n">
        <f aca="false">IF(1_Data_EDA!B2418="Second Class",1,0)</f>
        <v>0</v>
      </c>
      <c r="J2417" s="6" t="n">
        <f aca="false">IF(1_Data_EDA!B2418="Same Day",1,0)</f>
        <v>0</v>
      </c>
      <c r="K2417" s="6" t="n">
        <f aca="false">IF(1_Data_EDA!C2418="Corporate",1,0)</f>
        <v>1</v>
      </c>
      <c r="L2417" s="6" t="n">
        <f aca="false">IF(1_Data_EDA!C2418="Home Office",1,0)</f>
        <v>0</v>
      </c>
      <c r="M2417" s="6" t="n">
        <f aca="false">IF(1_Data_EDA!D2418="Europe",1,0)</f>
        <v>1</v>
      </c>
      <c r="N2417" s="6" t="n">
        <f aca="false">IF(1_Data_EDA!D2418="LATAM",1,0)</f>
        <v>0</v>
      </c>
      <c r="O2417" s="6" t="n">
        <f aca="false">IF(1_Data_EDA!D2418="Pacific Asia",1,0)</f>
        <v>0</v>
      </c>
      <c r="P2417" s="6" t="n">
        <f aca="false">IF(1_Data_EDA!D2418="USCA",1,0)</f>
        <v>0</v>
      </c>
      <c r="Q2417" s="6" t="n">
        <f aca="false">IF(C2417&gt;MEDIAN(C$5:C$8004),1,0)</f>
        <v>1</v>
      </c>
      <c r="R2417" s="6" t="n">
        <f aca="false">IF(D2417&gt;2,1,0)</f>
        <v>0</v>
      </c>
    </row>
    <row r="2418" customFormat="false" ht="15" hidden="false" customHeight="true" outlineLevel="0" collapsed="false">
      <c r="A2418" s="6" t="n">
        <f aca="false">1_Data_EDA!O2419</f>
        <v>1</v>
      </c>
      <c r="B2418" s="6" t="n">
        <f aca="false">1_Data_EDA!H2419</f>
        <v>4</v>
      </c>
      <c r="C2418" s="7" t="n">
        <f aca="false">1_Data_EDA!I2419</f>
        <v>50</v>
      </c>
      <c r="D2418" s="6" t="n">
        <f aca="false">1_Data_EDA!J2419</f>
        <v>5</v>
      </c>
      <c r="E2418" s="7" t="n">
        <f aca="false">1_Data_EDA!K2419</f>
        <v>250</v>
      </c>
      <c r="F2418" s="7" t="n">
        <f aca="false">1_Data_EDA!L2419</f>
        <v>22.5</v>
      </c>
      <c r="G2418" s="8" t="n">
        <f aca="false">1_Data_EDA!M2419</f>
        <v>0.090000004</v>
      </c>
      <c r="H2418" s="6" t="n">
        <f aca="false">IF(1_Data_EDA!B2419="First Class",1,0)</f>
        <v>0</v>
      </c>
      <c r="I2418" s="6" t="n">
        <f aca="false">IF(1_Data_EDA!B2419="Second Class",1,0)</f>
        <v>0</v>
      </c>
      <c r="J2418" s="6" t="n">
        <f aca="false">IF(1_Data_EDA!B2419="Same Day",1,0)</f>
        <v>0</v>
      </c>
      <c r="K2418" s="6" t="n">
        <f aca="false">IF(1_Data_EDA!C2419="Corporate",1,0)</f>
        <v>0</v>
      </c>
      <c r="L2418" s="6" t="n">
        <f aca="false">IF(1_Data_EDA!C2419="Home Office",1,0)</f>
        <v>0</v>
      </c>
      <c r="M2418" s="6" t="n">
        <f aca="false">IF(1_Data_EDA!D2419="Europe",1,0)</f>
        <v>0</v>
      </c>
      <c r="N2418" s="6" t="n">
        <f aca="false">IF(1_Data_EDA!D2419="LATAM",1,0)</f>
        <v>0</v>
      </c>
      <c r="O2418" s="6" t="n">
        <f aca="false">IF(1_Data_EDA!D2419="Pacific Asia",1,0)</f>
        <v>0</v>
      </c>
      <c r="P2418" s="6" t="n">
        <f aca="false">IF(1_Data_EDA!D2419="USCA",1,0)</f>
        <v>0</v>
      </c>
      <c r="Q2418" s="6" t="n">
        <f aca="false">IF(C2418&gt;MEDIAN(C$5:C$8004),1,0)</f>
        <v>0</v>
      </c>
      <c r="R2418" s="6" t="n">
        <f aca="false">IF(D2418&gt;2,1,0)</f>
        <v>1</v>
      </c>
    </row>
    <row r="2419" customFormat="false" ht="15" hidden="false" customHeight="true" outlineLevel="0" collapsed="false">
      <c r="A2419" s="6" t="n">
        <f aca="false">1_Data_EDA!O2420</f>
        <v>1</v>
      </c>
      <c r="B2419" s="6" t="n">
        <f aca="false">1_Data_EDA!H2420</f>
        <v>4</v>
      </c>
      <c r="C2419" s="7" t="n">
        <f aca="false">1_Data_EDA!I2420</f>
        <v>129.9900055</v>
      </c>
      <c r="D2419" s="6" t="n">
        <f aca="false">1_Data_EDA!J2420</f>
        <v>1</v>
      </c>
      <c r="E2419" s="7" t="n">
        <f aca="false">1_Data_EDA!K2420</f>
        <v>129.9900055</v>
      </c>
      <c r="F2419" s="7" t="n">
        <f aca="false">1_Data_EDA!L2420</f>
        <v>2.599999905</v>
      </c>
      <c r="G2419" s="8" t="n">
        <f aca="false">1_Data_EDA!M2420</f>
        <v>0.02</v>
      </c>
      <c r="H2419" s="6" t="n">
        <f aca="false">IF(1_Data_EDA!B2420="First Class",1,0)</f>
        <v>0</v>
      </c>
      <c r="I2419" s="6" t="n">
        <f aca="false">IF(1_Data_EDA!B2420="Second Class",1,0)</f>
        <v>0</v>
      </c>
      <c r="J2419" s="6" t="n">
        <f aca="false">IF(1_Data_EDA!B2420="Same Day",1,0)</f>
        <v>0</v>
      </c>
      <c r="K2419" s="6" t="n">
        <f aca="false">IF(1_Data_EDA!C2420="Corporate",1,0)</f>
        <v>0</v>
      </c>
      <c r="L2419" s="6" t="n">
        <f aca="false">IF(1_Data_EDA!C2420="Home Office",1,0)</f>
        <v>0</v>
      </c>
      <c r="M2419" s="6" t="n">
        <f aca="false">IF(1_Data_EDA!D2420="Europe",1,0)</f>
        <v>0</v>
      </c>
      <c r="N2419" s="6" t="n">
        <f aca="false">IF(1_Data_EDA!D2420="LATAM",1,0)</f>
        <v>1</v>
      </c>
      <c r="O2419" s="6" t="n">
        <f aca="false">IF(1_Data_EDA!D2420="Pacific Asia",1,0)</f>
        <v>0</v>
      </c>
      <c r="P2419" s="6" t="n">
        <f aca="false">IF(1_Data_EDA!D2420="USCA",1,0)</f>
        <v>0</v>
      </c>
      <c r="Q2419" s="6" t="n">
        <f aca="false">IF(C2419&gt;MEDIAN(C$5:C$8004),1,0)</f>
        <v>1</v>
      </c>
      <c r="R2419" s="6" t="n">
        <f aca="false">IF(D2419&gt;2,1,0)</f>
        <v>0</v>
      </c>
    </row>
    <row r="2420" customFormat="false" ht="15" hidden="false" customHeight="true" outlineLevel="0" collapsed="false">
      <c r="A2420" s="6" t="n">
        <f aca="false">1_Data_EDA!O2421</f>
        <v>1</v>
      </c>
      <c r="B2420" s="6" t="n">
        <f aca="false">1_Data_EDA!H2421</f>
        <v>4</v>
      </c>
      <c r="C2420" s="7" t="n">
        <f aca="false">1_Data_EDA!I2421</f>
        <v>50</v>
      </c>
      <c r="D2420" s="6" t="n">
        <f aca="false">1_Data_EDA!J2421</f>
        <v>2</v>
      </c>
      <c r="E2420" s="7" t="n">
        <f aca="false">1_Data_EDA!K2421</f>
        <v>100</v>
      </c>
      <c r="F2420" s="7" t="n">
        <f aca="false">1_Data_EDA!L2421</f>
        <v>4</v>
      </c>
      <c r="G2420" s="8" t="n">
        <f aca="false">1_Data_EDA!M2421</f>
        <v>0.039999999</v>
      </c>
      <c r="H2420" s="6" t="n">
        <f aca="false">IF(1_Data_EDA!B2421="First Class",1,0)</f>
        <v>0</v>
      </c>
      <c r="I2420" s="6" t="n">
        <f aca="false">IF(1_Data_EDA!B2421="Second Class",1,0)</f>
        <v>0</v>
      </c>
      <c r="J2420" s="6" t="n">
        <f aca="false">IF(1_Data_EDA!B2421="Same Day",1,0)</f>
        <v>0</v>
      </c>
      <c r="K2420" s="6" t="n">
        <f aca="false">IF(1_Data_EDA!C2421="Corporate",1,0)</f>
        <v>0</v>
      </c>
      <c r="L2420" s="6" t="n">
        <f aca="false">IF(1_Data_EDA!C2421="Home Office",1,0)</f>
        <v>0</v>
      </c>
      <c r="M2420" s="6" t="n">
        <f aca="false">IF(1_Data_EDA!D2421="Europe",1,0)</f>
        <v>0</v>
      </c>
      <c r="N2420" s="6" t="n">
        <f aca="false">IF(1_Data_EDA!D2421="LATAM",1,0)</f>
        <v>0</v>
      </c>
      <c r="O2420" s="6" t="n">
        <f aca="false">IF(1_Data_EDA!D2421="Pacific Asia",1,0)</f>
        <v>1</v>
      </c>
      <c r="P2420" s="6" t="n">
        <f aca="false">IF(1_Data_EDA!D2421="USCA",1,0)</f>
        <v>0</v>
      </c>
      <c r="Q2420" s="6" t="n">
        <f aca="false">IF(C2420&gt;MEDIAN(C$5:C$8004),1,0)</f>
        <v>0</v>
      </c>
      <c r="R2420" s="6" t="n">
        <f aca="false">IF(D2420&gt;2,1,0)</f>
        <v>0</v>
      </c>
    </row>
    <row r="2421" customFormat="false" ht="15" hidden="false" customHeight="true" outlineLevel="0" collapsed="false">
      <c r="A2421" s="6" t="n">
        <f aca="false">1_Data_EDA!O2422</f>
        <v>0</v>
      </c>
      <c r="B2421" s="6" t="n">
        <f aca="false">1_Data_EDA!H2422</f>
        <v>4</v>
      </c>
      <c r="C2421" s="7" t="n">
        <f aca="false">1_Data_EDA!I2422</f>
        <v>34.99000168</v>
      </c>
      <c r="D2421" s="6" t="n">
        <f aca="false">1_Data_EDA!J2422</f>
        <v>5</v>
      </c>
      <c r="E2421" s="7" t="n">
        <f aca="false">1_Data_EDA!K2422</f>
        <v>174.9499969</v>
      </c>
      <c r="F2421" s="7" t="n">
        <f aca="false">1_Data_EDA!L2422</f>
        <v>8.75</v>
      </c>
      <c r="G2421" s="8" t="n">
        <f aca="false">1_Data_EDA!M2422</f>
        <v>0.050000001</v>
      </c>
      <c r="H2421" s="6" t="n">
        <f aca="false">IF(1_Data_EDA!B2422="First Class",1,0)</f>
        <v>0</v>
      </c>
      <c r="I2421" s="6" t="n">
        <f aca="false">IF(1_Data_EDA!B2422="Second Class",1,0)</f>
        <v>0</v>
      </c>
      <c r="J2421" s="6" t="n">
        <f aca="false">IF(1_Data_EDA!B2422="Same Day",1,0)</f>
        <v>0</v>
      </c>
      <c r="K2421" s="6" t="n">
        <f aca="false">IF(1_Data_EDA!C2422="Corporate",1,0)</f>
        <v>0</v>
      </c>
      <c r="L2421" s="6" t="n">
        <f aca="false">IF(1_Data_EDA!C2422="Home Office",1,0)</f>
        <v>0</v>
      </c>
      <c r="M2421" s="6" t="n">
        <f aca="false">IF(1_Data_EDA!D2422="Europe",1,0)</f>
        <v>0</v>
      </c>
      <c r="N2421" s="6" t="n">
        <f aca="false">IF(1_Data_EDA!D2422="LATAM",1,0)</f>
        <v>0</v>
      </c>
      <c r="O2421" s="6" t="n">
        <f aca="false">IF(1_Data_EDA!D2422="Pacific Asia",1,0)</f>
        <v>0</v>
      </c>
      <c r="P2421" s="6" t="n">
        <f aca="false">IF(1_Data_EDA!D2422="USCA",1,0)</f>
        <v>0</v>
      </c>
      <c r="Q2421" s="6" t="n">
        <f aca="false">IF(C2421&gt;MEDIAN(C$5:C$8004),1,0)</f>
        <v>0</v>
      </c>
      <c r="R2421" s="6" t="n">
        <f aca="false">IF(D2421&gt;2,1,0)</f>
        <v>1</v>
      </c>
    </row>
    <row r="2422" customFormat="false" ht="15" hidden="false" customHeight="true" outlineLevel="0" collapsed="false">
      <c r="A2422" s="6" t="n">
        <f aca="false">1_Data_EDA!O2423</f>
        <v>1</v>
      </c>
      <c r="B2422" s="6" t="n">
        <f aca="false">1_Data_EDA!H2423</f>
        <v>2</v>
      </c>
      <c r="C2422" s="7" t="n">
        <f aca="false">1_Data_EDA!I2423</f>
        <v>199.9900055</v>
      </c>
      <c r="D2422" s="6" t="n">
        <f aca="false">1_Data_EDA!J2423</f>
        <v>1</v>
      </c>
      <c r="E2422" s="7" t="n">
        <f aca="false">1_Data_EDA!K2423</f>
        <v>199.9900055</v>
      </c>
      <c r="F2422" s="7" t="n">
        <f aca="false">1_Data_EDA!L2423</f>
        <v>50</v>
      </c>
      <c r="G2422" s="8" t="n">
        <f aca="false">1_Data_EDA!M2423</f>
        <v>0.25</v>
      </c>
      <c r="H2422" s="6" t="n">
        <f aca="false">IF(1_Data_EDA!B2423="First Class",1,0)</f>
        <v>0</v>
      </c>
      <c r="I2422" s="6" t="n">
        <f aca="false">IF(1_Data_EDA!B2423="Second Class",1,0)</f>
        <v>1</v>
      </c>
      <c r="J2422" s="6" t="n">
        <f aca="false">IF(1_Data_EDA!B2423="Same Day",1,0)</f>
        <v>0</v>
      </c>
      <c r="K2422" s="6" t="n">
        <f aca="false">IF(1_Data_EDA!C2423="Corporate",1,0)</f>
        <v>0</v>
      </c>
      <c r="L2422" s="6" t="n">
        <f aca="false">IF(1_Data_EDA!C2423="Home Office",1,0)</f>
        <v>0</v>
      </c>
      <c r="M2422" s="6" t="n">
        <f aca="false">IF(1_Data_EDA!D2423="Europe",1,0)</f>
        <v>0</v>
      </c>
      <c r="N2422" s="6" t="n">
        <f aca="false">IF(1_Data_EDA!D2423="LATAM",1,0)</f>
        <v>0</v>
      </c>
      <c r="O2422" s="6" t="n">
        <f aca="false">IF(1_Data_EDA!D2423="Pacific Asia",1,0)</f>
        <v>0</v>
      </c>
      <c r="P2422" s="6" t="n">
        <f aca="false">IF(1_Data_EDA!D2423="USCA",1,0)</f>
        <v>1</v>
      </c>
      <c r="Q2422" s="6" t="n">
        <f aca="false">IF(C2422&gt;MEDIAN(C$5:C$8004),1,0)</f>
        <v>1</v>
      </c>
      <c r="R2422" s="6" t="n">
        <f aca="false">IF(D2422&gt;2,1,0)</f>
        <v>0</v>
      </c>
    </row>
    <row r="2423" customFormat="false" ht="15" hidden="false" customHeight="true" outlineLevel="0" collapsed="false">
      <c r="A2423" s="6" t="n">
        <f aca="false">1_Data_EDA!O2424</f>
        <v>0</v>
      </c>
      <c r="B2423" s="6" t="n">
        <f aca="false">1_Data_EDA!H2424</f>
        <v>0</v>
      </c>
      <c r="C2423" s="7" t="n">
        <f aca="false">1_Data_EDA!I2424</f>
        <v>49.97999954</v>
      </c>
      <c r="D2423" s="6" t="n">
        <f aca="false">1_Data_EDA!J2424</f>
        <v>5</v>
      </c>
      <c r="E2423" s="7" t="n">
        <f aca="false">1_Data_EDA!K2424</f>
        <v>249.8999939</v>
      </c>
      <c r="F2423" s="7" t="n">
        <f aca="false">1_Data_EDA!L2424</f>
        <v>39.97999954</v>
      </c>
      <c r="G2423" s="8" t="n">
        <f aca="false">1_Data_EDA!M2424</f>
        <v>0.159999996</v>
      </c>
      <c r="H2423" s="6" t="n">
        <f aca="false">IF(1_Data_EDA!B2424="First Class",1,0)</f>
        <v>0</v>
      </c>
      <c r="I2423" s="6" t="n">
        <f aca="false">IF(1_Data_EDA!B2424="Second Class",1,0)</f>
        <v>0</v>
      </c>
      <c r="J2423" s="6" t="n">
        <f aca="false">IF(1_Data_EDA!B2424="Same Day",1,0)</f>
        <v>1</v>
      </c>
      <c r="K2423" s="6" t="n">
        <f aca="false">IF(1_Data_EDA!C2424="Corporate",1,0)</f>
        <v>0</v>
      </c>
      <c r="L2423" s="6" t="n">
        <f aca="false">IF(1_Data_EDA!C2424="Home Office",1,0)</f>
        <v>0</v>
      </c>
      <c r="M2423" s="6" t="n">
        <f aca="false">IF(1_Data_EDA!D2424="Europe",1,0)</f>
        <v>0</v>
      </c>
      <c r="N2423" s="6" t="n">
        <f aca="false">IF(1_Data_EDA!D2424="LATAM",1,0)</f>
        <v>0</v>
      </c>
      <c r="O2423" s="6" t="n">
        <f aca="false">IF(1_Data_EDA!D2424="Pacific Asia",1,0)</f>
        <v>1</v>
      </c>
      <c r="P2423" s="6" t="n">
        <f aca="false">IF(1_Data_EDA!D2424="USCA",1,0)</f>
        <v>0</v>
      </c>
      <c r="Q2423" s="6" t="n">
        <f aca="false">IF(C2423&gt;MEDIAN(C$5:C$8004),1,0)</f>
        <v>0</v>
      </c>
      <c r="R2423" s="6" t="n">
        <f aca="false">IF(D2423&gt;2,1,0)</f>
        <v>1</v>
      </c>
    </row>
    <row r="2424" customFormat="false" ht="15" hidden="false" customHeight="true" outlineLevel="0" collapsed="false">
      <c r="A2424" s="6" t="n">
        <f aca="false">1_Data_EDA!O2425</f>
        <v>1</v>
      </c>
      <c r="B2424" s="6" t="n">
        <f aca="false">1_Data_EDA!H2425</f>
        <v>1</v>
      </c>
      <c r="C2424" s="7" t="n">
        <f aca="false">1_Data_EDA!I2425</f>
        <v>11.28999996</v>
      </c>
      <c r="D2424" s="6" t="n">
        <f aca="false">1_Data_EDA!J2425</f>
        <v>1</v>
      </c>
      <c r="E2424" s="7" t="n">
        <f aca="false">1_Data_EDA!K2425</f>
        <v>11.28999996</v>
      </c>
      <c r="F2424" s="7" t="n">
        <f aca="false">1_Data_EDA!L2425</f>
        <v>1.350000024</v>
      </c>
      <c r="G2424" s="8" t="n">
        <f aca="false">1_Data_EDA!M2425</f>
        <v>0.119999997</v>
      </c>
      <c r="H2424" s="6" t="n">
        <f aca="false">IF(1_Data_EDA!B2425="First Class",1,0)</f>
        <v>1</v>
      </c>
      <c r="I2424" s="6" t="n">
        <f aca="false">IF(1_Data_EDA!B2425="Second Class",1,0)</f>
        <v>0</v>
      </c>
      <c r="J2424" s="6" t="n">
        <f aca="false">IF(1_Data_EDA!B2425="Same Day",1,0)</f>
        <v>0</v>
      </c>
      <c r="K2424" s="6" t="n">
        <f aca="false">IF(1_Data_EDA!C2425="Corporate",1,0)</f>
        <v>0</v>
      </c>
      <c r="L2424" s="6" t="n">
        <f aca="false">IF(1_Data_EDA!C2425="Home Office",1,0)</f>
        <v>0</v>
      </c>
      <c r="M2424" s="6" t="n">
        <f aca="false">IF(1_Data_EDA!D2425="Europe",1,0)</f>
        <v>0</v>
      </c>
      <c r="N2424" s="6" t="n">
        <f aca="false">IF(1_Data_EDA!D2425="LATAM",1,0)</f>
        <v>0</v>
      </c>
      <c r="O2424" s="6" t="n">
        <f aca="false">IF(1_Data_EDA!D2425="Pacific Asia",1,0)</f>
        <v>1</v>
      </c>
      <c r="P2424" s="6" t="n">
        <f aca="false">IF(1_Data_EDA!D2425="USCA",1,0)</f>
        <v>0</v>
      </c>
      <c r="Q2424" s="6" t="n">
        <f aca="false">IF(C2424&gt;MEDIAN(C$5:C$8004),1,0)</f>
        <v>0</v>
      </c>
      <c r="R2424" s="6" t="n">
        <f aca="false">IF(D2424&gt;2,1,0)</f>
        <v>0</v>
      </c>
    </row>
    <row r="2425" customFormat="false" ht="15" hidden="false" customHeight="true" outlineLevel="0" collapsed="false">
      <c r="A2425" s="6" t="n">
        <f aca="false">1_Data_EDA!O2426</f>
        <v>1</v>
      </c>
      <c r="B2425" s="6" t="n">
        <f aca="false">1_Data_EDA!H2426</f>
        <v>4</v>
      </c>
      <c r="C2425" s="7" t="n">
        <f aca="false">1_Data_EDA!I2426</f>
        <v>39.99000168</v>
      </c>
      <c r="D2425" s="6" t="n">
        <f aca="false">1_Data_EDA!J2426</f>
        <v>5</v>
      </c>
      <c r="E2425" s="7" t="n">
        <f aca="false">1_Data_EDA!K2426</f>
        <v>199.9499969</v>
      </c>
      <c r="F2425" s="7" t="n">
        <f aca="false">1_Data_EDA!L2426</f>
        <v>8</v>
      </c>
      <c r="G2425" s="8" t="n">
        <f aca="false">1_Data_EDA!M2426</f>
        <v>0.039999999</v>
      </c>
      <c r="H2425" s="6" t="n">
        <f aca="false">IF(1_Data_EDA!B2426="First Class",1,0)</f>
        <v>0</v>
      </c>
      <c r="I2425" s="6" t="n">
        <f aca="false">IF(1_Data_EDA!B2426="Second Class",1,0)</f>
        <v>0</v>
      </c>
      <c r="J2425" s="6" t="n">
        <f aca="false">IF(1_Data_EDA!B2426="Same Day",1,0)</f>
        <v>0</v>
      </c>
      <c r="K2425" s="6" t="n">
        <f aca="false">IF(1_Data_EDA!C2426="Corporate",1,0)</f>
        <v>1</v>
      </c>
      <c r="L2425" s="6" t="n">
        <f aca="false">IF(1_Data_EDA!C2426="Home Office",1,0)</f>
        <v>0</v>
      </c>
      <c r="M2425" s="6" t="n">
        <f aca="false">IF(1_Data_EDA!D2426="Europe",1,0)</f>
        <v>1</v>
      </c>
      <c r="N2425" s="6" t="n">
        <f aca="false">IF(1_Data_EDA!D2426="LATAM",1,0)</f>
        <v>0</v>
      </c>
      <c r="O2425" s="6" t="n">
        <f aca="false">IF(1_Data_EDA!D2426="Pacific Asia",1,0)</f>
        <v>0</v>
      </c>
      <c r="P2425" s="6" t="n">
        <f aca="false">IF(1_Data_EDA!D2426="USCA",1,0)</f>
        <v>0</v>
      </c>
      <c r="Q2425" s="6" t="n">
        <f aca="false">IF(C2425&gt;MEDIAN(C$5:C$8004),1,0)</f>
        <v>0</v>
      </c>
      <c r="R2425" s="6" t="n">
        <f aca="false">IF(D2425&gt;2,1,0)</f>
        <v>1</v>
      </c>
    </row>
    <row r="2426" customFormat="false" ht="15" hidden="false" customHeight="true" outlineLevel="0" collapsed="false">
      <c r="A2426" s="6" t="n">
        <f aca="false">1_Data_EDA!O2427</f>
        <v>1</v>
      </c>
      <c r="B2426" s="6" t="n">
        <f aca="false">1_Data_EDA!H2427</f>
        <v>1</v>
      </c>
      <c r="C2426" s="7" t="n">
        <f aca="false">1_Data_EDA!I2427</f>
        <v>49.97999954</v>
      </c>
      <c r="D2426" s="6" t="n">
        <f aca="false">1_Data_EDA!J2427</f>
        <v>5</v>
      </c>
      <c r="E2426" s="7" t="n">
        <f aca="false">1_Data_EDA!K2427</f>
        <v>249.8999939</v>
      </c>
      <c r="F2426" s="7" t="n">
        <f aca="false">1_Data_EDA!L2427</f>
        <v>13.73999977</v>
      </c>
      <c r="G2426" s="8" t="n">
        <f aca="false">1_Data_EDA!M2427</f>
        <v>0.059999999</v>
      </c>
      <c r="H2426" s="6" t="n">
        <f aca="false">IF(1_Data_EDA!B2427="First Class",1,0)</f>
        <v>1</v>
      </c>
      <c r="I2426" s="6" t="n">
        <f aca="false">IF(1_Data_EDA!B2427="Second Class",1,0)</f>
        <v>0</v>
      </c>
      <c r="J2426" s="6" t="n">
        <f aca="false">IF(1_Data_EDA!B2427="Same Day",1,0)</f>
        <v>0</v>
      </c>
      <c r="K2426" s="6" t="n">
        <f aca="false">IF(1_Data_EDA!C2427="Corporate",1,0)</f>
        <v>1</v>
      </c>
      <c r="L2426" s="6" t="n">
        <f aca="false">IF(1_Data_EDA!C2427="Home Office",1,0)</f>
        <v>0</v>
      </c>
      <c r="M2426" s="6" t="n">
        <f aca="false">IF(1_Data_EDA!D2427="Europe",1,0)</f>
        <v>0</v>
      </c>
      <c r="N2426" s="6" t="n">
        <f aca="false">IF(1_Data_EDA!D2427="LATAM",1,0)</f>
        <v>1</v>
      </c>
      <c r="O2426" s="6" t="n">
        <f aca="false">IF(1_Data_EDA!D2427="Pacific Asia",1,0)</f>
        <v>0</v>
      </c>
      <c r="P2426" s="6" t="n">
        <f aca="false">IF(1_Data_EDA!D2427="USCA",1,0)</f>
        <v>0</v>
      </c>
      <c r="Q2426" s="6" t="n">
        <f aca="false">IF(C2426&gt;MEDIAN(C$5:C$8004),1,0)</f>
        <v>0</v>
      </c>
      <c r="R2426" s="6" t="n">
        <f aca="false">IF(D2426&gt;2,1,0)</f>
        <v>1</v>
      </c>
    </row>
    <row r="2427" customFormat="false" ht="15" hidden="false" customHeight="true" outlineLevel="0" collapsed="false">
      <c r="A2427" s="6" t="n">
        <f aca="false">1_Data_EDA!O2428</f>
        <v>1</v>
      </c>
      <c r="B2427" s="6" t="n">
        <f aca="false">1_Data_EDA!H2428</f>
        <v>1</v>
      </c>
      <c r="C2427" s="7" t="n">
        <f aca="false">1_Data_EDA!I2428</f>
        <v>50</v>
      </c>
      <c r="D2427" s="6" t="n">
        <f aca="false">1_Data_EDA!J2428</f>
        <v>5</v>
      </c>
      <c r="E2427" s="7" t="n">
        <f aca="false">1_Data_EDA!K2428</f>
        <v>250</v>
      </c>
      <c r="F2427" s="7" t="n">
        <f aca="false">1_Data_EDA!L2428</f>
        <v>2.5</v>
      </c>
      <c r="G2427" s="8" t="n">
        <f aca="false">1_Data_EDA!M2428</f>
        <v>0.01</v>
      </c>
      <c r="H2427" s="6" t="n">
        <f aca="false">IF(1_Data_EDA!B2428="First Class",1,0)</f>
        <v>1</v>
      </c>
      <c r="I2427" s="6" t="n">
        <f aca="false">IF(1_Data_EDA!B2428="Second Class",1,0)</f>
        <v>0</v>
      </c>
      <c r="J2427" s="6" t="n">
        <f aca="false">IF(1_Data_EDA!B2428="Same Day",1,0)</f>
        <v>0</v>
      </c>
      <c r="K2427" s="6" t="n">
        <f aca="false">IF(1_Data_EDA!C2428="Corporate",1,0)</f>
        <v>0</v>
      </c>
      <c r="L2427" s="6" t="n">
        <f aca="false">IF(1_Data_EDA!C2428="Home Office",1,0)</f>
        <v>0</v>
      </c>
      <c r="M2427" s="6" t="n">
        <f aca="false">IF(1_Data_EDA!D2428="Europe",1,0)</f>
        <v>1</v>
      </c>
      <c r="N2427" s="6" t="n">
        <f aca="false">IF(1_Data_EDA!D2428="LATAM",1,0)</f>
        <v>0</v>
      </c>
      <c r="O2427" s="6" t="n">
        <f aca="false">IF(1_Data_EDA!D2428="Pacific Asia",1,0)</f>
        <v>0</v>
      </c>
      <c r="P2427" s="6" t="n">
        <f aca="false">IF(1_Data_EDA!D2428="USCA",1,0)</f>
        <v>0</v>
      </c>
      <c r="Q2427" s="6" t="n">
        <f aca="false">IF(C2427&gt;MEDIAN(C$5:C$8004),1,0)</f>
        <v>0</v>
      </c>
      <c r="R2427" s="6" t="n">
        <f aca="false">IF(D2427&gt;2,1,0)</f>
        <v>1</v>
      </c>
    </row>
    <row r="2428" customFormat="false" ht="15" hidden="false" customHeight="true" outlineLevel="0" collapsed="false">
      <c r="A2428" s="6" t="n">
        <f aca="false">1_Data_EDA!O2429</f>
        <v>0</v>
      </c>
      <c r="B2428" s="6" t="n">
        <f aca="false">1_Data_EDA!H2429</f>
        <v>4</v>
      </c>
      <c r="C2428" s="7" t="n">
        <f aca="false">1_Data_EDA!I2429</f>
        <v>109.9899979</v>
      </c>
      <c r="D2428" s="6" t="n">
        <f aca="false">1_Data_EDA!J2429</f>
        <v>1</v>
      </c>
      <c r="E2428" s="7" t="n">
        <f aca="false">1_Data_EDA!K2429</f>
        <v>109.9899979</v>
      </c>
      <c r="F2428" s="7" t="n">
        <f aca="false">1_Data_EDA!L2429</f>
        <v>9.899999619</v>
      </c>
      <c r="G2428" s="8" t="n">
        <f aca="false">1_Data_EDA!M2429</f>
        <v>0.090000004</v>
      </c>
      <c r="H2428" s="6" t="n">
        <f aca="false">IF(1_Data_EDA!B2429="First Class",1,0)</f>
        <v>0</v>
      </c>
      <c r="I2428" s="6" t="n">
        <f aca="false">IF(1_Data_EDA!B2429="Second Class",1,0)</f>
        <v>0</v>
      </c>
      <c r="J2428" s="6" t="n">
        <f aca="false">IF(1_Data_EDA!B2429="Same Day",1,0)</f>
        <v>0</v>
      </c>
      <c r="K2428" s="6" t="n">
        <f aca="false">IF(1_Data_EDA!C2429="Corporate",1,0)</f>
        <v>0</v>
      </c>
      <c r="L2428" s="6" t="n">
        <f aca="false">IF(1_Data_EDA!C2429="Home Office",1,0)</f>
        <v>1</v>
      </c>
      <c r="M2428" s="6" t="n">
        <f aca="false">IF(1_Data_EDA!D2429="Europe",1,0)</f>
        <v>0</v>
      </c>
      <c r="N2428" s="6" t="n">
        <f aca="false">IF(1_Data_EDA!D2429="LATAM",1,0)</f>
        <v>1</v>
      </c>
      <c r="O2428" s="6" t="n">
        <f aca="false">IF(1_Data_EDA!D2429="Pacific Asia",1,0)</f>
        <v>0</v>
      </c>
      <c r="P2428" s="6" t="n">
        <f aca="false">IF(1_Data_EDA!D2429="USCA",1,0)</f>
        <v>0</v>
      </c>
      <c r="Q2428" s="6" t="n">
        <f aca="false">IF(C2428&gt;MEDIAN(C$5:C$8004),1,0)</f>
        <v>1</v>
      </c>
      <c r="R2428" s="6" t="n">
        <f aca="false">IF(D2428&gt;2,1,0)</f>
        <v>0</v>
      </c>
    </row>
    <row r="2429" customFormat="false" ht="15" hidden="false" customHeight="true" outlineLevel="0" collapsed="false">
      <c r="A2429" s="6" t="n">
        <f aca="false">1_Data_EDA!O2430</f>
        <v>1</v>
      </c>
      <c r="B2429" s="6" t="n">
        <f aca="false">1_Data_EDA!H2430</f>
        <v>1</v>
      </c>
      <c r="C2429" s="7" t="n">
        <f aca="false">1_Data_EDA!I2430</f>
        <v>25</v>
      </c>
      <c r="D2429" s="6" t="n">
        <f aca="false">1_Data_EDA!J2430</f>
        <v>2</v>
      </c>
      <c r="E2429" s="7" t="n">
        <f aca="false">1_Data_EDA!K2430</f>
        <v>50</v>
      </c>
      <c r="F2429" s="7" t="n">
        <f aca="false">1_Data_EDA!L2430</f>
        <v>9</v>
      </c>
      <c r="G2429" s="8" t="n">
        <f aca="false">1_Data_EDA!M2430</f>
        <v>0.180000007</v>
      </c>
      <c r="H2429" s="6" t="n">
        <f aca="false">IF(1_Data_EDA!B2430="First Class",1,0)</f>
        <v>1</v>
      </c>
      <c r="I2429" s="6" t="n">
        <f aca="false">IF(1_Data_EDA!B2430="Second Class",1,0)</f>
        <v>0</v>
      </c>
      <c r="J2429" s="6" t="n">
        <f aca="false">IF(1_Data_EDA!B2430="Same Day",1,0)</f>
        <v>0</v>
      </c>
      <c r="K2429" s="6" t="n">
        <f aca="false">IF(1_Data_EDA!C2430="Corporate",1,0)</f>
        <v>1</v>
      </c>
      <c r="L2429" s="6" t="n">
        <f aca="false">IF(1_Data_EDA!C2430="Home Office",1,0)</f>
        <v>0</v>
      </c>
      <c r="M2429" s="6" t="n">
        <f aca="false">IF(1_Data_EDA!D2430="Europe",1,0)</f>
        <v>0</v>
      </c>
      <c r="N2429" s="6" t="n">
        <f aca="false">IF(1_Data_EDA!D2430="LATAM",1,0)</f>
        <v>0</v>
      </c>
      <c r="O2429" s="6" t="n">
        <f aca="false">IF(1_Data_EDA!D2430="Pacific Asia",1,0)</f>
        <v>1</v>
      </c>
      <c r="P2429" s="6" t="n">
        <f aca="false">IF(1_Data_EDA!D2430="USCA",1,0)</f>
        <v>0</v>
      </c>
      <c r="Q2429" s="6" t="n">
        <f aca="false">IF(C2429&gt;MEDIAN(C$5:C$8004),1,0)</f>
        <v>0</v>
      </c>
      <c r="R2429" s="6" t="n">
        <f aca="false">IF(D2429&gt;2,1,0)</f>
        <v>0</v>
      </c>
    </row>
    <row r="2430" customFormat="false" ht="15" hidden="false" customHeight="true" outlineLevel="0" collapsed="false">
      <c r="A2430" s="6" t="n">
        <f aca="false">1_Data_EDA!O2431</f>
        <v>1</v>
      </c>
      <c r="B2430" s="6" t="n">
        <f aca="false">1_Data_EDA!H2431</f>
        <v>1</v>
      </c>
      <c r="C2430" s="7" t="n">
        <f aca="false">1_Data_EDA!I2431</f>
        <v>51.99000168</v>
      </c>
      <c r="D2430" s="6" t="n">
        <f aca="false">1_Data_EDA!J2431</f>
        <v>4</v>
      </c>
      <c r="E2430" s="7" t="n">
        <f aca="false">1_Data_EDA!K2431</f>
        <v>207.9600067</v>
      </c>
      <c r="F2430" s="7" t="n">
        <f aca="false">1_Data_EDA!L2431</f>
        <v>14.56000042</v>
      </c>
      <c r="G2430" s="8" t="n">
        <f aca="false">1_Data_EDA!M2431</f>
        <v>0.07</v>
      </c>
      <c r="H2430" s="6" t="n">
        <f aca="false">IF(1_Data_EDA!B2431="First Class",1,0)</f>
        <v>1</v>
      </c>
      <c r="I2430" s="6" t="n">
        <f aca="false">IF(1_Data_EDA!B2431="Second Class",1,0)</f>
        <v>0</v>
      </c>
      <c r="J2430" s="6" t="n">
        <f aca="false">IF(1_Data_EDA!B2431="Same Day",1,0)</f>
        <v>0</v>
      </c>
      <c r="K2430" s="6" t="n">
        <f aca="false">IF(1_Data_EDA!C2431="Corporate",1,0)</f>
        <v>1</v>
      </c>
      <c r="L2430" s="6" t="n">
        <f aca="false">IF(1_Data_EDA!C2431="Home Office",1,0)</f>
        <v>0</v>
      </c>
      <c r="M2430" s="6" t="n">
        <f aca="false">IF(1_Data_EDA!D2431="Europe",1,0)</f>
        <v>0</v>
      </c>
      <c r="N2430" s="6" t="n">
        <f aca="false">IF(1_Data_EDA!D2431="LATAM",1,0)</f>
        <v>0</v>
      </c>
      <c r="O2430" s="6" t="n">
        <f aca="false">IF(1_Data_EDA!D2431="Pacific Asia",1,0)</f>
        <v>0</v>
      </c>
      <c r="P2430" s="6" t="n">
        <f aca="false">IF(1_Data_EDA!D2431="USCA",1,0)</f>
        <v>0</v>
      </c>
      <c r="Q2430" s="6" t="n">
        <f aca="false">IF(C2430&gt;MEDIAN(C$5:C$8004),1,0)</f>
        <v>0</v>
      </c>
      <c r="R2430" s="6" t="n">
        <f aca="false">IF(D2430&gt;2,1,0)</f>
        <v>1</v>
      </c>
    </row>
    <row r="2431" customFormat="false" ht="15" hidden="false" customHeight="true" outlineLevel="0" collapsed="false">
      <c r="A2431" s="6" t="n">
        <f aca="false">1_Data_EDA!O2432</f>
        <v>1</v>
      </c>
      <c r="B2431" s="6" t="n">
        <f aca="false">1_Data_EDA!H2432</f>
        <v>2</v>
      </c>
      <c r="C2431" s="7" t="n">
        <f aca="false">1_Data_EDA!I2432</f>
        <v>50</v>
      </c>
      <c r="D2431" s="6" t="n">
        <f aca="false">1_Data_EDA!J2432</f>
        <v>2</v>
      </c>
      <c r="E2431" s="7" t="n">
        <f aca="false">1_Data_EDA!K2432</f>
        <v>100</v>
      </c>
      <c r="F2431" s="7" t="n">
        <f aca="false">1_Data_EDA!L2432</f>
        <v>10</v>
      </c>
      <c r="G2431" s="8" t="n">
        <f aca="false">1_Data_EDA!M2432</f>
        <v>0.100000001</v>
      </c>
      <c r="H2431" s="6" t="n">
        <f aca="false">IF(1_Data_EDA!B2432="First Class",1,0)</f>
        <v>0</v>
      </c>
      <c r="I2431" s="6" t="n">
        <f aca="false">IF(1_Data_EDA!B2432="Second Class",1,0)</f>
        <v>1</v>
      </c>
      <c r="J2431" s="6" t="n">
        <f aca="false">IF(1_Data_EDA!B2432="Same Day",1,0)</f>
        <v>0</v>
      </c>
      <c r="K2431" s="6" t="n">
        <f aca="false">IF(1_Data_EDA!C2432="Corporate",1,0)</f>
        <v>1</v>
      </c>
      <c r="L2431" s="6" t="n">
        <f aca="false">IF(1_Data_EDA!C2432="Home Office",1,0)</f>
        <v>0</v>
      </c>
      <c r="M2431" s="6" t="n">
        <f aca="false">IF(1_Data_EDA!D2432="Europe",1,0)</f>
        <v>0</v>
      </c>
      <c r="N2431" s="6" t="n">
        <f aca="false">IF(1_Data_EDA!D2432="LATAM",1,0)</f>
        <v>1</v>
      </c>
      <c r="O2431" s="6" t="n">
        <f aca="false">IF(1_Data_EDA!D2432="Pacific Asia",1,0)</f>
        <v>0</v>
      </c>
      <c r="P2431" s="6" t="n">
        <f aca="false">IF(1_Data_EDA!D2432="USCA",1,0)</f>
        <v>0</v>
      </c>
      <c r="Q2431" s="6" t="n">
        <f aca="false">IF(C2431&gt;MEDIAN(C$5:C$8004),1,0)</f>
        <v>0</v>
      </c>
      <c r="R2431" s="6" t="n">
        <f aca="false">IF(D2431&gt;2,1,0)</f>
        <v>0</v>
      </c>
    </row>
    <row r="2432" customFormat="false" ht="15" hidden="false" customHeight="true" outlineLevel="0" collapsed="false">
      <c r="A2432" s="6" t="n">
        <f aca="false">1_Data_EDA!O2433</f>
        <v>1</v>
      </c>
      <c r="B2432" s="6" t="n">
        <f aca="false">1_Data_EDA!H2433</f>
        <v>2</v>
      </c>
      <c r="C2432" s="7" t="n">
        <f aca="false">1_Data_EDA!I2433</f>
        <v>129.9900055</v>
      </c>
      <c r="D2432" s="6" t="n">
        <f aca="false">1_Data_EDA!J2433</f>
        <v>1</v>
      </c>
      <c r="E2432" s="7" t="n">
        <f aca="false">1_Data_EDA!K2433</f>
        <v>129.9900055</v>
      </c>
      <c r="F2432" s="7" t="n">
        <f aca="false">1_Data_EDA!L2433</f>
        <v>2.599999905</v>
      </c>
      <c r="G2432" s="8" t="n">
        <f aca="false">1_Data_EDA!M2433</f>
        <v>0.02</v>
      </c>
      <c r="H2432" s="6" t="n">
        <f aca="false">IF(1_Data_EDA!B2433="First Class",1,0)</f>
        <v>0</v>
      </c>
      <c r="I2432" s="6" t="n">
        <f aca="false">IF(1_Data_EDA!B2433="Second Class",1,0)</f>
        <v>1</v>
      </c>
      <c r="J2432" s="6" t="n">
        <f aca="false">IF(1_Data_EDA!B2433="Same Day",1,0)</f>
        <v>0</v>
      </c>
      <c r="K2432" s="6" t="n">
        <f aca="false">IF(1_Data_EDA!C2433="Corporate",1,0)</f>
        <v>0</v>
      </c>
      <c r="L2432" s="6" t="n">
        <f aca="false">IF(1_Data_EDA!C2433="Home Office",1,0)</f>
        <v>0</v>
      </c>
      <c r="M2432" s="6" t="n">
        <f aca="false">IF(1_Data_EDA!D2433="Europe",1,0)</f>
        <v>0</v>
      </c>
      <c r="N2432" s="6" t="n">
        <f aca="false">IF(1_Data_EDA!D2433="LATAM",1,0)</f>
        <v>1</v>
      </c>
      <c r="O2432" s="6" t="n">
        <f aca="false">IF(1_Data_EDA!D2433="Pacific Asia",1,0)</f>
        <v>0</v>
      </c>
      <c r="P2432" s="6" t="n">
        <f aca="false">IF(1_Data_EDA!D2433="USCA",1,0)</f>
        <v>0</v>
      </c>
      <c r="Q2432" s="6" t="n">
        <f aca="false">IF(C2432&gt;MEDIAN(C$5:C$8004),1,0)</f>
        <v>1</v>
      </c>
      <c r="R2432" s="6" t="n">
        <f aca="false">IF(D2432&gt;2,1,0)</f>
        <v>0</v>
      </c>
    </row>
    <row r="2433" customFormat="false" ht="15" hidden="false" customHeight="true" outlineLevel="0" collapsed="false">
      <c r="A2433" s="6" t="n">
        <f aca="false">1_Data_EDA!O2434</f>
        <v>0</v>
      </c>
      <c r="B2433" s="6" t="n">
        <f aca="false">1_Data_EDA!H2434</f>
        <v>4</v>
      </c>
      <c r="C2433" s="7" t="n">
        <f aca="false">1_Data_EDA!I2434</f>
        <v>50</v>
      </c>
      <c r="D2433" s="6" t="n">
        <f aca="false">1_Data_EDA!J2434</f>
        <v>5</v>
      </c>
      <c r="E2433" s="7" t="n">
        <f aca="false">1_Data_EDA!K2434</f>
        <v>250</v>
      </c>
      <c r="F2433" s="7" t="n">
        <f aca="false">1_Data_EDA!L2434</f>
        <v>22.5</v>
      </c>
      <c r="G2433" s="8" t="n">
        <f aca="false">1_Data_EDA!M2434</f>
        <v>0.090000004</v>
      </c>
      <c r="H2433" s="6" t="n">
        <f aca="false">IF(1_Data_EDA!B2434="First Class",1,0)</f>
        <v>0</v>
      </c>
      <c r="I2433" s="6" t="n">
        <f aca="false">IF(1_Data_EDA!B2434="Second Class",1,0)</f>
        <v>0</v>
      </c>
      <c r="J2433" s="6" t="n">
        <f aca="false">IF(1_Data_EDA!B2434="Same Day",1,0)</f>
        <v>0</v>
      </c>
      <c r="K2433" s="6" t="n">
        <f aca="false">IF(1_Data_EDA!C2434="Corporate",1,0)</f>
        <v>1</v>
      </c>
      <c r="L2433" s="6" t="n">
        <f aca="false">IF(1_Data_EDA!C2434="Home Office",1,0)</f>
        <v>0</v>
      </c>
      <c r="M2433" s="6" t="n">
        <f aca="false">IF(1_Data_EDA!D2434="Europe",1,0)</f>
        <v>1</v>
      </c>
      <c r="N2433" s="6" t="n">
        <f aca="false">IF(1_Data_EDA!D2434="LATAM",1,0)</f>
        <v>0</v>
      </c>
      <c r="O2433" s="6" t="n">
        <f aca="false">IF(1_Data_EDA!D2434="Pacific Asia",1,0)</f>
        <v>0</v>
      </c>
      <c r="P2433" s="6" t="n">
        <f aca="false">IF(1_Data_EDA!D2434="USCA",1,0)</f>
        <v>0</v>
      </c>
      <c r="Q2433" s="6" t="n">
        <f aca="false">IF(C2433&gt;MEDIAN(C$5:C$8004),1,0)</f>
        <v>0</v>
      </c>
      <c r="R2433" s="6" t="n">
        <f aca="false">IF(D2433&gt;2,1,0)</f>
        <v>1</v>
      </c>
    </row>
    <row r="2434" customFormat="false" ht="15" hidden="false" customHeight="true" outlineLevel="0" collapsed="false">
      <c r="A2434" s="6" t="n">
        <f aca="false">1_Data_EDA!O2435</f>
        <v>1</v>
      </c>
      <c r="B2434" s="6" t="n">
        <f aca="false">1_Data_EDA!H2435</f>
        <v>4</v>
      </c>
      <c r="C2434" s="7" t="n">
        <f aca="false">1_Data_EDA!I2435</f>
        <v>129.9900055</v>
      </c>
      <c r="D2434" s="6" t="n">
        <f aca="false">1_Data_EDA!J2435</f>
        <v>1</v>
      </c>
      <c r="E2434" s="7" t="n">
        <f aca="false">1_Data_EDA!K2435</f>
        <v>129.9900055</v>
      </c>
      <c r="F2434" s="7" t="n">
        <f aca="false">1_Data_EDA!L2435</f>
        <v>0</v>
      </c>
      <c r="G2434" s="8" t="n">
        <f aca="false">1_Data_EDA!M2435</f>
        <v>0</v>
      </c>
      <c r="H2434" s="6" t="n">
        <f aca="false">IF(1_Data_EDA!B2435="First Class",1,0)</f>
        <v>0</v>
      </c>
      <c r="I2434" s="6" t="n">
        <f aca="false">IF(1_Data_EDA!B2435="Second Class",1,0)</f>
        <v>0</v>
      </c>
      <c r="J2434" s="6" t="n">
        <f aca="false">IF(1_Data_EDA!B2435="Same Day",1,0)</f>
        <v>0</v>
      </c>
      <c r="K2434" s="6" t="n">
        <f aca="false">IF(1_Data_EDA!C2435="Corporate",1,0)</f>
        <v>1</v>
      </c>
      <c r="L2434" s="6" t="n">
        <f aca="false">IF(1_Data_EDA!C2435="Home Office",1,0)</f>
        <v>0</v>
      </c>
      <c r="M2434" s="6" t="n">
        <f aca="false">IF(1_Data_EDA!D2435="Europe",1,0)</f>
        <v>0</v>
      </c>
      <c r="N2434" s="6" t="n">
        <f aca="false">IF(1_Data_EDA!D2435="LATAM",1,0)</f>
        <v>1</v>
      </c>
      <c r="O2434" s="6" t="n">
        <f aca="false">IF(1_Data_EDA!D2435="Pacific Asia",1,0)</f>
        <v>0</v>
      </c>
      <c r="P2434" s="6" t="n">
        <f aca="false">IF(1_Data_EDA!D2435="USCA",1,0)</f>
        <v>0</v>
      </c>
      <c r="Q2434" s="6" t="n">
        <f aca="false">IF(C2434&gt;MEDIAN(C$5:C$8004),1,0)</f>
        <v>1</v>
      </c>
      <c r="R2434" s="6" t="n">
        <f aca="false">IF(D2434&gt;2,1,0)</f>
        <v>0</v>
      </c>
    </row>
    <row r="2435" customFormat="false" ht="15" hidden="false" customHeight="true" outlineLevel="0" collapsed="false">
      <c r="A2435" s="6" t="n">
        <f aca="false">1_Data_EDA!O2436</f>
        <v>1</v>
      </c>
      <c r="B2435" s="6" t="n">
        <f aca="false">1_Data_EDA!H2436</f>
        <v>2</v>
      </c>
      <c r="C2435" s="7" t="n">
        <f aca="false">1_Data_EDA!I2436</f>
        <v>399.980011</v>
      </c>
      <c r="D2435" s="6" t="n">
        <f aca="false">1_Data_EDA!J2436</f>
        <v>1</v>
      </c>
      <c r="E2435" s="7" t="n">
        <f aca="false">1_Data_EDA!K2436</f>
        <v>399.980011</v>
      </c>
      <c r="F2435" s="7" t="n">
        <f aca="false">1_Data_EDA!L2436</f>
        <v>8</v>
      </c>
      <c r="G2435" s="8" t="n">
        <f aca="false">1_Data_EDA!M2436</f>
        <v>0.02</v>
      </c>
      <c r="H2435" s="6" t="n">
        <f aca="false">IF(1_Data_EDA!B2436="First Class",1,0)</f>
        <v>0</v>
      </c>
      <c r="I2435" s="6" t="n">
        <f aca="false">IF(1_Data_EDA!B2436="Second Class",1,0)</f>
        <v>1</v>
      </c>
      <c r="J2435" s="6" t="n">
        <f aca="false">IF(1_Data_EDA!B2436="Same Day",1,0)</f>
        <v>0</v>
      </c>
      <c r="K2435" s="6" t="n">
        <f aca="false">IF(1_Data_EDA!C2436="Corporate",1,0)</f>
        <v>0</v>
      </c>
      <c r="L2435" s="6" t="n">
        <f aca="false">IF(1_Data_EDA!C2436="Home Office",1,0)</f>
        <v>0</v>
      </c>
      <c r="M2435" s="6" t="n">
        <f aca="false">IF(1_Data_EDA!D2436="Europe",1,0)</f>
        <v>0</v>
      </c>
      <c r="N2435" s="6" t="n">
        <f aca="false">IF(1_Data_EDA!D2436="LATAM",1,0)</f>
        <v>0</v>
      </c>
      <c r="O2435" s="6" t="n">
        <f aca="false">IF(1_Data_EDA!D2436="Pacific Asia",1,0)</f>
        <v>0</v>
      </c>
      <c r="P2435" s="6" t="n">
        <f aca="false">IF(1_Data_EDA!D2436="USCA",1,0)</f>
        <v>1</v>
      </c>
      <c r="Q2435" s="6" t="n">
        <f aca="false">IF(C2435&gt;MEDIAN(C$5:C$8004),1,0)</f>
        <v>1</v>
      </c>
      <c r="R2435" s="6" t="n">
        <f aca="false">IF(D2435&gt;2,1,0)</f>
        <v>0</v>
      </c>
    </row>
    <row r="2436" customFormat="false" ht="15" hidden="false" customHeight="true" outlineLevel="0" collapsed="false">
      <c r="A2436" s="6" t="n">
        <f aca="false">1_Data_EDA!O2437</f>
        <v>1</v>
      </c>
      <c r="B2436" s="6" t="n">
        <f aca="false">1_Data_EDA!H2437</f>
        <v>1</v>
      </c>
      <c r="C2436" s="7" t="n">
        <f aca="false">1_Data_EDA!I2437</f>
        <v>50</v>
      </c>
      <c r="D2436" s="6" t="n">
        <f aca="false">1_Data_EDA!J2437</f>
        <v>5</v>
      </c>
      <c r="E2436" s="7" t="n">
        <f aca="false">1_Data_EDA!K2437</f>
        <v>250</v>
      </c>
      <c r="F2436" s="7" t="n">
        <f aca="false">1_Data_EDA!L2437</f>
        <v>17.5</v>
      </c>
      <c r="G2436" s="8" t="n">
        <f aca="false">1_Data_EDA!M2437</f>
        <v>0.07</v>
      </c>
      <c r="H2436" s="6" t="n">
        <f aca="false">IF(1_Data_EDA!B2437="First Class",1,0)</f>
        <v>1</v>
      </c>
      <c r="I2436" s="6" t="n">
        <f aca="false">IF(1_Data_EDA!B2437="Second Class",1,0)</f>
        <v>0</v>
      </c>
      <c r="J2436" s="6" t="n">
        <f aca="false">IF(1_Data_EDA!B2437="Same Day",1,0)</f>
        <v>0</v>
      </c>
      <c r="K2436" s="6" t="n">
        <f aca="false">IF(1_Data_EDA!C2437="Corporate",1,0)</f>
        <v>0</v>
      </c>
      <c r="L2436" s="6" t="n">
        <f aca="false">IF(1_Data_EDA!C2437="Home Office",1,0)</f>
        <v>1</v>
      </c>
      <c r="M2436" s="6" t="n">
        <f aca="false">IF(1_Data_EDA!D2437="Europe",1,0)</f>
        <v>0</v>
      </c>
      <c r="N2436" s="6" t="n">
        <f aca="false">IF(1_Data_EDA!D2437="LATAM",1,0)</f>
        <v>0</v>
      </c>
      <c r="O2436" s="6" t="n">
        <f aca="false">IF(1_Data_EDA!D2437="Pacific Asia",1,0)</f>
        <v>0</v>
      </c>
      <c r="P2436" s="6" t="n">
        <f aca="false">IF(1_Data_EDA!D2437="USCA",1,0)</f>
        <v>1</v>
      </c>
      <c r="Q2436" s="6" t="n">
        <f aca="false">IF(C2436&gt;MEDIAN(C$5:C$8004),1,0)</f>
        <v>0</v>
      </c>
      <c r="R2436" s="6" t="n">
        <f aca="false">IF(D2436&gt;2,1,0)</f>
        <v>1</v>
      </c>
    </row>
    <row r="2437" customFormat="false" ht="15" hidden="false" customHeight="true" outlineLevel="0" collapsed="false">
      <c r="A2437" s="6" t="n">
        <f aca="false">1_Data_EDA!O2438</f>
        <v>0</v>
      </c>
      <c r="B2437" s="6" t="n">
        <f aca="false">1_Data_EDA!H2438</f>
        <v>4</v>
      </c>
      <c r="C2437" s="7" t="n">
        <f aca="false">1_Data_EDA!I2438</f>
        <v>39.99000168</v>
      </c>
      <c r="D2437" s="6" t="n">
        <f aca="false">1_Data_EDA!J2438</f>
        <v>5</v>
      </c>
      <c r="E2437" s="7" t="n">
        <f aca="false">1_Data_EDA!K2438</f>
        <v>199.9499969</v>
      </c>
      <c r="F2437" s="7" t="n">
        <f aca="false">1_Data_EDA!L2438</f>
        <v>31.98999977</v>
      </c>
      <c r="G2437" s="8" t="n">
        <f aca="false">1_Data_EDA!M2438</f>
        <v>0.159999996</v>
      </c>
      <c r="H2437" s="6" t="n">
        <f aca="false">IF(1_Data_EDA!B2438="First Class",1,0)</f>
        <v>0</v>
      </c>
      <c r="I2437" s="6" t="n">
        <f aca="false">IF(1_Data_EDA!B2438="Second Class",1,0)</f>
        <v>0</v>
      </c>
      <c r="J2437" s="6" t="n">
        <f aca="false">IF(1_Data_EDA!B2438="Same Day",1,0)</f>
        <v>0</v>
      </c>
      <c r="K2437" s="6" t="n">
        <f aca="false">IF(1_Data_EDA!C2438="Corporate",1,0)</f>
        <v>0</v>
      </c>
      <c r="L2437" s="6" t="n">
        <f aca="false">IF(1_Data_EDA!C2438="Home Office",1,0)</f>
        <v>0</v>
      </c>
      <c r="M2437" s="6" t="n">
        <f aca="false">IF(1_Data_EDA!D2438="Europe",1,0)</f>
        <v>0</v>
      </c>
      <c r="N2437" s="6" t="n">
        <f aca="false">IF(1_Data_EDA!D2438="LATAM",1,0)</f>
        <v>1</v>
      </c>
      <c r="O2437" s="6" t="n">
        <f aca="false">IF(1_Data_EDA!D2438="Pacific Asia",1,0)</f>
        <v>0</v>
      </c>
      <c r="P2437" s="6" t="n">
        <f aca="false">IF(1_Data_EDA!D2438="USCA",1,0)</f>
        <v>0</v>
      </c>
      <c r="Q2437" s="6" t="n">
        <f aca="false">IF(C2437&gt;MEDIAN(C$5:C$8004),1,0)</f>
        <v>0</v>
      </c>
      <c r="R2437" s="6" t="n">
        <f aca="false">IF(D2437&gt;2,1,0)</f>
        <v>1</v>
      </c>
    </row>
    <row r="2438" customFormat="false" ht="15" hidden="false" customHeight="true" outlineLevel="0" collapsed="false">
      <c r="A2438" s="6" t="n">
        <f aca="false">1_Data_EDA!O2439</f>
        <v>1</v>
      </c>
      <c r="B2438" s="6" t="n">
        <f aca="false">1_Data_EDA!H2439</f>
        <v>4</v>
      </c>
      <c r="C2438" s="7" t="n">
        <f aca="false">1_Data_EDA!I2439</f>
        <v>399.980011</v>
      </c>
      <c r="D2438" s="6" t="n">
        <f aca="false">1_Data_EDA!J2439</f>
        <v>1</v>
      </c>
      <c r="E2438" s="7" t="n">
        <f aca="false">1_Data_EDA!K2439</f>
        <v>399.980011</v>
      </c>
      <c r="F2438" s="7" t="n">
        <f aca="false">1_Data_EDA!L2439</f>
        <v>20</v>
      </c>
      <c r="G2438" s="8" t="n">
        <f aca="false">1_Data_EDA!M2439</f>
        <v>0.050000001</v>
      </c>
      <c r="H2438" s="6" t="n">
        <f aca="false">IF(1_Data_EDA!B2439="First Class",1,0)</f>
        <v>0</v>
      </c>
      <c r="I2438" s="6" t="n">
        <f aca="false">IF(1_Data_EDA!B2439="Second Class",1,0)</f>
        <v>0</v>
      </c>
      <c r="J2438" s="6" t="n">
        <f aca="false">IF(1_Data_EDA!B2439="Same Day",1,0)</f>
        <v>0</v>
      </c>
      <c r="K2438" s="6" t="n">
        <f aca="false">IF(1_Data_EDA!C2439="Corporate",1,0)</f>
        <v>0</v>
      </c>
      <c r="L2438" s="6" t="n">
        <f aca="false">IF(1_Data_EDA!C2439="Home Office",1,0)</f>
        <v>1</v>
      </c>
      <c r="M2438" s="6" t="n">
        <f aca="false">IF(1_Data_EDA!D2439="Europe",1,0)</f>
        <v>0</v>
      </c>
      <c r="N2438" s="6" t="n">
        <f aca="false">IF(1_Data_EDA!D2439="LATAM",1,0)</f>
        <v>0</v>
      </c>
      <c r="O2438" s="6" t="n">
        <f aca="false">IF(1_Data_EDA!D2439="Pacific Asia",1,0)</f>
        <v>1</v>
      </c>
      <c r="P2438" s="6" t="n">
        <f aca="false">IF(1_Data_EDA!D2439="USCA",1,0)</f>
        <v>0</v>
      </c>
      <c r="Q2438" s="6" t="n">
        <f aca="false">IF(C2438&gt;MEDIAN(C$5:C$8004),1,0)</f>
        <v>1</v>
      </c>
      <c r="R2438" s="6" t="n">
        <f aca="false">IF(D2438&gt;2,1,0)</f>
        <v>0</v>
      </c>
    </row>
    <row r="2439" customFormat="false" ht="15" hidden="false" customHeight="true" outlineLevel="0" collapsed="false">
      <c r="A2439" s="6" t="n">
        <f aca="false">1_Data_EDA!O2440</f>
        <v>0</v>
      </c>
      <c r="B2439" s="6" t="n">
        <f aca="false">1_Data_EDA!H2440</f>
        <v>4</v>
      </c>
      <c r="C2439" s="7" t="n">
        <f aca="false">1_Data_EDA!I2440</f>
        <v>199.9900055</v>
      </c>
      <c r="D2439" s="6" t="n">
        <f aca="false">1_Data_EDA!J2440</f>
        <v>1</v>
      </c>
      <c r="E2439" s="7" t="n">
        <f aca="false">1_Data_EDA!K2440</f>
        <v>199.9900055</v>
      </c>
      <c r="F2439" s="7" t="n">
        <f aca="false">1_Data_EDA!L2440</f>
        <v>34</v>
      </c>
      <c r="G2439" s="8" t="n">
        <f aca="false">1_Data_EDA!M2440</f>
        <v>0.170000002</v>
      </c>
      <c r="H2439" s="6" t="n">
        <f aca="false">IF(1_Data_EDA!B2440="First Class",1,0)</f>
        <v>0</v>
      </c>
      <c r="I2439" s="6" t="n">
        <f aca="false">IF(1_Data_EDA!B2440="Second Class",1,0)</f>
        <v>0</v>
      </c>
      <c r="J2439" s="6" t="n">
        <f aca="false">IF(1_Data_EDA!B2440="Same Day",1,0)</f>
        <v>0</v>
      </c>
      <c r="K2439" s="6" t="n">
        <f aca="false">IF(1_Data_EDA!C2440="Corporate",1,0)</f>
        <v>0</v>
      </c>
      <c r="L2439" s="6" t="n">
        <f aca="false">IF(1_Data_EDA!C2440="Home Office",1,0)</f>
        <v>0</v>
      </c>
      <c r="M2439" s="6" t="n">
        <f aca="false">IF(1_Data_EDA!D2440="Europe",1,0)</f>
        <v>0</v>
      </c>
      <c r="N2439" s="6" t="n">
        <f aca="false">IF(1_Data_EDA!D2440="LATAM",1,0)</f>
        <v>0</v>
      </c>
      <c r="O2439" s="6" t="n">
        <f aca="false">IF(1_Data_EDA!D2440="Pacific Asia",1,0)</f>
        <v>0</v>
      </c>
      <c r="P2439" s="6" t="n">
        <f aca="false">IF(1_Data_EDA!D2440="USCA",1,0)</f>
        <v>0</v>
      </c>
      <c r="Q2439" s="6" t="n">
        <f aca="false">IF(C2439&gt;MEDIAN(C$5:C$8004),1,0)</f>
        <v>1</v>
      </c>
      <c r="R2439" s="6" t="n">
        <f aca="false">IF(D2439&gt;2,1,0)</f>
        <v>0</v>
      </c>
    </row>
    <row r="2440" customFormat="false" ht="15" hidden="false" customHeight="true" outlineLevel="0" collapsed="false">
      <c r="A2440" s="6" t="n">
        <f aca="false">1_Data_EDA!O2441</f>
        <v>1</v>
      </c>
      <c r="B2440" s="6" t="n">
        <f aca="false">1_Data_EDA!H2441</f>
        <v>4</v>
      </c>
      <c r="C2440" s="7" t="n">
        <f aca="false">1_Data_EDA!I2441</f>
        <v>129.9900055</v>
      </c>
      <c r="D2440" s="6" t="n">
        <f aca="false">1_Data_EDA!J2441</f>
        <v>1</v>
      </c>
      <c r="E2440" s="7" t="n">
        <f aca="false">1_Data_EDA!K2441</f>
        <v>129.9900055</v>
      </c>
      <c r="F2440" s="7" t="n">
        <f aca="false">1_Data_EDA!L2441</f>
        <v>16.89999962</v>
      </c>
      <c r="G2440" s="8" t="n">
        <f aca="false">1_Data_EDA!M2441</f>
        <v>0.129999995</v>
      </c>
      <c r="H2440" s="6" t="n">
        <f aca="false">IF(1_Data_EDA!B2441="First Class",1,0)</f>
        <v>0</v>
      </c>
      <c r="I2440" s="6" t="n">
        <f aca="false">IF(1_Data_EDA!B2441="Second Class",1,0)</f>
        <v>0</v>
      </c>
      <c r="J2440" s="6" t="n">
        <f aca="false">IF(1_Data_EDA!B2441="Same Day",1,0)</f>
        <v>0</v>
      </c>
      <c r="K2440" s="6" t="n">
        <f aca="false">IF(1_Data_EDA!C2441="Corporate",1,0)</f>
        <v>0</v>
      </c>
      <c r="L2440" s="6" t="n">
        <f aca="false">IF(1_Data_EDA!C2441="Home Office",1,0)</f>
        <v>0</v>
      </c>
      <c r="M2440" s="6" t="n">
        <f aca="false">IF(1_Data_EDA!D2441="Europe",1,0)</f>
        <v>1</v>
      </c>
      <c r="N2440" s="6" t="n">
        <f aca="false">IF(1_Data_EDA!D2441="LATAM",1,0)</f>
        <v>0</v>
      </c>
      <c r="O2440" s="6" t="n">
        <f aca="false">IF(1_Data_EDA!D2441="Pacific Asia",1,0)</f>
        <v>0</v>
      </c>
      <c r="P2440" s="6" t="n">
        <f aca="false">IF(1_Data_EDA!D2441="USCA",1,0)</f>
        <v>0</v>
      </c>
      <c r="Q2440" s="6" t="n">
        <f aca="false">IF(C2440&gt;MEDIAN(C$5:C$8004),1,0)</f>
        <v>1</v>
      </c>
      <c r="R2440" s="6" t="n">
        <f aca="false">IF(D2440&gt;2,1,0)</f>
        <v>0</v>
      </c>
    </row>
    <row r="2441" customFormat="false" ht="15" hidden="false" customHeight="true" outlineLevel="0" collapsed="false">
      <c r="A2441" s="6" t="n">
        <f aca="false">1_Data_EDA!O2442</f>
        <v>0</v>
      </c>
      <c r="B2441" s="6" t="n">
        <f aca="false">1_Data_EDA!H2442</f>
        <v>2</v>
      </c>
      <c r="C2441" s="7" t="n">
        <f aca="false">1_Data_EDA!I2442</f>
        <v>50</v>
      </c>
      <c r="D2441" s="6" t="n">
        <f aca="false">1_Data_EDA!J2442</f>
        <v>5</v>
      </c>
      <c r="E2441" s="7" t="n">
        <f aca="false">1_Data_EDA!K2442</f>
        <v>250</v>
      </c>
      <c r="F2441" s="7" t="n">
        <f aca="false">1_Data_EDA!L2442</f>
        <v>17.5</v>
      </c>
      <c r="G2441" s="8" t="n">
        <f aca="false">1_Data_EDA!M2442</f>
        <v>0.07</v>
      </c>
      <c r="H2441" s="6" t="n">
        <f aca="false">IF(1_Data_EDA!B2442="First Class",1,0)</f>
        <v>0</v>
      </c>
      <c r="I2441" s="6" t="n">
        <f aca="false">IF(1_Data_EDA!B2442="Second Class",1,0)</f>
        <v>1</v>
      </c>
      <c r="J2441" s="6" t="n">
        <f aca="false">IF(1_Data_EDA!B2442="Same Day",1,0)</f>
        <v>0</v>
      </c>
      <c r="K2441" s="6" t="n">
        <f aca="false">IF(1_Data_EDA!C2442="Corporate",1,0)</f>
        <v>0</v>
      </c>
      <c r="L2441" s="6" t="n">
        <f aca="false">IF(1_Data_EDA!C2442="Home Office",1,0)</f>
        <v>0</v>
      </c>
      <c r="M2441" s="6" t="n">
        <f aca="false">IF(1_Data_EDA!D2442="Europe",1,0)</f>
        <v>0</v>
      </c>
      <c r="N2441" s="6" t="n">
        <f aca="false">IF(1_Data_EDA!D2442="LATAM",1,0)</f>
        <v>1</v>
      </c>
      <c r="O2441" s="6" t="n">
        <f aca="false">IF(1_Data_EDA!D2442="Pacific Asia",1,0)</f>
        <v>0</v>
      </c>
      <c r="P2441" s="6" t="n">
        <f aca="false">IF(1_Data_EDA!D2442="USCA",1,0)</f>
        <v>0</v>
      </c>
      <c r="Q2441" s="6" t="n">
        <f aca="false">IF(C2441&gt;MEDIAN(C$5:C$8004),1,0)</f>
        <v>0</v>
      </c>
      <c r="R2441" s="6" t="n">
        <f aca="false">IF(D2441&gt;2,1,0)</f>
        <v>1</v>
      </c>
    </row>
    <row r="2442" customFormat="false" ht="15" hidden="false" customHeight="true" outlineLevel="0" collapsed="false">
      <c r="A2442" s="6" t="n">
        <f aca="false">1_Data_EDA!O2443</f>
        <v>1</v>
      </c>
      <c r="B2442" s="6" t="n">
        <f aca="false">1_Data_EDA!H2443</f>
        <v>4</v>
      </c>
      <c r="C2442" s="7" t="n">
        <f aca="false">1_Data_EDA!I2443</f>
        <v>49.97999954</v>
      </c>
      <c r="D2442" s="6" t="n">
        <f aca="false">1_Data_EDA!J2443</f>
        <v>2</v>
      </c>
      <c r="E2442" s="7" t="n">
        <f aca="false">1_Data_EDA!K2443</f>
        <v>99.95999908</v>
      </c>
      <c r="F2442" s="7" t="n">
        <f aca="false">1_Data_EDA!L2443</f>
        <v>17.98999977</v>
      </c>
      <c r="G2442" s="8" t="n">
        <f aca="false">1_Data_EDA!M2443</f>
        <v>0.180000007</v>
      </c>
      <c r="H2442" s="6" t="n">
        <f aca="false">IF(1_Data_EDA!B2443="First Class",1,0)</f>
        <v>0</v>
      </c>
      <c r="I2442" s="6" t="n">
        <f aca="false">IF(1_Data_EDA!B2443="Second Class",1,0)</f>
        <v>0</v>
      </c>
      <c r="J2442" s="6" t="n">
        <f aca="false">IF(1_Data_EDA!B2443="Same Day",1,0)</f>
        <v>0</v>
      </c>
      <c r="K2442" s="6" t="n">
        <f aca="false">IF(1_Data_EDA!C2443="Corporate",1,0)</f>
        <v>0</v>
      </c>
      <c r="L2442" s="6" t="n">
        <f aca="false">IF(1_Data_EDA!C2443="Home Office",1,0)</f>
        <v>1</v>
      </c>
      <c r="M2442" s="6" t="n">
        <f aca="false">IF(1_Data_EDA!D2443="Europe",1,0)</f>
        <v>1</v>
      </c>
      <c r="N2442" s="6" t="n">
        <f aca="false">IF(1_Data_EDA!D2443="LATAM",1,0)</f>
        <v>0</v>
      </c>
      <c r="O2442" s="6" t="n">
        <f aca="false">IF(1_Data_EDA!D2443="Pacific Asia",1,0)</f>
        <v>0</v>
      </c>
      <c r="P2442" s="6" t="n">
        <f aca="false">IF(1_Data_EDA!D2443="USCA",1,0)</f>
        <v>0</v>
      </c>
      <c r="Q2442" s="6" t="n">
        <f aca="false">IF(C2442&gt;MEDIAN(C$5:C$8004),1,0)</f>
        <v>0</v>
      </c>
      <c r="R2442" s="6" t="n">
        <f aca="false">IF(D2442&gt;2,1,0)</f>
        <v>0</v>
      </c>
    </row>
    <row r="2443" customFormat="false" ht="15" hidden="false" customHeight="true" outlineLevel="0" collapsed="false">
      <c r="A2443" s="6" t="n">
        <f aca="false">1_Data_EDA!O2444</f>
        <v>1</v>
      </c>
      <c r="B2443" s="6" t="n">
        <f aca="false">1_Data_EDA!H2444</f>
        <v>4</v>
      </c>
      <c r="C2443" s="7" t="n">
        <f aca="false">1_Data_EDA!I2444</f>
        <v>134.9900055</v>
      </c>
      <c r="D2443" s="6" t="n">
        <f aca="false">1_Data_EDA!J2444</f>
        <v>1</v>
      </c>
      <c r="E2443" s="7" t="n">
        <f aca="false">1_Data_EDA!K2444</f>
        <v>134.9900055</v>
      </c>
      <c r="F2443" s="7" t="n">
        <f aca="false">1_Data_EDA!L2444</f>
        <v>12.14999962</v>
      </c>
      <c r="G2443" s="8" t="n">
        <f aca="false">1_Data_EDA!M2444</f>
        <v>0.090000004</v>
      </c>
      <c r="H2443" s="6" t="n">
        <f aca="false">IF(1_Data_EDA!B2444="First Class",1,0)</f>
        <v>0</v>
      </c>
      <c r="I2443" s="6" t="n">
        <f aca="false">IF(1_Data_EDA!B2444="Second Class",1,0)</f>
        <v>0</v>
      </c>
      <c r="J2443" s="6" t="n">
        <f aca="false">IF(1_Data_EDA!B2444="Same Day",1,0)</f>
        <v>0</v>
      </c>
      <c r="K2443" s="6" t="n">
        <f aca="false">IF(1_Data_EDA!C2444="Corporate",1,0)</f>
        <v>0</v>
      </c>
      <c r="L2443" s="6" t="n">
        <f aca="false">IF(1_Data_EDA!C2444="Home Office",1,0)</f>
        <v>0</v>
      </c>
      <c r="M2443" s="6" t="n">
        <f aca="false">IF(1_Data_EDA!D2444="Europe",1,0)</f>
        <v>1</v>
      </c>
      <c r="N2443" s="6" t="n">
        <f aca="false">IF(1_Data_EDA!D2444="LATAM",1,0)</f>
        <v>0</v>
      </c>
      <c r="O2443" s="6" t="n">
        <f aca="false">IF(1_Data_EDA!D2444="Pacific Asia",1,0)</f>
        <v>0</v>
      </c>
      <c r="P2443" s="6" t="n">
        <f aca="false">IF(1_Data_EDA!D2444="USCA",1,0)</f>
        <v>0</v>
      </c>
      <c r="Q2443" s="6" t="n">
        <f aca="false">IF(C2443&gt;MEDIAN(C$5:C$8004),1,0)</f>
        <v>1</v>
      </c>
      <c r="R2443" s="6" t="n">
        <f aca="false">IF(D2443&gt;2,1,0)</f>
        <v>0</v>
      </c>
    </row>
    <row r="2444" customFormat="false" ht="15" hidden="false" customHeight="true" outlineLevel="0" collapsed="false">
      <c r="A2444" s="6" t="n">
        <f aca="false">1_Data_EDA!O2445</f>
        <v>0</v>
      </c>
      <c r="B2444" s="6" t="n">
        <f aca="false">1_Data_EDA!H2445</f>
        <v>2</v>
      </c>
      <c r="C2444" s="7" t="n">
        <f aca="false">1_Data_EDA!I2445</f>
        <v>399.980011</v>
      </c>
      <c r="D2444" s="6" t="n">
        <f aca="false">1_Data_EDA!J2445</f>
        <v>1</v>
      </c>
      <c r="E2444" s="7" t="n">
        <f aca="false">1_Data_EDA!K2445</f>
        <v>399.980011</v>
      </c>
      <c r="F2444" s="7" t="n">
        <f aca="false">1_Data_EDA!L2445</f>
        <v>22</v>
      </c>
      <c r="G2444" s="8" t="n">
        <f aca="false">1_Data_EDA!M2445</f>
        <v>0.059999999</v>
      </c>
      <c r="H2444" s="6" t="n">
        <f aca="false">IF(1_Data_EDA!B2445="First Class",1,0)</f>
        <v>0</v>
      </c>
      <c r="I2444" s="6" t="n">
        <f aca="false">IF(1_Data_EDA!B2445="Second Class",1,0)</f>
        <v>1</v>
      </c>
      <c r="J2444" s="6" t="n">
        <f aca="false">IF(1_Data_EDA!B2445="Same Day",1,0)</f>
        <v>0</v>
      </c>
      <c r="K2444" s="6" t="n">
        <f aca="false">IF(1_Data_EDA!C2445="Corporate",1,0)</f>
        <v>1</v>
      </c>
      <c r="L2444" s="6" t="n">
        <f aca="false">IF(1_Data_EDA!C2445="Home Office",1,0)</f>
        <v>0</v>
      </c>
      <c r="M2444" s="6" t="n">
        <f aca="false">IF(1_Data_EDA!D2445="Europe",1,0)</f>
        <v>1</v>
      </c>
      <c r="N2444" s="6" t="n">
        <f aca="false">IF(1_Data_EDA!D2445="LATAM",1,0)</f>
        <v>0</v>
      </c>
      <c r="O2444" s="6" t="n">
        <f aca="false">IF(1_Data_EDA!D2445="Pacific Asia",1,0)</f>
        <v>0</v>
      </c>
      <c r="P2444" s="6" t="n">
        <f aca="false">IF(1_Data_EDA!D2445="USCA",1,0)</f>
        <v>0</v>
      </c>
      <c r="Q2444" s="6" t="n">
        <f aca="false">IF(C2444&gt;MEDIAN(C$5:C$8004),1,0)</f>
        <v>1</v>
      </c>
      <c r="R2444" s="6" t="n">
        <f aca="false">IF(D2444&gt;2,1,0)</f>
        <v>0</v>
      </c>
    </row>
    <row r="2445" customFormat="false" ht="15" hidden="false" customHeight="true" outlineLevel="0" collapsed="false">
      <c r="A2445" s="6" t="n">
        <f aca="false">1_Data_EDA!O2446</f>
        <v>1</v>
      </c>
      <c r="B2445" s="6" t="n">
        <f aca="false">1_Data_EDA!H2446</f>
        <v>4</v>
      </c>
      <c r="C2445" s="7" t="n">
        <f aca="false">1_Data_EDA!I2446</f>
        <v>50</v>
      </c>
      <c r="D2445" s="6" t="n">
        <f aca="false">1_Data_EDA!J2446</f>
        <v>4</v>
      </c>
      <c r="E2445" s="7" t="n">
        <f aca="false">1_Data_EDA!K2446</f>
        <v>200</v>
      </c>
      <c r="F2445" s="7" t="n">
        <f aca="false">1_Data_EDA!L2446</f>
        <v>20</v>
      </c>
      <c r="G2445" s="8" t="n">
        <f aca="false">1_Data_EDA!M2446</f>
        <v>0.100000001</v>
      </c>
      <c r="H2445" s="6" t="n">
        <f aca="false">IF(1_Data_EDA!B2446="First Class",1,0)</f>
        <v>0</v>
      </c>
      <c r="I2445" s="6" t="n">
        <f aca="false">IF(1_Data_EDA!B2446="Second Class",1,0)</f>
        <v>0</v>
      </c>
      <c r="J2445" s="6" t="n">
        <f aca="false">IF(1_Data_EDA!B2446="Same Day",1,0)</f>
        <v>0</v>
      </c>
      <c r="K2445" s="6" t="n">
        <f aca="false">IF(1_Data_EDA!C2446="Corporate",1,0)</f>
        <v>0</v>
      </c>
      <c r="L2445" s="6" t="n">
        <f aca="false">IF(1_Data_EDA!C2446="Home Office",1,0)</f>
        <v>1</v>
      </c>
      <c r="M2445" s="6" t="n">
        <f aca="false">IF(1_Data_EDA!D2446="Europe",1,0)</f>
        <v>0</v>
      </c>
      <c r="N2445" s="6" t="n">
        <f aca="false">IF(1_Data_EDA!D2446="LATAM",1,0)</f>
        <v>0</v>
      </c>
      <c r="O2445" s="6" t="n">
        <f aca="false">IF(1_Data_EDA!D2446="Pacific Asia",1,0)</f>
        <v>0</v>
      </c>
      <c r="P2445" s="6" t="n">
        <f aca="false">IF(1_Data_EDA!D2446="USCA",1,0)</f>
        <v>1</v>
      </c>
      <c r="Q2445" s="6" t="n">
        <f aca="false">IF(C2445&gt;MEDIAN(C$5:C$8004),1,0)</f>
        <v>0</v>
      </c>
      <c r="R2445" s="6" t="n">
        <f aca="false">IF(D2445&gt;2,1,0)</f>
        <v>1</v>
      </c>
    </row>
    <row r="2446" customFormat="false" ht="15" hidden="false" customHeight="true" outlineLevel="0" collapsed="false">
      <c r="A2446" s="6" t="n">
        <f aca="false">1_Data_EDA!O2447</f>
        <v>1</v>
      </c>
      <c r="B2446" s="6" t="n">
        <f aca="false">1_Data_EDA!H2447</f>
        <v>1</v>
      </c>
      <c r="C2446" s="7" t="n">
        <f aca="false">1_Data_EDA!I2447</f>
        <v>299.980011</v>
      </c>
      <c r="D2446" s="6" t="n">
        <f aca="false">1_Data_EDA!J2447</f>
        <v>1</v>
      </c>
      <c r="E2446" s="7" t="n">
        <f aca="false">1_Data_EDA!K2447</f>
        <v>299.980011</v>
      </c>
      <c r="F2446" s="7" t="n">
        <f aca="false">1_Data_EDA!L2447</f>
        <v>54</v>
      </c>
      <c r="G2446" s="8" t="n">
        <f aca="false">1_Data_EDA!M2447</f>
        <v>0.180000007</v>
      </c>
      <c r="H2446" s="6" t="n">
        <f aca="false">IF(1_Data_EDA!B2447="First Class",1,0)</f>
        <v>1</v>
      </c>
      <c r="I2446" s="6" t="n">
        <f aca="false">IF(1_Data_EDA!B2447="Second Class",1,0)</f>
        <v>0</v>
      </c>
      <c r="J2446" s="6" t="n">
        <f aca="false">IF(1_Data_EDA!B2447="Same Day",1,0)</f>
        <v>0</v>
      </c>
      <c r="K2446" s="6" t="n">
        <f aca="false">IF(1_Data_EDA!C2447="Corporate",1,0)</f>
        <v>0</v>
      </c>
      <c r="L2446" s="6" t="n">
        <f aca="false">IF(1_Data_EDA!C2447="Home Office",1,0)</f>
        <v>1</v>
      </c>
      <c r="M2446" s="6" t="n">
        <f aca="false">IF(1_Data_EDA!D2447="Europe",1,0)</f>
        <v>0</v>
      </c>
      <c r="N2446" s="6" t="n">
        <f aca="false">IF(1_Data_EDA!D2447="LATAM",1,0)</f>
        <v>1</v>
      </c>
      <c r="O2446" s="6" t="n">
        <f aca="false">IF(1_Data_EDA!D2447="Pacific Asia",1,0)</f>
        <v>0</v>
      </c>
      <c r="P2446" s="6" t="n">
        <f aca="false">IF(1_Data_EDA!D2447="USCA",1,0)</f>
        <v>0</v>
      </c>
      <c r="Q2446" s="6" t="n">
        <f aca="false">IF(C2446&gt;MEDIAN(C$5:C$8004),1,0)</f>
        <v>1</v>
      </c>
      <c r="R2446" s="6" t="n">
        <f aca="false">IF(D2446&gt;2,1,0)</f>
        <v>0</v>
      </c>
    </row>
    <row r="2447" customFormat="false" ht="15" hidden="false" customHeight="true" outlineLevel="0" collapsed="false">
      <c r="A2447" s="6" t="n">
        <f aca="false">1_Data_EDA!O2448</f>
        <v>0</v>
      </c>
      <c r="B2447" s="6" t="n">
        <f aca="false">1_Data_EDA!H2448</f>
        <v>4</v>
      </c>
      <c r="C2447" s="7" t="n">
        <f aca="false">1_Data_EDA!I2448</f>
        <v>51.99000168</v>
      </c>
      <c r="D2447" s="6" t="n">
        <f aca="false">1_Data_EDA!J2448</f>
        <v>2</v>
      </c>
      <c r="E2447" s="7" t="n">
        <f aca="false">1_Data_EDA!K2448</f>
        <v>103.9800034</v>
      </c>
      <c r="F2447" s="7" t="n">
        <f aca="false">1_Data_EDA!L2448</f>
        <v>3.119999886</v>
      </c>
      <c r="G2447" s="8" t="n">
        <f aca="false">1_Data_EDA!M2448</f>
        <v>0.029999999</v>
      </c>
      <c r="H2447" s="6" t="n">
        <f aca="false">IF(1_Data_EDA!B2448="First Class",1,0)</f>
        <v>0</v>
      </c>
      <c r="I2447" s="6" t="n">
        <f aca="false">IF(1_Data_EDA!B2448="Second Class",1,0)</f>
        <v>0</v>
      </c>
      <c r="J2447" s="6" t="n">
        <f aca="false">IF(1_Data_EDA!B2448="Same Day",1,0)</f>
        <v>0</v>
      </c>
      <c r="K2447" s="6" t="n">
        <f aca="false">IF(1_Data_EDA!C2448="Corporate",1,0)</f>
        <v>0</v>
      </c>
      <c r="L2447" s="6" t="n">
        <f aca="false">IF(1_Data_EDA!C2448="Home Office",1,0)</f>
        <v>0</v>
      </c>
      <c r="M2447" s="6" t="n">
        <f aca="false">IF(1_Data_EDA!D2448="Europe",1,0)</f>
        <v>0</v>
      </c>
      <c r="N2447" s="6" t="n">
        <f aca="false">IF(1_Data_EDA!D2448="LATAM",1,0)</f>
        <v>1</v>
      </c>
      <c r="O2447" s="6" t="n">
        <f aca="false">IF(1_Data_EDA!D2448="Pacific Asia",1,0)</f>
        <v>0</v>
      </c>
      <c r="P2447" s="6" t="n">
        <f aca="false">IF(1_Data_EDA!D2448="USCA",1,0)</f>
        <v>0</v>
      </c>
      <c r="Q2447" s="6" t="n">
        <f aca="false">IF(C2447&gt;MEDIAN(C$5:C$8004),1,0)</f>
        <v>0</v>
      </c>
      <c r="R2447" s="6" t="n">
        <f aca="false">IF(D2447&gt;2,1,0)</f>
        <v>0</v>
      </c>
    </row>
    <row r="2448" customFormat="false" ht="15" hidden="false" customHeight="true" outlineLevel="0" collapsed="false">
      <c r="A2448" s="6" t="n">
        <f aca="false">1_Data_EDA!O2449</f>
        <v>1</v>
      </c>
      <c r="B2448" s="6" t="n">
        <f aca="false">1_Data_EDA!H2449</f>
        <v>1</v>
      </c>
      <c r="C2448" s="7" t="n">
        <f aca="false">1_Data_EDA!I2449</f>
        <v>129.9900055</v>
      </c>
      <c r="D2448" s="6" t="n">
        <f aca="false">1_Data_EDA!J2449</f>
        <v>1</v>
      </c>
      <c r="E2448" s="7" t="n">
        <f aca="false">1_Data_EDA!K2449</f>
        <v>129.9900055</v>
      </c>
      <c r="F2448" s="7" t="n">
        <f aca="false">1_Data_EDA!L2449</f>
        <v>32.5</v>
      </c>
      <c r="G2448" s="8" t="n">
        <f aca="false">1_Data_EDA!M2449</f>
        <v>0.25</v>
      </c>
      <c r="H2448" s="6" t="n">
        <f aca="false">IF(1_Data_EDA!B2449="First Class",1,0)</f>
        <v>1</v>
      </c>
      <c r="I2448" s="6" t="n">
        <f aca="false">IF(1_Data_EDA!B2449="Second Class",1,0)</f>
        <v>0</v>
      </c>
      <c r="J2448" s="6" t="n">
        <f aca="false">IF(1_Data_EDA!B2449="Same Day",1,0)</f>
        <v>0</v>
      </c>
      <c r="K2448" s="6" t="n">
        <f aca="false">IF(1_Data_EDA!C2449="Corporate",1,0)</f>
        <v>0</v>
      </c>
      <c r="L2448" s="6" t="n">
        <f aca="false">IF(1_Data_EDA!C2449="Home Office",1,0)</f>
        <v>0</v>
      </c>
      <c r="M2448" s="6" t="n">
        <f aca="false">IF(1_Data_EDA!D2449="Europe",1,0)</f>
        <v>1</v>
      </c>
      <c r="N2448" s="6" t="n">
        <f aca="false">IF(1_Data_EDA!D2449="LATAM",1,0)</f>
        <v>0</v>
      </c>
      <c r="O2448" s="6" t="n">
        <f aca="false">IF(1_Data_EDA!D2449="Pacific Asia",1,0)</f>
        <v>0</v>
      </c>
      <c r="P2448" s="6" t="n">
        <f aca="false">IF(1_Data_EDA!D2449="USCA",1,0)</f>
        <v>0</v>
      </c>
      <c r="Q2448" s="6" t="n">
        <f aca="false">IF(C2448&gt;MEDIAN(C$5:C$8004),1,0)</f>
        <v>1</v>
      </c>
      <c r="R2448" s="6" t="n">
        <f aca="false">IF(D2448&gt;2,1,0)</f>
        <v>0</v>
      </c>
    </row>
    <row r="2449" customFormat="false" ht="15" hidden="false" customHeight="true" outlineLevel="0" collapsed="false">
      <c r="A2449" s="6" t="n">
        <f aca="false">1_Data_EDA!O2450</f>
        <v>1</v>
      </c>
      <c r="B2449" s="6" t="n">
        <f aca="false">1_Data_EDA!H2450</f>
        <v>1</v>
      </c>
      <c r="C2449" s="7" t="n">
        <f aca="false">1_Data_EDA!I2450</f>
        <v>399.980011</v>
      </c>
      <c r="D2449" s="6" t="n">
        <f aca="false">1_Data_EDA!J2450</f>
        <v>1</v>
      </c>
      <c r="E2449" s="7" t="n">
        <f aca="false">1_Data_EDA!K2450</f>
        <v>399.980011</v>
      </c>
      <c r="F2449" s="7" t="n">
        <f aca="false">1_Data_EDA!L2450</f>
        <v>68</v>
      </c>
      <c r="G2449" s="8" t="n">
        <f aca="false">1_Data_EDA!M2450</f>
        <v>0.170000002</v>
      </c>
      <c r="H2449" s="6" t="n">
        <f aca="false">IF(1_Data_EDA!B2450="First Class",1,0)</f>
        <v>1</v>
      </c>
      <c r="I2449" s="6" t="n">
        <f aca="false">IF(1_Data_EDA!B2450="Second Class",1,0)</f>
        <v>0</v>
      </c>
      <c r="J2449" s="6" t="n">
        <f aca="false">IF(1_Data_EDA!B2450="Same Day",1,0)</f>
        <v>0</v>
      </c>
      <c r="K2449" s="6" t="n">
        <f aca="false">IF(1_Data_EDA!C2450="Corporate",1,0)</f>
        <v>0</v>
      </c>
      <c r="L2449" s="6" t="n">
        <f aca="false">IF(1_Data_EDA!C2450="Home Office",1,0)</f>
        <v>0</v>
      </c>
      <c r="M2449" s="6" t="n">
        <f aca="false">IF(1_Data_EDA!D2450="Europe",1,0)</f>
        <v>0</v>
      </c>
      <c r="N2449" s="6" t="n">
        <f aca="false">IF(1_Data_EDA!D2450="LATAM",1,0)</f>
        <v>1</v>
      </c>
      <c r="O2449" s="6" t="n">
        <f aca="false">IF(1_Data_EDA!D2450="Pacific Asia",1,0)</f>
        <v>0</v>
      </c>
      <c r="P2449" s="6" t="n">
        <f aca="false">IF(1_Data_EDA!D2450="USCA",1,0)</f>
        <v>0</v>
      </c>
      <c r="Q2449" s="6" t="n">
        <f aca="false">IF(C2449&gt;MEDIAN(C$5:C$8004),1,0)</f>
        <v>1</v>
      </c>
      <c r="R2449" s="6" t="n">
        <f aca="false">IF(D2449&gt;2,1,0)</f>
        <v>0</v>
      </c>
    </row>
    <row r="2450" customFormat="false" ht="15" hidden="false" customHeight="true" outlineLevel="0" collapsed="false">
      <c r="A2450" s="6" t="n">
        <f aca="false">1_Data_EDA!O2451</f>
        <v>0</v>
      </c>
      <c r="B2450" s="6" t="n">
        <f aca="false">1_Data_EDA!H2451</f>
        <v>4</v>
      </c>
      <c r="C2450" s="7" t="n">
        <f aca="false">1_Data_EDA!I2451</f>
        <v>59.99000168</v>
      </c>
      <c r="D2450" s="6" t="n">
        <f aca="false">1_Data_EDA!J2451</f>
        <v>5</v>
      </c>
      <c r="E2450" s="7" t="n">
        <f aca="false">1_Data_EDA!K2451</f>
        <v>299.9500122</v>
      </c>
      <c r="F2450" s="7" t="n">
        <f aca="false">1_Data_EDA!L2451</f>
        <v>30</v>
      </c>
      <c r="G2450" s="8" t="n">
        <f aca="false">1_Data_EDA!M2451</f>
        <v>0.100000001</v>
      </c>
      <c r="H2450" s="6" t="n">
        <f aca="false">IF(1_Data_EDA!B2451="First Class",1,0)</f>
        <v>0</v>
      </c>
      <c r="I2450" s="6" t="n">
        <f aca="false">IF(1_Data_EDA!B2451="Second Class",1,0)</f>
        <v>0</v>
      </c>
      <c r="J2450" s="6" t="n">
        <f aca="false">IF(1_Data_EDA!B2451="Same Day",1,0)</f>
        <v>0</v>
      </c>
      <c r="K2450" s="6" t="n">
        <f aca="false">IF(1_Data_EDA!C2451="Corporate",1,0)</f>
        <v>1</v>
      </c>
      <c r="L2450" s="6" t="n">
        <f aca="false">IF(1_Data_EDA!C2451="Home Office",1,0)</f>
        <v>0</v>
      </c>
      <c r="M2450" s="6" t="n">
        <f aca="false">IF(1_Data_EDA!D2451="Europe",1,0)</f>
        <v>1</v>
      </c>
      <c r="N2450" s="6" t="n">
        <f aca="false">IF(1_Data_EDA!D2451="LATAM",1,0)</f>
        <v>0</v>
      </c>
      <c r="O2450" s="6" t="n">
        <f aca="false">IF(1_Data_EDA!D2451="Pacific Asia",1,0)</f>
        <v>0</v>
      </c>
      <c r="P2450" s="6" t="n">
        <f aca="false">IF(1_Data_EDA!D2451="USCA",1,0)</f>
        <v>0</v>
      </c>
      <c r="Q2450" s="6" t="n">
        <f aca="false">IF(C2450&gt;MEDIAN(C$5:C$8004),1,0)</f>
        <v>0</v>
      </c>
      <c r="R2450" s="6" t="n">
        <f aca="false">IF(D2450&gt;2,1,0)</f>
        <v>1</v>
      </c>
    </row>
    <row r="2451" customFormat="false" ht="15" hidden="false" customHeight="true" outlineLevel="0" collapsed="false">
      <c r="A2451" s="6" t="n">
        <f aca="false">1_Data_EDA!O2452</f>
        <v>0</v>
      </c>
      <c r="B2451" s="6" t="n">
        <f aca="false">1_Data_EDA!H2452</f>
        <v>4</v>
      </c>
      <c r="C2451" s="7" t="n">
        <f aca="false">1_Data_EDA!I2452</f>
        <v>39.99000168</v>
      </c>
      <c r="D2451" s="6" t="n">
        <f aca="false">1_Data_EDA!J2452</f>
        <v>2</v>
      </c>
      <c r="E2451" s="7" t="n">
        <f aca="false">1_Data_EDA!K2452</f>
        <v>79.98000336</v>
      </c>
      <c r="F2451" s="7" t="n">
        <f aca="false">1_Data_EDA!L2452</f>
        <v>13.60000038</v>
      </c>
      <c r="G2451" s="8" t="n">
        <f aca="false">1_Data_EDA!M2452</f>
        <v>0.170000002</v>
      </c>
      <c r="H2451" s="6" t="n">
        <f aca="false">IF(1_Data_EDA!B2452="First Class",1,0)</f>
        <v>0</v>
      </c>
      <c r="I2451" s="6" t="n">
        <f aca="false">IF(1_Data_EDA!B2452="Second Class",1,0)</f>
        <v>0</v>
      </c>
      <c r="J2451" s="6" t="n">
        <f aca="false">IF(1_Data_EDA!B2452="Same Day",1,0)</f>
        <v>0</v>
      </c>
      <c r="K2451" s="6" t="n">
        <f aca="false">IF(1_Data_EDA!C2452="Corporate",1,0)</f>
        <v>1</v>
      </c>
      <c r="L2451" s="6" t="n">
        <f aca="false">IF(1_Data_EDA!C2452="Home Office",1,0)</f>
        <v>0</v>
      </c>
      <c r="M2451" s="6" t="n">
        <f aca="false">IF(1_Data_EDA!D2452="Europe",1,0)</f>
        <v>0</v>
      </c>
      <c r="N2451" s="6" t="n">
        <f aca="false">IF(1_Data_EDA!D2452="LATAM",1,0)</f>
        <v>0</v>
      </c>
      <c r="O2451" s="6" t="n">
        <f aca="false">IF(1_Data_EDA!D2452="Pacific Asia",1,0)</f>
        <v>0</v>
      </c>
      <c r="P2451" s="6" t="n">
        <f aca="false">IF(1_Data_EDA!D2452="USCA",1,0)</f>
        <v>1</v>
      </c>
      <c r="Q2451" s="6" t="n">
        <f aca="false">IF(C2451&gt;MEDIAN(C$5:C$8004),1,0)</f>
        <v>0</v>
      </c>
      <c r="R2451" s="6" t="n">
        <f aca="false">IF(D2451&gt;2,1,0)</f>
        <v>0</v>
      </c>
    </row>
    <row r="2452" customFormat="false" ht="15" hidden="false" customHeight="true" outlineLevel="0" collapsed="false">
      <c r="A2452" s="6" t="n">
        <f aca="false">1_Data_EDA!O2453</f>
        <v>1</v>
      </c>
      <c r="B2452" s="6" t="n">
        <f aca="false">1_Data_EDA!H2453</f>
        <v>4</v>
      </c>
      <c r="C2452" s="7" t="n">
        <f aca="false">1_Data_EDA!I2453</f>
        <v>129.9900055</v>
      </c>
      <c r="D2452" s="6" t="n">
        <f aca="false">1_Data_EDA!J2453</f>
        <v>1</v>
      </c>
      <c r="E2452" s="7" t="n">
        <f aca="false">1_Data_EDA!K2453</f>
        <v>129.9900055</v>
      </c>
      <c r="F2452" s="7" t="n">
        <f aca="false">1_Data_EDA!L2453</f>
        <v>23.39999962</v>
      </c>
      <c r="G2452" s="8" t="n">
        <f aca="false">1_Data_EDA!M2453</f>
        <v>0.180000007</v>
      </c>
      <c r="H2452" s="6" t="n">
        <f aca="false">IF(1_Data_EDA!B2453="First Class",1,0)</f>
        <v>0</v>
      </c>
      <c r="I2452" s="6" t="n">
        <f aca="false">IF(1_Data_EDA!B2453="Second Class",1,0)</f>
        <v>0</v>
      </c>
      <c r="J2452" s="6" t="n">
        <f aca="false">IF(1_Data_EDA!B2453="Same Day",1,0)</f>
        <v>0</v>
      </c>
      <c r="K2452" s="6" t="n">
        <f aca="false">IF(1_Data_EDA!C2453="Corporate",1,0)</f>
        <v>0</v>
      </c>
      <c r="L2452" s="6" t="n">
        <f aca="false">IF(1_Data_EDA!C2453="Home Office",1,0)</f>
        <v>0</v>
      </c>
      <c r="M2452" s="6" t="n">
        <f aca="false">IF(1_Data_EDA!D2453="Europe",1,0)</f>
        <v>0</v>
      </c>
      <c r="N2452" s="6" t="n">
        <f aca="false">IF(1_Data_EDA!D2453="LATAM",1,0)</f>
        <v>1</v>
      </c>
      <c r="O2452" s="6" t="n">
        <f aca="false">IF(1_Data_EDA!D2453="Pacific Asia",1,0)</f>
        <v>0</v>
      </c>
      <c r="P2452" s="6" t="n">
        <f aca="false">IF(1_Data_EDA!D2453="USCA",1,0)</f>
        <v>0</v>
      </c>
      <c r="Q2452" s="6" t="n">
        <f aca="false">IF(C2452&gt;MEDIAN(C$5:C$8004),1,0)</f>
        <v>1</v>
      </c>
      <c r="R2452" s="6" t="n">
        <f aca="false">IF(D2452&gt;2,1,0)</f>
        <v>0</v>
      </c>
    </row>
    <row r="2453" customFormat="false" ht="15" hidden="false" customHeight="true" outlineLevel="0" collapsed="false">
      <c r="A2453" s="6" t="n">
        <f aca="false">1_Data_EDA!O2454</f>
        <v>0</v>
      </c>
      <c r="B2453" s="6" t="n">
        <f aca="false">1_Data_EDA!H2454</f>
        <v>4</v>
      </c>
      <c r="C2453" s="7" t="n">
        <f aca="false">1_Data_EDA!I2454</f>
        <v>14.98999977</v>
      </c>
      <c r="D2453" s="6" t="n">
        <f aca="false">1_Data_EDA!J2454</f>
        <v>3</v>
      </c>
      <c r="E2453" s="7" t="n">
        <f aca="false">1_Data_EDA!K2454</f>
        <v>44.97000122</v>
      </c>
      <c r="F2453" s="7" t="n">
        <f aca="false">1_Data_EDA!L2454</f>
        <v>6.75</v>
      </c>
      <c r="G2453" s="8" t="n">
        <f aca="false">1_Data_EDA!M2454</f>
        <v>0.150000006</v>
      </c>
      <c r="H2453" s="6" t="n">
        <f aca="false">IF(1_Data_EDA!B2454="First Class",1,0)</f>
        <v>0</v>
      </c>
      <c r="I2453" s="6" t="n">
        <f aca="false">IF(1_Data_EDA!B2454="Second Class",1,0)</f>
        <v>0</v>
      </c>
      <c r="J2453" s="6" t="n">
        <f aca="false">IF(1_Data_EDA!B2454="Same Day",1,0)</f>
        <v>0</v>
      </c>
      <c r="K2453" s="6" t="n">
        <f aca="false">IF(1_Data_EDA!C2454="Corporate",1,0)</f>
        <v>0</v>
      </c>
      <c r="L2453" s="6" t="n">
        <f aca="false">IF(1_Data_EDA!C2454="Home Office",1,0)</f>
        <v>0</v>
      </c>
      <c r="M2453" s="6" t="n">
        <f aca="false">IF(1_Data_EDA!D2454="Europe",1,0)</f>
        <v>1</v>
      </c>
      <c r="N2453" s="6" t="n">
        <f aca="false">IF(1_Data_EDA!D2454="LATAM",1,0)</f>
        <v>0</v>
      </c>
      <c r="O2453" s="6" t="n">
        <f aca="false">IF(1_Data_EDA!D2454="Pacific Asia",1,0)</f>
        <v>0</v>
      </c>
      <c r="P2453" s="6" t="n">
        <f aca="false">IF(1_Data_EDA!D2454="USCA",1,0)</f>
        <v>0</v>
      </c>
      <c r="Q2453" s="6" t="n">
        <f aca="false">IF(C2453&gt;MEDIAN(C$5:C$8004),1,0)</f>
        <v>0</v>
      </c>
      <c r="R2453" s="6" t="n">
        <f aca="false">IF(D2453&gt;2,1,0)</f>
        <v>1</v>
      </c>
    </row>
    <row r="2454" customFormat="false" ht="15" hidden="false" customHeight="true" outlineLevel="0" collapsed="false">
      <c r="A2454" s="6" t="n">
        <f aca="false">1_Data_EDA!O2455</f>
        <v>1</v>
      </c>
      <c r="B2454" s="6" t="n">
        <f aca="false">1_Data_EDA!H2455</f>
        <v>4</v>
      </c>
      <c r="C2454" s="7" t="n">
        <f aca="false">1_Data_EDA!I2455</f>
        <v>31.07999992</v>
      </c>
      <c r="D2454" s="6" t="n">
        <f aca="false">1_Data_EDA!J2455</f>
        <v>1</v>
      </c>
      <c r="E2454" s="7" t="n">
        <f aca="false">1_Data_EDA!K2455</f>
        <v>31.07999992</v>
      </c>
      <c r="F2454" s="7" t="n">
        <f aca="false">1_Data_EDA!L2455</f>
        <v>3.109999895</v>
      </c>
      <c r="G2454" s="8" t="n">
        <f aca="false">1_Data_EDA!M2455</f>
        <v>0.100000001</v>
      </c>
      <c r="H2454" s="6" t="n">
        <f aca="false">IF(1_Data_EDA!B2455="First Class",1,0)</f>
        <v>0</v>
      </c>
      <c r="I2454" s="6" t="n">
        <f aca="false">IF(1_Data_EDA!B2455="Second Class",1,0)</f>
        <v>0</v>
      </c>
      <c r="J2454" s="6" t="n">
        <f aca="false">IF(1_Data_EDA!B2455="Same Day",1,0)</f>
        <v>0</v>
      </c>
      <c r="K2454" s="6" t="n">
        <f aca="false">IF(1_Data_EDA!C2455="Corporate",1,0)</f>
        <v>0</v>
      </c>
      <c r="L2454" s="6" t="n">
        <f aca="false">IF(1_Data_EDA!C2455="Home Office",1,0)</f>
        <v>0</v>
      </c>
      <c r="M2454" s="6" t="n">
        <f aca="false">IF(1_Data_EDA!D2455="Europe",1,0)</f>
        <v>1</v>
      </c>
      <c r="N2454" s="6" t="n">
        <f aca="false">IF(1_Data_EDA!D2455="LATAM",1,0)</f>
        <v>0</v>
      </c>
      <c r="O2454" s="6" t="n">
        <f aca="false">IF(1_Data_EDA!D2455="Pacific Asia",1,0)</f>
        <v>0</v>
      </c>
      <c r="P2454" s="6" t="n">
        <f aca="false">IF(1_Data_EDA!D2455="USCA",1,0)</f>
        <v>0</v>
      </c>
      <c r="Q2454" s="6" t="n">
        <f aca="false">IF(C2454&gt;MEDIAN(C$5:C$8004),1,0)</f>
        <v>0</v>
      </c>
      <c r="R2454" s="6" t="n">
        <f aca="false">IF(D2454&gt;2,1,0)</f>
        <v>0</v>
      </c>
    </row>
    <row r="2455" customFormat="false" ht="15" hidden="false" customHeight="true" outlineLevel="0" collapsed="false">
      <c r="A2455" s="6" t="n">
        <f aca="false">1_Data_EDA!O2456</f>
        <v>1</v>
      </c>
      <c r="B2455" s="6" t="n">
        <f aca="false">1_Data_EDA!H2456</f>
        <v>2</v>
      </c>
      <c r="C2455" s="7" t="n">
        <f aca="false">1_Data_EDA!I2456</f>
        <v>99.98999786</v>
      </c>
      <c r="D2455" s="6" t="n">
        <f aca="false">1_Data_EDA!J2456</f>
        <v>5</v>
      </c>
      <c r="E2455" s="7" t="n">
        <f aca="false">1_Data_EDA!K2456</f>
        <v>499.9500122</v>
      </c>
      <c r="F2455" s="7" t="n">
        <f aca="false">1_Data_EDA!L2456</f>
        <v>0</v>
      </c>
      <c r="G2455" s="8" t="n">
        <f aca="false">1_Data_EDA!M2456</f>
        <v>0</v>
      </c>
      <c r="H2455" s="6" t="n">
        <f aca="false">IF(1_Data_EDA!B2456="First Class",1,0)</f>
        <v>0</v>
      </c>
      <c r="I2455" s="6" t="n">
        <f aca="false">IF(1_Data_EDA!B2456="Second Class",1,0)</f>
        <v>1</v>
      </c>
      <c r="J2455" s="6" t="n">
        <f aca="false">IF(1_Data_EDA!B2456="Same Day",1,0)</f>
        <v>0</v>
      </c>
      <c r="K2455" s="6" t="n">
        <f aca="false">IF(1_Data_EDA!C2456="Corporate",1,0)</f>
        <v>0</v>
      </c>
      <c r="L2455" s="6" t="n">
        <f aca="false">IF(1_Data_EDA!C2456="Home Office",1,0)</f>
        <v>1</v>
      </c>
      <c r="M2455" s="6" t="n">
        <f aca="false">IF(1_Data_EDA!D2456="Europe",1,0)</f>
        <v>0</v>
      </c>
      <c r="N2455" s="6" t="n">
        <f aca="false">IF(1_Data_EDA!D2456="LATAM",1,0)</f>
        <v>0</v>
      </c>
      <c r="O2455" s="6" t="n">
        <f aca="false">IF(1_Data_EDA!D2456="Pacific Asia",1,0)</f>
        <v>0</v>
      </c>
      <c r="P2455" s="6" t="n">
        <f aca="false">IF(1_Data_EDA!D2456="USCA",1,0)</f>
        <v>1</v>
      </c>
      <c r="Q2455" s="6" t="n">
        <f aca="false">IF(C2455&gt;MEDIAN(C$5:C$8004),1,0)</f>
        <v>1</v>
      </c>
      <c r="R2455" s="6" t="n">
        <f aca="false">IF(D2455&gt;2,1,0)</f>
        <v>1</v>
      </c>
    </row>
    <row r="2456" customFormat="false" ht="15" hidden="false" customHeight="true" outlineLevel="0" collapsed="false">
      <c r="A2456" s="6" t="n">
        <f aca="false">1_Data_EDA!O2457</f>
        <v>1</v>
      </c>
      <c r="B2456" s="6" t="n">
        <f aca="false">1_Data_EDA!H2457</f>
        <v>2</v>
      </c>
      <c r="C2456" s="7" t="n">
        <f aca="false">1_Data_EDA!I2457</f>
        <v>129.9900055</v>
      </c>
      <c r="D2456" s="6" t="n">
        <f aca="false">1_Data_EDA!J2457</f>
        <v>1</v>
      </c>
      <c r="E2456" s="7" t="n">
        <f aca="false">1_Data_EDA!K2457</f>
        <v>129.9900055</v>
      </c>
      <c r="F2456" s="7" t="n">
        <f aca="false">1_Data_EDA!L2457</f>
        <v>6.5</v>
      </c>
      <c r="G2456" s="8" t="n">
        <f aca="false">1_Data_EDA!M2457</f>
        <v>0.050000001</v>
      </c>
      <c r="H2456" s="6" t="n">
        <f aca="false">IF(1_Data_EDA!B2457="First Class",1,0)</f>
        <v>0</v>
      </c>
      <c r="I2456" s="6" t="n">
        <f aca="false">IF(1_Data_EDA!B2457="Second Class",1,0)</f>
        <v>1</v>
      </c>
      <c r="J2456" s="6" t="n">
        <f aca="false">IF(1_Data_EDA!B2457="Same Day",1,0)</f>
        <v>0</v>
      </c>
      <c r="K2456" s="6" t="n">
        <f aca="false">IF(1_Data_EDA!C2457="Corporate",1,0)</f>
        <v>1</v>
      </c>
      <c r="L2456" s="6" t="n">
        <f aca="false">IF(1_Data_EDA!C2457="Home Office",1,0)</f>
        <v>0</v>
      </c>
      <c r="M2456" s="6" t="n">
        <f aca="false">IF(1_Data_EDA!D2457="Europe",1,0)</f>
        <v>0</v>
      </c>
      <c r="N2456" s="6" t="n">
        <f aca="false">IF(1_Data_EDA!D2457="LATAM",1,0)</f>
        <v>1</v>
      </c>
      <c r="O2456" s="6" t="n">
        <f aca="false">IF(1_Data_EDA!D2457="Pacific Asia",1,0)</f>
        <v>0</v>
      </c>
      <c r="P2456" s="6" t="n">
        <f aca="false">IF(1_Data_EDA!D2457="USCA",1,0)</f>
        <v>0</v>
      </c>
      <c r="Q2456" s="6" t="n">
        <f aca="false">IF(C2456&gt;MEDIAN(C$5:C$8004),1,0)</f>
        <v>1</v>
      </c>
      <c r="R2456" s="6" t="n">
        <f aca="false">IF(D2456&gt;2,1,0)</f>
        <v>0</v>
      </c>
    </row>
    <row r="2457" customFormat="false" ht="15" hidden="false" customHeight="true" outlineLevel="0" collapsed="false">
      <c r="A2457" s="6" t="n">
        <f aca="false">1_Data_EDA!O2458</f>
        <v>0</v>
      </c>
      <c r="B2457" s="6" t="n">
        <f aca="false">1_Data_EDA!H2458</f>
        <v>0</v>
      </c>
      <c r="C2457" s="7" t="n">
        <f aca="false">1_Data_EDA!I2458</f>
        <v>59.99000168</v>
      </c>
      <c r="D2457" s="6" t="n">
        <f aca="false">1_Data_EDA!J2458</f>
        <v>3</v>
      </c>
      <c r="E2457" s="7" t="n">
        <f aca="false">1_Data_EDA!K2458</f>
        <v>179.9700012</v>
      </c>
      <c r="F2457" s="7" t="n">
        <f aca="false">1_Data_EDA!L2458</f>
        <v>32.38999939</v>
      </c>
      <c r="G2457" s="8" t="n">
        <f aca="false">1_Data_EDA!M2458</f>
        <v>0.180000007</v>
      </c>
      <c r="H2457" s="6" t="n">
        <f aca="false">IF(1_Data_EDA!B2458="First Class",1,0)</f>
        <v>0</v>
      </c>
      <c r="I2457" s="6" t="n">
        <f aca="false">IF(1_Data_EDA!B2458="Second Class",1,0)</f>
        <v>0</v>
      </c>
      <c r="J2457" s="6" t="n">
        <f aca="false">IF(1_Data_EDA!B2458="Same Day",1,0)</f>
        <v>1</v>
      </c>
      <c r="K2457" s="6" t="n">
        <f aca="false">IF(1_Data_EDA!C2458="Corporate",1,0)</f>
        <v>0</v>
      </c>
      <c r="L2457" s="6" t="n">
        <f aca="false">IF(1_Data_EDA!C2458="Home Office",1,0)</f>
        <v>1</v>
      </c>
      <c r="M2457" s="6" t="n">
        <f aca="false">IF(1_Data_EDA!D2458="Europe",1,0)</f>
        <v>1</v>
      </c>
      <c r="N2457" s="6" t="n">
        <f aca="false">IF(1_Data_EDA!D2458="LATAM",1,0)</f>
        <v>0</v>
      </c>
      <c r="O2457" s="6" t="n">
        <f aca="false">IF(1_Data_EDA!D2458="Pacific Asia",1,0)</f>
        <v>0</v>
      </c>
      <c r="P2457" s="6" t="n">
        <f aca="false">IF(1_Data_EDA!D2458="USCA",1,0)</f>
        <v>0</v>
      </c>
      <c r="Q2457" s="6" t="n">
        <f aca="false">IF(C2457&gt;MEDIAN(C$5:C$8004),1,0)</f>
        <v>0</v>
      </c>
      <c r="R2457" s="6" t="n">
        <f aca="false">IF(D2457&gt;2,1,0)</f>
        <v>1</v>
      </c>
    </row>
    <row r="2458" customFormat="false" ht="15" hidden="false" customHeight="true" outlineLevel="0" collapsed="false">
      <c r="A2458" s="6" t="n">
        <f aca="false">1_Data_EDA!O2459</f>
        <v>1</v>
      </c>
      <c r="B2458" s="6" t="n">
        <f aca="false">1_Data_EDA!H2459</f>
        <v>1</v>
      </c>
      <c r="C2458" s="7" t="n">
        <f aca="false">1_Data_EDA!I2459</f>
        <v>49.97999954</v>
      </c>
      <c r="D2458" s="6" t="n">
        <f aca="false">1_Data_EDA!J2459</f>
        <v>1</v>
      </c>
      <c r="E2458" s="7" t="n">
        <f aca="false">1_Data_EDA!K2459</f>
        <v>49.97999954</v>
      </c>
      <c r="F2458" s="7" t="n">
        <f aca="false">1_Data_EDA!L2459</f>
        <v>1</v>
      </c>
      <c r="G2458" s="8" t="n">
        <f aca="false">1_Data_EDA!M2459</f>
        <v>0.02</v>
      </c>
      <c r="H2458" s="6" t="n">
        <f aca="false">IF(1_Data_EDA!B2459="First Class",1,0)</f>
        <v>1</v>
      </c>
      <c r="I2458" s="6" t="n">
        <f aca="false">IF(1_Data_EDA!B2459="Second Class",1,0)</f>
        <v>0</v>
      </c>
      <c r="J2458" s="6" t="n">
        <f aca="false">IF(1_Data_EDA!B2459="Same Day",1,0)</f>
        <v>0</v>
      </c>
      <c r="K2458" s="6" t="n">
        <f aca="false">IF(1_Data_EDA!C2459="Corporate",1,0)</f>
        <v>1</v>
      </c>
      <c r="L2458" s="6" t="n">
        <f aca="false">IF(1_Data_EDA!C2459="Home Office",1,0)</f>
        <v>0</v>
      </c>
      <c r="M2458" s="6" t="n">
        <f aca="false">IF(1_Data_EDA!D2459="Europe",1,0)</f>
        <v>0</v>
      </c>
      <c r="N2458" s="6" t="n">
        <f aca="false">IF(1_Data_EDA!D2459="LATAM",1,0)</f>
        <v>0</v>
      </c>
      <c r="O2458" s="6" t="n">
        <f aca="false">IF(1_Data_EDA!D2459="Pacific Asia",1,0)</f>
        <v>1</v>
      </c>
      <c r="P2458" s="6" t="n">
        <f aca="false">IF(1_Data_EDA!D2459="USCA",1,0)</f>
        <v>0</v>
      </c>
      <c r="Q2458" s="6" t="n">
        <f aca="false">IF(C2458&gt;MEDIAN(C$5:C$8004),1,0)</f>
        <v>0</v>
      </c>
      <c r="R2458" s="6" t="n">
        <f aca="false">IF(D2458&gt;2,1,0)</f>
        <v>0</v>
      </c>
    </row>
    <row r="2459" customFormat="false" ht="15" hidden="false" customHeight="true" outlineLevel="0" collapsed="false">
      <c r="A2459" s="6" t="n">
        <f aca="false">1_Data_EDA!O2460</f>
        <v>0</v>
      </c>
      <c r="B2459" s="6" t="n">
        <f aca="false">1_Data_EDA!H2460</f>
        <v>4</v>
      </c>
      <c r="C2459" s="7" t="n">
        <f aca="false">1_Data_EDA!I2460</f>
        <v>399.980011</v>
      </c>
      <c r="D2459" s="6" t="n">
        <f aca="false">1_Data_EDA!J2460</f>
        <v>1</v>
      </c>
      <c r="E2459" s="7" t="n">
        <f aca="false">1_Data_EDA!K2460</f>
        <v>399.980011</v>
      </c>
      <c r="F2459" s="7" t="n">
        <f aca="false">1_Data_EDA!L2460</f>
        <v>72</v>
      </c>
      <c r="G2459" s="8" t="n">
        <f aca="false">1_Data_EDA!M2460</f>
        <v>0.180000007</v>
      </c>
      <c r="H2459" s="6" t="n">
        <f aca="false">IF(1_Data_EDA!B2460="First Class",1,0)</f>
        <v>0</v>
      </c>
      <c r="I2459" s="6" t="n">
        <f aca="false">IF(1_Data_EDA!B2460="Second Class",1,0)</f>
        <v>0</v>
      </c>
      <c r="J2459" s="6" t="n">
        <f aca="false">IF(1_Data_EDA!B2460="Same Day",1,0)</f>
        <v>0</v>
      </c>
      <c r="K2459" s="6" t="n">
        <f aca="false">IF(1_Data_EDA!C2460="Corporate",1,0)</f>
        <v>0</v>
      </c>
      <c r="L2459" s="6" t="n">
        <f aca="false">IF(1_Data_EDA!C2460="Home Office",1,0)</f>
        <v>0</v>
      </c>
      <c r="M2459" s="6" t="n">
        <f aca="false">IF(1_Data_EDA!D2460="Europe",1,0)</f>
        <v>1</v>
      </c>
      <c r="N2459" s="6" t="n">
        <f aca="false">IF(1_Data_EDA!D2460="LATAM",1,0)</f>
        <v>0</v>
      </c>
      <c r="O2459" s="6" t="n">
        <f aca="false">IF(1_Data_EDA!D2460="Pacific Asia",1,0)</f>
        <v>0</v>
      </c>
      <c r="P2459" s="6" t="n">
        <f aca="false">IF(1_Data_EDA!D2460="USCA",1,0)</f>
        <v>0</v>
      </c>
      <c r="Q2459" s="6" t="n">
        <f aca="false">IF(C2459&gt;MEDIAN(C$5:C$8004),1,0)</f>
        <v>1</v>
      </c>
      <c r="R2459" s="6" t="n">
        <f aca="false">IF(D2459&gt;2,1,0)</f>
        <v>0</v>
      </c>
    </row>
    <row r="2460" customFormat="false" ht="15" hidden="false" customHeight="true" outlineLevel="0" collapsed="false">
      <c r="A2460" s="6" t="n">
        <f aca="false">1_Data_EDA!O2461</f>
        <v>1</v>
      </c>
      <c r="B2460" s="6" t="n">
        <f aca="false">1_Data_EDA!H2461</f>
        <v>4</v>
      </c>
      <c r="C2460" s="7" t="n">
        <f aca="false">1_Data_EDA!I2461</f>
        <v>199.9900055</v>
      </c>
      <c r="D2460" s="6" t="n">
        <f aca="false">1_Data_EDA!J2461</f>
        <v>1</v>
      </c>
      <c r="E2460" s="7" t="n">
        <f aca="false">1_Data_EDA!K2461</f>
        <v>199.9900055</v>
      </c>
      <c r="F2460" s="7" t="n">
        <f aca="false">1_Data_EDA!L2461</f>
        <v>30</v>
      </c>
      <c r="G2460" s="8" t="n">
        <f aca="false">1_Data_EDA!M2461</f>
        <v>0.150000006</v>
      </c>
      <c r="H2460" s="6" t="n">
        <f aca="false">IF(1_Data_EDA!B2461="First Class",1,0)</f>
        <v>0</v>
      </c>
      <c r="I2460" s="6" t="n">
        <f aca="false">IF(1_Data_EDA!B2461="Second Class",1,0)</f>
        <v>0</v>
      </c>
      <c r="J2460" s="6" t="n">
        <f aca="false">IF(1_Data_EDA!B2461="Same Day",1,0)</f>
        <v>0</v>
      </c>
      <c r="K2460" s="6" t="n">
        <f aca="false">IF(1_Data_EDA!C2461="Corporate",1,0)</f>
        <v>0</v>
      </c>
      <c r="L2460" s="6" t="n">
        <f aca="false">IF(1_Data_EDA!C2461="Home Office",1,0)</f>
        <v>1</v>
      </c>
      <c r="M2460" s="6" t="n">
        <f aca="false">IF(1_Data_EDA!D2461="Europe",1,0)</f>
        <v>0</v>
      </c>
      <c r="N2460" s="6" t="n">
        <f aca="false">IF(1_Data_EDA!D2461="LATAM",1,0)</f>
        <v>0</v>
      </c>
      <c r="O2460" s="6" t="n">
        <f aca="false">IF(1_Data_EDA!D2461="Pacific Asia",1,0)</f>
        <v>0</v>
      </c>
      <c r="P2460" s="6" t="n">
        <f aca="false">IF(1_Data_EDA!D2461="USCA",1,0)</f>
        <v>1</v>
      </c>
      <c r="Q2460" s="6" t="n">
        <f aca="false">IF(C2460&gt;MEDIAN(C$5:C$8004),1,0)</f>
        <v>1</v>
      </c>
      <c r="R2460" s="6" t="n">
        <f aca="false">IF(D2460&gt;2,1,0)</f>
        <v>0</v>
      </c>
    </row>
    <row r="2461" customFormat="false" ht="15" hidden="false" customHeight="true" outlineLevel="0" collapsed="false">
      <c r="A2461" s="6" t="n">
        <f aca="false">1_Data_EDA!O2462</f>
        <v>0</v>
      </c>
      <c r="B2461" s="6" t="n">
        <f aca="false">1_Data_EDA!H2462</f>
        <v>4</v>
      </c>
      <c r="C2461" s="7" t="n">
        <f aca="false">1_Data_EDA!I2462</f>
        <v>50</v>
      </c>
      <c r="D2461" s="6" t="n">
        <f aca="false">1_Data_EDA!J2462</f>
        <v>2</v>
      </c>
      <c r="E2461" s="7" t="n">
        <f aca="false">1_Data_EDA!K2462</f>
        <v>100</v>
      </c>
      <c r="F2461" s="7" t="n">
        <f aca="false">1_Data_EDA!L2462</f>
        <v>10</v>
      </c>
      <c r="G2461" s="8" t="n">
        <f aca="false">1_Data_EDA!M2462</f>
        <v>0.100000001</v>
      </c>
      <c r="H2461" s="6" t="n">
        <f aca="false">IF(1_Data_EDA!B2462="First Class",1,0)</f>
        <v>0</v>
      </c>
      <c r="I2461" s="6" t="n">
        <f aca="false">IF(1_Data_EDA!B2462="Second Class",1,0)</f>
        <v>0</v>
      </c>
      <c r="J2461" s="6" t="n">
        <f aca="false">IF(1_Data_EDA!B2462="Same Day",1,0)</f>
        <v>0</v>
      </c>
      <c r="K2461" s="6" t="n">
        <f aca="false">IF(1_Data_EDA!C2462="Corporate",1,0)</f>
        <v>0</v>
      </c>
      <c r="L2461" s="6" t="n">
        <f aca="false">IF(1_Data_EDA!C2462="Home Office",1,0)</f>
        <v>0</v>
      </c>
      <c r="M2461" s="6" t="n">
        <f aca="false">IF(1_Data_EDA!D2462="Europe",1,0)</f>
        <v>0</v>
      </c>
      <c r="N2461" s="6" t="n">
        <f aca="false">IF(1_Data_EDA!D2462="LATAM",1,0)</f>
        <v>0</v>
      </c>
      <c r="O2461" s="6" t="n">
        <f aca="false">IF(1_Data_EDA!D2462="Pacific Asia",1,0)</f>
        <v>1</v>
      </c>
      <c r="P2461" s="6" t="n">
        <f aca="false">IF(1_Data_EDA!D2462="USCA",1,0)</f>
        <v>0</v>
      </c>
      <c r="Q2461" s="6" t="n">
        <f aca="false">IF(C2461&gt;MEDIAN(C$5:C$8004),1,0)</f>
        <v>0</v>
      </c>
      <c r="R2461" s="6" t="n">
        <f aca="false">IF(D2461&gt;2,1,0)</f>
        <v>0</v>
      </c>
    </row>
    <row r="2462" customFormat="false" ht="15" hidden="false" customHeight="true" outlineLevel="0" collapsed="false">
      <c r="A2462" s="6" t="n">
        <f aca="false">1_Data_EDA!O2463</f>
        <v>1</v>
      </c>
      <c r="B2462" s="6" t="n">
        <f aca="false">1_Data_EDA!H2463</f>
        <v>2</v>
      </c>
      <c r="C2462" s="7" t="n">
        <f aca="false">1_Data_EDA!I2463</f>
        <v>39.99000168</v>
      </c>
      <c r="D2462" s="6" t="n">
        <f aca="false">1_Data_EDA!J2463</f>
        <v>3</v>
      </c>
      <c r="E2462" s="7" t="n">
        <f aca="false">1_Data_EDA!K2463</f>
        <v>119.9700012</v>
      </c>
      <c r="F2462" s="7" t="n">
        <f aca="false">1_Data_EDA!L2463</f>
        <v>20.38999939</v>
      </c>
      <c r="G2462" s="8" t="n">
        <f aca="false">1_Data_EDA!M2463</f>
        <v>0.170000002</v>
      </c>
      <c r="H2462" s="6" t="n">
        <f aca="false">IF(1_Data_EDA!B2463="First Class",1,0)</f>
        <v>0</v>
      </c>
      <c r="I2462" s="6" t="n">
        <f aca="false">IF(1_Data_EDA!B2463="Second Class",1,0)</f>
        <v>1</v>
      </c>
      <c r="J2462" s="6" t="n">
        <f aca="false">IF(1_Data_EDA!B2463="Same Day",1,0)</f>
        <v>0</v>
      </c>
      <c r="K2462" s="6" t="n">
        <f aca="false">IF(1_Data_EDA!C2463="Corporate",1,0)</f>
        <v>0</v>
      </c>
      <c r="L2462" s="6" t="n">
        <f aca="false">IF(1_Data_EDA!C2463="Home Office",1,0)</f>
        <v>0</v>
      </c>
      <c r="M2462" s="6" t="n">
        <f aca="false">IF(1_Data_EDA!D2463="Europe",1,0)</f>
        <v>0</v>
      </c>
      <c r="N2462" s="6" t="n">
        <f aca="false">IF(1_Data_EDA!D2463="LATAM",1,0)</f>
        <v>1</v>
      </c>
      <c r="O2462" s="6" t="n">
        <f aca="false">IF(1_Data_EDA!D2463="Pacific Asia",1,0)</f>
        <v>0</v>
      </c>
      <c r="P2462" s="6" t="n">
        <f aca="false">IF(1_Data_EDA!D2463="USCA",1,0)</f>
        <v>0</v>
      </c>
      <c r="Q2462" s="6" t="n">
        <f aca="false">IF(C2462&gt;MEDIAN(C$5:C$8004),1,0)</f>
        <v>0</v>
      </c>
      <c r="R2462" s="6" t="n">
        <f aca="false">IF(D2462&gt;2,1,0)</f>
        <v>1</v>
      </c>
    </row>
    <row r="2463" customFormat="false" ht="15" hidden="false" customHeight="true" outlineLevel="0" collapsed="false">
      <c r="A2463" s="6" t="n">
        <f aca="false">1_Data_EDA!O2464</f>
        <v>0</v>
      </c>
      <c r="B2463" s="6" t="n">
        <f aca="false">1_Data_EDA!H2464</f>
        <v>4</v>
      </c>
      <c r="C2463" s="7" t="n">
        <f aca="false">1_Data_EDA!I2464</f>
        <v>50</v>
      </c>
      <c r="D2463" s="6" t="n">
        <f aca="false">1_Data_EDA!J2464</f>
        <v>4</v>
      </c>
      <c r="E2463" s="7" t="n">
        <f aca="false">1_Data_EDA!K2464</f>
        <v>200</v>
      </c>
      <c r="F2463" s="7" t="n">
        <f aca="false">1_Data_EDA!L2464</f>
        <v>50</v>
      </c>
      <c r="G2463" s="8" t="n">
        <f aca="false">1_Data_EDA!M2464</f>
        <v>0.25</v>
      </c>
      <c r="H2463" s="6" t="n">
        <f aca="false">IF(1_Data_EDA!B2464="First Class",1,0)</f>
        <v>0</v>
      </c>
      <c r="I2463" s="6" t="n">
        <f aca="false">IF(1_Data_EDA!B2464="Second Class",1,0)</f>
        <v>0</v>
      </c>
      <c r="J2463" s="6" t="n">
        <f aca="false">IF(1_Data_EDA!B2464="Same Day",1,0)</f>
        <v>0</v>
      </c>
      <c r="K2463" s="6" t="n">
        <f aca="false">IF(1_Data_EDA!C2464="Corporate",1,0)</f>
        <v>0</v>
      </c>
      <c r="L2463" s="6" t="n">
        <f aca="false">IF(1_Data_EDA!C2464="Home Office",1,0)</f>
        <v>0</v>
      </c>
      <c r="M2463" s="6" t="n">
        <f aca="false">IF(1_Data_EDA!D2464="Europe",1,0)</f>
        <v>0</v>
      </c>
      <c r="N2463" s="6" t="n">
        <f aca="false">IF(1_Data_EDA!D2464="LATAM",1,0)</f>
        <v>0</v>
      </c>
      <c r="O2463" s="6" t="n">
        <f aca="false">IF(1_Data_EDA!D2464="Pacific Asia",1,0)</f>
        <v>1</v>
      </c>
      <c r="P2463" s="6" t="n">
        <f aca="false">IF(1_Data_EDA!D2464="USCA",1,0)</f>
        <v>0</v>
      </c>
      <c r="Q2463" s="6" t="n">
        <f aca="false">IF(C2463&gt;MEDIAN(C$5:C$8004),1,0)</f>
        <v>0</v>
      </c>
      <c r="R2463" s="6" t="n">
        <f aca="false">IF(D2463&gt;2,1,0)</f>
        <v>1</v>
      </c>
    </row>
    <row r="2464" customFormat="false" ht="15" hidden="false" customHeight="true" outlineLevel="0" collapsed="false">
      <c r="A2464" s="6" t="n">
        <f aca="false">1_Data_EDA!O2465</f>
        <v>0</v>
      </c>
      <c r="B2464" s="6" t="n">
        <f aca="false">1_Data_EDA!H2465</f>
        <v>4</v>
      </c>
      <c r="C2464" s="7" t="n">
        <f aca="false">1_Data_EDA!I2465</f>
        <v>199.9900055</v>
      </c>
      <c r="D2464" s="6" t="n">
        <f aca="false">1_Data_EDA!J2465</f>
        <v>1</v>
      </c>
      <c r="E2464" s="7" t="n">
        <f aca="false">1_Data_EDA!K2465</f>
        <v>199.9900055</v>
      </c>
      <c r="F2464" s="7" t="n">
        <f aca="false">1_Data_EDA!L2465</f>
        <v>20</v>
      </c>
      <c r="G2464" s="8" t="n">
        <f aca="false">1_Data_EDA!M2465</f>
        <v>0.100000001</v>
      </c>
      <c r="H2464" s="6" t="n">
        <f aca="false">IF(1_Data_EDA!B2465="First Class",1,0)</f>
        <v>0</v>
      </c>
      <c r="I2464" s="6" t="n">
        <f aca="false">IF(1_Data_EDA!B2465="Second Class",1,0)</f>
        <v>0</v>
      </c>
      <c r="J2464" s="6" t="n">
        <f aca="false">IF(1_Data_EDA!B2465="Same Day",1,0)</f>
        <v>0</v>
      </c>
      <c r="K2464" s="6" t="n">
        <f aca="false">IF(1_Data_EDA!C2465="Corporate",1,0)</f>
        <v>1</v>
      </c>
      <c r="L2464" s="6" t="n">
        <f aca="false">IF(1_Data_EDA!C2465="Home Office",1,0)</f>
        <v>0</v>
      </c>
      <c r="M2464" s="6" t="n">
        <f aca="false">IF(1_Data_EDA!D2465="Europe",1,0)</f>
        <v>0</v>
      </c>
      <c r="N2464" s="6" t="n">
        <f aca="false">IF(1_Data_EDA!D2465="LATAM",1,0)</f>
        <v>1</v>
      </c>
      <c r="O2464" s="6" t="n">
        <f aca="false">IF(1_Data_EDA!D2465="Pacific Asia",1,0)</f>
        <v>0</v>
      </c>
      <c r="P2464" s="6" t="n">
        <f aca="false">IF(1_Data_EDA!D2465="USCA",1,0)</f>
        <v>0</v>
      </c>
      <c r="Q2464" s="6" t="n">
        <f aca="false">IF(C2464&gt;MEDIAN(C$5:C$8004),1,0)</f>
        <v>1</v>
      </c>
      <c r="R2464" s="6" t="n">
        <f aca="false">IF(D2464&gt;2,1,0)</f>
        <v>0</v>
      </c>
    </row>
    <row r="2465" customFormat="false" ht="15" hidden="false" customHeight="true" outlineLevel="0" collapsed="false">
      <c r="A2465" s="6" t="n">
        <f aca="false">1_Data_EDA!O2466</f>
        <v>1</v>
      </c>
      <c r="B2465" s="6" t="n">
        <f aca="false">1_Data_EDA!H2466</f>
        <v>4</v>
      </c>
      <c r="C2465" s="7" t="n">
        <f aca="false">1_Data_EDA!I2466</f>
        <v>50</v>
      </c>
      <c r="D2465" s="6" t="n">
        <f aca="false">1_Data_EDA!J2466</f>
        <v>3</v>
      </c>
      <c r="E2465" s="7" t="n">
        <f aca="false">1_Data_EDA!K2466</f>
        <v>150</v>
      </c>
      <c r="F2465" s="7" t="n">
        <f aca="false">1_Data_EDA!L2466</f>
        <v>37.5</v>
      </c>
      <c r="G2465" s="8" t="n">
        <f aca="false">1_Data_EDA!M2466</f>
        <v>0.25</v>
      </c>
      <c r="H2465" s="6" t="n">
        <f aca="false">IF(1_Data_EDA!B2466="First Class",1,0)</f>
        <v>0</v>
      </c>
      <c r="I2465" s="6" t="n">
        <f aca="false">IF(1_Data_EDA!B2466="Second Class",1,0)</f>
        <v>0</v>
      </c>
      <c r="J2465" s="6" t="n">
        <f aca="false">IF(1_Data_EDA!B2466="Same Day",1,0)</f>
        <v>0</v>
      </c>
      <c r="K2465" s="6" t="n">
        <f aca="false">IF(1_Data_EDA!C2466="Corporate",1,0)</f>
        <v>0</v>
      </c>
      <c r="L2465" s="6" t="n">
        <f aca="false">IF(1_Data_EDA!C2466="Home Office",1,0)</f>
        <v>1</v>
      </c>
      <c r="M2465" s="6" t="n">
        <f aca="false">IF(1_Data_EDA!D2466="Europe",1,0)</f>
        <v>0</v>
      </c>
      <c r="N2465" s="6" t="n">
        <f aca="false">IF(1_Data_EDA!D2466="LATAM",1,0)</f>
        <v>0</v>
      </c>
      <c r="O2465" s="6" t="n">
        <f aca="false">IF(1_Data_EDA!D2466="Pacific Asia",1,0)</f>
        <v>0</v>
      </c>
      <c r="P2465" s="6" t="n">
        <f aca="false">IF(1_Data_EDA!D2466="USCA",1,0)</f>
        <v>0</v>
      </c>
      <c r="Q2465" s="6" t="n">
        <f aca="false">IF(C2465&gt;MEDIAN(C$5:C$8004),1,0)</f>
        <v>0</v>
      </c>
      <c r="R2465" s="6" t="n">
        <f aca="false">IF(D2465&gt;2,1,0)</f>
        <v>1</v>
      </c>
    </row>
    <row r="2466" customFormat="false" ht="15" hidden="false" customHeight="true" outlineLevel="0" collapsed="false">
      <c r="A2466" s="6" t="n">
        <f aca="false">1_Data_EDA!O2467</f>
        <v>0</v>
      </c>
      <c r="B2466" s="6" t="n">
        <f aca="false">1_Data_EDA!H2467</f>
        <v>4</v>
      </c>
      <c r="C2466" s="7" t="n">
        <f aca="false">1_Data_EDA!I2467</f>
        <v>399.980011</v>
      </c>
      <c r="D2466" s="6" t="n">
        <f aca="false">1_Data_EDA!J2467</f>
        <v>1</v>
      </c>
      <c r="E2466" s="7" t="n">
        <f aca="false">1_Data_EDA!K2467</f>
        <v>399.980011</v>
      </c>
      <c r="F2466" s="7" t="n">
        <f aca="false">1_Data_EDA!L2467</f>
        <v>52</v>
      </c>
      <c r="G2466" s="8" t="n">
        <f aca="false">1_Data_EDA!M2467</f>
        <v>0.129999995</v>
      </c>
      <c r="H2466" s="6" t="n">
        <f aca="false">IF(1_Data_EDA!B2467="First Class",1,0)</f>
        <v>0</v>
      </c>
      <c r="I2466" s="6" t="n">
        <f aca="false">IF(1_Data_EDA!B2467="Second Class",1,0)</f>
        <v>0</v>
      </c>
      <c r="J2466" s="6" t="n">
        <f aca="false">IF(1_Data_EDA!B2467="Same Day",1,0)</f>
        <v>0</v>
      </c>
      <c r="K2466" s="6" t="n">
        <f aca="false">IF(1_Data_EDA!C2467="Corporate",1,0)</f>
        <v>0</v>
      </c>
      <c r="L2466" s="6" t="n">
        <f aca="false">IF(1_Data_EDA!C2467="Home Office",1,0)</f>
        <v>0</v>
      </c>
      <c r="M2466" s="6" t="n">
        <f aca="false">IF(1_Data_EDA!D2467="Europe",1,0)</f>
        <v>0</v>
      </c>
      <c r="N2466" s="6" t="n">
        <f aca="false">IF(1_Data_EDA!D2467="LATAM",1,0)</f>
        <v>0</v>
      </c>
      <c r="O2466" s="6" t="n">
        <f aca="false">IF(1_Data_EDA!D2467="Pacific Asia",1,0)</f>
        <v>0</v>
      </c>
      <c r="P2466" s="6" t="n">
        <f aca="false">IF(1_Data_EDA!D2467="USCA",1,0)</f>
        <v>1</v>
      </c>
      <c r="Q2466" s="6" t="n">
        <f aca="false">IF(C2466&gt;MEDIAN(C$5:C$8004),1,0)</f>
        <v>1</v>
      </c>
      <c r="R2466" s="6" t="n">
        <f aca="false">IF(D2466&gt;2,1,0)</f>
        <v>0</v>
      </c>
    </row>
    <row r="2467" customFormat="false" ht="15" hidden="false" customHeight="true" outlineLevel="0" collapsed="false">
      <c r="A2467" s="6" t="n">
        <f aca="false">1_Data_EDA!O2468</f>
        <v>1</v>
      </c>
      <c r="B2467" s="6" t="n">
        <f aca="false">1_Data_EDA!H2468</f>
        <v>2</v>
      </c>
      <c r="C2467" s="7" t="n">
        <f aca="false">1_Data_EDA!I2468</f>
        <v>399.980011</v>
      </c>
      <c r="D2467" s="6" t="n">
        <f aca="false">1_Data_EDA!J2468</f>
        <v>1</v>
      </c>
      <c r="E2467" s="7" t="n">
        <f aca="false">1_Data_EDA!K2468</f>
        <v>399.980011</v>
      </c>
      <c r="F2467" s="7" t="n">
        <f aca="false">1_Data_EDA!L2468</f>
        <v>48</v>
      </c>
      <c r="G2467" s="8" t="n">
        <f aca="false">1_Data_EDA!M2468</f>
        <v>0.119999997</v>
      </c>
      <c r="H2467" s="6" t="n">
        <f aca="false">IF(1_Data_EDA!B2468="First Class",1,0)</f>
        <v>0</v>
      </c>
      <c r="I2467" s="6" t="n">
        <f aca="false">IF(1_Data_EDA!B2468="Second Class",1,0)</f>
        <v>1</v>
      </c>
      <c r="J2467" s="6" t="n">
        <f aca="false">IF(1_Data_EDA!B2468="Same Day",1,0)</f>
        <v>0</v>
      </c>
      <c r="K2467" s="6" t="n">
        <f aca="false">IF(1_Data_EDA!C2468="Corporate",1,0)</f>
        <v>0</v>
      </c>
      <c r="L2467" s="6" t="n">
        <f aca="false">IF(1_Data_EDA!C2468="Home Office",1,0)</f>
        <v>0</v>
      </c>
      <c r="M2467" s="6" t="n">
        <f aca="false">IF(1_Data_EDA!D2468="Europe",1,0)</f>
        <v>1</v>
      </c>
      <c r="N2467" s="6" t="n">
        <f aca="false">IF(1_Data_EDA!D2468="LATAM",1,0)</f>
        <v>0</v>
      </c>
      <c r="O2467" s="6" t="n">
        <f aca="false">IF(1_Data_EDA!D2468="Pacific Asia",1,0)</f>
        <v>0</v>
      </c>
      <c r="P2467" s="6" t="n">
        <f aca="false">IF(1_Data_EDA!D2468="USCA",1,0)</f>
        <v>0</v>
      </c>
      <c r="Q2467" s="6" t="n">
        <f aca="false">IF(C2467&gt;MEDIAN(C$5:C$8004),1,0)</f>
        <v>1</v>
      </c>
      <c r="R2467" s="6" t="n">
        <f aca="false">IF(D2467&gt;2,1,0)</f>
        <v>0</v>
      </c>
    </row>
    <row r="2468" customFormat="false" ht="15" hidden="false" customHeight="true" outlineLevel="0" collapsed="false">
      <c r="A2468" s="6" t="n">
        <f aca="false">1_Data_EDA!O2469</f>
        <v>1</v>
      </c>
      <c r="B2468" s="6" t="n">
        <f aca="false">1_Data_EDA!H2469</f>
        <v>1</v>
      </c>
      <c r="C2468" s="7" t="n">
        <f aca="false">1_Data_EDA!I2469</f>
        <v>49.97999954</v>
      </c>
      <c r="D2468" s="6" t="n">
        <f aca="false">1_Data_EDA!J2469</f>
        <v>5</v>
      </c>
      <c r="E2468" s="7" t="n">
        <f aca="false">1_Data_EDA!K2469</f>
        <v>249.8999939</v>
      </c>
      <c r="F2468" s="7" t="n">
        <f aca="false">1_Data_EDA!L2469</f>
        <v>17.48999977</v>
      </c>
      <c r="G2468" s="8" t="n">
        <f aca="false">1_Data_EDA!M2469</f>
        <v>0.07</v>
      </c>
      <c r="H2468" s="6" t="n">
        <f aca="false">IF(1_Data_EDA!B2469="First Class",1,0)</f>
        <v>1</v>
      </c>
      <c r="I2468" s="6" t="n">
        <f aca="false">IF(1_Data_EDA!B2469="Second Class",1,0)</f>
        <v>0</v>
      </c>
      <c r="J2468" s="6" t="n">
        <f aca="false">IF(1_Data_EDA!B2469="Same Day",1,0)</f>
        <v>0</v>
      </c>
      <c r="K2468" s="6" t="n">
        <f aca="false">IF(1_Data_EDA!C2469="Corporate",1,0)</f>
        <v>0</v>
      </c>
      <c r="L2468" s="6" t="n">
        <f aca="false">IF(1_Data_EDA!C2469="Home Office",1,0)</f>
        <v>0</v>
      </c>
      <c r="M2468" s="6" t="n">
        <f aca="false">IF(1_Data_EDA!D2469="Europe",1,0)</f>
        <v>0</v>
      </c>
      <c r="N2468" s="6" t="n">
        <f aca="false">IF(1_Data_EDA!D2469="LATAM",1,0)</f>
        <v>1</v>
      </c>
      <c r="O2468" s="6" t="n">
        <f aca="false">IF(1_Data_EDA!D2469="Pacific Asia",1,0)</f>
        <v>0</v>
      </c>
      <c r="P2468" s="6" t="n">
        <f aca="false">IF(1_Data_EDA!D2469="USCA",1,0)</f>
        <v>0</v>
      </c>
      <c r="Q2468" s="6" t="n">
        <f aca="false">IF(C2468&gt;MEDIAN(C$5:C$8004),1,0)</f>
        <v>0</v>
      </c>
      <c r="R2468" s="6" t="n">
        <f aca="false">IF(D2468&gt;2,1,0)</f>
        <v>1</v>
      </c>
    </row>
    <row r="2469" customFormat="false" ht="15" hidden="false" customHeight="true" outlineLevel="0" collapsed="false">
      <c r="A2469" s="6" t="n">
        <f aca="false">1_Data_EDA!O2470</f>
        <v>0</v>
      </c>
      <c r="B2469" s="6" t="n">
        <f aca="false">1_Data_EDA!H2470</f>
        <v>2</v>
      </c>
      <c r="C2469" s="7" t="n">
        <f aca="false">1_Data_EDA!I2470</f>
        <v>129.9900055</v>
      </c>
      <c r="D2469" s="6" t="n">
        <f aca="false">1_Data_EDA!J2470</f>
        <v>1</v>
      </c>
      <c r="E2469" s="7" t="n">
        <f aca="false">1_Data_EDA!K2470</f>
        <v>129.9900055</v>
      </c>
      <c r="F2469" s="7" t="n">
        <f aca="false">1_Data_EDA!L2470</f>
        <v>20.79999924</v>
      </c>
      <c r="G2469" s="8" t="n">
        <f aca="false">1_Data_EDA!M2470</f>
        <v>0.159999996</v>
      </c>
      <c r="H2469" s="6" t="n">
        <f aca="false">IF(1_Data_EDA!B2470="First Class",1,0)</f>
        <v>0</v>
      </c>
      <c r="I2469" s="6" t="n">
        <f aca="false">IF(1_Data_EDA!B2470="Second Class",1,0)</f>
        <v>1</v>
      </c>
      <c r="J2469" s="6" t="n">
        <f aca="false">IF(1_Data_EDA!B2470="Same Day",1,0)</f>
        <v>0</v>
      </c>
      <c r="K2469" s="6" t="n">
        <f aca="false">IF(1_Data_EDA!C2470="Corporate",1,0)</f>
        <v>1</v>
      </c>
      <c r="L2469" s="6" t="n">
        <f aca="false">IF(1_Data_EDA!C2470="Home Office",1,0)</f>
        <v>0</v>
      </c>
      <c r="M2469" s="6" t="n">
        <f aca="false">IF(1_Data_EDA!D2470="Europe",1,0)</f>
        <v>0</v>
      </c>
      <c r="N2469" s="6" t="n">
        <f aca="false">IF(1_Data_EDA!D2470="LATAM",1,0)</f>
        <v>0</v>
      </c>
      <c r="O2469" s="6" t="n">
        <f aca="false">IF(1_Data_EDA!D2470="Pacific Asia",1,0)</f>
        <v>0</v>
      </c>
      <c r="P2469" s="6" t="n">
        <f aca="false">IF(1_Data_EDA!D2470="USCA",1,0)</f>
        <v>1</v>
      </c>
      <c r="Q2469" s="6" t="n">
        <f aca="false">IF(C2469&gt;MEDIAN(C$5:C$8004),1,0)</f>
        <v>1</v>
      </c>
      <c r="R2469" s="6" t="n">
        <f aca="false">IF(D2469&gt;2,1,0)</f>
        <v>0</v>
      </c>
    </row>
    <row r="2470" customFormat="false" ht="15" hidden="false" customHeight="true" outlineLevel="0" collapsed="false">
      <c r="A2470" s="6" t="n">
        <f aca="false">1_Data_EDA!O2471</f>
        <v>0</v>
      </c>
      <c r="B2470" s="6" t="n">
        <f aca="false">1_Data_EDA!H2471</f>
        <v>4</v>
      </c>
      <c r="C2470" s="7" t="n">
        <f aca="false">1_Data_EDA!I2471</f>
        <v>24.98999977</v>
      </c>
      <c r="D2470" s="6" t="n">
        <f aca="false">1_Data_EDA!J2471</f>
        <v>5</v>
      </c>
      <c r="E2470" s="7" t="n">
        <f aca="false">1_Data_EDA!K2471</f>
        <v>124.9499969</v>
      </c>
      <c r="F2470" s="7" t="n">
        <f aca="false">1_Data_EDA!L2471</f>
        <v>6.25</v>
      </c>
      <c r="G2470" s="8" t="n">
        <f aca="false">1_Data_EDA!M2471</f>
        <v>0.050000001</v>
      </c>
      <c r="H2470" s="6" t="n">
        <f aca="false">IF(1_Data_EDA!B2471="First Class",1,0)</f>
        <v>0</v>
      </c>
      <c r="I2470" s="6" t="n">
        <f aca="false">IF(1_Data_EDA!B2471="Second Class",1,0)</f>
        <v>0</v>
      </c>
      <c r="J2470" s="6" t="n">
        <f aca="false">IF(1_Data_EDA!B2471="Same Day",1,0)</f>
        <v>0</v>
      </c>
      <c r="K2470" s="6" t="n">
        <f aca="false">IF(1_Data_EDA!C2471="Corporate",1,0)</f>
        <v>0</v>
      </c>
      <c r="L2470" s="6" t="n">
        <f aca="false">IF(1_Data_EDA!C2471="Home Office",1,0)</f>
        <v>0</v>
      </c>
      <c r="M2470" s="6" t="n">
        <f aca="false">IF(1_Data_EDA!D2471="Europe",1,0)</f>
        <v>0</v>
      </c>
      <c r="N2470" s="6" t="n">
        <f aca="false">IF(1_Data_EDA!D2471="LATAM",1,0)</f>
        <v>0</v>
      </c>
      <c r="O2470" s="6" t="n">
        <f aca="false">IF(1_Data_EDA!D2471="Pacific Asia",1,0)</f>
        <v>0</v>
      </c>
      <c r="P2470" s="6" t="n">
        <f aca="false">IF(1_Data_EDA!D2471="USCA",1,0)</f>
        <v>1</v>
      </c>
      <c r="Q2470" s="6" t="n">
        <f aca="false">IF(C2470&gt;MEDIAN(C$5:C$8004),1,0)</f>
        <v>0</v>
      </c>
      <c r="R2470" s="6" t="n">
        <f aca="false">IF(D2470&gt;2,1,0)</f>
        <v>1</v>
      </c>
    </row>
    <row r="2471" customFormat="false" ht="15" hidden="false" customHeight="true" outlineLevel="0" collapsed="false">
      <c r="A2471" s="6" t="n">
        <f aca="false">1_Data_EDA!O2472</f>
        <v>1</v>
      </c>
      <c r="B2471" s="6" t="n">
        <f aca="false">1_Data_EDA!H2472</f>
        <v>2</v>
      </c>
      <c r="C2471" s="7" t="n">
        <f aca="false">1_Data_EDA!I2472</f>
        <v>129.9900055</v>
      </c>
      <c r="D2471" s="6" t="n">
        <f aca="false">1_Data_EDA!J2472</f>
        <v>1</v>
      </c>
      <c r="E2471" s="7" t="n">
        <f aca="false">1_Data_EDA!K2472</f>
        <v>129.9900055</v>
      </c>
      <c r="F2471" s="7" t="n">
        <f aca="false">1_Data_EDA!L2472</f>
        <v>32.5</v>
      </c>
      <c r="G2471" s="8" t="n">
        <f aca="false">1_Data_EDA!M2472</f>
        <v>0.25</v>
      </c>
      <c r="H2471" s="6" t="n">
        <f aca="false">IF(1_Data_EDA!B2472="First Class",1,0)</f>
        <v>0</v>
      </c>
      <c r="I2471" s="6" t="n">
        <f aca="false">IF(1_Data_EDA!B2472="Second Class",1,0)</f>
        <v>1</v>
      </c>
      <c r="J2471" s="6" t="n">
        <f aca="false">IF(1_Data_EDA!B2472="Same Day",1,0)</f>
        <v>0</v>
      </c>
      <c r="K2471" s="6" t="n">
        <f aca="false">IF(1_Data_EDA!C2472="Corporate",1,0)</f>
        <v>0</v>
      </c>
      <c r="L2471" s="6" t="n">
        <f aca="false">IF(1_Data_EDA!C2472="Home Office",1,0)</f>
        <v>0</v>
      </c>
      <c r="M2471" s="6" t="n">
        <f aca="false">IF(1_Data_EDA!D2472="Europe",1,0)</f>
        <v>0</v>
      </c>
      <c r="N2471" s="6" t="n">
        <f aca="false">IF(1_Data_EDA!D2472="LATAM",1,0)</f>
        <v>1</v>
      </c>
      <c r="O2471" s="6" t="n">
        <f aca="false">IF(1_Data_EDA!D2472="Pacific Asia",1,0)</f>
        <v>0</v>
      </c>
      <c r="P2471" s="6" t="n">
        <f aca="false">IF(1_Data_EDA!D2472="USCA",1,0)</f>
        <v>0</v>
      </c>
      <c r="Q2471" s="6" t="n">
        <f aca="false">IF(C2471&gt;MEDIAN(C$5:C$8004),1,0)</f>
        <v>1</v>
      </c>
      <c r="R2471" s="6" t="n">
        <f aca="false">IF(D2471&gt;2,1,0)</f>
        <v>0</v>
      </c>
    </row>
    <row r="2472" customFormat="false" ht="15" hidden="false" customHeight="true" outlineLevel="0" collapsed="false">
      <c r="A2472" s="6" t="n">
        <f aca="false">1_Data_EDA!O2473</f>
        <v>0</v>
      </c>
      <c r="B2472" s="6" t="n">
        <f aca="false">1_Data_EDA!H2473</f>
        <v>2</v>
      </c>
      <c r="C2472" s="7" t="n">
        <f aca="false">1_Data_EDA!I2473</f>
        <v>44.99000168</v>
      </c>
      <c r="D2472" s="6" t="n">
        <f aca="false">1_Data_EDA!J2473</f>
        <v>1</v>
      </c>
      <c r="E2472" s="7" t="n">
        <f aca="false">1_Data_EDA!K2473</f>
        <v>44.99000168</v>
      </c>
      <c r="F2472" s="7" t="n">
        <f aca="false">1_Data_EDA!L2473</f>
        <v>2.470000029</v>
      </c>
      <c r="G2472" s="8" t="n">
        <f aca="false">1_Data_EDA!M2473</f>
        <v>0.059999999</v>
      </c>
      <c r="H2472" s="6" t="n">
        <f aca="false">IF(1_Data_EDA!B2473="First Class",1,0)</f>
        <v>0</v>
      </c>
      <c r="I2472" s="6" t="n">
        <f aca="false">IF(1_Data_EDA!B2473="Second Class",1,0)</f>
        <v>1</v>
      </c>
      <c r="J2472" s="6" t="n">
        <f aca="false">IF(1_Data_EDA!B2473="Same Day",1,0)</f>
        <v>0</v>
      </c>
      <c r="K2472" s="6" t="n">
        <f aca="false">IF(1_Data_EDA!C2473="Corporate",1,0)</f>
        <v>0</v>
      </c>
      <c r="L2472" s="6" t="n">
        <f aca="false">IF(1_Data_EDA!C2473="Home Office",1,0)</f>
        <v>1</v>
      </c>
      <c r="M2472" s="6" t="n">
        <f aca="false">IF(1_Data_EDA!D2473="Europe",1,0)</f>
        <v>1</v>
      </c>
      <c r="N2472" s="6" t="n">
        <f aca="false">IF(1_Data_EDA!D2473="LATAM",1,0)</f>
        <v>0</v>
      </c>
      <c r="O2472" s="6" t="n">
        <f aca="false">IF(1_Data_EDA!D2473="Pacific Asia",1,0)</f>
        <v>0</v>
      </c>
      <c r="P2472" s="6" t="n">
        <f aca="false">IF(1_Data_EDA!D2473="USCA",1,0)</f>
        <v>0</v>
      </c>
      <c r="Q2472" s="6" t="n">
        <f aca="false">IF(C2472&gt;MEDIAN(C$5:C$8004),1,0)</f>
        <v>0</v>
      </c>
      <c r="R2472" s="6" t="n">
        <f aca="false">IF(D2472&gt;2,1,0)</f>
        <v>0</v>
      </c>
    </row>
    <row r="2473" customFormat="false" ht="15" hidden="false" customHeight="true" outlineLevel="0" collapsed="false">
      <c r="A2473" s="6" t="n">
        <f aca="false">1_Data_EDA!O2474</f>
        <v>0</v>
      </c>
      <c r="B2473" s="6" t="n">
        <f aca="false">1_Data_EDA!H2474</f>
        <v>4</v>
      </c>
      <c r="C2473" s="7" t="n">
        <f aca="false">1_Data_EDA!I2474</f>
        <v>99.98999786</v>
      </c>
      <c r="D2473" s="6" t="n">
        <f aca="false">1_Data_EDA!J2474</f>
        <v>1</v>
      </c>
      <c r="E2473" s="7" t="n">
        <f aca="false">1_Data_EDA!K2474</f>
        <v>99.98999786</v>
      </c>
      <c r="F2473" s="7" t="n">
        <f aca="false">1_Data_EDA!L2474</f>
        <v>0</v>
      </c>
      <c r="G2473" s="8" t="n">
        <f aca="false">1_Data_EDA!M2474</f>
        <v>0</v>
      </c>
      <c r="H2473" s="6" t="n">
        <f aca="false">IF(1_Data_EDA!B2474="First Class",1,0)</f>
        <v>0</v>
      </c>
      <c r="I2473" s="6" t="n">
        <f aca="false">IF(1_Data_EDA!B2474="Second Class",1,0)</f>
        <v>0</v>
      </c>
      <c r="J2473" s="6" t="n">
        <f aca="false">IF(1_Data_EDA!B2474="Same Day",1,0)</f>
        <v>0</v>
      </c>
      <c r="K2473" s="6" t="n">
        <f aca="false">IF(1_Data_EDA!C2474="Corporate",1,0)</f>
        <v>1</v>
      </c>
      <c r="L2473" s="6" t="n">
        <f aca="false">IF(1_Data_EDA!C2474="Home Office",1,0)</f>
        <v>0</v>
      </c>
      <c r="M2473" s="6" t="n">
        <f aca="false">IF(1_Data_EDA!D2474="Europe",1,0)</f>
        <v>0</v>
      </c>
      <c r="N2473" s="6" t="n">
        <f aca="false">IF(1_Data_EDA!D2474="LATAM",1,0)</f>
        <v>1</v>
      </c>
      <c r="O2473" s="6" t="n">
        <f aca="false">IF(1_Data_EDA!D2474="Pacific Asia",1,0)</f>
        <v>0</v>
      </c>
      <c r="P2473" s="6" t="n">
        <f aca="false">IF(1_Data_EDA!D2474="USCA",1,0)</f>
        <v>0</v>
      </c>
      <c r="Q2473" s="6" t="n">
        <f aca="false">IF(C2473&gt;MEDIAN(C$5:C$8004),1,0)</f>
        <v>1</v>
      </c>
      <c r="R2473" s="6" t="n">
        <f aca="false">IF(D2473&gt;2,1,0)</f>
        <v>0</v>
      </c>
    </row>
    <row r="2474" customFormat="false" ht="15" hidden="false" customHeight="true" outlineLevel="0" collapsed="false">
      <c r="A2474" s="6" t="n">
        <f aca="false">1_Data_EDA!O2475</f>
        <v>1</v>
      </c>
      <c r="B2474" s="6" t="n">
        <f aca="false">1_Data_EDA!H2475</f>
        <v>2</v>
      </c>
      <c r="C2474" s="7" t="n">
        <f aca="false">1_Data_EDA!I2475</f>
        <v>399.980011</v>
      </c>
      <c r="D2474" s="6" t="n">
        <f aca="false">1_Data_EDA!J2475</f>
        <v>1</v>
      </c>
      <c r="E2474" s="7" t="n">
        <f aca="false">1_Data_EDA!K2475</f>
        <v>399.980011</v>
      </c>
      <c r="F2474" s="7" t="n">
        <f aca="false">1_Data_EDA!L2475</f>
        <v>16</v>
      </c>
      <c r="G2474" s="8" t="n">
        <f aca="false">1_Data_EDA!M2475</f>
        <v>0.039999999</v>
      </c>
      <c r="H2474" s="6" t="n">
        <f aca="false">IF(1_Data_EDA!B2475="First Class",1,0)</f>
        <v>0</v>
      </c>
      <c r="I2474" s="6" t="n">
        <f aca="false">IF(1_Data_EDA!B2475="Second Class",1,0)</f>
        <v>1</v>
      </c>
      <c r="J2474" s="6" t="n">
        <f aca="false">IF(1_Data_EDA!B2475="Same Day",1,0)</f>
        <v>0</v>
      </c>
      <c r="K2474" s="6" t="n">
        <f aca="false">IF(1_Data_EDA!C2475="Corporate",1,0)</f>
        <v>0</v>
      </c>
      <c r="L2474" s="6" t="n">
        <f aca="false">IF(1_Data_EDA!C2475="Home Office",1,0)</f>
        <v>1</v>
      </c>
      <c r="M2474" s="6" t="n">
        <f aca="false">IF(1_Data_EDA!D2475="Europe",1,0)</f>
        <v>0</v>
      </c>
      <c r="N2474" s="6" t="n">
        <f aca="false">IF(1_Data_EDA!D2475="LATAM",1,0)</f>
        <v>1</v>
      </c>
      <c r="O2474" s="6" t="n">
        <f aca="false">IF(1_Data_EDA!D2475="Pacific Asia",1,0)</f>
        <v>0</v>
      </c>
      <c r="P2474" s="6" t="n">
        <f aca="false">IF(1_Data_EDA!D2475="USCA",1,0)</f>
        <v>0</v>
      </c>
      <c r="Q2474" s="6" t="n">
        <f aca="false">IF(C2474&gt;MEDIAN(C$5:C$8004),1,0)</f>
        <v>1</v>
      </c>
      <c r="R2474" s="6" t="n">
        <f aca="false">IF(D2474&gt;2,1,0)</f>
        <v>0</v>
      </c>
    </row>
    <row r="2475" customFormat="false" ht="15" hidden="false" customHeight="true" outlineLevel="0" collapsed="false">
      <c r="A2475" s="6" t="n">
        <f aca="false">1_Data_EDA!O2476</f>
        <v>1</v>
      </c>
      <c r="B2475" s="6" t="n">
        <f aca="false">1_Data_EDA!H2476</f>
        <v>4</v>
      </c>
      <c r="C2475" s="7" t="n">
        <f aca="false">1_Data_EDA!I2476</f>
        <v>59.99000168</v>
      </c>
      <c r="D2475" s="6" t="n">
        <f aca="false">1_Data_EDA!J2476</f>
        <v>5</v>
      </c>
      <c r="E2475" s="7" t="n">
        <f aca="false">1_Data_EDA!K2476</f>
        <v>299.9500122</v>
      </c>
      <c r="F2475" s="7" t="n">
        <f aca="false">1_Data_EDA!L2476</f>
        <v>12</v>
      </c>
      <c r="G2475" s="8" t="n">
        <f aca="false">1_Data_EDA!M2476</f>
        <v>0.039999999</v>
      </c>
      <c r="H2475" s="6" t="n">
        <f aca="false">IF(1_Data_EDA!B2476="First Class",1,0)</f>
        <v>0</v>
      </c>
      <c r="I2475" s="6" t="n">
        <f aca="false">IF(1_Data_EDA!B2476="Second Class",1,0)</f>
        <v>0</v>
      </c>
      <c r="J2475" s="6" t="n">
        <f aca="false">IF(1_Data_EDA!B2476="Same Day",1,0)</f>
        <v>0</v>
      </c>
      <c r="K2475" s="6" t="n">
        <f aca="false">IF(1_Data_EDA!C2476="Corporate",1,0)</f>
        <v>1</v>
      </c>
      <c r="L2475" s="6" t="n">
        <f aca="false">IF(1_Data_EDA!C2476="Home Office",1,0)</f>
        <v>0</v>
      </c>
      <c r="M2475" s="6" t="n">
        <f aca="false">IF(1_Data_EDA!D2476="Europe",1,0)</f>
        <v>0</v>
      </c>
      <c r="N2475" s="6" t="n">
        <f aca="false">IF(1_Data_EDA!D2476="LATAM",1,0)</f>
        <v>0</v>
      </c>
      <c r="O2475" s="6" t="n">
        <f aca="false">IF(1_Data_EDA!D2476="Pacific Asia",1,0)</f>
        <v>0</v>
      </c>
      <c r="P2475" s="6" t="n">
        <f aca="false">IF(1_Data_EDA!D2476="USCA",1,0)</f>
        <v>1</v>
      </c>
      <c r="Q2475" s="6" t="n">
        <f aca="false">IF(C2475&gt;MEDIAN(C$5:C$8004),1,0)</f>
        <v>0</v>
      </c>
      <c r="R2475" s="6" t="n">
        <f aca="false">IF(D2475&gt;2,1,0)</f>
        <v>1</v>
      </c>
    </row>
    <row r="2476" customFormat="false" ht="15" hidden="false" customHeight="true" outlineLevel="0" collapsed="false">
      <c r="A2476" s="6" t="n">
        <f aca="false">1_Data_EDA!O2477</f>
        <v>0</v>
      </c>
      <c r="B2476" s="6" t="n">
        <f aca="false">1_Data_EDA!H2477</f>
        <v>4</v>
      </c>
      <c r="C2476" s="7" t="n">
        <f aca="false">1_Data_EDA!I2477</f>
        <v>49.97999954</v>
      </c>
      <c r="D2476" s="6" t="n">
        <f aca="false">1_Data_EDA!J2477</f>
        <v>2</v>
      </c>
      <c r="E2476" s="7" t="n">
        <f aca="false">1_Data_EDA!K2477</f>
        <v>99.95999908</v>
      </c>
      <c r="F2476" s="7" t="n">
        <f aca="false">1_Data_EDA!L2477</f>
        <v>12.98999977</v>
      </c>
      <c r="G2476" s="8" t="n">
        <f aca="false">1_Data_EDA!M2477</f>
        <v>0.129999995</v>
      </c>
      <c r="H2476" s="6" t="n">
        <f aca="false">IF(1_Data_EDA!B2477="First Class",1,0)</f>
        <v>0</v>
      </c>
      <c r="I2476" s="6" t="n">
        <f aca="false">IF(1_Data_EDA!B2477="Second Class",1,0)</f>
        <v>0</v>
      </c>
      <c r="J2476" s="6" t="n">
        <f aca="false">IF(1_Data_EDA!B2477="Same Day",1,0)</f>
        <v>0</v>
      </c>
      <c r="K2476" s="6" t="n">
        <f aca="false">IF(1_Data_EDA!C2477="Corporate",1,0)</f>
        <v>0</v>
      </c>
      <c r="L2476" s="6" t="n">
        <f aca="false">IF(1_Data_EDA!C2477="Home Office",1,0)</f>
        <v>1</v>
      </c>
      <c r="M2476" s="6" t="n">
        <f aca="false">IF(1_Data_EDA!D2477="Europe",1,0)</f>
        <v>0</v>
      </c>
      <c r="N2476" s="6" t="n">
        <f aca="false">IF(1_Data_EDA!D2477="LATAM",1,0)</f>
        <v>1</v>
      </c>
      <c r="O2476" s="6" t="n">
        <f aca="false">IF(1_Data_EDA!D2477="Pacific Asia",1,0)</f>
        <v>0</v>
      </c>
      <c r="P2476" s="6" t="n">
        <f aca="false">IF(1_Data_EDA!D2477="USCA",1,0)</f>
        <v>0</v>
      </c>
      <c r="Q2476" s="6" t="n">
        <f aca="false">IF(C2476&gt;MEDIAN(C$5:C$8004),1,0)</f>
        <v>0</v>
      </c>
      <c r="R2476" s="6" t="n">
        <f aca="false">IF(D2476&gt;2,1,0)</f>
        <v>0</v>
      </c>
    </row>
    <row r="2477" customFormat="false" ht="15" hidden="false" customHeight="true" outlineLevel="0" collapsed="false">
      <c r="A2477" s="6" t="n">
        <f aca="false">1_Data_EDA!O2478</f>
        <v>1</v>
      </c>
      <c r="B2477" s="6" t="n">
        <f aca="false">1_Data_EDA!H2478</f>
        <v>1</v>
      </c>
      <c r="C2477" s="7" t="n">
        <f aca="false">1_Data_EDA!I2478</f>
        <v>50</v>
      </c>
      <c r="D2477" s="6" t="n">
        <f aca="false">1_Data_EDA!J2478</f>
        <v>3</v>
      </c>
      <c r="E2477" s="7" t="n">
        <f aca="false">1_Data_EDA!K2478</f>
        <v>150</v>
      </c>
      <c r="F2477" s="7" t="n">
        <f aca="false">1_Data_EDA!L2478</f>
        <v>7.5</v>
      </c>
      <c r="G2477" s="8" t="n">
        <f aca="false">1_Data_EDA!M2478</f>
        <v>0.050000001</v>
      </c>
      <c r="H2477" s="6" t="n">
        <f aca="false">IF(1_Data_EDA!B2478="First Class",1,0)</f>
        <v>1</v>
      </c>
      <c r="I2477" s="6" t="n">
        <f aca="false">IF(1_Data_EDA!B2478="Second Class",1,0)</f>
        <v>0</v>
      </c>
      <c r="J2477" s="6" t="n">
        <f aca="false">IF(1_Data_EDA!B2478="Same Day",1,0)</f>
        <v>0</v>
      </c>
      <c r="K2477" s="6" t="n">
        <f aca="false">IF(1_Data_EDA!C2478="Corporate",1,0)</f>
        <v>1</v>
      </c>
      <c r="L2477" s="6" t="n">
        <f aca="false">IF(1_Data_EDA!C2478="Home Office",1,0)</f>
        <v>0</v>
      </c>
      <c r="M2477" s="6" t="n">
        <f aca="false">IF(1_Data_EDA!D2478="Europe",1,0)</f>
        <v>1</v>
      </c>
      <c r="N2477" s="6" t="n">
        <f aca="false">IF(1_Data_EDA!D2478="LATAM",1,0)</f>
        <v>0</v>
      </c>
      <c r="O2477" s="6" t="n">
        <f aca="false">IF(1_Data_EDA!D2478="Pacific Asia",1,0)</f>
        <v>0</v>
      </c>
      <c r="P2477" s="6" t="n">
        <f aca="false">IF(1_Data_EDA!D2478="USCA",1,0)</f>
        <v>0</v>
      </c>
      <c r="Q2477" s="6" t="n">
        <f aca="false">IF(C2477&gt;MEDIAN(C$5:C$8004),1,0)</f>
        <v>0</v>
      </c>
      <c r="R2477" s="6" t="n">
        <f aca="false">IF(D2477&gt;2,1,0)</f>
        <v>1</v>
      </c>
    </row>
    <row r="2478" customFormat="false" ht="15" hidden="false" customHeight="true" outlineLevel="0" collapsed="false">
      <c r="A2478" s="6" t="n">
        <f aca="false">1_Data_EDA!O2479</f>
        <v>0</v>
      </c>
      <c r="B2478" s="6" t="n">
        <f aca="false">1_Data_EDA!H2479</f>
        <v>4</v>
      </c>
      <c r="C2478" s="7" t="n">
        <f aca="false">1_Data_EDA!I2479</f>
        <v>199.9900055</v>
      </c>
      <c r="D2478" s="6" t="n">
        <f aca="false">1_Data_EDA!J2479</f>
        <v>1</v>
      </c>
      <c r="E2478" s="7" t="n">
        <f aca="false">1_Data_EDA!K2479</f>
        <v>199.9900055</v>
      </c>
      <c r="F2478" s="7" t="n">
        <f aca="false">1_Data_EDA!L2479</f>
        <v>36</v>
      </c>
      <c r="G2478" s="8" t="n">
        <f aca="false">1_Data_EDA!M2479</f>
        <v>0.180000007</v>
      </c>
      <c r="H2478" s="6" t="n">
        <f aca="false">IF(1_Data_EDA!B2479="First Class",1,0)</f>
        <v>0</v>
      </c>
      <c r="I2478" s="6" t="n">
        <f aca="false">IF(1_Data_EDA!B2479="Second Class",1,0)</f>
        <v>0</v>
      </c>
      <c r="J2478" s="6" t="n">
        <f aca="false">IF(1_Data_EDA!B2479="Same Day",1,0)</f>
        <v>0</v>
      </c>
      <c r="K2478" s="6" t="n">
        <f aca="false">IF(1_Data_EDA!C2479="Corporate",1,0)</f>
        <v>0</v>
      </c>
      <c r="L2478" s="6" t="n">
        <f aca="false">IF(1_Data_EDA!C2479="Home Office",1,0)</f>
        <v>0</v>
      </c>
      <c r="M2478" s="6" t="n">
        <f aca="false">IF(1_Data_EDA!D2479="Europe",1,0)</f>
        <v>0</v>
      </c>
      <c r="N2478" s="6" t="n">
        <f aca="false">IF(1_Data_EDA!D2479="LATAM",1,0)</f>
        <v>0</v>
      </c>
      <c r="O2478" s="6" t="n">
        <f aca="false">IF(1_Data_EDA!D2479="Pacific Asia",1,0)</f>
        <v>1</v>
      </c>
      <c r="P2478" s="6" t="n">
        <f aca="false">IF(1_Data_EDA!D2479="USCA",1,0)</f>
        <v>0</v>
      </c>
      <c r="Q2478" s="6" t="n">
        <f aca="false">IF(C2478&gt;MEDIAN(C$5:C$8004),1,0)</f>
        <v>1</v>
      </c>
      <c r="R2478" s="6" t="n">
        <f aca="false">IF(D2478&gt;2,1,0)</f>
        <v>0</v>
      </c>
    </row>
    <row r="2479" customFormat="false" ht="15" hidden="false" customHeight="true" outlineLevel="0" collapsed="false">
      <c r="A2479" s="6" t="n">
        <f aca="false">1_Data_EDA!O2480</f>
        <v>0</v>
      </c>
      <c r="B2479" s="6" t="n">
        <f aca="false">1_Data_EDA!H2480</f>
        <v>4</v>
      </c>
      <c r="C2479" s="7" t="n">
        <f aca="false">1_Data_EDA!I2480</f>
        <v>59.99000168</v>
      </c>
      <c r="D2479" s="6" t="n">
        <f aca="false">1_Data_EDA!J2480</f>
        <v>2</v>
      </c>
      <c r="E2479" s="7" t="n">
        <f aca="false">1_Data_EDA!K2480</f>
        <v>119.9800034</v>
      </c>
      <c r="F2479" s="7" t="n">
        <f aca="false">1_Data_EDA!L2480</f>
        <v>4.800000191</v>
      </c>
      <c r="G2479" s="8" t="n">
        <f aca="false">1_Data_EDA!M2480</f>
        <v>0.039999999</v>
      </c>
      <c r="H2479" s="6" t="n">
        <f aca="false">IF(1_Data_EDA!B2480="First Class",1,0)</f>
        <v>0</v>
      </c>
      <c r="I2479" s="6" t="n">
        <f aca="false">IF(1_Data_EDA!B2480="Second Class",1,0)</f>
        <v>0</v>
      </c>
      <c r="J2479" s="6" t="n">
        <f aca="false">IF(1_Data_EDA!B2480="Same Day",1,0)</f>
        <v>0</v>
      </c>
      <c r="K2479" s="6" t="n">
        <f aca="false">IF(1_Data_EDA!C2480="Corporate",1,0)</f>
        <v>1</v>
      </c>
      <c r="L2479" s="6" t="n">
        <f aca="false">IF(1_Data_EDA!C2480="Home Office",1,0)</f>
        <v>0</v>
      </c>
      <c r="M2479" s="6" t="n">
        <f aca="false">IF(1_Data_EDA!D2480="Europe",1,0)</f>
        <v>0</v>
      </c>
      <c r="N2479" s="6" t="n">
        <f aca="false">IF(1_Data_EDA!D2480="LATAM",1,0)</f>
        <v>0</v>
      </c>
      <c r="O2479" s="6" t="n">
        <f aca="false">IF(1_Data_EDA!D2480="Pacific Asia",1,0)</f>
        <v>1</v>
      </c>
      <c r="P2479" s="6" t="n">
        <f aca="false">IF(1_Data_EDA!D2480="USCA",1,0)</f>
        <v>0</v>
      </c>
      <c r="Q2479" s="6" t="n">
        <f aca="false">IF(C2479&gt;MEDIAN(C$5:C$8004),1,0)</f>
        <v>0</v>
      </c>
      <c r="R2479" s="6" t="n">
        <f aca="false">IF(D2479&gt;2,1,0)</f>
        <v>0</v>
      </c>
    </row>
    <row r="2480" customFormat="false" ht="15" hidden="false" customHeight="true" outlineLevel="0" collapsed="false">
      <c r="A2480" s="6" t="n">
        <f aca="false">1_Data_EDA!O2481</f>
        <v>1</v>
      </c>
      <c r="B2480" s="6" t="n">
        <f aca="false">1_Data_EDA!H2481</f>
        <v>4</v>
      </c>
      <c r="C2480" s="7" t="n">
        <f aca="false">1_Data_EDA!I2481</f>
        <v>129.9900055</v>
      </c>
      <c r="D2480" s="6" t="n">
        <f aca="false">1_Data_EDA!J2481</f>
        <v>1</v>
      </c>
      <c r="E2480" s="7" t="n">
        <f aca="false">1_Data_EDA!K2481</f>
        <v>129.9900055</v>
      </c>
      <c r="F2480" s="7" t="n">
        <f aca="false">1_Data_EDA!L2481</f>
        <v>6.5</v>
      </c>
      <c r="G2480" s="8" t="n">
        <f aca="false">1_Data_EDA!M2481</f>
        <v>0.050000001</v>
      </c>
      <c r="H2480" s="6" t="n">
        <f aca="false">IF(1_Data_EDA!B2481="First Class",1,0)</f>
        <v>0</v>
      </c>
      <c r="I2480" s="6" t="n">
        <f aca="false">IF(1_Data_EDA!B2481="Second Class",1,0)</f>
        <v>0</v>
      </c>
      <c r="J2480" s="6" t="n">
        <f aca="false">IF(1_Data_EDA!B2481="Same Day",1,0)</f>
        <v>0</v>
      </c>
      <c r="K2480" s="6" t="n">
        <f aca="false">IF(1_Data_EDA!C2481="Corporate",1,0)</f>
        <v>1</v>
      </c>
      <c r="L2480" s="6" t="n">
        <f aca="false">IF(1_Data_EDA!C2481="Home Office",1,0)</f>
        <v>0</v>
      </c>
      <c r="M2480" s="6" t="n">
        <f aca="false">IF(1_Data_EDA!D2481="Europe",1,0)</f>
        <v>1</v>
      </c>
      <c r="N2480" s="6" t="n">
        <f aca="false">IF(1_Data_EDA!D2481="LATAM",1,0)</f>
        <v>0</v>
      </c>
      <c r="O2480" s="6" t="n">
        <f aca="false">IF(1_Data_EDA!D2481="Pacific Asia",1,0)</f>
        <v>0</v>
      </c>
      <c r="P2480" s="6" t="n">
        <f aca="false">IF(1_Data_EDA!D2481="USCA",1,0)</f>
        <v>0</v>
      </c>
      <c r="Q2480" s="6" t="n">
        <f aca="false">IF(C2480&gt;MEDIAN(C$5:C$8004),1,0)</f>
        <v>1</v>
      </c>
      <c r="R2480" s="6" t="n">
        <f aca="false">IF(D2480&gt;2,1,0)</f>
        <v>0</v>
      </c>
    </row>
    <row r="2481" customFormat="false" ht="15" hidden="false" customHeight="true" outlineLevel="0" collapsed="false">
      <c r="A2481" s="6" t="n">
        <f aca="false">1_Data_EDA!O2482</f>
        <v>0</v>
      </c>
      <c r="B2481" s="6" t="n">
        <f aca="false">1_Data_EDA!H2482</f>
        <v>4</v>
      </c>
      <c r="C2481" s="7" t="n">
        <f aca="false">1_Data_EDA!I2482</f>
        <v>49.97999954</v>
      </c>
      <c r="D2481" s="6" t="n">
        <f aca="false">1_Data_EDA!J2482</f>
        <v>3</v>
      </c>
      <c r="E2481" s="7" t="n">
        <f aca="false">1_Data_EDA!K2482</f>
        <v>149.9400024</v>
      </c>
      <c r="F2481" s="7" t="n">
        <f aca="false">1_Data_EDA!L2482</f>
        <v>19.48999977</v>
      </c>
      <c r="G2481" s="8" t="n">
        <f aca="false">1_Data_EDA!M2482</f>
        <v>0.129999995</v>
      </c>
      <c r="H2481" s="6" t="n">
        <f aca="false">IF(1_Data_EDA!B2482="First Class",1,0)</f>
        <v>0</v>
      </c>
      <c r="I2481" s="6" t="n">
        <f aca="false">IF(1_Data_EDA!B2482="Second Class",1,0)</f>
        <v>0</v>
      </c>
      <c r="J2481" s="6" t="n">
        <f aca="false">IF(1_Data_EDA!B2482="Same Day",1,0)</f>
        <v>0</v>
      </c>
      <c r="K2481" s="6" t="n">
        <f aca="false">IF(1_Data_EDA!C2482="Corporate",1,0)</f>
        <v>1</v>
      </c>
      <c r="L2481" s="6" t="n">
        <f aca="false">IF(1_Data_EDA!C2482="Home Office",1,0)</f>
        <v>0</v>
      </c>
      <c r="M2481" s="6" t="n">
        <f aca="false">IF(1_Data_EDA!D2482="Europe",1,0)</f>
        <v>0</v>
      </c>
      <c r="N2481" s="6" t="n">
        <f aca="false">IF(1_Data_EDA!D2482="LATAM",1,0)</f>
        <v>0</v>
      </c>
      <c r="O2481" s="6" t="n">
        <f aca="false">IF(1_Data_EDA!D2482="Pacific Asia",1,0)</f>
        <v>0</v>
      </c>
      <c r="P2481" s="6" t="n">
        <f aca="false">IF(1_Data_EDA!D2482="USCA",1,0)</f>
        <v>1</v>
      </c>
      <c r="Q2481" s="6" t="n">
        <f aca="false">IF(C2481&gt;MEDIAN(C$5:C$8004),1,0)</f>
        <v>0</v>
      </c>
      <c r="R2481" s="6" t="n">
        <f aca="false">IF(D2481&gt;2,1,0)</f>
        <v>1</v>
      </c>
    </row>
    <row r="2482" customFormat="false" ht="15" hidden="false" customHeight="true" outlineLevel="0" collapsed="false">
      <c r="A2482" s="6" t="n">
        <f aca="false">1_Data_EDA!O2483</f>
        <v>1</v>
      </c>
      <c r="B2482" s="6" t="n">
        <f aca="false">1_Data_EDA!H2483</f>
        <v>2</v>
      </c>
      <c r="C2482" s="7" t="n">
        <f aca="false">1_Data_EDA!I2483</f>
        <v>24.98999977</v>
      </c>
      <c r="D2482" s="6" t="n">
        <f aca="false">1_Data_EDA!J2483</f>
        <v>1</v>
      </c>
      <c r="E2482" s="7" t="n">
        <f aca="false">1_Data_EDA!K2483</f>
        <v>24.98999977</v>
      </c>
      <c r="F2482" s="7" t="n">
        <f aca="false">1_Data_EDA!L2483</f>
        <v>1.75</v>
      </c>
      <c r="G2482" s="8" t="n">
        <f aca="false">1_Data_EDA!M2483</f>
        <v>0.07</v>
      </c>
      <c r="H2482" s="6" t="n">
        <f aca="false">IF(1_Data_EDA!B2483="First Class",1,0)</f>
        <v>0</v>
      </c>
      <c r="I2482" s="6" t="n">
        <f aca="false">IF(1_Data_EDA!B2483="Second Class",1,0)</f>
        <v>1</v>
      </c>
      <c r="J2482" s="6" t="n">
        <f aca="false">IF(1_Data_EDA!B2483="Same Day",1,0)</f>
        <v>0</v>
      </c>
      <c r="K2482" s="6" t="n">
        <f aca="false">IF(1_Data_EDA!C2483="Corporate",1,0)</f>
        <v>1</v>
      </c>
      <c r="L2482" s="6" t="n">
        <f aca="false">IF(1_Data_EDA!C2483="Home Office",1,0)</f>
        <v>0</v>
      </c>
      <c r="M2482" s="6" t="n">
        <f aca="false">IF(1_Data_EDA!D2483="Europe",1,0)</f>
        <v>0</v>
      </c>
      <c r="N2482" s="6" t="n">
        <f aca="false">IF(1_Data_EDA!D2483="LATAM",1,0)</f>
        <v>0</v>
      </c>
      <c r="O2482" s="6" t="n">
        <f aca="false">IF(1_Data_EDA!D2483="Pacific Asia",1,0)</f>
        <v>1</v>
      </c>
      <c r="P2482" s="6" t="n">
        <f aca="false">IF(1_Data_EDA!D2483="USCA",1,0)</f>
        <v>0</v>
      </c>
      <c r="Q2482" s="6" t="n">
        <f aca="false">IF(C2482&gt;MEDIAN(C$5:C$8004),1,0)</f>
        <v>0</v>
      </c>
      <c r="R2482" s="6" t="n">
        <f aca="false">IF(D2482&gt;2,1,0)</f>
        <v>0</v>
      </c>
    </row>
    <row r="2483" customFormat="false" ht="15" hidden="false" customHeight="true" outlineLevel="0" collapsed="false">
      <c r="A2483" s="6" t="n">
        <f aca="false">1_Data_EDA!O2484</f>
        <v>0</v>
      </c>
      <c r="B2483" s="6" t="n">
        <f aca="false">1_Data_EDA!H2484</f>
        <v>4</v>
      </c>
      <c r="C2483" s="7" t="n">
        <f aca="false">1_Data_EDA!I2484</f>
        <v>50</v>
      </c>
      <c r="D2483" s="6" t="n">
        <f aca="false">1_Data_EDA!J2484</f>
        <v>3</v>
      </c>
      <c r="E2483" s="7" t="n">
        <f aca="false">1_Data_EDA!K2484</f>
        <v>150</v>
      </c>
      <c r="F2483" s="7" t="n">
        <f aca="false">1_Data_EDA!L2484</f>
        <v>7.5</v>
      </c>
      <c r="G2483" s="8" t="n">
        <f aca="false">1_Data_EDA!M2484</f>
        <v>0.050000001</v>
      </c>
      <c r="H2483" s="6" t="n">
        <f aca="false">IF(1_Data_EDA!B2484="First Class",1,0)</f>
        <v>0</v>
      </c>
      <c r="I2483" s="6" t="n">
        <f aca="false">IF(1_Data_EDA!B2484="Second Class",1,0)</f>
        <v>0</v>
      </c>
      <c r="J2483" s="6" t="n">
        <f aca="false">IF(1_Data_EDA!B2484="Same Day",1,0)</f>
        <v>0</v>
      </c>
      <c r="K2483" s="6" t="n">
        <f aca="false">IF(1_Data_EDA!C2484="Corporate",1,0)</f>
        <v>0</v>
      </c>
      <c r="L2483" s="6" t="n">
        <f aca="false">IF(1_Data_EDA!C2484="Home Office",1,0)</f>
        <v>0</v>
      </c>
      <c r="M2483" s="6" t="n">
        <f aca="false">IF(1_Data_EDA!D2484="Europe",1,0)</f>
        <v>1</v>
      </c>
      <c r="N2483" s="6" t="n">
        <f aca="false">IF(1_Data_EDA!D2484="LATAM",1,0)</f>
        <v>0</v>
      </c>
      <c r="O2483" s="6" t="n">
        <f aca="false">IF(1_Data_EDA!D2484="Pacific Asia",1,0)</f>
        <v>0</v>
      </c>
      <c r="P2483" s="6" t="n">
        <f aca="false">IF(1_Data_EDA!D2484="USCA",1,0)</f>
        <v>0</v>
      </c>
      <c r="Q2483" s="6" t="n">
        <f aca="false">IF(C2483&gt;MEDIAN(C$5:C$8004),1,0)</f>
        <v>0</v>
      </c>
      <c r="R2483" s="6" t="n">
        <f aca="false">IF(D2483&gt;2,1,0)</f>
        <v>1</v>
      </c>
    </row>
    <row r="2484" customFormat="false" ht="15" hidden="false" customHeight="true" outlineLevel="0" collapsed="false">
      <c r="A2484" s="6" t="n">
        <f aca="false">1_Data_EDA!O2485</f>
        <v>0</v>
      </c>
      <c r="B2484" s="6" t="n">
        <f aca="false">1_Data_EDA!H2485</f>
        <v>2</v>
      </c>
      <c r="C2484" s="7" t="n">
        <f aca="false">1_Data_EDA!I2485</f>
        <v>24.98999977</v>
      </c>
      <c r="D2484" s="6" t="n">
        <f aca="false">1_Data_EDA!J2485</f>
        <v>1</v>
      </c>
      <c r="E2484" s="7" t="n">
        <f aca="false">1_Data_EDA!K2485</f>
        <v>24.98999977</v>
      </c>
      <c r="F2484" s="7" t="n">
        <f aca="false">1_Data_EDA!L2485</f>
        <v>6.25</v>
      </c>
      <c r="G2484" s="8" t="n">
        <f aca="false">1_Data_EDA!M2485</f>
        <v>0.25</v>
      </c>
      <c r="H2484" s="6" t="n">
        <f aca="false">IF(1_Data_EDA!B2485="First Class",1,0)</f>
        <v>0</v>
      </c>
      <c r="I2484" s="6" t="n">
        <f aca="false">IF(1_Data_EDA!B2485="Second Class",1,0)</f>
        <v>1</v>
      </c>
      <c r="J2484" s="6" t="n">
        <f aca="false">IF(1_Data_EDA!B2485="Same Day",1,0)</f>
        <v>0</v>
      </c>
      <c r="K2484" s="6" t="n">
        <f aca="false">IF(1_Data_EDA!C2485="Corporate",1,0)</f>
        <v>1</v>
      </c>
      <c r="L2484" s="6" t="n">
        <f aca="false">IF(1_Data_EDA!C2485="Home Office",1,0)</f>
        <v>0</v>
      </c>
      <c r="M2484" s="6" t="n">
        <f aca="false">IF(1_Data_EDA!D2485="Europe",1,0)</f>
        <v>0</v>
      </c>
      <c r="N2484" s="6" t="n">
        <f aca="false">IF(1_Data_EDA!D2485="LATAM",1,0)</f>
        <v>1</v>
      </c>
      <c r="O2484" s="6" t="n">
        <f aca="false">IF(1_Data_EDA!D2485="Pacific Asia",1,0)</f>
        <v>0</v>
      </c>
      <c r="P2484" s="6" t="n">
        <f aca="false">IF(1_Data_EDA!D2485="USCA",1,0)</f>
        <v>0</v>
      </c>
      <c r="Q2484" s="6" t="n">
        <f aca="false">IF(C2484&gt;MEDIAN(C$5:C$8004),1,0)</f>
        <v>0</v>
      </c>
      <c r="R2484" s="6" t="n">
        <f aca="false">IF(D2484&gt;2,1,0)</f>
        <v>0</v>
      </c>
    </row>
    <row r="2485" customFormat="false" ht="15" hidden="false" customHeight="true" outlineLevel="0" collapsed="false">
      <c r="A2485" s="6" t="n">
        <f aca="false">1_Data_EDA!O2486</f>
        <v>1</v>
      </c>
      <c r="B2485" s="6" t="n">
        <f aca="false">1_Data_EDA!H2486</f>
        <v>2</v>
      </c>
      <c r="C2485" s="7" t="n">
        <f aca="false">1_Data_EDA!I2486</f>
        <v>299.980011</v>
      </c>
      <c r="D2485" s="6" t="n">
        <f aca="false">1_Data_EDA!J2486</f>
        <v>1</v>
      </c>
      <c r="E2485" s="7" t="n">
        <f aca="false">1_Data_EDA!K2486</f>
        <v>299.980011</v>
      </c>
      <c r="F2485" s="7" t="n">
        <f aca="false">1_Data_EDA!L2486</f>
        <v>21</v>
      </c>
      <c r="G2485" s="8" t="n">
        <f aca="false">1_Data_EDA!M2486</f>
        <v>0.07</v>
      </c>
      <c r="H2485" s="6" t="n">
        <f aca="false">IF(1_Data_EDA!B2486="First Class",1,0)</f>
        <v>0</v>
      </c>
      <c r="I2485" s="6" t="n">
        <f aca="false">IF(1_Data_EDA!B2486="Second Class",1,0)</f>
        <v>1</v>
      </c>
      <c r="J2485" s="6" t="n">
        <f aca="false">IF(1_Data_EDA!B2486="Same Day",1,0)</f>
        <v>0</v>
      </c>
      <c r="K2485" s="6" t="n">
        <f aca="false">IF(1_Data_EDA!C2486="Corporate",1,0)</f>
        <v>1</v>
      </c>
      <c r="L2485" s="6" t="n">
        <f aca="false">IF(1_Data_EDA!C2486="Home Office",1,0)</f>
        <v>0</v>
      </c>
      <c r="M2485" s="6" t="n">
        <f aca="false">IF(1_Data_EDA!D2486="Europe",1,0)</f>
        <v>0</v>
      </c>
      <c r="N2485" s="6" t="n">
        <f aca="false">IF(1_Data_EDA!D2486="LATAM",1,0)</f>
        <v>1</v>
      </c>
      <c r="O2485" s="6" t="n">
        <f aca="false">IF(1_Data_EDA!D2486="Pacific Asia",1,0)</f>
        <v>0</v>
      </c>
      <c r="P2485" s="6" t="n">
        <f aca="false">IF(1_Data_EDA!D2486="USCA",1,0)</f>
        <v>0</v>
      </c>
      <c r="Q2485" s="6" t="n">
        <f aca="false">IF(C2485&gt;MEDIAN(C$5:C$8004),1,0)</f>
        <v>1</v>
      </c>
      <c r="R2485" s="6" t="n">
        <f aca="false">IF(D2485&gt;2,1,0)</f>
        <v>0</v>
      </c>
    </row>
    <row r="2486" customFormat="false" ht="15" hidden="false" customHeight="true" outlineLevel="0" collapsed="false">
      <c r="A2486" s="6" t="n">
        <f aca="false">1_Data_EDA!O2487</f>
        <v>0</v>
      </c>
      <c r="B2486" s="6" t="n">
        <f aca="false">1_Data_EDA!H2487</f>
        <v>0</v>
      </c>
      <c r="C2486" s="7" t="n">
        <f aca="false">1_Data_EDA!I2487</f>
        <v>49.97999954</v>
      </c>
      <c r="D2486" s="6" t="n">
        <f aca="false">1_Data_EDA!J2487</f>
        <v>5</v>
      </c>
      <c r="E2486" s="7" t="n">
        <f aca="false">1_Data_EDA!K2487</f>
        <v>249.8999939</v>
      </c>
      <c r="F2486" s="7" t="n">
        <f aca="false">1_Data_EDA!L2487</f>
        <v>22.48999977</v>
      </c>
      <c r="G2486" s="8" t="n">
        <f aca="false">1_Data_EDA!M2487</f>
        <v>0.090000004</v>
      </c>
      <c r="H2486" s="6" t="n">
        <f aca="false">IF(1_Data_EDA!B2487="First Class",1,0)</f>
        <v>0</v>
      </c>
      <c r="I2486" s="6" t="n">
        <f aca="false">IF(1_Data_EDA!B2487="Second Class",1,0)</f>
        <v>0</v>
      </c>
      <c r="J2486" s="6" t="n">
        <f aca="false">IF(1_Data_EDA!B2487="Same Day",1,0)</f>
        <v>1</v>
      </c>
      <c r="K2486" s="6" t="n">
        <f aca="false">IF(1_Data_EDA!C2487="Corporate",1,0)</f>
        <v>0</v>
      </c>
      <c r="L2486" s="6" t="n">
        <f aca="false">IF(1_Data_EDA!C2487="Home Office",1,0)</f>
        <v>1</v>
      </c>
      <c r="M2486" s="6" t="n">
        <f aca="false">IF(1_Data_EDA!D2487="Europe",1,0)</f>
        <v>0</v>
      </c>
      <c r="N2486" s="6" t="n">
        <f aca="false">IF(1_Data_EDA!D2487="LATAM",1,0)</f>
        <v>0</v>
      </c>
      <c r="O2486" s="6" t="n">
        <f aca="false">IF(1_Data_EDA!D2487="Pacific Asia",1,0)</f>
        <v>1</v>
      </c>
      <c r="P2486" s="6" t="n">
        <f aca="false">IF(1_Data_EDA!D2487="USCA",1,0)</f>
        <v>0</v>
      </c>
      <c r="Q2486" s="6" t="n">
        <f aca="false">IF(C2486&gt;MEDIAN(C$5:C$8004),1,0)</f>
        <v>0</v>
      </c>
      <c r="R2486" s="6" t="n">
        <f aca="false">IF(D2486&gt;2,1,0)</f>
        <v>1</v>
      </c>
    </row>
    <row r="2487" customFormat="false" ht="15" hidden="false" customHeight="true" outlineLevel="0" collapsed="false">
      <c r="A2487" s="6" t="n">
        <f aca="false">1_Data_EDA!O2488</f>
        <v>1</v>
      </c>
      <c r="B2487" s="6" t="n">
        <f aca="false">1_Data_EDA!H2488</f>
        <v>1</v>
      </c>
      <c r="C2487" s="7" t="n">
        <f aca="false">1_Data_EDA!I2488</f>
        <v>399.980011</v>
      </c>
      <c r="D2487" s="6" t="n">
        <f aca="false">1_Data_EDA!J2488</f>
        <v>1</v>
      </c>
      <c r="E2487" s="7" t="n">
        <f aca="false">1_Data_EDA!K2488</f>
        <v>399.980011</v>
      </c>
      <c r="F2487" s="7" t="n">
        <f aca="false">1_Data_EDA!L2488</f>
        <v>72</v>
      </c>
      <c r="G2487" s="8" t="n">
        <f aca="false">1_Data_EDA!M2488</f>
        <v>0.180000007</v>
      </c>
      <c r="H2487" s="6" t="n">
        <f aca="false">IF(1_Data_EDA!B2488="First Class",1,0)</f>
        <v>1</v>
      </c>
      <c r="I2487" s="6" t="n">
        <f aca="false">IF(1_Data_EDA!B2488="Second Class",1,0)</f>
        <v>0</v>
      </c>
      <c r="J2487" s="6" t="n">
        <f aca="false">IF(1_Data_EDA!B2488="Same Day",1,0)</f>
        <v>0</v>
      </c>
      <c r="K2487" s="6" t="n">
        <f aca="false">IF(1_Data_EDA!C2488="Corporate",1,0)</f>
        <v>0</v>
      </c>
      <c r="L2487" s="6" t="n">
        <f aca="false">IF(1_Data_EDA!C2488="Home Office",1,0)</f>
        <v>0</v>
      </c>
      <c r="M2487" s="6" t="n">
        <f aca="false">IF(1_Data_EDA!D2488="Europe",1,0)</f>
        <v>1</v>
      </c>
      <c r="N2487" s="6" t="n">
        <f aca="false">IF(1_Data_EDA!D2488="LATAM",1,0)</f>
        <v>0</v>
      </c>
      <c r="O2487" s="6" t="n">
        <f aca="false">IF(1_Data_EDA!D2488="Pacific Asia",1,0)</f>
        <v>0</v>
      </c>
      <c r="P2487" s="6" t="n">
        <f aca="false">IF(1_Data_EDA!D2488="USCA",1,0)</f>
        <v>0</v>
      </c>
      <c r="Q2487" s="6" t="n">
        <f aca="false">IF(C2487&gt;MEDIAN(C$5:C$8004),1,0)</f>
        <v>1</v>
      </c>
      <c r="R2487" s="6" t="n">
        <f aca="false">IF(D2487&gt;2,1,0)</f>
        <v>0</v>
      </c>
    </row>
    <row r="2488" customFormat="false" ht="15" hidden="false" customHeight="true" outlineLevel="0" collapsed="false">
      <c r="A2488" s="6" t="n">
        <f aca="false">1_Data_EDA!O2489</f>
        <v>0</v>
      </c>
      <c r="B2488" s="6" t="n">
        <f aca="false">1_Data_EDA!H2489</f>
        <v>4</v>
      </c>
      <c r="C2488" s="7" t="n">
        <f aca="false">1_Data_EDA!I2489</f>
        <v>39.99000168</v>
      </c>
      <c r="D2488" s="6" t="n">
        <f aca="false">1_Data_EDA!J2489</f>
        <v>4</v>
      </c>
      <c r="E2488" s="7" t="n">
        <f aca="false">1_Data_EDA!K2489</f>
        <v>159.9600067</v>
      </c>
      <c r="F2488" s="7" t="n">
        <f aca="false">1_Data_EDA!L2489</f>
        <v>28.79000092</v>
      </c>
      <c r="G2488" s="8" t="n">
        <f aca="false">1_Data_EDA!M2489</f>
        <v>0.180000007</v>
      </c>
      <c r="H2488" s="6" t="n">
        <f aca="false">IF(1_Data_EDA!B2489="First Class",1,0)</f>
        <v>0</v>
      </c>
      <c r="I2488" s="6" t="n">
        <f aca="false">IF(1_Data_EDA!B2489="Second Class",1,0)</f>
        <v>0</v>
      </c>
      <c r="J2488" s="6" t="n">
        <f aca="false">IF(1_Data_EDA!B2489="Same Day",1,0)</f>
        <v>0</v>
      </c>
      <c r="K2488" s="6" t="n">
        <f aca="false">IF(1_Data_EDA!C2489="Corporate",1,0)</f>
        <v>0</v>
      </c>
      <c r="L2488" s="6" t="n">
        <f aca="false">IF(1_Data_EDA!C2489="Home Office",1,0)</f>
        <v>0</v>
      </c>
      <c r="M2488" s="6" t="n">
        <f aca="false">IF(1_Data_EDA!D2489="Europe",1,0)</f>
        <v>0</v>
      </c>
      <c r="N2488" s="6" t="n">
        <f aca="false">IF(1_Data_EDA!D2489="LATAM",1,0)</f>
        <v>1</v>
      </c>
      <c r="O2488" s="6" t="n">
        <f aca="false">IF(1_Data_EDA!D2489="Pacific Asia",1,0)</f>
        <v>0</v>
      </c>
      <c r="P2488" s="6" t="n">
        <f aca="false">IF(1_Data_EDA!D2489="USCA",1,0)</f>
        <v>0</v>
      </c>
      <c r="Q2488" s="6" t="n">
        <f aca="false">IF(C2488&gt;MEDIAN(C$5:C$8004),1,0)</f>
        <v>0</v>
      </c>
      <c r="R2488" s="6" t="n">
        <f aca="false">IF(D2488&gt;2,1,0)</f>
        <v>1</v>
      </c>
    </row>
    <row r="2489" customFormat="false" ht="15" hidden="false" customHeight="true" outlineLevel="0" collapsed="false">
      <c r="A2489" s="6" t="n">
        <f aca="false">1_Data_EDA!O2490</f>
        <v>1</v>
      </c>
      <c r="B2489" s="6" t="n">
        <f aca="false">1_Data_EDA!H2490</f>
        <v>1</v>
      </c>
      <c r="C2489" s="7" t="n">
        <f aca="false">1_Data_EDA!I2490</f>
        <v>49.97999954</v>
      </c>
      <c r="D2489" s="6" t="n">
        <f aca="false">1_Data_EDA!J2490</f>
        <v>4</v>
      </c>
      <c r="E2489" s="7" t="n">
        <f aca="false">1_Data_EDA!K2490</f>
        <v>199.9199982</v>
      </c>
      <c r="F2489" s="7" t="n">
        <f aca="false">1_Data_EDA!L2490</f>
        <v>8</v>
      </c>
      <c r="G2489" s="8" t="n">
        <f aca="false">1_Data_EDA!M2490</f>
        <v>0.039999999</v>
      </c>
      <c r="H2489" s="6" t="n">
        <f aca="false">IF(1_Data_EDA!B2490="First Class",1,0)</f>
        <v>1</v>
      </c>
      <c r="I2489" s="6" t="n">
        <f aca="false">IF(1_Data_EDA!B2490="Second Class",1,0)</f>
        <v>0</v>
      </c>
      <c r="J2489" s="6" t="n">
        <f aca="false">IF(1_Data_EDA!B2490="Same Day",1,0)</f>
        <v>0</v>
      </c>
      <c r="K2489" s="6" t="n">
        <f aca="false">IF(1_Data_EDA!C2490="Corporate",1,0)</f>
        <v>0</v>
      </c>
      <c r="L2489" s="6" t="n">
        <f aca="false">IF(1_Data_EDA!C2490="Home Office",1,0)</f>
        <v>1</v>
      </c>
      <c r="M2489" s="6" t="n">
        <f aca="false">IF(1_Data_EDA!D2490="Europe",1,0)</f>
        <v>1</v>
      </c>
      <c r="N2489" s="6" t="n">
        <f aca="false">IF(1_Data_EDA!D2490="LATAM",1,0)</f>
        <v>0</v>
      </c>
      <c r="O2489" s="6" t="n">
        <f aca="false">IF(1_Data_EDA!D2490="Pacific Asia",1,0)</f>
        <v>0</v>
      </c>
      <c r="P2489" s="6" t="n">
        <f aca="false">IF(1_Data_EDA!D2490="USCA",1,0)</f>
        <v>0</v>
      </c>
      <c r="Q2489" s="6" t="n">
        <f aca="false">IF(C2489&gt;MEDIAN(C$5:C$8004),1,0)</f>
        <v>0</v>
      </c>
      <c r="R2489" s="6" t="n">
        <f aca="false">IF(D2489&gt;2,1,0)</f>
        <v>1</v>
      </c>
    </row>
    <row r="2490" customFormat="false" ht="15" hidden="false" customHeight="true" outlineLevel="0" collapsed="false">
      <c r="A2490" s="6" t="n">
        <f aca="false">1_Data_EDA!O2491</f>
        <v>1</v>
      </c>
      <c r="B2490" s="6" t="n">
        <f aca="false">1_Data_EDA!H2491</f>
        <v>1</v>
      </c>
      <c r="C2490" s="7" t="n">
        <f aca="false">1_Data_EDA!I2491</f>
        <v>119.9899979</v>
      </c>
      <c r="D2490" s="6" t="n">
        <f aca="false">1_Data_EDA!J2491</f>
        <v>1</v>
      </c>
      <c r="E2490" s="7" t="n">
        <f aca="false">1_Data_EDA!K2491</f>
        <v>119.9899979</v>
      </c>
      <c r="F2490" s="7" t="n">
        <f aca="false">1_Data_EDA!L2491</f>
        <v>4.800000191</v>
      </c>
      <c r="G2490" s="8" t="n">
        <f aca="false">1_Data_EDA!M2491</f>
        <v>0.039999999</v>
      </c>
      <c r="H2490" s="6" t="n">
        <f aca="false">IF(1_Data_EDA!B2491="First Class",1,0)</f>
        <v>1</v>
      </c>
      <c r="I2490" s="6" t="n">
        <f aca="false">IF(1_Data_EDA!B2491="Second Class",1,0)</f>
        <v>0</v>
      </c>
      <c r="J2490" s="6" t="n">
        <f aca="false">IF(1_Data_EDA!B2491="Same Day",1,0)</f>
        <v>0</v>
      </c>
      <c r="K2490" s="6" t="n">
        <f aca="false">IF(1_Data_EDA!C2491="Corporate",1,0)</f>
        <v>0</v>
      </c>
      <c r="L2490" s="6" t="n">
        <f aca="false">IF(1_Data_EDA!C2491="Home Office",1,0)</f>
        <v>0</v>
      </c>
      <c r="M2490" s="6" t="n">
        <f aca="false">IF(1_Data_EDA!D2491="Europe",1,0)</f>
        <v>1</v>
      </c>
      <c r="N2490" s="6" t="n">
        <f aca="false">IF(1_Data_EDA!D2491="LATAM",1,0)</f>
        <v>0</v>
      </c>
      <c r="O2490" s="6" t="n">
        <f aca="false">IF(1_Data_EDA!D2491="Pacific Asia",1,0)</f>
        <v>0</v>
      </c>
      <c r="P2490" s="6" t="n">
        <f aca="false">IF(1_Data_EDA!D2491="USCA",1,0)</f>
        <v>0</v>
      </c>
      <c r="Q2490" s="6" t="n">
        <f aca="false">IF(C2490&gt;MEDIAN(C$5:C$8004),1,0)</f>
        <v>1</v>
      </c>
      <c r="R2490" s="6" t="n">
        <f aca="false">IF(D2490&gt;2,1,0)</f>
        <v>0</v>
      </c>
    </row>
    <row r="2491" customFormat="false" ht="15" hidden="false" customHeight="true" outlineLevel="0" collapsed="false">
      <c r="A2491" s="6" t="n">
        <f aca="false">1_Data_EDA!O2492</f>
        <v>0</v>
      </c>
      <c r="B2491" s="6" t="n">
        <f aca="false">1_Data_EDA!H2492</f>
        <v>4</v>
      </c>
      <c r="C2491" s="7" t="n">
        <f aca="false">1_Data_EDA!I2492</f>
        <v>49.97999954</v>
      </c>
      <c r="D2491" s="6" t="n">
        <f aca="false">1_Data_EDA!J2492</f>
        <v>1</v>
      </c>
      <c r="E2491" s="7" t="n">
        <f aca="false">1_Data_EDA!K2492</f>
        <v>49.97999954</v>
      </c>
      <c r="F2491" s="7" t="n">
        <f aca="false">1_Data_EDA!L2492</f>
        <v>8</v>
      </c>
      <c r="G2491" s="8" t="n">
        <f aca="false">1_Data_EDA!M2492</f>
        <v>0.159999996</v>
      </c>
      <c r="H2491" s="6" t="n">
        <f aca="false">IF(1_Data_EDA!B2492="First Class",1,0)</f>
        <v>0</v>
      </c>
      <c r="I2491" s="6" t="n">
        <f aca="false">IF(1_Data_EDA!B2492="Second Class",1,0)</f>
        <v>0</v>
      </c>
      <c r="J2491" s="6" t="n">
        <f aca="false">IF(1_Data_EDA!B2492="Same Day",1,0)</f>
        <v>0</v>
      </c>
      <c r="K2491" s="6" t="n">
        <f aca="false">IF(1_Data_EDA!C2492="Corporate",1,0)</f>
        <v>0</v>
      </c>
      <c r="L2491" s="6" t="n">
        <f aca="false">IF(1_Data_EDA!C2492="Home Office",1,0)</f>
        <v>1</v>
      </c>
      <c r="M2491" s="6" t="n">
        <f aca="false">IF(1_Data_EDA!D2492="Europe",1,0)</f>
        <v>1</v>
      </c>
      <c r="N2491" s="6" t="n">
        <f aca="false">IF(1_Data_EDA!D2492="LATAM",1,0)</f>
        <v>0</v>
      </c>
      <c r="O2491" s="6" t="n">
        <f aca="false">IF(1_Data_EDA!D2492="Pacific Asia",1,0)</f>
        <v>0</v>
      </c>
      <c r="P2491" s="6" t="n">
        <f aca="false">IF(1_Data_EDA!D2492="USCA",1,0)</f>
        <v>0</v>
      </c>
      <c r="Q2491" s="6" t="n">
        <f aca="false">IF(C2491&gt;MEDIAN(C$5:C$8004),1,0)</f>
        <v>0</v>
      </c>
      <c r="R2491" s="6" t="n">
        <f aca="false">IF(D2491&gt;2,1,0)</f>
        <v>0</v>
      </c>
    </row>
    <row r="2492" customFormat="false" ht="15" hidden="false" customHeight="true" outlineLevel="0" collapsed="false">
      <c r="A2492" s="6" t="n">
        <f aca="false">1_Data_EDA!O2493</f>
        <v>0</v>
      </c>
      <c r="B2492" s="6" t="n">
        <f aca="false">1_Data_EDA!H2493</f>
        <v>4</v>
      </c>
      <c r="C2492" s="7" t="n">
        <f aca="false">1_Data_EDA!I2493</f>
        <v>215.8200073</v>
      </c>
      <c r="D2492" s="6" t="n">
        <f aca="false">1_Data_EDA!J2493</f>
        <v>1</v>
      </c>
      <c r="E2492" s="7" t="n">
        <f aca="false">1_Data_EDA!K2493</f>
        <v>215.8200073</v>
      </c>
      <c r="F2492" s="7" t="n">
        <f aca="false">1_Data_EDA!L2493</f>
        <v>21.57999992</v>
      </c>
      <c r="G2492" s="8" t="n">
        <f aca="false">1_Data_EDA!M2493</f>
        <v>0.100000001</v>
      </c>
      <c r="H2492" s="6" t="n">
        <f aca="false">IF(1_Data_EDA!B2493="First Class",1,0)</f>
        <v>0</v>
      </c>
      <c r="I2492" s="6" t="n">
        <f aca="false">IF(1_Data_EDA!B2493="Second Class",1,0)</f>
        <v>0</v>
      </c>
      <c r="J2492" s="6" t="n">
        <f aca="false">IF(1_Data_EDA!B2493="Same Day",1,0)</f>
        <v>0</v>
      </c>
      <c r="K2492" s="6" t="n">
        <f aca="false">IF(1_Data_EDA!C2493="Corporate",1,0)</f>
        <v>0</v>
      </c>
      <c r="L2492" s="6" t="n">
        <f aca="false">IF(1_Data_EDA!C2493="Home Office",1,0)</f>
        <v>1</v>
      </c>
      <c r="M2492" s="6" t="n">
        <f aca="false">IF(1_Data_EDA!D2493="Europe",1,0)</f>
        <v>0</v>
      </c>
      <c r="N2492" s="6" t="n">
        <f aca="false">IF(1_Data_EDA!D2493="LATAM",1,0)</f>
        <v>0</v>
      </c>
      <c r="O2492" s="6" t="n">
        <f aca="false">IF(1_Data_EDA!D2493="Pacific Asia",1,0)</f>
        <v>1</v>
      </c>
      <c r="P2492" s="6" t="n">
        <f aca="false">IF(1_Data_EDA!D2493="USCA",1,0)</f>
        <v>0</v>
      </c>
      <c r="Q2492" s="6" t="n">
        <f aca="false">IF(C2492&gt;MEDIAN(C$5:C$8004),1,0)</f>
        <v>1</v>
      </c>
      <c r="R2492" s="6" t="n">
        <f aca="false">IF(D2492&gt;2,1,0)</f>
        <v>0</v>
      </c>
    </row>
    <row r="2493" customFormat="false" ht="15" hidden="false" customHeight="true" outlineLevel="0" collapsed="false">
      <c r="A2493" s="6" t="n">
        <f aca="false">1_Data_EDA!O2494</f>
        <v>1</v>
      </c>
      <c r="B2493" s="6" t="n">
        <f aca="false">1_Data_EDA!H2494</f>
        <v>4</v>
      </c>
      <c r="C2493" s="7" t="n">
        <f aca="false">1_Data_EDA!I2494</f>
        <v>299.980011</v>
      </c>
      <c r="D2493" s="6" t="n">
        <f aca="false">1_Data_EDA!J2494</f>
        <v>1</v>
      </c>
      <c r="E2493" s="7" t="n">
        <f aca="false">1_Data_EDA!K2494</f>
        <v>299.980011</v>
      </c>
      <c r="F2493" s="7" t="n">
        <f aca="false">1_Data_EDA!L2494</f>
        <v>9</v>
      </c>
      <c r="G2493" s="8" t="n">
        <f aca="false">1_Data_EDA!M2494</f>
        <v>0.029999999</v>
      </c>
      <c r="H2493" s="6" t="n">
        <f aca="false">IF(1_Data_EDA!B2494="First Class",1,0)</f>
        <v>0</v>
      </c>
      <c r="I2493" s="6" t="n">
        <f aca="false">IF(1_Data_EDA!B2494="Second Class",1,0)</f>
        <v>0</v>
      </c>
      <c r="J2493" s="6" t="n">
        <f aca="false">IF(1_Data_EDA!B2494="Same Day",1,0)</f>
        <v>0</v>
      </c>
      <c r="K2493" s="6" t="n">
        <f aca="false">IF(1_Data_EDA!C2494="Corporate",1,0)</f>
        <v>1</v>
      </c>
      <c r="L2493" s="6" t="n">
        <f aca="false">IF(1_Data_EDA!C2494="Home Office",1,0)</f>
        <v>0</v>
      </c>
      <c r="M2493" s="6" t="n">
        <f aca="false">IF(1_Data_EDA!D2494="Europe",1,0)</f>
        <v>0</v>
      </c>
      <c r="N2493" s="6" t="n">
        <f aca="false">IF(1_Data_EDA!D2494="LATAM",1,0)</f>
        <v>0</v>
      </c>
      <c r="O2493" s="6" t="n">
        <f aca="false">IF(1_Data_EDA!D2494="Pacific Asia",1,0)</f>
        <v>1</v>
      </c>
      <c r="P2493" s="6" t="n">
        <f aca="false">IF(1_Data_EDA!D2494="USCA",1,0)</f>
        <v>0</v>
      </c>
      <c r="Q2493" s="6" t="n">
        <f aca="false">IF(C2493&gt;MEDIAN(C$5:C$8004),1,0)</f>
        <v>1</v>
      </c>
      <c r="R2493" s="6" t="n">
        <f aca="false">IF(D2493&gt;2,1,0)</f>
        <v>0</v>
      </c>
    </row>
    <row r="2494" customFormat="false" ht="15" hidden="false" customHeight="true" outlineLevel="0" collapsed="false">
      <c r="A2494" s="6" t="n">
        <f aca="false">1_Data_EDA!O2495</f>
        <v>1</v>
      </c>
      <c r="B2494" s="6" t="n">
        <f aca="false">1_Data_EDA!H2495</f>
        <v>2</v>
      </c>
      <c r="C2494" s="7" t="n">
        <f aca="false">1_Data_EDA!I2495</f>
        <v>59.99000168</v>
      </c>
      <c r="D2494" s="6" t="n">
        <f aca="false">1_Data_EDA!J2495</f>
        <v>1</v>
      </c>
      <c r="E2494" s="7" t="n">
        <f aca="false">1_Data_EDA!K2495</f>
        <v>59.99000168</v>
      </c>
      <c r="F2494" s="7" t="n">
        <f aca="false">1_Data_EDA!L2495</f>
        <v>1.200000048</v>
      </c>
      <c r="G2494" s="8" t="n">
        <f aca="false">1_Data_EDA!M2495</f>
        <v>0.02</v>
      </c>
      <c r="H2494" s="6" t="n">
        <f aca="false">IF(1_Data_EDA!B2495="First Class",1,0)</f>
        <v>0</v>
      </c>
      <c r="I2494" s="6" t="n">
        <f aca="false">IF(1_Data_EDA!B2495="Second Class",1,0)</f>
        <v>1</v>
      </c>
      <c r="J2494" s="6" t="n">
        <f aca="false">IF(1_Data_EDA!B2495="Same Day",1,0)</f>
        <v>0</v>
      </c>
      <c r="K2494" s="6" t="n">
        <f aca="false">IF(1_Data_EDA!C2495="Corporate",1,0)</f>
        <v>0</v>
      </c>
      <c r="L2494" s="6" t="n">
        <f aca="false">IF(1_Data_EDA!C2495="Home Office",1,0)</f>
        <v>0</v>
      </c>
      <c r="M2494" s="6" t="n">
        <f aca="false">IF(1_Data_EDA!D2495="Europe",1,0)</f>
        <v>1</v>
      </c>
      <c r="N2494" s="6" t="n">
        <f aca="false">IF(1_Data_EDA!D2495="LATAM",1,0)</f>
        <v>0</v>
      </c>
      <c r="O2494" s="6" t="n">
        <f aca="false">IF(1_Data_EDA!D2495="Pacific Asia",1,0)</f>
        <v>0</v>
      </c>
      <c r="P2494" s="6" t="n">
        <f aca="false">IF(1_Data_EDA!D2495="USCA",1,0)</f>
        <v>0</v>
      </c>
      <c r="Q2494" s="6" t="n">
        <f aca="false">IF(C2494&gt;MEDIAN(C$5:C$8004),1,0)</f>
        <v>0</v>
      </c>
      <c r="R2494" s="6" t="n">
        <f aca="false">IF(D2494&gt;2,1,0)</f>
        <v>0</v>
      </c>
    </row>
    <row r="2495" customFormat="false" ht="15" hidden="false" customHeight="true" outlineLevel="0" collapsed="false">
      <c r="A2495" s="6" t="n">
        <f aca="false">1_Data_EDA!O2496</f>
        <v>1</v>
      </c>
      <c r="B2495" s="6" t="n">
        <f aca="false">1_Data_EDA!H2496</f>
        <v>2</v>
      </c>
      <c r="C2495" s="7" t="n">
        <f aca="false">1_Data_EDA!I2496</f>
        <v>129.9900055</v>
      </c>
      <c r="D2495" s="6" t="n">
        <f aca="false">1_Data_EDA!J2496</f>
        <v>1</v>
      </c>
      <c r="E2495" s="7" t="n">
        <f aca="false">1_Data_EDA!K2496</f>
        <v>129.9900055</v>
      </c>
      <c r="F2495" s="7" t="n">
        <f aca="false">1_Data_EDA!L2496</f>
        <v>20.79999924</v>
      </c>
      <c r="G2495" s="8" t="n">
        <f aca="false">1_Data_EDA!M2496</f>
        <v>0.159999996</v>
      </c>
      <c r="H2495" s="6" t="n">
        <f aca="false">IF(1_Data_EDA!B2496="First Class",1,0)</f>
        <v>0</v>
      </c>
      <c r="I2495" s="6" t="n">
        <f aca="false">IF(1_Data_EDA!B2496="Second Class",1,0)</f>
        <v>1</v>
      </c>
      <c r="J2495" s="6" t="n">
        <f aca="false">IF(1_Data_EDA!B2496="Same Day",1,0)</f>
        <v>0</v>
      </c>
      <c r="K2495" s="6" t="n">
        <f aca="false">IF(1_Data_EDA!C2496="Corporate",1,0)</f>
        <v>0</v>
      </c>
      <c r="L2495" s="6" t="n">
        <f aca="false">IF(1_Data_EDA!C2496="Home Office",1,0)</f>
        <v>0</v>
      </c>
      <c r="M2495" s="6" t="n">
        <f aca="false">IF(1_Data_EDA!D2496="Europe",1,0)</f>
        <v>0</v>
      </c>
      <c r="N2495" s="6" t="n">
        <f aca="false">IF(1_Data_EDA!D2496="LATAM",1,0)</f>
        <v>0</v>
      </c>
      <c r="O2495" s="6" t="n">
        <f aca="false">IF(1_Data_EDA!D2496="Pacific Asia",1,0)</f>
        <v>1</v>
      </c>
      <c r="P2495" s="6" t="n">
        <f aca="false">IF(1_Data_EDA!D2496="USCA",1,0)</f>
        <v>0</v>
      </c>
      <c r="Q2495" s="6" t="n">
        <f aca="false">IF(C2495&gt;MEDIAN(C$5:C$8004),1,0)</f>
        <v>1</v>
      </c>
      <c r="R2495" s="6" t="n">
        <f aca="false">IF(D2495&gt;2,1,0)</f>
        <v>0</v>
      </c>
    </row>
    <row r="2496" customFormat="false" ht="15" hidden="false" customHeight="true" outlineLevel="0" collapsed="false">
      <c r="A2496" s="6" t="n">
        <f aca="false">1_Data_EDA!O2497</f>
        <v>0</v>
      </c>
      <c r="B2496" s="6" t="n">
        <f aca="false">1_Data_EDA!H2497</f>
        <v>4</v>
      </c>
      <c r="C2496" s="7" t="n">
        <f aca="false">1_Data_EDA!I2497</f>
        <v>49.97999954</v>
      </c>
      <c r="D2496" s="6" t="n">
        <f aca="false">1_Data_EDA!J2497</f>
        <v>2</v>
      </c>
      <c r="E2496" s="7" t="n">
        <f aca="false">1_Data_EDA!K2497</f>
        <v>99.95999908</v>
      </c>
      <c r="F2496" s="7" t="n">
        <f aca="false">1_Data_EDA!L2497</f>
        <v>24.98999977</v>
      </c>
      <c r="G2496" s="8" t="n">
        <f aca="false">1_Data_EDA!M2497</f>
        <v>0.25</v>
      </c>
      <c r="H2496" s="6" t="n">
        <f aca="false">IF(1_Data_EDA!B2497="First Class",1,0)</f>
        <v>0</v>
      </c>
      <c r="I2496" s="6" t="n">
        <f aca="false">IF(1_Data_EDA!B2497="Second Class",1,0)</f>
        <v>0</v>
      </c>
      <c r="J2496" s="6" t="n">
        <f aca="false">IF(1_Data_EDA!B2497="Same Day",1,0)</f>
        <v>0</v>
      </c>
      <c r="K2496" s="6" t="n">
        <f aca="false">IF(1_Data_EDA!C2497="Corporate",1,0)</f>
        <v>0</v>
      </c>
      <c r="L2496" s="6" t="n">
        <f aca="false">IF(1_Data_EDA!C2497="Home Office",1,0)</f>
        <v>0</v>
      </c>
      <c r="M2496" s="6" t="n">
        <f aca="false">IF(1_Data_EDA!D2497="Europe",1,0)</f>
        <v>0</v>
      </c>
      <c r="N2496" s="6" t="n">
        <f aca="false">IF(1_Data_EDA!D2497="LATAM",1,0)</f>
        <v>1</v>
      </c>
      <c r="O2496" s="6" t="n">
        <f aca="false">IF(1_Data_EDA!D2497="Pacific Asia",1,0)</f>
        <v>0</v>
      </c>
      <c r="P2496" s="6" t="n">
        <f aca="false">IF(1_Data_EDA!D2497="USCA",1,0)</f>
        <v>0</v>
      </c>
      <c r="Q2496" s="6" t="n">
        <f aca="false">IF(C2496&gt;MEDIAN(C$5:C$8004),1,0)</f>
        <v>0</v>
      </c>
      <c r="R2496" s="6" t="n">
        <f aca="false">IF(D2496&gt;2,1,0)</f>
        <v>0</v>
      </c>
    </row>
    <row r="2497" customFormat="false" ht="15" hidden="false" customHeight="true" outlineLevel="0" collapsed="false">
      <c r="A2497" s="6" t="n">
        <f aca="false">1_Data_EDA!O2498</f>
        <v>0</v>
      </c>
      <c r="B2497" s="6" t="n">
        <f aca="false">1_Data_EDA!H2498</f>
        <v>4</v>
      </c>
      <c r="C2497" s="7" t="n">
        <f aca="false">1_Data_EDA!I2498</f>
        <v>59.99000168</v>
      </c>
      <c r="D2497" s="6" t="n">
        <f aca="false">1_Data_EDA!J2498</f>
        <v>1</v>
      </c>
      <c r="E2497" s="7" t="n">
        <f aca="false">1_Data_EDA!K2498</f>
        <v>59.99000168</v>
      </c>
      <c r="F2497" s="7" t="n">
        <f aca="false">1_Data_EDA!L2498</f>
        <v>1.200000048</v>
      </c>
      <c r="G2497" s="8" t="n">
        <f aca="false">1_Data_EDA!M2498</f>
        <v>0.02</v>
      </c>
      <c r="H2497" s="6" t="n">
        <f aca="false">IF(1_Data_EDA!B2498="First Class",1,0)</f>
        <v>0</v>
      </c>
      <c r="I2497" s="6" t="n">
        <f aca="false">IF(1_Data_EDA!B2498="Second Class",1,0)</f>
        <v>0</v>
      </c>
      <c r="J2497" s="6" t="n">
        <f aca="false">IF(1_Data_EDA!B2498="Same Day",1,0)</f>
        <v>0</v>
      </c>
      <c r="K2497" s="6" t="n">
        <f aca="false">IF(1_Data_EDA!C2498="Corporate",1,0)</f>
        <v>0</v>
      </c>
      <c r="L2497" s="6" t="n">
        <f aca="false">IF(1_Data_EDA!C2498="Home Office",1,0)</f>
        <v>0</v>
      </c>
      <c r="M2497" s="6" t="n">
        <f aca="false">IF(1_Data_EDA!D2498="Europe",1,0)</f>
        <v>0</v>
      </c>
      <c r="N2497" s="6" t="n">
        <f aca="false">IF(1_Data_EDA!D2498="LATAM",1,0)</f>
        <v>1</v>
      </c>
      <c r="O2497" s="6" t="n">
        <f aca="false">IF(1_Data_EDA!D2498="Pacific Asia",1,0)</f>
        <v>0</v>
      </c>
      <c r="P2497" s="6" t="n">
        <f aca="false">IF(1_Data_EDA!D2498="USCA",1,0)</f>
        <v>0</v>
      </c>
      <c r="Q2497" s="6" t="n">
        <f aca="false">IF(C2497&gt;MEDIAN(C$5:C$8004),1,0)</f>
        <v>0</v>
      </c>
      <c r="R2497" s="6" t="n">
        <f aca="false">IF(D2497&gt;2,1,0)</f>
        <v>0</v>
      </c>
    </row>
    <row r="2498" customFormat="false" ht="15" hidden="false" customHeight="true" outlineLevel="0" collapsed="false">
      <c r="A2498" s="6" t="n">
        <f aca="false">1_Data_EDA!O2499</f>
        <v>1</v>
      </c>
      <c r="B2498" s="6" t="n">
        <f aca="false">1_Data_EDA!H2499</f>
        <v>0</v>
      </c>
      <c r="C2498" s="7" t="n">
        <f aca="false">1_Data_EDA!I2499</f>
        <v>50</v>
      </c>
      <c r="D2498" s="6" t="n">
        <f aca="false">1_Data_EDA!J2499</f>
        <v>2</v>
      </c>
      <c r="E2498" s="7" t="n">
        <f aca="false">1_Data_EDA!K2499</f>
        <v>100</v>
      </c>
      <c r="F2498" s="7" t="n">
        <f aca="false">1_Data_EDA!L2499</f>
        <v>10</v>
      </c>
      <c r="G2498" s="8" t="n">
        <f aca="false">1_Data_EDA!M2499</f>
        <v>0.100000001</v>
      </c>
      <c r="H2498" s="6" t="n">
        <f aca="false">IF(1_Data_EDA!B2499="First Class",1,0)</f>
        <v>0</v>
      </c>
      <c r="I2498" s="6" t="n">
        <f aca="false">IF(1_Data_EDA!B2499="Second Class",1,0)</f>
        <v>0</v>
      </c>
      <c r="J2498" s="6" t="n">
        <f aca="false">IF(1_Data_EDA!B2499="Same Day",1,0)</f>
        <v>1</v>
      </c>
      <c r="K2498" s="6" t="n">
        <f aca="false">IF(1_Data_EDA!C2499="Corporate",1,0)</f>
        <v>1</v>
      </c>
      <c r="L2498" s="6" t="n">
        <f aca="false">IF(1_Data_EDA!C2499="Home Office",1,0)</f>
        <v>0</v>
      </c>
      <c r="M2498" s="6" t="n">
        <f aca="false">IF(1_Data_EDA!D2499="Europe",1,0)</f>
        <v>1</v>
      </c>
      <c r="N2498" s="6" t="n">
        <f aca="false">IF(1_Data_EDA!D2499="LATAM",1,0)</f>
        <v>0</v>
      </c>
      <c r="O2498" s="6" t="n">
        <f aca="false">IF(1_Data_EDA!D2499="Pacific Asia",1,0)</f>
        <v>0</v>
      </c>
      <c r="P2498" s="6" t="n">
        <f aca="false">IF(1_Data_EDA!D2499="USCA",1,0)</f>
        <v>0</v>
      </c>
      <c r="Q2498" s="6" t="n">
        <f aca="false">IF(C2498&gt;MEDIAN(C$5:C$8004),1,0)</f>
        <v>0</v>
      </c>
      <c r="R2498" s="6" t="n">
        <f aca="false">IF(D2498&gt;2,1,0)</f>
        <v>0</v>
      </c>
    </row>
    <row r="2499" customFormat="false" ht="15" hidden="false" customHeight="true" outlineLevel="0" collapsed="false">
      <c r="A2499" s="6" t="n">
        <f aca="false">1_Data_EDA!O2500</f>
        <v>0</v>
      </c>
      <c r="B2499" s="6" t="n">
        <f aca="false">1_Data_EDA!H2500</f>
        <v>4</v>
      </c>
      <c r="C2499" s="7" t="n">
        <f aca="false">1_Data_EDA!I2500</f>
        <v>50</v>
      </c>
      <c r="D2499" s="6" t="n">
        <f aca="false">1_Data_EDA!J2500</f>
        <v>3</v>
      </c>
      <c r="E2499" s="7" t="n">
        <f aca="false">1_Data_EDA!K2500</f>
        <v>150</v>
      </c>
      <c r="F2499" s="7" t="n">
        <f aca="false">1_Data_EDA!L2500</f>
        <v>27</v>
      </c>
      <c r="G2499" s="8" t="n">
        <f aca="false">1_Data_EDA!M2500</f>
        <v>0.180000007</v>
      </c>
      <c r="H2499" s="6" t="n">
        <f aca="false">IF(1_Data_EDA!B2500="First Class",1,0)</f>
        <v>0</v>
      </c>
      <c r="I2499" s="6" t="n">
        <f aca="false">IF(1_Data_EDA!B2500="Second Class",1,0)</f>
        <v>0</v>
      </c>
      <c r="J2499" s="6" t="n">
        <f aca="false">IF(1_Data_EDA!B2500="Same Day",1,0)</f>
        <v>0</v>
      </c>
      <c r="K2499" s="6" t="n">
        <f aca="false">IF(1_Data_EDA!C2500="Corporate",1,0)</f>
        <v>0</v>
      </c>
      <c r="L2499" s="6" t="n">
        <f aca="false">IF(1_Data_EDA!C2500="Home Office",1,0)</f>
        <v>0</v>
      </c>
      <c r="M2499" s="6" t="n">
        <f aca="false">IF(1_Data_EDA!D2500="Europe",1,0)</f>
        <v>0</v>
      </c>
      <c r="N2499" s="6" t="n">
        <f aca="false">IF(1_Data_EDA!D2500="LATAM",1,0)</f>
        <v>1</v>
      </c>
      <c r="O2499" s="6" t="n">
        <f aca="false">IF(1_Data_EDA!D2500="Pacific Asia",1,0)</f>
        <v>0</v>
      </c>
      <c r="P2499" s="6" t="n">
        <f aca="false">IF(1_Data_EDA!D2500="USCA",1,0)</f>
        <v>0</v>
      </c>
      <c r="Q2499" s="6" t="n">
        <f aca="false">IF(C2499&gt;MEDIAN(C$5:C$8004),1,0)</f>
        <v>0</v>
      </c>
      <c r="R2499" s="6" t="n">
        <f aca="false">IF(D2499&gt;2,1,0)</f>
        <v>1</v>
      </c>
    </row>
    <row r="2500" customFormat="false" ht="15" hidden="false" customHeight="true" outlineLevel="0" collapsed="false">
      <c r="A2500" s="6" t="n">
        <f aca="false">1_Data_EDA!O2501</f>
        <v>1</v>
      </c>
      <c r="B2500" s="6" t="n">
        <f aca="false">1_Data_EDA!H2501</f>
        <v>4</v>
      </c>
      <c r="C2500" s="7" t="n">
        <f aca="false">1_Data_EDA!I2501</f>
        <v>50</v>
      </c>
      <c r="D2500" s="6" t="n">
        <f aca="false">1_Data_EDA!J2501</f>
        <v>2</v>
      </c>
      <c r="E2500" s="7" t="n">
        <f aca="false">1_Data_EDA!K2501</f>
        <v>100</v>
      </c>
      <c r="F2500" s="7" t="n">
        <f aca="false">1_Data_EDA!L2501</f>
        <v>4</v>
      </c>
      <c r="G2500" s="8" t="n">
        <f aca="false">1_Data_EDA!M2501</f>
        <v>0.039999999</v>
      </c>
      <c r="H2500" s="6" t="n">
        <f aca="false">IF(1_Data_EDA!B2501="First Class",1,0)</f>
        <v>0</v>
      </c>
      <c r="I2500" s="6" t="n">
        <f aca="false">IF(1_Data_EDA!B2501="Second Class",1,0)</f>
        <v>0</v>
      </c>
      <c r="J2500" s="6" t="n">
        <f aca="false">IF(1_Data_EDA!B2501="Same Day",1,0)</f>
        <v>0</v>
      </c>
      <c r="K2500" s="6" t="n">
        <f aca="false">IF(1_Data_EDA!C2501="Corporate",1,0)</f>
        <v>1</v>
      </c>
      <c r="L2500" s="6" t="n">
        <f aca="false">IF(1_Data_EDA!C2501="Home Office",1,0)</f>
        <v>0</v>
      </c>
      <c r="M2500" s="6" t="n">
        <f aca="false">IF(1_Data_EDA!D2501="Europe",1,0)</f>
        <v>1</v>
      </c>
      <c r="N2500" s="6" t="n">
        <f aca="false">IF(1_Data_EDA!D2501="LATAM",1,0)</f>
        <v>0</v>
      </c>
      <c r="O2500" s="6" t="n">
        <f aca="false">IF(1_Data_EDA!D2501="Pacific Asia",1,0)</f>
        <v>0</v>
      </c>
      <c r="P2500" s="6" t="n">
        <f aca="false">IF(1_Data_EDA!D2501="USCA",1,0)</f>
        <v>0</v>
      </c>
      <c r="Q2500" s="6" t="n">
        <f aca="false">IF(C2500&gt;MEDIAN(C$5:C$8004),1,0)</f>
        <v>0</v>
      </c>
      <c r="R2500" s="6" t="n">
        <f aca="false">IF(D2500&gt;2,1,0)</f>
        <v>0</v>
      </c>
    </row>
    <row r="2501" customFormat="false" ht="15" hidden="false" customHeight="true" outlineLevel="0" collapsed="false">
      <c r="A2501" s="6" t="n">
        <f aca="false">1_Data_EDA!O2502</f>
        <v>1</v>
      </c>
      <c r="B2501" s="6" t="n">
        <f aca="false">1_Data_EDA!H2502</f>
        <v>1</v>
      </c>
      <c r="C2501" s="7" t="n">
        <f aca="false">1_Data_EDA!I2502</f>
        <v>50</v>
      </c>
      <c r="D2501" s="6" t="n">
        <f aca="false">1_Data_EDA!J2502</f>
        <v>2</v>
      </c>
      <c r="E2501" s="7" t="n">
        <f aca="false">1_Data_EDA!K2502</f>
        <v>100</v>
      </c>
      <c r="F2501" s="7" t="n">
        <f aca="false">1_Data_EDA!L2502</f>
        <v>10</v>
      </c>
      <c r="G2501" s="8" t="n">
        <f aca="false">1_Data_EDA!M2502</f>
        <v>0.100000001</v>
      </c>
      <c r="H2501" s="6" t="n">
        <f aca="false">IF(1_Data_EDA!B2502="First Class",1,0)</f>
        <v>1</v>
      </c>
      <c r="I2501" s="6" t="n">
        <f aca="false">IF(1_Data_EDA!B2502="Second Class",1,0)</f>
        <v>0</v>
      </c>
      <c r="J2501" s="6" t="n">
        <f aca="false">IF(1_Data_EDA!B2502="Same Day",1,0)</f>
        <v>0</v>
      </c>
      <c r="K2501" s="6" t="n">
        <f aca="false">IF(1_Data_EDA!C2502="Corporate",1,0)</f>
        <v>0</v>
      </c>
      <c r="L2501" s="6" t="n">
        <f aca="false">IF(1_Data_EDA!C2502="Home Office",1,0)</f>
        <v>1</v>
      </c>
      <c r="M2501" s="6" t="n">
        <f aca="false">IF(1_Data_EDA!D2502="Europe",1,0)</f>
        <v>0</v>
      </c>
      <c r="N2501" s="6" t="n">
        <f aca="false">IF(1_Data_EDA!D2502="LATAM",1,0)</f>
        <v>0</v>
      </c>
      <c r="O2501" s="6" t="n">
        <f aca="false">IF(1_Data_EDA!D2502="Pacific Asia",1,0)</f>
        <v>0</v>
      </c>
      <c r="P2501" s="6" t="n">
        <f aca="false">IF(1_Data_EDA!D2502="USCA",1,0)</f>
        <v>0</v>
      </c>
      <c r="Q2501" s="6" t="n">
        <f aca="false">IF(C2501&gt;MEDIAN(C$5:C$8004),1,0)</f>
        <v>0</v>
      </c>
      <c r="R2501" s="6" t="n">
        <f aca="false">IF(D2501&gt;2,1,0)</f>
        <v>0</v>
      </c>
    </row>
    <row r="2502" customFormat="false" ht="15" hidden="false" customHeight="true" outlineLevel="0" collapsed="false">
      <c r="A2502" s="6" t="n">
        <f aca="false">1_Data_EDA!O2503</f>
        <v>0</v>
      </c>
      <c r="B2502" s="6" t="n">
        <f aca="false">1_Data_EDA!H2503</f>
        <v>4</v>
      </c>
      <c r="C2502" s="7" t="n">
        <f aca="false">1_Data_EDA!I2503</f>
        <v>49.97999954</v>
      </c>
      <c r="D2502" s="6" t="n">
        <f aca="false">1_Data_EDA!J2503</f>
        <v>5</v>
      </c>
      <c r="E2502" s="7" t="n">
        <f aca="false">1_Data_EDA!K2503</f>
        <v>249.8999939</v>
      </c>
      <c r="F2502" s="7" t="n">
        <f aca="false">1_Data_EDA!L2503</f>
        <v>2.5</v>
      </c>
      <c r="G2502" s="8" t="n">
        <f aca="false">1_Data_EDA!M2503</f>
        <v>0.01</v>
      </c>
      <c r="H2502" s="6" t="n">
        <f aca="false">IF(1_Data_EDA!B2503="First Class",1,0)</f>
        <v>0</v>
      </c>
      <c r="I2502" s="6" t="n">
        <f aca="false">IF(1_Data_EDA!B2503="Second Class",1,0)</f>
        <v>0</v>
      </c>
      <c r="J2502" s="6" t="n">
        <f aca="false">IF(1_Data_EDA!B2503="Same Day",1,0)</f>
        <v>0</v>
      </c>
      <c r="K2502" s="6" t="n">
        <f aca="false">IF(1_Data_EDA!C2503="Corporate",1,0)</f>
        <v>0</v>
      </c>
      <c r="L2502" s="6" t="n">
        <f aca="false">IF(1_Data_EDA!C2503="Home Office",1,0)</f>
        <v>0</v>
      </c>
      <c r="M2502" s="6" t="n">
        <f aca="false">IF(1_Data_EDA!D2503="Europe",1,0)</f>
        <v>0</v>
      </c>
      <c r="N2502" s="6" t="n">
        <f aca="false">IF(1_Data_EDA!D2503="LATAM",1,0)</f>
        <v>1</v>
      </c>
      <c r="O2502" s="6" t="n">
        <f aca="false">IF(1_Data_EDA!D2503="Pacific Asia",1,0)</f>
        <v>0</v>
      </c>
      <c r="P2502" s="6" t="n">
        <f aca="false">IF(1_Data_EDA!D2503="USCA",1,0)</f>
        <v>0</v>
      </c>
      <c r="Q2502" s="6" t="n">
        <f aca="false">IF(C2502&gt;MEDIAN(C$5:C$8004),1,0)</f>
        <v>0</v>
      </c>
      <c r="R2502" s="6" t="n">
        <f aca="false">IF(D2502&gt;2,1,0)</f>
        <v>1</v>
      </c>
    </row>
    <row r="2503" customFormat="false" ht="15" hidden="false" customHeight="true" outlineLevel="0" collapsed="false">
      <c r="A2503" s="6" t="n">
        <f aca="false">1_Data_EDA!O2504</f>
        <v>0</v>
      </c>
      <c r="B2503" s="6" t="n">
        <f aca="false">1_Data_EDA!H2504</f>
        <v>4</v>
      </c>
      <c r="C2503" s="7" t="n">
        <f aca="false">1_Data_EDA!I2504</f>
        <v>399.980011</v>
      </c>
      <c r="D2503" s="6" t="n">
        <f aca="false">1_Data_EDA!J2504</f>
        <v>1</v>
      </c>
      <c r="E2503" s="7" t="n">
        <f aca="false">1_Data_EDA!K2504</f>
        <v>399.980011</v>
      </c>
      <c r="F2503" s="7" t="n">
        <f aca="false">1_Data_EDA!L2504</f>
        <v>80</v>
      </c>
      <c r="G2503" s="8" t="n">
        <f aca="false">1_Data_EDA!M2504</f>
        <v>0.200000003</v>
      </c>
      <c r="H2503" s="6" t="n">
        <f aca="false">IF(1_Data_EDA!B2504="First Class",1,0)</f>
        <v>0</v>
      </c>
      <c r="I2503" s="6" t="n">
        <f aca="false">IF(1_Data_EDA!B2504="Second Class",1,0)</f>
        <v>0</v>
      </c>
      <c r="J2503" s="6" t="n">
        <f aca="false">IF(1_Data_EDA!B2504="Same Day",1,0)</f>
        <v>0</v>
      </c>
      <c r="K2503" s="6" t="n">
        <f aca="false">IF(1_Data_EDA!C2504="Corporate",1,0)</f>
        <v>0</v>
      </c>
      <c r="L2503" s="6" t="n">
        <f aca="false">IF(1_Data_EDA!C2504="Home Office",1,0)</f>
        <v>0</v>
      </c>
      <c r="M2503" s="6" t="n">
        <f aca="false">IF(1_Data_EDA!D2504="Europe",1,0)</f>
        <v>1</v>
      </c>
      <c r="N2503" s="6" t="n">
        <f aca="false">IF(1_Data_EDA!D2504="LATAM",1,0)</f>
        <v>0</v>
      </c>
      <c r="O2503" s="6" t="n">
        <f aca="false">IF(1_Data_EDA!D2504="Pacific Asia",1,0)</f>
        <v>0</v>
      </c>
      <c r="P2503" s="6" t="n">
        <f aca="false">IF(1_Data_EDA!D2504="USCA",1,0)</f>
        <v>0</v>
      </c>
      <c r="Q2503" s="6" t="n">
        <f aca="false">IF(C2503&gt;MEDIAN(C$5:C$8004),1,0)</f>
        <v>1</v>
      </c>
      <c r="R2503" s="6" t="n">
        <f aca="false">IF(D2503&gt;2,1,0)</f>
        <v>0</v>
      </c>
    </row>
    <row r="2504" customFormat="false" ht="15" hidden="false" customHeight="true" outlineLevel="0" collapsed="false">
      <c r="A2504" s="6" t="n">
        <f aca="false">1_Data_EDA!O2505</f>
        <v>1</v>
      </c>
      <c r="B2504" s="6" t="n">
        <f aca="false">1_Data_EDA!H2505</f>
        <v>1</v>
      </c>
      <c r="C2504" s="7" t="n">
        <f aca="false">1_Data_EDA!I2505</f>
        <v>49.97999954</v>
      </c>
      <c r="D2504" s="6" t="n">
        <f aca="false">1_Data_EDA!J2505</f>
        <v>4</v>
      </c>
      <c r="E2504" s="7" t="n">
        <f aca="false">1_Data_EDA!K2505</f>
        <v>199.9199982</v>
      </c>
      <c r="F2504" s="7" t="n">
        <f aca="false">1_Data_EDA!L2505</f>
        <v>2</v>
      </c>
      <c r="G2504" s="8" t="n">
        <f aca="false">1_Data_EDA!M2505</f>
        <v>0.01</v>
      </c>
      <c r="H2504" s="6" t="n">
        <f aca="false">IF(1_Data_EDA!B2505="First Class",1,0)</f>
        <v>1</v>
      </c>
      <c r="I2504" s="6" t="n">
        <f aca="false">IF(1_Data_EDA!B2505="Second Class",1,0)</f>
        <v>0</v>
      </c>
      <c r="J2504" s="6" t="n">
        <f aca="false">IF(1_Data_EDA!B2505="Same Day",1,0)</f>
        <v>0</v>
      </c>
      <c r="K2504" s="6" t="n">
        <f aca="false">IF(1_Data_EDA!C2505="Corporate",1,0)</f>
        <v>0</v>
      </c>
      <c r="L2504" s="6" t="n">
        <f aca="false">IF(1_Data_EDA!C2505="Home Office",1,0)</f>
        <v>0</v>
      </c>
      <c r="M2504" s="6" t="n">
        <f aca="false">IF(1_Data_EDA!D2505="Europe",1,0)</f>
        <v>0</v>
      </c>
      <c r="N2504" s="6" t="n">
        <f aca="false">IF(1_Data_EDA!D2505="LATAM",1,0)</f>
        <v>1</v>
      </c>
      <c r="O2504" s="6" t="n">
        <f aca="false">IF(1_Data_EDA!D2505="Pacific Asia",1,0)</f>
        <v>0</v>
      </c>
      <c r="P2504" s="6" t="n">
        <f aca="false">IF(1_Data_EDA!D2505="USCA",1,0)</f>
        <v>0</v>
      </c>
      <c r="Q2504" s="6" t="n">
        <f aca="false">IF(C2504&gt;MEDIAN(C$5:C$8004),1,0)</f>
        <v>0</v>
      </c>
      <c r="R2504" s="6" t="n">
        <f aca="false">IF(D2504&gt;2,1,0)</f>
        <v>1</v>
      </c>
    </row>
    <row r="2505" customFormat="false" ht="15" hidden="false" customHeight="true" outlineLevel="0" collapsed="false">
      <c r="A2505" s="6" t="n">
        <f aca="false">1_Data_EDA!O2506</f>
        <v>1</v>
      </c>
      <c r="B2505" s="6" t="n">
        <f aca="false">1_Data_EDA!H2506</f>
        <v>4</v>
      </c>
      <c r="C2505" s="7" t="n">
        <f aca="false">1_Data_EDA!I2506</f>
        <v>39.99000168</v>
      </c>
      <c r="D2505" s="6" t="n">
        <f aca="false">1_Data_EDA!J2506</f>
        <v>3</v>
      </c>
      <c r="E2505" s="7" t="n">
        <f aca="false">1_Data_EDA!K2506</f>
        <v>119.9700012</v>
      </c>
      <c r="F2505" s="7" t="n">
        <f aca="false">1_Data_EDA!L2506</f>
        <v>19.20000076</v>
      </c>
      <c r="G2505" s="8" t="n">
        <f aca="false">1_Data_EDA!M2506</f>
        <v>0.159999996</v>
      </c>
      <c r="H2505" s="6" t="n">
        <f aca="false">IF(1_Data_EDA!B2506="First Class",1,0)</f>
        <v>0</v>
      </c>
      <c r="I2505" s="6" t="n">
        <f aca="false">IF(1_Data_EDA!B2506="Second Class",1,0)</f>
        <v>0</v>
      </c>
      <c r="J2505" s="6" t="n">
        <f aca="false">IF(1_Data_EDA!B2506="Same Day",1,0)</f>
        <v>0</v>
      </c>
      <c r="K2505" s="6" t="n">
        <f aca="false">IF(1_Data_EDA!C2506="Corporate",1,0)</f>
        <v>0</v>
      </c>
      <c r="L2505" s="6" t="n">
        <f aca="false">IF(1_Data_EDA!C2506="Home Office",1,0)</f>
        <v>1</v>
      </c>
      <c r="M2505" s="6" t="n">
        <f aca="false">IF(1_Data_EDA!D2506="Europe",1,0)</f>
        <v>0</v>
      </c>
      <c r="N2505" s="6" t="n">
        <f aca="false">IF(1_Data_EDA!D2506="LATAM",1,0)</f>
        <v>0</v>
      </c>
      <c r="O2505" s="6" t="n">
        <f aca="false">IF(1_Data_EDA!D2506="Pacific Asia",1,0)</f>
        <v>0</v>
      </c>
      <c r="P2505" s="6" t="n">
        <f aca="false">IF(1_Data_EDA!D2506="USCA",1,0)</f>
        <v>1</v>
      </c>
      <c r="Q2505" s="6" t="n">
        <f aca="false">IF(C2505&gt;MEDIAN(C$5:C$8004),1,0)</f>
        <v>0</v>
      </c>
      <c r="R2505" s="6" t="n">
        <f aca="false">IF(D2505&gt;2,1,0)</f>
        <v>1</v>
      </c>
    </row>
    <row r="2506" customFormat="false" ht="15" hidden="false" customHeight="true" outlineLevel="0" collapsed="false">
      <c r="A2506" s="6" t="n">
        <f aca="false">1_Data_EDA!O2507</f>
        <v>0</v>
      </c>
      <c r="B2506" s="6" t="n">
        <f aca="false">1_Data_EDA!H2507</f>
        <v>4</v>
      </c>
      <c r="C2506" s="7" t="n">
        <f aca="false">1_Data_EDA!I2507</f>
        <v>129.9900055</v>
      </c>
      <c r="D2506" s="6" t="n">
        <f aca="false">1_Data_EDA!J2507</f>
        <v>1</v>
      </c>
      <c r="E2506" s="7" t="n">
        <f aca="false">1_Data_EDA!K2507</f>
        <v>129.9900055</v>
      </c>
      <c r="F2506" s="7" t="n">
        <f aca="false">1_Data_EDA!L2507</f>
        <v>9.100000381</v>
      </c>
      <c r="G2506" s="8" t="n">
        <f aca="false">1_Data_EDA!M2507</f>
        <v>0.07</v>
      </c>
      <c r="H2506" s="6" t="n">
        <f aca="false">IF(1_Data_EDA!B2507="First Class",1,0)</f>
        <v>0</v>
      </c>
      <c r="I2506" s="6" t="n">
        <f aca="false">IF(1_Data_EDA!B2507="Second Class",1,0)</f>
        <v>0</v>
      </c>
      <c r="J2506" s="6" t="n">
        <f aca="false">IF(1_Data_EDA!B2507="Same Day",1,0)</f>
        <v>0</v>
      </c>
      <c r="K2506" s="6" t="n">
        <f aca="false">IF(1_Data_EDA!C2507="Corporate",1,0)</f>
        <v>1</v>
      </c>
      <c r="L2506" s="6" t="n">
        <f aca="false">IF(1_Data_EDA!C2507="Home Office",1,0)</f>
        <v>0</v>
      </c>
      <c r="M2506" s="6" t="n">
        <f aca="false">IF(1_Data_EDA!D2507="Europe",1,0)</f>
        <v>1</v>
      </c>
      <c r="N2506" s="6" t="n">
        <f aca="false">IF(1_Data_EDA!D2507="LATAM",1,0)</f>
        <v>0</v>
      </c>
      <c r="O2506" s="6" t="n">
        <f aca="false">IF(1_Data_EDA!D2507="Pacific Asia",1,0)</f>
        <v>0</v>
      </c>
      <c r="P2506" s="6" t="n">
        <f aca="false">IF(1_Data_EDA!D2507="USCA",1,0)</f>
        <v>0</v>
      </c>
      <c r="Q2506" s="6" t="n">
        <f aca="false">IF(C2506&gt;MEDIAN(C$5:C$8004),1,0)</f>
        <v>1</v>
      </c>
      <c r="R2506" s="6" t="n">
        <f aca="false">IF(D2506&gt;2,1,0)</f>
        <v>0</v>
      </c>
    </row>
    <row r="2507" customFormat="false" ht="15" hidden="false" customHeight="true" outlineLevel="0" collapsed="false">
      <c r="A2507" s="6" t="n">
        <f aca="false">1_Data_EDA!O2508</f>
        <v>1</v>
      </c>
      <c r="B2507" s="6" t="n">
        <f aca="false">1_Data_EDA!H2508</f>
        <v>0</v>
      </c>
      <c r="C2507" s="7" t="n">
        <f aca="false">1_Data_EDA!I2508</f>
        <v>50</v>
      </c>
      <c r="D2507" s="6" t="n">
        <f aca="false">1_Data_EDA!J2508</f>
        <v>2</v>
      </c>
      <c r="E2507" s="7" t="n">
        <f aca="false">1_Data_EDA!K2508</f>
        <v>100</v>
      </c>
      <c r="F2507" s="7" t="n">
        <f aca="false">1_Data_EDA!L2508</f>
        <v>1</v>
      </c>
      <c r="G2507" s="8" t="n">
        <f aca="false">1_Data_EDA!M2508</f>
        <v>0.01</v>
      </c>
      <c r="H2507" s="6" t="n">
        <f aca="false">IF(1_Data_EDA!B2508="First Class",1,0)</f>
        <v>0</v>
      </c>
      <c r="I2507" s="6" t="n">
        <f aca="false">IF(1_Data_EDA!B2508="Second Class",1,0)</f>
        <v>0</v>
      </c>
      <c r="J2507" s="6" t="n">
        <f aca="false">IF(1_Data_EDA!B2508="Same Day",1,0)</f>
        <v>1</v>
      </c>
      <c r="K2507" s="6" t="n">
        <f aca="false">IF(1_Data_EDA!C2508="Corporate",1,0)</f>
        <v>0</v>
      </c>
      <c r="L2507" s="6" t="n">
        <f aca="false">IF(1_Data_EDA!C2508="Home Office",1,0)</f>
        <v>1</v>
      </c>
      <c r="M2507" s="6" t="n">
        <f aca="false">IF(1_Data_EDA!D2508="Europe",1,0)</f>
        <v>0</v>
      </c>
      <c r="N2507" s="6" t="n">
        <f aca="false">IF(1_Data_EDA!D2508="LATAM",1,0)</f>
        <v>1</v>
      </c>
      <c r="O2507" s="6" t="n">
        <f aca="false">IF(1_Data_EDA!D2508="Pacific Asia",1,0)</f>
        <v>0</v>
      </c>
      <c r="P2507" s="6" t="n">
        <f aca="false">IF(1_Data_EDA!D2508="USCA",1,0)</f>
        <v>0</v>
      </c>
      <c r="Q2507" s="6" t="n">
        <f aca="false">IF(C2507&gt;MEDIAN(C$5:C$8004),1,0)</f>
        <v>0</v>
      </c>
      <c r="R2507" s="6" t="n">
        <f aca="false">IF(D2507&gt;2,1,0)</f>
        <v>0</v>
      </c>
    </row>
    <row r="2508" customFormat="false" ht="15" hidden="false" customHeight="true" outlineLevel="0" collapsed="false">
      <c r="A2508" s="6" t="n">
        <f aca="false">1_Data_EDA!O2509</f>
        <v>1</v>
      </c>
      <c r="B2508" s="6" t="n">
        <f aca="false">1_Data_EDA!H2509</f>
        <v>4</v>
      </c>
      <c r="C2508" s="7" t="n">
        <f aca="false">1_Data_EDA!I2509</f>
        <v>39.99000168</v>
      </c>
      <c r="D2508" s="6" t="n">
        <f aca="false">1_Data_EDA!J2509</f>
        <v>5</v>
      </c>
      <c r="E2508" s="7" t="n">
        <f aca="false">1_Data_EDA!K2509</f>
        <v>199.9499969</v>
      </c>
      <c r="F2508" s="7" t="n">
        <f aca="false">1_Data_EDA!L2509</f>
        <v>33.99000168</v>
      </c>
      <c r="G2508" s="8" t="n">
        <f aca="false">1_Data_EDA!M2509</f>
        <v>0.170000002</v>
      </c>
      <c r="H2508" s="6" t="n">
        <f aca="false">IF(1_Data_EDA!B2509="First Class",1,0)</f>
        <v>0</v>
      </c>
      <c r="I2508" s="6" t="n">
        <f aca="false">IF(1_Data_EDA!B2509="Second Class",1,0)</f>
        <v>0</v>
      </c>
      <c r="J2508" s="6" t="n">
        <f aca="false">IF(1_Data_EDA!B2509="Same Day",1,0)</f>
        <v>0</v>
      </c>
      <c r="K2508" s="6" t="n">
        <f aca="false">IF(1_Data_EDA!C2509="Corporate",1,0)</f>
        <v>0</v>
      </c>
      <c r="L2508" s="6" t="n">
        <f aca="false">IF(1_Data_EDA!C2509="Home Office",1,0)</f>
        <v>0</v>
      </c>
      <c r="M2508" s="6" t="n">
        <f aca="false">IF(1_Data_EDA!D2509="Europe",1,0)</f>
        <v>0</v>
      </c>
      <c r="N2508" s="6" t="n">
        <f aca="false">IF(1_Data_EDA!D2509="LATAM",1,0)</f>
        <v>1</v>
      </c>
      <c r="O2508" s="6" t="n">
        <f aca="false">IF(1_Data_EDA!D2509="Pacific Asia",1,0)</f>
        <v>0</v>
      </c>
      <c r="P2508" s="6" t="n">
        <f aca="false">IF(1_Data_EDA!D2509="USCA",1,0)</f>
        <v>0</v>
      </c>
      <c r="Q2508" s="6" t="n">
        <f aca="false">IF(C2508&gt;MEDIAN(C$5:C$8004),1,0)</f>
        <v>0</v>
      </c>
      <c r="R2508" s="6" t="n">
        <f aca="false">IF(D2508&gt;2,1,0)</f>
        <v>1</v>
      </c>
    </row>
    <row r="2509" customFormat="false" ht="15" hidden="false" customHeight="true" outlineLevel="0" collapsed="false">
      <c r="A2509" s="6" t="n">
        <f aca="false">1_Data_EDA!O2510</f>
        <v>1</v>
      </c>
      <c r="B2509" s="6" t="n">
        <f aca="false">1_Data_EDA!H2510</f>
        <v>4</v>
      </c>
      <c r="C2509" s="7" t="n">
        <f aca="false">1_Data_EDA!I2510</f>
        <v>50</v>
      </c>
      <c r="D2509" s="6" t="n">
        <f aca="false">1_Data_EDA!J2510</f>
        <v>5</v>
      </c>
      <c r="E2509" s="7" t="n">
        <f aca="false">1_Data_EDA!K2510</f>
        <v>250</v>
      </c>
      <c r="F2509" s="7" t="n">
        <f aca="false">1_Data_EDA!L2510</f>
        <v>5</v>
      </c>
      <c r="G2509" s="8" t="n">
        <f aca="false">1_Data_EDA!M2510</f>
        <v>0.02</v>
      </c>
      <c r="H2509" s="6" t="n">
        <f aca="false">IF(1_Data_EDA!B2510="First Class",1,0)</f>
        <v>0</v>
      </c>
      <c r="I2509" s="6" t="n">
        <f aca="false">IF(1_Data_EDA!B2510="Second Class",1,0)</f>
        <v>0</v>
      </c>
      <c r="J2509" s="6" t="n">
        <f aca="false">IF(1_Data_EDA!B2510="Same Day",1,0)</f>
        <v>0</v>
      </c>
      <c r="K2509" s="6" t="n">
        <f aca="false">IF(1_Data_EDA!C2510="Corporate",1,0)</f>
        <v>1</v>
      </c>
      <c r="L2509" s="6" t="n">
        <f aca="false">IF(1_Data_EDA!C2510="Home Office",1,0)</f>
        <v>0</v>
      </c>
      <c r="M2509" s="6" t="n">
        <f aca="false">IF(1_Data_EDA!D2510="Europe",1,0)</f>
        <v>0</v>
      </c>
      <c r="N2509" s="6" t="n">
        <f aca="false">IF(1_Data_EDA!D2510="LATAM",1,0)</f>
        <v>1</v>
      </c>
      <c r="O2509" s="6" t="n">
        <f aca="false">IF(1_Data_EDA!D2510="Pacific Asia",1,0)</f>
        <v>0</v>
      </c>
      <c r="P2509" s="6" t="n">
        <f aca="false">IF(1_Data_EDA!D2510="USCA",1,0)</f>
        <v>0</v>
      </c>
      <c r="Q2509" s="6" t="n">
        <f aca="false">IF(C2509&gt;MEDIAN(C$5:C$8004),1,0)</f>
        <v>0</v>
      </c>
      <c r="R2509" s="6" t="n">
        <f aca="false">IF(D2509&gt;2,1,0)</f>
        <v>1</v>
      </c>
    </row>
    <row r="2510" customFormat="false" ht="15" hidden="false" customHeight="true" outlineLevel="0" collapsed="false">
      <c r="A2510" s="6" t="n">
        <f aca="false">1_Data_EDA!O2511</f>
        <v>1</v>
      </c>
      <c r="B2510" s="6" t="n">
        <f aca="false">1_Data_EDA!H2511</f>
        <v>1</v>
      </c>
      <c r="C2510" s="7" t="n">
        <f aca="false">1_Data_EDA!I2511</f>
        <v>399.980011</v>
      </c>
      <c r="D2510" s="6" t="n">
        <f aca="false">1_Data_EDA!J2511</f>
        <v>1</v>
      </c>
      <c r="E2510" s="7" t="n">
        <f aca="false">1_Data_EDA!K2511</f>
        <v>399.980011</v>
      </c>
      <c r="F2510" s="7" t="n">
        <f aca="false">1_Data_EDA!L2511</f>
        <v>48</v>
      </c>
      <c r="G2510" s="8" t="n">
        <f aca="false">1_Data_EDA!M2511</f>
        <v>0.119999997</v>
      </c>
      <c r="H2510" s="6" t="n">
        <f aca="false">IF(1_Data_EDA!B2511="First Class",1,0)</f>
        <v>1</v>
      </c>
      <c r="I2510" s="6" t="n">
        <f aca="false">IF(1_Data_EDA!B2511="Second Class",1,0)</f>
        <v>0</v>
      </c>
      <c r="J2510" s="6" t="n">
        <f aca="false">IF(1_Data_EDA!B2511="Same Day",1,0)</f>
        <v>0</v>
      </c>
      <c r="K2510" s="6" t="n">
        <f aca="false">IF(1_Data_EDA!C2511="Corporate",1,0)</f>
        <v>0</v>
      </c>
      <c r="L2510" s="6" t="n">
        <f aca="false">IF(1_Data_EDA!C2511="Home Office",1,0)</f>
        <v>0</v>
      </c>
      <c r="M2510" s="6" t="n">
        <f aca="false">IF(1_Data_EDA!D2511="Europe",1,0)</f>
        <v>1</v>
      </c>
      <c r="N2510" s="6" t="n">
        <f aca="false">IF(1_Data_EDA!D2511="LATAM",1,0)</f>
        <v>0</v>
      </c>
      <c r="O2510" s="6" t="n">
        <f aca="false">IF(1_Data_EDA!D2511="Pacific Asia",1,0)</f>
        <v>0</v>
      </c>
      <c r="P2510" s="6" t="n">
        <f aca="false">IF(1_Data_EDA!D2511="USCA",1,0)</f>
        <v>0</v>
      </c>
      <c r="Q2510" s="6" t="n">
        <f aca="false">IF(C2510&gt;MEDIAN(C$5:C$8004),1,0)</f>
        <v>1</v>
      </c>
      <c r="R2510" s="6" t="n">
        <f aca="false">IF(D2510&gt;2,1,0)</f>
        <v>0</v>
      </c>
    </row>
    <row r="2511" customFormat="false" ht="15" hidden="false" customHeight="true" outlineLevel="0" collapsed="false">
      <c r="A2511" s="6" t="n">
        <f aca="false">1_Data_EDA!O2512</f>
        <v>1</v>
      </c>
      <c r="B2511" s="6" t="n">
        <f aca="false">1_Data_EDA!H2512</f>
        <v>2</v>
      </c>
      <c r="C2511" s="7" t="n">
        <f aca="false">1_Data_EDA!I2512</f>
        <v>29.98999977</v>
      </c>
      <c r="D2511" s="6" t="n">
        <f aca="false">1_Data_EDA!J2512</f>
        <v>2</v>
      </c>
      <c r="E2511" s="7" t="n">
        <f aca="false">1_Data_EDA!K2512</f>
        <v>59.97999954</v>
      </c>
      <c r="F2511" s="7" t="n">
        <f aca="false">1_Data_EDA!L2512</f>
        <v>12</v>
      </c>
      <c r="G2511" s="8" t="n">
        <f aca="false">1_Data_EDA!M2512</f>
        <v>0.200000003</v>
      </c>
      <c r="H2511" s="6" t="n">
        <f aca="false">IF(1_Data_EDA!B2512="First Class",1,0)</f>
        <v>0</v>
      </c>
      <c r="I2511" s="6" t="n">
        <f aca="false">IF(1_Data_EDA!B2512="Second Class",1,0)</f>
        <v>1</v>
      </c>
      <c r="J2511" s="6" t="n">
        <f aca="false">IF(1_Data_EDA!B2512="Same Day",1,0)</f>
        <v>0</v>
      </c>
      <c r="K2511" s="6" t="n">
        <f aca="false">IF(1_Data_EDA!C2512="Corporate",1,0)</f>
        <v>1</v>
      </c>
      <c r="L2511" s="6" t="n">
        <f aca="false">IF(1_Data_EDA!C2512="Home Office",1,0)</f>
        <v>0</v>
      </c>
      <c r="M2511" s="6" t="n">
        <f aca="false">IF(1_Data_EDA!D2512="Europe",1,0)</f>
        <v>0</v>
      </c>
      <c r="N2511" s="6" t="n">
        <f aca="false">IF(1_Data_EDA!D2512="LATAM",1,0)</f>
        <v>1</v>
      </c>
      <c r="O2511" s="6" t="n">
        <f aca="false">IF(1_Data_EDA!D2512="Pacific Asia",1,0)</f>
        <v>0</v>
      </c>
      <c r="P2511" s="6" t="n">
        <f aca="false">IF(1_Data_EDA!D2512="USCA",1,0)</f>
        <v>0</v>
      </c>
      <c r="Q2511" s="6" t="n">
        <f aca="false">IF(C2511&gt;MEDIAN(C$5:C$8004),1,0)</f>
        <v>0</v>
      </c>
      <c r="R2511" s="6" t="n">
        <f aca="false">IF(D2511&gt;2,1,0)</f>
        <v>0</v>
      </c>
    </row>
    <row r="2512" customFormat="false" ht="15" hidden="false" customHeight="true" outlineLevel="0" collapsed="false">
      <c r="A2512" s="6" t="n">
        <f aca="false">1_Data_EDA!O2513</f>
        <v>1</v>
      </c>
      <c r="B2512" s="6" t="n">
        <f aca="false">1_Data_EDA!H2513</f>
        <v>1</v>
      </c>
      <c r="C2512" s="7" t="n">
        <f aca="false">1_Data_EDA!I2513</f>
        <v>49.97999954</v>
      </c>
      <c r="D2512" s="6" t="n">
        <f aca="false">1_Data_EDA!J2513</f>
        <v>5</v>
      </c>
      <c r="E2512" s="7" t="n">
        <f aca="false">1_Data_EDA!K2513</f>
        <v>249.8999939</v>
      </c>
      <c r="F2512" s="7" t="n">
        <f aca="false">1_Data_EDA!L2513</f>
        <v>37.49000168</v>
      </c>
      <c r="G2512" s="8" t="n">
        <f aca="false">1_Data_EDA!M2513</f>
        <v>0.150000006</v>
      </c>
      <c r="H2512" s="6" t="n">
        <f aca="false">IF(1_Data_EDA!B2513="First Class",1,0)</f>
        <v>1</v>
      </c>
      <c r="I2512" s="6" t="n">
        <f aca="false">IF(1_Data_EDA!B2513="Second Class",1,0)</f>
        <v>0</v>
      </c>
      <c r="J2512" s="6" t="n">
        <f aca="false">IF(1_Data_EDA!B2513="Same Day",1,0)</f>
        <v>0</v>
      </c>
      <c r="K2512" s="6" t="n">
        <f aca="false">IF(1_Data_EDA!C2513="Corporate",1,0)</f>
        <v>0</v>
      </c>
      <c r="L2512" s="6" t="n">
        <f aca="false">IF(1_Data_EDA!C2513="Home Office",1,0)</f>
        <v>1</v>
      </c>
      <c r="M2512" s="6" t="n">
        <f aca="false">IF(1_Data_EDA!D2513="Europe",1,0)</f>
        <v>0</v>
      </c>
      <c r="N2512" s="6" t="n">
        <f aca="false">IF(1_Data_EDA!D2513="LATAM",1,0)</f>
        <v>1</v>
      </c>
      <c r="O2512" s="6" t="n">
        <f aca="false">IF(1_Data_EDA!D2513="Pacific Asia",1,0)</f>
        <v>0</v>
      </c>
      <c r="P2512" s="6" t="n">
        <f aca="false">IF(1_Data_EDA!D2513="USCA",1,0)</f>
        <v>0</v>
      </c>
      <c r="Q2512" s="6" t="n">
        <f aca="false">IF(C2512&gt;MEDIAN(C$5:C$8004),1,0)</f>
        <v>0</v>
      </c>
      <c r="R2512" s="6" t="n">
        <f aca="false">IF(D2512&gt;2,1,0)</f>
        <v>1</v>
      </c>
    </row>
    <row r="2513" customFormat="false" ht="15" hidden="false" customHeight="true" outlineLevel="0" collapsed="false">
      <c r="A2513" s="6" t="n">
        <f aca="false">1_Data_EDA!O2514</f>
        <v>1</v>
      </c>
      <c r="B2513" s="6" t="n">
        <f aca="false">1_Data_EDA!H2514</f>
        <v>4</v>
      </c>
      <c r="C2513" s="7" t="n">
        <f aca="false">1_Data_EDA!I2514</f>
        <v>129.9900055</v>
      </c>
      <c r="D2513" s="6" t="n">
        <f aca="false">1_Data_EDA!J2514</f>
        <v>1</v>
      </c>
      <c r="E2513" s="7" t="n">
        <f aca="false">1_Data_EDA!K2514</f>
        <v>129.9900055</v>
      </c>
      <c r="F2513" s="7" t="n">
        <f aca="false">1_Data_EDA!L2514</f>
        <v>26</v>
      </c>
      <c r="G2513" s="8" t="n">
        <f aca="false">1_Data_EDA!M2514</f>
        <v>0.200000003</v>
      </c>
      <c r="H2513" s="6" t="n">
        <f aca="false">IF(1_Data_EDA!B2514="First Class",1,0)</f>
        <v>0</v>
      </c>
      <c r="I2513" s="6" t="n">
        <f aca="false">IF(1_Data_EDA!B2514="Second Class",1,0)</f>
        <v>0</v>
      </c>
      <c r="J2513" s="6" t="n">
        <f aca="false">IF(1_Data_EDA!B2514="Same Day",1,0)</f>
        <v>0</v>
      </c>
      <c r="K2513" s="6" t="n">
        <f aca="false">IF(1_Data_EDA!C2514="Corporate",1,0)</f>
        <v>0</v>
      </c>
      <c r="L2513" s="6" t="n">
        <f aca="false">IF(1_Data_EDA!C2514="Home Office",1,0)</f>
        <v>1</v>
      </c>
      <c r="M2513" s="6" t="n">
        <f aca="false">IF(1_Data_EDA!D2514="Europe",1,0)</f>
        <v>1</v>
      </c>
      <c r="N2513" s="6" t="n">
        <f aca="false">IF(1_Data_EDA!D2514="LATAM",1,0)</f>
        <v>0</v>
      </c>
      <c r="O2513" s="6" t="n">
        <f aca="false">IF(1_Data_EDA!D2514="Pacific Asia",1,0)</f>
        <v>0</v>
      </c>
      <c r="P2513" s="6" t="n">
        <f aca="false">IF(1_Data_EDA!D2514="USCA",1,0)</f>
        <v>0</v>
      </c>
      <c r="Q2513" s="6" t="n">
        <f aca="false">IF(C2513&gt;MEDIAN(C$5:C$8004),1,0)</f>
        <v>1</v>
      </c>
      <c r="R2513" s="6" t="n">
        <f aca="false">IF(D2513&gt;2,1,0)</f>
        <v>0</v>
      </c>
    </row>
    <row r="2514" customFormat="false" ht="15" hidden="false" customHeight="true" outlineLevel="0" collapsed="false">
      <c r="A2514" s="6" t="n">
        <f aca="false">1_Data_EDA!O2515</f>
        <v>1</v>
      </c>
      <c r="B2514" s="6" t="n">
        <f aca="false">1_Data_EDA!H2515</f>
        <v>4</v>
      </c>
      <c r="C2514" s="7" t="n">
        <f aca="false">1_Data_EDA!I2515</f>
        <v>49.97999954</v>
      </c>
      <c r="D2514" s="6" t="n">
        <f aca="false">1_Data_EDA!J2515</f>
        <v>3</v>
      </c>
      <c r="E2514" s="7" t="n">
        <f aca="false">1_Data_EDA!K2515</f>
        <v>149.9400024</v>
      </c>
      <c r="F2514" s="7" t="n">
        <f aca="false">1_Data_EDA!L2515</f>
        <v>19.48999977</v>
      </c>
      <c r="G2514" s="8" t="n">
        <f aca="false">1_Data_EDA!M2515</f>
        <v>0.129999995</v>
      </c>
      <c r="H2514" s="6" t="n">
        <f aca="false">IF(1_Data_EDA!B2515="First Class",1,0)</f>
        <v>0</v>
      </c>
      <c r="I2514" s="6" t="n">
        <f aca="false">IF(1_Data_EDA!B2515="Second Class",1,0)</f>
        <v>0</v>
      </c>
      <c r="J2514" s="6" t="n">
        <f aca="false">IF(1_Data_EDA!B2515="Same Day",1,0)</f>
        <v>0</v>
      </c>
      <c r="K2514" s="6" t="n">
        <f aca="false">IF(1_Data_EDA!C2515="Corporate",1,0)</f>
        <v>0</v>
      </c>
      <c r="L2514" s="6" t="n">
        <f aca="false">IF(1_Data_EDA!C2515="Home Office",1,0)</f>
        <v>0</v>
      </c>
      <c r="M2514" s="6" t="n">
        <f aca="false">IF(1_Data_EDA!D2515="Europe",1,0)</f>
        <v>0</v>
      </c>
      <c r="N2514" s="6" t="n">
        <f aca="false">IF(1_Data_EDA!D2515="LATAM",1,0)</f>
        <v>1</v>
      </c>
      <c r="O2514" s="6" t="n">
        <f aca="false">IF(1_Data_EDA!D2515="Pacific Asia",1,0)</f>
        <v>0</v>
      </c>
      <c r="P2514" s="6" t="n">
        <f aca="false">IF(1_Data_EDA!D2515="USCA",1,0)</f>
        <v>0</v>
      </c>
      <c r="Q2514" s="6" t="n">
        <f aca="false">IF(C2514&gt;MEDIAN(C$5:C$8004),1,0)</f>
        <v>0</v>
      </c>
      <c r="R2514" s="6" t="n">
        <f aca="false">IF(D2514&gt;2,1,0)</f>
        <v>1</v>
      </c>
    </row>
    <row r="2515" customFormat="false" ht="15" hidden="false" customHeight="true" outlineLevel="0" collapsed="false">
      <c r="A2515" s="6" t="n">
        <f aca="false">1_Data_EDA!O2516</f>
        <v>0</v>
      </c>
      <c r="B2515" s="6" t="n">
        <f aca="false">1_Data_EDA!H2516</f>
        <v>4</v>
      </c>
      <c r="C2515" s="7" t="n">
        <f aca="false">1_Data_EDA!I2516</f>
        <v>399.980011</v>
      </c>
      <c r="D2515" s="6" t="n">
        <f aca="false">1_Data_EDA!J2516</f>
        <v>1</v>
      </c>
      <c r="E2515" s="7" t="n">
        <f aca="false">1_Data_EDA!K2516</f>
        <v>399.980011</v>
      </c>
      <c r="F2515" s="7" t="n">
        <f aca="false">1_Data_EDA!L2516</f>
        <v>20</v>
      </c>
      <c r="G2515" s="8" t="n">
        <f aca="false">1_Data_EDA!M2516</f>
        <v>0.050000001</v>
      </c>
      <c r="H2515" s="6" t="n">
        <f aca="false">IF(1_Data_EDA!B2516="First Class",1,0)</f>
        <v>0</v>
      </c>
      <c r="I2515" s="6" t="n">
        <f aca="false">IF(1_Data_EDA!B2516="Second Class",1,0)</f>
        <v>0</v>
      </c>
      <c r="J2515" s="6" t="n">
        <f aca="false">IF(1_Data_EDA!B2516="Same Day",1,0)</f>
        <v>0</v>
      </c>
      <c r="K2515" s="6" t="n">
        <f aca="false">IF(1_Data_EDA!C2516="Corporate",1,0)</f>
        <v>1</v>
      </c>
      <c r="L2515" s="6" t="n">
        <f aca="false">IF(1_Data_EDA!C2516="Home Office",1,0)</f>
        <v>0</v>
      </c>
      <c r="M2515" s="6" t="n">
        <f aca="false">IF(1_Data_EDA!D2516="Europe",1,0)</f>
        <v>1</v>
      </c>
      <c r="N2515" s="6" t="n">
        <f aca="false">IF(1_Data_EDA!D2516="LATAM",1,0)</f>
        <v>0</v>
      </c>
      <c r="O2515" s="6" t="n">
        <f aca="false">IF(1_Data_EDA!D2516="Pacific Asia",1,0)</f>
        <v>0</v>
      </c>
      <c r="P2515" s="6" t="n">
        <f aca="false">IF(1_Data_EDA!D2516="USCA",1,0)</f>
        <v>0</v>
      </c>
      <c r="Q2515" s="6" t="n">
        <f aca="false">IF(C2515&gt;MEDIAN(C$5:C$8004),1,0)</f>
        <v>1</v>
      </c>
      <c r="R2515" s="6" t="n">
        <f aca="false">IF(D2515&gt;2,1,0)</f>
        <v>0</v>
      </c>
    </row>
    <row r="2516" customFormat="false" ht="15" hidden="false" customHeight="true" outlineLevel="0" collapsed="false">
      <c r="A2516" s="6" t="n">
        <f aca="false">1_Data_EDA!O2517</f>
        <v>1</v>
      </c>
      <c r="B2516" s="6" t="n">
        <f aca="false">1_Data_EDA!H2517</f>
        <v>4</v>
      </c>
      <c r="C2516" s="7" t="n">
        <f aca="false">1_Data_EDA!I2517</f>
        <v>49.97999954</v>
      </c>
      <c r="D2516" s="6" t="n">
        <f aca="false">1_Data_EDA!J2517</f>
        <v>5</v>
      </c>
      <c r="E2516" s="7" t="n">
        <f aca="false">1_Data_EDA!K2517</f>
        <v>249.8999939</v>
      </c>
      <c r="F2516" s="7" t="n">
        <f aca="false">1_Data_EDA!L2517</f>
        <v>22.48999977</v>
      </c>
      <c r="G2516" s="8" t="n">
        <f aca="false">1_Data_EDA!M2517</f>
        <v>0.090000004</v>
      </c>
      <c r="H2516" s="6" t="n">
        <f aca="false">IF(1_Data_EDA!B2517="First Class",1,0)</f>
        <v>0</v>
      </c>
      <c r="I2516" s="6" t="n">
        <f aca="false">IF(1_Data_EDA!B2517="Second Class",1,0)</f>
        <v>0</v>
      </c>
      <c r="J2516" s="6" t="n">
        <f aca="false">IF(1_Data_EDA!B2517="Same Day",1,0)</f>
        <v>0</v>
      </c>
      <c r="K2516" s="6" t="n">
        <f aca="false">IF(1_Data_EDA!C2517="Corporate",1,0)</f>
        <v>0</v>
      </c>
      <c r="L2516" s="6" t="n">
        <f aca="false">IF(1_Data_EDA!C2517="Home Office",1,0)</f>
        <v>0</v>
      </c>
      <c r="M2516" s="6" t="n">
        <f aca="false">IF(1_Data_EDA!D2517="Europe",1,0)</f>
        <v>0</v>
      </c>
      <c r="N2516" s="6" t="n">
        <f aca="false">IF(1_Data_EDA!D2517="LATAM",1,0)</f>
        <v>0</v>
      </c>
      <c r="O2516" s="6" t="n">
        <f aca="false">IF(1_Data_EDA!D2517="Pacific Asia",1,0)</f>
        <v>1</v>
      </c>
      <c r="P2516" s="6" t="n">
        <f aca="false">IF(1_Data_EDA!D2517="USCA",1,0)</f>
        <v>0</v>
      </c>
      <c r="Q2516" s="6" t="n">
        <f aca="false">IF(C2516&gt;MEDIAN(C$5:C$8004),1,0)</f>
        <v>0</v>
      </c>
      <c r="R2516" s="6" t="n">
        <f aca="false">IF(D2516&gt;2,1,0)</f>
        <v>1</v>
      </c>
    </row>
    <row r="2517" customFormat="false" ht="15" hidden="false" customHeight="true" outlineLevel="0" collapsed="false">
      <c r="A2517" s="6" t="n">
        <f aca="false">1_Data_EDA!O2518</f>
        <v>0</v>
      </c>
      <c r="B2517" s="6" t="n">
        <f aca="false">1_Data_EDA!H2518</f>
        <v>4</v>
      </c>
      <c r="C2517" s="7" t="n">
        <f aca="false">1_Data_EDA!I2518</f>
        <v>252.8800049</v>
      </c>
      <c r="D2517" s="6" t="n">
        <f aca="false">1_Data_EDA!J2518</f>
        <v>1</v>
      </c>
      <c r="E2517" s="7" t="n">
        <f aca="false">1_Data_EDA!K2518</f>
        <v>252.8800049</v>
      </c>
      <c r="F2517" s="7" t="n">
        <f aca="false">1_Data_EDA!L2518</f>
        <v>40.45999908</v>
      </c>
      <c r="G2517" s="8" t="n">
        <f aca="false">1_Data_EDA!M2518</f>
        <v>0.159999996</v>
      </c>
      <c r="H2517" s="6" t="n">
        <f aca="false">IF(1_Data_EDA!B2518="First Class",1,0)</f>
        <v>0</v>
      </c>
      <c r="I2517" s="6" t="n">
        <f aca="false">IF(1_Data_EDA!B2518="Second Class",1,0)</f>
        <v>0</v>
      </c>
      <c r="J2517" s="6" t="n">
        <f aca="false">IF(1_Data_EDA!B2518="Same Day",1,0)</f>
        <v>0</v>
      </c>
      <c r="K2517" s="6" t="n">
        <f aca="false">IF(1_Data_EDA!C2518="Corporate",1,0)</f>
        <v>0</v>
      </c>
      <c r="L2517" s="6" t="n">
        <f aca="false">IF(1_Data_EDA!C2518="Home Office",1,0)</f>
        <v>1</v>
      </c>
      <c r="M2517" s="6" t="n">
        <f aca="false">IF(1_Data_EDA!D2518="Europe",1,0)</f>
        <v>1</v>
      </c>
      <c r="N2517" s="6" t="n">
        <f aca="false">IF(1_Data_EDA!D2518="LATAM",1,0)</f>
        <v>0</v>
      </c>
      <c r="O2517" s="6" t="n">
        <f aca="false">IF(1_Data_EDA!D2518="Pacific Asia",1,0)</f>
        <v>0</v>
      </c>
      <c r="P2517" s="6" t="n">
        <f aca="false">IF(1_Data_EDA!D2518="USCA",1,0)</f>
        <v>0</v>
      </c>
      <c r="Q2517" s="6" t="n">
        <f aca="false">IF(C2517&gt;MEDIAN(C$5:C$8004),1,0)</f>
        <v>1</v>
      </c>
      <c r="R2517" s="6" t="n">
        <f aca="false">IF(D2517&gt;2,1,0)</f>
        <v>0</v>
      </c>
    </row>
    <row r="2518" customFormat="false" ht="15" hidden="false" customHeight="true" outlineLevel="0" collapsed="false">
      <c r="A2518" s="6" t="n">
        <f aca="false">1_Data_EDA!O2519</f>
        <v>0</v>
      </c>
      <c r="B2518" s="6" t="n">
        <f aca="false">1_Data_EDA!H2519</f>
        <v>4</v>
      </c>
      <c r="C2518" s="7" t="n">
        <f aca="false">1_Data_EDA!I2519</f>
        <v>50</v>
      </c>
      <c r="D2518" s="6" t="n">
        <f aca="false">1_Data_EDA!J2519</f>
        <v>2</v>
      </c>
      <c r="E2518" s="7" t="n">
        <f aca="false">1_Data_EDA!K2519</f>
        <v>100</v>
      </c>
      <c r="F2518" s="7" t="n">
        <f aca="false">1_Data_EDA!L2519</f>
        <v>0</v>
      </c>
      <c r="G2518" s="8" t="n">
        <f aca="false">1_Data_EDA!M2519</f>
        <v>0</v>
      </c>
      <c r="H2518" s="6" t="n">
        <f aca="false">IF(1_Data_EDA!B2519="First Class",1,0)</f>
        <v>0</v>
      </c>
      <c r="I2518" s="6" t="n">
        <f aca="false">IF(1_Data_EDA!B2519="Second Class",1,0)</f>
        <v>0</v>
      </c>
      <c r="J2518" s="6" t="n">
        <f aca="false">IF(1_Data_EDA!B2519="Same Day",1,0)</f>
        <v>0</v>
      </c>
      <c r="K2518" s="6" t="n">
        <f aca="false">IF(1_Data_EDA!C2519="Corporate",1,0)</f>
        <v>0</v>
      </c>
      <c r="L2518" s="6" t="n">
        <f aca="false">IF(1_Data_EDA!C2519="Home Office",1,0)</f>
        <v>1</v>
      </c>
      <c r="M2518" s="6" t="n">
        <f aca="false">IF(1_Data_EDA!D2519="Europe",1,0)</f>
        <v>0</v>
      </c>
      <c r="N2518" s="6" t="n">
        <f aca="false">IF(1_Data_EDA!D2519="LATAM",1,0)</f>
        <v>1</v>
      </c>
      <c r="O2518" s="6" t="n">
        <f aca="false">IF(1_Data_EDA!D2519="Pacific Asia",1,0)</f>
        <v>0</v>
      </c>
      <c r="P2518" s="6" t="n">
        <f aca="false">IF(1_Data_EDA!D2519="USCA",1,0)</f>
        <v>0</v>
      </c>
      <c r="Q2518" s="6" t="n">
        <f aca="false">IF(C2518&gt;MEDIAN(C$5:C$8004),1,0)</f>
        <v>0</v>
      </c>
      <c r="R2518" s="6" t="n">
        <f aca="false">IF(D2518&gt;2,1,0)</f>
        <v>0</v>
      </c>
    </row>
    <row r="2519" customFormat="false" ht="15" hidden="false" customHeight="true" outlineLevel="0" collapsed="false">
      <c r="A2519" s="6" t="n">
        <f aca="false">1_Data_EDA!O2520</f>
        <v>1</v>
      </c>
      <c r="B2519" s="6" t="n">
        <f aca="false">1_Data_EDA!H2520</f>
        <v>1</v>
      </c>
      <c r="C2519" s="7" t="n">
        <f aca="false">1_Data_EDA!I2520</f>
        <v>39.99000168</v>
      </c>
      <c r="D2519" s="6" t="n">
        <f aca="false">1_Data_EDA!J2520</f>
        <v>1</v>
      </c>
      <c r="E2519" s="7" t="n">
        <f aca="false">1_Data_EDA!K2520</f>
        <v>39.99000168</v>
      </c>
      <c r="F2519" s="7" t="n">
        <f aca="false">1_Data_EDA!L2520</f>
        <v>0.800000012</v>
      </c>
      <c r="G2519" s="8" t="n">
        <f aca="false">1_Data_EDA!M2520</f>
        <v>0.02</v>
      </c>
      <c r="H2519" s="6" t="n">
        <f aca="false">IF(1_Data_EDA!B2520="First Class",1,0)</f>
        <v>1</v>
      </c>
      <c r="I2519" s="6" t="n">
        <f aca="false">IF(1_Data_EDA!B2520="Second Class",1,0)</f>
        <v>0</v>
      </c>
      <c r="J2519" s="6" t="n">
        <f aca="false">IF(1_Data_EDA!B2520="Same Day",1,0)</f>
        <v>0</v>
      </c>
      <c r="K2519" s="6" t="n">
        <f aca="false">IF(1_Data_EDA!C2520="Corporate",1,0)</f>
        <v>1</v>
      </c>
      <c r="L2519" s="6" t="n">
        <f aca="false">IF(1_Data_EDA!C2520="Home Office",1,0)</f>
        <v>0</v>
      </c>
      <c r="M2519" s="6" t="n">
        <f aca="false">IF(1_Data_EDA!D2520="Europe",1,0)</f>
        <v>0</v>
      </c>
      <c r="N2519" s="6" t="n">
        <f aca="false">IF(1_Data_EDA!D2520="LATAM",1,0)</f>
        <v>1</v>
      </c>
      <c r="O2519" s="6" t="n">
        <f aca="false">IF(1_Data_EDA!D2520="Pacific Asia",1,0)</f>
        <v>0</v>
      </c>
      <c r="P2519" s="6" t="n">
        <f aca="false">IF(1_Data_EDA!D2520="USCA",1,0)</f>
        <v>0</v>
      </c>
      <c r="Q2519" s="6" t="n">
        <f aca="false">IF(C2519&gt;MEDIAN(C$5:C$8004),1,0)</f>
        <v>0</v>
      </c>
      <c r="R2519" s="6" t="n">
        <f aca="false">IF(D2519&gt;2,1,0)</f>
        <v>0</v>
      </c>
    </row>
    <row r="2520" customFormat="false" ht="15" hidden="false" customHeight="true" outlineLevel="0" collapsed="false">
      <c r="A2520" s="6" t="n">
        <f aca="false">1_Data_EDA!O2521</f>
        <v>0</v>
      </c>
      <c r="B2520" s="6" t="n">
        <f aca="false">1_Data_EDA!H2521</f>
        <v>4</v>
      </c>
      <c r="C2520" s="7" t="n">
        <f aca="false">1_Data_EDA!I2521</f>
        <v>99.98999786</v>
      </c>
      <c r="D2520" s="6" t="n">
        <f aca="false">1_Data_EDA!J2521</f>
        <v>5</v>
      </c>
      <c r="E2520" s="7" t="n">
        <f aca="false">1_Data_EDA!K2521</f>
        <v>499.9500122</v>
      </c>
      <c r="F2520" s="7" t="n">
        <f aca="false">1_Data_EDA!L2521</f>
        <v>124.9899979</v>
      </c>
      <c r="G2520" s="8" t="n">
        <f aca="false">1_Data_EDA!M2521</f>
        <v>0.25</v>
      </c>
      <c r="H2520" s="6" t="n">
        <f aca="false">IF(1_Data_EDA!B2521="First Class",1,0)</f>
        <v>0</v>
      </c>
      <c r="I2520" s="6" t="n">
        <f aca="false">IF(1_Data_EDA!B2521="Second Class",1,0)</f>
        <v>0</v>
      </c>
      <c r="J2520" s="6" t="n">
        <f aca="false">IF(1_Data_EDA!B2521="Same Day",1,0)</f>
        <v>0</v>
      </c>
      <c r="K2520" s="6" t="n">
        <f aca="false">IF(1_Data_EDA!C2521="Corporate",1,0)</f>
        <v>0</v>
      </c>
      <c r="L2520" s="6" t="n">
        <f aca="false">IF(1_Data_EDA!C2521="Home Office",1,0)</f>
        <v>1</v>
      </c>
      <c r="M2520" s="6" t="n">
        <f aca="false">IF(1_Data_EDA!D2521="Europe",1,0)</f>
        <v>0</v>
      </c>
      <c r="N2520" s="6" t="n">
        <f aca="false">IF(1_Data_EDA!D2521="LATAM",1,0)</f>
        <v>1</v>
      </c>
      <c r="O2520" s="6" t="n">
        <f aca="false">IF(1_Data_EDA!D2521="Pacific Asia",1,0)</f>
        <v>0</v>
      </c>
      <c r="P2520" s="6" t="n">
        <f aca="false">IF(1_Data_EDA!D2521="USCA",1,0)</f>
        <v>0</v>
      </c>
      <c r="Q2520" s="6" t="n">
        <f aca="false">IF(C2520&gt;MEDIAN(C$5:C$8004),1,0)</f>
        <v>1</v>
      </c>
      <c r="R2520" s="6" t="n">
        <f aca="false">IF(D2520&gt;2,1,0)</f>
        <v>1</v>
      </c>
    </row>
    <row r="2521" customFormat="false" ht="15" hidden="false" customHeight="true" outlineLevel="0" collapsed="false">
      <c r="A2521" s="6" t="n">
        <f aca="false">1_Data_EDA!O2522</f>
        <v>0</v>
      </c>
      <c r="B2521" s="6" t="n">
        <f aca="false">1_Data_EDA!H2522</f>
        <v>4</v>
      </c>
      <c r="C2521" s="7" t="n">
        <f aca="false">1_Data_EDA!I2522</f>
        <v>22</v>
      </c>
      <c r="D2521" s="6" t="n">
        <f aca="false">1_Data_EDA!J2522</f>
        <v>4</v>
      </c>
      <c r="E2521" s="7" t="n">
        <f aca="false">1_Data_EDA!K2522</f>
        <v>88</v>
      </c>
      <c r="F2521" s="7" t="n">
        <f aca="false">1_Data_EDA!L2522</f>
        <v>1.75999999</v>
      </c>
      <c r="G2521" s="8" t="n">
        <f aca="false">1_Data_EDA!M2522</f>
        <v>0.02</v>
      </c>
      <c r="H2521" s="6" t="n">
        <f aca="false">IF(1_Data_EDA!B2522="First Class",1,0)</f>
        <v>0</v>
      </c>
      <c r="I2521" s="6" t="n">
        <f aca="false">IF(1_Data_EDA!B2522="Second Class",1,0)</f>
        <v>0</v>
      </c>
      <c r="J2521" s="6" t="n">
        <f aca="false">IF(1_Data_EDA!B2522="Same Day",1,0)</f>
        <v>0</v>
      </c>
      <c r="K2521" s="6" t="n">
        <f aca="false">IF(1_Data_EDA!C2522="Corporate",1,0)</f>
        <v>1</v>
      </c>
      <c r="L2521" s="6" t="n">
        <f aca="false">IF(1_Data_EDA!C2522="Home Office",1,0)</f>
        <v>0</v>
      </c>
      <c r="M2521" s="6" t="n">
        <f aca="false">IF(1_Data_EDA!D2522="Europe",1,0)</f>
        <v>1</v>
      </c>
      <c r="N2521" s="6" t="n">
        <f aca="false">IF(1_Data_EDA!D2522="LATAM",1,0)</f>
        <v>0</v>
      </c>
      <c r="O2521" s="6" t="n">
        <f aca="false">IF(1_Data_EDA!D2522="Pacific Asia",1,0)</f>
        <v>0</v>
      </c>
      <c r="P2521" s="6" t="n">
        <f aca="false">IF(1_Data_EDA!D2522="USCA",1,0)</f>
        <v>0</v>
      </c>
      <c r="Q2521" s="6" t="n">
        <f aca="false">IF(C2521&gt;MEDIAN(C$5:C$8004),1,0)</f>
        <v>0</v>
      </c>
      <c r="R2521" s="6" t="n">
        <f aca="false">IF(D2521&gt;2,1,0)</f>
        <v>1</v>
      </c>
    </row>
    <row r="2522" customFormat="false" ht="15" hidden="false" customHeight="true" outlineLevel="0" collapsed="false">
      <c r="A2522" s="6" t="n">
        <f aca="false">1_Data_EDA!O2523</f>
        <v>0</v>
      </c>
      <c r="B2522" s="6" t="n">
        <f aca="false">1_Data_EDA!H2523</f>
        <v>4</v>
      </c>
      <c r="C2522" s="7" t="n">
        <f aca="false">1_Data_EDA!I2523</f>
        <v>39.99000168</v>
      </c>
      <c r="D2522" s="6" t="n">
        <f aca="false">1_Data_EDA!J2523</f>
        <v>5</v>
      </c>
      <c r="E2522" s="7" t="n">
        <f aca="false">1_Data_EDA!K2523</f>
        <v>199.9499969</v>
      </c>
      <c r="F2522" s="7" t="n">
        <f aca="false">1_Data_EDA!L2523</f>
        <v>23.98999977</v>
      </c>
      <c r="G2522" s="8" t="n">
        <f aca="false">1_Data_EDA!M2523</f>
        <v>0.119999997</v>
      </c>
      <c r="H2522" s="6" t="n">
        <f aca="false">IF(1_Data_EDA!B2523="First Class",1,0)</f>
        <v>0</v>
      </c>
      <c r="I2522" s="6" t="n">
        <f aca="false">IF(1_Data_EDA!B2523="Second Class",1,0)</f>
        <v>0</v>
      </c>
      <c r="J2522" s="6" t="n">
        <f aca="false">IF(1_Data_EDA!B2523="Same Day",1,0)</f>
        <v>0</v>
      </c>
      <c r="K2522" s="6" t="n">
        <f aca="false">IF(1_Data_EDA!C2523="Corporate",1,0)</f>
        <v>0</v>
      </c>
      <c r="L2522" s="6" t="n">
        <f aca="false">IF(1_Data_EDA!C2523="Home Office",1,0)</f>
        <v>0</v>
      </c>
      <c r="M2522" s="6" t="n">
        <f aca="false">IF(1_Data_EDA!D2523="Europe",1,0)</f>
        <v>1</v>
      </c>
      <c r="N2522" s="6" t="n">
        <f aca="false">IF(1_Data_EDA!D2523="LATAM",1,0)</f>
        <v>0</v>
      </c>
      <c r="O2522" s="6" t="n">
        <f aca="false">IF(1_Data_EDA!D2523="Pacific Asia",1,0)</f>
        <v>0</v>
      </c>
      <c r="P2522" s="6" t="n">
        <f aca="false">IF(1_Data_EDA!D2523="USCA",1,0)</f>
        <v>0</v>
      </c>
      <c r="Q2522" s="6" t="n">
        <f aca="false">IF(C2522&gt;MEDIAN(C$5:C$8004),1,0)</f>
        <v>0</v>
      </c>
      <c r="R2522" s="6" t="n">
        <f aca="false">IF(D2522&gt;2,1,0)</f>
        <v>1</v>
      </c>
    </row>
    <row r="2523" customFormat="false" ht="15" hidden="false" customHeight="true" outlineLevel="0" collapsed="false">
      <c r="A2523" s="6" t="n">
        <f aca="false">1_Data_EDA!O2524</f>
        <v>1</v>
      </c>
      <c r="B2523" s="6" t="n">
        <f aca="false">1_Data_EDA!H2524</f>
        <v>2</v>
      </c>
      <c r="C2523" s="7" t="n">
        <f aca="false">1_Data_EDA!I2524</f>
        <v>299.980011</v>
      </c>
      <c r="D2523" s="6" t="n">
        <f aca="false">1_Data_EDA!J2524</f>
        <v>1</v>
      </c>
      <c r="E2523" s="7" t="n">
        <f aca="false">1_Data_EDA!K2524</f>
        <v>299.980011</v>
      </c>
      <c r="F2523" s="7" t="n">
        <f aca="false">1_Data_EDA!L2524</f>
        <v>6</v>
      </c>
      <c r="G2523" s="8" t="n">
        <f aca="false">1_Data_EDA!M2524</f>
        <v>0.02</v>
      </c>
      <c r="H2523" s="6" t="n">
        <f aca="false">IF(1_Data_EDA!B2524="First Class",1,0)</f>
        <v>0</v>
      </c>
      <c r="I2523" s="6" t="n">
        <f aca="false">IF(1_Data_EDA!B2524="Second Class",1,0)</f>
        <v>1</v>
      </c>
      <c r="J2523" s="6" t="n">
        <f aca="false">IF(1_Data_EDA!B2524="Same Day",1,0)</f>
        <v>0</v>
      </c>
      <c r="K2523" s="6" t="n">
        <f aca="false">IF(1_Data_EDA!C2524="Corporate",1,0)</f>
        <v>0</v>
      </c>
      <c r="L2523" s="6" t="n">
        <f aca="false">IF(1_Data_EDA!C2524="Home Office",1,0)</f>
        <v>1</v>
      </c>
      <c r="M2523" s="6" t="n">
        <f aca="false">IF(1_Data_EDA!D2524="Europe",1,0)</f>
        <v>0</v>
      </c>
      <c r="N2523" s="6" t="n">
        <f aca="false">IF(1_Data_EDA!D2524="LATAM",1,0)</f>
        <v>1</v>
      </c>
      <c r="O2523" s="6" t="n">
        <f aca="false">IF(1_Data_EDA!D2524="Pacific Asia",1,0)</f>
        <v>0</v>
      </c>
      <c r="P2523" s="6" t="n">
        <f aca="false">IF(1_Data_EDA!D2524="USCA",1,0)</f>
        <v>0</v>
      </c>
      <c r="Q2523" s="6" t="n">
        <f aca="false">IF(C2523&gt;MEDIAN(C$5:C$8004),1,0)</f>
        <v>1</v>
      </c>
      <c r="R2523" s="6" t="n">
        <f aca="false">IF(D2523&gt;2,1,0)</f>
        <v>0</v>
      </c>
    </row>
    <row r="2524" customFormat="false" ht="15" hidden="false" customHeight="true" outlineLevel="0" collapsed="false">
      <c r="A2524" s="6" t="n">
        <f aca="false">1_Data_EDA!O2525</f>
        <v>0</v>
      </c>
      <c r="B2524" s="6" t="n">
        <f aca="false">1_Data_EDA!H2525</f>
        <v>4</v>
      </c>
      <c r="C2524" s="7" t="n">
        <f aca="false">1_Data_EDA!I2525</f>
        <v>199.9900055</v>
      </c>
      <c r="D2524" s="6" t="n">
        <f aca="false">1_Data_EDA!J2525</f>
        <v>1</v>
      </c>
      <c r="E2524" s="7" t="n">
        <f aca="false">1_Data_EDA!K2525</f>
        <v>199.9900055</v>
      </c>
      <c r="F2524" s="7" t="n">
        <f aca="false">1_Data_EDA!L2525</f>
        <v>18</v>
      </c>
      <c r="G2524" s="8" t="n">
        <f aca="false">1_Data_EDA!M2525</f>
        <v>0.090000004</v>
      </c>
      <c r="H2524" s="6" t="n">
        <f aca="false">IF(1_Data_EDA!B2525="First Class",1,0)</f>
        <v>0</v>
      </c>
      <c r="I2524" s="6" t="n">
        <f aca="false">IF(1_Data_EDA!B2525="Second Class",1,0)</f>
        <v>0</v>
      </c>
      <c r="J2524" s="6" t="n">
        <f aca="false">IF(1_Data_EDA!B2525="Same Day",1,0)</f>
        <v>0</v>
      </c>
      <c r="K2524" s="6" t="n">
        <f aca="false">IF(1_Data_EDA!C2525="Corporate",1,0)</f>
        <v>0</v>
      </c>
      <c r="L2524" s="6" t="n">
        <f aca="false">IF(1_Data_EDA!C2525="Home Office",1,0)</f>
        <v>0</v>
      </c>
      <c r="M2524" s="6" t="n">
        <f aca="false">IF(1_Data_EDA!D2525="Europe",1,0)</f>
        <v>0</v>
      </c>
      <c r="N2524" s="6" t="n">
        <f aca="false">IF(1_Data_EDA!D2525="LATAM",1,0)</f>
        <v>0</v>
      </c>
      <c r="O2524" s="6" t="n">
        <f aca="false">IF(1_Data_EDA!D2525="Pacific Asia",1,0)</f>
        <v>1</v>
      </c>
      <c r="P2524" s="6" t="n">
        <f aca="false">IF(1_Data_EDA!D2525="USCA",1,0)</f>
        <v>0</v>
      </c>
      <c r="Q2524" s="6" t="n">
        <f aca="false">IF(C2524&gt;MEDIAN(C$5:C$8004),1,0)</f>
        <v>1</v>
      </c>
      <c r="R2524" s="6" t="n">
        <f aca="false">IF(D2524&gt;2,1,0)</f>
        <v>0</v>
      </c>
    </row>
    <row r="2525" customFormat="false" ht="15" hidden="false" customHeight="true" outlineLevel="0" collapsed="false">
      <c r="A2525" s="6" t="n">
        <f aca="false">1_Data_EDA!O2526</f>
        <v>0</v>
      </c>
      <c r="B2525" s="6" t="n">
        <f aca="false">1_Data_EDA!H2526</f>
        <v>4</v>
      </c>
      <c r="C2525" s="7" t="n">
        <f aca="false">1_Data_EDA!I2526</f>
        <v>129.9900055</v>
      </c>
      <c r="D2525" s="6" t="n">
        <f aca="false">1_Data_EDA!J2526</f>
        <v>1</v>
      </c>
      <c r="E2525" s="7" t="n">
        <f aca="false">1_Data_EDA!K2526</f>
        <v>129.9900055</v>
      </c>
      <c r="F2525" s="7" t="n">
        <f aca="false">1_Data_EDA!L2526</f>
        <v>2.599999905</v>
      </c>
      <c r="G2525" s="8" t="n">
        <f aca="false">1_Data_EDA!M2526</f>
        <v>0.02</v>
      </c>
      <c r="H2525" s="6" t="n">
        <f aca="false">IF(1_Data_EDA!B2526="First Class",1,0)</f>
        <v>0</v>
      </c>
      <c r="I2525" s="6" t="n">
        <f aca="false">IF(1_Data_EDA!B2526="Second Class",1,0)</f>
        <v>0</v>
      </c>
      <c r="J2525" s="6" t="n">
        <f aca="false">IF(1_Data_EDA!B2526="Same Day",1,0)</f>
        <v>0</v>
      </c>
      <c r="K2525" s="6" t="n">
        <f aca="false">IF(1_Data_EDA!C2526="Corporate",1,0)</f>
        <v>0</v>
      </c>
      <c r="L2525" s="6" t="n">
        <f aca="false">IF(1_Data_EDA!C2526="Home Office",1,0)</f>
        <v>1</v>
      </c>
      <c r="M2525" s="6" t="n">
        <f aca="false">IF(1_Data_EDA!D2526="Europe",1,0)</f>
        <v>0</v>
      </c>
      <c r="N2525" s="6" t="n">
        <f aca="false">IF(1_Data_EDA!D2526="LATAM",1,0)</f>
        <v>1</v>
      </c>
      <c r="O2525" s="6" t="n">
        <f aca="false">IF(1_Data_EDA!D2526="Pacific Asia",1,0)</f>
        <v>0</v>
      </c>
      <c r="P2525" s="6" t="n">
        <f aca="false">IF(1_Data_EDA!D2526="USCA",1,0)</f>
        <v>0</v>
      </c>
      <c r="Q2525" s="6" t="n">
        <f aca="false">IF(C2525&gt;MEDIAN(C$5:C$8004),1,0)</f>
        <v>1</v>
      </c>
      <c r="R2525" s="6" t="n">
        <f aca="false">IF(D2525&gt;2,1,0)</f>
        <v>0</v>
      </c>
    </row>
    <row r="2526" customFormat="false" ht="15" hidden="false" customHeight="true" outlineLevel="0" collapsed="false">
      <c r="A2526" s="6" t="n">
        <f aca="false">1_Data_EDA!O2527</f>
        <v>1</v>
      </c>
      <c r="B2526" s="6" t="n">
        <f aca="false">1_Data_EDA!H2527</f>
        <v>4</v>
      </c>
      <c r="C2526" s="7" t="n">
        <f aca="false">1_Data_EDA!I2527</f>
        <v>299.980011</v>
      </c>
      <c r="D2526" s="6" t="n">
        <f aca="false">1_Data_EDA!J2527</f>
        <v>1</v>
      </c>
      <c r="E2526" s="7" t="n">
        <f aca="false">1_Data_EDA!K2527</f>
        <v>299.980011</v>
      </c>
      <c r="F2526" s="7" t="n">
        <f aca="false">1_Data_EDA!L2527</f>
        <v>16.5</v>
      </c>
      <c r="G2526" s="8" t="n">
        <f aca="false">1_Data_EDA!M2527</f>
        <v>0.059999999</v>
      </c>
      <c r="H2526" s="6" t="n">
        <f aca="false">IF(1_Data_EDA!B2527="First Class",1,0)</f>
        <v>0</v>
      </c>
      <c r="I2526" s="6" t="n">
        <f aca="false">IF(1_Data_EDA!B2527="Second Class",1,0)</f>
        <v>0</v>
      </c>
      <c r="J2526" s="6" t="n">
        <f aca="false">IF(1_Data_EDA!B2527="Same Day",1,0)</f>
        <v>0</v>
      </c>
      <c r="K2526" s="6" t="n">
        <f aca="false">IF(1_Data_EDA!C2527="Corporate",1,0)</f>
        <v>0</v>
      </c>
      <c r="L2526" s="6" t="n">
        <f aca="false">IF(1_Data_EDA!C2527="Home Office",1,0)</f>
        <v>0</v>
      </c>
      <c r="M2526" s="6" t="n">
        <f aca="false">IF(1_Data_EDA!D2527="Europe",1,0)</f>
        <v>0</v>
      </c>
      <c r="N2526" s="6" t="n">
        <f aca="false">IF(1_Data_EDA!D2527="LATAM",1,0)</f>
        <v>0</v>
      </c>
      <c r="O2526" s="6" t="n">
        <f aca="false">IF(1_Data_EDA!D2527="Pacific Asia",1,0)</f>
        <v>1</v>
      </c>
      <c r="P2526" s="6" t="n">
        <f aca="false">IF(1_Data_EDA!D2527="USCA",1,0)</f>
        <v>0</v>
      </c>
      <c r="Q2526" s="6" t="n">
        <f aca="false">IF(C2526&gt;MEDIAN(C$5:C$8004),1,0)</f>
        <v>1</v>
      </c>
      <c r="R2526" s="6" t="n">
        <f aca="false">IF(D2526&gt;2,1,0)</f>
        <v>0</v>
      </c>
    </row>
    <row r="2527" customFormat="false" ht="15" hidden="false" customHeight="true" outlineLevel="0" collapsed="false">
      <c r="A2527" s="6" t="n">
        <f aca="false">1_Data_EDA!O2528</f>
        <v>0</v>
      </c>
      <c r="B2527" s="6" t="n">
        <f aca="false">1_Data_EDA!H2528</f>
        <v>4</v>
      </c>
      <c r="C2527" s="7" t="n">
        <f aca="false">1_Data_EDA!I2528</f>
        <v>50</v>
      </c>
      <c r="D2527" s="6" t="n">
        <f aca="false">1_Data_EDA!J2528</f>
        <v>2</v>
      </c>
      <c r="E2527" s="7" t="n">
        <f aca="false">1_Data_EDA!K2528</f>
        <v>100</v>
      </c>
      <c r="F2527" s="7" t="n">
        <f aca="false">1_Data_EDA!L2528</f>
        <v>15</v>
      </c>
      <c r="G2527" s="8" t="n">
        <f aca="false">1_Data_EDA!M2528</f>
        <v>0.150000006</v>
      </c>
      <c r="H2527" s="6" t="n">
        <f aca="false">IF(1_Data_EDA!B2528="First Class",1,0)</f>
        <v>0</v>
      </c>
      <c r="I2527" s="6" t="n">
        <f aca="false">IF(1_Data_EDA!B2528="Second Class",1,0)</f>
        <v>0</v>
      </c>
      <c r="J2527" s="6" t="n">
        <f aca="false">IF(1_Data_EDA!B2528="Same Day",1,0)</f>
        <v>0</v>
      </c>
      <c r="K2527" s="6" t="n">
        <f aca="false">IF(1_Data_EDA!C2528="Corporate",1,0)</f>
        <v>1</v>
      </c>
      <c r="L2527" s="6" t="n">
        <f aca="false">IF(1_Data_EDA!C2528="Home Office",1,0)</f>
        <v>0</v>
      </c>
      <c r="M2527" s="6" t="n">
        <f aca="false">IF(1_Data_EDA!D2528="Europe",1,0)</f>
        <v>0</v>
      </c>
      <c r="N2527" s="6" t="n">
        <f aca="false">IF(1_Data_EDA!D2528="LATAM",1,0)</f>
        <v>1</v>
      </c>
      <c r="O2527" s="6" t="n">
        <f aca="false">IF(1_Data_EDA!D2528="Pacific Asia",1,0)</f>
        <v>0</v>
      </c>
      <c r="P2527" s="6" t="n">
        <f aca="false">IF(1_Data_EDA!D2528="USCA",1,0)</f>
        <v>0</v>
      </c>
      <c r="Q2527" s="6" t="n">
        <f aca="false">IF(C2527&gt;MEDIAN(C$5:C$8004),1,0)</f>
        <v>0</v>
      </c>
      <c r="R2527" s="6" t="n">
        <f aca="false">IF(D2527&gt;2,1,0)</f>
        <v>0</v>
      </c>
    </row>
    <row r="2528" customFormat="false" ht="15" hidden="false" customHeight="true" outlineLevel="0" collapsed="false">
      <c r="A2528" s="6" t="n">
        <f aca="false">1_Data_EDA!O2529</f>
        <v>0</v>
      </c>
      <c r="B2528" s="6" t="n">
        <f aca="false">1_Data_EDA!H2529</f>
        <v>4</v>
      </c>
      <c r="C2528" s="7" t="n">
        <f aca="false">1_Data_EDA!I2529</f>
        <v>129.9900055</v>
      </c>
      <c r="D2528" s="6" t="n">
        <f aca="false">1_Data_EDA!J2529</f>
        <v>1</v>
      </c>
      <c r="E2528" s="7" t="n">
        <f aca="false">1_Data_EDA!K2529</f>
        <v>129.9900055</v>
      </c>
      <c r="F2528" s="7" t="n">
        <f aca="false">1_Data_EDA!L2529</f>
        <v>32.5</v>
      </c>
      <c r="G2528" s="8" t="n">
        <f aca="false">1_Data_EDA!M2529</f>
        <v>0.25</v>
      </c>
      <c r="H2528" s="6" t="n">
        <f aca="false">IF(1_Data_EDA!B2529="First Class",1,0)</f>
        <v>0</v>
      </c>
      <c r="I2528" s="6" t="n">
        <f aca="false">IF(1_Data_EDA!B2529="Second Class",1,0)</f>
        <v>0</v>
      </c>
      <c r="J2528" s="6" t="n">
        <f aca="false">IF(1_Data_EDA!B2529="Same Day",1,0)</f>
        <v>0</v>
      </c>
      <c r="K2528" s="6" t="n">
        <f aca="false">IF(1_Data_EDA!C2529="Corporate",1,0)</f>
        <v>0</v>
      </c>
      <c r="L2528" s="6" t="n">
        <f aca="false">IF(1_Data_EDA!C2529="Home Office",1,0)</f>
        <v>0</v>
      </c>
      <c r="M2528" s="6" t="n">
        <f aca="false">IF(1_Data_EDA!D2529="Europe",1,0)</f>
        <v>0</v>
      </c>
      <c r="N2528" s="6" t="n">
        <f aca="false">IF(1_Data_EDA!D2529="LATAM",1,0)</f>
        <v>0</v>
      </c>
      <c r="O2528" s="6" t="n">
        <f aca="false">IF(1_Data_EDA!D2529="Pacific Asia",1,0)</f>
        <v>1</v>
      </c>
      <c r="P2528" s="6" t="n">
        <f aca="false">IF(1_Data_EDA!D2529="USCA",1,0)</f>
        <v>0</v>
      </c>
      <c r="Q2528" s="6" t="n">
        <f aca="false">IF(C2528&gt;MEDIAN(C$5:C$8004),1,0)</f>
        <v>1</v>
      </c>
      <c r="R2528" s="6" t="n">
        <f aca="false">IF(D2528&gt;2,1,0)</f>
        <v>0</v>
      </c>
    </row>
    <row r="2529" customFormat="false" ht="15" hidden="false" customHeight="true" outlineLevel="0" collapsed="false">
      <c r="A2529" s="6" t="n">
        <f aca="false">1_Data_EDA!O2530</f>
        <v>0</v>
      </c>
      <c r="B2529" s="6" t="n">
        <f aca="false">1_Data_EDA!H2530</f>
        <v>4</v>
      </c>
      <c r="C2529" s="7" t="n">
        <f aca="false">1_Data_EDA!I2530</f>
        <v>129.9900055</v>
      </c>
      <c r="D2529" s="6" t="n">
        <f aca="false">1_Data_EDA!J2530</f>
        <v>1</v>
      </c>
      <c r="E2529" s="7" t="n">
        <f aca="false">1_Data_EDA!K2530</f>
        <v>129.9900055</v>
      </c>
      <c r="F2529" s="7" t="n">
        <f aca="false">1_Data_EDA!L2530</f>
        <v>16.89999962</v>
      </c>
      <c r="G2529" s="8" t="n">
        <f aca="false">1_Data_EDA!M2530</f>
        <v>0.129999995</v>
      </c>
      <c r="H2529" s="6" t="n">
        <f aca="false">IF(1_Data_EDA!B2530="First Class",1,0)</f>
        <v>0</v>
      </c>
      <c r="I2529" s="6" t="n">
        <f aca="false">IF(1_Data_EDA!B2530="Second Class",1,0)</f>
        <v>0</v>
      </c>
      <c r="J2529" s="6" t="n">
        <f aca="false">IF(1_Data_EDA!B2530="Same Day",1,0)</f>
        <v>0</v>
      </c>
      <c r="K2529" s="6" t="n">
        <f aca="false">IF(1_Data_EDA!C2530="Corporate",1,0)</f>
        <v>1</v>
      </c>
      <c r="L2529" s="6" t="n">
        <f aca="false">IF(1_Data_EDA!C2530="Home Office",1,0)</f>
        <v>0</v>
      </c>
      <c r="M2529" s="6" t="n">
        <f aca="false">IF(1_Data_EDA!D2530="Europe",1,0)</f>
        <v>1</v>
      </c>
      <c r="N2529" s="6" t="n">
        <f aca="false">IF(1_Data_EDA!D2530="LATAM",1,0)</f>
        <v>0</v>
      </c>
      <c r="O2529" s="6" t="n">
        <f aca="false">IF(1_Data_EDA!D2530="Pacific Asia",1,0)</f>
        <v>0</v>
      </c>
      <c r="P2529" s="6" t="n">
        <f aca="false">IF(1_Data_EDA!D2530="USCA",1,0)</f>
        <v>0</v>
      </c>
      <c r="Q2529" s="6" t="n">
        <f aca="false">IF(C2529&gt;MEDIAN(C$5:C$8004),1,0)</f>
        <v>1</v>
      </c>
      <c r="R2529" s="6" t="n">
        <f aca="false">IF(D2529&gt;2,1,0)</f>
        <v>0</v>
      </c>
    </row>
    <row r="2530" customFormat="false" ht="15" hidden="false" customHeight="true" outlineLevel="0" collapsed="false">
      <c r="A2530" s="6" t="n">
        <f aca="false">1_Data_EDA!O2531</f>
        <v>1</v>
      </c>
      <c r="B2530" s="6" t="n">
        <f aca="false">1_Data_EDA!H2531</f>
        <v>4</v>
      </c>
      <c r="C2530" s="7" t="n">
        <f aca="false">1_Data_EDA!I2531</f>
        <v>59.99000168</v>
      </c>
      <c r="D2530" s="6" t="n">
        <f aca="false">1_Data_EDA!J2531</f>
        <v>1</v>
      </c>
      <c r="E2530" s="7" t="n">
        <f aca="false">1_Data_EDA!K2531</f>
        <v>59.99000168</v>
      </c>
      <c r="F2530" s="7" t="n">
        <f aca="false">1_Data_EDA!L2531</f>
        <v>6</v>
      </c>
      <c r="G2530" s="8" t="n">
        <f aca="false">1_Data_EDA!M2531</f>
        <v>0.100000001</v>
      </c>
      <c r="H2530" s="6" t="n">
        <f aca="false">IF(1_Data_EDA!B2531="First Class",1,0)</f>
        <v>0</v>
      </c>
      <c r="I2530" s="6" t="n">
        <f aca="false">IF(1_Data_EDA!B2531="Second Class",1,0)</f>
        <v>0</v>
      </c>
      <c r="J2530" s="6" t="n">
        <f aca="false">IF(1_Data_EDA!B2531="Same Day",1,0)</f>
        <v>0</v>
      </c>
      <c r="K2530" s="6" t="n">
        <f aca="false">IF(1_Data_EDA!C2531="Corporate",1,0)</f>
        <v>1</v>
      </c>
      <c r="L2530" s="6" t="n">
        <f aca="false">IF(1_Data_EDA!C2531="Home Office",1,0)</f>
        <v>0</v>
      </c>
      <c r="M2530" s="6" t="n">
        <f aca="false">IF(1_Data_EDA!D2531="Europe",1,0)</f>
        <v>1</v>
      </c>
      <c r="N2530" s="6" t="n">
        <f aca="false">IF(1_Data_EDA!D2531="LATAM",1,0)</f>
        <v>0</v>
      </c>
      <c r="O2530" s="6" t="n">
        <f aca="false">IF(1_Data_EDA!D2531="Pacific Asia",1,0)</f>
        <v>0</v>
      </c>
      <c r="P2530" s="6" t="n">
        <f aca="false">IF(1_Data_EDA!D2531="USCA",1,0)</f>
        <v>0</v>
      </c>
      <c r="Q2530" s="6" t="n">
        <f aca="false">IF(C2530&gt;MEDIAN(C$5:C$8004),1,0)</f>
        <v>0</v>
      </c>
      <c r="R2530" s="6" t="n">
        <f aca="false">IF(D2530&gt;2,1,0)</f>
        <v>0</v>
      </c>
    </row>
    <row r="2531" customFormat="false" ht="15" hidden="false" customHeight="true" outlineLevel="0" collapsed="false">
      <c r="A2531" s="6" t="n">
        <f aca="false">1_Data_EDA!O2532</f>
        <v>0</v>
      </c>
      <c r="B2531" s="6" t="n">
        <f aca="false">1_Data_EDA!H2532</f>
        <v>0</v>
      </c>
      <c r="C2531" s="7" t="n">
        <f aca="false">1_Data_EDA!I2532</f>
        <v>39.99000168</v>
      </c>
      <c r="D2531" s="6" t="n">
        <f aca="false">1_Data_EDA!J2532</f>
        <v>4</v>
      </c>
      <c r="E2531" s="7" t="n">
        <f aca="false">1_Data_EDA!K2532</f>
        <v>159.9600067</v>
      </c>
      <c r="F2531" s="7" t="n">
        <f aca="false">1_Data_EDA!L2532</f>
        <v>1.600000024</v>
      </c>
      <c r="G2531" s="8" t="n">
        <f aca="false">1_Data_EDA!M2532</f>
        <v>0.01</v>
      </c>
      <c r="H2531" s="6" t="n">
        <f aca="false">IF(1_Data_EDA!B2532="First Class",1,0)</f>
        <v>0</v>
      </c>
      <c r="I2531" s="6" t="n">
        <f aca="false">IF(1_Data_EDA!B2532="Second Class",1,0)</f>
        <v>0</v>
      </c>
      <c r="J2531" s="6" t="n">
        <f aca="false">IF(1_Data_EDA!B2532="Same Day",1,0)</f>
        <v>1</v>
      </c>
      <c r="K2531" s="6" t="n">
        <f aca="false">IF(1_Data_EDA!C2532="Corporate",1,0)</f>
        <v>0</v>
      </c>
      <c r="L2531" s="6" t="n">
        <f aca="false">IF(1_Data_EDA!C2532="Home Office",1,0)</f>
        <v>1</v>
      </c>
      <c r="M2531" s="6" t="n">
        <f aca="false">IF(1_Data_EDA!D2532="Europe",1,0)</f>
        <v>0</v>
      </c>
      <c r="N2531" s="6" t="n">
        <f aca="false">IF(1_Data_EDA!D2532="LATAM",1,0)</f>
        <v>1</v>
      </c>
      <c r="O2531" s="6" t="n">
        <f aca="false">IF(1_Data_EDA!D2532="Pacific Asia",1,0)</f>
        <v>0</v>
      </c>
      <c r="P2531" s="6" t="n">
        <f aca="false">IF(1_Data_EDA!D2532="USCA",1,0)</f>
        <v>0</v>
      </c>
      <c r="Q2531" s="6" t="n">
        <f aca="false">IF(C2531&gt;MEDIAN(C$5:C$8004),1,0)</f>
        <v>0</v>
      </c>
      <c r="R2531" s="6" t="n">
        <f aca="false">IF(D2531&gt;2,1,0)</f>
        <v>1</v>
      </c>
    </row>
    <row r="2532" customFormat="false" ht="15" hidden="false" customHeight="true" outlineLevel="0" collapsed="false">
      <c r="A2532" s="6" t="n">
        <f aca="false">1_Data_EDA!O2533</f>
        <v>0</v>
      </c>
      <c r="B2532" s="6" t="n">
        <f aca="false">1_Data_EDA!H2533</f>
        <v>4</v>
      </c>
      <c r="C2532" s="7" t="n">
        <f aca="false">1_Data_EDA!I2533</f>
        <v>50</v>
      </c>
      <c r="D2532" s="6" t="n">
        <f aca="false">1_Data_EDA!J2533</f>
        <v>5</v>
      </c>
      <c r="E2532" s="7" t="n">
        <f aca="false">1_Data_EDA!K2533</f>
        <v>250</v>
      </c>
      <c r="F2532" s="7" t="n">
        <f aca="false">1_Data_EDA!L2533</f>
        <v>25</v>
      </c>
      <c r="G2532" s="8" t="n">
        <f aca="false">1_Data_EDA!M2533</f>
        <v>0.100000001</v>
      </c>
      <c r="H2532" s="6" t="n">
        <f aca="false">IF(1_Data_EDA!B2533="First Class",1,0)</f>
        <v>0</v>
      </c>
      <c r="I2532" s="6" t="n">
        <f aca="false">IF(1_Data_EDA!B2533="Second Class",1,0)</f>
        <v>0</v>
      </c>
      <c r="J2532" s="6" t="n">
        <f aca="false">IF(1_Data_EDA!B2533="Same Day",1,0)</f>
        <v>0</v>
      </c>
      <c r="K2532" s="6" t="n">
        <f aca="false">IF(1_Data_EDA!C2533="Corporate",1,0)</f>
        <v>0</v>
      </c>
      <c r="L2532" s="6" t="n">
        <f aca="false">IF(1_Data_EDA!C2533="Home Office",1,0)</f>
        <v>0</v>
      </c>
      <c r="M2532" s="6" t="n">
        <f aca="false">IF(1_Data_EDA!D2533="Europe",1,0)</f>
        <v>0</v>
      </c>
      <c r="N2532" s="6" t="n">
        <f aca="false">IF(1_Data_EDA!D2533="LATAM",1,0)</f>
        <v>0</v>
      </c>
      <c r="O2532" s="6" t="n">
        <f aca="false">IF(1_Data_EDA!D2533="Pacific Asia",1,0)</f>
        <v>1</v>
      </c>
      <c r="P2532" s="6" t="n">
        <f aca="false">IF(1_Data_EDA!D2533="USCA",1,0)</f>
        <v>0</v>
      </c>
      <c r="Q2532" s="6" t="n">
        <f aca="false">IF(C2532&gt;MEDIAN(C$5:C$8004),1,0)</f>
        <v>0</v>
      </c>
      <c r="R2532" s="6" t="n">
        <f aca="false">IF(D2532&gt;2,1,0)</f>
        <v>1</v>
      </c>
    </row>
    <row r="2533" customFormat="false" ht="15" hidden="false" customHeight="true" outlineLevel="0" collapsed="false">
      <c r="A2533" s="6" t="n">
        <f aca="false">1_Data_EDA!O2534</f>
        <v>1</v>
      </c>
      <c r="B2533" s="6" t="n">
        <f aca="false">1_Data_EDA!H2534</f>
        <v>1</v>
      </c>
      <c r="C2533" s="7" t="n">
        <f aca="false">1_Data_EDA!I2534</f>
        <v>49.97999954</v>
      </c>
      <c r="D2533" s="6" t="n">
        <f aca="false">1_Data_EDA!J2534</f>
        <v>2</v>
      </c>
      <c r="E2533" s="7" t="n">
        <f aca="false">1_Data_EDA!K2534</f>
        <v>99.95999908</v>
      </c>
      <c r="F2533" s="7" t="n">
        <f aca="false">1_Data_EDA!L2534</f>
        <v>17.98999977</v>
      </c>
      <c r="G2533" s="8" t="n">
        <f aca="false">1_Data_EDA!M2534</f>
        <v>0.180000007</v>
      </c>
      <c r="H2533" s="6" t="n">
        <f aca="false">IF(1_Data_EDA!B2534="First Class",1,0)</f>
        <v>1</v>
      </c>
      <c r="I2533" s="6" t="n">
        <f aca="false">IF(1_Data_EDA!B2534="Second Class",1,0)</f>
        <v>0</v>
      </c>
      <c r="J2533" s="6" t="n">
        <f aca="false">IF(1_Data_EDA!B2534="Same Day",1,0)</f>
        <v>0</v>
      </c>
      <c r="K2533" s="6" t="n">
        <f aca="false">IF(1_Data_EDA!C2534="Corporate",1,0)</f>
        <v>0</v>
      </c>
      <c r="L2533" s="6" t="n">
        <f aca="false">IF(1_Data_EDA!C2534="Home Office",1,0)</f>
        <v>0</v>
      </c>
      <c r="M2533" s="6" t="n">
        <f aca="false">IF(1_Data_EDA!D2534="Europe",1,0)</f>
        <v>0</v>
      </c>
      <c r="N2533" s="6" t="n">
        <f aca="false">IF(1_Data_EDA!D2534="LATAM",1,0)</f>
        <v>0</v>
      </c>
      <c r="O2533" s="6" t="n">
        <f aca="false">IF(1_Data_EDA!D2534="Pacific Asia",1,0)</f>
        <v>1</v>
      </c>
      <c r="P2533" s="6" t="n">
        <f aca="false">IF(1_Data_EDA!D2534="USCA",1,0)</f>
        <v>0</v>
      </c>
      <c r="Q2533" s="6" t="n">
        <f aca="false">IF(C2533&gt;MEDIAN(C$5:C$8004),1,0)</f>
        <v>0</v>
      </c>
      <c r="R2533" s="6" t="n">
        <f aca="false">IF(D2533&gt;2,1,0)</f>
        <v>0</v>
      </c>
    </row>
    <row r="2534" customFormat="false" ht="15" hidden="false" customHeight="true" outlineLevel="0" collapsed="false">
      <c r="A2534" s="6" t="n">
        <f aca="false">1_Data_EDA!O2535</f>
        <v>1</v>
      </c>
      <c r="B2534" s="6" t="n">
        <f aca="false">1_Data_EDA!H2535</f>
        <v>1</v>
      </c>
      <c r="C2534" s="7" t="n">
        <f aca="false">1_Data_EDA!I2535</f>
        <v>49.97999954</v>
      </c>
      <c r="D2534" s="6" t="n">
        <f aca="false">1_Data_EDA!J2535</f>
        <v>2</v>
      </c>
      <c r="E2534" s="7" t="n">
        <f aca="false">1_Data_EDA!K2535</f>
        <v>99.95999908</v>
      </c>
      <c r="F2534" s="7" t="n">
        <f aca="false">1_Data_EDA!L2535</f>
        <v>0</v>
      </c>
      <c r="G2534" s="8" t="n">
        <f aca="false">1_Data_EDA!M2535</f>
        <v>0</v>
      </c>
      <c r="H2534" s="6" t="n">
        <f aca="false">IF(1_Data_EDA!B2535="First Class",1,0)</f>
        <v>1</v>
      </c>
      <c r="I2534" s="6" t="n">
        <f aca="false">IF(1_Data_EDA!B2535="Second Class",1,0)</f>
        <v>0</v>
      </c>
      <c r="J2534" s="6" t="n">
        <f aca="false">IF(1_Data_EDA!B2535="Same Day",1,0)</f>
        <v>0</v>
      </c>
      <c r="K2534" s="6" t="n">
        <f aca="false">IF(1_Data_EDA!C2535="Corporate",1,0)</f>
        <v>1</v>
      </c>
      <c r="L2534" s="6" t="n">
        <f aca="false">IF(1_Data_EDA!C2535="Home Office",1,0)</f>
        <v>0</v>
      </c>
      <c r="M2534" s="6" t="n">
        <f aca="false">IF(1_Data_EDA!D2535="Europe",1,0)</f>
        <v>0</v>
      </c>
      <c r="N2534" s="6" t="n">
        <f aca="false">IF(1_Data_EDA!D2535="LATAM",1,0)</f>
        <v>1</v>
      </c>
      <c r="O2534" s="6" t="n">
        <f aca="false">IF(1_Data_EDA!D2535="Pacific Asia",1,0)</f>
        <v>0</v>
      </c>
      <c r="P2534" s="6" t="n">
        <f aca="false">IF(1_Data_EDA!D2535="USCA",1,0)</f>
        <v>0</v>
      </c>
      <c r="Q2534" s="6" t="n">
        <f aca="false">IF(C2534&gt;MEDIAN(C$5:C$8004),1,0)</f>
        <v>0</v>
      </c>
      <c r="R2534" s="6" t="n">
        <f aca="false">IF(D2534&gt;2,1,0)</f>
        <v>0</v>
      </c>
    </row>
    <row r="2535" customFormat="false" ht="15" hidden="false" customHeight="true" outlineLevel="0" collapsed="false">
      <c r="A2535" s="6" t="n">
        <f aca="false">1_Data_EDA!O2536</f>
        <v>1</v>
      </c>
      <c r="B2535" s="6" t="n">
        <f aca="false">1_Data_EDA!H2536</f>
        <v>1</v>
      </c>
      <c r="C2535" s="7" t="n">
        <f aca="false">1_Data_EDA!I2536</f>
        <v>49.97999954</v>
      </c>
      <c r="D2535" s="6" t="n">
        <f aca="false">1_Data_EDA!J2536</f>
        <v>5</v>
      </c>
      <c r="E2535" s="7" t="n">
        <f aca="false">1_Data_EDA!K2536</f>
        <v>249.8999939</v>
      </c>
      <c r="F2535" s="7" t="n">
        <f aca="false">1_Data_EDA!L2536</f>
        <v>13.73999977</v>
      </c>
      <c r="G2535" s="8" t="n">
        <f aca="false">1_Data_EDA!M2536</f>
        <v>0.059999999</v>
      </c>
      <c r="H2535" s="6" t="n">
        <f aca="false">IF(1_Data_EDA!B2536="First Class",1,0)</f>
        <v>1</v>
      </c>
      <c r="I2535" s="6" t="n">
        <f aca="false">IF(1_Data_EDA!B2536="Second Class",1,0)</f>
        <v>0</v>
      </c>
      <c r="J2535" s="6" t="n">
        <f aca="false">IF(1_Data_EDA!B2536="Same Day",1,0)</f>
        <v>0</v>
      </c>
      <c r="K2535" s="6" t="n">
        <f aca="false">IF(1_Data_EDA!C2536="Corporate",1,0)</f>
        <v>0</v>
      </c>
      <c r="L2535" s="6" t="n">
        <f aca="false">IF(1_Data_EDA!C2536="Home Office",1,0)</f>
        <v>0</v>
      </c>
      <c r="M2535" s="6" t="n">
        <f aca="false">IF(1_Data_EDA!D2536="Europe",1,0)</f>
        <v>0</v>
      </c>
      <c r="N2535" s="6" t="n">
        <f aca="false">IF(1_Data_EDA!D2536="LATAM",1,0)</f>
        <v>1</v>
      </c>
      <c r="O2535" s="6" t="n">
        <f aca="false">IF(1_Data_EDA!D2536="Pacific Asia",1,0)</f>
        <v>0</v>
      </c>
      <c r="P2535" s="6" t="n">
        <f aca="false">IF(1_Data_EDA!D2536="USCA",1,0)</f>
        <v>0</v>
      </c>
      <c r="Q2535" s="6" t="n">
        <f aca="false">IF(C2535&gt;MEDIAN(C$5:C$8004),1,0)</f>
        <v>0</v>
      </c>
      <c r="R2535" s="6" t="n">
        <f aca="false">IF(D2535&gt;2,1,0)</f>
        <v>1</v>
      </c>
    </row>
    <row r="2536" customFormat="false" ht="15" hidden="false" customHeight="true" outlineLevel="0" collapsed="false">
      <c r="A2536" s="6" t="n">
        <f aca="false">1_Data_EDA!O2537</f>
        <v>1</v>
      </c>
      <c r="B2536" s="6" t="n">
        <f aca="false">1_Data_EDA!H2537</f>
        <v>1</v>
      </c>
      <c r="C2536" s="7" t="n">
        <f aca="false">1_Data_EDA!I2537</f>
        <v>49.97999954</v>
      </c>
      <c r="D2536" s="6" t="n">
        <f aca="false">1_Data_EDA!J2537</f>
        <v>1</v>
      </c>
      <c r="E2536" s="7" t="n">
        <f aca="false">1_Data_EDA!K2537</f>
        <v>49.97999954</v>
      </c>
      <c r="F2536" s="7" t="n">
        <f aca="false">1_Data_EDA!L2537</f>
        <v>1.5</v>
      </c>
      <c r="G2536" s="8" t="n">
        <f aca="false">1_Data_EDA!M2537</f>
        <v>0.029999999</v>
      </c>
      <c r="H2536" s="6" t="n">
        <f aca="false">IF(1_Data_EDA!B2537="First Class",1,0)</f>
        <v>1</v>
      </c>
      <c r="I2536" s="6" t="n">
        <f aca="false">IF(1_Data_EDA!B2537="Second Class",1,0)</f>
        <v>0</v>
      </c>
      <c r="J2536" s="6" t="n">
        <f aca="false">IF(1_Data_EDA!B2537="Same Day",1,0)</f>
        <v>0</v>
      </c>
      <c r="K2536" s="6" t="n">
        <f aca="false">IF(1_Data_EDA!C2537="Corporate",1,0)</f>
        <v>1</v>
      </c>
      <c r="L2536" s="6" t="n">
        <f aca="false">IF(1_Data_EDA!C2537="Home Office",1,0)</f>
        <v>0</v>
      </c>
      <c r="M2536" s="6" t="n">
        <f aca="false">IF(1_Data_EDA!D2537="Europe",1,0)</f>
        <v>0</v>
      </c>
      <c r="N2536" s="6" t="n">
        <f aca="false">IF(1_Data_EDA!D2537="LATAM",1,0)</f>
        <v>0</v>
      </c>
      <c r="O2536" s="6" t="n">
        <f aca="false">IF(1_Data_EDA!D2537="Pacific Asia",1,0)</f>
        <v>0</v>
      </c>
      <c r="P2536" s="6" t="n">
        <f aca="false">IF(1_Data_EDA!D2537="USCA",1,0)</f>
        <v>0</v>
      </c>
      <c r="Q2536" s="6" t="n">
        <f aca="false">IF(C2536&gt;MEDIAN(C$5:C$8004),1,0)</f>
        <v>0</v>
      </c>
      <c r="R2536" s="6" t="n">
        <f aca="false">IF(D2536&gt;2,1,0)</f>
        <v>0</v>
      </c>
    </row>
    <row r="2537" customFormat="false" ht="15" hidden="false" customHeight="true" outlineLevel="0" collapsed="false">
      <c r="A2537" s="6" t="n">
        <f aca="false">1_Data_EDA!O2538</f>
        <v>0</v>
      </c>
      <c r="B2537" s="6" t="n">
        <f aca="false">1_Data_EDA!H2538</f>
        <v>4</v>
      </c>
      <c r="C2537" s="7" t="n">
        <f aca="false">1_Data_EDA!I2538</f>
        <v>199.9900055</v>
      </c>
      <c r="D2537" s="6" t="n">
        <f aca="false">1_Data_EDA!J2538</f>
        <v>1</v>
      </c>
      <c r="E2537" s="7" t="n">
        <f aca="false">1_Data_EDA!K2538</f>
        <v>199.9900055</v>
      </c>
      <c r="F2537" s="7" t="n">
        <f aca="false">1_Data_EDA!L2538</f>
        <v>0</v>
      </c>
      <c r="G2537" s="8" t="n">
        <f aca="false">1_Data_EDA!M2538</f>
        <v>0</v>
      </c>
      <c r="H2537" s="6" t="n">
        <f aca="false">IF(1_Data_EDA!B2538="First Class",1,0)</f>
        <v>0</v>
      </c>
      <c r="I2537" s="6" t="n">
        <f aca="false">IF(1_Data_EDA!B2538="Second Class",1,0)</f>
        <v>0</v>
      </c>
      <c r="J2537" s="6" t="n">
        <f aca="false">IF(1_Data_EDA!B2538="Same Day",1,0)</f>
        <v>0</v>
      </c>
      <c r="K2537" s="6" t="n">
        <f aca="false">IF(1_Data_EDA!C2538="Corporate",1,0)</f>
        <v>0</v>
      </c>
      <c r="L2537" s="6" t="n">
        <f aca="false">IF(1_Data_EDA!C2538="Home Office",1,0)</f>
        <v>1</v>
      </c>
      <c r="M2537" s="6" t="n">
        <f aca="false">IF(1_Data_EDA!D2538="Europe",1,0)</f>
        <v>0</v>
      </c>
      <c r="N2537" s="6" t="n">
        <f aca="false">IF(1_Data_EDA!D2538="LATAM",1,0)</f>
        <v>1</v>
      </c>
      <c r="O2537" s="6" t="n">
        <f aca="false">IF(1_Data_EDA!D2538="Pacific Asia",1,0)</f>
        <v>0</v>
      </c>
      <c r="P2537" s="6" t="n">
        <f aca="false">IF(1_Data_EDA!D2538="USCA",1,0)</f>
        <v>0</v>
      </c>
      <c r="Q2537" s="6" t="n">
        <f aca="false">IF(C2537&gt;MEDIAN(C$5:C$8004),1,0)</f>
        <v>1</v>
      </c>
      <c r="R2537" s="6" t="n">
        <f aca="false">IF(D2537&gt;2,1,0)</f>
        <v>0</v>
      </c>
    </row>
    <row r="2538" customFormat="false" ht="15" hidden="false" customHeight="true" outlineLevel="0" collapsed="false">
      <c r="A2538" s="6" t="n">
        <f aca="false">1_Data_EDA!O2539</f>
        <v>1</v>
      </c>
      <c r="B2538" s="6" t="n">
        <f aca="false">1_Data_EDA!H2539</f>
        <v>1</v>
      </c>
      <c r="C2538" s="7" t="n">
        <f aca="false">1_Data_EDA!I2539</f>
        <v>50</v>
      </c>
      <c r="D2538" s="6" t="n">
        <f aca="false">1_Data_EDA!J2539</f>
        <v>3</v>
      </c>
      <c r="E2538" s="7" t="n">
        <f aca="false">1_Data_EDA!K2539</f>
        <v>150</v>
      </c>
      <c r="F2538" s="7" t="n">
        <f aca="false">1_Data_EDA!L2539</f>
        <v>22.5</v>
      </c>
      <c r="G2538" s="8" t="n">
        <f aca="false">1_Data_EDA!M2539</f>
        <v>0.150000006</v>
      </c>
      <c r="H2538" s="6" t="n">
        <f aca="false">IF(1_Data_EDA!B2539="First Class",1,0)</f>
        <v>1</v>
      </c>
      <c r="I2538" s="6" t="n">
        <f aca="false">IF(1_Data_EDA!B2539="Second Class",1,0)</f>
        <v>0</v>
      </c>
      <c r="J2538" s="6" t="n">
        <f aca="false">IF(1_Data_EDA!B2539="Same Day",1,0)</f>
        <v>0</v>
      </c>
      <c r="K2538" s="6" t="n">
        <f aca="false">IF(1_Data_EDA!C2539="Corporate",1,0)</f>
        <v>1</v>
      </c>
      <c r="L2538" s="6" t="n">
        <f aca="false">IF(1_Data_EDA!C2539="Home Office",1,0)</f>
        <v>0</v>
      </c>
      <c r="M2538" s="6" t="n">
        <f aca="false">IF(1_Data_EDA!D2539="Europe",1,0)</f>
        <v>0</v>
      </c>
      <c r="N2538" s="6" t="n">
        <f aca="false">IF(1_Data_EDA!D2539="LATAM",1,0)</f>
        <v>1</v>
      </c>
      <c r="O2538" s="6" t="n">
        <f aca="false">IF(1_Data_EDA!D2539="Pacific Asia",1,0)</f>
        <v>0</v>
      </c>
      <c r="P2538" s="6" t="n">
        <f aca="false">IF(1_Data_EDA!D2539="USCA",1,0)</f>
        <v>0</v>
      </c>
      <c r="Q2538" s="6" t="n">
        <f aca="false">IF(C2538&gt;MEDIAN(C$5:C$8004),1,0)</f>
        <v>0</v>
      </c>
      <c r="R2538" s="6" t="n">
        <f aca="false">IF(D2538&gt;2,1,0)</f>
        <v>1</v>
      </c>
    </row>
    <row r="2539" customFormat="false" ht="15" hidden="false" customHeight="true" outlineLevel="0" collapsed="false">
      <c r="A2539" s="6" t="n">
        <f aca="false">1_Data_EDA!O2540</f>
        <v>1</v>
      </c>
      <c r="B2539" s="6" t="n">
        <f aca="false">1_Data_EDA!H2540</f>
        <v>1</v>
      </c>
      <c r="C2539" s="7" t="n">
        <f aca="false">1_Data_EDA!I2540</f>
        <v>59.99000168</v>
      </c>
      <c r="D2539" s="6" t="n">
        <f aca="false">1_Data_EDA!J2540</f>
        <v>3</v>
      </c>
      <c r="E2539" s="7" t="n">
        <f aca="false">1_Data_EDA!K2540</f>
        <v>179.9700012</v>
      </c>
      <c r="F2539" s="7" t="n">
        <f aca="false">1_Data_EDA!L2540</f>
        <v>16.20000076</v>
      </c>
      <c r="G2539" s="8" t="n">
        <f aca="false">1_Data_EDA!M2540</f>
        <v>0.090000004</v>
      </c>
      <c r="H2539" s="6" t="n">
        <f aca="false">IF(1_Data_EDA!B2540="First Class",1,0)</f>
        <v>1</v>
      </c>
      <c r="I2539" s="6" t="n">
        <f aca="false">IF(1_Data_EDA!B2540="Second Class",1,0)</f>
        <v>0</v>
      </c>
      <c r="J2539" s="6" t="n">
        <f aca="false">IF(1_Data_EDA!B2540="Same Day",1,0)</f>
        <v>0</v>
      </c>
      <c r="K2539" s="6" t="n">
        <f aca="false">IF(1_Data_EDA!C2540="Corporate",1,0)</f>
        <v>1</v>
      </c>
      <c r="L2539" s="6" t="n">
        <f aca="false">IF(1_Data_EDA!C2540="Home Office",1,0)</f>
        <v>0</v>
      </c>
      <c r="M2539" s="6" t="n">
        <f aca="false">IF(1_Data_EDA!D2540="Europe",1,0)</f>
        <v>0</v>
      </c>
      <c r="N2539" s="6" t="n">
        <f aca="false">IF(1_Data_EDA!D2540="LATAM",1,0)</f>
        <v>0</v>
      </c>
      <c r="O2539" s="6" t="n">
        <f aca="false">IF(1_Data_EDA!D2540="Pacific Asia",1,0)</f>
        <v>1</v>
      </c>
      <c r="P2539" s="6" t="n">
        <f aca="false">IF(1_Data_EDA!D2540="USCA",1,0)</f>
        <v>0</v>
      </c>
      <c r="Q2539" s="6" t="n">
        <f aca="false">IF(C2539&gt;MEDIAN(C$5:C$8004),1,0)</f>
        <v>0</v>
      </c>
      <c r="R2539" s="6" t="n">
        <f aca="false">IF(D2539&gt;2,1,0)</f>
        <v>1</v>
      </c>
    </row>
    <row r="2540" customFormat="false" ht="15" hidden="false" customHeight="true" outlineLevel="0" collapsed="false">
      <c r="A2540" s="6" t="n">
        <f aca="false">1_Data_EDA!O2541</f>
        <v>1</v>
      </c>
      <c r="B2540" s="6" t="n">
        <f aca="false">1_Data_EDA!H2541</f>
        <v>1</v>
      </c>
      <c r="C2540" s="7" t="n">
        <f aca="false">1_Data_EDA!I2541</f>
        <v>299.980011</v>
      </c>
      <c r="D2540" s="6" t="n">
        <f aca="false">1_Data_EDA!J2541</f>
        <v>1</v>
      </c>
      <c r="E2540" s="7" t="n">
        <f aca="false">1_Data_EDA!K2541</f>
        <v>299.980011</v>
      </c>
      <c r="F2540" s="7" t="n">
        <f aca="false">1_Data_EDA!L2541</f>
        <v>39</v>
      </c>
      <c r="G2540" s="8" t="n">
        <f aca="false">1_Data_EDA!M2541</f>
        <v>0.129999995</v>
      </c>
      <c r="H2540" s="6" t="n">
        <f aca="false">IF(1_Data_EDA!B2541="First Class",1,0)</f>
        <v>1</v>
      </c>
      <c r="I2540" s="6" t="n">
        <f aca="false">IF(1_Data_EDA!B2541="Second Class",1,0)</f>
        <v>0</v>
      </c>
      <c r="J2540" s="6" t="n">
        <f aca="false">IF(1_Data_EDA!B2541="Same Day",1,0)</f>
        <v>0</v>
      </c>
      <c r="K2540" s="6" t="n">
        <f aca="false">IF(1_Data_EDA!C2541="Corporate",1,0)</f>
        <v>0</v>
      </c>
      <c r="L2540" s="6" t="n">
        <f aca="false">IF(1_Data_EDA!C2541="Home Office",1,0)</f>
        <v>1</v>
      </c>
      <c r="M2540" s="6" t="n">
        <f aca="false">IF(1_Data_EDA!D2541="Europe",1,0)</f>
        <v>0</v>
      </c>
      <c r="N2540" s="6" t="n">
        <f aca="false">IF(1_Data_EDA!D2541="LATAM",1,0)</f>
        <v>0</v>
      </c>
      <c r="O2540" s="6" t="n">
        <f aca="false">IF(1_Data_EDA!D2541="Pacific Asia",1,0)</f>
        <v>0</v>
      </c>
      <c r="P2540" s="6" t="n">
        <f aca="false">IF(1_Data_EDA!D2541="USCA",1,0)</f>
        <v>1</v>
      </c>
      <c r="Q2540" s="6" t="n">
        <f aca="false">IF(C2540&gt;MEDIAN(C$5:C$8004),1,0)</f>
        <v>1</v>
      </c>
      <c r="R2540" s="6" t="n">
        <f aca="false">IF(D2540&gt;2,1,0)</f>
        <v>0</v>
      </c>
    </row>
    <row r="2541" customFormat="false" ht="15" hidden="false" customHeight="true" outlineLevel="0" collapsed="false">
      <c r="A2541" s="6" t="n">
        <f aca="false">1_Data_EDA!O2542</f>
        <v>0</v>
      </c>
      <c r="B2541" s="6" t="n">
        <f aca="false">1_Data_EDA!H2542</f>
        <v>4</v>
      </c>
      <c r="C2541" s="7" t="n">
        <f aca="false">1_Data_EDA!I2542</f>
        <v>199.9900055</v>
      </c>
      <c r="D2541" s="6" t="n">
        <f aca="false">1_Data_EDA!J2542</f>
        <v>1</v>
      </c>
      <c r="E2541" s="7" t="n">
        <f aca="false">1_Data_EDA!K2542</f>
        <v>199.9900055</v>
      </c>
      <c r="F2541" s="7" t="n">
        <f aca="false">1_Data_EDA!L2542</f>
        <v>8</v>
      </c>
      <c r="G2541" s="8" t="n">
        <f aca="false">1_Data_EDA!M2542</f>
        <v>0.039999999</v>
      </c>
      <c r="H2541" s="6" t="n">
        <f aca="false">IF(1_Data_EDA!B2542="First Class",1,0)</f>
        <v>0</v>
      </c>
      <c r="I2541" s="6" t="n">
        <f aca="false">IF(1_Data_EDA!B2542="Second Class",1,0)</f>
        <v>0</v>
      </c>
      <c r="J2541" s="6" t="n">
        <f aca="false">IF(1_Data_EDA!B2542="Same Day",1,0)</f>
        <v>0</v>
      </c>
      <c r="K2541" s="6" t="n">
        <f aca="false">IF(1_Data_EDA!C2542="Corporate",1,0)</f>
        <v>1</v>
      </c>
      <c r="L2541" s="6" t="n">
        <f aca="false">IF(1_Data_EDA!C2542="Home Office",1,0)</f>
        <v>0</v>
      </c>
      <c r="M2541" s="6" t="n">
        <f aca="false">IF(1_Data_EDA!D2542="Europe",1,0)</f>
        <v>0</v>
      </c>
      <c r="N2541" s="6" t="n">
        <f aca="false">IF(1_Data_EDA!D2542="LATAM",1,0)</f>
        <v>1</v>
      </c>
      <c r="O2541" s="6" t="n">
        <f aca="false">IF(1_Data_EDA!D2542="Pacific Asia",1,0)</f>
        <v>0</v>
      </c>
      <c r="P2541" s="6" t="n">
        <f aca="false">IF(1_Data_EDA!D2542="USCA",1,0)</f>
        <v>0</v>
      </c>
      <c r="Q2541" s="6" t="n">
        <f aca="false">IF(C2541&gt;MEDIAN(C$5:C$8004),1,0)</f>
        <v>1</v>
      </c>
      <c r="R2541" s="6" t="n">
        <f aca="false">IF(D2541&gt;2,1,0)</f>
        <v>0</v>
      </c>
    </row>
    <row r="2542" customFormat="false" ht="15" hidden="false" customHeight="true" outlineLevel="0" collapsed="false">
      <c r="A2542" s="6" t="n">
        <f aca="false">1_Data_EDA!O2543</f>
        <v>1</v>
      </c>
      <c r="B2542" s="6" t="n">
        <f aca="false">1_Data_EDA!H2543</f>
        <v>2</v>
      </c>
      <c r="C2542" s="7" t="n">
        <f aca="false">1_Data_EDA!I2543</f>
        <v>99.98999786</v>
      </c>
      <c r="D2542" s="6" t="n">
        <f aca="false">1_Data_EDA!J2543</f>
        <v>2</v>
      </c>
      <c r="E2542" s="7" t="n">
        <f aca="false">1_Data_EDA!K2543</f>
        <v>199.9799957</v>
      </c>
      <c r="F2542" s="7" t="n">
        <f aca="false">1_Data_EDA!L2543</f>
        <v>32</v>
      </c>
      <c r="G2542" s="8" t="n">
        <f aca="false">1_Data_EDA!M2543</f>
        <v>0.159999996</v>
      </c>
      <c r="H2542" s="6" t="n">
        <f aca="false">IF(1_Data_EDA!B2543="First Class",1,0)</f>
        <v>0</v>
      </c>
      <c r="I2542" s="6" t="n">
        <f aca="false">IF(1_Data_EDA!B2543="Second Class",1,0)</f>
        <v>1</v>
      </c>
      <c r="J2542" s="6" t="n">
        <f aca="false">IF(1_Data_EDA!B2543="Same Day",1,0)</f>
        <v>0</v>
      </c>
      <c r="K2542" s="6" t="n">
        <f aca="false">IF(1_Data_EDA!C2543="Corporate",1,0)</f>
        <v>0</v>
      </c>
      <c r="L2542" s="6" t="n">
        <f aca="false">IF(1_Data_EDA!C2543="Home Office",1,0)</f>
        <v>0</v>
      </c>
      <c r="M2542" s="6" t="n">
        <f aca="false">IF(1_Data_EDA!D2543="Europe",1,0)</f>
        <v>1</v>
      </c>
      <c r="N2542" s="6" t="n">
        <f aca="false">IF(1_Data_EDA!D2543="LATAM",1,0)</f>
        <v>0</v>
      </c>
      <c r="O2542" s="6" t="n">
        <f aca="false">IF(1_Data_EDA!D2543="Pacific Asia",1,0)</f>
        <v>0</v>
      </c>
      <c r="P2542" s="6" t="n">
        <f aca="false">IF(1_Data_EDA!D2543="USCA",1,0)</f>
        <v>0</v>
      </c>
      <c r="Q2542" s="6" t="n">
        <f aca="false">IF(C2542&gt;MEDIAN(C$5:C$8004),1,0)</f>
        <v>1</v>
      </c>
      <c r="R2542" s="6" t="n">
        <f aca="false">IF(D2542&gt;2,1,0)</f>
        <v>0</v>
      </c>
    </row>
    <row r="2543" customFormat="false" ht="15" hidden="false" customHeight="true" outlineLevel="0" collapsed="false">
      <c r="A2543" s="6" t="n">
        <f aca="false">1_Data_EDA!O2544</f>
        <v>1</v>
      </c>
      <c r="B2543" s="6" t="n">
        <f aca="false">1_Data_EDA!H2544</f>
        <v>1</v>
      </c>
      <c r="C2543" s="7" t="n">
        <f aca="false">1_Data_EDA!I2544</f>
        <v>50</v>
      </c>
      <c r="D2543" s="6" t="n">
        <f aca="false">1_Data_EDA!J2544</f>
        <v>1</v>
      </c>
      <c r="E2543" s="7" t="n">
        <f aca="false">1_Data_EDA!K2544</f>
        <v>50</v>
      </c>
      <c r="F2543" s="7" t="n">
        <f aca="false">1_Data_EDA!L2544</f>
        <v>7.5</v>
      </c>
      <c r="G2543" s="8" t="n">
        <f aca="false">1_Data_EDA!M2544</f>
        <v>0.150000006</v>
      </c>
      <c r="H2543" s="6" t="n">
        <f aca="false">IF(1_Data_EDA!B2544="First Class",1,0)</f>
        <v>1</v>
      </c>
      <c r="I2543" s="6" t="n">
        <f aca="false">IF(1_Data_EDA!B2544="Second Class",1,0)</f>
        <v>0</v>
      </c>
      <c r="J2543" s="6" t="n">
        <f aca="false">IF(1_Data_EDA!B2544="Same Day",1,0)</f>
        <v>0</v>
      </c>
      <c r="K2543" s="6" t="n">
        <f aca="false">IF(1_Data_EDA!C2544="Corporate",1,0)</f>
        <v>0</v>
      </c>
      <c r="L2543" s="6" t="n">
        <f aca="false">IF(1_Data_EDA!C2544="Home Office",1,0)</f>
        <v>1</v>
      </c>
      <c r="M2543" s="6" t="n">
        <f aca="false">IF(1_Data_EDA!D2544="Europe",1,0)</f>
        <v>0</v>
      </c>
      <c r="N2543" s="6" t="n">
        <f aca="false">IF(1_Data_EDA!D2544="LATAM",1,0)</f>
        <v>1</v>
      </c>
      <c r="O2543" s="6" t="n">
        <f aca="false">IF(1_Data_EDA!D2544="Pacific Asia",1,0)</f>
        <v>0</v>
      </c>
      <c r="P2543" s="6" t="n">
        <f aca="false">IF(1_Data_EDA!D2544="USCA",1,0)</f>
        <v>0</v>
      </c>
      <c r="Q2543" s="6" t="n">
        <f aca="false">IF(C2543&gt;MEDIAN(C$5:C$8004),1,0)</f>
        <v>0</v>
      </c>
      <c r="R2543" s="6" t="n">
        <f aca="false">IF(D2543&gt;2,1,0)</f>
        <v>0</v>
      </c>
    </row>
    <row r="2544" customFormat="false" ht="15" hidden="false" customHeight="true" outlineLevel="0" collapsed="false">
      <c r="A2544" s="6" t="n">
        <f aca="false">1_Data_EDA!O2545</f>
        <v>0</v>
      </c>
      <c r="B2544" s="6" t="n">
        <f aca="false">1_Data_EDA!H2545</f>
        <v>4</v>
      </c>
      <c r="C2544" s="7" t="n">
        <f aca="false">1_Data_EDA!I2545</f>
        <v>39.99000168</v>
      </c>
      <c r="D2544" s="6" t="n">
        <f aca="false">1_Data_EDA!J2545</f>
        <v>3</v>
      </c>
      <c r="E2544" s="7" t="n">
        <f aca="false">1_Data_EDA!K2545</f>
        <v>119.9700012</v>
      </c>
      <c r="F2544" s="7" t="n">
        <f aca="false">1_Data_EDA!L2545</f>
        <v>6</v>
      </c>
      <c r="G2544" s="8" t="n">
        <f aca="false">1_Data_EDA!M2545</f>
        <v>0.050000001</v>
      </c>
      <c r="H2544" s="6" t="n">
        <f aca="false">IF(1_Data_EDA!B2545="First Class",1,0)</f>
        <v>0</v>
      </c>
      <c r="I2544" s="6" t="n">
        <f aca="false">IF(1_Data_EDA!B2545="Second Class",1,0)</f>
        <v>0</v>
      </c>
      <c r="J2544" s="6" t="n">
        <f aca="false">IF(1_Data_EDA!B2545="Same Day",1,0)</f>
        <v>0</v>
      </c>
      <c r="K2544" s="6" t="n">
        <f aca="false">IF(1_Data_EDA!C2545="Corporate",1,0)</f>
        <v>0</v>
      </c>
      <c r="L2544" s="6" t="n">
        <f aca="false">IF(1_Data_EDA!C2545="Home Office",1,0)</f>
        <v>1</v>
      </c>
      <c r="M2544" s="6" t="n">
        <f aca="false">IF(1_Data_EDA!D2545="Europe",1,0)</f>
        <v>1</v>
      </c>
      <c r="N2544" s="6" t="n">
        <f aca="false">IF(1_Data_EDA!D2545="LATAM",1,0)</f>
        <v>0</v>
      </c>
      <c r="O2544" s="6" t="n">
        <f aca="false">IF(1_Data_EDA!D2545="Pacific Asia",1,0)</f>
        <v>0</v>
      </c>
      <c r="P2544" s="6" t="n">
        <f aca="false">IF(1_Data_EDA!D2545="USCA",1,0)</f>
        <v>0</v>
      </c>
      <c r="Q2544" s="6" t="n">
        <f aca="false">IF(C2544&gt;MEDIAN(C$5:C$8004),1,0)</f>
        <v>0</v>
      </c>
      <c r="R2544" s="6" t="n">
        <f aca="false">IF(D2544&gt;2,1,0)</f>
        <v>1</v>
      </c>
    </row>
    <row r="2545" customFormat="false" ht="15" hidden="false" customHeight="true" outlineLevel="0" collapsed="false">
      <c r="A2545" s="6" t="n">
        <f aca="false">1_Data_EDA!O2546</f>
        <v>1</v>
      </c>
      <c r="B2545" s="6" t="n">
        <f aca="false">1_Data_EDA!H2546</f>
        <v>1</v>
      </c>
      <c r="C2545" s="7" t="n">
        <f aca="false">1_Data_EDA!I2546</f>
        <v>199.9900055</v>
      </c>
      <c r="D2545" s="6" t="n">
        <f aca="false">1_Data_EDA!J2546</f>
        <v>1</v>
      </c>
      <c r="E2545" s="7" t="n">
        <f aca="false">1_Data_EDA!K2546</f>
        <v>199.9900055</v>
      </c>
      <c r="F2545" s="7" t="n">
        <f aca="false">1_Data_EDA!L2546</f>
        <v>26</v>
      </c>
      <c r="G2545" s="8" t="n">
        <f aca="false">1_Data_EDA!M2546</f>
        <v>0.129999995</v>
      </c>
      <c r="H2545" s="6" t="n">
        <f aca="false">IF(1_Data_EDA!B2546="First Class",1,0)</f>
        <v>1</v>
      </c>
      <c r="I2545" s="6" t="n">
        <f aca="false">IF(1_Data_EDA!B2546="Second Class",1,0)</f>
        <v>0</v>
      </c>
      <c r="J2545" s="6" t="n">
        <f aca="false">IF(1_Data_EDA!B2546="Same Day",1,0)</f>
        <v>0</v>
      </c>
      <c r="K2545" s="6" t="n">
        <f aca="false">IF(1_Data_EDA!C2546="Corporate",1,0)</f>
        <v>0</v>
      </c>
      <c r="L2545" s="6" t="n">
        <f aca="false">IF(1_Data_EDA!C2546="Home Office",1,0)</f>
        <v>0</v>
      </c>
      <c r="M2545" s="6" t="n">
        <f aca="false">IF(1_Data_EDA!D2546="Europe",1,0)</f>
        <v>1</v>
      </c>
      <c r="N2545" s="6" t="n">
        <f aca="false">IF(1_Data_EDA!D2546="LATAM",1,0)</f>
        <v>0</v>
      </c>
      <c r="O2545" s="6" t="n">
        <f aca="false">IF(1_Data_EDA!D2546="Pacific Asia",1,0)</f>
        <v>0</v>
      </c>
      <c r="P2545" s="6" t="n">
        <f aca="false">IF(1_Data_EDA!D2546="USCA",1,0)</f>
        <v>0</v>
      </c>
      <c r="Q2545" s="6" t="n">
        <f aca="false">IF(C2545&gt;MEDIAN(C$5:C$8004),1,0)</f>
        <v>1</v>
      </c>
      <c r="R2545" s="6" t="n">
        <f aca="false">IF(D2545&gt;2,1,0)</f>
        <v>0</v>
      </c>
    </row>
    <row r="2546" customFormat="false" ht="15" hidden="false" customHeight="true" outlineLevel="0" collapsed="false">
      <c r="A2546" s="6" t="n">
        <f aca="false">1_Data_EDA!O2547</f>
        <v>1</v>
      </c>
      <c r="B2546" s="6" t="n">
        <f aca="false">1_Data_EDA!H2547</f>
        <v>4</v>
      </c>
      <c r="C2546" s="7" t="n">
        <f aca="false">1_Data_EDA!I2547</f>
        <v>49.97999954</v>
      </c>
      <c r="D2546" s="6" t="n">
        <f aca="false">1_Data_EDA!J2547</f>
        <v>4</v>
      </c>
      <c r="E2546" s="7" t="n">
        <f aca="false">1_Data_EDA!K2547</f>
        <v>199.9199982</v>
      </c>
      <c r="F2546" s="7" t="n">
        <f aca="false">1_Data_EDA!L2547</f>
        <v>49.97999954</v>
      </c>
      <c r="G2546" s="8" t="n">
        <f aca="false">1_Data_EDA!M2547</f>
        <v>0.25</v>
      </c>
      <c r="H2546" s="6" t="n">
        <f aca="false">IF(1_Data_EDA!B2547="First Class",1,0)</f>
        <v>0</v>
      </c>
      <c r="I2546" s="6" t="n">
        <f aca="false">IF(1_Data_EDA!B2547="Second Class",1,0)</f>
        <v>0</v>
      </c>
      <c r="J2546" s="6" t="n">
        <f aca="false">IF(1_Data_EDA!B2547="Same Day",1,0)</f>
        <v>0</v>
      </c>
      <c r="K2546" s="6" t="n">
        <f aca="false">IF(1_Data_EDA!C2547="Corporate",1,0)</f>
        <v>1</v>
      </c>
      <c r="L2546" s="6" t="n">
        <f aca="false">IF(1_Data_EDA!C2547="Home Office",1,0)</f>
        <v>0</v>
      </c>
      <c r="M2546" s="6" t="n">
        <f aca="false">IF(1_Data_EDA!D2547="Europe",1,0)</f>
        <v>0</v>
      </c>
      <c r="N2546" s="6" t="n">
        <f aca="false">IF(1_Data_EDA!D2547="LATAM",1,0)</f>
        <v>1</v>
      </c>
      <c r="O2546" s="6" t="n">
        <f aca="false">IF(1_Data_EDA!D2547="Pacific Asia",1,0)</f>
        <v>0</v>
      </c>
      <c r="P2546" s="6" t="n">
        <f aca="false">IF(1_Data_EDA!D2547="USCA",1,0)</f>
        <v>0</v>
      </c>
      <c r="Q2546" s="6" t="n">
        <f aca="false">IF(C2546&gt;MEDIAN(C$5:C$8004),1,0)</f>
        <v>0</v>
      </c>
      <c r="R2546" s="6" t="n">
        <f aca="false">IF(D2546&gt;2,1,0)</f>
        <v>1</v>
      </c>
    </row>
    <row r="2547" customFormat="false" ht="15" hidden="false" customHeight="true" outlineLevel="0" collapsed="false">
      <c r="A2547" s="6" t="n">
        <f aca="false">1_Data_EDA!O2548</f>
        <v>0</v>
      </c>
      <c r="B2547" s="6" t="n">
        <f aca="false">1_Data_EDA!H2548</f>
        <v>4</v>
      </c>
      <c r="C2547" s="7" t="n">
        <f aca="false">1_Data_EDA!I2548</f>
        <v>50</v>
      </c>
      <c r="D2547" s="6" t="n">
        <f aca="false">1_Data_EDA!J2548</f>
        <v>5</v>
      </c>
      <c r="E2547" s="7" t="n">
        <f aca="false">1_Data_EDA!K2548</f>
        <v>250</v>
      </c>
      <c r="F2547" s="7" t="n">
        <f aca="false">1_Data_EDA!L2548</f>
        <v>62.5</v>
      </c>
      <c r="G2547" s="8" t="n">
        <f aca="false">1_Data_EDA!M2548</f>
        <v>0.25</v>
      </c>
      <c r="H2547" s="6" t="n">
        <f aca="false">IF(1_Data_EDA!B2548="First Class",1,0)</f>
        <v>0</v>
      </c>
      <c r="I2547" s="6" t="n">
        <f aca="false">IF(1_Data_EDA!B2548="Second Class",1,0)</f>
        <v>0</v>
      </c>
      <c r="J2547" s="6" t="n">
        <f aca="false">IF(1_Data_EDA!B2548="Same Day",1,0)</f>
        <v>0</v>
      </c>
      <c r="K2547" s="6" t="n">
        <f aca="false">IF(1_Data_EDA!C2548="Corporate",1,0)</f>
        <v>0</v>
      </c>
      <c r="L2547" s="6" t="n">
        <f aca="false">IF(1_Data_EDA!C2548="Home Office",1,0)</f>
        <v>1</v>
      </c>
      <c r="M2547" s="6" t="n">
        <f aca="false">IF(1_Data_EDA!D2548="Europe",1,0)</f>
        <v>0</v>
      </c>
      <c r="N2547" s="6" t="n">
        <f aca="false">IF(1_Data_EDA!D2548="LATAM",1,0)</f>
        <v>0</v>
      </c>
      <c r="O2547" s="6" t="n">
        <f aca="false">IF(1_Data_EDA!D2548="Pacific Asia",1,0)</f>
        <v>1</v>
      </c>
      <c r="P2547" s="6" t="n">
        <f aca="false">IF(1_Data_EDA!D2548="USCA",1,0)</f>
        <v>0</v>
      </c>
      <c r="Q2547" s="6" t="n">
        <f aca="false">IF(C2547&gt;MEDIAN(C$5:C$8004),1,0)</f>
        <v>0</v>
      </c>
      <c r="R2547" s="6" t="n">
        <f aca="false">IF(D2547&gt;2,1,0)</f>
        <v>1</v>
      </c>
    </row>
    <row r="2548" customFormat="false" ht="15" hidden="false" customHeight="true" outlineLevel="0" collapsed="false">
      <c r="A2548" s="6" t="n">
        <f aca="false">1_Data_EDA!O2549</f>
        <v>1</v>
      </c>
      <c r="B2548" s="6" t="n">
        <f aca="false">1_Data_EDA!H2549</f>
        <v>1</v>
      </c>
      <c r="C2548" s="7" t="n">
        <f aca="false">1_Data_EDA!I2549</f>
        <v>49.97999954</v>
      </c>
      <c r="D2548" s="6" t="n">
        <f aca="false">1_Data_EDA!J2549</f>
        <v>1</v>
      </c>
      <c r="E2548" s="7" t="n">
        <f aca="false">1_Data_EDA!K2549</f>
        <v>49.97999954</v>
      </c>
      <c r="F2548" s="7" t="n">
        <f aca="false">1_Data_EDA!L2549</f>
        <v>6</v>
      </c>
      <c r="G2548" s="8" t="n">
        <f aca="false">1_Data_EDA!M2549</f>
        <v>0.119999997</v>
      </c>
      <c r="H2548" s="6" t="n">
        <f aca="false">IF(1_Data_EDA!B2549="First Class",1,0)</f>
        <v>1</v>
      </c>
      <c r="I2548" s="6" t="n">
        <f aca="false">IF(1_Data_EDA!B2549="Second Class",1,0)</f>
        <v>0</v>
      </c>
      <c r="J2548" s="6" t="n">
        <f aca="false">IF(1_Data_EDA!B2549="Same Day",1,0)</f>
        <v>0</v>
      </c>
      <c r="K2548" s="6" t="n">
        <f aca="false">IF(1_Data_EDA!C2549="Corporate",1,0)</f>
        <v>1</v>
      </c>
      <c r="L2548" s="6" t="n">
        <f aca="false">IF(1_Data_EDA!C2549="Home Office",1,0)</f>
        <v>0</v>
      </c>
      <c r="M2548" s="6" t="n">
        <f aca="false">IF(1_Data_EDA!D2549="Europe",1,0)</f>
        <v>0</v>
      </c>
      <c r="N2548" s="6" t="n">
        <f aca="false">IF(1_Data_EDA!D2549="LATAM",1,0)</f>
        <v>0</v>
      </c>
      <c r="O2548" s="6" t="n">
        <f aca="false">IF(1_Data_EDA!D2549="Pacific Asia",1,0)</f>
        <v>1</v>
      </c>
      <c r="P2548" s="6" t="n">
        <f aca="false">IF(1_Data_EDA!D2549="USCA",1,0)</f>
        <v>0</v>
      </c>
      <c r="Q2548" s="6" t="n">
        <f aca="false">IF(C2548&gt;MEDIAN(C$5:C$8004),1,0)</f>
        <v>0</v>
      </c>
      <c r="R2548" s="6" t="n">
        <f aca="false">IF(D2548&gt;2,1,0)</f>
        <v>0</v>
      </c>
    </row>
    <row r="2549" customFormat="false" ht="15" hidden="false" customHeight="true" outlineLevel="0" collapsed="false">
      <c r="A2549" s="6" t="n">
        <f aca="false">1_Data_EDA!O2550</f>
        <v>0</v>
      </c>
      <c r="B2549" s="6" t="n">
        <f aca="false">1_Data_EDA!H2550</f>
        <v>0</v>
      </c>
      <c r="C2549" s="7" t="n">
        <f aca="false">1_Data_EDA!I2550</f>
        <v>49.97999954</v>
      </c>
      <c r="D2549" s="6" t="n">
        <f aca="false">1_Data_EDA!J2550</f>
        <v>3</v>
      </c>
      <c r="E2549" s="7" t="n">
        <f aca="false">1_Data_EDA!K2550</f>
        <v>149.9400024</v>
      </c>
      <c r="F2549" s="7" t="n">
        <f aca="false">1_Data_EDA!L2550</f>
        <v>23.98999977</v>
      </c>
      <c r="G2549" s="8" t="n">
        <f aca="false">1_Data_EDA!M2550</f>
        <v>0.159999996</v>
      </c>
      <c r="H2549" s="6" t="n">
        <f aca="false">IF(1_Data_EDA!B2550="First Class",1,0)</f>
        <v>0</v>
      </c>
      <c r="I2549" s="6" t="n">
        <f aca="false">IF(1_Data_EDA!B2550="Second Class",1,0)</f>
        <v>0</v>
      </c>
      <c r="J2549" s="6" t="n">
        <f aca="false">IF(1_Data_EDA!B2550="Same Day",1,0)</f>
        <v>1</v>
      </c>
      <c r="K2549" s="6" t="n">
        <f aca="false">IF(1_Data_EDA!C2550="Corporate",1,0)</f>
        <v>1</v>
      </c>
      <c r="L2549" s="6" t="n">
        <f aca="false">IF(1_Data_EDA!C2550="Home Office",1,0)</f>
        <v>0</v>
      </c>
      <c r="M2549" s="6" t="n">
        <f aca="false">IF(1_Data_EDA!D2550="Europe",1,0)</f>
        <v>0</v>
      </c>
      <c r="N2549" s="6" t="n">
        <f aca="false">IF(1_Data_EDA!D2550="LATAM",1,0)</f>
        <v>0</v>
      </c>
      <c r="O2549" s="6" t="n">
        <f aca="false">IF(1_Data_EDA!D2550="Pacific Asia",1,0)</f>
        <v>0</v>
      </c>
      <c r="P2549" s="6" t="n">
        <f aca="false">IF(1_Data_EDA!D2550="USCA",1,0)</f>
        <v>0</v>
      </c>
      <c r="Q2549" s="6" t="n">
        <f aca="false">IF(C2549&gt;MEDIAN(C$5:C$8004),1,0)</f>
        <v>0</v>
      </c>
      <c r="R2549" s="6" t="n">
        <f aca="false">IF(D2549&gt;2,1,0)</f>
        <v>1</v>
      </c>
    </row>
    <row r="2550" customFormat="false" ht="15" hidden="false" customHeight="true" outlineLevel="0" collapsed="false">
      <c r="A2550" s="6" t="n">
        <f aca="false">1_Data_EDA!O2551</f>
        <v>0</v>
      </c>
      <c r="B2550" s="6" t="n">
        <f aca="false">1_Data_EDA!H2551</f>
        <v>4</v>
      </c>
      <c r="C2550" s="7" t="n">
        <f aca="false">1_Data_EDA!I2551</f>
        <v>199.9900055</v>
      </c>
      <c r="D2550" s="6" t="n">
        <f aca="false">1_Data_EDA!J2551</f>
        <v>1</v>
      </c>
      <c r="E2550" s="7" t="n">
        <f aca="false">1_Data_EDA!K2551</f>
        <v>199.9900055</v>
      </c>
      <c r="F2550" s="7" t="n">
        <f aca="false">1_Data_EDA!L2551</f>
        <v>34</v>
      </c>
      <c r="G2550" s="8" t="n">
        <f aca="false">1_Data_EDA!M2551</f>
        <v>0.170000002</v>
      </c>
      <c r="H2550" s="6" t="n">
        <f aca="false">IF(1_Data_EDA!B2551="First Class",1,0)</f>
        <v>0</v>
      </c>
      <c r="I2550" s="6" t="n">
        <f aca="false">IF(1_Data_EDA!B2551="Second Class",1,0)</f>
        <v>0</v>
      </c>
      <c r="J2550" s="6" t="n">
        <f aca="false">IF(1_Data_EDA!B2551="Same Day",1,0)</f>
        <v>0</v>
      </c>
      <c r="K2550" s="6" t="n">
        <f aca="false">IF(1_Data_EDA!C2551="Corporate",1,0)</f>
        <v>1</v>
      </c>
      <c r="L2550" s="6" t="n">
        <f aca="false">IF(1_Data_EDA!C2551="Home Office",1,0)</f>
        <v>0</v>
      </c>
      <c r="M2550" s="6" t="n">
        <f aca="false">IF(1_Data_EDA!D2551="Europe",1,0)</f>
        <v>1</v>
      </c>
      <c r="N2550" s="6" t="n">
        <f aca="false">IF(1_Data_EDA!D2551="LATAM",1,0)</f>
        <v>0</v>
      </c>
      <c r="O2550" s="6" t="n">
        <f aca="false">IF(1_Data_EDA!D2551="Pacific Asia",1,0)</f>
        <v>0</v>
      </c>
      <c r="P2550" s="6" t="n">
        <f aca="false">IF(1_Data_EDA!D2551="USCA",1,0)</f>
        <v>0</v>
      </c>
      <c r="Q2550" s="6" t="n">
        <f aca="false">IF(C2550&gt;MEDIAN(C$5:C$8004),1,0)</f>
        <v>1</v>
      </c>
      <c r="R2550" s="6" t="n">
        <f aca="false">IF(D2550&gt;2,1,0)</f>
        <v>0</v>
      </c>
    </row>
    <row r="2551" customFormat="false" ht="15" hidden="false" customHeight="true" outlineLevel="0" collapsed="false">
      <c r="A2551" s="6" t="n">
        <f aca="false">1_Data_EDA!O2552</f>
        <v>0</v>
      </c>
      <c r="B2551" s="6" t="n">
        <f aca="false">1_Data_EDA!H2552</f>
        <v>4</v>
      </c>
      <c r="C2551" s="7" t="n">
        <f aca="false">1_Data_EDA!I2552</f>
        <v>31.07999992</v>
      </c>
      <c r="D2551" s="6" t="n">
        <f aca="false">1_Data_EDA!J2552</f>
        <v>1</v>
      </c>
      <c r="E2551" s="7" t="n">
        <f aca="false">1_Data_EDA!K2552</f>
        <v>31.07999992</v>
      </c>
      <c r="F2551" s="7" t="n">
        <f aca="false">1_Data_EDA!L2552</f>
        <v>0.310000002</v>
      </c>
      <c r="G2551" s="8" t="n">
        <f aca="false">1_Data_EDA!M2552</f>
        <v>0.01</v>
      </c>
      <c r="H2551" s="6" t="n">
        <f aca="false">IF(1_Data_EDA!B2552="First Class",1,0)</f>
        <v>0</v>
      </c>
      <c r="I2551" s="6" t="n">
        <f aca="false">IF(1_Data_EDA!B2552="Second Class",1,0)</f>
        <v>0</v>
      </c>
      <c r="J2551" s="6" t="n">
        <f aca="false">IF(1_Data_EDA!B2552="Same Day",1,0)</f>
        <v>0</v>
      </c>
      <c r="K2551" s="6" t="n">
        <f aca="false">IF(1_Data_EDA!C2552="Corporate",1,0)</f>
        <v>0</v>
      </c>
      <c r="L2551" s="6" t="n">
        <f aca="false">IF(1_Data_EDA!C2552="Home Office",1,0)</f>
        <v>0</v>
      </c>
      <c r="M2551" s="6" t="n">
        <f aca="false">IF(1_Data_EDA!D2552="Europe",1,0)</f>
        <v>0</v>
      </c>
      <c r="N2551" s="6" t="n">
        <f aca="false">IF(1_Data_EDA!D2552="LATAM",1,0)</f>
        <v>0</v>
      </c>
      <c r="O2551" s="6" t="n">
        <f aca="false">IF(1_Data_EDA!D2552="Pacific Asia",1,0)</f>
        <v>1</v>
      </c>
      <c r="P2551" s="6" t="n">
        <f aca="false">IF(1_Data_EDA!D2552="USCA",1,0)</f>
        <v>0</v>
      </c>
      <c r="Q2551" s="6" t="n">
        <f aca="false">IF(C2551&gt;MEDIAN(C$5:C$8004),1,0)</f>
        <v>0</v>
      </c>
      <c r="R2551" s="6" t="n">
        <f aca="false">IF(D2551&gt;2,1,0)</f>
        <v>0</v>
      </c>
    </row>
    <row r="2552" customFormat="false" ht="15" hidden="false" customHeight="true" outlineLevel="0" collapsed="false">
      <c r="A2552" s="6" t="n">
        <f aca="false">1_Data_EDA!O2553</f>
        <v>0</v>
      </c>
      <c r="B2552" s="6" t="n">
        <f aca="false">1_Data_EDA!H2553</f>
        <v>4</v>
      </c>
      <c r="C2552" s="7" t="n">
        <f aca="false">1_Data_EDA!I2553</f>
        <v>199.9900055</v>
      </c>
      <c r="D2552" s="6" t="n">
        <f aca="false">1_Data_EDA!J2553</f>
        <v>1</v>
      </c>
      <c r="E2552" s="7" t="n">
        <f aca="false">1_Data_EDA!K2553</f>
        <v>199.9900055</v>
      </c>
      <c r="F2552" s="7" t="n">
        <f aca="false">1_Data_EDA!L2553</f>
        <v>18</v>
      </c>
      <c r="G2552" s="8" t="n">
        <f aca="false">1_Data_EDA!M2553</f>
        <v>0.090000004</v>
      </c>
      <c r="H2552" s="6" t="n">
        <f aca="false">IF(1_Data_EDA!B2553="First Class",1,0)</f>
        <v>0</v>
      </c>
      <c r="I2552" s="6" t="n">
        <f aca="false">IF(1_Data_EDA!B2553="Second Class",1,0)</f>
        <v>0</v>
      </c>
      <c r="J2552" s="6" t="n">
        <f aca="false">IF(1_Data_EDA!B2553="Same Day",1,0)</f>
        <v>0</v>
      </c>
      <c r="K2552" s="6" t="n">
        <f aca="false">IF(1_Data_EDA!C2553="Corporate",1,0)</f>
        <v>0</v>
      </c>
      <c r="L2552" s="6" t="n">
        <f aca="false">IF(1_Data_EDA!C2553="Home Office",1,0)</f>
        <v>0</v>
      </c>
      <c r="M2552" s="6" t="n">
        <f aca="false">IF(1_Data_EDA!D2553="Europe",1,0)</f>
        <v>0</v>
      </c>
      <c r="N2552" s="6" t="n">
        <f aca="false">IF(1_Data_EDA!D2553="LATAM",1,0)</f>
        <v>0</v>
      </c>
      <c r="O2552" s="6" t="n">
        <f aca="false">IF(1_Data_EDA!D2553="Pacific Asia",1,0)</f>
        <v>0</v>
      </c>
      <c r="P2552" s="6" t="n">
        <f aca="false">IF(1_Data_EDA!D2553="USCA",1,0)</f>
        <v>1</v>
      </c>
      <c r="Q2552" s="6" t="n">
        <f aca="false">IF(C2552&gt;MEDIAN(C$5:C$8004),1,0)</f>
        <v>1</v>
      </c>
      <c r="R2552" s="6" t="n">
        <f aca="false">IF(D2552&gt;2,1,0)</f>
        <v>0</v>
      </c>
    </row>
    <row r="2553" customFormat="false" ht="15" hidden="false" customHeight="true" outlineLevel="0" collapsed="false">
      <c r="A2553" s="6" t="n">
        <f aca="false">1_Data_EDA!O2554</f>
        <v>0</v>
      </c>
      <c r="B2553" s="6" t="n">
        <f aca="false">1_Data_EDA!H2554</f>
        <v>4</v>
      </c>
      <c r="C2553" s="7" t="n">
        <f aca="false">1_Data_EDA!I2554</f>
        <v>49.97999954</v>
      </c>
      <c r="D2553" s="6" t="n">
        <f aca="false">1_Data_EDA!J2554</f>
        <v>5</v>
      </c>
      <c r="E2553" s="7" t="n">
        <f aca="false">1_Data_EDA!K2554</f>
        <v>249.8999939</v>
      </c>
      <c r="F2553" s="7" t="n">
        <f aca="false">1_Data_EDA!L2554</f>
        <v>2.5</v>
      </c>
      <c r="G2553" s="8" t="n">
        <f aca="false">1_Data_EDA!M2554</f>
        <v>0.01</v>
      </c>
      <c r="H2553" s="6" t="n">
        <f aca="false">IF(1_Data_EDA!B2554="First Class",1,0)</f>
        <v>0</v>
      </c>
      <c r="I2553" s="6" t="n">
        <f aca="false">IF(1_Data_EDA!B2554="Second Class",1,0)</f>
        <v>0</v>
      </c>
      <c r="J2553" s="6" t="n">
        <f aca="false">IF(1_Data_EDA!B2554="Same Day",1,0)</f>
        <v>0</v>
      </c>
      <c r="K2553" s="6" t="n">
        <f aca="false">IF(1_Data_EDA!C2554="Corporate",1,0)</f>
        <v>1</v>
      </c>
      <c r="L2553" s="6" t="n">
        <f aca="false">IF(1_Data_EDA!C2554="Home Office",1,0)</f>
        <v>0</v>
      </c>
      <c r="M2553" s="6" t="n">
        <f aca="false">IF(1_Data_EDA!D2554="Europe",1,0)</f>
        <v>0</v>
      </c>
      <c r="N2553" s="6" t="n">
        <f aca="false">IF(1_Data_EDA!D2554="LATAM",1,0)</f>
        <v>0</v>
      </c>
      <c r="O2553" s="6" t="n">
        <f aca="false">IF(1_Data_EDA!D2554="Pacific Asia",1,0)</f>
        <v>1</v>
      </c>
      <c r="P2553" s="6" t="n">
        <f aca="false">IF(1_Data_EDA!D2554="USCA",1,0)</f>
        <v>0</v>
      </c>
      <c r="Q2553" s="6" t="n">
        <f aca="false">IF(C2553&gt;MEDIAN(C$5:C$8004),1,0)</f>
        <v>0</v>
      </c>
      <c r="R2553" s="6" t="n">
        <f aca="false">IF(D2553&gt;2,1,0)</f>
        <v>1</v>
      </c>
    </row>
    <row r="2554" customFormat="false" ht="15" hidden="false" customHeight="true" outlineLevel="0" collapsed="false">
      <c r="A2554" s="6" t="n">
        <f aca="false">1_Data_EDA!O2555</f>
        <v>0</v>
      </c>
      <c r="B2554" s="6" t="n">
        <f aca="false">1_Data_EDA!H2555</f>
        <v>4</v>
      </c>
      <c r="C2554" s="7" t="n">
        <f aca="false">1_Data_EDA!I2555</f>
        <v>59.99000168</v>
      </c>
      <c r="D2554" s="6" t="n">
        <f aca="false">1_Data_EDA!J2555</f>
        <v>4</v>
      </c>
      <c r="E2554" s="7" t="n">
        <f aca="false">1_Data_EDA!K2555</f>
        <v>239.9600067</v>
      </c>
      <c r="F2554" s="7" t="n">
        <f aca="false">1_Data_EDA!L2555</f>
        <v>40.79000092</v>
      </c>
      <c r="G2554" s="8" t="n">
        <f aca="false">1_Data_EDA!M2555</f>
        <v>0.170000002</v>
      </c>
      <c r="H2554" s="6" t="n">
        <f aca="false">IF(1_Data_EDA!B2555="First Class",1,0)</f>
        <v>0</v>
      </c>
      <c r="I2554" s="6" t="n">
        <f aca="false">IF(1_Data_EDA!B2555="Second Class",1,0)</f>
        <v>0</v>
      </c>
      <c r="J2554" s="6" t="n">
        <f aca="false">IF(1_Data_EDA!B2555="Same Day",1,0)</f>
        <v>0</v>
      </c>
      <c r="K2554" s="6" t="n">
        <f aca="false">IF(1_Data_EDA!C2555="Corporate",1,0)</f>
        <v>0</v>
      </c>
      <c r="L2554" s="6" t="n">
        <f aca="false">IF(1_Data_EDA!C2555="Home Office",1,0)</f>
        <v>1</v>
      </c>
      <c r="M2554" s="6" t="n">
        <f aca="false">IF(1_Data_EDA!D2555="Europe",1,0)</f>
        <v>0</v>
      </c>
      <c r="N2554" s="6" t="n">
        <f aca="false">IF(1_Data_EDA!D2555="LATAM",1,0)</f>
        <v>0</v>
      </c>
      <c r="O2554" s="6" t="n">
        <f aca="false">IF(1_Data_EDA!D2555="Pacific Asia",1,0)</f>
        <v>0</v>
      </c>
      <c r="P2554" s="6" t="n">
        <f aca="false">IF(1_Data_EDA!D2555="USCA",1,0)</f>
        <v>1</v>
      </c>
      <c r="Q2554" s="6" t="n">
        <f aca="false">IF(C2554&gt;MEDIAN(C$5:C$8004),1,0)</f>
        <v>0</v>
      </c>
      <c r="R2554" s="6" t="n">
        <f aca="false">IF(D2554&gt;2,1,0)</f>
        <v>1</v>
      </c>
    </row>
    <row r="2555" customFormat="false" ht="15" hidden="false" customHeight="true" outlineLevel="0" collapsed="false">
      <c r="A2555" s="6" t="n">
        <f aca="false">1_Data_EDA!O2556</f>
        <v>1</v>
      </c>
      <c r="B2555" s="6" t="n">
        <f aca="false">1_Data_EDA!H2556</f>
        <v>4</v>
      </c>
      <c r="C2555" s="7" t="n">
        <f aca="false">1_Data_EDA!I2556</f>
        <v>199.9900055</v>
      </c>
      <c r="D2555" s="6" t="n">
        <f aca="false">1_Data_EDA!J2556</f>
        <v>1</v>
      </c>
      <c r="E2555" s="7" t="n">
        <f aca="false">1_Data_EDA!K2556</f>
        <v>199.9900055</v>
      </c>
      <c r="F2555" s="7" t="n">
        <f aca="false">1_Data_EDA!L2556</f>
        <v>0</v>
      </c>
      <c r="G2555" s="8" t="n">
        <f aca="false">1_Data_EDA!M2556</f>
        <v>0</v>
      </c>
      <c r="H2555" s="6" t="n">
        <f aca="false">IF(1_Data_EDA!B2556="First Class",1,0)</f>
        <v>0</v>
      </c>
      <c r="I2555" s="6" t="n">
        <f aca="false">IF(1_Data_EDA!B2556="Second Class",1,0)</f>
        <v>0</v>
      </c>
      <c r="J2555" s="6" t="n">
        <f aca="false">IF(1_Data_EDA!B2556="Same Day",1,0)</f>
        <v>0</v>
      </c>
      <c r="K2555" s="6" t="n">
        <f aca="false">IF(1_Data_EDA!C2556="Corporate",1,0)</f>
        <v>0</v>
      </c>
      <c r="L2555" s="6" t="n">
        <f aca="false">IF(1_Data_EDA!C2556="Home Office",1,0)</f>
        <v>0</v>
      </c>
      <c r="M2555" s="6" t="n">
        <f aca="false">IF(1_Data_EDA!D2556="Europe",1,0)</f>
        <v>0</v>
      </c>
      <c r="N2555" s="6" t="n">
        <f aca="false">IF(1_Data_EDA!D2556="LATAM",1,0)</f>
        <v>0</v>
      </c>
      <c r="O2555" s="6" t="n">
        <f aca="false">IF(1_Data_EDA!D2556="Pacific Asia",1,0)</f>
        <v>1</v>
      </c>
      <c r="P2555" s="6" t="n">
        <f aca="false">IF(1_Data_EDA!D2556="USCA",1,0)</f>
        <v>0</v>
      </c>
      <c r="Q2555" s="6" t="n">
        <f aca="false">IF(C2555&gt;MEDIAN(C$5:C$8004),1,0)</f>
        <v>1</v>
      </c>
      <c r="R2555" s="6" t="n">
        <f aca="false">IF(D2555&gt;2,1,0)</f>
        <v>0</v>
      </c>
    </row>
    <row r="2556" customFormat="false" ht="15" hidden="false" customHeight="true" outlineLevel="0" collapsed="false">
      <c r="A2556" s="6" t="n">
        <f aca="false">1_Data_EDA!O2557</f>
        <v>1</v>
      </c>
      <c r="B2556" s="6" t="n">
        <f aca="false">1_Data_EDA!H2557</f>
        <v>2</v>
      </c>
      <c r="C2556" s="7" t="n">
        <f aca="false">1_Data_EDA!I2557</f>
        <v>399.980011</v>
      </c>
      <c r="D2556" s="6" t="n">
        <f aca="false">1_Data_EDA!J2557</f>
        <v>1</v>
      </c>
      <c r="E2556" s="7" t="n">
        <f aca="false">1_Data_EDA!K2557</f>
        <v>399.980011</v>
      </c>
      <c r="F2556" s="7" t="n">
        <f aca="false">1_Data_EDA!L2557</f>
        <v>72</v>
      </c>
      <c r="G2556" s="8" t="n">
        <f aca="false">1_Data_EDA!M2557</f>
        <v>0.180000007</v>
      </c>
      <c r="H2556" s="6" t="n">
        <f aca="false">IF(1_Data_EDA!B2557="First Class",1,0)</f>
        <v>0</v>
      </c>
      <c r="I2556" s="6" t="n">
        <f aca="false">IF(1_Data_EDA!B2557="Second Class",1,0)</f>
        <v>1</v>
      </c>
      <c r="J2556" s="6" t="n">
        <f aca="false">IF(1_Data_EDA!B2557="Same Day",1,0)</f>
        <v>0</v>
      </c>
      <c r="K2556" s="6" t="n">
        <f aca="false">IF(1_Data_EDA!C2557="Corporate",1,0)</f>
        <v>1</v>
      </c>
      <c r="L2556" s="6" t="n">
        <f aca="false">IF(1_Data_EDA!C2557="Home Office",1,0)</f>
        <v>0</v>
      </c>
      <c r="M2556" s="6" t="n">
        <f aca="false">IF(1_Data_EDA!D2557="Europe",1,0)</f>
        <v>1</v>
      </c>
      <c r="N2556" s="6" t="n">
        <f aca="false">IF(1_Data_EDA!D2557="LATAM",1,0)</f>
        <v>0</v>
      </c>
      <c r="O2556" s="6" t="n">
        <f aca="false">IF(1_Data_EDA!D2557="Pacific Asia",1,0)</f>
        <v>0</v>
      </c>
      <c r="P2556" s="6" t="n">
        <f aca="false">IF(1_Data_EDA!D2557="USCA",1,0)</f>
        <v>0</v>
      </c>
      <c r="Q2556" s="6" t="n">
        <f aca="false">IF(C2556&gt;MEDIAN(C$5:C$8004),1,0)</f>
        <v>1</v>
      </c>
      <c r="R2556" s="6" t="n">
        <f aca="false">IF(D2556&gt;2,1,0)</f>
        <v>0</v>
      </c>
    </row>
    <row r="2557" customFormat="false" ht="15" hidden="false" customHeight="true" outlineLevel="0" collapsed="false">
      <c r="A2557" s="6" t="n">
        <f aca="false">1_Data_EDA!O2558</f>
        <v>0</v>
      </c>
      <c r="B2557" s="6" t="n">
        <f aca="false">1_Data_EDA!H2558</f>
        <v>4</v>
      </c>
      <c r="C2557" s="7" t="n">
        <f aca="false">1_Data_EDA!I2558</f>
        <v>199.9900055</v>
      </c>
      <c r="D2557" s="6" t="n">
        <f aca="false">1_Data_EDA!J2558</f>
        <v>1</v>
      </c>
      <c r="E2557" s="7" t="n">
        <f aca="false">1_Data_EDA!K2558</f>
        <v>199.9900055</v>
      </c>
      <c r="F2557" s="7" t="n">
        <f aca="false">1_Data_EDA!L2558</f>
        <v>4</v>
      </c>
      <c r="G2557" s="8" t="n">
        <f aca="false">1_Data_EDA!M2558</f>
        <v>0.02</v>
      </c>
      <c r="H2557" s="6" t="n">
        <f aca="false">IF(1_Data_EDA!B2558="First Class",1,0)</f>
        <v>0</v>
      </c>
      <c r="I2557" s="6" t="n">
        <f aca="false">IF(1_Data_EDA!B2558="Second Class",1,0)</f>
        <v>0</v>
      </c>
      <c r="J2557" s="6" t="n">
        <f aca="false">IF(1_Data_EDA!B2558="Same Day",1,0)</f>
        <v>0</v>
      </c>
      <c r="K2557" s="6" t="n">
        <f aca="false">IF(1_Data_EDA!C2558="Corporate",1,0)</f>
        <v>0</v>
      </c>
      <c r="L2557" s="6" t="n">
        <f aca="false">IF(1_Data_EDA!C2558="Home Office",1,0)</f>
        <v>0</v>
      </c>
      <c r="M2557" s="6" t="n">
        <f aca="false">IF(1_Data_EDA!D2558="Europe",1,0)</f>
        <v>1</v>
      </c>
      <c r="N2557" s="6" t="n">
        <f aca="false">IF(1_Data_EDA!D2558="LATAM",1,0)</f>
        <v>0</v>
      </c>
      <c r="O2557" s="6" t="n">
        <f aca="false">IF(1_Data_EDA!D2558="Pacific Asia",1,0)</f>
        <v>0</v>
      </c>
      <c r="P2557" s="6" t="n">
        <f aca="false">IF(1_Data_EDA!D2558="USCA",1,0)</f>
        <v>0</v>
      </c>
      <c r="Q2557" s="6" t="n">
        <f aca="false">IF(C2557&gt;MEDIAN(C$5:C$8004),1,0)</f>
        <v>1</v>
      </c>
      <c r="R2557" s="6" t="n">
        <f aca="false">IF(D2557&gt;2,1,0)</f>
        <v>0</v>
      </c>
    </row>
    <row r="2558" customFormat="false" ht="15" hidden="false" customHeight="true" outlineLevel="0" collapsed="false">
      <c r="A2558" s="6" t="n">
        <f aca="false">1_Data_EDA!O2559</f>
        <v>1</v>
      </c>
      <c r="B2558" s="6" t="n">
        <f aca="false">1_Data_EDA!H2559</f>
        <v>1</v>
      </c>
      <c r="C2558" s="7" t="n">
        <f aca="false">1_Data_EDA!I2559</f>
        <v>51.99000168</v>
      </c>
      <c r="D2558" s="6" t="n">
        <f aca="false">1_Data_EDA!J2559</f>
        <v>5</v>
      </c>
      <c r="E2558" s="7" t="n">
        <f aca="false">1_Data_EDA!K2559</f>
        <v>259.9500122</v>
      </c>
      <c r="F2558" s="7" t="n">
        <f aca="false">1_Data_EDA!L2559</f>
        <v>44.18999863</v>
      </c>
      <c r="G2558" s="8" t="n">
        <f aca="false">1_Data_EDA!M2559</f>
        <v>0.170000002</v>
      </c>
      <c r="H2558" s="6" t="n">
        <f aca="false">IF(1_Data_EDA!B2559="First Class",1,0)</f>
        <v>1</v>
      </c>
      <c r="I2558" s="6" t="n">
        <f aca="false">IF(1_Data_EDA!B2559="Second Class",1,0)</f>
        <v>0</v>
      </c>
      <c r="J2558" s="6" t="n">
        <f aca="false">IF(1_Data_EDA!B2559="Same Day",1,0)</f>
        <v>0</v>
      </c>
      <c r="K2558" s="6" t="n">
        <f aca="false">IF(1_Data_EDA!C2559="Corporate",1,0)</f>
        <v>0</v>
      </c>
      <c r="L2558" s="6" t="n">
        <f aca="false">IF(1_Data_EDA!C2559="Home Office",1,0)</f>
        <v>0</v>
      </c>
      <c r="M2558" s="6" t="n">
        <f aca="false">IF(1_Data_EDA!D2559="Europe",1,0)</f>
        <v>1</v>
      </c>
      <c r="N2558" s="6" t="n">
        <f aca="false">IF(1_Data_EDA!D2559="LATAM",1,0)</f>
        <v>0</v>
      </c>
      <c r="O2558" s="6" t="n">
        <f aca="false">IF(1_Data_EDA!D2559="Pacific Asia",1,0)</f>
        <v>0</v>
      </c>
      <c r="P2558" s="6" t="n">
        <f aca="false">IF(1_Data_EDA!D2559="USCA",1,0)</f>
        <v>0</v>
      </c>
      <c r="Q2558" s="6" t="n">
        <f aca="false">IF(C2558&gt;MEDIAN(C$5:C$8004),1,0)</f>
        <v>0</v>
      </c>
      <c r="R2558" s="6" t="n">
        <f aca="false">IF(D2558&gt;2,1,0)</f>
        <v>1</v>
      </c>
    </row>
    <row r="2559" customFormat="false" ht="15" hidden="false" customHeight="true" outlineLevel="0" collapsed="false">
      <c r="A2559" s="6" t="n">
        <f aca="false">1_Data_EDA!O2560</f>
        <v>1</v>
      </c>
      <c r="B2559" s="6" t="n">
        <f aca="false">1_Data_EDA!H2560</f>
        <v>4</v>
      </c>
      <c r="C2559" s="7" t="n">
        <f aca="false">1_Data_EDA!I2560</f>
        <v>199.9900055</v>
      </c>
      <c r="D2559" s="6" t="n">
        <f aca="false">1_Data_EDA!J2560</f>
        <v>1</v>
      </c>
      <c r="E2559" s="7" t="n">
        <f aca="false">1_Data_EDA!K2560</f>
        <v>199.9900055</v>
      </c>
      <c r="F2559" s="7" t="n">
        <f aca="false">1_Data_EDA!L2560</f>
        <v>30</v>
      </c>
      <c r="G2559" s="8" t="n">
        <f aca="false">1_Data_EDA!M2560</f>
        <v>0.150000006</v>
      </c>
      <c r="H2559" s="6" t="n">
        <f aca="false">IF(1_Data_EDA!B2560="First Class",1,0)</f>
        <v>0</v>
      </c>
      <c r="I2559" s="6" t="n">
        <f aca="false">IF(1_Data_EDA!B2560="Second Class",1,0)</f>
        <v>0</v>
      </c>
      <c r="J2559" s="6" t="n">
        <f aca="false">IF(1_Data_EDA!B2560="Same Day",1,0)</f>
        <v>0</v>
      </c>
      <c r="K2559" s="6" t="n">
        <f aca="false">IF(1_Data_EDA!C2560="Corporate",1,0)</f>
        <v>0</v>
      </c>
      <c r="L2559" s="6" t="n">
        <f aca="false">IF(1_Data_EDA!C2560="Home Office",1,0)</f>
        <v>0</v>
      </c>
      <c r="M2559" s="6" t="n">
        <f aca="false">IF(1_Data_EDA!D2560="Europe",1,0)</f>
        <v>0</v>
      </c>
      <c r="N2559" s="6" t="n">
        <f aca="false">IF(1_Data_EDA!D2560="LATAM",1,0)</f>
        <v>0</v>
      </c>
      <c r="O2559" s="6" t="n">
        <f aca="false">IF(1_Data_EDA!D2560="Pacific Asia",1,0)</f>
        <v>1</v>
      </c>
      <c r="P2559" s="6" t="n">
        <f aca="false">IF(1_Data_EDA!D2560="USCA",1,0)</f>
        <v>0</v>
      </c>
      <c r="Q2559" s="6" t="n">
        <f aca="false">IF(C2559&gt;MEDIAN(C$5:C$8004),1,0)</f>
        <v>1</v>
      </c>
      <c r="R2559" s="6" t="n">
        <f aca="false">IF(D2559&gt;2,1,0)</f>
        <v>0</v>
      </c>
    </row>
    <row r="2560" customFormat="false" ht="15" hidden="false" customHeight="true" outlineLevel="0" collapsed="false">
      <c r="A2560" s="6" t="n">
        <f aca="false">1_Data_EDA!O2561</f>
        <v>0</v>
      </c>
      <c r="B2560" s="6" t="n">
        <f aca="false">1_Data_EDA!H2561</f>
        <v>4</v>
      </c>
      <c r="C2560" s="7" t="n">
        <f aca="false">1_Data_EDA!I2561</f>
        <v>99.98999786</v>
      </c>
      <c r="D2560" s="6" t="n">
        <f aca="false">1_Data_EDA!J2561</f>
        <v>1</v>
      </c>
      <c r="E2560" s="7" t="n">
        <f aca="false">1_Data_EDA!K2561</f>
        <v>99.98999786</v>
      </c>
      <c r="F2560" s="7" t="n">
        <f aca="false">1_Data_EDA!L2561</f>
        <v>9</v>
      </c>
      <c r="G2560" s="8" t="n">
        <f aca="false">1_Data_EDA!M2561</f>
        <v>0.090000004</v>
      </c>
      <c r="H2560" s="6" t="n">
        <f aca="false">IF(1_Data_EDA!B2561="First Class",1,0)</f>
        <v>0</v>
      </c>
      <c r="I2560" s="6" t="n">
        <f aca="false">IF(1_Data_EDA!B2561="Second Class",1,0)</f>
        <v>0</v>
      </c>
      <c r="J2560" s="6" t="n">
        <f aca="false">IF(1_Data_EDA!B2561="Same Day",1,0)</f>
        <v>0</v>
      </c>
      <c r="K2560" s="6" t="n">
        <f aca="false">IF(1_Data_EDA!C2561="Corporate",1,0)</f>
        <v>0</v>
      </c>
      <c r="L2560" s="6" t="n">
        <f aca="false">IF(1_Data_EDA!C2561="Home Office",1,0)</f>
        <v>0</v>
      </c>
      <c r="M2560" s="6" t="n">
        <f aca="false">IF(1_Data_EDA!D2561="Europe",1,0)</f>
        <v>0</v>
      </c>
      <c r="N2560" s="6" t="n">
        <f aca="false">IF(1_Data_EDA!D2561="LATAM",1,0)</f>
        <v>1</v>
      </c>
      <c r="O2560" s="6" t="n">
        <f aca="false">IF(1_Data_EDA!D2561="Pacific Asia",1,0)</f>
        <v>0</v>
      </c>
      <c r="P2560" s="6" t="n">
        <f aca="false">IF(1_Data_EDA!D2561="USCA",1,0)</f>
        <v>0</v>
      </c>
      <c r="Q2560" s="6" t="n">
        <f aca="false">IF(C2560&gt;MEDIAN(C$5:C$8004),1,0)</f>
        <v>1</v>
      </c>
      <c r="R2560" s="6" t="n">
        <f aca="false">IF(D2560&gt;2,1,0)</f>
        <v>0</v>
      </c>
    </row>
    <row r="2561" customFormat="false" ht="15" hidden="false" customHeight="true" outlineLevel="0" collapsed="false">
      <c r="A2561" s="6" t="n">
        <f aca="false">1_Data_EDA!O2562</f>
        <v>1</v>
      </c>
      <c r="B2561" s="6" t="n">
        <f aca="false">1_Data_EDA!H2562</f>
        <v>4</v>
      </c>
      <c r="C2561" s="7" t="n">
        <f aca="false">1_Data_EDA!I2562</f>
        <v>199.9900055</v>
      </c>
      <c r="D2561" s="6" t="n">
        <f aca="false">1_Data_EDA!J2562</f>
        <v>1</v>
      </c>
      <c r="E2561" s="7" t="n">
        <f aca="false">1_Data_EDA!K2562</f>
        <v>199.9900055</v>
      </c>
      <c r="F2561" s="7" t="n">
        <f aca="false">1_Data_EDA!L2562</f>
        <v>24</v>
      </c>
      <c r="G2561" s="8" t="n">
        <f aca="false">1_Data_EDA!M2562</f>
        <v>0.119999997</v>
      </c>
      <c r="H2561" s="6" t="n">
        <f aca="false">IF(1_Data_EDA!B2562="First Class",1,0)</f>
        <v>0</v>
      </c>
      <c r="I2561" s="6" t="n">
        <f aca="false">IF(1_Data_EDA!B2562="Second Class",1,0)</f>
        <v>0</v>
      </c>
      <c r="J2561" s="6" t="n">
        <f aca="false">IF(1_Data_EDA!B2562="Same Day",1,0)</f>
        <v>0</v>
      </c>
      <c r="K2561" s="6" t="n">
        <f aca="false">IF(1_Data_EDA!C2562="Corporate",1,0)</f>
        <v>0</v>
      </c>
      <c r="L2561" s="6" t="n">
        <f aca="false">IF(1_Data_EDA!C2562="Home Office",1,0)</f>
        <v>0</v>
      </c>
      <c r="M2561" s="6" t="n">
        <f aca="false">IF(1_Data_EDA!D2562="Europe",1,0)</f>
        <v>1</v>
      </c>
      <c r="N2561" s="6" t="n">
        <f aca="false">IF(1_Data_EDA!D2562="LATAM",1,0)</f>
        <v>0</v>
      </c>
      <c r="O2561" s="6" t="n">
        <f aca="false">IF(1_Data_EDA!D2562="Pacific Asia",1,0)</f>
        <v>0</v>
      </c>
      <c r="P2561" s="6" t="n">
        <f aca="false">IF(1_Data_EDA!D2562="USCA",1,0)</f>
        <v>0</v>
      </c>
      <c r="Q2561" s="6" t="n">
        <f aca="false">IF(C2561&gt;MEDIAN(C$5:C$8004),1,0)</f>
        <v>1</v>
      </c>
      <c r="R2561" s="6" t="n">
        <f aca="false">IF(D2561&gt;2,1,0)</f>
        <v>0</v>
      </c>
    </row>
    <row r="2562" customFormat="false" ht="15" hidden="false" customHeight="true" outlineLevel="0" collapsed="false">
      <c r="A2562" s="6" t="n">
        <f aca="false">1_Data_EDA!O2563</f>
        <v>1</v>
      </c>
      <c r="B2562" s="6" t="n">
        <f aca="false">1_Data_EDA!H2563</f>
        <v>4</v>
      </c>
      <c r="C2562" s="7" t="n">
        <f aca="false">1_Data_EDA!I2563</f>
        <v>129.9900055</v>
      </c>
      <c r="D2562" s="6" t="n">
        <f aca="false">1_Data_EDA!J2563</f>
        <v>1</v>
      </c>
      <c r="E2562" s="7" t="n">
        <f aca="false">1_Data_EDA!K2563</f>
        <v>129.9900055</v>
      </c>
      <c r="F2562" s="7" t="n">
        <f aca="false">1_Data_EDA!L2563</f>
        <v>0</v>
      </c>
      <c r="G2562" s="8" t="n">
        <f aca="false">1_Data_EDA!M2563</f>
        <v>0</v>
      </c>
      <c r="H2562" s="6" t="n">
        <f aca="false">IF(1_Data_EDA!B2563="First Class",1,0)</f>
        <v>0</v>
      </c>
      <c r="I2562" s="6" t="n">
        <f aca="false">IF(1_Data_EDA!B2563="Second Class",1,0)</f>
        <v>0</v>
      </c>
      <c r="J2562" s="6" t="n">
        <f aca="false">IF(1_Data_EDA!B2563="Same Day",1,0)</f>
        <v>0</v>
      </c>
      <c r="K2562" s="6" t="n">
        <f aca="false">IF(1_Data_EDA!C2563="Corporate",1,0)</f>
        <v>1</v>
      </c>
      <c r="L2562" s="6" t="n">
        <f aca="false">IF(1_Data_EDA!C2563="Home Office",1,0)</f>
        <v>0</v>
      </c>
      <c r="M2562" s="6" t="n">
        <f aca="false">IF(1_Data_EDA!D2563="Europe",1,0)</f>
        <v>1</v>
      </c>
      <c r="N2562" s="6" t="n">
        <f aca="false">IF(1_Data_EDA!D2563="LATAM",1,0)</f>
        <v>0</v>
      </c>
      <c r="O2562" s="6" t="n">
        <f aca="false">IF(1_Data_EDA!D2563="Pacific Asia",1,0)</f>
        <v>0</v>
      </c>
      <c r="P2562" s="6" t="n">
        <f aca="false">IF(1_Data_EDA!D2563="USCA",1,0)</f>
        <v>0</v>
      </c>
      <c r="Q2562" s="6" t="n">
        <f aca="false">IF(C2562&gt;MEDIAN(C$5:C$8004),1,0)</f>
        <v>1</v>
      </c>
      <c r="R2562" s="6" t="n">
        <f aca="false">IF(D2562&gt;2,1,0)</f>
        <v>0</v>
      </c>
    </row>
    <row r="2563" customFormat="false" ht="15" hidden="false" customHeight="true" outlineLevel="0" collapsed="false">
      <c r="A2563" s="6" t="n">
        <f aca="false">1_Data_EDA!O2564</f>
        <v>1</v>
      </c>
      <c r="B2563" s="6" t="n">
        <f aca="false">1_Data_EDA!H2564</f>
        <v>1</v>
      </c>
      <c r="C2563" s="7" t="n">
        <f aca="false">1_Data_EDA!I2564</f>
        <v>299.980011</v>
      </c>
      <c r="D2563" s="6" t="n">
        <f aca="false">1_Data_EDA!J2564</f>
        <v>1</v>
      </c>
      <c r="E2563" s="7" t="n">
        <f aca="false">1_Data_EDA!K2564</f>
        <v>299.980011</v>
      </c>
      <c r="F2563" s="7" t="n">
        <f aca="false">1_Data_EDA!L2564</f>
        <v>36</v>
      </c>
      <c r="G2563" s="8" t="n">
        <f aca="false">1_Data_EDA!M2564</f>
        <v>0.119999997</v>
      </c>
      <c r="H2563" s="6" t="n">
        <f aca="false">IF(1_Data_EDA!B2564="First Class",1,0)</f>
        <v>1</v>
      </c>
      <c r="I2563" s="6" t="n">
        <f aca="false">IF(1_Data_EDA!B2564="Second Class",1,0)</f>
        <v>0</v>
      </c>
      <c r="J2563" s="6" t="n">
        <f aca="false">IF(1_Data_EDA!B2564="Same Day",1,0)</f>
        <v>0</v>
      </c>
      <c r="K2563" s="6" t="n">
        <f aca="false">IF(1_Data_EDA!C2564="Corporate",1,0)</f>
        <v>0</v>
      </c>
      <c r="L2563" s="6" t="n">
        <f aca="false">IF(1_Data_EDA!C2564="Home Office",1,0)</f>
        <v>0</v>
      </c>
      <c r="M2563" s="6" t="n">
        <f aca="false">IF(1_Data_EDA!D2564="Europe",1,0)</f>
        <v>1</v>
      </c>
      <c r="N2563" s="6" t="n">
        <f aca="false">IF(1_Data_EDA!D2564="LATAM",1,0)</f>
        <v>0</v>
      </c>
      <c r="O2563" s="6" t="n">
        <f aca="false">IF(1_Data_EDA!D2564="Pacific Asia",1,0)</f>
        <v>0</v>
      </c>
      <c r="P2563" s="6" t="n">
        <f aca="false">IF(1_Data_EDA!D2564="USCA",1,0)</f>
        <v>0</v>
      </c>
      <c r="Q2563" s="6" t="n">
        <f aca="false">IF(C2563&gt;MEDIAN(C$5:C$8004),1,0)</f>
        <v>1</v>
      </c>
      <c r="R2563" s="6" t="n">
        <f aca="false">IF(D2563&gt;2,1,0)</f>
        <v>0</v>
      </c>
    </row>
    <row r="2564" customFormat="false" ht="15" hidden="false" customHeight="true" outlineLevel="0" collapsed="false">
      <c r="A2564" s="6" t="n">
        <f aca="false">1_Data_EDA!O2565</f>
        <v>0</v>
      </c>
      <c r="B2564" s="6" t="n">
        <f aca="false">1_Data_EDA!H2565</f>
        <v>4</v>
      </c>
      <c r="C2564" s="7" t="n">
        <f aca="false">1_Data_EDA!I2565</f>
        <v>59.99000168</v>
      </c>
      <c r="D2564" s="6" t="n">
        <f aca="false">1_Data_EDA!J2565</f>
        <v>5</v>
      </c>
      <c r="E2564" s="7" t="n">
        <f aca="false">1_Data_EDA!K2565</f>
        <v>299.9500122</v>
      </c>
      <c r="F2564" s="7" t="n">
        <f aca="false">1_Data_EDA!L2565</f>
        <v>50.99000168</v>
      </c>
      <c r="G2564" s="8" t="n">
        <f aca="false">1_Data_EDA!M2565</f>
        <v>0.170000002</v>
      </c>
      <c r="H2564" s="6" t="n">
        <f aca="false">IF(1_Data_EDA!B2565="First Class",1,0)</f>
        <v>0</v>
      </c>
      <c r="I2564" s="6" t="n">
        <f aca="false">IF(1_Data_EDA!B2565="Second Class",1,0)</f>
        <v>0</v>
      </c>
      <c r="J2564" s="6" t="n">
        <f aca="false">IF(1_Data_EDA!B2565="Same Day",1,0)</f>
        <v>0</v>
      </c>
      <c r="K2564" s="6" t="n">
        <f aca="false">IF(1_Data_EDA!C2565="Corporate",1,0)</f>
        <v>0</v>
      </c>
      <c r="L2564" s="6" t="n">
        <f aca="false">IF(1_Data_EDA!C2565="Home Office",1,0)</f>
        <v>0</v>
      </c>
      <c r="M2564" s="6" t="n">
        <f aca="false">IF(1_Data_EDA!D2565="Europe",1,0)</f>
        <v>0</v>
      </c>
      <c r="N2564" s="6" t="n">
        <f aca="false">IF(1_Data_EDA!D2565="LATAM",1,0)</f>
        <v>0</v>
      </c>
      <c r="O2564" s="6" t="n">
        <f aca="false">IF(1_Data_EDA!D2565="Pacific Asia",1,0)</f>
        <v>0</v>
      </c>
      <c r="P2564" s="6" t="n">
        <f aca="false">IF(1_Data_EDA!D2565="USCA",1,0)</f>
        <v>1</v>
      </c>
      <c r="Q2564" s="6" t="n">
        <f aca="false">IF(C2564&gt;MEDIAN(C$5:C$8004),1,0)</f>
        <v>0</v>
      </c>
      <c r="R2564" s="6" t="n">
        <f aca="false">IF(D2564&gt;2,1,0)</f>
        <v>1</v>
      </c>
    </row>
    <row r="2565" customFormat="false" ht="15" hidden="false" customHeight="true" outlineLevel="0" collapsed="false">
      <c r="A2565" s="6" t="n">
        <f aca="false">1_Data_EDA!O2566</f>
        <v>0</v>
      </c>
      <c r="B2565" s="6" t="n">
        <f aca="false">1_Data_EDA!H2566</f>
        <v>4</v>
      </c>
      <c r="C2565" s="7" t="n">
        <f aca="false">1_Data_EDA!I2566</f>
        <v>129.9900055</v>
      </c>
      <c r="D2565" s="6" t="n">
        <f aca="false">1_Data_EDA!J2566</f>
        <v>1</v>
      </c>
      <c r="E2565" s="7" t="n">
        <f aca="false">1_Data_EDA!K2566</f>
        <v>129.9900055</v>
      </c>
      <c r="F2565" s="7" t="n">
        <f aca="false">1_Data_EDA!L2566</f>
        <v>23.39999962</v>
      </c>
      <c r="G2565" s="8" t="n">
        <f aca="false">1_Data_EDA!M2566</f>
        <v>0.180000007</v>
      </c>
      <c r="H2565" s="6" t="n">
        <f aca="false">IF(1_Data_EDA!B2566="First Class",1,0)</f>
        <v>0</v>
      </c>
      <c r="I2565" s="6" t="n">
        <f aca="false">IF(1_Data_EDA!B2566="Second Class",1,0)</f>
        <v>0</v>
      </c>
      <c r="J2565" s="6" t="n">
        <f aca="false">IF(1_Data_EDA!B2566="Same Day",1,0)</f>
        <v>0</v>
      </c>
      <c r="K2565" s="6" t="n">
        <f aca="false">IF(1_Data_EDA!C2566="Corporate",1,0)</f>
        <v>0</v>
      </c>
      <c r="L2565" s="6" t="n">
        <f aca="false">IF(1_Data_EDA!C2566="Home Office",1,0)</f>
        <v>0</v>
      </c>
      <c r="M2565" s="6" t="n">
        <f aca="false">IF(1_Data_EDA!D2566="Europe",1,0)</f>
        <v>0</v>
      </c>
      <c r="N2565" s="6" t="n">
        <f aca="false">IF(1_Data_EDA!D2566="LATAM",1,0)</f>
        <v>1</v>
      </c>
      <c r="O2565" s="6" t="n">
        <f aca="false">IF(1_Data_EDA!D2566="Pacific Asia",1,0)</f>
        <v>0</v>
      </c>
      <c r="P2565" s="6" t="n">
        <f aca="false">IF(1_Data_EDA!D2566="USCA",1,0)</f>
        <v>0</v>
      </c>
      <c r="Q2565" s="6" t="n">
        <f aca="false">IF(C2565&gt;MEDIAN(C$5:C$8004),1,0)</f>
        <v>1</v>
      </c>
      <c r="R2565" s="6" t="n">
        <f aca="false">IF(D2565&gt;2,1,0)</f>
        <v>0</v>
      </c>
    </row>
    <row r="2566" customFormat="false" ht="15" hidden="false" customHeight="true" outlineLevel="0" collapsed="false">
      <c r="A2566" s="6" t="n">
        <f aca="false">1_Data_EDA!O2567</f>
        <v>0</v>
      </c>
      <c r="B2566" s="6" t="n">
        <f aca="false">1_Data_EDA!H2567</f>
        <v>4</v>
      </c>
      <c r="C2566" s="7" t="n">
        <f aca="false">1_Data_EDA!I2567</f>
        <v>59.99000168</v>
      </c>
      <c r="D2566" s="6" t="n">
        <f aca="false">1_Data_EDA!J2567</f>
        <v>4</v>
      </c>
      <c r="E2566" s="7" t="n">
        <f aca="false">1_Data_EDA!K2567</f>
        <v>239.9600067</v>
      </c>
      <c r="F2566" s="7" t="n">
        <f aca="false">1_Data_EDA!L2567</f>
        <v>9.600000381</v>
      </c>
      <c r="G2566" s="8" t="n">
        <f aca="false">1_Data_EDA!M2567</f>
        <v>0.039999999</v>
      </c>
      <c r="H2566" s="6" t="n">
        <f aca="false">IF(1_Data_EDA!B2567="First Class",1,0)</f>
        <v>0</v>
      </c>
      <c r="I2566" s="6" t="n">
        <f aca="false">IF(1_Data_EDA!B2567="Second Class",1,0)</f>
        <v>0</v>
      </c>
      <c r="J2566" s="6" t="n">
        <f aca="false">IF(1_Data_EDA!B2567="Same Day",1,0)</f>
        <v>0</v>
      </c>
      <c r="K2566" s="6" t="n">
        <f aca="false">IF(1_Data_EDA!C2567="Corporate",1,0)</f>
        <v>0</v>
      </c>
      <c r="L2566" s="6" t="n">
        <f aca="false">IF(1_Data_EDA!C2567="Home Office",1,0)</f>
        <v>1</v>
      </c>
      <c r="M2566" s="6" t="n">
        <f aca="false">IF(1_Data_EDA!D2567="Europe",1,0)</f>
        <v>0</v>
      </c>
      <c r="N2566" s="6" t="n">
        <f aca="false">IF(1_Data_EDA!D2567="LATAM",1,0)</f>
        <v>0</v>
      </c>
      <c r="O2566" s="6" t="n">
        <f aca="false">IF(1_Data_EDA!D2567="Pacific Asia",1,0)</f>
        <v>0</v>
      </c>
      <c r="P2566" s="6" t="n">
        <f aca="false">IF(1_Data_EDA!D2567="USCA",1,0)</f>
        <v>1</v>
      </c>
      <c r="Q2566" s="6" t="n">
        <f aca="false">IF(C2566&gt;MEDIAN(C$5:C$8004),1,0)</f>
        <v>0</v>
      </c>
      <c r="R2566" s="6" t="n">
        <f aca="false">IF(D2566&gt;2,1,0)</f>
        <v>1</v>
      </c>
    </row>
    <row r="2567" customFormat="false" ht="15" hidden="false" customHeight="true" outlineLevel="0" collapsed="false">
      <c r="A2567" s="6" t="n">
        <f aca="false">1_Data_EDA!O2568</f>
        <v>1</v>
      </c>
      <c r="B2567" s="6" t="n">
        <f aca="false">1_Data_EDA!H2568</f>
        <v>1</v>
      </c>
      <c r="C2567" s="7" t="n">
        <f aca="false">1_Data_EDA!I2568</f>
        <v>99.98999786</v>
      </c>
      <c r="D2567" s="6" t="n">
        <f aca="false">1_Data_EDA!J2568</f>
        <v>3</v>
      </c>
      <c r="E2567" s="7" t="n">
        <f aca="false">1_Data_EDA!K2568</f>
        <v>299.9700012</v>
      </c>
      <c r="F2567" s="7" t="n">
        <f aca="false">1_Data_EDA!L2568</f>
        <v>9</v>
      </c>
      <c r="G2567" s="8" t="n">
        <f aca="false">1_Data_EDA!M2568</f>
        <v>0.029999999</v>
      </c>
      <c r="H2567" s="6" t="n">
        <f aca="false">IF(1_Data_EDA!B2568="First Class",1,0)</f>
        <v>1</v>
      </c>
      <c r="I2567" s="6" t="n">
        <f aca="false">IF(1_Data_EDA!B2568="Second Class",1,0)</f>
        <v>0</v>
      </c>
      <c r="J2567" s="6" t="n">
        <f aca="false">IF(1_Data_EDA!B2568="Same Day",1,0)</f>
        <v>0</v>
      </c>
      <c r="K2567" s="6" t="n">
        <f aca="false">IF(1_Data_EDA!C2568="Corporate",1,0)</f>
        <v>0</v>
      </c>
      <c r="L2567" s="6" t="n">
        <f aca="false">IF(1_Data_EDA!C2568="Home Office",1,0)</f>
        <v>0</v>
      </c>
      <c r="M2567" s="6" t="n">
        <f aca="false">IF(1_Data_EDA!D2568="Europe",1,0)</f>
        <v>1</v>
      </c>
      <c r="N2567" s="6" t="n">
        <f aca="false">IF(1_Data_EDA!D2568="LATAM",1,0)</f>
        <v>0</v>
      </c>
      <c r="O2567" s="6" t="n">
        <f aca="false">IF(1_Data_EDA!D2568="Pacific Asia",1,0)</f>
        <v>0</v>
      </c>
      <c r="P2567" s="6" t="n">
        <f aca="false">IF(1_Data_EDA!D2568="USCA",1,0)</f>
        <v>0</v>
      </c>
      <c r="Q2567" s="6" t="n">
        <f aca="false">IF(C2567&gt;MEDIAN(C$5:C$8004),1,0)</f>
        <v>1</v>
      </c>
      <c r="R2567" s="6" t="n">
        <f aca="false">IF(D2567&gt;2,1,0)</f>
        <v>1</v>
      </c>
    </row>
    <row r="2568" customFormat="false" ht="15" hidden="false" customHeight="true" outlineLevel="0" collapsed="false">
      <c r="A2568" s="6" t="n">
        <f aca="false">1_Data_EDA!O2569</f>
        <v>1</v>
      </c>
      <c r="B2568" s="6" t="n">
        <f aca="false">1_Data_EDA!H2569</f>
        <v>4</v>
      </c>
      <c r="C2568" s="7" t="n">
        <f aca="false">1_Data_EDA!I2569</f>
        <v>99.98999786</v>
      </c>
      <c r="D2568" s="6" t="n">
        <f aca="false">1_Data_EDA!J2569</f>
        <v>1</v>
      </c>
      <c r="E2568" s="7" t="n">
        <f aca="false">1_Data_EDA!K2569</f>
        <v>99.98999786</v>
      </c>
      <c r="F2568" s="7" t="n">
        <f aca="false">1_Data_EDA!L2569</f>
        <v>17</v>
      </c>
      <c r="G2568" s="8" t="n">
        <f aca="false">1_Data_EDA!M2569</f>
        <v>0.170000002</v>
      </c>
      <c r="H2568" s="6" t="n">
        <f aca="false">IF(1_Data_EDA!B2569="First Class",1,0)</f>
        <v>0</v>
      </c>
      <c r="I2568" s="6" t="n">
        <f aca="false">IF(1_Data_EDA!B2569="Second Class",1,0)</f>
        <v>0</v>
      </c>
      <c r="J2568" s="6" t="n">
        <f aca="false">IF(1_Data_EDA!B2569="Same Day",1,0)</f>
        <v>0</v>
      </c>
      <c r="K2568" s="6" t="n">
        <f aca="false">IF(1_Data_EDA!C2569="Corporate",1,0)</f>
        <v>0</v>
      </c>
      <c r="L2568" s="6" t="n">
        <f aca="false">IF(1_Data_EDA!C2569="Home Office",1,0)</f>
        <v>1</v>
      </c>
      <c r="M2568" s="6" t="n">
        <f aca="false">IF(1_Data_EDA!D2569="Europe",1,0)</f>
        <v>0</v>
      </c>
      <c r="N2568" s="6" t="n">
        <f aca="false">IF(1_Data_EDA!D2569="LATAM",1,0)</f>
        <v>0</v>
      </c>
      <c r="O2568" s="6" t="n">
        <f aca="false">IF(1_Data_EDA!D2569="Pacific Asia",1,0)</f>
        <v>0</v>
      </c>
      <c r="P2568" s="6" t="n">
        <f aca="false">IF(1_Data_EDA!D2569="USCA",1,0)</f>
        <v>1</v>
      </c>
      <c r="Q2568" s="6" t="n">
        <f aca="false">IF(C2568&gt;MEDIAN(C$5:C$8004),1,0)</f>
        <v>1</v>
      </c>
      <c r="R2568" s="6" t="n">
        <f aca="false">IF(D2568&gt;2,1,0)</f>
        <v>0</v>
      </c>
    </row>
    <row r="2569" customFormat="false" ht="15" hidden="false" customHeight="true" outlineLevel="0" collapsed="false">
      <c r="A2569" s="6" t="n">
        <f aca="false">1_Data_EDA!O2570</f>
        <v>1</v>
      </c>
      <c r="B2569" s="6" t="n">
        <f aca="false">1_Data_EDA!H2570</f>
        <v>1</v>
      </c>
      <c r="C2569" s="7" t="n">
        <f aca="false">1_Data_EDA!I2570</f>
        <v>34.99000168</v>
      </c>
      <c r="D2569" s="6" t="n">
        <f aca="false">1_Data_EDA!J2570</f>
        <v>2</v>
      </c>
      <c r="E2569" s="7" t="n">
        <f aca="false">1_Data_EDA!K2570</f>
        <v>69.98000336</v>
      </c>
      <c r="F2569" s="7" t="n">
        <f aca="false">1_Data_EDA!L2570</f>
        <v>2.799999952</v>
      </c>
      <c r="G2569" s="8" t="n">
        <f aca="false">1_Data_EDA!M2570</f>
        <v>0.039999999</v>
      </c>
      <c r="H2569" s="6" t="n">
        <f aca="false">IF(1_Data_EDA!B2570="First Class",1,0)</f>
        <v>1</v>
      </c>
      <c r="I2569" s="6" t="n">
        <f aca="false">IF(1_Data_EDA!B2570="Second Class",1,0)</f>
        <v>0</v>
      </c>
      <c r="J2569" s="6" t="n">
        <f aca="false">IF(1_Data_EDA!B2570="Same Day",1,0)</f>
        <v>0</v>
      </c>
      <c r="K2569" s="6" t="n">
        <f aca="false">IF(1_Data_EDA!C2570="Corporate",1,0)</f>
        <v>0</v>
      </c>
      <c r="L2569" s="6" t="n">
        <f aca="false">IF(1_Data_EDA!C2570="Home Office",1,0)</f>
        <v>0</v>
      </c>
      <c r="M2569" s="6" t="n">
        <f aca="false">IF(1_Data_EDA!D2570="Europe",1,0)</f>
        <v>0</v>
      </c>
      <c r="N2569" s="6" t="n">
        <f aca="false">IF(1_Data_EDA!D2570="LATAM",1,0)</f>
        <v>1</v>
      </c>
      <c r="O2569" s="6" t="n">
        <f aca="false">IF(1_Data_EDA!D2570="Pacific Asia",1,0)</f>
        <v>0</v>
      </c>
      <c r="P2569" s="6" t="n">
        <f aca="false">IF(1_Data_EDA!D2570="USCA",1,0)</f>
        <v>0</v>
      </c>
      <c r="Q2569" s="6" t="n">
        <f aca="false">IF(C2569&gt;MEDIAN(C$5:C$8004),1,0)</f>
        <v>0</v>
      </c>
      <c r="R2569" s="6" t="n">
        <f aca="false">IF(D2569&gt;2,1,0)</f>
        <v>0</v>
      </c>
    </row>
    <row r="2570" customFormat="false" ht="15" hidden="false" customHeight="true" outlineLevel="0" collapsed="false">
      <c r="A2570" s="6" t="n">
        <f aca="false">1_Data_EDA!O2571</f>
        <v>1</v>
      </c>
      <c r="B2570" s="6" t="n">
        <f aca="false">1_Data_EDA!H2571</f>
        <v>4</v>
      </c>
      <c r="C2570" s="7" t="n">
        <f aca="false">1_Data_EDA!I2571</f>
        <v>399.980011</v>
      </c>
      <c r="D2570" s="6" t="n">
        <f aca="false">1_Data_EDA!J2571</f>
        <v>1</v>
      </c>
      <c r="E2570" s="7" t="n">
        <f aca="false">1_Data_EDA!K2571</f>
        <v>399.980011</v>
      </c>
      <c r="F2570" s="7" t="n">
        <f aca="false">1_Data_EDA!L2571</f>
        <v>12</v>
      </c>
      <c r="G2570" s="8" t="n">
        <f aca="false">1_Data_EDA!M2571</f>
        <v>0.029999999</v>
      </c>
      <c r="H2570" s="6" t="n">
        <f aca="false">IF(1_Data_EDA!B2571="First Class",1,0)</f>
        <v>0</v>
      </c>
      <c r="I2570" s="6" t="n">
        <f aca="false">IF(1_Data_EDA!B2571="Second Class",1,0)</f>
        <v>0</v>
      </c>
      <c r="J2570" s="6" t="n">
        <f aca="false">IF(1_Data_EDA!B2571="Same Day",1,0)</f>
        <v>0</v>
      </c>
      <c r="K2570" s="6" t="n">
        <f aca="false">IF(1_Data_EDA!C2571="Corporate",1,0)</f>
        <v>0</v>
      </c>
      <c r="L2570" s="6" t="n">
        <f aca="false">IF(1_Data_EDA!C2571="Home Office",1,0)</f>
        <v>0</v>
      </c>
      <c r="M2570" s="6" t="n">
        <f aca="false">IF(1_Data_EDA!D2571="Europe",1,0)</f>
        <v>1</v>
      </c>
      <c r="N2570" s="6" t="n">
        <f aca="false">IF(1_Data_EDA!D2571="LATAM",1,0)</f>
        <v>0</v>
      </c>
      <c r="O2570" s="6" t="n">
        <f aca="false">IF(1_Data_EDA!D2571="Pacific Asia",1,0)</f>
        <v>0</v>
      </c>
      <c r="P2570" s="6" t="n">
        <f aca="false">IF(1_Data_EDA!D2571="USCA",1,0)</f>
        <v>0</v>
      </c>
      <c r="Q2570" s="6" t="n">
        <f aca="false">IF(C2570&gt;MEDIAN(C$5:C$8004),1,0)</f>
        <v>1</v>
      </c>
      <c r="R2570" s="6" t="n">
        <f aca="false">IF(D2570&gt;2,1,0)</f>
        <v>0</v>
      </c>
    </row>
    <row r="2571" customFormat="false" ht="15" hidden="false" customHeight="true" outlineLevel="0" collapsed="false">
      <c r="A2571" s="6" t="n">
        <f aca="false">1_Data_EDA!O2572</f>
        <v>0</v>
      </c>
      <c r="B2571" s="6" t="n">
        <f aca="false">1_Data_EDA!H2572</f>
        <v>4</v>
      </c>
      <c r="C2571" s="7" t="n">
        <f aca="false">1_Data_EDA!I2572</f>
        <v>50</v>
      </c>
      <c r="D2571" s="6" t="n">
        <f aca="false">1_Data_EDA!J2572</f>
        <v>3</v>
      </c>
      <c r="E2571" s="7" t="n">
        <f aca="false">1_Data_EDA!K2572</f>
        <v>150</v>
      </c>
      <c r="F2571" s="7" t="n">
        <f aca="false">1_Data_EDA!L2572</f>
        <v>0</v>
      </c>
      <c r="G2571" s="8" t="n">
        <f aca="false">1_Data_EDA!M2572</f>
        <v>0</v>
      </c>
      <c r="H2571" s="6" t="n">
        <f aca="false">IF(1_Data_EDA!B2572="First Class",1,0)</f>
        <v>0</v>
      </c>
      <c r="I2571" s="6" t="n">
        <f aca="false">IF(1_Data_EDA!B2572="Second Class",1,0)</f>
        <v>0</v>
      </c>
      <c r="J2571" s="6" t="n">
        <f aca="false">IF(1_Data_EDA!B2572="Same Day",1,0)</f>
        <v>0</v>
      </c>
      <c r="K2571" s="6" t="n">
        <f aca="false">IF(1_Data_EDA!C2572="Corporate",1,0)</f>
        <v>0</v>
      </c>
      <c r="L2571" s="6" t="n">
        <f aca="false">IF(1_Data_EDA!C2572="Home Office",1,0)</f>
        <v>1</v>
      </c>
      <c r="M2571" s="6" t="n">
        <f aca="false">IF(1_Data_EDA!D2572="Europe",1,0)</f>
        <v>0</v>
      </c>
      <c r="N2571" s="6" t="n">
        <f aca="false">IF(1_Data_EDA!D2572="LATAM",1,0)</f>
        <v>1</v>
      </c>
      <c r="O2571" s="6" t="n">
        <f aca="false">IF(1_Data_EDA!D2572="Pacific Asia",1,0)</f>
        <v>0</v>
      </c>
      <c r="P2571" s="6" t="n">
        <f aca="false">IF(1_Data_EDA!D2572="USCA",1,0)</f>
        <v>0</v>
      </c>
      <c r="Q2571" s="6" t="n">
        <f aca="false">IF(C2571&gt;MEDIAN(C$5:C$8004),1,0)</f>
        <v>0</v>
      </c>
      <c r="R2571" s="6" t="n">
        <f aca="false">IF(D2571&gt;2,1,0)</f>
        <v>1</v>
      </c>
    </row>
    <row r="2572" customFormat="false" ht="15" hidden="false" customHeight="true" outlineLevel="0" collapsed="false">
      <c r="A2572" s="6" t="n">
        <f aca="false">1_Data_EDA!O2573</f>
        <v>0</v>
      </c>
      <c r="B2572" s="6" t="n">
        <f aca="false">1_Data_EDA!H2573</f>
        <v>0</v>
      </c>
      <c r="C2572" s="7" t="n">
        <f aca="false">1_Data_EDA!I2573</f>
        <v>50</v>
      </c>
      <c r="D2572" s="6" t="n">
        <f aca="false">1_Data_EDA!J2573</f>
        <v>5</v>
      </c>
      <c r="E2572" s="7" t="n">
        <f aca="false">1_Data_EDA!K2573</f>
        <v>250</v>
      </c>
      <c r="F2572" s="7" t="n">
        <f aca="false">1_Data_EDA!L2573</f>
        <v>37.5</v>
      </c>
      <c r="G2572" s="8" t="n">
        <f aca="false">1_Data_EDA!M2573</f>
        <v>0.150000006</v>
      </c>
      <c r="H2572" s="6" t="n">
        <f aca="false">IF(1_Data_EDA!B2573="First Class",1,0)</f>
        <v>0</v>
      </c>
      <c r="I2572" s="6" t="n">
        <f aca="false">IF(1_Data_EDA!B2573="Second Class",1,0)</f>
        <v>0</v>
      </c>
      <c r="J2572" s="6" t="n">
        <f aca="false">IF(1_Data_EDA!B2573="Same Day",1,0)</f>
        <v>1</v>
      </c>
      <c r="K2572" s="6" t="n">
        <f aca="false">IF(1_Data_EDA!C2573="Corporate",1,0)</f>
        <v>1</v>
      </c>
      <c r="L2572" s="6" t="n">
        <f aca="false">IF(1_Data_EDA!C2573="Home Office",1,0)</f>
        <v>0</v>
      </c>
      <c r="M2572" s="6" t="n">
        <f aca="false">IF(1_Data_EDA!D2573="Europe",1,0)</f>
        <v>1</v>
      </c>
      <c r="N2572" s="6" t="n">
        <f aca="false">IF(1_Data_EDA!D2573="LATAM",1,0)</f>
        <v>0</v>
      </c>
      <c r="O2572" s="6" t="n">
        <f aca="false">IF(1_Data_EDA!D2573="Pacific Asia",1,0)</f>
        <v>0</v>
      </c>
      <c r="P2572" s="6" t="n">
        <f aca="false">IF(1_Data_EDA!D2573="USCA",1,0)</f>
        <v>0</v>
      </c>
      <c r="Q2572" s="6" t="n">
        <f aca="false">IF(C2572&gt;MEDIAN(C$5:C$8004),1,0)</f>
        <v>0</v>
      </c>
      <c r="R2572" s="6" t="n">
        <f aca="false">IF(D2572&gt;2,1,0)</f>
        <v>1</v>
      </c>
    </row>
    <row r="2573" customFormat="false" ht="15" hidden="false" customHeight="true" outlineLevel="0" collapsed="false">
      <c r="A2573" s="6" t="n">
        <f aca="false">1_Data_EDA!O2574</f>
        <v>1</v>
      </c>
      <c r="B2573" s="6" t="n">
        <f aca="false">1_Data_EDA!H2574</f>
        <v>4</v>
      </c>
      <c r="C2573" s="7" t="n">
        <f aca="false">1_Data_EDA!I2574</f>
        <v>129.9900055</v>
      </c>
      <c r="D2573" s="6" t="n">
        <f aca="false">1_Data_EDA!J2574</f>
        <v>1</v>
      </c>
      <c r="E2573" s="7" t="n">
        <f aca="false">1_Data_EDA!K2574</f>
        <v>129.9900055</v>
      </c>
      <c r="F2573" s="7" t="n">
        <f aca="false">1_Data_EDA!L2574</f>
        <v>23.39999962</v>
      </c>
      <c r="G2573" s="8" t="n">
        <f aca="false">1_Data_EDA!M2574</f>
        <v>0.180000007</v>
      </c>
      <c r="H2573" s="6" t="n">
        <f aca="false">IF(1_Data_EDA!B2574="First Class",1,0)</f>
        <v>0</v>
      </c>
      <c r="I2573" s="6" t="n">
        <f aca="false">IF(1_Data_EDA!B2574="Second Class",1,0)</f>
        <v>0</v>
      </c>
      <c r="J2573" s="6" t="n">
        <f aca="false">IF(1_Data_EDA!B2574="Same Day",1,0)</f>
        <v>0</v>
      </c>
      <c r="K2573" s="6" t="n">
        <f aca="false">IF(1_Data_EDA!C2574="Corporate",1,0)</f>
        <v>0</v>
      </c>
      <c r="L2573" s="6" t="n">
        <f aca="false">IF(1_Data_EDA!C2574="Home Office",1,0)</f>
        <v>0</v>
      </c>
      <c r="M2573" s="6" t="n">
        <f aca="false">IF(1_Data_EDA!D2574="Europe",1,0)</f>
        <v>0</v>
      </c>
      <c r="N2573" s="6" t="n">
        <f aca="false">IF(1_Data_EDA!D2574="LATAM",1,0)</f>
        <v>1</v>
      </c>
      <c r="O2573" s="6" t="n">
        <f aca="false">IF(1_Data_EDA!D2574="Pacific Asia",1,0)</f>
        <v>0</v>
      </c>
      <c r="P2573" s="6" t="n">
        <f aca="false">IF(1_Data_EDA!D2574="USCA",1,0)</f>
        <v>0</v>
      </c>
      <c r="Q2573" s="6" t="n">
        <f aca="false">IF(C2573&gt;MEDIAN(C$5:C$8004),1,0)</f>
        <v>1</v>
      </c>
      <c r="R2573" s="6" t="n">
        <f aca="false">IF(D2573&gt;2,1,0)</f>
        <v>0</v>
      </c>
    </row>
    <row r="2574" customFormat="false" ht="15" hidden="false" customHeight="true" outlineLevel="0" collapsed="false">
      <c r="A2574" s="6" t="n">
        <f aca="false">1_Data_EDA!O2575</f>
        <v>0</v>
      </c>
      <c r="B2574" s="6" t="n">
        <f aca="false">1_Data_EDA!H2575</f>
        <v>2</v>
      </c>
      <c r="C2574" s="7" t="n">
        <f aca="false">1_Data_EDA!I2575</f>
        <v>399.980011</v>
      </c>
      <c r="D2574" s="6" t="n">
        <f aca="false">1_Data_EDA!J2575</f>
        <v>1</v>
      </c>
      <c r="E2574" s="7" t="n">
        <f aca="false">1_Data_EDA!K2575</f>
        <v>399.980011</v>
      </c>
      <c r="F2574" s="7" t="n">
        <f aca="false">1_Data_EDA!L2575</f>
        <v>72</v>
      </c>
      <c r="G2574" s="8" t="n">
        <f aca="false">1_Data_EDA!M2575</f>
        <v>0.180000007</v>
      </c>
      <c r="H2574" s="6" t="n">
        <f aca="false">IF(1_Data_EDA!B2575="First Class",1,0)</f>
        <v>0</v>
      </c>
      <c r="I2574" s="6" t="n">
        <f aca="false">IF(1_Data_EDA!B2575="Second Class",1,0)</f>
        <v>1</v>
      </c>
      <c r="J2574" s="6" t="n">
        <f aca="false">IF(1_Data_EDA!B2575="Same Day",1,0)</f>
        <v>0</v>
      </c>
      <c r="K2574" s="6" t="n">
        <f aca="false">IF(1_Data_EDA!C2575="Corporate",1,0)</f>
        <v>0</v>
      </c>
      <c r="L2574" s="6" t="n">
        <f aca="false">IF(1_Data_EDA!C2575="Home Office",1,0)</f>
        <v>0</v>
      </c>
      <c r="M2574" s="6" t="n">
        <f aca="false">IF(1_Data_EDA!D2575="Europe",1,0)</f>
        <v>1</v>
      </c>
      <c r="N2574" s="6" t="n">
        <f aca="false">IF(1_Data_EDA!D2575="LATAM",1,0)</f>
        <v>0</v>
      </c>
      <c r="O2574" s="6" t="n">
        <f aca="false">IF(1_Data_EDA!D2575="Pacific Asia",1,0)</f>
        <v>0</v>
      </c>
      <c r="P2574" s="6" t="n">
        <f aca="false">IF(1_Data_EDA!D2575="USCA",1,0)</f>
        <v>0</v>
      </c>
      <c r="Q2574" s="6" t="n">
        <f aca="false">IF(C2574&gt;MEDIAN(C$5:C$8004),1,0)</f>
        <v>1</v>
      </c>
      <c r="R2574" s="6" t="n">
        <f aca="false">IF(D2574&gt;2,1,0)</f>
        <v>0</v>
      </c>
    </row>
    <row r="2575" customFormat="false" ht="15" hidden="false" customHeight="true" outlineLevel="0" collapsed="false">
      <c r="A2575" s="6" t="n">
        <f aca="false">1_Data_EDA!O2576</f>
        <v>1</v>
      </c>
      <c r="B2575" s="6" t="n">
        <f aca="false">1_Data_EDA!H2576</f>
        <v>1</v>
      </c>
      <c r="C2575" s="7" t="n">
        <f aca="false">1_Data_EDA!I2576</f>
        <v>17.98999977</v>
      </c>
      <c r="D2575" s="6" t="n">
        <f aca="false">1_Data_EDA!J2576</f>
        <v>5</v>
      </c>
      <c r="E2575" s="7" t="n">
        <f aca="false">1_Data_EDA!K2576</f>
        <v>89.94999695</v>
      </c>
      <c r="F2575" s="7" t="n">
        <f aca="false">1_Data_EDA!L2576</f>
        <v>6.300000191</v>
      </c>
      <c r="G2575" s="8" t="n">
        <f aca="false">1_Data_EDA!M2576</f>
        <v>0.07</v>
      </c>
      <c r="H2575" s="6" t="n">
        <f aca="false">IF(1_Data_EDA!B2576="First Class",1,0)</f>
        <v>1</v>
      </c>
      <c r="I2575" s="6" t="n">
        <f aca="false">IF(1_Data_EDA!B2576="Second Class",1,0)</f>
        <v>0</v>
      </c>
      <c r="J2575" s="6" t="n">
        <f aca="false">IF(1_Data_EDA!B2576="Same Day",1,0)</f>
        <v>0</v>
      </c>
      <c r="K2575" s="6" t="n">
        <f aca="false">IF(1_Data_EDA!C2576="Corporate",1,0)</f>
        <v>0</v>
      </c>
      <c r="L2575" s="6" t="n">
        <f aca="false">IF(1_Data_EDA!C2576="Home Office",1,0)</f>
        <v>1</v>
      </c>
      <c r="M2575" s="6" t="n">
        <f aca="false">IF(1_Data_EDA!D2576="Europe",1,0)</f>
        <v>1</v>
      </c>
      <c r="N2575" s="6" t="n">
        <f aca="false">IF(1_Data_EDA!D2576="LATAM",1,0)</f>
        <v>0</v>
      </c>
      <c r="O2575" s="6" t="n">
        <f aca="false">IF(1_Data_EDA!D2576="Pacific Asia",1,0)</f>
        <v>0</v>
      </c>
      <c r="P2575" s="6" t="n">
        <f aca="false">IF(1_Data_EDA!D2576="USCA",1,0)</f>
        <v>0</v>
      </c>
      <c r="Q2575" s="6" t="n">
        <f aca="false">IF(C2575&gt;MEDIAN(C$5:C$8004),1,0)</f>
        <v>0</v>
      </c>
      <c r="R2575" s="6" t="n">
        <f aca="false">IF(D2575&gt;2,1,0)</f>
        <v>1</v>
      </c>
    </row>
    <row r="2576" customFormat="false" ht="15" hidden="false" customHeight="true" outlineLevel="0" collapsed="false">
      <c r="A2576" s="6" t="n">
        <f aca="false">1_Data_EDA!O2577</f>
        <v>0</v>
      </c>
      <c r="B2576" s="6" t="n">
        <f aca="false">1_Data_EDA!H2577</f>
        <v>4</v>
      </c>
      <c r="C2576" s="7" t="n">
        <f aca="false">1_Data_EDA!I2577</f>
        <v>39.99000168</v>
      </c>
      <c r="D2576" s="6" t="n">
        <f aca="false">1_Data_EDA!J2577</f>
        <v>5</v>
      </c>
      <c r="E2576" s="7" t="n">
        <f aca="false">1_Data_EDA!K2577</f>
        <v>199.9499969</v>
      </c>
      <c r="F2576" s="7" t="n">
        <f aca="false">1_Data_EDA!L2577</f>
        <v>35.99000168</v>
      </c>
      <c r="G2576" s="8" t="n">
        <f aca="false">1_Data_EDA!M2577</f>
        <v>0.180000007</v>
      </c>
      <c r="H2576" s="6" t="n">
        <f aca="false">IF(1_Data_EDA!B2577="First Class",1,0)</f>
        <v>0</v>
      </c>
      <c r="I2576" s="6" t="n">
        <f aca="false">IF(1_Data_EDA!B2577="Second Class",1,0)</f>
        <v>0</v>
      </c>
      <c r="J2576" s="6" t="n">
        <f aca="false">IF(1_Data_EDA!B2577="Same Day",1,0)</f>
        <v>0</v>
      </c>
      <c r="K2576" s="6" t="n">
        <f aca="false">IF(1_Data_EDA!C2577="Corporate",1,0)</f>
        <v>0</v>
      </c>
      <c r="L2576" s="6" t="n">
        <f aca="false">IF(1_Data_EDA!C2577="Home Office",1,0)</f>
        <v>1</v>
      </c>
      <c r="M2576" s="6" t="n">
        <f aca="false">IF(1_Data_EDA!D2577="Europe",1,0)</f>
        <v>0</v>
      </c>
      <c r="N2576" s="6" t="n">
        <f aca="false">IF(1_Data_EDA!D2577="LATAM",1,0)</f>
        <v>0</v>
      </c>
      <c r="O2576" s="6" t="n">
        <f aca="false">IF(1_Data_EDA!D2577="Pacific Asia",1,0)</f>
        <v>0</v>
      </c>
      <c r="P2576" s="6" t="n">
        <f aca="false">IF(1_Data_EDA!D2577="USCA",1,0)</f>
        <v>1</v>
      </c>
      <c r="Q2576" s="6" t="n">
        <f aca="false">IF(C2576&gt;MEDIAN(C$5:C$8004),1,0)</f>
        <v>0</v>
      </c>
      <c r="R2576" s="6" t="n">
        <f aca="false">IF(D2576&gt;2,1,0)</f>
        <v>1</v>
      </c>
    </row>
    <row r="2577" customFormat="false" ht="15" hidden="false" customHeight="true" outlineLevel="0" collapsed="false">
      <c r="A2577" s="6" t="n">
        <f aca="false">1_Data_EDA!O2578</f>
        <v>1</v>
      </c>
      <c r="B2577" s="6" t="n">
        <f aca="false">1_Data_EDA!H2578</f>
        <v>4</v>
      </c>
      <c r="C2577" s="7" t="n">
        <f aca="false">1_Data_EDA!I2578</f>
        <v>532.5800171</v>
      </c>
      <c r="D2577" s="6" t="n">
        <f aca="false">1_Data_EDA!J2578</f>
        <v>1</v>
      </c>
      <c r="E2577" s="7" t="n">
        <f aca="false">1_Data_EDA!K2578</f>
        <v>532.5800171</v>
      </c>
      <c r="F2577" s="7" t="n">
        <f aca="false">1_Data_EDA!L2578</f>
        <v>47.93000031</v>
      </c>
      <c r="G2577" s="8" t="n">
        <f aca="false">1_Data_EDA!M2578</f>
        <v>0.090000004</v>
      </c>
      <c r="H2577" s="6" t="n">
        <f aca="false">IF(1_Data_EDA!B2578="First Class",1,0)</f>
        <v>0</v>
      </c>
      <c r="I2577" s="6" t="n">
        <f aca="false">IF(1_Data_EDA!B2578="Second Class",1,0)</f>
        <v>0</v>
      </c>
      <c r="J2577" s="6" t="n">
        <f aca="false">IF(1_Data_EDA!B2578="Same Day",1,0)</f>
        <v>0</v>
      </c>
      <c r="K2577" s="6" t="n">
        <f aca="false">IF(1_Data_EDA!C2578="Corporate",1,0)</f>
        <v>1</v>
      </c>
      <c r="L2577" s="6" t="n">
        <f aca="false">IF(1_Data_EDA!C2578="Home Office",1,0)</f>
        <v>0</v>
      </c>
      <c r="M2577" s="6" t="n">
        <f aca="false">IF(1_Data_EDA!D2578="Europe",1,0)</f>
        <v>0</v>
      </c>
      <c r="N2577" s="6" t="n">
        <f aca="false">IF(1_Data_EDA!D2578="LATAM",1,0)</f>
        <v>0</v>
      </c>
      <c r="O2577" s="6" t="n">
        <f aca="false">IF(1_Data_EDA!D2578="Pacific Asia",1,0)</f>
        <v>1</v>
      </c>
      <c r="P2577" s="6" t="n">
        <f aca="false">IF(1_Data_EDA!D2578="USCA",1,0)</f>
        <v>0</v>
      </c>
      <c r="Q2577" s="6" t="n">
        <f aca="false">IF(C2577&gt;MEDIAN(C$5:C$8004),1,0)</f>
        <v>1</v>
      </c>
      <c r="R2577" s="6" t="n">
        <f aca="false">IF(D2577&gt;2,1,0)</f>
        <v>0</v>
      </c>
    </row>
    <row r="2578" customFormat="false" ht="15" hidden="false" customHeight="true" outlineLevel="0" collapsed="false">
      <c r="A2578" s="6" t="n">
        <f aca="false">1_Data_EDA!O2579</f>
        <v>0</v>
      </c>
      <c r="B2578" s="6" t="n">
        <f aca="false">1_Data_EDA!H2579</f>
        <v>4</v>
      </c>
      <c r="C2578" s="7" t="n">
        <f aca="false">1_Data_EDA!I2579</f>
        <v>50</v>
      </c>
      <c r="D2578" s="6" t="n">
        <f aca="false">1_Data_EDA!J2579</f>
        <v>5</v>
      </c>
      <c r="E2578" s="7" t="n">
        <f aca="false">1_Data_EDA!K2579</f>
        <v>250</v>
      </c>
      <c r="F2578" s="7" t="n">
        <f aca="false">1_Data_EDA!L2579</f>
        <v>12.5</v>
      </c>
      <c r="G2578" s="8" t="n">
        <f aca="false">1_Data_EDA!M2579</f>
        <v>0.050000001</v>
      </c>
      <c r="H2578" s="6" t="n">
        <f aca="false">IF(1_Data_EDA!B2579="First Class",1,0)</f>
        <v>0</v>
      </c>
      <c r="I2578" s="6" t="n">
        <f aca="false">IF(1_Data_EDA!B2579="Second Class",1,0)</f>
        <v>0</v>
      </c>
      <c r="J2578" s="6" t="n">
        <f aca="false">IF(1_Data_EDA!B2579="Same Day",1,0)</f>
        <v>0</v>
      </c>
      <c r="K2578" s="6" t="n">
        <f aca="false">IF(1_Data_EDA!C2579="Corporate",1,0)</f>
        <v>0</v>
      </c>
      <c r="L2578" s="6" t="n">
        <f aca="false">IF(1_Data_EDA!C2579="Home Office",1,0)</f>
        <v>0</v>
      </c>
      <c r="M2578" s="6" t="n">
        <f aca="false">IF(1_Data_EDA!D2579="Europe",1,0)</f>
        <v>0</v>
      </c>
      <c r="N2578" s="6" t="n">
        <f aca="false">IF(1_Data_EDA!D2579="LATAM",1,0)</f>
        <v>1</v>
      </c>
      <c r="O2578" s="6" t="n">
        <f aca="false">IF(1_Data_EDA!D2579="Pacific Asia",1,0)</f>
        <v>0</v>
      </c>
      <c r="P2578" s="6" t="n">
        <f aca="false">IF(1_Data_EDA!D2579="USCA",1,0)</f>
        <v>0</v>
      </c>
      <c r="Q2578" s="6" t="n">
        <f aca="false">IF(C2578&gt;MEDIAN(C$5:C$8004),1,0)</f>
        <v>0</v>
      </c>
      <c r="R2578" s="6" t="n">
        <f aca="false">IF(D2578&gt;2,1,0)</f>
        <v>1</v>
      </c>
    </row>
    <row r="2579" customFormat="false" ht="15" hidden="false" customHeight="true" outlineLevel="0" collapsed="false">
      <c r="A2579" s="6" t="n">
        <f aca="false">1_Data_EDA!O2580</f>
        <v>0</v>
      </c>
      <c r="B2579" s="6" t="n">
        <f aca="false">1_Data_EDA!H2580</f>
        <v>4</v>
      </c>
      <c r="C2579" s="7" t="n">
        <f aca="false">1_Data_EDA!I2580</f>
        <v>59.99000168</v>
      </c>
      <c r="D2579" s="6" t="n">
        <f aca="false">1_Data_EDA!J2580</f>
        <v>2</v>
      </c>
      <c r="E2579" s="7" t="n">
        <f aca="false">1_Data_EDA!K2580</f>
        <v>119.9800034</v>
      </c>
      <c r="F2579" s="7" t="n">
        <f aca="false">1_Data_EDA!L2580</f>
        <v>21.60000038</v>
      </c>
      <c r="G2579" s="8" t="n">
        <f aca="false">1_Data_EDA!M2580</f>
        <v>0.180000007</v>
      </c>
      <c r="H2579" s="6" t="n">
        <f aca="false">IF(1_Data_EDA!B2580="First Class",1,0)</f>
        <v>0</v>
      </c>
      <c r="I2579" s="6" t="n">
        <f aca="false">IF(1_Data_EDA!B2580="Second Class",1,0)</f>
        <v>0</v>
      </c>
      <c r="J2579" s="6" t="n">
        <f aca="false">IF(1_Data_EDA!B2580="Same Day",1,0)</f>
        <v>0</v>
      </c>
      <c r="K2579" s="6" t="n">
        <f aca="false">IF(1_Data_EDA!C2580="Corporate",1,0)</f>
        <v>0</v>
      </c>
      <c r="L2579" s="6" t="n">
        <f aca="false">IF(1_Data_EDA!C2580="Home Office",1,0)</f>
        <v>0</v>
      </c>
      <c r="M2579" s="6" t="n">
        <f aca="false">IF(1_Data_EDA!D2580="Europe",1,0)</f>
        <v>0</v>
      </c>
      <c r="N2579" s="6" t="n">
        <f aca="false">IF(1_Data_EDA!D2580="LATAM",1,0)</f>
        <v>1</v>
      </c>
      <c r="O2579" s="6" t="n">
        <f aca="false">IF(1_Data_EDA!D2580="Pacific Asia",1,0)</f>
        <v>0</v>
      </c>
      <c r="P2579" s="6" t="n">
        <f aca="false">IF(1_Data_EDA!D2580="USCA",1,0)</f>
        <v>0</v>
      </c>
      <c r="Q2579" s="6" t="n">
        <f aca="false">IF(C2579&gt;MEDIAN(C$5:C$8004),1,0)</f>
        <v>0</v>
      </c>
      <c r="R2579" s="6" t="n">
        <f aca="false">IF(D2579&gt;2,1,0)</f>
        <v>0</v>
      </c>
    </row>
    <row r="2580" customFormat="false" ht="15" hidden="false" customHeight="true" outlineLevel="0" collapsed="false">
      <c r="A2580" s="6" t="n">
        <f aca="false">1_Data_EDA!O2581</f>
        <v>1</v>
      </c>
      <c r="B2580" s="6" t="n">
        <f aca="false">1_Data_EDA!H2581</f>
        <v>1</v>
      </c>
      <c r="C2580" s="7" t="n">
        <f aca="false">1_Data_EDA!I2581</f>
        <v>399.980011</v>
      </c>
      <c r="D2580" s="6" t="n">
        <f aca="false">1_Data_EDA!J2581</f>
        <v>1</v>
      </c>
      <c r="E2580" s="7" t="n">
        <f aca="false">1_Data_EDA!K2581</f>
        <v>399.980011</v>
      </c>
      <c r="F2580" s="7" t="n">
        <f aca="false">1_Data_EDA!L2581</f>
        <v>8</v>
      </c>
      <c r="G2580" s="8" t="n">
        <f aca="false">1_Data_EDA!M2581</f>
        <v>0.02</v>
      </c>
      <c r="H2580" s="6" t="n">
        <f aca="false">IF(1_Data_EDA!B2581="First Class",1,0)</f>
        <v>1</v>
      </c>
      <c r="I2580" s="6" t="n">
        <f aca="false">IF(1_Data_EDA!B2581="Second Class",1,0)</f>
        <v>0</v>
      </c>
      <c r="J2580" s="6" t="n">
        <f aca="false">IF(1_Data_EDA!B2581="Same Day",1,0)</f>
        <v>0</v>
      </c>
      <c r="K2580" s="6" t="n">
        <f aca="false">IF(1_Data_EDA!C2581="Corporate",1,0)</f>
        <v>0</v>
      </c>
      <c r="L2580" s="6" t="n">
        <f aca="false">IF(1_Data_EDA!C2581="Home Office",1,0)</f>
        <v>0</v>
      </c>
      <c r="M2580" s="6" t="n">
        <f aca="false">IF(1_Data_EDA!D2581="Europe",1,0)</f>
        <v>1</v>
      </c>
      <c r="N2580" s="6" t="n">
        <f aca="false">IF(1_Data_EDA!D2581="LATAM",1,0)</f>
        <v>0</v>
      </c>
      <c r="O2580" s="6" t="n">
        <f aca="false">IF(1_Data_EDA!D2581="Pacific Asia",1,0)</f>
        <v>0</v>
      </c>
      <c r="P2580" s="6" t="n">
        <f aca="false">IF(1_Data_EDA!D2581="USCA",1,0)</f>
        <v>0</v>
      </c>
      <c r="Q2580" s="6" t="n">
        <f aca="false">IF(C2580&gt;MEDIAN(C$5:C$8004),1,0)</f>
        <v>1</v>
      </c>
      <c r="R2580" s="6" t="n">
        <f aca="false">IF(D2580&gt;2,1,0)</f>
        <v>0</v>
      </c>
    </row>
    <row r="2581" customFormat="false" ht="15" hidden="false" customHeight="true" outlineLevel="0" collapsed="false">
      <c r="A2581" s="6" t="n">
        <f aca="false">1_Data_EDA!O2582</f>
        <v>0</v>
      </c>
      <c r="B2581" s="6" t="n">
        <f aca="false">1_Data_EDA!H2582</f>
        <v>4</v>
      </c>
      <c r="C2581" s="7" t="n">
        <f aca="false">1_Data_EDA!I2582</f>
        <v>129.9900055</v>
      </c>
      <c r="D2581" s="6" t="n">
        <f aca="false">1_Data_EDA!J2582</f>
        <v>1</v>
      </c>
      <c r="E2581" s="7" t="n">
        <f aca="false">1_Data_EDA!K2582</f>
        <v>129.9900055</v>
      </c>
      <c r="F2581" s="7" t="n">
        <f aca="false">1_Data_EDA!L2582</f>
        <v>26</v>
      </c>
      <c r="G2581" s="8" t="n">
        <f aca="false">1_Data_EDA!M2582</f>
        <v>0.200000003</v>
      </c>
      <c r="H2581" s="6" t="n">
        <f aca="false">IF(1_Data_EDA!B2582="First Class",1,0)</f>
        <v>0</v>
      </c>
      <c r="I2581" s="6" t="n">
        <f aca="false">IF(1_Data_EDA!B2582="Second Class",1,0)</f>
        <v>0</v>
      </c>
      <c r="J2581" s="6" t="n">
        <f aca="false">IF(1_Data_EDA!B2582="Same Day",1,0)</f>
        <v>0</v>
      </c>
      <c r="K2581" s="6" t="n">
        <f aca="false">IF(1_Data_EDA!C2582="Corporate",1,0)</f>
        <v>1</v>
      </c>
      <c r="L2581" s="6" t="n">
        <f aca="false">IF(1_Data_EDA!C2582="Home Office",1,0)</f>
        <v>0</v>
      </c>
      <c r="M2581" s="6" t="n">
        <f aca="false">IF(1_Data_EDA!D2582="Europe",1,0)</f>
        <v>0</v>
      </c>
      <c r="N2581" s="6" t="n">
        <f aca="false">IF(1_Data_EDA!D2582="LATAM",1,0)</f>
        <v>0</v>
      </c>
      <c r="O2581" s="6" t="n">
        <f aca="false">IF(1_Data_EDA!D2582="Pacific Asia",1,0)</f>
        <v>1</v>
      </c>
      <c r="P2581" s="6" t="n">
        <f aca="false">IF(1_Data_EDA!D2582="USCA",1,0)</f>
        <v>0</v>
      </c>
      <c r="Q2581" s="6" t="n">
        <f aca="false">IF(C2581&gt;MEDIAN(C$5:C$8004),1,0)</f>
        <v>1</v>
      </c>
      <c r="R2581" s="6" t="n">
        <f aca="false">IF(D2581&gt;2,1,0)</f>
        <v>0</v>
      </c>
    </row>
    <row r="2582" customFormat="false" ht="15" hidden="false" customHeight="true" outlineLevel="0" collapsed="false">
      <c r="A2582" s="6" t="n">
        <f aca="false">1_Data_EDA!O2583</f>
        <v>1</v>
      </c>
      <c r="B2582" s="6" t="n">
        <f aca="false">1_Data_EDA!H2583</f>
        <v>4</v>
      </c>
      <c r="C2582" s="7" t="n">
        <f aca="false">1_Data_EDA!I2583</f>
        <v>129.9900055</v>
      </c>
      <c r="D2582" s="6" t="n">
        <f aca="false">1_Data_EDA!J2583</f>
        <v>1</v>
      </c>
      <c r="E2582" s="7" t="n">
        <f aca="false">1_Data_EDA!K2583</f>
        <v>129.9900055</v>
      </c>
      <c r="F2582" s="7" t="n">
        <f aca="false">1_Data_EDA!L2583</f>
        <v>5.199999809</v>
      </c>
      <c r="G2582" s="8" t="n">
        <f aca="false">1_Data_EDA!M2583</f>
        <v>0.039999999</v>
      </c>
      <c r="H2582" s="6" t="n">
        <f aca="false">IF(1_Data_EDA!B2583="First Class",1,0)</f>
        <v>0</v>
      </c>
      <c r="I2582" s="6" t="n">
        <f aca="false">IF(1_Data_EDA!B2583="Second Class",1,0)</f>
        <v>0</v>
      </c>
      <c r="J2582" s="6" t="n">
        <f aca="false">IF(1_Data_EDA!B2583="Same Day",1,0)</f>
        <v>0</v>
      </c>
      <c r="K2582" s="6" t="n">
        <f aca="false">IF(1_Data_EDA!C2583="Corporate",1,0)</f>
        <v>1</v>
      </c>
      <c r="L2582" s="6" t="n">
        <f aca="false">IF(1_Data_EDA!C2583="Home Office",1,0)</f>
        <v>0</v>
      </c>
      <c r="M2582" s="6" t="n">
        <f aca="false">IF(1_Data_EDA!D2583="Europe",1,0)</f>
        <v>0</v>
      </c>
      <c r="N2582" s="6" t="n">
        <f aca="false">IF(1_Data_EDA!D2583="LATAM",1,0)</f>
        <v>0</v>
      </c>
      <c r="O2582" s="6" t="n">
        <f aca="false">IF(1_Data_EDA!D2583="Pacific Asia",1,0)</f>
        <v>0</v>
      </c>
      <c r="P2582" s="6" t="n">
        <f aca="false">IF(1_Data_EDA!D2583="USCA",1,0)</f>
        <v>0</v>
      </c>
      <c r="Q2582" s="6" t="n">
        <f aca="false">IF(C2582&gt;MEDIAN(C$5:C$8004),1,0)</f>
        <v>1</v>
      </c>
      <c r="R2582" s="6" t="n">
        <f aca="false">IF(D2582&gt;2,1,0)</f>
        <v>0</v>
      </c>
    </row>
    <row r="2583" customFormat="false" ht="15" hidden="false" customHeight="true" outlineLevel="0" collapsed="false">
      <c r="A2583" s="6" t="n">
        <f aca="false">1_Data_EDA!O2584</f>
        <v>0</v>
      </c>
      <c r="B2583" s="6" t="n">
        <f aca="false">1_Data_EDA!H2584</f>
        <v>4</v>
      </c>
      <c r="C2583" s="7" t="n">
        <f aca="false">1_Data_EDA!I2584</f>
        <v>59.99000168</v>
      </c>
      <c r="D2583" s="6" t="n">
        <f aca="false">1_Data_EDA!J2584</f>
        <v>1</v>
      </c>
      <c r="E2583" s="7" t="n">
        <f aca="false">1_Data_EDA!K2584</f>
        <v>59.99000168</v>
      </c>
      <c r="F2583" s="7" t="n">
        <f aca="false">1_Data_EDA!L2584</f>
        <v>7.199999809</v>
      </c>
      <c r="G2583" s="8" t="n">
        <f aca="false">1_Data_EDA!M2584</f>
        <v>0.119999997</v>
      </c>
      <c r="H2583" s="6" t="n">
        <f aca="false">IF(1_Data_EDA!B2584="First Class",1,0)</f>
        <v>0</v>
      </c>
      <c r="I2583" s="6" t="n">
        <f aca="false">IF(1_Data_EDA!B2584="Second Class",1,0)</f>
        <v>0</v>
      </c>
      <c r="J2583" s="6" t="n">
        <f aca="false">IF(1_Data_EDA!B2584="Same Day",1,0)</f>
        <v>0</v>
      </c>
      <c r="K2583" s="6" t="n">
        <f aca="false">IF(1_Data_EDA!C2584="Corporate",1,0)</f>
        <v>1</v>
      </c>
      <c r="L2583" s="6" t="n">
        <f aca="false">IF(1_Data_EDA!C2584="Home Office",1,0)</f>
        <v>0</v>
      </c>
      <c r="M2583" s="6" t="n">
        <f aca="false">IF(1_Data_EDA!D2584="Europe",1,0)</f>
        <v>0</v>
      </c>
      <c r="N2583" s="6" t="n">
        <f aca="false">IF(1_Data_EDA!D2584="LATAM",1,0)</f>
        <v>0</v>
      </c>
      <c r="O2583" s="6" t="n">
        <f aca="false">IF(1_Data_EDA!D2584="Pacific Asia",1,0)</f>
        <v>0</v>
      </c>
      <c r="P2583" s="6" t="n">
        <f aca="false">IF(1_Data_EDA!D2584="USCA",1,0)</f>
        <v>1</v>
      </c>
      <c r="Q2583" s="6" t="n">
        <f aca="false">IF(C2583&gt;MEDIAN(C$5:C$8004),1,0)</f>
        <v>0</v>
      </c>
      <c r="R2583" s="6" t="n">
        <f aca="false">IF(D2583&gt;2,1,0)</f>
        <v>0</v>
      </c>
    </row>
    <row r="2584" customFormat="false" ht="15" hidden="false" customHeight="true" outlineLevel="0" collapsed="false">
      <c r="A2584" s="6" t="n">
        <f aca="false">1_Data_EDA!O2585</f>
        <v>0</v>
      </c>
      <c r="B2584" s="6" t="n">
        <f aca="false">1_Data_EDA!H2585</f>
        <v>4</v>
      </c>
      <c r="C2584" s="7" t="n">
        <f aca="false">1_Data_EDA!I2585</f>
        <v>59.99000168</v>
      </c>
      <c r="D2584" s="6" t="n">
        <f aca="false">1_Data_EDA!J2585</f>
        <v>1</v>
      </c>
      <c r="E2584" s="7" t="n">
        <f aca="false">1_Data_EDA!K2585</f>
        <v>59.99000168</v>
      </c>
      <c r="F2584" s="7" t="n">
        <f aca="false">1_Data_EDA!L2585</f>
        <v>4.199999809</v>
      </c>
      <c r="G2584" s="8" t="n">
        <f aca="false">1_Data_EDA!M2585</f>
        <v>0.07</v>
      </c>
      <c r="H2584" s="6" t="n">
        <f aca="false">IF(1_Data_EDA!B2585="First Class",1,0)</f>
        <v>0</v>
      </c>
      <c r="I2584" s="6" t="n">
        <f aca="false">IF(1_Data_EDA!B2585="Second Class",1,0)</f>
        <v>0</v>
      </c>
      <c r="J2584" s="6" t="n">
        <f aca="false">IF(1_Data_EDA!B2585="Same Day",1,0)</f>
        <v>0</v>
      </c>
      <c r="K2584" s="6" t="n">
        <f aca="false">IF(1_Data_EDA!C2585="Corporate",1,0)</f>
        <v>0</v>
      </c>
      <c r="L2584" s="6" t="n">
        <f aca="false">IF(1_Data_EDA!C2585="Home Office",1,0)</f>
        <v>0</v>
      </c>
      <c r="M2584" s="6" t="n">
        <f aca="false">IF(1_Data_EDA!D2585="Europe",1,0)</f>
        <v>0</v>
      </c>
      <c r="N2584" s="6" t="n">
        <f aca="false">IF(1_Data_EDA!D2585="LATAM",1,0)</f>
        <v>1</v>
      </c>
      <c r="O2584" s="6" t="n">
        <f aca="false">IF(1_Data_EDA!D2585="Pacific Asia",1,0)</f>
        <v>0</v>
      </c>
      <c r="P2584" s="6" t="n">
        <f aca="false">IF(1_Data_EDA!D2585="USCA",1,0)</f>
        <v>0</v>
      </c>
      <c r="Q2584" s="6" t="n">
        <f aca="false">IF(C2584&gt;MEDIAN(C$5:C$8004),1,0)</f>
        <v>0</v>
      </c>
      <c r="R2584" s="6" t="n">
        <f aca="false">IF(D2584&gt;2,1,0)</f>
        <v>0</v>
      </c>
    </row>
    <row r="2585" customFormat="false" ht="15" hidden="false" customHeight="true" outlineLevel="0" collapsed="false">
      <c r="A2585" s="6" t="n">
        <f aca="false">1_Data_EDA!O2586</f>
        <v>0</v>
      </c>
      <c r="B2585" s="6" t="n">
        <f aca="false">1_Data_EDA!H2586</f>
        <v>4</v>
      </c>
      <c r="C2585" s="7" t="n">
        <f aca="false">1_Data_EDA!I2586</f>
        <v>39.99000168</v>
      </c>
      <c r="D2585" s="6" t="n">
        <f aca="false">1_Data_EDA!J2586</f>
        <v>2</v>
      </c>
      <c r="E2585" s="7" t="n">
        <f aca="false">1_Data_EDA!K2586</f>
        <v>79.98000336</v>
      </c>
      <c r="F2585" s="7" t="n">
        <f aca="false">1_Data_EDA!L2586</f>
        <v>1.600000024</v>
      </c>
      <c r="G2585" s="8" t="n">
        <f aca="false">1_Data_EDA!M2586</f>
        <v>0.02</v>
      </c>
      <c r="H2585" s="6" t="n">
        <f aca="false">IF(1_Data_EDA!B2586="First Class",1,0)</f>
        <v>0</v>
      </c>
      <c r="I2585" s="6" t="n">
        <f aca="false">IF(1_Data_EDA!B2586="Second Class",1,0)</f>
        <v>0</v>
      </c>
      <c r="J2585" s="6" t="n">
        <f aca="false">IF(1_Data_EDA!B2586="Same Day",1,0)</f>
        <v>0</v>
      </c>
      <c r="K2585" s="6" t="n">
        <f aca="false">IF(1_Data_EDA!C2586="Corporate",1,0)</f>
        <v>1</v>
      </c>
      <c r="L2585" s="6" t="n">
        <f aca="false">IF(1_Data_EDA!C2586="Home Office",1,0)</f>
        <v>0</v>
      </c>
      <c r="M2585" s="6" t="n">
        <f aca="false">IF(1_Data_EDA!D2586="Europe",1,0)</f>
        <v>0</v>
      </c>
      <c r="N2585" s="6" t="n">
        <f aca="false">IF(1_Data_EDA!D2586="LATAM",1,0)</f>
        <v>0</v>
      </c>
      <c r="O2585" s="6" t="n">
        <f aca="false">IF(1_Data_EDA!D2586="Pacific Asia",1,0)</f>
        <v>0</v>
      </c>
      <c r="P2585" s="6" t="n">
        <f aca="false">IF(1_Data_EDA!D2586="USCA",1,0)</f>
        <v>0</v>
      </c>
      <c r="Q2585" s="6" t="n">
        <f aca="false">IF(C2585&gt;MEDIAN(C$5:C$8004),1,0)</f>
        <v>0</v>
      </c>
      <c r="R2585" s="6" t="n">
        <f aca="false">IF(D2585&gt;2,1,0)</f>
        <v>0</v>
      </c>
    </row>
    <row r="2586" customFormat="false" ht="15" hidden="false" customHeight="true" outlineLevel="0" collapsed="false">
      <c r="A2586" s="6" t="n">
        <f aca="false">1_Data_EDA!O2587</f>
        <v>0</v>
      </c>
      <c r="B2586" s="6" t="n">
        <f aca="false">1_Data_EDA!H2587</f>
        <v>2</v>
      </c>
      <c r="C2586" s="7" t="n">
        <f aca="false">1_Data_EDA!I2587</f>
        <v>25</v>
      </c>
      <c r="D2586" s="6" t="n">
        <f aca="false">1_Data_EDA!J2587</f>
        <v>1</v>
      </c>
      <c r="E2586" s="7" t="n">
        <f aca="false">1_Data_EDA!K2587</f>
        <v>25</v>
      </c>
      <c r="F2586" s="7" t="n">
        <f aca="false">1_Data_EDA!L2587</f>
        <v>5</v>
      </c>
      <c r="G2586" s="8" t="n">
        <f aca="false">1_Data_EDA!M2587</f>
        <v>0.200000003</v>
      </c>
      <c r="H2586" s="6" t="n">
        <f aca="false">IF(1_Data_EDA!B2587="First Class",1,0)</f>
        <v>0</v>
      </c>
      <c r="I2586" s="6" t="n">
        <f aca="false">IF(1_Data_EDA!B2587="Second Class",1,0)</f>
        <v>1</v>
      </c>
      <c r="J2586" s="6" t="n">
        <f aca="false">IF(1_Data_EDA!B2587="Same Day",1,0)</f>
        <v>0</v>
      </c>
      <c r="K2586" s="6" t="n">
        <f aca="false">IF(1_Data_EDA!C2587="Corporate",1,0)</f>
        <v>0</v>
      </c>
      <c r="L2586" s="6" t="n">
        <f aca="false">IF(1_Data_EDA!C2587="Home Office",1,0)</f>
        <v>0</v>
      </c>
      <c r="M2586" s="6" t="n">
        <f aca="false">IF(1_Data_EDA!D2587="Europe",1,0)</f>
        <v>0</v>
      </c>
      <c r="N2586" s="6" t="n">
        <f aca="false">IF(1_Data_EDA!D2587="LATAM",1,0)</f>
        <v>1</v>
      </c>
      <c r="O2586" s="6" t="n">
        <f aca="false">IF(1_Data_EDA!D2587="Pacific Asia",1,0)</f>
        <v>0</v>
      </c>
      <c r="P2586" s="6" t="n">
        <f aca="false">IF(1_Data_EDA!D2587="USCA",1,0)</f>
        <v>0</v>
      </c>
      <c r="Q2586" s="6" t="n">
        <f aca="false">IF(C2586&gt;MEDIAN(C$5:C$8004),1,0)</f>
        <v>0</v>
      </c>
      <c r="R2586" s="6" t="n">
        <f aca="false">IF(D2586&gt;2,1,0)</f>
        <v>0</v>
      </c>
    </row>
    <row r="2587" customFormat="false" ht="15" hidden="false" customHeight="true" outlineLevel="0" collapsed="false">
      <c r="A2587" s="6" t="n">
        <f aca="false">1_Data_EDA!O2588</f>
        <v>0</v>
      </c>
      <c r="B2587" s="6" t="n">
        <f aca="false">1_Data_EDA!H2588</f>
        <v>4</v>
      </c>
      <c r="C2587" s="7" t="n">
        <f aca="false">1_Data_EDA!I2588</f>
        <v>129.9900055</v>
      </c>
      <c r="D2587" s="6" t="n">
        <f aca="false">1_Data_EDA!J2588</f>
        <v>1</v>
      </c>
      <c r="E2587" s="7" t="n">
        <f aca="false">1_Data_EDA!K2588</f>
        <v>129.9900055</v>
      </c>
      <c r="F2587" s="7" t="n">
        <f aca="false">1_Data_EDA!L2588</f>
        <v>6.5</v>
      </c>
      <c r="G2587" s="8" t="n">
        <f aca="false">1_Data_EDA!M2588</f>
        <v>0.050000001</v>
      </c>
      <c r="H2587" s="6" t="n">
        <f aca="false">IF(1_Data_EDA!B2588="First Class",1,0)</f>
        <v>0</v>
      </c>
      <c r="I2587" s="6" t="n">
        <f aca="false">IF(1_Data_EDA!B2588="Second Class",1,0)</f>
        <v>0</v>
      </c>
      <c r="J2587" s="6" t="n">
        <f aca="false">IF(1_Data_EDA!B2588="Same Day",1,0)</f>
        <v>0</v>
      </c>
      <c r="K2587" s="6" t="n">
        <f aca="false">IF(1_Data_EDA!C2588="Corporate",1,0)</f>
        <v>1</v>
      </c>
      <c r="L2587" s="6" t="n">
        <f aca="false">IF(1_Data_EDA!C2588="Home Office",1,0)</f>
        <v>0</v>
      </c>
      <c r="M2587" s="6" t="n">
        <f aca="false">IF(1_Data_EDA!D2588="Europe",1,0)</f>
        <v>0</v>
      </c>
      <c r="N2587" s="6" t="n">
        <f aca="false">IF(1_Data_EDA!D2588="LATAM",1,0)</f>
        <v>0</v>
      </c>
      <c r="O2587" s="6" t="n">
        <f aca="false">IF(1_Data_EDA!D2588="Pacific Asia",1,0)</f>
        <v>1</v>
      </c>
      <c r="P2587" s="6" t="n">
        <f aca="false">IF(1_Data_EDA!D2588="USCA",1,0)</f>
        <v>0</v>
      </c>
      <c r="Q2587" s="6" t="n">
        <f aca="false">IF(C2587&gt;MEDIAN(C$5:C$8004),1,0)</f>
        <v>1</v>
      </c>
      <c r="R2587" s="6" t="n">
        <f aca="false">IF(D2587&gt;2,1,0)</f>
        <v>0</v>
      </c>
    </row>
    <row r="2588" customFormat="false" ht="15" hidden="false" customHeight="true" outlineLevel="0" collapsed="false">
      <c r="A2588" s="6" t="n">
        <f aca="false">1_Data_EDA!O2589</f>
        <v>1</v>
      </c>
      <c r="B2588" s="6" t="n">
        <f aca="false">1_Data_EDA!H2589</f>
        <v>2</v>
      </c>
      <c r="C2588" s="7" t="n">
        <f aca="false">1_Data_EDA!I2589</f>
        <v>49.97999954</v>
      </c>
      <c r="D2588" s="6" t="n">
        <f aca="false">1_Data_EDA!J2589</f>
        <v>1</v>
      </c>
      <c r="E2588" s="7" t="n">
        <f aca="false">1_Data_EDA!K2589</f>
        <v>49.97999954</v>
      </c>
      <c r="F2588" s="7" t="n">
        <f aca="false">1_Data_EDA!L2589</f>
        <v>2.75</v>
      </c>
      <c r="G2588" s="8" t="n">
        <f aca="false">1_Data_EDA!M2589</f>
        <v>0.059999999</v>
      </c>
      <c r="H2588" s="6" t="n">
        <f aca="false">IF(1_Data_EDA!B2589="First Class",1,0)</f>
        <v>0</v>
      </c>
      <c r="I2588" s="6" t="n">
        <f aca="false">IF(1_Data_EDA!B2589="Second Class",1,0)</f>
        <v>1</v>
      </c>
      <c r="J2588" s="6" t="n">
        <f aca="false">IF(1_Data_EDA!B2589="Same Day",1,0)</f>
        <v>0</v>
      </c>
      <c r="K2588" s="6" t="n">
        <f aca="false">IF(1_Data_EDA!C2589="Corporate",1,0)</f>
        <v>1</v>
      </c>
      <c r="L2588" s="6" t="n">
        <f aca="false">IF(1_Data_EDA!C2589="Home Office",1,0)</f>
        <v>0</v>
      </c>
      <c r="M2588" s="6" t="n">
        <f aca="false">IF(1_Data_EDA!D2589="Europe",1,0)</f>
        <v>0</v>
      </c>
      <c r="N2588" s="6" t="n">
        <f aca="false">IF(1_Data_EDA!D2589="LATAM",1,0)</f>
        <v>0</v>
      </c>
      <c r="O2588" s="6" t="n">
        <f aca="false">IF(1_Data_EDA!D2589="Pacific Asia",1,0)</f>
        <v>0</v>
      </c>
      <c r="P2588" s="6" t="n">
        <f aca="false">IF(1_Data_EDA!D2589="USCA",1,0)</f>
        <v>0</v>
      </c>
      <c r="Q2588" s="6" t="n">
        <f aca="false">IF(C2588&gt;MEDIAN(C$5:C$8004),1,0)</f>
        <v>0</v>
      </c>
      <c r="R2588" s="6" t="n">
        <f aca="false">IF(D2588&gt;2,1,0)</f>
        <v>0</v>
      </c>
    </row>
    <row r="2589" customFormat="false" ht="15" hidden="false" customHeight="true" outlineLevel="0" collapsed="false">
      <c r="A2589" s="6" t="n">
        <f aca="false">1_Data_EDA!O2590</f>
        <v>0</v>
      </c>
      <c r="B2589" s="6" t="n">
        <f aca="false">1_Data_EDA!H2590</f>
        <v>4</v>
      </c>
      <c r="C2589" s="7" t="n">
        <f aca="false">1_Data_EDA!I2590</f>
        <v>49.97999954</v>
      </c>
      <c r="D2589" s="6" t="n">
        <f aca="false">1_Data_EDA!J2590</f>
        <v>2</v>
      </c>
      <c r="E2589" s="7" t="n">
        <f aca="false">1_Data_EDA!K2590</f>
        <v>99.95999908</v>
      </c>
      <c r="F2589" s="7" t="n">
        <f aca="false">1_Data_EDA!L2590</f>
        <v>17.98999977</v>
      </c>
      <c r="G2589" s="8" t="n">
        <f aca="false">1_Data_EDA!M2590</f>
        <v>0.180000007</v>
      </c>
      <c r="H2589" s="6" t="n">
        <f aca="false">IF(1_Data_EDA!B2590="First Class",1,0)</f>
        <v>0</v>
      </c>
      <c r="I2589" s="6" t="n">
        <f aca="false">IF(1_Data_EDA!B2590="Second Class",1,0)</f>
        <v>0</v>
      </c>
      <c r="J2589" s="6" t="n">
        <f aca="false">IF(1_Data_EDA!B2590="Same Day",1,0)</f>
        <v>0</v>
      </c>
      <c r="K2589" s="6" t="n">
        <f aca="false">IF(1_Data_EDA!C2590="Corporate",1,0)</f>
        <v>0</v>
      </c>
      <c r="L2589" s="6" t="n">
        <f aca="false">IF(1_Data_EDA!C2590="Home Office",1,0)</f>
        <v>1</v>
      </c>
      <c r="M2589" s="6" t="n">
        <f aca="false">IF(1_Data_EDA!D2590="Europe",1,0)</f>
        <v>0</v>
      </c>
      <c r="N2589" s="6" t="n">
        <f aca="false">IF(1_Data_EDA!D2590="LATAM",1,0)</f>
        <v>1</v>
      </c>
      <c r="O2589" s="6" t="n">
        <f aca="false">IF(1_Data_EDA!D2590="Pacific Asia",1,0)</f>
        <v>0</v>
      </c>
      <c r="P2589" s="6" t="n">
        <f aca="false">IF(1_Data_EDA!D2590="USCA",1,0)</f>
        <v>0</v>
      </c>
      <c r="Q2589" s="6" t="n">
        <f aca="false">IF(C2589&gt;MEDIAN(C$5:C$8004),1,0)</f>
        <v>0</v>
      </c>
      <c r="R2589" s="6" t="n">
        <f aca="false">IF(D2589&gt;2,1,0)</f>
        <v>0</v>
      </c>
    </row>
    <row r="2590" customFormat="false" ht="15" hidden="false" customHeight="true" outlineLevel="0" collapsed="false">
      <c r="A2590" s="6" t="n">
        <f aca="false">1_Data_EDA!O2591</f>
        <v>0</v>
      </c>
      <c r="B2590" s="6" t="n">
        <f aca="false">1_Data_EDA!H2591</f>
        <v>4</v>
      </c>
      <c r="C2590" s="7" t="n">
        <f aca="false">1_Data_EDA!I2591</f>
        <v>299.980011</v>
      </c>
      <c r="D2590" s="6" t="n">
        <f aca="false">1_Data_EDA!J2591</f>
        <v>1</v>
      </c>
      <c r="E2590" s="7" t="n">
        <f aca="false">1_Data_EDA!K2591</f>
        <v>299.980011</v>
      </c>
      <c r="F2590" s="7" t="n">
        <f aca="false">1_Data_EDA!L2591</f>
        <v>3</v>
      </c>
      <c r="G2590" s="8" t="n">
        <f aca="false">1_Data_EDA!M2591</f>
        <v>0.01</v>
      </c>
      <c r="H2590" s="6" t="n">
        <f aca="false">IF(1_Data_EDA!B2591="First Class",1,0)</f>
        <v>0</v>
      </c>
      <c r="I2590" s="6" t="n">
        <f aca="false">IF(1_Data_EDA!B2591="Second Class",1,0)</f>
        <v>0</v>
      </c>
      <c r="J2590" s="6" t="n">
        <f aca="false">IF(1_Data_EDA!B2591="Same Day",1,0)</f>
        <v>0</v>
      </c>
      <c r="K2590" s="6" t="n">
        <f aca="false">IF(1_Data_EDA!C2591="Corporate",1,0)</f>
        <v>0</v>
      </c>
      <c r="L2590" s="6" t="n">
        <f aca="false">IF(1_Data_EDA!C2591="Home Office",1,0)</f>
        <v>0</v>
      </c>
      <c r="M2590" s="6" t="n">
        <f aca="false">IF(1_Data_EDA!D2591="Europe",1,0)</f>
        <v>0</v>
      </c>
      <c r="N2590" s="6" t="n">
        <f aca="false">IF(1_Data_EDA!D2591="LATAM",1,0)</f>
        <v>1</v>
      </c>
      <c r="O2590" s="6" t="n">
        <f aca="false">IF(1_Data_EDA!D2591="Pacific Asia",1,0)</f>
        <v>0</v>
      </c>
      <c r="P2590" s="6" t="n">
        <f aca="false">IF(1_Data_EDA!D2591="USCA",1,0)</f>
        <v>0</v>
      </c>
      <c r="Q2590" s="6" t="n">
        <f aca="false">IF(C2590&gt;MEDIAN(C$5:C$8004),1,0)</f>
        <v>1</v>
      </c>
      <c r="R2590" s="6" t="n">
        <f aca="false">IF(D2590&gt;2,1,0)</f>
        <v>0</v>
      </c>
    </row>
    <row r="2591" customFormat="false" ht="15" hidden="false" customHeight="true" outlineLevel="0" collapsed="false">
      <c r="A2591" s="6" t="n">
        <f aca="false">1_Data_EDA!O2592</f>
        <v>0</v>
      </c>
      <c r="B2591" s="6" t="n">
        <f aca="false">1_Data_EDA!H2592</f>
        <v>4</v>
      </c>
      <c r="C2591" s="7" t="n">
        <f aca="false">1_Data_EDA!I2592</f>
        <v>129.9900055</v>
      </c>
      <c r="D2591" s="6" t="n">
        <f aca="false">1_Data_EDA!J2592</f>
        <v>1</v>
      </c>
      <c r="E2591" s="7" t="n">
        <f aca="false">1_Data_EDA!K2592</f>
        <v>129.9900055</v>
      </c>
      <c r="F2591" s="7" t="n">
        <f aca="false">1_Data_EDA!L2592</f>
        <v>9.100000381</v>
      </c>
      <c r="G2591" s="8" t="n">
        <f aca="false">1_Data_EDA!M2592</f>
        <v>0.07</v>
      </c>
      <c r="H2591" s="6" t="n">
        <f aca="false">IF(1_Data_EDA!B2592="First Class",1,0)</f>
        <v>0</v>
      </c>
      <c r="I2591" s="6" t="n">
        <f aca="false">IF(1_Data_EDA!B2592="Second Class",1,0)</f>
        <v>0</v>
      </c>
      <c r="J2591" s="6" t="n">
        <f aca="false">IF(1_Data_EDA!B2592="Same Day",1,0)</f>
        <v>0</v>
      </c>
      <c r="K2591" s="6" t="n">
        <f aca="false">IF(1_Data_EDA!C2592="Corporate",1,0)</f>
        <v>0</v>
      </c>
      <c r="L2591" s="6" t="n">
        <f aca="false">IF(1_Data_EDA!C2592="Home Office",1,0)</f>
        <v>1</v>
      </c>
      <c r="M2591" s="6" t="n">
        <f aca="false">IF(1_Data_EDA!D2592="Europe",1,0)</f>
        <v>0</v>
      </c>
      <c r="N2591" s="6" t="n">
        <f aca="false">IF(1_Data_EDA!D2592="LATAM",1,0)</f>
        <v>0</v>
      </c>
      <c r="O2591" s="6" t="n">
        <f aca="false">IF(1_Data_EDA!D2592="Pacific Asia",1,0)</f>
        <v>0</v>
      </c>
      <c r="P2591" s="6" t="n">
        <f aca="false">IF(1_Data_EDA!D2592="USCA",1,0)</f>
        <v>1</v>
      </c>
      <c r="Q2591" s="6" t="n">
        <f aca="false">IF(C2591&gt;MEDIAN(C$5:C$8004),1,0)</f>
        <v>1</v>
      </c>
      <c r="R2591" s="6" t="n">
        <f aca="false">IF(D2591&gt;2,1,0)</f>
        <v>0</v>
      </c>
    </row>
    <row r="2592" customFormat="false" ht="15" hidden="false" customHeight="true" outlineLevel="0" collapsed="false">
      <c r="A2592" s="6" t="n">
        <f aca="false">1_Data_EDA!O2593</f>
        <v>0</v>
      </c>
      <c r="B2592" s="6" t="n">
        <f aca="false">1_Data_EDA!H2593</f>
        <v>4</v>
      </c>
      <c r="C2592" s="7" t="n">
        <f aca="false">1_Data_EDA!I2593</f>
        <v>24.98999977</v>
      </c>
      <c r="D2592" s="6" t="n">
        <f aca="false">1_Data_EDA!J2593</f>
        <v>4</v>
      </c>
      <c r="E2592" s="7" t="n">
        <f aca="false">1_Data_EDA!K2593</f>
        <v>99.95999908</v>
      </c>
      <c r="F2592" s="7" t="n">
        <f aca="false">1_Data_EDA!L2593</f>
        <v>16.98999977</v>
      </c>
      <c r="G2592" s="8" t="n">
        <f aca="false">1_Data_EDA!M2593</f>
        <v>0.170000002</v>
      </c>
      <c r="H2592" s="6" t="n">
        <f aca="false">IF(1_Data_EDA!B2593="First Class",1,0)</f>
        <v>0</v>
      </c>
      <c r="I2592" s="6" t="n">
        <f aca="false">IF(1_Data_EDA!B2593="Second Class",1,0)</f>
        <v>0</v>
      </c>
      <c r="J2592" s="6" t="n">
        <f aca="false">IF(1_Data_EDA!B2593="Same Day",1,0)</f>
        <v>0</v>
      </c>
      <c r="K2592" s="6" t="n">
        <f aca="false">IF(1_Data_EDA!C2593="Corporate",1,0)</f>
        <v>0</v>
      </c>
      <c r="L2592" s="6" t="n">
        <f aca="false">IF(1_Data_EDA!C2593="Home Office",1,0)</f>
        <v>1</v>
      </c>
      <c r="M2592" s="6" t="n">
        <f aca="false">IF(1_Data_EDA!D2593="Europe",1,0)</f>
        <v>0</v>
      </c>
      <c r="N2592" s="6" t="n">
        <f aca="false">IF(1_Data_EDA!D2593="LATAM",1,0)</f>
        <v>0</v>
      </c>
      <c r="O2592" s="6" t="n">
        <f aca="false">IF(1_Data_EDA!D2593="Pacific Asia",1,0)</f>
        <v>1</v>
      </c>
      <c r="P2592" s="6" t="n">
        <f aca="false">IF(1_Data_EDA!D2593="USCA",1,0)</f>
        <v>0</v>
      </c>
      <c r="Q2592" s="6" t="n">
        <f aca="false">IF(C2592&gt;MEDIAN(C$5:C$8004),1,0)</f>
        <v>0</v>
      </c>
      <c r="R2592" s="6" t="n">
        <f aca="false">IF(D2592&gt;2,1,0)</f>
        <v>1</v>
      </c>
    </row>
    <row r="2593" customFormat="false" ht="15" hidden="false" customHeight="true" outlineLevel="0" collapsed="false">
      <c r="A2593" s="6" t="n">
        <f aca="false">1_Data_EDA!O2594</f>
        <v>1</v>
      </c>
      <c r="B2593" s="6" t="n">
        <f aca="false">1_Data_EDA!H2594</f>
        <v>1</v>
      </c>
      <c r="C2593" s="7" t="n">
        <f aca="false">1_Data_EDA!I2594</f>
        <v>129.9900055</v>
      </c>
      <c r="D2593" s="6" t="n">
        <f aca="false">1_Data_EDA!J2594</f>
        <v>1</v>
      </c>
      <c r="E2593" s="7" t="n">
        <f aca="false">1_Data_EDA!K2594</f>
        <v>129.9900055</v>
      </c>
      <c r="F2593" s="7" t="n">
        <f aca="false">1_Data_EDA!L2594</f>
        <v>6.5</v>
      </c>
      <c r="G2593" s="8" t="n">
        <f aca="false">1_Data_EDA!M2594</f>
        <v>0.050000001</v>
      </c>
      <c r="H2593" s="6" t="n">
        <f aca="false">IF(1_Data_EDA!B2594="First Class",1,0)</f>
        <v>1</v>
      </c>
      <c r="I2593" s="6" t="n">
        <f aca="false">IF(1_Data_EDA!B2594="Second Class",1,0)</f>
        <v>0</v>
      </c>
      <c r="J2593" s="6" t="n">
        <f aca="false">IF(1_Data_EDA!B2594="Same Day",1,0)</f>
        <v>0</v>
      </c>
      <c r="K2593" s="6" t="n">
        <f aca="false">IF(1_Data_EDA!C2594="Corporate",1,0)</f>
        <v>1</v>
      </c>
      <c r="L2593" s="6" t="n">
        <f aca="false">IF(1_Data_EDA!C2594="Home Office",1,0)</f>
        <v>0</v>
      </c>
      <c r="M2593" s="6" t="n">
        <f aca="false">IF(1_Data_EDA!D2594="Europe",1,0)</f>
        <v>0</v>
      </c>
      <c r="N2593" s="6" t="n">
        <f aca="false">IF(1_Data_EDA!D2594="LATAM",1,0)</f>
        <v>0</v>
      </c>
      <c r="O2593" s="6" t="n">
        <f aca="false">IF(1_Data_EDA!D2594="Pacific Asia",1,0)</f>
        <v>1</v>
      </c>
      <c r="P2593" s="6" t="n">
        <f aca="false">IF(1_Data_EDA!D2594="USCA",1,0)</f>
        <v>0</v>
      </c>
      <c r="Q2593" s="6" t="n">
        <f aca="false">IF(C2593&gt;MEDIAN(C$5:C$8004),1,0)</f>
        <v>1</v>
      </c>
      <c r="R2593" s="6" t="n">
        <f aca="false">IF(D2593&gt;2,1,0)</f>
        <v>0</v>
      </c>
    </row>
    <row r="2594" customFormat="false" ht="15" hidden="false" customHeight="true" outlineLevel="0" collapsed="false">
      <c r="A2594" s="6" t="n">
        <f aca="false">1_Data_EDA!O2595</f>
        <v>1</v>
      </c>
      <c r="B2594" s="6" t="n">
        <f aca="false">1_Data_EDA!H2595</f>
        <v>1</v>
      </c>
      <c r="C2594" s="7" t="n">
        <f aca="false">1_Data_EDA!I2595</f>
        <v>49.97999954</v>
      </c>
      <c r="D2594" s="6" t="n">
        <f aca="false">1_Data_EDA!J2595</f>
        <v>4</v>
      </c>
      <c r="E2594" s="7" t="n">
        <f aca="false">1_Data_EDA!K2595</f>
        <v>199.9199982</v>
      </c>
      <c r="F2594" s="7" t="n">
        <f aca="false">1_Data_EDA!L2595</f>
        <v>4</v>
      </c>
      <c r="G2594" s="8" t="n">
        <f aca="false">1_Data_EDA!M2595</f>
        <v>0.02</v>
      </c>
      <c r="H2594" s="6" t="n">
        <f aca="false">IF(1_Data_EDA!B2595="First Class",1,0)</f>
        <v>1</v>
      </c>
      <c r="I2594" s="6" t="n">
        <f aca="false">IF(1_Data_EDA!B2595="Second Class",1,0)</f>
        <v>0</v>
      </c>
      <c r="J2594" s="6" t="n">
        <f aca="false">IF(1_Data_EDA!B2595="Same Day",1,0)</f>
        <v>0</v>
      </c>
      <c r="K2594" s="6" t="n">
        <f aca="false">IF(1_Data_EDA!C2595="Corporate",1,0)</f>
        <v>0</v>
      </c>
      <c r="L2594" s="6" t="n">
        <f aca="false">IF(1_Data_EDA!C2595="Home Office",1,0)</f>
        <v>0</v>
      </c>
      <c r="M2594" s="6" t="n">
        <f aca="false">IF(1_Data_EDA!D2595="Europe",1,0)</f>
        <v>0</v>
      </c>
      <c r="N2594" s="6" t="n">
        <f aca="false">IF(1_Data_EDA!D2595="LATAM",1,0)</f>
        <v>0</v>
      </c>
      <c r="O2594" s="6" t="n">
        <f aca="false">IF(1_Data_EDA!D2595="Pacific Asia",1,0)</f>
        <v>1</v>
      </c>
      <c r="P2594" s="6" t="n">
        <f aca="false">IF(1_Data_EDA!D2595="USCA",1,0)</f>
        <v>0</v>
      </c>
      <c r="Q2594" s="6" t="n">
        <f aca="false">IF(C2594&gt;MEDIAN(C$5:C$8004),1,0)</f>
        <v>0</v>
      </c>
      <c r="R2594" s="6" t="n">
        <f aca="false">IF(D2594&gt;2,1,0)</f>
        <v>1</v>
      </c>
    </row>
    <row r="2595" customFormat="false" ht="15" hidden="false" customHeight="true" outlineLevel="0" collapsed="false">
      <c r="A2595" s="6" t="n">
        <f aca="false">1_Data_EDA!O2596</f>
        <v>1</v>
      </c>
      <c r="B2595" s="6" t="n">
        <f aca="false">1_Data_EDA!H2596</f>
        <v>4</v>
      </c>
      <c r="C2595" s="7" t="n">
        <f aca="false">1_Data_EDA!I2596</f>
        <v>199.9900055</v>
      </c>
      <c r="D2595" s="6" t="n">
        <f aca="false">1_Data_EDA!J2596</f>
        <v>1</v>
      </c>
      <c r="E2595" s="7" t="n">
        <f aca="false">1_Data_EDA!K2596</f>
        <v>199.9900055</v>
      </c>
      <c r="F2595" s="7" t="n">
        <f aca="false">1_Data_EDA!L2596</f>
        <v>6</v>
      </c>
      <c r="G2595" s="8" t="n">
        <f aca="false">1_Data_EDA!M2596</f>
        <v>0.029999999</v>
      </c>
      <c r="H2595" s="6" t="n">
        <f aca="false">IF(1_Data_EDA!B2596="First Class",1,0)</f>
        <v>0</v>
      </c>
      <c r="I2595" s="6" t="n">
        <f aca="false">IF(1_Data_EDA!B2596="Second Class",1,0)</f>
        <v>0</v>
      </c>
      <c r="J2595" s="6" t="n">
        <f aca="false">IF(1_Data_EDA!B2596="Same Day",1,0)</f>
        <v>0</v>
      </c>
      <c r="K2595" s="6" t="n">
        <f aca="false">IF(1_Data_EDA!C2596="Corporate",1,0)</f>
        <v>1</v>
      </c>
      <c r="L2595" s="6" t="n">
        <f aca="false">IF(1_Data_EDA!C2596="Home Office",1,0)</f>
        <v>0</v>
      </c>
      <c r="M2595" s="6" t="n">
        <f aca="false">IF(1_Data_EDA!D2596="Europe",1,0)</f>
        <v>0</v>
      </c>
      <c r="N2595" s="6" t="n">
        <f aca="false">IF(1_Data_EDA!D2596="LATAM",1,0)</f>
        <v>1</v>
      </c>
      <c r="O2595" s="6" t="n">
        <f aca="false">IF(1_Data_EDA!D2596="Pacific Asia",1,0)</f>
        <v>0</v>
      </c>
      <c r="P2595" s="6" t="n">
        <f aca="false">IF(1_Data_EDA!D2596="USCA",1,0)</f>
        <v>0</v>
      </c>
      <c r="Q2595" s="6" t="n">
        <f aca="false">IF(C2595&gt;MEDIAN(C$5:C$8004),1,0)</f>
        <v>1</v>
      </c>
      <c r="R2595" s="6" t="n">
        <f aca="false">IF(D2595&gt;2,1,0)</f>
        <v>0</v>
      </c>
    </row>
    <row r="2596" customFormat="false" ht="15" hidden="false" customHeight="true" outlineLevel="0" collapsed="false">
      <c r="A2596" s="6" t="n">
        <f aca="false">1_Data_EDA!O2597</f>
        <v>1</v>
      </c>
      <c r="B2596" s="6" t="n">
        <f aca="false">1_Data_EDA!H2597</f>
        <v>2</v>
      </c>
      <c r="C2596" s="7" t="n">
        <f aca="false">1_Data_EDA!I2597</f>
        <v>39.99000168</v>
      </c>
      <c r="D2596" s="6" t="n">
        <f aca="false">1_Data_EDA!J2597</f>
        <v>2</v>
      </c>
      <c r="E2596" s="7" t="n">
        <f aca="false">1_Data_EDA!K2597</f>
        <v>79.98000336</v>
      </c>
      <c r="F2596" s="7" t="n">
        <f aca="false">1_Data_EDA!L2597</f>
        <v>4.400000095</v>
      </c>
      <c r="G2596" s="8" t="n">
        <f aca="false">1_Data_EDA!M2597</f>
        <v>0.059999999</v>
      </c>
      <c r="H2596" s="6" t="n">
        <f aca="false">IF(1_Data_EDA!B2597="First Class",1,0)</f>
        <v>0</v>
      </c>
      <c r="I2596" s="6" t="n">
        <f aca="false">IF(1_Data_EDA!B2597="Second Class",1,0)</f>
        <v>1</v>
      </c>
      <c r="J2596" s="6" t="n">
        <f aca="false">IF(1_Data_EDA!B2597="Same Day",1,0)</f>
        <v>0</v>
      </c>
      <c r="K2596" s="6" t="n">
        <f aca="false">IF(1_Data_EDA!C2597="Corporate",1,0)</f>
        <v>0</v>
      </c>
      <c r="L2596" s="6" t="n">
        <f aca="false">IF(1_Data_EDA!C2597="Home Office",1,0)</f>
        <v>1</v>
      </c>
      <c r="M2596" s="6" t="n">
        <f aca="false">IF(1_Data_EDA!D2597="Europe",1,0)</f>
        <v>0</v>
      </c>
      <c r="N2596" s="6" t="n">
        <f aca="false">IF(1_Data_EDA!D2597="LATAM",1,0)</f>
        <v>0</v>
      </c>
      <c r="O2596" s="6" t="n">
        <f aca="false">IF(1_Data_EDA!D2597="Pacific Asia",1,0)</f>
        <v>1</v>
      </c>
      <c r="P2596" s="6" t="n">
        <f aca="false">IF(1_Data_EDA!D2597="USCA",1,0)</f>
        <v>0</v>
      </c>
      <c r="Q2596" s="6" t="n">
        <f aca="false">IF(C2596&gt;MEDIAN(C$5:C$8004),1,0)</f>
        <v>0</v>
      </c>
      <c r="R2596" s="6" t="n">
        <f aca="false">IF(D2596&gt;2,1,0)</f>
        <v>0</v>
      </c>
    </row>
    <row r="2597" customFormat="false" ht="15" hidden="false" customHeight="true" outlineLevel="0" collapsed="false">
      <c r="A2597" s="6" t="n">
        <f aca="false">1_Data_EDA!O2598</f>
        <v>0</v>
      </c>
      <c r="B2597" s="6" t="n">
        <f aca="false">1_Data_EDA!H2598</f>
        <v>4</v>
      </c>
      <c r="C2597" s="7" t="n">
        <f aca="false">1_Data_EDA!I2598</f>
        <v>59.99000168</v>
      </c>
      <c r="D2597" s="6" t="n">
        <f aca="false">1_Data_EDA!J2598</f>
        <v>4</v>
      </c>
      <c r="E2597" s="7" t="n">
        <f aca="false">1_Data_EDA!K2598</f>
        <v>239.9600067</v>
      </c>
      <c r="F2597" s="7" t="n">
        <f aca="false">1_Data_EDA!L2598</f>
        <v>40.79000092</v>
      </c>
      <c r="G2597" s="8" t="n">
        <f aca="false">1_Data_EDA!M2598</f>
        <v>0.170000002</v>
      </c>
      <c r="H2597" s="6" t="n">
        <f aca="false">IF(1_Data_EDA!B2598="First Class",1,0)</f>
        <v>0</v>
      </c>
      <c r="I2597" s="6" t="n">
        <f aca="false">IF(1_Data_EDA!B2598="Second Class",1,0)</f>
        <v>0</v>
      </c>
      <c r="J2597" s="6" t="n">
        <f aca="false">IF(1_Data_EDA!B2598="Same Day",1,0)</f>
        <v>0</v>
      </c>
      <c r="K2597" s="6" t="n">
        <f aca="false">IF(1_Data_EDA!C2598="Corporate",1,0)</f>
        <v>1</v>
      </c>
      <c r="L2597" s="6" t="n">
        <f aca="false">IF(1_Data_EDA!C2598="Home Office",1,0)</f>
        <v>0</v>
      </c>
      <c r="M2597" s="6" t="n">
        <f aca="false">IF(1_Data_EDA!D2598="Europe",1,0)</f>
        <v>0</v>
      </c>
      <c r="N2597" s="6" t="n">
        <f aca="false">IF(1_Data_EDA!D2598="LATAM",1,0)</f>
        <v>1</v>
      </c>
      <c r="O2597" s="6" t="n">
        <f aca="false">IF(1_Data_EDA!D2598="Pacific Asia",1,0)</f>
        <v>0</v>
      </c>
      <c r="P2597" s="6" t="n">
        <f aca="false">IF(1_Data_EDA!D2598="USCA",1,0)</f>
        <v>0</v>
      </c>
      <c r="Q2597" s="6" t="n">
        <f aca="false">IF(C2597&gt;MEDIAN(C$5:C$8004),1,0)</f>
        <v>0</v>
      </c>
      <c r="R2597" s="6" t="n">
        <f aca="false">IF(D2597&gt;2,1,0)</f>
        <v>1</v>
      </c>
    </row>
    <row r="2598" customFormat="false" ht="15" hidden="false" customHeight="true" outlineLevel="0" collapsed="false">
      <c r="A2598" s="6" t="n">
        <f aca="false">1_Data_EDA!O2599</f>
        <v>0</v>
      </c>
      <c r="B2598" s="6" t="n">
        <f aca="false">1_Data_EDA!H2599</f>
        <v>4</v>
      </c>
      <c r="C2598" s="7" t="n">
        <f aca="false">1_Data_EDA!I2599</f>
        <v>452.0400085</v>
      </c>
      <c r="D2598" s="6" t="n">
        <f aca="false">1_Data_EDA!J2599</f>
        <v>1</v>
      </c>
      <c r="E2598" s="7" t="n">
        <f aca="false">1_Data_EDA!K2599</f>
        <v>452.0400085</v>
      </c>
      <c r="F2598" s="7" t="n">
        <f aca="false">1_Data_EDA!L2599</f>
        <v>45.20000076</v>
      </c>
      <c r="G2598" s="8" t="n">
        <f aca="false">1_Data_EDA!M2599</f>
        <v>0.100000001</v>
      </c>
      <c r="H2598" s="6" t="n">
        <f aca="false">IF(1_Data_EDA!B2599="First Class",1,0)</f>
        <v>0</v>
      </c>
      <c r="I2598" s="6" t="n">
        <f aca="false">IF(1_Data_EDA!B2599="Second Class",1,0)</f>
        <v>0</v>
      </c>
      <c r="J2598" s="6" t="n">
        <f aca="false">IF(1_Data_EDA!B2599="Same Day",1,0)</f>
        <v>0</v>
      </c>
      <c r="K2598" s="6" t="n">
        <f aca="false">IF(1_Data_EDA!C2599="Corporate",1,0)</f>
        <v>0</v>
      </c>
      <c r="L2598" s="6" t="n">
        <f aca="false">IF(1_Data_EDA!C2599="Home Office",1,0)</f>
        <v>1</v>
      </c>
      <c r="M2598" s="6" t="n">
        <f aca="false">IF(1_Data_EDA!D2599="Europe",1,0)</f>
        <v>1</v>
      </c>
      <c r="N2598" s="6" t="n">
        <f aca="false">IF(1_Data_EDA!D2599="LATAM",1,0)</f>
        <v>0</v>
      </c>
      <c r="O2598" s="6" t="n">
        <f aca="false">IF(1_Data_EDA!D2599="Pacific Asia",1,0)</f>
        <v>0</v>
      </c>
      <c r="P2598" s="6" t="n">
        <f aca="false">IF(1_Data_EDA!D2599="USCA",1,0)</f>
        <v>0</v>
      </c>
      <c r="Q2598" s="6" t="n">
        <f aca="false">IF(C2598&gt;MEDIAN(C$5:C$8004),1,0)</f>
        <v>1</v>
      </c>
      <c r="R2598" s="6" t="n">
        <f aca="false">IF(D2598&gt;2,1,0)</f>
        <v>0</v>
      </c>
    </row>
    <row r="2599" customFormat="false" ht="15" hidden="false" customHeight="true" outlineLevel="0" collapsed="false">
      <c r="A2599" s="6" t="n">
        <f aca="false">1_Data_EDA!O2600</f>
        <v>0</v>
      </c>
      <c r="B2599" s="6" t="n">
        <f aca="false">1_Data_EDA!H2600</f>
        <v>4</v>
      </c>
      <c r="C2599" s="7" t="n">
        <f aca="false">1_Data_EDA!I2600</f>
        <v>99.98999786</v>
      </c>
      <c r="D2599" s="6" t="n">
        <f aca="false">1_Data_EDA!J2600</f>
        <v>4</v>
      </c>
      <c r="E2599" s="7" t="n">
        <f aca="false">1_Data_EDA!K2600</f>
        <v>399.9599915</v>
      </c>
      <c r="F2599" s="7" t="n">
        <f aca="false">1_Data_EDA!L2600</f>
        <v>51.99000168</v>
      </c>
      <c r="G2599" s="8" t="n">
        <f aca="false">1_Data_EDA!M2600</f>
        <v>0.129999995</v>
      </c>
      <c r="H2599" s="6" t="n">
        <f aca="false">IF(1_Data_EDA!B2600="First Class",1,0)</f>
        <v>0</v>
      </c>
      <c r="I2599" s="6" t="n">
        <f aca="false">IF(1_Data_EDA!B2600="Second Class",1,0)</f>
        <v>0</v>
      </c>
      <c r="J2599" s="6" t="n">
        <f aca="false">IF(1_Data_EDA!B2600="Same Day",1,0)</f>
        <v>0</v>
      </c>
      <c r="K2599" s="6" t="n">
        <f aca="false">IF(1_Data_EDA!C2600="Corporate",1,0)</f>
        <v>0</v>
      </c>
      <c r="L2599" s="6" t="n">
        <f aca="false">IF(1_Data_EDA!C2600="Home Office",1,0)</f>
        <v>0</v>
      </c>
      <c r="M2599" s="6" t="n">
        <f aca="false">IF(1_Data_EDA!D2600="Europe",1,0)</f>
        <v>0</v>
      </c>
      <c r="N2599" s="6" t="n">
        <f aca="false">IF(1_Data_EDA!D2600="LATAM",1,0)</f>
        <v>0</v>
      </c>
      <c r="O2599" s="6" t="n">
        <f aca="false">IF(1_Data_EDA!D2600="Pacific Asia",1,0)</f>
        <v>0</v>
      </c>
      <c r="P2599" s="6" t="n">
        <f aca="false">IF(1_Data_EDA!D2600="USCA",1,0)</f>
        <v>0</v>
      </c>
      <c r="Q2599" s="6" t="n">
        <f aca="false">IF(C2599&gt;MEDIAN(C$5:C$8004),1,0)</f>
        <v>1</v>
      </c>
      <c r="R2599" s="6" t="n">
        <f aca="false">IF(D2599&gt;2,1,0)</f>
        <v>1</v>
      </c>
    </row>
    <row r="2600" customFormat="false" ht="15" hidden="false" customHeight="true" outlineLevel="0" collapsed="false">
      <c r="A2600" s="6" t="n">
        <f aca="false">1_Data_EDA!O2601</f>
        <v>1</v>
      </c>
      <c r="B2600" s="6" t="n">
        <f aca="false">1_Data_EDA!H2601</f>
        <v>4</v>
      </c>
      <c r="C2600" s="7" t="n">
        <f aca="false">1_Data_EDA!I2601</f>
        <v>199.9900055</v>
      </c>
      <c r="D2600" s="6" t="n">
        <f aca="false">1_Data_EDA!J2601</f>
        <v>1</v>
      </c>
      <c r="E2600" s="7" t="n">
        <f aca="false">1_Data_EDA!K2601</f>
        <v>199.9900055</v>
      </c>
      <c r="F2600" s="7" t="n">
        <f aca="false">1_Data_EDA!L2601</f>
        <v>11</v>
      </c>
      <c r="G2600" s="8" t="n">
        <f aca="false">1_Data_EDA!M2601</f>
        <v>0.059999999</v>
      </c>
      <c r="H2600" s="6" t="n">
        <f aca="false">IF(1_Data_EDA!B2601="First Class",1,0)</f>
        <v>0</v>
      </c>
      <c r="I2600" s="6" t="n">
        <f aca="false">IF(1_Data_EDA!B2601="Second Class",1,0)</f>
        <v>0</v>
      </c>
      <c r="J2600" s="6" t="n">
        <f aca="false">IF(1_Data_EDA!B2601="Same Day",1,0)</f>
        <v>0</v>
      </c>
      <c r="K2600" s="6" t="n">
        <f aca="false">IF(1_Data_EDA!C2601="Corporate",1,0)</f>
        <v>1</v>
      </c>
      <c r="L2600" s="6" t="n">
        <f aca="false">IF(1_Data_EDA!C2601="Home Office",1,0)</f>
        <v>0</v>
      </c>
      <c r="M2600" s="6" t="n">
        <f aca="false">IF(1_Data_EDA!D2601="Europe",1,0)</f>
        <v>1</v>
      </c>
      <c r="N2600" s="6" t="n">
        <f aca="false">IF(1_Data_EDA!D2601="LATAM",1,0)</f>
        <v>0</v>
      </c>
      <c r="O2600" s="6" t="n">
        <f aca="false">IF(1_Data_EDA!D2601="Pacific Asia",1,0)</f>
        <v>0</v>
      </c>
      <c r="P2600" s="6" t="n">
        <f aca="false">IF(1_Data_EDA!D2601="USCA",1,0)</f>
        <v>0</v>
      </c>
      <c r="Q2600" s="6" t="n">
        <f aca="false">IF(C2600&gt;MEDIAN(C$5:C$8004),1,0)</f>
        <v>1</v>
      </c>
      <c r="R2600" s="6" t="n">
        <f aca="false">IF(D2600&gt;2,1,0)</f>
        <v>0</v>
      </c>
    </row>
    <row r="2601" customFormat="false" ht="15" hidden="false" customHeight="true" outlineLevel="0" collapsed="false">
      <c r="A2601" s="6" t="n">
        <f aca="false">1_Data_EDA!O2602</f>
        <v>1</v>
      </c>
      <c r="B2601" s="6" t="n">
        <f aca="false">1_Data_EDA!H2602</f>
        <v>4</v>
      </c>
      <c r="C2601" s="7" t="n">
        <f aca="false">1_Data_EDA!I2602</f>
        <v>49.97999954</v>
      </c>
      <c r="D2601" s="6" t="n">
        <f aca="false">1_Data_EDA!J2602</f>
        <v>5</v>
      </c>
      <c r="E2601" s="7" t="n">
        <f aca="false">1_Data_EDA!K2602</f>
        <v>249.8999939</v>
      </c>
      <c r="F2601" s="7" t="n">
        <f aca="false">1_Data_EDA!L2602</f>
        <v>17.48999977</v>
      </c>
      <c r="G2601" s="8" t="n">
        <f aca="false">1_Data_EDA!M2602</f>
        <v>0.07</v>
      </c>
      <c r="H2601" s="6" t="n">
        <f aca="false">IF(1_Data_EDA!B2602="First Class",1,0)</f>
        <v>0</v>
      </c>
      <c r="I2601" s="6" t="n">
        <f aca="false">IF(1_Data_EDA!B2602="Second Class",1,0)</f>
        <v>0</v>
      </c>
      <c r="J2601" s="6" t="n">
        <f aca="false">IF(1_Data_EDA!B2602="Same Day",1,0)</f>
        <v>0</v>
      </c>
      <c r="K2601" s="6" t="n">
        <f aca="false">IF(1_Data_EDA!C2602="Corporate",1,0)</f>
        <v>0</v>
      </c>
      <c r="L2601" s="6" t="n">
        <f aca="false">IF(1_Data_EDA!C2602="Home Office",1,0)</f>
        <v>1</v>
      </c>
      <c r="M2601" s="6" t="n">
        <f aca="false">IF(1_Data_EDA!D2602="Europe",1,0)</f>
        <v>0</v>
      </c>
      <c r="N2601" s="6" t="n">
        <f aca="false">IF(1_Data_EDA!D2602="LATAM",1,0)</f>
        <v>0</v>
      </c>
      <c r="O2601" s="6" t="n">
        <f aca="false">IF(1_Data_EDA!D2602="Pacific Asia",1,0)</f>
        <v>0</v>
      </c>
      <c r="P2601" s="6" t="n">
        <f aca="false">IF(1_Data_EDA!D2602="USCA",1,0)</f>
        <v>1</v>
      </c>
      <c r="Q2601" s="6" t="n">
        <f aca="false">IF(C2601&gt;MEDIAN(C$5:C$8004),1,0)</f>
        <v>0</v>
      </c>
      <c r="R2601" s="6" t="n">
        <f aca="false">IF(D2601&gt;2,1,0)</f>
        <v>1</v>
      </c>
    </row>
    <row r="2602" customFormat="false" ht="15" hidden="false" customHeight="true" outlineLevel="0" collapsed="false">
      <c r="A2602" s="6" t="n">
        <f aca="false">1_Data_EDA!O2603</f>
        <v>0</v>
      </c>
      <c r="B2602" s="6" t="n">
        <f aca="false">1_Data_EDA!H2603</f>
        <v>2</v>
      </c>
      <c r="C2602" s="7" t="n">
        <f aca="false">1_Data_EDA!I2603</f>
        <v>24.98999977</v>
      </c>
      <c r="D2602" s="6" t="n">
        <f aca="false">1_Data_EDA!J2603</f>
        <v>2</v>
      </c>
      <c r="E2602" s="7" t="n">
        <f aca="false">1_Data_EDA!K2603</f>
        <v>49.97999954</v>
      </c>
      <c r="F2602" s="7" t="n">
        <f aca="false">1_Data_EDA!L2603</f>
        <v>7.5</v>
      </c>
      <c r="G2602" s="8" t="n">
        <f aca="false">1_Data_EDA!M2603</f>
        <v>0.150000006</v>
      </c>
      <c r="H2602" s="6" t="n">
        <f aca="false">IF(1_Data_EDA!B2603="First Class",1,0)</f>
        <v>0</v>
      </c>
      <c r="I2602" s="6" t="n">
        <f aca="false">IF(1_Data_EDA!B2603="Second Class",1,0)</f>
        <v>1</v>
      </c>
      <c r="J2602" s="6" t="n">
        <f aca="false">IF(1_Data_EDA!B2603="Same Day",1,0)</f>
        <v>0</v>
      </c>
      <c r="K2602" s="6" t="n">
        <f aca="false">IF(1_Data_EDA!C2603="Corporate",1,0)</f>
        <v>1</v>
      </c>
      <c r="L2602" s="6" t="n">
        <f aca="false">IF(1_Data_EDA!C2603="Home Office",1,0)</f>
        <v>0</v>
      </c>
      <c r="M2602" s="6" t="n">
        <f aca="false">IF(1_Data_EDA!D2603="Europe",1,0)</f>
        <v>0</v>
      </c>
      <c r="N2602" s="6" t="n">
        <f aca="false">IF(1_Data_EDA!D2603="LATAM",1,0)</f>
        <v>0</v>
      </c>
      <c r="O2602" s="6" t="n">
        <f aca="false">IF(1_Data_EDA!D2603="Pacific Asia",1,0)</f>
        <v>0</v>
      </c>
      <c r="P2602" s="6" t="n">
        <f aca="false">IF(1_Data_EDA!D2603="USCA",1,0)</f>
        <v>1</v>
      </c>
      <c r="Q2602" s="6" t="n">
        <f aca="false">IF(C2602&gt;MEDIAN(C$5:C$8004),1,0)</f>
        <v>0</v>
      </c>
      <c r="R2602" s="6" t="n">
        <f aca="false">IF(D2602&gt;2,1,0)</f>
        <v>0</v>
      </c>
    </row>
    <row r="2603" customFormat="false" ht="15" hidden="false" customHeight="true" outlineLevel="0" collapsed="false">
      <c r="A2603" s="6" t="n">
        <f aca="false">1_Data_EDA!O2604</f>
        <v>0</v>
      </c>
      <c r="B2603" s="6" t="n">
        <f aca="false">1_Data_EDA!H2604</f>
        <v>4</v>
      </c>
      <c r="C2603" s="7" t="n">
        <f aca="false">1_Data_EDA!I2604</f>
        <v>49.97999954</v>
      </c>
      <c r="D2603" s="6" t="n">
        <f aca="false">1_Data_EDA!J2604</f>
        <v>4</v>
      </c>
      <c r="E2603" s="7" t="n">
        <f aca="false">1_Data_EDA!K2604</f>
        <v>199.9199982</v>
      </c>
      <c r="F2603" s="7" t="n">
        <f aca="false">1_Data_EDA!L2604</f>
        <v>10</v>
      </c>
      <c r="G2603" s="8" t="n">
        <f aca="false">1_Data_EDA!M2604</f>
        <v>0.050000001</v>
      </c>
      <c r="H2603" s="6" t="n">
        <f aca="false">IF(1_Data_EDA!B2604="First Class",1,0)</f>
        <v>0</v>
      </c>
      <c r="I2603" s="6" t="n">
        <f aca="false">IF(1_Data_EDA!B2604="Second Class",1,0)</f>
        <v>0</v>
      </c>
      <c r="J2603" s="6" t="n">
        <f aca="false">IF(1_Data_EDA!B2604="Same Day",1,0)</f>
        <v>0</v>
      </c>
      <c r="K2603" s="6" t="n">
        <f aca="false">IF(1_Data_EDA!C2604="Corporate",1,0)</f>
        <v>0</v>
      </c>
      <c r="L2603" s="6" t="n">
        <f aca="false">IF(1_Data_EDA!C2604="Home Office",1,0)</f>
        <v>0</v>
      </c>
      <c r="M2603" s="6" t="n">
        <f aca="false">IF(1_Data_EDA!D2604="Europe",1,0)</f>
        <v>0</v>
      </c>
      <c r="N2603" s="6" t="n">
        <f aca="false">IF(1_Data_EDA!D2604="LATAM",1,0)</f>
        <v>1</v>
      </c>
      <c r="O2603" s="6" t="n">
        <f aca="false">IF(1_Data_EDA!D2604="Pacific Asia",1,0)</f>
        <v>0</v>
      </c>
      <c r="P2603" s="6" t="n">
        <f aca="false">IF(1_Data_EDA!D2604="USCA",1,0)</f>
        <v>0</v>
      </c>
      <c r="Q2603" s="6" t="n">
        <f aca="false">IF(C2603&gt;MEDIAN(C$5:C$8004),1,0)</f>
        <v>0</v>
      </c>
      <c r="R2603" s="6" t="n">
        <f aca="false">IF(D2603&gt;2,1,0)</f>
        <v>1</v>
      </c>
    </row>
    <row r="2604" customFormat="false" ht="15" hidden="false" customHeight="true" outlineLevel="0" collapsed="false">
      <c r="A2604" s="6" t="n">
        <f aca="false">1_Data_EDA!O2605</f>
        <v>0</v>
      </c>
      <c r="B2604" s="6" t="n">
        <f aca="false">1_Data_EDA!H2605</f>
        <v>4</v>
      </c>
      <c r="C2604" s="7" t="n">
        <f aca="false">1_Data_EDA!I2605</f>
        <v>50</v>
      </c>
      <c r="D2604" s="6" t="n">
        <f aca="false">1_Data_EDA!J2605</f>
        <v>5</v>
      </c>
      <c r="E2604" s="7" t="n">
        <f aca="false">1_Data_EDA!K2605</f>
        <v>250</v>
      </c>
      <c r="F2604" s="7" t="n">
        <f aca="false">1_Data_EDA!L2605</f>
        <v>13.75</v>
      </c>
      <c r="G2604" s="8" t="n">
        <f aca="false">1_Data_EDA!M2605</f>
        <v>0.059999999</v>
      </c>
      <c r="H2604" s="6" t="n">
        <f aca="false">IF(1_Data_EDA!B2605="First Class",1,0)</f>
        <v>0</v>
      </c>
      <c r="I2604" s="6" t="n">
        <f aca="false">IF(1_Data_EDA!B2605="Second Class",1,0)</f>
        <v>0</v>
      </c>
      <c r="J2604" s="6" t="n">
        <f aca="false">IF(1_Data_EDA!B2605="Same Day",1,0)</f>
        <v>0</v>
      </c>
      <c r="K2604" s="6" t="n">
        <f aca="false">IF(1_Data_EDA!C2605="Corporate",1,0)</f>
        <v>0</v>
      </c>
      <c r="L2604" s="6" t="n">
        <f aca="false">IF(1_Data_EDA!C2605="Home Office",1,0)</f>
        <v>0</v>
      </c>
      <c r="M2604" s="6" t="n">
        <f aca="false">IF(1_Data_EDA!D2605="Europe",1,0)</f>
        <v>0</v>
      </c>
      <c r="N2604" s="6" t="n">
        <f aca="false">IF(1_Data_EDA!D2605="LATAM",1,0)</f>
        <v>1</v>
      </c>
      <c r="O2604" s="6" t="n">
        <f aca="false">IF(1_Data_EDA!D2605="Pacific Asia",1,0)</f>
        <v>0</v>
      </c>
      <c r="P2604" s="6" t="n">
        <f aca="false">IF(1_Data_EDA!D2605="USCA",1,0)</f>
        <v>0</v>
      </c>
      <c r="Q2604" s="6" t="n">
        <f aca="false">IF(C2604&gt;MEDIAN(C$5:C$8004),1,0)</f>
        <v>0</v>
      </c>
      <c r="R2604" s="6" t="n">
        <f aca="false">IF(D2604&gt;2,1,0)</f>
        <v>1</v>
      </c>
    </row>
    <row r="2605" customFormat="false" ht="15" hidden="false" customHeight="true" outlineLevel="0" collapsed="false">
      <c r="A2605" s="6" t="n">
        <f aca="false">1_Data_EDA!O2606</f>
        <v>0</v>
      </c>
      <c r="B2605" s="6" t="n">
        <f aca="false">1_Data_EDA!H2606</f>
        <v>0</v>
      </c>
      <c r="C2605" s="7" t="n">
        <f aca="false">1_Data_EDA!I2606</f>
        <v>129.9900055</v>
      </c>
      <c r="D2605" s="6" t="n">
        <f aca="false">1_Data_EDA!J2606</f>
        <v>1</v>
      </c>
      <c r="E2605" s="7" t="n">
        <f aca="false">1_Data_EDA!K2606</f>
        <v>129.9900055</v>
      </c>
      <c r="F2605" s="7" t="n">
        <f aca="false">1_Data_EDA!L2606</f>
        <v>11.69999981</v>
      </c>
      <c r="G2605" s="8" t="n">
        <f aca="false">1_Data_EDA!M2606</f>
        <v>0.090000004</v>
      </c>
      <c r="H2605" s="6" t="n">
        <f aca="false">IF(1_Data_EDA!B2606="First Class",1,0)</f>
        <v>0</v>
      </c>
      <c r="I2605" s="6" t="n">
        <f aca="false">IF(1_Data_EDA!B2606="Second Class",1,0)</f>
        <v>0</v>
      </c>
      <c r="J2605" s="6" t="n">
        <f aca="false">IF(1_Data_EDA!B2606="Same Day",1,0)</f>
        <v>1</v>
      </c>
      <c r="K2605" s="6" t="n">
        <f aca="false">IF(1_Data_EDA!C2606="Corporate",1,0)</f>
        <v>1</v>
      </c>
      <c r="L2605" s="6" t="n">
        <f aca="false">IF(1_Data_EDA!C2606="Home Office",1,0)</f>
        <v>0</v>
      </c>
      <c r="M2605" s="6" t="n">
        <f aca="false">IF(1_Data_EDA!D2606="Europe",1,0)</f>
        <v>1</v>
      </c>
      <c r="N2605" s="6" t="n">
        <f aca="false">IF(1_Data_EDA!D2606="LATAM",1,0)</f>
        <v>0</v>
      </c>
      <c r="O2605" s="6" t="n">
        <f aca="false">IF(1_Data_EDA!D2606="Pacific Asia",1,0)</f>
        <v>0</v>
      </c>
      <c r="P2605" s="6" t="n">
        <f aca="false">IF(1_Data_EDA!D2606="USCA",1,0)</f>
        <v>0</v>
      </c>
      <c r="Q2605" s="6" t="n">
        <f aca="false">IF(C2605&gt;MEDIAN(C$5:C$8004),1,0)</f>
        <v>1</v>
      </c>
      <c r="R2605" s="6" t="n">
        <f aca="false">IF(D2605&gt;2,1,0)</f>
        <v>0</v>
      </c>
    </row>
    <row r="2606" customFormat="false" ht="15" hidden="false" customHeight="true" outlineLevel="0" collapsed="false">
      <c r="A2606" s="6" t="n">
        <f aca="false">1_Data_EDA!O2607</f>
        <v>1</v>
      </c>
      <c r="B2606" s="6" t="n">
        <f aca="false">1_Data_EDA!H2607</f>
        <v>1</v>
      </c>
      <c r="C2606" s="7" t="n">
        <f aca="false">1_Data_EDA!I2607</f>
        <v>50</v>
      </c>
      <c r="D2606" s="6" t="n">
        <f aca="false">1_Data_EDA!J2607</f>
        <v>5</v>
      </c>
      <c r="E2606" s="7" t="n">
        <f aca="false">1_Data_EDA!K2607</f>
        <v>250</v>
      </c>
      <c r="F2606" s="7" t="n">
        <f aca="false">1_Data_EDA!L2607</f>
        <v>40</v>
      </c>
      <c r="G2606" s="8" t="n">
        <f aca="false">1_Data_EDA!M2607</f>
        <v>0.159999996</v>
      </c>
      <c r="H2606" s="6" t="n">
        <f aca="false">IF(1_Data_EDA!B2607="First Class",1,0)</f>
        <v>1</v>
      </c>
      <c r="I2606" s="6" t="n">
        <f aca="false">IF(1_Data_EDA!B2607="Second Class",1,0)</f>
        <v>0</v>
      </c>
      <c r="J2606" s="6" t="n">
        <f aca="false">IF(1_Data_EDA!B2607="Same Day",1,0)</f>
        <v>0</v>
      </c>
      <c r="K2606" s="6" t="n">
        <f aca="false">IF(1_Data_EDA!C2607="Corporate",1,0)</f>
        <v>0</v>
      </c>
      <c r="L2606" s="6" t="n">
        <f aca="false">IF(1_Data_EDA!C2607="Home Office",1,0)</f>
        <v>0</v>
      </c>
      <c r="M2606" s="6" t="n">
        <f aca="false">IF(1_Data_EDA!D2607="Europe",1,0)</f>
        <v>0</v>
      </c>
      <c r="N2606" s="6" t="n">
        <f aca="false">IF(1_Data_EDA!D2607="LATAM",1,0)</f>
        <v>0</v>
      </c>
      <c r="O2606" s="6" t="n">
        <f aca="false">IF(1_Data_EDA!D2607="Pacific Asia",1,0)</f>
        <v>1</v>
      </c>
      <c r="P2606" s="6" t="n">
        <f aca="false">IF(1_Data_EDA!D2607="USCA",1,0)</f>
        <v>0</v>
      </c>
      <c r="Q2606" s="6" t="n">
        <f aca="false">IF(C2606&gt;MEDIAN(C$5:C$8004),1,0)</f>
        <v>0</v>
      </c>
      <c r="R2606" s="6" t="n">
        <f aca="false">IF(D2606&gt;2,1,0)</f>
        <v>1</v>
      </c>
    </row>
    <row r="2607" customFormat="false" ht="15" hidden="false" customHeight="true" outlineLevel="0" collapsed="false">
      <c r="A2607" s="6" t="n">
        <f aca="false">1_Data_EDA!O2608</f>
        <v>1</v>
      </c>
      <c r="B2607" s="6" t="n">
        <f aca="false">1_Data_EDA!H2608</f>
        <v>2</v>
      </c>
      <c r="C2607" s="7" t="n">
        <f aca="false">1_Data_EDA!I2608</f>
        <v>299.980011</v>
      </c>
      <c r="D2607" s="6" t="n">
        <f aca="false">1_Data_EDA!J2608</f>
        <v>1</v>
      </c>
      <c r="E2607" s="7" t="n">
        <f aca="false">1_Data_EDA!K2608</f>
        <v>299.980011</v>
      </c>
      <c r="F2607" s="7" t="n">
        <f aca="false">1_Data_EDA!L2608</f>
        <v>51</v>
      </c>
      <c r="G2607" s="8" t="n">
        <f aca="false">1_Data_EDA!M2608</f>
        <v>0.170000002</v>
      </c>
      <c r="H2607" s="6" t="n">
        <f aca="false">IF(1_Data_EDA!B2608="First Class",1,0)</f>
        <v>0</v>
      </c>
      <c r="I2607" s="6" t="n">
        <f aca="false">IF(1_Data_EDA!B2608="Second Class",1,0)</f>
        <v>1</v>
      </c>
      <c r="J2607" s="6" t="n">
        <f aca="false">IF(1_Data_EDA!B2608="Same Day",1,0)</f>
        <v>0</v>
      </c>
      <c r="K2607" s="6" t="n">
        <f aca="false">IF(1_Data_EDA!C2608="Corporate",1,0)</f>
        <v>0</v>
      </c>
      <c r="L2607" s="6" t="n">
        <f aca="false">IF(1_Data_EDA!C2608="Home Office",1,0)</f>
        <v>0</v>
      </c>
      <c r="M2607" s="6" t="n">
        <f aca="false">IF(1_Data_EDA!D2608="Europe",1,0)</f>
        <v>0</v>
      </c>
      <c r="N2607" s="6" t="n">
        <f aca="false">IF(1_Data_EDA!D2608="LATAM",1,0)</f>
        <v>1</v>
      </c>
      <c r="O2607" s="6" t="n">
        <f aca="false">IF(1_Data_EDA!D2608="Pacific Asia",1,0)</f>
        <v>0</v>
      </c>
      <c r="P2607" s="6" t="n">
        <f aca="false">IF(1_Data_EDA!D2608="USCA",1,0)</f>
        <v>0</v>
      </c>
      <c r="Q2607" s="6" t="n">
        <f aca="false">IF(C2607&gt;MEDIAN(C$5:C$8004),1,0)</f>
        <v>1</v>
      </c>
      <c r="R2607" s="6" t="n">
        <f aca="false">IF(D2607&gt;2,1,0)</f>
        <v>0</v>
      </c>
    </row>
    <row r="2608" customFormat="false" ht="15" hidden="false" customHeight="true" outlineLevel="0" collapsed="false">
      <c r="A2608" s="6" t="n">
        <f aca="false">1_Data_EDA!O2609</f>
        <v>0</v>
      </c>
      <c r="B2608" s="6" t="n">
        <f aca="false">1_Data_EDA!H2609</f>
        <v>4</v>
      </c>
      <c r="C2608" s="7" t="n">
        <f aca="false">1_Data_EDA!I2609</f>
        <v>50</v>
      </c>
      <c r="D2608" s="6" t="n">
        <f aca="false">1_Data_EDA!J2609</f>
        <v>5</v>
      </c>
      <c r="E2608" s="7" t="n">
        <f aca="false">1_Data_EDA!K2609</f>
        <v>250</v>
      </c>
      <c r="F2608" s="7" t="n">
        <f aca="false">1_Data_EDA!L2609</f>
        <v>45</v>
      </c>
      <c r="G2608" s="8" t="n">
        <f aca="false">1_Data_EDA!M2609</f>
        <v>0.180000007</v>
      </c>
      <c r="H2608" s="6" t="n">
        <f aca="false">IF(1_Data_EDA!B2609="First Class",1,0)</f>
        <v>0</v>
      </c>
      <c r="I2608" s="6" t="n">
        <f aca="false">IF(1_Data_EDA!B2609="Second Class",1,0)</f>
        <v>0</v>
      </c>
      <c r="J2608" s="6" t="n">
        <f aca="false">IF(1_Data_EDA!B2609="Same Day",1,0)</f>
        <v>0</v>
      </c>
      <c r="K2608" s="6" t="n">
        <f aca="false">IF(1_Data_EDA!C2609="Corporate",1,0)</f>
        <v>1</v>
      </c>
      <c r="L2608" s="6" t="n">
        <f aca="false">IF(1_Data_EDA!C2609="Home Office",1,0)</f>
        <v>0</v>
      </c>
      <c r="M2608" s="6" t="n">
        <f aca="false">IF(1_Data_EDA!D2609="Europe",1,0)</f>
        <v>0</v>
      </c>
      <c r="N2608" s="6" t="n">
        <f aca="false">IF(1_Data_EDA!D2609="LATAM",1,0)</f>
        <v>1</v>
      </c>
      <c r="O2608" s="6" t="n">
        <f aca="false">IF(1_Data_EDA!D2609="Pacific Asia",1,0)</f>
        <v>0</v>
      </c>
      <c r="P2608" s="6" t="n">
        <f aca="false">IF(1_Data_EDA!D2609="USCA",1,0)</f>
        <v>0</v>
      </c>
      <c r="Q2608" s="6" t="n">
        <f aca="false">IF(C2608&gt;MEDIAN(C$5:C$8004),1,0)</f>
        <v>0</v>
      </c>
      <c r="R2608" s="6" t="n">
        <f aca="false">IF(D2608&gt;2,1,0)</f>
        <v>1</v>
      </c>
    </row>
    <row r="2609" customFormat="false" ht="15" hidden="false" customHeight="true" outlineLevel="0" collapsed="false">
      <c r="A2609" s="6" t="n">
        <f aca="false">1_Data_EDA!O2610</f>
        <v>1</v>
      </c>
      <c r="B2609" s="6" t="n">
        <f aca="false">1_Data_EDA!H2610</f>
        <v>1</v>
      </c>
      <c r="C2609" s="7" t="n">
        <f aca="false">1_Data_EDA!I2610</f>
        <v>199.9900055</v>
      </c>
      <c r="D2609" s="6" t="n">
        <f aca="false">1_Data_EDA!J2610</f>
        <v>1</v>
      </c>
      <c r="E2609" s="7" t="n">
        <f aca="false">1_Data_EDA!K2610</f>
        <v>199.9900055</v>
      </c>
      <c r="F2609" s="7" t="n">
        <f aca="false">1_Data_EDA!L2610</f>
        <v>24</v>
      </c>
      <c r="G2609" s="8" t="n">
        <f aca="false">1_Data_EDA!M2610</f>
        <v>0.119999997</v>
      </c>
      <c r="H2609" s="6" t="n">
        <f aca="false">IF(1_Data_EDA!B2610="First Class",1,0)</f>
        <v>1</v>
      </c>
      <c r="I2609" s="6" t="n">
        <f aca="false">IF(1_Data_EDA!B2610="Second Class",1,0)</f>
        <v>0</v>
      </c>
      <c r="J2609" s="6" t="n">
        <f aca="false">IF(1_Data_EDA!B2610="Same Day",1,0)</f>
        <v>0</v>
      </c>
      <c r="K2609" s="6" t="n">
        <f aca="false">IF(1_Data_EDA!C2610="Corporate",1,0)</f>
        <v>1</v>
      </c>
      <c r="L2609" s="6" t="n">
        <f aca="false">IF(1_Data_EDA!C2610="Home Office",1,0)</f>
        <v>0</v>
      </c>
      <c r="M2609" s="6" t="n">
        <f aca="false">IF(1_Data_EDA!D2610="Europe",1,0)</f>
        <v>0</v>
      </c>
      <c r="N2609" s="6" t="n">
        <f aca="false">IF(1_Data_EDA!D2610="LATAM",1,0)</f>
        <v>0</v>
      </c>
      <c r="O2609" s="6" t="n">
        <f aca="false">IF(1_Data_EDA!D2610="Pacific Asia",1,0)</f>
        <v>1</v>
      </c>
      <c r="P2609" s="6" t="n">
        <f aca="false">IF(1_Data_EDA!D2610="USCA",1,0)</f>
        <v>0</v>
      </c>
      <c r="Q2609" s="6" t="n">
        <f aca="false">IF(C2609&gt;MEDIAN(C$5:C$8004),1,0)</f>
        <v>1</v>
      </c>
      <c r="R2609" s="6" t="n">
        <f aca="false">IF(D2609&gt;2,1,0)</f>
        <v>0</v>
      </c>
    </row>
    <row r="2610" customFormat="false" ht="15" hidden="false" customHeight="true" outlineLevel="0" collapsed="false">
      <c r="A2610" s="6" t="n">
        <f aca="false">1_Data_EDA!O2611</f>
        <v>1</v>
      </c>
      <c r="B2610" s="6" t="n">
        <f aca="false">1_Data_EDA!H2611</f>
        <v>2</v>
      </c>
      <c r="C2610" s="7" t="n">
        <f aca="false">1_Data_EDA!I2611</f>
        <v>199.9900055</v>
      </c>
      <c r="D2610" s="6" t="n">
        <f aca="false">1_Data_EDA!J2611</f>
        <v>1</v>
      </c>
      <c r="E2610" s="7" t="n">
        <f aca="false">1_Data_EDA!K2611</f>
        <v>199.9900055</v>
      </c>
      <c r="F2610" s="7" t="n">
        <f aca="false">1_Data_EDA!L2611</f>
        <v>50</v>
      </c>
      <c r="G2610" s="8" t="n">
        <f aca="false">1_Data_EDA!M2611</f>
        <v>0.25</v>
      </c>
      <c r="H2610" s="6" t="n">
        <f aca="false">IF(1_Data_EDA!B2611="First Class",1,0)</f>
        <v>0</v>
      </c>
      <c r="I2610" s="6" t="n">
        <f aca="false">IF(1_Data_EDA!B2611="Second Class",1,0)</f>
        <v>1</v>
      </c>
      <c r="J2610" s="6" t="n">
        <f aca="false">IF(1_Data_EDA!B2611="Same Day",1,0)</f>
        <v>0</v>
      </c>
      <c r="K2610" s="6" t="n">
        <f aca="false">IF(1_Data_EDA!C2611="Corporate",1,0)</f>
        <v>0</v>
      </c>
      <c r="L2610" s="6" t="n">
        <f aca="false">IF(1_Data_EDA!C2611="Home Office",1,0)</f>
        <v>1</v>
      </c>
      <c r="M2610" s="6" t="n">
        <f aca="false">IF(1_Data_EDA!D2611="Europe",1,0)</f>
        <v>0</v>
      </c>
      <c r="N2610" s="6" t="n">
        <f aca="false">IF(1_Data_EDA!D2611="LATAM",1,0)</f>
        <v>1</v>
      </c>
      <c r="O2610" s="6" t="n">
        <f aca="false">IF(1_Data_EDA!D2611="Pacific Asia",1,0)</f>
        <v>0</v>
      </c>
      <c r="P2610" s="6" t="n">
        <f aca="false">IF(1_Data_EDA!D2611="USCA",1,0)</f>
        <v>0</v>
      </c>
      <c r="Q2610" s="6" t="n">
        <f aca="false">IF(C2610&gt;MEDIAN(C$5:C$8004),1,0)</f>
        <v>1</v>
      </c>
      <c r="R2610" s="6" t="n">
        <f aca="false">IF(D2610&gt;2,1,0)</f>
        <v>0</v>
      </c>
    </row>
    <row r="2611" customFormat="false" ht="15" hidden="false" customHeight="true" outlineLevel="0" collapsed="false">
      <c r="A2611" s="6" t="n">
        <f aca="false">1_Data_EDA!O2612</f>
        <v>0</v>
      </c>
      <c r="B2611" s="6" t="n">
        <f aca="false">1_Data_EDA!H2612</f>
        <v>4</v>
      </c>
      <c r="C2611" s="7" t="n">
        <f aca="false">1_Data_EDA!I2612</f>
        <v>399.980011</v>
      </c>
      <c r="D2611" s="6" t="n">
        <f aca="false">1_Data_EDA!J2612</f>
        <v>1</v>
      </c>
      <c r="E2611" s="7" t="n">
        <f aca="false">1_Data_EDA!K2612</f>
        <v>399.980011</v>
      </c>
      <c r="F2611" s="7" t="n">
        <f aca="false">1_Data_EDA!L2612</f>
        <v>20</v>
      </c>
      <c r="G2611" s="8" t="n">
        <f aca="false">1_Data_EDA!M2612</f>
        <v>0.050000001</v>
      </c>
      <c r="H2611" s="6" t="n">
        <f aca="false">IF(1_Data_EDA!B2612="First Class",1,0)</f>
        <v>0</v>
      </c>
      <c r="I2611" s="6" t="n">
        <f aca="false">IF(1_Data_EDA!B2612="Second Class",1,0)</f>
        <v>0</v>
      </c>
      <c r="J2611" s="6" t="n">
        <f aca="false">IF(1_Data_EDA!B2612="Same Day",1,0)</f>
        <v>0</v>
      </c>
      <c r="K2611" s="6" t="n">
        <f aca="false">IF(1_Data_EDA!C2612="Corporate",1,0)</f>
        <v>0</v>
      </c>
      <c r="L2611" s="6" t="n">
        <f aca="false">IF(1_Data_EDA!C2612="Home Office",1,0)</f>
        <v>0</v>
      </c>
      <c r="M2611" s="6" t="n">
        <f aca="false">IF(1_Data_EDA!D2612="Europe",1,0)</f>
        <v>0</v>
      </c>
      <c r="N2611" s="6" t="n">
        <f aca="false">IF(1_Data_EDA!D2612="LATAM",1,0)</f>
        <v>0</v>
      </c>
      <c r="O2611" s="6" t="n">
        <f aca="false">IF(1_Data_EDA!D2612="Pacific Asia",1,0)</f>
        <v>1</v>
      </c>
      <c r="P2611" s="6" t="n">
        <f aca="false">IF(1_Data_EDA!D2612="USCA",1,0)</f>
        <v>0</v>
      </c>
      <c r="Q2611" s="6" t="n">
        <f aca="false">IF(C2611&gt;MEDIAN(C$5:C$8004),1,0)</f>
        <v>1</v>
      </c>
      <c r="R2611" s="6" t="n">
        <f aca="false">IF(D2611&gt;2,1,0)</f>
        <v>0</v>
      </c>
    </row>
    <row r="2612" customFormat="false" ht="15" hidden="false" customHeight="true" outlineLevel="0" collapsed="false">
      <c r="A2612" s="6" t="n">
        <f aca="false">1_Data_EDA!O2613</f>
        <v>1</v>
      </c>
      <c r="B2612" s="6" t="n">
        <f aca="false">1_Data_EDA!H2613</f>
        <v>4</v>
      </c>
      <c r="C2612" s="7" t="n">
        <f aca="false">1_Data_EDA!I2613</f>
        <v>299.980011</v>
      </c>
      <c r="D2612" s="6" t="n">
        <f aca="false">1_Data_EDA!J2613</f>
        <v>1</v>
      </c>
      <c r="E2612" s="7" t="n">
        <f aca="false">1_Data_EDA!K2613</f>
        <v>299.980011</v>
      </c>
      <c r="F2612" s="7" t="n">
        <f aca="false">1_Data_EDA!L2613</f>
        <v>36</v>
      </c>
      <c r="G2612" s="8" t="n">
        <f aca="false">1_Data_EDA!M2613</f>
        <v>0.119999997</v>
      </c>
      <c r="H2612" s="6" t="n">
        <f aca="false">IF(1_Data_EDA!B2613="First Class",1,0)</f>
        <v>0</v>
      </c>
      <c r="I2612" s="6" t="n">
        <f aca="false">IF(1_Data_EDA!B2613="Second Class",1,0)</f>
        <v>0</v>
      </c>
      <c r="J2612" s="6" t="n">
        <f aca="false">IF(1_Data_EDA!B2613="Same Day",1,0)</f>
        <v>0</v>
      </c>
      <c r="K2612" s="6" t="n">
        <f aca="false">IF(1_Data_EDA!C2613="Corporate",1,0)</f>
        <v>1</v>
      </c>
      <c r="L2612" s="6" t="n">
        <f aca="false">IF(1_Data_EDA!C2613="Home Office",1,0)</f>
        <v>0</v>
      </c>
      <c r="M2612" s="6" t="n">
        <f aca="false">IF(1_Data_EDA!D2613="Europe",1,0)</f>
        <v>0</v>
      </c>
      <c r="N2612" s="6" t="n">
        <f aca="false">IF(1_Data_EDA!D2613="LATAM",1,0)</f>
        <v>0</v>
      </c>
      <c r="O2612" s="6" t="n">
        <f aca="false">IF(1_Data_EDA!D2613="Pacific Asia",1,0)</f>
        <v>0</v>
      </c>
      <c r="P2612" s="6" t="n">
        <f aca="false">IF(1_Data_EDA!D2613="USCA",1,0)</f>
        <v>1</v>
      </c>
      <c r="Q2612" s="6" t="n">
        <f aca="false">IF(C2612&gt;MEDIAN(C$5:C$8004),1,0)</f>
        <v>1</v>
      </c>
      <c r="R2612" s="6" t="n">
        <f aca="false">IF(D2612&gt;2,1,0)</f>
        <v>0</v>
      </c>
    </row>
    <row r="2613" customFormat="false" ht="15" hidden="false" customHeight="true" outlineLevel="0" collapsed="false">
      <c r="A2613" s="6" t="n">
        <f aca="false">1_Data_EDA!O2614</f>
        <v>1</v>
      </c>
      <c r="B2613" s="6" t="n">
        <f aca="false">1_Data_EDA!H2614</f>
        <v>1</v>
      </c>
      <c r="C2613" s="7" t="n">
        <f aca="false">1_Data_EDA!I2614</f>
        <v>129.9900055</v>
      </c>
      <c r="D2613" s="6" t="n">
        <f aca="false">1_Data_EDA!J2614</f>
        <v>1</v>
      </c>
      <c r="E2613" s="7" t="n">
        <f aca="false">1_Data_EDA!K2614</f>
        <v>129.9900055</v>
      </c>
      <c r="F2613" s="7" t="n">
        <f aca="false">1_Data_EDA!L2614</f>
        <v>13</v>
      </c>
      <c r="G2613" s="8" t="n">
        <f aca="false">1_Data_EDA!M2614</f>
        <v>0.100000001</v>
      </c>
      <c r="H2613" s="6" t="n">
        <f aca="false">IF(1_Data_EDA!B2614="First Class",1,0)</f>
        <v>1</v>
      </c>
      <c r="I2613" s="6" t="n">
        <f aca="false">IF(1_Data_EDA!B2614="Second Class",1,0)</f>
        <v>0</v>
      </c>
      <c r="J2613" s="6" t="n">
        <f aca="false">IF(1_Data_EDA!B2614="Same Day",1,0)</f>
        <v>0</v>
      </c>
      <c r="K2613" s="6" t="n">
        <f aca="false">IF(1_Data_EDA!C2614="Corporate",1,0)</f>
        <v>0</v>
      </c>
      <c r="L2613" s="6" t="n">
        <f aca="false">IF(1_Data_EDA!C2614="Home Office",1,0)</f>
        <v>1</v>
      </c>
      <c r="M2613" s="6" t="n">
        <f aca="false">IF(1_Data_EDA!D2614="Europe",1,0)</f>
        <v>1</v>
      </c>
      <c r="N2613" s="6" t="n">
        <f aca="false">IF(1_Data_EDA!D2614="LATAM",1,0)</f>
        <v>0</v>
      </c>
      <c r="O2613" s="6" t="n">
        <f aca="false">IF(1_Data_EDA!D2614="Pacific Asia",1,0)</f>
        <v>0</v>
      </c>
      <c r="P2613" s="6" t="n">
        <f aca="false">IF(1_Data_EDA!D2614="USCA",1,0)</f>
        <v>0</v>
      </c>
      <c r="Q2613" s="6" t="n">
        <f aca="false">IF(C2613&gt;MEDIAN(C$5:C$8004),1,0)</f>
        <v>1</v>
      </c>
      <c r="R2613" s="6" t="n">
        <f aca="false">IF(D2613&gt;2,1,0)</f>
        <v>0</v>
      </c>
    </row>
    <row r="2614" customFormat="false" ht="15" hidden="false" customHeight="true" outlineLevel="0" collapsed="false">
      <c r="A2614" s="6" t="n">
        <f aca="false">1_Data_EDA!O2615</f>
        <v>0</v>
      </c>
      <c r="B2614" s="6" t="n">
        <f aca="false">1_Data_EDA!H2615</f>
        <v>4</v>
      </c>
      <c r="C2614" s="7" t="n">
        <f aca="false">1_Data_EDA!I2615</f>
        <v>49.97999954</v>
      </c>
      <c r="D2614" s="6" t="n">
        <f aca="false">1_Data_EDA!J2615</f>
        <v>5</v>
      </c>
      <c r="E2614" s="7" t="n">
        <f aca="false">1_Data_EDA!K2615</f>
        <v>249.8999939</v>
      </c>
      <c r="F2614" s="7" t="n">
        <f aca="false">1_Data_EDA!L2615</f>
        <v>22.48999977</v>
      </c>
      <c r="G2614" s="8" t="n">
        <f aca="false">1_Data_EDA!M2615</f>
        <v>0.090000004</v>
      </c>
      <c r="H2614" s="6" t="n">
        <f aca="false">IF(1_Data_EDA!B2615="First Class",1,0)</f>
        <v>0</v>
      </c>
      <c r="I2614" s="6" t="n">
        <f aca="false">IF(1_Data_EDA!B2615="Second Class",1,0)</f>
        <v>0</v>
      </c>
      <c r="J2614" s="6" t="n">
        <f aca="false">IF(1_Data_EDA!B2615="Same Day",1,0)</f>
        <v>0</v>
      </c>
      <c r="K2614" s="6" t="n">
        <f aca="false">IF(1_Data_EDA!C2615="Corporate",1,0)</f>
        <v>1</v>
      </c>
      <c r="L2614" s="6" t="n">
        <f aca="false">IF(1_Data_EDA!C2615="Home Office",1,0)</f>
        <v>0</v>
      </c>
      <c r="M2614" s="6" t="n">
        <f aca="false">IF(1_Data_EDA!D2615="Europe",1,0)</f>
        <v>0</v>
      </c>
      <c r="N2614" s="6" t="n">
        <f aca="false">IF(1_Data_EDA!D2615="LATAM",1,0)</f>
        <v>1</v>
      </c>
      <c r="O2614" s="6" t="n">
        <f aca="false">IF(1_Data_EDA!D2615="Pacific Asia",1,0)</f>
        <v>0</v>
      </c>
      <c r="P2614" s="6" t="n">
        <f aca="false">IF(1_Data_EDA!D2615="USCA",1,0)</f>
        <v>0</v>
      </c>
      <c r="Q2614" s="6" t="n">
        <f aca="false">IF(C2614&gt;MEDIAN(C$5:C$8004),1,0)</f>
        <v>0</v>
      </c>
      <c r="R2614" s="6" t="n">
        <f aca="false">IF(D2614&gt;2,1,0)</f>
        <v>1</v>
      </c>
    </row>
    <row r="2615" customFormat="false" ht="15" hidden="false" customHeight="true" outlineLevel="0" collapsed="false">
      <c r="A2615" s="6" t="n">
        <f aca="false">1_Data_EDA!O2616</f>
        <v>0</v>
      </c>
      <c r="B2615" s="6" t="n">
        <f aca="false">1_Data_EDA!H2616</f>
        <v>4</v>
      </c>
      <c r="C2615" s="7" t="n">
        <f aca="false">1_Data_EDA!I2616</f>
        <v>199.9900055</v>
      </c>
      <c r="D2615" s="6" t="n">
        <f aca="false">1_Data_EDA!J2616</f>
        <v>1</v>
      </c>
      <c r="E2615" s="7" t="n">
        <f aca="false">1_Data_EDA!K2616</f>
        <v>199.9900055</v>
      </c>
      <c r="F2615" s="7" t="n">
        <f aca="false">1_Data_EDA!L2616</f>
        <v>11</v>
      </c>
      <c r="G2615" s="8" t="n">
        <f aca="false">1_Data_EDA!M2616</f>
        <v>0.059999999</v>
      </c>
      <c r="H2615" s="6" t="n">
        <f aca="false">IF(1_Data_EDA!B2616="First Class",1,0)</f>
        <v>0</v>
      </c>
      <c r="I2615" s="6" t="n">
        <f aca="false">IF(1_Data_EDA!B2616="Second Class",1,0)</f>
        <v>0</v>
      </c>
      <c r="J2615" s="6" t="n">
        <f aca="false">IF(1_Data_EDA!B2616="Same Day",1,0)</f>
        <v>0</v>
      </c>
      <c r="K2615" s="6" t="n">
        <f aca="false">IF(1_Data_EDA!C2616="Corporate",1,0)</f>
        <v>0</v>
      </c>
      <c r="L2615" s="6" t="n">
        <f aca="false">IF(1_Data_EDA!C2616="Home Office",1,0)</f>
        <v>1</v>
      </c>
      <c r="M2615" s="6" t="n">
        <f aca="false">IF(1_Data_EDA!D2616="Europe",1,0)</f>
        <v>1</v>
      </c>
      <c r="N2615" s="6" t="n">
        <f aca="false">IF(1_Data_EDA!D2616="LATAM",1,0)</f>
        <v>0</v>
      </c>
      <c r="O2615" s="6" t="n">
        <f aca="false">IF(1_Data_EDA!D2616="Pacific Asia",1,0)</f>
        <v>0</v>
      </c>
      <c r="P2615" s="6" t="n">
        <f aca="false">IF(1_Data_EDA!D2616="USCA",1,0)</f>
        <v>0</v>
      </c>
      <c r="Q2615" s="6" t="n">
        <f aca="false">IF(C2615&gt;MEDIAN(C$5:C$8004),1,0)</f>
        <v>1</v>
      </c>
      <c r="R2615" s="6" t="n">
        <f aca="false">IF(D2615&gt;2,1,0)</f>
        <v>0</v>
      </c>
    </row>
    <row r="2616" customFormat="false" ht="15" hidden="false" customHeight="true" outlineLevel="0" collapsed="false">
      <c r="A2616" s="6" t="n">
        <f aca="false">1_Data_EDA!O2617</f>
        <v>1</v>
      </c>
      <c r="B2616" s="6" t="n">
        <f aca="false">1_Data_EDA!H2617</f>
        <v>2</v>
      </c>
      <c r="C2616" s="7" t="n">
        <f aca="false">1_Data_EDA!I2617</f>
        <v>50</v>
      </c>
      <c r="D2616" s="6" t="n">
        <f aca="false">1_Data_EDA!J2617</f>
        <v>2</v>
      </c>
      <c r="E2616" s="7" t="n">
        <f aca="false">1_Data_EDA!K2617</f>
        <v>100</v>
      </c>
      <c r="F2616" s="7" t="n">
        <f aca="false">1_Data_EDA!L2617</f>
        <v>18</v>
      </c>
      <c r="G2616" s="8" t="n">
        <f aca="false">1_Data_EDA!M2617</f>
        <v>0.180000007</v>
      </c>
      <c r="H2616" s="6" t="n">
        <f aca="false">IF(1_Data_EDA!B2617="First Class",1,0)</f>
        <v>0</v>
      </c>
      <c r="I2616" s="6" t="n">
        <f aca="false">IF(1_Data_EDA!B2617="Second Class",1,0)</f>
        <v>1</v>
      </c>
      <c r="J2616" s="6" t="n">
        <f aca="false">IF(1_Data_EDA!B2617="Same Day",1,0)</f>
        <v>0</v>
      </c>
      <c r="K2616" s="6" t="n">
        <f aca="false">IF(1_Data_EDA!C2617="Corporate",1,0)</f>
        <v>0</v>
      </c>
      <c r="L2616" s="6" t="n">
        <f aca="false">IF(1_Data_EDA!C2617="Home Office",1,0)</f>
        <v>0</v>
      </c>
      <c r="M2616" s="6" t="n">
        <f aca="false">IF(1_Data_EDA!D2617="Europe",1,0)</f>
        <v>0</v>
      </c>
      <c r="N2616" s="6" t="n">
        <f aca="false">IF(1_Data_EDA!D2617="LATAM",1,0)</f>
        <v>1</v>
      </c>
      <c r="O2616" s="6" t="n">
        <f aca="false">IF(1_Data_EDA!D2617="Pacific Asia",1,0)</f>
        <v>0</v>
      </c>
      <c r="P2616" s="6" t="n">
        <f aca="false">IF(1_Data_EDA!D2617="USCA",1,0)</f>
        <v>0</v>
      </c>
      <c r="Q2616" s="6" t="n">
        <f aca="false">IF(C2616&gt;MEDIAN(C$5:C$8004),1,0)</f>
        <v>0</v>
      </c>
      <c r="R2616" s="6" t="n">
        <f aca="false">IF(D2616&gt;2,1,0)</f>
        <v>0</v>
      </c>
    </row>
    <row r="2617" customFormat="false" ht="15" hidden="false" customHeight="true" outlineLevel="0" collapsed="false">
      <c r="A2617" s="6" t="n">
        <f aca="false">1_Data_EDA!O2618</f>
        <v>1</v>
      </c>
      <c r="B2617" s="6" t="n">
        <f aca="false">1_Data_EDA!H2618</f>
        <v>4</v>
      </c>
      <c r="C2617" s="7" t="n">
        <f aca="false">1_Data_EDA!I2618</f>
        <v>59.99000168</v>
      </c>
      <c r="D2617" s="6" t="n">
        <f aca="false">1_Data_EDA!J2618</f>
        <v>3</v>
      </c>
      <c r="E2617" s="7" t="n">
        <f aca="false">1_Data_EDA!K2618</f>
        <v>179.9700012</v>
      </c>
      <c r="F2617" s="7" t="n">
        <f aca="false">1_Data_EDA!L2618</f>
        <v>27</v>
      </c>
      <c r="G2617" s="8" t="n">
        <f aca="false">1_Data_EDA!M2618</f>
        <v>0.150000006</v>
      </c>
      <c r="H2617" s="6" t="n">
        <f aca="false">IF(1_Data_EDA!B2618="First Class",1,0)</f>
        <v>0</v>
      </c>
      <c r="I2617" s="6" t="n">
        <f aca="false">IF(1_Data_EDA!B2618="Second Class",1,0)</f>
        <v>0</v>
      </c>
      <c r="J2617" s="6" t="n">
        <f aca="false">IF(1_Data_EDA!B2618="Same Day",1,0)</f>
        <v>0</v>
      </c>
      <c r="K2617" s="6" t="n">
        <f aca="false">IF(1_Data_EDA!C2618="Corporate",1,0)</f>
        <v>0</v>
      </c>
      <c r="L2617" s="6" t="n">
        <f aca="false">IF(1_Data_EDA!C2618="Home Office",1,0)</f>
        <v>0</v>
      </c>
      <c r="M2617" s="6" t="n">
        <f aca="false">IF(1_Data_EDA!D2618="Europe",1,0)</f>
        <v>1</v>
      </c>
      <c r="N2617" s="6" t="n">
        <f aca="false">IF(1_Data_EDA!D2618="LATAM",1,0)</f>
        <v>0</v>
      </c>
      <c r="O2617" s="6" t="n">
        <f aca="false">IF(1_Data_EDA!D2618="Pacific Asia",1,0)</f>
        <v>0</v>
      </c>
      <c r="P2617" s="6" t="n">
        <f aca="false">IF(1_Data_EDA!D2618="USCA",1,0)</f>
        <v>0</v>
      </c>
      <c r="Q2617" s="6" t="n">
        <f aca="false">IF(C2617&gt;MEDIAN(C$5:C$8004),1,0)</f>
        <v>0</v>
      </c>
      <c r="R2617" s="6" t="n">
        <f aca="false">IF(D2617&gt;2,1,0)</f>
        <v>1</v>
      </c>
    </row>
    <row r="2618" customFormat="false" ht="15" hidden="false" customHeight="true" outlineLevel="0" collapsed="false">
      <c r="A2618" s="6" t="n">
        <f aca="false">1_Data_EDA!O2619</f>
        <v>1</v>
      </c>
      <c r="B2618" s="6" t="n">
        <f aca="false">1_Data_EDA!H2619</f>
        <v>1</v>
      </c>
      <c r="C2618" s="7" t="n">
        <f aca="false">1_Data_EDA!I2619</f>
        <v>59.99000168</v>
      </c>
      <c r="D2618" s="6" t="n">
        <f aca="false">1_Data_EDA!J2619</f>
        <v>1</v>
      </c>
      <c r="E2618" s="7" t="n">
        <f aca="false">1_Data_EDA!K2619</f>
        <v>59.99000168</v>
      </c>
      <c r="F2618" s="7" t="n">
        <f aca="false">1_Data_EDA!L2619</f>
        <v>9</v>
      </c>
      <c r="G2618" s="8" t="n">
        <f aca="false">1_Data_EDA!M2619</f>
        <v>0.150000006</v>
      </c>
      <c r="H2618" s="6" t="n">
        <f aca="false">IF(1_Data_EDA!B2619="First Class",1,0)</f>
        <v>1</v>
      </c>
      <c r="I2618" s="6" t="n">
        <f aca="false">IF(1_Data_EDA!B2619="Second Class",1,0)</f>
        <v>0</v>
      </c>
      <c r="J2618" s="6" t="n">
        <f aca="false">IF(1_Data_EDA!B2619="Same Day",1,0)</f>
        <v>0</v>
      </c>
      <c r="K2618" s="6" t="n">
        <f aca="false">IF(1_Data_EDA!C2619="Corporate",1,0)</f>
        <v>1</v>
      </c>
      <c r="L2618" s="6" t="n">
        <f aca="false">IF(1_Data_EDA!C2619="Home Office",1,0)</f>
        <v>0</v>
      </c>
      <c r="M2618" s="6" t="n">
        <f aca="false">IF(1_Data_EDA!D2619="Europe",1,0)</f>
        <v>0</v>
      </c>
      <c r="N2618" s="6" t="n">
        <f aca="false">IF(1_Data_EDA!D2619="LATAM",1,0)</f>
        <v>1</v>
      </c>
      <c r="O2618" s="6" t="n">
        <f aca="false">IF(1_Data_EDA!D2619="Pacific Asia",1,0)</f>
        <v>0</v>
      </c>
      <c r="P2618" s="6" t="n">
        <f aca="false">IF(1_Data_EDA!D2619="USCA",1,0)</f>
        <v>0</v>
      </c>
      <c r="Q2618" s="6" t="n">
        <f aca="false">IF(C2618&gt;MEDIAN(C$5:C$8004),1,0)</f>
        <v>0</v>
      </c>
      <c r="R2618" s="6" t="n">
        <f aca="false">IF(D2618&gt;2,1,0)</f>
        <v>0</v>
      </c>
    </row>
    <row r="2619" customFormat="false" ht="15" hidden="false" customHeight="true" outlineLevel="0" collapsed="false">
      <c r="A2619" s="6" t="n">
        <f aca="false">1_Data_EDA!O2620</f>
        <v>0</v>
      </c>
      <c r="B2619" s="6" t="n">
        <f aca="false">1_Data_EDA!H2620</f>
        <v>0</v>
      </c>
      <c r="C2619" s="7" t="n">
        <f aca="false">1_Data_EDA!I2620</f>
        <v>59.99000168</v>
      </c>
      <c r="D2619" s="6" t="n">
        <f aca="false">1_Data_EDA!J2620</f>
        <v>5</v>
      </c>
      <c r="E2619" s="7" t="n">
        <f aca="false">1_Data_EDA!K2620</f>
        <v>299.9500122</v>
      </c>
      <c r="F2619" s="7" t="n">
        <f aca="false">1_Data_EDA!L2620</f>
        <v>16.5</v>
      </c>
      <c r="G2619" s="8" t="n">
        <f aca="false">1_Data_EDA!M2620</f>
        <v>0.059999999</v>
      </c>
      <c r="H2619" s="6" t="n">
        <f aca="false">IF(1_Data_EDA!B2620="First Class",1,0)</f>
        <v>0</v>
      </c>
      <c r="I2619" s="6" t="n">
        <f aca="false">IF(1_Data_EDA!B2620="Second Class",1,0)</f>
        <v>0</v>
      </c>
      <c r="J2619" s="6" t="n">
        <f aca="false">IF(1_Data_EDA!B2620="Same Day",1,0)</f>
        <v>1</v>
      </c>
      <c r="K2619" s="6" t="n">
        <f aca="false">IF(1_Data_EDA!C2620="Corporate",1,0)</f>
        <v>0</v>
      </c>
      <c r="L2619" s="6" t="n">
        <f aca="false">IF(1_Data_EDA!C2620="Home Office",1,0)</f>
        <v>1</v>
      </c>
      <c r="M2619" s="6" t="n">
        <f aca="false">IF(1_Data_EDA!D2620="Europe",1,0)</f>
        <v>1</v>
      </c>
      <c r="N2619" s="6" t="n">
        <f aca="false">IF(1_Data_EDA!D2620="LATAM",1,0)</f>
        <v>0</v>
      </c>
      <c r="O2619" s="6" t="n">
        <f aca="false">IF(1_Data_EDA!D2620="Pacific Asia",1,0)</f>
        <v>0</v>
      </c>
      <c r="P2619" s="6" t="n">
        <f aca="false">IF(1_Data_EDA!D2620="USCA",1,0)</f>
        <v>0</v>
      </c>
      <c r="Q2619" s="6" t="n">
        <f aca="false">IF(C2619&gt;MEDIAN(C$5:C$8004),1,0)</f>
        <v>0</v>
      </c>
      <c r="R2619" s="6" t="n">
        <f aca="false">IF(D2619&gt;2,1,0)</f>
        <v>1</v>
      </c>
    </row>
    <row r="2620" customFormat="false" ht="15" hidden="false" customHeight="true" outlineLevel="0" collapsed="false">
      <c r="A2620" s="6" t="n">
        <f aca="false">1_Data_EDA!O2621</f>
        <v>1</v>
      </c>
      <c r="B2620" s="6" t="n">
        <f aca="false">1_Data_EDA!H2621</f>
        <v>1</v>
      </c>
      <c r="C2620" s="7" t="n">
        <f aca="false">1_Data_EDA!I2621</f>
        <v>49.97999954</v>
      </c>
      <c r="D2620" s="6" t="n">
        <f aca="false">1_Data_EDA!J2621</f>
        <v>2</v>
      </c>
      <c r="E2620" s="7" t="n">
        <f aca="false">1_Data_EDA!K2621</f>
        <v>99.95999908</v>
      </c>
      <c r="F2620" s="7" t="n">
        <f aca="false">1_Data_EDA!L2621</f>
        <v>10</v>
      </c>
      <c r="G2620" s="8" t="n">
        <f aca="false">1_Data_EDA!M2621</f>
        <v>0.100000001</v>
      </c>
      <c r="H2620" s="6" t="n">
        <f aca="false">IF(1_Data_EDA!B2621="First Class",1,0)</f>
        <v>1</v>
      </c>
      <c r="I2620" s="6" t="n">
        <f aca="false">IF(1_Data_EDA!B2621="Second Class",1,0)</f>
        <v>0</v>
      </c>
      <c r="J2620" s="6" t="n">
        <f aca="false">IF(1_Data_EDA!B2621="Same Day",1,0)</f>
        <v>0</v>
      </c>
      <c r="K2620" s="6" t="n">
        <f aca="false">IF(1_Data_EDA!C2621="Corporate",1,0)</f>
        <v>1</v>
      </c>
      <c r="L2620" s="6" t="n">
        <f aca="false">IF(1_Data_EDA!C2621="Home Office",1,0)</f>
        <v>0</v>
      </c>
      <c r="M2620" s="6" t="n">
        <f aca="false">IF(1_Data_EDA!D2621="Europe",1,0)</f>
        <v>0</v>
      </c>
      <c r="N2620" s="6" t="n">
        <f aca="false">IF(1_Data_EDA!D2621="LATAM",1,0)</f>
        <v>1</v>
      </c>
      <c r="O2620" s="6" t="n">
        <f aca="false">IF(1_Data_EDA!D2621="Pacific Asia",1,0)</f>
        <v>0</v>
      </c>
      <c r="P2620" s="6" t="n">
        <f aca="false">IF(1_Data_EDA!D2621="USCA",1,0)</f>
        <v>0</v>
      </c>
      <c r="Q2620" s="6" t="n">
        <f aca="false">IF(C2620&gt;MEDIAN(C$5:C$8004),1,0)</f>
        <v>0</v>
      </c>
      <c r="R2620" s="6" t="n">
        <f aca="false">IF(D2620&gt;2,1,0)</f>
        <v>0</v>
      </c>
    </row>
    <row r="2621" customFormat="false" ht="15" hidden="false" customHeight="true" outlineLevel="0" collapsed="false">
      <c r="A2621" s="6" t="n">
        <f aca="false">1_Data_EDA!O2622</f>
        <v>0</v>
      </c>
      <c r="B2621" s="6" t="n">
        <f aca="false">1_Data_EDA!H2622</f>
        <v>2</v>
      </c>
      <c r="C2621" s="7" t="n">
        <f aca="false">1_Data_EDA!I2622</f>
        <v>199.9900055</v>
      </c>
      <c r="D2621" s="6" t="n">
        <f aca="false">1_Data_EDA!J2622</f>
        <v>1</v>
      </c>
      <c r="E2621" s="7" t="n">
        <f aca="false">1_Data_EDA!K2622</f>
        <v>199.9900055</v>
      </c>
      <c r="F2621" s="7" t="n">
        <f aca="false">1_Data_EDA!L2622</f>
        <v>11</v>
      </c>
      <c r="G2621" s="8" t="n">
        <f aca="false">1_Data_EDA!M2622</f>
        <v>0.059999999</v>
      </c>
      <c r="H2621" s="6" t="n">
        <f aca="false">IF(1_Data_EDA!B2622="First Class",1,0)</f>
        <v>0</v>
      </c>
      <c r="I2621" s="6" t="n">
        <f aca="false">IF(1_Data_EDA!B2622="Second Class",1,0)</f>
        <v>1</v>
      </c>
      <c r="J2621" s="6" t="n">
        <f aca="false">IF(1_Data_EDA!B2622="Same Day",1,0)</f>
        <v>0</v>
      </c>
      <c r="K2621" s="6" t="n">
        <f aca="false">IF(1_Data_EDA!C2622="Corporate",1,0)</f>
        <v>0</v>
      </c>
      <c r="L2621" s="6" t="n">
        <f aca="false">IF(1_Data_EDA!C2622="Home Office",1,0)</f>
        <v>0</v>
      </c>
      <c r="M2621" s="6" t="n">
        <f aca="false">IF(1_Data_EDA!D2622="Europe",1,0)</f>
        <v>0</v>
      </c>
      <c r="N2621" s="6" t="n">
        <f aca="false">IF(1_Data_EDA!D2622="LATAM",1,0)</f>
        <v>1</v>
      </c>
      <c r="O2621" s="6" t="n">
        <f aca="false">IF(1_Data_EDA!D2622="Pacific Asia",1,0)</f>
        <v>0</v>
      </c>
      <c r="P2621" s="6" t="n">
        <f aca="false">IF(1_Data_EDA!D2622="USCA",1,0)</f>
        <v>0</v>
      </c>
      <c r="Q2621" s="6" t="n">
        <f aca="false">IF(C2621&gt;MEDIAN(C$5:C$8004),1,0)</f>
        <v>1</v>
      </c>
      <c r="R2621" s="6" t="n">
        <f aca="false">IF(D2621&gt;2,1,0)</f>
        <v>0</v>
      </c>
    </row>
    <row r="2622" customFormat="false" ht="15" hidden="false" customHeight="true" outlineLevel="0" collapsed="false">
      <c r="A2622" s="6" t="n">
        <f aca="false">1_Data_EDA!O2623</f>
        <v>1</v>
      </c>
      <c r="B2622" s="6" t="n">
        <f aca="false">1_Data_EDA!H2623</f>
        <v>4</v>
      </c>
      <c r="C2622" s="7" t="n">
        <f aca="false">1_Data_EDA!I2623</f>
        <v>299.980011</v>
      </c>
      <c r="D2622" s="6" t="n">
        <f aca="false">1_Data_EDA!J2623</f>
        <v>1</v>
      </c>
      <c r="E2622" s="7" t="n">
        <f aca="false">1_Data_EDA!K2623</f>
        <v>299.980011</v>
      </c>
      <c r="F2622" s="7" t="n">
        <f aca="false">1_Data_EDA!L2623</f>
        <v>15</v>
      </c>
      <c r="G2622" s="8" t="n">
        <f aca="false">1_Data_EDA!M2623</f>
        <v>0.050000001</v>
      </c>
      <c r="H2622" s="6" t="n">
        <f aca="false">IF(1_Data_EDA!B2623="First Class",1,0)</f>
        <v>0</v>
      </c>
      <c r="I2622" s="6" t="n">
        <f aca="false">IF(1_Data_EDA!B2623="Second Class",1,0)</f>
        <v>0</v>
      </c>
      <c r="J2622" s="6" t="n">
        <f aca="false">IF(1_Data_EDA!B2623="Same Day",1,0)</f>
        <v>0</v>
      </c>
      <c r="K2622" s="6" t="n">
        <f aca="false">IF(1_Data_EDA!C2623="Corporate",1,0)</f>
        <v>0</v>
      </c>
      <c r="L2622" s="6" t="n">
        <f aca="false">IF(1_Data_EDA!C2623="Home Office",1,0)</f>
        <v>0</v>
      </c>
      <c r="M2622" s="6" t="n">
        <f aca="false">IF(1_Data_EDA!D2623="Europe",1,0)</f>
        <v>0</v>
      </c>
      <c r="N2622" s="6" t="n">
        <f aca="false">IF(1_Data_EDA!D2623="LATAM",1,0)</f>
        <v>0</v>
      </c>
      <c r="O2622" s="6" t="n">
        <f aca="false">IF(1_Data_EDA!D2623="Pacific Asia",1,0)</f>
        <v>1</v>
      </c>
      <c r="P2622" s="6" t="n">
        <f aca="false">IF(1_Data_EDA!D2623="USCA",1,0)</f>
        <v>0</v>
      </c>
      <c r="Q2622" s="6" t="n">
        <f aca="false">IF(C2622&gt;MEDIAN(C$5:C$8004),1,0)</f>
        <v>1</v>
      </c>
      <c r="R2622" s="6" t="n">
        <f aca="false">IF(D2622&gt;2,1,0)</f>
        <v>0</v>
      </c>
    </row>
    <row r="2623" customFormat="false" ht="15" hidden="false" customHeight="true" outlineLevel="0" collapsed="false">
      <c r="A2623" s="6" t="n">
        <f aca="false">1_Data_EDA!O2624</f>
        <v>0</v>
      </c>
      <c r="B2623" s="6" t="n">
        <f aca="false">1_Data_EDA!H2624</f>
        <v>4</v>
      </c>
      <c r="C2623" s="7" t="n">
        <f aca="false">1_Data_EDA!I2624</f>
        <v>49.97999954</v>
      </c>
      <c r="D2623" s="6" t="n">
        <f aca="false">1_Data_EDA!J2624</f>
        <v>1</v>
      </c>
      <c r="E2623" s="7" t="n">
        <f aca="false">1_Data_EDA!K2624</f>
        <v>49.97999954</v>
      </c>
      <c r="F2623" s="7" t="n">
        <f aca="false">1_Data_EDA!L2624</f>
        <v>4.5</v>
      </c>
      <c r="G2623" s="8" t="n">
        <f aca="false">1_Data_EDA!M2624</f>
        <v>0.090000004</v>
      </c>
      <c r="H2623" s="6" t="n">
        <f aca="false">IF(1_Data_EDA!B2624="First Class",1,0)</f>
        <v>0</v>
      </c>
      <c r="I2623" s="6" t="n">
        <f aca="false">IF(1_Data_EDA!B2624="Second Class",1,0)</f>
        <v>0</v>
      </c>
      <c r="J2623" s="6" t="n">
        <f aca="false">IF(1_Data_EDA!B2624="Same Day",1,0)</f>
        <v>0</v>
      </c>
      <c r="K2623" s="6" t="n">
        <f aca="false">IF(1_Data_EDA!C2624="Corporate",1,0)</f>
        <v>0</v>
      </c>
      <c r="L2623" s="6" t="n">
        <f aca="false">IF(1_Data_EDA!C2624="Home Office",1,0)</f>
        <v>0</v>
      </c>
      <c r="M2623" s="6" t="n">
        <f aca="false">IF(1_Data_EDA!D2624="Europe",1,0)</f>
        <v>0</v>
      </c>
      <c r="N2623" s="6" t="n">
        <f aca="false">IF(1_Data_EDA!D2624="LATAM",1,0)</f>
        <v>1</v>
      </c>
      <c r="O2623" s="6" t="n">
        <f aca="false">IF(1_Data_EDA!D2624="Pacific Asia",1,0)</f>
        <v>0</v>
      </c>
      <c r="P2623" s="6" t="n">
        <f aca="false">IF(1_Data_EDA!D2624="USCA",1,0)</f>
        <v>0</v>
      </c>
      <c r="Q2623" s="6" t="n">
        <f aca="false">IF(C2623&gt;MEDIAN(C$5:C$8004),1,0)</f>
        <v>0</v>
      </c>
      <c r="R2623" s="6" t="n">
        <f aca="false">IF(D2623&gt;2,1,0)</f>
        <v>0</v>
      </c>
    </row>
    <row r="2624" customFormat="false" ht="15" hidden="false" customHeight="true" outlineLevel="0" collapsed="false">
      <c r="A2624" s="6" t="n">
        <f aca="false">1_Data_EDA!O2625</f>
        <v>1</v>
      </c>
      <c r="B2624" s="6" t="n">
        <f aca="false">1_Data_EDA!H2625</f>
        <v>1</v>
      </c>
      <c r="C2624" s="7" t="n">
        <f aca="false">1_Data_EDA!I2625</f>
        <v>59.99000168</v>
      </c>
      <c r="D2624" s="6" t="n">
        <f aca="false">1_Data_EDA!J2625</f>
        <v>4</v>
      </c>
      <c r="E2624" s="7" t="n">
        <f aca="false">1_Data_EDA!K2625</f>
        <v>239.9600067</v>
      </c>
      <c r="F2624" s="7" t="n">
        <f aca="false">1_Data_EDA!L2625</f>
        <v>4.800000191</v>
      </c>
      <c r="G2624" s="8" t="n">
        <f aca="false">1_Data_EDA!M2625</f>
        <v>0.02</v>
      </c>
      <c r="H2624" s="6" t="n">
        <f aca="false">IF(1_Data_EDA!B2625="First Class",1,0)</f>
        <v>1</v>
      </c>
      <c r="I2624" s="6" t="n">
        <f aca="false">IF(1_Data_EDA!B2625="Second Class",1,0)</f>
        <v>0</v>
      </c>
      <c r="J2624" s="6" t="n">
        <f aca="false">IF(1_Data_EDA!B2625="Same Day",1,0)</f>
        <v>0</v>
      </c>
      <c r="K2624" s="6" t="n">
        <f aca="false">IF(1_Data_EDA!C2625="Corporate",1,0)</f>
        <v>0</v>
      </c>
      <c r="L2624" s="6" t="n">
        <f aca="false">IF(1_Data_EDA!C2625="Home Office",1,0)</f>
        <v>1</v>
      </c>
      <c r="M2624" s="6" t="n">
        <f aca="false">IF(1_Data_EDA!D2625="Europe",1,0)</f>
        <v>0</v>
      </c>
      <c r="N2624" s="6" t="n">
        <f aca="false">IF(1_Data_EDA!D2625="LATAM",1,0)</f>
        <v>0</v>
      </c>
      <c r="O2624" s="6" t="n">
        <f aca="false">IF(1_Data_EDA!D2625="Pacific Asia",1,0)</f>
        <v>0</v>
      </c>
      <c r="P2624" s="6" t="n">
        <f aca="false">IF(1_Data_EDA!D2625="USCA",1,0)</f>
        <v>1</v>
      </c>
      <c r="Q2624" s="6" t="n">
        <f aca="false">IF(C2624&gt;MEDIAN(C$5:C$8004),1,0)</f>
        <v>0</v>
      </c>
      <c r="R2624" s="6" t="n">
        <f aca="false">IF(D2624&gt;2,1,0)</f>
        <v>1</v>
      </c>
    </row>
    <row r="2625" customFormat="false" ht="15" hidden="false" customHeight="true" outlineLevel="0" collapsed="false">
      <c r="A2625" s="6" t="n">
        <f aca="false">1_Data_EDA!O2626</f>
        <v>0</v>
      </c>
      <c r="B2625" s="6" t="n">
        <f aca="false">1_Data_EDA!H2626</f>
        <v>4</v>
      </c>
      <c r="C2625" s="7" t="n">
        <f aca="false">1_Data_EDA!I2626</f>
        <v>59.99000168</v>
      </c>
      <c r="D2625" s="6" t="n">
        <f aca="false">1_Data_EDA!J2626</f>
        <v>5</v>
      </c>
      <c r="E2625" s="7" t="n">
        <f aca="false">1_Data_EDA!K2626</f>
        <v>299.9500122</v>
      </c>
      <c r="F2625" s="7" t="n">
        <f aca="false">1_Data_EDA!L2626</f>
        <v>27</v>
      </c>
      <c r="G2625" s="8" t="n">
        <f aca="false">1_Data_EDA!M2626</f>
        <v>0.090000004</v>
      </c>
      <c r="H2625" s="6" t="n">
        <f aca="false">IF(1_Data_EDA!B2626="First Class",1,0)</f>
        <v>0</v>
      </c>
      <c r="I2625" s="6" t="n">
        <f aca="false">IF(1_Data_EDA!B2626="Second Class",1,0)</f>
        <v>0</v>
      </c>
      <c r="J2625" s="6" t="n">
        <f aca="false">IF(1_Data_EDA!B2626="Same Day",1,0)</f>
        <v>0</v>
      </c>
      <c r="K2625" s="6" t="n">
        <f aca="false">IF(1_Data_EDA!C2626="Corporate",1,0)</f>
        <v>0</v>
      </c>
      <c r="L2625" s="6" t="n">
        <f aca="false">IF(1_Data_EDA!C2626="Home Office",1,0)</f>
        <v>0</v>
      </c>
      <c r="M2625" s="6" t="n">
        <f aca="false">IF(1_Data_EDA!D2626="Europe",1,0)</f>
        <v>0</v>
      </c>
      <c r="N2625" s="6" t="n">
        <f aca="false">IF(1_Data_EDA!D2626="LATAM",1,0)</f>
        <v>0</v>
      </c>
      <c r="O2625" s="6" t="n">
        <f aca="false">IF(1_Data_EDA!D2626="Pacific Asia",1,0)</f>
        <v>0</v>
      </c>
      <c r="P2625" s="6" t="n">
        <f aca="false">IF(1_Data_EDA!D2626="USCA",1,0)</f>
        <v>1</v>
      </c>
      <c r="Q2625" s="6" t="n">
        <f aca="false">IF(C2625&gt;MEDIAN(C$5:C$8004),1,0)</f>
        <v>0</v>
      </c>
      <c r="R2625" s="6" t="n">
        <f aca="false">IF(D2625&gt;2,1,0)</f>
        <v>1</v>
      </c>
    </row>
    <row r="2626" customFormat="false" ht="15" hidden="false" customHeight="true" outlineLevel="0" collapsed="false">
      <c r="A2626" s="6" t="n">
        <f aca="false">1_Data_EDA!O2627</f>
        <v>1</v>
      </c>
      <c r="B2626" s="6" t="n">
        <f aca="false">1_Data_EDA!H2627</f>
        <v>1</v>
      </c>
      <c r="C2626" s="7" t="n">
        <f aca="false">1_Data_EDA!I2627</f>
        <v>299.980011</v>
      </c>
      <c r="D2626" s="6" t="n">
        <f aca="false">1_Data_EDA!J2627</f>
        <v>1</v>
      </c>
      <c r="E2626" s="7" t="n">
        <f aca="false">1_Data_EDA!K2627</f>
        <v>299.980011</v>
      </c>
      <c r="F2626" s="7" t="n">
        <f aca="false">1_Data_EDA!L2627</f>
        <v>6</v>
      </c>
      <c r="G2626" s="8" t="n">
        <f aca="false">1_Data_EDA!M2627</f>
        <v>0.02</v>
      </c>
      <c r="H2626" s="6" t="n">
        <f aca="false">IF(1_Data_EDA!B2627="First Class",1,0)</f>
        <v>1</v>
      </c>
      <c r="I2626" s="6" t="n">
        <f aca="false">IF(1_Data_EDA!B2627="Second Class",1,0)</f>
        <v>0</v>
      </c>
      <c r="J2626" s="6" t="n">
        <f aca="false">IF(1_Data_EDA!B2627="Same Day",1,0)</f>
        <v>0</v>
      </c>
      <c r="K2626" s="6" t="n">
        <f aca="false">IF(1_Data_EDA!C2627="Corporate",1,0)</f>
        <v>0</v>
      </c>
      <c r="L2626" s="6" t="n">
        <f aca="false">IF(1_Data_EDA!C2627="Home Office",1,0)</f>
        <v>1</v>
      </c>
      <c r="M2626" s="6" t="n">
        <f aca="false">IF(1_Data_EDA!D2627="Europe",1,0)</f>
        <v>0</v>
      </c>
      <c r="N2626" s="6" t="n">
        <f aca="false">IF(1_Data_EDA!D2627="LATAM",1,0)</f>
        <v>0</v>
      </c>
      <c r="O2626" s="6" t="n">
        <f aca="false">IF(1_Data_EDA!D2627="Pacific Asia",1,0)</f>
        <v>0</v>
      </c>
      <c r="P2626" s="6" t="n">
        <f aca="false">IF(1_Data_EDA!D2627="USCA",1,0)</f>
        <v>1</v>
      </c>
      <c r="Q2626" s="6" t="n">
        <f aca="false">IF(C2626&gt;MEDIAN(C$5:C$8004),1,0)</f>
        <v>1</v>
      </c>
      <c r="R2626" s="6" t="n">
        <f aca="false">IF(D2626&gt;2,1,0)</f>
        <v>0</v>
      </c>
    </row>
    <row r="2627" customFormat="false" ht="15" hidden="false" customHeight="true" outlineLevel="0" collapsed="false">
      <c r="A2627" s="6" t="n">
        <f aca="false">1_Data_EDA!O2628</f>
        <v>1</v>
      </c>
      <c r="B2627" s="6" t="n">
        <f aca="false">1_Data_EDA!H2628</f>
        <v>2</v>
      </c>
      <c r="C2627" s="7" t="n">
        <f aca="false">1_Data_EDA!I2628</f>
        <v>399.980011</v>
      </c>
      <c r="D2627" s="6" t="n">
        <f aca="false">1_Data_EDA!J2628</f>
        <v>1</v>
      </c>
      <c r="E2627" s="7" t="n">
        <f aca="false">1_Data_EDA!K2628</f>
        <v>399.980011</v>
      </c>
      <c r="F2627" s="7" t="n">
        <f aca="false">1_Data_EDA!L2628</f>
        <v>72</v>
      </c>
      <c r="G2627" s="8" t="n">
        <f aca="false">1_Data_EDA!M2628</f>
        <v>0.180000007</v>
      </c>
      <c r="H2627" s="6" t="n">
        <f aca="false">IF(1_Data_EDA!B2628="First Class",1,0)</f>
        <v>0</v>
      </c>
      <c r="I2627" s="6" t="n">
        <f aca="false">IF(1_Data_EDA!B2628="Second Class",1,0)</f>
        <v>1</v>
      </c>
      <c r="J2627" s="6" t="n">
        <f aca="false">IF(1_Data_EDA!B2628="Same Day",1,0)</f>
        <v>0</v>
      </c>
      <c r="K2627" s="6" t="n">
        <f aca="false">IF(1_Data_EDA!C2628="Corporate",1,0)</f>
        <v>1</v>
      </c>
      <c r="L2627" s="6" t="n">
        <f aca="false">IF(1_Data_EDA!C2628="Home Office",1,0)</f>
        <v>0</v>
      </c>
      <c r="M2627" s="6" t="n">
        <f aca="false">IF(1_Data_EDA!D2628="Europe",1,0)</f>
        <v>0</v>
      </c>
      <c r="N2627" s="6" t="n">
        <f aca="false">IF(1_Data_EDA!D2628="LATAM",1,0)</f>
        <v>0</v>
      </c>
      <c r="O2627" s="6" t="n">
        <f aca="false">IF(1_Data_EDA!D2628="Pacific Asia",1,0)</f>
        <v>1</v>
      </c>
      <c r="P2627" s="6" t="n">
        <f aca="false">IF(1_Data_EDA!D2628="USCA",1,0)</f>
        <v>0</v>
      </c>
      <c r="Q2627" s="6" t="n">
        <f aca="false">IF(C2627&gt;MEDIAN(C$5:C$8004),1,0)</f>
        <v>1</v>
      </c>
      <c r="R2627" s="6" t="n">
        <f aca="false">IF(D2627&gt;2,1,0)</f>
        <v>0</v>
      </c>
    </row>
    <row r="2628" customFormat="false" ht="15" hidden="false" customHeight="true" outlineLevel="0" collapsed="false">
      <c r="A2628" s="6" t="n">
        <f aca="false">1_Data_EDA!O2629</f>
        <v>0</v>
      </c>
      <c r="B2628" s="6" t="n">
        <f aca="false">1_Data_EDA!H2629</f>
        <v>4</v>
      </c>
      <c r="C2628" s="7" t="n">
        <f aca="false">1_Data_EDA!I2629</f>
        <v>50</v>
      </c>
      <c r="D2628" s="6" t="n">
        <f aca="false">1_Data_EDA!J2629</f>
        <v>4</v>
      </c>
      <c r="E2628" s="7" t="n">
        <f aca="false">1_Data_EDA!K2629</f>
        <v>200</v>
      </c>
      <c r="F2628" s="7" t="n">
        <f aca="false">1_Data_EDA!L2629</f>
        <v>32</v>
      </c>
      <c r="G2628" s="8" t="n">
        <f aca="false">1_Data_EDA!M2629</f>
        <v>0.159999996</v>
      </c>
      <c r="H2628" s="6" t="n">
        <f aca="false">IF(1_Data_EDA!B2629="First Class",1,0)</f>
        <v>0</v>
      </c>
      <c r="I2628" s="6" t="n">
        <f aca="false">IF(1_Data_EDA!B2629="Second Class",1,0)</f>
        <v>0</v>
      </c>
      <c r="J2628" s="6" t="n">
        <f aca="false">IF(1_Data_EDA!B2629="Same Day",1,0)</f>
        <v>0</v>
      </c>
      <c r="K2628" s="6" t="n">
        <f aca="false">IF(1_Data_EDA!C2629="Corporate",1,0)</f>
        <v>0</v>
      </c>
      <c r="L2628" s="6" t="n">
        <f aca="false">IF(1_Data_EDA!C2629="Home Office",1,0)</f>
        <v>0</v>
      </c>
      <c r="M2628" s="6" t="n">
        <f aca="false">IF(1_Data_EDA!D2629="Europe",1,0)</f>
        <v>1</v>
      </c>
      <c r="N2628" s="6" t="n">
        <f aca="false">IF(1_Data_EDA!D2629="LATAM",1,0)</f>
        <v>0</v>
      </c>
      <c r="O2628" s="6" t="n">
        <f aca="false">IF(1_Data_EDA!D2629="Pacific Asia",1,0)</f>
        <v>0</v>
      </c>
      <c r="P2628" s="6" t="n">
        <f aca="false">IF(1_Data_EDA!D2629="USCA",1,0)</f>
        <v>0</v>
      </c>
      <c r="Q2628" s="6" t="n">
        <f aca="false">IF(C2628&gt;MEDIAN(C$5:C$8004),1,0)</f>
        <v>0</v>
      </c>
      <c r="R2628" s="6" t="n">
        <f aca="false">IF(D2628&gt;2,1,0)</f>
        <v>1</v>
      </c>
    </row>
    <row r="2629" customFormat="false" ht="15" hidden="false" customHeight="true" outlineLevel="0" collapsed="false">
      <c r="A2629" s="6" t="n">
        <f aca="false">1_Data_EDA!O2630</f>
        <v>0</v>
      </c>
      <c r="B2629" s="6" t="n">
        <f aca="false">1_Data_EDA!H2630</f>
        <v>4</v>
      </c>
      <c r="C2629" s="7" t="n">
        <f aca="false">1_Data_EDA!I2630</f>
        <v>299.980011</v>
      </c>
      <c r="D2629" s="6" t="n">
        <f aca="false">1_Data_EDA!J2630</f>
        <v>1</v>
      </c>
      <c r="E2629" s="7" t="n">
        <f aca="false">1_Data_EDA!K2630</f>
        <v>299.980011</v>
      </c>
      <c r="F2629" s="7" t="n">
        <f aca="false">1_Data_EDA!L2630</f>
        <v>48</v>
      </c>
      <c r="G2629" s="8" t="n">
        <f aca="false">1_Data_EDA!M2630</f>
        <v>0.159999996</v>
      </c>
      <c r="H2629" s="6" t="n">
        <f aca="false">IF(1_Data_EDA!B2630="First Class",1,0)</f>
        <v>0</v>
      </c>
      <c r="I2629" s="6" t="n">
        <f aca="false">IF(1_Data_EDA!B2630="Second Class",1,0)</f>
        <v>0</v>
      </c>
      <c r="J2629" s="6" t="n">
        <f aca="false">IF(1_Data_EDA!B2630="Same Day",1,0)</f>
        <v>0</v>
      </c>
      <c r="K2629" s="6" t="n">
        <f aca="false">IF(1_Data_EDA!C2630="Corporate",1,0)</f>
        <v>1</v>
      </c>
      <c r="L2629" s="6" t="n">
        <f aca="false">IF(1_Data_EDA!C2630="Home Office",1,0)</f>
        <v>0</v>
      </c>
      <c r="M2629" s="6" t="n">
        <f aca="false">IF(1_Data_EDA!D2630="Europe",1,0)</f>
        <v>1</v>
      </c>
      <c r="N2629" s="6" t="n">
        <f aca="false">IF(1_Data_EDA!D2630="LATAM",1,0)</f>
        <v>0</v>
      </c>
      <c r="O2629" s="6" t="n">
        <f aca="false">IF(1_Data_EDA!D2630="Pacific Asia",1,0)</f>
        <v>0</v>
      </c>
      <c r="P2629" s="6" t="n">
        <f aca="false">IF(1_Data_EDA!D2630="USCA",1,0)</f>
        <v>0</v>
      </c>
      <c r="Q2629" s="6" t="n">
        <f aca="false">IF(C2629&gt;MEDIAN(C$5:C$8004),1,0)</f>
        <v>1</v>
      </c>
      <c r="R2629" s="6" t="n">
        <f aca="false">IF(D2629&gt;2,1,0)</f>
        <v>0</v>
      </c>
    </row>
    <row r="2630" customFormat="false" ht="15" hidden="false" customHeight="true" outlineLevel="0" collapsed="false">
      <c r="A2630" s="6" t="n">
        <f aca="false">1_Data_EDA!O2631</f>
        <v>1</v>
      </c>
      <c r="B2630" s="6" t="n">
        <f aca="false">1_Data_EDA!H2631</f>
        <v>0</v>
      </c>
      <c r="C2630" s="7" t="n">
        <f aca="false">1_Data_EDA!I2631</f>
        <v>59.99000168</v>
      </c>
      <c r="D2630" s="6" t="n">
        <f aca="false">1_Data_EDA!J2631</f>
        <v>3</v>
      </c>
      <c r="E2630" s="7" t="n">
        <f aca="false">1_Data_EDA!K2631</f>
        <v>179.9700012</v>
      </c>
      <c r="F2630" s="7" t="n">
        <f aca="false">1_Data_EDA!L2631</f>
        <v>9</v>
      </c>
      <c r="G2630" s="8" t="n">
        <f aca="false">1_Data_EDA!M2631</f>
        <v>0.050000001</v>
      </c>
      <c r="H2630" s="6" t="n">
        <f aca="false">IF(1_Data_EDA!B2631="First Class",1,0)</f>
        <v>0</v>
      </c>
      <c r="I2630" s="6" t="n">
        <f aca="false">IF(1_Data_EDA!B2631="Second Class",1,0)</f>
        <v>0</v>
      </c>
      <c r="J2630" s="6" t="n">
        <f aca="false">IF(1_Data_EDA!B2631="Same Day",1,0)</f>
        <v>1</v>
      </c>
      <c r="K2630" s="6" t="n">
        <f aca="false">IF(1_Data_EDA!C2631="Corporate",1,0)</f>
        <v>0</v>
      </c>
      <c r="L2630" s="6" t="n">
        <f aca="false">IF(1_Data_EDA!C2631="Home Office",1,0)</f>
        <v>1</v>
      </c>
      <c r="M2630" s="6" t="n">
        <f aca="false">IF(1_Data_EDA!D2631="Europe",1,0)</f>
        <v>1</v>
      </c>
      <c r="N2630" s="6" t="n">
        <f aca="false">IF(1_Data_EDA!D2631="LATAM",1,0)</f>
        <v>0</v>
      </c>
      <c r="O2630" s="6" t="n">
        <f aca="false">IF(1_Data_EDA!D2631="Pacific Asia",1,0)</f>
        <v>0</v>
      </c>
      <c r="P2630" s="6" t="n">
        <f aca="false">IF(1_Data_EDA!D2631="USCA",1,0)</f>
        <v>0</v>
      </c>
      <c r="Q2630" s="6" t="n">
        <f aca="false">IF(C2630&gt;MEDIAN(C$5:C$8004),1,0)</f>
        <v>0</v>
      </c>
      <c r="R2630" s="6" t="n">
        <f aca="false">IF(D2630&gt;2,1,0)</f>
        <v>1</v>
      </c>
    </row>
    <row r="2631" customFormat="false" ht="15" hidden="false" customHeight="true" outlineLevel="0" collapsed="false">
      <c r="A2631" s="6" t="n">
        <f aca="false">1_Data_EDA!O2632</f>
        <v>1</v>
      </c>
      <c r="B2631" s="6" t="n">
        <f aca="false">1_Data_EDA!H2632</f>
        <v>4</v>
      </c>
      <c r="C2631" s="7" t="n">
        <f aca="false">1_Data_EDA!I2632</f>
        <v>59.99000168</v>
      </c>
      <c r="D2631" s="6" t="n">
        <f aca="false">1_Data_EDA!J2632</f>
        <v>2</v>
      </c>
      <c r="E2631" s="7" t="n">
        <f aca="false">1_Data_EDA!K2632</f>
        <v>119.9800034</v>
      </c>
      <c r="F2631" s="7" t="n">
        <f aca="false">1_Data_EDA!L2632</f>
        <v>19.20000076</v>
      </c>
      <c r="G2631" s="8" t="n">
        <f aca="false">1_Data_EDA!M2632</f>
        <v>0.159999996</v>
      </c>
      <c r="H2631" s="6" t="n">
        <f aca="false">IF(1_Data_EDA!B2632="First Class",1,0)</f>
        <v>0</v>
      </c>
      <c r="I2631" s="6" t="n">
        <f aca="false">IF(1_Data_EDA!B2632="Second Class",1,0)</f>
        <v>0</v>
      </c>
      <c r="J2631" s="6" t="n">
        <f aca="false">IF(1_Data_EDA!B2632="Same Day",1,0)</f>
        <v>0</v>
      </c>
      <c r="K2631" s="6" t="n">
        <f aca="false">IF(1_Data_EDA!C2632="Corporate",1,0)</f>
        <v>0</v>
      </c>
      <c r="L2631" s="6" t="n">
        <f aca="false">IF(1_Data_EDA!C2632="Home Office",1,0)</f>
        <v>0</v>
      </c>
      <c r="M2631" s="6" t="n">
        <f aca="false">IF(1_Data_EDA!D2632="Europe",1,0)</f>
        <v>0</v>
      </c>
      <c r="N2631" s="6" t="n">
        <f aca="false">IF(1_Data_EDA!D2632="LATAM",1,0)</f>
        <v>1</v>
      </c>
      <c r="O2631" s="6" t="n">
        <f aca="false">IF(1_Data_EDA!D2632="Pacific Asia",1,0)</f>
        <v>0</v>
      </c>
      <c r="P2631" s="6" t="n">
        <f aca="false">IF(1_Data_EDA!D2632="USCA",1,0)</f>
        <v>0</v>
      </c>
      <c r="Q2631" s="6" t="n">
        <f aca="false">IF(C2631&gt;MEDIAN(C$5:C$8004),1,0)</f>
        <v>0</v>
      </c>
      <c r="R2631" s="6" t="n">
        <f aca="false">IF(D2631&gt;2,1,0)</f>
        <v>0</v>
      </c>
    </row>
    <row r="2632" customFormat="false" ht="15" hidden="false" customHeight="true" outlineLevel="0" collapsed="false">
      <c r="A2632" s="6" t="n">
        <f aca="false">1_Data_EDA!O2633</f>
        <v>0</v>
      </c>
      <c r="B2632" s="6" t="n">
        <f aca="false">1_Data_EDA!H2633</f>
        <v>4</v>
      </c>
      <c r="C2632" s="7" t="n">
        <f aca="false">1_Data_EDA!I2633</f>
        <v>399.980011</v>
      </c>
      <c r="D2632" s="6" t="n">
        <f aca="false">1_Data_EDA!J2633</f>
        <v>1</v>
      </c>
      <c r="E2632" s="7" t="n">
        <f aca="false">1_Data_EDA!K2633</f>
        <v>399.980011</v>
      </c>
      <c r="F2632" s="7" t="n">
        <f aca="false">1_Data_EDA!L2633</f>
        <v>64</v>
      </c>
      <c r="G2632" s="8" t="n">
        <f aca="false">1_Data_EDA!M2633</f>
        <v>0.159999996</v>
      </c>
      <c r="H2632" s="6" t="n">
        <f aca="false">IF(1_Data_EDA!B2633="First Class",1,0)</f>
        <v>0</v>
      </c>
      <c r="I2632" s="6" t="n">
        <f aca="false">IF(1_Data_EDA!B2633="Second Class",1,0)</f>
        <v>0</v>
      </c>
      <c r="J2632" s="6" t="n">
        <f aca="false">IF(1_Data_EDA!B2633="Same Day",1,0)</f>
        <v>0</v>
      </c>
      <c r="K2632" s="6" t="n">
        <f aca="false">IF(1_Data_EDA!C2633="Corporate",1,0)</f>
        <v>1</v>
      </c>
      <c r="L2632" s="6" t="n">
        <f aca="false">IF(1_Data_EDA!C2633="Home Office",1,0)</f>
        <v>0</v>
      </c>
      <c r="M2632" s="6" t="n">
        <f aca="false">IF(1_Data_EDA!D2633="Europe",1,0)</f>
        <v>0</v>
      </c>
      <c r="N2632" s="6" t="n">
        <f aca="false">IF(1_Data_EDA!D2633="LATAM",1,0)</f>
        <v>0</v>
      </c>
      <c r="O2632" s="6" t="n">
        <f aca="false">IF(1_Data_EDA!D2633="Pacific Asia",1,0)</f>
        <v>1</v>
      </c>
      <c r="P2632" s="6" t="n">
        <f aca="false">IF(1_Data_EDA!D2633="USCA",1,0)</f>
        <v>0</v>
      </c>
      <c r="Q2632" s="6" t="n">
        <f aca="false">IF(C2632&gt;MEDIAN(C$5:C$8004),1,0)</f>
        <v>1</v>
      </c>
      <c r="R2632" s="6" t="n">
        <f aca="false">IF(D2632&gt;2,1,0)</f>
        <v>0</v>
      </c>
    </row>
    <row r="2633" customFormat="false" ht="15" hidden="false" customHeight="true" outlineLevel="0" collapsed="false">
      <c r="A2633" s="6" t="n">
        <f aca="false">1_Data_EDA!O2634</f>
        <v>0</v>
      </c>
      <c r="B2633" s="6" t="n">
        <f aca="false">1_Data_EDA!H2634</f>
        <v>0</v>
      </c>
      <c r="C2633" s="7" t="n">
        <f aca="false">1_Data_EDA!I2634</f>
        <v>129.9900055</v>
      </c>
      <c r="D2633" s="6" t="n">
        <f aca="false">1_Data_EDA!J2634</f>
        <v>1</v>
      </c>
      <c r="E2633" s="7" t="n">
        <f aca="false">1_Data_EDA!K2634</f>
        <v>129.9900055</v>
      </c>
      <c r="F2633" s="7" t="n">
        <f aca="false">1_Data_EDA!L2634</f>
        <v>2.599999905</v>
      </c>
      <c r="G2633" s="8" t="n">
        <f aca="false">1_Data_EDA!M2634</f>
        <v>0.02</v>
      </c>
      <c r="H2633" s="6" t="n">
        <f aca="false">IF(1_Data_EDA!B2634="First Class",1,0)</f>
        <v>0</v>
      </c>
      <c r="I2633" s="6" t="n">
        <f aca="false">IF(1_Data_EDA!B2634="Second Class",1,0)</f>
        <v>0</v>
      </c>
      <c r="J2633" s="6" t="n">
        <f aca="false">IF(1_Data_EDA!B2634="Same Day",1,0)</f>
        <v>1</v>
      </c>
      <c r="K2633" s="6" t="n">
        <f aca="false">IF(1_Data_EDA!C2634="Corporate",1,0)</f>
        <v>0</v>
      </c>
      <c r="L2633" s="6" t="n">
        <f aca="false">IF(1_Data_EDA!C2634="Home Office",1,0)</f>
        <v>1</v>
      </c>
      <c r="M2633" s="6" t="n">
        <f aca="false">IF(1_Data_EDA!D2634="Europe",1,0)</f>
        <v>0</v>
      </c>
      <c r="N2633" s="6" t="n">
        <f aca="false">IF(1_Data_EDA!D2634="LATAM",1,0)</f>
        <v>0</v>
      </c>
      <c r="O2633" s="6" t="n">
        <f aca="false">IF(1_Data_EDA!D2634="Pacific Asia",1,0)</f>
        <v>1</v>
      </c>
      <c r="P2633" s="6" t="n">
        <f aca="false">IF(1_Data_EDA!D2634="USCA",1,0)</f>
        <v>0</v>
      </c>
      <c r="Q2633" s="6" t="n">
        <f aca="false">IF(C2633&gt;MEDIAN(C$5:C$8004),1,0)</f>
        <v>1</v>
      </c>
      <c r="R2633" s="6" t="n">
        <f aca="false">IF(D2633&gt;2,1,0)</f>
        <v>0</v>
      </c>
    </row>
    <row r="2634" customFormat="false" ht="15" hidden="false" customHeight="true" outlineLevel="0" collapsed="false">
      <c r="A2634" s="6" t="n">
        <f aca="false">1_Data_EDA!O2635</f>
        <v>1</v>
      </c>
      <c r="B2634" s="6" t="n">
        <f aca="false">1_Data_EDA!H2635</f>
        <v>1</v>
      </c>
      <c r="C2634" s="7" t="n">
        <f aca="false">1_Data_EDA!I2635</f>
        <v>39.99000168</v>
      </c>
      <c r="D2634" s="6" t="n">
        <f aca="false">1_Data_EDA!J2635</f>
        <v>5</v>
      </c>
      <c r="E2634" s="7" t="n">
        <f aca="false">1_Data_EDA!K2635</f>
        <v>199.9499969</v>
      </c>
      <c r="F2634" s="7" t="n">
        <f aca="false">1_Data_EDA!L2635</f>
        <v>4</v>
      </c>
      <c r="G2634" s="8" t="n">
        <f aca="false">1_Data_EDA!M2635</f>
        <v>0.02</v>
      </c>
      <c r="H2634" s="6" t="n">
        <f aca="false">IF(1_Data_EDA!B2635="First Class",1,0)</f>
        <v>1</v>
      </c>
      <c r="I2634" s="6" t="n">
        <f aca="false">IF(1_Data_EDA!B2635="Second Class",1,0)</f>
        <v>0</v>
      </c>
      <c r="J2634" s="6" t="n">
        <f aca="false">IF(1_Data_EDA!B2635="Same Day",1,0)</f>
        <v>0</v>
      </c>
      <c r="K2634" s="6" t="n">
        <f aca="false">IF(1_Data_EDA!C2635="Corporate",1,0)</f>
        <v>0</v>
      </c>
      <c r="L2634" s="6" t="n">
        <f aca="false">IF(1_Data_EDA!C2635="Home Office",1,0)</f>
        <v>0</v>
      </c>
      <c r="M2634" s="6" t="n">
        <f aca="false">IF(1_Data_EDA!D2635="Europe",1,0)</f>
        <v>0</v>
      </c>
      <c r="N2634" s="6" t="n">
        <f aca="false">IF(1_Data_EDA!D2635="LATAM",1,0)</f>
        <v>1</v>
      </c>
      <c r="O2634" s="6" t="n">
        <f aca="false">IF(1_Data_EDA!D2635="Pacific Asia",1,0)</f>
        <v>0</v>
      </c>
      <c r="P2634" s="6" t="n">
        <f aca="false">IF(1_Data_EDA!D2635="USCA",1,0)</f>
        <v>0</v>
      </c>
      <c r="Q2634" s="6" t="n">
        <f aca="false">IF(C2634&gt;MEDIAN(C$5:C$8004),1,0)</f>
        <v>0</v>
      </c>
      <c r="R2634" s="6" t="n">
        <f aca="false">IF(D2634&gt;2,1,0)</f>
        <v>1</v>
      </c>
    </row>
    <row r="2635" customFormat="false" ht="15" hidden="false" customHeight="true" outlineLevel="0" collapsed="false">
      <c r="A2635" s="6" t="n">
        <f aca="false">1_Data_EDA!O2636</f>
        <v>1</v>
      </c>
      <c r="B2635" s="6" t="n">
        <f aca="false">1_Data_EDA!H2636</f>
        <v>2</v>
      </c>
      <c r="C2635" s="7" t="n">
        <f aca="false">1_Data_EDA!I2636</f>
        <v>49.97999954</v>
      </c>
      <c r="D2635" s="6" t="n">
        <f aca="false">1_Data_EDA!J2636</f>
        <v>2</v>
      </c>
      <c r="E2635" s="7" t="n">
        <f aca="false">1_Data_EDA!K2636</f>
        <v>99.95999908</v>
      </c>
      <c r="F2635" s="7" t="n">
        <f aca="false">1_Data_EDA!L2636</f>
        <v>7</v>
      </c>
      <c r="G2635" s="8" t="n">
        <f aca="false">1_Data_EDA!M2636</f>
        <v>0.07</v>
      </c>
      <c r="H2635" s="6" t="n">
        <f aca="false">IF(1_Data_EDA!B2636="First Class",1,0)</f>
        <v>0</v>
      </c>
      <c r="I2635" s="6" t="n">
        <f aca="false">IF(1_Data_EDA!B2636="Second Class",1,0)</f>
        <v>1</v>
      </c>
      <c r="J2635" s="6" t="n">
        <f aca="false">IF(1_Data_EDA!B2636="Same Day",1,0)</f>
        <v>0</v>
      </c>
      <c r="K2635" s="6" t="n">
        <f aca="false">IF(1_Data_EDA!C2636="Corporate",1,0)</f>
        <v>0</v>
      </c>
      <c r="L2635" s="6" t="n">
        <f aca="false">IF(1_Data_EDA!C2636="Home Office",1,0)</f>
        <v>0</v>
      </c>
      <c r="M2635" s="6" t="n">
        <f aca="false">IF(1_Data_EDA!D2636="Europe",1,0)</f>
        <v>0</v>
      </c>
      <c r="N2635" s="6" t="n">
        <f aca="false">IF(1_Data_EDA!D2636="LATAM",1,0)</f>
        <v>0</v>
      </c>
      <c r="O2635" s="6" t="n">
        <f aca="false">IF(1_Data_EDA!D2636="Pacific Asia",1,0)</f>
        <v>0</v>
      </c>
      <c r="P2635" s="6" t="n">
        <f aca="false">IF(1_Data_EDA!D2636="USCA",1,0)</f>
        <v>1</v>
      </c>
      <c r="Q2635" s="6" t="n">
        <f aca="false">IF(C2635&gt;MEDIAN(C$5:C$8004),1,0)</f>
        <v>0</v>
      </c>
      <c r="R2635" s="6" t="n">
        <f aca="false">IF(D2635&gt;2,1,0)</f>
        <v>0</v>
      </c>
    </row>
    <row r="2636" customFormat="false" ht="15" hidden="false" customHeight="true" outlineLevel="0" collapsed="false">
      <c r="A2636" s="6" t="n">
        <f aca="false">1_Data_EDA!O2637</f>
        <v>1</v>
      </c>
      <c r="B2636" s="6" t="n">
        <f aca="false">1_Data_EDA!H2637</f>
        <v>1</v>
      </c>
      <c r="C2636" s="7" t="n">
        <f aca="false">1_Data_EDA!I2637</f>
        <v>299.980011</v>
      </c>
      <c r="D2636" s="6" t="n">
        <f aca="false">1_Data_EDA!J2637</f>
        <v>1</v>
      </c>
      <c r="E2636" s="7" t="n">
        <f aca="false">1_Data_EDA!K2637</f>
        <v>299.980011</v>
      </c>
      <c r="F2636" s="7" t="n">
        <f aca="false">1_Data_EDA!L2637</f>
        <v>45</v>
      </c>
      <c r="G2636" s="8" t="n">
        <f aca="false">1_Data_EDA!M2637</f>
        <v>0.150000006</v>
      </c>
      <c r="H2636" s="6" t="n">
        <f aca="false">IF(1_Data_EDA!B2637="First Class",1,0)</f>
        <v>1</v>
      </c>
      <c r="I2636" s="6" t="n">
        <f aca="false">IF(1_Data_EDA!B2637="Second Class",1,0)</f>
        <v>0</v>
      </c>
      <c r="J2636" s="6" t="n">
        <f aca="false">IF(1_Data_EDA!B2637="Same Day",1,0)</f>
        <v>0</v>
      </c>
      <c r="K2636" s="6" t="n">
        <f aca="false">IF(1_Data_EDA!C2637="Corporate",1,0)</f>
        <v>0</v>
      </c>
      <c r="L2636" s="6" t="n">
        <f aca="false">IF(1_Data_EDA!C2637="Home Office",1,0)</f>
        <v>1</v>
      </c>
      <c r="M2636" s="6" t="n">
        <f aca="false">IF(1_Data_EDA!D2637="Europe",1,0)</f>
        <v>0</v>
      </c>
      <c r="N2636" s="6" t="n">
        <f aca="false">IF(1_Data_EDA!D2637="LATAM",1,0)</f>
        <v>1</v>
      </c>
      <c r="O2636" s="6" t="n">
        <f aca="false">IF(1_Data_EDA!D2637="Pacific Asia",1,0)</f>
        <v>0</v>
      </c>
      <c r="P2636" s="6" t="n">
        <f aca="false">IF(1_Data_EDA!D2637="USCA",1,0)</f>
        <v>0</v>
      </c>
      <c r="Q2636" s="6" t="n">
        <f aca="false">IF(C2636&gt;MEDIAN(C$5:C$8004),1,0)</f>
        <v>1</v>
      </c>
      <c r="R2636" s="6" t="n">
        <f aca="false">IF(D2636&gt;2,1,0)</f>
        <v>0</v>
      </c>
    </row>
    <row r="2637" customFormat="false" ht="15" hidden="false" customHeight="true" outlineLevel="0" collapsed="false">
      <c r="A2637" s="6" t="n">
        <f aca="false">1_Data_EDA!O2638</f>
        <v>1</v>
      </c>
      <c r="B2637" s="6" t="n">
        <f aca="false">1_Data_EDA!H2638</f>
        <v>0</v>
      </c>
      <c r="C2637" s="7" t="n">
        <f aca="false">1_Data_EDA!I2638</f>
        <v>129.9900055</v>
      </c>
      <c r="D2637" s="6" t="n">
        <f aca="false">1_Data_EDA!J2638</f>
        <v>1</v>
      </c>
      <c r="E2637" s="7" t="n">
        <f aca="false">1_Data_EDA!K2638</f>
        <v>129.9900055</v>
      </c>
      <c r="F2637" s="7" t="n">
        <f aca="false">1_Data_EDA!L2638</f>
        <v>9.100000381</v>
      </c>
      <c r="G2637" s="8" t="n">
        <f aca="false">1_Data_EDA!M2638</f>
        <v>0.07</v>
      </c>
      <c r="H2637" s="6" t="n">
        <f aca="false">IF(1_Data_EDA!B2638="First Class",1,0)</f>
        <v>0</v>
      </c>
      <c r="I2637" s="6" t="n">
        <f aca="false">IF(1_Data_EDA!B2638="Second Class",1,0)</f>
        <v>0</v>
      </c>
      <c r="J2637" s="6" t="n">
        <f aca="false">IF(1_Data_EDA!B2638="Same Day",1,0)</f>
        <v>1</v>
      </c>
      <c r="K2637" s="6" t="n">
        <f aca="false">IF(1_Data_EDA!C2638="Corporate",1,0)</f>
        <v>0</v>
      </c>
      <c r="L2637" s="6" t="n">
        <f aca="false">IF(1_Data_EDA!C2638="Home Office",1,0)</f>
        <v>0</v>
      </c>
      <c r="M2637" s="6" t="n">
        <f aca="false">IF(1_Data_EDA!D2638="Europe",1,0)</f>
        <v>0</v>
      </c>
      <c r="N2637" s="6" t="n">
        <f aca="false">IF(1_Data_EDA!D2638="LATAM",1,0)</f>
        <v>0</v>
      </c>
      <c r="O2637" s="6" t="n">
        <f aca="false">IF(1_Data_EDA!D2638="Pacific Asia",1,0)</f>
        <v>1</v>
      </c>
      <c r="P2637" s="6" t="n">
        <f aca="false">IF(1_Data_EDA!D2638="USCA",1,0)</f>
        <v>0</v>
      </c>
      <c r="Q2637" s="6" t="n">
        <f aca="false">IF(C2637&gt;MEDIAN(C$5:C$8004),1,0)</f>
        <v>1</v>
      </c>
      <c r="R2637" s="6" t="n">
        <f aca="false">IF(D2637&gt;2,1,0)</f>
        <v>0</v>
      </c>
    </row>
    <row r="2638" customFormat="false" ht="15" hidden="false" customHeight="true" outlineLevel="0" collapsed="false">
      <c r="A2638" s="6" t="n">
        <f aca="false">1_Data_EDA!O2639</f>
        <v>1</v>
      </c>
      <c r="B2638" s="6" t="n">
        <f aca="false">1_Data_EDA!H2639</f>
        <v>1</v>
      </c>
      <c r="C2638" s="7" t="n">
        <f aca="false">1_Data_EDA!I2639</f>
        <v>24.98999977</v>
      </c>
      <c r="D2638" s="6" t="n">
        <f aca="false">1_Data_EDA!J2639</f>
        <v>5</v>
      </c>
      <c r="E2638" s="7" t="n">
        <f aca="false">1_Data_EDA!K2639</f>
        <v>124.9499969</v>
      </c>
      <c r="F2638" s="7" t="n">
        <f aca="false">1_Data_EDA!L2639</f>
        <v>21.23999977</v>
      </c>
      <c r="G2638" s="8" t="n">
        <f aca="false">1_Data_EDA!M2639</f>
        <v>0.170000002</v>
      </c>
      <c r="H2638" s="6" t="n">
        <f aca="false">IF(1_Data_EDA!B2639="First Class",1,0)</f>
        <v>1</v>
      </c>
      <c r="I2638" s="6" t="n">
        <f aca="false">IF(1_Data_EDA!B2639="Second Class",1,0)</f>
        <v>0</v>
      </c>
      <c r="J2638" s="6" t="n">
        <f aca="false">IF(1_Data_EDA!B2639="Same Day",1,0)</f>
        <v>0</v>
      </c>
      <c r="K2638" s="6" t="n">
        <f aca="false">IF(1_Data_EDA!C2639="Corporate",1,0)</f>
        <v>1</v>
      </c>
      <c r="L2638" s="6" t="n">
        <f aca="false">IF(1_Data_EDA!C2639="Home Office",1,0)</f>
        <v>0</v>
      </c>
      <c r="M2638" s="6" t="n">
        <f aca="false">IF(1_Data_EDA!D2639="Europe",1,0)</f>
        <v>0</v>
      </c>
      <c r="N2638" s="6" t="n">
        <f aca="false">IF(1_Data_EDA!D2639="LATAM",1,0)</f>
        <v>0</v>
      </c>
      <c r="O2638" s="6" t="n">
        <f aca="false">IF(1_Data_EDA!D2639="Pacific Asia",1,0)</f>
        <v>0</v>
      </c>
      <c r="P2638" s="6" t="n">
        <f aca="false">IF(1_Data_EDA!D2639="USCA",1,0)</f>
        <v>0</v>
      </c>
      <c r="Q2638" s="6" t="n">
        <f aca="false">IF(C2638&gt;MEDIAN(C$5:C$8004),1,0)</f>
        <v>0</v>
      </c>
      <c r="R2638" s="6" t="n">
        <f aca="false">IF(D2638&gt;2,1,0)</f>
        <v>1</v>
      </c>
    </row>
    <row r="2639" customFormat="false" ht="15" hidden="false" customHeight="true" outlineLevel="0" collapsed="false">
      <c r="A2639" s="6" t="n">
        <f aca="false">1_Data_EDA!O2640</f>
        <v>0</v>
      </c>
      <c r="B2639" s="6" t="n">
        <f aca="false">1_Data_EDA!H2640</f>
        <v>4</v>
      </c>
      <c r="C2639" s="7" t="n">
        <f aca="false">1_Data_EDA!I2640</f>
        <v>50</v>
      </c>
      <c r="D2639" s="6" t="n">
        <f aca="false">1_Data_EDA!J2640</f>
        <v>1</v>
      </c>
      <c r="E2639" s="7" t="n">
        <f aca="false">1_Data_EDA!K2640</f>
        <v>50</v>
      </c>
      <c r="F2639" s="7" t="n">
        <f aca="false">1_Data_EDA!L2640</f>
        <v>6</v>
      </c>
      <c r="G2639" s="8" t="n">
        <f aca="false">1_Data_EDA!M2640</f>
        <v>0.119999997</v>
      </c>
      <c r="H2639" s="6" t="n">
        <f aca="false">IF(1_Data_EDA!B2640="First Class",1,0)</f>
        <v>0</v>
      </c>
      <c r="I2639" s="6" t="n">
        <f aca="false">IF(1_Data_EDA!B2640="Second Class",1,0)</f>
        <v>0</v>
      </c>
      <c r="J2639" s="6" t="n">
        <f aca="false">IF(1_Data_EDA!B2640="Same Day",1,0)</f>
        <v>0</v>
      </c>
      <c r="K2639" s="6" t="n">
        <f aca="false">IF(1_Data_EDA!C2640="Corporate",1,0)</f>
        <v>0</v>
      </c>
      <c r="L2639" s="6" t="n">
        <f aca="false">IF(1_Data_EDA!C2640="Home Office",1,0)</f>
        <v>0</v>
      </c>
      <c r="M2639" s="6" t="n">
        <f aca="false">IF(1_Data_EDA!D2640="Europe",1,0)</f>
        <v>1</v>
      </c>
      <c r="N2639" s="6" t="n">
        <f aca="false">IF(1_Data_EDA!D2640="LATAM",1,0)</f>
        <v>0</v>
      </c>
      <c r="O2639" s="6" t="n">
        <f aca="false">IF(1_Data_EDA!D2640="Pacific Asia",1,0)</f>
        <v>0</v>
      </c>
      <c r="P2639" s="6" t="n">
        <f aca="false">IF(1_Data_EDA!D2640="USCA",1,0)</f>
        <v>0</v>
      </c>
      <c r="Q2639" s="6" t="n">
        <f aca="false">IF(C2639&gt;MEDIAN(C$5:C$8004),1,0)</f>
        <v>0</v>
      </c>
      <c r="R2639" s="6" t="n">
        <f aca="false">IF(D2639&gt;2,1,0)</f>
        <v>0</v>
      </c>
    </row>
    <row r="2640" customFormat="false" ht="15" hidden="false" customHeight="true" outlineLevel="0" collapsed="false">
      <c r="A2640" s="6" t="n">
        <f aca="false">1_Data_EDA!O2641</f>
        <v>1</v>
      </c>
      <c r="B2640" s="6" t="n">
        <f aca="false">1_Data_EDA!H2641</f>
        <v>1</v>
      </c>
      <c r="C2640" s="7" t="n">
        <f aca="false">1_Data_EDA!I2641</f>
        <v>99.98999786</v>
      </c>
      <c r="D2640" s="6" t="n">
        <f aca="false">1_Data_EDA!J2641</f>
        <v>5</v>
      </c>
      <c r="E2640" s="7" t="n">
        <f aca="false">1_Data_EDA!K2641</f>
        <v>499.9500122</v>
      </c>
      <c r="F2640" s="7" t="n">
        <f aca="false">1_Data_EDA!L2641</f>
        <v>84.98999786</v>
      </c>
      <c r="G2640" s="8" t="n">
        <f aca="false">1_Data_EDA!M2641</f>
        <v>0.170000002</v>
      </c>
      <c r="H2640" s="6" t="n">
        <f aca="false">IF(1_Data_EDA!B2641="First Class",1,0)</f>
        <v>1</v>
      </c>
      <c r="I2640" s="6" t="n">
        <f aca="false">IF(1_Data_EDA!B2641="Second Class",1,0)</f>
        <v>0</v>
      </c>
      <c r="J2640" s="6" t="n">
        <f aca="false">IF(1_Data_EDA!B2641="Same Day",1,0)</f>
        <v>0</v>
      </c>
      <c r="K2640" s="6" t="n">
        <f aca="false">IF(1_Data_EDA!C2641="Corporate",1,0)</f>
        <v>0</v>
      </c>
      <c r="L2640" s="6" t="n">
        <f aca="false">IF(1_Data_EDA!C2641="Home Office",1,0)</f>
        <v>0</v>
      </c>
      <c r="M2640" s="6" t="n">
        <f aca="false">IF(1_Data_EDA!D2641="Europe",1,0)</f>
        <v>0</v>
      </c>
      <c r="N2640" s="6" t="n">
        <f aca="false">IF(1_Data_EDA!D2641="LATAM",1,0)</f>
        <v>0</v>
      </c>
      <c r="O2640" s="6" t="n">
        <f aca="false">IF(1_Data_EDA!D2641="Pacific Asia",1,0)</f>
        <v>0</v>
      </c>
      <c r="P2640" s="6" t="n">
        <f aca="false">IF(1_Data_EDA!D2641="USCA",1,0)</f>
        <v>1</v>
      </c>
      <c r="Q2640" s="6" t="n">
        <f aca="false">IF(C2640&gt;MEDIAN(C$5:C$8004),1,0)</f>
        <v>1</v>
      </c>
      <c r="R2640" s="6" t="n">
        <f aca="false">IF(D2640&gt;2,1,0)</f>
        <v>1</v>
      </c>
    </row>
    <row r="2641" customFormat="false" ht="15" hidden="false" customHeight="true" outlineLevel="0" collapsed="false">
      <c r="A2641" s="6" t="n">
        <f aca="false">1_Data_EDA!O2642</f>
        <v>0</v>
      </c>
      <c r="B2641" s="6" t="n">
        <f aca="false">1_Data_EDA!H2642</f>
        <v>4</v>
      </c>
      <c r="C2641" s="7" t="n">
        <f aca="false">1_Data_EDA!I2642</f>
        <v>24.98999977</v>
      </c>
      <c r="D2641" s="6" t="n">
        <f aca="false">1_Data_EDA!J2642</f>
        <v>5</v>
      </c>
      <c r="E2641" s="7" t="n">
        <f aca="false">1_Data_EDA!K2642</f>
        <v>124.9499969</v>
      </c>
      <c r="F2641" s="7" t="n">
        <f aca="false">1_Data_EDA!L2642</f>
        <v>22.48999977</v>
      </c>
      <c r="G2641" s="8" t="n">
        <f aca="false">1_Data_EDA!M2642</f>
        <v>0.180000007</v>
      </c>
      <c r="H2641" s="6" t="n">
        <f aca="false">IF(1_Data_EDA!B2642="First Class",1,0)</f>
        <v>0</v>
      </c>
      <c r="I2641" s="6" t="n">
        <f aca="false">IF(1_Data_EDA!B2642="Second Class",1,0)</f>
        <v>0</v>
      </c>
      <c r="J2641" s="6" t="n">
        <f aca="false">IF(1_Data_EDA!B2642="Same Day",1,0)</f>
        <v>0</v>
      </c>
      <c r="K2641" s="6" t="n">
        <f aca="false">IF(1_Data_EDA!C2642="Corporate",1,0)</f>
        <v>0</v>
      </c>
      <c r="L2641" s="6" t="n">
        <f aca="false">IF(1_Data_EDA!C2642="Home Office",1,0)</f>
        <v>0</v>
      </c>
      <c r="M2641" s="6" t="n">
        <f aca="false">IF(1_Data_EDA!D2642="Europe",1,0)</f>
        <v>0</v>
      </c>
      <c r="N2641" s="6" t="n">
        <f aca="false">IF(1_Data_EDA!D2642="LATAM",1,0)</f>
        <v>0</v>
      </c>
      <c r="O2641" s="6" t="n">
        <f aca="false">IF(1_Data_EDA!D2642="Pacific Asia",1,0)</f>
        <v>1</v>
      </c>
      <c r="P2641" s="6" t="n">
        <f aca="false">IF(1_Data_EDA!D2642="USCA",1,0)</f>
        <v>0</v>
      </c>
      <c r="Q2641" s="6" t="n">
        <f aca="false">IF(C2641&gt;MEDIAN(C$5:C$8004),1,0)</f>
        <v>0</v>
      </c>
      <c r="R2641" s="6" t="n">
        <f aca="false">IF(D2641&gt;2,1,0)</f>
        <v>1</v>
      </c>
    </row>
    <row r="2642" customFormat="false" ht="15" hidden="false" customHeight="true" outlineLevel="0" collapsed="false">
      <c r="A2642" s="6" t="n">
        <f aca="false">1_Data_EDA!O2643</f>
        <v>0</v>
      </c>
      <c r="B2642" s="6" t="n">
        <f aca="false">1_Data_EDA!H2643</f>
        <v>4</v>
      </c>
      <c r="C2642" s="7" t="n">
        <f aca="false">1_Data_EDA!I2643</f>
        <v>59.99000168</v>
      </c>
      <c r="D2642" s="6" t="n">
        <f aca="false">1_Data_EDA!J2643</f>
        <v>4</v>
      </c>
      <c r="E2642" s="7" t="n">
        <f aca="false">1_Data_EDA!K2643</f>
        <v>239.9600067</v>
      </c>
      <c r="F2642" s="7" t="n">
        <f aca="false">1_Data_EDA!L2643</f>
        <v>13.19999981</v>
      </c>
      <c r="G2642" s="8" t="n">
        <f aca="false">1_Data_EDA!M2643</f>
        <v>0.059999999</v>
      </c>
      <c r="H2642" s="6" t="n">
        <f aca="false">IF(1_Data_EDA!B2643="First Class",1,0)</f>
        <v>0</v>
      </c>
      <c r="I2642" s="6" t="n">
        <f aca="false">IF(1_Data_EDA!B2643="Second Class",1,0)</f>
        <v>0</v>
      </c>
      <c r="J2642" s="6" t="n">
        <f aca="false">IF(1_Data_EDA!B2643="Same Day",1,0)</f>
        <v>0</v>
      </c>
      <c r="K2642" s="6" t="n">
        <f aca="false">IF(1_Data_EDA!C2643="Corporate",1,0)</f>
        <v>1</v>
      </c>
      <c r="L2642" s="6" t="n">
        <f aca="false">IF(1_Data_EDA!C2643="Home Office",1,0)</f>
        <v>0</v>
      </c>
      <c r="M2642" s="6" t="n">
        <f aca="false">IF(1_Data_EDA!D2643="Europe",1,0)</f>
        <v>1</v>
      </c>
      <c r="N2642" s="6" t="n">
        <f aca="false">IF(1_Data_EDA!D2643="LATAM",1,0)</f>
        <v>0</v>
      </c>
      <c r="O2642" s="6" t="n">
        <f aca="false">IF(1_Data_EDA!D2643="Pacific Asia",1,0)</f>
        <v>0</v>
      </c>
      <c r="P2642" s="6" t="n">
        <f aca="false">IF(1_Data_EDA!D2643="USCA",1,0)</f>
        <v>0</v>
      </c>
      <c r="Q2642" s="6" t="n">
        <f aca="false">IF(C2642&gt;MEDIAN(C$5:C$8004),1,0)</f>
        <v>0</v>
      </c>
      <c r="R2642" s="6" t="n">
        <f aca="false">IF(D2642&gt;2,1,0)</f>
        <v>1</v>
      </c>
    </row>
    <row r="2643" customFormat="false" ht="15" hidden="false" customHeight="true" outlineLevel="0" collapsed="false">
      <c r="A2643" s="6" t="n">
        <f aca="false">1_Data_EDA!O2644</f>
        <v>1</v>
      </c>
      <c r="B2643" s="6" t="n">
        <f aca="false">1_Data_EDA!H2644</f>
        <v>2</v>
      </c>
      <c r="C2643" s="7" t="n">
        <f aca="false">1_Data_EDA!I2644</f>
        <v>49.97999954</v>
      </c>
      <c r="D2643" s="6" t="n">
        <f aca="false">1_Data_EDA!J2644</f>
        <v>2</v>
      </c>
      <c r="E2643" s="7" t="n">
        <f aca="false">1_Data_EDA!K2644</f>
        <v>99.95999908</v>
      </c>
      <c r="F2643" s="7" t="n">
        <f aca="false">1_Data_EDA!L2644</f>
        <v>4</v>
      </c>
      <c r="G2643" s="8" t="n">
        <f aca="false">1_Data_EDA!M2644</f>
        <v>0.039999999</v>
      </c>
      <c r="H2643" s="6" t="n">
        <f aca="false">IF(1_Data_EDA!B2644="First Class",1,0)</f>
        <v>0</v>
      </c>
      <c r="I2643" s="6" t="n">
        <f aca="false">IF(1_Data_EDA!B2644="Second Class",1,0)</f>
        <v>1</v>
      </c>
      <c r="J2643" s="6" t="n">
        <f aca="false">IF(1_Data_EDA!B2644="Same Day",1,0)</f>
        <v>0</v>
      </c>
      <c r="K2643" s="6" t="n">
        <f aca="false">IF(1_Data_EDA!C2644="Corporate",1,0)</f>
        <v>0</v>
      </c>
      <c r="L2643" s="6" t="n">
        <f aca="false">IF(1_Data_EDA!C2644="Home Office",1,0)</f>
        <v>0</v>
      </c>
      <c r="M2643" s="6" t="n">
        <f aca="false">IF(1_Data_EDA!D2644="Europe",1,0)</f>
        <v>0</v>
      </c>
      <c r="N2643" s="6" t="n">
        <f aca="false">IF(1_Data_EDA!D2644="LATAM",1,0)</f>
        <v>1</v>
      </c>
      <c r="O2643" s="6" t="n">
        <f aca="false">IF(1_Data_EDA!D2644="Pacific Asia",1,0)</f>
        <v>0</v>
      </c>
      <c r="P2643" s="6" t="n">
        <f aca="false">IF(1_Data_EDA!D2644="USCA",1,0)</f>
        <v>0</v>
      </c>
      <c r="Q2643" s="6" t="n">
        <f aca="false">IF(C2643&gt;MEDIAN(C$5:C$8004),1,0)</f>
        <v>0</v>
      </c>
      <c r="R2643" s="6" t="n">
        <f aca="false">IF(D2643&gt;2,1,0)</f>
        <v>0</v>
      </c>
    </row>
    <row r="2644" customFormat="false" ht="15" hidden="false" customHeight="true" outlineLevel="0" collapsed="false">
      <c r="A2644" s="6" t="n">
        <f aca="false">1_Data_EDA!O2645</f>
        <v>0</v>
      </c>
      <c r="B2644" s="6" t="n">
        <f aca="false">1_Data_EDA!H2645</f>
        <v>4</v>
      </c>
      <c r="C2644" s="7" t="n">
        <f aca="false">1_Data_EDA!I2645</f>
        <v>129.9900055</v>
      </c>
      <c r="D2644" s="6" t="n">
        <f aca="false">1_Data_EDA!J2645</f>
        <v>1</v>
      </c>
      <c r="E2644" s="7" t="n">
        <f aca="false">1_Data_EDA!K2645</f>
        <v>129.9900055</v>
      </c>
      <c r="F2644" s="7" t="n">
        <f aca="false">1_Data_EDA!L2645</f>
        <v>20.79999924</v>
      </c>
      <c r="G2644" s="8" t="n">
        <f aca="false">1_Data_EDA!M2645</f>
        <v>0.159999996</v>
      </c>
      <c r="H2644" s="6" t="n">
        <f aca="false">IF(1_Data_EDA!B2645="First Class",1,0)</f>
        <v>0</v>
      </c>
      <c r="I2644" s="6" t="n">
        <f aca="false">IF(1_Data_EDA!B2645="Second Class",1,0)</f>
        <v>0</v>
      </c>
      <c r="J2644" s="6" t="n">
        <f aca="false">IF(1_Data_EDA!B2645="Same Day",1,0)</f>
        <v>0</v>
      </c>
      <c r="K2644" s="6" t="n">
        <f aca="false">IF(1_Data_EDA!C2645="Corporate",1,0)</f>
        <v>0</v>
      </c>
      <c r="L2644" s="6" t="n">
        <f aca="false">IF(1_Data_EDA!C2645="Home Office",1,0)</f>
        <v>0</v>
      </c>
      <c r="M2644" s="6" t="n">
        <f aca="false">IF(1_Data_EDA!D2645="Europe",1,0)</f>
        <v>0</v>
      </c>
      <c r="N2644" s="6" t="n">
        <f aca="false">IF(1_Data_EDA!D2645="LATAM",1,0)</f>
        <v>0</v>
      </c>
      <c r="O2644" s="6" t="n">
        <f aca="false">IF(1_Data_EDA!D2645="Pacific Asia",1,0)</f>
        <v>1</v>
      </c>
      <c r="P2644" s="6" t="n">
        <f aca="false">IF(1_Data_EDA!D2645="USCA",1,0)</f>
        <v>0</v>
      </c>
      <c r="Q2644" s="6" t="n">
        <f aca="false">IF(C2644&gt;MEDIAN(C$5:C$8004),1,0)</f>
        <v>1</v>
      </c>
      <c r="R2644" s="6" t="n">
        <f aca="false">IF(D2644&gt;2,1,0)</f>
        <v>0</v>
      </c>
    </row>
    <row r="2645" customFormat="false" ht="15" hidden="false" customHeight="true" outlineLevel="0" collapsed="false">
      <c r="A2645" s="6" t="n">
        <f aca="false">1_Data_EDA!O2646</f>
        <v>1</v>
      </c>
      <c r="B2645" s="6" t="n">
        <f aca="false">1_Data_EDA!H2646</f>
        <v>4</v>
      </c>
      <c r="C2645" s="7" t="n">
        <f aca="false">1_Data_EDA!I2646</f>
        <v>164.3800049</v>
      </c>
      <c r="D2645" s="6" t="n">
        <f aca="false">1_Data_EDA!J2646</f>
        <v>1</v>
      </c>
      <c r="E2645" s="7" t="n">
        <f aca="false">1_Data_EDA!K2646</f>
        <v>164.3800049</v>
      </c>
      <c r="F2645" s="7" t="n">
        <f aca="false">1_Data_EDA!L2646</f>
        <v>24.65999985</v>
      </c>
      <c r="G2645" s="8" t="n">
        <f aca="false">1_Data_EDA!M2646</f>
        <v>0.150000006</v>
      </c>
      <c r="H2645" s="6" t="n">
        <f aca="false">IF(1_Data_EDA!B2646="First Class",1,0)</f>
        <v>0</v>
      </c>
      <c r="I2645" s="6" t="n">
        <f aca="false">IF(1_Data_EDA!B2646="Second Class",1,0)</f>
        <v>0</v>
      </c>
      <c r="J2645" s="6" t="n">
        <f aca="false">IF(1_Data_EDA!B2646="Same Day",1,0)</f>
        <v>0</v>
      </c>
      <c r="K2645" s="6" t="n">
        <f aca="false">IF(1_Data_EDA!C2646="Corporate",1,0)</f>
        <v>0</v>
      </c>
      <c r="L2645" s="6" t="n">
        <f aca="false">IF(1_Data_EDA!C2646="Home Office",1,0)</f>
        <v>0</v>
      </c>
      <c r="M2645" s="6" t="n">
        <f aca="false">IF(1_Data_EDA!D2646="Europe",1,0)</f>
        <v>0</v>
      </c>
      <c r="N2645" s="6" t="n">
        <f aca="false">IF(1_Data_EDA!D2646="LATAM",1,0)</f>
        <v>0</v>
      </c>
      <c r="O2645" s="6" t="n">
        <f aca="false">IF(1_Data_EDA!D2646="Pacific Asia",1,0)</f>
        <v>1</v>
      </c>
      <c r="P2645" s="6" t="n">
        <f aca="false">IF(1_Data_EDA!D2646="USCA",1,0)</f>
        <v>0</v>
      </c>
      <c r="Q2645" s="6" t="n">
        <f aca="false">IF(C2645&gt;MEDIAN(C$5:C$8004),1,0)</f>
        <v>1</v>
      </c>
      <c r="R2645" s="6" t="n">
        <f aca="false">IF(D2645&gt;2,1,0)</f>
        <v>0</v>
      </c>
    </row>
    <row r="2646" customFormat="false" ht="15" hidden="false" customHeight="true" outlineLevel="0" collapsed="false">
      <c r="A2646" s="6" t="n">
        <f aca="false">1_Data_EDA!O2647</f>
        <v>0</v>
      </c>
      <c r="B2646" s="6" t="n">
        <f aca="false">1_Data_EDA!H2647</f>
        <v>4</v>
      </c>
      <c r="C2646" s="7" t="n">
        <f aca="false">1_Data_EDA!I2647</f>
        <v>119.9899979</v>
      </c>
      <c r="D2646" s="6" t="n">
        <f aca="false">1_Data_EDA!J2647</f>
        <v>1</v>
      </c>
      <c r="E2646" s="7" t="n">
        <f aca="false">1_Data_EDA!K2647</f>
        <v>119.9899979</v>
      </c>
      <c r="F2646" s="7" t="n">
        <f aca="false">1_Data_EDA!L2647</f>
        <v>6.599999905</v>
      </c>
      <c r="G2646" s="8" t="n">
        <f aca="false">1_Data_EDA!M2647</f>
        <v>0.059999999</v>
      </c>
      <c r="H2646" s="6" t="n">
        <f aca="false">IF(1_Data_EDA!B2647="First Class",1,0)</f>
        <v>0</v>
      </c>
      <c r="I2646" s="6" t="n">
        <f aca="false">IF(1_Data_EDA!B2647="Second Class",1,0)</f>
        <v>0</v>
      </c>
      <c r="J2646" s="6" t="n">
        <f aca="false">IF(1_Data_EDA!B2647="Same Day",1,0)</f>
        <v>0</v>
      </c>
      <c r="K2646" s="6" t="n">
        <f aca="false">IF(1_Data_EDA!C2647="Corporate",1,0)</f>
        <v>0</v>
      </c>
      <c r="L2646" s="6" t="n">
        <f aca="false">IF(1_Data_EDA!C2647="Home Office",1,0)</f>
        <v>0</v>
      </c>
      <c r="M2646" s="6" t="n">
        <f aca="false">IF(1_Data_EDA!D2647="Europe",1,0)</f>
        <v>0</v>
      </c>
      <c r="N2646" s="6" t="n">
        <f aca="false">IF(1_Data_EDA!D2647="LATAM",1,0)</f>
        <v>1</v>
      </c>
      <c r="O2646" s="6" t="n">
        <f aca="false">IF(1_Data_EDA!D2647="Pacific Asia",1,0)</f>
        <v>0</v>
      </c>
      <c r="P2646" s="6" t="n">
        <f aca="false">IF(1_Data_EDA!D2647="USCA",1,0)</f>
        <v>0</v>
      </c>
      <c r="Q2646" s="6" t="n">
        <f aca="false">IF(C2646&gt;MEDIAN(C$5:C$8004),1,0)</f>
        <v>1</v>
      </c>
      <c r="R2646" s="6" t="n">
        <f aca="false">IF(D2646&gt;2,1,0)</f>
        <v>0</v>
      </c>
    </row>
    <row r="2647" customFormat="false" ht="15" hidden="false" customHeight="true" outlineLevel="0" collapsed="false">
      <c r="A2647" s="6" t="n">
        <f aca="false">1_Data_EDA!O2648</f>
        <v>1</v>
      </c>
      <c r="B2647" s="6" t="n">
        <f aca="false">1_Data_EDA!H2648</f>
        <v>2</v>
      </c>
      <c r="C2647" s="7" t="n">
        <f aca="false">1_Data_EDA!I2648</f>
        <v>129.9900055</v>
      </c>
      <c r="D2647" s="6" t="n">
        <f aca="false">1_Data_EDA!J2648</f>
        <v>1</v>
      </c>
      <c r="E2647" s="7" t="n">
        <f aca="false">1_Data_EDA!K2648</f>
        <v>129.9900055</v>
      </c>
      <c r="F2647" s="7" t="n">
        <f aca="false">1_Data_EDA!L2648</f>
        <v>1.299999952</v>
      </c>
      <c r="G2647" s="8" t="n">
        <f aca="false">1_Data_EDA!M2648</f>
        <v>0.01</v>
      </c>
      <c r="H2647" s="6" t="n">
        <f aca="false">IF(1_Data_EDA!B2648="First Class",1,0)</f>
        <v>0</v>
      </c>
      <c r="I2647" s="6" t="n">
        <f aca="false">IF(1_Data_EDA!B2648="Second Class",1,0)</f>
        <v>1</v>
      </c>
      <c r="J2647" s="6" t="n">
        <f aca="false">IF(1_Data_EDA!B2648="Same Day",1,0)</f>
        <v>0</v>
      </c>
      <c r="K2647" s="6" t="n">
        <f aca="false">IF(1_Data_EDA!C2648="Corporate",1,0)</f>
        <v>0</v>
      </c>
      <c r="L2647" s="6" t="n">
        <f aca="false">IF(1_Data_EDA!C2648="Home Office",1,0)</f>
        <v>0</v>
      </c>
      <c r="M2647" s="6" t="n">
        <f aca="false">IF(1_Data_EDA!D2648="Europe",1,0)</f>
        <v>0</v>
      </c>
      <c r="N2647" s="6" t="n">
        <f aca="false">IF(1_Data_EDA!D2648="LATAM",1,0)</f>
        <v>0</v>
      </c>
      <c r="O2647" s="6" t="n">
        <f aca="false">IF(1_Data_EDA!D2648="Pacific Asia",1,0)</f>
        <v>1</v>
      </c>
      <c r="P2647" s="6" t="n">
        <f aca="false">IF(1_Data_EDA!D2648="USCA",1,0)</f>
        <v>0</v>
      </c>
      <c r="Q2647" s="6" t="n">
        <f aca="false">IF(C2647&gt;MEDIAN(C$5:C$8004),1,0)</f>
        <v>1</v>
      </c>
      <c r="R2647" s="6" t="n">
        <f aca="false">IF(D2647&gt;2,1,0)</f>
        <v>0</v>
      </c>
    </row>
    <row r="2648" customFormat="false" ht="15" hidden="false" customHeight="true" outlineLevel="0" collapsed="false">
      <c r="A2648" s="6" t="n">
        <f aca="false">1_Data_EDA!O2649</f>
        <v>1</v>
      </c>
      <c r="B2648" s="6" t="n">
        <f aca="false">1_Data_EDA!H2649</f>
        <v>4</v>
      </c>
      <c r="C2648" s="7" t="n">
        <f aca="false">1_Data_EDA!I2649</f>
        <v>399.980011</v>
      </c>
      <c r="D2648" s="6" t="n">
        <f aca="false">1_Data_EDA!J2649</f>
        <v>1</v>
      </c>
      <c r="E2648" s="7" t="n">
        <f aca="false">1_Data_EDA!K2649</f>
        <v>399.980011</v>
      </c>
      <c r="F2648" s="7" t="n">
        <f aca="false">1_Data_EDA!L2649</f>
        <v>22</v>
      </c>
      <c r="G2648" s="8" t="n">
        <f aca="false">1_Data_EDA!M2649</f>
        <v>0.059999999</v>
      </c>
      <c r="H2648" s="6" t="n">
        <f aca="false">IF(1_Data_EDA!B2649="First Class",1,0)</f>
        <v>0</v>
      </c>
      <c r="I2648" s="6" t="n">
        <f aca="false">IF(1_Data_EDA!B2649="Second Class",1,0)</f>
        <v>0</v>
      </c>
      <c r="J2648" s="6" t="n">
        <f aca="false">IF(1_Data_EDA!B2649="Same Day",1,0)</f>
        <v>0</v>
      </c>
      <c r="K2648" s="6" t="n">
        <f aca="false">IF(1_Data_EDA!C2649="Corporate",1,0)</f>
        <v>0</v>
      </c>
      <c r="L2648" s="6" t="n">
        <f aca="false">IF(1_Data_EDA!C2649="Home Office",1,0)</f>
        <v>1</v>
      </c>
      <c r="M2648" s="6" t="n">
        <f aca="false">IF(1_Data_EDA!D2649="Europe",1,0)</f>
        <v>0</v>
      </c>
      <c r="N2648" s="6" t="n">
        <f aca="false">IF(1_Data_EDA!D2649="LATAM",1,0)</f>
        <v>1</v>
      </c>
      <c r="O2648" s="6" t="n">
        <f aca="false">IF(1_Data_EDA!D2649="Pacific Asia",1,0)</f>
        <v>0</v>
      </c>
      <c r="P2648" s="6" t="n">
        <f aca="false">IF(1_Data_EDA!D2649="USCA",1,0)</f>
        <v>0</v>
      </c>
      <c r="Q2648" s="6" t="n">
        <f aca="false">IF(C2648&gt;MEDIAN(C$5:C$8004),1,0)</f>
        <v>1</v>
      </c>
      <c r="R2648" s="6" t="n">
        <f aca="false">IF(D2648&gt;2,1,0)</f>
        <v>0</v>
      </c>
    </row>
    <row r="2649" customFormat="false" ht="15" hidden="false" customHeight="true" outlineLevel="0" collapsed="false">
      <c r="A2649" s="6" t="n">
        <f aca="false">1_Data_EDA!O2650</f>
        <v>0</v>
      </c>
      <c r="B2649" s="6" t="n">
        <f aca="false">1_Data_EDA!H2650</f>
        <v>4</v>
      </c>
      <c r="C2649" s="7" t="n">
        <f aca="false">1_Data_EDA!I2650</f>
        <v>399.980011</v>
      </c>
      <c r="D2649" s="6" t="n">
        <f aca="false">1_Data_EDA!J2650</f>
        <v>1</v>
      </c>
      <c r="E2649" s="7" t="n">
        <f aca="false">1_Data_EDA!K2650</f>
        <v>399.980011</v>
      </c>
      <c r="F2649" s="7" t="n">
        <f aca="false">1_Data_EDA!L2650</f>
        <v>72</v>
      </c>
      <c r="G2649" s="8" t="n">
        <f aca="false">1_Data_EDA!M2650</f>
        <v>0.180000007</v>
      </c>
      <c r="H2649" s="6" t="n">
        <f aca="false">IF(1_Data_EDA!B2650="First Class",1,0)</f>
        <v>0</v>
      </c>
      <c r="I2649" s="6" t="n">
        <f aca="false">IF(1_Data_EDA!B2650="Second Class",1,0)</f>
        <v>0</v>
      </c>
      <c r="J2649" s="6" t="n">
        <f aca="false">IF(1_Data_EDA!B2650="Same Day",1,0)</f>
        <v>0</v>
      </c>
      <c r="K2649" s="6" t="n">
        <f aca="false">IF(1_Data_EDA!C2650="Corporate",1,0)</f>
        <v>0</v>
      </c>
      <c r="L2649" s="6" t="n">
        <f aca="false">IF(1_Data_EDA!C2650="Home Office",1,0)</f>
        <v>0</v>
      </c>
      <c r="M2649" s="6" t="n">
        <f aca="false">IF(1_Data_EDA!D2650="Europe",1,0)</f>
        <v>0</v>
      </c>
      <c r="N2649" s="6" t="n">
        <f aca="false">IF(1_Data_EDA!D2650="LATAM",1,0)</f>
        <v>1</v>
      </c>
      <c r="O2649" s="6" t="n">
        <f aca="false">IF(1_Data_EDA!D2650="Pacific Asia",1,0)</f>
        <v>0</v>
      </c>
      <c r="P2649" s="6" t="n">
        <f aca="false">IF(1_Data_EDA!D2650="USCA",1,0)</f>
        <v>0</v>
      </c>
      <c r="Q2649" s="6" t="n">
        <f aca="false">IF(C2649&gt;MEDIAN(C$5:C$8004),1,0)</f>
        <v>1</v>
      </c>
      <c r="R2649" s="6" t="n">
        <f aca="false">IF(D2649&gt;2,1,0)</f>
        <v>0</v>
      </c>
    </row>
    <row r="2650" customFormat="false" ht="15" hidden="false" customHeight="true" outlineLevel="0" collapsed="false">
      <c r="A2650" s="6" t="n">
        <f aca="false">1_Data_EDA!O2651</f>
        <v>0</v>
      </c>
      <c r="B2650" s="6" t="n">
        <f aca="false">1_Data_EDA!H2651</f>
        <v>4</v>
      </c>
      <c r="C2650" s="7" t="n">
        <f aca="false">1_Data_EDA!I2651</f>
        <v>39.99000168</v>
      </c>
      <c r="D2650" s="6" t="n">
        <f aca="false">1_Data_EDA!J2651</f>
        <v>2</v>
      </c>
      <c r="E2650" s="7" t="n">
        <f aca="false">1_Data_EDA!K2651</f>
        <v>79.98000336</v>
      </c>
      <c r="F2650" s="7" t="n">
        <f aca="false">1_Data_EDA!L2651</f>
        <v>14.39999962</v>
      </c>
      <c r="G2650" s="8" t="n">
        <f aca="false">1_Data_EDA!M2651</f>
        <v>0.180000007</v>
      </c>
      <c r="H2650" s="6" t="n">
        <f aca="false">IF(1_Data_EDA!B2651="First Class",1,0)</f>
        <v>0</v>
      </c>
      <c r="I2650" s="6" t="n">
        <f aca="false">IF(1_Data_EDA!B2651="Second Class",1,0)</f>
        <v>0</v>
      </c>
      <c r="J2650" s="6" t="n">
        <f aca="false">IF(1_Data_EDA!B2651="Same Day",1,0)</f>
        <v>0</v>
      </c>
      <c r="K2650" s="6" t="n">
        <f aca="false">IF(1_Data_EDA!C2651="Corporate",1,0)</f>
        <v>0</v>
      </c>
      <c r="L2650" s="6" t="n">
        <f aca="false">IF(1_Data_EDA!C2651="Home Office",1,0)</f>
        <v>0</v>
      </c>
      <c r="M2650" s="6" t="n">
        <f aca="false">IF(1_Data_EDA!D2651="Europe",1,0)</f>
        <v>0</v>
      </c>
      <c r="N2650" s="6" t="n">
        <f aca="false">IF(1_Data_EDA!D2651="LATAM",1,0)</f>
        <v>0</v>
      </c>
      <c r="O2650" s="6" t="n">
        <f aca="false">IF(1_Data_EDA!D2651="Pacific Asia",1,0)</f>
        <v>0</v>
      </c>
      <c r="P2650" s="6" t="n">
        <f aca="false">IF(1_Data_EDA!D2651="USCA",1,0)</f>
        <v>1</v>
      </c>
      <c r="Q2650" s="6" t="n">
        <f aca="false">IF(C2650&gt;MEDIAN(C$5:C$8004),1,0)</f>
        <v>0</v>
      </c>
      <c r="R2650" s="6" t="n">
        <f aca="false">IF(D2650&gt;2,1,0)</f>
        <v>0</v>
      </c>
    </row>
    <row r="2651" customFormat="false" ht="15" hidden="false" customHeight="true" outlineLevel="0" collapsed="false">
      <c r="A2651" s="6" t="n">
        <f aca="false">1_Data_EDA!O2652</f>
        <v>1</v>
      </c>
      <c r="B2651" s="6" t="n">
        <f aca="false">1_Data_EDA!H2652</f>
        <v>4</v>
      </c>
      <c r="C2651" s="7" t="n">
        <f aca="false">1_Data_EDA!I2652</f>
        <v>129.9900055</v>
      </c>
      <c r="D2651" s="6" t="n">
        <f aca="false">1_Data_EDA!J2652</f>
        <v>1</v>
      </c>
      <c r="E2651" s="7" t="n">
        <f aca="false">1_Data_EDA!K2652</f>
        <v>129.9900055</v>
      </c>
      <c r="F2651" s="7" t="n">
        <f aca="false">1_Data_EDA!L2652</f>
        <v>15.60000038</v>
      </c>
      <c r="G2651" s="8" t="n">
        <f aca="false">1_Data_EDA!M2652</f>
        <v>0.119999997</v>
      </c>
      <c r="H2651" s="6" t="n">
        <f aca="false">IF(1_Data_EDA!B2652="First Class",1,0)</f>
        <v>0</v>
      </c>
      <c r="I2651" s="6" t="n">
        <f aca="false">IF(1_Data_EDA!B2652="Second Class",1,0)</f>
        <v>0</v>
      </c>
      <c r="J2651" s="6" t="n">
        <f aca="false">IF(1_Data_EDA!B2652="Same Day",1,0)</f>
        <v>0</v>
      </c>
      <c r="K2651" s="6" t="n">
        <f aca="false">IF(1_Data_EDA!C2652="Corporate",1,0)</f>
        <v>0</v>
      </c>
      <c r="L2651" s="6" t="n">
        <f aca="false">IF(1_Data_EDA!C2652="Home Office",1,0)</f>
        <v>0</v>
      </c>
      <c r="M2651" s="6" t="n">
        <f aca="false">IF(1_Data_EDA!D2652="Europe",1,0)</f>
        <v>0</v>
      </c>
      <c r="N2651" s="6" t="n">
        <f aca="false">IF(1_Data_EDA!D2652="LATAM",1,0)</f>
        <v>0</v>
      </c>
      <c r="O2651" s="6" t="n">
        <f aca="false">IF(1_Data_EDA!D2652="Pacific Asia",1,0)</f>
        <v>1</v>
      </c>
      <c r="P2651" s="6" t="n">
        <f aca="false">IF(1_Data_EDA!D2652="USCA",1,0)</f>
        <v>0</v>
      </c>
      <c r="Q2651" s="6" t="n">
        <f aca="false">IF(C2651&gt;MEDIAN(C$5:C$8004),1,0)</f>
        <v>1</v>
      </c>
      <c r="R2651" s="6" t="n">
        <f aca="false">IF(D2651&gt;2,1,0)</f>
        <v>0</v>
      </c>
    </row>
    <row r="2652" customFormat="false" ht="15" hidden="false" customHeight="true" outlineLevel="0" collapsed="false">
      <c r="A2652" s="6" t="n">
        <f aca="false">1_Data_EDA!O2653</f>
        <v>1</v>
      </c>
      <c r="B2652" s="6" t="n">
        <f aca="false">1_Data_EDA!H2653</f>
        <v>4</v>
      </c>
      <c r="C2652" s="7" t="n">
        <f aca="false">1_Data_EDA!I2653</f>
        <v>49.97999954</v>
      </c>
      <c r="D2652" s="6" t="n">
        <f aca="false">1_Data_EDA!J2653</f>
        <v>4</v>
      </c>
      <c r="E2652" s="7" t="n">
        <f aca="false">1_Data_EDA!K2653</f>
        <v>199.9199982</v>
      </c>
      <c r="F2652" s="7" t="n">
        <f aca="false">1_Data_EDA!L2653</f>
        <v>10</v>
      </c>
      <c r="G2652" s="8" t="n">
        <f aca="false">1_Data_EDA!M2653</f>
        <v>0.050000001</v>
      </c>
      <c r="H2652" s="6" t="n">
        <f aca="false">IF(1_Data_EDA!B2653="First Class",1,0)</f>
        <v>0</v>
      </c>
      <c r="I2652" s="6" t="n">
        <f aca="false">IF(1_Data_EDA!B2653="Second Class",1,0)</f>
        <v>0</v>
      </c>
      <c r="J2652" s="6" t="n">
        <f aca="false">IF(1_Data_EDA!B2653="Same Day",1,0)</f>
        <v>0</v>
      </c>
      <c r="K2652" s="6" t="n">
        <f aca="false">IF(1_Data_EDA!C2653="Corporate",1,0)</f>
        <v>1</v>
      </c>
      <c r="L2652" s="6" t="n">
        <f aca="false">IF(1_Data_EDA!C2653="Home Office",1,0)</f>
        <v>0</v>
      </c>
      <c r="M2652" s="6" t="n">
        <f aca="false">IF(1_Data_EDA!D2653="Europe",1,0)</f>
        <v>0</v>
      </c>
      <c r="N2652" s="6" t="n">
        <f aca="false">IF(1_Data_EDA!D2653="LATAM",1,0)</f>
        <v>0</v>
      </c>
      <c r="O2652" s="6" t="n">
        <f aca="false">IF(1_Data_EDA!D2653="Pacific Asia",1,0)</f>
        <v>0</v>
      </c>
      <c r="P2652" s="6" t="n">
        <f aca="false">IF(1_Data_EDA!D2653="USCA",1,0)</f>
        <v>1</v>
      </c>
      <c r="Q2652" s="6" t="n">
        <f aca="false">IF(C2652&gt;MEDIAN(C$5:C$8004),1,0)</f>
        <v>0</v>
      </c>
      <c r="R2652" s="6" t="n">
        <f aca="false">IF(D2652&gt;2,1,0)</f>
        <v>1</v>
      </c>
    </row>
    <row r="2653" customFormat="false" ht="15" hidden="false" customHeight="true" outlineLevel="0" collapsed="false">
      <c r="A2653" s="6" t="n">
        <f aca="false">1_Data_EDA!O2654</f>
        <v>1</v>
      </c>
      <c r="B2653" s="6" t="n">
        <f aca="false">1_Data_EDA!H2654</f>
        <v>1</v>
      </c>
      <c r="C2653" s="7" t="n">
        <f aca="false">1_Data_EDA!I2654</f>
        <v>24.98999977</v>
      </c>
      <c r="D2653" s="6" t="n">
        <f aca="false">1_Data_EDA!J2654</f>
        <v>4</v>
      </c>
      <c r="E2653" s="7" t="n">
        <f aca="false">1_Data_EDA!K2654</f>
        <v>99.95999908</v>
      </c>
      <c r="F2653" s="7" t="n">
        <f aca="false">1_Data_EDA!L2654</f>
        <v>19.98999977</v>
      </c>
      <c r="G2653" s="8" t="n">
        <f aca="false">1_Data_EDA!M2654</f>
        <v>0.200000003</v>
      </c>
      <c r="H2653" s="6" t="n">
        <f aca="false">IF(1_Data_EDA!B2654="First Class",1,0)</f>
        <v>1</v>
      </c>
      <c r="I2653" s="6" t="n">
        <f aca="false">IF(1_Data_EDA!B2654="Second Class",1,0)</f>
        <v>0</v>
      </c>
      <c r="J2653" s="6" t="n">
        <f aca="false">IF(1_Data_EDA!B2654="Same Day",1,0)</f>
        <v>0</v>
      </c>
      <c r="K2653" s="6" t="n">
        <f aca="false">IF(1_Data_EDA!C2654="Corporate",1,0)</f>
        <v>0</v>
      </c>
      <c r="L2653" s="6" t="n">
        <f aca="false">IF(1_Data_EDA!C2654="Home Office",1,0)</f>
        <v>1</v>
      </c>
      <c r="M2653" s="6" t="n">
        <f aca="false">IF(1_Data_EDA!D2654="Europe",1,0)</f>
        <v>1</v>
      </c>
      <c r="N2653" s="6" t="n">
        <f aca="false">IF(1_Data_EDA!D2654="LATAM",1,0)</f>
        <v>0</v>
      </c>
      <c r="O2653" s="6" t="n">
        <f aca="false">IF(1_Data_EDA!D2654="Pacific Asia",1,0)</f>
        <v>0</v>
      </c>
      <c r="P2653" s="6" t="n">
        <f aca="false">IF(1_Data_EDA!D2654="USCA",1,0)</f>
        <v>0</v>
      </c>
      <c r="Q2653" s="6" t="n">
        <f aca="false">IF(C2653&gt;MEDIAN(C$5:C$8004),1,0)</f>
        <v>0</v>
      </c>
      <c r="R2653" s="6" t="n">
        <f aca="false">IF(D2653&gt;2,1,0)</f>
        <v>1</v>
      </c>
    </row>
    <row r="2654" customFormat="false" ht="15" hidden="false" customHeight="true" outlineLevel="0" collapsed="false">
      <c r="A2654" s="6" t="n">
        <f aca="false">1_Data_EDA!O2655</f>
        <v>1</v>
      </c>
      <c r="B2654" s="6" t="n">
        <f aca="false">1_Data_EDA!H2655</f>
        <v>2</v>
      </c>
      <c r="C2654" s="7" t="n">
        <f aca="false">1_Data_EDA!I2655</f>
        <v>34.99000168</v>
      </c>
      <c r="D2654" s="6" t="n">
        <f aca="false">1_Data_EDA!J2655</f>
        <v>3</v>
      </c>
      <c r="E2654" s="7" t="n">
        <f aca="false">1_Data_EDA!K2655</f>
        <v>104.9700012</v>
      </c>
      <c r="F2654" s="7" t="n">
        <f aca="false">1_Data_EDA!L2655</f>
        <v>9.449999809</v>
      </c>
      <c r="G2654" s="8" t="n">
        <f aca="false">1_Data_EDA!M2655</f>
        <v>0.090000004</v>
      </c>
      <c r="H2654" s="6" t="n">
        <f aca="false">IF(1_Data_EDA!B2655="First Class",1,0)</f>
        <v>0</v>
      </c>
      <c r="I2654" s="6" t="n">
        <f aca="false">IF(1_Data_EDA!B2655="Second Class",1,0)</f>
        <v>1</v>
      </c>
      <c r="J2654" s="6" t="n">
        <f aca="false">IF(1_Data_EDA!B2655="Same Day",1,0)</f>
        <v>0</v>
      </c>
      <c r="K2654" s="6" t="n">
        <f aca="false">IF(1_Data_EDA!C2655="Corporate",1,0)</f>
        <v>0</v>
      </c>
      <c r="L2654" s="6" t="n">
        <f aca="false">IF(1_Data_EDA!C2655="Home Office",1,0)</f>
        <v>0</v>
      </c>
      <c r="M2654" s="6" t="n">
        <f aca="false">IF(1_Data_EDA!D2655="Europe",1,0)</f>
        <v>1</v>
      </c>
      <c r="N2654" s="6" t="n">
        <f aca="false">IF(1_Data_EDA!D2655="LATAM",1,0)</f>
        <v>0</v>
      </c>
      <c r="O2654" s="6" t="n">
        <f aca="false">IF(1_Data_EDA!D2655="Pacific Asia",1,0)</f>
        <v>0</v>
      </c>
      <c r="P2654" s="6" t="n">
        <f aca="false">IF(1_Data_EDA!D2655="USCA",1,0)</f>
        <v>0</v>
      </c>
      <c r="Q2654" s="6" t="n">
        <f aca="false">IF(C2654&gt;MEDIAN(C$5:C$8004),1,0)</f>
        <v>0</v>
      </c>
      <c r="R2654" s="6" t="n">
        <f aca="false">IF(D2654&gt;2,1,0)</f>
        <v>1</v>
      </c>
    </row>
    <row r="2655" customFormat="false" ht="15" hidden="false" customHeight="true" outlineLevel="0" collapsed="false">
      <c r="A2655" s="6" t="n">
        <f aca="false">1_Data_EDA!O2656</f>
        <v>0</v>
      </c>
      <c r="B2655" s="6" t="n">
        <f aca="false">1_Data_EDA!H2656</f>
        <v>0</v>
      </c>
      <c r="C2655" s="7" t="n">
        <f aca="false">1_Data_EDA!I2656</f>
        <v>299.980011</v>
      </c>
      <c r="D2655" s="6" t="n">
        <f aca="false">1_Data_EDA!J2656</f>
        <v>1</v>
      </c>
      <c r="E2655" s="7" t="n">
        <f aca="false">1_Data_EDA!K2656</f>
        <v>299.980011</v>
      </c>
      <c r="F2655" s="7" t="n">
        <f aca="false">1_Data_EDA!L2656</f>
        <v>16.5</v>
      </c>
      <c r="G2655" s="8" t="n">
        <f aca="false">1_Data_EDA!M2656</f>
        <v>0.059999999</v>
      </c>
      <c r="H2655" s="6" t="n">
        <f aca="false">IF(1_Data_EDA!B2656="First Class",1,0)</f>
        <v>0</v>
      </c>
      <c r="I2655" s="6" t="n">
        <f aca="false">IF(1_Data_EDA!B2656="Second Class",1,0)</f>
        <v>0</v>
      </c>
      <c r="J2655" s="6" t="n">
        <f aca="false">IF(1_Data_EDA!B2656="Same Day",1,0)</f>
        <v>1</v>
      </c>
      <c r="K2655" s="6" t="n">
        <f aca="false">IF(1_Data_EDA!C2656="Corporate",1,0)</f>
        <v>0</v>
      </c>
      <c r="L2655" s="6" t="n">
        <f aca="false">IF(1_Data_EDA!C2656="Home Office",1,0)</f>
        <v>0</v>
      </c>
      <c r="M2655" s="6" t="n">
        <f aca="false">IF(1_Data_EDA!D2656="Europe",1,0)</f>
        <v>0</v>
      </c>
      <c r="N2655" s="6" t="n">
        <f aca="false">IF(1_Data_EDA!D2656="LATAM",1,0)</f>
        <v>0</v>
      </c>
      <c r="O2655" s="6" t="n">
        <f aca="false">IF(1_Data_EDA!D2656="Pacific Asia",1,0)</f>
        <v>0</v>
      </c>
      <c r="P2655" s="6" t="n">
        <f aca="false">IF(1_Data_EDA!D2656="USCA",1,0)</f>
        <v>0</v>
      </c>
      <c r="Q2655" s="6" t="n">
        <f aca="false">IF(C2655&gt;MEDIAN(C$5:C$8004),1,0)</f>
        <v>1</v>
      </c>
      <c r="R2655" s="6" t="n">
        <f aca="false">IF(D2655&gt;2,1,0)</f>
        <v>0</v>
      </c>
    </row>
    <row r="2656" customFormat="false" ht="15" hidden="false" customHeight="true" outlineLevel="0" collapsed="false">
      <c r="A2656" s="6" t="n">
        <f aca="false">1_Data_EDA!O2657</f>
        <v>1</v>
      </c>
      <c r="B2656" s="6" t="n">
        <f aca="false">1_Data_EDA!H2657</f>
        <v>4</v>
      </c>
      <c r="C2656" s="7" t="n">
        <f aca="false">1_Data_EDA!I2657</f>
        <v>99.98999786</v>
      </c>
      <c r="D2656" s="6" t="n">
        <f aca="false">1_Data_EDA!J2657</f>
        <v>1</v>
      </c>
      <c r="E2656" s="7" t="n">
        <f aca="false">1_Data_EDA!K2657</f>
        <v>99.98999786</v>
      </c>
      <c r="F2656" s="7" t="n">
        <f aca="false">1_Data_EDA!L2657</f>
        <v>25</v>
      </c>
      <c r="G2656" s="8" t="n">
        <f aca="false">1_Data_EDA!M2657</f>
        <v>0.25</v>
      </c>
      <c r="H2656" s="6" t="n">
        <f aca="false">IF(1_Data_EDA!B2657="First Class",1,0)</f>
        <v>0</v>
      </c>
      <c r="I2656" s="6" t="n">
        <f aca="false">IF(1_Data_EDA!B2657="Second Class",1,0)</f>
        <v>0</v>
      </c>
      <c r="J2656" s="6" t="n">
        <f aca="false">IF(1_Data_EDA!B2657="Same Day",1,0)</f>
        <v>0</v>
      </c>
      <c r="K2656" s="6" t="n">
        <f aca="false">IF(1_Data_EDA!C2657="Corporate",1,0)</f>
        <v>0</v>
      </c>
      <c r="L2656" s="6" t="n">
        <f aca="false">IF(1_Data_EDA!C2657="Home Office",1,0)</f>
        <v>1</v>
      </c>
      <c r="M2656" s="6" t="n">
        <f aca="false">IF(1_Data_EDA!D2657="Europe",1,0)</f>
        <v>0</v>
      </c>
      <c r="N2656" s="6" t="n">
        <f aca="false">IF(1_Data_EDA!D2657="LATAM",1,0)</f>
        <v>1</v>
      </c>
      <c r="O2656" s="6" t="n">
        <f aca="false">IF(1_Data_EDA!D2657="Pacific Asia",1,0)</f>
        <v>0</v>
      </c>
      <c r="P2656" s="6" t="n">
        <f aca="false">IF(1_Data_EDA!D2657="USCA",1,0)</f>
        <v>0</v>
      </c>
      <c r="Q2656" s="6" t="n">
        <f aca="false">IF(C2656&gt;MEDIAN(C$5:C$8004),1,0)</f>
        <v>1</v>
      </c>
      <c r="R2656" s="6" t="n">
        <f aca="false">IF(D2656&gt;2,1,0)</f>
        <v>0</v>
      </c>
    </row>
    <row r="2657" customFormat="false" ht="15" hidden="false" customHeight="true" outlineLevel="0" collapsed="false">
      <c r="A2657" s="6" t="n">
        <f aca="false">1_Data_EDA!O2658</f>
        <v>0</v>
      </c>
      <c r="B2657" s="6" t="n">
        <f aca="false">1_Data_EDA!H2658</f>
        <v>2</v>
      </c>
      <c r="C2657" s="7" t="n">
        <f aca="false">1_Data_EDA!I2658</f>
        <v>399.980011</v>
      </c>
      <c r="D2657" s="6" t="n">
        <f aca="false">1_Data_EDA!J2658</f>
        <v>1</v>
      </c>
      <c r="E2657" s="7" t="n">
        <f aca="false">1_Data_EDA!K2658</f>
        <v>399.980011</v>
      </c>
      <c r="F2657" s="7" t="n">
        <f aca="false">1_Data_EDA!L2658</f>
        <v>8</v>
      </c>
      <c r="G2657" s="8" t="n">
        <f aca="false">1_Data_EDA!M2658</f>
        <v>0.02</v>
      </c>
      <c r="H2657" s="6" t="n">
        <f aca="false">IF(1_Data_EDA!B2658="First Class",1,0)</f>
        <v>0</v>
      </c>
      <c r="I2657" s="6" t="n">
        <f aca="false">IF(1_Data_EDA!B2658="Second Class",1,0)</f>
        <v>1</v>
      </c>
      <c r="J2657" s="6" t="n">
        <f aca="false">IF(1_Data_EDA!B2658="Same Day",1,0)</f>
        <v>0</v>
      </c>
      <c r="K2657" s="6" t="n">
        <f aca="false">IF(1_Data_EDA!C2658="Corporate",1,0)</f>
        <v>1</v>
      </c>
      <c r="L2657" s="6" t="n">
        <f aca="false">IF(1_Data_EDA!C2658="Home Office",1,0)</f>
        <v>0</v>
      </c>
      <c r="M2657" s="6" t="n">
        <f aca="false">IF(1_Data_EDA!D2658="Europe",1,0)</f>
        <v>1</v>
      </c>
      <c r="N2657" s="6" t="n">
        <f aca="false">IF(1_Data_EDA!D2658="LATAM",1,0)</f>
        <v>0</v>
      </c>
      <c r="O2657" s="6" t="n">
        <f aca="false">IF(1_Data_EDA!D2658="Pacific Asia",1,0)</f>
        <v>0</v>
      </c>
      <c r="P2657" s="6" t="n">
        <f aca="false">IF(1_Data_EDA!D2658="USCA",1,0)</f>
        <v>0</v>
      </c>
      <c r="Q2657" s="6" t="n">
        <f aca="false">IF(C2657&gt;MEDIAN(C$5:C$8004),1,0)</f>
        <v>1</v>
      </c>
      <c r="R2657" s="6" t="n">
        <f aca="false">IF(D2657&gt;2,1,0)</f>
        <v>0</v>
      </c>
    </row>
    <row r="2658" customFormat="false" ht="15" hidden="false" customHeight="true" outlineLevel="0" collapsed="false">
      <c r="A2658" s="6" t="n">
        <f aca="false">1_Data_EDA!O2659</f>
        <v>0</v>
      </c>
      <c r="B2658" s="6" t="n">
        <f aca="false">1_Data_EDA!H2659</f>
        <v>4</v>
      </c>
      <c r="C2658" s="7" t="n">
        <f aca="false">1_Data_EDA!I2659</f>
        <v>399.980011</v>
      </c>
      <c r="D2658" s="6" t="n">
        <f aca="false">1_Data_EDA!J2659</f>
        <v>1</v>
      </c>
      <c r="E2658" s="7" t="n">
        <f aca="false">1_Data_EDA!K2659</f>
        <v>399.980011</v>
      </c>
      <c r="F2658" s="7" t="n">
        <f aca="false">1_Data_EDA!L2659</f>
        <v>80</v>
      </c>
      <c r="G2658" s="8" t="n">
        <f aca="false">1_Data_EDA!M2659</f>
        <v>0.200000003</v>
      </c>
      <c r="H2658" s="6" t="n">
        <f aca="false">IF(1_Data_EDA!B2659="First Class",1,0)</f>
        <v>0</v>
      </c>
      <c r="I2658" s="6" t="n">
        <f aca="false">IF(1_Data_EDA!B2659="Second Class",1,0)</f>
        <v>0</v>
      </c>
      <c r="J2658" s="6" t="n">
        <f aca="false">IF(1_Data_EDA!B2659="Same Day",1,0)</f>
        <v>0</v>
      </c>
      <c r="K2658" s="6" t="n">
        <f aca="false">IF(1_Data_EDA!C2659="Corporate",1,0)</f>
        <v>0</v>
      </c>
      <c r="L2658" s="6" t="n">
        <f aca="false">IF(1_Data_EDA!C2659="Home Office",1,0)</f>
        <v>1</v>
      </c>
      <c r="M2658" s="6" t="n">
        <f aca="false">IF(1_Data_EDA!D2659="Europe",1,0)</f>
        <v>1</v>
      </c>
      <c r="N2658" s="6" t="n">
        <f aca="false">IF(1_Data_EDA!D2659="LATAM",1,0)</f>
        <v>0</v>
      </c>
      <c r="O2658" s="6" t="n">
        <f aca="false">IF(1_Data_EDA!D2659="Pacific Asia",1,0)</f>
        <v>0</v>
      </c>
      <c r="P2658" s="6" t="n">
        <f aca="false">IF(1_Data_EDA!D2659="USCA",1,0)</f>
        <v>0</v>
      </c>
      <c r="Q2658" s="6" t="n">
        <f aca="false">IF(C2658&gt;MEDIAN(C$5:C$8004),1,0)</f>
        <v>1</v>
      </c>
      <c r="R2658" s="6" t="n">
        <f aca="false">IF(D2658&gt;2,1,0)</f>
        <v>0</v>
      </c>
    </row>
    <row r="2659" customFormat="false" ht="15" hidden="false" customHeight="true" outlineLevel="0" collapsed="false">
      <c r="A2659" s="6" t="n">
        <f aca="false">1_Data_EDA!O2660</f>
        <v>1</v>
      </c>
      <c r="B2659" s="6" t="n">
        <f aca="false">1_Data_EDA!H2660</f>
        <v>4</v>
      </c>
      <c r="C2659" s="7" t="n">
        <f aca="false">1_Data_EDA!I2660</f>
        <v>299.980011</v>
      </c>
      <c r="D2659" s="6" t="n">
        <f aca="false">1_Data_EDA!J2660</f>
        <v>1</v>
      </c>
      <c r="E2659" s="7" t="n">
        <f aca="false">1_Data_EDA!K2660</f>
        <v>299.980011</v>
      </c>
      <c r="F2659" s="7" t="n">
        <f aca="false">1_Data_EDA!L2660</f>
        <v>54</v>
      </c>
      <c r="G2659" s="8" t="n">
        <f aca="false">1_Data_EDA!M2660</f>
        <v>0.180000007</v>
      </c>
      <c r="H2659" s="6" t="n">
        <f aca="false">IF(1_Data_EDA!B2660="First Class",1,0)</f>
        <v>0</v>
      </c>
      <c r="I2659" s="6" t="n">
        <f aca="false">IF(1_Data_EDA!B2660="Second Class",1,0)</f>
        <v>0</v>
      </c>
      <c r="J2659" s="6" t="n">
        <f aca="false">IF(1_Data_EDA!B2660="Same Day",1,0)</f>
        <v>0</v>
      </c>
      <c r="K2659" s="6" t="n">
        <f aca="false">IF(1_Data_EDA!C2660="Corporate",1,0)</f>
        <v>0</v>
      </c>
      <c r="L2659" s="6" t="n">
        <f aca="false">IF(1_Data_EDA!C2660="Home Office",1,0)</f>
        <v>1</v>
      </c>
      <c r="M2659" s="6" t="n">
        <f aca="false">IF(1_Data_EDA!D2660="Europe",1,0)</f>
        <v>0</v>
      </c>
      <c r="N2659" s="6" t="n">
        <f aca="false">IF(1_Data_EDA!D2660="LATAM",1,0)</f>
        <v>1</v>
      </c>
      <c r="O2659" s="6" t="n">
        <f aca="false">IF(1_Data_EDA!D2660="Pacific Asia",1,0)</f>
        <v>0</v>
      </c>
      <c r="P2659" s="6" t="n">
        <f aca="false">IF(1_Data_EDA!D2660="USCA",1,0)</f>
        <v>0</v>
      </c>
      <c r="Q2659" s="6" t="n">
        <f aca="false">IF(C2659&gt;MEDIAN(C$5:C$8004),1,0)</f>
        <v>1</v>
      </c>
      <c r="R2659" s="6" t="n">
        <f aca="false">IF(D2659&gt;2,1,0)</f>
        <v>0</v>
      </c>
    </row>
    <row r="2660" customFormat="false" ht="15" hidden="false" customHeight="true" outlineLevel="0" collapsed="false">
      <c r="A2660" s="6" t="n">
        <f aca="false">1_Data_EDA!O2661</f>
        <v>1</v>
      </c>
      <c r="B2660" s="6" t="n">
        <f aca="false">1_Data_EDA!H2661</f>
        <v>1</v>
      </c>
      <c r="C2660" s="7" t="n">
        <f aca="false">1_Data_EDA!I2661</f>
        <v>59.99000168</v>
      </c>
      <c r="D2660" s="6" t="n">
        <f aca="false">1_Data_EDA!J2661</f>
        <v>1</v>
      </c>
      <c r="E2660" s="7" t="n">
        <f aca="false">1_Data_EDA!K2661</f>
        <v>59.99000168</v>
      </c>
      <c r="F2660" s="7" t="n">
        <f aca="false">1_Data_EDA!L2661</f>
        <v>5.400000095</v>
      </c>
      <c r="G2660" s="8" t="n">
        <f aca="false">1_Data_EDA!M2661</f>
        <v>0.090000004</v>
      </c>
      <c r="H2660" s="6" t="n">
        <f aca="false">IF(1_Data_EDA!B2661="First Class",1,0)</f>
        <v>1</v>
      </c>
      <c r="I2660" s="6" t="n">
        <f aca="false">IF(1_Data_EDA!B2661="Second Class",1,0)</f>
        <v>0</v>
      </c>
      <c r="J2660" s="6" t="n">
        <f aca="false">IF(1_Data_EDA!B2661="Same Day",1,0)</f>
        <v>0</v>
      </c>
      <c r="K2660" s="6" t="n">
        <f aca="false">IF(1_Data_EDA!C2661="Corporate",1,0)</f>
        <v>0</v>
      </c>
      <c r="L2660" s="6" t="n">
        <f aca="false">IF(1_Data_EDA!C2661="Home Office",1,0)</f>
        <v>0</v>
      </c>
      <c r="M2660" s="6" t="n">
        <f aca="false">IF(1_Data_EDA!D2661="Europe",1,0)</f>
        <v>1</v>
      </c>
      <c r="N2660" s="6" t="n">
        <f aca="false">IF(1_Data_EDA!D2661="LATAM",1,0)</f>
        <v>0</v>
      </c>
      <c r="O2660" s="6" t="n">
        <f aca="false">IF(1_Data_EDA!D2661="Pacific Asia",1,0)</f>
        <v>0</v>
      </c>
      <c r="P2660" s="6" t="n">
        <f aca="false">IF(1_Data_EDA!D2661="USCA",1,0)</f>
        <v>0</v>
      </c>
      <c r="Q2660" s="6" t="n">
        <f aca="false">IF(C2660&gt;MEDIAN(C$5:C$8004),1,0)</f>
        <v>0</v>
      </c>
      <c r="R2660" s="6" t="n">
        <f aca="false">IF(D2660&gt;2,1,0)</f>
        <v>0</v>
      </c>
    </row>
    <row r="2661" customFormat="false" ht="15" hidden="false" customHeight="true" outlineLevel="0" collapsed="false">
      <c r="A2661" s="6" t="n">
        <f aca="false">1_Data_EDA!O2662</f>
        <v>1</v>
      </c>
      <c r="B2661" s="6" t="n">
        <f aca="false">1_Data_EDA!H2662</f>
        <v>0</v>
      </c>
      <c r="C2661" s="7" t="n">
        <f aca="false">1_Data_EDA!I2662</f>
        <v>129.9900055</v>
      </c>
      <c r="D2661" s="6" t="n">
        <f aca="false">1_Data_EDA!J2662</f>
        <v>1</v>
      </c>
      <c r="E2661" s="7" t="n">
        <f aca="false">1_Data_EDA!K2662</f>
        <v>129.9900055</v>
      </c>
      <c r="F2661" s="7" t="n">
        <f aca="false">1_Data_EDA!L2662</f>
        <v>7.150000095</v>
      </c>
      <c r="G2661" s="8" t="n">
        <f aca="false">1_Data_EDA!M2662</f>
        <v>0.059999999</v>
      </c>
      <c r="H2661" s="6" t="n">
        <f aca="false">IF(1_Data_EDA!B2662="First Class",1,0)</f>
        <v>0</v>
      </c>
      <c r="I2661" s="6" t="n">
        <f aca="false">IF(1_Data_EDA!B2662="Second Class",1,0)</f>
        <v>0</v>
      </c>
      <c r="J2661" s="6" t="n">
        <f aca="false">IF(1_Data_EDA!B2662="Same Day",1,0)</f>
        <v>1</v>
      </c>
      <c r="K2661" s="6" t="n">
        <f aca="false">IF(1_Data_EDA!C2662="Corporate",1,0)</f>
        <v>0</v>
      </c>
      <c r="L2661" s="6" t="n">
        <f aca="false">IF(1_Data_EDA!C2662="Home Office",1,0)</f>
        <v>0</v>
      </c>
      <c r="M2661" s="6" t="n">
        <f aca="false">IF(1_Data_EDA!D2662="Europe",1,0)</f>
        <v>0</v>
      </c>
      <c r="N2661" s="6" t="n">
        <f aca="false">IF(1_Data_EDA!D2662="LATAM",1,0)</f>
        <v>1</v>
      </c>
      <c r="O2661" s="6" t="n">
        <f aca="false">IF(1_Data_EDA!D2662="Pacific Asia",1,0)</f>
        <v>0</v>
      </c>
      <c r="P2661" s="6" t="n">
        <f aca="false">IF(1_Data_EDA!D2662="USCA",1,0)</f>
        <v>0</v>
      </c>
      <c r="Q2661" s="6" t="n">
        <f aca="false">IF(C2661&gt;MEDIAN(C$5:C$8004),1,0)</f>
        <v>1</v>
      </c>
      <c r="R2661" s="6" t="n">
        <f aca="false">IF(D2661&gt;2,1,0)</f>
        <v>0</v>
      </c>
    </row>
    <row r="2662" customFormat="false" ht="15" hidden="false" customHeight="true" outlineLevel="0" collapsed="false">
      <c r="A2662" s="6" t="n">
        <f aca="false">1_Data_EDA!O2663</f>
        <v>0</v>
      </c>
      <c r="B2662" s="6" t="n">
        <f aca="false">1_Data_EDA!H2663</f>
        <v>4</v>
      </c>
      <c r="C2662" s="7" t="n">
        <f aca="false">1_Data_EDA!I2663</f>
        <v>129.9900055</v>
      </c>
      <c r="D2662" s="6" t="n">
        <f aca="false">1_Data_EDA!J2663</f>
        <v>1</v>
      </c>
      <c r="E2662" s="7" t="n">
        <f aca="false">1_Data_EDA!K2663</f>
        <v>129.9900055</v>
      </c>
      <c r="F2662" s="7" t="n">
        <f aca="false">1_Data_EDA!L2663</f>
        <v>3.900000095</v>
      </c>
      <c r="G2662" s="8" t="n">
        <f aca="false">1_Data_EDA!M2663</f>
        <v>0.029999999</v>
      </c>
      <c r="H2662" s="6" t="n">
        <f aca="false">IF(1_Data_EDA!B2663="First Class",1,0)</f>
        <v>0</v>
      </c>
      <c r="I2662" s="6" t="n">
        <f aca="false">IF(1_Data_EDA!B2663="Second Class",1,0)</f>
        <v>0</v>
      </c>
      <c r="J2662" s="6" t="n">
        <f aca="false">IF(1_Data_EDA!B2663="Same Day",1,0)</f>
        <v>0</v>
      </c>
      <c r="K2662" s="6" t="n">
        <f aca="false">IF(1_Data_EDA!C2663="Corporate",1,0)</f>
        <v>0</v>
      </c>
      <c r="L2662" s="6" t="n">
        <f aca="false">IF(1_Data_EDA!C2663="Home Office",1,0)</f>
        <v>1</v>
      </c>
      <c r="M2662" s="6" t="n">
        <f aca="false">IF(1_Data_EDA!D2663="Europe",1,0)</f>
        <v>1</v>
      </c>
      <c r="N2662" s="6" t="n">
        <f aca="false">IF(1_Data_EDA!D2663="LATAM",1,0)</f>
        <v>0</v>
      </c>
      <c r="O2662" s="6" t="n">
        <f aca="false">IF(1_Data_EDA!D2663="Pacific Asia",1,0)</f>
        <v>0</v>
      </c>
      <c r="P2662" s="6" t="n">
        <f aca="false">IF(1_Data_EDA!D2663="USCA",1,0)</f>
        <v>0</v>
      </c>
      <c r="Q2662" s="6" t="n">
        <f aca="false">IF(C2662&gt;MEDIAN(C$5:C$8004),1,0)</f>
        <v>1</v>
      </c>
      <c r="R2662" s="6" t="n">
        <f aca="false">IF(D2662&gt;2,1,0)</f>
        <v>0</v>
      </c>
    </row>
    <row r="2663" customFormat="false" ht="15" hidden="false" customHeight="true" outlineLevel="0" collapsed="false">
      <c r="A2663" s="6" t="n">
        <f aca="false">1_Data_EDA!O2664</f>
        <v>1</v>
      </c>
      <c r="B2663" s="6" t="n">
        <f aca="false">1_Data_EDA!H2664</f>
        <v>4</v>
      </c>
      <c r="C2663" s="7" t="n">
        <f aca="false">1_Data_EDA!I2664</f>
        <v>89.98999786</v>
      </c>
      <c r="D2663" s="6" t="n">
        <f aca="false">1_Data_EDA!J2664</f>
        <v>5</v>
      </c>
      <c r="E2663" s="7" t="n">
        <f aca="false">1_Data_EDA!K2664</f>
        <v>449.9500122</v>
      </c>
      <c r="F2663" s="7" t="n">
        <f aca="false">1_Data_EDA!L2664</f>
        <v>18</v>
      </c>
      <c r="G2663" s="8" t="n">
        <f aca="false">1_Data_EDA!M2664</f>
        <v>0.039999999</v>
      </c>
      <c r="H2663" s="6" t="n">
        <f aca="false">IF(1_Data_EDA!B2664="First Class",1,0)</f>
        <v>0</v>
      </c>
      <c r="I2663" s="6" t="n">
        <f aca="false">IF(1_Data_EDA!B2664="Second Class",1,0)</f>
        <v>0</v>
      </c>
      <c r="J2663" s="6" t="n">
        <f aca="false">IF(1_Data_EDA!B2664="Same Day",1,0)</f>
        <v>0</v>
      </c>
      <c r="K2663" s="6" t="n">
        <f aca="false">IF(1_Data_EDA!C2664="Corporate",1,0)</f>
        <v>0</v>
      </c>
      <c r="L2663" s="6" t="n">
        <f aca="false">IF(1_Data_EDA!C2664="Home Office",1,0)</f>
        <v>0</v>
      </c>
      <c r="M2663" s="6" t="n">
        <f aca="false">IF(1_Data_EDA!D2664="Europe",1,0)</f>
        <v>1</v>
      </c>
      <c r="N2663" s="6" t="n">
        <f aca="false">IF(1_Data_EDA!D2664="LATAM",1,0)</f>
        <v>0</v>
      </c>
      <c r="O2663" s="6" t="n">
        <f aca="false">IF(1_Data_EDA!D2664="Pacific Asia",1,0)</f>
        <v>0</v>
      </c>
      <c r="P2663" s="6" t="n">
        <f aca="false">IF(1_Data_EDA!D2664="USCA",1,0)</f>
        <v>0</v>
      </c>
      <c r="Q2663" s="6" t="n">
        <f aca="false">IF(C2663&gt;MEDIAN(C$5:C$8004),1,0)</f>
        <v>1</v>
      </c>
      <c r="R2663" s="6" t="n">
        <f aca="false">IF(D2663&gt;2,1,0)</f>
        <v>1</v>
      </c>
    </row>
    <row r="2664" customFormat="false" ht="15" hidden="false" customHeight="true" outlineLevel="0" collapsed="false">
      <c r="A2664" s="6" t="n">
        <f aca="false">1_Data_EDA!O2665</f>
        <v>1</v>
      </c>
      <c r="B2664" s="6" t="n">
        <f aca="false">1_Data_EDA!H2665</f>
        <v>4</v>
      </c>
      <c r="C2664" s="7" t="n">
        <f aca="false">1_Data_EDA!I2665</f>
        <v>399.980011</v>
      </c>
      <c r="D2664" s="6" t="n">
        <f aca="false">1_Data_EDA!J2665</f>
        <v>1</v>
      </c>
      <c r="E2664" s="7" t="n">
        <f aca="false">1_Data_EDA!K2665</f>
        <v>399.980011</v>
      </c>
      <c r="F2664" s="7" t="n">
        <f aca="false">1_Data_EDA!L2665</f>
        <v>4</v>
      </c>
      <c r="G2664" s="8" t="n">
        <f aca="false">1_Data_EDA!M2665</f>
        <v>0.01</v>
      </c>
      <c r="H2664" s="6" t="n">
        <f aca="false">IF(1_Data_EDA!B2665="First Class",1,0)</f>
        <v>0</v>
      </c>
      <c r="I2664" s="6" t="n">
        <f aca="false">IF(1_Data_EDA!B2665="Second Class",1,0)</f>
        <v>0</v>
      </c>
      <c r="J2664" s="6" t="n">
        <f aca="false">IF(1_Data_EDA!B2665="Same Day",1,0)</f>
        <v>0</v>
      </c>
      <c r="K2664" s="6" t="n">
        <f aca="false">IF(1_Data_EDA!C2665="Corporate",1,0)</f>
        <v>0</v>
      </c>
      <c r="L2664" s="6" t="n">
        <f aca="false">IF(1_Data_EDA!C2665="Home Office",1,0)</f>
        <v>1</v>
      </c>
      <c r="M2664" s="6" t="n">
        <f aca="false">IF(1_Data_EDA!D2665="Europe",1,0)</f>
        <v>0</v>
      </c>
      <c r="N2664" s="6" t="n">
        <f aca="false">IF(1_Data_EDA!D2665="LATAM",1,0)</f>
        <v>0</v>
      </c>
      <c r="O2664" s="6" t="n">
        <f aca="false">IF(1_Data_EDA!D2665="Pacific Asia",1,0)</f>
        <v>0</v>
      </c>
      <c r="P2664" s="6" t="n">
        <f aca="false">IF(1_Data_EDA!D2665="USCA",1,0)</f>
        <v>1</v>
      </c>
      <c r="Q2664" s="6" t="n">
        <f aca="false">IF(C2664&gt;MEDIAN(C$5:C$8004),1,0)</f>
        <v>1</v>
      </c>
      <c r="R2664" s="6" t="n">
        <f aca="false">IF(D2664&gt;2,1,0)</f>
        <v>0</v>
      </c>
    </row>
    <row r="2665" customFormat="false" ht="15" hidden="false" customHeight="true" outlineLevel="0" collapsed="false">
      <c r="A2665" s="6" t="n">
        <f aca="false">1_Data_EDA!O2666</f>
        <v>1</v>
      </c>
      <c r="B2665" s="6" t="n">
        <f aca="false">1_Data_EDA!H2666</f>
        <v>2</v>
      </c>
      <c r="C2665" s="7" t="n">
        <f aca="false">1_Data_EDA!I2666</f>
        <v>59.99000168</v>
      </c>
      <c r="D2665" s="6" t="n">
        <f aca="false">1_Data_EDA!J2666</f>
        <v>1</v>
      </c>
      <c r="E2665" s="7" t="n">
        <f aca="false">1_Data_EDA!K2666</f>
        <v>59.99000168</v>
      </c>
      <c r="F2665" s="7" t="n">
        <f aca="false">1_Data_EDA!L2666</f>
        <v>3</v>
      </c>
      <c r="G2665" s="8" t="n">
        <f aca="false">1_Data_EDA!M2666</f>
        <v>0.050000001</v>
      </c>
      <c r="H2665" s="6" t="n">
        <f aca="false">IF(1_Data_EDA!B2666="First Class",1,0)</f>
        <v>0</v>
      </c>
      <c r="I2665" s="6" t="n">
        <f aca="false">IF(1_Data_EDA!B2666="Second Class",1,0)</f>
        <v>1</v>
      </c>
      <c r="J2665" s="6" t="n">
        <f aca="false">IF(1_Data_EDA!B2666="Same Day",1,0)</f>
        <v>0</v>
      </c>
      <c r="K2665" s="6" t="n">
        <f aca="false">IF(1_Data_EDA!C2666="Corporate",1,0)</f>
        <v>1</v>
      </c>
      <c r="L2665" s="6" t="n">
        <f aca="false">IF(1_Data_EDA!C2666="Home Office",1,0)</f>
        <v>0</v>
      </c>
      <c r="M2665" s="6" t="n">
        <f aca="false">IF(1_Data_EDA!D2666="Europe",1,0)</f>
        <v>0</v>
      </c>
      <c r="N2665" s="6" t="n">
        <f aca="false">IF(1_Data_EDA!D2666="LATAM",1,0)</f>
        <v>0</v>
      </c>
      <c r="O2665" s="6" t="n">
        <f aca="false">IF(1_Data_EDA!D2666="Pacific Asia",1,0)</f>
        <v>1</v>
      </c>
      <c r="P2665" s="6" t="n">
        <f aca="false">IF(1_Data_EDA!D2666="USCA",1,0)</f>
        <v>0</v>
      </c>
      <c r="Q2665" s="6" t="n">
        <f aca="false">IF(C2665&gt;MEDIAN(C$5:C$8004),1,0)</f>
        <v>0</v>
      </c>
      <c r="R2665" s="6" t="n">
        <f aca="false">IF(D2665&gt;2,1,0)</f>
        <v>0</v>
      </c>
    </row>
    <row r="2666" customFormat="false" ht="15" hidden="false" customHeight="true" outlineLevel="0" collapsed="false">
      <c r="A2666" s="6" t="n">
        <f aca="false">1_Data_EDA!O2667</f>
        <v>1</v>
      </c>
      <c r="B2666" s="6" t="n">
        <f aca="false">1_Data_EDA!H2667</f>
        <v>4</v>
      </c>
      <c r="C2666" s="7" t="n">
        <f aca="false">1_Data_EDA!I2667</f>
        <v>50</v>
      </c>
      <c r="D2666" s="6" t="n">
        <f aca="false">1_Data_EDA!J2667</f>
        <v>1</v>
      </c>
      <c r="E2666" s="7" t="n">
        <f aca="false">1_Data_EDA!K2667</f>
        <v>50</v>
      </c>
      <c r="F2666" s="7" t="n">
        <f aca="false">1_Data_EDA!L2667</f>
        <v>3.5</v>
      </c>
      <c r="G2666" s="8" t="n">
        <f aca="false">1_Data_EDA!M2667</f>
        <v>0.07</v>
      </c>
      <c r="H2666" s="6" t="n">
        <f aca="false">IF(1_Data_EDA!B2667="First Class",1,0)</f>
        <v>0</v>
      </c>
      <c r="I2666" s="6" t="n">
        <f aca="false">IF(1_Data_EDA!B2667="Second Class",1,0)</f>
        <v>0</v>
      </c>
      <c r="J2666" s="6" t="n">
        <f aca="false">IF(1_Data_EDA!B2667="Same Day",1,0)</f>
        <v>0</v>
      </c>
      <c r="K2666" s="6" t="n">
        <f aca="false">IF(1_Data_EDA!C2667="Corporate",1,0)</f>
        <v>0</v>
      </c>
      <c r="L2666" s="6" t="n">
        <f aca="false">IF(1_Data_EDA!C2667="Home Office",1,0)</f>
        <v>1</v>
      </c>
      <c r="M2666" s="6" t="n">
        <f aca="false">IF(1_Data_EDA!D2667="Europe",1,0)</f>
        <v>0</v>
      </c>
      <c r="N2666" s="6" t="n">
        <f aca="false">IF(1_Data_EDA!D2667="LATAM",1,0)</f>
        <v>1</v>
      </c>
      <c r="O2666" s="6" t="n">
        <f aca="false">IF(1_Data_EDA!D2667="Pacific Asia",1,0)</f>
        <v>0</v>
      </c>
      <c r="P2666" s="6" t="n">
        <f aca="false">IF(1_Data_EDA!D2667="USCA",1,0)</f>
        <v>0</v>
      </c>
      <c r="Q2666" s="6" t="n">
        <f aca="false">IF(C2666&gt;MEDIAN(C$5:C$8004),1,0)</f>
        <v>0</v>
      </c>
      <c r="R2666" s="6" t="n">
        <f aca="false">IF(D2666&gt;2,1,0)</f>
        <v>0</v>
      </c>
    </row>
    <row r="2667" customFormat="false" ht="15" hidden="false" customHeight="true" outlineLevel="0" collapsed="false">
      <c r="A2667" s="6" t="n">
        <f aca="false">1_Data_EDA!O2668</f>
        <v>0</v>
      </c>
      <c r="B2667" s="6" t="n">
        <f aca="false">1_Data_EDA!H2668</f>
        <v>4</v>
      </c>
      <c r="C2667" s="7" t="n">
        <f aca="false">1_Data_EDA!I2668</f>
        <v>299.980011</v>
      </c>
      <c r="D2667" s="6" t="n">
        <f aca="false">1_Data_EDA!J2668</f>
        <v>1</v>
      </c>
      <c r="E2667" s="7" t="n">
        <f aca="false">1_Data_EDA!K2668</f>
        <v>299.980011</v>
      </c>
      <c r="F2667" s="7" t="n">
        <f aca="false">1_Data_EDA!L2668</f>
        <v>12</v>
      </c>
      <c r="G2667" s="8" t="n">
        <f aca="false">1_Data_EDA!M2668</f>
        <v>0.039999999</v>
      </c>
      <c r="H2667" s="6" t="n">
        <f aca="false">IF(1_Data_EDA!B2668="First Class",1,0)</f>
        <v>0</v>
      </c>
      <c r="I2667" s="6" t="n">
        <f aca="false">IF(1_Data_EDA!B2668="Second Class",1,0)</f>
        <v>0</v>
      </c>
      <c r="J2667" s="6" t="n">
        <f aca="false">IF(1_Data_EDA!B2668="Same Day",1,0)</f>
        <v>0</v>
      </c>
      <c r="K2667" s="6" t="n">
        <f aca="false">IF(1_Data_EDA!C2668="Corporate",1,0)</f>
        <v>0</v>
      </c>
      <c r="L2667" s="6" t="n">
        <f aca="false">IF(1_Data_EDA!C2668="Home Office",1,0)</f>
        <v>1</v>
      </c>
      <c r="M2667" s="6" t="n">
        <f aca="false">IF(1_Data_EDA!D2668="Europe",1,0)</f>
        <v>0</v>
      </c>
      <c r="N2667" s="6" t="n">
        <f aca="false">IF(1_Data_EDA!D2668="LATAM",1,0)</f>
        <v>0</v>
      </c>
      <c r="O2667" s="6" t="n">
        <f aca="false">IF(1_Data_EDA!D2668="Pacific Asia",1,0)</f>
        <v>1</v>
      </c>
      <c r="P2667" s="6" t="n">
        <f aca="false">IF(1_Data_EDA!D2668="USCA",1,0)</f>
        <v>0</v>
      </c>
      <c r="Q2667" s="6" t="n">
        <f aca="false">IF(C2667&gt;MEDIAN(C$5:C$8004),1,0)</f>
        <v>1</v>
      </c>
      <c r="R2667" s="6" t="n">
        <f aca="false">IF(D2667&gt;2,1,0)</f>
        <v>0</v>
      </c>
    </row>
    <row r="2668" customFormat="false" ht="15" hidden="false" customHeight="true" outlineLevel="0" collapsed="false">
      <c r="A2668" s="6" t="n">
        <f aca="false">1_Data_EDA!O2669</f>
        <v>0</v>
      </c>
      <c r="B2668" s="6" t="n">
        <f aca="false">1_Data_EDA!H2669</f>
        <v>4</v>
      </c>
      <c r="C2668" s="7" t="n">
        <f aca="false">1_Data_EDA!I2669</f>
        <v>99.98999786</v>
      </c>
      <c r="D2668" s="6" t="n">
        <f aca="false">1_Data_EDA!J2669</f>
        <v>2</v>
      </c>
      <c r="E2668" s="7" t="n">
        <f aca="false">1_Data_EDA!K2669</f>
        <v>199.9799957</v>
      </c>
      <c r="F2668" s="7" t="n">
        <f aca="false">1_Data_EDA!L2669</f>
        <v>6</v>
      </c>
      <c r="G2668" s="8" t="n">
        <f aca="false">1_Data_EDA!M2669</f>
        <v>0.029999999</v>
      </c>
      <c r="H2668" s="6" t="n">
        <f aca="false">IF(1_Data_EDA!B2669="First Class",1,0)</f>
        <v>0</v>
      </c>
      <c r="I2668" s="6" t="n">
        <f aca="false">IF(1_Data_EDA!B2669="Second Class",1,0)</f>
        <v>0</v>
      </c>
      <c r="J2668" s="6" t="n">
        <f aca="false">IF(1_Data_EDA!B2669="Same Day",1,0)</f>
        <v>0</v>
      </c>
      <c r="K2668" s="6" t="n">
        <f aca="false">IF(1_Data_EDA!C2669="Corporate",1,0)</f>
        <v>1</v>
      </c>
      <c r="L2668" s="6" t="n">
        <f aca="false">IF(1_Data_EDA!C2669="Home Office",1,0)</f>
        <v>0</v>
      </c>
      <c r="M2668" s="6" t="n">
        <f aca="false">IF(1_Data_EDA!D2669="Europe",1,0)</f>
        <v>1</v>
      </c>
      <c r="N2668" s="6" t="n">
        <f aca="false">IF(1_Data_EDA!D2669="LATAM",1,0)</f>
        <v>0</v>
      </c>
      <c r="O2668" s="6" t="n">
        <f aca="false">IF(1_Data_EDA!D2669="Pacific Asia",1,0)</f>
        <v>0</v>
      </c>
      <c r="P2668" s="6" t="n">
        <f aca="false">IF(1_Data_EDA!D2669="USCA",1,0)</f>
        <v>0</v>
      </c>
      <c r="Q2668" s="6" t="n">
        <f aca="false">IF(C2668&gt;MEDIAN(C$5:C$8004),1,0)</f>
        <v>1</v>
      </c>
      <c r="R2668" s="6" t="n">
        <f aca="false">IF(D2668&gt;2,1,0)</f>
        <v>0</v>
      </c>
    </row>
    <row r="2669" customFormat="false" ht="15" hidden="false" customHeight="true" outlineLevel="0" collapsed="false">
      <c r="A2669" s="6" t="n">
        <f aca="false">1_Data_EDA!O2670</f>
        <v>0</v>
      </c>
      <c r="B2669" s="6" t="n">
        <f aca="false">1_Data_EDA!H2670</f>
        <v>4</v>
      </c>
      <c r="C2669" s="7" t="n">
        <f aca="false">1_Data_EDA!I2670</f>
        <v>59.99000168</v>
      </c>
      <c r="D2669" s="6" t="n">
        <f aca="false">1_Data_EDA!J2670</f>
        <v>5</v>
      </c>
      <c r="E2669" s="7" t="n">
        <f aca="false">1_Data_EDA!K2670</f>
        <v>299.9500122</v>
      </c>
      <c r="F2669" s="7" t="n">
        <f aca="false">1_Data_EDA!L2670</f>
        <v>15</v>
      </c>
      <c r="G2669" s="8" t="n">
        <f aca="false">1_Data_EDA!M2670</f>
        <v>0.050000001</v>
      </c>
      <c r="H2669" s="6" t="n">
        <f aca="false">IF(1_Data_EDA!B2670="First Class",1,0)</f>
        <v>0</v>
      </c>
      <c r="I2669" s="6" t="n">
        <f aca="false">IF(1_Data_EDA!B2670="Second Class",1,0)</f>
        <v>0</v>
      </c>
      <c r="J2669" s="6" t="n">
        <f aca="false">IF(1_Data_EDA!B2670="Same Day",1,0)</f>
        <v>0</v>
      </c>
      <c r="K2669" s="6" t="n">
        <f aca="false">IF(1_Data_EDA!C2670="Corporate",1,0)</f>
        <v>0</v>
      </c>
      <c r="L2669" s="6" t="n">
        <f aca="false">IF(1_Data_EDA!C2670="Home Office",1,0)</f>
        <v>1</v>
      </c>
      <c r="M2669" s="6" t="n">
        <f aca="false">IF(1_Data_EDA!D2670="Europe",1,0)</f>
        <v>1</v>
      </c>
      <c r="N2669" s="6" t="n">
        <f aca="false">IF(1_Data_EDA!D2670="LATAM",1,0)</f>
        <v>0</v>
      </c>
      <c r="O2669" s="6" t="n">
        <f aca="false">IF(1_Data_EDA!D2670="Pacific Asia",1,0)</f>
        <v>0</v>
      </c>
      <c r="P2669" s="6" t="n">
        <f aca="false">IF(1_Data_EDA!D2670="USCA",1,0)</f>
        <v>0</v>
      </c>
      <c r="Q2669" s="6" t="n">
        <f aca="false">IF(C2669&gt;MEDIAN(C$5:C$8004),1,0)</f>
        <v>0</v>
      </c>
      <c r="R2669" s="6" t="n">
        <f aca="false">IF(D2669&gt;2,1,0)</f>
        <v>1</v>
      </c>
    </row>
    <row r="2670" customFormat="false" ht="15" hidden="false" customHeight="true" outlineLevel="0" collapsed="false">
      <c r="A2670" s="6" t="n">
        <f aca="false">1_Data_EDA!O2671</f>
        <v>1</v>
      </c>
      <c r="B2670" s="6" t="n">
        <f aca="false">1_Data_EDA!H2671</f>
        <v>4</v>
      </c>
      <c r="C2670" s="7" t="n">
        <f aca="false">1_Data_EDA!I2671</f>
        <v>49.97999954</v>
      </c>
      <c r="D2670" s="6" t="n">
        <f aca="false">1_Data_EDA!J2671</f>
        <v>3</v>
      </c>
      <c r="E2670" s="7" t="n">
        <f aca="false">1_Data_EDA!K2671</f>
        <v>149.9400024</v>
      </c>
      <c r="F2670" s="7" t="n">
        <f aca="false">1_Data_EDA!L2671</f>
        <v>4.5</v>
      </c>
      <c r="G2670" s="8" t="n">
        <f aca="false">1_Data_EDA!M2671</f>
        <v>0.029999999</v>
      </c>
      <c r="H2670" s="6" t="n">
        <f aca="false">IF(1_Data_EDA!B2671="First Class",1,0)</f>
        <v>0</v>
      </c>
      <c r="I2670" s="6" t="n">
        <f aca="false">IF(1_Data_EDA!B2671="Second Class",1,0)</f>
        <v>0</v>
      </c>
      <c r="J2670" s="6" t="n">
        <f aca="false">IF(1_Data_EDA!B2671="Same Day",1,0)</f>
        <v>0</v>
      </c>
      <c r="K2670" s="6" t="n">
        <f aca="false">IF(1_Data_EDA!C2671="Corporate",1,0)</f>
        <v>0</v>
      </c>
      <c r="L2670" s="6" t="n">
        <f aca="false">IF(1_Data_EDA!C2671="Home Office",1,0)</f>
        <v>0</v>
      </c>
      <c r="M2670" s="6" t="n">
        <f aca="false">IF(1_Data_EDA!D2671="Europe",1,0)</f>
        <v>0</v>
      </c>
      <c r="N2670" s="6" t="n">
        <f aca="false">IF(1_Data_EDA!D2671="LATAM",1,0)</f>
        <v>1</v>
      </c>
      <c r="O2670" s="6" t="n">
        <f aca="false">IF(1_Data_EDA!D2671="Pacific Asia",1,0)</f>
        <v>0</v>
      </c>
      <c r="P2670" s="6" t="n">
        <f aca="false">IF(1_Data_EDA!D2671="USCA",1,0)</f>
        <v>0</v>
      </c>
      <c r="Q2670" s="6" t="n">
        <f aca="false">IF(C2670&gt;MEDIAN(C$5:C$8004),1,0)</f>
        <v>0</v>
      </c>
      <c r="R2670" s="6" t="n">
        <f aca="false">IF(D2670&gt;2,1,0)</f>
        <v>1</v>
      </c>
    </row>
    <row r="2671" customFormat="false" ht="15" hidden="false" customHeight="true" outlineLevel="0" collapsed="false">
      <c r="A2671" s="6" t="n">
        <f aca="false">1_Data_EDA!O2672</f>
        <v>1</v>
      </c>
      <c r="B2671" s="6" t="n">
        <f aca="false">1_Data_EDA!H2672</f>
        <v>4</v>
      </c>
      <c r="C2671" s="7" t="n">
        <f aca="false">1_Data_EDA!I2672</f>
        <v>99.98999786</v>
      </c>
      <c r="D2671" s="6" t="n">
        <f aca="false">1_Data_EDA!J2672</f>
        <v>5</v>
      </c>
      <c r="E2671" s="7" t="n">
        <f aca="false">1_Data_EDA!K2672</f>
        <v>499.9500122</v>
      </c>
      <c r="F2671" s="7" t="n">
        <f aca="false">1_Data_EDA!L2672</f>
        <v>84.98999786</v>
      </c>
      <c r="G2671" s="8" t="n">
        <f aca="false">1_Data_EDA!M2672</f>
        <v>0.170000002</v>
      </c>
      <c r="H2671" s="6" t="n">
        <f aca="false">IF(1_Data_EDA!B2672="First Class",1,0)</f>
        <v>0</v>
      </c>
      <c r="I2671" s="6" t="n">
        <f aca="false">IF(1_Data_EDA!B2672="Second Class",1,0)</f>
        <v>0</v>
      </c>
      <c r="J2671" s="6" t="n">
        <f aca="false">IF(1_Data_EDA!B2672="Same Day",1,0)</f>
        <v>0</v>
      </c>
      <c r="K2671" s="6" t="n">
        <f aca="false">IF(1_Data_EDA!C2672="Corporate",1,0)</f>
        <v>0</v>
      </c>
      <c r="L2671" s="6" t="n">
        <f aca="false">IF(1_Data_EDA!C2672="Home Office",1,0)</f>
        <v>0</v>
      </c>
      <c r="M2671" s="6" t="n">
        <f aca="false">IF(1_Data_EDA!D2672="Europe",1,0)</f>
        <v>1</v>
      </c>
      <c r="N2671" s="6" t="n">
        <f aca="false">IF(1_Data_EDA!D2672="LATAM",1,0)</f>
        <v>0</v>
      </c>
      <c r="O2671" s="6" t="n">
        <f aca="false">IF(1_Data_EDA!D2672="Pacific Asia",1,0)</f>
        <v>0</v>
      </c>
      <c r="P2671" s="6" t="n">
        <f aca="false">IF(1_Data_EDA!D2672="USCA",1,0)</f>
        <v>0</v>
      </c>
      <c r="Q2671" s="6" t="n">
        <f aca="false">IF(C2671&gt;MEDIAN(C$5:C$8004),1,0)</f>
        <v>1</v>
      </c>
      <c r="R2671" s="6" t="n">
        <f aca="false">IF(D2671&gt;2,1,0)</f>
        <v>1</v>
      </c>
    </row>
    <row r="2672" customFormat="false" ht="15" hidden="false" customHeight="true" outlineLevel="0" collapsed="false">
      <c r="A2672" s="6" t="n">
        <f aca="false">1_Data_EDA!O2673</f>
        <v>0</v>
      </c>
      <c r="B2672" s="6" t="n">
        <f aca="false">1_Data_EDA!H2673</f>
        <v>0</v>
      </c>
      <c r="C2672" s="7" t="n">
        <f aca="false">1_Data_EDA!I2673</f>
        <v>50</v>
      </c>
      <c r="D2672" s="6" t="n">
        <f aca="false">1_Data_EDA!J2673</f>
        <v>3</v>
      </c>
      <c r="E2672" s="7" t="n">
        <f aca="false">1_Data_EDA!K2673</f>
        <v>150</v>
      </c>
      <c r="F2672" s="7" t="n">
        <f aca="false">1_Data_EDA!L2673</f>
        <v>19.5</v>
      </c>
      <c r="G2672" s="8" t="n">
        <f aca="false">1_Data_EDA!M2673</f>
        <v>0.129999995</v>
      </c>
      <c r="H2672" s="6" t="n">
        <f aca="false">IF(1_Data_EDA!B2673="First Class",1,0)</f>
        <v>0</v>
      </c>
      <c r="I2672" s="6" t="n">
        <f aca="false">IF(1_Data_EDA!B2673="Second Class",1,0)</f>
        <v>0</v>
      </c>
      <c r="J2672" s="6" t="n">
        <f aca="false">IF(1_Data_EDA!B2673="Same Day",1,0)</f>
        <v>1</v>
      </c>
      <c r="K2672" s="6" t="n">
        <f aca="false">IF(1_Data_EDA!C2673="Corporate",1,0)</f>
        <v>0</v>
      </c>
      <c r="L2672" s="6" t="n">
        <f aca="false">IF(1_Data_EDA!C2673="Home Office",1,0)</f>
        <v>0</v>
      </c>
      <c r="M2672" s="6" t="n">
        <f aca="false">IF(1_Data_EDA!D2673="Europe",1,0)</f>
        <v>0</v>
      </c>
      <c r="N2672" s="6" t="n">
        <f aca="false">IF(1_Data_EDA!D2673="LATAM",1,0)</f>
        <v>0</v>
      </c>
      <c r="O2672" s="6" t="n">
        <f aca="false">IF(1_Data_EDA!D2673="Pacific Asia",1,0)</f>
        <v>1</v>
      </c>
      <c r="P2672" s="6" t="n">
        <f aca="false">IF(1_Data_EDA!D2673="USCA",1,0)</f>
        <v>0</v>
      </c>
      <c r="Q2672" s="6" t="n">
        <f aca="false">IF(C2672&gt;MEDIAN(C$5:C$8004),1,0)</f>
        <v>0</v>
      </c>
      <c r="R2672" s="6" t="n">
        <f aca="false">IF(D2672&gt;2,1,0)</f>
        <v>1</v>
      </c>
    </row>
    <row r="2673" customFormat="false" ht="15" hidden="false" customHeight="true" outlineLevel="0" collapsed="false">
      <c r="A2673" s="6" t="n">
        <f aca="false">1_Data_EDA!O2674</f>
        <v>0</v>
      </c>
      <c r="B2673" s="6" t="n">
        <f aca="false">1_Data_EDA!H2674</f>
        <v>2</v>
      </c>
      <c r="C2673" s="7" t="n">
        <f aca="false">1_Data_EDA!I2674</f>
        <v>199.9900055</v>
      </c>
      <c r="D2673" s="6" t="n">
        <f aca="false">1_Data_EDA!J2674</f>
        <v>1</v>
      </c>
      <c r="E2673" s="7" t="n">
        <f aca="false">1_Data_EDA!K2674</f>
        <v>199.9900055</v>
      </c>
      <c r="F2673" s="7" t="n">
        <f aca="false">1_Data_EDA!L2674</f>
        <v>20</v>
      </c>
      <c r="G2673" s="8" t="n">
        <f aca="false">1_Data_EDA!M2674</f>
        <v>0.100000001</v>
      </c>
      <c r="H2673" s="6" t="n">
        <f aca="false">IF(1_Data_EDA!B2674="First Class",1,0)</f>
        <v>0</v>
      </c>
      <c r="I2673" s="6" t="n">
        <f aca="false">IF(1_Data_EDA!B2674="Second Class",1,0)</f>
        <v>1</v>
      </c>
      <c r="J2673" s="6" t="n">
        <f aca="false">IF(1_Data_EDA!B2674="Same Day",1,0)</f>
        <v>0</v>
      </c>
      <c r="K2673" s="6" t="n">
        <f aca="false">IF(1_Data_EDA!C2674="Corporate",1,0)</f>
        <v>0</v>
      </c>
      <c r="L2673" s="6" t="n">
        <f aca="false">IF(1_Data_EDA!C2674="Home Office",1,0)</f>
        <v>0</v>
      </c>
      <c r="M2673" s="6" t="n">
        <f aca="false">IF(1_Data_EDA!D2674="Europe",1,0)</f>
        <v>1</v>
      </c>
      <c r="N2673" s="6" t="n">
        <f aca="false">IF(1_Data_EDA!D2674="LATAM",1,0)</f>
        <v>0</v>
      </c>
      <c r="O2673" s="6" t="n">
        <f aca="false">IF(1_Data_EDA!D2674="Pacific Asia",1,0)</f>
        <v>0</v>
      </c>
      <c r="P2673" s="6" t="n">
        <f aca="false">IF(1_Data_EDA!D2674="USCA",1,0)</f>
        <v>0</v>
      </c>
      <c r="Q2673" s="6" t="n">
        <f aca="false">IF(C2673&gt;MEDIAN(C$5:C$8004),1,0)</f>
        <v>1</v>
      </c>
      <c r="R2673" s="6" t="n">
        <f aca="false">IF(D2673&gt;2,1,0)</f>
        <v>0</v>
      </c>
    </row>
    <row r="2674" customFormat="false" ht="15" hidden="false" customHeight="true" outlineLevel="0" collapsed="false">
      <c r="A2674" s="6" t="n">
        <f aca="false">1_Data_EDA!O2675</f>
        <v>0</v>
      </c>
      <c r="B2674" s="6" t="n">
        <f aca="false">1_Data_EDA!H2675</f>
        <v>4</v>
      </c>
      <c r="C2674" s="7" t="n">
        <f aca="false">1_Data_EDA!I2675</f>
        <v>30</v>
      </c>
      <c r="D2674" s="6" t="n">
        <f aca="false">1_Data_EDA!J2675</f>
        <v>3</v>
      </c>
      <c r="E2674" s="7" t="n">
        <f aca="false">1_Data_EDA!K2675</f>
        <v>90</v>
      </c>
      <c r="F2674" s="7" t="n">
        <f aca="false">1_Data_EDA!L2675</f>
        <v>4.949999809</v>
      </c>
      <c r="G2674" s="8" t="n">
        <f aca="false">1_Data_EDA!M2675</f>
        <v>0.059999999</v>
      </c>
      <c r="H2674" s="6" t="n">
        <f aca="false">IF(1_Data_EDA!B2675="First Class",1,0)</f>
        <v>0</v>
      </c>
      <c r="I2674" s="6" t="n">
        <f aca="false">IF(1_Data_EDA!B2675="Second Class",1,0)</f>
        <v>0</v>
      </c>
      <c r="J2674" s="6" t="n">
        <f aca="false">IF(1_Data_EDA!B2675="Same Day",1,0)</f>
        <v>0</v>
      </c>
      <c r="K2674" s="6" t="n">
        <f aca="false">IF(1_Data_EDA!C2675="Corporate",1,0)</f>
        <v>0</v>
      </c>
      <c r="L2674" s="6" t="n">
        <f aca="false">IF(1_Data_EDA!C2675="Home Office",1,0)</f>
        <v>1</v>
      </c>
      <c r="M2674" s="6" t="n">
        <f aca="false">IF(1_Data_EDA!D2675="Europe",1,0)</f>
        <v>0</v>
      </c>
      <c r="N2674" s="6" t="n">
        <f aca="false">IF(1_Data_EDA!D2675="LATAM",1,0)</f>
        <v>1</v>
      </c>
      <c r="O2674" s="6" t="n">
        <f aca="false">IF(1_Data_EDA!D2675="Pacific Asia",1,0)</f>
        <v>0</v>
      </c>
      <c r="P2674" s="6" t="n">
        <f aca="false">IF(1_Data_EDA!D2675="USCA",1,0)</f>
        <v>0</v>
      </c>
      <c r="Q2674" s="6" t="n">
        <f aca="false">IF(C2674&gt;MEDIAN(C$5:C$8004),1,0)</f>
        <v>0</v>
      </c>
      <c r="R2674" s="6" t="n">
        <f aca="false">IF(D2674&gt;2,1,0)</f>
        <v>1</v>
      </c>
    </row>
    <row r="2675" customFormat="false" ht="15" hidden="false" customHeight="true" outlineLevel="0" collapsed="false">
      <c r="A2675" s="6" t="n">
        <f aca="false">1_Data_EDA!O2676</f>
        <v>1</v>
      </c>
      <c r="B2675" s="6" t="n">
        <f aca="false">1_Data_EDA!H2676</f>
        <v>1</v>
      </c>
      <c r="C2675" s="7" t="n">
        <f aca="false">1_Data_EDA!I2676</f>
        <v>49.97999954</v>
      </c>
      <c r="D2675" s="6" t="n">
        <f aca="false">1_Data_EDA!J2676</f>
        <v>5</v>
      </c>
      <c r="E2675" s="7" t="n">
        <f aca="false">1_Data_EDA!K2676</f>
        <v>249.8999939</v>
      </c>
      <c r="F2675" s="7" t="n">
        <f aca="false">1_Data_EDA!L2676</f>
        <v>37.49000168</v>
      </c>
      <c r="G2675" s="8" t="n">
        <f aca="false">1_Data_EDA!M2676</f>
        <v>0.150000006</v>
      </c>
      <c r="H2675" s="6" t="n">
        <f aca="false">IF(1_Data_EDA!B2676="First Class",1,0)</f>
        <v>1</v>
      </c>
      <c r="I2675" s="6" t="n">
        <f aca="false">IF(1_Data_EDA!B2676="Second Class",1,0)</f>
        <v>0</v>
      </c>
      <c r="J2675" s="6" t="n">
        <f aca="false">IF(1_Data_EDA!B2676="Same Day",1,0)</f>
        <v>0</v>
      </c>
      <c r="K2675" s="6" t="n">
        <f aca="false">IF(1_Data_EDA!C2676="Corporate",1,0)</f>
        <v>1</v>
      </c>
      <c r="L2675" s="6" t="n">
        <f aca="false">IF(1_Data_EDA!C2676="Home Office",1,0)</f>
        <v>0</v>
      </c>
      <c r="M2675" s="6" t="n">
        <f aca="false">IF(1_Data_EDA!D2676="Europe",1,0)</f>
        <v>0</v>
      </c>
      <c r="N2675" s="6" t="n">
        <f aca="false">IF(1_Data_EDA!D2676="LATAM",1,0)</f>
        <v>0</v>
      </c>
      <c r="O2675" s="6" t="n">
        <f aca="false">IF(1_Data_EDA!D2676="Pacific Asia",1,0)</f>
        <v>0</v>
      </c>
      <c r="P2675" s="6" t="n">
        <f aca="false">IF(1_Data_EDA!D2676="USCA",1,0)</f>
        <v>1</v>
      </c>
      <c r="Q2675" s="6" t="n">
        <f aca="false">IF(C2675&gt;MEDIAN(C$5:C$8004),1,0)</f>
        <v>0</v>
      </c>
      <c r="R2675" s="6" t="n">
        <f aca="false">IF(D2675&gt;2,1,0)</f>
        <v>1</v>
      </c>
    </row>
    <row r="2676" customFormat="false" ht="15" hidden="false" customHeight="true" outlineLevel="0" collapsed="false">
      <c r="A2676" s="6" t="n">
        <f aca="false">1_Data_EDA!O2677</f>
        <v>1</v>
      </c>
      <c r="B2676" s="6" t="n">
        <f aca="false">1_Data_EDA!H2677</f>
        <v>1</v>
      </c>
      <c r="C2676" s="7" t="n">
        <f aca="false">1_Data_EDA!I2677</f>
        <v>129.9900055</v>
      </c>
      <c r="D2676" s="6" t="n">
        <f aca="false">1_Data_EDA!J2677</f>
        <v>1</v>
      </c>
      <c r="E2676" s="7" t="n">
        <f aca="false">1_Data_EDA!K2677</f>
        <v>129.9900055</v>
      </c>
      <c r="F2676" s="7" t="n">
        <f aca="false">1_Data_EDA!L2677</f>
        <v>20.79999924</v>
      </c>
      <c r="G2676" s="8" t="n">
        <f aca="false">1_Data_EDA!M2677</f>
        <v>0.159999996</v>
      </c>
      <c r="H2676" s="6" t="n">
        <f aca="false">IF(1_Data_EDA!B2677="First Class",1,0)</f>
        <v>1</v>
      </c>
      <c r="I2676" s="6" t="n">
        <f aca="false">IF(1_Data_EDA!B2677="Second Class",1,0)</f>
        <v>0</v>
      </c>
      <c r="J2676" s="6" t="n">
        <f aca="false">IF(1_Data_EDA!B2677="Same Day",1,0)</f>
        <v>0</v>
      </c>
      <c r="K2676" s="6" t="n">
        <f aca="false">IF(1_Data_EDA!C2677="Corporate",1,0)</f>
        <v>0</v>
      </c>
      <c r="L2676" s="6" t="n">
        <f aca="false">IF(1_Data_EDA!C2677="Home Office",1,0)</f>
        <v>0</v>
      </c>
      <c r="M2676" s="6" t="n">
        <f aca="false">IF(1_Data_EDA!D2677="Europe",1,0)</f>
        <v>0</v>
      </c>
      <c r="N2676" s="6" t="n">
        <f aca="false">IF(1_Data_EDA!D2677="LATAM",1,0)</f>
        <v>0</v>
      </c>
      <c r="O2676" s="6" t="n">
        <f aca="false">IF(1_Data_EDA!D2677="Pacific Asia",1,0)</f>
        <v>0</v>
      </c>
      <c r="P2676" s="6" t="n">
        <f aca="false">IF(1_Data_EDA!D2677="USCA",1,0)</f>
        <v>1</v>
      </c>
      <c r="Q2676" s="6" t="n">
        <f aca="false">IF(C2676&gt;MEDIAN(C$5:C$8004),1,0)</f>
        <v>1</v>
      </c>
      <c r="R2676" s="6" t="n">
        <f aca="false">IF(D2676&gt;2,1,0)</f>
        <v>0</v>
      </c>
    </row>
    <row r="2677" customFormat="false" ht="15" hidden="false" customHeight="true" outlineLevel="0" collapsed="false">
      <c r="A2677" s="6" t="n">
        <f aca="false">1_Data_EDA!O2678</f>
        <v>0</v>
      </c>
      <c r="B2677" s="6" t="n">
        <f aca="false">1_Data_EDA!H2678</f>
        <v>4</v>
      </c>
      <c r="C2677" s="7" t="n">
        <f aca="false">1_Data_EDA!I2678</f>
        <v>129.9900055</v>
      </c>
      <c r="D2677" s="6" t="n">
        <f aca="false">1_Data_EDA!J2678</f>
        <v>1</v>
      </c>
      <c r="E2677" s="7" t="n">
        <f aca="false">1_Data_EDA!K2678</f>
        <v>129.9900055</v>
      </c>
      <c r="F2677" s="7" t="n">
        <f aca="false">1_Data_EDA!L2678</f>
        <v>7.150000095</v>
      </c>
      <c r="G2677" s="8" t="n">
        <f aca="false">1_Data_EDA!M2678</f>
        <v>0.059999999</v>
      </c>
      <c r="H2677" s="6" t="n">
        <f aca="false">IF(1_Data_EDA!B2678="First Class",1,0)</f>
        <v>0</v>
      </c>
      <c r="I2677" s="6" t="n">
        <f aca="false">IF(1_Data_EDA!B2678="Second Class",1,0)</f>
        <v>0</v>
      </c>
      <c r="J2677" s="6" t="n">
        <f aca="false">IF(1_Data_EDA!B2678="Same Day",1,0)</f>
        <v>0</v>
      </c>
      <c r="K2677" s="6" t="n">
        <f aca="false">IF(1_Data_EDA!C2678="Corporate",1,0)</f>
        <v>1</v>
      </c>
      <c r="L2677" s="6" t="n">
        <f aca="false">IF(1_Data_EDA!C2678="Home Office",1,0)</f>
        <v>0</v>
      </c>
      <c r="M2677" s="6" t="n">
        <f aca="false">IF(1_Data_EDA!D2678="Europe",1,0)</f>
        <v>0</v>
      </c>
      <c r="N2677" s="6" t="n">
        <f aca="false">IF(1_Data_EDA!D2678="LATAM",1,0)</f>
        <v>1</v>
      </c>
      <c r="O2677" s="6" t="n">
        <f aca="false">IF(1_Data_EDA!D2678="Pacific Asia",1,0)</f>
        <v>0</v>
      </c>
      <c r="P2677" s="6" t="n">
        <f aca="false">IF(1_Data_EDA!D2678="USCA",1,0)</f>
        <v>0</v>
      </c>
      <c r="Q2677" s="6" t="n">
        <f aca="false">IF(C2677&gt;MEDIAN(C$5:C$8004),1,0)</f>
        <v>1</v>
      </c>
      <c r="R2677" s="6" t="n">
        <f aca="false">IF(D2677&gt;2,1,0)</f>
        <v>0</v>
      </c>
    </row>
    <row r="2678" customFormat="false" ht="15" hidden="false" customHeight="true" outlineLevel="0" collapsed="false">
      <c r="A2678" s="6" t="n">
        <f aca="false">1_Data_EDA!O2679</f>
        <v>1</v>
      </c>
      <c r="B2678" s="6" t="n">
        <f aca="false">1_Data_EDA!H2679</f>
        <v>2</v>
      </c>
      <c r="C2678" s="7" t="n">
        <f aca="false">1_Data_EDA!I2679</f>
        <v>129.9900055</v>
      </c>
      <c r="D2678" s="6" t="n">
        <f aca="false">1_Data_EDA!J2679</f>
        <v>1</v>
      </c>
      <c r="E2678" s="7" t="n">
        <f aca="false">1_Data_EDA!K2679</f>
        <v>129.9900055</v>
      </c>
      <c r="F2678" s="7" t="n">
        <f aca="false">1_Data_EDA!L2679</f>
        <v>15.60000038</v>
      </c>
      <c r="G2678" s="8" t="n">
        <f aca="false">1_Data_EDA!M2679</f>
        <v>0.119999997</v>
      </c>
      <c r="H2678" s="6" t="n">
        <f aca="false">IF(1_Data_EDA!B2679="First Class",1,0)</f>
        <v>0</v>
      </c>
      <c r="I2678" s="6" t="n">
        <f aca="false">IF(1_Data_EDA!B2679="Second Class",1,0)</f>
        <v>1</v>
      </c>
      <c r="J2678" s="6" t="n">
        <f aca="false">IF(1_Data_EDA!B2679="Same Day",1,0)</f>
        <v>0</v>
      </c>
      <c r="K2678" s="6" t="n">
        <f aca="false">IF(1_Data_EDA!C2679="Corporate",1,0)</f>
        <v>1</v>
      </c>
      <c r="L2678" s="6" t="n">
        <f aca="false">IF(1_Data_EDA!C2679="Home Office",1,0)</f>
        <v>0</v>
      </c>
      <c r="M2678" s="6" t="n">
        <f aca="false">IF(1_Data_EDA!D2679="Europe",1,0)</f>
        <v>0</v>
      </c>
      <c r="N2678" s="6" t="n">
        <f aca="false">IF(1_Data_EDA!D2679="LATAM",1,0)</f>
        <v>1</v>
      </c>
      <c r="O2678" s="6" t="n">
        <f aca="false">IF(1_Data_EDA!D2679="Pacific Asia",1,0)</f>
        <v>0</v>
      </c>
      <c r="P2678" s="6" t="n">
        <f aca="false">IF(1_Data_EDA!D2679="USCA",1,0)</f>
        <v>0</v>
      </c>
      <c r="Q2678" s="6" t="n">
        <f aca="false">IF(C2678&gt;MEDIAN(C$5:C$8004),1,0)</f>
        <v>1</v>
      </c>
      <c r="R2678" s="6" t="n">
        <f aca="false">IF(D2678&gt;2,1,0)</f>
        <v>0</v>
      </c>
    </row>
    <row r="2679" customFormat="false" ht="15" hidden="false" customHeight="true" outlineLevel="0" collapsed="false">
      <c r="A2679" s="6" t="n">
        <f aca="false">1_Data_EDA!O2680</f>
        <v>1</v>
      </c>
      <c r="B2679" s="6" t="n">
        <f aca="false">1_Data_EDA!H2680</f>
        <v>4</v>
      </c>
      <c r="C2679" s="7" t="n">
        <f aca="false">1_Data_EDA!I2680</f>
        <v>399.980011</v>
      </c>
      <c r="D2679" s="6" t="n">
        <f aca="false">1_Data_EDA!J2680</f>
        <v>1</v>
      </c>
      <c r="E2679" s="7" t="n">
        <f aca="false">1_Data_EDA!K2680</f>
        <v>399.980011</v>
      </c>
      <c r="F2679" s="7" t="n">
        <f aca="false">1_Data_EDA!L2680</f>
        <v>80</v>
      </c>
      <c r="G2679" s="8" t="n">
        <f aca="false">1_Data_EDA!M2680</f>
        <v>0.200000003</v>
      </c>
      <c r="H2679" s="6" t="n">
        <f aca="false">IF(1_Data_EDA!B2680="First Class",1,0)</f>
        <v>0</v>
      </c>
      <c r="I2679" s="6" t="n">
        <f aca="false">IF(1_Data_EDA!B2680="Second Class",1,0)</f>
        <v>0</v>
      </c>
      <c r="J2679" s="6" t="n">
        <f aca="false">IF(1_Data_EDA!B2680="Same Day",1,0)</f>
        <v>0</v>
      </c>
      <c r="K2679" s="6" t="n">
        <f aca="false">IF(1_Data_EDA!C2680="Corporate",1,0)</f>
        <v>1</v>
      </c>
      <c r="L2679" s="6" t="n">
        <f aca="false">IF(1_Data_EDA!C2680="Home Office",1,0)</f>
        <v>0</v>
      </c>
      <c r="M2679" s="6" t="n">
        <f aca="false">IF(1_Data_EDA!D2680="Europe",1,0)</f>
        <v>0</v>
      </c>
      <c r="N2679" s="6" t="n">
        <f aca="false">IF(1_Data_EDA!D2680="LATAM",1,0)</f>
        <v>1</v>
      </c>
      <c r="O2679" s="6" t="n">
        <f aca="false">IF(1_Data_EDA!D2680="Pacific Asia",1,0)</f>
        <v>0</v>
      </c>
      <c r="P2679" s="6" t="n">
        <f aca="false">IF(1_Data_EDA!D2680="USCA",1,0)</f>
        <v>0</v>
      </c>
      <c r="Q2679" s="6" t="n">
        <f aca="false">IF(C2679&gt;MEDIAN(C$5:C$8004),1,0)</f>
        <v>1</v>
      </c>
      <c r="R2679" s="6" t="n">
        <f aca="false">IF(D2679&gt;2,1,0)</f>
        <v>0</v>
      </c>
    </row>
    <row r="2680" customFormat="false" ht="15" hidden="false" customHeight="true" outlineLevel="0" collapsed="false">
      <c r="A2680" s="6" t="n">
        <f aca="false">1_Data_EDA!O2681</f>
        <v>1</v>
      </c>
      <c r="B2680" s="6" t="n">
        <f aca="false">1_Data_EDA!H2681</f>
        <v>4</v>
      </c>
      <c r="C2680" s="7" t="n">
        <f aca="false">1_Data_EDA!I2681</f>
        <v>129.9900055</v>
      </c>
      <c r="D2680" s="6" t="n">
        <f aca="false">1_Data_EDA!J2681</f>
        <v>1</v>
      </c>
      <c r="E2680" s="7" t="n">
        <f aca="false">1_Data_EDA!K2681</f>
        <v>129.9900055</v>
      </c>
      <c r="F2680" s="7" t="n">
        <f aca="false">1_Data_EDA!L2681</f>
        <v>5.199999809</v>
      </c>
      <c r="G2680" s="8" t="n">
        <f aca="false">1_Data_EDA!M2681</f>
        <v>0.039999999</v>
      </c>
      <c r="H2680" s="6" t="n">
        <f aca="false">IF(1_Data_EDA!B2681="First Class",1,0)</f>
        <v>0</v>
      </c>
      <c r="I2680" s="6" t="n">
        <f aca="false">IF(1_Data_EDA!B2681="Second Class",1,0)</f>
        <v>0</v>
      </c>
      <c r="J2680" s="6" t="n">
        <f aca="false">IF(1_Data_EDA!B2681="Same Day",1,0)</f>
        <v>0</v>
      </c>
      <c r="K2680" s="6" t="n">
        <f aca="false">IF(1_Data_EDA!C2681="Corporate",1,0)</f>
        <v>0</v>
      </c>
      <c r="L2680" s="6" t="n">
        <f aca="false">IF(1_Data_EDA!C2681="Home Office",1,0)</f>
        <v>0</v>
      </c>
      <c r="M2680" s="6" t="n">
        <f aca="false">IF(1_Data_EDA!D2681="Europe",1,0)</f>
        <v>0</v>
      </c>
      <c r="N2680" s="6" t="n">
        <f aca="false">IF(1_Data_EDA!D2681="LATAM",1,0)</f>
        <v>1</v>
      </c>
      <c r="O2680" s="6" t="n">
        <f aca="false">IF(1_Data_EDA!D2681="Pacific Asia",1,0)</f>
        <v>0</v>
      </c>
      <c r="P2680" s="6" t="n">
        <f aca="false">IF(1_Data_EDA!D2681="USCA",1,0)</f>
        <v>0</v>
      </c>
      <c r="Q2680" s="6" t="n">
        <f aca="false">IF(C2680&gt;MEDIAN(C$5:C$8004),1,0)</f>
        <v>1</v>
      </c>
      <c r="R2680" s="6" t="n">
        <f aca="false">IF(D2680&gt;2,1,0)</f>
        <v>0</v>
      </c>
    </row>
    <row r="2681" customFormat="false" ht="15" hidden="false" customHeight="true" outlineLevel="0" collapsed="false">
      <c r="A2681" s="6" t="n">
        <f aca="false">1_Data_EDA!O2682</f>
        <v>1</v>
      </c>
      <c r="B2681" s="6" t="n">
        <f aca="false">1_Data_EDA!H2682</f>
        <v>2</v>
      </c>
      <c r="C2681" s="7" t="n">
        <f aca="false">1_Data_EDA!I2682</f>
        <v>99.98999786</v>
      </c>
      <c r="D2681" s="6" t="n">
        <f aca="false">1_Data_EDA!J2682</f>
        <v>3</v>
      </c>
      <c r="E2681" s="7" t="n">
        <f aca="false">1_Data_EDA!K2682</f>
        <v>299.9700012</v>
      </c>
      <c r="F2681" s="7" t="n">
        <f aca="false">1_Data_EDA!L2682</f>
        <v>48</v>
      </c>
      <c r="G2681" s="8" t="n">
        <f aca="false">1_Data_EDA!M2682</f>
        <v>0.159999996</v>
      </c>
      <c r="H2681" s="6" t="n">
        <f aca="false">IF(1_Data_EDA!B2682="First Class",1,0)</f>
        <v>0</v>
      </c>
      <c r="I2681" s="6" t="n">
        <f aca="false">IF(1_Data_EDA!B2682="Second Class",1,0)</f>
        <v>1</v>
      </c>
      <c r="J2681" s="6" t="n">
        <f aca="false">IF(1_Data_EDA!B2682="Same Day",1,0)</f>
        <v>0</v>
      </c>
      <c r="K2681" s="6" t="n">
        <f aca="false">IF(1_Data_EDA!C2682="Corporate",1,0)</f>
        <v>0</v>
      </c>
      <c r="L2681" s="6" t="n">
        <f aca="false">IF(1_Data_EDA!C2682="Home Office",1,0)</f>
        <v>0</v>
      </c>
      <c r="M2681" s="6" t="n">
        <f aca="false">IF(1_Data_EDA!D2682="Europe",1,0)</f>
        <v>1</v>
      </c>
      <c r="N2681" s="6" t="n">
        <f aca="false">IF(1_Data_EDA!D2682="LATAM",1,0)</f>
        <v>0</v>
      </c>
      <c r="O2681" s="6" t="n">
        <f aca="false">IF(1_Data_EDA!D2682="Pacific Asia",1,0)</f>
        <v>0</v>
      </c>
      <c r="P2681" s="6" t="n">
        <f aca="false">IF(1_Data_EDA!D2682="USCA",1,0)</f>
        <v>0</v>
      </c>
      <c r="Q2681" s="6" t="n">
        <f aca="false">IF(C2681&gt;MEDIAN(C$5:C$8004),1,0)</f>
        <v>1</v>
      </c>
      <c r="R2681" s="6" t="n">
        <f aca="false">IF(D2681&gt;2,1,0)</f>
        <v>1</v>
      </c>
    </row>
    <row r="2682" customFormat="false" ht="15" hidden="false" customHeight="true" outlineLevel="0" collapsed="false">
      <c r="A2682" s="6" t="n">
        <f aca="false">1_Data_EDA!O2683</f>
        <v>0</v>
      </c>
      <c r="B2682" s="6" t="n">
        <f aca="false">1_Data_EDA!H2683</f>
        <v>4</v>
      </c>
      <c r="C2682" s="7" t="n">
        <f aca="false">1_Data_EDA!I2683</f>
        <v>31.98999977</v>
      </c>
      <c r="D2682" s="6" t="n">
        <f aca="false">1_Data_EDA!J2683</f>
        <v>2</v>
      </c>
      <c r="E2682" s="7" t="n">
        <f aca="false">1_Data_EDA!K2683</f>
        <v>63.97999954</v>
      </c>
      <c r="F2682" s="7" t="n">
        <f aca="false">1_Data_EDA!L2683</f>
        <v>10.88000011</v>
      </c>
      <c r="G2682" s="8" t="n">
        <f aca="false">1_Data_EDA!M2683</f>
        <v>0.170000002</v>
      </c>
      <c r="H2682" s="6" t="n">
        <f aca="false">IF(1_Data_EDA!B2683="First Class",1,0)</f>
        <v>0</v>
      </c>
      <c r="I2682" s="6" t="n">
        <f aca="false">IF(1_Data_EDA!B2683="Second Class",1,0)</f>
        <v>0</v>
      </c>
      <c r="J2682" s="6" t="n">
        <f aca="false">IF(1_Data_EDA!B2683="Same Day",1,0)</f>
        <v>0</v>
      </c>
      <c r="K2682" s="6" t="n">
        <f aca="false">IF(1_Data_EDA!C2683="Corporate",1,0)</f>
        <v>1</v>
      </c>
      <c r="L2682" s="6" t="n">
        <f aca="false">IF(1_Data_EDA!C2683="Home Office",1,0)</f>
        <v>0</v>
      </c>
      <c r="M2682" s="6" t="n">
        <f aca="false">IF(1_Data_EDA!D2683="Europe",1,0)</f>
        <v>0</v>
      </c>
      <c r="N2682" s="6" t="n">
        <f aca="false">IF(1_Data_EDA!D2683="LATAM",1,0)</f>
        <v>0</v>
      </c>
      <c r="O2682" s="6" t="n">
        <f aca="false">IF(1_Data_EDA!D2683="Pacific Asia",1,0)</f>
        <v>1</v>
      </c>
      <c r="P2682" s="6" t="n">
        <f aca="false">IF(1_Data_EDA!D2683="USCA",1,0)</f>
        <v>0</v>
      </c>
      <c r="Q2682" s="6" t="n">
        <f aca="false">IF(C2682&gt;MEDIAN(C$5:C$8004),1,0)</f>
        <v>0</v>
      </c>
      <c r="R2682" s="6" t="n">
        <f aca="false">IF(D2682&gt;2,1,0)</f>
        <v>0</v>
      </c>
    </row>
    <row r="2683" customFormat="false" ht="15" hidden="false" customHeight="true" outlineLevel="0" collapsed="false">
      <c r="A2683" s="6" t="n">
        <f aca="false">1_Data_EDA!O2684</f>
        <v>0</v>
      </c>
      <c r="B2683" s="6" t="n">
        <f aca="false">1_Data_EDA!H2684</f>
        <v>4</v>
      </c>
      <c r="C2683" s="7" t="n">
        <f aca="false">1_Data_EDA!I2684</f>
        <v>49.97999954</v>
      </c>
      <c r="D2683" s="6" t="n">
        <f aca="false">1_Data_EDA!J2684</f>
        <v>5</v>
      </c>
      <c r="E2683" s="7" t="n">
        <f aca="false">1_Data_EDA!K2684</f>
        <v>249.8999939</v>
      </c>
      <c r="F2683" s="7" t="n">
        <f aca="false">1_Data_EDA!L2684</f>
        <v>32.49000168</v>
      </c>
      <c r="G2683" s="8" t="n">
        <f aca="false">1_Data_EDA!M2684</f>
        <v>0.129999995</v>
      </c>
      <c r="H2683" s="6" t="n">
        <f aca="false">IF(1_Data_EDA!B2684="First Class",1,0)</f>
        <v>0</v>
      </c>
      <c r="I2683" s="6" t="n">
        <f aca="false">IF(1_Data_EDA!B2684="Second Class",1,0)</f>
        <v>0</v>
      </c>
      <c r="J2683" s="6" t="n">
        <f aca="false">IF(1_Data_EDA!B2684="Same Day",1,0)</f>
        <v>0</v>
      </c>
      <c r="K2683" s="6" t="n">
        <f aca="false">IF(1_Data_EDA!C2684="Corporate",1,0)</f>
        <v>0</v>
      </c>
      <c r="L2683" s="6" t="n">
        <f aca="false">IF(1_Data_EDA!C2684="Home Office",1,0)</f>
        <v>0</v>
      </c>
      <c r="M2683" s="6" t="n">
        <f aca="false">IF(1_Data_EDA!D2684="Europe",1,0)</f>
        <v>0</v>
      </c>
      <c r="N2683" s="6" t="n">
        <f aca="false">IF(1_Data_EDA!D2684="LATAM",1,0)</f>
        <v>0</v>
      </c>
      <c r="O2683" s="6" t="n">
        <f aca="false">IF(1_Data_EDA!D2684="Pacific Asia",1,0)</f>
        <v>0</v>
      </c>
      <c r="P2683" s="6" t="n">
        <f aca="false">IF(1_Data_EDA!D2684="USCA",1,0)</f>
        <v>1</v>
      </c>
      <c r="Q2683" s="6" t="n">
        <f aca="false">IF(C2683&gt;MEDIAN(C$5:C$8004),1,0)</f>
        <v>0</v>
      </c>
      <c r="R2683" s="6" t="n">
        <f aca="false">IF(D2683&gt;2,1,0)</f>
        <v>1</v>
      </c>
    </row>
    <row r="2684" customFormat="false" ht="15" hidden="false" customHeight="true" outlineLevel="0" collapsed="false">
      <c r="A2684" s="6" t="n">
        <f aca="false">1_Data_EDA!O2685</f>
        <v>0</v>
      </c>
      <c r="B2684" s="6" t="n">
        <f aca="false">1_Data_EDA!H2685</f>
        <v>4</v>
      </c>
      <c r="C2684" s="7" t="n">
        <f aca="false">1_Data_EDA!I2685</f>
        <v>49.97999954</v>
      </c>
      <c r="D2684" s="6" t="n">
        <f aca="false">1_Data_EDA!J2685</f>
        <v>1</v>
      </c>
      <c r="E2684" s="7" t="n">
        <f aca="false">1_Data_EDA!K2685</f>
        <v>49.97999954</v>
      </c>
      <c r="F2684" s="7" t="n">
        <f aca="false">1_Data_EDA!L2685</f>
        <v>1</v>
      </c>
      <c r="G2684" s="8" t="n">
        <f aca="false">1_Data_EDA!M2685</f>
        <v>0.02</v>
      </c>
      <c r="H2684" s="6" t="n">
        <f aca="false">IF(1_Data_EDA!B2685="First Class",1,0)</f>
        <v>0</v>
      </c>
      <c r="I2684" s="6" t="n">
        <f aca="false">IF(1_Data_EDA!B2685="Second Class",1,0)</f>
        <v>0</v>
      </c>
      <c r="J2684" s="6" t="n">
        <f aca="false">IF(1_Data_EDA!B2685="Same Day",1,0)</f>
        <v>0</v>
      </c>
      <c r="K2684" s="6" t="n">
        <f aca="false">IF(1_Data_EDA!C2685="Corporate",1,0)</f>
        <v>0</v>
      </c>
      <c r="L2684" s="6" t="n">
        <f aca="false">IF(1_Data_EDA!C2685="Home Office",1,0)</f>
        <v>0</v>
      </c>
      <c r="M2684" s="6" t="n">
        <f aca="false">IF(1_Data_EDA!D2685="Europe",1,0)</f>
        <v>1</v>
      </c>
      <c r="N2684" s="6" t="n">
        <f aca="false">IF(1_Data_EDA!D2685="LATAM",1,0)</f>
        <v>0</v>
      </c>
      <c r="O2684" s="6" t="n">
        <f aca="false">IF(1_Data_EDA!D2685="Pacific Asia",1,0)</f>
        <v>0</v>
      </c>
      <c r="P2684" s="6" t="n">
        <f aca="false">IF(1_Data_EDA!D2685="USCA",1,0)</f>
        <v>0</v>
      </c>
      <c r="Q2684" s="6" t="n">
        <f aca="false">IF(C2684&gt;MEDIAN(C$5:C$8004),1,0)</f>
        <v>0</v>
      </c>
      <c r="R2684" s="6" t="n">
        <f aca="false">IF(D2684&gt;2,1,0)</f>
        <v>0</v>
      </c>
    </row>
    <row r="2685" customFormat="false" ht="15" hidden="false" customHeight="true" outlineLevel="0" collapsed="false">
      <c r="A2685" s="6" t="n">
        <f aca="false">1_Data_EDA!O2686</f>
        <v>0</v>
      </c>
      <c r="B2685" s="6" t="n">
        <f aca="false">1_Data_EDA!H2686</f>
        <v>2</v>
      </c>
      <c r="C2685" s="7" t="n">
        <f aca="false">1_Data_EDA!I2686</f>
        <v>44.99000168</v>
      </c>
      <c r="D2685" s="6" t="n">
        <f aca="false">1_Data_EDA!J2686</f>
        <v>3</v>
      </c>
      <c r="E2685" s="7" t="n">
        <f aca="false">1_Data_EDA!K2686</f>
        <v>134.9700012</v>
      </c>
      <c r="F2685" s="7" t="n">
        <f aca="false">1_Data_EDA!L2686</f>
        <v>7.420000076</v>
      </c>
      <c r="G2685" s="8" t="n">
        <f aca="false">1_Data_EDA!M2686</f>
        <v>0.059999999</v>
      </c>
      <c r="H2685" s="6" t="n">
        <f aca="false">IF(1_Data_EDA!B2686="First Class",1,0)</f>
        <v>0</v>
      </c>
      <c r="I2685" s="6" t="n">
        <f aca="false">IF(1_Data_EDA!B2686="Second Class",1,0)</f>
        <v>1</v>
      </c>
      <c r="J2685" s="6" t="n">
        <f aca="false">IF(1_Data_EDA!B2686="Same Day",1,0)</f>
        <v>0</v>
      </c>
      <c r="K2685" s="6" t="n">
        <f aca="false">IF(1_Data_EDA!C2686="Corporate",1,0)</f>
        <v>0</v>
      </c>
      <c r="L2685" s="6" t="n">
        <f aca="false">IF(1_Data_EDA!C2686="Home Office",1,0)</f>
        <v>0</v>
      </c>
      <c r="M2685" s="6" t="n">
        <f aca="false">IF(1_Data_EDA!D2686="Europe",1,0)</f>
        <v>0</v>
      </c>
      <c r="N2685" s="6" t="n">
        <f aca="false">IF(1_Data_EDA!D2686="LATAM",1,0)</f>
        <v>0</v>
      </c>
      <c r="O2685" s="6" t="n">
        <f aca="false">IF(1_Data_EDA!D2686="Pacific Asia",1,0)</f>
        <v>1</v>
      </c>
      <c r="P2685" s="6" t="n">
        <f aca="false">IF(1_Data_EDA!D2686="USCA",1,0)</f>
        <v>0</v>
      </c>
      <c r="Q2685" s="6" t="n">
        <f aca="false">IF(C2685&gt;MEDIAN(C$5:C$8004),1,0)</f>
        <v>0</v>
      </c>
      <c r="R2685" s="6" t="n">
        <f aca="false">IF(D2685&gt;2,1,0)</f>
        <v>1</v>
      </c>
    </row>
    <row r="2686" customFormat="false" ht="15" hidden="false" customHeight="true" outlineLevel="0" collapsed="false">
      <c r="A2686" s="6" t="n">
        <f aca="false">1_Data_EDA!O2687</f>
        <v>1</v>
      </c>
      <c r="B2686" s="6" t="n">
        <f aca="false">1_Data_EDA!H2687</f>
        <v>4</v>
      </c>
      <c r="C2686" s="7" t="n">
        <f aca="false">1_Data_EDA!I2687</f>
        <v>59.99000168</v>
      </c>
      <c r="D2686" s="6" t="n">
        <f aca="false">1_Data_EDA!J2687</f>
        <v>2</v>
      </c>
      <c r="E2686" s="7" t="n">
        <f aca="false">1_Data_EDA!K2687</f>
        <v>119.9800034</v>
      </c>
      <c r="F2686" s="7" t="n">
        <f aca="false">1_Data_EDA!L2687</f>
        <v>6.599999905</v>
      </c>
      <c r="G2686" s="8" t="n">
        <f aca="false">1_Data_EDA!M2687</f>
        <v>0.059999999</v>
      </c>
      <c r="H2686" s="6" t="n">
        <f aca="false">IF(1_Data_EDA!B2687="First Class",1,0)</f>
        <v>0</v>
      </c>
      <c r="I2686" s="6" t="n">
        <f aca="false">IF(1_Data_EDA!B2687="Second Class",1,0)</f>
        <v>0</v>
      </c>
      <c r="J2686" s="6" t="n">
        <f aca="false">IF(1_Data_EDA!B2687="Same Day",1,0)</f>
        <v>0</v>
      </c>
      <c r="K2686" s="6" t="n">
        <f aca="false">IF(1_Data_EDA!C2687="Corporate",1,0)</f>
        <v>1</v>
      </c>
      <c r="L2686" s="6" t="n">
        <f aca="false">IF(1_Data_EDA!C2687="Home Office",1,0)</f>
        <v>0</v>
      </c>
      <c r="M2686" s="6" t="n">
        <f aca="false">IF(1_Data_EDA!D2687="Europe",1,0)</f>
        <v>0</v>
      </c>
      <c r="N2686" s="6" t="n">
        <f aca="false">IF(1_Data_EDA!D2687="LATAM",1,0)</f>
        <v>1</v>
      </c>
      <c r="O2686" s="6" t="n">
        <f aca="false">IF(1_Data_EDA!D2687="Pacific Asia",1,0)</f>
        <v>0</v>
      </c>
      <c r="P2686" s="6" t="n">
        <f aca="false">IF(1_Data_EDA!D2687="USCA",1,0)</f>
        <v>0</v>
      </c>
      <c r="Q2686" s="6" t="n">
        <f aca="false">IF(C2686&gt;MEDIAN(C$5:C$8004),1,0)</f>
        <v>0</v>
      </c>
      <c r="R2686" s="6" t="n">
        <f aca="false">IF(D2686&gt;2,1,0)</f>
        <v>0</v>
      </c>
    </row>
    <row r="2687" customFormat="false" ht="15" hidden="false" customHeight="true" outlineLevel="0" collapsed="false">
      <c r="A2687" s="6" t="n">
        <f aca="false">1_Data_EDA!O2688</f>
        <v>0</v>
      </c>
      <c r="B2687" s="6" t="n">
        <f aca="false">1_Data_EDA!H2688</f>
        <v>4</v>
      </c>
      <c r="C2687" s="7" t="n">
        <f aca="false">1_Data_EDA!I2688</f>
        <v>50</v>
      </c>
      <c r="D2687" s="6" t="n">
        <f aca="false">1_Data_EDA!J2688</f>
        <v>2</v>
      </c>
      <c r="E2687" s="7" t="n">
        <f aca="false">1_Data_EDA!K2688</f>
        <v>100</v>
      </c>
      <c r="F2687" s="7" t="n">
        <f aca="false">1_Data_EDA!L2688</f>
        <v>2</v>
      </c>
      <c r="G2687" s="8" t="n">
        <f aca="false">1_Data_EDA!M2688</f>
        <v>0.02</v>
      </c>
      <c r="H2687" s="6" t="n">
        <f aca="false">IF(1_Data_EDA!B2688="First Class",1,0)</f>
        <v>0</v>
      </c>
      <c r="I2687" s="6" t="n">
        <f aca="false">IF(1_Data_EDA!B2688="Second Class",1,0)</f>
        <v>0</v>
      </c>
      <c r="J2687" s="6" t="n">
        <f aca="false">IF(1_Data_EDA!B2688="Same Day",1,0)</f>
        <v>0</v>
      </c>
      <c r="K2687" s="6" t="n">
        <f aca="false">IF(1_Data_EDA!C2688="Corporate",1,0)</f>
        <v>0</v>
      </c>
      <c r="L2687" s="6" t="n">
        <f aca="false">IF(1_Data_EDA!C2688="Home Office",1,0)</f>
        <v>0</v>
      </c>
      <c r="M2687" s="6" t="n">
        <f aca="false">IF(1_Data_EDA!D2688="Europe",1,0)</f>
        <v>0</v>
      </c>
      <c r="N2687" s="6" t="n">
        <f aca="false">IF(1_Data_EDA!D2688="LATAM",1,0)</f>
        <v>0</v>
      </c>
      <c r="O2687" s="6" t="n">
        <f aca="false">IF(1_Data_EDA!D2688="Pacific Asia",1,0)</f>
        <v>0</v>
      </c>
      <c r="P2687" s="6" t="n">
        <f aca="false">IF(1_Data_EDA!D2688="USCA",1,0)</f>
        <v>0</v>
      </c>
      <c r="Q2687" s="6" t="n">
        <f aca="false">IF(C2687&gt;MEDIAN(C$5:C$8004),1,0)</f>
        <v>0</v>
      </c>
      <c r="R2687" s="6" t="n">
        <f aca="false">IF(D2687&gt;2,1,0)</f>
        <v>0</v>
      </c>
    </row>
    <row r="2688" customFormat="false" ht="15" hidden="false" customHeight="true" outlineLevel="0" collapsed="false">
      <c r="A2688" s="6" t="n">
        <f aca="false">1_Data_EDA!O2689</f>
        <v>0</v>
      </c>
      <c r="B2688" s="6" t="n">
        <f aca="false">1_Data_EDA!H2689</f>
        <v>4</v>
      </c>
      <c r="C2688" s="7" t="n">
        <f aca="false">1_Data_EDA!I2689</f>
        <v>11.28999996</v>
      </c>
      <c r="D2688" s="6" t="n">
        <f aca="false">1_Data_EDA!J2689</f>
        <v>1</v>
      </c>
      <c r="E2688" s="7" t="n">
        <f aca="false">1_Data_EDA!K2689</f>
        <v>11.28999996</v>
      </c>
      <c r="F2688" s="7" t="n">
        <f aca="false">1_Data_EDA!L2689</f>
        <v>1.690000057</v>
      </c>
      <c r="G2688" s="8" t="n">
        <f aca="false">1_Data_EDA!M2689</f>
        <v>0.150000006</v>
      </c>
      <c r="H2688" s="6" t="n">
        <f aca="false">IF(1_Data_EDA!B2689="First Class",1,0)</f>
        <v>0</v>
      </c>
      <c r="I2688" s="6" t="n">
        <f aca="false">IF(1_Data_EDA!B2689="Second Class",1,0)</f>
        <v>0</v>
      </c>
      <c r="J2688" s="6" t="n">
        <f aca="false">IF(1_Data_EDA!B2689="Same Day",1,0)</f>
        <v>0</v>
      </c>
      <c r="K2688" s="6" t="n">
        <f aca="false">IF(1_Data_EDA!C2689="Corporate",1,0)</f>
        <v>0</v>
      </c>
      <c r="L2688" s="6" t="n">
        <f aca="false">IF(1_Data_EDA!C2689="Home Office",1,0)</f>
        <v>0</v>
      </c>
      <c r="M2688" s="6" t="n">
        <f aca="false">IF(1_Data_EDA!D2689="Europe",1,0)</f>
        <v>0</v>
      </c>
      <c r="N2688" s="6" t="n">
        <f aca="false">IF(1_Data_EDA!D2689="LATAM",1,0)</f>
        <v>0</v>
      </c>
      <c r="O2688" s="6" t="n">
        <f aca="false">IF(1_Data_EDA!D2689="Pacific Asia",1,0)</f>
        <v>1</v>
      </c>
      <c r="P2688" s="6" t="n">
        <f aca="false">IF(1_Data_EDA!D2689="USCA",1,0)</f>
        <v>0</v>
      </c>
      <c r="Q2688" s="6" t="n">
        <f aca="false">IF(C2688&gt;MEDIAN(C$5:C$8004),1,0)</f>
        <v>0</v>
      </c>
      <c r="R2688" s="6" t="n">
        <f aca="false">IF(D2688&gt;2,1,0)</f>
        <v>0</v>
      </c>
    </row>
    <row r="2689" customFormat="false" ht="15" hidden="false" customHeight="true" outlineLevel="0" collapsed="false">
      <c r="A2689" s="6" t="n">
        <f aca="false">1_Data_EDA!O2690</f>
        <v>0</v>
      </c>
      <c r="B2689" s="6" t="n">
        <f aca="false">1_Data_EDA!H2690</f>
        <v>4</v>
      </c>
      <c r="C2689" s="7" t="n">
        <f aca="false">1_Data_EDA!I2690</f>
        <v>99.98999786</v>
      </c>
      <c r="D2689" s="6" t="n">
        <f aca="false">1_Data_EDA!J2690</f>
        <v>2</v>
      </c>
      <c r="E2689" s="7" t="n">
        <f aca="false">1_Data_EDA!K2690</f>
        <v>199.9799957</v>
      </c>
      <c r="F2689" s="7" t="n">
        <f aca="false">1_Data_EDA!L2690</f>
        <v>2</v>
      </c>
      <c r="G2689" s="8" t="n">
        <f aca="false">1_Data_EDA!M2690</f>
        <v>0.01</v>
      </c>
      <c r="H2689" s="6" t="n">
        <f aca="false">IF(1_Data_EDA!B2690="First Class",1,0)</f>
        <v>0</v>
      </c>
      <c r="I2689" s="6" t="n">
        <f aca="false">IF(1_Data_EDA!B2690="Second Class",1,0)</f>
        <v>0</v>
      </c>
      <c r="J2689" s="6" t="n">
        <f aca="false">IF(1_Data_EDA!B2690="Same Day",1,0)</f>
        <v>0</v>
      </c>
      <c r="K2689" s="6" t="n">
        <f aca="false">IF(1_Data_EDA!C2690="Corporate",1,0)</f>
        <v>0</v>
      </c>
      <c r="L2689" s="6" t="n">
        <f aca="false">IF(1_Data_EDA!C2690="Home Office",1,0)</f>
        <v>0</v>
      </c>
      <c r="M2689" s="6" t="n">
        <f aca="false">IF(1_Data_EDA!D2690="Europe",1,0)</f>
        <v>1</v>
      </c>
      <c r="N2689" s="6" t="n">
        <f aca="false">IF(1_Data_EDA!D2690="LATAM",1,0)</f>
        <v>0</v>
      </c>
      <c r="O2689" s="6" t="n">
        <f aca="false">IF(1_Data_EDA!D2690="Pacific Asia",1,0)</f>
        <v>0</v>
      </c>
      <c r="P2689" s="6" t="n">
        <f aca="false">IF(1_Data_EDA!D2690="USCA",1,0)</f>
        <v>0</v>
      </c>
      <c r="Q2689" s="6" t="n">
        <f aca="false">IF(C2689&gt;MEDIAN(C$5:C$8004),1,0)</f>
        <v>1</v>
      </c>
      <c r="R2689" s="6" t="n">
        <f aca="false">IF(D2689&gt;2,1,0)</f>
        <v>0</v>
      </c>
    </row>
    <row r="2690" customFormat="false" ht="15" hidden="false" customHeight="true" outlineLevel="0" collapsed="false">
      <c r="A2690" s="6" t="n">
        <f aca="false">1_Data_EDA!O2691</f>
        <v>0</v>
      </c>
      <c r="B2690" s="6" t="n">
        <f aca="false">1_Data_EDA!H2691</f>
        <v>4</v>
      </c>
      <c r="C2690" s="7" t="n">
        <f aca="false">1_Data_EDA!I2691</f>
        <v>59.99000168</v>
      </c>
      <c r="D2690" s="6" t="n">
        <f aca="false">1_Data_EDA!J2691</f>
        <v>2</v>
      </c>
      <c r="E2690" s="7" t="n">
        <f aca="false">1_Data_EDA!K2691</f>
        <v>119.9800034</v>
      </c>
      <c r="F2690" s="7" t="n">
        <f aca="false">1_Data_EDA!L2691</f>
        <v>8.399999619</v>
      </c>
      <c r="G2690" s="8" t="n">
        <f aca="false">1_Data_EDA!M2691</f>
        <v>0.07</v>
      </c>
      <c r="H2690" s="6" t="n">
        <f aca="false">IF(1_Data_EDA!B2691="First Class",1,0)</f>
        <v>0</v>
      </c>
      <c r="I2690" s="6" t="n">
        <f aca="false">IF(1_Data_EDA!B2691="Second Class",1,0)</f>
        <v>0</v>
      </c>
      <c r="J2690" s="6" t="n">
        <f aca="false">IF(1_Data_EDA!B2691="Same Day",1,0)</f>
        <v>0</v>
      </c>
      <c r="K2690" s="6" t="n">
        <f aca="false">IF(1_Data_EDA!C2691="Corporate",1,0)</f>
        <v>0</v>
      </c>
      <c r="L2690" s="6" t="n">
        <f aca="false">IF(1_Data_EDA!C2691="Home Office",1,0)</f>
        <v>0</v>
      </c>
      <c r="M2690" s="6" t="n">
        <f aca="false">IF(1_Data_EDA!D2691="Europe",1,0)</f>
        <v>0</v>
      </c>
      <c r="N2690" s="6" t="n">
        <f aca="false">IF(1_Data_EDA!D2691="LATAM",1,0)</f>
        <v>0</v>
      </c>
      <c r="O2690" s="6" t="n">
        <f aca="false">IF(1_Data_EDA!D2691="Pacific Asia",1,0)</f>
        <v>1</v>
      </c>
      <c r="P2690" s="6" t="n">
        <f aca="false">IF(1_Data_EDA!D2691="USCA",1,0)</f>
        <v>0</v>
      </c>
      <c r="Q2690" s="6" t="n">
        <f aca="false">IF(C2690&gt;MEDIAN(C$5:C$8004),1,0)</f>
        <v>0</v>
      </c>
      <c r="R2690" s="6" t="n">
        <f aca="false">IF(D2690&gt;2,1,0)</f>
        <v>0</v>
      </c>
    </row>
    <row r="2691" customFormat="false" ht="15" hidden="false" customHeight="true" outlineLevel="0" collapsed="false">
      <c r="A2691" s="6" t="n">
        <f aca="false">1_Data_EDA!O2692</f>
        <v>0</v>
      </c>
      <c r="B2691" s="6" t="n">
        <f aca="false">1_Data_EDA!H2692</f>
        <v>2</v>
      </c>
      <c r="C2691" s="7" t="n">
        <f aca="false">1_Data_EDA!I2692</f>
        <v>299.980011</v>
      </c>
      <c r="D2691" s="6" t="n">
        <f aca="false">1_Data_EDA!J2692</f>
        <v>1</v>
      </c>
      <c r="E2691" s="7" t="n">
        <f aca="false">1_Data_EDA!K2692</f>
        <v>299.980011</v>
      </c>
      <c r="F2691" s="7" t="n">
        <f aca="false">1_Data_EDA!L2692</f>
        <v>75</v>
      </c>
      <c r="G2691" s="8" t="n">
        <f aca="false">1_Data_EDA!M2692</f>
        <v>0.25</v>
      </c>
      <c r="H2691" s="6" t="n">
        <f aca="false">IF(1_Data_EDA!B2692="First Class",1,0)</f>
        <v>0</v>
      </c>
      <c r="I2691" s="6" t="n">
        <f aca="false">IF(1_Data_EDA!B2692="Second Class",1,0)</f>
        <v>1</v>
      </c>
      <c r="J2691" s="6" t="n">
        <f aca="false">IF(1_Data_EDA!B2692="Same Day",1,0)</f>
        <v>0</v>
      </c>
      <c r="K2691" s="6" t="n">
        <f aca="false">IF(1_Data_EDA!C2692="Corporate",1,0)</f>
        <v>0</v>
      </c>
      <c r="L2691" s="6" t="n">
        <f aca="false">IF(1_Data_EDA!C2692="Home Office",1,0)</f>
        <v>0</v>
      </c>
      <c r="M2691" s="6" t="n">
        <f aca="false">IF(1_Data_EDA!D2692="Europe",1,0)</f>
        <v>0</v>
      </c>
      <c r="N2691" s="6" t="n">
        <f aca="false">IF(1_Data_EDA!D2692="LATAM",1,0)</f>
        <v>1</v>
      </c>
      <c r="O2691" s="6" t="n">
        <f aca="false">IF(1_Data_EDA!D2692="Pacific Asia",1,0)</f>
        <v>0</v>
      </c>
      <c r="P2691" s="6" t="n">
        <f aca="false">IF(1_Data_EDA!D2692="USCA",1,0)</f>
        <v>0</v>
      </c>
      <c r="Q2691" s="6" t="n">
        <f aca="false">IF(C2691&gt;MEDIAN(C$5:C$8004),1,0)</f>
        <v>1</v>
      </c>
      <c r="R2691" s="6" t="n">
        <f aca="false">IF(D2691&gt;2,1,0)</f>
        <v>0</v>
      </c>
    </row>
    <row r="2692" customFormat="false" ht="15" hidden="false" customHeight="true" outlineLevel="0" collapsed="false">
      <c r="A2692" s="6" t="n">
        <f aca="false">1_Data_EDA!O2693</f>
        <v>1</v>
      </c>
      <c r="B2692" s="6" t="n">
        <f aca="false">1_Data_EDA!H2693</f>
        <v>0</v>
      </c>
      <c r="C2692" s="7" t="n">
        <f aca="false">1_Data_EDA!I2693</f>
        <v>59.99000168</v>
      </c>
      <c r="D2692" s="6" t="n">
        <f aca="false">1_Data_EDA!J2693</f>
        <v>1</v>
      </c>
      <c r="E2692" s="7" t="n">
        <f aca="false">1_Data_EDA!K2693</f>
        <v>59.99000168</v>
      </c>
      <c r="F2692" s="7" t="n">
        <f aca="false">1_Data_EDA!L2693</f>
        <v>1.799999952</v>
      </c>
      <c r="G2692" s="8" t="n">
        <f aca="false">1_Data_EDA!M2693</f>
        <v>0.029999999</v>
      </c>
      <c r="H2692" s="6" t="n">
        <f aca="false">IF(1_Data_EDA!B2693="First Class",1,0)</f>
        <v>0</v>
      </c>
      <c r="I2692" s="6" t="n">
        <f aca="false">IF(1_Data_EDA!B2693="Second Class",1,0)</f>
        <v>0</v>
      </c>
      <c r="J2692" s="6" t="n">
        <f aca="false">IF(1_Data_EDA!B2693="Same Day",1,0)</f>
        <v>1</v>
      </c>
      <c r="K2692" s="6" t="n">
        <f aca="false">IF(1_Data_EDA!C2693="Corporate",1,0)</f>
        <v>0</v>
      </c>
      <c r="L2692" s="6" t="n">
        <f aca="false">IF(1_Data_EDA!C2693="Home Office",1,0)</f>
        <v>0</v>
      </c>
      <c r="M2692" s="6" t="n">
        <f aca="false">IF(1_Data_EDA!D2693="Europe",1,0)</f>
        <v>0</v>
      </c>
      <c r="N2692" s="6" t="n">
        <f aca="false">IF(1_Data_EDA!D2693="LATAM",1,0)</f>
        <v>0</v>
      </c>
      <c r="O2692" s="6" t="n">
        <f aca="false">IF(1_Data_EDA!D2693="Pacific Asia",1,0)</f>
        <v>1</v>
      </c>
      <c r="P2692" s="6" t="n">
        <f aca="false">IF(1_Data_EDA!D2693="USCA",1,0)</f>
        <v>0</v>
      </c>
      <c r="Q2692" s="6" t="n">
        <f aca="false">IF(C2692&gt;MEDIAN(C$5:C$8004),1,0)</f>
        <v>0</v>
      </c>
      <c r="R2692" s="6" t="n">
        <f aca="false">IF(D2692&gt;2,1,0)</f>
        <v>0</v>
      </c>
    </row>
    <row r="2693" customFormat="false" ht="15" hidden="false" customHeight="true" outlineLevel="0" collapsed="false">
      <c r="A2693" s="6" t="n">
        <f aca="false">1_Data_EDA!O2694</f>
        <v>1</v>
      </c>
      <c r="B2693" s="6" t="n">
        <f aca="false">1_Data_EDA!H2694</f>
        <v>0</v>
      </c>
      <c r="C2693" s="7" t="n">
        <f aca="false">1_Data_EDA!I2694</f>
        <v>299.980011</v>
      </c>
      <c r="D2693" s="6" t="n">
        <f aca="false">1_Data_EDA!J2694</f>
        <v>1</v>
      </c>
      <c r="E2693" s="7" t="n">
        <f aca="false">1_Data_EDA!K2694</f>
        <v>299.980011</v>
      </c>
      <c r="F2693" s="7" t="n">
        <f aca="false">1_Data_EDA!L2694</f>
        <v>60</v>
      </c>
      <c r="G2693" s="8" t="n">
        <f aca="false">1_Data_EDA!M2694</f>
        <v>0.200000003</v>
      </c>
      <c r="H2693" s="6" t="n">
        <f aca="false">IF(1_Data_EDA!B2694="First Class",1,0)</f>
        <v>0</v>
      </c>
      <c r="I2693" s="6" t="n">
        <f aca="false">IF(1_Data_EDA!B2694="Second Class",1,0)</f>
        <v>0</v>
      </c>
      <c r="J2693" s="6" t="n">
        <f aca="false">IF(1_Data_EDA!B2694="Same Day",1,0)</f>
        <v>1</v>
      </c>
      <c r="K2693" s="6" t="n">
        <f aca="false">IF(1_Data_EDA!C2694="Corporate",1,0)</f>
        <v>1</v>
      </c>
      <c r="L2693" s="6" t="n">
        <f aca="false">IF(1_Data_EDA!C2694="Home Office",1,0)</f>
        <v>0</v>
      </c>
      <c r="M2693" s="6" t="n">
        <f aca="false">IF(1_Data_EDA!D2694="Europe",1,0)</f>
        <v>0</v>
      </c>
      <c r="N2693" s="6" t="n">
        <f aca="false">IF(1_Data_EDA!D2694="LATAM",1,0)</f>
        <v>1</v>
      </c>
      <c r="O2693" s="6" t="n">
        <f aca="false">IF(1_Data_EDA!D2694="Pacific Asia",1,0)</f>
        <v>0</v>
      </c>
      <c r="P2693" s="6" t="n">
        <f aca="false">IF(1_Data_EDA!D2694="USCA",1,0)</f>
        <v>0</v>
      </c>
      <c r="Q2693" s="6" t="n">
        <f aca="false">IF(C2693&gt;MEDIAN(C$5:C$8004),1,0)</f>
        <v>1</v>
      </c>
      <c r="R2693" s="6" t="n">
        <f aca="false">IF(D2693&gt;2,1,0)</f>
        <v>0</v>
      </c>
    </row>
    <row r="2694" customFormat="false" ht="15" hidden="false" customHeight="true" outlineLevel="0" collapsed="false">
      <c r="A2694" s="6" t="n">
        <f aca="false">1_Data_EDA!O2695</f>
        <v>1</v>
      </c>
      <c r="B2694" s="6" t="n">
        <f aca="false">1_Data_EDA!H2695</f>
        <v>2</v>
      </c>
      <c r="C2694" s="7" t="n">
        <f aca="false">1_Data_EDA!I2695</f>
        <v>59.99000168</v>
      </c>
      <c r="D2694" s="6" t="n">
        <f aca="false">1_Data_EDA!J2695</f>
        <v>4</v>
      </c>
      <c r="E2694" s="7" t="n">
        <f aca="false">1_Data_EDA!K2695</f>
        <v>239.9600067</v>
      </c>
      <c r="F2694" s="7" t="n">
        <f aca="false">1_Data_EDA!L2695</f>
        <v>21.60000038</v>
      </c>
      <c r="G2694" s="8" t="n">
        <f aca="false">1_Data_EDA!M2695</f>
        <v>0.090000004</v>
      </c>
      <c r="H2694" s="6" t="n">
        <f aca="false">IF(1_Data_EDA!B2695="First Class",1,0)</f>
        <v>0</v>
      </c>
      <c r="I2694" s="6" t="n">
        <f aca="false">IF(1_Data_EDA!B2695="Second Class",1,0)</f>
        <v>1</v>
      </c>
      <c r="J2694" s="6" t="n">
        <f aca="false">IF(1_Data_EDA!B2695="Same Day",1,0)</f>
        <v>0</v>
      </c>
      <c r="K2694" s="6" t="n">
        <f aca="false">IF(1_Data_EDA!C2695="Corporate",1,0)</f>
        <v>0</v>
      </c>
      <c r="L2694" s="6" t="n">
        <f aca="false">IF(1_Data_EDA!C2695="Home Office",1,0)</f>
        <v>1</v>
      </c>
      <c r="M2694" s="6" t="n">
        <f aca="false">IF(1_Data_EDA!D2695="Europe",1,0)</f>
        <v>1</v>
      </c>
      <c r="N2694" s="6" t="n">
        <f aca="false">IF(1_Data_EDA!D2695="LATAM",1,0)</f>
        <v>0</v>
      </c>
      <c r="O2694" s="6" t="n">
        <f aca="false">IF(1_Data_EDA!D2695="Pacific Asia",1,0)</f>
        <v>0</v>
      </c>
      <c r="P2694" s="6" t="n">
        <f aca="false">IF(1_Data_EDA!D2695="USCA",1,0)</f>
        <v>0</v>
      </c>
      <c r="Q2694" s="6" t="n">
        <f aca="false">IF(C2694&gt;MEDIAN(C$5:C$8004),1,0)</f>
        <v>0</v>
      </c>
      <c r="R2694" s="6" t="n">
        <f aca="false">IF(D2694&gt;2,1,0)</f>
        <v>1</v>
      </c>
    </row>
    <row r="2695" customFormat="false" ht="15" hidden="false" customHeight="true" outlineLevel="0" collapsed="false">
      <c r="A2695" s="6" t="n">
        <f aca="false">1_Data_EDA!O2696</f>
        <v>1</v>
      </c>
      <c r="B2695" s="6" t="n">
        <f aca="false">1_Data_EDA!H2696</f>
        <v>4</v>
      </c>
      <c r="C2695" s="7" t="n">
        <f aca="false">1_Data_EDA!I2696</f>
        <v>49.97999954</v>
      </c>
      <c r="D2695" s="6" t="n">
        <f aca="false">1_Data_EDA!J2696</f>
        <v>5</v>
      </c>
      <c r="E2695" s="7" t="n">
        <f aca="false">1_Data_EDA!K2696</f>
        <v>249.8999939</v>
      </c>
      <c r="F2695" s="7" t="n">
        <f aca="false">1_Data_EDA!L2696</f>
        <v>29.98999977</v>
      </c>
      <c r="G2695" s="8" t="n">
        <f aca="false">1_Data_EDA!M2696</f>
        <v>0.119999997</v>
      </c>
      <c r="H2695" s="6" t="n">
        <f aca="false">IF(1_Data_EDA!B2696="First Class",1,0)</f>
        <v>0</v>
      </c>
      <c r="I2695" s="6" t="n">
        <f aca="false">IF(1_Data_EDA!B2696="Second Class",1,0)</f>
        <v>0</v>
      </c>
      <c r="J2695" s="6" t="n">
        <f aca="false">IF(1_Data_EDA!B2696="Same Day",1,0)</f>
        <v>0</v>
      </c>
      <c r="K2695" s="6" t="n">
        <f aca="false">IF(1_Data_EDA!C2696="Corporate",1,0)</f>
        <v>0</v>
      </c>
      <c r="L2695" s="6" t="n">
        <f aca="false">IF(1_Data_EDA!C2696="Home Office",1,0)</f>
        <v>0</v>
      </c>
      <c r="M2695" s="6" t="n">
        <f aca="false">IF(1_Data_EDA!D2696="Europe",1,0)</f>
        <v>1</v>
      </c>
      <c r="N2695" s="6" t="n">
        <f aca="false">IF(1_Data_EDA!D2696="LATAM",1,0)</f>
        <v>0</v>
      </c>
      <c r="O2695" s="6" t="n">
        <f aca="false">IF(1_Data_EDA!D2696="Pacific Asia",1,0)</f>
        <v>0</v>
      </c>
      <c r="P2695" s="6" t="n">
        <f aca="false">IF(1_Data_EDA!D2696="USCA",1,0)</f>
        <v>0</v>
      </c>
      <c r="Q2695" s="6" t="n">
        <f aca="false">IF(C2695&gt;MEDIAN(C$5:C$8004),1,0)</f>
        <v>0</v>
      </c>
      <c r="R2695" s="6" t="n">
        <f aca="false">IF(D2695&gt;2,1,0)</f>
        <v>1</v>
      </c>
    </row>
    <row r="2696" customFormat="false" ht="15" hidden="false" customHeight="true" outlineLevel="0" collapsed="false">
      <c r="A2696" s="6" t="n">
        <f aca="false">1_Data_EDA!O2697</f>
        <v>0</v>
      </c>
      <c r="B2696" s="6" t="n">
        <f aca="false">1_Data_EDA!H2697</f>
        <v>4</v>
      </c>
      <c r="C2696" s="7" t="n">
        <f aca="false">1_Data_EDA!I2697</f>
        <v>50</v>
      </c>
      <c r="D2696" s="6" t="n">
        <f aca="false">1_Data_EDA!J2697</f>
        <v>4</v>
      </c>
      <c r="E2696" s="7" t="n">
        <f aca="false">1_Data_EDA!K2697</f>
        <v>200</v>
      </c>
      <c r="F2696" s="7" t="n">
        <f aca="false">1_Data_EDA!L2697</f>
        <v>20</v>
      </c>
      <c r="G2696" s="8" t="n">
        <f aca="false">1_Data_EDA!M2697</f>
        <v>0.100000001</v>
      </c>
      <c r="H2696" s="6" t="n">
        <f aca="false">IF(1_Data_EDA!B2697="First Class",1,0)</f>
        <v>0</v>
      </c>
      <c r="I2696" s="6" t="n">
        <f aca="false">IF(1_Data_EDA!B2697="Second Class",1,0)</f>
        <v>0</v>
      </c>
      <c r="J2696" s="6" t="n">
        <f aca="false">IF(1_Data_EDA!B2697="Same Day",1,0)</f>
        <v>0</v>
      </c>
      <c r="K2696" s="6" t="n">
        <f aca="false">IF(1_Data_EDA!C2697="Corporate",1,0)</f>
        <v>0</v>
      </c>
      <c r="L2696" s="6" t="n">
        <f aca="false">IF(1_Data_EDA!C2697="Home Office",1,0)</f>
        <v>0</v>
      </c>
      <c r="M2696" s="6" t="n">
        <f aca="false">IF(1_Data_EDA!D2697="Europe",1,0)</f>
        <v>0</v>
      </c>
      <c r="N2696" s="6" t="n">
        <f aca="false">IF(1_Data_EDA!D2697="LATAM",1,0)</f>
        <v>1</v>
      </c>
      <c r="O2696" s="6" t="n">
        <f aca="false">IF(1_Data_EDA!D2697="Pacific Asia",1,0)</f>
        <v>0</v>
      </c>
      <c r="P2696" s="6" t="n">
        <f aca="false">IF(1_Data_EDA!D2697="USCA",1,0)</f>
        <v>0</v>
      </c>
      <c r="Q2696" s="6" t="n">
        <f aca="false">IF(C2696&gt;MEDIAN(C$5:C$8004),1,0)</f>
        <v>0</v>
      </c>
      <c r="R2696" s="6" t="n">
        <f aca="false">IF(D2696&gt;2,1,0)</f>
        <v>1</v>
      </c>
    </row>
    <row r="2697" customFormat="false" ht="15" hidden="false" customHeight="true" outlineLevel="0" collapsed="false">
      <c r="A2697" s="6" t="n">
        <f aca="false">1_Data_EDA!O2698</f>
        <v>1</v>
      </c>
      <c r="B2697" s="6" t="n">
        <f aca="false">1_Data_EDA!H2698</f>
        <v>2</v>
      </c>
      <c r="C2697" s="7" t="n">
        <f aca="false">1_Data_EDA!I2698</f>
        <v>260.6499939</v>
      </c>
      <c r="D2697" s="6" t="n">
        <f aca="false">1_Data_EDA!J2698</f>
        <v>1</v>
      </c>
      <c r="E2697" s="7" t="n">
        <f aca="false">1_Data_EDA!K2698</f>
        <v>260.6499939</v>
      </c>
      <c r="F2697" s="7" t="n">
        <f aca="false">1_Data_EDA!L2698</f>
        <v>0</v>
      </c>
      <c r="G2697" s="8" t="n">
        <f aca="false">1_Data_EDA!M2698</f>
        <v>0</v>
      </c>
      <c r="H2697" s="6" t="n">
        <f aca="false">IF(1_Data_EDA!B2698="First Class",1,0)</f>
        <v>0</v>
      </c>
      <c r="I2697" s="6" t="n">
        <f aca="false">IF(1_Data_EDA!B2698="Second Class",1,0)</f>
        <v>1</v>
      </c>
      <c r="J2697" s="6" t="n">
        <f aca="false">IF(1_Data_EDA!B2698="Same Day",1,0)</f>
        <v>0</v>
      </c>
      <c r="K2697" s="6" t="n">
        <f aca="false">IF(1_Data_EDA!C2698="Corporate",1,0)</f>
        <v>0</v>
      </c>
      <c r="L2697" s="6" t="n">
        <f aca="false">IF(1_Data_EDA!C2698="Home Office",1,0)</f>
        <v>0</v>
      </c>
      <c r="M2697" s="6" t="n">
        <f aca="false">IF(1_Data_EDA!D2698="Europe",1,0)</f>
        <v>0</v>
      </c>
      <c r="N2697" s="6" t="n">
        <f aca="false">IF(1_Data_EDA!D2698="LATAM",1,0)</f>
        <v>0</v>
      </c>
      <c r="O2697" s="6" t="n">
        <f aca="false">IF(1_Data_EDA!D2698="Pacific Asia",1,0)</f>
        <v>1</v>
      </c>
      <c r="P2697" s="6" t="n">
        <f aca="false">IF(1_Data_EDA!D2698="USCA",1,0)</f>
        <v>0</v>
      </c>
      <c r="Q2697" s="6" t="n">
        <f aca="false">IF(C2697&gt;MEDIAN(C$5:C$8004),1,0)</f>
        <v>1</v>
      </c>
      <c r="R2697" s="6" t="n">
        <f aca="false">IF(D2697&gt;2,1,0)</f>
        <v>0</v>
      </c>
    </row>
    <row r="2698" customFormat="false" ht="15" hidden="false" customHeight="true" outlineLevel="0" collapsed="false">
      <c r="A2698" s="6" t="n">
        <f aca="false">1_Data_EDA!O2699</f>
        <v>1</v>
      </c>
      <c r="B2698" s="6" t="n">
        <f aca="false">1_Data_EDA!H2699</f>
        <v>4</v>
      </c>
      <c r="C2698" s="7" t="n">
        <f aca="false">1_Data_EDA!I2699</f>
        <v>39.99000168</v>
      </c>
      <c r="D2698" s="6" t="n">
        <f aca="false">1_Data_EDA!J2699</f>
        <v>4</v>
      </c>
      <c r="E2698" s="7" t="n">
        <f aca="false">1_Data_EDA!K2699</f>
        <v>159.9600067</v>
      </c>
      <c r="F2698" s="7" t="n">
        <f aca="false">1_Data_EDA!L2699</f>
        <v>19.20000076</v>
      </c>
      <c r="G2698" s="8" t="n">
        <f aca="false">1_Data_EDA!M2699</f>
        <v>0.119999997</v>
      </c>
      <c r="H2698" s="6" t="n">
        <f aca="false">IF(1_Data_EDA!B2699="First Class",1,0)</f>
        <v>0</v>
      </c>
      <c r="I2698" s="6" t="n">
        <f aca="false">IF(1_Data_EDA!B2699="Second Class",1,0)</f>
        <v>0</v>
      </c>
      <c r="J2698" s="6" t="n">
        <f aca="false">IF(1_Data_EDA!B2699="Same Day",1,0)</f>
        <v>0</v>
      </c>
      <c r="K2698" s="6" t="n">
        <f aca="false">IF(1_Data_EDA!C2699="Corporate",1,0)</f>
        <v>0</v>
      </c>
      <c r="L2698" s="6" t="n">
        <f aca="false">IF(1_Data_EDA!C2699="Home Office",1,0)</f>
        <v>0</v>
      </c>
      <c r="M2698" s="6" t="n">
        <f aca="false">IF(1_Data_EDA!D2699="Europe",1,0)</f>
        <v>0</v>
      </c>
      <c r="N2698" s="6" t="n">
        <f aca="false">IF(1_Data_EDA!D2699="LATAM",1,0)</f>
        <v>0</v>
      </c>
      <c r="O2698" s="6" t="n">
        <f aca="false">IF(1_Data_EDA!D2699="Pacific Asia",1,0)</f>
        <v>0</v>
      </c>
      <c r="P2698" s="6" t="n">
        <f aca="false">IF(1_Data_EDA!D2699="USCA",1,0)</f>
        <v>1</v>
      </c>
      <c r="Q2698" s="6" t="n">
        <f aca="false">IF(C2698&gt;MEDIAN(C$5:C$8004),1,0)</f>
        <v>0</v>
      </c>
      <c r="R2698" s="6" t="n">
        <f aca="false">IF(D2698&gt;2,1,0)</f>
        <v>1</v>
      </c>
    </row>
    <row r="2699" customFormat="false" ht="15" hidden="false" customHeight="true" outlineLevel="0" collapsed="false">
      <c r="A2699" s="6" t="n">
        <f aca="false">1_Data_EDA!O2700</f>
        <v>0</v>
      </c>
      <c r="B2699" s="6" t="n">
        <f aca="false">1_Data_EDA!H2700</f>
        <v>4</v>
      </c>
      <c r="C2699" s="7" t="n">
        <f aca="false">1_Data_EDA!I2700</f>
        <v>299.980011</v>
      </c>
      <c r="D2699" s="6" t="n">
        <f aca="false">1_Data_EDA!J2700</f>
        <v>1</v>
      </c>
      <c r="E2699" s="7" t="n">
        <f aca="false">1_Data_EDA!K2700</f>
        <v>299.980011</v>
      </c>
      <c r="F2699" s="7" t="n">
        <f aca="false">1_Data_EDA!L2700</f>
        <v>30</v>
      </c>
      <c r="G2699" s="8" t="n">
        <f aca="false">1_Data_EDA!M2700</f>
        <v>0.100000001</v>
      </c>
      <c r="H2699" s="6" t="n">
        <f aca="false">IF(1_Data_EDA!B2700="First Class",1,0)</f>
        <v>0</v>
      </c>
      <c r="I2699" s="6" t="n">
        <f aca="false">IF(1_Data_EDA!B2700="Second Class",1,0)</f>
        <v>0</v>
      </c>
      <c r="J2699" s="6" t="n">
        <f aca="false">IF(1_Data_EDA!B2700="Same Day",1,0)</f>
        <v>0</v>
      </c>
      <c r="K2699" s="6" t="n">
        <f aca="false">IF(1_Data_EDA!C2700="Corporate",1,0)</f>
        <v>0</v>
      </c>
      <c r="L2699" s="6" t="n">
        <f aca="false">IF(1_Data_EDA!C2700="Home Office",1,0)</f>
        <v>1</v>
      </c>
      <c r="M2699" s="6" t="n">
        <f aca="false">IF(1_Data_EDA!D2700="Europe",1,0)</f>
        <v>0</v>
      </c>
      <c r="N2699" s="6" t="n">
        <f aca="false">IF(1_Data_EDA!D2700="LATAM",1,0)</f>
        <v>0</v>
      </c>
      <c r="O2699" s="6" t="n">
        <f aca="false">IF(1_Data_EDA!D2700="Pacific Asia",1,0)</f>
        <v>0</v>
      </c>
      <c r="P2699" s="6" t="n">
        <f aca="false">IF(1_Data_EDA!D2700="USCA",1,0)</f>
        <v>1</v>
      </c>
      <c r="Q2699" s="6" t="n">
        <f aca="false">IF(C2699&gt;MEDIAN(C$5:C$8004),1,0)</f>
        <v>1</v>
      </c>
      <c r="R2699" s="6" t="n">
        <f aca="false">IF(D2699&gt;2,1,0)</f>
        <v>0</v>
      </c>
    </row>
    <row r="2700" customFormat="false" ht="15" hidden="false" customHeight="true" outlineLevel="0" collapsed="false">
      <c r="A2700" s="6" t="n">
        <f aca="false">1_Data_EDA!O2701</f>
        <v>0</v>
      </c>
      <c r="B2700" s="6" t="n">
        <f aca="false">1_Data_EDA!H2701</f>
        <v>2</v>
      </c>
      <c r="C2700" s="7" t="n">
        <f aca="false">1_Data_EDA!I2701</f>
        <v>399.980011</v>
      </c>
      <c r="D2700" s="6" t="n">
        <f aca="false">1_Data_EDA!J2701</f>
        <v>1</v>
      </c>
      <c r="E2700" s="7" t="n">
        <f aca="false">1_Data_EDA!K2701</f>
        <v>399.980011</v>
      </c>
      <c r="F2700" s="7" t="n">
        <f aca="false">1_Data_EDA!L2701</f>
        <v>20</v>
      </c>
      <c r="G2700" s="8" t="n">
        <f aca="false">1_Data_EDA!M2701</f>
        <v>0.050000001</v>
      </c>
      <c r="H2700" s="6" t="n">
        <f aca="false">IF(1_Data_EDA!B2701="First Class",1,0)</f>
        <v>0</v>
      </c>
      <c r="I2700" s="6" t="n">
        <f aca="false">IF(1_Data_EDA!B2701="Second Class",1,0)</f>
        <v>1</v>
      </c>
      <c r="J2700" s="6" t="n">
        <f aca="false">IF(1_Data_EDA!B2701="Same Day",1,0)</f>
        <v>0</v>
      </c>
      <c r="K2700" s="6" t="n">
        <f aca="false">IF(1_Data_EDA!C2701="Corporate",1,0)</f>
        <v>0</v>
      </c>
      <c r="L2700" s="6" t="n">
        <f aca="false">IF(1_Data_EDA!C2701="Home Office",1,0)</f>
        <v>0</v>
      </c>
      <c r="M2700" s="6" t="n">
        <f aca="false">IF(1_Data_EDA!D2701="Europe",1,0)</f>
        <v>1</v>
      </c>
      <c r="N2700" s="6" t="n">
        <f aca="false">IF(1_Data_EDA!D2701="LATAM",1,0)</f>
        <v>0</v>
      </c>
      <c r="O2700" s="6" t="n">
        <f aca="false">IF(1_Data_EDA!D2701="Pacific Asia",1,0)</f>
        <v>0</v>
      </c>
      <c r="P2700" s="6" t="n">
        <f aca="false">IF(1_Data_EDA!D2701="USCA",1,0)</f>
        <v>0</v>
      </c>
      <c r="Q2700" s="6" t="n">
        <f aca="false">IF(C2700&gt;MEDIAN(C$5:C$8004),1,0)</f>
        <v>1</v>
      </c>
      <c r="R2700" s="6" t="n">
        <f aca="false">IF(D2700&gt;2,1,0)</f>
        <v>0</v>
      </c>
    </row>
    <row r="2701" customFormat="false" ht="15" hidden="false" customHeight="true" outlineLevel="0" collapsed="false">
      <c r="A2701" s="6" t="n">
        <f aca="false">1_Data_EDA!O2702</f>
        <v>1</v>
      </c>
      <c r="B2701" s="6" t="n">
        <f aca="false">1_Data_EDA!H2702</f>
        <v>4</v>
      </c>
      <c r="C2701" s="7" t="n">
        <f aca="false">1_Data_EDA!I2702</f>
        <v>399.980011</v>
      </c>
      <c r="D2701" s="6" t="n">
        <f aca="false">1_Data_EDA!J2702</f>
        <v>1</v>
      </c>
      <c r="E2701" s="7" t="n">
        <f aca="false">1_Data_EDA!K2702</f>
        <v>399.980011</v>
      </c>
      <c r="F2701" s="7" t="n">
        <f aca="false">1_Data_EDA!L2702</f>
        <v>20</v>
      </c>
      <c r="G2701" s="8" t="n">
        <f aca="false">1_Data_EDA!M2702</f>
        <v>0.050000001</v>
      </c>
      <c r="H2701" s="6" t="n">
        <f aca="false">IF(1_Data_EDA!B2702="First Class",1,0)</f>
        <v>0</v>
      </c>
      <c r="I2701" s="6" t="n">
        <f aca="false">IF(1_Data_EDA!B2702="Second Class",1,0)</f>
        <v>0</v>
      </c>
      <c r="J2701" s="6" t="n">
        <f aca="false">IF(1_Data_EDA!B2702="Same Day",1,0)</f>
        <v>0</v>
      </c>
      <c r="K2701" s="6" t="n">
        <f aca="false">IF(1_Data_EDA!C2702="Corporate",1,0)</f>
        <v>0</v>
      </c>
      <c r="L2701" s="6" t="n">
        <f aca="false">IF(1_Data_EDA!C2702="Home Office",1,0)</f>
        <v>0</v>
      </c>
      <c r="M2701" s="6" t="n">
        <f aca="false">IF(1_Data_EDA!D2702="Europe",1,0)</f>
        <v>0</v>
      </c>
      <c r="N2701" s="6" t="n">
        <f aca="false">IF(1_Data_EDA!D2702="LATAM",1,0)</f>
        <v>1</v>
      </c>
      <c r="O2701" s="6" t="n">
        <f aca="false">IF(1_Data_EDA!D2702="Pacific Asia",1,0)</f>
        <v>0</v>
      </c>
      <c r="P2701" s="6" t="n">
        <f aca="false">IF(1_Data_EDA!D2702="USCA",1,0)</f>
        <v>0</v>
      </c>
      <c r="Q2701" s="6" t="n">
        <f aca="false">IF(C2701&gt;MEDIAN(C$5:C$8004),1,0)</f>
        <v>1</v>
      </c>
      <c r="R2701" s="6" t="n">
        <f aca="false">IF(D2701&gt;2,1,0)</f>
        <v>0</v>
      </c>
    </row>
    <row r="2702" customFormat="false" ht="15" hidden="false" customHeight="true" outlineLevel="0" collapsed="false">
      <c r="A2702" s="6" t="n">
        <f aca="false">1_Data_EDA!O2703</f>
        <v>1</v>
      </c>
      <c r="B2702" s="6" t="n">
        <f aca="false">1_Data_EDA!H2703</f>
        <v>4</v>
      </c>
      <c r="C2702" s="7" t="n">
        <f aca="false">1_Data_EDA!I2703</f>
        <v>59.99000168</v>
      </c>
      <c r="D2702" s="6" t="n">
        <f aca="false">1_Data_EDA!J2703</f>
        <v>2</v>
      </c>
      <c r="E2702" s="7" t="n">
        <f aca="false">1_Data_EDA!K2703</f>
        <v>119.9800034</v>
      </c>
      <c r="F2702" s="7" t="n">
        <f aca="false">1_Data_EDA!L2703</f>
        <v>21.60000038</v>
      </c>
      <c r="G2702" s="8" t="n">
        <f aca="false">1_Data_EDA!M2703</f>
        <v>0.180000007</v>
      </c>
      <c r="H2702" s="6" t="n">
        <f aca="false">IF(1_Data_EDA!B2703="First Class",1,0)</f>
        <v>0</v>
      </c>
      <c r="I2702" s="6" t="n">
        <f aca="false">IF(1_Data_EDA!B2703="Second Class",1,0)</f>
        <v>0</v>
      </c>
      <c r="J2702" s="6" t="n">
        <f aca="false">IF(1_Data_EDA!B2703="Same Day",1,0)</f>
        <v>0</v>
      </c>
      <c r="K2702" s="6" t="n">
        <f aca="false">IF(1_Data_EDA!C2703="Corporate",1,0)</f>
        <v>0</v>
      </c>
      <c r="L2702" s="6" t="n">
        <f aca="false">IF(1_Data_EDA!C2703="Home Office",1,0)</f>
        <v>1</v>
      </c>
      <c r="M2702" s="6" t="n">
        <f aca="false">IF(1_Data_EDA!D2703="Europe",1,0)</f>
        <v>1</v>
      </c>
      <c r="N2702" s="6" t="n">
        <f aca="false">IF(1_Data_EDA!D2703="LATAM",1,0)</f>
        <v>0</v>
      </c>
      <c r="O2702" s="6" t="n">
        <f aca="false">IF(1_Data_EDA!D2703="Pacific Asia",1,0)</f>
        <v>0</v>
      </c>
      <c r="P2702" s="6" t="n">
        <f aca="false">IF(1_Data_EDA!D2703="USCA",1,0)</f>
        <v>0</v>
      </c>
      <c r="Q2702" s="6" t="n">
        <f aca="false">IF(C2702&gt;MEDIAN(C$5:C$8004),1,0)</f>
        <v>0</v>
      </c>
      <c r="R2702" s="6" t="n">
        <f aca="false">IF(D2702&gt;2,1,0)</f>
        <v>0</v>
      </c>
    </row>
    <row r="2703" customFormat="false" ht="15" hidden="false" customHeight="true" outlineLevel="0" collapsed="false">
      <c r="A2703" s="6" t="n">
        <f aca="false">1_Data_EDA!O2704</f>
        <v>1</v>
      </c>
      <c r="B2703" s="6" t="n">
        <f aca="false">1_Data_EDA!H2704</f>
        <v>1</v>
      </c>
      <c r="C2703" s="7" t="n">
        <f aca="false">1_Data_EDA!I2704</f>
        <v>299.980011</v>
      </c>
      <c r="D2703" s="6" t="n">
        <f aca="false">1_Data_EDA!J2704</f>
        <v>1</v>
      </c>
      <c r="E2703" s="7" t="n">
        <f aca="false">1_Data_EDA!K2704</f>
        <v>299.980011</v>
      </c>
      <c r="F2703" s="7" t="n">
        <f aca="false">1_Data_EDA!L2704</f>
        <v>3</v>
      </c>
      <c r="G2703" s="8" t="n">
        <f aca="false">1_Data_EDA!M2704</f>
        <v>0.01</v>
      </c>
      <c r="H2703" s="6" t="n">
        <f aca="false">IF(1_Data_EDA!B2704="First Class",1,0)</f>
        <v>1</v>
      </c>
      <c r="I2703" s="6" t="n">
        <f aca="false">IF(1_Data_EDA!B2704="Second Class",1,0)</f>
        <v>0</v>
      </c>
      <c r="J2703" s="6" t="n">
        <f aca="false">IF(1_Data_EDA!B2704="Same Day",1,0)</f>
        <v>0</v>
      </c>
      <c r="K2703" s="6" t="n">
        <f aca="false">IF(1_Data_EDA!C2704="Corporate",1,0)</f>
        <v>0</v>
      </c>
      <c r="L2703" s="6" t="n">
        <f aca="false">IF(1_Data_EDA!C2704="Home Office",1,0)</f>
        <v>0</v>
      </c>
      <c r="M2703" s="6" t="n">
        <f aca="false">IF(1_Data_EDA!D2704="Europe",1,0)</f>
        <v>1</v>
      </c>
      <c r="N2703" s="6" t="n">
        <f aca="false">IF(1_Data_EDA!D2704="LATAM",1,0)</f>
        <v>0</v>
      </c>
      <c r="O2703" s="6" t="n">
        <f aca="false">IF(1_Data_EDA!D2704="Pacific Asia",1,0)</f>
        <v>0</v>
      </c>
      <c r="P2703" s="6" t="n">
        <f aca="false">IF(1_Data_EDA!D2704="USCA",1,0)</f>
        <v>0</v>
      </c>
      <c r="Q2703" s="6" t="n">
        <f aca="false">IF(C2703&gt;MEDIAN(C$5:C$8004),1,0)</f>
        <v>1</v>
      </c>
      <c r="R2703" s="6" t="n">
        <f aca="false">IF(D2703&gt;2,1,0)</f>
        <v>0</v>
      </c>
    </row>
    <row r="2704" customFormat="false" ht="15" hidden="false" customHeight="true" outlineLevel="0" collapsed="false">
      <c r="A2704" s="6" t="n">
        <f aca="false">1_Data_EDA!O2705</f>
        <v>0</v>
      </c>
      <c r="B2704" s="6" t="n">
        <f aca="false">1_Data_EDA!H2705</f>
        <v>4</v>
      </c>
      <c r="C2704" s="7" t="n">
        <f aca="false">1_Data_EDA!I2705</f>
        <v>199.9900055</v>
      </c>
      <c r="D2704" s="6" t="n">
        <f aca="false">1_Data_EDA!J2705</f>
        <v>1</v>
      </c>
      <c r="E2704" s="7" t="n">
        <f aca="false">1_Data_EDA!K2705</f>
        <v>199.9900055</v>
      </c>
      <c r="F2704" s="7" t="n">
        <f aca="false">1_Data_EDA!L2705</f>
        <v>8</v>
      </c>
      <c r="G2704" s="8" t="n">
        <f aca="false">1_Data_EDA!M2705</f>
        <v>0.039999999</v>
      </c>
      <c r="H2704" s="6" t="n">
        <f aca="false">IF(1_Data_EDA!B2705="First Class",1,0)</f>
        <v>0</v>
      </c>
      <c r="I2704" s="6" t="n">
        <f aca="false">IF(1_Data_EDA!B2705="Second Class",1,0)</f>
        <v>0</v>
      </c>
      <c r="J2704" s="6" t="n">
        <f aca="false">IF(1_Data_EDA!B2705="Same Day",1,0)</f>
        <v>0</v>
      </c>
      <c r="K2704" s="6" t="n">
        <f aca="false">IF(1_Data_EDA!C2705="Corporate",1,0)</f>
        <v>1</v>
      </c>
      <c r="L2704" s="6" t="n">
        <f aca="false">IF(1_Data_EDA!C2705="Home Office",1,0)</f>
        <v>0</v>
      </c>
      <c r="M2704" s="6" t="n">
        <f aca="false">IF(1_Data_EDA!D2705="Europe",1,0)</f>
        <v>1</v>
      </c>
      <c r="N2704" s="6" t="n">
        <f aca="false">IF(1_Data_EDA!D2705="LATAM",1,0)</f>
        <v>0</v>
      </c>
      <c r="O2704" s="6" t="n">
        <f aca="false">IF(1_Data_EDA!D2705="Pacific Asia",1,0)</f>
        <v>0</v>
      </c>
      <c r="P2704" s="6" t="n">
        <f aca="false">IF(1_Data_EDA!D2705="USCA",1,0)</f>
        <v>0</v>
      </c>
      <c r="Q2704" s="6" t="n">
        <f aca="false">IF(C2704&gt;MEDIAN(C$5:C$8004),1,0)</f>
        <v>1</v>
      </c>
      <c r="R2704" s="6" t="n">
        <f aca="false">IF(D2704&gt;2,1,0)</f>
        <v>0</v>
      </c>
    </row>
    <row r="2705" customFormat="false" ht="15" hidden="false" customHeight="true" outlineLevel="0" collapsed="false">
      <c r="A2705" s="6" t="n">
        <f aca="false">1_Data_EDA!O2706</f>
        <v>1</v>
      </c>
      <c r="B2705" s="6" t="n">
        <f aca="false">1_Data_EDA!H2706</f>
        <v>2</v>
      </c>
      <c r="C2705" s="7" t="n">
        <f aca="false">1_Data_EDA!I2706</f>
        <v>129.9900055</v>
      </c>
      <c r="D2705" s="6" t="n">
        <f aca="false">1_Data_EDA!J2706</f>
        <v>1</v>
      </c>
      <c r="E2705" s="7" t="n">
        <f aca="false">1_Data_EDA!K2706</f>
        <v>129.9900055</v>
      </c>
      <c r="F2705" s="7" t="n">
        <f aca="false">1_Data_EDA!L2706</f>
        <v>2.599999905</v>
      </c>
      <c r="G2705" s="8" t="n">
        <f aca="false">1_Data_EDA!M2706</f>
        <v>0.02</v>
      </c>
      <c r="H2705" s="6" t="n">
        <f aca="false">IF(1_Data_EDA!B2706="First Class",1,0)</f>
        <v>0</v>
      </c>
      <c r="I2705" s="6" t="n">
        <f aca="false">IF(1_Data_EDA!B2706="Second Class",1,0)</f>
        <v>1</v>
      </c>
      <c r="J2705" s="6" t="n">
        <f aca="false">IF(1_Data_EDA!B2706="Same Day",1,0)</f>
        <v>0</v>
      </c>
      <c r="K2705" s="6" t="n">
        <f aca="false">IF(1_Data_EDA!C2706="Corporate",1,0)</f>
        <v>1</v>
      </c>
      <c r="L2705" s="6" t="n">
        <f aca="false">IF(1_Data_EDA!C2706="Home Office",1,0)</f>
        <v>0</v>
      </c>
      <c r="M2705" s="6" t="n">
        <f aca="false">IF(1_Data_EDA!D2706="Europe",1,0)</f>
        <v>1</v>
      </c>
      <c r="N2705" s="6" t="n">
        <f aca="false">IF(1_Data_EDA!D2706="LATAM",1,0)</f>
        <v>0</v>
      </c>
      <c r="O2705" s="6" t="n">
        <f aca="false">IF(1_Data_EDA!D2706="Pacific Asia",1,0)</f>
        <v>0</v>
      </c>
      <c r="P2705" s="6" t="n">
        <f aca="false">IF(1_Data_EDA!D2706="USCA",1,0)</f>
        <v>0</v>
      </c>
      <c r="Q2705" s="6" t="n">
        <f aca="false">IF(C2705&gt;MEDIAN(C$5:C$8004),1,0)</f>
        <v>1</v>
      </c>
      <c r="R2705" s="6" t="n">
        <f aca="false">IF(D2705&gt;2,1,0)</f>
        <v>0</v>
      </c>
    </row>
    <row r="2706" customFormat="false" ht="15" hidden="false" customHeight="true" outlineLevel="0" collapsed="false">
      <c r="A2706" s="6" t="n">
        <f aca="false">1_Data_EDA!O2707</f>
        <v>1</v>
      </c>
      <c r="B2706" s="6" t="n">
        <f aca="false">1_Data_EDA!H2707</f>
        <v>4</v>
      </c>
      <c r="C2706" s="7" t="n">
        <f aca="false">1_Data_EDA!I2707</f>
        <v>39.99000168</v>
      </c>
      <c r="D2706" s="6" t="n">
        <f aca="false">1_Data_EDA!J2707</f>
        <v>1</v>
      </c>
      <c r="E2706" s="7" t="n">
        <f aca="false">1_Data_EDA!K2707</f>
        <v>39.99000168</v>
      </c>
      <c r="F2706" s="7" t="n">
        <f aca="false">1_Data_EDA!L2707</f>
        <v>2.799999952</v>
      </c>
      <c r="G2706" s="8" t="n">
        <f aca="false">1_Data_EDA!M2707</f>
        <v>0.07</v>
      </c>
      <c r="H2706" s="6" t="n">
        <f aca="false">IF(1_Data_EDA!B2707="First Class",1,0)</f>
        <v>0</v>
      </c>
      <c r="I2706" s="6" t="n">
        <f aca="false">IF(1_Data_EDA!B2707="Second Class",1,0)</f>
        <v>0</v>
      </c>
      <c r="J2706" s="6" t="n">
        <f aca="false">IF(1_Data_EDA!B2707="Same Day",1,0)</f>
        <v>0</v>
      </c>
      <c r="K2706" s="6" t="n">
        <f aca="false">IF(1_Data_EDA!C2707="Corporate",1,0)</f>
        <v>0</v>
      </c>
      <c r="L2706" s="6" t="n">
        <f aca="false">IF(1_Data_EDA!C2707="Home Office",1,0)</f>
        <v>1</v>
      </c>
      <c r="M2706" s="6" t="n">
        <f aca="false">IF(1_Data_EDA!D2707="Europe",1,0)</f>
        <v>1</v>
      </c>
      <c r="N2706" s="6" t="n">
        <f aca="false">IF(1_Data_EDA!D2707="LATAM",1,0)</f>
        <v>0</v>
      </c>
      <c r="O2706" s="6" t="n">
        <f aca="false">IF(1_Data_EDA!D2707="Pacific Asia",1,0)</f>
        <v>0</v>
      </c>
      <c r="P2706" s="6" t="n">
        <f aca="false">IF(1_Data_EDA!D2707="USCA",1,0)</f>
        <v>0</v>
      </c>
      <c r="Q2706" s="6" t="n">
        <f aca="false">IF(C2706&gt;MEDIAN(C$5:C$8004),1,0)</f>
        <v>0</v>
      </c>
      <c r="R2706" s="6" t="n">
        <f aca="false">IF(D2706&gt;2,1,0)</f>
        <v>0</v>
      </c>
    </row>
    <row r="2707" customFormat="false" ht="15" hidden="false" customHeight="true" outlineLevel="0" collapsed="false">
      <c r="A2707" s="6" t="n">
        <f aca="false">1_Data_EDA!O2708</f>
        <v>0</v>
      </c>
      <c r="B2707" s="6" t="n">
        <f aca="false">1_Data_EDA!H2708</f>
        <v>4</v>
      </c>
      <c r="C2707" s="7" t="n">
        <f aca="false">1_Data_EDA!I2708</f>
        <v>39.99000168</v>
      </c>
      <c r="D2707" s="6" t="n">
        <f aca="false">1_Data_EDA!J2708</f>
        <v>5</v>
      </c>
      <c r="E2707" s="7" t="n">
        <f aca="false">1_Data_EDA!K2708</f>
        <v>199.9499969</v>
      </c>
      <c r="F2707" s="7" t="n">
        <f aca="false">1_Data_EDA!L2708</f>
        <v>2</v>
      </c>
      <c r="G2707" s="8" t="n">
        <f aca="false">1_Data_EDA!M2708</f>
        <v>0.01</v>
      </c>
      <c r="H2707" s="6" t="n">
        <f aca="false">IF(1_Data_EDA!B2708="First Class",1,0)</f>
        <v>0</v>
      </c>
      <c r="I2707" s="6" t="n">
        <f aca="false">IF(1_Data_EDA!B2708="Second Class",1,0)</f>
        <v>0</v>
      </c>
      <c r="J2707" s="6" t="n">
        <f aca="false">IF(1_Data_EDA!B2708="Same Day",1,0)</f>
        <v>0</v>
      </c>
      <c r="K2707" s="6" t="n">
        <f aca="false">IF(1_Data_EDA!C2708="Corporate",1,0)</f>
        <v>0</v>
      </c>
      <c r="L2707" s="6" t="n">
        <f aca="false">IF(1_Data_EDA!C2708="Home Office",1,0)</f>
        <v>1</v>
      </c>
      <c r="M2707" s="6" t="n">
        <f aca="false">IF(1_Data_EDA!D2708="Europe",1,0)</f>
        <v>0</v>
      </c>
      <c r="N2707" s="6" t="n">
        <f aca="false">IF(1_Data_EDA!D2708="LATAM",1,0)</f>
        <v>0</v>
      </c>
      <c r="O2707" s="6" t="n">
        <f aca="false">IF(1_Data_EDA!D2708="Pacific Asia",1,0)</f>
        <v>0</v>
      </c>
      <c r="P2707" s="6" t="n">
        <f aca="false">IF(1_Data_EDA!D2708="USCA",1,0)</f>
        <v>0</v>
      </c>
      <c r="Q2707" s="6" t="n">
        <f aca="false">IF(C2707&gt;MEDIAN(C$5:C$8004),1,0)</f>
        <v>0</v>
      </c>
      <c r="R2707" s="6" t="n">
        <f aca="false">IF(D2707&gt;2,1,0)</f>
        <v>1</v>
      </c>
    </row>
    <row r="2708" customFormat="false" ht="15" hidden="false" customHeight="true" outlineLevel="0" collapsed="false">
      <c r="A2708" s="6" t="n">
        <f aca="false">1_Data_EDA!O2709</f>
        <v>1</v>
      </c>
      <c r="B2708" s="6" t="n">
        <f aca="false">1_Data_EDA!H2709</f>
        <v>1</v>
      </c>
      <c r="C2708" s="7" t="n">
        <f aca="false">1_Data_EDA!I2709</f>
        <v>50</v>
      </c>
      <c r="D2708" s="6" t="n">
        <f aca="false">1_Data_EDA!J2709</f>
        <v>5</v>
      </c>
      <c r="E2708" s="7" t="n">
        <f aca="false">1_Data_EDA!K2709</f>
        <v>250</v>
      </c>
      <c r="F2708" s="7" t="n">
        <f aca="false">1_Data_EDA!L2709</f>
        <v>5</v>
      </c>
      <c r="G2708" s="8" t="n">
        <f aca="false">1_Data_EDA!M2709</f>
        <v>0.02</v>
      </c>
      <c r="H2708" s="6" t="n">
        <f aca="false">IF(1_Data_EDA!B2709="First Class",1,0)</f>
        <v>1</v>
      </c>
      <c r="I2708" s="6" t="n">
        <f aca="false">IF(1_Data_EDA!B2709="Second Class",1,0)</f>
        <v>0</v>
      </c>
      <c r="J2708" s="6" t="n">
        <f aca="false">IF(1_Data_EDA!B2709="Same Day",1,0)</f>
        <v>0</v>
      </c>
      <c r="K2708" s="6" t="n">
        <f aca="false">IF(1_Data_EDA!C2709="Corporate",1,0)</f>
        <v>0</v>
      </c>
      <c r="L2708" s="6" t="n">
        <f aca="false">IF(1_Data_EDA!C2709="Home Office",1,0)</f>
        <v>0</v>
      </c>
      <c r="M2708" s="6" t="n">
        <f aca="false">IF(1_Data_EDA!D2709="Europe",1,0)</f>
        <v>0</v>
      </c>
      <c r="N2708" s="6" t="n">
        <f aca="false">IF(1_Data_EDA!D2709="LATAM",1,0)</f>
        <v>0</v>
      </c>
      <c r="O2708" s="6" t="n">
        <f aca="false">IF(1_Data_EDA!D2709="Pacific Asia",1,0)</f>
        <v>0</v>
      </c>
      <c r="P2708" s="6" t="n">
        <f aca="false">IF(1_Data_EDA!D2709="USCA",1,0)</f>
        <v>1</v>
      </c>
      <c r="Q2708" s="6" t="n">
        <f aca="false">IF(C2708&gt;MEDIAN(C$5:C$8004),1,0)</f>
        <v>0</v>
      </c>
      <c r="R2708" s="6" t="n">
        <f aca="false">IF(D2708&gt;2,1,0)</f>
        <v>1</v>
      </c>
    </row>
    <row r="2709" customFormat="false" ht="15" hidden="false" customHeight="true" outlineLevel="0" collapsed="false">
      <c r="A2709" s="6" t="n">
        <f aca="false">1_Data_EDA!O2710</f>
        <v>0</v>
      </c>
      <c r="B2709" s="6" t="n">
        <f aca="false">1_Data_EDA!H2710</f>
        <v>2</v>
      </c>
      <c r="C2709" s="7" t="n">
        <f aca="false">1_Data_EDA!I2710</f>
        <v>299.980011</v>
      </c>
      <c r="D2709" s="6" t="n">
        <f aca="false">1_Data_EDA!J2710</f>
        <v>1</v>
      </c>
      <c r="E2709" s="7" t="n">
        <f aca="false">1_Data_EDA!K2710</f>
        <v>299.980011</v>
      </c>
      <c r="F2709" s="7" t="n">
        <f aca="false">1_Data_EDA!L2710</f>
        <v>21</v>
      </c>
      <c r="G2709" s="8" t="n">
        <f aca="false">1_Data_EDA!M2710</f>
        <v>0.07</v>
      </c>
      <c r="H2709" s="6" t="n">
        <f aca="false">IF(1_Data_EDA!B2710="First Class",1,0)</f>
        <v>0</v>
      </c>
      <c r="I2709" s="6" t="n">
        <f aca="false">IF(1_Data_EDA!B2710="Second Class",1,0)</f>
        <v>1</v>
      </c>
      <c r="J2709" s="6" t="n">
        <f aca="false">IF(1_Data_EDA!B2710="Same Day",1,0)</f>
        <v>0</v>
      </c>
      <c r="K2709" s="6" t="n">
        <f aca="false">IF(1_Data_EDA!C2710="Corporate",1,0)</f>
        <v>0</v>
      </c>
      <c r="L2709" s="6" t="n">
        <f aca="false">IF(1_Data_EDA!C2710="Home Office",1,0)</f>
        <v>0</v>
      </c>
      <c r="M2709" s="6" t="n">
        <f aca="false">IF(1_Data_EDA!D2710="Europe",1,0)</f>
        <v>0</v>
      </c>
      <c r="N2709" s="6" t="n">
        <f aca="false">IF(1_Data_EDA!D2710="LATAM",1,0)</f>
        <v>1</v>
      </c>
      <c r="O2709" s="6" t="n">
        <f aca="false">IF(1_Data_EDA!D2710="Pacific Asia",1,0)</f>
        <v>0</v>
      </c>
      <c r="P2709" s="6" t="n">
        <f aca="false">IF(1_Data_EDA!D2710="USCA",1,0)</f>
        <v>0</v>
      </c>
      <c r="Q2709" s="6" t="n">
        <f aca="false">IF(C2709&gt;MEDIAN(C$5:C$8004),1,0)</f>
        <v>1</v>
      </c>
      <c r="R2709" s="6" t="n">
        <f aca="false">IF(D2709&gt;2,1,0)</f>
        <v>0</v>
      </c>
    </row>
    <row r="2710" customFormat="false" ht="15" hidden="false" customHeight="true" outlineLevel="0" collapsed="false">
      <c r="A2710" s="6" t="n">
        <f aca="false">1_Data_EDA!O2711</f>
        <v>1</v>
      </c>
      <c r="B2710" s="6" t="n">
        <f aca="false">1_Data_EDA!H2711</f>
        <v>2</v>
      </c>
      <c r="C2710" s="7" t="n">
        <f aca="false">1_Data_EDA!I2711</f>
        <v>399.980011</v>
      </c>
      <c r="D2710" s="6" t="n">
        <f aca="false">1_Data_EDA!J2711</f>
        <v>1</v>
      </c>
      <c r="E2710" s="7" t="n">
        <f aca="false">1_Data_EDA!K2711</f>
        <v>399.980011</v>
      </c>
      <c r="F2710" s="7" t="n">
        <f aca="false">1_Data_EDA!L2711</f>
        <v>60</v>
      </c>
      <c r="G2710" s="8" t="n">
        <f aca="false">1_Data_EDA!M2711</f>
        <v>0.150000006</v>
      </c>
      <c r="H2710" s="6" t="n">
        <f aca="false">IF(1_Data_EDA!B2711="First Class",1,0)</f>
        <v>0</v>
      </c>
      <c r="I2710" s="6" t="n">
        <f aca="false">IF(1_Data_EDA!B2711="Second Class",1,0)</f>
        <v>1</v>
      </c>
      <c r="J2710" s="6" t="n">
        <f aca="false">IF(1_Data_EDA!B2711="Same Day",1,0)</f>
        <v>0</v>
      </c>
      <c r="K2710" s="6" t="n">
        <f aca="false">IF(1_Data_EDA!C2711="Corporate",1,0)</f>
        <v>0</v>
      </c>
      <c r="L2710" s="6" t="n">
        <f aca="false">IF(1_Data_EDA!C2711="Home Office",1,0)</f>
        <v>0</v>
      </c>
      <c r="M2710" s="6" t="n">
        <f aca="false">IF(1_Data_EDA!D2711="Europe",1,0)</f>
        <v>1</v>
      </c>
      <c r="N2710" s="6" t="n">
        <f aca="false">IF(1_Data_EDA!D2711="LATAM",1,0)</f>
        <v>0</v>
      </c>
      <c r="O2710" s="6" t="n">
        <f aca="false">IF(1_Data_EDA!D2711="Pacific Asia",1,0)</f>
        <v>0</v>
      </c>
      <c r="P2710" s="6" t="n">
        <f aca="false">IF(1_Data_EDA!D2711="USCA",1,0)</f>
        <v>0</v>
      </c>
      <c r="Q2710" s="6" t="n">
        <f aca="false">IF(C2710&gt;MEDIAN(C$5:C$8004),1,0)</f>
        <v>1</v>
      </c>
      <c r="R2710" s="6" t="n">
        <f aca="false">IF(D2710&gt;2,1,0)</f>
        <v>0</v>
      </c>
    </row>
    <row r="2711" customFormat="false" ht="15" hidden="false" customHeight="true" outlineLevel="0" collapsed="false">
      <c r="A2711" s="6" t="n">
        <f aca="false">1_Data_EDA!O2712</f>
        <v>1</v>
      </c>
      <c r="B2711" s="6" t="n">
        <f aca="false">1_Data_EDA!H2712</f>
        <v>4</v>
      </c>
      <c r="C2711" s="7" t="n">
        <f aca="false">1_Data_EDA!I2712</f>
        <v>399.980011</v>
      </c>
      <c r="D2711" s="6" t="n">
        <f aca="false">1_Data_EDA!J2712</f>
        <v>1</v>
      </c>
      <c r="E2711" s="7" t="n">
        <f aca="false">1_Data_EDA!K2712</f>
        <v>399.980011</v>
      </c>
      <c r="F2711" s="7" t="n">
        <f aca="false">1_Data_EDA!L2712</f>
        <v>48</v>
      </c>
      <c r="G2711" s="8" t="n">
        <f aca="false">1_Data_EDA!M2712</f>
        <v>0.119999997</v>
      </c>
      <c r="H2711" s="6" t="n">
        <f aca="false">IF(1_Data_EDA!B2712="First Class",1,0)</f>
        <v>0</v>
      </c>
      <c r="I2711" s="6" t="n">
        <f aca="false">IF(1_Data_EDA!B2712="Second Class",1,0)</f>
        <v>0</v>
      </c>
      <c r="J2711" s="6" t="n">
        <f aca="false">IF(1_Data_EDA!B2712="Same Day",1,0)</f>
        <v>0</v>
      </c>
      <c r="K2711" s="6" t="n">
        <f aca="false">IF(1_Data_EDA!C2712="Corporate",1,0)</f>
        <v>1</v>
      </c>
      <c r="L2711" s="6" t="n">
        <f aca="false">IF(1_Data_EDA!C2712="Home Office",1,0)</f>
        <v>0</v>
      </c>
      <c r="M2711" s="6" t="n">
        <f aca="false">IF(1_Data_EDA!D2712="Europe",1,0)</f>
        <v>0</v>
      </c>
      <c r="N2711" s="6" t="n">
        <f aca="false">IF(1_Data_EDA!D2712="LATAM",1,0)</f>
        <v>0</v>
      </c>
      <c r="O2711" s="6" t="n">
        <f aca="false">IF(1_Data_EDA!D2712="Pacific Asia",1,0)</f>
        <v>0</v>
      </c>
      <c r="P2711" s="6" t="n">
        <f aca="false">IF(1_Data_EDA!D2712="USCA",1,0)</f>
        <v>1</v>
      </c>
      <c r="Q2711" s="6" t="n">
        <f aca="false">IF(C2711&gt;MEDIAN(C$5:C$8004),1,0)</f>
        <v>1</v>
      </c>
      <c r="R2711" s="6" t="n">
        <f aca="false">IF(D2711&gt;2,1,0)</f>
        <v>0</v>
      </c>
    </row>
    <row r="2712" customFormat="false" ht="15" hidden="false" customHeight="true" outlineLevel="0" collapsed="false">
      <c r="A2712" s="6" t="n">
        <f aca="false">1_Data_EDA!O2713</f>
        <v>1</v>
      </c>
      <c r="B2712" s="6" t="n">
        <f aca="false">1_Data_EDA!H2713</f>
        <v>4</v>
      </c>
      <c r="C2712" s="7" t="n">
        <f aca="false">1_Data_EDA!I2713</f>
        <v>210.8500061</v>
      </c>
      <c r="D2712" s="6" t="n">
        <f aca="false">1_Data_EDA!J2713</f>
        <v>1</v>
      </c>
      <c r="E2712" s="7" t="n">
        <f aca="false">1_Data_EDA!K2713</f>
        <v>210.8500061</v>
      </c>
      <c r="F2712" s="7" t="n">
        <f aca="false">1_Data_EDA!L2713</f>
        <v>4.21999979</v>
      </c>
      <c r="G2712" s="8" t="n">
        <f aca="false">1_Data_EDA!M2713</f>
        <v>0.02</v>
      </c>
      <c r="H2712" s="6" t="n">
        <f aca="false">IF(1_Data_EDA!B2713="First Class",1,0)</f>
        <v>0</v>
      </c>
      <c r="I2712" s="6" t="n">
        <f aca="false">IF(1_Data_EDA!B2713="Second Class",1,0)</f>
        <v>0</v>
      </c>
      <c r="J2712" s="6" t="n">
        <f aca="false">IF(1_Data_EDA!B2713="Same Day",1,0)</f>
        <v>0</v>
      </c>
      <c r="K2712" s="6" t="n">
        <f aca="false">IF(1_Data_EDA!C2713="Corporate",1,0)</f>
        <v>1</v>
      </c>
      <c r="L2712" s="6" t="n">
        <f aca="false">IF(1_Data_EDA!C2713="Home Office",1,0)</f>
        <v>0</v>
      </c>
      <c r="M2712" s="6" t="n">
        <f aca="false">IF(1_Data_EDA!D2713="Europe",1,0)</f>
        <v>0</v>
      </c>
      <c r="N2712" s="6" t="n">
        <f aca="false">IF(1_Data_EDA!D2713="LATAM",1,0)</f>
        <v>0</v>
      </c>
      <c r="O2712" s="6" t="n">
        <f aca="false">IF(1_Data_EDA!D2713="Pacific Asia",1,0)</f>
        <v>1</v>
      </c>
      <c r="P2712" s="6" t="n">
        <f aca="false">IF(1_Data_EDA!D2713="USCA",1,0)</f>
        <v>0</v>
      </c>
      <c r="Q2712" s="6" t="n">
        <f aca="false">IF(C2712&gt;MEDIAN(C$5:C$8004),1,0)</f>
        <v>1</v>
      </c>
      <c r="R2712" s="6" t="n">
        <f aca="false">IF(D2712&gt;2,1,0)</f>
        <v>0</v>
      </c>
    </row>
    <row r="2713" customFormat="false" ht="15" hidden="false" customHeight="true" outlineLevel="0" collapsed="false">
      <c r="A2713" s="6" t="n">
        <f aca="false">1_Data_EDA!O2714</f>
        <v>0</v>
      </c>
      <c r="B2713" s="6" t="n">
        <f aca="false">1_Data_EDA!H2714</f>
        <v>4</v>
      </c>
      <c r="C2713" s="7" t="n">
        <f aca="false">1_Data_EDA!I2714</f>
        <v>21.98999977</v>
      </c>
      <c r="D2713" s="6" t="n">
        <f aca="false">1_Data_EDA!J2714</f>
        <v>3</v>
      </c>
      <c r="E2713" s="7" t="n">
        <f aca="false">1_Data_EDA!K2714</f>
        <v>65.97000122</v>
      </c>
      <c r="F2713" s="7" t="n">
        <f aca="false">1_Data_EDA!L2714</f>
        <v>8.579999924</v>
      </c>
      <c r="G2713" s="8" t="n">
        <f aca="false">1_Data_EDA!M2714</f>
        <v>0.129999995</v>
      </c>
      <c r="H2713" s="6" t="n">
        <f aca="false">IF(1_Data_EDA!B2714="First Class",1,0)</f>
        <v>0</v>
      </c>
      <c r="I2713" s="6" t="n">
        <f aca="false">IF(1_Data_EDA!B2714="Second Class",1,0)</f>
        <v>0</v>
      </c>
      <c r="J2713" s="6" t="n">
        <f aca="false">IF(1_Data_EDA!B2714="Same Day",1,0)</f>
        <v>0</v>
      </c>
      <c r="K2713" s="6" t="n">
        <f aca="false">IF(1_Data_EDA!C2714="Corporate",1,0)</f>
        <v>0</v>
      </c>
      <c r="L2713" s="6" t="n">
        <f aca="false">IF(1_Data_EDA!C2714="Home Office",1,0)</f>
        <v>0</v>
      </c>
      <c r="M2713" s="6" t="n">
        <f aca="false">IF(1_Data_EDA!D2714="Europe",1,0)</f>
        <v>0</v>
      </c>
      <c r="N2713" s="6" t="n">
        <f aca="false">IF(1_Data_EDA!D2714="LATAM",1,0)</f>
        <v>1</v>
      </c>
      <c r="O2713" s="6" t="n">
        <f aca="false">IF(1_Data_EDA!D2714="Pacific Asia",1,0)</f>
        <v>0</v>
      </c>
      <c r="P2713" s="6" t="n">
        <f aca="false">IF(1_Data_EDA!D2714="USCA",1,0)</f>
        <v>0</v>
      </c>
      <c r="Q2713" s="6" t="n">
        <f aca="false">IF(C2713&gt;MEDIAN(C$5:C$8004),1,0)</f>
        <v>0</v>
      </c>
      <c r="R2713" s="6" t="n">
        <f aca="false">IF(D2713&gt;2,1,0)</f>
        <v>1</v>
      </c>
    </row>
    <row r="2714" customFormat="false" ht="15" hidden="false" customHeight="true" outlineLevel="0" collapsed="false">
      <c r="A2714" s="6" t="n">
        <f aca="false">1_Data_EDA!O2715</f>
        <v>1</v>
      </c>
      <c r="B2714" s="6" t="n">
        <f aca="false">1_Data_EDA!H2715</f>
        <v>2</v>
      </c>
      <c r="C2714" s="7" t="n">
        <f aca="false">1_Data_EDA!I2715</f>
        <v>17.98999977</v>
      </c>
      <c r="D2714" s="6" t="n">
        <f aca="false">1_Data_EDA!J2715</f>
        <v>3</v>
      </c>
      <c r="E2714" s="7" t="n">
        <f aca="false">1_Data_EDA!K2715</f>
        <v>53.97000122</v>
      </c>
      <c r="F2714" s="7" t="n">
        <f aca="false">1_Data_EDA!L2715</f>
        <v>7.019999981</v>
      </c>
      <c r="G2714" s="8" t="n">
        <f aca="false">1_Data_EDA!M2715</f>
        <v>0.129999995</v>
      </c>
      <c r="H2714" s="6" t="n">
        <f aca="false">IF(1_Data_EDA!B2715="First Class",1,0)</f>
        <v>0</v>
      </c>
      <c r="I2714" s="6" t="n">
        <f aca="false">IF(1_Data_EDA!B2715="Second Class",1,0)</f>
        <v>1</v>
      </c>
      <c r="J2714" s="6" t="n">
        <f aca="false">IF(1_Data_EDA!B2715="Same Day",1,0)</f>
        <v>0</v>
      </c>
      <c r="K2714" s="6" t="n">
        <f aca="false">IF(1_Data_EDA!C2715="Corporate",1,0)</f>
        <v>0</v>
      </c>
      <c r="L2714" s="6" t="n">
        <f aca="false">IF(1_Data_EDA!C2715="Home Office",1,0)</f>
        <v>0</v>
      </c>
      <c r="M2714" s="6" t="n">
        <f aca="false">IF(1_Data_EDA!D2715="Europe",1,0)</f>
        <v>0</v>
      </c>
      <c r="N2714" s="6" t="n">
        <f aca="false">IF(1_Data_EDA!D2715="LATAM",1,0)</f>
        <v>1</v>
      </c>
      <c r="O2714" s="6" t="n">
        <f aca="false">IF(1_Data_EDA!D2715="Pacific Asia",1,0)</f>
        <v>0</v>
      </c>
      <c r="P2714" s="6" t="n">
        <f aca="false">IF(1_Data_EDA!D2715="USCA",1,0)</f>
        <v>0</v>
      </c>
      <c r="Q2714" s="6" t="n">
        <f aca="false">IF(C2714&gt;MEDIAN(C$5:C$8004),1,0)</f>
        <v>0</v>
      </c>
      <c r="R2714" s="6" t="n">
        <f aca="false">IF(D2714&gt;2,1,0)</f>
        <v>1</v>
      </c>
    </row>
    <row r="2715" customFormat="false" ht="15" hidden="false" customHeight="true" outlineLevel="0" collapsed="false">
      <c r="A2715" s="6" t="n">
        <f aca="false">1_Data_EDA!O2716</f>
        <v>1</v>
      </c>
      <c r="B2715" s="6" t="n">
        <f aca="false">1_Data_EDA!H2716</f>
        <v>2</v>
      </c>
      <c r="C2715" s="7" t="n">
        <f aca="false">1_Data_EDA!I2716</f>
        <v>49.97999954</v>
      </c>
      <c r="D2715" s="6" t="n">
        <f aca="false">1_Data_EDA!J2716</f>
        <v>2</v>
      </c>
      <c r="E2715" s="7" t="n">
        <f aca="false">1_Data_EDA!K2716</f>
        <v>99.95999908</v>
      </c>
      <c r="F2715" s="7" t="n">
        <f aca="false">1_Data_EDA!L2716</f>
        <v>24.98999977</v>
      </c>
      <c r="G2715" s="8" t="n">
        <f aca="false">1_Data_EDA!M2716</f>
        <v>0.25</v>
      </c>
      <c r="H2715" s="6" t="n">
        <f aca="false">IF(1_Data_EDA!B2716="First Class",1,0)</f>
        <v>0</v>
      </c>
      <c r="I2715" s="6" t="n">
        <f aca="false">IF(1_Data_EDA!B2716="Second Class",1,0)</f>
        <v>1</v>
      </c>
      <c r="J2715" s="6" t="n">
        <f aca="false">IF(1_Data_EDA!B2716="Same Day",1,0)</f>
        <v>0</v>
      </c>
      <c r="K2715" s="6" t="n">
        <f aca="false">IF(1_Data_EDA!C2716="Corporate",1,0)</f>
        <v>0</v>
      </c>
      <c r="L2715" s="6" t="n">
        <f aca="false">IF(1_Data_EDA!C2716="Home Office",1,0)</f>
        <v>0</v>
      </c>
      <c r="M2715" s="6" t="n">
        <f aca="false">IF(1_Data_EDA!D2716="Europe",1,0)</f>
        <v>0</v>
      </c>
      <c r="N2715" s="6" t="n">
        <f aca="false">IF(1_Data_EDA!D2716="LATAM",1,0)</f>
        <v>0</v>
      </c>
      <c r="O2715" s="6" t="n">
        <f aca="false">IF(1_Data_EDA!D2716="Pacific Asia",1,0)</f>
        <v>0</v>
      </c>
      <c r="P2715" s="6" t="n">
        <f aca="false">IF(1_Data_EDA!D2716="USCA",1,0)</f>
        <v>0</v>
      </c>
      <c r="Q2715" s="6" t="n">
        <f aca="false">IF(C2715&gt;MEDIAN(C$5:C$8004),1,0)</f>
        <v>0</v>
      </c>
      <c r="R2715" s="6" t="n">
        <f aca="false">IF(D2715&gt;2,1,0)</f>
        <v>0</v>
      </c>
    </row>
    <row r="2716" customFormat="false" ht="15" hidden="false" customHeight="true" outlineLevel="0" collapsed="false">
      <c r="A2716" s="6" t="n">
        <f aca="false">1_Data_EDA!O2717</f>
        <v>1</v>
      </c>
      <c r="B2716" s="6" t="n">
        <f aca="false">1_Data_EDA!H2717</f>
        <v>4</v>
      </c>
      <c r="C2716" s="7" t="n">
        <f aca="false">1_Data_EDA!I2717</f>
        <v>59.08000183</v>
      </c>
      <c r="D2716" s="6" t="n">
        <f aca="false">1_Data_EDA!J2717</f>
        <v>1</v>
      </c>
      <c r="E2716" s="7" t="n">
        <f aca="false">1_Data_EDA!K2717</f>
        <v>59.08000183</v>
      </c>
      <c r="F2716" s="7" t="n">
        <f aca="false">1_Data_EDA!L2717</f>
        <v>2.359999895</v>
      </c>
      <c r="G2716" s="8" t="n">
        <f aca="false">1_Data_EDA!M2717</f>
        <v>0.039999999</v>
      </c>
      <c r="H2716" s="6" t="n">
        <f aca="false">IF(1_Data_EDA!B2717="First Class",1,0)</f>
        <v>0</v>
      </c>
      <c r="I2716" s="6" t="n">
        <f aca="false">IF(1_Data_EDA!B2717="Second Class",1,0)</f>
        <v>0</v>
      </c>
      <c r="J2716" s="6" t="n">
        <f aca="false">IF(1_Data_EDA!B2717="Same Day",1,0)</f>
        <v>0</v>
      </c>
      <c r="K2716" s="6" t="n">
        <f aca="false">IF(1_Data_EDA!C2717="Corporate",1,0)</f>
        <v>1</v>
      </c>
      <c r="L2716" s="6" t="n">
        <f aca="false">IF(1_Data_EDA!C2717="Home Office",1,0)</f>
        <v>0</v>
      </c>
      <c r="M2716" s="6" t="n">
        <f aca="false">IF(1_Data_EDA!D2717="Europe",1,0)</f>
        <v>1</v>
      </c>
      <c r="N2716" s="6" t="n">
        <f aca="false">IF(1_Data_EDA!D2717="LATAM",1,0)</f>
        <v>0</v>
      </c>
      <c r="O2716" s="6" t="n">
        <f aca="false">IF(1_Data_EDA!D2717="Pacific Asia",1,0)</f>
        <v>0</v>
      </c>
      <c r="P2716" s="6" t="n">
        <f aca="false">IF(1_Data_EDA!D2717="USCA",1,0)</f>
        <v>0</v>
      </c>
      <c r="Q2716" s="6" t="n">
        <f aca="false">IF(C2716&gt;MEDIAN(C$5:C$8004),1,0)</f>
        <v>0</v>
      </c>
      <c r="R2716" s="6" t="n">
        <f aca="false">IF(D2716&gt;2,1,0)</f>
        <v>0</v>
      </c>
    </row>
    <row r="2717" customFormat="false" ht="15" hidden="false" customHeight="true" outlineLevel="0" collapsed="false">
      <c r="A2717" s="6" t="n">
        <f aca="false">1_Data_EDA!O2718</f>
        <v>0</v>
      </c>
      <c r="B2717" s="6" t="n">
        <f aca="false">1_Data_EDA!H2718</f>
        <v>4</v>
      </c>
      <c r="C2717" s="7" t="n">
        <f aca="false">1_Data_EDA!I2718</f>
        <v>199.9900055</v>
      </c>
      <c r="D2717" s="6" t="n">
        <f aca="false">1_Data_EDA!J2718</f>
        <v>1</v>
      </c>
      <c r="E2717" s="7" t="n">
        <f aca="false">1_Data_EDA!K2718</f>
        <v>199.9900055</v>
      </c>
      <c r="F2717" s="7" t="n">
        <f aca="false">1_Data_EDA!L2718</f>
        <v>14</v>
      </c>
      <c r="G2717" s="8" t="n">
        <f aca="false">1_Data_EDA!M2718</f>
        <v>0.07</v>
      </c>
      <c r="H2717" s="6" t="n">
        <f aca="false">IF(1_Data_EDA!B2718="First Class",1,0)</f>
        <v>0</v>
      </c>
      <c r="I2717" s="6" t="n">
        <f aca="false">IF(1_Data_EDA!B2718="Second Class",1,0)</f>
        <v>0</v>
      </c>
      <c r="J2717" s="6" t="n">
        <f aca="false">IF(1_Data_EDA!B2718="Same Day",1,0)</f>
        <v>0</v>
      </c>
      <c r="K2717" s="6" t="n">
        <f aca="false">IF(1_Data_EDA!C2718="Corporate",1,0)</f>
        <v>1</v>
      </c>
      <c r="L2717" s="6" t="n">
        <f aca="false">IF(1_Data_EDA!C2718="Home Office",1,0)</f>
        <v>0</v>
      </c>
      <c r="M2717" s="6" t="n">
        <f aca="false">IF(1_Data_EDA!D2718="Europe",1,0)</f>
        <v>0</v>
      </c>
      <c r="N2717" s="6" t="n">
        <f aca="false">IF(1_Data_EDA!D2718="LATAM",1,0)</f>
        <v>0</v>
      </c>
      <c r="O2717" s="6" t="n">
        <f aca="false">IF(1_Data_EDA!D2718="Pacific Asia",1,0)</f>
        <v>1</v>
      </c>
      <c r="P2717" s="6" t="n">
        <f aca="false">IF(1_Data_EDA!D2718="USCA",1,0)</f>
        <v>0</v>
      </c>
      <c r="Q2717" s="6" t="n">
        <f aca="false">IF(C2717&gt;MEDIAN(C$5:C$8004),1,0)</f>
        <v>1</v>
      </c>
      <c r="R2717" s="6" t="n">
        <f aca="false">IF(D2717&gt;2,1,0)</f>
        <v>0</v>
      </c>
    </row>
    <row r="2718" customFormat="false" ht="15" hidden="false" customHeight="true" outlineLevel="0" collapsed="false">
      <c r="A2718" s="6" t="n">
        <f aca="false">1_Data_EDA!O2719</f>
        <v>0</v>
      </c>
      <c r="B2718" s="6" t="n">
        <f aca="false">1_Data_EDA!H2719</f>
        <v>4</v>
      </c>
      <c r="C2718" s="7" t="n">
        <f aca="false">1_Data_EDA!I2719</f>
        <v>49.97999954</v>
      </c>
      <c r="D2718" s="6" t="n">
        <f aca="false">1_Data_EDA!J2719</f>
        <v>4</v>
      </c>
      <c r="E2718" s="7" t="n">
        <f aca="false">1_Data_EDA!K2719</f>
        <v>199.9199982</v>
      </c>
      <c r="F2718" s="7" t="n">
        <f aca="false">1_Data_EDA!L2719</f>
        <v>39.97999954</v>
      </c>
      <c r="G2718" s="8" t="n">
        <f aca="false">1_Data_EDA!M2719</f>
        <v>0.200000003</v>
      </c>
      <c r="H2718" s="6" t="n">
        <f aca="false">IF(1_Data_EDA!B2719="First Class",1,0)</f>
        <v>0</v>
      </c>
      <c r="I2718" s="6" t="n">
        <f aca="false">IF(1_Data_EDA!B2719="Second Class",1,0)</f>
        <v>0</v>
      </c>
      <c r="J2718" s="6" t="n">
        <f aca="false">IF(1_Data_EDA!B2719="Same Day",1,0)</f>
        <v>0</v>
      </c>
      <c r="K2718" s="6" t="n">
        <f aca="false">IF(1_Data_EDA!C2719="Corporate",1,0)</f>
        <v>0</v>
      </c>
      <c r="L2718" s="6" t="n">
        <f aca="false">IF(1_Data_EDA!C2719="Home Office",1,0)</f>
        <v>0</v>
      </c>
      <c r="M2718" s="6" t="n">
        <f aca="false">IF(1_Data_EDA!D2719="Europe",1,0)</f>
        <v>1</v>
      </c>
      <c r="N2718" s="6" t="n">
        <f aca="false">IF(1_Data_EDA!D2719="LATAM",1,0)</f>
        <v>0</v>
      </c>
      <c r="O2718" s="6" t="n">
        <f aca="false">IF(1_Data_EDA!D2719="Pacific Asia",1,0)</f>
        <v>0</v>
      </c>
      <c r="P2718" s="6" t="n">
        <f aca="false">IF(1_Data_EDA!D2719="USCA",1,0)</f>
        <v>0</v>
      </c>
      <c r="Q2718" s="6" t="n">
        <f aca="false">IF(C2718&gt;MEDIAN(C$5:C$8004),1,0)</f>
        <v>0</v>
      </c>
      <c r="R2718" s="6" t="n">
        <f aca="false">IF(D2718&gt;2,1,0)</f>
        <v>1</v>
      </c>
    </row>
    <row r="2719" customFormat="false" ht="15" hidden="false" customHeight="true" outlineLevel="0" collapsed="false">
      <c r="A2719" s="6" t="n">
        <f aca="false">1_Data_EDA!O2720</f>
        <v>1</v>
      </c>
      <c r="B2719" s="6" t="n">
        <f aca="false">1_Data_EDA!H2720</f>
        <v>2</v>
      </c>
      <c r="C2719" s="7" t="n">
        <f aca="false">1_Data_EDA!I2720</f>
        <v>299.980011</v>
      </c>
      <c r="D2719" s="6" t="n">
        <f aca="false">1_Data_EDA!J2720</f>
        <v>1</v>
      </c>
      <c r="E2719" s="7" t="n">
        <f aca="false">1_Data_EDA!K2720</f>
        <v>299.980011</v>
      </c>
      <c r="F2719" s="7" t="n">
        <f aca="false">1_Data_EDA!L2720</f>
        <v>60</v>
      </c>
      <c r="G2719" s="8" t="n">
        <f aca="false">1_Data_EDA!M2720</f>
        <v>0.200000003</v>
      </c>
      <c r="H2719" s="6" t="n">
        <f aca="false">IF(1_Data_EDA!B2720="First Class",1,0)</f>
        <v>0</v>
      </c>
      <c r="I2719" s="6" t="n">
        <f aca="false">IF(1_Data_EDA!B2720="Second Class",1,0)</f>
        <v>1</v>
      </c>
      <c r="J2719" s="6" t="n">
        <f aca="false">IF(1_Data_EDA!B2720="Same Day",1,0)</f>
        <v>0</v>
      </c>
      <c r="K2719" s="6" t="n">
        <f aca="false">IF(1_Data_EDA!C2720="Corporate",1,0)</f>
        <v>0</v>
      </c>
      <c r="L2719" s="6" t="n">
        <f aca="false">IF(1_Data_EDA!C2720="Home Office",1,0)</f>
        <v>0</v>
      </c>
      <c r="M2719" s="6" t="n">
        <f aca="false">IF(1_Data_EDA!D2720="Europe",1,0)</f>
        <v>1</v>
      </c>
      <c r="N2719" s="6" t="n">
        <f aca="false">IF(1_Data_EDA!D2720="LATAM",1,0)</f>
        <v>0</v>
      </c>
      <c r="O2719" s="6" t="n">
        <f aca="false">IF(1_Data_EDA!D2720="Pacific Asia",1,0)</f>
        <v>0</v>
      </c>
      <c r="P2719" s="6" t="n">
        <f aca="false">IF(1_Data_EDA!D2720="USCA",1,0)</f>
        <v>0</v>
      </c>
      <c r="Q2719" s="6" t="n">
        <f aca="false">IF(C2719&gt;MEDIAN(C$5:C$8004),1,0)</f>
        <v>1</v>
      </c>
      <c r="R2719" s="6" t="n">
        <f aca="false">IF(D2719&gt;2,1,0)</f>
        <v>0</v>
      </c>
    </row>
    <row r="2720" customFormat="false" ht="15" hidden="false" customHeight="true" outlineLevel="0" collapsed="false">
      <c r="A2720" s="6" t="n">
        <f aca="false">1_Data_EDA!O2721</f>
        <v>1</v>
      </c>
      <c r="B2720" s="6" t="n">
        <f aca="false">1_Data_EDA!H2721</f>
        <v>1</v>
      </c>
      <c r="C2720" s="7" t="n">
        <f aca="false">1_Data_EDA!I2721</f>
        <v>59.99000168</v>
      </c>
      <c r="D2720" s="6" t="n">
        <f aca="false">1_Data_EDA!J2721</f>
        <v>2</v>
      </c>
      <c r="E2720" s="7" t="n">
        <f aca="false">1_Data_EDA!K2721</f>
        <v>119.9800034</v>
      </c>
      <c r="F2720" s="7" t="n">
        <f aca="false">1_Data_EDA!L2721</f>
        <v>24</v>
      </c>
      <c r="G2720" s="8" t="n">
        <f aca="false">1_Data_EDA!M2721</f>
        <v>0.200000003</v>
      </c>
      <c r="H2720" s="6" t="n">
        <f aca="false">IF(1_Data_EDA!B2721="First Class",1,0)</f>
        <v>1</v>
      </c>
      <c r="I2720" s="6" t="n">
        <f aca="false">IF(1_Data_EDA!B2721="Second Class",1,0)</f>
        <v>0</v>
      </c>
      <c r="J2720" s="6" t="n">
        <f aca="false">IF(1_Data_EDA!B2721="Same Day",1,0)</f>
        <v>0</v>
      </c>
      <c r="K2720" s="6" t="n">
        <f aca="false">IF(1_Data_EDA!C2721="Corporate",1,0)</f>
        <v>0</v>
      </c>
      <c r="L2720" s="6" t="n">
        <f aca="false">IF(1_Data_EDA!C2721="Home Office",1,0)</f>
        <v>1</v>
      </c>
      <c r="M2720" s="6" t="n">
        <f aca="false">IF(1_Data_EDA!D2721="Europe",1,0)</f>
        <v>0</v>
      </c>
      <c r="N2720" s="6" t="n">
        <f aca="false">IF(1_Data_EDA!D2721="LATAM",1,0)</f>
        <v>0</v>
      </c>
      <c r="O2720" s="6" t="n">
        <f aca="false">IF(1_Data_EDA!D2721="Pacific Asia",1,0)</f>
        <v>1</v>
      </c>
      <c r="P2720" s="6" t="n">
        <f aca="false">IF(1_Data_EDA!D2721="USCA",1,0)</f>
        <v>0</v>
      </c>
      <c r="Q2720" s="6" t="n">
        <f aca="false">IF(C2720&gt;MEDIAN(C$5:C$8004),1,0)</f>
        <v>0</v>
      </c>
      <c r="R2720" s="6" t="n">
        <f aca="false">IF(D2720&gt;2,1,0)</f>
        <v>0</v>
      </c>
    </row>
    <row r="2721" customFormat="false" ht="15" hidden="false" customHeight="true" outlineLevel="0" collapsed="false">
      <c r="A2721" s="6" t="n">
        <f aca="false">1_Data_EDA!O2722</f>
        <v>1</v>
      </c>
      <c r="B2721" s="6" t="n">
        <f aca="false">1_Data_EDA!H2722</f>
        <v>4</v>
      </c>
      <c r="C2721" s="7" t="n">
        <f aca="false">1_Data_EDA!I2722</f>
        <v>99.98999786</v>
      </c>
      <c r="D2721" s="6" t="n">
        <f aca="false">1_Data_EDA!J2722</f>
        <v>3</v>
      </c>
      <c r="E2721" s="7" t="n">
        <f aca="false">1_Data_EDA!K2722</f>
        <v>299.9700012</v>
      </c>
      <c r="F2721" s="7" t="n">
        <f aca="false">1_Data_EDA!L2722</f>
        <v>21</v>
      </c>
      <c r="G2721" s="8" t="n">
        <f aca="false">1_Data_EDA!M2722</f>
        <v>0.07</v>
      </c>
      <c r="H2721" s="6" t="n">
        <f aca="false">IF(1_Data_EDA!B2722="First Class",1,0)</f>
        <v>0</v>
      </c>
      <c r="I2721" s="6" t="n">
        <f aca="false">IF(1_Data_EDA!B2722="Second Class",1,0)</f>
        <v>0</v>
      </c>
      <c r="J2721" s="6" t="n">
        <f aca="false">IF(1_Data_EDA!B2722="Same Day",1,0)</f>
        <v>0</v>
      </c>
      <c r="K2721" s="6" t="n">
        <f aca="false">IF(1_Data_EDA!C2722="Corporate",1,0)</f>
        <v>0</v>
      </c>
      <c r="L2721" s="6" t="n">
        <f aca="false">IF(1_Data_EDA!C2722="Home Office",1,0)</f>
        <v>1</v>
      </c>
      <c r="M2721" s="6" t="n">
        <f aca="false">IF(1_Data_EDA!D2722="Europe",1,0)</f>
        <v>0</v>
      </c>
      <c r="N2721" s="6" t="n">
        <f aca="false">IF(1_Data_EDA!D2722="LATAM",1,0)</f>
        <v>1</v>
      </c>
      <c r="O2721" s="6" t="n">
        <f aca="false">IF(1_Data_EDA!D2722="Pacific Asia",1,0)</f>
        <v>0</v>
      </c>
      <c r="P2721" s="6" t="n">
        <f aca="false">IF(1_Data_EDA!D2722="USCA",1,0)</f>
        <v>0</v>
      </c>
      <c r="Q2721" s="6" t="n">
        <f aca="false">IF(C2721&gt;MEDIAN(C$5:C$8004),1,0)</f>
        <v>1</v>
      </c>
      <c r="R2721" s="6" t="n">
        <f aca="false">IF(D2721&gt;2,1,0)</f>
        <v>1</v>
      </c>
    </row>
    <row r="2722" customFormat="false" ht="15" hidden="false" customHeight="true" outlineLevel="0" collapsed="false">
      <c r="A2722" s="6" t="n">
        <f aca="false">1_Data_EDA!O2723</f>
        <v>1</v>
      </c>
      <c r="B2722" s="6" t="n">
        <f aca="false">1_Data_EDA!H2723</f>
        <v>4</v>
      </c>
      <c r="C2722" s="7" t="n">
        <f aca="false">1_Data_EDA!I2723</f>
        <v>299.980011</v>
      </c>
      <c r="D2722" s="6" t="n">
        <f aca="false">1_Data_EDA!J2723</f>
        <v>1</v>
      </c>
      <c r="E2722" s="7" t="n">
        <f aca="false">1_Data_EDA!K2723</f>
        <v>299.980011</v>
      </c>
      <c r="F2722" s="7" t="n">
        <f aca="false">1_Data_EDA!L2723</f>
        <v>51</v>
      </c>
      <c r="G2722" s="8" t="n">
        <f aca="false">1_Data_EDA!M2723</f>
        <v>0.170000002</v>
      </c>
      <c r="H2722" s="6" t="n">
        <f aca="false">IF(1_Data_EDA!B2723="First Class",1,0)</f>
        <v>0</v>
      </c>
      <c r="I2722" s="6" t="n">
        <f aca="false">IF(1_Data_EDA!B2723="Second Class",1,0)</f>
        <v>0</v>
      </c>
      <c r="J2722" s="6" t="n">
        <f aca="false">IF(1_Data_EDA!B2723="Same Day",1,0)</f>
        <v>0</v>
      </c>
      <c r="K2722" s="6" t="n">
        <f aca="false">IF(1_Data_EDA!C2723="Corporate",1,0)</f>
        <v>1</v>
      </c>
      <c r="L2722" s="6" t="n">
        <f aca="false">IF(1_Data_EDA!C2723="Home Office",1,0)</f>
        <v>0</v>
      </c>
      <c r="M2722" s="6" t="n">
        <f aca="false">IF(1_Data_EDA!D2723="Europe",1,0)</f>
        <v>1</v>
      </c>
      <c r="N2722" s="6" t="n">
        <f aca="false">IF(1_Data_EDA!D2723="LATAM",1,0)</f>
        <v>0</v>
      </c>
      <c r="O2722" s="6" t="n">
        <f aca="false">IF(1_Data_EDA!D2723="Pacific Asia",1,0)</f>
        <v>0</v>
      </c>
      <c r="P2722" s="6" t="n">
        <f aca="false">IF(1_Data_EDA!D2723="USCA",1,0)</f>
        <v>0</v>
      </c>
      <c r="Q2722" s="6" t="n">
        <f aca="false">IF(C2722&gt;MEDIAN(C$5:C$8004),1,0)</f>
        <v>1</v>
      </c>
      <c r="R2722" s="6" t="n">
        <f aca="false">IF(D2722&gt;2,1,0)</f>
        <v>0</v>
      </c>
    </row>
    <row r="2723" customFormat="false" ht="15" hidden="false" customHeight="true" outlineLevel="0" collapsed="false">
      <c r="A2723" s="6" t="n">
        <f aca="false">1_Data_EDA!O2724</f>
        <v>1</v>
      </c>
      <c r="B2723" s="6" t="n">
        <f aca="false">1_Data_EDA!H2724</f>
        <v>4</v>
      </c>
      <c r="C2723" s="7" t="n">
        <f aca="false">1_Data_EDA!I2724</f>
        <v>39.99000168</v>
      </c>
      <c r="D2723" s="6" t="n">
        <f aca="false">1_Data_EDA!J2724</f>
        <v>4</v>
      </c>
      <c r="E2723" s="7" t="n">
        <f aca="false">1_Data_EDA!K2724</f>
        <v>159.9600067</v>
      </c>
      <c r="F2723" s="7" t="n">
        <f aca="false">1_Data_EDA!L2724</f>
        <v>31.98999977</v>
      </c>
      <c r="G2723" s="8" t="n">
        <f aca="false">1_Data_EDA!M2724</f>
        <v>0.200000003</v>
      </c>
      <c r="H2723" s="6" t="n">
        <f aca="false">IF(1_Data_EDA!B2724="First Class",1,0)</f>
        <v>0</v>
      </c>
      <c r="I2723" s="6" t="n">
        <f aca="false">IF(1_Data_EDA!B2724="Second Class",1,0)</f>
        <v>0</v>
      </c>
      <c r="J2723" s="6" t="n">
        <f aca="false">IF(1_Data_EDA!B2724="Same Day",1,0)</f>
        <v>0</v>
      </c>
      <c r="K2723" s="6" t="n">
        <f aca="false">IF(1_Data_EDA!C2724="Corporate",1,0)</f>
        <v>0</v>
      </c>
      <c r="L2723" s="6" t="n">
        <f aca="false">IF(1_Data_EDA!C2724="Home Office",1,0)</f>
        <v>0</v>
      </c>
      <c r="M2723" s="6" t="n">
        <f aca="false">IF(1_Data_EDA!D2724="Europe",1,0)</f>
        <v>0</v>
      </c>
      <c r="N2723" s="6" t="n">
        <f aca="false">IF(1_Data_EDA!D2724="LATAM",1,0)</f>
        <v>0</v>
      </c>
      <c r="O2723" s="6" t="n">
        <f aca="false">IF(1_Data_EDA!D2724="Pacific Asia",1,0)</f>
        <v>0</v>
      </c>
      <c r="P2723" s="6" t="n">
        <f aca="false">IF(1_Data_EDA!D2724="USCA",1,0)</f>
        <v>0</v>
      </c>
      <c r="Q2723" s="6" t="n">
        <f aca="false">IF(C2723&gt;MEDIAN(C$5:C$8004),1,0)</f>
        <v>0</v>
      </c>
      <c r="R2723" s="6" t="n">
        <f aca="false">IF(D2723&gt;2,1,0)</f>
        <v>1</v>
      </c>
    </row>
    <row r="2724" customFormat="false" ht="15" hidden="false" customHeight="true" outlineLevel="0" collapsed="false">
      <c r="A2724" s="6" t="n">
        <f aca="false">1_Data_EDA!O2725</f>
        <v>1</v>
      </c>
      <c r="B2724" s="6" t="n">
        <f aca="false">1_Data_EDA!H2725</f>
        <v>4</v>
      </c>
      <c r="C2724" s="7" t="n">
        <f aca="false">1_Data_EDA!I2725</f>
        <v>299.980011</v>
      </c>
      <c r="D2724" s="6" t="n">
        <f aca="false">1_Data_EDA!J2725</f>
        <v>1</v>
      </c>
      <c r="E2724" s="7" t="n">
        <f aca="false">1_Data_EDA!K2725</f>
        <v>299.980011</v>
      </c>
      <c r="F2724" s="7" t="n">
        <f aca="false">1_Data_EDA!L2725</f>
        <v>36</v>
      </c>
      <c r="G2724" s="8" t="n">
        <f aca="false">1_Data_EDA!M2725</f>
        <v>0.119999997</v>
      </c>
      <c r="H2724" s="6" t="n">
        <f aca="false">IF(1_Data_EDA!B2725="First Class",1,0)</f>
        <v>0</v>
      </c>
      <c r="I2724" s="6" t="n">
        <f aca="false">IF(1_Data_EDA!B2725="Second Class",1,0)</f>
        <v>0</v>
      </c>
      <c r="J2724" s="6" t="n">
        <f aca="false">IF(1_Data_EDA!B2725="Same Day",1,0)</f>
        <v>0</v>
      </c>
      <c r="K2724" s="6" t="n">
        <f aca="false">IF(1_Data_EDA!C2725="Corporate",1,0)</f>
        <v>1</v>
      </c>
      <c r="L2724" s="6" t="n">
        <f aca="false">IF(1_Data_EDA!C2725="Home Office",1,0)</f>
        <v>0</v>
      </c>
      <c r="M2724" s="6" t="n">
        <f aca="false">IF(1_Data_EDA!D2725="Europe",1,0)</f>
        <v>0</v>
      </c>
      <c r="N2724" s="6" t="n">
        <f aca="false">IF(1_Data_EDA!D2725="LATAM",1,0)</f>
        <v>0</v>
      </c>
      <c r="O2724" s="6" t="n">
        <f aca="false">IF(1_Data_EDA!D2725="Pacific Asia",1,0)</f>
        <v>0</v>
      </c>
      <c r="P2724" s="6" t="n">
        <f aca="false">IF(1_Data_EDA!D2725="USCA",1,0)</f>
        <v>0</v>
      </c>
      <c r="Q2724" s="6" t="n">
        <f aca="false">IF(C2724&gt;MEDIAN(C$5:C$8004),1,0)</f>
        <v>1</v>
      </c>
      <c r="R2724" s="6" t="n">
        <f aca="false">IF(D2724&gt;2,1,0)</f>
        <v>0</v>
      </c>
    </row>
    <row r="2725" customFormat="false" ht="15" hidden="false" customHeight="true" outlineLevel="0" collapsed="false">
      <c r="A2725" s="6" t="n">
        <f aca="false">1_Data_EDA!O2726</f>
        <v>1</v>
      </c>
      <c r="B2725" s="6" t="n">
        <f aca="false">1_Data_EDA!H2726</f>
        <v>1</v>
      </c>
      <c r="C2725" s="7" t="n">
        <f aca="false">1_Data_EDA!I2726</f>
        <v>39.99000168</v>
      </c>
      <c r="D2725" s="6" t="n">
        <f aca="false">1_Data_EDA!J2726</f>
        <v>5</v>
      </c>
      <c r="E2725" s="7" t="n">
        <f aca="false">1_Data_EDA!K2726</f>
        <v>199.9499969</v>
      </c>
      <c r="F2725" s="7" t="n">
        <f aca="false">1_Data_EDA!L2726</f>
        <v>14</v>
      </c>
      <c r="G2725" s="8" t="n">
        <f aca="false">1_Data_EDA!M2726</f>
        <v>0.07</v>
      </c>
      <c r="H2725" s="6" t="n">
        <f aca="false">IF(1_Data_EDA!B2726="First Class",1,0)</f>
        <v>1</v>
      </c>
      <c r="I2725" s="6" t="n">
        <f aca="false">IF(1_Data_EDA!B2726="Second Class",1,0)</f>
        <v>0</v>
      </c>
      <c r="J2725" s="6" t="n">
        <f aca="false">IF(1_Data_EDA!B2726="Same Day",1,0)</f>
        <v>0</v>
      </c>
      <c r="K2725" s="6" t="n">
        <f aca="false">IF(1_Data_EDA!C2726="Corporate",1,0)</f>
        <v>0</v>
      </c>
      <c r="L2725" s="6" t="n">
        <f aca="false">IF(1_Data_EDA!C2726="Home Office",1,0)</f>
        <v>0</v>
      </c>
      <c r="M2725" s="6" t="n">
        <f aca="false">IF(1_Data_EDA!D2726="Europe",1,0)</f>
        <v>0</v>
      </c>
      <c r="N2725" s="6" t="n">
        <f aca="false">IF(1_Data_EDA!D2726="LATAM",1,0)</f>
        <v>1</v>
      </c>
      <c r="O2725" s="6" t="n">
        <f aca="false">IF(1_Data_EDA!D2726="Pacific Asia",1,0)</f>
        <v>0</v>
      </c>
      <c r="P2725" s="6" t="n">
        <f aca="false">IF(1_Data_EDA!D2726="USCA",1,0)</f>
        <v>0</v>
      </c>
      <c r="Q2725" s="6" t="n">
        <f aca="false">IF(C2725&gt;MEDIAN(C$5:C$8004),1,0)</f>
        <v>0</v>
      </c>
      <c r="R2725" s="6" t="n">
        <f aca="false">IF(D2725&gt;2,1,0)</f>
        <v>1</v>
      </c>
    </row>
    <row r="2726" customFormat="false" ht="15" hidden="false" customHeight="true" outlineLevel="0" collapsed="false">
      <c r="A2726" s="6" t="n">
        <f aca="false">1_Data_EDA!O2727</f>
        <v>0</v>
      </c>
      <c r="B2726" s="6" t="n">
        <f aca="false">1_Data_EDA!H2727</f>
        <v>0</v>
      </c>
      <c r="C2726" s="7" t="n">
        <f aca="false">1_Data_EDA!I2727</f>
        <v>260.6499939</v>
      </c>
      <c r="D2726" s="6" t="n">
        <f aca="false">1_Data_EDA!J2727</f>
        <v>1</v>
      </c>
      <c r="E2726" s="7" t="n">
        <f aca="false">1_Data_EDA!K2727</f>
        <v>260.6499939</v>
      </c>
      <c r="F2726" s="7" t="n">
        <f aca="false">1_Data_EDA!L2727</f>
        <v>39.09999847</v>
      </c>
      <c r="G2726" s="8" t="n">
        <f aca="false">1_Data_EDA!M2727</f>
        <v>0.150000006</v>
      </c>
      <c r="H2726" s="6" t="n">
        <f aca="false">IF(1_Data_EDA!B2727="First Class",1,0)</f>
        <v>0</v>
      </c>
      <c r="I2726" s="6" t="n">
        <f aca="false">IF(1_Data_EDA!B2727="Second Class",1,0)</f>
        <v>0</v>
      </c>
      <c r="J2726" s="6" t="n">
        <f aca="false">IF(1_Data_EDA!B2727="Same Day",1,0)</f>
        <v>1</v>
      </c>
      <c r="K2726" s="6" t="n">
        <f aca="false">IF(1_Data_EDA!C2727="Corporate",1,0)</f>
        <v>1</v>
      </c>
      <c r="L2726" s="6" t="n">
        <f aca="false">IF(1_Data_EDA!C2727="Home Office",1,0)</f>
        <v>0</v>
      </c>
      <c r="M2726" s="6" t="n">
        <f aca="false">IF(1_Data_EDA!D2727="Europe",1,0)</f>
        <v>0</v>
      </c>
      <c r="N2726" s="6" t="n">
        <f aca="false">IF(1_Data_EDA!D2727="LATAM",1,0)</f>
        <v>0</v>
      </c>
      <c r="O2726" s="6" t="n">
        <f aca="false">IF(1_Data_EDA!D2727="Pacific Asia",1,0)</f>
        <v>1</v>
      </c>
      <c r="P2726" s="6" t="n">
        <f aca="false">IF(1_Data_EDA!D2727="USCA",1,0)</f>
        <v>0</v>
      </c>
      <c r="Q2726" s="6" t="n">
        <f aca="false">IF(C2726&gt;MEDIAN(C$5:C$8004),1,0)</f>
        <v>1</v>
      </c>
      <c r="R2726" s="6" t="n">
        <f aca="false">IF(D2726&gt;2,1,0)</f>
        <v>0</v>
      </c>
    </row>
    <row r="2727" customFormat="false" ht="15" hidden="false" customHeight="true" outlineLevel="0" collapsed="false">
      <c r="A2727" s="6" t="n">
        <f aca="false">1_Data_EDA!O2728</f>
        <v>0</v>
      </c>
      <c r="B2727" s="6" t="n">
        <f aca="false">1_Data_EDA!H2728</f>
        <v>4</v>
      </c>
      <c r="C2727" s="7" t="n">
        <f aca="false">1_Data_EDA!I2728</f>
        <v>461.480011</v>
      </c>
      <c r="D2727" s="6" t="n">
        <f aca="false">1_Data_EDA!J2728</f>
        <v>1</v>
      </c>
      <c r="E2727" s="7" t="n">
        <f aca="false">1_Data_EDA!K2728</f>
        <v>461.480011</v>
      </c>
      <c r="F2727" s="7" t="n">
        <f aca="false">1_Data_EDA!L2728</f>
        <v>78.44999695</v>
      </c>
      <c r="G2727" s="8" t="n">
        <f aca="false">1_Data_EDA!M2728</f>
        <v>0.170000002</v>
      </c>
      <c r="H2727" s="6" t="n">
        <f aca="false">IF(1_Data_EDA!B2728="First Class",1,0)</f>
        <v>0</v>
      </c>
      <c r="I2727" s="6" t="n">
        <f aca="false">IF(1_Data_EDA!B2728="Second Class",1,0)</f>
        <v>0</v>
      </c>
      <c r="J2727" s="6" t="n">
        <f aca="false">IF(1_Data_EDA!B2728="Same Day",1,0)</f>
        <v>0</v>
      </c>
      <c r="K2727" s="6" t="n">
        <f aca="false">IF(1_Data_EDA!C2728="Corporate",1,0)</f>
        <v>0</v>
      </c>
      <c r="L2727" s="6" t="n">
        <f aca="false">IF(1_Data_EDA!C2728="Home Office",1,0)</f>
        <v>0</v>
      </c>
      <c r="M2727" s="6" t="n">
        <f aca="false">IF(1_Data_EDA!D2728="Europe",1,0)</f>
        <v>0</v>
      </c>
      <c r="N2727" s="6" t="n">
        <f aca="false">IF(1_Data_EDA!D2728="LATAM",1,0)</f>
        <v>0</v>
      </c>
      <c r="O2727" s="6" t="n">
        <f aca="false">IF(1_Data_EDA!D2728="Pacific Asia",1,0)</f>
        <v>1</v>
      </c>
      <c r="P2727" s="6" t="n">
        <f aca="false">IF(1_Data_EDA!D2728="USCA",1,0)</f>
        <v>0</v>
      </c>
      <c r="Q2727" s="6" t="n">
        <f aca="false">IF(C2727&gt;MEDIAN(C$5:C$8004),1,0)</f>
        <v>1</v>
      </c>
      <c r="R2727" s="6" t="n">
        <f aca="false">IF(D2727&gt;2,1,0)</f>
        <v>0</v>
      </c>
    </row>
    <row r="2728" customFormat="false" ht="15" hidden="false" customHeight="true" outlineLevel="0" collapsed="false">
      <c r="A2728" s="6" t="n">
        <f aca="false">1_Data_EDA!O2729</f>
        <v>0</v>
      </c>
      <c r="B2728" s="6" t="n">
        <f aca="false">1_Data_EDA!H2729</f>
        <v>4</v>
      </c>
      <c r="C2728" s="7" t="n">
        <f aca="false">1_Data_EDA!I2729</f>
        <v>39.99000168</v>
      </c>
      <c r="D2728" s="6" t="n">
        <f aca="false">1_Data_EDA!J2729</f>
        <v>2</v>
      </c>
      <c r="E2728" s="7" t="n">
        <f aca="false">1_Data_EDA!K2729</f>
        <v>79.98000336</v>
      </c>
      <c r="F2728" s="7" t="n">
        <f aca="false">1_Data_EDA!L2729</f>
        <v>10.39999962</v>
      </c>
      <c r="G2728" s="8" t="n">
        <f aca="false">1_Data_EDA!M2729</f>
        <v>0.129999995</v>
      </c>
      <c r="H2728" s="6" t="n">
        <f aca="false">IF(1_Data_EDA!B2729="First Class",1,0)</f>
        <v>0</v>
      </c>
      <c r="I2728" s="6" t="n">
        <f aca="false">IF(1_Data_EDA!B2729="Second Class",1,0)</f>
        <v>0</v>
      </c>
      <c r="J2728" s="6" t="n">
        <f aca="false">IF(1_Data_EDA!B2729="Same Day",1,0)</f>
        <v>0</v>
      </c>
      <c r="K2728" s="6" t="n">
        <f aca="false">IF(1_Data_EDA!C2729="Corporate",1,0)</f>
        <v>0</v>
      </c>
      <c r="L2728" s="6" t="n">
        <f aca="false">IF(1_Data_EDA!C2729="Home Office",1,0)</f>
        <v>0</v>
      </c>
      <c r="M2728" s="6" t="n">
        <f aca="false">IF(1_Data_EDA!D2729="Europe",1,0)</f>
        <v>0</v>
      </c>
      <c r="N2728" s="6" t="n">
        <f aca="false">IF(1_Data_EDA!D2729="LATAM",1,0)</f>
        <v>0</v>
      </c>
      <c r="O2728" s="6" t="n">
        <f aca="false">IF(1_Data_EDA!D2729="Pacific Asia",1,0)</f>
        <v>1</v>
      </c>
      <c r="P2728" s="6" t="n">
        <f aca="false">IF(1_Data_EDA!D2729="USCA",1,0)</f>
        <v>0</v>
      </c>
      <c r="Q2728" s="6" t="n">
        <f aca="false">IF(C2728&gt;MEDIAN(C$5:C$8004),1,0)</f>
        <v>0</v>
      </c>
      <c r="R2728" s="6" t="n">
        <f aca="false">IF(D2728&gt;2,1,0)</f>
        <v>0</v>
      </c>
    </row>
    <row r="2729" customFormat="false" ht="15" hidden="false" customHeight="true" outlineLevel="0" collapsed="false">
      <c r="A2729" s="6" t="n">
        <f aca="false">1_Data_EDA!O2730</f>
        <v>1</v>
      </c>
      <c r="B2729" s="6" t="n">
        <f aca="false">1_Data_EDA!H2730</f>
        <v>1</v>
      </c>
      <c r="C2729" s="7" t="n">
        <f aca="false">1_Data_EDA!I2730</f>
        <v>299.980011</v>
      </c>
      <c r="D2729" s="6" t="n">
        <f aca="false">1_Data_EDA!J2730</f>
        <v>1</v>
      </c>
      <c r="E2729" s="7" t="n">
        <f aca="false">1_Data_EDA!K2730</f>
        <v>299.980011</v>
      </c>
      <c r="F2729" s="7" t="n">
        <f aca="false">1_Data_EDA!L2730</f>
        <v>6</v>
      </c>
      <c r="G2729" s="8" t="n">
        <f aca="false">1_Data_EDA!M2730</f>
        <v>0.02</v>
      </c>
      <c r="H2729" s="6" t="n">
        <f aca="false">IF(1_Data_EDA!B2730="First Class",1,0)</f>
        <v>1</v>
      </c>
      <c r="I2729" s="6" t="n">
        <f aca="false">IF(1_Data_EDA!B2730="Second Class",1,0)</f>
        <v>0</v>
      </c>
      <c r="J2729" s="6" t="n">
        <f aca="false">IF(1_Data_EDA!B2730="Same Day",1,0)</f>
        <v>0</v>
      </c>
      <c r="K2729" s="6" t="n">
        <f aca="false">IF(1_Data_EDA!C2730="Corporate",1,0)</f>
        <v>1</v>
      </c>
      <c r="L2729" s="6" t="n">
        <f aca="false">IF(1_Data_EDA!C2730="Home Office",1,0)</f>
        <v>0</v>
      </c>
      <c r="M2729" s="6" t="n">
        <f aca="false">IF(1_Data_EDA!D2730="Europe",1,0)</f>
        <v>1</v>
      </c>
      <c r="N2729" s="6" t="n">
        <f aca="false">IF(1_Data_EDA!D2730="LATAM",1,0)</f>
        <v>0</v>
      </c>
      <c r="O2729" s="6" t="n">
        <f aca="false">IF(1_Data_EDA!D2730="Pacific Asia",1,0)</f>
        <v>0</v>
      </c>
      <c r="P2729" s="6" t="n">
        <f aca="false">IF(1_Data_EDA!D2730="USCA",1,0)</f>
        <v>0</v>
      </c>
      <c r="Q2729" s="6" t="n">
        <f aca="false">IF(C2729&gt;MEDIAN(C$5:C$8004),1,0)</f>
        <v>1</v>
      </c>
      <c r="R2729" s="6" t="n">
        <f aca="false">IF(D2729&gt;2,1,0)</f>
        <v>0</v>
      </c>
    </row>
    <row r="2730" customFormat="false" ht="15" hidden="false" customHeight="true" outlineLevel="0" collapsed="false">
      <c r="A2730" s="6" t="n">
        <f aca="false">1_Data_EDA!O2731</f>
        <v>0</v>
      </c>
      <c r="B2730" s="6" t="n">
        <f aca="false">1_Data_EDA!H2731</f>
        <v>4</v>
      </c>
      <c r="C2730" s="7" t="n">
        <f aca="false">1_Data_EDA!I2731</f>
        <v>24.98999977</v>
      </c>
      <c r="D2730" s="6" t="n">
        <f aca="false">1_Data_EDA!J2731</f>
        <v>1</v>
      </c>
      <c r="E2730" s="7" t="n">
        <f aca="false">1_Data_EDA!K2731</f>
        <v>24.98999977</v>
      </c>
      <c r="F2730" s="7" t="n">
        <f aca="false">1_Data_EDA!L2731</f>
        <v>4</v>
      </c>
      <c r="G2730" s="8" t="n">
        <f aca="false">1_Data_EDA!M2731</f>
        <v>0.159999996</v>
      </c>
      <c r="H2730" s="6" t="n">
        <f aca="false">IF(1_Data_EDA!B2731="First Class",1,0)</f>
        <v>0</v>
      </c>
      <c r="I2730" s="6" t="n">
        <f aca="false">IF(1_Data_EDA!B2731="Second Class",1,0)</f>
        <v>0</v>
      </c>
      <c r="J2730" s="6" t="n">
        <f aca="false">IF(1_Data_EDA!B2731="Same Day",1,0)</f>
        <v>0</v>
      </c>
      <c r="K2730" s="6" t="n">
        <f aca="false">IF(1_Data_EDA!C2731="Corporate",1,0)</f>
        <v>0</v>
      </c>
      <c r="L2730" s="6" t="n">
        <f aca="false">IF(1_Data_EDA!C2731="Home Office",1,0)</f>
        <v>0</v>
      </c>
      <c r="M2730" s="6" t="n">
        <f aca="false">IF(1_Data_EDA!D2731="Europe",1,0)</f>
        <v>0</v>
      </c>
      <c r="N2730" s="6" t="n">
        <f aca="false">IF(1_Data_EDA!D2731="LATAM",1,0)</f>
        <v>0</v>
      </c>
      <c r="O2730" s="6" t="n">
        <f aca="false">IF(1_Data_EDA!D2731="Pacific Asia",1,0)</f>
        <v>0</v>
      </c>
      <c r="P2730" s="6" t="n">
        <f aca="false">IF(1_Data_EDA!D2731="USCA",1,0)</f>
        <v>0</v>
      </c>
      <c r="Q2730" s="6" t="n">
        <f aca="false">IF(C2730&gt;MEDIAN(C$5:C$8004),1,0)</f>
        <v>0</v>
      </c>
      <c r="R2730" s="6" t="n">
        <f aca="false">IF(D2730&gt;2,1,0)</f>
        <v>0</v>
      </c>
    </row>
    <row r="2731" customFormat="false" ht="15" hidden="false" customHeight="true" outlineLevel="0" collapsed="false">
      <c r="A2731" s="6" t="n">
        <f aca="false">1_Data_EDA!O2732</f>
        <v>1</v>
      </c>
      <c r="B2731" s="6" t="n">
        <f aca="false">1_Data_EDA!H2732</f>
        <v>2</v>
      </c>
      <c r="C2731" s="7" t="n">
        <f aca="false">1_Data_EDA!I2732</f>
        <v>34.99000168</v>
      </c>
      <c r="D2731" s="6" t="n">
        <f aca="false">1_Data_EDA!J2732</f>
        <v>4</v>
      </c>
      <c r="E2731" s="7" t="n">
        <f aca="false">1_Data_EDA!K2732</f>
        <v>139.9600067</v>
      </c>
      <c r="F2731" s="7" t="n">
        <f aca="false">1_Data_EDA!L2732</f>
        <v>27.98999977</v>
      </c>
      <c r="G2731" s="8" t="n">
        <f aca="false">1_Data_EDA!M2732</f>
        <v>0.200000003</v>
      </c>
      <c r="H2731" s="6" t="n">
        <f aca="false">IF(1_Data_EDA!B2732="First Class",1,0)</f>
        <v>0</v>
      </c>
      <c r="I2731" s="6" t="n">
        <f aca="false">IF(1_Data_EDA!B2732="Second Class",1,0)</f>
        <v>1</v>
      </c>
      <c r="J2731" s="6" t="n">
        <f aca="false">IF(1_Data_EDA!B2732="Same Day",1,0)</f>
        <v>0</v>
      </c>
      <c r="K2731" s="6" t="n">
        <f aca="false">IF(1_Data_EDA!C2732="Corporate",1,0)</f>
        <v>0</v>
      </c>
      <c r="L2731" s="6" t="n">
        <f aca="false">IF(1_Data_EDA!C2732="Home Office",1,0)</f>
        <v>0</v>
      </c>
      <c r="M2731" s="6" t="n">
        <f aca="false">IF(1_Data_EDA!D2732="Europe",1,0)</f>
        <v>0</v>
      </c>
      <c r="N2731" s="6" t="n">
        <f aca="false">IF(1_Data_EDA!D2732="LATAM",1,0)</f>
        <v>0</v>
      </c>
      <c r="O2731" s="6" t="n">
        <f aca="false">IF(1_Data_EDA!D2732="Pacific Asia",1,0)</f>
        <v>0</v>
      </c>
      <c r="P2731" s="6" t="n">
        <f aca="false">IF(1_Data_EDA!D2732="USCA",1,0)</f>
        <v>1</v>
      </c>
      <c r="Q2731" s="6" t="n">
        <f aca="false">IF(C2731&gt;MEDIAN(C$5:C$8004),1,0)</f>
        <v>0</v>
      </c>
      <c r="R2731" s="6" t="n">
        <f aca="false">IF(D2731&gt;2,1,0)</f>
        <v>1</v>
      </c>
    </row>
    <row r="2732" customFormat="false" ht="15" hidden="false" customHeight="true" outlineLevel="0" collapsed="false">
      <c r="A2732" s="6" t="n">
        <f aca="false">1_Data_EDA!O2733</f>
        <v>1</v>
      </c>
      <c r="B2732" s="6" t="n">
        <f aca="false">1_Data_EDA!H2733</f>
        <v>4</v>
      </c>
      <c r="C2732" s="7" t="n">
        <f aca="false">1_Data_EDA!I2733</f>
        <v>49.97999954</v>
      </c>
      <c r="D2732" s="6" t="n">
        <f aca="false">1_Data_EDA!J2733</f>
        <v>5</v>
      </c>
      <c r="E2732" s="7" t="n">
        <f aca="false">1_Data_EDA!K2733</f>
        <v>249.8999939</v>
      </c>
      <c r="F2732" s="7" t="n">
        <f aca="false">1_Data_EDA!L2733</f>
        <v>2.5</v>
      </c>
      <c r="G2732" s="8" t="n">
        <f aca="false">1_Data_EDA!M2733</f>
        <v>0.01</v>
      </c>
      <c r="H2732" s="6" t="n">
        <f aca="false">IF(1_Data_EDA!B2733="First Class",1,0)</f>
        <v>0</v>
      </c>
      <c r="I2732" s="6" t="n">
        <f aca="false">IF(1_Data_EDA!B2733="Second Class",1,0)</f>
        <v>0</v>
      </c>
      <c r="J2732" s="6" t="n">
        <f aca="false">IF(1_Data_EDA!B2733="Same Day",1,0)</f>
        <v>0</v>
      </c>
      <c r="K2732" s="6" t="n">
        <f aca="false">IF(1_Data_EDA!C2733="Corporate",1,0)</f>
        <v>1</v>
      </c>
      <c r="L2732" s="6" t="n">
        <f aca="false">IF(1_Data_EDA!C2733="Home Office",1,0)</f>
        <v>0</v>
      </c>
      <c r="M2732" s="6" t="n">
        <f aca="false">IF(1_Data_EDA!D2733="Europe",1,0)</f>
        <v>1</v>
      </c>
      <c r="N2732" s="6" t="n">
        <f aca="false">IF(1_Data_EDA!D2733="LATAM",1,0)</f>
        <v>0</v>
      </c>
      <c r="O2732" s="6" t="n">
        <f aca="false">IF(1_Data_EDA!D2733="Pacific Asia",1,0)</f>
        <v>0</v>
      </c>
      <c r="P2732" s="6" t="n">
        <f aca="false">IF(1_Data_EDA!D2733="USCA",1,0)</f>
        <v>0</v>
      </c>
      <c r="Q2732" s="6" t="n">
        <f aca="false">IF(C2732&gt;MEDIAN(C$5:C$8004),1,0)</f>
        <v>0</v>
      </c>
      <c r="R2732" s="6" t="n">
        <f aca="false">IF(D2732&gt;2,1,0)</f>
        <v>1</v>
      </c>
    </row>
    <row r="2733" customFormat="false" ht="15" hidden="false" customHeight="true" outlineLevel="0" collapsed="false">
      <c r="A2733" s="6" t="n">
        <f aca="false">1_Data_EDA!O2734</f>
        <v>1</v>
      </c>
      <c r="B2733" s="6" t="n">
        <f aca="false">1_Data_EDA!H2734</f>
        <v>1</v>
      </c>
      <c r="C2733" s="7" t="n">
        <f aca="false">1_Data_EDA!I2734</f>
        <v>49.97999954</v>
      </c>
      <c r="D2733" s="6" t="n">
        <f aca="false">1_Data_EDA!J2734</f>
        <v>1</v>
      </c>
      <c r="E2733" s="7" t="n">
        <f aca="false">1_Data_EDA!K2734</f>
        <v>49.97999954</v>
      </c>
      <c r="F2733" s="7" t="n">
        <f aca="false">1_Data_EDA!L2734</f>
        <v>5</v>
      </c>
      <c r="G2733" s="8" t="n">
        <f aca="false">1_Data_EDA!M2734</f>
        <v>0.100000001</v>
      </c>
      <c r="H2733" s="6" t="n">
        <f aca="false">IF(1_Data_EDA!B2734="First Class",1,0)</f>
        <v>1</v>
      </c>
      <c r="I2733" s="6" t="n">
        <f aca="false">IF(1_Data_EDA!B2734="Second Class",1,0)</f>
        <v>0</v>
      </c>
      <c r="J2733" s="6" t="n">
        <f aca="false">IF(1_Data_EDA!B2734="Same Day",1,0)</f>
        <v>0</v>
      </c>
      <c r="K2733" s="6" t="n">
        <f aca="false">IF(1_Data_EDA!C2734="Corporate",1,0)</f>
        <v>1</v>
      </c>
      <c r="L2733" s="6" t="n">
        <f aca="false">IF(1_Data_EDA!C2734="Home Office",1,0)</f>
        <v>0</v>
      </c>
      <c r="M2733" s="6" t="n">
        <f aca="false">IF(1_Data_EDA!D2734="Europe",1,0)</f>
        <v>0</v>
      </c>
      <c r="N2733" s="6" t="n">
        <f aca="false">IF(1_Data_EDA!D2734="LATAM",1,0)</f>
        <v>1</v>
      </c>
      <c r="O2733" s="6" t="n">
        <f aca="false">IF(1_Data_EDA!D2734="Pacific Asia",1,0)</f>
        <v>0</v>
      </c>
      <c r="P2733" s="6" t="n">
        <f aca="false">IF(1_Data_EDA!D2734="USCA",1,0)</f>
        <v>0</v>
      </c>
      <c r="Q2733" s="6" t="n">
        <f aca="false">IF(C2733&gt;MEDIAN(C$5:C$8004),1,0)</f>
        <v>0</v>
      </c>
      <c r="R2733" s="6" t="n">
        <f aca="false">IF(D2733&gt;2,1,0)</f>
        <v>0</v>
      </c>
    </row>
    <row r="2734" customFormat="false" ht="15" hidden="false" customHeight="true" outlineLevel="0" collapsed="false">
      <c r="A2734" s="6" t="n">
        <f aca="false">1_Data_EDA!O2735</f>
        <v>1</v>
      </c>
      <c r="B2734" s="6" t="n">
        <f aca="false">1_Data_EDA!H2735</f>
        <v>4</v>
      </c>
      <c r="C2734" s="7" t="n">
        <f aca="false">1_Data_EDA!I2735</f>
        <v>50</v>
      </c>
      <c r="D2734" s="6" t="n">
        <f aca="false">1_Data_EDA!J2735</f>
        <v>4</v>
      </c>
      <c r="E2734" s="7" t="n">
        <f aca="false">1_Data_EDA!K2735</f>
        <v>200</v>
      </c>
      <c r="F2734" s="7" t="n">
        <f aca="false">1_Data_EDA!L2735</f>
        <v>0</v>
      </c>
      <c r="G2734" s="8" t="n">
        <f aca="false">1_Data_EDA!M2735</f>
        <v>0</v>
      </c>
      <c r="H2734" s="6" t="n">
        <f aca="false">IF(1_Data_EDA!B2735="First Class",1,0)</f>
        <v>0</v>
      </c>
      <c r="I2734" s="6" t="n">
        <f aca="false">IF(1_Data_EDA!B2735="Second Class",1,0)</f>
        <v>0</v>
      </c>
      <c r="J2734" s="6" t="n">
        <f aca="false">IF(1_Data_EDA!B2735="Same Day",1,0)</f>
        <v>0</v>
      </c>
      <c r="K2734" s="6" t="n">
        <f aca="false">IF(1_Data_EDA!C2735="Corporate",1,0)</f>
        <v>1</v>
      </c>
      <c r="L2734" s="6" t="n">
        <f aca="false">IF(1_Data_EDA!C2735="Home Office",1,0)</f>
        <v>0</v>
      </c>
      <c r="M2734" s="6" t="n">
        <f aca="false">IF(1_Data_EDA!D2735="Europe",1,0)</f>
        <v>0</v>
      </c>
      <c r="N2734" s="6" t="n">
        <f aca="false">IF(1_Data_EDA!D2735="LATAM",1,0)</f>
        <v>1</v>
      </c>
      <c r="O2734" s="6" t="n">
        <f aca="false">IF(1_Data_EDA!D2735="Pacific Asia",1,0)</f>
        <v>0</v>
      </c>
      <c r="P2734" s="6" t="n">
        <f aca="false">IF(1_Data_EDA!D2735="USCA",1,0)</f>
        <v>0</v>
      </c>
      <c r="Q2734" s="6" t="n">
        <f aca="false">IF(C2734&gt;MEDIAN(C$5:C$8004),1,0)</f>
        <v>0</v>
      </c>
      <c r="R2734" s="6" t="n">
        <f aca="false">IF(D2734&gt;2,1,0)</f>
        <v>1</v>
      </c>
    </row>
    <row r="2735" customFormat="false" ht="15" hidden="false" customHeight="true" outlineLevel="0" collapsed="false">
      <c r="A2735" s="6" t="n">
        <f aca="false">1_Data_EDA!O2736</f>
        <v>0</v>
      </c>
      <c r="B2735" s="6" t="n">
        <f aca="false">1_Data_EDA!H2736</f>
        <v>4</v>
      </c>
      <c r="C2735" s="7" t="n">
        <f aca="false">1_Data_EDA!I2736</f>
        <v>199.9900055</v>
      </c>
      <c r="D2735" s="6" t="n">
        <f aca="false">1_Data_EDA!J2736</f>
        <v>1</v>
      </c>
      <c r="E2735" s="7" t="n">
        <f aca="false">1_Data_EDA!K2736</f>
        <v>199.9900055</v>
      </c>
      <c r="F2735" s="7" t="n">
        <f aca="false">1_Data_EDA!L2736</f>
        <v>24</v>
      </c>
      <c r="G2735" s="8" t="n">
        <f aca="false">1_Data_EDA!M2736</f>
        <v>0.119999997</v>
      </c>
      <c r="H2735" s="6" t="n">
        <f aca="false">IF(1_Data_EDA!B2736="First Class",1,0)</f>
        <v>0</v>
      </c>
      <c r="I2735" s="6" t="n">
        <f aca="false">IF(1_Data_EDA!B2736="Second Class",1,0)</f>
        <v>0</v>
      </c>
      <c r="J2735" s="6" t="n">
        <f aca="false">IF(1_Data_EDA!B2736="Same Day",1,0)</f>
        <v>0</v>
      </c>
      <c r="K2735" s="6" t="n">
        <f aca="false">IF(1_Data_EDA!C2736="Corporate",1,0)</f>
        <v>0</v>
      </c>
      <c r="L2735" s="6" t="n">
        <f aca="false">IF(1_Data_EDA!C2736="Home Office",1,0)</f>
        <v>0</v>
      </c>
      <c r="M2735" s="6" t="n">
        <f aca="false">IF(1_Data_EDA!D2736="Europe",1,0)</f>
        <v>0</v>
      </c>
      <c r="N2735" s="6" t="n">
        <f aca="false">IF(1_Data_EDA!D2736="LATAM",1,0)</f>
        <v>1</v>
      </c>
      <c r="O2735" s="6" t="n">
        <f aca="false">IF(1_Data_EDA!D2736="Pacific Asia",1,0)</f>
        <v>0</v>
      </c>
      <c r="P2735" s="6" t="n">
        <f aca="false">IF(1_Data_EDA!D2736="USCA",1,0)</f>
        <v>0</v>
      </c>
      <c r="Q2735" s="6" t="n">
        <f aca="false">IF(C2735&gt;MEDIAN(C$5:C$8004),1,0)</f>
        <v>1</v>
      </c>
      <c r="R2735" s="6" t="n">
        <f aca="false">IF(D2735&gt;2,1,0)</f>
        <v>0</v>
      </c>
    </row>
    <row r="2736" customFormat="false" ht="15" hidden="false" customHeight="true" outlineLevel="0" collapsed="false">
      <c r="A2736" s="6" t="n">
        <f aca="false">1_Data_EDA!O2737</f>
        <v>0</v>
      </c>
      <c r="B2736" s="6" t="n">
        <f aca="false">1_Data_EDA!H2737</f>
        <v>4</v>
      </c>
      <c r="C2736" s="7" t="n">
        <f aca="false">1_Data_EDA!I2737</f>
        <v>99.98999786</v>
      </c>
      <c r="D2736" s="6" t="n">
        <f aca="false">1_Data_EDA!J2737</f>
        <v>3</v>
      </c>
      <c r="E2736" s="7" t="n">
        <f aca="false">1_Data_EDA!K2737</f>
        <v>299.9700012</v>
      </c>
      <c r="F2736" s="7" t="n">
        <f aca="false">1_Data_EDA!L2737</f>
        <v>39</v>
      </c>
      <c r="G2736" s="8" t="n">
        <f aca="false">1_Data_EDA!M2737</f>
        <v>0.129999995</v>
      </c>
      <c r="H2736" s="6" t="n">
        <f aca="false">IF(1_Data_EDA!B2737="First Class",1,0)</f>
        <v>0</v>
      </c>
      <c r="I2736" s="6" t="n">
        <f aca="false">IF(1_Data_EDA!B2737="Second Class",1,0)</f>
        <v>0</v>
      </c>
      <c r="J2736" s="6" t="n">
        <f aca="false">IF(1_Data_EDA!B2737="Same Day",1,0)</f>
        <v>0</v>
      </c>
      <c r="K2736" s="6" t="n">
        <f aca="false">IF(1_Data_EDA!C2737="Corporate",1,0)</f>
        <v>0</v>
      </c>
      <c r="L2736" s="6" t="n">
        <f aca="false">IF(1_Data_EDA!C2737="Home Office",1,0)</f>
        <v>0</v>
      </c>
      <c r="M2736" s="6" t="n">
        <f aca="false">IF(1_Data_EDA!D2737="Europe",1,0)</f>
        <v>0</v>
      </c>
      <c r="N2736" s="6" t="n">
        <f aca="false">IF(1_Data_EDA!D2737="LATAM",1,0)</f>
        <v>0</v>
      </c>
      <c r="O2736" s="6" t="n">
        <f aca="false">IF(1_Data_EDA!D2737="Pacific Asia",1,0)</f>
        <v>1</v>
      </c>
      <c r="P2736" s="6" t="n">
        <f aca="false">IF(1_Data_EDA!D2737="USCA",1,0)</f>
        <v>0</v>
      </c>
      <c r="Q2736" s="6" t="n">
        <f aca="false">IF(C2736&gt;MEDIAN(C$5:C$8004),1,0)</f>
        <v>1</v>
      </c>
      <c r="R2736" s="6" t="n">
        <f aca="false">IF(D2736&gt;2,1,0)</f>
        <v>1</v>
      </c>
    </row>
    <row r="2737" customFormat="false" ht="15" hidden="false" customHeight="true" outlineLevel="0" collapsed="false">
      <c r="A2737" s="6" t="n">
        <f aca="false">1_Data_EDA!O2738</f>
        <v>1</v>
      </c>
      <c r="B2737" s="6" t="n">
        <f aca="false">1_Data_EDA!H2738</f>
        <v>1</v>
      </c>
      <c r="C2737" s="7" t="n">
        <f aca="false">1_Data_EDA!I2738</f>
        <v>39.99000168</v>
      </c>
      <c r="D2737" s="6" t="n">
        <f aca="false">1_Data_EDA!J2738</f>
        <v>2</v>
      </c>
      <c r="E2737" s="7" t="n">
        <f aca="false">1_Data_EDA!K2738</f>
        <v>79.98000336</v>
      </c>
      <c r="F2737" s="7" t="n">
        <f aca="false">1_Data_EDA!L2738</f>
        <v>1.600000024</v>
      </c>
      <c r="G2737" s="8" t="n">
        <f aca="false">1_Data_EDA!M2738</f>
        <v>0.02</v>
      </c>
      <c r="H2737" s="6" t="n">
        <f aca="false">IF(1_Data_EDA!B2738="First Class",1,0)</f>
        <v>1</v>
      </c>
      <c r="I2737" s="6" t="n">
        <f aca="false">IF(1_Data_EDA!B2738="Second Class",1,0)</f>
        <v>0</v>
      </c>
      <c r="J2737" s="6" t="n">
        <f aca="false">IF(1_Data_EDA!B2738="Same Day",1,0)</f>
        <v>0</v>
      </c>
      <c r="K2737" s="6" t="n">
        <f aca="false">IF(1_Data_EDA!C2738="Corporate",1,0)</f>
        <v>0</v>
      </c>
      <c r="L2737" s="6" t="n">
        <f aca="false">IF(1_Data_EDA!C2738="Home Office",1,0)</f>
        <v>0</v>
      </c>
      <c r="M2737" s="6" t="n">
        <f aca="false">IF(1_Data_EDA!D2738="Europe",1,0)</f>
        <v>1</v>
      </c>
      <c r="N2737" s="6" t="n">
        <f aca="false">IF(1_Data_EDA!D2738="LATAM",1,0)</f>
        <v>0</v>
      </c>
      <c r="O2737" s="6" t="n">
        <f aca="false">IF(1_Data_EDA!D2738="Pacific Asia",1,0)</f>
        <v>0</v>
      </c>
      <c r="P2737" s="6" t="n">
        <f aca="false">IF(1_Data_EDA!D2738="USCA",1,0)</f>
        <v>0</v>
      </c>
      <c r="Q2737" s="6" t="n">
        <f aca="false">IF(C2737&gt;MEDIAN(C$5:C$8004),1,0)</f>
        <v>0</v>
      </c>
      <c r="R2737" s="6" t="n">
        <f aca="false">IF(D2737&gt;2,1,0)</f>
        <v>0</v>
      </c>
    </row>
    <row r="2738" customFormat="false" ht="15" hidden="false" customHeight="true" outlineLevel="0" collapsed="false">
      <c r="A2738" s="6" t="n">
        <f aca="false">1_Data_EDA!O2739</f>
        <v>0</v>
      </c>
      <c r="B2738" s="6" t="n">
        <f aca="false">1_Data_EDA!H2739</f>
        <v>4</v>
      </c>
      <c r="C2738" s="7" t="n">
        <f aca="false">1_Data_EDA!I2739</f>
        <v>129.9900055</v>
      </c>
      <c r="D2738" s="6" t="n">
        <f aca="false">1_Data_EDA!J2739</f>
        <v>1</v>
      </c>
      <c r="E2738" s="7" t="n">
        <f aca="false">1_Data_EDA!K2739</f>
        <v>129.9900055</v>
      </c>
      <c r="F2738" s="7" t="n">
        <f aca="false">1_Data_EDA!L2739</f>
        <v>6.5</v>
      </c>
      <c r="G2738" s="8" t="n">
        <f aca="false">1_Data_EDA!M2739</f>
        <v>0.050000001</v>
      </c>
      <c r="H2738" s="6" t="n">
        <f aca="false">IF(1_Data_EDA!B2739="First Class",1,0)</f>
        <v>0</v>
      </c>
      <c r="I2738" s="6" t="n">
        <f aca="false">IF(1_Data_EDA!B2739="Second Class",1,0)</f>
        <v>0</v>
      </c>
      <c r="J2738" s="6" t="n">
        <f aca="false">IF(1_Data_EDA!B2739="Same Day",1,0)</f>
        <v>0</v>
      </c>
      <c r="K2738" s="6" t="n">
        <f aca="false">IF(1_Data_EDA!C2739="Corporate",1,0)</f>
        <v>0</v>
      </c>
      <c r="L2738" s="6" t="n">
        <f aca="false">IF(1_Data_EDA!C2739="Home Office",1,0)</f>
        <v>0</v>
      </c>
      <c r="M2738" s="6" t="n">
        <f aca="false">IF(1_Data_EDA!D2739="Europe",1,0)</f>
        <v>1</v>
      </c>
      <c r="N2738" s="6" t="n">
        <f aca="false">IF(1_Data_EDA!D2739="LATAM",1,0)</f>
        <v>0</v>
      </c>
      <c r="O2738" s="6" t="n">
        <f aca="false">IF(1_Data_EDA!D2739="Pacific Asia",1,0)</f>
        <v>0</v>
      </c>
      <c r="P2738" s="6" t="n">
        <f aca="false">IF(1_Data_EDA!D2739="USCA",1,0)</f>
        <v>0</v>
      </c>
      <c r="Q2738" s="6" t="n">
        <f aca="false">IF(C2738&gt;MEDIAN(C$5:C$8004),1,0)</f>
        <v>1</v>
      </c>
      <c r="R2738" s="6" t="n">
        <f aca="false">IF(D2738&gt;2,1,0)</f>
        <v>0</v>
      </c>
    </row>
    <row r="2739" customFormat="false" ht="15" hidden="false" customHeight="true" outlineLevel="0" collapsed="false">
      <c r="A2739" s="6" t="n">
        <f aca="false">1_Data_EDA!O2740</f>
        <v>0</v>
      </c>
      <c r="B2739" s="6" t="n">
        <f aca="false">1_Data_EDA!H2740</f>
        <v>4</v>
      </c>
      <c r="C2739" s="7" t="n">
        <f aca="false">1_Data_EDA!I2740</f>
        <v>50</v>
      </c>
      <c r="D2739" s="6" t="n">
        <f aca="false">1_Data_EDA!J2740</f>
        <v>3</v>
      </c>
      <c r="E2739" s="7" t="n">
        <f aca="false">1_Data_EDA!K2740</f>
        <v>150</v>
      </c>
      <c r="F2739" s="7" t="n">
        <f aca="false">1_Data_EDA!L2740</f>
        <v>1.5</v>
      </c>
      <c r="G2739" s="8" t="n">
        <f aca="false">1_Data_EDA!M2740</f>
        <v>0.01</v>
      </c>
      <c r="H2739" s="6" t="n">
        <f aca="false">IF(1_Data_EDA!B2740="First Class",1,0)</f>
        <v>0</v>
      </c>
      <c r="I2739" s="6" t="n">
        <f aca="false">IF(1_Data_EDA!B2740="Second Class",1,0)</f>
        <v>0</v>
      </c>
      <c r="J2739" s="6" t="n">
        <f aca="false">IF(1_Data_EDA!B2740="Same Day",1,0)</f>
        <v>0</v>
      </c>
      <c r="K2739" s="6" t="n">
        <f aca="false">IF(1_Data_EDA!C2740="Corporate",1,0)</f>
        <v>0</v>
      </c>
      <c r="L2739" s="6" t="n">
        <f aca="false">IF(1_Data_EDA!C2740="Home Office",1,0)</f>
        <v>1</v>
      </c>
      <c r="M2739" s="6" t="n">
        <f aca="false">IF(1_Data_EDA!D2740="Europe",1,0)</f>
        <v>0</v>
      </c>
      <c r="N2739" s="6" t="n">
        <f aca="false">IF(1_Data_EDA!D2740="LATAM",1,0)</f>
        <v>0</v>
      </c>
      <c r="O2739" s="6" t="n">
        <f aca="false">IF(1_Data_EDA!D2740="Pacific Asia",1,0)</f>
        <v>1</v>
      </c>
      <c r="P2739" s="6" t="n">
        <f aca="false">IF(1_Data_EDA!D2740="USCA",1,0)</f>
        <v>0</v>
      </c>
      <c r="Q2739" s="6" t="n">
        <f aca="false">IF(C2739&gt;MEDIAN(C$5:C$8004),1,0)</f>
        <v>0</v>
      </c>
      <c r="R2739" s="6" t="n">
        <f aca="false">IF(D2739&gt;2,1,0)</f>
        <v>1</v>
      </c>
    </row>
    <row r="2740" customFormat="false" ht="15" hidden="false" customHeight="true" outlineLevel="0" collapsed="false">
      <c r="A2740" s="6" t="n">
        <f aca="false">1_Data_EDA!O2741</f>
        <v>1</v>
      </c>
      <c r="B2740" s="6" t="n">
        <f aca="false">1_Data_EDA!H2741</f>
        <v>4</v>
      </c>
      <c r="C2740" s="7" t="n">
        <f aca="false">1_Data_EDA!I2741</f>
        <v>17.98999977</v>
      </c>
      <c r="D2740" s="6" t="n">
        <f aca="false">1_Data_EDA!J2741</f>
        <v>3</v>
      </c>
      <c r="E2740" s="7" t="n">
        <f aca="false">1_Data_EDA!K2741</f>
        <v>53.97000122</v>
      </c>
      <c r="F2740" s="7" t="n">
        <f aca="false">1_Data_EDA!L2741</f>
        <v>1.620000005</v>
      </c>
      <c r="G2740" s="8" t="n">
        <f aca="false">1_Data_EDA!M2741</f>
        <v>0.029999999</v>
      </c>
      <c r="H2740" s="6" t="n">
        <f aca="false">IF(1_Data_EDA!B2741="First Class",1,0)</f>
        <v>0</v>
      </c>
      <c r="I2740" s="6" t="n">
        <f aca="false">IF(1_Data_EDA!B2741="Second Class",1,0)</f>
        <v>0</v>
      </c>
      <c r="J2740" s="6" t="n">
        <f aca="false">IF(1_Data_EDA!B2741="Same Day",1,0)</f>
        <v>0</v>
      </c>
      <c r="K2740" s="6" t="n">
        <f aca="false">IF(1_Data_EDA!C2741="Corporate",1,0)</f>
        <v>0</v>
      </c>
      <c r="L2740" s="6" t="n">
        <f aca="false">IF(1_Data_EDA!C2741="Home Office",1,0)</f>
        <v>0</v>
      </c>
      <c r="M2740" s="6" t="n">
        <f aca="false">IF(1_Data_EDA!D2741="Europe",1,0)</f>
        <v>0</v>
      </c>
      <c r="N2740" s="6" t="n">
        <f aca="false">IF(1_Data_EDA!D2741="LATAM",1,0)</f>
        <v>0</v>
      </c>
      <c r="O2740" s="6" t="n">
        <f aca="false">IF(1_Data_EDA!D2741="Pacific Asia",1,0)</f>
        <v>1</v>
      </c>
      <c r="P2740" s="6" t="n">
        <f aca="false">IF(1_Data_EDA!D2741="USCA",1,0)</f>
        <v>0</v>
      </c>
      <c r="Q2740" s="6" t="n">
        <f aca="false">IF(C2740&gt;MEDIAN(C$5:C$8004),1,0)</f>
        <v>0</v>
      </c>
      <c r="R2740" s="6" t="n">
        <f aca="false">IF(D2740&gt;2,1,0)</f>
        <v>1</v>
      </c>
    </row>
    <row r="2741" customFormat="false" ht="15" hidden="false" customHeight="true" outlineLevel="0" collapsed="false">
      <c r="A2741" s="6" t="n">
        <f aca="false">1_Data_EDA!O2742</f>
        <v>1</v>
      </c>
      <c r="B2741" s="6" t="n">
        <f aca="false">1_Data_EDA!H2742</f>
        <v>4</v>
      </c>
      <c r="C2741" s="7" t="n">
        <f aca="false">1_Data_EDA!I2742</f>
        <v>99.98999786</v>
      </c>
      <c r="D2741" s="6" t="n">
        <f aca="false">1_Data_EDA!J2742</f>
        <v>4</v>
      </c>
      <c r="E2741" s="7" t="n">
        <f aca="false">1_Data_EDA!K2742</f>
        <v>399.9599915</v>
      </c>
      <c r="F2741" s="7" t="n">
        <f aca="false">1_Data_EDA!L2742</f>
        <v>48</v>
      </c>
      <c r="G2741" s="8" t="n">
        <f aca="false">1_Data_EDA!M2742</f>
        <v>0.119999997</v>
      </c>
      <c r="H2741" s="6" t="n">
        <f aca="false">IF(1_Data_EDA!B2742="First Class",1,0)</f>
        <v>0</v>
      </c>
      <c r="I2741" s="6" t="n">
        <f aca="false">IF(1_Data_EDA!B2742="Second Class",1,0)</f>
        <v>0</v>
      </c>
      <c r="J2741" s="6" t="n">
        <f aca="false">IF(1_Data_EDA!B2742="Same Day",1,0)</f>
        <v>0</v>
      </c>
      <c r="K2741" s="6" t="n">
        <f aca="false">IF(1_Data_EDA!C2742="Corporate",1,0)</f>
        <v>0</v>
      </c>
      <c r="L2741" s="6" t="n">
        <f aca="false">IF(1_Data_EDA!C2742="Home Office",1,0)</f>
        <v>0</v>
      </c>
      <c r="M2741" s="6" t="n">
        <f aca="false">IF(1_Data_EDA!D2742="Europe",1,0)</f>
        <v>0</v>
      </c>
      <c r="N2741" s="6" t="n">
        <f aca="false">IF(1_Data_EDA!D2742="LATAM",1,0)</f>
        <v>1</v>
      </c>
      <c r="O2741" s="6" t="n">
        <f aca="false">IF(1_Data_EDA!D2742="Pacific Asia",1,0)</f>
        <v>0</v>
      </c>
      <c r="P2741" s="6" t="n">
        <f aca="false">IF(1_Data_EDA!D2742="USCA",1,0)</f>
        <v>0</v>
      </c>
      <c r="Q2741" s="6" t="n">
        <f aca="false">IF(C2741&gt;MEDIAN(C$5:C$8004),1,0)</f>
        <v>1</v>
      </c>
      <c r="R2741" s="6" t="n">
        <f aca="false">IF(D2741&gt;2,1,0)</f>
        <v>1</v>
      </c>
    </row>
    <row r="2742" customFormat="false" ht="15" hidden="false" customHeight="true" outlineLevel="0" collapsed="false">
      <c r="A2742" s="6" t="n">
        <f aca="false">1_Data_EDA!O2743</f>
        <v>0</v>
      </c>
      <c r="B2742" s="6" t="n">
        <f aca="false">1_Data_EDA!H2743</f>
        <v>2</v>
      </c>
      <c r="C2742" s="7" t="n">
        <f aca="false">1_Data_EDA!I2743</f>
        <v>59.99000168</v>
      </c>
      <c r="D2742" s="6" t="n">
        <f aca="false">1_Data_EDA!J2743</f>
        <v>5</v>
      </c>
      <c r="E2742" s="7" t="n">
        <f aca="false">1_Data_EDA!K2743</f>
        <v>299.9500122</v>
      </c>
      <c r="F2742" s="7" t="n">
        <f aca="false">1_Data_EDA!L2743</f>
        <v>50.99000168</v>
      </c>
      <c r="G2742" s="8" t="n">
        <f aca="false">1_Data_EDA!M2743</f>
        <v>0.170000002</v>
      </c>
      <c r="H2742" s="6" t="n">
        <f aca="false">IF(1_Data_EDA!B2743="First Class",1,0)</f>
        <v>0</v>
      </c>
      <c r="I2742" s="6" t="n">
        <f aca="false">IF(1_Data_EDA!B2743="Second Class",1,0)</f>
        <v>1</v>
      </c>
      <c r="J2742" s="6" t="n">
        <f aca="false">IF(1_Data_EDA!B2743="Same Day",1,0)</f>
        <v>0</v>
      </c>
      <c r="K2742" s="6" t="n">
        <f aca="false">IF(1_Data_EDA!C2743="Corporate",1,0)</f>
        <v>0</v>
      </c>
      <c r="L2742" s="6" t="n">
        <f aca="false">IF(1_Data_EDA!C2743="Home Office",1,0)</f>
        <v>1</v>
      </c>
      <c r="M2742" s="6" t="n">
        <f aca="false">IF(1_Data_EDA!D2743="Europe",1,0)</f>
        <v>0</v>
      </c>
      <c r="N2742" s="6" t="n">
        <f aca="false">IF(1_Data_EDA!D2743="LATAM",1,0)</f>
        <v>0</v>
      </c>
      <c r="O2742" s="6" t="n">
        <f aca="false">IF(1_Data_EDA!D2743="Pacific Asia",1,0)</f>
        <v>0</v>
      </c>
      <c r="P2742" s="6" t="n">
        <f aca="false">IF(1_Data_EDA!D2743="USCA",1,0)</f>
        <v>0</v>
      </c>
      <c r="Q2742" s="6" t="n">
        <f aca="false">IF(C2742&gt;MEDIAN(C$5:C$8004),1,0)</f>
        <v>0</v>
      </c>
      <c r="R2742" s="6" t="n">
        <f aca="false">IF(D2742&gt;2,1,0)</f>
        <v>1</v>
      </c>
    </row>
    <row r="2743" customFormat="false" ht="15" hidden="false" customHeight="true" outlineLevel="0" collapsed="false">
      <c r="A2743" s="6" t="n">
        <f aca="false">1_Data_EDA!O2744</f>
        <v>0</v>
      </c>
      <c r="B2743" s="6" t="n">
        <f aca="false">1_Data_EDA!H2744</f>
        <v>4</v>
      </c>
      <c r="C2743" s="7" t="n">
        <f aca="false">1_Data_EDA!I2744</f>
        <v>39.99000168</v>
      </c>
      <c r="D2743" s="6" t="n">
        <f aca="false">1_Data_EDA!J2744</f>
        <v>4</v>
      </c>
      <c r="E2743" s="7" t="n">
        <f aca="false">1_Data_EDA!K2744</f>
        <v>159.9600067</v>
      </c>
      <c r="F2743" s="7" t="n">
        <f aca="false">1_Data_EDA!L2744</f>
        <v>20.79000092</v>
      </c>
      <c r="G2743" s="8" t="n">
        <f aca="false">1_Data_EDA!M2744</f>
        <v>0.129999995</v>
      </c>
      <c r="H2743" s="6" t="n">
        <f aca="false">IF(1_Data_EDA!B2744="First Class",1,0)</f>
        <v>0</v>
      </c>
      <c r="I2743" s="6" t="n">
        <f aca="false">IF(1_Data_EDA!B2744="Second Class",1,0)</f>
        <v>0</v>
      </c>
      <c r="J2743" s="6" t="n">
        <f aca="false">IF(1_Data_EDA!B2744="Same Day",1,0)</f>
        <v>0</v>
      </c>
      <c r="K2743" s="6" t="n">
        <f aca="false">IF(1_Data_EDA!C2744="Corporate",1,0)</f>
        <v>0</v>
      </c>
      <c r="L2743" s="6" t="n">
        <f aca="false">IF(1_Data_EDA!C2744="Home Office",1,0)</f>
        <v>0</v>
      </c>
      <c r="M2743" s="6" t="n">
        <f aca="false">IF(1_Data_EDA!D2744="Europe",1,0)</f>
        <v>0</v>
      </c>
      <c r="N2743" s="6" t="n">
        <f aca="false">IF(1_Data_EDA!D2744="LATAM",1,0)</f>
        <v>0</v>
      </c>
      <c r="O2743" s="6" t="n">
        <f aca="false">IF(1_Data_EDA!D2744="Pacific Asia",1,0)</f>
        <v>1</v>
      </c>
      <c r="P2743" s="6" t="n">
        <f aca="false">IF(1_Data_EDA!D2744="USCA",1,0)</f>
        <v>0</v>
      </c>
      <c r="Q2743" s="6" t="n">
        <f aca="false">IF(C2743&gt;MEDIAN(C$5:C$8004),1,0)</f>
        <v>0</v>
      </c>
      <c r="R2743" s="6" t="n">
        <f aca="false">IF(D2743&gt;2,1,0)</f>
        <v>1</v>
      </c>
    </row>
    <row r="2744" customFormat="false" ht="15" hidden="false" customHeight="true" outlineLevel="0" collapsed="false">
      <c r="A2744" s="6" t="n">
        <f aca="false">1_Data_EDA!O2745</f>
        <v>0</v>
      </c>
      <c r="B2744" s="6" t="n">
        <f aca="false">1_Data_EDA!H2745</f>
        <v>4</v>
      </c>
      <c r="C2744" s="7" t="n">
        <f aca="false">1_Data_EDA!I2745</f>
        <v>199.9900055</v>
      </c>
      <c r="D2744" s="6" t="n">
        <f aca="false">1_Data_EDA!J2745</f>
        <v>1</v>
      </c>
      <c r="E2744" s="7" t="n">
        <f aca="false">1_Data_EDA!K2745</f>
        <v>199.9900055</v>
      </c>
      <c r="F2744" s="7" t="n">
        <f aca="false">1_Data_EDA!L2745</f>
        <v>34</v>
      </c>
      <c r="G2744" s="8" t="n">
        <f aca="false">1_Data_EDA!M2745</f>
        <v>0.170000002</v>
      </c>
      <c r="H2744" s="6" t="n">
        <f aca="false">IF(1_Data_EDA!B2745="First Class",1,0)</f>
        <v>0</v>
      </c>
      <c r="I2744" s="6" t="n">
        <f aca="false">IF(1_Data_EDA!B2745="Second Class",1,0)</f>
        <v>0</v>
      </c>
      <c r="J2744" s="6" t="n">
        <f aca="false">IF(1_Data_EDA!B2745="Same Day",1,0)</f>
        <v>0</v>
      </c>
      <c r="K2744" s="6" t="n">
        <f aca="false">IF(1_Data_EDA!C2745="Corporate",1,0)</f>
        <v>0</v>
      </c>
      <c r="L2744" s="6" t="n">
        <f aca="false">IF(1_Data_EDA!C2745="Home Office",1,0)</f>
        <v>0</v>
      </c>
      <c r="M2744" s="6" t="n">
        <f aca="false">IF(1_Data_EDA!D2745="Europe",1,0)</f>
        <v>0</v>
      </c>
      <c r="N2744" s="6" t="n">
        <f aca="false">IF(1_Data_EDA!D2745="LATAM",1,0)</f>
        <v>0</v>
      </c>
      <c r="O2744" s="6" t="n">
        <f aca="false">IF(1_Data_EDA!D2745="Pacific Asia",1,0)</f>
        <v>1</v>
      </c>
      <c r="P2744" s="6" t="n">
        <f aca="false">IF(1_Data_EDA!D2745="USCA",1,0)</f>
        <v>0</v>
      </c>
      <c r="Q2744" s="6" t="n">
        <f aca="false">IF(C2744&gt;MEDIAN(C$5:C$8004),1,0)</f>
        <v>1</v>
      </c>
      <c r="R2744" s="6" t="n">
        <f aca="false">IF(D2744&gt;2,1,0)</f>
        <v>0</v>
      </c>
    </row>
    <row r="2745" customFormat="false" ht="15" hidden="false" customHeight="true" outlineLevel="0" collapsed="false">
      <c r="A2745" s="6" t="n">
        <f aca="false">1_Data_EDA!O2746</f>
        <v>1</v>
      </c>
      <c r="B2745" s="6" t="n">
        <f aca="false">1_Data_EDA!H2746</f>
        <v>4</v>
      </c>
      <c r="C2745" s="7" t="n">
        <f aca="false">1_Data_EDA!I2746</f>
        <v>399.980011</v>
      </c>
      <c r="D2745" s="6" t="n">
        <f aca="false">1_Data_EDA!J2746</f>
        <v>1</v>
      </c>
      <c r="E2745" s="7" t="n">
        <f aca="false">1_Data_EDA!K2746</f>
        <v>399.980011</v>
      </c>
      <c r="F2745" s="7" t="n">
        <f aca="false">1_Data_EDA!L2746</f>
        <v>40</v>
      </c>
      <c r="G2745" s="8" t="n">
        <f aca="false">1_Data_EDA!M2746</f>
        <v>0.100000001</v>
      </c>
      <c r="H2745" s="6" t="n">
        <f aca="false">IF(1_Data_EDA!B2746="First Class",1,0)</f>
        <v>0</v>
      </c>
      <c r="I2745" s="6" t="n">
        <f aca="false">IF(1_Data_EDA!B2746="Second Class",1,0)</f>
        <v>0</v>
      </c>
      <c r="J2745" s="6" t="n">
        <f aca="false">IF(1_Data_EDA!B2746="Same Day",1,0)</f>
        <v>0</v>
      </c>
      <c r="K2745" s="6" t="n">
        <f aca="false">IF(1_Data_EDA!C2746="Corporate",1,0)</f>
        <v>0</v>
      </c>
      <c r="L2745" s="6" t="n">
        <f aca="false">IF(1_Data_EDA!C2746="Home Office",1,0)</f>
        <v>0</v>
      </c>
      <c r="M2745" s="6" t="n">
        <f aca="false">IF(1_Data_EDA!D2746="Europe",1,0)</f>
        <v>0</v>
      </c>
      <c r="N2745" s="6" t="n">
        <f aca="false">IF(1_Data_EDA!D2746="LATAM",1,0)</f>
        <v>1</v>
      </c>
      <c r="O2745" s="6" t="n">
        <f aca="false">IF(1_Data_EDA!D2746="Pacific Asia",1,0)</f>
        <v>0</v>
      </c>
      <c r="P2745" s="6" t="n">
        <f aca="false">IF(1_Data_EDA!D2746="USCA",1,0)</f>
        <v>0</v>
      </c>
      <c r="Q2745" s="6" t="n">
        <f aca="false">IF(C2745&gt;MEDIAN(C$5:C$8004),1,0)</f>
        <v>1</v>
      </c>
      <c r="R2745" s="6" t="n">
        <f aca="false">IF(D2745&gt;2,1,0)</f>
        <v>0</v>
      </c>
    </row>
    <row r="2746" customFormat="false" ht="15" hidden="false" customHeight="true" outlineLevel="0" collapsed="false">
      <c r="A2746" s="6" t="n">
        <f aca="false">1_Data_EDA!O2747</f>
        <v>1</v>
      </c>
      <c r="B2746" s="6" t="n">
        <f aca="false">1_Data_EDA!H2747</f>
        <v>4</v>
      </c>
      <c r="C2746" s="7" t="n">
        <f aca="false">1_Data_EDA!I2747</f>
        <v>50</v>
      </c>
      <c r="D2746" s="6" t="n">
        <f aca="false">1_Data_EDA!J2747</f>
        <v>2</v>
      </c>
      <c r="E2746" s="7" t="n">
        <f aca="false">1_Data_EDA!K2747</f>
        <v>100</v>
      </c>
      <c r="F2746" s="7" t="n">
        <f aca="false">1_Data_EDA!L2747</f>
        <v>0</v>
      </c>
      <c r="G2746" s="8" t="n">
        <f aca="false">1_Data_EDA!M2747</f>
        <v>0</v>
      </c>
      <c r="H2746" s="6" t="n">
        <f aca="false">IF(1_Data_EDA!B2747="First Class",1,0)</f>
        <v>0</v>
      </c>
      <c r="I2746" s="6" t="n">
        <f aca="false">IF(1_Data_EDA!B2747="Second Class",1,0)</f>
        <v>0</v>
      </c>
      <c r="J2746" s="6" t="n">
        <f aca="false">IF(1_Data_EDA!B2747="Same Day",1,0)</f>
        <v>0</v>
      </c>
      <c r="K2746" s="6" t="n">
        <f aca="false">IF(1_Data_EDA!C2747="Corporate",1,0)</f>
        <v>1</v>
      </c>
      <c r="L2746" s="6" t="n">
        <f aca="false">IF(1_Data_EDA!C2747="Home Office",1,0)</f>
        <v>0</v>
      </c>
      <c r="M2746" s="6" t="n">
        <f aca="false">IF(1_Data_EDA!D2747="Europe",1,0)</f>
        <v>0</v>
      </c>
      <c r="N2746" s="6" t="n">
        <f aca="false">IF(1_Data_EDA!D2747="LATAM",1,0)</f>
        <v>1</v>
      </c>
      <c r="O2746" s="6" t="n">
        <f aca="false">IF(1_Data_EDA!D2747="Pacific Asia",1,0)</f>
        <v>0</v>
      </c>
      <c r="P2746" s="6" t="n">
        <f aca="false">IF(1_Data_EDA!D2747="USCA",1,0)</f>
        <v>0</v>
      </c>
      <c r="Q2746" s="6" t="n">
        <f aca="false">IF(C2746&gt;MEDIAN(C$5:C$8004),1,0)</f>
        <v>0</v>
      </c>
      <c r="R2746" s="6" t="n">
        <f aca="false">IF(D2746&gt;2,1,0)</f>
        <v>0</v>
      </c>
    </row>
    <row r="2747" customFormat="false" ht="15" hidden="false" customHeight="true" outlineLevel="0" collapsed="false">
      <c r="A2747" s="6" t="n">
        <f aca="false">1_Data_EDA!O2748</f>
        <v>1</v>
      </c>
      <c r="B2747" s="6" t="n">
        <f aca="false">1_Data_EDA!H2748</f>
        <v>4</v>
      </c>
      <c r="C2747" s="7" t="n">
        <f aca="false">1_Data_EDA!I2748</f>
        <v>39.99000168</v>
      </c>
      <c r="D2747" s="6" t="n">
        <f aca="false">1_Data_EDA!J2748</f>
        <v>4</v>
      </c>
      <c r="E2747" s="7" t="n">
        <f aca="false">1_Data_EDA!K2748</f>
        <v>159.9600067</v>
      </c>
      <c r="F2747" s="7" t="n">
        <f aca="false">1_Data_EDA!L2748</f>
        <v>25.59000015</v>
      </c>
      <c r="G2747" s="8" t="n">
        <f aca="false">1_Data_EDA!M2748</f>
        <v>0.159999996</v>
      </c>
      <c r="H2747" s="6" t="n">
        <f aca="false">IF(1_Data_EDA!B2748="First Class",1,0)</f>
        <v>0</v>
      </c>
      <c r="I2747" s="6" t="n">
        <f aca="false">IF(1_Data_EDA!B2748="Second Class",1,0)</f>
        <v>0</v>
      </c>
      <c r="J2747" s="6" t="n">
        <f aca="false">IF(1_Data_EDA!B2748="Same Day",1,0)</f>
        <v>0</v>
      </c>
      <c r="K2747" s="6" t="n">
        <f aca="false">IF(1_Data_EDA!C2748="Corporate",1,0)</f>
        <v>0</v>
      </c>
      <c r="L2747" s="6" t="n">
        <f aca="false">IF(1_Data_EDA!C2748="Home Office",1,0)</f>
        <v>0</v>
      </c>
      <c r="M2747" s="6" t="n">
        <f aca="false">IF(1_Data_EDA!D2748="Europe",1,0)</f>
        <v>1</v>
      </c>
      <c r="N2747" s="6" t="n">
        <f aca="false">IF(1_Data_EDA!D2748="LATAM",1,0)</f>
        <v>0</v>
      </c>
      <c r="O2747" s="6" t="n">
        <f aca="false">IF(1_Data_EDA!D2748="Pacific Asia",1,0)</f>
        <v>0</v>
      </c>
      <c r="P2747" s="6" t="n">
        <f aca="false">IF(1_Data_EDA!D2748="USCA",1,0)</f>
        <v>0</v>
      </c>
      <c r="Q2747" s="6" t="n">
        <f aca="false">IF(C2747&gt;MEDIAN(C$5:C$8004),1,0)</f>
        <v>0</v>
      </c>
      <c r="R2747" s="6" t="n">
        <f aca="false">IF(D2747&gt;2,1,0)</f>
        <v>1</v>
      </c>
    </row>
    <row r="2748" customFormat="false" ht="15" hidden="false" customHeight="true" outlineLevel="0" collapsed="false">
      <c r="A2748" s="6" t="n">
        <f aca="false">1_Data_EDA!O2749</f>
        <v>1</v>
      </c>
      <c r="B2748" s="6" t="n">
        <f aca="false">1_Data_EDA!H2749</f>
        <v>1</v>
      </c>
      <c r="C2748" s="7" t="n">
        <f aca="false">1_Data_EDA!I2749</f>
        <v>59.99000168</v>
      </c>
      <c r="D2748" s="6" t="n">
        <f aca="false">1_Data_EDA!J2749</f>
        <v>2</v>
      </c>
      <c r="E2748" s="7" t="n">
        <f aca="false">1_Data_EDA!K2749</f>
        <v>119.9800034</v>
      </c>
      <c r="F2748" s="7" t="n">
        <f aca="false">1_Data_EDA!L2749</f>
        <v>8.399999619</v>
      </c>
      <c r="G2748" s="8" t="n">
        <f aca="false">1_Data_EDA!M2749</f>
        <v>0.07</v>
      </c>
      <c r="H2748" s="6" t="n">
        <f aca="false">IF(1_Data_EDA!B2749="First Class",1,0)</f>
        <v>1</v>
      </c>
      <c r="I2748" s="6" t="n">
        <f aca="false">IF(1_Data_EDA!B2749="Second Class",1,0)</f>
        <v>0</v>
      </c>
      <c r="J2748" s="6" t="n">
        <f aca="false">IF(1_Data_EDA!B2749="Same Day",1,0)</f>
        <v>0</v>
      </c>
      <c r="K2748" s="6" t="n">
        <f aca="false">IF(1_Data_EDA!C2749="Corporate",1,0)</f>
        <v>0</v>
      </c>
      <c r="L2748" s="6" t="n">
        <f aca="false">IF(1_Data_EDA!C2749="Home Office",1,0)</f>
        <v>1</v>
      </c>
      <c r="M2748" s="6" t="n">
        <f aca="false">IF(1_Data_EDA!D2749="Europe",1,0)</f>
        <v>1</v>
      </c>
      <c r="N2748" s="6" t="n">
        <f aca="false">IF(1_Data_EDA!D2749="LATAM",1,0)</f>
        <v>0</v>
      </c>
      <c r="O2748" s="6" t="n">
        <f aca="false">IF(1_Data_EDA!D2749="Pacific Asia",1,0)</f>
        <v>0</v>
      </c>
      <c r="P2748" s="6" t="n">
        <f aca="false">IF(1_Data_EDA!D2749="USCA",1,0)</f>
        <v>0</v>
      </c>
      <c r="Q2748" s="6" t="n">
        <f aca="false">IF(C2748&gt;MEDIAN(C$5:C$8004),1,0)</f>
        <v>0</v>
      </c>
      <c r="R2748" s="6" t="n">
        <f aca="false">IF(D2748&gt;2,1,0)</f>
        <v>0</v>
      </c>
    </row>
    <row r="2749" customFormat="false" ht="15" hidden="false" customHeight="true" outlineLevel="0" collapsed="false">
      <c r="A2749" s="6" t="n">
        <f aca="false">1_Data_EDA!O2750</f>
        <v>0</v>
      </c>
      <c r="B2749" s="6" t="n">
        <f aca="false">1_Data_EDA!H2750</f>
        <v>4</v>
      </c>
      <c r="C2749" s="7" t="n">
        <f aca="false">1_Data_EDA!I2750</f>
        <v>59.99000168</v>
      </c>
      <c r="D2749" s="6" t="n">
        <f aca="false">1_Data_EDA!J2750</f>
        <v>3</v>
      </c>
      <c r="E2749" s="7" t="n">
        <f aca="false">1_Data_EDA!K2750</f>
        <v>179.9700012</v>
      </c>
      <c r="F2749" s="7" t="n">
        <f aca="false">1_Data_EDA!L2750</f>
        <v>7.199999809</v>
      </c>
      <c r="G2749" s="8" t="n">
        <f aca="false">1_Data_EDA!M2750</f>
        <v>0.039999999</v>
      </c>
      <c r="H2749" s="6" t="n">
        <f aca="false">IF(1_Data_EDA!B2750="First Class",1,0)</f>
        <v>0</v>
      </c>
      <c r="I2749" s="6" t="n">
        <f aca="false">IF(1_Data_EDA!B2750="Second Class",1,0)</f>
        <v>0</v>
      </c>
      <c r="J2749" s="6" t="n">
        <f aca="false">IF(1_Data_EDA!B2750="Same Day",1,0)</f>
        <v>0</v>
      </c>
      <c r="K2749" s="6" t="n">
        <f aca="false">IF(1_Data_EDA!C2750="Corporate",1,0)</f>
        <v>0</v>
      </c>
      <c r="L2749" s="6" t="n">
        <f aca="false">IF(1_Data_EDA!C2750="Home Office",1,0)</f>
        <v>0</v>
      </c>
      <c r="M2749" s="6" t="n">
        <f aca="false">IF(1_Data_EDA!D2750="Europe",1,0)</f>
        <v>1</v>
      </c>
      <c r="N2749" s="6" t="n">
        <f aca="false">IF(1_Data_EDA!D2750="LATAM",1,0)</f>
        <v>0</v>
      </c>
      <c r="O2749" s="6" t="n">
        <f aca="false">IF(1_Data_EDA!D2750="Pacific Asia",1,0)</f>
        <v>0</v>
      </c>
      <c r="P2749" s="6" t="n">
        <f aca="false">IF(1_Data_EDA!D2750="USCA",1,0)</f>
        <v>0</v>
      </c>
      <c r="Q2749" s="6" t="n">
        <f aca="false">IF(C2749&gt;MEDIAN(C$5:C$8004),1,0)</f>
        <v>0</v>
      </c>
      <c r="R2749" s="6" t="n">
        <f aca="false">IF(D2749&gt;2,1,0)</f>
        <v>1</v>
      </c>
    </row>
    <row r="2750" customFormat="false" ht="15" hidden="false" customHeight="true" outlineLevel="0" collapsed="false">
      <c r="A2750" s="6" t="n">
        <f aca="false">1_Data_EDA!O2751</f>
        <v>0</v>
      </c>
      <c r="B2750" s="6" t="n">
        <f aca="false">1_Data_EDA!H2751</f>
        <v>4</v>
      </c>
      <c r="C2750" s="7" t="n">
        <f aca="false">1_Data_EDA!I2751</f>
        <v>59.99000168</v>
      </c>
      <c r="D2750" s="6" t="n">
        <f aca="false">1_Data_EDA!J2751</f>
        <v>3</v>
      </c>
      <c r="E2750" s="7" t="n">
        <f aca="false">1_Data_EDA!K2751</f>
        <v>179.9700012</v>
      </c>
      <c r="F2750" s="7" t="n">
        <f aca="false">1_Data_EDA!L2751</f>
        <v>7.199999809</v>
      </c>
      <c r="G2750" s="8" t="n">
        <f aca="false">1_Data_EDA!M2751</f>
        <v>0.039999999</v>
      </c>
      <c r="H2750" s="6" t="n">
        <f aca="false">IF(1_Data_EDA!B2751="First Class",1,0)</f>
        <v>0</v>
      </c>
      <c r="I2750" s="6" t="n">
        <f aca="false">IF(1_Data_EDA!B2751="Second Class",1,0)</f>
        <v>0</v>
      </c>
      <c r="J2750" s="6" t="n">
        <f aca="false">IF(1_Data_EDA!B2751="Same Day",1,0)</f>
        <v>0</v>
      </c>
      <c r="K2750" s="6" t="n">
        <f aca="false">IF(1_Data_EDA!C2751="Corporate",1,0)</f>
        <v>0</v>
      </c>
      <c r="L2750" s="6" t="n">
        <f aca="false">IF(1_Data_EDA!C2751="Home Office",1,0)</f>
        <v>0</v>
      </c>
      <c r="M2750" s="6" t="n">
        <f aca="false">IF(1_Data_EDA!D2751="Europe",1,0)</f>
        <v>1</v>
      </c>
      <c r="N2750" s="6" t="n">
        <f aca="false">IF(1_Data_EDA!D2751="LATAM",1,0)</f>
        <v>0</v>
      </c>
      <c r="O2750" s="6" t="n">
        <f aca="false">IF(1_Data_EDA!D2751="Pacific Asia",1,0)</f>
        <v>0</v>
      </c>
      <c r="P2750" s="6" t="n">
        <f aca="false">IF(1_Data_EDA!D2751="USCA",1,0)</f>
        <v>0</v>
      </c>
      <c r="Q2750" s="6" t="n">
        <f aca="false">IF(C2750&gt;MEDIAN(C$5:C$8004),1,0)</f>
        <v>0</v>
      </c>
      <c r="R2750" s="6" t="n">
        <f aca="false">IF(D2750&gt;2,1,0)</f>
        <v>1</v>
      </c>
    </row>
    <row r="2751" customFormat="false" ht="15" hidden="false" customHeight="true" outlineLevel="0" collapsed="false">
      <c r="A2751" s="6" t="n">
        <f aca="false">1_Data_EDA!O2752</f>
        <v>0</v>
      </c>
      <c r="B2751" s="6" t="n">
        <f aca="false">1_Data_EDA!H2752</f>
        <v>4</v>
      </c>
      <c r="C2751" s="7" t="n">
        <f aca="false">1_Data_EDA!I2752</f>
        <v>39.99000168</v>
      </c>
      <c r="D2751" s="6" t="n">
        <f aca="false">1_Data_EDA!J2752</f>
        <v>4</v>
      </c>
      <c r="E2751" s="7" t="n">
        <f aca="false">1_Data_EDA!K2752</f>
        <v>159.9600067</v>
      </c>
      <c r="F2751" s="7" t="n">
        <f aca="false">1_Data_EDA!L2752</f>
        <v>16</v>
      </c>
      <c r="G2751" s="8" t="n">
        <f aca="false">1_Data_EDA!M2752</f>
        <v>0.100000001</v>
      </c>
      <c r="H2751" s="6" t="n">
        <f aca="false">IF(1_Data_EDA!B2752="First Class",1,0)</f>
        <v>0</v>
      </c>
      <c r="I2751" s="6" t="n">
        <f aca="false">IF(1_Data_EDA!B2752="Second Class",1,0)</f>
        <v>0</v>
      </c>
      <c r="J2751" s="6" t="n">
        <f aca="false">IF(1_Data_EDA!B2752="Same Day",1,0)</f>
        <v>0</v>
      </c>
      <c r="K2751" s="6" t="n">
        <f aca="false">IF(1_Data_EDA!C2752="Corporate",1,0)</f>
        <v>0</v>
      </c>
      <c r="L2751" s="6" t="n">
        <f aca="false">IF(1_Data_EDA!C2752="Home Office",1,0)</f>
        <v>0</v>
      </c>
      <c r="M2751" s="6" t="n">
        <f aca="false">IF(1_Data_EDA!D2752="Europe",1,0)</f>
        <v>0</v>
      </c>
      <c r="N2751" s="6" t="n">
        <f aca="false">IF(1_Data_EDA!D2752="LATAM",1,0)</f>
        <v>0</v>
      </c>
      <c r="O2751" s="6" t="n">
        <f aca="false">IF(1_Data_EDA!D2752="Pacific Asia",1,0)</f>
        <v>1</v>
      </c>
      <c r="P2751" s="6" t="n">
        <f aca="false">IF(1_Data_EDA!D2752="USCA",1,0)</f>
        <v>0</v>
      </c>
      <c r="Q2751" s="6" t="n">
        <f aca="false">IF(C2751&gt;MEDIAN(C$5:C$8004),1,0)</f>
        <v>0</v>
      </c>
      <c r="R2751" s="6" t="n">
        <f aca="false">IF(D2751&gt;2,1,0)</f>
        <v>1</v>
      </c>
    </row>
    <row r="2752" customFormat="false" ht="15" hidden="false" customHeight="true" outlineLevel="0" collapsed="false">
      <c r="A2752" s="6" t="n">
        <f aca="false">1_Data_EDA!O2753</f>
        <v>0</v>
      </c>
      <c r="B2752" s="6" t="n">
        <f aca="false">1_Data_EDA!H2753</f>
        <v>4</v>
      </c>
      <c r="C2752" s="7" t="n">
        <f aca="false">1_Data_EDA!I2753</f>
        <v>59.99000168</v>
      </c>
      <c r="D2752" s="6" t="n">
        <f aca="false">1_Data_EDA!J2753</f>
        <v>1</v>
      </c>
      <c r="E2752" s="7" t="n">
        <f aca="false">1_Data_EDA!K2753</f>
        <v>59.99000168</v>
      </c>
      <c r="F2752" s="7" t="n">
        <f aca="false">1_Data_EDA!L2753</f>
        <v>4.199999809</v>
      </c>
      <c r="G2752" s="8" t="n">
        <f aca="false">1_Data_EDA!M2753</f>
        <v>0.07</v>
      </c>
      <c r="H2752" s="6" t="n">
        <f aca="false">IF(1_Data_EDA!B2753="First Class",1,0)</f>
        <v>0</v>
      </c>
      <c r="I2752" s="6" t="n">
        <f aca="false">IF(1_Data_EDA!B2753="Second Class",1,0)</f>
        <v>0</v>
      </c>
      <c r="J2752" s="6" t="n">
        <f aca="false">IF(1_Data_EDA!B2753="Same Day",1,0)</f>
        <v>0</v>
      </c>
      <c r="K2752" s="6" t="n">
        <f aca="false">IF(1_Data_EDA!C2753="Corporate",1,0)</f>
        <v>1</v>
      </c>
      <c r="L2752" s="6" t="n">
        <f aca="false">IF(1_Data_EDA!C2753="Home Office",1,0)</f>
        <v>0</v>
      </c>
      <c r="M2752" s="6" t="n">
        <f aca="false">IF(1_Data_EDA!D2753="Europe",1,0)</f>
        <v>0</v>
      </c>
      <c r="N2752" s="6" t="n">
        <f aca="false">IF(1_Data_EDA!D2753="LATAM",1,0)</f>
        <v>1</v>
      </c>
      <c r="O2752" s="6" t="n">
        <f aca="false">IF(1_Data_EDA!D2753="Pacific Asia",1,0)</f>
        <v>0</v>
      </c>
      <c r="P2752" s="6" t="n">
        <f aca="false">IF(1_Data_EDA!D2753="USCA",1,0)</f>
        <v>0</v>
      </c>
      <c r="Q2752" s="6" t="n">
        <f aca="false">IF(C2752&gt;MEDIAN(C$5:C$8004),1,0)</f>
        <v>0</v>
      </c>
      <c r="R2752" s="6" t="n">
        <f aca="false">IF(D2752&gt;2,1,0)</f>
        <v>0</v>
      </c>
    </row>
    <row r="2753" customFormat="false" ht="15" hidden="false" customHeight="true" outlineLevel="0" collapsed="false">
      <c r="A2753" s="6" t="n">
        <f aca="false">1_Data_EDA!O2754</f>
        <v>1</v>
      </c>
      <c r="B2753" s="6" t="n">
        <f aca="false">1_Data_EDA!H2754</f>
        <v>4</v>
      </c>
      <c r="C2753" s="7" t="n">
        <f aca="false">1_Data_EDA!I2754</f>
        <v>199.9900055</v>
      </c>
      <c r="D2753" s="6" t="n">
        <f aca="false">1_Data_EDA!J2754</f>
        <v>1</v>
      </c>
      <c r="E2753" s="7" t="n">
        <f aca="false">1_Data_EDA!K2754</f>
        <v>199.9900055</v>
      </c>
      <c r="F2753" s="7" t="n">
        <f aca="false">1_Data_EDA!L2754</f>
        <v>24</v>
      </c>
      <c r="G2753" s="8" t="n">
        <f aca="false">1_Data_EDA!M2754</f>
        <v>0.119999997</v>
      </c>
      <c r="H2753" s="6" t="n">
        <f aca="false">IF(1_Data_EDA!B2754="First Class",1,0)</f>
        <v>0</v>
      </c>
      <c r="I2753" s="6" t="n">
        <f aca="false">IF(1_Data_EDA!B2754="Second Class",1,0)</f>
        <v>0</v>
      </c>
      <c r="J2753" s="6" t="n">
        <f aca="false">IF(1_Data_EDA!B2754="Same Day",1,0)</f>
        <v>0</v>
      </c>
      <c r="K2753" s="6" t="n">
        <f aca="false">IF(1_Data_EDA!C2754="Corporate",1,0)</f>
        <v>0</v>
      </c>
      <c r="L2753" s="6" t="n">
        <f aca="false">IF(1_Data_EDA!C2754="Home Office",1,0)</f>
        <v>0</v>
      </c>
      <c r="M2753" s="6" t="n">
        <f aca="false">IF(1_Data_EDA!D2754="Europe",1,0)</f>
        <v>1</v>
      </c>
      <c r="N2753" s="6" t="n">
        <f aca="false">IF(1_Data_EDA!D2754="LATAM",1,0)</f>
        <v>0</v>
      </c>
      <c r="O2753" s="6" t="n">
        <f aca="false">IF(1_Data_EDA!D2754="Pacific Asia",1,0)</f>
        <v>0</v>
      </c>
      <c r="P2753" s="6" t="n">
        <f aca="false">IF(1_Data_EDA!D2754="USCA",1,0)</f>
        <v>0</v>
      </c>
      <c r="Q2753" s="6" t="n">
        <f aca="false">IF(C2753&gt;MEDIAN(C$5:C$8004),1,0)</f>
        <v>1</v>
      </c>
      <c r="R2753" s="6" t="n">
        <f aca="false">IF(D2753&gt;2,1,0)</f>
        <v>0</v>
      </c>
    </row>
    <row r="2754" customFormat="false" ht="15" hidden="false" customHeight="true" outlineLevel="0" collapsed="false">
      <c r="A2754" s="6" t="n">
        <f aca="false">1_Data_EDA!O2755</f>
        <v>1</v>
      </c>
      <c r="B2754" s="6" t="n">
        <f aca="false">1_Data_EDA!H2755</f>
        <v>2</v>
      </c>
      <c r="C2754" s="7" t="n">
        <f aca="false">1_Data_EDA!I2755</f>
        <v>49.97999954</v>
      </c>
      <c r="D2754" s="6" t="n">
        <f aca="false">1_Data_EDA!J2755</f>
        <v>3</v>
      </c>
      <c r="E2754" s="7" t="n">
        <f aca="false">1_Data_EDA!K2755</f>
        <v>149.9400024</v>
      </c>
      <c r="F2754" s="7" t="n">
        <f aca="false">1_Data_EDA!L2755</f>
        <v>22.48999977</v>
      </c>
      <c r="G2754" s="8" t="n">
        <f aca="false">1_Data_EDA!M2755</f>
        <v>0.150000006</v>
      </c>
      <c r="H2754" s="6" t="n">
        <f aca="false">IF(1_Data_EDA!B2755="First Class",1,0)</f>
        <v>0</v>
      </c>
      <c r="I2754" s="6" t="n">
        <f aca="false">IF(1_Data_EDA!B2755="Second Class",1,0)</f>
        <v>1</v>
      </c>
      <c r="J2754" s="6" t="n">
        <f aca="false">IF(1_Data_EDA!B2755="Same Day",1,0)</f>
        <v>0</v>
      </c>
      <c r="K2754" s="6" t="n">
        <f aca="false">IF(1_Data_EDA!C2755="Corporate",1,0)</f>
        <v>0</v>
      </c>
      <c r="L2754" s="6" t="n">
        <f aca="false">IF(1_Data_EDA!C2755="Home Office",1,0)</f>
        <v>1</v>
      </c>
      <c r="M2754" s="6" t="n">
        <f aca="false">IF(1_Data_EDA!D2755="Europe",1,0)</f>
        <v>0</v>
      </c>
      <c r="N2754" s="6" t="n">
        <f aca="false">IF(1_Data_EDA!D2755="LATAM",1,0)</f>
        <v>1</v>
      </c>
      <c r="O2754" s="6" t="n">
        <f aca="false">IF(1_Data_EDA!D2755="Pacific Asia",1,0)</f>
        <v>0</v>
      </c>
      <c r="P2754" s="6" t="n">
        <f aca="false">IF(1_Data_EDA!D2755="USCA",1,0)</f>
        <v>0</v>
      </c>
      <c r="Q2754" s="6" t="n">
        <f aca="false">IF(C2754&gt;MEDIAN(C$5:C$8004),1,0)</f>
        <v>0</v>
      </c>
      <c r="R2754" s="6" t="n">
        <f aca="false">IF(D2754&gt;2,1,0)</f>
        <v>1</v>
      </c>
    </row>
    <row r="2755" customFormat="false" ht="15" hidden="false" customHeight="true" outlineLevel="0" collapsed="false">
      <c r="A2755" s="6" t="n">
        <f aca="false">1_Data_EDA!O2756</f>
        <v>1</v>
      </c>
      <c r="B2755" s="6" t="n">
        <f aca="false">1_Data_EDA!H2756</f>
        <v>4</v>
      </c>
      <c r="C2755" s="7" t="n">
        <f aca="false">1_Data_EDA!I2756</f>
        <v>399.980011</v>
      </c>
      <c r="D2755" s="6" t="n">
        <f aca="false">1_Data_EDA!J2756</f>
        <v>1</v>
      </c>
      <c r="E2755" s="7" t="n">
        <f aca="false">1_Data_EDA!K2756</f>
        <v>399.980011</v>
      </c>
      <c r="F2755" s="7" t="n">
        <f aca="false">1_Data_EDA!L2756</f>
        <v>12</v>
      </c>
      <c r="G2755" s="8" t="n">
        <f aca="false">1_Data_EDA!M2756</f>
        <v>0.029999999</v>
      </c>
      <c r="H2755" s="6" t="n">
        <f aca="false">IF(1_Data_EDA!B2756="First Class",1,0)</f>
        <v>0</v>
      </c>
      <c r="I2755" s="6" t="n">
        <f aca="false">IF(1_Data_EDA!B2756="Second Class",1,0)</f>
        <v>0</v>
      </c>
      <c r="J2755" s="6" t="n">
        <f aca="false">IF(1_Data_EDA!B2756="Same Day",1,0)</f>
        <v>0</v>
      </c>
      <c r="K2755" s="6" t="n">
        <f aca="false">IF(1_Data_EDA!C2756="Corporate",1,0)</f>
        <v>0</v>
      </c>
      <c r="L2755" s="6" t="n">
        <f aca="false">IF(1_Data_EDA!C2756="Home Office",1,0)</f>
        <v>0</v>
      </c>
      <c r="M2755" s="6" t="n">
        <f aca="false">IF(1_Data_EDA!D2756="Europe",1,0)</f>
        <v>0</v>
      </c>
      <c r="N2755" s="6" t="n">
        <f aca="false">IF(1_Data_EDA!D2756="LATAM",1,0)</f>
        <v>1</v>
      </c>
      <c r="O2755" s="6" t="n">
        <f aca="false">IF(1_Data_EDA!D2756="Pacific Asia",1,0)</f>
        <v>0</v>
      </c>
      <c r="P2755" s="6" t="n">
        <f aca="false">IF(1_Data_EDA!D2756="USCA",1,0)</f>
        <v>0</v>
      </c>
      <c r="Q2755" s="6" t="n">
        <f aca="false">IF(C2755&gt;MEDIAN(C$5:C$8004),1,0)</f>
        <v>1</v>
      </c>
      <c r="R2755" s="6" t="n">
        <f aca="false">IF(D2755&gt;2,1,0)</f>
        <v>0</v>
      </c>
    </row>
    <row r="2756" customFormat="false" ht="15" hidden="false" customHeight="true" outlineLevel="0" collapsed="false">
      <c r="A2756" s="6" t="n">
        <f aca="false">1_Data_EDA!O2757</f>
        <v>0</v>
      </c>
      <c r="B2756" s="6" t="n">
        <f aca="false">1_Data_EDA!H2757</f>
        <v>4</v>
      </c>
      <c r="C2756" s="7" t="n">
        <f aca="false">1_Data_EDA!I2757</f>
        <v>39.99000168</v>
      </c>
      <c r="D2756" s="6" t="n">
        <f aca="false">1_Data_EDA!J2757</f>
        <v>5</v>
      </c>
      <c r="E2756" s="7" t="n">
        <f aca="false">1_Data_EDA!K2757</f>
        <v>199.9499969</v>
      </c>
      <c r="F2756" s="7" t="n">
        <f aca="false">1_Data_EDA!L2757</f>
        <v>39.99000168</v>
      </c>
      <c r="G2756" s="8" t="n">
        <f aca="false">1_Data_EDA!M2757</f>
        <v>0.200000003</v>
      </c>
      <c r="H2756" s="6" t="n">
        <f aca="false">IF(1_Data_EDA!B2757="First Class",1,0)</f>
        <v>0</v>
      </c>
      <c r="I2756" s="6" t="n">
        <f aca="false">IF(1_Data_EDA!B2757="Second Class",1,0)</f>
        <v>0</v>
      </c>
      <c r="J2756" s="6" t="n">
        <f aca="false">IF(1_Data_EDA!B2757="Same Day",1,0)</f>
        <v>0</v>
      </c>
      <c r="K2756" s="6" t="n">
        <f aca="false">IF(1_Data_EDA!C2757="Corporate",1,0)</f>
        <v>0</v>
      </c>
      <c r="L2756" s="6" t="n">
        <f aca="false">IF(1_Data_EDA!C2757="Home Office",1,0)</f>
        <v>0</v>
      </c>
      <c r="M2756" s="6" t="n">
        <f aca="false">IF(1_Data_EDA!D2757="Europe",1,0)</f>
        <v>1</v>
      </c>
      <c r="N2756" s="6" t="n">
        <f aca="false">IF(1_Data_EDA!D2757="LATAM",1,0)</f>
        <v>0</v>
      </c>
      <c r="O2756" s="6" t="n">
        <f aca="false">IF(1_Data_EDA!D2757="Pacific Asia",1,0)</f>
        <v>0</v>
      </c>
      <c r="P2756" s="6" t="n">
        <f aca="false">IF(1_Data_EDA!D2757="USCA",1,0)</f>
        <v>0</v>
      </c>
      <c r="Q2756" s="6" t="n">
        <f aca="false">IF(C2756&gt;MEDIAN(C$5:C$8004),1,0)</f>
        <v>0</v>
      </c>
      <c r="R2756" s="6" t="n">
        <f aca="false">IF(D2756&gt;2,1,0)</f>
        <v>1</v>
      </c>
    </row>
    <row r="2757" customFormat="false" ht="15" hidden="false" customHeight="true" outlineLevel="0" collapsed="false">
      <c r="A2757" s="6" t="n">
        <f aca="false">1_Data_EDA!O2758</f>
        <v>1</v>
      </c>
      <c r="B2757" s="6" t="n">
        <f aca="false">1_Data_EDA!H2758</f>
        <v>4</v>
      </c>
      <c r="C2757" s="7" t="n">
        <f aca="false">1_Data_EDA!I2758</f>
        <v>129.9900055</v>
      </c>
      <c r="D2757" s="6" t="n">
        <f aca="false">1_Data_EDA!J2758</f>
        <v>1</v>
      </c>
      <c r="E2757" s="7" t="n">
        <f aca="false">1_Data_EDA!K2758</f>
        <v>129.9900055</v>
      </c>
      <c r="F2757" s="7" t="n">
        <f aca="false">1_Data_EDA!L2758</f>
        <v>16.89999962</v>
      </c>
      <c r="G2757" s="8" t="n">
        <f aca="false">1_Data_EDA!M2758</f>
        <v>0.129999995</v>
      </c>
      <c r="H2757" s="6" t="n">
        <f aca="false">IF(1_Data_EDA!B2758="First Class",1,0)</f>
        <v>0</v>
      </c>
      <c r="I2757" s="6" t="n">
        <f aca="false">IF(1_Data_EDA!B2758="Second Class",1,0)</f>
        <v>0</v>
      </c>
      <c r="J2757" s="6" t="n">
        <f aca="false">IF(1_Data_EDA!B2758="Same Day",1,0)</f>
        <v>0</v>
      </c>
      <c r="K2757" s="6" t="n">
        <f aca="false">IF(1_Data_EDA!C2758="Corporate",1,0)</f>
        <v>0</v>
      </c>
      <c r="L2757" s="6" t="n">
        <f aca="false">IF(1_Data_EDA!C2758="Home Office",1,0)</f>
        <v>0</v>
      </c>
      <c r="M2757" s="6" t="n">
        <f aca="false">IF(1_Data_EDA!D2758="Europe",1,0)</f>
        <v>0</v>
      </c>
      <c r="N2757" s="6" t="n">
        <f aca="false">IF(1_Data_EDA!D2758="LATAM",1,0)</f>
        <v>0</v>
      </c>
      <c r="O2757" s="6" t="n">
        <f aca="false">IF(1_Data_EDA!D2758="Pacific Asia",1,0)</f>
        <v>0</v>
      </c>
      <c r="P2757" s="6" t="n">
        <f aca="false">IF(1_Data_EDA!D2758="USCA",1,0)</f>
        <v>0</v>
      </c>
      <c r="Q2757" s="6" t="n">
        <f aca="false">IF(C2757&gt;MEDIAN(C$5:C$8004),1,0)</f>
        <v>1</v>
      </c>
      <c r="R2757" s="6" t="n">
        <f aca="false">IF(D2757&gt;2,1,0)</f>
        <v>0</v>
      </c>
    </row>
    <row r="2758" customFormat="false" ht="15" hidden="false" customHeight="true" outlineLevel="0" collapsed="false">
      <c r="A2758" s="6" t="n">
        <f aca="false">1_Data_EDA!O2759</f>
        <v>1</v>
      </c>
      <c r="B2758" s="6" t="n">
        <f aca="false">1_Data_EDA!H2759</f>
        <v>4</v>
      </c>
      <c r="C2758" s="7" t="n">
        <f aca="false">1_Data_EDA!I2759</f>
        <v>39.99000168</v>
      </c>
      <c r="D2758" s="6" t="n">
        <f aca="false">1_Data_EDA!J2759</f>
        <v>3</v>
      </c>
      <c r="E2758" s="7" t="n">
        <f aca="false">1_Data_EDA!K2759</f>
        <v>119.9700012</v>
      </c>
      <c r="F2758" s="7" t="n">
        <f aca="false">1_Data_EDA!L2759</f>
        <v>19.20000076</v>
      </c>
      <c r="G2758" s="8" t="n">
        <f aca="false">1_Data_EDA!M2759</f>
        <v>0.159999996</v>
      </c>
      <c r="H2758" s="6" t="n">
        <f aca="false">IF(1_Data_EDA!B2759="First Class",1,0)</f>
        <v>0</v>
      </c>
      <c r="I2758" s="6" t="n">
        <f aca="false">IF(1_Data_EDA!B2759="Second Class",1,0)</f>
        <v>0</v>
      </c>
      <c r="J2758" s="6" t="n">
        <f aca="false">IF(1_Data_EDA!B2759="Same Day",1,0)</f>
        <v>0</v>
      </c>
      <c r="K2758" s="6" t="n">
        <f aca="false">IF(1_Data_EDA!C2759="Corporate",1,0)</f>
        <v>0</v>
      </c>
      <c r="L2758" s="6" t="n">
        <f aca="false">IF(1_Data_EDA!C2759="Home Office",1,0)</f>
        <v>1</v>
      </c>
      <c r="M2758" s="6" t="n">
        <f aca="false">IF(1_Data_EDA!D2759="Europe",1,0)</f>
        <v>0</v>
      </c>
      <c r="N2758" s="6" t="n">
        <f aca="false">IF(1_Data_EDA!D2759="LATAM",1,0)</f>
        <v>1</v>
      </c>
      <c r="O2758" s="6" t="n">
        <f aca="false">IF(1_Data_EDA!D2759="Pacific Asia",1,0)</f>
        <v>0</v>
      </c>
      <c r="P2758" s="6" t="n">
        <f aca="false">IF(1_Data_EDA!D2759="USCA",1,0)</f>
        <v>0</v>
      </c>
      <c r="Q2758" s="6" t="n">
        <f aca="false">IF(C2758&gt;MEDIAN(C$5:C$8004),1,0)</f>
        <v>0</v>
      </c>
      <c r="R2758" s="6" t="n">
        <f aca="false">IF(D2758&gt;2,1,0)</f>
        <v>1</v>
      </c>
    </row>
    <row r="2759" customFormat="false" ht="15" hidden="false" customHeight="true" outlineLevel="0" collapsed="false">
      <c r="A2759" s="6" t="n">
        <f aca="false">1_Data_EDA!O2760</f>
        <v>1</v>
      </c>
      <c r="B2759" s="6" t="n">
        <f aca="false">1_Data_EDA!H2760</f>
        <v>4</v>
      </c>
      <c r="C2759" s="7" t="n">
        <f aca="false">1_Data_EDA!I2760</f>
        <v>399.980011</v>
      </c>
      <c r="D2759" s="6" t="n">
        <f aca="false">1_Data_EDA!J2760</f>
        <v>1</v>
      </c>
      <c r="E2759" s="7" t="n">
        <f aca="false">1_Data_EDA!K2760</f>
        <v>399.980011</v>
      </c>
      <c r="F2759" s="7" t="n">
        <f aca="false">1_Data_EDA!L2760</f>
        <v>60</v>
      </c>
      <c r="G2759" s="8" t="n">
        <f aca="false">1_Data_EDA!M2760</f>
        <v>0.150000006</v>
      </c>
      <c r="H2759" s="6" t="n">
        <f aca="false">IF(1_Data_EDA!B2760="First Class",1,0)</f>
        <v>0</v>
      </c>
      <c r="I2759" s="6" t="n">
        <f aca="false">IF(1_Data_EDA!B2760="Second Class",1,0)</f>
        <v>0</v>
      </c>
      <c r="J2759" s="6" t="n">
        <f aca="false">IF(1_Data_EDA!B2760="Same Day",1,0)</f>
        <v>0</v>
      </c>
      <c r="K2759" s="6" t="n">
        <f aca="false">IF(1_Data_EDA!C2760="Corporate",1,0)</f>
        <v>0</v>
      </c>
      <c r="L2759" s="6" t="n">
        <f aca="false">IF(1_Data_EDA!C2760="Home Office",1,0)</f>
        <v>0</v>
      </c>
      <c r="M2759" s="6" t="n">
        <f aca="false">IF(1_Data_EDA!D2760="Europe",1,0)</f>
        <v>0</v>
      </c>
      <c r="N2759" s="6" t="n">
        <f aca="false">IF(1_Data_EDA!D2760="LATAM",1,0)</f>
        <v>0</v>
      </c>
      <c r="O2759" s="6" t="n">
        <f aca="false">IF(1_Data_EDA!D2760="Pacific Asia",1,0)</f>
        <v>1</v>
      </c>
      <c r="P2759" s="6" t="n">
        <f aca="false">IF(1_Data_EDA!D2760="USCA",1,0)</f>
        <v>0</v>
      </c>
      <c r="Q2759" s="6" t="n">
        <f aca="false">IF(C2759&gt;MEDIAN(C$5:C$8004),1,0)</f>
        <v>1</v>
      </c>
      <c r="R2759" s="6" t="n">
        <f aca="false">IF(D2759&gt;2,1,0)</f>
        <v>0</v>
      </c>
    </row>
    <row r="2760" customFormat="false" ht="15" hidden="false" customHeight="true" outlineLevel="0" collapsed="false">
      <c r="A2760" s="6" t="n">
        <f aca="false">1_Data_EDA!O2761</f>
        <v>0</v>
      </c>
      <c r="B2760" s="6" t="n">
        <f aca="false">1_Data_EDA!H2761</f>
        <v>2</v>
      </c>
      <c r="C2760" s="7" t="n">
        <f aca="false">1_Data_EDA!I2761</f>
        <v>299.980011</v>
      </c>
      <c r="D2760" s="6" t="n">
        <f aca="false">1_Data_EDA!J2761</f>
        <v>1</v>
      </c>
      <c r="E2760" s="7" t="n">
        <f aca="false">1_Data_EDA!K2761</f>
        <v>299.980011</v>
      </c>
      <c r="F2760" s="7" t="n">
        <f aca="false">1_Data_EDA!L2761</f>
        <v>45</v>
      </c>
      <c r="G2760" s="8" t="n">
        <f aca="false">1_Data_EDA!M2761</f>
        <v>0.150000006</v>
      </c>
      <c r="H2760" s="6" t="n">
        <f aca="false">IF(1_Data_EDA!B2761="First Class",1,0)</f>
        <v>0</v>
      </c>
      <c r="I2760" s="6" t="n">
        <f aca="false">IF(1_Data_EDA!B2761="Second Class",1,0)</f>
        <v>1</v>
      </c>
      <c r="J2760" s="6" t="n">
        <f aca="false">IF(1_Data_EDA!B2761="Same Day",1,0)</f>
        <v>0</v>
      </c>
      <c r="K2760" s="6" t="n">
        <f aca="false">IF(1_Data_EDA!C2761="Corporate",1,0)</f>
        <v>0</v>
      </c>
      <c r="L2760" s="6" t="n">
        <f aca="false">IF(1_Data_EDA!C2761="Home Office",1,0)</f>
        <v>0</v>
      </c>
      <c r="M2760" s="6" t="n">
        <f aca="false">IF(1_Data_EDA!D2761="Europe",1,0)</f>
        <v>0</v>
      </c>
      <c r="N2760" s="6" t="n">
        <f aca="false">IF(1_Data_EDA!D2761="LATAM",1,0)</f>
        <v>0</v>
      </c>
      <c r="O2760" s="6" t="n">
        <f aca="false">IF(1_Data_EDA!D2761="Pacific Asia",1,0)</f>
        <v>0</v>
      </c>
      <c r="P2760" s="6" t="n">
        <f aca="false">IF(1_Data_EDA!D2761="USCA",1,0)</f>
        <v>1</v>
      </c>
      <c r="Q2760" s="6" t="n">
        <f aca="false">IF(C2760&gt;MEDIAN(C$5:C$8004),1,0)</f>
        <v>1</v>
      </c>
      <c r="R2760" s="6" t="n">
        <f aca="false">IF(D2760&gt;2,1,0)</f>
        <v>0</v>
      </c>
    </row>
    <row r="2761" customFormat="false" ht="15" hidden="false" customHeight="true" outlineLevel="0" collapsed="false">
      <c r="A2761" s="6" t="n">
        <f aca="false">1_Data_EDA!O2762</f>
        <v>1</v>
      </c>
      <c r="B2761" s="6" t="n">
        <f aca="false">1_Data_EDA!H2762</f>
        <v>1</v>
      </c>
      <c r="C2761" s="7" t="n">
        <f aca="false">1_Data_EDA!I2762</f>
        <v>49.97999954</v>
      </c>
      <c r="D2761" s="6" t="n">
        <f aca="false">1_Data_EDA!J2762</f>
        <v>3</v>
      </c>
      <c r="E2761" s="7" t="n">
        <f aca="false">1_Data_EDA!K2762</f>
        <v>149.9400024</v>
      </c>
      <c r="F2761" s="7" t="n">
        <f aca="false">1_Data_EDA!L2762</f>
        <v>26.98999977</v>
      </c>
      <c r="G2761" s="8" t="n">
        <f aca="false">1_Data_EDA!M2762</f>
        <v>0.180000007</v>
      </c>
      <c r="H2761" s="6" t="n">
        <f aca="false">IF(1_Data_EDA!B2762="First Class",1,0)</f>
        <v>1</v>
      </c>
      <c r="I2761" s="6" t="n">
        <f aca="false">IF(1_Data_EDA!B2762="Second Class",1,0)</f>
        <v>0</v>
      </c>
      <c r="J2761" s="6" t="n">
        <f aca="false">IF(1_Data_EDA!B2762="Same Day",1,0)</f>
        <v>0</v>
      </c>
      <c r="K2761" s="6" t="n">
        <f aca="false">IF(1_Data_EDA!C2762="Corporate",1,0)</f>
        <v>1</v>
      </c>
      <c r="L2761" s="6" t="n">
        <f aca="false">IF(1_Data_EDA!C2762="Home Office",1,0)</f>
        <v>0</v>
      </c>
      <c r="M2761" s="6" t="n">
        <f aca="false">IF(1_Data_EDA!D2762="Europe",1,0)</f>
        <v>1</v>
      </c>
      <c r="N2761" s="6" t="n">
        <f aca="false">IF(1_Data_EDA!D2762="LATAM",1,0)</f>
        <v>0</v>
      </c>
      <c r="O2761" s="6" t="n">
        <f aca="false">IF(1_Data_EDA!D2762="Pacific Asia",1,0)</f>
        <v>0</v>
      </c>
      <c r="P2761" s="6" t="n">
        <f aca="false">IF(1_Data_EDA!D2762="USCA",1,0)</f>
        <v>0</v>
      </c>
      <c r="Q2761" s="6" t="n">
        <f aca="false">IF(C2761&gt;MEDIAN(C$5:C$8004),1,0)</f>
        <v>0</v>
      </c>
      <c r="R2761" s="6" t="n">
        <f aca="false">IF(D2761&gt;2,1,0)</f>
        <v>1</v>
      </c>
    </row>
    <row r="2762" customFormat="false" ht="15" hidden="false" customHeight="true" outlineLevel="0" collapsed="false">
      <c r="A2762" s="6" t="n">
        <f aca="false">1_Data_EDA!O2763</f>
        <v>1</v>
      </c>
      <c r="B2762" s="6" t="n">
        <f aca="false">1_Data_EDA!H2763</f>
        <v>4</v>
      </c>
      <c r="C2762" s="7" t="n">
        <f aca="false">1_Data_EDA!I2763</f>
        <v>299.980011</v>
      </c>
      <c r="D2762" s="6" t="n">
        <f aca="false">1_Data_EDA!J2763</f>
        <v>1</v>
      </c>
      <c r="E2762" s="7" t="n">
        <f aca="false">1_Data_EDA!K2763</f>
        <v>299.980011</v>
      </c>
      <c r="F2762" s="7" t="n">
        <f aca="false">1_Data_EDA!L2763</f>
        <v>16.5</v>
      </c>
      <c r="G2762" s="8" t="n">
        <f aca="false">1_Data_EDA!M2763</f>
        <v>0.059999999</v>
      </c>
      <c r="H2762" s="6" t="n">
        <f aca="false">IF(1_Data_EDA!B2763="First Class",1,0)</f>
        <v>0</v>
      </c>
      <c r="I2762" s="6" t="n">
        <f aca="false">IF(1_Data_EDA!B2763="Second Class",1,0)</f>
        <v>0</v>
      </c>
      <c r="J2762" s="6" t="n">
        <f aca="false">IF(1_Data_EDA!B2763="Same Day",1,0)</f>
        <v>0</v>
      </c>
      <c r="K2762" s="6" t="n">
        <f aca="false">IF(1_Data_EDA!C2763="Corporate",1,0)</f>
        <v>0</v>
      </c>
      <c r="L2762" s="6" t="n">
        <f aca="false">IF(1_Data_EDA!C2763="Home Office",1,0)</f>
        <v>0</v>
      </c>
      <c r="M2762" s="6" t="n">
        <f aca="false">IF(1_Data_EDA!D2763="Europe",1,0)</f>
        <v>0</v>
      </c>
      <c r="N2762" s="6" t="n">
        <f aca="false">IF(1_Data_EDA!D2763="LATAM",1,0)</f>
        <v>1</v>
      </c>
      <c r="O2762" s="6" t="n">
        <f aca="false">IF(1_Data_EDA!D2763="Pacific Asia",1,0)</f>
        <v>0</v>
      </c>
      <c r="P2762" s="6" t="n">
        <f aca="false">IF(1_Data_EDA!D2763="USCA",1,0)</f>
        <v>0</v>
      </c>
      <c r="Q2762" s="6" t="n">
        <f aca="false">IF(C2762&gt;MEDIAN(C$5:C$8004),1,0)</f>
        <v>1</v>
      </c>
      <c r="R2762" s="6" t="n">
        <f aca="false">IF(D2762&gt;2,1,0)</f>
        <v>0</v>
      </c>
    </row>
    <row r="2763" customFormat="false" ht="15" hidden="false" customHeight="true" outlineLevel="0" collapsed="false">
      <c r="A2763" s="6" t="n">
        <f aca="false">1_Data_EDA!O2764</f>
        <v>0</v>
      </c>
      <c r="B2763" s="6" t="n">
        <f aca="false">1_Data_EDA!H2764</f>
        <v>4</v>
      </c>
      <c r="C2763" s="7" t="n">
        <f aca="false">1_Data_EDA!I2764</f>
        <v>299.980011</v>
      </c>
      <c r="D2763" s="6" t="n">
        <f aca="false">1_Data_EDA!J2764</f>
        <v>1</v>
      </c>
      <c r="E2763" s="7" t="n">
        <f aca="false">1_Data_EDA!K2764</f>
        <v>299.980011</v>
      </c>
      <c r="F2763" s="7" t="n">
        <f aca="false">1_Data_EDA!L2764</f>
        <v>30</v>
      </c>
      <c r="G2763" s="8" t="n">
        <f aca="false">1_Data_EDA!M2764</f>
        <v>0.100000001</v>
      </c>
      <c r="H2763" s="6" t="n">
        <f aca="false">IF(1_Data_EDA!B2764="First Class",1,0)</f>
        <v>0</v>
      </c>
      <c r="I2763" s="6" t="n">
        <f aca="false">IF(1_Data_EDA!B2764="Second Class",1,0)</f>
        <v>0</v>
      </c>
      <c r="J2763" s="6" t="n">
        <f aca="false">IF(1_Data_EDA!B2764="Same Day",1,0)</f>
        <v>0</v>
      </c>
      <c r="K2763" s="6" t="n">
        <f aca="false">IF(1_Data_EDA!C2764="Corporate",1,0)</f>
        <v>1</v>
      </c>
      <c r="L2763" s="6" t="n">
        <f aca="false">IF(1_Data_EDA!C2764="Home Office",1,0)</f>
        <v>0</v>
      </c>
      <c r="M2763" s="6" t="n">
        <f aca="false">IF(1_Data_EDA!D2764="Europe",1,0)</f>
        <v>0</v>
      </c>
      <c r="N2763" s="6" t="n">
        <f aca="false">IF(1_Data_EDA!D2764="LATAM",1,0)</f>
        <v>1</v>
      </c>
      <c r="O2763" s="6" t="n">
        <f aca="false">IF(1_Data_EDA!D2764="Pacific Asia",1,0)</f>
        <v>0</v>
      </c>
      <c r="P2763" s="6" t="n">
        <f aca="false">IF(1_Data_EDA!D2764="USCA",1,0)</f>
        <v>0</v>
      </c>
      <c r="Q2763" s="6" t="n">
        <f aca="false">IF(C2763&gt;MEDIAN(C$5:C$8004),1,0)</f>
        <v>1</v>
      </c>
      <c r="R2763" s="6" t="n">
        <f aca="false">IF(D2763&gt;2,1,0)</f>
        <v>0</v>
      </c>
    </row>
    <row r="2764" customFormat="false" ht="15" hidden="false" customHeight="true" outlineLevel="0" collapsed="false">
      <c r="A2764" s="6" t="n">
        <f aca="false">1_Data_EDA!O2765</f>
        <v>1</v>
      </c>
      <c r="B2764" s="6" t="n">
        <f aca="false">1_Data_EDA!H2765</f>
        <v>1</v>
      </c>
      <c r="C2764" s="7" t="n">
        <f aca="false">1_Data_EDA!I2765</f>
        <v>50</v>
      </c>
      <c r="D2764" s="6" t="n">
        <f aca="false">1_Data_EDA!J2765</f>
        <v>4</v>
      </c>
      <c r="E2764" s="7" t="n">
        <f aca="false">1_Data_EDA!K2765</f>
        <v>200</v>
      </c>
      <c r="F2764" s="7" t="n">
        <f aca="false">1_Data_EDA!L2765</f>
        <v>8</v>
      </c>
      <c r="G2764" s="8" t="n">
        <f aca="false">1_Data_EDA!M2765</f>
        <v>0.039999999</v>
      </c>
      <c r="H2764" s="6" t="n">
        <f aca="false">IF(1_Data_EDA!B2765="First Class",1,0)</f>
        <v>1</v>
      </c>
      <c r="I2764" s="6" t="n">
        <f aca="false">IF(1_Data_EDA!B2765="Second Class",1,0)</f>
        <v>0</v>
      </c>
      <c r="J2764" s="6" t="n">
        <f aca="false">IF(1_Data_EDA!B2765="Same Day",1,0)</f>
        <v>0</v>
      </c>
      <c r="K2764" s="6" t="n">
        <f aca="false">IF(1_Data_EDA!C2765="Corporate",1,0)</f>
        <v>0</v>
      </c>
      <c r="L2764" s="6" t="n">
        <f aca="false">IF(1_Data_EDA!C2765="Home Office",1,0)</f>
        <v>0</v>
      </c>
      <c r="M2764" s="6" t="n">
        <f aca="false">IF(1_Data_EDA!D2765="Europe",1,0)</f>
        <v>0</v>
      </c>
      <c r="N2764" s="6" t="n">
        <f aca="false">IF(1_Data_EDA!D2765="LATAM",1,0)</f>
        <v>0</v>
      </c>
      <c r="O2764" s="6" t="n">
        <f aca="false">IF(1_Data_EDA!D2765="Pacific Asia",1,0)</f>
        <v>0</v>
      </c>
      <c r="P2764" s="6" t="n">
        <f aca="false">IF(1_Data_EDA!D2765="USCA",1,0)</f>
        <v>0</v>
      </c>
      <c r="Q2764" s="6" t="n">
        <f aca="false">IF(C2764&gt;MEDIAN(C$5:C$8004),1,0)</f>
        <v>0</v>
      </c>
      <c r="R2764" s="6" t="n">
        <f aca="false">IF(D2764&gt;2,1,0)</f>
        <v>1</v>
      </c>
    </row>
    <row r="2765" customFormat="false" ht="15" hidden="false" customHeight="true" outlineLevel="0" collapsed="false">
      <c r="A2765" s="6" t="n">
        <f aca="false">1_Data_EDA!O2766</f>
        <v>1</v>
      </c>
      <c r="B2765" s="6" t="n">
        <f aca="false">1_Data_EDA!H2766</f>
        <v>2</v>
      </c>
      <c r="C2765" s="7" t="n">
        <f aca="false">1_Data_EDA!I2766</f>
        <v>99.98999786</v>
      </c>
      <c r="D2765" s="6" t="n">
        <f aca="false">1_Data_EDA!J2766</f>
        <v>5</v>
      </c>
      <c r="E2765" s="7" t="n">
        <f aca="false">1_Data_EDA!K2766</f>
        <v>499.9500122</v>
      </c>
      <c r="F2765" s="7" t="n">
        <f aca="false">1_Data_EDA!L2766</f>
        <v>10</v>
      </c>
      <c r="G2765" s="8" t="n">
        <f aca="false">1_Data_EDA!M2766</f>
        <v>0.02</v>
      </c>
      <c r="H2765" s="6" t="n">
        <f aca="false">IF(1_Data_EDA!B2766="First Class",1,0)</f>
        <v>0</v>
      </c>
      <c r="I2765" s="6" t="n">
        <f aca="false">IF(1_Data_EDA!B2766="Second Class",1,0)</f>
        <v>1</v>
      </c>
      <c r="J2765" s="6" t="n">
        <f aca="false">IF(1_Data_EDA!B2766="Same Day",1,0)</f>
        <v>0</v>
      </c>
      <c r="K2765" s="6" t="n">
        <f aca="false">IF(1_Data_EDA!C2766="Corporate",1,0)</f>
        <v>0</v>
      </c>
      <c r="L2765" s="6" t="n">
        <f aca="false">IF(1_Data_EDA!C2766="Home Office",1,0)</f>
        <v>0</v>
      </c>
      <c r="M2765" s="6" t="n">
        <f aca="false">IF(1_Data_EDA!D2766="Europe",1,0)</f>
        <v>0</v>
      </c>
      <c r="N2765" s="6" t="n">
        <f aca="false">IF(1_Data_EDA!D2766="LATAM",1,0)</f>
        <v>1</v>
      </c>
      <c r="O2765" s="6" t="n">
        <f aca="false">IF(1_Data_EDA!D2766="Pacific Asia",1,0)</f>
        <v>0</v>
      </c>
      <c r="P2765" s="6" t="n">
        <f aca="false">IF(1_Data_EDA!D2766="USCA",1,0)</f>
        <v>0</v>
      </c>
      <c r="Q2765" s="6" t="n">
        <f aca="false">IF(C2765&gt;MEDIAN(C$5:C$8004),1,0)</f>
        <v>1</v>
      </c>
      <c r="R2765" s="6" t="n">
        <f aca="false">IF(D2765&gt;2,1,0)</f>
        <v>1</v>
      </c>
    </row>
    <row r="2766" customFormat="false" ht="15" hidden="false" customHeight="true" outlineLevel="0" collapsed="false">
      <c r="A2766" s="6" t="n">
        <f aca="false">1_Data_EDA!O2767</f>
        <v>0</v>
      </c>
      <c r="B2766" s="6" t="n">
        <f aca="false">1_Data_EDA!H2767</f>
        <v>4</v>
      </c>
      <c r="C2766" s="7" t="n">
        <f aca="false">1_Data_EDA!I2767</f>
        <v>59.99000168</v>
      </c>
      <c r="D2766" s="6" t="n">
        <f aca="false">1_Data_EDA!J2767</f>
        <v>4</v>
      </c>
      <c r="E2766" s="7" t="n">
        <f aca="false">1_Data_EDA!K2767</f>
        <v>239.9600067</v>
      </c>
      <c r="F2766" s="7" t="n">
        <f aca="false">1_Data_EDA!L2767</f>
        <v>35.99000168</v>
      </c>
      <c r="G2766" s="8" t="n">
        <f aca="false">1_Data_EDA!M2767</f>
        <v>0.150000006</v>
      </c>
      <c r="H2766" s="6" t="n">
        <f aca="false">IF(1_Data_EDA!B2767="First Class",1,0)</f>
        <v>0</v>
      </c>
      <c r="I2766" s="6" t="n">
        <f aca="false">IF(1_Data_EDA!B2767="Second Class",1,0)</f>
        <v>0</v>
      </c>
      <c r="J2766" s="6" t="n">
        <f aca="false">IF(1_Data_EDA!B2767="Same Day",1,0)</f>
        <v>0</v>
      </c>
      <c r="K2766" s="6" t="n">
        <f aca="false">IF(1_Data_EDA!C2767="Corporate",1,0)</f>
        <v>1</v>
      </c>
      <c r="L2766" s="6" t="n">
        <f aca="false">IF(1_Data_EDA!C2767="Home Office",1,0)</f>
        <v>0</v>
      </c>
      <c r="M2766" s="6" t="n">
        <f aca="false">IF(1_Data_EDA!D2767="Europe",1,0)</f>
        <v>1</v>
      </c>
      <c r="N2766" s="6" t="n">
        <f aca="false">IF(1_Data_EDA!D2767="LATAM",1,0)</f>
        <v>0</v>
      </c>
      <c r="O2766" s="6" t="n">
        <f aca="false">IF(1_Data_EDA!D2767="Pacific Asia",1,0)</f>
        <v>0</v>
      </c>
      <c r="P2766" s="6" t="n">
        <f aca="false">IF(1_Data_EDA!D2767="USCA",1,0)</f>
        <v>0</v>
      </c>
      <c r="Q2766" s="6" t="n">
        <f aca="false">IF(C2766&gt;MEDIAN(C$5:C$8004),1,0)</f>
        <v>0</v>
      </c>
      <c r="R2766" s="6" t="n">
        <f aca="false">IF(D2766&gt;2,1,0)</f>
        <v>1</v>
      </c>
    </row>
    <row r="2767" customFormat="false" ht="15" hidden="false" customHeight="true" outlineLevel="0" collapsed="false">
      <c r="A2767" s="6" t="n">
        <f aca="false">1_Data_EDA!O2768</f>
        <v>0</v>
      </c>
      <c r="B2767" s="6" t="n">
        <f aca="false">1_Data_EDA!H2768</f>
        <v>2</v>
      </c>
      <c r="C2767" s="7" t="n">
        <f aca="false">1_Data_EDA!I2768</f>
        <v>99.98999786</v>
      </c>
      <c r="D2767" s="6" t="n">
        <f aca="false">1_Data_EDA!J2768</f>
        <v>2</v>
      </c>
      <c r="E2767" s="7" t="n">
        <f aca="false">1_Data_EDA!K2768</f>
        <v>199.9799957</v>
      </c>
      <c r="F2767" s="7" t="n">
        <f aca="false">1_Data_EDA!L2768</f>
        <v>20</v>
      </c>
      <c r="G2767" s="8" t="n">
        <f aca="false">1_Data_EDA!M2768</f>
        <v>0.100000001</v>
      </c>
      <c r="H2767" s="6" t="n">
        <f aca="false">IF(1_Data_EDA!B2768="First Class",1,0)</f>
        <v>0</v>
      </c>
      <c r="I2767" s="6" t="n">
        <f aca="false">IF(1_Data_EDA!B2768="Second Class",1,0)</f>
        <v>1</v>
      </c>
      <c r="J2767" s="6" t="n">
        <f aca="false">IF(1_Data_EDA!B2768="Same Day",1,0)</f>
        <v>0</v>
      </c>
      <c r="K2767" s="6" t="n">
        <f aca="false">IF(1_Data_EDA!C2768="Corporate",1,0)</f>
        <v>1</v>
      </c>
      <c r="L2767" s="6" t="n">
        <f aca="false">IF(1_Data_EDA!C2768="Home Office",1,0)</f>
        <v>0</v>
      </c>
      <c r="M2767" s="6" t="n">
        <f aca="false">IF(1_Data_EDA!D2768="Europe",1,0)</f>
        <v>0</v>
      </c>
      <c r="N2767" s="6" t="n">
        <f aca="false">IF(1_Data_EDA!D2768="LATAM",1,0)</f>
        <v>0</v>
      </c>
      <c r="O2767" s="6" t="n">
        <f aca="false">IF(1_Data_EDA!D2768="Pacific Asia",1,0)</f>
        <v>1</v>
      </c>
      <c r="P2767" s="6" t="n">
        <f aca="false">IF(1_Data_EDA!D2768="USCA",1,0)</f>
        <v>0</v>
      </c>
      <c r="Q2767" s="6" t="n">
        <f aca="false">IF(C2767&gt;MEDIAN(C$5:C$8004),1,0)</f>
        <v>1</v>
      </c>
      <c r="R2767" s="6" t="n">
        <f aca="false">IF(D2767&gt;2,1,0)</f>
        <v>0</v>
      </c>
    </row>
    <row r="2768" customFormat="false" ht="15" hidden="false" customHeight="true" outlineLevel="0" collapsed="false">
      <c r="A2768" s="6" t="n">
        <f aca="false">1_Data_EDA!O2769</f>
        <v>1</v>
      </c>
      <c r="B2768" s="6" t="n">
        <f aca="false">1_Data_EDA!H2769</f>
        <v>1</v>
      </c>
      <c r="C2768" s="7" t="n">
        <f aca="false">1_Data_EDA!I2769</f>
        <v>299.980011</v>
      </c>
      <c r="D2768" s="6" t="n">
        <f aca="false">1_Data_EDA!J2769</f>
        <v>1</v>
      </c>
      <c r="E2768" s="7" t="n">
        <f aca="false">1_Data_EDA!K2769</f>
        <v>299.980011</v>
      </c>
      <c r="F2768" s="7" t="n">
        <f aca="false">1_Data_EDA!L2769</f>
        <v>6</v>
      </c>
      <c r="G2768" s="8" t="n">
        <f aca="false">1_Data_EDA!M2769</f>
        <v>0.02</v>
      </c>
      <c r="H2768" s="6" t="n">
        <f aca="false">IF(1_Data_EDA!B2769="First Class",1,0)</f>
        <v>1</v>
      </c>
      <c r="I2768" s="6" t="n">
        <f aca="false">IF(1_Data_EDA!B2769="Second Class",1,0)</f>
        <v>0</v>
      </c>
      <c r="J2768" s="6" t="n">
        <f aca="false">IF(1_Data_EDA!B2769="Same Day",1,0)</f>
        <v>0</v>
      </c>
      <c r="K2768" s="6" t="n">
        <f aca="false">IF(1_Data_EDA!C2769="Corporate",1,0)</f>
        <v>0</v>
      </c>
      <c r="L2768" s="6" t="n">
        <f aca="false">IF(1_Data_EDA!C2769="Home Office",1,0)</f>
        <v>1</v>
      </c>
      <c r="M2768" s="6" t="n">
        <f aca="false">IF(1_Data_EDA!D2769="Europe",1,0)</f>
        <v>0</v>
      </c>
      <c r="N2768" s="6" t="n">
        <f aca="false">IF(1_Data_EDA!D2769="LATAM",1,0)</f>
        <v>0</v>
      </c>
      <c r="O2768" s="6" t="n">
        <f aca="false">IF(1_Data_EDA!D2769="Pacific Asia",1,0)</f>
        <v>1</v>
      </c>
      <c r="P2768" s="6" t="n">
        <f aca="false">IF(1_Data_EDA!D2769="USCA",1,0)</f>
        <v>0</v>
      </c>
      <c r="Q2768" s="6" t="n">
        <f aca="false">IF(C2768&gt;MEDIAN(C$5:C$8004),1,0)</f>
        <v>1</v>
      </c>
      <c r="R2768" s="6" t="n">
        <f aca="false">IF(D2768&gt;2,1,0)</f>
        <v>0</v>
      </c>
    </row>
    <row r="2769" customFormat="false" ht="15" hidden="false" customHeight="true" outlineLevel="0" collapsed="false">
      <c r="A2769" s="6" t="n">
        <f aca="false">1_Data_EDA!O2770</f>
        <v>1</v>
      </c>
      <c r="B2769" s="6" t="n">
        <f aca="false">1_Data_EDA!H2770</f>
        <v>2</v>
      </c>
      <c r="C2769" s="7" t="n">
        <f aca="false">1_Data_EDA!I2770</f>
        <v>199.9900055</v>
      </c>
      <c r="D2769" s="6" t="n">
        <f aca="false">1_Data_EDA!J2770</f>
        <v>1</v>
      </c>
      <c r="E2769" s="7" t="n">
        <f aca="false">1_Data_EDA!K2770</f>
        <v>199.9900055</v>
      </c>
      <c r="F2769" s="7" t="n">
        <f aca="false">1_Data_EDA!L2770</f>
        <v>40</v>
      </c>
      <c r="G2769" s="8" t="n">
        <f aca="false">1_Data_EDA!M2770</f>
        <v>0.200000003</v>
      </c>
      <c r="H2769" s="6" t="n">
        <f aca="false">IF(1_Data_EDA!B2770="First Class",1,0)</f>
        <v>0</v>
      </c>
      <c r="I2769" s="6" t="n">
        <f aca="false">IF(1_Data_EDA!B2770="Second Class",1,0)</f>
        <v>1</v>
      </c>
      <c r="J2769" s="6" t="n">
        <f aca="false">IF(1_Data_EDA!B2770="Same Day",1,0)</f>
        <v>0</v>
      </c>
      <c r="K2769" s="6" t="n">
        <f aca="false">IF(1_Data_EDA!C2770="Corporate",1,0)</f>
        <v>1</v>
      </c>
      <c r="L2769" s="6" t="n">
        <f aca="false">IF(1_Data_EDA!C2770="Home Office",1,0)</f>
        <v>0</v>
      </c>
      <c r="M2769" s="6" t="n">
        <f aca="false">IF(1_Data_EDA!D2770="Europe",1,0)</f>
        <v>1</v>
      </c>
      <c r="N2769" s="6" t="n">
        <f aca="false">IF(1_Data_EDA!D2770="LATAM",1,0)</f>
        <v>0</v>
      </c>
      <c r="O2769" s="6" t="n">
        <f aca="false">IF(1_Data_EDA!D2770="Pacific Asia",1,0)</f>
        <v>0</v>
      </c>
      <c r="P2769" s="6" t="n">
        <f aca="false">IF(1_Data_EDA!D2770="USCA",1,0)</f>
        <v>0</v>
      </c>
      <c r="Q2769" s="6" t="n">
        <f aca="false">IF(C2769&gt;MEDIAN(C$5:C$8004),1,0)</f>
        <v>1</v>
      </c>
      <c r="R2769" s="6" t="n">
        <f aca="false">IF(D2769&gt;2,1,0)</f>
        <v>0</v>
      </c>
    </row>
    <row r="2770" customFormat="false" ht="15" hidden="false" customHeight="true" outlineLevel="0" collapsed="false">
      <c r="A2770" s="6" t="n">
        <f aca="false">1_Data_EDA!O2771</f>
        <v>1</v>
      </c>
      <c r="B2770" s="6" t="n">
        <f aca="false">1_Data_EDA!H2771</f>
        <v>1</v>
      </c>
      <c r="C2770" s="7" t="n">
        <f aca="false">1_Data_EDA!I2771</f>
        <v>59.99000168</v>
      </c>
      <c r="D2770" s="6" t="n">
        <f aca="false">1_Data_EDA!J2771</f>
        <v>2</v>
      </c>
      <c r="E2770" s="7" t="n">
        <f aca="false">1_Data_EDA!K2771</f>
        <v>119.9800034</v>
      </c>
      <c r="F2770" s="7" t="n">
        <f aca="false">1_Data_EDA!L2771</f>
        <v>24</v>
      </c>
      <c r="G2770" s="8" t="n">
        <f aca="false">1_Data_EDA!M2771</f>
        <v>0.200000003</v>
      </c>
      <c r="H2770" s="6" t="n">
        <f aca="false">IF(1_Data_EDA!B2771="First Class",1,0)</f>
        <v>1</v>
      </c>
      <c r="I2770" s="6" t="n">
        <f aca="false">IF(1_Data_EDA!B2771="Second Class",1,0)</f>
        <v>0</v>
      </c>
      <c r="J2770" s="6" t="n">
        <f aca="false">IF(1_Data_EDA!B2771="Same Day",1,0)</f>
        <v>0</v>
      </c>
      <c r="K2770" s="6" t="n">
        <f aca="false">IF(1_Data_EDA!C2771="Corporate",1,0)</f>
        <v>1</v>
      </c>
      <c r="L2770" s="6" t="n">
        <f aca="false">IF(1_Data_EDA!C2771="Home Office",1,0)</f>
        <v>0</v>
      </c>
      <c r="M2770" s="6" t="n">
        <f aca="false">IF(1_Data_EDA!D2771="Europe",1,0)</f>
        <v>0</v>
      </c>
      <c r="N2770" s="6" t="n">
        <f aca="false">IF(1_Data_EDA!D2771="LATAM",1,0)</f>
        <v>0</v>
      </c>
      <c r="O2770" s="6" t="n">
        <f aca="false">IF(1_Data_EDA!D2771="Pacific Asia",1,0)</f>
        <v>0</v>
      </c>
      <c r="P2770" s="6" t="n">
        <f aca="false">IF(1_Data_EDA!D2771="USCA",1,0)</f>
        <v>1</v>
      </c>
      <c r="Q2770" s="6" t="n">
        <f aca="false">IF(C2770&gt;MEDIAN(C$5:C$8004),1,0)</f>
        <v>0</v>
      </c>
      <c r="R2770" s="6" t="n">
        <f aca="false">IF(D2770&gt;2,1,0)</f>
        <v>0</v>
      </c>
    </row>
    <row r="2771" customFormat="false" ht="15" hidden="false" customHeight="true" outlineLevel="0" collapsed="false">
      <c r="A2771" s="6" t="n">
        <f aca="false">1_Data_EDA!O2772</f>
        <v>1</v>
      </c>
      <c r="B2771" s="6" t="n">
        <f aca="false">1_Data_EDA!H2772</f>
        <v>4</v>
      </c>
      <c r="C2771" s="7" t="n">
        <f aca="false">1_Data_EDA!I2772</f>
        <v>129.9900055</v>
      </c>
      <c r="D2771" s="6" t="n">
        <f aca="false">1_Data_EDA!J2772</f>
        <v>1</v>
      </c>
      <c r="E2771" s="7" t="n">
        <f aca="false">1_Data_EDA!K2772</f>
        <v>129.9900055</v>
      </c>
      <c r="F2771" s="7" t="n">
        <f aca="false">1_Data_EDA!L2772</f>
        <v>5.199999809</v>
      </c>
      <c r="G2771" s="8" t="n">
        <f aca="false">1_Data_EDA!M2772</f>
        <v>0.039999999</v>
      </c>
      <c r="H2771" s="6" t="n">
        <f aca="false">IF(1_Data_EDA!B2772="First Class",1,0)</f>
        <v>0</v>
      </c>
      <c r="I2771" s="6" t="n">
        <f aca="false">IF(1_Data_EDA!B2772="Second Class",1,0)</f>
        <v>0</v>
      </c>
      <c r="J2771" s="6" t="n">
        <f aca="false">IF(1_Data_EDA!B2772="Same Day",1,0)</f>
        <v>0</v>
      </c>
      <c r="K2771" s="6" t="n">
        <f aca="false">IF(1_Data_EDA!C2772="Corporate",1,0)</f>
        <v>1</v>
      </c>
      <c r="L2771" s="6" t="n">
        <f aca="false">IF(1_Data_EDA!C2772="Home Office",1,0)</f>
        <v>0</v>
      </c>
      <c r="M2771" s="6" t="n">
        <f aca="false">IF(1_Data_EDA!D2772="Europe",1,0)</f>
        <v>0</v>
      </c>
      <c r="N2771" s="6" t="n">
        <f aca="false">IF(1_Data_EDA!D2772="LATAM",1,0)</f>
        <v>0</v>
      </c>
      <c r="O2771" s="6" t="n">
        <f aca="false">IF(1_Data_EDA!D2772="Pacific Asia",1,0)</f>
        <v>1</v>
      </c>
      <c r="P2771" s="6" t="n">
        <f aca="false">IF(1_Data_EDA!D2772="USCA",1,0)</f>
        <v>0</v>
      </c>
      <c r="Q2771" s="6" t="n">
        <f aca="false">IF(C2771&gt;MEDIAN(C$5:C$8004),1,0)</f>
        <v>1</v>
      </c>
      <c r="R2771" s="6" t="n">
        <f aca="false">IF(D2771&gt;2,1,0)</f>
        <v>0</v>
      </c>
    </row>
    <row r="2772" customFormat="false" ht="15" hidden="false" customHeight="true" outlineLevel="0" collapsed="false">
      <c r="A2772" s="6" t="n">
        <f aca="false">1_Data_EDA!O2773</f>
        <v>0</v>
      </c>
      <c r="B2772" s="6" t="n">
        <f aca="false">1_Data_EDA!H2773</f>
        <v>4</v>
      </c>
      <c r="C2772" s="7" t="n">
        <f aca="false">1_Data_EDA!I2773</f>
        <v>59.99000168</v>
      </c>
      <c r="D2772" s="6" t="n">
        <f aca="false">1_Data_EDA!J2773</f>
        <v>4</v>
      </c>
      <c r="E2772" s="7" t="n">
        <f aca="false">1_Data_EDA!K2773</f>
        <v>239.9600067</v>
      </c>
      <c r="F2772" s="7" t="n">
        <f aca="false">1_Data_EDA!L2773</f>
        <v>28.79999924</v>
      </c>
      <c r="G2772" s="8" t="n">
        <f aca="false">1_Data_EDA!M2773</f>
        <v>0.119999997</v>
      </c>
      <c r="H2772" s="6" t="n">
        <f aca="false">IF(1_Data_EDA!B2773="First Class",1,0)</f>
        <v>0</v>
      </c>
      <c r="I2772" s="6" t="n">
        <f aca="false">IF(1_Data_EDA!B2773="Second Class",1,0)</f>
        <v>0</v>
      </c>
      <c r="J2772" s="6" t="n">
        <f aca="false">IF(1_Data_EDA!B2773="Same Day",1,0)</f>
        <v>0</v>
      </c>
      <c r="K2772" s="6" t="n">
        <f aca="false">IF(1_Data_EDA!C2773="Corporate",1,0)</f>
        <v>0</v>
      </c>
      <c r="L2772" s="6" t="n">
        <f aca="false">IF(1_Data_EDA!C2773="Home Office",1,0)</f>
        <v>1</v>
      </c>
      <c r="M2772" s="6" t="n">
        <f aca="false">IF(1_Data_EDA!D2773="Europe",1,0)</f>
        <v>1</v>
      </c>
      <c r="N2772" s="6" t="n">
        <f aca="false">IF(1_Data_EDA!D2773="LATAM",1,0)</f>
        <v>0</v>
      </c>
      <c r="O2772" s="6" t="n">
        <f aca="false">IF(1_Data_EDA!D2773="Pacific Asia",1,0)</f>
        <v>0</v>
      </c>
      <c r="P2772" s="6" t="n">
        <f aca="false">IF(1_Data_EDA!D2773="USCA",1,0)</f>
        <v>0</v>
      </c>
      <c r="Q2772" s="6" t="n">
        <f aca="false">IF(C2772&gt;MEDIAN(C$5:C$8004),1,0)</f>
        <v>0</v>
      </c>
      <c r="R2772" s="6" t="n">
        <f aca="false">IF(D2772&gt;2,1,0)</f>
        <v>1</v>
      </c>
    </row>
    <row r="2773" customFormat="false" ht="15" hidden="false" customHeight="true" outlineLevel="0" collapsed="false">
      <c r="A2773" s="6" t="n">
        <f aca="false">1_Data_EDA!O2774</f>
        <v>1</v>
      </c>
      <c r="B2773" s="6" t="n">
        <f aca="false">1_Data_EDA!H2774</f>
        <v>4</v>
      </c>
      <c r="C2773" s="7" t="n">
        <f aca="false">1_Data_EDA!I2774</f>
        <v>59.99000168</v>
      </c>
      <c r="D2773" s="6" t="n">
        <f aca="false">1_Data_EDA!J2774</f>
        <v>5</v>
      </c>
      <c r="E2773" s="7" t="n">
        <f aca="false">1_Data_EDA!K2774</f>
        <v>299.9500122</v>
      </c>
      <c r="F2773" s="7" t="n">
        <f aca="false">1_Data_EDA!L2774</f>
        <v>15</v>
      </c>
      <c r="G2773" s="8" t="n">
        <f aca="false">1_Data_EDA!M2774</f>
        <v>0.050000001</v>
      </c>
      <c r="H2773" s="6" t="n">
        <f aca="false">IF(1_Data_EDA!B2774="First Class",1,0)</f>
        <v>0</v>
      </c>
      <c r="I2773" s="6" t="n">
        <f aca="false">IF(1_Data_EDA!B2774="Second Class",1,0)</f>
        <v>0</v>
      </c>
      <c r="J2773" s="6" t="n">
        <f aca="false">IF(1_Data_EDA!B2774="Same Day",1,0)</f>
        <v>0</v>
      </c>
      <c r="K2773" s="6" t="n">
        <f aca="false">IF(1_Data_EDA!C2774="Corporate",1,0)</f>
        <v>0</v>
      </c>
      <c r="L2773" s="6" t="n">
        <f aca="false">IF(1_Data_EDA!C2774="Home Office",1,0)</f>
        <v>0</v>
      </c>
      <c r="M2773" s="6" t="n">
        <f aca="false">IF(1_Data_EDA!D2774="Europe",1,0)</f>
        <v>0</v>
      </c>
      <c r="N2773" s="6" t="n">
        <f aca="false">IF(1_Data_EDA!D2774="LATAM",1,0)</f>
        <v>0</v>
      </c>
      <c r="O2773" s="6" t="n">
        <f aca="false">IF(1_Data_EDA!D2774="Pacific Asia",1,0)</f>
        <v>0</v>
      </c>
      <c r="P2773" s="6" t="n">
        <f aca="false">IF(1_Data_EDA!D2774="USCA",1,0)</f>
        <v>1</v>
      </c>
      <c r="Q2773" s="6" t="n">
        <f aca="false">IF(C2773&gt;MEDIAN(C$5:C$8004),1,0)</f>
        <v>0</v>
      </c>
      <c r="R2773" s="6" t="n">
        <f aca="false">IF(D2773&gt;2,1,0)</f>
        <v>1</v>
      </c>
    </row>
    <row r="2774" customFormat="false" ht="15" hidden="false" customHeight="true" outlineLevel="0" collapsed="false">
      <c r="A2774" s="6" t="n">
        <f aca="false">1_Data_EDA!O2775</f>
        <v>1</v>
      </c>
      <c r="B2774" s="6" t="n">
        <f aca="false">1_Data_EDA!H2775</f>
        <v>2</v>
      </c>
      <c r="C2774" s="7" t="n">
        <f aca="false">1_Data_EDA!I2775</f>
        <v>49.97999954</v>
      </c>
      <c r="D2774" s="6" t="n">
        <f aca="false">1_Data_EDA!J2775</f>
        <v>1</v>
      </c>
      <c r="E2774" s="7" t="n">
        <f aca="false">1_Data_EDA!K2775</f>
        <v>49.97999954</v>
      </c>
      <c r="F2774" s="7" t="n">
        <f aca="false">1_Data_EDA!L2775</f>
        <v>12.5</v>
      </c>
      <c r="G2774" s="8" t="n">
        <f aca="false">1_Data_EDA!M2775</f>
        <v>0.25</v>
      </c>
      <c r="H2774" s="6" t="n">
        <f aca="false">IF(1_Data_EDA!B2775="First Class",1,0)</f>
        <v>0</v>
      </c>
      <c r="I2774" s="6" t="n">
        <f aca="false">IF(1_Data_EDA!B2775="Second Class",1,0)</f>
        <v>1</v>
      </c>
      <c r="J2774" s="6" t="n">
        <f aca="false">IF(1_Data_EDA!B2775="Same Day",1,0)</f>
        <v>0</v>
      </c>
      <c r="K2774" s="6" t="n">
        <f aca="false">IF(1_Data_EDA!C2775="Corporate",1,0)</f>
        <v>0</v>
      </c>
      <c r="L2774" s="6" t="n">
        <f aca="false">IF(1_Data_EDA!C2775="Home Office",1,0)</f>
        <v>0</v>
      </c>
      <c r="M2774" s="6" t="n">
        <f aca="false">IF(1_Data_EDA!D2775="Europe",1,0)</f>
        <v>0</v>
      </c>
      <c r="N2774" s="6" t="n">
        <f aca="false">IF(1_Data_EDA!D2775="LATAM",1,0)</f>
        <v>0</v>
      </c>
      <c r="O2774" s="6" t="n">
        <f aca="false">IF(1_Data_EDA!D2775="Pacific Asia",1,0)</f>
        <v>1</v>
      </c>
      <c r="P2774" s="6" t="n">
        <f aca="false">IF(1_Data_EDA!D2775="USCA",1,0)</f>
        <v>0</v>
      </c>
      <c r="Q2774" s="6" t="n">
        <f aca="false">IF(C2774&gt;MEDIAN(C$5:C$8004),1,0)</f>
        <v>0</v>
      </c>
      <c r="R2774" s="6" t="n">
        <f aca="false">IF(D2774&gt;2,1,0)</f>
        <v>0</v>
      </c>
    </row>
    <row r="2775" customFormat="false" ht="15" hidden="false" customHeight="true" outlineLevel="0" collapsed="false">
      <c r="A2775" s="6" t="n">
        <f aca="false">1_Data_EDA!O2776</f>
        <v>1</v>
      </c>
      <c r="B2775" s="6" t="n">
        <f aca="false">1_Data_EDA!H2776</f>
        <v>4</v>
      </c>
      <c r="C2775" s="7" t="n">
        <f aca="false">1_Data_EDA!I2776</f>
        <v>299.980011</v>
      </c>
      <c r="D2775" s="6" t="n">
        <f aca="false">1_Data_EDA!J2776</f>
        <v>1</v>
      </c>
      <c r="E2775" s="7" t="n">
        <f aca="false">1_Data_EDA!K2776</f>
        <v>299.980011</v>
      </c>
      <c r="F2775" s="7" t="n">
        <f aca="false">1_Data_EDA!L2776</f>
        <v>60</v>
      </c>
      <c r="G2775" s="8" t="n">
        <f aca="false">1_Data_EDA!M2776</f>
        <v>0.200000003</v>
      </c>
      <c r="H2775" s="6" t="n">
        <f aca="false">IF(1_Data_EDA!B2776="First Class",1,0)</f>
        <v>0</v>
      </c>
      <c r="I2775" s="6" t="n">
        <f aca="false">IF(1_Data_EDA!B2776="Second Class",1,0)</f>
        <v>0</v>
      </c>
      <c r="J2775" s="6" t="n">
        <f aca="false">IF(1_Data_EDA!B2776="Same Day",1,0)</f>
        <v>0</v>
      </c>
      <c r="K2775" s="6" t="n">
        <f aca="false">IF(1_Data_EDA!C2776="Corporate",1,0)</f>
        <v>1</v>
      </c>
      <c r="L2775" s="6" t="n">
        <f aca="false">IF(1_Data_EDA!C2776="Home Office",1,0)</f>
        <v>0</v>
      </c>
      <c r="M2775" s="6" t="n">
        <f aca="false">IF(1_Data_EDA!D2776="Europe",1,0)</f>
        <v>0</v>
      </c>
      <c r="N2775" s="6" t="n">
        <f aca="false">IF(1_Data_EDA!D2776="LATAM",1,0)</f>
        <v>0</v>
      </c>
      <c r="O2775" s="6" t="n">
        <f aca="false">IF(1_Data_EDA!D2776="Pacific Asia",1,0)</f>
        <v>0</v>
      </c>
      <c r="P2775" s="6" t="n">
        <f aca="false">IF(1_Data_EDA!D2776="USCA",1,0)</f>
        <v>1</v>
      </c>
      <c r="Q2775" s="6" t="n">
        <f aca="false">IF(C2775&gt;MEDIAN(C$5:C$8004),1,0)</f>
        <v>1</v>
      </c>
      <c r="R2775" s="6" t="n">
        <f aca="false">IF(D2775&gt;2,1,0)</f>
        <v>0</v>
      </c>
    </row>
    <row r="2776" customFormat="false" ht="15" hidden="false" customHeight="true" outlineLevel="0" collapsed="false">
      <c r="A2776" s="6" t="n">
        <f aca="false">1_Data_EDA!O2777</f>
        <v>1</v>
      </c>
      <c r="B2776" s="6" t="n">
        <f aca="false">1_Data_EDA!H2777</f>
        <v>1</v>
      </c>
      <c r="C2776" s="7" t="n">
        <f aca="false">1_Data_EDA!I2777</f>
        <v>399.980011</v>
      </c>
      <c r="D2776" s="6" t="n">
        <f aca="false">1_Data_EDA!J2777</f>
        <v>1</v>
      </c>
      <c r="E2776" s="7" t="n">
        <f aca="false">1_Data_EDA!K2777</f>
        <v>399.980011</v>
      </c>
      <c r="F2776" s="7" t="n">
        <f aca="false">1_Data_EDA!L2777</f>
        <v>60</v>
      </c>
      <c r="G2776" s="8" t="n">
        <f aca="false">1_Data_EDA!M2777</f>
        <v>0.150000006</v>
      </c>
      <c r="H2776" s="6" t="n">
        <f aca="false">IF(1_Data_EDA!B2777="First Class",1,0)</f>
        <v>1</v>
      </c>
      <c r="I2776" s="6" t="n">
        <f aca="false">IF(1_Data_EDA!B2777="Second Class",1,0)</f>
        <v>0</v>
      </c>
      <c r="J2776" s="6" t="n">
        <f aca="false">IF(1_Data_EDA!B2777="Same Day",1,0)</f>
        <v>0</v>
      </c>
      <c r="K2776" s="6" t="n">
        <f aca="false">IF(1_Data_EDA!C2777="Corporate",1,0)</f>
        <v>0</v>
      </c>
      <c r="L2776" s="6" t="n">
        <f aca="false">IF(1_Data_EDA!C2777="Home Office",1,0)</f>
        <v>0</v>
      </c>
      <c r="M2776" s="6" t="n">
        <f aca="false">IF(1_Data_EDA!D2777="Europe",1,0)</f>
        <v>1</v>
      </c>
      <c r="N2776" s="6" t="n">
        <f aca="false">IF(1_Data_EDA!D2777="LATAM",1,0)</f>
        <v>0</v>
      </c>
      <c r="O2776" s="6" t="n">
        <f aca="false">IF(1_Data_EDA!D2777="Pacific Asia",1,0)</f>
        <v>0</v>
      </c>
      <c r="P2776" s="6" t="n">
        <f aca="false">IF(1_Data_EDA!D2777="USCA",1,0)</f>
        <v>0</v>
      </c>
      <c r="Q2776" s="6" t="n">
        <f aca="false">IF(C2776&gt;MEDIAN(C$5:C$8004),1,0)</f>
        <v>1</v>
      </c>
      <c r="R2776" s="6" t="n">
        <f aca="false">IF(D2776&gt;2,1,0)</f>
        <v>0</v>
      </c>
    </row>
    <row r="2777" customFormat="false" ht="15" hidden="false" customHeight="true" outlineLevel="0" collapsed="false">
      <c r="A2777" s="6" t="n">
        <f aca="false">1_Data_EDA!O2778</f>
        <v>0</v>
      </c>
      <c r="B2777" s="6" t="n">
        <f aca="false">1_Data_EDA!H2778</f>
        <v>4</v>
      </c>
      <c r="C2777" s="7" t="n">
        <f aca="false">1_Data_EDA!I2778</f>
        <v>99.98999786</v>
      </c>
      <c r="D2777" s="6" t="n">
        <f aca="false">1_Data_EDA!J2778</f>
        <v>4</v>
      </c>
      <c r="E2777" s="7" t="n">
        <f aca="false">1_Data_EDA!K2778</f>
        <v>399.9599915</v>
      </c>
      <c r="F2777" s="7" t="n">
        <f aca="false">1_Data_EDA!L2778</f>
        <v>16</v>
      </c>
      <c r="G2777" s="8" t="n">
        <f aca="false">1_Data_EDA!M2778</f>
        <v>0.039999999</v>
      </c>
      <c r="H2777" s="6" t="n">
        <f aca="false">IF(1_Data_EDA!B2778="First Class",1,0)</f>
        <v>0</v>
      </c>
      <c r="I2777" s="6" t="n">
        <f aca="false">IF(1_Data_EDA!B2778="Second Class",1,0)</f>
        <v>0</v>
      </c>
      <c r="J2777" s="6" t="n">
        <f aca="false">IF(1_Data_EDA!B2778="Same Day",1,0)</f>
        <v>0</v>
      </c>
      <c r="K2777" s="6" t="n">
        <f aca="false">IF(1_Data_EDA!C2778="Corporate",1,0)</f>
        <v>0</v>
      </c>
      <c r="L2777" s="6" t="n">
        <f aca="false">IF(1_Data_EDA!C2778="Home Office",1,0)</f>
        <v>0</v>
      </c>
      <c r="M2777" s="6" t="n">
        <f aca="false">IF(1_Data_EDA!D2778="Europe",1,0)</f>
        <v>0</v>
      </c>
      <c r="N2777" s="6" t="n">
        <f aca="false">IF(1_Data_EDA!D2778="LATAM",1,0)</f>
        <v>0</v>
      </c>
      <c r="O2777" s="6" t="n">
        <f aca="false">IF(1_Data_EDA!D2778="Pacific Asia",1,0)</f>
        <v>0</v>
      </c>
      <c r="P2777" s="6" t="n">
        <f aca="false">IF(1_Data_EDA!D2778="USCA",1,0)</f>
        <v>1</v>
      </c>
      <c r="Q2777" s="6" t="n">
        <f aca="false">IF(C2777&gt;MEDIAN(C$5:C$8004),1,0)</f>
        <v>1</v>
      </c>
      <c r="R2777" s="6" t="n">
        <f aca="false">IF(D2777&gt;2,1,0)</f>
        <v>1</v>
      </c>
    </row>
    <row r="2778" customFormat="false" ht="15" hidden="false" customHeight="true" outlineLevel="0" collapsed="false">
      <c r="A2778" s="6" t="n">
        <f aca="false">1_Data_EDA!O2779</f>
        <v>0</v>
      </c>
      <c r="B2778" s="6" t="n">
        <f aca="false">1_Data_EDA!H2779</f>
        <v>4</v>
      </c>
      <c r="C2778" s="7" t="n">
        <f aca="false">1_Data_EDA!I2779</f>
        <v>59.99000168</v>
      </c>
      <c r="D2778" s="6" t="n">
        <f aca="false">1_Data_EDA!J2779</f>
        <v>5</v>
      </c>
      <c r="E2778" s="7" t="n">
        <f aca="false">1_Data_EDA!K2779</f>
        <v>299.9500122</v>
      </c>
      <c r="F2778" s="7" t="n">
        <f aca="false">1_Data_EDA!L2779</f>
        <v>74.98999786</v>
      </c>
      <c r="G2778" s="8" t="n">
        <f aca="false">1_Data_EDA!M2779</f>
        <v>0.25</v>
      </c>
      <c r="H2778" s="6" t="n">
        <f aca="false">IF(1_Data_EDA!B2779="First Class",1,0)</f>
        <v>0</v>
      </c>
      <c r="I2778" s="6" t="n">
        <f aca="false">IF(1_Data_EDA!B2779="Second Class",1,0)</f>
        <v>0</v>
      </c>
      <c r="J2778" s="6" t="n">
        <f aca="false">IF(1_Data_EDA!B2779="Same Day",1,0)</f>
        <v>0</v>
      </c>
      <c r="K2778" s="6" t="n">
        <f aca="false">IF(1_Data_EDA!C2779="Corporate",1,0)</f>
        <v>0</v>
      </c>
      <c r="L2778" s="6" t="n">
        <f aca="false">IF(1_Data_EDA!C2779="Home Office",1,0)</f>
        <v>1</v>
      </c>
      <c r="M2778" s="6" t="n">
        <f aca="false">IF(1_Data_EDA!D2779="Europe",1,0)</f>
        <v>0</v>
      </c>
      <c r="N2778" s="6" t="n">
        <f aca="false">IF(1_Data_EDA!D2779="LATAM",1,0)</f>
        <v>1</v>
      </c>
      <c r="O2778" s="6" t="n">
        <f aca="false">IF(1_Data_EDA!D2779="Pacific Asia",1,0)</f>
        <v>0</v>
      </c>
      <c r="P2778" s="6" t="n">
        <f aca="false">IF(1_Data_EDA!D2779="USCA",1,0)</f>
        <v>0</v>
      </c>
      <c r="Q2778" s="6" t="n">
        <f aca="false">IF(C2778&gt;MEDIAN(C$5:C$8004),1,0)</f>
        <v>0</v>
      </c>
      <c r="R2778" s="6" t="n">
        <f aca="false">IF(D2778&gt;2,1,0)</f>
        <v>1</v>
      </c>
    </row>
    <row r="2779" customFormat="false" ht="15" hidden="false" customHeight="true" outlineLevel="0" collapsed="false">
      <c r="A2779" s="6" t="n">
        <f aca="false">1_Data_EDA!O2780</f>
        <v>1</v>
      </c>
      <c r="B2779" s="6" t="n">
        <f aca="false">1_Data_EDA!H2780</f>
        <v>1</v>
      </c>
      <c r="C2779" s="7" t="n">
        <f aca="false">1_Data_EDA!I2780</f>
        <v>299.980011</v>
      </c>
      <c r="D2779" s="6" t="n">
        <f aca="false">1_Data_EDA!J2780</f>
        <v>1</v>
      </c>
      <c r="E2779" s="7" t="n">
        <f aca="false">1_Data_EDA!K2780</f>
        <v>299.980011</v>
      </c>
      <c r="F2779" s="7" t="n">
        <f aca="false">1_Data_EDA!L2780</f>
        <v>6</v>
      </c>
      <c r="G2779" s="8" t="n">
        <f aca="false">1_Data_EDA!M2780</f>
        <v>0.02</v>
      </c>
      <c r="H2779" s="6" t="n">
        <f aca="false">IF(1_Data_EDA!B2780="First Class",1,0)</f>
        <v>1</v>
      </c>
      <c r="I2779" s="6" t="n">
        <f aca="false">IF(1_Data_EDA!B2780="Second Class",1,0)</f>
        <v>0</v>
      </c>
      <c r="J2779" s="6" t="n">
        <f aca="false">IF(1_Data_EDA!B2780="Same Day",1,0)</f>
        <v>0</v>
      </c>
      <c r="K2779" s="6" t="n">
        <f aca="false">IF(1_Data_EDA!C2780="Corporate",1,0)</f>
        <v>1</v>
      </c>
      <c r="L2779" s="6" t="n">
        <f aca="false">IF(1_Data_EDA!C2780="Home Office",1,0)</f>
        <v>0</v>
      </c>
      <c r="M2779" s="6" t="n">
        <f aca="false">IF(1_Data_EDA!D2780="Europe",1,0)</f>
        <v>1</v>
      </c>
      <c r="N2779" s="6" t="n">
        <f aca="false">IF(1_Data_EDA!D2780="LATAM",1,0)</f>
        <v>0</v>
      </c>
      <c r="O2779" s="6" t="n">
        <f aca="false">IF(1_Data_EDA!D2780="Pacific Asia",1,0)</f>
        <v>0</v>
      </c>
      <c r="P2779" s="6" t="n">
        <f aca="false">IF(1_Data_EDA!D2780="USCA",1,0)</f>
        <v>0</v>
      </c>
      <c r="Q2779" s="6" t="n">
        <f aca="false">IF(C2779&gt;MEDIAN(C$5:C$8004),1,0)</f>
        <v>1</v>
      </c>
      <c r="R2779" s="6" t="n">
        <f aca="false">IF(D2779&gt;2,1,0)</f>
        <v>0</v>
      </c>
    </row>
    <row r="2780" customFormat="false" ht="15" hidden="false" customHeight="true" outlineLevel="0" collapsed="false">
      <c r="A2780" s="6" t="n">
        <f aca="false">1_Data_EDA!O2781</f>
        <v>1</v>
      </c>
      <c r="B2780" s="6" t="n">
        <f aca="false">1_Data_EDA!H2781</f>
        <v>4</v>
      </c>
      <c r="C2780" s="7" t="n">
        <f aca="false">1_Data_EDA!I2781</f>
        <v>47.99000168</v>
      </c>
      <c r="D2780" s="6" t="n">
        <f aca="false">1_Data_EDA!J2781</f>
        <v>1</v>
      </c>
      <c r="E2780" s="7" t="n">
        <f aca="false">1_Data_EDA!K2781</f>
        <v>47.99000168</v>
      </c>
      <c r="F2780" s="7" t="n">
        <f aca="false">1_Data_EDA!L2781</f>
        <v>12</v>
      </c>
      <c r="G2780" s="8" t="n">
        <f aca="false">1_Data_EDA!M2781</f>
        <v>0.25</v>
      </c>
      <c r="H2780" s="6" t="n">
        <f aca="false">IF(1_Data_EDA!B2781="First Class",1,0)</f>
        <v>0</v>
      </c>
      <c r="I2780" s="6" t="n">
        <f aca="false">IF(1_Data_EDA!B2781="Second Class",1,0)</f>
        <v>0</v>
      </c>
      <c r="J2780" s="6" t="n">
        <f aca="false">IF(1_Data_EDA!B2781="Same Day",1,0)</f>
        <v>0</v>
      </c>
      <c r="K2780" s="6" t="n">
        <f aca="false">IF(1_Data_EDA!C2781="Corporate",1,0)</f>
        <v>0</v>
      </c>
      <c r="L2780" s="6" t="n">
        <f aca="false">IF(1_Data_EDA!C2781="Home Office",1,0)</f>
        <v>0</v>
      </c>
      <c r="M2780" s="6" t="n">
        <f aca="false">IF(1_Data_EDA!D2781="Europe",1,0)</f>
        <v>0</v>
      </c>
      <c r="N2780" s="6" t="n">
        <f aca="false">IF(1_Data_EDA!D2781="LATAM",1,0)</f>
        <v>0</v>
      </c>
      <c r="O2780" s="6" t="n">
        <f aca="false">IF(1_Data_EDA!D2781="Pacific Asia",1,0)</f>
        <v>0</v>
      </c>
      <c r="P2780" s="6" t="n">
        <f aca="false">IF(1_Data_EDA!D2781="USCA",1,0)</f>
        <v>1</v>
      </c>
      <c r="Q2780" s="6" t="n">
        <f aca="false">IF(C2780&gt;MEDIAN(C$5:C$8004),1,0)</f>
        <v>0</v>
      </c>
      <c r="R2780" s="6" t="n">
        <f aca="false">IF(D2780&gt;2,1,0)</f>
        <v>0</v>
      </c>
    </row>
    <row r="2781" customFormat="false" ht="15" hidden="false" customHeight="true" outlineLevel="0" collapsed="false">
      <c r="A2781" s="6" t="n">
        <f aca="false">1_Data_EDA!O2782</f>
        <v>0</v>
      </c>
      <c r="B2781" s="6" t="n">
        <f aca="false">1_Data_EDA!H2782</f>
        <v>4</v>
      </c>
      <c r="C2781" s="7" t="n">
        <f aca="false">1_Data_EDA!I2782</f>
        <v>49.97999954</v>
      </c>
      <c r="D2781" s="6" t="n">
        <f aca="false">1_Data_EDA!J2782</f>
        <v>1</v>
      </c>
      <c r="E2781" s="7" t="n">
        <f aca="false">1_Data_EDA!K2782</f>
        <v>49.97999954</v>
      </c>
      <c r="F2781" s="7" t="n">
        <f aca="false">1_Data_EDA!L2782</f>
        <v>10</v>
      </c>
      <c r="G2781" s="8" t="n">
        <f aca="false">1_Data_EDA!M2782</f>
        <v>0.200000003</v>
      </c>
      <c r="H2781" s="6" t="n">
        <f aca="false">IF(1_Data_EDA!B2782="First Class",1,0)</f>
        <v>0</v>
      </c>
      <c r="I2781" s="6" t="n">
        <f aca="false">IF(1_Data_EDA!B2782="Second Class",1,0)</f>
        <v>0</v>
      </c>
      <c r="J2781" s="6" t="n">
        <f aca="false">IF(1_Data_EDA!B2782="Same Day",1,0)</f>
        <v>0</v>
      </c>
      <c r="K2781" s="6" t="n">
        <f aca="false">IF(1_Data_EDA!C2782="Corporate",1,0)</f>
        <v>1</v>
      </c>
      <c r="L2781" s="6" t="n">
        <f aca="false">IF(1_Data_EDA!C2782="Home Office",1,0)</f>
        <v>0</v>
      </c>
      <c r="M2781" s="6" t="n">
        <f aca="false">IF(1_Data_EDA!D2782="Europe",1,0)</f>
        <v>0</v>
      </c>
      <c r="N2781" s="6" t="n">
        <f aca="false">IF(1_Data_EDA!D2782="LATAM",1,0)</f>
        <v>1</v>
      </c>
      <c r="O2781" s="6" t="n">
        <f aca="false">IF(1_Data_EDA!D2782="Pacific Asia",1,0)</f>
        <v>0</v>
      </c>
      <c r="P2781" s="6" t="n">
        <f aca="false">IF(1_Data_EDA!D2782="USCA",1,0)</f>
        <v>0</v>
      </c>
      <c r="Q2781" s="6" t="n">
        <f aca="false">IF(C2781&gt;MEDIAN(C$5:C$8004),1,0)</f>
        <v>0</v>
      </c>
      <c r="R2781" s="6" t="n">
        <f aca="false">IF(D2781&gt;2,1,0)</f>
        <v>0</v>
      </c>
    </row>
    <row r="2782" customFormat="false" ht="15" hidden="false" customHeight="true" outlineLevel="0" collapsed="false">
      <c r="A2782" s="6" t="n">
        <f aca="false">1_Data_EDA!O2783</f>
        <v>1</v>
      </c>
      <c r="B2782" s="6" t="n">
        <f aca="false">1_Data_EDA!H2783</f>
        <v>1</v>
      </c>
      <c r="C2782" s="7" t="n">
        <f aca="false">1_Data_EDA!I2783</f>
        <v>59.99000168</v>
      </c>
      <c r="D2782" s="6" t="n">
        <f aca="false">1_Data_EDA!J2783</f>
        <v>5</v>
      </c>
      <c r="E2782" s="7" t="n">
        <f aca="false">1_Data_EDA!K2783</f>
        <v>299.9500122</v>
      </c>
      <c r="F2782" s="7" t="n">
        <f aca="false">1_Data_EDA!L2783</f>
        <v>35.99000168</v>
      </c>
      <c r="G2782" s="8" t="n">
        <f aca="false">1_Data_EDA!M2783</f>
        <v>0.119999997</v>
      </c>
      <c r="H2782" s="6" t="n">
        <f aca="false">IF(1_Data_EDA!B2783="First Class",1,0)</f>
        <v>1</v>
      </c>
      <c r="I2782" s="6" t="n">
        <f aca="false">IF(1_Data_EDA!B2783="Second Class",1,0)</f>
        <v>0</v>
      </c>
      <c r="J2782" s="6" t="n">
        <f aca="false">IF(1_Data_EDA!B2783="Same Day",1,0)</f>
        <v>0</v>
      </c>
      <c r="K2782" s="6" t="n">
        <f aca="false">IF(1_Data_EDA!C2783="Corporate",1,0)</f>
        <v>0</v>
      </c>
      <c r="L2782" s="6" t="n">
        <f aca="false">IF(1_Data_EDA!C2783="Home Office",1,0)</f>
        <v>0</v>
      </c>
      <c r="M2782" s="6" t="n">
        <f aca="false">IF(1_Data_EDA!D2783="Europe",1,0)</f>
        <v>1</v>
      </c>
      <c r="N2782" s="6" t="n">
        <f aca="false">IF(1_Data_EDA!D2783="LATAM",1,0)</f>
        <v>0</v>
      </c>
      <c r="O2782" s="6" t="n">
        <f aca="false">IF(1_Data_EDA!D2783="Pacific Asia",1,0)</f>
        <v>0</v>
      </c>
      <c r="P2782" s="6" t="n">
        <f aca="false">IF(1_Data_EDA!D2783="USCA",1,0)</f>
        <v>0</v>
      </c>
      <c r="Q2782" s="6" t="n">
        <f aca="false">IF(C2782&gt;MEDIAN(C$5:C$8004),1,0)</f>
        <v>0</v>
      </c>
      <c r="R2782" s="6" t="n">
        <f aca="false">IF(D2782&gt;2,1,0)</f>
        <v>1</v>
      </c>
    </row>
    <row r="2783" customFormat="false" ht="15" hidden="false" customHeight="true" outlineLevel="0" collapsed="false">
      <c r="A2783" s="6" t="n">
        <f aca="false">1_Data_EDA!O2784</f>
        <v>0</v>
      </c>
      <c r="B2783" s="6" t="n">
        <f aca="false">1_Data_EDA!H2784</f>
        <v>0</v>
      </c>
      <c r="C2783" s="7" t="n">
        <f aca="false">1_Data_EDA!I2784</f>
        <v>99.98999786</v>
      </c>
      <c r="D2783" s="6" t="n">
        <f aca="false">1_Data_EDA!J2784</f>
        <v>3</v>
      </c>
      <c r="E2783" s="7" t="n">
        <f aca="false">1_Data_EDA!K2784</f>
        <v>299.9700012</v>
      </c>
      <c r="F2783" s="7" t="n">
        <f aca="false">1_Data_EDA!L2784</f>
        <v>53.99000168</v>
      </c>
      <c r="G2783" s="8" t="n">
        <f aca="false">1_Data_EDA!M2784</f>
        <v>0.180000007</v>
      </c>
      <c r="H2783" s="6" t="n">
        <f aca="false">IF(1_Data_EDA!B2784="First Class",1,0)</f>
        <v>0</v>
      </c>
      <c r="I2783" s="6" t="n">
        <f aca="false">IF(1_Data_EDA!B2784="Second Class",1,0)</f>
        <v>0</v>
      </c>
      <c r="J2783" s="6" t="n">
        <f aca="false">IF(1_Data_EDA!B2784="Same Day",1,0)</f>
        <v>1</v>
      </c>
      <c r="K2783" s="6" t="n">
        <f aca="false">IF(1_Data_EDA!C2784="Corporate",1,0)</f>
        <v>0</v>
      </c>
      <c r="L2783" s="6" t="n">
        <f aca="false">IF(1_Data_EDA!C2784="Home Office",1,0)</f>
        <v>0</v>
      </c>
      <c r="M2783" s="6" t="n">
        <f aca="false">IF(1_Data_EDA!D2784="Europe",1,0)</f>
        <v>0</v>
      </c>
      <c r="N2783" s="6" t="n">
        <f aca="false">IF(1_Data_EDA!D2784="LATAM",1,0)</f>
        <v>0</v>
      </c>
      <c r="O2783" s="6" t="n">
        <f aca="false">IF(1_Data_EDA!D2784="Pacific Asia",1,0)</f>
        <v>0</v>
      </c>
      <c r="P2783" s="6" t="n">
        <f aca="false">IF(1_Data_EDA!D2784="USCA",1,0)</f>
        <v>1</v>
      </c>
      <c r="Q2783" s="6" t="n">
        <f aca="false">IF(C2783&gt;MEDIAN(C$5:C$8004),1,0)</f>
        <v>1</v>
      </c>
      <c r="R2783" s="6" t="n">
        <f aca="false">IF(D2783&gt;2,1,0)</f>
        <v>1</v>
      </c>
    </row>
    <row r="2784" customFormat="false" ht="15" hidden="false" customHeight="true" outlineLevel="0" collapsed="false">
      <c r="A2784" s="6" t="n">
        <f aca="false">1_Data_EDA!O2785</f>
        <v>0</v>
      </c>
      <c r="B2784" s="6" t="n">
        <f aca="false">1_Data_EDA!H2785</f>
        <v>4</v>
      </c>
      <c r="C2784" s="7" t="n">
        <f aca="false">1_Data_EDA!I2785</f>
        <v>129.9900055</v>
      </c>
      <c r="D2784" s="6" t="n">
        <f aca="false">1_Data_EDA!J2785</f>
        <v>1</v>
      </c>
      <c r="E2784" s="7" t="n">
        <f aca="false">1_Data_EDA!K2785</f>
        <v>129.9900055</v>
      </c>
      <c r="F2784" s="7" t="n">
        <f aca="false">1_Data_EDA!L2785</f>
        <v>7.150000095</v>
      </c>
      <c r="G2784" s="8" t="n">
        <f aca="false">1_Data_EDA!M2785</f>
        <v>0.059999999</v>
      </c>
      <c r="H2784" s="6" t="n">
        <f aca="false">IF(1_Data_EDA!B2785="First Class",1,0)</f>
        <v>0</v>
      </c>
      <c r="I2784" s="6" t="n">
        <f aca="false">IF(1_Data_EDA!B2785="Second Class",1,0)</f>
        <v>0</v>
      </c>
      <c r="J2784" s="6" t="n">
        <f aca="false">IF(1_Data_EDA!B2785="Same Day",1,0)</f>
        <v>0</v>
      </c>
      <c r="K2784" s="6" t="n">
        <f aca="false">IF(1_Data_EDA!C2785="Corporate",1,0)</f>
        <v>0</v>
      </c>
      <c r="L2784" s="6" t="n">
        <f aca="false">IF(1_Data_EDA!C2785="Home Office",1,0)</f>
        <v>0</v>
      </c>
      <c r="M2784" s="6" t="n">
        <f aca="false">IF(1_Data_EDA!D2785="Europe",1,0)</f>
        <v>0</v>
      </c>
      <c r="N2784" s="6" t="n">
        <f aca="false">IF(1_Data_EDA!D2785="LATAM",1,0)</f>
        <v>0</v>
      </c>
      <c r="O2784" s="6" t="n">
        <f aca="false">IF(1_Data_EDA!D2785="Pacific Asia",1,0)</f>
        <v>1</v>
      </c>
      <c r="P2784" s="6" t="n">
        <f aca="false">IF(1_Data_EDA!D2785="USCA",1,0)</f>
        <v>0</v>
      </c>
      <c r="Q2784" s="6" t="n">
        <f aca="false">IF(C2784&gt;MEDIAN(C$5:C$8004),1,0)</f>
        <v>1</v>
      </c>
      <c r="R2784" s="6" t="n">
        <f aca="false">IF(D2784&gt;2,1,0)</f>
        <v>0</v>
      </c>
    </row>
    <row r="2785" customFormat="false" ht="15" hidden="false" customHeight="true" outlineLevel="0" collapsed="false">
      <c r="A2785" s="6" t="n">
        <f aca="false">1_Data_EDA!O2786</f>
        <v>0</v>
      </c>
      <c r="B2785" s="6" t="n">
        <f aca="false">1_Data_EDA!H2786</f>
        <v>4</v>
      </c>
      <c r="C2785" s="7" t="n">
        <f aca="false">1_Data_EDA!I2786</f>
        <v>299.980011</v>
      </c>
      <c r="D2785" s="6" t="n">
        <f aca="false">1_Data_EDA!J2786</f>
        <v>1</v>
      </c>
      <c r="E2785" s="7" t="n">
        <f aca="false">1_Data_EDA!K2786</f>
        <v>299.980011</v>
      </c>
      <c r="F2785" s="7" t="n">
        <f aca="false">1_Data_EDA!L2786</f>
        <v>12</v>
      </c>
      <c r="G2785" s="8" t="n">
        <f aca="false">1_Data_EDA!M2786</f>
        <v>0.039999999</v>
      </c>
      <c r="H2785" s="6" t="n">
        <f aca="false">IF(1_Data_EDA!B2786="First Class",1,0)</f>
        <v>0</v>
      </c>
      <c r="I2785" s="6" t="n">
        <f aca="false">IF(1_Data_EDA!B2786="Second Class",1,0)</f>
        <v>0</v>
      </c>
      <c r="J2785" s="6" t="n">
        <f aca="false">IF(1_Data_EDA!B2786="Same Day",1,0)</f>
        <v>0</v>
      </c>
      <c r="K2785" s="6" t="n">
        <f aca="false">IF(1_Data_EDA!C2786="Corporate",1,0)</f>
        <v>0</v>
      </c>
      <c r="L2785" s="6" t="n">
        <f aca="false">IF(1_Data_EDA!C2786="Home Office",1,0)</f>
        <v>0</v>
      </c>
      <c r="M2785" s="6" t="n">
        <f aca="false">IF(1_Data_EDA!D2786="Europe",1,0)</f>
        <v>0</v>
      </c>
      <c r="N2785" s="6" t="n">
        <f aca="false">IF(1_Data_EDA!D2786="LATAM",1,0)</f>
        <v>0</v>
      </c>
      <c r="O2785" s="6" t="n">
        <f aca="false">IF(1_Data_EDA!D2786="Pacific Asia",1,0)</f>
        <v>1</v>
      </c>
      <c r="P2785" s="6" t="n">
        <f aca="false">IF(1_Data_EDA!D2786="USCA",1,0)</f>
        <v>0</v>
      </c>
      <c r="Q2785" s="6" t="n">
        <f aca="false">IF(C2785&gt;MEDIAN(C$5:C$8004),1,0)</f>
        <v>1</v>
      </c>
      <c r="R2785" s="6" t="n">
        <f aca="false">IF(D2785&gt;2,1,0)</f>
        <v>0</v>
      </c>
    </row>
    <row r="2786" customFormat="false" ht="15" hidden="false" customHeight="true" outlineLevel="0" collapsed="false">
      <c r="A2786" s="6" t="n">
        <f aca="false">1_Data_EDA!O2787</f>
        <v>1</v>
      </c>
      <c r="B2786" s="6" t="n">
        <f aca="false">1_Data_EDA!H2787</f>
        <v>4</v>
      </c>
      <c r="C2786" s="7" t="n">
        <f aca="false">1_Data_EDA!I2787</f>
        <v>59.99000168</v>
      </c>
      <c r="D2786" s="6" t="n">
        <f aca="false">1_Data_EDA!J2787</f>
        <v>5</v>
      </c>
      <c r="E2786" s="7" t="n">
        <f aca="false">1_Data_EDA!K2787</f>
        <v>299.9500122</v>
      </c>
      <c r="F2786" s="7" t="n">
        <f aca="false">1_Data_EDA!L2787</f>
        <v>12</v>
      </c>
      <c r="G2786" s="8" t="n">
        <f aca="false">1_Data_EDA!M2787</f>
        <v>0.039999999</v>
      </c>
      <c r="H2786" s="6" t="n">
        <f aca="false">IF(1_Data_EDA!B2787="First Class",1,0)</f>
        <v>0</v>
      </c>
      <c r="I2786" s="6" t="n">
        <f aca="false">IF(1_Data_EDA!B2787="Second Class",1,0)</f>
        <v>0</v>
      </c>
      <c r="J2786" s="6" t="n">
        <f aca="false">IF(1_Data_EDA!B2787="Same Day",1,0)</f>
        <v>0</v>
      </c>
      <c r="K2786" s="6" t="n">
        <f aca="false">IF(1_Data_EDA!C2787="Corporate",1,0)</f>
        <v>0</v>
      </c>
      <c r="L2786" s="6" t="n">
        <f aca="false">IF(1_Data_EDA!C2787="Home Office",1,0)</f>
        <v>0</v>
      </c>
      <c r="M2786" s="6" t="n">
        <f aca="false">IF(1_Data_EDA!D2787="Europe",1,0)</f>
        <v>0</v>
      </c>
      <c r="N2786" s="6" t="n">
        <f aca="false">IF(1_Data_EDA!D2787="LATAM",1,0)</f>
        <v>0</v>
      </c>
      <c r="O2786" s="6" t="n">
        <f aca="false">IF(1_Data_EDA!D2787="Pacific Asia",1,0)</f>
        <v>0</v>
      </c>
      <c r="P2786" s="6" t="n">
        <f aca="false">IF(1_Data_EDA!D2787="USCA",1,0)</f>
        <v>1</v>
      </c>
      <c r="Q2786" s="6" t="n">
        <f aca="false">IF(C2786&gt;MEDIAN(C$5:C$8004),1,0)</f>
        <v>0</v>
      </c>
      <c r="R2786" s="6" t="n">
        <f aca="false">IF(D2786&gt;2,1,0)</f>
        <v>1</v>
      </c>
    </row>
    <row r="2787" customFormat="false" ht="15" hidden="false" customHeight="true" outlineLevel="0" collapsed="false">
      <c r="A2787" s="6" t="n">
        <f aca="false">1_Data_EDA!O2788</f>
        <v>0</v>
      </c>
      <c r="B2787" s="6" t="n">
        <f aca="false">1_Data_EDA!H2788</f>
        <v>4</v>
      </c>
      <c r="C2787" s="7" t="n">
        <f aca="false">1_Data_EDA!I2788</f>
        <v>59.99000168</v>
      </c>
      <c r="D2787" s="6" t="n">
        <f aca="false">1_Data_EDA!J2788</f>
        <v>1</v>
      </c>
      <c r="E2787" s="7" t="n">
        <f aca="false">1_Data_EDA!K2788</f>
        <v>59.99000168</v>
      </c>
      <c r="F2787" s="7" t="n">
        <f aca="false">1_Data_EDA!L2788</f>
        <v>0</v>
      </c>
      <c r="G2787" s="8" t="n">
        <f aca="false">1_Data_EDA!M2788</f>
        <v>0</v>
      </c>
      <c r="H2787" s="6" t="n">
        <f aca="false">IF(1_Data_EDA!B2788="First Class",1,0)</f>
        <v>0</v>
      </c>
      <c r="I2787" s="6" t="n">
        <f aca="false">IF(1_Data_EDA!B2788="Second Class",1,0)</f>
        <v>0</v>
      </c>
      <c r="J2787" s="6" t="n">
        <f aca="false">IF(1_Data_EDA!B2788="Same Day",1,0)</f>
        <v>0</v>
      </c>
      <c r="K2787" s="6" t="n">
        <f aca="false">IF(1_Data_EDA!C2788="Corporate",1,0)</f>
        <v>0</v>
      </c>
      <c r="L2787" s="6" t="n">
        <f aca="false">IF(1_Data_EDA!C2788="Home Office",1,0)</f>
        <v>0</v>
      </c>
      <c r="M2787" s="6" t="n">
        <f aca="false">IF(1_Data_EDA!D2788="Europe",1,0)</f>
        <v>0</v>
      </c>
      <c r="N2787" s="6" t="n">
        <f aca="false">IF(1_Data_EDA!D2788="LATAM",1,0)</f>
        <v>0</v>
      </c>
      <c r="O2787" s="6" t="n">
        <f aca="false">IF(1_Data_EDA!D2788="Pacific Asia",1,0)</f>
        <v>0</v>
      </c>
      <c r="P2787" s="6" t="n">
        <f aca="false">IF(1_Data_EDA!D2788="USCA",1,0)</f>
        <v>0</v>
      </c>
      <c r="Q2787" s="6" t="n">
        <f aca="false">IF(C2787&gt;MEDIAN(C$5:C$8004),1,0)</f>
        <v>0</v>
      </c>
      <c r="R2787" s="6" t="n">
        <f aca="false">IF(D2787&gt;2,1,0)</f>
        <v>0</v>
      </c>
    </row>
    <row r="2788" customFormat="false" ht="15" hidden="false" customHeight="true" outlineLevel="0" collapsed="false">
      <c r="A2788" s="6" t="n">
        <f aca="false">1_Data_EDA!O2789</f>
        <v>0</v>
      </c>
      <c r="B2788" s="6" t="n">
        <f aca="false">1_Data_EDA!H2789</f>
        <v>4</v>
      </c>
      <c r="C2788" s="7" t="n">
        <f aca="false">1_Data_EDA!I2789</f>
        <v>129.9900055</v>
      </c>
      <c r="D2788" s="6" t="n">
        <f aca="false">1_Data_EDA!J2789</f>
        <v>1</v>
      </c>
      <c r="E2788" s="7" t="n">
        <f aca="false">1_Data_EDA!K2789</f>
        <v>129.9900055</v>
      </c>
      <c r="F2788" s="7" t="n">
        <f aca="false">1_Data_EDA!L2789</f>
        <v>20.79999924</v>
      </c>
      <c r="G2788" s="8" t="n">
        <f aca="false">1_Data_EDA!M2789</f>
        <v>0.159999996</v>
      </c>
      <c r="H2788" s="6" t="n">
        <f aca="false">IF(1_Data_EDA!B2789="First Class",1,0)</f>
        <v>0</v>
      </c>
      <c r="I2788" s="6" t="n">
        <f aca="false">IF(1_Data_EDA!B2789="Second Class",1,0)</f>
        <v>0</v>
      </c>
      <c r="J2788" s="6" t="n">
        <f aca="false">IF(1_Data_EDA!B2789="Same Day",1,0)</f>
        <v>0</v>
      </c>
      <c r="K2788" s="6" t="n">
        <f aca="false">IF(1_Data_EDA!C2789="Corporate",1,0)</f>
        <v>0</v>
      </c>
      <c r="L2788" s="6" t="n">
        <f aca="false">IF(1_Data_EDA!C2789="Home Office",1,0)</f>
        <v>0</v>
      </c>
      <c r="M2788" s="6" t="n">
        <f aca="false">IF(1_Data_EDA!D2789="Europe",1,0)</f>
        <v>0</v>
      </c>
      <c r="N2788" s="6" t="n">
        <f aca="false">IF(1_Data_EDA!D2789="LATAM",1,0)</f>
        <v>1</v>
      </c>
      <c r="O2788" s="6" t="n">
        <f aca="false">IF(1_Data_EDA!D2789="Pacific Asia",1,0)</f>
        <v>0</v>
      </c>
      <c r="P2788" s="6" t="n">
        <f aca="false">IF(1_Data_EDA!D2789="USCA",1,0)</f>
        <v>0</v>
      </c>
      <c r="Q2788" s="6" t="n">
        <f aca="false">IF(C2788&gt;MEDIAN(C$5:C$8004),1,0)</f>
        <v>1</v>
      </c>
      <c r="R2788" s="6" t="n">
        <f aca="false">IF(D2788&gt;2,1,0)</f>
        <v>0</v>
      </c>
    </row>
    <row r="2789" customFormat="false" ht="15" hidden="false" customHeight="true" outlineLevel="0" collapsed="false">
      <c r="A2789" s="6" t="n">
        <f aca="false">1_Data_EDA!O2790</f>
        <v>1</v>
      </c>
      <c r="B2789" s="6" t="n">
        <f aca="false">1_Data_EDA!H2790</f>
        <v>2</v>
      </c>
      <c r="C2789" s="7" t="n">
        <f aca="false">1_Data_EDA!I2790</f>
        <v>59.99000168</v>
      </c>
      <c r="D2789" s="6" t="n">
        <f aca="false">1_Data_EDA!J2790</f>
        <v>3</v>
      </c>
      <c r="E2789" s="7" t="n">
        <f aca="false">1_Data_EDA!K2790</f>
        <v>179.9700012</v>
      </c>
      <c r="F2789" s="7" t="n">
        <f aca="false">1_Data_EDA!L2790</f>
        <v>12.60000038</v>
      </c>
      <c r="G2789" s="8" t="n">
        <f aca="false">1_Data_EDA!M2790</f>
        <v>0.07</v>
      </c>
      <c r="H2789" s="6" t="n">
        <f aca="false">IF(1_Data_EDA!B2790="First Class",1,0)</f>
        <v>0</v>
      </c>
      <c r="I2789" s="6" t="n">
        <f aca="false">IF(1_Data_EDA!B2790="Second Class",1,0)</f>
        <v>1</v>
      </c>
      <c r="J2789" s="6" t="n">
        <f aca="false">IF(1_Data_EDA!B2790="Same Day",1,0)</f>
        <v>0</v>
      </c>
      <c r="K2789" s="6" t="n">
        <f aca="false">IF(1_Data_EDA!C2790="Corporate",1,0)</f>
        <v>0</v>
      </c>
      <c r="L2789" s="6" t="n">
        <f aca="false">IF(1_Data_EDA!C2790="Home Office",1,0)</f>
        <v>0</v>
      </c>
      <c r="M2789" s="6" t="n">
        <f aca="false">IF(1_Data_EDA!D2790="Europe",1,0)</f>
        <v>0</v>
      </c>
      <c r="N2789" s="6" t="n">
        <f aca="false">IF(1_Data_EDA!D2790="LATAM",1,0)</f>
        <v>1</v>
      </c>
      <c r="O2789" s="6" t="n">
        <f aca="false">IF(1_Data_EDA!D2790="Pacific Asia",1,0)</f>
        <v>0</v>
      </c>
      <c r="P2789" s="6" t="n">
        <f aca="false">IF(1_Data_EDA!D2790="USCA",1,0)</f>
        <v>0</v>
      </c>
      <c r="Q2789" s="6" t="n">
        <f aca="false">IF(C2789&gt;MEDIAN(C$5:C$8004),1,0)</f>
        <v>0</v>
      </c>
      <c r="R2789" s="6" t="n">
        <f aca="false">IF(D2789&gt;2,1,0)</f>
        <v>1</v>
      </c>
    </row>
    <row r="2790" customFormat="false" ht="15" hidden="false" customHeight="true" outlineLevel="0" collapsed="false">
      <c r="A2790" s="6" t="n">
        <f aca="false">1_Data_EDA!O2791</f>
        <v>1</v>
      </c>
      <c r="B2790" s="6" t="n">
        <f aca="false">1_Data_EDA!H2791</f>
        <v>1</v>
      </c>
      <c r="C2790" s="7" t="n">
        <f aca="false">1_Data_EDA!I2791</f>
        <v>99.98999786</v>
      </c>
      <c r="D2790" s="6" t="n">
        <f aca="false">1_Data_EDA!J2791</f>
        <v>1</v>
      </c>
      <c r="E2790" s="7" t="n">
        <f aca="false">1_Data_EDA!K2791</f>
        <v>99.98999786</v>
      </c>
      <c r="F2790" s="7" t="n">
        <f aca="false">1_Data_EDA!L2791</f>
        <v>16</v>
      </c>
      <c r="G2790" s="8" t="n">
        <f aca="false">1_Data_EDA!M2791</f>
        <v>0.159999996</v>
      </c>
      <c r="H2790" s="6" t="n">
        <f aca="false">IF(1_Data_EDA!B2791="First Class",1,0)</f>
        <v>1</v>
      </c>
      <c r="I2790" s="6" t="n">
        <f aca="false">IF(1_Data_EDA!B2791="Second Class",1,0)</f>
        <v>0</v>
      </c>
      <c r="J2790" s="6" t="n">
        <f aca="false">IF(1_Data_EDA!B2791="Same Day",1,0)</f>
        <v>0</v>
      </c>
      <c r="K2790" s="6" t="n">
        <f aca="false">IF(1_Data_EDA!C2791="Corporate",1,0)</f>
        <v>0</v>
      </c>
      <c r="L2790" s="6" t="n">
        <f aca="false">IF(1_Data_EDA!C2791="Home Office",1,0)</f>
        <v>0</v>
      </c>
      <c r="M2790" s="6" t="n">
        <f aca="false">IF(1_Data_EDA!D2791="Europe",1,0)</f>
        <v>0</v>
      </c>
      <c r="N2790" s="6" t="n">
        <f aca="false">IF(1_Data_EDA!D2791="LATAM",1,0)</f>
        <v>0</v>
      </c>
      <c r="O2790" s="6" t="n">
        <f aca="false">IF(1_Data_EDA!D2791="Pacific Asia",1,0)</f>
        <v>1</v>
      </c>
      <c r="P2790" s="6" t="n">
        <f aca="false">IF(1_Data_EDA!D2791="USCA",1,0)</f>
        <v>0</v>
      </c>
      <c r="Q2790" s="6" t="n">
        <f aca="false">IF(C2790&gt;MEDIAN(C$5:C$8004),1,0)</f>
        <v>1</v>
      </c>
      <c r="R2790" s="6" t="n">
        <f aca="false">IF(D2790&gt;2,1,0)</f>
        <v>0</v>
      </c>
    </row>
    <row r="2791" customFormat="false" ht="15" hidden="false" customHeight="true" outlineLevel="0" collapsed="false">
      <c r="A2791" s="6" t="n">
        <f aca="false">1_Data_EDA!O2792</f>
        <v>1</v>
      </c>
      <c r="B2791" s="6" t="n">
        <f aca="false">1_Data_EDA!H2792</f>
        <v>1</v>
      </c>
      <c r="C2791" s="7" t="n">
        <f aca="false">1_Data_EDA!I2792</f>
        <v>59.99000168</v>
      </c>
      <c r="D2791" s="6" t="n">
        <f aca="false">1_Data_EDA!J2792</f>
        <v>4</v>
      </c>
      <c r="E2791" s="7" t="n">
        <f aca="false">1_Data_EDA!K2792</f>
        <v>239.9600067</v>
      </c>
      <c r="F2791" s="7" t="n">
        <f aca="false">1_Data_EDA!L2792</f>
        <v>21.60000038</v>
      </c>
      <c r="G2791" s="8" t="n">
        <f aca="false">1_Data_EDA!M2792</f>
        <v>0.090000004</v>
      </c>
      <c r="H2791" s="6" t="n">
        <f aca="false">IF(1_Data_EDA!B2792="First Class",1,0)</f>
        <v>1</v>
      </c>
      <c r="I2791" s="6" t="n">
        <f aca="false">IF(1_Data_EDA!B2792="Second Class",1,0)</f>
        <v>0</v>
      </c>
      <c r="J2791" s="6" t="n">
        <f aca="false">IF(1_Data_EDA!B2792="Same Day",1,0)</f>
        <v>0</v>
      </c>
      <c r="K2791" s="6" t="n">
        <f aca="false">IF(1_Data_EDA!C2792="Corporate",1,0)</f>
        <v>0</v>
      </c>
      <c r="L2791" s="6" t="n">
        <f aca="false">IF(1_Data_EDA!C2792="Home Office",1,0)</f>
        <v>0</v>
      </c>
      <c r="M2791" s="6" t="n">
        <f aca="false">IF(1_Data_EDA!D2792="Europe",1,0)</f>
        <v>0</v>
      </c>
      <c r="N2791" s="6" t="n">
        <f aca="false">IF(1_Data_EDA!D2792="LATAM",1,0)</f>
        <v>1</v>
      </c>
      <c r="O2791" s="6" t="n">
        <f aca="false">IF(1_Data_EDA!D2792="Pacific Asia",1,0)</f>
        <v>0</v>
      </c>
      <c r="P2791" s="6" t="n">
        <f aca="false">IF(1_Data_EDA!D2792="USCA",1,0)</f>
        <v>0</v>
      </c>
      <c r="Q2791" s="6" t="n">
        <f aca="false">IF(C2791&gt;MEDIAN(C$5:C$8004),1,0)</f>
        <v>0</v>
      </c>
      <c r="R2791" s="6" t="n">
        <f aca="false">IF(D2791&gt;2,1,0)</f>
        <v>1</v>
      </c>
    </row>
    <row r="2792" customFormat="false" ht="15" hidden="false" customHeight="true" outlineLevel="0" collapsed="false">
      <c r="A2792" s="6" t="n">
        <f aca="false">1_Data_EDA!O2793</f>
        <v>1</v>
      </c>
      <c r="B2792" s="6" t="n">
        <f aca="false">1_Data_EDA!H2793</f>
        <v>4</v>
      </c>
      <c r="C2792" s="7" t="n">
        <f aca="false">1_Data_EDA!I2793</f>
        <v>50</v>
      </c>
      <c r="D2792" s="6" t="n">
        <f aca="false">1_Data_EDA!J2793</f>
        <v>3</v>
      </c>
      <c r="E2792" s="7" t="n">
        <f aca="false">1_Data_EDA!K2793</f>
        <v>150</v>
      </c>
      <c r="F2792" s="7" t="n">
        <f aca="false">1_Data_EDA!L2793</f>
        <v>4.5</v>
      </c>
      <c r="G2792" s="8" t="n">
        <f aca="false">1_Data_EDA!M2793</f>
        <v>0.029999999</v>
      </c>
      <c r="H2792" s="6" t="n">
        <f aca="false">IF(1_Data_EDA!B2793="First Class",1,0)</f>
        <v>0</v>
      </c>
      <c r="I2792" s="6" t="n">
        <f aca="false">IF(1_Data_EDA!B2793="Second Class",1,0)</f>
        <v>0</v>
      </c>
      <c r="J2792" s="6" t="n">
        <f aca="false">IF(1_Data_EDA!B2793="Same Day",1,0)</f>
        <v>0</v>
      </c>
      <c r="K2792" s="6" t="n">
        <f aca="false">IF(1_Data_EDA!C2793="Corporate",1,0)</f>
        <v>0</v>
      </c>
      <c r="L2792" s="6" t="n">
        <f aca="false">IF(1_Data_EDA!C2793="Home Office",1,0)</f>
        <v>0</v>
      </c>
      <c r="M2792" s="6" t="n">
        <f aca="false">IF(1_Data_EDA!D2793="Europe",1,0)</f>
        <v>0</v>
      </c>
      <c r="N2792" s="6" t="n">
        <f aca="false">IF(1_Data_EDA!D2793="LATAM",1,0)</f>
        <v>0</v>
      </c>
      <c r="O2792" s="6" t="n">
        <f aca="false">IF(1_Data_EDA!D2793="Pacific Asia",1,0)</f>
        <v>1</v>
      </c>
      <c r="P2792" s="6" t="n">
        <f aca="false">IF(1_Data_EDA!D2793="USCA",1,0)</f>
        <v>0</v>
      </c>
      <c r="Q2792" s="6" t="n">
        <f aca="false">IF(C2792&gt;MEDIAN(C$5:C$8004),1,0)</f>
        <v>0</v>
      </c>
      <c r="R2792" s="6" t="n">
        <f aca="false">IF(D2792&gt;2,1,0)</f>
        <v>1</v>
      </c>
    </row>
    <row r="2793" customFormat="false" ht="15" hidden="false" customHeight="true" outlineLevel="0" collapsed="false">
      <c r="A2793" s="6" t="n">
        <f aca="false">1_Data_EDA!O2794</f>
        <v>0</v>
      </c>
      <c r="B2793" s="6" t="n">
        <f aca="false">1_Data_EDA!H2794</f>
        <v>4</v>
      </c>
      <c r="C2793" s="7" t="n">
        <f aca="false">1_Data_EDA!I2794</f>
        <v>99.98999786</v>
      </c>
      <c r="D2793" s="6" t="n">
        <f aca="false">1_Data_EDA!J2794</f>
        <v>4</v>
      </c>
      <c r="E2793" s="7" t="n">
        <f aca="false">1_Data_EDA!K2794</f>
        <v>399.9599915</v>
      </c>
      <c r="F2793" s="7" t="n">
        <f aca="false">1_Data_EDA!L2794</f>
        <v>51.99000168</v>
      </c>
      <c r="G2793" s="8" t="n">
        <f aca="false">1_Data_EDA!M2794</f>
        <v>0.129999995</v>
      </c>
      <c r="H2793" s="6" t="n">
        <f aca="false">IF(1_Data_EDA!B2794="First Class",1,0)</f>
        <v>0</v>
      </c>
      <c r="I2793" s="6" t="n">
        <f aca="false">IF(1_Data_EDA!B2794="Second Class",1,0)</f>
        <v>0</v>
      </c>
      <c r="J2793" s="6" t="n">
        <f aca="false">IF(1_Data_EDA!B2794="Same Day",1,0)</f>
        <v>0</v>
      </c>
      <c r="K2793" s="6" t="n">
        <f aca="false">IF(1_Data_EDA!C2794="Corporate",1,0)</f>
        <v>1</v>
      </c>
      <c r="L2793" s="6" t="n">
        <f aca="false">IF(1_Data_EDA!C2794="Home Office",1,0)</f>
        <v>0</v>
      </c>
      <c r="M2793" s="6" t="n">
        <f aca="false">IF(1_Data_EDA!D2794="Europe",1,0)</f>
        <v>0</v>
      </c>
      <c r="N2793" s="6" t="n">
        <f aca="false">IF(1_Data_EDA!D2794="LATAM",1,0)</f>
        <v>0</v>
      </c>
      <c r="O2793" s="6" t="n">
        <f aca="false">IF(1_Data_EDA!D2794="Pacific Asia",1,0)</f>
        <v>0</v>
      </c>
      <c r="P2793" s="6" t="n">
        <f aca="false">IF(1_Data_EDA!D2794="USCA",1,0)</f>
        <v>1</v>
      </c>
      <c r="Q2793" s="6" t="n">
        <f aca="false">IF(C2793&gt;MEDIAN(C$5:C$8004),1,0)</f>
        <v>1</v>
      </c>
      <c r="R2793" s="6" t="n">
        <f aca="false">IF(D2793&gt;2,1,0)</f>
        <v>1</v>
      </c>
    </row>
    <row r="2794" customFormat="false" ht="15" hidden="false" customHeight="true" outlineLevel="0" collapsed="false">
      <c r="A2794" s="6" t="n">
        <f aca="false">1_Data_EDA!O2795</f>
        <v>0</v>
      </c>
      <c r="B2794" s="6" t="n">
        <f aca="false">1_Data_EDA!H2795</f>
        <v>4</v>
      </c>
      <c r="C2794" s="7" t="n">
        <f aca="false">1_Data_EDA!I2795</f>
        <v>39.99000168</v>
      </c>
      <c r="D2794" s="6" t="n">
        <f aca="false">1_Data_EDA!J2795</f>
        <v>5</v>
      </c>
      <c r="E2794" s="7" t="n">
        <f aca="false">1_Data_EDA!K2795</f>
        <v>199.9499969</v>
      </c>
      <c r="F2794" s="7" t="n">
        <f aca="false">1_Data_EDA!L2795</f>
        <v>8</v>
      </c>
      <c r="G2794" s="8" t="n">
        <f aca="false">1_Data_EDA!M2795</f>
        <v>0.039999999</v>
      </c>
      <c r="H2794" s="6" t="n">
        <f aca="false">IF(1_Data_EDA!B2795="First Class",1,0)</f>
        <v>0</v>
      </c>
      <c r="I2794" s="6" t="n">
        <f aca="false">IF(1_Data_EDA!B2795="Second Class",1,0)</f>
        <v>0</v>
      </c>
      <c r="J2794" s="6" t="n">
        <f aca="false">IF(1_Data_EDA!B2795="Same Day",1,0)</f>
        <v>0</v>
      </c>
      <c r="K2794" s="6" t="n">
        <f aca="false">IF(1_Data_EDA!C2795="Corporate",1,0)</f>
        <v>1</v>
      </c>
      <c r="L2794" s="6" t="n">
        <f aca="false">IF(1_Data_EDA!C2795="Home Office",1,0)</f>
        <v>0</v>
      </c>
      <c r="M2794" s="6" t="n">
        <f aca="false">IF(1_Data_EDA!D2795="Europe",1,0)</f>
        <v>0</v>
      </c>
      <c r="N2794" s="6" t="n">
        <f aca="false">IF(1_Data_EDA!D2795="LATAM",1,0)</f>
        <v>1</v>
      </c>
      <c r="O2794" s="6" t="n">
        <f aca="false">IF(1_Data_EDA!D2795="Pacific Asia",1,0)</f>
        <v>0</v>
      </c>
      <c r="P2794" s="6" t="n">
        <f aca="false">IF(1_Data_EDA!D2795="USCA",1,0)</f>
        <v>0</v>
      </c>
      <c r="Q2794" s="6" t="n">
        <f aca="false">IF(C2794&gt;MEDIAN(C$5:C$8004),1,0)</f>
        <v>0</v>
      </c>
      <c r="R2794" s="6" t="n">
        <f aca="false">IF(D2794&gt;2,1,0)</f>
        <v>1</v>
      </c>
    </row>
    <row r="2795" customFormat="false" ht="15" hidden="false" customHeight="true" outlineLevel="0" collapsed="false">
      <c r="A2795" s="6" t="n">
        <f aca="false">1_Data_EDA!O2796</f>
        <v>0</v>
      </c>
      <c r="B2795" s="6" t="n">
        <f aca="false">1_Data_EDA!H2796</f>
        <v>4</v>
      </c>
      <c r="C2795" s="7" t="n">
        <f aca="false">1_Data_EDA!I2796</f>
        <v>399.980011</v>
      </c>
      <c r="D2795" s="6" t="n">
        <f aca="false">1_Data_EDA!J2796</f>
        <v>1</v>
      </c>
      <c r="E2795" s="7" t="n">
        <f aca="false">1_Data_EDA!K2796</f>
        <v>399.980011</v>
      </c>
      <c r="F2795" s="7" t="n">
        <f aca="false">1_Data_EDA!L2796</f>
        <v>12</v>
      </c>
      <c r="G2795" s="8" t="n">
        <f aca="false">1_Data_EDA!M2796</f>
        <v>0.029999999</v>
      </c>
      <c r="H2795" s="6" t="n">
        <f aca="false">IF(1_Data_EDA!B2796="First Class",1,0)</f>
        <v>0</v>
      </c>
      <c r="I2795" s="6" t="n">
        <f aca="false">IF(1_Data_EDA!B2796="Second Class",1,0)</f>
        <v>0</v>
      </c>
      <c r="J2795" s="6" t="n">
        <f aca="false">IF(1_Data_EDA!B2796="Same Day",1,0)</f>
        <v>0</v>
      </c>
      <c r="K2795" s="6" t="n">
        <f aca="false">IF(1_Data_EDA!C2796="Corporate",1,0)</f>
        <v>0</v>
      </c>
      <c r="L2795" s="6" t="n">
        <f aca="false">IF(1_Data_EDA!C2796="Home Office",1,0)</f>
        <v>0</v>
      </c>
      <c r="M2795" s="6" t="n">
        <f aca="false">IF(1_Data_EDA!D2796="Europe",1,0)</f>
        <v>0</v>
      </c>
      <c r="N2795" s="6" t="n">
        <f aca="false">IF(1_Data_EDA!D2796="LATAM",1,0)</f>
        <v>0</v>
      </c>
      <c r="O2795" s="6" t="n">
        <f aca="false">IF(1_Data_EDA!D2796="Pacific Asia",1,0)</f>
        <v>0</v>
      </c>
      <c r="P2795" s="6" t="n">
        <f aca="false">IF(1_Data_EDA!D2796="USCA",1,0)</f>
        <v>1</v>
      </c>
      <c r="Q2795" s="6" t="n">
        <f aca="false">IF(C2795&gt;MEDIAN(C$5:C$8004),1,0)</f>
        <v>1</v>
      </c>
      <c r="R2795" s="6" t="n">
        <f aca="false">IF(D2795&gt;2,1,0)</f>
        <v>0</v>
      </c>
    </row>
    <row r="2796" customFormat="false" ht="15" hidden="false" customHeight="true" outlineLevel="0" collapsed="false">
      <c r="A2796" s="6" t="n">
        <f aca="false">1_Data_EDA!O2797</f>
        <v>0</v>
      </c>
      <c r="B2796" s="6" t="n">
        <f aca="false">1_Data_EDA!H2797</f>
        <v>4</v>
      </c>
      <c r="C2796" s="7" t="n">
        <f aca="false">1_Data_EDA!I2797</f>
        <v>39.99000168</v>
      </c>
      <c r="D2796" s="6" t="n">
        <f aca="false">1_Data_EDA!J2797</f>
        <v>3</v>
      </c>
      <c r="E2796" s="7" t="n">
        <f aca="false">1_Data_EDA!K2797</f>
        <v>119.9700012</v>
      </c>
      <c r="F2796" s="7" t="n">
        <f aca="false">1_Data_EDA!L2797</f>
        <v>21.59000015</v>
      </c>
      <c r="G2796" s="8" t="n">
        <f aca="false">1_Data_EDA!M2797</f>
        <v>0.180000007</v>
      </c>
      <c r="H2796" s="6" t="n">
        <f aca="false">IF(1_Data_EDA!B2797="First Class",1,0)</f>
        <v>0</v>
      </c>
      <c r="I2796" s="6" t="n">
        <f aca="false">IF(1_Data_EDA!B2797="Second Class",1,0)</f>
        <v>0</v>
      </c>
      <c r="J2796" s="6" t="n">
        <f aca="false">IF(1_Data_EDA!B2797="Same Day",1,0)</f>
        <v>0</v>
      </c>
      <c r="K2796" s="6" t="n">
        <f aca="false">IF(1_Data_EDA!C2797="Corporate",1,0)</f>
        <v>1</v>
      </c>
      <c r="L2796" s="6" t="n">
        <f aca="false">IF(1_Data_EDA!C2797="Home Office",1,0)</f>
        <v>0</v>
      </c>
      <c r="M2796" s="6" t="n">
        <f aca="false">IF(1_Data_EDA!D2797="Europe",1,0)</f>
        <v>1</v>
      </c>
      <c r="N2796" s="6" t="n">
        <f aca="false">IF(1_Data_EDA!D2797="LATAM",1,0)</f>
        <v>0</v>
      </c>
      <c r="O2796" s="6" t="n">
        <f aca="false">IF(1_Data_EDA!D2797="Pacific Asia",1,0)</f>
        <v>0</v>
      </c>
      <c r="P2796" s="6" t="n">
        <f aca="false">IF(1_Data_EDA!D2797="USCA",1,0)</f>
        <v>0</v>
      </c>
      <c r="Q2796" s="6" t="n">
        <f aca="false">IF(C2796&gt;MEDIAN(C$5:C$8004),1,0)</f>
        <v>0</v>
      </c>
      <c r="R2796" s="6" t="n">
        <f aca="false">IF(D2796&gt;2,1,0)</f>
        <v>1</v>
      </c>
    </row>
    <row r="2797" customFormat="false" ht="15" hidden="false" customHeight="true" outlineLevel="0" collapsed="false">
      <c r="A2797" s="6" t="n">
        <f aca="false">1_Data_EDA!O2798</f>
        <v>1</v>
      </c>
      <c r="B2797" s="6" t="n">
        <f aca="false">1_Data_EDA!H2798</f>
        <v>1</v>
      </c>
      <c r="C2797" s="7" t="n">
        <f aca="false">1_Data_EDA!I2798</f>
        <v>50</v>
      </c>
      <c r="D2797" s="6" t="n">
        <f aca="false">1_Data_EDA!J2798</f>
        <v>3</v>
      </c>
      <c r="E2797" s="7" t="n">
        <f aca="false">1_Data_EDA!K2798</f>
        <v>150</v>
      </c>
      <c r="F2797" s="7" t="n">
        <f aca="false">1_Data_EDA!L2798</f>
        <v>37.5</v>
      </c>
      <c r="G2797" s="8" t="n">
        <f aca="false">1_Data_EDA!M2798</f>
        <v>0.25</v>
      </c>
      <c r="H2797" s="6" t="n">
        <f aca="false">IF(1_Data_EDA!B2798="First Class",1,0)</f>
        <v>1</v>
      </c>
      <c r="I2797" s="6" t="n">
        <f aca="false">IF(1_Data_EDA!B2798="Second Class",1,0)</f>
        <v>0</v>
      </c>
      <c r="J2797" s="6" t="n">
        <f aca="false">IF(1_Data_EDA!B2798="Same Day",1,0)</f>
        <v>0</v>
      </c>
      <c r="K2797" s="6" t="n">
        <f aca="false">IF(1_Data_EDA!C2798="Corporate",1,0)</f>
        <v>1</v>
      </c>
      <c r="L2797" s="6" t="n">
        <f aca="false">IF(1_Data_EDA!C2798="Home Office",1,0)</f>
        <v>0</v>
      </c>
      <c r="M2797" s="6" t="n">
        <f aca="false">IF(1_Data_EDA!D2798="Europe",1,0)</f>
        <v>1</v>
      </c>
      <c r="N2797" s="6" t="n">
        <f aca="false">IF(1_Data_EDA!D2798="LATAM",1,0)</f>
        <v>0</v>
      </c>
      <c r="O2797" s="6" t="n">
        <f aca="false">IF(1_Data_EDA!D2798="Pacific Asia",1,0)</f>
        <v>0</v>
      </c>
      <c r="P2797" s="6" t="n">
        <f aca="false">IF(1_Data_EDA!D2798="USCA",1,0)</f>
        <v>0</v>
      </c>
      <c r="Q2797" s="6" t="n">
        <f aca="false">IF(C2797&gt;MEDIAN(C$5:C$8004),1,0)</f>
        <v>0</v>
      </c>
      <c r="R2797" s="6" t="n">
        <f aca="false">IF(D2797&gt;2,1,0)</f>
        <v>1</v>
      </c>
    </row>
    <row r="2798" customFormat="false" ht="15" hidden="false" customHeight="true" outlineLevel="0" collapsed="false">
      <c r="A2798" s="6" t="n">
        <f aca="false">1_Data_EDA!O2799</f>
        <v>0</v>
      </c>
      <c r="B2798" s="6" t="n">
        <f aca="false">1_Data_EDA!H2799</f>
        <v>2</v>
      </c>
      <c r="C2798" s="7" t="n">
        <f aca="false">1_Data_EDA!I2799</f>
        <v>299.980011</v>
      </c>
      <c r="D2798" s="6" t="n">
        <f aca="false">1_Data_EDA!J2799</f>
        <v>1</v>
      </c>
      <c r="E2798" s="7" t="n">
        <f aca="false">1_Data_EDA!K2799</f>
        <v>299.980011</v>
      </c>
      <c r="F2798" s="7" t="n">
        <f aca="false">1_Data_EDA!L2799</f>
        <v>27</v>
      </c>
      <c r="G2798" s="8" t="n">
        <f aca="false">1_Data_EDA!M2799</f>
        <v>0.090000004</v>
      </c>
      <c r="H2798" s="6" t="n">
        <f aca="false">IF(1_Data_EDA!B2799="First Class",1,0)</f>
        <v>0</v>
      </c>
      <c r="I2798" s="6" t="n">
        <f aca="false">IF(1_Data_EDA!B2799="Second Class",1,0)</f>
        <v>1</v>
      </c>
      <c r="J2798" s="6" t="n">
        <f aca="false">IF(1_Data_EDA!B2799="Same Day",1,0)</f>
        <v>0</v>
      </c>
      <c r="K2798" s="6" t="n">
        <f aca="false">IF(1_Data_EDA!C2799="Corporate",1,0)</f>
        <v>0</v>
      </c>
      <c r="L2798" s="6" t="n">
        <f aca="false">IF(1_Data_EDA!C2799="Home Office",1,0)</f>
        <v>1</v>
      </c>
      <c r="M2798" s="6" t="n">
        <f aca="false">IF(1_Data_EDA!D2799="Europe",1,0)</f>
        <v>0</v>
      </c>
      <c r="N2798" s="6" t="n">
        <f aca="false">IF(1_Data_EDA!D2799="LATAM",1,0)</f>
        <v>0</v>
      </c>
      <c r="O2798" s="6" t="n">
        <f aca="false">IF(1_Data_EDA!D2799="Pacific Asia",1,0)</f>
        <v>1</v>
      </c>
      <c r="P2798" s="6" t="n">
        <f aca="false">IF(1_Data_EDA!D2799="USCA",1,0)</f>
        <v>0</v>
      </c>
      <c r="Q2798" s="6" t="n">
        <f aca="false">IF(C2798&gt;MEDIAN(C$5:C$8004),1,0)</f>
        <v>1</v>
      </c>
      <c r="R2798" s="6" t="n">
        <f aca="false">IF(D2798&gt;2,1,0)</f>
        <v>0</v>
      </c>
    </row>
    <row r="2799" customFormat="false" ht="15" hidden="false" customHeight="true" outlineLevel="0" collapsed="false">
      <c r="A2799" s="6" t="n">
        <f aca="false">1_Data_EDA!O2800</f>
        <v>1</v>
      </c>
      <c r="B2799" s="6" t="n">
        <f aca="false">1_Data_EDA!H2800</f>
        <v>4</v>
      </c>
      <c r="C2799" s="7" t="n">
        <f aca="false">1_Data_EDA!I2800</f>
        <v>39.99000168</v>
      </c>
      <c r="D2799" s="6" t="n">
        <f aca="false">1_Data_EDA!J2800</f>
        <v>3</v>
      </c>
      <c r="E2799" s="7" t="n">
        <f aca="false">1_Data_EDA!K2800</f>
        <v>119.9700012</v>
      </c>
      <c r="F2799" s="7" t="n">
        <f aca="false">1_Data_EDA!L2800</f>
        <v>8.399999619</v>
      </c>
      <c r="G2799" s="8" t="n">
        <f aca="false">1_Data_EDA!M2800</f>
        <v>0.07</v>
      </c>
      <c r="H2799" s="6" t="n">
        <f aca="false">IF(1_Data_EDA!B2800="First Class",1,0)</f>
        <v>0</v>
      </c>
      <c r="I2799" s="6" t="n">
        <f aca="false">IF(1_Data_EDA!B2800="Second Class",1,0)</f>
        <v>0</v>
      </c>
      <c r="J2799" s="6" t="n">
        <f aca="false">IF(1_Data_EDA!B2800="Same Day",1,0)</f>
        <v>0</v>
      </c>
      <c r="K2799" s="6" t="n">
        <f aca="false">IF(1_Data_EDA!C2800="Corporate",1,0)</f>
        <v>0</v>
      </c>
      <c r="L2799" s="6" t="n">
        <f aca="false">IF(1_Data_EDA!C2800="Home Office",1,0)</f>
        <v>1</v>
      </c>
      <c r="M2799" s="6" t="n">
        <f aca="false">IF(1_Data_EDA!D2800="Europe",1,0)</f>
        <v>1</v>
      </c>
      <c r="N2799" s="6" t="n">
        <f aca="false">IF(1_Data_EDA!D2800="LATAM",1,0)</f>
        <v>0</v>
      </c>
      <c r="O2799" s="6" t="n">
        <f aca="false">IF(1_Data_EDA!D2800="Pacific Asia",1,0)</f>
        <v>0</v>
      </c>
      <c r="P2799" s="6" t="n">
        <f aca="false">IF(1_Data_EDA!D2800="USCA",1,0)</f>
        <v>0</v>
      </c>
      <c r="Q2799" s="6" t="n">
        <f aca="false">IF(C2799&gt;MEDIAN(C$5:C$8004),1,0)</f>
        <v>0</v>
      </c>
      <c r="R2799" s="6" t="n">
        <f aca="false">IF(D2799&gt;2,1,0)</f>
        <v>1</v>
      </c>
    </row>
    <row r="2800" customFormat="false" ht="15" hidden="false" customHeight="true" outlineLevel="0" collapsed="false">
      <c r="A2800" s="6" t="n">
        <f aca="false">1_Data_EDA!O2801</f>
        <v>0</v>
      </c>
      <c r="B2800" s="6" t="n">
        <f aca="false">1_Data_EDA!H2801</f>
        <v>4</v>
      </c>
      <c r="C2800" s="7" t="n">
        <f aca="false">1_Data_EDA!I2801</f>
        <v>299.980011</v>
      </c>
      <c r="D2800" s="6" t="n">
        <f aca="false">1_Data_EDA!J2801</f>
        <v>1</v>
      </c>
      <c r="E2800" s="7" t="n">
        <f aca="false">1_Data_EDA!K2801</f>
        <v>299.980011</v>
      </c>
      <c r="F2800" s="7" t="n">
        <f aca="false">1_Data_EDA!L2801</f>
        <v>54</v>
      </c>
      <c r="G2800" s="8" t="n">
        <f aca="false">1_Data_EDA!M2801</f>
        <v>0.180000007</v>
      </c>
      <c r="H2800" s="6" t="n">
        <f aca="false">IF(1_Data_EDA!B2801="First Class",1,0)</f>
        <v>0</v>
      </c>
      <c r="I2800" s="6" t="n">
        <f aca="false">IF(1_Data_EDA!B2801="Second Class",1,0)</f>
        <v>0</v>
      </c>
      <c r="J2800" s="6" t="n">
        <f aca="false">IF(1_Data_EDA!B2801="Same Day",1,0)</f>
        <v>0</v>
      </c>
      <c r="K2800" s="6" t="n">
        <f aca="false">IF(1_Data_EDA!C2801="Corporate",1,0)</f>
        <v>0</v>
      </c>
      <c r="L2800" s="6" t="n">
        <f aca="false">IF(1_Data_EDA!C2801="Home Office",1,0)</f>
        <v>0</v>
      </c>
      <c r="M2800" s="6" t="n">
        <f aca="false">IF(1_Data_EDA!D2801="Europe",1,0)</f>
        <v>1</v>
      </c>
      <c r="N2800" s="6" t="n">
        <f aca="false">IF(1_Data_EDA!D2801="LATAM",1,0)</f>
        <v>0</v>
      </c>
      <c r="O2800" s="6" t="n">
        <f aca="false">IF(1_Data_EDA!D2801="Pacific Asia",1,0)</f>
        <v>0</v>
      </c>
      <c r="P2800" s="6" t="n">
        <f aca="false">IF(1_Data_EDA!D2801="USCA",1,0)</f>
        <v>0</v>
      </c>
      <c r="Q2800" s="6" t="n">
        <f aca="false">IF(C2800&gt;MEDIAN(C$5:C$8004),1,0)</f>
        <v>1</v>
      </c>
      <c r="R2800" s="6" t="n">
        <f aca="false">IF(D2800&gt;2,1,0)</f>
        <v>0</v>
      </c>
    </row>
    <row r="2801" customFormat="false" ht="15" hidden="false" customHeight="true" outlineLevel="0" collapsed="false">
      <c r="A2801" s="6" t="n">
        <f aca="false">1_Data_EDA!O2802</f>
        <v>1</v>
      </c>
      <c r="B2801" s="6" t="n">
        <f aca="false">1_Data_EDA!H2802</f>
        <v>2</v>
      </c>
      <c r="C2801" s="7" t="n">
        <f aca="false">1_Data_EDA!I2802</f>
        <v>59.99000168</v>
      </c>
      <c r="D2801" s="6" t="n">
        <f aca="false">1_Data_EDA!J2802</f>
        <v>4</v>
      </c>
      <c r="E2801" s="7" t="n">
        <f aca="false">1_Data_EDA!K2802</f>
        <v>239.9600067</v>
      </c>
      <c r="F2801" s="7" t="n">
        <f aca="false">1_Data_EDA!L2802</f>
        <v>31.19000053</v>
      </c>
      <c r="G2801" s="8" t="n">
        <f aca="false">1_Data_EDA!M2802</f>
        <v>0.129999995</v>
      </c>
      <c r="H2801" s="6" t="n">
        <f aca="false">IF(1_Data_EDA!B2802="First Class",1,0)</f>
        <v>0</v>
      </c>
      <c r="I2801" s="6" t="n">
        <f aca="false">IF(1_Data_EDA!B2802="Second Class",1,0)</f>
        <v>1</v>
      </c>
      <c r="J2801" s="6" t="n">
        <f aca="false">IF(1_Data_EDA!B2802="Same Day",1,0)</f>
        <v>0</v>
      </c>
      <c r="K2801" s="6" t="n">
        <f aca="false">IF(1_Data_EDA!C2802="Corporate",1,0)</f>
        <v>0</v>
      </c>
      <c r="L2801" s="6" t="n">
        <f aca="false">IF(1_Data_EDA!C2802="Home Office",1,0)</f>
        <v>0</v>
      </c>
      <c r="M2801" s="6" t="n">
        <f aca="false">IF(1_Data_EDA!D2802="Europe",1,0)</f>
        <v>0</v>
      </c>
      <c r="N2801" s="6" t="n">
        <f aca="false">IF(1_Data_EDA!D2802="LATAM",1,0)</f>
        <v>0</v>
      </c>
      <c r="O2801" s="6" t="n">
        <f aca="false">IF(1_Data_EDA!D2802="Pacific Asia",1,0)</f>
        <v>1</v>
      </c>
      <c r="P2801" s="6" t="n">
        <f aca="false">IF(1_Data_EDA!D2802="USCA",1,0)</f>
        <v>0</v>
      </c>
      <c r="Q2801" s="6" t="n">
        <f aca="false">IF(C2801&gt;MEDIAN(C$5:C$8004),1,0)</f>
        <v>0</v>
      </c>
      <c r="R2801" s="6" t="n">
        <f aca="false">IF(D2801&gt;2,1,0)</f>
        <v>1</v>
      </c>
    </row>
    <row r="2802" customFormat="false" ht="15" hidden="false" customHeight="true" outlineLevel="0" collapsed="false">
      <c r="A2802" s="6" t="n">
        <f aca="false">1_Data_EDA!O2803</f>
        <v>0</v>
      </c>
      <c r="B2802" s="6" t="n">
        <f aca="false">1_Data_EDA!H2803</f>
        <v>4</v>
      </c>
      <c r="C2802" s="7" t="n">
        <f aca="false">1_Data_EDA!I2803</f>
        <v>129.9900055</v>
      </c>
      <c r="D2802" s="6" t="n">
        <f aca="false">1_Data_EDA!J2803</f>
        <v>1</v>
      </c>
      <c r="E2802" s="7" t="n">
        <f aca="false">1_Data_EDA!K2803</f>
        <v>129.9900055</v>
      </c>
      <c r="F2802" s="7" t="n">
        <f aca="false">1_Data_EDA!L2803</f>
        <v>1.299999952</v>
      </c>
      <c r="G2802" s="8" t="n">
        <f aca="false">1_Data_EDA!M2803</f>
        <v>0.01</v>
      </c>
      <c r="H2802" s="6" t="n">
        <f aca="false">IF(1_Data_EDA!B2803="First Class",1,0)</f>
        <v>0</v>
      </c>
      <c r="I2802" s="6" t="n">
        <f aca="false">IF(1_Data_EDA!B2803="Second Class",1,0)</f>
        <v>0</v>
      </c>
      <c r="J2802" s="6" t="n">
        <f aca="false">IF(1_Data_EDA!B2803="Same Day",1,0)</f>
        <v>0</v>
      </c>
      <c r="K2802" s="6" t="n">
        <f aca="false">IF(1_Data_EDA!C2803="Corporate",1,0)</f>
        <v>1</v>
      </c>
      <c r="L2802" s="6" t="n">
        <f aca="false">IF(1_Data_EDA!C2803="Home Office",1,0)</f>
        <v>0</v>
      </c>
      <c r="M2802" s="6" t="n">
        <f aca="false">IF(1_Data_EDA!D2803="Europe",1,0)</f>
        <v>0</v>
      </c>
      <c r="N2802" s="6" t="n">
        <f aca="false">IF(1_Data_EDA!D2803="LATAM",1,0)</f>
        <v>0</v>
      </c>
      <c r="O2802" s="6" t="n">
        <f aca="false">IF(1_Data_EDA!D2803="Pacific Asia",1,0)</f>
        <v>1</v>
      </c>
      <c r="P2802" s="6" t="n">
        <f aca="false">IF(1_Data_EDA!D2803="USCA",1,0)</f>
        <v>0</v>
      </c>
      <c r="Q2802" s="6" t="n">
        <f aca="false">IF(C2802&gt;MEDIAN(C$5:C$8004),1,0)</f>
        <v>1</v>
      </c>
      <c r="R2802" s="6" t="n">
        <f aca="false">IF(D2802&gt;2,1,0)</f>
        <v>0</v>
      </c>
    </row>
    <row r="2803" customFormat="false" ht="15" hidden="false" customHeight="true" outlineLevel="0" collapsed="false">
      <c r="A2803" s="6" t="n">
        <f aca="false">1_Data_EDA!O2804</f>
        <v>1</v>
      </c>
      <c r="B2803" s="6" t="n">
        <f aca="false">1_Data_EDA!H2804</f>
        <v>4</v>
      </c>
      <c r="C2803" s="7" t="n">
        <f aca="false">1_Data_EDA!I2804</f>
        <v>199.9900055</v>
      </c>
      <c r="D2803" s="6" t="n">
        <f aca="false">1_Data_EDA!J2804</f>
        <v>1</v>
      </c>
      <c r="E2803" s="7" t="n">
        <f aca="false">1_Data_EDA!K2804</f>
        <v>199.9900055</v>
      </c>
      <c r="F2803" s="7" t="n">
        <f aca="false">1_Data_EDA!L2804</f>
        <v>0</v>
      </c>
      <c r="G2803" s="8" t="n">
        <f aca="false">1_Data_EDA!M2804</f>
        <v>0</v>
      </c>
      <c r="H2803" s="6" t="n">
        <f aca="false">IF(1_Data_EDA!B2804="First Class",1,0)</f>
        <v>0</v>
      </c>
      <c r="I2803" s="6" t="n">
        <f aca="false">IF(1_Data_EDA!B2804="Second Class",1,0)</f>
        <v>0</v>
      </c>
      <c r="J2803" s="6" t="n">
        <f aca="false">IF(1_Data_EDA!B2804="Same Day",1,0)</f>
        <v>0</v>
      </c>
      <c r="K2803" s="6" t="n">
        <f aca="false">IF(1_Data_EDA!C2804="Corporate",1,0)</f>
        <v>1</v>
      </c>
      <c r="L2803" s="6" t="n">
        <f aca="false">IF(1_Data_EDA!C2804="Home Office",1,0)</f>
        <v>0</v>
      </c>
      <c r="M2803" s="6" t="n">
        <f aca="false">IF(1_Data_EDA!D2804="Europe",1,0)</f>
        <v>0</v>
      </c>
      <c r="N2803" s="6" t="n">
        <f aca="false">IF(1_Data_EDA!D2804="LATAM",1,0)</f>
        <v>0</v>
      </c>
      <c r="O2803" s="6" t="n">
        <f aca="false">IF(1_Data_EDA!D2804="Pacific Asia",1,0)</f>
        <v>0</v>
      </c>
      <c r="P2803" s="6" t="n">
        <f aca="false">IF(1_Data_EDA!D2804="USCA",1,0)</f>
        <v>1</v>
      </c>
      <c r="Q2803" s="6" t="n">
        <f aca="false">IF(C2803&gt;MEDIAN(C$5:C$8004),1,0)</f>
        <v>1</v>
      </c>
      <c r="R2803" s="6" t="n">
        <f aca="false">IF(D2803&gt;2,1,0)</f>
        <v>0</v>
      </c>
    </row>
    <row r="2804" customFormat="false" ht="15" hidden="false" customHeight="true" outlineLevel="0" collapsed="false">
      <c r="A2804" s="6" t="n">
        <f aca="false">1_Data_EDA!O2805</f>
        <v>1</v>
      </c>
      <c r="B2804" s="6" t="n">
        <f aca="false">1_Data_EDA!H2805</f>
        <v>4</v>
      </c>
      <c r="C2804" s="7" t="n">
        <f aca="false">1_Data_EDA!I2805</f>
        <v>50</v>
      </c>
      <c r="D2804" s="6" t="n">
        <f aca="false">1_Data_EDA!J2805</f>
        <v>4</v>
      </c>
      <c r="E2804" s="7" t="n">
        <f aca="false">1_Data_EDA!K2805</f>
        <v>200</v>
      </c>
      <c r="F2804" s="7" t="n">
        <f aca="false">1_Data_EDA!L2805</f>
        <v>30</v>
      </c>
      <c r="G2804" s="8" t="n">
        <f aca="false">1_Data_EDA!M2805</f>
        <v>0.150000006</v>
      </c>
      <c r="H2804" s="6" t="n">
        <f aca="false">IF(1_Data_EDA!B2805="First Class",1,0)</f>
        <v>0</v>
      </c>
      <c r="I2804" s="6" t="n">
        <f aca="false">IF(1_Data_EDA!B2805="Second Class",1,0)</f>
        <v>0</v>
      </c>
      <c r="J2804" s="6" t="n">
        <f aca="false">IF(1_Data_EDA!B2805="Same Day",1,0)</f>
        <v>0</v>
      </c>
      <c r="K2804" s="6" t="n">
        <f aca="false">IF(1_Data_EDA!C2805="Corporate",1,0)</f>
        <v>0</v>
      </c>
      <c r="L2804" s="6" t="n">
        <f aca="false">IF(1_Data_EDA!C2805="Home Office",1,0)</f>
        <v>0</v>
      </c>
      <c r="M2804" s="6" t="n">
        <f aca="false">IF(1_Data_EDA!D2805="Europe",1,0)</f>
        <v>0</v>
      </c>
      <c r="N2804" s="6" t="n">
        <f aca="false">IF(1_Data_EDA!D2805="LATAM",1,0)</f>
        <v>1</v>
      </c>
      <c r="O2804" s="6" t="n">
        <f aca="false">IF(1_Data_EDA!D2805="Pacific Asia",1,0)</f>
        <v>0</v>
      </c>
      <c r="P2804" s="6" t="n">
        <f aca="false">IF(1_Data_EDA!D2805="USCA",1,0)</f>
        <v>0</v>
      </c>
      <c r="Q2804" s="6" t="n">
        <f aca="false">IF(C2804&gt;MEDIAN(C$5:C$8004),1,0)</f>
        <v>0</v>
      </c>
      <c r="R2804" s="6" t="n">
        <f aca="false">IF(D2804&gt;2,1,0)</f>
        <v>1</v>
      </c>
    </row>
    <row r="2805" customFormat="false" ht="15" hidden="false" customHeight="true" outlineLevel="0" collapsed="false">
      <c r="A2805" s="6" t="n">
        <f aca="false">1_Data_EDA!O2806</f>
        <v>1</v>
      </c>
      <c r="B2805" s="6" t="n">
        <f aca="false">1_Data_EDA!H2806</f>
        <v>4</v>
      </c>
      <c r="C2805" s="7" t="n">
        <f aca="false">1_Data_EDA!I2806</f>
        <v>199.9900055</v>
      </c>
      <c r="D2805" s="6" t="n">
        <f aca="false">1_Data_EDA!J2806</f>
        <v>1</v>
      </c>
      <c r="E2805" s="7" t="n">
        <f aca="false">1_Data_EDA!K2806</f>
        <v>199.9900055</v>
      </c>
      <c r="F2805" s="7" t="n">
        <f aca="false">1_Data_EDA!L2806</f>
        <v>36</v>
      </c>
      <c r="G2805" s="8" t="n">
        <f aca="false">1_Data_EDA!M2806</f>
        <v>0.180000007</v>
      </c>
      <c r="H2805" s="6" t="n">
        <f aca="false">IF(1_Data_EDA!B2806="First Class",1,0)</f>
        <v>0</v>
      </c>
      <c r="I2805" s="6" t="n">
        <f aca="false">IF(1_Data_EDA!B2806="Second Class",1,0)</f>
        <v>0</v>
      </c>
      <c r="J2805" s="6" t="n">
        <f aca="false">IF(1_Data_EDA!B2806="Same Day",1,0)</f>
        <v>0</v>
      </c>
      <c r="K2805" s="6" t="n">
        <f aca="false">IF(1_Data_EDA!C2806="Corporate",1,0)</f>
        <v>0</v>
      </c>
      <c r="L2805" s="6" t="n">
        <f aca="false">IF(1_Data_EDA!C2806="Home Office",1,0)</f>
        <v>1</v>
      </c>
      <c r="M2805" s="6" t="n">
        <f aca="false">IF(1_Data_EDA!D2806="Europe",1,0)</f>
        <v>0</v>
      </c>
      <c r="N2805" s="6" t="n">
        <f aca="false">IF(1_Data_EDA!D2806="LATAM",1,0)</f>
        <v>0</v>
      </c>
      <c r="O2805" s="6" t="n">
        <f aca="false">IF(1_Data_EDA!D2806="Pacific Asia",1,0)</f>
        <v>1</v>
      </c>
      <c r="P2805" s="6" t="n">
        <f aca="false">IF(1_Data_EDA!D2806="USCA",1,0)</f>
        <v>0</v>
      </c>
      <c r="Q2805" s="6" t="n">
        <f aca="false">IF(C2805&gt;MEDIAN(C$5:C$8004),1,0)</f>
        <v>1</v>
      </c>
      <c r="R2805" s="6" t="n">
        <f aca="false">IF(D2805&gt;2,1,0)</f>
        <v>0</v>
      </c>
    </row>
    <row r="2806" customFormat="false" ht="15" hidden="false" customHeight="true" outlineLevel="0" collapsed="false">
      <c r="A2806" s="6" t="n">
        <f aca="false">1_Data_EDA!O2807</f>
        <v>1</v>
      </c>
      <c r="B2806" s="6" t="n">
        <f aca="false">1_Data_EDA!H2807</f>
        <v>1</v>
      </c>
      <c r="C2806" s="7" t="n">
        <f aca="false">1_Data_EDA!I2807</f>
        <v>99.98999786</v>
      </c>
      <c r="D2806" s="6" t="n">
        <f aca="false">1_Data_EDA!J2807</f>
        <v>1</v>
      </c>
      <c r="E2806" s="7" t="n">
        <f aca="false">1_Data_EDA!K2807</f>
        <v>99.98999786</v>
      </c>
      <c r="F2806" s="7" t="n">
        <f aca="false">1_Data_EDA!L2807</f>
        <v>5.5</v>
      </c>
      <c r="G2806" s="8" t="n">
        <f aca="false">1_Data_EDA!M2807</f>
        <v>0.059999999</v>
      </c>
      <c r="H2806" s="6" t="n">
        <f aca="false">IF(1_Data_EDA!B2807="First Class",1,0)</f>
        <v>1</v>
      </c>
      <c r="I2806" s="6" t="n">
        <f aca="false">IF(1_Data_EDA!B2807="Second Class",1,0)</f>
        <v>0</v>
      </c>
      <c r="J2806" s="6" t="n">
        <f aca="false">IF(1_Data_EDA!B2807="Same Day",1,0)</f>
        <v>0</v>
      </c>
      <c r="K2806" s="6" t="n">
        <f aca="false">IF(1_Data_EDA!C2807="Corporate",1,0)</f>
        <v>0</v>
      </c>
      <c r="L2806" s="6" t="n">
        <f aca="false">IF(1_Data_EDA!C2807="Home Office",1,0)</f>
        <v>0</v>
      </c>
      <c r="M2806" s="6" t="n">
        <f aca="false">IF(1_Data_EDA!D2807="Europe",1,0)</f>
        <v>0</v>
      </c>
      <c r="N2806" s="6" t="n">
        <f aca="false">IF(1_Data_EDA!D2807="LATAM",1,0)</f>
        <v>0</v>
      </c>
      <c r="O2806" s="6" t="n">
        <f aca="false">IF(1_Data_EDA!D2807="Pacific Asia",1,0)</f>
        <v>0</v>
      </c>
      <c r="P2806" s="6" t="n">
        <f aca="false">IF(1_Data_EDA!D2807="USCA",1,0)</f>
        <v>1</v>
      </c>
      <c r="Q2806" s="6" t="n">
        <f aca="false">IF(C2806&gt;MEDIAN(C$5:C$8004),1,0)</f>
        <v>1</v>
      </c>
      <c r="R2806" s="6" t="n">
        <f aca="false">IF(D2806&gt;2,1,0)</f>
        <v>0</v>
      </c>
    </row>
    <row r="2807" customFormat="false" ht="15" hidden="false" customHeight="true" outlineLevel="0" collapsed="false">
      <c r="A2807" s="6" t="n">
        <f aca="false">1_Data_EDA!O2808</f>
        <v>0</v>
      </c>
      <c r="B2807" s="6" t="n">
        <f aca="false">1_Data_EDA!H2808</f>
        <v>4</v>
      </c>
      <c r="C2807" s="7" t="n">
        <f aca="false">1_Data_EDA!I2808</f>
        <v>24.98999977</v>
      </c>
      <c r="D2807" s="6" t="n">
        <f aca="false">1_Data_EDA!J2808</f>
        <v>4</v>
      </c>
      <c r="E2807" s="7" t="n">
        <f aca="false">1_Data_EDA!K2808</f>
        <v>99.95999908</v>
      </c>
      <c r="F2807" s="7" t="n">
        <f aca="false">1_Data_EDA!L2808</f>
        <v>24.98999977</v>
      </c>
      <c r="G2807" s="8" t="n">
        <f aca="false">1_Data_EDA!M2808</f>
        <v>0.25</v>
      </c>
      <c r="H2807" s="6" t="n">
        <f aca="false">IF(1_Data_EDA!B2808="First Class",1,0)</f>
        <v>0</v>
      </c>
      <c r="I2807" s="6" t="n">
        <f aca="false">IF(1_Data_EDA!B2808="Second Class",1,0)</f>
        <v>0</v>
      </c>
      <c r="J2807" s="6" t="n">
        <f aca="false">IF(1_Data_EDA!B2808="Same Day",1,0)</f>
        <v>0</v>
      </c>
      <c r="K2807" s="6" t="n">
        <f aca="false">IF(1_Data_EDA!C2808="Corporate",1,0)</f>
        <v>0</v>
      </c>
      <c r="L2807" s="6" t="n">
        <f aca="false">IF(1_Data_EDA!C2808="Home Office",1,0)</f>
        <v>0</v>
      </c>
      <c r="M2807" s="6" t="n">
        <f aca="false">IF(1_Data_EDA!D2808="Europe",1,0)</f>
        <v>0</v>
      </c>
      <c r="N2807" s="6" t="n">
        <f aca="false">IF(1_Data_EDA!D2808="LATAM",1,0)</f>
        <v>1</v>
      </c>
      <c r="O2807" s="6" t="n">
        <f aca="false">IF(1_Data_EDA!D2808="Pacific Asia",1,0)</f>
        <v>0</v>
      </c>
      <c r="P2807" s="6" t="n">
        <f aca="false">IF(1_Data_EDA!D2808="USCA",1,0)</f>
        <v>0</v>
      </c>
      <c r="Q2807" s="6" t="n">
        <f aca="false">IF(C2807&gt;MEDIAN(C$5:C$8004),1,0)</f>
        <v>0</v>
      </c>
      <c r="R2807" s="6" t="n">
        <f aca="false">IF(D2807&gt;2,1,0)</f>
        <v>1</v>
      </c>
    </row>
    <row r="2808" customFormat="false" ht="15" hidden="false" customHeight="true" outlineLevel="0" collapsed="false">
      <c r="A2808" s="6" t="n">
        <f aca="false">1_Data_EDA!O2809</f>
        <v>0</v>
      </c>
      <c r="B2808" s="6" t="n">
        <f aca="false">1_Data_EDA!H2809</f>
        <v>4</v>
      </c>
      <c r="C2808" s="7" t="n">
        <f aca="false">1_Data_EDA!I2809</f>
        <v>357.1000061</v>
      </c>
      <c r="D2808" s="6" t="n">
        <f aca="false">1_Data_EDA!J2809</f>
        <v>1</v>
      </c>
      <c r="E2808" s="7" t="n">
        <f aca="false">1_Data_EDA!K2809</f>
        <v>357.1000061</v>
      </c>
      <c r="F2808" s="7" t="n">
        <f aca="false">1_Data_EDA!L2809</f>
        <v>10.71000004</v>
      </c>
      <c r="G2808" s="8" t="n">
        <f aca="false">1_Data_EDA!M2809</f>
        <v>0.029999999</v>
      </c>
      <c r="H2808" s="6" t="n">
        <f aca="false">IF(1_Data_EDA!B2809="First Class",1,0)</f>
        <v>0</v>
      </c>
      <c r="I2808" s="6" t="n">
        <f aca="false">IF(1_Data_EDA!B2809="Second Class",1,0)</f>
        <v>0</v>
      </c>
      <c r="J2808" s="6" t="n">
        <f aca="false">IF(1_Data_EDA!B2809="Same Day",1,0)</f>
        <v>0</v>
      </c>
      <c r="K2808" s="6" t="n">
        <f aca="false">IF(1_Data_EDA!C2809="Corporate",1,0)</f>
        <v>1</v>
      </c>
      <c r="L2808" s="6" t="n">
        <f aca="false">IF(1_Data_EDA!C2809="Home Office",1,0)</f>
        <v>0</v>
      </c>
      <c r="M2808" s="6" t="n">
        <f aca="false">IF(1_Data_EDA!D2809="Europe",1,0)</f>
        <v>1</v>
      </c>
      <c r="N2808" s="6" t="n">
        <f aca="false">IF(1_Data_EDA!D2809="LATAM",1,0)</f>
        <v>0</v>
      </c>
      <c r="O2808" s="6" t="n">
        <f aca="false">IF(1_Data_EDA!D2809="Pacific Asia",1,0)</f>
        <v>0</v>
      </c>
      <c r="P2808" s="6" t="n">
        <f aca="false">IF(1_Data_EDA!D2809="USCA",1,0)</f>
        <v>0</v>
      </c>
      <c r="Q2808" s="6" t="n">
        <f aca="false">IF(C2808&gt;MEDIAN(C$5:C$8004),1,0)</f>
        <v>1</v>
      </c>
      <c r="R2808" s="6" t="n">
        <f aca="false">IF(D2808&gt;2,1,0)</f>
        <v>0</v>
      </c>
    </row>
    <row r="2809" customFormat="false" ht="15" hidden="false" customHeight="true" outlineLevel="0" collapsed="false">
      <c r="A2809" s="6" t="n">
        <f aca="false">1_Data_EDA!O2810</f>
        <v>0</v>
      </c>
      <c r="B2809" s="6" t="n">
        <f aca="false">1_Data_EDA!H2810</f>
        <v>4</v>
      </c>
      <c r="C2809" s="7" t="n">
        <f aca="false">1_Data_EDA!I2810</f>
        <v>59.99000168</v>
      </c>
      <c r="D2809" s="6" t="n">
        <f aca="false">1_Data_EDA!J2810</f>
        <v>5</v>
      </c>
      <c r="E2809" s="7" t="n">
        <f aca="false">1_Data_EDA!K2810</f>
        <v>299.9500122</v>
      </c>
      <c r="F2809" s="7" t="n">
        <f aca="false">1_Data_EDA!L2810</f>
        <v>44.99000168</v>
      </c>
      <c r="G2809" s="8" t="n">
        <f aca="false">1_Data_EDA!M2810</f>
        <v>0.150000006</v>
      </c>
      <c r="H2809" s="6" t="n">
        <f aca="false">IF(1_Data_EDA!B2810="First Class",1,0)</f>
        <v>0</v>
      </c>
      <c r="I2809" s="6" t="n">
        <f aca="false">IF(1_Data_EDA!B2810="Second Class",1,0)</f>
        <v>0</v>
      </c>
      <c r="J2809" s="6" t="n">
        <f aca="false">IF(1_Data_EDA!B2810="Same Day",1,0)</f>
        <v>0</v>
      </c>
      <c r="K2809" s="6" t="n">
        <f aca="false">IF(1_Data_EDA!C2810="Corporate",1,0)</f>
        <v>0</v>
      </c>
      <c r="L2809" s="6" t="n">
        <f aca="false">IF(1_Data_EDA!C2810="Home Office",1,0)</f>
        <v>0</v>
      </c>
      <c r="M2809" s="6" t="n">
        <f aca="false">IF(1_Data_EDA!D2810="Europe",1,0)</f>
        <v>0</v>
      </c>
      <c r="N2809" s="6" t="n">
        <f aca="false">IF(1_Data_EDA!D2810="LATAM",1,0)</f>
        <v>0</v>
      </c>
      <c r="O2809" s="6" t="n">
        <f aca="false">IF(1_Data_EDA!D2810="Pacific Asia",1,0)</f>
        <v>1</v>
      </c>
      <c r="P2809" s="6" t="n">
        <f aca="false">IF(1_Data_EDA!D2810="USCA",1,0)</f>
        <v>0</v>
      </c>
      <c r="Q2809" s="6" t="n">
        <f aca="false">IF(C2809&gt;MEDIAN(C$5:C$8004),1,0)</f>
        <v>0</v>
      </c>
      <c r="R2809" s="6" t="n">
        <f aca="false">IF(D2809&gt;2,1,0)</f>
        <v>1</v>
      </c>
    </row>
    <row r="2810" customFormat="false" ht="15" hidden="false" customHeight="true" outlineLevel="0" collapsed="false">
      <c r="A2810" s="6" t="n">
        <f aca="false">1_Data_EDA!O2811</f>
        <v>0</v>
      </c>
      <c r="B2810" s="6" t="n">
        <f aca="false">1_Data_EDA!H2811</f>
        <v>4</v>
      </c>
      <c r="C2810" s="7" t="n">
        <f aca="false">1_Data_EDA!I2811</f>
        <v>399.980011</v>
      </c>
      <c r="D2810" s="6" t="n">
        <f aca="false">1_Data_EDA!J2811</f>
        <v>1</v>
      </c>
      <c r="E2810" s="7" t="n">
        <f aca="false">1_Data_EDA!K2811</f>
        <v>399.980011</v>
      </c>
      <c r="F2810" s="7" t="n">
        <f aca="false">1_Data_EDA!L2811</f>
        <v>28</v>
      </c>
      <c r="G2810" s="8" t="n">
        <f aca="false">1_Data_EDA!M2811</f>
        <v>0.07</v>
      </c>
      <c r="H2810" s="6" t="n">
        <f aca="false">IF(1_Data_EDA!B2811="First Class",1,0)</f>
        <v>0</v>
      </c>
      <c r="I2810" s="6" t="n">
        <f aca="false">IF(1_Data_EDA!B2811="Second Class",1,0)</f>
        <v>0</v>
      </c>
      <c r="J2810" s="6" t="n">
        <f aca="false">IF(1_Data_EDA!B2811="Same Day",1,0)</f>
        <v>0</v>
      </c>
      <c r="K2810" s="6" t="n">
        <f aca="false">IF(1_Data_EDA!C2811="Corporate",1,0)</f>
        <v>1</v>
      </c>
      <c r="L2810" s="6" t="n">
        <f aca="false">IF(1_Data_EDA!C2811="Home Office",1,0)</f>
        <v>0</v>
      </c>
      <c r="M2810" s="6" t="n">
        <f aca="false">IF(1_Data_EDA!D2811="Europe",1,0)</f>
        <v>0</v>
      </c>
      <c r="N2810" s="6" t="n">
        <f aca="false">IF(1_Data_EDA!D2811="LATAM",1,0)</f>
        <v>1</v>
      </c>
      <c r="O2810" s="6" t="n">
        <f aca="false">IF(1_Data_EDA!D2811="Pacific Asia",1,0)</f>
        <v>0</v>
      </c>
      <c r="P2810" s="6" t="n">
        <f aca="false">IF(1_Data_EDA!D2811="USCA",1,0)</f>
        <v>0</v>
      </c>
      <c r="Q2810" s="6" t="n">
        <f aca="false">IF(C2810&gt;MEDIAN(C$5:C$8004),1,0)</f>
        <v>1</v>
      </c>
      <c r="R2810" s="6" t="n">
        <f aca="false">IF(D2810&gt;2,1,0)</f>
        <v>0</v>
      </c>
    </row>
    <row r="2811" customFormat="false" ht="15" hidden="false" customHeight="true" outlineLevel="0" collapsed="false">
      <c r="A2811" s="6" t="n">
        <f aca="false">1_Data_EDA!O2812</f>
        <v>1</v>
      </c>
      <c r="B2811" s="6" t="n">
        <f aca="false">1_Data_EDA!H2812</f>
        <v>0</v>
      </c>
      <c r="C2811" s="7" t="n">
        <f aca="false">1_Data_EDA!I2812</f>
        <v>399.980011</v>
      </c>
      <c r="D2811" s="6" t="n">
        <f aca="false">1_Data_EDA!J2812</f>
        <v>1</v>
      </c>
      <c r="E2811" s="7" t="n">
        <f aca="false">1_Data_EDA!K2812</f>
        <v>399.980011</v>
      </c>
      <c r="F2811" s="7" t="n">
        <f aca="false">1_Data_EDA!L2812</f>
        <v>22</v>
      </c>
      <c r="G2811" s="8" t="n">
        <f aca="false">1_Data_EDA!M2812</f>
        <v>0.059999999</v>
      </c>
      <c r="H2811" s="6" t="n">
        <f aca="false">IF(1_Data_EDA!B2812="First Class",1,0)</f>
        <v>0</v>
      </c>
      <c r="I2811" s="6" t="n">
        <f aca="false">IF(1_Data_EDA!B2812="Second Class",1,0)</f>
        <v>0</v>
      </c>
      <c r="J2811" s="6" t="n">
        <f aca="false">IF(1_Data_EDA!B2812="Same Day",1,0)</f>
        <v>1</v>
      </c>
      <c r="K2811" s="6" t="n">
        <f aca="false">IF(1_Data_EDA!C2812="Corporate",1,0)</f>
        <v>0</v>
      </c>
      <c r="L2811" s="6" t="n">
        <f aca="false">IF(1_Data_EDA!C2812="Home Office",1,0)</f>
        <v>0</v>
      </c>
      <c r="M2811" s="6" t="n">
        <f aca="false">IF(1_Data_EDA!D2812="Europe",1,0)</f>
        <v>1</v>
      </c>
      <c r="N2811" s="6" t="n">
        <f aca="false">IF(1_Data_EDA!D2812="LATAM",1,0)</f>
        <v>0</v>
      </c>
      <c r="O2811" s="6" t="n">
        <f aca="false">IF(1_Data_EDA!D2812="Pacific Asia",1,0)</f>
        <v>0</v>
      </c>
      <c r="P2811" s="6" t="n">
        <f aca="false">IF(1_Data_EDA!D2812="USCA",1,0)</f>
        <v>0</v>
      </c>
      <c r="Q2811" s="6" t="n">
        <f aca="false">IF(C2811&gt;MEDIAN(C$5:C$8004),1,0)</f>
        <v>1</v>
      </c>
      <c r="R2811" s="6" t="n">
        <f aca="false">IF(D2811&gt;2,1,0)</f>
        <v>0</v>
      </c>
    </row>
    <row r="2812" customFormat="false" ht="15" hidden="false" customHeight="true" outlineLevel="0" collapsed="false">
      <c r="A2812" s="6" t="n">
        <f aca="false">1_Data_EDA!O2813</f>
        <v>0</v>
      </c>
      <c r="B2812" s="6" t="n">
        <f aca="false">1_Data_EDA!H2813</f>
        <v>4</v>
      </c>
      <c r="C2812" s="7" t="n">
        <f aca="false">1_Data_EDA!I2813</f>
        <v>99.98999786</v>
      </c>
      <c r="D2812" s="6" t="n">
        <f aca="false">1_Data_EDA!J2813</f>
        <v>2</v>
      </c>
      <c r="E2812" s="7" t="n">
        <f aca="false">1_Data_EDA!K2813</f>
        <v>199.9799957</v>
      </c>
      <c r="F2812" s="7" t="n">
        <f aca="false">1_Data_EDA!L2813</f>
        <v>6</v>
      </c>
      <c r="G2812" s="8" t="n">
        <f aca="false">1_Data_EDA!M2813</f>
        <v>0.029999999</v>
      </c>
      <c r="H2812" s="6" t="n">
        <f aca="false">IF(1_Data_EDA!B2813="First Class",1,0)</f>
        <v>0</v>
      </c>
      <c r="I2812" s="6" t="n">
        <f aca="false">IF(1_Data_EDA!B2813="Second Class",1,0)</f>
        <v>0</v>
      </c>
      <c r="J2812" s="6" t="n">
        <f aca="false">IF(1_Data_EDA!B2813="Same Day",1,0)</f>
        <v>0</v>
      </c>
      <c r="K2812" s="6" t="n">
        <f aca="false">IF(1_Data_EDA!C2813="Corporate",1,0)</f>
        <v>1</v>
      </c>
      <c r="L2812" s="6" t="n">
        <f aca="false">IF(1_Data_EDA!C2813="Home Office",1,0)</f>
        <v>0</v>
      </c>
      <c r="M2812" s="6" t="n">
        <f aca="false">IF(1_Data_EDA!D2813="Europe",1,0)</f>
        <v>1</v>
      </c>
      <c r="N2812" s="6" t="n">
        <f aca="false">IF(1_Data_EDA!D2813="LATAM",1,0)</f>
        <v>0</v>
      </c>
      <c r="O2812" s="6" t="n">
        <f aca="false">IF(1_Data_EDA!D2813="Pacific Asia",1,0)</f>
        <v>0</v>
      </c>
      <c r="P2812" s="6" t="n">
        <f aca="false">IF(1_Data_EDA!D2813="USCA",1,0)</f>
        <v>0</v>
      </c>
      <c r="Q2812" s="6" t="n">
        <f aca="false">IF(C2812&gt;MEDIAN(C$5:C$8004),1,0)</f>
        <v>1</v>
      </c>
      <c r="R2812" s="6" t="n">
        <f aca="false">IF(D2812&gt;2,1,0)</f>
        <v>0</v>
      </c>
    </row>
    <row r="2813" customFormat="false" ht="15" hidden="false" customHeight="true" outlineLevel="0" collapsed="false">
      <c r="A2813" s="6" t="n">
        <f aca="false">1_Data_EDA!O2814</f>
        <v>1</v>
      </c>
      <c r="B2813" s="6" t="n">
        <f aca="false">1_Data_EDA!H2814</f>
        <v>1</v>
      </c>
      <c r="C2813" s="7" t="n">
        <f aca="false">1_Data_EDA!I2814</f>
        <v>129.9900055</v>
      </c>
      <c r="D2813" s="6" t="n">
        <f aca="false">1_Data_EDA!J2814</f>
        <v>1</v>
      </c>
      <c r="E2813" s="7" t="n">
        <f aca="false">1_Data_EDA!K2814</f>
        <v>129.9900055</v>
      </c>
      <c r="F2813" s="7" t="n">
        <f aca="false">1_Data_EDA!L2814</f>
        <v>11.69999981</v>
      </c>
      <c r="G2813" s="8" t="n">
        <f aca="false">1_Data_EDA!M2814</f>
        <v>0.090000004</v>
      </c>
      <c r="H2813" s="6" t="n">
        <f aca="false">IF(1_Data_EDA!B2814="First Class",1,0)</f>
        <v>1</v>
      </c>
      <c r="I2813" s="6" t="n">
        <f aca="false">IF(1_Data_EDA!B2814="Second Class",1,0)</f>
        <v>0</v>
      </c>
      <c r="J2813" s="6" t="n">
        <f aca="false">IF(1_Data_EDA!B2814="Same Day",1,0)</f>
        <v>0</v>
      </c>
      <c r="K2813" s="6" t="n">
        <f aca="false">IF(1_Data_EDA!C2814="Corporate",1,0)</f>
        <v>0</v>
      </c>
      <c r="L2813" s="6" t="n">
        <f aca="false">IF(1_Data_EDA!C2814="Home Office",1,0)</f>
        <v>0</v>
      </c>
      <c r="M2813" s="6" t="n">
        <f aca="false">IF(1_Data_EDA!D2814="Europe",1,0)</f>
        <v>0</v>
      </c>
      <c r="N2813" s="6" t="n">
        <f aca="false">IF(1_Data_EDA!D2814="LATAM",1,0)</f>
        <v>1</v>
      </c>
      <c r="O2813" s="6" t="n">
        <f aca="false">IF(1_Data_EDA!D2814="Pacific Asia",1,0)</f>
        <v>0</v>
      </c>
      <c r="P2813" s="6" t="n">
        <f aca="false">IF(1_Data_EDA!D2814="USCA",1,0)</f>
        <v>0</v>
      </c>
      <c r="Q2813" s="6" t="n">
        <f aca="false">IF(C2813&gt;MEDIAN(C$5:C$8004),1,0)</f>
        <v>1</v>
      </c>
      <c r="R2813" s="6" t="n">
        <f aca="false">IF(D2813&gt;2,1,0)</f>
        <v>0</v>
      </c>
    </row>
    <row r="2814" customFormat="false" ht="15" hidden="false" customHeight="true" outlineLevel="0" collapsed="false">
      <c r="A2814" s="6" t="n">
        <f aca="false">1_Data_EDA!O2815</f>
        <v>1</v>
      </c>
      <c r="B2814" s="6" t="n">
        <f aca="false">1_Data_EDA!H2815</f>
        <v>0</v>
      </c>
      <c r="C2814" s="7" t="n">
        <f aca="false">1_Data_EDA!I2815</f>
        <v>199.9900055</v>
      </c>
      <c r="D2814" s="6" t="n">
        <f aca="false">1_Data_EDA!J2815</f>
        <v>1</v>
      </c>
      <c r="E2814" s="7" t="n">
        <f aca="false">1_Data_EDA!K2815</f>
        <v>199.9900055</v>
      </c>
      <c r="F2814" s="7" t="n">
        <f aca="false">1_Data_EDA!L2815</f>
        <v>26</v>
      </c>
      <c r="G2814" s="8" t="n">
        <f aca="false">1_Data_EDA!M2815</f>
        <v>0.129999995</v>
      </c>
      <c r="H2814" s="6" t="n">
        <f aca="false">IF(1_Data_EDA!B2815="First Class",1,0)</f>
        <v>0</v>
      </c>
      <c r="I2814" s="6" t="n">
        <f aca="false">IF(1_Data_EDA!B2815="Second Class",1,0)</f>
        <v>0</v>
      </c>
      <c r="J2814" s="6" t="n">
        <f aca="false">IF(1_Data_EDA!B2815="Same Day",1,0)</f>
        <v>1</v>
      </c>
      <c r="K2814" s="6" t="n">
        <f aca="false">IF(1_Data_EDA!C2815="Corporate",1,0)</f>
        <v>0</v>
      </c>
      <c r="L2814" s="6" t="n">
        <f aca="false">IF(1_Data_EDA!C2815="Home Office",1,0)</f>
        <v>0</v>
      </c>
      <c r="M2814" s="6" t="n">
        <f aca="false">IF(1_Data_EDA!D2815="Europe",1,0)</f>
        <v>0</v>
      </c>
      <c r="N2814" s="6" t="n">
        <f aca="false">IF(1_Data_EDA!D2815="LATAM",1,0)</f>
        <v>1</v>
      </c>
      <c r="O2814" s="6" t="n">
        <f aca="false">IF(1_Data_EDA!D2815="Pacific Asia",1,0)</f>
        <v>0</v>
      </c>
      <c r="P2814" s="6" t="n">
        <f aca="false">IF(1_Data_EDA!D2815="USCA",1,0)</f>
        <v>0</v>
      </c>
      <c r="Q2814" s="6" t="n">
        <f aca="false">IF(C2814&gt;MEDIAN(C$5:C$8004),1,0)</f>
        <v>1</v>
      </c>
      <c r="R2814" s="6" t="n">
        <f aca="false">IF(D2814&gt;2,1,0)</f>
        <v>0</v>
      </c>
    </row>
    <row r="2815" customFormat="false" ht="15" hidden="false" customHeight="true" outlineLevel="0" collapsed="false">
      <c r="A2815" s="6" t="n">
        <f aca="false">1_Data_EDA!O2816</f>
        <v>0</v>
      </c>
      <c r="B2815" s="6" t="n">
        <f aca="false">1_Data_EDA!H2816</f>
        <v>4</v>
      </c>
      <c r="C2815" s="7" t="n">
        <f aca="false">1_Data_EDA!I2816</f>
        <v>99.98999786</v>
      </c>
      <c r="D2815" s="6" t="n">
        <f aca="false">1_Data_EDA!J2816</f>
        <v>4</v>
      </c>
      <c r="E2815" s="7" t="n">
        <f aca="false">1_Data_EDA!K2816</f>
        <v>399.9599915</v>
      </c>
      <c r="F2815" s="7" t="n">
        <f aca="false">1_Data_EDA!L2816</f>
        <v>20</v>
      </c>
      <c r="G2815" s="8" t="n">
        <f aca="false">1_Data_EDA!M2816</f>
        <v>0.050000001</v>
      </c>
      <c r="H2815" s="6" t="n">
        <f aca="false">IF(1_Data_EDA!B2816="First Class",1,0)</f>
        <v>0</v>
      </c>
      <c r="I2815" s="6" t="n">
        <f aca="false">IF(1_Data_EDA!B2816="Second Class",1,0)</f>
        <v>0</v>
      </c>
      <c r="J2815" s="6" t="n">
        <f aca="false">IF(1_Data_EDA!B2816="Same Day",1,0)</f>
        <v>0</v>
      </c>
      <c r="K2815" s="6" t="n">
        <f aca="false">IF(1_Data_EDA!C2816="Corporate",1,0)</f>
        <v>0</v>
      </c>
      <c r="L2815" s="6" t="n">
        <f aca="false">IF(1_Data_EDA!C2816="Home Office",1,0)</f>
        <v>1</v>
      </c>
      <c r="M2815" s="6" t="n">
        <f aca="false">IF(1_Data_EDA!D2816="Europe",1,0)</f>
        <v>0</v>
      </c>
      <c r="N2815" s="6" t="n">
        <f aca="false">IF(1_Data_EDA!D2816="LATAM",1,0)</f>
        <v>0</v>
      </c>
      <c r="O2815" s="6" t="n">
        <f aca="false">IF(1_Data_EDA!D2816="Pacific Asia",1,0)</f>
        <v>1</v>
      </c>
      <c r="P2815" s="6" t="n">
        <f aca="false">IF(1_Data_EDA!D2816="USCA",1,0)</f>
        <v>0</v>
      </c>
      <c r="Q2815" s="6" t="n">
        <f aca="false">IF(C2815&gt;MEDIAN(C$5:C$8004),1,0)</f>
        <v>1</v>
      </c>
      <c r="R2815" s="6" t="n">
        <f aca="false">IF(D2815&gt;2,1,0)</f>
        <v>1</v>
      </c>
    </row>
    <row r="2816" customFormat="false" ht="15" hidden="false" customHeight="true" outlineLevel="0" collapsed="false">
      <c r="A2816" s="6" t="n">
        <f aca="false">1_Data_EDA!O2817</f>
        <v>1</v>
      </c>
      <c r="B2816" s="6" t="n">
        <f aca="false">1_Data_EDA!H2817</f>
        <v>1</v>
      </c>
      <c r="C2816" s="7" t="n">
        <f aca="false">1_Data_EDA!I2817</f>
        <v>399.980011</v>
      </c>
      <c r="D2816" s="6" t="n">
        <f aca="false">1_Data_EDA!J2817</f>
        <v>1</v>
      </c>
      <c r="E2816" s="7" t="n">
        <f aca="false">1_Data_EDA!K2817</f>
        <v>399.980011</v>
      </c>
      <c r="F2816" s="7" t="n">
        <f aca="false">1_Data_EDA!L2817</f>
        <v>64</v>
      </c>
      <c r="G2816" s="8" t="n">
        <f aca="false">1_Data_EDA!M2817</f>
        <v>0.159999996</v>
      </c>
      <c r="H2816" s="6" t="n">
        <f aca="false">IF(1_Data_EDA!B2817="First Class",1,0)</f>
        <v>1</v>
      </c>
      <c r="I2816" s="6" t="n">
        <f aca="false">IF(1_Data_EDA!B2817="Second Class",1,0)</f>
        <v>0</v>
      </c>
      <c r="J2816" s="6" t="n">
        <f aca="false">IF(1_Data_EDA!B2817="Same Day",1,0)</f>
        <v>0</v>
      </c>
      <c r="K2816" s="6" t="n">
        <f aca="false">IF(1_Data_EDA!C2817="Corporate",1,0)</f>
        <v>0</v>
      </c>
      <c r="L2816" s="6" t="n">
        <f aca="false">IF(1_Data_EDA!C2817="Home Office",1,0)</f>
        <v>0</v>
      </c>
      <c r="M2816" s="6" t="n">
        <f aca="false">IF(1_Data_EDA!D2817="Europe",1,0)</f>
        <v>0</v>
      </c>
      <c r="N2816" s="6" t="n">
        <f aca="false">IF(1_Data_EDA!D2817="LATAM",1,0)</f>
        <v>1</v>
      </c>
      <c r="O2816" s="6" t="n">
        <f aca="false">IF(1_Data_EDA!D2817="Pacific Asia",1,0)</f>
        <v>0</v>
      </c>
      <c r="P2816" s="6" t="n">
        <f aca="false">IF(1_Data_EDA!D2817="USCA",1,0)</f>
        <v>0</v>
      </c>
      <c r="Q2816" s="6" t="n">
        <f aca="false">IF(C2816&gt;MEDIAN(C$5:C$8004),1,0)</f>
        <v>1</v>
      </c>
      <c r="R2816" s="6" t="n">
        <f aca="false">IF(D2816&gt;2,1,0)</f>
        <v>0</v>
      </c>
    </row>
    <row r="2817" customFormat="false" ht="15" hidden="false" customHeight="true" outlineLevel="0" collapsed="false">
      <c r="A2817" s="6" t="n">
        <f aca="false">1_Data_EDA!O2818</f>
        <v>1</v>
      </c>
      <c r="B2817" s="6" t="n">
        <f aca="false">1_Data_EDA!H2818</f>
        <v>0</v>
      </c>
      <c r="C2817" s="7" t="n">
        <f aca="false">1_Data_EDA!I2818</f>
        <v>327.75</v>
      </c>
      <c r="D2817" s="6" t="n">
        <f aca="false">1_Data_EDA!J2818</f>
        <v>1</v>
      </c>
      <c r="E2817" s="7" t="n">
        <f aca="false">1_Data_EDA!K2818</f>
        <v>327.75</v>
      </c>
      <c r="F2817" s="7" t="n">
        <f aca="false">1_Data_EDA!L2818</f>
        <v>42.61000061</v>
      </c>
      <c r="G2817" s="8" t="n">
        <f aca="false">1_Data_EDA!M2818</f>
        <v>0.129999995</v>
      </c>
      <c r="H2817" s="6" t="n">
        <f aca="false">IF(1_Data_EDA!B2818="First Class",1,0)</f>
        <v>0</v>
      </c>
      <c r="I2817" s="6" t="n">
        <f aca="false">IF(1_Data_EDA!B2818="Second Class",1,0)</f>
        <v>0</v>
      </c>
      <c r="J2817" s="6" t="n">
        <f aca="false">IF(1_Data_EDA!B2818="Same Day",1,0)</f>
        <v>1</v>
      </c>
      <c r="K2817" s="6" t="n">
        <f aca="false">IF(1_Data_EDA!C2818="Corporate",1,0)</f>
        <v>1</v>
      </c>
      <c r="L2817" s="6" t="n">
        <f aca="false">IF(1_Data_EDA!C2818="Home Office",1,0)</f>
        <v>0</v>
      </c>
      <c r="M2817" s="6" t="n">
        <f aca="false">IF(1_Data_EDA!D2818="Europe",1,0)</f>
        <v>0</v>
      </c>
      <c r="N2817" s="6" t="n">
        <f aca="false">IF(1_Data_EDA!D2818="LATAM",1,0)</f>
        <v>0</v>
      </c>
      <c r="O2817" s="6" t="n">
        <f aca="false">IF(1_Data_EDA!D2818="Pacific Asia",1,0)</f>
        <v>1</v>
      </c>
      <c r="P2817" s="6" t="n">
        <f aca="false">IF(1_Data_EDA!D2818="USCA",1,0)</f>
        <v>0</v>
      </c>
      <c r="Q2817" s="6" t="n">
        <f aca="false">IF(C2817&gt;MEDIAN(C$5:C$8004),1,0)</f>
        <v>1</v>
      </c>
      <c r="R2817" s="6" t="n">
        <f aca="false">IF(D2817&gt;2,1,0)</f>
        <v>0</v>
      </c>
    </row>
    <row r="2818" customFormat="false" ht="15" hidden="false" customHeight="true" outlineLevel="0" collapsed="false">
      <c r="A2818" s="6" t="n">
        <f aca="false">1_Data_EDA!O2819</f>
        <v>1</v>
      </c>
      <c r="B2818" s="6" t="n">
        <f aca="false">1_Data_EDA!H2819</f>
        <v>4</v>
      </c>
      <c r="C2818" s="7" t="n">
        <f aca="false">1_Data_EDA!I2819</f>
        <v>59.99000168</v>
      </c>
      <c r="D2818" s="6" t="n">
        <f aca="false">1_Data_EDA!J2819</f>
        <v>3</v>
      </c>
      <c r="E2818" s="7" t="n">
        <f aca="false">1_Data_EDA!K2819</f>
        <v>179.9700012</v>
      </c>
      <c r="F2818" s="7" t="n">
        <f aca="false">1_Data_EDA!L2819</f>
        <v>0</v>
      </c>
      <c r="G2818" s="8" t="n">
        <f aca="false">1_Data_EDA!M2819</f>
        <v>0</v>
      </c>
      <c r="H2818" s="6" t="n">
        <f aca="false">IF(1_Data_EDA!B2819="First Class",1,0)</f>
        <v>0</v>
      </c>
      <c r="I2818" s="6" t="n">
        <f aca="false">IF(1_Data_EDA!B2819="Second Class",1,0)</f>
        <v>0</v>
      </c>
      <c r="J2818" s="6" t="n">
        <f aca="false">IF(1_Data_EDA!B2819="Same Day",1,0)</f>
        <v>0</v>
      </c>
      <c r="K2818" s="6" t="n">
        <f aca="false">IF(1_Data_EDA!C2819="Corporate",1,0)</f>
        <v>0</v>
      </c>
      <c r="L2818" s="6" t="n">
        <f aca="false">IF(1_Data_EDA!C2819="Home Office",1,0)</f>
        <v>0</v>
      </c>
      <c r="M2818" s="6" t="n">
        <f aca="false">IF(1_Data_EDA!D2819="Europe",1,0)</f>
        <v>0</v>
      </c>
      <c r="N2818" s="6" t="n">
        <f aca="false">IF(1_Data_EDA!D2819="LATAM",1,0)</f>
        <v>0</v>
      </c>
      <c r="O2818" s="6" t="n">
        <f aca="false">IF(1_Data_EDA!D2819="Pacific Asia",1,0)</f>
        <v>1</v>
      </c>
      <c r="P2818" s="6" t="n">
        <f aca="false">IF(1_Data_EDA!D2819="USCA",1,0)</f>
        <v>0</v>
      </c>
      <c r="Q2818" s="6" t="n">
        <f aca="false">IF(C2818&gt;MEDIAN(C$5:C$8004),1,0)</f>
        <v>0</v>
      </c>
      <c r="R2818" s="6" t="n">
        <f aca="false">IF(D2818&gt;2,1,0)</f>
        <v>1</v>
      </c>
    </row>
    <row r="2819" customFormat="false" ht="15" hidden="false" customHeight="true" outlineLevel="0" collapsed="false">
      <c r="A2819" s="6" t="n">
        <f aca="false">1_Data_EDA!O2820</f>
        <v>1</v>
      </c>
      <c r="B2819" s="6" t="n">
        <f aca="false">1_Data_EDA!H2820</f>
        <v>1</v>
      </c>
      <c r="C2819" s="7" t="n">
        <f aca="false">1_Data_EDA!I2820</f>
        <v>59.99000168</v>
      </c>
      <c r="D2819" s="6" t="n">
        <f aca="false">1_Data_EDA!J2820</f>
        <v>2</v>
      </c>
      <c r="E2819" s="7" t="n">
        <f aca="false">1_Data_EDA!K2820</f>
        <v>119.9800034</v>
      </c>
      <c r="F2819" s="7" t="n">
        <f aca="false">1_Data_EDA!L2820</f>
        <v>24</v>
      </c>
      <c r="G2819" s="8" t="n">
        <f aca="false">1_Data_EDA!M2820</f>
        <v>0.200000003</v>
      </c>
      <c r="H2819" s="6" t="n">
        <f aca="false">IF(1_Data_EDA!B2820="First Class",1,0)</f>
        <v>1</v>
      </c>
      <c r="I2819" s="6" t="n">
        <f aca="false">IF(1_Data_EDA!B2820="Second Class",1,0)</f>
        <v>0</v>
      </c>
      <c r="J2819" s="6" t="n">
        <f aca="false">IF(1_Data_EDA!B2820="Same Day",1,0)</f>
        <v>0</v>
      </c>
      <c r="K2819" s="6" t="n">
        <f aca="false">IF(1_Data_EDA!C2820="Corporate",1,0)</f>
        <v>1</v>
      </c>
      <c r="L2819" s="6" t="n">
        <f aca="false">IF(1_Data_EDA!C2820="Home Office",1,0)</f>
        <v>0</v>
      </c>
      <c r="M2819" s="6" t="n">
        <f aca="false">IF(1_Data_EDA!D2820="Europe",1,0)</f>
        <v>0</v>
      </c>
      <c r="N2819" s="6" t="n">
        <f aca="false">IF(1_Data_EDA!D2820="LATAM",1,0)</f>
        <v>1</v>
      </c>
      <c r="O2819" s="6" t="n">
        <f aca="false">IF(1_Data_EDA!D2820="Pacific Asia",1,0)</f>
        <v>0</v>
      </c>
      <c r="P2819" s="6" t="n">
        <f aca="false">IF(1_Data_EDA!D2820="USCA",1,0)</f>
        <v>0</v>
      </c>
      <c r="Q2819" s="6" t="n">
        <f aca="false">IF(C2819&gt;MEDIAN(C$5:C$8004),1,0)</f>
        <v>0</v>
      </c>
      <c r="R2819" s="6" t="n">
        <f aca="false">IF(D2819&gt;2,1,0)</f>
        <v>0</v>
      </c>
    </row>
    <row r="2820" customFormat="false" ht="15" hidden="false" customHeight="true" outlineLevel="0" collapsed="false">
      <c r="A2820" s="6" t="n">
        <f aca="false">1_Data_EDA!O2821</f>
        <v>1</v>
      </c>
      <c r="B2820" s="6" t="n">
        <f aca="false">1_Data_EDA!H2821</f>
        <v>4</v>
      </c>
      <c r="C2820" s="7" t="n">
        <f aca="false">1_Data_EDA!I2821</f>
        <v>299.980011</v>
      </c>
      <c r="D2820" s="6" t="n">
        <f aca="false">1_Data_EDA!J2821</f>
        <v>1</v>
      </c>
      <c r="E2820" s="7" t="n">
        <f aca="false">1_Data_EDA!K2821</f>
        <v>299.980011</v>
      </c>
      <c r="F2820" s="7" t="n">
        <f aca="false">1_Data_EDA!L2821</f>
        <v>9</v>
      </c>
      <c r="G2820" s="8" t="n">
        <f aca="false">1_Data_EDA!M2821</f>
        <v>0.029999999</v>
      </c>
      <c r="H2820" s="6" t="n">
        <f aca="false">IF(1_Data_EDA!B2821="First Class",1,0)</f>
        <v>0</v>
      </c>
      <c r="I2820" s="6" t="n">
        <f aca="false">IF(1_Data_EDA!B2821="Second Class",1,0)</f>
        <v>0</v>
      </c>
      <c r="J2820" s="6" t="n">
        <f aca="false">IF(1_Data_EDA!B2821="Same Day",1,0)</f>
        <v>0</v>
      </c>
      <c r="K2820" s="6" t="n">
        <f aca="false">IF(1_Data_EDA!C2821="Corporate",1,0)</f>
        <v>0</v>
      </c>
      <c r="L2820" s="6" t="n">
        <f aca="false">IF(1_Data_EDA!C2821="Home Office",1,0)</f>
        <v>0</v>
      </c>
      <c r="M2820" s="6" t="n">
        <f aca="false">IF(1_Data_EDA!D2821="Europe",1,0)</f>
        <v>1</v>
      </c>
      <c r="N2820" s="6" t="n">
        <f aca="false">IF(1_Data_EDA!D2821="LATAM",1,0)</f>
        <v>0</v>
      </c>
      <c r="O2820" s="6" t="n">
        <f aca="false">IF(1_Data_EDA!D2821="Pacific Asia",1,0)</f>
        <v>0</v>
      </c>
      <c r="P2820" s="6" t="n">
        <f aca="false">IF(1_Data_EDA!D2821="USCA",1,0)</f>
        <v>0</v>
      </c>
      <c r="Q2820" s="6" t="n">
        <f aca="false">IF(C2820&gt;MEDIAN(C$5:C$8004),1,0)</f>
        <v>1</v>
      </c>
      <c r="R2820" s="6" t="n">
        <f aca="false">IF(D2820&gt;2,1,0)</f>
        <v>0</v>
      </c>
    </row>
    <row r="2821" customFormat="false" ht="15" hidden="false" customHeight="true" outlineLevel="0" collapsed="false">
      <c r="A2821" s="6" t="n">
        <f aca="false">1_Data_EDA!O2822</f>
        <v>1</v>
      </c>
      <c r="B2821" s="6" t="n">
        <f aca="false">1_Data_EDA!H2822</f>
        <v>1</v>
      </c>
      <c r="C2821" s="7" t="n">
        <f aca="false">1_Data_EDA!I2822</f>
        <v>50</v>
      </c>
      <c r="D2821" s="6" t="n">
        <f aca="false">1_Data_EDA!J2822</f>
        <v>5</v>
      </c>
      <c r="E2821" s="7" t="n">
        <f aca="false">1_Data_EDA!K2822</f>
        <v>250</v>
      </c>
      <c r="F2821" s="7" t="n">
        <f aca="false">1_Data_EDA!L2822</f>
        <v>7.5</v>
      </c>
      <c r="G2821" s="8" t="n">
        <f aca="false">1_Data_EDA!M2822</f>
        <v>0.029999999</v>
      </c>
      <c r="H2821" s="6" t="n">
        <f aca="false">IF(1_Data_EDA!B2822="First Class",1,0)</f>
        <v>1</v>
      </c>
      <c r="I2821" s="6" t="n">
        <f aca="false">IF(1_Data_EDA!B2822="Second Class",1,0)</f>
        <v>0</v>
      </c>
      <c r="J2821" s="6" t="n">
        <f aca="false">IF(1_Data_EDA!B2822="Same Day",1,0)</f>
        <v>0</v>
      </c>
      <c r="K2821" s="6" t="n">
        <f aca="false">IF(1_Data_EDA!C2822="Corporate",1,0)</f>
        <v>0</v>
      </c>
      <c r="L2821" s="6" t="n">
        <f aca="false">IF(1_Data_EDA!C2822="Home Office",1,0)</f>
        <v>0</v>
      </c>
      <c r="M2821" s="6" t="n">
        <f aca="false">IF(1_Data_EDA!D2822="Europe",1,0)</f>
        <v>0</v>
      </c>
      <c r="N2821" s="6" t="n">
        <f aca="false">IF(1_Data_EDA!D2822="LATAM",1,0)</f>
        <v>1</v>
      </c>
      <c r="O2821" s="6" t="n">
        <f aca="false">IF(1_Data_EDA!D2822="Pacific Asia",1,0)</f>
        <v>0</v>
      </c>
      <c r="P2821" s="6" t="n">
        <f aca="false">IF(1_Data_EDA!D2822="USCA",1,0)</f>
        <v>0</v>
      </c>
      <c r="Q2821" s="6" t="n">
        <f aca="false">IF(C2821&gt;MEDIAN(C$5:C$8004),1,0)</f>
        <v>0</v>
      </c>
      <c r="R2821" s="6" t="n">
        <f aca="false">IF(D2821&gt;2,1,0)</f>
        <v>1</v>
      </c>
    </row>
    <row r="2822" customFormat="false" ht="15" hidden="false" customHeight="true" outlineLevel="0" collapsed="false">
      <c r="A2822" s="6" t="n">
        <f aca="false">1_Data_EDA!O2823</f>
        <v>1</v>
      </c>
      <c r="B2822" s="6" t="n">
        <f aca="false">1_Data_EDA!H2823</f>
        <v>2</v>
      </c>
      <c r="C2822" s="7" t="n">
        <f aca="false">1_Data_EDA!I2823</f>
        <v>47.99000168</v>
      </c>
      <c r="D2822" s="6" t="n">
        <f aca="false">1_Data_EDA!J2823</f>
        <v>3</v>
      </c>
      <c r="E2822" s="7" t="n">
        <f aca="false">1_Data_EDA!K2823</f>
        <v>143.9700012</v>
      </c>
      <c r="F2822" s="7" t="n">
        <f aca="false">1_Data_EDA!L2823</f>
        <v>7.199999809</v>
      </c>
      <c r="G2822" s="8" t="n">
        <f aca="false">1_Data_EDA!M2823</f>
        <v>0.050000001</v>
      </c>
      <c r="H2822" s="6" t="n">
        <f aca="false">IF(1_Data_EDA!B2823="First Class",1,0)</f>
        <v>0</v>
      </c>
      <c r="I2822" s="6" t="n">
        <f aca="false">IF(1_Data_EDA!B2823="Second Class",1,0)</f>
        <v>1</v>
      </c>
      <c r="J2822" s="6" t="n">
        <f aca="false">IF(1_Data_EDA!B2823="Same Day",1,0)</f>
        <v>0</v>
      </c>
      <c r="K2822" s="6" t="n">
        <f aca="false">IF(1_Data_EDA!C2823="Corporate",1,0)</f>
        <v>0</v>
      </c>
      <c r="L2822" s="6" t="n">
        <f aca="false">IF(1_Data_EDA!C2823="Home Office",1,0)</f>
        <v>0</v>
      </c>
      <c r="M2822" s="6" t="n">
        <f aca="false">IF(1_Data_EDA!D2823="Europe",1,0)</f>
        <v>1</v>
      </c>
      <c r="N2822" s="6" t="n">
        <f aca="false">IF(1_Data_EDA!D2823="LATAM",1,0)</f>
        <v>0</v>
      </c>
      <c r="O2822" s="6" t="n">
        <f aca="false">IF(1_Data_EDA!D2823="Pacific Asia",1,0)</f>
        <v>0</v>
      </c>
      <c r="P2822" s="6" t="n">
        <f aca="false">IF(1_Data_EDA!D2823="USCA",1,0)</f>
        <v>0</v>
      </c>
      <c r="Q2822" s="6" t="n">
        <f aca="false">IF(C2822&gt;MEDIAN(C$5:C$8004),1,0)</f>
        <v>0</v>
      </c>
      <c r="R2822" s="6" t="n">
        <f aca="false">IF(D2822&gt;2,1,0)</f>
        <v>1</v>
      </c>
    </row>
    <row r="2823" customFormat="false" ht="15" hidden="false" customHeight="true" outlineLevel="0" collapsed="false">
      <c r="A2823" s="6" t="n">
        <f aca="false">1_Data_EDA!O2824</f>
        <v>1</v>
      </c>
      <c r="B2823" s="6" t="n">
        <f aca="false">1_Data_EDA!H2824</f>
        <v>4</v>
      </c>
      <c r="C2823" s="7" t="n">
        <f aca="false">1_Data_EDA!I2824</f>
        <v>199.9900055</v>
      </c>
      <c r="D2823" s="6" t="n">
        <f aca="false">1_Data_EDA!J2824</f>
        <v>1</v>
      </c>
      <c r="E2823" s="7" t="n">
        <f aca="false">1_Data_EDA!K2824</f>
        <v>199.9900055</v>
      </c>
      <c r="F2823" s="7" t="n">
        <f aca="false">1_Data_EDA!L2824</f>
        <v>30</v>
      </c>
      <c r="G2823" s="8" t="n">
        <f aca="false">1_Data_EDA!M2824</f>
        <v>0.150000006</v>
      </c>
      <c r="H2823" s="6" t="n">
        <f aca="false">IF(1_Data_EDA!B2824="First Class",1,0)</f>
        <v>0</v>
      </c>
      <c r="I2823" s="6" t="n">
        <f aca="false">IF(1_Data_EDA!B2824="Second Class",1,0)</f>
        <v>0</v>
      </c>
      <c r="J2823" s="6" t="n">
        <f aca="false">IF(1_Data_EDA!B2824="Same Day",1,0)</f>
        <v>0</v>
      </c>
      <c r="K2823" s="6" t="n">
        <f aca="false">IF(1_Data_EDA!C2824="Corporate",1,0)</f>
        <v>0</v>
      </c>
      <c r="L2823" s="6" t="n">
        <f aca="false">IF(1_Data_EDA!C2824="Home Office",1,0)</f>
        <v>0</v>
      </c>
      <c r="M2823" s="6" t="n">
        <f aca="false">IF(1_Data_EDA!D2824="Europe",1,0)</f>
        <v>0</v>
      </c>
      <c r="N2823" s="6" t="n">
        <f aca="false">IF(1_Data_EDA!D2824="LATAM",1,0)</f>
        <v>0</v>
      </c>
      <c r="O2823" s="6" t="n">
        <f aca="false">IF(1_Data_EDA!D2824="Pacific Asia",1,0)</f>
        <v>1</v>
      </c>
      <c r="P2823" s="6" t="n">
        <f aca="false">IF(1_Data_EDA!D2824="USCA",1,0)</f>
        <v>0</v>
      </c>
      <c r="Q2823" s="6" t="n">
        <f aca="false">IF(C2823&gt;MEDIAN(C$5:C$8004),1,0)</f>
        <v>1</v>
      </c>
      <c r="R2823" s="6" t="n">
        <f aca="false">IF(D2823&gt;2,1,0)</f>
        <v>0</v>
      </c>
    </row>
    <row r="2824" customFormat="false" ht="15" hidden="false" customHeight="true" outlineLevel="0" collapsed="false">
      <c r="A2824" s="6" t="n">
        <f aca="false">1_Data_EDA!O2825</f>
        <v>1</v>
      </c>
      <c r="B2824" s="6" t="n">
        <f aca="false">1_Data_EDA!H2825</f>
        <v>1</v>
      </c>
      <c r="C2824" s="7" t="n">
        <f aca="false">1_Data_EDA!I2825</f>
        <v>50</v>
      </c>
      <c r="D2824" s="6" t="n">
        <f aca="false">1_Data_EDA!J2825</f>
        <v>4</v>
      </c>
      <c r="E2824" s="7" t="n">
        <f aca="false">1_Data_EDA!K2825</f>
        <v>200</v>
      </c>
      <c r="F2824" s="7" t="n">
        <f aca="false">1_Data_EDA!L2825</f>
        <v>6</v>
      </c>
      <c r="G2824" s="8" t="n">
        <f aca="false">1_Data_EDA!M2825</f>
        <v>0.029999999</v>
      </c>
      <c r="H2824" s="6" t="n">
        <f aca="false">IF(1_Data_EDA!B2825="First Class",1,0)</f>
        <v>1</v>
      </c>
      <c r="I2824" s="6" t="n">
        <f aca="false">IF(1_Data_EDA!B2825="Second Class",1,0)</f>
        <v>0</v>
      </c>
      <c r="J2824" s="6" t="n">
        <f aca="false">IF(1_Data_EDA!B2825="Same Day",1,0)</f>
        <v>0</v>
      </c>
      <c r="K2824" s="6" t="n">
        <f aca="false">IF(1_Data_EDA!C2825="Corporate",1,0)</f>
        <v>1</v>
      </c>
      <c r="L2824" s="6" t="n">
        <f aca="false">IF(1_Data_EDA!C2825="Home Office",1,0)</f>
        <v>0</v>
      </c>
      <c r="M2824" s="6" t="n">
        <f aca="false">IF(1_Data_EDA!D2825="Europe",1,0)</f>
        <v>1</v>
      </c>
      <c r="N2824" s="6" t="n">
        <f aca="false">IF(1_Data_EDA!D2825="LATAM",1,0)</f>
        <v>0</v>
      </c>
      <c r="O2824" s="6" t="n">
        <f aca="false">IF(1_Data_EDA!D2825="Pacific Asia",1,0)</f>
        <v>0</v>
      </c>
      <c r="P2824" s="6" t="n">
        <f aca="false">IF(1_Data_EDA!D2825="USCA",1,0)</f>
        <v>0</v>
      </c>
      <c r="Q2824" s="6" t="n">
        <f aca="false">IF(C2824&gt;MEDIAN(C$5:C$8004),1,0)</f>
        <v>0</v>
      </c>
      <c r="R2824" s="6" t="n">
        <f aca="false">IF(D2824&gt;2,1,0)</f>
        <v>1</v>
      </c>
    </row>
    <row r="2825" customFormat="false" ht="15" hidden="false" customHeight="true" outlineLevel="0" collapsed="false">
      <c r="A2825" s="6" t="n">
        <f aca="false">1_Data_EDA!O2826</f>
        <v>0</v>
      </c>
      <c r="B2825" s="6" t="n">
        <f aca="false">1_Data_EDA!H2826</f>
        <v>4</v>
      </c>
      <c r="C2825" s="7" t="n">
        <f aca="false">1_Data_EDA!I2826</f>
        <v>49.97999954</v>
      </c>
      <c r="D2825" s="6" t="n">
        <f aca="false">1_Data_EDA!J2826</f>
        <v>5</v>
      </c>
      <c r="E2825" s="7" t="n">
        <f aca="false">1_Data_EDA!K2826</f>
        <v>249.8999939</v>
      </c>
      <c r="F2825" s="7" t="n">
        <f aca="false">1_Data_EDA!L2826</f>
        <v>2.5</v>
      </c>
      <c r="G2825" s="8" t="n">
        <f aca="false">1_Data_EDA!M2826</f>
        <v>0.01</v>
      </c>
      <c r="H2825" s="6" t="n">
        <f aca="false">IF(1_Data_EDA!B2826="First Class",1,0)</f>
        <v>0</v>
      </c>
      <c r="I2825" s="6" t="n">
        <f aca="false">IF(1_Data_EDA!B2826="Second Class",1,0)</f>
        <v>0</v>
      </c>
      <c r="J2825" s="6" t="n">
        <f aca="false">IF(1_Data_EDA!B2826="Same Day",1,0)</f>
        <v>0</v>
      </c>
      <c r="K2825" s="6" t="n">
        <f aca="false">IF(1_Data_EDA!C2826="Corporate",1,0)</f>
        <v>1</v>
      </c>
      <c r="L2825" s="6" t="n">
        <f aca="false">IF(1_Data_EDA!C2826="Home Office",1,0)</f>
        <v>0</v>
      </c>
      <c r="M2825" s="6" t="n">
        <f aca="false">IF(1_Data_EDA!D2826="Europe",1,0)</f>
        <v>1</v>
      </c>
      <c r="N2825" s="6" t="n">
        <f aca="false">IF(1_Data_EDA!D2826="LATAM",1,0)</f>
        <v>0</v>
      </c>
      <c r="O2825" s="6" t="n">
        <f aca="false">IF(1_Data_EDA!D2826="Pacific Asia",1,0)</f>
        <v>0</v>
      </c>
      <c r="P2825" s="6" t="n">
        <f aca="false">IF(1_Data_EDA!D2826="USCA",1,0)</f>
        <v>0</v>
      </c>
      <c r="Q2825" s="6" t="n">
        <f aca="false">IF(C2825&gt;MEDIAN(C$5:C$8004),1,0)</f>
        <v>0</v>
      </c>
      <c r="R2825" s="6" t="n">
        <f aca="false">IF(D2825&gt;2,1,0)</f>
        <v>1</v>
      </c>
    </row>
    <row r="2826" customFormat="false" ht="15" hidden="false" customHeight="true" outlineLevel="0" collapsed="false">
      <c r="A2826" s="6" t="n">
        <f aca="false">1_Data_EDA!O2827</f>
        <v>0</v>
      </c>
      <c r="B2826" s="6" t="n">
        <f aca="false">1_Data_EDA!H2827</f>
        <v>2</v>
      </c>
      <c r="C2826" s="7" t="n">
        <f aca="false">1_Data_EDA!I2827</f>
        <v>44.99000168</v>
      </c>
      <c r="D2826" s="6" t="n">
        <f aca="false">1_Data_EDA!J2827</f>
        <v>3</v>
      </c>
      <c r="E2826" s="7" t="n">
        <f aca="false">1_Data_EDA!K2827</f>
        <v>134.9700012</v>
      </c>
      <c r="F2826" s="7" t="n">
        <f aca="false">1_Data_EDA!L2827</f>
        <v>16.20000076</v>
      </c>
      <c r="G2826" s="8" t="n">
        <f aca="false">1_Data_EDA!M2827</f>
        <v>0.119999997</v>
      </c>
      <c r="H2826" s="6" t="n">
        <f aca="false">IF(1_Data_EDA!B2827="First Class",1,0)</f>
        <v>0</v>
      </c>
      <c r="I2826" s="6" t="n">
        <f aca="false">IF(1_Data_EDA!B2827="Second Class",1,0)</f>
        <v>1</v>
      </c>
      <c r="J2826" s="6" t="n">
        <f aca="false">IF(1_Data_EDA!B2827="Same Day",1,0)</f>
        <v>0</v>
      </c>
      <c r="K2826" s="6" t="n">
        <f aca="false">IF(1_Data_EDA!C2827="Corporate",1,0)</f>
        <v>1</v>
      </c>
      <c r="L2826" s="6" t="n">
        <f aca="false">IF(1_Data_EDA!C2827="Home Office",1,0)</f>
        <v>0</v>
      </c>
      <c r="M2826" s="6" t="n">
        <f aca="false">IF(1_Data_EDA!D2827="Europe",1,0)</f>
        <v>1</v>
      </c>
      <c r="N2826" s="6" t="n">
        <f aca="false">IF(1_Data_EDA!D2827="LATAM",1,0)</f>
        <v>0</v>
      </c>
      <c r="O2826" s="6" t="n">
        <f aca="false">IF(1_Data_EDA!D2827="Pacific Asia",1,0)</f>
        <v>0</v>
      </c>
      <c r="P2826" s="6" t="n">
        <f aca="false">IF(1_Data_EDA!D2827="USCA",1,0)</f>
        <v>0</v>
      </c>
      <c r="Q2826" s="6" t="n">
        <f aca="false">IF(C2826&gt;MEDIAN(C$5:C$8004),1,0)</f>
        <v>0</v>
      </c>
      <c r="R2826" s="6" t="n">
        <f aca="false">IF(D2826&gt;2,1,0)</f>
        <v>1</v>
      </c>
    </row>
    <row r="2827" customFormat="false" ht="15" hidden="false" customHeight="true" outlineLevel="0" collapsed="false">
      <c r="A2827" s="6" t="n">
        <f aca="false">1_Data_EDA!O2828</f>
        <v>1</v>
      </c>
      <c r="B2827" s="6" t="n">
        <f aca="false">1_Data_EDA!H2828</f>
        <v>1</v>
      </c>
      <c r="C2827" s="7" t="n">
        <f aca="false">1_Data_EDA!I2828</f>
        <v>99.98999786</v>
      </c>
      <c r="D2827" s="6" t="n">
        <f aca="false">1_Data_EDA!J2828</f>
        <v>5</v>
      </c>
      <c r="E2827" s="7" t="n">
        <f aca="false">1_Data_EDA!K2828</f>
        <v>499.9500122</v>
      </c>
      <c r="F2827" s="7" t="n">
        <f aca="false">1_Data_EDA!L2828</f>
        <v>5</v>
      </c>
      <c r="G2827" s="8" t="n">
        <f aca="false">1_Data_EDA!M2828</f>
        <v>0.01</v>
      </c>
      <c r="H2827" s="6" t="n">
        <f aca="false">IF(1_Data_EDA!B2828="First Class",1,0)</f>
        <v>1</v>
      </c>
      <c r="I2827" s="6" t="n">
        <f aca="false">IF(1_Data_EDA!B2828="Second Class",1,0)</f>
        <v>0</v>
      </c>
      <c r="J2827" s="6" t="n">
        <f aca="false">IF(1_Data_EDA!B2828="Same Day",1,0)</f>
        <v>0</v>
      </c>
      <c r="K2827" s="6" t="n">
        <f aca="false">IF(1_Data_EDA!C2828="Corporate",1,0)</f>
        <v>0</v>
      </c>
      <c r="L2827" s="6" t="n">
        <f aca="false">IF(1_Data_EDA!C2828="Home Office",1,0)</f>
        <v>0</v>
      </c>
      <c r="M2827" s="6" t="n">
        <f aca="false">IF(1_Data_EDA!D2828="Europe",1,0)</f>
        <v>0</v>
      </c>
      <c r="N2827" s="6" t="n">
        <f aca="false">IF(1_Data_EDA!D2828="LATAM",1,0)</f>
        <v>1</v>
      </c>
      <c r="O2827" s="6" t="n">
        <f aca="false">IF(1_Data_EDA!D2828="Pacific Asia",1,0)</f>
        <v>0</v>
      </c>
      <c r="P2827" s="6" t="n">
        <f aca="false">IF(1_Data_EDA!D2828="USCA",1,0)</f>
        <v>0</v>
      </c>
      <c r="Q2827" s="6" t="n">
        <f aca="false">IF(C2827&gt;MEDIAN(C$5:C$8004),1,0)</f>
        <v>1</v>
      </c>
      <c r="R2827" s="6" t="n">
        <f aca="false">IF(D2827&gt;2,1,0)</f>
        <v>1</v>
      </c>
    </row>
    <row r="2828" customFormat="false" ht="15" hidden="false" customHeight="true" outlineLevel="0" collapsed="false">
      <c r="A2828" s="6" t="n">
        <f aca="false">1_Data_EDA!O2829</f>
        <v>0</v>
      </c>
      <c r="B2828" s="6" t="n">
        <f aca="false">1_Data_EDA!H2829</f>
        <v>2</v>
      </c>
      <c r="C2828" s="7" t="n">
        <f aca="false">1_Data_EDA!I2829</f>
        <v>399.980011</v>
      </c>
      <c r="D2828" s="6" t="n">
        <f aca="false">1_Data_EDA!J2829</f>
        <v>1</v>
      </c>
      <c r="E2828" s="7" t="n">
        <f aca="false">1_Data_EDA!K2829</f>
        <v>399.980011</v>
      </c>
      <c r="F2828" s="7" t="n">
        <f aca="false">1_Data_EDA!L2829</f>
        <v>72</v>
      </c>
      <c r="G2828" s="8" t="n">
        <f aca="false">1_Data_EDA!M2829</f>
        <v>0.180000007</v>
      </c>
      <c r="H2828" s="6" t="n">
        <f aca="false">IF(1_Data_EDA!B2829="First Class",1,0)</f>
        <v>0</v>
      </c>
      <c r="I2828" s="6" t="n">
        <f aca="false">IF(1_Data_EDA!B2829="Second Class",1,0)</f>
        <v>1</v>
      </c>
      <c r="J2828" s="6" t="n">
        <f aca="false">IF(1_Data_EDA!B2829="Same Day",1,0)</f>
        <v>0</v>
      </c>
      <c r="K2828" s="6" t="n">
        <f aca="false">IF(1_Data_EDA!C2829="Corporate",1,0)</f>
        <v>0</v>
      </c>
      <c r="L2828" s="6" t="n">
        <f aca="false">IF(1_Data_EDA!C2829="Home Office",1,0)</f>
        <v>0</v>
      </c>
      <c r="M2828" s="6" t="n">
        <f aca="false">IF(1_Data_EDA!D2829="Europe",1,0)</f>
        <v>0</v>
      </c>
      <c r="N2828" s="6" t="n">
        <f aca="false">IF(1_Data_EDA!D2829="LATAM",1,0)</f>
        <v>0</v>
      </c>
      <c r="O2828" s="6" t="n">
        <f aca="false">IF(1_Data_EDA!D2829="Pacific Asia",1,0)</f>
        <v>1</v>
      </c>
      <c r="P2828" s="6" t="n">
        <f aca="false">IF(1_Data_EDA!D2829="USCA",1,0)</f>
        <v>0</v>
      </c>
      <c r="Q2828" s="6" t="n">
        <f aca="false">IF(C2828&gt;MEDIAN(C$5:C$8004),1,0)</f>
        <v>1</v>
      </c>
      <c r="R2828" s="6" t="n">
        <f aca="false">IF(D2828&gt;2,1,0)</f>
        <v>0</v>
      </c>
    </row>
    <row r="2829" customFormat="false" ht="15" hidden="false" customHeight="true" outlineLevel="0" collapsed="false">
      <c r="A2829" s="6" t="n">
        <f aca="false">1_Data_EDA!O2830</f>
        <v>0</v>
      </c>
      <c r="B2829" s="6" t="n">
        <f aca="false">1_Data_EDA!H2830</f>
        <v>4</v>
      </c>
      <c r="C2829" s="7" t="n">
        <f aca="false">1_Data_EDA!I2830</f>
        <v>49.97999954</v>
      </c>
      <c r="D2829" s="6" t="n">
        <f aca="false">1_Data_EDA!J2830</f>
        <v>5</v>
      </c>
      <c r="E2829" s="7" t="n">
        <f aca="false">1_Data_EDA!K2830</f>
        <v>249.8999939</v>
      </c>
      <c r="F2829" s="7" t="n">
        <f aca="false">1_Data_EDA!L2830</f>
        <v>13.73999977</v>
      </c>
      <c r="G2829" s="8" t="n">
        <f aca="false">1_Data_EDA!M2830</f>
        <v>0.059999999</v>
      </c>
      <c r="H2829" s="6" t="n">
        <f aca="false">IF(1_Data_EDA!B2830="First Class",1,0)</f>
        <v>0</v>
      </c>
      <c r="I2829" s="6" t="n">
        <f aca="false">IF(1_Data_EDA!B2830="Second Class",1,0)</f>
        <v>0</v>
      </c>
      <c r="J2829" s="6" t="n">
        <f aca="false">IF(1_Data_EDA!B2830="Same Day",1,0)</f>
        <v>0</v>
      </c>
      <c r="K2829" s="6" t="n">
        <f aca="false">IF(1_Data_EDA!C2830="Corporate",1,0)</f>
        <v>0</v>
      </c>
      <c r="L2829" s="6" t="n">
        <f aca="false">IF(1_Data_EDA!C2830="Home Office",1,0)</f>
        <v>0</v>
      </c>
      <c r="M2829" s="6" t="n">
        <f aca="false">IF(1_Data_EDA!D2830="Europe",1,0)</f>
        <v>0</v>
      </c>
      <c r="N2829" s="6" t="n">
        <f aca="false">IF(1_Data_EDA!D2830="LATAM",1,0)</f>
        <v>1</v>
      </c>
      <c r="O2829" s="6" t="n">
        <f aca="false">IF(1_Data_EDA!D2830="Pacific Asia",1,0)</f>
        <v>0</v>
      </c>
      <c r="P2829" s="6" t="n">
        <f aca="false">IF(1_Data_EDA!D2830="USCA",1,0)</f>
        <v>0</v>
      </c>
      <c r="Q2829" s="6" t="n">
        <f aca="false">IF(C2829&gt;MEDIAN(C$5:C$8004),1,0)</f>
        <v>0</v>
      </c>
      <c r="R2829" s="6" t="n">
        <f aca="false">IF(D2829&gt;2,1,0)</f>
        <v>1</v>
      </c>
    </row>
    <row r="2830" customFormat="false" ht="15" hidden="false" customHeight="true" outlineLevel="0" collapsed="false">
      <c r="A2830" s="6" t="n">
        <f aca="false">1_Data_EDA!O2831</f>
        <v>0</v>
      </c>
      <c r="B2830" s="6" t="n">
        <f aca="false">1_Data_EDA!H2831</f>
        <v>4</v>
      </c>
      <c r="C2830" s="7" t="n">
        <f aca="false">1_Data_EDA!I2831</f>
        <v>31.98999977</v>
      </c>
      <c r="D2830" s="6" t="n">
        <f aca="false">1_Data_EDA!J2831</f>
        <v>4</v>
      </c>
      <c r="E2830" s="7" t="n">
        <f aca="false">1_Data_EDA!K2831</f>
        <v>127.9599991</v>
      </c>
      <c r="F2830" s="7" t="n">
        <f aca="false">1_Data_EDA!L2831</f>
        <v>7.039999962</v>
      </c>
      <c r="G2830" s="8" t="n">
        <f aca="false">1_Data_EDA!M2831</f>
        <v>0.059999999</v>
      </c>
      <c r="H2830" s="6" t="n">
        <f aca="false">IF(1_Data_EDA!B2831="First Class",1,0)</f>
        <v>0</v>
      </c>
      <c r="I2830" s="6" t="n">
        <f aca="false">IF(1_Data_EDA!B2831="Second Class",1,0)</f>
        <v>0</v>
      </c>
      <c r="J2830" s="6" t="n">
        <f aca="false">IF(1_Data_EDA!B2831="Same Day",1,0)</f>
        <v>0</v>
      </c>
      <c r="K2830" s="6" t="n">
        <f aca="false">IF(1_Data_EDA!C2831="Corporate",1,0)</f>
        <v>1</v>
      </c>
      <c r="L2830" s="6" t="n">
        <f aca="false">IF(1_Data_EDA!C2831="Home Office",1,0)</f>
        <v>0</v>
      </c>
      <c r="M2830" s="6" t="n">
        <f aca="false">IF(1_Data_EDA!D2831="Europe",1,0)</f>
        <v>1</v>
      </c>
      <c r="N2830" s="6" t="n">
        <f aca="false">IF(1_Data_EDA!D2831="LATAM",1,0)</f>
        <v>0</v>
      </c>
      <c r="O2830" s="6" t="n">
        <f aca="false">IF(1_Data_EDA!D2831="Pacific Asia",1,0)</f>
        <v>0</v>
      </c>
      <c r="P2830" s="6" t="n">
        <f aca="false">IF(1_Data_EDA!D2831="USCA",1,0)</f>
        <v>0</v>
      </c>
      <c r="Q2830" s="6" t="n">
        <f aca="false">IF(C2830&gt;MEDIAN(C$5:C$8004),1,0)</f>
        <v>0</v>
      </c>
      <c r="R2830" s="6" t="n">
        <f aca="false">IF(D2830&gt;2,1,0)</f>
        <v>1</v>
      </c>
    </row>
    <row r="2831" customFormat="false" ht="15" hidden="false" customHeight="true" outlineLevel="0" collapsed="false">
      <c r="A2831" s="6" t="n">
        <f aca="false">1_Data_EDA!O2832</f>
        <v>1</v>
      </c>
      <c r="B2831" s="6" t="n">
        <f aca="false">1_Data_EDA!H2832</f>
        <v>2</v>
      </c>
      <c r="C2831" s="7" t="n">
        <f aca="false">1_Data_EDA!I2832</f>
        <v>30</v>
      </c>
      <c r="D2831" s="6" t="n">
        <f aca="false">1_Data_EDA!J2832</f>
        <v>3</v>
      </c>
      <c r="E2831" s="7" t="n">
        <f aca="false">1_Data_EDA!K2832</f>
        <v>90</v>
      </c>
      <c r="F2831" s="7" t="n">
        <f aca="false">1_Data_EDA!L2832</f>
        <v>6.300000191</v>
      </c>
      <c r="G2831" s="8" t="n">
        <f aca="false">1_Data_EDA!M2832</f>
        <v>0.07</v>
      </c>
      <c r="H2831" s="6" t="n">
        <f aca="false">IF(1_Data_EDA!B2832="First Class",1,0)</f>
        <v>0</v>
      </c>
      <c r="I2831" s="6" t="n">
        <f aca="false">IF(1_Data_EDA!B2832="Second Class",1,0)</f>
        <v>1</v>
      </c>
      <c r="J2831" s="6" t="n">
        <f aca="false">IF(1_Data_EDA!B2832="Same Day",1,0)</f>
        <v>0</v>
      </c>
      <c r="K2831" s="6" t="n">
        <f aca="false">IF(1_Data_EDA!C2832="Corporate",1,0)</f>
        <v>0</v>
      </c>
      <c r="L2831" s="6" t="n">
        <f aca="false">IF(1_Data_EDA!C2832="Home Office",1,0)</f>
        <v>1</v>
      </c>
      <c r="M2831" s="6" t="n">
        <f aca="false">IF(1_Data_EDA!D2832="Europe",1,0)</f>
        <v>0</v>
      </c>
      <c r="N2831" s="6" t="n">
        <f aca="false">IF(1_Data_EDA!D2832="LATAM",1,0)</f>
        <v>0</v>
      </c>
      <c r="O2831" s="6" t="n">
        <f aca="false">IF(1_Data_EDA!D2832="Pacific Asia",1,0)</f>
        <v>0</v>
      </c>
      <c r="P2831" s="6" t="n">
        <f aca="false">IF(1_Data_EDA!D2832="USCA",1,0)</f>
        <v>0</v>
      </c>
      <c r="Q2831" s="6" t="n">
        <f aca="false">IF(C2831&gt;MEDIAN(C$5:C$8004),1,0)</f>
        <v>0</v>
      </c>
      <c r="R2831" s="6" t="n">
        <f aca="false">IF(D2831&gt;2,1,0)</f>
        <v>1</v>
      </c>
    </row>
    <row r="2832" customFormat="false" ht="15" hidden="false" customHeight="true" outlineLevel="0" collapsed="false">
      <c r="A2832" s="6" t="n">
        <f aca="false">1_Data_EDA!O2833</f>
        <v>0</v>
      </c>
      <c r="B2832" s="6" t="n">
        <f aca="false">1_Data_EDA!H2833</f>
        <v>4</v>
      </c>
      <c r="C2832" s="7" t="n">
        <f aca="false">1_Data_EDA!I2833</f>
        <v>19.98999977</v>
      </c>
      <c r="D2832" s="6" t="n">
        <f aca="false">1_Data_EDA!J2833</f>
        <v>2</v>
      </c>
      <c r="E2832" s="7" t="n">
        <f aca="false">1_Data_EDA!K2833</f>
        <v>39.97999954</v>
      </c>
      <c r="F2832" s="7" t="n">
        <f aca="false">1_Data_EDA!L2833</f>
        <v>2</v>
      </c>
      <c r="G2832" s="8" t="n">
        <f aca="false">1_Data_EDA!M2833</f>
        <v>0.050000001</v>
      </c>
      <c r="H2832" s="6" t="n">
        <f aca="false">IF(1_Data_EDA!B2833="First Class",1,0)</f>
        <v>0</v>
      </c>
      <c r="I2832" s="6" t="n">
        <f aca="false">IF(1_Data_EDA!B2833="Second Class",1,0)</f>
        <v>0</v>
      </c>
      <c r="J2832" s="6" t="n">
        <f aca="false">IF(1_Data_EDA!B2833="Same Day",1,0)</f>
        <v>0</v>
      </c>
      <c r="K2832" s="6" t="n">
        <f aca="false">IF(1_Data_EDA!C2833="Corporate",1,0)</f>
        <v>0</v>
      </c>
      <c r="L2832" s="6" t="n">
        <f aca="false">IF(1_Data_EDA!C2833="Home Office",1,0)</f>
        <v>1</v>
      </c>
      <c r="M2832" s="6" t="n">
        <f aca="false">IF(1_Data_EDA!D2833="Europe",1,0)</f>
        <v>0</v>
      </c>
      <c r="N2832" s="6" t="n">
        <f aca="false">IF(1_Data_EDA!D2833="LATAM",1,0)</f>
        <v>0</v>
      </c>
      <c r="O2832" s="6" t="n">
        <f aca="false">IF(1_Data_EDA!D2833="Pacific Asia",1,0)</f>
        <v>1</v>
      </c>
      <c r="P2832" s="6" t="n">
        <f aca="false">IF(1_Data_EDA!D2833="USCA",1,0)</f>
        <v>0</v>
      </c>
      <c r="Q2832" s="6" t="n">
        <f aca="false">IF(C2832&gt;MEDIAN(C$5:C$8004),1,0)</f>
        <v>0</v>
      </c>
      <c r="R2832" s="6" t="n">
        <f aca="false">IF(D2832&gt;2,1,0)</f>
        <v>0</v>
      </c>
    </row>
    <row r="2833" customFormat="false" ht="15" hidden="false" customHeight="true" outlineLevel="0" collapsed="false">
      <c r="A2833" s="6" t="n">
        <f aca="false">1_Data_EDA!O2834</f>
        <v>0</v>
      </c>
      <c r="B2833" s="6" t="n">
        <f aca="false">1_Data_EDA!H2834</f>
        <v>4</v>
      </c>
      <c r="C2833" s="7" t="n">
        <f aca="false">1_Data_EDA!I2834</f>
        <v>24.98999977</v>
      </c>
      <c r="D2833" s="6" t="n">
        <f aca="false">1_Data_EDA!J2834</f>
        <v>2</v>
      </c>
      <c r="E2833" s="7" t="n">
        <f aca="false">1_Data_EDA!K2834</f>
        <v>49.97999954</v>
      </c>
      <c r="F2833" s="7" t="n">
        <f aca="false">1_Data_EDA!L2834</f>
        <v>2.75</v>
      </c>
      <c r="G2833" s="8" t="n">
        <f aca="false">1_Data_EDA!M2834</f>
        <v>0.059999999</v>
      </c>
      <c r="H2833" s="6" t="n">
        <f aca="false">IF(1_Data_EDA!B2834="First Class",1,0)</f>
        <v>0</v>
      </c>
      <c r="I2833" s="6" t="n">
        <f aca="false">IF(1_Data_EDA!B2834="Second Class",1,0)</f>
        <v>0</v>
      </c>
      <c r="J2833" s="6" t="n">
        <f aca="false">IF(1_Data_EDA!B2834="Same Day",1,0)</f>
        <v>0</v>
      </c>
      <c r="K2833" s="6" t="n">
        <f aca="false">IF(1_Data_EDA!C2834="Corporate",1,0)</f>
        <v>0</v>
      </c>
      <c r="L2833" s="6" t="n">
        <f aca="false">IF(1_Data_EDA!C2834="Home Office",1,0)</f>
        <v>0</v>
      </c>
      <c r="M2833" s="6" t="n">
        <f aca="false">IF(1_Data_EDA!D2834="Europe",1,0)</f>
        <v>1</v>
      </c>
      <c r="N2833" s="6" t="n">
        <f aca="false">IF(1_Data_EDA!D2834="LATAM",1,0)</f>
        <v>0</v>
      </c>
      <c r="O2833" s="6" t="n">
        <f aca="false">IF(1_Data_EDA!D2834="Pacific Asia",1,0)</f>
        <v>0</v>
      </c>
      <c r="P2833" s="6" t="n">
        <f aca="false">IF(1_Data_EDA!D2834="USCA",1,0)</f>
        <v>0</v>
      </c>
      <c r="Q2833" s="6" t="n">
        <f aca="false">IF(C2833&gt;MEDIAN(C$5:C$8004),1,0)</f>
        <v>0</v>
      </c>
      <c r="R2833" s="6" t="n">
        <f aca="false">IF(D2833&gt;2,1,0)</f>
        <v>0</v>
      </c>
    </row>
    <row r="2834" customFormat="false" ht="15" hidden="false" customHeight="true" outlineLevel="0" collapsed="false">
      <c r="A2834" s="6" t="n">
        <f aca="false">1_Data_EDA!O2835</f>
        <v>0</v>
      </c>
      <c r="B2834" s="6" t="n">
        <f aca="false">1_Data_EDA!H2835</f>
        <v>4</v>
      </c>
      <c r="C2834" s="7" t="n">
        <f aca="false">1_Data_EDA!I2835</f>
        <v>199.9900055</v>
      </c>
      <c r="D2834" s="6" t="n">
        <f aca="false">1_Data_EDA!J2835</f>
        <v>1</v>
      </c>
      <c r="E2834" s="7" t="n">
        <f aca="false">1_Data_EDA!K2835</f>
        <v>199.9900055</v>
      </c>
      <c r="F2834" s="7" t="n">
        <f aca="false">1_Data_EDA!L2835</f>
        <v>30</v>
      </c>
      <c r="G2834" s="8" t="n">
        <f aca="false">1_Data_EDA!M2835</f>
        <v>0.150000006</v>
      </c>
      <c r="H2834" s="6" t="n">
        <f aca="false">IF(1_Data_EDA!B2835="First Class",1,0)</f>
        <v>0</v>
      </c>
      <c r="I2834" s="6" t="n">
        <f aca="false">IF(1_Data_EDA!B2835="Second Class",1,0)</f>
        <v>0</v>
      </c>
      <c r="J2834" s="6" t="n">
        <f aca="false">IF(1_Data_EDA!B2835="Same Day",1,0)</f>
        <v>0</v>
      </c>
      <c r="K2834" s="6" t="n">
        <f aca="false">IF(1_Data_EDA!C2835="Corporate",1,0)</f>
        <v>1</v>
      </c>
      <c r="L2834" s="6" t="n">
        <f aca="false">IF(1_Data_EDA!C2835="Home Office",1,0)</f>
        <v>0</v>
      </c>
      <c r="M2834" s="6" t="n">
        <f aca="false">IF(1_Data_EDA!D2835="Europe",1,0)</f>
        <v>0</v>
      </c>
      <c r="N2834" s="6" t="n">
        <f aca="false">IF(1_Data_EDA!D2835="LATAM",1,0)</f>
        <v>1</v>
      </c>
      <c r="O2834" s="6" t="n">
        <f aca="false">IF(1_Data_EDA!D2835="Pacific Asia",1,0)</f>
        <v>0</v>
      </c>
      <c r="P2834" s="6" t="n">
        <f aca="false">IF(1_Data_EDA!D2835="USCA",1,0)</f>
        <v>0</v>
      </c>
      <c r="Q2834" s="6" t="n">
        <f aca="false">IF(C2834&gt;MEDIAN(C$5:C$8004),1,0)</f>
        <v>1</v>
      </c>
      <c r="R2834" s="6" t="n">
        <f aca="false">IF(D2834&gt;2,1,0)</f>
        <v>0</v>
      </c>
    </row>
    <row r="2835" customFormat="false" ht="15" hidden="false" customHeight="true" outlineLevel="0" collapsed="false">
      <c r="A2835" s="6" t="n">
        <f aca="false">1_Data_EDA!O2836</f>
        <v>1</v>
      </c>
      <c r="B2835" s="6" t="n">
        <f aca="false">1_Data_EDA!H2836</f>
        <v>1</v>
      </c>
      <c r="C2835" s="7" t="n">
        <f aca="false">1_Data_EDA!I2836</f>
        <v>299.980011</v>
      </c>
      <c r="D2835" s="6" t="n">
        <f aca="false">1_Data_EDA!J2836</f>
        <v>1</v>
      </c>
      <c r="E2835" s="7" t="n">
        <f aca="false">1_Data_EDA!K2836</f>
        <v>299.980011</v>
      </c>
      <c r="F2835" s="7" t="n">
        <f aca="false">1_Data_EDA!L2836</f>
        <v>51</v>
      </c>
      <c r="G2835" s="8" t="n">
        <f aca="false">1_Data_EDA!M2836</f>
        <v>0.170000002</v>
      </c>
      <c r="H2835" s="6" t="n">
        <f aca="false">IF(1_Data_EDA!B2836="First Class",1,0)</f>
        <v>1</v>
      </c>
      <c r="I2835" s="6" t="n">
        <f aca="false">IF(1_Data_EDA!B2836="Second Class",1,0)</f>
        <v>0</v>
      </c>
      <c r="J2835" s="6" t="n">
        <f aca="false">IF(1_Data_EDA!B2836="Same Day",1,0)</f>
        <v>0</v>
      </c>
      <c r="K2835" s="6" t="n">
        <f aca="false">IF(1_Data_EDA!C2836="Corporate",1,0)</f>
        <v>0</v>
      </c>
      <c r="L2835" s="6" t="n">
        <f aca="false">IF(1_Data_EDA!C2836="Home Office",1,0)</f>
        <v>0</v>
      </c>
      <c r="M2835" s="6" t="n">
        <f aca="false">IF(1_Data_EDA!D2836="Europe",1,0)</f>
        <v>0</v>
      </c>
      <c r="N2835" s="6" t="n">
        <f aca="false">IF(1_Data_EDA!D2836="LATAM",1,0)</f>
        <v>0</v>
      </c>
      <c r="O2835" s="6" t="n">
        <f aca="false">IF(1_Data_EDA!D2836="Pacific Asia",1,0)</f>
        <v>1</v>
      </c>
      <c r="P2835" s="6" t="n">
        <f aca="false">IF(1_Data_EDA!D2836="USCA",1,0)</f>
        <v>0</v>
      </c>
      <c r="Q2835" s="6" t="n">
        <f aca="false">IF(C2835&gt;MEDIAN(C$5:C$8004),1,0)</f>
        <v>1</v>
      </c>
      <c r="R2835" s="6" t="n">
        <f aca="false">IF(D2835&gt;2,1,0)</f>
        <v>0</v>
      </c>
    </row>
    <row r="2836" customFormat="false" ht="15" hidden="false" customHeight="true" outlineLevel="0" collapsed="false">
      <c r="A2836" s="6" t="n">
        <f aca="false">1_Data_EDA!O2837</f>
        <v>0</v>
      </c>
      <c r="B2836" s="6" t="n">
        <f aca="false">1_Data_EDA!H2837</f>
        <v>4</v>
      </c>
      <c r="C2836" s="7" t="n">
        <f aca="false">1_Data_EDA!I2837</f>
        <v>299.980011</v>
      </c>
      <c r="D2836" s="6" t="n">
        <f aca="false">1_Data_EDA!J2837</f>
        <v>1</v>
      </c>
      <c r="E2836" s="7" t="n">
        <f aca="false">1_Data_EDA!K2837</f>
        <v>299.980011</v>
      </c>
      <c r="F2836" s="7" t="n">
        <f aca="false">1_Data_EDA!L2837</f>
        <v>16.5</v>
      </c>
      <c r="G2836" s="8" t="n">
        <f aca="false">1_Data_EDA!M2837</f>
        <v>0.059999999</v>
      </c>
      <c r="H2836" s="6" t="n">
        <f aca="false">IF(1_Data_EDA!B2837="First Class",1,0)</f>
        <v>0</v>
      </c>
      <c r="I2836" s="6" t="n">
        <f aca="false">IF(1_Data_EDA!B2837="Second Class",1,0)</f>
        <v>0</v>
      </c>
      <c r="J2836" s="6" t="n">
        <f aca="false">IF(1_Data_EDA!B2837="Same Day",1,0)</f>
        <v>0</v>
      </c>
      <c r="K2836" s="6" t="n">
        <f aca="false">IF(1_Data_EDA!C2837="Corporate",1,0)</f>
        <v>0</v>
      </c>
      <c r="L2836" s="6" t="n">
        <f aca="false">IF(1_Data_EDA!C2837="Home Office",1,0)</f>
        <v>1</v>
      </c>
      <c r="M2836" s="6" t="n">
        <f aca="false">IF(1_Data_EDA!D2837="Europe",1,0)</f>
        <v>0</v>
      </c>
      <c r="N2836" s="6" t="n">
        <f aca="false">IF(1_Data_EDA!D2837="LATAM",1,0)</f>
        <v>0</v>
      </c>
      <c r="O2836" s="6" t="n">
        <f aca="false">IF(1_Data_EDA!D2837="Pacific Asia",1,0)</f>
        <v>1</v>
      </c>
      <c r="P2836" s="6" t="n">
        <f aca="false">IF(1_Data_EDA!D2837="USCA",1,0)</f>
        <v>0</v>
      </c>
      <c r="Q2836" s="6" t="n">
        <f aca="false">IF(C2836&gt;MEDIAN(C$5:C$8004),1,0)</f>
        <v>1</v>
      </c>
      <c r="R2836" s="6" t="n">
        <f aca="false">IF(D2836&gt;2,1,0)</f>
        <v>0</v>
      </c>
    </row>
    <row r="2837" customFormat="false" ht="15" hidden="false" customHeight="true" outlineLevel="0" collapsed="false">
      <c r="A2837" s="6" t="n">
        <f aca="false">1_Data_EDA!O2838</f>
        <v>1</v>
      </c>
      <c r="B2837" s="6" t="n">
        <f aca="false">1_Data_EDA!H2838</f>
        <v>4</v>
      </c>
      <c r="C2837" s="7" t="n">
        <f aca="false">1_Data_EDA!I2838</f>
        <v>129.9900055</v>
      </c>
      <c r="D2837" s="6" t="n">
        <f aca="false">1_Data_EDA!J2838</f>
        <v>1</v>
      </c>
      <c r="E2837" s="7" t="n">
        <f aca="false">1_Data_EDA!K2838</f>
        <v>129.9900055</v>
      </c>
      <c r="F2837" s="7" t="n">
        <f aca="false">1_Data_EDA!L2838</f>
        <v>11.69999981</v>
      </c>
      <c r="G2837" s="8" t="n">
        <f aca="false">1_Data_EDA!M2838</f>
        <v>0.090000004</v>
      </c>
      <c r="H2837" s="6" t="n">
        <f aca="false">IF(1_Data_EDA!B2838="First Class",1,0)</f>
        <v>0</v>
      </c>
      <c r="I2837" s="6" t="n">
        <f aca="false">IF(1_Data_EDA!B2838="Second Class",1,0)</f>
        <v>0</v>
      </c>
      <c r="J2837" s="6" t="n">
        <f aca="false">IF(1_Data_EDA!B2838="Same Day",1,0)</f>
        <v>0</v>
      </c>
      <c r="K2837" s="6" t="n">
        <f aca="false">IF(1_Data_EDA!C2838="Corporate",1,0)</f>
        <v>0</v>
      </c>
      <c r="L2837" s="6" t="n">
        <f aca="false">IF(1_Data_EDA!C2838="Home Office",1,0)</f>
        <v>0</v>
      </c>
      <c r="M2837" s="6" t="n">
        <f aca="false">IF(1_Data_EDA!D2838="Europe",1,0)</f>
        <v>0</v>
      </c>
      <c r="N2837" s="6" t="n">
        <f aca="false">IF(1_Data_EDA!D2838="LATAM",1,0)</f>
        <v>1</v>
      </c>
      <c r="O2837" s="6" t="n">
        <f aca="false">IF(1_Data_EDA!D2838="Pacific Asia",1,0)</f>
        <v>0</v>
      </c>
      <c r="P2837" s="6" t="n">
        <f aca="false">IF(1_Data_EDA!D2838="USCA",1,0)</f>
        <v>0</v>
      </c>
      <c r="Q2837" s="6" t="n">
        <f aca="false">IF(C2837&gt;MEDIAN(C$5:C$8004),1,0)</f>
        <v>1</v>
      </c>
      <c r="R2837" s="6" t="n">
        <f aca="false">IF(D2837&gt;2,1,0)</f>
        <v>0</v>
      </c>
    </row>
    <row r="2838" customFormat="false" ht="15" hidden="false" customHeight="true" outlineLevel="0" collapsed="false">
      <c r="A2838" s="6" t="n">
        <f aca="false">1_Data_EDA!O2839</f>
        <v>0</v>
      </c>
      <c r="B2838" s="6" t="n">
        <f aca="false">1_Data_EDA!H2839</f>
        <v>4</v>
      </c>
      <c r="C2838" s="7" t="n">
        <f aca="false">1_Data_EDA!I2839</f>
        <v>49.97999954</v>
      </c>
      <c r="D2838" s="6" t="n">
        <f aca="false">1_Data_EDA!J2839</f>
        <v>4</v>
      </c>
      <c r="E2838" s="7" t="n">
        <f aca="false">1_Data_EDA!K2839</f>
        <v>199.9199982</v>
      </c>
      <c r="F2838" s="7" t="n">
        <f aca="false">1_Data_EDA!L2839</f>
        <v>6</v>
      </c>
      <c r="G2838" s="8" t="n">
        <f aca="false">1_Data_EDA!M2839</f>
        <v>0.029999999</v>
      </c>
      <c r="H2838" s="6" t="n">
        <f aca="false">IF(1_Data_EDA!B2839="First Class",1,0)</f>
        <v>0</v>
      </c>
      <c r="I2838" s="6" t="n">
        <f aca="false">IF(1_Data_EDA!B2839="Second Class",1,0)</f>
        <v>0</v>
      </c>
      <c r="J2838" s="6" t="n">
        <f aca="false">IF(1_Data_EDA!B2839="Same Day",1,0)</f>
        <v>0</v>
      </c>
      <c r="K2838" s="6" t="n">
        <f aca="false">IF(1_Data_EDA!C2839="Corporate",1,0)</f>
        <v>0</v>
      </c>
      <c r="L2838" s="6" t="n">
        <f aca="false">IF(1_Data_EDA!C2839="Home Office",1,0)</f>
        <v>0</v>
      </c>
      <c r="M2838" s="6" t="n">
        <f aca="false">IF(1_Data_EDA!D2839="Europe",1,0)</f>
        <v>0</v>
      </c>
      <c r="N2838" s="6" t="n">
        <f aca="false">IF(1_Data_EDA!D2839="LATAM",1,0)</f>
        <v>1</v>
      </c>
      <c r="O2838" s="6" t="n">
        <f aca="false">IF(1_Data_EDA!D2839="Pacific Asia",1,0)</f>
        <v>0</v>
      </c>
      <c r="P2838" s="6" t="n">
        <f aca="false">IF(1_Data_EDA!D2839="USCA",1,0)</f>
        <v>0</v>
      </c>
      <c r="Q2838" s="6" t="n">
        <f aca="false">IF(C2838&gt;MEDIAN(C$5:C$8004),1,0)</f>
        <v>0</v>
      </c>
      <c r="R2838" s="6" t="n">
        <f aca="false">IF(D2838&gt;2,1,0)</f>
        <v>1</v>
      </c>
    </row>
    <row r="2839" customFormat="false" ht="15" hidden="false" customHeight="true" outlineLevel="0" collapsed="false">
      <c r="A2839" s="6" t="n">
        <f aca="false">1_Data_EDA!O2840</f>
        <v>1</v>
      </c>
      <c r="B2839" s="6" t="n">
        <f aca="false">1_Data_EDA!H2840</f>
        <v>1</v>
      </c>
      <c r="C2839" s="7" t="n">
        <f aca="false">1_Data_EDA!I2840</f>
        <v>39.99000168</v>
      </c>
      <c r="D2839" s="6" t="n">
        <f aca="false">1_Data_EDA!J2840</f>
        <v>2</v>
      </c>
      <c r="E2839" s="7" t="n">
        <f aca="false">1_Data_EDA!K2840</f>
        <v>79.98000336</v>
      </c>
      <c r="F2839" s="7" t="n">
        <f aca="false">1_Data_EDA!L2840</f>
        <v>0.800000012</v>
      </c>
      <c r="G2839" s="8" t="n">
        <f aca="false">1_Data_EDA!M2840</f>
        <v>0.01</v>
      </c>
      <c r="H2839" s="6" t="n">
        <f aca="false">IF(1_Data_EDA!B2840="First Class",1,0)</f>
        <v>1</v>
      </c>
      <c r="I2839" s="6" t="n">
        <f aca="false">IF(1_Data_EDA!B2840="Second Class",1,0)</f>
        <v>0</v>
      </c>
      <c r="J2839" s="6" t="n">
        <f aca="false">IF(1_Data_EDA!B2840="Same Day",1,0)</f>
        <v>0</v>
      </c>
      <c r="K2839" s="6" t="n">
        <f aca="false">IF(1_Data_EDA!C2840="Corporate",1,0)</f>
        <v>1</v>
      </c>
      <c r="L2839" s="6" t="n">
        <f aca="false">IF(1_Data_EDA!C2840="Home Office",1,0)</f>
        <v>0</v>
      </c>
      <c r="M2839" s="6" t="n">
        <f aca="false">IF(1_Data_EDA!D2840="Europe",1,0)</f>
        <v>0</v>
      </c>
      <c r="N2839" s="6" t="n">
        <f aca="false">IF(1_Data_EDA!D2840="LATAM",1,0)</f>
        <v>1</v>
      </c>
      <c r="O2839" s="6" t="n">
        <f aca="false">IF(1_Data_EDA!D2840="Pacific Asia",1,0)</f>
        <v>0</v>
      </c>
      <c r="P2839" s="6" t="n">
        <f aca="false">IF(1_Data_EDA!D2840="USCA",1,0)</f>
        <v>0</v>
      </c>
      <c r="Q2839" s="6" t="n">
        <f aca="false">IF(C2839&gt;MEDIAN(C$5:C$8004),1,0)</f>
        <v>0</v>
      </c>
      <c r="R2839" s="6" t="n">
        <f aca="false">IF(D2839&gt;2,1,0)</f>
        <v>0</v>
      </c>
    </row>
    <row r="2840" customFormat="false" ht="15" hidden="false" customHeight="true" outlineLevel="0" collapsed="false">
      <c r="A2840" s="6" t="n">
        <f aca="false">1_Data_EDA!O2841</f>
        <v>0</v>
      </c>
      <c r="B2840" s="6" t="n">
        <f aca="false">1_Data_EDA!H2841</f>
        <v>4</v>
      </c>
      <c r="C2840" s="7" t="n">
        <f aca="false">1_Data_EDA!I2841</f>
        <v>49.97999954</v>
      </c>
      <c r="D2840" s="6" t="n">
        <f aca="false">1_Data_EDA!J2841</f>
        <v>1</v>
      </c>
      <c r="E2840" s="7" t="n">
        <f aca="false">1_Data_EDA!K2841</f>
        <v>49.97999954</v>
      </c>
      <c r="F2840" s="7" t="n">
        <f aca="false">1_Data_EDA!L2841</f>
        <v>2.5</v>
      </c>
      <c r="G2840" s="8" t="n">
        <f aca="false">1_Data_EDA!M2841</f>
        <v>0.050000001</v>
      </c>
      <c r="H2840" s="6" t="n">
        <f aca="false">IF(1_Data_EDA!B2841="First Class",1,0)</f>
        <v>0</v>
      </c>
      <c r="I2840" s="6" t="n">
        <f aca="false">IF(1_Data_EDA!B2841="Second Class",1,0)</f>
        <v>0</v>
      </c>
      <c r="J2840" s="6" t="n">
        <f aca="false">IF(1_Data_EDA!B2841="Same Day",1,0)</f>
        <v>0</v>
      </c>
      <c r="K2840" s="6" t="n">
        <f aca="false">IF(1_Data_EDA!C2841="Corporate",1,0)</f>
        <v>0</v>
      </c>
      <c r="L2840" s="6" t="n">
        <f aca="false">IF(1_Data_EDA!C2841="Home Office",1,0)</f>
        <v>1</v>
      </c>
      <c r="M2840" s="6" t="n">
        <f aca="false">IF(1_Data_EDA!D2841="Europe",1,0)</f>
        <v>0</v>
      </c>
      <c r="N2840" s="6" t="n">
        <f aca="false">IF(1_Data_EDA!D2841="LATAM",1,0)</f>
        <v>0</v>
      </c>
      <c r="O2840" s="6" t="n">
        <f aca="false">IF(1_Data_EDA!D2841="Pacific Asia",1,0)</f>
        <v>0</v>
      </c>
      <c r="P2840" s="6" t="n">
        <f aca="false">IF(1_Data_EDA!D2841="USCA",1,0)</f>
        <v>1</v>
      </c>
      <c r="Q2840" s="6" t="n">
        <f aca="false">IF(C2840&gt;MEDIAN(C$5:C$8004),1,0)</f>
        <v>0</v>
      </c>
      <c r="R2840" s="6" t="n">
        <f aca="false">IF(D2840&gt;2,1,0)</f>
        <v>0</v>
      </c>
    </row>
    <row r="2841" customFormat="false" ht="15" hidden="false" customHeight="true" outlineLevel="0" collapsed="false">
      <c r="A2841" s="6" t="n">
        <f aca="false">1_Data_EDA!O2842</f>
        <v>1</v>
      </c>
      <c r="B2841" s="6" t="n">
        <f aca="false">1_Data_EDA!H2842</f>
        <v>2</v>
      </c>
      <c r="C2841" s="7" t="n">
        <f aca="false">1_Data_EDA!I2842</f>
        <v>49.97999954</v>
      </c>
      <c r="D2841" s="6" t="n">
        <f aca="false">1_Data_EDA!J2842</f>
        <v>4</v>
      </c>
      <c r="E2841" s="7" t="n">
        <f aca="false">1_Data_EDA!K2842</f>
        <v>199.9199982</v>
      </c>
      <c r="F2841" s="7" t="n">
        <f aca="false">1_Data_EDA!L2842</f>
        <v>19.98999977</v>
      </c>
      <c r="G2841" s="8" t="n">
        <f aca="false">1_Data_EDA!M2842</f>
        <v>0.100000001</v>
      </c>
      <c r="H2841" s="6" t="n">
        <f aca="false">IF(1_Data_EDA!B2842="First Class",1,0)</f>
        <v>0</v>
      </c>
      <c r="I2841" s="6" t="n">
        <f aca="false">IF(1_Data_EDA!B2842="Second Class",1,0)</f>
        <v>1</v>
      </c>
      <c r="J2841" s="6" t="n">
        <f aca="false">IF(1_Data_EDA!B2842="Same Day",1,0)</f>
        <v>0</v>
      </c>
      <c r="K2841" s="6" t="n">
        <f aca="false">IF(1_Data_EDA!C2842="Corporate",1,0)</f>
        <v>0</v>
      </c>
      <c r="L2841" s="6" t="n">
        <f aca="false">IF(1_Data_EDA!C2842="Home Office",1,0)</f>
        <v>1</v>
      </c>
      <c r="M2841" s="6" t="n">
        <f aca="false">IF(1_Data_EDA!D2842="Europe",1,0)</f>
        <v>0</v>
      </c>
      <c r="N2841" s="6" t="n">
        <f aca="false">IF(1_Data_EDA!D2842="LATAM",1,0)</f>
        <v>1</v>
      </c>
      <c r="O2841" s="6" t="n">
        <f aca="false">IF(1_Data_EDA!D2842="Pacific Asia",1,0)</f>
        <v>0</v>
      </c>
      <c r="P2841" s="6" t="n">
        <f aca="false">IF(1_Data_EDA!D2842="USCA",1,0)</f>
        <v>0</v>
      </c>
      <c r="Q2841" s="6" t="n">
        <f aca="false">IF(C2841&gt;MEDIAN(C$5:C$8004),1,0)</f>
        <v>0</v>
      </c>
      <c r="R2841" s="6" t="n">
        <f aca="false">IF(D2841&gt;2,1,0)</f>
        <v>1</v>
      </c>
    </row>
    <row r="2842" customFormat="false" ht="15" hidden="false" customHeight="true" outlineLevel="0" collapsed="false">
      <c r="A2842" s="6" t="n">
        <f aca="false">1_Data_EDA!O2843</f>
        <v>0</v>
      </c>
      <c r="B2842" s="6" t="n">
        <f aca="false">1_Data_EDA!H2843</f>
        <v>4</v>
      </c>
      <c r="C2842" s="7" t="n">
        <f aca="false">1_Data_EDA!I2843</f>
        <v>59.99000168</v>
      </c>
      <c r="D2842" s="6" t="n">
        <f aca="false">1_Data_EDA!J2843</f>
        <v>1</v>
      </c>
      <c r="E2842" s="7" t="n">
        <f aca="false">1_Data_EDA!K2843</f>
        <v>59.99000168</v>
      </c>
      <c r="F2842" s="7" t="n">
        <f aca="false">1_Data_EDA!L2843</f>
        <v>1.799999952</v>
      </c>
      <c r="G2842" s="8" t="n">
        <f aca="false">1_Data_EDA!M2843</f>
        <v>0.029999999</v>
      </c>
      <c r="H2842" s="6" t="n">
        <f aca="false">IF(1_Data_EDA!B2843="First Class",1,0)</f>
        <v>0</v>
      </c>
      <c r="I2842" s="6" t="n">
        <f aca="false">IF(1_Data_EDA!B2843="Second Class",1,0)</f>
        <v>0</v>
      </c>
      <c r="J2842" s="6" t="n">
        <f aca="false">IF(1_Data_EDA!B2843="Same Day",1,0)</f>
        <v>0</v>
      </c>
      <c r="K2842" s="6" t="n">
        <f aca="false">IF(1_Data_EDA!C2843="Corporate",1,0)</f>
        <v>0</v>
      </c>
      <c r="L2842" s="6" t="n">
        <f aca="false">IF(1_Data_EDA!C2843="Home Office",1,0)</f>
        <v>0</v>
      </c>
      <c r="M2842" s="6" t="n">
        <f aca="false">IF(1_Data_EDA!D2843="Europe",1,0)</f>
        <v>0</v>
      </c>
      <c r="N2842" s="6" t="n">
        <f aca="false">IF(1_Data_EDA!D2843="LATAM",1,0)</f>
        <v>0</v>
      </c>
      <c r="O2842" s="6" t="n">
        <f aca="false">IF(1_Data_EDA!D2843="Pacific Asia",1,0)</f>
        <v>1</v>
      </c>
      <c r="P2842" s="6" t="n">
        <f aca="false">IF(1_Data_EDA!D2843="USCA",1,0)</f>
        <v>0</v>
      </c>
      <c r="Q2842" s="6" t="n">
        <f aca="false">IF(C2842&gt;MEDIAN(C$5:C$8004),1,0)</f>
        <v>0</v>
      </c>
      <c r="R2842" s="6" t="n">
        <f aca="false">IF(D2842&gt;2,1,0)</f>
        <v>0</v>
      </c>
    </row>
    <row r="2843" customFormat="false" ht="15" hidden="false" customHeight="true" outlineLevel="0" collapsed="false">
      <c r="A2843" s="6" t="n">
        <f aca="false">1_Data_EDA!O2844</f>
        <v>0</v>
      </c>
      <c r="B2843" s="6" t="n">
        <f aca="false">1_Data_EDA!H2844</f>
        <v>4</v>
      </c>
      <c r="C2843" s="7" t="n">
        <f aca="false">1_Data_EDA!I2844</f>
        <v>39.99000168</v>
      </c>
      <c r="D2843" s="6" t="n">
        <f aca="false">1_Data_EDA!J2844</f>
        <v>2</v>
      </c>
      <c r="E2843" s="7" t="n">
        <f aca="false">1_Data_EDA!K2844</f>
        <v>79.98000336</v>
      </c>
      <c r="F2843" s="7" t="n">
        <f aca="false">1_Data_EDA!L2844</f>
        <v>16</v>
      </c>
      <c r="G2843" s="8" t="n">
        <f aca="false">1_Data_EDA!M2844</f>
        <v>0.200000003</v>
      </c>
      <c r="H2843" s="6" t="n">
        <f aca="false">IF(1_Data_EDA!B2844="First Class",1,0)</f>
        <v>0</v>
      </c>
      <c r="I2843" s="6" t="n">
        <f aca="false">IF(1_Data_EDA!B2844="Second Class",1,0)</f>
        <v>0</v>
      </c>
      <c r="J2843" s="6" t="n">
        <f aca="false">IF(1_Data_EDA!B2844="Same Day",1,0)</f>
        <v>0</v>
      </c>
      <c r="K2843" s="6" t="n">
        <f aca="false">IF(1_Data_EDA!C2844="Corporate",1,0)</f>
        <v>0</v>
      </c>
      <c r="L2843" s="6" t="n">
        <f aca="false">IF(1_Data_EDA!C2844="Home Office",1,0)</f>
        <v>0</v>
      </c>
      <c r="M2843" s="6" t="n">
        <f aca="false">IF(1_Data_EDA!D2844="Europe",1,0)</f>
        <v>0</v>
      </c>
      <c r="N2843" s="6" t="n">
        <f aca="false">IF(1_Data_EDA!D2844="LATAM",1,0)</f>
        <v>0</v>
      </c>
      <c r="O2843" s="6" t="n">
        <f aca="false">IF(1_Data_EDA!D2844="Pacific Asia",1,0)</f>
        <v>1</v>
      </c>
      <c r="P2843" s="6" t="n">
        <f aca="false">IF(1_Data_EDA!D2844="USCA",1,0)</f>
        <v>0</v>
      </c>
      <c r="Q2843" s="6" t="n">
        <f aca="false">IF(C2843&gt;MEDIAN(C$5:C$8004),1,0)</f>
        <v>0</v>
      </c>
      <c r="R2843" s="6" t="n">
        <f aca="false">IF(D2843&gt;2,1,0)</f>
        <v>0</v>
      </c>
    </row>
    <row r="2844" customFormat="false" ht="15" hidden="false" customHeight="true" outlineLevel="0" collapsed="false">
      <c r="A2844" s="6" t="n">
        <f aca="false">1_Data_EDA!O2845</f>
        <v>1</v>
      </c>
      <c r="B2844" s="6" t="n">
        <f aca="false">1_Data_EDA!H2845</f>
        <v>1</v>
      </c>
      <c r="C2844" s="7" t="n">
        <f aca="false">1_Data_EDA!I2845</f>
        <v>39.99000168</v>
      </c>
      <c r="D2844" s="6" t="n">
        <f aca="false">1_Data_EDA!J2845</f>
        <v>4</v>
      </c>
      <c r="E2844" s="7" t="n">
        <f aca="false">1_Data_EDA!K2845</f>
        <v>159.9600067</v>
      </c>
      <c r="F2844" s="7" t="n">
        <f aca="false">1_Data_EDA!L2845</f>
        <v>39.99000168</v>
      </c>
      <c r="G2844" s="8" t="n">
        <f aca="false">1_Data_EDA!M2845</f>
        <v>0.25</v>
      </c>
      <c r="H2844" s="6" t="n">
        <f aca="false">IF(1_Data_EDA!B2845="First Class",1,0)</f>
        <v>1</v>
      </c>
      <c r="I2844" s="6" t="n">
        <f aca="false">IF(1_Data_EDA!B2845="Second Class",1,0)</f>
        <v>0</v>
      </c>
      <c r="J2844" s="6" t="n">
        <f aca="false">IF(1_Data_EDA!B2845="Same Day",1,0)</f>
        <v>0</v>
      </c>
      <c r="K2844" s="6" t="n">
        <f aca="false">IF(1_Data_EDA!C2845="Corporate",1,0)</f>
        <v>0</v>
      </c>
      <c r="L2844" s="6" t="n">
        <f aca="false">IF(1_Data_EDA!C2845="Home Office",1,0)</f>
        <v>0</v>
      </c>
      <c r="M2844" s="6" t="n">
        <f aca="false">IF(1_Data_EDA!D2845="Europe",1,0)</f>
        <v>1</v>
      </c>
      <c r="N2844" s="6" t="n">
        <f aca="false">IF(1_Data_EDA!D2845="LATAM",1,0)</f>
        <v>0</v>
      </c>
      <c r="O2844" s="6" t="n">
        <f aca="false">IF(1_Data_EDA!D2845="Pacific Asia",1,0)</f>
        <v>0</v>
      </c>
      <c r="P2844" s="6" t="n">
        <f aca="false">IF(1_Data_EDA!D2845="USCA",1,0)</f>
        <v>0</v>
      </c>
      <c r="Q2844" s="6" t="n">
        <f aca="false">IF(C2844&gt;MEDIAN(C$5:C$8004),1,0)</f>
        <v>0</v>
      </c>
      <c r="R2844" s="6" t="n">
        <f aca="false">IF(D2844&gt;2,1,0)</f>
        <v>1</v>
      </c>
    </row>
    <row r="2845" customFormat="false" ht="15" hidden="false" customHeight="true" outlineLevel="0" collapsed="false">
      <c r="A2845" s="6" t="n">
        <f aca="false">1_Data_EDA!O2846</f>
        <v>0</v>
      </c>
      <c r="B2845" s="6" t="n">
        <f aca="false">1_Data_EDA!H2846</f>
        <v>4</v>
      </c>
      <c r="C2845" s="7" t="n">
        <f aca="false">1_Data_EDA!I2846</f>
        <v>50</v>
      </c>
      <c r="D2845" s="6" t="n">
        <f aca="false">1_Data_EDA!J2846</f>
        <v>2</v>
      </c>
      <c r="E2845" s="7" t="n">
        <f aca="false">1_Data_EDA!K2846</f>
        <v>100</v>
      </c>
      <c r="F2845" s="7" t="n">
        <f aca="false">1_Data_EDA!L2846</f>
        <v>7</v>
      </c>
      <c r="G2845" s="8" t="n">
        <f aca="false">1_Data_EDA!M2846</f>
        <v>0.07</v>
      </c>
      <c r="H2845" s="6" t="n">
        <f aca="false">IF(1_Data_EDA!B2846="First Class",1,0)</f>
        <v>0</v>
      </c>
      <c r="I2845" s="6" t="n">
        <f aca="false">IF(1_Data_EDA!B2846="Second Class",1,0)</f>
        <v>0</v>
      </c>
      <c r="J2845" s="6" t="n">
        <f aca="false">IF(1_Data_EDA!B2846="Same Day",1,0)</f>
        <v>0</v>
      </c>
      <c r="K2845" s="6" t="n">
        <f aca="false">IF(1_Data_EDA!C2846="Corporate",1,0)</f>
        <v>0</v>
      </c>
      <c r="L2845" s="6" t="n">
        <f aca="false">IF(1_Data_EDA!C2846="Home Office",1,0)</f>
        <v>0</v>
      </c>
      <c r="M2845" s="6" t="n">
        <f aca="false">IF(1_Data_EDA!D2846="Europe",1,0)</f>
        <v>1</v>
      </c>
      <c r="N2845" s="6" t="n">
        <f aca="false">IF(1_Data_EDA!D2846="LATAM",1,0)</f>
        <v>0</v>
      </c>
      <c r="O2845" s="6" t="n">
        <f aca="false">IF(1_Data_EDA!D2846="Pacific Asia",1,0)</f>
        <v>0</v>
      </c>
      <c r="P2845" s="6" t="n">
        <f aca="false">IF(1_Data_EDA!D2846="USCA",1,0)</f>
        <v>0</v>
      </c>
      <c r="Q2845" s="6" t="n">
        <f aca="false">IF(C2845&gt;MEDIAN(C$5:C$8004),1,0)</f>
        <v>0</v>
      </c>
      <c r="R2845" s="6" t="n">
        <f aca="false">IF(D2845&gt;2,1,0)</f>
        <v>0</v>
      </c>
    </row>
    <row r="2846" customFormat="false" ht="15" hidden="false" customHeight="true" outlineLevel="0" collapsed="false">
      <c r="A2846" s="6" t="n">
        <f aca="false">1_Data_EDA!O2847</f>
        <v>0</v>
      </c>
      <c r="B2846" s="6" t="n">
        <f aca="false">1_Data_EDA!H2847</f>
        <v>0</v>
      </c>
      <c r="C2846" s="7" t="n">
        <f aca="false">1_Data_EDA!I2847</f>
        <v>299.980011</v>
      </c>
      <c r="D2846" s="6" t="n">
        <f aca="false">1_Data_EDA!J2847</f>
        <v>1</v>
      </c>
      <c r="E2846" s="7" t="n">
        <f aca="false">1_Data_EDA!K2847</f>
        <v>299.980011</v>
      </c>
      <c r="F2846" s="7" t="n">
        <f aca="false">1_Data_EDA!L2847</f>
        <v>39</v>
      </c>
      <c r="G2846" s="8" t="n">
        <f aca="false">1_Data_EDA!M2847</f>
        <v>0.129999995</v>
      </c>
      <c r="H2846" s="6" t="n">
        <f aca="false">IF(1_Data_EDA!B2847="First Class",1,0)</f>
        <v>0</v>
      </c>
      <c r="I2846" s="6" t="n">
        <f aca="false">IF(1_Data_EDA!B2847="Second Class",1,0)</f>
        <v>0</v>
      </c>
      <c r="J2846" s="6" t="n">
        <f aca="false">IF(1_Data_EDA!B2847="Same Day",1,0)</f>
        <v>1</v>
      </c>
      <c r="K2846" s="6" t="n">
        <f aca="false">IF(1_Data_EDA!C2847="Corporate",1,0)</f>
        <v>0</v>
      </c>
      <c r="L2846" s="6" t="n">
        <f aca="false">IF(1_Data_EDA!C2847="Home Office",1,0)</f>
        <v>0</v>
      </c>
      <c r="M2846" s="6" t="n">
        <f aca="false">IF(1_Data_EDA!D2847="Europe",1,0)</f>
        <v>0</v>
      </c>
      <c r="N2846" s="6" t="n">
        <f aca="false">IF(1_Data_EDA!D2847="LATAM",1,0)</f>
        <v>0</v>
      </c>
      <c r="O2846" s="6" t="n">
        <f aca="false">IF(1_Data_EDA!D2847="Pacific Asia",1,0)</f>
        <v>1</v>
      </c>
      <c r="P2846" s="6" t="n">
        <f aca="false">IF(1_Data_EDA!D2847="USCA",1,0)</f>
        <v>0</v>
      </c>
      <c r="Q2846" s="6" t="n">
        <f aca="false">IF(C2846&gt;MEDIAN(C$5:C$8004),1,0)</f>
        <v>1</v>
      </c>
      <c r="R2846" s="6" t="n">
        <f aca="false">IF(D2846&gt;2,1,0)</f>
        <v>0</v>
      </c>
    </row>
    <row r="2847" customFormat="false" ht="15" hidden="false" customHeight="true" outlineLevel="0" collapsed="false">
      <c r="A2847" s="6" t="n">
        <f aca="false">1_Data_EDA!O2848</f>
        <v>0</v>
      </c>
      <c r="B2847" s="6" t="n">
        <f aca="false">1_Data_EDA!H2848</f>
        <v>4</v>
      </c>
      <c r="C2847" s="7" t="n">
        <f aca="false">1_Data_EDA!I2848</f>
        <v>31.98999977</v>
      </c>
      <c r="D2847" s="6" t="n">
        <f aca="false">1_Data_EDA!J2848</f>
        <v>3</v>
      </c>
      <c r="E2847" s="7" t="n">
        <f aca="false">1_Data_EDA!K2848</f>
        <v>95.97000122</v>
      </c>
      <c r="F2847" s="7" t="n">
        <f aca="false">1_Data_EDA!L2848</f>
        <v>8.640000343</v>
      </c>
      <c r="G2847" s="8" t="n">
        <f aca="false">1_Data_EDA!M2848</f>
        <v>0.090000004</v>
      </c>
      <c r="H2847" s="6" t="n">
        <f aca="false">IF(1_Data_EDA!B2848="First Class",1,0)</f>
        <v>0</v>
      </c>
      <c r="I2847" s="6" t="n">
        <f aca="false">IF(1_Data_EDA!B2848="Second Class",1,0)</f>
        <v>0</v>
      </c>
      <c r="J2847" s="6" t="n">
        <f aca="false">IF(1_Data_EDA!B2848="Same Day",1,0)</f>
        <v>0</v>
      </c>
      <c r="K2847" s="6" t="n">
        <f aca="false">IF(1_Data_EDA!C2848="Corporate",1,0)</f>
        <v>0</v>
      </c>
      <c r="L2847" s="6" t="n">
        <f aca="false">IF(1_Data_EDA!C2848="Home Office",1,0)</f>
        <v>0</v>
      </c>
      <c r="M2847" s="6" t="n">
        <f aca="false">IF(1_Data_EDA!D2848="Europe",1,0)</f>
        <v>0</v>
      </c>
      <c r="N2847" s="6" t="n">
        <f aca="false">IF(1_Data_EDA!D2848="LATAM",1,0)</f>
        <v>1</v>
      </c>
      <c r="O2847" s="6" t="n">
        <f aca="false">IF(1_Data_EDA!D2848="Pacific Asia",1,0)</f>
        <v>0</v>
      </c>
      <c r="P2847" s="6" t="n">
        <f aca="false">IF(1_Data_EDA!D2848="USCA",1,0)</f>
        <v>0</v>
      </c>
      <c r="Q2847" s="6" t="n">
        <f aca="false">IF(C2847&gt;MEDIAN(C$5:C$8004),1,0)</f>
        <v>0</v>
      </c>
      <c r="R2847" s="6" t="n">
        <f aca="false">IF(D2847&gt;2,1,0)</f>
        <v>1</v>
      </c>
    </row>
    <row r="2848" customFormat="false" ht="15" hidden="false" customHeight="true" outlineLevel="0" collapsed="false">
      <c r="A2848" s="6" t="n">
        <f aca="false">1_Data_EDA!O2849</f>
        <v>1</v>
      </c>
      <c r="B2848" s="6" t="n">
        <f aca="false">1_Data_EDA!H2849</f>
        <v>4</v>
      </c>
      <c r="C2848" s="7" t="n">
        <f aca="false">1_Data_EDA!I2849</f>
        <v>299.980011</v>
      </c>
      <c r="D2848" s="6" t="n">
        <f aca="false">1_Data_EDA!J2849</f>
        <v>1</v>
      </c>
      <c r="E2848" s="7" t="n">
        <f aca="false">1_Data_EDA!K2849</f>
        <v>299.980011</v>
      </c>
      <c r="F2848" s="7" t="n">
        <f aca="false">1_Data_EDA!L2849</f>
        <v>0</v>
      </c>
      <c r="G2848" s="8" t="n">
        <f aca="false">1_Data_EDA!M2849</f>
        <v>0</v>
      </c>
      <c r="H2848" s="6" t="n">
        <f aca="false">IF(1_Data_EDA!B2849="First Class",1,0)</f>
        <v>0</v>
      </c>
      <c r="I2848" s="6" t="n">
        <f aca="false">IF(1_Data_EDA!B2849="Second Class",1,0)</f>
        <v>0</v>
      </c>
      <c r="J2848" s="6" t="n">
        <f aca="false">IF(1_Data_EDA!B2849="Same Day",1,0)</f>
        <v>0</v>
      </c>
      <c r="K2848" s="6" t="n">
        <f aca="false">IF(1_Data_EDA!C2849="Corporate",1,0)</f>
        <v>0</v>
      </c>
      <c r="L2848" s="6" t="n">
        <f aca="false">IF(1_Data_EDA!C2849="Home Office",1,0)</f>
        <v>0</v>
      </c>
      <c r="M2848" s="6" t="n">
        <f aca="false">IF(1_Data_EDA!D2849="Europe",1,0)</f>
        <v>1</v>
      </c>
      <c r="N2848" s="6" t="n">
        <f aca="false">IF(1_Data_EDA!D2849="LATAM",1,0)</f>
        <v>0</v>
      </c>
      <c r="O2848" s="6" t="n">
        <f aca="false">IF(1_Data_EDA!D2849="Pacific Asia",1,0)</f>
        <v>0</v>
      </c>
      <c r="P2848" s="6" t="n">
        <f aca="false">IF(1_Data_EDA!D2849="USCA",1,0)</f>
        <v>0</v>
      </c>
      <c r="Q2848" s="6" t="n">
        <f aca="false">IF(C2848&gt;MEDIAN(C$5:C$8004),1,0)</f>
        <v>1</v>
      </c>
      <c r="R2848" s="6" t="n">
        <f aca="false">IF(D2848&gt;2,1,0)</f>
        <v>0</v>
      </c>
    </row>
    <row r="2849" customFormat="false" ht="15" hidden="false" customHeight="true" outlineLevel="0" collapsed="false">
      <c r="A2849" s="6" t="n">
        <f aca="false">1_Data_EDA!O2850</f>
        <v>1</v>
      </c>
      <c r="B2849" s="6" t="n">
        <f aca="false">1_Data_EDA!H2850</f>
        <v>1</v>
      </c>
      <c r="C2849" s="7" t="n">
        <f aca="false">1_Data_EDA!I2850</f>
        <v>50</v>
      </c>
      <c r="D2849" s="6" t="n">
        <f aca="false">1_Data_EDA!J2850</f>
        <v>2</v>
      </c>
      <c r="E2849" s="7" t="n">
        <f aca="false">1_Data_EDA!K2850</f>
        <v>100</v>
      </c>
      <c r="F2849" s="7" t="n">
        <f aca="false">1_Data_EDA!L2850</f>
        <v>13</v>
      </c>
      <c r="G2849" s="8" t="n">
        <f aca="false">1_Data_EDA!M2850</f>
        <v>0.129999995</v>
      </c>
      <c r="H2849" s="6" t="n">
        <f aca="false">IF(1_Data_EDA!B2850="First Class",1,0)</f>
        <v>1</v>
      </c>
      <c r="I2849" s="6" t="n">
        <f aca="false">IF(1_Data_EDA!B2850="Second Class",1,0)</f>
        <v>0</v>
      </c>
      <c r="J2849" s="6" t="n">
        <f aca="false">IF(1_Data_EDA!B2850="Same Day",1,0)</f>
        <v>0</v>
      </c>
      <c r="K2849" s="6" t="n">
        <f aca="false">IF(1_Data_EDA!C2850="Corporate",1,0)</f>
        <v>1</v>
      </c>
      <c r="L2849" s="6" t="n">
        <f aca="false">IF(1_Data_EDA!C2850="Home Office",1,0)</f>
        <v>0</v>
      </c>
      <c r="M2849" s="6" t="n">
        <f aca="false">IF(1_Data_EDA!D2850="Europe",1,0)</f>
        <v>0</v>
      </c>
      <c r="N2849" s="6" t="n">
        <f aca="false">IF(1_Data_EDA!D2850="LATAM",1,0)</f>
        <v>0</v>
      </c>
      <c r="O2849" s="6" t="n">
        <f aca="false">IF(1_Data_EDA!D2850="Pacific Asia",1,0)</f>
        <v>0</v>
      </c>
      <c r="P2849" s="6" t="n">
        <f aca="false">IF(1_Data_EDA!D2850="USCA",1,0)</f>
        <v>1</v>
      </c>
      <c r="Q2849" s="6" t="n">
        <f aca="false">IF(C2849&gt;MEDIAN(C$5:C$8004),1,0)</f>
        <v>0</v>
      </c>
      <c r="R2849" s="6" t="n">
        <f aca="false">IF(D2849&gt;2,1,0)</f>
        <v>0</v>
      </c>
    </row>
    <row r="2850" customFormat="false" ht="15" hidden="false" customHeight="true" outlineLevel="0" collapsed="false">
      <c r="A2850" s="6" t="n">
        <f aca="false">1_Data_EDA!O2851</f>
        <v>1</v>
      </c>
      <c r="B2850" s="6" t="n">
        <f aca="false">1_Data_EDA!H2851</f>
        <v>4</v>
      </c>
      <c r="C2850" s="7" t="n">
        <f aca="false">1_Data_EDA!I2851</f>
        <v>399.980011</v>
      </c>
      <c r="D2850" s="6" t="n">
        <f aca="false">1_Data_EDA!J2851</f>
        <v>1</v>
      </c>
      <c r="E2850" s="7" t="n">
        <f aca="false">1_Data_EDA!K2851</f>
        <v>399.980011</v>
      </c>
      <c r="F2850" s="7" t="n">
        <f aca="false">1_Data_EDA!L2851</f>
        <v>16</v>
      </c>
      <c r="G2850" s="8" t="n">
        <f aca="false">1_Data_EDA!M2851</f>
        <v>0.039999999</v>
      </c>
      <c r="H2850" s="6" t="n">
        <f aca="false">IF(1_Data_EDA!B2851="First Class",1,0)</f>
        <v>0</v>
      </c>
      <c r="I2850" s="6" t="n">
        <f aca="false">IF(1_Data_EDA!B2851="Second Class",1,0)</f>
        <v>0</v>
      </c>
      <c r="J2850" s="6" t="n">
        <f aca="false">IF(1_Data_EDA!B2851="Same Day",1,0)</f>
        <v>0</v>
      </c>
      <c r="K2850" s="6" t="n">
        <f aca="false">IF(1_Data_EDA!C2851="Corporate",1,0)</f>
        <v>0</v>
      </c>
      <c r="L2850" s="6" t="n">
        <f aca="false">IF(1_Data_EDA!C2851="Home Office",1,0)</f>
        <v>0</v>
      </c>
      <c r="M2850" s="6" t="n">
        <f aca="false">IF(1_Data_EDA!D2851="Europe",1,0)</f>
        <v>0</v>
      </c>
      <c r="N2850" s="6" t="n">
        <f aca="false">IF(1_Data_EDA!D2851="LATAM",1,0)</f>
        <v>1</v>
      </c>
      <c r="O2850" s="6" t="n">
        <f aca="false">IF(1_Data_EDA!D2851="Pacific Asia",1,0)</f>
        <v>0</v>
      </c>
      <c r="P2850" s="6" t="n">
        <f aca="false">IF(1_Data_EDA!D2851="USCA",1,0)</f>
        <v>0</v>
      </c>
      <c r="Q2850" s="6" t="n">
        <f aca="false">IF(C2850&gt;MEDIAN(C$5:C$8004),1,0)</f>
        <v>1</v>
      </c>
      <c r="R2850" s="6" t="n">
        <f aca="false">IF(D2850&gt;2,1,0)</f>
        <v>0</v>
      </c>
    </row>
    <row r="2851" customFormat="false" ht="15" hidden="false" customHeight="true" outlineLevel="0" collapsed="false">
      <c r="A2851" s="6" t="n">
        <f aca="false">1_Data_EDA!O2852</f>
        <v>1</v>
      </c>
      <c r="B2851" s="6" t="n">
        <f aca="false">1_Data_EDA!H2852</f>
        <v>1</v>
      </c>
      <c r="C2851" s="7" t="n">
        <f aca="false">1_Data_EDA!I2852</f>
        <v>299.980011</v>
      </c>
      <c r="D2851" s="6" t="n">
        <f aca="false">1_Data_EDA!J2852</f>
        <v>1</v>
      </c>
      <c r="E2851" s="7" t="n">
        <f aca="false">1_Data_EDA!K2852</f>
        <v>299.980011</v>
      </c>
      <c r="F2851" s="7" t="n">
        <f aca="false">1_Data_EDA!L2852</f>
        <v>6</v>
      </c>
      <c r="G2851" s="8" t="n">
        <f aca="false">1_Data_EDA!M2852</f>
        <v>0.02</v>
      </c>
      <c r="H2851" s="6" t="n">
        <f aca="false">IF(1_Data_EDA!B2852="First Class",1,0)</f>
        <v>1</v>
      </c>
      <c r="I2851" s="6" t="n">
        <f aca="false">IF(1_Data_EDA!B2852="Second Class",1,0)</f>
        <v>0</v>
      </c>
      <c r="J2851" s="6" t="n">
        <f aca="false">IF(1_Data_EDA!B2852="Same Day",1,0)</f>
        <v>0</v>
      </c>
      <c r="K2851" s="6" t="n">
        <f aca="false">IF(1_Data_EDA!C2852="Corporate",1,0)</f>
        <v>0</v>
      </c>
      <c r="L2851" s="6" t="n">
        <f aca="false">IF(1_Data_EDA!C2852="Home Office",1,0)</f>
        <v>0</v>
      </c>
      <c r="M2851" s="6" t="n">
        <f aca="false">IF(1_Data_EDA!D2852="Europe",1,0)</f>
        <v>0</v>
      </c>
      <c r="N2851" s="6" t="n">
        <f aca="false">IF(1_Data_EDA!D2852="LATAM",1,0)</f>
        <v>0</v>
      </c>
      <c r="O2851" s="6" t="n">
        <f aca="false">IF(1_Data_EDA!D2852="Pacific Asia",1,0)</f>
        <v>0</v>
      </c>
      <c r="P2851" s="6" t="n">
        <f aca="false">IF(1_Data_EDA!D2852="USCA",1,0)</f>
        <v>0</v>
      </c>
      <c r="Q2851" s="6" t="n">
        <f aca="false">IF(C2851&gt;MEDIAN(C$5:C$8004),1,0)</f>
        <v>1</v>
      </c>
      <c r="R2851" s="6" t="n">
        <f aca="false">IF(D2851&gt;2,1,0)</f>
        <v>0</v>
      </c>
    </row>
    <row r="2852" customFormat="false" ht="15" hidden="false" customHeight="true" outlineLevel="0" collapsed="false">
      <c r="A2852" s="6" t="n">
        <f aca="false">1_Data_EDA!O2853</f>
        <v>0</v>
      </c>
      <c r="B2852" s="6" t="n">
        <f aca="false">1_Data_EDA!H2853</f>
        <v>4</v>
      </c>
      <c r="C2852" s="7" t="n">
        <f aca="false">1_Data_EDA!I2853</f>
        <v>59.99000168</v>
      </c>
      <c r="D2852" s="6" t="n">
        <f aca="false">1_Data_EDA!J2853</f>
        <v>5</v>
      </c>
      <c r="E2852" s="7" t="n">
        <f aca="false">1_Data_EDA!K2853</f>
        <v>299.9500122</v>
      </c>
      <c r="F2852" s="7" t="n">
        <f aca="false">1_Data_EDA!L2853</f>
        <v>16.5</v>
      </c>
      <c r="G2852" s="8" t="n">
        <f aca="false">1_Data_EDA!M2853</f>
        <v>0.059999999</v>
      </c>
      <c r="H2852" s="6" t="n">
        <f aca="false">IF(1_Data_EDA!B2853="First Class",1,0)</f>
        <v>0</v>
      </c>
      <c r="I2852" s="6" t="n">
        <f aca="false">IF(1_Data_EDA!B2853="Second Class",1,0)</f>
        <v>0</v>
      </c>
      <c r="J2852" s="6" t="n">
        <f aca="false">IF(1_Data_EDA!B2853="Same Day",1,0)</f>
        <v>0</v>
      </c>
      <c r="K2852" s="6" t="n">
        <f aca="false">IF(1_Data_EDA!C2853="Corporate",1,0)</f>
        <v>0</v>
      </c>
      <c r="L2852" s="6" t="n">
        <f aca="false">IF(1_Data_EDA!C2853="Home Office",1,0)</f>
        <v>0</v>
      </c>
      <c r="M2852" s="6" t="n">
        <f aca="false">IF(1_Data_EDA!D2853="Europe",1,0)</f>
        <v>0</v>
      </c>
      <c r="N2852" s="6" t="n">
        <f aca="false">IF(1_Data_EDA!D2853="LATAM",1,0)</f>
        <v>0</v>
      </c>
      <c r="O2852" s="6" t="n">
        <f aca="false">IF(1_Data_EDA!D2853="Pacific Asia",1,0)</f>
        <v>0</v>
      </c>
      <c r="P2852" s="6" t="n">
        <f aca="false">IF(1_Data_EDA!D2853="USCA",1,0)</f>
        <v>1</v>
      </c>
      <c r="Q2852" s="6" t="n">
        <f aca="false">IF(C2852&gt;MEDIAN(C$5:C$8004),1,0)</f>
        <v>0</v>
      </c>
      <c r="R2852" s="6" t="n">
        <f aca="false">IF(D2852&gt;2,1,0)</f>
        <v>1</v>
      </c>
    </row>
    <row r="2853" customFormat="false" ht="15" hidden="false" customHeight="true" outlineLevel="0" collapsed="false">
      <c r="A2853" s="6" t="n">
        <f aca="false">1_Data_EDA!O2854</f>
        <v>0</v>
      </c>
      <c r="B2853" s="6" t="n">
        <f aca="false">1_Data_EDA!H2854</f>
        <v>4</v>
      </c>
      <c r="C2853" s="7" t="n">
        <f aca="false">1_Data_EDA!I2854</f>
        <v>129.9900055</v>
      </c>
      <c r="D2853" s="6" t="n">
        <f aca="false">1_Data_EDA!J2854</f>
        <v>1</v>
      </c>
      <c r="E2853" s="7" t="n">
        <f aca="false">1_Data_EDA!K2854</f>
        <v>129.9900055</v>
      </c>
      <c r="F2853" s="7" t="n">
        <f aca="false">1_Data_EDA!L2854</f>
        <v>16.89999962</v>
      </c>
      <c r="G2853" s="8" t="n">
        <f aca="false">1_Data_EDA!M2854</f>
        <v>0.129999995</v>
      </c>
      <c r="H2853" s="6" t="n">
        <f aca="false">IF(1_Data_EDA!B2854="First Class",1,0)</f>
        <v>0</v>
      </c>
      <c r="I2853" s="6" t="n">
        <f aca="false">IF(1_Data_EDA!B2854="Second Class",1,0)</f>
        <v>0</v>
      </c>
      <c r="J2853" s="6" t="n">
        <f aca="false">IF(1_Data_EDA!B2854="Same Day",1,0)</f>
        <v>0</v>
      </c>
      <c r="K2853" s="6" t="n">
        <f aca="false">IF(1_Data_EDA!C2854="Corporate",1,0)</f>
        <v>0</v>
      </c>
      <c r="L2853" s="6" t="n">
        <f aca="false">IF(1_Data_EDA!C2854="Home Office",1,0)</f>
        <v>0</v>
      </c>
      <c r="M2853" s="6" t="n">
        <f aca="false">IF(1_Data_EDA!D2854="Europe",1,0)</f>
        <v>1</v>
      </c>
      <c r="N2853" s="6" t="n">
        <f aca="false">IF(1_Data_EDA!D2854="LATAM",1,0)</f>
        <v>0</v>
      </c>
      <c r="O2853" s="6" t="n">
        <f aca="false">IF(1_Data_EDA!D2854="Pacific Asia",1,0)</f>
        <v>0</v>
      </c>
      <c r="P2853" s="6" t="n">
        <f aca="false">IF(1_Data_EDA!D2854="USCA",1,0)</f>
        <v>0</v>
      </c>
      <c r="Q2853" s="6" t="n">
        <f aca="false">IF(C2853&gt;MEDIAN(C$5:C$8004),1,0)</f>
        <v>1</v>
      </c>
      <c r="R2853" s="6" t="n">
        <f aca="false">IF(D2853&gt;2,1,0)</f>
        <v>0</v>
      </c>
    </row>
    <row r="2854" customFormat="false" ht="15" hidden="false" customHeight="true" outlineLevel="0" collapsed="false">
      <c r="A2854" s="6" t="n">
        <f aca="false">1_Data_EDA!O2855</f>
        <v>1</v>
      </c>
      <c r="B2854" s="6" t="n">
        <f aca="false">1_Data_EDA!H2855</f>
        <v>2</v>
      </c>
      <c r="C2854" s="7" t="n">
        <f aca="false">1_Data_EDA!I2855</f>
        <v>49.97999954</v>
      </c>
      <c r="D2854" s="6" t="n">
        <f aca="false">1_Data_EDA!J2855</f>
        <v>3</v>
      </c>
      <c r="E2854" s="7" t="n">
        <f aca="false">1_Data_EDA!K2855</f>
        <v>149.9400024</v>
      </c>
      <c r="F2854" s="7" t="n">
        <f aca="false">1_Data_EDA!L2855</f>
        <v>26.98999977</v>
      </c>
      <c r="G2854" s="8" t="n">
        <f aca="false">1_Data_EDA!M2855</f>
        <v>0.180000007</v>
      </c>
      <c r="H2854" s="6" t="n">
        <f aca="false">IF(1_Data_EDA!B2855="First Class",1,0)</f>
        <v>0</v>
      </c>
      <c r="I2854" s="6" t="n">
        <f aca="false">IF(1_Data_EDA!B2855="Second Class",1,0)</f>
        <v>1</v>
      </c>
      <c r="J2854" s="6" t="n">
        <f aca="false">IF(1_Data_EDA!B2855="Same Day",1,0)</f>
        <v>0</v>
      </c>
      <c r="K2854" s="6" t="n">
        <f aca="false">IF(1_Data_EDA!C2855="Corporate",1,0)</f>
        <v>0</v>
      </c>
      <c r="L2854" s="6" t="n">
        <f aca="false">IF(1_Data_EDA!C2855="Home Office",1,0)</f>
        <v>0</v>
      </c>
      <c r="M2854" s="6" t="n">
        <f aca="false">IF(1_Data_EDA!D2855="Europe",1,0)</f>
        <v>0</v>
      </c>
      <c r="N2854" s="6" t="n">
        <f aca="false">IF(1_Data_EDA!D2855="LATAM",1,0)</f>
        <v>1</v>
      </c>
      <c r="O2854" s="6" t="n">
        <f aca="false">IF(1_Data_EDA!D2855="Pacific Asia",1,0)</f>
        <v>0</v>
      </c>
      <c r="P2854" s="6" t="n">
        <f aca="false">IF(1_Data_EDA!D2855="USCA",1,0)</f>
        <v>0</v>
      </c>
      <c r="Q2854" s="6" t="n">
        <f aca="false">IF(C2854&gt;MEDIAN(C$5:C$8004),1,0)</f>
        <v>0</v>
      </c>
      <c r="R2854" s="6" t="n">
        <f aca="false">IF(D2854&gt;2,1,0)</f>
        <v>1</v>
      </c>
    </row>
    <row r="2855" customFormat="false" ht="15" hidden="false" customHeight="true" outlineLevel="0" collapsed="false">
      <c r="A2855" s="6" t="n">
        <f aca="false">1_Data_EDA!O2856</f>
        <v>1</v>
      </c>
      <c r="B2855" s="6" t="n">
        <f aca="false">1_Data_EDA!H2856</f>
        <v>4</v>
      </c>
      <c r="C2855" s="7" t="n">
        <f aca="false">1_Data_EDA!I2856</f>
        <v>39.99000168</v>
      </c>
      <c r="D2855" s="6" t="n">
        <f aca="false">1_Data_EDA!J2856</f>
        <v>4</v>
      </c>
      <c r="E2855" s="7" t="n">
        <f aca="false">1_Data_EDA!K2856</f>
        <v>159.9600067</v>
      </c>
      <c r="F2855" s="7" t="n">
        <f aca="false">1_Data_EDA!L2856</f>
        <v>23.98999977</v>
      </c>
      <c r="G2855" s="8" t="n">
        <f aca="false">1_Data_EDA!M2856</f>
        <v>0.150000006</v>
      </c>
      <c r="H2855" s="6" t="n">
        <f aca="false">IF(1_Data_EDA!B2856="First Class",1,0)</f>
        <v>0</v>
      </c>
      <c r="I2855" s="6" t="n">
        <f aca="false">IF(1_Data_EDA!B2856="Second Class",1,0)</f>
        <v>0</v>
      </c>
      <c r="J2855" s="6" t="n">
        <f aca="false">IF(1_Data_EDA!B2856="Same Day",1,0)</f>
        <v>0</v>
      </c>
      <c r="K2855" s="6" t="n">
        <f aca="false">IF(1_Data_EDA!C2856="Corporate",1,0)</f>
        <v>0</v>
      </c>
      <c r="L2855" s="6" t="n">
        <f aca="false">IF(1_Data_EDA!C2856="Home Office",1,0)</f>
        <v>0</v>
      </c>
      <c r="M2855" s="6" t="n">
        <f aca="false">IF(1_Data_EDA!D2856="Europe",1,0)</f>
        <v>0</v>
      </c>
      <c r="N2855" s="6" t="n">
        <f aca="false">IF(1_Data_EDA!D2856="LATAM",1,0)</f>
        <v>0</v>
      </c>
      <c r="O2855" s="6" t="n">
        <f aca="false">IF(1_Data_EDA!D2856="Pacific Asia",1,0)</f>
        <v>0</v>
      </c>
      <c r="P2855" s="6" t="n">
        <f aca="false">IF(1_Data_EDA!D2856="USCA",1,0)</f>
        <v>1</v>
      </c>
      <c r="Q2855" s="6" t="n">
        <f aca="false">IF(C2855&gt;MEDIAN(C$5:C$8004),1,0)</f>
        <v>0</v>
      </c>
      <c r="R2855" s="6" t="n">
        <f aca="false">IF(D2855&gt;2,1,0)</f>
        <v>1</v>
      </c>
    </row>
    <row r="2856" customFormat="false" ht="15" hidden="false" customHeight="true" outlineLevel="0" collapsed="false">
      <c r="A2856" s="6" t="n">
        <f aca="false">1_Data_EDA!O2857</f>
        <v>0</v>
      </c>
      <c r="B2856" s="6" t="n">
        <f aca="false">1_Data_EDA!H2857</f>
        <v>4</v>
      </c>
      <c r="C2856" s="7" t="n">
        <f aca="false">1_Data_EDA!I2857</f>
        <v>129.9900055</v>
      </c>
      <c r="D2856" s="6" t="n">
        <f aca="false">1_Data_EDA!J2857</f>
        <v>1</v>
      </c>
      <c r="E2856" s="7" t="n">
        <f aca="false">1_Data_EDA!K2857</f>
        <v>129.9900055</v>
      </c>
      <c r="F2856" s="7" t="n">
        <f aca="false">1_Data_EDA!L2857</f>
        <v>23.39999962</v>
      </c>
      <c r="G2856" s="8" t="n">
        <f aca="false">1_Data_EDA!M2857</f>
        <v>0.180000007</v>
      </c>
      <c r="H2856" s="6" t="n">
        <f aca="false">IF(1_Data_EDA!B2857="First Class",1,0)</f>
        <v>0</v>
      </c>
      <c r="I2856" s="6" t="n">
        <f aca="false">IF(1_Data_EDA!B2857="Second Class",1,0)</f>
        <v>0</v>
      </c>
      <c r="J2856" s="6" t="n">
        <f aca="false">IF(1_Data_EDA!B2857="Same Day",1,0)</f>
        <v>0</v>
      </c>
      <c r="K2856" s="6" t="n">
        <f aca="false">IF(1_Data_EDA!C2857="Corporate",1,0)</f>
        <v>0</v>
      </c>
      <c r="L2856" s="6" t="n">
        <f aca="false">IF(1_Data_EDA!C2857="Home Office",1,0)</f>
        <v>0</v>
      </c>
      <c r="M2856" s="6" t="n">
        <f aca="false">IF(1_Data_EDA!D2857="Europe",1,0)</f>
        <v>1</v>
      </c>
      <c r="N2856" s="6" t="n">
        <f aca="false">IF(1_Data_EDA!D2857="LATAM",1,0)</f>
        <v>0</v>
      </c>
      <c r="O2856" s="6" t="n">
        <f aca="false">IF(1_Data_EDA!D2857="Pacific Asia",1,0)</f>
        <v>0</v>
      </c>
      <c r="P2856" s="6" t="n">
        <f aca="false">IF(1_Data_EDA!D2857="USCA",1,0)</f>
        <v>0</v>
      </c>
      <c r="Q2856" s="6" t="n">
        <f aca="false">IF(C2856&gt;MEDIAN(C$5:C$8004),1,0)</f>
        <v>1</v>
      </c>
      <c r="R2856" s="6" t="n">
        <f aca="false">IF(D2856&gt;2,1,0)</f>
        <v>0</v>
      </c>
    </row>
    <row r="2857" customFormat="false" ht="15" hidden="false" customHeight="true" outlineLevel="0" collapsed="false">
      <c r="A2857" s="6" t="n">
        <f aca="false">1_Data_EDA!O2858</f>
        <v>0</v>
      </c>
      <c r="B2857" s="6" t="n">
        <f aca="false">1_Data_EDA!H2858</f>
        <v>2</v>
      </c>
      <c r="C2857" s="7" t="n">
        <f aca="false">1_Data_EDA!I2858</f>
        <v>50</v>
      </c>
      <c r="D2857" s="6" t="n">
        <f aca="false">1_Data_EDA!J2858</f>
        <v>5</v>
      </c>
      <c r="E2857" s="7" t="n">
        <f aca="false">1_Data_EDA!K2858</f>
        <v>250</v>
      </c>
      <c r="F2857" s="7" t="n">
        <f aca="false">1_Data_EDA!L2858</f>
        <v>32.5</v>
      </c>
      <c r="G2857" s="8" t="n">
        <f aca="false">1_Data_EDA!M2858</f>
        <v>0.129999995</v>
      </c>
      <c r="H2857" s="6" t="n">
        <f aca="false">IF(1_Data_EDA!B2858="First Class",1,0)</f>
        <v>0</v>
      </c>
      <c r="I2857" s="6" t="n">
        <f aca="false">IF(1_Data_EDA!B2858="Second Class",1,0)</f>
        <v>1</v>
      </c>
      <c r="J2857" s="6" t="n">
        <f aca="false">IF(1_Data_EDA!B2858="Same Day",1,0)</f>
        <v>0</v>
      </c>
      <c r="K2857" s="6" t="n">
        <f aca="false">IF(1_Data_EDA!C2858="Corporate",1,0)</f>
        <v>1</v>
      </c>
      <c r="L2857" s="6" t="n">
        <f aca="false">IF(1_Data_EDA!C2858="Home Office",1,0)</f>
        <v>0</v>
      </c>
      <c r="M2857" s="6" t="n">
        <f aca="false">IF(1_Data_EDA!D2858="Europe",1,0)</f>
        <v>1</v>
      </c>
      <c r="N2857" s="6" t="n">
        <f aca="false">IF(1_Data_EDA!D2858="LATAM",1,0)</f>
        <v>0</v>
      </c>
      <c r="O2857" s="6" t="n">
        <f aca="false">IF(1_Data_EDA!D2858="Pacific Asia",1,0)</f>
        <v>0</v>
      </c>
      <c r="P2857" s="6" t="n">
        <f aca="false">IF(1_Data_EDA!D2858="USCA",1,0)</f>
        <v>0</v>
      </c>
      <c r="Q2857" s="6" t="n">
        <f aca="false">IF(C2857&gt;MEDIAN(C$5:C$8004),1,0)</f>
        <v>0</v>
      </c>
      <c r="R2857" s="6" t="n">
        <f aca="false">IF(D2857&gt;2,1,0)</f>
        <v>1</v>
      </c>
    </row>
    <row r="2858" customFormat="false" ht="15" hidden="false" customHeight="true" outlineLevel="0" collapsed="false">
      <c r="A2858" s="6" t="n">
        <f aca="false">1_Data_EDA!O2859</f>
        <v>0</v>
      </c>
      <c r="B2858" s="6" t="n">
        <f aca="false">1_Data_EDA!H2859</f>
        <v>2</v>
      </c>
      <c r="C2858" s="7" t="n">
        <f aca="false">1_Data_EDA!I2859</f>
        <v>99.98999786</v>
      </c>
      <c r="D2858" s="6" t="n">
        <f aca="false">1_Data_EDA!J2859</f>
        <v>2</v>
      </c>
      <c r="E2858" s="7" t="n">
        <f aca="false">1_Data_EDA!K2859</f>
        <v>199.9799957</v>
      </c>
      <c r="F2858" s="7" t="n">
        <f aca="false">1_Data_EDA!L2859</f>
        <v>40</v>
      </c>
      <c r="G2858" s="8" t="n">
        <f aca="false">1_Data_EDA!M2859</f>
        <v>0.200000003</v>
      </c>
      <c r="H2858" s="6" t="n">
        <f aca="false">IF(1_Data_EDA!B2859="First Class",1,0)</f>
        <v>0</v>
      </c>
      <c r="I2858" s="6" t="n">
        <f aca="false">IF(1_Data_EDA!B2859="Second Class",1,0)</f>
        <v>1</v>
      </c>
      <c r="J2858" s="6" t="n">
        <f aca="false">IF(1_Data_EDA!B2859="Same Day",1,0)</f>
        <v>0</v>
      </c>
      <c r="K2858" s="6" t="n">
        <f aca="false">IF(1_Data_EDA!C2859="Corporate",1,0)</f>
        <v>1</v>
      </c>
      <c r="L2858" s="6" t="n">
        <f aca="false">IF(1_Data_EDA!C2859="Home Office",1,0)</f>
        <v>0</v>
      </c>
      <c r="M2858" s="6" t="n">
        <f aca="false">IF(1_Data_EDA!D2859="Europe",1,0)</f>
        <v>1</v>
      </c>
      <c r="N2858" s="6" t="n">
        <f aca="false">IF(1_Data_EDA!D2859="LATAM",1,0)</f>
        <v>0</v>
      </c>
      <c r="O2858" s="6" t="n">
        <f aca="false">IF(1_Data_EDA!D2859="Pacific Asia",1,0)</f>
        <v>0</v>
      </c>
      <c r="P2858" s="6" t="n">
        <f aca="false">IF(1_Data_EDA!D2859="USCA",1,0)</f>
        <v>0</v>
      </c>
      <c r="Q2858" s="6" t="n">
        <f aca="false">IF(C2858&gt;MEDIAN(C$5:C$8004),1,0)</f>
        <v>1</v>
      </c>
      <c r="R2858" s="6" t="n">
        <f aca="false">IF(D2858&gt;2,1,0)</f>
        <v>0</v>
      </c>
    </row>
    <row r="2859" customFormat="false" ht="15" hidden="false" customHeight="true" outlineLevel="0" collapsed="false">
      <c r="A2859" s="6" t="n">
        <f aca="false">1_Data_EDA!O2860</f>
        <v>1</v>
      </c>
      <c r="B2859" s="6" t="n">
        <f aca="false">1_Data_EDA!H2860</f>
        <v>1</v>
      </c>
      <c r="C2859" s="7" t="n">
        <f aca="false">1_Data_EDA!I2860</f>
        <v>129.9900055</v>
      </c>
      <c r="D2859" s="6" t="n">
        <f aca="false">1_Data_EDA!J2860</f>
        <v>1</v>
      </c>
      <c r="E2859" s="7" t="n">
        <f aca="false">1_Data_EDA!K2860</f>
        <v>129.9900055</v>
      </c>
      <c r="F2859" s="7" t="n">
        <f aca="false">1_Data_EDA!L2860</f>
        <v>19.5</v>
      </c>
      <c r="G2859" s="8" t="n">
        <f aca="false">1_Data_EDA!M2860</f>
        <v>0.150000006</v>
      </c>
      <c r="H2859" s="6" t="n">
        <f aca="false">IF(1_Data_EDA!B2860="First Class",1,0)</f>
        <v>1</v>
      </c>
      <c r="I2859" s="6" t="n">
        <f aca="false">IF(1_Data_EDA!B2860="Second Class",1,0)</f>
        <v>0</v>
      </c>
      <c r="J2859" s="6" t="n">
        <f aca="false">IF(1_Data_EDA!B2860="Same Day",1,0)</f>
        <v>0</v>
      </c>
      <c r="K2859" s="6" t="n">
        <f aca="false">IF(1_Data_EDA!C2860="Corporate",1,0)</f>
        <v>1</v>
      </c>
      <c r="L2859" s="6" t="n">
        <f aca="false">IF(1_Data_EDA!C2860="Home Office",1,0)</f>
        <v>0</v>
      </c>
      <c r="M2859" s="6" t="n">
        <f aca="false">IF(1_Data_EDA!D2860="Europe",1,0)</f>
        <v>1</v>
      </c>
      <c r="N2859" s="6" t="n">
        <f aca="false">IF(1_Data_EDA!D2860="LATAM",1,0)</f>
        <v>0</v>
      </c>
      <c r="O2859" s="6" t="n">
        <f aca="false">IF(1_Data_EDA!D2860="Pacific Asia",1,0)</f>
        <v>0</v>
      </c>
      <c r="P2859" s="6" t="n">
        <f aca="false">IF(1_Data_EDA!D2860="USCA",1,0)</f>
        <v>0</v>
      </c>
      <c r="Q2859" s="6" t="n">
        <f aca="false">IF(C2859&gt;MEDIAN(C$5:C$8004),1,0)</f>
        <v>1</v>
      </c>
      <c r="R2859" s="6" t="n">
        <f aca="false">IF(D2859&gt;2,1,0)</f>
        <v>0</v>
      </c>
    </row>
    <row r="2860" customFormat="false" ht="15" hidden="false" customHeight="true" outlineLevel="0" collapsed="false">
      <c r="A2860" s="6" t="n">
        <f aca="false">1_Data_EDA!O2861</f>
        <v>1</v>
      </c>
      <c r="B2860" s="6" t="n">
        <f aca="false">1_Data_EDA!H2861</f>
        <v>2</v>
      </c>
      <c r="C2860" s="7" t="n">
        <f aca="false">1_Data_EDA!I2861</f>
        <v>327.75</v>
      </c>
      <c r="D2860" s="6" t="n">
        <f aca="false">1_Data_EDA!J2861</f>
        <v>1</v>
      </c>
      <c r="E2860" s="7" t="n">
        <f aca="false">1_Data_EDA!K2861</f>
        <v>327.75</v>
      </c>
      <c r="F2860" s="7" t="n">
        <f aca="false">1_Data_EDA!L2861</f>
        <v>16.38999939</v>
      </c>
      <c r="G2860" s="8" t="n">
        <f aca="false">1_Data_EDA!M2861</f>
        <v>0.050000001</v>
      </c>
      <c r="H2860" s="6" t="n">
        <f aca="false">IF(1_Data_EDA!B2861="First Class",1,0)</f>
        <v>0</v>
      </c>
      <c r="I2860" s="6" t="n">
        <f aca="false">IF(1_Data_EDA!B2861="Second Class",1,0)</f>
        <v>1</v>
      </c>
      <c r="J2860" s="6" t="n">
        <f aca="false">IF(1_Data_EDA!B2861="Same Day",1,0)</f>
        <v>0</v>
      </c>
      <c r="K2860" s="6" t="n">
        <f aca="false">IF(1_Data_EDA!C2861="Corporate",1,0)</f>
        <v>1</v>
      </c>
      <c r="L2860" s="6" t="n">
        <f aca="false">IF(1_Data_EDA!C2861="Home Office",1,0)</f>
        <v>0</v>
      </c>
      <c r="M2860" s="6" t="n">
        <f aca="false">IF(1_Data_EDA!D2861="Europe",1,0)</f>
        <v>0</v>
      </c>
      <c r="N2860" s="6" t="n">
        <f aca="false">IF(1_Data_EDA!D2861="LATAM",1,0)</f>
        <v>0</v>
      </c>
      <c r="O2860" s="6" t="n">
        <f aca="false">IF(1_Data_EDA!D2861="Pacific Asia",1,0)</f>
        <v>1</v>
      </c>
      <c r="P2860" s="6" t="n">
        <f aca="false">IF(1_Data_EDA!D2861="USCA",1,0)</f>
        <v>0</v>
      </c>
      <c r="Q2860" s="6" t="n">
        <f aca="false">IF(C2860&gt;MEDIAN(C$5:C$8004),1,0)</f>
        <v>1</v>
      </c>
      <c r="R2860" s="6" t="n">
        <f aca="false">IF(D2860&gt;2,1,0)</f>
        <v>0</v>
      </c>
    </row>
    <row r="2861" customFormat="false" ht="15" hidden="false" customHeight="true" outlineLevel="0" collapsed="false">
      <c r="A2861" s="6" t="n">
        <f aca="false">1_Data_EDA!O2862</f>
        <v>1</v>
      </c>
      <c r="B2861" s="6" t="n">
        <f aca="false">1_Data_EDA!H2862</f>
        <v>0</v>
      </c>
      <c r="C2861" s="7" t="n">
        <f aca="false">1_Data_EDA!I2862</f>
        <v>84.40000153</v>
      </c>
      <c r="D2861" s="6" t="n">
        <f aca="false">1_Data_EDA!J2862</f>
        <v>1</v>
      </c>
      <c r="E2861" s="7" t="n">
        <f aca="false">1_Data_EDA!K2862</f>
        <v>84.40000153</v>
      </c>
      <c r="F2861" s="7" t="n">
        <f aca="false">1_Data_EDA!L2862</f>
        <v>0</v>
      </c>
      <c r="G2861" s="8" t="n">
        <f aca="false">1_Data_EDA!M2862</f>
        <v>0</v>
      </c>
      <c r="H2861" s="6" t="n">
        <f aca="false">IF(1_Data_EDA!B2862="First Class",1,0)</f>
        <v>0</v>
      </c>
      <c r="I2861" s="6" t="n">
        <f aca="false">IF(1_Data_EDA!B2862="Second Class",1,0)</f>
        <v>0</v>
      </c>
      <c r="J2861" s="6" t="n">
        <f aca="false">IF(1_Data_EDA!B2862="Same Day",1,0)</f>
        <v>1</v>
      </c>
      <c r="K2861" s="6" t="n">
        <f aca="false">IF(1_Data_EDA!C2862="Corporate",1,0)</f>
        <v>0</v>
      </c>
      <c r="L2861" s="6" t="n">
        <f aca="false">IF(1_Data_EDA!C2862="Home Office",1,0)</f>
        <v>0</v>
      </c>
      <c r="M2861" s="6" t="n">
        <f aca="false">IF(1_Data_EDA!D2862="Europe",1,0)</f>
        <v>0</v>
      </c>
      <c r="N2861" s="6" t="n">
        <f aca="false">IF(1_Data_EDA!D2862="LATAM",1,0)</f>
        <v>0</v>
      </c>
      <c r="O2861" s="6" t="n">
        <f aca="false">IF(1_Data_EDA!D2862="Pacific Asia",1,0)</f>
        <v>1</v>
      </c>
      <c r="P2861" s="6" t="n">
        <f aca="false">IF(1_Data_EDA!D2862="USCA",1,0)</f>
        <v>0</v>
      </c>
      <c r="Q2861" s="6" t="n">
        <f aca="false">IF(C2861&gt;MEDIAN(C$5:C$8004),1,0)</f>
        <v>1</v>
      </c>
      <c r="R2861" s="6" t="n">
        <f aca="false">IF(D2861&gt;2,1,0)</f>
        <v>0</v>
      </c>
    </row>
    <row r="2862" customFormat="false" ht="15" hidden="false" customHeight="true" outlineLevel="0" collapsed="false">
      <c r="A2862" s="6" t="n">
        <f aca="false">1_Data_EDA!O2863</f>
        <v>0</v>
      </c>
      <c r="B2862" s="6" t="n">
        <f aca="false">1_Data_EDA!H2863</f>
        <v>4</v>
      </c>
      <c r="C2862" s="7" t="n">
        <f aca="false">1_Data_EDA!I2863</f>
        <v>129.9900055</v>
      </c>
      <c r="D2862" s="6" t="n">
        <f aca="false">1_Data_EDA!J2863</f>
        <v>1</v>
      </c>
      <c r="E2862" s="7" t="n">
        <f aca="false">1_Data_EDA!K2863</f>
        <v>129.9900055</v>
      </c>
      <c r="F2862" s="7" t="n">
        <f aca="false">1_Data_EDA!L2863</f>
        <v>32.5</v>
      </c>
      <c r="G2862" s="8" t="n">
        <f aca="false">1_Data_EDA!M2863</f>
        <v>0.25</v>
      </c>
      <c r="H2862" s="6" t="n">
        <f aca="false">IF(1_Data_EDA!B2863="First Class",1,0)</f>
        <v>0</v>
      </c>
      <c r="I2862" s="6" t="n">
        <f aca="false">IF(1_Data_EDA!B2863="Second Class",1,0)</f>
        <v>0</v>
      </c>
      <c r="J2862" s="6" t="n">
        <f aca="false">IF(1_Data_EDA!B2863="Same Day",1,0)</f>
        <v>0</v>
      </c>
      <c r="K2862" s="6" t="n">
        <f aca="false">IF(1_Data_EDA!C2863="Corporate",1,0)</f>
        <v>0</v>
      </c>
      <c r="L2862" s="6" t="n">
        <f aca="false">IF(1_Data_EDA!C2863="Home Office",1,0)</f>
        <v>0</v>
      </c>
      <c r="M2862" s="6" t="n">
        <f aca="false">IF(1_Data_EDA!D2863="Europe",1,0)</f>
        <v>1</v>
      </c>
      <c r="N2862" s="6" t="n">
        <f aca="false">IF(1_Data_EDA!D2863="LATAM",1,0)</f>
        <v>0</v>
      </c>
      <c r="O2862" s="6" t="n">
        <f aca="false">IF(1_Data_EDA!D2863="Pacific Asia",1,0)</f>
        <v>0</v>
      </c>
      <c r="P2862" s="6" t="n">
        <f aca="false">IF(1_Data_EDA!D2863="USCA",1,0)</f>
        <v>0</v>
      </c>
      <c r="Q2862" s="6" t="n">
        <f aca="false">IF(C2862&gt;MEDIAN(C$5:C$8004),1,0)</f>
        <v>1</v>
      </c>
      <c r="R2862" s="6" t="n">
        <f aca="false">IF(D2862&gt;2,1,0)</f>
        <v>0</v>
      </c>
    </row>
    <row r="2863" customFormat="false" ht="15" hidden="false" customHeight="true" outlineLevel="0" collapsed="false">
      <c r="A2863" s="6" t="n">
        <f aca="false">1_Data_EDA!O2864</f>
        <v>0</v>
      </c>
      <c r="B2863" s="6" t="n">
        <f aca="false">1_Data_EDA!H2864</f>
        <v>4</v>
      </c>
      <c r="C2863" s="7" t="n">
        <f aca="false">1_Data_EDA!I2864</f>
        <v>260.6499939</v>
      </c>
      <c r="D2863" s="6" t="n">
        <f aca="false">1_Data_EDA!J2864</f>
        <v>1</v>
      </c>
      <c r="E2863" s="7" t="n">
        <f aca="false">1_Data_EDA!K2864</f>
        <v>260.6499939</v>
      </c>
      <c r="F2863" s="7" t="n">
        <f aca="false">1_Data_EDA!L2864</f>
        <v>14.34000015</v>
      </c>
      <c r="G2863" s="8" t="n">
        <f aca="false">1_Data_EDA!M2864</f>
        <v>0.059999999</v>
      </c>
      <c r="H2863" s="6" t="n">
        <f aca="false">IF(1_Data_EDA!B2864="First Class",1,0)</f>
        <v>0</v>
      </c>
      <c r="I2863" s="6" t="n">
        <f aca="false">IF(1_Data_EDA!B2864="Second Class",1,0)</f>
        <v>0</v>
      </c>
      <c r="J2863" s="6" t="n">
        <f aca="false">IF(1_Data_EDA!B2864="Same Day",1,0)</f>
        <v>0</v>
      </c>
      <c r="K2863" s="6" t="n">
        <f aca="false">IF(1_Data_EDA!C2864="Corporate",1,0)</f>
        <v>0</v>
      </c>
      <c r="L2863" s="6" t="n">
        <f aca="false">IF(1_Data_EDA!C2864="Home Office",1,0)</f>
        <v>0</v>
      </c>
      <c r="M2863" s="6" t="n">
        <f aca="false">IF(1_Data_EDA!D2864="Europe",1,0)</f>
        <v>0</v>
      </c>
      <c r="N2863" s="6" t="n">
        <f aca="false">IF(1_Data_EDA!D2864="LATAM",1,0)</f>
        <v>0</v>
      </c>
      <c r="O2863" s="6" t="n">
        <f aca="false">IF(1_Data_EDA!D2864="Pacific Asia",1,0)</f>
        <v>1</v>
      </c>
      <c r="P2863" s="6" t="n">
        <f aca="false">IF(1_Data_EDA!D2864="USCA",1,0)</f>
        <v>0</v>
      </c>
      <c r="Q2863" s="6" t="n">
        <f aca="false">IF(C2863&gt;MEDIAN(C$5:C$8004),1,0)</f>
        <v>1</v>
      </c>
      <c r="R2863" s="6" t="n">
        <f aca="false">IF(D2863&gt;2,1,0)</f>
        <v>0</v>
      </c>
    </row>
    <row r="2864" customFormat="false" ht="15" hidden="false" customHeight="true" outlineLevel="0" collapsed="false">
      <c r="A2864" s="6" t="n">
        <f aca="false">1_Data_EDA!O2865</f>
        <v>1</v>
      </c>
      <c r="B2864" s="6" t="n">
        <f aca="false">1_Data_EDA!H2865</f>
        <v>1</v>
      </c>
      <c r="C2864" s="7" t="n">
        <f aca="false">1_Data_EDA!I2865</f>
        <v>59.99000168</v>
      </c>
      <c r="D2864" s="6" t="n">
        <f aca="false">1_Data_EDA!J2865</f>
        <v>2</v>
      </c>
      <c r="E2864" s="7" t="n">
        <f aca="false">1_Data_EDA!K2865</f>
        <v>119.9800034</v>
      </c>
      <c r="F2864" s="7" t="n">
        <f aca="false">1_Data_EDA!L2865</f>
        <v>30</v>
      </c>
      <c r="G2864" s="8" t="n">
        <f aca="false">1_Data_EDA!M2865</f>
        <v>0.25</v>
      </c>
      <c r="H2864" s="6" t="n">
        <f aca="false">IF(1_Data_EDA!B2865="First Class",1,0)</f>
        <v>1</v>
      </c>
      <c r="I2864" s="6" t="n">
        <f aca="false">IF(1_Data_EDA!B2865="Second Class",1,0)</f>
        <v>0</v>
      </c>
      <c r="J2864" s="6" t="n">
        <f aca="false">IF(1_Data_EDA!B2865="Same Day",1,0)</f>
        <v>0</v>
      </c>
      <c r="K2864" s="6" t="n">
        <f aca="false">IF(1_Data_EDA!C2865="Corporate",1,0)</f>
        <v>1</v>
      </c>
      <c r="L2864" s="6" t="n">
        <f aca="false">IF(1_Data_EDA!C2865="Home Office",1,0)</f>
        <v>0</v>
      </c>
      <c r="M2864" s="6" t="n">
        <f aca="false">IF(1_Data_EDA!D2865="Europe",1,0)</f>
        <v>0</v>
      </c>
      <c r="N2864" s="6" t="n">
        <f aca="false">IF(1_Data_EDA!D2865="LATAM",1,0)</f>
        <v>1</v>
      </c>
      <c r="O2864" s="6" t="n">
        <f aca="false">IF(1_Data_EDA!D2865="Pacific Asia",1,0)</f>
        <v>0</v>
      </c>
      <c r="P2864" s="6" t="n">
        <f aca="false">IF(1_Data_EDA!D2865="USCA",1,0)</f>
        <v>0</v>
      </c>
      <c r="Q2864" s="6" t="n">
        <f aca="false">IF(C2864&gt;MEDIAN(C$5:C$8004),1,0)</f>
        <v>0</v>
      </c>
      <c r="R2864" s="6" t="n">
        <f aca="false">IF(D2864&gt;2,1,0)</f>
        <v>0</v>
      </c>
    </row>
    <row r="2865" customFormat="false" ht="15" hidden="false" customHeight="true" outlineLevel="0" collapsed="false">
      <c r="A2865" s="6" t="n">
        <f aca="false">1_Data_EDA!O2866</f>
        <v>1</v>
      </c>
      <c r="B2865" s="6" t="n">
        <f aca="false">1_Data_EDA!H2866</f>
        <v>2</v>
      </c>
      <c r="C2865" s="7" t="n">
        <f aca="false">1_Data_EDA!I2866</f>
        <v>299.980011</v>
      </c>
      <c r="D2865" s="6" t="n">
        <f aca="false">1_Data_EDA!J2866</f>
        <v>1</v>
      </c>
      <c r="E2865" s="7" t="n">
        <f aca="false">1_Data_EDA!K2866</f>
        <v>299.980011</v>
      </c>
      <c r="F2865" s="7" t="n">
        <f aca="false">1_Data_EDA!L2866</f>
        <v>9</v>
      </c>
      <c r="G2865" s="8" t="n">
        <f aca="false">1_Data_EDA!M2866</f>
        <v>0.029999999</v>
      </c>
      <c r="H2865" s="6" t="n">
        <f aca="false">IF(1_Data_EDA!B2866="First Class",1,0)</f>
        <v>0</v>
      </c>
      <c r="I2865" s="6" t="n">
        <f aca="false">IF(1_Data_EDA!B2866="Second Class",1,0)</f>
        <v>1</v>
      </c>
      <c r="J2865" s="6" t="n">
        <f aca="false">IF(1_Data_EDA!B2866="Same Day",1,0)</f>
        <v>0</v>
      </c>
      <c r="K2865" s="6" t="n">
        <f aca="false">IF(1_Data_EDA!C2866="Corporate",1,0)</f>
        <v>0</v>
      </c>
      <c r="L2865" s="6" t="n">
        <f aca="false">IF(1_Data_EDA!C2866="Home Office",1,0)</f>
        <v>1</v>
      </c>
      <c r="M2865" s="6" t="n">
        <f aca="false">IF(1_Data_EDA!D2866="Europe",1,0)</f>
        <v>0</v>
      </c>
      <c r="N2865" s="6" t="n">
        <f aca="false">IF(1_Data_EDA!D2866="LATAM",1,0)</f>
        <v>1</v>
      </c>
      <c r="O2865" s="6" t="n">
        <f aca="false">IF(1_Data_EDA!D2866="Pacific Asia",1,0)</f>
        <v>0</v>
      </c>
      <c r="P2865" s="6" t="n">
        <f aca="false">IF(1_Data_EDA!D2866="USCA",1,0)</f>
        <v>0</v>
      </c>
      <c r="Q2865" s="6" t="n">
        <f aca="false">IF(C2865&gt;MEDIAN(C$5:C$8004),1,0)</f>
        <v>1</v>
      </c>
      <c r="R2865" s="6" t="n">
        <f aca="false">IF(D2865&gt;2,1,0)</f>
        <v>0</v>
      </c>
    </row>
    <row r="2866" customFormat="false" ht="15" hidden="false" customHeight="true" outlineLevel="0" collapsed="false">
      <c r="A2866" s="6" t="n">
        <f aca="false">1_Data_EDA!O2867</f>
        <v>1</v>
      </c>
      <c r="B2866" s="6" t="n">
        <f aca="false">1_Data_EDA!H2867</f>
        <v>4</v>
      </c>
      <c r="C2866" s="7" t="n">
        <f aca="false">1_Data_EDA!I2867</f>
        <v>49.97999954</v>
      </c>
      <c r="D2866" s="6" t="n">
        <f aca="false">1_Data_EDA!J2867</f>
        <v>3</v>
      </c>
      <c r="E2866" s="7" t="n">
        <f aca="false">1_Data_EDA!K2867</f>
        <v>149.9400024</v>
      </c>
      <c r="F2866" s="7" t="n">
        <f aca="false">1_Data_EDA!L2867</f>
        <v>6</v>
      </c>
      <c r="G2866" s="8" t="n">
        <f aca="false">1_Data_EDA!M2867</f>
        <v>0.039999999</v>
      </c>
      <c r="H2866" s="6" t="n">
        <f aca="false">IF(1_Data_EDA!B2867="First Class",1,0)</f>
        <v>0</v>
      </c>
      <c r="I2866" s="6" t="n">
        <f aca="false">IF(1_Data_EDA!B2867="Second Class",1,0)</f>
        <v>0</v>
      </c>
      <c r="J2866" s="6" t="n">
        <f aca="false">IF(1_Data_EDA!B2867="Same Day",1,0)</f>
        <v>0</v>
      </c>
      <c r="K2866" s="6" t="n">
        <f aca="false">IF(1_Data_EDA!C2867="Corporate",1,0)</f>
        <v>0</v>
      </c>
      <c r="L2866" s="6" t="n">
        <f aca="false">IF(1_Data_EDA!C2867="Home Office",1,0)</f>
        <v>0</v>
      </c>
      <c r="M2866" s="6" t="n">
        <f aca="false">IF(1_Data_EDA!D2867="Europe",1,0)</f>
        <v>1</v>
      </c>
      <c r="N2866" s="6" t="n">
        <f aca="false">IF(1_Data_EDA!D2867="LATAM",1,0)</f>
        <v>0</v>
      </c>
      <c r="O2866" s="6" t="n">
        <f aca="false">IF(1_Data_EDA!D2867="Pacific Asia",1,0)</f>
        <v>0</v>
      </c>
      <c r="P2866" s="6" t="n">
        <f aca="false">IF(1_Data_EDA!D2867="USCA",1,0)</f>
        <v>0</v>
      </c>
      <c r="Q2866" s="6" t="n">
        <f aca="false">IF(C2866&gt;MEDIAN(C$5:C$8004),1,0)</f>
        <v>0</v>
      </c>
      <c r="R2866" s="6" t="n">
        <f aca="false">IF(D2866&gt;2,1,0)</f>
        <v>1</v>
      </c>
    </row>
    <row r="2867" customFormat="false" ht="15" hidden="false" customHeight="true" outlineLevel="0" collapsed="false">
      <c r="A2867" s="6" t="n">
        <f aca="false">1_Data_EDA!O2868</f>
        <v>0</v>
      </c>
      <c r="B2867" s="6" t="n">
        <f aca="false">1_Data_EDA!H2868</f>
        <v>4</v>
      </c>
      <c r="C2867" s="7" t="n">
        <f aca="false">1_Data_EDA!I2868</f>
        <v>59.99000168</v>
      </c>
      <c r="D2867" s="6" t="n">
        <f aca="false">1_Data_EDA!J2868</f>
        <v>5</v>
      </c>
      <c r="E2867" s="7" t="n">
        <f aca="false">1_Data_EDA!K2868</f>
        <v>299.9500122</v>
      </c>
      <c r="F2867" s="7" t="n">
        <f aca="false">1_Data_EDA!L2868</f>
        <v>0</v>
      </c>
      <c r="G2867" s="8" t="n">
        <f aca="false">1_Data_EDA!M2868</f>
        <v>0</v>
      </c>
      <c r="H2867" s="6" t="n">
        <f aca="false">IF(1_Data_EDA!B2868="First Class",1,0)</f>
        <v>0</v>
      </c>
      <c r="I2867" s="6" t="n">
        <f aca="false">IF(1_Data_EDA!B2868="Second Class",1,0)</f>
        <v>0</v>
      </c>
      <c r="J2867" s="6" t="n">
        <f aca="false">IF(1_Data_EDA!B2868="Same Day",1,0)</f>
        <v>0</v>
      </c>
      <c r="K2867" s="6" t="n">
        <f aca="false">IF(1_Data_EDA!C2868="Corporate",1,0)</f>
        <v>0</v>
      </c>
      <c r="L2867" s="6" t="n">
        <f aca="false">IF(1_Data_EDA!C2868="Home Office",1,0)</f>
        <v>0</v>
      </c>
      <c r="M2867" s="6" t="n">
        <f aca="false">IF(1_Data_EDA!D2868="Europe",1,0)</f>
        <v>0</v>
      </c>
      <c r="N2867" s="6" t="n">
        <f aca="false">IF(1_Data_EDA!D2868="LATAM",1,0)</f>
        <v>0</v>
      </c>
      <c r="O2867" s="6" t="n">
        <f aca="false">IF(1_Data_EDA!D2868="Pacific Asia",1,0)</f>
        <v>0</v>
      </c>
      <c r="P2867" s="6" t="n">
        <f aca="false">IF(1_Data_EDA!D2868="USCA",1,0)</f>
        <v>1</v>
      </c>
      <c r="Q2867" s="6" t="n">
        <f aca="false">IF(C2867&gt;MEDIAN(C$5:C$8004),1,0)</f>
        <v>0</v>
      </c>
      <c r="R2867" s="6" t="n">
        <f aca="false">IF(D2867&gt;2,1,0)</f>
        <v>1</v>
      </c>
    </row>
    <row r="2868" customFormat="false" ht="15" hidden="false" customHeight="true" outlineLevel="0" collapsed="false">
      <c r="A2868" s="6" t="n">
        <f aca="false">1_Data_EDA!O2869</f>
        <v>1</v>
      </c>
      <c r="B2868" s="6" t="n">
        <f aca="false">1_Data_EDA!H2869</f>
        <v>4</v>
      </c>
      <c r="C2868" s="7" t="n">
        <f aca="false">1_Data_EDA!I2869</f>
        <v>59.99000168</v>
      </c>
      <c r="D2868" s="6" t="n">
        <f aca="false">1_Data_EDA!J2869</f>
        <v>4</v>
      </c>
      <c r="E2868" s="7" t="n">
        <f aca="false">1_Data_EDA!K2869</f>
        <v>239.9600067</v>
      </c>
      <c r="F2868" s="7" t="n">
        <f aca="false">1_Data_EDA!L2869</f>
        <v>59.99000168</v>
      </c>
      <c r="G2868" s="8" t="n">
        <f aca="false">1_Data_EDA!M2869</f>
        <v>0.25</v>
      </c>
      <c r="H2868" s="6" t="n">
        <f aca="false">IF(1_Data_EDA!B2869="First Class",1,0)</f>
        <v>0</v>
      </c>
      <c r="I2868" s="6" t="n">
        <f aca="false">IF(1_Data_EDA!B2869="Second Class",1,0)</f>
        <v>0</v>
      </c>
      <c r="J2868" s="6" t="n">
        <f aca="false">IF(1_Data_EDA!B2869="Same Day",1,0)</f>
        <v>0</v>
      </c>
      <c r="K2868" s="6" t="n">
        <f aca="false">IF(1_Data_EDA!C2869="Corporate",1,0)</f>
        <v>0</v>
      </c>
      <c r="L2868" s="6" t="n">
        <f aca="false">IF(1_Data_EDA!C2869="Home Office",1,0)</f>
        <v>0</v>
      </c>
      <c r="M2868" s="6" t="n">
        <f aca="false">IF(1_Data_EDA!D2869="Europe",1,0)</f>
        <v>0</v>
      </c>
      <c r="N2868" s="6" t="n">
        <f aca="false">IF(1_Data_EDA!D2869="LATAM",1,0)</f>
        <v>0</v>
      </c>
      <c r="O2868" s="6" t="n">
        <f aca="false">IF(1_Data_EDA!D2869="Pacific Asia",1,0)</f>
        <v>0</v>
      </c>
      <c r="P2868" s="6" t="n">
        <f aca="false">IF(1_Data_EDA!D2869="USCA",1,0)</f>
        <v>1</v>
      </c>
      <c r="Q2868" s="6" t="n">
        <f aca="false">IF(C2868&gt;MEDIAN(C$5:C$8004),1,0)</f>
        <v>0</v>
      </c>
      <c r="R2868" s="6" t="n">
        <f aca="false">IF(D2868&gt;2,1,0)</f>
        <v>1</v>
      </c>
    </row>
    <row r="2869" customFormat="false" ht="15" hidden="false" customHeight="true" outlineLevel="0" collapsed="false">
      <c r="A2869" s="6" t="n">
        <f aca="false">1_Data_EDA!O2870</f>
        <v>1</v>
      </c>
      <c r="B2869" s="6" t="n">
        <f aca="false">1_Data_EDA!H2870</f>
        <v>1</v>
      </c>
      <c r="C2869" s="7" t="n">
        <f aca="false">1_Data_EDA!I2870</f>
        <v>99.98999786</v>
      </c>
      <c r="D2869" s="6" t="n">
        <f aca="false">1_Data_EDA!J2870</f>
        <v>3</v>
      </c>
      <c r="E2869" s="7" t="n">
        <f aca="false">1_Data_EDA!K2870</f>
        <v>299.9700012</v>
      </c>
      <c r="F2869" s="7" t="n">
        <f aca="false">1_Data_EDA!L2870</f>
        <v>12</v>
      </c>
      <c r="G2869" s="8" t="n">
        <f aca="false">1_Data_EDA!M2870</f>
        <v>0.039999999</v>
      </c>
      <c r="H2869" s="6" t="n">
        <f aca="false">IF(1_Data_EDA!B2870="First Class",1,0)</f>
        <v>1</v>
      </c>
      <c r="I2869" s="6" t="n">
        <f aca="false">IF(1_Data_EDA!B2870="Second Class",1,0)</f>
        <v>0</v>
      </c>
      <c r="J2869" s="6" t="n">
        <f aca="false">IF(1_Data_EDA!B2870="Same Day",1,0)</f>
        <v>0</v>
      </c>
      <c r="K2869" s="6" t="n">
        <f aca="false">IF(1_Data_EDA!C2870="Corporate",1,0)</f>
        <v>0</v>
      </c>
      <c r="L2869" s="6" t="n">
        <f aca="false">IF(1_Data_EDA!C2870="Home Office",1,0)</f>
        <v>0</v>
      </c>
      <c r="M2869" s="6" t="n">
        <f aca="false">IF(1_Data_EDA!D2870="Europe",1,0)</f>
        <v>0</v>
      </c>
      <c r="N2869" s="6" t="n">
        <f aca="false">IF(1_Data_EDA!D2870="LATAM",1,0)</f>
        <v>0</v>
      </c>
      <c r="O2869" s="6" t="n">
        <f aca="false">IF(1_Data_EDA!D2870="Pacific Asia",1,0)</f>
        <v>1</v>
      </c>
      <c r="P2869" s="6" t="n">
        <f aca="false">IF(1_Data_EDA!D2870="USCA",1,0)</f>
        <v>0</v>
      </c>
      <c r="Q2869" s="6" t="n">
        <f aca="false">IF(C2869&gt;MEDIAN(C$5:C$8004),1,0)</f>
        <v>1</v>
      </c>
      <c r="R2869" s="6" t="n">
        <f aca="false">IF(D2869&gt;2,1,0)</f>
        <v>1</v>
      </c>
    </row>
    <row r="2870" customFormat="false" ht="15" hidden="false" customHeight="true" outlineLevel="0" collapsed="false">
      <c r="A2870" s="6" t="n">
        <f aca="false">1_Data_EDA!O2871</f>
        <v>1</v>
      </c>
      <c r="B2870" s="6" t="n">
        <f aca="false">1_Data_EDA!H2871</f>
        <v>1</v>
      </c>
      <c r="C2870" s="7" t="n">
        <f aca="false">1_Data_EDA!I2871</f>
        <v>129.9900055</v>
      </c>
      <c r="D2870" s="6" t="n">
        <f aca="false">1_Data_EDA!J2871</f>
        <v>1</v>
      </c>
      <c r="E2870" s="7" t="n">
        <f aca="false">1_Data_EDA!K2871</f>
        <v>129.9900055</v>
      </c>
      <c r="F2870" s="7" t="n">
        <f aca="false">1_Data_EDA!L2871</f>
        <v>20.79999924</v>
      </c>
      <c r="G2870" s="8" t="n">
        <f aca="false">1_Data_EDA!M2871</f>
        <v>0.159999996</v>
      </c>
      <c r="H2870" s="6" t="n">
        <f aca="false">IF(1_Data_EDA!B2871="First Class",1,0)</f>
        <v>1</v>
      </c>
      <c r="I2870" s="6" t="n">
        <f aca="false">IF(1_Data_EDA!B2871="Second Class",1,0)</f>
        <v>0</v>
      </c>
      <c r="J2870" s="6" t="n">
        <f aca="false">IF(1_Data_EDA!B2871="Same Day",1,0)</f>
        <v>0</v>
      </c>
      <c r="K2870" s="6" t="n">
        <f aca="false">IF(1_Data_EDA!C2871="Corporate",1,0)</f>
        <v>0</v>
      </c>
      <c r="L2870" s="6" t="n">
        <f aca="false">IF(1_Data_EDA!C2871="Home Office",1,0)</f>
        <v>0</v>
      </c>
      <c r="M2870" s="6" t="n">
        <f aca="false">IF(1_Data_EDA!D2871="Europe",1,0)</f>
        <v>0</v>
      </c>
      <c r="N2870" s="6" t="n">
        <f aca="false">IF(1_Data_EDA!D2871="LATAM",1,0)</f>
        <v>0</v>
      </c>
      <c r="O2870" s="6" t="n">
        <f aca="false">IF(1_Data_EDA!D2871="Pacific Asia",1,0)</f>
        <v>1</v>
      </c>
      <c r="P2870" s="6" t="n">
        <f aca="false">IF(1_Data_EDA!D2871="USCA",1,0)</f>
        <v>0</v>
      </c>
      <c r="Q2870" s="6" t="n">
        <f aca="false">IF(C2870&gt;MEDIAN(C$5:C$8004),1,0)</f>
        <v>1</v>
      </c>
      <c r="R2870" s="6" t="n">
        <f aca="false">IF(D2870&gt;2,1,0)</f>
        <v>0</v>
      </c>
    </row>
    <row r="2871" customFormat="false" ht="15" hidden="false" customHeight="true" outlineLevel="0" collapsed="false">
      <c r="A2871" s="6" t="n">
        <f aca="false">1_Data_EDA!O2872</f>
        <v>0</v>
      </c>
      <c r="B2871" s="6" t="n">
        <f aca="false">1_Data_EDA!H2872</f>
        <v>4</v>
      </c>
      <c r="C2871" s="7" t="n">
        <f aca="false">1_Data_EDA!I2872</f>
        <v>39.99000168</v>
      </c>
      <c r="D2871" s="6" t="n">
        <f aca="false">1_Data_EDA!J2872</f>
        <v>1</v>
      </c>
      <c r="E2871" s="7" t="n">
        <f aca="false">1_Data_EDA!K2872</f>
        <v>39.99000168</v>
      </c>
      <c r="F2871" s="7" t="n">
        <f aca="false">1_Data_EDA!L2872</f>
        <v>0</v>
      </c>
      <c r="G2871" s="8" t="n">
        <f aca="false">1_Data_EDA!M2872</f>
        <v>0</v>
      </c>
      <c r="H2871" s="6" t="n">
        <f aca="false">IF(1_Data_EDA!B2872="First Class",1,0)</f>
        <v>0</v>
      </c>
      <c r="I2871" s="6" t="n">
        <f aca="false">IF(1_Data_EDA!B2872="Second Class",1,0)</f>
        <v>0</v>
      </c>
      <c r="J2871" s="6" t="n">
        <f aca="false">IF(1_Data_EDA!B2872="Same Day",1,0)</f>
        <v>0</v>
      </c>
      <c r="K2871" s="6" t="n">
        <f aca="false">IF(1_Data_EDA!C2872="Corporate",1,0)</f>
        <v>1</v>
      </c>
      <c r="L2871" s="6" t="n">
        <f aca="false">IF(1_Data_EDA!C2872="Home Office",1,0)</f>
        <v>0</v>
      </c>
      <c r="M2871" s="6" t="n">
        <f aca="false">IF(1_Data_EDA!D2872="Europe",1,0)</f>
        <v>0</v>
      </c>
      <c r="N2871" s="6" t="n">
        <f aca="false">IF(1_Data_EDA!D2872="LATAM",1,0)</f>
        <v>0</v>
      </c>
      <c r="O2871" s="6" t="n">
        <f aca="false">IF(1_Data_EDA!D2872="Pacific Asia",1,0)</f>
        <v>0</v>
      </c>
      <c r="P2871" s="6" t="n">
        <f aca="false">IF(1_Data_EDA!D2872="USCA",1,0)</f>
        <v>1</v>
      </c>
      <c r="Q2871" s="6" t="n">
        <f aca="false">IF(C2871&gt;MEDIAN(C$5:C$8004),1,0)</f>
        <v>0</v>
      </c>
      <c r="R2871" s="6" t="n">
        <f aca="false">IF(D2871&gt;2,1,0)</f>
        <v>0</v>
      </c>
    </row>
    <row r="2872" customFormat="false" ht="15" hidden="false" customHeight="true" outlineLevel="0" collapsed="false">
      <c r="A2872" s="6" t="n">
        <f aca="false">1_Data_EDA!O2873</f>
        <v>1</v>
      </c>
      <c r="B2872" s="6" t="n">
        <f aca="false">1_Data_EDA!H2873</f>
        <v>0</v>
      </c>
      <c r="C2872" s="7" t="n">
        <f aca="false">1_Data_EDA!I2873</f>
        <v>399.980011</v>
      </c>
      <c r="D2872" s="6" t="n">
        <f aca="false">1_Data_EDA!J2873</f>
        <v>1</v>
      </c>
      <c r="E2872" s="7" t="n">
        <f aca="false">1_Data_EDA!K2873</f>
        <v>399.980011</v>
      </c>
      <c r="F2872" s="7" t="n">
        <f aca="false">1_Data_EDA!L2873</f>
        <v>100</v>
      </c>
      <c r="G2872" s="8" t="n">
        <f aca="false">1_Data_EDA!M2873</f>
        <v>0.25</v>
      </c>
      <c r="H2872" s="6" t="n">
        <f aca="false">IF(1_Data_EDA!B2873="First Class",1,0)</f>
        <v>0</v>
      </c>
      <c r="I2872" s="6" t="n">
        <f aca="false">IF(1_Data_EDA!B2873="Second Class",1,0)</f>
        <v>0</v>
      </c>
      <c r="J2872" s="6" t="n">
        <f aca="false">IF(1_Data_EDA!B2873="Same Day",1,0)</f>
        <v>1</v>
      </c>
      <c r="K2872" s="6" t="n">
        <f aca="false">IF(1_Data_EDA!C2873="Corporate",1,0)</f>
        <v>0</v>
      </c>
      <c r="L2872" s="6" t="n">
        <f aca="false">IF(1_Data_EDA!C2873="Home Office",1,0)</f>
        <v>0</v>
      </c>
      <c r="M2872" s="6" t="n">
        <f aca="false">IF(1_Data_EDA!D2873="Europe",1,0)</f>
        <v>0</v>
      </c>
      <c r="N2872" s="6" t="n">
        <f aca="false">IF(1_Data_EDA!D2873="LATAM",1,0)</f>
        <v>0</v>
      </c>
      <c r="O2872" s="6" t="n">
        <f aca="false">IF(1_Data_EDA!D2873="Pacific Asia",1,0)</f>
        <v>1</v>
      </c>
      <c r="P2872" s="6" t="n">
        <f aca="false">IF(1_Data_EDA!D2873="USCA",1,0)</f>
        <v>0</v>
      </c>
      <c r="Q2872" s="6" t="n">
        <f aca="false">IF(C2872&gt;MEDIAN(C$5:C$8004),1,0)</f>
        <v>1</v>
      </c>
      <c r="R2872" s="6" t="n">
        <f aca="false">IF(D2872&gt;2,1,0)</f>
        <v>0</v>
      </c>
    </row>
    <row r="2873" customFormat="false" ht="15" hidden="false" customHeight="true" outlineLevel="0" collapsed="false">
      <c r="A2873" s="6" t="n">
        <f aca="false">1_Data_EDA!O2874</f>
        <v>0</v>
      </c>
      <c r="B2873" s="6" t="n">
        <f aca="false">1_Data_EDA!H2874</f>
        <v>4</v>
      </c>
      <c r="C2873" s="7" t="n">
        <f aca="false">1_Data_EDA!I2874</f>
        <v>14.98999977</v>
      </c>
      <c r="D2873" s="6" t="n">
        <f aca="false">1_Data_EDA!J2874</f>
        <v>5</v>
      </c>
      <c r="E2873" s="7" t="n">
        <f aca="false">1_Data_EDA!K2874</f>
        <v>74.94999695</v>
      </c>
      <c r="F2873" s="7" t="n">
        <f aca="false">1_Data_EDA!L2874</f>
        <v>12.73999977</v>
      </c>
      <c r="G2873" s="8" t="n">
        <f aca="false">1_Data_EDA!M2874</f>
        <v>0.170000002</v>
      </c>
      <c r="H2873" s="6" t="n">
        <f aca="false">IF(1_Data_EDA!B2874="First Class",1,0)</f>
        <v>0</v>
      </c>
      <c r="I2873" s="6" t="n">
        <f aca="false">IF(1_Data_EDA!B2874="Second Class",1,0)</f>
        <v>0</v>
      </c>
      <c r="J2873" s="6" t="n">
        <f aca="false">IF(1_Data_EDA!B2874="Same Day",1,0)</f>
        <v>0</v>
      </c>
      <c r="K2873" s="6" t="n">
        <f aca="false">IF(1_Data_EDA!C2874="Corporate",1,0)</f>
        <v>1</v>
      </c>
      <c r="L2873" s="6" t="n">
        <f aca="false">IF(1_Data_EDA!C2874="Home Office",1,0)</f>
        <v>0</v>
      </c>
      <c r="M2873" s="6" t="n">
        <f aca="false">IF(1_Data_EDA!D2874="Europe",1,0)</f>
        <v>0</v>
      </c>
      <c r="N2873" s="6" t="n">
        <f aca="false">IF(1_Data_EDA!D2874="LATAM",1,0)</f>
        <v>1</v>
      </c>
      <c r="O2873" s="6" t="n">
        <f aca="false">IF(1_Data_EDA!D2874="Pacific Asia",1,0)</f>
        <v>0</v>
      </c>
      <c r="P2873" s="6" t="n">
        <f aca="false">IF(1_Data_EDA!D2874="USCA",1,0)</f>
        <v>0</v>
      </c>
      <c r="Q2873" s="6" t="n">
        <f aca="false">IF(C2873&gt;MEDIAN(C$5:C$8004),1,0)</f>
        <v>0</v>
      </c>
      <c r="R2873" s="6" t="n">
        <f aca="false">IF(D2873&gt;2,1,0)</f>
        <v>1</v>
      </c>
    </row>
    <row r="2874" customFormat="false" ht="15" hidden="false" customHeight="true" outlineLevel="0" collapsed="false">
      <c r="A2874" s="6" t="n">
        <f aca="false">1_Data_EDA!O2875</f>
        <v>1</v>
      </c>
      <c r="B2874" s="6" t="n">
        <f aca="false">1_Data_EDA!H2875</f>
        <v>4</v>
      </c>
      <c r="C2874" s="7" t="n">
        <f aca="false">1_Data_EDA!I2875</f>
        <v>14.98999977</v>
      </c>
      <c r="D2874" s="6" t="n">
        <f aca="false">1_Data_EDA!J2875</f>
        <v>3</v>
      </c>
      <c r="E2874" s="7" t="n">
        <f aca="false">1_Data_EDA!K2875</f>
        <v>44.97000122</v>
      </c>
      <c r="F2874" s="7" t="n">
        <f aca="false">1_Data_EDA!L2875</f>
        <v>0.899999976</v>
      </c>
      <c r="G2874" s="8" t="n">
        <f aca="false">1_Data_EDA!M2875</f>
        <v>0.02</v>
      </c>
      <c r="H2874" s="6" t="n">
        <f aca="false">IF(1_Data_EDA!B2875="First Class",1,0)</f>
        <v>0</v>
      </c>
      <c r="I2874" s="6" t="n">
        <f aca="false">IF(1_Data_EDA!B2875="Second Class",1,0)</f>
        <v>0</v>
      </c>
      <c r="J2874" s="6" t="n">
        <f aca="false">IF(1_Data_EDA!B2875="Same Day",1,0)</f>
        <v>0</v>
      </c>
      <c r="K2874" s="6" t="n">
        <f aca="false">IF(1_Data_EDA!C2875="Corporate",1,0)</f>
        <v>0</v>
      </c>
      <c r="L2874" s="6" t="n">
        <f aca="false">IF(1_Data_EDA!C2875="Home Office",1,0)</f>
        <v>0</v>
      </c>
      <c r="M2874" s="6" t="n">
        <f aca="false">IF(1_Data_EDA!D2875="Europe",1,0)</f>
        <v>0</v>
      </c>
      <c r="N2874" s="6" t="n">
        <f aca="false">IF(1_Data_EDA!D2875="LATAM",1,0)</f>
        <v>1</v>
      </c>
      <c r="O2874" s="6" t="n">
        <f aca="false">IF(1_Data_EDA!D2875="Pacific Asia",1,0)</f>
        <v>0</v>
      </c>
      <c r="P2874" s="6" t="n">
        <f aca="false">IF(1_Data_EDA!D2875="USCA",1,0)</f>
        <v>0</v>
      </c>
      <c r="Q2874" s="6" t="n">
        <f aca="false">IF(C2874&gt;MEDIAN(C$5:C$8004),1,0)</f>
        <v>0</v>
      </c>
      <c r="R2874" s="6" t="n">
        <f aca="false">IF(D2874&gt;2,1,0)</f>
        <v>1</v>
      </c>
    </row>
    <row r="2875" customFormat="false" ht="15" hidden="false" customHeight="true" outlineLevel="0" collapsed="false">
      <c r="A2875" s="6" t="n">
        <f aca="false">1_Data_EDA!O2876</f>
        <v>1</v>
      </c>
      <c r="B2875" s="6" t="n">
        <f aca="false">1_Data_EDA!H2876</f>
        <v>1</v>
      </c>
      <c r="C2875" s="7" t="n">
        <f aca="false">1_Data_EDA!I2876</f>
        <v>99.98999786</v>
      </c>
      <c r="D2875" s="6" t="n">
        <f aca="false">1_Data_EDA!J2876</f>
        <v>2</v>
      </c>
      <c r="E2875" s="7" t="n">
        <f aca="false">1_Data_EDA!K2876</f>
        <v>199.9799957</v>
      </c>
      <c r="F2875" s="7" t="n">
        <f aca="false">1_Data_EDA!L2876</f>
        <v>2</v>
      </c>
      <c r="G2875" s="8" t="n">
        <f aca="false">1_Data_EDA!M2876</f>
        <v>0.01</v>
      </c>
      <c r="H2875" s="6" t="n">
        <f aca="false">IF(1_Data_EDA!B2876="First Class",1,0)</f>
        <v>1</v>
      </c>
      <c r="I2875" s="6" t="n">
        <f aca="false">IF(1_Data_EDA!B2876="Second Class",1,0)</f>
        <v>0</v>
      </c>
      <c r="J2875" s="6" t="n">
        <f aca="false">IF(1_Data_EDA!B2876="Same Day",1,0)</f>
        <v>0</v>
      </c>
      <c r="K2875" s="6" t="n">
        <f aca="false">IF(1_Data_EDA!C2876="Corporate",1,0)</f>
        <v>0</v>
      </c>
      <c r="L2875" s="6" t="n">
        <f aca="false">IF(1_Data_EDA!C2876="Home Office",1,0)</f>
        <v>1</v>
      </c>
      <c r="M2875" s="6" t="n">
        <f aca="false">IF(1_Data_EDA!D2876="Europe",1,0)</f>
        <v>0</v>
      </c>
      <c r="N2875" s="6" t="n">
        <f aca="false">IF(1_Data_EDA!D2876="LATAM",1,0)</f>
        <v>1</v>
      </c>
      <c r="O2875" s="6" t="n">
        <f aca="false">IF(1_Data_EDA!D2876="Pacific Asia",1,0)</f>
        <v>0</v>
      </c>
      <c r="P2875" s="6" t="n">
        <f aca="false">IF(1_Data_EDA!D2876="USCA",1,0)</f>
        <v>0</v>
      </c>
      <c r="Q2875" s="6" t="n">
        <f aca="false">IF(C2875&gt;MEDIAN(C$5:C$8004),1,0)</f>
        <v>1</v>
      </c>
      <c r="R2875" s="6" t="n">
        <f aca="false">IF(D2875&gt;2,1,0)</f>
        <v>0</v>
      </c>
    </row>
    <row r="2876" customFormat="false" ht="15" hidden="false" customHeight="true" outlineLevel="0" collapsed="false">
      <c r="A2876" s="6" t="n">
        <f aca="false">1_Data_EDA!O2877</f>
        <v>1</v>
      </c>
      <c r="B2876" s="6" t="n">
        <f aca="false">1_Data_EDA!H2877</f>
        <v>4</v>
      </c>
      <c r="C2876" s="7" t="n">
        <f aca="false">1_Data_EDA!I2877</f>
        <v>129.9900055</v>
      </c>
      <c r="D2876" s="6" t="n">
        <f aca="false">1_Data_EDA!J2877</f>
        <v>1</v>
      </c>
      <c r="E2876" s="7" t="n">
        <f aca="false">1_Data_EDA!K2877</f>
        <v>129.9900055</v>
      </c>
      <c r="F2876" s="7" t="n">
        <f aca="false">1_Data_EDA!L2877</f>
        <v>2.599999905</v>
      </c>
      <c r="G2876" s="8" t="n">
        <f aca="false">1_Data_EDA!M2877</f>
        <v>0.02</v>
      </c>
      <c r="H2876" s="6" t="n">
        <f aca="false">IF(1_Data_EDA!B2877="First Class",1,0)</f>
        <v>0</v>
      </c>
      <c r="I2876" s="6" t="n">
        <f aca="false">IF(1_Data_EDA!B2877="Second Class",1,0)</f>
        <v>0</v>
      </c>
      <c r="J2876" s="6" t="n">
        <f aca="false">IF(1_Data_EDA!B2877="Same Day",1,0)</f>
        <v>0</v>
      </c>
      <c r="K2876" s="6" t="n">
        <f aca="false">IF(1_Data_EDA!C2877="Corporate",1,0)</f>
        <v>0</v>
      </c>
      <c r="L2876" s="6" t="n">
        <f aca="false">IF(1_Data_EDA!C2877="Home Office",1,0)</f>
        <v>0</v>
      </c>
      <c r="M2876" s="6" t="n">
        <f aca="false">IF(1_Data_EDA!D2877="Europe",1,0)</f>
        <v>0</v>
      </c>
      <c r="N2876" s="6" t="n">
        <f aca="false">IF(1_Data_EDA!D2877="LATAM",1,0)</f>
        <v>0</v>
      </c>
      <c r="O2876" s="6" t="n">
        <f aca="false">IF(1_Data_EDA!D2877="Pacific Asia",1,0)</f>
        <v>0</v>
      </c>
      <c r="P2876" s="6" t="n">
        <f aca="false">IF(1_Data_EDA!D2877="USCA",1,0)</f>
        <v>0</v>
      </c>
      <c r="Q2876" s="6" t="n">
        <f aca="false">IF(C2876&gt;MEDIAN(C$5:C$8004),1,0)</f>
        <v>1</v>
      </c>
      <c r="R2876" s="6" t="n">
        <f aca="false">IF(D2876&gt;2,1,0)</f>
        <v>0</v>
      </c>
    </row>
    <row r="2877" customFormat="false" ht="15" hidden="false" customHeight="true" outlineLevel="0" collapsed="false">
      <c r="A2877" s="6" t="n">
        <f aca="false">1_Data_EDA!O2878</f>
        <v>1</v>
      </c>
      <c r="B2877" s="6" t="n">
        <f aca="false">1_Data_EDA!H2878</f>
        <v>1</v>
      </c>
      <c r="C2877" s="7" t="n">
        <f aca="false">1_Data_EDA!I2878</f>
        <v>49.97999954</v>
      </c>
      <c r="D2877" s="6" t="n">
        <f aca="false">1_Data_EDA!J2878</f>
        <v>4</v>
      </c>
      <c r="E2877" s="7" t="n">
        <f aca="false">1_Data_EDA!K2878</f>
        <v>199.9199982</v>
      </c>
      <c r="F2877" s="7" t="n">
        <f aca="false">1_Data_EDA!L2878</f>
        <v>13.98999977</v>
      </c>
      <c r="G2877" s="8" t="n">
        <f aca="false">1_Data_EDA!M2878</f>
        <v>0.07</v>
      </c>
      <c r="H2877" s="6" t="n">
        <f aca="false">IF(1_Data_EDA!B2878="First Class",1,0)</f>
        <v>1</v>
      </c>
      <c r="I2877" s="6" t="n">
        <f aca="false">IF(1_Data_EDA!B2878="Second Class",1,0)</f>
        <v>0</v>
      </c>
      <c r="J2877" s="6" t="n">
        <f aca="false">IF(1_Data_EDA!B2878="Same Day",1,0)</f>
        <v>0</v>
      </c>
      <c r="K2877" s="6" t="n">
        <f aca="false">IF(1_Data_EDA!C2878="Corporate",1,0)</f>
        <v>0</v>
      </c>
      <c r="L2877" s="6" t="n">
        <f aca="false">IF(1_Data_EDA!C2878="Home Office",1,0)</f>
        <v>0</v>
      </c>
      <c r="M2877" s="6" t="n">
        <f aca="false">IF(1_Data_EDA!D2878="Europe",1,0)</f>
        <v>0</v>
      </c>
      <c r="N2877" s="6" t="n">
        <f aca="false">IF(1_Data_EDA!D2878="LATAM",1,0)</f>
        <v>1</v>
      </c>
      <c r="O2877" s="6" t="n">
        <f aca="false">IF(1_Data_EDA!D2878="Pacific Asia",1,0)</f>
        <v>0</v>
      </c>
      <c r="P2877" s="6" t="n">
        <f aca="false">IF(1_Data_EDA!D2878="USCA",1,0)</f>
        <v>0</v>
      </c>
      <c r="Q2877" s="6" t="n">
        <f aca="false">IF(C2877&gt;MEDIAN(C$5:C$8004),1,0)</f>
        <v>0</v>
      </c>
      <c r="R2877" s="6" t="n">
        <f aca="false">IF(D2877&gt;2,1,0)</f>
        <v>1</v>
      </c>
    </row>
    <row r="2878" customFormat="false" ht="15" hidden="false" customHeight="true" outlineLevel="0" collapsed="false">
      <c r="A2878" s="6" t="n">
        <f aca="false">1_Data_EDA!O2879</f>
        <v>0</v>
      </c>
      <c r="B2878" s="6" t="n">
        <f aca="false">1_Data_EDA!H2879</f>
        <v>4</v>
      </c>
      <c r="C2878" s="7" t="n">
        <f aca="false">1_Data_EDA!I2879</f>
        <v>59.99000168</v>
      </c>
      <c r="D2878" s="6" t="n">
        <f aca="false">1_Data_EDA!J2879</f>
        <v>5</v>
      </c>
      <c r="E2878" s="7" t="n">
        <f aca="false">1_Data_EDA!K2879</f>
        <v>299.9500122</v>
      </c>
      <c r="F2878" s="7" t="n">
        <f aca="false">1_Data_EDA!L2879</f>
        <v>12</v>
      </c>
      <c r="G2878" s="8" t="n">
        <f aca="false">1_Data_EDA!M2879</f>
        <v>0.039999999</v>
      </c>
      <c r="H2878" s="6" t="n">
        <f aca="false">IF(1_Data_EDA!B2879="First Class",1,0)</f>
        <v>0</v>
      </c>
      <c r="I2878" s="6" t="n">
        <f aca="false">IF(1_Data_EDA!B2879="Second Class",1,0)</f>
        <v>0</v>
      </c>
      <c r="J2878" s="6" t="n">
        <f aca="false">IF(1_Data_EDA!B2879="Same Day",1,0)</f>
        <v>0</v>
      </c>
      <c r="K2878" s="6" t="n">
        <f aca="false">IF(1_Data_EDA!C2879="Corporate",1,0)</f>
        <v>0</v>
      </c>
      <c r="L2878" s="6" t="n">
        <f aca="false">IF(1_Data_EDA!C2879="Home Office",1,0)</f>
        <v>0</v>
      </c>
      <c r="M2878" s="6" t="n">
        <f aca="false">IF(1_Data_EDA!D2879="Europe",1,0)</f>
        <v>0</v>
      </c>
      <c r="N2878" s="6" t="n">
        <f aca="false">IF(1_Data_EDA!D2879="LATAM",1,0)</f>
        <v>1</v>
      </c>
      <c r="O2878" s="6" t="n">
        <f aca="false">IF(1_Data_EDA!D2879="Pacific Asia",1,0)</f>
        <v>0</v>
      </c>
      <c r="P2878" s="6" t="n">
        <f aca="false">IF(1_Data_EDA!D2879="USCA",1,0)</f>
        <v>0</v>
      </c>
      <c r="Q2878" s="6" t="n">
        <f aca="false">IF(C2878&gt;MEDIAN(C$5:C$8004),1,0)</f>
        <v>0</v>
      </c>
      <c r="R2878" s="6" t="n">
        <f aca="false">IF(D2878&gt;2,1,0)</f>
        <v>1</v>
      </c>
    </row>
    <row r="2879" customFormat="false" ht="15" hidden="false" customHeight="true" outlineLevel="0" collapsed="false">
      <c r="A2879" s="6" t="n">
        <f aca="false">1_Data_EDA!O2880</f>
        <v>1</v>
      </c>
      <c r="B2879" s="6" t="n">
        <f aca="false">1_Data_EDA!H2880</f>
        <v>4</v>
      </c>
      <c r="C2879" s="7" t="n">
        <f aca="false">1_Data_EDA!I2880</f>
        <v>199.9900055</v>
      </c>
      <c r="D2879" s="6" t="n">
        <f aca="false">1_Data_EDA!J2880</f>
        <v>1</v>
      </c>
      <c r="E2879" s="7" t="n">
        <f aca="false">1_Data_EDA!K2880</f>
        <v>199.9900055</v>
      </c>
      <c r="F2879" s="7" t="n">
        <f aca="false">1_Data_EDA!L2880</f>
        <v>0</v>
      </c>
      <c r="G2879" s="8" t="n">
        <f aca="false">1_Data_EDA!M2880</f>
        <v>0</v>
      </c>
      <c r="H2879" s="6" t="n">
        <f aca="false">IF(1_Data_EDA!B2880="First Class",1,0)</f>
        <v>0</v>
      </c>
      <c r="I2879" s="6" t="n">
        <f aca="false">IF(1_Data_EDA!B2880="Second Class",1,0)</f>
        <v>0</v>
      </c>
      <c r="J2879" s="6" t="n">
        <f aca="false">IF(1_Data_EDA!B2880="Same Day",1,0)</f>
        <v>0</v>
      </c>
      <c r="K2879" s="6" t="n">
        <f aca="false">IF(1_Data_EDA!C2880="Corporate",1,0)</f>
        <v>0</v>
      </c>
      <c r="L2879" s="6" t="n">
        <f aca="false">IF(1_Data_EDA!C2880="Home Office",1,0)</f>
        <v>0</v>
      </c>
      <c r="M2879" s="6" t="n">
        <f aca="false">IF(1_Data_EDA!D2880="Europe",1,0)</f>
        <v>1</v>
      </c>
      <c r="N2879" s="6" t="n">
        <f aca="false">IF(1_Data_EDA!D2880="LATAM",1,0)</f>
        <v>0</v>
      </c>
      <c r="O2879" s="6" t="n">
        <f aca="false">IF(1_Data_EDA!D2880="Pacific Asia",1,0)</f>
        <v>0</v>
      </c>
      <c r="P2879" s="6" t="n">
        <f aca="false">IF(1_Data_EDA!D2880="USCA",1,0)</f>
        <v>0</v>
      </c>
      <c r="Q2879" s="6" t="n">
        <f aca="false">IF(C2879&gt;MEDIAN(C$5:C$8004),1,0)</f>
        <v>1</v>
      </c>
      <c r="R2879" s="6" t="n">
        <f aca="false">IF(D2879&gt;2,1,0)</f>
        <v>0</v>
      </c>
    </row>
    <row r="2880" customFormat="false" ht="15" hidden="false" customHeight="true" outlineLevel="0" collapsed="false">
      <c r="A2880" s="6" t="n">
        <f aca="false">1_Data_EDA!O2881</f>
        <v>0</v>
      </c>
      <c r="B2880" s="6" t="n">
        <f aca="false">1_Data_EDA!H2881</f>
        <v>4</v>
      </c>
      <c r="C2880" s="7" t="n">
        <f aca="false">1_Data_EDA!I2881</f>
        <v>199.9900055</v>
      </c>
      <c r="D2880" s="6" t="n">
        <f aca="false">1_Data_EDA!J2881</f>
        <v>1</v>
      </c>
      <c r="E2880" s="7" t="n">
        <f aca="false">1_Data_EDA!K2881</f>
        <v>199.9900055</v>
      </c>
      <c r="F2880" s="7" t="n">
        <f aca="false">1_Data_EDA!L2881</f>
        <v>32</v>
      </c>
      <c r="G2880" s="8" t="n">
        <f aca="false">1_Data_EDA!M2881</f>
        <v>0.159999996</v>
      </c>
      <c r="H2880" s="6" t="n">
        <f aca="false">IF(1_Data_EDA!B2881="First Class",1,0)</f>
        <v>0</v>
      </c>
      <c r="I2880" s="6" t="n">
        <f aca="false">IF(1_Data_EDA!B2881="Second Class",1,0)</f>
        <v>0</v>
      </c>
      <c r="J2880" s="6" t="n">
        <f aca="false">IF(1_Data_EDA!B2881="Same Day",1,0)</f>
        <v>0</v>
      </c>
      <c r="K2880" s="6" t="n">
        <f aca="false">IF(1_Data_EDA!C2881="Corporate",1,0)</f>
        <v>0</v>
      </c>
      <c r="L2880" s="6" t="n">
        <f aca="false">IF(1_Data_EDA!C2881="Home Office",1,0)</f>
        <v>0</v>
      </c>
      <c r="M2880" s="6" t="n">
        <f aca="false">IF(1_Data_EDA!D2881="Europe",1,0)</f>
        <v>0</v>
      </c>
      <c r="N2880" s="6" t="n">
        <f aca="false">IF(1_Data_EDA!D2881="LATAM",1,0)</f>
        <v>0</v>
      </c>
      <c r="O2880" s="6" t="n">
        <f aca="false">IF(1_Data_EDA!D2881="Pacific Asia",1,0)</f>
        <v>0</v>
      </c>
      <c r="P2880" s="6" t="n">
        <f aca="false">IF(1_Data_EDA!D2881="USCA",1,0)</f>
        <v>1</v>
      </c>
      <c r="Q2880" s="6" t="n">
        <f aca="false">IF(C2880&gt;MEDIAN(C$5:C$8004),1,0)</f>
        <v>1</v>
      </c>
      <c r="R2880" s="6" t="n">
        <f aca="false">IF(D2880&gt;2,1,0)</f>
        <v>0</v>
      </c>
    </row>
    <row r="2881" customFormat="false" ht="15" hidden="false" customHeight="true" outlineLevel="0" collapsed="false">
      <c r="A2881" s="6" t="n">
        <f aca="false">1_Data_EDA!O2882</f>
        <v>0</v>
      </c>
      <c r="B2881" s="6" t="n">
        <f aca="false">1_Data_EDA!H2882</f>
        <v>4</v>
      </c>
      <c r="C2881" s="7" t="n">
        <f aca="false">1_Data_EDA!I2882</f>
        <v>50</v>
      </c>
      <c r="D2881" s="6" t="n">
        <f aca="false">1_Data_EDA!J2882</f>
        <v>5</v>
      </c>
      <c r="E2881" s="7" t="n">
        <f aca="false">1_Data_EDA!K2882</f>
        <v>250</v>
      </c>
      <c r="F2881" s="7" t="n">
        <f aca="false">1_Data_EDA!L2882</f>
        <v>30</v>
      </c>
      <c r="G2881" s="8" t="n">
        <f aca="false">1_Data_EDA!M2882</f>
        <v>0.119999997</v>
      </c>
      <c r="H2881" s="6" t="n">
        <f aca="false">IF(1_Data_EDA!B2882="First Class",1,0)</f>
        <v>0</v>
      </c>
      <c r="I2881" s="6" t="n">
        <f aca="false">IF(1_Data_EDA!B2882="Second Class",1,0)</f>
        <v>0</v>
      </c>
      <c r="J2881" s="6" t="n">
        <f aca="false">IF(1_Data_EDA!B2882="Same Day",1,0)</f>
        <v>0</v>
      </c>
      <c r="K2881" s="6" t="n">
        <f aca="false">IF(1_Data_EDA!C2882="Corporate",1,0)</f>
        <v>0</v>
      </c>
      <c r="L2881" s="6" t="n">
        <f aca="false">IF(1_Data_EDA!C2882="Home Office",1,0)</f>
        <v>1</v>
      </c>
      <c r="M2881" s="6" t="n">
        <f aca="false">IF(1_Data_EDA!D2882="Europe",1,0)</f>
        <v>1</v>
      </c>
      <c r="N2881" s="6" t="n">
        <f aca="false">IF(1_Data_EDA!D2882="LATAM",1,0)</f>
        <v>0</v>
      </c>
      <c r="O2881" s="6" t="n">
        <f aca="false">IF(1_Data_EDA!D2882="Pacific Asia",1,0)</f>
        <v>0</v>
      </c>
      <c r="P2881" s="6" t="n">
        <f aca="false">IF(1_Data_EDA!D2882="USCA",1,0)</f>
        <v>0</v>
      </c>
      <c r="Q2881" s="6" t="n">
        <f aca="false">IF(C2881&gt;MEDIAN(C$5:C$8004),1,0)</f>
        <v>0</v>
      </c>
      <c r="R2881" s="6" t="n">
        <f aca="false">IF(D2881&gt;2,1,0)</f>
        <v>1</v>
      </c>
    </row>
    <row r="2882" customFormat="false" ht="15" hidden="false" customHeight="true" outlineLevel="0" collapsed="false">
      <c r="A2882" s="6" t="n">
        <f aca="false">1_Data_EDA!O2883</f>
        <v>0</v>
      </c>
      <c r="B2882" s="6" t="n">
        <f aca="false">1_Data_EDA!H2883</f>
        <v>4</v>
      </c>
      <c r="C2882" s="7" t="n">
        <f aca="false">1_Data_EDA!I2883</f>
        <v>129.9900055</v>
      </c>
      <c r="D2882" s="6" t="n">
        <f aca="false">1_Data_EDA!J2883</f>
        <v>1</v>
      </c>
      <c r="E2882" s="7" t="n">
        <f aca="false">1_Data_EDA!K2883</f>
        <v>129.9900055</v>
      </c>
      <c r="F2882" s="7" t="n">
        <f aca="false">1_Data_EDA!L2883</f>
        <v>7.150000095</v>
      </c>
      <c r="G2882" s="8" t="n">
        <f aca="false">1_Data_EDA!M2883</f>
        <v>0.059999999</v>
      </c>
      <c r="H2882" s="6" t="n">
        <f aca="false">IF(1_Data_EDA!B2883="First Class",1,0)</f>
        <v>0</v>
      </c>
      <c r="I2882" s="6" t="n">
        <f aca="false">IF(1_Data_EDA!B2883="Second Class",1,0)</f>
        <v>0</v>
      </c>
      <c r="J2882" s="6" t="n">
        <f aca="false">IF(1_Data_EDA!B2883="Same Day",1,0)</f>
        <v>0</v>
      </c>
      <c r="K2882" s="6" t="n">
        <f aca="false">IF(1_Data_EDA!C2883="Corporate",1,0)</f>
        <v>0</v>
      </c>
      <c r="L2882" s="6" t="n">
        <f aca="false">IF(1_Data_EDA!C2883="Home Office",1,0)</f>
        <v>0</v>
      </c>
      <c r="M2882" s="6" t="n">
        <f aca="false">IF(1_Data_EDA!D2883="Europe",1,0)</f>
        <v>0</v>
      </c>
      <c r="N2882" s="6" t="n">
        <f aca="false">IF(1_Data_EDA!D2883="LATAM",1,0)</f>
        <v>1</v>
      </c>
      <c r="O2882" s="6" t="n">
        <f aca="false">IF(1_Data_EDA!D2883="Pacific Asia",1,0)</f>
        <v>0</v>
      </c>
      <c r="P2882" s="6" t="n">
        <f aca="false">IF(1_Data_EDA!D2883="USCA",1,0)</f>
        <v>0</v>
      </c>
      <c r="Q2882" s="6" t="n">
        <f aca="false">IF(C2882&gt;MEDIAN(C$5:C$8004),1,0)</f>
        <v>1</v>
      </c>
      <c r="R2882" s="6" t="n">
        <f aca="false">IF(D2882&gt;2,1,0)</f>
        <v>0</v>
      </c>
    </row>
    <row r="2883" customFormat="false" ht="15" hidden="false" customHeight="true" outlineLevel="0" collapsed="false">
      <c r="A2883" s="6" t="n">
        <f aca="false">1_Data_EDA!O2884</f>
        <v>0</v>
      </c>
      <c r="B2883" s="6" t="n">
        <f aca="false">1_Data_EDA!H2884</f>
        <v>4</v>
      </c>
      <c r="C2883" s="7" t="n">
        <f aca="false">1_Data_EDA!I2884</f>
        <v>49.97999954</v>
      </c>
      <c r="D2883" s="6" t="n">
        <f aca="false">1_Data_EDA!J2884</f>
        <v>4</v>
      </c>
      <c r="E2883" s="7" t="n">
        <f aca="false">1_Data_EDA!K2884</f>
        <v>199.9199982</v>
      </c>
      <c r="F2883" s="7" t="n">
        <f aca="false">1_Data_EDA!L2884</f>
        <v>17.98999977</v>
      </c>
      <c r="G2883" s="8" t="n">
        <f aca="false">1_Data_EDA!M2884</f>
        <v>0.090000004</v>
      </c>
      <c r="H2883" s="6" t="n">
        <f aca="false">IF(1_Data_EDA!B2884="First Class",1,0)</f>
        <v>0</v>
      </c>
      <c r="I2883" s="6" t="n">
        <f aca="false">IF(1_Data_EDA!B2884="Second Class",1,0)</f>
        <v>0</v>
      </c>
      <c r="J2883" s="6" t="n">
        <f aca="false">IF(1_Data_EDA!B2884="Same Day",1,0)</f>
        <v>0</v>
      </c>
      <c r="K2883" s="6" t="n">
        <f aca="false">IF(1_Data_EDA!C2884="Corporate",1,0)</f>
        <v>0</v>
      </c>
      <c r="L2883" s="6" t="n">
        <f aca="false">IF(1_Data_EDA!C2884="Home Office",1,0)</f>
        <v>0</v>
      </c>
      <c r="M2883" s="6" t="n">
        <f aca="false">IF(1_Data_EDA!D2884="Europe",1,0)</f>
        <v>1</v>
      </c>
      <c r="N2883" s="6" t="n">
        <f aca="false">IF(1_Data_EDA!D2884="LATAM",1,0)</f>
        <v>0</v>
      </c>
      <c r="O2883" s="6" t="n">
        <f aca="false">IF(1_Data_EDA!D2884="Pacific Asia",1,0)</f>
        <v>0</v>
      </c>
      <c r="P2883" s="6" t="n">
        <f aca="false">IF(1_Data_EDA!D2884="USCA",1,0)</f>
        <v>0</v>
      </c>
      <c r="Q2883" s="6" t="n">
        <f aca="false">IF(C2883&gt;MEDIAN(C$5:C$8004),1,0)</f>
        <v>0</v>
      </c>
      <c r="R2883" s="6" t="n">
        <f aca="false">IF(D2883&gt;2,1,0)</f>
        <v>1</v>
      </c>
    </row>
    <row r="2884" customFormat="false" ht="15" hidden="false" customHeight="true" outlineLevel="0" collapsed="false">
      <c r="A2884" s="6" t="n">
        <f aca="false">1_Data_EDA!O2885</f>
        <v>0</v>
      </c>
      <c r="B2884" s="6" t="n">
        <f aca="false">1_Data_EDA!H2885</f>
        <v>4</v>
      </c>
      <c r="C2884" s="7" t="n">
        <f aca="false">1_Data_EDA!I2885</f>
        <v>39.99000168</v>
      </c>
      <c r="D2884" s="6" t="n">
        <f aca="false">1_Data_EDA!J2885</f>
        <v>1</v>
      </c>
      <c r="E2884" s="7" t="n">
        <f aca="false">1_Data_EDA!K2885</f>
        <v>39.99000168</v>
      </c>
      <c r="F2884" s="7" t="n">
        <f aca="false">1_Data_EDA!L2885</f>
        <v>1.600000024</v>
      </c>
      <c r="G2884" s="8" t="n">
        <f aca="false">1_Data_EDA!M2885</f>
        <v>0.039999999</v>
      </c>
      <c r="H2884" s="6" t="n">
        <f aca="false">IF(1_Data_EDA!B2885="First Class",1,0)</f>
        <v>0</v>
      </c>
      <c r="I2884" s="6" t="n">
        <f aca="false">IF(1_Data_EDA!B2885="Second Class",1,0)</f>
        <v>0</v>
      </c>
      <c r="J2884" s="6" t="n">
        <f aca="false">IF(1_Data_EDA!B2885="Same Day",1,0)</f>
        <v>0</v>
      </c>
      <c r="K2884" s="6" t="n">
        <f aca="false">IF(1_Data_EDA!C2885="Corporate",1,0)</f>
        <v>0</v>
      </c>
      <c r="L2884" s="6" t="n">
        <f aca="false">IF(1_Data_EDA!C2885="Home Office",1,0)</f>
        <v>0</v>
      </c>
      <c r="M2884" s="6" t="n">
        <f aca="false">IF(1_Data_EDA!D2885="Europe",1,0)</f>
        <v>0</v>
      </c>
      <c r="N2884" s="6" t="n">
        <f aca="false">IF(1_Data_EDA!D2885="LATAM",1,0)</f>
        <v>0</v>
      </c>
      <c r="O2884" s="6" t="n">
        <f aca="false">IF(1_Data_EDA!D2885="Pacific Asia",1,0)</f>
        <v>1</v>
      </c>
      <c r="P2884" s="6" t="n">
        <f aca="false">IF(1_Data_EDA!D2885="USCA",1,0)</f>
        <v>0</v>
      </c>
      <c r="Q2884" s="6" t="n">
        <f aca="false">IF(C2884&gt;MEDIAN(C$5:C$8004),1,0)</f>
        <v>0</v>
      </c>
      <c r="R2884" s="6" t="n">
        <f aca="false">IF(D2884&gt;2,1,0)</f>
        <v>0</v>
      </c>
    </row>
    <row r="2885" customFormat="false" ht="15" hidden="false" customHeight="true" outlineLevel="0" collapsed="false">
      <c r="A2885" s="6" t="n">
        <f aca="false">1_Data_EDA!O2886</f>
        <v>1</v>
      </c>
      <c r="B2885" s="6" t="n">
        <f aca="false">1_Data_EDA!H2886</f>
        <v>4</v>
      </c>
      <c r="C2885" s="7" t="n">
        <f aca="false">1_Data_EDA!I2886</f>
        <v>399.980011</v>
      </c>
      <c r="D2885" s="6" t="n">
        <f aca="false">1_Data_EDA!J2886</f>
        <v>1</v>
      </c>
      <c r="E2885" s="7" t="n">
        <f aca="false">1_Data_EDA!K2886</f>
        <v>399.980011</v>
      </c>
      <c r="F2885" s="7" t="n">
        <f aca="false">1_Data_EDA!L2886</f>
        <v>16</v>
      </c>
      <c r="G2885" s="8" t="n">
        <f aca="false">1_Data_EDA!M2886</f>
        <v>0.039999999</v>
      </c>
      <c r="H2885" s="6" t="n">
        <f aca="false">IF(1_Data_EDA!B2886="First Class",1,0)</f>
        <v>0</v>
      </c>
      <c r="I2885" s="6" t="n">
        <f aca="false">IF(1_Data_EDA!B2886="Second Class",1,0)</f>
        <v>0</v>
      </c>
      <c r="J2885" s="6" t="n">
        <f aca="false">IF(1_Data_EDA!B2886="Same Day",1,0)</f>
        <v>0</v>
      </c>
      <c r="K2885" s="6" t="n">
        <f aca="false">IF(1_Data_EDA!C2886="Corporate",1,0)</f>
        <v>0</v>
      </c>
      <c r="L2885" s="6" t="n">
        <f aca="false">IF(1_Data_EDA!C2886="Home Office",1,0)</f>
        <v>0</v>
      </c>
      <c r="M2885" s="6" t="n">
        <f aca="false">IF(1_Data_EDA!D2886="Europe",1,0)</f>
        <v>0</v>
      </c>
      <c r="N2885" s="6" t="n">
        <f aca="false">IF(1_Data_EDA!D2886="LATAM",1,0)</f>
        <v>1</v>
      </c>
      <c r="O2885" s="6" t="n">
        <f aca="false">IF(1_Data_EDA!D2886="Pacific Asia",1,0)</f>
        <v>0</v>
      </c>
      <c r="P2885" s="6" t="n">
        <f aca="false">IF(1_Data_EDA!D2886="USCA",1,0)</f>
        <v>0</v>
      </c>
      <c r="Q2885" s="6" t="n">
        <f aca="false">IF(C2885&gt;MEDIAN(C$5:C$8004),1,0)</f>
        <v>1</v>
      </c>
      <c r="R2885" s="6" t="n">
        <f aca="false">IF(D2885&gt;2,1,0)</f>
        <v>0</v>
      </c>
    </row>
    <row r="2886" customFormat="false" ht="15" hidden="false" customHeight="true" outlineLevel="0" collapsed="false">
      <c r="A2886" s="6" t="n">
        <f aca="false">1_Data_EDA!O2887</f>
        <v>0</v>
      </c>
      <c r="B2886" s="6" t="n">
        <f aca="false">1_Data_EDA!H2887</f>
        <v>4</v>
      </c>
      <c r="C2886" s="7" t="n">
        <f aca="false">1_Data_EDA!I2887</f>
        <v>59.99000168</v>
      </c>
      <c r="D2886" s="6" t="n">
        <f aca="false">1_Data_EDA!J2887</f>
        <v>1</v>
      </c>
      <c r="E2886" s="7" t="n">
        <f aca="false">1_Data_EDA!K2887</f>
        <v>59.99000168</v>
      </c>
      <c r="F2886" s="7" t="n">
        <f aca="false">1_Data_EDA!L2887</f>
        <v>1.200000048</v>
      </c>
      <c r="G2886" s="8" t="n">
        <f aca="false">1_Data_EDA!M2887</f>
        <v>0.02</v>
      </c>
      <c r="H2886" s="6" t="n">
        <f aca="false">IF(1_Data_EDA!B2887="First Class",1,0)</f>
        <v>0</v>
      </c>
      <c r="I2886" s="6" t="n">
        <f aca="false">IF(1_Data_EDA!B2887="Second Class",1,0)</f>
        <v>0</v>
      </c>
      <c r="J2886" s="6" t="n">
        <f aca="false">IF(1_Data_EDA!B2887="Same Day",1,0)</f>
        <v>0</v>
      </c>
      <c r="K2886" s="6" t="n">
        <f aca="false">IF(1_Data_EDA!C2887="Corporate",1,0)</f>
        <v>0</v>
      </c>
      <c r="L2886" s="6" t="n">
        <f aca="false">IF(1_Data_EDA!C2887="Home Office",1,0)</f>
        <v>0</v>
      </c>
      <c r="M2886" s="6" t="n">
        <f aca="false">IF(1_Data_EDA!D2887="Europe",1,0)</f>
        <v>0</v>
      </c>
      <c r="N2886" s="6" t="n">
        <f aca="false">IF(1_Data_EDA!D2887="LATAM",1,0)</f>
        <v>0</v>
      </c>
      <c r="O2886" s="6" t="n">
        <f aca="false">IF(1_Data_EDA!D2887="Pacific Asia",1,0)</f>
        <v>0</v>
      </c>
      <c r="P2886" s="6" t="n">
        <f aca="false">IF(1_Data_EDA!D2887="USCA",1,0)</f>
        <v>0</v>
      </c>
      <c r="Q2886" s="6" t="n">
        <f aca="false">IF(C2886&gt;MEDIAN(C$5:C$8004),1,0)</f>
        <v>0</v>
      </c>
      <c r="R2886" s="6" t="n">
        <f aca="false">IF(D2886&gt;2,1,0)</f>
        <v>0</v>
      </c>
    </row>
    <row r="2887" customFormat="false" ht="15" hidden="false" customHeight="true" outlineLevel="0" collapsed="false">
      <c r="A2887" s="6" t="n">
        <f aca="false">1_Data_EDA!O2888</f>
        <v>1</v>
      </c>
      <c r="B2887" s="6" t="n">
        <f aca="false">1_Data_EDA!H2888</f>
        <v>1</v>
      </c>
      <c r="C2887" s="7" t="n">
        <f aca="false">1_Data_EDA!I2888</f>
        <v>50</v>
      </c>
      <c r="D2887" s="6" t="n">
        <f aca="false">1_Data_EDA!J2888</f>
        <v>4</v>
      </c>
      <c r="E2887" s="7" t="n">
        <f aca="false">1_Data_EDA!K2888</f>
        <v>200</v>
      </c>
      <c r="F2887" s="7" t="n">
        <f aca="false">1_Data_EDA!L2888</f>
        <v>6</v>
      </c>
      <c r="G2887" s="8" t="n">
        <f aca="false">1_Data_EDA!M2888</f>
        <v>0.029999999</v>
      </c>
      <c r="H2887" s="6" t="n">
        <f aca="false">IF(1_Data_EDA!B2888="First Class",1,0)</f>
        <v>1</v>
      </c>
      <c r="I2887" s="6" t="n">
        <f aca="false">IF(1_Data_EDA!B2888="Second Class",1,0)</f>
        <v>0</v>
      </c>
      <c r="J2887" s="6" t="n">
        <f aca="false">IF(1_Data_EDA!B2888="Same Day",1,0)</f>
        <v>0</v>
      </c>
      <c r="K2887" s="6" t="n">
        <f aca="false">IF(1_Data_EDA!C2888="Corporate",1,0)</f>
        <v>0</v>
      </c>
      <c r="L2887" s="6" t="n">
        <f aca="false">IF(1_Data_EDA!C2888="Home Office",1,0)</f>
        <v>0</v>
      </c>
      <c r="M2887" s="6" t="n">
        <f aca="false">IF(1_Data_EDA!D2888="Europe",1,0)</f>
        <v>0</v>
      </c>
      <c r="N2887" s="6" t="n">
        <f aca="false">IF(1_Data_EDA!D2888="LATAM",1,0)</f>
        <v>1</v>
      </c>
      <c r="O2887" s="6" t="n">
        <f aca="false">IF(1_Data_EDA!D2888="Pacific Asia",1,0)</f>
        <v>0</v>
      </c>
      <c r="P2887" s="6" t="n">
        <f aca="false">IF(1_Data_EDA!D2888="USCA",1,0)</f>
        <v>0</v>
      </c>
      <c r="Q2887" s="6" t="n">
        <f aca="false">IF(C2887&gt;MEDIAN(C$5:C$8004),1,0)</f>
        <v>0</v>
      </c>
      <c r="R2887" s="6" t="n">
        <f aca="false">IF(D2887&gt;2,1,0)</f>
        <v>1</v>
      </c>
    </row>
    <row r="2888" customFormat="false" ht="15" hidden="false" customHeight="true" outlineLevel="0" collapsed="false">
      <c r="A2888" s="6" t="n">
        <f aca="false">1_Data_EDA!O2889</f>
        <v>1</v>
      </c>
      <c r="B2888" s="6" t="n">
        <f aca="false">1_Data_EDA!H2889</f>
        <v>2</v>
      </c>
      <c r="C2888" s="7" t="n">
        <f aca="false">1_Data_EDA!I2889</f>
        <v>59.99000168</v>
      </c>
      <c r="D2888" s="6" t="n">
        <f aca="false">1_Data_EDA!J2889</f>
        <v>1</v>
      </c>
      <c r="E2888" s="7" t="n">
        <f aca="false">1_Data_EDA!K2889</f>
        <v>59.99000168</v>
      </c>
      <c r="F2888" s="7" t="n">
        <f aca="false">1_Data_EDA!L2889</f>
        <v>1.200000048</v>
      </c>
      <c r="G2888" s="8" t="n">
        <f aca="false">1_Data_EDA!M2889</f>
        <v>0.02</v>
      </c>
      <c r="H2888" s="6" t="n">
        <f aca="false">IF(1_Data_EDA!B2889="First Class",1,0)</f>
        <v>0</v>
      </c>
      <c r="I2888" s="6" t="n">
        <f aca="false">IF(1_Data_EDA!B2889="Second Class",1,0)</f>
        <v>1</v>
      </c>
      <c r="J2888" s="6" t="n">
        <f aca="false">IF(1_Data_EDA!B2889="Same Day",1,0)</f>
        <v>0</v>
      </c>
      <c r="K2888" s="6" t="n">
        <f aca="false">IF(1_Data_EDA!C2889="Corporate",1,0)</f>
        <v>0</v>
      </c>
      <c r="L2888" s="6" t="n">
        <f aca="false">IF(1_Data_EDA!C2889="Home Office",1,0)</f>
        <v>0</v>
      </c>
      <c r="M2888" s="6" t="n">
        <f aca="false">IF(1_Data_EDA!D2889="Europe",1,0)</f>
        <v>0</v>
      </c>
      <c r="N2888" s="6" t="n">
        <f aca="false">IF(1_Data_EDA!D2889="LATAM",1,0)</f>
        <v>1</v>
      </c>
      <c r="O2888" s="6" t="n">
        <f aca="false">IF(1_Data_EDA!D2889="Pacific Asia",1,0)</f>
        <v>0</v>
      </c>
      <c r="P2888" s="6" t="n">
        <f aca="false">IF(1_Data_EDA!D2889="USCA",1,0)</f>
        <v>0</v>
      </c>
      <c r="Q2888" s="6" t="n">
        <f aca="false">IF(C2888&gt;MEDIAN(C$5:C$8004),1,0)</f>
        <v>0</v>
      </c>
      <c r="R2888" s="6" t="n">
        <f aca="false">IF(D2888&gt;2,1,0)</f>
        <v>0</v>
      </c>
    </row>
    <row r="2889" customFormat="false" ht="15" hidden="false" customHeight="true" outlineLevel="0" collapsed="false">
      <c r="A2889" s="6" t="n">
        <f aca="false">1_Data_EDA!O2890</f>
        <v>0</v>
      </c>
      <c r="B2889" s="6" t="n">
        <f aca="false">1_Data_EDA!H2890</f>
        <v>4</v>
      </c>
      <c r="C2889" s="7" t="n">
        <f aca="false">1_Data_EDA!I2890</f>
        <v>59.99000168</v>
      </c>
      <c r="D2889" s="6" t="n">
        <f aca="false">1_Data_EDA!J2890</f>
        <v>3</v>
      </c>
      <c r="E2889" s="7" t="n">
        <f aca="false">1_Data_EDA!K2890</f>
        <v>179.9700012</v>
      </c>
      <c r="F2889" s="7" t="n">
        <f aca="false">1_Data_EDA!L2890</f>
        <v>5.400000095</v>
      </c>
      <c r="G2889" s="8" t="n">
        <f aca="false">1_Data_EDA!M2890</f>
        <v>0.029999999</v>
      </c>
      <c r="H2889" s="6" t="n">
        <f aca="false">IF(1_Data_EDA!B2890="First Class",1,0)</f>
        <v>0</v>
      </c>
      <c r="I2889" s="6" t="n">
        <f aca="false">IF(1_Data_EDA!B2890="Second Class",1,0)</f>
        <v>0</v>
      </c>
      <c r="J2889" s="6" t="n">
        <f aca="false">IF(1_Data_EDA!B2890="Same Day",1,0)</f>
        <v>0</v>
      </c>
      <c r="K2889" s="6" t="n">
        <f aca="false">IF(1_Data_EDA!C2890="Corporate",1,0)</f>
        <v>0</v>
      </c>
      <c r="L2889" s="6" t="n">
        <f aca="false">IF(1_Data_EDA!C2890="Home Office",1,0)</f>
        <v>0</v>
      </c>
      <c r="M2889" s="6" t="n">
        <f aca="false">IF(1_Data_EDA!D2890="Europe",1,0)</f>
        <v>0</v>
      </c>
      <c r="N2889" s="6" t="n">
        <f aca="false">IF(1_Data_EDA!D2890="LATAM",1,0)</f>
        <v>0</v>
      </c>
      <c r="O2889" s="6" t="n">
        <f aca="false">IF(1_Data_EDA!D2890="Pacific Asia",1,0)</f>
        <v>1</v>
      </c>
      <c r="P2889" s="6" t="n">
        <f aca="false">IF(1_Data_EDA!D2890="USCA",1,0)</f>
        <v>0</v>
      </c>
      <c r="Q2889" s="6" t="n">
        <f aca="false">IF(C2889&gt;MEDIAN(C$5:C$8004),1,0)</f>
        <v>0</v>
      </c>
      <c r="R2889" s="6" t="n">
        <f aca="false">IF(D2889&gt;2,1,0)</f>
        <v>1</v>
      </c>
    </row>
    <row r="2890" customFormat="false" ht="15" hidden="false" customHeight="true" outlineLevel="0" collapsed="false">
      <c r="A2890" s="6" t="n">
        <f aca="false">1_Data_EDA!O2891</f>
        <v>0</v>
      </c>
      <c r="B2890" s="6" t="n">
        <f aca="false">1_Data_EDA!H2891</f>
        <v>4</v>
      </c>
      <c r="C2890" s="7" t="n">
        <f aca="false">1_Data_EDA!I2891</f>
        <v>199.9900055</v>
      </c>
      <c r="D2890" s="6" t="n">
        <f aca="false">1_Data_EDA!J2891</f>
        <v>1</v>
      </c>
      <c r="E2890" s="7" t="n">
        <f aca="false">1_Data_EDA!K2891</f>
        <v>199.9900055</v>
      </c>
      <c r="F2890" s="7" t="n">
        <f aca="false">1_Data_EDA!L2891</f>
        <v>10</v>
      </c>
      <c r="G2890" s="8" t="n">
        <f aca="false">1_Data_EDA!M2891</f>
        <v>0.050000001</v>
      </c>
      <c r="H2890" s="6" t="n">
        <f aca="false">IF(1_Data_EDA!B2891="First Class",1,0)</f>
        <v>0</v>
      </c>
      <c r="I2890" s="6" t="n">
        <f aca="false">IF(1_Data_EDA!B2891="Second Class",1,0)</f>
        <v>0</v>
      </c>
      <c r="J2890" s="6" t="n">
        <f aca="false">IF(1_Data_EDA!B2891="Same Day",1,0)</f>
        <v>0</v>
      </c>
      <c r="K2890" s="6" t="n">
        <f aca="false">IF(1_Data_EDA!C2891="Corporate",1,0)</f>
        <v>0</v>
      </c>
      <c r="L2890" s="6" t="n">
        <f aca="false">IF(1_Data_EDA!C2891="Home Office",1,0)</f>
        <v>1</v>
      </c>
      <c r="M2890" s="6" t="n">
        <f aca="false">IF(1_Data_EDA!D2891="Europe",1,0)</f>
        <v>0</v>
      </c>
      <c r="N2890" s="6" t="n">
        <f aca="false">IF(1_Data_EDA!D2891="LATAM",1,0)</f>
        <v>0</v>
      </c>
      <c r="O2890" s="6" t="n">
        <f aca="false">IF(1_Data_EDA!D2891="Pacific Asia",1,0)</f>
        <v>1</v>
      </c>
      <c r="P2890" s="6" t="n">
        <f aca="false">IF(1_Data_EDA!D2891="USCA",1,0)</f>
        <v>0</v>
      </c>
      <c r="Q2890" s="6" t="n">
        <f aca="false">IF(C2890&gt;MEDIAN(C$5:C$8004),1,0)</f>
        <v>1</v>
      </c>
      <c r="R2890" s="6" t="n">
        <f aca="false">IF(D2890&gt;2,1,0)</f>
        <v>0</v>
      </c>
    </row>
    <row r="2891" customFormat="false" ht="15" hidden="false" customHeight="true" outlineLevel="0" collapsed="false">
      <c r="A2891" s="6" t="n">
        <f aca="false">1_Data_EDA!O2892</f>
        <v>1</v>
      </c>
      <c r="B2891" s="6" t="n">
        <f aca="false">1_Data_EDA!H2892</f>
        <v>1</v>
      </c>
      <c r="C2891" s="7" t="n">
        <f aca="false">1_Data_EDA!I2892</f>
        <v>129.9900055</v>
      </c>
      <c r="D2891" s="6" t="n">
        <f aca="false">1_Data_EDA!J2892</f>
        <v>1</v>
      </c>
      <c r="E2891" s="7" t="n">
        <f aca="false">1_Data_EDA!K2892</f>
        <v>129.9900055</v>
      </c>
      <c r="F2891" s="7" t="n">
        <f aca="false">1_Data_EDA!L2892</f>
        <v>1.299999952</v>
      </c>
      <c r="G2891" s="8" t="n">
        <f aca="false">1_Data_EDA!M2892</f>
        <v>0.01</v>
      </c>
      <c r="H2891" s="6" t="n">
        <f aca="false">IF(1_Data_EDA!B2892="First Class",1,0)</f>
        <v>1</v>
      </c>
      <c r="I2891" s="6" t="n">
        <f aca="false">IF(1_Data_EDA!B2892="Second Class",1,0)</f>
        <v>0</v>
      </c>
      <c r="J2891" s="6" t="n">
        <f aca="false">IF(1_Data_EDA!B2892="Same Day",1,0)</f>
        <v>0</v>
      </c>
      <c r="K2891" s="6" t="n">
        <f aca="false">IF(1_Data_EDA!C2892="Corporate",1,0)</f>
        <v>0</v>
      </c>
      <c r="L2891" s="6" t="n">
        <f aca="false">IF(1_Data_EDA!C2892="Home Office",1,0)</f>
        <v>0</v>
      </c>
      <c r="M2891" s="6" t="n">
        <f aca="false">IF(1_Data_EDA!D2892="Europe",1,0)</f>
        <v>0</v>
      </c>
      <c r="N2891" s="6" t="n">
        <f aca="false">IF(1_Data_EDA!D2892="LATAM",1,0)</f>
        <v>1</v>
      </c>
      <c r="O2891" s="6" t="n">
        <f aca="false">IF(1_Data_EDA!D2892="Pacific Asia",1,0)</f>
        <v>0</v>
      </c>
      <c r="P2891" s="6" t="n">
        <f aca="false">IF(1_Data_EDA!D2892="USCA",1,0)</f>
        <v>0</v>
      </c>
      <c r="Q2891" s="6" t="n">
        <f aca="false">IF(C2891&gt;MEDIAN(C$5:C$8004),1,0)</f>
        <v>1</v>
      </c>
      <c r="R2891" s="6" t="n">
        <f aca="false">IF(D2891&gt;2,1,0)</f>
        <v>0</v>
      </c>
    </row>
    <row r="2892" customFormat="false" ht="15" hidden="false" customHeight="true" outlineLevel="0" collapsed="false">
      <c r="A2892" s="6" t="n">
        <f aca="false">1_Data_EDA!O2893</f>
        <v>0</v>
      </c>
      <c r="B2892" s="6" t="n">
        <f aca="false">1_Data_EDA!H2893</f>
        <v>4</v>
      </c>
      <c r="C2892" s="7" t="n">
        <f aca="false">1_Data_EDA!I2893</f>
        <v>399.980011</v>
      </c>
      <c r="D2892" s="6" t="n">
        <f aca="false">1_Data_EDA!J2893</f>
        <v>1</v>
      </c>
      <c r="E2892" s="7" t="n">
        <f aca="false">1_Data_EDA!K2893</f>
        <v>399.980011</v>
      </c>
      <c r="F2892" s="7" t="n">
        <f aca="false">1_Data_EDA!L2893</f>
        <v>68</v>
      </c>
      <c r="G2892" s="8" t="n">
        <f aca="false">1_Data_EDA!M2893</f>
        <v>0.170000002</v>
      </c>
      <c r="H2892" s="6" t="n">
        <f aca="false">IF(1_Data_EDA!B2893="First Class",1,0)</f>
        <v>0</v>
      </c>
      <c r="I2892" s="6" t="n">
        <f aca="false">IF(1_Data_EDA!B2893="Second Class",1,0)</f>
        <v>0</v>
      </c>
      <c r="J2892" s="6" t="n">
        <f aca="false">IF(1_Data_EDA!B2893="Same Day",1,0)</f>
        <v>0</v>
      </c>
      <c r="K2892" s="6" t="n">
        <f aca="false">IF(1_Data_EDA!C2893="Corporate",1,0)</f>
        <v>0</v>
      </c>
      <c r="L2892" s="6" t="n">
        <f aca="false">IF(1_Data_EDA!C2893="Home Office",1,0)</f>
        <v>1</v>
      </c>
      <c r="M2892" s="6" t="n">
        <f aca="false">IF(1_Data_EDA!D2893="Europe",1,0)</f>
        <v>0</v>
      </c>
      <c r="N2892" s="6" t="n">
        <f aca="false">IF(1_Data_EDA!D2893="LATAM",1,0)</f>
        <v>0</v>
      </c>
      <c r="O2892" s="6" t="n">
        <f aca="false">IF(1_Data_EDA!D2893="Pacific Asia",1,0)</f>
        <v>1</v>
      </c>
      <c r="P2892" s="6" t="n">
        <f aca="false">IF(1_Data_EDA!D2893="USCA",1,0)</f>
        <v>0</v>
      </c>
      <c r="Q2892" s="6" t="n">
        <f aca="false">IF(C2892&gt;MEDIAN(C$5:C$8004),1,0)</f>
        <v>1</v>
      </c>
      <c r="R2892" s="6" t="n">
        <f aca="false">IF(D2892&gt;2,1,0)</f>
        <v>0</v>
      </c>
    </row>
    <row r="2893" customFormat="false" ht="15" hidden="false" customHeight="true" outlineLevel="0" collapsed="false">
      <c r="A2893" s="6" t="n">
        <f aca="false">1_Data_EDA!O2894</f>
        <v>0</v>
      </c>
      <c r="B2893" s="6" t="n">
        <f aca="false">1_Data_EDA!H2894</f>
        <v>4</v>
      </c>
      <c r="C2893" s="7" t="n">
        <f aca="false">1_Data_EDA!I2894</f>
        <v>199.9900055</v>
      </c>
      <c r="D2893" s="6" t="n">
        <f aca="false">1_Data_EDA!J2894</f>
        <v>1</v>
      </c>
      <c r="E2893" s="7" t="n">
        <f aca="false">1_Data_EDA!K2894</f>
        <v>199.9900055</v>
      </c>
      <c r="F2893" s="7" t="n">
        <f aca="false">1_Data_EDA!L2894</f>
        <v>24</v>
      </c>
      <c r="G2893" s="8" t="n">
        <f aca="false">1_Data_EDA!M2894</f>
        <v>0.119999997</v>
      </c>
      <c r="H2893" s="6" t="n">
        <f aca="false">IF(1_Data_EDA!B2894="First Class",1,0)</f>
        <v>0</v>
      </c>
      <c r="I2893" s="6" t="n">
        <f aca="false">IF(1_Data_EDA!B2894="Second Class",1,0)</f>
        <v>0</v>
      </c>
      <c r="J2893" s="6" t="n">
        <f aca="false">IF(1_Data_EDA!B2894="Same Day",1,0)</f>
        <v>0</v>
      </c>
      <c r="K2893" s="6" t="n">
        <f aca="false">IF(1_Data_EDA!C2894="Corporate",1,0)</f>
        <v>1</v>
      </c>
      <c r="L2893" s="6" t="n">
        <f aca="false">IF(1_Data_EDA!C2894="Home Office",1,0)</f>
        <v>0</v>
      </c>
      <c r="M2893" s="6" t="n">
        <f aca="false">IF(1_Data_EDA!D2894="Europe",1,0)</f>
        <v>0</v>
      </c>
      <c r="N2893" s="6" t="n">
        <f aca="false">IF(1_Data_EDA!D2894="LATAM",1,0)</f>
        <v>0</v>
      </c>
      <c r="O2893" s="6" t="n">
        <f aca="false">IF(1_Data_EDA!D2894="Pacific Asia",1,0)</f>
        <v>1</v>
      </c>
      <c r="P2893" s="6" t="n">
        <f aca="false">IF(1_Data_EDA!D2894="USCA",1,0)</f>
        <v>0</v>
      </c>
      <c r="Q2893" s="6" t="n">
        <f aca="false">IF(C2893&gt;MEDIAN(C$5:C$8004),1,0)</f>
        <v>1</v>
      </c>
      <c r="R2893" s="6" t="n">
        <f aca="false">IF(D2893&gt;2,1,0)</f>
        <v>0</v>
      </c>
    </row>
    <row r="2894" customFormat="false" ht="15" hidden="false" customHeight="true" outlineLevel="0" collapsed="false">
      <c r="A2894" s="6" t="n">
        <f aca="false">1_Data_EDA!O2895</f>
        <v>0</v>
      </c>
      <c r="B2894" s="6" t="n">
        <f aca="false">1_Data_EDA!H2895</f>
        <v>4</v>
      </c>
      <c r="C2894" s="7" t="n">
        <f aca="false">1_Data_EDA!I2895</f>
        <v>99.98999786</v>
      </c>
      <c r="D2894" s="6" t="n">
        <f aca="false">1_Data_EDA!J2895</f>
        <v>2</v>
      </c>
      <c r="E2894" s="7" t="n">
        <f aca="false">1_Data_EDA!K2895</f>
        <v>199.9799957</v>
      </c>
      <c r="F2894" s="7" t="n">
        <f aca="false">1_Data_EDA!L2895</f>
        <v>0</v>
      </c>
      <c r="G2894" s="8" t="n">
        <f aca="false">1_Data_EDA!M2895</f>
        <v>0</v>
      </c>
      <c r="H2894" s="6" t="n">
        <f aca="false">IF(1_Data_EDA!B2895="First Class",1,0)</f>
        <v>0</v>
      </c>
      <c r="I2894" s="6" t="n">
        <f aca="false">IF(1_Data_EDA!B2895="Second Class",1,0)</f>
        <v>0</v>
      </c>
      <c r="J2894" s="6" t="n">
        <f aca="false">IF(1_Data_EDA!B2895="Same Day",1,0)</f>
        <v>0</v>
      </c>
      <c r="K2894" s="6" t="n">
        <f aca="false">IF(1_Data_EDA!C2895="Corporate",1,0)</f>
        <v>1</v>
      </c>
      <c r="L2894" s="6" t="n">
        <f aca="false">IF(1_Data_EDA!C2895="Home Office",1,0)</f>
        <v>0</v>
      </c>
      <c r="M2894" s="6" t="n">
        <f aca="false">IF(1_Data_EDA!D2895="Europe",1,0)</f>
        <v>1</v>
      </c>
      <c r="N2894" s="6" t="n">
        <f aca="false">IF(1_Data_EDA!D2895="LATAM",1,0)</f>
        <v>0</v>
      </c>
      <c r="O2894" s="6" t="n">
        <f aca="false">IF(1_Data_EDA!D2895="Pacific Asia",1,0)</f>
        <v>0</v>
      </c>
      <c r="P2894" s="6" t="n">
        <f aca="false">IF(1_Data_EDA!D2895="USCA",1,0)</f>
        <v>0</v>
      </c>
      <c r="Q2894" s="6" t="n">
        <f aca="false">IF(C2894&gt;MEDIAN(C$5:C$8004),1,0)</f>
        <v>1</v>
      </c>
      <c r="R2894" s="6" t="n">
        <f aca="false">IF(D2894&gt;2,1,0)</f>
        <v>0</v>
      </c>
    </row>
    <row r="2895" customFormat="false" ht="15" hidden="false" customHeight="true" outlineLevel="0" collapsed="false">
      <c r="A2895" s="6" t="n">
        <f aca="false">1_Data_EDA!O2896</f>
        <v>0</v>
      </c>
      <c r="B2895" s="6" t="n">
        <f aca="false">1_Data_EDA!H2896</f>
        <v>4</v>
      </c>
      <c r="C2895" s="7" t="n">
        <f aca="false">1_Data_EDA!I2896</f>
        <v>50</v>
      </c>
      <c r="D2895" s="6" t="n">
        <f aca="false">1_Data_EDA!J2896</f>
        <v>1</v>
      </c>
      <c r="E2895" s="7" t="n">
        <f aca="false">1_Data_EDA!K2896</f>
        <v>50</v>
      </c>
      <c r="F2895" s="7" t="n">
        <f aca="false">1_Data_EDA!L2896</f>
        <v>4.5</v>
      </c>
      <c r="G2895" s="8" t="n">
        <f aca="false">1_Data_EDA!M2896</f>
        <v>0.090000004</v>
      </c>
      <c r="H2895" s="6" t="n">
        <f aca="false">IF(1_Data_EDA!B2896="First Class",1,0)</f>
        <v>0</v>
      </c>
      <c r="I2895" s="6" t="n">
        <f aca="false">IF(1_Data_EDA!B2896="Second Class",1,0)</f>
        <v>0</v>
      </c>
      <c r="J2895" s="6" t="n">
        <f aca="false">IF(1_Data_EDA!B2896="Same Day",1,0)</f>
        <v>0</v>
      </c>
      <c r="K2895" s="6" t="n">
        <f aca="false">IF(1_Data_EDA!C2896="Corporate",1,0)</f>
        <v>0</v>
      </c>
      <c r="L2895" s="6" t="n">
        <f aca="false">IF(1_Data_EDA!C2896="Home Office",1,0)</f>
        <v>0</v>
      </c>
      <c r="M2895" s="6" t="n">
        <f aca="false">IF(1_Data_EDA!D2896="Europe",1,0)</f>
        <v>0</v>
      </c>
      <c r="N2895" s="6" t="n">
        <f aca="false">IF(1_Data_EDA!D2896="LATAM",1,0)</f>
        <v>1</v>
      </c>
      <c r="O2895" s="6" t="n">
        <f aca="false">IF(1_Data_EDA!D2896="Pacific Asia",1,0)</f>
        <v>0</v>
      </c>
      <c r="P2895" s="6" t="n">
        <f aca="false">IF(1_Data_EDA!D2896="USCA",1,0)</f>
        <v>0</v>
      </c>
      <c r="Q2895" s="6" t="n">
        <f aca="false">IF(C2895&gt;MEDIAN(C$5:C$8004),1,0)</f>
        <v>0</v>
      </c>
      <c r="R2895" s="6" t="n">
        <f aca="false">IF(D2895&gt;2,1,0)</f>
        <v>0</v>
      </c>
    </row>
    <row r="2896" customFormat="false" ht="15" hidden="false" customHeight="true" outlineLevel="0" collapsed="false">
      <c r="A2896" s="6" t="n">
        <f aca="false">1_Data_EDA!O2897</f>
        <v>0</v>
      </c>
      <c r="B2896" s="6" t="n">
        <f aca="false">1_Data_EDA!H2897</f>
        <v>4</v>
      </c>
      <c r="C2896" s="7" t="n">
        <f aca="false">1_Data_EDA!I2897</f>
        <v>49.97999954</v>
      </c>
      <c r="D2896" s="6" t="n">
        <f aca="false">1_Data_EDA!J2897</f>
        <v>1</v>
      </c>
      <c r="E2896" s="7" t="n">
        <f aca="false">1_Data_EDA!K2897</f>
        <v>49.97999954</v>
      </c>
      <c r="F2896" s="7" t="n">
        <f aca="false">1_Data_EDA!L2897</f>
        <v>10</v>
      </c>
      <c r="G2896" s="8" t="n">
        <f aca="false">1_Data_EDA!M2897</f>
        <v>0.200000003</v>
      </c>
      <c r="H2896" s="6" t="n">
        <f aca="false">IF(1_Data_EDA!B2897="First Class",1,0)</f>
        <v>0</v>
      </c>
      <c r="I2896" s="6" t="n">
        <f aca="false">IF(1_Data_EDA!B2897="Second Class",1,0)</f>
        <v>0</v>
      </c>
      <c r="J2896" s="6" t="n">
        <f aca="false">IF(1_Data_EDA!B2897="Same Day",1,0)</f>
        <v>0</v>
      </c>
      <c r="K2896" s="6" t="n">
        <f aca="false">IF(1_Data_EDA!C2897="Corporate",1,0)</f>
        <v>1</v>
      </c>
      <c r="L2896" s="6" t="n">
        <f aca="false">IF(1_Data_EDA!C2897="Home Office",1,0)</f>
        <v>0</v>
      </c>
      <c r="M2896" s="6" t="n">
        <f aca="false">IF(1_Data_EDA!D2897="Europe",1,0)</f>
        <v>0</v>
      </c>
      <c r="N2896" s="6" t="n">
        <f aca="false">IF(1_Data_EDA!D2897="LATAM",1,0)</f>
        <v>1</v>
      </c>
      <c r="O2896" s="6" t="n">
        <f aca="false">IF(1_Data_EDA!D2897="Pacific Asia",1,0)</f>
        <v>0</v>
      </c>
      <c r="P2896" s="6" t="n">
        <f aca="false">IF(1_Data_EDA!D2897="USCA",1,0)</f>
        <v>0</v>
      </c>
      <c r="Q2896" s="6" t="n">
        <f aca="false">IF(C2896&gt;MEDIAN(C$5:C$8004),1,0)</f>
        <v>0</v>
      </c>
      <c r="R2896" s="6" t="n">
        <f aca="false">IF(D2896&gt;2,1,0)</f>
        <v>0</v>
      </c>
    </row>
    <row r="2897" customFormat="false" ht="15" hidden="false" customHeight="true" outlineLevel="0" collapsed="false">
      <c r="A2897" s="6" t="n">
        <f aca="false">1_Data_EDA!O2898</f>
        <v>0</v>
      </c>
      <c r="B2897" s="6" t="n">
        <f aca="false">1_Data_EDA!H2898</f>
        <v>4</v>
      </c>
      <c r="C2897" s="7" t="n">
        <f aca="false">1_Data_EDA!I2898</f>
        <v>299.980011</v>
      </c>
      <c r="D2897" s="6" t="n">
        <f aca="false">1_Data_EDA!J2898</f>
        <v>1</v>
      </c>
      <c r="E2897" s="7" t="n">
        <f aca="false">1_Data_EDA!K2898</f>
        <v>299.980011</v>
      </c>
      <c r="F2897" s="7" t="n">
        <f aca="false">1_Data_EDA!L2898</f>
        <v>60</v>
      </c>
      <c r="G2897" s="8" t="n">
        <f aca="false">1_Data_EDA!M2898</f>
        <v>0.200000003</v>
      </c>
      <c r="H2897" s="6" t="n">
        <f aca="false">IF(1_Data_EDA!B2898="First Class",1,0)</f>
        <v>0</v>
      </c>
      <c r="I2897" s="6" t="n">
        <f aca="false">IF(1_Data_EDA!B2898="Second Class",1,0)</f>
        <v>0</v>
      </c>
      <c r="J2897" s="6" t="n">
        <f aca="false">IF(1_Data_EDA!B2898="Same Day",1,0)</f>
        <v>0</v>
      </c>
      <c r="K2897" s="6" t="n">
        <f aca="false">IF(1_Data_EDA!C2898="Corporate",1,0)</f>
        <v>0</v>
      </c>
      <c r="L2897" s="6" t="n">
        <f aca="false">IF(1_Data_EDA!C2898="Home Office",1,0)</f>
        <v>1</v>
      </c>
      <c r="M2897" s="6" t="n">
        <f aca="false">IF(1_Data_EDA!D2898="Europe",1,0)</f>
        <v>0</v>
      </c>
      <c r="N2897" s="6" t="n">
        <f aca="false">IF(1_Data_EDA!D2898="LATAM",1,0)</f>
        <v>0</v>
      </c>
      <c r="O2897" s="6" t="n">
        <f aca="false">IF(1_Data_EDA!D2898="Pacific Asia",1,0)</f>
        <v>1</v>
      </c>
      <c r="P2897" s="6" t="n">
        <f aca="false">IF(1_Data_EDA!D2898="USCA",1,0)</f>
        <v>0</v>
      </c>
      <c r="Q2897" s="6" t="n">
        <f aca="false">IF(C2897&gt;MEDIAN(C$5:C$8004),1,0)</f>
        <v>1</v>
      </c>
      <c r="R2897" s="6" t="n">
        <f aca="false">IF(D2897&gt;2,1,0)</f>
        <v>0</v>
      </c>
    </row>
    <row r="2898" customFormat="false" ht="15" hidden="false" customHeight="true" outlineLevel="0" collapsed="false">
      <c r="A2898" s="6" t="n">
        <f aca="false">1_Data_EDA!O2899</f>
        <v>0</v>
      </c>
      <c r="B2898" s="6" t="n">
        <f aca="false">1_Data_EDA!H2899</f>
        <v>4</v>
      </c>
      <c r="C2898" s="7" t="n">
        <f aca="false">1_Data_EDA!I2899</f>
        <v>532.5800171</v>
      </c>
      <c r="D2898" s="6" t="n">
        <f aca="false">1_Data_EDA!J2899</f>
        <v>1</v>
      </c>
      <c r="E2898" s="7" t="n">
        <f aca="false">1_Data_EDA!K2899</f>
        <v>532.5800171</v>
      </c>
      <c r="F2898" s="7" t="n">
        <f aca="false">1_Data_EDA!L2899</f>
        <v>79.88999939</v>
      </c>
      <c r="G2898" s="8" t="n">
        <f aca="false">1_Data_EDA!M2899</f>
        <v>0.150000006</v>
      </c>
      <c r="H2898" s="6" t="n">
        <f aca="false">IF(1_Data_EDA!B2899="First Class",1,0)</f>
        <v>0</v>
      </c>
      <c r="I2898" s="6" t="n">
        <f aca="false">IF(1_Data_EDA!B2899="Second Class",1,0)</f>
        <v>0</v>
      </c>
      <c r="J2898" s="6" t="n">
        <f aca="false">IF(1_Data_EDA!B2899="Same Day",1,0)</f>
        <v>0</v>
      </c>
      <c r="K2898" s="6" t="n">
        <f aca="false">IF(1_Data_EDA!C2899="Corporate",1,0)</f>
        <v>0</v>
      </c>
      <c r="L2898" s="6" t="n">
        <f aca="false">IF(1_Data_EDA!C2899="Home Office",1,0)</f>
        <v>0</v>
      </c>
      <c r="M2898" s="6" t="n">
        <f aca="false">IF(1_Data_EDA!D2899="Europe",1,0)</f>
        <v>0</v>
      </c>
      <c r="N2898" s="6" t="n">
        <f aca="false">IF(1_Data_EDA!D2899="LATAM",1,0)</f>
        <v>0</v>
      </c>
      <c r="O2898" s="6" t="n">
        <f aca="false">IF(1_Data_EDA!D2899="Pacific Asia",1,0)</f>
        <v>1</v>
      </c>
      <c r="P2898" s="6" t="n">
        <f aca="false">IF(1_Data_EDA!D2899="USCA",1,0)</f>
        <v>0</v>
      </c>
      <c r="Q2898" s="6" t="n">
        <f aca="false">IF(C2898&gt;MEDIAN(C$5:C$8004),1,0)</f>
        <v>1</v>
      </c>
      <c r="R2898" s="6" t="n">
        <f aca="false">IF(D2898&gt;2,1,0)</f>
        <v>0</v>
      </c>
    </row>
    <row r="2899" customFormat="false" ht="15" hidden="false" customHeight="true" outlineLevel="0" collapsed="false">
      <c r="A2899" s="6" t="n">
        <f aca="false">1_Data_EDA!O2900</f>
        <v>1</v>
      </c>
      <c r="B2899" s="6" t="n">
        <f aca="false">1_Data_EDA!H2900</f>
        <v>1</v>
      </c>
      <c r="C2899" s="7" t="n">
        <f aca="false">1_Data_EDA!I2900</f>
        <v>59.99000168</v>
      </c>
      <c r="D2899" s="6" t="n">
        <f aca="false">1_Data_EDA!J2900</f>
        <v>2</v>
      </c>
      <c r="E2899" s="7" t="n">
        <f aca="false">1_Data_EDA!K2900</f>
        <v>119.9800034</v>
      </c>
      <c r="F2899" s="7" t="n">
        <f aca="false">1_Data_EDA!L2900</f>
        <v>10.80000019</v>
      </c>
      <c r="G2899" s="8" t="n">
        <f aca="false">1_Data_EDA!M2900</f>
        <v>0.090000004</v>
      </c>
      <c r="H2899" s="6" t="n">
        <f aca="false">IF(1_Data_EDA!B2900="First Class",1,0)</f>
        <v>1</v>
      </c>
      <c r="I2899" s="6" t="n">
        <f aca="false">IF(1_Data_EDA!B2900="Second Class",1,0)</f>
        <v>0</v>
      </c>
      <c r="J2899" s="6" t="n">
        <f aca="false">IF(1_Data_EDA!B2900="Same Day",1,0)</f>
        <v>0</v>
      </c>
      <c r="K2899" s="6" t="n">
        <f aca="false">IF(1_Data_EDA!C2900="Corporate",1,0)</f>
        <v>1</v>
      </c>
      <c r="L2899" s="6" t="n">
        <f aca="false">IF(1_Data_EDA!C2900="Home Office",1,0)</f>
        <v>0</v>
      </c>
      <c r="M2899" s="6" t="n">
        <f aca="false">IF(1_Data_EDA!D2900="Europe",1,0)</f>
        <v>1</v>
      </c>
      <c r="N2899" s="6" t="n">
        <f aca="false">IF(1_Data_EDA!D2900="LATAM",1,0)</f>
        <v>0</v>
      </c>
      <c r="O2899" s="6" t="n">
        <f aca="false">IF(1_Data_EDA!D2900="Pacific Asia",1,0)</f>
        <v>0</v>
      </c>
      <c r="P2899" s="6" t="n">
        <f aca="false">IF(1_Data_EDA!D2900="USCA",1,0)</f>
        <v>0</v>
      </c>
      <c r="Q2899" s="6" t="n">
        <f aca="false">IF(C2899&gt;MEDIAN(C$5:C$8004),1,0)</f>
        <v>0</v>
      </c>
      <c r="R2899" s="6" t="n">
        <f aca="false">IF(D2899&gt;2,1,0)</f>
        <v>0</v>
      </c>
    </row>
    <row r="2900" customFormat="false" ht="15" hidden="false" customHeight="true" outlineLevel="0" collapsed="false">
      <c r="A2900" s="6" t="n">
        <f aca="false">1_Data_EDA!O2901</f>
        <v>1</v>
      </c>
      <c r="B2900" s="6" t="n">
        <f aca="false">1_Data_EDA!H2901</f>
        <v>2</v>
      </c>
      <c r="C2900" s="7" t="n">
        <f aca="false">1_Data_EDA!I2901</f>
        <v>129.9900055</v>
      </c>
      <c r="D2900" s="6" t="n">
        <f aca="false">1_Data_EDA!J2901</f>
        <v>1</v>
      </c>
      <c r="E2900" s="7" t="n">
        <f aca="false">1_Data_EDA!K2901</f>
        <v>129.9900055</v>
      </c>
      <c r="F2900" s="7" t="n">
        <f aca="false">1_Data_EDA!L2901</f>
        <v>1.299999952</v>
      </c>
      <c r="G2900" s="8" t="n">
        <f aca="false">1_Data_EDA!M2901</f>
        <v>0.01</v>
      </c>
      <c r="H2900" s="6" t="n">
        <f aca="false">IF(1_Data_EDA!B2901="First Class",1,0)</f>
        <v>0</v>
      </c>
      <c r="I2900" s="6" t="n">
        <f aca="false">IF(1_Data_EDA!B2901="Second Class",1,0)</f>
        <v>1</v>
      </c>
      <c r="J2900" s="6" t="n">
        <f aca="false">IF(1_Data_EDA!B2901="Same Day",1,0)</f>
        <v>0</v>
      </c>
      <c r="K2900" s="6" t="n">
        <f aca="false">IF(1_Data_EDA!C2901="Corporate",1,0)</f>
        <v>0</v>
      </c>
      <c r="L2900" s="6" t="n">
        <f aca="false">IF(1_Data_EDA!C2901="Home Office",1,0)</f>
        <v>1</v>
      </c>
      <c r="M2900" s="6" t="n">
        <f aca="false">IF(1_Data_EDA!D2901="Europe",1,0)</f>
        <v>1</v>
      </c>
      <c r="N2900" s="6" t="n">
        <f aca="false">IF(1_Data_EDA!D2901="LATAM",1,0)</f>
        <v>0</v>
      </c>
      <c r="O2900" s="6" t="n">
        <f aca="false">IF(1_Data_EDA!D2901="Pacific Asia",1,0)</f>
        <v>0</v>
      </c>
      <c r="P2900" s="6" t="n">
        <f aca="false">IF(1_Data_EDA!D2901="USCA",1,0)</f>
        <v>0</v>
      </c>
      <c r="Q2900" s="6" t="n">
        <f aca="false">IF(C2900&gt;MEDIAN(C$5:C$8004),1,0)</f>
        <v>1</v>
      </c>
      <c r="R2900" s="6" t="n">
        <f aca="false">IF(D2900&gt;2,1,0)</f>
        <v>0</v>
      </c>
    </row>
    <row r="2901" customFormat="false" ht="15" hidden="false" customHeight="true" outlineLevel="0" collapsed="false">
      <c r="A2901" s="6" t="n">
        <f aca="false">1_Data_EDA!O2902</f>
        <v>1</v>
      </c>
      <c r="B2901" s="6" t="n">
        <f aca="false">1_Data_EDA!H2902</f>
        <v>1</v>
      </c>
      <c r="C2901" s="7" t="n">
        <f aca="false">1_Data_EDA!I2902</f>
        <v>49.97999954</v>
      </c>
      <c r="D2901" s="6" t="n">
        <f aca="false">1_Data_EDA!J2902</f>
        <v>1</v>
      </c>
      <c r="E2901" s="7" t="n">
        <f aca="false">1_Data_EDA!K2902</f>
        <v>49.97999954</v>
      </c>
      <c r="F2901" s="7" t="n">
        <f aca="false">1_Data_EDA!L2902</f>
        <v>0</v>
      </c>
      <c r="G2901" s="8" t="n">
        <f aca="false">1_Data_EDA!M2902</f>
        <v>0</v>
      </c>
      <c r="H2901" s="6" t="n">
        <f aca="false">IF(1_Data_EDA!B2902="First Class",1,0)</f>
        <v>1</v>
      </c>
      <c r="I2901" s="6" t="n">
        <f aca="false">IF(1_Data_EDA!B2902="Second Class",1,0)</f>
        <v>0</v>
      </c>
      <c r="J2901" s="6" t="n">
        <f aca="false">IF(1_Data_EDA!B2902="Same Day",1,0)</f>
        <v>0</v>
      </c>
      <c r="K2901" s="6" t="n">
        <f aca="false">IF(1_Data_EDA!C2902="Corporate",1,0)</f>
        <v>1</v>
      </c>
      <c r="L2901" s="6" t="n">
        <f aca="false">IF(1_Data_EDA!C2902="Home Office",1,0)</f>
        <v>0</v>
      </c>
      <c r="M2901" s="6" t="n">
        <f aca="false">IF(1_Data_EDA!D2902="Europe",1,0)</f>
        <v>0</v>
      </c>
      <c r="N2901" s="6" t="n">
        <f aca="false">IF(1_Data_EDA!D2902="LATAM",1,0)</f>
        <v>0</v>
      </c>
      <c r="O2901" s="6" t="n">
        <f aca="false">IF(1_Data_EDA!D2902="Pacific Asia",1,0)</f>
        <v>0</v>
      </c>
      <c r="P2901" s="6" t="n">
        <f aca="false">IF(1_Data_EDA!D2902="USCA",1,0)</f>
        <v>1</v>
      </c>
      <c r="Q2901" s="6" t="n">
        <f aca="false">IF(C2901&gt;MEDIAN(C$5:C$8004),1,0)</f>
        <v>0</v>
      </c>
      <c r="R2901" s="6" t="n">
        <f aca="false">IF(D2901&gt;2,1,0)</f>
        <v>0</v>
      </c>
    </row>
    <row r="2902" customFormat="false" ht="15" hidden="false" customHeight="true" outlineLevel="0" collapsed="false">
      <c r="A2902" s="6" t="n">
        <f aca="false">1_Data_EDA!O2903</f>
        <v>0</v>
      </c>
      <c r="B2902" s="6" t="n">
        <f aca="false">1_Data_EDA!H2903</f>
        <v>4</v>
      </c>
      <c r="C2902" s="7" t="n">
        <f aca="false">1_Data_EDA!I2903</f>
        <v>129.9900055</v>
      </c>
      <c r="D2902" s="6" t="n">
        <f aca="false">1_Data_EDA!J2903</f>
        <v>1</v>
      </c>
      <c r="E2902" s="7" t="n">
        <f aca="false">1_Data_EDA!K2903</f>
        <v>129.9900055</v>
      </c>
      <c r="F2902" s="7" t="n">
        <f aca="false">1_Data_EDA!L2903</f>
        <v>26</v>
      </c>
      <c r="G2902" s="8" t="n">
        <f aca="false">1_Data_EDA!M2903</f>
        <v>0.200000003</v>
      </c>
      <c r="H2902" s="6" t="n">
        <f aca="false">IF(1_Data_EDA!B2903="First Class",1,0)</f>
        <v>0</v>
      </c>
      <c r="I2902" s="6" t="n">
        <f aca="false">IF(1_Data_EDA!B2903="Second Class",1,0)</f>
        <v>0</v>
      </c>
      <c r="J2902" s="6" t="n">
        <f aca="false">IF(1_Data_EDA!B2903="Same Day",1,0)</f>
        <v>0</v>
      </c>
      <c r="K2902" s="6" t="n">
        <f aca="false">IF(1_Data_EDA!C2903="Corporate",1,0)</f>
        <v>0</v>
      </c>
      <c r="L2902" s="6" t="n">
        <f aca="false">IF(1_Data_EDA!C2903="Home Office",1,0)</f>
        <v>0</v>
      </c>
      <c r="M2902" s="6" t="n">
        <f aca="false">IF(1_Data_EDA!D2903="Europe",1,0)</f>
        <v>1</v>
      </c>
      <c r="N2902" s="6" t="n">
        <f aca="false">IF(1_Data_EDA!D2903="LATAM",1,0)</f>
        <v>0</v>
      </c>
      <c r="O2902" s="6" t="n">
        <f aca="false">IF(1_Data_EDA!D2903="Pacific Asia",1,0)</f>
        <v>0</v>
      </c>
      <c r="P2902" s="6" t="n">
        <f aca="false">IF(1_Data_EDA!D2903="USCA",1,0)</f>
        <v>0</v>
      </c>
      <c r="Q2902" s="6" t="n">
        <f aca="false">IF(C2902&gt;MEDIAN(C$5:C$8004),1,0)</f>
        <v>1</v>
      </c>
      <c r="R2902" s="6" t="n">
        <f aca="false">IF(D2902&gt;2,1,0)</f>
        <v>0</v>
      </c>
    </row>
    <row r="2903" customFormat="false" ht="15" hidden="false" customHeight="true" outlineLevel="0" collapsed="false">
      <c r="A2903" s="6" t="n">
        <f aca="false">1_Data_EDA!O2904</f>
        <v>1</v>
      </c>
      <c r="B2903" s="6" t="n">
        <f aca="false">1_Data_EDA!H2904</f>
        <v>4</v>
      </c>
      <c r="C2903" s="7" t="n">
        <f aca="false">1_Data_EDA!I2904</f>
        <v>129.9900055</v>
      </c>
      <c r="D2903" s="6" t="n">
        <f aca="false">1_Data_EDA!J2904</f>
        <v>1</v>
      </c>
      <c r="E2903" s="7" t="n">
        <f aca="false">1_Data_EDA!K2904</f>
        <v>129.9900055</v>
      </c>
      <c r="F2903" s="7" t="n">
        <f aca="false">1_Data_EDA!L2904</f>
        <v>9.100000381</v>
      </c>
      <c r="G2903" s="8" t="n">
        <f aca="false">1_Data_EDA!M2904</f>
        <v>0.07</v>
      </c>
      <c r="H2903" s="6" t="n">
        <f aca="false">IF(1_Data_EDA!B2904="First Class",1,0)</f>
        <v>0</v>
      </c>
      <c r="I2903" s="6" t="n">
        <f aca="false">IF(1_Data_EDA!B2904="Second Class",1,0)</f>
        <v>0</v>
      </c>
      <c r="J2903" s="6" t="n">
        <f aca="false">IF(1_Data_EDA!B2904="Same Day",1,0)</f>
        <v>0</v>
      </c>
      <c r="K2903" s="6" t="n">
        <f aca="false">IF(1_Data_EDA!C2904="Corporate",1,0)</f>
        <v>1</v>
      </c>
      <c r="L2903" s="6" t="n">
        <f aca="false">IF(1_Data_EDA!C2904="Home Office",1,0)</f>
        <v>0</v>
      </c>
      <c r="M2903" s="6" t="n">
        <f aca="false">IF(1_Data_EDA!D2904="Europe",1,0)</f>
        <v>0</v>
      </c>
      <c r="N2903" s="6" t="n">
        <f aca="false">IF(1_Data_EDA!D2904="LATAM",1,0)</f>
        <v>1</v>
      </c>
      <c r="O2903" s="6" t="n">
        <f aca="false">IF(1_Data_EDA!D2904="Pacific Asia",1,0)</f>
        <v>0</v>
      </c>
      <c r="P2903" s="6" t="n">
        <f aca="false">IF(1_Data_EDA!D2904="USCA",1,0)</f>
        <v>0</v>
      </c>
      <c r="Q2903" s="6" t="n">
        <f aca="false">IF(C2903&gt;MEDIAN(C$5:C$8004),1,0)</f>
        <v>1</v>
      </c>
      <c r="R2903" s="6" t="n">
        <f aca="false">IF(D2903&gt;2,1,0)</f>
        <v>0</v>
      </c>
    </row>
    <row r="2904" customFormat="false" ht="15" hidden="false" customHeight="true" outlineLevel="0" collapsed="false">
      <c r="A2904" s="6" t="n">
        <f aca="false">1_Data_EDA!O2905</f>
        <v>1</v>
      </c>
      <c r="B2904" s="6" t="n">
        <f aca="false">1_Data_EDA!H2905</f>
        <v>0</v>
      </c>
      <c r="C2904" s="7" t="n">
        <f aca="false">1_Data_EDA!I2905</f>
        <v>299.980011</v>
      </c>
      <c r="D2904" s="6" t="n">
        <f aca="false">1_Data_EDA!J2905</f>
        <v>1</v>
      </c>
      <c r="E2904" s="7" t="n">
        <f aca="false">1_Data_EDA!K2905</f>
        <v>299.980011</v>
      </c>
      <c r="F2904" s="7" t="n">
        <f aca="false">1_Data_EDA!L2905</f>
        <v>6</v>
      </c>
      <c r="G2904" s="8" t="n">
        <f aca="false">1_Data_EDA!M2905</f>
        <v>0.02</v>
      </c>
      <c r="H2904" s="6" t="n">
        <f aca="false">IF(1_Data_EDA!B2905="First Class",1,0)</f>
        <v>0</v>
      </c>
      <c r="I2904" s="6" t="n">
        <f aca="false">IF(1_Data_EDA!B2905="Second Class",1,0)</f>
        <v>0</v>
      </c>
      <c r="J2904" s="6" t="n">
        <f aca="false">IF(1_Data_EDA!B2905="Same Day",1,0)</f>
        <v>1</v>
      </c>
      <c r="K2904" s="6" t="n">
        <f aca="false">IF(1_Data_EDA!C2905="Corporate",1,0)</f>
        <v>0</v>
      </c>
      <c r="L2904" s="6" t="n">
        <f aca="false">IF(1_Data_EDA!C2905="Home Office",1,0)</f>
        <v>0</v>
      </c>
      <c r="M2904" s="6" t="n">
        <f aca="false">IF(1_Data_EDA!D2905="Europe",1,0)</f>
        <v>1</v>
      </c>
      <c r="N2904" s="6" t="n">
        <f aca="false">IF(1_Data_EDA!D2905="LATAM",1,0)</f>
        <v>0</v>
      </c>
      <c r="O2904" s="6" t="n">
        <f aca="false">IF(1_Data_EDA!D2905="Pacific Asia",1,0)</f>
        <v>0</v>
      </c>
      <c r="P2904" s="6" t="n">
        <f aca="false">IF(1_Data_EDA!D2905="USCA",1,0)</f>
        <v>0</v>
      </c>
      <c r="Q2904" s="6" t="n">
        <f aca="false">IF(C2904&gt;MEDIAN(C$5:C$8004),1,0)</f>
        <v>1</v>
      </c>
      <c r="R2904" s="6" t="n">
        <f aca="false">IF(D2904&gt;2,1,0)</f>
        <v>0</v>
      </c>
    </row>
    <row r="2905" customFormat="false" ht="15" hidden="false" customHeight="true" outlineLevel="0" collapsed="false">
      <c r="A2905" s="6" t="n">
        <f aca="false">1_Data_EDA!O2906</f>
        <v>0</v>
      </c>
      <c r="B2905" s="6" t="n">
        <f aca="false">1_Data_EDA!H2906</f>
        <v>4</v>
      </c>
      <c r="C2905" s="7" t="n">
        <f aca="false">1_Data_EDA!I2906</f>
        <v>399.980011</v>
      </c>
      <c r="D2905" s="6" t="n">
        <f aca="false">1_Data_EDA!J2906</f>
        <v>1</v>
      </c>
      <c r="E2905" s="7" t="n">
        <f aca="false">1_Data_EDA!K2906</f>
        <v>399.980011</v>
      </c>
      <c r="F2905" s="7" t="n">
        <f aca="false">1_Data_EDA!L2906</f>
        <v>36</v>
      </c>
      <c r="G2905" s="8" t="n">
        <f aca="false">1_Data_EDA!M2906</f>
        <v>0.090000004</v>
      </c>
      <c r="H2905" s="6" t="n">
        <f aca="false">IF(1_Data_EDA!B2906="First Class",1,0)</f>
        <v>0</v>
      </c>
      <c r="I2905" s="6" t="n">
        <f aca="false">IF(1_Data_EDA!B2906="Second Class",1,0)</f>
        <v>0</v>
      </c>
      <c r="J2905" s="6" t="n">
        <f aca="false">IF(1_Data_EDA!B2906="Same Day",1,0)</f>
        <v>0</v>
      </c>
      <c r="K2905" s="6" t="n">
        <f aca="false">IF(1_Data_EDA!C2906="Corporate",1,0)</f>
        <v>0</v>
      </c>
      <c r="L2905" s="6" t="n">
        <f aca="false">IF(1_Data_EDA!C2906="Home Office",1,0)</f>
        <v>1</v>
      </c>
      <c r="M2905" s="6" t="n">
        <f aca="false">IF(1_Data_EDA!D2906="Europe",1,0)</f>
        <v>0</v>
      </c>
      <c r="N2905" s="6" t="n">
        <f aca="false">IF(1_Data_EDA!D2906="LATAM",1,0)</f>
        <v>0</v>
      </c>
      <c r="O2905" s="6" t="n">
        <f aca="false">IF(1_Data_EDA!D2906="Pacific Asia",1,0)</f>
        <v>0</v>
      </c>
      <c r="P2905" s="6" t="n">
        <f aca="false">IF(1_Data_EDA!D2906="USCA",1,0)</f>
        <v>1</v>
      </c>
      <c r="Q2905" s="6" t="n">
        <f aca="false">IF(C2905&gt;MEDIAN(C$5:C$8004),1,0)</f>
        <v>1</v>
      </c>
      <c r="R2905" s="6" t="n">
        <f aca="false">IF(D2905&gt;2,1,0)</f>
        <v>0</v>
      </c>
    </row>
    <row r="2906" customFormat="false" ht="15" hidden="false" customHeight="true" outlineLevel="0" collapsed="false">
      <c r="A2906" s="6" t="n">
        <f aca="false">1_Data_EDA!O2907</f>
        <v>0</v>
      </c>
      <c r="B2906" s="6" t="n">
        <f aca="false">1_Data_EDA!H2907</f>
        <v>4</v>
      </c>
      <c r="C2906" s="7" t="n">
        <f aca="false">1_Data_EDA!I2907</f>
        <v>59.08000183</v>
      </c>
      <c r="D2906" s="6" t="n">
        <f aca="false">1_Data_EDA!J2907</f>
        <v>1</v>
      </c>
      <c r="E2906" s="7" t="n">
        <f aca="false">1_Data_EDA!K2907</f>
        <v>59.08000183</v>
      </c>
      <c r="F2906" s="7" t="n">
        <f aca="false">1_Data_EDA!L2907</f>
        <v>7.679999828</v>
      </c>
      <c r="G2906" s="8" t="n">
        <f aca="false">1_Data_EDA!M2907</f>
        <v>0.129999995</v>
      </c>
      <c r="H2906" s="6" t="n">
        <f aca="false">IF(1_Data_EDA!B2907="First Class",1,0)</f>
        <v>0</v>
      </c>
      <c r="I2906" s="6" t="n">
        <f aca="false">IF(1_Data_EDA!B2907="Second Class",1,0)</f>
        <v>0</v>
      </c>
      <c r="J2906" s="6" t="n">
        <f aca="false">IF(1_Data_EDA!B2907="Same Day",1,0)</f>
        <v>0</v>
      </c>
      <c r="K2906" s="6" t="n">
        <f aca="false">IF(1_Data_EDA!C2907="Corporate",1,0)</f>
        <v>0</v>
      </c>
      <c r="L2906" s="6" t="n">
        <f aca="false">IF(1_Data_EDA!C2907="Home Office",1,0)</f>
        <v>0</v>
      </c>
      <c r="M2906" s="6" t="n">
        <f aca="false">IF(1_Data_EDA!D2907="Europe",1,0)</f>
        <v>1</v>
      </c>
      <c r="N2906" s="6" t="n">
        <f aca="false">IF(1_Data_EDA!D2907="LATAM",1,0)</f>
        <v>0</v>
      </c>
      <c r="O2906" s="6" t="n">
        <f aca="false">IF(1_Data_EDA!D2907="Pacific Asia",1,0)</f>
        <v>0</v>
      </c>
      <c r="P2906" s="6" t="n">
        <f aca="false">IF(1_Data_EDA!D2907="USCA",1,0)</f>
        <v>0</v>
      </c>
      <c r="Q2906" s="6" t="n">
        <f aca="false">IF(C2906&gt;MEDIAN(C$5:C$8004),1,0)</f>
        <v>0</v>
      </c>
      <c r="R2906" s="6" t="n">
        <f aca="false">IF(D2906&gt;2,1,0)</f>
        <v>0</v>
      </c>
    </row>
    <row r="2907" customFormat="false" ht="15" hidden="false" customHeight="true" outlineLevel="0" collapsed="false">
      <c r="A2907" s="6" t="n">
        <f aca="false">1_Data_EDA!O2908</f>
        <v>0</v>
      </c>
      <c r="B2907" s="6" t="n">
        <f aca="false">1_Data_EDA!H2908</f>
        <v>4</v>
      </c>
      <c r="C2907" s="7" t="n">
        <f aca="false">1_Data_EDA!I2908</f>
        <v>50</v>
      </c>
      <c r="D2907" s="6" t="n">
        <f aca="false">1_Data_EDA!J2908</f>
        <v>5</v>
      </c>
      <c r="E2907" s="7" t="n">
        <f aca="false">1_Data_EDA!K2908</f>
        <v>250</v>
      </c>
      <c r="F2907" s="7" t="n">
        <f aca="false">1_Data_EDA!L2908</f>
        <v>30</v>
      </c>
      <c r="G2907" s="8" t="n">
        <f aca="false">1_Data_EDA!M2908</f>
        <v>0.119999997</v>
      </c>
      <c r="H2907" s="6" t="n">
        <f aca="false">IF(1_Data_EDA!B2908="First Class",1,0)</f>
        <v>0</v>
      </c>
      <c r="I2907" s="6" t="n">
        <f aca="false">IF(1_Data_EDA!B2908="Second Class",1,0)</f>
        <v>0</v>
      </c>
      <c r="J2907" s="6" t="n">
        <f aca="false">IF(1_Data_EDA!B2908="Same Day",1,0)</f>
        <v>0</v>
      </c>
      <c r="K2907" s="6" t="n">
        <f aca="false">IF(1_Data_EDA!C2908="Corporate",1,0)</f>
        <v>0</v>
      </c>
      <c r="L2907" s="6" t="n">
        <f aca="false">IF(1_Data_EDA!C2908="Home Office",1,0)</f>
        <v>0</v>
      </c>
      <c r="M2907" s="6" t="n">
        <f aca="false">IF(1_Data_EDA!D2908="Europe",1,0)</f>
        <v>0</v>
      </c>
      <c r="N2907" s="6" t="n">
        <f aca="false">IF(1_Data_EDA!D2908="LATAM",1,0)</f>
        <v>1</v>
      </c>
      <c r="O2907" s="6" t="n">
        <f aca="false">IF(1_Data_EDA!D2908="Pacific Asia",1,0)</f>
        <v>0</v>
      </c>
      <c r="P2907" s="6" t="n">
        <f aca="false">IF(1_Data_EDA!D2908="USCA",1,0)</f>
        <v>0</v>
      </c>
      <c r="Q2907" s="6" t="n">
        <f aca="false">IF(C2907&gt;MEDIAN(C$5:C$8004),1,0)</f>
        <v>0</v>
      </c>
      <c r="R2907" s="6" t="n">
        <f aca="false">IF(D2907&gt;2,1,0)</f>
        <v>1</v>
      </c>
    </row>
    <row r="2908" customFormat="false" ht="15" hidden="false" customHeight="true" outlineLevel="0" collapsed="false">
      <c r="A2908" s="6" t="n">
        <f aca="false">1_Data_EDA!O2909</f>
        <v>0</v>
      </c>
      <c r="B2908" s="6" t="n">
        <f aca="false">1_Data_EDA!H2909</f>
        <v>4</v>
      </c>
      <c r="C2908" s="7" t="n">
        <f aca="false">1_Data_EDA!I2909</f>
        <v>129.9900055</v>
      </c>
      <c r="D2908" s="6" t="n">
        <f aca="false">1_Data_EDA!J2909</f>
        <v>1</v>
      </c>
      <c r="E2908" s="7" t="n">
        <f aca="false">1_Data_EDA!K2909</f>
        <v>129.9900055</v>
      </c>
      <c r="F2908" s="7" t="n">
        <f aca="false">1_Data_EDA!L2909</f>
        <v>7.150000095</v>
      </c>
      <c r="G2908" s="8" t="n">
        <f aca="false">1_Data_EDA!M2909</f>
        <v>0.059999999</v>
      </c>
      <c r="H2908" s="6" t="n">
        <f aca="false">IF(1_Data_EDA!B2909="First Class",1,0)</f>
        <v>0</v>
      </c>
      <c r="I2908" s="6" t="n">
        <f aca="false">IF(1_Data_EDA!B2909="Second Class",1,0)</f>
        <v>0</v>
      </c>
      <c r="J2908" s="6" t="n">
        <f aca="false">IF(1_Data_EDA!B2909="Same Day",1,0)</f>
        <v>0</v>
      </c>
      <c r="K2908" s="6" t="n">
        <f aca="false">IF(1_Data_EDA!C2909="Corporate",1,0)</f>
        <v>0</v>
      </c>
      <c r="L2908" s="6" t="n">
        <f aca="false">IF(1_Data_EDA!C2909="Home Office",1,0)</f>
        <v>0</v>
      </c>
      <c r="M2908" s="6" t="n">
        <f aca="false">IF(1_Data_EDA!D2909="Europe",1,0)</f>
        <v>0</v>
      </c>
      <c r="N2908" s="6" t="n">
        <f aca="false">IF(1_Data_EDA!D2909="LATAM",1,0)</f>
        <v>0</v>
      </c>
      <c r="O2908" s="6" t="n">
        <f aca="false">IF(1_Data_EDA!D2909="Pacific Asia",1,0)</f>
        <v>1</v>
      </c>
      <c r="P2908" s="6" t="n">
        <f aca="false">IF(1_Data_EDA!D2909="USCA",1,0)</f>
        <v>0</v>
      </c>
      <c r="Q2908" s="6" t="n">
        <f aca="false">IF(C2908&gt;MEDIAN(C$5:C$8004),1,0)</f>
        <v>1</v>
      </c>
      <c r="R2908" s="6" t="n">
        <f aca="false">IF(D2908&gt;2,1,0)</f>
        <v>0</v>
      </c>
    </row>
    <row r="2909" customFormat="false" ht="15" hidden="false" customHeight="true" outlineLevel="0" collapsed="false">
      <c r="A2909" s="6" t="n">
        <f aca="false">1_Data_EDA!O2910</f>
        <v>0</v>
      </c>
      <c r="B2909" s="6" t="n">
        <f aca="false">1_Data_EDA!H2910</f>
        <v>0</v>
      </c>
      <c r="C2909" s="7" t="n">
        <f aca="false">1_Data_EDA!I2910</f>
        <v>59.99000168</v>
      </c>
      <c r="D2909" s="6" t="n">
        <f aca="false">1_Data_EDA!J2910</f>
        <v>2</v>
      </c>
      <c r="E2909" s="7" t="n">
        <f aca="false">1_Data_EDA!K2910</f>
        <v>119.9800034</v>
      </c>
      <c r="F2909" s="7" t="n">
        <f aca="false">1_Data_EDA!L2910</f>
        <v>8.399999619</v>
      </c>
      <c r="G2909" s="8" t="n">
        <f aca="false">1_Data_EDA!M2910</f>
        <v>0.07</v>
      </c>
      <c r="H2909" s="6" t="n">
        <f aca="false">IF(1_Data_EDA!B2910="First Class",1,0)</f>
        <v>0</v>
      </c>
      <c r="I2909" s="6" t="n">
        <f aca="false">IF(1_Data_EDA!B2910="Second Class",1,0)</f>
        <v>0</v>
      </c>
      <c r="J2909" s="6" t="n">
        <f aca="false">IF(1_Data_EDA!B2910="Same Day",1,0)</f>
        <v>1</v>
      </c>
      <c r="K2909" s="6" t="n">
        <f aca="false">IF(1_Data_EDA!C2910="Corporate",1,0)</f>
        <v>0</v>
      </c>
      <c r="L2909" s="6" t="n">
        <f aca="false">IF(1_Data_EDA!C2910="Home Office",1,0)</f>
        <v>1</v>
      </c>
      <c r="M2909" s="6" t="n">
        <f aca="false">IF(1_Data_EDA!D2910="Europe",1,0)</f>
        <v>1</v>
      </c>
      <c r="N2909" s="6" t="n">
        <f aca="false">IF(1_Data_EDA!D2910="LATAM",1,0)</f>
        <v>0</v>
      </c>
      <c r="O2909" s="6" t="n">
        <f aca="false">IF(1_Data_EDA!D2910="Pacific Asia",1,0)</f>
        <v>0</v>
      </c>
      <c r="P2909" s="6" t="n">
        <f aca="false">IF(1_Data_EDA!D2910="USCA",1,0)</f>
        <v>0</v>
      </c>
      <c r="Q2909" s="6" t="n">
        <f aca="false">IF(C2909&gt;MEDIAN(C$5:C$8004),1,0)</f>
        <v>0</v>
      </c>
      <c r="R2909" s="6" t="n">
        <f aca="false">IF(D2909&gt;2,1,0)</f>
        <v>0</v>
      </c>
    </row>
    <row r="2910" customFormat="false" ht="15" hidden="false" customHeight="true" outlineLevel="0" collapsed="false">
      <c r="A2910" s="6" t="n">
        <f aca="false">1_Data_EDA!O2911</f>
        <v>1</v>
      </c>
      <c r="B2910" s="6" t="n">
        <f aca="false">1_Data_EDA!H2911</f>
        <v>1</v>
      </c>
      <c r="C2910" s="7" t="n">
        <f aca="false">1_Data_EDA!I2911</f>
        <v>129.9900055</v>
      </c>
      <c r="D2910" s="6" t="n">
        <f aca="false">1_Data_EDA!J2911</f>
        <v>1</v>
      </c>
      <c r="E2910" s="7" t="n">
        <f aca="false">1_Data_EDA!K2911</f>
        <v>129.9900055</v>
      </c>
      <c r="F2910" s="7" t="n">
        <f aca="false">1_Data_EDA!L2911</f>
        <v>13</v>
      </c>
      <c r="G2910" s="8" t="n">
        <f aca="false">1_Data_EDA!M2911</f>
        <v>0.100000001</v>
      </c>
      <c r="H2910" s="6" t="n">
        <f aca="false">IF(1_Data_EDA!B2911="First Class",1,0)</f>
        <v>1</v>
      </c>
      <c r="I2910" s="6" t="n">
        <f aca="false">IF(1_Data_EDA!B2911="Second Class",1,0)</f>
        <v>0</v>
      </c>
      <c r="J2910" s="6" t="n">
        <f aca="false">IF(1_Data_EDA!B2911="Same Day",1,0)</f>
        <v>0</v>
      </c>
      <c r="K2910" s="6" t="n">
        <f aca="false">IF(1_Data_EDA!C2911="Corporate",1,0)</f>
        <v>0</v>
      </c>
      <c r="L2910" s="6" t="n">
        <f aca="false">IF(1_Data_EDA!C2911="Home Office",1,0)</f>
        <v>0</v>
      </c>
      <c r="M2910" s="6" t="n">
        <f aca="false">IF(1_Data_EDA!D2911="Europe",1,0)</f>
        <v>0</v>
      </c>
      <c r="N2910" s="6" t="n">
        <f aca="false">IF(1_Data_EDA!D2911="LATAM",1,0)</f>
        <v>0</v>
      </c>
      <c r="O2910" s="6" t="n">
        <f aca="false">IF(1_Data_EDA!D2911="Pacific Asia",1,0)</f>
        <v>1</v>
      </c>
      <c r="P2910" s="6" t="n">
        <f aca="false">IF(1_Data_EDA!D2911="USCA",1,0)</f>
        <v>0</v>
      </c>
      <c r="Q2910" s="6" t="n">
        <f aca="false">IF(C2910&gt;MEDIAN(C$5:C$8004),1,0)</f>
        <v>1</v>
      </c>
      <c r="R2910" s="6" t="n">
        <f aca="false">IF(D2910&gt;2,1,0)</f>
        <v>0</v>
      </c>
    </row>
    <row r="2911" customFormat="false" ht="15" hidden="false" customHeight="true" outlineLevel="0" collapsed="false">
      <c r="A2911" s="6" t="n">
        <f aca="false">1_Data_EDA!O2912</f>
        <v>0</v>
      </c>
      <c r="B2911" s="6" t="n">
        <f aca="false">1_Data_EDA!H2912</f>
        <v>4</v>
      </c>
      <c r="C2911" s="7" t="n">
        <f aca="false">1_Data_EDA!I2912</f>
        <v>50</v>
      </c>
      <c r="D2911" s="6" t="n">
        <f aca="false">1_Data_EDA!J2912</f>
        <v>3</v>
      </c>
      <c r="E2911" s="7" t="n">
        <f aca="false">1_Data_EDA!K2912</f>
        <v>150</v>
      </c>
      <c r="F2911" s="7" t="n">
        <f aca="false">1_Data_EDA!L2912</f>
        <v>4.5</v>
      </c>
      <c r="G2911" s="8" t="n">
        <f aca="false">1_Data_EDA!M2912</f>
        <v>0.029999999</v>
      </c>
      <c r="H2911" s="6" t="n">
        <f aca="false">IF(1_Data_EDA!B2912="First Class",1,0)</f>
        <v>0</v>
      </c>
      <c r="I2911" s="6" t="n">
        <f aca="false">IF(1_Data_EDA!B2912="Second Class",1,0)</f>
        <v>0</v>
      </c>
      <c r="J2911" s="6" t="n">
        <f aca="false">IF(1_Data_EDA!B2912="Same Day",1,0)</f>
        <v>0</v>
      </c>
      <c r="K2911" s="6" t="n">
        <f aca="false">IF(1_Data_EDA!C2912="Corporate",1,0)</f>
        <v>0</v>
      </c>
      <c r="L2911" s="6" t="n">
        <f aca="false">IF(1_Data_EDA!C2912="Home Office",1,0)</f>
        <v>1</v>
      </c>
      <c r="M2911" s="6" t="n">
        <f aca="false">IF(1_Data_EDA!D2912="Europe",1,0)</f>
        <v>0</v>
      </c>
      <c r="N2911" s="6" t="n">
        <f aca="false">IF(1_Data_EDA!D2912="LATAM",1,0)</f>
        <v>1</v>
      </c>
      <c r="O2911" s="6" t="n">
        <f aca="false">IF(1_Data_EDA!D2912="Pacific Asia",1,0)</f>
        <v>0</v>
      </c>
      <c r="P2911" s="6" t="n">
        <f aca="false">IF(1_Data_EDA!D2912="USCA",1,0)</f>
        <v>0</v>
      </c>
      <c r="Q2911" s="6" t="n">
        <f aca="false">IF(C2911&gt;MEDIAN(C$5:C$8004),1,0)</f>
        <v>0</v>
      </c>
      <c r="R2911" s="6" t="n">
        <f aca="false">IF(D2911&gt;2,1,0)</f>
        <v>1</v>
      </c>
    </row>
    <row r="2912" customFormat="false" ht="15" hidden="false" customHeight="true" outlineLevel="0" collapsed="false">
      <c r="A2912" s="6" t="n">
        <f aca="false">1_Data_EDA!O2913</f>
        <v>1</v>
      </c>
      <c r="B2912" s="6" t="n">
        <f aca="false">1_Data_EDA!H2913</f>
        <v>1</v>
      </c>
      <c r="C2912" s="7" t="n">
        <f aca="false">1_Data_EDA!I2913</f>
        <v>129.9900055</v>
      </c>
      <c r="D2912" s="6" t="n">
        <f aca="false">1_Data_EDA!J2913</f>
        <v>1</v>
      </c>
      <c r="E2912" s="7" t="n">
        <f aca="false">1_Data_EDA!K2913</f>
        <v>129.9900055</v>
      </c>
      <c r="F2912" s="7" t="n">
        <f aca="false">1_Data_EDA!L2913</f>
        <v>7.150000095</v>
      </c>
      <c r="G2912" s="8" t="n">
        <f aca="false">1_Data_EDA!M2913</f>
        <v>0.059999999</v>
      </c>
      <c r="H2912" s="6" t="n">
        <f aca="false">IF(1_Data_EDA!B2913="First Class",1,0)</f>
        <v>1</v>
      </c>
      <c r="I2912" s="6" t="n">
        <f aca="false">IF(1_Data_EDA!B2913="Second Class",1,0)</f>
        <v>0</v>
      </c>
      <c r="J2912" s="6" t="n">
        <f aca="false">IF(1_Data_EDA!B2913="Same Day",1,0)</f>
        <v>0</v>
      </c>
      <c r="K2912" s="6" t="n">
        <f aca="false">IF(1_Data_EDA!C2913="Corporate",1,0)</f>
        <v>0</v>
      </c>
      <c r="L2912" s="6" t="n">
        <f aca="false">IF(1_Data_EDA!C2913="Home Office",1,0)</f>
        <v>0</v>
      </c>
      <c r="M2912" s="6" t="n">
        <f aca="false">IF(1_Data_EDA!D2913="Europe",1,0)</f>
        <v>0</v>
      </c>
      <c r="N2912" s="6" t="n">
        <f aca="false">IF(1_Data_EDA!D2913="LATAM",1,0)</f>
        <v>1</v>
      </c>
      <c r="O2912" s="6" t="n">
        <f aca="false">IF(1_Data_EDA!D2913="Pacific Asia",1,0)</f>
        <v>0</v>
      </c>
      <c r="P2912" s="6" t="n">
        <f aca="false">IF(1_Data_EDA!D2913="USCA",1,0)</f>
        <v>0</v>
      </c>
      <c r="Q2912" s="6" t="n">
        <f aca="false">IF(C2912&gt;MEDIAN(C$5:C$8004),1,0)</f>
        <v>1</v>
      </c>
      <c r="R2912" s="6" t="n">
        <f aca="false">IF(D2912&gt;2,1,0)</f>
        <v>0</v>
      </c>
    </row>
    <row r="2913" customFormat="false" ht="15" hidden="false" customHeight="true" outlineLevel="0" collapsed="false">
      <c r="A2913" s="6" t="n">
        <f aca="false">1_Data_EDA!O2914</f>
        <v>1</v>
      </c>
      <c r="B2913" s="6" t="n">
        <f aca="false">1_Data_EDA!H2914</f>
        <v>2</v>
      </c>
      <c r="C2913" s="7" t="n">
        <f aca="false">1_Data_EDA!I2914</f>
        <v>59.99000168</v>
      </c>
      <c r="D2913" s="6" t="n">
        <f aca="false">1_Data_EDA!J2914</f>
        <v>2</v>
      </c>
      <c r="E2913" s="7" t="n">
        <f aca="false">1_Data_EDA!K2914</f>
        <v>119.9800034</v>
      </c>
      <c r="F2913" s="7" t="n">
        <f aca="false">1_Data_EDA!L2914</f>
        <v>19.20000076</v>
      </c>
      <c r="G2913" s="8" t="n">
        <f aca="false">1_Data_EDA!M2914</f>
        <v>0.159999996</v>
      </c>
      <c r="H2913" s="6" t="n">
        <f aca="false">IF(1_Data_EDA!B2914="First Class",1,0)</f>
        <v>0</v>
      </c>
      <c r="I2913" s="6" t="n">
        <f aca="false">IF(1_Data_EDA!B2914="Second Class",1,0)</f>
        <v>1</v>
      </c>
      <c r="J2913" s="6" t="n">
        <f aca="false">IF(1_Data_EDA!B2914="Same Day",1,0)</f>
        <v>0</v>
      </c>
      <c r="K2913" s="6" t="n">
        <f aca="false">IF(1_Data_EDA!C2914="Corporate",1,0)</f>
        <v>1</v>
      </c>
      <c r="L2913" s="6" t="n">
        <f aca="false">IF(1_Data_EDA!C2914="Home Office",1,0)</f>
        <v>0</v>
      </c>
      <c r="M2913" s="6" t="n">
        <f aca="false">IF(1_Data_EDA!D2914="Europe",1,0)</f>
        <v>0</v>
      </c>
      <c r="N2913" s="6" t="n">
        <f aca="false">IF(1_Data_EDA!D2914="LATAM",1,0)</f>
        <v>0</v>
      </c>
      <c r="O2913" s="6" t="n">
        <f aca="false">IF(1_Data_EDA!D2914="Pacific Asia",1,0)</f>
        <v>1</v>
      </c>
      <c r="P2913" s="6" t="n">
        <f aca="false">IF(1_Data_EDA!D2914="USCA",1,0)</f>
        <v>0</v>
      </c>
      <c r="Q2913" s="6" t="n">
        <f aca="false">IF(C2913&gt;MEDIAN(C$5:C$8004),1,0)</f>
        <v>0</v>
      </c>
      <c r="R2913" s="6" t="n">
        <f aca="false">IF(D2913&gt;2,1,0)</f>
        <v>0</v>
      </c>
    </row>
    <row r="2914" customFormat="false" ht="15" hidden="false" customHeight="true" outlineLevel="0" collapsed="false">
      <c r="A2914" s="6" t="n">
        <f aca="false">1_Data_EDA!O2915</f>
        <v>0</v>
      </c>
      <c r="B2914" s="6" t="n">
        <f aca="false">1_Data_EDA!H2915</f>
        <v>4</v>
      </c>
      <c r="C2914" s="7" t="n">
        <f aca="false">1_Data_EDA!I2915</f>
        <v>399.980011</v>
      </c>
      <c r="D2914" s="6" t="n">
        <f aca="false">1_Data_EDA!J2915</f>
        <v>1</v>
      </c>
      <c r="E2914" s="7" t="n">
        <f aca="false">1_Data_EDA!K2915</f>
        <v>399.980011</v>
      </c>
      <c r="F2914" s="7" t="n">
        <f aca="false">1_Data_EDA!L2915</f>
        <v>64</v>
      </c>
      <c r="G2914" s="8" t="n">
        <f aca="false">1_Data_EDA!M2915</f>
        <v>0.159999996</v>
      </c>
      <c r="H2914" s="6" t="n">
        <f aca="false">IF(1_Data_EDA!B2915="First Class",1,0)</f>
        <v>0</v>
      </c>
      <c r="I2914" s="6" t="n">
        <f aca="false">IF(1_Data_EDA!B2915="Second Class",1,0)</f>
        <v>0</v>
      </c>
      <c r="J2914" s="6" t="n">
        <f aca="false">IF(1_Data_EDA!B2915="Same Day",1,0)</f>
        <v>0</v>
      </c>
      <c r="K2914" s="6" t="n">
        <f aca="false">IF(1_Data_EDA!C2915="Corporate",1,0)</f>
        <v>0</v>
      </c>
      <c r="L2914" s="6" t="n">
        <f aca="false">IF(1_Data_EDA!C2915="Home Office",1,0)</f>
        <v>0</v>
      </c>
      <c r="M2914" s="6" t="n">
        <f aca="false">IF(1_Data_EDA!D2915="Europe",1,0)</f>
        <v>1</v>
      </c>
      <c r="N2914" s="6" t="n">
        <f aca="false">IF(1_Data_EDA!D2915="LATAM",1,0)</f>
        <v>0</v>
      </c>
      <c r="O2914" s="6" t="n">
        <f aca="false">IF(1_Data_EDA!D2915="Pacific Asia",1,0)</f>
        <v>0</v>
      </c>
      <c r="P2914" s="6" t="n">
        <f aca="false">IF(1_Data_EDA!D2915="USCA",1,0)</f>
        <v>0</v>
      </c>
      <c r="Q2914" s="6" t="n">
        <f aca="false">IF(C2914&gt;MEDIAN(C$5:C$8004),1,0)</f>
        <v>1</v>
      </c>
      <c r="R2914" s="6" t="n">
        <f aca="false">IF(D2914&gt;2,1,0)</f>
        <v>0</v>
      </c>
    </row>
    <row r="2915" customFormat="false" ht="15" hidden="false" customHeight="true" outlineLevel="0" collapsed="false">
      <c r="A2915" s="6" t="n">
        <f aca="false">1_Data_EDA!O2916</f>
        <v>1</v>
      </c>
      <c r="B2915" s="6" t="n">
        <f aca="false">1_Data_EDA!H2916</f>
        <v>2</v>
      </c>
      <c r="C2915" s="7" t="n">
        <f aca="false">1_Data_EDA!I2916</f>
        <v>99.98999786</v>
      </c>
      <c r="D2915" s="6" t="n">
        <f aca="false">1_Data_EDA!J2916</f>
        <v>4</v>
      </c>
      <c r="E2915" s="7" t="n">
        <f aca="false">1_Data_EDA!K2916</f>
        <v>399.9599915</v>
      </c>
      <c r="F2915" s="7" t="n">
        <f aca="false">1_Data_EDA!L2916</f>
        <v>71.98999786</v>
      </c>
      <c r="G2915" s="8" t="n">
        <f aca="false">1_Data_EDA!M2916</f>
        <v>0.180000007</v>
      </c>
      <c r="H2915" s="6" t="n">
        <f aca="false">IF(1_Data_EDA!B2916="First Class",1,0)</f>
        <v>0</v>
      </c>
      <c r="I2915" s="6" t="n">
        <f aca="false">IF(1_Data_EDA!B2916="Second Class",1,0)</f>
        <v>1</v>
      </c>
      <c r="J2915" s="6" t="n">
        <f aca="false">IF(1_Data_EDA!B2916="Same Day",1,0)</f>
        <v>0</v>
      </c>
      <c r="K2915" s="6" t="n">
        <f aca="false">IF(1_Data_EDA!C2916="Corporate",1,0)</f>
        <v>0</v>
      </c>
      <c r="L2915" s="6" t="n">
        <f aca="false">IF(1_Data_EDA!C2916="Home Office",1,0)</f>
        <v>0</v>
      </c>
      <c r="M2915" s="6" t="n">
        <f aca="false">IF(1_Data_EDA!D2916="Europe",1,0)</f>
        <v>1</v>
      </c>
      <c r="N2915" s="6" t="n">
        <f aca="false">IF(1_Data_EDA!D2916="LATAM",1,0)</f>
        <v>0</v>
      </c>
      <c r="O2915" s="6" t="n">
        <f aca="false">IF(1_Data_EDA!D2916="Pacific Asia",1,0)</f>
        <v>0</v>
      </c>
      <c r="P2915" s="6" t="n">
        <f aca="false">IF(1_Data_EDA!D2916="USCA",1,0)</f>
        <v>0</v>
      </c>
      <c r="Q2915" s="6" t="n">
        <f aca="false">IF(C2915&gt;MEDIAN(C$5:C$8004),1,0)</f>
        <v>1</v>
      </c>
      <c r="R2915" s="6" t="n">
        <f aca="false">IF(D2915&gt;2,1,0)</f>
        <v>1</v>
      </c>
    </row>
    <row r="2916" customFormat="false" ht="15" hidden="false" customHeight="true" outlineLevel="0" collapsed="false">
      <c r="A2916" s="6" t="n">
        <f aca="false">1_Data_EDA!O2917</f>
        <v>0</v>
      </c>
      <c r="B2916" s="6" t="n">
        <f aca="false">1_Data_EDA!H2917</f>
        <v>4</v>
      </c>
      <c r="C2916" s="7" t="n">
        <f aca="false">1_Data_EDA!I2917</f>
        <v>59.99000168</v>
      </c>
      <c r="D2916" s="6" t="n">
        <f aca="false">1_Data_EDA!J2917</f>
        <v>3</v>
      </c>
      <c r="E2916" s="7" t="n">
        <f aca="false">1_Data_EDA!K2917</f>
        <v>179.9700012</v>
      </c>
      <c r="F2916" s="7" t="n">
        <f aca="false">1_Data_EDA!L2917</f>
        <v>3.599999905</v>
      </c>
      <c r="G2916" s="8" t="n">
        <f aca="false">1_Data_EDA!M2917</f>
        <v>0.02</v>
      </c>
      <c r="H2916" s="6" t="n">
        <f aca="false">IF(1_Data_EDA!B2917="First Class",1,0)</f>
        <v>0</v>
      </c>
      <c r="I2916" s="6" t="n">
        <f aca="false">IF(1_Data_EDA!B2917="Second Class",1,0)</f>
        <v>0</v>
      </c>
      <c r="J2916" s="6" t="n">
        <f aca="false">IF(1_Data_EDA!B2917="Same Day",1,0)</f>
        <v>0</v>
      </c>
      <c r="K2916" s="6" t="n">
        <f aca="false">IF(1_Data_EDA!C2917="Corporate",1,0)</f>
        <v>0</v>
      </c>
      <c r="L2916" s="6" t="n">
        <f aca="false">IF(1_Data_EDA!C2917="Home Office",1,0)</f>
        <v>1</v>
      </c>
      <c r="M2916" s="6" t="n">
        <f aca="false">IF(1_Data_EDA!D2917="Europe",1,0)</f>
        <v>1</v>
      </c>
      <c r="N2916" s="6" t="n">
        <f aca="false">IF(1_Data_EDA!D2917="LATAM",1,0)</f>
        <v>0</v>
      </c>
      <c r="O2916" s="6" t="n">
        <f aca="false">IF(1_Data_EDA!D2917="Pacific Asia",1,0)</f>
        <v>0</v>
      </c>
      <c r="P2916" s="6" t="n">
        <f aca="false">IF(1_Data_EDA!D2917="USCA",1,0)</f>
        <v>0</v>
      </c>
      <c r="Q2916" s="6" t="n">
        <f aca="false">IF(C2916&gt;MEDIAN(C$5:C$8004),1,0)</f>
        <v>0</v>
      </c>
      <c r="R2916" s="6" t="n">
        <f aca="false">IF(D2916&gt;2,1,0)</f>
        <v>1</v>
      </c>
    </row>
    <row r="2917" customFormat="false" ht="15" hidden="false" customHeight="true" outlineLevel="0" collapsed="false">
      <c r="A2917" s="6" t="n">
        <f aca="false">1_Data_EDA!O2918</f>
        <v>1</v>
      </c>
      <c r="B2917" s="6" t="n">
        <f aca="false">1_Data_EDA!H2918</f>
        <v>2</v>
      </c>
      <c r="C2917" s="7" t="n">
        <f aca="false">1_Data_EDA!I2918</f>
        <v>59.99000168</v>
      </c>
      <c r="D2917" s="6" t="n">
        <f aca="false">1_Data_EDA!J2918</f>
        <v>5</v>
      </c>
      <c r="E2917" s="7" t="n">
        <f aca="false">1_Data_EDA!K2918</f>
        <v>299.9500122</v>
      </c>
      <c r="F2917" s="7" t="n">
        <f aca="false">1_Data_EDA!L2918</f>
        <v>53.99000168</v>
      </c>
      <c r="G2917" s="8" t="n">
        <f aca="false">1_Data_EDA!M2918</f>
        <v>0.180000007</v>
      </c>
      <c r="H2917" s="6" t="n">
        <f aca="false">IF(1_Data_EDA!B2918="First Class",1,0)</f>
        <v>0</v>
      </c>
      <c r="I2917" s="6" t="n">
        <f aca="false">IF(1_Data_EDA!B2918="Second Class",1,0)</f>
        <v>1</v>
      </c>
      <c r="J2917" s="6" t="n">
        <f aca="false">IF(1_Data_EDA!B2918="Same Day",1,0)</f>
        <v>0</v>
      </c>
      <c r="K2917" s="6" t="n">
        <f aca="false">IF(1_Data_EDA!C2918="Corporate",1,0)</f>
        <v>0</v>
      </c>
      <c r="L2917" s="6" t="n">
        <f aca="false">IF(1_Data_EDA!C2918="Home Office",1,0)</f>
        <v>0</v>
      </c>
      <c r="M2917" s="6" t="n">
        <f aca="false">IF(1_Data_EDA!D2918="Europe",1,0)</f>
        <v>1</v>
      </c>
      <c r="N2917" s="6" t="n">
        <f aca="false">IF(1_Data_EDA!D2918="LATAM",1,0)</f>
        <v>0</v>
      </c>
      <c r="O2917" s="6" t="n">
        <f aca="false">IF(1_Data_EDA!D2918="Pacific Asia",1,0)</f>
        <v>0</v>
      </c>
      <c r="P2917" s="6" t="n">
        <f aca="false">IF(1_Data_EDA!D2918="USCA",1,0)</f>
        <v>0</v>
      </c>
      <c r="Q2917" s="6" t="n">
        <f aca="false">IF(C2917&gt;MEDIAN(C$5:C$8004),1,0)</f>
        <v>0</v>
      </c>
      <c r="R2917" s="6" t="n">
        <f aca="false">IF(D2917&gt;2,1,0)</f>
        <v>1</v>
      </c>
    </row>
    <row r="2918" customFormat="false" ht="15" hidden="false" customHeight="true" outlineLevel="0" collapsed="false">
      <c r="A2918" s="6" t="n">
        <f aca="false">1_Data_EDA!O2919</f>
        <v>1</v>
      </c>
      <c r="B2918" s="6" t="n">
        <f aca="false">1_Data_EDA!H2919</f>
        <v>4</v>
      </c>
      <c r="C2918" s="7" t="n">
        <f aca="false">1_Data_EDA!I2919</f>
        <v>129.9900055</v>
      </c>
      <c r="D2918" s="6" t="n">
        <f aca="false">1_Data_EDA!J2919</f>
        <v>1</v>
      </c>
      <c r="E2918" s="7" t="n">
        <f aca="false">1_Data_EDA!K2919</f>
        <v>129.9900055</v>
      </c>
      <c r="F2918" s="7" t="n">
        <f aca="false">1_Data_EDA!L2919</f>
        <v>16.89999962</v>
      </c>
      <c r="G2918" s="8" t="n">
        <f aca="false">1_Data_EDA!M2919</f>
        <v>0.129999995</v>
      </c>
      <c r="H2918" s="6" t="n">
        <f aca="false">IF(1_Data_EDA!B2919="First Class",1,0)</f>
        <v>0</v>
      </c>
      <c r="I2918" s="6" t="n">
        <f aca="false">IF(1_Data_EDA!B2919="Second Class",1,0)</f>
        <v>0</v>
      </c>
      <c r="J2918" s="6" t="n">
        <f aca="false">IF(1_Data_EDA!B2919="Same Day",1,0)</f>
        <v>0</v>
      </c>
      <c r="K2918" s="6" t="n">
        <f aca="false">IF(1_Data_EDA!C2919="Corporate",1,0)</f>
        <v>0</v>
      </c>
      <c r="L2918" s="6" t="n">
        <f aca="false">IF(1_Data_EDA!C2919="Home Office",1,0)</f>
        <v>0</v>
      </c>
      <c r="M2918" s="6" t="n">
        <f aca="false">IF(1_Data_EDA!D2919="Europe",1,0)</f>
        <v>1</v>
      </c>
      <c r="N2918" s="6" t="n">
        <f aca="false">IF(1_Data_EDA!D2919="LATAM",1,0)</f>
        <v>0</v>
      </c>
      <c r="O2918" s="6" t="n">
        <f aca="false">IF(1_Data_EDA!D2919="Pacific Asia",1,0)</f>
        <v>0</v>
      </c>
      <c r="P2918" s="6" t="n">
        <f aca="false">IF(1_Data_EDA!D2919="USCA",1,0)</f>
        <v>0</v>
      </c>
      <c r="Q2918" s="6" t="n">
        <f aca="false">IF(C2918&gt;MEDIAN(C$5:C$8004),1,0)</f>
        <v>1</v>
      </c>
      <c r="R2918" s="6" t="n">
        <f aca="false">IF(D2918&gt;2,1,0)</f>
        <v>0</v>
      </c>
    </row>
    <row r="2919" customFormat="false" ht="15" hidden="false" customHeight="true" outlineLevel="0" collapsed="false">
      <c r="A2919" s="6" t="n">
        <f aca="false">1_Data_EDA!O2920</f>
        <v>1</v>
      </c>
      <c r="B2919" s="6" t="n">
        <f aca="false">1_Data_EDA!H2920</f>
        <v>4</v>
      </c>
      <c r="C2919" s="7" t="n">
        <f aca="false">1_Data_EDA!I2920</f>
        <v>199.9900055</v>
      </c>
      <c r="D2919" s="6" t="n">
        <f aca="false">1_Data_EDA!J2920</f>
        <v>1</v>
      </c>
      <c r="E2919" s="7" t="n">
        <f aca="false">1_Data_EDA!K2920</f>
        <v>199.9900055</v>
      </c>
      <c r="F2919" s="7" t="n">
        <f aca="false">1_Data_EDA!L2920</f>
        <v>18</v>
      </c>
      <c r="G2919" s="8" t="n">
        <f aca="false">1_Data_EDA!M2920</f>
        <v>0.090000004</v>
      </c>
      <c r="H2919" s="6" t="n">
        <f aca="false">IF(1_Data_EDA!B2920="First Class",1,0)</f>
        <v>0</v>
      </c>
      <c r="I2919" s="6" t="n">
        <f aca="false">IF(1_Data_EDA!B2920="Second Class",1,0)</f>
        <v>0</v>
      </c>
      <c r="J2919" s="6" t="n">
        <f aca="false">IF(1_Data_EDA!B2920="Same Day",1,0)</f>
        <v>0</v>
      </c>
      <c r="K2919" s="6" t="n">
        <f aca="false">IF(1_Data_EDA!C2920="Corporate",1,0)</f>
        <v>0</v>
      </c>
      <c r="L2919" s="6" t="n">
        <f aca="false">IF(1_Data_EDA!C2920="Home Office",1,0)</f>
        <v>0</v>
      </c>
      <c r="M2919" s="6" t="n">
        <f aca="false">IF(1_Data_EDA!D2920="Europe",1,0)</f>
        <v>0</v>
      </c>
      <c r="N2919" s="6" t="n">
        <f aca="false">IF(1_Data_EDA!D2920="LATAM",1,0)</f>
        <v>0</v>
      </c>
      <c r="O2919" s="6" t="n">
        <f aca="false">IF(1_Data_EDA!D2920="Pacific Asia",1,0)</f>
        <v>1</v>
      </c>
      <c r="P2919" s="6" t="n">
        <f aca="false">IF(1_Data_EDA!D2920="USCA",1,0)</f>
        <v>0</v>
      </c>
      <c r="Q2919" s="6" t="n">
        <f aca="false">IF(C2919&gt;MEDIAN(C$5:C$8004),1,0)</f>
        <v>1</v>
      </c>
      <c r="R2919" s="6" t="n">
        <f aca="false">IF(D2919&gt;2,1,0)</f>
        <v>0</v>
      </c>
    </row>
    <row r="2920" customFormat="false" ht="15" hidden="false" customHeight="true" outlineLevel="0" collapsed="false">
      <c r="A2920" s="6" t="n">
        <f aca="false">1_Data_EDA!O2921</f>
        <v>1</v>
      </c>
      <c r="B2920" s="6" t="n">
        <f aca="false">1_Data_EDA!H2921</f>
        <v>2</v>
      </c>
      <c r="C2920" s="7" t="n">
        <f aca="false">1_Data_EDA!I2921</f>
        <v>199.9900055</v>
      </c>
      <c r="D2920" s="6" t="n">
        <f aca="false">1_Data_EDA!J2921</f>
        <v>1</v>
      </c>
      <c r="E2920" s="7" t="n">
        <f aca="false">1_Data_EDA!K2921</f>
        <v>199.9900055</v>
      </c>
      <c r="F2920" s="7" t="n">
        <f aca="false">1_Data_EDA!L2921</f>
        <v>4</v>
      </c>
      <c r="G2920" s="8" t="n">
        <f aca="false">1_Data_EDA!M2921</f>
        <v>0.02</v>
      </c>
      <c r="H2920" s="6" t="n">
        <f aca="false">IF(1_Data_EDA!B2921="First Class",1,0)</f>
        <v>0</v>
      </c>
      <c r="I2920" s="6" t="n">
        <f aca="false">IF(1_Data_EDA!B2921="Second Class",1,0)</f>
        <v>1</v>
      </c>
      <c r="J2920" s="6" t="n">
        <f aca="false">IF(1_Data_EDA!B2921="Same Day",1,0)</f>
        <v>0</v>
      </c>
      <c r="K2920" s="6" t="n">
        <f aca="false">IF(1_Data_EDA!C2921="Corporate",1,0)</f>
        <v>0</v>
      </c>
      <c r="L2920" s="6" t="n">
        <f aca="false">IF(1_Data_EDA!C2921="Home Office",1,0)</f>
        <v>1</v>
      </c>
      <c r="M2920" s="6" t="n">
        <f aca="false">IF(1_Data_EDA!D2921="Europe",1,0)</f>
        <v>0</v>
      </c>
      <c r="N2920" s="6" t="n">
        <f aca="false">IF(1_Data_EDA!D2921="LATAM",1,0)</f>
        <v>0</v>
      </c>
      <c r="O2920" s="6" t="n">
        <f aca="false">IF(1_Data_EDA!D2921="Pacific Asia",1,0)</f>
        <v>1</v>
      </c>
      <c r="P2920" s="6" t="n">
        <f aca="false">IF(1_Data_EDA!D2921="USCA",1,0)</f>
        <v>0</v>
      </c>
      <c r="Q2920" s="6" t="n">
        <f aca="false">IF(C2920&gt;MEDIAN(C$5:C$8004),1,0)</f>
        <v>1</v>
      </c>
      <c r="R2920" s="6" t="n">
        <f aca="false">IF(D2920&gt;2,1,0)</f>
        <v>0</v>
      </c>
    </row>
    <row r="2921" customFormat="false" ht="15" hidden="false" customHeight="true" outlineLevel="0" collapsed="false">
      <c r="A2921" s="6" t="n">
        <f aca="false">1_Data_EDA!O2922</f>
        <v>1</v>
      </c>
      <c r="B2921" s="6" t="n">
        <f aca="false">1_Data_EDA!H2922</f>
        <v>2</v>
      </c>
      <c r="C2921" s="7" t="n">
        <f aca="false">1_Data_EDA!I2922</f>
        <v>1500</v>
      </c>
      <c r="D2921" s="6" t="n">
        <f aca="false">1_Data_EDA!J2922</f>
        <v>1</v>
      </c>
      <c r="E2921" s="7" t="n">
        <f aca="false">1_Data_EDA!K2922</f>
        <v>1500</v>
      </c>
      <c r="F2921" s="7" t="n">
        <f aca="false">1_Data_EDA!L2922</f>
        <v>150</v>
      </c>
      <c r="G2921" s="8" t="n">
        <f aca="false">1_Data_EDA!M2922</f>
        <v>0.100000001</v>
      </c>
      <c r="H2921" s="6" t="n">
        <f aca="false">IF(1_Data_EDA!B2922="First Class",1,0)</f>
        <v>0</v>
      </c>
      <c r="I2921" s="6" t="n">
        <f aca="false">IF(1_Data_EDA!B2922="Second Class",1,0)</f>
        <v>1</v>
      </c>
      <c r="J2921" s="6" t="n">
        <f aca="false">IF(1_Data_EDA!B2922="Same Day",1,0)</f>
        <v>0</v>
      </c>
      <c r="K2921" s="6" t="n">
        <f aca="false">IF(1_Data_EDA!C2922="Corporate",1,0)</f>
        <v>0</v>
      </c>
      <c r="L2921" s="6" t="n">
        <f aca="false">IF(1_Data_EDA!C2922="Home Office",1,0)</f>
        <v>1</v>
      </c>
      <c r="M2921" s="6" t="n">
        <f aca="false">IF(1_Data_EDA!D2922="Europe",1,0)</f>
        <v>1</v>
      </c>
      <c r="N2921" s="6" t="n">
        <f aca="false">IF(1_Data_EDA!D2922="LATAM",1,0)</f>
        <v>0</v>
      </c>
      <c r="O2921" s="6" t="n">
        <f aca="false">IF(1_Data_EDA!D2922="Pacific Asia",1,0)</f>
        <v>0</v>
      </c>
      <c r="P2921" s="6" t="n">
        <f aca="false">IF(1_Data_EDA!D2922="USCA",1,0)</f>
        <v>0</v>
      </c>
      <c r="Q2921" s="6" t="n">
        <f aca="false">IF(C2921&gt;MEDIAN(C$5:C$8004),1,0)</f>
        <v>1</v>
      </c>
      <c r="R2921" s="6" t="n">
        <f aca="false">IF(D2921&gt;2,1,0)</f>
        <v>0</v>
      </c>
    </row>
    <row r="2922" customFormat="false" ht="15" hidden="false" customHeight="true" outlineLevel="0" collapsed="false">
      <c r="A2922" s="6" t="n">
        <f aca="false">1_Data_EDA!O2923</f>
        <v>0</v>
      </c>
      <c r="B2922" s="6" t="n">
        <f aca="false">1_Data_EDA!H2923</f>
        <v>4</v>
      </c>
      <c r="C2922" s="7" t="n">
        <f aca="false">1_Data_EDA!I2923</f>
        <v>134.9900055</v>
      </c>
      <c r="D2922" s="6" t="n">
        <f aca="false">1_Data_EDA!J2923</f>
        <v>1</v>
      </c>
      <c r="E2922" s="7" t="n">
        <f aca="false">1_Data_EDA!K2923</f>
        <v>134.9900055</v>
      </c>
      <c r="F2922" s="7" t="n">
        <f aca="false">1_Data_EDA!L2923</f>
        <v>24.29999924</v>
      </c>
      <c r="G2922" s="8" t="n">
        <f aca="false">1_Data_EDA!M2923</f>
        <v>0.180000007</v>
      </c>
      <c r="H2922" s="6" t="n">
        <f aca="false">IF(1_Data_EDA!B2923="First Class",1,0)</f>
        <v>0</v>
      </c>
      <c r="I2922" s="6" t="n">
        <f aca="false">IF(1_Data_EDA!B2923="Second Class",1,0)</f>
        <v>0</v>
      </c>
      <c r="J2922" s="6" t="n">
        <f aca="false">IF(1_Data_EDA!B2923="Same Day",1,0)</f>
        <v>0</v>
      </c>
      <c r="K2922" s="6" t="n">
        <f aca="false">IF(1_Data_EDA!C2923="Corporate",1,0)</f>
        <v>1</v>
      </c>
      <c r="L2922" s="6" t="n">
        <f aca="false">IF(1_Data_EDA!C2923="Home Office",1,0)</f>
        <v>0</v>
      </c>
      <c r="M2922" s="6" t="n">
        <f aca="false">IF(1_Data_EDA!D2923="Europe",1,0)</f>
        <v>0</v>
      </c>
      <c r="N2922" s="6" t="n">
        <f aca="false">IF(1_Data_EDA!D2923="LATAM",1,0)</f>
        <v>1</v>
      </c>
      <c r="O2922" s="6" t="n">
        <f aca="false">IF(1_Data_EDA!D2923="Pacific Asia",1,0)</f>
        <v>0</v>
      </c>
      <c r="P2922" s="6" t="n">
        <f aca="false">IF(1_Data_EDA!D2923="USCA",1,0)</f>
        <v>0</v>
      </c>
      <c r="Q2922" s="6" t="n">
        <f aca="false">IF(C2922&gt;MEDIAN(C$5:C$8004),1,0)</f>
        <v>1</v>
      </c>
      <c r="R2922" s="6" t="n">
        <f aca="false">IF(D2922&gt;2,1,0)</f>
        <v>0</v>
      </c>
    </row>
    <row r="2923" customFormat="false" ht="15" hidden="false" customHeight="true" outlineLevel="0" collapsed="false">
      <c r="A2923" s="6" t="n">
        <f aca="false">1_Data_EDA!O2924</f>
        <v>1</v>
      </c>
      <c r="B2923" s="6" t="n">
        <f aca="false">1_Data_EDA!H2924</f>
        <v>4</v>
      </c>
      <c r="C2923" s="7" t="n">
        <f aca="false">1_Data_EDA!I2924</f>
        <v>129.9900055</v>
      </c>
      <c r="D2923" s="6" t="n">
        <f aca="false">1_Data_EDA!J2924</f>
        <v>1</v>
      </c>
      <c r="E2923" s="7" t="n">
        <f aca="false">1_Data_EDA!K2924</f>
        <v>129.9900055</v>
      </c>
      <c r="F2923" s="7" t="n">
        <f aca="false">1_Data_EDA!L2924</f>
        <v>0</v>
      </c>
      <c r="G2923" s="8" t="n">
        <f aca="false">1_Data_EDA!M2924</f>
        <v>0</v>
      </c>
      <c r="H2923" s="6" t="n">
        <f aca="false">IF(1_Data_EDA!B2924="First Class",1,0)</f>
        <v>0</v>
      </c>
      <c r="I2923" s="6" t="n">
        <f aca="false">IF(1_Data_EDA!B2924="Second Class",1,0)</f>
        <v>0</v>
      </c>
      <c r="J2923" s="6" t="n">
        <f aca="false">IF(1_Data_EDA!B2924="Same Day",1,0)</f>
        <v>0</v>
      </c>
      <c r="K2923" s="6" t="n">
        <f aca="false">IF(1_Data_EDA!C2924="Corporate",1,0)</f>
        <v>0</v>
      </c>
      <c r="L2923" s="6" t="n">
        <f aca="false">IF(1_Data_EDA!C2924="Home Office",1,0)</f>
        <v>0</v>
      </c>
      <c r="M2923" s="6" t="n">
        <f aca="false">IF(1_Data_EDA!D2924="Europe",1,0)</f>
        <v>0</v>
      </c>
      <c r="N2923" s="6" t="n">
        <f aca="false">IF(1_Data_EDA!D2924="LATAM",1,0)</f>
        <v>0</v>
      </c>
      <c r="O2923" s="6" t="n">
        <f aca="false">IF(1_Data_EDA!D2924="Pacific Asia",1,0)</f>
        <v>0</v>
      </c>
      <c r="P2923" s="6" t="n">
        <f aca="false">IF(1_Data_EDA!D2924="USCA",1,0)</f>
        <v>1</v>
      </c>
      <c r="Q2923" s="6" t="n">
        <f aca="false">IF(C2923&gt;MEDIAN(C$5:C$8004),1,0)</f>
        <v>1</v>
      </c>
      <c r="R2923" s="6" t="n">
        <f aca="false">IF(D2923&gt;2,1,0)</f>
        <v>0</v>
      </c>
    </row>
    <row r="2924" customFormat="false" ht="15" hidden="false" customHeight="true" outlineLevel="0" collapsed="false">
      <c r="A2924" s="6" t="n">
        <f aca="false">1_Data_EDA!O2925</f>
        <v>1</v>
      </c>
      <c r="B2924" s="6" t="n">
        <f aca="false">1_Data_EDA!H2925</f>
        <v>4</v>
      </c>
      <c r="C2924" s="7" t="n">
        <f aca="false">1_Data_EDA!I2925</f>
        <v>199.9900055</v>
      </c>
      <c r="D2924" s="6" t="n">
        <f aca="false">1_Data_EDA!J2925</f>
        <v>1</v>
      </c>
      <c r="E2924" s="7" t="n">
        <f aca="false">1_Data_EDA!K2925</f>
        <v>199.9900055</v>
      </c>
      <c r="F2924" s="7" t="n">
        <f aca="false">1_Data_EDA!L2925</f>
        <v>14</v>
      </c>
      <c r="G2924" s="8" t="n">
        <f aca="false">1_Data_EDA!M2925</f>
        <v>0.07</v>
      </c>
      <c r="H2924" s="6" t="n">
        <f aca="false">IF(1_Data_EDA!B2925="First Class",1,0)</f>
        <v>0</v>
      </c>
      <c r="I2924" s="6" t="n">
        <f aca="false">IF(1_Data_EDA!B2925="Second Class",1,0)</f>
        <v>0</v>
      </c>
      <c r="J2924" s="6" t="n">
        <f aca="false">IF(1_Data_EDA!B2925="Same Day",1,0)</f>
        <v>0</v>
      </c>
      <c r="K2924" s="6" t="n">
        <f aca="false">IF(1_Data_EDA!C2925="Corporate",1,0)</f>
        <v>1</v>
      </c>
      <c r="L2924" s="6" t="n">
        <f aca="false">IF(1_Data_EDA!C2925="Home Office",1,0)</f>
        <v>0</v>
      </c>
      <c r="M2924" s="6" t="n">
        <f aca="false">IF(1_Data_EDA!D2925="Europe",1,0)</f>
        <v>1</v>
      </c>
      <c r="N2924" s="6" t="n">
        <f aca="false">IF(1_Data_EDA!D2925="LATAM",1,0)</f>
        <v>0</v>
      </c>
      <c r="O2924" s="6" t="n">
        <f aca="false">IF(1_Data_EDA!D2925="Pacific Asia",1,0)</f>
        <v>0</v>
      </c>
      <c r="P2924" s="6" t="n">
        <f aca="false">IF(1_Data_EDA!D2925="USCA",1,0)</f>
        <v>0</v>
      </c>
      <c r="Q2924" s="6" t="n">
        <f aca="false">IF(C2924&gt;MEDIAN(C$5:C$8004),1,0)</f>
        <v>1</v>
      </c>
      <c r="R2924" s="6" t="n">
        <f aca="false">IF(D2924&gt;2,1,0)</f>
        <v>0</v>
      </c>
    </row>
    <row r="2925" customFormat="false" ht="15" hidden="false" customHeight="true" outlineLevel="0" collapsed="false">
      <c r="A2925" s="6" t="n">
        <f aca="false">1_Data_EDA!O2926</f>
        <v>1</v>
      </c>
      <c r="B2925" s="6" t="n">
        <f aca="false">1_Data_EDA!H2926</f>
        <v>4</v>
      </c>
      <c r="C2925" s="7" t="n">
        <f aca="false">1_Data_EDA!I2926</f>
        <v>59.99000168</v>
      </c>
      <c r="D2925" s="6" t="n">
        <f aca="false">1_Data_EDA!J2926</f>
        <v>3</v>
      </c>
      <c r="E2925" s="7" t="n">
        <f aca="false">1_Data_EDA!K2926</f>
        <v>179.9700012</v>
      </c>
      <c r="F2925" s="7" t="n">
        <f aca="false">1_Data_EDA!L2926</f>
        <v>30.59000015</v>
      </c>
      <c r="G2925" s="8" t="n">
        <f aca="false">1_Data_EDA!M2926</f>
        <v>0.170000002</v>
      </c>
      <c r="H2925" s="6" t="n">
        <f aca="false">IF(1_Data_EDA!B2926="First Class",1,0)</f>
        <v>0</v>
      </c>
      <c r="I2925" s="6" t="n">
        <f aca="false">IF(1_Data_EDA!B2926="Second Class",1,0)</f>
        <v>0</v>
      </c>
      <c r="J2925" s="6" t="n">
        <f aca="false">IF(1_Data_EDA!B2926="Same Day",1,0)</f>
        <v>0</v>
      </c>
      <c r="K2925" s="6" t="n">
        <f aca="false">IF(1_Data_EDA!C2926="Corporate",1,0)</f>
        <v>0</v>
      </c>
      <c r="L2925" s="6" t="n">
        <f aca="false">IF(1_Data_EDA!C2926="Home Office",1,0)</f>
        <v>0</v>
      </c>
      <c r="M2925" s="6" t="n">
        <f aca="false">IF(1_Data_EDA!D2926="Europe",1,0)</f>
        <v>0</v>
      </c>
      <c r="N2925" s="6" t="n">
        <f aca="false">IF(1_Data_EDA!D2926="LATAM",1,0)</f>
        <v>0</v>
      </c>
      <c r="O2925" s="6" t="n">
        <f aca="false">IF(1_Data_EDA!D2926="Pacific Asia",1,0)</f>
        <v>0</v>
      </c>
      <c r="P2925" s="6" t="n">
        <f aca="false">IF(1_Data_EDA!D2926="USCA",1,0)</f>
        <v>1</v>
      </c>
      <c r="Q2925" s="6" t="n">
        <f aca="false">IF(C2925&gt;MEDIAN(C$5:C$8004),1,0)</f>
        <v>0</v>
      </c>
      <c r="R2925" s="6" t="n">
        <f aca="false">IF(D2925&gt;2,1,0)</f>
        <v>1</v>
      </c>
    </row>
    <row r="2926" customFormat="false" ht="15" hidden="false" customHeight="true" outlineLevel="0" collapsed="false">
      <c r="A2926" s="6" t="n">
        <f aca="false">1_Data_EDA!O2927</f>
        <v>1</v>
      </c>
      <c r="B2926" s="6" t="n">
        <f aca="false">1_Data_EDA!H2927</f>
        <v>1</v>
      </c>
      <c r="C2926" s="7" t="n">
        <f aca="false">1_Data_EDA!I2927</f>
        <v>199.9900055</v>
      </c>
      <c r="D2926" s="6" t="n">
        <f aca="false">1_Data_EDA!J2927</f>
        <v>1</v>
      </c>
      <c r="E2926" s="7" t="n">
        <f aca="false">1_Data_EDA!K2927</f>
        <v>199.9900055</v>
      </c>
      <c r="F2926" s="7" t="n">
        <f aca="false">1_Data_EDA!L2927</f>
        <v>40</v>
      </c>
      <c r="G2926" s="8" t="n">
        <f aca="false">1_Data_EDA!M2927</f>
        <v>0.200000003</v>
      </c>
      <c r="H2926" s="6" t="n">
        <f aca="false">IF(1_Data_EDA!B2927="First Class",1,0)</f>
        <v>1</v>
      </c>
      <c r="I2926" s="6" t="n">
        <f aca="false">IF(1_Data_EDA!B2927="Second Class",1,0)</f>
        <v>0</v>
      </c>
      <c r="J2926" s="6" t="n">
        <f aca="false">IF(1_Data_EDA!B2927="Same Day",1,0)</f>
        <v>0</v>
      </c>
      <c r="K2926" s="6" t="n">
        <f aca="false">IF(1_Data_EDA!C2927="Corporate",1,0)</f>
        <v>0</v>
      </c>
      <c r="L2926" s="6" t="n">
        <f aca="false">IF(1_Data_EDA!C2927="Home Office",1,0)</f>
        <v>0</v>
      </c>
      <c r="M2926" s="6" t="n">
        <f aca="false">IF(1_Data_EDA!D2927="Europe",1,0)</f>
        <v>0</v>
      </c>
      <c r="N2926" s="6" t="n">
        <f aca="false">IF(1_Data_EDA!D2927="LATAM",1,0)</f>
        <v>0</v>
      </c>
      <c r="O2926" s="6" t="n">
        <f aca="false">IF(1_Data_EDA!D2927="Pacific Asia",1,0)</f>
        <v>0</v>
      </c>
      <c r="P2926" s="6" t="n">
        <f aca="false">IF(1_Data_EDA!D2927="USCA",1,0)</f>
        <v>0</v>
      </c>
      <c r="Q2926" s="6" t="n">
        <f aca="false">IF(C2926&gt;MEDIAN(C$5:C$8004),1,0)</f>
        <v>1</v>
      </c>
      <c r="R2926" s="6" t="n">
        <f aca="false">IF(D2926&gt;2,1,0)</f>
        <v>0</v>
      </c>
    </row>
    <row r="2927" customFormat="false" ht="15" hidden="false" customHeight="true" outlineLevel="0" collapsed="false">
      <c r="A2927" s="6" t="n">
        <f aca="false">1_Data_EDA!O2928</f>
        <v>1</v>
      </c>
      <c r="B2927" s="6" t="n">
        <f aca="false">1_Data_EDA!H2928</f>
        <v>4</v>
      </c>
      <c r="C2927" s="7" t="n">
        <f aca="false">1_Data_EDA!I2928</f>
        <v>79.98999786</v>
      </c>
      <c r="D2927" s="6" t="n">
        <f aca="false">1_Data_EDA!J2928</f>
        <v>1</v>
      </c>
      <c r="E2927" s="7" t="n">
        <f aca="false">1_Data_EDA!K2928</f>
        <v>79.98999786</v>
      </c>
      <c r="F2927" s="7" t="n">
        <f aca="false">1_Data_EDA!L2928</f>
        <v>14.39999962</v>
      </c>
      <c r="G2927" s="8" t="n">
        <f aca="false">1_Data_EDA!M2928</f>
        <v>0.180000007</v>
      </c>
      <c r="H2927" s="6" t="n">
        <f aca="false">IF(1_Data_EDA!B2928="First Class",1,0)</f>
        <v>0</v>
      </c>
      <c r="I2927" s="6" t="n">
        <f aca="false">IF(1_Data_EDA!B2928="Second Class",1,0)</f>
        <v>0</v>
      </c>
      <c r="J2927" s="6" t="n">
        <f aca="false">IF(1_Data_EDA!B2928="Same Day",1,0)</f>
        <v>0</v>
      </c>
      <c r="K2927" s="6" t="n">
        <f aca="false">IF(1_Data_EDA!C2928="Corporate",1,0)</f>
        <v>0</v>
      </c>
      <c r="L2927" s="6" t="n">
        <f aca="false">IF(1_Data_EDA!C2928="Home Office",1,0)</f>
        <v>1</v>
      </c>
      <c r="M2927" s="6" t="n">
        <f aca="false">IF(1_Data_EDA!D2928="Europe",1,0)</f>
        <v>1</v>
      </c>
      <c r="N2927" s="6" t="n">
        <f aca="false">IF(1_Data_EDA!D2928="LATAM",1,0)</f>
        <v>0</v>
      </c>
      <c r="O2927" s="6" t="n">
        <f aca="false">IF(1_Data_EDA!D2928="Pacific Asia",1,0)</f>
        <v>0</v>
      </c>
      <c r="P2927" s="6" t="n">
        <f aca="false">IF(1_Data_EDA!D2928="USCA",1,0)</f>
        <v>0</v>
      </c>
      <c r="Q2927" s="6" t="n">
        <f aca="false">IF(C2927&gt;MEDIAN(C$5:C$8004),1,0)</f>
        <v>1</v>
      </c>
      <c r="R2927" s="6" t="n">
        <f aca="false">IF(D2927&gt;2,1,0)</f>
        <v>0</v>
      </c>
    </row>
    <row r="2928" customFormat="false" ht="15" hidden="false" customHeight="true" outlineLevel="0" collapsed="false">
      <c r="A2928" s="6" t="n">
        <f aca="false">1_Data_EDA!O2929</f>
        <v>0</v>
      </c>
      <c r="B2928" s="6" t="n">
        <f aca="false">1_Data_EDA!H2929</f>
        <v>4</v>
      </c>
      <c r="C2928" s="7" t="n">
        <f aca="false">1_Data_EDA!I2929</f>
        <v>199.9900055</v>
      </c>
      <c r="D2928" s="6" t="n">
        <f aca="false">1_Data_EDA!J2929</f>
        <v>1</v>
      </c>
      <c r="E2928" s="7" t="n">
        <f aca="false">1_Data_EDA!K2929</f>
        <v>199.9900055</v>
      </c>
      <c r="F2928" s="7" t="n">
        <f aca="false">1_Data_EDA!L2929</f>
        <v>4</v>
      </c>
      <c r="G2928" s="8" t="n">
        <f aca="false">1_Data_EDA!M2929</f>
        <v>0.02</v>
      </c>
      <c r="H2928" s="6" t="n">
        <f aca="false">IF(1_Data_EDA!B2929="First Class",1,0)</f>
        <v>0</v>
      </c>
      <c r="I2928" s="6" t="n">
        <f aca="false">IF(1_Data_EDA!B2929="Second Class",1,0)</f>
        <v>0</v>
      </c>
      <c r="J2928" s="6" t="n">
        <f aca="false">IF(1_Data_EDA!B2929="Same Day",1,0)</f>
        <v>0</v>
      </c>
      <c r="K2928" s="6" t="n">
        <f aca="false">IF(1_Data_EDA!C2929="Corporate",1,0)</f>
        <v>0</v>
      </c>
      <c r="L2928" s="6" t="n">
        <f aca="false">IF(1_Data_EDA!C2929="Home Office",1,0)</f>
        <v>0</v>
      </c>
      <c r="M2928" s="6" t="n">
        <f aca="false">IF(1_Data_EDA!D2929="Europe",1,0)</f>
        <v>0</v>
      </c>
      <c r="N2928" s="6" t="n">
        <f aca="false">IF(1_Data_EDA!D2929="LATAM",1,0)</f>
        <v>1</v>
      </c>
      <c r="O2928" s="6" t="n">
        <f aca="false">IF(1_Data_EDA!D2929="Pacific Asia",1,0)</f>
        <v>0</v>
      </c>
      <c r="P2928" s="6" t="n">
        <f aca="false">IF(1_Data_EDA!D2929="USCA",1,0)</f>
        <v>0</v>
      </c>
      <c r="Q2928" s="6" t="n">
        <f aca="false">IF(C2928&gt;MEDIAN(C$5:C$8004),1,0)</f>
        <v>1</v>
      </c>
      <c r="R2928" s="6" t="n">
        <f aca="false">IF(D2928&gt;2,1,0)</f>
        <v>0</v>
      </c>
    </row>
    <row r="2929" customFormat="false" ht="15" hidden="false" customHeight="true" outlineLevel="0" collapsed="false">
      <c r="A2929" s="6" t="n">
        <f aca="false">1_Data_EDA!O2930</f>
        <v>0</v>
      </c>
      <c r="B2929" s="6" t="n">
        <f aca="false">1_Data_EDA!H2930</f>
        <v>4</v>
      </c>
      <c r="C2929" s="7" t="n">
        <f aca="false">1_Data_EDA!I2930</f>
        <v>199.9900055</v>
      </c>
      <c r="D2929" s="6" t="n">
        <f aca="false">1_Data_EDA!J2930</f>
        <v>1</v>
      </c>
      <c r="E2929" s="7" t="n">
        <f aca="false">1_Data_EDA!K2930</f>
        <v>199.9900055</v>
      </c>
      <c r="F2929" s="7" t="n">
        <f aca="false">1_Data_EDA!L2930</f>
        <v>50</v>
      </c>
      <c r="G2929" s="8" t="n">
        <f aca="false">1_Data_EDA!M2930</f>
        <v>0.25</v>
      </c>
      <c r="H2929" s="6" t="n">
        <f aca="false">IF(1_Data_EDA!B2930="First Class",1,0)</f>
        <v>0</v>
      </c>
      <c r="I2929" s="6" t="n">
        <f aca="false">IF(1_Data_EDA!B2930="Second Class",1,0)</f>
        <v>0</v>
      </c>
      <c r="J2929" s="6" t="n">
        <f aca="false">IF(1_Data_EDA!B2930="Same Day",1,0)</f>
        <v>0</v>
      </c>
      <c r="K2929" s="6" t="n">
        <f aca="false">IF(1_Data_EDA!C2930="Corporate",1,0)</f>
        <v>0</v>
      </c>
      <c r="L2929" s="6" t="n">
        <f aca="false">IF(1_Data_EDA!C2930="Home Office",1,0)</f>
        <v>0</v>
      </c>
      <c r="M2929" s="6" t="n">
        <f aca="false">IF(1_Data_EDA!D2930="Europe",1,0)</f>
        <v>0</v>
      </c>
      <c r="N2929" s="6" t="n">
        <f aca="false">IF(1_Data_EDA!D2930="LATAM",1,0)</f>
        <v>1</v>
      </c>
      <c r="O2929" s="6" t="n">
        <f aca="false">IF(1_Data_EDA!D2930="Pacific Asia",1,0)</f>
        <v>0</v>
      </c>
      <c r="P2929" s="6" t="n">
        <f aca="false">IF(1_Data_EDA!D2930="USCA",1,0)</f>
        <v>0</v>
      </c>
      <c r="Q2929" s="6" t="n">
        <f aca="false">IF(C2929&gt;MEDIAN(C$5:C$8004),1,0)</f>
        <v>1</v>
      </c>
      <c r="R2929" s="6" t="n">
        <f aca="false">IF(D2929&gt;2,1,0)</f>
        <v>0</v>
      </c>
    </row>
    <row r="2930" customFormat="false" ht="15" hidden="false" customHeight="true" outlineLevel="0" collapsed="false">
      <c r="A2930" s="6" t="n">
        <f aca="false">1_Data_EDA!O2931</f>
        <v>1</v>
      </c>
      <c r="B2930" s="6" t="n">
        <f aca="false">1_Data_EDA!H2931</f>
        <v>4</v>
      </c>
      <c r="C2930" s="7" t="n">
        <f aca="false">1_Data_EDA!I2931</f>
        <v>199.9900055</v>
      </c>
      <c r="D2930" s="6" t="n">
        <f aca="false">1_Data_EDA!J2931</f>
        <v>1</v>
      </c>
      <c r="E2930" s="7" t="n">
        <f aca="false">1_Data_EDA!K2931</f>
        <v>199.9900055</v>
      </c>
      <c r="F2930" s="7" t="n">
        <f aca="false">1_Data_EDA!L2931</f>
        <v>50</v>
      </c>
      <c r="G2930" s="8" t="n">
        <f aca="false">1_Data_EDA!M2931</f>
        <v>0.25</v>
      </c>
      <c r="H2930" s="6" t="n">
        <f aca="false">IF(1_Data_EDA!B2931="First Class",1,0)</f>
        <v>0</v>
      </c>
      <c r="I2930" s="6" t="n">
        <f aca="false">IF(1_Data_EDA!B2931="Second Class",1,0)</f>
        <v>0</v>
      </c>
      <c r="J2930" s="6" t="n">
        <f aca="false">IF(1_Data_EDA!B2931="Same Day",1,0)</f>
        <v>0</v>
      </c>
      <c r="K2930" s="6" t="n">
        <f aca="false">IF(1_Data_EDA!C2931="Corporate",1,0)</f>
        <v>1</v>
      </c>
      <c r="L2930" s="6" t="n">
        <f aca="false">IF(1_Data_EDA!C2931="Home Office",1,0)</f>
        <v>0</v>
      </c>
      <c r="M2930" s="6" t="n">
        <f aca="false">IF(1_Data_EDA!D2931="Europe",1,0)</f>
        <v>1</v>
      </c>
      <c r="N2930" s="6" t="n">
        <f aca="false">IF(1_Data_EDA!D2931="LATAM",1,0)</f>
        <v>0</v>
      </c>
      <c r="O2930" s="6" t="n">
        <f aca="false">IF(1_Data_EDA!D2931="Pacific Asia",1,0)</f>
        <v>0</v>
      </c>
      <c r="P2930" s="6" t="n">
        <f aca="false">IF(1_Data_EDA!D2931="USCA",1,0)</f>
        <v>0</v>
      </c>
      <c r="Q2930" s="6" t="n">
        <f aca="false">IF(C2930&gt;MEDIAN(C$5:C$8004),1,0)</f>
        <v>1</v>
      </c>
      <c r="R2930" s="6" t="n">
        <f aca="false">IF(D2930&gt;2,1,0)</f>
        <v>0</v>
      </c>
    </row>
    <row r="2931" customFormat="false" ht="15" hidden="false" customHeight="true" outlineLevel="0" collapsed="false">
      <c r="A2931" s="6" t="n">
        <f aca="false">1_Data_EDA!O2932</f>
        <v>1</v>
      </c>
      <c r="B2931" s="6" t="n">
        <f aca="false">1_Data_EDA!H2932</f>
        <v>4</v>
      </c>
      <c r="C2931" s="7" t="n">
        <f aca="false">1_Data_EDA!I2932</f>
        <v>39.99000168</v>
      </c>
      <c r="D2931" s="6" t="n">
        <f aca="false">1_Data_EDA!J2932</f>
        <v>2</v>
      </c>
      <c r="E2931" s="7" t="n">
        <f aca="false">1_Data_EDA!K2932</f>
        <v>79.98000336</v>
      </c>
      <c r="F2931" s="7" t="n">
        <f aca="false">1_Data_EDA!L2932</f>
        <v>7.199999809</v>
      </c>
      <c r="G2931" s="8" t="n">
        <f aca="false">1_Data_EDA!M2932</f>
        <v>0.090000004</v>
      </c>
      <c r="H2931" s="6" t="n">
        <f aca="false">IF(1_Data_EDA!B2932="First Class",1,0)</f>
        <v>0</v>
      </c>
      <c r="I2931" s="6" t="n">
        <f aca="false">IF(1_Data_EDA!B2932="Second Class",1,0)</f>
        <v>0</v>
      </c>
      <c r="J2931" s="6" t="n">
        <f aca="false">IF(1_Data_EDA!B2932="Same Day",1,0)</f>
        <v>0</v>
      </c>
      <c r="K2931" s="6" t="n">
        <f aca="false">IF(1_Data_EDA!C2932="Corporate",1,0)</f>
        <v>0</v>
      </c>
      <c r="L2931" s="6" t="n">
        <f aca="false">IF(1_Data_EDA!C2932="Home Office",1,0)</f>
        <v>1</v>
      </c>
      <c r="M2931" s="6" t="n">
        <f aca="false">IF(1_Data_EDA!D2932="Europe",1,0)</f>
        <v>0</v>
      </c>
      <c r="N2931" s="6" t="n">
        <f aca="false">IF(1_Data_EDA!D2932="LATAM",1,0)</f>
        <v>1</v>
      </c>
      <c r="O2931" s="6" t="n">
        <f aca="false">IF(1_Data_EDA!D2932="Pacific Asia",1,0)</f>
        <v>0</v>
      </c>
      <c r="P2931" s="6" t="n">
        <f aca="false">IF(1_Data_EDA!D2932="USCA",1,0)</f>
        <v>0</v>
      </c>
      <c r="Q2931" s="6" t="n">
        <f aca="false">IF(C2931&gt;MEDIAN(C$5:C$8004),1,0)</f>
        <v>0</v>
      </c>
      <c r="R2931" s="6" t="n">
        <f aca="false">IF(D2931&gt;2,1,0)</f>
        <v>0</v>
      </c>
    </row>
    <row r="2932" customFormat="false" ht="15" hidden="false" customHeight="true" outlineLevel="0" collapsed="false">
      <c r="A2932" s="6" t="n">
        <f aca="false">1_Data_EDA!O2933</f>
        <v>1</v>
      </c>
      <c r="B2932" s="6" t="n">
        <f aca="false">1_Data_EDA!H2933</f>
        <v>4</v>
      </c>
      <c r="C2932" s="7" t="n">
        <f aca="false">1_Data_EDA!I2933</f>
        <v>299.980011</v>
      </c>
      <c r="D2932" s="6" t="n">
        <f aca="false">1_Data_EDA!J2933</f>
        <v>1</v>
      </c>
      <c r="E2932" s="7" t="n">
        <f aca="false">1_Data_EDA!K2933</f>
        <v>299.980011</v>
      </c>
      <c r="F2932" s="7" t="n">
        <f aca="false">1_Data_EDA!L2933</f>
        <v>3</v>
      </c>
      <c r="G2932" s="8" t="n">
        <f aca="false">1_Data_EDA!M2933</f>
        <v>0.01</v>
      </c>
      <c r="H2932" s="6" t="n">
        <f aca="false">IF(1_Data_EDA!B2933="First Class",1,0)</f>
        <v>0</v>
      </c>
      <c r="I2932" s="6" t="n">
        <f aca="false">IF(1_Data_EDA!B2933="Second Class",1,0)</f>
        <v>0</v>
      </c>
      <c r="J2932" s="6" t="n">
        <f aca="false">IF(1_Data_EDA!B2933="Same Day",1,0)</f>
        <v>0</v>
      </c>
      <c r="K2932" s="6" t="n">
        <f aca="false">IF(1_Data_EDA!C2933="Corporate",1,0)</f>
        <v>1</v>
      </c>
      <c r="L2932" s="6" t="n">
        <f aca="false">IF(1_Data_EDA!C2933="Home Office",1,0)</f>
        <v>0</v>
      </c>
      <c r="M2932" s="6" t="n">
        <f aca="false">IF(1_Data_EDA!D2933="Europe",1,0)</f>
        <v>0</v>
      </c>
      <c r="N2932" s="6" t="n">
        <f aca="false">IF(1_Data_EDA!D2933="LATAM",1,0)</f>
        <v>1</v>
      </c>
      <c r="O2932" s="6" t="n">
        <f aca="false">IF(1_Data_EDA!D2933="Pacific Asia",1,0)</f>
        <v>0</v>
      </c>
      <c r="P2932" s="6" t="n">
        <f aca="false">IF(1_Data_EDA!D2933="USCA",1,0)</f>
        <v>0</v>
      </c>
      <c r="Q2932" s="6" t="n">
        <f aca="false">IF(C2932&gt;MEDIAN(C$5:C$8004),1,0)</f>
        <v>1</v>
      </c>
      <c r="R2932" s="6" t="n">
        <f aca="false">IF(D2932&gt;2,1,0)</f>
        <v>0</v>
      </c>
    </row>
    <row r="2933" customFormat="false" ht="15" hidden="false" customHeight="true" outlineLevel="0" collapsed="false">
      <c r="A2933" s="6" t="n">
        <f aca="false">1_Data_EDA!O2934</f>
        <v>1</v>
      </c>
      <c r="B2933" s="6" t="n">
        <f aca="false">1_Data_EDA!H2934</f>
        <v>2</v>
      </c>
      <c r="C2933" s="7" t="n">
        <f aca="false">1_Data_EDA!I2934</f>
        <v>59.99000168</v>
      </c>
      <c r="D2933" s="6" t="n">
        <f aca="false">1_Data_EDA!J2934</f>
        <v>4</v>
      </c>
      <c r="E2933" s="7" t="n">
        <f aca="false">1_Data_EDA!K2934</f>
        <v>239.9600067</v>
      </c>
      <c r="F2933" s="7" t="n">
        <f aca="false">1_Data_EDA!L2934</f>
        <v>38.38999939</v>
      </c>
      <c r="G2933" s="8" t="n">
        <f aca="false">1_Data_EDA!M2934</f>
        <v>0.159999996</v>
      </c>
      <c r="H2933" s="6" t="n">
        <f aca="false">IF(1_Data_EDA!B2934="First Class",1,0)</f>
        <v>0</v>
      </c>
      <c r="I2933" s="6" t="n">
        <f aca="false">IF(1_Data_EDA!B2934="Second Class",1,0)</f>
        <v>1</v>
      </c>
      <c r="J2933" s="6" t="n">
        <f aca="false">IF(1_Data_EDA!B2934="Same Day",1,0)</f>
        <v>0</v>
      </c>
      <c r="K2933" s="6" t="n">
        <f aca="false">IF(1_Data_EDA!C2934="Corporate",1,0)</f>
        <v>0</v>
      </c>
      <c r="L2933" s="6" t="n">
        <f aca="false">IF(1_Data_EDA!C2934="Home Office",1,0)</f>
        <v>0</v>
      </c>
      <c r="M2933" s="6" t="n">
        <f aca="false">IF(1_Data_EDA!D2934="Europe",1,0)</f>
        <v>0</v>
      </c>
      <c r="N2933" s="6" t="n">
        <f aca="false">IF(1_Data_EDA!D2934="LATAM",1,0)</f>
        <v>0</v>
      </c>
      <c r="O2933" s="6" t="n">
        <f aca="false">IF(1_Data_EDA!D2934="Pacific Asia",1,0)</f>
        <v>1</v>
      </c>
      <c r="P2933" s="6" t="n">
        <f aca="false">IF(1_Data_EDA!D2934="USCA",1,0)</f>
        <v>0</v>
      </c>
      <c r="Q2933" s="6" t="n">
        <f aca="false">IF(C2933&gt;MEDIAN(C$5:C$8004),1,0)</f>
        <v>0</v>
      </c>
      <c r="R2933" s="6" t="n">
        <f aca="false">IF(D2933&gt;2,1,0)</f>
        <v>1</v>
      </c>
    </row>
    <row r="2934" customFormat="false" ht="15" hidden="false" customHeight="true" outlineLevel="0" collapsed="false">
      <c r="A2934" s="6" t="n">
        <f aca="false">1_Data_EDA!O2935</f>
        <v>1</v>
      </c>
      <c r="B2934" s="6" t="n">
        <f aca="false">1_Data_EDA!H2935</f>
        <v>4</v>
      </c>
      <c r="C2934" s="7" t="n">
        <f aca="false">1_Data_EDA!I2935</f>
        <v>299.980011</v>
      </c>
      <c r="D2934" s="6" t="n">
        <f aca="false">1_Data_EDA!J2935</f>
        <v>1</v>
      </c>
      <c r="E2934" s="7" t="n">
        <f aca="false">1_Data_EDA!K2935</f>
        <v>299.980011</v>
      </c>
      <c r="F2934" s="7" t="n">
        <f aca="false">1_Data_EDA!L2935</f>
        <v>15</v>
      </c>
      <c r="G2934" s="8" t="n">
        <f aca="false">1_Data_EDA!M2935</f>
        <v>0.050000001</v>
      </c>
      <c r="H2934" s="6" t="n">
        <f aca="false">IF(1_Data_EDA!B2935="First Class",1,0)</f>
        <v>0</v>
      </c>
      <c r="I2934" s="6" t="n">
        <f aca="false">IF(1_Data_EDA!B2935="Second Class",1,0)</f>
        <v>0</v>
      </c>
      <c r="J2934" s="6" t="n">
        <f aca="false">IF(1_Data_EDA!B2935="Same Day",1,0)</f>
        <v>0</v>
      </c>
      <c r="K2934" s="6" t="n">
        <f aca="false">IF(1_Data_EDA!C2935="Corporate",1,0)</f>
        <v>0</v>
      </c>
      <c r="L2934" s="6" t="n">
        <f aca="false">IF(1_Data_EDA!C2935="Home Office",1,0)</f>
        <v>0</v>
      </c>
      <c r="M2934" s="6" t="n">
        <f aca="false">IF(1_Data_EDA!D2935="Europe",1,0)</f>
        <v>0</v>
      </c>
      <c r="N2934" s="6" t="n">
        <f aca="false">IF(1_Data_EDA!D2935="LATAM",1,0)</f>
        <v>0</v>
      </c>
      <c r="O2934" s="6" t="n">
        <f aca="false">IF(1_Data_EDA!D2935="Pacific Asia",1,0)</f>
        <v>1</v>
      </c>
      <c r="P2934" s="6" t="n">
        <f aca="false">IF(1_Data_EDA!D2935="USCA",1,0)</f>
        <v>0</v>
      </c>
      <c r="Q2934" s="6" t="n">
        <f aca="false">IF(C2934&gt;MEDIAN(C$5:C$8004),1,0)</f>
        <v>1</v>
      </c>
      <c r="R2934" s="6" t="n">
        <f aca="false">IF(D2934&gt;2,1,0)</f>
        <v>0</v>
      </c>
    </row>
    <row r="2935" customFormat="false" ht="15" hidden="false" customHeight="true" outlineLevel="0" collapsed="false">
      <c r="A2935" s="6" t="n">
        <f aca="false">1_Data_EDA!O2936</f>
        <v>0</v>
      </c>
      <c r="B2935" s="6" t="n">
        <f aca="false">1_Data_EDA!H2936</f>
        <v>2</v>
      </c>
      <c r="C2935" s="7" t="n">
        <f aca="false">1_Data_EDA!I2936</f>
        <v>199.9900055</v>
      </c>
      <c r="D2935" s="6" t="n">
        <f aca="false">1_Data_EDA!J2936</f>
        <v>1</v>
      </c>
      <c r="E2935" s="7" t="n">
        <f aca="false">1_Data_EDA!K2936</f>
        <v>199.9900055</v>
      </c>
      <c r="F2935" s="7" t="n">
        <f aca="false">1_Data_EDA!L2936</f>
        <v>14</v>
      </c>
      <c r="G2935" s="8" t="n">
        <f aca="false">1_Data_EDA!M2936</f>
        <v>0.07</v>
      </c>
      <c r="H2935" s="6" t="n">
        <f aca="false">IF(1_Data_EDA!B2936="First Class",1,0)</f>
        <v>0</v>
      </c>
      <c r="I2935" s="6" t="n">
        <f aca="false">IF(1_Data_EDA!B2936="Second Class",1,0)</f>
        <v>1</v>
      </c>
      <c r="J2935" s="6" t="n">
        <f aca="false">IF(1_Data_EDA!B2936="Same Day",1,0)</f>
        <v>0</v>
      </c>
      <c r="K2935" s="6" t="n">
        <f aca="false">IF(1_Data_EDA!C2936="Corporate",1,0)</f>
        <v>1</v>
      </c>
      <c r="L2935" s="6" t="n">
        <f aca="false">IF(1_Data_EDA!C2936="Home Office",1,0)</f>
        <v>0</v>
      </c>
      <c r="M2935" s="6" t="n">
        <f aca="false">IF(1_Data_EDA!D2936="Europe",1,0)</f>
        <v>0</v>
      </c>
      <c r="N2935" s="6" t="n">
        <f aca="false">IF(1_Data_EDA!D2936="LATAM",1,0)</f>
        <v>1</v>
      </c>
      <c r="O2935" s="6" t="n">
        <f aca="false">IF(1_Data_EDA!D2936="Pacific Asia",1,0)</f>
        <v>0</v>
      </c>
      <c r="P2935" s="6" t="n">
        <f aca="false">IF(1_Data_EDA!D2936="USCA",1,0)</f>
        <v>0</v>
      </c>
      <c r="Q2935" s="6" t="n">
        <f aca="false">IF(C2935&gt;MEDIAN(C$5:C$8004),1,0)</f>
        <v>1</v>
      </c>
      <c r="R2935" s="6" t="n">
        <f aca="false">IF(D2935&gt;2,1,0)</f>
        <v>0</v>
      </c>
    </row>
    <row r="2936" customFormat="false" ht="15" hidden="false" customHeight="true" outlineLevel="0" collapsed="false">
      <c r="A2936" s="6" t="n">
        <f aca="false">1_Data_EDA!O2937</f>
        <v>1</v>
      </c>
      <c r="B2936" s="6" t="n">
        <f aca="false">1_Data_EDA!H2937</f>
        <v>4</v>
      </c>
      <c r="C2936" s="7" t="n">
        <f aca="false">1_Data_EDA!I2937</f>
        <v>39.99000168</v>
      </c>
      <c r="D2936" s="6" t="n">
        <f aca="false">1_Data_EDA!J2937</f>
        <v>4</v>
      </c>
      <c r="E2936" s="7" t="n">
        <f aca="false">1_Data_EDA!K2937</f>
        <v>159.9600067</v>
      </c>
      <c r="F2936" s="7" t="n">
        <f aca="false">1_Data_EDA!L2937</f>
        <v>31.98999977</v>
      </c>
      <c r="G2936" s="8" t="n">
        <f aca="false">1_Data_EDA!M2937</f>
        <v>0.200000003</v>
      </c>
      <c r="H2936" s="6" t="n">
        <f aca="false">IF(1_Data_EDA!B2937="First Class",1,0)</f>
        <v>0</v>
      </c>
      <c r="I2936" s="6" t="n">
        <f aca="false">IF(1_Data_EDA!B2937="Second Class",1,0)</f>
        <v>0</v>
      </c>
      <c r="J2936" s="6" t="n">
        <f aca="false">IF(1_Data_EDA!B2937="Same Day",1,0)</f>
        <v>0</v>
      </c>
      <c r="K2936" s="6" t="n">
        <f aca="false">IF(1_Data_EDA!C2937="Corporate",1,0)</f>
        <v>0</v>
      </c>
      <c r="L2936" s="6" t="n">
        <f aca="false">IF(1_Data_EDA!C2937="Home Office",1,0)</f>
        <v>1</v>
      </c>
      <c r="M2936" s="6" t="n">
        <f aca="false">IF(1_Data_EDA!D2937="Europe",1,0)</f>
        <v>0</v>
      </c>
      <c r="N2936" s="6" t="n">
        <f aca="false">IF(1_Data_EDA!D2937="LATAM",1,0)</f>
        <v>1</v>
      </c>
      <c r="O2936" s="6" t="n">
        <f aca="false">IF(1_Data_EDA!D2937="Pacific Asia",1,0)</f>
        <v>0</v>
      </c>
      <c r="P2936" s="6" t="n">
        <f aca="false">IF(1_Data_EDA!D2937="USCA",1,0)</f>
        <v>0</v>
      </c>
      <c r="Q2936" s="6" t="n">
        <f aca="false">IF(C2936&gt;MEDIAN(C$5:C$8004),1,0)</f>
        <v>0</v>
      </c>
      <c r="R2936" s="6" t="n">
        <f aca="false">IF(D2936&gt;2,1,0)</f>
        <v>1</v>
      </c>
    </row>
    <row r="2937" customFormat="false" ht="15" hidden="false" customHeight="true" outlineLevel="0" collapsed="false">
      <c r="A2937" s="6" t="n">
        <f aca="false">1_Data_EDA!O2938</f>
        <v>0</v>
      </c>
      <c r="B2937" s="6" t="n">
        <f aca="false">1_Data_EDA!H2938</f>
        <v>4</v>
      </c>
      <c r="C2937" s="7" t="n">
        <f aca="false">1_Data_EDA!I2938</f>
        <v>39.99000168</v>
      </c>
      <c r="D2937" s="6" t="n">
        <f aca="false">1_Data_EDA!J2938</f>
        <v>4</v>
      </c>
      <c r="E2937" s="7" t="n">
        <f aca="false">1_Data_EDA!K2938</f>
        <v>159.9600067</v>
      </c>
      <c r="F2937" s="7" t="n">
        <f aca="false">1_Data_EDA!L2938</f>
        <v>23.98999977</v>
      </c>
      <c r="G2937" s="8" t="n">
        <f aca="false">1_Data_EDA!M2938</f>
        <v>0.150000006</v>
      </c>
      <c r="H2937" s="6" t="n">
        <f aca="false">IF(1_Data_EDA!B2938="First Class",1,0)</f>
        <v>0</v>
      </c>
      <c r="I2937" s="6" t="n">
        <f aca="false">IF(1_Data_EDA!B2938="Second Class",1,0)</f>
        <v>0</v>
      </c>
      <c r="J2937" s="6" t="n">
        <f aca="false">IF(1_Data_EDA!B2938="Same Day",1,0)</f>
        <v>0</v>
      </c>
      <c r="K2937" s="6" t="n">
        <f aca="false">IF(1_Data_EDA!C2938="Corporate",1,0)</f>
        <v>0</v>
      </c>
      <c r="L2937" s="6" t="n">
        <f aca="false">IF(1_Data_EDA!C2938="Home Office",1,0)</f>
        <v>0</v>
      </c>
      <c r="M2937" s="6" t="n">
        <f aca="false">IF(1_Data_EDA!D2938="Europe",1,0)</f>
        <v>0</v>
      </c>
      <c r="N2937" s="6" t="n">
        <f aca="false">IF(1_Data_EDA!D2938="LATAM",1,0)</f>
        <v>1</v>
      </c>
      <c r="O2937" s="6" t="n">
        <f aca="false">IF(1_Data_EDA!D2938="Pacific Asia",1,0)</f>
        <v>0</v>
      </c>
      <c r="P2937" s="6" t="n">
        <f aca="false">IF(1_Data_EDA!D2938="USCA",1,0)</f>
        <v>0</v>
      </c>
      <c r="Q2937" s="6" t="n">
        <f aca="false">IF(C2937&gt;MEDIAN(C$5:C$8004),1,0)</f>
        <v>0</v>
      </c>
      <c r="R2937" s="6" t="n">
        <f aca="false">IF(D2937&gt;2,1,0)</f>
        <v>1</v>
      </c>
    </row>
    <row r="2938" customFormat="false" ht="15" hidden="false" customHeight="true" outlineLevel="0" collapsed="false">
      <c r="A2938" s="6" t="n">
        <f aca="false">1_Data_EDA!O2939</f>
        <v>0</v>
      </c>
      <c r="B2938" s="6" t="n">
        <f aca="false">1_Data_EDA!H2939</f>
        <v>2</v>
      </c>
      <c r="C2938" s="7" t="n">
        <f aca="false">1_Data_EDA!I2939</f>
        <v>129.9900055</v>
      </c>
      <c r="D2938" s="6" t="n">
        <f aca="false">1_Data_EDA!J2939</f>
        <v>1</v>
      </c>
      <c r="E2938" s="7" t="n">
        <f aca="false">1_Data_EDA!K2939</f>
        <v>129.9900055</v>
      </c>
      <c r="F2938" s="7" t="n">
        <f aca="false">1_Data_EDA!L2939</f>
        <v>1.299999952</v>
      </c>
      <c r="G2938" s="8" t="n">
        <f aca="false">1_Data_EDA!M2939</f>
        <v>0.01</v>
      </c>
      <c r="H2938" s="6" t="n">
        <f aca="false">IF(1_Data_EDA!B2939="First Class",1,0)</f>
        <v>0</v>
      </c>
      <c r="I2938" s="6" t="n">
        <f aca="false">IF(1_Data_EDA!B2939="Second Class",1,0)</f>
        <v>1</v>
      </c>
      <c r="J2938" s="6" t="n">
        <f aca="false">IF(1_Data_EDA!B2939="Same Day",1,0)</f>
        <v>0</v>
      </c>
      <c r="K2938" s="6" t="n">
        <f aca="false">IF(1_Data_EDA!C2939="Corporate",1,0)</f>
        <v>0</v>
      </c>
      <c r="L2938" s="6" t="n">
        <f aca="false">IF(1_Data_EDA!C2939="Home Office",1,0)</f>
        <v>0</v>
      </c>
      <c r="M2938" s="6" t="n">
        <f aca="false">IF(1_Data_EDA!D2939="Europe",1,0)</f>
        <v>0</v>
      </c>
      <c r="N2938" s="6" t="n">
        <f aca="false">IF(1_Data_EDA!D2939="LATAM",1,0)</f>
        <v>1</v>
      </c>
      <c r="O2938" s="6" t="n">
        <f aca="false">IF(1_Data_EDA!D2939="Pacific Asia",1,0)</f>
        <v>0</v>
      </c>
      <c r="P2938" s="6" t="n">
        <f aca="false">IF(1_Data_EDA!D2939="USCA",1,0)</f>
        <v>0</v>
      </c>
      <c r="Q2938" s="6" t="n">
        <f aca="false">IF(C2938&gt;MEDIAN(C$5:C$8004),1,0)</f>
        <v>1</v>
      </c>
      <c r="R2938" s="6" t="n">
        <f aca="false">IF(D2938&gt;2,1,0)</f>
        <v>0</v>
      </c>
    </row>
    <row r="2939" customFormat="false" ht="15" hidden="false" customHeight="true" outlineLevel="0" collapsed="false">
      <c r="A2939" s="6" t="n">
        <f aca="false">1_Data_EDA!O2940</f>
        <v>0</v>
      </c>
      <c r="B2939" s="6" t="n">
        <f aca="false">1_Data_EDA!H2940</f>
        <v>4</v>
      </c>
      <c r="C2939" s="7" t="n">
        <f aca="false">1_Data_EDA!I2940</f>
        <v>50</v>
      </c>
      <c r="D2939" s="6" t="n">
        <f aca="false">1_Data_EDA!J2940</f>
        <v>3</v>
      </c>
      <c r="E2939" s="7" t="n">
        <f aca="false">1_Data_EDA!K2940</f>
        <v>150</v>
      </c>
      <c r="F2939" s="7" t="n">
        <f aca="false">1_Data_EDA!L2940</f>
        <v>13.5</v>
      </c>
      <c r="G2939" s="8" t="n">
        <f aca="false">1_Data_EDA!M2940</f>
        <v>0.090000004</v>
      </c>
      <c r="H2939" s="6" t="n">
        <f aca="false">IF(1_Data_EDA!B2940="First Class",1,0)</f>
        <v>0</v>
      </c>
      <c r="I2939" s="6" t="n">
        <f aca="false">IF(1_Data_EDA!B2940="Second Class",1,0)</f>
        <v>0</v>
      </c>
      <c r="J2939" s="6" t="n">
        <f aca="false">IF(1_Data_EDA!B2940="Same Day",1,0)</f>
        <v>0</v>
      </c>
      <c r="K2939" s="6" t="n">
        <f aca="false">IF(1_Data_EDA!C2940="Corporate",1,0)</f>
        <v>1</v>
      </c>
      <c r="L2939" s="6" t="n">
        <f aca="false">IF(1_Data_EDA!C2940="Home Office",1,0)</f>
        <v>0</v>
      </c>
      <c r="M2939" s="6" t="n">
        <f aca="false">IF(1_Data_EDA!D2940="Europe",1,0)</f>
        <v>0</v>
      </c>
      <c r="N2939" s="6" t="n">
        <f aca="false">IF(1_Data_EDA!D2940="LATAM",1,0)</f>
        <v>0</v>
      </c>
      <c r="O2939" s="6" t="n">
        <f aca="false">IF(1_Data_EDA!D2940="Pacific Asia",1,0)</f>
        <v>0</v>
      </c>
      <c r="P2939" s="6" t="n">
        <f aca="false">IF(1_Data_EDA!D2940="USCA",1,0)</f>
        <v>1</v>
      </c>
      <c r="Q2939" s="6" t="n">
        <f aca="false">IF(C2939&gt;MEDIAN(C$5:C$8004),1,0)</f>
        <v>0</v>
      </c>
      <c r="R2939" s="6" t="n">
        <f aca="false">IF(D2939&gt;2,1,0)</f>
        <v>1</v>
      </c>
    </row>
    <row r="2940" customFormat="false" ht="15" hidden="false" customHeight="true" outlineLevel="0" collapsed="false">
      <c r="A2940" s="6" t="n">
        <f aca="false">1_Data_EDA!O2941</f>
        <v>1</v>
      </c>
      <c r="B2940" s="6" t="n">
        <f aca="false">1_Data_EDA!H2941</f>
        <v>2</v>
      </c>
      <c r="C2940" s="7" t="n">
        <f aca="false">1_Data_EDA!I2941</f>
        <v>49.97999954</v>
      </c>
      <c r="D2940" s="6" t="n">
        <f aca="false">1_Data_EDA!J2941</f>
        <v>4</v>
      </c>
      <c r="E2940" s="7" t="n">
        <f aca="false">1_Data_EDA!K2941</f>
        <v>199.9199982</v>
      </c>
      <c r="F2940" s="7" t="n">
        <f aca="false">1_Data_EDA!L2941</f>
        <v>49.97999954</v>
      </c>
      <c r="G2940" s="8" t="n">
        <f aca="false">1_Data_EDA!M2941</f>
        <v>0.25</v>
      </c>
      <c r="H2940" s="6" t="n">
        <f aca="false">IF(1_Data_EDA!B2941="First Class",1,0)</f>
        <v>0</v>
      </c>
      <c r="I2940" s="6" t="n">
        <f aca="false">IF(1_Data_EDA!B2941="Second Class",1,0)</f>
        <v>1</v>
      </c>
      <c r="J2940" s="6" t="n">
        <f aca="false">IF(1_Data_EDA!B2941="Same Day",1,0)</f>
        <v>0</v>
      </c>
      <c r="K2940" s="6" t="n">
        <f aca="false">IF(1_Data_EDA!C2941="Corporate",1,0)</f>
        <v>0</v>
      </c>
      <c r="L2940" s="6" t="n">
        <f aca="false">IF(1_Data_EDA!C2941="Home Office",1,0)</f>
        <v>0</v>
      </c>
      <c r="M2940" s="6" t="n">
        <f aca="false">IF(1_Data_EDA!D2941="Europe",1,0)</f>
        <v>0</v>
      </c>
      <c r="N2940" s="6" t="n">
        <f aca="false">IF(1_Data_EDA!D2941="LATAM",1,0)</f>
        <v>0</v>
      </c>
      <c r="O2940" s="6" t="n">
        <f aca="false">IF(1_Data_EDA!D2941="Pacific Asia",1,0)</f>
        <v>0</v>
      </c>
      <c r="P2940" s="6" t="n">
        <f aca="false">IF(1_Data_EDA!D2941="USCA",1,0)</f>
        <v>0</v>
      </c>
      <c r="Q2940" s="6" t="n">
        <f aca="false">IF(C2940&gt;MEDIAN(C$5:C$8004),1,0)</f>
        <v>0</v>
      </c>
      <c r="R2940" s="6" t="n">
        <f aca="false">IF(D2940&gt;2,1,0)</f>
        <v>1</v>
      </c>
    </row>
    <row r="2941" customFormat="false" ht="15" hidden="false" customHeight="true" outlineLevel="0" collapsed="false">
      <c r="A2941" s="6" t="n">
        <f aca="false">1_Data_EDA!O2942</f>
        <v>0</v>
      </c>
      <c r="B2941" s="6" t="n">
        <f aca="false">1_Data_EDA!H2942</f>
        <v>4</v>
      </c>
      <c r="C2941" s="7" t="n">
        <f aca="false">1_Data_EDA!I2942</f>
        <v>299.980011</v>
      </c>
      <c r="D2941" s="6" t="n">
        <f aca="false">1_Data_EDA!J2942</f>
        <v>1</v>
      </c>
      <c r="E2941" s="7" t="n">
        <f aca="false">1_Data_EDA!K2942</f>
        <v>299.980011</v>
      </c>
      <c r="F2941" s="7" t="n">
        <f aca="false">1_Data_EDA!L2942</f>
        <v>3</v>
      </c>
      <c r="G2941" s="8" t="n">
        <f aca="false">1_Data_EDA!M2942</f>
        <v>0.01</v>
      </c>
      <c r="H2941" s="6" t="n">
        <f aca="false">IF(1_Data_EDA!B2942="First Class",1,0)</f>
        <v>0</v>
      </c>
      <c r="I2941" s="6" t="n">
        <f aca="false">IF(1_Data_EDA!B2942="Second Class",1,0)</f>
        <v>0</v>
      </c>
      <c r="J2941" s="6" t="n">
        <f aca="false">IF(1_Data_EDA!B2942="Same Day",1,0)</f>
        <v>0</v>
      </c>
      <c r="K2941" s="6" t="n">
        <f aca="false">IF(1_Data_EDA!C2942="Corporate",1,0)</f>
        <v>1</v>
      </c>
      <c r="L2941" s="6" t="n">
        <f aca="false">IF(1_Data_EDA!C2942="Home Office",1,0)</f>
        <v>0</v>
      </c>
      <c r="M2941" s="6" t="n">
        <f aca="false">IF(1_Data_EDA!D2942="Europe",1,0)</f>
        <v>0</v>
      </c>
      <c r="N2941" s="6" t="n">
        <f aca="false">IF(1_Data_EDA!D2942="LATAM",1,0)</f>
        <v>1</v>
      </c>
      <c r="O2941" s="6" t="n">
        <f aca="false">IF(1_Data_EDA!D2942="Pacific Asia",1,0)</f>
        <v>0</v>
      </c>
      <c r="P2941" s="6" t="n">
        <f aca="false">IF(1_Data_EDA!D2942="USCA",1,0)</f>
        <v>0</v>
      </c>
      <c r="Q2941" s="6" t="n">
        <f aca="false">IF(C2941&gt;MEDIAN(C$5:C$8004),1,0)</f>
        <v>1</v>
      </c>
      <c r="R2941" s="6" t="n">
        <f aca="false">IF(D2941&gt;2,1,0)</f>
        <v>0</v>
      </c>
    </row>
    <row r="2942" customFormat="false" ht="15" hidden="false" customHeight="true" outlineLevel="0" collapsed="false">
      <c r="A2942" s="6" t="n">
        <f aca="false">1_Data_EDA!O2943</f>
        <v>1</v>
      </c>
      <c r="B2942" s="6" t="n">
        <f aca="false">1_Data_EDA!H2943</f>
        <v>4</v>
      </c>
      <c r="C2942" s="7" t="n">
        <f aca="false">1_Data_EDA!I2943</f>
        <v>399.980011</v>
      </c>
      <c r="D2942" s="6" t="n">
        <f aca="false">1_Data_EDA!J2943</f>
        <v>1</v>
      </c>
      <c r="E2942" s="7" t="n">
        <f aca="false">1_Data_EDA!K2943</f>
        <v>399.980011</v>
      </c>
      <c r="F2942" s="7" t="n">
        <f aca="false">1_Data_EDA!L2943</f>
        <v>64</v>
      </c>
      <c r="G2942" s="8" t="n">
        <f aca="false">1_Data_EDA!M2943</f>
        <v>0.159999996</v>
      </c>
      <c r="H2942" s="6" t="n">
        <f aca="false">IF(1_Data_EDA!B2943="First Class",1,0)</f>
        <v>0</v>
      </c>
      <c r="I2942" s="6" t="n">
        <f aca="false">IF(1_Data_EDA!B2943="Second Class",1,0)</f>
        <v>0</v>
      </c>
      <c r="J2942" s="6" t="n">
        <f aca="false">IF(1_Data_EDA!B2943="Same Day",1,0)</f>
        <v>0</v>
      </c>
      <c r="K2942" s="6" t="n">
        <f aca="false">IF(1_Data_EDA!C2943="Corporate",1,0)</f>
        <v>1</v>
      </c>
      <c r="L2942" s="6" t="n">
        <f aca="false">IF(1_Data_EDA!C2943="Home Office",1,0)</f>
        <v>0</v>
      </c>
      <c r="M2942" s="6" t="n">
        <f aca="false">IF(1_Data_EDA!D2943="Europe",1,0)</f>
        <v>0</v>
      </c>
      <c r="N2942" s="6" t="n">
        <f aca="false">IF(1_Data_EDA!D2943="LATAM",1,0)</f>
        <v>1</v>
      </c>
      <c r="O2942" s="6" t="n">
        <f aca="false">IF(1_Data_EDA!D2943="Pacific Asia",1,0)</f>
        <v>0</v>
      </c>
      <c r="P2942" s="6" t="n">
        <f aca="false">IF(1_Data_EDA!D2943="USCA",1,0)</f>
        <v>0</v>
      </c>
      <c r="Q2942" s="6" t="n">
        <f aca="false">IF(C2942&gt;MEDIAN(C$5:C$8004),1,0)</f>
        <v>1</v>
      </c>
      <c r="R2942" s="6" t="n">
        <f aca="false">IF(D2942&gt;2,1,0)</f>
        <v>0</v>
      </c>
    </row>
    <row r="2943" customFormat="false" ht="15" hidden="false" customHeight="true" outlineLevel="0" collapsed="false">
      <c r="A2943" s="6" t="n">
        <f aca="false">1_Data_EDA!O2944</f>
        <v>1</v>
      </c>
      <c r="B2943" s="6" t="n">
        <f aca="false">1_Data_EDA!H2944</f>
        <v>2</v>
      </c>
      <c r="C2943" s="7" t="n">
        <f aca="false">1_Data_EDA!I2944</f>
        <v>129.9900055</v>
      </c>
      <c r="D2943" s="6" t="n">
        <f aca="false">1_Data_EDA!J2944</f>
        <v>1</v>
      </c>
      <c r="E2943" s="7" t="n">
        <f aca="false">1_Data_EDA!K2944</f>
        <v>129.9900055</v>
      </c>
      <c r="F2943" s="7" t="n">
        <f aca="false">1_Data_EDA!L2944</f>
        <v>11.69999981</v>
      </c>
      <c r="G2943" s="8" t="n">
        <f aca="false">1_Data_EDA!M2944</f>
        <v>0.090000004</v>
      </c>
      <c r="H2943" s="6" t="n">
        <f aca="false">IF(1_Data_EDA!B2944="First Class",1,0)</f>
        <v>0</v>
      </c>
      <c r="I2943" s="6" t="n">
        <f aca="false">IF(1_Data_EDA!B2944="Second Class",1,0)</f>
        <v>1</v>
      </c>
      <c r="J2943" s="6" t="n">
        <f aca="false">IF(1_Data_EDA!B2944="Same Day",1,0)</f>
        <v>0</v>
      </c>
      <c r="K2943" s="6" t="n">
        <f aca="false">IF(1_Data_EDA!C2944="Corporate",1,0)</f>
        <v>1</v>
      </c>
      <c r="L2943" s="6" t="n">
        <f aca="false">IF(1_Data_EDA!C2944="Home Office",1,0)</f>
        <v>0</v>
      </c>
      <c r="M2943" s="6" t="n">
        <f aca="false">IF(1_Data_EDA!D2944="Europe",1,0)</f>
        <v>0</v>
      </c>
      <c r="N2943" s="6" t="n">
        <f aca="false">IF(1_Data_EDA!D2944="LATAM",1,0)</f>
        <v>1</v>
      </c>
      <c r="O2943" s="6" t="n">
        <f aca="false">IF(1_Data_EDA!D2944="Pacific Asia",1,0)</f>
        <v>0</v>
      </c>
      <c r="P2943" s="6" t="n">
        <f aca="false">IF(1_Data_EDA!D2944="USCA",1,0)</f>
        <v>0</v>
      </c>
      <c r="Q2943" s="6" t="n">
        <f aca="false">IF(C2943&gt;MEDIAN(C$5:C$8004),1,0)</f>
        <v>1</v>
      </c>
      <c r="R2943" s="6" t="n">
        <f aca="false">IF(D2943&gt;2,1,0)</f>
        <v>0</v>
      </c>
    </row>
    <row r="2944" customFormat="false" ht="15" hidden="false" customHeight="true" outlineLevel="0" collapsed="false">
      <c r="A2944" s="6" t="n">
        <f aca="false">1_Data_EDA!O2945</f>
        <v>1</v>
      </c>
      <c r="B2944" s="6" t="n">
        <f aca="false">1_Data_EDA!H2945</f>
        <v>2</v>
      </c>
      <c r="C2944" s="7" t="n">
        <f aca="false">1_Data_EDA!I2945</f>
        <v>399.980011</v>
      </c>
      <c r="D2944" s="6" t="n">
        <f aca="false">1_Data_EDA!J2945</f>
        <v>1</v>
      </c>
      <c r="E2944" s="7" t="n">
        <f aca="false">1_Data_EDA!K2945</f>
        <v>399.980011</v>
      </c>
      <c r="F2944" s="7" t="n">
        <f aca="false">1_Data_EDA!L2945</f>
        <v>80</v>
      </c>
      <c r="G2944" s="8" t="n">
        <f aca="false">1_Data_EDA!M2945</f>
        <v>0.200000003</v>
      </c>
      <c r="H2944" s="6" t="n">
        <f aca="false">IF(1_Data_EDA!B2945="First Class",1,0)</f>
        <v>0</v>
      </c>
      <c r="I2944" s="6" t="n">
        <f aca="false">IF(1_Data_EDA!B2945="Second Class",1,0)</f>
        <v>1</v>
      </c>
      <c r="J2944" s="6" t="n">
        <f aca="false">IF(1_Data_EDA!B2945="Same Day",1,0)</f>
        <v>0</v>
      </c>
      <c r="K2944" s="6" t="n">
        <f aca="false">IF(1_Data_EDA!C2945="Corporate",1,0)</f>
        <v>1</v>
      </c>
      <c r="L2944" s="6" t="n">
        <f aca="false">IF(1_Data_EDA!C2945="Home Office",1,0)</f>
        <v>0</v>
      </c>
      <c r="M2944" s="6" t="n">
        <f aca="false">IF(1_Data_EDA!D2945="Europe",1,0)</f>
        <v>0</v>
      </c>
      <c r="N2944" s="6" t="n">
        <f aca="false">IF(1_Data_EDA!D2945="LATAM",1,0)</f>
        <v>0</v>
      </c>
      <c r="O2944" s="6" t="n">
        <f aca="false">IF(1_Data_EDA!D2945="Pacific Asia",1,0)</f>
        <v>1</v>
      </c>
      <c r="P2944" s="6" t="n">
        <f aca="false">IF(1_Data_EDA!D2945="USCA",1,0)</f>
        <v>0</v>
      </c>
      <c r="Q2944" s="6" t="n">
        <f aca="false">IF(C2944&gt;MEDIAN(C$5:C$8004),1,0)</f>
        <v>1</v>
      </c>
      <c r="R2944" s="6" t="n">
        <f aca="false">IF(D2944&gt;2,1,0)</f>
        <v>0</v>
      </c>
    </row>
    <row r="2945" customFormat="false" ht="15" hidden="false" customHeight="true" outlineLevel="0" collapsed="false">
      <c r="A2945" s="6" t="n">
        <f aca="false">1_Data_EDA!O2946</f>
        <v>1</v>
      </c>
      <c r="B2945" s="6" t="n">
        <f aca="false">1_Data_EDA!H2946</f>
        <v>2</v>
      </c>
      <c r="C2945" s="7" t="n">
        <f aca="false">1_Data_EDA!I2946</f>
        <v>89.98999786</v>
      </c>
      <c r="D2945" s="6" t="n">
        <f aca="false">1_Data_EDA!J2946</f>
        <v>4</v>
      </c>
      <c r="E2945" s="7" t="n">
        <f aca="false">1_Data_EDA!K2946</f>
        <v>359.9599915</v>
      </c>
      <c r="F2945" s="7" t="n">
        <f aca="false">1_Data_EDA!L2946</f>
        <v>36</v>
      </c>
      <c r="G2945" s="8" t="n">
        <f aca="false">1_Data_EDA!M2946</f>
        <v>0.100000001</v>
      </c>
      <c r="H2945" s="6" t="n">
        <f aca="false">IF(1_Data_EDA!B2946="First Class",1,0)</f>
        <v>0</v>
      </c>
      <c r="I2945" s="6" t="n">
        <f aca="false">IF(1_Data_EDA!B2946="Second Class",1,0)</f>
        <v>1</v>
      </c>
      <c r="J2945" s="6" t="n">
        <f aca="false">IF(1_Data_EDA!B2946="Same Day",1,0)</f>
        <v>0</v>
      </c>
      <c r="K2945" s="6" t="n">
        <f aca="false">IF(1_Data_EDA!C2946="Corporate",1,0)</f>
        <v>0</v>
      </c>
      <c r="L2945" s="6" t="n">
        <f aca="false">IF(1_Data_EDA!C2946="Home Office",1,0)</f>
        <v>0</v>
      </c>
      <c r="M2945" s="6" t="n">
        <f aca="false">IF(1_Data_EDA!D2946="Europe",1,0)</f>
        <v>1</v>
      </c>
      <c r="N2945" s="6" t="n">
        <f aca="false">IF(1_Data_EDA!D2946="LATAM",1,0)</f>
        <v>0</v>
      </c>
      <c r="O2945" s="6" t="n">
        <f aca="false">IF(1_Data_EDA!D2946="Pacific Asia",1,0)</f>
        <v>0</v>
      </c>
      <c r="P2945" s="6" t="n">
        <f aca="false">IF(1_Data_EDA!D2946="USCA",1,0)</f>
        <v>0</v>
      </c>
      <c r="Q2945" s="6" t="n">
        <f aca="false">IF(C2945&gt;MEDIAN(C$5:C$8004),1,0)</f>
        <v>1</v>
      </c>
      <c r="R2945" s="6" t="n">
        <f aca="false">IF(D2945&gt;2,1,0)</f>
        <v>1</v>
      </c>
    </row>
    <row r="2946" customFormat="false" ht="15" hidden="false" customHeight="true" outlineLevel="0" collapsed="false">
      <c r="A2946" s="6" t="n">
        <f aca="false">1_Data_EDA!O2947</f>
        <v>1</v>
      </c>
      <c r="B2946" s="6" t="n">
        <f aca="false">1_Data_EDA!H2947</f>
        <v>4</v>
      </c>
      <c r="C2946" s="7" t="n">
        <f aca="false">1_Data_EDA!I2947</f>
        <v>50</v>
      </c>
      <c r="D2946" s="6" t="n">
        <f aca="false">1_Data_EDA!J2947</f>
        <v>2</v>
      </c>
      <c r="E2946" s="7" t="n">
        <f aca="false">1_Data_EDA!K2947</f>
        <v>100</v>
      </c>
      <c r="F2946" s="7" t="n">
        <f aca="false">1_Data_EDA!L2947</f>
        <v>20</v>
      </c>
      <c r="G2946" s="8" t="n">
        <f aca="false">1_Data_EDA!M2947</f>
        <v>0.200000003</v>
      </c>
      <c r="H2946" s="6" t="n">
        <f aca="false">IF(1_Data_EDA!B2947="First Class",1,0)</f>
        <v>0</v>
      </c>
      <c r="I2946" s="6" t="n">
        <f aca="false">IF(1_Data_EDA!B2947="Second Class",1,0)</f>
        <v>0</v>
      </c>
      <c r="J2946" s="6" t="n">
        <f aca="false">IF(1_Data_EDA!B2947="Same Day",1,0)</f>
        <v>0</v>
      </c>
      <c r="K2946" s="6" t="n">
        <f aca="false">IF(1_Data_EDA!C2947="Corporate",1,0)</f>
        <v>0</v>
      </c>
      <c r="L2946" s="6" t="n">
        <f aca="false">IF(1_Data_EDA!C2947="Home Office",1,0)</f>
        <v>0</v>
      </c>
      <c r="M2946" s="6" t="n">
        <f aca="false">IF(1_Data_EDA!D2947="Europe",1,0)</f>
        <v>0</v>
      </c>
      <c r="N2946" s="6" t="n">
        <f aca="false">IF(1_Data_EDA!D2947="LATAM",1,0)</f>
        <v>1</v>
      </c>
      <c r="O2946" s="6" t="n">
        <f aca="false">IF(1_Data_EDA!D2947="Pacific Asia",1,0)</f>
        <v>0</v>
      </c>
      <c r="P2946" s="6" t="n">
        <f aca="false">IF(1_Data_EDA!D2947="USCA",1,0)</f>
        <v>0</v>
      </c>
      <c r="Q2946" s="6" t="n">
        <f aca="false">IF(C2946&gt;MEDIAN(C$5:C$8004),1,0)</f>
        <v>0</v>
      </c>
      <c r="R2946" s="6" t="n">
        <f aca="false">IF(D2946&gt;2,1,0)</f>
        <v>0</v>
      </c>
    </row>
    <row r="2947" customFormat="false" ht="15" hidden="false" customHeight="true" outlineLevel="0" collapsed="false">
      <c r="A2947" s="6" t="n">
        <f aca="false">1_Data_EDA!O2948</f>
        <v>0</v>
      </c>
      <c r="B2947" s="6" t="n">
        <f aca="false">1_Data_EDA!H2948</f>
        <v>4</v>
      </c>
      <c r="C2947" s="7" t="n">
        <f aca="false">1_Data_EDA!I2948</f>
        <v>399.980011</v>
      </c>
      <c r="D2947" s="6" t="n">
        <f aca="false">1_Data_EDA!J2948</f>
        <v>1</v>
      </c>
      <c r="E2947" s="7" t="n">
        <f aca="false">1_Data_EDA!K2948</f>
        <v>399.980011</v>
      </c>
      <c r="F2947" s="7" t="n">
        <f aca="false">1_Data_EDA!L2948</f>
        <v>48</v>
      </c>
      <c r="G2947" s="8" t="n">
        <f aca="false">1_Data_EDA!M2948</f>
        <v>0.119999997</v>
      </c>
      <c r="H2947" s="6" t="n">
        <f aca="false">IF(1_Data_EDA!B2948="First Class",1,0)</f>
        <v>0</v>
      </c>
      <c r="I2947" s="6" t="n">
        <f aca="false">IF(1_Data_EDA!B2948="Second Class",1,0)</f>
        <v>0</v>
      </c>
      <c r="J2947" s="6" t="n">
        <f aca="false">IF(1_Data_EDA!B2948="Same Day",1,0)</f>
        <v>0</v>
      </c>
      <c r="K2947" s="6" t="n">
        <f aca="false">IF(1_Data_EDA!C2948="Corporate",1,0)</f>
        <v>0</v>
      </c>
      <c r="L2947" s="6" t="n">
        <f aca="false">IF(1_Data_EDA!C2948="Home Office",1,0)</f>
        <v>1</v>
      </c>
      <c r="M2947" s="6" t="n">
        <f aca="false">IF(1_Data_EDA!D2948="Europe",1,0)</f>
        <v>0</v>
      </c>
      <c r="N2947" s="6" t="n">
        <f aca="false">IF(1_Data_EDA!D2948="LATAM",1,0)</f>
        <v>0</v>
      </c>
      <c r="O2947" s="6" t="n">
        <f aca="false">IF(1_Data_EDA!D2948="Pacific Asia",1,0)</f>
        <v>1</v>
      </c>
      <c r="P2947" s="6" t="n">
        <f aca="false">IF(1_Data_EDA!D2948="USCA",1,0)</f>
        <v>0</v>
      </c>
      <c r="Q2947" s="6" t="n">
        <f aca="false">IF(C2947&gt;MEDIAN(C$5:C$8004),1,0)</f>
        <v>1</v>
      </c>
      <c r="R2947" s="6" t="n">
        <f aca="false">IF(D2947&gt;2,1,0)</f>
        <v>0</v>
      </c>
    </row>
    <row r="2948" customFormat="false" ht="15" hidden="false" customHeight="true" outlineLevel="0" collapsed="false">
      <c r="A2948" s="6" t="n">
        <f aca="false">1_Data_EDA!O2949</f>
        <v>0</v>
      </c>
      <c r="B2948" s="6" t="n">
        <f aca="false">1_Data_EDA!H2949</f>
        <v>0</v>
      </c>
      <c r="C2948" s="7" t="n">
        <f aca="false">1_Data_EDA!I2949</f>
        <v>129.9900055</v>
      </c>
      <c r="D2948" s="6" t="n">
        <f aca="false">1_Data_EDA!J2949</f>
        <v>1</v>
      </c>
      <c r="E2948" s="7" t="n">
        <f aca="false">1_Data_EDA!K2949</f>
        <v>129.9900055</v>
      </c>
      <c r="F2948" s="7" t="n">
        <f aca="false">1_Data_EDA!L2949</f>
        <v>11.69999981</v>
      </c>
      <c r="G2948" s="8" t="n">
        <f aca="false">1_Data_EDA!M2949</f>
        <v>0.090000004</v>
      </c>
      <c r="H2948" s="6" t="n">
        <f aca="false">IF(1_Data_EDA!B2949="First Class",1,0)</f>
        <v>0</v>
      </c>
      <c r="I2948" s="6" t="n">
        <f aca="false">IF(1_Data_EDA!B2949="Second Class",1,0)</f>
        <v>0</v>
      </c>
      <c r="J2948" s="6" t="n">
        <f aca="false">IF(1_Data_EDA!B2949="Same Day",1,0)</f>
        <v>1</v>
      </c>
      <c r="K2948" s="6" t="n">
        <f aca="false">IF(1_Data_EDA!C2949="Corporate",1,0)</f>
        <v>1</v>
      </c>
      <c r="L2948" s="6" t="n">
        <f aca="false">IF(1_Data_EDA!C2949="Home Office",1,0)</f>
        <v>0</v>
      </c>
      <c r="M2948" s="6" t="n">
        <f aca="false">IF(1_Data_EDA!D2949="Europe",1,0)</f>
        <v>0</v>
      </c>
      <c r="N2948" s="6" t="n">
        <f aca="false">IF(1_Data_EDA!D2949="LATAM",1,0)</f>
        <v>0</v>
      </c>
      <c r="O2948" s="6" t="n">
        <f aca="false">IF(1_Data_EDA!D2949="Pacific Asia",1,0)</f>
        <v>0</v>
      </c>
      <c r="P2948" s="6" t="n">
        <f aca="false">IF(1_Data_EDA!D2949="USCA",1,0)</f>
        <v>0</v>
      </c>
      <c r="Q2948" s="6" t="n">
        <f aca="false">IF(C2948&gt;MEDIAN(C$5:C$8004),1,0)</f>
        <v>1</v>
      </c>
      <c r="R2948" s="6" t="n">
        <f aca="false">IF(D2948&gt;2,1,0)</f>
        <v>0</v>
      </c>
    </row>
    <row r="2949" customFormat="false" ht="15" hidden="false" customHeight="true" outlineLevel="0" collapsed="false">
      <c r="A2949" s="6" t="n">
        <f aca="false">1_Data_EDA!O2950</f>
        <v>0</v>
      </c>
      <c r="B2949" s="6" t="n">
        <f aca="false">1_Data_EDA!H2950</f>
        <v>4</v>
      </c>
      <c r="C2949" s="7" t="n">
        <f aca="false">1_Data_EDA!I2950</f>
        <v>49.97999954</v>
      </c>
      <c r="D2949" s="6" t="n">
        <f aca="false">1_Data_EDA!J2950</f>
        <v>4</v>
      </c>
      <c r="E2949" s="7" t="n">
        <f aca="false">1_Data_EDA!K2950</f>
        <v>199.9199982</v>
      </c>
      <c r="F2949" s="7" t="n">
        <f aca="false">1_Data_EDA!L2950</f>
        <v>4</v>
      </c>
      <c r="G2949" s="8" t="n">
        <f aca="false">1_Data_EDA!M2950</f>
        <v>0.02</v>
      </c>
      <c r="H2949" s="6" t="n">
        <f aca="false">IF(1_Data_EDA!B2950="First Class",1,0)</f>
        <v>0</v>
      </c>
      <c r="I2949" s="6" t="n">
        <f aca="false">IF(1_Data_EDA!B2950="Second Class",1,0)</f>
        <v>0</v>
      </c>
      <c r="J2949" s="6" t="n">
        <f aca="false">IF(1_Data_EDA!B2950="Same Day",1,0)</f>
        <v>0</v>
      </c>
      <c r="K2949" s="6" t="n">
        <f aca="false">IF(1_Data_EDA!C2950="Corporate",1,0)</f>
        <v>0</v>
      </c>
      <c r="L2949" s="6" t="n">
        <f aca="false">IF(1_Data_EDA!C2950="Home Office",1,0)</f>
        <v>0</v>
      </c>
      <c r="M2949" s="6" t="n">
        <f aca="false">IF(1_Data_EDA!D2950="Europe",1,0)</f>
        <v>0</v>
      </c>
      <c r="N2949" s="6" t="n">
        <f aca="false">IF(1_Data_EDA!D2950="LATAM",1,0)</f>
        <v>1</v>
      </c>
      <c r="O2949" s="6" t="n">
        <f aca="false">IF(1_Data_EDA!D2950="Pacific Asia",1,0)</f>
        <v>0</v>
      </c>
      <c r="P2949" s="6" t="n">
        <f aca="false">IF(1_Data_EDA!D2950="USCA",1,0)</f>
        <v>0</v>
      </c>
      <c r="Q2949" s="6" t="n">
        <f aca="false">IF(C2949&gt;MEDIAN(C$5:C$8004),1,0)</f>
        <v>0</v>
      </c>
      <c r="R2949" s="6" t="n">
        <f aca="false">IF(D2949&gt;2,1,0)</f>
        <v>1</v>
      </c>
    </row>
    <row r="2950" customFormat="false" ht="15" hidden="false" customHeight="true" outlineLevel="0" collapsed="false">
      <c r="A2950" s="6" t="n">
        <f aca="false">1_Data_EDA!O2951</f>
        <v>0</v>
      </c>
      <c r="B2950" s="6" t="n">
        <f aca="false">1_Data_EDA!H2951</f>
        <v>4</v>
      </c>
      <c r="C2950" s="7" t="n">
        <f aca="false">1_Data_EDA!I2951</f>
        <v>49.97999954</v>
      </c>
      <c r="D2950" s="6" t="n">
        <f aca="false">1_Data_EDA!J2951</f>
        <v>5</v>
      </c>
      <c r="E2950" s="7" t="n">
        <f aca="false">1_Data_EDA!K2951</f>
        <v>249.8999939</v>
      </c>
      <c r="F2950" s="7" t="n">
        <f aca="false">1_Data_EDA!L2951</f>
        <v>13.73999977</v>
      </c>
      <c r="G2950" s="8" t="n">
        <f aca="false">1_Data_EDA!M2951</f>
        <v>0.059999999</v>
      </c>
      <c r="H2950" s="6" t="n">
        <f aca="false">IF(1_Data_EDA!B2951="First Class",1,0)</f>
        <v>0</v>
      </c>
      <c r="I2950" s="6" t="n">
        <f aca="false">IF(1_Data_EDA!B2951="Second Class",1,0)</f>
        <v>0</v>
      </c>
      <c r="J2950" s="6" t="n">
        <f aca="false">IF(1_Data_EDA!B2951="Same Day",1,0)</f>
        <v>0</v>
      </c>
      <c r="K2950" s="6" t="n">
        <f aca="false">IF(1_Data_EDA!C2951="Corporate",1,0)</f>
        <v>1</v>
      </c>
      <c r="L2950" s="6" t="n">
        <f aca="false">IF(1_Data_EDA!C2951="Home Office",1,0)</f>
        <v>0</v>
      </c>
      <c r="M2950" s="6" t="n">
        <f aca="false">IF(1_Data_EDA!D2951="Europe",1,0)</f>
        <v>0</v>
      </c>
      <c r="N2950" s="6" t="n">
        <f aca="false">IF(1_Data_EDA!D2951="LATAM",1,0)</f>
        <v>0</v>
      </c>
      <c r="O2950" s="6" t="n">
        <f aca="false">IF(1_Data_EDA!D2951="Pacific Asia",1,0)</f>
        <v>1</v>
      </c>
      <c r="P2950" s="6" t="n">
        <f aca="false">IF(1_Data_EDA!D2951="USCA",1,0)</f>
        <v>0</v>
      </c>
      <c r="Q2950" s="6" t="n">
        <f aca="false">IF(C2950&gt;MEDIAN(C$5:C$8004),1,0)</f>
        <v>0</v>
      </c>
      <c r="R2950" s="6" t="n">
        <f aca="false">IF(D2950&gt;2,1,0)</f>
        <v>1</v>
      </c>
    </row>
    <row r="2951" customFormat="false" ht="15" hidden="false" customHeight="true" outlineLevel="0" collapsed="false">
      <c r="A2951" s="6" t="n">
        <f aca="false">1_Data_EDA!O2952</f>
        <v>0</v>
      </c>
      <c r="B2951" s="6" t="n">
        <f aca="false">1_Data_EDA!H2952</f>
        <v>4</v>
      </c>
      <c r="C2951" s="7" t="n">
        <f aca="false">1_Data_EDA!I2952</f>
        <v>59.99000168</v>
      </c>
      <c r="D2951" s="6" t="n">
        <f aca="false">1_Data_EDA!J2952</f>
        <v>3</v>
      </c>
      <c r="E2951" s="7" t="n">
        <f aca="false">1_Data_EDA!K2952</f>
        <v>179.9700012</v>
      </c>
      <c r="F2951" s="7" t="n">
        <f aca="false">1_Data_EDA!L2952</f>
        <v>21.60000038</v>
      </c>
      <c r="G2951" s="8" t="n">
        <f aca="false">1_Data_EDA!M2952</f>
        <v>0.119999997</v>
      </c>
      <c r="H2951" s="6" t="n">
        <f aca="false">IF(1_Data_EDA!B2952="First Class",1,0)</f>
        <v>0</v>
      </c>
      <c r="I2951" s="6" t="n">
        <f aca="false">IF(1_Data_EDA!B2952="Second Class",1,0)</f>
        <v>0</v>
      </c>
      <c r="J2951" s="6" t="n">
        <f aca="false">IF(1_Data_EDA!B2952="Same Day",1,0)</f>
        <v>0</v>
      </c>
      <c r="K2951" s="6" t="n">
        <f aca="false">IF(1_Data_EDA!C2952="Corporate",1,0)</f>
        <v>0</v>
      </c>
      <c r="L2951" s="6" t="n">
        <f aca="false">IF(1_Data_EDA!C2952="Home Office",1,0)</f>
        <v>0</v>
      </c>
      <c r="M2951" s="6" t="n">
        <f aca="false">IF(1_Data_EDA!D2952="Europe",1,0)</f>
        <v>0</v>
      </c>
      <c r="N2951" s="6" t="n">
        <f aca="false">IF(1_Data_EDA!D2952="LATAM",1,0)</f>
        <v>1</v>
      </c>
      <c r="O2951" s="6" t="n">
        <f aca="false">IF(1_Data_EDA!D2952="Pacific Asia",1,0)</f>
        <v>0</v>
      </c>
      <c r="P2951" s="6" t="n">
        <f aca="false">IF(1_Data_EDA!D2952="USCA",1,0)</f>
        <v>0</v>
      </c>
      <c r="Q2951" s="6" t="n">
        <f aca="false">IF(C2951&gt;MEDIAN(C$5:C$8004),1,0)</f>
        <v>0</v>
      </c>
      <c r="R2951" s="6" t="n">
        <f aca="false">IF(D2951&gt;2,1,0)</f>
        <v>1</v>
      </c>
    </row>
    <row r="2952" customFormat="false" ht="15" hidden="false" customHeight="true" outlineLevel="0" collapsed="false">
      <c r="A2952" s="6" t="n">
        <f aca="false">1_Data_EDA!O2953</f>
        <v>0</v>
      </c>
      <c r="B2952" s="6" t="n">
        <f aca="false">1_Data_EDA!H2953</f>
        <v>4</v>
      </c>
      <c r="C2952" s="7" t="n">
        <f aca="false">1_Data_EDA!I2953</f>
        <v>50</v>
      </c>
      <c r="D2952" s="6" t="n">
        <f aca="false">1_Data_EDA!J2953</f>
        <v>1</v>
      </c>
      <c r="E2952" s="7" t="n">
        <f aca="false">1_Data_EDA!K2953</f>
        <v>50</v>
      </c>
      <c r="F2952" s="7" t="n">
        <f aca="false">1_Data_EDA!L2953</f>
        <v>1.5</v>
      </c>
      <c r="G2952" s="8" t="n">
        <f aca="false">1_Data_EDA!M2953</f>
        <v>0.029999999</v>
      </c>
      <c r="H2952" s="6" t="n">
        <f aca="false">IF(1_Data_EDA!B2953="First Class",1,0)</f>
        <v>0</v>
      </c>
      <c r="I2952" s="6" t="n">
        <f aca="false">IF(1_Data_EDA!B2953="Second Class",1,0)</f>
        <v>0</v>
      </c>
      <c r="J2952" s="6" t="n">
        <f aca="false">IF(1_Data_EDA!B2953="Same Day",1,0)</f>
        <v>0</v>
      </c>
      <c r="K2952" s="6" t="n">
        <f aca="false">IF(1_Data_EDA!C2953="Corporate",1,0)</f>
        <v>0</v>
      </c>
      <c r="L2952" s="6" t="n">
        <f aca="false">IF(1_Data_EDA!C2953="Home Office",1,0)</f>
        <v>1</v>
      </c>
      <c r="M2952" s="6" t="n">
        <f aca="false">IF(1_Data_EDA!D2953="Europe",1,0)</f>
        <v>1</v>
      </c>
      <c r="N2952" s="6" t="n">
        <f aca="false">IF(1_Data_EDA!D2953="LATAM",1,0)</f>
        <v>0</v>
      </c>
      <c r="O2952" s="6" t="n">
        <f aca="false">IF(1_Data_EDA!D2953="Pacific Asia",1,0)</f>
        <v>0</v>
      </c>
      <c r="P2952" s="6" t="n">
        <f aca="false">IF(1_Data_EDA!D2953="USCA",1,0)</f>
        <v>0</v>
      </c>
      <c r="Q2952" s="6" t="n">
        <f aca="false">IF(C2952&gt;MEDIAN(C$5:C$8004),1,0)</f>
        <v>0</v>
      </c>
      <c r="R2952" s="6" t="n">
        <f aca="false">IF(D2952&gt;2,1,0)</f>
        <v>0</v>
      </c>
    </row>
    <row r="2953" customFormat="false" ht="15" hidden="false" customHeight="true" outlineLevel="0" collapsed="false">
      <c r="A2953" s="6" t="n">
        <f aca="false">1_Data_EDA!O2954</f>
        <v>1</v>
      </c>
      <c r="B2953" s="6" t="n">
        <f aca="false">1_Data_EDA!H2954</f>
        <v>2</v>
      </c>
      <c r="C2953" s="7" t="n">
        <f aca="false">1_Data_EDA!I2954</f>
        <v>59.99000168</v>
      </c>
      <c r="D2953" s="6" t="n">
        <f aca="false">1_Data_EDA!J2954</f>
        <v>4</v>
      </c>
      <c r="E2953" s="7" t="n">
        <f aca="false">1_Data_EDA!K2954</f>
        <v>239.9600067</v>
      </c>
      <c r="F2953" s="7" t="n">
        <f aca="false">1_Data_EDA!L2954</f>
        <v>12</v>
      </c>
      <c r="G2953" s="8" t="n">
        <f aca="false">1_Data_EDA!M2954</f>
        <v>0.050000001</v>
      </c>
      <c r="H2953" s="6" t="n">
        <f aca="false">IF(1_Data_EDA!B2954="First Class",1,0)</f>
        <v>0</v>
      </c>
      <c r="I2953" s="6" t="n">
        <f aca="false">IF(1_Data_EDA!B2954="Second Class",1,0)</f>
        <v>1</v>
      </c>
      <c r="J2953" s="6" t="n">
        <f aca="false">IF(1_Data_EDA!B2954="Same Day",1,0)</f>
        <v>0</v>
      </c>
      <c r="K2953" s="6" t="n">
        <f aca="false">IF(1_Data_EDA!C2954="Corporate",1,0)</f>
        <v>0</v>
      </c>
      <c r="L2953" s="6" t="n">
        <f aca="false">IF(1_Data_EDA!C2954="Home Office",1,0)</f>
        <v>1</v>
      </c>
      <c r="M2953" s="6" t="n">
        <f aca="false">IF(1_Data_EDA!D2954="Europe",1,0)</f>
        <v>0</v>
      </c>
      <c r="N2953" s="6" t="n">
        <f aca="false">IF(1_Data_EDA!D2954="LATAM",1,0)</f>
        <v>0</v>
      </c>
      <c r="O2953" s="6" t="n">
        <f aca="false">IF(1_Data_EDA!D2954="Pacific Asia",1,0)</f>
        <v>0</v>
      </c>
      <c r="P2953" s="6" t="n">
        <f aca="false">IF(1_Data_EDA!D2954="USCA",1,0)</f>
        <v>0</v>
      </c>
      <c r="Q2953" s="6" t="n">
        <f aca="false">IF(C2953&gt;MEDIAN(C$5:C$8004),1,0)</f>
        <v>0</v>
      </c>
      <c r="R2953" s="6" t="n">
        <f aca="false">IF(D2953&gt;2,1,0)</f>
        <v>1</v>
      </c>
    </row>
    <row r="2954" customFormat="false" ht="15" hidden="false" customHeight="true" outlineLevel="0" collapsed="false">
      <c r="A2954" s="6" t="n">
        <f aca="false">1_Data_EDA!O2955</f>
        <v>0</v>
      </c>
      <c r="B2954" s="6" t="n">
        <f aca="false">1_Data_EDA!H2955</f>
        <v>4</v>
      </c>
      <c r="C2954" s="7" t="n">
        <f aca="false">1_Data_EDA!I2955</f>
        <v>49.97999954</v>
      </c>
      <c r="D2954" s="6" t="n">
        <f aca="false">1_Data_EDA!J2955</f>
        <v>5</v>
      </c>
      <c r="E2954" s="7" t="n">
        <f aca="false">1_Data_EDA!K2955</f>
        <v>249.8999939</v>
      </c>
      <c r="F2954" s="7" t="n">
        <f aca="false">1_Data_EDA!L2955</f>
        <v>62.47999954</v>
      </c>
      <c r="G2954" s="8" t="n">
        <f aca="false">1_Data_EDA!M2955</f>
        <v>0.25</v>
      </c>
      <c r="H2954" s="6" t="n">
        <f aca="false">IF(1_Data_EDA!B2955="First Class",1,0)</f>
        <v>0</v>
      </c>
      <c r="I2954" s="6" t="n">
        <f aca="false">IF(1_Data_EDA!B2955="Second Class",1,0)</f>
        <v>0</v>
      </c>
      <c r="J2954" s="6" t="n">
        <f aca="false">IF(1_Data_EDA!B2955="Same Day",1,0)</f>
        <v>0</v>
      </c>
      <c r="K2954" s="6" t="n">
        <f aca="false">IF(1_Data_EDA!C2955="Corporate",1,0)</f>
        <v>0</v>
      </c>
      <c r="L2954" s="6" t="n">
        <f aca="false">IF(1_Data_EDA!C2955="Home Office",1,0)</f>
        <v>0</v>
      </c>
      <c r="M2954" s="6" t="n">
        <f aca="false">IF(1_Data_EDA!D2955="Europe",1,0)</f>
        <v>0</v>
      </c>
      <c r="N2954" s="6" t="n">
        <f aca="false">IF(1_Data_EDA!D2955="LATAM",1,0)</f>
        <v>0</v>
      </c>
      <c r="O2954" s="6" t="n">
        <f aca="false">IF(1_Data_EDA!D2955="Pacific Asia",1,0)</f>
        <v>0</v>
      </c>
      <c r="P2954" s="6" t="n">
        <f aca="false">IF(1_Data_EDA!D2955="USCA",1,0)</f>
        <v>1</v>
      </c>
      <c r="Q2954" s="6" t="n">
        <f aca="false">IF(C2954&gt;MEDIAN(C$5:C$8004),1,0)</f>
        <v>0</v>
      </c>
      <c r="R2954" s="6" t="n">
        <f aca="false">IF(D2954&gt;2,1,0)</f>
        <v>1</v>
      </c>
    </row>
    <row r="2955" customFormat="false" ht="15" hidden="false" customHeight="true" outlineLevel="0" collapsed="false">
      <c r="A2955" s="6" t="n">
        <f aca="false">1_Data_EDA!O2956</f>
        <v>0</v>
      </c>
      <c r="B2955" s="6" t="n">
        <f aca="false">1_Data_EDA!H2956</f>
        <v>4</v>
      </c>
      <c r="C2955" s="7" t="n">
        <f aca="false">1_Data_EDA!I2956</f>
        <v>210.8500061</v>
      </c>
      <c r="D2955" s="6" t="n">
        <f aca="false">1_Data_EDA!J2956</f>
        <v>1</v>
      </c>
      <c r="E2955" s="7" t="n">
        <f aca="false">1_Data_EDA!K2956</f>
        <v>210.8500061</v>
      </c>
      <c r="F2955" s="7" t="n">
        <f aca="false">1_Data_EDA!L2956</f>
        <v>18.97999954</v>
      </c>
      <c r="G2955" s="8" t="n">
        <f aca="false">1_Data_EDA!M2956</f>
        <v>0.090000004</v>
      </c>
      <c r="H2955" s="6" t="n">
        <f aca="false">IF(1_Data_EDA!B2956="First Class",1,0)</f>
        <v>0</v>
      </c>
      <c r="I2955" s="6" t="n">
        <f aca="false">IF(1_Data_EDA!B2956="Second Class",1,0)</f>
        <v>0</v>
      </c>
      <c r="J2955" s="6" t="n">
        <f aca="false">IF(1_Data_EDA!B2956="Same Day",1,0)</f>
        <v>0</v>
      </c>
      <c r="K2955" s="6" t="n">
        <f aca="false">IF(1_Data_EDA!C2956="Corporate",1,0)</f>
        <v>1</v>
      </c>
      <c r="L2955" s="6" t="n">
        <f aca="false">IF(1_Data_EDA!C2956="Home Office",1,0)</f>
        <v>0</v>
      </c>
      <c r="M2955" s="6" t="n">
        <f aca="false">IF(1_Data_EDA!D2956="Europe",1,0)</f>
        <v>0</v>
      </c>
      <c r="N2955" s="6" t="n">
        <f aca="false">IF(1_Data_EDA!D2956="LATAM",1,0)</f>
        <v>0</v>
      </c>
      <c r="O2955" s="6" t="n">
        <f aca="false">IF(1_Data_EDA!D2956="Pacific Asia",1,0)</f>
        <v>1</v>
      </c>
      <c r="P2955" s="6" t="n">
        <f aca="false">IF(1_Data_EDA!D2956="USCA",1,0)</f>
        <v>0</v>
      </c>
      <c r="Q2955" s="6" t="n">
        <f aca="false">IF(C2955&gt;MEDIAN(C$5:C$8004),1,0)</f>
        <v>1</v>
      </c>
      <c r="R2955" s="6" t="n">
        <f aca="false">IF(D2955&gt;2,1,0)</f>
        <v>0</v>
      </c>
    </row>
    <row r="2956" customFormat="false" ht="15" hidden="false" customHeight="true" outlineLevel="0" collapsed="false">
      <c r="A2956" s="6" t="n">
        <f aca="false">1_Data_EDA!O2957</f>
        <v>1</v>
      </c>
      <c r="B2956" s="6" t="n">
        <f aca="false">1_Data_EDA!H2957</f>
        <v>1</v>
      </c>
      <c r="C2956" s="7" t="n">
        <f aca="false">1_Data_EDA!I2957</f>
        <v>59.99000168</v>
      </c>
      <c r="D2956" s="6" t="n">
        <f aca="false">1_Data_EDA!J2957</f>
        <v>5</v>
      </c>
      <c r="E2956" s="7" t="n">
        <f aca="false">1_Data_EDA!K2957</f>
        <v>299.9500122</v>
      </c>
      <c r="F2956" s="7" t="n">
        <f aca="false">1_Data_EDA!L2957</f>
        <v>12</v>
      </c>
      <c r="G2956" s="8" t="n">
        <f aca="false">1_Data_EDA!M2957</f>
        <v>0.039999999</v>
      </c>
      <c r="H2956" s="6" t="n">
        <f aca="false">IF(1_Data_EDA!B2957="First Class",1,0)</f>
        <v>1</v>
      </c>
      <c r="I2956" s="6" t="n">
        <f aca="false">IF(1_Data_EDA!B2957="Second Class",1,0)</f>
        <v>0</v>
      </c>
      <c r="J2956" s="6" t="n">
        <f aca="false">IF(1_Data_EDA!B2957="Same Day",1,0)</f>
        <v>0</v>
      </c>
      <c r="K2956" s="6" t="n">
        <f aca="false">IF(1_Data_EDA!C2957="Corporate",1,0)</f>
        <v>1</v>
      </c>
      <c r="L2956" s="6" t="n">
        <f aca="false">IF(1_Data_EDA!C2957="Home Office",1,0)</f>
        <v>0</v>
      </c>
      <c r="M2956" s="6" t="n">
        <f aca="false">IF(1_Data_EDA!D2957="Europe",1,0)</f>
        <v>1</v>
      </c>
      <c r="N2956" s="6" t="n">
        <f aca="false">IF(1_Data_EDA!D2957="LATAM",1,0)</f>
        <v>0</v>
      </c>
      <c r="O2956" s="6" t="n">
        <f aca="false">IF(1_Data_EDA!D2957="Pacific Asia",1,0)</f>
        <v>0</v>
      </c>
      <c r="P2956" s="6" t="n">
        <f aca="false">IF(1_Data_EDA!D2957="USCA",1,0)</f>
        <v>0</v>
      </c>
      <c r="Q2956" s="6" t="n">
        <f aca="false">IF(C2956&gt;MEDIAN(C$5:C$8004),1,0)</f>
        <v>0</v>
      </c>
      <c r="R2956" s="6" t="n">
        <f aca="false">IF(D2956&gt;2,1,0)</f>
        <v>1</v>
      </c>
    </row>
    <row r="2957" customFormat="false" ht="15" hidden="false" customHeight="true" outlineLevel="0" collapsed="false">
      <c r="A2957" s="6" t="n">
        <f aca="false">1_Data_EDA!O2958</f>
        <v>1</v>
      </c>
      <c r="B2957" s="6" t="n">
        <f aca="false">1_Data_EDA!H2958</f>
        <v>4</v>
      </c>
      <c r="C2957" s="7" t="n">
        <f aca="false">1_Data_EDA!I2958</f>
        <v>299.980011</v>
      </c>
      <c r="D2957" s="6" t="n">
        <f aca="false">1_Data_EDA!J2958</f>
        <v>1</v>
      </c>
      <c r="E2957" s="7" t="n">
        <f aca="false">1_Data_EDA!K2958</f>
        <v>299.980011</v>
      </c>
      <c r="F2957" s="7" t="n">
        <f aca="false">1_Data_EDA!L2958</f>
        <v>75</v>
      </c>
      <c r="G2957" s="8" t="n">
        <f aca="false">1_Data_EDA!M2958</f>
        <v>0.25</v>
      </c>
      <c r="H2957" s="6" t="n">
        <f aca="false">IF(1_Data_EDA!B2958="First Class",1,0)</f>
        <v>0</v>
      </c>
      <c r="I2957" s="6" t="n">
        <f aca="false">IF(1_Data_EDA!B2958="Second Class",1,0)</f>
        <v>0</v>
      </c>
      <c r="J2957" s="6" t="n">
        <f aca="false">IF(1_Data_EDA!B2958="Same Day",1,0)</f>
        <v>0</v>
      </c>
      <c r="K2957" s="6" t="n">
        <f aca="false">IF(1_Data_EDA!C2958="Corporate",1,0)</f>
        <v>0</v>
      </c>
      <c r="L2957" s="6" t="n">
        <f aca="false">IF(1_Data_EDA!C2958="Home Office",1,0)</f>
        <v>0</v>
      </c>
      <c r="M2957" s="6" t="n">
        <f aca="false">IF(1_Data_EDA!D2958="Europe",1,0)</f>
        <v>0</v>
      </c>
      <c r="N2957" s="6" t="n">
        <f aca="false">IF(1_Data_EDA!D2958="LATAM",1,0)</f>
        <v>1</v>
      </c>
      <c r="O2957" s="6" t="n">
        <f aca="false">IF(1_Data_EDA!D2958="Pacific Asia",1,0)</f>
        <v>0</v>
      </c>
      <c r="P2957" s="6" t="n">
        <f aca="false">IF(1_Data_EDA!D2958="USCA",1,0)</f>
        <v>0</v>
      </c>
      <c r="Q2957" s="6" t="n">
        <f aca="false">IF(C2957&gt;MEDIAN(C$5:C$8004),1,0)</f>
        <v>1</v>
      </c>
      <c r="R2957" s="6" t="n">
        <f aca="false">IF(D2957&gt;2,1,0)</f>
        <v>0</v>
      </c>
    </row>
    <row r="2958" customFormat="false" ht="15" hidden="false" customHeight="true" outlineLevel="0" collapsed="false">
      <c r="A2958" s="6" t="n">
        <f aca="false">1_Data_EDA!O2959</f>
        <v>0</v>
      </c>
      <c r="B2958" s="6" t="n">
        <f aca="false">1_Data_EDA!H2959</f>
        <v>4</v>
      </c>
      <c r="C2958" s="7" t="n">
        <f aca="false">1_Data_EDA!I2959</f>
        <v>299.980011</v>
      </c>
      <c r="D2958" s="6" t="n">
        <f aca="false">1_Data_EDA!J2959</f>
        <v>1</v>
      </c>
      <c r="E2958" s="7" t="n">
        <f aca="false">1_Data_EDA!K2959</f>
        <v>299.980011</v>
      </c>
      <c r="F2958" s="7" t="n">
        <f aca="false">1_Data_EDA!L2959</f>
        <v>48</v>
      </c>
      <c r="G2958" s="8" t="n">
        <f aca="false">1_Data_EDA!M2959</f>
        <v>0.159999996</v>
      </c>
      <c r="H2958" s="6" t="n">
        <f aca="false">IF(1_Data_EDA!B2959="First Class",1,0)</f>
        <v>0</v>
      </c>
      <c r="I2958" s="6" t="n">
        <f aca="false">IF(1_Data_EDA!B2959="Second Class",1,0)</f>
        <v>0</v>
      </c>
      <c r="J2958" s="6" t="n">
        <f aca="false">IF(1_Data_EDA!B2959="Same Day",1,0)</f>
        <v>0</v>
      </c>
      <c r="K2958" s="6" t="n">
        <f aca="false">IF(1_Data_EDA!C2959="Corporate",1,0)</f>
        <v>0</v>
      </c>
      <c r="L2958" s="6" t="n">
        <f aca="false">IF(1_Data_EDA!C2959="Home Office",1,0)</f>
        <v>1</v>
      </c>
      <c r="M2958" s="6" t="n">
        <f aca="false">IF(1_Data_EDA!D2959="Europe",1,0)</f>
        <v>0</v>
      </c>
      <c r="N2958" s="6" t="n">
        <f aca="false">IF(1_Data_EDA!D2959="LATAM",1,0)</f>
        <v>0</v>
      </c>
      <c r="O2958" s="6" t="n">
        <f aca="false">IF(1_Data_EDA!D2959="Pacific Asia",1,0)</f>
        <v>0</v>
      </c>
      <c r="P2958" s="6" t="n">
        <f aca="false">IF(1_Data_EDA!D2959="USCA",1,0)</f>
        <v>1</v>
      </c>
      <c r="Q2958" s="6" t="n">
        <f aca="false">IF(C2958&gt;MEDIAN(C$5:C$8004),1,0)</f>
        <v>1</v>
      </c>
      <c r="R2958" s="6" t="n">
        <f aca="false">IF(D2958&gt;2,1,0)</f>
        <v>0</v>
      </c>
    </row>
    <row r="2959" customFormat="false" ht="15" hidden="false" customHeight="true" outlineLevel="0" collapsed="false">
      <c r="A2959" s="6" t="n">
        <f aca="false">1_Data_EDA!O2960</f>
        <v>0</v>
      </c>
      <c r="B2959" s="6" t="n">
        <f aca="false">1_Data_EDA!H2960</f>
        <v>4</v>
      </c>
      <c r="C2959" s="7" t="n">
        <f aca="false">1_Data_EDA!I2960</f>
        <v>59.99000168</v>
      </c>
      <c r="D2959" s="6" t="n">
        <f aca="false">1_Data_EDA!J2960</f>
        <v>2</v>
      </c>
      <c r="E2959" s="7" t="n">
        <f aca="false">1_Data_EDA!K2960</f>
        <v>119.9800034</v>
      </c>
      <c r="F2959" s="7" t="n">
        <f aca="false">1_Data_EDA!L2960</f>
        <v>15.60000038</v>
      </c>
      <c r="G2959" s="8" t="n">
        <f aca="false">1_Data_EDA!M2960</f>
        <v>0.129999995</v>
      </c>
      <c r="H2959" s="6" t="n">
        <f aca="false">IF(1_Data_EDA!B2960="First Class",1,0)</f>
        <v>0</v>
      </c>
      <c r="I2959" s="6" t="n">
        <f aca="false">IF(1_Data_EDA!B2960="Second Class",1,0)</f>
        <v>0</v>
      </c>
      <c r="J2959" s="6" t="n">
        <f aca="false">IF(1_Data_EDA!B2960="Same Day",1,0)</f>
        <v>0</v>
      </c>
      <c r="K2959" s="6" t="n">
        <f aca="false">IF(1_Data_EDA!C2960="Corporate",1,0)</f>
        <v>0</v>
      </c>
      <c r="L2959" s="6" t="n">
        <f aca="false">IF(1_Data_EDA!C2960="Home Office",1,0)</f>
        <v>0</v>
      </c>
      <c r="M2959" s="6" t="n">
        <f aca="false">IF(1_Data_EDA!D2960="Europe",1,0)</f>
        <v>0</v>
      </c>
      <c r="N2959" s="6" t="n">
        <f aca="false">IF(1_Data_EDA!D2960="LATAM",1,0)</f>
        <v>0</v>
      </c>
      <c r="O2959" s="6" t="n">
        <f aca="false">IF(1_Data_EDA!D2960="Pacific Asia",1,0)</f>
        <v>1</v>
      </c>
      <c r="P2959" s="6" t="n">
        <f aca="false">IF(1_Data_EDA!D2960="USCA",1,0)</f>
        <v>0</v>
      </c>
      <c r="Q2959" s="6" t="n">
        <f aca="false">IF(C2959&gt;MEDIAN(C$5:C$8004),1,0)</f>
        <v>0</v>
      </c>
      <c r="R2959" s="6" t="n">
        <f aca="false">IF(D2959&gt;2,1,0)</f>
        <v>0</v>
      </c>
    </row>
    <row r="2960" customFormat="false" ht="15" hidden="false" customHeight="true" outlineLevel="0" collapsed="false">
      <c r="A2960" s="6" t="n">
        <f aca="false">1_Data_EDA!O2961</f>
        <v>1</v>
      </c>
      <c r="B2960" s="6" t="n">
        <f aca="false">1_Data_EDA!H2961</f>
        <v>2</v>
      </c>
      <c r="C2960" s="7" t="n">
        <f aca="false">1_Data_EDA!I2961</f>
        <v>399.980011</v>
      </c>
      <c r="D2960" s="6" t="n">
        <f aca="false">1_Data_EDA!J2961</f>
        <v>1</v>
      </c>
      <c r="E2960" s="7" t="n">
        <f aca="false">1_Data_EDA!K2961</f>
        <v>399.980011</v>
      </c>
      <c r="F2960" s="7" t="n">
        <f aca="false">1_Data_EDA!L2961</f>
        <v>16</v>
      </c>
      <c r="G2960" s="8" t="n">
        <f aca="false">1_Data_EDA!M2961</f>
        <v>0.039999999</v>
      </c>
      <c r="H2960" s="6" t="n">
        <f aca="false">IF(1_Data_EDA!B2961="First Class",1,0)</f>
        <v>0</v>
      </c>
      <c r="I2960" s="6" t="n">
        <f aca="false">IF(1_Data_EDA!B2961="Second Class",1,0)</f>
        <v>1</v>
      </c>
      <c r="J2960" s="6" t="n">
        <f aca="false">IF(1_Data_EDA!B2961="Same Day",1,0)</f>
        <v>0</v>
      </c>
      <c r="K2960" s="6" t="n">
        <f aca="false">IF(1_Data_EDA!C2961="Corporate",1,0)</f>
        <v>1</v>
      </c>
      <c r="L2960" s="6" t="n">
        <f aca="false">IF(1_Data_EDA!C2961="Home Office",1,0)</f>
        <v>0</v>
      </c>
      <c r="M2960" s="6" t="n">
        <f aca="false">IF(1_Data_EDA!D2961="Europe",1,0)</f>
        <v>0</v>
      </c>
      <c r="N2960" s="6" t="n">
        <f aca="false">IF(1_Data_EDA!D2961="LATAM",1,0)</f>
        <v>1</v>
      </c>
      <c r="O2960" s="6" t="n">
        <f aca="false">IF(1_Data_EDA!D2961="Pacific Asia",1,0)</f>
        <v>0</v>
      </c>
      <c r="P2960" s="6" t="n">
        <f aca="false">IF(1_Data_EDA!D2961="USCA",1,0)</f>
        <v>0</v>
      </c>
      <c r="Q2960" s="6" t="n">
        <f aca="false">IF(C2960&gt;MEDIAN(C$5:C$8004),1,0)</f>
        <v>1</v>
      </c>
      <c r="R2960" s="6" t="n">
        <f aca="false">IF(D2960&gt;2,1,0)</f>
        <v>0</v>
      </c>
    </row>
    <row r="2961" customFormat="false" ht="15" hidden="false" customHeight="true" outlineLevel="0" collapsed="false">
      <c r="A2961" s="6" t="n">
        <f aca="false">1_Data_EDA!O2962</f>
        <v>0</v>
      </c>
      <c r="B2961" s="6" t="n">
        <f aca="false">1_Data_EDA!H2962</f>
        <v>4</v>
      </c>
      <c r="C2961" s="7" t="n">
        <f aca="false">1_Data_EDA!I2962</f>
        <v>49.97999954</v>
      </c>
      <c r="D2961" s="6" t="n">
        <f aca="false">1_Data_EDA!J2962</f>
        <v>4</v>
      </c>
      <c r="E2961" s="7" t="n">
        <f aca="false">1_Data_EDA!K2962</f>
        <v>199.9199982</v>
      </c>
      <c r="F2961" s="7" t="n">
        <f aca="false">1_Data_EDA!L2962</f>
        <v>19.98999977</v>
      </c>
      <c r="G2961" s="8" t="n">
        <f aca="false">1_Data_EDA!M2962</f>
        <v>0.100000001</v>
      </c>
      <c r="H2961" s="6" t="n">
        <f aca="false">IF(1_Data_EDA!B2962="First Class",1,0)</f>
        <v>0</v>
      </c>
      <c r="I2961" s="6" t="n">
        <f aca="false">IF(1_Data_EDA!B2962="Second Class",1,0)</f>
        <v>0</v>
      </c>
      <c r="J2961" s="6" t="n">
        <f aca="false">IF(1_Data_EDA!B2962="Same Day",1,0)</f>
        <v>0</v>
      </c>
      <c r="K2961" s="6" t="n">
        <f aca="false">IF(1_Data_EDA!C2962="Corporate",1,0)</f>
        <v>1</v>
      </c>
      <c r="L2961" s="6" t="n">
        <f aca="false">IF(1_Data_EDA!C2962="Home Office",1,0)</f>
        <v>0</v>
      </c>
      <c r="M2961" s="6" t="n">
        <f aca="false">IF(1_Data_EDA!D2962="Europe",1,0)</f>
        <v>0</v>
      </c>
      <c r="N2961" s="6" t="n">
        <f aca="false">IF(1_Data_EDA!D2962="LATAM",1,0)</f>
        <v>0</v>
      </c>
      <c r="O2961" s="6" t="n">
        <f aca="false">IF(1_Data_EDA!D2962="Pacific Asia",1,0)</f>
        <v>0</v>
      </c>
      <c r="P2961" s="6" t="n">
        <f aca="false">IF(1_Data_EDA!D2962="USCA",1,0)</f>
        <v>0</v>
      </c>
      <c r="Q2961" s="6" t="n">
        <f aca="false">IF(C2961&gt;MEDIAN(C$5:C$8004),1,0)</f>
        <v>0</v>
      </c>
      <c r="R2961" s="6" t="n">
        <f aca="false">IF(D2961&gt;2,1,0)</f>
        <v>1</v>
      </c>
    </row>
    <row r="2962" customFormat="false" ht="15" hidden="false" customHeight="true" outlineLevel="0" collapsed="false">
      <c r="A2962" s="6" t="n">
        <f aca="false">1_Data_EDA!O2963</f>
        <v>1</v>
      </c>
      <c r="B2962" s="6" t="n">
        <f aca="false">1_Data_EDA!H2963</f>
        <v>4</v>
      </c>
      <c r="C2962" s="7" t="n">
        <f aca="false">1_Data_EDA!I2963</f>
        <v>49.97999954</v>
      </c>
      <c r="D2962" s="6" t="n">
        <f aca="false">1_Data_EDA!J2963</f>
        <v>5</v>
      </c>
      <c r="E2962" s="7" t="n">
        <f aca="false">1_Data_EDA!K2963</f>
        <v>249.8999939</v>
      </c>
      <c r="F2962" s="7" t="n">
        <f aca="false">1_Data_EDA!L2963</f>
        <v>10</v>
      </c>
      <c r="G2962" s="8" t="n">
        <f aca="false">1_Data_EDA!M2963</f>
        <v>0.039999999</v>
      </c>
      <c r="H2962" s="6" t="n">
        <f aca="false">IF(1_Data_EDA!B2963="First Class",1,0)</f>
        <v>0</v>
      </c>
      <c r="I2962" s="6" t="n">
        <f aca="false">IF(1_Data_EDA!B2963="Second Class",1,0)</f>
        <v>0</v>
      </c>
      <c r="J2962" s="6" t="n">
        <f aca="false">IF(1_Data_EDA!B2963="Same Day",1,0)</f>
        <v>0</v>
      </c>
      <c r="K2962" s="6" t="n">
        <f aca="false">IF(1_Data_EDA!C2963="Corporate",1,0)</f>
        <v>0</v>
      </c>
      <c r="L2962" s="6" t="n">
        <f aca="false">IF(1_Data_EDA!C2963="Home Office",1,0)</f>
        <v>1</v>
      </c>
      <c r="M2962" s="6" t="n">
        <f aca="false">IF(1_Data_EDA!D2963="Europe",1,0)</f>
        <v>0</v>
      </c>
      <c r="N2962" s="6" t="n">
        <f aca="false">IF(1_Data_EDA!D2963="LATAM",1,0)</f>
        <v>0</v>
      </c>
      <c r="O2962" s="6" t="n">
        <f aca="false">IF(1_Data_EDA!D2963="Pacific Asia",1,0)</f>
        <v>1</v>
      </c>
      <c r="P2962" s="6" t="n">
        <f aca="false">IF(1_Data_EDA!D2963="USCA",1,0)</f>
        <v>0</v>
      </c>
      <c r="Q2962" s="6" t="n">
        <f aca="false">IF(C2962&gt;MEDIAN(C$5:C$8004),1,0)</f>
        <v>0</v>
      </c>
      <c r="R2962" s="6" t="n">
        <f aca="false">IF(D2962&gt;2,1,0)</f>
        <v>1</v>
      </c>
    </row>
    <row r="2963" customFormat="false" ht="15" hidden="false" customHeight="true" outlineLevel="0" collapsed="false">
      <c r="A2963" s="6" t="n">
        <f aca="false">1_Data_EDA!O2964</f>
        <v>1</v>
      </c>
      <c r="B2963" s="6" t="n">
        <f aca="false">1_Data_EDA!H2964</f>
        <v>2</v>
      </c>
      <c r="C2963" s="7" t="n">
        <f aca="false">1_Data_EDA!I2964</f>
        <v>59.99000168</v>
      </c>
      <c r="D2963" s="6" t="n">
        <f aca="false">1_Data_EDA!J2964</f>
        <v>3</v>
      </c>
      <c r="E2963" s="7" t="n">
        <f aca="false">1_Data_EDA!K2964</f>
        <v>179.9700012</v>
      </c>
      <c r="F2963" s="7" t="n">
        <f aca="false">1_Data_EDA!L2964</f>
        <v>23.39999962</v>
      </c>
      <c r="G2963" s="8" t="n">
        <f aca="false">1_Data_EDA!M2964</f>
        <v>0.129999995</v>
      </c>
      <c r="H2963" s="6" t="n">
        <f aca="false">IF(1_Data_EDA!B2964="First Class",1,0)</f>
        <v>0</v>
      </c>
      <c r="I2963" s="6" t="n">
        <f aca="false">IF(1_Data_EDA!B2964="Second Class",1,0)</f>
        <v>1</v>
      </c>
      <c r="J2963" s="6" t="n">
        <f aca="false">IF(1_Data_EDA!B2964="Same Day",1,0)</f>
        <v>0</v>
      </c>
      <c r="K2963" s="6" t="n">
        <f aca="false">IF(1_Data_EDA!C2964="Corporate",1,0)</f>
        <v>0</v>
      </c>
      <c r="L2963" s="6" t="n">
        <f aca="false">IF(1_Data_EDA!C2964="Home Office",1,0)</f>
        <v>1</v>
      </c>
      <c r="M2963" s="6" t="n">
        <f aca="false">IF(1_Data_EDA!D2964="Europe",1,0)</f>
        <v>1</v>
      </c>
      <c r="N2963" s="6" t="n">
        <f aca="false">IF(1_Data_EDA!D2964="LATAM",1,0)</f>
        <v>0</v>
      </c>
      <c r="O2963" s="6" t="n">
        <f aca="false">IF(1_Data_EDA!D2964="Pacific Asia",1,0)</f>
        <v>0</v>
      </c>
      <c r="P2963" s="6" t="n">
        <f aca="false">IF(1_Data_EDA!D2964="USCA",1,0)</f>
        <v>0</v>
      </c>
      <c r="Q2963" s="6" t="n">
        <f aca="false">IF(C2963&gt;MEDIAN(C$5:C$8004),1,0)</f>
        <v>0</v>
      </c>
      <c r="R2963" s="6" t="n">
        <f aca="false">IF(D2963&gt;2,1,0)</f>
        <v>1</v>
      </c>
    </row>
    <row r="2964" customFormat="false" ht="15" hidden="false" customHeight="true" outlineLevel="0" collapsed="false">
      <c r="A2964" s="6" t="n">
        <f aca="false">1_Data_EDA!O2965</f>
        <v>0</v>
      </c>
      <c r="B2964" s="6" t="n">
        <f aca="false">1_Data_EDA!H2965</f>
        <v>4</v>
      </c>
      <c r="C2964" s="7" t="n">
        <f aca="false">1_Data_EDA!I2965</f>
        <v>59.99000168</v>
      </c>
      <c r="D2964" s="6" t="n">
        <f aca="false">1_Data_EDA!J2965</f>
        <v>3</v>
      </c>
      <c r="E2964" s="7" t="n">
        <f aca="false">1_Data_EDA!K2965</f>
        <v>179.9700012</v>
      </c>
      <c r="F2964" s="7" t="n">
        <f aca="false">1_Data_EDA!L2965</f>
        <v>27</v>
      </c>
      <c r="G2964" s="8" t="n">
        <f aca="false">1_Data_EDA!M2965</f>
        <v>0.150000006</v>
      </c>
      <c r="H2964" s="6" t="n">
        <f aca="false">IF(1_Data_EDA!B2965="First Class",1,0)</f>
        <v>0</v>
      </c>
      <c r="I2964" s="6" t="n">
        <f aca="false">IF(1_Data_EDA!B2965="Second Class",1,0)</f>
        <v>0</v>
      </c>
      <c r="J2964" s="6" t="n">
        <f aca="false">IF(1_Data_EDA!B2965="Same Day",1,0)</f>
        <v>0</v>
      </c>
      <c r="K2964" s="6" t="n">
        <f aca="false">IF(1_Data_EDA!C2965="Corporate",1,0)</f>
        <v>0</v>
      </c>
      <c r="L2964" s="6" t="n">
        <f aca="false">IF(1_Data_EDA!C2965="Home Office",1,0)</f>
        <v>0</v>
      </c>
      <c r="M2964" s="6" t="n">
        <f aca="false">IF(1_Data_EDA!D2965="Europe",1,0)</f>
        <v>0</v>
      </c>
      <c r="N2964" s="6" t="n">
        <f aca="false">IF(1_Data_EDA!D2965="LATAM",1,0)</f>
        <v>0</v>
      </c>
      <c r="O2964" s="6" t="n">
        <f aca="false">IF(1_Data_EDA!D2965="Pacific Asia",1,0)</f>
        <v>1</v>
      </c>
      <c r="P2964" s="6" t="n">
        <f aca="false">IF(1_Data_EDA!D2965="USCA",1,0)</f>
        <v>0</v>
      </c>
      <c r="Q2964" s="6" t="n">
        <f aca="false">IF(C2964&gt;MEDIAN(C$5:C$8004),1,0)</f>
        <v>0</v>
      </c>
      <c r="R2964" s="6" t="n">
        <f aca="false">IF(D2964&gt;2,1,0)</f>
        <v>1</v>
      </c>
    </row>
    <row r="2965" customFormat="false" ht="15" hidden="false" customHeight="true" outlineLevel="0" collapsed="false">
      <c r="A2965" s="6" t="n">
        <f aca="false">1_Data_EDA!O2966</f>
        <v>1</v>
      </c>
      <c r="B2965" s="6" t="n">
        <f aca="false">1_Data_EDA!H2966</f>
        <v>4</v>
      </c>
      <c r="C2965" s="7" t="n">
        <f aca="false">1_Data_EDA!I2966</f>
        <v>199.9900055</v>
      </c>
      <c r="D2965" s="6" t="n">
        <f aca="false">1_Data_EDA!J2966</f>
        <v>1</v>
      </c>
      <c r="E2965" s="7" t="n">
        <f aca="false">1_Data_EDA!K2966</f>
        <v>199.9900055</v>
      </c>
      <c r="F2965" s="7" t="n">
        <f aca="false">1_Data_EDA!L2966</f>
        <v>11</v>
      </c>
      <c r="G2965" s="8" t="n">
        <f aca="false">1_Data_EDA!M2966</f>
        <v>0.059999999</v>
      </c>
      <c r="H2965" s="6" t="n">
        <f aca="false">IF(1_Data_EDA!B2966="First Class",1,0)</f>
        <v>0</v>
      </c>
      <c r="I2965" s="6" t="n">
        <f aca="false">IF(1_Data_EDA!B2966="Second Class",1,0)</f>
        <v>0</v>
      </c>
      <c r="J2965" s="6" t="n">
        <f aca="false">IF(1_Data_EDA!B2966="Same Day",1,0)</f>
        <v>0</v>
      </c>
      <c r="K2965" s="6" t="n">
        <f aca="false">IF(1_Data_EDA!C2966="Corporate",1,0)</f>
        <v>1</v>
      </c>
      <c r="L2965" s="6" t="n">
        <f aca="false">IF(1_Data_EDA!C2966="Home Office",1,0)</f>
        <v>0</v>
      </c>
      <c r="M2965" s="6" t="n">
        <f aca="false">IF(1_Data_EDA!D2966="Europe",1,0)</f>
        <v>0</v>
      </c>
      <c r="N2965" s="6" t="n">
        <f aca="false">IF(1_Data_EDA!D2966="LATAM",1,0)</f>
        <v>1</v>
      </c>
      <c r="O2965" s="6" t="n">
        <f aca="false">IF(1_Data_EDA!D2966="Pacific Asia",1,0)</f>
        <v>0</v>
      </c>
      <c r="P2965" s="6" t="n">
        <f aca="false">IF(1_Data_EDA!D2966="USCA",1,0)</f>
        <v>0</v>
      </c>
      <c r="Q2965" s="6" t="n">
        <f aca="false">IF(C2965&gt;MEDIAN(C$5:C$8004),1,0)</f>
        <v>1</v>
      </c>
      <c r="R2965" s="6" t="n">
        <f aca="false">IF(D2965&gt;2,1,0)</f>
        <v>0</v>
      </c>
    </row>
    <row r="2966" customFormat="false" ht="15" hidden="false" customHeight="true" outlineLevel="0" collapsed="false">
      <c r="A2966" s="6" t="n">
        <f aca="false">1_Data_EDA!O2967</f>
        <v>0</v>
      </c>
      <c r="B2966" s="6" t="n">
        <f aca="false">1_Data_EDA!H2967</f>
        <v>4</v>
      </c>
      <c r="C2966" s="7" t="n">
        <f aca="false">1_Data_EDA!I2967</f>
        <v>299.980011</v>
      </c>
      <c r="D2966" s="6" t="n">
        <f aca="false">1_Data_EDA!J2967</f>
        <v>1</v>
      </c>
      <c r="E2966" s="7" t="n">
        <f aca="false">1_Data_EDA!K2967</f>
        <v>299.980011</v>
      </c>
      <c r="F2966" s="7" t="n">
        <f aca="false">1_Data_EDA!L2967</f>
        <v>27</v>
      </c>
      <c r="G2966" s="8" t="n">
        <f aca="false">1_Data_EDA!M2967</f>
        <v>0.090000004</v>
      </c>
      <c r="H2966" s="6" t="n">
        <f aca="false">IF(1_Data_EDA!B2967="First Class",1,0)</f>
        <v>0</v>
      </c>
      <c r="I2966" s="6" t="n">
        <f aca="false">IF(1_Data_EDA!B2967="Second Class",1,0)</f>
        <v>0</v>
      </c>
      <c r="J2966" s="6" t="n">
        <f aca="false">IF(1_Data_EDA!B2967="Same Day",1,0)</f>
        <v>0</v>
      </c>
      <c r="K2966" s="6" t="n">
        <f aca="false">IF(1_Data_EDA!C2967="Corporate",1,0)</f>
        <v>1</v>
      </c>
      <c r="L2966" s="6" t="n">
        <f aca="false">IF(1_Data_EDA!C2967="Home Office",1,0)</f>
        <v>0</v>
      </c>
      <c r="M2966" s="6" t="n">
        <f aca="false">IF(1_Data_EDA!D2967="Europe",1,0)</f>
        <v>0</v>
      </c>
      <c r="N2966" s="6" t="n">
        <f aca="false">IF(1_Data_EDA!D2967="LATAM",1,0)</f>
        <v>0</v>
      </c>
      <c r="O2966" s="6" t="n">
        <f aca="false">IF(1_Data_EDA!D2967="Pacific Asia",1,0)</f>
        <v>0</v>
      </c>
      <c r="P2966" s="6" t="n">
        <f aca="false">IF(1_Data_EDA!D2967="USCA",1,0)</f>
        <v>0</v>
      </c>
      <c r="Q2966" s="6" t="n">
        <f aca="false">IF(C2966&gt;MEDIAN(C$5:C$8004),1,0)</f>
        <v>1</v>
      </c>
      <c r="R2966" s="6" t="n">
        <f aca="false">IF(D2966&gt;2,1,0)</f>
        <v>0</v>
      </c>
    </row>
    <row r="2967" customFormat="false" ht="15" hidden="false" customHeight="true" outlineLevel="0" collapsed="false">
      <c r="A2967" s="6" t="n">
        <f aca="false">1_Data_EDA!O2968</f>
        <v>1</v>
      </c>
      <c r="B2967" s="6" t="n">
        <f aca="false">1_Data_EDA!H2968</f>
        <v>1</v>
      </c>
      <c r="C2967" s="7" t="n">
        <f aca="false">1_Data_EDA!I2968</f>
        <v>30</v>
      </c>
      <c r="D2967" s="6" t="n">
        <f aca="false">1_Data_EDA!J2968</f>
        <v>3</v>
      </c>
      <c r="E2967" s="7" t="n">
        <f aca="false">1_Data_EDA!K2968</f>
        <v>90</v>
      </c>
      <c r="F2967" s="7" t="n">
        <f aca="false">1_Data_EDA!L2968</f>
        <v>4.5</v>
      </c>
      <c r="G2967" s="8" t="n">
        <f aca="false">1_Data_EDA!M2968</f>
        <v>0.050000001</v>
      </c>
      <c r="H2967" s="6" t="n">
        <f aca="false">IF(1_Data_EDA!B2968="First Class",1,0)</f>
        <v>1</v>
      </c>
      <c r="I2967" s="6" t="n">
        <f aca="false">IF(1_Data_EDA!B2968="Second Class",1,0)</f>
        <v>0</v>
      </c>
      <c r="J2967" s="6" t="n">
        <f aca="false">IF(1_Data_EDA!B2968="Same Day",1,0)</f>
        <v>0</v>
      </c>
      <c r="K2967" s="6" t="n">
        <f aca="false">IF(1_Data_EDA!C2968="Corporate",1,0)</f>
        <v>0</v>
      </c>
      <c r="L2967" s="6" t="n">
        <f aca="false">IF(1_Data_EDA!C2968="Home Office",1,0)</f>
        <v>1</v>
      </c>
      <c r="M2967" s="6" t="n">
        <f aca="false">IF(1_Data_EDA!D2968="Europe",1,0)</f>
        <v>0</v>
      </c>
      <c r="N2967" s="6" t="n">
        <f aca="false">IF(1_Data_EDA!D2968="LATAM",1,0)</f>
        <v>0</v>
      </c>
      <c r="O2967" s="6" t="n">
        <f aca="false">IF(1_Data_EDA!D2968="Pacific Asia",1,0)</f>
        <v>0</v>
      </c>
      <c r="P2967" s="6" t="n">
        <f aca="false">IF(1_Data_EDA!D2968="USCA",1,0)</f>
        <v>1</v>
      </c>
      <c r="Q2967" s="6" t="n">
        <f aca="false">IF(C2967&gt;MEDIAN(C$5:C$8004),1,0)</f>
        <v>0</v>
      </c>
      <c r="R2967" s="6" t="n">
        <f aca="false">IF(D2967&gt;2,1,0)</f>
        <v>1</v>
      </c>
    </row>
    <row r="2968" customFormat="false" ht="15" hidden="false" customHeight="true" outlineLevel="0" collapsed="false">
      <c r="A2968" s="6" t="n">
        <f aca="false">1_Data_EDA!O2969</f>
        <v>1</v>
      </c>
      <c r="B2968" s="6" t="n">
        <f aca="false">1_Data_EDA!H2969</f>
        <v>1</v>
      </c>
      <c r="C2968" s="7" t="n">
        <f aca="false">1_Data_EDA!I2969</f>
        <v>399.980011</v>
      </c>
      <c r="D2968" s="6" t="n">
        <f aca="false">1_Data_EDA!J2969</f>
        <v>1</v>
      </c>
      <c r="E2968" s="7" t="n">
        <f aca="false">1_Data_EDA!K2969</f>
        <v>399.980011</v>
      </c>
      <c r="F2968" s="7" t="n">
        <f aca="false">1_Data_EDA!L2969</f>
        <v>0</v>
      </c>
      <c r="G2968" s="8" t="n">
        <f aca="false">1_Data_EDA!M2969</f>
        <v>0</v>
      </c>
      <c r="H2968" s="6" t="n">
        <f aca="false">IF(1_Data_EDA!B2969="First Class",1,0)</f>
        <v>1</v>
      </c>
      <c r="I2968" s="6" t="n">
        <f aca="false">IF(1_Data_EDA!B2969="Second Class",1,0)</f>
        <v>0</v>
      </c>
      <c r="J2968" s="6" t="n">
        <f aca="false">IF(1_Data_EDA!B2969="Same Day",1,0)</f>
        <v>0</v>
      </c>
      <c r="K2968" s="6" t="n">
        <f aca="false">IF(1_Data_EDA!C2969="Corporate",1,0)</f>
        <v>0</v>
      </c>
      <c r="L2968" s="6" t="n">
        <f aca="false">IF(1_Data_EDA!C2969="Home Office",1,0)</f>
        <v>0</v>
      </c>
      <c r="M2968" s="6" t="n">
        <f aca="false">IF(1_Data_EDA!D2969="Europe",1,0)</f>
        <v>0</v>
      </c>
      <c r="N2968" s="6" t="n">
        <f aca="false">IF(1_Data_EDA!D2969="LATAM",1,0)</f>
        <v>0</v>
      </c>
      <c r="O2968" s="6" t="n">
        <f aca="false">IF(1_Data_EDA!D2969="Pacific Asia",1,0)</f>
        <v>0</v>
      </c>
      <c r="P2968" s="6" t="n">
        <f aca="false">IF(1_Data_EDA!D2969="USCA",1,0)</f>
        <v>1</v>
      </c>
      <c r="Q2968" s="6" t="n">
        <f aca="false">IF(C2968&gt;MEDIAN(C$5:C$8004),1,0)</f>
        <v>1</v>
      </c>
      <c r="R2968" s="6" t="n">
        <f aca="false">IF(D2968&gt;2,1,0)</f>
        <v>0</v>
      </c>
    </row>
    <row r="2969" customFormat="false" ht="15" hidden="false" customHeight="true" outlineLevel="0" collapsed="false">
      <c r="A2969" s="6" t="n">
        <f aca="false">1_Data_EDA!O2970</f>
        <v>1</v>
      </c>
      <c r="B2969" s="6" t="n">
        <f aca="false">1_Data_EDA!H2970</f>
        <v>1</v>
      </c>
      <c r="C2969" s="7" t="n">
        <f aca="false">1_Data_EDA!I2970</f>
        <v>399.980011</v>
      </c>
      <c r="D2969" s="6" t="n">
        <f aca="false">1_Data_EDA!J2970</f>
        <v>1</v>
      </c>
      <c r="E2969" s="7" t="n">
        <f aca="false">1_Data_EDA!K2970</f>
        <v>399.980011</v>
      </c>
      <c r="F2969" s="7" t="n">
        <f aca="false">1_Data_EDA!L2970</f>
        <v>12</v>
      </c>
      <c r="G2969" s="8" t="n">
        <f aca="false">1_Data_EDA!M2970</f>
        <v>0.029999999</v>
      </c>
      <c r="H2969" s="6" t="n">
        <f aca="false">IF(1_Data_EDA!B2970="First Class",1,0)</f>
        <v>1</v>
      </c>
      <c r="I2969" s="6" t="n">
        <f aca="false">IF(1_Data_EDA!B2970="Second Class",1,0)</f>
        <v>0</v>
      </c>
      <c r="J2969" s="6" t="n">
        <f aca="false">IF(1_Data_EDA!B2970="Same Day",1,0)</f>
        <v>0</v>
      </c>
      <c r="K2969" s="6" t="n">
        <f aca="false">IF(1_Data_EDA!C2970="Corporate",1,0)</f>
        <v>0</v>
      </c>
      <c r="L2969" s="6" t="n">
        <f aca="false">IF(1_Data_EDA!C2970="Home Office",1,0)</f>
        <v>1</v>
      </c>
      <c r="M2969" s="6" t="n">
        <f aca="false">IF(1_Data_EDA!D2970="Europe",1,0)</f>
        <v>0</v>
      </c>
      <c r="N2969" s="6" t="n">
        <f aca="false">IF(1_Data_EDA!D2970="LATAM",1,0)</f>
        <v>1</v>
      </c>
      <c r="O2969" s="6" t="n">
        <f aca="false">IF(1_Data_EDA!D2970="Pacific Asia",1,0)</f>
        <v>0</v>
      </c>
      <c r="P2969" s="6" t="n">
        <f aca="false">IF(1_Data_EDA!D2970="USCA",1,0)</f>
        <v>0</v>
      </c>
      <c r="Q2969" s="6" t="n">
        <f aca="false">IF(C2969&gt;MEDIAN(C$5:C$8004),1,0)</f>
        <v>1</v>
      </c>
      <c r="R2969" s="6" t="n">
        <f aca="false">IF(D2969&gt;2,1,0)</f>
        <v>0</v>
      </c>
    </row>
    <row r="2970" customFormat="false" ht="15" hidden="false" customHeight="true" outlineLevel="0" collapsed="false">
      <c r="A2970" s="6" t="n">
        <f aca="false">1_Data_EDA!O2971</f>
        <v>1</v>
      </c>
      <c r="B2970" s="6" t="n">
        <f aca="false">1_Data_EDA!H2971</f>
        <v>1</v>
      </c>
      <c r="C2970" s="7" t="n">
        <f aca="false">1_Data_EDA!I2971</f>
        <v>129.9900055</v>
      </c>
      <c r="D2970" s="6" t="n">
        <f aca="false">1_Data_EDA!J2971</f>
        <v>1</v>
      </c>
      <c r="E2970" s="7" t="n">
        <f aca="false">1_Data_EDA!K2971</f>
        <v>129.9900055</v>
      </c>
      <c r="F2970" s="7" t="n">
        <f aca="false">1_Data_EDA!L2971</f>
        <v>11.69999981</v>
      </c>
      <c r="G2970" s="8" t="n">
        <f aca="false">1_Data_EDA!M2971</f>
        <v>0.090000004</v>
      </c>
      <c r="H2970" s="6" t="n">
        <f aca="false">IF(1_Data_EDA!B2971="First Class",1,0)</f>
        <v>1</v>
      </c>
      <c r="I2970" s="6" t="n">
        <f aca="false">IF(1_Data_EDA!B2971="Second Class",1,0)</f>
        <v>0</v>
      </c>
      <c r="J2970" s="6" t="n">
        <f aca="false">IF(1_Data_EDA!B2971="Same Day",1,0)</f>
        <v>0</v>
      </c>
      <c r="K2970" s="6" t="n">
        <f aca="false">IF(1_Data_EDA!C2971="Corporate",1,0)</f>
        <v>1</v>
      </c>
      <c r="L2970" s="6" t="n">
        <f aca="false">IF(1_Data_EDA!C2971="Home Office",1,0)</f>
        <v>0</v>
      </c>
      <c r="M2970" s="6" t="n">
        <f aca="false">IF(1_Data_EDA!D2971="Europe",1,0)</f>
        <v>1</v>
      </c>
      <c r="N2970" s="6" t="n">
        <f aca="false">IF(1_Data_EDA!D2971="LATAM",1,0)</f>
        <v>0</v>
      </c>
      <c r="O2970" s="6" t="n">
        <f aca="false">IF(1_Data_EDA!D2971="Pacific Asia",1,0)</f>
        <v>0</v>
      </c>
      <c r="P2970" s="6" t="n">
        <f aca="false">IF(1_Data_EDA!D2971="USCA",1,0)</f>
        <v>0</v>
      </c>
      <c r="Q2970" s="6" t="n">
        <f aca="false">IF(C2970&gt;MEDIAN(C$5:C$8004),1,0)</f>
        <v>1</v>
      </c>
      <c r="R2970" s="6" t="n">
        <f aca="false">IF(D2970&gt;2,1,0)</f>
        <v>0</v>
      </c>
    </row>
    <row r="2971" customFormat="false" ht="15" hidden="false" customHeight="true" outlineLevel="0" collapsed="false">
      <c r="A2971" s="6" t="n">
        <f aca="false">1_Data_EDA!O2972</f>
        <v>0</v>
      </c>
      <c r="B2971" s="6" t="n">
        <f aca="false">1_Data_EDA!H2972</f>
        <v>4</v>
      </c>
      <c r="C2971" s="7" t="n">
        <f aca="false">1_Data_EDA!I2972</f>
        <v>50</v>
      </c>
      <c r="D2971" s="6" t="n">
        <f aca="false">1_Data_EDA!J2972</f>
        <v>1</v>
      </c>
      <c r="E2971" s="7" t="n">
        <f aca="false">1_Data_EDA!K2972</f>
        <v>50</v>
      </c>
      <c r="F2971" s="7" t="n">
        <f aca="false">1_Data_EDA!L2972</f>
        <v>5</v>
      </c>
      <c r="G2971" s="8" t="n">
        <f aca="false">1_Data_EDA!M2972</f>
        <v>0.100000001</v>
      </c>
      <c r="H2971" s="6" t="n">
        <f aca="false">IF(1_Data_EDA!B2972="First Class",1,0)</f>
        <v>0</v>
      </c>
      <c r="I2971" s="6" t="n">
        <f aca="false">IF(1_Data_EDA!B2972="Second Class",1,0)</f>
        <v>0</v>
      </c>
      <c r="J2971" s="6" t="n">
        <f aca="false">IF(1_Data_EDA!B2972="Same Day",1,0)</f>
        <v>0</v>
      </c>
      <c r="K2971" s="6" t="n">
        <f aca="false">IF(1_Data_EDA!C2972="Corporate",1,0)</f>
        <v>0</v>
      </c>
      <c r="L2971" s="6" t="n">
        <f aca="false">IF(1_Data_EDA!C2972="Home Office",1,0)</f>
        <v>0</v>
      </c>
      <c r="M2971" s="6" t="n">
        <f aca="false">IF(1_Data_EDA!D2972="Europe",1,0)</f>
        <v>0</v>
      </c>
      <c r="N2971" s="6" t="n">
        <f aca="false">IF(1_Data_EDA!D2972="LATAM",1,0)</f>
        <v>1</v>
      </c>
      <c r="O2971" s="6" t="n">
        <f aca="false">IF(1_Data_EDA!D2972="Pacific Asia",1,0)</f>
        <v>0</v>
      </c>
      <c r="P2971" s="6" t="n">
        <f aca="false">IF(1_Data_EDA!D2972="USCA",1,0)</f>
        <v>0</v>
      </c>
      <c r="Q2971" s="6" t="n">
        <f aca="false">IF(C2971&gt;MEDIAN(C$5:C$8004),1,0)</f>
        <v>0</v>
      </c>
      <c r="R2971" s="6" t="n">
        <f aca="false">IF(D2971&gt;2,1,0)</f>
        <v>0</v>
      </c>
    </row>
    <row r="2972" customFormat="false" ht="15" hidden="false" customHeight="true" outlineLevel="0" collapsed="false">
      <c r="A2972" s="6" t="n">
        <f aca="false">1_Data_EDA!O2973</f>
        <v>1</v>
      </c>
      <c r="B2972" s="6" t="n">
        <f aca="false">1_Data_EDA!H2973</f>
        <v>4</v>
      </c>
      <c r="C2972" s="7" t="n">
        <f aca="false">1_Data_EDA!I2973</f>
        <v>51.99000168</v>
      </c>
      <c r="D2972" s="6" t="n">
        <f aca="false">1_Data_EDA!J2973</f>
        <v>3</v>
      </c>
      <c r="E2972" s="7" t="n">
        <f aca="false">1_Data_EDA!K2973</f>
        <v>155.9700012</v>
      </c>
      <c r="F2972" s="7" t="n">
        <f aca="false">1_Data_EDA!L2973</f>
        <v>8.579999924</v>
      </c>
      <c r="G2972" s="8" t="n">
        <f aca="false">1_Data_EDA!M2973</f>
        <v>0.059999999</v>
      </c>
      <c r="H2972" s="6" t="n">
        <f aca="false">IF(1_Data_EDA!B2973="First Class",1,0)</f>
        <v>0</v>
      </c>
      <c r="I2972" s="6" t="n">
        <f aca="false">IF(1_Data_EDA!B2973="Second Class",1,0)</f>
        <v>0</v>
      </c>
      <c r="J2972" s="6" t="n">
        <f aca="false">IF(1_Data_EDA!B2973="Same Day",1,0)</f>
        <v>0</v>
      </c>
      <c r="K2972" s="6" t="n">
        <f aca="false">IF(1_Data_EDA!C2973="Corporate",1,0)</f>
        <v>1</v>
      </c>
      <c r="L2972" s="6" t="n">
        <f aca="false">IF(1_Data_EDA!C2973="Home Office",1,0)</f>
        <v>0</v>
      </c>
      <c r="M2972" s="6" t="n">
        <f aca="false">IF(1_Data_EDA!D2973="Europe",1,0)</f>
        <v>0</v>
      </c>
      <c r="N2972" s="6" t="n">
        <f aca="false">IF(1_Data_EDA!D2973="LATAM",1,0)</f>
        <v>0</v>
      </c>
      <c r="O2972" s="6" t="n">
        <f aca="false">IF(1_Data_EDA!D2973="Pacific Asia",1,0)</f>
        <v>1</v>
      </c>
      <c r="P2972" s="6" t="n">
        <f aca="false">IF(1_Data_EDA!D2973="USCA",1,0)</f>
        <v>0</v>
      </c>
      <c r="Q2972" s="6" t="n">
        <f aca="false">IF(C2972&gt;MEDIAN(C$5:C$8004),1,0)</f>
        <v>0</v>
      </c>
      <c r="R2972" s="6" t="n">
        <f aca="false">IF(D2972&gt;2,1,0)</f>
        <v>1</v>
      </c>
    </row>
    <row r="2973" customFormat="false" ht="15" hidden="false" customHeight="true" outlineLevel="0" collapsed="false">
      <c r="A2973" s="6" t="n">
        <f aca="false">1_Data_EDA!O2974</f>
        <v>0</v>
      </c>
      <c r="B2973" s="6" t="n">
        <f aca="false">1_Data_EDA!H2974</f>
        <v>2</v>
      </c>
      <c r="C2973" s="7" t="n">
        <f aca="false">1_Data_EDA!I2974</f>
        <v>50</v>
      </c>
      <c r="D2973" s="6" t="n">
        <f aca="false">1_Data_EDA!J2974</f>
        <v>4</v>
      </c>
      <c r="E2973" s="7" t="n">
        <f aca="false">1_Data_EDA!K2974</f>
        <v>200</v>
      </c>
      <c r="F2973" s="7" t="n">
        <f aca="false">1_Data_EDA!L2974</f>
        <v>30</v>
      </c>
      <c r="G2973" s="8" t="n">
        <f aca="false">1_Data_EDA!M2974</f>
        <v>0.150000006</v>
      </c>
      <c r="H2973" s="6" t="n">
        <f aca="false">IF(1_Data_EDA!B2974="First Class",1,0)</f>
        <v>0</v>
      </c>
      <c r="I2973" s="6" t="n">
        <f aca="false">IF(1_Data_EDA!B2974="Second Class",1,0)</f>
        <v>1</v>
      </c>
      <c r="J2973" s="6" t="n">
        <f aca="false">IF(1_Data_EDA!B2974="Same Day",1,0)</f>
        <v>0</v>
      </c>
      <c r="K2973" s="6" t="n">
        <f aca="false">IF(1_Data_EDA!C2974="Corporate",1,0)</f>
        <v>0</v>
      </c>
      <c r="L2973" s="6" t="n">
        <f aca="false">IF(1_Data_EDA!C2974="Home Office",1,0)</f>
        <v>1</v>
      </c>
      <c r="M2973" s="6" t="n">
        <f aca="false">IF(1_Data_EDA!D2974="Europe",1,0)</f>
        <v>1</v>
      </c>
      <c r="N2973" s="6" t="n">
        <f aca="false">IF(1_Data_EDA!D2974="LATAM",1,0)</f>
        <v>0</v>
      </c>
      <c r="O2973" s="6" t="n">
        <f aca="false">IF(1_Data_EDA!D2974="Pacific Asia",1,0)</f>
        <v>0</v>
      </c>
      <c r="P2973" s="6" t="n">
        <f aca="false">IF(1_Data_EDA!D2974="USCA",1,0)</f>
        <v>0</v>
      </c>
      <c r="Q2973" s="6" t="n">
        <f aca="false">IF(C2973&gt;MEDIAN(C$5:C$8004),1,0)</f>
        <v>0</v>
      </c>
      <c r="R2973" s="6" t="n">
        <f aca="false">IF(D2973&gt;2,1,0)</f>
        <v>1</v>
      </c>
    </row>
    <row r="2974" customFormat="false" ht="15" hidden="false" customHeight="true" outlineLevel="0" collapsed="false">
      <c r="A2974" s="6" t="n">
        <f aca="false">1_Data_EDA!O2975</f>
        <v>0</v>
      </c>
      <c r="B2974" s="6" t="n">
        <f aca="false">1_Data_EDA!H2975</f>
        <v>4</v>
      </c>
      <c r="C2974" s="7" t="n">
        <f aca="false">1_Data_EDA!I2975</f>
        <v>99.98999786</v>
      </c>
      <c r="D2974" s="6" t="n">
        <f aca="false">1_Data_EDA!J2975</f>
        <v>4</v>
      </c>
      <c r="E2974" s="7" t="n">
        <f aca="false">1_Data_EDA!K2975</f>
        <v>399.9599915</v>
      </c>
      <c r="F2974" s="7" t="n">
        <f aca="false">1_Data_EDA!L2975</f>
        <v>36</v>
      </c>
      <c r="G2974" s="8" t="n">
        <f aca="false">1_Data_EDA!M2975</f>
        <v>0.090000004</v>
      </c>
      <c r="H2974" s="6" t="n">
        <f aca="false">IF(1_Data_EDA!B2975="First Class",1,0)</f>
        <v>0</v>
      </c>
      <c r="I2974" s="6" t="n">
        <f aca="false">IF(1_Data_EDA!B2975="Second Class",1,0)</f>
        <v>0</v>
      </c>
      <c r="J2974" s="6" t="n">
        <f aca="false">IF(1_Data_EDA!B2975="Same Day",1,0)</f>
        <v>0</v>
      </c>
      <c r="K2974" s="6" t="n">
        <f aca="false">IF(1_Data_EDA!C2975="Corporate",1,0)</f>
        <v>1</v>
      </c>
      <c r="L2974" s="6" t="n">
        <f aca="false">IF(1_Data_EDA!C2975="Home Office",1,0)</f>
        <v>0</v>
      </c>
      <c r="M2974" s="6" t="n">
        <f aca="false">IF(1_Data_EDA!D2975="Europe",1,0)</f>
        <v>0</v>
      </c>
      <c r="N2974" s="6" t="n">
        <f aca="false">IF(1_Data_EDA!D2975="LATAM",1,0)</f>
        <v>1</v>
      </c>
      <c r="O2974" s="6" t="n">
        <f aca="false">IF(1_Data_EDA!D2975="Pacific Asia",1,0)</f>
        <v>0</v>
      </c>
      <c r="P2974" s="6" t="n">
        <f aca="false">IF(1_Data_EDA!D2975="USCA",1,0)</f>
        <v>0</v>
      </c>
      <c r="Q2974" s="6" t="n">
        <f aca="false">IF(C2974&gt;MEDIAN(C$5:C$8004),1,0)</f>
        <v>1</v>
      </c>
      <c r="R2974" s="6" t="n">
        <f aca="false">IF(D2974&gt;2,1,0)</f>
        <v>1</v>
      </c>
    </row>
    <row r="2975" customFormat="false" ht="15" hidden="false" customHeight="true" outlineLevel="0" collapsed="false">
      <c r="A2975" s="6" t="n">
        <f aca="false">1_Data_EDA!O2976</f>
        <v>1</v>
      </c>
      <c r="B2975" s="6" t="n">
        <f aca="false">1_Data_EDA!H2976</f>
        <v>1</v>
      </c>
      <c r="C2975" s="7" t="n">
        <f aca="false">1_Data_EDA!I2976</f>
        <v>49.97999954</v>
      </c>
      <c r="D2975" s="6" t="n">
        <f aca="false">1_Data_EDA!J2976</f>
        <v>2</v>
      </c>
      <c r="E2975" s="7" t="n">
        <f aca="false">1_Data_EDA!K2976</f>
        <v>99.95999908</v>
      </c>
      <c r="F2975" s="7" t="n">
        <f aca="false">1_Data_EDA!L2976</f>
        <v>9</v>
      </c>
      <c r="G2975" s="8" t="n">
        <f aca="false">1_Data_EDA!M2976</f>
        <v>0.090000004</v>
      </c>
      <c r="H2975" s="6" t="n">
        <f aca="false">IF(1_Data_EDA!B2976="First Class",1,0)</f>
        <v>1</v>
      </c>
      <c r="I2975" s="6" t="n">
        <f aca="false">IF(1_Data_EDA!B2976="Second Class",1,0)</f>
        <v>0</v>
      </c>
      <c r="J2975" s="6" t="n">
        <f aca="false">IF(1_Data_EDA!B2976="Same Day",1,0)</f>
        <v>0</v>
      </c>
      <c r="K2975" s="6" t="n">
        <f aca="false">IF(1_Data_EDA!C2976="Corporate",1,0)</f>
        <v>0</v>
      </c>
      <c r="L2975" s="6" t="n">
        <f aca="false">IF(1_Data_EDA!C2976="Home Office",1,0)</f>
        <v>1</v>
      </c>
      <c r="M2975" s="6" t="n">
        <f aca="false">IF(1_Data_EDA!D2976="Europe",1,0)</f>
        <v>0</v>
      </c>
      <c r="N2975" s="6" t="n">
        <f aca="false">IF(1_Data_EDA!D2976="LATAM",1,0)</f>
        <v>0</v>
      </c>
      <c r="O2975" s="6" t="n">
        <f aca="false">IF(1_Data_EDA!D2976="Pacific Asia",1,0)</f>
        <v>1</v>
      </c>
      <c r="P2975" s="6" t="n">
        <f aca="false">IF(1_Data_EDA!D2976="USCA",1,0)</f>
        <v>0</v>
      </c>
      <c r="Q2975" s="6" t="n">
        <f aca="false">IF(C2975&gt;MEDIAN(C$5:C$8004),1,0)</f>
        <v>0</v>
      </c>
      <c r="R2975" s="6" t="n">
        <f aca="false">IF(D2975&gt;2,1,0)</f>
        <v>0</v>
      </c>
    </row>
    <row r="2976" customFormat="false" ht="15" hidden="false" customHeight="true" outlineLevel="0" collapsed="false">
      <c r="A2976" s="6" t="n">
        <f aca="false">1_Data_EDA!O2977</f>
        <v>0</v>
      </c>
      <c r="B2976" s="6" t="n">
        <f aca="false">1_Data_EDA!H2977</f>
        <v>2</v>
      </c>
      <c r="C2976" s="7" t="n">
        <f aca="false">1_Data_EDA!I2977</f>
        <v>129.9900055</v>
      </c>
      <c r="D2976" s="6" t="n">
        <f aca="false">1_Data_EDA!J2977</f>
        <v>1</v>
      </c>
      <c r="E2976" s="7" t="n">
        <f aca="false">1_Data_EDA!K2977</f>
        <v>129.9900055</v>
      </c>
      <c r="F2976" s="7" t="n">
        <f aca="false">1_Data_EDA!L2977</f>
        <v>9.100000381</v>
      </c>
      <c r="G2976" s="8" t="n">
        <f aca="false">1_Data_EDA!M2977</f>
        <v>0.07</v>
      </c>
      <c r="H2976" s="6" t="n">
        <f aca="false">IF(1_Data_EDA!B2977="First Class",1,0)</f>
        <v>0</v>
      </c>
      <c r="I2976" s="6" t="n">
        <f aca="false">IF(1_Data_EDA!B2977="Second Class",1,0)</f>
        <v>1</v>
      </c>
      <c r="J2976" s="6" t="n">
        <f aca="false">IF(1_Data_EDA!B2977="Same Day",1,0)</f>
        <v>0</v>
      </c>
      <c r="K2976" s="6" t="n">
        <f aca="false">IF(1_Data_EDA!C2977="Corporate",1,0)</f>
        <v>1</v>
      </c>
      <c r="L2976" s="6" t="n">
        <f aca="false">IF(1_Data_EDA!C2977="Home Office",1,0)</f>
        <v>0</v>
      </c>
      <c r="M2976" s="6" t="n">
        <f aca="false">IF(1_Data_EDA!D2977="Europe",1,0)</f>
        <v>0</v>
      </c>
      <c r="N2976" s="6" t="n">
        <f aca="false">IF(1_Data_EDA!D2977="LATAM",1,0)</f>
        <v>0</v>
      </c>
      <c r="O2976" s="6" t="n">
        <f aca="false">IF(1_Data_EDA!D2977="Pacific Asia",1,0)</f>
        <v>1</v>
      </c>
      <c r="P2976" s="6" t="n">
        <f aca="false">IF(1_Data_EDA!D2977="USCA",1,0)</f>
        <v>0</v>
      </c>
      <c r="Q2976" s="6" t="n">
        <f aca="false">IF(C2976&gt;MEDIAN(C$5:C$8004),1,0)</f>
        <v>1</v>
      </c>
      <c r="R2976" s="6" t="n">
        <f aca="false">IF(D2976&gt;2,1,0)</f>
        <v>0</v>
      </c>
    </row>
    <row r="2977" customFormat="false" ht="15" hidden="false" customHeight="true" outlineLevel="0" collapsed="false">
      <c r="A2977" s="6" t="n">
        <f aca="false">1_Data_EDA!O2978</f>
        <v>1</v>
      </c>
      <c r="B2977" s="6" t="n">
        <f aca="false">1_Data_EDA!H2978</f>
        <v>0</v>
      </c>
      <c r="C2977" s="7" t="n">
        <f aca="false">1_Data_EDA!I2978</f>
        <v>199.9900055</v>
      </c>
      <c r="D2977" s="6" t="n">
        <f aca="false">1_Data_EDA!J2978</f>
        <v>1</v>
      </c>
      <c r="E2977" s="7" t="n">
        <f aca="false">1_Data_EDA!K2978</f>
        <v>199.9900055</v>
      </c>
      <c r="F2977" s="7" t="n">
        <f aca="false">1_Data_EDA!L2978</f>
        <v>4</v>
      </c>
      <c r="G2977" s="8" t="n">
        <f aca="false">1_Data_EDA!M2978</f>
        <v>0.02</v>
      </c>
      <c r="H2977" s="6" t="n">
        <f aca="false">IF(1_Data_EDA!B2978="First Class",1,0)</f>
        <v>0</v>
      </c>
      <c r="I2977" s="6" t="n">
        <f aca="false">IF(1_Data_EDA!B2978="Second Class",1,0)</f>
        <v>0</v>
      </c>
      <c r="J2977" s="6" t="n">
        <f aca="false">IF(1_Data_EDA!B2978="Same Day",1,0)</f>
        <v>1</v>
      </c>
      <c r="K2977" s="6" t="n">
        <f aca="false">IF(1_Data_EDA!C2978="Corporate",1,0)</f>
        <v>0</v>
      </c>
      <c r="L2977" s="6" t="n">
        <f aca="false">IF(1_Data_EDA!C2978="Home Office",1,0)</f>
        <v>0</v>
      </c>
      <c r="M2977" s="6" t="n">
        <f aca="false">IF(1_Data_EDA!D2978="Europe",1,0)</f>
        <v>1</v>
      </c>
      <c r="N2977" s="6" t="n">
        <f aca="false">IF(1_Data_EDA!D2978="LATAM",1,0)</f>
        <v>0</v>
      </c>
      <c r="O2977" s="6" t="n">
        <f aca="false">IF(1_Data_EDA!D2978="Pacific Asia",1,0)</f>
        <v>0</v>
      </c>
      <c r="P2977" s="6" t="n">
        <f aca="false">IF(1_Data_EDA!D2978="USCA",1,0)</f>
        <v>0</v>
      </c>
      <c r="Q2977" s="6" t="n">
        <f aca="false">IF(C2977&gt;MEDIAN(C$5:C$8004),1,0)</f>
        <v>1</v>
      </c>
      <c r="R2977" s="6" t="n">
        <f aca="false">IF(D2977&gt;2,1,0)</f>
        <v>0</v>
      </c>
    </row>
    <row r="2978" customFormat="false" ht="15" hidden="false" customHeight="true" outlineLevel="0" collapsed="false">
      <c r="A2978" s="6" t="n">
        <f aca="false">1_Data_EDA!O2979</f>
        <v>1</v>
      </c>
      <c r="B2978" s="6" t="n">
        <f aca="false">1_Data_EDA!H2979</f>
        <v>1</v>
      </c>
      <c r="C2978" s="7" t="n">
        <f aca="false">1_Data_EDA!I2979</f>
        <v>299.980011</v>
      </c>
      <c r="D2978" s="6" t="n">
        <f aca="false">1_Data_EDA!J2979</f>
        <v>1</v>
      </c>
      <c r="E2978" s="7" t="n">
        <f aca="false">1_Data_EDA!K2979</f>
        <v>299.980011</v>
      </c>
      <c r="F2978" s="7" t="n">
        <f aca="false">1_Data_EDA!L2979</f>
        <v>36</v>
      </c>
      <c r="G2978" s="8" t="n">
        <f aca="false">1_Data_EDA!M2979</f>
        <v>0.119999997</v>
      </c>
      <c r="H2978" s="6" t="n">
        <f aca="false">IF(1_Data_EDA!B2979="First Class",1,0)</f>
        <v>1</v>
      </c>
      <c r="I2978" s="6" t="n">
        <f aca="false">IF(1_Data_EDA!B2979="Second Class",1,0)</f>
        <v>0</v>
      </c>
      <c r="J2978" s="6" t="n">
        <f aca="false">IF(1_Data_EDA!B2979="Same Day",1,0)</f>
        <v>0</v>
      </c>
      <c r="K2978" s="6" t="n">
        <f aca="false">IF(1_Data_EDA!C2979="Corporate",1,0)</f>
        <v>0</v>
      </c>
      <c r="L2978" s="6" t="n">
        <f aca="false">IF(1_Data_EDA!C2979="Home Office",1,0)</f>
        <v>0</v>
      </c>
      <c r="M2978" s="6" t="n">
        <f aca="false">IF(1_Data_EDA!D2979="Europe",1,0)</f>
        <v>0</v>
      </c>
      <c r="N2978" s="6" t="n">
        <f aca="false">IF(1_Data_EDA!D2979="LATAM",1,0)</f>
        <v>1</v>
      </c>
      <c r="O2978" s="6" t="n">
        <f aca="false">IF(1_Data_EDA!D2979="Pacific Asia",1,0)</f>
        <v>0</v>
      </c>
      <c r="P2978" s="6" t="n">
        <f aca="false">IF(1_Data_EDA!D2979="USCA",1,0)</f>
        <v>0</v>
      </c>
      <c r="Q2978" s="6" t="n">
        <f aca="false">IF(C2978&gt;MEDIAN(C$5:C$8004),1,0)</f>
        <v>1</v>
      </c>
      <c r="R2978" s="6" t="n">
        <f aca="false">IF(D2978&gt;2,1,0)</f>
        <v>0</v>
      </c>
    </row>
    <row r="2979" customFormat="false" ht="15" hidden="false" customHeight="true" outlineLevel="0" collapsed="false">
      <c r="A2979" s="6" t="n">
        <f aca="false">1_Data_EDA!O2980</f>
        <v>0</v>
      </c>
      <c r="B2979" s="6" t="n">
        <f aca="false">1_Data_EDA!H2980</f>
        <v>2</v>
      </c>
      <c r="C2979" s="7" t="n">
        <f aca="false">1_Data_EDA!I2980</f>
        <v>19.98999977</v>
      </c>
      <c r="D2979" s="6" t="n">
        <f aca="false">1_Data_EDA!J2980</f>
        <v>5</v>
      </c>
      <c r="E2979" s="7" t="n">
        <f aca="false">1_Data_EDA!K2980</f>
        <v>99.94999695</v>
      </c>
      <c r="F2979" s="7" t="n">
        <f aca="false">1_Data_EDA!L2980</f>
        <v>0</v>
      </c>
      <c r="G2979" s="8" t="n">
        <f aca="false">1_Data_EDA!M2980</f>
        <v>0</v>
      </c>
      <c r="H2979" s="6" t="n">
        <f aca="false">IF(1_Data_EDA!B2980="First Class",1,0)</f>
        <v>0</v>
      </c>
      <c r="I2979" s="6" t="n">
        <f aca="false">IF(1_Data_EDA!B2980="Second Class",1,0)</f>
        <v>1</v>
      </c>
      <c r="J2979" s="6" t="n">
        <f aca="false">IF(1_Data_EDA!B2980="Same Day",1,0)</f>
        <v>0</v>
      </c>
      <c r="K2979" s="6" t="n">
        <f aca="false">IF(1_Data_EDA!C2980="Corporate",1,0)</f>
        <v>1</v>
      </c>
      <c r="L2979" s="6" t="n">
        <f aca="false">IF(1_Data_EDA!C2980="Home Office",1,0)</f>
        <v>0</v>
      </c>
      <c r="M2979" s="6" t="n">
        <f aca="false">IF(1_Data_EDA!D2980="Europe",1,0)</f>
        <v>0</v>
      </c>
      <c r="N2979" s="6" t="n">
        <f aca="false">IF(1_Data_EDA!D2980="LATAM",1,0)</f>
        <v>0</v>
      </c>
      <c r="O2979" s="6" t="n">
        <f aca="false">IF(1_Data_EDA!D2980="Pacific Asia",1,0)</f>
        <v>1</v>
      </c>
      <c r="P2979" s="6" t="n">
        <f aca="false">IF(1_Data_EDA!D2980="USCA",1,0)</f>
        <v>0</v>
      </c>
      <c r="Q2979" s="6" t="n">
        <f aca="false">IF(C2979&gt;MEDIAN(C$5:C$8004),1,0)</f>
        <v>0</v>
      </c>
      <c r="R2979" s="6" t="n">
        <f aca="false">IF(D2979&gt;2,1,0)</f>
        <v>1</v>
      </c>
    </row>
    <row r="2980" customFormat="false" ht="15" hidden="false" customHeight="true" outlineLevel="0" collapsed="false">
      <c r="A2980" s="6" t="n">
        <f aca="false">1_Data_EDA!O2981</f>
        <v>1</v>
      </c>
      <c r="B2980" s="6" t="n">
        <f aca="false">1_Data_EDA!H2981</f>
        <v>2</v>
      </c>
      <c r="C2980" s="7" t="n">
        <f aca="false">1_Data_EDA!I2981</f>
        <v>39.99000168</v>
      </c>
      <c r="D2980" s="6" t="n">
        <f aca="false">1_Data_EDA!J2981</f>
        <v>2</v>
      </c>
      <c r="E2980" s="7" t="n">
        <f aca="false">1_Data_EDA!K2981</f>
        <v>79.98000336</v>
      </c>
      <c r="F2980" s="7" t="n">
        <f aca="false">1_Data_EDA!L2981</f>
        <v>12.80000019</v>
      </c>
      <c r="G2980" s="8" t="n">
        <f aca="false">1_Data_EDA!M2981</f>
        <v>0.159999996</v>
      </c>
      <c r="H2980" s="6" t="n">
        <f aca="false">IF(1_Data_EDA!B2981="First Class",1,0)</f>
        <v>0</v>
      </c>
      <c r="I2980" s="6" t="n">
        <f aca="false">IF(1_Data_EDA!B2981="Second Class",1,0)</f>
        <v>1</v>
      </c>
      <c r="J2980" s="6" t="n">
        <f aca="false">IF(1_Data_EDA!B2981="Same Day",1,0)</f>
        <v>0</v>
      </c>
      <c r="K2980" s="6" t="n">
        <f aca="false">IF(1_Data_EDA!C2981="Corporate",1,0)</f>
        <v>1</v>
      </c>
      <c r="L2980" s="6" t="n">
        <f aca="false">IF(1_Data_EDA!C2981="Home Office",1,0)</f>
        <v>0</v>
      </c>
      <c r="M2980" s="6" t="n">
        <f aca="false">IF(1_Data_EDA!D2981="Europe",1,0)</f>
        <v>0</v>
      </c>
      <c r="N2980" s="6" t="n">
        <f aca="false">IF(1_Data_EDA!D2981="LATAM",1,0)</f>
        <v>0</v>
      </c>
      <c r="O2980" s="6" t="n">
        <f aca="false">IF(1_Data_EDA!D2981="Pacific Asia",1,0)</f>
        <v>1</v>
      </c>
      <c r="P2980" s="6" t="n">
        <f aca="false">IF(1_Data_EDA!D2981="USCA",1,0)</f>
        <v>0</v>
      </c>
      <c r="Q2980" s="6" t="n">
        <f aca="false">IF(C2980&gt;MEDIAN(C$5:C$8004),1,0)</f>
        <v>0</v>
      </c>
      <c r="R2980" s="6" t="n">
        <f aca="false">IF(D2980&gt;2,1,0)</f>
        <v>0</v>
      </c>
    </row>
    <row r="2981" customFormat="false" ht="15" hidden="false" customHeight="true" outlineLevel="0" collapsed="false">
      <c r="A2981" s="6" t="n">
        <f aca="false">1_Data_EDA!O2982</f>
        <v>1</v>
      </c>
      <c r="B2981" s="6" t="n">
        <f aca="false">1_Data_EDA!H2982</f>
        <v>1</v>
      </c>
      <c r="C2981" s="7" t="n">
        <f aca="false">1_Data_EDA!I2982</f>
        <v>129.9900055</v>
      </c>
      <c r="D2981" s="6" t="n">
        <f aca="false">1_Data_EDA!J2982</f>
        <v>1</v>
      </c>
      <c r="E2981" s="7" t="n">
        <f aca="false">1_Data_EDA!K2982</f>
        <v>129.9900055</v>
      </c>
      <c r="F2981" s="7" t="n">
        <f aca="false">1_Data_EDA!L2982</f>
        <v>9.100000381</v>
      </c>
      <c r="G2981" s="8" t="n">
        <f aca="false">1_Data_EDA!M2982</f>
        <v>0.07</v>
      </c>
      <c r="H2981" s="6" t="n">
        <f aca="false">IF(1_Data_EDA!B2982="First Class",1,0)</f>
        <v>1</v>
      </c>
      <c r="I2981" s="6" t="n">
        <f aca="false">IF(1_Data_EDA!B2982="Second Class",1,0)</f>
        <v>0</v>
      </c>
      <c r="J2981" s="6" t="n">
        <f aca="false">IF(1_Data_EDA!B2982="Same Day",1,0)</f>
        <v>0</v>
      </c>
      <c r="K2981" s="6" t="n">
        <f aca="false">IF(1_Data_EDA!C2982="Corporate",1,0)</f>
        <v>0</v>
      </c>
      <c r="L2981" s="6" t="n">
        <f aca="false">IF(1_Data_EDA!C2982="Home Office",1,0)</f>
        <v>1</v>
      </c>
      <c r="M2981" s="6" t="n">
        <f aca="false">IF(1_Data_EDA!D2982="Europe",1,0)</f>
        <v>0</v>
      </c>
      <c r="N2981" s="6" t="n">
        <f aca="false">IF(1_Data_EDA!D2982="LATAM",1,0)</f>
        <v>0</v>
      </c>
      <c r="O2981" s="6" t="n">
        <f aca="false">IF(1_Data_EDA!D2982="Pacific Asia",1,0)</f>
        <v>0</v>
      </c>
      <c r="P2981" s="6" t="n">
        <f aca="false">IF(1_Data_EDA!D2982="USCA",1,0)</f>
        <v>1</v>
      </c>
      <c r="Q2981" s="6" t="n">
        <f aca="false">IF(C2981&gt;MEDIAN(C$5:C$8004),1,0)</f>
        <v>1</v>
      </c>
      <c r="R2981" s="6" t="n">
        <f aca="false">IF(D2981&gt;2,1,0)</f>
        <v>0</v>
      </c>
    </row>
    <row r="2982" customFormat="false" ht="15" hidden="false" customHeight="true" outlineLevel="0" collapsed="false">
      <c r="A2982" s="6" t="n">
        <f aca="false">1_Data_EDA!O2983</f>
        <v>0</v>
      </c>
      <c r="B2982" s="6" t="n">
        <f aca="false">1_Data_EDA!H2983</f>
        <v>4</v>
      </c>
      <c r="C2982" s="7" t="n">
        <f aca="false">1_Data_EDA!I2983</f>
        <v>50</v>
      </c>
      <c r="D2982" s="6" t="n">
        <f aca="false">1_Data_EDA!J2983</f>
        <v>1</v>
      </c>
      <c r="E2982" s="7" t="n">
        <f aca="false">1_Data_EDA!K2983</f>
        <v>50</v>
      </c>
      <c r="F2982" s="7" t="n">
        <f aca="false">1_Data_EDA!L2983</f>
        <v>2.5</v>
      </c>
      <c r="G2982" s="8" t="n">
        <f aca="false">1_Data_EDA!M2983</f>
        <v>0.050000001</v>
      </c>
      <c r="H2982" s="6" t="n">
        <f aca="false">IF(1_Data_EDA!B2983="First Class",1,0)</f>
        <v>0</v>
      </c>
      <c r="I2982" s="6" t="n">
        <f aca="false">IF(1_Data_EDA!B2983="Second Class",1,0)</f>
        <v>0</v>
      </c>
      <c r="J2982" s="6" t="n">
        <f aca="false">IF(1_Data_EDA!B2983="Same Day",1,0)</f>
        <v>0</v>
      </c>
      <c r="K2982" s="6" t="n">
        <f aca="false">IF(1_Data_EDA!C2983="Corporate",1,0)</f>
        <v>1</v>
      </c>
      <c r="L2982" s="6" t="n">
        <f aca="false">IF(1_Data_EDA!C2983="Home Office",1,0)</f>
        <v>0</v>
      </c>
      <c r="M2982" s="6" t="n">
        <f aca="false">IF(1_Data_EDA!D2983="Europe",1,0)</f>
        <v>1</v>
      </c>
      <c r="N2982" s="6" t="n">
        <f aca="false">IF(1_Data_EDA!D2983="LATAM",1,0)</f>
        <v>0</v>
      </c>
      <c r="O2982" s="6" t="n">
        <f aca="false">IF(1_Data_EDA!D2983="Pacific Asia",1,0)</f>
        <v>0</v>
      </c>
      <c r="P2982" s="6" t="n">
        <f aca="false">IF(1_Data_EDA!D2983="USCA",1,0)</f>
        <v>0</v>
      </c>
      <c r="Q2982" s="6" t="n">
        <f aca="false">IF(C2982&gt;MEDIAN(C$5:C$8004),1,0)</f>
        <v>0</v>
      </c>
      <c r="R2982" s="6" t="n">
        <f aca="false">IF(D2982&gt;2,1,0)</f>
        <v>0</v>
      </c>
    </row>
    <row r="2983" customFormat="false" ht="15" hidden="false" customHeight="true" outlineLevel="0" collapsed="false">
      <c r="A2983" s="6" t="n">
        <f aca="false">1_Data_EDA!O2984</f>
        <v>1</v>
      </c>
      <c r="B2983" s="6" t="n">
        <f aca="false">1_Data_EDA!H2984</f>
        <v>2</v>
      </c>
      <c r="C2983" s="7" t="n">
        <f aca="false">1_Data_EDA!I2984</f>
        <v>327.75</v>
      </c>
      <c r="D2983" s="6" t="n">
        <f aca="false">1_Data_EDA!J2984</f>
        <v>1</v>
      </c>
      <c r="E2983" s="7" t="n">
        <f aca="false">1_Data_EDA!K2984</f>
        <v>327.75</v>
      </c>
      <c r="F2983" s="7" t="n">
        <f aca="false">1_Data_EDA!L2984</f>
        <v>81.94000244</v>
      </c>
      <c r="G2983" s="8" t="n">
        <f aca="false">1_Data_EDA!M2984</f>
        <v>0.25</v>
      </c>
      <c r="H2983" s="6" t="n">
        <f aca="false">IF(1_Data_EDA!B2984="First Class",1,0)</f>
        <v>0</v>
      </c>
      <c r="I2983" s="6" t="n">
        <f aca="false">IF(1_Data_EDA!B2984="Second Class",1,0)</f>
        <v>1</v>
      </c>
      <c r="J2983" s="6" t="n">
        <f aca="false">IF(1_Data_EDA!B2984="Same Day",1,0)</f>
        <v>0</v>
      </c>
      <c r="K2983" s="6" t="n">
        <f aca="false">IF(1_Data_EDA!C2984="Corporate",1,0)</f>
        <v>0</v>
      </c>
      <c r="L2983" s="6" t="n">
        <f aca="false">IF(1_Data_EDA!C2984="Home Office",1,0)</f>
        <v>0</v>
      </c>
      <c r="M2983" s="6" t="n">
        <f aca="false">IF(1_Data_EDA!D2984="Europe",1,0)</f>
        <v>0</v>
      </c>
      <c r="N2983" s="6" t="n">
        <f aca="false">IF(1_Data_EDA!D2984="LATAM",1,0)</f>
        <v>0</v>
      </c>
      <c r="O2983" s="6" t="n">
        <f aca="false">IF(1_Data_EDA!D2984="Pacific Asia",1,0)</f>
        <v>1</v>
      </c>
      <c r="P2983" s="6" t="n">
        <f aca="false">IF(1_Data_EDA!D2984="USCA",1,0)</f>
        <v>0</v>
      </c>
      <c r="Q2983" s="6" t="n">
        <f aca="false">IF(C2983&gt;MEDIAN(C$5:C$8004),1,0)</f>
        <v>1</v>
      </c>
      <c r="R2983" s="6" t="n">
        <f aca="false">IF(D2983&gt;2,1,0)</f>
        <v>0</v>
      </c>
    </row>
    <row r="2984" customFormat="false" ht="15" hidden="false" customHeight="true" outlineLevel="0" collapsed="false">
      <c r="A2984" s="6" t="n">
        <f aca="false">1_Data_EDA!O2985</f>
        <v>1</v>
      </c>
      <c r="B2984" s="6" t="n">
        <f aca="false">1_Data_EDA!H2985</f>
        <v>1</v>
      </c>
      <c r="C2984" s="7" t="n">
        <f aca="false">1_Data_EDA!I2985</f>
        <v>99.98999786</v>
      </c>
      <c r="D2984" s="6" t="n">
        <f aca="false">1_Data_EDA!J2985</f>
        <v>4</v>
      </c>
      <c r="E2984" s="7" t="n">
        <f aca="false">1_Data_EDA!K2985</f>
        <v>399.9599915</v>
      </c>
      <c r="F2984" s="7" t="n">
        <f aca="false">1_Data_EDA!L2985</f>
        <v>59.99000168</v>
      </c>
      <c r="G2984" s="8" t="n">
        <f aca="false">1_Data_EDA!M2985</f>
        <v>0.150000006</v>
      </c>
      <c r="H2984" s="6" t="n">
        <f aca="false">IF(1_Data_EDA!B2985="First Class",1,0)</f>
        <v>1</v>
      </c>
      <c r="I2984" s="6" t="n">
        <f aca="false">IF(1_Data_EDA!B2985="Second Class",1,0)</f>
        <v>0</v>
      </c>
      <c r="J2984" s="6" t="n">
        <f aca="false">IF(1_Data_EDA!B2985="Same Day",1,0)</f>
        <v>0</v>
      </c>
      <c r="K2984" s="6" t="n">
        <f aca="false">IF(1_Data_EDA!C2985="Corporate",1,0)</f>
        <v>0</v>
      </c>
      <c r="L2984" s="6" t="n">
        <f aca="false">IF(1_Data_EDA!C2985="Home Office",1,0)</f>
        <v>0</v>
      </c>
      <c r="M2984" s="6" t="n">
        <f aca="false">IF(1_Data_EDA!D2985="Europe",1,0)</f>
        <v>0</v>
      </c>
      <c r="N2984" s="6" t="n">
        <f aca="false">IF(1_Data_EDA!D2985="LATAM",1,0)</f>
        <v>1</v>
      </c>
      <c r="O2984" s="6" t="n">
        <f aca="false">IF(1_Data_EDA!D2985="Pacific Asia",1,0)</f>
        <v>0</v>
      </c>
      <c r="P2984" s="6" t="n">
        <f aca="false">IF(1_Data_EDA!D2985="USCA",1,0)</f>
        <v>0</v>
      </c>
      <c r="Q2984" s="6" t="n">
        <f aca="false">IF(C2984&gt;MEDIAN(C$5:C$8004),1,0)</f>
        <v>1</v>
      </c>
      <c r="R2984" s="6" t="n">
        <f aca="false">IF(D2984&gt;2,1,0)</f>
        <v>1</v>
      </c>
    </row>
    <row r="2985" customFormat="false" ht="15" hidden="false" customHeight="true" outlineLevel="0" collapsed="false">
      <c r="A2985" s="6" t="n">
        <f aca="false">1_Data_EDA!O2986</f>
        <v>1</v>
      </c>
      <c r="B2985" s="6" t="n">
        <f aca="false">1_Data_EDA!H2986</f>
        <v>4</v>
      </c>
      <c r="C2985" s="7" t="n">
        <f aca="false">1_Data_EDA!I2986</f>
        <v>50</v>
      </c>
      <c r="D2985" s="6" t="n">
        <f aca="false">1_Data_EDA!J2986</f>
        <v>1</v>
      </c>
      <c r="E2985" s="7" t="n">
        <f aca="false">1_Data_EDA!K2986</f>
        <v>50</v>
      </c>
      <c r="F2985" s="7" t="n">
        <f aca="false">1_Data_EDA!L2986</f>
        <v>10</v>
      </c>
      <c r="G2985" s="8" t="n">
        <f aca="false">1_Data_EDA!M2986</f>
        <v>0.200000003</v>
      </c>
      <c r="H2985" s="6" t="n">
        <f aca="false">IF(1_Data_EDA!B2986="First Class",1,0)</f>
        <v>0</v>
      </c>
      <c r="I2985" s="6" t="n">
        <f aca="false">IF(1_Data_EDA!B2986="Second Class",1,0)</f>
        <v>0</v>
      </c>
      <c r="J2985" s="6" t="n">
        <f aca="false">IF(1_Data_EDA!B2986="Same Day",1,0)</f>
        <v>0</v>
      </c>
      <c r="K2985" s="6" t="n">
        <f aca="false">IF(1_Data_EDA!C2986="Corporate",1,0)</f>
        <v>0</v>
      </c>
      <c r="L2985" s="6" t="n">
        <f aca="false">IF(1_Data_EDA!C2986="Home Office",1,0)</f>
        <v>1</v>
      </c>
      <c r="M2985" s="6" t="n">
        <f aca="false">IF(1_Data_EDA!D2986="Europe",1,0)</f>
        <v>0</v>
      </c>
      <c r="N2985" s="6" t="n">
        <f aca="false">IF(1_Data_EDA!D2986="LATAM",1,0)</f>
        <v>1</v>
      </c>
      <c r="O2985" s="6" t="n">
        <f aca="false">IF(1_Data_EDA!D2986="Pacific Asia",1,0)</f>
        <v>0</v>
      </c>
      <c r="P2985" s="6" t="n">
        <f aca="false">IF(1_Data_EDA!D2986="USCA",1,0)</f>
        <v>0</v>
      </c>
      <c r="Q2985" s="6" t="n">
        <f aca="false">IF(C2985&gt;MEDIAN(C$5:C$8004),1,0)</f>
        <v>0</v>
      </c>
      <c r="R2985" s="6" t="n">
        <f aca="false">IF(D2985&gt;2,1,0)</f>
        <v>0</v>
      </c>
    </row>
    <row r="2986" customFormat="false" ht="15" hidden="false" customHeight="true" outlineLevel="0" collapsed="false">
      <c r="A2986" s="6" t="n">
        <f aca="false">1_Data_EDA!O2987</f>
        <v>1</v>
      </c>
      <c r="B2986" s="6" t="n">
        <f aca="false">1_Data_EDA!H2987</f>
        <v>2</v>
      </c>
      <c r="C2986" s="7" t="n">
        <f aca="false">1_Data_EDA!I2987</f>
        <v>129.9900055</v>
      </c>
      <c r="D2986" s="6" t="n">
        <f aca="false">1_Data_EDA!J2987</f>
        <v>1</v>
      </c>
      <c r="E2986" s="7" t="n">
        <f aca="false">1_Data_EDA!K2987</f>
        <v>129.9900055</v>
      </c>
      <c r="F2986" s="7" t="n">
        <f aca="false">1_Data_EDA!L2987</f>
        <v>11.69999981</v>
      </c>
      <c r="G2986" s="8" t="n">
        <f aca="false">1_Data_EDA!M2987</f>
        <v>0.090000004</v>
      </c>
      <c r="H2986" s="6" t="n">
        <f aca="false">IF(1_Data_EDA!B2987="First Class",1,0)</f>
        <v>0</v>
      </c>
      <c r="I2986" s="6" t="n">
        <f aca="false">IF(1_Data_EDA!B2987="Second Class",1,0)</f>
        <v>1</v>
      </c>
      <c r="J2986" s="6" t="n">
        <f aca="false">IF(1_Data_EDA!B2987="Same Day",1,0)</f>
        <v>0</v>
      </c>
      <c r="K2986" s="6" t="n">
        <f aca="false">IF(1_Data_EDA!C2987="Corporate",1,0)</f>
        <v>0</v>
      </c>
      <c r="L2986" s="6" t="n">
        <f aca="false">IF(1_Data_EDA!C2987="Home Office",1,0)</f>
        <v>0</v>
      </c>
      <c r="M2986" s="6" t="n">
        <f aca="false">IF(1_Data_EDA!D2987="Europe",1,0)</f>
        <v>0</v>
      </c>
      <c r="N2986" s="6" t="n">
        <f aca="false">IF(1_Data_EDA!D2987="LATAM",1,0)</f>
        <v>0</v>
      </c>
      <c r="O2986" s="6" t="n">
        <f aca="false">IF(1_Data_EDA!D2987="Pacific Asia",1,0)</f>
        <v>0</v>
      </c>
      <c r="P2986" s="6" t="n">
        <f aca="false">IF(1_Data_EDA!D2987="USCA",1,0)</f>
        <v>1</v>
      </c>
      <c r="Q2986" s="6" t="n">
        <f aca="false">IF(C2986&gt;MEDIAN(C$5:C$8004),1,0)</f>
        <v>1</v>
      </c>
      <c r="R2986" s="6" t="n">
        <f aca="false">IF(D2986&gt;2,1,0)</f>
        <v>0</v>
      </c>
    </row>
    <row r="2987" customFormat="false" ht="15" hidden="false" customHeight="true" outlineLevel="0" collapsed="false">
      <c r="A2987" s="6" t="n">
        <f aca="false">1_Data_EDA!O2988</f>
        <v>0</v>
      </c>
      <c r="B2987" s="6" t="n">
        <f aca="false">1_Data_EDA!H2988</f>
        <v>4</v>
      </c>
      <c r="C2987" s="7" t="n">
        <f aca="false">1_Data_EDA!I2988</f>
        <v>59.99000168</v>
      </c>
      <c r="D2987" s="6" t="n">
        <f aca="false">1_Data_EDA!J2988</f>
        <v>3</v>
      </c>
      <c r="E2987" s="7" t="n">
        <f aca="false">1_Data_EDA!K2988</f>
        <v>179.9700012</v>
      </c>
      <c r="F2987" s="7" t="n">
        <f aca="false">1_Data_EDA!L2988</f>
        <v>1.799999952</v>
      </c>
      <c r="G2987" s="8" t="n">
        <f aca="false">1_Data_EDA!M2988</f>
        <v>0.01</v>
      </c>
      <c r="H2987" s="6" t="n">
        <f aca="false">IF(1_Data_EDA!B2988="First Class",1,0)</f>
        <v>0</v>
      </c>
      <c r="I2987" s="6" t="n">
        <f aca="false">IF(1_Data_EDA!B2988="Second Class",1,0)</f>
        <v>0</v>
      </c>
      <c r="J2987" s="6" t="n">
        <f aca="false">IF(1_Data_EDA!B2988="Same Day",1,0)</f>
        <v>0</v>
      </c>
      <c r="K2987" s="6" t="n">
        <f aca="false">IF(1_Data_EDA!C2988="Corporate",1,0)</f>
        <v>0</v>
      </c>
      <c r="L2987" s="6" t="n">
        <f aca="false">IF(1_Data_EDA!C2988="Home Office",1,0)</f>
        <v>0</v>
      </c>
      <c r="M2987" s="6" t="n">
        <f aca="false">IF(1_Data_EDA!D2988="Europe",1,0)</f>
        <v>0</v>
      </c>
      <c r="N2987" s="6" t="n">
        <f aca="false">IF(1_Data_EDA!D2988="LATAM",1,0)</f>
        <v>1</v>
      </c>
      <c r="O2987" s="6" t="n">
        <f aca="false">IF(1_Data_EDA!D2988="Pacific Asia",1,0)</f>
        <v>0</v>
      </c>
      <c r="P2987" s="6" t="n">
        <f aca="false">IF(1_Data_EDA!D2988="USCA",1,0)</f>
        <v>0</v>
      </c>
      <c r="Q2987" s="6" t="n">
        <f aca="false">IF(C2987&gt;MEDIAN(C$5:C$8004),1,0)</f>
        <v>0</v>
      </c>
      <c r="R2987" s="6" t="n">
        <f aca="false">IF(D2987&gt;2,1,0)</f>
        <v>1</v>
      </c>
    </row>
    <row r="2988" customFormat="false" ht="15" hidden="false" customHeight="true" outlineLevel="0" collapsed="false">
      <c r="A2988" s="6" t="n">
        <f aca="false">1_Data_EDA!O2989</f>
        <v>0</v>
      </c>
      <c r="B2988" s="6" t="n">
        <f aca="false">1_Data_EDA!H2989</f>
        <v>4</v>
      </c>
      <c r="C2988" s="7" t="n">
        <f aca="false">1_Data_EDA!I2989</f>
        <v>11.53999996</v>
      </c>
      <c r="D2988" s="6" t="n">
        <f aca="false">1_Data_EDA!J2989</f>
        <v>1</v>
      </c>
      <c r="E2988" s="7" t="n">
        <f aca="false">1_Data_EDA!K2989</f>
        <v>11.53999996</v>
      </c>
      <c r="F2988" s="7" t="n">
        <f aca="false">1_Data_EDA!L2989</f>
        <v>1.5</v>
      </c>
      <c r="G2988" s="8" t="n">
        <f aca="false">1_Data_EDA!M2989</f>
        <v>0.129999995</v>
      </c>
      <c r="H2988" s="6" t="n">
        <f aca="false">IF(1_Data_EDA!B2989="First Class",1,0)</f>
        <v>0</v>
      </c>
      <c r="I2988" s="6" t="n">
        <f aca="false">IF(1_Data_EDA!B2989="Second Class",1,0)</f>
        <v>0</v>
      </c>
      <c r="J2988" s="6" t="n">
        <f aca="false">IF(1_Data_EDA!B2989="Same Day",1,0)</f>
        <v>0</v>
      </c>
      <c r="K2988" s="6" t="n">
        <f aca="false">IF(1_Data_EDA!C2989="Corporate",1,0)</f>
        <v>0</v>
      </c>
      <c r="L2988" s="6" t="n">
        <f aca="false">IF(1_Data_EDA!C2989="Home Office",1,0)</f>
        <v>0</v>
      </c>
      <c r="M2988" s="6" t="n">
        <f aca="false">IF(1_Data_EDA!D2989="Europe",1,0)</f>
        <v>0</v>
      </c>
      <c r="N2988" s="6" t="n">
        <f aca="false">IF(1_Data_EDA!D2989="LATAM",1,0)</f>
        <v>0</v>
      </c>
      <c r="O2988" s="6" t="n">
        <f aca="false">IF(1_Data_EDA!D2989="Pacific Asia",1,0)</f>
        <v>1</v>
      </c>
      <c r="P2988" s="6" t="n">
        <f aca="false">IF(1_Data_EDA!D2989="USCA",1,0)</f>
        <v>0</v>
      </c>
      <c r="Q2988" s="6" t="n">
        <f aca="false">IF(C2988&gt;MEDIAN(C$5:C$8004),1,0)</f>
        <v>0</v>
      </c>
      <c r="R2988" s="6" t="n">
        <f aca="false">IF(D2988&gt;2,1,0)</f>
        <v>0</v>
      </c>
    </row>
    <row r="2989" customFormat="false" ht="15" hidden="false" customHeight="true" outlineLevel="0" collapsed="false">
      <c r="A2989" s="6" t="n">
        <f aca="false">1_Data_EDA!O2990</f>
        <v>0</v>
      </c>
      <c r="B2989" s="6" t="n">
        <f aca="false">1_Data_EDA!H2990</f>
        <v>2</v>
      </c>
      <c r="C2989" s="7" t="n">
        <f aca="false">1_Data_EDA!I2990</f>
        <v>59.99000168</v>
      </c>
      <c r="D2989" s="6" t="n">
        <f aca="false">1_Data_EDA!J2990</f>
        <v>2</v>
      </c>
      <c r="E2989" s="7" t="n">
        <f aca="false">1_Data_EDA!K2990</f>
        <v>119.9800034</v>
      </c>
      <c r="F2989" s="7" t="n">
        <f aca="false">1_Data_EDA!L2990</f>
        <v>3.599999905</v>
      </c>
      <c r="G2989" s="8" t="n">
        <f aca="false">1_Data_EDA!M2990</f>
        <v>0.029999999</v>
      </c>
      <c r="H2989" s="6" t="n">
        <f aca="false">IF(1_Data_EDA!B2990="First Class",1,0)</f>
        <v>0</v>
      </c>
      <c r="I2989" s="6" t="n">
        <f aca="false">IF(1_Data_EDA!B2990="Second Class",1,0)</f>
        <v>1</v>
      </c>
      <c r="J2989" s="6" t="n">
        <f aca="false">IF(1_Data_EDA!B2990="Same Day",1,0)</f>
        <v>0</v>
      </c>
      <c r="K2989" s="6" t="n">
        <f aca="false">IF(1_Data_EDA!C2990="Corporate",1,0)</f>
        <v>0</v>
      </c>
      <c r="L2989" s="6" t="n">
        <f aca="false">IF(1_Data_EDA!C2990="Home Office",1,0)</f>
        <v>0</v>
      </c>
      <c r="M2989" s="6" t="n">
        <f aca="false">IF(1_Data_EDA!D2990="Europe",1,0)</f>
        <v>0</v>
      </c>
      <c r="N2989" s="6" t="n">
        <f aca="false">IF(1_Data_EDA!D2990="LATAM",1,0)</f>
        <v>0</v>
      </c>
      <c r="O2989" s="6" t="n">
        <f aca="false">IF(1_Data_EDA!D2990="Pacific Asia",1,0)</f>
        <v>0</v>
      </c>
      <c r="P2989" s="6" t="n">
        <f aca="false">IF(1_Data_EDA!D2990="USCA",1,0)</f>
        <v>1</v>
      </c>
      <c r="Q2989" s="6" t="n">
        <f aca="false">IF(C2989&gt;MEDIAN(C$5:C$8004),1,0)</f>
        <v>0</v>
      </c>
      <c r="R2989" s="6" t="n">
        <f aca="false">IF(D2989&gt;2,1,0)</f>
        <v>0</v>
      </c>
    </row>
    <row r="2990" customFormat="false" ht="15" hidden="false" customHeight="true" outlineLevel="0" collapsed="false">
      <c r="A2990" s="6" t="n">
        <f aca="false">1_Data_EDA!O2991</f>
        <v>1</v>
      </c>
      <c r="B2990" s="6" t="n">
        <f aca="false">1_Data_EDA!H2991</f>
        <v>4</v>
      </c>
      <c r="C2990" s="7" t="n">
        <f aca="false">1_Data_EDA!I2991</f>
        <v>129.9900055</v>
      </c>
      <c r="D2990" s="6" t="n">
        <f aca="false">1_Data_EDA!J2991</f>
        <v>1</v>
      </c>
      <c r="E2990" s="7" t="n">
        <f aca="false">1_Data_EDA!K2991</f>
        <v>129.9900055</v>
      </c>
      <c r="F2990" s="7" t="n">
        <f aca="false">1_Data_EDA!L2991</f>
        <v>6.5</v>
      </c>
      <c r="G2990" s="8" t="n">
        <f aca="false">1_Data_EDA!M2991</f>
        <v>0.050000001</v>
      </c>
      <c r="H2990" s="6" t="n">
        <f aca="false">IF(1_Data_EDA!B2991="First Class",1,0)</f>
        <v>0</v>
      </c>
      <c r="I2990" s="6" t="n">
        <f aca="false">IF(1_Data_EDA!B2991="Second Class",1,0)</f>
        <v>0</v>
      </c>
      <c r="J2990" s="6" t="n">
        <f aca="false">IF(1_Data_EDA!B2991="Same Day",1,0)</f>
        <v>0</v>
      </c>
      <c r="K2990" s="6" t="n">
        <f aca="false">IF(1_Data_EDA!C2991="Corporate",1,0)</f>
        <v>0</v>
      </c>
      <c r="L2990" s="6" t="n">
        <f aca="false">IF(1_Data_EDA!C2991="Home Office",1,0)</f>
        <v>0</v>
      </c>
      <c r="M2990" s="6" t="n">
        <f aca="false">IF(1_Data_EDA!D2991="Europe",1,0)</f>
        <v>0</v>
      </c>
      <c r="N2990" s="6" t="n">
        <f aca="false">IF(1_Data_EDA!D2991="LATAM",1,0)</f>
        <v>1</v>
      </c>
      <c r="O2990" s="6" t="n">
        <f aca="false">IF(1_Data_EDA!D2991="Pacific Asia",1,0)</f>
        <v>0</v>
      </c>
      <c r="P2990" s="6" t="n">
        <f aca="false">IF(1_Data_EDA!D2991="USCA",1,0)</f>
        <v>0</v>
      </c>
      <c r="Q2990" s="6" t="n">
        <f aca="false">IF(C2990&gt;MEDIAN(C$5:C$8004),1,0)</f>
        <v>1</v>
      </c>
      <c r="R2990" s="6" t="n">
        <f aca="false">IF(D2990&gt;2,1,0)</f>
        <v>0</v>
      </c>
    </row>
    <row r="2991" customFormat="false" ht="15" hidden="false" customHeight="true" outlineLevel="0" collapsed="false">
      <c r="A2991" s="6" t="n">
        <f aca="false">1_Data_EDA!O2992</f>
        <v>0</v>
      </c>
      <c r="B2991" s="6" t="n">
        <f aca="false">1_Data_EDA!H2992</f>
        <v>4</v>
      </c>
      <c r="C2991" s="7" t="n">
        <f aca="false">1_Data_EDA!I2992</f>
        <v>50</v>
      </c>
      <c r="D2991" s="6" t="n">
        <f aca="false">1_Data_EDA!J2992</f>
        <v>4</v>
      </c>
      <c r="E2991" s="7" t="n">
        <f aca="false">1_Data_EDA!K2992</f>
        <v>200</v>
      </c>
      <c r="F2991" s="7" t="n">
        <f aca="false">1_Data_EDA!L2992</f>
        <v>2</v>
      </c>
      <c r="G2991" s="8" t="n">
        <f aca="false">1_Data_EDA!M2992</f>
        <v>0.01</v>
      </c>
      <c r="H2991" s="6" t="n">
        <f aca="false">IF(1_Data_EDA!B2992="First Class",1,0)</f>
        <v>0</v>
      </c>
      <c r="I2991" s="6" t="n">
        <f aca="false">IF(1_Data_EDA!B2992="Second Class",1,0)</f>
        <v>0</v>
      </c>
      <c r="J2991" s="6" t="n">
        <f aca="false">IF(1_Data_EDA!B2992="Same Day",1,0)</f>
        <v>0</v>
      </c>
      <c r="K2991" s="6" t="n">
        <f aca="false">IF(1_Data_EDA!C2992="Corporate",1,0)</f>
        <v>0</v>
      </c>
      <c r="L2991" s="6" t="n">
        <f aca="false">IF(1_Data_EDA!C2992="Home Office",1,0)</f>
        <v>0</v>
      </c>
      <c r="M2991" s="6" t="n">
        <f aca="false">IF(1_Data_EDA!D2992="Europe",1,0)</f>
        <v>0</v>
      </c>
      <c r="N2991" s="6" t="n">
        <f aca="false">IF(1_Data_EDA!D2992="LATAM",1,0)</f>
        <v>1</v>
      </c>
      <c r="O2991" s="6" t="n">
        <f aca="false">IF(1_Data_EDA!D2992="Pacific Asia",1,0)</f>
        <v>0</v>
      </c>
      <c r="P2991" s="6" t="n">
        <f aca="false">IF(1_Data_EDA!D2992="USCA",1,0)</f>
        <v>0</v>
      </c>
      <c r="Q2991" s="6" t="n">
        <f aca="false">IF(C2991&gt;MEDIAN(C$5:C$8004),1,0)</f>
        <v>0</v>
      </c>
      <c r="R2991" s="6" t="n">
        <f aca="false">IF(D2991&gt;2,1,0)</f>
        <v>1</v>
      </c>
    </row>
    <row r="2992" customFormat="false" ht="15" hidden="false" customHeight="true" outlineLevel="0" collapsed="false">
      <c r="A2992" s="6" t="n">
        <f aca="false">1_Data_EDA!O2993</f>
        <v>0</v>
      </c>
      <c r="B2992" s="6" t="n">
        <f aca="false">1_Data_EDA!H2993</f>
        <v>4</v>
      </c>
      <c r="C2992" s="7" t="n">
        <f aca="false">1_Data_EDA!I2993</f>
        <v>99.98999786</v>
      </c>
      <c r="D2992" s="6" t="n">
        <f aca="false">1_Data_EDA!J2993</f>
        <v>4</v>
      </c>
      <c r="E2992" s="7" t="n">
        <f aca="false">1_Data_EDA!K2993</f>
        <v>399.9599915</v>
      </c>
      <c r="F2992" s="7" t="n">
        <f aca="false">1_Data_EDA!L2993</f>
        <v>71.98999786</v>
      </c>
      <c r="G2992" s="8" t="n">
        <f aca="false">1_Data_EDA!M2993</f>
        <v>0.180000007</v>
      </c>
      <c r="H2992" s="6" t="n">
        <f aca="false">IF(1_Data_EDA!B2993="First Class",1,0)</f>
        <v>0</v>
      </c>
      <c r="I2992" s="6" t="n">
        <f aca="false">IF(1_Data_EDA!B2993="Second Class",1,0)</f>
        <v>0</v>
      </c>
      <c r="J2992" s="6" t="n">
        <f aca="false">IF(1_Data_EDA!B2993="Same Day",1,0)</f>
        <v>0</v>
      </c>
      <c r="K2992" s="6" t="n">
        <f aca="false">IF(1_Data_EDA!C2993="Corporate",1,0)</f>
        <v>0</v>
      </c>
      <c r="L2992" s="6" t="n">
        <f aca="false">IF(1_Data_EDA!C2993="Home Office",1,0)</f>
        <v>0</v>
      </c>
      <c r="M2992" s="6" t="n">
        <f aca="false">IF(1_Data_EDA!D2993="Europe",1,0)</f>
        <v>0</v>
      </c>
      <c r="N2992" s="6" t="n">
        <f aca="false">IF(1_Data_EDA!D2993="LATAM",1,0)</f>
        <v>0</v>
      </c>
      <c r="O2992" s="6" t="n">
        <f aca="false">IF(1_Data_EDA!D2993="Pacific Asia",1,0)</f>
        <v>0</v>
      </c>
      <c r="P2992" s="6" t="n">
        <f aca="false">IF(1_Data_EDA!D2993="USCA",1,0)</f>
        <v>1</v>
      </c>
      <c r="Q2992" s="6" t="n">
        <f aca="false">IF(C2992&gt;MEDIAN(C$5:C$8004),1,0)</f>
        <v>1</v>
      </c>
      <c r="R2992" s="6" t="n">
        <f aca="false">IF(D2992&gt;2,1,0)</f>
        <v>1</v>
      </c>
    </row>
    <row r="2993" customFormat="false" ht="15" hidden="false" customHeight="true" outlineLevel="0" collapsed="false">
      <c r="A2993" s="6" t="n">
        <f aca="false">1_Data_EDA!O2994</f>
        <v>0</v>
      </c>
      <c r="B2993" s="6" t="n">
        <f aca="false">1_Data_EDA!H2994</f>
        <v>4</v>
      </c>
      <c r="C2993" s="7" t="n">
        <f aca="false">1_Data_EDA!I2994</f>
        <v>129.9900055</v>
      </c>
      <c r="D2993" s="6" t="n">
        <f aca="false">1_Data_EDA!J2994</f>
        <v>1</v>
      </c>
      <c r="E2993" s="7" t="n">
        <f aca="false">1_Data_EDA!K2994</f>
        <v>129.9900055</v>
      </c>
      <c r="F2993" s="7" t="n">
        <f aca="false">1_Data_EDA!L2994</f>
        <v>13</v>
      </c>
      <c r="G2993" s="8" t="n">
        <f aca="false">1_Data_EDA!M2994</f>
        <v>0.100000001</v>
      </c>
      <c r="H2993" s="6" t="n">
        <f aca="false">IF(1_Data_EDA!B2994="First Class",1,0)</f>
        <v>0</v>
      </c>
      <c r="I2993" s="6" t="n">
        <f aca="false">IF(1_Data_EDA!B2994="Second Class",1,0)</f>
        <v>0</v>
      </c>
      <c r="J2993" s="6" t="n">
        <f aca="false">IF(1_Data_EDA!B2994="Same Day",1,0)</f>
        <v>0</v>
      </c>
      <c r="K2993" s="6" t="n">
        <f aca="false">IF(1_Data_EDA!C2994="Corporate",1,0)</f>
        <v>0</v>
      </c>
      <c r="L2993" s="6" t="n">
        <f aca="false">IF(1_Data_EDA!C2994="Home Office",1,0)</f>
        <v>0</v>
      </c>
      <c r="M2993" s="6" t="n">
        <f aca="false">IF(1_Data_EDA!D2994="Europe",1,0)</f>
        <v>1</v>
      </c>
      <c r="N2993" s="6" t="n">
        <f aca="false">IF(1_Data_EDA!D2994="LATAM",1,0)</f>
        <v>0</v>
      </c>
      <c r="O2993" s="6" t="n">
        <f aca="false">IF(1_Data_EDA!D2994="Pacific Asia",1,0)</f>
        <v>0</v>
      </c>
      <c r="P2993" s="6" t="n">
        <f aca="false">IF(1_Data_EDA!D2994="USCA",1,0)</f>
        <v>0</v>
      </c>
      <c r="Q2993" s="6" t="n">
        <f aca="false">IF(C2993&gt;MEDIAN(C$5:C$8004),1,0)</f>
        <v>1</v>
      </c>
      <c r="R2993" s="6" t="n">
        <f aca="false">IF(D2993&gt;2,1,0)</f>
        <v>0</v>
      </c>
    </row>
    <row r="2994" customFormat="false" ht="15" hidden="false" customHeight="true" outlineLevel="0" collapsed="false">
      <c r="A2994" s="6" t="n">
        <f aca="false">1_Data_EDA!O2995</f>
        <v>1</v>
      </c>
      <c r="B2994" s="6" t="n">
        <f aca="false">1_Data_EDA!H2995</f>
        <v>2</v>
      </c>
      <c r="C2994" s="7" t="n">
        <f aca="false">1_Data_EDA!I2995</f>
        <v>129.9900055</v>
      </c>
      <c r="D2994" s="6" t="n">
        <f aca="false">1_Data_EDA!J2995</f>
        <v>1</v>
      </c>
      <c r="E2994" s="7" t="n">
        <f aca="false">1_Data_EDA!K2995</f>
        <v>129.9900055</v>
      </c>
      <c r="F2994" s="7" t="n">
        <f aca="false">1_Data_EDA!L2995</f>
        <v>22.10000038</v>
      </c>
      <c r="G2994" s="8" t="n">
        <f aca="false">1_Data_EDA!M2995</f>
        <v>0.170000002</v>
      </c>
      <c r="H2994" s="6" t="n">
        <f aca="false">IF(1_Data_EDA!B2995="First Class",1,0)</f>
        <v>0</v>
      </c>
      <c r="I2994" s="6" t="n">
        <f aca="false">IF(1_Data_EDA!B2995="Second Class",1,0)</f>
        <v>1</v>
      </c>
      <c r="J2994" s="6" t="n">
        <f aca="false">IF(1_Data_EDA!B2995="Same Day",1,0)</f>
        <v>0</v>
      </c>
      <c r="K2994" s="6" t="n">
        <f aca="false">IF(1_Data_EDA!C2995="Corporate",1,0)</f>
        <v>1</v>
      </c>
      <c r="L2994" s="6" t="n">
        <f aca="false">IF(1_Data_EDA!C2995="Home Office",1,0)</f>
        <v>0</v>
      </c>
      <c r="M2994" s="6" t="n">
        <f aca="false">IF(1_Data_EDA!D2995="Europe",1,0)</f>
        <v>0</v>
      </c>
      <c r="N2994" s="6" t="n">
        <f aca="false">IF(1_Data_EDA!D2995="LATAM",1,0)</f>
        <v>0</v>
      </c>
      <c r="O2994" s="6" t="n">
        <f aca="false">IF(1_Data_EDA!D2995="Pacific Asia",1,0)</f>
        <v>0</v>
      </c>
      <c r="P2994" s="6" t="n">
        <f aca="false">IF(1_Data_EDA!D2995="USCA",1,0)</f>
        <v>1</v>
      </c>
      <c r="Q2994" s="6" t="n">
        <f aca="false">IF(C2994&gt;MEDIAN(C$5:C$8004),1,0)</f>
        <v>1</v>
      </c>
      <c r="R2994" s="6" t="n">
        <f aca="false">IF(D2994&gt;2,1,0)</f>
        <v>0</v>
      </c>
    </row>
    <row r="2995" customFormat="false" ht="15" hidden="false" customHeight="true" outlineLevel="0" collapsed="false">
      <c r="A2995" s="6" t="n">
        <f aca="false">1_Data_EDA!O2996</f>
        <v>0</v>
      </c>
      <c r="B2995" s="6" t="n">
        <f aca="false">1_Data_EDA!H2996</f>
        <v>4</v>
      </c>
      <c r="C2995" s="7" t="n">
        <f aca="false">1_Data_EDA!I2996</f>
        <v>39.99000168</v>
      </c>
      <c r="D2995" s="6" t="n">
        <f aca="false">1_Data_EDA!J2996</f>
        <v>1</v>
      </c>
      <c r="E2995" s="7" t="n">
        <f aca="false">1_Data_EDA!K2996</f>
        <v>39.99000168</v>
      </c>
      <c r="F2995" s="7" t="n">
        <f aca="false">1_Data_EDA!L2996</f>
        <v>2.799999952</v>
      </c>
      <c r="G2995" s="8" t="n">
        <f aca="false">1_Data_EDA!M2996</f>
        <v>0.07</v>
      </c>
      <c r="H2995" s="6" t="n">
        <f aca="false">IF(1_Data_EDA!B2996="First Class",1,0)</f>
        <v>0</v>
      </c>
      <c r="I2995" s="6" t="n">
        <f aca="false">IF(1_Data_EDA!B2996="Second Class",1,0)</f>
        <v>0</v>
      </c>
      <c r="J2995" s="6" t="n">
        <f aca="false">IF(1_Data_EDA!B2996="Same Day",1,0)</f>
        <v>0</v>
      </c>
      <c r="K2995" s="6" t="n">
        <f aca="false">IF(1_Data_EDA!C2996="Corporate",1,0)</f>
        <v>0</v>
      </c>
      <c r="L2995" s="6" t="n">
        <f aca="false">IF(1_Data_EDA!C2996="Home Office",1,0)</f>
        <v>1</v>
      </c>
      <c r="M2995" s="6" t="n">
        <f aca="false">IF(1_Data_EDA!D2996="Europe",1,0)</f>
        <v>0</v>
      </c>
      <c r="N2995" s="6" t="n">
        <f aca="false">IF(1_Data_EDA!D2996="LATAM",1,0)</f>
        <v>0</v>
      </c>
      <c r="O2995" s="6" t="n">
        <f aca="false">IF(1_Data_EDA!D2996="Pacific Asia",1,0)</f>
        <v>1</v>
      </c>
      <c r="P2995" s="6" t="n">
        <f aca="false">IF(1_Data_EDA!D2996="USCA",1,0)</f>
        <v>0</v>
      </c>
      <c r="Q2995" s="6" t="n">
        <f aca="false">IF(C2995&gt;MEDIAN(C$5:C$8004),1,0)</f>
        <v>0</v>
      </c>
      <c r="R2995" s="6" t="n">
        <f aca="false">IF(D2995&gt;2,1,0)</f>
        <v>0</v>
      </c>
    </row>
    <row r="2996" customFormat="false" ht="15" hidden="false" customHeight="true" outlineLevel="0" collapsed="false">
      <c r="A2996" s="6" t="n">
        <f aca="false">1_Data_EDA!O2997</f>
        <v>0</v>
      </c>
      <c r="B2996" s="6" t="n">
        <f aca="false">1_Data_EDA!H2997</f>
        <v>4</v>
      </c>
      <c r="C2996" s="7" t="n">
        <f aca="false">1_Data_EDA!I2997</f>
        <v>129.9900055</v>
      </c>
      <c r="D2996" s="6" t="n">
        <f aca="false">1_Data_EDA!J2997</f>
        <v>1</v>
      </c>
      <c r="E2996" s="7" t="n">
        <f aca="false">1_Data_EDA!K2997</f>
        <v>129.9900055</v>
      </c>
      <c r="F2996" s="7" t="n">
        <f aca="false">1_Data_EDA!L2997</f>
        <v>13</v>
      </c>
      <c r="G2996" s="8" t="n">
        <f aca="false">1_Data_EDA!M2997</f>
        <v>0.100000001</v>
      </c>
      <c r="H2996" s="6" t="n">
        <f aca="false">IF(1_Data_EDA!B2997="First Class",1,0)</f>
        <v>0</v>
      </c>
      <c r="I2996" s="6" t="n">
        <f aca="false">IF(1_Data_EDA!B2997="Second Class",1,0)</f>
        <v>0</v>
      </c>
      <c r="J2996" s="6" t="n">
        <f aca="false">IF(1_Data_EDA!B2997="Same Day",1,0)</f>
        <v>0</v>
      </c>
      <c r="K2996" s="6" t="n">
        <f aca="false">IF(1_Data_EDA!C2997="Corporate",1,0)</f>
        <v>0</v>
      </c>
      <c r="L2996" s="6" t="n">
        <f aca="false">IF(1_Data_EDA!C2997="Home Office",1,0)</f>
        <v>0</v>
      </c>
      <c r="M2996" s="6" t="n">
        <f aca="false">IF(1_Data_EDA!D2997="Europe",1,0)</f>
        <v>1</v>
      </c>
      <c r="N2996" s="6" t="n">
        <f aca="false">IF(1_Data_EDA!D2997="LATAM",1,0)</f>
        <v>0</v>
      </c>
      <c r="O2996" s="6" t="n">
        <f aca="false">IF(1_Data_EDA!D2997="Pacific Asia",1,0)</f>
        <v>0</v>
      </c>
      <c r="P2996" s="6" t="n">
        <f aca="false">IF(1_Data_EDA!D2997="USCA",1,0)</f>
        <v>0</v>
      </c>
      <c r="Q2996" s="6" t="n">
        <f aca="false">IF(C2996&gt;MEDIAN(C$5:C$8004),1,0)</f>
        <v>1</v>
      </c>
      <c r="R2996" s="6" t="n">
        <f aca="false">IF(D2996&gt;2,1,0)</f>
        <v>0</v>
      </c>
    </row>
    <row r="2997" customFormat="false" ht="15" hidden="false" customHeight="true" outlineLevel="0" collapsed="false">
      <c r="A2997" s="6" t="n">
        <f aca="false">1_Data_EDA!O2998</f>
        <v>1</v>
      </c>
      <c r="B2997" s="6" t="n">
        <f aca="false">1_Data_EDA!H2998</f>
        <v>0</v>
      </c>
      <c r="C2997" s="7" t="n">
        <f aca="false">1_Data_EDA!I2998</f>
        <v>59.99000168</v>
      </c>
      <c r="D2997" s="6" t="n">
        <f aca="false">1_Data_EDA!J2998</f>
        <v>3</v>
      </c>
      <c r="E2997" s="7" t="n">
        <f aca="false">1_Data_EDA!K2998</f>
        <v>179.9700012</v>
      </c>
      <c r="F2997" s="7" t="n">
        <f aca="false">1_Data_EDA!L2998</f>
        <v>3.599999905</v>
      </c>
      <c r="G2997" s="8" t="n">
        <f aca="false">1_Data_EDA!M2998</f>
        <v>0.02</v>
      </c>
      <c r="H2997" s="6" t="n">
        <f aca="false">IF(1_Data_EDA!B2998="First Class",1,0)</f>
        <v>0</v>
      </c>
      <c r="I2997" s="6" t="n">
        <f aca="false">IF(1_Data_EDA!B2998="Second Class",1,0)</f>
        <v>0</v>
      </c>
      <c r="J2997" s="6" t="n">
        <f aca="false">IF(1_Data_EDA!B2998="Same Day",1,0)</f>
        <v>1</v>
      </c>
      <c r="K2997" s="6" t="n">
        <f aca="false">IF(1_Data_EDA!C2998="Corporate",1,0)</f>
        <v>1</v>
      </c>
      <c r="L2997" s="6" t="n">
        <f aca="false">IF(1_Data_EDA!C2998="Home Office",1,0)</f>
        <v>0</v>
      </c>
      <c r="M2997" s="6" t="n">
        <f aca="false">IF(1_Data_EDA!D2998="Europe",1,0)</f>
        <v>0</v>
      </c>
      <c r="N2997" s="6" t="n">
        <f aca="false">IF(1_Data_EDA!D2998="LATAM",1,0)</f>
        <v>0</v>
      </c>
      <c r="O2997" s="6" t="n">
        <f aca="false">IF(1_Data_EDA!D2998="Pacific Asia",1,0)</f>
        <v>1</v>
      </c>
      <c r="P2997" s="6" t="n">
        <f aca="false">IF(1_Data_EDA!D2998="USCA",1,0)</f>
        <v>0</v>
      </c>
      <c r="Q2997" s="6" t="n">
        <f aca="false">IF(C2997&gt;MEDIAN(C$5:C$8004),1,0)</f>
        <v>0</v>
      </c>
      <c r="R2997" s="6" t="n">
        <f aca="false">IF(D2997&gt;2,1,0)</f>
        <v>1</v>
      </c>
    </row>
    <row r="2998" customFormat="false" ht="15" hidden="false" customHeight="true" outlineLevel="0" collapsed="false">
      <c r="A2998" s="6" t="n">
        <f aca="false">1_Data_EDA!O2999</f>
        <v>1</v>
      </c>
      <c r="B2998" s="6" t="n">
        <f aca="false">1_Data_EDA!H2999</f>
        <v>4</v>
      </c>
      <c r="C2998" s="7" t="n">
        <f aca="false">1_Data_EDA!I2999</f>
        <v>399.980011</v>
      </c>
      <c r="D2998" s="6" t="n">
        <f aca="false">1_Data_EDA!J2999</f>
        <v>1</v>
      </c>
      <c r="E2998" s="7" t="n">
        <f aca="false">1_Data_EDA!K2999</f>
        <v>399.980011</v>
      </c>
      <c r="F2998" s="7" t="n">
        <f aca="false">1_Data_EDA!L2999</f>
        <v>4</v>
      </c>
      <c r="G2998" s="8" t="n">
        <f aca="false">1_Data_EDA!M2999</f>
        <v>0.01</v>
      </c>
      <c r="H2998" s="6" t="n">
        <f aca="false">IF(1_Data_EDA!B2999="First Class",1,0)</f>
        <v>0</v>
      </c>
      <c r="I2998" s="6" t="n">
        <f aca="false">IF(1_Data_EDA!B2999="Second Class",1,0)</f>
        <v>0</v>
      </c>
      <c r="J2998" s="6" t="n">
        <f aca="false">IF(1_Data_EDA!B2999="Same Day",1,0)</f>
        <v>0</v>
      </c>
      <c r="K2998" s="6" t="n">
        <f aca="false">IF(1_Data_EDA!C2999="Corporate",1,0)</f>
        <v>0</v>
      </c>
      <c r="L2998" s="6" t="n">
        <f aca="false">IF(1_Data_EDA!C2999="Home Office",1,0)</f>
        <v>0</v>
      </c>
      <c r="M2998" s="6" t="n">
        <f aca="false">IF(1_Data_EDA!D2999="Europe",1,0)</f>
        <v>0</v>
      </c>
      <c r="N2998" s="6" t="n">
        <f aca="false">IF(1_Data_EDA!D2999="LATAM",1,0)</f>
        <v>0</v>
      </c>
      <c r="O2998" s="6" t="n">
        <f aca="false">IF(1_Data_EDA!D2999="Pacific Asia",1,0)</f>
        <v>0</v>
      </c>
      <c r="P2998" s="6" t="n">
        <f aca="false">IF(1_Data_EDA!D2999="USCA",1,0)</f>
        <v>0</v>
      </c>
      <c r="Q2998" s="6" t="n">
        <f aca="false">IF(C2998&gt;MEDIAN(C$5:C$8004),1,0)</f>
        <v>1</v>
      </c>
      <c r="R2998" s="6" t="n">
        <f aca="false">IF(D2998&gt;2,1,0)</f>
        <v>0</v>
      </c>
    </row>
    <row r="2999" customFormat="false" ht="15" hidden="false" customHeight="true" outlineLevel="0" collapsed="false">
      <c r="A2999" s="6" t="n">
        <f aca="false">1_Data_EDA!O3000</f>
        <v>1</v>
      </c>
      <c r="B2999" s="6" t="n">
        <f aca="false">1_Data_EDA!H3000</f>
        <v>4</v>
      </c>
      <c r="C2999" s="7" t="n">
        <f aca="false">1_Data_EDA!I3000</f>
        <v>49.97999954</v>
      </c>
      <c r="D2999" s="6" t="n">
        <f aca="false">1_Data_EDA!J3000</f>
        <v>2</v>
      </c>
      <c r="E2999" s="7" t="n">
        <f aca="false">1_Data_EDA!K3000</f>
        <v>99.95999908</v>
      </c>
      <c r="F2999" s="7" t="n">
        <f aca="false">1_Data_EDA!L3000</f>
        <v>15.98999977</v>
      </c>
      <c r="G2999" s="8" t="n">
        <f aca="false">1_Data_EDA!M3000</f>
        <v>0.159999996</v>
      </c>
      <c r="H2999" s="6" t="n">
        <f aca="false">IF(1_Data_EDA!B3000="First Class",1,0)</f>
        <v>0</v>
      </c>
      <c r="I2999" s="6" t="n">
        <f aca="false">IF(1_Data_EDA!B3000="Second Class",1,0)</f>
        <v>0</v>
      </c>
      <c r="J2999" s="6" t="n">
        <f aca="false">IF(1_Data_EDA!B3000="Same Day",1,0)</f>
        <v>0</v>
      </c>
      <c r="K2999" s="6" t="n">
        <f aca="false">IF(1_Data_EDA!C3000="Corporate",1,0)</f>
        <v>1</v>
      </c>
      <c r="L2999" s="6" t="n">
        <f aca="false">IF(1_Data_EDA!C3000="Home Office",1,0)</f>
        <v>0</v>
      </c>
      <c r="M2999" s="6" t="n">
        <f aca="false">IF(1_Data_EDA!D3000="Europe",1,0)</f>
        <v>0</v>
      </c>
      <c r="N2999" s="6" t="n">
        <f aca="false">IF(1_Data_EDA!D3000="LATAM",1,0)</f>
        <v>0</v>
      </c>
      <c r="O2999" s="6" t="n">
        <f aca="false">IF(1_Data_EDA!D3000="Pacific Asia",1,0)</f>
        <v>0</v>
      </c>
      <c r="P2999" s="6" t="n">
        <f aca="false">IF(1_Data_EDA!D3000="USCA",1,0)</f>
        <v>1</v>
      </c>
      <c r="Q2999" s="6" t="n">
        <f aca="false">IF(C2999&gt;MEDIAN(C$5:C$8004),1,0)</f>
        <v>0</v>
      </c>
      <c r="R2999" s="6" t="n">
        <f aca="false">IF(D2999&gt;2,1,0)</f>
        <v>0</v>
      </c>
    </row>
    <row r="3000" customFormat="false" ht="15" hidden="false" customHeight="true" outlineLevel="0" collapsed="false">
      <c r="A3000" s="6" t="n">
        <f aca="false">1_Data_EDA!O3001</f>
        <v>0</v>
      </c>
      <c r="B3000" s="6" t="n">
        <f aca="false">1_Data_EDA!H3001</f>
        <v>4</v>
      </c>
      <c r="C3000" s="7" t="n">
        <f aca="false">1_Data_EDA!I3001</f>
        <v>129.9900055</v>
      </c>
      <c r="D3000" s="6" t="n">
        <f aca="false">1_Data_EDA!J3001</f>
        <v>1</v>
      </c>
      <c r="E3000" s="7" t="n">
        <f aca="false">1_Data_EDA!K3001</f>
        <v>129.9900055</v>
      </c>
      <c r="F3000" s="7" t="n">
        <f aca="false">1_Data_EDA!L3001</f>
        <v>32.5</v>
      </c>
      <c r="G3000" s="8" t="n">
        <f aca="false">1_Data_EDA!M3001</f>
        <v>0.25</v>
      </c>
      <c r="H3000" s="6" t="n">
        <f aca="false">IF(1_Data_EDA!B3001="First Class",1,0)</f>
        <v>0</v>
      </c>
      <c r="I3000" s="6" t="n">
        <f aca="false">IF(1_Data_EDA!B3001="Second Class",1,0)</f>
        <v>0</v>
      </c>
      <c r="J3000" s="6" t="n">
        <f aca="false">IF(1_Data_EDA!B3001="Same Day",1,0)</f>
        <v>0</v>
      </c>
      <c r="K3000" s="6" t="n">
        <f aca="false">IF(1_Data_EDA!C3001="Corporate",1,0)</f>
        <v>0</v>
      </c>
      <c r="L3000" s="6" t="n">
        <f aca="false">IF(1_Data_EDA!C3001="Home Office",1,0)</f>
        <v>0</v>
      </c>
      <c r="M3000" s="6" t="n">
        <f aca="false">IF(1_Data_EDA!D3001="Europe",1,0)</f>
        <v>0</v>
      </c>
      <c r="N3000" s="6" t="n">
        <f aca="false">IF(1_Data_EDA!D3001="LATAM",1,0)</f>
        <v>1</v>
      </c>
      <c r="O3000" s="6" t="n">
        <f aca="false">IF(1_Data_EDA!D3001="Pacific Asia",1,0)</f>
        <v>0</v>
      </c>
      <c r="P3000" s="6" t="n">
        <f aca="false">IF(1_Data_EDA!D3001="USCA",1,0)</f>
        <v>0</v>
      </c>
      <c r="Q3000" s="6" t="n">
        <f aca="false">IF(C3000&gt;MEDIAN(C$5:C$8004),1,0)</f>
        <v>1</v>
      </c>
      <c r="R3000" s="6" t="n">
        <f aca="false">IF(D3000&gt;2,1,0)</f>
        <v>0</v>
      </c>
    </row>
    <row r="3001" customFormat="false" ht="15" hidden="false" customHeight="true" outlineLevel="0" collapsed="false">
      <c r="A3001" s="6" t="n">
        <f aca="false">1_Data_EDA!O3002</f>
        <v>1</v>
      </c>
      <c r="B3001" s="6" t="n">
        <f aca="false">1_Data_EDA!H3002</f>
        <v>1</v>
      </c>
      <c r="C3001" s="7" t="n">
        <f aca="false">1_Data_EDA!I3002</f>
        <v>70</v>
      </c>
      <c r="D3001" s="6" t="n">
        <f aca="false">1_Data_EDA!J3002</f>
        <v>5</v>
      </c>
      <c r="E3001" s="7" t="n">
        <f aca="false">1_Data_EDA!K3002</f>
        <v>350</v>
      </c>
      <c r="F3001" s="7" t="n">
        <f aca="false">1_Data_EDA!L3002</f>
        <v>42</v>
      </c>
      <c r="G3001" s="8" t="n">
        <f aca="false">1_Data_EDA!M3002</f>
        <v>0.119999997</v>
      </c>
      <c r="H3001" s="6" t="n">
        <f aca="false">IF(1_Data_EDA!B3002="First Class",1,0)</f>
        <v>1</v>
      </c>
      <c r="I3001" s="6" t="n">
        <f aca="false">IF(1_Data_EDA!B3002="Second Class",1,0)</f>
        <v>0</v>
      </c>
      <c r="J3001" s="6" t="n">
        <f aca="false">IF(1_Data_EDA!B3002="Same Day",1,0)</f>
        <v>0</v>
      </c>
      <c r="K3001" s="6" t="n">
        <f aca="false">IF(1_Data_EDA!C3002="Corporate",1,0)</f>
        <v>1</v>
      </c>
      <c r="L3001" s="6" t="n">
        <f aca="false">IF(1_Data_EDA!C3002="Home Office",1,0)</f>
        <v>0</v>
      </c>
      <c r="M3001" s="6" t="n">
        <f aca="false">IF(1_Data_EDA!D3002="Europe",1,0)</f>
        <v>1</v>
      </c>
      <c r="N3001" s="6" t="n">
        <f aca="false">IF(1_Data_EDA!D3002="LATAM",1,0)</f>
        <v>0</v>
      </c>
      <c r="O3001" s="6" t="n">
        <f aca="false">IF(1_Data_EDA!D3002="Pacific Asia",1,0)</f>
        <v>0</v>
      </c>
      <c r="P3001" s="6" t="n">
        <f aca="false">IF(1_Data_EDA!D3002="USCA",1,0)</f>
        <v>0</v>
      </c>
      <c r="Q3001" s="6" t="n">
        <f aca="false">IF(C3001&gt;MEDIAN(C$5:C$8004),1,0)</f>
        <v>1</v>
      </c>
      <c r="R3001" s="6" t="n">
        <f aca="false">IF(D3001&gt;2,1,0)</f>
        <v>1</v>
      </c>
    </row>
    <row r="3002" customFormat="false" ht="15" hidden="false" customHeight="true" outlineLevel="0" collapsed="false">
      <c r="A3002" s="6" t="n">
        <f aca="false">1_Data_EDA!O3003</f>
        <v>1</v>
      </c>
      <c r="B3002" s="6" t="n">
        <f aca="false">1_Data_EDA!H3003</f>
        <v>4</v>
      </c>
      <c r="C3002" s="7" t="n">
        <f aca="false">1_Data_EDA!I3003</f>
        <v>59.99000168</v>
      </c>
      <c r="D3002" s="6" t="n">
        <f aca="false">1_Data_EDA!J3003</f>
        <v>1</v>
      </c>
      <c r="E3002" s="7" t="n">
        <f aca="false">1_Data_EDA!K3003</f>
        <v>59.99000168</v>
      </c>
      <c r="F3002" s="7" t="n">
        <f aca="false">1_Data_EDA!L3003</f>
        <v>1.799999952</v>
      </c>
      <c r="G3002" s="8" t="n">
        <f aca="false">1_Data_EDA!M3003</f>
        <v>0.029999999</v>
      </c>
      <c r="H3002" s="6" t="n">
        <f aca="false">IF(1_Data_EDA!B3003="First Class",1,0)</f>
        <v>0</v>
      </c>
      <c r="I3002" s="6" t="n">
        <f aca="false">IF(1_Data_EDA!B3003="Second Class",1,0)</f>
        <v>0</v>
      </c>
      <c r="J3002" s="6" t="n">
        <f aca="false">IF(1_Data_EDA!B3003="Same Day",1,0)</f>
        <v>0</v>
      </c>
      <c r="K3002" s="6" t="n">
        <f aca="false">IF(1_Data_EDA!C3003="Corporate",1,0)</f>
        <v>0</v>
      </c>
      <c r="L3002" s="6" t="n">
        <f aca="false">IF(1_Data_EDA!C3003="Home Office",1,0)</f>
        <v>0</v>
      </c>
      <c r="M3002" s="6" t="n">
        <f aca="false">IF(1_Data_EDA!D3003="Europe",1,0)</f>
        <v>0</v>
      </c>
      <c r="N3002" s="6" t="n">
        <f aca="false">IF(1_Data_EDA!D3003="LATAM",1,0)</f>
        <v>0</v>
      </c>
      <c r="O3002" s="6" t="n">
        <f aca="false">IF(1_Data_EDA!D3003="Pacific Asia",1,0)</f>
        <v>1</v>
      </c>
      <c r="P3002" s="6" t="n">
        <f aca="false">IF(1_Data_EDA!D3003="USCA",1,0)</f>
        <v>0</v>
      </c>
      <c r="Q3002" s="6" t="n">
        <f aca="false">IF(C3002&gt;MEDIAN(C$5:C$8004),1,0)</f>
        <v>0</v>
      </c>
      <c r="R3002" s="6" t="n">
        <f aca="false">IF(D3002&gt;2,1,0)</f>
        <v>0</v>
      </c>
    </row>
    <row r="3003" customFormat="false" ht="15" hidden="false" customHeight="true" outlineLevel="0" collapsed="false">
      <c r="A3003" s="6" t="n">
        <f aca="false">1_Data_EDA!O3004</f>
        <v>0</v>
      </c>
      <c r="B3003" s="6" t="n">
        <f aca="false">1_Data_EDA!H3004</f>
        <v>4</v>
      </c>
      <c r="C3003" s="7" t="n">
        <f aca="false">1_Data_EDA!I3004</f>
        <v>399.980011</v>
      </c>
      <c r="D3003" s="6" t="n">
        <f aca="false">1_Data_EDA!J3004</f>
        <v>1</v>
      </c>
      <c r="E3003" s="7" t="n">
        <f aca="false">1_Data_EDA!K3004</f>
        <v>399.980011</v>
      </c>
      <c r="F3003" s="7" t="n">
        <f aca="false">1_Data_EDA!L3004</f>
        <v>20</v>
      </c>
      <c r="G3003" s="8" t="n">
        <f aca="false">1_Data_EDA!M3004</f>
        <v>0.050000001</v>
      </c>
      <c r="H3003" s="6" t="n">
        <f aca="false">IF(1_Data_EDA!B3004="First Class",1,0)</f>
        <v>0</v>
      </c>
      <c r="I3003" s="6" t="n">
        <f aca="false">IF(1_Data_EDA!B3004="Second Class",1,0)</f>
        <v>0</v>
      </c>
      <c r="J3003" s="6" t="n">
        <f aca="false">IF(1_Data_EDA!B3004="Same Day",1,0)</f>
        <v>0</v>
      </c>
      <c r="K3003" s="6" t="n">
        <f aca="false">IF(1_Data_EDA!C3004="Corporate",1,0)</f>
        <v>0</v>
      </c>
      <c r="L3003" s="6" t="n">
        <f aca="false">IF(1_Data_EDA!C3004="Home Office",1,0)</f>
        <v>1</v>
      </c>
      <c r="M3003" s="6" t="n">
        <f aca="false">IF(1_Data_EDA!D3004="Europe",1,0)</f>
        <v>0</v>
      </c>
      <c r="N3003" s="6" t="n">
        <f aca="false">IF(1_Data_EDA!D3004="LATAM",1,0)</f>
        <v>0</v>
      </c>
      <c r="O3003" s="6" t="n">
        <f aca="false">IF(1_Data_EDA!D3004="Pacific Asia",1,0)</f>
        <v>0</v>
      </c>
      <c r="P3003" s="6" t="n">
        <f aca="false">IF(1_Data_EDA!D3004="USCA",1,0)</f>
        <v>1</v>
      </c>
      <c r="Q3003" s="6" t="n">
        <f aca="false">IF(C3003&gt;MEDIAN(C$5:C$8004),1,0)</f>
        <v>1</v>
      </c>
      <c r="R3003" s="6" t="n">
        <f aca="false">IF(D3003&gt;2,1,0)</f>
        <v>0</v>
      </c>
    </row>
    <row r="3004" customFormat="false" ht="15" hidden="false" customHeight="true" outlineLevel="0" collapsed="false">
      <c r="A3004" s="6" t="n">
        <f aca="false">1_Data_EDA!O3005</f>
        <v>0</v>
      </c>
      <c r="B3004" s="6" t="n">
        <f aca="false">1_Data_EDA!H3005</f>
        <v>4</v>
      </c>
      <c r="C3004" s="7" t="n">
        <f aca="false">1_Data_EDA!I3005</f>
        <v>59.99000168</v>
      </c>
      <c r="D3004" s="6" t="n">
        <f aca="false">1_Data_EDA!J3005</f>
        <v>4</v>
      </c>
      <c r="E3004" s="7" t="n">
        <f aca="false">1_Data_EDA!K3005</f>
        <v>239.9600067</v>
      </c>
      <c r="F3004" s="7" t="n">
        <f aca="false">1_Data_EDA!L3005</f>
        <v>47.99000168</v>
      </c>
      <c r="G3004" s="8" t="n">
        <f aca="false">1_Data_EDA!M3005</f>
        <v>0.200000003</v>
      </c>
      <c r="H3004" s="6" t="n">
        <f aca="false">IF(1_Data_EDA!B3005="First Class",1,0)</f>
        <v>0</v>
      </c>
      <c r="I3004" s="6" t="n">
        <f aca="false">IF(1_Data_EDA!B3005="Second Class",1,0)</f>
        <v>0</v>
      </c>
      <c r="J3004" s="6" t="n">
        <f aca="false">IF(1_Data_EDA!B3005="Same Day",1,0)</f>
        <v>0</v>
      </c>
      <c r="K3004" s="6" t="n">
        <f aca="false">IF(1_Data_EDA!C3005="Corporate",1,0)</f>
        <v>0</v>
      </c>
      <c r="L3004" s="6" t="n">
        <f aca="false">IF(1_Data_EDA!C3005="Home Office",1,0)</f>
        <v>0</v>
      </c>
      <c r="M3004" s="6" t="n">
        <f aca="false">IF(1_Data_EDA!D3005="Europe",1,0)</f>
        <v>0</v>
      </c>
      <c r="N3004" s="6" t="n">
        <f aca="false">IF(1_Data_EDA!D3005="LATAM",1,0)</f>
        <v>0</v>
      </c>
      <c r="O3004" s="6" t="n">
        <f aca="false">IF(1_Data_EDA!D3005="Pacific Asia",1,0)</f>
        <v>1</v>
      </c>
      <c r="P3004" s="6" t="n">
        <f aca="false">IF(1_Data_EDA!D3005="USCA",1,0)</f>
        <v>0</v>
      </c>
      <c r="Q3004" s="6" t="n">
        <f aca="false">IF(C3004&gt;MEDIAN(C$5:C$8004),1,0)</f>
        <v>0</v>
      </c>
      <c r="R3004" s="6" t="n">
        <f aca="false">IF(D3004&gt;2,1,0)</f>
        <v>1</v>
      </c>
    </row>
    <row r="3005" customFormat="false" ht="15" hidden="false" customHeight="true" outlineLevel="0" collapsed="false">
      <c r="A3005" s="6" t="n">
        <f aca="false">1_Data_EDA!O3006</f>
        <v>0</v>
      </c>
      <c r="B3005" s="6" t="n">
        <f aca="false">1_Data_EDA!H3006</f>
        <v>4</v>
      </c>
      <c r="C3005" s="7" t="n">
        <f aca="false">1_Data_EDA!I3006</f>
        <v>199.9900055</v>
      </c>
      <c r="D3005" s="6" t="n">
        <f aca="false">1_Data_EDA!J3006</f>
        <v>1</v>
      </c>
      <c r="E3005" s="7" t="n">
        <f aca="false">1_Data_EDA!K3006</f>
        <v>199.9900055</v>
      </c>
      <c r="F3005" s="7" t="n">
        <f aca="false">1_Data_EDA!L3006</f>
        <v>14</v>
      </c>
      <c r="G3005" s="8" t="n">
        <f aca="false">1_Data_EDA!M3006</f>
        <v>0.07</v>
      </c>
      <c r="H3005" s="6" t="n">
        <f aca="false">IF(1_Data_EDA!B3006="First Class",1,0)</f>
        <v>0</v>
      </c>
      <c r="I3005" s="6" t="n">
        <f aca="false">IF(1_Data_EDA!B3006="Second Class",1,0)</f>
        <v>0</v>
      </c>
      <c r="J3005" s="6" t="n">
        <f aca="false">IF(1_Data_EDA!B3006="Same Day",1,0)</f>
        <v>0</v>
      </c>
      <c r="K3005" s="6" t="n">
        <f aca="false">IF(1_Data_EDA!C3006="Corporate",1,0)</f>
        <v>1</v>
      </c>
      <c r="L3005" s="6" t="n">
        <f aca="false">IF(1_Data_EDA!C3006="Home Office",1,0)</f>
        <v>0</v>
      </c>
      <c r="M3005" s="6" t="n">
        <f aca="false">IF(1_Data_EDA!D3006="Europe",1,0)</f>
        <v>1</v>
      </c>
      <c r="N3005" s="6" t="n">
        <f aca="false">IF(1_Data_EDA!D3006="LATAM",1,0)</f>
        <v>0</v>
      </c>
      <c r="O3005" s="6" t="n">
        <f aca="false">IF(1_Data_EDA!D3006="Pacific Asia",1,0)</f>
        <v>0</v>
      </c>
      <c r="P3005" s="6" t="n">
        <f aca="false">IF(1_Data_EDA!D3006="USCA",1,0)</f>
        <v>0</v>
      </c>
      <c r="Q3005" s="6" t="n">
        <f aca="false">IF(C3005&gt;MEDIAN(C$5:C$8004),1,0)</f>
        <v>1</v>
      </c>
      <c r="R3005" s="6" t="n">
        <f aca="false">IF(D3005&gt;2,1,0)</f>
        <v>0</v>
      </c>
    </row>
    <row r="3006" customFormat="false" ht="15" hidden="false" customHeight="true" outlineLevel="0" collapsed="false">
      <c r="A3006" s="6" t="n">
        <f aca="false">1_Data_EDA!O3007</f>
        <v>1</v>
      </c>
      <c r="B3006" s="6" t="n">
        <f aca="false">1_Data_EDA!H3007</f>
        <v>2</v>
      </c>
      <c r="C3006" s="7" t="n">
        <f aca="false">1_Data_EDA!I3007</f>
        <v>39.99000168</v>
      </c>
      <c r="D3006" s="6" t="n">
        <f aca="false">1_Data_EDA!J3007</f>
        <v>1</v>
      </c>
      <c r="E3006" s="7" t="n">
        <f aca="false">1_Data_EDA!K3007</f>
        <v>39.99000168</v>
      </c>
      <c r="F3006" s="7" t="n">
        <f aca="false">1_Data_EDA!L3007</f>
        <v>2</v>
      </c>
      <c r="G3006" s="8" t="n">
        <f aca="false">1_Data_EDA!M3007</f>
        <v>0.050000001</v>
      </c>
      <c r="H3006" s="6" t="n">
        <f aca="false">IF(1_Data_EDA!B3007="First Class",1,0)</f>
        <v>0</v>
      </c>
      <c r="I3006" s="6" t="n">
        <f aca="false">IF(1_Data_EDA!B3007="Second Class",1,0)</f>
        <v>1</v>
      </c>
      <c r="J3006" s="6" t="n">
        <f aca="false">IF(1_Data_EDA!B3007="Same Day",1,0)</f>
        <v>0</v>
      </c>
      <c r="K3006" s="6" t="n">
        <f aca="false">IF(1_Data_EDA!C3007="Corporate",1,0)</f>
        <v>0</v>
      </c>
      <c r="L3006" s="6" t="n">
        <f aca="false">IF(1_Data_EDA!C3007="Home Office",1,0)</f>
        <v>0</v>
      </c>
      <c r="M3006" s="6" t="n">
        <f aca="false">IF(1_Data_EDA!D3007="Europe",1,0)</f>
        <v>0</v>
      </c>
      <c r="N3006" s="6" t="n">
        <f aca="false">IF(1_Data_EDA!D3007="LATAM",1,0)</f>
        <v>0</v>
      </c>
      <c r="O3006" s="6" t="n">
        <f aca="false">IF(1_Data_EDA!D3007="Pacific Asia",1,0)</f>
        <v>1</v>
      </c>
      <c r="P3006" s="6" t="n">
        <f aca="false">IF(1_Data_EDA!D3007="USCA",1,0)</f>
        <v>0</v>
      </c>
      <c r="Q3006" s="6" t="n">
        <f aca="false">IF(C3006&gt;MEDIAN(C$5:C$8004),1,0)</f>
        <v>0</v>
      </c>
      <c r="R3006" s="6" t="n">
        <f aca="false">IF(D3006&gt;2,1,0)</f>
        <v>0</v>
      </c>
    </row>
    <row r="3007" customFormat="false" ht="15" hidden="false" customHeight="true" outlineLevel="0" collapsed="false">
      <c r="A3007" s="6" t="n">
        <f aca="false">1_Data_EDA!O3008</f>
        <v>1</v>
      </c>
      <c r="B3007" s="6" t="n">
        <f aca="false">1_Data_EDA!H3008</f>
        <v>4</v>
      </c>
      <c r="C3007" s="7" t="n">
        <f aca="false">1_Data_EDA!I3008</f>
        <v>399.980011</v>
      </c>
      <c r="D3007" s="6" t="n">
        <f aca="false">1_Data_EDA!J3008</f>
        <v>1</v>
      </c>
      <c r="E3007" s="7" t="n">
        <f aca="false">1_Data_EDA!K3008</f>
        <v>399.980011</v>
      </c>
      <c r="F3007" s="7" t="n">
        <f aca="false">1_Data_EDA!L3008</f>
        <v>36</v>
      </c>
      <c r="G3007" s="8" t="n">
        <f aca="false">1_Data_EDA!M3008</f>
        <v>0.090000004</v>
      </c>
      <c r="H3007" s="6" t="n">
        <f aca="false">IF(1_Data_EDA!B3008="First Class",1,0)</f>
        <v>0</v>
      </c>
      <c r="I3007" s="6" t="n">
        <f aca="false">IF(1_Data_EDA!B3008="Second Class",1,0)</f>
        <v>0</v>
      </c>
      <c r="J3007" s="6" t="n">
        <f aca="false">IF(1_Data_EDA!B3008="Same Day",1,0)</f>
        <v>0</v>
      </c>
      <c r="K3007" s="6" t="n">
        <f aca="false">IF(1_Data_EDA!C3008="Corporate",1,0)</f>
        <v>1</v>
      </c>
      <c r="L3007" s="6" t="n">
        <f aca="false">IF(1_Data_EDA!C3008="Home Office",1,0)</f>
        <v>0</v>
      </c>
      <c r="M3007" s="6" t="n">
        <f aca="false">IF(1_Data_EDA!D3008="Europe",1,0)</f>
        <v>0</v>
      </c>
      <c r="N3007" s="6" t="n">
        <f aca="false">IF(1_Data_EDA!D3008="LATAM",1,0)</f>
        <v>0</v>
      </c>
      <c r="O3007" s="6" t="n">
        <f aca="false">IF(1_Data_EDA!D3008="Pacific Asia",1,0)</f>
        <v>0</v>
      </c>
      <c r="P3007" s="6" t="n">
        <f aca="false">IF(1_Data_EDA!D3008="USCA",1,0)</f>
        <v>0</v>
      </c>
      <c r="Q3007" s="6" t="n">
        <f aca="false">IF(C3007&gt;MEDIAN(C$5:C$8004),1,0)</f>
        <v>1</v>
      </c>
      <c r="R3007" s="6" t="n">
        <f aca="false">IF(D3007&gt;2,1,0)</f>
        <v>0</v>
      </c>
    </row>
    <row r="3008" customFormat="false" ht="15" hidden="false" customHeight="true" outlineLevel="0" collapsed="false">
      <c r="A3008" s="6" t="n">
        <f aca="false">1_Data_EDA!O3009</f>
        <v>1</v>
      </c>
      <c r="B3008" s="6" t="n">
        <f aca="false">1_Data_EDA!H3009</f>
        <v>1</v>
      </c>
      <c r="C3008" s="7" t="n">
        <f aca="false">1_Data_EDA!I3009</f>
        <v>399.980011</v>
      </c>
      <c r="D3008" s="6" t="n">
        <f aca="false">1_Data_EDA!J3009</f>
        <v>1</v>
      </c>
      <c r="E3008" s="7" t="n">
        <f aca="false">1_Data_EDA!K3009</f>
        <v>399.980011</v>
      </c>
      <c r="F3008" s="7" t="n">
        <f aca="false">1_Data_EDA!L3009</f>
        <v>48</v>
      </c>
      <c r="G3008" s="8" t="n">
        <f aca="false">1_Data_EDA!M3009</f>
        <v>0.119999997</v>
      </c>
      <c r="H3008" s="6" t="n">
        <f aca="false">IF(1_Data_EDA!B3009="First Class",1,0)</f>
        <v>1</v>
      </c>
      <c r="I3008" s="6" t="n">
        <f aca="false">IF(1_Data_EDA!B3009="Second Class",1,0)</f>
        <v>0</v>
      </c>
      <c r="J3008" s="6" t="n">
        <f aca="false">IF(1_Data_EDA!B3009="Same Day",1,0)</f>
        <v>0</v>
      </c>
      <c r="K3008" s="6" t="n">
        <f aca="false">IF(1_Data_EDA!C3009="Corporate",1,0)</f>
        <v>0</v>
      </c>
      <c r="L3008" s="6" t="n">
        <f aca="false">IF(1_Data_EDA!C3009="Home Office",1,0)</f>
        <v>0</v>
      </c>
      <c r="M3008" s="6" t="n">
        <f aca="false">IF(1_Data_EDA!D3009="Europe",1,0)</f>
        <v>0</v>
      </c>
      <c r="N3008" s="6" t="n">
        <f aca="false">IF(1_Data_EDA!D3009="LATAM",1,0)</f>
        <v>0</v>
      </c>
      <c r="O3008" s="6" t="n">
        <f aca="false">IF(1_Data_EDA!D3009="Pacific Asia",1,0)</f>
        <v>1</v>
      </c>
      <c r="P3008" s="6" t="n">
        <f aca="false">IF(1_Data_EDA!D3009="USCA",1,0)</f>
        <v>0</v>
      </c>
      <c r="Q3008" s="6" t="n">
        <f aca="false">IF(C3008&gt;MEDIAN(C$5:C$8004),1,0)</f>
        <v>1</v>
      </c>
      <c r="R3008" s="6" t="n">
        <f aca="false">IF(D3008&gt;2,1,0)</f>
        <v>0</v>
      </c>
    </row>
    <row r="3009" customFormat="false" ht="15" hidden="false" customHeight="true" outlineLevel="0" collapsed="false">
      <c r="A3009" s="6" t="n">
        <f aca="false">1_Data_EDA!O3010</f>
        <v>0</v>
      </c>
      <c r="B3009" s="6" t="n">
        <f aca="false">1_Data_EDA!H3010</f>
        <v>4</v>
      </c>
      <c r="C3009" s="7" t="n">
        <f aca="false">1_Data_EDA!I3010</f>
        <v>199.9900055</v>
      </c>
      <c r="D3009" s="6" t="n">
        <f aca="false">1_Data_EDA!J3010</f>
        <v>1</v>
      </c>
      <c r="E3009" s="7" t="n">
        <f aca="false">1_Data_EDA!K3010</f>
        <v>199.9900055</v>
      </c>
      <c r="F3009" s="7" t="n">
        <f aca="false">1_Data_EDA!L3010</f>
        <v>24</v>
      </c>
      <c r="G3009" s="8" t="n">
        <f aca="false">1_Data_EDA!M3010</f>
        <v>0.119999997</v>
      </c>
      <c r="H3009" s="6" t="n">
        <f aca="false">IF(1_Data_EDA!B3010="First Class",1,0)</f>
        <v>0</v>
      </c>
      <c r="I3009" s="6" t="n">
        <f aca="false">IF(1_Data_EDA!B3010="Second Class",1,0)</f>
        <v>0</v>
      </c>
      <c r="J3009" s="6" t="n">
        <f aca="false">IF(1_Data_EDA!B3010="Same Day",1,0)</f>
        <v>0</v>
      </c>
      <c r="K3009" s="6" t="n">
        <f aca="false">IF(1_Data_EDA!C3010="Corporate",1,0)</f>
        <v>0</v>
      </c>
      <c r="L3009" s="6" t="n">
        <f aca="false">IF(1_Data_EDA!C3010="Home Office",1,0)</f>
        <v>1</v>
      </c>
      <c r="M3009" s="6" t="n">
        <f aca="false">IF(1_Data_EDA!D3010="Europe",1,0)</f>
        <v>0</v>
      </c>
      <c r="N3009" s="6" t="n">
        <f aca="false">IF(1_Data_EDA!D3010="LATAM",1,0)</f>
        <v>0</v>
      </c>
      <c r="O3009" s="6" t="n">
        <f aca="false">IF(1_Data_EDA!D3010="Pacific Asia",1,0)</f>
        <v>0</v>
      </c>
      <c r="P3009" s="6" t="n">
        <f aca="false">IF(1_Data_EDA!D3010="USCA",1,0)</f>
        <v>0</v>
      </c>
      <c r="Q3009" s="6" t="n">
        <f aca="false">IF(C3009&gt;MEDIAN(C$5:C$8004),1,0)</f>
        <v>1</v>
      </c>
      <c r="R3009" s="6" t="n">
        <f aca="false">IF(D3009&gt;2,1,0)</f>
        <v>0</v>
      </c>
    </row>
    <row r="3010" customFormat="false" ht="15" hidden="false" customHeight="true" outlineLevel="0" collapsed="false">
      <c r="A3010" s="6" t="n">
        <f aca="false">1_Data_EDA!O3011</f>
        <v>1</v>
      </c>
      <c r="B3010" s="6" t="n">
        <f aca="false">1_Data_EDA!H3011</f>
        <v>4</v>
      </c>
      <c r="C3010" s="7" t="n">
        <f aca="false">1_Data_EDA!I3011</f>
        <v>199.9900055</v>
      </c>
      <c r="D3010" s="6" t="n">
        <f aca="false">1_Data_EDA!J3011</f>
        <v>1</v>
      </c>
      <c r="E3010" s="7" t="n">
        <f aca="false">1_Data_EDA!K3011</f>
        <v>199.9900055</v>
      </c>
      <c r="F3010" s="7" t="n">
        <f aca="false">1_Data_EDA!L3011</f>
        <v>32</v>
      </c>
      <c r="G3010" s="8" t="n">
        <f aca="false">1_Data_EDA!M3011</f>
        <v>0.159999996</v>
      </c>
      <c r="H3010" s="6" t="n">
        <f aca="false">IF(1_Data_EDA!B3011="First Class",1,0)</f>
        <v>0</v>
      </c>
      <c r="I3010" s="6" t="n">
        <f aca="false">IF(1_Data_EDA!B3011="Second Class",1,0)</f>
        <v>0</v>
      </c>
      <c r="J3010" s="6" t="n">
        <f aca="false">IF(1_Data_EDA!B3011="Same Day",1,0)</f>
        <v>0</v>
      </c>
      <c r="K3010" s="6" t="n">
        <f aca="false">IF(1_Data_EDA!C3011="Corporate",1,0)</f>
        <v>0</v>
      </c>
      <c r="L3010" s="6" t="n">
        <f aca="false">IF(1_Data_EDA!C3011="Home Office",1,0)</f>
        <v>1</v>
      </c>
      <c r="M3010" s="6" t="n">
        <f aca="false">IF(1_Data_EDA!D3011="Europe",1,0)</f>
        <v>1</v>
      </c>
      <c r="N3010" s="6" t="n">
        <f aca="false">IF(1_Data_EDA!D3011="LATAM",1,0)</f>
        <v>0</v>
      </c>
      <c r="O3010" s="6" t="n">
        <f aca="false">IF(1_Data_EDA!D3011="Pacific Asia",1,0)</f>
        <v>0</v>
      </c>
      <c r="P3010" s="6" t="n">
        <f aca="false">IF(1_Data_EDA!D3011="USCA",1,0)</f>
        <v>0</v>
      </c>
      <c r="Q3010" s="6" t="n">
        <f aca="false">IF(C3010&gt;MEDIAN(C$5:C$8004),1,0)</f>
        <v>1</v>
      </c>
      <c r="R3010" s="6" t="n">
        <f aca="false">IF(D3010&gt;2,1,0)</f>
        <v>0</v>
      </c>
    </row>
    <row r="3011" customFormat="false" ht="15" hidden="false" customHeight="true" outlineLevel="0" collapsed="false">
      <c r="A3011" s="6" t="n">
        <f aca="false">1_Data_EDA!O3012</f>
        <v>1</v>
      </c>
      <c r="B3011" s="6" t="n">
        <f aca="false">1_Data_EDA!H3012</f>
        <v>1</v>
      </c>
      <c r="C3011" s="7" t="n">
        <f aca="false">1_Data_EDA!I3012</f>
        <v>199.9900055</v>
      </c>
      <c r="D3011" s="6" t="n">
        <f aca="false">1_Data_EDA!J3012</f>
        <v>1</v>
      </c>
      <c r="E3011" s="7" t="n">
        <f aca="false">1_Data_EDA!K3012</f>
        <v>199.9900055</v>
      </c>
      <c r="F3011" s="7" t="n">
        <f aca="false">1_Data_EDA!L3012</f>
        <v>10</v>
      </c>
      <c r="G3011" s="8" t="n">
        <f aca="false">1_Data_EDA!M3012</f>
        <v>0.050000001</v>
      </c>
      <c r="H3011" s="6" t="n">
        <f aca="false">IF(1_Data_EDA!B3012="First Class",1,0)</f>
        <v>1</v>
      </c>
      <c r="I3011" s="6" t="n">
        <f aca="false">IF(1_Data_EDA!B3012="Second Class",1,0)</f>
        <v>0</v>
      </c>
      <c r="J3011" s="6" t="n">
        <f aca="false">IF(1_Data_EDA!B3012="Same Day",1,0)</f>
        <v>0</v>
      </c>
      <c r="K3011" s="6" t="n">
        <f aca="false">IF(1_Data_EDA!C3012="Corporate",1,0)</f>
        <v>1</v>
      </c>
      <c r="L3011" s="6" t="n">
        <f aca="false">IF(1_Data_EDA!C3012="Home Office",1,0)</f>
        <v>0</v>
      </c>
      <c r="M3011" s="6" t="n">
        <f aca="false">IF(1_Data_EDA!D3012="Europe",1,0)</f>
        <v>0</v>
      </c>
      <c r="N3011" s="6" t="n">
        <f aca="false">IF(1_Data_EDA!D3012="LATAM",1,0)</f>
        <v>1</v>
      </c>
      <c r="O3011" s="6" t="n">
        <f aca="false">IF(1_Data_EDA!D3012="Pacific Asia",1,0)</f>
        <v>0</v>
      </c>
      <c r="P3011" s="6" t="n">
        <f aca="false">IF(1_Data_EDA!D3012="USCA",1,0)</f>
        <v>0</v>
      </c>
      <c r="Q3011" s="6" t="n">
        <f aca="false">IF(C3011&gt;MEDIAN(C$5:C$8004),1,0)</f>
        <v>1</v>
      </c>
      <c r="R3011" s="6" t="n">
        <f aca="false">IF(D3011&gt;2,1,0)</f>
        <v>0</v>
      </c>
    </row>
    <row r="3012" customFormat="false" ht="15" hidden="false" customHeight="true" outlineLevel="0" collapsed="false">
      <c r="A3012" s="6" t="n">
        <f aca="false">1_Data_EDA!O3013</f>
        <v>0</v>
      </c>
      <c r="B3012" s="6" t="n">
        <f aca="false">1_Data_EDA!H3013</f>
        <v>4</v>
      </c>
      <c r="C3012" s="7" t="n">
        <f aca="false">1_Data_EDA!I3013</f>
        <v>129.9900055</v>
      </c>
      <c r="D3012" s="6" t="n">
        <f aca="false">1_Data_EDA!J3013</f>
        <v>1</v>
      </c>
      <c r="E3012" s="7" t="n">
        <f aca="false">1_Data_EDA!K3013</f>
        <v>129.9900055</v>
      </c>
      <c r="F3012" s="7" t="n">
        <f aca="false">1_Data_EDA!L3013</f>
        <v>32.5</v>
      </c>
      <c r="G3012" s="8" t="n">
        <f aca="false">1_Data_EDA!M3013</f>
        <v>0.25</v>
      </c>
      <c r="H3012" s="6" t="n">
        <f aca="false">IF(1_Data_EDA!B3013="First Class",1,0)</f>
        <v>0</v>
      </c>
      <c r="I3012" s="6" t="n">
        <f aca="false">IF(1_Data_EDA!B3013="Second Class",1,0)</f>
        <v>0</v>
      </c>
      <c r="J3012" s="6" t="n">
        <f aca="false">IF(1_Data_EDA!B3013="Same Day",1,0)</f>
        <v>0</v>
      </c>
      <c r="K3012" s="6" t="n">
        <f aca="false">IF(1_Data_EDA!C3013="Corporate",1,0)</f>
        <v>0</v>
      </c>
      <c r="L3012" s="6" t="n">
        <f aca="false">IF(1_Data_EDA!C3013="Home Office",1,0)</f>
        <v>0</v>
      </c>
      <c r="M3012" s="6" t="n">
        <f aca="false">IF(1_Data_EDA!D3013="Europe",1,0)</f>
        <v>0</v>
      </c>
      <c r="N3012" s="6" t="n">
        <f aca="false">IF(1_Data_EDA!D3013="LATAM",1,0)</f>
        <v>0</v>
      </c>
      <c r="O3012" s="6" t="n">
        <f aca="false">IF(1_Data_EDA!D3013="Pacific Asia",1,0)</f>
        <v>0</v>
      </c>
      <c r="P3012" s="6" t="n">
        <f aca="false">IF(1_Data_EDA!D3013="USCA",1,0)</f>
        <v>1</v>
      </c>
      <c r="Q3012" s="6" t="n">
        <f aca="false">IF(C3012&gt;MEDIAN(C$5:C$8004),1,0)</f>
        <v>1</v>
      </c>
      <c r="R3012" s="6" t="n">
        <f aca="false">IF(D3012&gt;2,1,0)</f>
        <v>0</v>
      </c>
    </row>
    <row r="3013" customFormat="false" ht="15" hidden="false" customHeight="true" outlineLevel="0" collapsed="false">
      <c r="A3013" s="6" t="n">
        <f aca="false">1_Data_EDA!O3014</f>
        <v>0</v>
      </c>
      <c r="B3013" s="6" t="n">
        <f aca="false">1_Data_EDA!H3014</f>
        <v>4</v>
      </c>
      <c r="C3013" s="7" t="n">
        <f aca="false">1_Data_EDA!I3014</f>
        <v>19.98999977</v>
      </c>
      <c r="D3013" s="6" t="n">
        <f aca="false">1_Data_EDA!J3014</f>
        <v>4</v>
      </c>
      <c r="E3013" s="7" t="n">
        <f aca="false">1_Data_EDA!K3014</f>
        <v>79.95999908</v>
      </c>
      <c r="F3013" s="7" t="n">
        <f aca="false">1_Data_EDA!L3014</f>
        <v>15.98999977</v>
      </c>
      <c r="G3013" s="8" t="n">
        <f aca="false">1_Data_EDA!M3014</f>
        <v>0.200000003</v>
      </c>
      <c r="H3013" s="6" t="n">
        <f aca="false">IF(1_Data_EDA!B3014="First Class",1,0)</f>
        <v>0</v>
      </c>
      <c r="I3013" s="6" t="n">
        <f aca="false">IF(1_Data_EDA!B3014="Second Class",1,0)</f>
        <v>0</v>
      </c>
      <c r="J3013" s="6" t="n">
        <f aca="false">IF(1_Data_EDA!B3014="Same Day",1,0)</f>
        <v>0</v>
      </c>
      <c r="K3013" s="6" t="n">
        <f aca="false">IF(1_Data_EDA!C3014="Corporate",1,0)</f>
        <v>1</v>
      </c>
      <c r="L3013" s="6" t="n">
        <f aca="false">IF(1_Data_EDA!C3014="Home Office",1,0)</f>
        <v>0</v>
      </c>
      <c r="M3013" s="6" t="n">
        <f aca="false">IF(1_Data_EDA!D3014="Europe",1,0)</f>
        <v>0</v>
      </c>
      <c r="N3013" s="6" t="n">
        <f aca="false">IF(1_Data_EDA!D3014="LATAM",1,0)</f>
        <v>0</v>
      </c>
      <c r="O3013" s="6" t="n">
        <f aca="false">IF(1_Data_EDA!D3014="Pacific Asia",1,0)</f>
        <v>0</v>
      </c>
      <c r="P3013" s="6" t="n">
        <f aca="false">IF(1_Data_EDA!D3014="USCA",1,0)</f>
        <v>1</v>
      </c>
      <c r="Q3013" s="6" t="n">
        <f aca="false">IF(C3013&gt;MEDIAN(C$5:C$8004),1,0)</f>
        <v>0</v>
      </c>
      <c r="R3013" s="6" t="n">
        <f aca="false">IF(D3013&gt;2,1,0)</f>
        <v>1</v>
      </c>
    </row>
    <row r="3014" customFormat="false" ht="15" hidden="false" customHeight="true" outlineLevel="0" collapsed="false">
      <c r="A3014" s="6" t="n">
        <f aca="false">1_Data_EDA!O3015</f>
        <v>0</v>
      </c>
      <c r="B3014" s="6" t="n">
        <f aca="false">1_Data_EDA!H3015</f>
        <v>4</v>
      </c>
      <c r="C3014" s="7" t="n">
        <f aca="false">1_Data_EDA!I3015</f>
        <v>11.53999996</v>
      </c>
      <c r="D3014" s="6" t="n">
        <f aca="false">1_Data_EDA!J3015</f>
        <v>1</v>
      </c>
      <c r="E3014" s="7" t="n">
        <f aca="false">1_Data_EDA!K3015</f>
        <v>11.53999996</v>
      </c>
      <c r="F3014" s="7" t="n">
        <f aca="false">1_Data_EDA!L3015</f>
        <v>0.460000008</v>
      </c>
      <c r="G3014" s="8" t="n">
        <f aca="false">1_Data_EDA!M3015</f>
        <v>0.039999999</v>
      </c>
      <c r="H3014" s="6" t="n">
        <f aca="false">IF(1_Data_EDA!B3015="First Class",1,0)</f>
        <v>0</v>
      </c>
      <c r="I3014" s="6" t="n">
        <f aca="false">IF(1_Data_EDA!B3015="Second Class",1,0)</f>
        <v>0</v>
      </c>
      <c r="J3014" s="6" t="n">
        <f aca="false">IF(1_Data_EDA!B3015="Same Day",1,0)</f>
        <v>0</v>
      </c>
      <c r="K3014" s="6" t="n">
        <f aca="false">IF(1_Data_EDA!C3015="Corporate",1,0)</f>
        <v>0</v>
      </c>
      <c r="L3014" s="6" t="n">
        <f aca="false">IF(1_Data_EDA!C3015="Home Office",1,0)</f>
        <v>0</v>
      </c>
      <c r="M3014" s="6" t="n">
        <f aca="false">IF(1_Data_EDA!D3015="Europe",1,0)</f>
        <v>0</v>
      </c>
      <c r="N3014" s="6" t="n">
        <f aca="false">IF(1_Data_EDA!D3015="LATAM",1,0)</f>
        <v>0</v>
      </c>
      <c r="O3014" s="6" t="n">
        <f aca="false">IF(1_Data_EDA!D3015="Pacific Asia",1,0)</f>
        <v>1</v>
      </c>
      <c r="P3014" s="6" t="n">
        <f aca="false">IF(1_Data_EDA!D3015="USCA",1,0)</f>
        <v>0</v>
      </c>
      <c r="Q3014" s="6" t="n">
        <f aca="false">IF(C3014&gt;MEDIAN(C$5:C$8004),1,0)</f>
        <v>0</v>
      </c>
      <c r="R3014" s="6" t="n">
        <f aca="false">IF(D3014&gt;2,1,0)</f>
        <v>0</v>
      </c>
    </row>
    <row r="3015" customFormat="false" ht="15" hidden="false" customHeight="true" outlineLevel="0" collapsed="false">
      <c r="A3015" s="6" t="n">
        <f aca="false">1_Data_EDA!O3016</f>
        <v>1</v>
      </c>
      <c r="B3015" s="6" t="n">
        <f aca="false">1_Data_EDA!H3016</f>
        <v>1</v>
      </c>
      <c r="C3015" s="7" t="n">
        <f aca="false">1_Data_EDA!I3016</f>
        <v>39.99000168</v>
      </c>
      <c r="D3015" s="6" t="n">
        <f aca="false">1_Data_EDA!J3016</f>
        <v>2</v>
      </c>
      <c r="E3015" s="7" t="n">
        <f aca="false">1_Data_EDA!K3016</f>
        <v>79.98000336</v>
      </c>
      <c r="F3015" s="7" t="n">
        <f aca="false">1_Data_EDA!L3016</f>
        <v>0.800000012</v>
      </c>
      <c r="G3015" s="8" t="n">
        <f aca="false">1_Data_EDA!M3016</f>
        <v>0.01</v>
      </c>
      <c r="H3015" s="6" t="n">
        <f aca="false">IF(1_Data_EDA!B3016="First Class",1,0)</f>
        <v>1</v>
      </c>
      <c r="I3015" s="6" t="n">
        <f aca="false">IF(1_Data_EDA!B3016="Second Class",1,0)</f>
        <v>0</v>
      </c>
      <c r="J3015" s="6" t="n">
        <f aca="false">IF(1_Data_EDA!B3016="Same Day",1,0)</f>
        <v>0</v>
      </c>
      <c r="K3015" s="6" t="n">
        <f aca="false">IF(1_Data_EDA!C3016="Corporate",1,0)</f>
        <v>1</v>
      </c>
      <c r="L3015" s="6" t="n">
        <f aca="false">IF(1_Data_EDA!C3016="Home Office",1,0)</f>
        <v>0</v>
      </c>
      <c r="M3015" s="6" t="n">
        <f aca="false">IF(1_Data_EDA!D3016="Europe",1,0)</f>
        <v>1</v>
      </c>
      <c r="N3015" s="6" t="n">
        <f aca="false">IF(1_Data_EDA!D3016="LATAM",1,0)</f>
        <v>0</v>
      </c>
      <c r="O3015" s="6" t="n">
        <f aca="false">IF(1_Data_EDA!D3016="Pacific Asia",1,0)</f>
        <v>0</v>
      </c>
      <c r="P3015" s="6" t="n">
        <f aca="false">IF(1_Data_EDA!D3016="USCA",1,0)</f>
        <v>0</v>
      </c>
      <c r="Q3015" s="6" t="n">
        <f aca="false">IF(C3015&gt;MEDIAN(C$5:C$8004),1,0)</f>
        <v>0</v>
      </c>
      <c r="R3015" s="6" t="n">
        <f aca="false">IF(D3015&gt;2,1,0)</f>
        <v>0</v>
      </c>
    </row>
    <row r="3016" customFormat="false" ht="15" hidden="false" customHeight="true" outlineLevel="0" collapsed="false">
      <c r="A3016" s="6" t="n">
        <f aca="false">1_Data_EDA!O3017</f>
        <v>0</v>
      </c>
      <c r="B3016" s="6" t="n">
        <f aca="false">1_Data_EDA!H3017</f>
        <v>0</v>
      </c>
      <c r="C3016" s="7" t="n">
        <f aca="false">1_Data_EDA!I3017</f>
        <v>299.980011</v>
      </c>
      <c r="D3016" s="6" t="n">
        <f aca="false">1_Data_EDA!J3017</f>
        <v>1</v>
      </c>
      <c r="E3016" s="7" t="n">
        <f aca="false">1_Data_EDA!K3017</f>
        <v>299.980011</v>
      </c>
      <c r="F3016" s="7" t="n">
        <f aca="false">1_Data_EDA!L3017</f>
        <v>9</v>
      </c>
      <c r="G3016" s="8" t="n">
        <f aca="false">1_Data_EDA!M3017</f>
        <v>0.029999999</v>
      </c>
      <c r="H3016" s="6" t="n">
        <f aca="false">IF(1_Data_EDA!B3017="First Class",1,0)</f>
        <v>0</v>
      </c>
      <c r="I3016" s="6" t="n">
        <f aca="false">IF(1_Data_EDA!B3017="Second Class",1,0)</f>
        <v>0</v>
      </c>
      <c r="J3016" s="6" t="n">
        <f aca="false">IF(1_Data_EDA!B3017="Same Day",1,0)</f>
        <v>1</v>
      </c>
      <c r="K3016" s="6" t="n">
        <f aca="false">IF(1_Data_EDA!C3017="Corporate",1,0)</f>
        <v>0</v>
      </c>
      <c r="L3016" s="6" t="n">
        <f aca="false">IF(1_Data_EDA!C3017="Home Office",1,0)</f>
        <v>1</v>
      </c>
      <c r="M3016" s="6" t="n">
        <f aca="false">IF(1_Data_EDA!D3017="Europe",1,0)</f>
        <v>0</v>
      </c>
      <c r="N3016" s="6" t="n">
        <f aca="false">IF(1_Data_EDA!D3017="LATAM",1,0)</f>
        <v>1</v>
      </c>
      <c r="O3016" s="6" t="n">
        <f aca="false">IF(1_Data_EDA!D3017="Pacific Asia",1,0)</f>
        <v>0</v>
      </c>
      <c r="P3016" s="6" t="n">
        <f aca="false">IF(1_Data_EDA!D3017="USCA",1,0)</f>
        <v>0</v>
      </c>
      <c r="Q3016" s="6" t="n">
        <f aca="false">IF(C3016&gt;MEDIAN(C$5:C$8004),1,0)</f>
        <v>1</v>
      </c>
      <c r="R3016" s="6" t="n">
        <f aca="false">IF(D3016&gt;2,1,0)</f>
        <v>0</v>
      </c>
    </row>
    <row r="3017" customFormat="false" ht="15" hidden="false" customHeight="true" outlineLevel="0" collapsed="false">
      <c r="A3017" s="6" t="n">
        <f aca="false">1_Data_EDA!O3018</f>
        <v>0</v>
      </c>
      <c r="B3017" s="6" t="n">
        <f aca="false">1_Data_EDA!H3018</f>
        <v>4</v>
      </c>
      <c r="C3017" s="7" t="n">
        <f aca="false">1_Data_EDA!I3018</f>
        <v>59.99000168</v>
      </c>
      <c r="D3017" s="6" t="n">
        <f aca="false">1_Data_EDA!J3018</f>
        <v>1</v>
      </c>
      <c r="E3017" s="7" t="n">
        <f aca="false">1_Data_EDA!K3018</f>
        <v>59.99000168</v>
      </c>
      <c r="F3017" s="7" t="n">
        <f aca="false">1_Data_EDA!L3018</f>
        <v>1.799999952</v>
      </c>
      <c r="G3017" s="8" t="n">
        <f aca="false">1_Data_EDA!M3018</f>
        <v>0.029999999</v>
      </c>
      <c r="H3017" s="6" t="n">
        <f aca="false">IF(1_Data_EDA!B3018="First Class",1,0)</f>
        <v>0</v>
      </c>
      <c r="I3017" s="6" t="n">
        <f aca="false">IF(1_Data_EDA!B3018="Second Class",1,0)</f>
        <v>0</v>
      </c>
      <c r="J3017" s="6" t="n">
        <f aca="false">IF(1_Data_EDA!B3018="Same Day",1,0)</f>
        <v>0</v>
      </c>
      <c r="K3017" s="6" t="n">
        <f aca="false">IF(1_Data_EDA!C3018="Corporate",1,0)</f>
        <v>0</v>
      </c>
      <c r="L3017" s="6" t="n">
        <f aca="false">IF(1_Data_EDA!C3018="Home Office",1,0)</f>
        <v>0</v>
      </c>
      <c r="M3017" s="6" t="n">
        <f aca="false">IF(1_Data_EDA!D3018="Europe",1,0)</f>
        <v>1</v>
      </c>
      <c r="N3017" s="6" t="n">
        <f aca="false">IF(1_Data_EDA!D3018="LATAM",1,0)</f>
        <v>0</v>
      </c>
      <c r="O3017" s="6" t="n">
        <f aca="false">IF(1_Data_EDA!D3018="Pacific Asia",1,0)</f>
        <v>0</v>
      </c>
      <c r="P3017" s="6" t="n">
        <f aca="false">IF(1_Data_EDA!D3018="USCA",1,0)</f>
        <v>0</v>
      </c>
      <c r="Q3017" s="6" t="n">
        <f aca="false">IF(C3017&gt;MEDIAN(C$5:C$8004),1,0)</f>
        <v>0</v>
      </c>
      <c r="R3017" s="6" t="n">
        <f aca="false">IF(D3017&gt;2,1,0)</f>
        <v>0</v>
      </c>
    </row>
    <row r="3018" customFormat="false" ht="15" hidden="false" customHeight="true" outlineLevel="0" collapsed="false">
      <c r="A3018" s="6" t="n">
        <f aca="false">1_Data_EDA!O3019</f>
        <v>1</v>
      </c>
      <c r="B3018" s="6" t="n">
        <f aca="false">1_Data_EDA!H3019</f>
        <v>1</v>
      </c>
      <c r="C3018" s="7" t="n">
        <f aca="false">1_Data_EDA!I3019</f>
        <v>299.980011</v>
      </c>
      <c r="D3018" s="6" t="n">
        <f aca="false">1_Data_EDA!J3019</f>
        <v>1</v>
      </c>
      <c r="E3018" s="7" t="n">
        <f aca="false">1_Data_EDA!K3019</f>
        <v>299.980011</v>
      </c>
      <c r="F3018" s="7" t="n">
        <f aca="false">1_Data_EDA!L3019</f>
        <v>39</v>
      </c>
      <c r="G3018" s="8" t="n">
        <f aca="false">1_Data_EDA!M3019</f>
        <v>0.129999995</v>
      </c>
      <c r="H3018" s="6" t="n">
        <f aca="false">IF(1_Data_EDA!B3019="First Class",1,0)</f>
        <v>1</v>
      </c>
      <c r="I3018" s="6" t="n">
        <f aca="false">IF(1_Data_EDA!B3019="Second Class",1,0)</f>
        <v>0</v>
      </c>
      <c r="J3018" s="6" t="n">
        <f aca="false">IF(1_Data_EDA!B3019="Same Day",1,0)</f>
        <v>0</v>
      </c>
      <c r="K3018" s="6" t="n">
        <f aca="false">IF(1_Data_EDA!C3019="Corporate",1,0)</f>
        <v>1</v>
      </c>
      <c r="L3018" s="6" t="n">
        <f aca="false">IF(1_Data_EDA!C3019="Home Office",1,0)</f>
        <v>0</v>
      </c>
      <c r="M3018" s="6" t="n">
        <f aca="false">IF(1_Data_EDA!D3019="Europe",1,0)</f>
        <v>1</v>
      </c>
      <c r="N3018" s="6" t="n">
        <f aca="false">IF(1_Data_EDA!D3019="LATAM",1,0)</f>
        <v>0</v>
      </c>
      <c r="O3018" s="6" t="n">
        <f aca="false">IF(1_Data_EDA!D3019="Pacific Asia",1,0)</f>
        <v>0</v>
      </c>
      <c r="P3018" s="6" t="n">
        <f aca="false">IF(1_Data_EDA!D3019="USCA",1,0)</f>
        <v>0</v>
      </c>
      <c r="Q3018" s="6" t="n">
        <f aca="false">IF(C3018&gt;MEDIAN(C$5:C$8004),1,0)</f>
        <v>1</v>
      </c>
      <c r="R3018" s="6" t="n">
        <f aca="false">IF(D3018&gt;2,1,0)</f>
        <v>0</v>
      </c>
    </row>
    <row r="3019" customFormat="false" ht="15" hidden="false" customHeight="true" outlineLevel="0" collapsed="false">
      <c r="A3019" s="6" t="n">
        <f aca="false">1_Data_EDA!O3020</f>
        <v>1</v>
      </c>
      <c r="B3019" s="6" t="n">
        <f aca="false">1_Data_EDA!H3020</f>
        <v>4</v>
      </c>
      <c r="C3019" s="7" t="n">
        <f aca="false">1_Data_EDA!I3020</f>
        <v>59.99000168</v>
      </c>
      <c r="D3019" s="6" t="n">
        <f aca="false">1_Data_EDA!J3020</f>
        <v>2</v>
      </c>
      <c r="E3019" s="7" t="n">
        <f aca="false">1_Data_EDA!K3020</f>
        <v>119.9800034</v>
      </c>
      <c r="F3019" s="7" t="n">
        <f aca="false">1_Data_EDA!L3020</f>
        <v>6</v>
      </c>
      <c r="G3019" s="8" t="n">
        <f aca="false">1_Data_EDA!M3020</f>
        <v>0.050000001</v>
      </c>
      <c r="H3019" s="6" t="n">
        <f aca="false">IF(1_Data_EDA!B3020="First Class",1,0)</f>
        <v>0</v>
      </c>
      <c r="I3019" s="6" t="n">
        <f aca="false">IF(1_Data_EDA!B3020="Second Class",1,0)</f>
        <v>0</v>
      </c>
      <c r="J3019" s="6" t="n">
        <f aca="false">IF(1_Data_EDA!B3020="Same Day",1,0)</f>
        <v>0</v>
      </c>
      <c r="K3019" s="6" t="n">
        <f aca="false">IF(1_Data_EDA!C3020="Corporate",1,0)</f>
        <v>1</v>
      </c>
      <c r="L3019" s="6" t="n">
        <f aca="false">IF(1_Data_EDA!C3020="Home Office",1,0)</f>
        <v>0</v>
      </c>
      <c r="M3019" s="6" t="n">
        <f aca="false">IF(1_Data_EDA!D3020="Europe",1,0)</f>
        <v>0</v>
      </c>
      <c r="N3019" s="6" t="n">
        <f aca="false">IF(1_Data_EDA!D3020="LATAM",1,0)</f>
        <v>1</v>
      </c>
      <c r="O3019" s="6" t="n">
        <f aca="false">IF(1_Data_EDA!D3020="Pacific Asia",1,0)</f>
        <v>0</v>
      </c>
      <c r="P3019" s="6" t="n">
        <f aca="false">IF(1_Data_EDA!D3020="USCA",1,0)</f>
        <v>0</v>
      </c>
      <c r="Q3019" s="6" t="n">
        <f aca="false">IF(C3019&gt;MEDIAN(C$5:C$8004),1,0)</f>
        <v>0</v>
      </c>
      <c r="R3019" s="6" t="n">
        <f aca="false">IF(D3019&gt;2,1,0)</f>
        <v>0</v>
      </c>
    </row>
    <row r="3020" customFormat="false" ht="15" hidden="false" customHeight="true" outlineLevel="0" collapsed="false">
      <c r="A3020" s="6" t="n">
        <f aca="false">1_Data_EDA!O3021</f>
        <v>0</v>
      </c>
      <c r="B3020" s="6" t="n">
        <f aca="false">1_Data_EDA!H3021</f>
        <v>4</v>
      </c>
      <c r="C3020" s="7" t="n">
        <f aca="false">1_Data_EDA!I3021</f>
        <v>99.98999786</v>
      </c>
      <c r="D3020" s="6" t="n">
        <f aca="false">1_Data_EDA!J3021</f>
        <v>3</v>
      </c>
      <c r="E3020" s="7" t="n">
        <f aca="false">1_Data_EDA!K3021</f>
        <v>299.9700012</v>
      </c>
      <c r="F3020" s="7" t="n">
        <f aca="false">1_Data_EDA!L3021</f>
        <v>0</v>
      </c>
      <c r="G3020" s="8" t="n">
        <f aca="false">1_Data_EDA!M3021</f>
        <v>0</v>
      </c>
      <c r="H3020" s="6" t="n">
        <f aca="false">IF(1_Data_EDA!B3021="First Class",1,0)</f>
        <v>0</v>
      </c>
      <c r="I3020" s="6" t="n">
        <f aca="false">IF(1_Data_EDA!B3021="Second Class",1,0)</f>
        <v>0</v>
      </c>
      <c r="J3020" s="6" t="n">
        <f aca="false">IF(1_Data_EDA!B3021="Same Day",1,0)</f>
        <v>0</v>
      </c>
      <c r="K3020" s="6" t="n">
        <f aca="false">IF(1_Data_EDA!C3021="Corporate",1,0)</f>
        <v>0</v>
      </c>
      <c r="L3020" s="6" t="n">
        <f aca="false">IF(1_Data_EDA!C3021="Home Office",1,0)</f>
        <v>0</v>
      </c>
      <c r="M3020" s="6" t="n">
        <f aca="false">IF(1_Data_EDA!D3021="Europe",1,0)</f>
        <v>0</v>
      </c>
      <c r="N3020" s="6" t="n">
        <f aca="false">IF(1_Data_EDA!D3021="LATAM",1,0)</f>
        <v>1</v>
      </c>
      <c r="O3020" s="6" t="n">
        <f aca="false">IF(1_Data_EDA!D3021="Pacific Asia",1,0)</f>
        <v>0</v>
      </c>
      <c r="P3020" s="6" t="n">
        <f aca="false">IF(1_Data_EDA!D3021="USCA",1,0)</f>
        <v>0</v>
      </c>
      <c r="Q3020" s="6" t="n">
        <f aca="false">IF(C3020&gt;MEDIAN(C$5:C$8004),1,0)</f>
        <v>1</v>
      </c>
      <c r="R3020" s="6" t="n">
        <f aca="false">IF(D3020&gt;2,1,0)</f>
        <v>1</v>
      </c>
    </row>
    <row r="3021" customFormat="false" ht="15" hidden="false" customHeight="true" outlineLevel="0" collapsed="false">
      <c r="A3021" s="6" t="n">
        <f aca="false">1_Data_EDA!O3022</f>
        <v>0</v>
      </c>
      <c r="B3021" s="6" t="n">
        <f aca="false">1_Data_EDA!H3022</f>
        <v>4</v>
      </c>
      <c r="C3021" s="7" t="n">
        <f aca="false">1_Data_EDA!I3022</f>
        <v>59.99000168</v>
      </c>
      <c r="D3021" s="6" t="n">
        <f aca="false">1_Data_EDA!J3022</f>
        <v>1</v>
      </c>
      <c r="E3021" s="7" t="n">
        <f aca="false">1_Data_EDA!K3022</f>
        <v>59.99000168</v>
      </c>
      <c r="F3021" s="7" t="n">
        <f aca="false">1_Data_EDA!L3022</f>
        <v>9.600000381</v>
      </c>
      <c r="G3021" s="8" t="n">
        <f aca="false">1_Data_EDA!M3022</f>
        <v>0.159999996</v>
      </c>
      <c r="H3021" s="6" t="n">
        <f aca="false">IF(1_Data_EDA!B3022="First Class",1,0)</f>
        <v>0</v>
      </c>
      <c r="I3021" s="6" t="n">
        <f aca="false">IF(1_Data_EDA!B3022="Second Class",1,0)</f>
        <v>0</v>
      </c>
      <c r="J3021" s="6" t="n">
        <f aca="false">IF(1_Data_EDA!B3022="Same Day",1,0)</f>
        <v>0</v>
      </c>
      <c r="K3021" s="6" t="n">
        <f aca="false">IF(1_Data_EDA!C3022="Corporate",1,0)</f>
        <v>0</v>
      </c>
      <c r="L3021" s="6" t="n">
        <f aca="false">IF(1_Data_EDA!C3022="Home Office",1,0)</f>
        <v>0</v>
      </c>
      <c r="M3021" s="6" t="n">
        <f aca="false">IF(1_Data_EDA!D3022="Europe",1,0)</f>
        <v>0</v>
      </c>
      <c r="N3021" s="6" t="n">
        <f aca="false">IF(1_Data_EDA!D3022="LATAM",1,0)</f>
        <v>0</v>
      </c>
      <c r="O3021" s="6" t="n">
        <f aca="false">IF(1_Data_EDA!D3022="Pacific Asia",1,0)</f>
        <v>1</v>
      </c>
      <c r="P3021" s="6" t="n">
        <f aca="false">IF(1_Data_EDA!D3022="USCA",1,0)</f>
        <v>0</v>
      </c>
      <c r="Q3021" s="6" t="n">
        <f aca="false">IF(C3021&gt;MEDIAN(C$5:C$8004),1,0)</f>
        <v>0</v>
      </c>
      <c r="R3021" s="6" t="n">
        <f aca="false">IF(D3021&gt;2,1,0)</f>
        <v>0</v>
      </c>
    </row>
    <row r="3022" customFormat="false" ht="15" hidden="false" customHeight="true" outlineLevel="0" collapsed="false">
      <c r="A3022" s="6" t="n">
        <f aca="false">1_Data_EDA!O3023</f>
        <v>0</v>
      </c>
      <c r="B3022" s="6" t="n">
        <f aca="false">1_Data_EDA!H3023</f>
        <v>4</v>
      </c>
      <c r="C3022" s="7" t="n">
        <f aca="false">1_Data_EDA!I3023</f>
        <v>129.9900055</v>
      </c>
      <c r="D3022" s="6" t="n">
        <f aca="false">1_Data_EDA!J3023</f>
        <v>1</v>
      </c>
      <c r="E3022" s="7" t="n">
        <f aca="false">1_Data_EDA!K3023</f>
        <v>129.9900055</v>
      </c>
      <c r="F3022" s="7" t="n">
        <f aca="false">1_Data_EDA!L3023</f>
        <v>22.10000038</v>
      </c>
      <c r="G3022" s="8" t="n">
        <f aca="false">1_Data_EDA!M3023</f>
        <v>0.170000002</v>
      </c>
      <c r="H3022" s="6" t="n">
        <f aca="false">IF(1_Data_EDA!B3023="First Class",1,0)</f>
        <v>0</v>
      </c>
      <c r="I3022" s="6" t="n">
        <f aca="false">IF(1_Data_EDA!B3023="Second Class",1,0)</f>
        <v>0</v>
      </c>
      <c r="J3022" s="6" t="n">
        <f aca="false">IF(1_Data_EDA!B3023="Same Day",1,0)</f>
        <v>0</v>
      </c>
      <c r="K3022" s="6" t="n">
        <f aca="false">IF(1_Data_EDA!C3023="Corporate",1,0)</f>
        <v>0</v>
      </c>
      <c r="L3022" s="6" t="n">
        <f aca="false">IF(1_Data_EDA!C3023="Home Office",1,0)</f>
        <v>0</v>
      </c>
      <c r="M3022" s="6" t="n">
        <f aca="false">IF(1_Data_EDA!D3023="Europe",1,0)</f>
        <v>1</v>
      </c>
      <c r="N3022" s="6" t="n">
        <f aca="false">IF(1_Data_EDA!D3023="LATAM",1,0)</f>
        <v>0</v>
      </c>
      <c r="O3022" s="6" t="n">
        <f aca="false">IF(1_Data_EDA!D3023="Pacific Asia",1,0)</f>
        <v>0</v>
      </c>
      <c r="P3022" s="6" t="n">
        <f aca="false">IF(1_Data_EDA!D3023="USCA",1,0)</f>
        <v>0</v>
      </c>
      <c r="Q3022" s="6" t="n">
        <f aca="false">IF(C3022&gt;MEDIAN(C$5:C$8004),1,0)</f>
        <v>1</v>
      </c>
      <c r="R3022" s="6" t="n">
        <f aca="false">IF(D3022&gt;2,1,0)</f>
        <v>0</v>
      </c>
    </row>
    <row r="3023" customFormat="false" ht="15" hidden="false" customHeight="true" outlineLevel="0" collapsed="false">
      <c r="A3023" s="6" t="n">
        <f aca="false">1_Data_EDA!O3024</f>
        <v>1</v>
      </c>
      <c r="B3023" s="6" t="n">
        <f aca="false">1_Data_EDA!H3024</f>
        <v>4</v>
      </c>
      <c r="C3023" s="7" t="n">
        <f aca="false">1_Data_EDA!I3024</f>
        <v>59.99000168</v>
      </c>
      <c r="D3023" s="6" t="n">
        <f aca="false">1_Data_EDA!J3024</f>
        <v>2</v>
      </c>
      <c r="E3023" s="7" t="n">
        <f aca="false">1_Data_EDA!K3024</f>
        <v>119.9800034</v>
      </c>
      <c r="F3023" s="7" t="n">
        <f aca="false">1_Data_EDA!L3024</f>
        <v>12</v>
      </c>
      <c r="G3023" s="8" t="n">
        <f aca="false">1_Data_EDA!M3024</f>
        <v>0.100000001</v>
      </c>
      <c r="H3023" s="6" t="n">
        <f aca="false">IF(1_Data_EDA!B3024="First Class",1,0)</f>
        <v>0</v>
      </c>
      <c r="I3023" s="6" t="n">
        <f aca="false">IF(1_Data_EDA!B3024="Second Class",1,0)</f>
        <v>0</v>
      </c>
      <c r="J3023" s="6" t="n">
        <f aca="false">IF(1_Data_EDA!B3024="Same Day",1,0)</f>
        <v>0</v>
      </c>
      <c r="K3023" s="6" t="n">
        <f aca="false">IF(1_Data_EDA!C3024="Corporate",1,0)</f>
        <v>0</v>
      </c>
      <c r="L3023" s="6" t="n">
        <f aca="false">IF(1_Data_EDA!C3024="Home Office",1,0)</f>
        <v>0</v>
      </c>
      <c r="M3023" s="6" t="n">
        <f aca="false">IF(1_Data_EDA!D3024="Europe",1,0)</f>
        <v>0</v>
      </c>
      <c r="N3023" s="6" t="n">
        <f aca="false">IF(1_Data_EDA!D3024="LATAM",1,0)</f>
        <v>1</v>
      </c>
      <c r="O3023" s="6" t="n">
        <f aca="false">IF(1_Data_EDA!D3024="Pacific Asia",1,0)</f>
        <v>0</v>
      </c>
      <c r="P3023" s="6" t="n">
        <f aca="false">IF(1_Data_EDA!D3024="USCA",1,0)</f>
        <v>0</v>
      </c>
      <c r="Q3023" s="6" t="n">
        <f aca="false">IF(C3023&gt;MEDIAN(C$5:C$8004),1,0)</f>
        <v>0</v>
      </c>
      <c r="R3023" s="6" t="n">
        <f aca="false">IF(D3023&gt;2,1,0)</f>
        <v>0</v>
      </c>
    </row>
    <row r="3024" customFormat="false" ht="15" hidden="false" customHeight="true" outlineLevel="0" collapsed="false">
      <c r="A3024" s="6" t="n">
        <f aca="false">1_Data_EDA!O3025</f>
        <v>0</v>
      </c>
      <c r="B3024" s="6" t="n">
        <f aca="false">1_Data_EDA!H3025</f>
        <v>4</v>
      </c>
      <c r="C3024" s="7" t="n">
        <f aca="false">1_Data_EDA!I3025</f>
        <v>65</v>
      </c>
      <c r="D3024" s="6" t="n">
        <f aca="false">1_Data_EDA!J3025</f>
        <v>1</v>
      </c>
      <c r="E3024" s="7" t="n">
        <f aca="false">1_Data_EDA!K3025</f>
        <v>65</v>
      </c>
      <c r="F3024" s="7" t="n">
        <f aca="false">1_Data_EDA!L3025</f>
        <v>0.649999976</v>
      </c>
      <c r="G3024" s="8" t="n">
        <f aca="false">1_Data_EDA!M3025</f>
        <v>0.01</v>
      </c>
      <c r="H3024" s="6" t="n">
        <f aca="false">IF(1_Data_EDA!B3025="First Class",1,0)</f>
        <v>0</v>
      </c>
      <c r="I3024" s="6" t="n">
        <f aca="false">IF(1_Data_EDA!B3025="Second Class",1,0)</f>
        <v>0</v>
      </c>
      <c r="J3024" s="6" t="n">
        <f aca="false">IF(1_Data_EDA!B3025="Same Day",1,0)</f>
        <v>0</v>
      </c>
      <c r="K3024" s="6" t="n">
        <f aca="false">IF(1_Data_EDA!C3025="Corporate",1,0)</f>
        <v>0</v>
      </c>
      <c r="L3024" s="6" t="n">
        <f aca="false">IF(1_Data_EDA!C3025="Home Office",1,0)</f>
        <v>0</v>
      </c>
      <c r="M3024" s="6" t="n">
        <f aca="false">IF(1_Data_EDA!D3025="Europe",1,0)</f>
        <v>0</v>
      </c>
      <c r="N3024" s="6" t="n">
        <f aca="false">IF(1_Data_EDA!D3025="LATAM",1,0)</f>
        <v>1</v>
      </c>
      <c r="O3024" s="6" t="n">
        <f aca="false">IF(1_Data_EDA!D3025="Pacific Asia",1,0)</f>
        <v>0</v>
      </c>
      <c r="P3024" s="6" t="n">
        <f aca="false">IF(1_Data_EDA!D3025="USCA",1,0)</f>
        <v>0</v>
      </c>
      <c r="Q3024" s="6" t="n">
        <f aca="false">IF(C3024&gt;MEDIAN(C$5:C$8004),1,0)</f>
        <v>0</v>
      </c>
      <c r="R3024" s="6" t="n">
        <f aca="false">IF(D3024&gt;2,1,0)</f>
        <v>0</v>
      </c>
    </row>
    <row r="3025" customFormat="false" ht="15" hidden="false" customHeight="true" outlineLevel="0" collapsed="false">
      <c r="A3025" s="6" t="n">
        <f aca="false">1_Data_EDA!O3026</f>
        <v>1</v>
      </c>
      <c r="B3025" s="6" t="n">
        <f aca="false">1_Data_EDA!H3026</f>
        <v>1</v>
      </c>
      <c r="C3025" s="7" t="n">
        <f aca="false">1_Data_EDA!I3026</f>
        <v>49.97999954</v>
      </c>
      <c r="D3025" s="6" t="n">
        <f aca="false">1_Data_EDA!J3026</f>
        <v>4</v>
      </c>
      <c r="E3025" s="7" t="n">
        <f aca="false">1_Data_EDA!K3026</f>
        <v>199.9199982</v>
      </c>
      <c r="F3025" s="7" t="n">
        <f aca="false">1_Data_EDA!L3026</f>
        <v>4</v>
      </c>
      <c r="G3025" s="8" t="n">
        <f aca="false">1_Data_EDA!M3026</f>
        <v>0.02</v>
      </c>
      <c r="H3025" s="6" t="n">
        <f aca="false">IF(1_Data_EDA!B3026="First Class",1,0)</f>
        <v>1</v>
      </c>
      <c r="I3025" s="6" t="n">
        <f aca="false">IF(1_Data_EDA!B3026="Second Class",1,0)</f>
        <v>0</v>
      </c>
      <c r="J3025" s="6" t="n">
        <f aca="false">IF(1_Data_EDA!B3026="Same Day",1,0)</f>
        <v>0</v>
      </c>
      <c r="K3025" s="6" t="n">
        <f aca="false">IF(1_Data_EDA!C3026="Corporate",1,0)</f>
        <v>1</v>
      </c>
      <c r="L3025" s="6" t="n">
        <f aca="false">IF(1_Data_EDA!C3026="Home Office",1,0)</f>
        <v>0</v>
      </c>
      <c r="M3025" s="6" t="n">
        <f aca="false">IF(1_Data_EDA!D3026="Europe",1,0)</f>
        <v>0</v>
      </c>
      <c r="N3025" s="6" t="n">
        <f aca="false">IF(1_Data_EDA!D3026="LATAM",1,0)</f>
        <v>0</v>
      </c>
      <c r="O3025" s="6" t="n">
        <f aca="false">IF(1_Data_EDA!D3026="Pacific Asia",1,0)</f>
        <v>1</v>
      </c>
      <c r="P3025" s="6" t="n">
        <f aca="false">IF(1_Data_EDA!D3026="USCA",1,0)</f>
        <v>0</v>
      </c>
      <c r="Q3025" s="6" t="n">
        <f aca="false">IF(C3025&gt;MEDIAN(C$5:C$8004),1,0)</f>
        <v>0</v>
      </c>
      <c r="R3025" s="6" t="n">
        <f aca="false">IF(D3025&gt;2,1,0)</f>
        <v>1</v>
      </c>
    </row>
    <row r="3026" customFormat="false" ht="15" hidden="false" customHeight="true" outlineLevel="0" collapsed="false">
      <c r="A3026" s="6" t="n">
        <f aca="false">1_Data_EDA!O3027</f>
        <v>1</v>
      </c>
      <c r="B3026" s="6" t="n">
        <f aca="false">1_Data_EDA!H3027</f>
        <v>1</v>
      </c>
      <c r="C3026" s="7" t="n">
        <f aca="false">1_Data_EDA!I3027</f>
        <v>39.99000168</v>
      </c>
      <c r="D3026" s="6" t="n">
        <f aca="false">1_Data_EDA!J3027</f>
        <v>5</v>
      </c>
      <c r="E3026" s="7" t="n">
        <f aca="false">1_Data_EDA!K3027</f>
        <v>199.9499969</v>
      </c>
      <c r="F3026" s="7" t="n">
        <f aca="false">1_Data_EDA!L3027</f>
        <v>14</v>
      </c>
      <c r="G3026" s="8" t="n">
        <f aca="false">1_Data_EDA!M3027</f>
        <v>0.07</v>
      </c>
      <c r="H3026" s="6" t="n">
        <f aca="false">IF(1_Data_EDA!B3027="First Class",1,0)</f>
        <v>1</v>
      </c>
      <c r="I3026" s="6" t="n">
        <f aca="false">IF(1_Data_EDA!B3027="Second Class",1,0)</f>
        <v>0</v>
      </c>
      <c r="J3026" s="6" t="n">
        <f aca="false">IF(1_Data_EDA!B3027="Same Day",1,0)</f>
        <v>0</v>
      </c>
      <c r="K3026" s="6" t="n">
        <f aca="false">IF(1_Data_EDA!C3027="Corporate",1,0)</f>
        <v>0</v>
      </c>
      <c r="L3026" s="6" t="n">
        <f aca="false">IF(1_Data_EDA!C3027="Home Office",1,0)</f>
        <v>1</v>
      </c>
      <c r="M3026" s="6" t="n">
        <f aca="false">IF(1_Data_EDA!D3027="Europe",1,0)</f>
        <v>0</v>
      </c>
      <c r="N3026" s="6" t="n">
        <f aca="false">IF(1_Data_EDA!D3027="LATAM",1,0)</f>
        <v>0</v>
      </c>
      <c r="O3026" s="6" t="n">
        <f aca="false">IF(1_Data_EDA!D3027="Pacific Asia",1,0)</f>
        <v>1</v>
      </c>
      <c r="P3026" s="6" t="n">
        <f aca="false">IF(1_Data_EDA!D3027="USCA",1,0)</f>
        <v>0</v>
      </c>
      <c r="Q3026" s="6" t="n">
        <f aca="false">IF(C3026&gt;MEDIAN(C$5:C$8004),1,0)</f>
        <v>0</v>
      </c>
      <c r="R3026" s="6" t="n">
        <f aca="false">IF(D3026&gt;2,1,0)</f>
        <v>1</v>
      </c>
    </row>
    <row r="3027" customFormat="false" ht="15" hidden="false" customHeight="true" outlineLevel="0" collapsed="false">
      <c r="A3027" s="6" t="n">
        <f aca="false">1_Data_EDA!O3028</f>
        <v>1</v>
      </c>
      <c r="B3027" s="6" t="n">
        <f aca="false">1_Data_EDA!H3028</f>
        <v>4</v>
      </c>
      <c r="C3027" s="7" t="n">
        <f aca="false">1_Data_EDA!I3028</f>
        <v>50</v>
      </c>
      <c r="D3027" s="6" t="n">
        <f aca="false">1_Data_EDA!J3028</f>
        <v>2</v>
      </c>
      <c r="E3027" s="7" t="n">
        <f aca="false">1_Data_EDA!K3028</f>
        <v>100</v>
      </c>
      <c r="F3027" s="7" t="n">
        <f aca="false">1_Data_EDA!L3028</f>
        <v>3</v>
      </c>
      <c r="G3027" s="8" t="n">
        <f aca="false">1_Data_EDA!M3028</f>
        <v>0.029999999</v>
      </c>
      <c r="H3027" s="6" t="n">
        <f aca="false">IF(1_Data_EDA!B3028="First Class",1,0)</f>
        <v>0</v>
      </c>
      <c r="I3027" s="6" t="n">
        <f aca="false">IF(1_Data_EDA!B3028="Second Class",1,0)</f>
        <v>0</v>
      </c>
      <c r="J3027" s="6" t="n">
        <f aca="false">IF(1_Data_EDA!B3028="Same Day",1,0)</f>
        <v>0</v>
      </c>
      <c r="K3027" s="6" t="n">
        <f aca="false">IF(1_Data_EDA!C3028="Corporate",1,0)</f>
        <v>0</v>
      </c>
      <c r="L3027" s="6" t="n">
        <f aca="false">IF(1_Data_EDA!C3028="Home Office",1,0)</f>
        <v>0</v>
      </c>
      <c r="M3027" s="6" t="n">
        <f aca="false">IF(1_Data_EDA!D3028="Europe",1,0)</f>
        <v>0</v>
      </c>
      <c r="N3027" s="6" t="n">
        <f aca="false">IF(1_Data_EDA!D3028="LATAM",1,0)</f>
        <v>1</v>
      </c>
      <c r="O3027" s="6" t="n">
        <f aca="false">IF(1_Data_EDA!D3028="Pacific Asia",1,0)</f>
        <v>0</v>
      </c>
      <c r="P3027" s="6" t="n">
        <f aca="false">IF(1_Data_EDA!D3028="USCA",1,0)</f>
        <v>0</v>
      </c>
      <c r="Q3027" s="6" t="n">
        <f aca="false">IF(C3027&gt;MEDIAN(C$5:C$8004),1,0)</f>
        <v>0</v>
      </c>
      <c r="R3027" s="6" t="n">
        <f aca="false">IF(D3027&gt;2,1,0)</f>
        <v>0</v>
      </c>
    </row>
    <row r="3028" customFormat="false" ht="15" hidden="false" customHeight="true" outlineLevel="0" collapsed="false">
      <c r="A3028" s="6" t="n">
        <f aca="false">1_Data_EDA!O3029</f>
        <v>0</v>
      </c>
      <c r="B3028" s="6" t="n">
        <f aca="false">1_Data_EDA!H3029</f>
        <v>4</v>
      </c>
      <c r="C3028" s="7" t="n">
        <f aca="false">1_Data_EDA!I3029</f>
        <v>19.98999977</v>
      </c>
      <c r="D3028" s="6" t="n">
        <f aca="false">1_Data_EDA!J3029</f>
        <v>1</v>
      </c>
      <c r="E3028" s="7" t="n">
        <f aca="false">1_Data_EDA!K3029</f>
        <v>19.98999977</v>
      </c>
      <c r="F3028" s="7" t="n">
        <f aca="false">1_Data_EDA!L3029</f>
        <v>1.100000024</v>
      </c>
      <c r="G3028" s="8" t="n">
        <f aca="false">1_Data_EDA!M3029</f>
        <v>0.059999999</v>
      </c>
      <c r="H3028" s="6" t="n">
        <f aca="false">IF(1_Data_EDA!B3029="First Class",1,0)</f>
        <v>0</v>
      </c>
      <c r="I3028" s="6" t="n">
        <f aca="false">IF(1_Data_EDA!B3029="Second Class",1,0)</f>
        <v>0</v>
      </c>
      <c r="J3028" s="6" t="n">
        <f aca="false">IF(1_Data_EDA!B3029="Same Day",1,0)</f>
        <v>0</v>
      </c>
      <c r="K3028" s="6" t="n">
        <f aca="false">IF(1_Data_EDA!C3029="Corporate",1,0)</f>
        <v>1</v>
      </c>
      <c r="L3028" s="6" t="n">
        <f aca="false">IF(1_Data_EDA!C3029="Home Office",1,0)</f>
        <v>0</v>
      </c>
      <c r="M3028" s="6" t="n">
        <f aca="false">IF(1_Data_EDA!D3029="Europe",1,0)</f>
        <v>0</v>
      </c>
      <c r="N3028" s="6" t="n">
        <f aca="false">IF(1_Data_EDA!D3029="LATAM",1,0)</f>
        <v>0</v>
      </c>
      <c r="O3028" s="6" t="n">
        <f aca="false">IF(1_Data_EDA!D3029="Pacific Asia",1,0)</f>
        <v>0</v>
      </c>
      <c r="P3028" s="6" t="n">
        <f aca="false">IF(1_Data_EDA!D3029="USCA",1,0)</f>
        <v>1</v>
      </c>
      <c r="Q3028" s="6" t="n">
        <f aca="false">IF(C3028&gt;MEDIAN(C$5:C$8004),1,0)</f>
        <v>0</v>
      </c>
      <c r="R3028" s="6" t="n">
        <f aca="false">IF(D3028&gt;2,1,0)</f>
        <v>0</v>
      </c>
    </row>
    <row r="3029" customFormat="false" ht="15" hidden="false" customHeight="true" outlineLevel="0" collapsed="false">
      <c r="A3029" s="6" t="n">
        <f aca="false">1_Data_EDA!O3030</f>
        <v>0</v>
      </c>
      <c r="B3029" s="6" t="n">
        <f aca="false">1_Data_EDA!H3030</f>
        <v>4</v>
      </c>
      <c r="C3029" s="7" t="n">
        <f aca="false">1_Data_EDA!I3030</f>
        <v>49.97999954</v>
      </c>
      <c r="D3029" s="6" t="n">
        <f aca="false">1_Data_EDA!J3030</f>
        <v>4</v>
      </c>
      <c r="E3029" s="7" t="n">
        <f aca="false">1_Data_EDA!K3030</f>
        <v>199.9199982</v>
      </c>
      <c r="F3029" s="7" t="n">
        <f aca="false">1_Data_EDA!L3030</f>
        <v>33.99000168</v>
      </c>
      <c r="G3029" s="8" t="n">
        <f aca="false">1_Data_EDA!M3030</f>
        <v>0.170000002</v>
      </c>
      <c r="H3029" s="6" t="n">
        <f aca="false">IF(1_Data_EDA!B3030="First Class",1,0)</f>
        <v>0</v>
      </c>
      <c r="I3029" s="6" t="n">
        <f aca="false">IF(1_Data_EDA!B3030="Second Class",1,0)</f>
        <v>0</v>
      </c>
      <c r="J3029" s="6" t="n">
        <f aca="false">IF(1_Data_EDA!B3030="Same Day",1,0)</f>
        <v>0</v>
      </c>
      <c r="K3029" s="6" t="n">
        <f aca="false">IF(1_Data_EDA!C3030="Corporate",1,0)</f>
        <v>1</v>
      </c>
      <c r="L3029" s="6" t="n">
        <f aca="false">IF(1_Data_EDA!C3030="Home Office",1,0)</f>
        <v>0</v>
      </c>
      <c r="M3029" s="6" t="n">
        <f aca="false">IF(1_Data_EDA!D3030="Europe",1,0)</f>
        <v>1</v>
      </c>
      <c r="N3029" s="6" t="n">
        <f aca="false">IF(1_Data_EDA!D3030="LATAM",1,0)</f>
        <v>0</v>
      </c>
      <c r="O3029" s="6" t="n">
        <f aca="false">IF(1_Data_EDA!D3030="Pacific Asia",1,0)</f>
        <v>0</v>
      </c>
      <c r="P3029" s="6" t="n">
        <f aca="false">IF(1_Data_EDA!D3030="USCA",1,0)</f>
        <v>0</v>
      </c>
      <c r="Q3029" s="6" t="n">
        <f aca="false">IF(C3029&gt;MEDIAN(C$5:C$8004),1,0)</f>
        <v>0</v>
      </c>
      <c r="R3029" s="6" t="n">
        <f aca="false">IF(D3029&gt;2,1,0)</f>
        <v>1</v>
      </c>
    </row>
    <row r="3030" customFormat="false" ht="15" hidden="false" customHeight="true" outlineLevel="0" collapsed="false">
      <c r="A3030" s="6" t="n">
        <f aca="false">1_Data_EDA!O3031</f>
        <v>1</v>
      </c>
      <c r="B3030" s="6" t="n">
        <f aca="false">1_Data_EDA!H3031</f>
        <v>1</v>
      </c>
      <c r="C3030" s="7" t="n">
        <f aca="false">1_Data_EDA!I3031</f>
        <v>59.99000168</v>
      </c>
      <c r="D3030" s="6" t="n">
        <f aca="false">1_Data_EDA!J3031</f>
        <v>3</v>
      </c>
      <c r="E3030" s="7" t="n">
        <f aca="false">1_Data_EDA!K3031</f>
        <v>179.9700012</v>
      </c>
      <c r="F3030" s="7" t="n">
        <f aca="false">1_Data_EDA!L3031</f>
        <v>9.899999619</v>
      </c>
      <c r="G3030" s="8" t="n">
        <f aca="false">1_Data_EDA!M3031</f>
        <v>0.059999999</v>
      </c>
      <c r="H3030" s="6" t="n">
        <f aca="false">IF(1_Data_EDA!B3031="First Class",1,0)</f>
        <v>1</v>
      </c>
      <c r="I3030" s="6" t="n">
        <f aca="false">IF(1_Data_EDA!B3031="Second Class",1,0)</f>
        <v>0</v>
      </c>
      <c r="J3030" s="6" t="n">
        <f aca="false">IF(1_Data_EDA!B3031="Same Day",1,0)</f>
        <v>0</v>
      </c>
      <c r="K3030" s="6" t="n">
        <f aca="false">IF(1_Data_EDA!C3031="Corporate",1,0)</f>
        <v>0</v>
      </c>
      <c r="L3030" s="6" t="n">
        <f aca="false">IF(1_Data_EDA!C3031="Home Office",1,0)</f>
        <v>0</v>
      </c>
      <c r="M3030" s="6" t="n">
        <f aca="false">IF(1_Data_EDA!D3031="Europe",1,0)</f>
        <v>1</v>
      </c>
      <c r="N3030" s="6" t="n">
        <f aca="false">IF(1_Data_EDA!D3031="LATAM",1,0)</f>
        <v>0</v>
      </c>
      <c r="O3030" s="6" t="n">
        <f aca="false">IF(1_Data_EDA!D3031="Pacific Asia",1,0)</f>
        <v>0</v>
      </c>
      <c r="P3030" s="6" t="n">
        <f aca="false">IF(1_Data_EDA!D3031="USCA",1,0)</f>
        <v>0</v>
      </c>
      <c r="Q3030" s="6" t="n">
        <f aca="false">IF(C3030&gt;MEDIAN(C$5:C$8004),1,0)</f>
        <v>0</v>
      </c>
      <c r="R3030" s="6" t="n">
        <f aca="false">IF(D3030&gt;2,1,0)</f>
        <v>1</v>
      </c>
    </row>
    <row r="3031" customFormat="false" ht="15" hidden="false" customHeight="true" outlineLevel="0" collapsed="false">
      <c r="A3031" s="6" t="n">
        <f aca="false">1_Data_EDA!O3032</f>
        <v>0</v>
      </c>
      <c r="B3031" s="6" t="n">
        <f aca="false">1_Data_EDA!H3032</f>
        <v>0</v>
      </c>
      <c r="C3031" s="7" t="n">
        <f aca="false">1_Data_EDA!I3032</f>
        <v>299.980011</v>
      </c>
      <c r="D3031" s="6" t="n">
        <f aca="false">1_Data_EDA!J3032</f>
        <v>1</v>
      </c>
      <c r="E3031" s="7" t="n">
        <f aca="false">1_Data_EDA!K3032</f>
        <v>299.980011</v>
      </c>
      <c r="F3031" s="7" t="n">
        <f aca="false">1_Data_EDA!L3032</f>
        <v>36</v>
      </c>
      <c r="G3031" s="8" t="n">
        <f aca="false">1_Data_EDA!M3032</f>
        <v>0.119999997</v>
      </c>
      <c r="H3031" s="6" t="n">
        <f aca="false">IF(1_Data_EDA!B3032="First Class",1,0)</f>
        <v>0</v>
      </c>
      <c r="I3031" s="6" t="n">
        <f aca="false">IF(1_Data_EDA!B3032="Second Class",1,0)</f>
        <v>0</v>
      </c>
      <c r="J3031" s="6" t="n">
        <f aca="false">IF(1_Data_EDA!B3032="Same Day",1,0)</f>
        <v>1</v>
      </c>
      <c r="K3031" s="6" t="n">
        <f aca="false">IF(1_Data_EDA!C3032="Corporate",1,0)</f>
        <v>0</v>
      </c>
      <c r="L3031" s="6" t="n">
        <f aca="false">IF(1_Data_EDA!C3032="Home Office",1,0)</f>
        <v>1</v>
      </c>
      <c r="M3031" s="6" t="n">
        <f aca="false">IF(1_Data_EDA!D3032="Europe",1,0)</f>
        <v>1</v>
      </c>
      <c r="N3031" s="6" t="n">
        <f aca="false">IF(1_Data_EDA!D3032="LATAM",1,0)</f>
        <v>0</v>
      </c>
      <c r="O3031" s="6" t="n">
        <f aca="false">IF(1_Data_EDA!D3032="Pacific Asia",1,0)</f>
        <v>0</v>
      </c>
      <c r="P3031" s="6" t="n">
        <f aca="false">IF(1_Data_EDA!D3032="USCA",1,0)</f>
        <v>0</v>
      </c>
      <c r="Q3031" s="6" t="n">
        <f aca="false">IF(C3031&gt;MEDIAN(C$5:C$8004),1,0)</f>
        <v>1</v>
      </c>
      <c r="R3031" s="6" t="n">
        <f aca="false">IF(D3031&gt;2,1,0)</f>
        <v>0</v>
      </c>
    </row>
    <row r="3032" customFormat="false" ht="15" hidden="false" customHeight="true" outlineLevel="0" collapsed="false">
      <c r="A3032" s="6" t="n">
        <f aca="false">1_Data_EDA!O3033</f>
        <v>0</v>
      </c>
      <c r="B3032" s="6" t="n">
        <f aca="false">1_Data_EDA!H3033</f>
        <v>4</v>
      </c>
      <c r="C3032" s="7" t="n">
        <f aca="false">1_Data_EDA!I3033</f>
        <v>129.9900055</v>
      </c>
      <c r="D3032" s="6" t="n">
        <f aca="false">1_Data_EDA!J3033</f>
        <v>1</v>
      </c>
      <c r="E3032" s="7" t="n">
        <f aca="false">1_Data_EDA!K3033</f>
        <v>129.9900055</v>
      </c>
      <c r="F3032" s="7" t="n">
        <f aca="false">1_Data_EDA!L3033</f>
        <v>20.79999924</v>
      </c>
      <c r="G3032" s="8" t="n">
        <f aca="false">1_Data_EDA!M3033</f>
        <v>0.159999996</v>
      </c>
      <c r="H3032" s="6" t="n">
        <f aca="false">IF(1_Data_EDA!B3033="First Class",1,0)</f>
        <v>0</v>
      </c>
      <c r="I3032" s="6" t="n">
        <f aca="false">IF(1_Data_EDA!B3033="Second Class",1,0)</f>
        <v>0</v>
      </c>
      <c r="J3032" s="6" t="n">
        <f aca="false">IF(1_Data_EDA!B3033="Same Day",1,0)</f>
        <v>0</v>
      </c>
      <c r="K3032" s="6" t="n">
        <f aca="false">IF(1_Data_EDA!C3033="Corporate",1,0)</f>
        <v>0</v>
      </c>
      <c r="L3032" s="6" t="n">
        <f aca="false">IF(1_Data_EDA!C3033="Home Office",1,0)</f>
        <v>0</v>
      </c>
      <c r="M3032" s="6" t="n">
        <f aca="false">IF(1_Data_EDA!D3033="Europe",1,0)</f>
        <v>0</v>
      </c>
      <c r="N3032" s="6" t="n">
        <f aca="false">IF(1_Data_EDA!D3033="LATAM",1,0)</f>
        <v>0</v>
      </c>
      <c r="O3032" s="6" t="n">
        <f aca="false">IF(1_Data_EDA!D3033="Pacific Asia",1,0)</f>
        <v>0</v>
      </c>
      <c r="P3032" s="6" t="n">
        <f aca="false">IF(1_Data_EDA!D3033="USCA",1,0)</f>
        <v>1</v>
      </c>
      <c r="Q3032" s="6" t="n">
        <f aca="false">IF(C3032&gt;MEDIAN(C$5:C$8004),1,0)</f>
        <v>1</v>
      </c>
      <c r="R3032" s="6" t="n">
        <f aca="false">IF(D3032&gt;2,1,0)</f>
        <v>0</v>
      </c>
    </row>
    <row r="3033" customFormat="false" ht="15" hidden="false" customHeight="true" outlineLevel="0" collapsed="false">
      <c r="A3033" s="6" t="n">
        <f aca="false">1_Data_EDA!O3034</f>
        <v>0</v>
      </c>
      <c r="B3033" s="6" t="n">
        <f aca="false">1_Data_EDA!H3034</f>
        <v>0</v>
      </c>
      <c r="C3033" s="7" t="n">
        <f aca="false">1_Data_EDA!I3034</f>
        <v>129.9900055</v>
      </c>
      <c r="D3033" s="6" t="n">
        <f aca="false">1_Data_EDA!J3034</f>
        <v>1</v>
      </c>
      <c r="E3033" s="7" t="n">
        <f aca="false">1_Data_EDA!K3034</f>
        <v>129.9900055</v>
      </c>
      <c r="F3033" s="7" t="n">
        <f aca="false">1_Data_EDA!L3034</f>
        <v>11.69999981</v>
      </c>
      <c r="G3033" s="8" t="n">
        <f aca="false">1_Data_EDA!M3034</f>
        <v>0.090000004</v>
      </c>
      <c r="H3033" s="6" t="n">
        <f aca="false">IF(1_Data_EDA!B3034="First Class",1,0)</f>
        <v>0</v>
      </c>
      <c r="I3033" s="6" t="n">
        <f aca="false">IF(1_Data_EDA!B3034="Second Class",1,0)</f>
        <v>0</v>
      </c>
      <c r="J3033" s="6" t="n">
        <f aca="false">IF(1_Data_EDA!B3034="Same Day",1,0)</f>
        <v>1</v>
      </c>
      <c r="K3033" s="6" t="n">
        <f aca="false">IF(1_Data_EDA!C3034="Corporate",1,0)</f>
        <v>0</v>
      </c>
      <c r="L3033" s="6" t="n">
        <f aca="false">IF(1_Data_EDA!C3034="Home Office",1,0)</f>
        <v>0</v>
      </c>
      <c r="M3033" s="6" t="n">
        <f aca="false">IF(1_Data_EDA!D3034="Europe",1,0)</f>
        <v>0</v>
      </c>
      <c r="N3033" s="6" t="n">
        <f aca="false">IF(1_Data_EDA!D3034="LATAM",1,0)</f>
        <v>1</v>
      </c>
      <c r="O3033" s="6" t="n">
        <f aca="false">IF(1_Data_EDA!D3034="Pacific Asia",1,0)</f>
        <v>0</v>
      </c>
      <c r="P3033" s="6" t="n">
        <f aca="false">IF(1_Data_EDA!D3034="USCA",1,0)</f>
        <v>0</v>
      </c>
      <c r="Q3033" s="6" t="n">
        <f aca="false">IF(C3033&gt;MEDIAN(C$5:C$8004),1,0)</f>
        <v>1</v>
      </c>
      <c r="R3033" s="6" t="n">
        <f aca="false">IF(D3033&gt;2,1,0)</f>
        <v>0</v>
      </c>
    </row>
    <row r="3034" customFormat="false" ht="15" hidden="false" customHeight="true" outlineLevel="0" collapsed="false">
      <c r="A3034" s="6" t="n">
        <f aca="false">1_Data_EDA!O3035</f>
        <v>0</v>
      </c>
      <c r="B3034" s="6" t="n">
        <f aca="false">1_Data_EDA!H3035</f>
        <v>4</v>
      </c>
      <c r="C3034" s="7" t="n">
        <f aca="false">1_Data_EDA!I3035</f>
        <v>199.9900055</v>
      </c>
      <c r="D3034" s="6" t="n">
        <f aca="false">1_Data_EDA!J3035</f>
        <v>1</v>
      </c>
      <c r="E3034" s="7" t="n">
        <f aca="false">1_Data_EDA!K3035</f>
        <v>199.9900055</v>
      </c>
      <c r="F3034" s="7" t="n">
        <f aca="false">1_Data_EDA!L3035</f>
        <v>0</v>
      </c>
      <c r="G3034" s="8" t="n">
        <f aca="false">1_Data_EDA!M3035</f>
        <v>0</v>
      </c>
      <c r="H3034" s="6" t="n">
        <f aca="false">IF(1_Data_EDA!B3035="First Class",1,0)</f>
        <v>0</v>
      </c>
      <c r="I3034" s="6" t="n">
        <f aca="false">IF(1_Data_EDA!B3035="Second Class",1,0)</f>
        <v>0</v>
      </c>
      <c r="J3034" s="6" t="n">
        <f aca="false">IF(1_Data_EDA!B3035="Same Day",1,0)</f>
        <v>0</v>
      </c>
      <c r="K3034" s="6" t="n">
        <f aca="false">IF(1_Data_EDA!C3035="Corporate",1,0)</f>
        <v>0</v>
      </c>
      <c r="L3034" s="6" t="n">
        <f aca="false">IF(1_Data_EDA!C3035="Home Office",1,0)</f>
        <v>0</v>
      </c>
      <c r="M3034" s="6" t="n">
        <f aca="false">IF(1_Data_EDA!D3035="Europe",1,0)</f>
        <v>0</v>
      </c>
      <c r="N3034" s="6" t="n">
        <f aca="false">IF(1_Data_EDA!D3035="LATAM",1,0)</f>
        <v>0</v>
      </c>
      <c r="O3034" s="6" t="n">
        <f aca="false">IF(1_Data_EDA!D3035="Pacific Asia",1,0)</f>
        <v>0</v>
      </c>
      <c r="P3034" s="6" t="n">
        <f aca="false">IF(1_Data_EDA!D3035="USCA",1,0)</f>
        <v>1</v>
      </c>
      <c r="Q3034" s="6" t="n">
        <f aca="false">IF(C3034&gt;MEDIAN(C$5:C$8004),1,0)</f>
        <v>1</v>
      </c>
      <c r="R3034" s="6" t="n">
        <f aca="false">IF(D3034&gt;2,1,0)</f>
        <v>0</v>
      </c>
    </row>
    <row r="3035" customFormat="false" ht="15" hidden="false" customHeight="true" outlineLevel="0" collapsed="false">
      <c r="A3035" s="6" t="n">
        <f aca="false">1_Data_EDA!O3036</f>
        <v>1</v>
      </c>
      <c r="B3035" s="6" t="n">
        <f aca="false">1_Data_EDA!H3036</f>
        <v>4</v>
      </c>
      <c r="C3035" s="7" t="n">
        <f aca="false">1_Data_EDA!I3036</f>
        <v>59.99000168</v>
      </c>
      <c r="D3035" s="6" t="n">
        <f aca="false">1_Data_EDA!J3036</f>
        <v>1</v>
      </c>
      <c r="E3035" s="7" t="n">
        <f aca="false">1_Data_EDA!K3036</f>
        <v>59.99000168</v>
      </c>
      <c r="F3035" s="7" t="n">
        <f aca="false">1_Data_EDA!L3036</f>
        <v>9</v>
      </c>
      <c r="G3035" s="8" t="n">
        <f aca="false">1_Data_EDA!M3036</f>
        <v>0.150000006</v>
      </c>
      <c r="H3035" s="6" t="n">
        <f aca="false">IF(1_Data_EDA!B3036="First Class",1,0)</f>
        <v>0</v>
      </c>
      <c r="I3035" s="6" t="n">
        <f aca="false">IF(1_Data_EDA!B3036="Second Class",1,0)</f>
        <v>0</v>
      </c>
      <c r="J3035" s="6" t="n">
        <f aca="false">IF(1_Data_EDA!B3036="Same Day",1,0)</f>
        <v>0</v>
      </c>
      <c r="K3035" s="6" t="n">
        <f aca="false">IF(1_Data_EDA!C3036="Corporate",1,0)</f>
        <v>0</v>
      </c>
      <c r="L3035" s="6" t="n">
        <f aca="false">IF(1_Data_EDA!C3036="Home Office",1,0)</f>
        <v>0</v>
      </c>
      <c r="M3035" s="6" t="n">
        <f aca="false">IF(1_Data_EDA!D3036="Europe",1,0)</f>
        <v>0</v>
      </c>
      <c r="N3035" s="6" t="n">
        <f aca="false">IF(1_Data_EDA!D3036="LATAM",1,0)</f>
        <v>0</v>
      </c>
      <c r="O3035" s="6" t="n">
        <f aca="false">IF(1_Data_EDA!D3036="Pacific Asia",1,0)</f>
        <v>0</v>
      </c>
      <c r="P3035" s="6" t="n">
        <f aca="false">IF(1_Data_EDA!D3036="USCA",1,0)</f>
        <v>0</v>
      </c>
      <c r="Q3035" s="6" t="n">
        <f aca="false">IF(C3035&gt;MEDIAN(C$5:C$8004),1,0)</f>
        <v>0</v>
      </c>
      <c r="R3035" s="6" t="n">
        <f aca="false">IF(D3035&gt;2,1,0)</f>
        <v>0</v>
      </c>
    </row>
    <row r="3036" customFormat="false" ht="15" hidden="false" customHeight="true" outlineLevel="0" collapsed="false">
      <c r="A3036" s="6" t="n">
        <f aca="false">1_Data_EDA!O3037</f>
        <v>1</v>
      </c>
      <c r="B3036" s="6" t="n">
        <f aca="false">1_Data_EDA!H3037</f>
        <v>4</v>
      </c>
      <c r="C3036" s="7" t="n">
        <f aca="false">1_Data_EDA!I3037</f>
        <v>199.9900055</v>
      </c>
      <c r="D3036" s="6" t="n">
        <f aca="false">1_Data_EDA!J3037</f>
        <v>1</v>
      </c>
      <c r="E3036" s="7" t="n">
        <f aca="false">1_Data_EDA!K3037</f>
        <v>199.9900055</v>
      </c>
      <c r="F3036" s="7" t="n">
        <f aca="false">1_Data_EDA!L3037</f>
        <v>18</v>
      </c>
      <c r="G3036" s="8" t="n">
        <f aca="false">1_Data_EDA!M3037</f>
        <v>0.090000004</v>
      </c>
      <c r="H3036" s="6" t="n">
        <f aca="false">IF(1_Data_EDA!B3037="First Class",1,0)</f>
        <v>0</v>
      </c>
      <c r="I3036" s="6" t="n">
        <f aca="false">IF(1_Data_EDA!B3037="Second Class",1,0)</f>
        <v>0</v>
      </c>
      <c r="J3036" s="6" t="n">
        <f aca="false">IF(1_Data_EDA!B3037="Same Day",1,0)</f>
        <v>0</v>
      </c>
      <c r="K3036" s="6" t="n">
        <f aca="false">IF(1_Data_EDA!C3037="Corporate",1,0)</f>
        <v>0</v>
      </c>
      <c r="L3036" s="6" t="n">
        <f aca="false">IF(1_Data_EDA!C3037="Home Office",1,0)</f>
        <v>0</v>
      </c>
      <c r="M3036" s="6" t="n">
        <f aca="false">IF(1_Data_EDA!D3037="Europe",1,0)</f>
        <v>0</v>
      </c>
      <c r="N3036" s="6" t="n">
        <f aca="false">IF(1_Data_EDA!D3037="LATAM",1,0)</f>
        <v>0</v>
      </c>
      <c r="O3036" s="6" t="n">
        <f aca="false">IF(1_Data_EDA!D3037="Pacific Asia",1,0)</f>
        <v>0</v>
      </c>
      <c r="P3036" s="6" t="n">
        <f aca="false">IF(1_Data_EDA!D3037="USCA",1,0)</f>
        <v>0</v>
      </c>
      <c r="Q3036" s="6" t="n">
        <f aca="false">IF(C3036&gt;MEDIAN(C$5:C$8004),1,0)</f>
        <v>1</v>
      </c>
      <c r="R3036" s="6" t="n">
        <f aca="false">IF(D3036&gt;2,1,0)</f>
        <v>0</v>
      </c>
    </row>
    <row r="3037" customFormat="false" ht="15" hidden="false" customHeight="true" outlineLevel="0" collapsed="false">
      <c r="A3037" s="6" t="n">
        <f aca="false">1_Data_EDA!O3038</f>
        <v>0</v>
      </c>
      <c r="B3037" s="6" t="n">
        <f aca="false">1_Data_EDA!H3038</f>
        <v>4</v>
      </c>
      <c r="C3037" s="7" t="n">
        <f aca="false">1_Data_EDA!I3038</f>
        <v>399.980011</v>
      </c>
      <c r="D3037" s="6" t="n">
        <f aca="false">1_Data_EDA!J3038</f>
        <v>1</v>
      </c>
      <c r="E3037" s="7" t="n">
        <f aca="false">1_Data_EDA!K3038</f>
        <v>399.980011</v>
      </c>
      <c r="F3037" s="7" t="n">
        <f aca="false">1_Data_EDA!L3038</f>
        <v>72</v>
      </c>
      <c r="G3037" s="8" t="n">
        <f aca="false">1_Data_EDA!M3038</f>
        <v>0.180000007</v>
      </c>
      <c r="H3037" s="6" t="n">
        <f aca="false">IF(1_Data_EDA!B3038="First Class",1,0)</f>
        <v>0</v>
      </c>
      <c r="I3037" s="6" t="n">
        <f aca="false">IF(1_Data_EDA!B3038="Second Class",1,0)</f>
        <v>0</v>
      </c>
      <c r="J3037" s="6" t="n">
        <f aca="false">IF(1_Data_EDA!B3038="Same Day",1,0)</f>
        <v>0</v>
      </c>
      <c r="K3037" s="6" t="n">
        <f aca="false">IF(1_Data_EDA!C3038="Corporate",1,0)</f>
        <v>0</v>
      </c>
      <c r="L3037" s="6" t="n">
        <f aca="false">IF(1_Data_EDA!C3038="Home Office",1,0)</f>
        <v>0</v>
      </c>
      <c r="M3037" s="6" t="n">
        <f aca="false">IF(1_Data_EDA!D3038="Europe",1,0)</f>
        <v>0</v>
      </c>
      <c r="N3037" s="6" t="n">
        <f aca="false">IF(1_Data_EDA!D3038="LATAM",1,0)</f>
        <v>0</v>
      </c>
      <c r="O3037" s="6" t="n">
        <f aca="false">IF(1_Data_EDA!D3038="Pacific Asia",1,0)</f>
        <v>0</v>
      </c>
      <c r="P3037" s="6" t="n">
        <f aca="false">IF(1_Data_EDA!D3038="USCA",1,0)</f>
        <v>1</v>
      </c>
      <c r="Q3037" s="6" t="n">
        <f aca="false">IF(C3037&gt;MEDIAN(C$5:C$8004),1,0)</f>
        <v>1</v>
      </c>
      <c r="R3037" s="6" t="n">
        <f aca="false">IF(D3037&gt;2,1,0)</f>
        <v>0</v>
      </c>
    </row>
    <row r="3038" customFormat="false" ht="15" hidden="false" customHeight="true" outlineLevel="0" collapsed="false">
      <c r="A3038" s="6" t="n">
        <f aca="false">1_Data_EDA!O3039</f>
        <v>1</v>
      </c>
      <c r="B3038" s="6" t="n">
        <f aca="false">1_Data_EDA!H3039</f>
        <v>1</v>
      </c>
      <c r="C3038" s="7" t="n">
        <f aca="false">1_Data_EDA!I3039</f>
        <v>399.980011</v>
      </c>
      <c r="D3038" s="6" t="n">
        <f aca="false">1_Data_EDA!J3039</f>
        <v>1</v>
      </c>
      <c r="E3038" s="7" t="n">
        <f aca="false">1_Data_EDA!K3039</f>
        <v>399.980011</v>
      </c>
      <c r="F3038" s="7" t="n">
        <f aca="false">1_Data_EDA!L3039</f>
        <v>0</v>
      </c>
      <c r="G3038" s="8" t="n">
        <f aca="false">1_Data_EDA!M3039</f>
        <v>0</v>
      </c>
      <c r="H3038" s="6" t="n">
        <f aca="false">IF(1_Data_EDA!B3039="First Class",1,0)</f>
        <v>1</v>
      </c>
      <c r="I3038" s="6" t="n">
        <f aca="false">IF(1_Data_EDA!B3039="Second Class",1,0)</f>
        <v>0</v>
      </c>
      <c r="J3038" s="6" t="n">
        <f aca="false">IF(1_Data_EDA!B3039="Same Day",1,0)</f>
        <v>0</v>
      </c>
      <c r="K3038" s="6" t="n">
        <f aca="false">IF(1_Data_EDA!C3039="Corporate",1,0)</f>
        <v>1</v>
      </c>
      <c r="L3038" s="6" t="n">
        <f aca="false">IF(1_Data_EDA!C3039="Home Office",1,0)</f>
        <v>0</v>
      </c>
      <c r="M3038" s="6" t="n">
        <f aca="false">IF(1_Data_EDA!D3039="Europe",1,0)</f>
        <v>0</v>
      </c>
      <c r="N3038" s="6" t="n">
        <f aca="false">IF(1_Data_EDA!D3039="LATAM",1,0)</f>
        <v>0</v>
      </c>
      <c r="O3038" s="6" t="n">
        <f aca="false">IF(1_Data_EDA!D3039="Pacific Asia",1,0)</f>
        <v>0</v>
      </c>
      <c r="P3038" s="6" t="n">
        <f aca="false">IF(1_Data_EDA!D3039="USCA",1,0)</f>
        <v>1</v>
      </c>
      <c r="Q3038" s="6" t="n">
        <f aca="false">IF(C3038&gt;MEDIAN(C$5:C$8004),1,0)</f>
        <v>1</v>
      </c>
      <c r="R3038" s="6" t="n">
        <f aca="false">IF(D3038&gt;2,1,0)</f>
        <v>0</v>
      </c>
    </row>
    <row r="3039" customFormat="false" ht="15" hidden="false" customHeight="true" outlineLevel="0" collapsed="false">
      <c r="A3039" s="6" t="n">
        <f aca="false">1_Data_EDA!O3040</f>
        <v>1</v>
      </c>
      <c r="B3039" s="6" t="n">
        <f aca="false">1_Data_EDA!H3040</f>
        <v>4</v>
      </c>
      <c r="C3039" s="7" t="n">
        <f aca="false">1_Data_EDA!I3040</f>
        <v>129.9900055</v>
      </c>
      <c r="D3039" s="6" t="n">
        <f aca="false">1_Data_EDA!J3040</f>
        <v>1</v>
      </c>
      <c r="E3039" s="7" t="n">
        <f aca="false">1_Data_EDA!K3040</f>
        <v>129.9900055</v>
      </c>
      <c r="F3039" s="7" t="n">
        <f aca="false">1_Data_EDA!L3040</f>
        <v>2.599999905</v>
      </c>
      <c r="G3039" s="8" t="n">
        <f aca="false">1_Data_EDA!M3040</f>
        <v>0.02</v>
      </c>
      <c r="H3039" s="6" t="n">
        <f aca="false">IF(1_Data_EDA!B3040="First Class",1,0)</f>
        <v>0</v>
      </c>
      <c r="I3039" s="6" t="n">
        <f aca="false">IF(1_Data_EDA!B3040="Second Class",1,0)</f>
        <v>0</v>
      </c>
      <c r="J3039" s="6" t="n">
        <f aca="false">IF(1_Data_EDA!B3040="Same Day",1,0)</f>
        <v>0</v>
      </c>
      <c r="K3039" s="6" t="n">
        <f aca="false">IF(1_Data_EDA!C3040="Corporate",1,0)</f>
        <v>0</v>
      </c>
      <c r="L3039" s="6" t="n">
        <f aca="false">IF(1_Data_EDA!C3040="Home Office",1,0)</f>
        <v>0</v>
      </c>
      <c r="M3039" s="6" t="n">
        <f aca="false">IF(1_Data_EDA!D3040="Europe",1,0)</f>
        <v>0</v>
      </c>
      <c r="N3039" s="6" t="n">
        <f aca="false">IF(1_Data_EDA!D3040="LATAM",1,0)</f>
        <v>0</v>
      </c>
      <c r="O3039" s="6" t="n">
        <f aca="false">IF(1_Data_EDA!D3040="Pacific Asia",1,0)</f>
        <v>0</v>
      </c>
      <c r="P3039" s="6" t="n">
        <f aca="false">IF(1_Data_EDA!D3040="USCA",1,0)</f>
        <v>1</v>
      </c>
      <c r="Q3039" s="6" t="n">
        <f aca="false">IF(C3039&gt;MEDIAN(C$5:C$8004),1,0)</f>
        <v>1</v>
      </c>
      <c r="R3039" s="6" t="n">
        <f aca="false">IF(D3039&gt;2,1,0)</f>
        <v>0</v>
      </c>
    </row>
    <row r="3040" customFormat="false" ht="15" hidden="false" customHeight="true" outlineLevel="0" collapsed="false">
      <c r="A3040" s="6" t="n">
        <f aca="false">1_Data_EDA!O3041</f>
        <v>1</v>
      </c>
      <c r="B3040" s="6" t="n">
        <f aca="false">1_Data_EDA!H3041</f>
        <v>4</v>
      </c>
      <c r="C3040" s="7" t="n">
        <f aca="false">1_Data_EDA!I3041</f>
        <v>129.9900055</v>
      </c>
      <c r="D3040" s="6" t="n">
        <f aca="false">1_Data_EDA!J3041</f>
        <v>1</v>
      </c>
      <c r="E3040" s="7" t="n">
        <f aca="false">1_Data_EDA!K3041</f>
        <v>129.9900055</v>
      </c>
      <c r="F3040" s="7" t="n">
        <f aca="false">1_Data_EDA!L3041</f>
        <v>0</v>
      </c>
      <c r="G3040" s="8" t="n">
        <f aca="false">1_Data_EDA!M3041</f>
        <v>0</v>
      </c>
      <c r="H3040" s="6" t="n">
        <f aca="false">IF(1_Data_EDA!B3041="First Class",1,0)</f>
        <v>0</v>
      </c>
      <c r="I3040" s="6" t="n">
        <f aca="false">IF(1_Data_EDA!B3041="Second Class",1,0)</f>
        <v>0</v>
      </c>
      <c r="J3040" s="6" t="n">
        <f aca="false">IF(1_Data_EDA!B3041="Same Day",1,0)</f>
        <v>0</v>
      </c>
      <c r="K3040" s="6" t="n">
        <f aca="false">IF(1_Data_EDA!C3041="Corporate",1,0)</f>
        <v>0</v>
      </c>
      <c r="L3040" s="6" t="n">
        <f aca="false">IF(1_Data_EDA!C3041="Home Office",1,0)</f>
        <v>1</v>
      </c>
      <c r="M3040" s="6" t="n">
        <f aca="false">IF(1_Data_EDA!D3041="Europe",1,0)</f>
        <v>0</v>
      </c>
      <c r="N3040" s="6" t="n">
        <f aca="false">IF(1_Data_EDA!D3041="LATAM",1,0)</f>
        <v>0</v>
      </c>
      <c r="O3040" s="6" t="n">
        <f aca="false">IF(1_Data_EDA!D3041="Pacific Asia",1,0)</f>
        <v>0</v>
      </c>
      <c r="P3040" s="6" t="n">
        <f aca="false">IF(1_Data_EDA!D3041="USCA",1,0)</f>
        <v>0</v>
      </c>
      <c r="Q3040" s="6" t="n">
        <f aca="false">IF(C3040&gt;MEDIAN(C$5:C$8004),1,0)</f>
        <v>1</v>
      </c>
      <c r="R3040" s="6" t="n">
        <f aca="false">IF(D3040&gt;2,1,0)</f>
        <v>0</v>
      </c>
    </row>
    <row r="3041" customFormat="false" ht="15" hidden="false" customHeight="true" outlineLevel="0" collapsed="false">
      <c r="A3041" s="6" t="n">
        <f aca="false">1_Data_EDA!O3042</f>
        <v>0</v>
      </c>
      <c r="B3041" s="6" t="n">
        <f aca="false">1_Data_EDA!H3042</f>
        <v>4</v>
      </c>
      <c r="C3041" s="7" t="n">
        <f aca="false">1_Data_EDA!I3042</f>
        <v>50</v>
      </c>
      <c r="D3041" s="6" t="n">
        <f aca="false">1_Data_EDA!J3042</f>
        <v>4</v>
      </c>
      <c r="E3041" s="7" t="n">
        <f aca="false">1_Data_EDA!K3042</f>
        <v>200</v>
      </c>
      <c r="F3041" s="7" t="n">
        <f aca="false">1_Data_EDA!L3042</f>
        <v>8</v>
      </c>
      <c r="G3041" s="8" t="n">
        <f aca="false">1_Data_EDA!M3042</f>
        <v>0.039999999</v>
      </c>
      <c r="H3041" s="6" t="n">
        <f aca="false">IF(1_Data_EDA!B3042="First Class",1,0)</f>
        <v>0</v>
      </c>
      <c r="I3041" s="6" t="n">
        <f aca="false">IF(1_Data_EDA!B3042="Second Class",1,0)</f>
        <v>0</v>
      </c>
      <c r="J3041" s="6" t="n">
        <f aca="false">IF(1_Data_EDA!B3042="Same Day",1,0)</f>
        <v>0</v>
      </c>
      <c r="K3041" s="6" t="n">
        <f aca="false">IF(1_Data_EDA!C3042="Corporate",1,0)</f>
        <v>0</v>
      </c>
      <c r="L3041" s="6" t="n">
        <f aca="false">IF(1_Data_EDA!C3042="Home Office",1,0)</f>
        <v>1</v>
      </c>
      <c r="M3041" s="6" t="n">
        <f aca="false">IF(1_Data_EDA!D3042="Europe",1,0)</f>
        <v>0</v>
      </c>
      <c r="N3041" s="6" t="n">
        <f aca="false">IF(1_Data_EDA!D3042="LATAM",1,0)</f>
        <v>1</v>
      </c>
      <c r="O3041" s="6" t="n">
        <f aca="false">IF(1_Data_EDA!D3042="Pacific Asia",1,0)</f>
        <v>0</v>
      </c>
      <c r="P3041" s="6" t="n">
        <f aca="false">IF(1_Data_EDA!D3042="USCA",1,0)</f>
        <v>0</v>
      </c>
      <c r="Q3041" s="6" t="n">
        <f aca="false">IF(C3041&gt;MEDIAN(C$5:C$8004),1,0)</f>
        <v>0</v>
      </c>
      <c r="R3041" s="6" t="n">
        <f aca="false">IF(D3041&gt;2,1,0)</f>
        <v>1</v>
      </c>
    </row>
    <row r="3042" customFormat="false" ht="15" hidden="false" customHeight="true" outlineLevel="0" collapsed="false">
      <c r="A3042" s="6" t="n">
        <f aca="false">1_Data_EDA!O3043</f>
        <v>1</v>
      </c>
      <c r="B3042" s="6" t="n">
        <f aca="false">1_Data_EDA!H3043</f>
        <v>4</v>
      </c>
      <c r="C3042" s="7" t="n">
        <f aca="false">1_Data_EDA!I3043</f>
        <v>299.980011</v>
      </c>
      <c r="D3042" s="6" t="n">
        <f aca="false">1_Data_EDA!J3043</f>
        <v>1</v>
      </c>
      <c r="E3042" s="7" t="n">
        <f aca="false">1_Data_EDA!K3043</f>
        <v>299.980011</v>
      </c>
      <c r="F3042" s="7" t="n">
        <f aca="false">1_Data_EDA!L3043</f>
        <v>27</v>
      </c>
      <c r="G3042" s="8" t="n">
        <f aca="false">1_Data_EDA!M3043</f>
        <v>0.090000004</v>
      </c>
      <c r="H3042" s="6" t="n">
        <f aca="false">IF(1_Data_EDA!B3043="First Class",1,0)</f>
        <v>0</v>
      </c>
      <c r="I3042" s="6" t="n">
        <f aca="false">IF(1_Data_EDA!B3043="Second Class",1,0)</f>
        <v>0</v>
      </c>
      <c r="J3042" s="6" t="n">
        <f aca="false">IF(1_Data_EDA!B3043="Same Day",1,0)</f>
        <v>0</v>
      </c>
      <c r="K3042" s="6" t="n">
        <f aca="false">IF(1_Data_EDA!C3043="Corporate",1,0)</f>
        <v>0</v>
      </c>
      <c r="L3042" s="6" t="n">
        <f aca="false">IF(1_Data_EDA!C3043="Home Office",1,0)</f>
        <v>0</v>
      </c>
      <c r="M3042" s="6" t="n">
        <f aca="false">IF(1_Data_EDA!D3043="Europe",1,0)</f>
        <v>1</v>
      </c>
      <c r="N3042" s="6" t="n">
        <f aca="false">IF(1_Data_EDA!D3043="LATAM",1,0)</f>
        <v>0</v>
      </c>
      <c r="O3042" s="6" t="n">
        <f aca="false">IF(1_Data_EDA!D3043="Pacific Asia",1,0)</f>
        <v>0</v>
      </c>
      <c r="P3042" s="6" t="n">
        <f aca="false">IF(1_Data_EDA!D3043="USCA",1,0)</f>
        <v>0</v>
      </c>
      <c r="Q3042" s="6" t="n">
        <f aca="false">IF(C3042&gt;MEDIAN(C$5:C$8004),1,0)</f>
        <v>1</v>
      </c>
      <c r="R3042" s="6" t="n">
        <f aca="false">IF(D3042&gt;2,1,0)</f>
        <v>0</v>
      </c>
    </row>
    <row r="3043" customFormat="false" ht="15" hidden="false" customHeight="true" outlineLevel="0" collapsed="false">
      <c r="A3043" s="6" t="n">
        <f aca="false">1_Data_EDA!O3044</f>
        <v>0</v>
      </c>
      <c r="B3043" s="6" t="n">
        <f aca="false">1_Data_EDA!H3044</f>
        <v>4</v>
      </c>
      <c r="C3043" s="7" t="n">
        <f aca="false">1_Data_EDA!I3044</f>
        <v>129.9900055</v>
      </c>
      <c r="D3043" s="6" t="n">
        <f aca="false">1_Data_EDA!J3044</f>
        <v>1</v>
      </c>
      <c r="E3043" s="7" t="n">
        <f aca="false">1_Data_EDA!K3044</f>
        <v>129.9900055</v>
      </c>
      <c r="F3043" s="7" t="n">
        <f aca="false">1_Data_EDA!L3044</f>
        <v>3.900000095</v>
      </c>
      <c r="G3043" s="8" t="n">
        <f aca="false">1_Data_EDA!M3044</f>
        <v>0.029999999</v>
      </c>
      <c r="H3043" s="6" t="n">
        <f aca="false">IF(1_Data_EDA!B3044="First Class",1,0)</f>
        <v>0</v>
      </c>
      <c r="I3043" s="6" t="n">
        <f aca="false">IF(1_Data_EDA!B3044="Second Class",1,0)</f>
        <v>0</v>
      </c>
      <c r="J3043" s="6" t="n">
        <f aca="false">IF(1_Data_EDA!B3044="Same Day",1,0)</f>
        <v>0</v>
      </c>
      <c r="K3043" s="6" t="n">
        <f aca="false">IF(1_Data_EDA!C3044="Corporate",1,0)</f>
        <v>0</v>
      </c>
      <c r="L3043" s="6" t="n">
        <f aca="false">IF(1_Data_EDA!C3044="Home Office",1,0)</f>
        <v>0</v>
      </c>
      <c r="M3043" s="6" t="n">
        <f aca="false">IF(1_Data_EDA!D3044="Europe",1,0)</f>
        <v>0</v>
      </c>
      <c r="N3043" s="6" t="n">
        <f aca="false">IF(1_Data_EDA!D3044="LATAM",1,0)</f>
        <v>0</v>
      </c>
      <c r="O3043" s="6" t="n">
        <f aca="false">IF(1_Data_EDA!D3044="Pacific Asia",1,0)</f>
        <v>1</v>
      </c>
      <c r="P3043" s="6" t="n">
        <f aca="false">IF(1_Data_EDA!D3044="USCA",1,0)</f>
        <v>0</v>
      </c>
      <c r="Q3043" s="6" t="n">
        <f aca="false">IF(C3043&gt;MEDIAN(C$5:C$8004),1,0)</f>
        <v>1</v>
      </c>
      <c r="R3043" s="6" t="n">
        <f aca="false">IF(D3043&gt;2,1,0)</f>
        <v>0</v>
      </c>
    </row>
    <row r="3044" customFormat="false" ht="15" hidden="false" customHeight="true" outlineLevel="0" collapsed="false">
      <c r="A3044" s="6" t="n">
        <f aca="false">1_Data_EDA!O3045</f>
        <v>0</v>
      </c>
      <c r="B3044" s="6" t="n">
        <f aca="false">1_Data_EDA!H3045</f>
        <v>2</v>
      </c>
      <c r="C3044" s="7" t="n">
        <f aca="false">1_Data_EDA!I3045</f>
        <v>199.9900055</v>
      </c>
      <c r="D3044" s="6" t="n">
        <f aca="false">1_Data_EDA!J3045</f>
        <v>1</v>
      </c>
      <c r="E3044" s="7" t="n">
        <f aca="false">1_Data_EDA!K3045</f>
        <v>199.9900055</v>
      </c>
      <c r="F3044" s="7" t="n">
        <f aca="false">1_Data_EDA!L3045</f>
        <v>20</v>
      </c>
      <c r="G3044" s="8" t="n">
        <f aca="false">1_Data_EDA!M3045</f>
        <v>0.100000001</v>
      </c>
      <c r="H3044" s="6" t="n">
        <f aca="false">IF(1_Data_EDA!B3045="First Class",1,0)</f>
        <v>0</v>
      </c>
      <c r="I3044" s="6" t="n">
        <f aca="false">IF(1_Data_EDA!B3045="Second Class",1,0)</f>
        <v>1</v>
      </c>
      <c r="J3044" s="6" t="n">
        <f aca="false">IF(1_Data_EDA!B3045="Same Day",1,0)</f>
        <v>0</v>
      </c>
      <c r="K3044" s="6" t="n">
        <f aca="false">IF(1_Data_EDA!C3045="Corporate",1,0)</f>
        <v>0</v>
      </c>
      <c r="L3044" s="6" t="n">
        <f aca="false">IF(1_Data_EDA!C3045="Home Office",1,0)</f>
        <v>0</v>
      </c>
      <c r="M3044" s="6" t="n">
        <f aca="false">IF(1_Data_EDA!D3045="Europe",1,0)</f>
        <v>0</v>
      </c>
      <c r="N3044" s="6" t="n">
        <f aca="false">IF(1_Data_EDA!D3045="LATAM",1,0)</f>
        <v>0</v>
      </c>
      <c r="O3044" s="6" t="n">
        <f aca="false">IF(1_Data_EDA!D3045="Pacific Asia",1,0)</f>
        <v>1</v>
      </c>
      <c r="P3044" s="6" t="n">
        <f aca="false">IF(1_Data_EDA!D3045="USCA",1,0)</f>
        <v>0</v>
      </c>
      <c r="Q3044" s="6" t="n">
        <f aca="false">IF(C3044&gt;MEDIAN(C$5:C$8004),1,0)</f>
        <v>1</v>
      </c>
      <c r="R3044" s="6" t="n">
        <f aca="false">IF(D3044&gt;2,1,0)</f>
        <v>0</v>
      </c>
    </row>
    <row r="3045" customFormat="false" ht="15" hidden="false" customHeight="true" outlineLevel="0" collapsed="false">
      <c r="A3045" s="6" t="n">
        <f aca="false">1_Data_EDA!O3046</f>
        <v>1</v>
      </c>
      <c r="B3045" s="6" t="n">
        <f aca="false">1_Data_EDA!H3046</f>
        <v>4</v>
      </c>
      <c r="C3045" s="7" t="n">
        <f aca="false">1_Data_EDA!I3046</f>
        <v>399.980011</v>
      </c>
      <c r="D3045" s="6" t="n">
        <f aca="false">1_Data_EDA!J3046</f>
        <v>1</v>
      </c>
      <c r="E3045" s="7" t="n">
        <f aca="false">1_Data_EDA!K3046</f>
        <v>399.980011</v>
      </c>
      <c r="F3045" s="7" t="n">
        <f aca="false">1_Data_EDA!L3046</f>
        <v>60</v>
      </c>
      <c r="G3045" s="8" t="n">
        <f aca="false">1_Data_EDA!M3046</f>
        <v>0.150000006</v>
      </c>
      <c r="H3045" s="6" t="n">
        <f aca="false">IF(1_Data_EDA!B3046="First Class",1,0)</f>
        <v>0</v>
      </c>
      <c r="I3045" s="6" t="n">
        <f aca="false">IF(1_Data_EDA!B3046="Second Class",1,0)</f>
        <v>0</v>
      </c>
      <c r="J3045" s="6" t="n">
        <f aca="false">IF(1_Data_EDA!B3046="Same Day",1,0)</f>
        <v>0</v>
      </c>
      <c r="K3045" s="6" t="n">
        <f aca="false">IF(1_Data_EDA!C3046="Corporate",1,0)</f>
        <v>1</v>
      </c>
      <c r="L3045" s="6" t="n">
        <f aca="false">IF(1_Data_EDA!C3046="Home Office",1,0)</f>
        <v>0</v>
      </c>
      <c r="M3045" s="6" t="n">
        <f aca="false">IF(1_Data_EDA!D3046="Europe",1,0)</f>
        <v>1</v>
      </c>
      <c r="N3045" s="6" t="n">
        <f aca="false">IF(1_Data_EDA!D3046="LATAM",1,0)</f>
        <v>0</v>
      </c>
      <c r="O3045" s="6" t="n">
        <f aca="false">IF(1_Data_EDA!D3046="Pacific Asia",1,0)</f>
        <v>0</v>
      </c>
      <c r="P3045" s="6" t="n">
        <f aca="false">IF(1_Data_EDA!D3046="USCA",1,0)</f>
        <v>0</v>
      </c>
      <c r="Q3045" s="6" t="n">
        <f aca="false">IF(C3045&gt;MEDIAN(C$5:C$8004),1,0)</f>
        <v>1</v>
      </c>
      <c r="R3045" s="6" t="n">
        <f aca="false">IF(D3045&gt;2,1,0)</f>
        <v>0</v>
      </c>
    </row>
    <row r="3046" customFormat="false" ht="15" hidden="false" customHeight="true" outlineLevel="0" collapsed="false">
      <c r="A3046" s="6" t="n">
        <f aca="false">1_Data_EDA!O3047</f>
        <v>0</v>
      </c>
      <c r="B3046" s="6" t="n">
        <f aca="false">1_Data_EDA!H3047</f>
        <v>4</v>
      </c>
      <c r="C3046" s="7" t="n">
        <f aca="false">1_Data_EDA!I3047</f>
        <v>49.97999954</v>
      </c>
      <c r="D3046" s="6" t="n">
        <f aca="false">1_Data_EDA!J3047</f>
        <v>2</v>
      </c>
      <c r="E3046" s="7" t="n">
        <f aca="false">1_Data_EDA!K3047</f>
        <v>99.95999908</v>
      </c>
      <c r="F3046" s="7" t="n">
        <f aca="false">1_Data_EDA!L3047</f>
        <v>7</v>
      </c>
      <c r="G3046" s="8" t="n">
        <f aca="false">1_Data_EDA!M3047</f>
        <v>0.07</v>
      </c>
      <c r="H3046" s="6" t="n">
        <f aca="false">IF(1_Data_EDA!B3047="First Class",1,0)</f>
        <v>0</v>
      </c>
      <c r="I3046" s="6" t="n">
        <f aca="false">IF(1_Data_EDA!B3047="Second Class",1,0)</f>
        <v>0</v>
      </c>
      <c r="J3046" s="6" t="n">
        <f aca="false">IF(1_Data_EDA!B3047="Same Day",1,0)</f>
        <v>0</v>
      </c>
      <c r="K3046" s="6" t="n">
        <f aca="false">IF(1_Data_EDA!C3047="Corporate",1,0)</f>
        <v>0</v>
      </c>
      <c r="L3046" s="6" t="n">
        <f aca="false">IF(1_Data_EDA!C3047="Home Office",1,0)</f>
        <v>0</v>
      </c>
      <c r="M3046" s="6" t="n">
        <f aca="false">IF(1_Data_EDA!D3047="Europe",1,0)</f>
        <v>1</v>
      </c>
      <c r="N3046" s="6" t="n">
        <f aca="false">IF(1_Data_EDA!D3047="LATAM",1,0)</f>
        <v>0</v>
      </c>
      <c r="O3046" s="6" t="n">
        <f aca="false">IF(1_Data_EDA!D3047="Pacific Asia",1,0)</f>
        <v>0</v>
      </c>
      <c r="P3046" s="6" t="n">
        <f aca="false">IF(1_Data_EDA!D3047="USCA",1,0)</f>
        <v>0</v>
      </c>
      <c r="Q3046" s="6" t="n">
        <f aca="false">IF(C3046&gt;MEDIAN(C$5:C$8004),1,0)</f>
        <v>0</v>
      </c>
      <c r="R3046" s="6" t="n">
        <f aca="false">IF(D3046&gt;2,1,0)</f>
        <v>0</v>
      </c>
    </row>
    <row r="3047" customFormat="false" ht="15" hidden="false" customHeight="true" outlineLevel="0" collapsed="false">
      <c r="A3047" s="6" t="n">
        <f aca="false">1_Data_EDA!O3048</f>
        <v>1</v>
      </c>
      <c r="B3047" s="6" t="n">
        <f aca="false">1_Data_EDA!H3048</f>
        <v>1</v>
      </c>
      <c r="C3047" s="7" t="n">
        <f aca="false">1_Data_EDA!I3048</f>
        <v>49.97999954</v>
      </c>
      <c r="D3047" s="6" t="n">
        <f aca="false">1_Data_EDA!J3048</f>
        <v>5</v>
      </c>
      <c r="E3047" s="7" t="n">
        <f aca="false">1_Data_EDA!K3048</f>
        <v>249.8999939</v>
      </c>
      <c r="F3047" s="7" t="n">
        <f aca="false">1_Data_EDA!L3048</f>
        <v>12.5</v>
      </c>
      <c r="G3047" s="8" t="n">
        <f aca="false">1_Data_EDA!M3048</f>
        <v>0.050000001</v>
      </c>
      <c r="H3047" s="6" t="n">
        <f aca="false">IF(1_Data_EDA!B3048="First Class",1,0)</f>
        <v>1</v>
      </c>
      <c r="I3047" s="6" t="n">
        <f aca="false">IF(1_Data_EDA!B3048="Second Class",1,0)</f>
        <v>0</v>
      </c>
      <c r="J3047" s="6" t="n">
        <f aca="false">IF(1_Data_EDA!B3048="Same Day",1,0)</f>
        <v>0</v>
      </c>
      <c r="K3047" s="6" t="n">
        <f aca="false">IF(1_Data_EDA!C3048="Corporate",1,0)</f>
        <v>1</v>
      </c>
      <c r="L3047" s="6" t="n">
        <f aca="false">IF(1_Data_EDA!C3048="Home Office",1,0)</f>
        <v>0</v>
      </c>
      <c r="M3047" s="6" t="n">
        <f aca="false">IF(1_Data_EDA!D3048="Europe",1,0)</f>
        <v>0</v>
      </c>
      <c r="N3047" s="6" t="n">
        <f aca="false">IF(1_Data_EDA!D3048="LATAM",1,0)</f>
        <v>0</v>
      </c>
      <c r="O3047" s="6" t="n">
        <f aca="false">IF(1_Data_EDA!D3048="Pacific Asia",1,0)</f>
        <v>0</v>
      </c>
      <c r="P3047" s="6" t="n">
        <f aca="false">IF(1_Data_EDA!D3048="USCA",1,0)</f>
        <v>1</v>
      </c>
      <c r="Q3047" s="6" t="n">
        <f aca="false">IF(C3047&gt;MEDIAN(C$5:C$8004),1,0)</f>
        <v>0</v>
      </c>
      <c r="R3047" s="6" t="n">
        <f aca="false">IF(D3047&gt;2,1,0)</f>
        <v>1</v>
      </c>
    </row>
    <row r="3048" customFormat="false" ht="15" hidden="false" customHeight="true" outlineLevel="0" collapsed="false">
      <c r="A3048" s="6" t="n">
        <f aca="false">1_Data_EDA!O3049</f>
        <v>1</v>
      </c>
      <c r="B3048" s="6" t="n">
        <f aca="false">1_Data_EDA!H3049</f>
        <v>4</v>
      </c>
      <c r="C3048" s="7" t="n">
        <f aca="false">1_Data_EDA!I3049</f>
        <v>25</v>
      </c>
      <c r="D3048" s="6" t="n">
        <f aca="false">1_Data_EDA!J3049</f>
        <v>2</v>
      </c>
      <c r="E3048" s="7" t="n">
        <f aca="false">1_Data_EDA!K3049</f>
        <v>50</v>
      </c>
      <c r="F3048" s="7" t="n">
        <f aca="false">1_Data_EDA!L3049</f>
        <v>6</v>
      </c>
      <c r="G3048" s="8" t="n">
        <f aca="false">1_Data_EDA!M3049</f>
        <v>0.119999997</v>
      </c>
      <c r="H3048" s="6" t="n">
        <f aca="false">IF(1_Data_EDA!B3049="First Class",1,0)</f>
        <v>0</v>
      </c>
      <c r="I3048" s="6" t="n">
        <f aca="false">IF(1_Data_EDA!B3049="Second Class",1,0)</f>
        <v>0</v>
      </c>
      <c r="J3048" s="6" t="n">
        <f aca="false">IF(1_Data_EDA!B3049="Same Day",1,0)</f>
        <v>0</v>
      </c>
      <c r="K3048" s="6" t="n">
        <f aca="false">IF(1_Data_EDA!C3049="Corporate",1,0)</f>
        <v>0</v>
      </c>
      <c r="L3048" s="6" t="n">
        <f aca="false">IF(1_Data_EDA!C3049="Home Office",1,0)</f>
        <v>0</v>
      </c>
      <c r="M3048" s="6" t="n">
        <f aca="false">IF(1_Data_EDA!D3049="Europe",1,0)</f>
        <v>1</v>
      </c>
      <c r="N3048" s="6" t="n">
        <f aca="false">IF(1_Data_EDA!D3049="LATAM",1,0)</f>
        <v>0</v>
      </c>
      <c r="O3048" s="6" t="n">
        <f aca="false">IF(1_Data_EDA!D3049="Pacific Asia",1,0)</f>
        <v>0</v>
      </c>
      <c r="P3048" s="6" t="n">
        <f aca="false">IF(1_Data_EDA!D3049="USCA",1,0)</f>
        <v>0</v>
      </c>
      <c r="Q3048" s="6" t="n">
        <f aca="false">IF(C3048&gt;MEDIAN(C$5:C$8004),1,0)</f>
        <v>0</v>
      </c>
      <c r="R3048" s="6" t="n">
        <f aca="false">IF(D3048&gt;2,1,0)</f>
        <v>0</v>
      </c>
    </row>
    <row r="3049" customFormat="false" ht="15" hidden="false" customHeight="true" outlineLevel="0" collapsed="false">
      <c r="A3049" s="6" t="n">
        <f aca="false">1_Data_EDA!O3050</f>
        <v>1</v>
      </c>
      <c r="B3049" s="6" t="n">
        <f aca="false">1_Data_EDA!H3050</f>
        <v>4</v>
      </c>
      <c r="C3049" s="7" t="n">
        <f aca="false">1_Data_EDA!I3050</f>
        <v>59.99000168</v>
      </c>
      <c r="D3049" s="6" t="n">
        <f aca="false">1_Data_EDA!J3050</f>
        <v>2</v>
      </c>
      <c r="E3049" s="7" t="n">
        <f aca="false">1_Data_EDA!K3050</f>
        <v>119.9800034</v>
      </c>
      <c r="F3049" s="7" t="n">
        <f aca="false">1_Data_EDA!L3050</f>
        <v>4.800000191</v>
      </c>
      <c r="G3049" s="8" t="n">
        <f aca="false">1_Data_EDA!M3050</f>
        <v>0.039999999</v>
      </c>
      <c r="H3049" s="6" t="n">
        <f aca="false">IF(1_Data_EDA!B3050="First Class",1,0)</f>
        <v>0</v>
      </c>
      <c r="I3049" s="6" t="n">
        <f aca="false">IF(1_Data_EDA!B3050="Second Class",1,0)</f>
        <v>0</v>
      </c>
      <c r="J3049" s="6" t="n">
        <f aca="false">IF(1_Data_EDA!B3050="Same Day",1,0)</f>
        <v>0</v>
      </c>
      <c r="K3049" s="6" t="n">
        <f aca="false">IF(1_Data_EDA!C3050="Corporate",1,0)</f>
        <v>0</v>
      </c>
      <c r="L3049" s="6" t="n">
        <f aca="false">IF(1_Data_EDA!C3050="Home Office",1,0)</f>
        <v>0</v>
      </c>
      <c r="M3049" s="6" t="n">
        <f aca="false">IF(1_Data_EDA!D3050="Europe",1,0)</f>
        <v>0</v>
      </c>
      <c r="N3049" s="6" t="n">
        <f aca="false">IF(1_Data_EDA!D3050="LATAM",1,0)</f>
        <v>0</v>
      </c>
      <c r="O3049" s="6" t="n">
        <f aca="false">IF(1_Data_EDA!D3050="Pacific Asia",1,0)</f>
        <v>1</v>
      </c>
      <c r="P3049" s="6" t="n">
        <f aca="false">IF(1_Data_EDA!D3050="USCA",1,0)</f>
        <v>0</v>
      </c>
      <c r="Q3049" s="6" t="n">
        <f aca="false">IF(C3049&gt;MEDIAN(C$5:C$8004),1,0)</f>
        <v>0</v>
      </c>
      <c r="R3049" s="6" t="n">
        <f aca="false">IF(D3049&gt;2,1,0)</f>
        <v>0</v>
      </c>
    </row>
    <row r="3050" customFormat="false" ht="15" hidden="false" customHeight="true" outlineLevel="0" collapsed="false">
      <c r="A3050" s="6" t="n">
        <f aca="false">1_Data_EDA!O3051</f>
        <v>1</v>
      </c>
      <c r="B3050" s="6" t="n">
        <f aca="false">1_Data_EDA!H3051</f>
        <v>4</v>
      </c>
      <c r="C3050" s="7" t="n">
        <f aca="false">1_Data_EDA!I3051</f>
        <v>199.9900055</v>
      </c>
      <c r="D3050" s="6" t="n">
        <f aca="false">1_Data_EDA!J3051</f>
        <v>1</v>
      </c>
      <c r="E3050" s="7" t="n">
        <f aca="false">1_Data_EDA!K3051</f>
        <v>199.9900055</v>
      </c>
      <c r="F3050" s="7" t="n">
        <f aca="false">1_Data_EDA!L3051</f>
        <v>18</v>
      </c>
      <c r="G3050" s="8" t="n">
        <f aca="false">1_Data_EDA!M3051</f>
        <v>0.090000004</v>
      </c>
      <c r="H3050" s="6" t="n">
        <f aca="false">IF(1_Data_EDA!B3051="First Class",1,0)</f>
        <v>0</v>
      </c>
      <c r="I3050" s="6" t="n">
        <f aca="false">IF(1_Data_EDA!B3051="Second Class",1,0)</f>
        <v>0</v>
      </c>
      <c r="J3050" s="6" t="n">
        <f aca="false">IF(1_Data_EDA!B3051="Same Day",1,0)</f>
        <v>0</v>
      </c>
      <c r="K3050" s="6" t="n">
        <f aca="false">IF(1_Data_EDA!C3051="Corporate",1,0)</f>
        <v>0</v>
      </c>
      <c r="L3050" s="6" t="n">
        <f aca="false">IF(1_Data_EDA!C3051="Home Office",1,0)</f>
        <v>0</v>
      </c>
      <c r="M3050" s="6" t="n">
        <f aca="false">IF(1_Data_EDA!D3051="Europe",1,0)</f>
        <v>1</v>
      </c>
      <c r="N3050" s="6" t="n">
        <f aca="false">IF(1_Data_EDA!D3051="LATAM",1,0)</f>
        <v>0</v>
      </c>
      <c r="O3050" s="6" t="n">
        <f aca="false">IF(1_Data_EDA!D3051="Pacific Asia",1,0)</f>
        <v>0</v>
      </c>
      <c r="P3050" s="6" t="n">
        <f aca="false">IF(1_Data_EDA!D3051="USCA",1,0)</f>
        <v>0</v>
      </c>
      <c r="Q3050" s="6" t="n">
        <f aca="false">IF(C3050&gt;MEDIAN(C$5:C$8004),1,0)</f>
        <v>1</v>
      </c>
      <c r="R3050" s="6" t="n">
        <f aca="false">IF(D3050&gt;2,1,0)</f>
        <v>0</v>
      </c>
    </row>
    <row r="3051" customFormat="false" ht="15" hidden="false" customHeight="true" outlineLevel="0" collapsed="false">
      <c r="A3051" s="6" t="n">
        <f aca="false">1_Data_EDA!O3052</f>
        <v>1</v>
      </c>
      <c r="B3051" s="6" t="n">
        <f aca="false">1_Data_EDA!H3052</f>
        <v>1</v>
      </c>
      <c r="C3051" s="7" t="n">
        <f aca="false">1_Data_EDA!I3052</f>
        <v>49.97999954</v>
      </c>
      <c r="D3051" s="6" t="n">
        <f aca="false">1_Data_EDA!J3052</f>
        <v>5</v>
      </c>
      <c r="E3051" s="7" t="n">
        <f aca="false">1_Data_EDA!K3052</f>
        <v>249.8999939</v>
      </c>
      <c r="F3051" s="7" t="n">
        <f aca="false">1_Data_EDA!L3052</f>
        <v>37.49000168</v>
      </c>
      <c r="G3051" s="8" t="n">
        <f aca="false">1_Data_EDA!M3052</f>
        <v>0.150000006</v>
      </c>
      <c r="H3051" s="6" t="n">
        <f aca="false">IF(1_Data_EDA!B3052="First Class",1,0)</f>
        <v>1</v>
      </c>
      <c r="I3051" s="6" t="n">
        <f aca="false">IF(1_Data_EDA!B3052="Second Class",1,0)</f>
        <v>0</v>
      </c>
      <c r="J3051" s="6" t="n">
        <f aca="false">IF(1_Data_EDA!B3052="Same Day",1,0)</f>
        <v>0</v>
      </c>
      <c r="K3051" s="6" t="n">
        <f aca="false">IF(1_Data_EDA!C3052="Corporate",1,0)</f>
        <v>0</v>
      </c>
      <c r="L3051" s="6" t="n">
        <f aca="false">IF(1_Data_EDA!C3052="Home Office",1,0)</f>
        <v>1</v>
      </c>
      <c r="M3051" s="6" t="n">
        <f aca="false">IF(1_Data_EDA!D3052="Europe",1,0)</f>
        <v>0</v>
      </c>
      <c r="N3051" s="6" t="n">
        <f aca="false">IF(1_Data_EDA!D3052="LATAM",1,0)</f>
        <v>0</v>
      </c>
      <c r="O3051" s="6" t="n">
        <f aca="false">IF(1_Data_EDA!D3052="Pacific Asia",1,0)</f>
        <v>1</v>
      </c>
      <c r="P3051" s="6" t="n">
        <f aca="false">IF(1_Data_EDA!D3052="USCA",1,0)</f>
        <v>0</v>
      </c>
      <c r="Q3051" s="6" t="n">
        <f aca="false">IF(C3051&gt;MEDIAN(C$5:C$8004),1,0)</f>
        <v>0</v>
      </c>
      <c r="R3051" s="6" t="n">
        <f aca="false">IF(D3051&gt;2,1,0)</f>
        <v>1</v>
      </c>
    </row>
    <row r="3052" customFormat="false" ht="15" hidden="false" customHeight="true" outlineLevel="0" collapsed="false">
      <c r="A3052" s="6" t="n">
        <f aca="false">1_Data_EDA!O3053</f>
        <v>1</v>
      </c>
      <c r="B3052" s="6" t="n">
        <f aca="false">1_Data_EDA!H3053</f>
        <v>1</v>
      </c>
      <c r="C3052" s="7" t="n">
        <f aca="false">1_Data_EDA!I3053</f>
        <v>59.99000168</v>
      </c>
      <c r="D3052" s="6" t="n">
        <f aca="false">1_Data_EDA!J3053</f>
        <v>2</v>
      </c>
      <c r="E3052" s="7" t="n">
        <f aca="false">1_Data_EDA!K3053</f>
        <v>119.9800034</v>
      </c>
      <c r="F3052" s="7" t="n">
        <f aca="false">1_Data_EDA!L3053</f>
        <v>6</v>
      </c>
      <c r="G3052" s="8" t="n">
        <f aca="false">1_Data_EDA!M3053</f>
        <v>0.050000001</v>
      </c>
      <c r="H3052" s="6" t="n">
        <f aca="false">IF(1_Data_EDA!B3053="First Class",1,0)</f>
        <v>1</v>
      </c>
      <c r="I3052" s="6" t="n">
        <f aca="false">IF(1_Data_EDA!B3053="Second Class",1,0)</f>
        <v>0</v>
      </c>
      <c r="J3052" s="6" t="n">
        <f aca="false">IF(1_Data_EDA!B3053="Same Day",1,0)</f>
        <v>0</v>
      </c>
      <c r="K3052" s="6" t="n">
        <f aca="false">IF(1_Data_EDA!C3053="Corporate",1,0)</f>
        <v>0</v>
      </c>
      <c r="L3052" s="6" t="n">
        <f aca="false">IF(1_Data_EDA!C3053="Home Office",1,0)</f>
        <v>0</v>
      </c>
      <c r="M3052" s="6" t="n">
        <f aca="false">IF(1_Data_EDA!D3053="Europe",1,0)</f>
        <v>0</v>
      </c>
      <c r="N3052" s="6" t="n">
        <f aca="false">IF(1_Data_EDA!D3053="LATAM",1,0)</f>
        <v>0</v>
      </c>
      <c r="O3052" s="6" t="n">
        <f aca="false">IF(1_Data_EDA!D3053="Pacific Asia",1,0)</f>
        <v>0</v>
      </c>
      <c r="P3052" s="6" t="n">
        <f aca="false">IF(1_Data_EDA!D3053="USCA",1,0)</f>
        <v>1</v>
      </c>
      <c r="Q3052" s="6" t="n">
        <f aca="false">IF(C3052&gt;MEDIAN(C$5:C$8004),1,0)</f>
        <v>0</v>
      </c>
      <c r="R3052" s="6" t="n">
        <f aca="false">IF(D3052&gt;2,1,0)</f>
        <v>0</v>
      </c>
    </row>
    <row r="3053" customFormat="false" ht="15" hidden="false" customHeight="true" outlineLevel="0" collapsed="false">
      <c r="A3053" s="6" t="n">
        <f aca="false">1_Data_EDA!O3054</f>
        <v>1</v>
      </c>
      <c r="B3053" s="6" t="n">
        <f aca="false">1_Data_EDA!H3054</f>
        <v>4</v>
      </c>
      <c r="C3053" s="7" t="n">
        <f aca="false">1_Data_EDA!I3054</f>
        <v>59.99000168</v>
      </c>
      <c r="D3053" s="6" t="n">
        <f aca="false">1_Data_EDA!J3054</f>
        <v>3</v>
      </c>
      <c r="E3053" s="7" t="n">
        <f aca="false">1_Data_EDA!K3054</f>
        <v>179.9700012</v>
      </c>
      <c r="F3053" s="7" t="n">
        <f aca="false">1_Data_EDA!L3054</f>
        <v>3.599999905</v>
      </c>
      <c r="G3053" s="8" t="n">
        <f aca="false">1_Data_EDA!M3054</f>
        <v>0.02</v>
      </c>
      <c r="H3053" s="6" t="n">
        <f aca="false">IF(1_Data_EDA!B3054="First Class",1,0)</f>
        <v>0</v>
      </c>
      <c r="I3053" s="6" t="n">
        <f aca="false">IF(1_Data_EDA!B3054="Second Class",1,0)</f>
        <v>0</v>
      </c>
      <c r="J3053" s="6" t="n">
        <f aca="false">IF(1_Data_EDA!B3054="Same Day",1,0)</f>
        <v>0</v>
      </c>
      <c r="K3053" s="6" t="n">
        <f aca="false">IF(1_Data_EDA!C3054="Corporate",1,0)</f>
        <v>1</v>
      </c>
      <c r="L3053" s="6" t="n">
        <f aca="false">IF(1_Data_EDA!C3054="Home Office",1,0)</f>
        <v>0</v>
      </c>
      <c r="M3053" s="6" t="n">
        <f aca="false">IF(1_Data_EDA!D3054="Europe",1,0)</f>
        <v>0</v>
      </c>
      <c r="N3053" s="6" t="n">
        <f aca="false">IF(1_Data_EDA!D3054="LATAM",1,0)</f>
        <v>0</v>
      </c>
      <c r="O3053" s="6" t="n">
        <f aca="false">IF(1_Data_EDA!D3054="Pacific Asia",1,0)</f>
        <v>0</v>
      </c>
      <c r="P3053" s="6" t="n">
        <f aca="false">IF(1_Data_EDA!D3054="USCA",1,0)</f>
        <v>1</v>
      </c>
      <c r="Q3053" s="6" t="n">
        <f aca="false">IF(C3053&gt;MEDIAN(C$5:C$8004),1,0)</f>
        <v>0</v>
      </c>
      <c r="R3053" s="6" t="n">
        <f aca="false">IF(D3053&gt;2,1,0)</f>
        <v>1</v>
      </c>
    </row>
    <row r="3054" customFormat="false" ht="15" hidden="false" customHeight="true" outlineLevel="0" collapsed="false">
      <c r="A3054" s="6" t="n">
        <f aca="false">1_Data_EDA!O3055</f>
        <v>0</v>
      </c>
      <c r="B3054" s="6" t="n">
        <f aca="false">1_Data_EDA!H3055</f>
        <v>0</v>
      </c>
      <c r="C3054" s="7" t="n">
        <f aca="false">1_Data_EDA!I3055</f>
        <v>15.98999977</v>
      </c>
      <c r="D3054" s="6" t="n">
        <f aca="false">1_Data_EDA!J3055</f>
        <v>2</v>
      </c>
      <c r="E3054" s="7" t="n">
        <f aca="false">1_Data_EDA!K3055</f>
        <v>31.97999954</v>
      </c>
      <c r="F3054" s="7" t="n">
        <f aca="false">1_Data_EDA!L3055</f>
        <v>0.639999986</v>
      </c>
      <c r="G3054" s="8" t="n">
        <f aca="false">1_Data_EDA!M3055</f>
        <v>0.02</v>
      </c>
      <c r="H3054" s="6" t="n">
        <f aca="false">IF(1_Data_EDA!B3055="First Class",1,0)</f>
        <v>0</v>
      </c>
      <c r="I3054" s="6" t="n">
        <f aca="false">IF(1_Data_EDA!B3055="Second Class",1,0)</f>
        <v>0</v>
      </c>
      <c r="J3054" s="6" t="n">
        <f aca="false">IF(1_Data_EDA!B3055="Same Day",1,0)</f>
        <v>1</v>
      </c>
      <c r="K3054" s="6" t="n">
        <f aca="false">IF(1_Data_EDA!C3055="Corporate",1,0)</f>
        <v>1</v>
      </c>
      <c r="L3054" s="6" t="n">
        <f aca="false">IF(1_Data_EDA!C3055="Home Office",1,0)</f>
        <v>0</v>
      </c>
      <c r="M3054" s="6" t="n">
        <f aca="false">IF(1_Data_EDA!D3055="Europe",1,0)</f>
        <v>1</v>
      </c>
      <c r="N3054" s="6" t="n">
        <f aca="false">IF(1_Data_EDA!D3055="LATAM",1,0)</f>
        <v>0</v>
      </c>
      <c r="O3054" s="6" t="n">
        <f aca="false">IF(1_Data_EDA!D3055="Pacific Asia",1,0)</f>
        <v>0</v>
      </c>
      <c r="P3054" s="6" t="n">
        <f aca="false">IF(1_Data_EDA!D3055="USCA",1,0)</f>
        <v>0</v>
      </c>
      <c r="Q3054" s="6" t="n">
        <f aca="false">IF(C3054&gt;MEDIAN(C$5:C$8004),1,0)</f>
        <v>0</v>
      </c>
      <c r="R3054" s="6" t="n">
        <f aca="false">IF(D3054&gt;2,1,0)</f>
        <v>0</v>
      </c>
    </row>
    <row r="3055" customFormat="false" ht="15" hidden="false" customHeight="true" outlineLevel="0" collapsed="false">
      <c r="A3055" s="6" t="n">
        <f aca="false">1_Data_EDA!O3056</f>
        <v>1</v>
      </c>
      <c r="B3055" s="6" t="n">
        <f aca="false">1_Data_EDA!H3056</f>
        <v>1</v>
      </c>
      <c r="C3055" s="7" t="n">
        <f aca="false">1_Data_EDA!I3056</f>
        <v>50</v>
      </c>
      <c r="D3055" s="6" t="n">
        <f aca="false">1_Data_EDA!J3056</f>
        <v>2</v>
      </c>
      <c r="E3055" s="7" t="n">
        <f aca="false">1_Data_EDA!K3056</f>
        <v>100</v>
      </c>
      <c r="F3055" s="7" t="n">
        <f aca="false">1_Data_EDA!L3056</f>
        <v>15</v>
      </c>
      <c r="G3055" s="8" t="n">
        <f aca="false">1_Data_EDA!M3056</f>
        <v>0.150000006</v>
      </c>
      <c r="H3055" s="6" t="n">
        <f aca="false">IF(1_Data_EDA!B3056="First Class",1,0)</f>
        <v>1</v>
      </c>
      <c r="I3055" s="6" t="n">
        <f aca="false">IF(1_Data_EDA!B3056="Second Class",1,0)</f>
        <v>0</v>
      </c>
      <c r="J3055" s="6" t="n">
        <f aca="false">IF(1_Data_EDA!B3056="Same Day",1,0)</f>
        <v>0</v>
      </c>
      <c r="K3055" s="6" t="n">
        <f aca="false">IF(1_Data_EDA!C3056="Corporate",1,0)</f>
        <v>0</v>
      </c>
      <c r="L3055" s="6" t="n">
        <f aca="false">IF(1_Data_EDA!C3056="Home Office",1,0)</f>
        <v>0</v>
      </c>
      <c r="M3055" s="6" t="n">
        <f aca="false">IF(1_Data_EDA!D3056="Europe",1,0)</f>
        <v>1</v>
      </c>
      <c r="N3055" s="6" t="n">
        <f aca="false">IF(1_Data_EDA!D3056="LATAM",1,0)</f>
        <v>0</v>
      </c>
      <c r="O3055" s="6" t="n">
        <f aca="false">IF(1_Data_EDA!D3056="Pacific Asia",1,0)</f>
        <v>0</v>
      </c>
      <c r="P3055" s="6" t="n">
        <f aca="false">IF(1_Data_EDA!D3056="USCA",1,0)</f>
        <v>0</v>
      </c>
      <c r="Q3055" s="6" t="n">
        <f aca="false">IF(C3055&gt;MEDIAN(C$5:C$8004),1,0)</f>
        <v>0</v>
      </c>
      <c r="R3055" s="6" t="n">
        <f aca="false">IF(D3055&gt;2,1,0)</f>
        <v>0</v>
      </c>
    </row>
    <row r="3056" customFormat="false" ht="15" hidden="false" customHeight="true" outlineLevel="0" collapsed="false">
      <c r="A3056" s="6" t="n">
        <f aca="false">1_Data_EDA!O3057</f>
        <v>1</v>
      </c>
      <c r="B3056" s="6" t="n">
        <f aca="false">1_Data_EDA!H3057</f>
        <v>4</v>
      </c>
      <c r="C3056" s="7" t="n">
        <f aca="false">1_Data_EDA!I3057</f>
        <v>199.9900055</v>
      </c>
      <c r="D3056" s="6" t="n">
        <f aca="false">1_Data_EDA!J3057</f>
        <v>1</v>
      </c>
      <c r="E3056" s="7" t="n">
        <f aca="false">1_Data_EDA!K3057</f>
        <v>199.9900055</v>
      </c>
      <c r="F3056" s="7" t="n">
        <f aca="false">1_Data_EDA!L3057</f>
        <v>10</v>
      </c>
      <c r="G3056" s="8" t="n">
        <f aca="false">1_Data_EDA!M3057</f>
        <v>0.050000001</v>
      </c>
      <c r="H3056" s="6" t="n">
        <f aca="false">IF(1_Data_EDA!B3057="First Class",1,0)</f>
        <v>0</v>
      </c>
      <c r="I3056" s="6" t="n">
        <f aca="false">IF(1_Data_EDA!B3057="Second Class",1,0)</f>
        <v>0</v>
      </c>
      <c r="J3056" s="6" t="n">
        <f aca="false">IF(1_Data_EDA!B3057="Same Day",1,0)</f>
        <v>0</v>
      </c>
      <c r="K3056" s="6" t="n">
        <f aca="false">IF(1_Data_EDA!C3057="Corporate",1,0)</f>
        <v>1</v>
      </c>
      <c r="L3056" s="6" t="n">
        <f aca="false">IF(1_Data_EDA!C3057="Home Office",1,0)</f>
        <v>0</v>
      </c>
      <c r="M3056" s="6" t="n">
        <f aca="false">IF(1_Data_EDA!D3057="Europe",1,0)</f>
        <v>0</v>
      </c>
      <c r="N3056" s="6" t="n">
        <f aca="false">IF(1_Data_EDA!D3057="LATAM",1,0)</f>
        <v>0</v>
      </c>
      <c r="O3056" s="6" t="n">
        <f aca="false">IF(1_Data_EDA!D3057="Pacific Asia",1,0)</f>
        <v>0</v>
      </c>
      <c r="P3056" s="6" t="n">
        <f aca="false">IF(1_Data_EDA!D3057="USCA",1,0)</f>
        <v>1</v>
      </c>
      <c r="Q3056" s="6" t="n">
        <f aca="false">IF(C3056&gt;MEDIAN(C$5:C$8004),1,0)</f>
        <v>1</v>
      </c>
      <c r="R3056" s="6" t="n">
        <f aca="false">IF(D3056&gt;2,1,0)</f>
        <v>0</v>
      </c>
    </row>
    <row r="3057" customFormat="false" ht="15" hidden="false" customHeight="true" outlineLevel="0" collapsed="false">
      <c r="A3057" s="6" t="n">
        <f aca="false">1_Data_EDA!O3058</f>
        <v>1</v>
      </c>
      <c r="B3057" s="6" t="n">
        <f aca="false">1_Data_EDA!H3058</f>
        <v>4</v>
      </c>
      <c r="C3057" s="7" t="n">
        <f aca="false">1_Data_EDA!I3058</f>
        <v>399.980011</v>
      </c>
      <c r="D3057" s="6" t="n">
        <f aca="false">1_Data_EDA!J3058</f>
        <v>1</v>
      </c>
      <c r="E3057" s="7" t="n">
        <f aca="false">1_Data_EDA!K3058</f>
        <v>399.980011</v>
      </c>
      <c r="F3057" s="7" t="n">
        <f aca="false">1_Data_EDA!L3058</f>
        <v>40</v>
      </c>
      <c r="G3057" s="8" t="n">
        <f aca="false">1_Data_EDA!M3058</f>
        <v>0.100000001</v>
      </c>
      <c r="H3057" s="6" t="n">
        <f aca="false">IF(1_Data_EDA!B3058="First Class",1,0)</f>
        <v>0</v>
      </c>
      <c r="I3057" s="6" t="n">
        <f aca="false">IF(1_Data_EDA!B3058="Second Class",1,0)</f>
        <v>0</v>
      </c>
      <c r="J3057" s="6" t="n">
        <f aca="false">IF(1_Data_EDA!B3058="Same Day",1,0)</f>
        <v>0</v>
      </c>
      <c r="K3057" s="6" t="n">
        <f aca="false">IF(1_Data_EDA!C3058="Corporate",1,0)</f>
        <v>0</v>
      </c>
      <c r="L3057" s="6" t="n">
        <f aca="false">IF(1_Data_EDA!C3058="Home Office",1,0)</f>
        <v>1</v>
      </c>
      <c r="M3057" s="6" t="n">
        <f aca="false">IF(1_Data_EDA!D3058="Europe",1,0)</f>
        <v>0</v>
      </c>
      <c r="N3057" s="6" t="n">
        <f aca="false">IF(1_Data_EDA!D3058="LATAM",1,0)</f>
        <v>0</v>
      </c>
      <c r="O3057" s="6" t="n">
        <f aca="false">IF(1_Data_EDA!D3058="Pacific Asia",1,0)</f>
        <v>1</v>
      </c>
      <c r="P3057" s="6" t="n">
        <f aca="false">IF(1_Data_EDA!D3058="USCA",1,0)</f>
        <v>0</v>
      </c>
      <c r="Q3057" s="6" t="n">
        <f aca="false">IF(C3057&gt;MEDIAN(C$5:C$8004),1,0)</f>
        <v>1</v>
      </c>
      <c r="R3057" s="6" t="n">
        <f aca="false">IF(D3057&gt;2,1,0)</f>
        <v>0</v>
      </c>
    </row>
    <row r="3058" customFormat="false" ht="15" hidden="false" customHeight="true" outlineLevel="0" collapsed="false">
      <c r="A3058" s="6" t="n">
        <f aca="false">1_Data_EDA!O3059</f>
        <v>1</v>
      </c>
      <c r="B3058" s="6" t="n">
        <f aca="false">1_Data_EDA!H3059</f>
        <v>2</v>
      </c>
      <c r="C3058" s="7" t="n">
        <f aca="false">1_Data_EDA!I3059</f>
        <v>50</v>
      </c>
      <c r="D3058" s="6" t="n">
        <f aca="false">1_Data_EDA!J3059</f>
        <v>4</v>
      </c>
      <c r="E3058" s="7" t="n">
        <f aca="false">1_Data_EDA!K3059</f>
        <v>200</v>
      </c>
      <c r="F3058" s="7" t="n">
        <f aca="false">1_Data_EDA!L3059</f>
        <v>18</v>
      </c>
      <c r="G3058" s="8" t="n">
        <f aca="false">1_Data_EDA!M3059</f>
        <v>0.090000004</v>
      </c>
      <c r="H3058" s="6" t="n">
        <f aca="false">IF(1_Data_EDA!B3059="First Class",1,0)</f>
        <v>0</v>
      </c>
      <c r="I3058" s="6" t="n">
        <f aca="false">IF(1_Data_EDA!B3059="Second Class",1,0)</f>
        <v>1</v>
      </c>
      <c r="J3058" s="6" t="n">
        <f aca="false">IF(1_Data_EDA!B3059="Same Day",1,0)</f>
        <v>0</v>
      </c>
      <c r="K3058" s="6" t="n">
        <f aca="false">IF(1_Data_EDA!C3059="Corporate",1,0)</f>
        <v>0</v>
      </c>
      <c r="L3058" s="6" t="n">
        <f aca="false">IF(1_Data_EDA!C3059="Home Office",1,0)</f>
        <v>0</v>
      </c>
      <c r="M3058" s="6" t="n">
        <f aca="false">IF(1_Data_EDA!D3059="Europe",1,0)</f>
        <v>0</v>
      </c>
      <c r="N3058" s="6" t="n">
        <f aca="false">IF(1_Data_EDA!D3059="LATAM",1,0)</f>
        <v>1</v>
      </c>
      <c r="O3058" s="6" t="n">
        <f aca="false">IF(1_Data_EDA!D3059="Pacific Asia",1,0)</f>
        <v>0</v>
      </c>
      <c r="P3058" s="6" t="n">
        <f aca="false">IF(1_Data_EDA!D3059="USCA",1,0)</f>
        <v>0</v>
      </c>
      <c r="Q3058" s="6" t="n">
        <f aca="false">IF(C3058&gt;MEDIAN(C$5:C$8004),1,0)</f>
        <v>0</v>
      </c>
      <c r="R3058" s="6" t="n">
        <f aca="false">IF(D3058&gt;2,1,0)</f>
        <v>1</v>
      </c>
    </row>
    <row r="3059" customFormat="false" ht="15" hidden="false" customHeight="true" outlineLevel="0" collapsed="false">
      <c r="A3059" s="6" t="n">
        <f aca="false">1_Data_EDA!O3060</f>
        <v>0</v>
      </c>
      <c r="B3059" s="6" t="n">
        <f aca="false">1_Data_EDA!H3060</f>
        <v>4</v>
      </c>
      <c r="C3059" s="7" t="n">
        <f aca="false">1_Data_EDA!I3060</f>
        <v>399.980011</v>
      </c>
      <c r="D3059" s="6" t="n">
        <f aca="false">1_Data_EDA!J3060</f>
        <v>1</v>
      </c>
      <c r="E3059" s="7" t="n">
        <f aca="false">1_Data_EDA!K3060</f>
        <v>399.980011</v>
      </c>
      <c r="F3059" s="7" t="n">
        <f aca="false">1_Data_EDA!L3060</f>
        <v>22</v>
      </c>
      <c r="G3059" s="8" t="n">
        <f aca="false">1_Data_EDA!M3060</f>
        <v>0.059999999</v>
      </c>
      <c r="H3059" s="6" t="n">
        <f aca="false">IF(1_Data_EDA!B3060="First Class",1,0)</f>
        <v>0</v>
      </c>
      <c r="I3059" s="6" t="n">
        <f aca="false">IF(1_Data_EDA!B3060="Second Class",1,0)</f>
        <v>0</v>
      </c>
      <c r="J3059" s="6" t="n">
        <f aca="false">IF(1_Data_EDA!B3060="Same Day",1,0)</f>
        <v>0</v>
      </c>
      <c r="K3059" s="6" t="n">
        <f aca="false">IF(1_Data_EDA!C3060="Corporate",1,0)</f>
        <v>0</v>
      </c>
      <c r="L3059" s="6" t="n">
        <f aca="false">IF(1_Data_EDA!C3060="Home Office",1,0)</f>
        <v>0</v>
      </c>
      <c r="M3059" s="6" t="n">
        <f aca="false">IF(1_Data_EDA!D3060="Europe",1,0)</f>
        <v>1</v>
      </c>
      <c r="N3059" s="6" t="n">
        <f aca="false">IF(1_Data_EDA!D3060="LATAM",1,0)</f>
        <v>0</v>
      </c>
      <c r="O3059" s="6" t="n">
        <f aca="false">IF(1_Data_EDA!D3060="Pacific Asia",1,0)</f>
        <v>0</v>
      </c>
      <c r="P3059" s="6" t="n">
        <f aca="false">IF(1_Data_EDA!D3060="USCA",1,0)</f>
        <v>0</v>
      </c>
      <c r="Q3059" s="6" t="n">
        <f aca="false">IF(C3059&gt;MEDIAN(C$5:C$8004),1,0)</f>
        <v>1</v>
      </c>
      <c r="R3059" s="6" t="n">
        <f aca="false">IF(D3059&gt;2,1,0)</f>
        <v>0</v>
      </c>
    </row>
    <row r="3060" customFormat="false" ht="15" hidden="false" customHeight="true" outlineLevel="0" collapsed="false">
      <c r="A3060" s="6" t="n">
        <f aca="false">1_Data_EDA!O3061</f>
        <v>1</v>
      </c>
      <c r="B3060" s="6" t="n">
        <f aca="false">1_Data_EDA!H3061</f>
        <v>4</v>
      </c>
      <c r="C3060" s="7" t="n">
        <f aca="false">1_Data_EDA!I3061</f>
        <v>49.97999954</v>
      </c>
      <c r="D3060" s="6" t="n">
        <f aca="false">1_Data_EDA!J3061</f>
        <v>5</v>
      </c>
      <c r="E3060" s="7" t="n">
        <f aca="false">1_Data_EDA!K3061</f>
        <v>249.8999939</v>
      </c>
      <c r="F3060" s="7" t="n">
        <f aca="false">1_Data_EDA!L3061</f>
        <v>62.47999954</v>
      </c>
      <c r="G3060" s="8" t="n">
        <f aca="false">1_Data_EDA!M3061</f>
        <v>0.25</v>
      </c>
      <c r="H3060" s="6" t="n">
        <f aca="false">IF(1_Data_EDA!B3061="First Class",1,0)</f>
        <v>0</v>
      </c>
      <c r="I3060" s="6" t="n">
        <f aca="false">IF(1_Data_EDA!B3061="Second Class",1,0)</f>
        <v>0</v>
      </c>
      <c r="J3060" s="6" t="n">
        <f aca="false">IF(1_Data_EDA!B3061="Same Day",1,0)</f>
        <v>0</v>
      </c>
      <c r="K3060" s="6" t="n">
        <f aca="false">IF(1_Data_EDA!C3061="Corporate",1,0)</f>
        <v>1</v>
      </c>
      <c r="L3060" s="6" t="n">
        <f aca="false">IF(1_Data_EDA!C3061="Home Office",1,0)</f>
        <v>0</v>
      </c>
      <c r="M3060" s="6" t="n">
        <f aca="false">IF(1_Data_EDA!D3061="Europe",1,0)</f>
        <v>0</v>
      </c>
      <c r="N3060" s="6" t="n">
        <f aca="false">IF(1_Data_EDA!D3061="LATAM",1,0)</f>
        <v>0</v>
      </c>
      <c r="O3060" s="6" t="n">
        <f aca="false">IF(1_Data_EDA!D3061="Pacific Asia",1,0)</f>
        <v>1</v>
      </c>
      <c r="P3060" s="6" t="n">
        <f aca="false">IF(1_Data_EDA!D3061="USCA",1,0)</f>
        <v>0</v>
      </c>
      <c r="Q3060" s="6" t="n">
        <f aca="false">IF(C3060&gt;MEDIAN(C$5:C$8004),1,0)</f>
        <v>0</v>
      </c>
      <c r="R3060" s="6" t="n">
        <f aca="false">IF(D3060&gt;2,1,0)</f>
        <v>1</v>
      </c>
    </row>
    <row r="3061" customFormat="false" ht="15" hidden="false" customHeight="true" outlineLevel="0" collapsed="false">
      <c r="A3061" s="6" t="n">
        <f aca="false">1_Data_EDA!O3062</f>
        <v>1</v>
      </c>
      <c r="B3061" s="6" t="n">
        <f aca="false">1_Data_EDA!H3062</f>
        <v>4</v>
      </c>
      <c r="C3061" s="7" t="n">
        <f aca="false">1_Data_EDA!I3062</f>
        <v>357.1000061</v>
      </c>
      <c r="D3061" s="6" t="n">
        <f aca="false">1_Data_EDA!J3062</f>
        <v>1</v>
      </c>
      <c r="E3061" s="7" t="n">
        <f aca="false">1_Data_EDA!K3062</f>
        <v>357.1000061</v>
      </c>
      <c r="F3061" s="7" t="n">
        <f aca="false">1_Data_EDA!L3062</f>
        <v>42.84999847</v>
      </c>
      <c r="G3061" s="8" t="n">
        <f aca="false">1_Data_EDA!M3062</f>
        <v>0.119999997</v>
      </c>
      <c r="H3061" s="6" t="n">
        <f aca="false">IF(1_Data_EDA!B3062="First Class",1,0)</f>
        <v>0</v>
      </c>
      <c r="I3061" s="6" t="n">
        <f aca="false">IF(1_Data_EDA!B3062="Second Class",1,0)</f>
        <v>0</v>
      </c>
      <c r="J3061" s="6" t="n">
        <f aca="false">IF(1_Data_EDA!B3062="Same Day",1,0)</f>
        <v>0</v>
      </c>
      <c r="K3061" s="6" t="n">
        <f aca="false">IF(1_Data_EDA!C3062="Corporate",1,0)</f>
        <v>0</v>
      </c>
      <c r="L3061" s="6" t="n">
        <f aca="false">IF(1_Data_EDA!C3062="Home Office",1,0)</f>
        <v>0</v>
      </c>
      <c r="M3061" s="6" t="n">
        <f aca="false">IF(1_Data_EDA!D3062="Europe",1,0)</f>
        <v>0</v>
      </c>
      <c r="N3061" s="6" t="n">
        <f aca="false">IF(1_Data_EDA!D3062="LATAM",1,0)</f>
        <v>0</v>
      </c>
      <c r="O3061" s="6" t="n">
        <f aca="false">IF(1_Data_EDA!D3062="Pacific Asia",1,0)</f>
        <v>1</v>
      </c>
      <c r="P3061" s="6" t="n">
        <f aca="false">IF(1_Data_EDA!D3062="USCA",1,0)</f>
        <v>0</v>
      </c>
      <c r="Q3061" s="6" t="n">
        <f aca="false">IF(C3061&gt;MEDIAN(C$5:C$8004),1,0)</f>
        <v>1</v>
      </c>
      <c r="R3061" s="6" t="n">
        <f aca="false">IF(D3061&gt;2,1,0)</f>
        <v>0</v>
      </c>
    </row>
    <row r="3062" customFormat="false" ht="15" hidden="false" customHeight="true" outlineLevel="0" collapsed="false">
      <c r="A3062" s="6" t="n">
        <f aca="false">1_Data_EDA!O3063</f>
        <v>0</v>
      </c>
      <c r="B3062" s="6" t="n">
        <f aca="false">1_Data_EDA!H3063</f>
        <v>0</v>
      </c>
      <c r="C3062" s="7" t="n">
        <f aca="false">1_Data_EDA!I3063</f>
        <v>299.980011</v>
      </c>
      <c r="D3062" s="6" t="n">
        <f aca="false">1_Data_EDA!J3063</f>
        <v>1</v>
      </c>
      <c r="E3062" s="7" t="n">
        <f aca="false">1_Data_EDA!K3063</f>
        <v>299.980011</v>
      </c>
      <c r="F3062" s="7" t="n">
        <f aca="false">1_Data_EDA!L3063</f>
        <v>30</v>
      </c>
      <c r="G3062" s="8" t="n">
        <f aca="false">1_Data_EDA!M3063</f>
        <v>0.100000001</v>
      </c>
      <c r="H3062" s="6" t="n">
        <f aca="false">IF(1_Data_EDA!B3063="First Class",1,0)</f>
        <v>0</v>
      </c>
      <c r="I3062" s="6" t="n">
        <f aca="false">IF(1_Data_EDA!B3063="Second Class",1,0)</f>
        <v>0</v>
      </c>
      <c r="J3062" s="6" t="n">
        <f aca="false">IF(1_Data_EDA!B3063="Same Day",1,0)</f>
        <v>1</v>
      </c>
      <c r="K3062" s="6" t="n">
        <f aca="false">IF(1_Data_EDA!C3063="Corporate",1,0)</f>
        <v>0</v>
      </c>
      <c r="L3062" s="6" t="n">
        <f aca="false">IF(1_Data_EDA!C3063="Home Office",1,0)</f>
        <v>0</v>
      </c>
      <c r="M3062" s="6" t="n">
        <f aca="false">IF(1_Data_EDA!D3063="Europe",1,0)</f>
        <v>0</v>
      </c>
      <c r="N3062" s="6" t="n">
        <f aca="false">IF(1_Data_EDA!D3063="LATAM",1,0)</f>
        <v>0</v>
      </c>
      <c r="O3062" s="6" t="n">
        <f aca="false">IF(1_Data_EDA!D3063="Pacific Asia",1,0)</f>
        <v>1</v>
      </c>
      <c r="P3062" s="6" t="n">
        <f aca="false">IF(1_Data_EDA!D3063="USCA",1,0)</f>
        <v>0</v>
      </c>
      <c r="Q3062" s="6" t="n">
        <f aca="false">IF(C3062&gt;MEDIAN(C$5:C$8004),1,0)</f>
        <v>1</v>
      </c>
      <c r="R3062" s="6" t="n">
        <f aca="false">IF(D3062&gt;2,1,0)</f>
        <v>0</v>
      </c>
    </row>
    <row r="3063" customFormat="false" ht="15" hidden="false" customHeight="true" outlineLevel="0" collapsed="false">
      <c r="A3063" s="6" t="n">
        <f aca="false">1_Data_EDA!O3064</f>
        <v>1</v>
      </c>
      <c r="B3063" s="6" t="n">
        <f aca="false">1_Data_EDA!H3064</f>
        <v>4</v>
      </c>
      <c r="C3063" s="7" t="n">
        <f aca="false">1_Data_EDA!I3064</f>
        <v>327.75</v>
      </c>
      <c r="D3063" s="6" t="n">
        <f aca="false">1_Data_EDA!J3064</f>
        <v>1</v>
      </c>
      <c r="E3063" s="7" t="n">
        <f aca="false">1_Data_EDA!K3064</f>
        <v>327.75</v>
      </c>
      <c r="F3063" s="7" t="n">
        <f aca="false">1_Data_EDA!L3064</f>
        <v>65.55000305</v>
      </c>
      <c r="G3063" s="8" t="n">
        <f aca="false">1_Data_EDA!M3064</f>
        <v>0.200000003</v>
      </c>
      <c r="H3063" s="6" t="n">
        <f aca="false">IF(1_Data_EDA!B3064="First Class",1,0)</f>
        <v>0</v>
      </c>
      <c r="I3063" s="6" t="n">
        <f aca="false">IF(1_Data_EDA!B3064="Second Class",1,0)</f>
        <v>0</v>
      </c>
      <c r="J3063" s="6" t="n">
        <f aca="false">IF(1_Data_EDA!B3064="Same Day",1,0)</f>
        <v>0</v>
      </c>
      <c r="K3063" s="6" t="n">
        <f aca="false">IF(1_Data_EDA!C3064="Corporate",1,0)</f>
        <v>0</v>
      </c>
      <c r="L3063" s="6" t="n">
        <f aca="false">IF(1_Data_EDA!C3064="Home Office",1,0)</f>
        <v>0</v>
      </c>
      <c r="M3063" s="6" t="n">
        <f aca="false">IF(1_Data_EDA!D3064="Europe",1,0)</f>
        <v>0</v>
      </c>
      <c r="N3063" s="6" t="n">
        <f aca="false">IF(1_Data_EDA!D3064="LATAM",1,0)</f>
        <v>0</v>
      </c>
      <c r="O3063" s="6" t="n">
        <f aca="false">IF(1_Data_EDA!D3064="Pacific Asia",1,0)</f>
        <v>1</v>
      </c>
      <c r="P3063" s="6" t="n">
        <f aca="false">IF(1_Data_EDA!D3064="USCA",1,0)</f>
        <v>0</v>
      </c>
      <c r="Q3063" s="6" t="n">
        <f aca="false">IF(C3063&gt;MEDIAN(C$5:C$8004),1,0)</f>
        <v>1</v>
      </c>
      <c r="R3063" s="6" t="n">
        <f aca="false">IF(D3063&gt;2,1,0)</f>
        <v>0</v>
      </c>
    </row>
    <row r="3064" customFormat="false" ht="15" hidden="false" customHeight="true" outlineLevel="0" collapsed="false">
      <c r="A3064" s="6" t="n">
        <f aca="false">1_Data_EDA!O3065</f>
        <v>1</v>
      </c>
      <c r="B3064" s="6" t="n">
        <f aca="false">1_Data_EDA!H3065</f>
        <v>1</v>
      </c>
      <c r="C3064" s="7" t="n">
        <f aca="false">1_Data_EDA!I3065</f>
        <v>99.98999786</v>
      </c>
      <c r="D3064" s="6" t="n">
        <f aca="false">1_Data_EDA!J3065</f>
        <v>1</v>
      </c>
      <c r="E3064" s="7" t="n">
        <f aca="false">1_Data_EDA!K3065</f>
        <v>99.98999786</v>
      </c>
      <c r="F3064" s="7" t="n">
        <f aca="false">1_Data_EDA!L3065</f>
        <v>18</v>
      </c>
      <c r="G3064" s="8" t="n">
        <f aca="false">1_Data_EDA!M3065</f>
        <v>0.180000007</v>
      </c>
      <c r="H3064" s="6" t="n">
        <f aca="false">IF(1_Data_EDA!B3065="First Class",1,0)</f>
        <v>1</v>
      </c>
      <c r="I3064" s="6" t="n">
        <f aca="false">IF(1_Data_EDA!B3065="Second Class",1,0)</f>
        <v>0</v>
      </c>
      <c r="J3064" s="6" t="n">
        <f aca="false">IF(1_Data_EDA!B3065="Same Day",1,0)</f>
        <v>0</v>
      </c>
      <c r="K3064" s="6" t="n">
        <f aca="false">IF(1_Data_EDA!C3065="Corporate",1,0)</f>
        <v>0</v>
      </c>
      <c r="L3064" s="6" t="n">
        <f aca="false">IF(1_Data_EDA!C3065="Home Office",1,0)</f>
        <v>0</v>
      </c>
      <c r="M3064" s="6" t="n">
        <f aca="false">IF(1_Data_EDA!D3065="Europe",1,0)</f>
        <v>1</v>
      </c>
      <c r="N3064" s="6" t="n">
        <f aca="false">IF(1_Data_EDA!D3065="LATAM",1,0)</f>
        <v>0</v>
      </c>
      <c r="O3064" s="6" t="n">
        <f aca="false">IF(1_Data_EDA!D3065="Pacific Asia",1,0)</f>
        <v>0</v>
      </c>
      <c r="P3064" s="6" t="n">
        <f aca="false">IF(1_Data_EDA!D3065="USCA",1,0)</f>
        <v>0</v>
      </c>
      <c r="Q3064" s="6" t="n">
        <f aca="false">IF(C3064&gt;MEDIAN(C$5:C$8004),1,0)</f>
        <v>1</v>
      </c>
      <c r="R3064" s="6" t="n">
        <f aca="false">IF(D3064&gt;2,1,0)</f>
        <v>0</v>
      </c>
    </row>
    <row r="3065" customFormat="false" ht="15" hidden="false" customHeight="true" outlineLevel="0" collapsed="false">
      <c r="A3065" s="6" t="n">
        <f aca="false">1_Data_EDA!O3066</f>
        <v>0</v>
      </c>
      <c r="B3065" s="6" t="n">
        <f aca="false">1_Data_EDA!H3066</f>
        <v>4</v>
      </c>
      <c r="C3065" s="7" t="n">
        <f aca="false">1_Data_EDA!I3066</f>
        <v>50</v>
      </c>
      <c r="D3065" s="6" t="n">
        <f aca="false">1_Data_EDA!J3066</f>
        <v>3</v>
      </c>
      <c r="E3065" s="7" t="n">
        <f aca="false">1_Data_EDA!K3066</f>
        <v>150</v>
      </c>
      <c r="F3065" s="7" t="n">
        <f aca="false">1_Data_EDA!L3066</f>
        <v>3</v>
      </c>
      <c r="G3065" s="8" t="n">
        <f aca="false">1_Data_EDA!M3066</f>
        <v>0.02</v>
      </c>
      <c r="H3065" s="6" t="n">
        <f aca="false">IF(1_Data_EDA!B3066="First Class",1,0)</f>
        <v>0</v>
      </c>
      <c r="I3065" s="6" t="n">
        <f aca="false">IF(1_Data_EDA!B3066="Second Class",1,0)</f>
        <v>0</v>
      </c>
      <c r="J3065" s="6" t="n">
        <f aca="false">IF(1_Data_EDA!B3066="Same Day",1,0)</f>
        <v>0</v>
      </c>
      <c r="K3065" s="6" t="n">
        <f aca="false">IF(1_Data_EDA!C3066="Corporate",1,0)</f>
        <v>0</v>
      </c>
      <c r="L3065" s="6" t="n">
        <f aca="false">IF(1_Data_EDA!C3066="Home Office",1,0)</f>
        <v>1</v>
      </c>
      <c r="M3065" s="6" t="n">
        <f aca="false">IF(1_Data_EDA!D3066="Europe",1,0)</f>
        <v>1</v>
      </c>
      <c r="N3065" s="6" t="n">
        <f aca="false">IF(1_Data_EDA!D3066="LATAM",1,0)</f>
        <v>0</v>
      </c>
      <c r="O3065" s="6" t="n">
        <f aca="false">IF(1_Data_EDA!D3066="Pacific Asia",1,0)</f>
        <v>0</v>
      </c>
      <c r="P3065" s="6" t="n">
        <f aca="false">IF(1_Data_EDA!D3066="USCA",1,0)</f>
        <v>0</v>
      </c>
      <c r="Q3065" s="6" t="n">
        <f aca="false">IF(C3065&gt;MEDIAN(C$5:C$8004),1,0)</f>
        <v>0</v>
      </c>
      <c r="R3065" s="6" t="n">
        <f aca="false">IF(D3065&gt;2,1,0)</f>
        <v>1</v>
      </c>
    </row>
    <row r="3066" customFormat="false" ht="15" hidden="false" customHeight="true" outlineLevel="0" collapsed="false">
      <c r="A3066" s="6" t="n">
        <f aca="false">1_Data_EDA!O3067</f>
        <v>0</v>
      </c>
      <c r="B3066" s="6" t="n">
        <f aca="false">1_Data_EDA!H3067</f>
        <v>4</v>
      </c>
      <c r="C3066" s="7" t="n">
        <f aca="false">1_Data_EDA!I3067</f>
        <v>49.97999954</v>
      </c>
      <c r="D3066" s="6" t="n">
        <f aca="false">1_Data_EDA!J3067</f>
        <v>2</v>
      </c>
      <c r="E3066" s="7" t="n">
        <f aca="false">1_Data_EDA!K3067</f>
        <v>99.95999908</v>
      </c>
      <c r="F3066" s="7" t="n">
        <f aca="false">1_Data_EDA!L3067</f>
        <v>9</v>
      </c>
      <c r="G3066" s="8" t="n">
        <f aca="false">1_Data_EDA!M3067</f>
        <v>0.090000004</v>
      </c>
      <c r="H3066" s="6" t="n">
        <f aca="false">IF(1_Data_EDA!B3067="First Class",1,0)</f>
        <v>0</v>
      </c>
      <c r="I3066" s="6" t="n">
        <f aca="false">IF(1_Data_EDA!B3067="Second Class",1,0)</f>
        <v>0</v>
      </c>
      <c r="J3066" s="6" t="n">
        <f aca="false">IF(1_Data_EDA!B3067="Same Day",1,0)</f>
        <v>0</v>
      </c>
      <c r="K3066" s="6" t="n">
        <f aca="false">IF(1_Data_EDA!C3067="Corporate",1,0)</f>
        <v>1</v>
      </c>
      <c r="L3066" s="6" t="n">
        <f aca="false">IF(1_Data_EDA!C3067="Home Office",1,0)</f>
        <v>0</v>
      </c>
      <c r="M3066" s="6" t="n">
        <f aca="false">IF(1_Data_EDA!D3067="Europe",1,0)</f>
        <v>0</v>
      </c>
      <c r="N3066" s="6" t="n">
        <f aca="false">IF(1_Data_EDA!D3067="LATAM",1,0)</f>
        <v>1</v>
      </c>
      <c r="O3066" s="6" t="n">
        <f aca="false">IF(1_Data_EDA!D3067="Pacific Asia",1,0)</f>
        <v>0</v>
      </c>
      <c r="P3066" s="6" t="n">
        <f aca="false">IF(1_Data_EDA!D3067="USCA",1,0)</f>
        <v>0</v>
      </c>
      <c r="Q3066" s="6" t="n">
        <f aca="false">IF(C3066&gt;MEDIAN(C$5:C$8004),1,0)</f>
        <v>0</v>
      </c>
      <c r="R3066" s="6" t="n">
        <f aca="false">IF(D3066&gt;2,1,0)</f>
        <v>0</v>
      </c>
    </row>
    <row r="3067" customFormat="false" ht="15" hidden="false" customHeight="true" outlineLevel="0" collapsed="false">
      <c r="A3067" s="6" t="n">
        <f aca="false">1_Data_EDA!O3068</f>
        <v>1</v>
      </c>
      <c r="B3067" s="6" t="n">
        <f aca="false">1_Data_EDA!H3068</f>
        <v>0</v>
      </c>
      <c r="C3067" s="7" t="n">
        <f aca="false">1_Data_EDA!I3068</f>
        <v>399.980011</v>
      </c>
      <c r="D3067" s="6" t="n">
        <f aca="false">1_Data_EDA!J3068</f>
        <v>1</v>
      </c>
      <c r="E3067" s="7" t="n">
        <f aca="false">1_Data_EDA!K3068</f>
        <v>399.980011</v>
      </c>
      <c r="F3067" s="7" t="n">
        <f aca="false">1_Data_EDA!L3068</f>
        <v>100</v>
      </c>
      <c r="G3067" s="8" t="n">
        <f aca="false">1_Data_EDA!M3068</f>
        <v>0.25</v>
      </c>
      <c r="H3067" s="6" t="n">
        <f aca="false">IF(1_Data_EDA!B3068="First Class",1,0)</f>
        <v>0</v>
      </c>
      <c r="I3067" s="6" t="n">
        <f aca="false">IF(1_Data_EDA!B3068="Second Class",1,0)</f>
        <v>0</v>
      </c>
      <c r="J3067" s="6" t="n">
        <f aca="false">IF(1_Data_EDA!B3068="Same Day",1,0)</f>
        <v>1</v>
      </c>
      <c r="K3067" s="6" t="n">
        <f aca="false">IF(1_Data_EDA!C3068="Corporate",1,0)</f>
        <v>0</v>
      </c>
      <c r="L3067" s="6" t="n">
        <f aca="false">IF(1_Data_EDA!C3068="Home Office",1,0)</f>
        <v>0</v>
      </c>
      <c r="M3067" s="6" t="n">
        <f aca="false">IF(1_Data_EDA!D3068="Europe",1,0)</f>
        <v>0</v>
      </c>
      <c r="N3067" s="6" t="n">
        <f aca="false">IF(1_Data_EDA!D3068="LATAM",1,0)</f>
        <v>1</v>
      </c>
      <c r="O3067" s="6" t="n">
        <f aca="false">IF(1_Data_EDA!D3068="Pacific Asia",1,0)</f>
        <v>0</v>
      </c>
      <c r="P3067" s="6" t="n">
        <f aca="false">IF(1_Data_EDA!D3068="USCA",1,0)</f>
        <v>0</v>
      </c>
      <c r="Q3067" s="6" t="n">
        <f aca="false">IF(C3067&gt;MEDIAN(C$5:C$8004),1,0)</f>
        <v>1</v>
      </c>
      <c r="R3067" s="6" t="n">
        <f aca="false">IF(D3067&gt;2,1,0)</f>
        <v>0</v>
      </c>
    </row>
    <row r="3068" customFormat="false" ht="15" hidden="false" customHeight="true" outlineLevel="0" collapsed="false">
      <c r="A3068" s="6" t="n">
        <f aca="false">1_Data_EDA!O3069</f>
        <v>1</v>
      </c>
      <c r="B3068" s="6" t="n">
        <f aca="false">1_Data_EDA!H3069</f>
        <v>1</v>
      </c>
      <c r="C3068" s="7" t="n">
        <f aca="false">1_Data_EDA!I3069</f>
        <v>357.1000061</v>
      </c>
      <c r="D3068" s="6" t="n">
        <f aca="false">1_Data_EDA!J3069</f>
        <v>1</v>
      </c>
      <c r="E3068" s="7" t="n">
        <f aca="false">1_Data_EDA!K3069</f>
        <v>357.1000061</v>
      </c>
      <c r="F3068" s="7" t="n">
        <f aca="false">1_Data_EDA!L3069</f>
        <v>0</v>
      </c>
      <c r="G3068" s="8" t="n">
        <f aca="false">1_Data_EDA!M3069</f>
        <v>0</v>
      </c>
      <c r="H3068" s="6" t="n">
        <f aca="false">IF(1_Data_EDA!B3069="First Class",1,0)</f>
        <v>1</v>
      </c>
      <c r="I3068" s="6" t="n">
        <f aca="false">IF(1_Data_EDA!B3069="Second Class",1,0)</f>
        <v>0</v>
      </c>
      <c r="J3068" s="6" t="n">
        <f aca="false">IF(1_Data_EDA!B3069="Same Day",1,0)</f>
        <v>0</v>
      </c>
      <c r="K3068" s="6" t="n">
        <f aca="false">IF(1_Data_EDA!C3069="Corporate",1,0)</f>
        <v>0</v>
      </c>
      <c r="L3068" s="6" t="n">
        <f aca="false">IF(1_Data_EDA!C3069="Home Office",1,0)</f>
        <v>1</v>
      </c>
      <c r="M3068" s="6" t="n">
        <f aca="false">IF(1_Data_EDA!D3069="Europe",1,0)</f>
        <v>1</v>
      </c>
      <c r="N3068" s="6" t="n">
        <f aca="false">IF(1_Data_EDA!D3069="LATAM",1,0)</f>
        <v>0</v>
      </c>
      <c r="O3068" s="6" t="n">
        <f aca="false">IF(1_Data_EDA!D3069="Pacific Asia",1,0)</f>
        <v>0</v>
      </c>
      <c r="P3068" s="6" t="n">
        <f aca="false">IF(1_Data_EDA!D3069="USCA",1,0)</f>
        <v>0</v>
      </c>
      <c r="Q3068" s="6" t="n">
        <f aca="false">IF(C3068&gt;MEDIAN(C$5:C$8004),1,0)</f>
        <v>1</v>
      </c>
      <c r="R3068" s="6" t="n">
        <f aca="false">IF(D3068&gt;2,1,0)</f>
        <v>0</v>
      </c>
    </row>
    <row r="3069" customFormat="false" ht="15" hidden="false" customHeight="true" outlineLevel="0" collapsed="false">
      <c r="A3069" s="6" t="n">
        <f aca="false">1_Data_EDA!O3070</f>
        <v>0</v>
      </c>
      <c r="B3069" s="6" t="n">
        <f aca="false">1_Data_EDA!H3070</f>
        <v>4</v>
      </c>
      <c r="C3069" s="7" t="n">
        <f aca="false">1_Data_EDA!I3070</f>
        <v>44.99000168</v>
      </c>
      <c r="D3069" s="6" t="n">
        <f aca="false">1_Data_EDA!J3070</f>
        <v>4</v>
      </c>
      <c r="E3069" s="7" t="n">
        <f aca="false">1_Data_EDA!K3070</f>
        <v>179.9600067</v>
      </c>
      <c r="F3069" s="7" t="n">
        <f aca="false">1_Data_EDA!L3070</f>
        <v>1.799999952</v>
      </c>
      <c r="G3069" s="8" t="n">
        <f aca="false">1_Data_EDA!M3070</f>
        <v>0.01</v>
      </c>
      <c r="H3069" s="6" t="n">
        <f aca="false">IF(1_Data_EDA!B3070="First Class",1,0)</f>
        <v>0</v>
      </c>
      <c r="I3069" s="6" t="n">
        <f aca="false">IF(1_Data_EDA!B3070="Second Class",1,0)</f>
        <v>0</v>
      </c>
      <c r="J3069" s="6" t="n">
        <f aca="false">IF(1_Data_EDA!B3070="Same Day",1,0)</f>
        <v>0</v>
      </c>
      <c r="K3069" s="6" t="n">
        <f aca="false">IF(1_Data_EDA!C3070="Corporate",1,0)</f>
        <v>1</v>
      </c>
      <c r="L3069" s="6" t="n">
        <f aca="false">IF(1_Data_EDA!C3070="Home Office",1,0)</f>
        <v>0</v>
      </c>
      <c r="M3069" s="6" t="n">
        <f aca="false">IF(1_Data_EDA!D3070="Europe",1,0)</f>
        <v>0</v>
      </c>
      <c r="N3069" s="6" t="n">
        <f aca="false">IF(1_Data_EDA!D3070="LATAM",1,0)</f>
        <v>0</v>
      </c>
      <c r="O3069" s="6" t="n">
        <f aca="false">IF(1_Data_EDA!D3070="Pacific Asia",1,0)</f>
        <v>1</v>
      </c>
      <c r="P3069" s="6" t="n">
        <f aca="false">IF(1_Data_EDA!D3070="USCA",1,0)</f>
        <v>0</v>
      </c>
      <c r="Q3069" s="6" t="n">
        <f aca="false">IF(C3069&gt;MEDIAN(C$5:C$8004),1,0)</f>
        <v>0</v>
      </c>
      <c r="R3069" s="6" t="n">
        <f aca="false">IF(D3069&gt;2,1,0)</f>
        <v>1</v>
      </c>
    </row>
    <row r="3070" customFormat="false" ht="15" hidden="false" customHeight="true" outlineLevel="0" collapsed="false">
      <c r="A3070" s="6" t="n">
        <f aca="false">1_Data_EDA!O3071</f>
        <v>1</v>
      </c>
      <c r="B3070" s="6" t="n">
        <f aca="false">1_Data_EDA!H3071</f>
        <v>4</v>
      </c>
      <c r="C3070" s="7" t="n">
        <f aca="false">1_Data_EDA!I3071</f>
        <v>49.97999954</v>
      </c>
      <c r="D3070" s="6" t="n">
        <f aca="false">1_Data_EDA!J3071</f>
        <v>5</v>
      </c>
      <c r="E3070" s="7" t="n">
        <f aca="false">1_Data_EDA!K3071</f>
        <v>249.8999939</v>
      </c>
      <c r="F3070" s="7" t="n">
        <f aca="false">1_Data_EDA!L3071</f>
        <v>12.5</v>
      </c>
      <c r="G3070" s="8" t="n">
        <f aca="false">1_Data_EDA!M3071</f>
        <v>0.050000001</v>
      </c>
      <c r="H3070" s="6" t="n">
        <f aca="false">IF(1_Data_EDA!B3071="First Class",1,0)</f>
        <v>0</v>
      </c>
      <c r="I3070" s="6" t="n">
        <f aca="false">IF(1_Data_EDA!B3071="Second Class",1,0)</f>
        <v>0</v>
      </c>
      <c r="J3070" s="6" t="n">
        <f aca="false">IF(1_Data_EDA!B3071="Same Day",1,0)</f>
        <v>0</v>
      </c>
      <c r="K3070" s="6" t="n">
        <f aca="false">IF(1_Data_EDA!C3071="Corporate",1,0)</f>
        <v>1</v>
      </c>
      <c r="L3070" s="6" t="n">
        <f aca="false">IF(1_Data_EDA!C3071="Home Office",1,0)</f>
        <v>0</v>
      </c>
      <c r="M3070" s="6" t="n">
        <f aca="false">IF(1_Data_EDA!D3071="Europe",1,0)</f>
        <v>0</v>
      </c>
      <c r="N3070" s="6" t="n">
        <f aca="false">IF(1_Data_EDA!D3071="LATAM",1,0)</f>
        <v>1</v>
      </c>
      <c r="O3070" s="6" t="n">
        <f aca="false">IF(1_Data_EDA!D3071="Pacific Asia",1,0)</f>
        <v>0</v>
      </c>
      <c r="P3070" s="6" t="n">
        <f aca="false">IF(1_Data_EDA!D3071="USCA",1,0)</f>
        <v>0</v>
      </c>
      <c r="Q3070" s="6" t="n">
        <f aca="false">IF(C3070&gt;MEDIAN(C$5:C$8004),1,0)</f>
        <v>0</v>
      </c>
      <c r="R3070" s="6" t="n">
        <f aca="false">IF(D3070&gt;2,1,0)</f>
        <v>1</v>
      </c>
    </row>
    <row r="3071" customFormat="false" ht="15" hidden="false" customHeight="true" outlineLevel="0" collapsed="false">
      <c r="A3071" s="6" t="n">
        <f aca="false">1_Data_EDA!O3072</f>
        <v>0</v>
      </c>
      <c r="B3071" s="6" t="n">
        <f aca="false">1_Data_EDA!H3072</f>
        <v>4</v>
      </c>
      <c r="C3071" s="7" t="n">
        <f aca="false">1_Data_EDA!I3072</f>
        <v>129.9900055</v>
      </c>
      <c r="D3071" s="6" t="n">
        <f aca="false">1_Data_EDA!J3072</f>
        <v>1</v>
      </c>
      <c r="E3071" s="7" t="n">
        <f aca="false">1_Data_EDA!K3072</f>
        <v>129.9900055</v>
      </c>
      <c r="F3071" s="7" t="n">
        <f aca="false">1_Data_EDA!L3072</f>
        <v>5.199999809</v>
      </c>
      <c r="G3071" s="8" t="n">
        <f aca="false">1_Data_EDA!M3072</f>
        <v>0.039999999</v>
      </c>
      <c r="H3071" s="6" t="n">
        <f aca="false">IF(1_Data_EDA!B3072="First Class",1,0)</f>
        <v>0</v>
      </c>
      <c r="I3071" s="6" t="n">
        <f aca="false">IF(1_Data_EDA!B3072="Second Class",1,0)</f>
        <v>0</v>
      </c>
      <c r="J3071" s="6" t="n">
        <f aca="false">IF(1_Data_EDA!B3072="Same Day",1,0)</f>
        <v>0</v>
      </c>
      <c r="K3071" s="6" t="n">
        <f aca="false">IF(1_Data_EDA!C3072="Corporate",1,0)</f>
        <v>0</v>
      </c>
      <c r="L3071" s="6" t="n">
        <f aca="false">IF(1_Data_EDA!C3072="Home Office",1,0)</f>
        <v>0</v>
      </c>
      <c r="M3071" s="6" t="n">
        <f aca="false">IF(1_Data_EDA!D3072="Europe",1,0)</f>
        <v>0</v>
      </c>
      <c r="N3071" s="6" t="n">
        <f aca="false">IF(1_Data_EDA!D3072="LATAM",1,0)</f>
        <v>1</v>
      </c>
      <c r="O3071" s="6" t="n">
        <f aca="false">IF(1_Data_EDA!D3072="Pacific Asia",1,0)</f>
        <v>0</v>
      </c>
      <c r="P3071" s="6" t="n">
        <f aca="false">IF(1_Data_EDA!D3072="USCA",1,0)</f>
        <v>0</v>
      </c>
      <c r="Q3071" s="6" t="n">
        <f aca="false">IF(C3071&gt;MEDIAN(C$5:C$8004),1,0)</f>
        <v>1</v>
      </c>
      <c r="R3071" s="6" t="n">
        <f aca="false">IF(D3071&gt;2,1,0)</f>
        <v>0</v>
      </c>
    </row>
    <row r="3072" customFormat="false" ht="15" hidden="false" customHeight="true" outlineLevel="0" collapsed="false">
      <c r="A3072" s="6" t="n">
        <f aca="false">1_Data_EDA!O3073</f>
        <v>1</v>
      </c>
      <c r="B3072" s="6" t="n">
        <f aca="false">1_Data_EDA!H3073</f>
        <v>4</v>
      </c>
      <c r="C3072" s="7" t="n">
        <f aca="false">1_Data_EDA!I3073</f>
        <v>39.99000168</v>
      </c>
      <c r="D3072" s="6" t="n">
        <f aca="false">1_Data_EDA!J3073</f>
        <v>3</v>
      </c>
      <c r="E3072" s="7" t="n">
        <f aca="false">1_Data_EDA!K3073</f>
        <v>119.9700012</v>
      </c>
      <c r="F3072" s="7" t="n">
        <f aca="false">1_Data_EDA!L3073</f>
        <v>12</v>
      </c>
      <c r="G3072" s="8" t="n">
        <f aca="false">1_Data_EDA!M3073</f>
        <v>0.100000001</v>
      </c>
      <c r="H3072" s="6" t="n">
        <f aca="false">IF(1_Data_EDA!B3073="First Class",1,0)</f>
        <v>0</v>
      </c>
      <c r="I3072" s="6" t="n">
        <f aca="false">IF(1_Data_EDA!B3073="Second Class",1,0)</f>
        <v>0</v>
      </c>
      <c r="J3072" s="6" t="n">
        <f aca="false">IF(1_Data_EDA!B3073="Same Day",1,0)</f>
        <v>0</v>
      </c>
      <c r="K3072" s="6" t="n">
        <f aca="false">IF(1_Data_EDA!C3073="Corporate",1,0)</f>
        <v>0</v>
      </c>
      <c r="L3072" s="6" t="n">
        <f aca="false">IF(1_Data_EDA!C3073="Home Office",1,0)</f>
        <v>1</v>
      </c>
      <c r="M3072" s="6" t="n">
        <f aca="false">IF(1_Data_EDA!D3073="Europe",1,0)</f>
        <v>0</v>
      </c>
      <c r="N3072" s="6" t="n">
        <f aca="false">IF(1_Data_EDA!D3073="LATAM",1,0)</f>
        <v>0</v>
      </c>
      <c r="O3072" s="6" t="n">
        <f aca="false">IF(1_Data_EDA!D3073="Pacific Asia",1,0)</f>
        <v>0</v>
      </c>
      <c r="P3072" s="6" t="n">
        <f aca="false">IF(1_Data_EDA!D3073="USCA",1,0)</f>
        <v>1</v>
      </c>
      <c r="Q3072" s="6" t="n">
        <f aca="false">IF(C3072&gt;MEDIAN(C$5:C$8004),1,0)</f>
        <v>0</v>
      </c>
      <c r="R3072" s="6" t="n">
        <f aca="false">IF(D3072&gt;2,1,0)</f>
        <v>1</v>
      </c>
    </row>
    <row r="3073" customFormat="false" ht="15" hidden="false" customHeight="true" outlineLevel="0" collapsed="false">
      <c r="A3073" s="6" t="n">
        <f aca="false">1_Data_EDA!O3074</f>
        <v>1</v>
      </c>
      <c r="B3073" s="6" t="n">
        <f aca="false">1_Data_EDA!H3074</f>
        <v>4</v>
      </c>
      <c r="C3073" s="7" t="n">
        <f aca="false">1_Data_EDA!I3074</f>
        <v>59.99000168</v>
      </c>
      <c r="D3073" s="6" t="n">
        <f aca="false">1_Data_EDA!J3074</f>
        <v>2</v>
      </c>
      <c r="E3073" s="7" t="n">
        <f aca="false">1_Data_EDA!K3074</f>
        <v>119.9800034</v>
      </c>
      <c r="F3073" s="7" t="n">
        <f aca="false">1_Data_EDA!L3074</f>
        <v>10.80000019</v>
      </c>
      <c r="G3073" s="8" t="n">
        <f aca="false">1_Data_EDA!M3074</f>
        <v>0.090000004</v>
      </c>
      <c r="H3073" s="6" t="n">
        <f aca="false">IF(1_Data_EDA!B3074="First Class",1,0)</f>
        <v>0</v>
      </c>
      <c r="I3073" s="6" t="n">
        <f aca="false">IF(1_Data_EDA!B3074="Second Class",1,0)</f>
        <v>0</v>
      </c>
      <c r="J3073" s="6" t="n">
        <f aca="false">IF(1_Data_EDA!B3074="Same Day",1,0)</f>
        <v>0</v>
      </c>
      <c r="K3073" s="6" t="n">
        <f aca="false">IF(1_Data_EDA!C3074="Corporate",1,0)</f>
        <v>1</v>
      </c>
      <c r="L3073" s="6" t="n">
        <f aca="false">IF(1_Data_EDA!C3074="Home Office",1,0)</f>
        <v>0</v>
      </c>
      <c r="M3073" s="6" t="n">
        <f aca="false">IF(1_Data_EDA!D3074="Europe",1,0)</f>
        <v>0</v>
      </c>
      <c r="N3073" s="6" t="n">
        <f aca="false">IF(1_Data_EDA!D3074="LATAM",1,0)</f>
        <v>1</v>
      </c>
      <c r="O3073" s="6" t="n">
        <f aca="false">IF(1_Data_EDA!D3074="Pacific Asia",1,0)</f>
        <v>0</v>
      </c>
      <c r="P3073" s="6" t="n">
        <f aca="false">IF(1_Data_EDA!D3074="USCA",1,0)</f>
        <v>0</v>
      </c>
      <c r="Q3073" s="6" t="n">
        <f aca="false">IF(C3073&gt;MEDIAN(C$5:C$8004),1,0)</f>
        <v>0</v>
      </c>
      <c r="R3073" s="6" t="n">
        <f aca="false">IF(D3073&gt;2,1,0)</f>
        <v>0</v>
      </c>
    </row>
    <row r="3074" customFormat="false" ht="15" hidden="false" customHeight="true" outlineLevel="0" collapsed="false">
      <c r="A3074" s="6" t="n">
        <f aca="false">1_Data_EDA!O3075</f>
        <v>1</v>
      </c>
      <c r="B3074" s="6" t="n">
        <f aca="false">1_Data_EDA!H3075</f>
        <v>2</v>
      </c>
      <c r="C3074" s="7" t="n">
        <f aca="false">1_Data_EDA!I3075</f>
        <v>50</v>
      </c>
      <c r="D3074" s="6" t="n">
        <f aca="false">1_Data_EDA!J3075</f>
        <v>3</v>
      </c>
      <c r="E3074" s="7" t="n">
        <f aca="false">1_Data_EDA!K3075</f>
        <v>150</v>
      </c>
      <c r="F3074" s="7" t="n">
        <f aca="false">1_Data_EDA!L3075</f>
        <v>15</v>
      </c>
      <c r="G3074" s="8" t="n">
        <f aca="false">1_Data_EDA!M3075</f>
        <v>0.100000001</v>
      </c>
      <c r="H3074" s="6" t="n">
        <f aca="false">IF(1_Data_EDA!B3075="First Class",1,0)</f>
        <v>0</v>
      </c>
      <c r="I3074" s="6" t="n">
        <f aca="false">IF(1_Data_EDA!B3075="Second Class",1,0)</f>
        <v>1</v>
      </c>
      <c r="J3074" s="6" t="n">
        <f aca="false">IF(1_Data_EDA!B3075="Same Day",1,0)</f>
        <v>0</v>
      </c>
      <c r="K3074" s="6" t="n">
        <f aca="false">IF(1_Data_EDA!C3075="Corporate",1,0)</f>
        <v>0</v>
      </c>
      <c r="L3074" s="6" t="n">
        <f aca="false">IF(1_Data_EDA!C3075="Home Office",1,0)</f>
        <v>0</v>
      </c>
      <c r="M3074" s="6" t="n">
        <f aca="false">IF(1_Data_EDA!D3075="Europe",1,0)</f>
        <v>0</v>
      </c>
      <c r="N3074" s="6" t="n">
        <f aca="false">IF(1_Data_EDA!D3075="LATAM",1,0)</f>
        <v>1</v>
      </c>
      <c r="O3074" s="6" t="n">
        <f aca="false">IF(1_Data_EDA!D3075="Pacific Asia",1,0)</f>
        <v>0</v>
      </c>
      <c r="P3074" s="6" t="n">
        <f aca="false">IF(1_Data_EDA!D3075="USCA",1,0)</f>
        <v>0</v>
      </c>
      <c r="Q3074" s="6" t="n">
        <f aca="false">IF(C3074&gt;MEDIAN(C$5:C$8004),1,0)</f>
        <v>0</v>
      </c>
      <c r="R3074" s="6" t="n">
        <f aca="false">IF(D3074&gt;2,1,0)</f>
        <v>1</v>
      </c>
    </row>
    <row r="3075" customFormat="false" ht="15" hidden="false" customHeight="true" outlineLevel="0" collapsed="false">
      <c r="A3075" s="6" t="n">
        <f aca="false">1_Data_EDA!O3076</f>
        <v>1</v>
      </c>
      <c r="B3075" s="6" t="n">
        <f aca="false">1_Data_EDA!H3076</f>
        <v>4</v>
      </c>
      <c r="C3075" s="7" t="n">
        <f aca="false">1_Data_EDA!I3076</f>
        <v>59.99000168</v>
      </c>
      <c r="D3075" s="6" t="n">
        <f aca="false">1_Data_EDA!J3076</f>
        <v>3</v>
      </c>
      <c r="E3075" s="7" t="n">
        <f aca="false">1_Data_EDA!K3076</f>
        <v>179.9700012</v>
      </c>
      <c r="F3075" s="7" t="n">
        <f aca="false">1_Data_EDA!L3076</f>
        <v>30.59000015</v>
      </c>
      <c r="G3075" s="8" t="n">
        <f aca="false">1_Data_EDA!M3076</f>
        <v>0.170000002</v>
      </c>
      <c r="H3075" s="6" t="n">
        <f aca="false">IF(1_Data_EDA!B3076="First Class",1,0)</f>
        <v>0</v>
      </c>
      <c r="I3075" s="6" t="n">
        <f aca="false">IF(1_Data_EDA!B3076="Second Class",1,0)</f>
        <v>0</v>
      </c>
      <c r="J3075" s="6" t="n">
        <f aca="false">IF(1_Data_EDA!B3076="Same Day",1,0)</f>
        <v>0</v>
      </c>
      <c r="K3075" s="6" t="n">
        <f aca="false">IF(1_Data_EDA!C3076="Corporate",1,0)</f>
        <v>1</v>
      </c>
      <c r="L3075" s="6" t="n">
        <f aca="false">IF(1_Data_EDA!C3076="Home Office",1,0)</f>
        <v>0</v>
      </c>
      <c r="M3075" s="6" t="n">
        <f aca="false">IF(1_Data_EDA!D3076="Europe",1,0)</f>
        <v>1</v>
      </c>
      <c r="N3075" s="6" t="n">
        <f aca="false">IF(1_Data_EDA!D3076="LATAM",1,0)</f>
        <v>0</v>
      </c>
      <c r="O3075" s="6" t="n">
        <f aca="false">IF(1_Data_EDA!D3076="Pacific Asia",1,0)</f>
        <v>0</v>
      </c>
      <c r="P3075" s="6" t="n">
        <f aca="false">IF(1_Data_EDA!D3076="USCA",1,0)</f>
        <v>0</v>
      </c>
      <c r="Q3075" s="6" t="n">
        <f aca="false">IF(C3075&gt;MEDIAN(C$5:C$8004),1,0)</f>
        <v>0</v>
      </c>
      <c r="R3075" s="6" t="n">
        <f aca="false">IF(D3075&gt;2,1,0)</f>
        <v>1</v>
      </c>
    </row>
    <row r="3076" customFormat="false" ht="15" hidden="false" customHeight="true" outlineLevel="0" collapsed="false">
      <c r="A3076" s="6" t="n">
        <f aca="false">1_Data_EDA!O3077</f>
        <v>0</v>
      </c>
      <c r="B3076" s="6" t="n">
        <f aca="false">1_Data_EDA!H3077</f>
        <v>4</v>
      </c>
      <c r="C3076" s="7" t="n">
        <f aca="false">1_Data_EDA!I3077</f>
        <v>39.99000168</v>
      </c>
      <c r="D3076" s="6" t="n">
        <f aca="false">1_Data_EDA!J3077</f>
        <v>5</v>
      </c>
      <c r="E3076" s="7" t="n">
        <f aca="false">1_Data_EDA!K3077</f>
        <v>199.9499969</v>
      </c>
      <c r="F3076" s="7" t="n">
        <f aca="false">1_Data_EDA!L3077</f>
        <v>14</v>
      </c>
      <c r="G3076" s="8" t="n">
        <f aca="false">1_Data_EDA!M3077</f>
        <v>0.07</v>
      </c>
      <c r="H3076" s="6" t="n">
        <f aca="false">IF(1_Data_EDA!B3077="First Class",1,0)</f>
        <v>0</v>
      </c>
      <c r="I3076" s="6" t="n">
        <f aca="false">IF(1_Data_EDA!B3077="Second Class",1,0)</f>
        <v>0</v>
      </c>
      <c r="J3076" s="6" t="n">
        <f aca="false">IF(1_Data_EDA!B3077="Same Day",1,0)</f>
        <v>0</v>
      </c>
      <c r="K3076" s="6" t="n">
        <f aca="false">IF(1_Data_EDA!C3077="Corporate",1,0)</f>
        <v>0</v>
      </c>
      <c r="L3076" s="6" t="n">
        <f aca="false">IF(1_Data_EDA!C3077="Home Office",1,0)</f>
        <v>0</v>
      </c>
      <c r="M3076" s="6" t="n">
        <f aca="false">IF(1_Data_EDA!D3077="Europe",1,0)</f>
        <v>0</v>
      </c>
      <c r="N3076" s="6" t="n">
        <f aca="false">IF(1_Data_EDA!D3077="LATAM",1,0)</f>
        <v>0</v>
      </c>
      <c r="O3076" s="6" t="n">
        <f aca="false">IF(1_Data_EDA!D3077="Pacific Asia",1,0)</f>
        <v>1</v>
      </c>
      <c r="P3076" s="6" t="n">
        <f aca="false">IF(1_Data_EDA!D3077="USCA",1,0)</f>
        <v>0</v>
      </c>
      <c r="Q3076" s="6" t="n">
        <f aca="false">IF(C3076&gt;MEDIAN(C$5:C$8004),1,0)</f>
        <v>0</v>
      </c>
      <c r="R3076" s="6" t="n">
        <f aca="false">IF(D3076&gt;2,1,0)</f>
        <v>1</v>
      </c>
    </row>
    <row r="3077" customFormat="false" ht="15" hidden="false" customHeight="true" outlineLevel="0" collapsed="false">
      <c r="A3077" s="6" t="n">
        <f aca="false">1_Data_EDA!O3078</f>
        <v>0</v>
      </c>
      <c r="B3077" s="6" t="n">
        <f aca="false">1_Data_EDA!H3078</f>
        <v>0</v>
      </c>
      <c r="C3077" s="7" t="n">
        <f aca="false">1_Data_EDA!I3078</f>
        <v>49.97999954</v>
      </c>
      <c r="D3077" s="6" t="n">
        <f aca="false">1_Data_EDA!J3078</f>
        <v>5</v>
      </c>
      <c r="E3077" s="7" t="n">
        <f aca="false">1_Data_EDA!K3078</f>
        <v>249.8999939</v>
      </c>
      <c r="F3077" s="7" t="n">
        <f aca="false">1_Data_EDA!L3078</f>
        <v>39.97999954</v>
      </c>
      <c r="G3077" s="8" t="n">
        <f aca="false">1_Data_EDA!M3078</f>
        <v>0.159999996</v>
      </c>
      <c r="H3077" s="6" t="n">
        <f aca="false">IF(1_Data_EDA!B3078="First Class",1,0)</f>
        <v>0</v>
      </c>
      <c r="I3077" s="6" t="n">
        <f aca="false">IF(1_Data_EDA!B3078="Second Class",1,0)</f>
        <v>0</v>
      </c>
      <c r="J3077" s="6" t="n">
        <f aca="false">IF(1_Data_EDA!B3078="Same Day",1,0)</f>
        <v>1</v>
      </c>
      <c r="K3077" s="6" t="n">
        <f aca="false">IF(1_Data_EDA!C3078="Corporate",1,0)</f>
        <v>0</v>
      </c>
      <c r="L3077" s="6" t="n">
        <f aca="false">IF(1_Data_EDA!C3078="Home Office",1,0)</f>
        <v>0</v>
      </c>
      <c r="M3077" s="6" t="n">
        <f aca="false">IF(1_Data_EDA!D3078="Europe",1,0)</f>
        <v>1</v>
      </c>
      <c r="N3077" s="6" t="n">
        <f aca="false">IF(1_Data_EDA!D3078="LATAM",1,0)</f>
        <v>0</v>
      </c>
      <c r="O3077" s="6" t="n">
        <f aca="false">IF(1_Data_EDA!D3078="Pacific Asia",1,0)</f>
        <v>0</v>
      </c>
      <c r="P3077" s="6" t="n">
        <f aca="false">IF(1_Data_EDA!D3078="USCA",1,0)</f>
        <v>0</v>
      </c>
      <c r="Q3077" s="6" t="n">
        <f aca="false">IF(C3077&gt;MEDIAN(C$5:C$8004),1,0)</f>
        <v>0</v>
      </c>
      <c r="R3077" s="6" t="n">
        <f aca="false">IF(D3077&gt;2,1,0)</f>
        <v>1</v>
      </c>
    </row>
    <row r="3078" customFormat="false" ht="15" hidden="false" customHeight="true" outlineLevel="0" collapsed="false">
      <c r="A3078" s="6" t="n">
        <f aca="false">1_Data_EDA!O3079</f>
        <v>0</v>
      </c>
      <c r="B3078" s="6" t="n">
        <f aca="false">1_Data_EDA!H3079</f>
        <v>4</v>
      </c>
      <c r="C3078" s="7" t="n">
        <f aca="false">1_Data_EDA!I3079</f>
        <v>39.99000168</v>
      </c>
      <c r="D3078" s="6" t="n">
        <f aca="false">1_Data_EDA!J3079</f>
        <v>2</v>
      </c>
      <c r="E3078" s="7" t="n">
        <f aca="false">1_Data_EDA!K3079</f>
        <v>79.98000336</v>
      </c>
      <c r="F3078" s="7" t="n">
        <f aca="false">1_Data_EDA!L3079</f>
        <v>5.599999905</v>
      </c>
      <c r="G3078" s="8" t="n">
        <f aca="false">1_Data_EDA!M3079</f>
        <v>0.07</v>
      </c>
      <c r="H3078" s="6" t="n">
        <f aca="false">IF(1_Data_EDA!B3079="First Class",1,0)</f>
        <v>0</v>
      </c>
      <c r="I3078" s="6" t="n">
        <f aca="false">IF(1_Data_EDA!B3079="Second Class",1,0)</f>
        <v>0</v>
      </c>
      <c r="J3078" s="6" t="n">
        <f aca="false">IF(1_Data_EDA!B3079="Same Day",1,0)</f>
        <v>0</v>
      </c>
      <c r="K3078" s="6" t="n">
        <f aca="false">IF(1_Data_EDA!C3079="Corporate",1,0)</f>
        <v>1</v>
      </c>
      <c r="L3078" s="6" t="n">
        <f aca="false">IF(1_Data_EDA!C3079="Home Office",1,0)</f>
        <v>0</v>
      </c>
      <c r="M3078" s="6" t="n">
        <f aca="false">IF(1_Data_EDA!D3079="Europe",1,0)</f>
        <v>0</v>
      </c>
      <c r="N3078" s="6" t="n">
        <f aca="false">IF(1_Data_EDA!D3079="LATAM",1,0)</f>
        <v>1</v>
      </c>
      <c r="O3078" s="6" t="n">
        <f aca="false">IF(1_Data_EDA!D3079="Pacific Asia",1,0)</f>
        <v>0</v>
      </c>
      <c r="P3078" s="6" t="n">
        <f aca="false">IF(1_Data_EDA!D3079="USCA",1,0)</f>
        <v>0</v>
      </c>
      <c r="Q3078" s="6" t="n">
        <f aca="false">IF(C3078&gt;MEDIAN(C$5:C$8004),1,0)</f>
        <v>0</v>
      </c>
      <c r="R3078" s="6" t="n">
        <f aca="false">IF(D3078&gt;2,1,0)</f>
        <v>0</v>
      </c>
    </row>
    <row r="3079" customFormat="false" ht="15" hidden="false" customHeight="true" outlineLevel="0" collapsed="false">
      <c r="A3079" s="6" t="n">
        <f aca="false">1_Data_EDA!O3080</f>
        <v>0</v>
      </c>
      <c r="B3079" s="6" t="n">
        <f aca="false">1_Data_EDA!H3080</f>
        <v>4</v>
      </c>
      <c r="C3079" s="7" t="n">
        <f aca="false">1_Data_EDA!I3080</f>
        <v>129.9900055</v>
      </c>
      <c r="D3079" s="6" t="n">
        <f aca="false">1_Data_EDA!J3080</f>
        <v>1</v>
      </c>
      <c r="E3079" s="7" t="n">
        <f aca="false">1_Data_EDA!K3080</f>
        <v>129.9900055</v>
      </c>
      <c r="F3079" s="7" t="n">
        <f aca="false">1_Data_EDA!L3080</f>
        <v>32.5</v>
      </c>
      <c r="G3079" s="8" t="n">
        <f aca="false">1_Data_EDA!M3080</f>
        <v>0.25</v>
      </c>
      <c r="H3079" s="6" t="n">
        <f aca="false">IF(1_Data_EDA!B3080="First Class",1,0)</f>
        <v>0</v>
      </c>
      <c r="I3079" s="6" t="n">
        <f aca="false">IF(1_Data_EDA!B3080="Second Class",1,0)</f>
        <v>0</v>
      </c>
      <c r="J3079" s="6" t="n">
        <f aca="false">IF(1_Data_EDA!B3080="Same Day",1,0)</f>
        <v>0</v>
      </c>
      <c r="K3079" s="6" t="n">
        <f aca="false">IF(1_Data_EDA!C3080="Corporate",1,0)</f>
        <v>0</v>
      </c>
      <c r="L3079" s="6" t="n">
        <f aca="false">IF(1_Data_EDA!C3080="Home Office",1,0)</f>
        <v>0</v>
      </c>
      <c r="M3079" s="6" t="n">
        <f aca="false">IF(1_Data_EDA!D3080="Europe",1,0)</f>
        <v>1</v>
      </c>
      <c r="N3079" s="6" t="n">
        <f aca="false">IF(1_Data_EDA!D3080="LATAM",1,0)</f>
        <v>0</v>
      </c>
      <c r="O3079" s="6" t="n">
        <f aca="false">IF(1_Data_EDA!D3080="Pacific Asia",1,0)</f>
        <v>0</v>
      </c>
      <c r="P3079" s="6" t="n">
        <f aca="false">IF(1_Data_EDA!D3080="USCA",1,0)</f>
        <v>0</v>
      </c>
      <c r="Q3079" s="6" t="n">
        <f aca="false">IF(C3079&gt;MEDIAN(C$5:C$8004),1,0)</f>
        <v>1</v>
      </c>
      <c r="R3079" s="6" t="n">
        <f aca="false">IF(D3079&gt;2,1,0)</f>
        <v>0</v>
      </c>
    </row>
    <row r="3080" customFormat="false" ht="15" hidden="false" customHeight="true" outlineLevel="0" collapsed="false">
      <c r="A3080" s="6" t="n">
        <f aca="false">1_Data_EDA!O3081</f>
        <v>1</v>
      </c>
      <c r="B3080" s="6" t="n">
        <f aca="false">1_Data_EDA!H3081</f>
        <v>1</v>
      </c>
      <c r="C3080" s="7" t="n">
        <f aca="false">1_Data_EDA!I3081</f>
        <v>59.99000168</v>
      </c>
      <c r="D3080" s="6" t="n">
        <f aca="false">1_Data_EDA!J3081</f>
        <v>3</v>
      </c>
      <c r="E3080" s="7" t="n">
        <f aca="false">1_Data_EDA!K3081</f>
        <v>179.9700012</v>
      </c>
      <c r="F3080" s="7" t="n">
        <f aca="false">1_Data_EDA!L3081</f>
        <v>1.799999952</v>
      </c>
      <c r="G3080" s="8" t="n">
        <f aca="false">1_Data_EDA!M3081</f>
        <v>0.01</v>
      </c>
      <c r="H3080" s="6" t="n">
        <f aca="false">IF(1_Data_EDA!B3081="First Class",1,0)</f>
        <v>1</v>
      </c>
      <c r="I3080" s="6" t="n">
        <f aca="false">IF(1_Data_EDA!B3081="Second Class",1,0)</f>
        <v>0</v>
      </c>
      <c r="J3080" s="6" t="n">
        <f aca="false">IF(1_Data_EDA!B3081="Same Day",1,0)</f>
        <v>0</v>
      </c>
      <c r="K3080" s="6" t="n">
        <f aca="false">IF(1_Data_EDA!C3081="Corporate",1,0)</f>
        <v>0</v>
      </c>
      <c r="L3080" s="6" t="n">
        <f aca="false">IF(1_Data_EDA!C3081="Home Office",1,0)</f>
        <v>0</v>
      </c>
      <c r="M3080" s="6" t="n">
        <f aca="false">IF(1_Data_EDA!D3081="Europe",1,0)</f>
        <v>0</v>
      </c>
      <c r="N3080" s="6" t="n">
        <f aca="false">IF(1_Data_EDA!D3081="LATAM",1,0)</f>
        <v>0</v>
      </c>
      <c r="O3080" s="6" t="n">
        <f aca="false">IF(1_Data_EDA!D3081="Pacific Asia",1,0)</f>
        <v>0</v>
      </c>
      <c r="P3080" s="6" t="n">
        <f aca="false">IF(1_Data_EDA!D3081="USCA",1,0)</f>
        <v>1</v>
      </c>
      <c r="Q3080" s="6" t="n">
        <f aca="false">IF(C3080&gt;MEDIAN(C$5:C$8004),1,0)</f>
        <v>0</v>
      </c>
      <c r="R3080" s="6" t="n">
        <f aca="false">IF(D3080&gt;2,1,0)</f>
        <v>1</v>
      </c>
    </row>
    <row r="3081" customFormat="false" ht="15" hidden="false" customHeight="true" outlineLevel="0" collapsed="false">
      <c r="A3081" s="6" t="n">
        <f aca="false">1_Data_EDA!O3082</f>
        <v>1</v>
      </c>
      <c r="B3081" s="6" t="n">
        <f aca="false">1_Data_EDA!H3082</f>
        <v>1</v>
      </c>
      <c r="C3081" s="7" t="n">
        <f aca="false">1_Data_EDA!I3082</f>
        <v>11.53999996</v>
      </c>
      <c r="D3081" s="6" t="n">
        <f aca="false">1_Data_EDA!J3082</f>
        <v>1</v>
      </c>
      <c r="E3081" s="7" t="n">
        <f aca="false">1_Data_EDA!K3082</f>
        <v>11.53999996</v>
      </c>
      <c r="F3081" s="7" t="n">
        <f aca="false">1_Data_EDA!L3082</f>
        <v>1.5</v>
      </c>
      <c r="G3081" s="8" t="n">
        <f aca="false">1_Data_EDA!M3082</f>
        <v>0.129999995</v>
      </c>
      <c r="H3081" s="6" t="n">
        <f aca="false">IF(1_Data_EDA!B3082="First Class",1,0)</f>
        <v>1</v>
      </c>
      <c r="I3081" s="6" t="n">
        <f aca="false">IF(1_Data_EDA!B3082="Second Class",1,0)</f>
        <v>0</v>
      </c>
      <c r="J3081" s="6" t="n">
        <f aca="false">IF(1_Data_EDA!B3082="Same Day",1,0)</f>
        <v>0</v>
      </c>
      <c r="K3081" s="6" t="n">
        <f aca="false">IF(1_Data_EDA!C3082="Corporate",1,0)</f>
        <v>0</v>
      </c>
      <c r="L3081" s="6" t="n">
        <f aca="false">IF(1_Data_EDA!C3082="Home Office",1,0)</f>
        <v>0</v>
      </c>
      <c r="M3081" s="6" t="n">
        <f aca="false">IF(1_Data_EDA!D3082="Europe",1,0)</f>
        <v>0</v>
      </c>
      <c r="N3081" s="6" t="n">
        <f aca="false">IF(1_Data_EDA!D3082="LATAM",1,0)</f>
        <v>0</v>
      </c>
      <c r="O3081" s="6" t="n">
        <f aca="false">IF(1_Data_EDA!D3082="Pacific Asia",1,0)</f>
        <v>1</v>
      </c>
      <c r="P3081" s="6" t="n">
        <f aca="false">IF(1_Data_EDA!D3082="USCA",1,0)</f>
        <v>0</v>
      </c>
      <c r="Q3081" s="6" t="n">
        <f aca="false">IF(C3081&gt;MEDIAN(C$5:C$8004),1,0)</f>
        <v>0</v>
      </c>
      <c r="R3081" s="6" t="n">
        <f aca="false">IF(D3081&gt;2,1,0)</f>
        <v>0</v>
      </c>
    </row>
    <row r="3082" customFormat="false" ht="15" hidden="false" customHeight="true" outlineLevel="0" collapsed="false">
      <c r="A3082" s="6" t="n">
        <f aca="false">1_Data_EDA!O3083</f>
        <v>1</v>
      </c>
      <c r="B3082" s="6" t="n">
        <f aca="false">1_Data_EDA!H3083</f>
        <v>1</v>
      </c>
      <c r="C3082" s="7" t="n">
        <f aca="false">1_Data_EDA!I3083</f>
        <v>299.980011</v>
      </c>
      <c r="D3082" s="6" t="n">
        <f aca="false">1_Data_EDA!J3083</f>
        <v>1</v>
      </c>
      <c r="E3082" s="7" t="n">
        <f aca="false">1_Data_EDA!K3083</f>
        <v>299.980011</v>
      </c>
      <c r="F3082" s="7" t="n">
        <f aca="false">1_Data_EDA!L3083</f>
        <v>30</v>
      </c>
      <c r="G3082" s="8" t="n">
        <f aca="false">1_Data_EDA!M3083</f>
        <v>0.100000001</v>
      </c>
      <c r="H3082" s="6" t="n">
        <f aca="false">IF(1_Data_EDA!B3083="First Class",1,0)</f>
        <v>1</v>
      </c>
      <c r="I3082" s="6" t="n">
        <f aca="false">IF(1_Data_EDA!B3083="Second Class",1,0)</f>
        <v>0</v>
      </c>
      <c r="J3082" s="6" t="n">
        <f aca="false">IF(1_Data_EDA!B3083="Same Day",1,0)</f>
        <v>0</v>
      </c>
      <c r="K3082" s="6" t="n">
        <f aca="false">IF(1_Data_EDA!C3083="Corporate",1,0)</f>
        <v>0</v>
      </c>
      <c r="L3082" s="6" t="n">
        <f aca="false">IF(1_Data_EDA!C3083="Home Office",1,0)</f>
        <v>0</v>
      </c>
      <c r="M3082" s="6" t="n">
        <f aca="false">IF(1_Data_EDA!D3083="Europe",1,0)</f>
        <v>0</v>
      </c>
      <c r="N3082" s="6" t="n">
        <f aca="false">IF(1_Data_EDA!D3083="LATAM",1,0)</f>
        <v>1</v>
      </c>
      <c r="O3082" s="6" t="n">
        <f aca="false">IF(1_Data_EDA!D3083="Pacific Asia",1,0)</f>
        <v>0</v>
      </c>
      <c r="P3082" s="6" t="n">
        <f aca="false">IF(1_Data_EDA!D3083="USCA",1,0)</f>
        <v>0</v>
      </c>
      <c r="Q3082" s="6" t="n">
        <f aca="false">IF(C3082&gt;MEDIAN(C$5:C$8004),1,0)</f>
        <v>1</v>
      </c>
      <c r="R3082" s="6" t="n">
        <f aca="false">IF(D3082&gt;2,1,0)</f>
        <v>0</v>
      </c>
    </row>
    <row r="3083" customFormat="false" ht="15" hidden="false" customHeight="true" outlineLevel="0" collapsed="false">
      <c r="A3083" s="6" t="n">
        <f aca="false">1_Data_EDA!O3084</f>
        <v>0</v>
      </c>
      <c r="B3083" s="6" t="n">
        <f aca="false">1_Data_EDA!H3084</f>
        <v>4</v>
      </c>
      <c r="C3083" s="7" t="n">
        <f aca="false">1_Data_EDA!I3084</f>
        <v>399.980011</v>
      </c>
      <c r="D3083" s="6" t="n">
        <f aca="false">1_Data_EDA!J3084</f>
        <v>1</v>
      </c>
      <c r="E3083" s="7" t="n">
        <f aca="false">1_Data_EDA!K3084</f>
        <v>399.980011</v>
      </c>
      <c r="F3083" s="7" t="n">
        <f aca="false">1_Data_EDA!L3084</f>
        <v>16</v>
      </c>
      <c r="G3083" s="8" t="n">
        <f aca="false">1_Data_EDA!M3084</f>
        <v>0.039999999</v>
      </c>
      <c r="H3083" s="6" t="n">
        <f aca="false">IF(1_Data_EDA!B3084="First Class",1,0)</f>
        <v>0</v>
      </c>
      <c r="I3083" s="6" t="n">
        <f aca="false">IF(1_Data_EDA!B3084="Second Class",1,0)</f>
        <v>0</v>
      </c>
      <c r="J3083" s="6" t="n">
        <f aca="false">IF(1_Data_EDA!B3084="Same Day",1,0)</f>
        <v>0</v>
      </c>
      <c r="K3083" s="6" t="n">
        <f aca="false">IF(1_Data_EDA!C3084="Corporate",1,0)</f>
        <v>0</v>
      </c>
      <c r="L3083" s="6" t="n">
        <f aca="false">IF(1_Data_EDA!C3084="Home Office",1,0)</f>
        <v>0</v>
      </c>
      <c r="M3083" s="6" t="n">
        <f aca="false">IF(1_Data_EDA!D3084="Europe",1,0)</f>
        <v>0</v>
      </c>
      <c r="N3083" s="6" t="n">
        <f aca="false">IF(1_Data_EDA!D3084="LATAM",1,0)</f>
        <v>0</v>
      </c>
      <c r="O3083" s="6" t="n">
        <f aca="false">IF(1_Data_EDA!D3084="Pacific Asia",1,0)</f>
        <v>0</v>
      </c>
      <c r="P3083" s="6" t="n">
        <f aca="false">IF(1_Data_EDA!D3084="USCA",1,0)</f>
        <v>1</v>
      </c>
      <c r="Q3083" s="6" t="n">
        <f aca="false">IF(C3083&gt;MEDIAN(C$5:C$8004),1,0)</f>
        <v>1</v>
      </c>
      <c r="R3083" s="6" t="n">
        <f aca="false">IF(D3083&gt;2,1,0)</f>
        <v>0</v>
      </c>
    </row>
    <row r="3084" customFormat="false" ht="15" hidden="false" customHeight="true" outlineLevel="0" collapsed="false">
      <c r="A3084" s="6" t="n">
        <f aca="false">1_Data_EDA!O3085</f>
        <v>1</v>
      </c>
      <c r="B3084" s="6" t="n">
        <f aca="false">1_Data_EDA!H3085</f>
        <v>4</v>
      </c>
      <c r="C3084" s="7" t="n">
        <f aca="false">1_Data_EDA!I3085</f>
        <v>129.9900055</v>
      </c>
      <c r="D3084" s="6" t="n">
        <f aca="false">1_Data_EDA!J3085</f>
        <v>1</v>
      </c>
      <c r="E3084" s="7" t="n">
        <f aca="false">1_Data_EDA!K3085</f>
        <v>129.9900055</v>
      </c>
      <c r="F3084" s="7" t="n">
        <f aca="false">1_Data_EDA!L3085</f>
        <v>2.599999905</v>
      </c>
      <c r="G3084" s="8" t="n">
        <f aca="false">1_Data_EDA!M3085</f>
        <v>0.02</v>
      </c>
      <c r="H3084" s="6" t="n">
        <f aca="false">IF(1_Data_EDA!B3085="First Class",1,0)</f>
        <v>0</v>
      </c>
      <c r="I3084" s="6" t="n">
        <f aca="false">IF(1_Data_EDA!B3085="Second Class",1,0)</f>
        <v>0</v>
      </c>
      <c r="J3084" s="6" t="n">
        <f aca="false">IF(1_Data_EDA!B3085="Same Day",1,0)</f>
        <v>0</v>
      </c>
      <c r="K3084" s="6" t="n">
        <f aca="false">IF(1_Data_EDA!C3085="Corporate",1,0)</f>
        <v>1</v>
      </c>
      <c r="L3084" s="6" t="n">
        <f aca="false">IF(1_Data_EDA!C3085="Home Office",1,0)</f>
        <v>0</v>
      </c>
      <c r="M3084" s="6" t="n">
        <f aca="false">IF(1_Data_EDA!D3085="Europe",1,0)</f>
        <v>0</v>
      </c>
      <c r="N3084" s="6" t="n">
        <f aca="false">IF(1_Data_EDA!D3085="LATAM",1,0)</f>
        <v>0</v>
      </c>
      <c r="O3084" s="6" t="n">
        <f aca="false">IF(1_Data_EDA!D3085="Pacific Asia",1,0)</f>
        <v>0</v>
      </c>
      <c r="P3084" s="6" t="n">
        <f aca="false">IF(1_Data_EDA!D3085="USCA",1,0)</f>
        <v>0</v>
      </c>
      <c r="Q3084" s="6" t="n">
        <f aca="false">IF(C3084&gt;MEDIAN(C$5:C$8004),1,0)</f>
        <v>1</v>
      </c>
      <c r="R3084" s="6" t="n">
        <f aca="false">IF(D3084&gt;2,1,0)</f>
        <v>0</v>
      </c>
    </row>
    <row r="3085" customFormat="false" ht="15" hidden="false" customHeight="true" outlineLevel="0" collapsed="false">
      <c r="A3085" s="6" t="n">
        <f aca="false">1_Data_EDA!O3086</f>
        <v>1</v>
      </c>
      <c r="B3085" s="6" t="n">
        <f aca="false">1_Data_EDA!H3086</f>
        <v>2</v>
      </c>
      <c r="C3085" s="7" t="n">
        <f aca="false">1_Data_EDA!I3086</f>
        <v>39.99000168</v>
      </c>
      <c r="D3085" s="6" t="n">
        <f aca="false">1_Data_EDA!J3086</f>
        <v>4</v>
      </c>
      <c r="E3085" s="7" t="n">
        <f aca="false">1_Data_EDA!K3086</f>
        <v>159.9600067</v>
      </c>
      <c r="F3085" s="7" t="n">
        <f aca="false">1_Data_EDA!L3086</f>
        <v>16</v>
      </c>
      <c r="G3085" s="8" t="n">
        <f aca="false">1_Data_EDA!M3086</f>
        <v>0.100000001</v>
      </c>
      <c r="H3085" s="6" t="n">
        <f aca="false">IF(1_Data_EDA!B3086="First Class",1,0)</f>
        <v>0</v>
      </c>
      <c r="I3085" s="6" t="n">
        <f aca="false">IF(1_Data_EDA!B3086="Second Class",1,0)</f>
        <v>1</v>
      </c>
      <c r="J3085" s="6" t="n">
        <f aca="false">IF(1_Data_EDA!B3086="Same Day",1,0)</f>
        <v>0</v>
      </c>
      <c r="K3085" s="6" t="n">
        <f aca="false">IF(1_Data_EDA!C3086="Corporate",1,0)</f>
        <v>0</v>
      </c>
      <c r="L3085" s="6" t="n">
        <f aca="false">IF(1_Data_EDA!C3086="Home Office",1,0)</f>
        <v>0</v>
      </c>
      <c r="M3085" s="6" t="n">
        <f aca="false">IF(1_Data_EDA!D3086="Europe",1,0)</f>
        <v>0</v>
      </c>
      <c r="N3085" s="6" t="n">
        <f aca="false">IF(1_Data_EDA!D3086="LATAM",1,0)</f>
        <v>1</v>
      </c>
      <c r="O3085" s="6" t="n">
        <f aca="false">IF(1_Data_EDA!D3086="Pacific Asia",1,0)</f>
        <v>0</v>
      </c>
      <c r="P3085" s="6" t="n">
        <f aca="false">IF(1_Data_EDA!D3086="USCA",1,0)</f>
        <v>0</v>
      </c>
      <c r="Q3085" s="6" t="n">
        <f aca="false">IF(C3085&gt;MEDIAN(C$5:C$8004),1,0)</f>
        <v>0</v>
      </c>
      <c r="R3085" s="6" t="n">
        <f aca="false">IF(D3085&gt;2,1,0)</f>
        <v>1</v>
      </c>
    </row>
    <row r="3086" customFormat="false" ht="15" hidden="false" customHeight="true" outlineLevel="0" collapsed="false">
      <c r="A3086" s="6" t="n">
        <f aca="false">1_Data_EDA!O3087</f>
        <v>1</v>
      </c>
      <c r="B3086" s="6" t="n">
        <f aca="false">1_Data_EDA!H3087</f>
        <v>4</v>
      </c>
      <c r="C3086" s="7" t="n">
        <f aca="false">1_Data_EDA!I3087</f>
        <v>199.9900055</v>
      </c>
      <c r="D3086" s="6" t="n">
        <f aca="false">1_Data_EDA!J3087</f>
        <v>1</v>
      </c>
      <c r="E3086" s="7" t="n">
        <f aca="false">1_Data_EDA!K3087</f>
        <v>199.9900055</v>
      </c>
      <c r="F3086" s="7" t="n">
        <f aca="false">1_Data_EDA!L3087</f>
        <v>18</v>
      </c>
      <c r="G3086" s="8" t="n">
        <f aca="false">1_Data_EDA!M3087</f>
        <v>0.090000004</v>
      </c>
      <c r="H3086" s="6" t="n">
        <f aca="false">IF(1_Data_EDA!B3087="First Class",1,0)</f>
        <v>0</v>
      </c>
      <c r="I3086" s="6" t="n">
        <f aca="false">IF(1_Data_EDA!B3087="Second Class",1,0)</f>
        <v>0</v>
      </c>
      <c r="J3086" s="6" t="n">
        <f aca="false">IF(1_Data_EDA!B3087="Same Day",1,0)</f>
        <v>0</v>
      </c>
      <c r="K3086" s="6" t="n">
        <f aca="false">IF(1_Data_EDA!C3087="Corporate",1,0)</f>
        <v>0</v>
      </c>
      <c r="L3086" s="6" t="n">
        <f aca="false">IF(1_Data_EDA!C3087="Home Office",1,0)</f>
        <v>1</v>
      </c>
      <c r="M3086" s="6" t="n">
        <f aca="false">IF(1_Data_EDA!D3087="Europe",1,0)</f>
        <v>0</v>
      </c>
      <c r="N3086" s="6" t="n">
        <f aca="false">IF(1_Data_EDA!D3087="LATAM",1,0)</f>
        <v>1</v>
      </c>
      <c r="O3086" s="6" t="n">
        <f aca="false">IF(1_Data_EDA!D3087="Pacific Asia",1,0)</f>
        <v>0</v>
      </c>
      <c r="P3086" s="6" t="n">
        <f aca="false">IF(1_Data_EDA!D3087="USCA",1,0)</f>
        <v>0</v>
      </c>
      <c r="Q3086" s="6" t="n">
        <f aca="false">IF(C3086&gt;MEDIAN(C$5:C$8004),1,0)</f>
        <v>1</v>
      </c>
      <c r="R3086" s="6" t="n">
        <f aca="false">IF(D3086&gt;2,1,0)</f>
        <v>0</v>
      </c>
    </row>
    <row r="3087" customFormat="false" ht="15" hidden="false" customHeight="true" outlineLevel="0" collapsed="false">
      <c r="A3087" s="6" t="n">
        <f aca="false">1_Data_EDA!O3088</f>
        <v>1</v>
      </c>
      <c r="B3087" s="6" t="n">
        <f aca="false">1_Data_EDA!H3088</f>
        <v>4</v>
      </c>
      <c r="C3087" s="7" t="n">
        <f aca="false">1_Data_EDA!I3088</f>
        <v>49.97999954</v>
      </c>
      <c r="D3087" s="6" t="n">
        <f aca="false">1_Data_EDA!J3088</f>
        <v>3</v>
      </c>
      <c r="E3087" s="7" t="n">
        <f aca="false">1_Data_EDA!K3088</f>
        <v>149.9400024</v>
      </c>
      <c r="F3087" s="7" t="n">
        <f aca="false">1_Data_EDA!L3088</f>
        <v>14.98999977</v>
      </c>
      <c r="G3087" s="8" t="n">
        <f aca="false">1_Data_EDA!M3088</f>
        <v>0.100000001</v>
      </c>
      <c r="H3087" s="6" t="n">
        <f aca="false">IF(1_Data_EDA!B3088="First Class",1,0)</f>
        <v>0</v>
      </c>
      <c r="I3087" s="6" t="n">
        <f aca="false">IF(1_Data_EDA!B3088="Second Class",1,0)</f>
        <v>0</v>
      </c>
      <c r="J3087" s="6" t="n">
        <f aca="false">IF(1_Data_EDA!B3088="Same Day",1,0)</f>
        <v>0</v>
      </c>
      <c r="K3087" s="6" t="n">
        <f aca="false">IF(1_Data_EDA!C3088="Corporate",1,0)</f>
        <v>0</v>
      </c>
      <c r="L3087" s="6" t="n">
        <f aca="false">IF(1_Data_EDA!C3088="Home Office",1,0)</f>
        <v>0</v>
      </c>
      <c r="M3087" s="6" t="n">
        <f aca="false">IF(1_Data_EDA!D3088="Europe",1,0)</f>
        <v>0</v>
      </c>
      <c r="N3087" s="6" t="n">
        <f aca="false">IF(1_Data_EDA!D3088="LATAM",1,0)</f>
        <v>1</v>
      </c>
      <c r="O3087" s="6" t="n">
        <f aca="false">IF(1_Data_EDA!D3088="Pacific Asia",1,0)</f>
        <v>0</v>
      </c>
      <c r="P3087" s="6" t="n">
        <f aca="false">IF(1_Data_EDA!D3088="USCA",1,0)</f>
        <v>0</v>
      </c>
      <c r="Q3087" s="6" t="n">
        <f aca="false">IF(C3087&gt;MEDIAN(C$5:C$8004),1,0)</f>
        <v>0</v>
      </c>
      <c r="R3087" s="6" t="n">
        <f aca="false">IF(D3087&gt;2,1,0)</f>
        <v>1</v>
      </c>
    </row>
    <row r="3088" customFormat="false" ht="15" hidden="false" customHeight="true" outlineLevel="0" collapsed="false">
      <c r="A3088" s="6" t="n">
        <f aca="false">1_Data_EDA!O3089</f>
        <v>1</v>
      </c>
      <c r="B3088" s="6" t="n">
        <f aca="false">1_Data_EDA!H3089</f>
        <v>2</v>
      </c>
      <c r="C3088" s="7" t="n">
        <f aca="false">1_Data_EDA!I3089</f>
        <v>357.1000061</v>
      </c>
      <c r="D3088" s="6" t="n">
        <f aca="false">1_Data_EDA!J3089</f>
        <v>1</v>
      </c>
      <c r="E3088" s="7" t="n">
        <f aca="false">1_Data_EDA!K3089</f>
        <v>357.1000061</v>
      </c>
      <c r="F3088" s="7" t="n">
        <f aca="false">1_Data_EDA!L3089</f>
        <v>3.569999933</v>
      </c>
      <c r="G3088" s="8" t="n">
        <f aca="false">1_Data_EDA!M3089</f>
        <v>0.01</v>
      </c>
      <c r="H3088" s="6" t="n">
        <f aca="false">IF(1_Data_EDA!B3089="First Class",1,0)</f>
        <v>0</v>
      </c>
      <c r="I3088" s="6" t="n">
        <f aca="false">IF(1_Data_EDA!B3089="Second Class",1,0)</f>
        <v>1</v>
      </c>
      <c r="J3088" s="6" t="n">
        <f aca="false">IF(1_Data_EDA!B3089="Same Day",1,0)</f>
        <v>0</v>
      </c>
      <c r="K3088" s="6" t="n">
        <f aca="false">IF(1_Data_EDA!C3089="Corporate",1,0)</f>
        <v>1</v>
      </c>
      <c r="L3088" s="6" t="n">
        <f aca="false">IF(1_Data_EDA!C3089="Home Office",1,0)</f>
        <v>0</v>
      </c>
      <c r="M3088" s="6" t="n">
        <f aca="false">IF(1_Data_EDA!D3089="Europe",1,0)</f>
        <v>1</v>
      </c>
      <c r="N3088" s="6" t="n">
        <f aca="false">IF(1_Data_EDA!D3089="LATAM",1,0)</f>
        <v>0</v>
      </c>
      <c r="O3088" s="6" t="n">
        <f aca="false">IF(1_Data_EDA!D3089="Pacific Asia",1,0)</f>
        <v>0</v>
      </c>
      <c r="P3088" s="6" t="n">
        <f aca="false">IF(1_Data_EDA!D3089="USCA",1,0)</f>
        <v>0</v>
      </c>
      <c r="Q3088" s="6" t="n">
        <f aca="false">IF(C3088&gt;MEDIAN(C$5:C$8004),1,0)</f>
        <v>1</v>
      </c>
      <c r="R3088" s="6" t="n">
        <f aca="false">IF(D3088&gt;2,1,0)</f>
        <v>0</v>
      </c>
    </row>
    <row r="3089" customFormat="false" ht="15" hidden="false" customHeight="true" outlineLevel="0" collapsed="false">
      <c r="A3089" s="6" t="n">
        <f aca="false">1_Data_EDA!O3090</f>
        <v>1</v>
      </c>
      <c r="B3089" s="6" t="n">
        <f aca="false">1_Data_EDA!H3090</f>
        <v>2</v>
      </c>
      <c r="C3089" s="7" t="n">
        <f aca="false">1_Data_EDA!I3090</f>
        <v>49.97999954</v>
      </c>
      <c r="D3089" s="6" t="n">
        <f aca="false">1_Data_EDA!J3090</f>
        <v>5</v>
      </c>
      <c r="E3089" s="7" t="n">
        <f aca="false">1_Data_EDA!K3090</f>
        <v>249.8999939</v>
      </c>
      <c r="F3089" s="7" t="n">
        <f aca="false">1_Data_EDA!L3090</f>
        <v>62.47999954</v>
      </c>
      <c r="G3089" s="8" t="n">
        <f aca="false">1_Data_EDA!M3090</f>
        <v>0.25</v>
      </c>
      <c r="H3089" s="6" t="n">
        <f aca="false">IF(1_Data_EDA!B3090="First Class",1,0)</f>
        <v>0</v>
      </c>
      <c r="I3089" s="6" t="n">
        <f aca="false">IF(1_Data_EDA!B3090="Second Class",1,0)</f>
        <v>1</v>
      </c>
      <c r="J3089" s="6" t="n">
        <f aca="false">IF(1_Data_EDA!B3090="Same Day",1,0)</f>
        <v>0</v>
      </c>
      <c r="K3089" s="6" t="n">
        <f aca="false">IF(1_Data_EDA!C3090="Corporate",1,0)</f>
        <v>0</v>
      </c>
      <c r="L3089" s="6" t="n">
        <f aca="false">IF(1_Data_EDA!C3090="Home Office",1,0)</f>
        <v>0</v>
      </c>
      <c r="M3089" s="6" t="n">
        <f aca="false">IF(1_Data_EDA!D3090="Europe",1,0)</f>
        <v>1</v>
      </c>
      <c r="N3089" s="6" t="n">
        <f aca="false">IF(1_Data_EDA!D3090="LATAM",1,0)</f>
        <v>0</v>
      </c>
      <c r="O3089" s="6" t="n">
        <f aca="false">IF(1_Data_EDA!D3090="Pacific Asia",1,0)</f>
        <v>0</v>
      </c>
      <c r="P3089" s="6" t="n">
        <f aca="false">IF(1_Data_EDA!D3090="USCA",1,0)</f>
        <v>0</v>
      </c>
      <c r="Q3089" s="6" t="n">
        <f aca="false">IF(C3089&gt;MEDIAN(C$5:C$8004),1,0)</f>
        <v>0</v>
      </c>
      <c r="R3089" s="6" t="n">
        <f aca="false">IF(D3089&gt;2,1,0)</f>
        <v>1</v>
      </c>
    </row>
    <row r="3090" customFormat="false" ht="15" hidden="false" customHeight="true" outlineLevel="0" collapsed="false">
      <c r="A3090" s="6" t="n">
        <f aca="false">1_Data_EDA!O3091</f>
        <v>1</v>
      </c>
      <c r="B3090" s="6" t="n">
        <f aca="false">1_Data_EDA!H3091</f>
        <v>4</v>
      </c>
      <c r="C3090" s="7" t="n">
        <f aca="false">1_Data_EDA!I3091</f>
        <v>99.98999786</v>
      </c>
      <c r="D3090" s="6" t="n">
        <f aca="false">1_Data_EDA!J3091</f>
        <v>4</v>
      </c>
      <c r="E3090" s="7" t="n">
        <f aca="false">1_Data_EDA!K3091</f>
        <v>399.9599915</v>
      </c>
      <c r="F3090" s="7" t="n">
        <f aca="false">1_Data_EDA!L3091</f>
        <v>22</v>
      </c>
      <c r="G3090" s="8" t="n">
        <f aca="false">1_Data_EDA!M3091</f>
        <v>0.059999999</v>
      </c>
      <c r="H3090" s="6" t="n">
        <f aca="false">IF(1_Data_EDA!B3091="First Class",1,0)</f>
        <v>0</v>
      </c>
      <c r="I3090" s="6" t="n">
        <f aca="false">IF(1_Data_EDA!B3091="Second Class",1,0)</f>
        <v>0</v>
      </c>
      <c r="J3090" s="6" t="n">
        <f aca="false">IF(1_Data_EDA!B3091="Same Day",1,0)</f>
        <v>0</v>
      </c>
      <c r="K3090" s="6" t="n">
        <f aca="false">IF(1_Data_EDA!C3091="Corporate",1,0)</f>
        <v>0</v>
      </c>
      <c r="L3090" s="6" t="n">
        <f aca="false">IF(1_Data_EDA!C3091="Home Office",1,0)</f>
        <v>0</v>
      </c>
      <c r="M3090" s="6" t="n">
        <f aca="false">IF(1_Data_EDA!D3091="Europe",1,0)</f>
        <v>0</v>
      </c>
      <c r="N3090" s="6" t="n">
        <f aca="false">IF(1_Data_EDA!D3091="LATAM",1,0)</f>
        <v>1</v>
      </c>
      <c r="O3090" s="6" t="n">
        <f aca="false">IF(1_Data_EDA!D3091="Pacific Asia",1,0)</f>
        <v>0</v>
      </c>
      <c r="P3090" s="6" t="n">
        <f aca="false">IF(1_Data_EDA!D3091="USCA",1,0)</f>
        <v>0</v>
      </c>
      <c r="Q3090" s="6" t="n">
        <f aca="false">IF(C3090&gt;MEDIAN(C$5:C$8004),1,0)</f>
        <v>1</v>
      </c>
      <c r="R3090" s="6" t="n">
        <f aca="false">IF(D3090&gt;2,1,0)</f>
        <v>1</v>
      </c>
    </row>
    <row r="3091" customFormat="false" ht="15" hidden="false" customHeight="true" outlineLevel="0" collapsed="false">
      <c r="A3091" s="6" t="n">
        <f aca="false">1_Data_EDA!O3092</f>
        <v>1</v>
      </c>
      <c r="B3091" s="6" t="n">
        <f aca="false">1_Data_EDA!H3092</f>
        <v>4</v>
      </c>
      <c r="C3091" s="7" t="n">
        <f aca="false">1_Data_EDA!I3092</f>
        <v>39.99000168</v>
      </c>
      <c r="D3091" s="6" t="n">
        <f aca="false">1_Data_EDA!J3092</f>
        <v>1</v>
      </c>
      <c r="E3091" s="7" t="n">
        <f aca="false">1_Data_EDA!K3092</f>
        <v>39.99000168</v>
      </c>
      <c r="F3091" s="7" t="n">
        <f aca="false">1_Data_EDA!L3092</f>
        <v>6.800000191</v>
      </c>
      <c r="G3091" s="8" t="n">
        <f aca="false">1_Data_EDA!M3092</f>
        <v>0.170000002</v>
      </c>
      <c r="H3091" s="6" t="n">
        <f aca="false">IF(1_Data_EDA!B3092="First Class",1,0)</f>
        <v>0</v>
      </c>
      <c r="I3091" s="6" t="n">
        <f aca="false">IF(1_Data_EDA!B3092="Second Class",1,0)</f>
        <v>0</v>
      </c>
      <c r="J3091" s="6" t="n">
        <f aca="false">IF(1_Data_EDA!B3092="Same Day",1,0)</f>
        <v>0</v>
      </c>
      <c r="K3091" s="6" t="n">
        <f aca="false">IF(1_Data_EDA!C3092="Corporate",1,0)</f>
        <v>1</v>
      </c>
      <c r="L3091" s="6" t="n">
        <f aca="false">IF(1_Data_EDA!C3092="Home Office",1,0)</f>
        <v>0</v>
      </c>
      <c r="M3091" s="6" t="n">
        <f aca="false">IF(1_Data_EDA!D3092="Europe",1,0)</f>
        <v>0</v>
      </c>
      <c r="N3091" s="6" t="n">
        <f aca="false">IF(1_Data_EDA!D3092="LATAM",1,0)</f>
        <v>0</v>
      </c>
      <c r="O3091" s="6" t="n">
        <f aca="false">IF(1_Data_EDA!D3092="Pacific Asia",1,0)</f>
        <v>0</v>
      </c>
      <c r="P3091" s="6" t="n">
        <f aca="false">IF(1_Data_EDA!D3092="USCA",1,0)</f>
        <v>1</v>
      </c>
      <c r="Q3091" s="6" t="n">
        <f aca="false">IF(C3091&gt;MEDIAN(C$5:C$8004),1,0)</f>
        <v>0</v>
      </c>
      <c r="R3091" s="6" t="n">
        <f aca="false">IF(D3091&gt;2,1,0)</f>
        <v>0</v>
      </c>
    </row>
    <row r="3092" customFormat="false" ht="15" hidden="false" customHeight="true" outlineLevel="0" collapsed="false">
      <c r="A3092" s="6" t="n">
        <f aca="false">1_Data_EDA!O3093</f>
        <v>0</v>
      </c>
      <c r="B3092" s="6" t="n">
        <f aca="false">1_Data_EDA!H3093</f>
        <v>0</v>
      </c>
      <c r="C3092" s="7" t="n">
        <f aca="false">1_Data_EDA!I3093</f>
        <v>129.9900055</v>
      </c>
      <c r="D3092" s="6" t="n">
        <f aca="false">1_Data_EDA!J3093</f>
        <v>1</v>
      </c>
      <c r="E3092" s="7" t="n">
        <f aca="false">1_Data_EDA!K3093</f>
        <v>129.9900055</v>
      </c>
      <c r="F3092" s="7" t="n">
        <f aca="false">1_Data_EDA!L3093</f>
        <v>7.150000095</v>
      </c>
      <c r="G3092" s="8" t="n">
        <f aca="false">1_Data_EDA!M3093</f>
        <v>0.059999999</v>
      </c>
      <c r="H3092" s="6" t="n">
        <f aca="false">IF(1_Data_EDA!B3093="First Class",1,0)</f>
        <v>0</v>
      </c>
      <c r="I3092" s="6" t="n">
        <f aca="false">IF(1_Data_EDA!B3093="Second Class",1,0)</f>
        <v>0</v>
      </c>
      <c r="J3092" s="6" t="n">
        <f aca="false">IF(1_Data_EDA!B3093="Same Day",1,0)</f>
        <v>1</v>
      </c>
      <c r="K3092" s="6" t="n">
        <f aca="false">IF(1_Data_EDA!C3093="Corporate",1,0)</f>
        <v>0</v>
      </c>
      <c r="L3092" s="6" t="n">
        <f aca="false">IF(1_Data_EDA!C3093="Home Office",1,0)</f>
        <v>1</v>
      </c>
      <c r="M3092" s="6" t="n">
        <f aca="false">IF(1_Data_EDA!D3093="Europe",1,0)</f>
        <v>1</v>
      </c>
      <c r="N3092" s="6" t="n">
        <f aca="false">IF(1_Data_EDA!D3093="LATAM",1,0)</f>
        <v>0</v>
      </c>
      <c r="O3092" s="6" t="n">
        <f aca="false">IF(1_Data_EDA!D3093="Pacific Asia",1,0)</f>
        <v>0</v>
      </c>
      <c r="P3092" s="6" t="n">
        <f aca="false">IF(1_Data_EDA!D3093="USCA",1,0)</f>
        <v>0</v>
      </c>
      <c r="Q3092" s="6" t="n">
        <f aca="false">IF(C3092&gt;MEDIAN(C$5:C$8004),1,0)</f>
        <v>1</v>
      </c>
      <c r="R3092" s="6" t="n">
        <f aca="false">IF(D3092&gt;2,1,0)</f>
        <v>0</v>
      </c>
    </row>
    <row r="3093" customFormat="false" ht="15" hidden="false" customHeight="true" outlineLevel="0" collapsed="false">
      <c r="A3093" s="6" t="n">
        <f aca="false">1_Data_EDA!O3094</f>
        <v>1</v>
      </c>
      <c r="B3093" s="6" t="n">
        <f aca="false">1_Data_EDA!H3094</f>
        <v>2</v>
      </c>
      <c r="C3093" s="7" t="n">
        <f aca="false">1_Data_EDA!I3094</f>
        <v>199.9900055</v>
      </c>
      <c r="D3093" s="6" t="n">
        <f aca="false">1_Data_EDA!J3094</f>
        <v>1</v>
      </c>
      <c r="E3093" s="7" t="n">
        <f aca="false">1_Data_EDA!K3094</f>
        <v>199.9900055</v>
      </c>
      <c r="F3093" s="7" t="n">
        <f aca="false">1_Data_EDA!L3094</f>
        <v>50</v>
      </c>
      <c r="G3093" s="8" t="n">
        <f aca="false">1_Data_EDA!M3094</f>
        <v>0.25</v>
      </c>
      <c r="H3093" s="6" t="n">
        <f aca="false">IF(1_Data_EDA!B3094="First Class",1,0)</f>
        <v>0</v>
      </c>
      <c r="I3093" s="6" t="n">
        <f aca="false">IF(1_Data_EDA!B3094="Second Class",1,0)</f>
        <v>1</v>
      </c>
      <c r="J3093" s="6" t="n">
        <f aca="false">IF(1_Data_EDA!B3094="Same Day",1,0)</f>
        <v>0</v>
      </c>
      <c r="K3093" s="6" t="n">
        <f aca="false">IF(1_Data_EDA!C3094="Corporate",1,0)</f>
        <v>0</v>
      </c>
      <c r="L3093" s="6" t="n">
        <f aca="false">IF(1_Data_EDA!C3094="Home Office",1,0)</f>
        <v>1</v>
      </c>
      <c r="M3093" s="6" t="n">
        <f aca="false">IF(1_Data_EDA!D3094="Europe",1,0)</f>
        <v>1</v>
      </c>
      <c r="N3093" s="6" t="n">
        <f aca="false">IF(1_Data_EDA!D3094="LATAM",1,0)</f>
        <v>0</v>
      </c>
      <c r="O3093" s="6" t="n">
        <f aca="false">IF(1_Data_EDA!D3094="Pacific Asia",1,0)</f>
        <v>0</v>
      </c>
      <c r="P3093" s="6" t="n">
        <f aca="false">IF(1_Data_EDA!D3094="USCA",1,0)</f>
        <v>0</v>
      </c>
      <c r="Q3093" s="6" t="n">
        <f aca="false">IF(C3093&gt;MEDIAN(C$5:C$8004),1,0)</f>
        <v>1</v>
      </c>
      <c r="R3093" s="6" t="n">
        <f aca="false">IF(D3093&gt;2,1,0)</f>
        <v>0</v>
      </c>
    </row>
    <row r="3094" customFormat="false" ht="15" hidden="false" customHeight="true" outlineLevel="0" collapsed="false">
      <c r="A3094" s="6" t="n">
        <f aca="false">1_Data_EDA!O3095</f>
        <v>1</v>
      </c>
      <c r="B3094" s="6" t="n">
        <f aca="false">1_Data_EDA!H3095</f>
        <v>4</v>
      </c>
      <c r="C3094" s="7" t="n">
        <f aca="false">1_Data_EDA!I3095</f>
        <v>299.980011</v>
      </c>
      <c r="D3094" s="6" t="n">
        <f aca="false">1_Data_EDA!J3095</f>
        <v>1</v>
      </c>
      <c r="E3094" s="7" t="n">
        <f aca="false">1_Data_EDA!K3095</f>
        <v>299.980011</v>
      </c>
      <c r="F3094" s="7" t="n">
        <f aca="false">1_Data_EDA!L3095</f>
        <v>48</v>
      </c>
      <c r="G3094" s="8" t="n">
        <f aca="false">1_Data_EDA!M3095</f>
        <v>0.159999996</v>
      </c>
      <c r="H3094" s="6" t="n">
        <f aca="false">IF(1_Data_EDA!B3095="First Class",1,0)</f>
        <v>0</v>
      </c>
      <c r="I3094" s="6" t="n">
        <f aca="false">IF(1_Data_EDA!B3095="Second Class",1,0)</f>
        <v>0</v>
      </c>
      <c r="J3094" s="6" t="n">
        <f aca="false">IF(1_Data_EDA!B3095="Same Day",1,0)</f>
        <v>0</v>
      </c>
      <c r="K3094" s="6" t="n">
        <f aca="false">IF(1_Data_EDA!C3095="Corporate",1,0)</f>
        <v>1</v>
      </c>
      <c r="L3094" s="6" t="n">
        <f aca="false">IF(1_Data_EDA!C3095="Home Office",1,0)</f>
        <v>0</v>
      </c>
      <c r="M3094" s="6" t="n">
        <f aca="false">IF(1_Data_EDA!D3095="Europe",1,0)</f>
        <v>0</v>
      </c>
      <c r="N3094" s="6" t="n">
        <f aca="false">IF(1_Data_EDA!D3095="LATAM",1,0)</f>
        <v>0</v>
      </c>
      <c r="O3094" s="6" t="n">
        <f aca="false">IF(1_Data_EDA!D3095="Pacific Asia",1,0)</f>
        <v>1</v>
      </c>
      <c r="P3094" s="6" t="n">
        <f aca="false">IF(1_Data_EDA!D3095="USCA",1,0)</f>
        <v>0</v>
      </c>
      <c r="Q3094" s="6" t="n">
        <f aca="false">IF(C3094&gt;MEDIAN(C$5:C$8004),1,0)</f>
        <v>1</v>
      </c>
      <c r="R3094" s="6" t="n">
        <f aca="false">IF(D3094&gt;2,1,0)</f>
        <v>0</v>
      </c>
    </row>
    <row r="3095" customFormat="false" ht="15" hidden="false" customHeight="true" outlineLevel="0" collapsed="false">
      <c r="A3095" s="6" t="n">
        <f aca="false">1_Data_EDA!O3096</f>
        <v>0</v>
      </c>
      <c r="B3095" s="6" t="n">
        <f aca="false">1_Data_EDA!H3096</f>
        <v>4</v>
      </c>
      <c r="C3095" s="7" t="n">
        <f aca="false">1_Data_EDA!I3096</f>
        <v>59.99000168</v>
      </c>
      <c r="D3095" s="6" t="n">
        <f aca="false">1_Data_EDA!J3096</f>
        <v>4</v>
      </c>
      <c r="E3095" s="7" t="n">
        <f aca="false">1_Data_EDA!K3096</f>
        <v>239.9600067</v>
      </c>
      <c r="F3095" s="7" t="n">
        <f aca="false">1_Data_EDA!L3096</f>
        <v>24</v>
      </c>
      <c r="G3095" s="8" t="n">
        <f aca="false">1_Data_EDA!M3096</f>
        <v>0.100000001</v>
      </c>
      <c r="H3095" s="6" t="n">
        <f aca="false">IF(1_Data_EDA!B3096="First Class",1,0)</f>
        <v>0</v>
      </c>
      <c r="I3095" s="6" t="n">
        <f aca="false">IF(1_Data_EDA!B3096="Second Class",1,0)</f>
        <v>0</v>
      </c>
      <c r="J3095" s="6" t="n">
        <f aca="false">IF(1_Data_EDA!B3096="Same Day",1,0)</f>
        <v>0</v>
      </c>
      <c r="K3095" s="6" t="n">
        <f aca="false">IF(1_Data_EDA!C3096="Corporate",1,0)</f>
        <v>0</v>
      </c>
      <c r="L3095" s="6" t="n">
        <f aca="false">IF(1_Data_EDA!C3096="Home Office",1,0)</f>
        <v>0</v>
      </c>
      <c r="M3095" s="6" t="n">
        <f aca="false">IF(1_Data_EDA!D3096="Europe",1,0)</f>
        <v>0</v>
      </c>
      <c r="N3095" s="6" t="n">
        <f aca="false">IF(1_Data_EDA!D3096="LATAM",1,0)</f>
        <v>0</v>
      </c>
      <c r="O3095" s="6" t="n">
        <f aca="false">IF(1_Data_EDA!D3096="Pacific Asia",1,0)</f>
        <v>0</v>
      </c>
      <c r="P3095" s="6" t="n">
        <f aca="false">IF(1_Data_EDA!D3096="USCA",1,0)</f>
        <v>1</v>
      </c>
      <c r="Q3095" s="6" t="n">
        <f aca="false">IF(C3095&gt;MEDIAN(C$5:C$8004),1,0)</f>
        <v>0</v>
      </c>
      <c r="R3095" s="6" t="n">
        <f aca="false">IF(D3095&gt;2,1,0)</f>
        <v>1</v>
      </c>
    </row>
    <row r="3096" customFormat="false" ht="15" hidden="false" customHeight="true" outlineLevel="0" collapsed="false">
      <c r="A3096" s="6" t="n">
        <f aca="false">1_Data_EDA!O3097</f>
        <v>1</v>
      </c>
      <c r="B3096" s="6" t="n">
        <f aca="false">1_Data_EDA!H3097</f>
        <v>2</v>
      </c>
      <c r="C3096" s="7" t="n">
        <f aca="false">1_Data_EDA!I3097</f>
        <v>399.980011</v>
      </c>
      <c r="D3096" s="6" t="n">
        <f aca="false">1_Data_EDA!J3097</f>
        <v>1</v>
      </c>
      <c r="E3096" s="7" t="n">
        <f aca="false">1_Data_EDA!K3097</f>
        <v>399.980011</v>
      </c>
      <c r="F3096" s="7" t="n">
        <f aca="false">1_Data_EDA!L3097</f>
        <v>80</v>
      </c>
      <c r="G3096" s="8" t="n">
        <f aca="false">1_Data_EDA!M3097</f>
        <v>0.200000003</v>
      </c>
      <c r="H3096" s="6" t="n">
        <f aca="false">IF(1_Data_EDA!B3097="First Class",1,0)</f>
        <v>0</v>
      </c>
      <c r="I3096" s="6" t="n">
        <f aca="false">IF(1_Data_EDA!B3097="Second Class",1,0)</f>
        <v>1</v>
      </c>
      <c r="J3096" s="6" t="n">
        <f aca="false">IF(1_Data_EDA!B3097="Same Day",1,0)</f>
        <v>0</v>
      </c>
      <c r="K3096" s="6" t="n">
        <f aca="false">IF(1_Data_EDA!C3097="Corporate",1,0)</f>
        <v>0</v>
      </c>
      <c r="L3096" s="6" t="n">
        <f aca="false">IF(1_Data_EDA!C3097="Home Office",1,0)</f>
        <v>1</v>
      </c>
      <c r="M3096" s="6" t="n">
        <f aca="false">IF(1_Data_EDA!D3097="Europe",1,0)</f>
        <v>0</v>
      </c>
      <c r="N3096" s="6" t="n">
        <f aca="false">IF(1_Data_EDA!D3097="LATAM",1,0)</f>
        <v>0</v>
      </c>
      <c r="O3096" s="6" t="n">
        <f aca="false">IF(1_Data_EDA!D3097="Pacific Asia",1,0)</f>
        <v>0</v>
      </c>
      <c r="P3096" s="6" t="n">
        <f aca="false">IF(1_Data_EDA!D3097="USCA",1,0)</f>
        <v>1</v>
      </c>
      <c r="Q3096" s="6" t="n">
        <f aca="false">IF(C3096&gt;MEDIAN(C$5:C$8004),1,0)</f>
        <v>1</v>
      </c>
      <c r="R3096" s="6" t="n">
        <f aca="false">IF(D3096&gt;2,1,0)</f>
        <v>0</v>
      </c>
    </row>
    <row r="3097" customFormat="false" ht="15" hidden="false" customHeight="true" outlineLevel="0" collapsed="false">
      <c r="A3097" s="6" t="n">
        <f aca="false">1_Data_EDA!O3098</f>
        <v>0</v>
      </c>
      <c r="B3097" s="6" t="n">
        <f aca="false">1_Data_EDA!H3098</f>
        <v>4</v>
      </c>
      <c r="C3097" s="7" t="n">
        <f aca="false">1_Data_EDA!I3098</f>
        <v>59.99000168</v>
      </c>
      <c r="D3097" s="6" t="n">
        <f aca="false">1_Data_EDA!J3098</f>
        <v>3</v>
      </c>
      <c r="E3097" s="7" t="n">
        <f aca="false">1_Data_EDA!K3098</f>
        <v>179.9700012</v>
      </c>
      <c r="F3097" s="7" t="n">
        <f aca="false">1_Data_EDA!L3098</f>
        <v>3.599999905</v>
      </c>
      <c r="G3097" s="8" t="n">
        <f aca="false">1_Data_EDA!M3098</f>
        <v>0.02</v>
      </c>
      <c r="H3097" s="6" t="n">
        <f aca="false">IF(1_Data_EDA!B3098="First Class",1,0)</f>
        <v>0</v>
      </c>
      <c r="I3097" s="6" t="n">
        <f aca="false">IF(1_Data_EDA!B3098="Second Class",1,0)</f>
        <v>0</v>
      </c>
      <c r="J3097" s="6" t="n">
        <f aca="false">IF(1_Data_EDA!B3098="Same Day",1,0)</f>
        <v>0</v>
      </c>
      <c r="K3097" s="6" t="n">
        <f aca="false">IF(1_Data_EDA!C3098="Corporate",1,0)</f>
        <v>0</v>
      </c>
      <c r="L3097" s="6" t="n">
        <f aca="false">IF(1_Data_EDA!C3098="Home Office",1,0)</f>
        <v>0</v>
      </c>
      <c r="M3097" s="6" t="n">
        <f aca="false">IF(1_Data_EDA!D3098="Europe",1,0)</f>
        <v>0</v>
      </c>
      <c r="N3097" s="6" t="n">
        <f aca="false">IF(1_Data_EDA!D3098="LATAM",1,0)</f>
        <v>0</v>
      </c>
      <c r="O3097" s="6" t="n">
        <f aca="false">IF(1_Data_EDA!D3098="Pacific Asia",1,0)</f>
        <v>1</v>
      </c>
      <c r="P3097" s="6" t="n">
        <f aca="false">IF(1_Data_EDA!D3098="USCA",1,0)</f>
        <v>0</v>
      </c>
      <c r="Q3097" s="6" t="n">
        <f aca="false">IF(C3097&gt;MEDIAN(C$5:C$8004),1,0)</f>
        <v>0</v>
      </c>
      <c r="R3097" s="6" t="n">
        <f aca="false">IF(D3097&gt;2,1,0)</f>
        <v>1</v>
      </c>
    </row>
    <row r="3098" customFormat="false" ht="15" hidden="false" customHeight="true" outlineLevel="0" collapsed="false">
      <c r="A3098" s="6" t="n">
        <f aca="false">1_Data_EDA!O3099</f>
        <v>0</v>
      </c>
      <c r="B3098" s="6" t="n">
        <f aca="false">1_Data_EDA!H3099</f>
        <v>4</v>
      </c>
      <c r="C3098" s="7" t="n">
        <f aca="false">1_Data_EDA!I3099</f>
        <v>49.97999954</v>
      </c>
      <c r="D3098" s="6" t="n">
        <f aca="false">1_Data_EDA!J3099</f>
        <v>1</v>
      </c>
      <c r="E3098" s="7" t="n">
        <f aca="false">1_Data_EDA!K3099</f>
        <v>49.97999954</v>
      </c>
      <c r="F3098" s="7" t="n">
        <f aca="false">1_Data_EDA!L3099</f>
        <v>7.5</v>
      </c>
      <c r="G3098" s="8" t="n">
        <f aca="false">1_Data_EDA!M3099</f>
        <v>0.150000006</v>
      </c>
      <c r="H3098" s="6" t="n">
        <f aca="false">IF(1_Data_EDA!B3099="First Class",1,0)</f>
        <v>0</v>
      </c>
      <c r="I3098" s="6" t="n">
        <f aca="false">IF(1_Data_EDA!B3099="Second Class",1,0)</f>
        <v>0</v>
      </c>
      <c r="J3098" s="6" t="n">
        <f aca="false">IF(1_Data_EDA!B3099="Same Day",1,0)</f>
        <v>0</v>
      </c>
      <c r="K3098" s="6" t="n">
        <f aca="false">IF(1_Data_EDA!C3099="Corporate",1,0)</f>
        <v>0</v>
      </c>
      <c r="L3098" s="6" t="n">
        <f aca="false">IF(1_Data_EDA!C3099="Home Office",1,0)</f>
        <v>1</v>
      </c>
      <c r="M3098" s="6" t="n">
        <f aca="false">IF(1_Data_EDA!D3099="Europe",1,0)</f>
        <v>0</v>
      </c>
      <c r="N3098" s="6" t="n">
        <f aca="false">IF(1_Data_EDA!D3099="LATAM",1,0)</f>
        <v>1</v>
      </c>
      <c r="O3098" s="6" t="n">
        <f aca="false">IF(1_Data_EDA!D3099="Pacific Asia",1,0)</f>
        <v>0</v>
      </c>
      <c r="P3098" s="6" t="n">
        <f aca="false">IF(1_Data_EDA!D3099="USCA",1,0)</f>
        <v>0</v>
      </c>
      <c r="Q3098" s="6" t="n">
        <f aca="false">IF(C3098&gt;MEDIAN(C$5:C$8004),1,0)</f>
        <v>0</v>
      </c>
      <c r="R3098" s="6" t="n">
        <f aca="false">IF(D3098&gt;2,1,0)</f>
        <v>0</v>
      </c>
    </row>
    <row r="3099" customFormat="false" ht="15" hidden="false" customHeight="true" outlineLevel="0" collapsed="false">
      <c r="A3099" s="6" t="n">
        <f aca="false">1_Data_EDA!O3100</f>
        <v>1</v>
      </c>
      <c r="B3099" s="6" t="n">
        <f aca="false">1_Data_EDA!H3100</f>
        <v>4</v>
      </c>
      <c r="C3099" s="7" t="n">
        <f aca="false">1_Data_EDA!I3100</f>
        <v>99.98999786</v>
      </c>
      <c r="D3099" s="6" t="n">
        <f aca="false">1_Data_EDA!J3100</f>
        <v>2</v>
      </c>
      <c r="E3099" s="7" t="n">
        <f aca="false">1_Data_EDA!K3100</f>
        <v>199.9799957</v>
      </c>
      <c r="F3099" s="7" t="n">
        <f aca="false">1_Data_EDA!L3100</f>
        <v>8</v>
      </c>
      <c r="G3099" s="8" t="n">
        <f aca="false">1_Data_EDA!M3100</f>
        <v>0.039999999</v>
      </c>
      <c r="H3099" s="6" t="n">
        <f aca="false">IF(1_Data_EDA!B3100="First Class",1,0)</f>
        <v>0</v>
      </c>
      <c r="I3099" s="6" t="n">
        <f aca="false">IF(1_Data_EDA!B3100="Second Class",1,0)</f>
        <v>0</v>
      </c>
      <c r="J3099" s="6" t="n">
        <f aca="false">IF(1_Data_EDA!B3100="Same Day",1,0)</f>
        <v>0</v>
      </c>
      <c r="K3099" s="6" t="n">
        <f aca="false">IF(1_Data_EDA!C3100="Corporate",1,0)</f>
        <v>0</v>
      </c>
      <c r="L3099" s="6" t="n">
        <f aca="false">IF(1_Data_EDA!C3100="Home Office",1,0)</f>
        <v>1</v>
      </c>
      <c r="M3099" s="6" t="n">
        <f aca="false">IF(1_Data_EDA!D3100="Europe",1,0)</f>
        <v>0</v>
      </c>
      <c r="N3099" s="6" t="n">
        <f aca="false">IF(1_Data_EDA!D3100="LATAM",1,0)</f>
        <v>0</v>
      </c>
      <c r="O3099" s="6" t="n">
        <f aca="false">IF(1_Data_EDA!D3100="Pacific Asia",1,0)</f>
        <v>1</v>
      </c>
      <c r="P3099" s="6" t="n">
        <f aca="false">IF(1_Data_EDA!D3100="USCA",1,0)</f>
        <v>0</v>
      </c>
      <c r="Q3099" s="6" t="n">
        <f aca="false">IF(C3099&gt;MEDIAN(C$5:C$8004),1,0)</f>
        <v>1</v>
      </c>
      <c r="R3099" s="6" t="n">
        <f aca="false">IF(D3099&gt;2,1,0)</f>
        <v>0</v>
      </c>
    </row>
    <row r="3100" customFormat="false" ht="15" hidden="false" customHeight="true" outlineLevel="0" collapsed="false">
      <c r="A3100" s="6" t="n">
        <f aca="false">1_Data_EDA!O3101</f>
        <v>1</v>
      </c>
      <c r="B3100" s="6" t="n">
        <f aca="false">1_Data_EDA!H3101</f>
        <v>2</v>
      </c>
      <c r="C3100" s="7" t="n">
        <f aca="false">1_Data_EDA!I3101</f>
        <v>49.97999954</v>
      </c>
      <c r="D3100" s="6" t="n">
        <f aca="false">1_Data_EDA!J3101</f>
        <v>3</v>
      </c>
      <c r="E3100" s="7" t="n">
        <f aca="false">1_Data_EDA!K3101</f>
        <v>149.9400024</v>
      </c>
      <c r="F3100" s="7" t="n">
        <f aca="false">1_Data_EDA!L3101</f>
        <v>26.98999977</v>
      </c>
      <c r="G3100" s="8" t="n">
        <f aca="false">1_Data_EDA!M3101</f>
        <v>0.180000007</v>
      </c>
      <c r="H3100" s="6" t="n">
        <f aca="false">IF(1_Data_EDA!B3101="First Class",1,0)</f>
        <v>0</v>
      </c>
      <c r="I3100" s="6" t="n">
        <f aca="false">IF(1_Data_EDA!B3101="Second Class",1,0)</f>
        <v>1</v>
      </c>
      <c r="J3100" s="6" t="n">
        <f aca="false">IF(1_Data_EDA!B3101="Same Day",1,0)</f>
        <v>0</v>
      </c>
      <c r="K3100" s="6" t="n">
        <f aca="false">IF(1_Data_EDA!C3101="Corporate",1,0)</f>
        <v>0</v>
      </c>
      <c r="L3100" s="6" t="n">
        <f aca="false">IF(1_Data_EDA!C3101="Home Office",1,0)</f>
        <v>0</v>
      </c>
      <c r="M3100" s="6" t="n">
        <f aca="false">IF(1_Data_EDA!D3101="Europe",1,0)</f>
        <v>1</v>
      </c>
      <c r="N3100" s="6" t="n">
        <f aca="false">IF(1_Data_EDA!D3101="LATAM",1,0)</f>
        <v>0</v>
      </c>
      <c r="O3100" s="6" t="n">
        <f aca="false">IF(1_Data_EDA!D3101="Pacific Asia",1,0)</f>
        <v>0</v>
      </c>
      <c r="P3100" s="6" t="n">
        <f aca="false">IF(1_Data_EDA!D3101="USCA",1,0)</f>
        <v>0</v>
      </c>
      <c r="Q3100" s="6" t="n">
        <f aca="false">IF(C3100&gt;MEDIAN(C$5:C$8004),1,0)</f>
        <v>0</v>
      </c>
      <c r="R3100" s="6" t="n">
        <f aca="false">IF(D3100&gt;2,1,0)</f>
        <v>1</v>
      </c>
    </row>
    <row r="3101" customFormat="false" ht="15" hidden="false" customHeight="true" outlineLevel="0" collapsed="false">
      <c r="A3101" s="6" t="n">
        <f aca="false">1_Data_EDA!O3102</f>
        <v>0</v>
      </c>
      <c r="B3101" s="6" t="n">
        <f aca="false">1_Data_EDA!H3102</f>
        <v>4</v>
      </c>
      <c r="C3101" s="7" t="n">
        <f aca="false">1_Data_EDA!I3102</f>
        <v>51.99000168</v>
      </c>
      <c r="D3101" s="6" t="n">
        <f aca="false">1_Data_EDA!J3102</f>
        <v>5</v>
      </c>
      <c r="E3101" s="7" t="n">
        <f aca="false">1_Data_EDA!K3102</f>
        <v>259.9500122</v>
      </c>
      <c r="F3101" s="7" t="n">
        <f aca="false">1_Data_EDA!L3102</f>
        <v>41.59000015</v>
      </c>
      <c r="G3101" s="8" t="n">
        <f aca="false">1_Data_EDA!M3102</f>
        <v>0.159999996</v>
      </c>
      <c r="H3101" s="6" t="n">
        <f aca="false">IF(1_Data_EDA!B3102="First Class",1,0)</f>
        <v>0</v>
      </c>
      <c r="I3101" s="6" t="n">
        <f aca="false">IF(1_Data_EDA!B3102="Second Class",1,0)</f>
        <v>0</v>
      </c>
      <c r="J3101" s="6" t="n">
        <f aca="false">IF(1_Data_EDA!B3102="Same Day",1,0)</f>
        <v>0</v>
      </c>
      <c r="K3101" s="6" t="n">
        <f aca="false">IF(1_Data_EDA!C3102="Corporate",1,0)</f>
        <v>0</v>
      </c>
      <c r="L3101" s="6" t="n">
        <f aca="false">IF(1_Data_EDA!C3102="Home Office",1,0)</f>
        <v>0</v>
      </c>
      <c r="M3101" s="6" t="n">
        <f aca="false">IF(1_Data_EDA!D3102="Europe",1,0)</f>
        <v>0</v>
      </c>
      <c r="N3101" s="6" t="n">
        <f aca="false">IF(1_Data_EDA!D3102="LATAM",1,0)</f>
        <v>0</v>
      </c>
      <c r="O3101" s="6" t="n">
        <f aca="false">IF(1_Data_EDA!D3102="Pacific Asia",1,0)</f>
        <v>1</v>
      </c>
      <c r="P3101" s="6" t="n">
        <f aca="false">IF(1_Data_EDA!D3102="USCA",1,0)</f>
        <v>0</v>
      </c>
      <c r="Q3101" s="6" t="n">
        <f aca="false">IF(C3101&gt;MEDIAN(C$5:C$8004),1,0)</f>
        <v>0</v>
      </c>
      <c r="R3101" s="6" t="n">
        <f aca="false">IF(D3101&gt;2,1,0)</f>
        <v>1</v>
      </c>
    </row>
    <row r="3102" customFormat="false" ht="15" hidden="false" customHeight="true" outlineLevel="0" collapsed="false">
      <c r="A3102" s="6" t="n">
        <f aca="false">1_Data_EDA!O3103</f>
        <v>0</v>
      </c>
      <c r="B3102" s="6" t="n">
        <f aca="false">1_Data_EDA!H3103</f>
        <v>4</v>
      </c>
      <c r="C3102" s="7" t="n">
        <f aca="false">1_Data_EDA!I3103</f>
        <v>49.97999954</v>
      </c>
      <c r="D3102" s="6" t="n">
        <f aca="false">1_Data_EDA!J3103</f>
        <v>5</v>
      </c>
      <c r="E3102" s="7" t="n">
        <f aca="false">1_Data_EDA!K3103</f>
        <v>249.8999939</v>
      </c>
      <c r="F3102" s="7" t="n">
        <f aca="false">1_Data_EDA!L3103</f>
        <v>13.73999977</v>
      </c>
      <c r="G3102" s="8" t="n">
        <f aca="false">1_Data_EDA!M3103</f>
        <v>0.059999999</v>
      </c>
      <c r="H3102" s="6" t="n">
        <f aca="false">IF(1_Data_EDA!B3103="First Class",1,0)</f>
        <v>0</v>
      </c>
      <c r="I3102" s="6" t="n">
        <f aca="false">IF(1_Data_EDA!B3103="Second Class",1,0)</f>
        <v>0</v>
      </c>
      <c r="J3102" s="6" t="n">
        <f aca="false">IF(1_Data_EDA!B3103="Same Day",1,0)</f>
        <v>0</v>
      </c>
      <c r="K3102" s="6" t="n">
        <f aca="false">IF(1_Data_EDA!C3103="Corporate",1,0)</f>
        <v>1</v>
      </c>
      <c r="L3102" s="6" t="n">
        <f aca="false">IF(1_Data_EDA!C3103="Home Office",1,0)</f>
        <v>0</v>
      </c>
      <c r="M3102" s="6" t="n">
        <f aca="false">IF(1_Data_EDA!D3103="Europe",1,0)</f>
        <v>1</v>
      </c>
      <c r="N3102" s="6" t="n">
        <f aca="false">IF(1_Data_EDA!D3103="LATAM",1,0)</f>
        <v>0</v>
      </c>
      <c r="O3102" s="6" t="n">
        <f aca="false">IF(1_Data_EDA!D3103="Pacific Asia",1,0)</f>
        <v>0</v>
      </c>
      <c r="P3102" s="6" t="n">
        <f aca="false">IF(1_Data_EDA!D3103="USCA",1,0)</f>
        <v>0</v>
      </c>
      <c r="Q3102" s="6" t="n">
        <f aca="false">IF(C3102&gt;MEDIAN(C$5:C$8004),1,0)</f>
        <v>0</v>
      </c>
      <c r="R3102" s="6" t="n">
        <f aca="false">IF(D3102&gt;2,1,0)</f>
        <v>1</v>
      </c>
    </row>
    <row r="3103" customFormat="false" ht="15" hidden="false" customHeight="true" outlineLevel="0" collapsed="false">
      <c r="A3103" s="6" t="n">
        <f aca="false">1_Data_EDA!O3104</f>
        <v>0</v>
      </c>
      <c r="B3103" s="6" t="n">
        <f aca="false">1_Data_EDA!H3104</f>
        <v>4</v>
      </c>
      <c r="C3103" s="7" t="n">
        <f aca="false">1_Data_EDA!I3104</f>
        <v>50</v>
      </c>
      <c r="D3103" s="6" t="n">
        <f aca="false">1_Data_EDA!J3104</f>
        <v>2</v>
      </c>
      <c r="E3103" s="7" t="n">
        <f aca="false">1_Data_EDA!K3104</f>
        <v>100</v>
      </c>
      <c r="F3103" s="7" t="n">
        <f aca="false">1_Data_EDA!L3104</f>
        <v>25</v>
      </c>
      <c r="G3103" s="8" t="n">
        <f aca="false">1_Data_EDA!M3104</f>
        <v>0.25</v>
      </c>
      <c r="H3103" s="6" t="n">
        <f aca="false">IF(1_Data_EDA!B3104="First Class",1,0)</f>
        <v>0</v>
      </c>
      <c r="I3103" s="6" t="n">
        <f aca="false">IF(1_Data_EDA!B3104="Second Class",1,0)</f>
        <v>0</v>
      </c>
      <c r="J3103" s="6" t="n">
        <f aca="false">IF(1_Data_EDA!B3104="Same Day",1,0)</f>
        <v>0</v>
      </c>
      <c r="K3103" s="6" t="n">
        <f aca="false">IF(1_Data_EDA!C3104="Corporate",1,0)</f>
        <v>0</v>
      </c>
      <c r="L3103" s="6" t="n">
        <f aca="false">IF(1_Data_EDA!C3104="Home Office",1,0)</f>
        <v>1</v>
      </c>
      <c r="M3103" s="6" t="n">
        <f aca="false">IF(1_Data_EDA!D3104="Europe",1,0)</f>
        <v>0</v>
      </c>
      <c r="N3103" s="6" t="n">
        <f aca="false">IF(1_Data_EDA!D3104="LATAM",1,0)</f>
        <v>1</v>
      </c>
      <c r="O3103" s="6" t="n">
        <f aca="false">IF(1_Data_EDA!D3104="Pacific Asia",1,0)</f>
        <v>0</v>
      </c>
      <c r="P3103" s="6" t="n">
        <f aca="false">IF(1_Data_EDA!D3104="USCA",1,0)</f>
        <v>0</v>
      </c>
      <c r="Q3103" s="6" t="n">
        <f aca="false">IF(C3103&gt;MEDIAN(C$5:C$8004),1,0)</f>
        <v>0</v>
      </c>
      <c r="R3103" s="6" t="n">
        <f aca="false">IF(D3103&gt;2,1,0)</f>
        <v>0</v>
      </c>
    </row>
    <row r="3104" customFormat="false" ht="15" hidden="false" customHeight="true" outlineLevel="0" collapsed="false">
      <c r="A3104" s="6" t="n">
        <f aca="false">1_Data_EDA!O3105</f>
        <v>1</v>
      </c>
      <c r="B3104" s="6" t="n">
        <f aca="false">1_Data_EDA!H3105</f>
        <v>4</v>
      </c>
      <c r="C3104" s="7" t="n">
        <f aca="false">1_Data_EDA!I3105</f>
        <v>39.99000168</v>
      </c>
      <c r="D3104" s="6" t="n">
        <f aca="false">1_Data_EDA!J3105</f>
        <v>3</v>
      </c>
      <c r="E3104" s="7" t="n">
        <f aca="false">1_Data_EDA!K3105</f>
        <v>119.9700012</v>
      </c>
      <c r="F3104" s="7" t="n">
        <f aca="false">1_Data_EDA!L3105</f>
        <v>14.39999962</v>
      </c>
      <c r="G3104" s="8" t="n">
        <f aca="false">1_Data_EDA!M3105</f>
        <v>0.119999997</v>
      </c>
      <c r="H3104" s="6" t="n">
        <f aca="false">IF(1_Data_EDA!B3105="First Class",1,0)</f>
        <v>0</v>
      </c>
      <c r="I3104" s="6" t="n">
        <f aca="false">IF(1_Data_EDA!B3105="Second Class",1,0)</f>
        <v>0</v>
      </c>
      <c r="J3104" s="6" t="n">
        <f aca="false">IF(1_Data_EDA!B3105="Same Day",1,0)</f>
        <v>0</v>
      </c>
      <c r="K3104" s="6" t="n">
        <f aca="false">IF(1_Data_EDA!C3105="Corporate",1,0)</f>
        <v>1</v>
      </c>
      <c r="L3104" s="6" t="n">
        <f aca="false">IF(1_Data_EDA!C3105="Home Office",1,0)</f>
        <v>0</v>
      </c>
      <c r="M3104" s="6" t="n">
        <f aca="false">IF(1_Data_EDA!D3105="Europe",1,0)</f>
        <v>0</v>
      </c>
      <c r="N3104" s="6" t="n">
        <f aca="false">IF(1_Data_EDA!D3105="LATAM",1,0)</f>
        <v>1</v>
      </c>
      <c r="O3104" s="6" t="n">
        <f aca="false">IF(1_Data_EDA!D3105="Pacific Asia",1,0)</f>
        <v>0</v>
      </c>
      <c r="P3104" s="6" t="n">
        <f aca="false">IF(1_Data_EDA!D3105="USCA",1,0)</f>
        <v>0</v>
      </c>
      <c r="Q3104" s="6" t="n">
        <f aca="false">IF(C3104&gt;MEDIAN(C$5:C$8004),1,0)</f>
        <v>0</v>
      </c>
      <c r="R3104" s="6" t="n">
        <f aca="false">IF(D3104&gt;2,1,0)</f>
        <v>1</v>
      </c>
    </row>
    <row r="3105" customFormat="false" ht="15" hidden="false" customHeight="true" outlineLevel="0" collapsed="false">
      <c r="A3105" s="6" t="n">
        <f aca="false">1_Data_EDA!O3106</f>
        <v>1</v>
      </c>
      <c r="B3105" s="6" t="n">
        <f aca="false">1_Data_EDA!H3106</f>
        <v>2</v>
      </c>
      <c r="C3105" s="7" t="n">
        <f aca="false">1_Data_EDA!I3106</f>
        <v>59.99000168</v>
      </c>
      <c r="D3105" s="6" t="n">
        <f aca="false">1_Data_EDA!J3106</f>
        <v>5</v>
      </c>
      <c r="E3105" s="7" t="n">
        <f aca="false">1_Data_EDA!K3106</f>
        <v>299.9500122</v>
      </c>
      <c r="F3105" s="7" t="n">
        <f aca="false">1_Data_EDA!L3106</f>
        <v>35.99000168</v>
      </c>
      <c r="G3105" s="8" t="n">
        <f aca="false">1_Data_EDA!M3106</f>
        <v>0.119999997</v>
      </c>
      <c r="H3105" s="6" t="n">
        <f aca="false">IF(1_Data_EDA!B3106="First Class",1,0)</f>
        <v>0</v>
      </c>
      <c r="I3105" s="6" t="n">
        <f aca="false">IF(1_Data_EDA!B3106="Second Class",1,0)</f>
        <v>1</v>
      </c>
      <c r="J3105" s="6" t="n">
        <f aca="false">IF(1_Data_EDA!B3106="Same Day",1,0)</f>
        <v>0</v>
      </c>
      <c r="K3105" s="6" t="n">
        <f aca="false">IF(1_Data_EDA!C3106="Corporate",1,0)</f>
        <v>0</v>
      </c>
      <c r="L3105" s="6" t="n">
        <f aca="false">IF(1_Data_EDA!C3106="Home Office",1,0)</f>
        <v>0</v>
      </c>
      <c r="M3105" s="6" t="n">
        <f aca="false">IF(1_Data_EDA!D3106="Europe",1,0)</f>
        <v>0</v>
      </c>
      <c r="N3105" s="6" t="n">
        <f aca="false">IF(1_Data_EDA!D3106="LATAM",1,0)</f>
        <v>1</v>
      </c>
      <c r="O3105" s="6" t="n">
        <f aca="false">IF(1_Data_EDA!D3106="Pacific Asia",1,0)</f>
        <v>0</v>
      </c>
      <c r="P3105" s="6" t="n">
        <f aca="false">IF(1_Data_EDA!D3106="USCA",1,0)</f>
        <v>0</v>
      </c>
      <c r="Q3105" s="6" t="n">
        <f aca="false">IF(C3105&gt;MEDIAN(C$5:C$8004),1,0)</f>
        <v>0</v>
      </c>
      <c r="R3105" s="6" t="n">
        <f aca="false">IF(D3105&gt;2,1,0)</f>
        <v>1</v>
      </c>
    </row>
    <row r="3106" customFormat="false" ht="15" hidden="false" customHeight="true" outlineLevel="0" collapsed="false">
      <c r="A3106" s="6" t="n">
        <f aca="false">1_Data_EDA!O3107</f>
        <v>0</v>
      </c>
      <c r="B3106" s="6" t="n">
        <f aca="false">1_Data_EDA!H3107</f>
        <v>4</v>
      </c>
      <c r="C3106" s="7" t="n">
        <f aca="false">1_Data_EDA!I3107</f>
        <v>129.9900055</v>
      </c>
      <c r="D3106" s="6" t="n">
        <f aca="false">1_Data_EDA!J3107</f>
        <v>1</v>
      </c>
      <c r="E3106" s="7" t="n">
        <f aca="false">1_Data_EDA!K3107</f>
        <v>129.9900055</v>
      </c>
      <c r="F3106" s="7" t="n">
        <f aca="false">1_Data_EDA!L3107</f>
        <v>2.599999905</v>
      </c>
      <c r="G3106" s="8" t="n">
        <f aca="false">1_Data_EDA!M3107</f>
        <v>0.02</v>
      </c>
      <c r="H3106" s="6" t="n">
        <f aca="false">IF(1_Data_EDA!B3107="First Class",1,0)</f>
        <v>0</v>
      </c>
      <c r="I3106" s="6" t="n">
        <f aca="false">IF(1_Data_EDA!B3107="Second Class",1,0)</f>
        <v>0</v>
      </c>
      <c r="J3106" s="6" t="n">
        <f aca="false">IF(1_Data_EDA!B3107="Same Day",1,0)</f>
        <v>0</v>
      </c>
      <c r="K3106" s="6" t="n">
        <f aca="false">IF(1_Data_EDA!C3107="Corporate",1,0)</f>
        <v>1</v>
      </c>
      <c r="L3106" s="6" t="n">
        <f aca="false">IF(1_Data_EDA!C3107="Home Office",1,0)</f>
        <v>0</v>
      </c>
      <c r="M3106" s="6" t="n">
        <f aca="false">IF(1_Data_EDA!D3107="Europe",1,0)</f>
        <v>0</v>
      </c>
      <c r="N3106" s="6" t="n">
        <f aca="false">IF(1_Data_EDA!D3107="LATAM",1,0)</f>
        <v>0</v>
      </c>
      <c r="O3106" s="6" t="n">
        <f aca="false">IF(1_Data_EDA!D3107="Pacific Asia",1,0)</f>
        <v>1</v>
      </c>
      <c r="P3106" s="6" t="n">
        <f aca="false">IF(1_Data_EDA!D3107="USCA",1,0)</f>
        <v>0</v>
      </c>
      <c r="Q3106" s="6" t="n">
        <f aca="false">IF(C3106&gt;MEDIAN(C$5:C$8004),1,0)</f>
        <v>1</v>
      </c>
      <c r="R3106" s="6" t="n">
        <f aca="false">IF(D3106&gt;2,1,0)</f>
        <v>0</v>
      </c>
    </row>
    <row r="3107" customFormat="false" ht="15" hidden="false" customHeight="true" outlineLevel="0" collapsed="false">
      <c r="A3107" s="6" t="n">
        <f aca="false">1_Data_EDA!O3108</f>
        <v>1</v>
      </c>
      <c r="B3107" s="6" t="n">
        <f aca="false">1_Data_EDA!H3108</f>
        <v>2</v>
      </c>
      <c r="C3107" s="7" t="n">
        <f aca="false">1_Data_EDA!I3108</f>
        <v>99.98999786</v>
      </c>
      <c r="D3107" s="6" t="n">
        <f aca="false">1_Data_EDA!J3108</f>
        <v>4</v>
      </c>
      <c r="E3107" s="7" t="n">
        <f aca="false">1_Data_EDA!K3108</f>
        <v>399.9599915</v>
      </c>
      <c r="F3107" s="7" t="n">
        <f aca="false">1_Data_EDA!L3108</f>
        <v>79.98999786</v>
      </c>
      <c r="G3107" s="8" t="n">
        <f aca="false">1_Data_EDA!M3108</f>
        <v>0.200000003</v>
      </c>
      <c r="H3107" s="6" t="n">
        <f aca="false">IF(1_Data_EDA!B3108="First Class",1,0)</f>
        <v>0</v>
      </c>
      <c r="I3107" s="6" t="n">
        <f aca="false">IF(1_Data_EDA!B3108="Second Class",1,0)</f>
        <v>1</v>
      </c>
      <c r="J3107" s="6" t="n">
        <f aca="false">IF(1_Data_EDA!B3108="Same Day",1,0)</f>
        <v>0</v>
      </c>
      <c r="K3107" s="6" t="n">
        <f aca="false">IF(1_Data_EDA!C3108="Corporate",1,0)</f>
        <v>1</v>
      </c>
      <c r="L3107" s="6" t="n">
        <f aca="false">IF(1_Data_EDA!C3108="Home Office",1,0)</f>
        <v>0</v>
      </c>
      <c r="M3107" s="6" t="n">
        <f aca="false">IF(1_Data_EDA!D3108="Europe",1,0)</f>
        <v>0</v>
      </c>
      <c r="N3107" s="6" t="n">
        <f aca="false">IF(1_Data_EDA!D3108="LATAM",1,0)</f>
        <v>1</v>
      </c>
      <c r="O3107" s="6" t="n">
        <f aca="false">IF(1_Data_EDA!D3108="Pacific Asia",1,0)</f>
        <v>0</v>
      </c>
      <c r="P3107" s="6" t="n">
        <f aca="false">IF(1_Data_EDA!D3108="USCA",1,0)</f>
        <v>0</v>
      </c>
      <c r="Q3107" s="6" t="n">
        <f aca="false">IF(C3107&gt;MEDIAN(C$5:C$8004),1,0)</f>
        <v>1</v>
      </c>
      <c r="R3107" s="6" t="n">
        <f aca="false">IF(D3107&gt;2,1,0)</f>
        <v>1</v>
      </c>
    </row>
    <row r="3108" customFormat="false" ht="15" hidden="false" customHeight="true" outlineLevel="0" collapsed="false">
      <c r="A3108" s="6" t="n">
        <f aca="false">1_Data_EDA!O3109</f>
        <v>1</v>
      </c>
      <c r="B3108" s="6" t="n">
        <f aca="false">1_Data_EDA!H3109</f>
        <v>1</v>
      </c>
      <c r="C3108" s="7" t="n">
        <f aca="false">1_Data_EDA!I3109</f>
        <v>50</v>
      </c>
      <c r="D3108" s="6" t="n">
        <f aca="false">1_Data_EDA!J3109</f>
        <v>1</v>
      </c>
      <c r="E3108" s="7" t="n">
        <f aca="false">1_Data_EDA!K3109</f>
        <v>50</v>
      </c>
      <c r="F3108" s="7" t="n">
        <f aca="false">1_Data_EDA!L3109</f>
        <v>6.5</v>
      </c>
      <c r="G3108" s="8" t="n">
        <f aca="false">1_Data_EDA!M3109</f>
        <v>0.129999995</v>
      </c>
      <c r="H3108" s="6" t="n">
        <f aca="false">IF(1_Data_EDA!B3109="First Class",1,0)</f>
        <v>1</v>
      </c>
      <c r="I3108" s="6" t="n">
        <f aca="false">IF(1_Data_EDA!B3109="Second Class",1,0)</f>
        <v>0</v>
      </c>
      <c r="J3108" s="6" t="n">
        <f aca="false">IF(1_Data_EDA!B3109="Same Day",1,0)</f>
        <v>0</v>
      </c>
      <c r="K3108" s="6" t="n">
        <f aca="false">IF(1_Data_EDA!C3109="Corporate",1,0)</f>
        <v>0</v>
      </c>
      <c r="L3108" s="6" t="n">
        <f aca="false">IF(1_Data_EDA!C3109="Home Office",1,0)</f>
        <v>0</v>
      </c>
      <c r="M3108" s="6" t="n">
        <f aca="false">IF(1_Data_EDA!D3109="Europe",1,0)</f>
        <v>0</v>
      </c>
      <c r="N3108" s="6" t="n">
        <f aca="false">IF(1_Data_EDA!D3109="LATAM",1,0)</f>
        <v>0</v>
      </c>
      <c r="O3108" s="6" t="n">
        <f aca="false">IF(1_Data_EDA!D3109="Pacific Asia",1,0)</f>
        <v>0</v>
      </c>
      <c r="P3108" s="6" t="n">
        <f aca="false">IF(1_Data_EDA!D3109="USCA",1,0)</f>
        <v>1</v>
      </c>
      <c r="Q3108" s="6" t="n">
        <f aca="false">IF(C3108&gt;MEDIAN(C$5:C$8004),1,0)</f>
        <v>0</v>
      </c>
      <c r="R3108" s="6" t="n">
        <f aca="false">IF(D3108&gt;2,1,0)</f>
        <v>0</v>
      </c>
    </row>
    <row r="3109" customFormat="false" ht="15" hidden="false" customHeight="true" outlineLevel="0" collapsed="false">
      <c r="A3109" s="6" t="n">
        <f aca="false">1_Data_EDA!O3110</f>
        <v>1</v>
      </c>
      <c r="B3109" s="6" t="n">
        <f aca="false">1_Data_EDA!H3110</f>
        <v>2</v>
      </c>
      <c r="C3109" s="7" t="n">
        <f aca="false">1_Data_EDA!I3110</f>
        <v>99.98999786</v>
      </c>
      <c r="D3109" s="6" t="n">
        <f aca="false">1_Data_EDA!J3110</f>
        <v>1</v>
      </c>
      <c r="E3109" s="7" t="n">
        <f aca="false">1_Data_EDA!K3110</f>
        <v>99.98999786</v>
      </c>
      <c r="F3109" s="7" t="n">
        <f aca="false">1_Data_EDA!L3110</f>
        <v>0</v>
      </c>
      <c r="G3109" s="8" t="n">
        <f aca="false">1_Data_EDA!M3110</f>
        <v>0</v>
      </c>
      <c r="H3109" s="6" t="n">
        <f aca="false">IF(1_Data_EDA!B3110="First Class",1,0)</f>
        <v>0</v>
      </c>
      <c r="I3109" s="6" t="n">
        <f aca="false">IF(1_Data_EDA!B3110="Second Class",1,0)</f>
        <v>1</v>
      </c>
      <c r="J3109" s="6" t="n">
        <f aca="false">IF(1_Data_EDA!B3110="Same Day",1,0)</f>
        <v>0</v>
      </c>
      <c r="K3109" s="6" t="n">
        <f aca="false">IF(1_Data_EDA!C3110="Corporate",1,0)</f>
        <v>0</v>
      </c>
      <c r="L3109" s="6" t="n">
        <f aca="false">IF(1_Data_EDA!C3110="Home Office",1,0)</f>
        <v>0</v>
      </c>
      <c r="M3109" s="6" t="n">
        <f aca="false">IF(1_Data_EDA!D3110="Europe",1,0)</f>
        <v>0</v>
      </c>
      <c r="N3109" s="6" t="n">
        <f aca="false">IF(1_Data_EDA!D3110="LATAM",1,0)</f>
        <v>1</v>
      </c>
      <c r="O3109" s="6" t="n">
        <f aca="false">IF(1_Data_EDA!D3110="Pacific Asia",1,0)</f>
        <v>0</v>
      </c>
      <c r="P3109" s="6" t="n">
        <f aca="false">IF(1_Data_EDA!D3110="USCA",1,0)</f>
        <v>0</v>
      </c>
      <c r="Q3109" s="6" t="n">
        <f aca="false">IF(C3109&gt;MEDIAN(C$5:C$8004),1,0)</f>
        <v>1</v>
      </c>
      <c r="R3109" s="6" t="n">
        <f aca="false">IF(D3109&gt;2,1,0)</f>
        <v>0</v>
      </c>
    </row>
    <row r="3110" customFormat="false" ht="15" hidden="false" customHeight="true" outlineLevel="0" collapsed="false">
      <c r="A3110" s="6" t="n">
        <f aca="false">1_Data_EDA!O3111</f>
        <v>0</v>
      </c>
      <c r="B3110" s="6" t="n">
        <f aca="false">1_Data_EDA!H3111</f>
        <v>4</v>
      </c>
      <c r="C3110" s="7" t="n">
        <f aca="false">1_Data_EDA!I3111</f>
        <v>49.97999954</v>
      </c>
      <c r="D3110" s="6" t="n">
        <f aca="false">1_Data_EDA!J3111</f>
        <v>3</v>
      </c>
      <c r="E3110" s="7" t="n">
        <f aca="false">1_Data_EDA!K3111</f>
        <v>149.9400024</v>
      </c>
      <c r="F3110" s="7" t="n">
        <f aca="false">1_Data_EDA!L3111</f>
        <v>0</v>
      </c>
      <c r="G3110" s="8" t="n">
        <f aca="false">1_Data_EDA!M3111</f>
        <v>0</v>
      </c>
      <c r="H3110" s="6" t="n">
        <f aca="false">IF(1_Data_EDA!B3111="First Class",1,0)</f>
        <v>0</v>
      </c>
      <c r="I3110" s="6" t="n">
        <f aca="false">IF(1_Data_EDA!B3111="Second Class",1,0)</f>
        <v>0</v>
      </c>
      <c r="J3110" s="6" t="n">
        <f aca="false">IF(1_Data_EDA!B3111="Same Day",1,0)</f>
        <v>0</v>
      </c>
      <c r="K3110" s="6" t="n">
        <f aca="false">IF(1_Data_EDA!C3111="Corporate",1,0)</f>
        <v>1</v>
      </c>
      <c r="L3110" s="6" t="n">
        <f aca="false">IF(1_Data_EDA!C3111="Home Office",1,0)</f>
        <v>0</v>
      </c>
      <c r="M3110" s="6" t="n">
        <f aca="false">IF(1_Data_EDA!D3111="Europe",1,0)</f>
        <v>0</v>
      </c>
      <c r="N3110" s="6" t="n">
        <f aca="false">IF(1_Data_EDA!D3111="LATAM",1,0)</f>
        <v>1</v>
      </c>
      <c r="O3110" s="6" t="n">
        <f aca="false">IF(1_Data_EDA!D3111="Pacific Asia",1,0)</f>
        <v>0</v>
      </c>
      <c r="P3110" s="6" t="n">
        <f aca="false">IF(1_Data_EDA!D3111="USCA",1,0)</f>
        <v>0</v>
      </c>
      <c r="Q3110" s="6" t="n">
        <f aca="false">IF(C3110&gt;MEDIAN(C$5:C$8004),1,0)</f>
        <v>0</v>
      </c>
      <c r="R3110" s="6" t="n">
        <f aca="false">IF(D3110&gt;2,1,0)</f>
        <v>1</v>
      </c>
    </row>
    <row r="3111" customFormat="false" ht="15" hidden="false" customHeight="true" outlineLevel="0" collapsed="false">
      <c r="A3111" s="6" t="n">
        <f aca="false">1_Data_EDA!O3112</f>
        <v>1</v>
      </c>
      <c r="B3111" s="6" t="n">
        <f aca="false">1_Data_EDA!H3112</f>
        <v>2</v>
      </c>
      <c r="C3111" s="7" t="n">
        <f aca="false">1_Data_EDA!I3112</f>
        <v>39.99000168</v>
      </c>
      <c r="D3111" s="6" t="n">
        <f aca="false">1_Data_EDA!J3112</f>
        <v>1</v>
      </c>
      <c r="E3111" s="7" t="n">
        <f aca="false">1_Data_EDA!K3112</f>
        <v>39.99000168</v>
      </c>
      <c r="F3111" s="7" t="n">
        <f aca="false">1_Data_EDA!L3112</f>
        <v>8</v>
      </c>
      <c r="G3111" s="8" t="n">
        <f aca="false">1_Data_EDA!M3112</f>
        <v>0.200000003</v>
      </c>
      <c r="H3111" s="6" t="n">
        <f aca="false">IF(1_Data_EDA!B3112="First Class",1,0)</f>
        <v>0</v>
      </c>
      <c r="I3111" s="6" t="n">
        <f aca="false">IF(1_Data_EDA!B3112="Second Class",1,0)</f>
        <v>1</v>
      </c>
      <c r="J3111" s="6" t="n">
        <f aca="false">IF(1_Data_EDA!B3112="Same Day",1,0)</f>
        <v>0</v>
      </c>
      <c r="K3111" s="6" t="n">
        <f aca="false">IF(1_Data_EDA!C3112="Corporate",1,0)</f>
        <v>0</v>
      </c>
      <c r="L3111" s="6" t="n">
        <f aca="false">IF(1_Data_EDA!C3112="Home Office",1,0)</f>
        <v>0</v>
      </c>
      <c r="M3111" s="6" t="n">
        <f aca="false">IF(1_Data_EDA!D3112="Europe",1,0)</f>
        <v>0</v>
      </c>
      <c r="N3111" s="6" t="n">
        <f aca="false">IF(1_Data_EDA!D3112="LATAM",1,0)</f>
        <v>0</v>
      </c>
      <c r="O3111" s="6" t="n">
        <f aca="false">IF(1_Data_EDA!D3112="Pacific Asia",1,0)</f>
        <v>1</v>
      </c>
      <c r="P3111" s="6" t="n">
        <f aca="false">IF(1_Data_EDA!D3112="USCA",1,0)</f>
        <v>0</v>
      </c>
      <c r="Q3111" s="6" t="n">
        <f aca="false">IF(C3111&gt;MEDIAN(C$5:C$8004),1,0)</f>
        <v>0</v>
      </c>
      <c r="R3111" s="6" t="n">
        <f aca="false">IF(D3111&gt;2,1,0)</f>
        <v>0</v>
      </c>
    </row>
    <row r="3112" customFormat="false" ht="15" hidden="false" customHeight="true" outlineLevel="0" collapsed="false">
      <c r="A3112" s="6" t="n">
        <f aca="false">1_Data_EDA!O3113</f>
        <v>0</v>
      </c>
      <c r="B3112" s="6" t="n">
        <f aca="false">1_Data_EDA!H3113</f>
        <v>4</v>
      </c>
      <c r="C3112" s="7" t="n">
        <f aca="false">1_Data_EDA!I3113</f>
        <v>129.9900055</v>
      </c>
      <c r="D3112" s="6" t="n">
        <f aca="false">1_Data_EDA!J3113</f>
        <v>1</v>
      </c>
      <c r="E3112" s="7" t="n">
        <f aca="false">1_Data_EDA!K3113</f>
        <v>129.9900055</v>
      </c>
      <c r="F3112" s="7" t="n">
        <f aca="false">1_Data_EDA!L3113</f>
        <v>20.79999924</v>
      </c>
      <c r="G3112" s="8" t="n">
        <f aca="false">1_Data_EDA!M3113</f>
        <v>0.159999996</v>
      </c>
      <c r="H3112" s="6" t="n">
        <f aca="false">IF(1_Data_EDA!B3113="First Class",1,0)</f>
        <v>0</v>
      </c>
      <c r="I3112" s="6" t="n">
        <f aca="false">IF(1_Data_EDA!B3113="Second Class",1,0)</f>
        <v>0</v>
      </c>
      <c r="J3112" s="6" t="n">
        <f aca="false">IF(1_Data_EDA!B3113="Same Day",1,0)</f>
        <v>0</v>
      </c>
      <c r="K3112" s="6" t="n">
        <f aca="false">IF(1_Data_EDA!C3113="Corporate",1,0)</f>
        <v>0</v>
      </c>
      <c r="L3112" s="6" t="n">
        <f aca="false">IF(1_Data_EDA!C3113="Home Office",1,0)</f>
        <v>0</v>
      </c>
      <c r="M3112" s="6" t="n">
        <f aca="false">IF(1_Data_EDA!D3113="Europe",1,0)</f>
        <v>1</v>
      </c>
      <c r="N3112" s="6" t="n">
        <f aca="false">IF(1_Data_EDA!D3113="LATAM",1,0)</f>
        <v>0</v>
      </c>
      <c r="O3112" s="6" t="n">
        <f aca="false">IF(1_Data_EDA!D3113="Pacific Asia",1,0)</f>
        <v>0</v>
      </c>
      <c r="P3112" s="6" t="n">
        <f aca="false">IF(1_Data_EDA!D3113="USCA",1,0)</f>
        <v>0</v>
      </c>
      <c r="Q3112" s="6" t="n">
        <f aca="false">IF(C3112&gt;MEDIAN(C$5:C$8004),1,0)</f>
        <v>1</v>
      </c>
      <c r="R3112" s="6" t="n">
        <f aca="false">IF(D3112&gt;2,1,0)</f>
        <v>0</v>
      </c>
    </row>
    <row r="3113" customFormat="false" ht="15" hidden="false" customHeight="true" outlineLevel="0" collapsed="false">
      <c r="A3113" s="6" t="n">
        <f aca="false">1_Data_EDA!O3114</f>
        <v>0</v>
      </c>
      <c r="B3113" s="6" t="n">
        <f aca="false">1_Data_EDA!H3114</f>
        <v>4</v>
      </c>
      <c r="C3113" s="7" t="n">
        <f aca="false">1_Data_EDA!I3114</f>
        <v>11.53999996</v>
      </c>
      <c r="D3113" s="6" t="n">
        <f aca="false">1_Data_EDA!J3114</f>
        <v>1</v>
      </c>
      <c r="E3113" s="7" t="n">
        <f aca="false">1_Data_EDA!K3114</f>
        <v>11.53999996</v>
      </c>
      <c r="F3113" s="7" t="n">
        <f aca="false">1_Data_EDA!L3114</f>
        <v>1.149999976</v>
      </c>
      <c r="G3113" s="8" t="n">
        <f aca="false">1_Data_EDA!M3114</f>
        <v>0.100000001</v>
      </c>
      <c r="H3113" s="6" t="n">
        <f aca="false">IF(1_Data_EDA!B3114="First Class",1,0)</f>
        <v>0</v>
      </c>
      <c r="I3113" s="6" t="n">
        <f aca="false">IF(1_Data_EDA!B3114="Second Class",1,0)</f>
        <v>0</v>
      </c>
      <c r="J3113" s="6" t="n">
        <f aca="false">IF(1_Data_EDA!B3114="Same Day",1,0)</f>
        <v>0</v>
      </c>
      <c r="K3113" s="6" t="n">
        <f aca="false">IF(1_Data_EDA!C3114="Corporate",1,0)</f>
        <v>0</v>
      </c>
      <c r="L3113" s="6" t="n">
        <f aca="false">IF(1_Data_EDA!C3114="Home Office",1,0)</f>
        <v>1</v>
      </c>
      <c r="M3113" s="6" t="n">
        <f aca="false">IF(1_Data_EDA!D3114="Europe",1,0)</f>
        <v>0</v>
      </c>
      <c r="N3113" s="6" t="n">
        <f aca="false">IF(1_Data_EDA!D3114="LATAM",1,0)</f>
        <v>0</v>
      </c>
      <c r="O3113" s="6" t="n">
        <f aca="false">IF(1_Data_EDA!D3114="Pacific Asia",1,0)</f>
        <v>1</v>
      </c>
      <c r="P3113" s="6" t="n">
        <f aca="false">IF(1_Data_EDA!D3114="USCA",1,0)</f>
        <v>0</v>
      </c>
      <c r="Q3113" s="6" t="n">
        <f aca="false">IF(C3113&gt;MEDIAN(C$5:C$8004),1,0)</f>
        <v>0</v>
      </c>
      <c r="R3113" s="6" t="n">
        <f aca="false">IF(D3113&gt;2,1,0)</f>
        <v>0</v>
      </c>
    </row>
    <row r="3114" customFormat="false" ht="15" hidden="false" customHeight="true" outlineLevel="0" collapsed="false">
      <c r="A3114" s="6" t="n">
        <f aca="false">1_Data_EDA!O3115</f>
        <v>1</v>
      </c>
      <c r="B3114" s="6" t="n">
        <f aca="false">1_Data_EDA!H3115</f>
        <v>2</v>
      </c>
      <c r="C3114" s="7" t="n">
        <f aca="false">1_Data_EDA!I3115</f>
        <v>49.97999954</v>
      </c>
      <c r="D3114" s="6" t="n">
        <f aca="false">1_Data_EDA!J3115</f>
        <v>5</v>
      </c>
      <c r="E3114" s="7" t="n">
        <f aca="false">1_Data_EDA!K3115</f>
        <v>249.8999939</v>
      </c>
      <c r="F3114" s="7" t="n">
        <f aca="false">1_Data_EDA!L3115</f>
        <v>12.5</v>
      </c>
      <c r="G3114" s="8" t="n">
        <f aca="false">1_Data_EDA!M3115</f>
        <v>0.050000001</v>
      </c>
      <c r="H3114" s="6" t="n">
        <f aca="false">IF(1_Data_EDA!B3115="First Class",1,0)</f>
        <v>0</v>
      </c>
      <c r="I3114" s="6" t="n">
        <f aca="false">IF(1_Data_EDA!B3115="Second Class",1,0)</f>
        <v>1</v>
      </c>
      <c r="J3114" s="6" t="n">
        <f aca="false">IF(1_Data_EDA!B3115="Same Day",1,0)</f>
        <v>0</v>
      </c>
      <c r="K3114" s="6" t="n">
        <f aca="false">IF(1_Data_EDA!C3115="Corporate",1,0)</f>
        <v>0</v>
      </c>
      <c r="L3114" s="6" t="n">
        <f aca="false">IF(1_Data_EDA!C3115="Home Office",1,0)</f>
        <v>1</v>
      </c>
      <c r="M3114" s="6" t="n">
        <f aca="false">IF(1_Data_EDA!D3115="Europe",1,0)</f>
        <v>0</v>
      </c>
      <c r="N3114" s="6" t="n">
        <f aca="false">IF(1_Data_EDA!D3115="LATAM",1,0)</f>
        <v>0</v>
      </c>
      <c r="O3114" s="6" t="n">
        <f aca="false">IF(1_Data_EDA!D3115="Pacific Asia",1,0)</f>
        <v>1</v>
      </c>
      <c r="P3114" s="6" t="n">
        <f aca="false">IF(1_Data_EDA!D3115="USCA",1,0)</f>
        <v>0</v>
      </c>
      <c r="Q3114" s="6" t="n">
        <f aca="false">IF(C3114&gt;MEDIAN(C$5:C$8004),1,0)</f>
        <v>0</v>
      </c>
      <c r="R3114" s="6" t="n">
        <f aca="false">IF(D3114&gt;2,1,0)</f>
        <v>1</v>
      </c>
    </row>
    <row r="3115" customFormat="false" ht="15" hidden="false" customHeight="true" outlineLevel="0" collapsed="false">
      <c r="A3115" s="6" t="n">
        <f aca="false">1_Data_EDA!O3116</f>
        <v>1</v>
      </c>
      <c r="B3115" s="6" t="n">
        <f aca="false">1_Data_EDA!H3116</f>
        <v>1</v>
      </c>
      <c r="C3115" s="7" t="n">
        <f aca="false">1_Data_EDA!I3116</f>
        <v>299.980011</v>
      </c>
      <c r="D3115" s="6" t="n">
        <f aca="false">1_Data_EDA!J3116</f>
        <v>1</v>
      </c>
      <c r="E3115" s="7" t="n">
        <f aca="false">1_Data_EDA!K3116</f>
        <v>299.980011</v>
      </c>
      <c r="F3115" s="7" t="n">
        <f aca="false">1_Data_EDA!L3116</f>
        <v>45</v>
      </c>
      <c r="G3115" s="8" t="n">
        <f aca="false">1_Data_EDA!M3116</f>
        <v>0.150000006</v>
      </c>
      <c r="H3115" s="6" t="n">
        <f aca="false">IF(1_Data_EDA!B3116="First Class",1,0)</f>
        <v>1</v>
      </c>
      <c r="I3115" s="6" t="n">
        <f aca="false">IF(1_Data_EDA!B3116="Second Class",1,0)</f>
        <v>0</v>
      </c>
      <c r="J3115" s="6" t="n">
        <f aca="false">IF(1_Data_EDA!B3116="Same Day",1,0)</f>
        <v>0</v>
      </c>
      <c r="K3115" s="6" t="n">
        <f aca="false">IF(1_Data_EDA!C3116="Corporate",1,0)</f>
        <v>1</v>
      </c>
      <c r="L3115" s="6" t="n">
        <f aca="false">IF(1_Data_EDA!C3116="Home Office",1,0)</f>
        <v>0</v>
      </c>
      <c r="M3115" s="6" t="n">
        <f aca="false">IF(1_Data_EDA!D3116="Europe",1,0)</f>
        <v>1</v>
      </c>
      <c r="N3115" s="6" t="n">
        <f aca="false">IF(1_Data_EDA!D3116="LATAM",1,0)</f>
        <v>0</v>
      </c>
      <c r="O3115" s="6" t="n">
        <f aca="false">IF(1_Data_EDA!D3116="Pacific Asia",1,0)</f>
        <v>0</v>
      </c>
      <c r="P3115" s="6" t="n">
        <f aca="false">IF(1_Data_EDA!D3116="USCA",1,0)</f>
        <v>0</v>
      </c>
      <c r="Q3115" s="6" t="n">
        <f aca="false">IF(C3115&gt;MEDIAN(C$5:C$8004),1,0)</f>
        <v>1</v>
      </c>
      <c r="R3115" s="6" t="n">
        <f aca="false">IF(D3115&gt;2,1,0)</f>
        <v>0</v>
      </c>
    </row>
    <row r="3116" customFormat="false" ht="15" hidden="false" customHeight="true" outlineLevel="0" collapsed="false">
      <c r="A3116" s="6" t="n">
        <f aca="false">1_Data_EDA!O3117</f>
        <v>1</v>
      </c>
      <c r="B3116" s="6" t="n">
        <f aca="false">1_Data_EDA!H3117</f>
        <v>4</v>
      </c>
      <c r="C3116" s="7" t="n">
        <f aca="false">1_Data_EDA!I3117</f>
        <v>129.9900055</v>
      </c>
      <c r="D3116" s="6" t="n">
        <f aca="false">1_Data_EDA!J3117</f>
        <v>1</v>
      </c>
      <c r="E3116" s="7" t="n">
        <f aca="false">1_Data_EDA!K3117</f>
        <v>129.9900055</v>
      </c>
      <c r="F3116" s="7" t="n">
        <f aca="false">1_Data_EDA!L3117</f>
        <v>16.89999962</v>
      </c>
      <c r="G3116" s="8" t="n">
        <f aca="false">1_Data_EDA!M3117</f>
        <v>0.129999995</v>
      </c>
      <c r="H3116" s="6" t="n">
        <f aca="false">IF(1_Data_EDA!B3117="First Class",1,0)</f>
        <v>0</v>
      </c>
      <c r="I3116" s="6" t="n">
        <f aca="false">IF(1_Data_EDA!B3117="Second Class",1,0)</f>
        <v>0</v>
      </c>
      <c r="J3116" s="6" t="n">
        <f aca="false">IF(1_Data_EDA!B3117="Same Day",1,0)</f>
        <v>0</v>
      </c>
      <c r="K3116" s="6" t="n">
        <f aca="false">IF(1_Data_EDA!C3117="Corporate",1,0)</f>
        <v>1</v>
      </c>
      <c r="L3116" s="6" t="n">
        <f aca="false">IF(1_Data_EDA!C3117="Home Office",1,0)</f>
        <v>0</v>
      </c>
      <c r="M3116" s="6" t="n">
        <f aca="false">IF(1_Data_EDA!D3117="Europe",1,0)</f>
        <v>0</v>
      </c>
      <c r="N3116" s="6" t="n">
        <f aca="false">IF(1_Data_EDA!D3117="LATAM",1,0)</f>
        <v>1</v>
      </c>
      <c r="O3116" s="6" t="n">
        <f aca="false">IF(1_Data_EDA!D3117="Pacific Asia",1,0)</f>
        <v>0</v>
      </c>
      <c r="P3116" s="6" t="n">
        <f aca="false">IF(1_Data_EDA!D3117="USCA",1,0)</f>
        <v>0</v>
      </c>
      <c r="Q3116" s="6" t="n">
        <f aca="false">IF(C3116&gt;MEDIAN(C$5:C$8004),1,0)</f>
        <v>1</v>
      </c>
      <c r="R3116" s="6" t="n">
        <f aca="false">IF(D3116&gt;2,1,0)</f>
        <v>0</v>
      </c>
    </row>
    <row r="3117" customFormat="false" ht="15" hidden="false" customHeight="true" outlineLevel="0" collapsed="false">
      <c r="A3117" s="6" t="n">
        <f aca="false">1_Data_EDA!O3118</f>
        <v>1</v>
      </c>
      <c r="B3117" s="6" t="n">
        <f aca="false">1_Data_EDA!H3118</f>
        <v>1</v>
      </c>
      <c r="C3117" s="7" t="n">
        <f aca="false">1_Data_EDA!I3118</f>
        <v>129.9900055</v>
      </c>
      <c r="D3117" s="6" t="n">
        <f aca="false">1_Data_EDA!J3118</f>
        <v>1</v>
      </c>
      <c r="E3117" s="7" t="n">
        <f aca="false">1_Data_EDA!K3118</f>
        <v>129.9900055</v>
      </c>
      <c r="F3117" s="7" t="n">
        <f aca="false">1_Data_EDA!L3118</f>
        <v>16.89999962</v>
      </c>
      <c r="G3117" s="8" t="n">
        <f aca="false">1_Data_EDA!M3118</f>
        <v>0.129999995</v>
      </c>
      <c r="H3117" s="6" t="n">
        <f aca="false">IF(1_Data_EDA!B3118="First Class",1,0)</f>
        <v>1</v>
      </c>
      <c r="I3117" s="6" t="n">
        <f aca="false">IF(1_Data_EDA!B3118="Second Class",1,0)</f>
        <v>0</v>
      </c>
      <c r="J3117" s="6" t="n">
        <f aca="false">IF(1_Data_EDA!B3118="Same Day",1,0)</f>
        <v>0</v>
      </c>
      <c r="K3117" s="6" t="n">
        <f aca="false">IF(1_Data_EDA!C3118="Corporate",1,0)</f>
        <v>0</v>
      </c>
      <c r="L3117" s="6" t="n">
        <f aca="false">IF(1_Data_EDA!C3118="Home Office",1,0)</f>
        <v>0</v>
      </c>
      <c r="M3117" s="6" t="n">
        <f aca="false">IF(1_Data_EDA!D3118="Europe",1,0)</f>
        <v>0</v>
      </c>
      <c r="N3117" s="6" t="n">
        <f aca="false">IF(1_Data_EDA!D3118="LATAM",1,0)</f>
        <v>0</v>
      </c>
      <c r="O3117" s="6" t="n">
        <f aca="false">IF(1_Data_EDA!D3118="Pacific Asia",1,0)</f>
        <v>0</v>
      </c>
      <c r="P3117" s="6" t="n">
        <f aca="false">IF(1_Data_EDA!D3118="USCA",1,0)</f>
        <v>1</v>
      </c>
      <c r="Q3117" s="6" t="n">
        <f aca="false">IF(C3117&gt;MEDIAN(C$5:C$8004),1,0)</f>
        <v>1</v>
      </c>
      <c r="R3117" s="6" t="n">
        <f aca="false">IF(D3117&gt;2,1,0)</f>
        <v>0</v>
      </c>
    </row>
    <row r="3118" customFormat="false" ht="15" hidden="false" customHeight="true" outlineLevel="0" collapsed="false">
      <c r="A3118" s="6" t="n">
        <f aca="false">1_Data_EDA!O3119</f>
        <v>1</v>
      </c>
      <c r="B3118" s="6" t="n">
        <f aca="false">1_Data_EDA!H3119</f>
        <v>4</v>
      </c>
      <c r="C3118" s="7" t="n">
        <f aca="false">1_Data_EDA!I3119</f>
        <v>129.9900055</v>
      </c>
      <c r="D3118" s="6" t="n">
        <f aca="false">1_Data_EDA!J3119</f>
        <v>1</v>
      </c>
      <c r="E3118" s="7" t="n">
        <f aca="false">1_Data_EDA!K3119</f>
        <v>129.9900055</v>
      </c>
      <c r="F3118" s="7" t="n">
        <f aca="false">1_Data_EDA!L3119</f>
        <v>22.10000038</v>
      </c>
      <c r="G3118" s="8" t="n">
        <f aca="false">1_Data_EDA!M3119</f>
        <v>0.170000002</v>
      </c>
      <c r="H3118" s="6" t="n">
        <f aca="false">IF(1_Data_EDA!B3119="First Class",1,0)</f>
        <v>0</v>
      </c>
      <c r="I3118" s="6" t="n">
        <f aca="false">IF(1_Data_EDA!B3119="Second Class",1,0)</f>
        <v>0</v>
      </c>
      <c r="J3118" s="6" t="n">
        <f aca="false">IF(1_Data_EDA!B3119="Same Day",1,0)</f>
        <v>0</v>
      </c>
      <c r="K3118" s="6" t="n">
        <f aca="false">IF(1_Data_EDA!C3119="Corporate",1,0)</f>
        <v>1</v>
      </c>
      <c r="L3118" s="6" t="n">
        <f aca="false">IF(1_Data_EDA!C3119="Home Office",1,0)</f>
        <v>0</v>
      </c>
      <c r="M3118" s="6" t="n">
        <f aca="false">IF(1_Data_EDA!D3119="Europe",1,0)</f>
        <v>0</v>
      </c>
      <c r="N3118" s="6" t="n">
        <f aca="false">IF(1_Data_EDA!D3119="LATAM",1,0)</f>
        <v>1</v>
      </c>
      <c r="O3118" s="6" t="n">
        <f aca="false">IF(1_Data_EDA!D3119="Pacific Asia",1,0)</f>
        <v>0</v>
      </c>
      <c r="P3118" s="6" t="n">
        <f aca="false">IF(1_Data_EDA!D3119="USCA",1,0)</f>
        <v>0</v>
      </c>
      <c r="Q3118" s="6" t="n">
        <f aca="false">IF(C3118&gt;MEDIAN(C$5:C$8004),1,0)</f>
        <v>1</v>
      </c>
      <c r="R3118" s="6" t="n">
        <f aca="false">IF(D3118&gt;2,1,0)</f>
        <v>0</v>
      </c>
    </row>
    <row r="3119" customFormat="false" ht="15" hidden="false" customHeight="true" outlineLevel="0" collapsed="false">
      <c r="A3119" s="6" t="n">
        <f aca="false">1_Data_EDA!O3120</f>
        <v>1</v>
      </c>
      <c r="B3119" s="6" t="n">
        <f aca="false">1_Data_EDA!H3120</f>
        <v>1</v>
      </c>
      <c r="C3119" s="7" t="n">
        <f aca="false">1_Data_EDA!I3120</f>
        <v>50</v>
      </c>
      <c r="D3119" s="6" t="n">
        <f aca="false">1_Data_EDA!J3120</f>
        <v>2</v>
      </c>
      <c r="E3119" s="7" t="n">
        <f aca="false">1_Data_EDA!K3120</f>
        <v>100</v>
      </c>
      <c r="F3119" s="7" t="n">
        <f aca="false">1_Data_EDA!L3120</f>
        <v>0</v>
      </c>
      <c r="G3119" s="8" t="n">
        <f aca="false">1_Data_EDA!M3120</f>
        <v>0</v>
      </c>
      <c r="H3119" s="6" t="n">
        <f aca="false">IF(1_Data_EDA!B3120="First Class",1,0)</f>
        <v>1</v>
      </c>
      <c r="I3119" s="6" t="n">
        <f aca="false">IF(1_Data_EDA!B3120="Second Class",1,0)</f>
        <v>0</v>
      </c>
      <c r="J3119" s="6" t="n">
        <f aca="false">IF(1_Data_EDA!B3120="Same Day",1,0)</f>
        <v>0</v>
      </c>
      <c r="K3119" s="6" t="n">
        <f aca="false">IF(1_Data_EDA!C3120="Corporate",1,0)</f>
        <v>0</v>
      </c>
      <c r="L3119" s="6" t="n">
        <f aca="false">IF(1_Data_EDA!C3120="Home Office",1,0)</f>
        <v>0</v>
      </c>
      <c r="M3119" s="6" t="n">
        <f aca="false">IF(1_Data_EDA!D3120="Europe",1,0)</f>
        <v>0</v>
      </c>
      <c r="N3119" s="6" t="n">
        <f aca="false">IF(1_Data_EDA!D3120="LATAM",1,0)</f>
        <v>0</v>
      </c>
      <c r="O3119" s="6" t="n">
        <f aca="false">IF(1_Data_EDA!D3120="Pacific Asia",1,0)</f>
        <v>0</v>
      </c>
      <c r="P3119" s="6" t="n">
        <f aca="false">IF(1_Data_EDA!D3120="USCA",1,0)</f>
        <v>1</v>
      </c>
      <c r="Q3119" s="6" t="n">
        <f aca="false">IF(C3119&gt;MEDIAN(C$5:C$8004),1,0)</f>
        <v>0</v>
      </c>
      <c r="R3119" s="6" t="n">
        <f aca="false">IF(D3119&gt;2,1,0)</f>
        <v>0</v>
      </c>
    </row>
    <row r="3120" customFormat="false" ht="15" hidden="false" customHeight="true" outlineLevel="0" collapsed="false">
      <c r="A3120" s="6" t="n">
        <f aca="false">1_Data_EDA!O3121</f>
        <v>1</v>
      </c>
      <c r="B3120" s="6" t="n">
        <f aca="false">1_Data_EDA!H3121</f>
        <v>1</v>
      </c>
      <c r="C3120" s="7" t="n">
        <f aca="false">1_Data_EDA!I3121</f>
        <v>59.99000168</v>
      </c>
      <c r="D3120" s="6" t="n">
        <f aca="false">1_Data_EDA!J3121</f>
        <v>5</v>
      </c>
      <c r="E3120" s="7" t="n">
        <f aca="false">1_Data_EDA!K3121</f>
        <v>299.9500122</v>
      </c>
      <c r="F3120" s="7" t="n">
        <f aca="false">1_Data_EDA!L3121</f>
        <v>6</v>
      </c>
      <c r="G3120" s="8" t="n">
        <f aca="false">1_Data_EDA!M3121</f>
        <v>0.02</v>
      </c>
      <c r="H3120" s="6" t="n">
        <f aca="false">IF(1_Data_EDA!B3121="First Class",1,0)</f>
        <v>1</v>
      </c>
      <c r="I3120" s="6" t="n">
        <f aca="false">IF(1_Data_EDA!B3121="Second Class",1,0)</f>
        <v>0</v>
      </c>
      <c r="J3120" s="6" t="n">
        <f aca="false">IF(1_Data_EDA!B3121="Same Day",1,0)</f>
        <v>0</v>
      </c>
      <c r="K3120" s="6" t="n">
        <f aca="false">IF(1_Data_EDA!C3121="Corporate",1,0)</f>
        <v>0</v>
      </c>
      <c r="L3120" s="6" t="n">
        <f aca="false">IF(1_Data_EDA!C3121="Home Office",1,0)</f>
        <v>1</v>
      </c>
      <c r="M3120" s="6" t="n">
        <f aca="false">IF(1_Data_EDA!D3121="Europe",1,0)</f>
        <v>0</v>
      </c>
      <c r="N3120" s="6" t="n">
        <f aca="false">IF(1_Data_EDA!D3121="LATAM",1,0)</f>
        <v>0</v>
      </c>
      <c r="O3120" s="6" t="n">
        <f aca="false">IF(1_Data_EDA!D3121="Pacific Asia",1,0)</f>
        <v>1</v>
      </c>
      <c r="P3120" s="6" t="n">
        <f aca="false">IF(1_Data_EDA!D3121="USCA",1,0)</f>
        <v>0</v>
      </c>
      <c r="Q3120" s="6" t="n">
        <f aca="false">IF(C3120&gt;MEDIAN(C$5:C$8004),1,0)</f>
        <v>0</v>
      </c>
      <c r="R3120" s="6" t="n">
        <f aca="false">IF(D3120&gt;2,1,0)</f>
        <v>1</v>
      </c>
    </row>
    <row r="3121" customFormat="false" ht="15" hidden="false" customHeight="true" outlineLevel="0" collapsed="false">
      <c r="A3121" s="6" t="n">
        <f aca="false">1_Data_EDA!O3122</f>
        <v>0</v>
      </c>
      <c r="B3121" s="6" t="n">
        <f aca="false">1_Data_EDA!H3122</f>
        <v>4</v>
      </c>
      <c r="C3121" s="7" t="n">
        <f aca="false">1_Data_EDA!I3122</f>
        <v>299.980011</v>
      </c>
      <c r="D3121" s="6" t="n">
        <f aca="false">1_Data_EDA!J3122</f>
        <v>1</v>
      </c>
      <c r="E3121" s="7" t="n">
        <f aca="false">1_Data_EDA!K3122</f>
        <v>299.980011</v>
      </c>
      <c r="F3121" s="7" t="n">
        <f aca="false">1_Data_EDA!L3122</f>
        <v>75</v>
      </c>
      <c r="G3121" s="8" t="n">
        <f aca="false">1_Data_EDA!M3122</f>
        <v>0.25</v>
      </c>
      <c r="H3121" s="6" t="n">
        <f aca="false">IF(1_Data_EDA!B3122="First Class",1,0)</f>
        <v>0</v>
      </c>
      <c r="I3121" s="6" t="n">
        <f aca="false">IF(1_Data_EDA!B3122="Second Class",1,0)</f>
        <v>0</v>
      </c>
      <c r="J3121" s="6" t="n">
        <f aca="false">IF(1_Data_EDA!B3122="Same Day",1,0)</f>
        <v>0</v>
      </c>
      <c r="K3121" s="6" t="n">
        <f aca="false">IF(1_Data_EDA!C3122="Corporate",1,0)</f>
        <v>0</v>
      </c>
      <c r="L3121" s="6" t="n">
        <f aca="false">IF(1_Data_EDA!C3122="Home Office",1,0)</f>
        <v>0</v>
      </c>
      <c r="M3121" s="6" t="n">
        <f aca="false">IF(1_Data_EDA!D3122="Europe",1,0)</f>
        <v>1</v>
      </c>
      <c r="N3121" s="6" t="n">
        <f aca="false">IF(1_Data_EDA!D3122="LATAM",1,0)</f>
        <v>0</v>
      </c>
      <c r="O3121" s="6" t="n">
        <f aca="false">IF(1_Data_EDA!D3122="Pacific Asia",1,0)</f>
        <v>0</v>
      </c>
      <c r="P3121" s="6" t="n">
        <f aca="false">IF(1_Data_EDA!D3122="USCA",1,0)</f>
        <v>0</v>
      </c>
      <c r="Q3121" s="6" t="n">
        <f aca="false">IF(C3121&gt;MEDIAN(C$5:C$8004),1,0)</f>
        <v>1</v>
      </c>
      <c r="R3121" s="6" t="n">
        <f aca="false">IF(D3121&gt;2,1,0)</f>
        <v>0</v>
      </c>
    </row>
    <row r="3122" customFormat="false" ht="15" hidden="false" customHeight="true" outlineLevel="0" collapsed="false">
      <c r="A3122" s="6" t="n">
        <f aca="false">1_Data_EDA!O3123</f>
        <v>0</v>
      </c>
      <c r="B3122" s="6" t="n">
        <f aca="false">1_Data_EDA!H3123</f>
        <v>4</v>
      </c>
      <c r="C3122" s="7" t="n">
        <f aca="false">1_Data_EDA!I3123</f>
        <v>199.9900055</v>
      </c>
      <c r="D3122" s="6" t="n">
        <f aca="false">1_Data_EDA!J3123</f>
        <v>1</v>
      </c>
      <c r="E3122" s="7" t="n">
        <f aca="false">1_Data_EDA!K3123</f>
        <v>199.9900055</v>
      </c>
      <c r="F3122" s="7" t="n">
        <f aca="false">1_Data_EDA!L3123</f>
        <v>14</v>
      </c>
      <c r="G3122" s="8" t="n">
        <f aca="false">1_Data_EDA!M3123</f>
        <v>0.07</v>
      </c>
      <c r="H3122" s="6" t="n">
        <f aca="false">IF(1_Data_EDA!B3123="First Class",1,0)</f>
        <v>0</v>
      </c>
      <c r="I3122" s="6" t="n">
        <f aca="false">IF(1_Data_EDA!B3123="Second Class",1,0)</f>
        <v>0</v>
      </c>
      <c r="J3122" s="6" t="n">
        <f aca="false">IF(1_Data_EDA!B3123="Same Day",1,0)</f>
        <v>0</v>
      </c>
      <c r="K3122" s="6" t="n">
        <f aca="false">IF(1_Data_EDA!C3123="Corporate",1,0)</f>
        <v>1</v>
      </c>
      <c r="L3122" s="6" t="n">
        <f aca="false">IF(1_Data_EDA!C3123="Home Office",1,0)</f>
        <v>0</v>
      </c>
      <c r="M3122" s="6" t="n">
        <f aca="false">IF(1_Data_EDA!D3123="Europe",1,0)</f>
        <v>0</v>
      </c>
      <c r="N3122" s="6" t="n">
        <f aca="false">IF(1_Data_EDA!D3123="LATAM",1,0)</f>
        <v>0</v>
      </c>
      <c r="O3122" s="6" t="n">
        <f aca="false">IF(1_Data_EDA!D3123="Pacific Asia",1,0)</f>
        <v>1</v>
      </c>
      <c r="P3122" s="6" t="n">
        <f aca="false">IF(1_Data_EDA!D3123="USCA",1,0)</f>
        <v>0</v>
      </c>
      <c r="Q3122" s="6" t="n">
        <f aca="false">IF(C3122&gt;MEDIAN(C$5:C$8004),1,0)</f>
        <v>1</v>
      </c>
      <c r="R3122" s="6" t="n">
        <f aca="false">IF(D3122&gt;2,1,0)</f>
        <v>0</v>
      </c>
    </row>
    <row r="3123" customFormat="false" ht="15" hidden="false" customHeight="true" outlineLevel="0" collapsed="false">
      <c r="A3123" s="6" t="n">
        <f aca="false">1_Data_EDA!O3124</f>
        <v>0</v>
      </c>
      <c r="B3123" s="6" t="n">
        <f aca="false">1_Data_EDA!H3124</f>
        <v>4</v>
      </c>
      <c r="C3123" s="7" t="n">
        <f aca="false">1_Data_EDA!I3124</f>
        <v>215.8200073</v>
      </c>
      <c r="D3123" s="6" t="n">
        <f aca="false">1_Data_EDA!J3124</f>
        <v>1</v>
      </c>
      <c r="E3123" s="7" t="n">
        <f aca="false">1_Data_EDA!K3124</f>
        <v>215.8200073</v>
      </c>
      <c r="F3123" s="7" t="n">
        <f aca="false">1_Data_EDA!L3124</f>
        <v>0</v>
      </c>
      <c r="G3123" s="8" t="n">
        <f aca="false">1_Data_EDA!M3124</f>
        <v>0</v>
      </c>
      <c r="H3123" s="6" t="n">
        <f aca="false">IF(1_Data_EDA!B3124="First Class",1,0)</f>
        <v>0</v>
      </c>
      <c r="I3123" s="6" t="n">
        <f aca="false">IF(1_Data_EDA!B3124="Second Class",1,0)</f>
        <v>0</v>
      </c>
      <c r="J3123" s="6" t="n">
        <f aca="false">IF(1_Data_EDA!B3124="Same Day",1,0)</f>
        <v>0</v>
      </c>
      <c r="K3123" s="6" t="n">
        <f aca="false">IF(1_Data_EDA!C3124="Corporate",1,0)</f>
        <v>0</v>
      </c>
      <c r="L3123" s="6" t="n">
        <f aca="false">IF(1_Data_EDA!C3124="Home Office",1,0)</f>
        <v>0</v>
      </c>
      <c r="M3123" s="6" t="n">
        <f aca="false">IF(1_Data_EDA!D3124="Europe",1,0)</f>
        <v>0</v>
      </c>
      <c r="N3123" s="6" t="n">
        <f aca="false">IF(1_Data_EDA!D3124="LATAM",1,0)</f>
        <v>0</v>
      </c>
      <c r="O3123" s="6" t="n">
        <f aca="false">IF(1_Data_EDA!D3124="Pacific Asia",1,0)</f>
        <v>1</v>
      </c>
      <c r="P3123" s="6" t="n">
        <f aca="false">IF(1_Data_EDA!D3124="USCA",1,0)</f>
        <v>0</v>
      </c>
      <c r="Q3123" s="6" t="n">
        <f aca="false">IF(C3123&gt;MEDIAN(C$5:C$8004),1,0)</f>
        <v>1</v>
      </c>
      <c r="R3123" s="6" t="n">
        <f aca="false">IF(D3123&gt;2,1,0)</f>
        <v>0</v>
      </c>
    </row>
    <row r="3124" customFormat="false" ht="15" hidden="false" customHeight="true" outlineLevel="0" collapsed="false">
      <c r="A3124" s="6" t="n">
        <f aca="false">1_Data_EDA!O3125</f>
        <v>1</v>
      </c>
      <c r="B3124" s="6" t="n">
        <f aca="false">1_Data_EDA!H3125</f>
        <v>2</v>
      </c>
      <c r="C3124" s="7" t="n">
        <f aca="false">1_Data_EDA!I3125</f>
        <v>399.980011</v>
      </c>
      <c r="D3124" s="6" t="n">
        <f aca="false">1_Data_EDA!J3125</f>
        <v>1</v>
      </c>
      <c r="E3124" s="7" t="n">
        <f aca="false">1_Data_EDA!K3125</f>
        <v>399.980011</v>
      </c>
      <c r="F3124" s="7" t="n">
        <f aca="false">1_Data_EDA!L3125</f>
        <v>12</v>
      </c>
      <c r="G3124" s="8" t="n">
        <f aca="false">1_Data_EDA!M3125</f>
        <v>0.029999999</v>
      </c>
      <c r="H3124" s="6" t="n">
        <f aca="false">IF(1_Data_EDA!B3125="First Class",1,0)</f>
        <v>0</v>
      </c>
      <c r="I3124" s="6" t="n">
        <f aca="false">IF(1_Data_EDA!B3125="Second Class",1,0)</f>
        <v>1</v>
      </c>
      <c r="J3124" s="6" t="n">
        <f aca="false">IF(1_Data_EDA!B3125="Same Day",1,0)</f>
        <v>0</v>
      </c>
      <c r="K3124" s="6" t="n">
        <f aca="false">IF(1_Data_EDA!C3125="Corporate",1,0)</f>
        <v>0</v>
      </c>
      <c r="L3124" s="6" t="n">
        <f aca="false">IF(1_Data_EDA!C3125="Home Office",1,0)</f>
        <v>0</v>
      </c>
      <c r="M3124" s="6" t="n">
        <f aca="false">IF(1_Data_EDA!D3125="Europe",1,0)</f>
        <v>1</v>
      </c>
      <c r="N3124" s="6" t="n">
        <f aca="false">IF(1_Data_EDA!D3125="LATAM",1,0)</f>
        <v>0</v>
      </c>
      <c r="O3124" s="6" t="n">
        <f aca="false">IF(1_Data_EDA!D3125="Pacific Asia",1,0)</f>
        <v>0</v>
      </c>
      <c r="P3124" s="6" t="n">
        <f aca="false">IF(1_Data_EDA!D3125="USCA",1,0)</f>
        <v>0</v>
      </c>
      <c r="Q3124" s="6" t="n">
        <f aca="false">IF(C3124&gt;MEDIAN(C$5:C$8004),1,0)</f>
        <v>1</v>
      </c>
      <c r="R3124" s="6" t="n">
        <f aca="false">IF(D3124&gt;2,1,0)</f>
        <v>0</v>
      </c>
    </row>
    <row r="3125" customFormat="false" ht="15" hidden="false" customHeight="true" outlineLevel="0" collapsed="false">
      <c r="A3125" s="6" t="n">
        <f aca="false">1_Data_EDA!O3126</f>
        <v>1</v>
      </c>
      <c r="B3125" s="6" t="n">
        <f aca="false">1_Data_EDA!H3126</f>
        <v>1</v>
      </c>
      <c r="C3125" s="7" t="n">
        <f aca="false">1_Data_EDA!I3126</f>
        <v>59.99000168</v>
      </c>
      <c r="D3125" s="6" t="n">
        <f aca="false">1_Data_EDA!J3126</f>
        <v>4</v>
      </c>
      <c r="E3125" s="7" t="n">
        <f aca="false">1_Data_EDA!K3126</f>
        <v>239.9600067</v>
      </c>
      <c r="F3125" s="7" t="n">
        <f aca="false">1_Data_EDA!L3126</f>
        <v>7.199999809</v>
      </c>
      <c r="G3125" s="8" t="n">
        <f aca="false">1_Data_EDA!M3126</f>
        <v>0.029999999</v>
      </c>
      <c r="H3125" s="6" t="n">
        <f aca="false">IF(1_Data_EDA!B3126="First Class",1,0)</f>
        <v>1</v>
      </c>
      <c r="I3125" s="6" t="n">
        <f aca="false">IF(1_Data_EDA!B3126="Second Class",1,0)</f>
        <v>0</v>
      </c>
      <c r="J3125" s="6" t="n">
        <f aca="false">IF(1_Data_EDA!B3126="Same Day",1,0)</f>
        <v>0</v>
      </c>
      <c r="K3125" s="6" t="n">
        <f aca="false">IF(1_Data_EDA!C3126="Corporate",1,0)</f>
        <v>0</v>
      </c>
      <c r="L3125" s="6" t="n">
        <f aca="false">IF(1_Data_EDA!C3126="Home Office",1,0)</f>
        <v>1</v>
      </c>
      <c r="M3125" s="6" t="n">
        <f aca="false">IF(1_Data_EDA!D3126="Europe",1,0)</f>
        <v>0</v>
      </c>
      <c r="N3125" s="6" t="n">
        <f aca="false">IF(1_Data_EDA!D3126="LATAM",1,0)</f>
        <v>1</v>
      </c>
      <c r="O3125" s="6" t="n">
        <f aca="false">IF(1_Data_EDA!D3126="Pacific Asia",1,0)</f>
        <v>0</v>
      </c>
      <c r="P3125" s="6" t="n">
        <f aca="false">IF(1_Data_EDA!D3126="USCA",1,0)</f>
        <v>0</v>
      </c>
      <c r="Q3125" s="6" t="n">
        <f aca="false">IF(C3125&gt;MEDIAN(C$5:C$8004),1,0)</f>
        <v>0</v>
      </c>
      <c r="R3125" s="6" t="n">
        <f aca="false">IF(D3125&gt;2,1,0)</f>
        <v>1</v>
      </c>
    </row>
    <row r="3126" customFormat="false" ht="15" hidden="false" customHeight="true" outlineLevel="0" collapsed="false">
      <c r="A3126" s="6" t="n">
        <f aca="false">1_Data_EDA!O3127</f>
        <v>1</v>
      </c>
      <c r="B3126" s="6" t="n">
        <f aca="false">1_Data_EDA!H3127</f>
        <v>2</v>
      </c>
      <c r="C3126" s="7" t="n">
        <f aca="false">1_Data_EDA!I3127</f>
        <v>129.9900055</v>
      </c>
      <c r="D3126" s="6" t="n">
        <f aca="false">1_Data_EDA!J3127</f>
        <v>1</v>
      </c>
      <c r="E3126" s="7" t="n">
        <f aca="false">1_Data_EDA!K3127</f>
        <v>129.9900055</v>
      </c>
      <c r="F3126" s="7" t="n">
        <f aca="false">1_Data_EDA!L3127</f>
        <v>22.10000038</v>
      </c>
      <c r="G3126" s="8" t="n">
        <f aca="false">1_Data_EDA!M3127</f>
        <v>0.170000002</v>
      </c>
      <c r="H3126" s="6" t="n">
        <f aca="false">IF(1_Data_EDA!B3127="First Class",1,0)</f>
        <v>0</v>
      </c>
      <c r="I3126" s="6" t="n">
        <f aca="false">IF(1_Data_EDA!B3127="Second Class",1,0)</f>
        <v>1</v>
      </c>
      <c r="J3126" s="6" t="n">
        <f aca="false">IF(1_Data_EDA!B3127="Same Day",1,0)</f>
        <v>0</v>
      </c>
      <c r="K3126" s="6" t="n">
        <f aca="false">IF(1_Data_EDA!C3127="Corporate",1,0)</f>
        <v>1</v>
      </c>
      <c r="L3126" s="6" t="n">
        <f aca="false">IF(1_Data_EDA!C3127="Home Office",1,0)</f>
        <v>0</v>
      </c>
      <c r="M3126" s="6" t="n">
        <f aca="false">IF(1_Data_EDA!D3127="Europe",1,0)</f>
        <v>1</v>
      </c>
      <c r="N3126" s="6" t="n">
        <f aca="false">IF(1_Data_EDA!D3127="LATAM",1,0)</f>
        <v>0</v>
      </c>
      <c r="O3126" s="6" t="n">
        <f aca="false">IF(1_Data_EDA!D3127="Pacific Asia",1,0)</f>
        <v>0</v>
      </c>
      <c r="P3126" s="6" t="n">
        <f aca="false">IF(1_Data_EDA!D3127="USCA",1,0)</f>
        <v>0</v>
      </c>
      <c r="Q3126" s="6" t="n">
        <f aca="false">IF(C3126&gt;MEDIAN(C$5:C$8004),1,0)</f>
        <v>1</v>
      </c>
      <c r="R3126" s="6" t="n">
        <f aca="false">IF(D3126&gt;2,1,0)</f>
        <v>0</v>
      </c>
    </row>
    <row r="3127" customFormat="false" ht="15" hidden="false" customHeight="true" outlineLevel="0" collapsed="false">
      <c r="A3127" s="6" t="n">
        <f aca="false">1_Data_EDA!O3128</f>
        <v>0</v>
      </c>
      <c r="B3127" s="6" t="n">
        <f aca="false">1_Data_EDA!H3128</f>
        <v>4</v>
      </c>
      <c r="C3127" s="7" t="n">
        <f aca="false">1_Data_EDA!I3128</f>
        <v>299.980011</v>
      </c>
      <c r="D3127" s="6" t="n">
        <f aca="false">1_Data_EDA!J3128</f>
        <v>1</v>
      </c>
      <c r="E3127" s="7" t="n">
        <f aca="false">1_Data_EDA!K3128</f>
        <v>299.980011</v>
      </c>
      <c r="F3127" s="7" t="n">
        <f aca="false">1_Data_EDA!L3128</f>
        <v>0</v>
      </c>
      <c r="G3127" s="8" t="n">
        <f aca="false">1_Data_EDA!M3128</f>
        <v>0</v>
      </c>
      <c r="H3127" s="6" t="n">
        <f aca="false">IF(1_Data_EDA!B3128="First Class",1,0)</f>
        <v>0</v>
      </c>
      <c r="I3127" s="6" t="n">
        <f aca="false">IF(1_Data_EDA!B3128="Second Class",1,0)</f>
        <v>0</v>
      </c>
      <c r="J3127" s="6" t="n">
        <f aca="false">IF(1_Data_EDA!B3128="Same Day",1,0)</f>
        <v>0</v>
      </c>
      <c r="K3127" s="6" t="n">
        <f aca="false">IF(1_Data_EDA!C3128="Corporate",1,0)</f>
        <v>0</v>
      </c>
      <c r="L3127" s="6" t="n">
        <f aca="false">IF(1_Data_EDA!C3128="Home Office",1,0)</f>
        <v>0</v>
      </c>
      <c r="M3127" s="6" t="n">
        <f aca="false">IF(1_Data_EDA!D3128="Europe",1,0)</f>
        <v>0</v>
      </c>
      <c r="N3127" s="6" t="n">
        <f aca="false">IF(1_Data_EDA!D3128="LATAM",1,0)</f>
        <v>1</v>
      </c>
      <c r="O3127" s="6" t="n">
        <f aca="false">IF(1_Data_EDA!D3128="Pacific Asia",1,0)</f>
        <v>0</v>
      </c>
      <c r="P3127" s="6" t="n">
        <f aca="false">IF(1_Data_EDA!D3128="USCA",1,0)</f>
        <v>0</v>
      </c>
      <c r="Q3127" s="6" t="n">
        <f aca="false">IF(C3127&gt;MEDIAN(C$5:C$8004),1,0)</f>
        <v>1</v>
      </c>
      <c r="R3127" s="6" t="n">
        <f aca="false">IF(D3127&gt;2,1,0)</f>
        <v>0</v>
      </c>
    </row>
    <row r="3128" customFormat="false" ht="15" hidden="false" customHeight="true" outlineLevel="0" collapsed="false">
      <c r="A3128" s="6" t="n">
        <f aca="false">1_Data_EDA!O3129</f>
        <v>0</v>
      </c>
      <c r="B3128" s="6" t="n">
        <f aca="false">1_Data_EDA!H3129</f>
        <v>4</v>
      </c>
      <c r="C3128" s="7" t="n">
        <f aca="false">1_Data_EDA!I3129</f>
        <v>461.480011</v>
      </c>
      <c r="D3128" s="6" t="n">
        <f aca="false">1_Data_EDA!J3129</f>
        <v>1</v>
      </c>
      <c r="E3128" s="7" t="n">
        <f aca="false">1_Data_EDA!K3129</f>
        <v>461.480011</v>
      </c>
      <c r="F3128" s="7" t="n">
        <f aca="false">1_Data_EDA!L3129</f>
        <v>0</v>
      </c>
      <c r="G3128" s="8" t="n">
        <f aca="false">1_Data_EDA!M3129</f>
        <v>0</v>
      </c>
      <c r="H3128" s="6" t="n">
        <f aca="false">IF(1_Data_EDA!B3129="First Class",1,0)</f>
        <v>0</v>
      </c>
      <c r="I3128" s="6" t="n">
        <f aca="false">IF(1_Data_EDA!B3129="Second Class",1,0)</f>
        <v>0</v>
      </c>
      <c r="J3128" s="6" t="n">
        <f aca="false">IF(1_Data_EDA!B3129="Same Day",1,0)</f>
        <v>0</v>
      </c>
      <c r="K3128" s="6" t="n">
        <f aca="false">IF(1_Data_EDA!C3129="Corporate",1,0)</f>
        <v>1</v>
      </c>
      <c r="L3128" s="6" t="n">
        <f aca="false">IF(1_Data_EDA!C3129="Home Office",1,0)</f>
        <v>0</v>
      </c>
      <c r="M3128" s="6" t="n">
        <f aca="false">IF(1_Data_EDA!D3129="Europe",1,0)</f>
        <v>1</v>
      </c>
      <c r="N3128" s="6" t="n">
        <f aca="false">IF(1_Data_EDA!D3129="LATAM",1,0)</f>
        <v>0</v>
      </c>
      <c r="O3128" s="6" t="n">
        <f aca="false">IF(1_Data_EDA!D3129="Pacific Asia",1,0)</f>
        <v>0</v>
      </c>
      <c r="P3128" s="6" t="n">
        <f aca="false">IF(1_Data_EDA!D3129="USCA",1,0)</f>
        <v>0</v>
      </c>
      <c r="Q3128" s="6" t="n">
        <f aca="false">IF(C3128&gt;MEDIAN(C$5:C$8004),1,0)</f>
        <v>1</v>
      </c>
      <c r="R3128" s="6" t="n">
        <f aca="false">IF(D3128&gt;2,1,0)</f>
        <v>0</v>
      </c>
    </row>
    <row r="3129" customFormat="false" ht="15" hidden="false" customHeight="true" outlineLevel="0" collapsed="false">
      <c r="A3129" s="6" t="n">
        <f aca="false">1_Data_EDA!O3130</f>
        <v>1</v>
      </c>
      <c r="B3129" s="6" t="n">
        <f aca="false">1_Data_EDA!H3130</f>
        <v>4</v>
      </c>
      <c r="C3129" s="7" t="n">
        <f aca="false">1_Data_EDA!I3130</f>
        <v>70</v>
      </c>
      <c r="D3129" s="6" t="n">
        <f aca="false">1_Data_EDA!J3130</f>
        <v>1</v>
      </c>
      <c r="E3129" s="7" t="n">
        <f aca="false">1_Data_EDA!K3130</f>
        <v>70</v>
      </c>
      <c r="F3129" s="7" t="n">
        <f aca="false">1_Data_EDA!L3130</f>
        <v>12.60000038</v>
      </c>
      <c r="G3129" s="8" t="n">
        <f aca="false">1_Data_EDA!M3130</f>
        <v>0.180000007</v>
      </c>
      <c r="H3129" s="6" t="n">
        <f aca="false">IF(1_Data_EDA!B3130="First Class",1,0)</f>
        <v>0</v>
      </c>
      <c r="I3129" s="6" t="n">
        <f aca="false">IF(1_Data_EDA!B3130="Second Class",1,0)</f>
        <v>0</v>
      </c>
      <c r="J3129" s="6" t="n">
        <f aca="false">IF(1_Data_EDA!B3130="Same Day",1,0)</f>
        <v>0</v>
      </c>
      <c r="K3129" s="6" t="n">
        <f aca="false">IF(1_Data_EDA!C3130="Corporate",1,0)</f>
        <v>0</v>
      </c>
      <c r="L3129" s="6" t="n">
        <f aca="false">IF(1_Data_EDA!C3130="Home Office",1,0)</f>
        <v>1</v>
      </c>
      <c r="M3129" s="6" t="n">
        <f aca="false">IF(1_Data_EDA!D3130="Europe",1,0)</f>
        <v>1</v>
      </c>
      <c r="N3129" s="6" t="n">
        <f aca="false">IF(1_Data_EDA!D3130="LATAM",1,0)</f>
        <v>0</v>
      </c>
      <c r="O3129" s="6" t="n">
        <f aca="false">IF(1_Data_EDA!D3130="Pacific Asia",1,0)</f>
        <v>0</v>
      </c>
      <c r="P3129" s="6" t="n">
        <f aca="false">IF(1_Data_EDA!D3130="USCA",1,0)</f>
        <v>0</v>
      </c>
      <c r="Q3129" s="6" t="n">
        <f aca="false">IF(C3129&gt;MEDIAN(C$5:C$8004),1,0)</f>
        <v>1</v>
      </c>
      <c r="R3129" s="6" t="n">
        <f aca="false">IF(D3129&gt;2,1,0)</f>
        <v>0</v>
      </c>
    </row>
    <row r="3130" customFormat="false" ht="15" hidden="false" customHeight="true" outlineLevel="0" collapsed="false">
      <c r="A3130" s="6" t="n">
        <f aca="false">1_Data_EDA!O3131</f>
        <v>0</v>
      </c>
      <c r="B3130" s="6" t="n">
        <f aca="false">1_Data_EDA!H3131</f>
        <v>4</v>
      </c>
      <c r="C3130" s="7" t="n">
        <f aca="false">1_Data_EDA!I3131</f>
        <v>59.99000168</v>
      </c>
      <c r="D3130" s="6" t="n">
        <f aca="false">1_Data_EDA!J3131</f>
        <v>3</v>
      </c>
      <c r="E3130" s="7" t="n">
        <f aca="false">1_Data_EDA!K3131</f>
        <v>179.9700012</v>
      </c>
      <c r="F3130" s="7" t="n">
        <f aca="false">1_Data_EDA!L3131</f>
        <v>9</v>
      </c>
      <c r="G3130" s="8" t="n">
        <f aca="false">1_Data_EDA!M3131</f>
        <v>0.050000001</v>
      </c>
      <c r="H3130" s="6" t="n">
        <f aca="false">IF(1_Data_EDA!B3131="First Class",1,0)</f>
        <v>0</v>
      </c>
      <c r="I3130" s="6" t="n">
        <f aca="false">IF(1_Data_EDA!B3131="Second Class",1,0)</f>
        <v>0</v>
      </c>
      <c r="J3130" s="6" t="n">
        <f aca="false">IF(1_Data_EDA!B3131="Same Day",1,0)</f>
        <v>0</v>
      </c>
      <c r="K3130" s="6" t="n">
        <f aca="false">IF(1_Data_EDA!C3131="Corporate",1,0)</f>
        <v>0</v>
      </c>
      <c r="L3130" s="6" t="n">
        <f aca="false">IF(1_Data_EDA!C3131="Home Office",1,0)</f>
        <v>0</v>
      </c>
      <c r="M3130" s="6" t="n">
        <f aca="false">IF(1_Data_EDA!D3131="Europe",1,0)</f>
        <v>1</v>
      </c>
      <c r="N3130" s="6" t="n">
        <f aca="false">IF(1_Data_EDA!D3131="LATAM",1,0)</f>
        <v>0</v>
      </c>
      <c r="O3130" s="6" t="n">
        <f aca="false">IF(1_Data_EDA!D3131="Pacific Asia",1,0)</f>
        <v>0</v>
      </c>
      <c r="P3130" s="6" t="n">
        <f aca="false">IF(1_Data_EDA!D3131="USCA",1,0)</f>
        <v>0</v>
      </c>
      <c r="Q3130" s="6" t="n">
        <f aca="false">IF(C3130&gt;MEDIAN(C$5:C$8004),1,0)</f>
        <v>0</v>
      </c>
      <c r="R3130" s="6" t="n">
        <f aca="false">IF(D3130&gt;2,1,0)</f>
        <v>1</v>
      </c>
    </row>
    <row r="3131" customFormat="false" ht="15" hidden="false" customHeight="true" outlineLevel="0" collapsed="false">
      <c r="A3131" s="6" t="n">
        <f aca="false">1_Data_EDA!O3132</f>
        <v>0</v>
      </c>
      <c r="B3131" s="6" t="n">
        <f aca="false">1_Data_EDA!H3132</f>
        <v>4</v>
      </c>
      <c r="C3131" s="7" t="n">
        <f aca="false">1_Data_EDA!I3132</f>
        <v>399.980011</v>
      </c>
      <c r="D3131" s="6" t="n">
        <f aca="false">1_Data_EDA!J3132</f>
        <v>1</v>
      </c>
      <c r="E3131" s="7" t="n">
        <f aca="false">1_Data_EDA!K3132</f>
        <v>399.980011</v>
      </c>
      <c r="F3131" s="7" t="n">
        <f aca="false">1_Data_EDA!L3132</f>
        <v>0</v>
      </c>
      <c r="G3131" s="8" t="n">
        <f aca="false">1_Data_EDA!M3132</f>
        <v>0</v>
      </c>
      <c r="H3131" s="6" t="n">
        <f aca="false">IF(1_Data_EDA!B3132="First Class",1,0)</f>
        <v>0</v>
      </c>
      <c r="I3131" s="6" t="n">
        <f aca="false">IF(1_Data_EDA!B3132="Second Class",1,0)</f>
        <v>0</v>
      </c>
      <c r="J3131" s="6" t="n">
        <f aca="false">IF(1_Data_EDA!B3132="Same Day",1,0)</f>
        <v>0</v>
      </c>
      <c r="K3131" s="6" t="n">
        <f aca="false">IF(1_Data_EDA!C3132="Corporate",1,0)</f>
        <v>0</v>
      </c>
      <c r="L3131" s="6" t="n">
        <f aca="false">IF(1_Data_EDA!C3132="Home Office",1,0)</f>
        <v>0</v>
      </c>
      <c r="M3131" s="6" t="n">
        <f aca="false">IF(1_Data_EDA!D3132="Europe",1,0)</f>
        <v>0</v>
      </c>
      <c r="N3131" s="6" t="n">
        <f aca="false">IF(1_Data_EDA!D3132="LATAM",1,0)</f>
        <v>0</v>
      </c>
      <c r="O3131" s="6" t="n">
        <f aca="false">IF(1_Data_EDA!D3132="Pacific Asia",1,0)</f>
        <v>0</v>
      </c>
      <c r="P3131" s="6" t="n">
        <f aca="false">IF(1_Data_EDA!D3132="USCA",1,0)</f>
        <v>1</v>
      </c>
      <c r="Q3131" s="6" t="n">
        <f aca="false">IF(C3131&gt;MEDIAN(C$5:C$8004),1,0)</f>
        <v>1</v>
      </c>
      <c r="R3131" s="6" t="n">
        <f aca="false">IF(D3131&gt;2,1,0)</f>
        <v>0</v>
      </c>
    </row>
    <row r="3132" customFormat="false" ht="15" hidden="false" customHeight="true" outlineLevel="0" collapsed="false">
      <c r="A3132" s="6" t="n">
        <f aca="false">1_Data_EDA!O3133</f>
        <v>1</v>
      </c>
      <c r="B3132" s="6" t="n">
        <f aca="false">1_Data_EDA!H3133</f>
        <v>4</v>
      </c>
      <c r="C3132" s="7" t="n">
        <f aca="false">1_Data_EDA!I3133</f>
        <v>15.98999977</v>
      </c>
      <c r="D3132" s="6" t="n">
        <f aca="false">1_Data_EDA!J3133</f>
        <v>1</v>
      </c>
      <c r="E3132" s="7" t="n">
        <f aca="false">1_Data_EDA!K3133</f>
        <v>15.98999977</v>
      </c>
      <c r="F3132" s="7" t="n">
        <f aca="false">1_Data_EDA!L3133</f>
        <v>0</v>
      </c>
      <c r="G3132" s="8" t="n">
        <f aca="false">1_Data_EDA!M3133</f>
        <v>0</v>
      </c>
      <c r="H3132" s="6" t="n">
        <f aca="false">IF(1_Data_EDA!B3133="First Class",1,0)</f>
        <v>0</v>
      </c>
      <c r="I3132" s="6" t="n">
        <f aca="false">IF(1_Data_EDA!B3133="Second Class",1,0)</f>
        <v>0</v>
      </c>
      <c r="J3132" s="6" t="n">
        <f aca="false">IF(1_Data_EDA!B3133="Same Day",1,0)</f>
        <v>0</v>
      </c>
      <c r="K3132" s="6" t="n">
        <f aca="false">IF(1_Data_EDA!C3133="Corporate",1,0)</f>
        <v>0</v>
      </c>
      <c r="L3132" s="6" t="n">
        <f aca="false">IF(1_Data_EDA!C3133="Home Office",1,0)</f>
        <v>0</v>
      </c>
      <c r="M3132" s="6" t="n">
        <f aca="false">IF(1_Data_EDA!D3133="Europe",1,0)</f>
        <v>0</v>
      </c>
      <c r="N3132" s="6" t="n">
        <f aca="false">IF(1_Data_EDA!D3133="LATAM",1,0)</f>
        <v>0</v>
      </c>
      <c r="O3132" s="6" t="n">
        <f aca="false">IF(1_Data_EDA!D3133="Pacific Asia",1,0)</f>
        <v>1</v>
      </c>
      <c r="P3132" s="6" t="n">
        <f aca="false">IF(1_Data_EDA!D3133="USCA",1,0)</f>
        <v>0</v>
      </c>
      <c r="Q3132" s="6" t="n">
        <f aca="false">IF(C3132&gt;MEDIAN(C$5:C$8004),1,0)</f>
        <v>0</v>
      </c>
      <c r="R3132" s="6" t="n">
        <f aca="false">IF(D3132&gt;2,1,0)</f>
        <v>0</v>
      </c>
    </row>
    <row r="3133" customFormat="false" ht="15" hidden="false" customHeight="true" outlineLevel="0" collapsed="false">
      <c r="A3133" s="6" t="n">
        <f aca="false">1_Data_EDA!O3134</f>
        <v>1</v>
      </c>
      <c r="B3133" s="6" t="n">
        <f aca="false">1_Data_EDA!H3134</f>
        <v>1</v>
      </c>
      <c r="C3133" s="7" t="n">
        <f aca="false">1_Data_EDA!I3134</f>
        <v>31.98999977</v>
      </c>
      <c r="D3133" s="6" t="n">
        <f aca="false">1_Data_EDA!J3134</f>
        <v>1</v>
      </c>
      <c r="E3133" s="7" t="n">
        <f aca="false">1_Data_EDA!K3134</f>
        <v>31.98999977</v>
      </c>
      <c r="F3133" s="7" t="n">
        <f aca="false">1_Data_EDA!L3134</f>
        <v>0.319999993</v>
      </c>
      <c r="G3133" s="8" t="n">
        <f aca="false">1_Data_EDA!M3134</f>
        <v>0.01</v>
      </c>
      <c r="H3133" s="6" t="n">
        <f aca="false">IF(1_Data_EDA!B3134="First Class",1,0)</f>
        <v>1</v>
      </c>
      <c r="I3133" s="6" t="n">
        <f aca="false">IF(1_Data_EDA!B3134="Second Class",1,0)</f>
        <v>0</v>
      </c>
      <c r="J3133" s="6" t="n">
        <f aca="false">IF(1_Data_EDA!B3134="Same Day",1,0)</f>
        <v>0</v>
      </c>
      <c r="K3133" s="6" t="n">
        <f aca="false">IF(1_Data_EDA!C3134="Corporate",1,0)</f>
        <v>0</v>
      </c>
      <c r="L3133" s="6" t="n">
        <f aca="false">IF(1_Data_EDA!C3134="Home Office",1,0)</f>
        <v>1</v>
      </c>
      <c r="M3133" s="6" t="n">
        <f aca="false">IF(1_Data_EDA!D3134="Europe",1,0)</f>
        <v>0</v>
      </c>
      <c r="N3133" s="6" t="n">
        <f aca="false">IF(1_Data_EDA!D3134="LATAM",1,0)</f>
        <v>1</v>
      </c>
      <c r="O3133" s="6" t="n">
        <f aca="false">IF(1_Data_EDA!D3134="Pacific Asia",1,0)</f>
        <v>0</v>
      </c>
      <c r="P3133" s="6" t="n">
        <f aca="false">IF(1_Data_EDA!D3134="USCA",1,0)</f>
        <v>0</v>
      </c>
      <c r="Q3133" s="6" t="n">
        <f aca="false">IF(C3133&gt;MEDIAN(C$5:C$8004),1,0)</f>
        <v>0</v>
      </c>
      <c r="R3133" s="6" t="n">
        <f aca="false">IF(D3133&gt;2,1,0)</f>
        <v>0</v>
      </c>
    </row>
    <row r="3134" customFormat="false" ht="15" hidden="false" customHeight="true" outlineLevel="0" collapsed="false">
      <c r="A3134" s="6" t="n">
        <f aca="false">1_Data_EDA!O3135</f>
        <v>1</v>
      </c>
      <c r="B3134" s="6" t="n">
        <f aca="false">1_Data_EDA!H3135</f>
        <v>4</v>
      </c>
      <c r="C3134" s="7" t="n">
        <f aca="false">1_Data_EDA!I3135</f>
        <v>199.9900055</v>
      </c>
      <c r="D3134" s="6" t="n">
        <f aca="false">1_Data_EDA!J3135</f>
        <v>1</v>
      </c>
      <c r="E3134" s="7" t="n">
        <f aca="false">1_Data_EDA!K3135</f>
        <v>199.9900055</v>
      </c>
      <c r="F3134" s="7" t="n">
        <f aca="false">1_Data_EDA!L3135</f>
        <v>10</v>
      </c>
      <c r="G3134" s="8" t="n">
        <f aca="false">1_Data_EDA!M3135</f>
        <v>0.050000001</v>
      </c>
      <c r="H3134" s="6" t="n">
        <f aca="false">IF(1_Data_EDA!B3135="First Class",1,0)</f>
        <v>0</v>
      </c>
      <c r="I3134" s="6" t="n">
        <f aca="false">IF(1_Data_EDA!B3135="Second Class",1,0)</f>
        <v>0</v>
      </c>
      <c r="J3134" s="6" t="n">
        <f aca="false">IF(1_Data_EDA!B3135="Same Day",1,0)</f>
        <v>0</v>
      </c>
      <c r="K3134" s="6" t="n">
        <f aca="false">IF(1_Data_EDA!C3135="Corporate",1,0)</f>
        <v>1</v>
      </c>
      <c r="L3134" s="6" t="n">
        <f aca="false">IF(1_Data_EDA!C3135="Home Office",1,0)</f>
        <v>0</v>
      </c>
      <c r="M3134" s="6" t="n">
        <f aca="false">IF(1_Data_EDA!D3135="Europe",1,0)</f>
        <v>1</v>
      </c>
      <c r="N3134" s="6" t="n">
        <f aca="false">IF(1_Data_EDA!D3135="LATAM",1,0)</f>
        <v>0</v>
      </c>
      <c r="O3134" s="6" t="n">
        <f aca="false">IF(1_Data_EDA!D3135="Pacific Asia",1,0)</f>
        <v>0</v>
      </c>
      <c r="P3134" s="6" t="n">
        <f aca="false">IF(1_Data_EDA!D3135="USCA",1,0)</f>
        <v>0</v>
      </c>
      <c r="Q3134" s="6" t="n">
        <f aca="false">IF(C3134&gt;MEDIAN(C$5:C$8004),1,0)</f>
        <v>1</v>
      </c>
      <c r="R3134" s="6" t="n">
        <f aca="false">IF(D3134&gt;2,1,0)</f>
        <v>0</v>
      </c>
    </row>
    <row r="3135" customFormat="false" ht="15" hidden="false" customHeight="true" outlineLevel="0" collapsed="false">
      <c r="A3135" s="6" t="n">
        <f aca="false">1_Data_EDA!O3136</f>
        <v>0</v>
      </c>
      <c r="B3135" s="6" t="n">
        <f aca="false">1_Data_EDA!H3136</f>
        <v>4</v>
      </c>
      <c r="C3135" s="7" t="n">
        <f aca="false">1_Data_EDA!I3136</f>
        <v>59.99000168</v>
      </c>
      <c r="D3135" s="6" t="n">
        <f aca="false">1_Data_EDA!J3136</f>
        <v>5</v>
      </c>
      <c r="E3135" s="7" t="n">
        <f aca="false">1_Data_EDA!K3136</f>
        <v>299.9500122</v>
      </c>
      <c r="F3135" s="7" t="n">
        <f aca="false">1_Data_EDA!L3136</f>
        <v>21</v>
      </c>
      <c r="G3135" s="8" t="n">
        <f aca="false">1_Data_EDA!M3136</f>
        <v>0.07</v>
      </c>
      <c r="H3135" s="6" t="n">
        <f aca="false">IF(1_Data_EDA!B3136="First Class",1,0)</f>
        <v>0</v>
      </c>
      <c r="I3135" s="6" t="n">
        <f aca="false">IF(1_Data_EDA!B3136="Second Class",1,0)</f>
        <v>0</v>
      </c>
      <c r="J3135" s="6" t="n">
        <f aca="false">IF(1_Data_EDA!B3136="Same Day",1,0)</f>
        <v>0</v>
      </c>
      <c r="K3135" s="6" t="n">
        <f aca="false">IF(1_Data_EDA!C3136="Corporate",1,0)</f>
        <v>0</v>
      </c>
      <c r="L3135" s="6" t="n">
        <f aca="false">IF(1_Data_EDA!C3136="Home Office",1,0)</f>
        <v>0</v>
      </c>
      <c r="M3135" s="6" t="n">
        <f aca="false">IF(1_Data_EDA!D3136="Europe",1,0)</f>
        <v>0</v>
      </c>
      <c r="N3135" s="6" t="n">
        <f aca="false">IF(1_Data_EDA!D3136="LATAM",1,0)</f>
        <v>1</v>
      </c>
      <c r="O3135" s="6" t="n">
        <f aca="false">IF(1_Data_EDA!D3136="Pacific Asia",1,0)</f>
        <v>0</v>
      </c>
      <c r="P3135" s="6" t="n">
        <f aca="false">IF(1_Data_EDA!D3136="USCA",1,0)</f>
        <v>0</v>
      </c>
      <c r="Q3135" s="6" t="n">
        <f aca="false">IF(C3135&gt;MEDIAN(C$5:C$8004),1,0)</f>
        <v>0</v>
      </c>
      <c r="R3135" s="6" t="n">
        <f aca="false">IF(D3135&gt;2,1,0)</f>
        <v>1</v>
      </c>
    </row>
    <row r="3136" customFormat="false" ht="15" hidden="false" customHeight="true" outlineLevel="0" collapsed="false">
      <c r="A3136" s="6" t="n">
        <f aca="false">1_Data_EDA!O3137</f>
        <v>0</v>
      </c>
      <c r="B3136" s="6" t="n">
        <f aca="false">1_Data_EDA!H3137</f>
        <v>4</v>
      </c>
      <c r="C3136" s="7" t="n">
        <f aca="false">1_Data_EDA!I3137</f>
        <v>299.980011</v>
      </c>
      <c r="D3136" s="6" t="n">
        <f aca="false">1_Data_EDA!J3137</f>
        <v>1</v>
      </c>
      <c r="E3136" s="7" t="n">
        <f aca="false">1_Data_EDA!K3137</f>
        <v>299.980011</v>
      </c>
      <c r="F3136" s="7" t="n">
        <f aca="false">1_Data_EDA!L3137</f>
        <v>6</v>
      </c>
      <c r="G3136" s="8" t="n">
        <f aca="false">1_Data_EDA!M3137</f>
        <v>0.02</v>
      </c>
      <c r="H3136" s="6" t="n">
        <f aca="false">IF(1_Data_EDA!B3137="First Class",1,0)</f>
        <v>0</v>
      </c>
      <c r="I3136" s="6" t="n">
        <f aca="false">IF(1_Data_EDA!B3137="Second Class",1,0)</f>
        <v>0</v>
      </c>
      <c r="J3136" s="6" t="n">
        <f aca="false">IF(1_Data_EDA!B3137="Same Day",1,0)</f>
        <v>0</v>
      </c>
      <c r="K3136" s="6" t="n">
        <f aca="false">IF(1_Data_EDA!C3137="Corporate",1,0)</f>
        <v>1</v>
      </c>
      <c r="L3136" s="6" t="n">
        <f aca="false">IF(1_Data_EDA!C3137="Home Office",1,0)</f>
        <v>0</v>
      </c>
      <c r="M3136" s="6" t="n">
        <f aca="false">IF(1_Data_EDA!D3137="Europe",1,0)</f>
        <v>0</v>
      </c>
      <c r="N3136" s="6" t="n">
        <f aca="false">IF(1_Data_EDA!D3137="LATAM",1,0)</f>
        <v>0</v>
      </c>
      <c r="O3136" s="6" t="n">
        <f aca="false">IF(1_Data_EDA!D3137="Pacific Asia",1,0)</f>
        <v>1</v>
      </c>
      <c r="P3136" s="6" t="n">
        <f aca="false">IF(1_Data_EDA!D3137="USCA",1,0)</f>
        <v>0</v>
      </c>
      <c r="Q3136" s="6" t="n">
        <f aca="false">IF(C3136&gt;MEDIAN(C$5:C$8004),1,0)</f>
        <v>1</v>
      </c>
      <c r="R3136" s="6" t="n">
        <f aca="false">IF(D3136&gt;2,1,0)</f>
        <v>0</v>
      </c>
    </row>
    <row r="3137" customFormat="false" ht="15" hidden="false" customHeight="true" outlineLevel="0" collapsed="false">
      <c r="A3137" s="6" t="n">
        <f aca="false">1_Data_EDA!O3138</f>
        <v>0</v>
      </c>
      <c r="B3137" s="6" t="n">
        <f aca="false">1_Data_EDA!H3138</f>
        <v>4</v>
      </c>
      <c r="C3137" s="7" t="n">
        <f aca="false">1_Data_EDA!I3138</f>
        <v>50</v>
      </c>
      <c r="D3137" s="6" t="n">
        <f aca="false">1_Data_EDA!J3138</f>
        <v>3</v>
      </c>
      <c r="E3137" s="7" t="n">
        <f aca="false">1_Data_EDA!K3138</f>
        <v>150</v>
      </c>
      <c r="F3137" s="7" t="n">
        <f aca="false">1_Data_EDA!L3138</f>
        <v>4.5</v>
      </c>
      <c r="G3137" s="8" t="n">
        <f aca="false">1_Data_EDA!M3138</f>
        <v>0.029999999</v>
      </c>
      <c r="H3137" s="6" t="n">
        <f aca="false">IF(1_Data_EDA!B3138="First Class",1,0)</f>
        <v>0</v>
      </c>
      <c r="I3137" s="6" t="n">
        <f aca="false">IF(1_Data_EDA!B3138="Second Class",1,0)</f>
        <v>0</v>
      </c>
      <c r="J3137" s="6" t="n">
        <f aca="false">IF(1_Data_EDA!B3138="Same Day",1,0)</f>
        <v>0</v>
      </c>
      <c r="K3137" s="6" t="n">
        <f aca="false">IF(1_Data_EDA!C3138="Corporate",1,0)</f>
        <v>0</v>
      </c>
      <c r="L3137" s="6" t="n">
        <f aca="false">IF(1_Data_EDA!C3138="Home Office",1,0)</f>
        <v>0</v>
      </c>
      <c r="M3137" s="6" t="n">
        <f aca="false">IF(1_Data_EDA!D3138="Europe",1,0)</f>
        <v>0</v>
      </c>
      <c r="N3137" s="6" t="n">
        <f aca="false">IF(1_Data_EDA!D3138="LATAM",1,0)</f>
        <v>0</v>
      </c>
      <c r="O3137" s="6" t="n">
        <f aca="false">IF(1_Data_EDA!D3138="Pacific Asia",1,0)</f>
        <v>1</v>
      </c>
      <c r="P3137" s="6" t="n">
        <f aca="false">IF(1_Data_EDA!D3138="USCA",1,0)</f>
        <v>0</v>
      </c>
      <c r="Q3137" s="6" t="n">
        <f aca="false">IF(C3137&gt;MEDIAN(C$5:C$8004),1,0)</f>
        <v>0</v>
      </c>
      <c r="R3137" s="6" t="n">
        <f aca="false">IF(D3137&gt;2,1,0)</f>
        <v>1</v>
      </c>
    </row>
    <row r="3138" customFormat="false" ht="15" hidden="false" customHeight="true" outlineLevel="0" collapsed="false">
      <c r="A3138" s="6" t="n">
        <f aca="false">1_Data_EDA!O3139</f>
        <v>0</v>
      </c>
      <c r="B3138" s="6" t="n">
        <f aca="false">1_Data_EDA!H3139</f>
        <v>4</v>
      </c>
      <c r="C3138" s="7" t="n">
        <f aca="false">1_Data_EDA!I3139</f>
        <v>70</v>
      </c>
      <c r="D3138" s="6" t="n">
        <f aca="false">1_Data_EDA!J3139</f>
        <v>4</v>
      </c>
      <c r="E3138" s="7" t="n">
        <f aca="false">1_Data_EDA!K3139</f>
        <v>280</v>
      </c>
      <c r="F3138" s="7" t="n">
        <f aca="false">1_Data_EDA!L3139</f>
        <v>14</v>
      </c>
      <c r="G3138" s="8" t="n">
        <f aca="false">1_Data_EDA!M3139</f>
        <v>0.050000001</v>
      </c>
      <c r="H3138" s="6" t="n">
        <f aca="false">IF(1_Data_EDA!B3139="First Class",1,0)</f>
        <v>0</v>
      </c>
      <c r="I3138" s="6" t="n">
        <f aca="false">IF(1_Data_EDA!B3139="Second Class",1,0)</f>
        <v>0</v>
      </c>
      <c r="J3138" s="6" t="n">
        <f aca="false">IF(1_Data_EDA!B3139="Same Day",1,0)</f>
        <v>0</v>
      </c>
      <c r="K3138" s="6" t="n">
        <f aca="false">IF(1_Data_EDA!C3139="Corporate",1,0)</f>
        <v>0</v>
      </c>
      <c r="L3138" s="6" t="n">
        <f aca="false">IF(1_Data_EDA!C3139="Home Office",1,0)</f>
        <v>0</v>
      </c>
      <c r="M3138" s="6" t="n">
        <f aca="false">IF(1_Data_EDA!D3139="Europe",1,0)</f>
        <v>0</v>
      </c>
      <c r="N3138" s="6" t="n">
        <f aca="false">IF(1_Data_EDA!D3139="LATAM",1,0)</f>
        <v>0</v>
      </c>
      <c r="O3138" s="6" t="n">
        <f aca="false">IF(1_Data_EDA!D3139="Pacific Asia",1,0)</f>
        <v>0</v>
      </c>
      <c r="P3138" s="6" t="n">
        <f aca="false">IF(1_Data_EDA!D3139="USCA",1,0)</f>
        <v>1</v>
      </c>
      <c r="Q3138" s="6" t="n">
        <f aca="false">IF(C3138&gt;MEDIAN(C$5:C$8004),1,0)</f>
        <v>1</v>
      </c>
      <c r="R3138" s="6" t="n">
        <f aca="false">IF(D3138&gt;2,1,0)</f>
        <v>1</v>
      </c>
    </row>
    <row r="3139" customFormat="false" ht="15" hidden="false" customHeight="true" outlineLevel="0" collapsed="false">
      <c r="A3139" s="6" t="n">
        <f aca="false">1_Data_EDA!O3140</f>
        <v>0</v>
      </c>
      <c r="B3139" s="6" t="n">
        <f aca="false">1_Data_EDA!H3140</f>
        <v>4</v>
      </c>
      <c r="C3139" s="7" t="n">
        <f aca="false">1_Data_EDA!I3140</f>
        <v>129.9900055</v>
      </c>
      <c r="D3139" s="6" t="n">
        <f aca="false">1_Data_EDA!J3140</f>
        <v>1</v>
      </c>
      <c r="E3139" s="7" t="n">
        <f aca="false">1_Data_EDA!K3140</f>
        <v>129.9900055</v>
      </c>
      <c r="F3139" s="7" t="n">
        <f aca="false">1_Data_EDA!L3140</f>
        <v>11.69999981</v>
      </c>
      <c r="G3139" s="8" t="n">
        <f aca="false">1_Data_EDA!M3140</f>
        <v>0.090000004</v>
      </c>
      <c r="H3139" s="6" t="n">
        <f aca="false">IF(1_Data_EDA!B3140="First Class",1,0)</f>
        <v>0</v>
      </c>
      <c r="I3139" s="6" t="n">
        <f aca="false">IF(1_Data_EDA!B3140="Second Class",1,0)</f>
        <v>0</v>
      </c>
      <c r="J3139" s="6" t="n">
        <f aca="false">IF(1_Data_EDA!B3140="Same Day",1,0)</f>
        <v>0</v>
      </c>
      <c r="K3139" s="6" t="n">
        <f aca="false">IF(1_Data_EDA!C3140="Corporate",1,0)</f>
        <v>0</v>
      </c>
      <c r="L3139" s="6" t="n">
        <f aca="false">IF(1_Data_EDA!C3140="Home Office",1,0)</f>
        <v>0</v>
      </c>
      <c r="M3139" s="6" t="n">
        <f aca="false">IF(1_Data_EDA!D3140="Europe",1,0)</f>
        <v>0</v>
      </c>
      <c r="N3139" s="6" t="n">
        <f aca="false">IF(1_Data_EDA!D3140="LATAM",1,0)</f>
        <v>0</v>
      </c>
      <c r="O3139" s="6" t="n">
        <f aca="false">IF(1_Data_EDA!D3140="Pacific Asia",1,0)</f>
        <v>0</v>
      </c>
      <c r="P3139" s="6" t="n">
        <f aca="false">IF(1_Data_EDA!D3140="USCA",1,0)</f>
        <v>0</v>
      </c>
      <c r="Q3139" s="6" t="n">
        <f aca="false">IF(C3139&gt;MEDIAN(C$5:C$8004),1,0)</f>
        <v>1</v>
      </c>
      <c r="R3139" s="6" t="n">
        <f aca="false">IF(D3139&gt;2,1,0)</f>
        <v>0</v>
      </c>
    </row>
    <row r="3140" customFormat="false" ht="15" hidden="false" customHeight="true" outlineLevel="0" collapsed="false">
      <c r="A3140" s="6" t="n">
        <f aca="false">1_Data_EDA!O3141</f>
        <v>1</v>
      </c>
      <c r="B3140" s="6" t="n">
        <f aca="false">1_Data_EDA!H3141</f>
        <v>2</v>
      </c>
      <c r="C3140" s="7" t="n">
        <f aca="false">1_Data_EDA!I3141</f>
        <v>129.9900055</v>
      </c>
      <c r="D3140" s="6" t="n">
        <f aca="false">1_Data_EDA!J3141</f>
        <v>1</v>
      </c>
      <c r="E3140" s="7" t="n">
        <f aca="false">1_Data_EDA!K3141</f>
        <v>129.9900055</v>
      </c>
      <c r="F3140" s="7" t="n">
        <f aca="false">1_Data_EDA!L3141</f>
        <v>0</v>
      </c>
      <c r="G3140" s="8" t="n">
        <f aca="false">1_Data_EDA!M3141</f>
        <v>0</v>
      </c>
      <c r="H3140" s="6" t="n">
        <f aca="false">IF(1_Data_EDA!B3141="First Class",1,0)</f>
        <v>0</v>
      </c>
      <c r="I3140" s="6" t="n">
        <f aca="false">IF(1_Data_EDA!B3141="Second Class",1,0)</f>
        <v>1</v>
      </c>
      <c r="J3140" s="6" t="n">
        <f aca="false">IF(1_Data_EDA!B3141="Same Day",1,0)</f>
        <v>0</v>
      </c>
      <c r="K3140" s="6" t="n">
        <f aca="false">IF(1_Data_EDA!C3141="Corporate",1,0)</f>
        <v>0</v>
      </c>
      <c r="L3140" s="6" t="n">
        <f aca="false">IF(1_Data_EDA!C3141="Home Office",1,0)</f>
        <v>0</v>
      </c>
      <c r="M3140" s="6" t="n">
        <f aca="false">IF(1_Data_EDA!D3141="Europe",1,0)</f>
        <v>0</v>
      </c>
      <c r="N3140" s="6" t="n">
        <f aca="false">IF(1_Data_EDA!D3141="LATAM",1,0)</f>
        <v>0</v>
      </c>
      <c r="O3140" s="6" t="n">
        <f aca="false">IF(1_Data_EDA!D3141="Pacific Asia",1,0)</f>
        <v>0</v>
      </c>
      <c r="P3140" s="6" t="n">
        <f aca="false">IF(1_Data_EDA!D3141="USCA",1,0)</f>
        <v>1</v>
      </c>
      <c r="Q3140" s="6" t="n">
        <f aca="false">IF(C3140&gt;MEDIAN(C$5:C$8004),1,0)</f>
        <v>1</v>
      </c>
      <c r="R3140" s="6" t="n">
        <f aca="false">IF(D3140&gt;2,1,0)</f>
        <v>0</v>
      </c>
    </row>
    <row r="3141" customFormat="false" ht="15" hidden="false" customHeight="true" outlineLevel="0" collapsed="false">
      <c r="A3141" s="6" t="n">
        <f aca="false">1_Data_EDA!O3142</f>
        <v>1</v>
      </c>
      <c r="B3141" s="6" t="n">
        <f aca="false">1_Data_EDA!H3142</f>
        <v>2</v>
      </c>
      <c r="C3141" s="7" t="n">
        <f aca="false">1_Data_EDA!I3142</f>
        <v>39.99000168</v>
      </c>
      <c r="D3141" s="6" t="n">
        <f aca="false">1_Data_EDA!J3142</f>
        <v>5</v>
      </c>
      <c r="E3141" s="7" t="n">
        <f aca="false">1_Data_EDA!K3142</f>
        <v>199.9499969</v>
      </c>
      <c r="F3141" s="7" t="n">
        <f aca="false">1_Data_EDA!L3142</f>
        <v>6</v>
      </c>
      <c r="G3141" s="8" t="n">
        <f aca="false">1_Data_EDA!M3142</f>
        <v>0.029999999</v>
      </c>
      <c r="H3141" s="6" t="n">
        <f aca="false">IF(1_Data_EDA!B3142="First Class",1,0)</f>
        <v>0</v>
      </c>
      <c r="I3141" s="6" t="n">
        <f aca="false">IF(1_Data_EDA!B3142="Second Class",1,0)</f>
        <v>1</v>
      </c>
      <c r="J3141" s="6" t="n">
        <f aca="false">IF(1_Data_EDA!B3142="Same Day",1,0)</f>
        <v>0</v>
      </c>
      <c r="K3141" s="6" t="n">
        <f aca="false">IF(1_Data_EDA!C3142="Corporate",1,0)</f>
        <v>1</v>
      </c>
      <c r="L3141" s="6" t="n">
        <f aca="false">IF(1_Data_EDA!C3142="Home Office",1,0)</f>
        <v>0</v>
      </c>
      <c r="M3141" s="6" t="n">
        <f aca="false">IF(1_Data_EDA!D3142="Europe",1,0)</f>
        <v>0</v>
      </c>
      <c r="N3141" s="6" t="n">
        <f aca="false">IF(1_Data_EDA!D3142="LATAM",1,0)</f>
        <v>0</v>
      </c>
      <c r="O3141" s="6" t="n">
        <f aca="false">IF(1_Data_EDA!D3142="Pacific Asia",1,0)</f>
        <v>0</v>
      </c>
      <c r="P3141" s="6" t="n">
        <f aca="false">IF(1_Data_EDA!D3142="USCA",1,0)</f>
        <v>1</v>
      </c>
      <c r="Q3141" s="6" t="n">
        <f aca="false">IF(C3141&gt;MEDIAN(C$5:C$8004),1,0)</f>
        <v>0</v>
      </c>
      <c r="R3141" s="6" t="n">
        <f aca="false">IF(D3141&gt;2,1,0)</f>
        <v>1</v>
      </c>
    </row>
    <row r="3142" customFormat="false" ht="15" hidden="false" customHeight="true" outlineLevel="0" collapsed="false">
      <c r="A3142" s="6" t="n">
        <f aca="false">1_Data_EDA!O3143</f>
        <v>0</v>
      </c>
      <c r="B3142" s="6" t="n">
        <f aca="false">1_Data_EDA!H3143</f>
        <v>4</v>
      </c>
      <c r="C3142" s="7" t="n">
        <f aca="false">1_Data_EDA!I3143</f>
        <v>50</v>
      </c>
      <c r="D3142" s="6" t="n">
        <f aca="false">1_Data_EDA!J3143</f>
        <v>2</v>
      </c>
      <c r="E3142" s="7" t="n">
        <f aca="false">1_Data_EDA!K3143</f>
        <v>100</v>
      </c>
      <c r="F3142" s="7" t="n">
        <f aca="false">1_Data_EDA!L3143</f>
        <v>2</v>
      </c>
      <c r="G3142" s="8" t="n">
        <f aca="false">1_Data_EDA!M3143</f>
        <v>0.02</v>
      </c>
      <c r="H3142" s="6" t="n">
        <f aca="false">IF(1_Data_EDA!B3143="First Class",1,0)</f>
        <v>0</v>
      </c>
      <c r="I3142" s="6" t="n">
        <f aca="false">IF(1_Data_EDA!B3143="Second Class",1,0)</f>
        <v>0</v>
      </c>
      <c r="J3142" s="6" t="n">
        <f aca="false">IF(1_Data_EDA!B3143="Same Day",1,0)</f>
        <v>0</v>
      </c>
      <c r="K3142" s="6" t="n">
        <f aca="false">IF(1_Data_EDA!C3143="Corporate",1,0)</f>
        <v>1</v>
      </c>
      <c r="L3142" s="6" t="n">
        <f aca="false">IF(1_Data_EDA!C3143="Home Office",1,0)</f>
        <v>0</v>
      </c>
      <c r="M3142" s="6" t="n">
        <f aca="false">IF(1_Data_EDA!D3143="Europe",1,0)</f>
        <v>1</v>
      </c>
      <c r="N3142" s="6" t="n">
        <f aca="false">IF(1_Data_EDA!D3143="LATAM",1,0)</f>
        <v>0</v>
      </c>
      <c r="O3142" s="6" t="n">
        <f aca="false">IF(1_Data_EDA!D3143="Pacific Asia",1,0)</f>
        <v>0</v>
      </c>
      <c r="P3142" s="6" t="n">
        <f aca="false">IF(1_Data_EDA!D3143="USCA",1,0)</f>
        <v>0</v>
      </c>
      <c r="Q3142" s="6" t="n">
        <f aca="false">IF(C3142&gt;MEDIAN(C$5:C$8004),1,0)</f>
        <v>0</v>
      </c>
      <c r="R3142" s="6" t="n">
        <f aca="false">IF(D3142&gt;2,1,0)</f>
        <v>0</v>
      </c>
    </row>
    <row r="3143" customFormat="false" ht="15" hidden="false" customHeight="true" outlineLevel="0" collapsed="false">
      <c r="A3143" s="6" t="n">
        <f aca="false">1_Data_EDA!O3144</f>
        <v>0</v>
      </c>
      <c r="B3143" s="6" t="n">
        <f aca="false">1_Data_EDA!H3144</f>
        <v>2</v>
      </c>
      <c r="C3143" s="7" t="n">
        <f aca="false">1_Data_EDA!I3144</f>
        <v>59.99000168</v>
      </c>
      <c r="D3143" s="6" t="n">
        <f aca="false">1_Data_EDA!J3144</f>
        <v>4</v>
      </c>
      <c r="E3143" s="7" t="n">
        <f aca="false">1_Data_EDA!K3144</f>
        <v>239.9600067</v>
      </c>
      <c r="F3143" s="7" t="n">
        <f aca="false">1_Data_EDA!L3144</f>
        <v>16.79999924</v>
      </c>
      <c r="G3143" s="8" t="n">
        <f aca="false">1_Data_EDA!M3144</f>
        <v>0.07</v>
      </c>
      <c r="H3143" s="6" t="n">
        <f aca="false">IF(1_Data_EDA!B3144="First Class",1,0)</f>
        <v>0</v>
      </c>
      <c r="I3143" s="6" t="n">
        <f aca="false">IF(1_Data_EDA!B3144="Second Class",1,0)</f>
        <v>1</v>
      </c>
      <c r="J3143" s="6" t="n">
        <f aca="false">IF(1_Data_EDA!B3144="Same Day",1,0)</f>
        <v>0</v>
      </c>
      <c r="K3143" s="6" t="n">
        <f aca="false">IF(1_Data_EDA!C3144="Corporate",1,0)</f>
        <v>0</v>
      </c>
      <c r="L3143" s="6" t="n">
        <f aca="false">IF(1_Data_EDA!C3144="Home Office",1,0)</f>
        <v>0</v>
      </c>
      <c r="M3143" s="6" t="n">
        <f aca="false">IF(1_Data_EDA!D3144="Europe",1,0)</f>
        <v>0</v>
      </c>
      <c r="N3143" s="6" t="n">
        <f aca="false">IF(1_Data_EDA!D3144="LATAM",1,0)</f>
        <v>0</v>
      </c>
      <c r="O3143" s="6" t="n">
        <f aca="false">IF(1_Data_EDA!D3144="Pacific Asia",1,0)</f>
        <v>1</v>
      </c>
      <c r="P3143" s="6" t="n">
        <f aca="false">IF(1_Data_EDA!D3144="USCA",1,0)</f>
        <v>0</v>
      </c>
      <c r="Q3143" s="6" t="n">
        <f aca="false">IF(C3143&gt;MEDIAN(C$5:C$8004),1,0)</f>
        <v>0</v>
      </c>
      <c r="R3143" s="6" t="n">
        <f aca="false">IF(D3143&gt;2,1,0)</f>
        <v>1</v>
      </c>
    </row>
    <row r="3144" customFormat="false" ht="15" hidden="false" customHeight="true" outlineLevel="0" collapsed="false">
      <c r="A3144" s="6" t="n">
        <f aca="false">1_Data_EDA!O3145</f>
        <v>0</v>
      </c>
      <c r="B3144" s="6" t="n">
        <f aca="false">1_Data_EDA!H3145</f>
        <v>4</v>
      </c>
      <c r="C3144" s="7" t="n">
        <f aca="false">1_Data_EDA!I3145</f>
        <v>129.9900055</v>
      </c>
      <c r="D3144" s="6" t="n">
        <f aca="false">1_Data_EDA!J3145</f>
        <v>1</v>
      </c>
      <c r="E3144" s="7" t="n">
        <f aca="false">1_Data_EDA!K3145</f>
        <v>129.9900055</v>
      </c>
      <c r="F3144" s="7" t="n">
        <f aca="false">1_Data_EDA!L3145</f>
        <v>7.150000095</v>
      </c>
      <c r="G3144" s="8" t="n">
        <f aca="false">1_Data_EDA!M3145</f>
        <v>0.059999999</v>
      </c>
      <c r="H3144" s="6" t="n">
        <f aca="false">IF(1_Data_EDA!B3145="First Class",1,0)</f>
        <v>0</v>
      </c>
      <c r="I3144" s="6" t="n">
        <f aca="false">IF(1_Data_EDA!B3145="Second Class",1,0)</f>
        <v>0</v>
      </c>
      <c r="J3144" s="6" t="n">
        <f aca="false">IF(1_Data_EDA!B3145="Same Day",1,0)</f>
        <v>0</v>
      </c>
      <c r="K3144" s="6" t="n">
        <f aca="false">IF(1_Data_EDA!C3145="Corporate",1,0)</f>
        <v>1</v>
      </c>
      <c r="L3144" s="6" t="n">
        <f aca="false">IF(1_Data_EDA!C3145="Home Office",1,0)</f>
        <v>0</v>
      </c>
      <c r="M3144" s="6" t="n">
        <f aca="false">IF(1_Data_EDA!D3145="Europe",1,0)</f>
        <v>1</v>
      </c>
      <c r="N3144" s="6" t="n">
        <f aca="false">IF(1_Data_EDA!D3145="LATAM",1,0)</f>
        <v>0</v>
      </c>
      <c r="O3144" s="6" t="n">
        <f aca="false">IF(1_Data_EDA!D3145="Pacific Asia",1,0)</f>
        <v>0</v>
      </c>
      <c r="P3144" s="6" t="n">
        <f aca="false">IF(1_Data_EDA!D3145="USCA",1,0)</f>
        <v>0</v>
      </c>
      <c r="Q3144" s="6" t="n">
        <f aca="false">IF(C3144&gt;MEDIAN(C$5:C$8004),1,0)</f>
        <v>1</v>
      </c>
      <c r="R3144" s="6" t="n">
        <f aca="false">IF(D3144&gt;2,1,0)</f>
        <v>0</v>
      </c>
    </row>
    <row r="3145" customFormat="false" ht="15" hidden="false" customHeight="true" outlineLevel="0" collapsed="false">
      <c r="A3145" s="6" t="n">
        <f aca="false">1_Data_EDA!O3146</f>
        <v>0</v>
      </c>
      <c r="B3145" s="6" t="n">
        <f aca="false">1_Data_EDA!H3146</f>
        <v>2</v>
      </c>
      <c r="C3145" s="7" t="n">
        <f aca="false">1_Data_EDA!I3146</f>
        <v>129.9900055</v>
      </c>
      <c r="D3145" s="6" t="n">
        <f aca="false">1_Data_EDA!J3146</f>
        <v>1</v>
      </c>
      <c r="E3145" s="7" t="n">
        <f aca="false">1_Data_EDA!K3146</f>
        <v>129.9900055</v>
      </c>
      <c r="F3145" s="7" t="n">
        <f aca="false">1_Data_EDA!L3146</f>
        <v>22.10000038</v>
      </c>
      <c r="G3145" s="8" t="n">
        <f aca="false">1_Data_EDA!M3146</f>
        <v>0.170000002</v>
      </c>
      <c r="H3145" s="6" t="n">
        <f aca="false">IF(1_Data_EDA!B3146="First Class",1,0)</f>
        <v>0</v>
      </c>
      <c r="I3145" s="6" t="n">
        <f aca="false">IF(1_Data_EDA!B3146="Second Class",1,0)</f>
        <v>1</v>
      </c>
      <c r="J3145" s="6" t="n">
        <f aca="false">IF(1_Data_EDA!B3146="Same Day",1,0)</f>
        <v>0</v>
      </c>
      <c r="K3145" s="6" t="n">
        <f aca="false">IF(1_Data_EDA!C3146="Corporate",1,0)</f>
        <v>0</v>
      </c>
      <c r="L3145" s="6" t="n">
        <f aca="false">IF(1_Data_EDA!C3146="Home Office",1,0)</f>
        <v>1</v>
      </c>
      <c r="M3145" s="6" t="n">
        <f aca="false">IF(1_Data_EDA!D3146="Europe",1,0)</f>
        <v>1</v>
      </c>
      <c r="N3145" s="6" t="n">
        <f aca="false">IF(1_Data_EDA!D3146="LATAM",1,0)</f>
        <v>0</v>
      </c>
      <c r="O3145" s="6" t="n">
        <f aca="false">IF(1_Data_EDA!D3146="Pacific Asia",1,0)</f>
        <v>0</v>
      </c>
      <c r="P3145" s="6" t="n">
        <f aca="false">IF(1_Data_EDA!D3146="USCA",1,0)</f>
        <v>0</v>
      </c>
      <c r="Q3145" s="6" t="n">
        <f aca="false">IF(C3145&gt;MEDIAN(C$5:C$8004),1,0)</f>
        <v>1</v>
      </c>
      <c r="R3145" s="6" t="n">
        <f aca="false">IF(D3145&gt;2,1,0)</f>
        <v>0</v>
      </c>
    </row>
    <row r="3146" customFormat="false" ht="15" hidden="false" customHeight="true" outlineLevel="0" collapsed="false">
      <c r="A3146" s="6" t="n">
        <f aca="false">1_Data_EDA!O3147</f>
        <v>1</v>
      </c>
      <c r="B3146" s="6" t="n">
        <f aca="false">1_Data_EDA!H3147</f>
        <v>1</v>
      </c>
      <c r="C3146" s="7" t="n">
        <f aca="false">1_Data_EDA!I3147</f>
        <v>99.98999786</v>
      </c>
      <c r="D3146" s="6" t="n">
        <f aca="false">1_Data_EDA!J3147</f>
        <v>5</v>
      </c>
      <c r="E3146" s="7" t="n">
        <f aca="false">1_Data_EDA!K3147</f>
        <v>499.9500122</v>
      </c>
      <c r="F3146" s="7" t="n">
        <f aca="false">1_Data_EDA!L3147</f>
        <v>64.98999786</v>
      </c>
      <c r="G3146" s="8" t="n">
        <f aca="false">1_Data_EDA!M3147</f>
        <v>0.129999995</v>
      </c>
      <c r="H3146" s="6" t="n">
        <f aca="false">IF(1_Data_EDA!B3147="First Class",1,0)</f>
        <v>1</v>
      </c>
      <c r="I3146" s="6" t="n">
        <f aca="false">IF(1_Data_EDA!B3147="Second Class",1,0)</f>
        <v>0</v>
      </c>
      <c r="J3146" s="6" t="n">
        <f aca="false">IF(1_Data_EDA!B3147="Same Day",1,0)</f>
        <v>0</v>
      </c>
      <c r="K3146" s="6" t="n">
        <f aca="false">IF(1_Data_EDA!C3147="Corporate",1,0)</f>
        <v>0</v>
      </c>
      <c r="L3146" s="6" t="n">
        <f aca="false">IF(1_Data_EDA!C3147="Home Office",1,0)</f>
        <v>0</v>
      </c>
      <c r="M3146" s="6" t="n">
        <f aca="false">IF(1_Data_EDA!D3147="Europe",1,0)</f>
        <v>0</v>
      </c>
      <c r="N3146" s="6" t="n">
        <f aca="false">IF(1_Data_EDA!D3147="LATAM",1,0)</f>
        <v>0</v>
      </c>
      <c r="O3146" s="6" t="n">
        <f aca="false">IF(1_Data_EDA!D3147="Pacific Asia",1,0)</f>
        <v>1</v>
      </c>
      <c r="P3146" s="6" t="n">
        <f aca="false">IF(1_Data_EDA!D3147="USCA",1,0)</f>
        <v>0</v>
      </c>
      <c r="Q3146" s="6" t="n">
        <f aca="false">IF(C3146&gt;MEDIAN(C$5:C$8004),1,0)</f>
        <v>1</v>
      </c>
      <c r="R3146" s="6" t="n">
        <f aca="false">IF(D3146&gt;2,1,0)</f>
        <v>1</v>
      </c>
    </row>
    <row r="3147" customFormat="false" ht="15" hidden="false" customHeight="true" outlineLevel="0" collapsed="false">
      <c r="A3147" s="6" t="n">
        <f aca="false">1_Data_EDA!O3148</f>
        <v>0</v>
      </c>
      <c r="B3147" s="6" t="n">
        <f aca="false">1_Data_EDA!H3148</f>
        <v>4</v>
      </c>
      <c r="C3147" s="7" t="n">
        <f aca="false">1_Data_EDA!I3148</f>
        <v>129.9900055</v>
      </c>
      <c r="D3147" s="6" t="n">
        <f aca="false">1_Data_EDA!J3148</f>
        <v>1</v>
      </c>
      <c r="E3147" s="7" t="n">
        <f aca="false">1_Data_EDA!K3148</f>
        <v>129.9900055</v>
      </c>
      <c r="F3147" s="7" t="n">
        <f aca="false">1_Data_EDA!L3148</f>
        <v>2.599999905</v>
      </c>
      <c r="G3147" s="8" t="n">
        <f aca="false">1_Data_EDA!M3148</f>
        <v>0.02</v>
      </c>
      <c r="H3147" s="6" t="n">
        <f aca="false">IF(1_Data_EDA!B3148="First Class",1,0)</f>
        <v>0</v>
      </c>
      <c r="I3147" s="6" t="n">
        <f aca="false">IF(1_Data_EDA!B3148="Second Class",1,0)</f>
        <v>0</v>
      </c>
      <c r="J3147" s="6" t="n">
        <f aca="false">IF(1_Data_EDA!B3148="Same Day",1,0)</f>
        <v>0</v>
      </c>
      <c r="K3147" s="6" t="n">
        <f aca="false">IF(1_Data_EDA!C3148="Corporate",1,0)</f>
        <v>1</v>
      </c>
      <c r="L3147" s="6" t="n">
        <f aca="false">IF(1_Data_EDA!C3148="Home Office",1,0)</f>
        <v>0</v>
      </c>
      <c r="M3147" s="6" t="n">
        <f aca="false">IF(1_Data_EDA!D3148="Europe",1,0)</f>
        <v>0</v>
      </c>
      <c r="N3147" s="6" t="n">
        <f aca="false">IF(1_Data_EDA!D3148="LATAM",1,0)</f>
        <v>0</v>
      </c>
      <c r="O3147" s="6" t="n">
        <f aca="false">IF(1_Data_EDA!D3148="Pacific Asia",1,0)</f>
        <v>1</v>
      </c>
      <c r="P3147" s="6" t="n">
        <f aca="false">IF(1_Data_EDA!D3148="USCA",1,0)</f>
        <v>0</v>
      </c>
      <c r="Q3147" s="6" t="n">
        <f aca="false">IF(C3147&gt;MEDIAN(C$5:C$8004),1,0)</f>
        <v>1</v>
      </c>
      <c r="R3147" s="6" t="n">
        <f aca="false">IF(D3147&gt;2,1,0)</f>
        <v>0</v>
      </c>
    </row>
    <row r="3148" customFormat="false" ht="15" hidden="false" customHeight="true" outlineLevel="0" collapsed="false">
      <c r="A3148" s="6" t="n">
        <f aca="false">1_Data_EDA!O3149</f>
        <v>1</v>
      </c>
      <c r="B3148" s="6" t="n">
        <f aca="false">1_Data_EDA!H3149</f>
        <v>4</v>
      </c>
      <c r="C3148" s="7" t="n">
        <f aca="false">1_Data_EDA!I3149</f>
        <v>299.980011</v>
      </c>
      <c r="D3148" s="6" t="n">
        <f aca="false">1_Data_EDA!J3149</f>
        <v>1</v>
      </c>
      <c r="E3148" s="7" t="n">
        <f aca="false">1_Data_EDA!K3149</f>
        <v>299.980011</v>
      </c>
      <c r="F3148" s="7" t="n">
        <f aca="false">1_Data_EDA!L3149</f>
        <v>30</v>
      </c>
      <c r="G3148" s="8" t="n">
        <f aca="false">1_Data_EDA!M3149</f>
        <v>0.100000001</v>
      </c>
      <c r="H3148" s="6" t="n">
        <f aca="false">IF(1_Data_EDA!B3149="First Class",1,0)</f>
        <v>0</v>
      </c>
      <c r="I3148" s="6" t="n">
        <f aca="false">IF(1_Data_EDA!B3149="Second Class",1,0)</f>
        <v>0</v>
      </c>
      <c r="J3148" s="6" t="n">
        <f aca="false">IF(1_Data_EDA!B3149="Same Day",1,0)</f>
        <v>0</v>
      </c>
      <c r="K3148" s="6" t="n">
        <f aca="false">IF(1_Data_EDA!C3149="Corporate",1,0)</f>
        <v>0</v>
      </c>
      <c r="L3148" s="6" t="n">
        <f aca="false">IF(1_Data_EDA!C3149="Home Office",1,0)</f>
        <v>0</v>
      </c>
      <c r="M3148" s="6" t="n">
        <f aca="false">IF(1_Data_EDA!D3149="Europe",1,0)</f>
        <v>0</v>
      </c>
      <c r="N3148" s="6" t="n">
        <f aca="false">IF(1_Data_EDA!D3149="LATAM",1,0)</f>
        <v>0</v>
      </c>
      <c r="O3148" s="6" t="n">
        <f aca="false">IF(1_Data_EDA!D3149="Pacific Asia",1,0)</f>
        <v>0</v>
      </c>
      <c r="P3148" s="6" t="n">
        <f aca="false">IF(1_Data_EDA!D3149="USCA",1,0)</f>
        <v>1</v>
      </c>
      <c r="Q3148" s="6" t="n">
        <f aca="false">IF(C3148&gt;MEDIAN(C$5:C$8004),1,0)</f>
        <v>1</v>
      </c>
      <c r="R3148" s="6" t="n">
        <f aca="false">IF(D3148&gt;2,1,0)</f>
        <v>0</v>
      </c>
    </row>
    <row r="3149" customFormat="false" ht="15" hidden="false" customHeight="true" outlineLevel="0" collapsed="false">
      <c r="A3149" s="6" t="n">
        <f aca="false">1_Data_EDA!O3150</f>
        <v>0</v>
      </c>
      <c r="B3149" s="6" t="n">
        <f aca="false">1_Data_EDA!H3150</f>
        <v>4</v>
      </c>
      <c r="C3149" s="7" t="n">
        <f aca="false">1_Data_EDA!I3150</f>
        <v>59.99000168</v>
      </c>
      <c r="D3149" s="6" t="n">
        <f aca="false">1_Data_EDA!J3150</f>
        <v>1</v>
      </c>
      <c r="E3149" s="7" t="n">
        <f aca="false">1_Data_EDA!K3150</f>
        <v>59.99000168</v>
      </c>
      <c r="F3149" s="7" t="n">
        <f aca="false">1_Data_EDA!L3150</f>
        <v>3.299999952</v>
      </c>
      <c r="G3149" s="8" t="n">
        <f aca="false">1_Data_EDA!M3150</f>
        <v>0.059999999</v>
      </c>
      <c r="H3149" s="6" t="n">
        <f aca="false">IF(1_Data_EDA!B3150="First Class",1,0)</f>
        <v>0</v>
      </c>
      <c r="I3149" s="6" t="n">
        <f aca="false">IF(1_Data_EDA!B3150="Second Class",1,0)</f>
        <v>0</v>
      </c>
      <c r="J3149" s="6" t="n">
        <f aca="false">IF(1_Data_EDA!B3150="Same Day",1,0)</f>
        <v>0</v>
      </c>
      <c r="K3149" s="6" t="n">
        <f aca="false">IF(1_Data_EDA!C3150="Corporate",1,0)</f>
        <v>1</v>
      </c>
      <c r="L3149" s="6" t="n">
        <f aca="false">IF(1_Data_EDA!C3150="Home Office",1,0)</f>
        <v>0</v>
      </c>
      <c r="M3149" s="6" t="n">
        <f aca="false">IF(1_Data_EDA!D3150="Europe",1,0)</f>
        <v>0</v>
      </c>
      <c r="N3149" s="6" t="n">
        <f aca="false">IF(1_Data_EDA!D3150="LATAM",1,0)</f>
        <v>1</v>
      </c>
      <c r="O3149" s="6" t="n">
        <f aca="false">IF(1_Data_EDA!D3150="Pacific Asia",1,0)</f>
        <v>0</v>
      </c>
      <c r="P3149" s="6" t="n">
        <f aca="false">IF(1_Data_EDA!D3150="USCA",1,0)</f>
        <v>0</v>
      </c>
      <c r="Q3149" s="6" t="n">
        <f aca="false">IF(C3149&gt;MEDIAN(C$5:C$8004),1,0)</f>
        <v>0</v>
      </c>
      <c r="R3149" s="6" t="n">
        <f aca="false">IF(D3149&gt;2,1,0)</f>
        <v>0</v>
      </c>
    </row>
    <row r="3150" customFormat="false" ht="15" hidden="false" customHeight="true" outlineLevel="0" collapsed="false">
      <c r="A3150" s="6" t="n">
        <f aca="false">1_Data_EDA!O3151</f>
        <v>1</v>
      </c>
      <c r="B3150" s="6" t="n">
        <f aca="false">1_Data_EDA!H3151</f>
        <v>4</v>
      </c>
      <c r="C3150" s="7" t="n">
        <f aca="false">1_Data_EDA!I3151</f>
        <v>50</v>
      </c>
      <c r="D3150" s="6" t="n">
        <f aca="false">1_Data_EDA!J3151</f>
        <v>1</v>
      </c>
      <c r="E3150" s="7" t="n">
        <f aca="false">1_Data_EDA!K3151</f>
        <v>50</v>
      </c>
      <c r="F3150" s="7" t="n">
        <f aca="false">1_Data_EDA!L3151</f>
        <v>9</v>
      </c>
      <c r="G3150" s="8" t="n">
        <f aca="false">1_Data_EDA!M3151</f>
        <v>0.180000007</v>
      </c>
      <c r="H3150" s="6" t="n">
        <f aca="false">IF(1_Data_EDA!B3151="First Class",1,0)</f>
        <v>0</v>
      </c>
      <c r="I3150" s="6" t="n">
        <f aca="false">IF(1_Data_EDA!B3151="Second Class",1,0)</f>
        <v>0</v>
      </c>
      <c r="J3150" s="6" t="n">
        <f aca="false">IF(1_Data_EDA!B3151="Same Day",1,0)</f>
        <v>0</v>
      </c>
      <c r="K3150" s="6" t="n">
        <f aca="false">IF(1_Data_EDA!C3151="Corporate",1,0)</f>
        <v>0</v>
      </c>
      <c r="L3150" s="6" t="n">
        <f aca="false">IF(1_Data_EDA!C3151="Home Office",1,0)</f>
        <v>0</v>
      </c>
      <c r="M3150" s="6" t="n">
        <f aca="false">IF(1_Data_EDA!D3151="Europe",1,0)</f>
        <v>0</v>
      </c>
      <c r="N3150" s="6" t="n">
        <f aca="false">IF(1_Data_EDA!D3151="LATAM",1,0)</f>
        <v>0</v>
      </c>
      <c r="O3150" s="6" t="n">
        <f aca="false">IF(1_Data_EDA!D3151="Pacific Asia",1,0)</f>
        <v>0</v>
      </c>
      <c r="P3150" s="6" t="n">
        <f aca="false">IF(1_Data_EDA!D3151="USCA",1,0)</f>
        <v>0</v>
      </c>
      <c r="Q3150" s="6" t="n">
        <f aca="false">IF(C3150&gt;MEDIAN(C$5:C$8004),1,0)</f>
        <v>0</v>
      </c>
      <c r="R3150" s="6" t="n">
        <f aca="false">IF(D3150&gt;2,1,0)</f>
        <v>0</v>
      </c>
    </row>
    <row r="3151" customFormat="false" ht="15" hidden="false" customHeight="true" outlineLevel="0" collapsed="false">
      <c r="A3151" s="6" t="n">
        <f aca="false">1_Data_EDA!O3152</f>
        <v>0</v>
      </c>
      <c r="B3151" s="6" t="n">
        <f aca="false">1_Data_EDA!H3152</f>
        <v>4</v>
      </c>
      <c r="C3151" s="7" t="n">
        <f aca="false">1_Data_EDA!I3152</f>
        <v>129.9900055</v>
      </c>
      <c r="D3151" s="6" t="n">
        <f aca="false">1_Data_EDA!J3152</f>
        <v>1</v>
      </c>
      <c r="E3151" s="7" t="n">
        <f aca="false">1_Data_EDA!K3152</f>
        <v>129.9900055</v>
      </c>
      <c r="F3151" s="7" t="n">
        <f aca="false">1_Data_EDA!L3152</f>
        <v>1.299999952</v>
      </c>
      <c r="G3151" s="8" t="n">
        <f aca="false">1_Data_EDA!M3152</f>
        <v>0.01</v>
      </c>
      <c r="H3151" s="6" t="n">
        <f aca="false">IF(1_Data_EDA!B3152="First Class",1,0)</f>
        <v>0</v>
      </c>
      <c r="I3151" s="6" t="n">
        <f aca="false">IF(1_Data_EDA!B3152="Second Class",1,0)</f>
        <v>0</v>
      </c>
      <c r="J3151" s="6" t="n">
        <f aca="false">IF(1_Data_EDA!B3152="Same Day",1,0)</f>
        <v>0</v>
      </c>
      <c r="K3151" s="6" t="n">
        <f aca="false">IF(1_Data_EDA!C3152="Corporate",1,0)</f>
        <v>1</v>
      </c>
      <c r="L3151" s="6" t="n">
        <f aca="false">IF(1_Data_EDA!C3152="Home Office",1,0)</f>
        <v>0</v>
      </c>
      <c r="M3151" s="6" t="n">
        <f aca="false">IF(1_Data_EDA!D3152="Europe",1,0)</f>
        <v>0</v>
      </c>
      <c r="N3151" s="6" t="n">
        <f aca="false">IF(1_Data_EDA!D3152="LATAM",1,0)</f>
        <v>1</v>
      </c>
      <c r="O3151" s="6" t="n">
        <f aca="false">IF(1_Data_EDA!D3152="Pacific Asia",1,0)</f>
        <v>0</v>
      </c>
      <c r="P3151" s="6" t="n">
        <f aca="false">IF(1_Data_EDA!D3152="USCA",1,0)</f>
        <v>0</v>
      </c>
      <c r="Q3151" s="6" t="n">
        <f aca="false">IF(C3151&gt;MEDIAN(C$5:C$8004),1,0)</f>
        <v>1</v>
      </c>
      <c r="R3151" s="6" t="n">
        <f aca="false">IF(D3151&gt;2,1,0)</f>
        <v>0</v>
      </c>
    </row>
    <row r="3152" customFormat="false" ht="15" hidden="false" customHeight="true" outlineLevel="0" collapsed="false">
      <c r="A3152" s="6" t="n">
        <f aca="false">1_Data_EDA!O3153</f>
        <v>0</v>
      </c>
      <c r="B3152" s="6" t="n">
        <f aca="false">1_Data_EDA!H3153</f>
        <v>4</v>
      </c>
      <c r="C3152" s="7" t="n">
        <f aca="false">1_Data_EDA!I3153</f>
        <v>99.98999786</v>
      </c>
      <c r="D3152" s="6" t="n">
        <f aca="false">1_Data_EDA!J3153</f>
        <v>5</v>
      </c>
      <c r="E3152" s="7" t="n">
        <f aca="false">1_Data_EDA!K3153</f>
        <v>499.9500122</v>
      </c>
      <c r="F3152" s="7" t="n">
        <f aca="false">1_Data_EDA!L3153</f>
        <v>5</v>
      </c>
      <c r="G3152" s="8" t="n">
        <f aca="false">1_Data_EDA!M3153</f>
        <v>0.01</v>
      </c>
      <c r="H3152" s="6" t="n">
        <f aca="false">IF(1_Data_EDA!B3153="First Class",1,0)</f>
        <v>0</v>
      </c>
      <c r="I3152" s="6" t="n">
        <f aca="false">IF(1_Data_EDA!B3153="Second Class",1,0)</f>
        <v>0</v>
      </c>
      <c r="J3152" s="6" t="n">
        <f aca="false">IF(1_Data_EDA!B3153="Same Day",1,0)</f>
        <v>0</v>
      </c>
      <c r="K3152" s="6" t="n">
        <f aca="false">IF(1_Data_EDA!C3153="Corporate",1,0)</f>
        <v>0</v>
      </c>
      <c r="L3152" s="6" t="n">
        <f aca="false">IF(1_Data_EDA!C3153="Home Office",1,0)</f>
        <v>0</v>
      </c>
      <c r="M3152" s="6" t="n">
        <f aca="false">IF(1_Data_EDA!D3153="Europe",1,0)</f>
        <v>0</v>
      </c>
      <c r="N3152" s="6" t="n">
        <f aca="false">IF(1_Data_EDA!D3153="LATAM",1,0)</f>
        <v>1</v>
      </c>
      <c r="O3152" s="6" t="n">
        <f aca="false">IF(1_Data_EDA!D3153="Pacific Asia",1,0)</f>
        <v>0</v>
      </c>
      <c r="P3152" s="6" t="n">
        <f aca="false">IF(1_Data_EDA!D3153="USCA",1,0)</f>
        <v>0</v>
      </c>
      <c r="Q3152" s="6" t="n">
        <f aca="false">IF(C3152&gt;MEDIAN(C$5:C$8004),1,0)</f>
        <v>1</v>
      </c>
      <c r="R3152" s="6" t="n">
        <f aca="false">IF(D3152&gt;2,1,0)</f>
        <v>1</v>
      </c>
    </row>
    <row r="3153" customFormat="false" ht="15" hidden="false" customHeight="true" outlineLevel="0" collapsed="false">
      <c r="A3153" s="6" t="n">
        <f aca="false">1_Data_EDA!O3154</f>
        <v>0</v>
      </c>
      <c r="B3153" s="6" t="n">
        <f aca="false">1_Data_EDA!H3154</f>
        <v>4</v>
      </c>
      <c r="C3153" s="7" t="n">
        <f aca="false">1_Data_EDA!I3154</f>
        <v>59.99000168</v>
      </c>
      <c r="D3153" s="6" t="n">
        <f aca="false">1_Data_EDA!J3154</f>
        <v>1</v>
      </c>
      <c r="E3153" s="7" t="n">
        <f aca="false">1_Data_EDA!K3154</f>
        <v>59.99000168</v>
      </c>
      <c r="F3153" s="7" t="n">
        <f aca="false">1_Data_EDA!L3154</f>
        <v>3.299999952</v>
      </c>
      <c r="G3153" s="8" t="n">
        <f aca="false">1_Data_EDA!M3154</f>
        <v>0.059999999</v>
      </c>
      <c r="H3153" s="6" t="n">
        <f aca="false">IF(1_Data_EDA!B3154="First Class",1,0)</f>
        <v>0</v>
      </c>
      <c r="I3153" s="6" t="n">
        <f aca="false">IF(1_Data_EDA!B3154="Second Class",1,0)</f>
        <v>0</v>
      </c>
      <c r="J3153" s="6" t="n">
        <f aca="false">IF(1_Data_EDA!B3154="Same Day",1,0)</f>
        <v>0</v>
      </c>
      <c r="K3153" s="6" t="n">
        <f aca="false">IF(1_Data_EDA!C3154="Corporate",1,0)</f>
        <v>0</v>
      </c>
      <c r="L3153" s="6" t="n">
        <f aca="false">IF(1_Data_EDA!C3154="Home Office",1,0)</f>
        <v>0</v>
      </c>
      <c r="M3153" s="6" t="n">
        <f aca="false">IF(1_Data_EDA!D3154="Europe",1,0)</f>
        <v>0</v>
      </c>
      <c r="N3153" s="6" t="n">
        <f aca="false">IF(1_Data_EDA!D3154="LATAM",1,0)</f>
        <v>0</v>
      </c>
      <c r="O3153" s="6" t="n">
        <f aca="false">IF(1_Data_EDA!D3154="Pacific Asia",1,0)</f>
        <v>0</v>
      </c>
      <c r="P3153" s="6" t="n">
        <f aca="false">IF(1_Data_EDA!D3154="USCA",1,0)</f>
        <v>1</v>
      </c>
      <c r="Q3153" s="6" t="n">
        <f aca="false">IF(C3153&gt;MEDIAN(C$5:C$8004),1,0)</f>
        <v>0</v>
      </c>
      <c r="R3153" s="6" t="n">
        <f aca="false">IF(D3153&gt;2,1,0)</f>
        <v>0</v>
      </c>
    </row>
    <row r="3154" customFormat="false" ht="15" hidden="false" customHeight="true" outlineLevel="0" collapsed="false">
      <c r="A3154" s="6" t="n">
        <f aca="false">1_Data_EDA!O3155</f>
        <v>1</v>
      </c>
      <c r="B3154" s="6" t="n">
        <f aca="false">1_Data_EDA!H3155</f>
        <v>1</v>
      </c>
      <c r="C3154" s="7" t="n">
        <f aca="false">1_Data_EDA!I3155</f>
        <v>199.9900055</v>
      </c>
      <c r="D3154" s="6" t="n">
        <f aca="false">1_Data_EDA!J3155</f>
        <v>1</v>
      </c>
      <c r="E3154" s="7" t="n">
        <f aca="false">1_Data_EDA!K3155</f>
        <v>199.9900055</v>
      </c>
      <c r="F3154" s="7" t="n">
        <f aca="false">1_Data_EDA!L3155</f>
        <v>10</v>
      </c>
      <c r="G3154" s="8" t="n">
        <f aca="false">1_Data_EDA!M3155</f>
        <v>0.050000001</v>
      </c>
      <c r="H3154" s="6" t="n">
        <f aca="false">IF(1_Data_EDA!B3155="First Class",1,0)</f>
        <v>1</v>
      </c>
      <c r="I3154" s="6" t="n">
        <f aca="false">IF(1_Data_EDA!B3155="Second Class",1,0)</f>
        <v>0</v>
      </c>
      <c r="J3154" s="6" t="n">
        <f aca="false">IF(1_Data_EDA!B3155="Same Day",1,0)</f>
        <v>0</v>
      </c>
      <c r="K3154" s="6" t="n">
        <f aca="false">IF(1_Data_EDA!C3155="Corporate",1,0)</f>
        <v>0</v>
      </c>
      <c r="L3154" s="6" t="n">
        <f aca="false">IF(1_Data_EDA!C3155="Home Office",1,0)</f>
        <v>0</v>
      </c>
      <c r="M3154" s="6" t="n">
        <f aca="false">IF(1_Data_EDA!D3155="Europe",1,0)</f>
        <v>1</v>
      </c>
      <c r="N3154" s="6" t="n">
        <f aca="false">IF(1_Data_EDA!D3155="LATAM",1,0)</f>
        <v>0</v>
      </c>
      <c r="O3154" s="6" t="n">
        <f aca="false">IF(1_Data_EDA!D3155="Pacific Asia",1,0)</f>
        <v>0</v>
      </c>
      <c r="P3154" s="6" t="n">
        <f aca="false">IF(1_Data_EDA!D3155="USCA",1,0)</f>
        <v>0</v>
      </c>
      <c r="Q3154" s="6" t="n">
        <f aca="false">IF(C3154&gt;MEDIAN(C$5:C$8004),1,0)</f>
        <v>1</v>
      </c>
      <c r="R3154" s="6" t="n">
        <f aca="false">IF(D3154&gt;2,1,0)</f>
        <v>0</v>
      </c>
    </row>
    <row r="3155" customFormat="false" ht="15" hidden="false" customHeight="true" outlineLevel="0" collapsed="false">
      <c r="A3155" s="6" t="n">
        <f aca="false">1_Data_EDA!O3156</f>
        <v>1</v>
      </c>
      <c r="B3155" s="6" t="n">
        <f aca="false">1_Data_EDA!H3156</f>
        <v>4</v>
      </c>
      <c r="C3155" s="7" t="n">
        <f aca="false">1_Data_EDA!I3156</f>
        <v>25</v>
      </c>
      <c r="D3155" s="6" t="n">
        <f aca="false">1_Data_EDA!J3156</f>
        <v>1</v>
      </c>
      <c r="E3155" s="7" t="n">
        <f aca="false">1_Data_EDA!K3156</f>
        <v>25</v>
      </c>
      <c r="F3155" s="7" t="n">
        <f aca="false">1_Data_EDA!L3156</f>
        <v>1.25</v>
      </c>
      <c r="G3155" s="8" t="n">
        <f aca="false">1_Data_EDA!M3156</f>
        <v>0.050000001</v>
      </c>
      <c r="H3155" s="6" t="n">
        <f aca="false">IF(1_Data_EDA!B3156="First Class",1,0)</f>
        <v>0</v>
      </c>
      <c r="I3155" s="6" t="n">
        <f aca="false">IF(1_Data_EDA!B3156="Second Class",1,0)</f>
        <v>0</v>
      </c>
      <c r="J3155" s="6" t="n">
        <f aca="false">IF(1_Data_EDA!B3156="Same Day",1,0)</f>
        <v>0</v>
      </c>
      <c r="K3155" s="6" t="n">
        <f aca="false">IF(1_Data_EDA!C3156="Corporate",1,0)</f>
        <v>0</v>
      </c>
      <c r="L3155" s="6" t="n">
        <f aca="false">IF(1_Data_EDA!C3156="Home Office",1,0)</f>
        <v>0</v>
      </c>
      <c r="M3155" s="6" t="n">
        <f aca="false">IF(1_Data_EDA!D3156="Europe",1,0)</f>
        <v>0</v>
      </c>
      <c r="N3155" s="6" t="n">
        <f aca="false">IF(1_Data_EDA!D3156="LATAM",1,0)</f>
        <v>0</v>
      </c>
      <c r="O3155" s="6" t="n">
        <f aca="false">IF(1_Data_EDA!D3156="Pacific Asia",1,0)</f>
        <v>1</v>
      </c>
      <c r="P3155" s="6" t="n">
        <f aca="false">IF(1_Data_EDA!D3156="USCA",1,0)</f>
        <v>0</v>
      </c>
      <c r="Q3155" s="6" t="n">
        <f aca="false">IF(C3155&gt;MEDIAN(C$5:C$8004),1,0)</f>
        <v>0</v>
      </c>
      <c r="R3155" s="6" t="n">
        <f aca="false">IF(D3155&gt;2,1,0)</f>
        <v>0</v>
      </c>
    </row>
    <row r="3156" customFormat="false" ht="15" hidden="false" customHeight="true" outlineLevel="0" collapsed="false">
      <c r="A3156" s="6" t="n">
        <f aca="false">1_Data_EDA!O3157</f>
        <v>0</v>
      </c>
      <c r="B3156" s="6" t="n">
        <f aca="false">1_Data_EDA!H3157</f>
        <v>4</v>
      </c>
      <c r="C3156" s="7" t="n">
        <f aca="false">1_Data_EDA!I3157</f>
        <v>129.9900055</v>
      </c>
      <c r="D3156" s="6" t="n">
        <f aca="false">1_Data_EDA!J3157</f>
        <v>1</v>
      </c>
      <c r="E3156" s="7" t="n">
        <f aca="false">1_Data_EDA!K3157</f>
        <v>129.9900055</v>
      </c>
      <c r="F3156" s="7" t="n">
        <f aca="false">1_Data_EDA!L3157</f>
        <v>19.5</v>
      </c>
      <c r="G3156" s="8" t="n">
        <f aca="false">1_Data_EDA!M3157</f>
        <v>0.150000006</v>
      </c>
      <c r="H3156" s="6" t="n">
        <f aca="false">IF(1_Data_EDA!B3157="First Class",1,0)</f>
        <v>0</v>
      </c>
      <c r="I3156" s="6" t="n">
        <f aca="false">IF(1_Data_EDA!B3157="Second Class",1,0)</f>
        <v>0</v>
      </c>
      <c r="J3156" s="6" t="n">
        <f aca="false">IF(1_Data_EDA!B3157="Same Day",1,0)</f>
        <v>0</v>
      </c>
      <c r="K3156" s="6" t="n">
        <f aca="false">IF(1_Data_EDA!C3157="Corporate",1,0)</f>
        <v>1</v>
      </c>
      <c r="L3156" s="6" t="n">
        <f aca="false">IF(1_Data_EDA!C3157="Home Office",1,0)</f>
        <v>0</v>
      </c>
      <c r="M3156" s="6" t="n">
        <f aca="false">IF(1_Data_EDA!D3157="Europe",1,0)</f>
        <v>0</v>
      </c>
      <c r="N3156" s="6" t="n">
        <f aca="false">IF(1_Data_EDA!D3157="LATAM",1,0)</f>
        <v>0</v>
      </c>
      <c r="O3156" s="6" t="n">
        <f aca="false">IF(1_Data_EDA!D3157="Pacific Asia",1,0)</f>
        <v>1</v>
      </c>
      <c r="P3156" s="6" t="n">
        <f aca="false">IF(1_Data_EDA!D3157="USCA",1,0)</f>
        <v>0</v>
      </c>
      <c r="Q3156" s="6" t="n">
        <f aca="false">IF(C3156&gt;MEDIAN(C$5:C$8004),1,0)</f>
        <v>1</v>
      </c>
      <c r="R3156" s="6" t="n">
        <f aca="false">IF(D3156&gt;2,1,0)</f>
        <v>0</v>
      </c>
    </row>
    <row r="3157" customFormat="false" ht="15" hidden="false" customHeight="true" outlineLevel="0" collapsed="false">
      <c r="A3157" s="6" t="n">
        <f aca="false">1_Data_EDA!O3158</f>
        <v>1</v>
      </c>
      <c r="B3157" s="6" t="n">
        <f aca="false">1_Data_EDA!H3158</f>
        <v>2</v>
      </c>
      <c r="C3157" s="7" t="n">
        <f aca="false">1_Data_EDA!I3158</f>
        <v>59.99000168</v>
      </c>
      <c r="D3157" s="6" t="n">
        <f aca="false">1_Data_EDA!J3158</f>
        <v>5</v>
      </c>
      <c r="E3157" s="7" t="n">
        <f aca="false">1_Data_EDA!K3158</f>
        <v>299.9500122</v>
      </c>
      <c r="F3157" s="7" t="n">
        <f aca="false">1_Data_EDA!L3158</f>
        <v>50.99000168</v>
      </c>
      <c r="G3157" s="8" t="n">
        <f aca="false">1_Data_EDA!M3158</f>
        <v>0.170000002</v>
      </c>
      <c r="H3157" s="6" t="n">
        <f aca="false">IF(1_Data_EDA!B3158="First Class",1,0)</f>
        <v>0</v>
      </c>
      <c r="I3157" s="6" t="n">
        <f aca="false">IF(1_Data_EDA!B3158="Second Class",1,0)</f>
        <v>1</v>
      </c>
      <c r="J3157" s="6" t="n">
        <f aca="false">IF(1_Data_EDA!B3158="Same Day",1,0)</f>
        <v>0</v>
      </c>
      <c r="K3157" s="6" t="n">
        <f aca="false">IF(1_Data_EDA!C3158="Corporate",1,0)</f>
        <v>1</v>
      </c>
      <c r="L3157" s="6" t="n">
        <f aca="false">IF(1_Data_EDA!C3158="Home Office",1,0)</f>
        <v>0</v>
      </c>
      <c r="M3157" s="6" t="n">
        <f aca="false">IF(1_Data_EDA!D3158="Europe",1,0)</f>
        <v>1</v>
      </c>
      <c r="N3157" s="6" t="n">
        <f aca="false">IF(1_Data_EDA!D3158="LATAM",1,0)</f>
        <v>0</v>
      </c>
      <c r="O3157" s="6" t="n">
        <f aca="false">IF(1_Data_EDA!D3158="Pacific Asia",1,0)</f>
        <v>0</v>
      </c>
      <c r="P3157" s="6" t="n">
        <f aca="false">IF(1_Data_EDA!D3158="USCA",1,0)</f>
        <v>0</v>
      </c>
      <c r="Q3157" s="6" t="n">
        <f aca="false">IF(C3157&gt;MEDIAN(C$5:C$8004),1,0)</f>
        <v>0</v>
      </c>
      <c r="R3157" s="6" t="n">
        <f aca="false">IF(D3157&gt;2,1,0)</f>
        <v>1</v>
      </c>
    </row>
    <row r="3158" customFormat="false" ht="15" hidden="false" customHeight="true" outlineLevel="0" collapsed="false">
      <c r="A3158" s="6" t="n">
        <f aca="false">1_Data_EDA!O3159</f>
        <v>1</v>
      </c>
      <c r="B3158" s="6" t="n">
        <f aca="false">1_Data_EDA!H3159</f>
        <v>4</v>
      </c>
      <c r="C3158" s="7" t="n">
        <f aca="false">1_Data_EDA!I3159</f>
        <v>59.99000168</v>
      </c>
      <c r="D3158" s="6" t="n">
        <f aca="false">1_Data_EDA!J3159</f>
        <v>3</v>
      </c>
      <c r="E3158" s="7" t="n">
        <f aca="false">1_Data_EDA!K3159</f>
        <v>179.9700012</v>
      </c>
      <c r="F3158" s="7" t="n">
        <f aca="false">1_Data_EDA!L3159</f>
        <v>27</v>
      </c>
      <c r="G3158" s="8" t="n">
        <f aca="false">1_Data_EDA!M3159</f>
        <v>0.150000006</v>
      </c>
      <c r="H3158" s="6" t="n">
        <f aca="false">IF(1_Data_EDA!B3159="First Class",1,0)</f>
        <v>0</v>
      </c>
      <c r="I3158" s="6" t="n">
        <f aca="false">IF(1_Data_EDA!B3159="Second Class",1,0)</f>
        <v>0</v>
      </c>
      <c r="J3158" s="6" t="n">
        <f aca="false">IF(1_Data_EDA!B3159="Same Day",1,0)</f>
        <v>0</v>
      </c>
      <c r="K3158" s="6" t="n">
        <f aca="false">IF(1_Data_EDA!C3159="Corporate",1,0)</f>
        <v>0</v>
      </c>
      <c r="L3158" s="6" t="n">
        <f aca="false">IF(1_Data_EDA!C3159="Home Office",1,0)</f>
        <v>0</v>
      </c>
      <c r="M3158" s="6" t="n">
        <f aca="false">IF(1_Data_EDA!D3159="Europe",1,0)</f>
        <v>0</v>
      </c>
      <c r="N3158" s="6" t="n">
        <f aca="false">IF(1_Data_EDA!D3159="LATAM",1,0)</f>
        <v>0</v>
      </c>
      <c r="O3158" s="6" t="n">
        <f aca="false">IF(1_Data_EDA!D3159="Pacific Asia",1,0)</f>
        <v>1</v>
      </c>
      <c r="P3158" s="6" t="n">
        <f aca="false">IF(1_Data_EDA!D3159="USCA",1,0)</f>
        <v>0</v>
      </c>
      <c r="Q3158" s="6" t="n">
        <f aca="false">IF(C3158&gt;MEDIAN(C$5:C$8004),1,0)</f>
        <v>0</v>
      </c>
      <c r="R3158" s="6" t="n">
        <f aca="false">IF(D3158&gt;2,1,0)</f>
        <v>1</v>
      </c>
    </row>
    <row r="3159" customFormat="false" ht="15" hidden="false" customHeight="true" outlineLevel="0" collapsed="false">
      <c r="A3159" s="6" t="n">
        <f aca="false">1_Data_EDA!O3160</f>
        <v>1</v>
      </c>
      <c r="B3159" s="6" t="n">
        <f aca="false">1_Data_EDA!H3160</f>
        <v>2</v>
      </c>
      <c r="C3159" s="7" t="n">
        <f aca="false">1_Data_EDA!I3160</f>
        <v>9.989999771</v>
      </c>
      <c r="D3159" s="6" t="n">
        <f aca="false">1_Data_EDA!J3160</f>
        <v>5</v>
      </c>
      <c r="E3159" s="7" t="n">
        <f aca="false">1_Data_EDA!K3160</f>
        <v>49.95000076</v>
      </c>
      <c r="F3159" s="7" t="n">
        <f aca="false">1_Data_EDA!L3160</f>
        <v>1.5</v>
      </c>
      <c r="G3159" s="8" t="n">
        <f aca="false">1_Data_EDA!M3160</f>
        <v>0.029999999</v>
      </c>
      <c r="H3159" s="6" t="n">
        <f aca="false">IF(1_Data_EDA!B3160="First Class",1,0)</f>
        <v>0</v>
      </c>
      <c r="I3159" s="6" t="n">
        <f aca="false">IF(1_Data_EDA!B3160="Second Class",1,0)</f>
        <v>1</v>
      </c>
      <c r="J3159" s="6" t="n">
        <f aca="false">IF(1_Data_EDA!B3160="Same Day",1,0)</f>
        <v>0</v>
      </c>
      <c r="K3159" s="6" t="n">
        <f aca="false">IF(1_Data_EDA!C3160="Corporate",1,0)</f>
        <v>1</v>
      </c>
      <c r="L3159" s="6" t="n">
        <f aca="false">IF(1_Data_EDA!C3160="Home Office",1,0)</f>
        <v>0</v>
      </c>
      <c r="M3159" s="6" t="n">
        <f aca="false">IF(1_Data_EDA!D3160="Europe",1,0)</f>
        <v>0</v>
      </c>
      <c r="N3159" s="6" t="n">
        <f aca="false">IF(1_Data_EDA!D3160="LATAM",1,0)</f>
        <v>0</v>
      </c>
      <c r="O3159" s="6" t="n">
        <f aca="false">IF(1_Data_EDA!D3160="Pacific Asia",1,0)</f>
        <v>0</v>
      </c>
      <c r="P3159" s="6" t="n">
        <f aca="false">IF(1_Data_EDA!D3160="USCA",1,0)</f>
        <v>1</v>
      </c>
      <c r="Q3159" s="6" t="n">
        <f aca="false">IF(C3159&gt;MEDIAN(C$5:C$8004),1,0)</f>
        <v>0</v>
      </c>
      <c r="R3159" s="6" t="n">
        <f aca="false">IF(D3159&gt;2,1,0)</f>
        <v>1</v>
      </c>
    </row>
    <row r="3160" customFormat="false" ht="15" hidden="false" customHeight="true" outlineLevel="0" collapsed="false">
      <c r="A3160" s="6" t="n">
        <f aca="false">1_Data_EDA!O3161</f>
        <v>1</v>
      </c>
      <c r="B3160" s="6" t="n">
        <f aca="false">1_Data_EDA!H3161</f>
        <v>4</v>
      </c>
      <c r="C3160" s="7" t="n">
        <f aca="false">1_Data_EDA!I3161</f>
        <v>24.98999977</v>
      </c>
      <c r="D3160" s="6" t="n">
        <f aca="false">1_Data_EDA!J3161</f>
        <v>3</v>
      </c>
      <c r="E3160" s="7" t="n">
        <f aca="false">1_Data_EDA!K3161</f>
        <v>74.97000122</v>
      </c>
      <c r="F3160" s="7" t="n">
        <f aca="false">1_Data_EDA!L3161</f>
        <v>0</v>
      </c>
      <c r="G3160" s="8" t="n">
        <f aca="false">1_Data_EDA!M3161</f>
        <v>0</v>
      </c>
      <c r="H3160" s="6" t="n">
        <f aca="false">IF(1_Data_EDA!B3161="First Class",1,0)</f>
        <v>0</v>
      </c>
      <c r="I3160" s="6" t="n">
        <f aca="false">IF(1_Data_EDA!B3161="Second Class",1,0)</f>
        <v>0</v>
      </c>
      <c r="J3160" s="6" t="n">
        <f aca="false">IF(1_Data_EDA!B3161="Same Day",1,0)</f>
        <v>0</v>
      </c>
      <c r="K3160" s="6" t="n">
        <f aca="false">IF(1_Data_EDA!C3161="Corporate",1,0)</f>
        <v>0</v>
      </c>
      <c r="L3160" s="6" t="n">
        <f aca="false">IF(1_Data_EDA!C3161="Home Office",1,0)</f>
        <v>1</v>
      </c>
      <c r="M3160" s="6" t="n">
        <f aca="false">IF(1_Data_EDA!D3161="Europe",1,0)</f>
        <v>0</v>
      </c>
      <c r="N3160" s="6" t="n">
        <f aca="false">IF(1_Data_EDA!D3161="LATAM",1,0)</f>
        <v>0</v>
      </c>
      <c r="O3160" s="6" t="n">
        <f aca="false">IF(1_Data_EDA!D3161="Pacific Asia",1,0)</f>
        <v>1</v>
      </c>
      <c r="P3160" s="6" t="n">
        <f aca="false">IF(1_Data_EDA!D3161="USCA",1,0)</f>
        <v>0</v>
      </c>
      <c r="Q3160" s="6" t="n">
        <f aca="false">IF(C3160&gt;MEDIAN(C$5:C$8004),1,0)</f>
        <v>0</v>
      </c>
      <c r="R3160" s="6" t="n">
        <f aca="false">IF(D3160&gt;2,1,0)</f>
        <v>1</v>
      </c>
    </row>
    <row r="3161" customFormat="false" ht="15" hidden="false" customHeight="true" outlineLevel="0" collapsed="false">
      <c r="A3161" s="6" t="n">
        <f aca="false">1_Data_EDA!O3162</f>
        <v>0</v>
      </c>
      <c r="B3161" s="6" t="n">
        <f aca="false">1_Data_EDA!H3162</f>
        <v>4</v>
      </c>
      <c r="C3161" s="7" t="n">
        <f aca="false">1_Data_EDA!I3162</f>
        <v>50</v>
      </c>
      <c r="D3161" s="6" t="n">
        <f aca="false">1_Data_EDA!J3162</f>
        <v>2</v>
      </c>
      <c r="E3161" s="7" t="n">
        <f aca="false">1_Data_EDA!K3162</f>
        <v>100</v>
      </c>
      <c r="F3161" s="7" t="n">
        <f aca="false">1_Data_EDA!L3162</f>
        <v>16</v>
      </c>
      <c r="G3161" s="8" t="n">
        <f aca="false">1_Data_EDA!M3162</f>
        <v>0.159999996</v>
      </c>
      <c r="H3161" s="6" t="n">
        <f aca="false">IF(1_Data_EDA!B3162="First Class",1,0)</f>
        <v>0</v>
      </c>
      <c r="I3161" s="6" t="n">
        <f aca="false">IF(1_Data_EDA!B3162="Second Class",1,0)</f>
        <v>0</v>
      </c>
      <c r="J3161" s="6" t="n">
        <f aca="false">IF(1_Data_EDA!B3162="Same Day",1,0)</f>
        <v>0</v>
      </c>
      <c r="K3161" s="6" t="n">
        <f aca="false">IF(1_Data_EDA!C3162="Corporate",1,0)</f>
        <v>0</v>
      </c>
      <c r="L3161" s="6" t="n">
        <f aca="false">IF(1_Data_EDA!C3162="Home Office",1,0)</f>
        <v>1</v>
      </c>
      <c r="M3161" s="6" t="n">
        <f aca="false">IF(1_Data_EDA!D3162="Europe",1,0)</f>
        <v>0</v>
      </c>
      <c r="N3161" s="6" t="n">
        <f aca="false">IF(1_Data_EDA!D3162="LATAM",1,0)</f>
        <v>1</v>
      </c>
      <c r="O3161" s="6" t="n">
        <f aca="false">IF(1_Data_EDA!D3162="Pacific Asia",1,0)</f>
        <v>0</v>
      </c>
      <c r="P3161" s="6" t="n">
        <f aca="false">IF(1_Data_EDA!D3162="USCA",1,0)</f>
        <v>0</v>
      </c>
      <c r="Q3161" s="6" t="n">
        <f aca="false">IF(C3161&gt;MEDIAN(C$5:C$8004),1,0)</f>
        <v>0</v>
      </c>
      <c r="R3161" s="6" t="n">
        <f aca="false">IF(D3161&gt;2,1,0)</f>
        <v>0</v>
      </c>
    </row>
    <row r="3162" customFormat="false" ht="15" hidden="false" customHeight="true" outlineLevel="0" collapsed="false">
      <c r="A3162" s="6" t="n">
        <f aca="false">1_Data_EDA!O3163</f>
        <v>1</v>
      </c>
      <c r="B3162" s="6" t="n">
        <f aca="false">1_Data_EDA!H3163</f>
        <v>1</v>
      </c>
      <c r="C3162" s="7" t="n">
        <f aca="false">1_Data_EDA!I3163</f>
        <v>44.99000168</v>
      </c>
      <c r="D3162" s="6" t="n">
        <f aca="false">1_Data_EDA!J3163</f>
        <v>3</v>
      </c>
      <c r="E3162" s="7" t="n">
        <f aca="false">1_Data_EDA!K3163</f>
        <v>134.9700012</v>
      </c>
      <c r="F3162" s="7" t="n">
        <f aca="false">1_Data_EDA!L3163</f>
        <v>26.98999977</v>
      </c>
      <c r="G3162" s="8" t="n">
        <f aca="false">1_Data_EDA!M3163</f>
        <v>0.200000003</v>
      </c>
      <c r="H3162" s="6" t="n">
        <f aca="false">IF(1_Data_EDA!B3163="First Class",1,0)</f>
        <v>1</v>
      </c>
      <c r="I3162" s="6" t="n">
        <f aca="false">IF(1_Data_EDA!B3163="Second Class",1,0)</f>
        <v>0</v>
      </c>
      <c r="J3162" s="6" t="n">
        <f aca="false">IF(1_Data_EDA!B3163="Same Day",1,0)</f>
        <v>0</v>
      </c>
      <c r="K3162" s="6" t="n">
        <f aca="false">IF(1_Data_EDA!C3163="Corporate",1,0)</f>
        <v>1</v>
      </c>
      <c r="L3162" s="6" t="n">
        <f aca="false">IF(1_Data_EDA!C3163="Home Office",1,0)</f>
        <v>0</v>
      </c>
      <c r="M3162" s="6" t="n">
        <f aca="false">IF(1_Data_EDA!D3163="Europe",1,0)</f>
        <v>0</v>
      </c>
      <c r="N3162" s="6" t="n">
        <f aca="false">IF(1_Data_EDA!D3163="LATAM",1,0)</f>
        <v>0</v>
      </c>
      <c r="O3162" s="6" t="n">
        <f aca="false">IF(1_Data_EDA!D3163="Pacific Asia",1,0)</f>
        <v>1</v>
      </c>
      <c r="P3162" s="6" t="n">
        <f aca="false">IF(1_Data_EDA!D3163="USCA",1,0)</f>
        <v>0</v>
      </c>
      <c r="Q3162" s="6" t="n">
        <f aca="false">IF(C3162&gt;MEDIAN(C$5:C$8004),1,0)</f>
        <v>0</v>
      </c>
      <c r="R3162" s="6" t="n">
        <f aca="false">IF(D3162&gt;2,1,0)</f>
        <v>1</v>
      </c>
    </row>
    <row r="3163" customFormat="false" ht="15" hidden="false" customHeight="true" outlineLevel="0" collapsed="false">
      <c r="A3163" s="6" t="n">
        <f aca="false">1_Data_EDA!O3164</f>
        <v>0</v>
      </c>
      <c r="B3163" s="6" t="n">
        <f aca="false">1_Data_EDA!H3164</f>
        <v>4</v>
      </c>
      <c r="C3163" s="7" t="n">
        <f aca="false">1_Data_EDA!I3164</f>
        <v>99.98999786</v>
      </c>
      <c r="D3163" s="6" t="n">
        <f aca="false">1_Data_EDA!J3164</f>
        <v>4</v>
      </c>
      <c r="E3163" s="7" t="n">
        <f aca="false">1_Data_EDA!K3164</f>
        <v>399.9599915</v>
      </c>
      <c r="F3163" s="7" t="n">
        <f aca="false">1_Data_EDA!L3164</f>
        <v>20</v>
      </c>
      <c r="G3163" s="8" t="n">
        <f aca="false">1_Data_EDA!M3164</f>
        <v>0.050000001</v>
      </c>
      <c r="H3163" s="6" t="n">
        <f aca="false">IF(1_Data_EDA!B3164="First Class",1,0)</f>
        <v>0</v>
      </c>
      <c r="I3163" s="6" t="n">
        <f aca="false">IF(1_Data_EDA!B3164="Second Class",1,0)</f>
        <v>0</v>
      </c>
      <c r="J3163" s="6" t="n">
        <f aca="false">IF(1_Data_EDA!B3164="Same Day",1,0)</f>
        <v>0</v>
      </c>
      <c r="K3163" s="6" t="n">
        <f aca="false">IF(1_Data_EDA!C3164="Corporate",1,0)</f>
        <v>0</v>
      </c>
      <c r="L3163" s="6" t="n">
        <f aca="false">IF(1_Data_EDA!C3164="Home Office",1,0)</f>
        <v>0</v>
      </c>
      <c r="M3163" s="6" t="n">
        <f aca="false">IF(1_Data_EDA!D3164="Europe",1,0)</f>
        <v>0</v>
      </c>
      <c r="N3163" s="6" t="n">
        <f aca="false">IF(1_Data_EDA!D3164="LATAM",1,0)</f>
        <v>1</v>
      </c>
      <c r="O3163" s="6" t="n">
        <f aca="false">IF(1_Data_EDA!D3164="Pacific Asia",1,0)</f>
        <v>0</v>
      </c>
      <c r="P3163" s="6" t="n">
        <f aca="false">IF(1_Data_EDA!D3164="USCA",1,0)</f>
        <v>0</v>
      </c>
      <c r="Q3163" s="6" t="n">
        <f aca="false">IF(C3163&gt;MEDIAN(C$5:C$8004),1,0)</f>
        <v>1</v>
      </c>
      <c r="R3163" s="6" t="n">
        <f aca="false">IF(D3163&gt;2,1,0)</f>
        <v>1</v>
      </c>
    </row>
    <row r="3164" customFormat="false" ht="15" hidden="false" customHeight="true" outlineLevel="0" collapsed="false">
      <c r="A3164" s="6" t="n">
        <f aca="false">1_Data_EDA!O3165</f>
        <v>1</v>
      </c>
      <c r="B3164" s="6" t="n">
        <f aca="false">1_Data_EDA!H3165</f>
        <v>2</v>
      </c>
      <c r="C3164" s="7" t="n">
        <f aca="false">1_Data_EDA!I3165</f>
        <v>129.9900055</v>
      </c>
      <c r="D3164" s="6" t="n">
        <f aca="false">1_Data_EDA!J3165</f>
        <v>1</v>
      </c>
      <c r="E3164" s="7" t="n">
        <f aca="false">1_Data_EDA!K3165</f>
        <v>129.9900055</v>
      </c>
      <c r="F3164" s="7" t="n">
        <f aca="false">1_Data_EDA!L3165</f>
        <v>0</v>
      </c>
      <c r="G3164" s="8" t="n">
        <f aca="false">1_Data_EDA!M3165</f>
        <v>0</v>
      </c>
      <c r="H3164" s="6" t="n">
        <f aca="false">IF(1_Data_EDA!B3165="First Class",1,0)</f>
        <v>0</v>
      </c>
      <c r="I3164" s="6" t="n">
        <f aca="false">IF(1_Data_EDA!B3165="Second Class",1,0)</f>
        <v>1</v>
      </c>
      <c r="J3164" s="6" t="n">
        <f aca="false">IF(1_Data_EDA!B3165="Same Day",1,0)</f>
        <v>0</v>
      </c>
      <c r="K3164" s="6" t="n">
        <f aca="false">IF(1_Data_EDA!C3165="Corporate",1,0)</f>
        <v>0</v>
      </c>
      <c r="L3164" s="6" t="n">
        <f aca="false">IF(1_Data_EDA!C3165="Home Office",1,0)</f>
        <v>1</v>
      </c>
      <c r="M3164" s="6" t="n">
        <f aca="false">IF(1_Data_EDA!D3165="Europe",1,0)</f>
        <v>0</v>
      </c>
      <c r="N3164" s="6" t="n">
        <f aca="false">IF(1_Data_EDA!D3165="LATAM",1,0)</f>
        <v>0</v>
      </c>
      <c r="O3164" s="6" t="n">
        <f aca="false">IF(1_Data_EDA!D3165="Pacific Asia",1,0)</f>
        <v>1</v>
      </c>
      <c r="P3164" s="6" t="n">
        <f aca="false">IF(1_Data_EDA!D3165="USCA",1,0)</f>
        <v>0</v>
      </c>
      <c r="Q3164" s="6" t="n">
        <f aca="false">IF(C3164&gt;MEDIAN(C$5:C$8004),1,0)</f>
        <v>1</v>
      </c>
      <c r="R3164" s="6" t="n">
        <f aca="false">IF(D3164&gt;2,1,0)</f>
        <v>0</v>
      </c>
    </row>
    <row r="3165" customFormat="false" ht="15" hidden="false" customHeight="true" outlineLevel="0" collapsed="false">
      <c r="A3165" s="6" t="n">
        <f aca="false">1_Data_EDA!O3166</f>
        <v>0</v>
      </c>
      <c r="B3165" s="6" t="n">
        <f aca="false">1_Data_EDA!H3166</f>
        <v>4</v>
      </c>
      <c r="C3165" s="7" t="n">
        <f aca="false">1_Data_EDA!I3166</f>
        <v>59.99000168</v>
      </c>
      <c r="D3165" s="6" t="n">
        <f aca="false">1_Data_EDA!J3166</f>
        <v>3</v>
      </c>
      <c r="E3165" s="7" t="n">
        <f aca="false">1_Data_EDA!K3166</f>
        <v>179.9700012</v>
      </c>
      <c r="F3165" s="7" t="n">
        <f aca="false">1_Data_EDA!L3166</f>
        <v>3.599999905</v>
      </c>
      <c r="G3165" s="8" t="n">
        <f aca="false">1_Data_EDA!M3166</f>
        <v>0.02</v>
      </c>
      <c r="H3165" s="6" t="n">
        <f aca="false">IF(1_Data_EDA!B3166="First Class",1,0)</f>
        <v>0</v>
      </c>
      <c r="I3165" s="6" t="n">
        <f aca="false">IF(1_Data_EDA!B3166="Second Class",1,0)</f>
        <v>0</v>
      </c>
      <c r="J3165" s="6" t="n">
        <f aca="false">IF(1_Data_EDA!B3166="Same Day",1,0)</f>
        <v>0</v>
      </c>
      <c r="K3165" s="6" t="n">
        <f aca="false">IF(1_Data_EDA!C3166="Corporate",1,0)</f>
        <v>0</v>
      </c>
      <c r="L3165" s="6" t="n">
        <f aca="false">IF(1_Data_EDA!C3166="Home Office",1,0)</f>
        <v>1</v>
      </c>
      <c r="M3165" s="6" t="n">
        <f aca="false">IF(1_Data_EDA!D3166="Europe",1,0)</f>
        <v>0</v>
      </c>
      <c r="N3165" s="6" t="n">
        <f aca="false">IF(1_Data_EDA!D3166="LATAM",1,0)</f>
        <v>1</v>
      </c>
      <c r="O3165" s="6" t="n">
        <f aca="false">IF(1_Data_EDA!D3166="Pacific Asia",1,0)</f>
        <v>0</v>
      </c>
      <c r="P3165" s="6" t="n">
        <f aca="false">IF(1_Data_EDA!D3166="USCA",1,0)</f>
        <v>0</v>
      </c>
      <c r="Q3165" s="6" t="n">
        <f aca="false">IF(C3165&gt;MEDIAN(C$5:C$8004),1,0)</f>
        <v>0</v>
      </c>
      <c r="R3165" s="6" t="n">
        <f aca="false">IF(D3165&gt;2,1,0)</f>
        <v>1</v>
      </c>
    </row>
    <row r="3166" customFormat="false" ht="15" hidden="false" customHeight="true" outlineLevel="0" collapsed="false">
      <c r="A3166" s="6" t="n">
        <f aca="false">1_Data_EDA!O3167</f>
        <v>0</v>
      </c>
      <c r="B3166" s="6" t="n">
        <f aca="false">1_Data_EDA!H3167</f>
        <v>4</v>
      </c>
      <c r="C3166" s="7" t="n">
        <f aca="false">1_Data_EDA!I3167</f>
        <v>39.99000168</v>
      </c>
      <c r="D3166" s="6" t="n">
        <f aca="false">1_Data_EDA!J3167</f>
        <v>5</v>
      </c>
      <c r="E3166" s="7" t="n">
        <f aca="false">1_Data_EDA!K3167</f>
        <v>199.9499969</v>
      </c>
      <c r="F3166" s="7" t="n">
        <f aca="false">1_Data_EDA!L3167</f>
        <v>6</v>
      </c>
      <c r="G3166" s="8" t="n">
        <f aca="false">1_Data_EDA!M3167</f>
        <v>0.029999999</v>
      </c>
      <c r="H3166" s="6" t="n">
        <f aca="false">IF(1_Data_EDA!B3167="First Class",1,0)</f>
        <v>0</v>
      </c>
      <c r="I3166" s="6" t="n">
        <f aca="false">IF(1_Data_EDA!B3167="Second Class",1,0)</f>
        <v>0</v>
      </c>
      <c r="J3166" s="6" t="n">
        <f aca="false">IF(1_Data_EDA!B3167="Same Day",1,0)</f>
        <v>0</v>
      </c>
      <c r="K3166" s="6" t="n">
        <f aca="false">IF(1_Data_EDA!C3167="Corporate",1,0)</f>
        <v>1</v>
      </c>
      <c r="L3166" s="6" t="n">
        <f aca="false">IF(1_Data_EDA!C3167="Home Office",1,0)</f>
        <v>0</v>
      </c>
      <c r="M3166" s="6" t="n">
        <f aca="false">IF(1_Data_EDA!D3167="Europe",1,0)</f>
        <v>0</v>
      </c>
      <c r="N3166" s="6" t="n">
        <f aca="false">IF(1_Data_EDA!D3167="LATAM",1,0)</f>
        <v>0</v>
      </c>
      <c r="O3166" s="6" t="n">
        <f aca="false">IF(1_Data_EDA!D3167="Pacific Asia",1,0)</f>
        <v>0</v>
      </c>
      <c r="P3166" s="6" t="n">
        <f aca="false">IF(1_Data_EDA!D3167="USCA",1,0)</f>
        <v>1</v>
      </c>
      <c r="Q3166" s="6" t="n">
        <f aca="false">IF(C3166&gt;MEDIAN(C$5:C$8004),1,0)</f>
        <v>0</v>
      </c>
      <c r="R3166" s="6" t="n">
        <f aca="false">IF(D3166&gt;2,1,0)</f>
        <v>1</v>
      </c>
    </row>
    <row r="3167" customFormat="false" ht="15" hidden="false" customHeight="true" outlineLevel="0" collapsed="false">
      <c r="A3167" s="6" t="n">
        <f aca="false">1_Data_EDA!O3168</f>
        <v>0</v>
      </c>
      <c r="B3167" s="6" t="n">
        <f aca="false">1_Data_EDA!H3168</f>
        <v>4</v>
      </c>
      <c r="C3167" s="7" t="n">
        <f aca="false">1_Data_EDA!I3168</f>
        <v>39.99000168</v>
      </c>
      <c r="D3167" s="6" t="n">
        <f aca="false">1_Data_EDA!J3168</f>
        <v>4</v>
      </c>
      <c r="E3167" s="7" t="n">
        <f aca="false">1_Data_EDA!K3168</f>
        <v>159.9600067</v>
      </c>
      <c r="F3167" s="7" t="n">
        <f aca="false">1_Data_EDA!L3168</f>
        <v>16</v>
      </c>
      <c r="G3167" s="8" t="n">
        <f aca="false">1_Data_EDA!M3168</f>
        <v>0.100000001</v>
      </c>
      <c r="H3167" s="6" t="n">
        <f aca="false">IF(1_Data_EDA!B3168="First Class",1,0)</f>
        <v>0</v>
      </c>
      <c r="I3167" s="6" t="n">
        <f aca="false">IF(1_Data_EDA!B3168="Second Class",1,0)</f>
        <v>0</v>
      </c>
      <c r="J3167" s="6" t="n">
        <f aca="false">IF(1_Data_EDA!B3168="Same Day",1,0)</f>
        <v>0</v>
      </c>
      <c r="K3167" s="6" t="n">
        <f aca="false">IF(1_Data_EDA!C3168="Corporate",1,0)</f>
        <v>0</v>
      </c>
      <c r="L3167" s="6" t="n">
        <f aca="false">IF(1_Data_EDA!C3168="Home Office",1,0)</f>
        <v>1</v>
      </c>
      <c r="M3167" s="6" t="n">
        <f aca="false">IF(1_Data_EDA!D3168="Europe",1,0)</f>
        <v>1</v>
      </c>
      <c r="N3167" s="6" t="n">
        <f aca="false">IF(1_Data_EDA!D3168="LATAM",1,0)</f>
        <v>0</v>
      </c>
      <c r="O3167" s="6" t="n">
        <f aca="false">IF(1_Data_EDA!D3168="Pacific Asia",1,0)</f>
        <v>0</v>
      </c>
      <c r="P3167" s="6" t="n">
        <f aca="false">IF(1_Data_EDA!D3168="USCA",1,0)</f>
        <v>0</v>
      </c>
      <c r="Q3167" s="6" t="n">
        <f aca="false">IF(C3167&gt;MEDIAN(C$5:C$8004),1,0)</f>
        <v>0</v>
      </c>
      <c r="R3167" s="6" t="n">
        <f aca="false">IF(D3167&gt;2,1,0)</f>
        <v>1</v>
      </c>
    </row>
    <row r="3168" customFormat="false" ht="15" hidden="false" customHeight="true" outlineLevel="0" collapsed="false">
      <c r="A3168" s="6" t="n">
        <f aca="false">1_Data_EDA!O3169</f>
        <v>0</v>
      </c>
      <c r="B3168" s="6" t="n">
        <f aca="false">1_Data_EDA!H3169</f>
        <v>0</v>
      </c>
      <c r="C3168" s="7" t="n">
        <f aca="false">1_Data_EDA!I3169</f>
        <v>50</v>
      </c>
      <c r="D3168" s="6" t="n">
        <f aca="false">1_Data_EDA!J3169</f>
        <v>1</v>
      </c>
      <c r="E3168" s="7" t="n">
        <f aca="false">1_Data_EDA!K3169</f>
        <v>50</v>
      </c>
      <c r="F3168" s="7" t="n">
        <f aca="false">1_Data_EDA!L3169</f>
        <v>1</v>
      </c>
      <c r="G3168" s="8" t="n">
        <f aca="false">1_Data_EDA!M3169</f>
        <v>0.02</v>
      </c>
      <c r="H3168" s="6" t="n">
        <f aca="false">IF(1_Data_EDA!B3169="First Class",1,0)</f>
        <v>0</v>
      </c>
      <c r="I3168" s="6" t="n">
        <f aca="false">IF(1_Data_EDA!B3169="Second Class",1,0)</f>
        <v>0</v>
      </c>
      <c r="J3168" s="6" t="n">
        <f aca="false">IF(1_Data_EDA!B3169="Same Day",1,0)</f>
        <v>1</v>
      </c>
      <c r="K3168" s="6" t="n">
        <f aca="false">IF(1_Data_EDA!C3169="Corporate",1,0)</f>
        <v>0</v>
      </c>
      <c r="L3168" s="6" t="n">
        <f aca="false">IF(1_Data_EDA!C3169="Home Office",1,0)</f>
        <v>0</v>
      </c>
      <c r="M3168" s="6" t="n">
        <f aca="false">IF(1_Data_EDA!D3169="Europe",1,0)</f>
        <v>0</v>
      </c>
      <c r="N3168" s="6" t="n">
        <f aca="false">IF(1_Data_EDA!D3169="LATAM",1,0)</f>
        <v>0</v>
      </c>
      <c r="O3168" s="6" t="n">
        <f aca="false">IF(1_Data_EDA!D3169="Pacific Asia",1,0)</f>
        <v>0</v>
      </c>
      <c r="P3168" s="6" t="n">
        <f aca="false">IF(1_Data_EDA!D3169="USCA",1,0)</f>
        <v>1</v>
      </c>
      <c r="Q3168" s="6" t="n">
        <f aca="false">IF(C3168&gt;MEDIAN(C$5:C$8004),1,0)</f>
        <v>0</v>
      </c>
      <c r="R3168" s="6" t="n">
        <f aca="false">IF(D3168&gt;2,1,0)</f>
        <v>0</v>
      </c>
    </row>
    <row r="3169" customFormat="false" ht="15" hidden="false" customHeight="true" outlineLevel="0" collapsed="false">
      <c r="A3169" s="6" t="n">
        <f aca="false">1_Data_EDA!O3170</f>
        <v>1</v>
      </c>
      <c r="B3169" s="6" t="n">
        <f aca="false">1_Data_EDA!H3170</f>
        <v>4</v>
      </c>
      <c r="C3169" s="7" t="n">
        <f aca="false">1_Data_EDA!I3170</f>
        <v>49.97999954</v>
      </c>
      <c r="D3169" s="6" t="n">
        <f aca="false">1_Data_EDA!J3170</f>
        <v>2</v>
      </c>
      <c r="E3169" s="7" t="n">
        <f aca="false">1_Data_EDA!K3170</f>
        <v>99.95999908</v>
      </c>
      <c r="F3169" s="7" t="n">
        <f aca="false">1_Data_EDA!L3170</f>
        <v>5.5</v>
      </c>
      <c r="G3169" s="8" t="n">
        <f aca="false">1_Data_EDA!M3170</f>
        <v>0.059999999</v>
      </c>
      <c r="H3169" s="6" t="n">
        <f aca="false">IF(1_Data_EDA!B3170="First Class",1,0)</f>
        <v>0</v>
      </c>
      <c r="I3169" s="6" t="n">
        <f aca="false">IF(1_Data_EDA!B3170="Second Class",1,0)</f>
        <v>0</v>
      </c>
      <c r="J3169" s="6" t="n">
        <f aca="false">IF(1_Data_EDA!B3170="Same Day",1,0)</f>
        <v>0</v>
      </c>
      <c r="K3169" s="6" t="n">
        <f aca="false">IF(1_Data_EDA!C3170="Corporate",1,0)</f>
        <v>0</v>
      </c>
      <c r="L3169" s="6" t="n">
        <f aca="false">IF(1_Data_EDA!C3170="Home Office",1,0)</f>
        <v>0</v>
      </c>
      <c r="M3169" s="6" t="n">
        <f aca="false">IF(1_Data_EDA!D3170="Europe",1,0)</f>
        <v>0</v>
      </c>
      <c r="N3169" s="6" t="n">
        <f aca="false">IF(1_Data_EDA!D3170="LATAM",1,0)</f>
        <v>0</v>
      </c>
      <c r="O3169" s="6" t="n">
        <f aca="false">IF(1_Data_EDA!D3170="Pacific Asia",1,0)</f>
        <v>0</v>
      </c>
      <c r="P3169" s="6" t="n">
        <f aca="false">IF(1_Data_EDA!D3170="USCA",1,0)</f>
        <v>1</v>
      </c>
      <c r="Q3169" s="6" t="n">
        <f aca="false">IF(C3169&gt;MEDIAN(C$5:C$8004),1,0)</f>
        <v>0</v>
      </c>
      <c r="R3169" s="6" t="n">
        <f aca="false">IF(D3169&gt;2,1,0)</f>
        <v>0</v>
      </c>
    </row>
    <row r="3170" customFormat="false" ht="15" hidden="false" customHeight="true" outlineLevel="0" collapsed="false">
      <c r="A3170" s="6" t="n">
        <f aca="false">1_Data_EDA!O3171</f>
        <v>0</v>
      </c>
      <c r="B3170" s="6" t="n">
        <f aca="false">1_Data_EDA!H3171</f>
        <v>4</v>
      </c>
      <c r="C3170" s="7" t="n">
        <f aca="false">1_Data_EDA!I3171</f>
        <v>50</v>
      </c>
      <c r="D3170" s="6" t="n">
        <f aca="false">1_Data_EDA!J3171</f>
        <v>2</v>
      </c>
      <c r="E3170" s="7" t="n">
        <f aca="false">1_Data_EDA!K3171</f>
        <v>100</v>
      </c>
      <c r="F3170" s="7" t="n">
        <f aca="false">1_Data_EDA!L3171</f>
        <v>20</v>
      </c>
      <c r="G3170" s="8" t="n">
        <f aca="false">1_Data_EDA!M3171</f>
        <v>0.200000003</v>
      </c>
      <c r="H3170" s="6" t="n">
        <f aca="false">IF(1_Data_EDA!B3171="First Class",1,0)</f>
        <v>0</v>
      </c>
      <c r="I3170" s="6" t="n">
        <f aca="false">IF(1_Data_EDA!B3171="Second Class",1,0)</f>
        <v>0</v>
      </c>
      <c r="J3170" s="6" t="n">
        <f aca="false">IF(1_Data_EDA!B3171="Same Day",1,0)</f>
        <v>0</v>
      </c>
      <c r="K3170" s="6" t="n">
        <f aca="false">IF(1_Data_EDA!C3171="Corporate",1,0)</f>
        <v>1</v>
      </c>
      <c r="L3170" s="6" t="n">
        <f aca="false">IF(1_Data_EDA!C3171="Home Office",1,0)</f>
        <v>0</v>
      </c>
      <c r="M3170" s="6" t="n">
        <f aca="false">IF(1_Data_EDA!D3171="Europe",1,0)</f>
        <v>0</v>
      </c>
      <c r="N3170" s="6" t="n">
        <f aca="false">IF(1_Data_EDA!D3171="LATAM",1,0)</f>
        <v>0</v>
      </c>
      <c r="O3170" s="6" t="n">
        <f aca="false">IF(1_Data_EDA!D3171="Pacific Asia",1,0)</f>
        <v>1</v>
      </c>
      <c r="P3170" s="6" t="n">
        <f aca="false">IF(1_Data_EDA!D3171="USCA",1,0)</f>
        <v>0</v>
      </c>
      <c r="Q3170" s="6" t="n">
        <f aca="false">IF(C3170&gt;MEDIAN(C$5:C$8004),1,0)</f>
        <v>0</v>
      </c>
      <c r="R3170" s="6" t="n">
        <f aca="false">IF(D3170&gt;2,1,0)</f>
        <v>0</v>
      </c>
    </row>
    <row r="3171" customFormat="false" ht="15" hidden="false" customHeight="true" outlineLevel="0" collapsed="false">
      <c r="A3171" s="6" t="n">
        <f aca="false">1_Data_EDA!O3172</f>
        <v>0</v>
      </c>
      <c r="B3171" s="6" t="n">
        <f aca="false">1_Data_EDA!H3172</f>
        <v>4</v>
      </c>
      <c r="C3171" s="7" t="n">
        <f aca="false">1_Data_EDA!I3172</f>
        <v>65</v>
      </c>
      <c r="D3171" s="6" t="n">
        <f aca="false">1_Data_EDA!J3172</f>
        <v>1</v>
      </c>
      <c r="E3171" s="7" t="n">
        <f aca="false">1_Data_EDA!K3172</f>
        <v>65</v>
      </c>
      <c r="F3171" s="7" t="n">
        <f aca="false">1_Data_EDA!L3172</f>
        <v>4.550000191</v>
      </c>
      <c r="G3171" s="8" t="n">
        <f aca="false">1_Data_EDA!M3172</f>
        <v>0.07</v>
      </c>
      <c r="H3171" s="6" t="n">
        <f aca="false">IF(1_Data_EDA!B3172="First Class",1,0)</f>
        <v>0</v>
      </c>
      <c r="I3171" s="6" t="n">
        <f aca="false">IF(1_Data_EDA!B3172="Second Class",1,0)</f>
        <v>0</v>
      </c>
      <c r="J3171" s="6" t="n">
        <f aca="false">IF(1_Data_EDA!B3172="Same Day",1,0)</f>
        <v>0</v>
      </c>
      <c r="K3171" s="6" t="n">
        <f aca="false">IF(1_Data_EDA!C3172="Corporate",1,0)</f>
        <v>0</v>
      </c>
      <c r="L3171" s="6" t="n">
        <f aca="false">IF(1_Data_EDA!C3172="Home Office",1,0)</f>
        <v>0</v>
      </c>
      <c r="M3171" s="6" t="n">
        <f aca="false">IF(1_Data_EDA!D3172="Europe",1,0)</f>
        <v>0</v>
      </c>
      <c r="N3171" s="6" t="n">
        <f aca="false">IF(1_Data_EDA!D3172="LATAM",1,0)</f>
        <v>1</v>
      </c>
      <c r="O3171" s="6" t="n">
        <f aca="false">IF(1_Data_EDA!D3172="Pacific Asia",1,0)</f>
        <v>0</v>
      </c>
      <c r="P3171" s="6" t="n">
        <f aca="false">IF(1_Data_EDA!D3172="USCA",1,0)</f>
        <v>0</v>
      </c>
      <c r="Q3171" s="6" t="n">
        <f aca="false">IF(C3171&gt;MEDIAN(C$5:C$8004),1,0)</f>
        <v>0</v>
      </c>
      <c r="R3171" s="6" t="n">
        <f aca="false">IF(D3171&gt;2,1,0)</f>
        <v>0</v>
      </c>
    </row>
    <row r="3172" customFormat="false" ht="15" hidden="false" customHeight="true" outlineLevel="0" collapsed="false">
      <c r="A3172" s="6" t="n">
        <f aca="false">1_Data_EDA!O3173</f>
        <v>0</v>
      </c>
      <c r="B3172" s="6" t="n">
        <f aca="false">1_Data_EDA!H3173</f>
        <v>4</v>
      </c>
      <c r="C3172" s="7" t="n">
        <f aca="false">1_Data_EDA!I3173</f>
        <v>31.98999977</v>
      </c>
      <c r="D3172" s="6" t="n">
        <f aca="false">1_Data_EDA!J3173</f>
        <v>2</v>
      </c>
      <c r="E3172" s="7" t="n">
        <f aca="false">1_Data_EDA!K3173</f>
        <v>63.97999954</v>
      </c>
      <c r="F3172" s="7" t="n">
        <f aca="false">1_Data_EDA!L3173</f>
        <v>16</v>
      </c>
      <c r="G3172" s="8" t="n">
        <f aca="false">1_Data_EDA!M3173</f>
        <v>0.25</v>
      </c>
      <c r="H3172" s="6" t="n">
        <f aca="false">IF(1_Data_EDA!B3173="First Class",1,0)</f>
        <v>0</v>
      </c>
      <c r="I3172" s="6" t="n">
        <f aca="false">IF(1_Data_EDA!B3173="Second Class",1,0)</f>
        <v>0</v>
      </c>
      <c r="J3172" s="6" t="n">
        <f aca="false">IF(1_Data_EDA!B3173="Same Day",1,0)</f>
        <v>0</v>
      </c>
      <c r="K3172" s="6" t="n">
        <f aca="false">IF(1_Data_EDA!C3173="Corporate",1,0)</f>
        <v>1</v>
      </c>
      <c r="L3172" s="6" t="n">
        <f aca="false">IF(1_Data_EDA!C3173="Home Office",1,0)</f>
        <v>0</v>
      </c>
      <c r="M3172" s="6" t="n">
        <f aca="false">IF(1_Data_EDA!D3173="Europe",1,0)</f>
        <v>0</v>
      </c>
      <c r="N3172" s="6" t="n">
        <f aca="false">IF(1_Data_EDA!D3173="LATAM",1,0)</f>
        <v>0</v>
      </c>
      <c r="O3172" s="6" t="n">
        <f aca="false">IF(1_Data_EDA!D3173="Pacific Asia",1,0)</f>
        <v>1</v>
      </c>
      <c r="P3172" s="6" t="n">
        <f aca="false">IF(1_Data_EDA!D3173="USCA",1,0)</f>
        <v>0</v>
      </c>
      <c r="Q3172" s="6" t="n">
        <f aca="false">IF(C3172&gt;MEDIAN(C$5:C$8004),1,0)</f>
        <v>0</v>
      </c>
      <c r="R3172" s="6" t="n">
        <f aca="false">IF(D3172&gt;2,1,0)</f>
        <v>0</v>
      </c>
    </row>
    <row r="3173" customFormat="false" ht="15" hidden="false" customHeight="true" outlineLevel="0" collapsed="false">
      <c r="A3173" s="6" t="n">
        <f aca="false">1_Data_EDA!O3174</f>
        <v>0</v>
      </c>
      <c r="B3173" s="6" t="n">
        <f aca="false">1_Data_EDA!H3174</f>
        <v>4</v>
      </c>
      <c r="C3173" s="7" t="n">
        <f aca="false">1_Data_EDA!I3174</f>
        <v>39.99000168</v>
      </c>
      <c r="D3173" s="6" t="n">
        <f aca="false">1_Data_EDA!J3174</f>
        <v>2</v>
      </c>
      <c r="E3173" s="7" t="n">
        <f aca="false">1_Data_EDA!K3174</f>
        <v>79.98000336</v>
      </c>
      <c r="F3173" s="7" t="n">
        <f aca="false">1_Data_EDA!L3174</f>
        <v>1.600000024</v>
      </c>
      <c r="G3173" s="8" t="n">
        <f aca="false">1_Data_EDA!M3174</f>
        <v>0.02</v>
      </c>
      <c r="H3173" s="6" t="n">
        <f aca="false">IF(1_Data_EDA!B3174="First Class",1,0)</f>
        <v>0</v>
      </c>
      <c r="I3173" s="6" t="n">
        <f aca="false">IF(1_Data_EDA!B3174="Second Class",1,0)</f>
        <v>0</v>
      </c>
      <c r="J3173" s="6" t="n">
        <f aca="false">IF(1_Data_EDA!B3174="Same Day",1,0)</f>
        <v>0</v>
      </c>
      <c r="K3173" s="6" t="n">
        <f aca="false">IF(1_Data_EDA!C3174="Corporate",1,0)</f>
        <v>1</v>
      </c>
      <c r="L3173" s="6" t="n">
        <f aca="false">IF(1_Data_EDA!C3174="Home Office",1,0)</f>
        <v>0</v>
      </c>
      <c r="M3173" s="6" t="n">
        <f aca="false">IF(1_Data_EDA!D3174="Europe",1,0)</f>
        <v>0</v>
      </c>
      <c r="N3173" s="6" t="n">
        <f aca="false">IF(1_Data_EDA!D3174="LATAM",1,0)</f>
        <v>0</v>
      </c>
      <c r="O3173" s="6" t="n">
        <f aca="false">IF(1_Data_EDA!D3174="Pacific Asia",1,0)</f>
        <v>0</v>
      </c>
      <c r="P3173" s="6" t="n">
        <f aca="false">IF(1_Data_EDA!D3174="USCA",1,0)</f>
        <v>1</v>
      </c>
      <c r="Q3173" s="6" t="n">
        <f aca="false">IF(C3173&gt;MEDIAN(C$5:C$8004),1,0)</f>
        <v>0</v>
      </c>
      <c r="R3173" s="6" t="n">
        <f aca="false">IF(D3173&gt;2,1,0)</f>
        <v>0</v>
      </c>
    </row>
    <row r="3174" customFormat="false" ht="15" hidden="false" customHeight="true" outlineLevel="0" collapsed="false">
      <c r="A3174" s="6" t="n">
        <f aca="false">1_Data_EDA!O3175</f>
        <v>0</v>
      </c>
      <c r="B3174" s="6" t="n">
        <f aca="false">1_Data_EDA!H3175</f>
        <v>4</v>
      </c>
      <c r="C3174" s="7" t="n">
        <f aca="false">1_Data_EDA!I3175</f>
        <v>357.1000061</v>
      </c>
      <c r="D3174" s="6" t="n">
        <f aca="false">1_Data_EDA!J3175</f>
        <v>1</v>
      </c>
      <c r="E3174" s="7" t="n">
        <f aca="false">1_Data_EDA!K3175</f>
        <v>357.1000061</v>
      </c>
      <c r="F3174" s="7" t="n">
        <f aca="false">1_Data_EDA!L3175</f>
        <v>17.86000061</v>
      </c>
      <c r="G3174" s="8" t="n">
        <f aca="false">1_Data_EDA!M3175</f>
        <v>0.050000001</v>
      </c>
      <c r="H3174" s="6" t="n">
        <f aca="false">IF(1_Data_EDA!B3175="First Class",1,0)</f>
        <v>0</v>
      </c>
      <c r="I3174" s="6" t="n">
        <f aca="false">IF(1_Data_EDA!B3175="Second Class",1,0)</f>
        <v>0</v>
      </c>
      <c r="J3174" s="6" t="n">
        <f aca="false">IF(1_Data_EDA!B3175="Same Day",1,0)</f>
        <v>0</v>
      </c>
      <c r="K3174" s="6" t="n">
        <f aca="false">IF(1_Data_EDA!C3175="Corporate",1,0)</f>
        <v>0</v>
      </c>
      <c r="L3174" s="6" t="n">
        <f aca="false">IF(1_Data_EDA!C3175="Home Office",1,0)</f>
        <v>0</v>
      </c>
      <c r="M3174" s="6" t="n">
        <f aca="false">IF(1_Data_EDA!D3175="Europe",1,0)</f>
        <v>1</v>
      </c>
      <c r="N3174" s="6" t="n">
        <f aca="false">IF(1_Data_EDA!D3175="LATAM",1,0)</f>
        <v>0</v>
      </c>
      <c r="O3174" s="6" t="n">
        <f aca="false">IF(1_Data_EDA!D3175="Pacific Asia",1,0)</f>
        <v>0</v>
      </c>
      <c r="P3174" s="6" t="n">
        <f aca="false">IF(1_Data_EDA!D3175="USCA",1,0)</f>
        <v>0</v>
      </c>
      <c r="Q3174" s="6" t="n">
        <f aca="false">IF(C3174&gt;MEDIAN(C$5:C$8004),1,0)</f>
        <v>1</v>
      </c>
      <c r="R3174" s="6" t="n">
        <f aca="false">IF(D3174&gt;2,1,0)</f>
        <v>0</v>
      </c>
    </row>
    <row r="3175" customFormat="false" ht="15" hidden="false" customHeight="true" outlineLevel="0" collapsed="false">
      <c r="A3175" s="6" t="n">
        <f aca="false">1_Data_EDA!O3176</f>
        <v>0</v>
      </c>
      <c r="B3175" s="6" t="n">
        <f aca="false">1_Data_EDA!H3176</f>
        <v>4</v>
      </c>
      <c r="C3175" s="7" t="n">
        <f aca="false">1_Data_EDA!I3176</f>
        <v>199.9900055</v>
      </c>
      <c r="D3175" s="6" t="n">
        <f aca="false">1_Data_EDA!J3176</f>
        <v>1</v>
      </c>
      <c r="E3175" s="7" t="n">
        <f aca="false">1_Data_EDA!K3176</f>
        <v>199.9900055</v>
      </c>
      <c r="F3175" s="7" t="n">
        <f aca="false">1_Data_EDA!L3176</f>
        <v>11</v>
      </c>
      <c r="G3175" s="8" t="n">
        <f aca="false">1_Data_EDA!M3176</f>
        <v>0.059999999</v>
      </c>
      <c r="H3175" s="6" t="n">
        <f aca="false">IF(1_Data_EDA!B3176="First Class",1,0)</f>
        <v>0</v>
      </c>
      <c r="I3175" s="6" t="n">
        <f aca="false">IF(1_Data_EDA!B3176="Second Class",1,0)</f>
        <v>0</v>
      </c>
      <c r="J3175" s="6" t="n">
        <f aca="false">IF(1_Data_EDA!B3176="Same Day",1,0)</f>
        <v>0</v>
      </c>
      <c r="K3175" s="6" t="n">
        <f aca="false">IF(1_Data_EDA!C3176="Corporate",1,0)</f>
        <v>0</v>
      </c>
      <c r="L3175" s="6" t="n">
        <f aca="false">IF(1_Data_EDA!C3176="Home Office",1,0)</f>
        <v>0</v>
      </c>
      <c r="M3175" s="6" t="n">
        <f aca="false">IF(1_Data_EDA!D3176="Europe",1,0)</f>
        <v>0</v>
      </c>
      <c r="N3175" s="6" t="n">
        <f aca="false">IF(1_Data_EDA!D3176="LATAM",1,0)</f>
        <v>0</v>
      </c>
      <c r="O3175" s="6" t="n">
        <f aca="false">IF(1_Data_EDA!D3176="Pacific Asia",1,0)</f>
        <v>1</v>
      </c>
      <c r="P3175" s="6" t="n">
        <f aca="false">IF(1_Data_EDA!D3176="USCA",1,0)</f>
        <v>0</v>
      </c>
      <c r="Q3175" s="6" t="n">
        <f aca="false">IF(C3175&gt;MEDIAN(C$5:C$8004),1,0)</f>
        <v>1</v>
      </c>
      <c r="R3175" s="6" t="n">
        <f aca="false">IF(D3175&gt;2,1,0)</f>
        <v>0</v>
      </c>
    </row>
    <row r="3176" customFormat="false" ht="15" hidden="false" customHeight="true" outlineLevel="0" collapsed="false">
      <c r="A3176" s="6" t="n">
        <f aca="false">1_Data_EDA!O3177</f>
        <v>0</v>
      </c>
      <c r="B3176" s="6" t="n">
        <f aca="false">1_Data_EDA!H3177</f>
        <v>4</v>
      </c>
      <c r="C3176" s="7" t="n">
        <f aca="false">1_Data_EDA!I3177</f>
        <v>49.97999954</v>
      </c>
      <c r="D3176" s="6" t="n">
        <f aca="false">1_Data_EDA!J3177</f>
        <v>4</v>
      </c>
      <c r="E3176" s="7" t="n">
        <f aca="false">1_Data_EDA!K3177</f>
        <v>199.9199982</v>
      </c>
      <c r="F3176" s="7" t="n">
        <f aca="false">1_Data_EDA!L3177</f>
        <v>4</v>
      </c>
      <c r="G3176" s="8" t="n">
        <f aca="false">1_Data_EDA!M3177</f>
        <v>0.02</v>
      </c>
      <c r="H3176" s="6" t="n">
        <f aca="false">IF(1_Data_EDA!B3177="First Class",1,0)</f>
        <v>0</v>
      </c>
      <c r="I3176" s="6" t="n">
        <f aca="false">IF(1_Data_EDA!B3177="Second Class",1,0)</f>
        <v>0</v>
      </c>
      <c r="J3176" s="6" t="n">
        <f aca="false">IF(1_Data_EDA!B3177="Same Day",1,0)</f>
        <v>0</v>
      </c>
      <c r="K3176" s="6" t="n">
        <f aca="false">IF(1_Data_EDA!C3177="Corporate",1,0)</f>
        <v>0</v>
      </c>
      <c r="L3176" s="6" t="n">
        <f aca="false">IF(1_Data_EDA!C3177="Home Office",1,0)</f>
        <v>1</v>
      </c>
      <c r="M3176" s="6" t="n">
        <f aca="false">IF(1_Data_EDA!D3177="Europe",1,0)</f>
        <v>0</v>
      </c>
      <c r="N3176" s="6" t="n">
        <f aca="false">IF(1_Data_EDA!D3177="LATAM",1,0)</f>
        <v>1</v>
      </c>
      <c r="O3176" s="6" t="n">
        <f aca="false">IF(1_Data_EDA!D3177="Pacific Asia",1,0)</f>
        <v>0</v>
      </c>
      <c r="P3176" s="6" t="n">
        <f aca="false">IF(1_Data_EDA!D3177="USCA",1,0)</f>
        <v>0</v>
      </c>
      <c r="Q3176" s="6" t="n">
        <f aca="false">IF(C3176&gt;MEDIAN(C$5:C$8004),1,0)</f>
        <v>0</v>
      </c>
      <c r="R3176" s="6" t="n">
        <f aca="false">IF(D3176&gt;2,1,0)</f>
        <v>1</v>
      </c>
    </row>
    <row r="3177" customFormat="false" ht="15" hidden="false" customHeight="true" outlineLevel="0" collapsed="false">
      <c r="A3177" s="6" t="n">
        <f aca="false">1_Data_EDA!O3178</f>
        <v>0</v>
      </c>
      <c r="B3177" s="6" t="n">
        <f aca="false">1_Data_EDA!H3178</f>
        <v>4</v>
      </c>
      <c r="C3177" s="7" t="n">
        <f aca="false">1_Data_EDA!I3178</f>
        <v>461.480011</v>
      </c>
      <c r="D3177" s="6" t="n">
        <f aca="false">1_Data_EDA!J3178</f>
        <v>1</v>
      </c>
      <c r="E3177" s="7" t="n">
        <f aca="false">1_Data_EDA!K3178</f>
        <v>461.480011</v>
      </c>
      <c r="F3177" s="7" t="n">
        <f aca="false">1_Data_EDA!L3178</f>
        <v>9.229999542</v>
      </c>
      <c r="G3177" s="8" t="n">
        <f aca="false">1_Data_EDA!M3178</f>
        <v>0.02</v>
      </c>
      <c r="H3177" s="6" t="n">
        <f aca="false">IF(1_Data_EDA!B3178="First Class",1,0)</f>
        <v>0</v>
      </c>
      <c r="I3177" s="6" t="n">
        <f aca="false">IF(1_Data_EDA!B3178="Second Class",1,0)</f>
        <v>0</v>
      </c>
      <c r="J3177" s="6" t="n">
        <f aca="false">IF(1_Data_EDA!B3178="Same Day",1,0)</f>
        <v>0</v>
      </c>
      <c r="K3177" s="6" t="n">
        <f aca="false">IF(1_Data_EDA!C3178="Corporate",1,0)</f>
        <v>1</v>
      </c>
      <c r="L3177" s="6" t="n">
        <f aca="false">IF(1_Data_EDA!C3178="Home Office",1,0)</f>
        <v>0</v>
      </c>
      <c r="M3177" s="6" t="n">
        <f aca="false">IF(1_Data_EDA!D3178="Europe",1,0)</f>
        <v>0</v>
      </c>
      <c r="N3177" s="6" t="n">
        <f aca="false">IF(1_Data_EDA!D3178="LATAM",1,0)</f>
        <v>0</v>
      </c>
      <c r="O3177" s="6" t="n">
        <f aca="false">IF(1_Data_EDA!D3178="Pacific Asia",1,0)</f>
        <v>1</v>
      </c>
      <c r="P3177" s="6" t="n">
        <f aca="false">IF(1_Data_EDA!D3178="USCA",1,0)</f>
        <v>0</v>
      </c>
      <c r="Q3177" s="6" t="n">
        <f aca="false">IF(C3177&gt;MEDIAN(C$5:C$8004),1,0)</f>
        <v>1</v>
      </c>
      <c r="R3177" s="6" t="n">
        <f aca="false">IF(D3177&gt;2,1,0)</f>
        <v>0</v>
      </c>
    </row>
    <row r="3178" customFormat="false" ht="15" hidden="false" customHeight="true" outlineLevel="0" collapsed="false">
      <c r="A3178" s="6" t="n">
        <f aca="false">1_Data_EDA!O3179</f>
        <v>0</v>
      </c>
      <c r="B3178" s="6" t="n">
        <f aca="false">1_Data_EDA!H3179</f>
        <v>4</v>
      </c>
      <c r="C3178" s="7" t="n">
        <f aca="false">1_Data_EDA!I3179</f>
        <v>24.98999977</v>
      </c>
      <c r="D3178" s="6" t="n">
        <f aca="false">1_Data_EDA!J3179</f>
        <v>3</v>
      </c>
      <c r="E3178" s="7" t="n">
        <f aca="false">1_Data_EDA!K3179</f>
        <v>74.97000122</v>
      </c>
      <c r="F3178" s="7" t="n">
        <f aca="false">1_Data_EDA!L3179</f>
        <v>4.119999886</v>
      </c>
      <c r="G3178" s="8" t="n">
        <f aca="false">1_Data_EDA!M3179</f>
        <v>0.059999999</v>
      </c>
      <c r="H3178" s="6" t="n">
        <f aca="false">IF(1_Data_EDA!B3179="First Class",1,0)</f>
        <v>0</v>
      </c>
      <c r="I3178" s="6" t="n">
        <f aca="false">IF(1_Data_EDA!B3179="Second Class",1,0)</f>
        <v>0</v>
      </c>
      <c r="J3178" s="6" t="n">
        <f aca="false">IF(1_Data_EDA!B3179="Same Day",1,0)</f>
        <v>0</v>
      </c>
      <c r="K3178" s="6" t="n">
        <f aca="false">IF(1_Data_EDA!C3179="Corporate",1,0)</f>
        <v>0</v>
      </c>
      <c r="L3178" s="6" t="n">
        <f aca="false">IF(1_Data_EDA!C3179="Home Office",1,0)</f>
        <v>0</v>
      </c>
      <c r="M3178" s="6" t="n">
        <f aca="false">IF(1_Data_EDA!D3179="Europe",1,0)</f>
        <v>0</v>
      </c>
      <c r="N3178" s="6" t="n">
        <f aca="false">IF(1_Data_EDA!D3179="LATAM",1,0)</f>
        <v>1</v>
      </c>
      <c r="O3178" s="6" t="n">
        <f aca="false">IF(1_Data_EDA!D3179="Pacific Asia",1,0)</f>
        <v>0</v>
      </c>
      <c r="P3178" s="6" t="n">
        <f aca="false">IF(1_Data_EDA!D3179="USCA",1,0)</f>
        <v>0</v>
      </c>
      <c r="Q3178" s="6" t="n">
        <f aca="false">IF(C3178&gt;MEDIAN(C$5:C$8004),1,0)</f>
        <v>0</v>
      </c>
      <c r="R3178" s="6" t="n">
        <f aca="false">IF(D3178&gt;2,1,0)</f>
        <v>1</v>
      </c>
    </row>
    <row r="3179" customFormat="false" ht="15" hidden="false" customHeight="true" outlineLevel="0" collapsed="false">
      <c r="A3179" s="6" t="n">
        <f aca="false">1_Data_EDA!O3180</f>
        <v>0</v>
      </c>
      <c r="B3179" s="6" t="n">
        <f aca="false">1_Data_EDA!H3180</f>
        <v>4</v>
      </c>
      <c r="C3179" s="7" t="n">
        <f aca="false">1_Data_EDA!I3180</f>
        <v>399.980011</v>
      </c>
      <c r="D3179" s="6" t="n">
        <f aca="false">1_Data_EDA!J3180</f>
        <v>1</v>
      </c>
      <c r="E3179" s="7" t="n">
        <f aca="false">1_Data_EDA!K3180</f>
        <v>399.980011</v>
      </c>
      <c r="F3179" s="7" t="n">
        <f aca="false">1_Data_EDA!L3180</f>
        <v>36</v>
      </c>
      <c r="G3179" s="8" t="n">
        <f aca="false">1_Data_EDA!M3180</f>
        <v>0.090000004</v>
      </c>
      <c r="H3179" s="6" t="n">
        <f aca="false">IF(1_Data_EDA!B3180="First Class",1,0)</f>
        <v>0</v>
      </c>
      <c r="I3179" s="6" t="n">
        <f aca="false">IF(1_Data_EDA!B3180="Second Class",1,0)</f>
        <v>0</v>
      </c>
      <c r="J3179" s="6" t="n">
        <f aca="false">IF(1_Data_EDA!B3180="Same Day",1,0)</f>
        <v>0</v>
      </c>
      <c r="K3179" s="6" t="n">
        <f aca="false">IF(1_Data_EDA!C3180="Corporate",1,0)</f>
        <v>1</v>
      </c>
      <c r="L3179" s="6" t="n">
        <f aca="false">IF(1_Data_EDA!C3180="Home Office",1,0)</f>
        <v>0</v>
      </c>
      <c r="M3179" s="6" t="n">
        <f aca="false">IF(1_Data_EDA!D3180="Europe",1,0)</f>
        <v>0</v>
      </c>
      <c r="N3179" s="6" t="n">
        <f aca="false">IF(1_Data_EDA!D3180="LATAM",1,0)</f>
        <v>0</v>
      </c>
      <c r="O3179" s="6" t="n">
        <f aca="false">IF(1_Data_EDA!D3180="Pacific Asia",1,0)</f>
        <v>0</v>
      </c>
      <c r="P3179" s="6" t="n">
        <f aca="false">IF(1_Data_EDA!D3180="USCA",1,0)</f>
        <v>1</v>
      </c>
      <c r="Q3179" s="6" t="n">
        <f aca="false">IF(C3179&gt;MEDIAN(C$5:C$8004),1,0)</f>
        <v>1</v>
      </c>
      <c r="R3179" s="6" t="n">
        <f aca="false">IF(D3179&gt;2,1,0)</f>
        <v>0</v>
      </c>
    </row>
    <row r="3180" customFormat="false" ht="15" hidden="false" customHeight="true" outlineLevel="0" collapsed="false">
      <c r="A3180" s="6" t="n">
        <f aca="false">1_Data_EDA!O3181</f>
        <v>0</v>
      </c>
      <c r="B3180" s="6" t="n">
        <f aca="false">1_Data_EDA!H3181</f>
        <v>4</v>
      </c>
      <c r="C3180" s="7" t="n">
        <f aca="false">1_Data_EDA!I3181</f>
        <v>39.99000168</v>
      </c>
      <c r="D3180" s="6" t="n">
        <f aca="false">1_Data_EDA!J3181</f>
        <v>3</v>
      </c>
      <c r="E3180" s="7" t="n">
        <f aca="false">1_Data_EDA!K3181</f>
        <v>119.9700012</v>
      </c>
      <c r="F3180" s="7" t="n">
        <f aca="false">1_Data_EDA!L3181</f>
        <v>3.599999905</v>
      </c>
      <c r="G3180" s="8" t="n">
        <f aca="false">1_Data_EDA!M3181</f>
        <v>0.029999999</v>
      </c>
      <c r="H3180" s="6" t="n">
        <f aca="false">IF(1_Data_EDA!B3181="First Class",1,0)</f>
        <v>0</v>
      </c>
      <c r="I3180" s="6" t="n">
        <f aca="false">IF(1_Data_EDA!B3181="Second Class",1,0)</f>
        <v>0</v>
      </c>
      <c r="J3180" s="6" t="n">
        <f aca="false">IF(1_Data_EDA!B3181="Same Day",1,0)</f>
        <v>0</v>
      </c>
      <c r="K3180" s="6" t="n">
        <f aca="false">IF(1_Data_EDA!C3181="Corporate",1,0)</f>
        <v>0</v>
      </c>
      <c r="L3180" s="6" t="n">
        <f aca="false">IF(1_Data_EDA!C3181="Home Office",1,0)</f>
        <v>0</v>
      </c>
      <c r="M3180" s="6" t="n">
        <f aca="false">IF(1_Data_EDA!D3181="Europe",1,0)</f>
        <v>0</v>
      </c>
      <c r="N3180" s="6" t="n">
        <f aca="false">IF(1_Data_EDA!D3181="LATAM",1,0)</f>
        <v>0</v>
      </c>
      <c r="O3180" s="6" t="n">
        <f aca="false">IF(1_Data_EDA!D3181="Pacific Asia",1,0)</f>
        <v>0</v>
      </c>
      <c r="P3180" s="6" t="n">
        <f aca="false">IF(1_Data_EDA!D3181="USCA",1,0)</f>
        <v>1</v>
      </c>
      <c r="Q3180" s="6" t="n">
        <f aca="false">IF(C3180&gt;MEDIAN(C$5:C$8004),1,0)</f>
        <v>0</v>
      </c>
      <c r="R3180" s="6" t="n">
        <f aca="false">IF(D3180&gt;2,1,0)</f>
        <v>1</v>
      </c>
    </row>
    <row r="3181" customFormat="false" ht="15" hidden="false" customHeight="true" outlineLevel="0" collapsed="false">
      <c r="A3181" s="6" t="n">
        <f aca="false">1_Data_EDA!O3182</f>
        <v>1</v>
      </c>
      <c r="B3181" s="6" t="n">
        <f aca="false">1_Data_EDA!H3182</f>
        <v>2</v>
      </c>
      <c r="C3181" s="7" t="n">
        <f aca="false">1_Data_EDA!I3182</f>
        <v>99.98999786</v>
      </c>
      <c r="D3181" s="6" t="n">
        <f aca="false">1_Data_EDA!J3182</f>
        <v>1</v>
      </c>
      <c r="E3181" s="7" t="n">
        <f aca="false">1_Data_EDA!K3182</f>
        <v>99.98999786</v>
      </c>
      <c r="F3181" s="7" t="n">
        <f aca="false">1_Data_EDA!L3182</f>
        <v>20</v>
      </c>
      <c r="G3181" s="8" t="n">
        <f aca="false">1_Data_EDA!M3182</f>
        <v>0.200000003</v>
      </c>
      <c r="H3181" s="6" t="n">
        <f aca="false">IF(1_Data_EDA!B3182="First Class",1,0)</f>
        <v>0</v>
      </c>
      <c r="I3181" s="6" t="n">
        <f aca="false">IF(1_Data_EDA!B3182="Second Class",1,0)</f>
        <v>1</v>
      </c>
      <c r="J3181" s="6" t="n">
        <f aca="false">IF(1_Data_EDA!B3182="Same Day",1,0)</f>
        <v>0</v>
      </c>
      <c r="K3181" s="6" t="n">
        <f aca="false">IF(1_Data_EDA!C3182="Corporate",1,0)</f>
        <v>0</v>
      </c>
      <c r="L3181" s="6" t="n">
        <f aca="false">IF(1_Data_EDA!C3182="Home Office",1,0)</f>
        <v>0</v>
      </c>
      <c r="M3181" s="6" t="n">
        <f aca="false">IF(1_Data_EDA!D3182="Europe",1,0)</f>
        <v>0</v>
      </c>
      <c r="N3181" s="6" t="n">
        <f aca="false">IF(1_Data_EDA!D3182="LATAM",1,0)</f>
        <v>0</v>
      </c>
      <c r="O3181" s="6" t="n">
        <f aca="false">IF(1_Data_EDA!D3182="Pacific Asia",1,0)</f>
        <v>0</v>
      </c>
      <c r="P3181" s="6" t="n">
        <f aca="false">IF(1_Data_EDA!D3182="USCA",1,0)</f>
        <v>0</v>
      </c>
      <c r="Q3181" s="6" t="n">
        <f aca="false">IF(C3181&gt;MEDIAN(C$5:C$8004),1,0)</f>
        <v>1</v>
      </c>
      <c r="R3181" s="6" t="n">
        <f aca="false">IF(D3181&gt;2,1,0)</f>
        <v>0</v>
      </c>
    </row>
    <row r="3182" customFormat="false" ht="15" hidden="false" customHeight="true" outlineLevel="0" collapsed="false">
      <c r="A3182" s="6" t="n">
        <f aca="false">1_Data_EDA!O3183</f>
        <v>1</v>
      </c>
      <c r="B3182" s="6" t="n">
        <f aca="false">1_Data_EDA!H3183</f>
        <v>1</v>
      </c>
      <c r="C3182" s="7" t="n">
        <f aca="false">1_Data_EDA!I3183</f>
        <v>99.98999786</v>
      </c>
      <c r="D3182" s="6" t="n">
        <f aca="false">1_Data_EDA!J3183</f>
        <v>2</v>
      </c>
      <c r="E3182" s="7" t="n">
        <f aca="false">1_Data_EDA!K3183</f>
        <v>199.9799957</v>
      </c>
      <c r="F3182" s="7" t="n">
        <f aca="false">1_Data_EDA!L3183</f>
        <v>11</v>
      </c>
      <c r="G3182" s="8" t="n">
        <f aca="false">1_Data_EDA!M3183</f>
        <v>0.059999999</v>
      </c>
      <c r="H3182" s="6" t="n">
        <f aca="false">IF(1_Data_EDA!B3183="First Class",1,0)</f>
        <v>1</v>
      </c>
      <c r="I3182" s="6" t="n">
        <f aca="false">IF(1_Data_EDA!B3183="Second Class",1,0)</f>
        <v>0</v>
      </c>
      <c r="J3182" s="6" t="n">
        <f aca="false">IF(1_Data_EDA!B3183="Same Day",1,0)</f>
        <v>0</v>
      </c>
      <c r="K3182" s="6" t="n">
        <f aca="false">IF(1_Data_EDA!C3183="Corporate",1,0)</f>
        <v>0</v>
      </c>
      <c r="L3182" s="6" t="n">
        <f aca="false">IF(1_Data_EDA!C3183="Home Office",1,0)</f>
        <v>0</v>
      </c>
      <c r="M3182" s="6" t="n">
        <f aca="false">IF(1_Data_EDA!D3183="Europe",1,0)</f>
        <v>0</v>
      </c>
      <c r="N3182" s="6" t="n">
        <f aca="false">IF(1_Data_EDA!D3183="LATAM",1,0)</f>
        <v>0</v>
      </c>
      <c r="O3182" s="6" t="n">
        <f aca="false">IF(1_Data_EDA!D3183="Pacific Asia",1,0)</f>
        <v>1</v>
      </c>
      <c r="P3182" s="6" t="n">
        <f aca="false">IF(1_Data_EDA!D3183="USCA",1,0)</f>
        <v>0</v>
      </c>
      <c r="Q3182" s="6" t="n">
        <f aca="false">IF(C3182&gt;MEDIAN(C$5:C$8004),1,0)</f>
        <v>1</v>
      </c>
      <c r="R3182" s="6" t="n">
        <f aca="false">IF(D3182&gt;2,1,0)</f>
        <v>0</v>
      </c>
    </row>
    <row r="3183" customFormat="false" ht="15" hidden="false" customHeight="true" outlineLevel="0" collapsed="false">
      <c r="A3183" s="6" t="n">
        <f aca="false">1_Data_EDA!O3184</f>
        <v>1</v>
      </c>
      <c r="B3183" s="6" t="n">
        <f aca="false">1_Data_EDA!H3184</f>
        <v>1</v>
      </c>
      <c r="C3183" s="7" t="n">
        <f aca="false">1_Data_EDA!I3184</f>
        <v>59.99000168</v>
      </c>
      <c r="D3183" s="6" t="n">
        <f aca="false">1_Data_EDA!J3184</f>
        <v>5</v>
      </c>
      <c r="E3183" s="7" t="n">
        <f aca="false">1_Data_EDA!K3184</f>
        <v>299.9500122</v>
      </c>
      <c r="F3183" s="7" t="n">
        <f aca="false">1_Data_EDA!L3184</f>
        <v>30</v>
      </c>
      <c r="G3183" s="8" t="n">
        <f aca="false">1_Data_EDA!M3184</f>
        <v>0.100000001</v>
      </c>
      <c r="H3183" s="6" t="n">
        <f aca="false">IF(1_Data_EDA!B3184="First Class",1,0)</f>
        <v>1</v>
      </c>
      <c r="I3183" s="6" t="n">
        <f aca="false">IF(1_Data_EDA!B3184="Second Class",1,0)</f>
        <v>0</v>
      </c>
      <c r="J3183" s="6" t="n">
        <f aca="false">IF(1_Data_EDA!B3184="Same Day",1,0)</f>
        <v>0</v>
      </c>
      <c r="K3183" s="6" t="n">
        <f aca="false">IF(1_Data_EDA!C3184="Corporate",1,0)</f>
        <v>1</v>
      </c>
      <c r="L3183" s="6" t="n">
        <f aca="false">IF(1_Data_EDA!C3184="Home Office",1,0)</f>
        <v>0</v>
      </c>
      <c r="M3183" s="6" t="n">
        <f aca="false">IF(1_Data_EDA!D3184="Europe",1,0)</f>
        <v>0</v>
      </c>
      <c r="N3183" s="6" t="n">
        <f aca="false">IF(1_Data_EDA!D3184="LATAM",1,0)</f>
        <v>0</v>
      </c>
      <c r="O3183" s="6" t="n">
        <f aca="false">IF(1_Data_EDA!D3184="Pacific Asia",1,0)</f>
        <v>1</v>
      </c>
      <c r="P3183" s="6" t="n">
        <f aca="false">IF(1_Data_EDA!D3184="USCA",1,0)</f>
        <v>0</v>
      </c>
      <c r="Q3183" s="6" t="n">
        <f aca="false">IF(C3183&gt;MEDIAN(C$5:C$8004),1,0)</f>
        <v>0</v>
      </c>
      <c r="R3183" s="6" t="n">
        <f aca="false">IF(D3183&gt;2,1,0)</f>
        <v>1</v>
      </c>
    </row>
    <row r="3184" customFormat="false" ht="15" hidden="false" customHeight="true" outlineLevel="0" collapsed="false">
      <c r="A3184" s="6" t="n">
        <f aca="false">1_Data_EDA!O3185</f>
        <v>0</v>
      </c>
      <c r="B3184" s="6" t="n">
        <f aca="false">1_Data_EDA!H3185</f>
        <v>4</v>
      </c>
      <c r="C3184" s="7" t="n">
        <f aca="false">1_Data_EDA!I3185</f>
        <v>31.98999977</v>
      </c>
      <c r="D3184" s="6" t="n">
        <f aca="false">1_Data_EDA!J3185</f>
        <v>4</v>
      </c>
      <c r="E3184" s="7" t="n">
        <f aca="false">1_Data_EDA!K3185</f>
        <v>127.9599991</v>
      </c>
      <c r="F3184" s="7" t="n">
        <f aca="false">1_Data_EDA!L3185</f>
        <v>21.75</v>
      </c>
      <c r="G3184" s="8" t="n">
        <f aca="false">1_Data_EDA!M3185</f>
        <v>0.170000002</v>
      </c>
      <c r="H3184" s="6" t="n">
        <f aca="false">IF(1_Data_EDA!B3185="First Class",1,0)</f>
        <v>0</v>
      </c>
      <c r="I3184" s="6" t="n">
        <f aca="false">IF(1_Data_EDA!B3185="Second Class",1,0)</f>
        <v>0</v>
      </c>
      <c r="J3184" s="6" t="n">
        <f aca="false">IF(1_Data_EDA!B3185="Same Day",1,0)</f>
        <v>0</v>
      </c>
      <c r="K3184" s="6" t="n">
        <f aca="false">IF(1_Data_EDA!C3185="Corporate",1,0)</f>
        <v>1</v>
      </c>
      <c r="L3184" s="6" t="n">
        <f aca="false">IF(1_Data_EDA!C3185="Home Office",1,0)</f>
        <v>0</v>
      </c>
      <c r="M3184" s="6" t="n">
        <f aca="false">IF(1_Data_EDA!D3185="Europe",1,0)</f>
        <v>0</v>
      </c>
      <c r="N3184" s="6" t="n">
        <f aca="false">IF(1_Data_EDA!D3185="LATAM",1,0)</f>
        <v>1</v>
      </c>
      <c r="O3184" s="6" t="n">
        <f aca="false">IF(1_Data_EDA!D3185="Pacific Asia",1,0)</f>
        <v>0</v>
      </c>
      <c r="P3184" s="6" t="n">
        <f aca="false">IF(1_Data_EDA!D3185="USCA",1,0)</f>
        <v>0</v>
      </c>
      <c r="Q3184" s="6" t="n">
        <f aca="false">IF(C3184&gt;MEDIAN(C$5:C$8004),1,0)</f>
        <v>0</v>
      </c>
      <c r="R3184" s="6" t="n">
        <f aca="false">IF(D3184&gt;2,1,0)</f>
        <v>1</v>
      </c>
    </row>
    <row r="3185" customFormat="false" ht="15" hidden="false" customHeight="true" outlineLevel="0" collapsed="false">
      <c r="A3185" s="6" t="n">
        <f aca="false">1_Data_EDA!O3186</f>
        <v>1</v>
      </c>
      <c r="B3185" s="6" t="n">
        <f aca="false">1_Data_EDA!H3186</f>
        <v>2</v>
      </c>
      <c r="C3185" s="7" t="n">
        <f aca="false">1_Data_EDA!I3186</f>
        <v>39.99000168</v>
      </c>
      <c r="D3185" s="6" t="n">
        <f aca="false">1_Data_EDA!J3186</f>
        <v>1</v>
      </c>
      <c r="E3185" s="7" t="n">
        <f aca="false">1_Data_EDA!K3186</f>
        <v>39.99000168</v>
      </c>
      <c r="F3185" s="7" t="n">
        <f aca="false">1_Data_EDA!L3186</f>
        <v>0.400000006</v>
      </c>
      <c r="G3185" s="8" t="n">
        <f aca="false">1_Data_EDA!M3186</f>
        <v>0.01</v>
      </c>
      <c r="H3185" s="6" t="n">
        <f aca="false">IF(1_Data_EDA!B3186="First Class",1,0)</f>
        <v>0</v>
      </c>
      <c r="I3185" s="6" t="n">
        <f aca="false">IF(1_Data_EDA!B3186="Second Class",1,0)</f>
        <v>1</v>
      </c>
      <c r="J3185" s="6" t="n">
        <f aca="false">IF(1_Data_EDA!B3186="Same Day",1,0)</f>
        <v>0</v>
      </c>
      <c r="K3185" s="6" t="n">
        <f aca="false">IF(1_Data_EDA!C3186="Corporate",1,0)</f>
        <v>1</v>
      </c>
      <c r="L3185" s="6" t="n">
        <f aca="false">IF(1_Data_EDA!C3186="Home Office",1,0)</f>
        <v>0</v>
      </c>
      <c r="M3185" s="6" t="n">
        <f aca="false">IF(1_Data_EDA!D3186="Europe",1,0)</f>
        <v>0</v>
      </c>
      <c r="N3185" s="6" t="n">
        <f aca="false">IF(1_Data_EDA!D3186="LATAM",1,0)</f>
        <v>0</v>
      </c>
      <c r="O3185" s="6" t="n">
        <f aca="false">IF(1_Data_EDA!D3186="Pacific Asia",1,0)</f>
        <v>1</v>
      </c>
      <c r="P3185" s="6" t="n">
        <f aca="false">IF(1_Data_EDA!D3186="USCA",1,0)</f>
        <v>0</v>
      </c>
      <c r="Q3185" s="6" t="n">
        <f aca="false">IF(C3185&gt;MEDIAN(C$5:C$8004),1,0)</f>
        <v>0</v>
      </c>
      <c r="R3185" s="6" t="n">
        <f aca="false">IF(D3185&gt;2,1,0)</f>
        <v>0</v>
      </c>
    </row>
    <row r="3186" customFormat="false" ht="15" hidden="false" customHeight="true" outlineLevel="0" collapsed="false">
      <c r="A3186" s="6" t="n">
        <f aca="false">1_Data_EDA!O3187</f>
        <v>1</v>
      </c>
      <c r="B3186" s="6" t="n">
        <f aca="false">1_Data_EDA!H3187</f>
        <v>1</v>
      </c>
      <c r="C3186" s="7" t="n">
        <f aca="false">1_Data_EDA!I3187</f>
        <v>399.980011</v>
      </c>
      <c r="D3186" s="6" t="n">
        <f aca="false">1_Data_EDA!J3187</f>
        <v>1</v>
      </c>
      <c r="E3186" s="7" t="n">
        <f aca="false">1_Data_EDA!K3187</f>
        <v>399.980011</v>
      </c>
      <c r="F3186" s="7" t="n">
        <f aca="false">1_Data_EDA!L3187</f>
        <v>4</v>
      </c>
      <c r="G3186" s="8" t="n">
        <f aca="false">1_Data_EDA!M3187</f>
        <v>0.01</v>
      </c>
      <c r="H3186" s="6" t="n">
        <f aca="false">IF(1_Data_EDA!B3187="First Class",1,0)</f>
        <v>1</v>
      </c>
      <c r="I3186" s="6" t="n">
        <f aca="false">IF(1_Data_EDA!B3187="Second Class",1,0)</f>
        <v>0</v>
      </c>
      <c r="J3186" s="6" t="n">
        <f aca="false">IF(1_Data_EDA!B3187="Same Day",1,0)</f>
        <v>0</v>
      </c>
      <c r="K3186" s="6" t="n">
        <f aca="false">IF(1_Data_EDA!C3187="Corporate",1,0)</f>
        <v>1</v>
      </c>
      <c r="L3186" s="6" t="n">
        <f aca="false">IF(1_Data_EDA!C3187="Home Office",1,0)</f>
        <v>0</v>
      </c>
      <c r="M3186" s="6" t="n">
        <f aca="false">IF(1_Data_EDA!D3187="Europe",1,0)</f>
        <v>0</v>
      </c>
      <c r="N3186" s="6" t="n">
        <f aca="false">IF(1_Data_EDA!D3187="LATAM",1,0)</f>
        <v>0</v>
      </c>
      <c r="O3186" s="6" t="n">
        <f aca="false">IF(1_Data_EDA!D3187="Pacific Asia",1,0)</f>
        <v>0</v>
      </c>
      <c r="P3186" s="6" t="n">
        <f aca="false">IF(1_Data_EDA!D3187="USCA",1,0)</f>
        <v>1</v>
      </c>
      <c r="Q3186" s="6" t="n">
        <f aca="false">IF(C3186&gt;MEDIAN(C$5:C$8004),1,0)</f>
        <v>1</v>
      </c>
      <c r="R3186" s="6" t="n">
        <f aca="false">IF(D3186&gt;2,1,0)</f>
        <v>0</v>
      </c>
    </row>
    <row r="3187" customFormat="false" ht="15" hidden="false" customHeight="true" outlineLevel="0" collapsed="false">
      <c r="A3187" s="6" t="n">
        <f aca="false">1_Data_EDA!O3188</f>
        <v>1</v>
      </c>
      <c r="B3187" s="6" t="n">
        <f aca="false">1_Data_EDA!H3188</f>
        <v>1</v>
      </c>
      <c r="C3187" s="7" t="n">
        <f aca="false">1_Data_EDA!I3188</f>
        <v>99.98999786</v>
      </c>
      <c r="D3187" s="6" t="n">
        <f aca="false">1_Data_EDA!J3188</f>
        <v>5</v>
      </c>
      <c r="E3187" s="7" t="n">
        <f aca="false">1_Data_EDA!K3188</f>
        <v>499.9500122</v>
      </c>
      <c r="F3187" s="7" t="n">
        <f aca="false">1_Data_EDA!L3188</f>
        <v>74.98999786</v>
      </c>
      <c r="G3187" s="8" t="n">
        <f aca="false">1_Data_EDA!M3188</f>
        <v>0.150000006</v>
      </c>
      <c r="H3187" s="6" t="n">
        <f aca="false">IF(1_Data_EDA!B3188="First Class",1,0)</f>
        <v>1</v>
      </c>
      <c r="I3187" s="6" t="n">
        <f aca="false">IF(1_Data_EDA!B3188="Second Class",1,0)</f>
        <v>0</v>
      </c>
      <c r="J3187" s="6" t="n">
        <f aca="false">IF(1_Data_EDA!B3188="Same Day",1,0)</f>
        <v>0</v>
      </c>
      <c r="K3187" s="6" t="n">
        <f aca="false">IF(1_Data_EDA!C3188="Corporate",1,0)</f>
        <v>1</v>
      </c>
      <c r="L3187" s="6" t="n">
        <f aca="false">IF(1_Data_EDA!C3188="Home Office",1,0)</f>
        <v>0</v>
      </c>
      <c r="M3187" s="6" t="n">
        <f aca="false">IF(1_Data_EDA!D3188="Europe",1,0)</f>
        <v>0</v>
      </c>
      <c r="N3187" s="6" t="n">
        <f aca="false">IF(1_Data_EDA!D3188="LATAM",1,0)</f>
        <v>1</v>
      </c>
      <c r="O3187" s="6" t="n">
        <f aca="false">IF(1_Data_EDA!D3188="Pacific Asia",1,0)</f>
        <v>0</v>
      </c>
      <c r="P3187" s="6" t="n">
        <f aca="false">IF(1_Data_EDA!D3188="USCA",1,0)</f>
        <v>0</v>
      </c>
      <c r="Q3187" s="6" t="n">
        <f aca="false">IF(C3187&gt;MEDIAN(C$5:C$8004),1,0)</f>
        <v>1</v>
      </c>
      <c r="R3187" s="6" t="n">
        <f aca="false">IF(D3187&gt;2,1,0)</f>
        <v>1</v>
      </c>
    </row>
    <row r="3188" customFormat="false" ht="15" hidden="false" customHeight="true" outlineLevel="0" collapsed="false">
      <c r="A3188" s="6" t="n">
        <f aca="false">1_Data_EDA!O3189</f>
        <v>0</v>
      </c>
      <c r="B3188" s="6" t="n">
        <f aca="false">1_Data_EDA!H3189</f>
        <v>4</v>
      </c>
      <c r="C3188" s="7" t="n">
        <f aca="false">1_Data_EDA!I3189</f>
        <v>59.99000168</v>
      </c>
      <c r="D3188" s="6" t="n">
        <f aca="false">1_Data_EDA!J3189</f>
        <v>1</v>
      </c>
      <c r="E3188" s="7" t="n">
        <f aca="false">1_Data_EDA!K3189</f>
        <v>59.99000168</v>
      </c>
      <c r="F3188" s="7" t="n">
        <f aca="false">1_Data_EDA!L3189</f>
        <v>2.400000095</v>
      </c>
      <c r="G3188" s="8" t="n">
        <f aca="false">1_Data_EDA!M3189</f>
        <v>0.039999999</v>
      </c>
      <c r="H3188" s="6" t="n">
        <f aca="false">IF(1_Data_EDA!B3189="First Class",1,0)</f>
        <v>0</v>
      </c>
      <c r="I3188" s="6" t="n">
        <f aca="false">IF(1_Data_EDA!B3189="Second Class",1,0)</f>
        <v>0</v>
      </c>
      <c r="J3188" s="6" t="n">
        <f aca="false">IF(1_Data_EDA!B3189="Same Day",1,0)</f>
        <v>0</v>
      </c>
      <c r="K3188" s="6" t="n">
        <f aca="false">IF(1_Data_EDA!C3189="Corporate",1,0)</f>
        <v>0</v>
      </c>
      <c r="L3188" s="6" t="n">
        <f aca="false">IF(1_Data_EDA!C3189="Home Office",1,0)</f>
        <v>1</v>
      </c>
      <c r="M3188" s="6" t="n">
        <f aca="false">IF(1_Data_EDA!D3189="Europe",1,0)</f>
        <v>1</v>
      </c>
      <c r="N3188" s="6" t="n">
        <f aca="false">IF(1_Data_EDA!D3189="LATAM",1,0)</f>
        <v>0</v>
      </c>
      <c r="O3188" s="6" t="n">
        <f aca="false">IF(1_Data_EDA!D3189="Pacific Asia",1,0)</f>
        <v>0</v>
      </c>
      <c r="P3188" s="6" t="n">
        <f aca="false">IF(1_Data_EDA!D3189="USCA",1,0)</f>
        <v>0</v>
      </c>
      <c r="Q3188" s="6" t="n">
        <f aca="false">IF(C3188&gt;MEDIAN(C$5:C$8004),1,0)</f>
        <v>0</v>
      </c>
      <c r="R3188" s="6" t="n">
        <f aca="false">IF(D3188&gt;2,1,0)</f>
        <v>0</v>
      </c>
    </row>
    <row r="3189" customFormat="false" ht="15" hidden="false" customHeight="true" outlineLevel="0" collapsed="false">
      <c r="A3189" s="6" t="n">
        <f aca="false">1_Data_EDA!O3190</f>
        <v>0</v>
      </c>
      <c r="B3189" s="6" t="n">
        <f aca="false">1_Data_EDA!H3190</f>
        <v>4</v>
      </c>
      <c r="C3189" s="7" t="n">
        <f aca="false">1_Data_EDA!I3190</f>
        <v>299.980011</v>
      </c>
      <c r="D3189" s="6" t="n">
        <f aca="false">1_Data_EDA!J3190</f>
        <v>1</v>
      </c>
      <c r="E3189" s="7" t="n">
        <f aca="false">1_Data_EDA!K3190</f>
        <v>299.980011</v>
      </c>
      <c r="F3189" s="7" t="n">
        <f aca="false">1_Data_EDA!L3190</f>
        <v>60</v>
      </c>
      <c r="G3189" s="8" t="n">
        <f aca="false">1_Data_EDA!M3190</f>
        <v>0.200000003</v>
      </c>
      <c r="H3189" s="6" t="n">
        <f aca="false">IF(1_Data_EDA!B3190="First Class",1,0)</f>
        <v>0</v>
      </c>
      <c r="I3189" s="6" t="n">
        <f aca="false">IF(1_Data_EDA!B3190="Second Class",1,0)</f>
        <v>0</v>
      </c>
      <c r="J3189" s="6" t="n">
        <f aca="false">IF(1_Data_EDA!B3190="Same Day",1,0)</f>
        <v>0</v>
      </c>
      <c r="K3189" s="6" t="n">
        <f aca="false">IF(1_Data_EDA!C3190="Corporate",1,0)</f>
        <v>0</v>
      </c>
      <c r="L3189" s="6" t="n">
        <f aca="false">IF(1_Data_EDA!C3190="Home Office",1,0)</f>
        <v>0</v>
      </c>
      <c r="M3189" s="6" t="n">
        <f aca="false">IF(1_Data_EDA!D3190="Europe",1,0)</f>
        <v>1</v>
      </c>
      <c r="N3189" s="6" t="n">
        <f aca="false">IF(1_Data_EDA!D3190="LATAM",1,0)</f>
        <v>0</v>
      </c>
      <c r="O3189" s="6" t="n">
        <f aca="false">IF(1_Data_EDA!D3190="Pacific Asia",1,0)</f>
        <v>0</v>
      </c>
      <c r="P3189" s="6" t="n">
        <f aca="false">IF(1_Data_EDA!D3190="USCA",1,0)</f>
        <v>0</v>
      </c>
      <c r="Q3189" s="6" t="n">
        <f aca="false">IF(C3189&gt;MEDIAN(C$5:C$8004),1,0)</f>
        <v>1</v>
      </c>
      <c r="R3189" s="6" t="n">
        <f aca="false">IF(D3189&gt;2,1,0)</f>
        <v>0</v>
      </c>
    </row>
    <row r="3190" customFormat="false" ht="15" hidden="false" customHeight="true" outlineLevel="0" collapsed="false">
      <c r="A3190" s="6" t="n">
        <f aca="false">1_Data_EDA!O3191</f>
        <v>1</v>
      </c>
      <c r="B3190" s="6" t="n">
        <f aca="false">1_Data_EDA!H3191</f>
        <v>4</v>
      </c>
      <c r="C3190" s="7" t="n">
        <f aca="false">1_Data_EDA!I3191</f>
        <v>50</v>
      </c>
      <c r="D3190" s="6" t="n">
        <f aca="false">1_Data_EDA!J3191</f>
        <v>1</v>
      </c>
      <c r="E3190" s="7" t="n">
        <f aca="false">1_Data_EDA!K3191</f>
        <v>50</v>
      </c>
      <c r="F3190" s="7" t="n">
        <f aca="false">1_Data_EDA!L3191</f>
        <v>4.5</v>
      </c>
      <c r="G3190" s="8" t="n">
        <f aca="false">1_Data_EDA!M3191</f>
        <v>0.090000004</v>
      </c>
      <c r="H3190" s="6" t="n">
        <f aca="false">IF(1_Data_EDA!B3191="First Class",1,0)</f>
        <v>0</v>
      </c>
      <c r="I3190" s="6" t="n">
        <f aca="false">IF(1_Data_EDA!B3191="Second Class",1,0)</f>
        <v>0</v>
      </c>
      <c r="J3190" s="6" t="n">
        <f aca="false">IF(1_Data_EDA!B3191="Same Day",1,0)</f>
        <v>0</v>
      </c>
      <c r="K3190" s="6" t="n">
        <f aca="false">IF(1_Data_EDA!C3191="Corporate",1,0)</f>
        <v>0</v>
      </c>
      <c r="L3190" s="6" t="n">
        <f aca="false">IF(1_Data_EDA!C3191="Home Office",1,0)</f>
        <v>0</v>
      </c>
      <c r="M3190" s="6" t="n">
        <f aca="false">IF(1_Data_EDA!D3191="Europe",1,0)</f>
        <v>0</v>
      </c>
      <c r="N3190" s="6" t="n">
        <f aca="false">IF(1_Data_EDA!D3191="LATAM",1,0)</f>
        <v>0</v>
      </c>
      <c r="O3190" s="6" t="n">
        <f aca="false">IF(1_Data_EDA!D3191="Pacific Asia",1,0)</f>
        <v>0</v>
      </c>
      <c r="P3190" s="6" t="n">
        <f aca="false">IF(1_Data_EDA!D3191="USCA",1,0)</f>
        <v>1</v>
      </c>
      <c r="Q3190" s="6" t="n">
        <f aca="false">IF(C3190&gt;MEDIAN(C$5:C$8004),1,0)</f>
        <v>0</v>
      </c>
      <c r="R3190" s="6" t="n">
        <f aca="false">IF(D3190&gt;2,1,0)</f>
        <v>0</v>
      </c>
    </row>
    <row r="3191" customFormat="false" ht="15" hidden="false" customHeight="true" outlineLevel="0" collapsed="false">
      <c r="A3191" s="6" t="n">
        <f aca="false">1_Data_EDA!O3192</f>
        <v>0</v>
      </c>
      <c r="B3191" s="6" t="n">
        <f aca="false">1_Data_EDA!H3192</f>
        <v>4</v>
      </c>
      <c r="C3191" s="7" t="n">
        <f aca="false">1_Data_EDA!I3192</f>
        <v>399.980011</v>
      </c>
      <c r="D3191" s="6" t="n">
        <f aca="false">1_Data_EDA!J3192</f>
        <v>1</v>
      </c>
      <c r="E3191" s="7" t="n">
        <f aca="false">1_Data_EDA!K3192</f>
        <v>399.980011</v>
      </c>
      <c r="F3191" s="7" t="n">
        <f aca="false">1_Data_EDA!L3192</f>
        <v>20</v>
      </c>
      <c r="G3191" s="8" t="n">
        <f aca="false">1_Data_EDA!M3192</f>
        <v>0.050000001</v>
      </c>
      <c r="H3191" s="6" t="n">
        <f aca="false">IF(1_Data_EDA!B3192="First Class",1,0)</f>
        <v>0</v>
      </c>
      <c r="I3191" s="6" t="n">
        <f aca="false">IF(1_Data_EDA!B3192="Second Class",1,0)</f>
        <v>0</v>
      </c>
      <c r="J3191" s="6" t="n">
        <f aca="false">IF(1_Data_EDA!B3192="Same Day",1,0)</f>
        <v>0</v>
      </c>
      <c r="K3191" s="6" t="n">
        <f aca="false">IF(1_Data_EDA!C3192="Corporate",1,0)</f>
        <v>0</v>
      </c>
      <c r="L3191" s="6" t="n">
        <f aca="false">IF(1_Data_EDA!C3192="Home Office",1,0)</f>
        <v>0</v>
      </c>
      <c r="M3191" s="6" t="n">
        <f aca="false">IF(1_Data_EDA!D3192="Europe",1,0)</f>
        <v>0</v>
      </c>
      <c r="N3191" s="6" t="n">
        <f aca="false">IF(1_Data_EDA!D3192="LATAM",1,0)</f>
        <v>1</v>
      </c>
      <c r="O3191" s="6" t="n">
        <f aca="false">IF(1_Data_EDA!D3192="Pacific Asia",1,0)</f>
        <v>0</v>
      </c>
      <c r="P3191" s="6" t="n">
        <f aca="false">IF(1_Data_EDA!D3192="USCA",1,0)</f>
        <v>0</v>
      </c>
      <c r="Q3191" s="6" t="n">
        <f aca="false">IF(C3191&gt;MEDIAN(C$5:C$8004),1,0)</f>
        <v>1</v>
      </c>
      <c r="R3191" s="6" t="n">
        <f aca="false">IF(D3191&gt;2,1,0)</f>
        <v>0</v>
      </c>
    </row>
    <row r="3192" customFormat="false" ht="15" hidden="false" customHeight="true" outlineLevel="0" collapsed="false">
      <c r="A3192" s="6" t="n">
        <f aca="false">1_Data_EDA!O3193</f>
        <v>1</v>
      </c>
      <c r="B3192" s="6" t="n">
        <f aca="false">1_Data_EDA!H3193</f>
        <v>1</v>
      </c>
      <c r="C3192" s="7" t="n">
        <f aca="false">1_Data_EDA!I3193</f>
        <v>199.9900055</v>
      </c>
      <c r="D3192" s="6" t="n">
        <f aca="false">1_Data_EDA!J3193</f>
        <v>1</v>
      </c>
      <c r="E3192" s="7" t="n">
        <f aca="false">1_Data_EDA!K3193</f>
        <v>199.9900055</v>
      </c>
      <c r="F3192" s="7" t="n">
        <f aca="false">1_Data_EDA!L3193</f>
        <v>10</v>
      </c>
      <c r="G3192" s="8" t="n">
        <f aca="false">1_Data_EDA!M3193</f>
        <v>0.050000001</v>
      </c>
      <c r="H3192" s="6" t="n">
        <f aca="false">IF(1_Data_EDA!B3193="First Class",1,0)</f>
        <v>1</v>
      </c>
      <c r="I3192" s="6" t="n">
        <f aca="false">IF(1_Data_EDA!B3193="Second Class",1,0)</f>
        <v>0</v>
      </c>
      <c r="J3192" s="6" t="n">
        <f aca="false">IF(1_Data_EDA!B3193="Same Day",1,0)</f>
        <v>0</v>
      </c>
      <c r="K3192" s="6" t="n">
        <f aca="false">IF(1_Data_EDA!C3193="Corporate",1,0)</f>
        <v>1</v>
      </c>
      <c r="L3192" s="6" t="n">
        <f aca="false">IF(1_Data_EDA!C3193="Home Office",1,0)</f>
        <v>0</v>
      </c>
      <c r="M3192" s="6" t="n">
        <f aca="false">IF(1_Data_EDA!D3193="Europe",1,0)</f>
        <v>0</v>
      </c>
      <c r="N3192" s="6" t="n">
        <f aca="false">IF(1_Data_EDA!D3193="LATAM",1,0)</f>
        <v>0</v>
      </c>
      <c r="O3192" s="6" t="n">
        <f aca="false">IF(1_Data_EDA!D3193="Pacific Asia",1,0)</f>
        <v>1</v>
      </c>
      <c r="P3192" s="6" t="n">
        <f aca="false">IF(1_Data_EDA!D3193="USCA",1,0)</f>
        <v>0</v>
      </c>
      <c r="Q3192" s="6" t="n">
        <f aca="false">IF(C3192&gt;MEDIAN(C$5:C$8004),1,0)</f>
        <v>1</v>
      </c>
      <c r="R3192" s="6" t="n">
        <f aca="false">IF(D3192&gt;2,1,0)</f>
        <v>0</v>
      </c>
    </row>
    <row r="3193" customFormat="false" ht="15" hidden="false" customHeight="true" outlineLevel="0" collapsed="false">
      <c r="A3193" s="6" t="n">
        <f aca="false">1_Data_EDA!O3194</f>
        <v>0</v>
      </c>
      <c r="B3193" s="6" t="n">
        <f aca="false">1_Data_EDA!H3194</f>
        <v>4</v>
      </c>
      <c r="C3193" s="7" t="n">
        <f aca="false">1_Data_EDA!I3194</f>
        <v>129.9900055</v>
      </c>
      <c r="D3193" s="6" t="n">
        <f aca="false">1_Data_EDA!J3194</f>
        <v>1</v>
      </c>
      <c r="E3193" s="7" t="n">
        <f aca="false">1_Data_EDA!K3194</f>
        <v>129.9900055</v>
      </c>
      <c r="F3193" s="7" t="n">
        <f aca="false">1_Data_EDA!L3194</f>
        <v>19.5</v>
      </c>
      <c r="G3193" s="8" t="n">
        <f aca="false">1_Data_EDA!M3194</f>
        <v>0.150000006</v>
      </c>
      <c r="H3193" s="6" t="n">
        <f aca="false">IF(1_Data_EDA!B3194="First Class",1,0)</f>
        <v>0</v>
      </c>
      <c r="I3193" s="6" t="n">
        <f aca="false">IF(1_Data_EDA!B3194="Second Class",1,0)</f>
        <v>0</v>
      </c>
      <c r="J3193" s="6" t="n">
        <f aca="false">IF(1_Data_EDA!B3194="Same Day",1,0)</f>
        <v>0</v>
      </c>
      <c r="K3193" s="6" t="n">
        <f aca="false">IF(1_Data_EDA!C3194="Corporate",1,0)</f>
        <v>0</v>
      </c>
      <c r="L3193" s="6" t="n">
        <f aca="false">IF(1_Data_EDA!C3194="Home Office",1,0)</f>
        <v>0</v>
      </c>
      <c r="M3193" s="6" t="n">
        <f aca="false">IF(1_Data_EDA!D3194="Europe",1,0)</f>
        <v>0</v>
      </c>
      <c r="N3193" s="6" t="n">
        <f aca="false">IF(1_Data_EDA!D3194="LATAM",1,0)</f>
        <v>0</v>
      </c>
      <c r="O3193" s="6" t="n">
        <f aca="false">IF(1_Data_EDA!D3194="Pacific Asia",1,0)</f>
        <v>0</v>
      </c>
      <c r="P3193" s="6" t="n">
        <f aca="false">IF(1_Data_EDA!D3194="USCA",1,0)</f>
        <v>1</v>
      </c>
      <c r="Q3193" s="6" t="n">
        <f aca="false">IF(C3193&gt;MEDIAN(C$5:C$8004),1,0)</f>
        <v>1</v>
      </c>
      <c r="R3193" s="6" t="n">
        <f aca="false">IF(D3193&gt;2,1,0)</f>
        <v>0</v>
      </c>
    </row>
    <row r="3194" customFormat="false" ht="15" hidden="false" customHeight="true" outlineLevel="0" collapsed="false">
      <c r="A3194" s="6" t="n">
        <f aca="false">1_Data_EDA!O3195</f>
        <v>1</v>
      </c>
      <c r="B3194" s="6" t="n">
        <f aca="false">1_Data_EDA!H3195</f>
        <v>2</v>
      </c>
      <c r="C3194" s="7" t="n">
        <f aca="false">1_Data_EDA!I3195</f>
        <v>24.98999977</v>
      </c>
      <c r="D3194" s="6" t="n">
        <f aca="false">1_Data_EDA!J3195</f>
        <v>1</v>
      </c>
      <c r="E3194" s="7" t="n">
        <f aca="false">1_Data_EDA!K3195</f>
        <v>24.98999977</v>
      </c>
      <c r="F3194" s="7" t="n">
        <f aca="false">1_Data_EDA!L3195</f>
        <v>0.25</v>
      </c>
      <c r="G3194" s="8" t="n">
        <f aca="false">1_Data_EDA!M3195</f>
        <v>0.01</v>
      </c>
      <c r="H3194" s="6" t="n">
        <f aca="false">IF(1_Data_EDA!B3195="First Class",1,0)</f>
        <v>0</v>
      </c>
      <c r="I3194" s="6" t="n">
        <f aca="false">IF(1_Data_EDA!B3195="Second Class",1,0)</f>
        <v>1</v>
      </c>
      <c r="J3194" s="6" t="n">
        <f aca="false">IF(1_Data_EDA!B3195="Same Day",1,0)</f>
        <v>0</v>
      </c>
      <c r="K3194" s="6" t="n">
        <f aca="false">IF(1_Data_EDA!C3195="Corporate",1,0)</f>
        <v>0</v>
      </c>
      <c r="L3194" s="6" t="n">
        <f aca="false">IF(1_Data_EDA!C3195="Home Office",1,0)</f>
        <v>0</v>
      </c>
      <c r="M3194" s="6" t="n">
        <f aca="false">IF(1_Data_EDA!D3195="Europe",1,0)</f>
        <v>1</v>
      </c>
      <c r="N3194" s="6" t="n">
        <f aca="false">IF(1_Data_EDA!D3195="LATAM",1,0)</f>
        <v>0</v>
      </c>
      <c r="O3194" s="6" t="n">
        <f aca="false">IF(1_Data_EDA!D3195="Pacific Asia",1,0)</f>
        <v>0</v>
      </c>
      <c r="P3194" s="6" t="n">
        <f aca="false">IF(1_Data_EDA!D3195="USCA",1,0)</f>
        <v>0</v>
      </c>
      <c r="Q3194" s="6" t="n">
        <f aca="false">IF(C3194&gt;MEDIAN(C$5:C$8004),1,0)</f>
        <v>0</v>
      </c>
      <c r="R3194" s="6" t="n">
        <f aca="false">IF(D3194&gt;2,1,0)</f>
        <v>0</v>
      </c>
    </row>
    <row r="3195" customFormat="false" ht="15" hidden="false" customHeight="true" outlineLevel="0" collapsed="false">
      <c r="A3195" s="6" t="n">
        <f aca="false">1_Data_EDA!O3196</f>
        <v>1</v>
      </c>
      <c r="B3195" s="6" t="n">
        <f aca="false">1_Data_EDA!H3196</f>
        <v>2</v>
      </c>
      <c r="C3195" s="7" t="n">
        <f aca="false">1_Data_EDA!I3196</f>
        <v>39.75</v>
      </c>
      <c r="D3195" s="6" t="n">
        <f aca="false">1_Data_EDA!J3196</f>
        <v>1</v>
      </c>
      <c r="E3195" s="7" t="n">
        <f aca="false">1_Data_EDA!K3196</f>
        <v>39.75</v>
      </c>
      <c r="F3195" s="7" t="n">
        <f aca="false">1_Data_EDA!L3196</f>
        <v>6.360000134</v>
      </c>
      <c r="G3195" s="8" t="n">
        <f aca="false">1_Data_EDA!M3196</f>
        <v>0.159999996</v>
      </c>
      <c r="H3195" s="6" t="n">
        <f aca="false">IF(1_Data_EDA!B3196="First Class",1,0)</f>
        <v>0</v>
      </c>
      <c r="I3195" s="6" t="n">
        <f aca="false">IF(1_Data_EDA!B3196="Second Class",1,0)</f>
        <v>1</v>
      </c>
      <c r="J3195" s="6" t="n">
        <f aca="false">IF(1_Data_EDA!B3196="Same Day",1,0)</f>
        <v>0</v>
      </c>
      <c r="K3195" s="6" t="n">
        <f aca="false">IF(1_Data_EDA!C3196="Corporate",1,0)</f>
        <v>1</v>
      </c>
      <c r="L3195" s="6" t="n">
        <f aca="false">IF(1_Data_EDA!C3196="Home Office",1,0)</f>
        <v>0</v>
      </c>
      <c r="M3195" s="6" t="n">
        <f aca="false">IF(1_Data_EDA!D3196="Europe",1,0)</f>
        <v>0</v>
      </c>
      <c r="N3195" s="6" t="n">
        <f aca="false">IF(1_Data_EDA!D3196="LATAM",1,0)</f>
        <v>0</v>
      </c>
      <c r="O3195" s="6" t="n">
        <f aca="false">IF(1_Data_EDA!D3196="Pacific Asia",1,0)</f>
        <v>1</v>
      </c>
      <c r="P3195" s="6" t="n">
        <f aca="false">IF(1_Data_EDA!D3196="USCA",1,0)</f>
        <v>0</v>
      </c>
      <c r="Q3195" s="6" t="n">
        <f aca="false">IF(C3195&gt;MEDIAN(C$5:C$8004),1,0)</f>
        <v>0</v>
      </c>
      <c r="R3195" s="6" t="n">
        <f aca="false">IF(D3195&gt;2,1,0)</f>
        <v>0</v>
      </c>
    </row>
    <row r="3196" customFormat="false" ht="15" hidden="false" customHeight="true" outlineLevel="0" collapsed="false">
      <c r="A3196" s="6" t="n">
        <f aca="false">1_Data_EDA!O3197</f>
        <v>0</v>
      </c>
      <c r="B3196" s="6" t="n">
        <f aca="false">1_Data_EDA!H3197</f>
        <v>4</v>
      </c>
      <c r="C3196" s="7" t="n">
        <f aca="false">1_Data_EDA!I3197</f>
        <v>39.99000168</v>
      </c>
      <c r="D3196" s="6" t="n">
        <f aca="false">1_Data_EDA!J3197</f>
        <v>3</v>
      </c>
      <c r="E3196" s="7" t="n">
        <f aca="false">1_Data_EDA!K3197</f>
        <v>119.9700012</v>
      </c>
      <c r="F3196" s="7" t="n">
        <f aca="false">1_Data_EDA!L3197</f>
        <v>3.599999905</v>
      </c>
      <c r="G3196" s="8" t="n">
        <f aca="false">1_Data_EDA!M3197</f>
        <v>0.029999999</v>
      </c>
      <c r="H3196" s="6" t="n">
        <f aca="false">IF(1_Data_EDA!B3197="First Class",1,0)</f>
        <v>0</v>
      </c>
      <c r="I3196" s="6" t="n">
        <f aca="false">IF(1_Data_EDA!B3197="Second Class",1,0)</f>
        <v>0</v>
      </c>
      <c r="J3196" s="6" t="n">
        <f aca="false">IF(1_Data_EDA!B3197="Same Day",1,0)</f>
        <v>0</v>
      </c>
      <c r="K3196" s="6" t="n">
        <f aca="false">IF(1_Data_EDA!C3197="Corporate",1,0)</f>
        <v>0</v>
      </c>
      <c r="L3196" s="6" t="n">
        <f aca="false">IF(1_Data_EDA!C3197="Home Office",1,0)</f>
        <v>0</v>
      </c>
      <c r="M3196" s="6" t="n">
        <f aca="false">IF(1_Data_EDA!D3197="Europe",1,0)</f>
        <v>0</v>
      </c>
      <c r="N3196" s="6" t="n">
        <f aca="false">IF(1_Data_EDA!D3197="LATAM",1,0)</f>
        <v>0</v>
      </c>
      <c r="O3196" s="6" t="n">
        <f aca="false">IF(1_Data_EDA!D3197="Pacific Asia",1,0)</f>
        <v>1</v>
      </c>
      <c r="P3196" s="6" t="n">
        <f aca="false">IF(1_Data_EDA!D3197="USCA",1,0)</f>
        <v>0</v>
      </c>
      <c r="Q3196" s="6" t="n">
        <f aca="false">IF(C3196&gt;MEDIAN(C$5:C$8004),1,0)</f>
        <v>0</v>
      </c>
      <c r="R3196" s="6" t="n">
        <f aca="false">IF(D3196&gt;2,1,0)</f>
        <v>1</v>
      </c>
    </row>
    <row r="3197" customFormat="false" ht="15" hidden="false" customHeight="true" outlineLevel="0" collapsed="false">
      <c r="A3197" s="6" t="n">
        <f aca="false">1_Data_EDA!O3198</f>
        <v>0</v>
      </c>
      <c r="B3197" s="6" t="n">
        <f aca="false">1_Data_EDA!H3198</f>
        <v>4</v>
      </c>
      <c r="C3197" s="7" t="n">
        <f aca="false">1_Data_EDA!I3198</f>
        <v>299.980011</v>
      </c>
      <c r="D3197" s="6" t="n">
        <f aca="false">1_Data_EDA!J3198</f>
        <v>1</v>
      </c>
      <c r="E3197" s="7" t="n">
        <f aca="false">1_Data_EDA!K3198</f>
        <v>299.980011</v>
      </c>
      <c r="F3197" s="7" t="n">
        <f aca="false">1_Data_EDA!L3198</f>
        <v>9</v>
      </c>
      <c r="G3197" s="8" t="n">
        <f aca="false">1_Data_EDA!M3198</f>
        <v>0.029999999</v>
      </c>
      <c r="H3197" s="6" t="n">
        <f aca="false">IF(1_Data_EDA!B3198="First Class",1,0)</f>
        <v>0</v>
      </c>
      <c r="I3197" s="6" t="n">
        <f aca="false">IF(1_Data_EDA!B3198="Second Class",1,0)</f>
        <v>0</v>
      </c>
      <c r="J3197" s="6" t="n">
        <f aca="false">IF(1_Data_EDA!B3198="Same Day",1,0)</f>
        <v>0</v>
      </c>
      <c r="K3197" s="6" t="n">
        <f aca="false">IF(1_Data_EDA!C3198="Corporate",1,0)</f>
        <v>0</v>
      </c>
      <c r="L3197" s="6" t="n">
        <f aca="false">IF(1_Data_EDA!C3198="Home Office",1,0)</f>
        <v>0</v>
      </c>
      <c r="M3197" s="6" t="n">
        <f aca="false">IF(1_Data_EDA!D3198="Europe",1,0)</f>
        <v>1</v>
      </c>
      <c r="N3197" s="6" t="n">
        <f aca="false">IF(1_Data_EDA!D3198="LATAM",1,0)</f>
        <v>0</v>
      </c>
      <c r="O3197" s="6" t="n">
        <f aca="false">IF(1_Data_EDA!D3198="Pacific Asia",1,0)</f>
        <v>0</v>
      </c>
      <c r="P3197" s="6" t="n">
        <f aca="false">IF(1_Data_EDA!D3198="USCA",1,0)</f>
        <v>0</v>
      </c>
      <c r="Q3197" s="6" t="n">
        <f aca="false">IF(C3197&gt;MEDIAN(C$5:C$8004),1,0)</f>
        <v>1</v>
      </c>
      <c r="R3197" s="6" t="n">
        <f aca="false">IF(D3197&gt;2,1,0)</f>
        <v>0</v>
      </c>
    </row>
    <row r="3198" customFormat="false" ht="15" hidden="false" customHeight="true" outlineLevel="0" collapsed="false">
      <c r="A3198" s="6" t="n">
        <f aca="false">1_Data_EDA!O3199</f>
        <v>0</v>
      </c>
      <c r="B3198" s="6" t="n">
        <f aca="false">1_Data_EDA!H3199</f>
        <v>4</v>
      </c>
      <c r="C3198" s="7" t="n">
        <f aca="false">1_Data_EDA!I3199</f>
        <v>39.99000168</v>
      </c>
      <c r="D3198" s="6" t="n">
        <f aca="false">1_Data_EDA!J3199</f>
        <v>2</v>
      </c>
      <c r="E3198" s="7" t="n">
        <f aca="false">1_Data_EDA!K3199</f>
        <v>79.98000336</v>
      </c>
      <c r="F3198" s="7" t="n">
        <f aca="false">1_Data_EDA!L3199</f>
        <v>7.199999809</v>
      </c>
      <c r="G3198" s="8" t="n">
        <f aca="false">1_Data_EDA!M3199</f>
        <v>0.090000004</v>
      </c>
      <c r="H3198" s="6" t="n">
        <f aca="false">IF(1_Data_EDA!B3199="First Class",1,0)</f>
        <v>0</v>
      </c>
      <c r="I3198" s="6" t="n">
        <f aca="false">IF(1_Data_EDA!B3199="Second Class",1,0)</f>
        <v>0</v>
      </c>
      <c r="J3198" s="6" t="n">
        <f aca="false">IF(1_Data_EDA!B3199="Same Day",1,0)</f>
        <v>0</v>
      </c>
      <c r="K3198" s="6" t="n">
        <f aca="false">IF(1_Data_EDA!C3199="Corporate",1,0)</f>
        <v>0</v>
      </c>
      <c r="L3198" s="6" t="n">
        <f aca="false">IF(1_Data_EDA!C3199="Home Office",1,0)</f>
        <v>0</v>
      </c>
      <c r="M3198" s="6" t="n">
        <f aca="false">IF(1_Data_EDA!D3199="Europe",1,0)</f>
        <v>0</v>
      </c>
      <c r="N3198" s="6" t="n">
        <f aca="false">IF(1_Data_EDA!D3199="LATAM",1,0)</f>
        <v>0</v>
      </c>
      <c r="O3198" s="6" t="n">
        <f aca="false">IF(1_Data_EDA!D3199="Pacific Asia",1,0)</f>
        <v>1</v>
      </c>
      <c r="P3198" s="6" t="n">
        <f aca="false">IF(1_Data_EDA!D3199="USCA",1,0)</f>
        <v>0</v>
      </c>
      <c r="Q3198" s="6" t="n">
        <f aca="false">IF(C3198&gt;MEDIAN(C$5:C$8004),1,0)</f>
        <v>0</v>
      </c>
      <c r="R3198" s="6" t="n">
        <f aca="false">IF(D3198&gt;2,1,0)</f>
        <v>0</v>
      </c>
    </row>
    <row r="3199" customFormat="false" ht="15" hidden="false" customHeight="true" outlineLevel="0" collapsed="false">
      <c r="A3199" s="6" t="n">
        <f aca="false">1_Data_EDA!O3200</f>
        <v>0</v>
      </c>
      <c r="B3199" s="6" t="n">
        <f aca="false">1_Data_EDA!H3200</f>
        <v>4</v>
      </c>
      <c r="C3199" s="7" t="n">
        <f aca="false">1_Data_EDA!I3200</f>
        <v>129.9900055</v>
      </c>
      <c r="D3199" s="6" t="n">
        <f aca="false">1_Data_EDA!J3200</f>
        <v>1</v>
      </c>
      <c r="E3199" s="7" t="n">
        <f aca="false">1_Data_EDA!K3200</f>
        <v>129.9900055</v>
      </c>
      <c r="F3199" s="7" t="n">
        <f aca="false">1_Data_EDA!L3200</f>
        <v>32.5</v>
      </c>
      <c r="G3199" s="8" t="n">
        <f aca="false">1_Data_EDA!M3200</f>
        <v>0.25</v>
      </c>
      <c r="H3199" s="6" t="n">
        <f aca="false">IF(1_Data_EDA!B3200="First Class",1,0)</f>
        <v>0</v>
      </c>
      <c r="I3199" s="6" t="n">
        <f aca="false">IF(1_Data_EDA!B3200="Second Class",1,0)</f>
        <v>0</v>
      </c>
      <c r="J3199" s="6" t="n">
        <f aca="false">IF(1_Data_EDA!B3200="Same Day",1,0)</f>
        <v>0</v>
      </c>
      <c r="K3199" s="6" t="n">
        <f aca="false">IF(1_Data_EDA!C3200="Corporate",1,0)</f>
        <v>0</v>
      </c>
      <c r="L3199" s="6" t="n">
        <f aca="false">IF(1_Data_EDA!C3200="Home Office",1,0)</f>
        <v>0</v>
      </c>
      <c r="M3199" s="6" t="n">
        <f aca="false">IF(1_Data_EDA!D3200="Europe",1,0)</f>
        <v>0</v>
      </c>
      <c r="N3199" s="6" t="n">
        <f aca="false">IF(1_Data_EDA!D3200="LATAM",1,0)</f>
        <v>0</v>
      </c>
      <c r="O3199" s="6" t="n">
        <f aca="false">IF(1_Data_EDA!D3200="Pacific Asia",1,0)</f>
        <v>0</v>
      </c>
      <c r="P3199" s="6" t="n">
        <f aca="false">IF(1_Data_EDA!D3200="USCA",1,0)</f>
        <v>1</v>
      </c>
      <c r="Q3199" s="6" t="n">
        <f aca="false">IF(C3199&gt;MEDIAN(C$5:C$8004),1,0)</f>
        <v>1</v>
      </c>
      <c r="R3199" s="6" t="n">
        <f aca="false">IF(D3199&gt;2,1,0)</f>
        <v>0</v>
      </c>
    </row>
    <row r="3200" customFormat="false" ht="15" hidden="false" customHeight="true" outlineLevel="0" collapsed="false">
      <c r="A3200" s="6" t="n">
        <f aca="false">1_Data_EDA!O3201</f>
        <v>1</v>
      </c>
      <c r="B3200" s="6" t="n">
        <f aca="false">1_Data_EDA!H3201</f>
        <v>1</v>
      </c>
      <c r="C3200" s="7" t="n">
        <f aca="false">1_Data_EDA!I3201</f>
        <v>39.99000168</v>
      </c>
      <c r="D3200" s="6" t="n">
        <f aca="false">1_Data_EDA!J3201</f>
        <v>5</v>
      </c>
      <c r="E3200" s="7" t="n">
        <f aca="false">1_Data_EDA!K3201</f>
        <v>199.9499969</v>
      </c>
      <c r="F3200" s="7" t="n">
        <f aca="false">1_Data_EDA!L3201</f>
        <v>0</v>
      </c>
      <c r="G3200" s="8" t="n">
        <f aca="false">1_Data_EDA!M3201</f>
        <v>0</v>
      </c>
      <c r="H3200" s="6" t="n">
        <f aca="false">IF(1_Data_EDA!B3201="First Class",1,0)</f>
        <v>1</v>
      </c>
      <c r="I3200" s="6" t="n">
        <f aca="false">IF(1_Data_EDA!B3201="Second Class",1,0)</f>
        <v>0</v>
      </c>
      <c r="J3200" s="6" t="n">
        <f aca="false">IF(1_Data_EDA!B3201="Same Day",1,0)</f>
        <v>0</v>
      </c>
      <c r="K3200" s="6" t="n">
        <f aca="false">IF(1_Data_EDA!C3201="Corporate",1,0)</f>
        <v>0</v>
      </c>
      <c r="L3200" s="6" t="n">
        <f aca="false">IF(1_Data_EDA!C3201="Home Office",1,0)</f>
        <v>0</v>
      </c>
      <c r="M3200" s="6" t="n">
        <f aca="false">IF(1_Data_EDA!D3201="Europe",1,0)</f>
        <v>1</v>
      </c>
      <c r="N3200" s="6" t="n">
        <f aca="false">IF(1_Data_EDA!D3201="LATAM",1,0)</f>
        <v>0</v>
      </c>
      <c r="O3200" s="6" t="n">
        <f aca="false">IF(1_Data_EDA!D3201="Pacific Asia",1,0)</f>
        <v>0</v>
      </c>
      <c r="P3200" s="6" t="n">
        <f aca="false">IF(1_Data_EDA!D3201="USCA",1,0)</f>
        <v>0</v>
      </c>
      <c r="Q3200" s="6" t="n">
        <f aca="false">IF(C3200&gt;MEDIAN(C$5:C$8004),1,0)</f>
        <v>0</v>
      </c>
      <c r="R3200" s="6" t="n">
        <f aca="false">IF(D3200&gt;2,1,0)</f>
        <v>1</v>
      </c>
    </row>
    <row r="3201" customFormat="false" ht="15" hidden="false" customHeight="true" outlineLevel="0" collapsed="false">
      <c r="A3201" s="6" t="n">
        <f aca="false">1_Data_EDA!O3202</f>
        <v>1</v>
      </c>
      <c r="B3201" s="6" t="n">
        <f aca="false">1_Data_EDA!H3202</f>
        <v>2</v>
      </c>
      <c r="C3201" s="7" t="n">
        <f aca="false">1_Data_EDA!I3202</f>
        <v>50</v>
      </c>
      <c r="D3201" s="6" t="n">
        <f aca="false">1_Data_EDA!J3202</f>
        <v>5</v>
      </c>
      <c r="E3201" s="7" t="n">
        <f aca="false">1_Data_EDA!K3202</f>
        <v>250</v>
      </c>
      <c r="F3201" s="7" t="n">
        <f aca="false">1_Data_EDA!L3202</f>
        <v>62.5</v>
      </c>
      <c r="G3201" s="8" t="n">
        <f aca="false">1_Data_EDA!M3202</f>
        <v>0.25</v>
      </c>
      <c r="H3201" s="6" t="n">
        <f aca="false">IF(1_Data_EDA!B3202="First Class",1,0)</f>
        <v>0</v>
      </c>
      <c r="I3201" s="6" t="n">
        <f aca="false">IF(1_Data_EDA!B3202="Second Class",1,0)</f>
        <v>1</v>
      </c>
      <c r="J3201" s="6" t="n">
        <f aca="false">IF(1_Data_EDA!B3202="Same Day",1,0)</f>
        <v>0</v>
      </c>
      <c r="K3201" s="6" t="n">
        <f aca="false">IF(1_Data_EDA!C3202="Corporate",1,0)</f>
        <v>0</v>
      </c>
      <c r="L3201" s="6" t="n">
        <f aca="false">IF(1_Data_EDA!C3202="Home Office",1,0)</f>
        <v>0</v>
      </c>
      <c r="M3201" s="6" t="n">
        <f aca="false">IF(1_Data_EDA!D3202="Europe",1,0)</f>
        <v>0</v>
      </c>
      <c r="N3201" s="6" t="n">
        <f aca="false">IF(1_Data_EDA!D3202="LATAM",1,0)</f>
        <v>1</v>
      </c>
      <c r="O3201" s="6" t="n">
        <f aca="false">IF(1_Data_EDA!D3202="Pacific Asia",1,0)</f>
        <v>0</v>
      </c>
      <c r="P3201" s="6" t="n">
        <f aca="false">IF(1_Data_EDA!D3202="USCA",1,0)</f>
        <v>0</v>
      </c>
      <c r="Q3201" s="6" t="n">
        <f aca="false">IF(C3201&gt;MEDIAN(C$5:C$8004),1,0)</f>
        <v>0</v>
      </c>
      <c r="R3201" s="6" t="n">
        <f aca="false">IF(D3201&gt;2,1,0)</f>
        <v>1</v>
      </c>
    </row>
    <row r="3202" customFormat="false" ht="15" hidden="false" customHeight="true" outlineLevel="0" collapsed="false">
      <c r="A3202" s="6" t="n">
        <f aca="false">1_Data_EDA!O3203</f>
        <v>0</v>
      </c>
      <c r="B3202" s="6" t="n">
        <f aca="false">1_Data_EDA!H3203</f>
        <v>4</v>
      </c>
      <c r="C3202" s="7" t="n">
        <f aca="false">1_Data_EDA!I3203</f>
        <v>49.97999954</v>
      </c>
      <c r="D3202" s="6" t="n">
        <f aca="false">1_Data_EDA!J3203</f>
        <v>4</v>
      </c>
      <c r="E3202" s="7" t="n">
        <f aca="false">1_Data_EDA!K3203</f>
        <v>199.9199982</v>
      </c>
      <c r="F3202" s="7" t="n">
        <f aca="false">1_Data_EDA!L3203</f>
        <v>33.99000168</v>
      </c>
      <c r="G3202" s="8" t="n">
        <f aca="false">1_Data_EDA!M3203</f>
        <v>0.170000002</v>
      </c>
      <c r="H3202" s="6" t="n">
        <f aca="false">IF(1_Data_EDA!B3203="First Class",1,0)</f>
        <v>0</v>
      </c>
      <c r="I3202" s="6" t="n">
        <f aca="false">IF(1_Data_EDA!B3203="Second Class",1,0)</f>
        <v>0</v>
      </c>
      <c r="J3202" s="6" t="n">
        <f aca="false">IF(1_Data_EDA!B3203="Same Day",1,0)</f>
        <v>0</v>
      </c>
      <c r="K3202" s="6" t="n">
        <f aca="false">IF(1_Data_EDA!C3203="Corporate",1,0)</f>
        <v>0</v>
      </c>
      <c r="L3202" s="6" t="n">
        <f aca="false">IF(1_Data_EDA!C3203="Home Office",1,0)</f>
        <v>0</v>
      </c>
      <c r="M3202" s="6" t="n">
        <f aca="false">IF(1_Data_EDA!D3203="Europe",1,0)</f>
        <v>0</v>
      </c>
      <c r="N3202" s="6" t="n">
        <f aca="false">IF(1_Data_EDA!D3203="LATAM",1,0)</f>
        <v>0</v>
      </c>
      <c r="O3202" s="6" t="n">
        <f aca="false">IF(1_Data_EDA!D3203="Pacific Asia",1,0)</f>
        <v>1</v>
      </c>
      <c r="P3202" s="6" t="n">
        <f aca="false">IF(1_Data_EDA!D3203="USCA",1,0)</f>
        <v>0</v>
      </c>
      <c r="Q3202" s="6" t="n">
        <f aca="false">IF(C3202&gt;MEDIAN(C$5:C$8004),1,0)</f>
        <v>0</v>
      </c>
      <c r="R3202" s="6" t="n">
        <f aca="false">IF(D3202&gt;2,1,0)</f>
        <v>1</v>
      </c>
    </row>
    <row r="3203" customFormat="false" ht="15" hidden="false" customHeight="true" outlineLevel="0" collapsed="false">
      <c r="A3203" s="6" t="n">
        <f aca="false">1_Data_EDA!O3204</f>
        <v>1</v>
      </c>
      <c r="B3203" s="6" t="n">
        <f aca="false">1_Data_EDA!H3204</f>
        <v>4</v>
      </c>
      <c r="C3203" s="7" t="n">
        <f aca="false">1_Data_EDA!I3204</f>
        <v>199.9900055</v>
      </c>
      <c r="D3203" s="6" t="n">
        <f aca="false">1_Data_EDA!J3204</f>
        <v>1</v>
      </c>
      <c r="E3203" s="7" t="n">
        <f aca="false">1_Data_EDA!K3204</f>
        <v>199.9900055</v>
      </c>
      <c r="F3203" s="7" t="n">
        <f aca="false">1_Data_EDA!L3204</f>
        <v>34</v>
      </c>
      <c r="G3203" s="8" t="n">
        <f aca="false">1_Data_EDA!M3204</f>
        <v>0.170000002</v>
      </c>
      <c r="H3203" s="6" t="n">
        <f aca="false">IF(1_Data_EDA!B3204="First Class",1,0)</f>
        <v>0</v>
      </c>
      <c r="I3203" s="6" t="n">
        <f aca="false">IF(1_Data_EDA!B3204="Second Class",1,0)</f>
        <v>0</v>
      </c>
      <c r="J3203" s="6" t="n">
        <f aca="false">IF(1_Data_EDA!B3204="Same Day",1,0)</f>
        <v>0</v>
      </c>
      <c r="K3203" s="6" t="n">
        <f aca="false">IF(1_Data_EDA!C3204="Corporate",1,0)</f>
        <v>1</v>
      </c>
      <c r="L3203" s="6" t="n">
        <f aca="false">IF(1_Data_EDA!C3204="Home Office",1,0)</f>
        <v>0</v>
      </c>
      <c r="M3203" s="6" t="n">
        <f aca="false">IF(1_Data_EDA!D3204="Europe",1,0)</f>
        <v>0</v>
      </c>
      <c r="N3203" s="6" t="n">
        <f aca="false">IF(1_Data_EDA!D3204="LATAM",1,0)</f>
        <v>0</v>
      </c>
      <c r="O3203" s="6" t="n">
        <f aca="false">IF(1_Data_EDA!D3204="Pacific Asia",1,0)</f>
        <v>0</v>
      </c>
      <c r="P3203" s="6" t="n">
        <f aca="false">IF(1_Data_EDA!D3204="USCA",1,0)</f>
        <v>1</v>
      </c>
      <c r="Q3203" s="6" t="n">
        <f aca="false">IF(C3203&gt;MEDIAN(C$5:C$8004),1,0)</f>
        <v>1</v>
      </c>
      <c r="R3203" s="6" t="n">
        <f aca="false">IF(D3203&gt;2,1,0)</f>
        <v>0</v>
      </c>
    </row>
    <row r="3204" customFormat="false" ht="15" hidden="false" customHeight="true" outlineLevel="0" collapsed="false">
      <c r="A3204" s="6" t="n">
        <f aca="false">1_Data_EDA!O3205</f>
        <v>1</v>
      </c>
      <c r="B3204" s="6" t="n">
        <f aca="false">1_Data_EDA!H3205</f>
        <v>2</v>
      </c>
      <c r="C3204" s="7" t="n">
        <f aca="false">1_Data_EDA!I3205</f>
        <v>65</v>
      </c>
      <c r="D3204" s="6" t="n">
        <f aca="false">1_Data_EDA!J3205</f>
        <v>4</v>
      </c>
      <c r="E3204" s="7" t="n">
        <f aca="false">1_Data_EDA!K3205</f>
        <v>260</v>
      </c>
      <c r="F3204" s="7" t="n">
        <f aca="false">1_Data_EDA!L3205</f>
        <v>65</v>
      </c>
      <c r="G3204" s="8" t="n">
        <f aca="false">1_Data_EDA!M3205</f>
        <v>0.25</v>
      </c>
      <c r="H3204" s="6" t="n">
        <f aca="false">IF(1_Data_EDA!B3205="First Class",1,0)</f>
        <v>0</v>
      </c>
      <c r="I3204" s="6" t="n">
        <f aca="false">IF(1_Data_EDA!B3205="Second Class",1,0)</f>
        <v>1</v>
      </c>
      <c r="J3204" s="6" t="n">
        <f aca="false">IF(1_Data_EDA!B3205="Same Day",1,0)</f>
        <v>0</v>
      </c>
      <c r="K3204" s="6" t="n">
        <f aca="false">IF(1_Data_EDA!C3205="Corporate",1,0)</f>
        <v>1</v>
      </c>
      <c r="L3204" s="6" t="n">
        <f aca="false">IF(1_Data_EDA!C3205="Home Office",1,0)</f>
        <v>0</v>
      </c>
      <c r="M3204" s="6" t="n">
        <f aca="false">IF(1_Data_EDA!D3205="Europe",1,0)</f>
        <v>0</v>
      </c>
      <c r="N3204" s="6" t="n">
        <f aca="false">IF(1_Data_EDA!D3205="LATAM",1,0)</f>
        <v>0</v>
      </c>
      <c r="O3204" s="6" t="n">
        <f aca="false">IF(1_Data_EDA!D3205="Pacific Asia",1,0)</f>
        <v>0</v>
      </c>
      <c r="P3204" s="6" t="n">
        <f aca="false">IF(1_Data_EDA!D3205="USCA",1,0)</f>
        <v>1</v>
      </c>
      <c r="Q3204" s="6" t="n">
        <f aca="false">IF(C3204&gt;MEDIAN(C$5:C$8004),1,0)</f>
        <v>0</v>
      </c>
      <c r="R3204" s="6" t="n">
        <f aca="false">IF(D3204&gt;2,1,0)</f>
        <v>1</v>
      </c>
    </row>
    <row r="3205" customFormat="false" ht="15" hidden="false" customHeight="true" outlineLevel="0" collapsed="false">
      <c r="A3205" s="6" t="n">
        <f aca="false">1_Data_EDA!O3206</f>
        <v>0</v>
      </c>
      <c r="B3205" s="6" t="n">
        <f aca="false">1_Data_EDA!H3206</f>
        <v>4</v>
      </c>
      <c r="C3205" s="7" t="n">
        <f aca="false">1_Data_EDA!I3206</f>
        <v>39.99000168</v>
      </c>
      <c r="D3205" s="6" t="n">
        <f aca="false">1_Data_EDA!J3206</f>
        <v>2</v>
      </c>
      <c r="E3205" s="7" t="n">
        <f aca="false">1_Data_EDA!K3206</f>
        <v>79.98000336</v>
      </c>
      <c r="F3205" s="7" t="n">
        <f aca="false">1_Data_EDA!L3206</f>
        <v>1.600000024</v>
      </c>
      <c r="G3205" s="8" t="n">
        <f aca="false">1_Data_EDA!M3206</f>
        <v>0.02</v>
      </c>
      <c r="H3205" s="6" t="n">
        <f aca="false">IF(1_Data_EDA!B3206="First Class",1,0)</f>
        <v>0</v>
      </c>
      <c r="I3205" s="6" t="n">
        <f aca="false">IF(1_Data_EDA!B3206="Second Class",1,0)</f>
        <v>0</v>
      </c>
      <c r="J3205" s="6" t="n">
        <f aca="false">IF(1_Data_EDA!B3206="Same Day",1,0)</f>
        <v>0</v>
      </c>
      <c r="K3205" s="6" t="n">
        <f aca="false">IF(1_Data_EDA!C3206="Corporate",1,0)</f>
        <v>0</v>
      </c>
      <c r="L3205" s="6" t="n">
        <f aca="false">IF(1_Data_EDA!C3206="Home Office",1,0)</f>
        <v>0</v>
      </c>
      <c r="M3205" s="6" t="n">
        <f aca="false">IF(1_Data_EDA!D3206="Europe",1,0)</f>
        <v>0</v>
      </c>
      <c r="N3205" s="6" t="n">
        <f aca="false">IF(1_Data_EDA!D3206="LATAM",1,0)</f>
        <v>0</v>
      </c>
      <c r="O3205" s="6" t="n">
        <f aca="false">IF(1_Data_EDA!D3206="Pacific Asia",1,0)</f>
        <v>1</v>
      </c>
      <c r="P3205" s="6" t="n">
        <f aca="false">IF(1_Data_EDA!D3206="USCA",1,0)</f>
        <v>0</v>
      </c>
      <c r="Q3205" s="6" t="n">
        <f aca="false">IF(C3205&gt;MEDIAN(C$5:C$8004),1,0)</f>
        <v>0</v>
      </c>
      <c r="R3205" s="6" t="n">
        <f aca="false">IF(D3205&gt;2,1,0)</f>
        <v>0</v>
      </c>
    </row>
    <row r="3206" customFormat="false" ht="15" hidden="false" customHeight="true" outlineLevel="0" collapsed="false">
      <c r="A3206" s="6" t="n">
        <f aca="false">1_Data_EDA!O3207</f>
        <v>0</v>
      </c>
      <c r="B3206" s="6" t="n">
        <f aca="false">1_Data_EDA!H3207</f>
        <v>4</v>
      </c>
      <c r="C3206" s="7" t="n">
        <f aca="false">1_Data_EDA!I3207</f>
        <v>50</v>
      </c>
      <c r="D3206" s="6" t="n">
        <f aca="false">1_Data_EDA!J3207</f>
        <v>4</v>
      </c>
      <c r="E3206" s="7" t="n">
        <f aca="false">1_Data_EDA!K3207</f>
        <v>200</v>
      </c>
      <c r="F3206" s="7" t="n">
        <f aca="false">1_Data_EDA!L3207</f>
        <v>40</v>
      </c>
      <c r="G3206" s="8" t="n">
        <f aca="false">1_Data_EDA!M3207</f>
        <v>0.200000003</v>
      </c>
      <c r="H3206" s="6" t="n">
        <f aca="false">IF(1_Data_EDA!B3207="First Class",1,0)</f>
        <v>0</v>
      </c>
      <c r="I3206" s="6" t="n">
        <f aca="false">IF(1_Data_EDA!B3207="Second Class",1,0)</f>
        <v>0</v>
      </c>
      <c r="J3206" s="6" t="n">
        <f aca="false">IF(1_Data_EDA!B3207="Same Day",1,0)</f>
        <v>0</v>
      </c>
      <c r="K3206" s="6" t="n">
        <f aca="false">IF(1_Data_EDA!C3207="Corporate",1,0)</f>
        <v>0</v>
      </c>
      <c r="L3206" s="6" t="n">
        <f aca="false">IF(1_Data_EDA!C3207="Home Office",1,0)</f>
        <v>0</v>
      </c>
      <c r="M3206" s="6" t="n">
        <f aca="false">IF(1_Data_EDA!D3207="Europe",1,0)</f>
        <v>0</v>
      </c>
      <c r="N3206" s="6" t="n">
        <f aca="false">IF(1_Data_EDA!D3207="LATAM",1,0)</f>
        <v>0</v>
      </c>
      <c r="O3206" s="6" t="n">
        <f aca="false">IF(1_Data_EDA!D3207="Pacific Asia",1,0)</f>
        <v>1</v>
      </c>
      <c r="P3206" s="6" t="n">
        <f aca="false">IF(1_Data_EDA!D3207="USCA",1,0)</f>
        <v>0</v>
      </c>
      <c r="Q3206" s="6" t="n">
        <f aca="false">IF(C3206&gt;MEDIAN(C$5:C$8004),1,0)</f>
        <v>0</v>
      </c>
      <c r="R3206" s="6" t="n">
        <f aca="false">IF(D3206&gt;2,1,0)</f>
        <v>1</v>
      </c>
    </row>
    <row r="3207" customFormat="false" ht="15" hidden="false" customHeight="true" outlineLevel="0" collapsed="false">
      <c r="A3207" s="6" t="n">
        <f aca="false">1_Data_EDA!O3208</f>
        <v>0</v>
      </c>
      <c r="B3207" s="6" t="n">
        <f aca="false">1_Data_EDA!H3208</f>
        <v>4</v>
      </c>
      <c r="C3207" s="7" t="n">
        <f aca="false">1_Data_EDA!I3208</f>
        <v>21.98999977</v>
      </c>
      <c r="D3207" s="6" t="n">
        <f aca="false">1_Data_EDA!J3208</f>
        <v>4</v>
      </c>
      <c r="E3207" s="7" t="n">
        <f aca="false">1_Data_EDA!K3208</f>
        <v>87.95999908</v>
      </c>
      <c r="F3207" s="7" t="n">
        <f aca="false">1_Data_EDA!L3208</f>
        <v>3.519999981</v>
      </c>
      <c r="G3207" s="8" t="n">
        <f aca="false">1_Data_EDA!M3208</f>
        <v>0.039999999</v>
      </c>
      <c r="H3207" s="6" t="n">
        <f aca="false">IF(1_Data_EDA!B3208="First Class",1,0)</f>
        <v>0</v>
      </c>
      <c r="I3207" s="6" t="n">
        <f aca="false">IF(1_Data_EDA!B3208="Second Class",1,0)</f>
        <v>0</v>
      </c>
      <c r="J3207" s="6" t="n">
        <f aca="false">IF(1_Data_EDA!B3208="Same Day",1,0)</f>
        <v>0</v>
      </c>
      <c r="K3207" s="6" t="n">
        <f aca="false">IF(1_Data_EDA!C3208="Corporate",1,0)</f>
        <v>0</v>
      </c>
      <c r="L3207" s="6" t="n">
        <f aca="false">IF(1_Data_EDA!C3208="Home Office",1,0)</f>
        <v>0</v>
      </c>
      <c r="M3207" s="6" t="n">
        <f aca="false">IF(1_Data_EDA!D3208="Europe",1,0)</f>
        <v>0</v>
      </c>
      <c r="N3207" s="6" t="n">
        <f aca="false">IF(1_Data_EDA!D3208="LATAM",1,0)</f>
        <v>1</v>
      </c>
      <c r="O3207" s="6" t="n">
        <f aca="false">IF(1_Data_EDA!D3208="Pacific Asia",1,0)</f>
        <v>0</v>
      </c>
      <c r="P3207" s="6" t="n">
        <f aca="false">IF(1_Data_EDA!D3208="USCA",1,0)</f>
        <v>0</v>
      </c>
      <c r="Q3207" s="6" t="n">
        <f aca="false">IF(C3207&gt;MEDIAN(C$5:C$8004),1,0)</f>
        <v>0</v>
      </c>
      <c r="R3207" s="6" t="n">
        <f aca="false">IF(D3207&gt;2,1,0)</f>
        <v>1</v>
      </c>
    </row>
    <row r="3208" customFormat="false" ht="15" hidden="false" customHeight="true" outlineLevel="0" collapsed="false">
      <c r="A3208" s="6" t="n">
        <f aca="false">1_Data_EDA!O3209</f>
        <v>0</v>
      </c>
      <c r="B3208" s="6" t="n">
        <f aca="false">1_Data_EDA!H3209</f>
        <v>4</v>
      </c>
      <c r="C3208" s="7" t="n">
        <f aca="false">1_Data_EDA!I3209</f>
        <v>129.9900055</v>
      </c>
      <c r="D3208" s="6" t="n">
        <f aca="false">1_Data_EDA!J3209</f>
        <v>1</v>
      </c>
      <c r="E3208" s="7" t="n">
        <f aca="false">1_Data_EDA!K3209</f>
        <v>129.9900055</v>
      </c>
      <c r="F3208" s="7" t="n">
        <f aca="false">1_Data_EDA!L3209</f>
        <v>5.199999809</v>
      </c>
      <c r="G3208" s="8" t="n">
        <f aca="false">1_Data_EDA!M3209</f>
        <v>0.039999999</v>
      </c>
      <c r="H3208" s="6" t="n">
        <f aca="false">IF(1_Data_EDA!B3209="First Class",1,0)</f>
        <v>0</v>
      </c>
      <c r="I3208" s="6" t="n">
        <f aca="false">IF(1_Data_EDA!B3209="Second Class",1,0)</f>
        <v>0</v>
      </c>
      <c r="J3208" s="6" t="n">
        <f aca="false">IF(1_Data_EDA!B3209="Same Day",1,0)</f>
        <v>0</v>
      </c>
      <c r="K3208" s="6" t="n">
        <f aca="false">IF(1_Data_EDA!C3209="Corporate",1,0)</f>
        <v>0</v>
      </c>
      <c r="L3208" s="6" t="n">
        <f aca="false">IF(1_Data_EDA!C3209="Home Office",1,0)</f>
        <v>0</v>
      </c>
      <c r="M3208" s="6" t="n">
        <f aca="false">IF(1_Data_EDA!D3209="Europe",1,0)</f>
        <v>1</v>
      </c>
      <c r="N3208" s="6" t="n">
        <f aca="false">IF(1_Data_EDA!D3209="LATAM",1,0)</f>
        <v>0</v>
      </c>
      <c r="O3208" s="6" t="n">
        <f aca="false">IF(1_Data_EDA!D3209="Pacific Asia",1,0)</f>
        <v>0</v>
      </c>
      <c r="P3208" s="6" t="n">
        <f aca="false">IF(1_Data_EDA!D3209="USCA",1,0)</f>
        <v>0</v>
      </c>
      <c r="Q3208" s="6" t="n">
        <f aca="false">IF(C3208&gt;MEDIAN(C$5:C$8004),1,0)</f>
        <v>1</v>
      </c>
      <c r="R3208" s="6" t="n">
        <f aca="false">IF(D3208&gt;2,1,0)</f>
        <v>0</v>
      </c>
    </row>
    <row r="3209" customFormat="false" ht="15" hidden="false" customHeight="true" outlineLevel="0" collapsed="false">
      <c r="A3209" s="6" t="n">
        <f aca="false">1_Data_EDA!O3210</f>
        <v>0</v>
      </c>
      <c r="B3209" s="6" t="n">
        <f aca="false">1_Data_EDA!H3210</f>
        <v>4</v>
      </c>
      <c r="C3209" s="7" t="n">
        <f aca="false">1_Data_EDA!I3210</f>
        <v>129.9900055</v>
      </c>
      <c r="D3209" s="6" t="n">
        <f aca="false">1_Data_EDA!J3210</f>
        <v>1</v>
      </c>
      <c r="E3209" s="7" t="n">
        <f aca="false">1_Data_EDA!K3210</f>
        <v>129.9900055</v>
      </c>
      <c r="F3209" s="7" t="n">
        <f aca="false">1_Data_EDA!L3210</f>
        <v>1.299999952</v>
      </c>
      <c r="G3209" s="8" t="n">
        <f aca="false">1_Data_EDA!M3210</f>
        <v>0.01</v>
      </c>
      <c r="H3209" s="6" t="n">
        <f aca="false">IF(1_Data_EDA!B3210="First Class",1,0)</f>
        <v>0</v>
      </c>
      <c r="I3209" s="6" t="n">
        <f aca="false">IF(1_Data_EDA!B3210="Second Class",1,0)</f>
        <v>0</v>
      </c>
      <c r="J3209" s="6" t="n">
        <f aca="false">IF(1_Data_EDA!B3210="Same Day",1,0)</f>
        <v>0</v>
      </c>
      <c r="K3209" s="6" t="n">
        <f aca="false">IF(1_Data_EDA!C3210="Corporate",1,0)</f>
        <v>0</v>
      </c>
      <c r="L3209" s="6" t="n">
        <f aca="false">IF(1_Data_EDA!C3210="Home Office",1,0)</f>
        <v>0</v>
      </c>
      <c r="M3209" s="6" t="n">
        <f aca="false">IF(1_Data_EDA!D3210="Europe",1,0)</f>
        <v>0</v>
      </c>
      <c r="N3209" s="6" t="n">
        <f aca="false">IF(1_Data_EDA!D3210="LATAM",1,0)</f>
        <v>1</v>
      </c>
      <c r="O3209" s="6" t="n">
        <f aca="false">IF(1_Data_EDA!D3210="Pacific Asia",1,0)</f>
        <v>0</v>
      </c>
      <c r="P3209" s="6" t="n">
        <f aca="false">IF(1_Data_EDA!D3210="USCA",1,0)</f>
        <v>0</v>
      </c>
      <c r="Q3209" s="6" t="n">
        <f aca="false">IF(C3209&gt;MEDIAN(C$5:C$8004),1,0)</f>
        <v>1</v>
      </c>
      <c r="R3209" s="6" t="n">
        <f aca="false">IF(D3209&gt;2,1,0)</f>
        <v>0</v>
      </c>
    </row>
    <row r="3210" customFormat="false" ht="15" hidden="false" customHeight="true" outlineLevel="0" collapsed="false">
      <c r="A3210" s="6" t="n">
        <f aca="false">1_Data_EDA!O3211</f>
        <v>0</v>
      </c>
      <c r="B3210" s="6" t="n">
        <f aca="false">1_Data_EDA!H3211</f>
        <v>4</v>
      </c>
      <c r="C3210" s="7" t="n">
        <f aca="false">1_Data_EDA!I3211</f>
        <v>39.99000168</v>
      </c>
      <c r="D3210" s="6" t="n">
        <f aca="false">1_Data_EDA!J3211</f>
        <v>2</v>
      </c>
      <c r="E3210" s="7" t="n">
        <f aca="false">1_Data_EDA!K3211</f>
        <v>79.98000336</v>
      </c>
      <c r="F3210" s="7" t="n">
        <f aca="false">1_Data_EDA!L3211</f>
        <v>14.39999962</v>
      </c>
      <c r="G3210" s="8" t="n">
        <f aca="false">1_Data_EDA!M3211</f>
        <v>0.180000007</v>
      </c>
      <c r="H3210" s="6" t="n">
        <f aca="false">IF(1_Data_EDA!B3211="First Class",1,0)</f>
        <v>0</v>
      </c>
      <c r="I3210" s="6" t="n">
        <f aca="false">IF(1_Data_EDA!B3211="Second Class",1,0)</f>
        <v>0</v>
      </c>
      <c r="J3210" s="6" t="n">
        <f aca="false">IF(1_Data_EDA!B3211="Same Day",1,0)</f>
        <v>0</v>
      </c>
      <c r="K3210" s="6" t="n">
        <f aca="false">IF(1_Data_EDA!C3211="Corporate",1,0)</f>
        <v>0</v>
      </c>
      <c r="L3210" s="6" t="n">
        <f aca="false">IF(1_Data_EDA!C3211="Home Office",1,0)</f>
        <v>0</v>
      </c>
      <c r="M3210" s="6" t="n">
        <f aca="false">IF(1_Data_EDA!D3211="Europe",1,0)</f>
        <v>0</v>
      </c>
      <c r="N3210" s="6" t="n">
        <f aca="false">IF(1_Data_EDA!D3211="LATAM",1,0)</f>
        <v>0</v>
      </c>
      <c r="O3210" s="6" t="n">
        <f aca="false">IF(1_Data_EDA!D3211="Pacific Asia",1,0)</f>
        <v>0</v>
      </c>
      <c r="P3210" s="6" t="n">
        <f aca="false">IF(1_Data_EDA!D3211="USCA",1,0)</f>
        <v>1</v>
      </c>
      <c r="Q3210" s="6" t="n">
        <f aca="false">IF(C3210&gt;MEDIAN(C$5:C$8004),1,0)</f>
        <v>0</v>
      </c>
      <c r="R3210" s="6" t="n">
        <f aca="false">IF(D3210&gt;2,1,0)</f>
        <v>0</v>
      </c>
    </row>
    <row r="3211" customFormat="false" ht="15" hidden="false" customHeight="true" outlineLevel="0" collapsed="false">
      <c r="A3211" s="6" t="n">
        <f aca="false">1_Data_EDA!O3212</f>
        <v>1</v>
      </c>
      <c r="B3211" s="6" t="n">
        <f aca="false">1_Data_EDA!H3212</f>
        <v>2</v>
      </c>
      <c r="C3211" s="7" t="n">
        <f aca="false">1_Data_EDA!I3212</f>
        <v>49.97999954</v>
      </c>
      <c r="D3211" s="6" t="n">
        <f aca="false">1_Data_EDA!J3212</f>
        <v>1</v>
      </c>
      <c r="E3211" s="7" t="n">
        <f aca="false">1_Data_EDA!K3212</f>
        <v>49.97999954</v>
      </c>
      <c r="F3211" s="7" t="n">
        <f aca="false">1_Data_EDA!L3212</f>
        <v>5</v>
      </c>
      <c r="G3211" s="8" t="n">
        <f aca="false">1_Data_EDA!M3212</f>
        <v>0.100000001</v>
      </c>
      <c r="H3211" s="6" t="n">
        <f aca="false">IF(1_Data_EDA!B3212="First Class",1,0)</f>
        <v>0</v>
      </c>
      <c r="I3211" s="6" t="n">
        <f aca="false">IF(1_Data_EDA!B3212="Second Class",1,0)</f>
        <v>1</v>
      </c>
      <c r="J3211" s="6" t="n">
        <f aca="false">IF(1_Data_EDA!B3212="Same Day",1,0)</f>
        <v>0</v>
      </c>
      <c r="K3211" s="6" t="n">
        <f aca="false">IF(1_Data_EDA!C3212="Corporate",1,0)</f>
        <v>1</v>
      </c>
      <c r="L3211" s="6" t="n">
        <f aca="false">IF(1_Data_EDA!C3212="Home Office",1,0)</f>
        <v>0</v>
      </c>
      <c r="M3211" s="6" t="n">
        <f aca="false">IF(1_Data_EDA!D3212="Europe",1,0)</f>
        <v>1</v>
      </c>
      <c r="N3211" s="6" t="n">
        <f aca="false">IF(1_Data_EDA!D3212="LATAM",1,0)</f>
        <v>0</v>
      </c>
      <c r="O3211" s="6" t="n">
        <f aca="false">IF(1_Data_EDA!D3212="Pacific Asia",1,0)</f>
        <v>0</v>
      </c>
      <c r="P3211" s="6" t="n">
        <f aca="false">IF(1_Data_EDA!D3212="USCA",1,0)</f>
        <v>0</v>
      </c>
      <c r="Q3211" s="6" t="n">
        <f aca="false">IF(C3211&gt;MEDIAN(C$5:C$8004),1,0)</f>
        <v>0</v>
      </c>
      <c r="R3211" s="6" t="n">
        <f aca="false">IF(D3211&gt;2,1,0)</f>
        <v>0</v>
      </c>
    </row>
    <row r="3212" customFormat="false" ht="15" hidden="false" customHeight="true" outlineLevel="0" collapsed="false">
      <c r="A3212" s="6" t="n">
        <f aca="false">1_Data_EDA!O3213</f>
        <v>1</v>
      </c>
      <c r="B3212" s="6" t="n">
        <f aca="false">1_Data_EDA!H3213</f>
        <v>1</v>
      </c>
      <c r="C3212" s="7" t="n">
        <f aca="false">1_Data_EDA!I3213</f>
        <v>50</v>
      </c>
      <c r="D3212" s="6" t="n">
        <f aca="false">1_Data_EDA!J3213</f>
        <v>2</v>
      </c>
      <c r="E3212" s="7" t="n">
        <f aca="false">1_Data_EDA!K3213</f>
        <v>100</v>
      </c>
      <c r="F3212" s="7" t="n">
        <f aca="false">1_Data_EDA!L3213</f>
        <v>10</v>
      </c>
      <c r="G3212" s="8" t="n">
        <f aca="false">1_Data_EDA!M3213</f>
        <v>0.100000001</v>
      </c>
      <c r="H3212" s="6" t="n">
        <f aca="false">IF(1_Data_EDA!B3213="First Class",1,0)</f>
        <v>1</v>
      </c>
      <c r="I3212" s="6" t="n">
        <f aca="false">IF(1_Data_EDA!B3213="Second Class",1,0)</f>
        <v>0</v>
      </c>
      <c r="J3212" s="6" t="n">
        <f aca="false">IF(1_Data_EDA!B3213="Same Day",1,0)</f>
        <v>0</v>
      </c>
      <c r="K3212" s="6" t="n">
        <f aca="false">IF(1_Data_EDA!C3213="Corporate",1,0)</f>
        <v>0</v>
      </c>
      <c r="L3212" s="6" t="n">
        <f aca="false">IF(1_Data_EDA!C3213="Home Office",1,0)</f>
        <v>0</v>
      </c>
      <c r="M3212" s="6" t="n">
        <f aca="false">IF(1_Data_EDA!D3213="Europe",1,0)</f>
        <v>0</v>
      </c>
      <c r="N3212" s="6" t="n">
        <f aca="false">IF(1_Data_EDA!D3213="LATAM",1,0)</f>
        <v>0</v>
      </c>
      <c r="O3212" s="6" t="n">
        <f aca="false">IF(1_Data_EDA!D3213="Pacific Asia",1,0)</f>
        <v>1</v>
      </c>
      <c r="P3212" s="6" t="n">
        <f aca="false">IF(1_Data_EDA!D3213="USCA",1,0)</f>
        <v>0</v>
      </c>
      <c r="Q3212" s="6" t="n">
        <f aca="false">IF(C3212&gt;MEDIAN(C$5:C$8004),1,0)</f>
        <v>0</v>
      </c>
      <c r="R3212" s="6" t="n">
        <f aca="false">IF(D3212&gt;2,1,0)</f>
        <v>0</v>
      </c>
    </row>
    <row r="3213" customFormat="false" ht="15" hidden="false" customHeight="true" outlineLevel="0" collapsed="false">
      <c r="A3213" s="6" t="n">
        <f aca="false">1_Data_EDA!O3214</f>
        <v>0</v>
      </c>
      <c r="B3213" s="6" t="n">
        <f aca="false">1_Data_EDA!H3214</f>
        <v>4</v>
      </c>
      <c r="C3213" s="7" t="n">
        <f aca="false">1_Data_EDA!I3214</f>
        <v>299.980011</v>
      </c>
      <c r="D3213" s="6" t="n">
        <f aca="false">1_Data_EDA!J3214</f>
        <v>1</v>
      </c>
      <c r="E3213" s="7" t="n">
        <f aca="false">1_Data_EDA!K3214</f>
        <v>299.980011</v>
      </c>
      <c r="F3213" s="7" t="n">
        <f aca="false">1_Data_EDA!L3214</f>
        <v>51</v>
      </c>
      <c r="G3213" s="8" t="n">
        <f aca="false">1_Data_EDA!M3214</f>
        <v>0.170000002</v>
      </c>
      <c r="H3213" s="6" t="n">
        <f aca="false">IF(1_Data_EDA!B3214="First Class",1,0)</f>
        <v>0</v>
      </c>
      <c r="I3213" s="6" t="n">
        <f aca="false">IF(1_Data_EDA!B3214="Second Class",1,0)</f>
        <v>0</v>
      </c>
      <c r="J3213" s="6" t="n">
        <f aca="false">IF(1_Data_EDA!B3214="Same Day",1,0)</f>
        <v>0</v>
      </c>
      <c r="K3213" s="6" t="n">
        <f aca="false">IF(1_Data_EDA!C3214="Corporate",1,0)</f>
        <v>1</v>
      </c>
      <c r="L3213" s="6" t="n">
        <f aca="false">IF(1_Data_EDA!C3214="Home Office",1,0)</f>
        <v>0</v>
      </c>
      <c r="M3213" s="6" t="n">
        <f aca="false">IF(1_Data_EDA!D3214="Europe",1,0)</f>
        <v>0</v>
      </c>
      <c r="N3213" s="6" t="n">
        <f aca="false">IF(1_Data_EDA!D3214="LATAM",1,0)</f>
        <v>0</v>
      </c>
      <c r="O3213" s="6" t="n">
        <f aca="false">IF(1_Data_EDA!D3214="Pacific Asia",1,0)</f>
        <v>1</v>
      </c>
      <c r="P3213" s="6" t="n">
        <f aca="false">IF(1_Data_EDA!D3214="USCA",1,0)</f>
        <v>0</v>
      </c>
      <c r="Q3213" s="6" t="n">
        <f aca="false">IF(C3213&gt;MEDIAN(C$5:C$8004),1,0)</f>
        <v>1</v>
      </c>
      <c r="R3213" s="6" t="n">
        <f aca="false">IF(D3213&gt;2,1,0)</f>
        <v>0</v>
      </c>
    </row>
    <row r="3214" customFormat="false" ht="15" hidden="false" customHeight="true" outlineLevel="0" collapsed="false">
      <c r="A3214" s="6" t="n">
        <f aca="false">1_Data_EDA!O3215</f>
        <v>0</v>
      </c>
      <c r="B3214" s="6" t="n">
        <f aca="false">1_Data_EDA!H3215</f>
        <v>4</v>
      </c>
      <c r="C3214" s="7" t="n">
        <f aca="false">1_Data_EDA!I3215</f>
        <v>59.99000168</v>
      </c>
      <c r="D3214" s="6" t="n">
        <f aca="false">1_Data_EDA!J3215</f>
        <v>1</v>
      </c>
      <c r="E3214" s="7" t="n">
        <f aca="false">1_Data_EDA!K3215</f>
        <v>59.99000168</v>
      </c>
      <c r="F3214" s="7" t="n">
        <f aca="false">1_Data_EDA!L3215</f>
        <v>5.400000095</v>
      </c>
      <c r="G3214" s="8" t="n">
        <f aca="false">1_Data_EDA!M3215</f>
        <v>0.090000004</v>
      </c>
      <c r="H3214" s="6" t="n">
        <f aca="false">IF(1_Data_EDA!B3215="First Class",1,0)</f>
        <v>0</v>
      </c>
      <c r="I3214" s="6" t="n">
        <f aca="false">IF(1_Data_EDA!B3215="Second Class",1,0)</f>
        <v>0</v>
      </c>
      <c r="J3214" s="6" t="n">
        <f aca="false">IF(1_Data_EDA!B3215="Same Day",1,0)</f>
        <v>0</v>
      </c>
      <c r="K3214" s="6" t="n">
        <f aca="false">IF(1_Data_EDA!C3215="Corporate",1,0)</f>
        <v>0</v>
      </c>
      <c r="L3214" s="6" t="n">
        <f aca="false">IF(1_Data_EDA!C3215="Home Office",1,0)</f>
        <v>1</v>
      </c>
      <c r="M3214" s="6" t="n">
        <f aca="false">IF(1_Data_EDA!D3215="Europe",1,0)</f>
        <v>0</v>
      </c>
      <c r="N3214" s="6" t="n">
        <f aca="false">IF(1_Data_EDA!D3215="LATAM",1,0)</f>
        <v>1</v>
      </c>
      <c r="O3214" s="6" t="n">
        <f aca="false">IF(1_Data_EDA!D3215="Pacific Asia",1,0)</f>
        <v>0</v>
      </c>
      <c r="P3214" s="6" t="n">
        <f aca="false">IF(1_Data_EDA!D3215="USCA",1,0)</f>
        <v>0</v>
      </c>
      <c r="Q3214" s="6" t="n">
        <f aca="false">IF(C3214&gt;MEDIAN(C$5:C$8004),1,0)</f>
        <v>0</v>
      </c>
      <c r="R3214" s="6" t="n">
        <f aca="false">IF(D3214&gt;2,1,0)</f>
        <v>0</v>
      </c>
    </row>
    <row r="3215" customFormat="false" ht="15" hidden="false" customHeight="true" outlineLevel="0" collapsed="false">
      <c r="A3215" s="6" t="n">
        <f aca="false">1_Data_EDA!O3216</f>
        <v>0</v>
      </c>
      <c r="B3215" s="6" t="n">
        <f aca="false">1_Data_EDA!H3216</f>
        <v>4</v>
      </c>
      <c r="C3215" s="7" t="n">
        <f aca="false">1_Data_EDA!I3216</f>
        <v>99.98999786</v>
      </c>
      <c r="D3215" s="6" t="n">
        <f aca="false">1_Data_EDA!J3216</f>
        <v>1</v>
      </c>
      <c r="E3215" s="7" t="n">
        <f aca="false">1_Data_EDA!K3216</f>
        <v>99.98999786</v>
      </c>
      <c r="F3215" s="7" t="n">
        <f aca="false">1_Data_EDA!L3216</f>
        <v>5.5</v>
      </c>
      <c r="G3215" s="8" t="n">
        <f aca="false">1_Data_EDA!M3216</f>
        <v>0.059999999</v>
      </c>
      <c r="H3215" s="6" t="n">
        <f aca="false">IF(1_Data_EDA!B3216="First Class",1,0)</f>
        <v>0</v>
      </c>
      <c r="I3215" s="6" t="n">
        <f aca="false">IF(1_Data_EDA!B3216="Second Class",1,0)</f>
        <v>0</v>
      </c>
      <c r="J3215" s="6" t="n">
        <f aca="false">IF(1_Data_EDA!B3216="Same Day",1,0)</f>
        <v>0</v>
      </c>
      <c r="K3215" s="6" t="n">
        <f aca="false">IF(1_Data_EDA!C3216="Corporate",1,0)</f>
        <v>1</v>
      </c>
      <c r="L3215" s="6" t="n">
        <f aca="false">IF(1_Data_EDA!C3216="Home Office",1,0)</f>
        <v>0</v>
      </c>
      <c r="M3215" s="6" t="n">
        <f aca="false">IF(1_Data_EDA!D3216="Europe",1,0)</f>
        <v>0</v>
      </c>
      <c r="N3215" s="6" t="n">
        <f aca="false">IF(1_Data_EDA!D3216="LATAM",1,0)</f>
        <v>0</v>
      </c>
      <c r="O3215" s="6" t="n">
        <f aca="false">IF(1_Data_EDA!D3216="Pacific Asia",1,0)</f>
        <v>0</v>
      </c>
      <c r="P3215" s="6" t="n">
        <f aca="false">IF(1_Data_EDA!D3216="USCA",1,0)</f>
        <v>0</v>
      </c>
      <c r="Q3215" s="6" t="n">
        <f aca="false">IF(C3215&gt;MEDIAN(C$5:C$8004),1,0)</f>
        <v>1</v>
      </c>
      <c r="R3215" s="6" t="n">
        <f aca="false">IF(D3215&gt;2,1,0)</f>
        <v>0</v>
      </c>
    </row>
    <row r="3216" customFormat="false" ht="15" hidden="false" customHeight="true" outlineLevel="0" collapsed="false">
      <c r="A3216" s="6" t="n">
        <f aca="false">1_Data_EDA!O3217</f>
        <v>0</v>
      </c>
      <c r="B3216" s="6" t="n">
        <f aca="false">1_Data_EDA!H3217</f>
        <v>4</v>
      </c>
      <c r="C3216" s="7" t="n">
        <f aca="false">1_Data_EDA!I3217</f>
        <v>252.8800049</v>
      </c>
      <c r="D3216" s="6" t="n">
        <f aca="false">1_Data_EDA!J3217</f>
        <v>1</v>
      </c>
      <c r="E3216" s="7" t="n">
        <f aca="false">1_Data_EDA!K3217</f>
        <v>252.8800049</v>
      </c>
      <c r="F3216" s="7" t="n">
        <f aca="false">1_Data_EDA!L3217</f>
        <v>13.90999985</v>
      </c>
      <c r="G3216" s="8" t="n">
        <f aca="false">1_Data_EDA!M3217</f>
        <v>0.059999999</v>
      </c>
      <c r="H3216" s="6" t="n">
        <f aca="false">IF(1_Data_EDA!B3217="First Class",1,0)</f>
        <v>0</v>
      </c>
      <c r="I3216" s="6" t="n">
        <f aca="false">IF(1_Data_EDA!B3217="Second Class",1,0)</f>
        <v>0</v>
      </c>
      <c r="J3216" s="6" t="n">
        <f aca="false">IF(1_Data_EDA!B3217="Same Day",1,0)</f>
        <v>0</v>
      </c>
      <c r="K3216" s="6" t="n">
        <f aca="false">IF(1_Data_EDA!C3217="Corporate",1,0)</f>
        <v>1</v>
      </c>
      <c r="L3216" s="6" t="n">
        <f aca="false">IF(1_Data_EDA!C3217="Home Office",1,0)</f>
        <v>0</v>
      </c>
      <c r="M3216" s="6" t="n">
        <f aca="false">IF(1_Data_EDA!D3217="Europe",1,0)</f>
        <v>1</v>
      </c>
      <c r="N3216" s="6" t="n">
        <f aca="false">IF(1_Data_EDA!D3217="LATAM",1,0)</f>
        <v>0</v>
      </c>
      <c r="O3216" s="6" t="n">
        <f aca="false">IF(1_Data_EDA!D3217="Pacific Asia",1,0)</f>
        <v>0</v>
      </c>
      <c r="P3216" s="6" t="n">
        <f aca="false">IF(1_Data_EDA!D3217="USCA",1,0)</f>
        <v>0</v>
      </c>
      <c r="Q3216" s="6" t="n">
        <f aca="false">IF(C3216&gt;MEDIAN(C$5:C$8004),1,0)</f>
        <v>1</v>
      </c>
      <c r="R3216" s="6" t="n">
        <f aca="false">IF(D3216&gt;2,1,0)</f>
        <v>0</v>
      </c>
    </row>
    <row r="3217" customFormat="false" ht="15" hidden="false" customHeight="true" outlineLevel="0" collapsed="false">
      <c r="A3217" s="6" t="n">
        <f aca="false">1_Data_EDA!O3218</f>
        <v>1</v>
      </c>
      <c r="B3217" s="6" t="n">
        <f aca="false">1_Data_EDA!H3218</f>
        <v>4</v>
      </c>
      <c r="C3217" s="7" t="n">
        <f aca="false">1_Data_EDA!I3218</f>
        <v>399.980011</v>
      </c>
      <c r="D3217" s="6" t="n">
        <f aca="false">1_Data_EDA!J3218</f>
        <v>1</v>
      </c>
      <c r="E3217" s="7" t="n">
        <f aca="false">1_Data_EDA!K3218</f>
        <v>399.980011</v>
      </c>
      <c r="F3217" s="7" t="n">
        <f aca="false">1_Data_EDA!L3218</f>
        <v>12</v>
      </c>
      <c r="G3217" s="8" t="n">
        <f aca="false">1_Data_EDA!M3218</f>
        <v>0.029999999</v>
      </c>
      <c r="H3217" s="6" t="n">
        <f aca="false">IF(1_Data_EDA!B3218="First Class",1,0)</f>
        <v>0</v>
      </c>
      <c r="I3217" s="6" t="n">
        <f aca="false">IF(1_Data_EDA!B3218="Second Class",1,0)</f>
        <v>0</v>
      </c>
      <c r="J3217" s="6" t="n">
        <f aca="false">IF(1_Data_EDA!B3218="Same Day",1,0)</f>
        <v>0</v>
      </c>
      <c r="K3217" s="6" t="n">
        <f aca="false">IF(1_Data_EDA!C3218="Corporate",1,0)</f>
        <v>0</v>
      </c>
      <c r="L3217" s="6" t="n">
        <f aca="false">IF(1_Data_EDA!C3218="Home Office",1,0)</f>
        <v>1</v>
      </c>
      <c r="M3217" s="6" t="n">
        <f aca="false">IF(1_Data_EDA!D3218="Europe",1,0)</f>
        <v>0</v>
      </c>
      <c r="N3217" s="6" t="n">
        <f aca="false">IF(1_Data_EDA!D3218="LATAM",1,0)</f>
        <v>0</v>
      </c>
      <c r="O3217" s="6" t="n">
        <f aca="false">IF(1_Data_EDA!D3218="Pacific Asia",1,0)</f>
        <v>1</v>
      </c>
      <c r="P3217" s="6" t="n">
        <f aca="false">IF(1_Data_EDA!D3218="USCA",1,0)</f>
        <v>0</v>
      </c>
      <c r="Q3217" s="6" t="n">
        <f aca="false">IF(C3217&gt;MEDIAN(C$5:C$8004),1,0)</f>
        <v>1</v>
      </c>
      <c r="R3217" s="6" t="n">
        <f aca="false">IF(D3217&gt;2,1,0)</f>
        <v>0</v>
      </c>
    </row>
    <row r="3218" customFormat="false" ht="15" hidden="false" customHeight="true" outlineLevel="0" collapsed="false">
      <c r="A3218" s="6" t="n">
        <f aca="false">1_Data_EDA!O3219</f>
        <v>1</v>
      </c>
      <c r="B3218" s="6" t="n">
        <f aca="false">1_Data_EDA!H3219</f>
        <v>2</v>
      </c>
      <c r="C3218" s="7" t="n">
        <f aca="false">1_Data_EDA!I3219</f>
        <v>399.9899902</v>
      </c>
      <c r="D3218" s="6" t="n">
        <f aca="false">1_Data_EDA!J3219</f>
        <v>1</v>
      </c>
      <c r="E3218" s="7" t="n">
        <f aca="false">1_Data_EDA!K3219</f>
        <v>399.9899902</v>
      </c>
      <c r="F3218" s="7" t="n">
        <f aca="false">1_Data_EDA!L3219</f>
        <v>4</v>
      </c>
      <c r="G3218" s="8" t="n">
        <f aca="false">1_Data_EDA!M3219</f>
        <v>0.01</v>
      </c>
      <c r="H3218" s="6" t="n">
        <f aca="false">IF(1_Data_EDA!B3219="First Class",1,0)</f>
        <v>0</v>
      </c>
      <c r="I3218" s="6" t="n">
        <f aca="false">IF(1_Data_EDA!B3219="Second Class",1,0)</f>
        <v>1</v>
      </c>
      <c r="J3218" s="6" t="n">
        <f aca="false">IF(1_Data_EDA!B3219="Same Day",1,0)</f>
        <v>0</v>
      </c>
      <c r="K3218" s="6" t="n">
        <f aca="false">IF(1_Data_EDA!C3219="Corporate",1,0)</f>
        <v>0</v>
      </c>
      <c r="L3218" s="6" t="n">
        <f aca="false">IF(1_Data_EDA!C3219="Home Office",1,0)</f>
        <v>0</v>
      </c>
      <c r="M3218" s="6" t="n">
        <f aca="false">IF(1_Data_EDA!D3219="Europe",1,0)</f>
        <v>1</v>
      </c>
      <c r="N3218" s="6" t="n">
        <f aca="false">IF(1_Data_EDA!D3219="LATAM",1,0)</f>
        <v>0</v>
      </c>
      <c r="O3218" s="6" t="n">
        <f aca="false">IF(1_Data_EDA!D3219="Pacific Asia",1,0)</f>
        <v>0</v>
      </c>
      <c r="P3218" s="6" t="n">
        <f aca="false">IF(1_Data_EDA!D3219="USCA",1,0)</f>
        <v>0</v>
      </c>
      <c r="Q3218" s="6" t="n">
        <f aca="false">IF(C3218&gt;MEDIAN(C$5:C$8004),1,0)</f>
        <v>1</v>
      </c>
      <c r="R3218" s="6" t="n">
        <f aca="false">IF(D3218&gt;2,1,0)</f>
        <v>0</v>
      </c>
    </row>
    <row r="3219" customFormat="false" ht="15" hidden="false" customHeight="true" outlineLevel="0" collapsed="false">
      <c r="A3219" s="6" t="n">
        <f aca="false">1_Data_EDA!O3220</f>
        <v>0</v>
      </c>
      <c r="B3219" s="6" t="n">
        <f aca="false">1_Data_EDA!H3220</f>
        <v>2</v>
      </c>
      <c r="C3219" s="7" t="n">
        <f aca="false">1_Data_EDA!I3220</f>
        <v>49.97999954</v>
      </c>
      <c r="D3219" s="6" t="n">
        <f aca="false">1_Data_EDA!J3220</f>
        <v>3</v>
      </c>
      <c r="E3219" s="7" t="n">
        <f aca="false">1_Data_EDA!K3220</f>
        <v>149.9400024</v>
      </c>
      <c r="F3219" s="7" t="n">
        <f aca="false">1_Data_EDA!L3220</f>
        <v>13.48999977</v>
      </c>
      <c r="G3219" s="8" t="n">
        <f aca="false">1_Data_EDA!M3220</f>
        <v>0.090000004</v>
      </c>
      <c r="H3219" s="6" t="n">
        <f aca="false">IF(1_Data_EDA!B3220="First Class",1,0)</f>
        <v>0</v>
      </c>
      <c r="I3219" s="6" t="n">
        <f aca="false">IF(1_Data_EDA!B3220="Second Class",1,0)</f>
        <v>1</v>
      </c>
      <c r="J3219" s="6" t="n">
        <f aca="false">IF(1_Data_EDA!B3220="Same Day",1,0)</f>
        <v>0</v>
      </c>
      <c r="K3219" s="6" t="n">
        <f aca="false">IF(1_Data_EDA!C3220="Corporate",1,0)</f>
        <v>0</v>
      </c>
      <c r="L3219" s="6" t="n">
        <f aca="false">IF(1_Data_EDA!C3220="Home Office",1,0)</f>
        <v>0</v>
      </c>
      <c r="M3219" s="6" t="n">
        <f aca="false">IF(1_Data_EDA!D3220="Europe",1,0)</f>
        <v>1</v>
      </c>
      <c r="N3219" s="6" t="n">
        <f aca="false">IF(1_Data_EDA!D3220="LATAM",1,0)</f>
        <v>0</v>
      </c>
      <c r="O3219" s="6" t="n">
        <f aca="false">IF(1_Data_EDA!D3220="Pacific Asia",1,0)</f>
        <v>0</v>
      </c>
      <c r="P3219" s="6" t="n">
        <f aca="false">IF(1_Data_EDA!D3220="USCA",1,0)</f>
        <v>0</v>
      </c>
      <c r="Q3219" s="6" t="n">
        <f aca="false">IF(C3219&gt;MEDIAN(C$5:C$8004),1,0)</f>
        <v>0</v>
      </c>
      <c r="R3219" s="6" t="n">
        <f aca="false">IF(D3219&gt;2,1,0)</f>
        <v>1</v>
      </c>
    </row>
    <row r="3220" customFormat="false" ht="15" hidden="false" customHeight="true" outlineLevel="0" collapsed="false">
      <c r="A3220" s="6" t="n">
        <f aca="false">1_Data_EDA!O3221</f>
        <v>0</v>
      </c>
      <c r="B3220" s="6" t="n">
        <f aca="false">1_Data_EDA!H3221</f>
        <v>0</v>
      </c>
      <c r="C3220" s="7" t="n">
        <f aca="false">1_Data_EDA!I3221</f>
        <v>199.9900055</v>
      </c>
      <c r="D3220" s="6" t="n">
        <f aca="false">1_Data_EDA!J3221</f>
        <v>1</v>
      </c>
      <c r="E3220" s="7" t="n">
        <f aca="false">1_Data_EDA!K3221</f>
        <v>199.9900055</v>
      </c>
      <c r="F3220" s="7" t="n">
        <f aca="false">1_Data_EDA!L3221</f>
        <v>34</v>
      </c>
      <c r="G3220" s="8" t="n">
        <f aca="false">1_Data_EDA!M3221</f>
        <v>0.170000002</v>
      </c>
      <c r="H3220" s="6" t="n">
        <f aca="false">IF(1_Data_EDA!B3221="First Class",1,0)</f>
        <v>0</v>
      </c>
      <c r="I3220" s="6" t="n">
        <f aca="false">IF(1_Data_EDA!B3221="Second Class",1,0)</f>
        <v>0</v>
      </c>
      <c r="J3220" s="6" t="n">
        <f aca="false">IF(1_Data_EDA!B3221="Same Day",1,0)</f>
        <v>1</v>
      </c>
      <c r="K3220" s="6" t="n">
        <f aca="false">IF(1_Data_EDA!C3221="Corporate",1,0)</f>
        <v>0</v>
      </c>
      <c r="L3220" s="6" t="n">
        <f aca="false">IF(1_Data_EDA!C3221="Home Office",1,0)</f>
        <v>0</v>
      </c>
      <c r="M3220" s="6" t="n">
        <f aca="false">IF(1_Data_EDA!D3221="Europe",1,0)</f>
        <v>1</v>
      </c>
      <c r="N3220" s="6" t="n">
        <f aca="false">IF(1_Data_EDA!D3221="LATAM",1,0)</f>
        <v>0</v>
      </c>
      <c r="O3220" s="6" t="n">
        <f aca="false">IF(1_Data_EDA!D3221="Pacific Asia",1,0)</f>
        <v>0</v>
      </c>
      <c r="P3220" s="6" t="n">
        <f aca="false">IF(1_Data_EDA!D3221="USCA",1,0)</f>
        <v>0</v>
      </c>
      <c r="Q3220" s="6" t="n">
        <f aca="false">IF(C3220&gt;MEDIAN(C$5:C$8004),1,0)</f>
        <v>1</v>
      </c>
      <c r="R3220" s="6" t="n">
        <f aca="false">IF(D3220&gt;2,1,0)</f>
        <v>0</v>
      </c>
    </row>
    <row r="3221" customFormat="false" ht="15" hidden="false" customHeight="true" outlineLevel="0" collapsed="false">
      <c r="A3221" s="6" t="n">
        <f aca="false">1_Data_EDA!O3222</f>
        <v>0</v>
      </c>
      <c r="B3221" s="6" t="n">
        <f aca="false">1_Data_EDA!H3222</f>
        <v>4</v>
      </c>
      <c r="C3221" s="7" t="n">
        <f aca="false">1_Data_EDA!I3222</f>
        <v>99.98999786</v>
      </c>
      <c r="D3221" s="6" t="n">
        <f aca="false">1_Data_EDA!J3222</f>
        <v>1</v>
      </c>
      <c r="E3221" s="7" t="n">
        <f aca="false">1_Data_EDA!K3222</f>
        <v>99.98999786</v>
      </c>
      <c r="F3221" s="7" t="n">
        <f aca="false">1_Data_EDA!L3222</f>
        <v>4</v>
      </c>
      <c r="G3221" s="8" t="n">
        <f aca="false">1_Data_EDA!M3222</f>
        <v>0.039999999</v>
      </c>
      <c r="H3221" s="6" t="n">
        <f aca="false">IF(1_Data_EDA!B3222="First Class",1,0)</f>
        <v>0</v>
      </c>
      <c r="I3221" s="6" t="n">
        <f aca="false">IF(1_Data_EDA!B3222="Second Class",1,0)</f>
        <v>0</v>
      </c>
      <c r="J3221" s="6" t="n">
        <f aca="false">IF(1_Data_EDA!B3222="Same Day",1,0)</f>
        <v>0</v>
      </c>
      <c r="K3221" s="6" t="n">
        <f aca="false">IF(1_Data_EDA!C3222="Corporate",1,0)</f>
        <v>0</v>
      </c>
      <c r="L3221" s="6" t="n">
        <f aca="false">IF(1_Data_EDA!C3222="Home Office",1,0)</f>
        <v>0</v>
      </c>
      <c r="M3221" s="6" t="n">
        <f aca="false">IF(1_Data_EDA!D3222="Europe",1,0)</f>
        <v>0</v>
      </c>
      <c r="N3221" s="6" t="n">
        <f aca="false">IF(1_Data_EDA!D3222="LATAM",1,0)</f>
        <v>1</v>
      </c>
      <c r="O3221" s="6" t="n">
        <f aca="false">IF(1_Data_EDA!D3222="Pacific Asia",1,0)</f>
        <v>0</v>
      </c>
      <c r="P3221" s="6" t="n">
        <f aca="false">IF(1_Data_EDA!D3222="USCA",1,0)</f>
        <v>0</v>
      </c>
      <c r="Q3221" s="6" t="n">
        <f aca="false">IF(C3221&gt;MEDIAN(C$5:C$8004),1,0)</f>
        <v>1</v>
      </c>
      <c r="R3221" s="6" t="n">
        <f aca="false">IF(D3221&gt;2,1,0)</f>
        <v>0</v>
      </c>
    </row>
    <row r="3222" customFormat="false" ht="15" hidden="false" customHeight="true" outlineLevel="0" collapsed="false">
      <c r="A3222" s="6" t="n">
        <f aca="false">1_Data_EDA!O3223</f>
        <v>0</v>
      </c>
      <c r="B3222" s="6" t="n">
        <f aca="false">1_Data_EDA!H3223</f>
        <v>4</v>
      </c>
      <c r="C3222" s="7" t="n">
        <f aca="false">1_Data_EDA!I3223</f>
        <v>399.980011</v>
      </c>
      <c r="D3222" s="6" t="n">
        <f aca="false">1_Data_EDA!J3223</f>
        <v>1</v>
      </c>
      <c r="E3222" s="7" t="n">
        <f aca="false">1_Data_EDA!K3223</f>
        <v>399.980011</v>
      </c>
      <c r="F3222" s="7" t="n">
        <f aca="false">1_Data_EDA!L3223</f>
        <v>0</v>
      </c>
      <c r="G3222" s="8" t="n">
        <f aca="false">1_Data_EDA!M3223</f>
        <v>0</v>
      </c>
      <c r="H3222" s="6" t="n">
        <f aca="false">IF(1_Data_EDA!B3223="First Class",1,0)</f>
        <v>0</v>
      </c>
      <c r="I3222" s="6" t="n">
        <f aca="false">IF(1_Data_EDA!B3223="Second Class",1,0)</f>
        <v>0</v>
      </c>
      <c r="J3222" s="6" t="n">
        <f aca="false">IF(1_Data_EDA!B3223="Same Day",1,0)</f>
        <v>0</v>
      </c>
      <c r="K3222" s="6" t="n">
        <f aca="false">IF(1_Data_EDA!C3223="Corporate",1,0)</f>
        <v>1</v>
      </c>
      <c r="L3222" s="6" t="n">
        <f aca="false">IF(1_Data_EDA!C3223="Home Office",1,0)</f>
        <v>0</v>
      </c>
      <c r="M3222" s="6" t="n">
        <f aca="false">IF(1_Data_EDA!D3223="Europe",1,0)</f>
        <v>0</v>
      </c>
      <c r="N3222" s="6" t="n">
        <f aca="false">IF(1_Data_EDA!D3223="LATAM",1,0)</f>
        <v>0</v>
      </c>
      <c r="O3222" s="6" t="n">
        <f aca="false">IF(1_Data_EDA!D3223="Pacific Asia",1,0)</f>
        <v>0</v>
      </c>
      <c r="P3222" s="6" t="n">
        <f aca="false">IF(1_Data_EDA!D3223="USCA",1,0)</f>
        <v>1</v>
      </c>
      <c r="Q3222" s="6" t="n">
        <f aca="false">IF(C3222&gt;MEDIAN(C$5:C$8004),1,0)</f>
        <v>1</v>
      </c>
      <c r="R3222" s="6" t="n">
        <f aca="false">IF(D3222&gt;2,1,0)</f>
        <v>0</v>
      </c>
    </row>
    <row r="3223" customFormat="false" ht="15" hidden="false" customHeight="true" outlineLevel="0" collapsed="false">
      <c r="A3223" s="6" t="n">
        <f aca="false">1_Data_EDA!O3224</f>
        <v>0</v>
      </c>
      <c r="B3223" s="6" t="n">
        <f aca="false">1_Data_EDA!H3224</f>
        <v>4</v>
      </c>
      <c r="C3223" s="7" t="n">
        <f aca="false">1_Data_EDA!I3224</f>
        <v>129.9900055</v>
      </c>
      <c r="D3223" s="6" t="n">
        <f aca="false">1_Data_EDA!J3224</f>
        <v>1</v>
      </c>
      <c r="E3223" s="7" t="n">
        <f aca="false">1_Data_EDA!K3224</f>
        <v>129.9900055</v>
      </c>
      <c r="F3223" s="7" t="n">
        <f aca="false">1_Data_EDA!L3224</f>
        <v>6.5</v>
      </c>
      <c r="G3223" s="8" t="n">
        <f aca="false">1_Data_EDA!M3224</f>
        <v>0.050000001</v>
      </c>
      <c r="H3223" s="6" t="n">
        <f aca="false">IF(1_Data_EDA!B3224="First Class",1,0)</f>
        <v>0</v>
      </c>
      <c r="I3223" s="6" t="n">
        <f aca="false">IF(1_Data_EDA!B3224="Second Class",1,0)</f>
        <v>0</v>
      </c>
      <c r="J3223" s="6" t="n">
        <f aca="false">IF(1_Data_EDA!B3224="Same Day",1,0)</f>
        <v>0</v>
      </c>
      <c r="K3223" s="6" t="n">
        <f aca="false">IF(1_Data_EDA!C3224="Corporate",1,0)</f>
        <v>1</v>
      </c>
      <c r="L3223" s="6" t="n">
        <f aca="false">IF(1_Data_EDA!C3224="Home Office",1,0)</f>
        <v>0</v>
      </c>
      <c r="M3223" s="6" t="n">
        <f aca="false">IF(1_Data_EDA!D3224="Europe",1,0)</f>
        <v>0</v>
      </c>
      <c r="N3223" s="6" t="n">
        <f aca="false">IF(1_Data_EDA!D3224="LATAM",1,0)</f>
        <v>1</v>
      </c>
      <c r="O3223" s="6" t="n">
        <f aca="false">IF(1_Data_EDA!D3224="Pacific Asia",1,0)</f>
        <v>0</v>
      </c>
      <c r="P3223" s="6" t="n">
        <f aca="false">IF(1_Data_EDA!D3224="USCA",1,0)</f>
        <v>0</v>
      </c>
      <c r="Q3223" s="6" t="n">
        <f aca="false">IF(C3223&gt;MEDIAN(C$5:C$8004),1,0)</f>
        <v>1</v>
      </c>
      <c r="R3223" s="6" t="n">
        <f aca="false">IF(D3223&gt;2,1,0)</f>
        <v>0</v>
      </c>
    </row>
    <row r="3224" customFormat="false" ht="15" hidden="false" customHeight="true" outlineLevel="0" collapsed="false">
      <c r="A3224" s="6" t="n">
        <f aca="false">1_Data_EDA!O3225</f>
        <v>1</v>
      </c>
      <c r="B3224" s="6" t="n">
        <f aca="false">1_Data_EDA!H3225</f>
        <v>4</v>
      </c>
      <c r="C3224" s="7" t="n">
        <f aca="false">1_Data_EDA!I3225</f>
        <v>299.980011</v>
      </c>
      <c r="D3224" s="6" t="n">
        <f aca="false">1_Data_EDA!J3225</f>
        <v>1</v>
      </c>
      <c r="E3224" s="7" t="n">
        <f aca="false">1_Data_EDA!K3225</f>
        <v>299.980011</v>
      </c>
      <c r="F3224" s="7" t="n">
        <f aca="false">1_Data_EDA!L3225</f>
        <v>6</v>
      </c>
      <c r="G3224" s="8" t="n">
        <f aca="false">1_Data_EDA!M3225</f>
        <v>0.02</v>
      </c>
      <c r="H3224" s="6" t="n">
        <f aca="false">IF(1_Data_EDA!B3225="First Class",1,0)</f>
        <v>0</v>
      </c>
      <c r="I3224" s="6" t="n">
        <f aca="false">IF(1_Data_EDA!B3225="Second Class",1,0)</f>
        <v>0</v>
      </c>
      <c r="J3224" s="6" t="n">
        <f aca="false">IF(1_Data_EDA!B3225="Same Day",1,0)</f>
        <v>0</v>
      </c>
      <c r="K3224" s="6" t="n">
        <f aca="false">IF(1_Data_EDA!C3225="Corporate",1,0)</f>
        <v>0</v>
      </c>
      <c r="L3224" s="6" t="n">
        <f aca="false">IF(1_Data_EDA!C3225="Home Office",1,0)</f>
        <v>0</v>
      </c>
      <c r="M3224" s="6" t="n">
        <f aca="false">IF(1_Data_EDA!D3225="Europe",1,0)</f>
        <v>1</v>
      </c>
      <c r="N3224" s="6" t="n">
        <f aca="false">IF(1_Data_EDA!D3225="LATAM",1,0)</f>
        <v>0</v>
      </c>
      <c r="O3224" s="6" t="n">
        <f aca="false">IF(1_Data_EDA!D3225="Pacific Asia",1,0)</f>
        <v>0</v>
      </c>
      <c r="P3224" s="6" t="n">
        <f aca="false">IF(1_Data_EDA!D3225="USCA",1,0)</f>
        <v>0</v>
      </c>
      <c r="Q3224" s="6" t="n">
        <f aca="false">IF(C3224&gt;MEDIAN(C$5:C$8004),1,0)</f>
        <v>1</v>
      </c>
      <c r="R3224" s="6" t="n">
        <f aca="false">IF(D3224&gt;2,1,0)</f>
        <v>0</v>
      </c>
    </row>
    <row r="3225" customFormat="false" ht="15" hidden="false" customHeight="true" outlineLevel="0" collapsed="false">
      <c r="A3225" s="6" t="n">
        <f aca="false">1_Data_EDA!O3226</f>
        <v>1</v>
      </c>
      <c r="B3225" s="6" t="n">
        <f aca="false">1_Data_EDA!H3226</f>
        <v>2</v>
      </c>
      <c r="C3225" s="7" t="n">
        <f aca="false">1_Data_EDA!I3226</f>
        <v>59.99000168</v>
      </c>
      <c r="D3225" s="6" t="n">
        <f aca="false">1_Data_EDA!J3226</f>
        <v>2</v>
      </c>
      <c r="E3225" s="7" t="n">
        <f aca="false">1_Data_EDA!K3226</f>
        <v>119.9800034</v>
      </c>
      <c r="F3225" s="7" t="n">
        <f aca="false">1_Data_EDA!L3226</f>
        <v>3.599999905</v>
      </c>
      <c r="G3225" s="8" t="n">
        <f aca="false">1_Data_EDA!M3226</f>
        <v>0.029999999</v>
      </c>
      <c r="H3225" s="6" t="n">
        <f aca="false">IF(1_Data_EDA!B3226="First Class",1,0)</f>
        <v>0</v>
      </c>
      <c r="I3225" s="6" t="n">
        <f aca="false">IF(1_Data_EDA!B3226="Second Class",1,0)</f>
        <v>1</v>
      </c>
      <c r="J3225" s="6" t="n">
        <f aca="false">IF(1_Data_EDA!B3226="Same Day",1,0)</f>
        <v>0</v>
      </c>
      <c r="K3225" s="6" t="n">
        <f aca="false">IF(1_Data_EDA!C3226="Corporate",1,0)</f>
        <v>1</v>
      </c>
      <c r="L3225" s="6" t="n">
        <f aca="false">IF(1_Data_EDA!C3226="Home Office",1,0)</f>
        <v>0</v>
      </c>
      <c r="M3225" s="6" t="n">
        <f aca="false">IF(1_Data_EDA!D3226="Europe",1,0)</f>
        <v>0</v>
      </c>
      <c r="N3225" s="6" t="n">
        <f aca="false">IF(1_Data_EDA!D3226="LATAM",1,0)</f>
        <v>0</v>
      </c>
      <c r="O3225" s="6" t="n">
        <f aca="false">IF(1_Data_EDA!D3226="Pacific Asia",1,0)</f>
        <v>0</v>
      </c>
      <c r="P3225" s="6" t="n">
        <f aca="false">IF(1_Data_EDA!D3226="USCA",1,0)</f>
        <v>0</v>
      </c>
      <c r="Q3225" s="6" t="n">
        <f aca="false">IF(C3225&gt;MEDIAN(C$5:C$8004),1,0)</f>
        <v>0</v>
      </c>
      <c r="R3225" s="6" t="n">
        <f aca="false">IF(D3225&gt;2,1,0)</f>
        <v>0</v>
      </c>
    </row>
    <row r="3226" customFormat="false" ht="15" hidden="false" customHeight="true" outlineLevel="0" collapsed="false">
      <c r="A3226" s="6" t="n">
        <f aca="false">1_Data_EDA!O3227</f>
        <v>1</v>
      </c>
      <c r="B3226" s="6" t="n">
        <f aca="false">1_Data_EDA!H3227</f>
        <v>4</v>
      </c>
      <c r="C3226" s="7" t="n">
        <f aca="false">1_Data_EDA!I3227</f>
        <v>399.980011</v>
      </c>
      <c r="D3226" s="6" t="n">
        <f aca="false">1_Data_EDA!J3227</f>
        <v>1</v>
      </c>
      <c r="E3226" s="7" t="n">
        <f aca="false">1_Data_EDA!K3227</f>
        <v>399.980011</v>
      </c>
      <c r="F3226" s="7" t="n">
        <f aca="false">1_Data_EDA!L3227</f>
        <v>64</v>
      </c>
      <c r="G3226" s="8" t="n">
        <f aca="false">1_Data_EDA!M3227</f>
        <v>0.159999996</v>
      </c>
      <c r="H3226" s="6" t="n">
        <f aca="false">IF(1_Data_EDA!B3227="First Class",1,0)</f>
        <v>0</v>
      </c>
      <c r="I3226" s="6" t="n">
        <f aca="false">IF(1_Data_EDA!B3227="Second Class",1,0)</f>
        <v>0</v>
      </c>
      <c r="J3226" s="6" t="n">
        <f aca="false">IF(1_Data_EDA!B3227="Same Day",1,0)</f>
        <v>0</v>
      </c>
      <c r="K3226" s="6" t="n">
        <f aca="false">IF(1_Data_EDA!C3227="Corporate",1,0)</f>
        <v>0</v>
      </c>
      <c r="L3226" s="6" t="n">
        <f aca="false">IF(1_Data_EDA!C3227="Home Office",1,0)</f>
        <v>0</v>
      </c>
      <c r="M3226" s="6" t="n">
        <f aca="false">IF(1_Data_EDA!D3227="Europe",1,0)</f>
        <v>0</v>
      </c>
      <c r="N3226" s="6" t="n">
        <f aca="false">IF(1_Data_EDA!D3227="LATAM",1,0)</f>
        <v>1</v>
      </c>
      <c r="O3226" s="6" t="n">
        <f aca="false">IF(1_Data_EDA!D3227="Pacific Asia",1,0)</f>
        <v>0</v>
      </c>
      <c r="P3226" s="6" t="n">
        <f aca="false">IF(1_Data_EDA!D3227="USCA",1,0)</f>
        <v>0</v>
      </c>
      <c r="Q3226" s="6" t="n">
        <f aca="false">IF(C3226&gt;MEDIAN(C$5:C$8004),1,0)</f>
        <v>1</v>
      </c>
      <c r="R3226" s="6" t="n">
        <f aca="false">IF(D3226&gt;2,1,0)</f>
        <v>0</v>
      </c>
    </row>
    <row r="3227" customFormat="false" ht="15" hidden="false" customHeight="true" outlineLevel="0" collapsed="false">
      <c r="A3227" s="6" t="n">
        <f aca="false">1_Data_EDA!O3228</f>
        <v>0</v>
      </c>
      <c r="B3227" s="6" t="n">
        <f aca="false">1_Data_EDA!H3228</f>
        <v>4</v>
      </c>
      <c r="C3227" s="7" t="n">
        <f aca="false">1_Data_EDA!I3228</f>
        <v>49.97999954</v>
      </c>
      <c r="D3227" s="6" t="n">
        <f aca="false">1_Data_EDA!J3228</f>
        <v>2</v>
      </c>
      <c r="E3227" s="7" t="n">
        <f aca="false">1_Data_EDA!K3228</f>
        <v>99.95999908</v>
      </c>
      <c r="F3227" s="7" t="n">
        <f aca="false">1_Data_EDA!L3228</f>
        <v>12</v>
      </c>
      <c r="G3227" s="8" t="n">
        <f aca="false">1_Data_EDA!M3228</f>
        <v>0.119999997</v>
      </c>
      <c r="H3227" s="6" t="n">
        <f aca="false">IF(1_Data_EDA!B3228="First Class",1,0)</f>
        <v>0</v>
      </c>
      <c r="I3227" s="6" t="n">
        <f aca="false">IF(1_Data_EDA!B3228="Second Class",1,0)</f>
        <v>0</v>
      </c>
      <c r="J3227" s="6" t="n">
        <f aca="false">IF(1_Data_EDA!B3228="Same Day",1,0)</f>
        <v>0</v>
      </c>
      <c r="K3227" s="6" t="n">
        <f aca="false">IF(1_Data_EDA!C3228="Corporate",1,0)</f>
        <v>0</v>
      </c>
      <c r="L3227" s="6" t="n">
        <f aca="false">IF(1_Data_EDA!C3228="Home Office",1,0)</f>
        <v>0</v>
      </c>
      <c r="M3227" s="6" t="n">
        <f aca="false">IF(1_Data_EDA!D3228="Europe",1,0)</f>
        <v>0</v>
      </c>
      <c r="N3227" s="6" t="n">
        <f aca="false">IF(1_Data_EDA!D3228="LATAM",1,0)</f>
        <v>0</v>
      </c>
      <c r="O3227" s="6" t="n">
        <f aca="false">IF(1_Data_EDA!D3228="Pacific Asia",1,0)</f>
        <v>1</v>
      </c>
      <c r="P3227" s="6" t="n">
        <f aca="false">IF(1_Data_EDA!D3228="USCA",1,0)</f>
        <v>0</v>
      </c>
      <c r="Q3227" s="6" t="n">
        <f aca="false">IF(C3227&gt;MEDIAN(C$5:C$8004),1,0)</f>
        <v>0</v>
      </c>
      <c r="R3227" s="6" t="n">
        <f aca="false">IF(D3227&gt;2,1,0)</f>
        <v>0</v>
      </c>
    </row>
    <row r="3228" customFormat="false" ht="15" hidden="false" customHeight="true" outlineLevel="0" collapsed="false">
      <c r="A3228" s="6" t="n">
        <f aca="false">1_Data_EDA!O3229</f>
        <v>0</v>
      </c>
      <c r="B3228" s="6" t="n">
        <f aca="false">1_Data_EDA!H3229</f>
        <v>4</v>
      </c>
      <c r="C3228" s="7" t="n">
        <f aca="false">1_Data_EDA!I3229</f>
        <v>399.980011</v>
      </c>
      <c r="D3228" s="6" t="n">
        <f aca="false">1_Data_EDA!J3229</f>
        <v>1</v>
      </c>
      <c r="E3228" s="7" t="n">
        <f aca="false">1_Data_EDA!K3229</f>
        <v>399.980011</v>
      </c>
      <c r="F3228" s="7" t="n">
        <f aca="false">1_Data_EDA!L3229</f>
        <v>0</v>
      </c>
      <c r="G3228" s="8" t="n">
        <f aca="false">1_Data_EDA!M3229</f>
        <v>0</v>
      </c>
      <c r="H3228" s="6" t="n">
        <f aca="false">IF(1_Data_EDA!B3229="First Class",1,0)</f>
        <v>0</v>
      </c>
      <c r="I3228" s="6" t="n">
        <f aca="false">IF(1_Data_EDA!B3229="Second Class",1,0)</f>
        <v>0</v>
      </c>
      <c r="J3228" s="6" t="n">
        <f aca="false">IF(1_Data_EDA!B3229="Same Day",1,0)</f>
        <v>0</v>
      </c>
      <c r="K3228" s="6" t="n">
        <f aca="false">IF(1_Data_EDA!C3229="Corporate",1,0)</f>
        <v>1</v>
      </c>
      <c r="L3228" s="6" t="n">
        <f aca="false">IF(1_Data_EDA!C3229="Home Office",1,0)</f>
        <v>0</v>
      </c>
      <c r="M3228" s="6" t="n">
        <f aca="false">IF(1_Data_EDA!D3229="Europe",1,0)</f>
        <v>0</v>
      </c>
      <c r="N3228" s="6" t="n">
        <f aca="false">IF(1_Data_EDA!D3229="LATAM",1,0)</f>
        <v>0</v>
      </c>
      <c r="O3228" s="6" t="n">
        <f aca="false">IF(1_Data_EDA!D3229="Pacific Asia",1,0)</f>
        <v>1</v>
      </c>
      <c r="P3228" s="6" t="n">
        <f aca="false">IF(1_Data_EDA!D3229="USCA",1,0)</f>
        <v>0</v>
      </c>
      <c r="Q3228" s="6" t="n">
        <f aca="false">IF(C3228&gt;MEDIAN(C$5:C$8004),1,0)</f>
        <v>1</v>
      </c>
      <c r="R3228" s="6" t="n">
        <f aca="false">IF(D3228&gt;2,1,0)</f>
        <v>0</v>
      </c>
    </row>
    <row r="3229" customFormat="false" ht="15" hidden="false" customHeight="true" outlineLevel="0" collapsed="false">
      <c r="A3229" s="6" t="n">
        <f aca="false">1_Data_EDA!O3230</f>
        <v>0</v>
      </c>
      <c r="B3229" s="6" t="n">
        <f aca="false">1_Data_EDA!H3230</f>
        <v>4</v>
      </c>
      <c r="C3229" s="7" t="n">
        <f aca="false">1_Data_EDA!I3230</f>
        <v>199.9900055</v>
      </c>
      <c r="D3229" s="6" t="n">
        <f aca="false">1_Data_EDA!J3230</f>
        <v>1</v>
      </c>
      <c r="E3229" s="7" t="n">
        <f aca="false">1_Data_EDA!K3230</f>
        <v>199.9900055</v>
      </c>
      <c r="F3229" s="7" t="n">
        <f aca="false">1_Data_EDA!L3230</f>
        <v>2</v>
      </c>
      <c r="G3229" s="8" t="n">
        <f aca="false">1_Data_EDA!M3230</f>
        <v>0.01</v>
      </c>
      <c r="H3229" s="6" t="n">
        <f aca="false">IF(1_Data_EDA!B3230="First Class",1,0)</f>
        <v>0</v>
      </c>
      <c r="I3229" s="6" t="n">
        <f aca="false">IF(1_Data_EDA!B3230="Second Class",1,0)</f>
        <v>0</v>
      </c>
      <c r="J3229" s="6" t="n">
        <f aca="false">IF(1_Data_EDA!B3230="Same Day",1,0)</f>
        <v>0</v>
      </c>
      <c r="K3229" s="6" t="n">
        <f aca="false">IF(1_Data_EDA!C3230="Corporate",1,0)</f>
        <v>1</v>
      </c>
      <c r="L3229" s="6" t="n">
        <f aca="false">IF(1_Data_EDA!C3230="Home Office",1,0)</f>
        <v>0</v>
      </c>
      <c r="M3229" s="6" t="n">
        <f aca="false">IF(1_Data_EDA!D3230="Europe",1,0)</f>
        <v>0</v>
      </c>
      <c r="N3229" s="6" t="n">
        <f aca="false">IF(1_Data_EDA!D3230="LATAM",1,0)</f>
        <v>0</v>
      </c>
      <c r="O3229" s="6" t="n">
        <f aca="false">IF(1_Data_EDA!D3230="Pacific Asia",1,0)</f>
        <v>1</v>
      </c>
      <c r="P3229" s="6" t="n">
        <f aca="false">IF(1_Data_EDA!D3230="USCA",1,0)</f>
        <v>0</v>
      </c>
      <c r="Q3229" s="6" t="n">
        <f aca="false">IF(C3229&gt;MEDIAN(C$5:C$8004),1,0)</f>
        <v>1</v>
      </c>
      <c r="R3229" s="6" t="n">
        <f aca="false">IF(D3229&gt;2,1,0)</f>
        <v>0</v>
      </c>
    </row>
    <row r="3230" customFormat="false" ht="15" hidden="false" customHeight="true" outlineLevel="0" collapsed="false">
      <c r="A3230" s="6" t="n">
        <f aca="false">1_Data_EDA!O3231</f>
        <v>0</v>
      </c>
      <c r="B3230" s="6" t="n">
        <f aca="false">1_Data_EDA!H3231</f>
        <v>4</v>
      </c>
      <c r="C3230" s="7" t="n">
        <f aca="false">1_Data_EDA!I3231</f>
        <v>129.9900055</v>
      </c>
      <c r="D3230" s="6" t="n">
        <f aca="false">1_Data_EDA!J3231</f>
        <v>1</v>
      </c>
      <c r="E3230" s="7" t="n">
        <f aca="false">1_Data_EDA!K3231</f>
        <v>129.9900055</v>
      </c>
      <c r="F3230" s="7" t="n">
        <f aca="false">1_Data_EDA!L3231</f>
        <v>22.10000038</v>
      </c>
      <c r="G3230" s="8" t="n">
        <f aca="false">1_Data_EDA!M3231</f>
        <v>0.170000002</v>
      </c>
      <c r="H3230" s="6" t="n">
        <f aca="false">IF(1_Data_EDA!B3231="First Class",1,0)</f>
        <v>0</v>
      </c>
      <c r="I3230" s="6" t="n">
        <f aca="false">IF(1_Data_EDA!B3231="Second Class",1,0)</f>
        <v>0</v>
      </c>
      <c r="J3230" s="6" t="n">
        <f aca="false">IF(1_Data_EDA!B3231="Same Day",1,0)</f>
        <v>0</v>
      </c>
      <c r="K3230" s="6" t="n">
        <f aca="false">IF(1_Data_EDA!C3231="Corporate",1,0)</f>
        <v>0</v>
      </c>
      <c r="L3230" s="6" t="n">
        <f aca="false">IF(1_Data_EDA!C3231="Home Office",1,0)</f>
        <v>0</v>
      </c>
      <c r="M3230" s="6" t="n">
        <f aca="false">IF(1_Data_EDA!D3231="Europe",1,0)</f>
        <v>0</v>
      </c>
      <c r="N3230" s="6" t="n">
        <f aca="false">IF(1_Data_EDA!D3231="LATAM",1,0)</f>
        <v>0</v>
      </c>
      <c r="O3230" s="6" t="n">
        <f aca="false">IF(1_Data_EDA!D3231="Pacific Asia",1,0)</f>
        <v>0</v>
      </c>
      <c r="P3230" s="6" t="n">
        <f aca="false">IF(1_Data_EDA!D3231="USCA",1,0)</f>
        <v>1</v>
      </c>
      <c r="Q3230" s="6" t="n">
        <f aca="false">IF(C3230&gt;MEDIAN(C$5:C$8004),1,0)</f>
        <v>1</v>
      </c>
      <c r="R3230" s="6" t="n">
        <f aca="false">IF(D3230&gt;2,1,0)</f>
        <v>0</v>
      </c>
    </row>
    <row r="3231" customFormat="false" ht="15" hidden="false" customHeight="true" outlineLevel="0" collapsed="false">
      <c r="A3231" s="6" t="n">
        <f aca="false">1_Data_EDA!O3232</f>
        <v>0</v>
      </c>
      <c r="B3231" s="6" t="n">
        <f aca="false">1_Data_EDA!H3232</f>
        <v>2</v>
      </c>
      <c r="C3231" s="7" t="n">
        <f aca="false">1_Data_EDA!I3232</f>
        <v>50</v>
      </c>
      <c r="D3231" s="6" t="n">
        <f aca="false">1_Data_EDA!J3232</f>
        <v>1</v>
      </c>
      <c r="E3231" s="7" t="n">
        <f aca="false">1_Data_EDA!K3232</f>
        <v>50</v>
      </c>
      <c r="F3231" s="7" t="n">
        <f aca="false">1_Data_EDA!L3232</f>
        <v>8</v>
      </c>
      <c r="G3231" s="8" t="n">
        <f aca="false">1_Data_EDA!M3232</f>
        <v>0.159999996</v>
      </c>
      <c r="H3231" s="6" t="n">
        <f aca="false">IF(1_Data_EDA!B3232="First Class",1,0)</f>
        <v>0</v>
      </c>
      <c r="I3231" s="6" t="n">
        <f aca="false">IF(1_Data_EDA!B3232="Second Class",1,0)</f>
        <v>1</v>
      </c>
      <c r="J3231" s="6" t="n">
        <f aca="false">IF(1_Data_EDA!B3232="Same Day",1,0)</f>
        <v>0</v>
      </c>
      <c r="K3231" s="6" t="n">
        <f aca="false">IF(1_Data_EDA!C3232="Corporate",1,0)</f>
        <v>0</v>
      </c>
      <c r="L3231" s="6" t="n">
        <f aca="false">IF(1_Data_EDA!C3232="Home Office",1,0)</f>
        <v>0</v>
      </c>
      <c r="M3231" s="6" t="n">
        <f aca="false">IF(1_Data_EDA!D3232="Europe",1,0)</f>
        <v>1</v>
      </c>
      <c r="N3231" s="6" t="n">
        <f aca="false">IF(1_Data_EDA!D3232="LATAM",1,0)</f>
        <v>0</v>
      </c>
      <c r="O3231" s="6" t="n">
        <f aca="false">IF(1_Data_EDA!D3232="Pacific Asia",1,0)</f>
        <v>0</v>
      </c>
      <c r="P3231" s="6" t="n">
        <f aca="false">IF(1_Data_EDA!D3232="USCA",1,0)</f>
        <v>0</v>
      </c>
      <c r="Q3231" s="6" t="n">
        <f aca="false">IF(C3231&gt;MEDIAN(C$5:C$8004),1,0)</f>
        <v>0</v>
      </c>
      <c r="R3231" s="6" t="n">
        <f aca="false">IF(D3231&gt;2,1,0)</f>
        <v>0</v>
      </c>
    </row>
    <row r="3232" customFormat="false" ht="15" hidden="false" customHeight="true" outlineLevel="0" collapsed="false">
      <c r="A3232" s="6" t="n">
        <f aca="false">1_Data_EDA!O3233</f>
        <v>0</v>
      </c>
      <c r="B3232" s="6" t="n">
        <f aca="false">1_Data_EDA!H3233</f>
        <v>0</v>
      </c>
      <c r="C3232" s="7" t="n">
        <f aca="false">1_Data_EDA!I3233</f>
        <v>199.9900055</v>
      </c>
      <c r="D3232" s="6" t="n">
        <f aca="false">1_Data_EDA!J3233</f>
        <v>1</v>
      </c>
      <c r="E3232" s="7" t="n">
        <f aca="false">1_Data_EDA!K3233</f>
        <v>199.9900055</v>
      </c>
      <c r="F3232" s="7" t="n">
        <f aca="false">1_Data_EDA!L3233</f>
        <v>24</v>
      </c>
      <c r="G3232" s="8" t="n">
        <f aca="false">1_Data_EDA!M3233</f>
        <v>0.119999997</v>
      </c>
      <c r="H3232" s="6" t="n">
        <f aca="false">IF(1_Data_EDA!B3233="First Class",1,0)</f>
        <v>0</v>
      </c>
      <c r="I3232" s="6" t="n">
        <f aca="false">IF(1_Data_EDA!B3233="Second Class",1,0)</f>
        <v>0</v>
      </c>
      <c r="J3232" s="6" t="n">
        <f aca="false">IF(1_Data_EDA!B3233="Same Day",1,0)</f>
        <v>1</v>
      </c>
      <c r="K3232" s="6" t="n">
        <f aca="false">IF(1_Data_EDA!C3233="Corporate",1,0)</f>
        <v>0</v>
      </c>
      <c r="L3232" s="6" t="n">
        <f aca="false">IF(1_Data_EDA!C3233="Home Office",1,0)</f>
        <v>0</v>
      </c>
      <c r="M3232" s="6" t="n">
        <f aca="false">IF(1_Data_EDA!D3233="Europe",1,0)</f>
        <v>0</v>
      </c>
      <c r="N3232" s="6" t="n">
        <f aca="false">IF(1_Data_EDA!D3233="LATAM",1,0)</f>
        <v>1</v>
      </c>
      <c r="O3232" s="6" t="n">
        <f aca="false">IF(1_Data_EDA!D3233="Pacific Asia",1,0)</f>
        <v>0</v>
      </c>
      <c r="P3232" s="6" t="n">
        <f aca="false">IF(1_Data_EDA!D3233="USCA",1,0)</f>
        <v>0</v>
      </c>
      <c r="Q3232" s="6" t="n">
        <f aca="false">IF(C3232&gt;MEDIAN(C$5:C$8004),1,0)</f>
        <v>1</v>
      </c>
      <c r="R3232" s="6" t="n">
        <f aca="false">IF(D3232&gt;2,1,0)</f>
        <v>0</v>
      </c>
    </row>
    <row r="3233" customFormat="false" ht="15" hidden="false" customHeight="true" outlineLevel="0" collapsed="false">
      <c r="A3233" s="6" t="n">
        <f aca="false">1_Data_EDA!O3234</f>
        <v>0</v>
      </c>
      <c r="B3233" s="6" t="n">
        <f aca="false">1_Data_EDA!H3234</f>
        <v>4</v>
      </c>
      <c r="C3233" s="7" t="n">
        <f aca="false">1_Data_EDA!I3234</f>
        <v>39.99000168</v>
      </c>
      <c r="D3233" s="6" t="n">
        <f aca="false">1_Data_EDA!J3234</f>
        <v>2</v>
      </c>
      <c r="E3233" s="7" t="n">
        <f aca="false">1_Data_EDA!K3234</f>
        <v>79.98000336</v>
      </c>
      <c r="F3233" s="7" t="n">
        <f aca="false">1_Data_EDA!L3234</f>
        <v>7.199999809</v>
      </c>
      <c r="G3233" s="8" t="n">
        <f aca="false">1_Data_EDA!M3234</f>
        <v>0.090000004</v>
      </c>
      <c r="H3233" s="6" t="n">
        <f aca="false">IF(1_Data_EDA!B3234="First Class",1,0)</f>
        <v>0</v>
      </c>
      <c r="I3233" s="6" t="n">
        <f aca="false">IF(1_Data_EDA!B3234="Second Class",1,0)</f>
        <v>0</v>
      </c>
      <c r="J3233" s="6" t="n">
        <f aca="false">IF(1_Data_EDA!B3234="Same Day",1,0)</f>
        <v>0</v>
      </c>
      <c r="K3233" s="6" t="n">
        <f aca="false">IF(1_Data_EDA!C3234="Corporate",1,0)</f>
        <v>0</v>
      </c>
      <c r="L3233" s="6" t="n">
        <f aca="false">IF(1_Data_EDA!C3234="Home Office",1,0)</f>
        <v>1</v>
      </c>
      <c r="M3233" s="6" t="n">
        <f aca="false">IF(1_Data_EDA!D3234="Europe",1,0)</f>
        <v>0</v>
      </c>
      <c r="N3233" s="6" t="n">
        <f aca="false">IF(1_Data_EDA!D3234="LATAM",1,0)</f>
        <v>1</v>
      </c>
      <c r="O3233" s="6" t="n">
        <f aca="false">IF(1_Data_EDA!D3234="Pacific Asia",1,0)</f>
        <v>0</v>
      </c>
      <c r="P3233" s="6" t="n">
        <f aca="false">IF(1_Data_EDA!D3234="USCA",1,0)</f>
        <v>0</v>
      </c>
      <c r="Q3233" s="6" t="n">
        <f aca="false">IF(C3233&gt;MEDIAN(C$5:C$8004),1,0)</f>
        <v>0</v>
      </c>
      <c r="R3233" s="6" t="n">
        <f aca="false">IF(D3233&gt;2,1,0)</f>
        <v>0</v>
      </c>
    </row>
    <row r="3234" customFormat="false" ht="15" hidden="false" customHeight="true" outlineLevel="0" collapsed="false">
      <c r="A3234" s="6" t="n">
        <f aca="false">1_Data_EDA!O3235</f>
        <v>1</v>
      </c>
      <c r="B3234" s="6" t="n">
        <f aca="false">1_Data_EDA!H3235</f>
        <v>4</v>
      </c>
      <c r="C3234" s="7" t="n">
        <f aca="false">1_Data_EDA!I3235</f>
        <v>17.98999977</v>
      </c>
      <c r="D3234" s="6" t="n">
        <f aca="false">1_Data_EDA!J3235</f>
        <v>4</v>
      </c>
      <c r="E3234" s="7" t="n">
        <f aca="false">1_Data_EDA!K3235</f>
        <v>71.95999908</v>
      </c>
      <c r="F3234" s="7" t="n">
        <f aca="false">1_Data_EDA!L3235</f>
        <v>2.880000114</v>
      </c>
      <c r="G3234" s="8" t="n">
        <f aca="false">1_Data_EDA!M3235</f>
        <v>0.039999999</v>
      </c>
      <c r="H3234" s="6" t="n">
        <f aca="false">IF(1_Data_EDA!B3235="First Class",1,0)</f>
        <v>0</v>
      </c>
      <c r="I3234" s="6" t="n">
        <f aca="false">IF(1_Data_EDA!B3235="Second Class",1,0)</f>
        <v>0</v>
      </c>
      <c r="J3234" s="6" t="n">
        <f aca="false">IF(1_Data_EDA!B3235="Same Day",1,0)</f>
        <v>0</v>
      </c>
      <c r="K3234" s="6" t="n">
        <f aca="false">IF(1_Data_EDA!C3235="Corporate",1,0)</f>
        <v>0</v>
      </c>
      <c r="L3234" s="6" t="n">
        <f aca="false">IF(1_Data_EDA!C3235="Home Office",1,0)</f>
        <v>0</v>
      </c>
      <c r="M3234" s="6" t="n">
        <f aca="false">IF(1_Data_EDA!D3235="Europe",1,0)</f>
        <v>0</v>
      </c>
      <c r="N3234" s="6" t="n">
        <f aca="false">IF(1_Data_EDA!D3235="LATAM",1,0)</f>
        <v>0</v>
      </c>
      <c r="O3234" s="6" t="n">
        <f aca="false">IF(1_Data_EDA!D3235="Pacific Asia",1,0)</f>
        <v>1</v>
      </c>
      <c r="P3234" s="6" t="n">
        <f aca="false">IF(1_Data_EDA!D3235="USCA",1,0)</f>
        <v>0</v>
      </c>
      <c r="Q3234" s="6" t="n">
        <f aca="false">IF(C3234&gt;MEDIAN(C$5:C$8004),1,0)</f>
        <v>0</v>
      </c>
      <c r="R3234" s="6" t="n">
        <f aca="false">IF(D3234&gt;2,1,0)</f>
        <v>1</v>
      </c>
    </row>
    <row r="3235" customFormat="false" ht="15" hidden="false" customHeight="true" outlineLevel="0" collapsed="false">
      <c r="A3235" s="6" t="n">
        <f aca="false">1_Data_EDA!O3236</f>
        <v>0</v>
      </c>
      <c r="B3235" s="6" t="n">
        <f aca="false">1_Data_EDA!H3236</f>
        <v>4</v>
      </c>
      <c r="C3235" s="7" t="n">
        <f aca="false">1_Data_EDA!I3236</f>
        <v>129.9900055</v>
      </c>
      <c r="D3235" s="6" t="n">
        <f aca="false">1_Data_EDA!J3236</f>
        <v>1</v>
      </c>
      <c r="E3235" s="7" t="n">
        <f aca="false">1_Data_EDA!K3236</f>
        <v>129.9900055</v>
      </c>
      <c r="F3235" s="7" t="n">
        <f aca="false">1_Data_EDA!L3236</f>
        <v>13</v>
      </c>
      <c r="G3235" s="8" t="n">
        <f aca="false">1_Data_EDA!M3236</f>
        <v>0.100000001</v>
      </c>
      <c r="H3235" s="6" t="n">
        <f aca="false">IF(1_Data_EDA!B3236="First Class",1,0)</f>
        <v>0</v>
      </c>
      <c r="I3235" s="6" t="n">
        <f aca="false">IF(1_Data_EDA!B3236="Second Class",1,0)</f>
        <v>0</v>
      </c>
      <c r="J3235" s="6" t="n">
        <f aca="false">IF(1_Data_EDA!B3236="Same Day",1,0)</f>
        <v>0</v>
      </c>
      <c r="K3235" s="6" t="n">
        <f aca="false">IF(1_Data_EDA!C3236="Corporate",1,0)</f>
        <v>0</v>
      </c>
      <c r="L3235" s="6" t="n">
        <f aca="false">IF(1_Data_EDA!C3236="Home Office",1,0)</f>
        <v>0</v>
      </c>
      <c r="M3235" s="6" t="n">
        <f aca="false">IF(1_Data_EDA!D3236="Europe",1,0)</f>
        <v>1</v>
      </c>
      <c r="N3235" s="6" t="n">
        <f aca="false">IF(1_Data_EDA!D3236="LATAM",1,0)</f>
        <v>0</v>
      </c>
      <c r="O3235" s="6" t="n">
        <f aca="false">IF(1_Data_EDA!D3236="Pacific Asia",1,0)</f>
        <v>0</v>
      </c>
      <c r="P3235" s="6" t="n">
        <f aca="false">IF(1_Data_EDA!D3236="USCA",1,0)</f>
        <v>0</v>
      </c>
      <c r="Q3235" s="6" t="n">
        <f aca="false">IF(C3235&gt;MEDIAN(C$5:C$8004),1,0)</f>
        <v>1</v>
      </c>
      <c r="R3235" s="6" t="n">
        <f aca="false">IF(D3235&gt;2,1,0)</f>
        <v>0</v>
      </c>
    </row>
    <row r="3236" customFormat="false" ht="15" hidden="false" customHeight="true" outlineLevel="0" collapsed="false">
      <c r="A3236" s="6" t="n">
        <f aca="false">1_Data_EDA!O3237</f>
        <v>1</v>
      </c>
      <c r="B3236" s="6" t="n">
        <f aca="false">1_Data_EDA!H3237</f>
        <v>2</v>
      </c>
      <c r="C3236" s="7" t="n">
        <f aca="false">1_Data_EDA!I3237</f>
        <v>129.9900055</v>
      </c>
      <c r="D3236" s="6" t="n">
        <f aca="false">1_Data_EDA!J3237</f>
        <v>1</v>
      </c>
      <c r="E3236" s="7" t="n">
        <f aca="false">1_Data_EDA!K3237</f>
        <v>129.9900055</v>
      </c>
      <c r="F3236" s="7" t="n">
        <f aca="false">1_Data_EDA!L3237</f>
        <v>6.5</v>
      </c>
      <c r="G3236" s="8" t="n">
        <f aca="false">1_Data_EDA!M3237</f>
        <v>0.050000001</v>
      </c>
      <c r="H3236" s="6" t="n">
        <f aca="false">IF(1_Data_EDA!B3237="First Class",1,0)</f>
        <v>0</v>
      </c>
      <c r="I3236" s="6" t="n">
        <f aca="false">IF(1_Data_EDA!B3237="Second Class",1,0)</f>
        <v>1</v>
      </c>
      <c r="J3236" s="6" t="n">
        <f aca="false">IF(1_Data_EDA!B3237="Same Day",1,0)</f>
        <v>0</v>
      </c>
      <c r="K3236" s="6" t="n">
        <f aca="false">IF(1_Data_EDA!C3237="Corporate",1,0)</f>
        <v>0</v>
      </c>
      <c r="L3236" s="6" t="n">
        <f aca="false">IF(1_Data_EDA!C3237="Home Office",1,0)</f>
        <v>0</v>
      </c>
      <c r="M3236" s="6" t="n">
        <f aca="false">IF(1_Data_EDA!D3237="Europe",1,0)</f>
        <v>0</v>
      </c>
      <c r="N3236" s="6" t="n">
        <f aca="false">IF(1_Data_EDA!D3237="LATAM",1,0)</f>
        <v>0</v>
      </c>
      <c r="O3236" s="6" t="n">
        <f aca="false">IF(1_Data_EDA!D3237="Pacific Asia",1,0)</f>
        <v>0</v>
      </c>
      <c r="P3236" s="6" t="n">
        <f aca="false">IF(1_Data_EDA!D3237="USCA",1,0)</f>
        <v>1</v>
      </c>
      <c r="Q3236" s="6" t="n">
        <f aca="false">IF(C3236&gt;MEDIAN(C$5:C$8004),1,0)</f>
        <v>1</v>
      </c>
      <c r="R3236" s="6" t="n">
        <f aca="false">IF(D3236&gt;2,1,0)</f>
        <v>0</v>
      </c>
    </row>
    <row r="3237" customFormat="false" ht="15" hidden="false" customHeight="true" outlineLevel="0" collapsed="false">
      <c r="A3237" s="6" t="n">
        <f aca="false">1_Data_EDA!O3238</f>
        <v>0</v>
      </c>
      <c r="B3237" s="6" t="n">
        <f aca="false">1_Data_EDA!H3238</f>
        <v>4</v>
      </c>
      <c r="C3237" s="7" t="n">
        <f aca="false">1_Data_EDA!I3238</f>
        <v>39.99000168</v>
      </c>
      <c r="D3237" s="6" t="n">
        <f aca="false">1_Data_EDA!J3238</f>
        <v>2</v>
      </c>
      <c r="E3237" s="7" t="n">
        <f aca="false">1_Data_EDA!K3238</f>
        <v>79.98000336</v>
      </c>
      <c r="F3237" s="7" t="n">
        <f aca="false">1_Data_EDA!L3238</f>
        <v>13.60000038</v>
      </c>
      <c r="G3237" s="8" t="n">
        <f aca="false">1_Data_EDA!M3238</f>
        <v>0.170000002</v>
      </c>
      <c r="H3237" s="6" t="n">
        <f aca="false">IF(1_Data_EDA!B3238="First Class",1,0)</f>
        <v>0</v>
      </c>
      <c r="I3237" s="6" t="n">
        <f aca="false">IF(1_Data_EDA!B3238="Second Class",1,0)</f>
        <v>0</v>
      </c>
      <c r="J3237" s="6" t="n">
        <f aca="false">IF(1_Data_EDA!B3238="Same Day",1,0)</f>
        <v>0</v>
      </c>
      <c r="K3237" s="6" t="n">
        <f aca="false">IF(1_Data_EDA!C3238="Corporate",1,0)</f>
        <v>1</v>
      </c>
      <c r="L3237" s="6" t="n">
        <f aca="false">IF(1_Data_EDA!C3238="Home Office",1,0)</f>
        <v>0</v>
      </c>
      <c r="M3237" s="6" t="n">
        <f aca="false">IF(1_Data_EDA!D3238="Europe",1,0)</f>
        <v>0</v>
      </c>
      <c r="N3237" s="6" t="n">
        <f aca="false">IF(1_Data_EDA!D3238="LATAM",1,0)</f>
        <v>0</v>
      </c>
      <c r="O3237" s="6" t="n">
        <f aca="false">IF(1_Data_EDA!D3238="Pacific Asia",1,0)</f>
        <v>0</v>
      </c>
      <c r="P3237" s="6" t="n">
        <f aca="false">IF(1_Data_EDA!D3238="USCA",1,0)</f>
        <v>1</v>
      </c>
      <c r="Q3237" s="6" t="n">
        <f aca="false">IF(C3237&gt;MEDIAN(C$5:C$8004),1,0)</f>
        <v>0</v>
      </c>
      <c r="R3237" s="6" t="n">
        <f aca="false">IF(D3237&gt;2,1,0)</f>
        <v>0</v>
      </c>
    </row>
    <row r="3238" customFormat="false" ht="15" hidden="false" customHeight="true" outlineLevel="0" collapsed="false">
      <c r="A3238" s="6" t="n">
        <f aca="false">1_Data_EDA!O3239</f>
        <v>1</v>
      </c>
      <c r="B3238" s="6" t="n">
        <f aca="false">1_Data_EDA!H3239</f>
        <v>1</v>
      </c>
      <c r="C3238" s="7" t="n">
        <f aca="false">1_Data_EDA!I3239</f>
        <v>49.97999954</v>
      </c>
      <c r="D3238" s="6" t="n">
        <f aca="false">1_Data_EDA!J3239</f>
        <v>1</v>
      </c>
      <c r="E3238" s="7" t="n">
        <f aca="false">1_Data_EDA!K3239</f>
        <v>49.97999954</v>
      </c>
      <c r="F3238" s="7" t="n">
        <f aca="false">1_Data_EDA!L3239</f>
        <v>4.5</v>
      </c>
      <c r="G3238" s="8" t="n">
        <f aca="false">1_Data_EDA!M3239</f>
        <v>0.090000004</v>
      </c>
      <c r="H3238" s="6" t="n">
        <f aca="false">IF(1_Data_EDA!B3239="First Class",1,0)</f>
        <v>1</v>
      </c>
      <c r="I3238" s="6" t="n">
        <f aca="false">IF(1_Data_EDA!B3239="Second Class",1,0)</f>
        <v>0</v>
      </c>
      <c r="J3238" s="6" t="n">
        <f aca="false">IF(1_Data_EDA!B3239="Same Day",1,0)</f>
        <v>0</v>
      </c>
      <c r="K3238" s="6" t="n">
        <f aca="false">IF(1_Data_EDA!C3239="Corporate",1,0)</f>
        <v>0</v>
      </c>
      <c r="L3238" s="6" t="n">
        <f aca="false">IF(1_Data_EDA!C3239="Home Office",1,0)</f>
        <v>0</v>
      </c>
      <c r="M3238" s="6" t="n">
        <f aca="false">IF(1_Data_EDA!D3239="Europe",1,0)</f>
        <v>1</v>
      </c>
      <c r="N3238" s="6" t="n">
        <f aca="false">IF(1_Data_EDA!D3239="LATAM",1,0)</f>
        <v>0</v>
      </c>
      <c r="O3238" s="6" t="n">
        <f aca="false">IF(1_Data_EDA!D3239="Pacific Asia",1,0)</f>
        <v>0</v>
      </c>
      <c r="P3238" s="6" t="n">
        <f aca="false">IF(1_Data_EDA!D3239="USCA",1,0)</f>
        <v>0</v>
      </c>
      <c r="Q3238" s="6" t="n">
        <f aca="false">IF(C3238&gt;MEDIAN(C$5:C$8004),1,0)</f>
        <v>0</v>
      </c>
      <c r="R3238" s="6" t="n">
        <f aca="false">IF(D3238&gt;2,1,0)</f>
        <v>0</v>
      </c>
    </row>
    <row r="3239" customFormat="false" ht="15" hidden="false" customHeight="true" outlineLevel="0" collapsed="false">
      <c r="A3239" s="6" t="n">
        <f aca="false">1_Data_EDA!O3240</f>
        <v>1</v>
      </c>
      <c r="B3239" s="6" t="n">
        <f aca="false">1_Data_EDA!H3240</f>
        <v>4</v>
      </c>
      <c r="C3239" s="7" t="n">
        <f aca="false">1_Data_EDA!I3240</f>
        <v>49.97999954</v>
      </c>
      <c r="D3239" s="6" t="n">
        <f aca="false">1_Data_EDA!J3240</f>
        <v>1</v>
      </c>
      <c r="E3239" s="7" t="n">
        <f aca="false">1_Data_EDA!K3240</f>
        <v>49.97999954</v>
      </c>
      <c r="F3239" s="7" t="n">
        <f aca="false">1_Data_EDA!L3240</f>
        <v>7.5</v>
      </c>
      <c r="G3239" s="8" t="n">
        <f aca="false">1_Data_EDA!M3240</f>
        <v>0.150000006</v>
      </c>
      <c r="H3239" s="6" t="n">
        <f aca="false">IF(1_Data_EDA!B3240="First Class",1,0)</f>
        <v>0</v>
      </c>
      <c r="I3239" s="6" t="n">
        <f aca="false">IF(1_Data_EDA!B3240="Second Class",1,0)</f>
        <v>0</v>
      </c>
      <c r="J3239" s="6" t="n">
        <f aca="false">IF(1_Data_EDA!B3240="Same Day",1,0)</f>
        <v>0</v>
      </c>
      <c r="K3239" s="6" t="n">
        <f aca="false">IF(1_Data_EDA!C3240="Corporate",1,0)</f>
        <v>1</v>
      </c>
      <c r="L3239" s="6" t="n">
        <f aca="false">IF(1_Data_EDA!C3240="Home Office",1,0)</f>
        <v>0</v>
      </c>
      <c r="M3239" s="6" t="n">
        <f aca="false">IF(1_Data_EDA!D3240="Europe",1,0)</f>
        <v>1</v>
      </c>
      <c r="N3239" s="6" t="n">
        <f aca="false">IF(1_Data_EDA!D3240="LATAM",1,0)</f>
        <v>0</v>
      </c>
      <c r="O3239" s="6" t="n">
        <f aca="false">IF(1_Data_EDA!D3240="Pacific Asia",1,0)</f>
        <v>0</v>
      </c>
      <c r="P3239" s="6" t="n">
        <f aca="false">IF(1_Data_EDA!D3240="USCA",1,0)</f>
        <v>0</v>
      </c>
      <c r="Q3239" s="6" t="n">
        <f aca="false">IF(C3239&gt;MEDIAN(C$5:C$8004),1,0)</f>
        <v>0</v>
      </c>
      <c r="R3239" s="6" t="n">
        <f aca="false">IF(D3239&gt;2,1,0)</f>
        <v>0</v>
      </c>
    </row>
    <row r="3240" customFormat="false" ht="15" hidden="false" customHeight="true" outlineLevel="0" collapsed="false">
      <c r="A3240" s="6" t="n">
        <f aca="false">1_Data_EDA!O3241</f>
        <v>1</v>
      </c>
      <c r="B3240" s="6" t="n">
        <f aca="false">1_Data_EDA!H3241</f>
        <v>1</v>
      </c>
      <c r="C3240" s="7" t="n">
        <f aca="false">1_Data_EDA!I3241</f>
        <v>49.97999954</v>
      </c>
      <c r="D3240" s="6" t="n">
        <f aca="false">1_Data_EDA!J3241</f>
        <v>4</v>
      </c>
      <c r="E3240" s="7" t="n">
        <f aca="false">1_Data_EDA!K3241</f>
        <v>199.9199982</v>
      </c>
      <c r="F3240" s="7" t="n">
        <f aca="false">1_Data_EDA!L3241</f>
        <v>35.99000168</v>
      </c>
      <c r="G3240" s="8" t="n">
        <f aca="false">1_Data_EDA!M3241</f>
        <v>0.180000007</v>
      </c>
      <c r="H3240" s="6" t="n">
        <f aca="false">IF(1_Data_EDA!B3241="First Class",1,0)</f>
        <v>1</v>
      </c>
      <c r="I3240" s="6" t="n">
        <f aca="false">IF(1_Data_EDA!B3241="Second Class",1,0)</f>
        <v>0</v>
      </c>
      <c r="J3240" s="6" t="n">
        <f aca="false">IF(1_Data_EDA!B3241="Same Day",1,0)</f>
        <v>0</v>
      </c>
      <c r="K3240" s="6" t="n">
        <f aca="false">IF(1_Data_EDA!C3241="Corporate",1,0)</f>
        <v>0</v>
      </c>
      <c r="L3240" s="6" t="n">
        <f aca="false">IF(1_Data_EDA!C3241="Home Office",1,0)</f>
        <v>0</v>
      </c>
      <c r="M3240" s="6" t="n">
        <f aca="false">IF(1_Data_EDA!D3241="Europe",1,0)</f>
        <v>0</v>
      </c>
      <c r="N3240" s="6" t="n">
        <f aca="false">IF(1_Data_EDA!D3241="LATAM",1,0)</f>
        <v>0</v>
      </c>
      <c r="O3240" s="6" t="n">
        <f aca="false">IF(1_Data_EDA!D3241="Pacific Asia",1,0)</f>
        <v>0</v>
      </c>
      <c r="P3240" s="6" t="n">
        <f aca="false">IF(1_Data_EDA!D3241="USCA",1,0)</f>
        <v>1</v>
      </c>
      <c r="Q3240" s="6" t="n">
        <f aca="false">IF(C3240&gt;MEDIAN(C$5:C$8004),1,0)</f>
        <v>0</v>
      </c>
      <c r="R3240" s="6" t="n">
        <f aca="false">IF(D3240&gt;2,1,0)</f>
        <v>1</v>
      </c>
    </row>
    <row r="3241" customFormat="false" ht="15" hidden="false" customHeight="true" outlineLevel="0" collapsed="false">
      <c r="A3241" s="6" t="n">
        <f aca="false">1_Data_EDA!O3242</f>
        <v>1</v>
      </c>
      <c r="B3241" s="6" t="n">
        <f aca="false">1_Data_EDA!H3242</f>
        <v>4</v>
      </c>
      <c r="C3241" s="7" t="n">
        <f aca="false">1_Data_EDA!I3242</f>
        <v>129.9900055</v>
      </c>
      <c r="D3241" s="6" t="n">
        <f aca="false">1_Data_EDA!J3242</f>
        <v>1</v>
      </c>
      <c r="E3241" s="7" t="n">
        <f aca="false">1_Data_EDA!K3242</f>
        <v>129.9900055</v>
      </c>
      <c r="F3241" s="7" t="n">
        <f aca="false">1_Data_EDA!L3242</f>
        <v>1.299999952</v>
      </c>
      <c r="G3241" s="8" t="n">
        <f aca="false">1_Data_EDA!M3242</f>
        <v>0.01</v>
      </c>
      <c r="H3241" s="6" t="n">
        <f aca="false">IF(1_Data_EDA!B3242="First Class",1,0)</f>
        <v>0</v>
      </c>
      <c r="I3241" s="6" t="n">
        <f aca="false">IF(1_Data_EDA!B3242="Second Class",1,0)</f>
        <v>0</v>
      </c>
      <c r="J3241" s="6" t="n">
        <f aca="false">IF(1_Data_EDA!B3242="Same Day",1,0)</f>
        <v>0</v>
      </c>
      <c r="K3241" s="6" t="n">
        <f aca="false">IF(1_Data_EDA!C3242="Corporate",1,0)</f>
        <v>0</v>
      </c>
      <c r="L3241" s="6" t="n">
        <f aca="false">IF(1_Data_EDA!C3242="Home Office",1,0)</f>
        <v>1</v>
      </c>
      <c r="M3241" s="6" t="n">
        <f aca="false">IF(1_Data_EDA!D3242="Europe",1,0)</f>
        <v>0</v>
      </c>
      <c r="N3241" s="6" t="n">
        <f aca="false">IF(1_Data_EDA!D3242="LATAM",1,0)</f>
        <v>1</v>
      </c>
      <c r="O3241" s="6" t="n">
        <f aca="false">IF(1_Data_EDA!D3242="Pacific Asia",1,0)</f>
        <v>0</v>
      </c>
      <c r="P3241" s="6" t="n">
        <f aca="false">IF(1_Data_EDA!D3242="USCA",1,0)</f>
        <v>0</v>
      </c>
      <c r="Q3241" s="6" t="n">
        <f aca="false">IF(C3241&gt;MEDIAN(C$5:C$8004),1,0)</f>
        <v>1</v>
      </c>
      <c r="R3241" s="6" t="n">
        <f aca="false">IF(D3241&gt;2,1,0)</f>
        <v>0</v>
      </c>
    </row>
    <row r="3242" customFormat="false" ht="15" hidden="false" customHeight="true" outlineLevel="0" collapsed="false">
      <c r="A3242" s="6" t="n">
        <f aca="false">1_Data_EDA!O3243</f>
        <v>0</v>
      </c>
      <c r="B3242" s="6" t="n">
        <f aca="false">1_Data_EDA!H3243</f>
        <v>4</v>
      </c>
      <c r="C3242" s="7" t="n">
        <f aca="false">1_Data_EDA!I3243</f>
        <v>59.99000168</v>
      </c>
      <c r="D3242" s="6" t="n">
        <f aca="false">1_Data_EDA!J3243</f>
        <v>2</v>
      </c>
      <c r="E3242" s="7" t="n">
        <f aca="false">1_Data_EDA!K3243</f>
        <v>119.9800034</v>
      </c>
      <c r="F3242" s="7" t="n">
        <f aca="false">1_Data_EDA!L3243</f>
        <v>1.200000048</v>
      </c>
      <c r="G3242" s="8" t="n">
        <f aca="false">1_Data_EDA!M3243</f>
        <v>0.01</v>
      </c>
      <c r="H3242" s="6" t="n">
        <f aca="false">IF(1_Data_EDA!B3243="First Class",1,0)</f>
        <v>0</v>
      </c>
      <c r="I3242" s="6" t="n">
        <f aca="false">IF(1_Data_EDA!B3243="Second Class",1,0)</f>
        <v>0</v>
      </c>
      <c r="J3242" s="6" t="n">
        <f aca="false">IF(1_Data_EDA!B3243="Same Day",1,0)</f>
        <v>0</v>
      </c>
      <c r="K3242" s="6" t="n">
        <f aca="false">IF(1_Data_EDA!C3243="Corporate",1,0)</f>
        <v>0</v>
      </c>
      <c r="L3242" s="6" t="n">
        <f aca="false">IF(1_Data_EDA!C3243="Home Office",1,0)</f>
        <v>0</v>
      </c>
      <c r="M3242" s="6" t="n">
        <f aca="false">IF(1_Data_EDA!D3243="Europe",1,0)</f>
        <v>0</v>
      </c>
      <c r="N3242" s="6" t="n">
        <f aca="false">IF(1_Data_EDA!D3243="LATAM",1,0)</f>
        <v>0</v>
      </c>
      <c r="O3242" s="6" t="n">
        <f aca="false">IF(1_Data_EDA!D3243="Pacific Asia",1,0)</f>
        <v>0</v>
      </c>
      <c r="P3242" s="6" t="n">
        <f aca="false">IF(1_Data_EDA!D3243="USCA",1,0)</f>
        <v>1</v>
      </c>
      <c r="Q3242" s="6" t="n">
        <f aca="false">IF(C3242&gt;MEDIAN(C$5:C$8004),1,0)</f>
        <v>0</v>
      </c>
      <c r="R3242" s="6" t="n">
        <f aca="false">IF(D3242&gt;2,1,0)</f>
        <v>0</v>
      </c>
    </row>
    <row r="3243" customFormat="false" ht="15" hidden="false" customHeight="true" outlineLevel="0" collapsed="false">
      <c r="A3243" s="6" t="n">
        <f aca="false">1_Data_EDA!O3244</f>
        <v>1</v>
      </c>
      <c r="B3243" s="6" t="n">
        <f aca="false">1_Data_EDA!H3244</f>
        <v>1</v>
      </c>
      <c r="C3243" s="7" t="n">
        <f aca="false">1_Data_EDA!I3244</f>
        <v>129.9900055</v>
      </c>
      <c r="D3243" s="6" t="n">
        <f aca="false">1_Data_EDA!J3244</f>
        <v>1</v>
      </c>
      <c r="E3243" s="7" t="n">
        <f aca="false">1_Data_EDA!K3244</f>
        <v>129.9900055</v>
      </c>
      <c r="F3243" s="7" t="n">
        <f aca="false">1_Data_EDA!L3244</f>
        <v>7.150000095</v>
      </c>
      <c r="G3243" s="8" t="n">
        <f aca="false">1_Data_EDA!M3244</f>
        <v>0.059999999</v>
      </c>
      <c r="H3243" s="6" t="n">
        <f aca="false">IF(1_Data_EDA!B3244="First Class",1,0)</f>
        <v>1</v>
      </c>
      <c r="I3243" s="6" t="n">
        <f aca="false">IF(1_Data_EDA!B3244="Second Class",1,0)</f>
        <v>0</v>
      </c>
      <c r="J3243" s="6" t="n">
        <f aca="false">IF(1_Data_EDA!B3244="Same Day",1,0)</f>
        <v>0</v>
      </c>
      <c r="K3243" s="6" t="n">
        <f aca="false">IF(1_Data_EDA!C3244="Corporate",1,0)</f>
        <v>0</v>
      </c>
      <c r="L3243" s="6" t="n">
        <f aca="false">IF(1_Data_EDA!C3244="Home Office",1,0)</f>
        <v>0</v>
      </c>
      <c r="M3243" s="6" t="n">
        <f aca="false">IF(1_Data_EDA!D3244="Europe",1,0)</f>
        <v>1</v>
      </c>
      <c r="N3243" s="6" t="n">
        <f aca="false">IF(1_Data_EDA!D3244="LATAM",1,0)</f>
        <v>0</v>
      </c>
      <c r="O3243" s="6" t="n">
        <f aca="false">IF(1_Data_EDA!D3244="Pacific Asia",1,0)</f>
        <v>0</v>
      </c>
      <c r="P3243" s="6" t="n">
        <f aca="false">IF(1_Data_EDA!D3244="USCA",1,0)</f>
        <v>0</v>
      </c>
      <c r="Q3243" s="6" t="n">
        <f aca="false">IF(C3243&gt;MEDIAN(C$5:C$8004),1,0)</f>
        <v>1</v>
      </c>
      <c r="R3243" s="6" t="n">
        <f aca="false">IF(D3243&gt;2,1,0)</f>
        <v>0</v>
      </c>
    </row>
    <row r="3244" customFormat="false" ht="15" hidden="false" customHeight="true" outlineLevel="0" collapsed="false">
      <c r="A3244" s="6" t="n">
        <f aca="false">1_Data_EDA!O3245</f>
        <v>1</v>
      </c>
      <c r="B3244" s="6" t="n">
        <f aca="false">1_Data_EDA!H3245</f>
        <v>2</v>
      </c>
      <c r="C3244" s="7" t="n">
        <f aca="false">1_Data_EDA!I3245</f>
        <v>199.9900055</v>
      </c>
      <c r="D3244" s="6" t="n">
        <f aca="false">1_Data_EDA!J3245</f>
        <v>1</v>
      </c>
      <c r="E3244" s="7" t="n">
        <f aca="false">1_Data_EDA!K3245</f>
        <v>199.9900055</v>
      </c>
      <c r="F3244" s="7" t="n">
        <f aca="false">1_Data_EDA!L3245</f>
        <v>24</v>
      </c>
      <c r="G3244" s="8" t="n">
        <f aca="false">1_Data_EDA!M3245</f>
        <v>0.119999997</v>
      </c>
      <c r="H3244" s="6" t="n">
        <f aca="false">IF(1_Data_EDA!B3245="First Class",1,0)</f>
        <v>0</v>
      </c>
      <c r="I3244" s="6" t="n">
        <f aca="false">IF(1_Data_EDA!B3245="Second Class",1,0)</f>
        <v>1</v>
      </c>
      <c r="J3244" s="6" t="n">
        <f aca="false">IF(1_Data_EDA!B3245="Same Day",1,0)</f>
        <v>0</v>
      </c>
      <c r="K3244" s="6" t="n">
        <f aca="false">IF(1_Data_EDA!C3245="Corporate",1,0)</f>
        <v>0</v>
      </c>
      <c r="L3244" s="6" t="n">
        <f aca="false">IF(1_Data_EDA!C3245="Home Office",1,0)</f>
        <v>1</v>
      </c>
      <c r="M3244" s="6" t="n">
        <f aca="false">IF(1_Data_EDA!D3245="Europe",1,0)</f>
        <v>0</v>
      </c>
      <c r="N3244" s="6" t="n">
        <f aca="false">IF(1_Data_EDA!D3245="LATAM",1,0)</f>
        <v>1</v>
      </c>
      <c r="O3244" s="6" t="n">
        <f aca="false">IF(1_Data_EDA!D3245="Pacific Asia",1,0)</f>
        <v>0</v>
      </c>
      <c r="P3244" s="6" t="n">
        <f aca="false">IF(1_Data_EDA!D3245="USCA",1,0)</f>
        <v>0</v>
      </c>
      <c r="Q3244" s="6" t="n">
        <f aca="false">IF(C3244&gt;MEDIAN(C$5:C$8004),1,0)</f>
        <v>1</v>
      </c>
      <c r="R3244" s="6" t="n">
        <f aca="false">IF(D3244&gt;2,1,0)</f>
        <v>0</v>
      </c>
    </row>
    <row r="3245" customFormat="false" ht="15" hidden="false" customHeight="true" outlineLevel="0" collapsed="false">
      <c r="A3245" s="6" t="n">
        <f aca="false">1_Data_EDA!O3246</f>
        <v>1</v>
      </c>
      <c r="B3245" s="6" t="n">
        <f aca="false">1_Data_EDA!H3246</f>
        <v>2</v>
      </c>
      <c r="C3245" s="7" t="n">
        <f aca="false">1_Data_EDA!I3246</f>
        <v>299.980011</v>
      </c>
      <c r="D3245" s="6" t="n">
        <f aca="false">1_Data_EDA!J3246</f>
        <v>1</v>
      </c>
      <c r="E3245" s="7" t="n">
        <f aca="false">1_Data_EDA!K3246</f>
        <v>299.980011</v>
      </c>
      <c r="F3245" s="7" t="n">
        <f aca="false">1_Data_EDA!L3246</f>
        <v>0</v>
      </c>
      <c r="G3245" s="8" t="n">
        <f aca="false">1_Data_EDA!M3246</f>
        <v>0</v>
      </c>
      <c r="H3245" s="6" t="n">
        <f aca="false">IF(1_Data_EDA!B3246="First Class",1,0)</f>
        <v>0</v>
      </c>
      <c r="I3245" s="6" t="n">
        <f aca="false">IF(1_Data_EDA!B3246="Second Class",1,0)</f>
        <v>1</v>
      </c>
      <c r="J3245" s="6" t="n">
        <f aca="false">IF(1_Data_EDA!B3246="Same Day",1,0)</f>
        <v>0</v>
      </c>
      <c r="K3245" s="6" t="n">
        <f aca="false">IF(1_Data_EDA!C3246="Corporate",1,0)</f>
        <v>1</v>
      </c>
      <c r="L3245" s="6" t="n">
        <f aca="false">IF(1_Data_EDA!C3246="Home Office",1,0)</f>
        <v>0</v>
      </c>
      <c r="M3245" s="6" t="n">
        <f aca="false">IF(1_Data_EDA!D3246="Europe",1,0)</f>
        <v>1</v>
      </c>
      <c r="N3245" s="6" t="n">
        <f aca="false">IF(1_Data_EDA!D3246="LATAM",1,0)</f>
        <v>0</v>
      </c>
      <c r="O3245" s="6" t="n">
        <f aca="false">IF(1_Data_EDA!D3246="Pacific Asia",1,0)</f>
        <v>0</v>
      </c>
      <c r="P3245" s="6" t="n">
        <f aca="false">IF(1_Data_EDA!D3246="USCA",1,0)</f>
        <v>0</v>
      </c>
      <c r="Q3245" s="6" t="n">
        <f aca="false">IF(C3245&gt;MEDIAN(C$5:C$8004),1,0)</f>
        <v>1</v>
      </c>
      <c r="R3245" s="6" t="n">
        <f aca="false">IF(D3245&gt;2,1,0)</f>
        <v>0</v>
      </c>
    </row>
    <row r="3246" customFormat="false" ht="15" hidden="false" customHeight="true" outlineLevel="0" collapsed="false">
      <c r="A3246" s="6" t="n">
        <f aca="false">1_Data_EDA!O3247</f>
        <v>1</v>
      </c>
      <c r="B3246" s="6" t="n">
        <f aca="false">1_Data_EDA!H3247</f>
        <v>2</v>
      </c>
      <c r="C3246" s="7" t="n">
        <f aca="false">1_Data_EDA!I3247</f>
        <v>99.98999786</v>
      </c>
      <c r="D3246" s="6" t="n">
        <f aca="false">1_Data_EDA!J3247</f>
        <v>4</v>
      </c>
      <c r="E3246" s="7" t="n">
        <f aca="false">1_Data_EDA!K3247</f>
        <v>399.9599915</v>
      </c>
      <c r="F3246" s="7" t="n">
        <f aca="false">1_Data_EDA!L3247</f>
        <v>4</v>
      </c>
      <c r="G3246" s="8" t="n">
        <f aca="false">1_Data_EDA!M3247</f>
        <v>0.01</v>
      </c>
      <c r="H3246" s="6" t="n">
        <f aca="false">IF(1_Data_EDA!B3247="First Class",1,0)</f>
        <v>0</v>
      </c>
      <c r="I3246" s="6" t="n">
        <f aca="false">IF(1_Data_EDA!B3247="Second Class",1,0)</f>
        <v>1</v>
      </c>
      <c r="J3246" s="6" t="n">
        <f aca="false">IF(1_Data_EDA!B3247="Same Day",1,0)</f>
        <v>0</v>
      </c>
      <c r="K3246" s="6" t="n">
        <f aca="false">IF(1_Data_EDA!C3247="Corporate",1,0)</f>
        <v>0</v>
      </c>
      <c r="L3246" s="6" t="n">
        <f aca="false">IF(1_Data_EDA!C3247="Home Office",1,0)</f>
        <v>0</v>
      </c>
      <c r="M3246" s="6" t="n">
        <f aca="false">IF(1_Data_EDA!D3247="Europe",1,0)</f>
        <v>0</v>
      </c>
      <c r="N3246" s="6" t="n">
        <f aca="false">IF(1_Data_EDA!D3247="LATAM",1,0)</f>
        <v>1</v>
      </c>
      <c r="O3246" s="6" t="n">
        <f aca="false">IF(1_Data_EDA!D3247="Pacific Asia",1,0)</f>
        <v>0</v>
      </c>
      <c r="P3246" s="6" t="n">
        <f aca="false">IF(1_Data_EDA!D3247="USCA",1,0)</f>
        <v>0</v>
      </c>
      <c r="Q3246" s="6" t="n">
        <f aca="false">IF(C3246&gt;MEDIAN(C$5:C$8004),1,0)</f>
        <v>1</v>
      </c>
      <c r="R3246" s="6" t="n">
        <f aca="false">IF(D3246&gt;2,1,0)</f>
        <v>1</v>
      </c>
    </row>
    <row r="3247" customFormat="false" ht="15" hidden="false" customHeight="true" outlineLevel="0" collapsed="false">
      <c r="A3247" s="6" t="n">
        <f aca="false">1_Data_EDA!O3248</f>
        <v>1</v>
      </c>
      <c r="B3247" s="6" t="n">
        <f aca="false">1_Data_EDA!H3248</f>
        <v>2</v>
      </c>
      <c r="C3247" s="7" t="n">
        <f aca="false">1_Data_EDA!I3248</f>
        <v>129.9900055</v>
      </c>
      <c r="D3247" s="6" t="n">
        <f aca="false">1_Data_EDA!J3248</f>
        <v>1</v>
      </c>
      <c r="E3247" s="7" t="n">
        <f aca="false">1_Data_EDA!K3248</f>
        <v>129.9900055</v>
      </c>
      <c r="F3247" s="7" t="n">
        <f aca="false">1_Data_EDA!L3248</f>
        <v>22.10000038</v>
      </c>
      <c r="G3247" s="8" t="n">
        <f aca="false">1_Data_EDA!M3248</f>
        <v>0.170000002</v>
      </c>
      <c r="H3247" s="6" t="n">
        <f aca="false">IF(1_Data_EDA!B3248="First Class",1,0)</f>
        <v>0</v>
      </c>
      <c r="I3247" s="6" t="n">
        <f aca="false">IF(1_Data_EDA!B3248="Second Class",1,0)</f>
        <v>1</v>
      </c>
      <c r="J3247" s="6" t="n">
        <f aca="false">IF(1_Data_EDA!B3248="Same Day",1,0)</f>
        <v>0</v>
      </c>
      <c r="K3247" s="6" t="n">
        <f aca="false">IF(1_Data_EDA!C3248="Corporate",1,0)</f>
        <v>0</v>
      </c>
      <c r="L3247" s="6" t="n">
        <f aca="false">IF(1_Data_EDA!C3248="Home Office",1,0)</f>
        <v>1</v>
      </c>
      <c r="M3247" s="6" t="n">
        <f aca="false">IF(1_Data_EDA!D3248="Europe",1,0)</f>
        <v>0</v>
      </c>
      <c r="N3247" s="6" t="n">
        <f aca="false">IF(1_Data_EDA!D3248="LATAM",1,0)</f>
        <v>0</v>
      </c>
      <c r="O3247" s="6" t="n">
        <f aca="false">IF(1_Data_EDA!D3248="Pacific Asia",1,0)</f>
        <v>0</v>
      </c>
      <c r="P3247" s="6" t="n">
        <f aca="false">IF(1_Data_EDA!D3248="USCA",1,0)</f>
        <v>0</v>
      </c>
      <c r="Q3247" s="6" t="n">
        <f aca="false">IF(C3247&gt;MEDIAN(C$5:C$8004),1,0)</f>
        <v>1</v>
      </c>
      <c r="R3247" s="6" t="n">
        <f aca="false">IF(D3247&gt;2,1,0)</f>
        <v>0</v>
      </c>
    </row>
    <row r="3248" customFormat="false" ht="15" hidden="false" customHeight="true" outlineLevel="0" collapsed="false">
      <c r="A3248" s="6" t="n">
        <f aca="false">1_Data_EDA!O3249</f>
        <v>1</v>
      </c>
      <c r="B3248" s="6" t="n">
        <f aca="false">1_Data_EDA!H3249</f>
        <v>2</v>
      </c>
      <c r="C3248" s="7" t="n">
        <f aca="false">1_Data_EDA!I3249</f>
        <v>199.9900055</v>
      </c>
      <c r="D3248" s="6" t="n">
        <f aca="false">1_Data_EDA!J3249</f>
        <v>1</v>
      </c>
      <c r="E3248" s="7" t="n">
        <f aca="false">1_Data_EDA!K3249</f>
        <v>199.9900055</v>
      </c>
      <c r="F3248" s="7" t="n">
        <f aca="false">1_Data_EDA!L3249</f>
        <v>18</v>
      </c>
      <c r="G3248" s="8" t="n">
        <f aca="false">1_Data_EDA!M3249</f>
        <v>0.090000004</v>
      </c>
      <c r="H3248" s="6" t="n">
        <f aca="false">IF(1_Data_EDA!B3249="First Class",1,0)</f>
        <v>0</v>
      </c>
      <c r="I3248" s="6" t="n">
        <f aca="false">IF(1_Data_EDA!B3249="Second Class",1,0)</f>
        <v>1</v>
      </c>
      <c r="J3248" s="6" t="n">
        <f aca="false">IF(1_Data_EDA!B3249="Same Day",1,0)</f>
        <v>0</v>
      </c>
      <c r="K3248" s="6" t="n">
        <f aca="false">IF(1_Data_EDA!C3249="Corporate",1,0)</f>
        <v>0</v>
      </c>
      <c r="L3248" s="6" t="n">
        <f aca="false">IF(1_Data_EDA!C3249="Home Office",1,0)</f>
        <v>0</v>
      </c>
      <c r="M3248" s="6" t="n">
        <f aca="false">IF(1_Data_EDA!D3249="Europe",1,0)</f>
        <v>1</v>
      </c>
      <c r="N3248" s="6" t="n">
        <f aca="false">IF(1_Data_EDA!D3249="LATAM",1,0)</f>
        <v>0</v>
      </c>
      <c r="O3248" s="6" t="n">
        <f aca="false">IF(1_Data_EDA!D3249="Pacific Asia",1,0)</f>
        <v>0</v>
      </c>
      <c r="P3248" s="6" t="n">
        <f aca="false">IF(1_Data_EDA!D3249="USCA",1,0)</f>
        <v>0</v>
      </c>
      <c r="Q3248" s="6" t="n">
        <f aca="false">IF(C3248&gt;MEDIAN(C$5:C$8004),1,0)</f>
        <v>1</v>
      </c>
      <c r="R3248" s="6" t="n">
        <f aca="false">IF(D3248&gt;2,1,0)</f>
        <v>0</v>
      </c>
    </row>
    <row r="3249" customFormat="false" ht="15" hidden="false" customHeight="true" outlineLevel="0" collapsed="false">
      <c r="A3249" s="6" t="n">
        <f aca="false">1_Data_EDA!O3250</f>
        <v>0</v>
      </c>
      <c r="B3249" s="6" t="n">
        <f aca="false">1_Data_EDA!H3250</f>
        <v>4</v>
      </c>
      <c r="C3249" s="7" t="n">
        <f aca="false">1_Data_EDA!I3250</f>
        <v>30</v>
      </c>
      <c r="D3249" s="6" t="n">
        <f aca="false">1_Data_EDA!J3250</f>
        <v>5</v>
      </c>
      <c r="E3249" s="7" t="n">
        <f aca="false">1_Data_EDA!K3250</f>
        <v>150</v>
      </c>
      <c r="F3249" s="7" t="n">
        <f aca="false">1_Data_EDA!L3250</f>
        <v>24</v>
      </c>
      <c r="G3249" s="8" t="n">
        <f aca="false">1_Data_EDA!M3250</f>
        <v>0.159999996</v>
      </c>
      <c r="H3249" s="6" t="n">
        <f aca="false">IF(1_Data_EDA!B3250="First Class",1,0)</f>
        <v>0</v>
      </c>
      <c r="I3249" s="6" t="n">
        <f aca="false">IF(1_Data_EDA!B3250="Second Class",1,0)</f>
        <v>0</v>
      </c>
      <c r="J3249" s="6" t="n">
        <f aca="false">IF(1_Data_EDA!B3250="Same Day",1,0)</f>
        <v>0</v>
      </c>
      <c r="K3249" s="6" t="n">
        <f aca="false">IF(1_Data_EDA!C3250="Corporate",1,0)</f>
        <v>0</v>
      </c>
      <c r="L3249" s="6" t="n">
        <f aca="false">IF(1_Data_EDA!C3250="Home Office",1,0)</f>
        <v>1</v>
      </c>
      <c r="M3249" s="6" t="n">
        <f aca="false">IF(1_Data_EDA!D3250="Europe",1,0)</f>
        <v>1</v>
      </c>
      <c r="N3249" s="6" t="n">
        <f aca="false">IF(1_Data_EDA!D3250="LATAM",1,0)</f>
        <v>0</v>
      </c>
      <c r="O3249" s="6" t="n">
        <f aca="false">IF(1_Data_EDA!D3250="Pacific Asia",1,0)</f>
        <v>0</v>
      </c>
      <c r="P3249" s="6" t="n">
        <f aca="false">IF(1_Data_EDA!D3250="USCA",1,0)</f>
        <v>0</v>
      </c>
      <c r="Q3249" s="6" t="n">
        <f aca="false">IF(C3249&gt;MEDIAN(C$5:C$8004),1,0)</f>
        <v>0</v>
      </c>
      <c r="R3249" s="6" t="n">
        <f aca="false">IF(D3249&gt;2,1,0)</f>
        <v>1</v>
      </c>
    </row>
    <row r="3250" customFormat="false" ht="15" hidden="false" customHeight="true" outlineLevel="0" collapsed="false">
      <c r="A3250" s="6" t="n">
        <f aca="false">1_Data_EDA!O3251</f>
        <v>1</v>
      </c>
      <c r="B3250" s="6" t="n">
        <f aca="false">1_Data_EDA!H3251</f>
        <v>1</v>
      </c>
      <c r="C3250" s="7" t="n">
        <f aca="false">1_Data_EDA!I3251</f>
        <v>399.980011</v>
      </c>
      <c r="D3250" s="6" t="n">
        <f aca="false">1_Data_EDA!J3251</f>
        <v>1</v>
      </c>
      <c r="E3250" s="7" t="n">
        <f aca="false">1_Data_EDA!K3251</f>
        <v>399.980011</v>
      </c>
      <c r="F3250" s="7" t="n">
        <f aca="false">1_Data_EDA!L3251</f>
        <v>48</v>
      </c>
      <c r="G3250" s="8" t="n">
        <f aca="false">1_Data_EDA!M3251</f>
        <v>0.119999997</v>
      </c>
      <c r="H3250" s="6" t="n">
        <f aca="false">IF(1_Data_EDA!B3251="First Class",1,0)</f>
        <v>1</v>
      </c>
      <c r="I3250" s="6" t="n">
        <f aca="false">IF(1_Data_EDA!B3251="Second Class",1,0)</f>
        <v>0</v>
      </c>
      <c r="J3250" s="6" t="n">
        <f aca="false">IF(1_Data_EDA!B3251="Same Day",1,0)</f>
        <v>0</v>
      </c>
      <c r="K3250" s="6" t="n">
        <f aca="false">IF(1_Data_EDA!C3251="Corporate",1,0)</f>
        <v>1</v>
      </c>
      <c r="L3250" s="6" t="n">
        <f aca="false">IF(1_Data_EDA!C3251="Home Office",1,0)</f>
        <v>0</v>
      </c>
      <c r="M3250" s="6" t="n">
        <f aca="false">IF(1_Data_EDA!D3251="Europe",1,0)</f>
        <v>0</v>
      </c>
      <c r="N3250" s="6" t="n">
        <f aca="false">IF(1_Data_EDA!D3251="LATAM",1,0)</f>
        <v>0</v>
      </c>
      <c r="O3250" s="6" t="n">
        <f aca="false">IF(1_Data_EDA!D3251="Pacific Asia",1,0)</f>
        <v>0</v>
      </c>
      <c r="P3250" s="6" t="n">
        <f aca="false">IF(1_Data_EDA!D3251="USCA",1,0)</f>
        <v>0</v>
      </c>
      <c r="Q3250" s="6" t="n">
        <f aca="false">IF(C3250&gt;MEDIAN(C$5:C$8004),1,0)</f>
        <v>1</v>
      </c>
      <c r="R3250" s="6" t="n">
        <f aca="false">IF(D3250&gt;2,1,0)</f>
        <v>0</v>
      </c>
    </row>
    <row r="3251" customFormat="false" ht="15" hidden="false" customHeight="true" outlineLevel="0" collapsed="false">
      <c r="A3251" s="6" t="n">
        <f aca="false">1_Data_EDA!O3252</f>
        <v>0</v>
      </c>
      <c r="B3251" s="6" t="n">
        <f aca="false">1_Data_EDA!H3252</f>
        <v>4</v>
      </c>
      <c r="C3251" s="7" t="n">
        <f aca="false">1_Data_EDA!I3252</f>
        <v>34.99000168</v>
      </c>
      <c r="D3251" s="6" t="n">
        <f aca="false">1_Data_EDA!J3252</f>
        <v>3</v>
      </c>
      <c r="E3251" s="7" t="n">
        <f aca="false">1_Data_EDA!K3252</f>
        <v>104.9700012</v>
      </c>
      <c r="F3251" s="7" t="n">
        <f aca="false">1_Data_EDA!L3252</f>
        <v>5.25</v>
      </c>
      <c r="G3251" s="8" t="n">
        <f aca="false">1_Data_EDA!M3252</f>
        <v>0.050000001</v>
      </c>
      <c r="H3251" s="6" t="n">
        <f aca="false">IF(1_Data_EDA!B3252="First Class",1,0)</f>
        <v>0</v>
      </c>
      <c r="I3251" s="6" t="n">
        <f aca="false">IF(1_Data_EDA!B3252="Second Class",1,0)</f>
        <v>0</v>
      </c>
      <c r="J3251" s="6" t="n">
        <f aca="false">IF(1_Data_EDA!B3252="Same Day",1,0)</f>
        <v>0</v>
      </c>
      <c r="K3251" s="6" t="n">
        <f aca="false">IF(1_Data_EDA!C3252="Corporate",1,0)</f>
        <v>1</v>
      </c>
      <c r="L3251" s="6" t="n">
        <f aca="false">IF(1_Data_EDA!C3252="Home Office",1,0)</f>
        <v>0</v>
      </c>
      <c r="M3251" s="6" t="n">
        <f aca="false">IF(1_Data_EDA!D3252="Europe",1,0)</f>
        <v>0</v>
      </c>
      <c r="N3251" s="6" t="n">
        <f aca="false">IF(1_Data_EDA!D3252="LATAM",1,0)</f>
        <v>0</v>
      </c>
      <c r="O3251" s="6" t="n">
        <f aca="false">IF(1_Data_EDA!D3252="Pacific Asia",1,0)</f>
        <v>1</v>
      </c>
      <c r="P3251" s="6" t="n">
        <f aca="false">IF(1_Data_EDA!D3252="USCA",1,0)</f>
        <v>0</v>
      </c>
      <c r="Q3251" s="6" t="n">
        <f aca="false">IF(C3251&gt;MEDIAN(C$5:C$8004),1,0)</f>
        <v>0</v>
      </c>
      <c r="R3251" s="6" t="n">
        <f aca="false">IF(D3251&gt;2,1,0)</f>
        <v>1</v>
      </c>
    </row>
    <row r="3252" customFormat="false" ht="15" hidden="false" customHeight="true" outlineLevel="0" collapsed="false">
      <c r="A3252" s="6" t="n">
        <f aca="false">1_Data_EDA!O3253</f>
        <v>1</v>
      </c>
      <c r="B3252" s="6" t="n">
        <f aca="false">1_Data_EDA!H3253</f>
        <v>0</v>
      </c>
      <c r="C3252" s="7" t="n">
        <f aca="false">1_Data_EDA!I3253</f>
        <v>50</v>
      </c>
      <c r="D3252" s="6" t="n">
        <f aca="false">1_Data_EDA!J3253</f>
        <v>3</v>
      </c>
      <c r="E3252" s="7" t="n">
        <f aca="false">1_Data_EDA!K3253</f>
        <v>150</v>
      </c>
      <c r="F3252" s="7" t="n">
        <f aca="false">1_Data_EDA!L3253</f>
        <v>25.5</v>
      </c>
      <c r="G3252" s="8" t="n">
        <f aca="false">1_Data_EDA!M3253</f>
        <v>0.170000002</v>
      </c>
      <c r="H3252" s="6" t="n">
        <f aca="false">IF(1_Data_EDA!B3253="First Class",1,0)</f>
        <v>0</v>
      </c>
      <c r="I3252" s="6" t="n">
        <f aca="false">IF(1_Data_EDA!B3253="Second Class",1,0)</f>
        <v>0</v>
      </c>
      <c r="J3252" s="6" t="n">
        <f aca="false">IF(1_Data_EDA!B3253="Same Day",1,0)</f>
        <v>1</v>
      </c>
      <c r="K3252" s="6" t="n">
        <f aca="false">IF(1_Data_EDA!C3253="Corporate",1,0)</f>
        <v>1</v>
      </c>
      <c r="L3252" s="6" t="n">
        <f aca="false">IF(1_Data_EDA!C3253="Home Office",1,0)</f>
        <v>0</v>
      </c>
      <c r="M3252" s="6" t="n">
        <f aca="false">IF(1_Data_EDA!D3253="Europe",1,0)</f>
        <v>0</v>
      </c>
      <c r="N3252" s="6" t="n">
        <f aca="false">IF(1_Data_EDA!D3253="LATAM",1,0)</f>
        <v>1</v>
      </c>
      <c r="O3252" s="6" t="n">
        <f aca="false">IF(1_Data_EDA!D3253="Pacific Asia",1,0)</f>
        <v>0</v>
      </c>
      <c r="P3252" s="6" t="n">
        <f aca="false">IF(1_Data_EDA!D3253="USCA",1,0)</f>
        <v>0</v>
      </c>
      <c r="Q3252" s="6" t="n">
        <f aca="false">IF(C3252&gt;MEDIAN(C$5:C$8004),1,0)</f>
        <v>0</v>
      </c>
      <c r="R3252" s="6" t="n">
        <f aca="false">IF(D3252&gt;2,1,0)</f>
        <v>1</v>
      </c>
    </row>
    <row r="3253" customFormat="false" ht="15" hidden="false" customHeight="true" outlineLevel="0" collapsed="false">
      <c r="A3253" s="6" t="n">
        <f aca="false">1_Data_EDA!O3254</f>
        <v>1</v>
      </c>
      <c r="B3253" s="6" t="n">
        <f aca="false">1_Data_EDA!H3254</f>
        <v>4</v>
      </c>
      <c r="C3253" s="7" t="n">
        <f aca="false">1_Data_EDA!I3254</f>
        <v>49.97999954</v>
      </c>
      <c r="D3253" s="6" t="n">
        <f aca="false">1_Data_EDA!J3254</f>
        <v>3</v>
      </c>
      <c r="E3253" s="7" t="n">
        <f aca="false">1_Data_EDA!K3254</f>
        <v>149.9400024</v>
      </c>
      <c r="F3253" s="7" t="n">
        <f aca="false">1_Data_EDA!L3254</f>
        <v>10.5</v>
      </c>
      <c r="G3253" s="8" t="n">
        <f aca="false">1_Data_EDA!M3254</f>
        <v>0.07</v>
      </c>
      <c r="H3253" s="6" t="n">
        <f aca="false">IF(1_Data_EDA!B3254="First Class",1,0)</f>
        <v>0</v>
      </c>
      <c r="I3253" s="6" t="n">
        <f aca="false">IF(1_Data_EDA!B3254="Second Class",1,0)</f>
        <v>0</v>
      </c>
      <c r="J3253" s="6" t="n">
        <f aca="false">IF(1_Data_EDA!B3254="Same Day",1,0)</f>
        <v>0</v>
      </c>
      <c r="K3253" s="6" t="n">
        <f aca="false">IF(1_Data_EDA!C3254="Corporate",1,0)</f>
        <v>0</v>
      </c>
      <c r="L3253" s="6" t="n">
        <f aca="false">IF(1_Data_EDA!C3254="Home Office",1,0)</f>
        <v>0</v>
      </c>
      <c r="M3253" s="6" t="n">
        <f aca="false">IF(1_Data_EDA!D3254="Europe",1,0)</f>
        <v>0</v>
      </c>
      <c r="N3253" s="6" t="n">
        <f aca="false">IF(1_Data_EDA!D3254="LATAM",1,0)</f>
        <v>1</v>
      </c>
      <c r="O3253" s="6" t="n">
        <f aca="false">IF(1_Data_EDA!D3254="Pacific Asia",1,0)</f>
        <v>0</v>
      </c>
      <c r="P3253" s="6" t="n">
        <f aca="false">IF(1_Data_EDA!D3254="USCA",1,0)</f>
        <v>0</v>
      </c>
      <c r="Q3253" s="6" t="n">
        <f aca="false">IF(C3253&gt;MEDIAN(C$5:C$8004),1,0)</f>
        <v>0</v>
      </c>
      <c r="R3253" s="6" t="n">
        <f aca="false">IF(D3253&gt;2,1,0)</f>
        <v>1</v>
      </c>
    </row>
    <row r="3254" customFormat="false" ht="15" hidden="false" customHeight="true" outlineLevel="0" collapsed="false">
      <c r="A3254" s="6" t="n">
        <f aca="false">1_Data_EDA!O3255</f>
        <v>0</v>
      </c>
      <c r="B3254" s="6" t="n">
        <f aca="false">1_Data_EDA!H3255</f>
        <v>4</v>
      </c>
      <c r="C3254" s="7" t="n">
        <f aca="false">1_Data_EDA!I3255</f>
        <v>39.99000168</v>
      </c>
      <c r="D3254" s="6" t="n">
        <f aca="false">1_Data_EDA!J3255</f>
        <v>2</v>
      </c>
      <c r="E3254" s="7" t="n">
        <f aca="false">1_Data_EDA!K3255</f>
        <v>79.98000336</v>
      </c>
      <c r="F3254" s="7" t="n">
        <f aca="false">1_Data_EDA!L3255</f>
        <v>5.599999905</v>
      </c>
      <c r="G3254" s="8" t="n">
        <f aca="false">1_Data_EDA!M3255</f>
        <v>0.07</v>
      </c>
      <c r="H3254" s="6" t="n">
        <f aca="false">IF(1_Data_EDA!B3255="First Class",1,0)</f>
        <v>0</v>
      </c>
      <c r="I3254" s="6" t="n">
        <f aca="false">IF(1_Data_EDA!B3255="Second Class",1,0)</f>
        <v>0</v>
      </c>
      <c r="J3254" s="6" t="n">
        <f aca="false">IF(1_Data_EDA!B3255="Same Day",1,0)</f>
        <v>0</v>
      </c>
      <c r="K3254" s="6" t="n">
        <f aca="false">IF(1_Data_EDA!C3255="Corporate",1,0)</f>
        <v>0</v>
      </c>
      <c r="L3254" s="6" t="n">
        <f aca="false">IF(1_Data_EDA!C3255="Home Office",1,0)</f>
        <v>0</v>
      </c>
      <c r="M3254" s="6" t="n">
        <f aca="false">IF(1_Data_EDA!D3255="Europe",1,0)</f>
        <v>0</v>
      </c>
      <c r="N3254" s="6" t="n">
        <f aca="false">IF(1_Data_EDA!D3255="LATAM",1,0)</f>
        <v>1</v>
      </c>
      <c r="O3254" s="6" t="n">
        <f aca="false">IF(1_Data_EDA!D3255="Pacific Asia",1,0)</f>
        <v>0</v>
      </c>
      <c r="P3254" s="6" t="n">
        <f aca="false">IF(1_Data_EDA!D3255="USCA",1,0)</f>
        <v>0</v>
      </c>
      <c r="Q3254" s="6" t="n">
        <f aca="false">IF(C3254&gt;MEDIAN(C$5:C$8004),1,0)</f>
        <v>0</v>
      </c>
      <c r="R3254" s="6" t="n">
        <f aca="false">IF(D3254&gt;2,1,0)</f>
        <v>0</v>
      </c>
    </row>
    <row r="3255" customFormat="false" ht="15" hidden="false" customHeight="true" outlineLevel="0" collapsed="false">
      <c r="A3255" s="6" t="n">
        <f aca="false">1_Data_EDA!O3256</f>
        <v>0</v>
      </c>
      <c r="B3255" s="6" t="n">
        <f aca="false">1_Data_EDA!H3256</f>
        <v>4</v>
      </c>
      <c r="C3255" s="7" t="n">
        <f aca="false">1_Data_EDA!I3256</f>
        <v>34.99000168</v>
      </c>
      <c r="D3255" s="6" t="n">
        <f aca="false">1_Data_EDA!J3256</f>
        <v>1</v>
      </c>
      <c r="E3255" s="7" t="n">
        <f aca="false">1_Data_EDA!K3256</f>
        <v>34.99000168</v>
      </c>
      <c r="F3255" s="7" t="n">
        <f aca="false">1_Data_EDA!L3256</f>
        <v>2.450000048</v>
      </c>
      <c r="G3255" s="8" t="n">
        <f aca="false">1_Data_EDA!M3256</f>
        <v>0.07</v>
      </c>
      <c r="H3255" s="6" t="n">
        <f aca="false">IF(1_Data_EDA!B3256="First Class",1,0)</f>
        <v>0</v>
      </c>
      <c r="I3255" s="6" t="n">
        <f aca="false">IF(1_Data_EDA!B3256="Second Class",1,0)</f>
        <v>0</v>
      </c>
      <c r="J3255" s="6" t="n">
        <f aca="false">IF(1_Data_EDA!B3256="Same Day",1,0)</f>
        <v>0</v>
      </c>
      <c r="K3255" s="6" t="n">
        <f aca="false">IF(1_Data_EDA!C3256="Corporate",1,0)</f>
        <v>1</v>
      </c>
      <c r="L3255" s="6" t="n">
        <f aca="false">IF(1_Data_EDA!C3256="Home Office",1,0)</f>
        <v>0</v>
      </c>
      <c r="M3255" s="6" t="n">
        <f aca="false">IF(1_Data_EDA!D3256="Europe",1,0)</f>
        <v>0</v>
      </c>
      <c r="N3255" s="6" t="n">
        <f aca="false">IF(1_Data_EDA!D3256="LATAM",1,0)</f>
        <v>0</v>
      </c>
      <c r="O3255" s="6" t="n">
        <f aca="false">IF(1_Data_EDA!D3256="Pacific Asia",1,0)</f>
        <v>1</v>
      </c>
      <c r="P3255" s="6" t="n">
        <f aca="false">IF(1_Data_EDA!D3256="USCA",1,0)</f>
        <v>0</v>
      </c>
      <c r="Q3255" s="6" t="n">
        <f aca="false">IF(C3255&gt;MEDIAN(C$5:C$8004),1,0)</f>
        <v>0</v>
      </c>
      <c r="R3255" s="6" t="n">
        <f aca="false">IF(D3255&gt;2,1,0)</f>
        <v>0</v>
      </c>
    </row>
    <row r="3256" customFormat="false" ht="15" hidden="false" customHeight="true" outlineLevel="0" collapsed="false">
      <c r="A3256" s="6" t="n">
        <f aca="false">1_Data_EDA!O3257</f>
        <v>0</v>
      </c>
      <c r="B3256" s="6" t="n">
        <f aca="false">1_Data_EDA!H3257</f>
        <v>4</v>
      </c>
      <c r="C3256" s="7" t="n">
        <f aca="false">1_Data_EDA!I3257</f>
        <v>399.980011</v>
      </c>
      <c r="D3256" s="6" t="n">
        <f aca="false">1_Data_EDA!J3257</f>
        <v>1</v>
      </c>
      <c r="E3256" s="7" t="n">
        <f aca="false">1_Data_EDA!K3257</f>
        <v>399.980011</v>
      </c>
      <c r="F3256" s="7" t="n">
        <f aca="false">1_Data_EDA!L3257</f>
        <v>4</v>
      </c>
      <c r="G3256" s="8" t="n">
        <f aca="false">1_Data_EDA!M3257</f>
        <v>0.01</v>
      </c>
      <c r="H3256" s="6" t="n">
        <f aca="false">IF(1_Data_EDA!B3257="First Class",1,0)</f>
        <v>0</v>
      </c>
      <c r="I3256" s="6" t="n">
        <f aca="false">IF(1_Data_EDA!B3257="Second Class",1,0)</f>
        <v>0</v>
      </c>
      <c r="J3256" s="6" t="n">
        <f aca="false">IF(1_Data_EDA!B3257="Same Day",1,0)</f>
        <v>0</v>
      </c>
      <c r="K3256" s="6" t="n">
        <f aca="false">IF(1_Data_EDA!C3257="Corporate",1,0)</f>
        <v>0</v>
      </c>
      <c r="L3256" s="6" t="n">
        <f aca="false">IF(1_Data_EDA!C3257="Home Office",1,0)</f>
        <v>0</v>
      </c>
      <c r="M3256" s="6" t="n">
        <f aca="false">IF(1_Data_EDA!D3257="Europe",1,0)</f>
        <v>0</v>
      </c>
      <c r="N3256" s="6" t="n">
        <f aca="false">IF(1_Data_EDA!D3257="LATAM",1,0)</f>
        <v>1</v>
      </c>
      <c r="O3256" s="6" t="n">
        <f aca="false">IF(1_Data_EDA!D3257="Pacific Asia",1,0)</f>
        <v>0</v>
      </c>
      <c r="P3256" s="6" t="n">
        <f aca="false">IF(1_Data_EDA!D3257="USCA",1,0)</f>
        <v>0</v>
      </c>
      <c r="Q3256" s="6" t="n">
        <f aca="false">IF(C3256&gt;MEDIAN(C$5:C$8004),1,0)</f>
        <v>1</v>
      </c>
      <c r="R3256" s="6" t="n">
        <f aca="false">IF(D3256&gt;2,1,0)</f>
        <v>0</v>
      </c>
    </row>
    <row r="3257" customFormat="false" ht="15" hidden="false" customHeight="true" outlineLevel="0" collapsed="false">
      <c r="A3257" s="6" t="n">
        <f aca="false">1_Data_EDA!O3258</f>
        <v>0</v>
      </c>
      <c r="B3257" s="6" t="n">
        <f aca="false">1_Data_EDA!H3258</f>
        <v>4</v>
      </c>
      <c r="C3257" s="7" t="n">
        <f aca="false">1_Data_EDA!I3258</f>
        <v>199.9900055</v>
      </c>
      <c r="D3257" s="6" t="n">
        <f aca="false">1_Data_EDA!J3258</f>
        <v>1</v>
      </c>
      <c r="E3257" s="7" t="n">
        <f aca="false">1_Data_EDA!K3258</f>
        <v>199.9900055</v>
      </c>
      <c r="F3257" s="7" t="n">
        <f aca="false">1_Data_EDA!L3258</f>
        <v>26</v>
      </c>
      <c r="G3257" s="8" t="n">
        <f aca="false">1_Data_EDA!M3258</f>
        <v>0.129999995</v>
      </c>
      <c r="H3257" s="6" t="n">
        <f aca="false">IF(1_Data_EDA!B3258="First Class",1,0)</f>
        <v>0</v>
      </c>
      <c r="I3257" s="6" t="n">
        <f aca="false">IF(1_Data_EDA!B3258="Second Class",1,0)</f>
        <v>0</v>
      </c>
      <c r="J3257" s="6" t="n">
        <f aca="false">IF(1_Data_EDA!B3258="Same Day",1,0)</f>
        <v>0</v>
      </c>
      <c r="K3257" s="6" t="n">
        <f aca="false">IF(1_Data_EDA!C3258="Corporate",1,0)</f>
        <v>1</v>
      </c>
      <c r="L3257" s="6" t="n">
        <f aca="false">IF(1_Data_EDA!C3258="Home Office",1,0)</f>
        <v>0</v>
      </c>
      <c r="M3257" s="6" t="n">
        <f aca="false">IF(1_Data_EDA!D3258="Europe",1,0)</f>
        <v>0</v>
      </c>
      <c r="N3257" s="6" t="n">
        <f aca="false">IF(1_Data_EDA!D3258="LATAM",1,0)</f>
        <v>0</v>
      </c>
      <c r="O3257" s="6" t="n">
        <f aca="false">IF(1_Data_EDA!D3258="Pacific Asia",1,0)</f>
        <v>1</v>
      </c>
      <c r="P3257" s="6" t="n">
        <f aca="false">IF(1_Data_EDA!D3258="USCA",1,0)</f>
        <v>0</v>
      </c>
      <c r="Q3257" s="6" t="n">
        <f aca="false">IF(C3257&gt;MEDIAN(C$5:C$8004),1,0)</f>
        <v>1</v>
      </c>
      <c r="R3257" s="6" t="n">
        <f aca="false">IF(D3257&gt;2,1,0)</f>
        <v>0</v>
      </c>
    </row>
    <row r="3258" customFormat="false" ht="15" hidden="false" customHeight="true" outlineLevel="0" collapsed="false">
      <c r="A3258" s="6" t="n">
        <f aca="false">1_Data_EDA!O3259</f>
        <v>0</v>
      </c>
      <c r="B3258" s="6" t="n">
        <f aca="false">1_Data_EDA!H3259</f>
        <v>4</v>
      </c>
      <c r="C3258" s="7" t="n">
        <f aca="false">1_Data_EDA!I3259</f>
        <v>399.980011</v>
      </c>
      <c r="D3258" s="6" t="n">
        <f aca="false">1_Data_EDA!J3259</f>
        <v>1</v>
      </c>
      <c r="E3258" s="7" t="n">
        <f aca="false">1_Data_EDA!K3259</f>
        <v>399.980011</v>
      </c>
      <c r="F3258" s="7" t="n">
        <f aca="false">1_Data_EDA!L3259</f>
        <v>72</v>
      </c>
      <c r="G3258" s="8" t="n">
        <f aca="false">1_Data_EDA!M3259</f>
        <v>0.180000007</v>
      </c>
      <c r="H3258" s="6" t="n">
        <f aca="false">IF(1_Data_EDA!B3259="First Class",1,0)</f>
        <v>0</v>
      </c>
      <c r="I3258" s="6" t="n">
        <f aca="false">IF(1_Data_EDA!B3259="Second Class",1,0)</f>
        <v>0</v>
      </c>
      <c r="J3258" s="6" t="n">
        <f aca="false">IF(1_Data_EDA!B3259="Same Day",1,0)</f>
        <v>0</v>
      </c>
      <c r="K3258" s="6" t="n">
        <f aca="false">IF(1_Data_EDA!C3259="Corporate",1,0)</f>
        <v>0</v>
      </c>
      <c r="L3258" s="6" t="n">
        <f aca="false">IF(1_Data_EDA!C3259="Home Office",1,0)</f>
        <v>0</v>
      </c>
      <c r="M3258" s="6" t="n">
        <f aca="false">IF(1_Data_EDA!D3259="Europe",1,0)</f>
        <v>0</v>
      </c>
      <c r="N3258" s="6" t="n">
        <f aca="false">IF(1_Data_EDA!D3259="LATAM",1,0)</f>
        <v>0</v>
      </c>
      <c r="O3258" s="6" t="n">
        <f aca="false">IF(1_Data_EDA!D3259="Pacific Asia",1,0)</f>
        <v>1</v>
      </c>
      <c r="P3258" s="6" t="n">
        <f aca="false">IF(1_Data_EDA!D3259="USCA",1,0)</f>
        <v>0</v>
      </c>
      <c r="Q3258" s="6" t="n">
        <f aca="false">IF(C3258&gt;MEDIAN(C$5:C$8004),1,0)</f>
        <v>1</v>
      </c>
      <c r="R3258" s="6" t="n">
        <f aca="false">IF(D3258&gt;2,1,0)</f>
        <v>0</v>
      </c>
    </row>
    <row r="3259" customFormat="false" ht="15" hidden="false" customHeight="true" outlineLevel="0" collapsed="false">
      <c r="A3259" s="6" t="n">
        <f aca="false">1_Data_EDA!O3260</f>
        <v>0</v>
      </c>
      <c r="B3259" s="6" t="n">
        <f aca="false">1_Data_EDA!H3260</f>
        <v>4</v>
      </c>
      <c r="C3259" s="7" t="n">
        <f aca="false">1_Data_EDA!I3260</f>
        <v>59.99000168</v>
      </c>
      <c r="D3259" s="6" t="n">
        <f aca="false">1_Data_EDA!J3260</f>
        <v>2</v>
      </c>
      <c r="E3259" s="7" t="n">
        <f aca="false">1_Data_EDA!K3260</f>
        <v>119.9800034</v>
      </c>
      <c r="F3259" s="7" t="n">
        <f aca="false">1_Data_EDA!L3260</f>
        <v>14.39999962</v>
      </c>
      <c r="G3259" s="8" t="n">
        <f aca="false">1_Data_EDA!M3260</f>
        <v>0.119999997</v>
      </c>
      <c r="H3259" s="6" t="n">
        <f aca="false">IF(1_Data_EDA!B3260="First Class",1,0)</f>
        <v>0</v>
      </c>
      <c r="I3259" s="6" t="n">
        <f aca="false">IF(1_Data_EDA!B3260="Second Class",1,0)</f>
        <v>0</v>
      </c>
      <c r="J3259" s="6" t="n">
        <f aca="false">IF(1_Data_EDA!B3260="Same Day",1,0)</f>
        <v>0</v>
      </c>
      <c r="K3259" s="6" t="n">
        <f aca="false">IF(1_Data_EDA!C3260="Corporate",1,0)</f>
        <v>0</v>
      </c>
      <c r="L3259" s="6" t="n">
        <f aca="false">IF(1_Data_EDA!C3260="Home Office",1,0)</f>
        <v>0</v>
      </c>
      <c r="M3259" s="6" t="n">
        <f aca="false">IF(1_Data_EDA!D3260="Europe",1,0)</f>
        <v>0</v>
      </c>
      <c r="N3259" s="6" t="n">
        <f aca="false">IF(1_Data_EDA!D3260="LATAM",1,0)</f>
        <v>1</v>
      </c>
      <c r="O3259" s="6" t="n">
        <f aca="false">IF(1_Data_EDA!D3260="Pacific Asia",1,0)</f>
        <v>0</v>
      </c>
      <c r="P3259" s="6" t="n">
        <f aca="false">IF(1_Data_EDA!D3260="USCA",1,0)</f>
        <v>0</v>
      </c>
      <c r="Q3259" s="6" t="n">
        <f aca="false">IF(C3259&gt;MEDIAN(C$5:C$8004),1,0)</f>
        <v>0</v>
      </c>
      <c r="R3259" s="6" t="n">
        <f aca="false">IF(D3259&gt;2,1,0)</f>
        <v>0</v>
      </c>
    </row>
    <row r="3260" customFormat="false" ht="15" hidden="false" customHeight="true" outlineLevel="0" collapsed="false">
      <c r="A3260" s="6" t="n">
        <f aca="false">1_Data_EDA!O3261</f>
        <v>0</v>
      </c>
      <c r="B3260" s="6" t="n">
        <f aca="false">1_Data_EDA!H3261</f>
        <v>4</v>
      </c>
      <c r="C3260" s="7" t="n">
        <f aca="false">1_Data_EDA!I3261</f>
        <v>50</v>
      </c>
      <c r="D3260" s="6" t="n">
        <f aca="false">1_Data_EDA!J3261</f>
        <v>5</v>
      </c>
      <c r="E3260" s="7" t="n">
        <f aca="false">1_Data_EDA!K3261</f>
        <v>250</v>
      </c>
      <c r="F3260" s="7" t="n">
        <f aca="false">1_Data_EDA!L3261</f>
        <v>0</v>
      </c>
      <c r="G3260" s="8" t="n">
        <f aca="false">1_Data_EDA!M3261</f>
        <v>0</v>
      </c>
      <c r="H3260" s="6" t="n">
        <f aca="false">IF(1_Data_EDA!B3261="First Class",1,0)</f>
        <v>0</v>
      </c>
      <c r="I3260" s="6" t="n">
        <f aca="false">IF(1_Data_EDA!B3261="Second Class",1,0)</f>
        <v>0</v>
      </c>
      <c r="J3260" s="6" t="n">
        <f aca="false">IF(1_Data_EDA!B3261="Same Day",1,0)</f>
        <v>0</v>
      </c>
      <c r="K3260" s="6" t="n">
        <f aca="false">IF(1_Data_EDA!C3261="Corporate",1,0)</f>
        <v>0</v>
      </c>
      <c r="L3260" s="6" t="n">
        <f aca="false">IF(1_Data_EDA!C3261="Home Office",1,0)</f>
        <v>0</v>
      </c>
      <c r="M3260" s="6" t="n">
        <f aca="false">IF(1_Data_EDA!D3261="Europe",1,0)</f>
        <v>1</v>
      </c>
      <c r="N3260" s="6" t="n">
        <f aca="false">IF(1_Data_EDA!D3261="LATAM",1,0)</f>
        <v>0</v>
      </c>
      <c r="O3260" s="6" t="n">
        <f aca="false">IF(1_Data_EDA!D3261="Pacific Asia",1,0)</f>
        <v>0</v>
      </c>
      <c r="P3260" s="6" t="n">
        <f aca="false">IF(1_Data_EDA!D3261="USCA",1,0)</f>
        <v>0</v>
      </c>
      <c r="Q3260" s="6" t="n">
        <f aca="false">IF(C3260&gt;MEDIAN(C$5:C$8004),1,0)</f>
        <v>0</v>
      </c>
      <c r="R3260" s="6" t="n">
        <f aca="false">IF(D3260&gt;2,1,0)</f>
        <v>1</v>
      </c>
    </row>
    <row r="3261" customFormat="false" ht="15" hidden="false" customHeight="true" outlineLevel="0" collapsed="false">
      <c r="A3261" s="6" t="n">
        <f aca="false">1_Data_EDA!O3262</f>
        <v>1</v>
      </c>
      <c r="B3261" s="6" t="n">
        <f aca="false">1_Data_EDA!H3262</f>
        <v>1</v>
      </c>
      <c r="C3261" s="7" t="n">
        <f aca="false">1_Data_EDA!I3262</f>
        <v>59.99000168</v>
      </c>
      <c r="D3261" s="6" t="n">
        <f aca="false">1_Data_EDA!J3262</f>
        <v>1</v>
      </c>
      <c r="E3261" s="7" t="n">
        <f aca="false">1_Data_EDA!K3262</f>
        <v>59.99000168</v>
      </c>
      <c r="F3261" s="7" t="n">
        <f aca="false">1_Data_EDA!L3262</f>
        <v>9.600000381</v>
      </c>
      <c r="G3261" s="8" t="n">
        <f aca="false">1_Data_EDA!M3262</f>
        <v>0.159999996</v>
      </c>
      <c r="H3261" s="6" t="n">
        <f aca="false">IF(1_Data_EDA!B3262="First Class",1,0)</f>
        <v>1</v>
      </c>
      <c r="I3261" s="6" t="n">
        <f aca="false">IF(1_Data_EDA!B3262="Second Class",1,0)</f>
        <v>0</v>
      </c>
      <c r="J3261" s="6" t="n">
        <f aca="false">IF(1_Data_EDA!B3262="Same Day",1,0)</f>
        <v>0</v>
      </c>
      <c r="K3261" s="6" t="n">
        <f aca="false">IF(1_Data_EDA!C3262="Corporate",1,0)</f>
        <v>0</v>
      </c>
      <c r="L3261" s="6" t="n">
        <f aca="false">IF(1_Data_EDA!C3262="Home Office",1,0)</f>
        <v>0</v>
      </c>
      <c r="M3261" s="6" t="n">
        <f aca="false">IF(1_Data_EDA!D3262="Europe",1,0)</f>
        <v>0</v>
      </c>
      <c r="N3261" s="6" t="n">
        <f aca="false">IF(1_Data_EDA!D3262="LATAM",1,0)</f>
        <v>0</v>
      </c>
      <c r="O3261" s="6" t="n">
        <f aca="false">IF(1_Data_EDA!D3262="Pacific Asia",1,0)</f>
        <v>0</v>
      </c>
      <c r="P3261" s="6" t="n">
        <f aca="false">IF(1_Data_EDA!D3262="USCA",1,0)</f>
        <v>0</v>
      </c>
      <c r="Q3261" s="6" t="n">
        <f aca="false">IF(C3261&gt;MEDIAN(C$5:C$8004),1,0)</f>
        <v>0</v>
      </c>
      <c r="R3261" s="6" t="n">
        <f aca="false">IF(D3261&gt;2,1,0)</f>
        <v>0</v>
      </c>
    </row>
    <row r="3262" customFormat="false" ht="15" hidden="false" customHeight="true" outlineLevel="0" collapsed="false">
      <c r="A3262" s="6" t="n">
        <f aca="false">1_Data_EDA!O3263</f>
        <v>0</v>
      </c>
      <c r="B3262" s="6" t="n">
        <f aca="false">1_Data_EDA!H3263</f>
        <v>4</v>
      </c>
      <c r="C3262" s="7" t="n">
        <f aca="false">1_Data_EDA!I3263</f>
        <v>59.99000168</v>
      </c>
      <c r="D3262" s="6" t="n">
        <f aca="false">1_Data_EDA!J3263</f>
        <v>4</v>
      </c>
      <c r="E3262" s="7" t="n">
        <f aca="false">1_Data_EDA!K3263</f>
        <v>239.9600067</v>
      </c>
      <c r="F3262" s="7" t="n">
        <f aca="false">1_Data_EDA!L3263</f>
        <v>24</v>
      </c>
      <c r="G3262" s="8" t="n">
        <f aca="false">1_Data_EDA!M3263</f>
        <v>0.100000001</v>
      </c>
      <c r="H3262" s="6" t="n">
        <f aca="false">IF(1_Data_EDA!B3263="First Class",1,0)</f>
        <v>0</v>
      </c>
      <c r="I3262" s="6" t="n">
        <f aca="false">IF(1_Data_EDA!B3263="Second Class",1,0)</f>
        <v>0</v>
      </c>
      <c r="J3262" s="6" t="n">
        <f aca="false">IF(1_Data_EDA!B3263="Same Day",1,0)</f>
        <v>0</v>
      </c>
      <c r="K3262" s="6" t="n">
        <f aca="false">IF(1_Data_EDA!C3263="Corporate",1,0)</f>
        <v>0</v>
      </c>
      <c r="L3262" s="6" t="n">
        <f aca="false">IF(1_Data_EDA!C3263="Home Office",1,0)</f>
        <v>1</v>
      </c>
      <c r="M3262" s="6" t="n">
        <f aca="false">IF(1_Data_EDA!D3263="Europe",1,0)</f>
        <v>0</v>
      </c>
      <c r="N3262" s="6" t="n">
        <f aca="false">IF(1_Data_EDA!D3263="LATAM",1,0)</f>
        <v>0</v>
      </c>
      <c r="O3262" s="6" t="n">
        <f aca="false">IF(1_Data_EDA!D3263="Pacific Asia",1,0)</f>
        <v>1</v>
      </c>
      <c r="P3262" s="6" t="n">
        <f aca="false">IF(1_Data_EDA!D3263="USCA",1,0)</f>
        <v>0</v>
      </c>
      <c r="Q3262" s="6" t="n">
        <f aca="false">IF(C3262&gt;MEDIAN(C$5:C$8004),1,0)</f>
        <v>0</v>
      </c>
      <c r="R3262" s="6" t="n">
        <f aca="false">IF(D3262&gt;2,1,0)</f>
        <v>1</v>
      </c>
    </row>
    <row r="3263" customFormat="false" ht="15" hidden="false" customHeight="true" outlineLevel="0" collapsed="false">
      <c r="A3263" s="6" t="n">
        <f aca="false">1_Data_EDA!O3264</f>
        <v>1</v>
      </c>
      <c r="B3263" s="6" t="n">
        <f aca="false">1_Data_EDA!H3264</f>
        <v>4</v>
      </c>
      <c r="C3263" s="7" t="n">
        <f aca="false">1_Data_EDA!I3264</f>
        <v>532.5800171</v>
      </c>
      <c r="D3263" s="6" t="n">
        <f aca="false">1_Data_EDA!J3264</f>
        <v>1</v>
      </c>
      <c r="E3263" s="7" t="n">
        <f aca="false">1_Data_EDA!K3264</f>
        <v>532.5800171</v>
      </c>
      <c r="F3263" s="7" t="n">
        <f aca="false">1_Data_EDA!L3264</f>
        <v>63.90999985</v>
      </c>
      <c r="G3263" s="8" t="n">
        <f aca="false">1_Data_EDA!M3264</f>
        <v>0.119999997</v>
      </c>
      <c r="H3263" s="6" t="n">
        <f aca="false">IF(1_Data_EDA!B3264="First Class",1,0)</f>
        <v>0</v>
      </c>
      <c r="I3263" s="6" t="n">
        <f aca="false">IF(1_Data_EDA!B3264="Second Class",1,0)</f>
        <v>0</v>
      </c>
      <c r="J3263" s="6" t="n">
        <f aca="false">IF(1_Data_EDA!B3264="Same Day",1,0)</f>
        <v>0</v>
      </c>
      <c r="K3263" s="6" t="n">
        <f aca="false">IF(1_Data_EDA!C3264="Corporate",1,0)</f>
        <v>1</v>
      </c>
      <c r="L3263" s="6" t="n">
        <f aca="false">IF(1_Data_EDA!C3264="Home Office",1,0)</f>
        <v>0</v>
      </c>
      <c r="M3263" s="6" t="n">
        <f aca="false">IF(1_Data_EDA!D3264="Europe",1,0)</f>
        <v>0</v>
      </c>
      <c r="N3263" s="6" t="n">
        <f aca="false">IF(1_Data_EDA!D3264="LATAM",1,0)</f>
        <v>0</v>
      </c>
      <c r="O3263" s="6" t="n">
        <f aca="false">IF(1_Data_EDA!D3264="Pacific Asia",1,0)</f>
        <v>1</v>
      </c>
      <c r="P3263" s="6" t="n">
        <f aca="false">IF(1_Data_EDA!D3264="USCA",1,0)</f>
        <v>0</v>
      </c>
      <c r="Q3263" s="6" t="n">
        <f aca="false">IF(C3263&gt;MEDIAN(C$5:C$8004),1,0)</f>
        <v>1</v>
      </c>
      <c r="R3263" s="6" t="n">
        <f aca="false">IF(D3263&gt;2,1,0)</f>
        <v>0</v>
      </c>
    </row>
    <row r="3264" customFormat="false" ht="15" hidden="false" customHeight="true" outlineLevel="0" collapsed="false">
      <c r="A3264" s="6" t="n">
        <f aca="false">1_Data_EDA!O3265</f>
        <v>1</v>
      </c>
      <c r="B3264" s="6" t="n">
        <f aca="false">1_Data_EDA!H3265</f>
        <v>0</v>
      </c>
      <c r="C3264" s="7" t="n">
        <f aca="false">1_Data_EDA!I3265</f>
        <v>299.980011</v>
      </c>
      <c r="D3264" s="6" t="n">
        <f aca="false">1_Data_EDA!J3265</f>
        <v>1</v>
      </c>
      <c r="E3264" s="7" t="n">
        <f aca="false">1_Data_EDA!K3265</f>
        <v>299.980011</v>
      </c>
      <c r="F3264" s="7" t="n">
        <f aca="false">1_Data_EDA!L3265</f>
        <v>54</v>
      </c>
      <c r="G3264" s="8" t="n">
        <f aca="false">1_Data_EDA!M3265</f>
        <v>0.180000007</v>
      </c>
      <c r="H3264" s="6" t="n">
        <f aca="false">IF(1_Data_EDA!B3265="First Class",1,0)</f>
        <v>0</v>
      </c>
      <c r="I3264" s="6" t="n">
        <f aca="false">IF(1_Data_EDA!B3265="Second Class",1,0)</f>
        <v>0</v>
      </c>
      <c r="J3264" s="6" t="n">
        <f aca="false">IF(1_Data_EDA!B3265="Same Day",1,0)</f>
        <v>1</v>
      </c>
      <c r="K3264" s="6" t="n">
        <f aca="false">IF(1_Data_EDA!C3265="Corporate",1,0)</f>
        <v>0</v>
      </c>
      <c r="L3264" s="6" t="n">
        <f aca="false">IF(1_Data_EDA!C3265="Home Office",1,0)</f>
        <v>0</v>
      </c>
      <c r="M3264" s="6" t="n">
        <f aca="false">IF(1_Data_EDA!D3265="Europe",1,0)</f>
        <v>0</v>
      </c>
      <c r="N3264" s="6" t="n">
        <f aca="false">IF(1_Data_EDA!D3265="LATAM",1,0)</f>
        <v>0</v>
      </c>
      <c r="O3264" s="6" t="n">
        <f aca="false">IF(1_Data_EDA!D3265="Pacific Asia",1,0)</f>
        <v>0</v>
      </c>
      <c r="P3264" s="6" t="n">
        <f aca="false">IF(1_Data_EDA!D3265="USCA",1,0)</f>
        <v>0</v>
      </c>
      <c r="Q3264" s="6" t="n">
        <f aca="false">IF(C3264&gt;MEDIAN(C$5:C$8004),1,0)</f>
        <v>1</v>
      </c>
      <c r="R3264" s="6" t="n">
        <f aca="false">IF(D3264&gt;2,1,0)</f>
        <v>0</v>
      </c>
    </row>
    <row r="3265" customFormat="false" ht="15" hidden="false" customHeight="true" outlineLevel="0" collapsed="false">
      <c r="A3265" s="6" t="n">
        <f aca="false">1_Data_EDA!O3266</f>
        <v>1</v>
      </c>
      <c r="B3265" s="6" t="n">
        <f aca="false">1_Data_EDA!H3266</f>
        <v>2</v>
      </c>
      <c r="C3265" s="7" t="n">
        <f aca="false">1_Data_EDA!I3266</f>
        <v>129.9900055</v>
      </c>
      <c r="D3265" s="6" t="n">
        <f aca="false">1_Data_EDA!J3266</f>
        <v>1</v>
      </c>
      <c r="E3265" s="7" t="n">
        <f aca="false">1_Data_EDA!K3266</f>
        <v>129.9900055</v>
      </c>
      <c r="F3265" s="7" t="n">
        <f aca="false">1_Data_EDA!L3266</f>
        <v>5.199999809</v>
      </c>
      <c r="G3265" s="8" t="n">
        <f aca="false">1_Data_EDA!M3266</f>
        <v>0.039999999</v>
      </c>
      <c r="H3265" s="6" t="n">
        <f aca="false">IF(1_Data_EDA!B3266="First Class",1,0)</f>
        <v>0</v>
      </c>
      <c r="I3265" s="6" t="n">
        <f aca="false">IF(1_Data_EDA!B3266="Second Class",1,0)</f>
        <v>1</v>
      </c>
      <c r="J3265" s="6" t="n">
        <f aca="false">IF(1_Data_EDA!B3266="Same Day",1,0)</f>
        <v>0</v>
      </c>
      <c r="K3265" s="6" t="n">
        <f aca="false">IF(1_Data_EDA!C3266="Corporate",1,0)</f>
        <v>1</v>
      </c>
      <c r="L3265" s="6" t="n">
        <f aca="false">IF(1_Data_EDA!C3266="Home Office",1,0)</f>
        <v>0</v>
      </c>
      <c r="M3265" s="6" t="n">
        <f aca="false">IF(1_Data_EDA!D3266="Europe",1,0)</f>
        <v>0</v>
      </c>
      <c r="N3265" s="6" t="n">
        <f aca="false">IF(1_Data_EDA!D3266="LATAM",1,0)</f>
        <v>0</v>
      </c>
      <c r="O3265" s="6" t="n">
        <f aca="false">IF(1_Data_EDA!D3266="Pacific Asia",1,0)</f>
        <v>0</v>
      </c>
      <c r="P3265" s="6" t="n">
        <f aca="false">IF(1_Data_EDA!D3266="USCA",1,0)</f>
        <v>1</v>
      </c>
      <c r="Q3265" s="6" t="n">
        <f aca="false">IF(C3265&gt;MEDIAN(C$5:C$8004),1,0)</f>
        <v>1</v>
      </c>
      <c r="R3265" s="6" t="n">
        <f aca="false">IF(D3265&gt;2,1,0)</f>
        <v>0</v>
      </c>
    </row>
    <row r="3266" customFormat="false" ht="15" hidden="false" customHeight="true" outlineLevel="0" collapsed="false">
      <c r="A3266" s="6" t="n">
        <f aca="false">1_Data_EDA!O3267</f>
        <v>0</v>
      </c>
      <c r="B3266" s="6" t="n">
        <f aca="false">1_Data_EDA!H3267</f>
        <v>4</v>
      </c>
      <c r="C3266" s="7" t="n">
        <f aca="false">1_Data_EDA!I3267</f>
        <v>49.97999954</v>
      </c>
      <c r="D3266" s="6" t="n">
        <f aca="false">1_Data_EDA!J3267</f>
        <v>1</v>
      </c>
      <c r="E3266" s="7" t="n">
        <f aca="false">1_Data_EDA!K3267</f>
        <v>49.97999954</v>
      </c>
      <c r="F3266" s="7" t="n">
        <f aca="false">1_Data_EDA!L3267</f>
        <v>2</v>
      </c>
      <c r="G3266" s="8" t="n">
        <f aca="false">1_Data_EDA!M3267</f>
        <v>0.039999999</v>
      </c>
      <c r="H3266" s="6" t="n">
        <f aca="false">IF(1_Data_EDA!B3267="First Class",1,0)</f>
        <v>0</v>
      </c>
      <c r="I3266" s="6" t="n">
        <f aca="false">IF(1_Data_EDA!B3267="Second Class",1,0)</f>
        <v>0</v>
      </c>
      <c r="J3266" s="6" t="n">
        <f aca="false">IF(1_Data_EDA!B3267="Same Day",1,0)</f>
        <v>0</v>
      </c>
      <c r="K3266" s="6" t="n">
        <f aca="false">IF(1_Data_EDA!C3267="Corporate",1,0)</f>
        <v>1</v>
      </c>
      <c r="L3266" s="6" t="n">
        <f aca="false">IF(1_Data_EDA!C3267="Home Office",1,0)</f>
        <v>0</v>
      </c>
      <c r="M3266" s="6" t="n">
        <f aca="false">IF(1_Data_EDA!D3267="Europe",1,0)</f>
        <v>1</v>
      </c>
      <c r="N3266" s="6" t="n">
        <f aca="false">IF(1_Data_EDA!D3267="LATAM",1,0)</f>
        <v>0</v>
      </c>
      <c r="O3266" s="6" t="n">
        <f aca="false">IF(1_Data_EDA!D3267="Pacific Asia",1,0)</f>
        <v>0</v>
      </c>
      <c r="P3266" s="6" t="n">
        <f aca="false">IF(1_Data_EDA!D3267="USCA",1,0)</f>
        <v>0</v>
      </c>
      <c r="Q3266" s="6" t="n">
        <f aca="false">IF(C3266&gt;MEDIAN(C$5:C$8004),1,0)</f>
        <v>0</v>
      </c>
      <c r="R3266" s="6" t="n">
        <f aca="false">IF(D3266&gt;2,1,0)</f>
        <v>0</v>
      </c>
    </row>
    <row r="3267" customFormat="false" ht="15" hidden="false" customHeight="true" outlineLevel="0" collapsed="false">
      <c r="A3267" s="6" t="n">
        <f aca="false">1_Data_EDA!O3268</f>
        <v>1</v>
      </c>
      <c r="B3267" s="6" t="n">
        <f aca="false">1_Data_EDA!H3268</f>
        <v>0</v>
      </c>
      <c r="C3267" s="7" t="n">
        <f aca="false">1_Data_EDA!I3268</f>
        <v>50</v>
      </c>
      <c r="D3267" s="6" t="n">
        <f aca="false">1_Data_EDA!J3268</f>
        <v>3</v>
      </c>
      <c r="E3267" s="7" t="n">
        <f aca="false">1_Data_EDA!K3268</f>
        <v>150</v>
      </c>
      <c r="F3267" s="7" t="n">
        <f aca="false">1_Data_EDA!L3268</f>
        <v>15</v>
      </c>
      <c r="G3267" s="8" t="n">
        <f aca="false">1_Data_EDA!M3268</f>
        <v>0.100000001</v>
      </c>
      <c r="H3267" s="6" t="n">
        <f aca="false">IF(1_Data_EDA!B3268="First Class",1,0)</f>
        <v>0</v>
      </c>
      <c r="I3267" s="6" t="n">
        <f aca="false">IF(1_Data_EDA!B3268="Second Class",1,0)</f>
        <v>0</v>
      </c>
      <c r="J3267" s="6" t="n">
        <f aca="false">IF(1_Data_EDA!B3268="Same Day",1,0)</f>
        <v>1</v>
      </c>
      <c r="K3267" s="6" t="n">
        <f aca="false">IF(1_Data_EDA!C3268="Corporate",1,0)</f>
        <v>0</v>
      </c>
      <c r="L3267" s="6" t="n">
        <f aca="false">IF(1_Data_EDA!C3268="Home Office",1,0)</f>
        <v>0</v>
      </c>
      <c r="M3267" s="6" t="n">
        <f aca="false">IF(1_Data_EDA!D3268="Europe",1,0)</f>
        <v>0</v>
      </c>
      <c r="N3267" s="6" t="n">
        <f aca="false">IF(1_Data_EDA!D3268="LATAM",1,0)</f>
        <v>1</v>
      </c>
      <c r="O3267" s="6" t="n">
        <f aca="false">IF(1_Data_EDA!D3268="Pacific Asia",1,0)</f>
        <v>0</v>
      </c>
      <c r="P3267" s="6" t="n">
        <f aca="false">IF(1_Data_EDA!D3268="USCA",1,0)</f>
        <v>0</v>
      </c>
      <c r="Q3267" s="6" t="n">
        <f aca="false">IF(C3267&gt;MEDIAN(C$5:C$8004),1,0)</f>
        <v>0</v>
      </c>
      <c r="R3267" s="6" t="n">
        <f aca="false">IF(D3267&gt;2,1,0)</f>
        <v>1</v>
      </c>
    </row>
    <row r="3268" customFormat="false" ht="15" hidden="false" customHeight="true" outlineLevel="0" collapsed="false">
      <c r="A3268" s="6" t="n">
        <f aca="false">1_Data_EDA!O3269</f>
        <v>0</v>
      </c>
      <c r="B3268" s="6" t="n">
        <f aca="false">1_Data_EDA!H3269</f>
        <v>2</v>
      </c>
      <c r="C3268" s="7" t="n">
        <f aca="false">1_Data_EDA!I3269</f>
        <v>50</v>
      </c>
      <c r="D3268" s="6" t="n">
        <f aca="false">1_Data_EDA!J3269</f>
        <v>4</v>
      </c>
      <c r="E3268" s="7" t="n">
        <f aca="false">1_Data_EDA!K3269</f>
        <v>200</v>
      </c>
      <c r="F3268" s="7" t="n">
        <f aca="false">1_Data_EDA!L3269</f>
        <v>8</v>
      </c>
      <c r="G3268" s="8" t="n">
        <f aca="false">1_Data_EDA!M3269</f>
        <v>0.039999999</v>
      </c>
      <c r="H3268" s="6" t="n">
        <f aca="false">IF(1_Data_EDA!B3269="First Class",1,0)</f>
        <v>0</v>
      </c>
      <c r="I3268" s="6" t="n">
        <f aca="false">IF(1_Data_EDA!B3269="Second Class",1,0)</f>
        <v>1</v>
      </c>
      <c r="J3268" s="6" t="n">
        <f aca="false">IF(1_Data_EDA!B3269="Same Day",1,0)</f>
        <v>0</v>
      </c>
      <c r="K3268" s="6" t="n">
        <f aca="false">IF(1_Data_EDA!C3269="Corporate",1,0)</f>
        <v>0</v>
      </c>
      <c r="L3268" s="6" t="n">
        <f aca="false">IF(1_Data_EDA!C3269="Home Office",1,0)</f>
        <v>0</v>
      </c>
      <c r="M3268" s="6" t="n">
        <f aca="false">IF(1_Data_EDA!D3269="Europe",1,0)</f>
        <v>0</v>
      </c>
      <c r="N3268" s="6" t="n">
        <f aca="false">IF(1_Data_EDA!D3269="LATAM",1,0)</f>
        <v>1</v>
      </c>
      <c r="O3268" s="6" t="n">
        <f aca="false">IF(1_Data_EDA!D3269="Pacific Asia",1,0)</f>
        <v>0</v>
      </c>
      <c r="P3268" s="6" t="n">
        <f aca="false">IF(1_Data_EDA!D3269="USCA",1,0)</f>
        <v>0</v>
      </c>
      <c r="Q3268" s="6" t="n">
        <f aca="false">IF(C3268&gt;MEDIAN(C$5:C$8004),1,0)</f>
        <v>0</v>
      </c>
      <c r="R3268" s="6" t="n">
        <f aca="false">IF(D3268&gt;2,1,0)</f>
        <v>1</v>
      </c>
    </row>
    <row r="3269" customFormat="false" ht="15" hidden="false" customHeight="true" outlineLevel="0" collapsed="false">
      <c r="A3269" s="6" t="n">
        <f aca="false">1_Data_EDA!O3270</f>
        <v>0</v>
      </c>
      <c r="B3269" s="6" t="n">
        <f aca="false">1_Data_EDA!H3270</f>
        <v>4</v>
      </c>
      <c r="C3269" s="7" t="n">
        <f aca="false">1_Data_EDA!I3270</f>
        <v>299.980011</v>
      </c>
      <c r="D3269" s="6" t="n">
        <f aca="false">1_Data_EDA!J3270</f>
        <v>1</v>
      </c>
      <c r="E3269" s="7" t="n">
        <f aca="false">1_Data_EDA!K3270</f>
        <v>299.980011</v>
      </c>
      <c r="F3269" s="7" t="n">
        <f aca="false">1_Data_EDA!L3270</f>
        <v>27</v>
      </c>
      <c r="G3269" s="8" t="n">
        <f aca="false">1_Data_EDA!M3270</f>
        <v>0.090000004</v>
      </c>
      <c r="H3269" s="6" t="n">
        <f aca="false">IF(1_Data_EDA!B3270="First Class",1,0)</f>
        <v>0</v>
      </c>
      <c r="I3269" s="6" t="n">
        <f aca="false">IF(1_Data_EDA!B3270="Second Class",1,0)</f>
        <v>0</v>
      </c>
      <c r="J3269" s="6" t="n">
        <f aca="false">IF(1_Data_EDA!B3270="Same Day",1,0)</f>
        <v>0</v>
      </c>
      <c r="K3269" s="6" t="n">
        <f aca="false">IF(1_Data_EDA!C3270="Corporate",1,0)</f>
        <v>0</v>
      </c>
      <c r="L3269" s="6" t="n">
        <f aca="false">IF(1_Data_EDA!C3270="Home Office",1,0)</f>
        <v>0</v>
      </c>
      <c r="M3269" s="6" t="n">
        <f aca="false">IF(1_Data_EDA!D3270="Europe",1,0)</f>
        <v>0</v>
      </c>
      <c r="N3269" s="6" t="n">
        <f aca="false">IF(1_Data_EDA!D3270="LATAM",1,0)</f>
        <v>0</v>
      </c>
      <c r="O3269" s="6" t="n">
        <f aca="false">IF(1_Data_EDA!D3270="Pacific Asia",1,0)</f>
        <v>1</v>
      </c>
      <c r="P3269" s="6" t="n">
        <f aca="false">IF(1_Data_EDA!D3270="USCA",1,0)</f>
        <v>0</v>
      </c>
      <c r="Q3269" s="6" t="n">
        <f aca="false">IF(C3269&gt;MEDIAN(C$5:C$8004),1,0)</f>
        <v>1</v>
      </c>
      <c r="R3269" s="6" t="n">
        <f aca="false">IF(D3269&gt;2,1,0)</f>
        <v>0</v>
      </c>
    </row>
    <row r="3270" customFormat="false" ht="15" hidden="false" customHeight="true" outlineLevel="0" collapsed="false">
      <c r="A3270" s="6" t="n">
        <f aca="false">1_Data_EDA!O3271</f>
        <v>0</v>
      </c>
      <c r="B3270" s="6" t="n">
        <f aca="false">1_Data_EDA!H3271</f>
        <v>4</v>
      </c>
      <c r="C3270" s="7" t="n">
        <f aca="false">1_Data_EDA!I3271</f>
        <v>399.980011</v>
      </c>
      <c r="D3270" s="6" t="n">
        <f aca="false">1_Data_EDA!J3271</f>
        <v>1</v>
      </c>
      <c r="E3270" s="7" t="n">
        <f aca="false">1_Data_EDA!K3271</f>
        <v>399.980011</v>
      </c>
      <c r="F3270" s="7" t="n">
        <f aca="false">1_Data_EDA!L3271</f>
        <v>40</v>
      </c>
      <c r="G3270" s="8" t="n">
        <f aca="false">1_Data_EDA!M3271</f>
        <v>0.100000001</v>
      </c>
      <c r="H3270" s="6" t="n">
        <f aca="false">IF(1_Data_EDA!B3271="First Class",1,0)</f>
        <v>0</v>
      </c>
      <c r="I3270" s="6" t="n">
        <f aca="false">IF(1_Data_EDA!B3271="Second Class",1,0)</f>
        <v>0</v>
      </c>
      <c r="J3270" s="6" t="n">
        <f aca="false">IF(1_Data_EDA!B3271="Same Day",1,0)</f>
        <v>0</v>
      </c>
      <c r="K3270" s="6" t="n">
        <f aca="false">IF(1_Data_EDA!C3271="Corporate",1,0)</f>
        <v>0</v>
      </c>
      <c r="L3270" s="6" t="n">
        <f aca="false">IF(1_Data_EDA!C3271="Home Office",1,0)</f>
        <v>0</v>
      </c>
      <c r="M3270" s="6" t="n">
        <f aca="false">IF(1_Data_EDA!D3271="Europe",1,0)</f>
        <v>1</v>
      </c>
      <c r="N3270" s="6" t="n">
        <f aca="false">IF(1_Data_EDA!D3271="LATAM",1,0)</f>
        <v>0</v>
      </c>
      <c r="O3270" s="6" t="n">
        <f aca="false">IF(1_Data_EDA!D3271="Pacific Asia",1,0)</f>
        <v>0</v>
      </c>
      <c r="P3270" s="6" t="n">
        <f aca="false">IF(1_Data_EDA!D3271="USCA",1,0)</f>
        <v>0</v>
      </c>
      <c r="Q3270" s="6" t="n">
        <f aca="false">IF(C3270&gt;MEDIAN(C$5:C$8004),1,0)</f>
        <v>1</v>
      </c>
      <c r="R3270" s="6" t="n">
        <f aca="false">IF(D3270&gt;2,1,0)</f>
        <v>0</v>
      </c>
    </row>
    <row r="3271" customFormat="false" ht="15" hidden="false" customHeight="true" outlineLevel="0" collapsed="false">
      <c r="A3271" s="6" t="n">
        <f aca="false">1_Data_EDA!O3272</f>
        <v>1</v>
      </c>
      <c r="B3271" s="6" t="n">
        <f aca="false">1_Data_EDA!H3272</f>
        <v>2</v>
      </c>
      <c r="C3271" s="7" t="n">
        <f aca="false">1_Data_EDA!I3272</f>
        <v>59.99000168</v>
      </c>
      <c r="D3271" s="6" t="n">
        <f aca="false">1_Data_EDA!J3272</f>
        <v>5</v>
      </c>
      <c r="E3271" s="7" t="n">
        <f aca="false">1_Data_EDA!K3272</f>
        <v>299.9500122</v>
      </c>
      <c r="F3271" s="7" t="n">
        <f aca="false">1_Data_EDA!L3272</f>
        <v>74.98999786</v>
      </c>
      <c r="G3271" s="8" t="n">
        <f aca="false">1_Data_EDA!M3272</f>
        <v>0.25</v>
      </c>
      <c r="H3271" s="6" t="n">
        <f aca="false">IF(1_Data_EDA!B3272="First Class",1,0)</f>
        <v>0</v>
      </c>
      <c r="I3271" s="6" t="n">
        <f aca="false">IF(1_Data_EDA!B3272="Second Class",1,0)</f>
        <v>1</v>
      </c>
      <c r="J3271" s="6" t="n">
        <f aca="false">IF(1_Data_EDA!B3272="Same Day",1,0)</f>
        <v>0</v>
      </c>
      <c r="K3271" s="6" t="n">
        <f aca="false">IF(1_Data_EDA!C3272="Corporate",1,0)</f>
        <v>0</v>
      </c>
      <c r="L3271" s="6" t="n">
        <f aca="false">IF(1_Data_EDA!C3272="Home Office",1,0)</f>
        <v>0</v>
      </c>
      <c r="M3271" s="6" t="n">
        <f aca="false">IF(1_Data_EDA!D3272="Europe",1,0)</f>
        <v>0</v>
      </c>
      <c r="N3271" s="6" t="n">
        <f aca="false">IF(1_Data_EDA!D3272="LATAM",1,0)</f>
        <v>1</v>
      </c>
      <c r="O3271" s="6" t="n">
        <f aca="false">IF(1_Data_EDA!D3272="Pacific Asia",1,0)</f>
        <v>0</v>
      </c>
      <c r="P3271" s="6" t="n">
        <f aca="false">IF(1_Data_EDA!D3272="USCA",1,0)</f>
        <v>0</v>
      </c>
      <c r="Q3271" s="6" t="n">
        <f aca="false">IF(C3271&gt;MEDIAN(C$5:C$8004),1,0)</f>
        <v>0</v>
      </c>
      <c r="R3271" s="6" t="n">
        <f aca="false">IF(D3271&gt;2,1,0)</f>
        <v>1</v>
      </c>
    </row>
    <row r="3272" customFormat="false" ht="15" hidden="false" customHeight="true" outlineLevel="0" collapsed="false">
      <c r="A3272" s="6" t="n">
        <f aca="false">1_Data_EDA!O3273</f>
        <v>0</v>
      </c>
      <c r="B3272" s="6" t="n">
        <f aca="false">1_Data_EDA!H3273</f>
        <v>4</v>
      </c>
      <c r="C3272" s="7" t="n">
        <f aca="false">1_Data_EDA!I3273</f>
        <v>50</v>
      </c>
      <c r="D3272" s="6" t="n">
        <f aca="false">1_Data_EDA!J3273</f>
        <v>4</v>
      </c>
      <c r="E3272" s="7" t="n">
        <f aca="false">1_Data_EDA!K3273</f>
        <v>200</v>
      </c>
      <c r="F3272" s="7" t="n">
        <f aca="false">1_Data_EDA!L3273</f>
        <v>10</v>
      </c>
      <c r="G3272" s="8" t="n">
        <f aca="false">1_Data_EDA!M3273</f>
        <v>0.050000001</v>
      </c>
      <c r="H3272" s="6" t="n">
        <f aca="false">IF(1_Data_EDA!B3273="First Class",1,0)</f>
        <v>0</v>
      </c>
      <c r="I3272" s="6" t="n">
        <f aca="false">IF(1_Data_EDA!B3273="Second Class",1,0)</f>
        <v>0</v>
      </c>
      <c r="J3272" s="6" t="n">
        <f aca="false">IF(1_Data_EDA!B3273="Same Day",1,0)</f>
        <v>0</v>
      </c>
      <c r="K3272" s="6" t="n">
        <f aca="false">IF(1_Data_EDA!C3273="Corporate",1,0)</f>
        <v>0</v>
      </c>
      <c r="L3272" s="6" t="n">
        <f aca="false">IF(1_Data_EDA!C3273="Home Office",1,0)</f>
        <v>1</v>
      </c>
      <c r="M3272" s="6" t="n">
        <f aca="false">IF(1_Data_EDA!D3273="Europe",1,0)</f>
        <v>0</v>
      </c>
      <c r="N3272" s="6" t="n">
        <f aca="false">IF(1_Data_EDA!D3273="LATAM",1,0)</f>
        <v>0</v>
      </c>
      <c r="O3272" s="6" t="n">
        <f aca="false">IF(1_Data_EDA!D3273="Pacific Asia",1,0)</f>
        <v>1</v>
      </c>
      <c r="P3272" s="6" t="n">
        <f aca="false">IF(1_Data_EDA!D3273="USCA",1,0)</f>
        <v>0</v>
      </c>
      <c r="Q3272" s="6" t="n">
        <f aca="false">IF(C3272&gt;MEDIAN(C$5:C$8004),1,0)</f>
        <v>0</v>
      </c>
      <c r="R3272" s="6" t="n">
        <f aca="false">IF(D3272&gt;2,1,0)</f>
        <v>1</v>
      </c>
    </row>
    <row r="3273" customFormat="false" ht="15" hidden="false" customHeight="true" outlineLevel="0" collapsed="false">
      <c r="A3273" s="6" t="n">
        <f aca="false">1_Data_EDA!O3274</f>
        <v>1</v>
      </c>
      <c r="B3273" s="6" t="n">
        <f aca="false">1_Data_EDA!H3274</f>
        <v>4</v>
      </c>
      <c r="C3273" s="7" t="n">
        <f aca="false">1_Data_EDA!I3274</f>
        <v>99.98999786</v>
      </c>
      <c r="D3273" s="6" t="n">
        <f aca="false">1_Data_EDA!J3274</f>
        <v>2</v>
      </c>
      <c r="E3273" s="7" t="n">
        <f aca="false">1_Data_EDA!K3274</f>
        <v>199.9799957</v>
      </c>
      <c r="F3273" s="7" t="n">
        <f aca="false">1_Data_EDA!L3274</f>
        <v>32</v>
      </c>
      <c r="G3273" s="8" t="n">
        <f aca="false">1_Data_EDA!M3274</f>
        <v>0.159999996</v>
      </c>
      <c r="H3273" s="6" t="n">
        <f aca="false">IF(1_Data_EDA!B3274="First Class",1,0)</f>
        <v>0</v>
      </c>
      <c r="I3273" s="6" t="n">
        <f aca="false">IF(1_Data_EDA!B3274="Second Class",1,0)</f>
        <v>0</v>
      </c>
      <c r="J3273" s="6" t="n">
        <f aca="false">IF(1_Data_EDA!B3274="Same Day",1,0)</f>
        <v>0</v>
      </c>
      <c r="K3273" s="6" t="n">
        <f aca="false">IF(1_Data_EDA!C3274="Corporate",1,0)</f>
        <v>0</v>
      </c>
      <c r="L3273" s="6" t="n">
        <f aca="false">IF(1_Data_EDA!C3274="Home Office",1,0)</f>
        <v>0</v>
      </c>
      <c r="M3273" s="6" t="n">
        <f aca="false">IF(1_Data_EDA!D3274="Europe",1,0)</f>
        <v>0</v>
      </c>
      <c r="N3273" s="6" t="n">
        <f aca="false">IF(1_Data_EDA!D3274="LATAM",1,0)</f>
        <v>1</v>
      </c>
      <c r="O3273" s="6" t="n">
        <f aca="false">IF(1_Data_EDA!D3274="Pacific Asia",1,0)</f>
        <v>0</v>
      </c>
      <c r="P3273" s="6" t="n">
        <f aca="false">IF(1_Data_EDA!D3274="USCA",1,0)</f>
        <v>0</v>
      </c>
      <c r="Q3273" s="6" t="n">
        <f aca="false">IF(C3273&gt;MEDIAN(C$5:C$8004),1,0)</f>
        <v>1</v>
      </c>
      <c r="R3273" s="6" t="n">
        <f aca="false">IF(D3273&gt;2,1,0)</f>
        <v>0</v>
      </c>
    </row>
    <row r="3274" customFormat="false" ht="15" hidden="false" customHeight="true" outlineLevel="0" collapsed="false">
      <c r="A3274" s="6" t="n">
        <f aca="false">1_Data_EDA!O3275</f>
        <v>1</v>
      </c>
      <c r="B3274" s="6" t="n">
        <f aca="false">1_Data_EDA!H3275</f>
        <v>4</v>
      </c>
      <c r="C3274" s="7" t="n">
        <f aca="false">1_Data_EDA!I3275</f>
        <v>49.97999954</v>
      </c>
      <c r="D3274" s="6" t="n">
        <f aca="false">1_Data_EDA!J3275</f>
        <v>5</v>
      </c>
      <c r="E3274" s="7" t="n">
        <f aca="false">1_Data_EDA!K3275</f>
        <v>249.8999939</v>
      </c>
      <c r="F3274" s="7" t="n">
        <f aca="false">1_Data_EDA!L3275</f>
        <v>10</v>
      </c>
      <c r="G3274" s="8" t="n">
        <f aca="false">1_Data_EDA!M3275</f>
        <v>0.039999999</v>
      </c>
      <c r="H3274" s="6" t="n">
        <f aca="false">IF(1_Data_EDA!B3275="First Class",1,0)</f>
        <v>0</v>
      </c>
      <c r="I3274" s="6" t="n">
        <f aca="false">IF(1_Data_EDA!B3275="Second Class",1,0)</f>
        <v>0</v>
      </c>
      <c r="J3274" s="6" t="n">
        <f aca="false">IF(1_Data_EDA!B3275="Same Day",1,0)</f>
        <v>0</v>
      </c>
      <c r="K3274" s="6" t="n">
        <f aca="false">IF(1_Data_EDA!C3275="Corporate",1,0)</f>
        <v>1</v>
      </c>
      <c r="L3274" s="6" t="n">
        <f aca="false">IF(1_Data_EDA!C3275="Home Office",1,0)</f>
        <v>0</v>
      </c>
      <c r="M3274" s="6" t="n">
        <f aca="false">IF(1_Data_EDA!D3275="Europe",1,0)</f>
        <v>0</v>
      </c>
      <c r="N3274" s="6" t="n">
        <f aca="false">IF(1_Data_EDA!D3275="LATAM",1,0)</f>
        <v>1</v>
      </c>
      <c r="O3274" s="6" t="n">
        <f aca="false">IF(1_Data_EDA!D3275="Pacific Asia",1,0)</f>
        <v>0</v>
      </c>
      <c r="P3274" s="6" t="n">
        <f aca="false">IF(1_Data_EDA!D3275="USCA",1,0)</f>
        <v>0</v>
      </c>
      <c r="Q3274" s="6" t="n">
        <f aca="false">IF(C3274&gt;MEDIAN(C$5:C$8004),1,0)</f>
        <v>0</v>
      </c>
      <c r="R3274" s="6" t="n">
        <f aca="false">IF(D3274&gt;2,1,0)</f>
        <v>1</v>
      </c>
    </row>
    <row r="3275" customFormat="false" ht="15" hidden="false" customHeight="true" outlineLevel="0" collapsed="false">
      <c r="A3275" s="6" t="n">
        <f aca="false">1_Data_EDA!O3276</f>
        <v>0</v>
      </c>
      <c r="B3275" s="6" t="n">
        <f aca="false">1_Data_EDA!H3276</f>
        <v>4</v>
      </c>
      <c r="C3275" s="7" t="n">
        <f aca="false">1_Data_EDA!I3276</f>
        <v>25</v>
      </c>
      <c r="D3275" s="6" t="n">
        <f aca="false">1_Data_EDA!J3276</f>
        <v>3</v>
      </c>
      <c r="E3275" s="7" t="n">
        <f aca="false">1_Data_EDA!K3276</f>
        <v>75</v>
      </c>
      <c r="F3275" s="7" t="n">
        <f aca="false">1_Data_EDA!L3276</f>
        <v>12.75</v>
      </c>
      <c r="G3275" s="8" t="n">
        <f aca="false">1_Data_EDA!M3276</f>
        <v>0.170000002</v>
      </c>
      <c r="H3275" s="6" t="n">
        <f aca="false">IF(1_Data_EDA!B3276="First Class",1,0)</f>
        <v>0</v>
      </c>
      <c r="I3275" s="6" t="n">
        <f aca="false">IF(1_Data_EDA!B3276="Second Class",1,0)</f>
        <v>0</v>
      </c>
      <c r="J3275" s="6" t="n">
        <f aca="false">IF(1_Data_EDA!B3276="Same Day",1,0)</f>
        <v>0</v>
      </c>
      <c r="K3275" s="6" t="n">
        <f aca="false">IF(1_Data_EDA!C3276="Corporate",1,0)</f>
        <v>0</v>
      </c>
      <c r="L3275" s="6" t="n">
        <f aca="false">IF(1_Data_EDA!C3276="Home Office",1,0)</f>
        <v>0</v>
      </c>
      <c r="M3275" s="6" t="n">
        <f aca="false">IF(1_Data_EDA!D3276="Europe",1,0)</f>
        <v>0</v>
      </c>
      <c r="N3275" s="6" t="n">
        <f aca="false">IF(1_Data_EDA!D3276="LATAM",1,0)</f>
        <v>0</v>
      </c>
      <c r="O3275" s="6" t="n">
        <f aca="false">IF(1_Data_EDA!D3276="Pacific Asia",1,0)</f>
        <v>0</v>
      </c>
      <c r="P3275" s="6" t="n">
        <f aca="false">IF(1_Data_EDA!D3276="USCA",1,0)</f>
        <v>1</v>
      </c>
      <c r="Q3275" s="6" t="n">
        <f aca="false">IF(C3275&gt;MEDIAN(C$5:C$8004),1,0)</f>
        <v>0</v>
      </c>
      <c r="R3275" s="6" t="n">
        <f aca="false">IF(D3275&gt;2,1,0)</f>
        <v>1</v>
      </c>
    </row>
    <row r="3276" customFormat="false" ht="15" hidden="false" customHeight="true" outlineLevel="0" collapsed="false">
      <c r="A3276" s="6" t="n">
        <f aca="false">1_Data_EDA!O3277</f>
        <v>0</v>
      </c>
      <c r="B3276" s="6" t="n">
        <f aca="false">1_Data_EDA!H3277</f>
        <v>4</v>
      </c>
      <c r="C3276" s="7" t="n">
        <f aca="false">1_Data_EDA!I3277</f>
        <v>50</v>
      </c>
      <c r="D3276" s="6" t="n">
        <f aca="false">1_Data_EDA!J3277</f>
        <v>1</v>
      </c>
      <c r="E3276" s="7" t="n">
        <f aca="false">1_Data_EDA!K3277</f>
        <v>50</v>
      </c>
      <c r="F3276" s="7" t="n">
        <f aca="false">1_Data_EDA!L3277</f>
        <v>1.5</v>
      </c>
      <c r="G3276" s="8" t="n">
        <f aca="false">1_Data_EDA!M3277</f>
        <v>0.029999999</v>
      </c>
      <c r="H3276" s="6" t="n">
        <f aca="false">IF(1_Data_EDA!B3277="First Class",1,0)</f>
        <v>0</v>
      </c>
      <c r="I3276" s="6" t="n">
        <f aca="false">IF(1_Data_EDA!B3277="Second Class",1,0)</f>
        <v>0</v>
      </c>
      <c r="J3276" s="6" t="n">
        <f aca="false">IF(1_Data_EDA!B3277="Same Day",1,0)</f>
        <v>0</v>
      </c>
      <c r="K3276" s="6" t="n">
        <f aca="false">IF(1_Data_EDA!C3277="Corporate",1,0)</f>
        <v>0</v>
      </c>
      <c r="L3276" s="6" t="n">
        <f aca="false">IF(1_Data_EDA!C3277="Home Office",1,0)</f>
        <v>1</v>
      </c>
      <c r="M3276" s="6" t="n">
        <f aca="false">IF(1_Data_EDA!D3277="Europe",1,0)</f>
        <v>1</v>
      </c>
      <c r="N3276" s="6" t="n">
        <f aca="false">IF(1_Data_EDA!D3277="LATAM",1,0)</f>
        <v>0</v>
      </c>
      <c r="O3276" s="6" t="n">
        <f aca="false">IF(1_Data_EDA!D3277="Pacific Asia",1,0)</f>
        <v>0</v>
      </c>
      <c r="P3276" s="6" t="n">
        <f aca="false">IF(1_Data_EDA!D3277="USCA",1,0)</f>
        <v>0</v>
      </c>
      <c r="Q3276" s="6" t="n">
        <f aca="false">IF(C3276&gt;MEDIAN(C$5:C$8004),1,0)</f>
        <v>0</v>
      </c>
      <c r="R3276" s="6" t="n">
        <f aca="false">IF(D3276&gt;2,1,0)</f>
        <v>0</v>
      </c>
    </row>
    <row r="3277" customFormat="false" ht="15" hidden="false" customHeight="true" outlineLevel="0" collapsed="false">
      <c r="A3277" s="6" t="n">
        <f aca="false">1_Data_EDA!O3278</f>
        <v>1</v>
      </c>
      <c r="B3277" s="6" t="n">
        <f aca="false">1_Data_EDA!H3278</f>
        <v>1</v>
      </c>
      <c r="C3277" s="7" t="n">
        <f aca="false">1_Data_EDA!I3278</f>
        <v>59.99000168</v>
      </c>
      <c r="D3277" s="6" t="n">
        <f aca="false">1_Data_EDA!J3278</f>
        <v>1</v>
      </c>
      <c r="E3277" s="7" t="n">
        <f aca="false">1_Data_EDA!K3278</f>
        <v>59.99000168</v>
      </c>
      <c r="F3277" s="7" t="n">
        <f aca="false">1_Data_EDA!L3278</f>
        <v>0</v>
      </c>
      <c r="G3277" s="8" t="n">
        <f aca="false">1_Data_EDA!M3278</f>
        <v>0</v>
      </c>
      <c r="H3277" s="6" t="n">
        <f aca="false">IF(1_Data_EDA!B3278="First Class",1,0)</f>
        <v>1</v>
      </c>
      <c r="I3277" s="6" t="n">
        <f aca="false">IF(1_Data_EDA!B3278="Second Class",1,0)</f>
        <v>0</v>
      </c>
      <c r="J3277" s="6" t="n">
        <f aca="false">IF(1_Data_EDA!B3278="Same Day",1,0)</f>
        <v>0</v>
      </c>
      <c r="K3277" s="6" t="n">
        <f aca="false">IF(1_Data_EDA!C3278="Corporate",1,0)</f>
        <v>1</v>
      </c>
      <c r="L3277" s="6" t="n">
        <f aca="false">IF(1_Data_EDA!C3278="Home Office",1,0)</f>
        <v>0</v>
      </c>
      <c r="M3277" s="6" t="n">
        <f aca="false">IF(1_Data_EDA!D3278="Europe",1,0)</f>
        <v>0</v>
      </c>
      <c r="N3277" s="6" t="n">
        <f aca="false">IF(1_Data_EDA!D3278="LATAM",1,0)</f>
        <v>0</v>
      </c>
      <c r="O3277" s="6" t="n">
        <f aca="false">IF(1_Data_EDA!D3278="Pacific Asia",1,0)</f>
        <v>1</v>
      </c>
      <c r="P3277" s="6" t="n">
        <f aca="false">IF(1_Data_EDA!D3278="USCA",1,0)</f>
        <v>0</v>
      </c>
      <c r="Q3277" s="6" t="n">
        <f aca="false">IF(C3277&gt;MEDIAN(C$5:C$8004),1,0)</f>
        <v>0</v>
      </c>
      <c r="R3277" s="6" t="n">
        <f aca="false">IF(D3277&gt;2,1,0)</f>
        <v>0</v>
      </c>
    </row>
    <row r="3278" customFormat="false" ht="15" hidden="false" customHeight="true" outlineLevel="0" collapsed="false">
      <c r="A3278" s="6" t="n">
        <f aca="false">1_Data_EDA!O3279</f>
        <v>1</v>
      </c>
      <c r="B3278" s="6" t="n">
        <f aca="false">1_Data_EDA!H3279</f>
        <v>4</v>
      </c>
      <c r="C3278" s="7" t="n">
        <f aca="false">1_Data_EDA!I3279</f>
        <v>59.99000168</v>
      </c>
      <c r="D3278" s="6" t="n">
        <f aca="false">1_Data_EDA!J3279</f>
        <v>4</v>
      </c>
      <c r="E3278" s="7" t="n">
        <f aca="false">1_Data_EDA!K3279</f>
        <v>239.9600067</v>
      </c>
      <c r="F3278" s="7" t="n">
        <f aca="false">1_Data_EDA!L3279</f>
        <v>0</v>
      </c>
      <c r="G3278" s="8" t="n">
        <f aca="false">1_Data_EDA!M3279</f>
        <v>0</v>
      </c>
      <c r="H3278" s="6" t="n">
        <f aca="false">IF(1_Data_EDA!B3279="First Class",1,0)</f>
        <v>0</v>
      </c>
      <c r="I3278" s="6" t="n">
        <f aca="false">IF(1_Data_EDA!B3279="Second Class",1,0)</f>
        <v>0</v>
      </c>
      <c r="J3278" s="6" t="n">
        <f aca="false">IF(1_Data_EDA!B3279="Same Day",1,0)</f>
        <v>0</v>
      </c>
      <c r="K3278" s="6" t="n">
        <f aca="false">IF(1_Data_EDA!C3279="Corporate",1,0)</f>
        <v>1</v>
      </c>
      <c r="L3278" s="6" t="n">
        <f aca="false">IF(1_Data_EDA!C3279="Home Office",1,0)</f>
        <v>0</v>
      </c>
      <c r="M3278" s="6" t="n">
        <f aca="false">IF(1_Data_EDA!D3279="Europe",1,0)</f>
        <v>0</v>
      </c>
      <c r="N3278" s="6" t="n">
        <f aca="false">IF(1_Data_EDA!D3279="LATAM",1,0)</f>
        <v>1</v>
      </c>
      <c r="O3278" s="6" t="n">
        <f aca="false">IF(1_Data_EDA!D3279="Pacific Asia",1,0)</f>
        <v>0</v>
      </c>
      <c r="P3278" s="6" t="n">
        <f aca="false">IF(1_Data_EDA!D3279="USCA",1,0)</f>
        <v>0</v>
      </c>
      <c r="Q3278" s="6" t="n">
        <f aca="false">IF(C3278&gt;MEDIAN(C$5:C$8004),1,0)</f>
        <v>0</v>
      </c>
      <c r="R3278" s="6" t="n">
        <f aca="false">IF(D3278&gt;2,1,0)</f>
        <v>1</v>
      </c>
    </row>
    <row r="3279" customFormat="false" ht="15" hidden="false" customHeight="true" outlineLevel="0" collapsed="false">
      <c r="A3279" s="6" t="n">
        <f aca="false">1_Data_EDA!O3280</f>
        <v>1</v>
      </c>
      <c r="B3279" s="6" t="n">
        <f aca="false">1_Data_EDA!H3280</f>
        <v>2</v>
      </c>
      <c r="C3279" s="7" t="n">
        <f aca="false">1_Data_EDA!I3280</f>
        <v>399.980011</v>
      </c>
      <c r="D3279" s="6" t="n">
        <f aca="false">1_Data_EDA!J3280</f>
        <v>1</v>
      </c>
      <c r="E3279" s="7" t="n">
        <f aca="false">1_Data_EDA!K3280</f>
        <v>399.980011</v>
      </c>
      <c r="F3279" s="7" t="n">
        <f aca="false">1_Data_EDA!L3280</f>
        <v>80</v>
      </c>
      <c r="G3279" s="8" t="n">
        <f aca="false">1_Data_EDA!M3280</f>
        <v>0.200000003</v>
      </c>
      <c r="H3279" s="6" t="n">
        <f aca="false">IF(1_Data_EDA!B3280="First Class",1,0)</f>
        <v>0</v>
      </c>
      <c r="I3279" s="6" t="n">
        <f aca="false">IF(1_Data_EDA!B3280="Second Class",1,0)</f>
        <v>1</v>
      </c>
      <c r="J3279" s="6" t="n">
        <f aca="false">IF(1_Data_EDA!B3280="Same Day",1,0)</f>
        <v>0</v>
      </c>
      <c r="K3279" s="6" t="n">
        <f aca="false">IF(1_Data_EDA!C3280="Corporate",1,0)</f>
        <v>0</v>
      </c>
      <c r="L3279" s="6" t="n">
        <f aca="false">IF(1_Data_EDA!C3280="Home Office",1,0)</f>
        <v>0</v>
      </c>
      <c r="M3279" s="6" t="n">
        <f aca="false">IF(1_Data_EDA!D3280="Europe",1,0)</f>
        <v>0</v>
      </c>
      <c r="N3279" s="6" t="n">
        <f aca="false">IF(1_Data_EDA!D3280="LATAM",1,0)</f>
        <v>0</v>
      </c>
      <c r="O3279" s="6" t="n">
        <f aca="false">IF(1_Data_EDA!D3280="Pacific Asia",1,0)</f>
        <v>1</v>
      </c>
      <c r="P3279" s="6" t="n">
        <f aca="false">IF(1_Data_EDA!D3280="USCA",1,0)</f>
        <v>0</v>
      </c>
      <c r="Q3279" s="6" t="n">
        <f aca="false">IF(C3279&gt;MEDIAN(C$5:C$8004),1,0)</f>
        <v>1</v>
      </c>
      <c r="R3279" s="6" t="n">
        <f aca="false">IF(D3279&gt;2,1,0)</f>
        <v>0</v>
      </c>
    </row>
    <row r="3280" customFormat="false" ht="15" hidden="false" customHeight="true" outlineLevel="0" collapsed="false">
      <c r="A3280" s="6" t="n">
        <f aca="false">1_Data_EDA!O3281</f>
        <v>1</v>
      </c>
      <c r="B3280" s="6" t="n">
        <f aca="false">1_Data_EDA!H3281</f>
        <v>1</v>
      </c>
      <c r="C3280" s="7" t="n">
        <f aca="false">1_Data_EDA!I3281</f>
        <v>49.97999954</v>
      </c>
      <c r="D3280" s="6" t="n">
        <f aca="false">1_Data_EDA!J3281</f>
        <v>3</v>
      </c>
      <c r="E3280" s="7" t="n">
        <f aca="false">1_Data_EDA!K3281</f>
        <v>149.9400024</v>
      </c>
      <c r="F3280" s="7" t="n">
        <f aca="false">1_Data_EDA!L3281</f>
        <v>0</v>
      </c>
      <c r="G3280" s="8" t="n">
        <f aca="false">1_Data_EDA!M3281</f>
        <v>0</v>
      </c>
      <c r="H3280" s="6" t="n">
        <f aca="false">IF(1_Data_EDA!B3281="First Class",1,0)</f>
        <v>1</v>
      </c>
      <c r="I3280" s="6" t="n">
        <f aca="false">IF(1_Data_EDA!B3281="Second Class",1,0)</f>
        <v>0</v>
      </c>
      <c r="J3280" s="6" t="n">
        <f aca="false">IF(1_Data_EDA!B3281="Same Day",1,0)</f>
        <v>0</v>
      </c>
      <c r="K3280" s="6" t="n">
        <f aca="false">IF(1_Data_EDA!C3281="Corporate",1,0)</f>
        <v>1</v>
      </c>
      <c r="L3280" s="6" t="n">
        <f aca="false">IF(1_Data_EDA!C3281="Home Office",1,0)</f>
        <v>0</v>
      </c>
      <c r="M3280" s="6" t="n">
        <f aca="false">IF(1_Data_EDA!D3281="Europe",1,0)</f>
        <v>1</v>
      </c>
      <c r="N3280" s="6" t="n">
        <f aca="false">IF(1_Data_EDA!D3281="LATAM",1,0)</f>
        <v>0</v>
      </c>
      <c r="O3280" s="6" t="n">
        <f aca="false">IF(1_Data_EDA!D3281="Pacific Asia",1,0)</f>
        <v>0</v>
      </c>
      <c r="P3280" s="6" t="n">
        <f aca="false">IF(1_Data_EDA!D3281="USCA",1,0)</f>
        <v>0</v>
      </c>
      <c r="Q3280" s="6" t="n">
        <f aca="false">IF(C3280&gt;MEDIAN(C$5:C$8004),1,0)</f>
        <v>0</v>
      </c>
      <c r="R3280" s="6" t="n">
        <f aca="false">IF(D3280&gt;2,1,0)</f>
        <v>1</v>
      </c>
    </row>
    <row r="3281" customFormat="false" ht="15" hidden="false" customHeight="true" outlineLevel="0" collapsed="false">
      <c r="A3281" s="6" t="n">
        <f aca="false">1_Data_EDA!O3282</f>
        <v>1</v>
      </c>
      <c r="B3281" s="6" t="n">
        <f aca="false">1_Data_EDA!H3282</f>
        <v>2</v>
      </c>
      <c r="C3281" s="7" t="n">
        <f aca="false">1_Data_EDA!I3282</f>
        <v>99.98999786</v>
      </c>
      <c r="D3281" s="6" t="n">
        <f aca="false">1_Data_EDA!J3282</f>
        <v>3</v>
      </c>
      <c r="E3281" s="7" t="n">
        <f aca="false">1_Data_EDA!K3282</f>
        <v>299.9700012</v>
      </c>
      <c r="F3281" s="7" t="n">
        <f aca="false">1_Data_EDA!L3282</f>
        <v>6</v>
      </c>
      <c r="G3281" s="8" t="n">
        <f aca="false">1_Data_EDA!M3282</f>
        <v>0.02</v>
      </c>
      <c r="H3281" s="6" t="n">
        <f aca="false">IF(1_Data_EDA!B3282="First Class",1,0)</f>
        <v>0</v>
      </c>
      <c r="I3281" s="6" t="n">
        <f aca="false">IF(1_Data_EDA!B3282="Second Class",1,0)</f>
        <v>1</v>
      </c>
      <c r="J3281" s="6" t="n">
        <f aca="false">IF(1_Data_EDA!B3282="Same Day",1,0)</f>
        <v>0</v>
      </c>
      <c r="K3281" s="6" t="n">
        <f aca="false">IF(1_Data_EDA!C3282="Corporate",1,0)</f>
        <v>0</v>
      </c>
      <c r="L3281" s="6" t="n">
        <f aca="false">IF(1_Data_EDA!C3282="Home Office",1,0)</f>
        <v>0</v>
      </c>
      <c r="M3281" s="6" t="n">
        <f aca="false">IF(1_Data_EDA!D3282="Europe",1,0)</f>
        <v>0</v>
      </c>
      <c r="N3281" s="6" t="n">
        <f aca="false">IF(1_Data_EDA!D3282="LATAM",1,0)</f>
        <v>1</v>
      </c>
      <c r="O3281" s="6" t="n">
        <f aca="false">IF(1_Data_EDA!D3282="Pacific Asia",1,0)</f>
        <v>0</v>
      </c>
      <c r="P3281" s="6" t="n">
        <f aca="false">IF(1_Data_EDA!D3282="USCA",1,0)</f>
        <v>0</v>
      </c>
      <c r="Q3281" s="6" t="n">
        <f aca="false">IF(C3281&gt;MEDIAN(C$5:C$8004),1,0)</f>
        <v>1</v>
      </c>
      <c r="R3281" s="6" t="n">
        <f aca="false">IF(D3281&gt;2,1,0)</f>
        <v>1</v>
      </c>
    </row>
    <row r="3282" customFormat="false" ht="15" hidden="false" customHeight="true" outlineLevel="0" collapsed="false">
      <c r="A3282" s="6" t="n">
        <f aca="false">1_Data_EDA!O3283</f>
        <v>1</v>
      </c>
      <c r="B3282" s="6" t="n">
        <f aca="false">1_Data_EDA!H3283</f>
        <v>4</v>
      </c>
      <c r="C3282" s="7" t="n">
        <f aca="false">1_Data_EDA!I3283</f>
        <v>399.980011</v>
      </c>
      <c r="D3282" s="6" t="n">
        <f aca="false">1_Data_EDA!J3283</f>
        <v>1</v>
      </c>
      <c r="E3282" s="7" t="n">
        <f aca="false">1_Data_EDA!K3283</f>
        <v>399.980011</v>
      </c>
      <c r="F3282" s="7" t="n">
        <f aca="false">1_Data_EDA!L3283</f>
        <v>64</v>
      </c>
      <c r="G3282" s="8" t="n">
        <f aca="false">1_Data_EDA!M3283</f>
        <v>0.159999996</v>
      </c>
      <c r="H3282" s="6" t="n">
        <f aca="false">IF(1_Data_EDA!B3283="First Class",1,0)</f>
        <v>0</v>
      </c>
      <c r="I3282" s="6" t="n">
        <f aca="false">IF(1_Data_EDA!B3283="Second Class",1,0)</f>
        <v>0</v>
      </c>
      <c r="J3282" s="6" t="n">
        <f aca="false">IF(1_Data_EDA!B3283="Same Day",1,0)</f>
        <v>0</v>
      </c>
      <c r="K3282" s="6" t="n">
        <f aca="false">IF(1_Data_EDA!C3283="Corporate",1,0)</f>
        <v>0</v>
      </c>
      <c r="L3282" s="6" t="n">
        <f aca="false">IF(1_Data_EDA!C3283="Home Office",1,0)</f>
        <v>0</v>
      </c>
      <c r="M3282" s="6" t="n">
        <f aca="false">IF(1_Data_EDA!D3283="Europe",1,0)</f>
        <v>0</v>
      </c>
      <c r="N3282" s="6" t="n">
        <f aca="false">IF(1_Data_EDA!D3283="LATAM",1,0)</f>
        <v>0</v>
      </c>
      <c r="O3282" s="6" t="n">
        <f aca="false">IF(1_Data_EDA!D3283="Pacific Asia",1,0)</f>
        <v>1</v>
      </c>
      <c r="P3282" s="6" t="n">
        <f aca="false">IF(1_Data_EDA!D3283="USCA",1,0)</f>
        <v>0</v>
      </c>
      <c r="Q3282" s="6" t="n">
        <f aca="false">IF(C3282&gt;MEDIAN(C$5:C$8004),1,0)</f>
        <v>1</v>
      </c>
      <c r="R3282" s="6" t="n">
        <f aca="false">IF(D3282&gt;2,1,0)</f>
        <v>0</v>
      </c>
    </row>
    <row r="3283" customFormat="false" ht="15" hidden="false" customHeight="true" outlineLevel="0" collapsed="false">
      <c r="A3283" s="6" t="n">
        <f aca="false">1_Data_EDA!O3284</f>
        <v>1</v>
      </c>
      <c r="B3283" s="6" t="n">
        <f aca="false">1_Data_EDA!H3284</f>
        <v>2</v>
      </c>
      <c r="C3283" s="7" t="n">
        <f aca="false">1_Data_EDA!I3284</f>
        <v>31.98999977</v>
      </c>
      <c r="D3283" s="6" t="n">
        <f aca="false">1_Data_EDA!J3284</f>
        <v>1</v>
      </c>
      <c r="E3283" s="7" t="n">
        <f aca="false">1_Data_EDA!K3284</f>
        <v>31.98999977</v>
      </c>
      <c r="F3283" s="7" t="n">
        <f aca="false">1_Data_EDA!L3284</f>
        <v>2.24000001</v>
      </c>
      <c r="G3283" s="8" t="n">
        <f aca="false">1_Data_EDA!M3284</f>
        <v>0.07</v>
      </c>
      <c r="H3283" s="6" t="n">
        <f aca="false">IF(1_Data_EDA!B3284="First Class",1,0)</f>
        <v>0</v>
      </c>
      <c r="I3283" s="6" t="n">
        <f aca="false">IF(1_Data_EDA!B3284="Second Class",1,0)</f>
        <v>1</v>
      </c>
      <c r="J3283" s="6" t="n">
        <f aca="false">IF(1_Data_EDA!B3284="Same Day",1,0)</f>
        <v>0</v>
      </c>
      <c r="K3283" s="6" t="n">
        <f aca="false">IF(1_Data_EDA!C3284="Corporate",1,0)</f>
        <v>1</v>
      </c>
      <c r="L3283" s="6" t="n">
        <f aca="false">IF(1_Data_EDA!C3284="Home Office",1,0)</f>
        <v>0</v>
      </c>
      <c r="M3283" s="6" t="n">
        <f aca="false">IF(1_Data_EDA!D3284="Europe",1,0)</f>
        <v>1</v>
      </c>
      <c r="N3283" s="6" t="n">
        <f aca="false">IF(1_Data_EDA!D3284="LATAM",1,0)</f>
        <v>0</v>
      </c>
      <c r="O3283" s="6" t="n">
        <f aca="false">IF(1_Data_EDA!D3284="Pacific Asia",1,0)</f>
        <v>0</v>
      </c>
      <c r="P3283" s="6" t="n">
        <f aca="false">IF(1_Data_EDA!D3284="USCA",1,0)</f>
        <v>0</v>
      </c>
      <c r="Q3283" s="6" t="n">
        <f aca="false">IF(C3283&gt;MEDIAN(C$5:C$8004),1,0)</f>
        <v>0</v>
      </c>
      <c r="R3283" s="6" t="n">
        <f aca="false">IF(D3283&gt;2,1,0)</f>
        <v>0</v>
      </c>
    </row>
    <row r="3284" customFormat="false" ht="15" hidden="false" customHeight="true" outlineLevel="0" collapsed="false">
      <c r="A3284" s="6" t="n">
        <f aca="false">1_Data_EDA!O3285</f>
        <v>1</v>
      </c>
      <c r="B3284" s="6" t="n">
        <f aca="false">1_Data_EDA!H3285</f>
        <v>4</v>
      </c>
      <c r="C3284" s="7" t="n">
        <f aca="false">1_Data_EDA!I3285</f>
        <v>39.99000168</v>
      </c>
      <c r="D3284" s="6" t="n">
        <f aca="false">1_Data_EDA!J3285</f>
        <v>2</v>
      </c>
      <c r="E3284" s="7" t="n">
        <f aca="false">1_Data_EDA!K3285</f>
        <v>79.98000336</v>
      </c>
      <c r="F3284" s="7" t="n">
        <f aca="false">1_Data_EDA!L3285</f>
        <v>0.800000012</v>
      </c>
      <c r="G3284" s="8" t="n">
        <f aca="false">1_Data_EDA!M3285</f>
        <v>0.01</v>
      </c>
      <c r="H3284" s="6" t="n">
        <f aca="false">IF(1_Data_EDA!B3285="First Class",1,0)</f>
        <v>0</v>
      </c>
      <c r="I3284" s="6" t="n">
        <f aca="false">IF(1_Data_EDA!B3285="Second Class",1,0)</f>
        <v>0</v>
      </c>
      <c r="J3284" s="6" t="n">
        <f aca="false">IF(1_Data_EDA!B3285="Same Day",1,0)</f>
        <v>0</v>
      </c>
      <c r="K3284" s="6" t="n">
        <f aca="false">IF(1_Data_EDA!C3285="Corporate",1,0)</f>
        <v>0</v>
      </c>
      <c r="L3284" s="6" t="n">
        <f aca="false">IF(1_Data_EDA!C3285="Home Office",1,0)</f>
        <v>0</v>
      </c>
      <c r="M3284" s="6" t="n">
        <f aca="false">IF(1_Data_EDA!D3285="Europe",1,0)</f>
        <v>1</v>
      </c>
      <c r="N3284" s="6" t="n">
        <f aca="false">IF(1_Data_EDA!D3285="LATAM",1,0)</f>
        <v>0</v>
      </c>
      <c r="O3284" s="6" t="n">
        <f aca="false">IF(1_Data_EDA!D3285="Pacific Asia",1,0)</f>
        <v>0</v>
      </c>
      <c r="P3284" s="6" t="n">
        <f aca="false">IF(1_Data_EDA!D3285="USCA",1,0)</f>
        <v>0</v>
      </c>
      <c r="Q3284" s="6" t="n">
        <f aca="false">IF(C3284&gt;MEDIAN(C$5:C$8004),1,0)</f>
        <v>0</v>
      </c>
      <c r="R3284" s="6" t="n">
        <f aca="false">IF(D3284&gt;2,1,0)</f>
        <v>0</v>
      </c>
    </row>
    <row r="3285" customFormat="false" ht="15" hidden="false" customHeight="true" outlineLevel="0" collapsed="false">
      <c r="A3285" s="6" t="n">
        <f aca="false">1_Data_EDA!O3286</f>
        <v>1</v>
      </c>
      <c r="B3285" s="6" t="n">
        <f aca="false">1_Data_EDA!H3286</f>
        <v>4</v>
      </c>
      <c r="C3285" s="7" t="n">
        <f aca="false">1_Data_EDA!I3286</f>
        <v>299.980011</v>
      </c>
      <c r="D3285" s="6" t="n">
        <f aca="false">1_Data_EDA!J3286</f>
        <v>1</v>
      </c>
      <c r="E3285" s="7" t="n">
        <f aca="false">1_Data_EDA!K3286</f>
        <v>299.980011</v>
      </c>
      <c r="F3285" s="7" t="n">
        <f aca="false">1_Data_EDA!L3286</f>
        <v>3</v>
      </c>
      <c r="G3285" s="8" t="n">
        <f aca="false">1_Data_EDA!M3286</f>
        <v>0.01</v>
      </c>
      <c r="H3285" s="6" t="n">
        <f aca="false">IF(1_Data_EDA!B3286="First Class",1,0)</f>
        <v>0</v>
      </c>
      <c r="I3285" s="6" t="n">
        <f aca="false">IF(1_Data_EDA!B3286="Second Class",1,0)</f>
        <v>0</v>
      </c>
      <c r="J3285" s="6" t="n">
        <f aca="false">IF(1_Data_EDA!B3286="Same Day",1,0)</f>
        <v>0</v>
      </c>
      <c r="K3285" s="6" t="n">
        <f aca="false">IF(1_Data_EDA!C3286="Corporate",1,0)</f>
        <v>0</v>
      </c>
      <c r="L3285" s="6" t="n">
        <f aca="false">IF(1_Data_EDA!C3286="Home Office",1,0)</f>
        <v>0</v>
      </c>
      <c r="M3285" s="6" t="n">
        <f aca="false">IF(1_Data_EDA!D3286="Europe",1,0)</f>
        <v>1</v>
      </c>
      <c r="N3285" s="6" t="n">
        <f aca="false">IF(1_Data_EDA!D3286="LATAM",1,0)</f>
        <v>0</v>
      </c>
      <c r="O3285" s="6" t="n">
        <f aca="false">IF(1_Data_EDA!D3286="Pacific Asia",1,0)</f>
        <v>0</v>
      </c>
      <c r="P3285" s="6" t="n">
        <f aca="false">IF(1_Data_EDA!D3286="USCA",1,0)</f>
        <v>0</v>
      </c>
      <c r="Q3285" s="6" t="n">
        <f aca="false">IF(C3285&gt;MEDIAN(C$5:C$8004),1,0)</f>
        <v>1</v>
      </c>
      <c r="R3285" s="6" t="n">
        <f aca="false">IF(D3285&gt;2,1,0)</f>
        <v>0</v>
      </c>
    </row>
    <row r="3286" customFormat="false" ht="15" hidden="false" customHeight="true" outlineLevel="0" collapsed="false">
      <c r="A3286" s="6" t="n">
        <f aca="false">1_Data_EDA!O3287</f>
        <v>0</v>
      </c>
      <c r="B3286" s="6" t="n">
        <f aca="false">1_Data_EDA!H3287</f>
        <v>4</v>
      </c>
      <c r="C3286" s="7" t="n">
        <f aca="false">1_Data_EDA!I3287</f>
        <v>199.9900055</v>
      </c>
      <c r="D3286" s="6" t="n">
        <f aca="false">1_Data_EDA!J3287</f>
        <v>1</v>
      </c>
      <c r="E3286" s="7" t="n">
        <f aca="false">1_Data_EDA!K3287</f>
        <v>199.9900055</v>
      </c>
      <c r="F3286" s="7" t="n">
        <f aca="false">1_Data_EDA!L3287</f>
        <v>24</v>
      </c>
      <c r="G3286" s="8" t="n">
        <f aca="false">1_Data_EDA!M3287</f>
        <v>0.119999997</v>
      </c>
      <c r="H3286" s="6" t="n">
        <f aca="false">IF(1_Data_EDA!B3287="First Class",1,0)</f>
        <v>0</v>
      </c>
      <c r="I3286" s="6" t="n">
        <f aca="false">IF(1_Data_EDA!B3287="Second Class",1,0)</f>
        <v>0</v>
      </c>
      <c r="J3286" s="6" t="n">
        <f aca="false">IF(1_Data_EDA!B3287="Same Day",1,0)</f>
        <v>0</v>
      </c>
      <c r="K3286" s="6" t="n">
        <f aca="false">IF(1_Data_EDA!C3287="Corporate",1,0)</f>
        <v>1</v>
      </c>
      <c r="L3286" s="6" t="n">
        <f aca="false">IF(1_Data_EDA!C3287="Home Office",1,0)</f>
        <v>0</v>
      </c>
      <c r="M3286" s="6" t="n">
        <f aca="false">IF(1_Data_EDA!D3287="Europe",1,0)</f>
        <v>0</v>
      </c>
      <c r="N3286" s="6" t="n">
        <f aca="false">IF(1_Data_EDA!D3287="LATAM",1,0)</f>
        <v>1</v>
      </c>
      <c r="O3286" s="6" t="n">
        <f aca="false">IF(1_Data_EDA!D3287="Pacific Asia",1,0)</f>
        <v>0</v>
      </c>
      <c r="P3286" s="6" t="n">
        <f aca="false">IF(1_Data_EDA!D3287="USCA",1,0)</f>
        <v>0</v>
      </c>
      <c r="Q3286" s="6" t="n">
        <f aca="false">IF(C3286&gt;MEDIAN(C$5:C$8004),1,0)</f>
        <v>1</v>
      </c>
      <c r="R3286" s="6" t="n">
        <f aca="false">IF(D3286&gt;2,1,0)</f>
        <v>0</v>
      </c>
    </row>
    <row r="3287" customFormat="false" ht="15" hidden="false" customHeight="true" outlineLevel="0" collapsed="false">
      <c r="A3287" s="6" t="n">
        <f aca="false">1_Data_EDA!O3288</f>
        <v>0</v>
      </c>
      <c r="B3287" s="6" t="n">
        <f aca="false">1_Data_EDA!H3288</f>
        <v>4</v>
      </c>
      <c r="C3287" s="7" t="n">
        <f aca="false">1_Data_EDA!I3288</f>
        <v>129.9900055</v>
      </c>
      <c r="D3287" s="6" t="n">
        <f aca="false">1_Data_EDA!J3288</f>
        <v>1</v>
      </c>
      <c r="E3287" s="7" t="n">
        <f aca="false">1_Data_EDA!K3288</f>
        <v>129.9900055</v>
      </c>
      <c r="F3287" s="7" t="n">
        <f aca="false">1_Data_EDA!L3288</f>
        <v>1.299999952</v>
      </c>
      <c r="G3287" s="8" t="n">
        <f aca="false">1_Data_EDA!M3288</f>
        <v>0.01</v>
      </c>
      <c r="H3287" s="6" t="n">
        <f aca="false">IF(1_Data_EDA!B3288="First Class",1,0)</f>
        <v>0</v>
      </c>
      <c r="I3287" s="6" t="n">
        <f aca="false">IF(1_Data_EDA!B3288="Second Class",1,0)</f>
        <v>0</v>
      </c>
      <c r="J3287" s="6" t="n">
        <f aca="false">IF(1_Data_EDA!B3288="Same Day",1,0)</f>
        <v>0</v>
      </c>
      <c r="K3287" s="6" t="n">
        <f aca="false">IF(1_Data_EDA!C3288="Corporate",1,0)</f>
        <v>0</v>
      </c>
      <c r="L3287" s="6" t="n">
        <f aca="false">IF(1_Data_EDA!C3288="Home Office",1,0)</f>
        <v>1</v>
      </c>
      <c r="M3287" s="6" t="n">
        <f aca="false">IF(1_Data_EDA!D3288="Europe",1,0)</f>
        <v>0</v>
      </c>
      <c r="N3287" s="6" t="n">
        <f aca="false">IF(1_Data_EDA!D3288="LATAM",1,0)</f>
        <v>0</v>
      </c>
      <c r="O3287" s="6" t="n">
        <f aca="false">IF(1_Data_EDA!D3288="Pacific Asia",1,0)</f>
        <v>0</v>
      </c>
      <c r="P3287" s="6" t="n">
        <f aca="false">IF(1_Data_EDA!D3288="USCA",1,0)</f>
        <v>1</v>
      </c>
      <c r="Q3287" s="6" t="n">
        <f aca="false">IF(C3287&gt;MEDIAN(C$5:C$8004),1,0)</f>
        <v>1</v>
      </c>
      <c r="R3287" s="6" t="n">
        <f aca="false">IF(D3287&gt;2,1,0)</f>
        <v>0</v>
      </c>
    </row>
    <row r="3288" customFormat="false" ht="15" hidden="false" customHeight="true" outlineLevel="0" collapsed="false">
      <c r="A3288" s="6" t="n">
        <f aca="false">1_Data_EDA!O3289</f>
        <v>0</v>
      </c>
      <c r="B3288" s="6" t="n">
        <f aca="false">1_Data_EDA!H3289</f>
        <v>2</v>
      </c>
      <c r="C3288" s="7" t="n">
        <f aca="false">1_Data_EDA!I3289</f>
        <v>39.99000168</v>
      </c>
      <c r="D3288" s="6" t="n">
        <f aca="false">1_Data_EDA!J3289</f>
        <v>3</v>
      </c>
      <c r="E3288" s="7" t="n">
        <f aca="false">1_Data_EDA!K3289</f>
        <v>119.9700012</v>
      </c>
      <c r="F3288" s="7" t="n">
        <f aca="false">1_Data_EDA!L3289</f>
        <v>3.599999905</v>
      </c>
      <c r="G3288" s="8" t="n">
        <f aca="false">1_Data_EDA!M3289</f>
        <v>0.029999999</v>
      </c>
      <c r="H3288" s="6" t="n">
        <f aca="false">IF(1_Data_EDA!B3289="First Class",1,0)</f>
        <v>0</v>
      </c>
      <c r="I3288" s="6" t="n">
        <f aca="false">IF(1_Data_EDA!B3289="Second Class",1,0)</f>
        <v>1</v>
      </c>
      <c r="J3288" s="6" t="n">
        <f aca="false">IF(1_Data_EDA!B3289="Same Day",1,0)</f>
        <v>0</v>
      </c>
      <c r="K3288" s="6" t="n">
        <f aca="false">IF(1_Data_EDA!C3289="Corporate",1,0)</f>
        <v>1</v>
      </c>
      <c r="L3288" s="6" t="n">
        <f aca="false">IF(1_Data_EDA!C3289="Home Office",1,0)</f>
        <v>0</v>
      </c>
      <c r="M3288" s="6" t="n">
        <f aca="false">IF(1_Data_EDA!D3289="Europe",1,0)</f>
        <v>0</v>
      </c>
      <c r="N3288" s="6" t="n">
        <f aca="false">IF(1_Data_EDA!D3289="LATAM",1,0)</f>
        <v>0</v>
      </c>
      <c r="O3288" s="6" t="n">
        <f aca="false">IF(1_Data_EDA!D3289="Pacific Asia",1,0)</f>
        <v>1</v>
      </c>
      <c r="P3288" s="6" t="n">
        <f aca="false">IF(1_Data_EDA!D3289="USCA",1,0)</f>
        <v>0</v>
      </c>
      <c r="Q3288" s="6" t="n">
        <f aca="false">IF(C3288&gt;MEDIAN(C$5:C$8004),1,0)</f>
        <v>0</v>
      </c>
      <c r="R3288" s="6" t="n">
        <f aca="false">IF(D3288&gt;2,1,0)</f>
        <v>1</v>
      </c>
    </row>
    <row r="3289" customFormat="false" ht="15" hidden="false" customHeight="true" outlineLevel="0" collapsed="false">
      <c r="A3289" s="6" t="n">
        <f aca="false">1_Data_EDA!O3290</f>
        <v>1</v>
      </c>
      <c r="B3289" s="6" t="n">
        <f aca="false">1_Data_EDA!H3290</f>
        <v>4</v>
      </c>
      <c r="C3289" s="7" t="n">
        <f aca="false">1_Data_EDA!I3290</f>
        <v>357.1000061</v>
      </c>
      <c r="D3289" s="6" t="n">
        <f aca="false">1_Data_EDA!J3290</f>
        <v>1</v>
      </c>
      <c r="E3289" s="7" t="n">
        <f aca="false">1_Data_EDA!K3290</f>
        <v>357.1000061</v>
      </c>
      <c r="F3289" s="7" t="n">
        <f aca="false">1_Data_EDA!L3290</f>
        <v>71.41999817</v>
      </c>
      <c r="G3289" s="8" t="n">
        <f aca="false">1_Data_EDA!M3290</f>
        <v>0.200000003</v>
      </c>
      <c r="H3289" s="6" t="n">
        <f aca="false">IF(1_Data_EDA!B3290="First Class",1,0)</f>
        <v>0</v>
      </c>
      <c r="I3289" s="6" t="n">
        <f aca="false">IF(1_Data_EDA!B3290="Second Class",1,0)</f>
        <v>0</v>
      </c>
      <c r="J3289" s="6" t="n">
        <f aca="false">IF(1_Data_EDA!B3290="Same Day",1,0)</f>
        <v>0</v>
      </c>
      <c r="K3289" s="6" t="n">
        <f aca="false">IF(1_Data_EDA!C3290="Corporate",1,0)</f>
        <v>0</v>
      </c>
      <c r="L3289" s="6" t="n">
        <f aca="false">IF(1_Data_EDA!C3290="Home Office",1,0)</f>
        <v>1</v>
      </c>
      <c r="M3289" s="6" t="n">
        <f aca="false">IF(1_Data_EDA!D3290="Europe",1,0)</f>
        <v>1</v>
      </c>
      <c r="N3289" s="6" t="n">
        <f aca="false">IF(1_Data_EDA!D3290="LATAM",1,0)</f>
        <v>0</v>
      </c>
      <c r="O3289" s="6" t="n">
        <f aca="false">IF(1_Data_EDA!D3290="Pacific Asia",1,0)</f>
        <v>0</v>
      </c>
      <c r="P3289" s="6" t="n">
        <f aca="false">IF(1_Data_EDA!D3290="USCA",1,0)</f>
        <v>0</v>
      </c>
      <c r="Q3289" s="6" t="n">
        <f aca="false">IF(C3289&gt;MEDIAN(C$5:C$8004),1,0)</f>
        <v>1</v>
      </c>
      <c r="R3289" s="6" t="n">
        <f aca="false">IF(D3289&gt;2,1,0)</f>
        <v>0</v>
      </c>
    </row>
    <row r="3290" customFormat="false" ht="15" hidden="false" customHeight="true" outlineLevel="0" collapsed="false">
      <c r="A3290" s="6" t="n">
        <f aca="false">1_Data_EDA!O3291</f>
        <v>0</v>
      </c>
      <c r="B3290" s="6" t="n">
        <f aca="false">1_Data_EDA!H3291</f>
        <v>4</v>
      </c>
      <c r="C3290" s="7" t="n">
        <f aca="false">1_Data_EDA!I3291</f>
        <v>50</v>
      </c>
      <c r="D3290" s="6" t="n">
        <f aca="false">1_Data_EDA!J3291</f>
        <v>4</v>
      </c>
      <c r="E3290" s="7" t="n">
        <f aca="false">1_Data_EDA!K3291</f>
        <v>200</v>
      </c>
      <c r="F3290" s="7" t="n">
        <f aca="false">1_Data_EDA!L3291</f>
        <v>11</v>
      </c>
      <c r="G3290" s="8" t="n">
        <f aca="false">1_Data_EDA!M3291</f>
        <v>0.059999999</v>
      </c>
      <c r="H3290" s="6" t="n">
        <f aca="false">IF(1_Data_EDA!B3291="First Class",1,0)</f>
        <v>0</v>
      </c>
      <c r="I3290" s="6" t="n">
        <f aca="false">IF(1_Data_EDA!B3291="Second Class",1,0)</f>
        <v>0</v>
      </c>
      <c r="J3290" s="6" t="n">
        <f aca="false">IF(1_Data_EDA!B3291="Same Day",1,0)</f>
        <v>0</v>
      </c>
      <c r="K3290" s="6" t="n">
        <f aca="false">IF(1_Data_EDA!C3291="Corporate",1,0)</f>
        <v>0</v>
      </c>
      <c r="L3290" s="6" t="n">
        <f aca="false">IF(1_Data_EDA!C3291="Home Office",1,0)</f>
        <v>0</v>
      </c>
      <c r="M3290" s="6" t="n">
        <f aca="false">IF(1_Data_EDA!D3291="Europe",1,0)</f>
        <v>0</v>
      </c>
      <c r="N3290" s="6" t="n">
        <f aca="false">IF(1_Data_EDA!D3291="LATAM",1,0)</f>
        <v>1</v>
      </c>
      <c r="O3290" s="6" t="n">
        <f aca="false">IF(1_Data_EDA!D3291="Pacific Asia",1,0)</f>
        <v>0</v>
      </c>
      <c r="P3290" s="6" t="n">
        <f aca="false">IF(1_Data_EDA!D3291="USCA",1,0)</f>
        <v>0</v>
      </c>
      <c r="Q3290" s="6" t="n">
        <f aca="false">IF(C3290&gt;MEDIAN(C$5:C$8004),1,0)</f>
        <v>0</v>
      </c>
      <c r="R3290" s="6" t="n">
        <f aca="false">IF(D3290&gt;2,1,0)</f>
        <v>1</v>
      </c>
    </row>
    <row r="3291" customFormat="false" ht="15" hidden="false" customHeight="true" outlineLevel="0" collapsed="false">
      <c r="A3291" s="6" t="n">
        <f aca="false">1_Data_EDA!O3292</f>
        <v>1</v>
      </c>
      <c r="B3291" s="6" t="n">
        <f aca="false">1_Data_EDA!H3292</f>
        <v>4</v>
      </c>
      <c r="C3291" s="7" t="n">
        <f aca="false">1_Data_EDA!I3292</f>
        <v>399.980011</v>
      </c>
      <c r="D3291" s="6" t="n">
        <f aca="false">1_Data_EDA!J3292</f>
        <v>1</v>
      </c>
      <c r="E3291" s="7" t="n">
        <f aca="false">1_Data_EDA!K3292</f>
        <v>399.980011</v>
      </c>
      <c r="F3291" s="7" t="n">
        <f aca="false">1_Data_EDA!L3292</f>
        <v>60</v>
      </c>
      <c r="G3291" s="8" t="n">
        <f aca="false">1_Data_EDA!M3292</f>
        <v>0.150000006</v>
      </c>
      <c r="H3291" s="6" t="n">
        <f aca="false">IF(1_Data_EDA!B3292="First Class",1,0)</f>
        <v>0</v>
      </c>
      <c r="I3291" s="6" t="n">
        <f aca="false">IF(1_Data_EDA!B3292="Second Class",1,0)</f>
        <v>0</v>
      </c>
      <c r="J3291" s="6" t="n">
        <f aca="false">IF(1_Data_EDA!B3292="Same Day",1,0)</f>
        <v>0</v>
      </c>
      <c r="K3291" s="6" t="n">
        <f aca="false">IF(1_Data_EDA!C3292="Corporate",1,0)</f>
        <v>0</v>
      </c>
      <c r="L3291" s="6" t="n">
        <f aca="false">IF(1_Data_EDA!C3292="Home Office",1,0)</f>
        <v>0</v>
      </c>
      <c r="M3291" s="6" t="n">
        <f aca="false">IF(1_Data_EDA!D3292="Europe",1,0)</f>
        <v>0</v>
      </c>
      <c r="N3291" s="6" t="n">
        <f aca="false">IF(1_Data_EDA!D3292="LATAM",1,0)</f>
        <v>0</v>
      </c>
      <c r="O3291" s="6" t="n">
        <f aca="false">IF(1_Data_EDA!D3292="Pacific Asia",1,0)</f>
        <v>1</v>
      </c>
      <c r="P3291" s="6" t="n">
        <f aca="false">IF(1_Data_EDA!D3292="USCA",1,0)</f>
        <v>0</v>
      </c>
      <c r="Q3291" s="6" t="n">
        <f aca="false">IF(C3291&gt;MEDIAN(C$5:C$8004),1,0)</f>
        <v>1</v>
      </c>
      <c r="R3291" s="6" t="n">
        <f aca="false">IF(D3291&gt;2,1,0)</f>
        <v>0</v>
      </c>
    </row>
    <row r="3292" customFormat="false" ht="15" hidden="false" customHeight="true" outlineLevel="0" collapsed="false">
      <c r="A3292" s="6" t="n">
        <f aca="false">1_Data_EDA!O3293</f>
        <v>1</v>
      </c>
      <c r="B3292" s="6" t="n">
        <f aca="false">1_Data_EDA!H3293</f>
        <v>2</v>
      </c>
      <c r="C3292" s="7" t="n">
        <f aca="false">1_Data_EDA!I3293</f>
        <v>50</v>
      </c>
      <c r="D3292" s="6" t="n">
        <f aca="false">1_Data_EDA!J3293</f>
        <v>5</v>
      </c>
      <c r="E3292" s="7" t="n">
        <f aca="false">1_Data_EDA!K3293</f>
        <v>250</v>
      </c>
      <c r="F3292" s="7" t="n">
        <f aca="false">1_Data_EDA!L3293</f>
        <v>45</v>
      </c>
      <c r="G3292" s="8" t="n">
        <f aca="false">1_Data_EDA!M3293</f>
        <v>0.180000007</v>
      </c>
      <c r="H3292" s="6" t="n">
        <f aca="false">IF(1_Data_EDA!B3293="First Class",1,0)</f>
        <v>0</v>
      </c>
      <c r="I3292" s="6" t="n">
        <f aca="false">IF(1_Data_EDA!B3293="Second Class",1,0)</f>
        <v>1</v>
      </c>
      <c r="J3292" s="6" t="n">
        <f aca="false">IF(1_Data_EDA!B3293="Same Day",1,0)</f>
        <v>0</v>
      </c>
      <c r="K3292" s="6" t="n">
        <f aca="false">IF(1_Data_EDA!C3293="Corporate",1,0)</f>
        <v>0</v>
      </c>
      <c r="L3292" s="6" t="n">
        <f aca="false">IF(1_Data_EDA!C3293="Home Office",1,0)</f>
        <v>0</v>
      </c>
      <c r="M3292" s="6" t="n">
        <f aca="false">IF(1_Data_EDA!D3293="Europe",1,0)</f>
        <v>0</v>
      </c>
      <c r="N3292" s="6" t="n">
        <f aca="false">IF(1_Data_EDA!D3293="LATAM",1,0)</f>
        <v>0</v>
      </c>
      <c r="O3292" s="6" t="n">
        <f aca="false">IF(1_Data_EDA!D3293="Pacific Asia",1,0)</f>
        <v>1</v>
      </c>
      <c r="P3292" s="6" t="n">
        <f aca="false">IF(1_Data_EDA!D3293="USCA",1,0)</f>
        <v>0</v>
      </c>
      <c r="Q3292" s="6" t="n">
        <f aca="false">IF(C3292&gt;MEDIAN(C$5:C$8004),1,0)</f>
        <v>0</v>
      </c>
      <c r="R3292" s="6" t="n">
        <f aca="false">IF(D3292&gt;2,1,0)</f>
        <v>1</v>
      </c>
    </row>
    <row r="3293" customFormat="false" ht="15" hidden="false" customHeight="true" outlineLevel="0" collapsed="false">
      <c r="A3293" s="6" t="n">
        <f aca="false">1_Data_EDA!O3294</f>
        <v>0</v>
      </c>
      <c r="B3293" s="6" t="n">
        <f aca="false">1_Data_EDA!H3294</f>
        <v>2</v>
      </c>
      <c r="C3293" s="7" t="n">
        <f aca="false">1_Data_EDA!I3294</f>
        <v>99.98999786</v>
      </c>
      <c r="D3293" s="6" t="n">
        <f aca="false">1_Data_EDA!J3294</f>
        <v>4</v>
      </c>
      <c r="E3293" s="7" t="n">
        <f aca="false">1_Data_EDA!K3294</f>
        <v>399.9599915</v>
      </c>
      <c r="F3293" s="7" t="n">
        <f aca="false">1_Data_EDA!L3294</f>
        <v>4</v>
      </c>
      <c r="G3293" s="8" t="n">
        <f aca="false">1_Data_EDA!M3294</f>
        <v>0.01</v>
      </c>
      <c r="H3293" s="6" t="n">
        <f aca="false">IF(1_Data_EDA!B3294="First Class",1,0)</f>
        <v>0</v>
      </c>
      <c r="I3293" s="6" t="n">
        <f aca="false">IF(1_Data_EDA!B3294="Second Class",1,0)</f>
        <v>1</v>
      </c>
      <c r="J3293" s="6" t="n">
        <f aca="false">IF(1_Data_EDA!B3294="Same Day",1,0)</f>
        <v>0</v>
      </c>
      <c r="K3293" s="6" t="n">
        <f aca="false">IF(1_Data_EDA!C3294="Corporate",1,0)</f>
        <v>0</v>
      </c>
      <c r="L3293" s="6" t="n">
        <f aca="false">IF(1_Data_EDA!C3294="Home Office",1,0)</f>
        <v>0</v>
      </c>
      <c r="M3293" s="6" t="n">
        <f aca="false">IF(1_Data_EDA!D3294="Europe",1,0)</f>
        <v>0</v>
      </c>
      <c r="N3293" s="6" t="n">
        <f aca="false">IF(1_Data_EDA!D3294="LATAM",1,0)</f>
        <v>0</v>
      </c>
      <c r="O3293" s="6" t="n">
        <f aca="false">IF(1_Data_EDA!D3294="Pacific Asia",1,0)</f>
        <v>0</v>
      </c>
      <c r="P3293" s="6" t="n">
        <f aca="false">IF(1_Data_EDA!D3294="USCA",1,0)</f>
        <v>1</v>
      </c>
      <c r="Q3293" s="6" t="n">
        <f aca="false">IF(C3293&gt;MEDIAN(C$5:C$8004),1,0)</f>
        <v>1</v>
      </c>
      <c r="R3293" s="6" t="n">
        <f aca="false">IF(D3293&gt;2,1,0)</f>
        <v>1</v>
      </c>
    </row>
    <row r="3294" customFormat="false" ht="15" hidden="false" customHeight="true" outlineLevel="0" collapsed="false">
      <c r="A3294" s="6" t="n">
        <f aca="false">1_Data_EDA!O3295</f>
        <v>1</v>
      </c>
      <c r="B3294" s="6" t="n">
        <f aca="false">1_Data_EDA!H3295</f>
        <v>1</v>
      </c>
      <c r="C3294" s="7" t="n">
        <f aca="false">1_Data_EDA!I3295</f>
        <v>49.97999954</v>
      </c>
      <c r="D3294" s="6" t="n">
        <f aca="false">1_Data_EDA!J3295</f>
        <v>2</v>
      </c>
      <c r="E3294" s="7" t="n">
        <f aca="false">1_Data_EDA!K3295</f>
        <v>99.95999908</v>
      </c>
      <c r="F3294" s="7" t="n">
        <f aca="false">1_Data_EDA!L3295</f>
        <v>10</v>
      </c>
      <c r="G3294" s="8" t="n">
        <f aca="false">1_Data_EDA!M3295</f>
        <v>0.100000001</v>
      </c>
      <c r="H3294" s="6" t="n">
        <f aca="false">IF(1_Data_EDA!B3295="First Class",1,0)</f>
        <v>1</v>
      </c>
      <c r="I3294" s="6" t="n">
        <f aca="false">IF(1_Data_EDA!B3295="Second Class",1,0)</f>
        <v>0</v>
      </c>
      <c r="J3294" s="6" t="n">
        <f aca="false">IF(1_Data_EDA!B3295="Same Day",1,0)</f>
        <v>0</v>
      </c>
      <c r="K3294" s="6" t="n">
        <f aca="false">IF(1_Data_EDA!C3295="Corporate",1,0)</f>
        <v>1</v>
      </c>
      <c r="L3294" s="6" t="n">
        <f aca="false">IF(1_Data_EDA!C3295="Home Office",1,0)</f>
        <v>0</v>
      </c>
      <c r="M3294" s="6" t="n">
        <f aca="false">IF(1_Data_EDA!D3295="Europe",1,0)</f>
        <v>0</v>
      </c>
      <c r="N3294" s="6" t="n">
        <f aca="false">IF(1_Data_EDA!D3295="LATAM",1,0)</f>
        <v>1</v>
      </c>
      <c r="O3294" s="6" t="n">
        <f aca="false">IF(1_Data_EDA!D3295="Pacific Asia",1,0)</f>
        <v>0</v>
      </c>
      <c r="P3294" s="6" t="n">
        <f aca="false">IF(1_Data_EDA!D3295="USCA",1,0)</f>
        <v>0</v>
      </c>
      <c r="Q3294" s="6" t="n">
        <f aca="false">IF(C3294&gt;MEDIAN(C$5:C$8004),1,0)</f>
        <v>0</v>
      </c>
      <c r="R3294" s="6" t="n">
        <f aca="false">IF(D3294&gt;2,1,0)</f>
        <v>0</v>
      </c>
    </row>
    <row r="3295" customFormat="false" ht="15" hidden="false" customHeight="true" outlineLevel="0" collapsed="false">
      <c r="A3295" s="6" t="n">
        <f aca="false">1_Data_EDA!O3296</f>
        <v>1</v>
      </c>
      <c r="B3295" s="6" t="n">
        <f aca="false">1_Data_EDA!H3296</f>
        <v>4</v>
      </c>
      <c r="C3295" s="7" t="n">
        <f aca="false">1_Data_EDA!I3296</f>
        <v>399.980011</v>
      </c>
      <c r="D3295" s="6" t="n">
        <f aca="false">1_Data_EDA!J3296</f>
        <v>1</v>
      </c>
      <c r="E3295" s="7" t="n">
        <f aca="false">1_Data_EDA!K3296</f>
        <v>399.980011</v>
      </c>
      <c r="F3295" s="7" t="n">
        <f aca="false">1_Data_EDA!L3296</f>
        <v>52</v>
      </c>
      <c r="G3295" s="8" t="n">
        <f aca="false">1_Data_EDA!M3296</f>
        <v>0.129999995</v>
      </c>
      <c r="H3295" s="6" t="n">
        <f aca="false">IF(1_Data_EDA!B3296="First Class",1,0)</f>
        <v>0</v>
      </c>
      <c r="I3295" s="6" t="n">
        <f aca="false">IF(1_Data_EDA!B3296="Second Class",1,0)</f>
        <v>0</v>
      </c>
      <c r="J3295" s="6" t="n">
        <f aca="false">IF(1_Data_EDA!B3296="Same Day",1,0)</f>
        <v>0</v>
      </c>
      <c r="K3295" s="6" t="n">
        <f aca="false">IF(1_Data_EDA!C3296="Corporate",1,0)</f>
        <v>0</v>
      </c>
      <c r="L3295" s="6" t="n">
        <f aca="false">IF(1_Data_EDA!C3296="Home Office",1,0)</f>
        <v>1</v>
      </c>
      <c r="M3295" s="6" t="n">
        <f aca="false">IF(1_Data_EDA!D3296="Europe",1,0)</f>
        <v>0</v>
      </c>
      <c r="N3295" s="6" t="n">
        <f aca="false">IF(1_Data_EDA!D3296="LATAM",1,0)</f>
        <v>0</v>
      </c>
      <c r="O3295" s="6" t="n">
        <f aca="false">IF(1_Data_EDA!D3296="Pacific Asia",1,0)</f>
        <v>0</v>
      </c>
      <c r="P3295" s="6" t="n">
        <f aca="false">IF(1_Data_EDA!D3296="USCA",1,0)</f>
        <v>1</v>
      </c>
      <c r="Q3295" s="6" t="n">
        <f aca="false">IF(C3295&gt;MEDIAN(C$5:C$8004),1,0)</f>
        <v>1</v>
      </c>
      <c r="R3295" s="6" t="n">
        <f aca="false">IF(D3295&gt;2,1,0)</f>
        <v>0</v>
      </c>
    </row>
    <row r="3296" customFormat="false" ht="15" hidden="false" customHeight="true" outlineLevel="0" collapsed="false">
      <c r="A3296" s="6" t="n">
        <f aca="false">1_Data_EDA!O3297</f>
        <v>1</v>
      </c>
      <c r="B3296" s="6" t="n">
        <f aca="false">1_Data_EDA!H3297</f>
        <v>4</v>
      </c>
      <c r="C3296" s="7" t="n">
        <f aca="false">1_Data_EDA!I3297</f>
        <v>99.98999786</v>
      </c>
      <c r="D3296" s="6" t="n">
        <f aca="false">1_Data_EDA!J3297</f>
        <v>4</v>
      </c>
      <c r="E3296" s="7" t="n">
        <f aca="false">1_Data_EDA!K3297</f>
        <v>399.9599915</v>
      </c>
      <c r="F3296" s="7" t="n">
        <f aca="false">1_Data_EDA!L3297</f>
        <v>51.99000168</v>
      </c>
      <c r="G3296" s="8" t="n">
        <f aca="false">1_Data_EDA!M3297</f>
        <v>0.129999995</v>
      </c>
      <c r="H3296" s="6" t="n">
        <f aca="false">IF(1_Data_EDA!B3297="First Class",1,0)</f>
        <v>0</v>
      </c>
      <c r="I3296" s="6" t="n">
        <f aca="false">IF(1_Data_EDA!B3297="Second Class",1,0)</f>
        <v>0</v>
      </c>
      <c r="J3296" s="6" t="n">
        <f aca="false">IF(1_Data_EDA!B3297="Same Day",1,0)</f>
        <v>0</v>
      </c>
      <c r="K3296" s="6" t="n">
        <f aca="false">IF(1_Data_EDA!C3297="Corporate",1,0)</f>
        <v>0</v>
      </c>
      <c r="L3296" s="6" t="n">
        <f aca="false">IF(1_Data_EDA!C3297="Home Office",1,0)</f>
        <v>0</v>
      </c>
      <c r="M3296" s="6" t="n">
        <f aca="false">IF(1_Data_EDA!D3297="Europe",1,0)</f>
        <v>0</v>
      </c>
      <c r="N3296" s="6" t="n">
        <f aca="false">IF(1_Data_EDA!D3297="LATAM",1,0)</f>
        <v>0</v>
      </c>
      <c r="O3296" s="6" t="n">
        <f aca="false">IF(1_Data_EDA!D3297="Pacific Asia",1,0)</f>
        <v>1</v>
      </c>
      <c r="P3296" s="6" t="n">
        <f aca="false">IF(1_Data_EDA!D3297="USCA",1,0)</f>
        <v>0</v>
      </c>
      <c r="Q3296" s="6" t="n">
        <f aca="false">IF(C3296&gt;MEDIAN(C$5:C$8004),1,0)</f>
        <v>1</v>
      </c>
      <c r="R3296" s="6" t="n">
        <f aca="false">IF(D3296&gt;2,1,0)</f>
        <v>1</v>
      </c>
    </row>
    <row r="3297" customFormat="false" ht="15" hidden="false" customHeight="true" outlineLevel="0" collapsed="false">
      <c r="A3297" s="6" t="n">
        <f aca="false">1_Data_EDA!O3298</f>
        <v>0</v>
      </c>
      <c r="B3297" s="6" t="n">
        <f aca="false">1_Data_EDA!H3298</f>
        <v>4</v>
      </c>
      <c r="C3297" s="7" t="n">
        <f aca="false">1_Data_EDA!I3298</f>
        <v>129.9900055</v>
      </c>
      <c r="D3297" s="6" t="n">
        <f aca="false">1_Data_EDA!J3298</f>
        <v>1</v>
      </c>
      <c r="E3297" s="7" t="n">
        <f aca="false">1_Data_EDA!K3298</f>
        <v>129.9900055</v>
      </c>
      <c r="F3297" s="7" t="n">
        <f aca="false">1_Data_EDA!L3298</f>
        <v>5.199999809</v>
      </c>
      <c r="G3297" s="8" t="n">
        <f aca="false">1_Data_EDA!M3298</f>
        <v>0.039999999</v>
      </c>
      <c r="H3297" s="6" t="n">
        <f aca="false">IF(1_Data_EDA!B3298="First Class",1,0)</f>
        <v>0</v>
      </c>
      <c r="I3297" s="6" t="n">
        <f aca="false">IF(1_Data_EDA!B3298="Second Class",1,0)</f>
        <v>0</v>
      </c>
      <c r="J3297" s="6" t="n">
        <f aca="false">IF(1_Data_EDA!B3298="Same Day",1,0)</f>
        <v>0</v>
      </c>
      <c r="K3297" s="6" t="n">
        <f aca="false">IF(1_Data_EDA!C3298="Corporate",1,0)</f>
        <v>0</v>
      </c>
      <c r="L3297" s="6" t="n">
        <f aca="false">IF(1_Data_EDA!C3298="Home Office",1,0)</f>
        <v>0</v>
      </c>
      <c r="M3297" s="6" t="n">
        <f aca="false">IF(1_Data_EDA!D3298="Europe",1,0)</f>
        <v>0</v>
      </c>
      <c r="N3297" s="6" t="n">
        <f aca="false">IF(1_Data_EDA!D3298="LATAM",1,0)</f>
        <v>1</v>
      </c>
      <c r="O3297" s="6" t="n">
        <f aca="false">IF(1_Data_EDA!D3298="Pacific Asia",1,0)</f>
        <v>0</v>
      </c>
      <c r="P3297" s="6" t="n">
        <f aca="false">IF(1_Data_EDA!D3298="USCA",1,0)</f>
        <v>0</v>
      </c>
      <c r="Q3297" s="6" t="n">
        <f aca="false">IF(C3297&gt;MEDIAN(C$5:C$8004),1,0)</f>
        <v>1</v>
      </c>
      <c r="R3297" s="6" t="n">
        <f aca="false">IF(D3297&gt;2,1,0)</f>
        <v>0</v>
      </c>
    </row>
    <row r="3298" customFormat="false" ht="15" hidden="false" customHeight="true" outlineLevel="0" collapsed="false">
      <c r="A3298" s="6" t="n">
        <f aca="false">1_Data_EDA!O3299</f>
        <v>0</v>
      </c>
      <c r="B3298" s="6" t="n">
        <f aca="false">1_Data_EDA!H3299</f>
        <v>0</v>
      </c>
      <c r="C3298" s="7" t="n">
        <f aca="false">1_Data_EDA!I3299</f>
        <v>129.9900055</v>
      </c>
      <c r="D3298" s="6" t="n">
        <f aca="false">1_Data_EDA!J3299</f>
        <v>1</v>
      </c>
      <c r="E3298" s="7" t="n">
        <f aca="false">1_Data_EDA!K3299</f>
        <v>129.9900055</v>
      </c>
      <c r="F3298" s="7" t="n">
        <f aca="false">1_Data_EDA!L3299</f>
        <v>23.39999962</v>
      </c>
      <c r="G3298" s="8" t="n">
        <f aca="false">1_Data_EDA!M3299</f>
        <v>0.180000007</v>
      </c>
      <c r="H3298" s="6" t="n">
        <f aca="false">IF(1_Data_EDA!B3299="First Class",1,0)</f>
        <v>0</v>
      </c>
      <c r="I3298" s="6" t="n">
        <f aca="false">IF(1_Data_EDA!B3299="Second Class",1,0)</f>
        <v>0</v>
      </c>
      <c r="J3298" s="6" t="n">
        <f aca="false">IF(1_Data_EDA!B3299="Same Day",1,0)</f>
        <v>1</v>
      </c>
      <c r="K3298" s="6" t="n">
        <f aca="false">IF(1_Data_EDA!C3299="Corporate",1,0)</f>
        <v>0</v>
      </c>
      <c r="L3298" s="6" t="n">
        <f aca="false">IF(1_Data_EDA!C3299="Home Office",1,0)</f>
        <v>0</v>
      </c>
      <c r="M3298" s="6" t="n">
        <f aca="false">IF(1_Data_EDA!D3299="Europe",1,0)</f>
        <v>0</v>
      </c>
      <c r="N3298" s="6" t="n">
        <f aca="false">IF(1_Data_EDA!D3299="LATAM",1,0)</f>
        <v>0</v>
      </c>
      <c r="O3298" s="6" t="n">
        <f aca="false">IF(1_Data_EDA!D3299="Pacific Asia",1,0)</f>
        <v>0</v>
      </c>
      <c r="P3298" s="6" t="n">
        <f aca="false">IF(1_Data_EDA!D3299="USCA",1,0)</f>
        <v>1</v>
      </c>
      <c r="Q3298" s="6" t="n">
        <f aca="false">IF(C3298&gt;MEDIAN(C$5:C$8004),1,0)</f>
        <v>1</v>
      </c>
      <c r="R3298" s="6" t="n">
        <f aca="false">IF(D3298&gt;2,1,0)</f>
        <v>0</v>
      </c>
    </row>
    <row r="3299" customFormat="false" ht="15" hidden="false" customHeight="true" outlineLevel="0" collapsed="false">
      <c r="A3299" s="6" t="n">
        <f aca="false">1_Data_EDA!O3300</f>
        <v>1</v>
      </c>
      <c r="B3299" s="6" t="n">
        <f aca="false">1_Data_EDA!H3300</f>
        <v>4</v>
      </c>
      <c r="C3299" s="7" t="n">
        <f aca="false">1_Data_EDA!I3300</f>
        <v>49.97999954</v>
      </c>
      <c r="D3299" s="6" t="n">
        <f aca="false">1_Data_EDA!J3300</f>
        <v>3</v>
      </c>
      <c r="E3299" s="7" t="n">
        <f aca="false">1_Data_EDA!K3300</f>
        <v>149.9400024</v>
      </c>
      <c r="F3299" s="7" t="n">
        <f aca="false">1_Data_EDA!L3300</f>
        <v>23.98999977</v>
      </c>
      <c r="G3299" s="8" t="n">
        <f aca="false">1_Data_EDA!M3300</f>
        <v>0.159999996</v>
      </c>
      <c r="H3299" s="6" t="n">
        <f aca="false">IF(1_Data_EDA!B3300="First Class",1,0)</f>
        <v>0</v>
      </c>
      <c r="I3299" s="6" t="n">
        <f aca="false">IF(1_Data_EDA!B3300="Second Class",1,0)</f>
        <v>0</v>
      </c>
      <c r="J3299" s="6" t="n">
        <f aca="false">IF(1_Data_EDA!B3300="Same Day",1,0)</f>
        <v>0</v>
      </c>
      <c r="K3299" s="6" t="n">
        <f aca="false">IF(1_Data_EDA!C3300="Corporate",1,0)</f>
        <v>0</v>
      </c>
      <c r="L3299" s="6" t="n">
        <f aca="false">IF(1_Data_EDA!C3300="Home Office",1,0)</f>
        <v>1</v>
      </c>
      <c r="M3299" s="6" t="n">
        <f aca="false">IF(1_Data_EDA!D3300="Europe",1,0)</f>
        <v>0</v>
      </c>
      <c r="N3299" s="6" t="n">
        <f aca="false">IF(1_Data_EDA!D3300="LATAM",1,0)</f>
        <v>0</v>
      </c>
      <c r="O3299" s="6" t="n">
        <f aca="false">IF(1_Data_EDA!D3300="Pacific Asia",1,0)</f>
        <v>1</v>
      </c>
      <c r="P3299" s="6" t="n">
        <f aca="false">IF(1_Data_EDA!D3300="USCA",1,0)</f>
        <v>0</v>
      </c>
      <c r="Q3299" s="6" t="n">
        <f aca="false">IF(C3299&gt;MEDIAN(C$5:C$8004),1,0)</f>
        <v>0</v>
      </c>
      <c r="R3299" s="6" t="n">
        <f aca="false">IF(D3299&gt;2,1,0)</f>
        <v>1</v>
      </c>
    </row>
    <row r="3300" customFormat="false" ht="15" hidden="false" customHeight="true" outlineLevel="0" collapsed="false">
      <c r="A3300" s="6" t="n">
        <f aca="false">1_Data_EDA!O3301</f>
        <v>1</v>
      </c>
      <c r="B3300" s="6" t="n">
        <f aca="false">1_Data_EDA!H3301</f>
        <v>4</v>
      </c>
      <c r="C3300" s="7" t="n">
        <f aca="false">1_Data_EDA!I3301</f>
        <v>50</v>
      </c>
      <c r="D3300" s="6" t="n">
        <f aca="false">1_Data_EDA!J3301</f>
        <v>4</v>
      </c>
      <c r="E3300" s="7" t="n">
        <f aca="false">1_Data_EDA!K3301</f>
        <v>200</v>
      </c>
      <c r="F3300" s="7" t="n">
        <f aca="false">1_Data_EDA!L3301</f>
        <v>24</v>
      </c>
      <c r="G3300" s="8" t="n">
        <f aca="false">1_Data_EDA!M3301</f>
        <v>0.119999997</v>
      </c>
      <c r="H3300" s="6" t="n">
        <f aca="false">IF(1_Data_EDA!B3301="First Class",1,0)</f>
        <v>0</v>
      </c>
      <c r="I3300" s="6" t="n">
        <f aca="false">IF(1_Data_EDA!B3301="Second Class",1,0)</f>
        <v>0</v>
      </c>
      <c r="J3300" s="6" t="n">
        <f aca="false">IF(1_Data_EDA!B3301="Same Day",1,0)</f>
        <v>0</v>
      </c>
      <c r="K3300" s="6" t="n">
        <f aca="false">IF(1_Data_EDA!C3301="Corporate",1,0)</f>
        <v>1</v>
      </c>
      <c r="L3300" s="6" t="n">
        <f aca="false">IF(1_Data_EDA!C3301="Home Office",1,0)</f>
        <v>0</v>
      </c>
      <c r="M3300" s="6" t="n">
        <f aca="false">IF(1_Data_EDA!D3301="Europe",1,0)</f>
        <v>0</v>
      </c>
      <c r="N3300" s="6" t="n">
        <f aca="false">IF(1_Data_EDA!D3301="LATAM",1,0)</f>
        <v>0</v>
      </c>
      <c r="O3300" s="6" t="n">
        <f aca="false">IF(1_Data_EDA!D3301="Pacific Asia",1,0)</f>
        <v>0</v>
      </c>
      <c r="P3300" s="6" t="n">
        <f aca="false">IF(1_Data_EDA!D3301="USCA",1,0)</f>
        <v>1</v>
      </c>
      <c r="Q3300" s="6" t="n">
        <f aca="false">IF(C3300&gt;MEDIAN(C$5:C$8004),1,0)</f>
        <v>0</v>
      </c>
      <c r="R3300" s="6" t="n">
        <f aca="false">IF(D3300&gt;2,1,0)</f>
        <v>1</v>
      </c>
    </row>
    <row r="3301" customFormat="false" ht="15" hidden="false" customHeight="true" outlineLevel="0" collapsed="false">
      <c r="A3301" s="6" t="n">
        <f aca="false">1_Data_EDA!O3302</f>
        <v>1</v>
      </c>
      <c r="B3301" s="6" t="n">
        <f aca="false">1_Data_EDA!H3302</f>
        <v>4</v>
      </c>
      <c r="C3301" s="7" t="n">
        <f aca="false">1_Data_EDA!I3302</f>
        <v>50</v>
      </c>
      <c r="D3301" s="6" t="n">
        <f aca="false">1_Data_EDA!J3302</f>
        <v>2</v>
      </c>
      <c r="E3301" s="7" t="n">
        <f aca="false">1_Data_EDA!K3302</f>
        <v>100</v>
      </c>
      <c r="F3301" s="7" t="n">
        <f aca="false">1_Data_EDA!L3302</f>
        <v>9</v>
      </c>
      <c r="G3301" s="8" t="n">
        <f aca="false">1_Data_EDA!M3302</f>
        <v>0.090000004</v>
      </c>
      <c r="H3301" s="6" t="n">
        <f aca="false">IF(1_Data_EDA!B3302="First Class",1,0)</f>
        <v>0</v>
      </c>
      <c r="I3301" s="6" t="n">
        <f aca="false">IF(1_Data_EDA!B3302="Second Class",1,0)</f>
        <v>0</v>
      </c>
      <c r="J3301" s="6" t="n">
        <f aca="false">IF(1_Data_EDA!B3302="Same Day",1,0)</f>
        <v>0</v>
      </c>
      <c r="K3301" s="6" t="n">
        <f aca="false">IF(1_Data_EDA!C3302="Corporate",1,0)</f>
        <v>1</v>
      </c>
      <c r="L3301" s="6" t="n">
        <f aca="false">IF(1_Data_EDA!C3302="Home Office",1,0)</f>
        <v>0</v>
      </c>
      <c r="M3301" s="6" t="n">
        <f aca="false">IF(1_Data_EDA!D3302="Europe",1,0)</f>
        <v>1</v>
      </c>
      <c r="N3301" s="6" t="n">
        <f aca="false">IF(1_Data_EDA!D3302="LATAM",1,0)</f>
        <v>0</v>
      </c>
      <c r="O3301" s="6" t="n">
        <f aca="false">IF(1_Data_EDA!D3302="Pacific Asia",1,0)</f>
        <v>0</v>
      </c>
      <c r="P3301" s="6" t="n">
        <f aca="false">IF(1_Data_EDA!D3302="USCA",1,0)</f>
        <v>0</v>
      </c>
      <c r="Q3301" s="6" t="n">
        <f aca="false">IF(C3301&gt;MEDIAN(C$5:C$8004),1,0)</f>
        <v>0</v>
      </c>
      <c r="R3301" s="6" t="n">
        <f aca="false">IF(D3301&gt;2,1,0)</f>
        <v>0</v>
      </c>
    </row>
    <row r="3302" customFormat="false" ht="15" hidden="false" customHeight="true" outlineLevel="0" collapsed="false">
      <c r="A3302" s="6" t="n">
        <f aca="false">1_Data_EDA!O3303</f>
        <v>0</v>
      </c>
      <c r="B3302" s="6" t="n">
        <f aca="false">1_Data_EDA!H3303</f>
        <v>4</v>
      </c>
      <c r="C3302" s="7" t="n">
        <f aca="false">1_Data_EDA!I3303</f>
        <v>50</v>
      </c>
      <c r="D3302" s="6" t="n">
        <f aca="false">1_Data_EDA!J3303</f>
        <v>3</v>
      </c>
      <c r="E3302" s="7" t="n">
        <f aca="false">1_Data_EDA!K3303</f>
        <v>150</v>
      </c>
      <c r="F3302" s="7" t="n">
        <f aca="false">1_Data_EDA!L3303</f>
        <v>8.25</v>
      </c>
      <c r="G3302" s="8" t="n">
        <f aca="false">1_Data_EDA!M3303</f>
        <v>0.059999999</v>
      </c>
      <c r="H3302" s="6" t="n">
        <f aca="false">IF(1_Data_EDA!B3303="First Class",1,0)</f>
        <v>0</v>
      </c>
      <c r="I3302" s="6" t="n">
        <f aca="false">IF(1_Data_EDA!B3303="Second Class",1,0)</f>
        <v>0</v>
      </c>
      <c r="J3302" s="6" t="n">
        <f aca="false">IF(1_Data_EDA!B3303="Same Day",1,0)</f>
        <v>0</v>
      </c>
      <c r="K3302" s="6" t="n">
        <f aca="false">IF(1_Data_EDA!C3303="Corporate",1,0)</f>
        <v>1</v>
      </c>
      <c r="L3302" s="6" t="n">
        <f aca="false">IF(1_Data_EDA!C3303="Home Office",1,0)</f>
        <v>0</v>
      </c>
      <c r="M3302" s="6" t="n">
        <f aca="false">IF(1_Data_EDA!D3303="Europe",1,0)</f>
        <v>1</v>
      </c>
      <c r="N3302" s="6" t="n">
        <f aca="false">IF(1_Data_EDA!D3303="LATAM",1,0)</f>
        <v>0</v>
      </c>
      <c r="O3302" s="6" t="n">
        <f aca="false">IF(1_Data_EDA!D3303="Pacific Asia",1,0)</f>
        <v>0</v>
      </c>
      <c r="P3302" s="6" t="n">
        <f aca="false">IF(1_Data_EDA!D3303="USCA",1,0)</f>
        <v>0</v>
      </c>
      <c r="Q3302" s="6" t="n">
        <f aca="false">IF(C3302&gt;MEDIAN(C$5:C$8004),1,0)</f>
        <v>0</v>
      </c>
      <c r="R3302" s="6" t="n">
        <f aca="false">IF(D3302&gt;2,1,0)</f>
        <v>1</v>
      </c>
    </row>
    <row r="3303" customFormat="false" ht="15" hidden="false" customHeight="true" outlineLevel="0" collapsed="false">
      <c r="A3303" s="6" t="n">
        <f aca="false">1_Data_EDA!O3304</f>
        <v>0</v>
      </c>
      <c r="B3303" s="6" t="n">
        <f aca="false">1_Data_EDA!H3304</f>
        <v>4</v>
      </c>
      <c r="C3303" s="7" t="n">
        <f aca="false">1_Data_EDA!I3304</f>
        <v>129.9900055</v>
      </c>
      <c r="D3303" s="6" t="n">
        <f aca="false">1_Data_EDA!J3304</f>
        <v>1</v>
      </c>
      <c r="E3303" s="7" t="n">
        <f aca="false">1_Data_EDA!K3304</f>
        <v>129.9900055</v>
      </c>
      <c r="F3303" s="7" t="n">
        <f aca="false">1_Data_EDA!L3304</f>
        <v>13</v>
      </c>
      <c r="G3303" s="8" t="n">
        <f aca="false">1_Data_EDA!M3304</f>
        <v>0.100000001</v>
      </c>
      <c r="H3303" s="6" t="n">
        <f aca="false">IF(1_Data_EDA!B3304="First Class",1,0)</f>
        <v>0</v>
      </c>
      <c r="I3303" s="6" t="n">
        <f aca="false">IF(1_Data_EDA!B3304="Second Class",1,0)</f>
        <v>0</v>
      </c>
      <c r="J3303" s="6" t="n">
        <f aca="false">IF(1_Data_EDA!B3304="Same Day",1,0)</f>
        <v>0</v>
      </c>
      <c r="K3303" s="6" t="n">
        <f aca="false">IF(1_Data_EDA!C3304="Corporate",1,0)</f>
        <v>1</v>
      </c>
      <c r="L3303" s="6" t="n">
        <f aca="false">IF(1_Data_EDA!C3304="Home Office",1,0)</f>
        <v>0</v>
      </c>
      <c r="M3303" s="6" t="n">
        <f aca="false">IF(1_Data_EDA!D3304="Europe",1,0)</f>
        <v>1</v>
      </c>
      <c r="N3303" s="6" t="n">
        <f aca="false">IF(1_Data_EDA!D3304="LATAM",1,0)</f>
        <v>0</v>
      </c>
      <c r="O3303" s="6" t="n">
        <f aca="false">IF(1_Data_EDA!D3304="Pacific Asia",1,0)</f>
        <v>0</v>
      </c>
      <c r="P3303" s="6" t="n">
        <f aca="false">IF(1_Data_EDA!D3304="USCA",1,0)</f>
        <v>0</v>
      </c>
      <c r="Q3303" s="6" t="n">
        <f aca="false">IF(C3303&gt;MEDIAN(C$5:C$8004),1,0)</f>
        <v>1</v>
      </c>
      <c r="R3303" s="6" t="n">
        <f aca="false">IF(D3303&gt;2,1,0)</f>
        <v>0</v>
      </c>
    </row>
    <row r="3304" customFormat="false" ht="15" hidden="false" customHeight="true" outlineLevel="0" collapsed="false">
      <c r="A3304" s="6" t="n">
        <f aca="false">1_Data_EDA!O3305</f>
        <v>0</v>
      </c>
      <c r="B3304" s="6" t="n">
        <f aca="false">1_Data_EDA!H3305</f>
        <v>4</v>
      </c>
      <c r="C3304" s="7" t="n">
        <f aca="false">1_Data_EDA!I3305</f>
        <v>99.98999786</v>
      </c>
      <c r="D3304" s="6" t="n">
        <f aca="false">1_Data_EDA!J3305</f>
        <v>3</v>
      </c>
      <c r="E3304" s="7" t="n">
        <f aca="false">1_Data_EDA!K3305</f>
        <v>299.9700012</v>
      </c>
      <c r="F3304" s="7" t="n">
        <f aca="false">1_Data_EDA!L3305</f>
        <v>53.99000168</v>
      </c>
      <c r="G3304" s="8" t="n">
        <f aca="false">1_Data_EDA!M3305</f>
        <v>0.180000007</v>
      </c>
      <c r="H3304" s="6" t="n">
        <f aca="false">IF(1_Data_EDA!B3305="First Class",1,0)</f>
        <v>0</v>
      </c>
      <c r="I3304" s="6" t="n">
        <f aca="false">IF(1_Data_EDA!B3305="Second Class",1,0)</f>
        <v>0</v>
      </c>
      <c r="J3304" s="6" t="n">
        <f aca="false">IF(1_Data_EDA!B3305="Same Day",1,0)</f>
        <v>0</v>
      </c>
      <c r="K3304" s="6" t="n">
        <f aca="false">IF(1_Data_EDA!C3305="Corporate",1,0)</f>
        <v>0</v>
      </c>
      <c r="L3304" s="6" t="n">
        <f aca="false">IF(1_Data_EDA!C3305="Home Office",1,0)</f>
        <v>1</v>
      </c>
      <c r="M3304" s="6" t="n">
        <f aca="false">IF(1_Data_EDA!D3305="Europe",1,0)</f>
        <v>0</v>
      </c>
      <c r="N3304" s="6" t="n">
        <f aca="false">IF(1_Data_EDA!D3305="LATAM",1,0)</f>
        <v>1</v>
      </c>
      <c r="O3304" s="6" t="n">
        <f aca="false">IF(1_Data_EDA!D3305="Pacific Asia",1,0)</f>
        <v>0</v>
      </c>
      <c r="P3304" s="6" t="n">
        <f aca="false">IF(1_Data_EDA!D3305="USCA",1,0)</f>
        <v>0</v>
      </c>
      <c r="Q3304" s="6" t="n">
        <f aca="false">IF(C3304&gt;MEDIAN(C$5:C$8004),1,0)</f>
        <v>1</v>
      </c>
      <c r="R3304" s="6" t="n">
        <f aca="false">IF(D3304&gt;2,1,0)</f>
        <v>1</v>
      </c>
    </row>
    <row r="3305" customFormat="false" ht="15" hidden="false" customHeight="true" outlineLevel="0" collapsed="false">
      <c r="A3305" s="6" t="n">
        <f aca="false">1_Data_EDA!O3306</f>
        <v>1</v>
      </c>
      <c r="B3305" s="6" t="n">
        <f aca="false">1_Data_EDA!H3306</f>
        <v>2</v>
      </c>
      <c r="C3305" s="7" t="n">
        <f aca="false">1_Data_EDA!I3306</f>
        <v>39.75</v>
      </c>
      <c r="D3305" s="6" t="n">
        <f aca="false">1_Data_EDA!J3306</f>
        <v>1</v>
      </c>
      <c r="E3305" s="7" t="n">
        <f aca="false">1_Data_EDA!K3306</f>
        <v>39.75</v>
      </c>
      <c r="F3305" s="7" t="n">
        <f aca="false">1_Data_EDA!L3306</f>
        <v>0.400000006</v>
      </c>
      <c r="G3305" s="8" t="n">
        <f aca="false">1_Data_EDA!M3306</f>
        <v>0.01</v>
      </c>
      <c r="H3305" s="6" t="n">
        <f aca="false">IF(1_Data_EDA!B3306="First Class",1,0)</f>
        <v>0</v>
      </c>
      <c r="I3305" s="6" t="n">
        <f aca="false">IF(1_Data_EDA!B3306="Second Class",1,0)</f>
        <v>1</v>
      </c>
      <c r="J3305" s="6" t="n">
        <f aca="false">IF(1_Data_EDA!B3306="Same Day",1,0)</f>
        <v>0</v>
      </c>
      <c r="K3305" s="6" t="n">
        <f aca="false">IF(1_Data_EDA!C3306="Corporate",1,0)</f>
        <v>0</v>
      </c>
      <c r="L3305" s="6" t="n">
        <f aca="false">IF(1_Data_EDA!C3306="Home Office",1,0)</f>
        <v>0</v>
      </c>
      <c r="M3305" s="6" t="n">
        <f aca="false">IF(1_Data_EDA!D3306="Europe",1,0)</f>
        <v>0</v>
      </c>
      <c r="N3305" s="6" t="n">
        <f aca="false">IF(1_Data_EDA!D3306="LATAM",1,0)</f>
        <v>0</v>
      </c>
      <c r="O3305" s="6" t="n">
        <f aca="false">IF(1_Data_EDA!D3306="Pacific Asia",1,0)</f>
        <v>1</v>
      </c>
      <c r="P3305" s="6" t="n">
        <f aca="false">IF(1_Data_EDA!D3306="USCA",1,0)</f>
        <v>0</v>
      </c>
      <c r="Q3305" s="6" t="n">
        <f aca="false">IF(C3305&gt;MEDIAN(C$5:C$8004),1,0)</f>
        <v>0</v>
      </c>
      <c r="R3305" s="6" t="n">
        <f aca="false">IF(D3305&gt;2,1,0)</f>
        <v>0</v>
      </c>
    </row>
    <row r="3306" customFormat="false" ht="15" hidden="false" customHeight="true" outlineLevel="0" collapsed="false">
      <c r="A3306" s="6" t="n">
        <f aca="false">1_Data_EDA!O3307</f>
        <v>1</v>
      </c>
      <c r="B3306" s="6" t="n">
        <f aca="false">1_Data_EDA!H3307</f>
        <v>1</v>
      </c>
      <c r="C3306" s="7" t="n">
        <f aca="false">1_Data_EDA!I3307</f>
        <v>399.980011</v>
      </c>
      <c r="D3306" s="6" t="n">
        <f aca="false">1_Data_EDA!J3307</f>
        <v>1</v>
      </c>
      <c r="E3306" s="7" t="n">
        <f aca="false">1_Data_EDA!K3307</f>
        <v>399.980011</v>
      </c>
      <c r="F3306" s="7" t="n">
        <f aca="false">1_Data_EDA!L3307</f>
        <v>100</v>
      </c>
      <c r="G3306" s="8" t="n">
        <f aca="false">1_Data_EDA!M3307</f>
        <v>0.25</v>
      </c>
      <c r="H3306" s="6" t="n">
        <f aca="false">IF(1_Data_EDA!B3307="First Class",1,0)</f>
        <v>1</v>
      </c>
      <c r="I3306" s="6" t="n">
        <f aca="false">IF(1_Data_EDA!B3307="Second Class",1,0)</f>
        <v>0</v>
      </c>
      <c r="J3306" s="6" t="n">
        <f aca="false">IF(1_Data_EDA!B3307="Same Day",1,0)</f>
        <v>0</v>
      </c>
      <c r="K3306" s="6" t="n">
        <f aca="false">IF(1_Data_EDA!C3307="Corporate",1,0)</f>
        <v>1</v>
      </c>
      <c r="L3306" s="6" t="n">
        <f aca="false">IF(1_Data_EDA!C3307="Home Office",1,0)</f>
        <v>0</v>
      </c>
      <c r="M3306" s="6" t="n">
        <f aca="false">IF(1_Data_EDA!D3307="Europe",1,0)</f>
        <v>0</v>
      </c>
      <c r="N3306" s="6" t="n">
        <f aca="false">IF(1_Data_EDA!D3307="LATAM",1,0)</f>
        <v>1</v>
      </c>
      <c r="O3306" s="6" t="n">
        <f aca="false">IF(1_Data_EDA!D3307="Pacific Asia",1,0)</f>
        <v>0</v>
      </c>
      <c r="P3306" s="6" t="n">
        <f aca="false">IF(1_Data_EDA!D3307="USCA",1,0)</f>
        <v>0</v>
      </c>
      <c r="Q3306" s="6" t="n">
        <f aca="false">IF(C3306&gt;MEDIAN(C$5:C$8004),1,0)</f>
        <v>1</v>
      </c>
      <c r="R3306" s="6" t="n">
        <f aca="false">IF(D3306&gt;2,1,0)</f>
        <v>0</v>
      </c>
    </row>
    <row r="3307" customFormat="false" ht="15" hidden="false" customHeight="true" outlineLevel="0" collapsed="false">
      <c r="A3307" s="6" t="n">
        <f aca="false">1_Data_EDA!O3308</f>
        <v>0</v>
      </c>
      <c r="B3307" s="6" t="n">
        <f aca="false">1_Data_EDA!H3308</f>
        <v>4</v>
      </c>
      <c r="C3307" s="7" t="n">
        <f aca="false">1_Data_EDA!I3308</f>
        <v>199.9900055</v>
      </c>
      <c r="D3307" s="6" t="n">
        <f aca="false">1_Data_EDA!J3308</f>
        <v>1</v>
      </c>
      <c r="E3307" s="7" t="n">
        <f aca="false">1_Data_EDA!K3308</f>
        <v>199.9900055</v>
      </c>
      <c r="F3307" s="7" t="n">
        <f aca="false">1_Data_EDA!L3308</f>
        <v>34</v>
      </c>
      <c r="G3307" s="8" t="n">
        <f aca="false">1_Data_EDA!M3308</f>
        <v>0.170000002</v>
      </c>
      <c r="H3307" s="6" t="n">
        <f aca="false">IF(1_Data_EDA!B3308="First Class",1,0)</f>
        <v>0</v>
      </c>
      <c r="I3307" s="6" t="n">
        <f aca="false">IF(1_Data_EDA!B3308="Second Class",1,0)</f>
        <v>0</v>
      </c>
      <c r="J3307" s="6" t="n">
        <f aca="false">IF(1_Data_EDA!B3308="Same Day",1,0)</f>
        <v>0</v>
      </c>
      <c r="K3307" s="6" t="n">
        <f aca="false">IF(1_Data_EDA!C3308="Corporate",1,0)</f>
        <v>0</v>
      </c>
      <c r="L3307" s="6" t="n">
        <f aca="false">IF(1_Data_EDA!C3308="Home Office",1,0)</f>
        <v>0</v>
      </c>
      <c r="M3307" s="6" t="n">
        <f aca="false">IF(1_Data_EDA!D3308="Europe",1,0)</f>
        <v>1</v>
      </c>
      <c r="N3307" s="6" t="n">
        <f aca="false">IF(1_Data_EDA!D3308="LATAM",1,0)</f>
        <v>0</v>
      </c>
      <c r="O3307" s="6" t="n">
        <f aca="false">IF(1_Data_EDA!D3308="Pacific Asia",1,0)</f>
        <v>0</v>
      </c>
      <c r="P3307" s="6" t="n">
        <f aca="false">IF(1_Data_EDA!D3308="USCA",1,0)</f>
        <v>0</v>
      </c>
      <c r="Q3307" s="6" t="n">
        <f aca="false">IF(C3307&gt;MEDIAN(C$5:C$8004),1,0)</f>
        <v>1</v>
      </c>
      <c r="R3307" s="6" t="n">
        <f aca="false">IF(D3307&gt;2,1,0)</f>
        <v>0</v>
      </c>
    </row>
    <row r="3308" customFormat="false" ht="15" hidden="false" customHeight="true" outlineLevel="0" collapsed="false">
      <c r="A3308" s="6" t="n">
        <f aca="false">1_Data_EDA!O3309</f>
        <v>1</v>
      </c>
      <c r="B3308" s="6" t="n">
        <f aca="false">1_Data_EDA!H3309</f>
        <v>1</v>
      </c>
      <c r="C3308" s="7" t="n">
        <f aca="false">1_Data_EDA!I3309</f>
        <v>299.980011</v>
      </c>
      <c r="D3308" s="6" t="n">
        <f aca="false">1_Data_EDA!J3309</f>
        <v>1</v>
      </c>
      <c r="E3308" s="7" t="n">
        <f aca="false">1_Data_EDA!K3309</f>
        <v>299.980011</v>
      </c>
      <c r="F3308" s="7" t="n">
        <f aca="false">1_Data_EDA!L3309</f>
        <v>39</v>
      </c>
      <c r="G3308" s="8" t="n">
        <f aca="false">1_Data_EDA!M3309</f>
        <v>0.129999995</v>
      </c>
      <c r="H3308" s="6" t="n">
        <f aca="false">IF(1_Data_EDA!B3309="First Class",1,0)</f>
        <v>1</v>
      </c>
      <c r="I3308" s="6" t="n">
        <f aca="false">IF(1_Data_EDA!B3309="Second Class",1,0)</f>
        <v>0</v>
      </c>
      <c r="J3308" s="6" t="n">
        <f aca="false">IF(1_Data_EDA!B3309="Same Day",1,0)</f>
        <v>0</v>
      </c>
      <c r="K3308" s="6" t="n">
        <f aca="false">IF(1_Data_EDA!C3309="Corporate",1,0)</f>
        <v>0</v>
      </c>
      <c r="L3308" s="6" t="n">
        <f aca="false">IF(1_Data_EDA!C3309="Home Office",1,0)</f>
        <v>0</v>
      </c>
      <c r="M3308" s="6" t="n">
        <f aca="false">IF(1_Data_EDA!D3309="Europe",1,0)</f>
        <v>1</v>
      </c>
      <c r="N3308" s="6" t="n">
        <f aca="false">IF(1_Data_EDA!D3309="LATAM",1,0)</f>
        <v>0</v>
      </c>
      <c r="O3308" s="6" t="n">
        <f aca="false">IF(1_Data_EDA!D3309="Pacific Asia",1,0)</f>
        <v>0</v>
      </c>
      <c r="P3308" s="6" t="n">
        <f aca="false">IF(1_Data_EDA!D3309="USCA",1,0)</f>
        <v>0</v>
      </c>
      <c r="Q3308" s="6" t="n">
        <f aca="false">IF(C3308&gt;MEDIAN(C$5:C$8004),1,0)</f>
        <v>1</v>
      </c>
      <c r="R3308" s="6" t="n">
        <f aca="false">IF(D3308&gt;2,1,0)</f>
        <v>0</v>
      </c>
    </row>
    <row r="3309" customFormat="false" ht="15" hidden="false" customHeight="true" outlineLevel="0" collapsed="false">
      <c r="A3309" s="6" t="n">
        <f aca="false">1_Data_EDA!O3310</f>
        <v>0</v>
      </c>
      <c r="B3309" s="6" t="n">
        <f aca="false">1_Data_EDA!H3310</f>
        <v>4</v>
      </c>
      <c r="C3309" s="7" t="n">
        <f aca="false">1_Data_EDA!I3310</f>
        <v>19.98999977</v>
      </c>
      <c r="D3309" s="6" t="n">
        <f aca="false">1_Data_EDA!J3310</f>
        <v>5</v>
      </c>
      <c r="E3309" s="7" t="n">
        <f aca="false">1_Data_EDA!K3310</f>
        <v>99.94999695</v>
      </c>
      <c r="F3309" s="7" t="n">
        <f aca="false">1_Data_EDA!L3310</f>
        <v>3</v>
      </c>
      <c r="G3309" s="8" t="n">
        <f aca="false">1_Data_EDA!M3310</f>
        <v>0.029999999</v>
      </c>
      <c r="H3309" s="6" t="n">
        <f aca="false">IF(1_Data_EDA!B3310="First Class",1,0)</f>
        <v>0</v>
      </c>
      <c r="I3309" s="6" t="n">
        <f aca="false">IF(1_Data_EDA!B3310="Second Class",1,0)</f>
        <v>0</v>
      </c>
      <c r="J3309" s="6" t="n">
        <f aca="false">IF(1_Data_EDA!B3310="Same Day",1,0)</f>
        <v>0</v>
      </c>
      <c r="K3309" s="6" t="n">
        <f aca="false">IF(1_Data_EDA!C3310="Corporate",1,0)</f>
        <v>0</v>
      </c>
      <c r="L3309" s="6" t="n">
        <f aca="false">IF(1_Data_EDA!C3310="Home Office",1,0)</f>
        <v>0</v>
      </c>
      <c r="M3309" s="6" t="n">
        <f aca="false">IF(1_Data_EDA!D3310="Europe",1,0)</f>
        <v>0</v>
      </c>
      <c r="N3309" s="6" t="n">
        <f aca="false">IF(1_Data_EDA!D3310="LATAM",1,0)</f>
        <v>1</v>
      </c>
      <c r="O3309" s="6" t="n">
        <f aca="false">IF(1_Data_EDA!D3310="Pacific Asia",1,0)</f>
        <v>0</v>
      </c>
      <c r="P3309" s="6" t="n">
        <f aca="false">IF(1_Data_EDA!D3310="USCA",1,0)</f>
        <v>0</v>
      </c>
      <c r="Q3309" s="6" t="n">
        <f aca="false">IF(C3309&gt;MEDIAN(C$5:C$8004),1,0)</f>
        <v>0</v>
      </c>
      <c r="R3309" s="6" t="n">
        <f aca="false">IF(D3309&gt;2,1,0)</f>
        <v>1</v>
      </c>
    </row>
    <row r="3310" customFormat="false" ht="15" hidden="false" customHeight="true" outlineLevel="0" collapsed="false">
      <c r="A3310" s="6" t="n">
        <f aca="false">1_Data_EDA!O3311</f>
        <v>0</v>
      </c>
      <c r="B3310" s="6" t="n">
        <f aca="false">1_Data_EDA!H3311</f>
        <v>4</v>
      </c>
      <c r="C3310" s="7" t="n">
        <f aca="false">1_Data_EDA!I3311</f>
        <v>199.9900055</v>
      </c>
      <c r="D3310" s="6" t="n">
        <f aca="false">1_Data_EDA!J3311</f>
        <v>1</v>
      </c>
      <c r="E3310" s="7" t="n">
        <f aca="false">1_Data_EDA!K3311</f>
        <v>199.9900055</v>
      </c>
      <c r="F3310" s="7" t="n">
        <f aca="false">1_Data_EDA!L3311</f>
        <v>8</v>
      </c>
      <c r="G3310" s="8" t="n">
        <f aca="false">1_Data_EDA!M3311</f>
        <v>0.039999999</v>
      </c>
      <c r="H3310" s="6" t="n">
        <f aca="false">IF(1_Data_EDA!B3311="First Class",1,0)</f>
        <v>0</v>
      </c>
      <c r="I3310" s="6" t="n">
        <f aca="false">IF(1_Data_EDA!B3311="Second Class",1,0)</f>
        <v>0</v>
      </c>
      <c r="J3310" s="6" t="n">
        <f aca="false">IF(1_Data_EDA!B3311="Same Day",1,0)</f>
        <v>0</v>
      </c>
      <c r="K3310" s="6" t="n">
        <f aca="false">IF(1_Data_EDA!C3311="Corporate",1,0)</f>
        <v>0</v>
      </c>
      <c r="L3310" s="6" t="n">
        <f aca="false">IF(1_Data_EDA!C3311="Home Office",1,0)</f>
        <v>0</v>
      </c>
      <c r="M3310" s="6" t="n">
        <f aca="false">IF(1_Data_EDA!D3311="Europe",1,0)</f>
        <v>1</v>
      </c>
      <c r="N3310" s="6" t="n">
        <f aca="false">IF(1_Data_EDA!D3311="LATAM",1,0)</f>
        <v>0</v>
      </c>
      <c r="O3310" s="6" t="n">
        <f aca="false">IF(1_Data_EDA!D3311="Pacific Asia",1,0)</f>
        <v>0</v>
      </c>
      <c r="P3310" s="6" t="n">
        <f aca="false">IF(1_Data_EDA!D3311="USCA",1,0)</f>
        <v>0</v>
      </c>
      <c r="Q3310" s="6" t="n">
        <f aca="false">IF(C3310&gt;MEDIAN(C$5:C$8004),1,0)</f>
        <v>1</v>
      </c>
      <c r="R3310" s="6" t="n">
        <f aca="false">IF(D3310&gt;2,1,0)</f>
        <v>0</v>
      </c>
    </row>
    <row r="3311" customFormat="false" ht="15" hidden="false" customHeight="true" outlineLevel="0" collapsed="false">
      <c r="A3311" s="6" t="n">
        <f aca="false">1_Data_EDA!O3312</f>
        <v>0</v>
      </c>
      <c r="B3311" s="6" t="n">
        <f aca="false">1_Data_EDA!H3312</f>
        <v>4</v>
      </c>
      <c r="C3311" s="7" t="n">
        <f aca="false">1_Data_EDA!I3312</f>
        <v>299.980011</v>
      </c>
      <c r="D3311" s="6" t="n">
        <f aca="false">1_Data_EDA!J3312</f>
        <v>1</v>
      </c>
      <c r="E3311" s="7" t="n">
        <f aca="false">1_Data_EDA!K3312</f>
        <v>299.980011</v>
      </c>
      <c r="F3311" s="7" t="n">
        <f aca="false">1_Data_EDA!L3312</f>
        <v>15</v>
      </c>
      <c r="G3311" s="8" t="n">
        <f aca="false">1_Data_EDA!M3312</f>
        <v>0.050000001</v>
      </c>
      <c r="H3311" s="6" t="n">
        <f aca="false">IF(1_Data_EDA!B3312="First Class",1,0)</f>
        <v>0</v>
      </c>
      <c r="I3311" s="6" t="n">
        <f aca="false">IF(1_Data_EDA!B3312="Second Class",1,0)</f>
        <v>0</v>
      </c>
      <c r="J3311" s="6" t="n">
        <f aca="false">IF(1_Data_EDA!B3312="Same Day",1,0)</f>
        <v>0</v>
      </c>
      <c r="K3311" s="6" t="n">
        <f aca="false">IF(1_Data_EDA!C3312="Corporate",1,0)</f>
        <v>1</v>
      </c>
      <c r="L3311" s="6" t="n">
        <f aca="false">IF(1_Data_EDA!C3312="Home Office",1,0)</f>
        <v>0</v>
      </c>
      <c r="M3311" s="6" t="n">
        <f aca="false">IF(1_Data_EDA!D3312="Europe",1,0)</f>
        <v>0</v>
      </c>
      <c r="N3311" s="6" t="n">
        <f aca="false">IF(1_Data_EDA!D3312="LATAM",1,0)</f>
        <v>0</v>
      </c>
      <c r="O3311" s="6" t="n">
        <f aca="false">IF(1_Data_EDA!D3312="Pacific Asia",1,0)</f>
        <v>0</v>
      </c>
      <c r="P3311" s="6" t="n">
        <f aca="false">IF(1_Data_EDA!D3312="USCA",1,0)</f>
        <v>1</v>
      </c>
      <c r="Q3311" s="6" t="n">
        <f aca="false">IF(C3311&gt;MEDIAN(C$5:C$8004),1,0)</f>
        <v>1</v>
      </c>
      <c r="R3311" s="6" t="n">
        <f aca="false">IF(D3311&gt;2,1,0)</f>
        <v>0</v>
      </c>
    </row>
    <row r="3312" customFormat="false" ht="15" hidden="false" customHeight="true" outlineLevel="0" collapsed="false">
      <c r="A3312" s="6" t="n">
        <f aca="false">1_Data_EDA!O3313</f>
        <v>0</v>
      </c>
      <c r="B3312" s="6" t="n">
        <f aca="false">1_Data_EDA!H3313</f>
        <v>4</v>
      </c>
      <c r="C3312" s="7" t="n">
        <f aca="false">1_Data_EDA!I3313</f>
        <v>199.9900055</v>
      </c>
      <c r="D3312" s="6" t="n">
        <f aca="false">1_Data_EDA!J3313</f>
        <v>1</v>
      </c>
      <c r="E3312" s="7" t="n">
        <f aca="false">1_Data_EDA!K3313</f>
        <v>199.9900055</v>
      </c>
      <c r="F3312" s="7" t="n">
        <f aca="false">1_Data_EDA!L3313</f>
        <v>36</v>
      </c>
      <c r="G3312" s="8" t="n">
        <f aca="false">1_Data_EDA!M3313</f>
        <v>0.180000007</v>
      </c>
      <c r="H3312" s="6" t="n">
        <f aca="false">IF(1_Data_EDA!B3313="First Class",1,0)</f>
        <v>0</v>
      </c>
      <c r="I3312" s="6" t="n">
        <f aca="false">IF(1_Data_EDA!B3313="Second Class",1,0)</f>
        <v>0</v>
      </c>
      <c r="J3312" s="6" t="n">
        <f aca="false">IF(1_Data_EDA!B3313="Same Day",1,0)</f>
        <v>0</v>
      </c>
      <c r="K3312" s="6" t="n">
        <f aca="false">IF(1_Data_EDA!C3313="Corporate",1,0)</f>
        <v>0</v>
      </c>
      <c r="L3312" s="6" t="n">
        <f aca="false">IF(1_Data_EDA!C3313="Home Office",1,0)</f>
        <v>0</v>
      </c>
      <c r="M3312" s="6" t="n">
        <f aca="false">IF(1_Data_EDA!D3313="Europe",1,0)</f>
        <v>1</v>
      </c>
      <c r="N3312" s="6" t="n">
        <f aca="false">IF(1_Data_EDA!D3313="LATAM",1,0)</f>
        <v>0</v>
      </c>
      <c r="O3312" s="6" t="n">
        <f aca="false">IF(1_Data_EDA!D3313="Pacific Asia",1,0)</f>
        <v>0</v>
      </c>
      <c r="P3312" s="6" t="n">
        <f aca="false">IF(1_Data_EDA!D3313="USCA",1,0)</f>
        <v>0</v>
      </c>
      <c r="Q3312" s="6" t="n">
        <f aca="false">IF(C3312&gt;MEDIAN(C$5:C$8004),1,0)</f>
        <v>1</v>
      </c>
      <c r="R3312" s="6" t="n">
        <f aca="false">IF(D3312&gt;2,1,0)</f>
        <v>0</v>
      </c>
    </row>
    <row r="3313" customFormat="false" ht="15" hidden="false" customHeight="true" outlineLevel="0" collapsed="false">
      <c r="A3313" s="6" t="n">
        <f aca="false">1_Data_EDA!O3314</f>
        <v>0</v>
      </c>
      <c r="B3313" s="6" t="n">
        <f aca="false">1_Data_EDA!H3314</f>
        <v>4</v>
      </c>
      <c r="C3313" s="7" t="n">
        <f aca="false">1_Data_EDA!I3314</f>
        <v>399.980011</v>
      </c>
      <c r="D3313" s="6" t="n">
        <f aca="false">1_Data_EDA!J3314</f>
        <v>1</v>
      </c>
      <c r="E3313" s="7" t="n">
        <f aca="false">1_Data_EDA!K3314</f>
        <v>399.980011</v>
      </c>
      <c r="F3313" s="7" t="n">
        <f aca="false">1_Data_EDA!L3314</f>
        <v>8</v>
      </c>
      <c r="G3313" s="8" t="n">
        <f aca="false">1_Data_EDA!M3314</f>
        <v>0.02</v>
      </c>
      <c r="H3313" s="6" t="n">
        <f aca="false">IF(1_Data_EDA!B3314="First Class",1,0)</f>
        <v>0</v>
      </c>
      <c r="I3313" s="6" t="n">
        <f aca="false">IF(1_Data_EDA!B3314="Second Class",1,0)</f>
        <v>0</v>
      </c>
      <c r="J3313" s="6" t="n">
        <f aca="false">IF(1_Data_EDA!B3314="Same Day",1,0)</f>
        <v>0</v>
      </c>
      <c r="K3313" s="6" t="n">
        <f aca="false">IF(1_Data_EDA!C3314="Corporate",1,0)</f>
        <v>0</v>
      </c>
      <c r="L3313" s="6" t="n">
        <f aca="false">IF(1_Data_EDA!C3314="Home Office",1,0)</f>
        <v>0</v>
      </c>
      <c r="M3313" s="6" t="n">
        <f aca="false">IF(1_Data_EDA!D3314="Europe",1,0)</f>
        <v>0</v>
      </c>
      <c r="N3313" s="6" t="n">
        <f aca="false">IF(1_Data_EDA!D3314="LATAM",1,0)</f>
        <v>1</v>
      </c>
      <c r="O3313" s="6" t="n">
        <f aca="false">IF(1_Data_EDA!D3314="Pacific Asia",1,0)</f>
        <v>0</v>
      </c>
      <c r="P3313" s="6" t="n">
        <f aca="false">IF(1_Data_EDA!D3314="USCA",1,0)</f>
        <v>0</v>
      </c>
      <c r="Q3313" s="6" t="n">
        <f aca="false">IF(C3313&gt;MEDIAN(C$5:C$8004),1,0)</f>
        <v>1</v>
      </c>
      <c r="R3313" s="6" t="n">
        <f aca="false">IF(D3313&gt;2,1,0)</f>
        <v>0</v>
      </c>
    </row>
    <row r="3314" customFormat="false" ht="15" hidden="false" customHeight="true" outlineLevel="0" collapsed="false">
      <c r="A3314" s="6" t="n">
        <f aca="false">1_Data_EDA!O3315</f>
        <v>1</v>
      </c>
      <c r="B3314" s="6" t="n">
        <f aca="false">1_Data_EDA!H3315</f>
        <v>0</v>
      </c>
      <c r="C3314" s="7" t="n">
        <f aca="false">1_Data_EDA!I3315</f>
        <v>59.99000168</v>
      </c>
      <c r="D3314" s="6" t="n">
        <f aca="false">1_Data_EDA!J3315</f>
        <v>5</v>
      </c>
      <c r="E3314" s="7" t="n">
        <f aca="false">1_Data_EDA!K3315</f>
        <v>299.9500122</v>
      </c>
      <c r="F3314" s="7" t="n">
        <f aca="false">1_Data_EDA!L3315</f>
        <v>38.99000168</v>
      </c>
      <c r="G3314" s="8" t="n">
        <f aca="false">1_Data_EDA!M3315</f>
        <v>0.129999995</v>
      </c>
      <c r="H3314" s="6" t="n">
        <f aca="false">IF(1_Data_EDA!B3315="First Class",1,0)</f>
        <v>0</v>
      </c>
      <c r="I3314" s="6" t="n">
        <f aca="false">IF(1_Data_EDA!B3315="Second Class",1,0)</f>
        <v>0</v>
      </c>
      <c r="J3314" s="6" t="n">
        <f aca="false">IF(1_Data_EDA!B3315="Same Day",1,0)</f>
        <v>1</v>
      </c>
      <c r="K3314" s="6" t="n">
        <f aca="false">IF(1_Data_EDA!C3315="Corporate",1,0)</f>
        <v>0</v>
      </c>
      <c r="L3314" s="6" t="n">
        <f aca="false">IF(1_Data_EDA!C3315="Home Office",1,0)</f>
        <v>1</v>
      </c>
      <c r="M3314" s="6" t="n">
        <f aca="false">IF(1_Data_EDA!D3315="Europe",1,0)</f>
        <v>0</v>
      </c>
      <c r="N3314" s="6" t="n">
        <f aca="false">IF(1_Data_EDA!D3315="LATAM",1,0)</f>
        <v>1</v>
      </c>
      <c r="O3314" s="6" t="n">
        <f aca="false">IF(1_Data_EDA!D3315="Pacific Asia",1,0)</f>
        <v>0</v>
      </c>
      <c r="P3314" s="6" t="n">
        <f aca="false">IF(1_Data_EDA!D3315="USCA",1,0)</f>
        <v>0</v>
      </c>
      <c r="Q3314" s="6" t="n">
        <f aca="false">IF(C3314&gt;MEDIAN(C$5:C$8004),1,0)</f>
        <v>0</v>
      </c>
      <c r="R3314" s="6" t="n">
        <f aca="false">IF(D3314&gt;2,1,0)</f>
        <v>1</v>
      </c>
    </row>
    <row r="3315" customFormat="false" ht="15" hidden="false" customHeight="true" outlineLevel="0" collapsed="false">
      <c r="A3315" s="6" t="n">
        <f aca="false">1_Data_EDA!O3316</f>
        <v>0</v>
      </c>
      <c r="B3315" s="6" t="n">
        <f aca="false">1_Data_EDA!H3316</f>
        <v>4</v>
      </c>
      <c r="C3315" s="7" t="n">
        <f aca="false">1_Data_EDA!I3316</f>
        <v>59.99000168</v>
      </c>
      <c r="D3315" s="6" t="n">
        <f aca="false">1_Data_EDA!J3316</f>
        <v>2</v>
      </c>
      <c r="E3315" s="7" t="n">
        <f aca="false">1_Data_EDA!K3316</f>
        <v>119.9800034</v>
      </c>
      <c r="F3315" s="7" t="n">
        <f aca="false">1_Data_EDA!L3316</f>
        <v>21.60000038</v>
      </c>
      <c r="G3315" s="8" t="n">
        <f aca="false">1_Data_EDA!M3316</f>
        <v>0.180000007</v>
      </c>
      <c r="H3315" s="6" t="n">
        <f aca="false">IF(1_Data_EDA!B3316="First Class",1,0)</f>
        <v>0</v>
      </c>
      <c r="I3315" s="6" t="n">
        <f aca="false">IF(1_Data_EDA!B3316="Second Class",1,0)</f>
        <v>0</v>
      </c>
      <c r="J3315" s="6" t="n">
        <f aca="false">IF(1_Data_EDA!B3316="Same Day",1,0)</f>
        <v>0</v>
      </c>
      <c r="K3315" s="6" t="n">
        <f aca="false">IF(1_Data_EDA!C3316="Corporate",1,0)</f>
        <v>0</v>
      </c>
      <c r="L3315" s="6" t="n">
        <f aca="false">IF(1_Data_EDA!C3316="Home Office",1,0)</f>
        <v>0</v>
      </c>
      <c r="M3315" s="6" t="n">
        <f aca="false">IF(1_Data_EDA!D3316="Europe",1,0)</f>
        <v>0</v>
      </c>
      <c r="N3315" s="6" t="n">
        <f aca="false">IF(1_Data_EDA!D3316="LATAM",1,0)</f>
        <v>0</v>
      </c>
      <c r="O3315" s="6" t="n">
        <f aca="false">IF(1_Data_EDA!D3316="Pacific Asia",1,0)</f>
        <v>0</v>
      </c>
      <c r="P3315" s="6" t="n">
        <f aca="false">IF(1_Data_EDA!D3316="USCA",1,0)</f>
        <v>0</v>
      </c>
      <c r="Q3315" s="6" t="n">
        <f aca="false">IF(C3315&gt;MEDIAN(C$5:C$8004),1,0)</f>
        <v>0</v>
      </c>
      <c r="R3315" s="6" t="n">
        <f aca="false">IF(D3315&gt;2,1,0)</f>
        <v>0</v>
      </c>
    </row>
    <row r="3316" customFormat="false" ht="15" hidden="false" customHeight="true" outlineLevel="0" collapsed="false">
      <c r="A3316" s="6" t="n">
        <f aca="false">1_Data_EDA!O3317</f>
        <v>0</v>
      </c>
      <c r="B3316" s="6" t="n">
        <f aca="false">1_Data_EDA!H3317</f>
        <v>4</v>
      </c>
      <c r="C3316" s="7" t="n">
        <f aca="false">1_Data_EDA!I3317</f>
        <v>50</v>
      </c>
      <c r="D3316" s="6" t="n">
        <f aca="false">1_Data_EDA!J3317</f>
        <v>3</v>
      </c>
      <c r="E3316" s="7" t="n">
        <f aca="false">1_Data_EDA!K3317</f>
        <v>150</v>
      </c>
      <c r="F3316" s="7" t="n">
        <f aca="false">1_Data_EDA!L3317</f>
        <v>19.5</v>
      </c>
      <c r="G3316" s="8" t="n">
        <f aca="false">1_Data_EDA!M3317</f>
        <v>0.129999995</v>
      </c>
      <c r="H3316" s="6" t="n">
        <f aca="false">IF(1_Data_EDA!B3317="First Class",1,0)</f>
        <v>0</v>
      </c>
      <c r="I3316" s="6" t="n">
        <f aca="false">IF(1_Data_EDA!B3317="Second Class",1,0)</f>
        <v>0</v>
      </c>
      <c r="J3316" s="6" t="n">
        <f aca="false">IF(1_Data_EDA!B3317="Same Day",1,0)</f>
        <v>0</v>
      </c>
      <c r="K3316" s="6" t="n">
        <f aca="false">IF(1_Data_EDA!C3317="Corporate",1,0)</f>
        <v>0</v>
      </c>
      <c r="L3316" s="6" t="n">
        <f aca="false">IF(1_Data_EDA!C3317="Home Office",1,0)</f>
        <v>0</v>
      </c>
      <c r="M3316" s="6" t="n">
        <f aca="false">IF(1_Data_EDA!D3317="Europe",1,0)</f>
        <v>0</v>
      </c>
      <c r="N3316" s="6" t="n">
        <f aca="false">IF(1_Data_EDA!D3317="LATAM",1,0)</f>
        <v>0</v>
      </c>
      <c r="O3316" s="6" t="n">
        <f aca="false">IF(1_Data_EDA!D3317="Pacific Asia",1,0)</f>
        <v>1</v>
      </c>
      <c r="P3316" s="6" t="n">
        <f aca="false">IF(1_Data_EDA!D3317="USCA",1,0)</f>
        <v>0</v>
      </c>
      <c r="Q3316" s="6" t="n">
        <f aca="false">IF(C3316&gt;MEDIAN(C$5:C$8004),1,0)</f>
        <v>0</v>
      </c>
      <c r="R3316" s="6" t="n">
        <f aca="false">IF(D3316&gt;2,1,0)</f>
        <v>1</v>
      </c>
    </row>
    <row r="3317" customFormat="false" ht="15" hidden="false" customHeight="true" outlineLevel="0" collapsed="false">
      <c r="A3317" s="6" t="n">
        <f aca="false">1_Data_EDA!O3318</f>
        <v>1</v>
      </c>
      <c r="B3317" s="6" t="n">
        <f aca="false">1_Data_EDA!H3318</f>
        <v>4</v>
      </c>
      <c r="C3317" s="7" t="n">
        <f aca="false">1_Data_EDA!I3318</f>
        <v>199.9900055</v>
      </c>
      <c r="D3317" s="6" t="n">
        <f aca="false">1_Data_EDA!J3318</f>
        <v>1</v>
      </c>
      <c r="E3317" s="7" t="n">
        <f aca="false">1_Data_EDA!K3318</f>
        <v>199.9900055</v>
      </c>
      <c r="F3317" s="7" t="n">
        <f aca="false">1_Data_EDA!L3318</f>
        <v>24</v>
      </c>
      <c r="G3317" s="8" t="n">
        <f aca="false">1_Data_EDA!M3318</f>
        <v>0.119999997</v>
      </c>
      <c r="H3317" s="6" t="n">
        <f aca="false">IF(1_Data_EDA!B3318="First Class",1,0)</f>
        <v>0</v>
      </c>
      <c r="I3317" s="6" t="n">
        <f aca="false">IF(1_Data_EDA!B3318="Second Class",1,0)</f>
        <v>0</v>
      </c>
      <c r="J3317" s="6" t="n">
        <f aca="false">IF(1_Data_EDA!B3318="Same Day",1,0)</f>
        <v>0</v>
      </c>
      <c r="K3317" s="6" t="n">
        <f aca="false">IF(1_Data_EDA!C3318="Corporate",1,0)</f>
        <v>1</v>
      </c>
      <c r="L3317" s="6" t="n">
        <f aca="false">IF(1_Data_EDA!C3318="Home Office",1,0)</f>
        <v>0</v>
      </c>
      <c r="M3317" s="6" t="n">
        <f aca="false">IF(1_Data_EDA!D3318="Europe",1,0)</f>
        <v>0</v>
      </c>
      <c r="N3317" s="6" t="n">
        <f aca="false">IF(1_Data_EDA!D3318="LATAM",1,0)</f>
        <v>0</v>
      </c>
      <c r="O3317" s="6" t="n">
        <f aca="false">IF(1_Data_EDA!D3318="Pacific Asia",1,0)</f>
        <v>1</v>
      </c>
      <c r="P3317" s="6" t="n">
        <f aca="false">IF(1_Data_EDA!D3318="USCA",1,0)</f>
        <v>0</v>
      </c>
      <c r="Q3317" s="6" t="n">
        <f aca="false">IF(C3317&gt;MEDIAN(C$5:C$8004),1,0)</f>
        <v>1</v>
      </c>
      <c r="R3317" s="6" t="n">
        <f aca="false">IF(D3317&gt;2,1,0)</f>
        <v>0</v>
      </c>
    </row>
    <row r="3318" customFormat="false" ht="15" hidden="false" customHeight="true" outlineLevel="0" collapsed="false">
      <c r="A3318" s="6" t="n">
        <f aca="false">1_Data_EDA!O3319</f>
        <v>0</v>
      </c>
      <c r="B3318" s="6" t="n">
        <f aca="false">1_Data_EDA!H3319</f>
        <v>4</v>
      </c>
      <c r="C3318" s="7" t="n">
        <f aca="false">1_Data_EDA!I3319</f>
        <v>199.9900055</v>
      </c>
      <c r="D3318" s="6" t="n">
        <f aca="false">1_Data_EDA!J3319</f>
        <v>1</v>
      </c>
      <c r="E3318" s="7" t="n">
        <f aca="false">1_Data_EDA!K3319</f>
        <v>199.9900055</v>
      </c>
      <c r="F3318" s="7" t="n">
        <f aca="false">1_Data_EDA!L3319</f>
        <v>20</v>
      </c>
      <c r="G3318" s="8" t="n">
        <f aca="false">1_Data_EDA!M3319</f>
        <v>0.100000001</v>
      </c>
      <c r="H3318" s="6" t="n">
        <f aca="false">IF(1_Data_EDA!B3319="First Class",1,0)</f>
        <v>0</v>
      </c>
      <c r="I3318" s="6" t="n">
        <f aca="false">IF(1_Data_EDA!B3319="Second Class",1,0)</f>
        <v>0</v>
      </c>
      <c r="J3318" s="6" t="n">
        <f aca="false">IF(1_Data_EDA!B3319="Same Day",1,0)</f>
        <v>0</v>
      </c>
      <c r="K3318" s="6" t="n">
        <f aca="false">IF(1_Data_EDA!C3319="Corporate",1,0)</f>
        <v>0</v>
      </c>
      <c r="L3318" s="6" t="n">
        <f aca="false">IF(1_Data_EDA!C3319="Home Office",1,0)</f>
        <v>0</v>
      </c>
      <c r="M3318" s="6" t="n">
        <f aca="false">IF(1_Data_EDA!D3319="Europe",1,0)</f>
        <v>0</v>
      </c>
      <c r="N3318" s="6" t="n">
        <f aca="false">IF(1_Data_EDA!D3319="LATAM",1,0)</f>
        <v>1</v>
      </c>
      <c r="O3318" s="6" t="n">
        <f aca="false">IF(1_Data_EDA!D3319="Pacific Asia",1,0)</f>
        <v>0</v>
      </c>
      <c r="P3318" s="6" t="n">
        <f aca="false">IF(1_Data_EDA!D3319="USCA",1,0)</f>
        <v>0</v>
      </c>
      <c r="Q3318" s="6" t="n">
        <f aca="false">IF(C3318&gt;MEDIAN(C$5:C$8004),1,0)</f>
        <v>1</v>
      </c>
      <c r="R3318" s="6" t="n">
        <f aca="false">IF(D3318&gt;2,1,0)</f>
        <v>0</v>
      </c>
    </row>
    <row r="3319" customFormat="false" ht="15" hidden="false" customHeight="true" outlineLevel="0" collapsed="false">
      <c r="A3319" s="6" t="n">
        <f aca="false">1_Data_EDA!O3320</f>
        <v>0</v>
      </c>
      <c r="B3319" s="6" t="n">
        <f aca="false">1_Data_EDA!H3320</f>
        <v>0</v>
      </c>
      <c r="C3319" s="7" t="n">
        <f aca="false">1_Data_EDA!I3320</f>
        <v>50</v>
      </c>
      <c r="D3319" s="6" t="n">
        <f aca="false">1_Data_EDA!J3320</f>
        <v>4</v>
      </c>
      <c r="E3319" s="7" t="n">
        <f aca="false">1_Data_EDA!K3320</f>
        <v>200</v>
      </c>
      <c r="F3319" s="7" t="n">
        <f aca="false">1_Data_EDA!L3320</f>
        <v>14</v>
      </c>
      <c r="G3319" s="8" t="n">
        <f aca="false">1_Data_EDA!M3320</f>
        <v>0.07</v>
      </c>
      <c r="H3319" s="6" t="n">
        <f aca="false">IF(1_Data_EDA!B3320="First Class",1,0)</f>
        <v>0</v>
      </c>
      <c r="I3319" s="6" t="n">
        <f aca="false">IF(1_Data_EDA!B3320="Second Class",1,0)</f>
        <v>0</v>
      </c>
      <c r="J3319" s="6" t="n">
        <f aca="false">IF(1_Data_EDA!B3320="Same Day",1,0)</f>
        <v>1</v>
      </c>
      <c r="K3319" s="6" t="n">
        <f aca="false">IF(1_Data_EDA!C3320="Corporate",1,0)</f>
        <v>0</v>
      </c>
      <c r="L3319" s="6" t="n">
        <f aca="false">IF(1_Data_EDA!C3320="Home Office",1,0)</f>
        <v>1</v>
      </c>
      <c r="M3319" s="6" t="n">
        <f aca="false">IF(1_Data_EDA!D3320="Europe",1,0)</f>
        <v>0</v>
      </c>
      <c r="N3319" s="6" t="n">
        <f aca="false">IF(1_Data_EDA!D3320="LATAM",1,0)</f>
        <v>0</v>
      </c>
      <c r="O3319" s="6" t="n">
        <f aca="false">IF(1_Data_EDA!D3320="Pacific Asia",1,0)</f>
        <v>1</v>
      </c>
      <c r="P3319" s="6" t="n">
        <f aca="false">IF(1_Data_EDA!D3320="USCA",1,0)</f>
        <v>0</v>
      </c>
      <c r="Q3319" s="6" t="n">
        <f aca="false">IF(C3319&gt;MEDIAN(C$5:C$8004),1,0)</f>
        <v>0</v>
      </c>
      <c r="R3319" s="6" t="n">
        <f aca="false">IF(D3319&gt;2,1,0)</f>
        <v>1</v>
      </c>
    </row>
    <row r="3320" customFormat="false" ht="15" hidden="false" customHeight="true" outlineLevel="0" collapsed="false">
      <c r="A3320" s="6" t="n">
        <f aca="false">1_Data_EDA!O3321</f>
        <v>1</v>
      </c>
      <c r="B3320" s="6" t="n">
        <f aca="false">1_Data_EDA!H3321</f>
        <v>4</v>
      </c>
      <c r="C3320" s="7" t="n">
        <f aca="false">1_Data_EDA!I3321</f>
        <v>50</v>
      </c>
      <c r="D3320" s="6" t="n">
        <f aca="false">1_Data_EDA!J3321</f>
        <v>1</v>
      </c>
      <c r="E3320" s="7" t="n">
        <f aca="false">1_Data_EDA!K3321</f>
        <v>50</v>
      </c>
      <c r="F3320" s="7" t="n">
        <f aca="false">1_Data_EDA!L3321</f>
        <v>2.75</v>
      </c>
      <c r="G3320" s="8" t="n">
        <f aca="false">1_Data_EDA!M3321</f>
        <v>0.059999999</v>
      </c>
      <c r="H3320" s="6" t="n">
        <f aca="false">IF(1_Data_EDA!B3321="First Class",1,0)</f>
        <v>0</v>
      </c>
      <c r="I3320" s="6" t="n">
        <f aca="false">IF(1_Data_EDA!B3321="Second Class",1,0)</f>
        <v>0</v>
      </c>
      <c r="J3320" s="6" t="n">
        <f aca="false">IF(1_Data_EDA!B3321="Same Day",1,0)</f>
        <v>0</v>
      </c>
      <c r="K3320" s="6" t="n">
        <f aca="false">IF(1_Data_EDA!C3321="Corporate",1,0)</f>
        <v>0</v>
      </c>
      <c r="L3320" s="6" t="n">
        <f aca="false">IF(1_Data_EDA!C3321="Home Office",1,0)</f>
        <v>1</v>
      </c>
      <c r="M3320" s="6" t="n">
        <f aca="false">IF(1_Data_EDA!D3321="Europe",1,0)</f>
        <v>0</v>
      </c>
      <c r="N3320" s="6" t="n">
        <f aca="false">IF(1_Data_EDA!D3321="LATAM",1,0)</f>
        <v>0</v>
      </c>
      <c r="O3320" s="6" t="n">
        <f aca="false">IF(1_Data_EDA!D3321="Pacific Asia",1,0)</f>
        <v>1</v>
      </c>
      <c r="P3320" s="6" t="n">
        <f aca="false">IF(1_Data_EDA!D3321="USCA",1,0)</f>
        <v>0</v>
      </c>
      <c r="Q3320" s="6" t="n">
        <f aca="false">IF(C3320&gt;MEDIAN(C$5:C$8004),1,0)</f>
        <v>0</v>
      </c>
      <c r="R3320" s="6" t="n">
        <f aca="false">IF(D3320&gt;2,1,0)</f>
        <v>0</v>
      </c>
    </row>
    <row r="3321" customFormat="false" ht="15" hidden="false" customHeight="true" outlineLevel="0" collapsed="false">
      <c r="A3321" s="6" t="n">
        <f aca="false">1_Data_EDA!O3322</f>
        <v>1</v>
      </c>
      <c r="B3321" s="6" t="n">
        <f aca="false">1_Data_EDA!H3322</f>
        <v>2</v>
      </c>
      <c r="C3321" s="7" t="n">
        <f aca="false">1_Data_EDA!I3322</f>
        <v>299.980011</v>
      </c>
      <c r="D3321" s="6" t="n">
        <f aca="false">1_Data_EDA!J3322</f>
        <v>1</v>
      </c>
      <c r="E3321" s="7" t="n">
        <f aca="false">1_Data_EDA!K3322</f>
        <v>299.980011</v>
      </c>
      <c r="F3321" s="7" t="n">
        <f aca="false">1_Data_EDA!L3322</f>
        <v>48</v>
      </c>
      <c r="G3321" s="8" t="n">
        <f aca="false">1_Data_EDA!M3322</f>
        <v>0.159999996</v>
      </c>
      <c r="H3321" s="6" t="n">
        <f aca="false">IF(1_Data_EDA!B3322="First Class",1,0)</f>
        <v>0</v>
      </c>
      <c r="I3321" s="6" t="n">
        <f aca="false">IF(1_Data_EDA!B3322="Second Class",1,0)</f>
        <v>1</v>
      </c>
      <c r="J3321" s="6" t="n">
        <f aca="false">IF(1_Data_EDA!B3322="Same Day",1,0)</f>
        <v>0</v>
      </c>
      <c r="K3321" s="6" t="n">
        <f aca="false">IF(1_Data_EDA!C3322="Corporate",1,0)</f>
        <v>0</v>
      </c>
      <c r="L3321" s="6" t="n">
        <f aca="false">IF(1_Data_EDA!C3322="Home Office",1,0)</f>
        <v>0</v>
      </c>
      <c r="M3321" s="6" t="n">
        <f aca="false">IF(1_Data_EDA!D3322="Europe",1,0)</f>
        <v>0</v>
      </c>
      <c r="N3321" s="6" t="n">
        <f aca="false">IF(1_Data_EDA!D3322="LATAM",1,0)</f>
        <v>1</v>
      </c>
      <c r="O3321" s="6" t="n">
        <f aca="false">IF(1_Data_EDA!D3322="Pacific Asia",1,0)</f>
        <v>0</v>
      </c>
      <c r="P3321" s="6" t="n">
        <f aca="false">IF(1_Data_EDA!D3322="USCA",1,0)</f>
        <v>0</v>
      </c>
      <c r="Q3321" s="6" t="n">
        <f aca="false">IF(C3321&gt;MEDIAN(C$5:C$8004),1,0)</f>
        <v>1</v>
      </c>
      <c r="R3321" s="6" t="n">
        <f aca="false">IF(D3321&gt;2,1,0)</f>
        <v>0</v>
      </c>
    </row>
    <row r="3322" customFormat="false" ht="15" hidden="false" customHeight="true" outlineLevel="0" collapsed="false">
      <c r="A3322" s="6" t="n">
        <f aca="false">1_Data_EDA!O3323</f>
        <v>1</v>
      </c>
      <c r="B3322" s="6" t="n">
        <f aca="false">1_Data_EDA!H3323</f>
        <v>1</v>
      </c>
      <c r="C3322" s="7" t="n">
        <f aca="false">1_Data_EDA!I3323</f>
        <v>399.980011</v>
      </c>
      <c r="D3322" s="6" t="n">
        <f aca="false">1_Data_EDA!J3323</f>
        <v>1</v>
      </c>
      <c r="E3322" s="7" t="n">
        <f aca="false">1_Data_EDA!K3323</f>
        <v>399.980011</v>
      </c>
      <c r="F3322" s="7" t="n">
        <f aca="false">1_Data_EDA!L3323</f>
        <v>60</v>
      </c>
      <c r="G3322" s="8" t="n">
        <f aca="false">1_Data_EDA!M3323</f>
        <v>0.150000006</v>
      </c>
      <c r="H3322" s="6" t="n">
        <f aca="false">IF(1_Data_EDA!B3323="First Class",1,0)</f>
        <v>1</v>
      </c>
      <c r="I3322" s="6" t="n">
        <f aca="false">IF(1_Data_EDA!B3323="Second Class",1,0)</f>
        <v>0</v>
      </c>
      <c r="J3322" s="6" t="n">
        <f aca="false">IF(1_Data_EDA!B3323="Same Day",1,0)</f>
        <v>0</v>
      </c>
      <c r="K3322" s="6" t="n">
        <f aca="false">IF(1_Data_EDA!C3323="Corporate",1,0)</f>
        <v>1</v>
      </c>
      <c r="L3322" s="6" t="n">
        <f aca="false">IF(1_Data_EDA!C3323="Home Office",1,0)</f>
        <v>0</v>
      </c>
      <c r="M3322" s="6" t="n">
        <f aca="false">IF(1_Data_EDA!D3323="Europe",1,0)</f>
        <v>1</v>
      </c>
      <c r="N3322" s="6" t="n">
        <f aca="false">IF(1_Data_EDA!D3323="LATAM",1,0)</f>
        <v>0</v>
      </c>
      <c r="O3322" s="6" t="n">
        <f aca="false">IF(1_Data_EDA!D3323="Pacific Asia",1,0)</f>
        <v>0</v>
      </c>
      <c r="P3322" s="6" t="n">
        <f aca="false">IF(1_Data_EDA!D3323="USCA",1,0)</f>
        <v>0</v>
      </c>
      <c r="Q3322" s="6" t="n">
        <f aca="false">IF(C3322&gt;MEDIAN(C$5:C$8004),1,0)</f>
        <v>1</v>
      </c>
      <c r="R3322" s="6" t="n">
        <f aca="false">IF(D3322&gt;2,1,0)</f>
        <v>0</v>
      </c>
    </row>
    <row r="3323" customFormat="false" ht="15" hidden="false" customHeight="true" outlineLevel="0" collapsed="false">
      <c r="A3323" s="6" t="n">
        <f aca="false">1_Data_EDA!O3324</f>
        <v>0</v>
      </c>
      <c r="B3323" s="6" t="n">
        <f aca="false">1_Data_EDA!H3324</f>
        <v>2</v>
      </c>
      <c r="C3323" s="7" t="n">
        <f aca="false">1_Data_EDA!I3324</f>
        <v>299.980011</v>
      </c>
      <c r="D3323" s="6" t="n">
        <f aca="false">1_Data_EDA!J3324</f>
        <v>1</v>
      </c>
      <c r="E3323" s="7" t="n">
        <f aca="false">1_Data_EDA!K3324</f>
        <v>299.980011</v>
      </c>
      <c r="F3323" s="7" t="n">
        <f aca="false">1_Data_EDA!L3324</f>
        <v>12</v>
      </c>
      <c r="G3323" s="8" t="n">
        <f aca="false">1_Data_EDA!M3324</f>
        <v>0.039999999</v>
      </c>
      <c r="H3323" s="6" t="n">
        <f aca="false">IF(1_Data_EDA!B3324="First Class",1,0)</f>
        <v>0</v>
      </c>
      <c r="I3323" s="6" t="n">
        <f aca="false">IF(1_Data_EDA!B3324="Second Class",1,0)</f>
        <v>1</v>
      </c>
      <c r="J3323" s="6" t="n">
        <f aca="false">IF(1_Data_EDA!B3324="Same Day",1,0)</f>
        <v>0</v>
      </c>
      <c r="K3323" s="6" t="n">
        <f aca="false">IF(1_Data_EDA!C3324="Corporate",1,0)</f>
        <v>0</v>
      </c>
      <c r="L3323" s="6" t="n">
        <f aca="false">IF(1_Data_EDA!C3324="Home Office",1,0)</f>
        <v>0</v>
      </c>
      <c r="M3323" s="6" t="n">
        <f aca="false">IF(1_Data_EDA!D3324="Europe",1,0)</f>
        <v>1</v>
      </c>
      <c r="N3323" s="6" t="n">
        <f aca="false">IF(1_Data_EDA!D3324="LATAM",1,0)</f>
        <v>0</v>
      </c>
      <c r="O3323" s="6" t="n">
        <f aca="false">IF(1_Data_EDA!D3324="Pacific Asia",1,0)</f>
        <v>0</v>
      </c>
      <c r="P3323" s="6" t="n">
        <f aca="false">IF(1_Data_EDA!D3324="USCA",1,0)</f>
        <v>0</v>
      </c>
      <c r="Q3323" s="6" t="n">
        <f aca="false">IF(C3323&gt;MEDIAN(C$5:C$8004),1,0)</f>
        <v>1</v>
      </c>
      <c r="R3323" s="6" t="n">
        <f aca="false">IF(D3323&gt;2,1,0)</f>
        <v>0</v>
      </c>
    </row>
    <row r="3324" customFormat="false" ht="15" hidden="false" customHeight="true" outlineLevel="0" collapsed="false">
      <c r="A3324" s="6" t="n">
        <f aca="false">1_Data_EDA!O3325</f>
        <v>1</v>
      </c>
      <c r="B3324" s="6" t="n">
        <f aca="false">1_Data_EDA!H3325</f>
        <v>2</v>
      </c>
      <c r="C3324" s="7" t="n">
        <f aca="false">1_Data_EDA!I3325</f>
        <v>31.07999992</v>
      </c>
      <c r="D3324" s="6" t="n">
        <f aca="false">1_Data_EDA!J3325</f>
        <v>1</v>
      </c>
      <c r="E3324" s="7" t="n">
        <f aca="false">1_Data_EDA!K3325</f>
        <v>31.07999992</v>
      </c>
      <c r="F3324" s="7" t="n">
        <f aca="false">1_Data_EDA!L3325</f>
        <v>7.769999981</v>
      </c>
      <c r="G3324" s="8" t="n">
        <f aca="false">1_Data_EDA!M3325</f>
        <v>0.25</v>
      </c>
      <c r="H3324" s="6" t="n">
        <f aca="false">IF(1_Data_EDA!B3325="First Class",1,0)</f>
        <v>0</v>
      </c>
      <c r="I3324" s="6" t="n">
        <f aca="false">IF(1_Data_EDA!B3325="Second Class",1,0)</f>
        <v>1</v>
      </c>
      <c r="J3324" s="6" t="n">
        <f aca="false">IF(1_Data_EDA!B3325="Same Day",1,0)</f>
        <v>0</v>
      </c>
      <c r="K3324" s="6" t="n">
        <f aca="false">IF(1_Data_EDA!C3325="Corporate",1,0)</f>
        <v>0</v>
      </c>
      <c r="L3324" s="6" t="n">
        <f aca="false">IF(1_Data_EDA!C3325="Home Office",1,0)</f>
        <v>0</v>
      </c>
      <c r="M3324" s="6" t="n">
        <f aca="false">IF(1_Data_EDA!D3325="Europe",1,0)</f>
        <v>1</v>
      </c>
      <c r="N3324" s="6" t="n">
        <f aca="false">IF(1_Data_EDA!D3325="LATAM",1,0)</f>
        <v>0</v>
      </c>
      <c r="O3324" s="6" t="n">
        <f aca="false">IF(1_Data_EDA!D3325="Pacific Asia",1,0)</f>
        <v>0</v>
      </c>
      <c r="P3324" s="6" t="n">
        <f aca="false">IF(1_Data_EDA!D3325="USCA",1,0)</f>
        <v>0</v>
      </c>
      <c r="Q3324" s="6" t="n">
        <f aca="false">IF(C3324&gt;MEDIAN(C$5:C$8004),1,0)</f>
        <v>0</v>
      </c>
      <c r="R3324" s="6" t="n">
        <f aca="false">IF(D3324&gt;2,1,0)</f>
        <v>0</v>
      </c>
    </row>
    <row r="3325" customFormat="false" ht="15" hidden="false" customHeight="true" outlineLevel="0" collapsed="false">
      <c r="A3325" s="6" t="n">
        <f aca="false">1_Data_EDA!O3326</f>
        <v>1</v>
      </c>
      <c r="B3325" s="6" t="n">
        <f aca="false">1_Data_EDA!H3326</f>
        <v>1</v>
      </c>
      <c r="C3325" s="7" t="n">
        <f aca="false">1_Data_EDA!I3326</f>
        <v>39.99000168</v>
      </c>
      <c r="D3325" s="6" t="n">
        <f aca="false">1_Data_EDA!J3326</f>
        <v>5</v>
      </c>
      <c r="E3325" s="7" t="n">
        <f aca="false">1_Data_EDA!K3326</f>
        <v>199.9499969</v>
      </c>
      <c r="F3325" s="7" t="n">
        <f aca="false">1_Data_EDA!L3326</f>
        <v>11</v>
      </c>
      <c r="G3325" s="8" t="n">
        <f aca="false">1_Data_EDA!M3326</f>
        <v>0.059999999</v>
      </c>
      <c r="H3325" s="6" t="n">
        <f aca="false">IF(1_Data_EDA!B3326="First Class",1,0)</f>
        <v>1</v>
      </c>
      <c r="I3325" s="6" t="n">
        <f aca="false">IF(1_Data_EDA!B3326="Second Class",1,0)</f>
        <v>0</v>
      </c>
      <c r="J3325" s="6" t="n">
        <f aca="false">IF(1_Data_EDA!B3326="Same Day",1,0)</f>
        <v>0</v>
      </c>
      <c r="K3325" s="6" t="n">
        <f aca="false">IF(1_Data_EDA!C3326="Corporate",1,0)</f>
        <v>0</v>
      </c>
      <c r="L3325" s="6" t="n">
        <f aca="false">IF(1_Data_EDA!C3326="Home Office",1,0)</f>
        <v>0</v>
      </c>
      <c r="M3325" s="6" t="n">
        <f aca="false">IF(1_Data_EDA!D3326="Europe",1,0)</f>
        <v>0</v>
      </c>
      <c r="N3325" s="6" t="n">
        <f aca="false">IF(1_Data_EDA!D3326="LATAM",1,0)</f>
        <v>0</v>
      </c>
      <c r="O3325" s="6" t="n">
        <f aca="false">IF(1_Data_EDA!D3326="Pacific Asia",1,0)</f>
        <v>1</v>
      </c>
      <c r="P3325" s="6" t="n">
        <f aca="false">IF(1_Data_EDA!D3326="USCA",1,0)</f>
        <v>0</v>
      </c>
      <c r="Q3325" s="6" t="n">
        <f aca="false">IF(C3325&gt;MEDIAN(C$5:C$8004),1,0)</f>
        <v>0</v>
      </c>
      <c r="R3325" s="6" t="n">
        <f aca="false">IF(D3325&gt;2,1,0)</f>
        <v>1</v>
      </c>
    </row>
    <row r="3326" customFormat="false" ht="15" hidden="false" customHeight="true" outlineLevel="0" collapsed="false">
      <c r="A3326" s="6" t="n">
        <f aca="false">1_Data_EDA!O3327</f>
        <v>0</v>
      </c>
      <c r="B3326" s="6" t="n">
        <f aca="false">1_Data_EDA!H3327</f>
        <v>4</v>
      </c>
      <c r="C3326" s="7" t="n">
        <f aca="false">1_Data_EDA!I3327</f>
        <v>210.8500061</v>
      </c>
      <c r="D3326" s="6" t="n">
        <f aca="false">1_Data_EDA!J3327</f>
        <v>1</v>
      </c>
      <c r="E3326" s="7" t="n">
        <f aca="false">1_Data_EDA!K3327</f>
        <v>210.8500061</v>
      </c>
      <c r="F3326" s="7" t="n">
        <f aca="false">1_Data_EDA!L3327</f>
        <v>25.29999924</v>
      </c>
      <c r="G3326" s="8" t="n">
        <f aca="false">1_Data_EDA!M3327</f>
        <v>0.119999997</v>
      </c>
      <c r="H3326" s="6" t="n">
        <f aca="false">IF(1_Data_EDA!B3327="First Class",1,0)</f>
        <v>0</v>
      </c>
      <c r="I3326" s="6" t="n">
        <f aca="false">IF(1_Data_EDA!B3327="Second Class",1,0)</f>
        <v>0</v>
      </c>
      <c r="J3326" s="6" t="n">
        <f aca="false">IF(1_Data_EDA!B3327="Same Day",1,0)</f>
        <v>0</v>
      </c>
      <c r="K3326" s="6" t="n">
        <f aca="false">IF(1_Data_EDA!C3327="Corporate",1,0)</f>
        <v>1</v>
      </c>
      <c r="L3326" s="6" t="n">
        <f aca="false">IF(1_Data_EDA!C3327="Home Office",1,0)</f>
        <v>0</v>
      </c>
      <c r="M3326" s="6" t="n">
        <f aca="false">IF(1_Data_EDA!D3327="Europe",1,0)</f>
        <v>0</v>
      </c>
      <c r="N3326" s="6" t="n">
        <f aca="false">IF(1_Data_EDA!D3327="LATAM",1,0)</f>
        <v>0</v>
      </c>
      <c r="O3326" s="6" t="n">
        <f aca="false">IF(1_Data_EDA!D3327="Pacific Asia",1,0)</f>
        <v>1</v>
      </c>
      <c r="P3326" s="6" t="n">
        <f aca="false">IF(1_Data_EDA!D3327="USCA",1,0)</f>
        <v>0</v>
      </c>
      <c r="Q3326" s="6" t="n">
        <f aca="false">IF(C3326&gt;MEDIAN(C$5:C$8004),1,0)</f>
        <v>1</v>
      </c>
      <c r="R3326" s="6" t="n">
        <f aca="false">IF(D3326&gt;2,1,0)</f>
        <v>0</v>
      </c>
    </row>
    <row r="3327" customFormat="false" ht="15" hidden="false" customHeight="true" outlineLevel="0" collapsed="false">
      <c r="A3327" s="6" t="n">
        <f aca="false">1_Data_EDA!O3328</f>
        <v>1</v>
      </c>
      <c r="B3327" s="6" t="n">
        <f aca="false">1_Data_EDA!H3328</f>
        <v>0</v>
      </c>
      <c r="C3327" s="7" t="n">
        <f aca="false">1_Data_EDA!I3328</f>
        <v>199.9900055</v>
      </c>
      <c r="D3327" s="6" t="n">
        <f aca="false">1_Data_EDA!J3328</f>
        <v>1</v>
      </c>
      <c r="E3327" s="7" t="n">
        <f aca="false">1_Data_EDA!K3328</f>
        <v>199.9900055</v>
      </c>
      <c r="F3327" s="7" t="n">
        <f aca="false">1_Data_EDA!L3328</f>
        <v>20</v>
      </c>
      <c r="G3327" s="8" t="n">
        <f aca="false">1_Data_EDA!M3328</f>
        <v>0.100000001</v>
      </c>
      <c r="H3327" s="6" t="n">
        <f aca="false">IF(1_Data_EDA!B3328="First Class",1,0)</f>
        <v>0</v>
      </c>
      <c r="I3327" s="6" t="n">
        <f aca="false">IF(1_Data_EDA!B3328="Second Class",1,0)</f>
        <v>0</v>
      </c>
      <c r="J3327" s="6" t="n">
        <f aca="false">IF(1_Data_EDA!B3328="Same Day",1,0)</f>
        <v>1</v>
      </c>
      <c r="K3327" s="6" t="n">
        <f aca="false">IF(1_Data_EDA!C3328="Corporate",1,0)</f>
        <v>0</v>
      </c>
      <c r="L3327" s="6" t="n">
        <f aca="false">IF(1_Data_EDA!C3328="Home Office",1,0)</f>
        <v>0</v>
      </c>
      <c r="M3327" s="6" t="n">
        <f aca="false">IF(1_Data_EDA!D3328="Europe",1,0)</f>
        <v>0</v>
      </c>
      <c r="N3327" s="6" t="n">
        <f aca="false">IF(1_Data_EDA!D3328="LATAM",1,0)</f>
        <v>0</v>
      </c>
      <c r="O3327" s="6" t="n">
        <f aca="false">IF(1_Data_EDA!D3328="Pacific Asia",1,0)</f>
        <v>0</v>
      </c>
      <c r="P3327" s="6" t="n">
        <f aca="false">IF(1_Data_EDA!D3328="USCA",1,0)</f>
        <v>1</v>
      </c>
      <c r="Q3327" s="6" t="n">
        <f aca="false">IF(C3327&gt;MEDIAN(C$5:C$8004),1,0)</f>
        <v>1</v>
      </c>
      <c r="R3327" s="6" t="n">
        <f aca="false">IF(D3327&gt;2,1,0)</f>
        <v>0</v>
      </c>
    </row>
    <row r="3328" customFormat="false" ht="15" hidden="false" customHeight="true" outlineLevel="0" collapsed="false">
      <c r="A3328" s="6" t="n">
        <f aca="false">1_Data_EDA!O3329</f>
        <v>0</v>
      </c>
      <c r="B3328" s="6" t="n">
        <f aca="false">1_Data_EDA!H3329</f>
        <v>4</v>
      </c>
      <c r="C3328" s="7" t="n">
        <f aca="false">1_Data_EDA!I3329</f>
        <v>399.980011</v>
      </c>
      <c r="D3328" s="6" t="n">
        <f aca="false">1_Data_EDA!J3329</f>
        <v>1</v>
      </c>
      <c r="E3328" s="7" t="n">
        <f aca="false">1_Data_EDA!K3329</f>
        <v>399.980011</v>
      </c>
      <c r="F3328" s="7" t="n">
        <f aca="false">1_Data_EDA!L3329</f>
        <v>28</v>
      </c>
      <c r="G3328" s="8" t="n">
        <f aca="false">1_Data_EDA!M3329</f>
        <v>0.07</v>
      </c>
      <c r="H3328" s="6" t="n">
        <f aca="false">IF(1_Data_EDA!B3329="First Class",1,0)</f>
        <v>0</v>
      </c>
      <c r="I3328" s="6" t="n">
        <f aca="false">IF(1_Data_EDA!B3329="Second Class",1,0)</f>
        <v>0</v>
      </c>
      <c r="J3328" s="6" t="n">
        <f aca="false">IF(1_Data_EDA!B3329="Same Day",1,0)</f>
        <v>0</v>
      </c>
      <c r="K3328" s="6" t="n">
        <f aca="false">IF(1_Data_EDA!C3329="Corporate",1,0)</f>
        <v>0</v>
      </c>
      <c r="L3328" s="6" t="n">
        <f aca="false">IF(1_Data_EDA!C3329="Home Office",1,0)</f>
        <v>1</v>
      </c>
      <c r="M3328" s="6" t="n">
        <f aca="false">IF(1_Data_EDA!D3329="Europe",1,0)</f>
        <v>0</v>
      </c>
      <c r="N3328" s="6" t="n">
        <f aca="false">IF(1_Data_EDA!D3329="LATAM",1,0)</f>
        <v>0</v>
      </c>
      <c r="O3328" s="6" t="n">
        <f aca="false">IF(1_Data_EDA!D3329="Pacific Asia",1,0)</f>
        <v>0</v>
      </c>
      <c r="P3328" s="6" t="n">
        <f aca="false">IF(1_Data_EDA!D3329="USCA",1,0)</f>
        <v>1</v>
      </c>
      <c r="Q3328" s="6" t="n">
        <f aca="false">IF(C3328&gt;MEDIAN(C$5:C$8004),1,0)</f>
        <v>1</v>
      </c>
      <c r="R3328" s="6" t="n">
        <f aca="false">IF(D3328&gt;2,1,0)</f>
        <v>0</v>
      </c>
    </row>
    <row r="3329" customFormat="false" ht="15" hidden="false" customHeight="true" outlineLevel="0" collapsed="false">
      <c r="A3329" s="6" t="n">
        <f aca="false">1_Data_EDA!O3330</f>
        <v>0</v>
      </c>
      <c r="B3329" s="6" t="n">
        <f aca="false">1_Data_EDA!H3330</f>
        <v>4</v>
      </c>
      <c r="C3329" s="7" t="n">
        <f aca="false">1_Data_EDA!I3330</f>
        <v>49.97999954</v>
      </c>
      <c r="D3329" s="6" t="n">
        <f aca="false">1_Data_EDA!J3330</f>
        <v>3</v>
      </c>
      <c r="E3329" s="7" t="n">
        <f aca="false">1_Data_EDA!K3330</f>
        <v>149.9400024</v>
      </c>
      <c r="F3329" s="7" t="n">
        <f aca="false">1_Data_EDA!L3330</f>
        <v>3</v>
      </c>
      <c r="G3329" s="8" t="n">
        <f aca="false">1_Data_EDA!M3330</f>
        <v>0.02</v>
      </c>
      <c r="H3329" s="6" t="n">
        <f aca="false">IF(1_Data_EDA!B3330="First Class",1,0)</f>
        <v>0</v>
      </c>
      <c r="I3329" s="6" t="n">
        <f aca="false">IF(1_Data_EDA!B3330="Second Class",1,0)</f>
        <v>0</v>
      </c>
      <c r="J3329" s="6" t="n">
        <f aca="false">IF(1_Data_EDA!B3330="Same Day",1,0)</f>
        <v>0</v>
      </c>
      <c r="K3329" s="6" t="n">
        <f aca="false">IF(1_Data_EDA!C3330="Corporate",1,0)</f>
        <v>0</v>
      </c>
      <c r="L3329" s="6" t="n">
        <f aca="false">IF(1_Data_EDA!C3330="Home Office",1,0)</f>
        <v>0</v>
      </c>
      <c r="M3329" s="6" t="n">
        <f aca="false">IF(1_Data_EDA!D3330="Europe",1,0)</f>
        <v>0</v>
      </c>
      <c r="N3329" s="6" t="n">
        <f aca="false">IF(1_Data_EDA!D3330="LATAM",1,0)</f>
        <v>1</v>
      </c>
      <c r="O3329" s="6" t="n">
        <f aca="false">IF(1_Data_EDA!D3330="Pacific Asia",1,0)</f>
        <v>0</v>
      </c>
      <c r="P3329" s="6" t="n">
        <f aca="false">IF(1_Data_EDA!D3330="USCA",1,0)</f>
        <v>0</v>
      </c>
      <c r="Q3329" s="6" t="n">
        <f aca="false">IF(C3329&gt;MEDIAN(C$5:C$8004),1,0)</f>
        <v>0</v>
      </c>
      <c r="R3329" s="6" t="n">
        <f aca="false">IF(D3329&gt;2,1,0)</f>
        <v>1</v>
      </c>
    </row>
    <row r="3330" customFormat="false" ht="15" hidden="false" customHeight="true" outlineLevel="0" collapsed="false">
      <c r="A3330" s="6" t="n">
        <f aca="false">1_Data_EDA!O3331</f>
        <v>1</v>
      </c>
      <c r="B3330" s="6" t="n">
        <f aca="false">1_Data_EDA!H3331</f>
        <v>4</v>
      </c>
      <c r="C3330" s="7" t="n">
        <f aca="false">1_Data_EDA!I3331</f>
        <v>49.97999954</v>
      </c>
      <c r="D3330" s="6" t="n">
        <f aca="false">1_Data_EDA!J3331</f>
        <v>3</v>
      </c>
      <c r="E3330" s="7" t="n">
        <f aca="false">1_Data_EDA!K3331</f>
        <v>149.9400024</v>
      </c>
      <c r="F3330" s="7" t="n">
        <f aca="false">1_Data_EDA!L3331</f>
        <v>22.48999977</v>
      </c>
      <c r="G3330" s="8" t="n">
        <f aca="false">1_Data_EDA!M3331</f>
        <v>0.150000006</v>
      </c>
      <c r="H3330" s="6" t="n">
        <f aca="false">IF(1_Data_EDA!B3331="First Class",1,0)</f>
        <v>0</v>
      </c>
      <c r="I3330" s="6" t="n">
        <f aca="false">IF(1_Data_EDA!B3331="Second Class",1,0)</f>
        <v>0</v>
      </c>
      <c r="J3330" s="6" t="n">
        <f aca="false">IF(1_Data_EDA!B3331="Same Day",1,0)</f>
        <v>0</v>
      </c>
      <c r="K3330" s="6" t="n">
        <f aca="false">IF(1_Data_EDA!C3331="Corporate",1,0)</f>
        <v>0</v>
      </c>
      <c r="L3330" s="6" t="n">
        <f aca="false">IF(1_Data_EDA!C3331="Home Office",1,0)</f>
        <v>1</v>
      </c>
      <c r="M3330" s="6" t="n">
        <f aca="false">IF(1_Data_EDA!D3331="Europe",1,0)</f>
        <v>0</v>
      </c>
      <c r="N3330" s="6" t="n">
        <f aca="false">IF(1_Data_EDA!D3331="LATAM",1,0)</f>
        <v>0</v>
      </c>
      <c r="O3330" s="6" t="n">
        <f aca="false">IF(1_Data_EDA!D3331="Pacific Asia",1,0)</f>
        <v>1</v>
      </c>
      <c r="P3330" s="6" t="n">
        <f aca="false">IF(1_Data_EDA!D3331="USCA",1,0)</f>
        <v>0</v>
      </c>
      <c r="Q3330" s="6" t="n">
        <f aca="false">IF(C3330&gt;MEDIAN(C$5:C$8004),1,0)</f>
        <v>0</v>
      </c>
      <c r="R3330" s="6" t="n">
        <f aca="false">IF(D3330&gt;2,1,0)</f>
        <v>1</v>
      </c>
    </row>
    <row r="3331" customFormat="false" ht="15" hidden="false" customHeight="true" outlineLevel="0" collapsed="false">
      <c r="A3331" s="6" t="n">
        <f aca="false">1_Data_EDA!O3332</f>
        <v>1</v>
      </c>
      <c r="B3331" s="6" t="n">
        <f aca="false">1_Data_EDA!H3332</f>
        <v>1</v>
      </c>
      <c r="C3331" s="7" t="n">
        <f aca="false">1_Data_EDA!I3332</f>
        <v>299.980011</v>
      </c>
      <c r="D3331" s="6" t="n">
        <f aca="false">1_Data_EDA!J3332</f>
        <v>1</v>
      </c>
      <c r="E3331" s="7" t="n">
        <f aca="false">1_Data_EDA!K3332</f>
        <v>299.980011</v>
      </c>
      <c r="F3331" s="7" t="n">
        <f aca="false">1_Data_EDA!L3332</f>
        <v>16.5</v>
      </c>
      <c r="G3331" s="8" t="n">
        <f aca="false">1_Data_EDA!M3332</f>
        <v>0.059999999</v>
      </c>
      <c r="H3331" s="6" t="n">
        <f aca="false">IF(1_Data_EDA!B3332="First Class",1,0)</f>
        <v>1</v>
      </c>
      <c r="I3331" s="6" t="n">
        <f aca="false">IF(1_Data_EDA!B3332="Second Class",1,0)</f>
        <v>0</v>
      </c>
      <c r="J3331" s="6" t="n">
        <f aca="false">IF(1_Data_EDA!B3332="Same Day",1,0)</f>
        <v>0</v>
      </c>
      <c r="K3331" s="6" t="n">
        <f aca="false">IF(1_Data_EDA!C3332="Corporate",1,0)</f>
        <v>0</v>
      </c>
      <c r="L3331" s="6" t="n">
        <f aca="false">IF(1_Data_EDA!C3332="Home Office",1,0)</f>
        <v>0</v>
      </c>
      <c r="M3331" s="6" t="n">
        <f aca="false">IF(1_Data_EDA!D3332="Europe",1,0)</f>
        <v>0</v>
      </c>
      <c r="N3331" s="6" t="n">
        <f aca="false">IF(1_Data_EDA!D3332="LATAM",1,0)</f>
        <v>1</v>
      </c>
      <c r="O3331" s="6" t="n">
        <f aca="false">IF(1_Data_EDA!D3332="Pacific Asia",1,0)</f>
        <v>0</v>
      </c>
      <c r="P3331" s="6" t="n">
        <f aca="false">IF(1_Data_EDA!D3332="USCA",1,0)</f>
        <v>0</v>
      </c>
      <c r="Q3331" s="6" t="n">
        <f aca="false">IF(C3331&gt;MEDIAN(C$5:C$8004),1,0)</f>
        <v>1</v>
      </c>
      <c r="R3331" s="6" t="n">
        <f aca="false">IF(D3331&gt;2,1,0)</f>
        <v>0</v>
      </c>
    </row>
    <row r="3332" customFormat="false" ht="15" hidden="false" customHeight="true" outlineLevel="0" collapsed="false">
      <c r="A3332" s="6" t="n">
        <f aca="false">1_Data_EDA!O3333</f>
        <v>0</v>
      </c>
      <c r="B3332" s="6" t="n">
        <f aca="false">1_Data_EDA!H3333</f>
        <v>4</v>
      </c>
      <c r="C3332" s="7" t="n">
        <f aca="false">1_Data_EDA!I3333</f>
        <v>50</v>
      </c>
      <c r="D3332" s="6" t="n">
        <f aca="false">1_Data_EDA!J3333</f>
        <v>3</v>
      </c>
      <c r="E3332" s="7" t="n">
        <f aca="false">1_Data_EDA!K3333</f>
        <v>150</v>
      </c>
      <c r="F3332" s="7" t="n">
        <f aca="false">1_Data_EDA!L3333</f>
        <v>10.5</v>
      </c>
      <c r="G3332" s="8" t="n">
        <f aca="false">1_Data_EDA!M3333</f>
        <v>0.07</v>
      </c>
      <c r="H3332" s="6" t="n">
        <f aca="false">IF(1_Data_EDA!B3333="First Class",1,0)</f>
        <v>0</v>
      </c>
      <c r="I3332" s="6" t="n">
        <f aca="false">IF(1_Data_EDA!B3333="Second Class",1,0)</f>
        <v>0</v>
      </c>
      <c r="J3332" s="6" t="n">
        <f aca="false">IF(1_Data_EDA!B3333="Same Day",1,0)</f>
        <v>0</v>
      </c>
      <c r="K3332" s="6" t="n">
        <f aca="false">IF(1_Data_EDA!C3333="Corporate",1,0)</f>
        <v>0</v>
      </c>
      <c r="L3332" s="6" t="n">
        <f aca="false">IF(1_Data_EDA!C3333="Home Office",1,0)</f>
        <v>0</v>
      </c>
      <c r="M3332" s="6" t="n">
        <f aca="false">IF(1_Data_EDA!D3333="Europe",1,0)</f>
        <v>0</v>
      </c>
      <c r="N3332" s="6" t="n">
        <f aca="false">IF(1_Data_EDA!D3333="LATAM",1,0)</f>
        <v>1</v>
      </c>
      <c r="O3332" s="6" t="n">
        <f aca="false">IF(1_Data_EDA!D3333="Pacific Asia",1,0)</f>
        <v>0</v>
      </c>
      <c r="P3332" s="6" t="n">
        <f aca="false">IF(1_Data_EDA!D3333="USCA",1,0)</f>
        <v>0</v>
      </c>
      <c r="Q3332" s="6" t="n">
        <f aca="false">IF(C3332&gt;MEDIAN(C$5:C$8004),1,0)</f>
        <v>0</v>
      </c>
      <c r="R3332" s="6" t="n">
        <f aca="false">IF(D3332&gt;2,1,0)</f>
        <v>1</v>
      </c>
    </row>
    <row r="3333" customFormat="false" ht="15" hidden="false" customHeight="true" outlineLevel="0" collapsed="false">
      <c r="A3333" s="6" t="n">
        <f aca="false">1_Data_EDA!O3334</f>
        <v>0</v>
      </c>
      <c r="B3333" s="6" t="n">
        <f aca="false">1_Data_EDA!H3334</f>
        <v>4</v>
      </c>
      <c r="C3333" s="7" t="n">
        <f aca="false">1_Data_EDA!I3334</f>
        <v>299.980011</v>
      </c>
      <c r="D3333" s="6" t="n">
        <f aca="false">1_Data_EDA!J3334</f>
        <v>1</v>
      </c>
      <c r="E3333" s="7" t="n">
        <f aca="false">1_Data_EDA!K3334</f>
        <v>299.980011</v>
      </c>
      <c r="F3333" s="7" t="n">
        <f aca="false">1_Data_EDA!L3334</f>
        <v>51</v>
      </c>
      <c r="G3333" s="8" t="n">
        <f aca="false">1_Data_EDA!M3334</f>
        <v>0.170000002</v>
      </c>
      <c r="H3333" s="6" t="n">
        <f aca="false">IF(1_Data_EDA!B3334="First Class",1,0)</f>
        <v>0</v>
      </c>
      <c r="I3333" s="6" t="n">
        <f aca="false">IF(1_Data_EDA!B3334="Second Class",1,0)</f>
        <v>0</v>
      </c>
      <c r="J3333" s="6" t="n">
        <f aca="false">IF(1_Data_EDA!B3334="Same Day",1,0)</f>
        <v>0</v>
      </c>
      <c r="K3333" s="6" t="n">
        <f aca="false">IF(1_Data_EDA!C3334="Corporate",1,0)</f>
        <v>0</v>
      </c>
      <c r="L3333" s="6" t="n">
        <f aca="false">IF(1_Data_EDA!C3334="Home Office",1,0)</f>
        <v>1</v>
      </c>
      <c r="M3333" s="6" t="n">
        <f aca="false">IF(1_Data_EDA!D3334="Europe",1,0)</f>
        <v>0</v>
      </c>
      <c r="N3333" s="6" t="n">
        <f aca="false">IF(1_Data_EDA!D3334="LATAM",1,0)</f>
        <v>0</v>
      </c>
      <c r="O3333" s="6" t="n">
        <f aca="false">IF(1_Data_EDA!D3334="Pacific Asia",1,0)</f>
        <v>0</v>
      </c>
      <c r="P3333" s="6" t="n">
        <f aca="false">IF(1_Data_EDA!D3334="USCA",1,0)</f>
        <v>0</v>
      </c>
      <c r="Q3333" s="6" t="n">
        <f aca="false">IF(C3333&gt;MEDIAN(C$5:C$8004),1,0)</f>
        <v>1</v>
      </c>
      <c r="R3333" s="6" t="n">
        <f aca="false">IF(D3333&gt;2,1,0)</f>
        <v>0</v>
      </c>
    </row>
    <row r="3334" customFormat="false" ht="15" hidden="false" customHeight="true" outlineLevel="0" collapsed="false">
      <c r="A3334" s="6" t="n">
        <f aca="false">1_Data_EDA!O3335</f>
        <v>1</v>
      </c>
      <c r="B3334" s="6" t="n">
        <f aca="false">1_Data_EDA!H3335</f>
        <v>2</v>
      </c>
      <c r="C3334" s="7" t="n">
        <f aca="false">1_Data_EDA!I3335</f>
        <v>59.99000168</v>
      </c>
      <c r="D3334" s="6" t="n">
        <f aca="false">1_Data_EDA!J3335</f>
        <v>2</v>
      </c>
      <c r="E3334" s="7" t="n">
        <f aca="false">1_Data_EDA!K3335</f>
        <v>119.9800034</v>
      </c>
      <c r="F3334" s="7" t="n">
        <f aca="false">1_Data_EDA!L3335</f>
        <v>8.399999619</v>
      </c>
      <c r="G3334" s="8" t="n">
        <f aca="false">1_Data_EDA!M3335</f>
        <v>0.07</v>
      </c>
      <c r="H3334" s="6" t="n">
        <f aca="false">IF(1_Data_EDA!B3335="First Class",1,0)</f>
        <v>0</v>
      </c>
      <c r="I3334" s="6" t="n">
        <f aca="false">IF(1_Data_EDA!B3335="Second Class",1,0)</f>
        <v>1</v>
      </c>
      <c r="J3334" s="6" t="n">
        <f aca="false">IF(1_Data_EDA!B3335="Same Day",1,0)</f>
        <v>0</v>
      </c>
      <c r="K3334" s="6" t="n">
        <f aca="false">IF(1_Data_EDA!C3335="Corporate",1,0)</f>
        <v>1</v>
      </c>
      <c r="L3334" s="6" t="n">
        <f aca="false">IF(1_Data_EDA!C3335="Home Office",1,0)</f>
        <v>0</v>
      </c>
      <c r="M3334" s="6" t="n">
        <f aca="false">IF(1_Data_EDA!D3335="Europe",1,0)</f>
        <v>0</v>
      </c>
      <c r="N3334" s="6" t="n">
        <f aca="false">IF(1_Data_EDA!D3335="LATAM",1,0)</f>
        <v>0</v>
      </c>
      <c r="O3334" s="6" t="n">
        <f aca="false">IF(1_Data_EDA!D3335="Pacific Asia",1,0)</f>
        <v>0</v>
      </c>
      <c r="P3334" s="6" t="n">
        <f aca="false">IF(1_Data_EDA!D3335="USCA",1,0)</f>
        <v>1</v>
      </c>
      <c r="Q3334" s="6" t="n">
        <f aca="false">IF(C3334&gt;MEDIAN(C$5:C$8004),1,0)</f>
        <v>0</v>
      </c>
      <c r="R3334" s="6" t="n">
        <f aca="false">IF(D3334&gt;2,1,0)</f>
        <v>0</v>
      </c>
    </row>
    <row r="3335" customFormat="false" ht="15" hidden="false" customHeight="true" outlineLevel="0" collapsed="false">
      <c r="A3335" s="6" t="n">
        <f aca="false">1_Data_EDA!O3336</f>
        <v>1</v>
      </c>
      <c r="B3335" s="6" t="n">
        <f aca="false">1_Data_EDA!H3336</f>
        <v>1</v>
      </c>
      <c r="C3335" s="7" t="n">
        <f aca="false">1_Data_EDA!I3336</f>
        <v>59.99000168</v>
      </c>
      <c r="D3335" s="6" t="n">
        <f aca="false">1_Data_EDA!J3336</f>
        <v>3</v>
      </c>
      <c r="E3335" s="7" t="n">
        <f aca="false">1_Data_EDA!K3336</f>
        <v>179.9700012</v>
      </c>
      <c r="F3335" s="7" t="n">
        <f aca="false">1_Data_EDA!L3336</f>
        <v>5.400000095</v>
      </c>
      <c r="G3335" s="8" t="n">
        <f aca="false">1_Data_EDA!M3336</f>
        <v>0.029999999</v>
      </c>
      <c r="H3335" s="6" t="n">
        <f aca="false">IF(1_Data_EDA!B3336="First Class",1,0)</f>
        <v>1</v>
      </c>
      <c r="I3335" s="6" t="n">
        <f aca="false">IF(1_Data_EDA!B3336="Second Class",1,0)</f>
        <v>0</v>
      </c>
      <c r="J3335" s="6" t="n">
        <f aca="false">IF(1_Data_EDA!B3336="Same Day",1,0)</f>
        <v>0</v>
      </c>
      <c r="K3335" s="6" t="n">
        <f aca="false">IF(1_Data_EDA!C3336="Corporate",1,0)</f>
        <v>1</v>
      </c>
      <c r="L3335" s="6" t="n">
        <f aca="false">IF(1_Data_EDA!C3336="Home Office",1,0)</f>
        <v>0</v>
      </c>
      <c r="M3335" s="6" t="n">
        <f aca="false">IF(1_Data_EDA!D3336="Europe",1,0)</f>
        <v>0</v>
      </c>
      <c r="N3335" s="6" t="n">
        <f aca="false">IF(1_Data_EDA!D3336="LATAM",1,0)</f>
        <v>0</v>
      </c>
      <c r="O3335" s="6" t="n">
        <f aca="false">IF(1_Data_EDA!D3336="Pacific Asia",1,0)</f>
        <v>0</v>
      </c>
      <c r="P3335" s="6" t="n">
        <f aca="false">IF(1_Data_EDA!D3336="USCA",1,0)</f>
        <v>0</v>
      </c>
      <c r="Q3335" s="6" t="n">
        <f aca="false">IF(C3335&gt;MEDIAN(C$5:C$8004),1,0)</f>
        <v>0</v>
      </c>
      <c r="R3335" s="6" t="n">
        <f aca="false">IF(D3335&gt;2,1,0)</f>
        <v>1</v>
      </c>
    </row>
    <row r="3336" customFormat="false" ht="15" hidden="false" customHeight="true" outlineLevel="0" collapsed="false">
      <c r="A3336" s="6" t="n">
        <f aca="false">1_Data_EDA!O3337</f>
        <v>1</v>
      </c>
      <c r="B3336" s="6" t="n">
        <f aca="false">1_Data_EDA!H3337</f>
        <v>2</v>
      </c>
      <c r="C3336" s="7" t="n">
        <f aca="false">1_Data_EDA!I3337</f>
        <v>199.9900055</v>
      </c>
      <c r="D3336" s="6" t="n">
        <f aca="false">1_Data_EDA!J3337</f>
        <v>1</v>
      </c>
      <c r="E3336" s="7" t="n">
        <f aca="false">1_Data_EDA!K3337</f>
        <v>199.9900055</v>
      </c>
      <c r="F3336" s="7" t="n">
        <f aca="false">1_Data_EDA!L3337</f>
        <v>10</v>
      </c>
      <c r="G3336" s="8" t="n">
        <f aca="false">1_Data_EDA!M3337</f>
        <v>0.050000001</v>
      </c>
      <c r="H3336" s="6" t="n">
        <f aca="false">IF(1_Data_EDA!B3337="First Class",1,0)</f>
        <v>0</v>
      </c>
      <c r="I3336" s="6" t="n">
        <f aca="false">IF(1_Data_EDA!B3337="Second Class",1,0)</f>
        <v>1</v>
      </c>
      <c r="J3336" s="6" t="n">
        <f aca="false">IF(1_Data_EDA!B3337="Same Day",1,0)</f>
        <v>0</v>
      </c>
      <c r="K3336" s="6" t="n">
        <f aca="false">IF(1_Data_EDA!C3337="Corporate",1,0)</f>
        <v>0</v>
      </c>
      <c r="L3336" s="6" t="n">
        <f aca="false">IF(1_Data_EDA!C3337="Home Office",1,0)</f>
        <v>0</v>
      </c>
      <c r="M3336" s="6" t="n">
        <f aca="false">IF(1_Data_EDA!D3337="Europe",1,0)</f>
        <v>0</v>
      </c>
      <c r="N3336" s="6" t="n">
        <f aca="false">IF(1_Data_EDA!D3337="LATAM",1,0)</f>
        <v>0</v>
      </c>
      <c r="O3336" s="6" t="n">
        <f aca="false">IF(1_Data_EDA!D3337="Pacific Asia",1,0)</f>
        <v>1</v>
      </c>
      <c r="P3336" s="6" t="n">
        <f aca="false">IF(1_Data_EDA!D3337="USCA",1,0)</f>
        <v>0</v>
      </c>
      <c r="Q3336" s="6" t="n">
        <f aca="false">IF(C3336&gt;MEDIAN(C$5:C$8004),1,0)</f>
        <v>1</v>
      </c>
      <c r="R3336" s="6" t="n">
        <f aca="false">IF(D3336&gt;2,1,0)</f>
        <v>0</v>
      </c>
    </row>
    <row r="3337" customFormat="false" ht="15" hidden="false" customHeight="true" outlineLevel="0" collapsed="false">
      <c r="A3337" s="6" t="n">
        <f aca="false">1_Data_EDA!O3338</f>
        <v>0</v>
      </c>
      <c r="B3337" s="6" t="n">
        <f aca="false">1_Data_EDA!H3338</f>
        <v>4</v>
      </c>
      <c r="C3337" s="7" t="n">
        <f aca="false">1_Data_EDA!I3338</f>
        <v>49.97999954</v>
      </c>
      <c r="D3337" s="6" t="n">
        <f aca="false">1_Data_EDA!J3338</f>
        <v>4</v>
      </c>
      <c r="E3337" s="7" t="n">
        <f aca="false">1_Data_EDA!K3338</f>
        <v>199.9199982</v>
      </c>
      <c r="F3337" s="7" t="n">
        <f aca="false">1_Data_EDA!L3338</f>
        <v>49.97999954</v>
      </c>
      <c r="G3337" s="8" t="n">
        <f aca="false">1_Data_EDA!M3338</f>
        <v>0.25</v>
      </c>
      <c r="H3337" s="6" t="n">
        <f aca="false">IF(1_Data_EDA!B3338="First Class",1,0)</f>
        <v>0</v>
      </c>
      <c r="I3337" s="6" t="n">
        <f aca="false">IF(1_Data_EDA!B3338="Second Class",1,0)</f>
        <v>0</v>
      </c>
      <c r="J3337" s="6" t="n">
        <f aca="false">IF(1_Data_EDA!B3338="Same Day",1,0)</f>
        <v>0</v>
      </c>
      <c r="K3337" s="6" t="n">
        <f aca="false">IF(1_Data_EDA!C3338="Corporate",1,0)</f>
        <v>0</v>
      </c>
      <c r="L3337" s="6" t="n">
        <f aca="false">IF(1_Data_EDA!C3338="Home Office",1,0)</f>
        <v>1</v>
      </c>
      <c r="M3337" s="6" t="n">
        <f aca="false">IF(1_Data_EDA!D3338="Europe",1,0)</f>
        <v>0</v>
      </c>
      <c r="N3337" s="6" t="n">
        <f aca="false">IF(1_Data_EDA!D3338="LATAM",1,0)</f>
        <v>1</v>
      </c>
      <c r="O3337" s="6" t="n">
        <f aca="false">IF(1_Data_EDA!D3338="Pacific Asia",1,0)</f>
        <v>0</v>
      </c>
      <c r="P3337" s="6" t="n">
        <f aca="false">IF(1_Data_EDA!D3338="USCA",1,0)</f>
        <v>0</v>
      </c>
      <c r="Q3337" s="6" t="n">
        <f aca="false">IF(C3337&gt;MEDIAN(C$5:C$8004),1,0)</f>
        <v>0</v>
      </c>
      <c r="R3337" s="6" t="n">
        <f aca="false">IF(D3337&gt;2,1,0)</f>
        <v>1</v>
      </c>
    </row>
    <row r="3338" customFormat="false" ht="15" hidden="false" customHeight="true" outlineLevel="0" collapsed="false">
      <c r="A3338" s="6" t="n">
        <f aca="false">1_Data_EDA!O3339</f>
        <v>0</v>
      </c>
      <c r="B3338" s="6" t="n">
        <f aca="false">1_Data_EDA!H3339</f>
        <v>4</v>
      </c>
      <c r="C3338" s="7" t="n">
        <f aca="false">1_Data_EDA!I3339</f>
        <v>215.8200073</v>
      </c>
      <c r="D3338" s="6" t="n">
        <f aca="false">1_Data_EDA!J3339</f>
        <v>1</v>
      </c>
      <c r="E3338" s="7" t="n">
        <f aca="false">1_Data_EDA!K3339</f>
        <v>215.8200073</v>
      </c>
      <c r="F3338" s="7" t="n">
        <f aca="false">1_Data_EDA!L3339</f>
        <v>10.78999996</v>
      </c>
      <c r="G3338" s="8" t="n">
        <f aca="false">1_Data_EDA!M3339</f>
        <v>0.050000001</v>
      </c>
      <c r="H3338" s="6" t="n">
        <f aca="false">IF(1_Data_EDA!B3339="First Class",1,0)</f>
        <v>0</v>
      </c>
      <c r="I3338" s="6" t="n">
        <f aca="false">IF(1_Data_EDA!B3339="Second Class",1,0)</f>
        <v>0</v>
      </c>
      <c r="J3338" s="6" t="n">
        <f aca="false">IF(1_Data_EDA!B3339="Same Day",1,0)</f>
        <v>0</v>
      </c>
      <c r="K3338" s="6" t="n">
        <f aca="false">IF(1_Data_EDA!C3339="Corporate",1,0)</f>
        <v>0</v>
      </c>
      <c r="L3338" s="6" t="n">
        <f aca="false">IF(1_Data_EDA!C3339="Home Office",1,0)</f>
        <v>0</v>
      </c>
      <c r="M3338" s="6" t="n">
        <f aca="false">IF(1_Data_EDA!D3339="Europe",1,0)</f>
        <v>0</v>
      </c>
      <c r="N3338" s="6" t="n">
        <f aca="false">IF(1_Data_EDA!D3339="LATAM",1,0)</f>
        <v>0</v>
      </c>
      <c r="O3338" s="6" t="n">
        <f aca="false">IF(1_Data_EDA!D3339="Pacific Asia",1,0)</f>
        <v>1</v>
      </c>
      <c r="P3338" s="6" t="n">
        <f aca="false">IF(1_Data_EDA!D3339="USCA",1,0)</f>
        <v>0</v>
      </c>
      <c r="Q3338" s="6" t="n">
        <f aca="false">IF(C3338&gt;MEDIAN(C$5:C$8004),1,0)</f>
        <v>1</v>
      </c>
      <c r="R3338" s="6" t="n">
        <f aca="false">IF(D3338&gt;2,1,0)</f>
        <v>0</v>
      </c>
    </row>
    <row r="3339" customFormat="false" ht="15" hidden="false" customHeight="true" outlineLevel="0" collapsed="false">
      <c r="A3339" s="6" t="n">
        <f aca="false">1_Data_EDA!O3340</f>
        <v>1</v>
      </c>
      <c r="B3339" s="6" t="n">
        <f aca="false">1_Data_EDA!H3340</f>
        <v>4</v>
      </c>
      <c r="C3339" s="7" t="n">
        <f aca="false">1_Data_EDA!I3340</f>
        <v>59.99000168</v>
      </c>
      <c r="D3339" s="6" t="n">
        <f aca="false">1_Data_EDA!J3340</f>
        <v>4</v>
      </c>
      <c r="E3339" s="7" t="n">
        <f aca="false">1_Data_EDA!K3340</f>
        <v>239.9600067</v>
      </c>
      <c r="F3339" s="7" t="n">
        <f aca="false">1_Data_EDA!L3340</f>
        <v>31.19000053</v>
      </c>
      <c r="G3339" s="8" t="n">
        <f aca="false">1_Data_EDA!M3340</f>
        <v>0.129999995</v>
      </c>
      <c r="H3339" s="6" t="n">
        <f aca="false">IF(1_Data_EDA!B3340="First Class",1,0)</f>
        <v>0</v>
      </c>
      <c r="I3339" s="6" t="n">
        <f aca="false">IF(1_Data_EDA!B3340="Second Class",1,0)</f>
        <v>0</v>
      </c>
      <c r="J3339" s="6" t="n">
        <f aca="false">IF(1_Data_EDA!B3340="Same Day",1,0)</f>
        <v>0</v>
      </c>
      <c r="K3339" s="6" t="n">
        <f aca="false">IF(1_Data_EDA!C3340="Corporate",1,0)</f>
        <v>0</v>
      </c>
      <c r="L3339" s="6" t="n">
        <f aca="false">IF(1_Data_EDA!C3340="Home Office",1,0)</f>
        <v>0</v>
      </c>
      <c r="M3339" s="6" t="n">
        <f aca="false">IF(1_Data_EDA!D3340="Europe",1,0)</f>
        <v>1</v>
      </c>
      <c r="N3339" s="6" t="n">
        <f aca="false">IF(1_Data_EDA!D3340="LATAM",1,0)</f>
        <v>0</v>
      </c>
      <c r="O3339" s="6" t="n">
        <f aca="false">IF(1_Data_EDA!D3340="Pacific Asia",1,0)</f>
        <v>0</v>
      </c>
      <c r="P3339" s="6" t="n">
        <f aca="false">IF(1_Data_EDA!D3340="USCA",1,0)</f>
        <v>0</v>
      </c>
      <c r="Q3339" s="6" t="n">
        <f aca="false">IF(C3339&gt;MEDIAN(C$5:C$8004),1,0)</f>
        <v>0</v>
      </c>
      <c r="R3339" s="6" t="n">
        <f aca="false">IF(D3339&gt;2,1,0)</f>
        <v>1</v>
      </c>
    </row>
    <row r="3340" customFormat="false" ht="15" hidden="false" customHeight="true" outlineLevel="0" collapsed="false">
      <c r="A3340" s="6" t="n">
        <f aca="false">1_Data_EDA!O3341</f>
        <v>1</v>
      </c>
      <c r="B3340" s="6" t="n">
        <f aca="false">1_Data_EDA!H3341</f>
        <v>1</v>
      </c>
      <c r="C3340" s="7" t="n">
        <f aca="false">1_Data_EDA!I3341</f>
        <v>39.99000168</v>
      </c>
      <c r="D3340" s="6" t="n">
        <f aca="false">1_Data_EDA!J3341</f>
        <v>2</v>
      </c>
      <c r="E3340" s="7" t="n">
        <f aca="false">1_Data_EDA!K3341</f>
        <v>79.98000336</v>
      </c>
      <c r="F3340" s="7" t="n">
        <f aca="false">1_Data_EDA!L3341</f>
        <v>14.39999962</v>
      </c>
      <c r="G3340" s="8" t="n">
        <f aca="false">1_Data_EDA!M3341</f>
        <v>0.180000007</v>
      </c>
      <c r="H3340" s="6" t="n">
        <f aca="false">IF(1_Data_EDA!B3341="First Class",1,0)</f>
        <v>1</v>
      </c>
      <c r="I3340" s="6" t="n">
        <f aca="false">IF(1_Data_EDA!B3341="Second Class",1,0)</f>
        <v>0</v>
      </c>
      <c r="J3340" s="6" t="n">
        <f aca="false">IF(1_Data_EDA!B3341="Same Day",1,0)</f>
        <v>0</v>
      </c>
      <c r="K3340" s="6" t="n">
        <f aca="false">IF(1_Data_EDA!C3341="Corporate",1,0)</f>
        <v>0</v>
      </c>
      <c r="L3340" s="6" t="n">
        <f aca="false">IF(1_Data_EDA!C3341="Home Office",1,0)</f>
        <v>1</v>
      </c>
      <c r="M3340" s="6" t="n">
        <f aca="false">IF(1_Data_EDA!D3341="Europe",1,0)</f>
        <v>0</v>
      </c>
      <c r="N3340" s="6" t="n">
        <f aca="false">IF(1_Data_EDA!D3341="LATAM",1,0)</f>
        <v>1</v>
      </c>
      <c r="O3340" s="6" t="n">
        <f aca="false">IF(1_Data_EDA!D3341="Pacific Asia",1,0)</f>
        <v>0</v>
      </c>
      <c r="P3340" s="6" t="n">
        <f aca="false">IF(1_Data_EDA!D3341="USCA",1,0)</f>
        <v>0</v>
      </c>
      <c r="Q3340" s="6" t="n">
        <f aca="false">IF(C3340&gt;MEDIAN(C$5:C$8004),1,0)</f>
        <v>0</v>
      </c>
      <c r="R3340" s="6" t="n">
        <f aca="false">IF(D3340&gt;2,1,0)</f>
        <v>0</v>
      </c>
    </row>
    <row r="3341" customFormat="false" ht="15" hidden="false" customHeight="true" outlineLevel="0" collapsed="false">
      <c r="A3341" s="6" t="n">
        <f aca="false">1_Data_EDA!O3342</f>
        <v>0</v>
      </c>
      <c r="B3341" s="6" t="n">
        <f aca="false">1_Data_EDA!H3342</f>
        <v>4</v>
      </c>
      <c r="C3341" s="7" t="n">
        <f aca="false">1_Data_EDA!I3342</f>
        <v>129.9900055</v>
      </c>
      <c r="D3341" s="6" t="n">
        <f aca="false">1_Data_EDA!J3342</f>
        <v>1</v>
      </c>
      <c r="E3341" s="7" t="n">
        <f aca="false">1_Data_EDA!K3342</f>
        <v>129.9900055</v>
      </c>
      <c r="F3341" s="7" t="n">
        <f aca="false">1_Data_EDA!L3342</f>
        <v>20.79999924</v>
      </c>
      <c r="G3341" s="8" t="n">
        <f aca="false">1_Data_EDA!M3342</f>
        <v>0.159999996</v>
      </c>
      <c r="H3341" s="6" t="n">
        <f aca="false">IF(1_Data_EDA!B3342="First Class",1,0)</f>
        <v>0</v>
      </c>
      <c r="I3341" s="6" t="n">
        <f aca="false">IF(1_Data_EDA!B3342="Second Class",1,0)</f>
        <v>0</v>
      </c>
      <c r="J3341" s="6" t="n">
        <f aca="false">IF(1_Data_EDA!B3342="Same Day",1,0)</f>
        <v>0</v>
      </c>
      <c r="K3341" s="6" t="n">
        <f aca="false">IF(1_Data_EDA!C3342="Corporate",1,0)</f>
        <v>1</v>
      </c>
      <c r="L3341" s="6" t="n">
        <f aca="false">IF(1_Data_EDA!C3342="Home Office",1,0)</f>
        <v>0</v>
      </c>
      <c r="M3341" s="6" t="n">
        <f aca="false">IF(1_Data_EDA!D3342="Europe",1,0)</f>
        <v>0</v>
      </c>
      <c r="N3341" s="6" t="n">
        <f aca="false">IF(1_Data_EDA!D3342="LATAM",1,0)</f>
        <v>1</v>
      </c>
      <c r="O3341" s="6" t="n">
        <f aca="false">IF(1_Data_EDA!D3342="Pacific Asia",1,0)</f>
        <v>0</v>
      </c>
      <c r="P3341" s="6" t="n">
        <f aca="false">IF(1_Data_EDA!D3342="USCA",1,0)</f>
        <v>0</v>
      </c>
      <c r="Q3341" s="6" t="n">
        <f aca="false">IF(C3341&gt;MEDIAN(C$5:C$8004),1,0)</f>
        <v>1</v>
      </c>
      <c r="R3341" s="6" t="n">
        <f aca="false">IF(D3341&gt;2,1,0)</f>
        <v>0</v>
      </c>
    </row>
    <row r="3342" customFormat="false" ht="15" hidden="false" customHeight="true" outlineLevel="0" collapsed="false">
      <c r="A3342" s="6" t="n">
        <f aca="false">1_Data_EDA!O3343</f>
        <v>0</v>
      </c>
      <c r="B3342" s="6" t="n">
        <f aca="false">1_Data_EDA!H3343</f>
        <v>4</v>
      </c>
      <c r="C3342" s="7" t="n">
        <f aca="false">1_Data_EDA!I3343</f>
        <v>59.99000168</v>
      </c>
      <c r="D3342" s="6" t="n">
        <f aca="false">1_Data_EDA!J3343</f>
        <v>2</v>
      </c>
      <c r="E3342" s="7" t="n">
        <f aca="false">1_Data_EDA!K3343</f>
        <v>119.9800034</v>
      </c>
      <c r="F3342" s="7" t="n">
        <f aca="false">1_Data_EDA!L3343</f>
        <v>19.20000076</v>
      </c>
      <c r="G3342" s="8" t="n">
        <f aca="false">1_Data_EDA!M3343</f>
        <v>0.159999996</v>
      </c>
      <c r="H3342" s="6" t="n">
        <f aca="false">IF(1_Data_EDA!B3343="First Class",1,0)</f>
        <v>0</v>
      </c>
      <c r="I3342" s="6" t="n">
        <f aca="false">IF(1_Data_EDA!B3343="Second Class",1,0)</f>
        <v>0</v>
      </c>
      <c r="J3342" s="6" t="n">
        <f aca="false">IF(1_Data_EDA!B3343="Same Day",1,0)</f>
        <v>0</v>
      </c>
      <c r="K3342" s="6" t="n">
        <f aca="false">IF(1_Data_EDA!C3343="Corporate",1,0)</f>
        <v>0</v>
      </c>
      <c r="L3342" s="6" t="n">
        <f aca="false">IF(1_Data_EDA!C3343="Home Office",1,0)</f>
        <v>0</v>
      </c>
      <c r="M3342" s="6" t="n">
        <f aca="false">IF(1_Data_EDA!D3343="Europe",1,0)</f>
        <v>0</v>
      </c>
      <c r="N3342" s="6" t="n">
        <f aca="false">IF(1_Data_EDA!D3343="LATAM",1,0)</f>
        <v>1</v>
      </c>
      <c r="O3342" s="6" t="n">
        <f aca="false">IF(1_Data_EDA!D3343="Pacific Asia",1,0)</f>
        <v>0</v>
      </c>
      <c r="P3342" s="6" t="n">
        <f aca="false">IF(1_Data_EDA!D3343="USCA",1,0)</f>
        <v>0</v>
      </c>
      <c r="Q3342" s="6" t="n">
        <f aca="false">IF(C3342&gt;MEDIAN(C$5:C$8004),1,0)</f>
        <v>0</v>
      </c>
      <c r="R3342" s="6" t="n">
        <f aca="false">IF(D3342&gt;2,1,0)</f>
        <v>0</v>
      </c>
    </row>
    <row r="3343" customFormat="false" ht="15" hidden="false" customHeight="true" outlineLevel="0" collapsed="false">
      <c r="A3343" s="6" t="n">
        <f aca="false">1_Data_EDA!O3344</f>
        <v>0</v>
      </c>
      <c r="B3343" s="6" t="n">
        <f aca="false">1_Data_EDA!H3344</f>
        <v>4</v>
      </c>
      <c r="C3343" s="7" t="n">
        <f aca="false">1_Data_EDA!I3344</f>
        <v>99.98999786</v>
      </c>
      <c r="D3343" s="6" t="n">
        <f aca="false">1_Data_EDA!J3344</f>
        <v>4</v>
      </c>
      <c r="E3343" s="7" t="n">
        <f aca="false">1_Data_EDA!K3344</f>
        <v>399.9599915</v>
      </c>
      <c r="F3343" s="7" t="n">
        <f aca="false">1_Data_EDA!L3344</f>
        <v>36</v>
      </c>
      <c r="G3343" s="8" t="n">
        <f aca="false">1_Data_EDA!M3344</f>
        <v>0.090000004</v>
      </c>
      <c r="H3343" s="6" t="n">
        <f aca="false">IF(1_Data_EDA!B3344="First Class",1,0)</f>
        <v>0</v>
      </c>
      <c r="I3343" s="6" t="n">
        <f aca="false">IF(1_Data_EDA!B3344="Second Class",1,0)</f>
        <v>0</v>
      </c>
      <c r="J3343" s="6" t="n">
        <f aca="false">IF(1_Data_EDA!B3344="Same Day",1,0)</f>
        <v>0</v>
      </c>
      <c r="K3343" s="6" t="n">
        <f aca="false">IF(1_Data_EDA!C3344="Corporate",1,0)</f>
        <v>0</v>
      </c>
      <c r="L3343" s="6" t="n">
        <f aca="false">IF(1_Data_EDA!C3344="Home Office",1,0)</f>
        <v>0</v>
      </c>
      <c r="M3343" s="6" t="n">
        <f aca="false">IF(1_Data_EDA!D3344="Europe",1,0)</f>
        <v>0</v>
      </c>
      <c r="N3343" s="6" t="n">
        <f aca="false">IF(1_Data_EDA!D3344="LATAM",1,0)</f>
        <v>0</v>
      </c>
      <c r="O3343" s="6" t="n">
        <f aca="false">IF(1_Data_EDA!D3344="Pacific Asia",1,0)</f>
        <v>1</v>
      </c>
      <c r="P3343" s="6" t="n">
        <f aca="false">IF(1_Data_EDA!D3344="USCA",1,0)</f>
        <v>0</v>
      </c>
      <c r="Q3343" s="6" t="n">
        <f aca="false">IF(C3343&gt;MEDIAN(C$5:C$8004),1,0)</f>
        <v>1</v>
      </c>
      <c r="R3343" s="6" t="n">
        <f aca="false">IF(D3343&gt;2,1,0)</f>
        <v>1</v>
      </c>
    </row>
    <row r="3344" customFormat="false" ht="15" hidden="false" customHeight="true" outlineLevel="0" collapsed="false">
      <c r="A3344" s="6" t="n">
        <f aca="false">1_Data_EDA!O3345</f>
        <v>0</v>
      </c>
      <c r="B3344" s="6" t="n">
        <f aca="false">1_Data_EDA!H3345</f>
        <v>0</v>
      </c>
      <c r="C3344" s="7" t="n">
        <f aca="false">1_Data_EDA!I3345</f>
        <v>50</v>
      </c>
      <c r="D3344" s="6" t="n">
        <f aca="false">1_Data_EDA!J3345</f>
        <v>1</v>
      </c>
      <c r="E3344" s="7" t="n">
        <f aca="false">1_Data_EDA!K3345</f>
        <v>50</v>
      </c>
      <c r="F3344" s="7" t="n">
        <f aca="false">1_Data_EDA!L3345</f>
        <v>6.5</v>
      </c>
      <c r="G3344" s="8" t="n">
        <f aca="false">1_Data_EDA!M3345</f>
        <v>0.129999995</v>
      </c>
      <c r="H3344" s="6" t="n">
        <f aca="false">IF(1_Data_EDA!B3345="First Class",1,0)</f>
        <v>0</v>
      </c>
      <c r="I3344" s="6" t="n">
        <f aca="false">IF(1_Data_EDA!B3345="Second Class",1,0)</f>
        <v>0</v>
      </c>
      <c r="J3344" s="6" t="n">
        <f aca="false">IF(1_Data_EDA!B3345="Same Day",1,0)</f>
        <v>1</v>
      </c>
      <c r="K3344" s="6" t="n">
        <f aca="false">IF(1_Data_EDA!C3345="Corporate",1,0)</f>
        <v>1</v>
      </c>
      <c r="L3344" s="6" t="n">
        <f aca="false">IF(1_Data_EDA!C3345="Home Office",1,0)</f>
        <v>0</v>
      </c>
      <c r="M3344" s="6" t="n">
        <f aca="false">IF(1_Data_EDA!D3345="Europe",1,0)</f>
        <v>0</v>
      </c>
      <c r="N3344" s="6" t="n">
        <f aca="false">IF(1_Data_EDA!D3345="LATAM",1,0)</f>
        <v>1</v>
      </c>
      <c r="O3344" s="6" t="n">
        <f aca="false">IF(1_Data_EDA!D3345="Pacific Asia",1,0)</f>
        <v>0</v>
      </c>
      <c r="P3344" s="6" t="n">
        <f aca="false">IF(1_Data_EDA!D3345="USCA",1,0)</f>
        <v>0</v>
      </c>
      <c r="Q3344" s="6" t="n">
        <f aca="false">IF(C3344&gt;MEDIAN(C$5:C$8004),1,0)</f>
        <v>0</v>
      </c>
      <c r="R3344" s="6" t="n">
        <f aca="false">IF(D3344&gt;2,1,0)</f>
        <v>0</v>
      </c>
    </row>
    <row r="3345" customFormat="false" ht="15" hidden="false" customHeight="true" outlineLevel="0" collapsed="false">
      <c r="A3345" s="6" t="n">
        <f aca="false">1_Data_EDA!O3346</f>
        <v>0</v>
      </c>
      <c r="B3345" s="6" t="n">
        <f aca="false">1_Data_EDA!H3346</f>
        <v>4</v>
      </c>
      <c r="C3345" s="7" t="n">
        <f aca="false">1_Data_EDA!I3346</f>
        <v>29.98999977</v>
      </c>
      <c r="D3345" s="6" t="n">
        <f aca="false">1_Data_EDA!J3346</f>
        <v>2</v>
      </c>
      <c r="E3345" s="7" t="n">
        <f aca="false">1_Data_EDA!K3346</f>
        <v>59.97999954</v>
      </c>
      <c r="F3345" s="7" t="n">
        <f aca="false">1_Data_EDA!L3346</f>
        <v>1.799999952</v>
      </c>
      <c r="G3345" s="8" t="n">
        <f aca="false">1_Data_EDA!M3346</f>
        <v>0.029999999</v>
      </c>
      <c r="H3345" s="6" t="n">
        <f aca="false">IF(1_Data_EDA!B3346="First Class",1,0)</f>
        <v>0</v>
      </c>
      <c r="I3345" s="6" t="n">
        <f aca="false">IF(1_Data_EDA!B3346="Second Class",1,0)</f>
        <v>0</v>
      </c>
      <c r="J3345" s="6" t="n">
        <f aca="false">IF(1_Data_EDA!B3346="Same Day",1,0)</f>
        <v>0</v>
      </c>
      <c r="K3345" s="6" t="n">
        <f aca="false">IF(1_Data_EDA!C3346="Corporate",1,0)</f>
        <v>0</v>
      </c>
      <c r="L3345" s="6" t="n">
        <f aca="false">IF(1_Data_EDA!C3346="Home Office",1,0)</f>
        <v>0</v>
      </c>
      <c r="M3345" s="6" t="n">
        <f aca="false">IF(1_Data_EDA!D3346="Europe",1,0)</f>
        <v>0</v>
      </c>
      <c r="N3345" s="6" t="n">
        <f aca="false">IF(1_Data_EDA!D3346="LATAM",1,0)</f>
        <v>0</v>
      </c>
      <c r="O3345" s="6" t="n">
        <f aca="false">IF(1_Data_EDA!D3346="Pacific Asia",1,0)</f>
        <v>1</v>
      </c>
      <c r="P3345" s="6" t="n">
        <f aca="false">IF(1_Data_EDA!D3346="USCA",1,0)</f>
        <v>0</v>
      </c>
      <c r="Q3345" s="6" t="n">
        <f aca="false">IF(C3345&gt;MEDIAN(C$5:C$8004),1,0)</f>
        <v>0</v>
      </c>
      <c r="R3345" s="6" t="n">
        <f aca="false">IF(D3345&gt;2,1,0)</f>
        <v>0</v>
      </c>
    </row>
    <row r="3346" customFormat="false" ht="15" hidden="false" customHeight="true" outlineLevel="0" collapsed="false">
      <c r="A3346" s="6" t="n">
        <f aca="false">1_Data_EDA!O3347</f>
        <v>0</v>
      </c>
      <c r="B3346" s="6" t="n">
        <f aca="false">1_Data_EDA!H3347</f>
        <v>4</v>
      </c>
      <c r="C3346" s="7" t="n">
        <f aca="false">1_Data_EDA!I3347</f>
        <v>49.97999954</v>
      </c>
      <c r="D3346" s="6" t="n">
        <f aca="false">1_Data_EDA!J3347</f>
        <v>3</v>
      </c>
      <c r="E3346" s="7" t="n">
        <f aca="false">1_Data_EDA!K3347</f>
        <v>149.9400024</v>
      </c>
      <c r="F3346" s="7" t="n">
        <f aca="false">1_Data_EDA!L3347</f>
        <v>25.48999977</v>
      </c>
      <c r="G3346" s="8" t="n">
        <f aca="false">1_Data_EDA!M3347</f>
        <v>0.170000002</v>
      </c>
      <c r="H3346" s="6" t="n">
        <f aca="false">IF(1_Data_EDA!B3347="First Class",1,0)</f>
        <v>0</v>
      </c>
      <c r="I3346" s="6" t="n">
        <f aca="false">IF(1_Data_EDA!B3347="Second Class",1,0)</f>
        <v>0</v>
      </c>
      <c r="J3346" s="6" t="n">
        <f aca="false">IF(1_Data_EDA!B3347="Same Day",1,0)</f>
        <v>0</v>
      </c>
      <c r="K3346" s="6" t="n">
        <f aca="false">IF(1_Data_EDA!C3347="Corporate",1,0)</f>
        <v>1</v>
      </c>
      <c r="L3346" s="6" t="n">
        <f aca="false">IF(1_Data_EDA!C3347="Home Office",1,0)</f>
        <v>0</v>
      </c>
      <c r="M3346" s="6" t="n">
        <f aca="false">IF(1_Data_EDA!D3347="Europe",1,0)</f>
        <v>0</v>
      </c>
      <c r="N3346" s="6" t="n">
        <f aca="false">IF(1_Data_EDA!D3347="LATAM",1,0)</f>
        <v>1</v>
      </c>
      <c r="O3346" s="6" t="n">
        <f aca="false">IF(1_Data_EDA!D3347="Pacific Asia",1,0)</f>
        <v>0</v>
      </c>
      <c r="P3346" s="6" t="n">
        <f aca="false">IF(1_Data_EDA!D3347="USCA",1,0)</f>
        <v>0</v>
      </c>
      <c r="Q3346" s="6" t="n">
        <f aca="false">IF(C3346&gt;MEDIAN(C$5:C$8004),1,0)</f>
        <v>0</v>
      </c>
      <c r="R3346" s="6" t="n">
        <f aca="false">IF(D3346&gt;2,1,0)</f>
        <v>1</v>
      </c>
    </row>
    <row r="3347" customFormat="false" ht="15" hidden="false" customHeight="true" outlineLevel="0" collapsed="false">
      <c r="A3347" s="6" t="n">
        <f aca="false">1_Data_EDA!O3348</f>
        <v>1</v>
      </c>
      <c r="B3347" s="6" t="n">
        <f aca="false">1_Data_EDA!H3348</f>
        <v>1</v>
      </c>
      <c r="C3347" s="7" t="n">
        <f aca="false">1_Data_EDA!I3348</f>
        <v>399.980011</v>
      </c>
      <c r="D3347" s="6" t="n">
        <f aca="false">1_Data_EDA!J3348</f>
        <v>1</v>
      </c>
      <c r="E3347" s="7" t="n">
        <f aca="false">1_Data_EDA!K3348</f>
        <v>399.980011</v>
      </c>
      <c r="F3347" s="7" t="n">
        <f aca="false">1_Data_EDA!L3348</f>
        <v>4</v>
      </c>
      <c r="G3347" s="8" t="n">
        <f aca="false">1_Data_EDA!M3348</f>
        <v>0.01</v>
      </c>
      <c r="H3347" s="6" t="n">
        <f aca="false">IF(1_Data_EDA!B3348="First Class",1,0)</f>
        <v>1</v>
      </c>
      <c r="I3347" s="6" t="n">
        <f aca="false">IF(1_Data_EDA!B3348="Second Class",1,0)</f>
        <v>0</v>
      </c>
      <c r="J3347" s="6" t="n">
        <f aca="false">IF(1_Data_EDA!B3348="Same Day",1,0)</f>
        <v>0</v>
      </c>
      <c r="K3347" s="6" t="n">
        <f aca="false">IF(1_Data_EDA!C3348="Corporate",1,0)</f>
        <v>0</v>
      </c>
      <c r="L3347" s="6" t="n">
        <f aca="false">IF(1_Data_EDA!C3348="Home Office",1,0)</f>
        <v>0</v>
      </c>
      <c r="M3347" s="6" t="n">
        <f aca="false">IF(1_Data_EDA!D3348="Europe",1,0)</f>
        <v>0</v>
      </c>
      <c r="N3347" s="6" t="n">
        <f aca="false">IF(1_Data_EDA!D3348="LATAM",1,0)</f>
        <v>1</v>
      </c>
      <c r="O3347" s="6" t="n">
        <f aca="false">IF(1_Data_EDA!D3348="Pacific Asia",1,0)</f>
        <v>0</v>
      </c>
      <c r="P3347" s="6" t="n">
        <f aca="false">IF(1_Data_EDA!D3348="USCA",1,0)</f>
        <v>0</v>
      </c>
      <c r="Q3347" s="6" t="n">
        <f aca="false">IF(C3347&gt;MEDIAN(C$5:C$8004),1,0)</f>
        <v>1</v>
      </c>
      <c r="R3347" s="6" t="n">
        <f aca="false">IF(D3347&gt;2,1,0)</f>
        <v>0</v>
      </c>
    </row>
    <row r="3348" customFormat="false" ht="15" hidden="false" customHeight="true" outlineLevel="0" collapsed="false">
      <c r="A3348" s="6" t="n">
        <f aca="false">1_Data_EDA!O3349</f>
        <v>1</v>
      </c>
      <c r="B3348" s="6" t="n">
        <f aca="false">1_Data_EDA!H3349</f>
        <v>2</v>
      </c>
      <c r="C3348" s="7" t="n">
        <f aca="false">1_Data_EDA!I3349</f>
        <v>399.980011</v>
      </c>
      <c r="D3348" s="6" t="n">
        <f aca="false">1_Data_EDA!J3349</f>
        <v>1</v>
      </c>
      <c r="E3348" s="7" t="n">
        <f aca="false">1_Data_EDA!K3349</f>
        <v>399.980011</v>
      </c>
      <c r="F3348" s="7" t="n">
        <f aca="false">1_Data_EDA!L3349</f>
        <v>40</v>
      </c>
      <c r="G3348" s="8" t="n">
        <f aca="false">1_Data_EDA!M3349</f>
        <v>0.100000001</v>
      </c>
      <c r="H3348" s="6" t="n">
        <f aca="false">IF(1_Data_EDA!B3349="First Class",1,0)</f>
        <v>0</v>
      </c>
      <c r="I3348" s="6" t="n">
        <f aca="false">IF(1_Data_EDA!B3349="Second Class",1,0)</f>
        <v>1</v>
      </c>
      <c r="J3348" s="6" t="n">
        <f aca="false">IF(1_Data_EDA!B3349="Same Day",1,0)</f>
        <v>0</v>
      </c>
      <c r="K3348" s="6" t="n">
        <f aca="false">IF(1_Data_EDA!C3349="Corporate",1,0)</f>
        <v>0</v>
      </c>
      <c r="L3348" s="6" t="n">
        <f aca="false">IF(1_Data_EDA!C3349="Home Office",1,0)</f>
        <v>0</v>
      </c>
      <c r="M3348" s="6" t="n">
        <f aca="false">IF(1_Data_EDA!D3349="Europe",1,0)</f>
        <v>0</v>
      </c>
      <c r="N3348" s="6" t="n">
        <f aca="false">IF(1_Data_EDA!D3349="LATAM",1,0)</f>
        <v>1</v>
      </c>
      <c r="O3348" s="6" t="n">
        <f aca="false">IF(1_Data_EDA!D3349="Pacific Asia",1,0)</f>
        <v>0</v>
      </c>
      <c r="P3348" s="6" t="n">
        <f aca="false">IF(1_Data_EDA!D3349="USCA",1,0)</f>
        <v>0</v>
      </c>
      <c r="Q3348" s="6" t="n">
        <f aca="false">IF(C3348&gt;MEDIAN(C$5:C$8004),1,0)</f>
        <v>1</v>
      </c>
      <c r="R3348" s="6" t="n">
        <f aca="false">IF(D3348&gt;2,1,0)</f>
        <v>0</v>
      </c>
    </row>
    <row r="3349" customFormat="false" ht="15" hidden="false" customHeight="true" outlineLevel="0" collapsed="false">
      <c r="A3349" s="6" t="n">
        <f aca="false">1_Data_EDA!O3350</f>
        <v>1</v>
      </c>
      <c r="B3349" s="6" t="n">
        <f aca="false">1_Data_EDA!H3350</f>
        <v>1</v>
      </c>
      <c r="C3349" s="7" t="n">
        <f aca="false">1_Data_EDA!I3350</f>
        <v>129.9900055</v>
      </c>
      <c r="D3349" s="6" t="n">
        <f aca="false">1_Data_EDA!J3350</f>
        <v>1</v>
      </c>
      <c r="E3349" s="7" t="n">
        <f aca="false">1_Data_EDA!K3350</f>
        <v>129.9900055</v>
      </c>
      <c r="F3349" s="7" t="n">
        <f aca="false">1_Data_EDA!L3350</f>
        <v>6.5</v>
      </c>
      <c r="G3349" s="8" t="n">
        <f aca="false">1_Data_EDA!M3350</f>
        <v>0.050000001</v>
      </c>
      <c r="H3349" s="6" t="n">
        <f aca="false">IF(1_Data_EDA!B3350="First Class",1,0)</f>
        <v>1</v>
      </c>
      <c r="I3349" s="6" t="n">
        <f aca="false">IF(1_Data_EDA!B3350="Second Class",1,0)</f>
        <v>0</v>
      </c>
      <c r="J3349" s="6" t="n">
        <f aca="false">IF(1_Data_EDA!B3350="Same Day",1,0)</f>
        <v>0</v>
      </c>
      <c r="K3349" s="6" t="n">
        <f aca="false">IF(1_Data_EDA!C3350="Corporate",1,0)</f>
        <v>0</v>
      </c>
      <c r="L3349" s="6" t="n">
        <f aca="false">IF(1_Data_EDA!C3350="Home Office",1,0)</f>
        <v>0</v>
      </c>
      <c r="M3349" s="6" t="n">
        <f aca="false">IF(1_Data_EDA!D3350="Europe",1,0)</f>
        <v>0</v>
      </c>
      <c r="N3349" s="6" t="n">
        <f aca="false">IF(1_Data_EDA!D3350="LATAM",1,0)</f>
        <v>0</v>
      </c>
      <c r="O3349" s="6" t="n">
        <f aca="false">IF(1_Data_EDA!D3350="Pacific Asia",1,0)</f>
        <v>1</v>
      </c>
      <c r="P3349" s="6" t="n">
        <f aca="false">IF(1_Data_EDA!D3350="USCA",1,0)</f>
        <v>0</v>
      </c>
      <c r="Q3349" s="6" t="n">
        <f aca="false">IF(C3349&gt;MEDIAN(C$5:C$8004),1,0)</f>
        <v>1</v>
      </c>
      <c r="R3349" s="6" t="n">
        <f aca="false">IF(D3349&gt;2,1,0)</f>
        <v>0</v>
      </c>
    </row>
    <row r="3350" customFormat="false" ht="15" hidden="false" customHeight="true" outlineLevel="0" collapsed="false">
      <c r="A3350" s="6" t="n">
        <f aca="false">1_Data_EDA!O3351</f>
        <v>1</v>
      </c>
      <c r="B3350" s="6" t="n">
        <f aca="false">1_Data_EDA!H3351</f>
        <v>4</v>
      </c>
      <c r="C3350" s="7" t="n">
        <f aca="false">1_Data_EDA!I3351</f>
        <v>79.98999786</v>
      </c>
      <c r="D3350" s="6" t="n">
        <f aca="false">1_Data_EDA!J3351</f>
        <v>5</v>
      </c>
      <c r="E3350" s="7" t="n">
        <f aca="false">1_Data_EDA!K3351</f>
        <v>399.9500122</v>
      </c>
      <c r="F3350" s="7" t="n">
        <f aca="false">1_Data_EDA!L3351</f>
        <v>20</v>
      </c>
      <c r="G3350" s="8" t="n">
        <f aca="false">1_Data_EDA!M3351</f>
        <v>0.050000001</v>
      </c>
      <c r="H3350" s="6" t="n">
        <f aca="false">IF(1_Data_EDA!B3351="First Class",1,0)</f>
        <v>0</v>
      </c>
      <c r="I3350" s="6" t="n">
        <f aca="false">IF(1_Data_EDA!B3351="Second Class",1,0)</f>
        <v>0</v>
      </c>
      <c r="J3350" s="6" t="n">
        <f aca="false">IF(1_Data_EDA!B3351="Same Day",1,0)</f>
        <v>0</v>
      </c>
      <c r="K3350" s="6" t="n">
        <f aca="false">IF(1_Data_EDA!C3351="Corporate",1,0)</f>
        <v>0</v>
      </c>
      <c r="L3350" s="6" t="n">
        <f aca="false">IF(1_Data_EDA!C3351="Home Office",1,0)</f>
        <v>0</v>
      </c>
      <c r="M3350" s="6" t="n">
        <f aca="false">IF(1_Data_EDA!D3351="Europe",1,0)</f>
        <v>0</v>
      </c>
      <c r="N3350" s="6" t="n">
        <f aca="false">IF(1_Data_EDA!D3351="LATAM",1,0)</f>
        <v>1</v>
      </c>
      <c r="O3350" s="6" t="n">
        <f aca="false">IF(1_Data_EDA!D3351="Pacific Asia",1,0)</f>
        <v>0</v>
      </c>
      <c r="P3350" s="6" t="n">
        <f aca="false">IF(1_Data_EDA!D3351="USCA",1,0)</f>
        <v>0</v>
      </c>
      <c r="Q3350" s="6" t="n">
        <f aca="false">IF(C3350&gt;MEDIAN(C$5:C$8004),1,0)</f>
        <v>1</v>
      </c>
      <c r="R3350" s="6" t="n">
        <f aca="false">IF(D3350&gt;2,1,0)</f>
        <v>1</v>
      </c>
    </row>
    <row r="3351" customFormat="false" ht="15" hidden="false" customHeight="true" outlineLevel="0" collapsed="false">
      <c r="A3351" s="6" t="n">
        <f aca="false">1_Data_EDA!O3352</f>
        <v>1</v>
      </c>
      <c r="B3351" s="6" t="n">
        <f aca="false">1_Data_EDA!H3352</f>
        <v>4</v>
      </c>
      <c r="C3351" s="7" t="n">
        <f aca="false">1_Data_EDA!I3352</f>
        <v>399.980011</v>
      </c>
      <c r="D3351" s="6" t="n">
        <f aca="false">1_Data_EDA!J3352</f>
        <v>1</v>
      </c>
      <c r="E3351" s="7" t="n">
        <f aca="false">1_Data_EDA!K3352</f>
        <v>399.980011</v>
      </c>
      <c r="F3351" s="7" t="n">
        <f aca="false">1_Data_EDA!L3352</f>
        <v>28</v>
      </c>
      <c r="G3351" s="8" t="n">
        <f aca="false">1_Data_EDA!M3352</f>
        <v>0.07</v>
      </c>
      <c r="H3351" s="6" t="n">
        <f aca="false">IF(1_Data_EDA!B3352="First Class",1,0)</f>
        <v>0</v>
      </c>
      <c r="I3351" s="6" t="n">
        <f aca="false">IF(1_Data_EDA!B3352="Second Class",1,0)</f>
        <v>0</v>
      </c>
      <c r="J3351" s="6" t="n">
        <f aca="false">IF(1_Data_EDA!B3352="Same Day",1,0)</f>
        <v>0</v>
      </c>
      <c r="K3351" s="6" t="n">
        <f aca="false">IF(1_Data_EDA!C3352="Corporate",1,0)</f>
        <v>0</v>
      </c>
      <c r="L3351" s="6" t="n">
        <f aca="false">IF(1_Data_EDA!C3352="Home Office",1,0)</f>
        <v>1</v>
      </c>
      <c r="M3351" s="6" t="n">
        <f aca="false">IF(1_Data_EDA!D3352="Europe",1,0)</f>
        <v>1</v>
      </c>
      <c r="N3351" s="6" t="n">
        <f aca="false">IF(1_Data_EDA!D3352="LATAM",1,0)</f>
        <v>0</v>
      </c>
      <c r="O3351" s="6" t="n">
        <f aca="false">IF(1_Data_EDA!D3352="Pacific Asia",1,0)</f>
        <v>0</v>
      </c>
      <c r="P3351" s="6" t="n">
        <f aca="false">IF(1_Data_EDA!D3352="USCA",1,0)</f>
        <v>0</v>
      </c>
      <c r="Q3351" s="6" t="n">
        <f aca="false">IF(C3351&gt;MEDIAN(C$5:C$8004),1,0)</f>
        <v>1</v>
      </c>
      <c r="R3351" s="6" t="n">
        <f aca="false">IF(D3351&gt;2,1,0)</f>
        <v>0</v>
      </c>
    </row>
    <row r="3352" customFormat="false" ht="15" hidden="false" customHeight="true" outlineLevel="0" collapsed="false">
      <c r="A3352" s="6" t="n">
        <f aca="false">1_Data_EDA!O3353</f>
        <v>0</v>
      </c>
      <c r="B3352" s="6" t="n">
        <f aca="false">1_Data_EDA!H3353</f>
        <v>4</v>
      </c>
      <c r="C3352" s="7" t="n">
        <f aca="false">1_Data_EDA!I3353</f>
        <v>399.980011</v>
      </c>
      <c r="D3352" s="6" t="n">
        <f aca="false">1_Data_EDA!J3353</f>
        <v>1</v>
      </c>
      <c r="E3352" s="7" t="n">
        <f aca="false">1_Data_EDA!K3353</f>
        <v>399.980011</v>
      </c>
      <c r="F3352" s="7" t="n">
        <f aca="false">1_Data_EDA!L3353</f>
        <v>60</v>
      </c>
      <c r="G3352" s="8" t="n">
        <f aca="false">1_Data_EDA!M3353</f>
        <v>0.150000006</v>
      </c>
      <c r="H3352" s="6" t="n">
        <f aca="false">IF(1_Data_EDA!B3353="First Class",1,0)</f>
        <v>0</v>
      </c>
      <c r="I3352" s="6" t="n">
        <f aca="false">IF(1_Data_EDA!B3353="Second Class",1,0)</f>
        <v>0</v>
      </c>
      <c r="J3352" s="6" t="n">
        <f aca="false">IF(1_Data_EDA!B3353="Same Day",1,0)</f>
        <v>0</v>
      </c>
      <c r="K3352" s="6" t="n">
        <f aca="false">IF(1_Data_EDA!C3353="Corporate",1,0)</f>
        <v>0</v>
      </c>
      <c r="L3352" s="6" t="n">
        <f aca="false">IF(1_Data_EDA!C3353="Home Office",1,0)</f>
        <v>1</v>
      </c>
      <c r="M3352" s="6" t="n">
        <f aca="false">IF(1_Data_EDA!D3353="Europe",1,0)</f>
        <v>0</v>
      </c>
      <c r="N3352" s="6" t="n">
        <f aca="false">IF(1_Data_EDA!D3353="LATAM",1,0)</f>
        <v>0</v>
      </c>
      <c r="O3352" s="6" t="n">
        <f aca="false">IF(1_Data_EDA!D3353="Pacific Asia",1,0)</f>
        <v>1</v>
      </c>
      <c r="P3352" s="6" t="n">
        <f aca="false">IF(1_Data_EDA!D3353="USCA",1,0)</f>
        <v>0</v>
      </c>
      <c r="Q3352" s="6" t="n">
        <f aca="false">IF(C3352&gt;MEDIAN(C$5:C$8004),1,0)</f>
        <v>1</v>
      </c>
      <c r="R3352" s="6" t="n">
        <f aca="false">IF(D3352&gt;2,1,0)</f>
        <v>0</v>
      </c>
    </row>
    <row r="3353" customFormat="false" ht="15" hidden="false" customHeight="true" outlineLevel="0" collapsed="false">
      <c r="A3353" s="6" t="n">
        <f aca="false">1_Data_EDA!O3354</f>
        <v>1</v>
      </c>
      <c r="B3353" s="6" t="n">
        <f aca="false">1_Data_EDA!H3354</f>
        <v>2</v>
      </c>
      <c r="C3353" s="7" t="n">
        <f aca="false">1_Data_EDA!I3354</f>
        <v>129.9900055</v>
      </c>
      <c r="D3353" s="6" t="n">
        <f aca="false">1_Data_EDA!J3354</f>
        <v>1</v>
      </c>
      <c r="E3353" s="7" t="n">
        <f aca="false">1_Data_EDA!K3354</f>
        <v>129.9900055</v>
      </c>
      <c r="F3353" s="7" t="n">
        <f aca="false">1_Data_EDA!L3354</f>
        <v>5.199999809</v>
      </c>
      <c r="G3353" s="8" t="n">
        <f aca="false">1_Data_EDA!M3354</f>
        <v>0.039999999</v>
      </c>
      <c r="H3353" s="6" t="n">
        <f aca="false">IF(1_Data_EDA!B3354="First Class",1,0)</f>
        <v>0</v>
      </c>
      <c r="I3353" s="6" t="n">
        <f aca="false">IF(1_Data_EDA!B3354="Second Class",1,0)</f>
        <v>1</v>
      </c>
      <c r="J3353" s="6" t="n">
        <f aca="false">IF(1_Data_EDA!B3354="Same Day",1,0)</f>
        <v>0</v>
      </c>
      <c r="K3353" s="6" t="n">
        <f aca="false">IF(1_Data_EDA!C3354="Corporate",1,0)</f>
        <v>0</v>
      </c>
      <c r="L3353" s="6" t="n">
        <f aca="false">IF(1_Data_EDA!C3354="Home Office",1,0)</f>
        <v>0</v>
      </c>
      <c r="M3353" s="6" t="n">
        <f aca="false">IF(1_Data_EDA!D3354="Europe",1,0)</f>
        <v>0</v>
      </c>
      <c r="N3353" s="6" t="n">
        <f aca="false">IF(1_Data_EDA!D3354="LATAM",1,0)</f>
        <v>1</v>
      </c>
      <c r="O3353" s="6" t="n">
        <f aca="false">IF(1_Data_EDA!D3354="Pacific Asia",1,0)</f>
        <v>0</v>
      </c>
      <c r="P3353" s="6" t="n">
        <f aca="false">IF(1_Data_EDA!D3354="USCA",1,0)</f>
        <v>0</v>
      </c>
      <c r="Q3353" s="6" t="n">
        <f aca="false">IF(C3353&gt;MEDIAN(C$5:C$8004),1,0)</f>
        <v>1</v>
      </c>
      <c r="R3353" s="6" t="n">
        <f aca="false">IF(D3353&gt;2,1,0)</f>
        <v>0</v>
      </c>
    </row>
    <row r="3354" customFormat="false" ht="15" hidden="false" customHeight="true" outlineLevel="0" collapsed="false">
      <c r="A3354" s="6" t="n">
        <f aca="false">1_Data_EDA!O3355</f>
        <v>0</v>
      </c>
      <c r="B3354" s="6" t="n">
        <f aca="false">1_Data_EDA!H3355</f>
        <v>4</v>
      </c>
      <c r="C3354" s="7" t="n">
        <f aca="false">1_Data_EDA!I3355</f>
        <v>50</v>
      </c>
      <c r="D3354" s="6" t="n">
        <f aca="false">1_Data_EDA!J3355</f>
        <v>1</v>
      </c>
      <c r="E3354" s="7" t="n">
        <f aca="false">1_Data_EDA!K3355</f>
        <v>50</v>
      </c>
      <c r="F3354" s="7" t="n">
        <f aca="false">1_Data_EDA!L3355</f>
        <v>1.5</v>
      </c>
      <c r="G3354" s="8" t="n">
        <f aca="false">1_Data_EDA!M3355</f>
        <v>0.029999999</v>
      </c>
      <c r="H3354" s="6" t="n">
        <f aca="false">IF(1_Data_EDA!B3355="First Class",1,0)</f>
        <v>0</v>
      </c>
      <c r="I3354" s="6" t="n">
        <f aca="false">IF(1_Data_EDA!B3355="Second Class",1,0)</f>
        <v>0</v>
      </c>
      <c r="J3354" s="6" t="n">
        <f aca="false">IF(1_Data_EDA!B3355="Same Day",1,0)</f>
        <v>0</v>
      </c>
      <c r="K3354" s="6" t="n">
        <f aca="false">IF(1_Data_EDA!C3355="Corporate",1,0)</f>
        <v>0</v>
      </c>
      <c r="L3354" s="6" t="n">
        <f aca="false">IF(1_Data_EDA!C3355="Home Office",1,0)</f>
        <v>1</v>
      </c>
      <c r="M3354" s="6" t="n">
        <f aca="false">IF(1_Data_EDA!D3355="Europe",1,0)</f>
        <v>1</v>
      </c>
      <c r="N3354" s="6" t="n">
        <f aca="false">IF(1_Data_EDA!D3355="LATAM",1,0)</f>
        <v>0</v>
      </c>
      <c r="O3354" s="6" t="n">
        <f aca="false">IF(1_Data_EDA!D3355="Pacific Asia",1,0)</f>
        <v>0</v>
      </c>
      <c r="P3354" s="6" t="n">
        <f aca="false">IF(1_Data_EDA!D3355="USCA",1,0)</f>
        <v>0</v>
      </c>
      <c r="Q3354" s="6" t="n">
        <f aca="false">IF(C3354&gt;MEDIAN(C$5:C$8004),1,0)</f>
        <v>0</v>
      </c>
      <c r="R3354" s="6" t="n">
        <f aca="false">IF(D3354&gt;2,1,0)</f>
        <v>0</v>
      </c>
    </row>
    <row r="3355" customFormat="false" ht="15" hidden="false" customHeight="true" outlineLevel="0" collapsed="false">
      <c r="A3355" s="6" t="n">
        <f aca="false">1_Data_EDA!O3356</f>
        <v>0</v>
      </c>
      <c r="B3355" s="6" t="n">
        <f aca="false">1_Data_EDA!H3356</f>
        <v>4</v>
      </c>
      <c r="C3355" s="7" t="n">
        <f aca="false">1_Data_EDA!I3356</f>
        <v>199.9900055</v>
      </c>
      <c r="D3355" s="6" t="n">
        <f aca="false">1_Data_EDA!J3356</f>
        <v>1</v>
      </c>
      <c r="E3355" s="7" t="n">
        <f aca="false">1_Data_EDA!K3356</f>
        <v>199.9900055</v>
      </c>
      <c r="F3355" s="7" t="n">
        <f aca="false">1_Data_EDA!L3356</f>
        <v>6</v>
      </c>
      <c r="G3355" s="8" t="n">
        <f aca="false">1_Data_EDA!M3356</f>
        <v>0.029999999</v>
      </c>
      <c r="H3355" s="6" t="n">
        <f aca="false">IF(1_Data_EDA!B3356="First Class",1,0)</f>
        <v>0</v>
      </c>
      <c r="I3355" s="6" t="n">
        <f aca="false">IF(1_Data_EDA!B3356="Second Class",1,0)</f>
        <v>0</v>
      </c>
      <c r="J3355" s="6" t="n">
        <f aca="false">IF(1_Data_EDA!B3356="Same Day",1,0)</f>
        <v>0</v>
      </c>
      <c r="K3355" s="6" t="n">
        <f aca="false">IF(1_Data_EDA!C3356="Corporate",1,0)</f>
        <v>0</v>
      </c>
      <c r="L3355" s="6" t="n">
        <f aca="false">IF(1_Data_EDA!C3356="Home Office",1,0)</f>
        <v>0</v>
      </c>
      <c r="M3355" s="6" t="n">
        <f aca="false">IF(1_Data_EDA!D3356="Europe",1,0)</f>
        <v>1</v>
      </c>
      <c r="N3355" s="6" t="n">
        <f aca="false">IF(1_Data_EDA!D3356="LATAM",1,0)</f>
        <v>0</v>
      </c>
      <c r="O3355" s="6" t="n">
        <f aca="false">IF(1_Data_EDA!D3356="Pacific Asia",1,0)</f>
        <v>0</v>
      </c>
      <c r="P3355" s="6" t="n">
        <f aca="false">IF(1_Data_EDA!D3356="USCA",1,0)</f>
        <v>0</v>
      </c>
      <c r="Q3355" s="6" t="n">
        <f aca="false">IF(C3355&gt;MEDIAN(C$5:C$8004),1,0)</f>
        <v>1</v>
      </c>
      <c r="R3355" s="6" t="n">
        <f aca="false">IF(D3355&gt;2,1,0)</f>
        <v>0</v>
      </c>
    </row>
    <row r="3356" customFormat="false" ht="15" hidden="false" customHeight="true" outlineLevel="0" collapsed="false">
      <c r="A3356" s="6" t="n">
        <f aca="false">1_Data_EDA!O3357</f>
        <v>0</v>
      </c>
      <c r="B3356" s="6" t="n">
        <f aca="false">1_Data_EDA!H3357</f>
        <v>4</v>
      </c>
      <c r="C3356" s="7" t="n">
        <f aca="false">1_Data_EDA!I3357</f>
        <v>399.980011</v>
      </c>
      <c r="D3356" s="6" t="n">
        <f aca="false">1_Data_EDA!J3357</f>
        <v>1</v>
      </c>
      <c r="E3356" s="7" t="n">
        <f aca="false">1_Data_EDA!K3357</f>
        <v>399.980011</v>
      </c>
      <c r="F3356" s="7" t="n">
        <f aca="false">1_Data_EDA!L3357</f>
        <v>36</v>
      </c>
      <c r="G3356" s="8" t="n">
        <f aca="false">1_Data_EDA!M3357</f>
        <v>0.090000004</v>
      </c>
      <c r="H3356" s="6" t="n">
        <f aca="false">IF(1_Data_EDA!B3357="First Class",1,0)</f>
        <v>0</v>
      </c>
      <c r="I3356" s="6" t="n">
        <f aca="false">IF(1_Data_EDA!B3357="Second Class",1,0)</f>
        <v>0</v>
      </c>
      <c r="J3356" s="6" t="n">
        <f aca="false">IF(1_Data_EDA!B3357="Same Day",1,0)</f>
        <v>0</v>
      </c>
      <c r="K3356" s="6" t="n">
        <f aca="false">IF(1_Data_EDA!C3357="Corporate",1,0)</f>
        <v>1</v>
      </c>
      <c r="L3356" s="6" t="n">
        <f aca="false">IF(1_Data_EDA!C3357="Home Office",1,0)</f>
        <v>0</v>
      </c>
      <c r="M3356" s="6" t="n">
        <f aca="false">IF(1_Data_EDA!D3357="Europe",1,0)</f>
        <v>0</v>
      </c>
      <c r="N3356" s="6" t="n">
        <f aca="false">IF(1_Data_EDA!D3357="LATAM",1,0)</f>
        <v>0</v>
      </c>
      <c r="O3356" s="6" t="n">
        <f aca="false">IF(1_Data_EDA!D3357="Pacific Asia",1,0)</f>
        <v>1</v>
      </c>
      <c r="P3356" s="6" t="n">
        <f aca="false">IF(1_Data_EDA!D3357="USCA",1,0)</f>
        <v>0</v>
      </c>
      <c r="Q3356" s="6" t="n">
        <f aca="false">IF(C3356&gt;MEDIAN(C$5:C$8004),1,0)</f>
        <v>1</v>
      </c>
      <c r="R3356" s="6" t="n">
        <f aca="false">IF(D3356&gt;2,1,0)</f>
        <v>0</v>
      </c>
    </row>
    <row r="3357" customFormat="false" ht="15" hidden="false" customHeight="true" outlineLevel="0" collapsed="false">
      <c r="A3357" s="6" t="n">
        <f aca="false">1_Data_EDA!O3358</f>
        <v>1</v>
      </c>
      <c r="B3357" s="6" t="n">
        <f aca="false">1_Data_EDA!H3358</f>
        <v>4</v>
      </c>
      <c r="C3357" s="7" t="n">
        <f aca="false">1_Data_EDA!I3358</f>
        <v>50</v>
      </c>
      <c r="D3357" s="6" t="n">
        <f aca="false">1_Data_EDA!J3358</f>
        <v>1</v>
      </c>
      <c r="E3357" s="7" t="n">
        <f aca="false">1_Data_EDA!K3358</f>
        <v>50</v>
      </c>
      <c r="F3357" s="7" t="n">
        <f aca="false">1_Data_EDA!L3358</f>
        <v>12.5</v>
      </c>
      <c r="G3357" s="8" t="n">
        <f aca="false">1_Data_EDA!M3358</f>
        <v>0.25</v>
      </c>
      <c r="H3357" s="6" t="n">
        <f aca="false">IF(1_Data_EDA!B3358="First Class",1,0)</f>
        <v>0</v>
      </c>
      <c r="I3357" s="6" t="n">
        <f aca="false">IF(1_Data_EDA!B3358="Second Class",1,0)</f>
        <v>0</v>
      </c>
      <c r="J3357" s="6" t="n">
        <f aca="false">IF(1_Data_EDA!B3358="Same Day",1,0)</f>
        <v>0</v>
      </c>
      <c r="K3357" s="6" t="n">
        <f aca="false">IF(1_Data_EDA!C3358="Corporate",1,0)</f>
        <v>0</v>
      </c>
      <c r="L3357" s="6" t="n">
        <f aca="false">IF(1_Data_EDA!C3358="Home Office",1,0)</f>
        <v>0</v>
      </c>
      <c r="M3357" s="6" t="n">
        <f aca="false">IF(1_Data_EDA!D3358="Europe",1,0)</f>
        <v>0</v>
      </c>
      <c r="N3357" s="6" t="n">
        <f aca="false">IF(1_Data_EDA!D3358="LATAM",1,0)</f>
        <v>0</v>
      </c>
      <c r="O3357" s="6" t="n">
        <f aca="false">IF(1_Data_EDA!D3358="Pacific Asia",1,0)</f>
        <v>1</v>
      </c>
      <c r="P3357" s="6" t="n">
        <f aca="false">IF(1_Data_EDA!D3358="USCA",1,0)</f>
        <v>0</v>
      </c>
      <c r="Q3357" s="6" t="n">
        <f aca="false">IF(C3357&gt;MEDIAN(C$5:C$8004),1,0)</f>
        <v>0</v>
      </c>
      <c r="R3357" s="6" t="n">
        <f aca="false">IF(D3357&gt;2,1,0)</f>
        <v>0</v>
      </c>
    </row>
    <row r="3358" customFormat="false" ht="15" hidden="false" customHeight="true" outlineLevel="0" collapsed="false">
      <c r="A3358" s="6" t="n">
        <f aca="false">1_Data_EDA!O3359</f>
        <v>1</v>
      </c>
      <c r="B3358" s="6" t="n">
        <f aca="false">1_Data_EDA!H3359</f>
        <v>4</v>
      </c>
      <c r="C3358" s="7" t="n">
        <f aca="false">1_Data_EDA!I3359</f>
        <v>22</v>
      </c>
      <c r="D3358" s="6" t="n">
        <f aca="false">1_Data_EDA!J3359</f>
        <v>4</v>
      </c>
      <c r="E3358" s="7" t="n">
        <f aca="false">1_Data_EDA!K3359</f>
        <v>88</v>
      </c>
      <c r="F3358" s="7" t="n">
        <f aca="false">1_Data_EDA!L3359</f>
        <v>13.19999981</v>
      </c>
      <c r="G3358" s="8" t="n">
        <f aca="false">1_Data_EDA!M3359</f>
        <v>0.150000006</v>
      </c>
      <c r="H3358" s="6" t="n">
        <f aca="false">IF(1_Data_EDA!B3359="First Class",1,0)</f>
        <v>0</v>
      </c>
      <c r="I3358" s="6" t="n">
        <f aca="false">IF(1_Data_EDA!B3359="Second Class",1,0)</f>
        <v>0</v>
      </c>
      <c r="J3358" s="6" t="n">
        <f aca="false">IF(1_Data_EDA!B3359="Same Day",1,0)</f>
        <v>0</v>
      </c>
      <c r="K3358" s="6" t="n">
        <f aca="false">IF(1_Data_EDA!C3359="Corporate",1,0)</f>
        <v>0</v>
      </c>
      <c r="L3358" s="6" t="n">
        <f aca="false">IF(1_Data_EDA!C3359="Home Office",1,0)</f>
        <v>0</v>
      </c>
      <c r="M3358" s="6" t="n">
        <f aca="false">IF(1_Data_EDA!D3359="Europe",1,0)</f>
        <v>0</v>
      </c>
      <c r="N3358" s="6" t="n">
        <f aca="false">IF(1_Data_EDA!D3359="LATAM",1,0)</f>
        <v>1</v>
      </c>
      <c r="O3358" s="6" t="n">
        <f aca="false">IF(1_Data_EDA!D3359="Pacific Asia",1,0)</f>
        <v>0</v>
      </c>
      <c r="P3358" s="6" t="n">
        <f aca="false">IF(1_Data_EDA!D3359="USCA",1,0)</f>
        <v>0</v>
      </c>
      <c r="Q3358" s="6" t="n">
        <f aca="false">IF(C3358&gt;MEDIAN(C$5:C$8004),1,0)</f>
        <v>0</v>
      </c>
      <c r="R3358" s="6" t="n">
        <f aca="false">IF(D3358&gt;2,1,0)</f>
        <v>1</v>
      </c>
    </row>
    <row r="3359" customFormat="false" ht="15" hidden="false" customHeight="true" outlineLevel="0" collapsed="false">
      <c r="A3359" s="6" t="n">
        <f aca="false">1_Data_EDA!O3360</f>
        <v>1</v>
      </c>
      <c r="B3359" s="6" t="n">
        <f aca="false">1_Data_EDA!H3360</f>
        <v>0</v>
      </c>
      <c r="C3359" s="7" t="n">
        <f aca="false">1_Data_EDA!I3360</f>
        <v>199.9900055</v>
      </c>
      <c r="D3359" s="6" t="n">
        <f aca="false">1_Data_EDA!J3360</f>
        <v>1</v>
      </c>
      <c r="E3359" s="7" t="n">
        <f aca="false">1_Data_EDA!K3360</f>
        <v>199.9900055</v>
      </c>
      <c r="F3359" s="7" t="n">
        <f aca="false">1_Data_EDA!L3360</f>
        <v>14</v>
      </c>
      <c r="G3359" s="8" t="n">
        <f aca="false">1_Data_EDA!M3360</f>
        <v>0.07</v>
      </c>
      <c r="H3359" s="6" t="n">
        <f aca="false">IF(1_Data_EDA!B3360="First Class",1,0)</f>
        <v>0</v>
      </c>
      <c r="I3359" s="6" t="n">
        <f aca="false">IF(1_Data_EDA!B3360="Second Class",1,0)</f>
        <v>0</v>
      </c>
      <c r="J3359" s="6" t="n">
        <f aca="false">IF(1_Data_EDA!B3360="Same Day",1,0)</f>
        <v>1</v>
      </c>
      <c r="K3359" s="6" t="n">
        <f aca="false">IF(1_Data_EDA!C3360="Corporate",1,0)</f>
        <v>0</v>
      </c>
      <c r="L3359" s="6" t="n">
        <f aca="false">IF(1_Data_EDA!C3360="Home Office",1,0)</f>
        <v>0</v>
      </c>
      <c r="M3359" s="6" t="n">
        <f aca="false">IF(1_Data_EDA!D3360="Europe",1,0)</f>
        <v>0</v>
      </c>
      <c r="N3359" s="6" t="n">
        <f aca="false">IF(1_Data_EDA!D3360="LATAM",1,0)</f>
        <v>0</v>
      </c>
      <c r="O3359" s="6" t="n">
        <f aca="false">IF(1_Data_EDA!D3360="Pacific Asia",1,0)</f>
        <v>0</v>
      </c>
      <c r="P3359" s="6" t="n">
        <f aca="false">IF(1_Data_EDA!D3360="USCA",1,0)</f>
        <v>1</v>
      </c>
      <c r="Q3359" s="6" t="n">
        <f aca="false">IF(C3359&gt;MEDIAN(C$5:C$8004),1,0)</f>
        <v>1</v>
      </c>
      <c r="R3359" s="6" t="n">
        <f aca="false">IF(D3359&gt;2,1,0)</f>
        <v>0</v>
      </c>
    </row>
    <row r="3360" customFormat="false" ht="15" hidden="false" customHeight="true" outlineLevel="0" collapsed="false">
      <c r="A3360" s="6" t="n">
        <f aca="false">1_Data_EDA!O3361</f>
        <v>1</v>
      </c>
      <c r="B3360" s="6" t="n">
        <f aca="false">1_Data_EDA!H3361</f>
        <v>2</v>
      </c>
      <c r="C3360" s="7" t="n">
        <f aca="false">1_Data_EDA!I3361</f>
        <v>129.9900055</v>
      </c>
      <c r="D3360" s="6" t="n">
        <f aca="false">1_Data_EDA!J3361</f>
        <v>1</v>
      </c>
      <c r="E3360" s="7" t="n">
        <f aca="false">1_Data_EDA!K3361</f>
        <v>129.9900055</v>
      </c>
      <c r="F3360" s="7" t="n">
        <f aca="false">1_Data_EDA!L3361</f>
        <v>7.150000095</v>
      </c>
      <c r="G3360" s="8" t="n">
        <f aca="false">1_Data_EDA!M3361</f>
        <v>0.059999999</v>
      </c>
      <c r="H3360" s="6" t="n">
        <f aca="false">IF(1_Data_EDA!B3361="First Class",1,0)</f>
        <v>0</v>
      </c>
      <c r="I3360" s="6" t="n">
        <f aca="false">IF(1_Data_EDA!B3361="Second Class",1,0)</f>
        <v>1</v>
      </c>
      <c r="J3360" s="6" t="n">
        <f aca="false">IF(1_Data_EDA!B3361="Same Day",1,0)</f>
        <v>0</v>
      </c>
      <c r="K3360" s="6" t="n">
        <f aca="false">IF(1_Data_EDA!C3361="Corporate",1,0)</f>
        <v>1</v>
      </c>
      <c r="L3360" s="6" t="n">
        <f aca="false">IF(1_Data_EDA!C3361="Home Office",1,0)</f>
        <v>0</v>
      </c>
      <c r="M3360" s="6" t="n">
        <f aca="false">IF(1_Data_EDA!D3361="Europe",1,0)</f>
        <v>0</v>
      </c>
      <c r="N3360" s="6" t="n">
        <f aca="false">IF(1_Data_EDA!D3361="LATAM",1,0)</f>
        <v>1</v>
      </c>
      <c r="O3360" s="6" t="n">
        <f aca="false">IF(1_Data_EDA!D3361="Pacific Asia",1,0)</f>
        <v>0</v>
      </c>
      <c r="P3360" s="6" t="n">
        <f aca="false">IF(1_Data_EDA!D3361="USCA",1,0)</f>
        <v>0</v>
      </c>
      <c r="Q3360" s="6" t="n">
        <f aca="false">IF(C3360&gt;MEDIAN(C$5:C$8004),1,0)</f>
        <v>1</v>
      </c>
      <c r="R3360" s="6" t="n">
        <f aca="false">IF(D3360&gt;2,1,0)</f>
        <v>0</v>
      </c>
    </row>
    <row r="3361" customFormat="false" ht="15" hidden="false" customHeight="true" outlineLevel="0" collapsed="false">
      <c r="A3361" s="6" t="n">
        <f aca="false">1_Data_EDA!O3362</f>
        <v>1</v>
      </c>
      <c r="B3361" s="6" t="n">
        <f aca="false">1_Data_EDA!H3362</f>
        <v>2</v>
      </c>
      <c r="C3361" s="7" t="n">
        <f aca="false">1_Data_EDA!I3362</f>
        <v>50</v>
      </c>
      <c r="D3361" s="6" t="n">
        <f aca="false">1_Data_EDA!J3362</f>
        <v>5</v>
      </c>
      <c r="E3361" s="7" t="n">
        <f aca="false">1_Data_EDA!K3362</f>
        <v>250</v>
      </c>
      <c r="F3361" s="7" t="n">
        <f aca="false">1_Data_EDA!L3362</f>
        <v>42.5</v>
      </c>
      <c r="G3361" s="8" t="n">
        <f aca="false">1_Data_EDA!M3362</f>
        <v>0.170000002</v>
      </c>
      <c r="H3361" s="6" t="n">
        <f aca="false">IF(1_Data_EDA!B3362="First Class",1,0)</f>
        <v>0</v>
      </c>
      <c r="I3361" s="6" t="n">
        <f aca="false">IF(1_Data_EDA!B3362="Second Class",1,0)</f>
        <v>1</v>
      </c>
      <c r="J3361" s="6" t="n">
        <f aca="false">IF(1_Data_EDA!B3362="Same Day",1,0)</f>
        <v>0</v>
      </c>
      <c r="K3361" s="6" t="n">
        <f aca="false">IF(1_Data_EDA!C3362="Corporate",1,0)</f>
        <v>0</v>
      </c>
      <c r="L3361" s="6" t="n">
        <f aca="false">IF(1_Data_EDA!C3362="Home Office",1,0)</f>
        <v>1</v>
      </c>
      <c r="M3361" s="6" t="n">
        <f aca="false">IF(1_Data_EDA!D3362="Europe",1,0)</f>
        <v>0</v>
      </c>
      <c r="N3361" s="6" t="n">
        <f aca="false">IF(1_Data_EDA!D3362="LATAM",1,0)</f>
        <v>0</v>
      </c>
      <c r="O3361" s="6" t="n">
        <f aca="false">IF(1_Data_EDA!D3362="Pacific Asia",1,0)</f>
        <v>0</v>
      </c>
      <c r="P3361" s="6" t="n">
        <f aca="false">IF(1_Data_EDA!D3362="USCA",1,0)</f>
        <v>1</v>
      </c>
      <c r="Q3361" s="6" t="n">
        <f aca="false">IF(C3361&gt;MEDIAN(C$5:C$8004),1,0)</f>
        <v>0</v>
      </c>
      <c r="R3361" s="6" t="n">
        <f aca="false">IF(D3361&gt;2,1,0)</f>
        <v>1</v>
      </c>
    </row>
    <row r="3362" customFormat="false" ht="15" hidden="false" customHeight="true" outlineLevel="0" collapsed="false">
      <c r="A3362" s="6" t="n">
        <f aca="false">1_Data_EDA!O3363</f>
        <v>1</v>
      </c>
      <c r="B3362" s="6" t="n">
        <f aca="false">1_Data_EDA!H3363</f>
        <v>1</v>
      </c>
      <c r="C3362" s="7" t="n">
        <f aca="false">1_Data_EDA!I3363</f>
        <v>50</v>
      </c>
      <c r="D3362" s="6" t="n">
        <f aca="false">1_Data_EDA!J3363</f>
        <v>3</v>
      </c>
      <c r="E3362" s="7" t="n">
        <f aca="false">1_Data_EDA!K3363</f>
        <v>150</v>
      </c>
      <c r="F3362" s="7" t="n">
        <f aca="false">1_Data_EDA!L3363</f>
        <v>0</v>
      </c>
      <c r="G3362" s="8" t="n">
        <f aca="false">1_Data_EDA!M3363</f>
        <v>0</v>
      </c>
      <c r="H3362" s="6" t="n">
        <f aca="false">IF(1_Data_EDA!B3363="First Class",1,0)</f>
        <v>1</v>
      </c>
      <c r="I3362" s="6" t="n">
        <f aca="false">IF(1_Data_EDA!B3363="Second Class",1,0)</f>
        <v>0</v>
      </c>
      <c r="J3362" s="6" t="n">
        <f aca="false">IF(1_Data_EDA!B3363="Same Day",1,0)</f>
        <v>0</v>
      </c>
      <c r="K3362" s="6" t="n">
        <f aca="false">IF(1_Data_EDA!C3363="Corporate",1,0)</f>
        <v>0</v>
      </c>
      <c r="L3362" s="6" t="n">
        <f aca="false">IF(1_Data_EDA!C3363="Home Office",1,0)</f>
        <v>0</v>
      </c>
      <c r="M3362" s="6" t="n">
        <f aca="false">IF(1_Data_EDA!D3363="Europe",1,0)</f>
        <v>1</v>
      </c>
      <c r="N3362" s="6" t="n">
        <f aca="false">IF(1_Data_EDA!D3363="LATAM",1,0)</f>
        <v>0</v>
      </c>
      <c r="O3362" s="6" t="n">
        <f aca="false">IF(1_Data_EDA!D3363="Pacific Asia",1,0)</f>
        <v>0</v>
      </c>
      <c r="P3362" s="6" t="n">
        <f aca="false">IF(1_Data_EDA!D3363="USCA",1,0)</f>
        <v>0</v>
      </c>
      <c r="Q3362" s="6" t="n">
        <f aca="false">IF(C3362&gt;MEDIAN(C$5:C$8004),1,0)</f>
        <v>0</v>
      </c>
      <c r="R3362" s="6" t="n">
        <f aca="false">IF(D3362&gt;2,1,0)</f>
        <v>1</v>
      </c>
    </row>
    <row r="3363" customFormat="false" ht="15" hidden="false" customHeight="true" outlineLevel="0" collapsed="false">
      <c r="A3363" s="6" t="n">
        <f aca="false">1_Data_EDA!O3364</f>
        <v>1</v>
      </c>
      <c r="B3363" s="6" t="n">
        <f aca="false">1_Data_EDA!H3364</f>
        <v>4</v>
      </c>
      <c r="C3363" s="7" t="n">
        <f aca="false">1_Data_EDA!I3364</f>
        <v>299.980011</v>
      </c>
      <c r="D3363" s="6" t="n">
        <f aca="false">1_Data_EDA!J3364</f>
        <v>1</v>
      </c>
      <c r="E3363" s="7" t="n">
        <f aca="false">1_Data_EDA!K3364</f>
        <v>299.980011</v>
      </c>
      <c r="F3363" s="7" t="n">
        <f aca="false">1_Data_EDA!L3364</f>
        <v>45</v>
      </c>
      <c r="G3363" s="8" t="n">
        <f aca="false">1_Data_EDA!M3364</f>
        <v>0.150000006</v>
      </c>
      <c r="H3363" s="6" t="n">
        <f aca="false">IF(1_Data_EDA!B3364="First Class",1,0)</f>
        <v>0</v>
      </c>
      <c r="I3363" s="6" t="n">
        <f aca="false">IF(1_Data_EDA!B3364="Second Class",1,0)</f>
        <v>0</v>
      </c>
      <c r="J3363" s="6" t="n">
        <f aca="false">IF(1_Data_EDA!B3364="Same Day",1,0)</f>
        <v>0</v>
      </c>
      <c r="K3363" s="6" t="n">
        <f aca="false">IF(1_Data_EDA!C3364="Corporate",1,0)</f>
        <v>0</v>
      </c>
      <c r="L3363" s="6" t="n">
        <f aca="false">IF(1_Data_EDA!C3364="Home Office",1,0)</f>
        <v>0</v>
      </c>
      <c r="M3363" s="6" t="n">
        <f aca="false">IF(1_Data_EDA!D3364="Europe",1,0)</f>
        <v>0</v>
      </c>
      <c r="N3363" s="6" t="n">
        <f aca="false">IF(1_Data_EDA!D3364="LATAM",1,0)</f>
        <v>1</v>
      </c>
      <c r="O3363" s="6" t="n">
        <f aca="false">IF(1_Data_EDA!D3364="Pacific Asia",1,0)</f>
        <v>0</v>
      </c>
      <c r="P3363" s="6" t="n">
        <f aca="false">IF(1_Data_EDA!D3364="USCA",1,0)</f>
        <v>0</v>
      </c>
      <c r="Q3363" s="6" t="n">
        <f aca="false">IF(C3363&gt;MEDIAN(C$5:C$8004),1,0)</f>
        <v>1</v>
      </c>
      <c r="R3363" s="6" t="n">
        <f aca="false">IF(D3363&gt;2,1,0)</f>
        <v>0</v>
      </c>
    </row>
    <row r="3364" customFormat="false" ht="15" hidden="false" customHeight="true" outlineLevel="0" collapsed="false">
      <c r="A3364" s="6" t="n">
        <f aca="false">1_Data_EDA!O3365</f>
        <v>0</v>
      </c>
      <c r="B3364" s="6" t="n">
        <f aca="false">1_Data_EDA!H3365</f>
        <v>4</v>
      </c>
      <c r="C3364" s="7" t="n">
        <f aca="false">1_Data_EDA!I3365</f>
        <v>299.980011</v>
      </c>
      <c r="D3364" s="6" t="n">
        <f aca="false">1_Data_EDA!J3365</f>
        <v>1</v>
      </c>
      <c r="E3364" s="7" t="n">
        <f aca="false">1_Data_EDA!K3365</f>
        <v>299.980011</v>
      </c>
      <c r="F3364" s="7" t="n">
        <f aca="false">1_Data_EDA!L3365</f>
        <v>60</v>
      </c>
      <c r="G3364" s="8" t="n">
        <f aca="false">1_Data_EDA!M3365</f>
        <v>0.200000003</v>
      </c>
      <c r="H3364" s="6" t="n">
        <f aca="false">IF(1_Data_EDA!B3365="First Class",1,0)</f>
        <v>0</v>
      </c>
      <c r="I3364" s="6" t="n">
        <f aca="false">IF(1_Data_EDA!B3365="Second Class",1,0)</f>
        <v>0</v>
      </c>
      <c r="J3364" s="6" t="n">
        <f aca="false">IF(1_Data_EDA!B3365="Same Day",1,0)</f>
        <v>0</v>
      </c>
      <c r="K3364" s="6" t="n">
        <f aca="false">IF(1_Data_EDA!C3365="Corporate",1,0)</f>
        <v>0</v>
      </c>
      <c r="L3364" s="6" t="n">
        <f aca="false">IF(1_Data_EDA!C3365="Home Office",1,0)</f>
        <v>1</v>
      </c>
      <c r="M3364" s="6" t="n">
        <f aca="false">IF(1_Data_EDA!D3365="Europe",1,0)</f>
        <v>1</v>
      </c>
      <c r="N3364" s="6" t="n">
        <f aca="false">IF(1_Data_EDA!D3365="LATAM",1,0)</f>
        <v>0</v>
      </c>
      <c r="O3364" s="6" t="n">
        <f aca="false">IF(1_Data_EDA!D3365="Pacific Asia",1,0)</f>
        <v>0</v>
      </c>
      <c r="P3364" s="6" t="n">
        <f aca="false">IF(1_Data_EDA!D3365="USCA",1,0)</f>
        <v>0</v>
      </c>
      <c r="Q3364" s="6" t="n">
        <f aca="false">IF(C3364&gt;MEDIAN(C$5:C$8004),1,0)</f>
        <v>1</v>
      </c>
      <c r="R3364" s="6" t="n">
        <f aca="false">IF(D3364&gt;2,1,0)</f>
        <v>0</v>
      </c>
    </row>
    <row r="3365" customFormat="false" ht="15" hidden="false" customHeight="true" outlineLevel="0" collapsed="false">
      <c r="A3365" s="6" t="n">
        <f aca="false">1_Data_EDA!O3366</f>
        <v>1</v>
      </c>
      <c r="B3365" s="6" t="n">
        <f aca="false">1_Data_EDA!H3366</f>
        <v>4</v>
      </c>
      <c r="C3365" s="7" t="n">
        <f aca="false">1_Data_EDA!I3366</f>
        <v>49.97999954</v>
      </c>
      <c r="D3365" s="6" t="n">
        <f aca="false">1_Data_EDA!J3366</f>
        <v>3</v>
      </c>
      <c r="E3365" s="7" t="n">
        <f aca="false">1_Data_EDA!K3366</f>
        <v>149.9400024</v>
      </c>
      <c r="F3365" s="7" t="n">
        <f aca="false">1_Data_EDA!L3366</f>
        <v>22.48999977</v>
      </c>
      <c r="G3365" s="8" t="n">
        <f aca="false">1_Data_EDA!M3366</f>
        <v>0.150000006</v>
      </c>
      <c r="H3365" s="6" t="n">
        <f aca="false">IF(1_Data_EDA!B3366="First Class",1,0)</f>
        <v>0</v>
      </c>
      <c r="I3365" s="6" t="n">
        <f aca="false">IF(1_Data_EDA!B3366="Second Class",1,0)</f>
        <v>0</v>
      </c>
      <c r="J3365" s="6" t="n">
        <f aca="false">IF(1_Data_EDA!B3366="Same Day",1,0)</f>
        <v>0</v>
      </c>
      <c r="K3365" s="6" t="n">
        <f aca="false">IF(1_Data_EDA!C3366="Corporate",1,0)</f>
        <v>1</v>
      </c>
      <c r="L3365" s="6" t="n">
        <f aca="false">IF(1_Data_EDA!C3366="Home Office",1,0)</f>
        <v>0</v>
      </c>
      <c r="M3365" s="6" t="n">
        <f aca="false">IF(1_Data_EDA!D3366="Europe",1,0)</f>
        <v>0</v>
      </c>
      <c r="N3365" s="6" t="n">
        <f aca="false">IF(1_Data_EDA!D3366="LATAM",1,0)</f>
        <v>1</v>
      </c>
      <c r="O3365" s="6" t="n">
        <f aca="false">IF(1_Data_EDA!D3366="Pacific Asia",1,0)</f>
        <v>0</v>
      </c>
      <c r="P3365" s="6" t="n">
        <f aca="false">IF(1_Data_EDA!D3366="USCA",1,0)</f>
        <v>0</v>
      </c>
      <c r="Q3365" s="6" t="n">
        <f aca="false">IF(C3365&gt;MEDIAN(C$5:C$8004),1,0)</f>
        <v>0</v>
      </c>
      <c r="R3365" s="6" t="n">
        <f aca="false">IF(D3365&gt;2,1,0)</f>
        <v>1</v>
      </c>
    </row>
    <row r="3366" customFormat="false" ht="15" hidden="false" customHeight="true" outlineLevel="0" collapsed="false">
      <c r="A3366" s="6" t="n">
        <f aca="false">1_Data_EDA!O3367</f>
        <v>0</v>
      </c>
      <c r="B3366" s="6" t="n">
        <f aca="false">1_Data_EDA!H3367</f>
        <v>4</v>
      </c>
      <c r="C3366" s="7" t="n">
        <f aca="false">1_Data_EDA!I3367</f>
        <v>39.99000168</v>
      </c>
      <c r="D3366" s="6" t="n">
        <f aca="false">1_Data_EDA!J3367</f>
        <v>1</v>
      </c>
      <c r="E3366" s="7" t="n">
        <f aca="false">1_Data_EDA!K3367</f>
        <v>39.99000168</v>
      </c>
      <c r="F3366" s="7" t="n">
        <f aca="false">1_Data_EDA!L3367</f>
        <v>2</v>
      </c>
      <c r="G3366" s="8" t="n">
        <f aca="false">1_Data_EDA!M3367</f>
        <v>0.050000001</v>
      </c>
      <c r="H3366" s="6" t="n">
        <f aca="false">IF(1_Data_EDA!B3367="First Class",1,0)</f>
        <v>0</v>
      </c>
      <c r="I3366" s="6" t="n">
        <f aca="false">IF(1_Data_EDA!B3367="Second Class",1,0)</f>
        <v>0</v>
      </c>
      <c r="J3366" s="6" t="n">
        <f aca="false">IF(1_Data_EDA!B3367="Same Day",1,0)</f>
        <v>0</v>
      </c>
      <c r="K3366" s="6" t="n">
        <f aca="false">IF(1_Data_EDA!C3367="Corporate",1,0)</f>
        <v>1</v>
      </c>
      <c r="L3366" s="6" t="n">
        <f aca="false">IF(1_Data_EDA!C3367="Home Office",1,0)</f>
        <v>0</v>
      </c>
      <c r="M3366" s="6" t="n">
        <f aca="false">IF(1_Data_EDA!D3367="Europe",1,0)</f>
        <v>0</v>
      </c>
      <c r="N3366" s="6" t="n">
        <f aca="false">IF(1_Data_EDA!D3367="LATAM",1,0)</f>
        <v>1</v>
      </c>
      <c r="O3366" s="6" t="n">
        <f aca="false">IF(1_Data_EDA!D3367="Pacific Asia",1,0)</f>
        <v>0</v>
      </c>
      <c r="P3366" s="6" t="n">
        <f aca="false">IF(1_Data_EDA!D3367="USCA",1,0)</f>
        <v>0</v>
      </c>
      <c r="Q3366" s="6" t="n">
        <f aca="false">IF(C3366&gt;MEDIAN(C$5:C$8004),1,0)</f>
        <v>0</v>
      </c>
      <c r="R3366" s="6" t="n">
        <f aca="false">IF(D3366&gt;2,1,0)</f>
        <v>0</v>
      </c>
    </row>
    <row r="3367" customFormat="false" ht="15" hidden="false" customHeight="true" outlineLevel="0" collapsed="false">
      <c r="A3367" s="6" t="n">
        <f aca="false">1_Data_EDA!O3368</f>
        <v>1</v>
      </c>
      <c r="B3367" s="6" t="n">
        <f aca="false">1_Data_EDA!H3368</f>
        <v>4</v>
      </c>
      <c r="C3367" s="7" t="n">
        <f aca="false">1_Data_EDA!I3368</f>
        <v>199.9900055</v>
      </c>
      <c r="D3367" s="6" t="n">
        <f aca="false">1_Data_EDA!J3368</f>
        <v>1</v>
      </c>
      <c r="E3367" s="7" t="n">
        <f aca="false">1_Data_EDA!K3368</f>
        <v>199.9900055</v>
      </c>
      <c r="F3367" s="7" t="n">
        <f aca="false">1_Data_EDA!L3368</f>
        <v>26</v>
      </c>
      <c r="G3367" s="8" t="n">
        <f aca="false">1_Data_EDA!M3368</f>
        <v>0.129999995</v>
      </c>
      <c r="H3367" s="6" t="n">
        <f aca="false">IF(1_Data_EDA!B3368="First Class",1,0)</f>
        <v>0</v>
      </c>
      <c r="I3367" s="6" t="n">
        <f aca="false">IF(1_Data_EDA!B3368="Second Class",1,0)</f>
        <v>0</v>
      </c>
      <c r="J3367" s="6" t="n">
        <f aca="false">IF(1_Data_EDA!B3368="Same Day",1,0)</f>
        <v>0</v>
      </c>
      <c r="K3367" s="6" t="n">
        <f aca="false">IF(1_Data_EDA!C3368="Corporate",1,0)</f>
        <v>1</v>
      </c>
      <c r="L3367" s="6" t="n">
        <f aca="false">IF(1_Data_EDA!C3368="Home Office",1,0)</f>
        <v>0</v>
      </c>
      <c r="M3367" s="6" t="n">
        <f aca="false">IF(1_Data_EDA!D3368="Europe",1,0)</f>
        <v>0</v>
      </c>
      <c r="N3367" s="6" t="n">
        <f aca="false">IF(1_Data_EDA!D3368="LATAM",1,0)</f>
        <v>1</v>
      </c>
      <c r="O3367" s="6" t="n">
        <f aca="false">IF(1_Data_EDA!D3368="Pacific Asia",1,0)</f>
        <v>0</v>
      </c>
      <c r="P3367" s="6" t="n">
        <f aca="false">IF(1_Data_EDA!D3368="USCA",1,0)</f>
        <v>0</v>
      </c>
      <c r="Q3367" s="6" t="n">
        <f aca="false">IF(C3367&gt;MEDIAN(C$5:C$8004),1,0)</f>
        <v>1</v>
      </c>
      <c r="R3367" s="6" t="n">
        <f aca="false">IF(D3367&gt;2,1,0)</f>
        <v>0</v>
      </c>
    </row>
    <row r="3368" customFormat="false" ht="15" hidden="false" customHeight="true" outlineLevel="0" collapsed="false">
      <c r="A3368" s="6" t="n">
        <f aca="false">1_Data_EDA!O3369</f>
        <v>1</v>
      </c>
      <c r="B3368" s="6" t="n">
        <f aca="false">1_Data_EDA!H3369</f>
        <v>4</v>
      </c>
      <c r="C3368" s="7" t="n">
        <f aca="false">1_Data_EDA!I3369</f>
        <v>299.980011</v>
      </c>
      <c r="D3368" s="6" t="n">
        <f aca="false">1_Data_EDA!J3369</f>
        <v>1</v>
      </c>
      <c r="E3368" s="7" t="n">
        <f aca="false">1_Data_EDA!K3369</f>
        <v>299.980011</v>
      </c>
      <c r="F3368" s="7" t="n">
        <f aca="false">1_Data_EDA!L3369</f>
        <v>9</v>
      </c>
      <c r="G3368" s="8" t="n">
        <f aca="false">1_Data_EDA!M3369</f>
        <v>0.029999999</v>
      </c>
      <c r="H3368" s="6" t="n">
        <f aca="false">IF(1_Data_EDA!B3369="First Class",1,0)</f>
        <v>0</v>
      </c>
      <c r="I3368" s="6" t="n">
        <f aca="false">IF(1_Data_EDA!B3369="Second Class",1,0)</f>
        <v>0</v>
      </c>
      <c r="J3368" s="6" t="n">
        <f aca="false">IF(1_Data_EDA!B3369="Same Day",1,0)</f>
        <v>0</v>
      </c>
      <c r="K3368" s="6" t="n">
        <f aca="false">IF(1_Data_EDA!C3369="Corporate",1,0)</f>
        <v>0</v>
      </c>
      <c r="L3368" s="6" t="n">
        <f aca="false">IF(1_Data_EDA!C3369="Home Office",1,0)</f>
        <v>0</v>
      </c>
      <c r="M3368" s="6" t="n">
        <f aca="false">IF(1_Data_EDA!D3369="Europe",1,0)</f>
        <v>1</v>
      </c>
      <c r="N3368" s="6" t="n">
        <f aca="false">IF(1_Data_EDA!D3369="LATAM",1,0)</f>
        <v>0</v>
      </c>
      <c r="O3368" s="6" t="n">
        <f aca="false">IF(1_Data_EDA!D3369="Pacific Asia",1,0)</f>
        <v>0</v>
      </c>
      <c r="P3368" s="6" t="n">
        <f aca="false">IF(1_Data_EDA!D3369="USCA",1,0)</f>
        <v>0</v>
      </c>
      <c r="Q3368" s="6" t="n">
        <f aca="false">IF(C3368&gt;MEDIAN(C$5:C$8004),1,0)</f>
        <v>1</v>
      </c>
      <c r="R3368" s="6" t="n">
        <f aca="false">IF(D3368&gt;2,1,0)</f>
        <v>0</v>
      </c>
    </row>
    <row r="3369" customFormat="false" ht="15" hidden="false" customHeight="true" outlineLevel="0" collapsed="false">
      <c r="A3369" s="6" t="n">
        <f aca="false">1_Data_EDA!O3370</f>
        <v>1</v>
      </c>
      <c r="B3369" s="6" t="n">
        <f aca="false">1_Data_EDA!H3370</f>
        <v>4</v>
      </c>
      <c r="C3369" s="7" t="n">
        <f aca="false">1_Data_EDA!I3370</f>
        <v>1500</v>
      </c>
      <c r="D3369" s="6" t="n">
        <f aca="false">1_Data_EDA!J3370</f>
        <v>1</v>
      </c>
      <c r="E3369" s="7" t="n">
        <f aca="false">1_Data_EDA!K3370</f>
        <v>1500</v>
      </c>
      <c r="F3369" s="7" t="n">
        <f aca="false">1_Data_EDA!L3370</f>
        <v>105</v>
      </c>
      <c r="G3369" s="8" t="n">
        <f aca="false">1_Data_EDA!M3370</f>
        <v>0.07</v>
      </c>
      <c r="H3369" s="6" t="n">
        <f aca="false">IF(1_Data_EDA!B3370="First Class",1,0)</f>
        <v>0</v>
      </c>
      <c r="I3369" s="6" t="n">
        <f aca="false">IF(1_Data_EDA!B3370="Second Class",1,0)</f>
        <v>0</v>
      </c>
      <c r="J3369" s="6" t="n">
        <f aca="false">IF(1_Data_EDA!B3370="Same Day",1,0)</f>
        <v>0</v>
      </c>
      <c r="K3369" s="6" t="n">
        <f aca="false">IF(1_Data_EDA!C3370="Corporate",1,0)</f>
        <v>0</v>
      </c>
      <c r="L3369" s="6" t="n">
        <f aca="false">IF(1_Data_EDA!C3370="Home Office",1,0)</f>
        <v>1</v>
      </c>
      <c r="M3369" s="6" t="n">
        <f aca="false">IF(1_Data_EDA!D3370="Europe",1,0)</f>
        <v>1</v>
      </c>
      <c r="N3369" s="6" t="n">
        <f aca="false">IF(1_Data_EDA!D3370="LATAM",1,0)</f>
        <v>0</v>
      </c>
      <c r="O3369" s="6" t="n">
        <f aca="false">IF(1_Data_EDA!D3370="Pacific Asia",1,0)</f>
        <v>0</v>
      </c>
      <c r="P3369" s="6" t="n">
        <f aca="false">IF(1_Data_EDA!D3370="USCA",1,0)</f>
        <v>0</v>
      </c>
      <c r="Q3369" s="6" t="n">
        <f aca="false">IF(C3369&gt;MEDIAN(C$5:C$8004),1,0)</f>
        <v>1</v>
      </c>
      <c r="R3369" s="6" t="n">
        <f aca="false">IF(D3369&gt;2,1,0)</f>
        <v>0</v>
      </c>
    </row>
    <row r="3370" customFormat="false" ht="15" hidden="false" customHeight="true" outlineLevel="0" collapsed="false">
      <c r="A3370" s="6" t="n">
        <f aca="false">1_Data_EDA!O3371</f>
        <v>0</v>
      </c>
      <c r="B3370" s="6" t="n">
        <f aca="false">1_Data_EDA!H3371</f>
        <v>0</v>
      </c>
      <c r="C3370" s="7" t="n">
        <f aca="false">1_Data_EDA!I3371</f>
        <v>99.98999786</v>
      </c>
      <c r="D3370" s="6" t="n">
        <f aca="false">1_Data_EDA!J3371</f>
        <v>5</v>
      </c>
      <c r="E3370" s="7" t="n">
        <f aca="false">1_Data_EDA!K3371</f>
        <v>499.9500122</v>
      </c>
      <c r="F3370" s="7" t="n">
        <f aca="false">1_Data_EDA!L3371</f>
        <v>59.99000168</v>
      </c>
      <c r="G3370" s="8" t="n">
        <f aca="false">1_Data_EDA!M3371</f>
        <v>0.119999997</v>
      </c>
      <c r="H3370" s="6" t="n">
        <f aca="false">IF(1_Data_EDA!B3371="First Class",1,0)</f>
        <v>0</v>
      </c>
      <c r="I3370" s="6" t="n">
        <f aca="false">IF(1_Data_EDA!B3371="Second Class",1,0)</f>
        <v>0</v>
      </c>
      <c r="J3370" s="6" t="n">
        <f aca="false">IF(1_Data_EDA!B3371="Same Day",1,0)</f>
        <v>1</v>
      </c>
      <c r="K3370" s="6" t="n">
        <f aca="false">IF(1_Data_EDA!C3371="Corporate",1,0)</f>
        <v>1</v>
      </c>
      <c r="L3370" s="6" t="n">
        <f aca="false">IF(1_Data_EDA!C3371="Home Office",1,0)</f>
        <v>0</v>
      </c>
      <c r="M3370" s="6" t="n">
        <f aca="false">IF(1_Data_EDA!D3371="Europe",1,0)</f>
        <v>0</v>
      </c>
      <c r="N3370" s="6" t="n">
        <f aca="false">IF(1_Data_EDA!D3371="LATAM",1,0)</f>
        <v>0</v>
      </c>
      <c r="O3370" s="6" t="n">
        <f aca="false">IF(1_Data_EDA!D3371="Pacific Asia",1,0)</f>
        <v>0</v>
      </c>
      <c r="P3370" s="6" t="n">
        <f aca="false">IF(1_Data_EDA!D3371="USCA",1,0)</f>
        <v>1</v>
      </c>
      <c r="Q3370" s="6" t="n">
        <f aca="false">IF(C3370&gt;MEDIAN(C$5:C$8004),1,0)</f>
        <v>1</v>
      </c>
      <c r="R3370" s="6" t="n">
        <f aca="false">IF(D3370&gt;2,1,0)</f>
        <v>1</v>
      </c>
    </row>
    <row r="3371" customFormat="false" ht="15" hidden="false" customHeight="true" outlineLevel="0" collapsed="false">
      <c r="A3371" s="6" t="n">
        <f aca="false">1_Data_EDA!O3372</f>
        <v>1</v>
      </c>
      <c r="B3371" s="6" t="n">
        <f aca="false">1_Data_EDA!H3372</f>
        <v>2</v>
      </c>
      <c r="C3371" s="7" t="n">
        <f aca="false">1_Data_EDA!I3372</f>
        <v>59.99000168</v>
      </c>
      <c r="D3371" s="6" t="n">
        <f aca="false">1_Data_EDA!J3372</f>
        <v>3</v>
      </c>
      <c r="E3371" s="7" t="n">
        <f aca="false">1_Data_EDA!K3372</f>
        <v>179.9700012</v>
      </c>
      <c r="F3371" s="7" t="n">
        <f aca="false">1_Data_EDA!L3372</f>
        <v>1.799999952</v>
      </c>
      <c r="G3371" s="8" t="n">
        <f aca="false">1_Data_EDA!M3372</f>
        <v>0.01</v>
      </c>
      <c r="H3371" s="6" t="n">
        <f aca="false">IF(1_Data_EDA!B3372="First Class",1,0)</f>
        <v>0</v>
      </c>
      <c r="I3371" s="6" t="n">
        <f aca="false">IF(1_Data_EDA!B3372="Second Class",1,0)</f>
        <v>1</v>
      </c>
      <c r="J3371" s="6" t="n">
        <f aca="false">IF(1_Data_EDA!B3372="Same Day",1,0)</f>
        <v>0</v>
      </c>
      <c r="K3371" s="6" t="n">
        <f aca="false">IF(1_Data_EDA!C3372="Corporate",1,0)</f>
        <v>1</v>
      </c>
      <c r="L3371" s="6" t="n">
        <f aca="false">IF(1_Data_EDA!C3372="Home Office",1,0)</f>
        <v>0</v>
      </c>
      <c r="M3371" s="6" t="n">
        <f aca="false">IF(1_Data_EDA!D3372="Europe",1,0)</f>
        <v>1</v>
      </c>
      <c r="N3371" s="6" t="n">
        <f aca="false">IF(1_Data_EDA!D3372="LATAM",1,0)</f>
        <v>0</v>
      </c>
      <c r="O3371" s="6" t="n">
        <f aca="false">IF(1_Data_EDA!D3372="Pacific Asia",1,0)</f>
        <v>0</v>
      </c>
      <c r="P3371" s="6" t="n">
        <f aca="false">IF(1_Data_EDA!D3372="USCA",1,0)</f>
        <v>0</v>
      </c>
      <c r="Q3371" s="6" t="n">
        <f aca="false">IF(C3371&gt;MEDIAN(C$5:C$8004),1,0)</f>
        <v>0</v>
      </c>
      <c r="R3371" s="6" t="n">
        <f aca="false">IF(D3371&gt;2,1,0)</f>
        <v>1</v>
      </c>
    </row>
    <row r="3372" customFormat="false" ht="15" hidden="false" customHeight="true" outlineLevel="0" collapsed="false">
      <c r="A3372" s="6" t="n">
        <f aca="false">1_Data_EDA!O3373</f>
        <v>0</v>
      </c>
      <c r="B3372" s="6" t="n">
        <f aca="false">1_Data_EDA!H3373</f>
        <v>4</v>
      </c>
      <c r="C3372" s="7" t="n">
        <f aca="false">1_Data_EDA!I3373</f>
        <v>199.9900055</v>
      </c>
      <c r="D3372" s="6" t="n">
        <f aca="false">1_Data_EDA!J3373</f>
        <v>1</v>
      </c>
      <c r="E3372" s="7" t="n">
        <f aca="false">1_Data_EDA!K3373</f>
        <v>199.9900055</v>
      </c>
      <c r="F3372" s="7" t="n">
        <f aca="false">1_Data_EDA!L3373</f>
        <v>30</v>
      </c>
      <c r="G3372" s="8" t="n">
        <f aca="false">1_Data_EDA!M3373</f>
        <v>0.150000006</v>
      </c>
      <c r="H3372" s="6" t="n">
        <f aca="false">IF(1_Data_EDA!B3373="First Class",1,0)</f>
        <v>0</v>
      </c>
      <c r="I3372" s="6" t="n">
        <f aca="false">IF(1_Data_EDA!B3373="Second Class",1,0)</f>
        <v>0</v>
      </c>
      <c r="J3372" s="6" t="n">
        <f aca="false">IF(1_Data_EDA!B3373="Same Day",1,0)</f>
        <v>0</v>
      </c>
      <c r="K3372" s="6" t="n">
        <f aca="false">IF(1_Data_EDA!C3373="Corporate",1,0)</f>
        <v>0</v>
      </c>
      <c r="L3372" s="6" t="n">
        <f aca="false">IF(1_Data_EDA!C3373="Home Office",1,0)</f>
        <v>0</v>
      </c>
      <c r="M3372" s="6" t="n">
        <f aca="false">IF(1_Data_EDA!D3373="Europe",1,0)</f>
        <v>0</v>
      </c>
      <c r="N3372" s="6" t="n">
        <f aca="false">IF(1_Data_EDA!D3373="LATAM",1,0)</f>
        <v>0</v>
      </c>
      <c r="O3372" s="6" t="n">
        <f aca="false">IF(1_Data_EDA!D3373="Pacific Asia",1,0)</f>
        <v>1</v>
      </c>
      <c r="P3372" s="6" t="n">
        <f aca="false">IF(1_Data_EDA!D3373="USCA",1,0)</f>
        <v>0</v>
      </c>
      <c r="Q3372" s="6" t="n">
        <f aca="false">IF(C3372&gt;MEDIAN(C$5:C$8004),1,0)</f>
        <v>1</v>
      </c>
      <c r="R3372" s="6" t="n">
        <f aca="false">IF(D3372&gt;2,1,0)</f>
        <v>0</v>
      </c>
    </row>
    <row r="3373" customFormat="false" ht="15" hidden="false" customHeight="true" outlineLevel="0" collapsed="false">
      <c r="A3373" s="6" t="n">
        <f aca="false">1_Data_EDA!O3374</f>
        <v>1</v>
      </c>
      <c r="B3373" s="6" t="n">
        <f aca="false">1_Data_EDA!H3374</f>
        <v>2</v>
      </c>
      <c r="C3373" s="7" t="n">
        <f aca="false">1_Data_EDA!I3374</f>
        <v>215.8200073</v>
      </c>
      <c r="D3373" s="6" t="n">
        <f aca="false">1_Data_EDA!J3374</f>
        <v>1</v>
      </c>
      <c r="E3373" s="7" t="n">
        <f aca="false">1_Data_EDA!K3374</f>
        <v>215.8200073</v>
      </c>
      <c r="F3373" s="7" t="n">
        <f aca="false">1_Data_EDA!L3374</f>
        <v>53.95999908</v>
      </c>
      <c r="G3373" s="8" t="n">
        <f aca="false">1_Data_EDA!M3374</f>
        <v>0.25</v>
      </c>
      <c r="H3373" s="6" t="n">
        <f aca="false">IF(1_Data_EDA!B3374="First Class",1,0)</f>
        <v>0</v>
      </c>
      <c r="I3373" s="6" t="n">
        <f aca="false">IF(1_Data_EDA!B3374="Second Class",1,0)</f>
        <v>1</v>
      </c>
      <c r="J3373" s="6" t="n">
        <f aca="false">IF(1_Data_EDA!B3374="Same Day",1,0)</f>
        <v>0</v>
      </c>
      <c r="K3373" s="6" t="n">
        <f aca="false">IF(1_Data_EDA!C3374="Corporate",1,0)</f>
        <v>0</v>
      </c>
      <c r="L3373" s="6" t="n">
        <f aca="false">IF(1_Data_EDA!C3374="Home Office",1,0)</f>
        <v>1</v>
      </c>
      <c r="M3373" s="6" t="n">
        <f aca="false">IF(1_Data_EDA!D3374="Europe",1,0)</f>
        <v>0</v>
      </c>
      <c r="N3373" s="6" t="n">
        <f aca="false">IF(1_Data_EDA!D3374="LATAM",1,0)</f>
        <v>0</v>
      </c>
      <c r="O3373" s="6" t="n">
        <f aca="false">IF(1_Data_EDA!D3374="Pacific Asia",1,0)</f>
        <v>1</v>
      </c>
      <c r="P3373" s="6" t="n">
        <f aca="false">IF(1_Data_EDA!D3374="USCA",1,0)</f>
        <v>0</v>
      </c>
      <c r="Q3373" s="6" t="n">
        <f aca="false">IF(C3373&gt;MEDIAN(C$5:C$8004),1,0)</f>
        <v>1</v>
      </c>
      <c r="R3373" s="6" t="n">
        <f aca="false">IF(D3373&gt;2,1,0)</f>
        <v>0</v>
      </c>
    </row>
    <row r="3374" customFormat="false" ht="15" hidden="false" customHeight="true" outlineLevel="0" collapsed="false">
      <c r="A3374" s="6" t="n">
        <f aca="false">1_Data_EDA!O3375</f>
        <v>1</v>
      </c>
      <c r="B3374" s="6" t="n">
        <f aca="false">1_Data_EDA!H3375</f>
        <v>4</v>
      </c>
      <c r="C3374" s="7" t="n">
        <f aca="false">1_Data_EDA!I3375</f>
        <v>99.98999786</v>
      </c>
      <c r="D3374" s="6" t="n">
        <f aca="false">1_Data_EDA!J3375</f>
        <v>1</v>
      </c>
      <c r="E3374" s="7" t="n">
        <f aca="false">1_Data_EDA!K3375</f>
        <v>99.98999786</v>
      </c>
      <c r="F3374" s="7" t="n">
        <f aca="false">1_Data_EDA!L3375</f>
        <v>17</v>
      </c>
      <c r="G3374" s="8" t="n">
        <f aca="false">1_Data_EDA!M3375</f>
        <v>0.170000002</v>
      </c>
      <c r="H3374" s="6" t="n">
        <f aca="false">IF(1_Data_EDA!B3375="First Class",1,0)</f>
        <v>0</v>
      </c>
      <c r="I3374" s="6" t="n">
        <f aca="false">IF(1_Data_EDA!B3375="Second Class",1,0)</f>
        <v>0</v>
      </c>
      <c r="J3374" s="6" t="n">
        <f aca="false">IF(1_Data_EDA!B3375="Same Day",1,0)</f>
        <v>0</v>
      </c>
      <c r="K3374" s="6" t="n">
        <f aca="false">IF(1_Data_EDA!C3375="Corporate",1,0)</f>
        <v>0</v>
      </c>
      <c r="L3374" s="6" t="n">
        <f aca="false">IF(1_Data_EDA!C3375="Home Office",1,0)</f>
        <v>0</v>
      </c>
      <c r="M3374" s="6" t="n">
        <f aca="false">IF(1_Data_EDA!D3375="Europe",1,0)</f>
        <v>0</v>
      </c>
      <c r="N3374" s="6" t="n">
        <f aca="false">IF(1_Data_EDA!D3375="LATAM",1,0)</f>
        <v>1</v>
      </c>
      <c r="O3374" s="6" t="n">
        <f aca="false">IF(1_Data_EDA!D3375="Pacific Asia",1,0)</f>
        <v>0</v>
      </c>
      <c r="P3374" s="6" t="n">
        <f aca="false">IF(1_Data_EDA!D3375="USCA",1,0)</f>
        <v>0</v>
      </c>
      <c r="Q3374" s="6" t="n">
        <f aca="false">IF(C3374&gt;MEDIAN(C$5:C$8004),1,0)</f>
        <v>1</v>
      </c>
      <c r="R3374" s="6" t="n">
        <f aca="false">IF(D3374&gt;2,1,0)</f>
        <v>0</v>
      </c>
    </row>
    <row r="3375" customFormat="false" ht="15" hidden="false" customHeight="true" outlineLevel="0" collapsed="false">
      <c r="A3375" s="6" t="n">
        <f aca="false">1_Data_EDA!O3376</f>
        <v>0</v>
      </c>
      <c r="B3375" s="6" t="n">
        <f aca="false">1_Data_EDA!H3376</f>
        <v>4</v>
      </c>
      <c r="C3375" s="7" t="n">
        <f aca="false">1_Data_EDA!I3376</f>
        <v>50</v>
      </c>
      <c r="D3375" s="6" t="n">
        <f aca="false">1_Data_EDA!J3376</f>
        <v>1</v>
      </c>
      <c r="E3375" s="7" t="n">
        <f aca="false">1_Data_EDA!K3376</f>
        <v>50</v>
      </c>
      <c r="F3375" s="7" t="n">
        <f aca="false">1_Data_EDA!L3376</f>
        <v>1</v>
      </c>
      <c r="G3375" s="8" t="n">
        <f aca="false">1_Data_EDA!M3376</f>
        <v>0.02</v>
      </c>
      <c r="H3375" s="6" t="n">
        <f aca="false">IF(1_Data_EDA!B3376="First Class",1,0)</f>
        <v>0</v>
      </c>
      <c r="I3375" s="6" t="n">
        <f aca="false">IF(1_Data_EDA!B3376="Second Class",1,0)</f>
        <v>0</v>
      </c>
      <c r="J3375" s="6" t="n">
        <f aca="false">IF(1_Data_EDA!B3376="Same Day",1,0)</f>
        <v>0</v>
      </c>
      <c r="K3375" s="6" t="n">
        <f aca="false">IF(1_Data_EDA!C3376="Corporate",1,0)</f>
        <v>0</v>
      </c>
      <c r="L3375" s="6" t="n">
        <f aca="false">IF(1_Data_EDA!C3376="Home Office",1,0)</f>
        <v>0</v>
      </c>
      <c r="M3375" s="6" t="n">
        <f aca="false">IF(1_Data_EDA!D3376="Europe",1,0)</f>
        <v>0</v>
      </c>
      <c r="N3375" s="6" t="n">
        <f aca="false">IF(1_Data_EDA!D3376="LATAM",1,0)</f>
        <v>0</v>
      </c>
      <c r="O3375" s="6" t="n">
        <f aca="false">IF(1_Data_EDA!D3376="Pacific Asia",1,0)</f>
        <v>0</v>
      </c>
      <c r="P3375" s="6" t="n">
        <f aca="false">IF(1_Data_EDA!D3376="USCA",1,0)</f>
        <v>1</v>
      </c>
      <c r="Q3375" s="6" t="n">
        <f aca="false">IF(C3375&gt;MEDIAN(C$5:C$8004),1,0)</f>
        <v>0</v>
      </c>
      <c r="R3375" s="6" t="n">
        <f aca="false">IF(D3375&gt;2,1,0)</f>
        <v>0</v>
      </c>
    </row>
    <row r="3376" customFormat="false" ht="15" hidden="false" customHeight="true" outlineLevel="0" collapsed="false">
      <c r="A3376" s="6" t="n">
        <f aca="false">1_Data_EDA!O3377</f>
        <v>0</v>
      </c>
      <c r="B3376" s="6" t="n">
        <f aca="false">1_Data_EDA!H3377</f>
        <v>2</v>
      </c>
      <c r="C3376" s="7" t="n">
        <f aca="false">1_Data_EDA!I3377</f>
        <v>49.97999954</v>
      </c>
      <c r="D3376" s="6" t="n">
        <f aca="false">1_Data_EDA!J3377</f>
        <v>5</v>
      </c>
      <c r="E3376" s="7" t="n">
        <f aca="false">1_Data_EDA!K3377</f>
        <v>249.8999939</v>
      </c>
      <c r="F3376" s="7" t="n">
        <f aca="false">1_Data_EDA!L3377</f>
        <v>42.47999954</v>
      </c>
      <c r="G3376" s="8" t="n">
        <f aca="false">1_Data_EDA!M3377</f>
        <v>0.170000002</v>
      </c>
      <c r="H3376" s="6" t="n">
        <f aca="false">IF(1_Data_EDA!B3377="First Class",1,0)</f>
        <v>0</v>
      </c>
      <c r="I3376" s="6" t="n">
        <f aca="false">IF(1_Data_EDA!B3377="Second Class",1,0)</f>
        <v>1</v>
      </c>
      <c r="J3376" s="6" t="n">
        <f aca="false">IF(1_Data_EDA!B3377="Same Day",1,0)</f>
        <v>0</v>
      </c>
      <c r="K3376" s="6" t="n">
        <f aca="false">IF(1_Data_EDA!C3377="Corporate",1,0)</f>
        <v>0</v>
      </c>
      <c r="L3376" s="6" t="n">
        <f aca="false">IF(1_Data_EDA!C3377="Home Office",1,0)</f>
        <v>1</v>
      </c>
      <c r="M3376" s="6" t="n">
        <f aca="false">IF(1_Data_EDA!D3377="Europe",1,0)</f>
        <v>1</v>
      </c>
      <c r="N3376" s="6" t="n">
        <f aca="false">IF(1_Data_EDA!D3377="LATAM",1,0)</f>
        <v>0</v>
      </c>
      <c r="O3376" s="6" t="n">
        <f aca="false">IF(1_Data_EDA!D3377="Pacific Asia",1,0)</f>
        <v>0</v>
      </c>
      <c r="P3376" s="6" t="n">
        <f aca="false">IF(1_Data_EDA!D3377="USCA",1,0)</f>
        <v>0</v>
      </c>
      <c r="Q3376" s="6" t="n">
        <f aca="false">IF(C3376&gt;MEDIAN(C$5:C$8004),1,0)</f>
        <v>0</v>
      </c>
      <c r="R3376" s="6" t="n">
        <f aca="false">IF(D3376&gt;2,1,0)</f>
        <v>1</v>
      </c>
    </row>
    <row r="3377" customFormat="false" ht="15" hidden="false" customHeight="true" outlineLevel="0" collapsed="false">
      <c r="A3377" s="6" t="n">
        <f aca="false">1_Data_EDA!O3378</f>
        <v>1</v>
      </c>
      <c r="B3377" s="6" t="n">
        <f aca="false">1_Data_EDA!H3378</f>
        <v>4</v>
      </c>
      <c r="C3377" s="7" t="n">
        <f aca="false">1_Data_EDA!I3378</f>
        <v>99.98999786</v>
      </c>
      <c r="D3377" s="6" t="n">
        <f aca="false">1_Data_EDA!J3378</f>
        <v>5</v>
      </c>
      <c r="E3377" s="7" t="n">
        <f aca="false">1_Data_EDA!K3378</f>
        <v>499.9500122</v>
      </c>
      <c r="F3377" s="7" t="n">
        <f aca="false">1_Data_EDA!L3378</f>
        <v>84.98999786</v>
      </c>
      <c r="G3377" s="8" t="n">
        <f aca="false">1_Data_EDA!M3378</f>
        <v>0.170000002</v>
      </c>
      <c r="H3377" s="6" t="n">
        <f aca="false">IF(1_Data_EDA!B3378="First Class",1,0)</f>
        <v>0</v>
      </c>
      <c r="I3377" s="6" t="n">
        <f aca="false">IF(1_Data_EDA!B3378="Second Class",1,0)</f>
        <v>0</v>
      </c>
      <c r="J3377" s="6" t="n">
        <f aca="false">IF(1_Data_EDA!B3378="Same Day",1,0)</f>
        <v>0</v>
      </c>
      <c r="K3377" s="6" t="n">
        <f aca="false">IF(1_Data_EDA!C3378="Corporate",1,0)</f>
        <v>0</v>
      </c>
      <c r="L3377" s="6" t="n">
        <f aca="false">IF(1_Data_EDA!C3378="Home Office",1,0)</f>
        <v>0</v>
      </c>
      <c r="M3377" s="6" t="n">
        <f aca="false">IF(1_Data_EDA!D3378="Europe",1,0)</f>
        <v>1</v>
      </c>
      <c r="N3377" s="6" t="n">
        <f aca="false">IF(1_Data_EDA!D3378="LATAM",1,0)</f>
        <v>0</v>
      </c>
      <c r="O3377" s="6" t="n">
        <f aca="false">IF(1_Data_EDA!D3378="Pacific Asia",1,0)</f>
        <v>0</v>
      </c>
      <c r="P3377" s="6" t="n">
        <f aca="false">IF(1_Data_EDA!D3378="USCA",1,0)</f>
        <v>0</v>
      </c>
      <c r="Q3377" s="6" t="n">
        <f aca="false">IF(C3377&gt;MEDIAN(C$5:C$8004),1,0)</f>
        <v>1</v>
      </c>
      <c r="R3377" s="6" t="n">
        <f aca="false">IF(D3377&gt;2,1,0)</f>
        <v>1</v>
      </c>
    </row>
    <row r="3378" customFormat="false" ht="15" hidden="false" customHeight="true" outlineLevel="0" collapsed="false">
      <c r="A3378" s="6" t="n">
        <f aca="false">1_Data_EDA!O3379</f>
        <v>0</v>
      </c>
      <c r="B3378" s="6" t="n">
        <f aca="false">1_Data_EDA!H3379</f>
        <v>4</v>
      </c>
      <c r="C3378" s="7" t="n">
        <f aca="false">1_Data_EDA!I3379</f>
        <v>399.980011</v>
      </c>
      <c r="D3378" s="6" t="n">
        <f aca="false">1_Data_EDA!J3379</f>
        <v>1</v>
      </c>
      <c r="E3378" s="7" t="n">
        <f aca="false">1_Data_EDA!K3379</f>
        <v>399.980011</v>
      </c>
      <c r="F3378" s="7" t="n">
        <f aca="false">1_Data_EDA!L3379</f>
        <v>40</v>
      </c>
      <c r="G3378" s="8" t="n">
        <f aca="false">1_Data_EDA!M3379</f>
        <v>0.100000001</v>
      </c>
      <c r="H3378" s="6" t="n">
        <f aca="false">IF(1_Data_EDA!B3379="First Class",1,0)</f>
        <v>0</v>
      </c>
      <c r="I3378" s="6" t="n">
        <f aca="false">IF(1_Data_EDA!B3379="Second Class",1,0)</f>
        <v>0</v>
      </c>
      <c r="J3378" s="6" t="n">
        <f aca="false">IF(1_Data_EDA!B3379="Same Day",1,0)</f>
        <v>0</v>
      </c>
      <c r="K3378" s="6" t="n">
        <f aca="false">IF(1_Data_EDA!C3379="Corporate",1,0)</f>
        <v>0</v>
      </c>
      <c r="L3378" s="6" t="n">
        <f aca="false">IF(1_Data_EDA!C3379="Home Office",1,0)</f>
        <v>0</v>
      </c>
      <c r="M3378" s="6" t="n">
        <f aca="false">IF(1_Data_EDA!D3379="Europe",1,0)</f>
        <v>0</v>
      </c>
      <c r="N3378" s="6" t="n">
        <f aca="false">IF(1_Data_EDA!D3379="LATAM",1,0)</f>
        <v>0</v>
      </c>
      <c r="O3378" s="6" t="n">
        <f aca="false">IF(1_Data_EDA!D3379="Pacific Asia",1,0)</f>
        <v>0</v>
      </c>
      <c r="P3378" s="6" t="n">
        <f aca="false">IF(1_Data_EDA!D3379="USCA",1,0)</f>
        <v>1</v>
      </c>
      <c r="Q3378" s="6" t="n">
        <f aca="false">IF(C3378&gt;MEDIAN(C$5:C$8004),1,0)</f>
        <v>1</v>
      </c>
      <c r="R3378" s="6" t="n">
        <f aca="false">IF(D3378&gt;2,1,0)</f>
        <v>0</v>
      </c>
    </row>
    <row r="3379" customFormat="false" ht="15" hidden="false" customHeight="true" outlineLevel="0" collapsed="false">
      <c r="A3379" s="6" t="n">
        <f aca="false">1_Data_EDA!O3380</f>
        <v>0</v>
      </c>
      <c r="B3379" s="6" t="n">
        <f aca="false">1_Data_EDA!H3380</f>
        <v>4</v>
      </c>
      <c r="C3379" s="7" t="n">
        <f aca="false">1_Data_EDA!I3380</f>
        <v>31.07999992</v>
      </c>
      <c r="D3379" s="6" t="n">
        <f aca="false">1_Data_EDA!J3380</f>
        <v>1</v>
      </c>
      <c r="E3379" s="7" t="n">
        <f aca="false">1_Data_EDA!K3380</f>
        <v>31.07999992</v>
      </c>
      <c r="F3379" s="7" t="n">
        <f aca="false">1_Data_EDA!L3380</f>
        <v>4.039999962</v>
      </c>
      <c r="G3379" s="8" t="n">
        <f aca="false">1_Data_EDA!M3380</f>
        <v>0.129999995</v>
      </c>
      <c r="H3379" s="6" t="n">
        <f aca="false">IF(1_Data_EDA!B3380="First Class",1,0)</f>
        <v>0</v>
      </c>
      <c r="I3379" s="6" t="n">
        <f aca="false">IF(1_Data_EDA!B3380="Second Class",1,0)</f>
        <v>0</v>
      </c>
      <c r="J3379" s="6" t="n">
        <f aca="false">IF(1_Data_EDA!B3380="Same Day",1,0)</f>
        <v>0</v>
      </c>
      <c r="K3379" s="6" t="n">
        <f aca="false">IF(1_Data_EDA!C3380="Corporate",1,0)</f>
        <v>0</v>
      </c>
      <c r="L3379" s="6" t="n">
        <f aca="false">IF(1_Data_EDA!C3380="Home Office",1,0)</f>
        <v>0</v>
      </c>
      <c r="M3379" s="6" t="n">
        <f aca="false">IF(1_Data_EDA!D3380="Europe",1,0)</f>
        <v>0</v>
      </c>
      <c r="N3379" s="6" t="n">
        <f aca="false">IF(1_Data_EDA!D3380="LATAM",1,0)</f>
        <v>0</v>
      </c>
      <c r="O3379" s="6" t="n">
        <f aca="false">IF(1_Data_EDA!D3380="Pacific Asia",1,0)</f>
        <v>1</v>
      </c>
      <c r="P3379" s="6" t="n">
        <f aca="false">IF(1_Data_EDA!D3380="USCA",1,0)</f>
        <v>0</v>
      </c>
      <c r="Q3379" s="6" t="n">
        <f aca="false">IF(C3379&gt;MEDIAN(C$5:C$8004),1,0)</f>
        <v>0</v>
      </c>
      <c r="R3379" s="6" t="n">
        <f aca="false">IF(D3379&gt;2,1,0)</f>
        <v>0</v>
      </c>
    </row>
    <row r="3380" customFormat="false" ht="15" hidden="false" customHeight="true" outlineLevel="0" collapsed="false">
      <c r="A3380" s="6" t="n">
        <f aca="false">1_Data_EDA!O3381</f>
        <v>0</v>
      </c>
      <c r="B3380" s="6" t="n">
        <f aca="false">1_Data_EDA!H3381</f>
        <v>4</v>
      </c>
      <c r="C3380" s="7" t="n">
        <f aca="false">1_Data_EDA!I3381</f>
        <v>22</v>
      </c>
      <c r="D3380" s="6" t="n">
        <f aca="false">1_Data_EDA!J3381</f>
        <v>3</v>
      </c>
      <c r="E3380" s="7" t="n">
        <f aca="false">1_Data_EDA!K3381</f>
        <v>66</v>
      </c>
      <c r="F3380" s="7" t="n">
        <f aca="false">1_Data_EDA!L3381</f>
        <v>4.619999886</v>
      </c>
      <c r="G3380" s="8" t="n">
        <f aca="false">1_Data_EDA!M3381</f>
        <v>0.07</v>
      </c>
      <c r="H3380" s="6" t="n">
        <f aca="false">IF(1_Data_EDA!B3381="First Class",1,0)</f>
        <v>0</v>
      </c>
      <c r="I3380" s="6" t="n">
        <f aca="false">IF(1_Data_EDA!B3381="Second Class",1,0)</f>
        <v>0</v>
      </c>
      <c r="J3380" s="6" t="n">
        <f aca="false">IF(1_Data_EDA!B3381="Same Day",1,0)</f>
        <v>0</v>
      </c>
      <c r="K3380" s="6" t="n">
        <f aca="false">IF(1_Data_EDA!C3381="Corporate",1,0)</f>
        <v>0</v>
      </c>
      <c r="L3380" s="6" t="n">
        <f aca="false">IF(1_Data_EDA!C3381="Home Office",1,0)</f>
        <v>0</v>
      </c>
      <c r="M3380" s="6" t="n">
        <f aca="false">IF(1_Data_EDA!D3381="Europe",1,0)</f>
        <v>0</v>
      </c>
      <c r="N3380" s="6" t="n">
        <f aca="false">IF(1_Data_EDA!D3381="LATAM",1,0)</f>
        <v>1</v>
      </c>
      <c r="O3380" s="6" t="n">
        <f aca="false">IF(1_Data_EDA!D3381="Pacific Asia",1,0)</f>
        <v>0</v>
      </c>
      <c r="P3380" s="6" t="n">
        <f aca="false">IF(1_Data_EDA!D3381="USCA",1,0)</f>
        <v>0</v>
      </c>
      <c r="Q3380" s="6" t="n">
        <f aca="false">IF(C3380&gt;MEDIAN(C$5:C$8004),1,0)</f>
        <v>0</v>
      </c>
      <c r="R3380" s="6" t="n">
        <f aca="false">IF(D3380&gt;2,1,0)</f>
        <v>1</v>
      </c>
    </row>
    <row r="3381" customFormat="false" ht="15" hidden="false" customHeight="true" outlineLevel="0" collapsed="false">
      <c r="A3381" s="6" t="n">
        <f aca="false">1_Data_EDA!O3382</f>
        <v>1</v>
      </c>
      <c r="B3381" s="6" t="n">
        <f aca="false">1_Data_EDA!H3382</f>
        <v>4</v>
      </c>
      <c r="C3381" s="7" t="n">
        <f aca="false">1_Data_EDA!I3382</f>
        <v>59.99000168</v>
      </c>
      <c r="D3381" s="6" t="n">
        <f aca="false">1_Data_EDA!J3382</f>
        <v>3</v>
      </c>
      <c r="E3381" s="7" t="n">
        <f aca="false">1_Data_EDA!K3382</f>
        <v>179.9700012</v>
      </c>
      <c r="F3381" s="7" t="n">
        <f aca="false">1_Data_EDA!L3382</f>
        <v>7.199999809</v>
      </c>
      <c r="G3381" s="8" t="n">
        <f aca="false">1_Data_EDA!M3382</f>
        <v>0.039999999</v>
      </c>
      <c r="H3381" s="6" t="n">
        <f aca="false">IF(1_Data_EDA!B3382="First Class",1,0)</f>
        <v>0</v>
      </c>
      <c r="I3381" s="6" t="n">
        <f aca="false">IF(1_Data_EDA!B3382="Second Class",1,0)</f>
        <v>0</v>
      </c>
      <c r="J3381" s="6" t="n">
        <f aca="false">IF(1_Data_EDA!B3382="Same Day",1,0)</f>
        <v>0</v>
      </c>
      <c r="K3381" s="6" t="n">
        <f aca="false">IF(1_Data_EDA!C3382="Corporate",1,0)</f>
        <v>1</v>
      </c>
      <c r="L3381" s="6" t="n">
        <f aca="false">IF(1_Data_EDA!C3382="Home Office",1,0)</f>
        <v>0</v>
      </c>
      <c r="M3381" s="6" t="n">
        <f aca="false">IF(1_Data_EDA!D3382="Europe",1,0)</f>
        <v>0</v>
      </c>
      <c r="N3381" s="6" t="n">
        <f aca="false">IF(1_Data_EDA!D3382="LATAM",1,0)</f>
        <v>1</v>
      </c>
      <c r="O3381" s="6" t="n">
        <f aca="false">IF(1_Data_EDA!D3382="Pacific Asia",1,0)</f>
        <v>0</v>
      </c>
      <c r="P3381" s="6" t="n">
        <f aca="false">IF(1_Data_EDA!D3382="USCA",1,0)</f>
        <v>0</v>
      </c>
      <c r="Q3381" s="6" t="n">
        <f aca="false">IF(C3381&gt;MEDIAN(C$5:C$8004),1,0)</f>
        <v>0</v>
      </c>
      <c r="R3381" s="6" t="n">
        <f aca="false">IF(D3381&gt;2,1,0)</f>
        <v>1</v>
      </c>
    </row>
    <row r="3382" customFormat="false" ht="15" hidden="false" customHeight="true" outlineLevel="0" collapsed="false">
      <c r="A3382" s="6" t="n">
        <f aca="false">1_Data_EDA!O3383</f>
        <v>1</v>
      </c>
      <c r="B3382" s="6" t="n">
        <f aca="false">1_Data_EDA!H3383</f>
        <v>4</v>
      </c>
      <c r="C3382" s="7" t="n">
        <f aca="false">1_Data_EDA!I3383</f>
        <v>39.99000168</v>
      </c>
      <c r="D3382" s="6" t="n">
        <f aca="false">1_Data_EDA!J3383</f>
        <v>4</v>
      </c>
      <c r="E3382" s="7" t="n">
        <f aca="false">1_Data_EDA!K3383</f>
        <v>159.9600067</v>
      </c>
      <c r="F3382" s="7" t="n">
        <f aca="false">1_Data_EDA!L3383</f>
        <v>6.400000095</v>
      </c>
      <c r="G3382" s="8" t="n">
        <f aca="false">1_Data_EDA!M3383</f>
        <v>0.039999999</v>
      </c>
      <c r="H3382" s="6" t="n">
        <f aca="false">IF(1_Data_EDA!B3383="First Class",1,0)</f>
        <v>0</v>
      </c>
      <c r="I3382" s="6" t="n">
        <f aca="false">IF(1_Data_EDA!B3383="Second Class",1,0)</f>
        <v>0</v>
      </c>
      <c r="J3382" s="6" t="n">
        <f aca="false">IF(1_Data_EDA!B3383="Same Day",1,0)</f>
        <v>0</v>
      </c>
      <c r="K3382" s="6" t="n">
        <f aca="false">IF(1_Data_EDA!C3383="Corporate",1,0)</f>
        <v>0</v>
      </c>
      <c r="L3382" s="6" t="n">
        <f aca="false">IF(1_Data_EDA!C3383="Home Office",1,0)</f>
        <v>1</v>
      </c>
      <c r="M3382" s="6" t="n">
        <f aca="false">IF(1_Data_EDA!D3383="Europe",1,0)</f>
        <v>0</v>
      </c>
      <c r="N3382" s="6" t="n">
        <f aca="false">IF(1_Data_EDA!D3383="LATAM",1,0)</f>
        <v>1</v>
      </c>
      <c r="O3382" s="6" t="n">
        <f aca="false">IF(1_Data_EDA!D3383="Pacific Asia",1,0)</f>
        <v>0</v>
      </c>
      <c r="P3382" s="6" t="n">
        <f aca="false">IF(1_Data_EDA!D3383="USCA",1,0)</f>
        <v>0</v>
      </c>
      <c r="Q3382" s="6" t="n">
        <f aca="false">IF(C3382&gt;MEDIAN(C$5:C$8004),1,0)</f>
        <v>0</v>
      </c>
      <c r="R3382" s="6" t="n">
        <f aca="false">IF(D3382&gt;2,1,0)</f>
        <v>1</v>
      </c>
    </row>
    <row r="3383" customFormat="false" ht="15" hidden="false" customHeight="true" outlineLevel="0" collapsed="false">
      <c r="A3383" s="6" t="n">
        <f aca="false">1_Data_EDA!O3384</f>
        <v>0</v>
      </c>
      <c r="B3383" s="6" t="n">
        <f aca="false">1_Data_EDA!H3384</f>
        <v>4</v>
      </c>
      <c r="C3383" s="7" t="n">
        <f aca="false">1_Data_EDA!I3384</f>
        <v>299.980011</v>
      </c>
      <c r="D3383" s="6" t="n">
        <f aca="false">1_Data_EDA!J3384</f>
        <v>1</v>
      </c>
      <c r="E3383" s="7" t="n">
        <f aca="false">1_Data_EDA!K3384</f>
        <v>299.980011</v>
      </c>
      <c r="F3383" s="7" t="n">
        <f aca="false">1_Data_EDA!L3384</f>
        <v>21</v>
      </c>
      <c r="G3383" s="8" t="n">
        <f aca="false">1_Data_EDA!M3384</f>
        <v>0.07</v>
      </c>
      <c r="H3383" s="6" t="n">
        <f aca="false">IF(1_Data_EDA!B3384="First Class",1,0)</f>
        <v>0</v>
      </c>
      <c r="I3383" s="6" t="n">
        <f aca="false">IF(1_Data_EDA!B3384="Second Class",1,0)</f>
        <v>0</v>
      </c>
      <c r="J3383" s="6" t="n">
        <f aca="false">IF(1_Data_EDA!B3384="Same Day",1,0)</f>
        <v>0</v>
      </c>
      <c r="K3383" s="6" t="n">
        <f aca="false">IF(1_Data_EDA!C3384="Corporate",1,0)</f>
        <v>0</v>
      </c>
      <c r="L3383" s="6" t="n">
        <f aca="false">IF(1_Data_EDA!C3384="Home Office",1,0)</f>
        <v>0</v>
      </c>
      <c r="M3383" s="6" t="n">
        <f aca="false">IF(1_Data_EDA!D3384="Europe",1,0)</f>
        <v>0</v>
      </c>
      <c r="N3383" s="6" t="n">
        <f aca="false">IF(1_Data_EDA!D3384="LATAM",1,0)</f>
        <v>1</v>
      </c>
      <c r="O3383" s="6" t="n">
        <f aca="false">IF(1_Data_EDA!D3384="Pacific Asia",1,0)</f>
        <v>0</v>
      </c>
      <c r="P3383" s="6" t="n">
        <f aca="false">IF(1_Data_EDA!D3384="USCA",1,0)</f>
        <v>0</v>
      </c>
      <c r="Q3383" s="6" t="n">
        <f aca="false">IF(C3383&gt;MEDIAN(C$5:C$8004),1,0)</f>
        <v>1</v>
      </c>
      <c r="R3383" s="6" t="n">
        <f aca="false">IF(D3383&gt;2,1,0)</f>
        <v>0</v>
      </c>
    </row>
    <row r="3384" customFormat="false" ht="15" hidden="false" customHeight="true" outlineLevel="0" collapsed="false">
      <c r="A3384" s="6" t="n">
        <f aca="false">1_Data_EDA!O3385</f>
        <v>0</v>
      </c>
      <c r="B3384" s="6" t="n">
        <f aca="false">1_Data_EDA!H3385</f>
        <v>4</v>
      </c>
      <c r="C3384" s="7" t="n">
        <f aca="false">1_Data_EDA!I3385</f>
        <v>99.98999786</v>
      </c>
      <c r="D3384" s="6" t="n">
        <f aca="false">1_Data_EDA!J3385</f>
        <v>4</v>
      </c>
      <c r="E3384" s="7" t="n">
        <f aca="false">1_Data_EDA!K3385</f>
        <v>399.9599915</v>
      </c>
      <c r="F3384" s="7" t="n">
        <f aca="false">1_Data_EDA!L3385</f>
        <v>59.99000168</v>
      </c>
      <c r="G3384" s="8" t="n">
        <f aca="false">1_Data_EDA!M3385</f>
        <v>0.150000006</v>
      </c>
      <c r="H3384" s="6" t="n">
        <f aca="false">IF(1_Data_EDA!B3385="First Class",1,0)</f>
        <v>0</v>
      </c>
      <c r="I3384" s="6" t="n">
        <f aca="false">IF(1_Data_EDA!B3385="Second Class",1,0)</f>
        <v>0</v>
      </c>
      <c r="J3384" s="6" t="n">
        <f aca="false">IF(1_Data_EDA!B3385="Same Day",1,0)</f>
        <v>0</v>
      </c>
      <c r="K3384" s="6" t="n">
        <f aca="false">IF(1_Data_EDA!C3385="Corporate",1,0)</f>
        <v>0</v>
      </c>
      <c r="L3384" s="6" t="n">
        <f aca="false">IF(1_Data_EDA!C3385="Home Office",1,0)</f>
        <v>0</v>
      </c>
      <c r="M3384" s="6" t="n">
        <f aca="false">IF(1_Data_EDA!D3385="Europe",1,0)</f>
        <v>0</v>
      </c>
      <c r="N3384" s="6" t="n">
        <f aca="false">IF(1_Data_EDA!D3385="LATAM",1,0)</f>
        <v>1</v>
      </c>
      <c r="O3384" s="6" t="n">
        <f aca="false">IF(1_Data_EDA!D3385="Pacific Asia",1,0)</f>
        <v>0</v>
      </c>
      <c r="P3384" s="6" t="n">
        <f aca="false">IF(1_Data_EDA!D3385="USCA",1,0)</f>
        <v>0</v>
      </c>
      <c r="Q3384" s="6" t="n">
        <f aca="false">IF(C3384&gt;MEDIAN(C$5:C$8004),1,0)</f>
        <v>1</v>
      </c>
      <c r="R3384" s="6" t="n">
        <f aca="false">IF(D3384&gt;2,1,0)</f>
        <v>1</v>
      </c>
    </row>
    <row r="3385" customFormat="false" ht="15" hidden="false" customHeight="true" outlineLevel="0" collapsed="false">
      <c r="A3385" s="6" t="n">
        <f aca="false">1_Data_EDA!O3386</f>
        <v>0</v>
      </c>
      <c r="B3385" s="6" t="n">
        <f aca="false">1_Data_EDA!H3386</f>
        <v>4</v>
      </c>
      <c r="C3385" s="7" t="n">
        <f aca="false">1_Data_EDA!I3386</f>
        <v>129.9900055</v>
      </c>
      <c r="D3385" s="6" t="n">
        <f aca="false">1_Data_EDA!J3386</f>
        <v>1</v>
      </c>
      <c r="E3385" s="7" t="n">
        <f aca="false">1_Data_EDA!K3386</f>
        <v>129.9900055</v>
      </c>
      <c r="F3385" s="7" t="n">
        <f aca="false">1_Data_EDA!L3386</f>
        <v>26</v>
      </c>
      <c r="G3385" s="8" t="n">
        <f aca="false">1_Data_EDA!M3386</f>
        <v>0.200000003</v>
      </c>
      <c r="H3385" s="6" t="n">
        <f aca="false">IF(1_Data_EDA!B3386="First Class",1,0)</f>
        <v>0</v>
      </c>
      <c r="I3385" s="6" t="n">
        <f aca="false">IF(1_Data_EDA!B3386="Second Class",1,0)</f>
        <v>0</v>
      </c>
      <c r="J3385" s="6" t="n">
        <f aca="false">IF(1_Data_EDA!B3386="Same Day",1,0)</f>
        <v>0</v>
      </c>
      <c r="K3385" s="6" t="n">
        <f aca="false">IF(1_Data_EDA!C3386="Corporate",1,0)</f>
        <v>1</v>
      </c>
      <c r="L3385" s="6" t="n">
        <f aca="false">IF(1_Data_EDA!C3386="Home Office",1,0)</f>
        <v>0</v>
      </c>
      <c r="M3385" s="6" t="n">
        <f aca="false">IF(1_Data_EDA!D3386="Europe",1,0)</f>
        <v>0</v>
      </c>
      <c r="N3385" s="6" t="n">
        <f aca="false">IF(1_Data_EDA!D3386="LATAM",1,0)</f>
        <v>0</v>
      </c>
      <c r="O3385" s="6" t="n">
        <f aca="false">IF(1_Data_EDA!D3386="Pacific Asia",1,0)</f>
        <v>0</v>
      </c>
      <c r="P3385" s="6" t="n">
        <f aca="false">IF(1_Data_EDA!D3386="USCA",1,0)</f>
        <v>0</v>
      </c>
      <c r="Q3385" s="6" t="n">
        <f aca="false">IF(C3385&gt;MEDIAN(C$5:C$8004),1,0)</f>
        <v>1</v>
      </c>
      <c r="R3385" s="6" t="n">
        <f aca="false">IF(D3385&gt;2,1,0)</f>
        <v>0</v>
      </c>
    </row>
    <row r="3386" customFormat="false" ht="15" hidden="false" customHeight="true" outlineLevel="0" collapsed="false">
      <c r="A3386" s="6" t="n">
        <f aca="false">1_Data_EDA!O3387</f>
        <v>1</v>
      </c>
      <c r="B3386" s="6" t="n">
        <f aca="false">1_Data_EDA!H3387</f>
        <v>1</v>
      </c>
      <c r="C3386" s="7" t="n">
        <f aca="false">1_Data_EDA!I3387</f>
        <v>199.9900055</v>
      </c>
      <c r="D3386" s="6" t="n">
        <f aca="false">1_Data_EDA!J3387</f>
        <v>1</v>
      </c>
      <c r="E3386" s="7" t="n">
        <f aca="false">1_Data_EDA!K3387</f>
        <v>199.9900055</v>
      </c>
      <c r="F3386" s="7" t="n">
        <f aca="false">1_Data_EDA!L3387</f>
        <v>32</v>
      </c>
      <c r="G3386" s="8" t="n">
        <f aca="false">1_Data_EDA!M3387</f>
        <v>0.159999996</v>
      </c>
      <c r="H3386" s="6" t="n">
        <f aca="false">IF(1_Data_EDA!B3387="First Class",1,0)</f>
        <v>1</v>
      </c>
      <c r="I3386" s="6" t="n">
        <f aca="false">IF(1_Data_EDA!B3387="Second Class",1,0)</f>
        <v>0</v>
      </c>
      <c r="J3386" s="6" t="n">
        <f aca="false">IF(1_Data_EDA!B3387="Same Day",1,0)</f>
        <v>0</v>
      </c>
      <c r="K3386" s="6" t="n">
        <f aca="false">IF(1_Data_EDA!C3387="Corporate",1,0)</f>
        <v>1</v>
      </c>
      <c r="L3386" s="6" t="n">
        <f aca="false">IF(1_Data_EDA!C3387="Home Office",1,0)</f>
        <v>0</v>
      </c>
      <c r="M3386" s="6" t="n">
        <f aca="false">IF(1_Data_EDA!D3387="Europe",1,0)</f>
        <v>1</v>
      </c>
      <c r="N3386" s="6" t="n">
        <f aca="false">IF(1_Data_EDA!D3387="LATAM",1,0)</f>
        <v>0</v>
      </c>
      <c r="O3386" s="6" t="n">
        <f aca="false">IF(1_Data_EDA!D3387="Pacific Asia",1,0)</f>
        <v>0</v>
      </c>
      <c r="P3386" s="6" t="n">
        <f aca="false">IF(1_Data_EDA!D3387="USCA",1,0)</f>
        <v>0</v>
      </c>
      <c r="Q3386" s="6" t="n">
        <f aca="false">IF(C3386&gt;MEDIAN(C$5:C$8004),1,0)</f>
        <v>1</v>
      </c>
      <c r="R3386" s="6" t="n">
        <f aca="false">IF(D3386&gt;2,1,0)</f>
        <v>0</v>
      </c>
    </row>
    <row r="3387" customFormat="false" ht="15" hidden="false" customHeight="true" outlineLevel="0" collapsed="false">
      <c r="A3387" s="6" t="n">
        <f aca="false">1_Data_EDA!O3388</f>
        <v>0</v>
      </c>
      <c r="B3387" s="6" t="n">
        <f aca="false">1_Data_EDA!H3388</f>
        <v>2</v>
      </c>
      <c r="C3387" s="7" t="n">
        <f aca="false">1_Data_EDA!I3388</f>
        <v>199.9900055</v>
      </c>
      <c r="D3387" s="6" t="n">
        <f aca="false">1_Data_EDA!J3388</f>
        <v>1</v>
      </c>
      <c r="E3387" s="7" t="n">
        <f aca="false">1_Data_EDA!K3388</f>
        <v>199.9900055</v>
      </c>
      <c r="F3387" s="7" t="n">
        <f aca="false">1_Data_EDA!L3388</f>
        <v>40</v>
      </c>
      <c r="G3387" s="8" t="n">
        <f aca="false">1_Data_EDA!M3388</f>
        <v>0.200000003</v>
      </c>
      <c r="H3387" s="6" t="n">
        <f aca="false">IF(1_Data_EDA!B3388="First Class",1,0)</f>
        <v>0</v>
      </c>
      <c r="I3387" s="6" t="n">
        <f aca="false">IF(1_Data_EDA!B3388="Second Class",1,0)</f>
        <v>1</v>
      </c>
      <c r="J3387" s="6" t="n">
        <f aca="false">IF(1_Data_EDA!B3388="Same Day",1,0)</f>
        <v>0</v>
      </c>
      <c r="K3387" s="6" t="n">
        <f aca="false">IF(1_Data_EDA!C3388="Corporate",1,0)</f>
        <v>0</v>
      </c>
      <c r="L3387" s="6" t="n">
        <f aca="false">IF(1_Data_EDA!C3388="Home Office",1,0)</f>
        <v>0</v>
      </c>
      <c r="M3387" s="6" t="n">
        <f aca="false">IF(1_Data_EDA!D3388="Europe",1,0)</f>
        <v>0</v>
      </c>
      <c r="N3387" s="6" t="n">
        <f aca="false">IF(1_Data_EDA!D3388="LATAM",1,0)</f>
        <v>0</v>
      </c>
      <c r="O3387" s="6" t="n">
        <f aca="false">IF(1_Data_EDA!D3388="Pacific Asia",1,0)</f>
        <v>0</v>
      </c>
      <c r="P3387" s="6" t="n">
        <f aca="false">IF(1_Data_EDA!D3388="USCA",1,0)</f>
        <v>0</v>
      </c>
      <c r="Q3387" s="6" t="n">
        <f aca="false">IF(C3387&gt;MEDIAN(C$5:C$8004),1,0)</f>
        <v>1</v>
      </c>
      <c r="R3387" s="6" t="n">
        <f aca="false">IF(D3387&gt;2,1,0)</f>
        <v>0</v>
      </c>
    </row>
    <row r="3388" customFormat="false" ht="15" hidden="false" customHeight="true" outlineLevel="0" collapsed="false">
      <c r="A3388" s="6" t="n">
        <f aca="false">1_Data_EDA!O3389</f>
        <v>1</v>
      </c>
      <c r="B3388" s="6" t="n">
        <f aca="false">1_Data_EDA!H3389</f>
        <v>2</v>
      </c>
      <c r="C3388" s="7" t="n">
        <f aca="false">1_Data_EDA!I3389</f>
        <v>129.9900055</v>
      </c>
      <c r="D3388" s="6" t="n">
        <f aca="false">1_Data_EDA!J3389</f>
        <v>1</v>
      </c>
      <c r="E3388" s="7" t="n">
        <f aca="false">1_Data_EDA!K3389</f>
        <v>129.9900055</v>
      </c>
      <c r="F3388" s="7" t="n">
        <f aca="false">1_Data_EDA!L3389</f>
        <v>1.299999952</v>
      </c>
      <c r="G3388" s="8" t="n">
        <f aca="false">1_Data_EDA!M3389</f>
        <v>0.01</v>
      </c>
      <c r="H3388" s="6" t="n">
        <f aca="false">IF(1_Data_EDA!B3389="First Class",1,0)</f>
        <v>0</v>
      </c>
      <c r="I3388" s="6" t="n">
        <f aca="false">IF(1_Data_EDA!B3389="Second Class",1,0)</f>
        <v>1</v>
      </c>
      <c r="J3388" s="6" t="n">
        <f aca="false">IF(1_Data_EDA!B3389="Same Day",1,0)</f>
        <v>0</v>
      </c>
      <c r="K3388" s="6" t="n">
        <f aca="false">IF(1_Data_EDA!C3389="Corporate",1,0)</f>
        <v>0</v>
      </c>
      <c r="L3388" s="6" t="n">
        <f aca="false">IF(1_Data_EDA!C3389="Home Office",1,0)</f>
        <v>0</v>
      </c>
      <c r="M3388" s="6" t="n">
        <f aca="false">IF(1_Data_EDA!D3389="Europe",1,0)</f>
        <v>0</v>
      </c>
      <c r="N3388" s="6" t="n">
        <f aca="false">IF(1_Data_EDA!D3389="LATAM",1,0)</f>
        <v>1</v>
      </c>
      <c r="O3388" s="6" t="n">
        <f aca="false">IF(1_Data_EDA!D3389="Pacific Asia",1,0)</f>
        <v>0</v>
      </c>
      <c r="P3388" s="6" t="n">
        <f aca="false">IF(1_Data_EDA!D3389="USCA",1,0)</f>
        <v>0</v>
      </c>
      <c r="Q3388" s="6" t="n">
        <f aca="false">IF(C3388&gt;MEDIAN(C$5:C$8004),1,0)</f>
        <v>1</v>
      </c>
      <c r="R3388" s="6" t="n">
        <f aca="false">IF(D3388&gt;2,1,0)</f>
        <v>0</v>
      </c>
    </row>
    <row r="3389" customFormat="false" ht="15" hidden="false" customHeight="true" outlineLevel="0" collapsed="false">
      <c r="A3389" s="6" t="n">
        <f aca="false">1_Data_EDA!O3390</f>
        <v>0</v>
      </c>
      <c r="B3389" s="6" t="n">
        <f aca="false">1_Data_EDA!H3390</f>
        <v>2</v>
      </c>
      <c r="C3389" s="7" t="n">
        <f aca="false">1_Data_EDA!I3390</f>
        <v>59.99000168</v>
      </c>
      <c r="D3389" s="6" t="n">
        <f aca="false">1_Data_EDA!J3390</f>
        <v>4</v>
      </c>
      <c r="E3389" s="7" t="n">
        <f aca="false">1_Data_EDA!K3390</f>
        <v>239.9600067</v>
      </c>
      <c r="F3389" s="7" t="n">
        <f aca="false">1_Data_EDA!L3390</f>
        <v>31.19000053</v>
      </c>
      <c r="G3389" s="8" t="n">
        <f aca="false">1_Data_EDA!M3390</f>
        <v>0.129999995</v>
      </c>
      <c r="H3389" s="6" t="n">
        <f aca="false">IF(1_Data_EDA!B3390="First Class",1,0)</f>
        <v>0</v>
      </c>
      <c r="I3389" s="6" t="n">
        <f aca="false">IF(1_Data_EDA!B3390="Second Class",1,0)</f>
        <v>1</v>
      </c>
      <c r="J3389" s="6" t="n">
        <f aca="false">IF(1_Data_EDA!B3390="Same Day",1,0)</f>
        <v>0</v>
      </c>
      <c r="K3389" s="6" t="n">
        <f aca="false">IF(1_Data_EDA!C3390="Corporate",1,0)</f>
        <v>1</v>
      </c>
      <c r="L3389" s="6" t="n">
        <f aca="false">IF(1_Data_EDA!C3390="Home Office",1,0)</f>
        <v>0</v>
      </c>
      <c r="M3389" s="6" t="n">
        <f aca="false">IF(1_Data_EDA!D3390="Europe",1,0)</f>
        <v>0</v>
      </c>
      <c r="N3389" s="6" t="n">
        <f aca="false">IF(1_Data_EDA!D3390="LATAM",1,0)</f>
        <v>0</v>
      </c>
      <c r="O3389" s="6" t="n">
        <f aca="false">IF(1_Data_EDA!D3390="Pacific Asia",1,0)</f>
        <v>0</v>
      </c>
      <c r="P3389" s="6" t="n">
        <f aca="false">IF(1_Data_EDA!D3390="USCA",1,0)</f>
        <v>0</v>
      </c>
      <c r="Q3389" s="6" t="n">
        <f aca="false">IF(C3389&gt;MEDIAN(C$5:C$8004),1,0)</f>
        <v>0</v>
      </c>
      <c r="R3389" s="6" t="n">
        <f aca="false">IF(D3389&gt;2,1,0)</f>
        <v>1</v>
      </c>
    </row>
    <row r="3390" customFormat="false" ht="15" hidden="false" customHeight="true" outlineLevel="0" collapsed="false">
      <c r="A3390" s="6" t="n">
        <f aca="false">1_Data_EDA!O3391</f>
        <v>1</v>
      </c>
      <c r="B3390" s="6" t="n">
        <f aca="false">1_Data_EDA!H3391</f>
        <v>4</v>
      </c>
      <c r="C3390" s="7" t="n">
        <f aca="false">1_Data_EDA!I3391</f>
        <v>50</v>
      </c>
      <c r="D3390" s="6" t="n">
        <f aca="false">1_Data_EDA!J3391</f>
        <v>5</v>
      </c>
      <c r="E3390" s="7" t="n">
        <f aca="false">1_Data_EDA!K3391</f>
        <v>250</v>
      </c>
      <c r="F3390" s="7" t="n">
        <f aca="false">1_Data_EDA!L3391</f>
        <v>42.5</v>
      </c>
      <c r="G3390" s="8" t="n">
        <f aca="false">1_Data_EDA!M3391</f>
        <v>0.170000002</v>
      </c>
      <c r="H3390" s="6" t="n">
        <f aca="false">IF(1_Data_EDA!B3391="First Class",1,0)</f>
        <v>0</v>
      </c>
      <c r="I3390" s="6" t="n">
        <f aca="false">IF(1_Data_EDA!B3391="Second Class",1,0)</f>
        <v>0</v>
      </c>
      <c r="J3390" s="6" t="n">
        <f aca="false">IF(1_Data_EDA!B3391="Same Day",1,0)</f>
        <v>0</v>
      </c>
      <c r="K3390" s="6" t="n">
        <f aca="false">IF(1_Data_EDA!C3391="Corporate",1,0)</f>
        <v>0</v>
      </c>
      <c r="L3390" s="6" t="n">
        <f aca="false">IF(1_Data_EDA!C3391="Home Office",1,0)</f>
        <v>0</v>
      </c>
      <c r="M3390" s="6" t="n">
        <f aca="false">IF(1_Data_EDA!D3391="Europe",1,0)</f>
        <v>0</v>
      </c>
      <c r="N3390" s="6" t="n">
        <f aca="false">IF(1_Data_EDA!D3391="LATAM",1,0)</f>
        <v>1</v>
      </c>
      <c r="O3390" s="6" t="n">
        <f aca="false">IF(1_Data_EDA!D3391="Pacific Asia",1,0)</f>
        <v>0</v>
      </c>
      <c r="P3390" s="6" t="n">
        <f aca="false">IF(1_Data_EDA!D3391="USCA",1,0)</f>
        <v>0</v>
      </c>
      <c r="Q3390" s="6" t="n">
        <f aca="false">IF(C3390&gt;MEDIAN(C$5:C$8004),1,0)</f>
        <v>0</v>
      </c>
      <c r="R3390" s="6" t="n">
        <f aca="false">IF(D3390&gt;2,1,0)</f>
        <v>1</v>
      </c>
    </row>
    <row r="3391" customFormat="false" ht="15" hidden="false" customHeight="true" outlineLevel="0" collapsed="false">
      <c r="A3391" s="6" t="n">
        <f aca="false">1_Data_EDA!O3392</f>
        <v>1</v>
      </c>
      <c r="B3391" s="6" t="n">
        <f aca="false">1_Data_EDA!H3392</f>
        <v>4</v>
      </c>
      <c r="C3391" s="7" t="n">
        <f aca="false">1_Data_EDA!I3392</f>
        <v>399.980011</v>
      </c>
      <c r="D3391" s="6" t="n">
        <f aca="false">1_Data_EDA!J3392</f>
        <v>1</v>
      </c>
      <c r="E3391" s="7" t="n">
        <f aca="false">1_Data_EDA!K3392</f>
        <v>399.980011</v>
      </c>
      <c r="F3391" s="7" t="n">
        <f aca="false">1_Data_EDA!L3392</f>
        <v>52</v>
      </c>
      <c r="G3391" s="8" t="n">
        <f aca="false">1_Data_EDA!M3392</f>
        <v>0.129999995</v>
      </c>
      <c r="H3391" s="6" t="n">
        <f aca="false">IF(1_Data_EDA!B3392="First Class",1,0)</f>
        <v>0</v>
      </c>
      <c r="I3391" s="6" t="n">
        <f aca="false">IF(1_Data_EDA!B3392="Second Class",1,0)</f>
        <v>0</v>
      </c>
      <c r="J3391" s="6" t="n">
        <f aca="false">IF(1_Data_EDA!B3392="Same Day",1,0)</f>
        <v>0</v>
      </c>
      <c r="K3391" s="6" t="n">
        <f aca="false">IF(1_Data_EDA!C3392="Corporate",1,0)</f>
        <v>0</v>
      </c>
      <c r="L3391" s="6" t="n">
        <f aca="false">IF(1_Data_EDA!C3392="Home Office",1,0)</f>
        <v>0</v>
      </c>
      <c r="M3391" s="6" t="n">
        <f aca="false">IF(1_Data_EDA!D3392="Europe",1,0)</f>
        <v>0</v>
      </c>
      <c r="N3391" s="6" t="n">
        <f aca="false">IF(1_Data_EDA!D3392="LATAM",1,0)</f>
        <v>0</v>
      </c>
      <c r="O3391" s="6" t="n">
        <f aca="false">IF(1_Data_EDA!D3392="Pacific Asia",1,0)</f>
        <v>0</v>
      </c>
      <c r="P3391" s="6" t="n">
        <f aca="false">IF(1_Data_EDA!D3392="USCA",1,0)</f>
        <v>0</v>
      </c>
      <c r="Q3391" s="6" t="n">
        <f aca="false">IF(C3391&gt;MEDIAN(C$5:C$8004),1,0)</f>
        <v>1</v>
      </c>
      <c r="R3391" s="6" t="n">
        <f aca="false">IF(D3391&gt;2,1,0)</f>
        <v>0</v>
      </c>
    </row>
    <row r="3392" customFormat="false" ht="15" hidden="false" customHeight="true" outlineLevel="0" collapsed="false">
      <c r="A3392" s="6" t="n">
        <f aca="false">1_Data_EDA!O3393</f>
        <v>0</v>
      </c>
      <c r="B3392" s="6" t="n">
        <f aca="false">1_Data_EDA!H3393</f>
        <v>4</v>
      </c>
      <c r="C3392" s="7" t="n">
        <f aca="false">1_Data_EDA!I3393</f>
        <v>199.9900055</v>
      </c>
      <c r="D3392" s="6" t="n">
        <f aca="false">1_Data_EDA!J3393</f>
        <v>1</v>
      </c>
      <c r="E3392" s="7" t="n">
        <f aca="false">1_Data_EDA!K3393</f>
        <v>199.9900055</v>
      </c>
      <c r="F3392" s="7" t="n">
        <f aca="false">1_Data_EDA!L3393</f>
        <v>26</v>
      </c>
      <c r="G3392" s="8" t="n">
        <f aca="false">1_Data_EDA!M3393</f>
        <v>0.129999995</v>
      </c>
      <c r="H3392" s="6" t="n">
        <f aca="false">IF(1_Data_EDA!B3393="First Class",1,0)</f>
        <v>0</v>
      </c>
      <c r="I3392" s="6" t="n">
        <f aca="false">IF(1_Data_EDA!B3393="Second Class",1,0)</f>
        <v>0</v>
      </c>
      <c r="J3392" s="6" t="n">
        <f aca="false">IF(1_Data_EDA!B3393="Same Day",1,0)</f>
        <v>0</v>
      </c>
      <c r="K3392" s="6" t="n">
        <f aca="false">IF(1_Data_EDA!C3393="Corporate",1,0)</f>
        <v>0</v>
      </c>
      <c r="L3392" s="6" t="n">
        <f aca="false">IF(1_Data_EDA!C3393="Home Office",1,0)</f>
        <v>1</v>
      </c>
      <c r="M3392" s="6" t="n">
        <f aca="false">IF(1_Data_EDA!D3393="Europe",1,0)</f>
        <v>0</v>
      </c>
      <c r="N3392" s="6" t="n">
        <f aca="false">IF(1_Data_EDA!D3393="LATAM",1,0)</f>
        <v>1</v>
      </c>
      <c r="O3392" s="6" t="n">
        <f aca="false">IF(1_Data_EDA!D3393="Pacific Asia",1,0)</f>
        <v>0</v>
      </c>
      <c r="P3392" s="6" t="n">
        <f aca="false">IF(1_Data_EDA!D3393="USCA",1,0)</f>
        <v>0</v>
      </c>
      <c r="Q3392" s="6" t="n">
        <f aca="false">IF(C3392&gt;MEDIAN(C$5:C$8004),1,0)</f>
        <v>1</v>
      </c>
      <c r="R3392" s="6" t="n">
        <f aca="false">IF(D3392&gt;2,1,0)</f>
        <v>0</v>
      </c>
    </row>
    <row r="3393" customFormat="false" ht="15" hidden="false" customHeight="true" outlineLevel="0" collapsed="false">
      <c r="A3393" s="6" t="n">
        <f aca="false">1_Data_EDA!O3394</f>
        <v>1</v>
      </c>
      <c r="B3393" s="6" t="n">
        <f aca="false">1_Data_EDA!H3394</f>
        <v>2</v>
      </c>
      <c r="C3393" s="7" t="n">
        <f aca="false">1_Data_EDA!I3394</f>
        <v>49.97999954</v>
      </c>
      <c r="D3393" s="6" t="n">
        <f aca="false">1_Data_EDA!J3394</f>
        <v>1</v>
      </c>
      <c r="E3393" s="7" t="n">
        <f aca="false">1_Data_EDA!K3394</f>
        <v>49.97999954</v>
      </c>
      <c r="F3393" s="7" t="n">
        <f aca="false">1_Data_EDA!L3394</f>
        <v>10</v>
      </c>
      <c r="G3393" s="8" t="n">
        <f aca="false">1_Data_EDA!M3394</f>
        <v>0.200000003</v>
      </c>
      <c r="H3393" s="6" t="n">
        <f aca="false">IF(1_Data_EDA!B3394="First Class",1,0)</f>
        <v>0</v>
      </c>
      <c r="I3393" s="6" t="n">
        <f aca="false">IF(1_Data_EDA!B3394="Second Class",1,0)</f>
        <v>1</v>
      </c>
      <c r="J3393" s="6" t="n">
        <f aca="false">IF(1_Data_EDA!B3394="Same Day",1,0)</f>
        <v>0</v>
      </c>
      <c r="K3393" s="6" t="n">
        <f aca="false">IF(1_Data_EDA!C3394="Corporate",1,0)</f>
        <v>0</v>
      </c>
      <c r="L3393" s="6" t="n">
        <f aca="false">IF(1_Data_EDA!C3394="Home Office",1,0)</f>
        <v>0</v>
      </c>
      <c r="M3393" s="6" t="n">
        <f aca="false">IF(1_Data_EDA!D3394="Europe",1,0)</f>
        <v>0</v>
      </c>
      <c r="N3393" s="6" t="n">
        <f aca="false">IF(1_Data_EDA!D3394="LATAM",1,0)</f>
        <v>0</v>
      </c>
      <c r="O3393" s="6" t="n">
        <f aca="false">IF(1_Data_EDA!D3394="Pacific Asia",1,0)</f>
        <v>0</v>
      </c>
      <c r="P3393" s="6" t="n">
        <f aca="false">IF(1_Data_EDA!D3394="USCA",1,0)</f>
        <v>1</v>
      </c>
      <c r="Q3393" s="6" t="n">
        <f aca="false">IF(C3393&gt;MEDIAN(C$5:C$8004),1,0)</f>
        <v>0</v>
      </c>
      <c r="R3393" s="6" t="n">
        <f aca="false">IF(D3393&gt;2,1,0)</f>
        <v>0</v>
      </c>
    </row>
    <row r="3394" customFormat="false" ht="15" hidden="false" customHeight="true" outlineLevel="0" collapsed="false">
      <c r="A3394" s="6" t="n">
        <f aca="false">1_Data_EDA!O3395</f>
        <v>1</v>
      </c>
      <c r="B3394" s="6" t="n">
        <f aca="false">1_Data_EDA!H3395</f>
        <v>1</v>
      </c>
      <c r="C3394" s="7" t="n">
        <f aca="false">1_Data_EDA!I3395</f>
        <v>199.9900055</v>
      </c>
      <c r="D3394" s="6" t="n">
        <f aca="false">1_Data_EDA!J3395</f>
        <v>1</v>
      </c>
      <c r="E3394" s="7" t="n">
        <f aca="false">1_Data_EDA!K3395</f>
        <v>199.9900055</v>
      </c>
      <c r="F3394" s="7" t="n">
        <f aca="false">1_Data_EDA!L3395</f>
        <v>30</v>
      </c>
      <c r="G3394" s="8" t="n">
        <f aca="false">1_Data_EDA!M3395</f>
        <v>0.150000006</v>
      </c>
      <c r="H3394" s="6" t="n">
        <f aca="false">IF(1_Data_EDA!B3395="First Class",1,0)</f>
        <v>1</v>
      </c>
      <c r="I3394" s="6" t="n">
        <f aca="false">IF(1_Data_EDA!B3395="Second Class",1,0)</f>
        <v>0</v>
      </c>
      <c r="J3394" s="6" t="n">
        <f aca="false">IF(1_Data_EDA!B3395="Same Day",1,0)</f>
        <v>0</v>
      </c>
      <c r="K3394" s="6" t="n">
        <f aca="false">IF(1_Data_EDA!C3395="Corporate",1,0)</f>
        <v>1</v>
      </c>
      <c r="L3394" s="6" t="n">
        <f aca="false">IF(1_Data_EDA!C3395="Home Office",1,0)</f>
        <v>0</v>
      </c>
      <c r="M3394" s="6" t="n">
        <f aca="false">IF(1_Data_EDA!D3395="Europe",1,0)</f>
        <v>0</v>
      </c>
      <c r="N3394" s="6" t="n">
        <f aca="false">IF(1_Data_EDA!D3395="LATAM",1,0)</f>
        <v>0</v>
      </c>
      <c r="O3394" s="6" t="n">
        <f aca="false">IF(1_Data_EDA!D3395="Pacific Asia",1,0)</f>
        <v>1</v>
      </c>
      <c r="P3394" s="6" t="n">
        <f aca="false">IF(1_Data_EDA!D3395="USCA",1,0)</f>
        <v>0</v>
      </c>
      <c r="Q3394" s="6" t="n">
        <f aca="false">IF(C3394&gt;MEDIAN(C$5:C$8004),1,0)</f>
        <v>1</v>
      </c>
      <c r="R3394" s="6" t="n">
        <f aca="false">IF(D3394&gt;2,1,0)</f>
        <v>0</v>
      </c>
    </row>
    <row r="3395" customFormat="false" ht="15" hidden="false" customHeight="true" outlineLevel="0" collapsed="false">
      <c r="A3395" s="6" t="n">
        <f aca="false">1_Data_EDA!O3396</f>
        <v>1</v>
      </c>
      <c r="B3395" s="6" t="n">
        <f aca="false">1_Data_EDA!H3396</f>
        <v>4</v>
      </c>
      <c r="C3395" s="7" t="n">
        <f aca="false">1_Data_EDA!I3396</f>
        <v>299.980011</v>
      </c>
      <c r="D3395" s="6" t="n">
        <f aca="false">1_Data_EDA!J3396</f>
        <v>1</v>
      </c>
      <c r="E3395" s="7" t="n">
        <f aca="false">1_Data_EDA!K3396</f>
        <v>299.980011</v>
      </c>
      <c r="F3395" s="7" t="n">
        <f aca="false">1_Data_EDA!L3396</f>
        <v>12</v>
      </c>
      <c r="G3395" s="8" t="n">
        <f aca="false">1_Data_EDA!M3396</f>
        <v>0.039999999</v>
      </c>
      <c r="H3395" s="6" t="n">
        <f aca="false">IF(1_Data_EDA!B3396="First Class",1,0)</f>
        <v>0</v>
      </c>
      <c r="I3395" s="6" t="n">
        <f aca="false">IF(1_Data_EDA!B3396="Second Class",1,0)</f>
        <v>0</v>
      </c>
      <c r="J3395" s="6" t="n">
        <f aca="false">IF(1_Data_EDA!B3396="Same Day",1,0)</f>
        <v>0</v>
      </c>
      <c r="K3395" s="6" t="n">
        <f aca="false">IF(1_Data_EDA!C3396="Corporate",1,0)</f>
        <v>0</v>
      </c>
      <c r="L3395" s="6" t="n">
        <f aca="false">IF(1_Data_EDA!C3396="Home Office",1,0)</f>
        <v>1</v>
      </c>
      <c r="M3395" s="6" t="n">
        <f aca="false">IF(1_Data_EDA!D3396="Europe",1,0)</f>
        <v>1</v>
      </c>
      <c r="N3395" s="6" t="n">
        <f aca="false">IF(1_Data_EDA!D3396="LATAM",1,0)</f>
        <v>0</v>
      </c>
      <c r="O3395" s="6" t="n">
        <f aca="false">IF(1_Data_EDA!D3396="Pacific Asia",1,0)</f>
        <v>0</v>
      </c>
      <c r="P3395" s="6" t="n">
        <f aca="false">IF(1_Data_EDA!D3396="USCA",1,0)</f>
        <v>0</v>
      </c>
      <c r="Q3395" s="6" t="n">
        <f aca="false">IF(C3395&gt;MEDIAN(C$5:C$8004),1,0)</f>
        <v>1</v>
      </c>
      <c r="R3395" s="6" t="n">
        <f aca="false">IF(D3395&gt;2,1,0)</f>
        <v>0</v>
      </c>
    </row>
    <row r="3396" customFormat="false" ht="15" hidden="false" customHeight="true" outlineLevel="0" collapsed="false">
      <c r="A3396" s="6" t="n">
        <f aca="false">1_Data_EDA!O3397</f>
        <v>1</v>
      </c>
      <c r="B3396" s="6" t="n">
        <f aca="false">1_Data_EDA!H3397</f>
        <v>4</v>
      </c>
      <c r="C3396" s="7" t="n">
        <f aca="false">1_Data_EDA!I3397</f>
        <v>299.980011</v>
      </c>
      <c r="D3396" s="6" t="n">
        <f aca="false">1_Data_EDA!J3397</f>
        <v>1</v>
      </c>
      <c r="E3396" s="7" t="n">
        <f aca="false">1_Data_EDA!K3397</f>
        <v>299.980011</v>
      </c>
      <c r="F3396" s="7" t="n">
        <f aca="false">1_Data_EDA!L3397</f>
        <v>45</v>
      </c>
      <c r="G3396" s="8" t="n">
        <f aca="false">1_Data_EDA!M3397</f>
        <v>0.150000006</v>
      </c>
      <c r="H3396" s="6" t="n">
        <f aca="false">IF(1_Data_EDA!B3397="First Class",1,0)</f>
        <v>0</v>
      </c>
      <c r="I3396" s="6" t="n">
        <f aca="false">IF(1_Data_EDA!B3397="Second Class",1,0)</f>
        <v>0</v>
      </c>
      <c r="J3396" s="6" t="n">
        <f aca="false">IF(1_Data_EDA!B3397="Same Day",1,0)</f>
        <v>0</v>
      </c>
      <c r="K3396" s="6" t="n">
        <f aca="false">IF(1_Data_EDA!C3397="Corporate",1,0)</f>
        <v>0</v>
      </c>
      <c r="L3396" s="6" t="n">
        <f aca="false">IF(1_Data_EDA!C3397="Home Office",1,0)</f>
        <v>1</v>
      </c>
      <c r="M3396" s="6" t="n">
        <f aca="false">IF(1_Data_EDA!D3397="Europe",1,0)</f>
        <v>0</v>
      </c>
      <c r="N3396" s="6" t="n">
        <f aca="false">IF(1_Data_EDA!D3397="LATAM",1,0)</f>
        <v>0</v>
      </c>
      <c r="O3396" s="6" t="n">
        <f aca="false">IF(1_Data_EDA!D3397="Pacific Asia",1,0)</f>
        <v>1</v>
      </c>
      <c r="P3396" s="6" t="n">
        <f aca="false">IF(1_Data_EDA!D3397="USCA",1,0)</f>
        <v>0</v>
      </c>
      <c r="Q3396" s="6" t="n">
        <f aca="false">IF(C3396&gt;MEDIAN(C$5:C$8004),1,0)</f>
        <v>1</v>
      </c>
      <c r="R3396" s="6" t="n">
        <f aca="false">IF(D3396&gt;2,1,0)</f>
        <v>0</v>
      </c>
    </row>
    <row r="3397" customFormat="false" ht="15" hidden="false" customHeight="true" outlineLevel="0" collapsed="false">
      <c r="A3397" s="6" t="n">
        <f aca="false">1_Data_EDA!O3398</f>
        <v>1</v>
      </c>
      <c r="B3397" s="6" t="n">
        <f aca="false">1_Data_EDA!H3398</f>
        <v>1</v>
      </c>
      <c r="C3397" s="7" t="n">
        <f aca="false">1_Data_EDA!I3398</f>
        <v>99.98999786</v>
      </c>
      <c r="D3397" s="6" t="n">
        <f aca="false">1_Data_EDA!J3398</f>
        <v>5</v>
      </c>
      <c r="E3397" s="7" t="n">
        <f aca="false">1_Data_EDA!K3398</f>
        <v>499.9500122</v>
      </c>
      <c r="F3397" s="7" t="n">
        <f aca="false">1_Data_EDA!L3398</f>
        <v>79.98999786</v>
      </c>
      <c r="G3397" s="8" t="n">
        <f aca="false">1_Data_EDA!M3398</f>
        <v>0.159999996</v>
      </c>
      <c r="H3397" s="6" t="n">
        <f aca="false">IF(1_Data_EDA!B3398="First Class",1,0)</f>
        <v>1</v>
      </c>
      <c r="I3397" s="6" t="n">
        <f aca="false">IF(1_Data_EDA!B3398="Second Class",1,0)</f>
        <v>0</v>
      </c>
      <c r="J3397" s="6" t="n">
        <f aca="false">IF(1_Data_EDA!B3398="Same Day",1,0)</f>
        <v>0</v>
      </c>
      <c r="K3397" s="6" t="n">
        <f aca="false">IF(1_Data_EDA!C3398="Corporate",1,0)</f>
        <v>0</v>
      </c>
      <c r="L3397" s="6" t="n">
        <f aca="false">IF(1_Data_EDA!C3398="Home Office",1,0)</f>
        <v>0</v>
      </c>
      <c r="M3397" s="6" t="n">
        <f aca="false">IF(1_Data_EDA!D3398="Europe",1,0)</f>
        <v>1</v>
      </c>
      <c r="N3397" s="6" t="n">
        <f aca="false">IF(1_Data_EDA!D3398="LATAM",1,0)</f>
        <v>0</v>
      </c>
      <c r="O3397" s="6" t="n">
        <f aca="false">IF(1_Data_EDA!D3398="Pacific Asia",1,0)</f>
        <v>0</v>
      </c>
      <c r="P3397" s="6" t="n">
        <f aca="false">IF(1_Data_EDA!D3398="USCA",1,0)</f>
        <v>0</v>
      </c>
      <c r="Q3397" s="6" t="n">
        <f aca="false">IF(C3397&gt;MEDIAN(C$5:C$8004),1,0)</f>
        <v>1</v>
      </c>
      <c r="R3397" s="6" t="n">
        <f aca="false">IF(D3397&gt;2,1,0)</f>
        <v>1</v>
      </c>
    </row>
    <row r="3398" customFormat="false" ht="15" hidden="false" customHeight="true" outlineLevel="0" collapsed="false">
      <c r="A3398" s="6" t="n">
        <f aca="false">1_Data_EDA!O3399</f>
        <v>0</v>
      </c>
      <c r="B3398" s="6" t="n">
        <f aca="false">1_Data_EDA!H3399</f>
        <v>4</v>
      </c>
      <c r="C3398" s="7" t="n">
        <f aca="false">1_Data_EDA!I3399</f>
        <v>99.98999786</v>
      </c>
      <c r="D3398" s="6" t="n">
        <f aca="false">1_Data_EDA!J3399</f>
        <v>4</v>
      </c>
      <c r="E3398" s="7" t="n">
        <f aca="false">1_Data_EDA!K3399</f>
        <v>399.9599915</v>
      </c>
      <c r="F3398" s="7" t="n">
        <f aca="false">1_Data_EDA!L3399</f>
        <v>0</v>
      </c>
      <c r="G3398" s="8" t="n">
        <f aca="false">1_Data_EDA!M3399</f>
        <v>0</v>
      </c>
      <c r="H3398" s="6" t="n">
        <f aca="false">IF(1_Data_EDA!B3399="First Class",1,0)</f>
        <v>0</v>
      </c>
      <c r="I3398" s="6" t="n">
        <f aca="false">IF(1_Data_EDA!B3399="Second Class",1,0)</f>
        <v>0</v>
      </c>
      <c r="J3398" s="6" t="n">
        <f aca="false">IF(1_Data_EDA!B3399="Same Day",1,0)</f>
        <v>0</v>
      </c>
      <c r="K3398" s="6" t="n">
        <f aca="false">IF(1_Data_EDA!C3399="Corporate",1,0)</f>
        <v>0</v>
      </c>
      <c r="L3398" s="6" t="n">
        <f aca="false">IF(1_Data_EDA!C3399="Home Office",1,0)</f>
        <v>0</v>
      </c>
      <c r="M3398" s="6" t="n">
        <f aca="false">IF(1_Data_EDA!D3399="Europe",1,0)</f>
        <v>0</v>
      </c>
      <c r="N3398" s="6" t="n">
        <f aca="false">IF(1_Data_EDA!D3399="LATAM",1,0)</f>
        <v>0</v>
      </c>
      <c r="O3398" s="6" t="n">
        <f aca="false">IF(1_Data_EDA!D3399="Pacific Asia",1,0)</f>
        <v>1</v>
      </c>
      <c r="P3398" s="6" t="n">
        <f aca="false">IF(1_Data_EDA!D3399="USCA",1,0)</f>
        <v>0</v>
      </c>
      <c r="Q3398" s="6" t="n">
        <f aca="false">IF(C3398&gt;MEDIAN(C$5:C$8004),1,0)</f>
        <v>1</v>
      </c>
      <c r="R3398" s="6" t="n">
        <f aca="false">IF(D3398&gt;2,1,0)</f>
        <v>1</v>
      </c>
    </row>
    <row r="3399" customFormat="false" ht="15" hidden="false" customHeight="true" outlineLevel="0" collapsed="false">
      <c r="A3399" s="6" t="n">
        <f aca="false">1_Data_EDA!O3400</f>
        <v>0</v>
      </c>
      <c r="B3399" s="6" t="n">
        <f aca="false">1_Data_EDA!H3400</f>
        <v>2</v>
      </c>
      <c r="C3399" s="7" t="n">
        <f aca="false">1_Data_EDA!I3400</f>
        <v>49.97999954</v>
      </c>
      <c r="D3399" s="6" t="n">
        <f aca="false">1_Data_EDA!J3400</f>
        <v>1</v>
      </c>
      <c r="E3399" s="7" t="n">
        <f aca="false">1_Data_EDA!K3400</f>
        <v>49.97999954</v>
      </c>
      <c r="F3399" s="7" t="n">
        <f aca="false">1_Data_EDA!L3400</f>
        <v>12.5</v>
      </c>
      <c r="G3399" s="8" t="n">
        <f aca="false">1_Data_EDA!M3400</f>
        <v>0.25</v>
      </c>
      <c r="H3399" s="6" t="n">
        <f aca="false">IF(1_Data_EDA!B3400="First Class",1,0)</f>
        <v>0</v>
      </c>
      <c r="I3399" s="6" t="n">
        <f aca="false">IF(1_Data_EDA!B3400="Second Class",1,0)</f>
        <v>1</v>
      </c>
      <c r="J3399" s="6" t="n">
        <f aca="false">IF(1_Data_EDA!B3400="Same Day",1,0)</f>
        <v>0</v>
      </c>
      <c r="K3399" s="6" t="n">
        <f aca="false">IF(1_Data_EDA!C3400="Corporate",1,0)</f>
        <v>1</v>
      </c>
      <c r="L3399" s="6" t="n">
        <f aca="false">IF(1_Data_EDA!C3400="Home Office",1,0)</f>
        <v>0</v>
      </c>
      <c r="M3399" s="6" t="n">
        <f aca="false">IF(1_Data_EDA!D3400="Europe",1,0)</f>
        <v>1</v>
      </c>
      <c r="N3399" s="6" t="n">
        <f aca="false">IF(1_Data_EDA!D3400="LATAM",1,0)</f>
        <v>0</v>
      </c>
      <c r="O3399" s="6" t="n">
        <f aca="false">IF(1_Data_EDA!D3400="Pacific Asia",1,0)</f>
        <v>0</v>
      </c>
      <c r="P3399" s="6" t="n">
        <f aca="false">IF(1_Data_EDA!D3400="USCA",1,0)</f>
        <v>0</v>
      </c>
      <c r="Q3399" s="6" t="n">
        <f aca="false">IF(C3399&gt;MEDIAN(C$5:C$8004),1,0)</f>
        <v>0</v>
      </c>
      <c r="R3399" s="6" t="n">
        <f aca="false">IF(D3399&gt;2,1,0)</f>
        <v>0</v>
      </c>
    </row>
    <row r="3400" customFormat="false" ht="15" hidden="false" customHeight="true" outlineLevel="0" collapsed="false">
      <c r="A3400" s="6" t="n">
        <f aca="false">1_Data_EDA!O3401</f>
        <v>1</v>
      </c>
      <c r="B3400" s="6" t="n">
        <f aca="false">1_Data_EDA!H3401</f>
        <v>4</v>
      </c>
      <c r="C3400" s="7" t="n">
        <f aca="false">1_Data_EDA!I3401</f>
        <v>59.99000168</v>
      </c>
      <c r="D3400" s="6" t="n">
        <f aca="false">1_Data_EDA!J3401</f>
        <v>1</v>
      </c>
      <c r="E3400" s="7" t="n">
        <f aca="false">1_Data_EDA!K3401</f>
        <v>59.99000168</v>
      </c>
      <c r="F3400" s="7" t="n">
        <f aca="false">1_Data_EDA!L3401</f>
        <v>12</v>
      </c>
      <c r="G3400" s="8" t="n">
        <f aca="false">1_Data_EDA!M3401</f>
        <v>0.200000003</v>
      </c>
      <c r="H3400" s="6" t="n">
        <f aca="false">IF(1_Data_EDA!B3401="First Class",1,0)</f>
        <v>0</v>
      </c>
      <c r="I3400" s="6" t="n">
        <f aca="false">IF(1_Data_EDA!B3401="Second Class",1,0)</f>
        <v>0</v>
      </c>
      <c r="J3400" s="6" t="n">
        <f aca="false">IF(1_Data_EDA!B3401="Same Day",1,0)</f>
        <v>0</v>
      </c>
      <c r="K3400" s="6" t="n">
        <f aca="false">IF(1_Data_EDA!C3401="Corporate",1,0)</f>
        <v>0</v>
      </c>
      <c r="L3400" s="6" t="n">
        <f aca="false">IF(1_Data_EDA!C3401="Home Office",1,0)</f>
        <v>0</v>
      </c>
      <c r="M3400" s="6" t="n">
        <f aca="false">IF(1_Data_EDA!D3401="Europe",1,0)</f>
        <v>0</v>
      </c>
      <c r="N3400" s="6" t="n">
        <f aca="false">IF(1_Data_EDA!D3401="LATAM",1,0)</f>
        <v>1</v>
      </c>
      <c r="O3400" s="6" t="n">
        <f aca="false">IF(1_Data_EDA!D3401="Pacific Asia",1,0)</f>
        <v>0</v>
      </c>
      <c r="P3400" s="6" t="n">
        <f aca="false">IF(1_Data_EDA!D3401="USCA",1,0)</f>
        <v>0</v>
      </c>
      <c r="Q3400" s="6" t="n">
        <f aca="false">IF(C3400&gt;MEDIAN(C$5:C$8004),1,0)</f>
        <v>0</v>
      </c>
      <c r="R3400" s="6" t="n">
        <f aca="false">IF(D3400&gt;2,1,0)</f>
        <v>0</v>
      </c>
    </row>
    <row r="3401" customFormat="false" ht="15" hidden="false" customHeight="true" outlineLevel="0" collapsed="false">
      <c r="A3401" s="6" t="n">
        <f aca="false">1_Data_EDA!O3402</f>
        <v>1</v>
      </c>
      <c r="B3401" s="6" t="n">
        <f aca="false">1_Data_EDA!H3402</f>
        <v>1</v>
      </c>
      <c r="C3401" s="7" t="n">
        <f aca="false">1_Data_EDA!I3402</f>
        <v>129.9900055</v>
      </c>
      <c r="D3401" s="6" t="n">
        <f aca="false">1_Data_EDA!J3402</f>
        <v>1</v>
      </c>
      <c r="E3401" s="7" t="n">
        <f aca="false">1_Data_EDA!K3402</f>
        <v>129.9900055</v>
      </c>
      <c r="F3401" s="7" t="n">
        <f aca="false">1_Data_EDA!L3402</f>
        <v>6.5</v>
      </c>
      <c r="G3401" s="8" t="n">
        <f aca="false">1_Data_EDA!M3402</f>
        <v>0.050000001</v>
      </c>
      <c r="H3401" s="6" t="n">
        <f aca="false">IF(1_Data_EDA!B3402="First Class",1,0)</f>
        <v>1</v>
      </c>
      <c r="I3401" s="6" t="n">
        <f aca="false">IF(1_Data_EDA!B3402="Second Class",1,0)</f>
        <v>0</v>
      </c>
      <c r="J3401" s="6" t="n">
        <f aca="false">IF(1_Data_EDA!B3402="Same Day",1,0)</f>
        <v>0</v>
      </c>
      <c r="K3401" s="6" t="n">
        <f aca="false">IF(1_Data_EDA!C3402="Corporate",1,0)</f>
        <v>0</v>
      </c>
      <c r="L3401" s="6" t="n">
        <f aca="false">IF(1_Data_EDA!C3402="Home Office",1,0)</f>
        <v>0</v>
      </c>
      <c r="M3401" s="6" t="n">
        <f aca="false">IF(1_Data_EDA!D3402="Europe",1,0)</f>
        <v>1</v>
      </c>
      <c r="N3401" s="6" t="n">
        <f aca="false">IF(1_Data_EDA!D3402="LATAM",1,0)</f>
        <v>0</v>
      </c>
      <c r="O3401" s="6" t="n">
        <f aca="false">IF(1_Data_EDA!D3402="Pacific Asia",1,0)</f>
        <v>0</v>
      </c>
      <c r="P3401" s="6" t="n">
        <f aca="false">IF(1_Data_EDA!D3402="USCA",1,0)</f>
        <v>0</v>
      </c>
      <c r="Q3401" s="6" t="n">
        <f aca="false">IF(C3401&gt;MEDIAN(C$5:C$8004),1,0)</f>
        <v>1</v>
      </c>
      <c r="R3401" s="6" t="n">
        <f aca="false">IF(D3401&gt;2,1,0)</f>
        <v>0</v>
      </c>
    </row>
    <row r="3402" customFormat="false" ht="15" hidden="false" customHeight="true" outlineLevel="0" collapsed="false">
      <c r="A3402" s="6" t="n">
        <f aca="false">1_Data_EDA!O3403</f>
        <v>1</v>
      </c>
      <c r="B3402" s="6" t="n">
        <f aca="false">1_Data_EDA!H3403</f>
        <v>1</v>
      </c>
      <c r="C3402" s="7" t="n">
        <f aca="false">1_Data_EDA!I3403</f>
        <v>99.98999786</v>
      </c>
      <c r="D3402" s="6" t="n">
        <f aca="false">1_Data_EDA!J3403</f>
        <v>1</v>
      </c>
      <c r="E3402" s="7" t="n">
        <f aca="false">1_Data_EDA!K3403</f>
        <v>99.98999786</v>
      </c>
      <c r="F3402" s="7" t="n">
        <f aca="false">1_Data_EDA!L3403</f>
        <v>5.5</v>
      </c>
      <c r="G3402" s="8" t="n">
        <f aca="false">1_Data_EDA!M3403</f>
        <v>0.059999999</v>
      </c>
      <c r="H3402" s="6" t="n">
        <f aca="false">IF(1_Data_EDA!B3403="First Class",1,0)</f>
        <v>1</v>
      </c>
      <c r="I3402" s="6" t="n">
        <f aca="false">IF(1_Data_EDA!B3403="Second Class",1,0)</f>
        <v>0</v>
      </c>
      <c r="J3402" s="6" t="n">
        <f aca="false">IF(1_Data_EDA!B3403="Same Day",1,0)</f>
        <v>0</v>
      </c>
      <c r="K3402" s="6" t="n">
        <f aca="false">IF(1_Data_EDA!C3403="Corporate",1,0)</f>
        <v>0</v>
      </c>
      <c r="L3402" s="6" t="n">
        <f aca="false">IF(1_Data_EDA!C3403="Home Office",1,0)</f>
        <v>0</v>
      </c>
      <c r="M3402" s="6" t="n">
        <f aca="false">IF(1_Data_EDA!D3403="Europe",1,0)</f>
        <v>0</v>
      </c>
      <c r="N3402" s="6" t="n">
        <f aca="false">IF(1_Data_EDA!D3403="LATAM",1,0)</f>
        <v>1</v>
      </c>
      <c r="O3402" s="6" t="n">
        <f aca="false">IF(1_Data_EDA!D3403="Pacific Asia",1,0)</f>
        <v>0</v>
      </c>
      <c r="P3402" s="6" t="n">
        <f aca="false">IF(1_Data_EDA!D3403="USCA",1,0)</f>
        <v>0</v>
      </c>
      <c r="Q3402" s="6" t="n">
        <f aca="false">IF(C3402&gt;MEDIAN(C$5:C$8004),1,0)</f>
        <v>1</v>
      </c>
      <c r="R3402" s="6" t="n">
        <f aca="false">IF(D3402&gt;2,1,0)</f>
        <v>0</v>
      </c>
    </row>
    <row r="3403" customFormat="false" ht="15" hidden="false" customHeight="true" outlineLevel="0" collapsed="false">
      <c r="A3403" s="6" t="n">
        <f aca="false">1_Data_EDA!O3404</f>
        <v>0</v>
      </c>
      <c r="B3403" s="6" t="n">
        <f aca="false">1_Data_EDA!H3404</f>
        <v>4</v>
      </c>
      <c r="C3403" s="7" t="n">
        <f aca="false">1_Data_EDA!I3404</f>
        <v>50</v>
      </c>
      <c r="D3403" s="6" t="n">
        <f aca="false">1_Data_EDA!J3404</f>
        <v>3</v>
      </c>
      <c r="E3403" s="7" t="n">
        <f aca="false">1_Data_EDA!K3404</f>
        <v>150</v>
      </c>
      <c r="F3403" s="7" t="n">
        <f aca="false">1_Data_EDA!L3404</f>
        <v>30</v>
      </c>
      <c r="G3403" s="8" t="n">
        <f aca="false">1_Data_EDA!M3404</f>
        <v>0.200000003</v>
      </c>
      <c r="H3403" s="6" t="n">
        <f aca="false">IF(1_Data_EDA!B3404="First Class",1,0)</f>
        <v>0</v>
      </c>
      <c r="I3403" s="6" t="n">
        <f aca="false">IF(1_Data_EDA!B3404="Second Class",1,0)</f>
        <v>0</v>
      </c>
      <c r="J3403" s="6" t="n">
        <f aca="false">IF(1_Data_EDA!B3404="Same Day",1,0)</f>
        <v>0</v>
      </c>
      <c r="K3403" s="6" t="n">
        <f aca="false">IF(1_Data_EDA!C3404="Corporate",1,0)</f>
        <v>0</v>
      </c>
      <c r="L3403" s="6" t="n">
        <f aca="false">IF(1_Data_EDA!C3404="Home Office",1,0)</f>
        <v>0</v>
      </c>
      <c r="M3403" s="6" t="n">
        <f aca="false">IF(1_Data_EDA!D3404="Europe",1,0)</f>
        <v>0</v>
      </c>
      <c r="N3403" s="6" t="n">
        <f aca="false">IF(1_Data_EDA!D3404="LATAM",1,0)</f>
        <v>0</v>
      </c>
      <c r="O3403" s="6" t="n">
        <f aca="false">IF(1_Data_EDA!D3404="Pacific Asia",1,0)</f>
        <v>0</v>
      </c>
      <c r="P3403" s="6" t="n">
        <f aca="false">IF(1_Data_EDA!D3404="USCA",1,0)</f>
        <v>1</v>
      </c>
      <c r="Q3403" s="6" t="n">
        <f aca="false">IF(C3403&gt;MEDIAN(C$5:C$8004),1,0)</f>
        <v>0</v>
      </c>
      <c r="R3403" s="6" t="n">
        <f aca="false">IF(D3403&gt;2,1,0)</f>
        <v>1</v>
      </c>
    </row>
    <row r="3404" customFormat="false" ht="15" hidden="false" customHeight="true" outlineLevel="0" collapsed="false">
      <c r="A3404" s="6" t="n">
        <f aca="false">1_Data_EDA!O3405</f>
        <v>1</v>
      </c>
      <c r="B3404" s="6" t="n">
        <f aca="false">1_Data_EDA!H3405</f>
        <v>4</v>
      </c>
      <c r="C3404" s="7" t="n">
        <f aca="false">1_Data_EDA!I3405</f>
        <v>399.980011</v>
      </c>
      <c r="D3404" s="6" t="n">
        <f aca="false">1_Data_EDA!J3405</f>
        <v>1</v>
      </c>
      <c r="E3404" s="7" t="n">
        <f aca="false">1_Data_EDA!K3405</f>
        <v>399.980011</v>
      </c>
      <c r="F3404" s="7" t="n">
        <f aca="false">1_Data_EDA!L3405</f>
        <v>48</v>
      </c>
      <c r="G3404" s="8" t="n">
        <f aca="false">1_Data_EDA!M3405</f>
        <v>0.119999997</v>
      </c>
      <c r="H3404" s="6" t="n">
        <f aca="false">IF(1_Data_EDA!B3405="First Class",1,0)</f>
        <v>0</v>
      </c>
      <c r="I3404" s="6" t="n">
        <f aca="false">IF(1_Data_EDA!B3405="Second Class",1,0)</f>
        <v>0</v>
      </c>
      <c r="J3404" s="6" t="n">
        <f aca="false">IF(1_Data_EDA!B3405="Same Day",1,0)</f>
        <v>0</v>
      </c>
      <c r="K3404" s="6" t="n">
        <f aca="false">IF(1_Data_EDA!C3405="Corporate",1,0)</f>
        <v>0</v>
      </c>
      <c r="L3404" s="6" t="n">
        <f aca="false">IF(1_Data_EDA!C3405="Home Office",1,0)</f>
        <v>0</v>
      </c>
      <c r="M3404" s="6" t="n">
        <f aca="false">IF(1_Data_EDA!D3405="Europe",1,0)</f>
        <v>0</v>
      </c>
      <c r="N3404" s="6" t="n">
        <f aca="false">IF(1_Data_EDA!D3405="LATAM",1,0)</f>
        <v>0</v>
      </c>
      <c r="O3404" s="6" t="n">
        <f aca="false">IF(1_Data_EDA!D3405="Pacific Asia",1,0)</f>
        <v>0</v>
      </c>
      <c r="P3404" s="6" t="n">
        <f aca="false">IF(1_Data_EDA!D3405="USCA",1,0)</f>
        <v>1</v>
      </c>
      <c r="Q3404" s="6" t="n">
        <f aca="false">IF(C3404&gt;MEDIAN(C$5:C$8004),1,0)</f>
        <v>1</v>
      </c>
      <c r="R3404" s="6" t="n">
        <f aca="false">IF(D3404&gt;2,1,0)</f>
        <v>0</v>
      </c>
    </row>
    <row r="3405" customFormat="false" ht="15" hidden="false" customHeight="true" outlineLevel="0" collapsed="false">
      <c r="A3405" s="6" t="n">
        <f aca="false">1_Data_EDA!O3406</f>
        <v>1</v>
      </c>
      <c r="B3405" s="6" t="n">
        <f aca="false">1_Data_EDA!H3406</f>
        <v>2</v>
      </c>
      <c r="C3405" s="7" t="n">
        <f aca="false">1_Data_EDA!I3406</f>
        <v>19.98999977</v>
      </c>
      <c r="D3405" s="6" t="n">
        <f aca="false">1_Data_EDA!J3406</f>
        <v>5</v>
      </c>
      <c r="E3405" s="7" t="n">
        <f aca="false">1_Data_EDA!K3406</f>
        <v>99.94999695</v>
      </c>
      <c r="F3405" s="7" t="n">
        <f aca="false">1_Data_EDA!L3406</f>
        <v>5</v>
      </c>
      <c r="G3405" s="8" t="n">
        <f aca="false">1_Data_EDA!M3406</f>
        <v>0.050000001</v>
      </c>
      <c r="H3405" s="6" t="n">
        <f aca="false">IF(1_Data_EDA!B3406="First Class",1,0)</f>
        <v>0</v>
      </c>
      <c r="I3405" s="6" t="n">
        <f aca="false">IF(1_Data_EDA!B3406="Second Class",1,0)</f>
        <v>1</v>
      </c>
      <c r="J3405" s="6" t="n">
        <f aca="false">IF(1_Data_EDA!B3406="Same Day",1,0)</f>
        <v>0</v>
      </c>
      <c r="K3405" s="6" t="n">
        <f aca="false">IF(1_Data_EDA!C3406="Corporate",1,0)</f>
        <v>0</v>
      </c>
      <c r="L3405" s="6" t="n">
        <f aca="false">IF(1_Data_EDA!C3406="Home Office",1,0)</f>
        <v>1</v>
      </c>
      <c r="M3405" s="6" t="n">
        <f aca="false">IF(1_Data_EDA!D3406="Europe",1,0)</f>
        <v>0</v>
      </c>
      <c r="N3405" s="6" t="n">
        <f aca="false">IF(1_Data_EDA!D3406="LATAM",1,0)</f>
        <v>1</v>
      </c>
      <c r="O3405" s="6" t="n">
        <f aca="false">IF(1_Data_EDA!D3406="Pacific Asia",1,0)</f>
        <v>0</v>
      </c>
      <c r="P3405" s="6" t="n">
        <f aca="false">IF(1_Data_EDA!D3406="USCA",1,0)</f>
        <v>0</v>
      </c>
      <c r="Q3405" s="6" t="n">
        <f aca="false">IF(C3405&gt;MEDIAN(C$5:C$8004),1,0)</f>
        <v>0</v>
      </c>
      <c r="R3405" s="6" t="n">
        <f aca="false">IF(D3405&gt;2,1,0)</f>
        <v>1</v>
      </c>
    </row>
    <row r="3406" customFormat="false" ht="15" hidden="false" customHeight="true" outlineLevel="0" collapsed="false">
      <c r="A3406" s="6" t="n">
        <f aca="false">1_Data_EDA!O3407</f>
        <v>1</v>
      </c>
      <c r="B3406" s="6" t="n">
        <f aca="false">1_Data_EDA!H3407</f>
        <v>4</v>
      </c>
      <c r="C3406" s="7" t="n">
        <f aca="false">1_Data_EDA!I3407</f>
        <v>59.99000168</v>
      </c>
      <c r="D3406" s="6" t="n">
        <f aca="false">1_Data_EDA!J3407</f>
        <v>5</v>
      </c>
      <c r="E3406" s="7" t="n">
        <f aca="false">1_Data_EDA!K3407</f>
        <v>299.9500122</v>
      </c>
      <c r="F3406" s="7" t="n">
        <f aca="false">1_Data_EDA!L3407</f>
        <v>27</v>
      </c>
      <c r="G3406" s="8" t="n">
        <f aca="false">1_Data_EDA!M3407</f>
        <v>0.090000004</v>
      </c>
      <c r="H3406" s="6" t="n">
        <f aca="false">IF(1_Data_EDA!B3407="First Class",1,0)</f>
        <v>0</v>
      </c>
      <c r="I3406" s="6" t="n">
        <f aca="false">IF(1_Data_EDA!B3407="Second Class",1,0)</f>
        <v>0</v>
      </c>
      <c r="J3406" s="6" t="n">
        <f aca="false">IF(1_Data_EDA!B3407="Same Day",1,0)</f>
        <v>0</v>
      </c>
      <c r="K3406" s="6" t="n">
        <f aca="false">IF(1_Data_EDA!C3407="Corporate",1,0)</f>
        <v>0</v>
      </c>
      <c r="L3406" s="6" t="n">
        <f aca="false">IF(1_Data_EDA!C3407="Home Office",1,0)</f>
        <v>1</v>
      </c>
      <c r="M3406" s="6" t="n">
        <f aca="false">IF(1_Data_EDA!D3407="Europe",1,0)</f>
        <v>1</v>
      </c>
      <c r="N3406" s="6" t="n">
        <f aca="false">IF(1_Data_EDA!D3407="LATAM",1,0)</f>
        <v>0</v>
      </c>
      <c r="O3406" s="6" t="n">
        <f aca="false">IF(1_Data_EDA!D3407="Pacific Asia",1,0)</f>
        <v>0</v>
      </c>
      <c r="P3406" s="6" t="n">
        <f aca="false">IF(1_Data_EDA!D3407="USCA",1,0)</f>
        <v>0</v>
      </c>
      <c r="Q3406" s="6" t="n">
        <f aca="false">IF(C3406&gt;MEDIAN(C$5:C$8004),1,0)</f>
        <v>0</v>
      </c>
      <c r="R3406" s="6" t="n">
        <f aca="false">IF(D3406&gt;2,1,0)</f>
        <v>1</v>
      </c>
    </row>
    <row r="3407" customFormat="false" ht="15" hidden="false" customHeight="true" outlineLevel="0" collapsed="false">
      <c r="A3407" s="6" t="n">
        <f aca="false">1_Data_EDA!O3408</f>
        <v>0</v>
      </c>
      <c r="B3407" s="6" t="n">
        <f aca="false">1_Data_EDA!H3408</f>
        <v>4</v>
      </c>
      <c r="C3407" s="7" t="n">
        <f aca="false">1_Data_EDA!I3408</f>
        <v>99.98999786</v>
      </c>
      <c r="D3407" s="6" t="n">
        <f aca="false">1_Data_EDA!J3408</f>
        <v>1</v>
      </c>
      <c r="E3407" s="7" t="n">
        <f aca="false">1_Data_EDA!K3408</f>
        <v>99.98999786</v>
      </c>
      <c r="F3407" s="7" t="n">
        <f aca="false">1_Data_EDA!L3408</f>
        <v>16</v>
      </c>
      <c r="G3407" s="8" t="n">
        <f aca="false">1_Data_EDA!M3408</f>
        <v>0.159999996</v>
      </c>
      <c r="H3407" s="6" t="n">
        <f aca="false">IF(1_Data_EDA!B3408="First Class",1,0)</f>
        <v>0</v>
      </c>
      <c r="I3407" s="6" t="n">
        <f aca="false">IF(1_Data_EDA!B3408="Second Class",1,0)</f>
        <v>0</v>
      </c>
      <c r="J3407" s="6" t="n">
        <f aca="false">IF(1_Data_EDA!B3408="Same Day",1,0)</f>
        <v>0</v>
      </c>
      <c r="K3407" s="6" t="n">
        <f aca="false">IF(1_Data_EDA!C3408="Corporate",1,0)</f>
        <v>1</v>
      </c>
      <c r="L3407" s="6" t="n">
        <f aca="false">IF(1_Data_EDA!C3408="Home Office",1,0)</f>
        <v>0</v>
      </c>
      <c r="M3407" s="6" t="n">
        <f aca="false">IF(1_Data_EDA!D3408="Europe",1,0)</f>
        <v>0</v>
      </c>
      <c r="N3407" s="6" t="n">
        <f aca="false">IF(1_Data_EDA!D3408="LATAM",1,0)</f>
        <v>1</v>
      </c>
      <c r="O3407" s="6" t="n">
        <f aca="false">IF(1_Data_EDA!D3408="Pacific Asia",1,0)</f>
        <v>0</v>
      </c>
      <c r="P3407" s="6" t="n">
        <f aca="false">IF(1_Data_EDA!D3408="USCA",1,0)</f>
        <v>0</v>
      </c>
      <c r="Q3407" s="6" t="n">
        <f aca="false">IF(C3407&gt;MEDIAN(C$5:C$8004),1,0)</f>
        <v>1</v>
      </c>
      <c r="R3407" s="6" t="n">
        <f aca="false">IF(D3407&gt;2,1,0)</f>
        <v>0</v>
      </c>
    </row>
    <row r="3408" customFormat="false" ht="15" hidden="false" customHeight="true" outlineLevel="0" collapsed="false">
      <c r="A3408" s="6" t="n">
        <f aca="false">1_Data_EDA!O3409</f>
        <v>0</v>
      </c>
      <c r="B3408" s="6" t="n">
        <f aca="false">1_Data_EDA!H3409</f>
        <v>4</v>
      </c>
      <c r="C3408" s="7" t="n">
        <f aca="false">1_Data_EDA!I3409</f>
        <v>50</v>
      </c>
      <c r="D3408" s="6" t="n">
        <f aca="false">1_Data_EDA!J3409</f>
        <v>5</v>
      </c>
      <c r="E3408" s="7" t="n">
        <f aca="false">1_Data_EDA!K3409</f>
        <v>250</v>
      </c>
      <c r="F3408" s="7" t="n">
        <f aca="false">1_Data_EDA!L3409</f>
        <v>25</v>
      </c>
      <c r="G3408" s="8" t="n">
        <f aca="false">1_Data_EDA!M3409</f>
        <v>0.100000001</v>
      </c>
      <c r="H3408" s="6" t="n">
        <f aca="false">IF(1_Data_EDA!B3409="First Class",1,0)</f>
        <v>0</v>
      </c>
      <c r="I3408" s="6" t="n">
        <f aca="false">IF(1_Data_EDA!B3409="Second Class",1,0)</f>
        <v>0</v>
      </c>
      <c r="J3408" s="6" t="n">
        <f aca="false">IF(1_Data_EDA!B3409="Same Day",1,0)</f>
        <v>0</v>
      </c>
      <c r="K3408" s="6" t="n">
        <f aca="false">IF(1_Data_EDA!C3409="Corporate",1,0)</f>
        <v>0</v>
      </c>
      <c r="L3408" s="6" t="n">
        <f aca="false">IF(1_Data_EDA!C3409="Home Office",1,0)</f>
        <v>0</v>
      </c>
      <c r="M3408" s="6" t="n">
        <f aca="false">IF(1_Data_EDA!D3409="Europe",1,0)</f>
        <v>0</v>
      </c>
      <c r="N3408" s="6" t="n">
        <f aca="false">IF(1_Data_EDA!D3409="LATAM",1,0)</f>
        <v>0</v>
      </c>
      <c r="O3408" s="6" t="n">
        <f aca="false">IF(1_Data_EDA!D3409="Pacific Asia",1,0)</f>
        <v>1</v>
      </c>
      <c r="P3408" s="6" t="n">
        <f aca="false">IF(1_Data_EDA!D3409="USCA",1,0)</f>
        <v>0</v>
      </c>
      <c r="Q3408" s="6" t="n">
        <f aca="false">IF(C3408&gt;MEDIAN(C$5:C$8004),1,0)</f>
        <v>0</v>
      </c>
      <c r="R3408" s="6" t="n">
        <f aca="false">IF(D3408&gt;2,1,0)</f>
        <v>1</v>
      </c>
    </row>
    <row r="3409" customFormat="false" ht="15" hidden="false" customHeight="true" outlineLevel="0" collapsed="false">
      <c r="A3409" s="6" t="n">
        <f aca="false">1_Data_EDA!O3410</f>
        <v>1</v>
      </c>
      <c r="B3409" s="6" t="n">
        <f aca="false">1_Data_EDA!H3410</f>
        <v>2</v>
      </c>
      <c r="C3409" s="7" t="n">
        <f aca="false">1_Data_EDA!I3410</f>
        <v>299.980011</v>
      </c>
      <c r="D3409" s="6" t="n">
        <f aca="false">1_Data_EDA!J3410</f>
        <v>1</v>
      </c>
      <c r="E3409" s="7" t="n">
        <f aca="false">1_Data_EDA!K3410</f>
        <v>299.980011</v>
      </c>
      <c r="F3409" s="7" t="n">
        <f aca="false">1_Data_EDA!L3410</f>
        <v>9</v>
      </c>
      <c r="G3409" s="8" t="n">
        <f aca="false">1_Data_EDA!M3410</f>
        <v>0.029999999</v>
      </c>
      <c r="H3409" s="6" t="n">
        <f aca="false">IF(1_Data_EDA!B3410="First Class",1,0)</f>
        <v>0</v>
      </c>
      <c r="I3409" s="6" t="n">
        <f aca="false">IF(1_Data_EDA!B3410="Second Class",1,0)</f>
        <v>1</v>
      </c>
      <c r="J3409" s="6" t="n">
        <f aca="false">IF(1_Data_EDA!B3410="Same Day",1,0)</f>
        <v>0</v>
      </c>
      <c r="K3409" s="6" t="n">
        <f aca="false">IF(1_Data_EDA!C3410="Corporate",1,0)</f>
        <v>1</v>
      </c>
      <c r="L3409" s="6" t="n">
        <f aca="false">IF(1_Data_EDA!C3410="Home Office",1,0)</f>
        <v>0</v>
      </c>
      <c r="M3409" s="6" t="n">
        <f aca="false">IF(1_Data_EDA!D3410="Europe",1,0)</f>
        <v>0</v>
      </c>
      <c r="N3409" s="6" t="n">
        <f aca="false">IF(1_Data_EDA!D3410="LATAM",1,0)</f>
        <v>1</v>
      </c>
      <c r="O3409" s="6" t="n">
        <f aca="false">IF(1_Data_EDA!D3410="Pacific Asia",1,0)</f>
        <v>0</v>
      </c>
      <c r="P3409" s="6" t="n">
        <f aca="false">IF(1_Data_EDA!D3410="USCA",1,0)</f>
        <v>0</v>
      </c>
      <c r="Q3409" s="6" t="n">
        <f aca="false">IF(C3409&gt;MEDIAN(C$5:C$8004),1,0)</f>
        <v>1</v>
      </c>
      <c r="R3409" s="6" t="n">
        <f aca="false">IF(D3409&gt;2,1,0)</f>
        <v>0</v>
      </c>
    </row>
    <row r="3410" customFormat="false" ht="15" hidden="false" customHeight="true" outlineLevel="0" collapsed="false">
      <c r="A3410" s="6" t="n">
        <f aca="false">1_Data_EDA!O3411</f>
        <v>0</v>
      </c>
      <c r="B3410" s="6" t="n">
        <f aca="false">1_Data_EDA!H3411</f>
        <v>0</v>
      </c>
      <c r="C3410" s="7" t="n">
        <f aca="false">1_Data_EDA!I3411</f>
        <v>129.9900055</v>
      </c>
      <c r="D3410" s="6" t="n">
        <f aca="false">1_Data_EDA!J3411</f>
        <v>1</v>
      </c>
      <c r="E3410" s="7" t="n">
        <f aca="false">1_Data_EDA!K3411</f>
        <v>129.9900055</v>
      </c>
      <c r="F3410" s="7" t="n">
        <f aca="false">1_Data_EDA!L3411</f>
        <v>0</v>
      </c>
      <c r="G3410" s="8" t="n">
        <f aca="false">1_Data_EDA!M3411</f>
        <v>0</v>
      </c>
      <c r="H3410" s="6" t="n">
        <f aca="false">IF(1_Data_EDA!B3411="First Class",1,0)</f>
        <v>0</v>
      </c>
      <c r="I3410" s="6" t="n">
        <f aca="false">IF(1_Data_EDA!B3411="Second Class",1,0)</f>
        <v>0</v>
      </c>
      <c r="J3410" s="6" t="n">
        <f aca="false">IF(1_Data_EDA!B3411="Same Day",1,0)</f>
        <v>1</v>
      </c>
      <c r="K3410" s="6" t="n">
        <f aca="false">IF(1_Data_EDA!C3411="Corporate",1,0)</f>
        <v>1</v>
      </c>
      <c r="L3410" s="6" t="n">
        <f aca="false">IF(1_Data_EDA!C3411="Home Office",1,0)</f>
        <v>0</v>
      </c>
      <c r="M3410" s="6" t="n">
        <f aca="false">IF(1_Data_EDA!D3411="Europe",1,0)</f>
        <v>0</v>
      </c>
      <c r="N3410" s="6" t="n">
        <f aca="false">IF(1_Data_EDA!D3411="LATAM",1,0)</f>
        <v>0</v>
      </c>
      <c r="O3410" s="6" t="n">
        <f aca="false">IF(1_Data_EDA!D3411="Pacific Asia",1,0)</f>
        <v>0</v>
      </c>
      <c r="P3410" s="6" t="n">
        <f aca="false">IF(1_Data_EDA!D3411="USCA",1,0)</f>
        <v>1</v>
      </c>
      <c r="Q3410" s="6" t="n">
        <f aca="false">IF(C3410&gt;MEDIAN(C$5:C$8004),1,0)</f>
        <v>1</v>
      </c>
      <c r="R3410" s="6" t="n">
        <f aca="false">IF(D3410&gt;2,1,0)</f>
        <v>0</v>
      </c>
    </row>
    <row r="3411" customFormat="false" ht="15" hidden="false" customHeight="true" outlineLevel="0" collapsed="false">
      <c r="A3411" s="6" t="n">
        <f aca="false">1_Data_EDA!O3412</f>
        <v>1</v>
      </c>
      <c r="B3411" s="6" t="n">
        <f aca="false">1_Data_EDA!H3412</f>
        <v>4</v>
      </c>
      <c r="C3411" s="7" t="n">
        <f aca="false">1_Data_EDA!I3412</f>
        <v>50</v>
      </c>
      <c r="D3411" s="6" t="n">
        <f aca="false">1_Data_EDA!J3412</f>
        <v>2</v>
      </c>
      <c r="E3411" s="7" t="n">
        <f aca="false">1_Data_EDA!K3412</f>
        <v>100</v>
      </c>
      <c r="F3411" s="7" t="n">
        <f aca="false">1_Data_EDA!L3412</f>
        <v>18</v>
      </c>
      <c r="G3411" s="8" t="n">
        <f aca="false">1_Data_EDA!M3412</f>
        <v>0.180000007</v>
      </c>
      <c r="H3411" s="6" t="n">
        <f aca="false">IF(1_Data_EDA!B3412="First Class",1,0)</f>
        <v>0</v>
      </c>
      <c r="I3411" s="6" t="n">
        <f aca="false">IF(1_Data_EDA!B3412="Second Class",1,0)</f>
        <v>0</v>
      </c>
      <c r="J3411" s="6" t="n">
        <f aca="false">IF(1_Data_EDA!B3412="Same Day",1,0)</f>
        <v>0</v>
      </c>
      <c r="K3411" s="6" t="n">
        <f aca="false">IF(1_Data_EDA!C3412="Corporate",1,0)</f>
        <v>0</v>
      </c>
      <c r="L3411" s="6" t="n">
        <f aca="false">IF(1_Data_EDA!C3412="Home Office",1,0)</f>
        <v>1</v>
      </c>
      <c r="M3411" s="6" t="n">
        <f aca="false">IF(1_Data_EDA!D3412="Europe",1,0)</f>
        <v>0</v>
      </c>
      <c r="N3411" s="6" t="n">
        <f aca="false">IF(1_Data_EDA!D3412="LATAM",1,0)</f>
        <v>0</v>
      </c>
      <c r="O3411" s="6" t="n">
        <f aca="false">IF(1_Data_EDA!D3412="Pacific Asia",1,0)</f>
        <v>0</v>
      </c>
      <c r="P3411" s="6" t="n">
        <f aca="false">IF(1_Data_EDA!D3412="USCA",1,0)</f>
        <v>1</v>
      </c>
      <c r="Q3411" s="6" t="n">
        <f aca="false">IF(C3411&gt;MEDIAN(C$5:C$8004),1,0)</f>
        <v>0</v>
      </c>
      <c r="R3411" s="6" t="n">
        <f aca="false">IF(D3411&gt;2,1,0)</f>
        <v>0</v>
      </c>
    </row>
    <row r="3412" customFormat="false" ht="15" hidden="false" customHeight="true" outlineLevel="0" collapsed="false">
      <c r="A3412" s="6" t="n">
        <f aca="false">1_Data_EDA!O3413</f>
        <v>1</v>
      </c>
      <c r="B3412" s="6" t="n">
        <f aca="false">1_Data_EDA!H3413</f>
        <v>4</v>
      </c>
      <c r="C3412" s="7" t="n">
        <f aca="false">1_Data_EDA!I3413</f>
        <v>299.980011</v>
      </c>
      <c r="D3412" s="6" t="n">
        <f aca="false">1_Data_EDA!J3413</f>
        <v>1</v>
      </c>
      <c r="E3412" s="7" t="n">
        <f aca="false">1_Data_EDA!K3413</f>
        <v>299.980011</v>
      </c>
      <c r="F3412" s="7" t="n">
        <f aca="false">1_Data_EDA!L3413</f>
        <v>0</v>
      </c>
      <c r="G3412" s="8" t="n">
        <f aca="false">1_Data_EDA!M3413</f>
        <v>0</v>
      </c>
      <c r="H3412" s="6" t="n">
        <f aca="false">IF(1_Data_EDA!B3413="First Class",1,0)</f>
        <v>0</v>
      </c>
      <c r="I3412" s="6" t="n">
        <f aca="false">IF(1_Data_EDA!B3413="Second Class",1,0)</f>
        <v>0</v>
      </c>
      <c r="J3412" s="6" t="n">
        <f aca="false">IF(1_Data_EDA!B3413="Same Day",1,0)</f>
        <v>0</v>
      </c>
      <c r="K3412" s="6" t="n">
        <f aca="false">IF(1_Data_EDA!C3413="Corporate",1,0)</f>
        <v>0</v>
      </c>
      <c r="L3412" s="6" t="n">
        <f aca="false">IF(1_Data_EDA!C3413="Home Office",1,0)</f>
        <v>0</v>
      </c>
      <c r="M3412" s="6" t="n">
        <f aca="false">IF(1_Data_EDA!D3413="Europe",1,0)</f>
        <v>0</v>
      </c>
      <c r="N3412" s="6" t="n">
        <f aca="false">IF(1_Data_EDA!D3413="LATAM",1,0)</f>
        <v>0</v>
      </c>
      <c r="O3412" s="6" t="n">
        <f aca="false">IF(1_Data_EDA!D3413="Pacific Asia",1,0)</f>
        <v>1</v>
      </c>
      <c r="P3412" s="6" t="n">
        <f aca="false">IF(1_Data_EDA!D3413="USCA",1,0)</f>
        <v>0</v>
      </c>
      <c r="Q3412" s="6" t="n">
        <f aca="false">IF(C3412&gt;MEDIAN(C$5:C$8004),1,0)</f>
        <v>1</v>
      </c>
      <c r="R3412" s="6" t="n">
        <f aca="false">IF(D3412&gt;2,1,0)</f>
        <v>0</v>
      </c>
    </row>
    <row r="3413" customFormat="false" ht="15" hidden="false" customHeight="true" outlineLevel="0" collapsed="false">
      <c r="A3413" s="6" t="n">
        <f aca="false">1_Data_EDA!O3414</f>
        <v>1</v>
      </c>
      <c r="B3413" s="6" t="n">
        <f aca="false">1_Data_EDA!H3414</f>
        <v>1</v>
      </c>
      <c r="C3413" s="7" t="n">
        <f aca="false">1_Data_EDA!I3414</f>
        <v>129.9900055</v>
      </c>
      <c r="D3413" s="6" t="n">
        <f aca="false">1_Data_EDA!J3414</f>
        <v>1</v>
      </c>
      <c r="E3413" s="7" t="n">
        <f aca="false">1_Data_EDA!K3414</f>
        <v>129.9900055</v>
      </c>
      <c r="F3413" s="7" t="n">
        <f aca="false">1_Data_EDA!L3414</f>
        <v>5.199999809</v>
      </c>
      <c r="G3413" s="8" t="n">
        <f aca="false">1_Data_EDA!M3414</f>
        <v>0.039999999</v>
      </c>
      <c r="H3413" s="6" t="n">
        <f aca="false">IF(1_Data_EDA!B3414="First Class",1,0)</f>
        <v>1</v>
      </c>
      <c r="I3413" s="6" t="n">
        <f aca="false">IF(1_Data_EDA!B3414="Second Class",1,0)</f>
        <v>0</v>
      </c>
      <c r="J3413" s="6" t="n">
        <f aca="false">IF(1_Data_EDA!B3414="Same Day",1,0)</f>
        <v>0</v>
      </c>
      <c r="K3413" s="6" t="n">
        <f aca="false">IF(1_Data_EDA!C3414="Corporate",1,0)</f>
        <v>0</v>
      </c>
      <c r="L3413" s="6" t="n">
        <f aca="false">IF(1_Data_EDA!C3414="Home Office",1,0)</f>
        <v>1</v>
      </c>
      <c r="M3413" s="6" t="n">
        <f aca="false">IF(1_Data_EDA!D3414="Europe",1,0)</f>
        <v>0</v>
      </c>
      <c r="N3413" s="6" t="n">
        <f aca="false">IF(1_Data_EDA!D3414="LATAM",1,0)</f>
        <v>1</v>
      </c>
      <c r="O3413" s="6" t="n">
        <f aca="false">IF(1_Data_EDA!D3414="Pacific Asia",1,0)</f>
        <v>0</v>
      </c>
      <c r="P3413" s="6" t="n">
        <f aca="false">IF(1_Data_EDA!D3414="USCA",1,0)</f>
        <v>0</v>
      </c>
      <c r="Q3413" s="6" t="n">
        <f aca="false">IF(C3413&gt;MEDIAN(C$5:C$8004),1,0)</f>
        <v>1</v>
      </c>
      <c r="R3413" s="6" t="n">
        <f aca="false">IF(D3413&gt;2,1,0)</f>
        <v>0</v>
      </c>
    </row>
    <row r="3414" customFormat="false" ht="15" hidden="false" customHeight="true" outlineLevel="0" collapsed="false">
      <c r="A3414" s="6" t="n">
        <f aca="false">1_Data_EDA!O3415</f>
        <v>1</v>
      </c>
      <c r="B3414" s="6" t="n">
        <f aca="false">1_Data_EDA!H3415</f>
        <v>1</v>
      </c>
      <c r="C3414" s="7" t="n">
        <f aca="false">1_Data_EDA!I3415</f>
        <v>65</v>
      </c>
      <c r="D3414" s="6" t="n">
        <f aca="false">1_Data_EDA!J3415</f>
        <v>5</v>
      </c>
      <c r="E3414" s="7" t="n">
        <f aca="false">1_Data_EDA!K3415</f>
        <v>325</v>
      </c>
      <c r="F3414" s="7" t="n">
        <f aca="false">1_Data_EDA!L3415</f>
        <v>9.75</v>
      </c>
      <c r="G3414" s="8" t="n">
        <f aca="false">1_Data_EDA!M3415</f>
        <v>0.029999999</v>
      </c>
      <c r="H3414" s="6" t="n">
        <f aca="false">IF(1_Data_EDA!B3415="First Class",1,0)</f>
        <v>1</v>
      </c>
      <c r="I3414" s="6" t="n">
        <f aca="false">IF(1_Data_EDA!B3415="Second Class",1,0)</f>
        <v>0</v>
      </c>
      <c r="J3414" s="6" t="n">
        <f aca="false">IF(1_Data_EDA!B3415="Same Day",1,0)</f>
        <v>0</v>
      </c>
      <c r="K3414" s="6" t="n">
        <f aca="false">IF(1_Data_EDA!C3415="Corporate",1,0)</f>
        <v>0</v>
      </c>
      <c r="L3414" s="6" t="n">
        <f aca="false">IF(1_Data_EDA!C3415="Home Office",1,0)</f>
        <v>1</v>
      </c>
      <c r="M3414" s="6" t="n">
        <f aca="false">IF(1_Data_EDA!D3415="Europe",1,0)</f>
        <v>0</v>
      </c>
      <c r="N3414" s="6" t="n">
        <f aca="false">IF(1_Data_EDA!D3415="LATAM",1,0)</f>
        <v>0</v>
      </c>
      <c r="O3414" s="6" t="n">
        <f aca="false">IF(1_Data_EDA!D3415="Pacific Asia",1,0)</f>
        <v>1</v>
      </c>
      <c r="P3414" s="6" t="n">
        <f aca="false">IF(1_Data_EDA!D3415="USCA",1,0)</f>
        <v>0</v>
      </c>
      <c r="Q3414" s="6" t="n">
        <f aca="false">IF(C3414&gt;MEDIAN(C$5:C$8004),1,0)</f>
        <v>0</v>
      </c>
      <c r="R3414" s="6" t="n">
        <f aca="false">IF(D3414&gt;2,1,0)</f>
        <v>1</v>
      </c>
    </row>
    <row r="3415" customFormat="false" ht="15" hidden="false" customHeight="true" outlineLevel="0" collapsed="false">
      <c r="A3415" s="6" t="n">
        <f aca="false">1_Data_EDA!O3416</f>
        <v>0</v>
      </c>
      <c r="B3415" s="6" t="n">
        <f aca="false">1_Data_EDA!H3416</f>
        <v>4</v>
      </c>
      <c r="C3415" s="7" t="n">
        <f aca="false">1_Data_EDA!I3416</f>
        <v>39.99000168</v>
      </c>
      <c r="D3415" s="6" t="n">
        <f aca="false">1_Data_EDA!J3416</f>
        <v>1</v>
      </c>
      <c r="E3415" s="7" t="n">
        <f aca="false">1_Data_EDA!K3416</f>
        <v>39.99000168</v>
      </c>
      <c r="F3415" s="7" t="n">
        <f aca="false">1_Data_EDA!L3416</f>
        <v>2.799999952</v>
      </c>
      <c r="G3415" s="8" t="n">
        <f aca="false">1_Data_EDA!M3416</f>
        <v>0.07</v>
      </c>
      <c r="H3415" s="6" t="n">
        <f aca="false">IF(1_Data_EDA!B3416="First Class",1,0)</f>
        <v>0</v>
      </c>
      <c r="I3415" s="6" t="n">
        <f aca="false">IF(1_Data_EDA!B3416="Second Class",1,0)</f>
        <v>0</v>
      </c>
      <c r="J3415" s="6" t="n">
        <f aca="false">IF(1_Data_EDA!B3416="Same Day",1,0)</f>
        <v>0</v>
      </c>
      <c r="K3415" s="6" t="n">
        <f aca="false">IF(1_Data_EDA!C3416="Corporate",1,0)</f>
        <v>1</v>
      </c>
      <c r="L3415" s="6" t="n">
        <f aca="false">IF(1_Data_EDA!C3416="Home Office",1,0)</f>
        <v>0</v>
      </c>
      <c r="M3415" s="6" t="n">
        <f aca="false">IF(1_Data_EDA!D3416="Europe",1,0)</f>
        <v>0</v>
      </c>
      <c r="N3415" s="6" t="n">
        <f aca="false">IF(1_Data_EDA!D3416="LATAM",1,0)</f>
        <v>1</v>
      </c>
      <c r="O3415" s="6" t="n">
        <f aca="false">IF(1_Data_EDA!D3416="Pacific Asia",1,0)</f>
        <v>0</v>
      </c>
      <c r="P3415" s="6" t="n">
        <f aca="false">IF(1_Data_EDA!D3416="USCA",1,0)</f>
        <v>0</v>
      </c>
      <c r="Q3415" s="6" t="n">
        <f aca="false">IF(C3415&gt;MEDIAN(C$5:C$8004),1,0)</f>
        <v>0</v>
      </c>
      <c r="R3415" s="6" t="n">
        <f aca="false">IF(D3415&gt;2,1,0)</f>
        <v>0</v>
      </c>
    </row>
    <row r="3416" customFormat="false" ht="15" hidden="false" customHeight="true" outlineLevel="0" collapsed="false">
      <c r="A3416" s="6" t="n">
        <f aca="false">1_Data_EDA!O3417</f>
        <v>0</v>
      </c>
      <c r="B3416" s="6" t="n">
        <f aca="false">1_Data_EDA!H3417</f>
        <v>4</v>
      </c>
      <c r="C3416" s="7" t="n">
        <f aca="false">1_Data_EDA!I3417</f>
        <v>50</v>
      </c>
      <c r="D3416" s="6" t="n">
        <f aca="false">1_Data_EDA!J3417</f>
        <v>4</v>
      </c>
      <c r="E3416" s="7" t="n">
        <f aca="false">1_Data_EDA!K3417</f>
        <v>200</v>
      </c>
      <c r="F3416" s="7" t="n">
        <f aca="false">1_Data_EDA!L3417</f>
        <v>18</v>
      </c>
      <c r="G3416" s="8" t="n">
        <f aca="false">1_Data_EDA!M3417</f>
        <v>0.090000004</v>
      </c>
      <c r="H3416" s="6" t="n">
        <f aca="false">IF(1_Data_EDA!B3417="First Class",1,0)</f>
        <v>0</v>
      </c>
      <c r="I3416" s="6" t="n">
        <f aca="false">IF(1_Data_EDA!B3417="Second Class",1,0)</f>
        <v>0</v>
      </c>
      <c r="J3416" s="6" t="n">
        <f aca="false">IF(1_Data_EDA!B3417="Same Day",1,0)</f>
        <v>0</v>
      </c>
      <c r="K3416" s="6" t="n">
        <f aca="false">IF(1_Data_EDA!C3417="Corporate",1,0)</f>
        <v>1</v>
      </c>
      <c r="L3416" s="6" t="n">
        <f aca="false">IF(1_Data_EDA!C3417="Home Office",1,0)</f>
        <v>0</v>
      </c>
      <c r="M3416" s="6" t="n">
        <f aca="false">IF(1_Data_EDA!D3417="Europe",1,0)</f>
        <v>0</v>
      </c>
      <c r="N3416" s="6" t="n">
        <f aca="false">IF(1_Data_EDA!D3417="LATAM",1,0)</f>
        <v>1</v>
      </c>
      <c r="O3416" s="6" t="n">
        <f aca="false">IF(1_Data_EDA!D3417="Pacific Asia",1,0)</f>
        <v>0</v>
      </c>
      <c r="P3416" s="6" t="n">
        <f aca="false">IF(1_Data_EDA!D3417="USCA",1,0)</f>
        <v>0</v>
      </c>
      <c r="Q3416" s="6" t="n">
        <f aca="false">IF(C3416&gt;MEDIAN(C$5:C$8004),1,0)</f>
        <v>0</v>
      </c>
      <c r="R3416" s="6" t="n">
        <f aca="false">IF(D3416&gt;2,1,0)</f>
        <v>1</v>
      </c>
    </row>
    <row r="3417" customFormat="false" ht="15" hidden="false" customHeight="true" outlineLevel="0" collapsed="false">
      <c r="A3417" s="6" t="n">
        <f aca="false">1_Data_EDA!O3418</f>
        <v>1</v>
      </c>
      <c r="B3417" s="6" t="n">
        <f aca="false">1_Data_EDA!H3418</f>
        <v>1</v>
      </c>
      <c r="C3417" s="7" t="n">
        <f aca="false">1_Data_EDA!I3418</f>
        <v>49.97999954</v>
      </c>
      <c r="D3417" s="6" t="n">
        <f aca="false">1_Data_EDA!J3418</f>
        <v>1</v>
      </c>
      <c r="E3417" s="7" t="n">
        <f aca="false">1_Data_EDA!K3418</f>
        <v>49.97999954</v>
      </c>
      <c r="F3417" s="7" t="n">
        <f aca="false">1_Data_EDA!L3418</f>
        <v>2.75</v>
      </c>
      <c r="G3417" s="8" t="n">
        <f aca="false">1_Data_EDA!M3418</f>
        <v>0.059999999</v>
      </c>
      <c r="H3417" s="6" t="n">
        <f aca="false">IF(1_Data_EDA!B3418="First Class",1,0)</f>
        <v>1</v>
      </c>
      <c r="I3417" s="6" t="n">
        <f aca="false">IF(1_Data_EDA!B3418="Second Class",1,0)</f>
        <v>0</v>
      </c>
      <c r="J3417" s="6" t="n">
        <f aca="false">IF(1_Data_EDA!B3418="Same Day",1,0)</f>
        <v>0</v>
      </c>
      <c r="K3417" s="6" t="n">
        <f aca="false">IF(1_Data_EDA!C3418="Corporate",1,0)</f>
        <v>0</v>
      </c>
      <c r="L3417" s="6" t="n">
        <f aca="false">IF(1_Data_EDA!C3418="Home Office",1,0)</f>
        <v>0</v>
      </c>
      <c r="M3417" s="6" t="n">
        <f aca="false">IF(1_Data_EDA!D3418="Europe",1,0)</f>
        <v>0</v>
      </c>
      <c r="N3417" s="6" t="n">
        <f aca="false">IF(1_Data_EDA!D3418="LATAM",1,0)</f>
        <v>1</v>
      </c>
      <c r="O3417" s="6" t="n">
        <f aca="false">IF(1_Data_EDA!D3418="Pacific Asia",1,0)</f>
        <v>0</v>
      </c>
      <c r="P3417" s="6" t="n">
        <f aca="false">IF(1_Data_EDA!D3418="USCA",1,0)</f>
        <v>0</v>
      </c>
      <c r="Q3417" s="6" t="n">
        <f aca="false">IF(C3417&gt;MEDIAN(C$5:C$8004),1,0)</f>
        <v>0</v>
      </c>
      <c r="R3417" s="6" t="n">
        <f aca="false">IF(D3417&gt;2,1,0)</f>
        <v>0</v>
      </c>
    </row>
    <row r="3418" customFormat="false" ht="15" hidden="false" customHeight="true" outlineLevel="0" collapsed="false">
      <c r="A3418" s="6" t="n">
        <f aca="false">1_Data_EDA!O3419</f>
        <v>1</v>
      </c>
      <c r="B3418" s="6" t="n">
        <f aca="false">1_Data_EDA!H3419</f>
        <v>4</v>
      </c>
      <c r="C3418" s="7" t="n">
        <f aca="false">1_Data_EDA!I3419</f>
        <v>50</v>
      </c>
      <c r="D3418" s="6" t="n">
        <f aca="false">1_Data_EDA!J3419</f>
        <v>5</v>
      </c>
      <c r="E3418" s="7" t="n">
        <f aca="false">1_Data_EDA!K3419</f>
        <v>250</v>
      </c>
      <c r="F3418" s="7" t="n">
        <f aca="false">1_Data_EDA!L3419</f>
        <v>42.5</v>
      </c>
      <c r="G3418" s="8" t="n">
        <f aca="false">1_Data_EDA!M3419</f>
        <v>0.170000002</v>
      </c>
      <c r="H3418" s="6" t="n">
        <f aca="false">IF(1_Data_EDA!B3419="First Class",1,0)</f>
        <v>0</v>
      </c>
      <c r="I3418" s="6" t="n">
        <f aca="false">IF(1_Data_EDA!B3419="Second Class",1,0)</f>
        <v>0</v>
      </c>
      <c r="J3418" s="6" t="n">
        <f aca="false">IF(1_Data_EDA!B3419="Same Day",1,0)</f>
        <v>0</v>
      </c>
      <c r="K3418" s="6" t="n">
        <f aca="false">IF(1_Data_EDA!C3419="Corporate",1,0)</f>
        <v>0</v>
      </c>
      <c r="L3418" s="6" t="n">
        <f aca="false">IF(1_Data_EDA!C3419="Home Office",1,0)</f>
        <v>1</v>
      </c>
      <c r="M3418" s="6" t="n">
        <f aca="false">IF(1_Data_EDA!D3419="Europe",1,0)</f>
        <v>1</v>
      </c>
      <c r="N3418" s="6" t="n">
        <f aca="false">IF(1_Data_EDA!D3419="LATAM",1,0)</f>
        <v>0</v>
      </c>
      <c r="O3418" s="6" t="n">
        <f aca="false">IF(1_Data_EDA!D3419="Pacific Asia",1,0)</f>
        <v>0</v>
      </c>
      <c r="P3418" s="6" t="n">
        <f aca="false">IF(1_Data_EDA!D3419="USCA",1,0)</f>
        <v>0</v>
      </c>
      <c r="Q3418" s="6" t="n">
        <f aca="false">IF(C3418&gt;MEDIAN(C$5:C$8004),1,0)</f>
        <v>0</v>
      </c>
      <c r="R3418" s="6" t="n">
        <f aca="false">IF(D3418&gt;2,1,0)</f>
        <v>1</v>
      </c>
    </row>
    <row r="3419" customFormat="false" ht="15" hidden="false" customHeight="true" outlineLevel="0" collapsed="false">
      <c r="A3419" s="6" t="n">
        <f aca="false">1_Data_EDA!O3420</f>
        <v>1</v>
      </c>
      <c r="B3419" s="6" t="n">
        <f aca="false">1_Data_EDA!H3420</f>
        <v>1</v>
      </c>
      <c r="C3419" s="7" t="n">
        <f aca="false">1_Data_EDA!I3420</f>
        <v>59.99000168</v>
      </c>
      <c r="D3419" s="6" t="n">
        <f aca="false">1_Data_EDA!J3420</f>
        <v>4</v>
      </c>
      <c r="E3419" s="7" t="n">
        <f aca="false">1_Data_EDA!K3420</f>
        <v>239.9600067</v>
      </c>
      <c r="F3419" s="7" t="n">
        <f aca="false">1_Data_EDA!L3420</f>
        <v>7.199999809</v>
      </c>
      <c r="G3419" s="8" t="n">
        <f aca="false">1_Data_EDA!M3420</f>
        <v>0.029999999</v>
      </c>
      <c r="H3419" s="6" t="n">
        <f aca="false">IF(1_Data_EDA!B3420="First Class",1,0)</f>
        <v>1</v>
      </c>
      <c r="I3419" s="6" t="n">
        <f aca="false">IF(1_Data_EDA!B3420="Second Class",1,0)</f>
        <v>0</v>
      </c>
      <c r="J3419" s="6" t="n">
        <f aca="false">IF(1_Data_EDA!B3420="Same Day",1,0)</f>
        <v>0</v>
      </c>
      <c r="K3419" s="6" t="n">
        <f aca="false">IF(1_Data_EDA!C3420="Corporate",1,0)</f>
        <v>0</v>
      </c>
      <c r="L3419" s="6" t="n">
        <f aca="false">IF(1_Data_EDA!C3420="Home Office",1,0)</f>
        <v>0</v>
      </c>
      <c r="M3419" s="6" t="n">
        <f aca="false">IF(1_Data_EDA!D3420="Europe",1,0)</f>
        <v>0</v>
      </c>
      <c r="N3419" s="6" t="n">
        <f aca="false">IF(1_Data_EDA!D3420="LATAM",1,0)</f>
        <v>0</v>
      </c>
      <c r="O3419" s="6" t="n">
        <f aca="false">IF(1_Data_EDA!D3420="Pacific Asia",1,0)</f>
        <v>1</v>
      </c>
      <c r="P3419" s="6" t="n">
        <f aca="false">IF(1_Data_EDA!D3420="USCA",1,0)</f>
        <v>0</v>
      </c>
      <c r="Q3419" s="6" t="n">
        <f aca="false">IF(C3419&gt;MEDIAN(C$5:C$8004),1,0)</f>
        <v>0</v>
      </c>
      <c r="R3419" s="6" t="n">
        <f aca="false">IF(D3419&gt;2,1,0)</f>
        <v>1</v>
      </c>
    </row>
    <row r="3420" customFormat="false" ht="15" hidden="false" customHeight="true" outlineLevel="0" collapsed="false">
      <c r="A3420" s="6" t="n">
        <f aca="false">1_Data_EDA!O3421</f>
        <v>1</v>
      </c>
      <c r="B3420" s="6" t="n">
        <f aca="false">1_Data_EDA!H3421</f>
        <v>1</v>
      </c>
      <c r="C3420" s="7" t="n">
        <f aca="false">1_Data_EDA!I3421</f>
        <v>49.97999954</v>
      </c>
      <c r="D3420" s="6" t="n">
        <f aca="false">1_Data_EDA!J3421</f>
        <v>4</v>
      </c>
      <c r="E3420" s="7" t="n">
        <f aca="false">1_Data_EDA!K3421</f>
        <v>199.9199982</v>
      </c>
      <c r="F3420" s="7" t="n">
        <f aca="false">1_Data_EDA!L3421</f>
        <v>0</v>
      </c>
      <c r="G3420" s="8" t="n">
        <f aca="false">1_Data_EDA!M3421</f>
        <v>0</v>
      </c>
      <c r="H3420" s="6" t="n">
        <f aca="false">IF(1_Data_EDA!B3421="First Class",1,0)</f>
        <v>1</v>
      </c>
      <c r="I3420" s="6" t="n">
        <f aca="false">IF(1_Data_EDA!B3421="Second Class",1,0)</f>
        <v>0</v>
      </c>
      <c r="J3420" s="6" t="n">
        <f aca="false">IF(1_Data_EDA!B3421="Same Day",1,0)</f>
        <v>0</v>
      </c>
      <c r="K3420" s="6" t="n">
        <f aca="false">IF(1_Data_EDA!C3421="Corporate",1,0)</f>
        <v>0</v>
      </c>
      <c r="L3420" s="6" t="n">
        <f aca="false">IF(1_Data_EDA!C3421="Home Office",1,0)</f>
        <v>0</v>
      </c>
      <c r="M3420" s="6" t="n">
        <f aca="false">IF(1_Data_EDA!D3421="Europe",1,0)</f>
        <v>0</v>
      </c>
      <c r="N3420" s="6" t="n">
        <f aca="false">IF(1_Data_EDA!D3421="LATAM",1,0)</f>
        <v>1</v>
      </c>
      <c r="O3420" s="6" t="n">
        <f aca="false">IF(1_Data_EDA!D3421="Pacific Asia",1,0)</f>
        <v>0</v>
      </c>
      <c r="P3420" s="6" t="n">
        <f aca="false">IF(1_Data_EDA!D3421="USCA",1,0)</f>
        <v>0</v>
      </c>
      <c r="Q3420" s="6" t="n">
        <f aca="false">IF(C3420&gt;MEDIAN(C$5:C$8004),1,0)</f>
        <v>0</v>
      </c>
      <c r="R3420" s="6" t="n">
        <f aca="false">IF(D3420&gt;2,1,0)</f>
        <v>1</v>
      </c>
    </row>
    <row r="3421" customFormat="false" ht="15" hidden="false" customHeight="true" outlineLevel="0" collapsed="false">
      <c r="A3421" s="6" t="n">
        <f aca="false">1_Data_EDA!O3422</f>
        <v>1</v>
      </c>
      <c r="B3421" s="6" t="n">
        <f aca="false">1_Data_EDA!H3422</f>
        <v>4</v>
      </c>
      <c r="C3421" s="7" t="n">
        <f aca="false">1_Data_EDA!I3422</f>
        <v>129.9900055</v>
      </c>
      <c r="D3421" s="6" t="n">
        <f aca="false">1_Data_EDA!J3422</f>
        <v>1</v>
      </c>
      <c r="E3421" s="7" t="n">
        <f aca="false">1_Data_EDA!K3422</f>
        <v>129.9900055</v>
      </c>
      <c r="F3421" s="7" t="n">
        <f aca="false">1_Data_EDA!L3422</f>
        <v>20.79999924</v>
      </c>
      <c r="G3421" s="8" t="n">
        <f aca="false">1_Data_EDA!M3422</f>
        <v>0.159999996</v>
      </c>
      <c r="H3421" s="6" t="n">
        <f aca="false">IF(1_Data_EDA!B3422="First Class",1,0)</f>
        <v>0</v>
      </c>
      <c r="I3421" s="6" t="n">
        <f aca="false">IF(1_Data_EDA!B3422="Second Class",1,0)</f>
        <v>0</v>
      </c>
      <c r="J3421" s="6" t="n">
        <f aca="false">IF(1_Data_EDA!B3422="Same Day",1,0)</f>
        <v>0</v>
      </c>
      <c r="K3421" s="6" t="n">
        <f aca="false">IF(1_Data_EDA!C3422="Corporate",1,0)</f>
        <v>0</v>
      </c>
      <c r="L3421" s="6" t="n">
        <f aca="false">IF(1_Data_EDA!C3422="Home Office",1,0)</f>
        <v>1</v>
      </c>
      <c r="M3421" s="6" t="n">
        <f aca="false">IF(1_Data_EDA!D3422="Europe",1,0)</f>
        <v>1</v>
      </c>
      <c r="N3421" s="6" t="n">
        <f aca="false">IF(1_Data_EDA!D3422="LATAM",1,0)</f>
        <v>0</v>
      </c>
      <c r="O3421" s="6" t="n">
        <f aca="false">IF(1_Data_EDA!D3422="Pacific Asia",1,0)</f>
        <v>0</v>
      </c>
      <c r="P3421" s="6" t="n">
        <f aca="false">IF(1_Data_EDA!D3422="USCA",1,0)</f>
        <v>0</v>
      </c>
      <c r="Q3421" s="6" t="n">
        <f aca="false">IF(C3421&gt;MEDIAN(C$5:C$8004),1,0)</f>
        <v>1</v>
      </c>
      <c r="R3421" s="6" t="n">
        <f aca="false">IF(D3421&gt;2,1,0)</f>
        <v>0</v>
      </c>
    </row>
    <row r="3422" customFormat="false" ht="15" hidden="false" customHeight="true" outlineLevel="0" collapsed="false">
      <c r="A3422" s="6" t="n">
        <f aca="false">1_Data_EDA!O3423</f>
        <v>1</v>
      </c>
      <c r="B3422" s="6" t="n">
        <f aca="false">1_Data_EDA!H3423</f>
        <v>4</v>
      </c>
      <c r="C3422" s="7" t="n">
        <f aca="false">1_Data_EDA!I3423</f>
        <v>59.99000168</v>
      </c>
      <c r="D3422" s="6" t="n">
        <f aca="false">1_Data_EDA!J3423</f>
        <v>1</v>
      </c>
      <c r="E3422" s="7" t="n">
        <f aca="false">1_Data_EDA!K3423</f>
        <v>59.99000168</v>
      </c>
      <c r="F3422" s="7" t="n">
        <f aca="false">1_Data_EDA!L3423</f>
        <v>1.200000048</v>
      </c>
      <c r="G3422" s="8" t="n">
        <f aca="false">1_Data_EDA!M3423</f>
        <v>0.02</v>
      </c>
      <c r="H3422" s="6" t="n">
        <f aca="false">IF(1_Data_EDA!B3423="First Class",1,0)</f>
        <v>0</v>
      </c>
      <c r="I3422" s="6" t="n">
        <f aca="false">IF(1_Data_EDA!B3423="Second Class",1,0)</f>
        <v>0</v>
      </c>
      <c r="J3422" s="6" t="n">
        <f aca="false">IF(1_Data_EDA!B3423="Same Day",1,0)</f>
        <v>0</v>
      </c>
      <c r="K3422" s="6" t="n">
        <f aca="false">IF(1_Data_EDA!C3423="Corporate",1,0)</f>
        <v>0</v>
      </c>
      <c r="L3422" s="6" t="n">
        <f aca="false">IF(1_Data_EDA!C3423="Home Office",1,0)</f>
        <v>1</v>
      </c>
      <c r="M3422" s="6" t="n">
        <f aca="false">IF(1_Data_EDA!D3423="Europe",1,0)</f>
        <v>1</v>
      </c>
      <c r="N3422" s="6" t="n">
        <f aca="false">IF(1_Data_EDA!D3423="LATAM",1,0)</f>
        <v>0</v>
      </c>
      <c r="O3422" s="6" t="n">
        <f aca="false">IF(1_Data_EDA!D3423="Pacific Asia",1,0)</f>
        <v>0</v>
      </c>
      <c r="P3422" s="6" t="n">
        <f aca="false">IF(1_Data_EDA!D3423="USCA",1,0)</f>
        <v>0</v>
      </c>
      <c r="Q3422" s="6" t="n">
        <f aca="false">IF(C3422&gt;MEDIAN(C$5:C$8004),1,0)</f>
        <v>0</v>
      </c>
      <c r="R3422" s="6" t="n">
        <f aca="false">IF(D3422&gt;2,1,0)</f>
        <v>0</v>
      </c>
    </row>
    <row r="3423" customFormat="false" ht="15" hidden="false" customHeight="true" outlineLevel="0" collapsed="false">
      <c r="A3423" s="6" t="n">
        <f aca="false">1_Data_EDA!O3424</f>
        <v>1</v>
      </c>
      <c r="B3423" s="6" t="n">
        <f aca="false">1_Data_EDA!H3424</f>
        <v>4</v>
      </c>
      <c r="C3423" s="7" t="n">
        <f aca="false">1_Data_EDA!I3424</f>
        <v>399.980011</v>
      </c>
      <c r="D3423" s="6" t="n">
        <f aca="false">1_Data_EDA!J3424</f>
        <v>1</v>
      </c>
      <c r="E3423" s="7" t="n">
        <f aca="false">1_Data_EDA!K3424</f>
        <v>399.980011</v>
      </c>
      <c r="F3423" s="7" t="n">
        <f aca="false">1_Data_EDA!L3424</f>
        <v>40</v>
      </c>
      <c r="G3423" s="8" t="n">
        <f aca="false">1_Data_EDA!M3424</f>
        <v>0.100000001</v>
      </c>
      <c r="H3423" s="6" t="n">
        <f aca="false">IF(1_Data_EDA!B3424="First Class",1,0)</f>
        <v>0</v>
      </c>
      <c r="I3423" s="6" t="n">
        <f aca="false">IF(1_Data_EDA!B3424="Second Class",1,0)</f>
        <v>0</v>
      </c>
      <c r="J3423" s="6" t="n">
        <f aca="false">IF(1_Data_EDA!B3424="Same Day",1,0)</f>
        <v>0</v>
      </c>
      <c r="K3423" s="6" t="n">
        <f aca="false">IF(1_Data_EDA!C3424="Corporate",1,0)</f>
        <v>0</v>
      </c>
      <c r="L3423" s="6" t="n">
        <f aca="false">IF(1_Data_EDA!C3424="Home Office",1,0)</f>
        <v>0</v>
      </c>
      <c r="M3423" s="6" t="n">
        <f aca="false">IF(1_Data_EDA!D3424="Europe",1,0)</f>
        <v>0</v>
      </c>
      <c r="N3423" s="6" t="n">
        <f aca="false">IF(1_Data_EDA!D3424="LATAM",1,0)</f>
        <v>0</v>
      </c>
      <c r="O3423" s="6" t="n">
        <f aca="false">IF(1_Data_EDA!D3424="Pacific Asia",1,0)</f>
        <v>1</v>
      </c>
      <c r="P3423" s="6" t="n">
        <f aca="false">IF(1_Data_EDA!D3424="USCA",1,0)</f>
        <v>0</v>
      </c>
      <c r="Q3423" s="6" t="n">
        <f aca="false">IF(C3423&gt;MEDIAN(C$5:C$8004),1,0)</f>
        <v>1</v>
      </c>
      <c r="R3423" s="6" t="n">
        <f aca="false">IF(D3423&gt;2,1,0)</f>
        <v>0</v>
      </c>
    </row>
    <row r="3424" customFormat="false" ht="15" hidden="false" customHeight="true" outlineLevel="0" collapsed="false">
      <c r="A3424" s="6" t="n">
        <f aca="false">1_Data_EDA!O3425</f>
        <v>1</v>
      </c>
      <c r="B3424" s="6" t="n">
        <f aca="false">1_Data_EDA!H3425</f>
        <v>1</v>
      </c>
      <c r="C3424" s="7" t="n">
        <f aca="false">1_Data_EDA!I3425</f>
        <v>59.99000168</v>
      </c>
      <c r="D3424" s="6" t="n">
        <f aca="false">1_Data_EDA!J3425</f>
        <v>1</v>
      </c>
      <c r="E3424" s="7" t="n">
        <f aca="false">1_Data_EDA!K3425</f>
        <v>59.99000168</v>
      </c>
      <c r="F3424" s="7" t="n">
        <f aca="false">1_Data_EDA!L3425</f>
        <v>0</v>
      </c>
      <c r="G3424" s="8" t="n">
        <f aca="false">1_Data_EDA!M3425</f>
        <v>0</v>
      </c>
      <c r="H3424" s="6" t="n">
        <f aca="false">IF(1_Data_EDA!B3425="First Class",1,0)</f>
        <v>1</v>
      </c>
      <c r="I3424" s="6" t="n">
        <f aca="false">IF(1_Data_EDA!B3425="Second Class",1,0)</f>
        <v>0</v>
      </c>
      <c r="J3424" s="6" t="n">
        <f aca="false">IF(1_Data_EDA!B3425="Same Day",1,0)</f>
        <v>0</v>
      </c>
      <c r="K3424" s="6" t="n">
        <f aca="false">IF(1_Data_EDA!C3425="Corporate",1,0)</f>
        <v>0</v>
      </c>
      <c r="L3424" s="6" t="n">
        <f aca="false">IF(1_Data_EDA!C3425="Home Office",1,0)</f>
        <v>1</v>
      </c>
      <c r="M3424" s="6" t="n">
        <f aca="false">IF(1_Data_EDA!D3425="Europe",1,0)</f>
        <v>0</v>
      </c>
      <c r="N3424" s="6" t="n">
        <f aca="false">IF(1_Data_EDA!D3425="LATAM",1,0)</f>
        <v>1</v>
      </c>
      <c r="O3424" s="6" t="n">
        <f aca="false">IF(1_Data_EDA!D3425="Pacific Asia",1,0)</f>
        <v>0</v>
      </c>
      <c r="P3424" s="6" t="n">
        <f aca="false">IF(1_Data_EDA!D3425="USCA",1,0)</f>
        <v>0</v>
      </c>
      <c r="Q3424" s="6" t="n">
        <f aca="false">IF(C3424&gt;MEDIAN(C$5:C$8004),1,0)</f>
        <v>0</v>
      </c>
      <c r="R3424" s="6" t="n">
        <f aca="false">IF(D3424&gt;2,1,0)</f>
        <v>0</v>
      </c>
    </row>
    <row r="3425" customFormat="false" ht="15" hidden="false" customHeight="true" outlineLevel="0" collapsed="false">
      <c r="A3425" s="6" t="n">
        <f aca="false">1_Data_EDA!O3426</f>
        <v>1</v>
      </c>
      <c r="B3425" s="6" t="n">
        <f aca="false">1_Data_EDA!H3426</f>
        <v>1</v>
      </c>
      <c r="C3425" s="7" t="n">
        <f aca="false">1_Data_EDA!I3426</f>
        <v>399.980011</v>
      </c>
      <c r="D3425" s="6" t="n">
        <f aca="false">1_Data_EDA!J3426</f>
        <v>1</v>
      </c>
      <c r="E3425" s="7" t="n">
        <f aca="false">1_Data_EDA!K3426</f>
        <v>399.980011</v>
      </c>
      <c r="F3425" s="7" t="n">
        <f aca="false">1_Data_EDA!L3426</f>
        <v>0</v>
      </c>
      <c r="G3425" s="8" t="n">
        <f aca="false">1_Data_EDA!M3426</f>
        <v>0</v>
      </c>
      <c r="H3425" s="6" t="n">
        <f aca="false">IF(1_Data_EDA!B3426="First Class",1,0)</f>
        <v>1</v>
      </c>
      <c r="I3425" s="6" t="n">
        <f aca="false">IF(1_Data_EDA!B3426="Second Class",1,0)</f>
        <v>0</v>
      </c>
      <c r="J3425" s="6" t="n">
        <f aca="false">IF(1_Data_EDA!B3426="Same Day",1,0)</f>
        <v>0</v>
      </c>
      <c r="K3425" s="6" t="n">
        <f aca="false">IF(1_Data_EDA!C3426="Corporate",1,0)</f>
        <v>1</v>
      </c>
      <c r="L3425" s="6" t="n">
        <f aca="false">IF(1_Data_EDA!C3426="Home Office",1,0)</f>
        <v>0</v>
      </c>
      <c r="M3425" s="6" t="n">
        <f aca="false">IF(1_Data_EDA!D3426="Europe",1,0)</f>
        <v>0</v>
      </c>
      <c r="N3425" s="6" t="n">
        <f aca="false">IF(1_Data_EDA!D3426="LATAM",1,0)</f>
        <v>0</v>
      </c>
      <c r="O3425" s="6" t="n">
        <f aca="false">IF(1_Data_EDA!D3426="Pacific Asia",1,0)</f>
        <v>1</v>
      </c>
      <c r="P3425" s="6" t="n">
        <f aca="false">IF(1_Data_EDA!D3426="USCA",1,0)</f>
        <v>0</v>
      </c>
      <c r="Q3425" s="6" t="n">
        <f aca="false">IF(C3425&gt;MEDIAN(C$5:C$8004),1,0)</f>
        <v>1</v>
      </c>
      <c r="R3425" s="6" t="n">
        <f aca="false">IF(D3425&gt;2,1,0)</f>
        <v>0</v>
      </c>
    </row>
    <row r="3426" customFormat="false" ht="15" hidden="false" customHeight="true" outlineLevel="0" collapsed="false">
      <c r="A3426" s="6" t="n">
        <f aca="false">1_Data_EDA!O3427</f>
        <v>0</v>
      </c>
      <c r="B3426" s="6" t="n">
        <f aca="false">1_Data_EDA!H3427</f>
        <v>4</v>
      </c>
      <c r="C3426" s="7" t="n">
        <f aca="false">1_Data_EDA!I3427</f>
        <v>99.98999786</v>
      </c>
      <c r="D3426" s="6" t="n">
        <f aca="false">1_Data_EDA!J3427</f>
        <v>4</v>
      </c>
      <c r="E3426" s="7" t="n">
        <f aca="false">1_Data_EDA!K3427</f>
        <v>399.9599915</v>
      </c>
      <c r="F3426" s="7" t="n">
        <f aca="false">1_Data_EDA!L3427</f>
        <v>0</v>
      </c>
      <c r="G3426" s="8" t="n">
        <f aca="false">1_Data_EDA!M3427</f>
        <v>0</v>
      </c>
      <c r="H3426" s="6" t="n">
        <f aca="false">IF(1_Data_EDA!B3427="First Class",1,0)</f>
        <v>0</v>
      </c>
      <c r="I3426" s="6" t="n">
        <f aca="false">IF(1_Data_EDA!B3427="Second Class",1,0)</f>
        <v>0</v>
      </c>
      <c r="J3426" s="6" t="n">
        <f aca="false">IF(1_Data_EDA!B3427="Same Day",1,0)</f>
        <v>0</v>
      </c>
      <c r="K3426" s="6" t="n">
        <f aca="false">IF(1_Data_EDA!C3427="Corporate",1,0)</f>
        <v>0</v>
      </c>
      <c r="L3426" s="6" t="n">
        <f aca="false">IF(1_Data_EDA!C3427="Home Office",1,0)</f>
        <v>0</v>
      </c>
      <c r="M3426" s="6" t="n">
        <f aca="false">IF(1_Data_EDA!D3427="Europe",1,0)</f>
        <v>1</v>
      </c>
      <c r="N3426" s="6" t="n">
        <f aca="false">IF(1_Data_EDA!D3427="LATAM",1,0)</f>
        <v>0</v>
      </c>
      <c r="O3426" s="6" t="n">
        <f aca="false">IF(1_Data_EDA!D3427="Pacific Asia",1,0)</f>
        <v>0</v>
      </c>
      <c r="P3426" s="6" t="n">
        <f aca="false">IF(1_Data_EDA!D3427="USCA",1,0)</f>
        <v>0</v>
      </c>
      <c r="Q3426" s="6" t="n">
        <f aca="false">IF(C3426&gt;MEDIAN(C$5:C$8004),1,0)</f>
        <v>1</v>
      </c>
      <c r="R3426" s="6" t="n">
        <f aca="false">IF(D3426&gt;2,1,0)</f>
        <v>1</v>
      </c>
    </row>
    <row r="3427" customFormat="false" ht="15" hidden="false" customHeight="true" outlineLevel="0" collapsed="false">
      <c r="A3427" s="6" t="n">
        <f aca="false">1_Data_EDA!O3428</f>
        <v>0</v>
      </c>
      <c r="B3427" s="6" t="n">
        <f aca="false">1_Data_EDA!H3428</f>
        <v>4</v>
      </c>
      <c r="C3427" s="7" t="n">
        <f aca="false">1_Data_EDA!I3428</f>
        <v>199.9900055</v>
      </c>
      <c r="D3427" s="6" t="n">
        <f aca="false">1_Data_EDA!J3428</f>
        <v>1</v>
      </c>
      <c r="E3427" s="7" t="n">
        <f aca="false">1_Data_EDA!K3428</f>
        <v>199.9900055</v>
      </c>
      <c r="F3427" s="7" t="n">
        <f aca="false">1_Data_EDA!L3428</f>
        <v>2</v>
      </c>
      <c r="G3427" s="8" t="n">
        <f aca="false">1_Data_EDA!M3428</f>
        <v>0.01</v>
      </c>
      <c r="H3427" s="6" t="n">
        <f aca="false">IF(1_Data_EDA!B3428="First Class",1,0)</f>
        <v>0</v>
      </c>
      <c r="I3427" s="6" t="n">
        <f aca="false">IF(1_Data_EDA!B3428="Second Class",1,0)</f>
        <v>0</v>
      </c>
      <c r="J3427" s="6" t="n">
        <f aca="false">IF(1_Data_EDA!B3428="Same Day",1,0)</f>
        <v>0</v>
      </c>
      <c r="K3427" s="6" t="n">
        <f aca="false">IF(1_Data_EDA!C3428="Corporate",1,0)</f>
        <v>0</v>
      </c>
      <c r="L3427" s="6" t="n">
        <f aca="false">IF(1_Data_EDA!C3428="Home Office",1,0)</f>
        <v>0</v>
      </c>
      <c r="M3427" s="6" t="n">
        <f aca="false">IF(1_Data_EDA!D3428="Europe",1,0)</f>
        <v>0</v>
      </c>
      <c r="N3427" s="6" t="n">
        <f aca="false">IF(1_Data_EDA!D3428="LATAM",1,0)</f>
        <v>0</v>
      </c>
      <c r="O3427" s="6" t="n">
        <f aca="false">IF(1_Data_EDA!D3428="Pacific Asia",1,0)</f>
        <v>1</v>
      </c>
      <c r="P3427" s="6" t="n">
        <f aca="false">IF(1_Data_EDA!D3428="USCA",1,0)</f>
        <v>0</v>
      </c>
      <c r="Q3427" s="6" t="n">
        <f aca="false">IF(C3427&gt;MEDIAN(C$5:C$8004),1,0)</f>
        <v>1</v>
      </c>
      <c r="R3427" s="6" t="n">
        <f aca="false">IF(D3427&gt;2,1,0)</f>
        <v>0</v>
      </c>
    </row>
    <row r="3428" customFormat="false" ht="15" hidden="false" customHeight="true" outlineLevel="0" collapsed="false">
      <c r="A3428" s="6" t="n">
        <f aca="false">1_Data_EDA!O3429</f>
        <v>1</v>
      </c>
      <c r="B3428" s="6" t="n">
        <f aca="false">1_Data_EDA!H3429</f>
        <v>2</v>
      </c>
      <c r="C3428" s="7" t="n">
        <f aca="false">1_Data_EDA!I3429</f>
        <v>129.9900055</v>
      </c>
      <c r="D3428" s="6" t="n">
        <f aca="false">1_Data_EDA!J3429</f>
        <v>1</v>
      </c>
      <c r="E3428" s="7" t="n">
        <f aca="false">1_Data_EDA!K3429</f>
        <v>129.9900055</v>
      </c>
      <c r="F3428" s="7" t="n">
        <f aca="false">1_Data_EDA!L3429</f>
        <v>11.69999981</v>
      </c>
      <c r="G3428" s="8" t="n">
        <f aca="false">1_Data_EDA!M3429</f>
        <v>0.090000004</v>
      </c>
      <c r="H3428" s="6" t="n">
        <f aca="false">IF(1_Data_EDA!B3429="First Class",1,0)</f>
        <v>0</v>
      </c>
      <c r="I3428" s="6" t="n">
        <f aca="false">IF(1_Data_EDA!B3429="Second Class",1,0)</f>
        <v>1</v>
      </c>
      <c r="J3428" s="6" t="n">
        <f aca="false">IF(1_Data_EDA!B3429="Same Day",1,0)</f>
        <v>0</v>
      </c>
      <c r="K3428" s="6" t="n">
        <f aca="false">IF(1_Data_EDA!C3429="Corporate",1,0)</f>
        <v>0</v>
      </c>
      <c r="L3428" s="6" t="n">
        <f aca="false">IF(1_Data_EDA!C3429="Home Office",1,0)</f>
        <v>0</v>
      </c>
      <c r="M3428" s="6" t="n">
        <f aca="false">IF(1_Data_EDA!D3429="Europe",1,0)</f>
        <v>1</v>
      </c>
      <c r="N3428" s="6" t="n">
        <f aca="false">IF(1_Data_EDA!D3429="LATAM",1,0)</f>
        <v>0</v>
      </c>
      <c r="O3428" s="6" t="n">
        <f aca="false">IF(1_Data_EDA!D3429="Pacific Asia",1,0)</f>
        <v>0</v>
      </c>
      <c r="P3428" s="6" t="n">
        <f aca="false">IF(1_Data_EDA!D3429="USCA",1,0)</f>
        <v>0</v>
      </c>
      <c r="Q3428" s="6" t="n">
        <f aca="false">IF(C3428&gt;MEDIAN(C$5:C$8004),1,0)</f>
        <v>1</v>
      </c>
      <c r="R3428" s="6" t="n">
        <f aca="false">IF(D3428&gt;2,1,0)</f>
        <v>0</v>
      </c>
    </row>
    <row r="3429" customFormat="false" ht="15" hidden="false" customHeight="true" outlineLevel="0" collapsed="false">
      <c r="A3429" s="6" t="n">
        <f aca="false">1_Data_EDA!O3430</f>
        <v>1</v>
      </c>
      <c r="B3429" s="6" t="n">
        <f aca="false">1_Data_EDA!H3430</f>
        <v>2</v>
      </c>
      <c r="C3429" s="7" t="n">
        <f aca="false">1_Data_EDA!I3430</f>
        <v>129.9900055</v>
      </c>
      <c r="D3429" s="6" t="n">
        <f aca="false">1_Data_EDA!J3430</f>
        <v>1</v>
      </c>
      <c r="E3429" s="7" t="n">
        <f aca="false">1_Data_EDA!K3430</f>
        <v>129.9900055</v>
      </c>
      <c r="F3429" s="7" t="n">
        <f aca="false">1_Data_EDA!L3430</f>
        <v>1.299999952</v>
      </c>
      <c r="G3429" s="8" t="n">
        <f aca="false">1_Data_EDA!M3430</f>
        <v>0.01</v>
      </c>
      <c r="H3429" s="6" t="n">
        <f aca="false">IF(1_Data_EDA!B3430="First Class",1,0)</f>
        <v>0</v>
      </c>
      <c r="I3429" s="6" t="n">
        <f aca="false">IF(1_Data_EDA!B3430="Second Class",1,0)</f>
        <v>1</v>
      </c>
      <c r="J3429" s="6" t="n">
        <f aca="false">IF(1_Data_EDA!B3430="Same Day",1,0)</f>
        <v>0</v>
      </c>
      <c r="K3429" s="6" t="n">
        <f aca="false">IF(1_Data_EDA!C3430="Corporate",1,0)</f>
        <v>0</v>
      </c>
      <c r="L3429" s="6" t="n">
        <f aca="false">IF(1_Data_EDA!C3430="Home Office",1,0)</f>
        <v>0</v>
      </c>
      <c r="M3429" s="6" t="n">
        <f aca="false">IF(1_Data_EDA!D3430="Europe",1,0)</f>
        <v>1</v>
      </c>
      <c r="N3429" s="6" t="n">
        <f aca="false">IF(1_Data_EDA!D3430="LATAM",1,0)</f>
        <v>0</v>
      </c>
      <c r="O3429" s="6" t="n">
        <f aca="false">IF(1_Data_EDA!D3430="Pacific Asia",1,0)</f>
        <v>0</v>
      </c>
      <c r="P3429" s="6" t="n">
        <f aca="false">IF(1_Data_EDA!D3430="USCA",1,0)</f>
        <v>0</v>
      </c>
      <c r="Q3429" s="6" t="n">
        <f aca="false">IF(C3429&gt;MEDIAN(C$5:C$8004),1,0)</f>
        <v>1</v>
      </c>
      <c r="R3429" s="6" t="n">
        <f aca="false">IF(D3429&gt;2,1,0)</f>
        <v>0</v>
      </c>
    </row>
    <row r="3430" customFormat="false" ht="15" hidden="false" customHeight="true" outlineLevel="0" collapsed="false">
      <c r="A3430" s="6" t="n">
        <f aca="false">1_Data_EDA!O3431</f>
        <v>0</v>
      </c>
      <c r="B3430" s="6" t="n">
        <f aca="false">1_Data_EDA!H3431</f>
        <v>4</v>
      </c>
      <c r="C3430" s="7" t="n">
        <f aca="false">1_Data_EDA!I3431</f>
        <v>119.9899979</v>
      </c>
      <c r="D3430" s="6" t="n">
        <f aca="false">1_Data_EDA!J3431</f>
        <v>1</v>
      </c>
      <c r="E3430" s="7" t="n">
        <f aca="false">1_Data_EDA!K3431</f>
        <v>119.9899979</v>
      </c>
      <c r="F3430" s="7" t="n">
        <f aca="false">1_Data_EDA!L3431</f>
        <v>30</v>
      </c>
      <c r="G3430" s="8" t="n">
        <f aca="false">1_Data_EDA!M3431</f>
        <v>0.25</v>
      </c>
      <c r="H3430" s="6" t="n">
        <f aca="false">IF(1_Data_EDA!B3431="First Class",1,0)</f>
        <v>0</v>
      </c>
      <c r="I3430" s="6" t="n">
        <f aca="false">IF(1_Data_EDA!B3431="Second Class",1,0)</f>
        <v>0</v>
      </c>
      <c r="J3430" s="6" t="n">
        <f aca="false">IF(1_Data_EDA!B3431="Same Day",1,0)</f>
        <v>0</v>
      </c>
      <c r="K3430" s="6" t="n">
        <f aca="false">IF(1_Data_EDA!C3431="Corporate",1,0)</f>
        <v>0</v>
      </c>
      <c r="L3430" s="6" t="n">
        <f aca="false">IF(1_Data_EDA!C3431="Home Office",1,0)</f>
        <v>1</v>
      </c>
      <c r="M3430" s="6" t="n">
        <f aca="false">IF(1_Data_EDA!D3431="Europe",1,0)</f>
        <v>0</v>
      </c>
      <c r="N3430" s="6" t="n">
        <f aca="false">IF(1_Data_EDA!D3431="LATAM",1,0)</f>
        <v>1</v>
      </c>
      <c r="O3430" s="6" t="n">
        <f aca="false">IF(1_Data_EDA!D3431="Pacific Asia",1,0)</f>
        <v>0</v>
      </c>
      <c r="P3430" s="6" t="n">
        <f aca="false">IF(1_Data_EDA!D3431="USCA",1,0)</f>
        <v>0</v>
      </c>
      <c r="Q3430" s="6" t="n">
        <f aca="false">IF(C3430&gt;MEDIAN(C$5:C$8004),1,0)</f>
        <v>1</v>
      </c>
      <c r="R3430" s="6" t="n">
        <f aca="false">IF(D3430&gt;2,1,0)</f>
        <v>0</v>
      </c>
    </row>
    <row r="3431" customFormat="false" ht="15" hidden="false" customHeight="true" outlineLevel="0" collapsed="false">
      <c r="A3431" s="6" t="n">
        <f aca="false">1_Data_EDA!O3432</f>
        <v>1</v>
      </c>
      <c r="B3431" s="6" t="n">
        <f aca="false">1_Data_EDA!H3432</f>
        <v>0</v>
      </c>
      <c r="C3431" s="7" t="n">
        <f aca="false">1_Data_EDA!I3432</f>
        <v>399.980011</v>
      </c>
      <c r="D3431" s="6" t="n">
        <f aca="false">1_Data_EDA!J3432</f>
        <v>1</v>
      </c>
      <c r="E3431" s="7" t="n">
        <f aca="false">1_Data_EDA!K3432</f>
        <v>399.980011</v>
      </c>
      <c r="F3431" s="7" t="n">
        <f aca="false">1_Data_EDA!L3432</f>
        <v>28</v>
      </c>
      <c r="G3431" s="8" t="n">
        <f aca="false">1_Data_EDA!M3432</f>
        <v>0.07</v>
      </c>
      <c r="H3431" s="6" t="n">
        <f aca="false">IF(1_Data_EDA!B3432="First Class",1,0)</f>
        <v>0</v>
      </c>
      <c r="I3431" s="6" t="n">
        <f aca="false">IF(1_Data_EDA!B3432="Second Class",1,0)</f>
        <v>0</v>
      </c>
      <c r="J3431" s="6" t="n">
        <f aca="false">IF(1_Data_EDA!B3432="Same Day",1,0)</f>
        <v>1</v>
      </c>
      <c r="K3431" s="6" t="n">
        <f aca="false">IF(1_Data_EDA!C3432="Corporate",1,0)</f>
        <v>1</v>
      </c>
      <c r="L3431" s="6" t="n">
        <f aca="false">IF(1_Data_EDA!C3432="Home Office",1,0)</f>
        <v>0</v>
      </c>
      <c r="M3431" s="6" t="n">
        <f aca="false">IF(1_Data_EDA!D3432="Europe",1,0)</f>
        <v>0</v>
      </c>
      <c r="N3431" s="6" t="n">
        <f aca="false">IF(1_Data_EDA!D3432="LATAM",1,0)</f>
        <v>0</v>
      </c>
      <c r="O3431" s="6" t="n">
        <f aca="false">IF(1_Data_EDA!D3432="Pacific Asia",1,0)</f>
        <v>1</v>
      </c>
      <c r="P3431" s="6" t="n">
        <f aca="false">IF(1_Data_EDA!D3432="USCA",1,0)</f>
        <v>0</v>
      </c>
      <c r="Q3431" s="6" t="n">
        <f aca="false">IF(C3431&gt;MEDIAN(C$5:C$8004),1,0)</f>
        <v>1</v>
      </c>
      <c r="R3431" s="6" t="n">
        <f aca="false">IF(D3431&gt;2,1,0)</f>
        <v>0</v>
      </c>
    </row>
    <row r="3432" customFormat="false" ht="15" hidden="false" customHeight="true" outlineLevel="0" collapsed="false">
      <c r="A3432" s="6" t="n">
        <f aca="false">1_Data_EDA!O3433</f>
        <v>1</v>
      </c>
      <c r="B3432" s="6" t="n">
        <f aca="false">1_Data_EDA!H3433</f>
        <v>1</v>
      </c>
      <c r="C3432" s="7" t="n">
        <f aca="false">1_Data_EDA!I3433</f>
        <v>49.97999954</v>
      </c>
      <c r="D3432" s="6" t="n">
        <f aca="false">1_Data_EDA!J3433</f>
        <v>2</v>
      </c>
      <c r="E3432" s="7" t="n">
        <f aca="false">1_Data_EDA!K3433</f>
        <v>99.95999908</v>
      </c>
      <c r="F3432" s="7" t="n">
        <f aca="false">1_Data_EDA!L3433</f>
        <v>1</v>
      </c>
      <c r="G3432" s="8" t="n">
        <f aca="false">1_Data_EDA!M3433</f>
        <v>0.01</v>
      </c>
      <c r="H3432" s="6" t="n">
        <f aca="false">IF(1_Data_EDA!B3433="First Class",1,0)</f>
        <v>1</v>
      </c>
      <c r="I3432" s="6" t="n">
        <f aca="false">IF(1_Data_EDA!B3433="Second Class",1,0)</f>
        <v>0</v>
      </c>
      <c r="J3432" s="6" t="n">
        <f aca="false">IF(1_Data_EDA!B3433="Same Day",1,0)</f>
        <v>0</v>
      </c>
      <c r="K3432" s="6" t="n">
        <f aca="false">IF(1_Data_EDA!C3433="Corporate",1,0)</f>
        <v>0</v>
      </c>
      <c r="L3432" s="6" t="n">
        <f aca="false">IF(1_Data_EDA!C3433="Home Office",1,0)</f>
        <v>1</v>
      </c>
      <c r="M3432" s="6" t="n">
        <f aca="false">IF(1_Data_EDA!D3433="Europe",1,0)</f>
        <v>0</v>
      </c>
      <c r="N3432" s="6" t="n">
        <f aca="false">IF(1_Data_EDA!D3433="LATAM",1,0)</f>
        <v>0</v>
      </c>
      <c r="O3432" s="6" t="n">
        <f aca="false">IF(1_Data_EDA!D3433="Pacific Asia",1,0)</f>
        <v>0</v>
      </c>
      <c r="P3432" s="6" t="n">
        <f aca="false">IF(1_Data_EDA!D3433="USCA",1,0)</f>
        <v>1</v>
      </c>
      <c r="Q3432" s="6" t="n">
        <f aca="false">IF(C3432&gt;MEDIAN(C$5:C$8004),1,0)</f>
        <v>0</v>
      </c>
      <c r="R3432" s="6" t="n">
        <f aca="false">IF(D3432&gt;2,1,0)</f>
        <v>0</v>
      </c>
    </row>
    <row r="3433" customFormat="false" ht="15" hidden="false" customHeight="true" outlineLevel="0" collapsed="false">
      <c r="A3433" s="6" t="n">
        <f aca="false">1_Data_EDA!O3434</f>
        <v>0</v>
      </c>
      <c r="B3433" s="6" t="n">
        <f aca="false">1_Data_EDA!H3434</f>
        <v>4</v>
      </c>
      <c r="C3433" s="7" t="n">
        <f aca="false">1_Data_EDA!I3434</f>
        <v>39.99000168</v>
      </c>
      <c r="D3433" s="6" t="n">
        <f aca="false">1_Data_EDA!J3434</f>
        <v>5</v>
      </c>
      <c r="E3433" s="7" t="n">
        <f aca="false">1_Data_EDA!K3434</f>
        <v>199.9499969</v>
      </c>
      <c r="F3433" s="7" t="n">
        <f aca="false">1_Data_EDA!L3434</f>
        <v>10</v>
      </c>
      <c r="G3433" s="8" t="n">
        <f aca="false">1_Data_EDA!M3434</f>
        <v>0.050000001</v>
      </c>
      <c r="H3433" s="6" t="n">
        <f aca="false">IF(1_Data_EDA!B3434="First Class",1,0)</f>
        <v>0</v>
      </c>
      <c r="I3433" s="6" t="n">
        <f aca="false">IF(1_Data_EDA!B3434="Second Class",1,0)</f>
        <v>0</v>
      </c>
      <c r="J3433" s="6" t="n">
        <f aca="false">IF(1_Data_EDA!B3434="Same Day",1,0)</f>
        <v>0</v>
      </c>
      <c r="K3433" s="6" t="n">
        <f aca="false">IF(1_Data_EDA!C3434="Corporate",1,0)</f>
        <v>1</v>
      </c>
      <c r="L3433" s="6" t="n">
        <f aca="false">IF(1_Data_EDA!C3434="Home Office",1,0)</f>
        <v>0</v>
      </c>
      <c r="M3433" s="6" t="n">
        <f aca="false">IF(1_Data_EDA!D3434="Europe",1,0)</f>
        <v>0</v>
      </c>
      <c r="N3433" s="6" t="n">
        <f aca="false">IF(1_Data_EDA!D3434="LATAM",1,0)</f>
        <v>0</v>
      </c>
      <c r="O3433" s="6" t="n">
        <f aca="false">IF(1_Data_EDA!D3434="Pacific Asia",1,0)</f>
        <v>0</v>
      </c>
      <c r="P3433" s="6" t="n">
        <f aca="false">IF(1_Data_EDA!D3434="USCA",1,0)</f>
        <v>1</v>
      </c>
      <c r="Q3433" s="6" t="n">
        <f aca="false">IF(C3433&gt;MEDIAN(C$5:C$8004),1,0)</f>
        <v>0</v>
      </c>
      <c r="R3433" s="6" t="n">
        <f aca="false">IF(D3433&gt;2,1,0)</f>
        <v>1</v>
      </c>
    </row>
    <row r="3434" customFormat="false" ht="15" hidden="false" customHeight="true" outlineLevel="0" collapsed="false">
      <c r="A3434" s="6" t="n">
        <f aca="false">1_Data_EDA!O3435</f>
        <v>0</v>
      </c>
      <c r="B3434" s="6" t="n">
        <f aca="false">1_Data_EDA!H3435</f>
        <v>0</v>
      </c>
      <c r="C3434" s="7" t="n">
        <f aca="false">1_Data_EDA!I3435</f>
        <v>49.97999954</v>
      </c>
      <c r="D3434" s="6" t="n">
        <f aca="false">1_Data_EDA!J3435</f>
        <v>5</v>
      </c>
      <c r="E3434" s="7" t="n">
        <f aca="false">1_Data_EDA!K3435</f>
        <v>249.8999939</v>
      </c>
      <c r="F3434" s="7" t="n">
        <f aca="false">1_Data_EDA!L3435</f>
        <v>10</v>
      </c>
      <c r="G3434" s="8" t="n">
        <f aca="false">1_Data_EDA!M3435</f>
        <v>0.039999999</v>
      </c>
      <c r="H3434" s="6" t="n">
        <f aca="false">IF(1_Data_EDA!B3435="First Class",1,0)</f>
        <v>0</v>
      </c>
      <c r="I3434" s="6" t="n">
        <f aca="false">IF(1_Data_EDA!B3435="Second Class",1,0)</f>
        <v>0</v>
      </c>
      <c r="J3434" s="6" t="n">
        <f aca="false">IF(1_Data_EDA!B3435="Same Day",1,0)</f>
        <v>1</v>
      </c>
      <c r="K3434" s="6" t="n">
        <f aca="false">IF(1_Data_EDA!C3435="Corporate",1,0)</f>
        <v>0</v>
      </c>
      <c r="L3434" s="6" t="n">
        <f aca="false">IF(1_Data_EDA!C3435="Home Office",1,0)</f>
        <v>1</v>
      </c>
      <c r="M3434" s="6" t="n">
        <f aca="false">IF(1_Data_EDA!D3435="Europe",1,0)</f>
        <v>1</v>
      </c>
      <c r="N3434" s="6" t="n">
        <f aca="false">IF(1_Data_EDA!D3435="LATAM",1,0)</f>
        <v>0</v>
      </c>
      <c r="O3434" s="6" t="n">
        <f aca="false">IF(1_Data_EDA!D3435="Pacific Asia",1,0)</f>
        <v>0</v>
      </c>
      <c r="P3434" s="6" t="n">
        <f aca="false">IF(1_Data_EDA!D3435="USCA",1,0)</f>
        <v>0</v>
      </c>
      <c r="Q3434" s="6" t="n">
        <f aca="false">IF(C3434&gt;MEDIAN(C$5:C$8004),1,0)</f>
        <v>0</v>
      </c>
      <c r="R3434" s="6" t="n">
        <f aca="false">IF(D3434&gt;2,1,0)</f>
        <v>1</v>
      </c>
    </row>
    <row r="3435" customFormat="false" ht="15" hidden="false" customHeight="true" outlineLevel="0" collapsed="false">
      <c r="A3435" s="6" t="n">
        <f aca="false">1_Data_EDA!O3436</f>
        <v>1</v>
      </c>
      <c r="B3435" s="6" t="n">
        <f aca="false">1_Data_EDA!H3436</f>
        <v>4</v>
      </c>
      <c r="C3435" s="7" t="n">
        <f aca="false">1_Data_EDA!I3436</f>
        <v>59.99000168</v>
      </c>
      <c r="D3435" s="6" t="n">
        <f aca="false">1_Data_EDA!J3436</f>
        <v>4</v>
      </c>
      <c r="E3435" s="7" t="n">
        <f aca="false">1_Data_EDA!K3436</f>
        <v>239.9600067</v>
      </c>
      <c r="F3435" s="7" t="n">
        <f aca="false">1_Data_EDA!L3436</f>
        <v>40.79000092</v>
      </c>
      <c r="G3435" s="8" t="n">
        <f aca="false">1_Data_EDA!M3436</f>
        <v>0.170000002</v>
      </c>
      <c r="H3435" s="6" t="n">
        <f aca="false">IF(1_Data_EDA!B3436="First Class",1,0)</f>
        <v>0</v>
      </c>
      <c r="I3435" s="6" t="n">
        <f aca="false">IF(1_Data_EDA!B3436="Second Class",1,0)</f>
        <v>0</v>
      </c>
      <c r="J3435" s="6" t="n">
        <f aca="false">IF(1_Data_EDA!B3436="Same Day",1,0)</f>
        <v>0</v>
      </c>
      <c r="K3435" s="6" t="n">
        <f aca="false">IF(1_Data_EDA!C3436="Corporate",1,0)</f>
        <v>1</v>
      </c>
      <c r="L3435" s="6" t="n">
        <f aca="false">IF(1_Data_EDA!C3436="Home Office",1,0)</f>
        <v>0</v>
      </c>
      <c r="M3435" s="6" t="n">
        <f aca="false">IF(1_Data_EDA!D3436="Europe",1,0)</f>
        <v>0</v>
      </c>
      <c r="N3435" s="6" t="n">
        <f aca="false">IF(1_Data_EDA!D3436="LATAM",1,0)</f>
        <v>1</v>
      </c>
      <c r="O3435" s="6" t="n">
        <f aca="false">IF(1_Data_EDA!D3436="Pacific Asia",1,0)</f>
        <v>0</v>
      </c>
      <c r="P3435" s="6" t="n">
        <f aca="false">IF(1_Data_EDA!D3436="USCA",1,0)</f>
        <v>0</v>
      </c>
      <c r="Q3435" s="6" t="n">
        <f aca="false">IF(C3435&gt;MEDIAN(C$5:C$8004),1,0)</f>
        <v>0</v>
      </c>
      <c r="R3435" s="6" t="n">
        <f aca="false">IF(D3435&gt;2,1,0)</f>
        <v>1</v>
      </c>
    </row>
    <row r="3436" customFormat="false" ht="15" hidden="false" customHeight="true" outlineLevel="0" collapsed="false">
      <c r="A3436" s="6" t="n">
        <f aca="false">1_Data_EDA!O3437</f>
        <v>1</v>
      </c>
      <c r="B3436" s="6" t="n">
        <f aca="false">1_Data_EDA!H3437</f>
        <v>4</v>
      </c>
      <c r="C3436" s="7" t="n">
        <f aca="false">1_Data_EDA!I3437</f>
        <v>399.980011</v>
      </c>
      <c r="D3436" s="6" t="n">
        <f aca="false">1_Data_EDA!J3437</f>
        <v>1</v>
      </c>
      <c r="E3436" s="7" t="n">
        <f aca="false">1_Data_EDA!K3437</f>
        <v>399.980011</v>
      </c>
      <c r="F3436" s="7" t="n">
        <f aca="false">1_Data_EDA!L3437</f>
        <v>22</v>
      </c>
      <c r="G3436" s="8" t="n">
        <f aca="false">1_Data_EDA!M3437</f>
        <v>0.059999999</v>
      </c>
      <c r="H3436" s="6" t="n">
        <f aca="false">IF(1_Data_EDA!B3437="First Class",1,0)</f>
        <v>0</v>
      </c>
      <c r="I3436" s="6" t="n">
        <f aca="false">IF(1_Data_EDA!B3437="Second Class",1,0)</f>
        <v>0</v>
      </c>
      <c r="J3436" s="6" t="n">
        <f aca="false">IF(1_Data_EDA!B3437="Same Day",1,0)</f>
        <v>0</v>
      </c>
      <c r="K3436" s="6" t="n">
        <f aca="false">IF(1_Data_EDA!C3437="Corporate",1,0)</f>
        <v>0</v>
      </c>
      <c r="L3436" s="6" t="n">
        <f aca="false">IF(1_Data_EDA!C3437="Home Office",1,0)</f>
        <v>0</v>
      </c>
      <c r="M3436" s="6" t="n">
        <f aca="false">IF(1_Data_EDA!D3437="Europe",1,0)</f>
        <v>0</v>
      </c>
      <c r="N3436" s="6" t="n">
        <f aca="false">IF(1_Data_EDA!D3437="LATAM",1,0)</f>
        <v>1</v>
      </c>
      <c r="O3436" s="6" t="n">
        <f aca="false">IF(1_Data_EDA!D3437="Pacific Asia",1,0)</f>
        <v>0</v>
      </c>
      <c r="P3436" s="6" t="n">
        <f aca="false">IF(1_Data_EDA!D3437="USCA",1,0)</f>
        <v>0</v>
      </c>
      <c r="Q3436" s="6" t="n">
        <f aca="false">IF(C3436&gt;MEDIAN(C$5:C$8004),1,0)</f>
        <v>1</v>
      </c>
      <c r="R3436" s="6" t="n">
        <f aca="false">IF(D3436&gt;2,1,0)</f>
        <v>0</v>
      </c>
    </row>
    <row r="3437" customFormat="false" ht="15" hidden="false" customHeight="true" outlineLevel="0" collapsed="false">
      <c r="A3437" s="6" t="n">
        <f aca="false">1_Data_EDA!O3438</f>
        <v>1</v>
      </c>
      <c r="B3437" s="6" t="n">
        <f aca="false">1_Data_EDA!H3438</f>
        <v>2</v>
      </c>
      <c r="C3437" s="7" t="n">
        <f aca="false">1_Data_EDA!I3438</f>
        <v>49.97999954</v>
      </c>
      <c r="D3437" s="6" t="n">
        <f aca="false">1_Data_EDA!J3438</f>
        <v>1</v>
      </c>
      <c r="E3437" s="7" t="n">
        <f aca="false">1_Data_EDA!K3438</f>
        <v>49.97999954</v>
      </c>
      <c r="F3437" s="7" t="n">
        <f aca="false">1_Data_EDA!L3438</f>
        <v>1</v>
      </c>
      <c r="G3437" s="8" t="n">
        <f aca="false">1_Data_EDA!M3438</f>
        <v>0.02</v>
      </c>
      <c r="H3437" s="6" t="n">
        <f aca="false">IF(1_Data_EDA!B3438="First Class",1,0)</f>
        <v>0</v>
      </c>
      <c r="I3437" s="6" t="n">
        <f aca="false">IF(1_Data_EDA!B3438="Second Class",1,0)</f>
        <v>1</v>
      </c>
      <c r="J3437" s="6" t="n">
        <f aca="false">IF(1_Data_EDA!B3438="Same Day",1,0)</f>
        <v>0</v>
      </c>
      <c r="K3437" s="6" t="n">
        <f aca="false">IF(1_Data_EDA!C3438="Corporate",1,0)</f>
        <v>0</v>
      </c>
      <c r="L3437" s="6" t="n">
        <f aca="false">IF(1_Data_EDA!C3438="Home Office",1,0)</f>
        <v>0</v>
      </c>
      <c r="M3437" s="6" t="n">
        <f aca="false">IF(1_Data_EDA!D3438="Europe",1,0)</f>
        <v>0</v>
      </c>
      <c r="N3437" s="6" t="n">
        <f aca="false">IF(1_Data_EDA!D3438="LATAM",1,0)</f>
        <v>0</v>
      </c>
      <c r="O3437" s="6" t="n">
        <f aca="false">IF(1_Data_EDA!D3438="Pacific Asia",1,0)</f>
        <v>1</v>
      </c>
      <c r="P3437" s="6" t="n">
        <f aca="false">IF(1_Data_EDA!D3438="USCA",1,0)</f>
        <v>0</v>
      </c>
      <c r="Q3437" s="6" t="n">
        <f aca="false">IF(C3437&gt;MEDIAN(C$5:C$8004),1,0)</f>
        <v>0</v>
      </c>
      <c r="R3437" s="6" t="n">
        <f aca="false">IF(D3437&gt;2,1,0)</f>
        <v>0</v>
      </c>
    </row>
    <row r="3438" customFormat="false" ht="15" hidden="false" customHeight="true" outlineLevel="0" collapsed="false">
      <c r="A3438" s="6" t="n">
        <f aca="false">1_Data_EDA!O3439</f>
        <v>0</v>
      </c>
      <c r="B3438" s="6" t="n">
        <f aca="false">1_Data_EDA!H3439</f>
        <v>4</v>
      </c>
      <c r="C3438" s="7" t="n">
        <f aca="false">1_Data_EDA!I3439</f>
        <v>299.980011</v>
      </c>
      <c r="D3438" s="6" t="n">
        <f aca="false">1_Data_EDA!J3439</f>
        <v>1</v>
      </c>
      <c r="E3438" s="7" t="n">
        <f aca="false">1_Data_EDA!K3439</f>
        <v>299.980011</v>
      </c>
      <c r="F3438" s="7" t="n">
        <f aca="false">1_Data_EDA!L3439</f>
        <v>54</v>
      </c>
      <c r="G3438" s="8" t="n">
        <f aca="false">1_Data_EDA!M3439</f>
        <v>0.180000007</v>
      </c>
      <c r="H3438" s="6" t="n">
        <f aca="false">IF(1_Data_EDA!B3439="First Class",1,0)</f>
        <v>0</v>
      </c>
      <c r="I3438" s="6" t="n">
        <f aca="false">IF(1_Data_EDA!B3439="Second Class",1,0)</f>
        <v>0</v>
      </c>
      <c r="J3438" s="6" t="n">
        <f aca="false">IF(1_Data_EDA!B3439="Same Day",1,0)</f>
        <v>0</v>
      </c>
      <c r="K3438" s="6" t="n">
        <f aca="false">IF(1_Data_EDA!C3439="Corporate",1,0)</f>
        <v>0</v>
      </c>
      <c r="L3438" s="6" t="n">
        <f aca="false">IF(1_Data_EDA!C3439="Home Office",1,0)</f>
        <v>0</v>
      </c>
      <c r="M3438" s="6" t="n">
        <f aca="false">IF(1_Data_EDA!D3439="Europe",1,0)</f>
        <v>0</v>
      </c>
      <c r="N3438" s="6" t="n">
        <f aca="false">IF(1_Data_EDA!D3439="LATAM",1,0)</f>
        <v>1</v>
      </c>
      <c r="O3438" s="6" t="n">
        <f aca="false">IF(1_Data_EDA!D3439="Pacific Asia",1,0)</f>
        <v>0</v>
      </c>
      <c r="P3438" s="6" t="n">
        <f aca="false">IF(1_Data_EDA!D3439="USCA",1,0)</f>
        <v>0</v>
      </c>
      <c r="Q3438" s="6" t="n">
        <f aca="false">IF(C3438&gt;MEDIAN(C$5:C$8004),1,0)</f>
        <v>1</v>
      </c>
      <c r="R3438" s="6" t="n">
        <f aca="false">IF(D3438&gt;2,1,0)</f>
        <v>0</v>
      </c>
    </row>
    <row r="3439" customFormat="false" ht="15" hidden="false" customHeight="true" outlineLevel="0" collapsed="false">
      <c r="A3439" s="6" t="n">
        <f aca="false">1_Data_EDA!O3440</f>
        <v>1</v>
      </c>
      <c r="B3439" s="6" t="n">
        <f aca="false">1_Data_EDA!H3440</f>
        <v>1</v>
      </c>
      <c r="C3439" s="7" t="n">
        <f aca="false">1_Data_EDA!I3440</f>
        <v>532.5800171</v>
      </c>
      <c r="D3439" s="6" t="n">
        <f aca="false">1_Data_EDA!J3440</f>
        <v>1</v>
      </c>
      <c r="E3439" s="7" t="n">
        <f aca="false">1_Data_EDA!K3440</f>
        <v>532.5800171</v>
      </c>
      <c r="F3439" s="7" t="n">
        <f aca="false">1_Data_EDA!L3440</f>
        <v>85.20999908</v>
      </c>
      <c r="G3439" s="8" t="n">
        <f aca="false">1_Data_EDA!M3440</f>
        <v>0.159999996</v>
      </c>
      <c r="H3439" s="6" t="n">
        <f aca="false">IF(1_Data_EDA!B3440="First Class",1,0)</f>
        <v>1</v>
      </c>
      <c r="I3439" s="6" t="n">
        <f aca="false">IF(1_Data_EDA!B3440="Second Class",1,0)</f>
        <v>0</v>
      </c>
      <c r="J3439" s="6" t="n">
        <f aca="false">IF(1_Data_EDA!B3440="Same Day",1,0)</f>
        <v>0</v>
      </c>
      <c r="K3439" s="6" t="n">
        <f aca="false">IF(1_Data_EDA!C3440="Corporate",1,0)</f>
        <v>0</v>
      </c>
      <c r="L3439" s="6" t="n">
        <f aca="false">IF(1_Data_EDA!C3440="Home Office",1,0)</f>
        <v>0</v>
      </c>
      <c r="M3439" s="6" t="n">
        <f aca="false">IF(1_Data_EDA!D3440="Europe",1,0)</f>
        <v>0</v>
      </c>
      <c r="N3439" s="6" t="n">
        <f aca="false">IF(1_Data_EDA!D3440="LATAM",1,0)</f>
        <v>0</v>
      </c>
      <c r="O3439" s="6" t="n">
        <f aca="false">IF(1_Data_EDA!D3440="Pacific Asia",1,0)</f>
        <v>1</v>
      </c>
      <c r="P3439" s="6" t="n">
        <f aca="false">IF(1_Data_EDA!D3440="USCA",1,0)</f>
        <v>0</v>
      </c>
      <c r="Q3439" s="6" t="n">
        <f aca="false">IF(C3439&gt;MEDIAN(C$5:C$8004),1,0)</f>
        <v>1</v>
      </c>
      <c r="R3439" s="6" t="n">
        <f aca="false">IF(D3439&gt;2,1,0)</f>
        <v>0</v>
      </c>
    </row>
    <row r="3440" customFormat="false" ht="15" hidden="false" customHeight="true" outlineLevel="0" collapsed="false">
      <c r="A3440" s="6" t="n">
        <f aca="false">1_Data_EDA!O3441</f>
        <v>1</v>
      </c>
      <c r="B3440" s="6" t="n">
        <f aca="false">1_Data_EDA!H3441</f>
        <v>1</v>
      </c>
      <c r="C3440" s="7" t="n">
        <f aca="false">1_Data_EDA!I3441</f>
        <v>50</v>
      </c>
      <c r="D3440" s="6" t="n">
        <f aca="false">1_Data_EDA!J3441</f>
        <v>1</v>
      </c>
      <c r="E3440" s="7" t="n">
        <f aca="false">1_Data_EDA!K3441</f>
        <v>50</v>
      </c>
      <c r="F3440" s="7" t="n">
        <f aca="false">1_Data_EDA!L3441</f>
        <v>7.5</v>
      </c>
      <c r="G3440" s="8" t="n">
        <f aca="false">1_Data_EDA!M3441</f>
        <v>0.150000006</v>
      </c>
      <c r="H3440" s="6" t="n">
        <f aca="false">IF(1_Data_EDA!B3441="First Class",1,0)</f>
        <v>1</v>
      </c>
      <c r="I3440" s="6" t="n">
        <f aca="false">IF(1_Data_EDA!B3441="Second Class",1,0)</f>
        <v>0</v>
      </c>
      <c r="J3440" s="6" t="n">
        <f aca="false">IF(1_Data_EDA!B3441="Same Day",1,0)</f>
        <v>0</v>
      </c>
      <c r="K3440" s="6" t="n">
        <f aca="false">IF(1_Data_EDA!C3441="Corporate",1,0)</f>
        <v>0</v>
      </c>
      <c r="L3440" s="6" t="n">
        <f aca="false">IF(1_Data_EDA!C3441="Home Office",1,0)</f>
        <v>0</v>
      </c>
      <c r="M3440" s="6" t="n">
        <f aca="false">IF(1_Data_EDA!D3441="Europe",1,0)</f>
        <v>0</v>
      </c>
      <c r="N3440" s="6" t="n">
        <f aca="false">IF(1_Data_EDA!D3441="LATAM",1,0)</f>
        <v>1</v>
      </c>
      <c r="O3440" s="6" t="n">
        <f aca="false">IF(1_Data_EDA!D3441="Pacific Asia",1,0)</f>
        <v>0</v>
      </c>
      <c r="P3440" s="6" t="n">
        <f aca="false">IF(1_Data_EDA!D3441="USCA",1,0)</f>
        <v>0</v>
      </c>
      <c r="Q3440" s="6" t="n">
        <f aca="false">IF(C3440&gt;MEDIAN(C$5:C$8004),1,0)</f>
        <v>0</v>
      </c>
      <c r="R3440" s="6" t="n">
        <f aca="false">IF(D3440&gt;2,1,0)</f>
        <v>0</v>
      </c>
    </row>
    <row r="3441" customFormat="false" ht="15" hidden="false" customHeight="true" outlineLevel="0" collapsed="false">
      <c r="A3441" s="6" t="n">
        <f aca="false">1_Data_EDA!O3442</f>
        <v>1</v>
      </c>
      <c r="B3441" s="6" t="n">
        <f aca="false">1_Data_EDA!H3442</f>
        <v>1</v>
      </c>
      <c r="C3441" s="7" t="n">
        <f aca="false">1_Data_EDA!I3442</f>
        <v>59.99000168</v>
      </c>
      <c r="D3441" s="6" t="n">
        <f aca="false">1_Data_EDA!J3442</f>
        <v>5</v>
      </c>
      <c r="E3441" s="7" t="n">
        <f aca="false">1_Data_EDA!K3442</f>
        <v>299.9500122</v>
      </c>
      <c r="F3441" s="7" t="n">
        <f aca="false">1_Data_EDA!L3442</f>
        <v>12</v>
      </c>
      <c r="G3441" s="8" t="n">
        <f aca="false">1_Data_EDA!M3442</f>
        <v>0.039999999</v>
      </c>
      <c r="H3441" s="6" t="n">
        <f aca="false">IF(1_Data_EDA!B3442="First Class",1,0)</f>
        <v>1</v>
      </c>
      <c r="I3441" s="6" t="n">
        <f aca="false">IF(1_Data_EDA!B3442="Second Class",1,0)</f>
        <v>0</v>
      </c>
      <c r="J3441" s="6" t="n">
        <f aca="false">IF(1_Data_EDA!B3442="Same Day",1,0)</f>
        <v>0</v>
      </c>
      <c r="K3441" s="6" t="n">
        <f aca="false">IF(1_Data_EDA!C3442="Corporate",1,0)</f>
        <v>1</v>
      </c>
      <c r="L3441" s="6" t="n">
        <f aca="false">IF(1_Data_EDA!C3442="Home Office",1,0)</f>
        <v>0</v>
      </c>
      <c r="M3441" s="6" t="n">
        <f aca="false">IF(1_Data_EDA!D3442="Europe",1,0)</f>
        <v>1</v>
      </c>
      <c r="N3441" s="6" t="n">
        <f aca="false">IF(1_Data_EDA!D3442="LATAM",1,0)</f>
        <v>0</v>
      </c>
      <c r="O3441" s="6" t="n">
        <f aca="false">IF(1_Data_EDA!D3442="Pacific Asia",1,0)</f>
        <v>0</v>
      </c>
      <c r="P3441" s="6" t="n">
        <f aca="false">IF(1_Data_EDA!D3442="USCA",1,0)</f>
        <v>0</v>
      </c>
      <c r="Q3441" s="6" t="n">
        <f aca="false">IF(C3441&gt;MEDIAN(C$5:C$8004),1,0)</f>
        <v>0</v>
      </c>
      <c r="R3441" s="6" t="n">
        <f aca="false">IF(D3441&gt;2,1,0)</f>
        <v>1</v>
      </c>
    </row>
    <row r="3442" customFormat="false" ht="15" hidden="false" customHeight="true" outlineLevel="0" collapsed="false">
      <c r="A3442" s="6" t="n">
        <f aca="false">1_Data_EDA!O3443</f>
        <v>1</v>
      </c>
      <c r="B3442" s="6" t="n">
        <f aca="false">1_Data_EDA!H3443</f>
        <v>4</v>
      </c>
      <c r="C3442" s="7" t="n">
        <f aca="false">1_Data_EDA!I3443</f>
        <v>99.98999786</v>
      </c>
      <c r="D3442" s="6" t="n">
        <f aca="false">1_Data_EDA!J3443</f>
        <v>5</v>
      </c>
      <c r="E3442" s="7" t="n">
        <f aca="false">1_Data_EDA!K3443</f>
        <v>499.9500122</v>
      </c>
      <c r="F3442" s="7" t="n">
        <f aca="false">1_Data_EDA!L3443</f>
        <v>50</v>
      </c>
      <c r="G3442" s="8" t="n">
        <f aca="false">1_Data_EDA!M3443</f>
        <v>0.100000001</v>
      </c>
      <c r="H3442" s="6" t="n">
        <f aca="false">IF(1_Data_EDA!B3443="First Class",1,0)</f>
        <v>0</v>
      </c>
      <c r="I3442" s="6" t="n">
        <f aca="false">IF(1_Data_EDA!B3443="Second Class",1,0)</f>
        <v>0</v>
      </c>
      <c r="J3442" s="6" t="n">
        <f aca="false">IF(1_Data_EDA!B3443="Same Day",1,0)</f>
        <v>0</v>
      </c>
      <c r="K3442" s="6" t="n">
        <f aca="false">IF(1_Data_EDA!C3443="Corporate",1,0)</f>
        <v>1</v>
      </c>
      <c r="L3442" s="6" t="n">
        <f aca="false">IF(1_Data_EDA!C3443="Home Office",1,0)</f>
        <v>0</v>
      </c>
      <c r="M3442" s="6" t="n">
        <f aca="false">IF(1_Data_EDA!D3443="Europe",1,0)</f>
        <v>0</v>
      </c>
      <c r="N3442" s="6" t="n">
        <f aca="false">IF(1_Data_EDA!D3443="LATAM",1,0)</f>
        <v>1</v>
      </c>
      <c r="O3442" s="6" t="n">
        <f aca="false">IF(1_Data_EDA!D3443="Pacific Asia",1,0)</f>
        <v>0</v>
      </c>
      <c r="P3442" s="6" t="n">
        <f aca="false">IF(1_Data_EDA!D3443="USCA",1,0)</f>
        <v>0</v>
      </c>
      <c r="Q3442" s="6" t="n">
        <f aca="false">IF(C3442&gt;MEDIAN(C$5:C$8004),1,0)</f>
        <v>1</v>
      </c>
      <c r="R3442" s="6" t="n">
        <f aca="false">IF(D3442&gt;2,1,0)</f>
        <v>1</v>
      </c>
    </row>
    <row r="3443" customFormat="false" ht="15" hidden="false" customHeight="true" outlineLevel="0" collapsed="false">
      <c r="A3443" s="6" t="n">
        <f aca="false">1_Data_EDA!O3444</f>
        <v>0</v>
      </c>
      <c r="B3443" s="6" t="n">
        <f aca="false">1_Data_EDA!H3444</f>
        <v>4</v>
      </c>
      <c r="C3443" s="7" t="n">
        <f aca="false">1_Data_EDA!I3444</f>
        <v>199.9900055</v>
      </c>
      <c r="D3443" s="6" t="n">
        <f aca="false">1_Data_EDA!J3444</f>
        <v>1</v>
      </c>
      <c r="E3443" s="7" t="n">
        <f aca="false">1_Data_EDA!K3444</f>
        <v>199.9900055</v>
      </c>
      <c r="F3443" s="7" t="n">
        <f aca="false">1_Data_EDA!L3444</f>
        <v>6</v>
      </c>
      <c r="G3443" s="8" t="n">
        <f aca="false">1_Data_EDA!M3444</f>
        <v>0.029999999</v>
      </c>
      <c r="H3443" s="6" t="n">
        <f aca="false">IF(1_Data_EDA!B3444="First Class",1,0)</f>
        <v>0</v>
      </c>
      <c r="I3443" s="6" t="n">
        <f aca="false">IF(1_Data_EDA!B3444="Second Class",1,0)</f>
        <v>0</v>
      </c>
      <c r="J3443" s="6" t="n">
        <f aca="false">IF(1_Data_EDA!B3444="Same Day",1,0)</f>
        <v>0</v>
      </c>
      <c r="K3443" s="6" t="n">
        <f aca="false">IF(1_Data_EDA!C3444="Corporate",1,0)</f>
        <v>1</v>
      </c>
      <c r="L3443" s="6" t="n">
        <f aca="false">IF(1_Data_EDA!C3444="Home Office",1,0)</f>
        <v>0</v>
      </c>
      <c r="M3443" s="6" t="n">
        <f aca="false">IF(1_Data_EDA!D3444="Europe",1,0)</f>
        <v>0</v>
      </c>
      <c r="N3443" s="6" t="n">
        <f aca="false">IF(1_Data_EDA!D3444="LATAM",1,0)</f>
        <v>0</v>
      </c>
      <c r="O3443" s="6" t="n">
        <f aca="false">IF(1_Data_EDA!D3444="Pacific Asia",1,0)</f>
        <v>0</v>
      </c>
      <c r="P3443" s="6" t="n">
        <f aca="false">IF(1_Data_EDA!D3444="USCA",1,0)</f>
        <v>0</v>
      </c>
      <c r="Q3443" s="6" t="n">
        <f aca="false">IF(C3443&gt;MEDIAN(C$5:C$8004),1,0)</f>
        <v>1</v>
      </c>
      <c r="R3443" s="6" t="n">
        <f aca="false">IF(D3443&gt;2,1,0)</f>
        <v>0</v>
      </c>
    </row>
    <row r="3444" customFormat="false" ht="15" hidden="false" customHeight="true" outlineLevel="0" collapsed="false">
      <c r="A3444" s="6" t="n">
        <f aca="false">1_Data_EDA!O3445</f>
        <v>1</v>
      </c>
      <c r="B3444" s="6" t="n">
        <f aca="false">1_Data_EDA!H3445</f>
        <v>4</v>
      </c>
      <c r="C3444" s="7" t="n">
        <f aca="false">1_Data_EDA!I3445</f>
        <v>299.980011</v>
      </c>
      <c r="D3444" s="6" t="n">
        <f aca="false">1_Data_EDA!J3445</f>
        <v>1</v>
      </c>
      <c r="E3444" s="7" t="n">
        <f aca="false">1_Data_EDA!K3445</f>
        <v>299.980011</v>
      </c>
      <c r="F3444" s="7" t="n">
        <f aca="false">1_Data_EDA!L3445</f>
        <v>39</v>
      </c>
      <c r="G3444" s="8" t="n">
        <f aca="false">1_Data_EDA!M3445</f>
        <v>0.129999995</v>
      </c>
      <c r="H3444" s="6" t="n">
        <f aca="false">IF(1_Data_EDA!B3445="First Class",1,0)</f>
        <v>0</v>
      </c>
      <c r="I3444" s="6" t="n">
        <f aca="false">IF(1_Data_EDA!B3445="Second Class",1,0)</f>
        <v>0</v>
      </c>
      <c r="J3444" s="6" t="n">
        <f aca="false">IF(1_Data_EDA!B3445="Same Day",1,0)</f>
        <v>0</v>
      </c>
      <c r="K3444" s="6" t="n">
        <f aca="false">IF(1_Data_EDA!C3445="Corporate",1,0)</f>
        <v>0</v>
      </c>
      <c r="L3444" s="6" t="n">
        <f aca="false">IF(1_Data_EDA!C3445="Home Office",1,0)</f>
        <v>0</v>
      </c>
      <c r="M3444" s="6" t="n">
        <f aca="false">IF(1_Data_EDA!D3445="Europe",1,0)</f>
        <v>1</v>
      </c>
      <c r="N3444" s="6" t="n">
        <f aca="false">IF(1_Data_EDA!D3445="LATAM",1,0)</f>
        <v>0</v>
      </c>
      <c r="O3444" s="6" t="n">
        <f aca="false">IF(1_Data_EDA!D3445="Pacific Asia",1,0)</f>
        <v>0</v>
      </c>
      <c r="P3444" s="6" t="n">
        <f aca="false">IF(1_Data_EDA!D3445="USCA",1,0)</f>
        <v>0</v>
      </c>
      <c r="Q3444" s="6" t="n">
        <f aca="false">IF(C3444&gt;MEDIAN(C$5:C$8004),1,0)</f>
        <v>1</v>
      </c>
      <c r="R3444" s="6" t="n">
        <f aca="false">IF(D3444&gt;2,1,0)</f>
        <v>0</v>
      </c>
    </row>
    <row r="3445" customFormat="false" ht="15" hidden="false" customHeight="true" outlineLevel="0" collapsed="false">
      <c r="A3445" s="6" t="n">
        <f aca="false">1_Data_EDA!O3446</f>
        <v>0</v>
      </c>
      <c r="B3445" s="6" t="n">
        <f aca="false">1_Data_EDA!H3446</f>
        <v>0</v>
      </c>
      <c r="C3445" s="7" t="n">
        <f aca="false">1_Data_EDA!I3446</f>
        <v>199.9900055</v>
      </c>
      <c r="D3445" s="6" t="n">
        <f aca="false">1_Data_EDA!J3446</f>
        <v>1</v>
      </c>
      <c r="E3445" s="7" t="n">
        <f aca="false">1_Data_EDA!K3446</f>
        <v>199.9900055</v>
      </c>
      <c r="F3445" s="7" t="n">
        <f aca="false">1_Data_EDA!L3446</f>
        <v>30</v>
      </c>
      <c r="G3445" s="8" t="n">
        <f aca="false">1_Data_EDA!M3446</f>
        <v>0.150000006</v>
      </c>
      <c r="H3445" s="6" t="n">
        <f aca="false">IF(1_Data_EDA!B3446="First Class",1,0)</f>
        <v>0</v>
      </c>
      <c r="I3445" s="6" t="n">
        <f aca="false">IF(1_Data_EDA!B3446="Second Class",1,0)</f>
        <v>0</v>
      </c>
      <c r="J3445" s="6" t="n">
        <f aca="false">IF(1_Data_EDA!B3446="Same Day",1,0)</f>
        <v>1</v>
      </c>
      <c r="K3445" s="6" t="n">
        <f aca="false">IF(1_Data_EDA!C3446="Corporate",1,0)</f>
        <v>0</v>
      </c>
      <c r="L3445" s="6" t="n">
        <f aca="false">IF(1_Data_EDA!C3446="Home Office",1,0)</f>
        <v>0</v>
      </c>
      <c r="M3445" s="6" t="n">
        <f aca="false">IF(1_Data_EDA!D3446="Europe",1,0)</f>
        <v>0</v>
      </c>
      <c r="N3445" s="6" t="n">
        <f aca="false">IF(1_Data_EDA!D3446="LATAM",1,0)</f>
        <v>1</v>
      </c>
      <c r="O3445" s="6" t="n">
        <f aca="false">IF(1_Data_EDA!D3446="Pacific Asia",1,0)</f>
        <v>0</v>
      </c>
      <c r="P3445" s="6" t="n">
        <f aca="false">IF(1_Data_EDA!D3446="USCA",1,0)</f>
        <v>0</v>
      </c>
      <c r="Q3445" s="6" t="n">
        <f aca="false">IF(C3445&gt;MEDIAN(C$5:C$8004),1,0)</f>
        <v>1</v>
      </c>
      <c r="R3445" s="6" t="n">
        <f aca="false">IF(D3445&gt;2,1,0)</f>
        <v>0</v>
      </c>
    </row>
    <row r="3446" customFormat="false" ht="15" hidden="false" customHeight="true" outlineLevel="0" collapsed="false">
      <c r="A3446" s="6" t="n">
        <f aca="false">1_Data_EDA!O3447</f>
        <v>1</v>
      </c>
      <c r="B3446" s="6" t="n">
        <f aca="false">1_Data_EDA!H3447</f>
        <v>4</v>
      </c>
      <c r="C3446" s="7" t="n">
        <f aca="false">1_Data_EDA!I3447</f>
        <v>399.980011</v>
      </c>
      <c r="D3446" s="6" t="n">
        <f aca="false">1_Data_EDA!J3447</f>
        <v>1</v>
      </c>
      <c r="E3446" s="7" t="n">
        <f aca="false">1_Data_EDA!K3447</f>
        <v>399.980011</v>
      </c>
      <c r="F3446" s="7" t="n">
        <f aca="false">1_Data_EDA!L3447</f>
        <v>48</v>
      </c>
      <c r="G3446" s="8" t="n">
        <f aca="false">1_Data_EDA!M3447</f>
        <v>0.119999997</v>
      </c>
      <c r="H3446" s="6" t="n">
        <f aca="false">IF(1_Data_EDA!B3447="First Class",1,0)</f>
        <v>0</v>
      </c>
      <c r="I3446" s="6" t="n">
        <f aca="false">IF(1_Data_EDA!B3447="Second Class",1,0)</f>
        <v>0</v>
      </c>
      <c r="J3446" s="6" t="n">
        <f aca="false">IF(1_Data_EDA!B3447="Same Day",1,0)</f>
        <v>0</v>
      </c>
      <c r="K3446" s="6" t="n">
        <f aca="false">IF(1_Data_EDA!C3447="Corporate",1,0)</f>
        <v>0</v>
      </c>
      <c r="L3446" s="6" t="n">
        <f aca="false">IF(1_Data_EDA!C3447="Home Office",1,0)</f>
        <v>1</v>
      </c>
      <c r="M3446" s="6" t="n">
        <f aca="false">IF(1_Data_EDA!D3447="Europe",1,0)</f>
        <v>0</v>
      </c>
      <c r="N3446" s="6" t="n">
        <f aca="false">IF(1_Data_EDA!D3447="LATAM",1,0)</f>
        <v>0</v>
      </c>
      <c r="O3446" s="6" t="n">
        <f aca="false">IF(1_Data_EDA!D3447="Pacific Asia",1,0)</f>
        <v>0</v>
      </c>
      <c r="P3446" s="6" t="n">
        <f aca="false">IF(1_Data_EDA!D3447="USCA",1,0)</f>
        <v>1</v>
      </c>
      <c r="Q3446" s="6" t="n">
        <f aca="false">IF(C3446&gt;MEDIAN(C$5:C$8004),1,0)</f>
        <v>1</v>
      </c>
      <c r="R3446" s="6" t="n">
        <f aca="false">IF(D3446&gt;2,1,0)</f>
        <v>0</v>
      </c>
    </row>
    <row r="3447" customFormat="false" ht="15" hidden="false" customHeight="true" outlineLevel="0" collapsed="false">
      <c r="A3447" s="6" t="n">
        <f aca="false">1_Data_EDA!O3448</f>
        <v>0</v>
      </c>
      <c r="B3447" s="6" t="n">
        <f aca="false">1_Data_EDA!H3448</f>
        <v>2</v>
      </c>
      <c r="C3447" s="7" t="n">
        <f aca="false">1_Data_EDA!I3448</f>
        <v>27.98999977</v>
      </c>
      <c r="D3447" s="6" t="n">
        <f aca="false">1_Data_EDA!J3448</f>
        <v>2</v>
      </c>
      <c r="E3447" s="7" t="n">
        <f aca="false">1_Data_EDA!K3448</f>
        <v>55.97999954</v>
      </c>
      <c r="F3447" s="7" t="n">
        <f aca="false">1_Data_EDA!L3448</f>
        <v>3.920000076</v>
      </c>
      <c r="G3447" s="8" t="n">
        <f aca="false">1_Data_EDA!M3448</f>
        <v>0.07</v>
      </c>
      <c r="H3447" s="6" t="n">
        <f aca="false">IF(1_Data_EDA!B3448="First Class",1,0)</f>
        <v>0</v>
      </c>
      <c r="I3447" s="6" t="n">
        <f aca="false">IF(1_Data_EDA!B3448="Second Class",1,0)</f>
        <v>1</v>
      </c>
      <c r="J3447" s="6" t="n">
        <f aca="false">IF(1_Data_EDA!B3448="Same Day",1,0)</f>
        <v>0</v>
      </c>
      <c r="K3447" s="6" t="n">
        <f aca="false">IF(1_Data_EDA!C3448="Corporate",1,0)</f>
        <v>0</v>
      </c>
      <c r="L3447" s="6" t="n">
        <f aca="false">IF(1_Data_EDA!C3448="Home Office",1,0)</f>
        <v>0</v>
      </c>
      <c r="M3447" s="6" t="n">
        <f aca="false">IF(1_Data_EDA!D3448="Europe",1,0)</f>
        <v>0</v>
      </c>
      <c r="N3447" s="6" t="n">
        <f aca="false">IF(1_Data_EDA!D3448="LATAM",1,0)</f>
        <v>0</v>
      </c>
      <c r="O3447" s="6" t="n">
        <f aca="false">IF(1_Data_EDA!D3448="Pacific Asia",1,0)</f>
        <v>1</v>
      </c>
      <c r="P3447" s="6" t="n">
        <f aca="false">IF(1_Data_EDA!D3448="USCA",1,0)</f>
        <v>0</v>
      </c>
      <c r="Q3447" s="6" t="n">
        <f aca="false">IF(C3447&gt;MEDIAN(C$5:C$8004),1,0)</f>
        <v>0</v>
      </c>
      <c r="R3447" s="6" t="n">
        <f aca="false">IF(D3447&gt;2,1,0)</f>
        <v>0</v>
      </c>
    </row>
    <row r="3448" customFormat="false" ht="15" hidden="false" customHeight="true" outlineLevel="0" collapsed="false">
      <c r="A3448" s="6" t="n">
        <f aca="false">1_Data_EDA!O3449</f>
        <v>1</v>
      </c>
      <c r="B3448" s="6" t="n">
        <f aca="false">1_Data_EDA!H3449</f>
        <v>1</v>
      </c>
      <c r="C3448" s="7" t="n">
        <f aca="false">1_Data_EDA!I3449</f>
        <v>129.9900055</v>
      </c>
      <c r="D3448" s="6" t="n">
        <f aca="false">1_Data_EDA!J3449</f>
        <v>1</v>
      </c>
      <c r="E3448" s="7" t="n">
        <f aca="false">1_Data_EDA!K3449</f>
        <v>129.9900055</v>
      </c>
      <c r="F3448" s="7" t="n">
        <f aca="false">1_Data_EDA!L3449</f>
        <v>1.299999952</v>
      </c>
      <c r="G3448" s="8" t="n">
        <f aca="false">1_Data_EDA!M3449</f>
        <v>0.01</v>
      </c>
      <c r="H3448" s="6" t="n">
        <f aca="false">IF(1_Data_EDA!B3449="First Class",1,0)</f>
        <v>1</v>
      </c>
      <c r="I3448" s="6" t="n">
        <f aca="false">IF(1_Data_EDA!B3449="Second Class",1,0)</f>
        <v>0</v>
      </c>
      <c r="J3448" s="6" t="n">
        <f aca="false">IF(1_Data_EDA!B3449="Same Day",1,0)</f>
        <v>0</v>
      </c>
      <c r="K3448" s="6" t="n">
        <f aca="false">IF(1_Data_EDA!C3449="Corporate",1,0)</f>
        <v>0</v>
      </c>
      <c r="L3448" s="6" t="n">
        <f aca="false">IF(1_Data_EDA!C3449="Home Office",1,0)</f>
        <v>1</v>
      </c>
      <c r="M3448" s="6" t="n">
        <f aca="false">IF(1_Data_EDA!D3449="Europe",1,0)</f>
        <v>0</v>
      </c>
      <c r="N3448" s="6" t="n">
        <f aca="false">IF(1_Data_EDA!D3449="LATAM",1,0)</f>
        <v>1</v>
      </c>
      <c r="O3448" s="6" t="n">
        <f aca="false">IF(1_Data_EDA!D3449="Pacific Asia",1,0)</f>
        <v>0</v>
      </c>
      <c r="P3448" s="6" t="n">
        <f aca="false">IF(1_Data_EDA!D3449="USCA",1,0)</f>
        <v>0</v>
      </c>
      <c r="Q3448" s="6" t="n">
        <f aca="false">IF(C3448&gt;MEDIAN(C$5:C$8004),1,0)</f>
        <v>1</v>
      </c>
      <c r="R3448" s="6" t="n">
        <f aca="false">IF(D3448&gt;2,1,0)</f>
        <v>0</v>
      </c>
    </row>
    <row r="3449" customFormat="false" ht="15" hidden="false" customHeight="true" outlineLevel="0" collapsed="false">
      <c r="A3449" s="6" t="n">
        <f aca="false">1_Data_EDA!O3450</f>
        <v>0</v>
      </c>
      <c r="B3449" s="6" t="n">
        <f aca="false">1_Data_EDA!H3450</f>
        <v>4</v>
      </c>
      <c r="C3449" s="7" t="n">
        <f aca="false">1_Data_EDA!I3450</f>
        <v>299.980011</v>
      </c>
      <c r="D3449" s="6" t="n">
        <f aca="false">1_Data_EDA!J3450</f>
        <v>1</v>
      </c>
      <c r="E3449" s="7" t="n">
        <f aca="false">1_Data_EDA!K3450</f>
        <v>299.980011</v>
      </c>
      <c r="F3449" s="7" t="n">
        <f aca="false">1_Data_EDA!L3450</f>
        <v>75</v>
      </c>
      <c r="G3449" s="8" t="n">
        <f aca="false">1_Data_EDA!M3450</f>
        <v>0.25</v>
      </c>
      <c r="H3449" s="6" t="n">
        <f aca="false">IF(1_Data_EDA!B3450="First Class",1,0)</f>
        <v>0</v>
      </c>
      <c r="I3449" s="6" t="n">
        <f aca="false">IF(1_Data_EDA!B3450="Second Class",1,0)</f>
        <v>0</v>
      </c>
      <c r="J3449" s="6" t="n">
        <f aca="false">IF(1_Data_EDA!B3450="Same Day",1,0)</f>
        <v>0</v>
      </c>
      <c r="K3449" s="6" t="n">
        <f aca="false">IF(1_Data_EDA!C3450="Corporate",1,0)</f>
        <v>0</v>
      </c>
      <c r="L3449" s="6" t="n">
        <f aca="false">IF(1_Data_EDA!C3450="Home Office",1,0)</f>
        <v>0</v>
      </c>
      <c r="M3449" s="6" t="n">
        <f aca="false">IF(1_Data_EDA!D3450="Europe",1,0)</f>
        <v>1</v>
      </c>
      <c r="N3449" s="6" t="n">
        <f aca="false">IF(1_Data_EDA!D3450="LATAM",1,0)</f>
        <v>0</v>
      </c>
      <c r="O3449" s="6" t="n">
        <f aca="false">IF(1_Data_EDA!D3450="Pacific Asia",1,0)</f>
        <v>0</v>
      </c>
      <c r="P3449" s="6" t="n">
        <f aca="false">IF(1_Data_EDA!D3450="USCA",1,0)</f>
        <v>0</v>
      </c>
      <c r="Q3449" s="6" t="n">
        <f aca="false">IF(C3449&gt;MEDIAN(C$5:C$8004),1,0)</f>
        <v>1</v>
      </c>
      <c r="R3449" s="6" t="n">
        <f aca="false">IF(D3449&gt;2,1,0)</f>
        <v>0</v>
      </c>
    </row>
    <row r="3450" customFormat="false" ht="15" hidden="false" customHeight="true" outlineLevel="0" collapsed="false">
      <c r="A3450" s="6" t="n">
        <f aca="false">1_Data_EDA!O3451</f>
        <v>1</v>
      </c>
      <c r="B3450" s="6" t="n">
        <f aca="false">1_Data_EDA!H3451</f>
        <v>4</v>
      </c>
      <c r="C3450" s="7" t="n">
        <f aca="false">1_Data_EDA!I3451</f>
        <v>399.980011</v>
      </c>
      <c r="D3450" s="6" t="n">
        <f aca="false">1_Data_EDA!J3451</f>
        <v>1</v>
      </c>
      <c r="E3450" s="7" t="n">
        <f aca="false">1_Data_EDA!K3451</f>
        <v>399.980011</v>
      </c>
      <c r="F3450" s="7" t="n">
        <f aca="false">1_Data_EDA!L3451</f>
        <v>22</v>
      </c>
      <c r="G3450" s="8" t="n">
        <f aca="false">1_Data_EDA!M3451</f>
        <v>0.059999999</v>
      </c>
      <c r="H3450" s="6" t="n">
        <f aca="false">IF(1_Data_EDA!B3451="First Class",1,0)</f>
        <v>0</v>
      </c>
      <c r="I3450" s="6" t="n">
        <f aca="false">IF(1_Data_EDA!B3451="Second Class",1,0)</f>
        <v>0</v>
      </c>
      <c r="J3450" s="6" t="n">
        <f aca="false">IF(1_Data_EDA!B3451="Same Day",1,0)</f>
        <v>0</v>
      </c>
      <c r="K3450" s="6" t="n">
        <f aca="false">IF(1_Data_EDA!C3451="Corporate",1,0)</f>
        <v>0</v>
      </c>
      <c r="L3450" s="6" t="n">
        <f aca="false">IF(1_Data_EDA!C3451="Home Office",1,0)</f>
        <v>0</v>
      </c>
      <c r="M3450" s="6" t="n">
        <f aca="false">IF(1_Data_EDA!D3451="Europe",1,0)</f>
        <v>1</v>
      </c>
      <c r="N3450" s="6" t="n">
        <f aca="false">IF(1_Data_EDA!D3451="LATAM",1,0)</f>
        <v>0</v>
      </c>
      <c r="O3450" s="6" t="n">
        <f aca="false">IF(1_Data_EDA!D3451="Pacific Asia",1,0)</f>
        <v>0</v>
      </c>
      <c r="P3450" s="6" t="n">
        <f aca="false">IF(1_Data_EDA!D3451="USCA",1,0)</f>
        <v>0</v>
      </c>
      <c r="Q3450" s="6" t="n">
        <f aca="false">IF(C3450&gt;MEDIAN(C$5:C$8004),1,0)</f>
        <v>1</v>
      </c>
      <c r="R3450" s="6" t="n">
        <f aca="false">IF(D3450&gt;2,1,0)</f>
        <v>0</v>
      </c>
    </row>
    <row r="3451" customFormat="false" ht="15" hidden="false" customHeight="true" outlineLevel="0" collapsed="false">
      <c r="A3451" s="6" t="n">
        <f aca="false">1_Data_EDA!O3452</f>
        <v>0</v>
      </c>
      <c r="B3451" s="6" t="n">
        <f aca="false">1_Data_EDA!H3452</f>
        <v>4</v>
      </c>
      <c r="C3451" s="7" t="n">
        <f aca="false">1_Data_EDA!I3452</f>
        <v>299.980011</v>
      </c>
      <c r="D3451" s="6" t="n">
        <f aca="false">1_Data_EDA!J3452</f>
        <v>1</v>
      </c>
      <c r="E3451" s="7" t="n">
        <f aca="false">1_Data_EDA!K3452</f>
        <v>299.980011</v>
      </c>
      <c r="F3451" s="7" t="n">
        <f aca="false">1_Data_EDA!L3452</f>
        <v>21</v>
      </c>
      <c r="G3451" s="8" t="n">
        <f aca="false">1_Data_EDA!M3452</f>
        <v>0.07</v>
      </c>
      <c r="H3451" s="6" t="n">
        <f aca="false">IF(1_Data_EDA!B3452="First Class",1,0)</f>
        <v>0</v>
      </c>
      <c r="I3451" s="6" t="n">
        <f aca="false">IF(1_Data_EDA!B3452="Second Class",1,0)</f>
        <v>0</v>
      </c>
      <c r="J3451" s="6" t="n">
        <f aca="false">IF(1_Data_EDA!B3452="Same Day",1,0)</f>
        <v>0</v>
      </c>
      <c r="K3451" s="6" t="n">
        <f aca="false">IF(1_Data_EDA!C3452="Corporate",1,0)</f>
        <v>0</v>
      </c>
      <c r="L3451" s="6" t="n">
        <f aca="false">IF(1_Data_EDA!C3452="Home Office",1,0)</f>
        <v>0</v>
      </c>
      <c r="M3451" s="6" t="n">
        <f aca="false">IF(1_Data_EDA!D3452="Europe",1,0)</f>
        <v>0</v>
      </c>
      <c r="N3451" s="6" t="n">
        <f aca="false">IF(1_Data_EDA!D3452="LATAM",1,0)</f>
        <v>1</v>
      </c>
      <c r="O3451" s="6" t="n">
        <f aca="false">IF(1_Data_EDA!D3452="Pacific Asia",1,0)</f>
        <v>0</v>
      </c>
      <c r="P3451" s="6" t="n">
        <f aca="false">IF(1_Data_EDA!D3452="USCA",1,0)</f>
        <v>0</v>
      </c>
      <c r="Q3451" s="6" t="n">
        <f aca="false">IF(C3451&gt;MEDIAN(C$5:C$8004),1,0)</f>
        <v>1</v>
      </c>
      <c r="R3451" s="6" t="n">
        <f aca="false">IF(D3451&gt;2,1,0)</f>
        <v>0</v>
      </c>
    </row>
    <row r="3452" customFormat="false" ht="15" hidden="false" customHeight="true" outlineLevel="0" collapsed="false">
      <c r="A3452" s="6" t="n">
        <f aca="false">1_Data_EDA!O3453</f>
        <v>0</v>
      </c>
      <c r="B3452" s="6" t="n">
        <f aca="false">1_Data_EDA!H3453</f>
        <v>4</v>
      </c>
      <c r="C3452" s="7" t="n">
        <f aca="false">1_Data_EDA!I3453</f>
        <v>49.97999954</v>
      </c>
      <c r="D3452" s="6" t="n">
        <f aca="false">1_Data_EDA!J3453</f>
        <v>3</v>
      </c>
      <c r="E3452" s="7" t="n">
        <f aca="false">1_Data_EDA!K3453</f>
        <v>149.9400024</v>
      </c>
      <c r="F3452" s="7" t="n">
        <f aca="false">1_Data_EDA!L3453</f>
        <v>3</v>
      </c>
      <c r="G3452" s="8" t="n">
        <f aca="false">1_Data_EDA!M3453</f>
        <v>0.02</v>
      </c>
      <c r="H3452" s="6" t="n">
        <f aca="false">IF(1_Data_EDA!B3453="First Class",1,0)</f>
        <v>0</v>
      </c>
      <c r="I3452" s="6" t="n">
        <f aca="false">IF(1_Data_EDA!B3453="Second Class",1,0)</f>
        <v>0</v>
      </c>
      <c r="J3452" s="6" t="n">
        <f aca="false">IF(1_Data_EDA!B3453="Same Day",1,0)</f>
        <v>0</v>
      </c>
      <c r="K3452" s="6" t="n">
        <f aca="false">IF(1_Data_EDA!C3453="Corporate",1,0)</f>
        <v>0</v>
      </c>
      <c r="L3452" s="6" t="n">
        <f aca="false">IF(1_Data_EDA!C3453="Home Office",1,0)</f>
        <v>0</v>
      </c>
      <c r="M3452" s="6" t="n">
        <f aca="false">IF(1_Data_EDA!D3453="Europe",1,0)</f>
        <v>0</v>
      </c>
      <c r="N3452" s="6" t="n">
        <f aca="false">IF(1_Data_EDA!D3453="LATAM",1,0)</f>
        <v>0</v>
      </c>
      <c r="O3452" s="6" t="n">
        <f aca="false">IF(1_Data_EDA!D3453="Pacific Asia",1,0)</f>
        <v>1</v>
      </c>
      <c r="P3452" s="6" t="n">
        <f aca="false">IF(1_Data_EDA!D3453="USCA",1,0)</f>
        <v>0</v>
      </c>
      <c r="Q3452" s="6" t="n">
        <f aca="false">IF(C3452&gt;MEDIAN(C$5:C$8004),1,0)</f>
        <v>0</v>
      </c>
      <c r="R3452" s="6" t="n">
        <f aca="false">IF(D3452&gt;2,1,0)</f>
        <v>1</v>
      </c>
    </row>
    <row r="3453" customFormat="false" ht="15" hidden="false" customHeight="true" outlineLevel="0" collapsed="false">
      <c r="A3453" s="6" t="n">
        <f aca="false">1_Data_EDA!O3454</f>
        <v>0</v>
      </c>
      <c r="B3453" s="6" t="n">
        <f aca="false">1_Data_EDA!H3454</f>
        <v>4</v>
      </c>
      <c r="C3453" s="7" t="n">
        <f aca="false">1_Data_EDA!I3454</f>
        <v>129.9900055</v>
      </c>
      <c r="D3453" s="6" t="n">
        <f aca="false">1_Data_EDA!J3454</f>
        <v>1</v>
      </c>
      <c r="E3453" s="7" t="n">
        <f aca="false">1_Data_EDA!K3454</f>
        <v>129.9900055</v>
      </c>
      <c r="F3453" s="7" t="n">
        <f aca="false">1_Data_EDA!L3454</f>
        <v>15.60000038</v>
      </c>
      <c r="G3453" s="8" t="n">
        <f aca="false">1_Data_EDA!M3454</f>
        <v>0.119999997</v>
      </c>
      <c r="H3453" s="6" t="n">
        <f aca="false">IF(1_Data_EDA!B3454="First Class",1,0)</f>
        <v>0</v>
      </c>
      <c r="I3453" s="6" t="n">
        <f aca="false">IF(1_Data_EDA!B3454="Second Class",1,0)</f>
        <v>0</v>
      </c>
      <c r="J3453" s="6" t="n">
        <f aca="false">IF(1_Data_EDA!B3454="Same Day",1,0)</f>
        <v>0</v>
      </c>
      <c r="K3453" s="6" t="n">
        <f aca="false">IF(1_Data_EDA!C3454="Corporate",1,0)</f>
        <v>0</v>
      </c>
      <c r="L3453" s="6" t="n">
        <f aca="false">IF(1_Data_EDA!C3454="Home Office",1,0)</f>
        <v>0</v>
      </c>
      <c r="M3453" s="6" t="n">
        <f aca="false">IF(1_Data_EDA!D3454="Europe",1,0)</f>
        <v>0</v>
      </c>
      <c r="N3453" s="6" t="n">
        <f aca="false">IF(1_Data_EDA!D3454="LATAM",1,0)</f>
        <v>1</v>
      </c>
      <c r="O3453" s="6" t="n">
        <f aca="false">IF(1_Data_EDA!D3454="Pacific Asia",1,0)</f>
        <v>0</v>
      </c>
      <c r="P3453" s="6" t="n">
        <f aca="false">IF(1_Data_EDA!D3454="USCA",1,0)</f>
        <v>0</v>
      </c>
      <c r="Q3453" s="6" t="n">
        <f aca="false">IF(C3453&gt;MEDIAN(C$5:C$8004),1,0)</f>
        <v>1</v>
      </c>
      <c r="R3453" s="6" t="n">
        <f aca="false">IF(D3453&gt;2,1,0)</f>
        <v>0</v>
      </c>
    </row>
    <row r="3454" customFormat="false" ht="15" hidden="false" customHeight="true" outlineLevel="0" collapsed="false">
      <c r="A3454" s="6" t="n">
        <f aca="false">1_Data_EDA!O3455</f>
        <v>1</v>
      </c>
      <c r="B3454" s="6" t="n">
        <f aca="false">1_Data_EDA!H3455</f>
        <v>4</v>
      </c>
      <c r="C3454" s="7" t="n">
        <f aca="false">1_Data_EDA!I3455</f>
        <v>129.9900055</v>
      </c>
      <c r="D3454" s="6" t="n">
        <f aca="false">1_Data_EDA!J3455</f>
        <v>1</v>
      </c>
      <c r="E3454" s="7" t="n">
        <f aca="false">1_Data_EDA!K3455</f>
        <v>129.9900055</v>
      </c>
      <c r="F3454" s="7" t="n">
        <f aca="false">1_Data_EDA!L3455</f>
        <v>3.900000095</v>
      </c>
      <c r="G3454" s="8" t="n">
        <f aca="false">1_Data_EDA!M3455</f>
        <v>0.029999999</v>
      </c>
      <c r="H3454" s="6" t="n">
        <f aca="false">IF(1_Data_EDA!B3455="First Class",1,0)</f>
        <v>0</v>
      </c>
      <c r="I3454" s="6" t="n">
        <f aca="false">IF(1_Data_EDA!B3455="Second Class",1,0)</f>
        <v>0</v>
      </c>
      <c r="J3454" s="6" t="n">
        <f aca="false">IF(1_Data_EDA!B3455="Same Day",1,0)</f>
        <v>0</v>
      </c>
      <c r="K3454" s="6" t="n">
        <f aca="false">IF(1_Data_EDA!C3455="Corporate",1,0)</f>
        <v>0</v>
      </c>
      <c r="L3454" s="6" t="n">
        <f aca="false">IF(1_Data_EDA!C3455="Home Office",1,0)</f>
        <v>0</v>
      </c>
      <c r="M3454" s="6" t="n">
        <f aca="false">IF(1_Data_EDA!D3455="Europe",1,0)</f>
        <v>0</v>
      </c>
      <c r="N3454" s="6" t="n">
        <f aca="false">IF(1_Data_EDA!D3455="LATAM",1,0)</f>
        <v>0</v>
      </c>
      <c r="O3454" s="6" t="n">
        <f aca="false">IF(1_Data_EDA!D3455="Pacific Asia",1,0)</f>
        <v>0</v>
      </c>
      <c r="P3454" s="6" t="n">
        <f aca="false">IF(1_Data_EDA!D3455="USCA",1,0)</f>
        <v>1</v>
      </c>
      <c r="Q3454" s="6" t="n">
        <f aca="false">IF(C3454&gt;MEDIAN(C$5:C$8004),1,0)</f>
        <v>1</v>
      </c>
      <c r="R3454" s="6" t="n">
        <f aca="false">IF(D3454&gt;2,1,0)</f>
        <v>0</v>
      </c>
    </row>
    <row r="3455" customFormat="false" ht="15" hidden="false" customHeight="true" outlineLevel="0" collapsed="false">
      <c r="A3455" s="6" t="n">
        <f aca="false">1_Data_EDA!O3456</f>
        <v>0</v>
      </c>
      <c r="B3455" s="6" t="n">
        <f aca="false">1_Data_EDA!H3456</f>
        <v>4</v>
      </c>
      <c r="C3455" s="7" t="n">
        <f aca="false">1_Data_EDA!I3456</f>
        <v>129.9900055</v>
      </c>
      <c r="D3455" s="6" t="n">
        <f aca="false">1_Data_EDA!J3456</f>
        <v>1</v>
      </c>
      <c r="E3455" s="7" t="n">
        <f aca="false">1_Data_EDA!K3456</f>
        <v>129.9900055</v>
      </c>
      <c r="F3455" s="7" t="n">
        <f aca="false">1_Data_EDA!L3456</f>
        <v>9.100000381</v>
      </c>
      <c r="G3455" s="8" t="n">
        <f aca="false">1_Data_EDA!M3456</f>
        <v>0.07</v>
      </c>
      <c r="H3455" s="6" t="n">
        <f aca="false">IF(1_Data_EDA!B3456="First Class",1,0)</f>
        <v>0</v>
      </c>
      <c r="I3455" s="6" t="n">
        <f aca="false">IF(1_Data_EDA!B3456="Second Class",1,0)</f>
        <v>0</v>
      </c>
      <c r="J3455" s="6" t="n">
        <f aca="false">IF(1_Data_EDA!B3456="Same Day",1,0)</f>
        <v>0</v>
      </c>
      <c r="K3455" s="6" t="n">
        <f aca="false">IF(1_Data_EDA!C3456="Corporate",1,0)</f>
        <v>0</v>
      </c>
      <c r="L3455" s="6" t="n">
        <f aca="false">IF(1_Data_EDA!C3456="Home Office",1,0)</f>
        <v>1</v>
      </c>
      <c r="M3455" s="6" t="n">
        <f aca="false">IF(1_Data_EDA!D3456="Europe",1,0)</f>
        <v>0</v>
      </c>
      <c r="N3455" s="6" t="n">
        <f aca="false">IF(1_Data_EDA!D3456="LATAM",1,0)</f>
        <v>0</v>
      </c>
      <c r="O3455" s="6" t="n">
        <f aca="false">IF(1_Data_EDA!D3456="Pacific Asia",1,0)</f>
        <v>0</v>
      </c>
      <c r="P3455" s="6" t="n">
        <f aca="false">IF(1_Data_EDA!D3456="USCA",1,0)</f>
        <v>0</v>
      </c>
      <c r="Q3455" s="6" t="n">
        <f aca="false">IF(C3455&gt;MEDIAN(C$5:C$8004),1,0)</f>
        <v>1</v>
      </c>
      <c r="R3455" s="6" t="n">
        <f aca="false">IF(D3455&gt;2,1,0)</f>
        <v>0</v>
      </c>
    </row>
    <row r="3456" customFormat="false" ht="15" hidden="false" customHeight="true" outlineLevel="0" collapsed="false">
      <c r="A3456" s="6" t="n">
        <f aca="false">1_Data_EDA!O3457</f>
        <v>1</v>
      </c>
      <c r="B3456" s="6" t="n">
        <f aca="false">1_Data_EDA!H3457</f>
        <v>4</v>
      </c>
      <c r="C3456" s="7" t="n">
        <f aca="false">1_Data_EDA!I3457</f>
        <v>299.980011</v>
      </c>
      <c r="D3456" s="6" t="n">
        <f aca="false">1_Data_EDA!J3457</f>
        <v>1</v>
      </c>
      <c r="E3456" s="7" t="n">
        <f aca="false">1_Data_EDA!K3457</f>
        <v>299.980011</v>
      </c>
      <c r="F3456" s="7" t="n">
        <f aca="false">1_Data_EDA!L3457</f>
        <v>12</v>
      </c>
      <c r="G3456" s="8" t="n">
        <f aca="false">1_Data_EDA!M3457</f>
        <v>0.039999999</v>
      </c>
      <c r="H3456" s="6" t="n">
        <f aca="false">IF(1_Data_EDA!B3457="First Class",1,0)</f>
        <v>0</v>
      </c>
      <c r="I3456" s="6" t="n">
        <f aca="false">IF(1_Data_EDA!B3457="Second Class",1,0)</f>
        <v>0</v>
      </c>
      <c r="J3456" s="6" t="n">
        <f aca="false">IF(1_Data_EDA!B3457="Same Day",1,0)</f>
        <v>0</v>
      </c>
      <c r="K3456" s="6" t="n">
        <f aca="false">IF(1_Data_EDA!C3457="Corporate",1,0)</f>
        <v>1</v>
      </c>
      <c r="L3456" s="6" t="n">
        <f aca="false">IF(1_Data_EDA!C3457="Home Office",1,0)</f>
        <v>0</v>
      </c>
      <c r="M3456" s="6" t="n">
        <f aca="false">IF(1_Data_EDA!D3457="Europe",1,0)</f>
        <v>0</v>
      </c>
      <c r="N3456" s="6" t="n">
        <f aca="false">IF(1_Data_EDA!D3457="LATAM",1,0)</f>
        <v>0</v>
      </c>
      <c r="O3456" s="6" t="n">
        <f aca="false">IF(1_Data_EDA!D3457="Pacific Asia",1,0)</f>
        <v>1</v>
      </c>
      <c r="P3456" s="6" t="n">
        <f aca="false">IF(1_Data_EDA!D3457="USCA",1,0)</f>
        <v>0</v>
      </c>
      <c r="Q3456" s="6" t="n">
        <f aca="false">IF(C3456&gt;MEDIAN(C$5:C$8004),1,0)</f>
        <v>1</v>
      </c>
      <c r="R3456" s="6" t="n">
        <f aca="false">IF(D3456&gt;2,1,0)</f>
        <v>0</v>
      </c>
    </row>
    <row r="3457" customFormat="false" ht="15" hidden="false" customHeight="true" outlineLevel="0" collapsed="false">
      <c r="A3457" s="6" t="n">
        <f aca="false">1_Data_EDA!O3458</f>
        <v>1</v>
      </c>
      <c r="B3457" s="6" t="n">
        <f aca="false">1_Data_EDA!H3458</f>
        <v>1</v>
      </c>
      <c r="C3457" s="7" t="n">
        <f aca="false">1_Data_EDA!I3458</f>
        <v>129.9900055</v>
      </c>
      <c r="D3457" s="6" t="n">
        <f aca="false">1_Data_EDA!J3458</f>
        <v>1</v>
      </c>
      <c r="E3457" s="7" t="n">
        <f aca="false">1_Data_EDA!K3458</f>
        <v>129.9900055</v>
      </c>
      <c r="F3457" s="7" t="n">
        <f aca="false">1_Data_EDA!L3458</f>
        <v>20.79999924</v>
      </c>
      <c r="G3457" s="8" t="n">
        <f aca="false">1_Data_EDA!M3458</f>
        <v>0.159999996</v>
      </c>
      <c r="H3457" s="6" t="n">
        <f aca="false">IF(1_Data_EDA!B3458="First Class",1,0)</f>
        <v>1</v>
      </c>
      <c r="I3457" s="6" t="n">
        <f aca="false">IF(1_Data_EDA!B3458="Second Class",1,0)</f>
        <v>0</v>
      </c>
      <c r="J3457" s="6" t="n">
        <f aca="false">IF(1_Data_EDA!B3458="Same Day",1,0)</f>
        <v>0</v>
      </c>
      <c r="K3457" s="6" t="n">
        <f aca="false">IF(1_Data_EDA!C3458="Corporate",1,0)</f>
        <v>0</v>
      </c>
      <c r="L3457" s="6" t="n">
        <f aca="false">IF(1_Data_EDA!C3458="Home Office",1,0)</f>
        <v>0</v>
      </c>
      <c r="M3457" s="6" t="n">
        <f aca="false">IF(1_Data_EDA!D3458="Europe",1,0)</f>
        <v>0</v>
      </c>
      <c r="N3457" s="6" t="n">
        <f aca="false">IF(1_Data_EDA!D3458="LATAM",1,0)</f>
        <v>1</v>
      </c>
      <c r="O3457" s="6" t="n">
        <f aca="false">IF(1_Data_EDA!D3458="Pacific Asia",1,0)</f>
        <v>0</v>
      </c>
      <c r="P3457" s="6" t="n">
        <f aca="false">IF(1_Data_EDA!D3458="USCA",1,0)</f>
        <v>0</v>
      </c>
      <c r="Q3457" s="6" t="n">
        <f aca="false">IF(C3457&gt;MEDIAN(C$5:C$8004),1,0)</f>
        <v>1</v>
      </c>
      <c r="R3457" s="6" t="n">
        <f aca="false">IF(D3457&gt;2,1,0)</f>
        <v>0</v>
      </c>
    </row>
    <row r="3458" customFormat="false" ht="15" hidden="false" customHeight="true" outlineLevel="0" collapsed="false">
      <c r="A3458" s="6" t="n">
        <f aca="false">1_Data_EDA!O3459</f>
        <v>0</v>
      </c>
      <c r="B3458" s="6" t="n">
        <f aca="false">1_Data_EDA!H3459</f>
        <v>4</v>
      </c>
      <c r="C3458" s="7" t="n">
        <f aca="false">1_Data_EDA!I3459</f>
        <v>50</v>
      </c>
      <c r="D3458" s="6" t="n">
        <f aca="false">1_Data_EDA!J3459</f>
        <v>2</v>
      </c>
      <c r="E3458" s="7" t="n">
        <f aca="false">1_Data_EDA!K3459</f>
        <v>100</v>
      </c>
      <c r="F3458" s="7" t="n">
        <f aca="false">1_Data_EDA!L3459</f>
        <v>1</v>
      </c>
      <c r="G3458" s="8" t="n">
        <f aca="false">1_Data_EDA!M3459</f>
        <v>0.01</v>
      </c>
      <c r="H3458" s="6" t="n">
        <f aca="false">IF(1_Data_EDA!B3459="First Class",1,0)</f>
        <v>0</v>
      </c>
      <c r="I3458" s="6" t="n">
        <f aca="false">IF(1_Data_EDA!B3459="Second Class",1,0)</f>
        <v>0</v>
      </c>
      <c r="J3458" s="6" t="n">
        <f aca="false">IF(1_Data_EDA!B3459="Same Day",1,0)</f>
        <v>0</v>
      </c>
      <c r="K3458" s="6" t="n">
        <f aca="false">IF(1_Data_EDA!C3459="Corporate",1,0)</f>
        <v>1</v>
      </c>
      <c r="L3458" s="6" t="n">
        <f aca="false">IF(1_Data_EDA!C3459="Home Office",1,0)</f>
        <v>0</v>
      </c>
      <c r="M3458" s="6" t="n">
        <f aca="false">IF(1_Data_EDA!D3459="Europe",1,0)</f>
        <v>1</v>
      </c>
      <c r="N3458" s="6" t="n">
        <f aca="false">IF(1_Data_EDA!D3459="LATAM",1,0)</f>
        <v>0</v>
      </c>
      <c r="O3458" s="6" t="n">
        <f aca="false">IF(1_Data_EDA!D3459="Pacific Asia",1,0)</f>
        <v>0</v>
      </c>
      <c r="P3458" s="6" t="n">
        <f aca="false">IF(1_Data_EDA!D3459="USCA",1,0)</f>
        <v>0</v>
      </c>
      <c r="Q3458" s="6" t="n">
        <f aca="false">IF(C3458&gt;MEDIAN(C$5:C$8004),1,0)</f>
        <v>0</v>
      </c>
      <c r="R3458" s="6" t="n">
        <f aca="false">IF(D3458&gt;2,1,0)</f>
        <v>0</v>
      </c>
    </row>
    <row r="3459" customFormat="false" ht="15" hidden="false" customHeight="true" outlineLevel="0" collapsed="false">
      <c r="A3459" s="6" t="n">
        <f aca="false">1_Data_EDA!O3460</f>
        <v>1</v>
      </c>
      <c r="B3459" s="6" t="n">
        <f aca="false">1_Data_EDA!H3460</f>
        <v>2</v>
      </c>
      <c r="C3459" s="7" t="n">
        <f aca="false">1_Data_EDA!I3460</f>
        <v>129.9900055</v>
      </c>
      <c r="D3459" s="6" t="n">
        <f aca="false">1_Data_EDA!J3460</f>
        <v>1</v>
      </c>
      <c r="E3459" s="7" t="n">
        <f aca="false">1_Data_EDA!K3460</f>
        <v>129.9900055</v>
      </c>
      <c r="F3459" s="7" t="n">
        <f aca="false">1_Data_EDA!L3460</f>
        <v>5.199999809</v>
      </c>
      <c r="G3459" s="8" t="n">
        <f aca="false">1_Data_EDA!M3460</f>
        <v>0.039999999</v>
      </c>
      <c r="H3459" s="6" t="n">
        <f aca="false">IF(1_Data_EDA!B3460="First Class",1,0)</f>
        <v>0</v>
      </c>
      <c r="I3459" s="6" t="n">
        <f aca="false">IF(1_Data_EDA!B3460="Second Class",1,0)</f>
        <v>1</v>
      </c>
      <c r="J3459" s="6" t="n">
        <f aca="false">IF(1_Data_EDA!B3460="Same Day",1,0)</f>
        <v>0</v>
      </c>
      <c r="K3459" s="6" t="n">
        <f aca="false">IF(1_Data_EDA!C3460="Corporate",1,0)</f>
        <v>0</v>
      </c>
      <c r="L3459" s="6" t="n">
        <f aca="false">IF(1_Data_EDA!C3460="Home Office",1,0)</f>
        <v>0</v>
      </c>
      <c r="M3459" s="6" t="n">
        <f aca="false">IF(1_Data_EDA!D3460="Europe",1,0)</f>
        <v>0</v>
      </c>
      <c r="N3459" s="6" t="n">
        <f aca="false">IF(1_Data_EDA!D3460="LATAM",1,0)</f>
        <v>1</v>
      </c>
      <c r="O3459" s="6" t="n">
        <f aca="false">IF(1_Data_EDA!D3460="Pacific Asia",1,0)</f>
        <v>0</v>
      </c>
      <c r="P3459" s="6" t="n">
        <f aca="false">IF(1_Data_EDA!D3460="USCA",1,0)</f>
        <v>0</v>
      </c>
      <c r="Q3459" s="6" t="n">
        <f aca="false">IF(C3459&gt;MEDIAN(C$5:C$8004),1,0)</f>
        <v>1</v>
      </c>
      <c r="R3459" s="6" t="n">
        <f aca="false">IF(D3459&gt;2,1,0)</f>
        <v>0</v>
      </c>
    </row>
    <row r="3460" customFormat="false" ht="15" hidden="false" customHeight="true" outlineLevel="0" collapsed="false">
      <c r="A3460" s="6" t="n">
        <f aca="false">1_Data_EDA!O3461</f>
        <v>0</v>
      </c>
      <c r="B3460" s="6" t="n">
        <f aca="false">1_Data_EDA!H3461</f>
        <v>4</v>
      </c>
      <c r="C3460" s="7" t="n">
        <f aca="false">1_Data_EDA!I3461</f>
        <v>49.97999954</v>
      </c>
      <c r="D3460" s="6" t="n">
        <f aca="false">1_Data_EDA!J3461</f>
        <v>3</v>
      </c>
      <c r="E3460" s="7" t="n">
        <f aca="false">1_Data_EDA!K3461</f>
        <v>149.9400024</v>
      </c>
      <c r="F3460" s="7" t="n">
        <f aca="false">1_Data_EDA!L3461</f>
        <v>26.98999977</v>
      </c>
      <c r="G3460" s="8" t="n">
        <f aca="false">1_Data_EDA!M3461</f>
        <v>0.180000007</v>
      </c>
      <c r="H3460" s="6" t="n">
        <f aca="false">IF(1_Data_EDA!B3461="First Class",1,0)</f>
        <v>0</v>
      </c>
      <c r="I3460" s="6" t="n">
        <f aca="false">IF(1_Data_EDA!B3461="Second Class",1,0)</f>
        <v>0</v>
      </c>
      <c r="J3460" s="6" t="n">
        <f aca="false">IF(1_Data_EDA!B3461="Same Day",1,0)</f>
        <v>0</v>
      </c>
      <c r="K3460" s="6" t="n">
        <f aca="false">IF(1_Data_EDA!C3461="Corporate",1,0)</f>
        <v>0</v>
      </c>
      <c r="L3460" s="6" t="n">
        <f aca="false">IF(1_Data_EDA!C3461="Home Office",1,0)</f>
        <v>1</v>
      </c>
      <c r="M3460" s="6" t="n">
        <f aca="false">IF(1_Data_EDA!D3461="Europe",1,0)</f>
        <v>1</v>
      </c>
      <c r="N3460" s="6" t="n">
        <f aca="false">IF(1_Data_EDA!D3461="LATAM",1,0)</f>
        <v>0</v>
      </c>
      <c r="O3460" s="6" t="n">
        <f aca="false">IF(1_Data_EDA!D3461="Pacific Asia",1,0)</f>
        <v>0</v>
      </c>
      <c r="P3460" s="6" t="n">
        <f aca="false">IF(1_Data_EDA!D3461="USCA",1,0)</f>
        <v>0</v>
      </c>
      <c r="Q3460" s="6" t="n">
        <f aca="false">IF(C3460&gt;MEDIAN(C$5:C$8004),1,0)</f>
        <v>0</v>
      </c>
      <c r="R3460" s="6" t="n">
        <f aca="false">IF(D3460&gt;2,1,0)</f>
        <v>1</v>
      </c>
    </row>
    <row r="3461" customFormat="false" ht="15" hidden="false" customHeight="true" outlineLevel="0" collapsed="false">
      <c r="A3461" s="6" t="n">
        <f aca="false">1_Data_EDA!O3462</f>
        <v>1</v>
      </c>
      <c r="B3461" s="6" t="n">
        <f aca="false">1_Data_EDA!H3462</f>
        <v>4</v>
      </c>
      <c r="C3461" s="7" t="n">
        <f aca="false">1_Data_EDA!I3462</f>
        <v>299.980011</v>
      </c>
      <c r="D3461" s="6" t="n">
        <f aca="false">1_Data_EDA!J3462</f>
        <v>1</v>
      </c>
      <c r="E3461" s="7" t="n">
        <f aca="false">1_Data_EDA!K3462</f>
        <v>299.980011</v>
      </c>
      <c r="F3461" s="7" t="n">
        <f aca="false">1_Data_EDA!L3462</f>
        <v>30</v>
      </c>
      <c r="G3461" s="8" t="n">
        <f aca="false">1_Data_EDA!M3462</f>
        <v>0.100000001</v>
      </c>
      <c r="H3461" s="6" t="n">
        <f aca="false">IF(1_Data_EDA!B3462="First Class",1,0)</f>
        <v>0</v>
      </c>
      <c r="I3461" s="6" t="n">
        <f aca="false">IF(1_Data_EDA!B3462="Second Class",1,0)</f>
        <v>0</v>
      </c>
      <c r="J3461" s="6" t="n">
        <f aca="false">IF(1_Data_EDA!B3462="Same Day",1,0)</f>
        <v>0</v>
      </c>
      <c r="K3461" s="6" t="n">
        <f aca="false">IF(1_Data_EDA!C3462="Corporate",1,0)</f>
        <v>0</v>
      </c>
      <c r="L3461" s="6" t="n">
        <f aca="false">IF(1_Data_EDA!C3462="Home Office",1,0)</f>
        <v>0</v>
      </c>
      <c r="M3461" s="6" t="n">
        <f aca="false">IF(1_Data_EDA!D3462="Europe",1,0)</f>
        <v>1</v>
      </c>
      <c r="N3461" s="6" t="n">
        <f aca="false">IF(1_Data_EDA!D3462="LATAM",1,0)</f>
        <v>0</v>
      </c>
      <c r="O3461" s="6" t="n">
        <f aca="false">IF(1_Data_EDA!D3462="Pacific Asia",1,0)</f>
        <v>0</v>
      </c>
      <c r="P3461" s="6" t="n">
        <f aca="false">IF(1_Data_EDA!D3462="USCA",1,0)</f>
        <v>0</v>
      </c>
      <c r="Q3461" s="6" t="n">
        <f aca="false">IF(C3461&gt;MEDIAN(C$5:C$8004),1,0)</f>
        <v>1</v>
      </c>
      <c r="R3461" s="6" t="n">
        <f aca="false">IF(D3461&gt;2,1,0)</f>
        <v>0</v>
      </c>
    </row>
    <row r="3462" customFormat="false" ht="15" hidden="false" customHeight="true" outlineLevel="0" collapsed="false">
      <c r="A3462" s="6" t="n">
        <f aca="false">1_Data_EDA!O3463</f>
        <v>0</v>
      </c>
      <c r="B3462" s="6" t="n">
        <f aca="false">1_Data_EDA!H3463</f>
        <v>4</v>
      </c>
      <c r="C3462" s="7" t="n">
        <f aca="false">1_Data_EDA!I3463</f>
        <v>59.99000168</v>
      </c>
      <c r="D3462" s="6" t="n">
        <f aca="false">1_Data_EDA!J3463</f>
        <v>2</v>
      </c>
      <c r="E3462" s="7" t="n">
        <f aca="false">1_Data_EDA!K3463</f>
        <v>119.9800034</v>
      </c>
      <c r="F3462" s="7" t="n">
        <f aca="false">1_Data_EDA!L3463</f>
        <v>1.200000048</v>
      </c>
      <c r="G3462" s="8" t="n">
        <f aca="false">1_Data_EDA!M3463</f>
        <v>0.01</v>
      </c>
      <c r="H3462" s="6" t="n">
        <f aca="false">IF(1_Data_EDA!B3463="First Class",1,0)</f>
        <v>0</v>
      </c>
      <c r="I3462" s="6" t="n">
        <f aca="false">IF(1_Data_EDA!B3463="Second Class",1,0)</f>
        <v>0</v>
      </c>
      <c r="J3462" s="6" t="n">
        <f aca="false">IF(1_Data_EDA!B3463="Same Day",1,0)</f>
        <v>0</v>
      </c>
      <c r="K3462" s="6" t="n">
        <f aca="false">IF(1_Data_EDA!C3463="Corporate",1,0)</f>
        <v>0</v>
      </c>
      <c r="L3462" s="6" t="n">
        <f aca="false">IF(1_Data_EDA!C3463="Home Office",1,0)</f>
        <v>0</v>
      </c>
      <c r="M3462" s="6" t="n">
        <f aca="false">IF(1_Data_EDA!D3463="Europe",1,0)</f>
        <v>0</v>
      </c>
      <c r="N3462" s="6" t="n">
        <f aca="false">IF(1_Data_EDA!D3463="LATAM",1,0)</f>
        <v>0</v>
      </c>
      <c r="O3462" s="6" t="n">
        <f aca="false">IF(1_Data_EDA!D3463="Pacific Asia",1,0)</f>
        <v>1</v>
      </c>
      <c r="P3462" s="6" t="n">
        <f aca="false">IF(1_Data_EDA!D3463="USCA",1,0)</f>
        <v>0</v>
      </c>
      <c r="Q3462" s="6" t="n">
        <f aca="false">IF(C3462&gt;MEDIAN(C$5:C$8004),1,0)</f>
        <v>0</v>
      </c>
      <c r="R3462" s="6" t="n">
        <f aca="false">IF(D3462&gt;2,1,0)</f>
        <v>0</v>
      </c>
    </row>
    <row r="3463" customFormat="false" ht="15" hidden="false" customHeight="true" outlineLevel="0" collapsed="false">
      <c r="A3463" s="6" t="n">
        <f aca="false">1_Data_EDA!O3464</f>
        <v>1</v>
      </c>
      <c r="B3463" s="6" t="n">
        <f aca="false">1_Data_EDA!H3464</f>
        <v>2</v>
      </c>
      <c r="C3463" s="7" t="n">
        <f aca="false">1_Data_EDA!I3464</f>
        <v>24.98999977</v>
      </c>
      <c r="D3463" s="6" t="n">
        <f aca="false">1_Data_EDA!J3464</f>
        <v>5</v>
      </c>
      <c r="E3463" s="7" t="n">
        <f aca="false">1_Data_EDA!K3464</f>
        <v>124.9499969</v>
      </c>
      <c r="F3463" s="7" t="n">
        <f aca="false">1_Data_EDA!L3464</f>
        <v>22.48999977</v>
      </c>
      <c r="G3463" s="8" t="n">
        <f aca="false">1_Data_EDA!M3464</f>
        <v>0.180000007</v>
      </c>
      <c r="H3463" s="6" t="n">
        <f aca="false">IF(1_Data_EDA!B3464="First Class",1,0)</f>
        <v>0</v>
      </c>
      <c r="I3463" s="6" t="n">
        <f aca="false">IF(1_Data_EDA!B3464="Second Class",1,0)</f>
        <v>1</v>
      </c>
      <c r="J3463" s="6" t="n">
        <f aca="false">IF(1_Data_EDA!B3464="Same Day",1,0)</f>
        <v>0</v>
      </c>
      <c r="K3463" s="6" t="n">
        <f aca="false">IF(1_Data_EDA!C3464="Corporate",1,0)</f>
        <v>0</v>
      </c>
      <c r="L3463" s="6" t="n">
        <f aca="false">IF(1_Data_EDA!C3464="Home Office",1,0)</f>
        <v>0</v>
      </c>
      <c r="M3463" s="6" t="n">
        <f aca="false">IF(1_Data_EDA!D3464="Europe",1,0)</f>
        <v>0</v>
      </c>
      <c r="N3463" s="6" t="n">
        <f aca="false">IF(1_Data_EDA!D3464="LATAM",1,0)</f>
        <v>0</v>
      </c>
      <c r="O3463" s="6" t="n">
        <f aca="false">IF(1_Data_EDA!D3464="Pacific Asia",1,0)</f>
        <v>1</v>
      </c>
      <c r="P3463" s="6" t="n">
        <f aca="false">IF(1_Data_EDA!D3464="USCA",1,0)</f>
        <v>0</v>
      </c>
      <c r="Q3463" s="6" t="n">
        <f aca="false">IF(C3463&gt;MEDIAN(C$5:C$8004),1,0)</f>
        <v>0</v>
      </c>
      <c r="R3463" s="6" t="n">
        <f aca="false">IF(D3463&gt;2,1,0)</f>
        <v>1</v>
      </c>
    </row>
    <row r="3464" customFormat="false" ht="15" hidden="false" customHeight="true" outlineLevel="0" collapsed="false">
      <c r="A3464" s="6" t="n">
        <f aca="false">1_Data_EDA!O3465</f>
        <v>1</v>
      </c>
      <c r="B3464" s="6" t="n">
        <f aca="false">1_Data_EDA!H3465</f>
        <v>1</v>
      </c>
      <c r="C3464" s="7" t="n">
        <f aca="false">1_Data_EDA!I3465</f>
        <v>129.9900055</v>
      </c>
      <c r="D3464" s="6" t="n">
        <f aca="false">1_Data_EDA!J3465</f>
        <v>1</v>
      </c>
      <c r="E3464" s="7" t="n">
        <f aca="false">1_Data_EDA!K3465</f>
        <v>129.9900055</v>
      </c>
      <c r="F3464" s="7" t="n">
        <f aca="false">1_Data_EDA!L3465</f>
        <v>20.79999924</v>
      </c>
      <c r="G3464" s="8" t="n">
        <f aca="false">1_Data_EDA!M3465</f>
        <v>0.159999996</v>
      </c>
      <c r="H3464" s="6" t="n">
        <f aca="false">IF(1_Data_EDA!B3465="First Class",1,0)</f>
        <v>1</v>
      </c>
      <c r="I3464" s="6" t="n">
        <f aca="false">IF(1_Data_EDA!B3465="Second Class",1,0)</f>
        <v>0</v>
      </c>
      <c r="J3464" s="6" t="n">
        <f aca="false">IF(1_Data_EDA!B3465="Same Day",1,0)</f>
        <v>0</v>
      </c>
      <c r="K3464" s="6" t="n">
        <f aca="false">IF(1_Data_EDA!C3465="Corporate",1,0)</f>
        <v>1</v>
      </c>
      <c r="L3464" s="6" t="n">
        <f aca="false">IF(1_Data_EDA!C3465="Home Office",1,0)</f>
        <v>0</v>
      </c>
      <c r="M3464" s="6" t="n">
        <f aca="false">IF(1_Data_EDA!D3465="Europe",1,0)</f>
        <v>0</v>
      </c>
      <c r="N3464" s="6" t="n">
        <f aca="false">IF(1_Data_EDA!D3465="LATAM",1,0)</f>
        <v>0</v>
      </c>
      <c r="O3464" s="6" t="n">
        <f aca="false">IF(1_Data_EDA!D3465="Pacific Asia",1,0)</f>
        <v>0</v>
      </c>
      <c r="P3464" s="6" t="n">
        <f aca="false">IF(1_Data_EDA!D3465="USCA",1,0)</f>
        <v>1</v>
      </c>
      <c r="Q3464" s="6" t="n">
        <f aca="false">IF(C3464&gt;MEDIAN(C$5:C$8004),1,0)</f>
        <v>1</v>
      </c>
      <c r="R3464" s="6" t="n">
        <f aca="false">IF(D3464&gt;2,1,0)</f>
        <v>0</v>
      </c>
    </row>
    <row r="3465" customFormat="false" ht="15" hidden="false" customHeight="true" outlineLevel="0" collapsed="false">
      <c r="A3465" s="6" t="n">
        <f aca="false">1_Data_EDA!O3466</f>
        <v>1</v>
      </c>
      <c r="B3465" s="6" t="n">
        <f aca="false">1_Data_EDA!H3466</f>
        <v>2</v>
      </c>
      <c r="C3465" s="7" t="n">
        <f aca="false">1_Data_EDA!I3466</f>
        <v>49.97999954</v>
      </c>
      <c r="D3465" s="6" t="n">
        <f aca="false">1_Data_EDA!J3466</f>
        <v>4</v>
      </c>
      <c r="E3465" s="7" t="n">
        <f aca="false">1_Data_EDA!K3466</f>
        <v>199.9199982</v>
      </c>
      <c r="F3465" s="7" t="n">
        <f aca="false">1_Data_EDA!L3466</f>
        <v>8</v>
      </c>
      <c r="G3465" s="8" t="n">
        <f aca="false">1_Data_EDA!M3466</f>
        <v>0.039999999</v>
      </c>
      <c r="H3465" s="6" t="n">
        <f aca="false">IF(1_Data_EDA!B3466="First Class",1,0)</f>
        <v>0</v>
      </c>
      <c r="I3465" s="6" t="n">
        <f aca="false">IF(1_Data_EDA!B3466="Second Class",1,0)</f>
        <v>1</v>
      </c>
      <c r="J3465" s="6" t="n">
        <f aca="false">IF(1_Data_EDA!B3466="Same Day",1,0)</f>
        <v>0</v>
      </c>
      <c r="K3465" s="6" t="n">
        <f aca="false">IF(1_Data_EDA!C3466="Corporate",1,0)</f>
        <v>0</v>
      </c>
      <c r="L3465" s="6" t="n">
        <f aca="false">IF(1_Data_EDA!C3466="Home Office",1,0)</f>
        <v>0</v>
      </c>
      <c r="M3465" s="6" t="n">
        <f aca="false">IF(1_Data_EDA!D3466="Europe",1,0)</f>
        <v>0</v>
      </c>
      <c r="N3465" s="6" t="n">
        <f aca="false">IF(1_Data_EDA!D3466="LATAM",1,0)</f>
        <v>0</v>
      </c>
      <c r="O3465" s="6" t="n">
        <f aca="false">IF(1_Data_EDA!D3466="Pacific Asia",1,0)</f>
        <v>0</v>
      </c>
      <c r="P3465" s="6" t="n">
        <f aca="false">IF(1_Data_EDA!D3466="USCA",1,0)</f>
        <v>0</v>
      </c>
      <c r="Q3465" s="6" t="n">
        <f aca="false">IF(C3465&gt;MEDIAN(C$5:C$8004),1,0)</f>
        <v>0</v>
      </c>
      <c r="R3465" s="6" t="n">
        <f aca="false">IF(D3465&gt;2,1,0)</f>
        <v>1</v>
      </c>
    </row>
    <row r="3466" customFormat="false" ht="15" hidden="false" customHeight="true" outlineLevel="0" collapsed="false">
      <c r="A3466" s="6" t="n">
        <f aca="false">1_Data_EDA!O3467</f>
        <v>1</v>
      </c>
      <c r="B3466" s="6" t="n">
        <f aca="false">1_Data_EDA!H3467</f>
        <v>4</v>
      </c>
      <c r="C3466" s="7" t="n">
        <f aca="false">1_Data_EDA!I3467</f>
        <v>79.98999786</v>
      </c>
      <c r="D3466" s="6" t="n">
        <f aca="false">1_Data_EDA!J3467</f>
        <v>3</v>
      </c>
      <c r="E3466" s="7" t="n">
        <f aca="false">1_Data_EDA!K3467</f>
        <v>239.9700012</v>
      </c>
      <c r="F3466" s="7" t="n">
        <f aca="false">1_Data_EDA!L3467</f>
        <v>7.199999809</v>
      </c>
      <c r="G3466" s="8" t="n">
        <f aca="false">1_Data_EDA!M3467</f>
        <v>0.029999999</v>
      </c>
      <c r="H3466" s="6" t="n">
        <f aca="false">IF(1_Data_EDA!B3467="First Class",1,0)</f>
        <v>0</v>
      </c>
      <c r="I3466" s="6" t="n">
        <f aca="false">IF(1_Data_EDA!B3467="Second Class",1,0)</f>
        <v>0</v>
      </c>
      <c r="J3466" s="6" t="n">
        <f aca="false">IF(1_Data_EDA!B3467="Same Day",1,0)</f>
        <v>0</v>
      </c>
      <c r="K3466" s="6" t="n">
        <f aca="false">IF(1_Data_EDA!C3467="Corporate",1,0)</f>
        <v>0</v>
      </c>
      <c r="L3466" s="6" t="n">
        <f aca="false">IF(1_Data_EDA!C3467="Home Office",1,0)</f>
        <v>0</v>
      </c>
      <c r="M3466" s="6" t="n">
        <f aca="false">IF(1_Data_EDA!D3467="Europe",1,0)</f>
        <v>0</v>
      </c>
      <c r="N3466" s="6" t="n">
        <f aca="false">IF(1_Data_EDA!D3467="LATAM",1,0)</f>
        <v>1</v>
      </c>
      <c r="O3466" s="6" t="n">
        <f aca="false">IF(1_Data_EDA!D3467="Pacific Asia",1,0)</f>
        <v>0</v>
      </c>
      <c r="P3466" s="6" t="n">
        <f aca="false">IF(1_Data_EDA!D3467="USCA",1,0)</f>
        <v>0</v>
      </c>
      <c r="Q3466" s="6" t="n">
        <f aca="false">IF(C3466&gt;MEDIAN(C$5:C$8004),1,0)</f>
        <v>1</v>
      </c>
      <c r="R3466" s="6" t="n">
        <f aca="false">IF(D3466&gt;2,1,0)</f>
        <v>1</v>
      </c>
    </row>
    <row r="3467" customFormat="false" ht="15" hidden="false" customHeight="true" outlineLevel="0" collapsed="false">
      <c r="A3467" s="6" t="n">
        <f aca="false">1_Data_EDA!O3468</f>
        <v>1</v>
      </c>
      <c r="B3467" s="6" t="n">
        <f aca="false">1_Data_EDA!H3468</f>
        <v>2</v>
      </c>
      <c r="C3467" s="7" t="n">
        <f aca="false">1_Data_EDA!I3468</f>
        <v>15.98999977</v>
      </c>
      <c r="D3467" s="6" t="n">
        <f aca="false">1_Data_EDA!J3468</f>
        <v>1</v>
      </c>
      <c r="E3467" s="7" t="n">
        <f aca="false">1_Data_EDA!K3468</f>
        <v>15.98999977</v>
      </c>
      <c r="F3467" s="7" t="n">
        <f aca="false">1_Data_EDA!L3468</f>
        <v>2.400000095</v>
      </c>
      <c r="G3467" s="8" t="n">
        <f aca="false">1_Data_EDA!M3468</f>
        <v>0.150000006</v>
      </c>
      <c r="H3467" s="6" t="n">
        <f aca="false">IF(1_Data_EDA!B3468="First Class",1,0)</f>
        <v>0</v>
      </c>
      <c r="I3467" s="6" t="n">
        <f aca="false">IF(1_Data_EDA!B3468="Second Class",1,0)</f>
        <v>1</v>
      </c>
      <c r="J3467" s="6" t="n">
        <f aca="false">IF(1_Data_EDA!B3468="Same Day",1,0)</f>
        <v>0</v>
      </c>
      <c r="K3467" s="6" t="n">
        <f aca="false">IF(1_Data_EDA!C3468="Corporate",1,0)</f>
        <v>1</v>
      </c>
      <c r="L3467" s="6" t="n">
        <f aca="false">IF(1_Data_EDA!C3468="Home Office",1,0)</f>
        <v>0</v>
      </c>
      <c r="M3467" s="6" t="n">
        <f aca="false">IF(1_Data_EDA!D3468="Europe",1,0)</f>
        <v>0</v>
      </c>
      <c r="N3467" s="6" t="n">
        <f aca="false">IF(1_Data_EDA!D3468="LATAM",1,0)</f>
        <v>0</v>
      </c>
      <c r="O3467" s="6" t="n">
        <f aca="false">IF(1_Data_EDA!D3468="Pacific Asia",1,0)</f>
        <v>0</v>
      </c>
      <c r="P3467" s="6" t="n">
        <f aca="false">IF(1_Data_EDA!D3468="USCA",1,0)</f>
        <v>1</v>
      </c>
      <c r="Q3467" s="6" t="n">
        <f aca="false">IF(C3467&gt;MEDIAN(C$5:C$8004),1,0)</f>
        <v>0</v>
      </c>
      <c r="R3467" s="6" t="n">
        <f aca="false">IF(D3467&gt;2,1,0)</f>
        <v>0</v>
      </c>
    </row>
    <row r="3468" customFormat="false" ht="15" hidden="false" customHeight="true" outlineLevel="0" collapsed="false">
      <c r="A3468" s="6" t="n">
        <f aca="false">1_Data_EDA!O3469</f>
        <v>0</v>
      </c>
      <c r="B3468" s="6" t="n">
        <f aca="false">1_Data_EDA!H3469</f>
        <v>4</v>
      </c>
      <c r="C3468" s="7" t="n">
        <f aca="false">1_Data_EDA!I3469</f>
        <v>299.980011</v>
      </c>
      <c r="D3468" s="6" t="n">
        <f aca="false">1_Data_EDA!J3469</f>
        <v>1</v>
      </c>
      <c r="E3468" s="7" t="n">
        <f aca="false">1_Data_EDA!K3469</f>
        <v>299.980011</v>
      </c>
      <c r="F3468" s="7" t="n">
        <f aca="false">1_Data_EDA!L3469</f>
        <v>30</v>
      </c>
      <c r="G3468" s="8" t="n">
        <f aca="false">1_Data_EDA!M3469</f>
        <v>0.100000001</v>
      </c>
      <c r="H3468" s="6" t="n">
        <f aca="false">IF(1_Data_EDA!B3469="First Class",1,0)</f>
        <v>0</v>
      </c>
      <c r="I3468" s="6" t="n">
        <f aca="false">IF(1_Data_EDA!B3469="Second Class",1,0)</f>
        <v>0</v>
      </c>
      <c r="J3468" s="6" t="n">
        <f aca="false">IF(1_Data_EDA!B3469="Same Day",1,0)</f>
        <v>0</v>
      </c>
      <c r="K3468" s="6" t="n">
        <f aca="false">IF(1_Data_EDA!C3469="Corporate",1,0)</f>
        <v>0</v>
      </c>
      <c r="L3468" s="6" t="n">
        <f aca="false">IF(1_Data_EDA!C3469="Home Office",1,0)</f>
        <v>0</v>
      </c>
      <c r="M3468" s="6" t="n">
        <f aca="false">IF(1_Data_EDA!D3469="Europe",1,0)</f>
        <v>1</v>
      </c>
      <c r="N3468" s="6" t="n">
        <f aca="false">IF(1_Data_EDA!D3469="LATAM",1,0)</f>
        <v>0</v>
      </c>
      <c r="O3468" s="6" t="n">
        <f aca="false">IF(1_Data_EDA!D3469="Pacific Asia",1,0)</f>
        <v>0</v>
      </c>
      <c r="P3468" s="6" t="n">
        <f aca="false">IF(1_Data_EDA!D3469="USCA",1,0)</f>
        <v>0</v>
      </c>
      <c r="Q3468" s="6" t="n">
        <f aca="false">IF(C3468&gt;MEDIAN(C$5:C$8004),1,0)</f>
        <v>1</v>
      </c>
      <c r="R3468" s="6" t="n">
        <f aca="false">IF(D3468&gt;2,1,0)</f>
        <v>0</v>
      </c>
    </row>
    <row r="3469" customFormat="false" ht="15" hidden="false" customHeight="true" outlineLevel="0" collapsed="false">
      <c r="A3469" s="6" t="n">
        <f aca="false">1_Data_EDA!O3470</f>
        <v>0</v>
      </c>
      <c r="B3469" s="6" t="n">
        <f aca="false">1_Data_EDA!H3470</f>
        <v>4</v>
      </c>
      <c r="C3469" s="7" t="n">
        <f aca="false">1_Data_EDA!I3470</f>
        <v>59.99000168</v>
      </c>
      <c r="D3469" s="6" t="n">
        <f aca="false">1_Data_EDA!J3470</f>
        <v>4</v>
      </c>
      <c r="E3469" s="7" t="n">
        <f aca="false">1_Data_EDA!K3470</f>
        <v>239.9600067</v>
      </c>
      <c r="F3469" s="7" t="n">
        <f aca="false">1_Data_EDA!L3470</f>
        <v>4.800000191</v>
      </c>
      <c r="G3469" s="8" t="n">
        <f aca="false">1_Data_EDA!M3470</f>
        <v>0.02</v>
      </c>
      <c r="H3469" s="6" t="n">
        <f aca="false">IF(1_Data_EDA!B3470="First Class",1,0)</f>
        <v>0</v>
      </c>
      <c r="I3469" s="6" t="n">
        <f aca="false">IF(1_Data_EDA!B3470="Second Class",1,0)</f>
        <v>0</v>
      </c>
      <c r="J3469" s="6" t="n">
        <f aca="false">IF(1_Data_EDA!B3470="Same Day",1,0)</f>
        <v>0</v>
      </c>
      <c r="K3469" s="6" t="n">
        <f aca="false">IF(1_Data_EDA!C3470="Corporate",1,0)</f>
        <v>1</v>
      </c>
      <c r="L3469" s="6" t="n">
        <f aca="false">IF(1_Data_EDA!C3470="Home Office",1,0)</f>
        <v>0</v>
      </c>
      <c r="M3469" s="6" t="n">
        <f aca="false">IF(1_Data_EDA!D3470="Europe",1,0)</f>
        <v>1</v>
      </c>
      <c r="N3469" s="6" t="n">
        <f aca="false">IF(1_Data_EDA!D3470="LATAM",1,0)</f>
        <v>0</v>
      </c>
      <c r="O3469" s="6" t="n">
        <f aca="false">IF(1_Data_EDA!D3470="Pacific Asia",1,0)</f>
        <v>0</v>
      </c>
      <c r="P3469" s="6" t="n">
        <f aca="false">IF(1_Data_EDA!D3470="USCA",1,0)</f>
        <v>0</v>
      </c>
      <c r="Q3469" s="6" t="n">
        <f aca="false">IF(C3469&gt;MEDIAN(C$5:C$8004),1,0)</f>
        <v>0</v>
      </c>
      <c r="R3469" s="6" t="n">
        <f aca="false">IF(D3469&gt;2,1,0)</f>
        <v>1</v>
      </c>
    </row>
    <row r="3470" customFormat="false" ht="15" hidden="false" customHeight="true" outlineLevel="0" collapsed="false">
      <c r="A3470" s="6" t="n">
        <f aca="false">1_Data_EDA!O3471</f>
        <v>1</v>
      </c>
      <c r="B3470" s="6" t="n">
        <f aca="false">1_Data_EDA!H3471</f>
        <v>1</v>
      </c>
      <c r="C3470" s="7" t="n">
        <f aca="false">1_Data_EDA!I3471</f>
        <v>50</v>
      </c>
      <c r="D3470" s="6" t="n">
        <f aca="false">1_Data_EDA!J3471</f>
        <v>5</v>
      </c>
      <c r="E3470" s="7" t="n">
        <f aca="false">1_Data_EDA!K3471</f>
        <v>250</v>
      </c>
      <c r="F3470" s="7" t="n">
        <f aca="false">1_Data_EDA!L3471</f>
        <v>25</v>
      </c>
      <c r="G3470" s="8" t="n">
        <f aca="false">1_Data_EDA!M3471</f>
        <v>0.100000001</v>
      </c>
      <c r="H3470" s="6" t="n">
        <f aca="false">IF(1_Data_EDA!B3471="First Class",1,0)</f>
        <v>1</v>
      </c>
      <c r="I3470" s="6" t="n">
        <f aca="false">IF(1_Data_EDA!B3471="Second Class",1,0)</f>
        <v>0</v>
      </c>
      <c r="J3470" s="6" t="n">
        <f aca="false">IF(1_Data_EDA!B3471="Same Day",1,0)</f>
        <v>0</v>
      </c>
      <c r="K3470" s="6" t="n">
        <f aca="false">IF(1_Data_EDA!C3471="Corporate",1,0)</f>
        <v>0</v>
      </c>
      <c r="L3470" s="6" t="n">
        <f aca="false">IF(1_Data_EDA!C3471="Home Office",1,0)</f>
        <v>1</v>
      </c>
      <c r="M3470" s="6" t="n">
        <f aca="false">IF(1_Data_EDA!D3471="Europe",1,0)</f>
        <v>0</v>
      </c>
      <c r="N3470" s="6" t="n">
        <f aca="false">IF(1_Data_EDA!D3471="LATAM",1,0)</f>
        <v>1</v>
      </c>
      <c r="O3470" s="6" t="n">
        <f aca="false">IF(1_Data_EDA!D3471="Pacific Asia",1,0)</f>
        <v>0</v>
      </c>
      <c r="P3470" s="6" t="n">
        <f aca="false">IF(1_Data_EDA!D3471="USCA",1,0)</f>
        <v>0</v>
      </c>
      <c r="Q3470" s="6" t="n">
        <f aca="false">IF(C3470&gt;MEDIAN(C$5:C$8004),1,0)</f>
        <v>0</v>
      </c>
      <c r="R3470" s="6" t="n">
        <f aca="false">IF(D3470&gt;2,1,0)</f>
        <v>1</v>
      </c>
    </row>
    <row r="3471" customFormat="false" ht="15" hidden="false" customHeight="true" outlineLevel="0" collapsed="false">
      <c r="A3471" s="6" t="n">
        <f aca="false">1_Data_EDA!O3472</f>
        <v>1</v>
      </c>
      <c r="B3471" s="6" t="n">
        <f aca="false">1_Data_EDA!H3472</f>
        <v>2</v>
      </c>
      <c r="C3471" s="7" t="n">
        <f aca="false">1_Data_EDA!I3472</f>
        <v>49.97999954</v>
      </c>
      <c r="D3471" s="6" t="n">
        <f aca="false">1_Data_EDA!J3472</f>
        <v>2</v>
      </c>
      <c r="E3471" s="7" t="n">
        <f aca="false">1_Data_EDA!K3472</f>
        <v>99.95999908</v>
      </c>
      <c r="F3471" s="7" t="n">
        <f aca="false">1_Data_EDA!L3472</f>
        <v>15.98999977</v>
      </c>
      <c r="G3471" s="8" t="n">
        <f aca="false">1_Data_EDA!M3472</f>
        <v>0.159999996</v>
      </c>
      <c r="H3471" s="6" t="n">
        <f aca="false">IF(1_Data_EDA!B3472="First Class",1,0)</f>
        <v>0</v>
      </c>
      <c r="I3471" s="6" t="n">
        <f aca="false">IF(1_Data_EDA!B3472="Second Class",1,0)</f>
        <v>1</v>
      </c>
      <c r="J3471" s="6" t="n">
        <f aca="false">IF(1_Data_EDA!B3472="Same Day",1,0)</f>
        <v>0</v>
      </c>
      <c r="K3471" s="6" t="n">
        <f aca="false">IF(1_Data_EDA!C3472="Corporate",1,0)</f>
        <v>0</v>
      </c>
      <c r="L3471" s="6" t="n">
        <f aca="false">IF(1_Data_EDA!C3472="Home Office",1,0)</f>
        <v>1</v>
      </c>
      <c r="M3471" s="6" t="n">
        <f aca="false">IF(1_Data_EDA!D3472="Europe",1,0)</f>
        <v>0</v>
      </c>
      <c r="N3471" s="6" t="n">
        <f aca="false">IF(1_Data_EDA!D3472="LATAM",1,0)</f>
        <v>0</v>
      </c>
      <c r="O3471" s="6" t="n">
        <f aca="false">IF(1_Data_EDA!D3472="Pacific Asia",1,0)</f>
        <v>1</v>
      </c>
      <c r="P3471" s="6" t="n">
        <f aca="false">IF(1_Data_EDA!D3472="USCA",1,0)</f>
        <v>0</v>
      </c>
      <c r="Q3471" s="6" t="n">
        <f aca="false">IF(C3471&gt;MEDIAN(C$5:C$8004),1,0)</f>
        <v>0</v>
      </c>
      <c r="R3471" s="6" t="n">
        <f aca="false">IF(D3471&gt;2,1,0)</f>
        <v>0</v>
      </c>
    </row>
    <row r="3472" customFormat="false" ht="15" hidden="false" customHeight="true" outlineLevel="0" collapsed="false">
      <c r="A3472" s="6" t="n">
        <f aca="false">1_Data_EDA!O3473</f>
        <v>0</v>
      </c>
      <c r="B3472" s="6" t="n">
        <f aca="false">1_Data_EDA!H3473</f>
        <v>4</v>
      </c>
      <c r="C3472" s="7" t="n">
        <f aca="false">1_Data_EDA!I3473</f>
        <v>129.9900055</v>
      </c>
      <c r="D3472" s="6" t="n">
        <f aca="false">1_Data_EDA!J3473</f>
        <v>1</v>
      </c>
      <c r="E3472" s="7" t="n">
        <f aca="false">1_Data_EDA!K3473</f>
        <v>129.9900055</v>
      </c>
      <c r="F3472" s="7" t="n">
        <f aca="false">1_Data_EDA!L3473</f>
        <v>9.100000381</v>
      </c>
      <c r="G3472" s="8" t="n">
        <f aca="false">1_Data_EDA!M3473</f>
        <v>0.07</v>
      </c>
      <c r="H3472" s="6" t="n">
        <f aca="false">IF(1_Data_EDA!B3473="First Class",1,0)</f>
        <v>0</v>
      </c>
      <c r="I3472" s="6" t="n">
        <f aca="false">IF(1_Data_EDA!B3473="Second Class",1,0)</f>
        <v>0</v>
      </c>
      <c r="J3472" s="6" t="n">
        <f aca="false">IF(1_Data_EDA!B3473="Same Day",1,0)</f>
        <v>0</v>
      </c>
      <c r="K3472" s="6" t="n">
        <f aca="false">IF(1_Data_EDA!C3473="Corporate",1,0)</f>
        <v>1</v>
      </c>
      <c r="L3472" s="6" t="n">
        <f aca="false">IF(1_Data_EDA!C3473="Home Office",1,0)</f>
        <v>0</v>
      </c>
      <c r="M3472" s="6" t="n">
        <f aca="false">IF(1_Data_EDA!D3473="Europe",1,0)</f>
        <v>0</v>
      </c>
      <c r="N3472" s="6" t="n">
        <f aca="false">IF(1_Data_EDA!D3473="LATAM",1,0)</f>
        <v>1</v>
      </c>
      <c r="O3472" s="6" t="n">
        <f aca="false">IF(1_Data_EDA!D3473="Pacific Asia",1,0)</f>
        <v>0</v>
      </c>
      <c r="P3472" s="6" t="n">
        <f aca="false">IF(1_Data_EDA!D3473="USCA",1,0)</f>
        <v>0</v>
      </c>
      <c r="Q3472" s="6" t="n">
        <f aca="false">IF(C3472&gt;MEDIAN(C$5:C$8004),1,0)</f>
        <v>1</v>
      </c>
      <c r="R3472" s="6" t="n">
        <f aca="false">IF(D3472&gt;2,1,0)</f>
        <v>0</v>
      </c>
    </row>
    <row r="3473" customFormat="false" ht="15" hidden="false" customHeight="true" outlineLevel="0" collapsed="false">
      <c r="A3473" s="6" t="n">
        <f aca="false">1_Data_EDA!O3474</f>
        <v>0</v>
      </c>
      <c r="B3473" s="6" t="n">
        <f aca="false">1_Data_EDA!H3474</f>
        <v>4</v>
      </c>
      <c r="C3473" s="7" t="n">
        <f aca="false">1_Data_EDA!I3474</f>
        <v>49.97999954</v>
      </c>
      <c r="D3473" s="6" t="n">
        <f aca="false">1_Data_EDA!J3474</f>
        <v>1</v>
      </c>
      <c r="E3473" s="7" t="n">
        <f aca="false">1_Data_EDA!K3474</f>
        <v>49.97999954</v>
      </c>
      <c r="F3473" s="7" t="n">
        <f aca="false">1_Data_EDA!L3474</f>
        <v>10</v>
      </c>
      <c r="G3473" s="8" t="n">
        <f aca="false">1_Data_EDA!M3474</f>
        <v>0.200000003</v>
      </c>
      <c r="H3473" s="6" t="n">
        <f aca="false">IF(1_Data_EDA!B3474="First Class",1,0)</f>
        <v>0</v>
      </c>
      <c r="I3473" s="6" t="n">
        <f aca="false">IF(1_Data_EDA!B3474="Second Class",1,0)</f>
        <v>0</v>
      </c>
      <c r="J3473" s="6" t="n">
        <f aca="false">IF(1_Data_EDA!B3474="Same Day",1,0)</f>
        <v>0</v>
      </c>
      <c r="K3473" s="6" t="n">
        <f aca="false">IF(1_Data_EDA!C3474="Corporate",1,0)</f>
        <v>0</v>
      </c>
      <c r="L3473" s="6" t="n">
        <f aca="false">IF(1_Data_EDA!C3474="Home Office",1,0)</f>
        <v>0</v>
      </c>
      <c r="M3473" s="6" t="n">
        <f aca="false">IF(1_Data_EDA!D3474="Europe",1,0)</f>
        <v>0</v>
      </c>
      <c r="N3473" s="6" t="n">
        <f aca="false">IF(1_Data_EDA!D3474="LATAM",1,0)</f>
        <v>0</v>
      </c>
      <c r="O3473" s="6" t="n">
        <f aca="false">IF(1_Data_EDA!D3474="Pacific Asia",1,0)</f>
        <v>1</v>
      </c>
      <c r="P3473" s="6" t="n">
        <f aca="false">IF(1_Data_EDA!D3474="USCA",1,0)</f>
        <v>0</v>
      </c>
      <c r="Q3473" s="6" t="n">
        <f aca="false">IF(C3473&gt;MEDIAN(C$5:C$8004),1,0)</f>
        <v>0</v>
      </c>
      <c r="R3473" s="6" t="n">
        <f aca="false">IF(D3473&gt;2,1,0)</f>
        <v>0</v>
      </c>
    </row>
    <row r="3474" customFormat="false" ht="15" hidden="false" customHeight="true" outlineLevel="0" collapsed="false">
      <c r="A3474" s="6" t="n">
        <f aca="false">1_Data_EDA!O3475</f>
        <v>0</v>
      </c>
      <c r="B3474" s="6" t="n">
        <f aca="false">1_Data_EDA!H3475</f>
        <v>4</v>
      </c>
      <c r="C3474" s="7" t="n">
        <f aca="false">1_Data_EDA!I3475</f>
        <v>50</v>
      </c>
      <c r="D3474" s="6" t="n">
        <f aca="false">1_Data_EDA!J3475</f>
        <v>4</v>
      </c>
      <c r="E3474" s="7" t="n">
        <f aca="false">1_Data_EDA!K3475</f>
        <v>200</v>
      </c>
      <c r="F3474" s="7" t="n">
        <f aca="false">1_Data_EDA!L3475</f>
        <v>50</v>
      </c>
      <c r="G3474" s="8" t="n">
        <f aca="false">1_Data_EDA!M3475</f>
        <v>0.25</v>
      </c>
      <c r="H3474" s="6" t="n">
        <f aca="false">IF(1_Data_EDA!B3475="First Class",1,0)</f>
        <v>0</v>
      </c>
      <c r="I3474" s="6" t="n">
        <f aca="false">IF(1_Data_EDA!B3475="Second Class",1,0)</f>
        <v>0</v>
      </c>
      <c r="J3474" s="6" t="n">
        <f aca="false">IF(1_Data_EDA!B3475="Same Day",1,0)</f>
        <v>0</v>
      </c>
      <c r="K3474" s="6" t="n">
        <f aca="false">IF(1_Data_EDA!C3475="Corporate",1,0)</f>
        <v>1</v>
      </c>
      <c r="L3474" s="6" t="n">
        <f aca="false">IF(1_Data_EDA!C3475="Home Office",1,0)</f>
        <v>0</v>
      </c>
      <c r="M3474" s="6" t="n">
        <f aca="false">IF(1_Data_EDA!D3475="Europe",1,0)</f>
        <v>0</v>
      </c>
      <c r="N3474" s="6" t="n">
        <f aca="false">IF(1_Data_EDA!D3475="LATAM",1,0)</f>
        <v>1</v>
      </c>
      <c r="O3474" s="6" t="n">
        <f aca="false">IF(1_Data_EDA!D3475="Pacific Asia",1,0)</f>
        <v>0</v>
      </c>
      <c r="P3474" s="6" t="n">
        <f aca="false">IF(1_Data_EDA!D3475="USCA",1,0)</f>
        <v>0</v>
      </c>
      <c r="Q3474" s="6" t="n">
        <f aca="false">IF(C3474&gt;MEDIAN(C$5:C$8004),1,0)</f>
        <v>0</v>
      </c>
      <c r="R3474" s="6" t="n">
        <f aca="false">IF(D3474&gt;2,1,0)</f>
        <v>1</v>
      </c>
    </row>
    <row r="3475" customFormat="false" ht="15" hidden="false" customHeight="true" outlineLevel="0" collapsed="false">
      <c r="A3475" s="6" t="n">
        <f aca="false">1_Data_EDA!O3476</f>
        <v>0</v>
      </c>
      <c r="B3475" s="6" t="n">
        <f aca="false">1_Data_EDA!H3476</f>
        <v>4</v>
      </c>
      <c r="C3475" s="7" t="n">
        <f aca="false">1_Data_EDA!I3476</f>
        <v>59.99000168</v>
      </c>
      <c r="D3475" s="6" t="n">
        <f aca="false">1_Data_EDA!J3476</f>
        <v>4</v>
      </c>
      <c r="E3475" s="7" t="n">
        <f aca="false">1_Data_EDA!K3476</f>
        <v>239.9600067</v>
      </c>
      <c r="F3475" s="7" t="n">
        <f aca="false">1_Data_EDA!L3476</f>
        <v>38.38999939</v>
      </c>
      <c r="G3475" s="8" t="n">
        <f aca="false">1_Data_EDA!M3476</f>
        <v>0.159999996</v>
      </c>
      <c r="H3475" s="6" t="n">
        <f aca="false">IF(1_Data_EDA!B3476="First Class",1,0)</f>
        <v>0</v>
      </c>
      <c r="I3475" s="6" t="n">
        <f aca="false">IF(1_Data_EDA!B3476="Second Class",1,0)</f>
        <v>0</v>
      </c>
      <c r="J3475" s="6" t="n">
        <f aca="false">IF(1_Data_EDA!B3476="Same Day",1,0)</f>
        <v>0</v>
      </c>
      <c r="K3475" s="6" t="n">
        <f aca="false">IF(1_Data_EDA!C3476="Corporate",1,0)</f>
        <v>1</v>
      </c>
      <c r="L3475" s="6" t="n">
        <f aca="false">IF(1_Data_EDA!C3476="Home Office",1,0)</f>
        <v>0</v>
      </c>
      <c r="M3475" s="6" t="n">
        <f aca="false">IF(1_Data_EDA!D3476="Europe",1,0)</f>
        <v>1</v>
      </c>
      <c r="N3475" s="6" t="n">
        <f aca="false">IF(1_Data_EDA!D3476="LATAM",1,0)</f>
        <v>0</v>
      </c>
      <c r="O3475" s="6" t="n">
        <f aca="false">IF(1_Data_EDA!D3476="Pacific Asia",1,0)</f>
        <v>0</v>
      </c>
      <c r="P3475" s="6" t="n">
        <f aca="false">IF(1_Data_EDA!D3476="USCA",1,0)</f>
        <v>0</v>
      </c>
      <c r="Q3475" s="6" t="n">
        <f aca="false">IF(C3475&gt;MEDIAN(C$5:C$8004),1,0)</f>
        <v>0</v>
      </c>
      <c r="R3475" s="6" t="n">
        <f aca="false">IF(D3475&gt;2,1,0)</f>
        <v>1</v>
      </c>
    </row>
    <row r="3476" customFormat="false" ht="15" hidden="false" customHeight="true" outlineLevel="0" collapsed="false">
      <c r="A3476" s="6" t="n">
        <f aca="false">1_Data_EDA!O3477</f>
        <v>0</v>
      </c>
      <c r="B3476" s="6" t="n">
        <f aca="false">1_Data_EDA!H3477</f>
        <v>2</v>
      </c>
      <c r="C3476" s="7" t="n">
        <f aca="false">1_Data_EDA!I3477</f>
        <v>50</v>
      </c>
      <c r="D3476" s="6" t="n">
        <f aca="false">1_Data_EDA!J3477</f>
        <v>2</v>
      </c>
      <c r="E3476" s="7" t="n">
        <f aca="false">1_Data_EDA!K3477</f>
        <v>100</v>
      </c>
      <c r="F3476" s="7" t="n">
        <f aca="false">1_Data_EDA!L3477</f>
        <v>20</v>
      </c>
      <c r="G3476" s="8" t="n">
        <f aca="false">1_Data_EDA!M3477</f>
        <v>0.200000003</v>
      </c>
      <c r="H3476" s="6" t="n">
        <f aca="false">IF(1_Data_EDA!B3477="First Class",1,0)</f>
        <v>0</v>
      </c>
      <c r="I3476" s="6" t="n">
        <f aca="false">IF(1_Data_EDA!B3477="Second Class",1,0)</f>
        <v>1</v>
      </c>
      <c r="J3476" s="6" t="n">
        <f aca="false">IF(1_Data_EDA!B3477="Same Day",1,0)</f>
        <v>0</v>
      </c>
      <c r="K3476" s="6" t="n">
        <f aca="false">IF(1_Data_EDA!C3477="Corporate",1,0)</f>
        <v>1</v>
      </c>
      <c r="L3476" s="6" t="n">
        <f aca="false">IF(1_Data_EDA!C3477="Home Office",1,0)</f>
        <v>0</v>
      </c>
      <c r="M3476" s="6" t="n">
        <f aca="false">IF(1_Data_EDA!D3477="Europe",1,0)</f>
        <v>1</v>
      </c>
      <c r="N3476" s="6" t="n">
        <f aca="false">IF(1_Data_EDA!D3477="LATAM",1,0)</f>
        <v>0</v>
      </c>
      <c r="O3476" s="6" t="n">
        <f aca="false">IF(1_Data_EDA!D3477="Pacific Asia",1,0)</f>
        <v>0</v>
      </c>
      <c r="P3476" s="6" t="n">
        <f aca="false">IF(1_Data_EDA!D3477="USCA",1,0)</f>
        <v>0</v>
      </c>
      <c r="Q3476" s="6" t="n">
        <f aca="false">IF(C3476&gt;MEDIAN(C$5:C$8004),1,0)</f>
        <v>0</v>
      </c>
      <c r="R3476" s="6" t="n">
        <f aca="false">IF(D3476&gt;2,1,0)</f>
        <v>0</v>
      </c>
    </row>
    <row r="3477" customFormat="false" ht="15" hidden="false" customHeight="true" outlineLevel="0" collapsed="false">
      <c r="A3477" s="6" t="n">
        <f aca="false">1_Data_EDA!O3478</f>
        <v>0</v>
      </c>
      <c r="B3477" s="6" t="n">
        <f aca="false">1_Data_EDA!H3478</f>
        <v>4</v>
      </c>
      <c r="C3477" s="7" t="n">
        <f aca="false">1_Data_EDA!I3478</f>
        <v>59.99000168</v>
      </c>
      <c r="D3477" s="6" t="n">
        <f aca="false">1_Data_EDA!J3478</f>
        <v>5</v>
      </c>
      <c r="E3477" s="7" t="n">
        <f aca="false">1_Data_EDA!K3478</f>
        <v>299.9500122</v>
      </c>
      <c r="F3477" s="7" t="n">
        <f aca="false">1_Data_EDA!L3478</f>
        <v>47.99000168</v>
      </c>
      <c r="G3477" s="8" t="n">
        <f aca="false">1_Data_EDA!M3478</f>
        <v>0.159999996</v>
      </c>
      <c r="H3477" s="6" t="n">
        <f aca="false">IF(1_Data_EDA!B3478="First Class",1,0)</f>
        <v>0</v>
      </c>
      <c r="I3477" s="6" t="n">
        <f aca="false">IF(1_Data_EDA!B3478="Second Class",1,0)</f>
        <v>0</v>
      </c>
      <c r="J3477" s="6" t="n">
        <f aca="false">IF(1_Data_EDA!B3478="Same Day",1,0)</f>
        <v>0</v>
      </c>
      <c r="K3477" s="6" t="n">
        <f aca="false">IF(1_Data_EDA!C3478="Corporate",1,0)</f>
        <v>0</v>
      </c>
      <c r="L3477" s="6" t="n">
        <f aca="false">IF(1_Data_EDA!C3478="Home Office",1,0)</f>
        <v>0</v>
      </c>
      <c r="M3477" s="6" t="n">
        <f aca="false">IF(1_Data_EDA!D3478="Europe",1,0)</f>
        <v>1</v>
      </c>
      <c r="N3477" s="6" t="n">
        <f aca="false">IF(1_Data_EDA!D3478="LATAM",1,0)</f>
        <v>0</v>
      </c>
      <c r="O3477" s="6" t="n">
        <f aca="false">IF(1_Data_EDA!D3478="Pacific Asia",1,0)</f>
        <v>0</v>
      </c>
      <c r="P3477" s="6" t="n">
        <f aca="false">IF(1_Data_EDA!D3478="USCA",1,0)</f>
        <v>0</v>
      </c>
      <c r="Q3477" s="6" t="n">
        <f aca="false">IF(C3477&gt;MEDIAN(C$5:C$8004),1,0)</f>
        <v>0</v>
      </c>
      <c r="R3477" s="6" t="n">
        <f aca="false">IF(D3477&gt;2,1,0)</f>
        <v>1</v>
      </c>
    </row>
    <row r="3478" customFormat="false" ht="15" hidden="false" customHeight="true" outlineLevel="0" collapsed="false">
      <c r="A3478" s="6" t="n">
        <f aca="false">1_Data_EDA!O3479</f>
        <v>0</v>
      </c>
      <c r="B3478" s="6" t="n">
        <f aca="false">1_Data_EDA!H3479</f>
        <v>4</v>
      </c>
      <c r="C3478" s="7" t="n">
        <f aca="false">1_Data_EDA!I3479</f>
        <v>49.97999954</v>
      </c>
      <c r="D3478" s="6" t="n">
        <f aca="false">1_Data_EDA!J3479</f>
        <v>1</v>
      </c>
      <c r="E3478" s="7" t="n">
        <f aca="false">1_Data_EDA!K3479</f>
        <v>49.97999954</v>
      </c>
      <c r="F3478" s="7" t="n">
        <f aca="false">1_Data_EDA!L3479</f>
        <v>5</v>
      </c>
      <c r="G3478" s="8" t="n">
        <f aca="false">1_Data_EDA!M3479</f>
        <v>0.100000001</v>
      </c>
      <c r="H3478" s="6" t="n">
        <f aca="false">IF(1_Data_EDA!B3479="First Class",1,0)</f>
        <v>0</v>
      </c>
      <c r="I3478" s="6" t="n">
        <f aca="false">IF(1_Data_EDA!B3479="Second Class",1,0)</f>
        <v>0</v>
      </c>
      <c r="J3478" s="6" t="n">
        <f aca="false">IF(1_Data_EDA!B3479="Same Day",1,0)</f>
        <v>0</v>
      </c>
      <c r="K3478" s="6" t="n">
        <f aca="false">IF(1_Data_EDA!C3479="Corporate",1,0)</f>
        <v>0</v>
      </c>
      <c r="L3478" s="6" t="n">
        <f aca="false">IF(1_Data_EDA!C3479="Home Office",1,0)</f>
        <v>0</v>
      </c>
      <c r="M3478" s="6" t="n">
        <f aca="false">IF(1_Data_EDA!D3479="Europe",1,0)</f>
        <v>0</v>
      </c>
      <c r="N3478" s="6" t="n">
        <f aca="false">IF(1_Data_EDA!D3479="LATAM",1,0)</f>
        <v>1</v>
      </c>
      <c r="O3478" s="6" t="n">
        <f aca="false">IF(1_Data_EDA!D3479="Pacific Asia",1,0)</f>
        <v>0</v>
      </c>
      <c r="P3478" s="6" t="n">
        <f aca="false">IF(1_Data_EDA!D3479="USCA",1,0)</f>
        <v>0</v>
      </c>
      <c r="Q3478" s="6" t="n">
        <f aca="false">IF(C3478&gt;MEDIAN(C$5:C$8004),1,0)</f>
        <v>0</v>
      </c>
      <c r="R3478" s="6" t="n">
        <f aca="false">IF(D3478&gt;2,1,0)</f>
        <v>0</v>
      </c>
    </row>
    <row r="3479" customFormat="false" ht="15" hidden="false" customHeight="true" outlineLevel="0" collapsed="false">
      <c r="A3479" s="6" t="n">
        <f aca="false">1_Data_EDA!O3480</f>
        <v>1</v>
      </c>
      <c r="B3479" s="6" t="n">
        <f aca="false">1_Data_EDA!H3480</f>
        <v>1</v>
      </c>
      <c r="C3479" s="7" t="n">
        <f aca="false">1_Data_EDA!I3480</f>
        <v>299.980011</v>
      </c>
      <c r="D3479" s="6" t="n">
        <f aca="false">1_Data_EDA!J3480</f>
        <v>1</v>
      </c>
      <c r="E3479" s="7" t="n">
        <f aca="false">1_Data_EDA!K3480</f>
        <v>299.980011</v>
      </c>
      <c r="F3479" s="7" t="n">
        <f aca="false">1_Data_EDA!L3480</f>
        <v>75</v>
      </c>
      <c r="G3479" s="8" t="n">
        <f aca="false">1_Data_EDA!M3480</f>
        <v>0.25</v>
      </c>
      <c r="H3479" s="6" t="n">
        <f aca="false">IF(1_Data_EDA!B3480="First Class",1,0)</f>
        <v>1</v>
      </c>
      <c r="I3479" s="6" t="n">
        <f aca="false">IF(1_Data_EDA!B3480="Second Class",1,0)</f>
        <v>0</v>
      </c>
      <c r="J3479" s="6" t="n">
        <f aca="false">IF(1_Data_EDA!B3480="Same Day",1,0)</f>
        <v>0</v>
      </c>
      <c r="K3479" s="6" t="n">
        <f aca="false">IF(1_Data_EDA!C3480="Corporate",1,0)</f>
        <v>0</v>
      </c>
      <c r="L3479" s="6" t="n">
        <f aca="false">IF(1_Data_EDA!C3480="Home Office",1,0)</f>
        <v>0</v>
      </c>
      <c r="M3479" s="6" t="n">
        <f aca="false">IF(1_Data_EDA!D3480="Europe",1,0)</f>
        <v>0</v>
      </c>
      <c r="N3479" s="6" t="n">
        <f aca="false">IF(1_Data_EDA!D3480="LATAM",1,0)</f>
        <v>0</v>
      </c>
      <c r="O3479" s="6" t="n">
        <f aca="false">IF(1_Data_EDA!D3480="Pacific Asia",1,0)</f>
        <v>1</v>
      </c>
      <c r="P3479" s="6" t="n">
        <f aca="false">IF(1_Data_EDA!D3480="USCA",1,0)</f>
        <v>0</v>
      </c>
      <c r="Q3479" s="6" t="n">
        <f aca="false">IF(C3479&gt;MEDIAN(C$5:C$8004),1,0)</f>
        <v>1</v>
      </c>
      <c r="R3479" s="6" t="n">
        <f aca="false">IF(D3479&gt;2,1,0)</f>
        <v>0</v>
      </c>
    </row>
    <row r="3480" customFormat="false" ht="15" hidden="false" customHeight="true" outlineLevel="0" collapsed="false">
      <c r="A3480" s="6" t="n">
        <f aca="false">1_Data_EDA!O3481</f>
        <v>0</v>
      </c>
      <c r="B3480" s="6" t="n">
        <f aca="false">1_Data_EDA!H3481</f>
        <v>4</v>
      </c>
      <c r="C3480" s="7" t="n">
        <f aca="false">1_Data_EDA!I3481</f>
        <v>299.980011</v>
      </c>
      <c r="D3480" s="6" t="n">
        <f aca="false">1_Data_EDA!J3481</f>
        <v>1</v>
      </c>
      <c r="E3480" s="7" t="n">
        <f aca="false">1_Data_EDA!K3481</f>
        <v>299.980011</v>
      </c>
      <c r="F3480" s="7" t="n">
        <f aca="false">1_Data_EDA!L3481</f>
        <v>12</v>
      </c>
      <c r="G3480" s="8" t="n">
        <f aca="false">1_Data_EDA!M3481</f>
        <v>0.039999999</v>
      </c>
      <c r="H3480" s="6" t="n">
        <f aca="false">IF(1_Data_EDA!B3481="First Class",1,0)</f>
        <v>0</v>
      </c>
      <c r="I3480" s="6" t="n">
        <f aca="false">IF(1_Data_EDA!B3481="Second Class",1,0)</f>
        <v>0</v>
      </c>
      <c r="J3480" s="6" t="n">
        <f aca="false">IF(1_Data_EDA!B3481="Same Day",1,0)</f>
        <v>0</v>
      </c>
      <c r="K3480" s="6" t="n">
        <f aca="false">IF(1_Data_EDA!C3481="Corporate",1,0)</f>
        <v>0</v>
      </c>
      <c r="L3480" s="6" t="n">
        <f aca="false">IF(1_Data_EDA!C3481="Home Office",1,0)</f>
        <v>0</v>
      </c>
      <c r="M3480" s="6" t="n">
        <f aca="false">IF(1_Data_EDA!D3481="Europe",1,0)</f>
        <v>0</v>
      </c>
      <c r="N3480" s="6" t="n">
        <f aca="false">IF(1_Data_EDA!D3481="LATAM",1,0)</f>
        <v>0</v>
      </c>
      <c r="O3480" s="6" t="n">
        <f aca="false">IF(1_Data_EDA!D3481="Pacific Asia",1,0)</f>
        <v>1</v>
      </c>
      <c r="P3480" s="6" t="n">
        <f aca="false">IF(1_Data_EDA!D3481="USCA",1,0)</f>
        <v>0</v>
      </c>
      <c r="Q3480" s="6" t="n">
        <f aca="false">IF(C3480&gt;MEDIAN(C$5:C$8004),1,0)</f>
        <v>1</v>
      </c>
      <c r="R3480" s="6" t="n">
        <f aca="false">IF(D3480&gt;2,1,0)</f>
        <v>0</v>
      </c>
    </row>
    <row r="3481" customFormat="false" ht="15" hidden="false" customHeight="true" outlineLevel="0" collapsed="false">
      <c r="A3481" s="6" t="n">
        <f aca="false">1_Data_EDA!O3482</f>
        <v>1</v>
      </c>
      <c r="B3481" s="6" t="n">
        <f aca="false">1_Data_EDA!H3482</f>
        <v>2</v>
      </c>
      <c r="C3481" s="7" t="n">
        <f aca="false">1_Data_EDA!I3482</f>
        <v>199.9900055</v>
      </c>
      <c r="D3481" s="6" t="n">
        <f aca="false">1_Data_EDA!J3482</f>
        <v>1</v>
      </c>
      <c r="E3481" s="7" t="n">
        <f aca="false">1_Data_EDA!K3482</f>
        <v>199.9900055</v>
      </c>
      <c r="F3481" s="7" t="n">
        <f aca="false">1_Data_EDA!L3482</f>
        <v>26</v>
      </c>
      <c r="G3481" s="8" t="n">
        <f aca="false">1_Data_EDA!M3482</f>
        <v>0.129999995</v>
      </c>
      <c r="H3481" s="6" t="n">
        <f aca="false">IF(1_Data_EDA!B3482="First Class",1,0)</f>
        <v>0</v>
      </c>
      <c r="I3481" s="6" t="n">
        <f aca="false">IF(1_Data_EDA!B3482="Second Class",1,0)</f>
        <v>1</v>
      </c>
      <c r="J3481" s="6" t="n">
        <f aca="false">IF(1_Data_EDA!B3482="Same Day",1,0)</f>
        <v>0</v>
      </c>
      <c r="K3481" s="6" t="n">
        <f aca="false">IF(1_Data_EDA!C3482="Corporate",1,0)</f>
        <v>1</v>
      </c>
      <c r="L3481" s="6" t="n">
        <f aca="false">IF(1_Data_EDA!C3482="Home Office",1,0)</f>
        <v>0</v>
      </c>
      <c r="M3481" s="6" t="n">
        <f aca="false">IF(1_Data_EDA!D3482="Europe",1,0)</f>
        <v>0</v>
      </c>
      <c r="N3481" s="6" t="n">
        <f aca="false">IF(1_Data_EDA!D3482="LATAM",1,0)</f>
        <v>0</v>
      </c>
      <c r="O3481" s="6" t="n">
        <f aca="false">IF(1_Data_EDA!D3482="Pacific Asia",1,0)</f>
        <v>0</v>
      </c>
      <c r="P3481" s="6" t="n">
        <f aca="false">IF(1_Data_EDA!D3482="USCA",1,0)</f>
        <v>1</v>
      </c>
      <c r="Q3481" s="6" t="n">
        <f aca="false">IF(C3481&gt;MEDIAN(C$5:C$8004),1,0)</f>
        <v>1</v>
      </c>
      <c r="R3481" s="6" t="n">
        <f aca="false">IF(D3481&gt;2,1,0)</f>
        <v>0</v>
      </c>
    </row>
    <row r="3482" customFormat="false" ht="15" hidden="false" customHeight="true" outlineLevel="0" collapsed="false">
      <c r="A3482" s="6" t="n">
        <f aca="false">1_Data_EDA!O3483</f>
        <v>0</v>
      </c>
      <c r="B3482" s="6" t="n">
        <f aca="false">1_Data_EDA!H3483</f>
        <v>4</v>
      </c>
      <c r="C3482" s="7" t="n">
        <f aca="false">1_Data_EDA!I3483</f>
        <v>399.980011</v>
      </c>
      <c r="D3482" s="6" t="n">
        <f aca="false">1_Data_EDA!J3483</f>
        <v>1</v>
      </c>
      <c r="E3482" s="7" t="n">
        <f aca="false">1_Data_EDA!K3483</f>
        <v>399.980011</v>
      </c>
      <c r="F3482" s="7" t="n">
        <f aca="false">1_Data_EDA!L3483</f>
        <v>0</v>
      </c>
      <c r="G3482" s="8" t="n">
        <f aca="false">1_Data_EDA!M3483</f>
        <v>0</v>
      </c>
      <c r="H3482" s="6" t="n">
        <f aca="false">IF(1_Data_EDA!B3483="First Class",1,0)</f>
        <v>0</v>
      </c>
      <c r="I3482" s="6" t="n">
        <f aca="false">IF(1_Data_EDA!B3483="Second Class",1,0)</f>
        <v>0</v>
      </c>
      <c r="J3482" s="6" t="n">
        <f aca="false">IF(1_Data_EDA!B3483="Same Day",1,0)</f>
        <v>0</v>
      </c>
      <c r="K3482" s="6" t="n">
        <f aca="false">IF(1_Data_EDA!C3483="Corporate",1,0)</f>
        <v>0</v>
      </c>
      <c r="L3482" s="6" t="n">
        <f aca="false">IF(1_Data_EDA!C3483="Home Office",1,0)</f>
        <v>0</v>
      </c>
      <c r="M3482" s="6" t="n">
        <f aca="false">IF(1_Data_EDA!D3483="Europe",1,0)</f>
        <v>1</v>
      </c>
      <c r="N3482" s="6" t="n">
        <f aca="false">IF(1_Data_EDA!D3483="LATAM",1,0)</f>
        <v>0</v>
      </c>
      <c r="O3482" s="6" t="n">
        <f aca="false">IF(1_Data_EDA!D3483="Pacific Asia",1,0)</f>
        <v>0</v>
      </c>
      <c r="P3482" s="6" t="n">
        <f aca="false">IF(1_Data_EDA!D3483="USCA",1,0)</f>
        <v>0</v>
      </c>
      <c r="Q3482" s="6" t="n">
        <f aca="false">IF(C3482&gt;MEDIAN(C$5:C$8004),1,0)</f>
        <v>1</v>
      </c>
      <c r="R3482" s="6" t="n">
        <f aca="false">IF(D3482&gt;2,1,0)</f>
        <v>0</v>
      </c>
    </row>
    <row r="3483" customFormat="false" ht="15" hidden="false" customHeight="true" outlineLevel="0" collapsed="false">
      <c r="A3483" s="6" t="n">
        <f aca="false">1_Data_EDA!O3484</f>
        <v>1</v>
      </c>
      <c r="B3483" s="6" t="n">
        <f aca="false">1_Data_EDA!H3484</f>
        <v>1</v>
      </c>
      <c r="C3483" s="7" t="n">
        <f aca="false">1_Data_EDA!I3484</f>
        <v>50</v>
      </c>
      <c r="D3483" s="6" t="n">
        <f aca="false">1_Data_EDA!J3484</f>
        <v>3</v>
      </c>
      <c r="E3483" s="7" t="n">
        <f aca="false">1_Data_EDA!K3484</f>
        <v>150</v>
      </c>
      <c r="F3483" s="7" t="n">
        <f aca="false">1_Data_EDA!L3484</f>
        <v>6</v>
      </c>
      <c r="G3483" s="8" t="n">
        <f aca="false">1_Data_EDA!M3484</f>
        <v>0.039999999</v>
      </c>
      <c r="H3483" s="6" t="n">
        <f aca="false">IF(1_Data_EDA!B3484="First Class",1,0)</f>
        <v>1</v>
      </c>
      <c r="I3483" s="6" t="n">
        <f aca="false">IF(1_Data_EDA!B3484="Second Class",1,0)</f>
        <v>0</v>
      </c>
      <c r="J3483" s="6" t="n">
        <f aca="false">IF(1_Data_EDA!B3484="Same Day",1,0)</f>
        <v>0</v>
      </c>
      <c r="K3483" s="6" t="n">
        <f aca="false">IF(1_Data_EDA!C3484="Corporate",1,0)</f>
        <v>1</v>
      </c>
      <c r="L3483" s="6" t="n">
        <f aca="false">IF(1_Data_EDA!C3484="Home Office",1,0)</f>
        <v>0</v>
      </c>
      <c r="M3483" s="6" t="n">
        <f aca="false">IF(1_Data_EDA!D3484="Europe",1,0)</f>
        <v>0</v>
      </c>
      <c r="N3483" s="6" t="n">
        <f aca="false">IF(1_Data_EDA!D3484="LATAM",1,0)</f>
        <v>1</v>
      </c>
      <c r="O3483" s="6" t="n">
        <f aca="false">IF(1_Data_EDA!D3484="Pacific Asia",1,0)</f>
        <v>0</v>
      </c>
      <c r="P3483" s="6" t="n">
        <f aca="false">IF(1_Data_EDA!D3484="USCA",1,0)</f>
        <v>0</v>
      </c>
      <c r="Q3483" s="6" t="n">
        <f aca="false">IF(C3483&gt;MEDIAN(C$5:C$8004),1,0)</f>
        <v>0</v>
      </c>
      <c r="R3483" s="6" t="n">
        <f aca="false">IF(D3483&gt;2,1,0)</f>
        <v>1</v>
      </c>
    </row>
    <row r="3484" customFormat="false" ht="15" hidden="false" customHeight="true" outlineLevel="0" collapsed="false">
      <c r="A3484" s="6" t="n">
        <f aca="false">1_Data_EDA!O3485</f>
        <v>1</v>
      </c>
      <c r="B3484" s="6" t="n">
        <f aca="false">1_Data_EDA!H3485</f>
        <v>1</v>
      </c>
      <c r="C3484" s="7" t="n">
        <f aca="false">1_Data_EDA!I3485</f>
        <v>129.9900055</v>
      </c>
      <c r="D3484" s="6" t="n">
        <f aca="false">1_Data_EDA!J3485</f>
        <v>1</v>
      </c>
      <c r="E3484" s="7" t="n">
        <f aca="false">1_Data_EDA!K3485</f>
        <v>129.9900055</v>
      </c>
      <c r="F3484" s="7" t="n">
        <f aca="false">1_Data_EDA!L3485</f>
        <v>11.69999981</v>
      </c>
      <c r="G3484" s="8" t="n">
        <f aca="false">1_Data_EDA!M3485</f>
        <v>0.090000004</v>
      </c>
      <c r="H3484" s="6" t="n">
        <f aca="false">IF(1_Data_EDA!B3485="First Class",1,0)</f>
        <v>1</v>
      </c>
      <c r="I3484" s="6" t="n">
        <f aca="false">IF(1_Data_EDA!B3485="Second Class",1,0)</f>
        <v>0</v>
      </c>
      <c r="J3484" s="6" t="n">
        <f aca="false">IF(1_Data_EDA!B3485="Same Day",1,0)</f>
        <v>0</v>
      </c>
      <c r="K3484" s="6" t="n">
        <f aca="false">IF(1_Data_EDA!C3485="Corporate",1,0)</f>
        <v>1</v>
      </c>
      <c r="L3484" s="6" t="n">
        <f aca="false">IF(1_Data_EDA!C3485="Home Office",1,0)</f>
        <v>0</v>
      </c>
      <c r="M3484" s="6" t="n">
        <f aca="false">IF(1_Data_EDA!D3485="Europe",1,0)</f>
        <v>1</v>
      </c>
      <c r="N3484" s="6" t="n">
        <f aca="false">IF(1_Data_EDA!D3485="LATAM",1,0)</f>
        <v>0</v>
      </c>
      <c r="O3484" s="6" t="n">
        <f aca="false">IF(1_Data_EDA!D3485="Pacific Asia",1,0)</f>
        <v>0</v>
      </c>
      <c r="P3484" s="6" t="n">
        <f aca="false">IF(1_Data_EDA!D3485="USCA",1,0)</f>
        <v>0</v>
      </c>
      <c r="Q3484" s="6" t="n">
        <f aca="false">IF(C3484&gt;MEDIAN(C$5:C$8004),1,0)</f>
        <v>1</v>
      </c>
      <c r="R3484" s="6" t="n">
        <f aca="false">IF(D3484&gt;2,1,0)</f>
        <v>0</v>
      </c>
    </row>
    <row r="3485" customFormat="false" ht="15" hidden="false" customHeight="true" outlineLevel="0" collapsed="false">
      <c r="A3485" s="6" t="n">
        <f aca="false">1_Data_EDA!O3486</f>
        <v>1</v>
      </c>
      <c r="B3485" s="6" t="n">
        <f aca="false">1_Data_EDA!H3486</f>
        <v>4</v>
      </c>
      <c r="C3485" s="7" t="n">
        <f aca="false">1_Data_EDA!I3486</f>
        <v>399.980011</v>
      </c>
      <c r="D3485" s="6" t="n">
        <f aca="false">1_Data_EDA!J3486</f>
        <v>1</v>
      </c>
      <c r="E3485" s="7" t="n">
        <f aca="false">1_Data_EDA!K3486</f>
        <v>399.980011</v>
      </c>
      <c r="F3485" s="7" t="n">
        <f aca="false">1_Data_EDA!L3486</f>
        <v>100</v>
      </c>
      <c r="G3485" s="8" t="n">
        <f aca="false">1_Data_EDA!M3486</f>
        <v>0.25</v>
      </c>
      <c r="H3485" s="6" t="n">
        <f aca="false">IF(1_Data_EDA!B3486="First Class",1,0)</f>
        <v>0</v>
      </c>
      <c r="I3485" s="6" t="n">
        <f aca="false">IF(1_Data_EDA!B3486="Second Class",1,0)</f>
        <v>0</v>
      </c>
      <c r="J3485" s="6" t="n">
        <f aca="false">IF(1_Data_EDA!B3486="Same Day",1,0)</f>
        <v>0</v>
      </c>
      <c r="K3485" s="6" t="n">
        <f aca="false">IF(1_Data_EDA!C3486="Corporate",1,0)</f>
        <v>1</v>
      </c>
      <c r="L3485" s="6" t="n">
        <f aca="false">IF(1_Data_EDA!C3486="Home Office",1,0)</f>
        <v>0</v>
      </c>
      <c r="M3485" s="6" t="n">
        <f aca="false">IF(1_Data_EDA!D3486="Europe",1,0)</f>
        <v>1</v>
      </c>
      <c r="N3485" s="6" t="n">
        <f aca="false">IF(1_Data_EDA!D3486="LATAM",1,0)</f>
        <v>0</v>
      </c>
      <c r="O3485" s="6" t="n">
        <f aca="false">IF(1_Data_EDA!D3486="Pacific Asia",1,0)</f>
        <v>0</v>
      </c>
      <c r="P3485" s="6" t="n">
        <f aca="false">IF(1_Data_EDA!D3486="USCA",1,0)</f>
        <v>0</v>
      </c>
      <c r="Q3485" s="6" t="n">
        <f aca="false">IF(C3485&gt;MEDIAN(C$5:C$8004),1,0)</f>
        <v>1</v>
      </c>
      <c r="R3485" s="6" t="n">
        <f aca="false">IF(D3485&gt;2,1,0)</f>
        <v>0</v>
      </c>
    </row>
    <row r="3486" customFormat="false" ht="15" hidden="false" customHeight="true" outlineLevel="0" collapsed="false">
      <c r="A3486" s="6" t="n">
        <f aca="false">1_Data_EDA!O3487</f>
        <v>1</v>
      </c>
      <c r="B3486" s="6" t="n">
        <f aca="false">1_Data_EDA!H3487</f>
        <v>1</v>
      </c>
      <c r="C3486" s="7" t="n">
        <f aca="false">1_Data_EDA!I3487</f>
        <v>199.9900055</v>
      </c>
      <c r="D3486" s="6" t="n">
        <f aca="false">1_Data_EDA!J3487</f>
        <v>1</v>
      </c>
      <c r="E3486" s="7" t="n">
        <f aca="false">1_Data_EDA!K3487</f>
        <v>199.9900055</v>
      </c>
      <c r="F3486" s="7" t="n">
        <f aca="false">1_Data_EDA!L3487</f>
        <v>11</v>
      </c>
      <c r="G3486" s="8" t="n">
        <f aca="false">1_Data_EDA!M3487</f>
        <v>0.059999999</v>
      </c>
      <c r="H3486" s="6" t="n">
        <f aca="false">IF(1_Data_EDA!B3487="First Class",1,0)</f>
        <v>1</v>
      </c>
      <c r="I3486" s="6" t="n">
        <f aca="false">IF(1_Data_EDA!B3487="Second Class",1,0)</f>
        <v>0</v>
      </c>
      <c r="J3486" s="6" t="n">
        <f aca="false">IF(1_Data_EDA!B3487="Same Day",1,0)</f>
        <v>0</v>
      </c>
      <c r="K3486" s="6" t="n">
        <f aca="false">IF(1_Data_EDA!C3487="Corporate",1,0)</f>
        <v>1</v>
      </c>
      <c r="L3486" s="6" t="n">
        <f aca="false">IF(1_Data_EDA!C3487="Home Office",1,0)</f>
        <v>0</v>
      </c>
      <c r="M3486" s="6" t="n">
        <f aca="false">IF(1_Data_EDA!D3487="Europe",1,0)</f>
        <v>0</v>
      </c>
      <c r="N3486" s="6" t="n">
        <f aca="false">IF(1_Data_EDA!D3487="LATAM",1,0)</f>
        <v>0</v>
      </c>
      <c r="O3486" s="6" t="n">
        <f aca="false">IF(1_Data_EDA!D3487="Pacific Asia",1,0)</f>
        <v>1</v>
      </c>
      <c r="P3486" s="6" t="n">
        <f aca="false">IF(1_Data_EDA!D3487="USCA",1,0)</f>
        <v>0</v>
      </c>
      <c r="Q3486" s="6" t="n">
        <f aca="false">IF(C3486&gt;MEDIAN(C$5:C$8004),1,0)</f>
        <v>1</v>
      </c>
      <c r="R3486" s="6" t="n">
        <f aca="false">IF(D3486&gt;2,1,0)</f>
        <v>0</v>
      </c>
    </row>
    <row r="3487" customFormat="false" ht="15" hidden="false" customHeight="true" outlineLevel="0" collapsed="false">
      <c r="A3487" s="6" t="n">
        <f aca="false">1_Data_EDA!O3488</f>
        <v>1</v>
      </c>
      <c r="B3487" s="6" t="n">
        <f aca="false">1_Data_EDA!H3488</f>
        <v>4</v>
      </c>
      <c r="C3487" s="7" t="n">
        <f aca="false">1_Data_EDA!I3488</f>
        <v>39.99000168</v>
      </c>
      <c r="D3487" s="6" t="n">
        <f aca="false">1_Data_EDA!J3488</f>
        <v>1</v>
      </c>
      <c r="E3487" s="7" t="n">
        <f aca="false">1_Data_EDA!K3488</f>
        <v>39.99000168</v>
      </c>
      <c r="F3487" s="7" t="n">
        <f aca="false">1_Data_EDA!L3488</f>
        <v>0.400000006</v>
      </c>
      <c r="G3487" s="8" t="n">
        <f aca="false">1_Data_EDA!M3488</f>
        <v>0.01</v>
      </c>
      <c r="H3487" s="6" t="n">
        <f aca="false">IF(1_Data_EDA!B3488="First Class",1,0)</f>
        <v>0</v>
      </c>
      <c r="I3487" s="6" t="n">
        <f aca="false">IF(1_Data_EDA!B3488="Second Class",1,0)</f>
        <v>0</v>
      </c>
      <c r="J3487" s="6" t="n">
        <f aca="false">IF(1_Data_EDA!B3488="Same Day",1,0)</f>
        <v>0</v>
      </c>
      <c r="K3487" s="6" t="n">
        <f aca="false">IF(1_Data_EDA!C3488="Corporate",1,0)</f>
        <v>0</v>
      </c>
      <c r="L3487" s="6" t="n">
        <f aca="false">IF(1_Data_EDA!C3488="Home Office",1,0)</f>
        <v>0</v>
      </c>
      <c r="M3487" s="6" t="n">
        <f aca="false">IF(1_Data_EDA!D3488="Europe",1,0)</f>
        <v>1</v>
      </c>
      <c r="N3487" s="6" t="n">
        <f aca="false">IF(1_Data_EDA!D3488="LATAM",1,0)</f>
        <v>0</v>
      </c>
      <c r="O3487" s="6" t="n">
        <f aca="false">IF(1_Data_EDA!D3488="Pacific Asia",1,0)</f>
        <v>0</v>
      </c>
      <c r="P3487" s="6" t="n">
        <f aca="false">IF(1_Data_EDA!D3488="USCA",1,0)</f>
        <v>0</v>
      </c>
      <c r="Q3487" s="6" t="n">
        <f aca="false">IF(C3487&gt;MEDIAN(C$5:C$8004),1,0)</f>
        <v>0</v>
      </c>
      <c r="R3487" s="6" t="n">
        <f aca="false">IF(D3487&gt;2,1,0)</f>
        <v>0</v>
      </c>
    </row>
    <row r="3488" customFormat="false" ht="15" hidden="false" customHeight="true" outlineLevel="0" collapsed="false">
      <c r="A3488" s="6" t="n">
        <f aca="false">1_Data_EDA!O3489</f>
        <v>1</v>
      </c>
      <c r="B3488" s="6" t="n">
        <f aca="false">1_Data_EDA!H3489</f>
        <v>1</v>
      </c>
      <c r="C3488" s="7" t="n">
        <f aca="false">1_Data_EDA!I3489</f>
        <v>129.9900055</v>
      </c>
      <c r="D3488" s="6" t="n">
        <f aca="false">1_Data_EDA!J3489</f>
        <v>1</v>
      </c>
      <c r="E3488" s="7" t="n">
        <f aca="false">1_Data_EDA!K3489</f>
        <v>129.9900055</v>
      </c>
      <c r="F3488" s="7" t="n">
        <f aca="false">1_Data_EDA!L3489</f>
        <v>32.5</v>
      </c>
      <c r="G3488" s="8" t="n">
        <f aca="false">1_Data_EDA!M3489</f>
        <v>0.25</v>
      </c>
      <c r="H3488" s="6" t="n">
        <f aca="false">IF(1_Data_EDA!B3489="First Class",1,0)</f>
        <v>1</v>
      </c>
      <c r="I3488" s="6" t="n">
        <f aca="false">IF(1_Data_EDA!B3489="Second Class",1,0)</f>
        <v>0</v>
      </c>
      <c r="J3488" s="6" t="n">
        <f aca="false">IF(1_Data_EDA!B3489="Same Day",1,0)</f>
        <v>0</v>
      </c>
      <c r="K3488" s="6" t="n">
        <f aca="false">IF(1_Data_EDA!C3489="Corporate",1,0)</f>
        <v>1</v>
      </c>
      <c r="L3488" s="6" t="n">
        <f aca="false">IF(1_Data_EDA!C3489="Home Office",1,0)</f>
        <v>0</v>
      </c>
      <c r="M3488" s="6" t="n">
        <f aca="false">IF(1_Data_EDA!D3489="Europe",1,0)</f>
        <v>0</v>
      </c>
      <c r="N3488" s="6" t="n">
        <f aca="false">IF(1_Data_EDA!D3489="LATAM",1,0)</f>
        <v>1</v>
      </c>
      <c r="O3488" s="6" t="n">
        <f aca="false">IF(1_Data_EDA!D3489="Pacific Asia",1,0)</f>
        <v>0</v>
      </c>
      <c r="P3488" s="6" t="n">
        <f aca="false">IF(1_Data_EDA!D3489="USCA",1,0)</f>
        <v>0</v>
      </c>
      <c r="Q3488" s="6" t="n">
        <f aca="false">IF(C3488&gt;MEDIAN(C$5:C$8004),1,0)</f>
        <v>1</v>
      </c>
      <c r="R3488" s="6" t="n">
        <f aca="false">IF(D3488&gt;2,1,0)</f>
        <v>0</v>
      </c>
    </row>
    <row r="3489" customFormat="false" ht="15" hidden="false" customHeight="true" outlineLevel="0" collapsed="false">
      <c r="A3489" s="6" t="n">
        <f aca="false">1_Data_EDA!O3490</f>
        <v>1</v>
      </c>
      <c r="B3489" s="6" t="n">
        <f aca="false">1_Data_EDA!H3490</f>
        <v>2</v>
      </c>
      <c r="C3489" s="7" t="n">
        <f aca="false">1_Data_EDA!I3490</f>
        <v>50</v>
      </c>
      <c r="D3489" s="6" t="n">
        <f aca="false">1_Data_EDA!J3490</f>
        <v>4</v>
      </c>
      <c r="E3489" s="7" t="n">
        <f aca="false">1_Data_EDA!K3490</f>
        <v>200</v>
      </c>
      <c r="F3489" s="7" t="n">
        <f aca="false">1_Data_EDA!L3490</f>
        <v>8</v>
      </c>
      <c r="G3489" s="8" t="n">
        <f aca="false">1_Data_EDA!M3490</f>
        <v>0.039999999</v>
      </c>
      <c r="H3489" s="6" t="n">
        <f aca="false">IF(1_Data_EDA!B3490="First Class",1,0)</f>
        <v>0</v>
      </c>
      <c r="I3489" s="6" t="n">
        <f aca="false">IF(1_Data_EDA!B3490="Second Class",1,0)</f>
        <v>1</v>
      </c>
      <c r="J3489" s="6" t="n">
        <f aca="false">IF(1_Data_EDA!B3490="Same Day",1,0)</f>
        <v>0</v>
      </c>
      <c r="K3489" s="6" t="n">
        <f aca="false">IF(1_Data_EDA!C3490="Corporate",1,0)</f>
        <v>0</v>
      </c>
      <c r="L3489" s="6" t="n">
        <f aca="false">IF(1_Data_EDA!C3490="Home Office",1,0)</f>
        <v>0</v>
      </c>
      <c r="M3489" s="6" t="n">
        <f aca="false">IF(1_Data_EDA!D3490="Europe",1,0)</f>
        <v>0</v>
      </c>
      <c r="N3489" s="6" t="n">
        <f aca="false">IF(1_Data_EDA!D3490="LATAM",1,0)</f>
        <v>0</v>
      </c>
      <c r="O3489" s="6" t="n">
        <f aca="false">IF(1_Data_EDA!D3490="Pacific Asia",1,0)</f>
        <v>0</v>
      </c>
      <c r="P3489" s="6" t="n">
        <f aca="false">IF(1_Data_EDA!D3490="USCA",1,0)</f>
        <v>1</v>
      </c>
      <c r="Q3489" s="6" t="n">
        <f aca="false">IF(C3489&gt;MEDIAN(C$5:C$8004),1,0)</f>
        <v>0</v>
      </c>
      <c r="R3489" s="6" t="n">
        <f aca="false">IF(D3489&gt;2,1,0)</f>
        <v>1</v>
      </c>
    </row>
    <row r="3490" customFormat="false" ht="15" hidden="false" customHeight="true" outlineLevel="0" collapsed="false">
      <c r="A3490" s="6" t="n">
        <f aca="false">1_Data_EDA!O3491</f>
        <v>0</v>
      </c>
      <c r="B3490" s="6" t="n">
        <f aca="false">1_Data_EDA!H3491</f>
        <v>4</v>
      </c>
      <c r="C3490" s="7" t="n">
        <f aca="false">1_Data_EDA!I3491</f>
        <v>59.99000168</v>
      </c>
      <c r="D3490" s="6" t="n">
        <f aca="false">1_Data_EDA!J3491</f>
        <v>1</v>
      </c>
      <c r="E3490" s="7" t="n">
        <f aca="false">1_Data_EDA!K3491</f>
        <v>59.99000168</v>
      </c>
      <c r="F3490" s="7" t="n">
        <f aca="false">1_Data_EDA!L3491</f>
        <v>5.400000095</v>
      </c>
      <c r="G3490" s="8" t="n">
        <f aca="false">1_Data_EDA!M3491</f>
        <v>0.090000004</v>
      </c>
      <c r="H3490" s="6" t="n">
        <f aca="false">IF(1_Data_EDA!B3491="First Class",1,0)</f>
        <v>0</v>
      </c>
      <c r="I3490" s="6" t="n">
        <f aca="false">IF(1_Data_EDA!B3491="Second Class",1,0)</f>
        <v>0</v>
      </c>
      <c r="J3490" s="6" t="n">
        <f aca="false">IF(1_Data_EDA!B3491="Same Day",1,0)</f>
        <v>0</v>
      </c>
      <c r="K3490" s="6" t="n">
        <f aca="false">IF(1_Data_EDA!C3491="Corporate",1,0)</f>
        <v>0</v>
      </c>
      <c r="L3490" s="6" t="n">
        <f aca="false">IF(1_Data_EDA!C3491="Home Office",1,0)</f>
        <v>0</v>
      </c>
      <c r="M3490" s="6" t="n">
        <f aca="false">IF(1_Data_EDA!D3491="Europe",1,0)</f>
        <v>0</v>
      </c>
      <c r="N3490" s="6" t="n">
        <f aca="false">IF(1_Data_EDA!D3491="LATAM",1,0)</f>
        <v>0</v>
      </c>
      <c r="O3490" s="6" t="n">
        <f aca="false">IF(1_Data_EDA!D3491="Pacific Asia",1,0)</f>
        <v>0</v>
      </c>
      <c r="P3490" s="6" t="n">
        <f aca="false">IF(1_Data_EDA!D3491="USCA",1,0)</f>
        <v>0</v>
      </c>
      <c r="Q3490" s="6" t="n">
        <f aca="false">IF(C3490&gt;MEDIAN(C$5:C$8004),1,0)</f>
        <v>0</v>
      </c>
      <c r="R3490" s="6" t="n">
        <f aca="false">IF(D3490&gt;2,1,0)</f>
        <v>0</v>
      </c>
    </row>
    <row r="3491" customFormat="false" ht="15" hidden="false" customHeight="true" outlineLevel="0" collapsed="false">
      <c r="A3491" s="6" t="n">
        <f aca="false">1_Data_EDA!O3492</f>
        <v>1</v>
      </c>
      <c r="B3491" s="6" t="n">
        <f aca="false">1_Data_EDA!H3492</f>
        <v>4</v>
      </c>
      <c r="C3491" s="7" t="n">
        <f aca="false">1_Data_EDA!I3492</f>
        <v>399.980011</v>
      </c>
      <c r="D3491" s="6" t="n">
        <f aca="false">1_Data_EDA!J3492</f>
        <v>1</v>
      </c>
      <c r="E3491" s="7" t="n">
        <f aca="false">1_Data_EDA!K3492</f>
        <v>399.980011</v>
      </c>
      <c r="F3491" s="7" t="n">
        <f aca="false">1_Data_EDA!L3492</f>
        <v>16</v>
      </c>
      <c r="G3491" s="8" t="n">
        <f aca="false">1_Data_EDA!M3492</f>
        <v>0.039999999</v>
      </c>
      <c r="H3491" s="6" t="n">
        <f aca="false">IF(1_Data_EDA!B3492="First Class",1,0)</f>
        <v>0</v>
      </c>
      <c r="I3491" s="6" t="n">
        <f aca="false">IF(1_Data_EDA!B3492="Second Class",1,0)</f>
        <v>0</v>
      </c>
      <c r="J3491" s="6" t="n">
        <f aca="false">IF(1_Data_EDA!B3492="Same Day",1,0)</f>
        <v>0</v>
      </c>
      <c r="K3491" s="6" t="n">
        <f aca="false">IF(1_Data_EDA!C3492="Corporate",1,0)</f>
        <v>0</v>
      </c>
      <c r="L3491" s="6" t="n">
        <f aca="false">IF(1_Data_EDA!C3492="Home Office",1,0)</f>
        <v>0</v>
      </c>
      <c r="M3491" s="6" t="n">
        <f aca="false">IF(1_Data_EDA!D3492="Europe",1,0)</f>
        <v>0</v>
      </c>
      <c r="N3491" s="6" t="n">
        <f aca="false">IF(1_Data_EDA!D3492="LATAM",1,0)</f>
        <v>0</v>
      </c>
      <c r="O3491" s="6" t="n">
        <f aca="false">IF(1_Data_EDA!D3492="Pacific Asia",1,0)</f>
        <v>0</v>
      </c>
      <c r="P3491" s="6" t="n">
        <f aca="false">IF(1_Data_EDA!D3492="USCA",1,0)</f>
        <v>0</v>
      </c>
      <c r="Q3491" s="6" t="n">
        <f aca="false">IF(C3491&gt;MEDIAN(C$5:C$8004),1,0)</f>
        <v>1</v>
      </c>
      <c r="R3491" s="6" t="n">
        <f aca="false">IF(D3491&gt;2,1,0)</f>
        <v>0</v>
      </c>
    </row>
    <row r="3492" customFormat="false" ht="15" hidden="false" customHeight="true" outlineLevel="0" collapsed="false">
      <c r="A3492" s="6" t="n">
        <f aca="false">1_Data_EDA!O3493</f>
        <v>0</v>
      </c>
      <c r="B3492" s="6" t="n">
        <f aca="false">1_Data_EDA!H3493</f>
        <v>4</v>
      </c>
      <c r="C3492" s="7" t="n">
        <f aca="false">1_Data_EDA!I3493</f>
        <v>215.8200073</v>
      </c>
      <c r="D3492" s="6" t="n">
        <f aca="false">1_Data_EDA!J3493</f>
        <v>1</v>
      </c>
      <c r="E3492" s="7" t="n">
        <f aca="false">1_Data_EDA!K3493</f>
        <v>215.8200073</v>
      </c>
      <c r="F3492" s="7" t="n">
        <f aca="false">1_Data_EDA!L3493</f>
        <v>43.15999985</v>
      </c>
      <c r="G3492" s="8" t="n">
        <f aca="false">1_Data_EDA!M3493</f>
        <v>0.200000003</v>
      </c>
      <c r="H3492" s="6" t="n">
        <f aca="false">IF(1_Data_EDA!B3493="First Class",1,0)</f>
        <v>0</v>
      </c>
      <c r="I3492" s="6" t="n">
        <f aca="false">IF(1_Data_EDA!B3493="Second Class",1,0)</f>
        <v>0</v>
      </c>
      <c r="J3492" s="6" t="n">
        <f aca="false">IF(1_Data_EDA!B3493="Same Day",1,0)</f>
        <v>0</v>
      </c>
      <c r="K3492" s="6" t="n">
        <f aca="false">IF(1_Data_EDA!C3493="Corporate",1,0)</f>
        <v>0</v>
      </c>
      <c r="L3492" s="6" t="n">
        <f aca="false">IF(1_Data_EDA!C3493="Home Office",1,0)</f>
        <v>0</v>
      </c>
      <c r="M3492" s="6" t="n">
        <f aca="false">IF(1_Data_EDA!D3493="Europe",1,0)</f>
        <v>0</v>
      </c>
      <c r="N3492" s="6" t="n">
        <f aca="false">IF(1_Data_EDA!D3493="LATAM",1,0)</f>
        <v>0</v>
      </c>
      <c r="O3492" s="6" t="n">
        <f aca="false">IF(1_Data_EDA!D3493="Pacific Asia",1,0)</f>
        <v>1</v>
      </c>
      <c r="P3492" s="6" t="n">
        <f aca="false">IF(1_Data_EDA!D3493="USCA",1,0)</f>
        <v>0</v>
      </c>
      <c r="Q3492" s="6" t="n">
        <f aca="false">IF(C3492&gt;MEDIAN(C$5:C$8004),1,0)</f>
        <v>1</v>
      </c>
      <c r="R3492" s="6" t="n">
        <f aca="false">IF(D3492&gt;2,1,0)</f>
        <v>0</v>
      </c>
    </row>
    <row r="3493" customFormat="false" ht="15" hidden="false" customHeight="true" outlineLevel="0" collapsed="false">
      <c r="A3493" s="6" t="n">
        <f aca="false">1_Data_EDA!O3494</f>
        <v>1</v>
      </c>
      <c r="B3493" s="6" t="n">
        <f aca="false">1_Data_EDA!H3494</f>
        <v>2</v>
      </c>
      <c r="C3493" s="7" t="n">
        <f aca="false">1_Data_EDA!I3494</f>
        <v>399.980011</v>
      </c>
      <c r="D3493" s="6" t="n">
        <f aca="false">1_Data_EDA!J3494</f>
        <v>1</v>
      </c>
      <c r="E3493" s="7" t="n">
        <f aca="false">1_Data_EDA!K3494</f>
        <v>399.980011</v>
      </c>
      <c r="F3493" s="7" t="n">
        <f aca="false">1_Data_EDA!L3494</f>
        <v>68</v>
      </c>
      <c r="G3493" s="8" t="n">
        <f aca="false">1_Data_EDA!M3494</f>
        <v>0.170000002</v>
      </c>
      <c r="H3493" s="6" t="n">
        <f aca="false">IF(1_Data_EDA!B3494="First Class",1,0)</f>
        <v>0</v>
      </c>
      <c r="I3493" s="6" t="n">
        <f aca="false">IF(1_Data_EDA!B3494="Second Class",1,0)</f>
        <v>1</v>
      </c>
      <c r="J3493" s="6" t="n">
        <f aca="false">IF(1_Data_EDA!B3494="Same Day",1,0)</f>
        <v>0</v>
      </c>
      <c r="K3493" s="6" t="n">
        <f aca="false">IF(1_Data_EDA!C3494="Corporate",1,0)</f>
        <v>0</v>
      </c>
      <c r="L3493" s="6" t="n">
        <f aca="false">IF(1_Data_EDA!C3494="Home Office",1,0)</f>
        <v>0</v>
      </c>
      <c r="M3493" s="6" t="n">
        <f aca="false">IF(1_Data_EDA!D3494="Europe",1,0)</f>
        <v>1</v>
      </c>
      <c r="N3493" s="6" t="n">
        <f aca="false">IF(1_Data_EDA!D3494="LATAM",1,0)</f>
        <v>0</v>
      </c>
      <c r="O3493" s="6" t="n">
        <f aca="false">IF(1_Data_EDA!D3494="Pacific Asia",1,0)</f>
        <v>0</v>
      </c>
      <c r="P3493" s="6" t="n">
        <f aca="false">IF(1_Data_EDA!D3494="USCA",1,0)</f>
        <v>0</v>
      </c>
      <c r="Q3493" s="6" t="n">
        <f aca="false">IF(C3493&gt;MEDIAN(C$5:C$8004),1,0)</f>
        <v>1</v>
      </c>
      <c r="R3493" s="6" t="n">
        <f aca="false">IF(D3493&gt;2,1,0)</f>
        <v>0</v>
      </c>
    </row>
    <row r="3494" customFormat="false" ht="15" hidden="false" customHeight="true" outlineLevel="0" collapsed="false">
      <c r="A3494" s="6" t="n">
        <f aca="false">1_Data_EDA!O3495</f>
        <v>0</v>
      </c>
      <c r="B3494" s="6" t="n">
        <f aca="false">1_Data_EDA!H3495</f>
        <v>4</v>
      </c>
      <c r="C3494" s="7" t="n">
        <f aca="false">1_Data_EDA!I3495</f>
        <v>299.980011</v>
      </c>
      <c r="D3494" s="6" t="n">
        <f aca="false">1_Data_EDA!J3495</f>
        <v>1</v>
      </c>
      <c r="E3494" s="7" t="n">
        <f aca="false">1_Data_EDA!K3495</f>
        <v>299.980011</v>
      </c>
      <c r="F3494" s="7" t="n">
        <f aca="false">1_Data_EDA!L3495</f>
        <v>36</v>
      </c>
      <c r="G3494" s="8" t="n">
        <f aca="false">1_Data_EDA!M3495</f>
        <v>0.119999997</v>
      </c>
      <c r="H3494" s="6" t="n">
        <f aca="false">IF(1_Data_EDA!B3495="First Class",1,0)</f>
        <v>0</v>
      </c>
      <c r="I3494" s="6" t="n">
        <f aca="false">IF(1_Data_EDA!B3495="Second Class",1,0)</f>
        <v>0</v>
      </c>
      <c r="J3494" s="6" t="n">
        <f aca="false">IF(1_Data_EDA!B3495="Same Day",1,0)</f>
        <v>0</v>
      </c>
      <c r="K3494" s="6" t="n">
        <f aca="false">IF(1_Data_EDA!C3495="Corporate",1,0)</f>
        <v>1</v>
      </c>
      <c r="L3494" s="6" t="n">
        <f aca="false">IF(1_Data_EDA!C3495="Home Office",1,0)</f>
        <v>0</v>
      </c>
      <c r="M3494" s="6" t="n">
        <f aca="false">IF(1_Data_EDA!D3495="Europe",1,0)</f>
        <v>0</v>
      </c>
      <c r="N3494" s="6" t="n">
        <f aca="false">IF(1_Data_EDA!D3495="LATAM",1,0)</f>
        <v>1</v>
      </c>
      <c r="O3494" s="6" t="n">
        <f aca="false">IF(1_Data_EDA!D3495="Pacific Asia",1,0)</f>
        <v>0</v>
      </c>
      <c r="P3494" s="6" t="n">
        <f aca="false">IF(1_Data_EDA!D3495="USCA",1,0)</f>
        <v>0</v>
      </c>
      <c r="Q3494" s="6" t="n">
        <f aca="false">IF(C3494&gt;MEDIAN(C$5:C$8004),1,0)</f>
        <v>1</v>
      </c>
      <c r="R3494" s="6" t="n">
        <f aca="false">IF(D3494&gt;2,1,0)</f>
        <v>0</v>
      </c>
    </row>
    <row r="3495" customFormat="false" ht="15" hidden="false" customHeight="true" outlineLevel="0" collapsed="false">
      <c r="A3495" s="6" t="n">
        <f aca="false">1_Data_EDA!O3496</f>
        <v>0</v>
      </c>
      <c r="B3495" s="6" t="n">
        <f aca="false">1_Data_EDA!H3496</f>
        <v>2</v>
      </c>
      <c r="C3495" s="7" t="n">
        <f aca="false">1_Data_EDA!I3496</f>
        <v>24.98999977</v>
      </c>
      <c r="D3495" s="6" t="n">
        <f aca="false">1_Data_EDA!J3496</f>
        <v>5</v>
      </c>
      <c r="E3495" s="7" t="n">
        <f aca="false">1_Data_EDA!K3496</f>
        <v>124.9499969</v>
      </c>
      <c r="F3495" s="7" t="n">
        <f aca="false">1_Data_EDA!L3496</f>
        <v>11.25</v>
      </c>
      <c r="G3495" s="8" t="n">
        <f aca="false">1_Data_EDA!M3496</f>
        <v>0.090000004</v>
      </c>
      <c r="H3495" s="6" t="n">
        <f aca="false">IF(1_Data_EDA!B3496="First Class",1,0)</f>
        <v>0</v>
      </c>
      <c r="I3495" s="6" t="n">
        <f aca="false">IF(1_Data_EDA!B3496="Second Class",1,0)</f>
        <v>1</v>
      </c>
      <c r="J3495" s="6" t="n">
        <f aca="false">IF(1_Data_EDA!B3496="Same Day",1,0)</f>
        <v>0</v>
      </c>
      <c r="K3495" s="6" t="n">
        <f aca="false">IF(1_Data_EDA!C3496="Corporate",1,0)</f>
        <v>0</v>
      </c>
      <c r="L3495" s="6" t="n">
        <f aca="false">IF(1_Data_EDA!C3496="Home Office",1,0)</f>
        <v>0</v>
      </c>
      <c r="M3495" s="6" t="n">
        <f aca="false">IF(1_Data_EDA!D3496="Europe",1,0)</f>
        <v>0</v>
      </c>
      <c r="N3495" s="6" t="n">
        <f aca="false">IF(1_Data_EDA!D3496="LATAM",1,0)</f>
        <v>1</v>
      </c>
      <c r="O3495" s="6" t="n">
        <f aca="false">IF(1_Data_EDA!D3496="Pacific Asia",1,0)</f>
        <v>0</v>
      </c>
      <c r="P3495" s="6" t="n">
        <f aca="false">IF(1_Data_EDA!D3496="USCA",1,0)</f>
        <v>0</v>
      </c>
      <c r="Q3495" s="6" t="n">
        <f aca="false">IF(C3495&gt;MEDIAN(C$5:C$8004),1,0)</f>
        <v>0</v>
      </c>
      <c r="R3495" s="6" t="n">
        <f aca="false">IF(D3495&gt;2,1,0)</f>
        <v>1</v>
      </c>
    </row>
    <row r="3496" customFormat="false" ht="15" hidden="false" customHeight="true" outlineLevel="0" collapsed="false">
      <c r="A3496" s="6" t="n">
        <f aca="false">1_Data_EDA!O3497</f>
        <v>0</v>
      </c>
      <c r="B3496" s="6" t="n">
        <f aca="false">1_Data_EDA!H3497</f>
        <v>4</v>
      </c>
      <c r="C3496" s="7" t="n">
        <f aca="false">1_Data_EDA!I3497</f>
        <v>50</v>
      </c>
      <c r="D3496" s="6" t="n">
        <f aca="false">1_Data_EDA!J3497</f>
        <v>1</v>
      </c>
      <c r="E3496" s="7" t="n">
        <f aca="false">1_Data_EDA!K3497</f>
        <v>50</v>
      </c>
      <c r="F3496" s="7" t="n">
        <f aca="false">1_Data_EDA!L3497</f>
        <v>3.5</v>
      </c>
      <c r="G3496" s="8" t="n">
        <f aca="false">1_Data_EDA!M3497</f>
        <v>0.07</v>
      </c>
      <c r="H3496" s="6" t="n">
        <f aca="false">IF(1_Data_EDA!B3497="First Class",1,0)</f>
        <v>0</v>
      </c>
      <c r="I3496" s="6" t="n">
        <f aca="false">IF(1_Data_EDA!B3497="Second Class",1,0)</f>
        <v>0</v>
      </c>
      <c r="J3496" s="6" t="n">
        <f aca="false">IF(1_Data_EDA!B3497="Same Day",1,0)</f>
        <v>0</v>
      </c>
      <c r="K3496" s="6" t="n">
        <f aca="false">IF(1_Data_EDA!C3497="Corporate",1,0)</f>
        <v>1</v>
      </c>
      <c r="L3496" s="6" t="n">
        <f aca="false">IF(1_Data_EDA!C3497="Home Office",1,0)</f>
        <v>0</v>
      </c>
      <c r="M3496" s="6" t="n">
        <f aca="false">IF(1_Data_EDA!D3497="Europe",1,0)</f>
        <v>1</v>
      </c>
      <c r="N3496" s="6" t="n">
        <f aca="false">IF(1_Data_EDA!D3497="LATAM",1,0)</f>
        <v>0</v>
      </c>
      <c r="O3496" s="6" t="n">
        <f aca="false">IF(1_Data_EDA!D3497="Pacific Asia",1,0)</f>
        <v>0</v>
      </c>
      <c r="P3496" s="6" t="n">
        <f aca="false">IF(1_Data_EDA!D3497="USCA",1,0)</f>
        <v>0</v>
      </c>
      <c r="Q3496" s="6" t="n">
        <f aca="false">IF(C3496&gt;MEDIAN(C$5:C$8004),1,0)</f>
        <v>0</v>
      </c>
      <c r="R3496" s="6" t="n">
        <f aca="false">IF(D3496&gt;2,1,0)</f>
        <v>0</v>
      </c>
    </row>
    <row r="3497" customFormat="false" ht="15" hidden="false" customHeight="true" outlineLevel="0" collapsed="false">
      <c r="A3497" s="6" t="n">
        <f aca="false">1_Data_EDA!O3498</f>
        <v>0</v>
      </c>
      <c r="B3497" s="6" t="n">
        <f aca="false">1_Data_EDA!H3498</f>
        <v>4</v>
      </c>
      <c r="C3497" s="7" t="n">
        <f aca="false">1_Data_EDA!I3498</f>
        <v>399.980011</v>
      </c>
      <c r="D3497" s="6" t="n">
        <f aca="false">1_Data_EDA!J3498</f>
        <v>1</v>
      </c>
      <c r="E3497" s="7" t="n">
        <f aca="false">1_Data_EDA!K3498</f>
        <v>399.980011</v>
      </c>
      <c r="F3497" s="7" t="n">
        <f aca="false">1_Data_EDA!L3498</f>
        <v>22</v>
      </c>
      <c r="G3497" s="8" t="n">
        <f aca="false">1_Data_EDA!M3498</f>
        <v>0.059999999</v>
      </c>
      <c r="H3497" s="6" t="n">
        <f aca="false">IF(1_Data_EDA!B3498="First Class",1,0)</f>
        <v>0</v>
      </c>
      <c r="I3497" s="6" t="n">
        <f aca="false">IF(1_Data_EDA!B3498="Second Class",1,0)</f>
        <v>0</v>
      </c>
      <c r="J3497" s="6" t="n">
        <f aca="false">IF(1_Data_EDA!B3498="Same Day",1,0)</f>
        <v>0</v>
      </c>
      <c r="K3497" s="6" t="n">
        <f aca="false">IF(1_Data_EDA!C3498="Corporate",1,0)</f>
        <v>0</v>
      </c>
      <c r="L3497" s="6" t="n">
        <f aca="false">IF(1_Data_EDA!C3498="Home Office",1,0)</f>
        <v>1</v>
      </c>
      <c r="M3497" s="6" t="n">
        <f aca="false">IF(1_Data_EDA!D3498="Europe",1,0)</f>
        <v>0</v>
      </c>
      <c r="N3497" s="6" t="n">
        <f aca="false">IF(1_Data_EDA!D3498="LATAM",1,0)</f>
        <v>0</v>
      </c>
      <c r="O3497" s="6" t="n">
        <f aca="false">IF(1_Data_EDA!D3498="Pacific Asia",1,0)</f>
        <v>0</v>
      </c>
      <c r="P3497" s="6" t="n">
        <f aca="false">IF(1_Data_EDA!D3498="USCA",1,0)</f>
        <v>1</v>
      </c>
      <c r="Q3497" s="6" t="n">
        <f aca="false">IF(C3497&gt;MEDIAN(C$5:C$8004),1,0)</f>
        <v>1</v>
      </c>
      <c r="R3497" s="6" t="n">
        <f aca="false">IF(D3497&gt;2,1,0)</f>
        <v>0</v>
      </c>
    </row>
    <row r="3498" customFormat="false" ht="15" hidden="false" customHeight="true" outlineLevel="0" collapsed="false">
      <c r="A3498" s="6" t="n">
        <f aca="false">1_Data_EDA!O3499</f>
        <v>0</v>
      </c>
      <c r="B3498" s="6" t="n">
        <f aca="false">1_Data_EDA!H3499</f>
        <v>4</v>
      </c>
      <c r="C3498" s="7" t="n">
        <f aca="false">1_Data_EDA!I3499</f>
        <v>129.9900055</v>
      </c>
      <c r="D3498" s="6" t="n">
        <f aca="false">1_Data_EDA!J3499</f>
        <v>1</v>
      </c>
      <c r="E3498" s="7" t="n">
        <f aca="false">1_Data_EDA!K3499</f>
        <v>129.9900055</v>
      </c>
      <c r="F3498" s="7" t="n">
        <f aca="false">1_Data_EDA!L3499</f>
        <v>23.39999962</v>
      </c>
      <c r="G3498" s="8" t="n">
        <f aca="false">1_Data_EDA!M3499</f>
        <v>0.180000007</v>
      </c>
      <c r="H3498" s="6" t="n">
        <f aca="false">IF(1_Data_EDA!B3499="First Class",1,0)</f>
        <v>0</v>
      </c>
      <c r="I3498" s="6" t="n">
        <f aca="false">IF(1_Data_EDA!B3499="Second Class",1,0)</f>
        <v>0</v>
      </c>
      <c r="J3498" s="6" t="n">
        <f aca="false">IF(1_Data_EDA!B3499="Same Day",1,0)</f>
        <v>0</v>
      </c>
      <c r="K3498" s="6" t="n">
        <f aca="false">IF(1_Data_EDA!C3499="Corporate",1,0)</f>
        <v>0</v>
      </c>
      <c r="L3498" s="6" t="n">
        <f aca="false">IF(1_Data_EDA!C3499="Home Office",1,0)</f>
        <v>0</v>
      </c>
      <c r="M3498" s="6" t="n">
        <f aca="false">IF(1_Data_EDA!D3499="Europe",1,0)</f>
        <v>0</v>
      </c>
      <c r="N3498" s="6" t="n">
        <f aca="false">IF(1_Data_EDA!D3499="LATAM",1,0)</f>
        <v>0</v>
      </c>
      <c r="O3498" s="6" t="n">
        <f aca="false">IF(1_Data_EDA!D3499="Pacific Asia",1,0)</f>
        <v>0</v>
      </c>
      <c r="P3498" s="6" t="n">
        <f aca="false">IF(1_Data_EDA!D3499="USCA",1,0)</f>
        <v>1</v>
      </c>
      <c r="Q3498" s="6" t="n">
        <f aca="false">IF(C3498&gt;MEDIAN(C$5:C$8004),1,0)</f>
        <v>1</v>
      </c>
      <c r="R3498" s="6" t="n">
        <f aca="false">IF(D3498&gt;2,1,0)</f>
        <v>0</v>
      </c>
    </row>
    <row r="3499" customFormat="false" ht="15" hidden="false" customHeight="true" outlineLevel="0" collapsed="false">
      <c r="A3499" s="6" t="n">
        <f aca="false">1_Data_EDA!O3500</f>
        <v>1</v>
      </c>
      <c r="B3499" s="6" t="n">
        <f aca="false">1_Data_EDA!H3500</f>
        <v>4</v>
      </c>
      <c r="C3499" s="7" t="n">
        <f aca="false">1_Data_EDA!I3500</f>
        <v>199.9900055</v>
      </c>
      <c r="D3499" s="6" t="n">
        <f aca="false">1_Data_EDA!J3500</f>
        <v>1</v>
      </c>
      <c r="E3499" s="7" t="n">
        <f aca="false">1_Data_EDA!K3500</f>
        <v>199.9900055</v>
      </c>
      <c r="F3499" s="7" t="n">
        <f aca="false">1_Data_EDA!L3500</f>
        <v>34</v>
      </c>
      <c r="G3499" s="8" t="n">
        <f aca="false">1_Data_EDA!M3500</f>
        <v>0.170000002</v>
      </c>
      <c r="H3499" s="6" t="n">
        <f aca="false">IF(1_Data_EDA!B3500="First Class",1,0)</f>
        <v>0</v>
      </c>
      <c r="I3499" s="6" t="n">
        <f aca="false">IF(1_Data_EDA!B3500="Second Class",1,0)</f>
        <v>0</v>
      </c>
      <c r="J3499" s="6" t="n">
        <f aca="false">IF(1_Data_EDA!B3500="Same Day",1,0)</f>
        <v>0</v>
      </c>
      <c r="K3499" s="6" t="n">
        <f aca="false">IF(1_Data_EDA!C3500="Corporate",1,0)</f>
        <v>1</v>
      </c>
      <c r="L3499" s="6" t="n">
        <f aca="false">IF(1_Data_EDA!C3500="Home Office",1,0)</f>
        <v>0</v>
      </c>
      <c r="M3499" s="6" t="n">
        <f aca="false">IF(1_Data_EDA!D3500="Europe",1,0)</f>
        <v>0</v>
      </c>
      <c r="N3499" s="6" t="n">
        <f aca="false">IF(1_Data_EDA!D3500="LATAM",1,0)</f>
        <v>0</v>
      </c>
      <c r="O3499" s="6" t="n">
        <f aca="false">IF(1_Data_EDA!D3500="Pacific Asia",1,0)</f>
        <v>0</v>
      </c>
      <c r="P3499" s="6" t="n">
        <f aca="false">IF(1_Data_EDA!D3500="USCA",1,0)</f>
        <v>1</v>
      </c>
      <c r="Q3499" s="6" t="n">
        <f aca="false">IF(C3499&gt;MEDIAN(C$5:C$8004),1,0)</f>
        <v>1</v>
      </c>
      <c r="R3499" s="6" t="n">
        <f aca="false">IF(D3499&gt;2,1,0)</f>
        <v>0</v>
      </c>
    </row>
    <row r="3500" customFormat="false" ht="15" hidden="false" customHeight="true" outlineLevel="0" collapsed="false">
      <c r="A3500" s="6" t="n">
        <f aca="false">1_Data_EDA!O3501</f>
        <v>1</v>
      </c>
      <c r="B3500" s="6" t="n">
        <f aca="false">1_Data_EDA!H3501</f>
        <v>2</v>
      </c>
      <c r="C3500" s="7" t="n">
        <f aca="false">1_Data_EDA!I3501</f>
        <v>49.97999954</v>
      </c>
      <c r="D3500" s="6" t="n">
        <f aca="false">1_Data_EDA!J3501</f>
        <v>5</v>
      </c>
      <c r="E3500" s="7" t="n">
        <f aca="false">1_Data_EDA!K3501</f>
        <v>249.8999939</v>
      </c>
      <c r="F3500" s="7" t="n">
        <f aca="false">1_Data_EDA!L3501</f>
        <v>10</v>
      </c>
      <c r="G3500" s="8" t="n">
        <f aca="false">1_Data_EDA!M3501</f>
        <v>0.039999999</v>
      </c>
      <c r="H3500" s="6" t="n">
        <f aca="false">IF(1_Data_EDA!B3501="First Class",1,0)</f>
        <v>0</v>
      </c>
      <c r="I3500" s="6" t="n">
        <f aca="false">IF(1_Data_EDA!B3501="Second Class",1,0)</f>
        <v>1</v>
      </c>
      <c r="J3500" s="6" t="n">
        <f aca="false">IF(1_Data_EDA!B3501="Same Day",1,0)</f>
        <v>0</v>
      </c>
      <c r="K3500" s="6" t="n">
        <f aca="false">IF(1_Data_EDA!C3501="Corporate",1,0)</f>
        <v>0</v>
      </c>
      <c r="L3500" s="6" t="n">
        <f aca="false">IF(1_Data_EDA!C3501="Home Office",1,0)</f>
        <v>1</v>
      </c>
      <c r="M3500" s="6" t="n">
        <f aca="false">IF(1_Data_EDA!D3501="Europe",1,0)</f>
        <v>1</v>
      </c>
      <c r="N3500" s="6" t="n">
        <f aca="false">IF(1_Data_EDA!D3501="LATAM",1,0)</f>
        <v>0</v>
      </c>
      <c r="O3500" s="6" t="n">
        <f aca="false">IF(1_Data_EDA!D3501="Pacific Asia",1,0)</f>
        <v>0</v>
      </c>
      <c r="P3500" s="6" t="n">
        <f aca="false">IF(1_Data_EDA!D3501="USCA",1,0)</f>
        <v>0</v>
      </c>
      <c r="Q3500" s="6" t="n">
        <f aca="false">IF(C3500&gt;MEDIAN(C$5:C$8004),1,0)</f>
        <v>0</v>
      </c>
      <c r="R3500" s="6" t="n">
        <f aca="false">IF(D3500&gt;2,1,0)</f>
        <v>1</v>
      </c>
    </row>
    <row r="3501" customFormat="false" ht="15" hidden="false" customHeight="true" outlineLevel="0" collapsed="false">
      <c r="A3501" s="6" t="n">
        <f aca="false">1_Data_EDA!O3502</f>
        <v>1</v>
      </c>
      <c r="B3501" s="6" t="n">
        <f aca="false">1_Data_EDA!H3502</f>
        <v>4</v>
      </c>
      <c r="C3501" s="7" t="n">
        <f aca="false">1_Data_EDA!I3502</f>
        <v>399.980011</v>
      </c>
      <c r="D3501" s="6" t="n">
        <f aca="false">1_Data_EDA!J3502</f>
        <v>1</v>
      </c>
      <c r="E3501" s="7" t="n">
        <f aca="false">1_Data_EDA!K3502</f>
        <v>399.980011</v>
      </c>
      <c r="F3501" s="7" t="n">
        <f aca="false">1_Data_EDA!L3502</f>
        <v>20</v>
      </c>
      <c r="G3501" s="8" t="n">
        <f aca="false">1_Data_EDA!M3502</f>
        <v>0.050000001</v>
      </c>
      <c r="H3501" s="6" t="n">
        <f aca="false">IF(1_Data_EDA!B3502="First Class",1,0)</f>
        <v>0</v>
      </c>
      <c r="I3501" s="6" t="n">
        <f aca="false">IF(1_Data_EDA!B3502="Second Class",1,0)</f>
        <v>0</v>
      </c>
      <c r="J3501" s="6" t="n">
        <f aca="false">IF(1_Data_EDA!B3502="Same Day",1,0)</f>
        <v>0</v>
      </c>
      <c r="K3501" s="6" t="n">
        <f aca="false">IF(1_Data_EDA!C3502="Corporate",1,0)</f>
        <v>0</v>
      </c>
      <c r="L3501" s="6" t="n">
        <f aca="false">IF(1_Data_EDA!C3502="Home Office",1,0)</f>
        <v>0</v>
      </c>
      <c r="M3501" s="6" t="n">
        <f aca="false">IF(1_Data_EDA!D3502="Europe",1,0)</f>
        <v>0</v>
      </c>
      <c r="N3501" s="6" t="n">
        <f aca="false">IF(1_Data_EDA!D3502="LATAM",1,0)</f>
        <v>1</v>
      </c>
      <c r="O3501" s="6" t="n">
        <f aca="false">IF(1_Data_EDA!D3502="Pacific Asia",1,0)</f>
        <v>0</v>
      </c>
      <c r="P3501" s="6" t="n">
        <f aca="false">IF(1_Data_EDA!D3502="USCA",1,0)</f>
        <v>0</v>
      </c>
      <c r="Q3501" s="6" t="n">
        <f aca="false">IF(C3501&gt;MEDIAN(C$5:C$8004),1,0)</f>
        <v>1</v>
      </c>
      <c r="R3501" s="6" t="n">
        <f aca="false">IF(D3501&gt;2,1,0)</f>
        <v>0</v>
      </c>
    </row>
    <row r="3502" customFormat="false" ht="15" hidden="false" customHeight="true" outlineLevel="0" collapsed="false">
      <c r="A3502" s="6" t="n">
        <f aca="false">1_Data_EDA!O3503</f>
        <v>1</v>
      </c>
      <c r="B3502" s="6" t="n">
        <f aca="false">1_Data_EDA!H3503</f>
        <v>4</v>
      </c>
      <c r="C3502" s="7" t="n">
        <f aca="false">1_Data_EDA!I3503</f>
        <v>99.98999786</v>
      </c>
      <c r="D3502" s="6" t="n">
        <f aca="false">1_Data_EDA!J3503</f>
        <v>3</v>
      </c>
      <c r="E3502" s="7" t="n">
        <f aca="false">1_Data_EDA!K3503</f>
        <v>299.9700012</v>
      </c>
      <c r="F3502" s="7" t="n">
        <f aca="false">1_Data_EDA!L3503</f>
        <v>45</v>
      </c>
      <c r="G3502" s="8" t="n">
        <f aca="false">1_Data_EDA!M3503</f>
        <v>0.150000006</v>
      </c>
      <c r="H3502" s="6" t="n">
        <f aca="false">IF(1_Data_EDA!B3503="First Class",1,0)</f>
        <v>0</v>
      </c>
      <c r="I3502" s="6" t="n">
        <f aca="false">IF(1_Data_EDA!B3503="Second Class",1,0)</f>
        <v>0</v>
      </c>
      <c r="J3502" s="6" t="n">
        <f aca="false">IF(1_Data_EDA!B3503="Same Day",1,0)</f>
        <v>0</v>
      </c>
      <c r="K3502" s="6" t="n">
        <f aca="false">IF(1_Data_EDA!C3503="Corporate",1,0)</f>
        <v>0</v>
      </c>
      <c r="L3502" s="6" t="n">
        <f aca="false">IF(1_Data_EDA!C3503="Home Office",1,0)</f>
        <v>0</v>
      </c>
      <c r="M3502" s="6" t="n">
        <f aca="false">IF(1_Data_EDA!D3503="Europe",1,0)</f>
        <v>0</v>
      </c>
      <c r="N3502" s="6" t="n">
        <f aca="false">IF(1_Data_EDA!D3503="LATAM",1,0)</f>
        <v>0</v>
      </c>
      <c r="O3502" s="6" t="n">
        <f aca="false">IF(1_Data_EDA!D3503="Pacific Asia",1,0)</f>
        <v>0</v>
      </c>
      <c r="P3502" s="6" t="n">
        <f aca="false">IF(1_Data_EDA!D3503="USCA",1,0)</f>
        <v>1</v>
      </c>
      <c r="Q3502" s="6" t="n">
        <f aca="false">IF(C3502&gt;MEDIAN(C$5:C$8004),1,0)</f>
        <v>1</v>
      </c>
      <c r="R3502" s="6" t="n">
        <f aca="false">IF(D3502&gt;2,1,0)</f>
        <v>1</v>
      </c>
    </row>
    <row r="3503" customFormat="false" ht="15" hidden="false" customHeight="true" outlineLevel="0" collapsed="false">
      <c r="A3503" s="6" t="n">
        <f aca="false">1_Data_EDA!O3504</f>
        <v>1</v>
      </c>
      <c r="B3503" s="6" t="n">
        <f aca="false">1_Data_EDA!H3504</f>
        <v>2</v>
      </c>
      <c r="C3503" s="7" t="n">
        <f aca="false">1_Data_EDA!I3504</f>
        <v>31.98999977</v>
      </c>
      <c r="D3503" s="6" t="n">
        <f aca="false">1_Data_EDA!J3504</f>
        <v>2</v>
      </c>
      <c r="E3503" s="7" t="n">
        <f aca="false">1_Data_EDA!K3504</f>
        <v>63.97999954</v>
      </c>
      <c r="F3503" s="7" t="n">
        <f aca="false">1_Data_EDA!L3504</f>
        <v>5.760000229</v>
      </c>
      <c r="G3503" s="8" t="n">
        <f aca="false">1_Data_EDA!M3504</f>
        <v>0.090000004</v>
      </c>
      <c r="H3503" s="6" t="n">
        <f aca="false">IF(1_Data_EDA!B3504="First Class",1,0)</f>
        <v>0</v>
      </c>
      <c r="I3503" s="6" t="n">
        <f aca="false">IF(1_Data_EDA!B3504="Second Class",1,0)</f>
        <v>1</v>
      </c>
      <c r="J3503" s="6" t="n">
        <f aca="false">IF(1_Data_EDA!B3504="Same Day",1,0)</f>
        <v>0</v>
      </c>
      <c r="K3503" s="6" t="n">
        <f aca="false">IF(1_Data_EDA!C3504="Corporate",1,0)</f>
        <v>0</v>
      </c>
      <c r="L3503" s="6" t="n">
        <f aca="false">IF(1_Data_EDA!C3504="Home Office",1,0)</f>
        <v>0</v>
      </c>
      <c r="M3503" s="6" t="n">
        <f aca="false">IF(1_Data_EDA!D3504="Europe",1,0)</f>
        <v>1</v>
      </c>
      <c r="N3503" s="6" t="n">
        <f aca="false">IF(1_Data_EDA!D3504="LATAM",1,0)</f>
        <v>0</v>
      </c>
      <c r="O3503" s="6" t="n">
        <f aca="false">IF(1_Data_EDA!D3504="Pacific Asia",1,0)</f>
        <v>0</v>
      </c>
      <c r="P3503" s="6" t="n">
        <f aca="false">IF(1_Data_EDA!D3504="USCA",1,0)</f>
        <v>0</v>
      </c>
      <c r="Q3503" s="6" t="n">
        <f aca="false">IF(C3503&gt;MEDIAN(C$5:C$8004),1,0)</f>
        <v>0</v>
      </c>
      <c r="R3503" s="6" t="n">
        <f aca="false">IF(D3503&gt;2,1,0)</f>
        <v>0</v>
      </c>
    </row>
    <row r="3504" customFormat="false" ht="15" hidden="false" customHeight="true" outlineLevel="0" collapsed="false">
      <c r="A3504" s="6" t="n">
        <f aca="false">1_Data_EDA!O3505</f>
        <v>1</v>
      </c>
      <c r="B3504" s="6" t="n">
        <f aca="false">1_Data_EDA!H3505</f>
        <v>1</v>
      </c>
      <c r="C3504" s="7" t="n">
        <f aca="false">1_Data_EDA!I3505</f>
        <v>59.99000168</v>
      </c>
      <c r="D3504" s="6" t="n">
        <f aca="false">1_Data_EDA!J3505</f>
        <v>1</v>
      </c>
      <c r="E3504" s="7" t="n">
        <f aca="false">1_Data_EDA!K3505</f>
        <v>59.99000168</v>
      </c>
      <c r="F3504" s="7" t="n">
        <f aca="false">1_Data_EDA!L3505</f>
        <v>15</v>
      </c>
      <c r="G3504" s="8" t="n">
        <f aca="false">1_Data_EDA!M3505</f>
        <v>0.25</v>
      </c>
      <c r="H3504" s="6" t="n">
        <f aca="false">IF(1_Data_EDA!B3505="First Class",1,0)</f>
        <v>1</v>
      </c>
      <c r="I3504" s="6" t="n">
        <f aca="false">IF(1_Data_EDA!B3505="Second Class",1,0)</f>
        <v>0</v>
      </c>
      <c r="J3504" s="6" t="n">
        <f aca="false">IF(1_Data_EDA!B3505="Same Day",1,0)</f>
        <v>0</v>
      </c>
      <c r="K3504" s="6" t="n">
        <f aca="false">IF(1_Data_EDA!C3505="Corporate",1,0)</f>
        <v>0</v>
      </c>
      <c r="L3504" s="6" t="n">
        <f aca="false">IF(1_Data_EDA!C3505="Home Office",1,0)</f>
        <v>1</v>
      </c>
      <c r="M3504" s="6" t="n">
        <f aca="false">IF(1_Data_EDA!D3505="Europe",1,0)</f>
        <v>0</v>
      </c>
      <c r="N3504" s="6" t="n">
        <f aca="false">IF(1_Data_EDA!D3505="LATAM",1,0)</f>
        <v>0</v>
      </c>
      <c r="O3504" s="6" t="n">
        <f aca="false">IF(1_Data_EDA!D3505="Pacific Asia",1,0)</f>
        <v>0</v>
      </c>
      <c r="P3504" s="6" t="n">
        <f aca="false">IF(1_Data_EDA!D3505="USCA",1,0)</f>
        <v>1</v>
      </c>
      <c r="Q3504" s="6" t="n">
        <f aca="false">IF(C3504&gt;MEDIAN(C$5:C$8004),1,0)</f>
        <v>0</v>
      </c>
      <c r="R3504" s="6" t="n">
        <f aca="false">IF(D3504&gt;2,1,0)</f>
        <v>0</v>
      </c>
    </row>
    <row r="3505" customFormat="false" ht="15" hidden="false" customHeight="true" outlineLevel="0" collapsed="false">
      <c r="A3505" s="6" t="n">
        <f aca="false">1_Data_EDA!O3506</f>
        <v>1</v>
      </c>
      <c r="B3505" s="6" t="n">
        <f aca="false">1_Data_EDA!H3506</f>
        <v>4</v>
      </c>
      <c r="C3505" s="7" t="n">
        <f aca="false">1_Data_EDA!I3506</f>
        <v>59.99000168</v>
      </c>
      <c r="D3505" s="6" t="n">
        <f aca="false">1_Data_EDA!J3506</f>
        <v>2</v>
      </c>
      <c r="E3505" s="7" t="n">
        <f aca="false">1_Data_EDA!K3506</f>
        <v>119.9800034</v>
      </c>
      <c r="F3505" s="7" t="n">
        <f aca="false">1_Data_EDA!L3506</f>
        <v>10.80000019</v>
      </c>
      <c r="G3505" s="8" t="n">
        <f aca="false">1_Data_EDA!M3506</f>
        <v>0.090000004</v>
      </c>
      <c r="H3505" s="6" t="n">
        <f aca="false">IF(1_Data_EDA!B3506="First Class",1,0)</f>
        <v>0</v>
      </c>
      <c r="I3505" s="6" t="n">
        <f aca="false">IF(1_Data_EDA!B3506="Second Class",1,0)</f>
        <v>0</v>
      </c>
      <c r="J3505" s="6" t="n">
        <f aca="false">IF(1_Data_EDA!B3506="Same Day",1,0)</f>
        <v>0</v>
      </c>
      <c r="K3505" s="6" t="n">
        <f aca="false">IF(1_Data_EDA!C3506="Corporate",1,0)</f>
        <v>0</v>
      </c>
      <c r="L3505" s="6" t="n">
        <f aca="false">IF(1_Data_EDA!C3506="Home Office",1,0)</f>
        <v>0</v>
      </c>
      <c r="M3505" s="6" t="n">
        <f aca="false">IF(1_Data_EDA!D3506="Europe",1,0)</f>
        <v>0</v>
      </c>
      <c r="N3505" s="6" t="n">
        <f aca="false">IF(1_Data_EDA!D3506="LATAM",1,0)</f>
        <v>0</v>
      </c>
      <c r="O3505" s="6" t="n">
        <f aca="false">IF(1_Data_EDA!D3506="Pacific Asia",1,0)</f>
        <v>1</v>
      </c>
      <c r="P3505" s="6" t="n">
        <f aca="false">IF(1_Data_EDA!D3506="USCA",1,0)</f>
        <v>0</v>
      </c>
      <c r="Q3505" s="6" t="n">
        <f aca="false">IF(C3505&gt;MEDIAN(C$5:C$8004),1,0)</f>
        <v>0</v>
      </c>
      <c r="R3505" s="6" t="n">
        <f aca="false">IF(D3505&gt;2,1,0)</f>
        <v>0</v>
      </c>
    </row>
    <row r="3506" customFormat="false" ht="15" hidden="false" customHeight="true" outlineLevel="0" collapsed="false">
      <c r="A3506" s="6" t="n">
        <f aca="false">1_Data_EDA!O3507</f>
        <v>0</v>
      </c>
      <c r="B3506" s="6" t="n">
        <f aca="false">1_Data_EDA!H3507</f>
        <v>4</v>
      </c>
      <c r="C3506" s="7" t="n">
        <f aca="false">1_Data_EDA!I3507</f>
        <v>129.9900055</v>
      </c>
      <c r="D3506" s="6" t="n">
        <f aca="false">1_Data_EDA!J3507</f>
        <v>1</v>
      </c>
      <c r="E3506" s="7" t="n">
        <f aca="false">1_Data_EDA!K3507</f>
        <v>129.9900055</v>
      </c>
      <c r="F3506" s="7" t="n">
        <f aca="false">1_Data_EDA!L3507</f>
        <v>32.5</v>
      </c>
      <c r="G3506" s="8" t="n">
        <f aca="false">1_Data_EDA!M3507</f>
        <v>0.25</v>
      </c>
      <c r="H3506" s="6" t="n">
        <f aca="false">IF(1_Data_EDA!B3507="First Class",1,0)</f>
        <v>0</v>
      </c>
      <c r="I3506" s="6" t="n">
        <f aca="false">IF(1_Data_EDA!B3507="Second Class",1,0)</f>
        <v>0</v>
      </c>
      <c r="J3506" s="6" t="n">
        <f aca="false">IF(1_Data_EDA!B3507="Same Day",1,0)</f>
        <v>0</v>
      </c>
      <c r="K3506" s="6" t="n">
        <f aca="false">IF(1_Data_EDA!C3507="Corporate",1,0)</f>
        <v>0</v>
      </c>
      <c r="L3506" s="6" t="n">
        <f aca="false">IF(1_Data_EDA!C3507="Home Office",1,0)</f>
        <v>0</v>
      </c>
      <c r="M3506" s="6" t="n">
        <f aca="false">IF(1_Data_EDA!D3507="Europe",1,0)</f>
        <v>1</v>
      </c>
      <c r="N3506" s="6" t="n">
        <f aca="false">IF(1_Data_EDA!D3507="LATAM",1,0)</f>
        <v>0</v>
      </c>
      <c r="O3506" s="6" t="n">
        <f aca="false">IF(1_Data_EDA!D3507="Pacific Asia",1,0)</f>
        <v>0</v>
      </c>
      <c r="P3506" s="6" t="n">
        <f aca="false">IF(1_Data_EDA!D3507="USCA",1,0)</f>
        <v>0</v>
      </c>
      <c r="Q3506" s="6" t="n">
        <f aca="false">IF(C3506&gt;MEDIAN(C$5:C$8004),1,0)</f>
        <v>1</v>
      </c>
      <c r="R3506" s="6" t="n">
        <f aca="false">IF(D3506&gt;2,1,0)</f>
        <v>0</v>
      </c>
    </row>
    <row r="3507" customFormat="false" ht="15" hidden="false" customHeight="true" outlineLevel="0" collapsed="false">
      <c r="A3507" s="6" t="n">
        <f aca="false">1_Data_EDA!O3508</f>
        <v>1</v>
      </c>
      <c r="B3507" s="6" t="n">
        <f aca="false">1_Data_EDA!H3508</f>
        <v>2</v>
      </c>
      <c r="C3507" s="7" t="n">
        <f aca="false">1_Data_EDA!I3508</f>
        <v>399.980011</v>
      </c>
      <c r="D3507" s="6" t="n">
        <f aca="false">1_Data_EDA!J3508</f>
        <v>1</v>
      </c>
      <c r="E3507" s="7" t="n">
        <f aca="false">1_Data_EDA!K3508</f>
        <v>399.980011</v>
      </c>
      <c r="F3507" s="7" t="n">
        <f aca="false">1_Data_EDA!L3508</f>
        <v>40</v>
      </c>
      <c r="G3507" s="8" t="n">
        <f aca="false">1_Data_EDA!M3508</f>
        <v>0.100000001</v>
      </c>
      <c r="H3507" s="6" t="n">
        <f aca="false">IF(1_Data_EDA!B3508="First Class",1,0)</f>
        <v>0</v>
      </c>
      <c r="I3507" s="6" t="n">
        <f aca="false">IF(1_Data_EDA!B3508="Second Class",1,0)</f>
        <v>1</v>
      </c>
      <c r="J3507" s="6" t="n">
        <f aca="false">IF(1_Data_EDA!B3508="Same Day",1,0)</f>
        <v>0</v>
      </c>
      <c r="K3507" s="6" t="n">
        <f aca="false">IF(1_Data_EDA!C3508="Corporate",1,0)</f>
        <v>1</v>
      </c>
      <c r="L3507" s="6" t="n">
        <f aca="false">IF(1_Data_EDA!C3508="Home Office",1,0)</f>
        <v>0</v>
      </c>
      <c r="M3507" s="6" t="n">
        <f aca="false">IF(1_Data_EDA!D3508="Europe",1,0)</f>
        <v>1</v>
      </c>
      <c r="N3507" s="6" t="n">
        <f aca="false">IF(1_Data_EDA!D3508="LATAM",1,0)</f>
        <v>0</v>
      </c>
      <c r="O3507" s="6" t="n">
        <f aca="false">IF(1_Data_EDA!D3508="Pacific Asia",1,0)</f>
        <v>0</v>
      </c>
      <c r="P3507" s="6" t="n">
        <f aca="false">IF(1_Data_EDA!D3508="USCA",1,0)</f>
        <v>0</v>
      </c>
      <c r="Q3507" s="6" t="n">
        <f aca="false">IF(C3507&gt;MEDIAN(C$5:C$8004),1,0)</f>
        <v>1</v>
      </c>
      <c r="R3507" s="6" t="n">
        <f aca="false">IF(D3507&gt;2,1,0)</f>
        <v>0</v>
      </c>
    </row>
    <row r="3508" customFormat="false" ht="15" hidden="false" customHeight="true" outlineLevel="0" collapsed="false">
      <c r="A3508" s="6" t="n">
        <f aca="false">1_Data_EDA!O3509</f>
        <v>1</v>
      </c>
      <c r="B3508" s="6" t="n">
        <f aca="false">1_Data_EDA!H3509</f>
        <v>2</v>
      </c>
      <c r="C3508" s="7" t="n">
        <f aca="false">1_Data_EDA!I3509</f>
        <v>59.99000168</v>
      </c>
      <c r="D3508" s="6" t="n">
        <f aca="false">1_Data_EDA!J3509</f>
        <v>5</v>
      </c>
      <c r="E3508" s="7" t="n">
        <f aca="false">1_Data_EDA!K3509</f>
        <v>299.9500122</v>
      </c>
      <c r="F3508" s="7" t="n">
        <f aca="false">1_Data_EDA!L3509</f>
        <v>9</v>
      </c>
      <c r="G3508" s="8" t="n">
        <f aca="false">1_Data_EDA!M3509</f>
        <v>0.029999999</v>
      </c>
      <c r="H3508" s="6" t="n">
        <f aca="false">IF(1_Data_EDA!B3509="First Class",1,0)</f>
        <v>0</v>
      </c>
      <c r="I3508" s="6" t="n">
        <f aca="false">IF(1_Data_EDA!B3509="Second Class",1,0)</f>
        <v>1</v>
      </c>
      <c r="J3508" s="6" t="n">
        <f aca="false">IF(1_Data_EDA!B3509="Same Day",1,0)</f>
        <v>0</v>
      </c>
      <c r="K3508" s="6" t="n">
        <f aca="false">IF(1_Data_EDA!C3509="Corporate",1,0)</f>
        <v>0</v>
      </c>
      <c r="L3508" s="6" t="n">
        <f aca="false">IF(1_Data_EDA!C3509="Home Office",1,0)</f>
        <v>1</v>
      </c>
      <c r="M3508" s="6" t="n">
        <f aca="false">IF(1_Data_EDA!D3509="Europe",1,0)</f>
        <v>0</v>
      </c>
      <c r="N3508" s="6" t="n">
        <f aca="false">IF(1_Data_EDA!D3509="LATAM",1,0)</f>
        <v>0</v>
      </c>
      <c r="O3508" s="6" t="n">
        <f aca="false">IF(1_Data_EDA!D3509="Pacific Asia",1,0)</f>
        <v>1</v>
      </c>
      <c r="P3508" s="6" t="n">
        <f aca="false">IF(1_Data_EDA!D3509="USCA",1,0)</f>
        <v>0</v>
      </c>
      <c r="Q3508" s="6" t="n">
        <f aca="false">IF(C3508&gt;MEDIAN(C$5:C$8004),1,0)</f>
        <v>0</v>
      </c>
      <c r="R3508" s="6" t="n">
        <f aca="false">IF(D3508&gt;2,1,0)</f>
        <v>1</v>
      </c>
    </row>
    <row r="3509" customFormat="false" ht="15" hidden="false" customHeight="true" outlineLevel="0" collapsed="false">
      <c r="A3509" s="6" t="n">
        <f aca="false">1_Data_EDA!O3510</f>
        <v>1</v>
      </c>
      <c r="B3509" s="6" t="n">
        <f aca="false">1_Data_EDA!H3510</f>
        <v>2</v>
      </c>
      <c r="C3509" s="7" t="n">
        <f aca="false">1_Data_EDA!I3510</f>
        <v>129.9900055</v>
      </c>
      <c r="D3509" s="6" t="n">
        <f aca="false">1_Data_EDA!J3510</f>
        <v>1</v>
      </c>
      <c r="E3509" s="7" t="n">
        <f aca="false">1_Data_EDA!K3510</f>
        <v>129.9900055</v>
      </c>
      <c r="F3509" s="7" t="n">
        <f aca="false">1_Data_EDA!L3510</f>
        <v>7.150000095</v>
      </c>
      <c r="G3509" s="8" t="n">
        <f aca="false">1_Data_EDA!M3510</f>
        <v>0.059999999</v>
      </c>
      <c r="H3509" s="6" t="n">
        <f aca="false">IF(1_Data_EDA!B3510="First Class",1,0)</f>
        <v>0</v>
      </c>
      <c r="I3509" s="6" t="n">
        <f aca="false">IF(1_Data_EDA!B3510="Second Class",1,0)</f>
        <v>1</v>
      </c>
      <c r="J3509" s="6" t="n">
        <f aca="false">IF(1_Data_EDA!B3510="Same Day",1,0)</f>
        <v>0</v>
      </c>
      <c r="K3509" s="6" t="n">
        <f aca="false">IF(1_Data_EDA!C3510="Corporate",1,0)</f>
        <v>1</v>
      </c>
      <c r="L3509" s="6" t="n">
        <f aca="false">IF(1_Data_EDA!C3510="Home Office",1,0)</f>
        <v>0</v>
      </c>
      <c r="M3509" s="6" t="n">
        <f aca="false">IF(1_Data_EDA!D3510="Europe",1,0)</f>
        <v>1</v>
      </c>
      <c r="N3509" s="6" t="n">
        <f aca="false">IF(1_Data_EDA!D3510="LATAM",1,0)</f>
        <v>0</v>
      </c>
      <c r="O3509" s="6" t="n">
        <f aca="false">IF(1_Data_EDA!D3510="Pacific Asia",1,0)</f>
        <v>0</v>
      </c>
      <c r="P3509" s="6" t="n">
        <f aca="false">IF(1_Data_EDA!D3510="USCA",1,0)</f>
        <v>0</v>
      </c>
      <c r="Q3509" s="6" t="n">
        <f aca="false">IF(C3509&gt;MEDIAN(C$5:C$8004),1,0)</f>
        <v>1</v>
      </c>
      <c r="R3509" s="6" t="n">
        <f aca="false">IF(D3509&gt;2,1,0)</f>
        <v>0</v>
      </c>
    </row>
    <row r="3510" customFormat="false" ht="15" hidden="false" customHeight="true" outlineLevel="0" collapsed="false">
      <c r="A3510" s="6" t="n">
        <f aca="false">1_Data_EDA!O3511</f>
        <v>1</v>
      </c>
      <c r="B3510" s="6" t="n">
        <f aca="false">1_Data_EDA!H3511</f>
        <v>2</v>
      </c>
      <c r="C3510" s="7" t="n">
        <f aca="false">1_Data_EDA!I3511</f>
        <v>299.980011</v>
      </c>
      <c r="D3510" s="6" t="n">
        <f aca="false">1_Data_EDA!J3511</f>
        <v>1</v>
      </c>
      <c r="E3510" s="7" t="n">
        <f aca="false">1_Data_EDA!K3511</f>
        <v>299.980011</v>
      </c>
      <c r="F3510" s="7" t="n">
        <f aca="false">1_Data_EDA!L3511</f>
        <v>21</v>
      </c>
      <c r="G3510" s="8" t="n">
        <f aca="false">1_Data_EDA!M3511</f>
        <v>0.07</v>
      </c>
      <c r="H3510" s="6" t="n">
        <f aca="false">IF(1_Data_EDA!B3511="First Class",1,0)</f>
        <v>0</v>
      </c>
      <c r="I3510" s="6" t="n">
        <f aca="false">IF(1_Data_EDA!B3511="Second Class",1,0)</f>
        <v>1</v>
      </c>
      <c r="J3510" s="6" t="n">
        <f aca="false">IF(1_Data_EDA!B3511="Same Day",1,0)</f>
        <v>0</v>
      </c>
      <c r="K3510" s="6" t="n">
        <f aca="false">IF(1_Data_EDA!C3511="Corporate",1,0)</f>
        <v>0</v>
      </c>
      <c r="L3510" s="6" t="n">
        <f aca="false">IF(1_Data_EDA!C3511="Home Office",1,0)</f>
        <v>1</v>
      </c>
      <c r="M3510" s="6" t="n">
        <f aca="false">IF(1_Data_EDA!D3511="Europe",1,0)</f>
        <v>0</v>
      </c>
      <c r="N3510" s="6" t="n">
        <f aca="false">IF(1_Data_EDA!D3511="LATAM",1,0)</f>
        <v>0</v>
      </c>
      <c r="O3510" s="6" t="n">
        <f aca="false">IF(1_Data_EDA!D3511="Pacific Asia",1,0)</f>
        <v>1</v>
      </c>
      <c r="P3510" s="6" t="n">
        <f aca="false">IF(1_Data_EDA!D3511="USCA",1,0)</f>
        <v>0</v>
      </c>
      <c r="Q3510" s="6" t="n">
        <f aca="false">IF(C3510&gt;MEDIAN(C$5:C$8004),1,0)</f>
        <v>1</v>
      </c>
      <c r="R3510" s="6" t="n">
        <f aca="false">IF(D3510&gt;2,1,0)</f>
        <v>0</v>
      </c>
    </row>
    <row r="3511" customFormat="false" ht="15" hidden="false" customHeight="true" outlineLevel="0" collapsed="false">
      <c r="A3511" s="6" t="n">
        <f aca="false">1_Data_EDA!O3512</f>
        <v>0</v>
      </c>
      <c r="B3511" s="6" t="n">
        <f aca="false">1_Data_EDA!H3512</f>
        <v>4</v>
      </c>
      <c r="C3511" s="7" t="n">
        <f aca="false">1_Data_EDA!I3512</f>
        <v>399.980011</v>
      </c>
      <c r="D3511" s="6" t="n">
        <f aca="false">1_Data_EDA!J3512</f>
        <v>1</v>
      </c>
      <c r="E3511" s="7" t="n">
        <f aca="false">1_Data_EDA!K3512</f>
        <v>399.980011</v>
      </c>
      <c r="F3511" s="7" t="n">
        <f aca="false">1_Data_EDA!L3512</f>
        <v>8</v>
      </c>
      <c r="G3511" s="8" t="n">
        <f aca="false">1_Data_EDA!M3512</f>
        <v>0.02</v>
      </c>
      <c r="H3511" s="6" t="n">
        <f aca="false">IF(1_Data_EDA!B3512="First Class",1,0)</f>
        <v>0</v>
      </c>
      <c r="I3511" s="6" t="n">
        <f aca="false">IF(1_Data_EDA!B3512="Second Class",1,0)</f>
        <v>0</v>
      </c>
      <c r="J3511" s="6" t="n">
        <f aca="false">IF(1_Data_EDA!B3512="Same Day",1,0)</f>
        <v>0</v>
      </c>
      <c r="K3511" s="6" t="n">
        <f aca="false">IF(1_Data_EDA!C3512="Corporate",1,0)</f>
        <v>0</v>
      </c>
      <c r="L3511" s="6" t="n">
        <f aca="false">IF(1_Data_EDA!C3512="Home Office",1,0)</f>
        <v>0</v>
      </c>
      <c r="M3511" s="6" t="n">
        <f aca="false">IF(1_Data_EDA!D3512="Europe",1,0)</f>
        <v>0</v>
      </c>
      <c r="N3511" s="6" t="n">
        <f aca="false">IF(1_Data_EDA!D3512="LATAM",1,0)</f>
        <v>0</v>
      </c>
      <c r="O3511" s="6" t="n">
        <f aca="false">IF(1_Data_EDA!D3512="Pacific Asia",1,0)</f>
        <v>1</v>
      </c>
      <c r="P3511" s="6" t="n">
        <f aca="false">IF(1_Data_EDA!D3512="USCA",1,0)</f>
        <v>0</v>
      </c>
      <c r="Q3511" s="6" t="n">
        <f aca="false">IF(C3511&gt;MEDIAN(C$5:C$8004),1,0)</f>
        <v>1</v>
      </c>
      <c r="R3511" s="6" t="n">
        <f aca="false">IF(D3511&gt;2,1,0)</f>
        <v>0</v>
      </c>
    </row>
    <row r="3512" customFormat="false" ht="15" hidden="false" customHeight="true" outlineLevel="0" collapsed="false">
      <c r="A3512" s="6" t="n">
        <f aca="false">1_Data_EDA!O3513</f>
        <v>1</v>
      </c>
      <c r="B3512" s="6" t="n">
        <f aca="false">1_Data_EDA!H3513</f>
        <v>4</v>
      </c>
      <c r="C3512" s="7" t="n">
        <f aca="false">1_Data_EDA!I3513</f>
        <v>199.9900055</v>
      </c>
      <c r="D3512" s="6" t="n">
        <f aca="false">1_Data_EDA!J3513</f>
        <v>1</v>
      </c>
      <c r="E3512" s="7" t="n">
        <f aca="false">1_Data_EDA!K3513</f>
        <v>199.9900055</v>
      </c>
      <c r="F3512" s="7" t="n">
        <f aca="false">1_Data_EDA!L3513</f>
        <v>36</v>
      </c>
      <c r="G3512" s="8" t="n">
        <f aca="false">1_Data_EDA!M3513</f>
        <v>0.180000007</v>
      </c>
      <c r="H3512" s="6" t="n">
        <f aca="false">IF(1_Data_EDA!B3513="First Class",1,0)</f>
        <v>0</v>
      </c>
      <c r="I3512" s="6" t="n">
        <f aca="false">IF(1_Data_EDA!B3513="Second Class",1,0)</f>
        <v>0</v>
      </c>
      <c r="J3512" s="6" t="n">
        <f aca="false">IF(1_Data_EDA!B3513="Same Day",1,0)</f>
        <v>0</v>
      </c>
      <c r="K3512" s="6" t="n">
        <f aca="false">IF(1_Data_EDA!C3513="Corporate",1,0)</f>
        <v>0</v>
      </c>
      <c r="L3512" s="6" t="n">
        <f aca="false">IF(1_Data_EDA!C3513="Home Office",1,0)</f>
        <v>0</v>
      </c>
      <c r="M3512" s="6" t="n">
        <f aca="false">IF(1_Data_EDA!D3513="Europe",1,0)</f>
        <v>0</v>
      </c>
      <c r="N3512" s="6" t="n">
        <f aca="false">IF(1_Data_EDA!D3513="LATAM",1,0)</f>
        <v>0</v>
      </c>
      <c r="O3512" s="6" t="n">
        <f aca="false">IF(1_Data_EDA!D3513="Pacific Asia",1,0)</f>
        <v>0</v>
      </c>
      <c r="P3512" s="6" t="n">
        <f aca="false">IF(1_Data_EDA!D3513="USCA",1,0)</f>
        <v>0</v>
      </c>
      <c r="Q3512" s="6" t="n">
        <f aca="false">IF(C3512&gt;MEDIAN(C$5:C$8004),1,0)</f>
        <v>1</v>
      </c>
      <c r="R3512" s="6" t="n">
        <f aca="false">IF(D3512&gt;2,1,0)</f>
        <v>0</v>
      </c>
    </row>
    <row r="3513" customFormat="false" ht="15" hidden="false" customHeight="true" outlineLevel="0" collapsed="false">
      <c r="A3513" s="6" t="n">
        <f aca="false">1_Data_EDA!O3514</f>
        <v>1</v>
      </c>
      <c r="B3513" s="6" t="n">
        <f aca="false">1_Data_EDA!H3514</f>
        <v>1</v>
      </c>
      <c r="C3513" s="7" t="n">
        <f aca="false">1_Data_EDA!I3514</f>
        <v>50</v>
      </c>
      <c r="D3513" s="6" t="n">
        <f aca="false">1_Data_EDA!J3514</f>
        <v>3</v>
      </c>
      <c r="E3513" s="7" t="n">
        <f aca="false">1_Data_EDA!K3514</f>
        <v>150</v>
      </c>
      <c r="F3513" s="7" t="n">
        <f aca="false">1_Data_EDA!L3514</f>
        <v>13.5</v>
      </c>
      <c r="G3513" s="8" t="n">
        <f aca="false">1_Data_EDA!M3514</f>
        <v>0.090000004</v>
      </c>
      <c r="H3513" s="6" t="n">
        <f aca="false">IF(1_Data_EDA!B3514="First Class",1,0)</f>
        <v>1</v>
      </c>
      <c r="I3513" s="6" t="n">
        <f aca="false">IF(1_Data_EDA!B3514="Second Class",1,0)</f>
        <v>0</v>
      </c>
      <c r="J3513" s="6" t="n">
        <f aca="false">IF(1_Data_EDA!B3514="Same Day",1,0)</f>
        <v>0</v>
      </c>
      <c r="K3513" s="6" t="n">
        <f aca="false">IF(1_Data_EDA!C3514="Corporate",1,0)</f>
        <v>0</v>
      </c>
      <c r="L3513" s="6" t="n">
        <f aca="false">IF(1_Data_EDA!C3514="Home Office",1,0)</f>
        <v>1</v>
      </c>
      <c r="M3513" s="6" t="n">
        <f aca="false">IF(1_Data_EDA!D3514="Europe",1,0)</f>
        <v>0</v>
      </c>
      <c r="N3513" s="6" t="n">
        <f aca="false">IF(1_Data_EDA!D3514="LATAM",1,0)</f>
        <v>0</v>
      </c>
      <c r="O3513" s="6" t="n">
        <f aca="false">IF(1_Data_EDA!D3514="Pacific Asia",1,0)</f>
        <v>1</v>
      </c>
      <c r="P3513" s="6" t="n">
        <f aca="false">IF(1_Data_EDA!D3514="USCA",1,0)</f>
        <v>0</v>
      </c>
      <c r="Q3513" s="6" t="n">
        <f aca="false">IF(C3513&gt;MEDIAN(C$5:C$8004),1,0)</f>
        <v>0</v>
      </c>
      <c r="R3513" s="6" t="n">
        <f aca="false">IF(D3513&gt;2,1,0)</f>
        <v>1</v>
      </c>
    </row>
    <row r="3514" customFormat="false" ht="15" hidden="false" customHeight="true" outlineLevel="0" collapsed="false">
      <c r="A3514" s="6" t="n">
        <f aca="false">1_Data_EDA!O3515</f>
        <v>1</v>
      </c>
      <c r="B3514" s="6" t="n">
        <f aca="false">1_Data_EDA!H3515</f>
        <v>0</v>
      </c>
      <c r="C3514" s="7" t="n">
        <f aca="false">1_Data_EDA!I3515</f>
        <v>129.9900055</v>
      </c>
      <c r="D3514" s="6" t="n">
        <f aca="false">1_Data_EDA!J3515</f>
        <v>1</v>
      </c>
      <c r="E3514" s="7" t="n">
        <f aca="false">1_Data_EDA!K3515</f>
        <v>129.9900055</v>
      </c>
      <c r="F3514" s="7" t="n">
        <f aca="false">1_Data_EDA!L3515</f>
        <v>6.5</v>
      </c>
      <c r="G3514" s="8" t="n">
        <f aca="false">1_Data_EDA!M3515</f>
        <v>0.050000001</v>
      </c>
      <c r="H3514" s="6" t="n">
        <f aca="false">IF(1_Data_EDA!B3515="First Class",1,0)</f>
        <v>0</v>
      </c>
      <c r="I3514" s="6" t="n">
        <f aca="false">IF(1_Data_EDA!B3515="Second Class",1,0)</f>
        <v>0</v>
      </c>
      <c r="J3514" s="6" t="n">
        <f aca="false">IF(1_Data_EDA!B3515="Same Day",1,0)</f>
        <v>1</v>
      </c>
      <c r="K3514" s="6" t="n">
        <f aca="false">IF(1_Data_EDA!C3515="Corporate",1,0)</f>
        <v>1</v>
      </c>
      <c r="L3514" s="6" t="n">
        <f aca="false">IF(1_Data_EDA!C3515="Home Office",1,0)</f>
        <v>0</v>
      </c>
      <c r="M3514" s="6" t="n">
        <f aca="false">IF(1_Data_EDA!D3515="Europe",1,0)</f>
        <v>0</v>
      </c>
      <c r="N3514" s="6" t="n">
        <f aca="false">IF(1_Data_EDA!D3515="LATAM",1,0)</f>
        <v>0</v>
      </c>
      <c r="O3514" s="6" t="n">
        <f aca="false">IF(1_Data_EDA!D3515="Pacific Asia",1,0)</f>
        <v>0</v>
      </c>
      <c r="P3514" s="6" t="n">
        <f aca="false">IF(1_Data_EDA!D3515="USCA",1,0)</f>
        <v>1</v>
      </c>
      <c r="Q3514" s="6" t="n">
        <f aca="false">IF(C3514&gt;MEDIAN(C$5:C$8004),1,0)</f>
        <v>1</v>
      </c>
      <c r="R3514" s="6" t="n">
        <f aca="false">IF(D3514&gt;2,1,0)</f>
        <v>0</v>
      </c>
    </row>
    <row r="3515" customFormat="false" ht="15" hidden="false" customHeight="true" outlineLevel="0" collapsed="false">
      <c r="A3515" s="6" t="n">
        <f aca="false">1_Data_EDA!O3516</f>
        <v>0</v>
      </c>
      <c r="B3515" s="6" t="n">
        <f aca="false">1_Data_EDA!H3516</f>
        <v>4</v>
      </c>
      <c r="C3515" s="7" t="n">
        <f aca="false">1_Data_EDA!I3516</f>
        <v>129.9900055</v>
      </c>
      <c r="D3515" s="6" t="n">
        <f aca="false">1_Data_EDA!J3516</f>
        <v>1</v>
      </c>
      <c r="E3515" s="7" t="n">
        <f aca="false">1_Data_EDA!K3516</f>
        <v>129.9900055</v>
      </c>
      <c r="F3515" s="7" t="n">
        <f aca="false">1_Data_EDA!L3516</f>
        <v>0</v>
      </c>
      <c r="G3515" s="8" t="n">
        <f aca="false">1_Data_EDA!M3516</f>
        <v>0</v>
      </c>
      <c r="H3515" s="6" t="n">
        <f aca="false">IF(1_Data_EDA!B3516="First Class",1,0)</f>
        <v>0</v>
      </c>
      <c r="I3515" s="6" t="n">
        <f aca="false">IF(1_Data_EDA!B3516="Second Class",1,0)</f>
        <v>0</v>
      </c>
      <c r="J3515" s="6" t="n">
        <f aca="false">IF(1_Data_EDA!B3516="Same Day",1,0)</f>
        <v>0</v>
      </c>
      <c r="K3515" s="6" t="n">
        <f aca="false">IF(1_Data_EDA!C3516="Corporate",1,0)</f>
        <v>0</v>
      </c>
      <c r="L3515" s="6" t="n">
        <f aca="false">IF(1_Data_EDA!C3516="Home Office",1,0)</f>
        <v>0</v>
      </c>
      <c r="M3515" s="6" t="n">
        <f aca="false">IF(1_Data_EDA!D3516="Europe",1,0)</f>
        <v>1</v>
      </c>
      <c r="N3515" s="6" t="n">
        <f aca="false">IF(1_Data_EDA!D3516="LATAM",1,0)</f>
        <v>0</v>
      </c>
      <c r="O3515" s="6" t="n">
        <f aca="false">IF(1_Data_EDA!D3516="Pacific Asia",1,0)</f>
        <v>0</v>
      </c>
      <c r="P3515" s="6" t="n">
        <f aca="false">IF(1_Data_EDA!D3516="USCA",1,0)</f>
        <v>0</v>
      </c>
      <c r="Q3515" s="6" t="n">
        <f aca="false">IF(C3515&gt;MEDIAN(C$5:C$8004),1,0)</f>
        <v>1</v>
      </c>
      <c r="R3515" s="6" t="n">
        <f aca="false">IF(D3515&gt;2,1,0)</f>
        <v>0</v>
      </c>
    </row>
    <row r="3516" customFormat="false" ht="15" hidden="false" customHeight="true" outlineLevel="0" collapsed="false">
      <c r="A3516" s="6" t="n">
        <f aca="false">1_Data_EDA!O3517</f>
        <v>1</v>
      </c>
      <c r="B3516" s="6" t="n">
        <f aca="false">1_Data_EDA!H3517</f>
        <v>4</v>
      </c>
      <c r="C3516" s="7" t="n">
        <f aca="false">1_Data_EDA!I3517</f>
        <v>49.97999954</v>
      </c>
      <c r="D3516" s="6" t="n">
        <f aca="false">1_Data_EDA!J3517</f>
        <v>3</v>
      </c>
      <c r="E3516" s="7" t="n">
        <f aca="false">1_Data_EDA!K3517</f>
        <v>149.9400024</v>
      </c>
      <c r="F3516" s="7" t="n">
        <f aca="false">1_Data_EDA!L3517</f>
        <v>6</v>
      </c>
      <c r="G3516" s="8" t="n">
        <f aca="false">1_Data_EDA!M3517</f>
        <v>0.039999999</v>
      </c>
      <c r="H3516" s="6" t="n">
        <f aca="false">IF(1_Data_EDA!B3517="First Class",1,0)</f>
        <v>0</v>
      </c>
      <c r="I3516" s="6" t="n">
        <f aca="false">IF(1_Data_EDA!B3517="Second Class",1,0)</f>
        <v>0</v>
      </c>
      <c r="J3516" s="6" t="n">
        <f aca="false">IF(1_Data_EDA!B3517="Same Day",1,0)</f>
        <v>0</v>
      </c>
      <c r="K3516" s="6" t="n">
        <f aca="false">IF(1_Data_EDA!C3517="Corporate",1,0)</f>
        <v>1</v>
      </c>
      <c r="L3516" s="6" t="n">
        <f aca="false">IF(1_Data_EDA!C3517="Home Office",1,0)</f>
        <v>0</v>
      </c>
      <c r="M3516" s="6" t="n">
        <f aca="false">IF(1_Data_EDA!D3517="Europe",1,0)</f>
        <v>0</v>
      </c>
      <c r="N3516" s="6" t="n">
        <f aca="false">IF(1_Data_EDA!D3517="LATAM",1,0)</f>
        <v>0</v>
      </c>
      <c r="O3516" s="6" t="n">
        <f aca="false">IF(1_Data_EDA!D3517="Pacific Asia",1,0)</f>
        <v>1</v>
      </c>
      <c r="P3516" s="6" t="n">
        <f aca="false">IF(1_Data_EDA!D3517="USCA",1,0)</f>
        <v>0</v>
      </c>
      <c r="Q3516" s="6" t="n">
        <f aca="false">IF(C3516&gt;MEDIAN(C$5:C$8004),1,0)</f>
        <v>0</v>
      </c>
      <c r="R3516" s="6" t="n">
        <f aca="false">IF(D3516&gt;2,1,0)</f>
        <v>1</v>
      </c>
    </row>
    <row r="3517" customFormat="false" ht="15" hidden="false" customHeight="true" outlineLevel="0" collapsed="false">
      <c r="A3517" s="6" t="n">
        <f aca="false">1_Data_EDA!O3518</f>
        <v>0</v>
      </c>
      <c r="B3517" s="6" t="n">
        <f aca="false">1_Data_EDA!H3518</f>
        <v>0</v>
      </c>
      <c r="C3517" s="7" t="n">
        <f aca="false">1_Data_EDA!I3518</f>
        <v>50</v>
      </c>
      <c r="D3517" s="6" t="n">
        <f aca="false">1_Data_EDA!J3518</f>
        <v>5</v>
      </c>
      <c r="E3517" s="7" t="n">
        <f aca="false">1_Data_EDA!K3518</f>
        <v>250</v>
      </c>
      <c r="F3517" s="7" t="n">
        <f aca="false">1_Data_EDA!L3518</f>
        <v>17.5</v>
      </c>
      <c r="G3517" s="8" t="n">
        <f aca="false">1_Data_EDA!M3518</f>
        <v>0.07</v>
      </c>
      <c r="H3517" s="6" t="n">
        <f aca="false">IF(1_Data_EDA!B3518="First Class",1,0)</f>
        <v>0</v>
      </c>
      <c r="I3517" s="6" t="n">
        <f aca="false">IF(1_Data_EDA!B3518="Second Class",1,0)</f>
        <v>0</v>
      </c>
      <c r="J3517" s="6" t="n">
        <f aca="false">IF(1_Data_EDA!B3518="Same Day",1,0)</f>
        <v>1</v>
      </c>
      <c r="K3517" s="6" t="n">
        <f aca="false">IF(1_Data_EDA!C3518="Corporate",1,0)</f>
        <v>1</v>
      </c>
      <c r="L3517" s="6" t="n">
        <f aca="false">IF(1_Data_EDA!C3518="Home Office",1,0)</f>
        <v>0</v>
      </c>
      <c r="M3517" s="6" t="n">
        <f aca="false">IF(1_Data_EDA!D3518="Europe",1,0)</f>
        <v>0</v>
      </c>
      <c r="N3517" s="6" t="n">
        <f aca="false">IF(1_Data_EDA!D3518="LATAM",1,0)</f>
        <v>1</v>
      </c>
      <c r="O3517" s="6" t="n">
        <f aca="false">IF(1_Data_EDA!D3518="Pacific Asia",1,0)</f>
        <v>0</v>
      </c>
      <c r="P3517" s="6" t="n">
        <f aca="false">IF(1_Data_EDA!D3518="USCA",1,0)</f>
        <v>0</v>
      </c>
      <c r="Q3517" s="6" t="n">
        <f aca="false">IF(C3517&gt;MEDIAN(C$5:C$8004),1,0)</f>
        <v>0</v>
      </c>
      <c r="R3517" s="6" t="n">
        <f aca="false">IF(D3517&gt;2,1,0)</f>
        <v>1</v>
      </c>
    </row>
    <row r="3518" customFormat="false" ht="15" hidden="false" customHeight="true" outlineLevel="0" collapsed="false">
      <c r="A3518" s="6" t="n">
        <f aca="false">1_Data_EDA!O3519</f>
        <v>1</v>
      </c>
      <c r="B3518" s="6" t="n">
        <f aca="false">1_Data_EDA!H3519</f>
        <v>4</v>
      </c>
      <c r="C3518" s="7" t="n">
        <f aca="false">1_Data_EDA!I3519</f>
        <v>59.99000168</v>
      </c>
      <c r="D3518" s="6" t="n">
        <f aca="false">1_Data_EDA!J3519</f>
        <v>1</v>
      </c>
      <c r="E3518" s="7" t="n">
        <f aca="false">1_Data_EDA!K3519</f>
        <v>59.99000168</v>
      </c>
      <c r="F3518" s="7" t="n">
        <f aca="false">1_Data_EDA!L3519</f>
        <v>0.600000024</v>
      </c>
      <c r="G3518" s="8" t="n">
        <f aca="false">1_Data_EDA!M3519</f>
        <v>0.01</v>
      </c>
      <c r="H3518" s="6" t="n">
        <f aca="false">IF(1_Data_EDA!B3519="First Class",1,0)</f>
        <v>0</v>
      </c>
      <c r="I3518" s="6" t="n">
        <f aca="false">IF(1_Data_EDA!B3519="Second Class",1,0)</f>
        <v>0</v>
      </c>
      <c r="J3518" s="6" t="n">
        <f aca="false">IF(1_Data_EDA!B3519="Same Day",1,0)</f>
        <v>0</v>
      </c>
      <c r="K3518" s="6" t="n">
        <f aca="false">IF(1_Data_EDA!C3519="Corporate",1,0)</f>
        <v>1</v>
      </c>
      <c r="L3518" s="6" t="n">
        <f aca="false">IF(1_Data_EDA!C3519="Home Office",1,0)</f>
        <v>0</v>
      </c>
      <c r="M3518" s="6" t="n">
        <f aca="false">IF(1_Data_EDA!D3519="Europe",1,0)</f>
        <v>0</v>
      </c>
      <c r="N3518" s="6" t="n">
        <f aca="false">IF(1_Data_EDA!D3519="LATAM",1,0)</f>
        <v>1</v>
      </c>
      <c r="O3518" s="6" t="n">
        <f aca="false">IF(1_Data_EDA!D3519="Pacific Asia",1,0)</f>
        <v>0</v>
      </c>
      <c r="P3518" s="6" t="n">
        <f aca="false">IF(1_Data_EDA!D3519="USCA",1,0)</f>
        <v>0</v>
      </c>
      <c r="Q3518" s="6" t="n">
        <f aca="false">IF(C3518&gt;MEDIAN(C$5:C$8004),1,0)</f>
        <v>0</v>
      </c>
      <c r="R3518" s="6" t="n">
        <f aca="false">IF(D3518&gt;2,1,0)</f>
        <v>0</v>
      </c>
    </row>
    <row r="3519" customFormat="false" ht="15" hidden="false" customHeight="true" outlineLevel="0" collapsed="false">
      <c r="A3519" s="6" t="n">
        <f aca="false">1_Data_EDA!O3520</f>
        <v>1</v>
      </c>
      <c r="B3519" s="6" t="n">
        <f aca="false">1_Data_EDA!H3520</f>
        <v>2</v>
      </c>
      <c r="C3519" s="7" t="n">
        <f aca="false">1_Data_EDA!I3520</f>
        <v>50</v>
      </c>
      <c r="D3519" s="6" t="n">
        <f aca="false">1_Data_EDA!J3520</f>
        <v>2</v>
      </c>
      <c r="E3519" s="7" t="n">
        <f aca="false">1_Data_EDA!K3520</f>
        <v>100</v>
      </c>
      <c r="F3519" s="7" t="n">
        <f aca="false">1_Data_EDA!L3520</f>
        <v>5.5</v>
      </c>
      <c r="G3519" s="8" t="n">
        <f aca="false">1_Data_EDA!M3520</f>
        <v>0.059999999</v>
      </c>
      <c r="H3519" s="6" t="n">
        <f aca="false">IF(1_Data_EDA!B3520="First Class",1,0)</f>
        <v>0</v>
      </c>
      <c r="I3519" s="6" t="n">
        <f aca="false">IF(1_Data_EDA!B3520="Second Class",1,0)</f>
        <v>1</v>
      </c>
      <c r="J3519" s="6" t="n">
        <f aca="false">IF(1_Data_EDA!B3520="Same Day",1,0)</f>
        <v>0</v>
      </c>
      <c r="K3519" s="6" t="n">
        <f aca="false">IF(1_Data_EDA!C3520="Corporate",1,0)</f>
        <v>0</v>
      </c>
      <c r="L3519" s="6" t="n">
        <f aca="false">IF(1_Data_EDA!C3520="Home Office",1,0)</f>
        <v>0</v>
      </c>
      <c r="M3519" s="6" t="n">
        <f aca="false">IF(1_Data_EDA!D3520="Europe",1,0)</f>
        <v>0</v>
      </c>
      <c r="N3519" s="6" t="n">
        <f aca="false">IF(1_Data_EDA!D3520="LATAM",1,0)</f>
        <v>1</v>
      </c>
      <c r="O3519" s="6" t="n">
        <f aca="false">IF(1_Data_EDA!D3520="Pacific Asia",1,0)</f>
        <v>0</v>
      </c>
      <c r="P3519" s="6" t="n">
        <f aca="false">IF(1_Data_EDA!D3520="USCA",1,0)</f>
        <v>0</v>
      </c>
      <c r="Q3519" s="6" t="n">
        <f aca="false">IF(C3519&gt;MEDIAN(C$5:C$8004),1,0)</f>
        <v>0</v>
      </c>
      <c r="R3519" s="6" t="n">
        <f aca="false">IF(D3519&gt;2,1,0)</f>
        <v>0</v>
      </c>
    </row>
    <row r="3520" customFormat="false" ht="15" hidden="false" customHeight="true" outlineLevel="0" collapsed="false">
      <c r="A3520" s="6" t="n">
        <f aca="false">1_Data_EDA!O3521</f>
        <v>1</v>
      </c>
      <c r="B3520" s="6" t="n">
        <f aca="false">1_Data_EDA!H3521</f>
        <v>4</v>
      </c>
      <c r="C3520" s="7" t="n">
        <f aca="false">1_Data_EDA!I3521</f>
        <v>299.980011</v>
      </c>
      <c r="D3520" s="6" t="n">
        <f aca="false">1_Data_EDA!J3521</f>
        <v>1</v>
      </c>
      <c r="E3520" s="7" t="n">
        <f aca="false">1_Data_EDA!K3521</f>
        <v>299.980011</v>
      </c>
      <c r="F3520" s="7" t="n">
        <f aca="false">1_Data_EDA!L3521</f>
        <v>54</v>
      </c>
      <c r="G3520" s="8" t="n">
        <f aca="false">1_Data_EDA!M3521</f>
        <v>0.180000007</v>
      </c>
      <c r="H3520" s="6" t="n">
        <f aca="false">IF(1_Data_EDA!B3521="First Class",1,0)</f>
        <v>0</v>
      </c>
      <c r="I3520" s="6" t="n">
        <f aca="false">IF(1_Data_EDA!B3521="Second Class",1,0)</f>
        <v>0</v>
      </c>
      <c r="J3520" s="6" t="n">
        <f aca="false">IF(1_Data_EDA!B3521="Same Day",1,0)</f>
        <v>0</v>
      </c>
      <c r="K3520" s="6" t="n">
        <f aca="false">IF(1_Data_EDA!C3521="Corporate",1,0)</f>
        <v>0</v>
      </c>
      <c r="L3520" s="6" t="n">
        <f aca="false">IF(1_Data_EDA!C3521="Home Office",1,0)</f>
        <v>0</v>
      </c>
      <c r="M3520" s="6" t="n">
        <f aca="false">IF(1_Data_EDA!D3521="Europe",1,0)</f>
        <v>0</v>
      </c>
      <c r="N3520" s="6" t="n">
        <f aca="false">IF(1_Data_EDA!D3521="LATAM",1,0)</f>
        <v>0</v>
      </c>
      <c r="O3520" s="6" t="n">
        <f aca="false">IF(1_Data_EDA!D3521="Pacific Asia",1,0)</f>
        <v>0</v>
      </c>
      <c r="P3520" s="6" t="n">
        <f aca="false">IF(1_Data_EDA!D3521="USCA",1,0)</f>
        <v>1</v>
      </c>
      <c r="Q3520" s="6" t="n">
        <f aca="false">IF(C3520&gt;MEDIAN(C$5:C$8004),1,0)</f>
        <v>1</v>
      </c>
      <c r="R3520" s="6" t="n">
        <f aca="false">IF(D3520&gt;2,1,0)</f>
        <v>0</v>
      </c>
    </row>
    <row r="3521" customFormat="false" ht="15" hidden="false" customHeight="true" outlineLevel="0" collapsed="false">
      <c r="A3521" s="6" t="n">
        <f aca="false">1_Data_EDA!O3522</f>
        <v>0</v>
      </c>
      <c r="B3521" s="6" t="n">
        <f aca="false">1_Data_EDA!H3522</f>
        <v>4</v>
      </c>
      <c r="C3521" s="7" t="n">
        <f aca="false">1_Data_EDA!I3522</f>
        <v>129.9900055</v>
      </c>
      <c r="D3521" s="6" t="n">
        <f aca="false">1_Data_EDA!J3522</f>
        <v>1</v>
      </c>
      <c r="E3521" s="7" t="n">
        <f aca="false">1_Data_EDA!K3522</f>
        <v>129.9900055</v>
      </c>
      <c r="F3521" s="7" t="n">
        <f aca="false">1_Data_EDA!L3522</f>
        <v>6.5</v>
      </c>
      <c r="G3521" s="8" t="n">
        <f aca="false">1_Data_EDA!M3522</f>
        <v>0.050000001</v>
      </c>
      <c r="H3521" s="6" t="n">
        <f aca="false">IF(1_Data_EDA!B3522="First Class",1,0)</f>
        <v>0</v>
      </c>
      <c r="I3521" s="6" t="n">
        <f aca="false">IF(1_Data_EDA!B3522="Second Class",1,0)</f>
        <v>0</v>
      </c>
      <c r="J3521" s="6" t="n">
        <f aca="false">IF(1_Data_EDA!B3522="Same Day",1,0)</f>
        <v>0</v>
      </c>
      <c r="K3521" s="6" t="n">
        <f aca="false">IF(1_Data_EDA!C3522="Corporate",1,0)</f>
        <v>0</v>
      </c>
      <c r="L3521" s="6" t="n">
        <f aca="false">IF(1_Data_EDA!C3522="Home Office",1,0)</f>
        <v>0</v>
      </c>
      <c r="M3521" s="6" t="n">
        <f aca="false">IF(1_Data_EDA!D3522="Europe",1,0)</f>
        <v>0</v>
      </c>
      <c r="N3521" s="6" t="n">
        <f aca="false">IF(1_Data_EDA!D3522="LATAM",1,0)</f>
        <v>0</v>
      </c>
      <c r="O3521" s="6" t="n">
        <f aca="false">IF(1_Data_EDA!D3522="Pacific Asia",1,0)</f>
        <v>0</v>
      </c>
      <c r="P3521" s="6" t="n">
        <f aca="false">IF(1_Data_EDA!D3522="USCA",1,0)</f>
        <v>0</v>
      </c>
      <c r="Q3521" s="6" t="n">
        <f aca="false">IF(C3521&gt;MEDIAN(C$5:C$8004),1,0)</f>
        <v>1</v>
      </c>
      <c r="R3521" s="6" t="n">
        <f aca="false">IF(D3521&gt;2,1,0)</f>
        <v>0</v>
      </c>
    </row>
    <row r="3522" customFormat="false" ht="15" hidden="false" customHeight="true" outlineLevel="0" collapsed="false">
      <c r="A3522" s="6" t="n">
        <f aca="false">1_Data_EDA!O3523</f>
        <v>1</v>
      </c>
      <c r="B3522" s="6" t="n">
        <f aca="false">1_Data_EDA!H3523</f>
        <v>2</v>
      </c>
      <c r="C3522" s="7" t="n">
        <f aca="false">1_Data_EDA!I3523</f>
        <v>59.99000168</v>
      </c>
      <c r="D3522" s="6" t="n">
        <f aca="false">1_Data_EDA!J3523</f>
        <v>1</v>
      </c>
      <c r="E3522" s="7" t="n">
        <f aca="false">1_Data_EDA!K3523</f>
        <v>59.99000168</v>
      </c>
      <c r="F3522" s="7" t="n">
        <f aca="false">1_Data_EDA!L3523</f>
        <v>12</v>
      </c>
      <c r="G3522" s="8" t="n">
        <f aca="false">1_Data_EDA!M3523</f>
        <v>0.200000003</v>
      </c>
      <c r="H3522" s="6" t="n">
        <f aca="false">IF(1_Data_EDA!B3523="First Class",1,0)</f>
        <v>0</v>
      </c>
      <c r="I3522" s="6" t="n">
        <f aca="false">IF(1_Data_EDA!B3523="Second Class",1,0)</f>
        <v>1</v>
      </c>
      <c r="J3522" s="6" t="n">
        <f aca="false">IF(1_Data_EDA!B3523="Same Day",1,0)</f>
        <v>0</v>
      </c>
      <c r="K3522" s="6" t="n">
        <f aca="false">IF(1_Data_EDA!C3523="Corporate",1,0)</f>
        <v>0</v>
      </c>
      <c r="L3522" s="6" t="n">
        <f aca="false">IF(1_Data_EDA!C3523="Home Office",1,0)</f>
        <v>0</v>
      </c>
      <c r="M3522" s="6" t="n">
        <f aca="false">IF(1_Data_EDA!D3523="Europe",1,0)</f>
        <v>0</v>
      </c>
      <c r="N3522" s="6" t="n">
        <f aca="false">IF(1_Data_EDA!D3523="LATAM",1,0)</f>
        <v>1</v>
      </c>
      <c r="O3522" s="6" t="n">
        <f aca="false">IF(1_Data_EDA!D3523="Pacific Asia",1,0)</f>
        <v>0</v>
      </c>
      <c r="P3522" s="6" t="n">
        <f aca="false">IF(1_Data_EDA!D3523="USCA",1,0)</f>
        <v>0</v>
      </c>
      <c r="Q3522" s="6" t="n">
        <f aca="false">IF(C3522&gt;MEDIAN(C$5:C$8004),1,0)</f>
        <v>0</v>
      </c>
      <c r="R3522" s="6" t="n">
        <f aca="false">IF(D3522&gt;2,1,0)</f>
        <v>0</v>
      </c>
    </row>
    <row r="3523" customFormat="false" ht="15" hidden="false" customHeight="true" outlineLevel="0" collapsed="false">
      <c r="A3523" s="6" t="n">
        <f aca="false">1_Data_EDA!O3524</f>
        <v>1</v>
      </c>
      <c r="B3523" s="6" t="n">
        <f aca="false">1_Data_EDA!H3524</f>
        <v>4</v>
      </c>
      <c r="C3523" s="7" t="n">
        <f aca="false">1_Data_EDA!I3524</f>
        <v>59.99000168</v>
      </c>
      <c r="D3523" s="6" t="n">
        <f aca="false">1_Data_EDA!J3524</f>
        <v>1</v>
      </c>
      <c r="E3523" s="7" t="n">
        <f aca="false">1_Data_EDA!K3524</f>
        <v>59.99000168</v>
      </c>
      <c r="F3523" s="7" t="n">
        <f aca="false">1_Data_EDA!L3524</f>
        <v>2.400000095</v>
      </c>
      <c r="G3523" s="8" t="n">
        <f aca="false">1_Data_EDA!M3524</f>
        <v>0.039999999</v>
      </c>
      <c r="H3523" s="6" t="n">
        <f aca="false">IF(1_Data_EDA!B3524="First Class",1,0)</f>
        <v>0</v>
      </c>
      <c r="I3523" s="6" t="n">
        <f aca="false">IF(1_Data_EDA!B3524="Second Class",1,0)</f>
        <v>0</v>
      </c>
      <c r="J3523" s="6" t="n">
        <f aca="false">IF(1_Data_EDA!B3524="Same Day",1,0)</f>
        <v>0</v>
      </c>
      <c r="K3523" s="6" t="n">
        <f aca="false">IF(1_Data_EDA!C3524="Corporate",1,0)</f>
        <v>0</v>
      </c>
      <c r="L3523" s="6" t="n">
        <f aca="false">IF(1_Data_EDA!C3524="Home Office",1,0)</f>
        <v>0</v>
      </c>
      <c r="M3523" s="6" t="n">
        <f aca="false">IF(1_Data_EDA!D3524="Europe",1,0)</f>
        <v>1</v>
      </c>
      <c r="N3523" s="6" t="n">
        <f aca="false">IF(1_Data_EDA!D3524="LATAM",1,0)</f>
        <v>0</v>
      </c>
      <c r="O3523" s="6" t="n">
        <f aca="false">IF(1_Data_EDA!D3524="Pacific Asia",1,0)</f>
        <v>0</v>
      </c>
      <c r="P3523" s="6" t="n">
        <f aca="false">IF(1_Data_EDA!D3524="USCA",1,0)</f>
        <v>0</v>
      </c>
      <c r="Q3523" s="6" t="n">
        <f aca="false">IF(C3523&gt;MEDIAN(C$5:C$8004),1,0)</f>
        <v>0</v>
      </c>
      <c r="R3523" s="6" t="n">
        <f aca="false">IF(D3523&gt;2,1,0)</f>
        <v>0</v>
      </c>
    </row>
    <row r="3524" customFormat="false" ht="15" hidden="false" customHeight="true" outlineLevel="0" collapsed="false">
      <c r="A3524" s="6" t="n">
        <f aca="false">1_Data_EDA!O3525</f>
        <v>0</v>
      </c>
      <c r="B3524" s="6" t="n">
        <f aca="false">1_Data_EDA!H3525</f>
        <v>4</v>
      </c>
      <c r="C3524" s="7" t="n">
        <f aca="false">1_Data_EDA!I3525</f>
        <v>59.99000168</v>
      </c>
      <c r="D3524" s="6" t="n">
        <f aca="false">1_Data_EDA!J3525</f>
        <v>1</v>
      </c>
      <c r="E3524" s="7" t="n">
        <f aca="false">1_Data_EDA!K3525</f>
        <v>59.99000168</v>
      </c>
      <c r="F3524" s="7" t="n">
        <f aca="false">1_Data_EDA!L3525</f>
        <v>7.199999809</v>
      </c>
      <c r="G3524" s="8" t="n">
        <f aca="false">1_Data_EDA!M3525</f>
        <v>0.119999997</v>
      </c>
      <c r="H3524" s="6" t="n">
        <f aca="false">IF(1_Data_EDA!B3525="First Class",1,0)</f>
        <v>0</v>
      </c>
      <c r="I3524" s="6" t="n">
        <f aca="false">IF(1_Data_EDA!B3525="Second Class",1,0)</f>
        <v>0</v>
      </c>
      <c r="J3524" s="6" t="n">
        <f aca="false">IF(1_Data_EDA!B3525="Same Day",1,0)</f>
        <v>0</v>
      </c>
      <c r="K3524" s="6" t="n">
        <f aca="false">IF(1_Data_EDA!C3525="Corporate",1,0)</f>
        <v>0</v>
      </c>
      <c r="L3524" s="6" t="n">
        <f aca="false">IF(1_Data_EDA!C3525="Home Office",1,0)</f>
        <v>0</v>
      </c>
      <c r="M3524" s="6" t="n">
        <f aca="false">IF(1_Data_EDA!D3525="Europe",1,0)</f>
        <v>0</v>
      </c>
      <c r="N3524" s="6" t="n">
        <f aca="false">IF(1_Data_EDA!D3525="LATAM",1,0)</f>
        <v>0</v>
      </c>
      <c r="O3524" s="6" t="n">
        <f aca="false">IF(1_Data_EDA!D3525="Pacific Asia",1,0)</f>
        <v>0</v>
      </c>
      <c r="P3524" s="6" t="n">
        <f aca="false">IF(1_Data_EDA!D3525="USCA",1,0)</f>
        <v>1</v>
      </c>
      <c r="Q3524" s="6" t="n">
        <f aca="false">IF(C3524&gt;MEDIAN(C$5:C$8004),1,0)</f>
        <v>0</v>
      </c>
      <c r="R3524" s="6" t="n">
        <f aca="false">IF(D3524&gt;2,1,0)</f>
        <v>0</v>
      </c>
    </row>
    <row r="3525" customFormat="false" ht="15" hidden="false" customHeight="true" outlineLevel="0" collapsed="false">
      <c r="A3525" s="6" t="n">
        <f aca="false">1_Data_EDA!O3526</f>
        <v>0</v>
      </c>
      <c r="B3525" s="6" t="n">
        <f aca="false">1_Data_EDA!H3526</f>
        <v>2</v>
      </c>
      <c r="C3525" s="7" t="n">
        <f aca="false">1_Data_EDA!I3526</f>
        <v>129.9900055</v>
      </c>
      <c r="D3525" s="6" t="n">
        <f aca="false">1_Data_EDA!J3526</f>
        <v>1</v>
      </c>
      <c r="E3525" s="7" t="n">
        <f aca="false">1_Data_EDA!K3526</f>
        <v>129.9900055</v>
      </c>
      <c r="F3525" s="7" t="n">
        <f aca="false">1_Data_EDA!L3526</f>
        <v>2.599999905</v>
      </c>
      <c r="G3525" s="8" t="n">
        <f aca="false">1_Data_EDA!M3526</f>
        <v>0.02</v>
      </c>
      <c r="H3525" s="6" t="n">
        <f aca="false">IF(1_Data_EDA!B3526="First Class",1,0)</f>
        <v>0</v>
      </c>
      <c r="I3525" s="6" t="n">
        <f aca="false">IF(1_Data_EDA!B3526="Second Class",1,0)</f>
        <v>1</v>
      </c>
      <c r="J3525" s="6" t="n">
        <f aca="false">IF(1_Data_EDA!B3526="Same Day",1,0)</f>
        <v>0</v>
      </c>
      <c r="K3525" s="6" t="n">
        <f aca="false">IF(1_Data_EDA!C3526="Corporate",1,0)</f>
        <v>1</v>
      </c>
      <c r="L3525" s="6" t="n">
        <f aca="false">IF(1_Data_EDA!C3526="Home Office",1,0)</f>
        <v>0</v>
      </c>
      <c r="M3525" s="6" t="n">
        <f aca="false">IF(1_Data_EDA!D3526="Europe",1,0)</f>
        <v>0</v>
      </c>
      <c r="N3525" s="6" t="n">
        <f aca="false">IF(1_Data_EDA!D3526="LATAM",1,0)</f>
        <v>0</v>
      </c>
      <c r="O3525" s="6" t="n">
        <f aca="false">IF(1_Data_EDA!D3526="Pacific Asia",1,0)</f>
        <v>1</v>
      </c>
      <c r="P3525" s="6" t="n">
        <f aca="false">IF(1_Data_EDA!D3526="USCA",1,0)</f>
        <v>0</v>
      </c>
      <c r="Q3525" s="6" t="n">
        <f aca="false">IF(C3525&gt;MEDIAN(C$5:C$8004),1,0)</f>
        <v>1</v>
      </c>
      <c r="R3525" s="6" t="n">
        <f aca="false">IF(D3525&gt;2,1,0)</f>
        <v>0</v>
      </c>
    </row>
    <row r="3526" customFormat="false" ht="15" hidden="false" customHeight="true" outlineLevel="0" collapsed="false">
      <c r="A3526" s="6" t="n">
        <f aca="false">1_Data_EDA!O3527</f>
        <v>1</v>
      </c>
      <c r="B3526" s="6" t="n">
        <f aca="false">1_Data_EDA!H3527</f>
        <v>4</v>
      </c>
      <c r="C3526" s="7" t="n">
        <f aca="false">1_Data_EDA!I3527</f>
        <v>199.9900055</v>
      </c>
      <c r="D3526" s="6" t="n">
        <f aca="false">1_Data_EDA!J3527</f>
        <v>1</v>
      </c>
      <c r="E3526" s="7" t="n">
        <f aca="false">1_Data_EDA!K3527</f>
        <v>199.9900055</v>
      </c>
      <c r="F3526" s="7" t="n">
        <f aca="false">1_Data_EDA!L3527</f>
        <v>34</v>
      </c>
      <c r="G3526" s="8" t="n">
        <f aca="false">1_Data_EDA!M3527</f>
        <v>0.170000002</v>
      </c>
      <c r="H3526" s="6" t="n">
        <f aca="false">IF(1_Data_EDA!B3527="First Class",1,0)</f>
        <v>0</v>
      </c>
      <c r="I3526" s="6" t="n">
        <f aca="false">IF(1_Data_EDA!B3527="Second Class",1,0)</f>
        <v>0</v>
      </c>
      <c r="J3526" s="6" t="n">
        <f aca="false">IF(1_Data_EDA!B3527="Same Day",1,0)</f>
        <v>0</v>
      </c>
      <c r="K3526" s="6" t="n">
        <f aca="false">IF(1_Data_EDA!C3527="Corporate",1,0)</f>
        <v>0</v>
      </c>
      <c r="L3526" s="6" t="n">
        <f aca="false">IF(1_Data_EDA!C3527="Home Office",1,0)</f>
        <v>0</v>
      </c>
      <c r="M3526" s="6" t="n">
        <f aca="false">IF(1_Data_EDA!D3527="Europe",1,0)</f>
        <v>0</v>
      </c>
      <c r="N3526" s="6" t="n">
        <f aca="false">IF(1_Data_EDA!D3527="LATAM",1,0)</f>
        <v>0</v>
      </c>
      <c r="O3526" s="6" t="n">
        <f aca="false">IF(1_Data_EDA!D3527="Pacific Asia",1,0)</f>
        <v>0</v>
      </c>
      <c r="P3526" s="6" t="n">
        <f aca="false">IF(1_Data_EDA!D3527="USCA",1,0)</f>
        <v>1</v>
      </c>
      <c r="Q3526" s="6" t="n">
        <f aca="false">IF(C3526&gt;MEDIAN(C$5:C$8004),1,0)</f>
        <v>1</v>
      </c>
      <c r="R3526" s="6" t="n">
        <f aca="false">IF(D3526&gt;2,1,0)</f>
        <v>0</v>
      </c>
    </row>
    <row r="3527" customFormat="false" ht="15" hidden="false" customHeight="true" outlineLevel="0" collapsed="false">
      <c r="A3527" s="6" t="n">
        <f aca="false">1_Data_EDA!O3528</f>
        <v>0</v>
      </c>
      <c r="B3527" s="6" t="n">
        <f aca="false">1_Data_EDA!H3528</f>
        <v>4</v>
      </c>
      <c r="C3527" s="7" t="n">
        <f aca="false">1_Data_EDA!I3528</f>
        <v>299.980011</v>
      </c>
      <c r="D3527" s="6" t="n">
        <f aca="false">1_Data_EDA!J3528</f>
        <v>1</v>
      </c>
      <c r="E3527" s="7" t="n">
        <f aca="false">1_Data_EDA!K3528</f>
        <v>299.980011</v>
      </c>
      <c r="F3527" s="7" t="n">
        <f aca="false">1_Data_EDA!L3528</f>
        <v>45</v>
      </c>
      <c r="G3527" s="8" t="n">
        <f aca="false">1_Data_EDA!M3528</f>
        <v>0.150000006</v>
      </c>
      <c r="H3527" s="6" t="n">
        <f aca="false">IF(1_Data_EDA!B3528="First Class",1,0)</f>
        <v>0</v>
      </c>
      <c r="I3527" s="6" t="n">
        <f aca="false">IF(1_Data_EDA!B3528="Second Class",1,0)</f>
        <v>0</v>
      </c>
      <c r="J3527" s="6" t="n">
        <f aca="false">IF(1_Data_EDA!B3528="Same Day",1,0)</f>
        <v>0</v>
      </c>
      <c r="K3527" s="6" t="n">
        <f aca="false">IF(1_Data_EDA!C3528="Corporate",1,0)</f>
        <v>0</v>
      </c>
      <c r="L3527" s="6" t="n">
        <f aca="false">IF(1_Data_EDA!C3528="Home Office",1,0)</f>
        <v>0</v>
      </c>
      <c r="M3527" s="6" t="n">
        <f aca="false">IF(1_Data_EDA!D3528="Europe",1,0)</f>
        <v>0</v>
      </c>
      <c r="N3527" s="6" t="n">
        <f aca="false">IF(1_Data_EDA!D3528="LATAM",1,0)</f>
        <v>0</v>
      </c>
      <c r="O3527" s="6" t="n">
        <f aca="false">IF(1_Data_EDA!D3528="Pacific Asia",1,0)</f>
        <v>0</v>
      </c>
      <c r="P3527" s="6" t="n">
        <f aca="false">IF(1_Data_EDA!D3528="USCA",1,0)</f>
        <v>1</v>
      </c>
      <c r="Q3527" s="6" t="n">
        <f aca="false">IF(C3527&gt;MEDIAN(C$5:C$8004),1,0)</f>
        <v>1</v>
      </c>
      <c r="R3527" s="6" t="n">
        <f aca="false">IF(D3527&gt;2,1,0)</f>
        <v>0</v>
      </c>
    </row>
    <row r="3528" customFormat="false" ht="15" hidden="false" customHeight="true" outlineLevel="0" collapsed="false">
      <c r="A3528" s="6" t="n">
        <f aca="false">1_Data_EDA!O3529</f>
        <v>0</v>
      </c>
      <c r="B3528" s="6" t="n">
        <f aca="false">1_Data_EDA!H3529</f>
        <v>4</v>
      </c>
      <c r="C3528" s="7" t="n">
        <f aca="false">1_Data_EDA!I3529</f>
        <v>50</v>
      </c>
      <c r="D3528" s="6" t="n">
        <f aca="false">1_Data_EDA!J3529</f>
        <v>3</v>
      </c>
      <c r="E3528" s="7" t="n">
        <f aca="false">1_Data_EDA!K3529</f>
        <v>150</v>
      </c>
      <c r="F3528" s="7" t="n">
        <f aca="false">1_Data_EDA!L3529</f>
        <v>30</v>
      </c>
      <c r="G3528" s="8" t="n">
        <f aca="false">1_Data_EDA!M3529</f>
        <v>0.200000003</v>
      </c>
      <c r="H3528" s="6" t="n">
        <f aca="false">IF(1_Data_EDA!B3529="First Class",1,0)</f>
        <v>0</v>
      </c>
      <c r="I3528" s="6" t="n">
        <f aca="false">IF(1_Data_EDA!B3529="Second Class",1,0)</f>
        <v>0</v>
      </c>
      <c r="J3528" s="6" t="n">
        <f aca="false">IF(1_Data_EDA!B3529="Same Day",1,0)</f>
        <v>0</v>
      </c>
      <c r="K3528" s="6" t="n">
        <f aca="false">IF(1_Data_EDA!C3529="Corporate",1,0)</f>
        <v>0</v>
      </c>
      <c r="L3528" s="6" t="n">
        <f aca="false">IF(1_Data_EDA!C3529="Home Office",1,0)</f>
        <v>0</v>
      </c>
      <c r="M3528" s="6" t="n">
        <f aca="false">IF(1_Data_EDA!D3529="Europe",1,0)</f>
        <v>0</v>
      </c>
      <c r="N3528" s="6" t="n">
        <f aca="false">IF(1_Data_EDA!D3529="LATAM",1,0)</f>
        <v>1</v>
      </c>
      <c r="O3528" s="6" t="n">
        <f aca="false">IF(1_Data_EDA!D3529="Pacific Asia",1,0)</f>
        <v>0</v>
      </c>
      <c r="P3528" s="6" t="n">
        <f aca="false">IF(1_Data_EDA!D3529="USCA",1,0)</f>
        <v>0</v>
      </c>
      <c r="Q3528" s="6" t="n">
        <f aca="false">IF(C3528&gt;MEDIAN(C$5:C$8004),1,0)</f>
        <v>0</v>
      </c>
      <c r="R3528" s="6" t="n">
        <f aca="false">IF(D3528&gt;2,1,0)</f>
        <v>1</v>
      </c>
    </row>
    <row r="3529" customFormat="false" ht="15" hidden="false" customHeight="true" outlineLevel="0" collapsed="false">
      <c r="A3529" s="6" t="n">
        <f aca="false">1_Data_EDA!O3530</f>
        <v>1</v>
      </c>
      <c r="B3529" s="6" t="n">
        <f aca="false">1_Data_EDA!H3530</f>
        <v>4</v>
      </c>
      <c r="C3529" s="7" t="n">
        <f aca="false">1_Data_EDA!I3530</f>
        <v>50</v>
      </c>
      <c r="D3529" s="6" t="n">
        <f aca="false">1_Data_EDA!J3530</f>
        <v>3</v>
      </c>
      <c r="E3529" s="7" t="n">
        <f aca="false">1_Data_EDA!K3530</f>
        <v>150</v>
      </c>
      <c r="F3529" s="7" t="n">
        <f aca="false">1_Data_EDA!L3530</f>
        <v>1.5</v>
      </c>
      <c r="G3529" s="8" t="n">
        <f aca="false">1_Data_EDA!M3530</f>
        <v>0.01</v>
      </c>
      <c r="H3529" s="6" t="n">
        <f aca="false">IF(1_Data_EDA!B3530="First Class",1,0)</f>
        <v>0</v>
      </c>
      <c r="I3529" s="6" t="n">
        <f aca="false">IF(1_Data_EDA!B3530="Second Class",1,0)</f>
        <v>0</v>
      </c>
      <c r="J3529" s="6" t="n">
        <f aca="false">IF(1_Data_EDA!B3530="Same Day",1,0)</f>
        <v>0</v>
      </c>
      <c r="K3529" s="6" t="n">
        <f aca="false">IF(1_Data_EDA!C3530="Corporate",1,0)</f>
        <v>0</v>
      </c>
      <c r="L3529" s="6" t="n">
        <f aca="false">IF(1_Data_EDA!C3530="Home Office",1,0)</f>
        <v>0</v>
      </c>
      <c r="M3529" s="6" t="n">
        <f aca="false">IF(1_Data_EDA!D3530="Europe",1,0)</f>
        <v>1</v>
      </c>
      <c r="N3529" s="6" t="n">
        <f aca="false">IF(1_Data_EDA!D3530="LATAM",1,0)</f>
        <v>0</v>
      </c>
      <c r="O3529" s="6" t="n">
        <f aca="false">IF(1_Data_EDA!D3530="Pacific Asia",1,0)</f>
        <v>0</v>
      </c>
      <c r="P3529" s="6" t="n">
        <f aca="false">IF(1_Data_EDA!D3530="USCA",1,0)</f>
        <v>0</v>
      </c>
      <c r="Q3529" s="6" t="n">
        <f aca="false">IF(C3529&gt;MEDIAN(C$5:C$8004),1,0)</f>
        <v>0</v>
      </c>
      <c r="R3529" s="6" t="n">
        <f aca="false">IF(D3529&gt;2,1,0)</f>
        <v>1</v>
      </c>
    </row>
    <row r="3530" customFormat="false" ht="15" hidden="false" customHeight="true" outlineLevel="0" collapsed="false">
      <c r="A3530" s="6" t="n">
        <f aca="false">1_Data_EDA!O3531</f>
        <v>1</v>
      </c>
      <c r="B3530" s="6" t="n">
        <f aca="false">1_Data_EDA!H3531</f>
        <v>2</v>
      </c>
      <c r="C3530" s="7" t="n">
        <f aca="false">1_Data_EDA!I3531</f>
        <v>129.9900055</v>
      </c>
      <c r="D3530" s="6" t="n">
        <f aca="false">1_Data_EDA!J3531</f>
        <v>1</v>
      </c>
      <c r="E3530" s="7" t="n">
        <f aca="false">1_Data_EDA!K3531</f>
        <v>129.9900055</v>
      </c>
      <c r="F3530" s="7" t="n">
        <f aca="false">1_Data_EDA!L3531</f>
        <v>26</v>
      </c>
      <c r="G3530" s="8" t="n">
        <f aca="false">1_Data_EDA!M3531</f>
        <v>0.200000003</v>
      </c>
      <c r="H3530" s="6" t="n">
        <f aca="false">IF(1_Data_EDA!B3531="First Class",1,0)</f>
        <v>0</v>
      </c>
      <c r="I3530" s="6" t="n">
        <f aca="false">IF(1_Data_EDA!B3531="Second Class",1,0)</f>
        <v>1</v>
      </c>
      <c r="J3530" s="6" t="n">
        <f aca="false">IF(1_Data_EDA!B3531="Same Day",1,0)</f>
        <v>0</v>
      </c>
      <c r="K3530" s="6" t="n">
        <f aca="false">IF(1_Data_EDA!C3531="Corporate",1,0)</f>
        <v>0</v>
      </c>
      <c r="L3530" s="6" t="n">
        <f aca="false">IF(1_Data_EDA!C3531="Home Office",1,0)</f>
        <v>0</v>
      </c>
      <c r="M3530" s="6" t="n">
        <f aca="false">IF(1_Data_EDA!D3531="Europe",1,0)</f>
        <v>0</v>
      </c>
      <c r="N3530" s="6" t="n">
        <f aca="false">IF(1_Data_EDA!D3531="LATAM",1,0)</f>
        <v>1</v>
      </c>
      <c r="O3530" s="6" t="n">
        <f aca="false">IF(1_Data_EDA!D3531="Pacific Asia",1,0)</f>
        <v>0</v>
      </c>
      <c r="P3530" s="6" t="n">
        <f aca="false">IF(1_Data_EDA!D3531="USCA",1,0)</f>
        <v>0</v>
      </c>
      <c r="Q3530" s="6" t="n">
        <f aca="false">IF(C3530&gt;MEDIAN(C$5:C$8004),1,0)</f>
        <v>1</v>
      </c>
      <c r="R3530" s="6" t="n">
        <f aca="false">IF(D3530&gt;2,1,0)</f>
        <v>0</v>
      </c>
    </row>
    <row r="3531" customFormat="false" ht="15" hidden="false" customHeight="true" outlineLevel="0" collapsed="false">
      <c r="A3531" s="6" t="n">
        <f aca="false">1_Data_EDA!O3532</f>
        <v>1</v>
      </c>
      <c r="B3531" s="6" t="n">
        <f aca="false">1_Data_EDA!H3532</f>
        <v>4</v>
      </c>
      <c r="C3531" s="7" t="n">
        <f aca="false">1_Data_EDA!I3532</f>
        <v>49.97999954</v>
      </c>
      <c r="D3531" s="6" t="n">
        <f aca="false">1_Data_EDA!J3532</f>
        <v>3</v>
      </c>
      <c r="E3531" s="7" t="n">
        <f aca="false">1_Data_EDA!K3532</f>
        <v>149.9400024</v>
      </c>
      <c r="F3531" s="7" t="n">
        <f aca="false">1_Data_EDA!L3532</f>
        <v>0</v>
      </c>
      <c r="G3531" s="8" t="n">
        <f aca="false">1_Data_EDA!M3532</f>
        <v>0</v>
      </c>
      <c r="H3531" s="6" t="n">
        <f aca="false">IF(1_Data_EDA!B3532="First Class",1,0)</f>
        <v>0</v>
      </c>
      <c r="I3531" s="6" t="n">
        <f aca="false">IF(1_Data_EDA!B3532="Second Class",1,0)</f>
        <v>0</v>
      </c>
      <c r="J3531" s="6" t="n">
        <f aca="false">IF(1_Data_EDA!B3532="Same Day",1,0)</f>
        <v>0</v>
      </c>
      <c r="K3531" s="6" t="n">
        <f aca="false">IF(1_Data_EDA!C3532="Corporate",1,0)</f>
        <v>0</v>
      </c>
      <c r="L3531" s="6" t="n">
        <f aca="false">IF(1_Data_EDA!C3532="Home Office",1,0)</f>
        <v>0</v>
      </c>
      <c r="M3531" s="6" t="n">
        <f aca="false">IF(1_Data_EDA!D3532="Europe",1,0)</f>
        <v>1</v>
      </c>
      <c r="N3531" s="6" t="n">
        <f aca="false">IF(1_Data_EDA!D3532="LATAM",1,0)</f>
        <v>0</v>
      </c>
      <c r="O3531" s="6" t="n">
        <f aca="false">IF(1_Data_EDA!D3532="Pacific Asia",1,0)</f>
        <v>0</v>
      </c>
      <c r="P3531" s="6" t="n">
        <f aca="false">IF(1_Data_EDA!D3532="USCA",1,0)</f>
        <v>0</v>
      </c>
      <c r="Q3531" s="6" t="n">
        <f aca="false">IF(C3531&gt;MEDIAN(C$5:C$8004),1,0)</f>
        <v>0</v>
      </c>
      <c r="R3531" s="6" t="n">
        <f aca="false">IF(D3531&gt;2,1,0)</f>
        <v>1</v>
      </c>
    </row>
    <row r="3532" customFormat="false" ht="15" hidden="false" customHeight="true" outlineLevel="0" collapsed="false">
      <c r="A3532" s="6" t="n">
        <f aca="false">1_Data_EDA!O3533</f>
        <v>0</v>
      </c>
      <c r="B3532" s="6" t="n">
        <f aca="false">1_Data_EDA!H3533</f>
        <v>4</v>
      </c>
      <c r="C3532" s="7" t="n">
        <f aca="false">1_Data_EDA!I3533</f>
        <v>59.99000168</v>
      </c>
      <c r="D3532" s="6" t="n">
        <f aca="false">1_Data_EDA!J3533</f>
        <v>1</v>
      </c>
      <c r="E3532" s="7" t="n">
        <f aca="false">1_Data_EDA!K3533</f>
        <v>59.99000168</v>
      </c>
      <c r="F3532" s="7" t="n">
        <f aca="false">1_Data_EDA!L3533</f>
        <v>1.799999952</v>
      </c>
      <c r="G3532" s="8" t="n">
        <f aca="false">1_Data_EDA!M3533</f>
        <v>0.029999999</v>
      </c>
      <c r="H3532" s="6" t="n">
        <f aca="false">IF(1_Data_EDA!B3533="First Class",1,0)</f>
        <v>0</v>
      </c>
      <c r="I3532" s="6" t="n">
        <f aca="false">IF(1_Data_EDA!B3533="Second Class",1,0)</f>
        <v>0</v>
      </c>
      <c r="J3532" s="6" t="n">
        <f aca="false">IF(1_Data_EDA!B3533="Same Day",1,0)</f>
        <v>0</v>
      </c>
      <c r="K3532" s="6" t="n">
        <f aca="false">IF(1_Data_EDA!C3533="Corporate",1,0)</f>
        <v>0</v>
      </c>
      <c r="L3532" s="6" t="n">
        <f aca="false">IF(1_Data_EDA!C3533="Home Office",1,0)</f>
        <v>1</v>
      </c>
      <c r="M3532" s="6" t="n">
        <f aca="false">IF(1_Data_EDA!D3533="Europe",1,0)</f>
        <v>1</v>
      </c>
      <c r="N3532" s="6" t="n">
        <f aca="false">IF(1_Data_EDA!D3533="LATAM",1,0)</f>
        <v>0</v>
      </c>
      <c r="O3532" s="6" t="n">
        <f aca="false">IF(1_Data_EDA!D3533="Pacific Asia",1,0)</f>
        <v>0</v>
      </c>
      <c r="P3532" s="6" t="n">
        <f aca="false">IF(1_Data_EDA!D3533="USCA",1,0)</f>
        <v>0</v>
      </c>
      <c r="Q3532" s="6" t="n">
        <f aca="false">IF(C3532&gt;MEDIAN(C$5:C$8004),1,0)</f>
        <v>0</v>
      </c>
      <c r="R3532" s="6" t="n">
        <f aca="false">IF(D3532&gt;2,1,0)</f>
        <v>0</v>
      </c>
    </row>
    <row r="3533" customFormat="false" ht="15" hidden="false" customHeight="true" outlineLevel="0" collapsed="false">
      <c r="A3533" s="6" t="n">
        <f aca="false">1_Data_EDA!O3534</f>
        <v>1</v>
      </c>
      <c r="B3533" s="6" t="n">
        <f aca="false">1_Data_EDA!H3534</f>
        <v>2</v>
      </c>
      <c r="C3533" s="7" t="n">
        <f aca="false">1_Data_EDA!I3534</f>
        <v>399.980011</v>
      </c>
      <c r="D3533" s="6" t="n">
        <f aca="false">1_Data_EDA!J3534</f>
        <v>1</v>
      </c>
      <c r="E3533" s="7" t="n">
        <f aca="false">1_Data_EDA!K3534</f>
        <v>399.980011</v>
      </c>
      <c r="F3533" s="7" t="n">
        <f aca="false">1_Data_EDA!L3534</f>
        <v>0</v>
      </c>
      <c r="G3533" s="8" t="n">
        <f aca="false">1_Data_EDA!M3534</f>
        <v>0</v>
      </c>
      <c r="H3533" s="6" t="n">
        <f aca="false">IF(1_Data_EDA!B3534="First Class",1,0)</f>
        <v>0</v>
      </c>
      <c r="I3533" s="6" t="n">
        <f aca="false">IF(1_Data_EDA!B3534="Second Class",1,0)</f>
        <v>1</v>
      </c>
      <c r="J3533" s="6" t="n">
        <f aca="false">IF(1_Data_EDA!B3534="Same Day",1,0)</f>
        <v>0</v>
      </c>
      <c r="K3533" s="6" t="n">
        <f aca="false">IF(1_Data_EDA!C3534="Corporate",1,0)</f>
        <v>0</v>
      </c>
      <c r="L3533" s="6" t="n">
        <f aca="false">IF(1_Data_EDA!C3534="Home Office",1,0)</f>
        <v>0</v>
      </c>
      <c r="M3533" s="6" t="n">
        <f aca="false">IF(1_Data_EDA!D3534="Europe",1,0)</f>
        <v>0</v>
      </c>
      <c r="N3533" s="6" t="n">
        <f aca="false">IF(1_Data_EDA!D3534="LATAM",1,0)</f>
        <v>1</v>
      </c>
      <c r="O3533" s="6" t="n">
        <f aca="false">IF(1_Data_EDA!D3534="Pacific Asia",1,0)</f>
        <v>0</v>
      </c>
      <c r="P3533" s="6" t="n">
        <f aca="false">IF(1_Data_EDA!D3534="USCA",1,0)</f>
        <v>0</v>
      </c>
      <c r="Q3533" s="6" t="n">
        <f aca="false">IF(C3533&gt;MEDIAN(C$5:C$8004),1,0)</f>
        <v>1</v>
      </c>
      <c r="R3533" s="6" t="n">
        <f aca="false">IF(D3533&gt;2,1,0)</f>
        <v>0</v>
      </c>
    </row>
    <row r="3534" customFormat="false" ht="15" hidden="false" customHeight="true" outlineLevel="0" collapsed="false">
      <c r="A3534" s="6" t="n">
        <f aca="false">1_Data_EDA!O3535</f>
        <v>0</v>
      </c>
      <c r="B3534" s="6" t="n">
        <f aca="false">1_Data_EDA!H3535</f>
        <v>4</v>
      </c>
      <c r="C3534" s="7" t="n">
        <f aca="false">1_Data_EDA!I3535</f>
        <v>50</v>
      </c>
      <c r="D3534" s="6" t="n">
        <f aca="false">1_Data_EDA!J3535</f>
        <v>4</v>
      </c>
      <c r="E3534" s="7" t="n">
        <f aca="false">1_Data_EDA!K3535</f>
        <v>200</v>
      </c>
      <c r="F3534" s="7" t="n">
        <f aca="false">1_Data_EDA!L3535</f>
        <v>36</v>
      </c>
      <c r="G3534" s="8" t="n">
        <f aca="false">1_Data_EDA!M3535</f>
        <v>0.180000007</v>
      </c>
      <c r="H3534" s="6" t="n">
        <f aca="false">IF(1_Data_EDA!B3535="First Class",1,0)</f>
        <v>0</v>
      </c>
      <c r="I3534" s="6" t="n">
        <f aca="false">IF(1_Data_EDA!B3535="Second Class",1,0)</f>
        <v>0</v>
      </c>
      <c r="J3534" s="6" t="n">
        <f aca="false">IF(1_Data_EDA!B3535="Same Day",1,0)</f>
        <v>0</v>
      </c>
      <c r="K3534" s="6" t="n">
        <f aca="false">IF(1_Data_EDA!C3535="Corporate",1,0)</f>
        <v>0</v>
      </c>
      <c r="L3534" s="6" t="n">
        <f aca="false">IF(1_Data_EDA!C3535="Home Office",1,0)</f>
        <v>0</v>
      </c>
      <c r="M3534" s="6" t="n">
        <f aca="false">IF(1_Data_EDA!D3535="Europe",1,0)</f>
        <v>1</v>
      </c>
      <c r="N3534" s="6" t="n">
        <f aca="false">IF(1_Data_EDA!D3535="LATAM",1,0)</f>
        <v>0</v>
      </c>
      <c r="O3534" s="6" t="n">
        <f aca="false">IF(1_Data_EDA!D3535="Pacific Asia",1,0)</f>
        <v>0</v>
      </c>
      <c r="P3534" s="6" t="n">
        <f aca="false">IF(1_Data_EDA!D3535="USCA",1,0)</f>
        <v>0</v>
      </c>
      <c r="Q3534" s="6" t="n">
        <f aca="false">IF(C3534&gt;MEDIAN(C$5:C$8004),1,0)</f>
        <v>0</v>
      </c>
      <c r="R3534" s="6" t="n">
        <f aca="false">IF(D3534&gt;2,1,0)</f>
        <v>1</v>
      </c>
    </row>
    <row r="3535" customFormat="false" ht="15" hidden="false" customHeight="true" outlineLevel="0" collapsed="false">
      <c r="A3535" s="6" t="n">
        <f aca="false">1_Data_EDA!O3536</f>
        <v>1</v>
      </c>
      <c r="B3535" s="6" t="n">
        <f aca="false">1_Data_EDA!H3536</f>
        <v>4</v>
      </c>
      <c r="C3535" s="7" t="n">
        <f aca="false">1_Data_EDA!I3536</f>
        <v>99.98999786</v>
      </c>
      <c r="D3535" s="6" t="n">
        <f aca="false">1_Data_EDA!J3536</f>
        <v>4</v>
      </c>
      <c r="E3535" s="7" t="n">
        <f aca="false">1_Data_EDA!K3536</f>
        <v>399.9599915</v>
      </c>
      <c r="F3535" s="7" t="n">
        <f aca="false">1_Data_EDA!L3536</f>
        <v>4</v>
      </c>
      <c r="G3535" s="8" t="n">
        <f aca="false">1_Data_EDA!M3536</f>
        <v>0.01</v>
      </c>
      <c r="H3535" s="6" t="n">
        <f aca="false">IF(1_Data_EDA!B3536="First Class",1,0)</f>
        <v>0</v>
      </c>
      <c r="I3535" s="6" t="n">
        <f aca="false">IF(1_Data_EDA!B3536="Second Class",1,0)</f>
        <v>0</v>
      </c>
      <c r="J3535" s="6" t="n">
        <f aca="false">IF(1_Data_EDA!B3536="Same Day",1,0)</f>
        <v>0</v>
      </c>
      <c r="K3535" s="6" t="n">
        <f aca="false">IF(1_Data_EDA!C3536="Corporate",1,0)</f>
        <v>0</v>
      </c>
      <c r="L3535" s="6" t="n">
        <f aca="false">IF(1_Data_EDA!C3536="Home Office",1,0)</f>
        <v>0</v>
      </c>
      <c r="M3535" s="6" t="n">
        <f aca="false">IF(1_Data_EDA!D3536="Europe",1,0)</f>
        <v>1</v>
      </c>
      <c r="N3535" s="6" t="n">
        <f aca="false">IF(1_Data_EDA!D3536="LATAM",1,0)</f>
        <v>0</v>
      </c>
      <c r="O3535" s="6" t="n">
        <f aca="false">IF(1_Data_EDA!D3536="Pacific Asia",1,0)</f>
        <v>0</v>
      </c>
      <c r="P3535" s="6" t="n">
        <f aca="false">IF(1_Data_EDA!D3536="USCA",1,0)</f>
        <v>0</v>
      </c>
      <c r="Q3535" s="6" t="n">
        <f aca="false">IF(C3535&gt;MEDIAN(C$5:C$8004),1,0)</f>
        <v>1</v>
      </c>
      <c r="R3535" s="6" t="n">
        <f aca="false">IF(D3535&gt;2,1,0)</f>
        <v>1</v>
      </c>
    </row>
    <row r="3536" customFormat="false" ht="15" hidden="false" customHeight="true" outlineLevel="0" collapsed="false">
      <c r="A3536" s="6" t="n">
        <f aca="false">1_Data_EDA!O3537</f>
        <v>0</v>
      </c>
      <c r="B3536" s="6" t="n">
        <f aca="false">1_Data_EDA!H3537</f>
        <v>4</v>
      </c>
      <c r="C3536" s="7" t="n">
        <f aca="false">1_Data_EDA!I3537</f>
        <v>50</v>
      </c>
      <c r="D3536" s="6" t="n">
        <f aca="false">1_Data_EDA!J3537</f>
        <v>4</v>
      </c>
      <c r="E3536" s="7" t="n">
        <f aca="false">1_Data_EDA!K3537</f>
        <v>200</v>
      </c>
      <c r="F3536" s="7" t="n">
        <f aca="false">1_Data_EDA!L3537</f>
        <v>40</v>
      </c>
      <c r="G3536" s="8" t="n">
        <f aca="false">1_Data_EDA!M3537</f>
        <v>0.200000003</v>
      </c>
      <c r="H3536" s="6" t="n">
        <f aca="false">IF(1_Data_EDA!B3537="First Class",1,0)</f>
        <v>0</v>
      </c>
      <c r="I3536" s="6" t="n">
        <f aca="false">IF(1_Data_EDA!B3537="Second Class",1,0)</f>
        <v>0</v>
      </c>
      <c r="J3536" s="6" t="n">
        <f aca="false">IF(1_Data_EDA!B3537="Same Day",1,0)</f>
        <v>0</v>
      </c>
      <c r="K3536" s="6" t="n">
        <f aca="false">IF(1_Data_EDA!C3537="Corporate",1,0)</f>
        <v>0</v>
      </c>
      <c r="L3536" s="6" t="n">
        <f aca="false">IF(1_Data_EDA!C3537="Home Office",1,0)</f>
        <v>1</v>
      </c>
      <c r="M3536" s="6" t="n">
        <f aca="false">IF(1_Data_EDA!D3537="Europe",1,0)</f>
        <v>0</v>
      </c>
      <c r="N3536" s="6" t="n">
        <f aca="false">IF(1_Data_EDA!D3537="LATAM",1,0)</f>
        <v>0</v>
      </c>
      <c r="O3536" s="6" t="n">
        <f aca="false">IF(1_Data_EDA!D3537="Pacific Asia",1,0)</f>
        <v>0</v>
      </c>
      <c r="P3536" s="6" t="n">
        <f aca="false">IF(1_Data_EDA!D3537="USCA",1,0)</f>
        <v>1</v>
      </c>
      <c r="Q3536" s="6" t="n">
        <f aca="false">IF(C3536&gt;MEDIAN(C$5:C$8004),1,0)</f>
        <v>0</v>
      </c>
      <c r="R3536" s="6" t="n">
        <f aca="false">IF(D3536&gt;2,1,0)</f>
        <v>1</v>
      </c>
    </row>
    <row r="3537" customFormat="false" ht="15" hidden="false" customHeight="true" outlineLevel="0" collapsed="false">
      <c r="A3537" s="6" t="n">
        <f aca="false">1_Data_EDA!O3538</f>
        <v>1</v>
      </c>
      <c r="B3537" s="6" t="n">
        <f aca="false">1_Data_EDA!H3538</f>
        <v>4</v>
      </c>
      <c r="C3537" s="7" t="n">
        <f aca="false">1_Data_EDA!I3538</f>
        <v>129.9900055</v>
      </c>
      <c r="D3537" s="6" t="n">
        <f aca="false">1_Data_EDA!J3538</f>
        <v>1</v>
      </c>
      <c r="E3537" s="7" t="n">
        <f aca="false">1_Data_EDA!K3538</f>
        <v>129.9900055</v>
      </c>
      <c r="F3537" s="7" t="n">
        <f aca="false">1_Data_EDA!L3538</f>
        <v>20.79999924</v>
      </c>
      <c r="G3537" s="8" t="n">
        <f aca="false">1_Data_EDA!M3538</f>
        <v>0.159999996</v>
      </c>
      <c r="H3537" s="6" t="n">
        <f aca="false">IF(1_Data_EDA!B3538="First Class",1,0)</f>
        <v>0</v>
      </c>
      <c r="I3537" s="6" t="n">
        <f aca="false">IF(1_Data_EDA!B3538="Second Class",1,0)</f>
        <v>0</v>
      </c>
      <c r="J3537" s="6" t="n">
        <f aca="false">IF(1_Data_EDA!B3538="Same Day",1,0)</f>
        <v>0</v>
      </c>
      <c r="K3537" s="6" t="n">
        <f aca="false">IF(1_Data_EDA!C3538="Corporate",1,0)</f>
        <v>0</v>
      </c>
      <c r="L3537" s="6" t="n">
        <f aca="false">IF(1_Data_EDA!C3538="Home Office",1,0)</f>
        <v>0</v>
      </c>
      <c r="M3537" s="6" t="n">
        <f aca="false">IF(1_Data_EDA!D3538="Europe",1,0)</f>
        <v>1</v>
      </c>
      <c r="N3537" s="6" t="n">
        <f aca="false">IF(1_Data_EDA!D3538="LATAM",1,0)</f>
        <v>0</v>
      </c>
      <c r="O3537" s="6" t="n">
        <f aca="false">IF(1_Data_EDA!D3538="Pacific Asia",1,0)</f>
        <v>0</v>
      </c>
      <c r="P3537" s="6" t="n">
        <f aca="false">IF(1_Data_EDA!D3538="USCA",1,0)</f>
        <v>0</v>
      </c>
      <c r="Q3537" s="6" t="n">
        <f aca="false">IF(C3537&gt;MEDIAN(C$5:C$8004),1,0)</f>
        <v>1</v>
      </c>
      <c r="R3537" s="6" t="n">
        <f aca="false">IF(D3537&gt;2,1,0)</f>
        <v>0</v>
      </c>
    </row>
    <row r="3538" customFormat="false" ht="15" hidden="false" customHeight="true" outlineLevel="0" collapsed="false">
      <c r="A3538" s="6" t="n">
        <f aca="false">1_Data_EDA!O3539</f>
        <v>1</v>
      </c>
      <c r="B3538" s="6" t="n">
        <f aca="false">1_Data_EDA!H3539</f>
        <v>4</v>
      </c>
      <c r="C3538" s="7" t="n">
        <f aca="false">1_Data_EDA!I3539</f>
        <v>50</v>
      </c>
      <c r="D3538" s="6" t="n">
        <f aca="false">1_Data_EDA!J3539</f>
        <v>1</v>
      </c>
      <c r="E3538" s="7" t="n">
        <f aca="false">1_Data_EDA!K3539</f>
        <v>50</v>
      </c>
      <c r="F3538" s="7" t="n">
        <f aca="false">1_Data_EDA!L3539</f>
        <v>4.5</v>
      </c>
      <c r="G3538" s="8" t="n">
        <f aca="false">1_Data_EDA!M3539</f>
        <v>0.090000004</v>
      </c>
      <c r="H3538" s="6" t="n">
        <f aca="false">IF(1_Data_EDA!B3539="First Class",1,0)</f>
        <v>0</v>
      </c>
      <c r="I3538" s="6" t="n">
        <f aca="false">IF(1_Data_EDA!B3539="Second Class",1,0)</f>
        <v>0</v>
      </c>
      <c r="J3538" s="6" t="n">
        <f aca="false">IF(1_Data_EDA!B3539="Same Day",1,0)</f>
        <v>0</v>
      </c>
      <c r="K3538" s="6" t="n">
        <f aca="false">IF(1_Data_EDA!C3539="Corporate",1,0)</f>
        <v>0</v>
      </c>
      <c r="L3538" s="6" t="n">
        <f aca="false">IF(1_Data_EDA!C3539="Home Office",1,0)</f>
        <v>0</v>
      </c>
      <c r="M3538" s="6" t="n">
        <f aca="false">IF(1_Data_EDA!D3539="Europe",1,0)</f>
        <v>0</v>
      </c>
      <c r="N3538" s="6" t="n">
        <f aca="false">IF(1_Data_EDA!D3539="LATAM",1,0)</f>
        <v>0</v>
      </c>
      <c r="O3538" s="6" t="n">
        <f aca="false">IF(1_Data_EDA!D3539="Pacific Asia",1,0)</f>
        <v>0</v>
      </c>
      <c r="P3538" s="6" t="n">
        <f aca="false">IF(1_Data_EDA!D3539="USCA",1,0)</f>
        <v>0</v>
      </c>
      <c r="Q3538" s="6" t="n">
        <f aca="false">IF(C3538&gt;MEDIAN(C$5:C$8004),1,0)</f>
        <v>0</v>
      </c>
      <c r="R3538" s="6" t="n">
        <f aca="false">IF(D3538&gt;2,1,0)</f>
        <v>0</v>
      </c>
    </row>
    <row r="3539" customFormat="false" ht="15" hidden="false" customHeight="true" outlineLevel="0" collapsed="false">
      <c r="A3539" s="6" t="n">
        <f aca="false">1_Data_EDA!O3540</f>
        <v>0</v>
      </c>
      <c r="B3539" s="6" t="n">
        <f aca="false">1_Data_EDA!H3540</f>
        <v>2</v>
      </c>
      <c r="C3539" s="7" t="n">
        <f aca="false">1_Data_EDA!I3540</f>
        <v>532.5800171</v>
      </c>
      <c r="D3539" s="6" t="n">
        <f aca="false">1_Data_EDA!J3540</f>
        <v>1</v>
      </c>
      <c r="E3539" s="7" t="n">
        <f aca="false">1_Data_EDA!K3540</f>
        <v>532.5800171</v>
      </c>
      <c r="F3539" s="7" t="n">
        <f aca="false">1_Data_EDA!L3540</f>
        <v>95.86000061</v>
      </c>
      <c r="G3539" s="8" t="n">
        <f aca="false">1_Data_EDA!M3540</f>
        <v>0.180000007</v>
      </c>
      <c r="H3539" s="6" t="n">
        <f aca="false">IF(1_Data_EDA!B3540="First Class",1,0)</f>
        <v>0</v>
      </c>
      <c r="I3539" s="6" t="n">
        <f aca="false">IF(1_Data_EDA!B3540="Second Class",1,0)</f>
        <v>1</v>
      </c>
      <c r="J3539" s="6" t="n">
        <f aca="false">IF(1_Data_EDA!B3540="Same Day",1,0)</f>
        <v>0</v>
      </c>
      <c r="K3539" s="6" t="n">
        <f aca="false">IF(1_Data_EDA!C3540="Corporate",1,0)</f>
        <v>1</v>
      </c>
      <c r="L3539" s="6" t="n">
        <f aca="false">IF(1_Data_EDA!C3540="Home Office",1,0)</f>
        <v>0</v>
      </c>
      <c r="M3539" s="6" t="n">
        <f aca="false">IF(1_Data_EDA!D3540="Europe",1,0)</f>
        <v>0</v>
      </c>
      <c r="N3539" s="6" t="n">
        <f aca="false">IF(1_Data_EDA!D3540="LATAM",1,0)</f>
        <v>0</v>
      </c>
      <c r="O3539" s="6" t="n">
        <f aca="false">IF(1_Data_EDA!D3540="Pacific Asia",1,0)</f>
        <v>1</v>
      </c>
      <c r="P3539" s="6" t="n">
        <f aca="false">IF(1_Data_EDA!D3540="USCA",1,0)</f>
        <v>0</v>
      </c>
      <c r="Q3539" s="6" t="n">
        <f aca="false">IF(C3539&gt;MEDIAN(C$5:C$8004),1,0)</f>
        <v>1</v>
      </c>
      <c r="R3539" s="6" t="n">
        <f aca="false">IF(D3539&gt;2,1,0)</f>
        <v>0</v>
      </c>
    </row>
    <row r="3540" customFormat="false" ht="15" hidden="false" customHeight="true" outlineLevel="0" collapsed="false">
      <c r="A3540" s="6" t="n">
        <f aca="false">1_Data_EDA!O3541</f>
        <v>1</v>
      </c>
      <c r="B3540" s="6" t="n">
        <f aca="false">1_Data_EDA!H3541</f>
        <v>2</v>
      </c>
      <c r="C3540" s="7" t="n">
        <f aca="false">1_Data_EDA!I3541</f>
        <v>299.980011</v>
      </c>
      <c r="D3540" s="6" t="n">
        <f aca="false">1_Data_EDA!J3541</f>
        <v>1</v>
      </c>
      <c r="E3540" s="7" t="n">
        <f aca="false">1_Data_EDA!K3541</f>
        <v>299.980011</v>
      </c>
      <c r="F3540" s="7" t="n">
        <f aca="false">1_Data_EDA!L3541</f>
        <v>9</v>
      </c>
      <c r="G3540" s="8" t="n">
        <f aca="false">1_Data_EDA!M3541</f>
        <v>0.029999999</v>
      </c>
      <c r="H3540" s="6" t="n">
        <f aca="false">IF(1_Data_EDA!B3541="First Class",1,0)</f>
        <v>0</v>
      </c>
      <c r="I3540" s="6" t="n">
        <f aca="false">IF(1_Data_EDA!B3541="Second Class",1,0)</f>
        <v>1</v>
      </c>
      <c r="J3540" s="6" t="n">
        <f aca="false">IF(1_Data_EDA!B3541="Same Day",1,0)</f>
        <v>0</v>
      </c>
      <c r="K3540" s="6" t="n">
        <f aca="false">IF(1_Data_EDA!C3541="Corporate",1,0)</f>
        <v>0</v>
      </c>
      <c r="L3540" s="6" t="n">
        <f aca="false">IF(1_Data_EDA!C3541="Home Office",1,0)</f>
        <v>0</v>
      </c>
      <c r="M3540" s="6" t="n">
        <f aca="false">IF(1_Data_EDA!D3541="Europe",1,0)</f>
        <v>1</v>
      </c>
      <c r="N3540" s="6" t="n">
        <f aca="false">IF(1_Data_EDA!D3541="LATAM",1,0)</f>
        <v>0</v>
      </c>
      <c r="O3540" s="6" t="n">
        <f aca="false">IF(1_Data_EDA!D3541="Pacific Asia",1,0)</f>
        <v>0</v>
      </c>
      <c r="P3540" s="6" t="n">
        <f aca="false">IF(1_Data_EDA!D3541="USCA",1,0)</f>
        <v>0</v>
      </c>
      <c r="Q3540" s="6" t="n">
        <f aca="false">IF(C3540&gt;MEDIAN(C$5:C$8004),1,0)</f>
        <v>1</v>
      </c>
      <c r="R3540" s="6" t="n">
        <f aca="false">IF(D3540&gt;2,1,0)</f>
        <v>0</v>
      </c>
    </row>
    <row r="3541" customFormat="false" ht="15" hidden="false" customHeight="true" outlineLevel="0" collapsed="false">
      <c r="A3541" s="6" t="n">
        <f aca="false">1_Data_EDA!O3542</f>
        <v>1</v>
      </c>
      <c r="B3541" s="6" t="n">
        <f aca="false">1_Data_EDA!H3542</f>
        <v>4</v>
      </c>
      <c r="C3541" s="7" t="n">
        <f aca="false">1_Data_EDA!I3542</f>
        <v>199.9900055</v>
      </c>
      <c r="D3541" s="6" t="n">
        <f aca="false">1_Data_EDA!J3542</f>
        <v>1</v>
      </c>
      <c r="E3541" s="7" t="n">
        <f aca="false">1_Data_EDA!K3542</f>
        <v>199.9900055</v>
      </c>
      <c r="F3541" s="7" t="n">
        <f aca="false">1_Data_EDA!L3542</f>
        <v>36</v>
      </c>
      <c r="G3541" s="8" t="n">
        <f aca="false">1_Data_EDA!M3542</f>
        <v>0.180000007</v>
      </c>
      <c r="H3541" s="6" t="n">
        <f aca="false">IF(1_Data_EDA!B3542="First Class",1,0)</f>
        <v>0</v>
      </c>
      <c r="I3541" s="6" t="n">
        <f aca="false">IF(1_Data_EDA!B3542="Second Class",1,0)</f>
        <v>0</v>
      </c>
      <c r="J3541" s="6" t="n">
        <f aca="false">IF(1_Data_EDA!B3542="Same Day",1,0)</f>
        <v>0</v>
      </c>
      <c r="K3541" s="6" t="n">
        <f aca="false">IF(1_Data_EDA!C3542="Corporate",1,0)</f>
        <v>1</v>
      </c>
      <c r="L3541" s="6" t="n">
        <f aca="false">IF(1_Data_EDA!C3542="Home Office",1,0)</f>
        <v>0</v>
      </c>
      <c r="M3541" s="6" t="n">
        <f aca="false">IF(1_Data_EDA!D3542="Europe",1,0)</f>
        <v>0</v>
      </c>
      <c r="N3541" s="6" t="n">
        <f aca="false">IF(1_Data_EDA!D3542="LATAM",1,0)</f>
        <v>0</v>
      </c>
      <c r="O3541" s="6" t="n">
        <f aca="false">IF(1_Data_EDA!D3542="Pacific Asia",1,0)</f>
        <v>1</v>
      </c>
      <c r="P3541" s="6" t="n">
        <f aca="false">IF(1_Data_EDA!D3542="USCA",1,0)</f>
        <v>0</v>
      </c>
      <c r="Q3541" s="6" t="n">
        <f aca="false">IF(C3541&gt;MEDIAN(C$5:C$8004),1,0)</f>
        <v>1</v>
      </c>
      <c r="R3541" s="6" t="n">
        <f aca="false">IF(D3541&gt;2,1,0)</f>
        <v>0</v>
      </c>
    </row>
    <row r="3542" customFormat="false" ht="15" hidden="false" customHeight="true" outlineLevel="0" collapsed="false">
      <c r="A3542" s="6" t="n">
        <f aca="false">1_Data_EDA!O3543</f>
        <v>1</v>
      </c>
      <c r="B3542" s="6" t="n">
        <f aca="false">1_Data_EDA!H3543</f>
        <v>4</v>
      </c>
      <c r="C3542" s="7" t="n">
        <f aca="false">1_Data_EDA!I3543</f>
        <v>299.980011</v>
      </c>
      <c r="D3542" s="6" t="n">
        <f aca="false">1_Data_EDA!J3543</f>
        <v>1</v>
      </c>
      <c r="E3542" s="7" t="n">
        <f aca="false">1_Data_EDA!K3543</f>
        <v>299.980011</v>
      </c>
      <c r="F3542" s="7" t="n">
        <f aca="false">1_Data_EDA!L3543</f>
        <v>51</v>
      </c>
      <c r="G3542" s="8" t="n">
        <f aca="false">1_Data_EDA!M3543</f>
        <v>0.170000002</v>
      </c>
      <c r="H3542" s="6" t="n">
        <f aca="false">IF(1_Data_EDA!B3543="First Class",1,0)</f>
        <v>0</v>
      </c>
      <c r="I3542" s="6" t="n">
        <f aca="false">IF(1_Data_EDA!B3543="Second Class",1,0)</f>
        <v>0</v>
      </c>
      <c r="J3542" s="6" t="n">
        <f aca="false">IF(1_Data_EDA!B3543="Same Day",1,0)</f>
        <v>0</v>
      </c>
      <c r="K3542" s="6" t="n">
        <f aca="false">IF(1_Data_EDA!C3543="Corporate",1,0)</f>
        <v>0</v>
      </c>
      <c r="L3542" s="6" t="n">
        <f aca="false">IF(1_Data_EDA!C3543="Home Office",1,0)</f>
        <v>0</v>
      </c>
      <c r="M3542" s="6" t="n">
        <f aca="false">IF(1_Data_EDA!D3543="Europe",1,0)</f>
        <v>0</v>
      </c>
      <c r="N3542" s="6" t="n">
        <f aca="false">IF(1_Data_EDA!D3543="LATAM",1,0)</f>
        <v>0</v>
      </c>
      <c r="O3542" s="6" t="n">
        <f aca="false">IF(1_Data_EDA!D3543="Pacific Asia",1,0)</f>
        <v>1</v>
      </c>
      <c r="P3542" s="6" t="n">
        <f aca="false">IF(1_Data_EDA!D3543="USCA",1,0)</f>
        <v>0</v>
      </c>
      <c r="Q3542" s="6" t="n">
        <f aca="false">IF(C3542&gt;MEDIAN(C$5:C$8004),1,0)</f>
        <v>1</v>
      </c>
      <c r="R3542" s="6" t="n">
        <f aca="false">IF(D3542&gt;2,1,0)</f>
        <v>0</v>
      </c>
    </row>
    <row r="3543" customFormat="false" ht="15" hidden="false" customHeight="true" outlineLevel="0" collapsed="false">
      <c r="A3543" s="6" t="n">
        <f aca="false">1_Data_EDA!O3544</f>
        <v>1</v>
      </c>
      <c r="B3543" s="6" t="n">
        <f aca="false">1_Data_EDA!H3544</f>
        <v>1</v>
      </c>
      <c r="C3543" s="7" t="n">
        <f aca="false">1_Data_EDA!I3544</f>
        <v>50</v>
      </c>
      <c r="D3543" s="6" t="n">
        <f aca="false">1_Data_EDA!J3544</f>
        <v>1</v>
      </c>
      <c r="E3543" s="7" t="n">
        <f aca="false">1_Data_EDA!K3544</f>
        <v>50</v>
      </c>
      <c r="F3543" s="7" t="n">
        <f aca="false">1_Data_EDA!L3544</f>
        <v>3.5</v>
      </c>
      <c r="G3543" s="8" t="n">
        <f aca="false">1_Data_EDA!M3544</f>
        <v>0.07</v>
      </c>
      <c r="H3543" s="6" t="n">
        <f aca="false">IF(1_Data_EDA!B3544="First Class",1,0)</f>
        <v>1</v>
      </c>
      <c r="I3543" s="6" t="n">
        <f aca="false">IF(1_Data_EDA!B3544="Second Class",1,0)</f>
        <v>0</v>
      </c>
      <c r="J3543" s="6" t="n">
        <f aca="false">IF(1_Data_EDA!B3544="Same Day",1,0)</f>
        <v>0</v>
      </c>
      <c r="K3543" s="6" t="n">
        <f aca="false">IF(1_Data_EDA!C3544="Corporate",1,0)</f>
        <v>0</v>
      </c>
      <c r="L3543" s="6" t="n">
        <f aca="false">IF(1_Data_EDA!C3544="Home Office",1,0)</f>
        <v>0</v>
      </c>
      <c r="M3543" s="6" t="n">
        <f aca="false">IF(1_Data_EDA!D3544="Europe",1,0)</f>
        <v>1</v>
      </c>
      <c r="N3543" s="6" t="n">
        <f aca="false">IF(1_Data_EDA!D3544="LATAM",1,0)</f>
        <v>0</v>
      </c>
      <c r="O3543" s="6" t="n">
        <f aca="false">IF(1_Data_EDA!D3544="Pacific Asia",1,0)</f>
        <v>0</v>
      </c>
      <c r="P3543" s="6" t="n">
        <f aca="false">IF(1_Data_EDA!D3544="USCA",1,0)</f>
        <v>0</v>
      </c>
      <c r="Q3543" s="6" t="n">
        <f aca="false">IF(C3543&gt;MEDIAN(C$5:C$8004),1,0)</f>
        <v>0</v>
      </c>
      <c r="R3543" s="6" t="n">
        <f aca="false">IF(D3543&gt;2,1,0)</f>
        <v>0</v>
      </c>
    </row>
    <row r="3544" customFormat="false" ht="15" hidden="false" customHeight="true" outlineLevel="0" collapsed="false">
      <c r="A3544" s="6" t="n">
        <f aca="false">1_Data_EDA!O3545</f>
        <v>0</v>
      </c>
      <c r="B3544" s="6" t="n">
        <f aca="false">1_Data_EDA!H3545</f>
        <v>4</v>
      </c>
      <c r="C3544" s="7" t="n">
        <f aca="false">1_Data_EDA!I3545</f>
        <v>50</v>
      </c>
      <c r="D3544" s="6" t="n">
        <f aca="false">1_Data_EDA!J3545</f>
        <v>5</v>
      </c>
      <c r="E3544" s="7" t="n">
        <f aca="false">1_Data_EDA!K3545</f>
        <v>250</v>
      </c>
      <c r="F3544" s="7" t="n">
        <f aca="false">1_Data_EDA!L3545</f>
        <v>7.5</v>
      </c>
      <c r="G3544" s="8" t="n">
        <f aca="false">1_Data_EDA!M3545</f>
        <v>0.029999999</v>
      </c>
      <c r="H3544" s="6" t="n">
        <f aca="false">IF(1_Data_EDA!B3545="First Class",1,0)</f>
        <v>0</v>
      </c>
      <c r="I3544" s="6" t="n">
        <f aca="false">IF(1_Data_EDA!B3545="Second Class",1,0)</f>
        <v>0</v>
      </c>
      <c r="J3544" s="6" t="n">
        <f aca="false">IF(1_Data_EDA!B3545="Same Day",1,0)</f>
        <v>0</v>
      </c>
      <c r="K3544" s="6" t="n">
        <f aca="false">IF(1_Data_EDA!C3545="Corporate",1,0)</f>
        <v>1</v>
      </c>
      <c r="L3544" s="6" t="n">
        <f aca="false">IF(1_Data_EDA!C3545="Home Office",1,0)</f>
        <v>0</v>
      </c>
      <c r="M3544" s="6" t="n">
        <f aca="false">IF(1_Data_EDA!D3545="Europe",1,0)</f>
        <v>1</v>
      </c>
      <c r="N3544" s="6" t="n">
        <f aca="false">IF(1_Data_EDA!D3545="LATAM",1,0)</f>
        <v>0</v>
      </c>
      <c r="O3544" s="6" t="n">
        <f aca="false">IF(1_Data_EDA!D3545="Pacific Asia",1,0)</f>
        <v>0</v>
      </c>
      <c r="P3544" s="6" t="n">
        <f aca="false">IF(1_Data_EDA!D3545="USCA",1,0)</f>
        <v>0</v>
      </c>
      <c r="Q3544" s="6" t="n">
        <f aca="false">IF(C3544&gt;MEDIAN(C$5:C$8004),1,0)</f>
        <v>0</v>
      </c>
      <c r="R3544" s="6" t="n">
        <f aca="false">IF(D3544&gt;2,1,0)</f>
        <v>1</v>
      </c>
    </row>
    <row r="3545" customFormat="false" ht="15" hidden="false" customHeight="true" outlineLevel="0" collapsed="false">
      <c r="A3545" s="6" t="n">
        <f aca="false">1_Data_EDA!O3546</f>
        <v>0</v>
      </c>
      <c r="B3545" s="6" t="n">
        <f aca="false">1_Data_EDA!H3546</f>
        <v>0</v>
      </c>
      <c r="C3545" s="7" t="n">
        <f aca="false">1_Data_EDA!I3546</f>
        <v>59.99000168</v>
      </c>
      <c r="D3545" s="6" t="n">
        <f aca="false">1_Data_EDA!J3546</f>
        <v>1</v>
      </c>
      <c r="E3545" s="7" t="n">
        <f aca="false">1_Data_EDA!K3546</f>
        <v>59.99000168</v>
      </c>
      <c r="F3545" s="7" t="n">
        <f aca="false">1_Data_EDA!L3546</f>
        <v>2.400000095</v>
      </c>
      <c r="G3545" s="8" t="n">
        <f aca="false">1_Data_EDA!M3546</f>
        <v>0.039999999</v>
      </c>
      <c r="H3545" s="6" t="n">
        <f aca="false">IF(1_Data_EDA!B3546="First Class",1,0)</f>
        <v>0</v>
      </c>
      <c r="I3545" s="6" t="n">
        <f aca="false">IF(1_Data_EDA!B3546="Second Class",1,0)</f>
        <v>0</v>
      </c>
      <c r="J3545" s="6" t="n">
        <f aca="false">IF(1_Data_EDA!B3546="Same Day",1,0)</f>
        <v>1</v>
      </c>
      <c r="K3545" s="6" t="n">
        <f aca="false">IF(1_Data_EDA!C3546="Corporate",1,0)</f>
        <v>0</v>
      </c>
      <c r="L3545" s="6" t="n">
        <f aca="false">IF(1_Data_EDA!C3546="Home Office",1,0)</f>
        <v>1</v>
      </c>
      <c r="M3545" s="6" t="n">
        <f aca="false">IF(1_Data_EDA!D3546="Europe",1,0)</f>
        <v>0</v>
      </c>
      <c r="N3545" s="6" t="n">
        <f aca="false">IF(1_Data_EDA!D3546="LATAM",1,0)</f>
        <v>1</v>
      </c>
      <c r="O3545" s="6" t="n">
        <f aca="false">IF(1_Data_EDA!D3546="Pacific Asia",1,0)</f>
        <v>0</v>
      </c>
      <c r="P3545" s="6" t="n">
        <f aca="false">IF(1_Data_EDA!D3546="USCA",1,0)</f>
        <v>0</v>
      </c>
      <c r="Q3545" s="6" t="n">
        <f aca="false">IF(C3545&gt;MEDIAN(C$5:C$8004),1,0)</f>
        <v>0</v>
      </c>
      <c r="R3545" s="6" t="n">
        <f aca="false">IF(D3545&gt;2,1,0)</f>
        <v>0</v>
      </c>
    </row>
    <row r="3546" customFormat="false" ht="15" hidden="false" customHeight="true" outlineLevel="0" collapsed="false">
      <c r="A3546" s="6" t="n">
        <f aca="false">1_Data_EDA!O3547</f>
        <v>0</v>
      </c>
      <c r="B3546" s="6" t="n">
        <f aca="false">1_Data_EDA!H3547</f>
        <v>4</v>
      </c>
      <c r="C3546" s="7" t="n">
        <f aca="false">1_Data_EDA!I3547</f>
        <v>199.9900055</v>
      </c>
      <c r="D3546" s="6" t="n">
        <f aca="false">1_Data_EDA!J3547</f>
        <v>1</v>
      </c>
      <c r="E3546" s="7" t="n">
        <f aca="false">1_Data_EDA!K3547</f>
        <v>199.9900055</v>
      </c>
      <c r="F3546" s="7" t="n">
        <f aca="false">1_Data_EDA!L3547</f>
        <v>6</v>
      </c>
      <c r="G3546" s="8" t="n">
        <f aca="false">1_Data_EDA!M3547</f>
        <v>0.029999999</v>
      </c>
      <c r="H3546" s="6" t="n">
        <f aca="false">IF(1_Data_EDA!B3547="First Class",1,0)</f>
        <v>0</v>
      </c>
      <c r="I3546" s="6" t="n">
        <f aca="false">IF(1_Data_EDA!B3547="Second Class",1,0)</f>
        <v>0</v>
      </c>
      <c r="J3546" s="6" t="n">
        <f aca="false">IF(1_Data_EDA!B3547="Same Day",1,0)</f>
        <v>0</v>
      </c>
      <c r="K3546" s="6" t="n">
        <f aca="false">IF(1_Data_EDA!C3547="Corporate",1,0)</f>
        <v>1</v>
      </c>
      <c r="L3546" s="6" t="n">
        <f aca="false">IF(1_Data_EDA!C3547="Home Office",1,0)</f>
        <v>0</v>
      </c>
      <c r="M3546" s="6" t="n">
        <f aca="false">IF(1_Data_EDA!D3547="Europe",1,0)</f>
        <v>0</v>
      </c>
      <c r="N3546" s="6" t="n">
        <f aca="false">IF(1_Data_EDA!D3547="LATAM",1,0)</f>
        <v>1</v>
      </c>
      <c r="O3546" s="6" t="n">
        <f aca="false">IF(1_Data_EDA!D3547="Pacific Asia",1,0)</f>
        <v>0</v>
      </c>
      <c r="P3546" s="6" t="n">
        <f aca="false">IF(1_Data_EDA!D3547="USCA",1,0)</f>
        <v>0</v>
      </c>
      <c r="Q3546" s="6" t="n">
        <f aca="false">IF(C3546&gt;MEDIAN(C$5:C$8004),1,0)</f>
        <v>1</v>
      </c>
      <c r="R3546" s="6" t="n">
        <f aca="false">IF(D3546&gt;2,1,0)</f>
        <v>0</v>
      </c>
    </row>
    <row r="3547" customFormat="false" ht="15" hidden="false" customHeight="true" outlineLevel="0" collapsed="false">
      <c r="A3547" s="6" t="n">
        <f aca="false">1_Data_EDA!O3548</f>
        <v>1</v>
      </c>
      <c r="B3547" s="6" t="n">
        <f aca="false">1_Data_EDA!H3548</f>
        <v>4</v>
      </c>
      <c r="C3547" s="7" t="n">
        <f aca="false">1_Data_EDA!I3548</f>
        <v>199.9900055</v>
      </c>
      <c r="D3547" s="6" t="n">
        <f aca="false">1_Data_EDA!J3548</f>
        <v>1</v>
      </c>
      <c r="E3547" s="7" t="n">
        <f aca="false">1_Data_EDA!K3548</f>
        <v>199.9900055</v>
      </c>
      <c r="F3547" s="7" t="n">
        <f aca="false">1_Data_EDA!L3548</f>
        <v>11</v>
      </c>
      <c r="G3547" s="8" t="n">
        <f aca="false">1_Data_EDA!M3548</f>
        <v>0.059999999</v>
      </c>
      <c r="H3547" s="6" t="n">
        <f aca="false">IF(1_Data_EDA!B3548="First Class",1,0)</f>
        <v>0</v>
      </c>
      <c r="I3547" s="6" t="n">
        <f aca="false">IF(1_Data_EDA!B3548="Second Class",1,0)</f>
        <v>0</v>
      </c>
      <c r="J3547" s="6" t="n">
        <f aca="false">IF(1_Data_EDA!B3548="Same Day",1,0)</f>
        <v>0</v>
      </c>
      <c r="K3547" s="6" t="n">
        <f aca="false">IF(1_Data_EDA!C3548="Corporate",1,0)</f>
        <v>1</v>
      </c>
      <c r="L3547" s="6" t="n">
        <f aca="false">IF(1_Data_EDA!C3548="Home Office",1,0)</f>
        <v>0</v>
      </c>
      <c r="M3547" s="6" t="n">
        <f aca="false">IF(1_Data_EDA!D3548="Europe",1,0)</f>
        <v>0</v>
      </c>
      <c r="N3547" s="6" t="n">
        <f aca="false">IF(1_Data_EDA!D3548="LATAM",1,0)</f>
        <v>1</v>
      </c>
      <c r="O3547" s="6" t="n">
        <f aca="false">IF(1_Data_EDA!D3548="Pacific Asia",1,0)</f>
        <v>0</v>
      </c>
      <c r="P3547" s="6" t="n">
        <f aca="false">IF(1_Data_EDA!D3548="USCA",1,0)</f>
        <v>0</v>
      </c>
      <c r="Q3547" s="6" t="n">
        <f aca="false">IF(C3547&gt;MEDIAN(C$5:C$8004),1,0)</f>
        <v>1</v>
      </c>
      <c r="R3547" s="6" t="n">
        <f aca="false">IF(D3547&gt;2,1,0)</f>
        <v>0</v>
      </c>
    </row>
    <row r="3548" customFormat="false" ht="15" hidden="false" customHeight="true" outlineLevel="0" collapsed="false">
      <c r="A3548" s="6" t="n">
        <f aca="false">1_Data_EDA!O3549</f>
        <v>1</v>
      </c>
      <c r="B3548" s="6" t="n">
        <f aca="false">1_Data_EDA!H3549</f>
        <v>4</v>
      </c>
      <c r="C3548" s="7" t="n">
        <f aca="false">1_Data_EDA!I3549</f>
        <v>399.980011</v>
      </c>
      <c r="D3548" s="6" t="n">
        <f aca="false">1_Data_EDA!J3549</f>
        <v>1</v>
      </c>
      <c r="E3548" s="7" t="n">
        <f aca="false">1_Data_EDA!K3549</f>
        <v>399.980011</v>
      </c>
      <c r="F3548" s="7" t="n">
        <f aca="false">1_Data_EDA!L3549</f>
        <v>12</v>
      </c>
      <c r="G3548" s="8" t="n">
        <f aca="false">1_Data_EDA!M3549</f>
        <v>0.029999999</v>
      </c>
      <c r="H3548" s="6" t="n">
        <f aca="false">IF(1_Data_EDA!B3549="First Class",1,0)</f>
        <v>0</v>
      </c>
      <c r="I3548" s="6" t="n">
        <f aca="false">IF(1_Data_EDA!B3549="Second Class",1,0)</f>
        <v>0</v>
      </c>
      <c r="J3548" s="6" t="n">
        <f aca="false">IF(1_Data_EDA!B3549="Same Day",1,0)</f>
        <v>0</v>
      </c>
      <c r="K3548" s="6" t="n">
        <f aca="false">IF(1_Data_EDA!C3549="Corporate",1,0)</f>
        <v>0</v>
      </c>
      <c r="L3548" s="6" t="n">
        <f aca="false">IF(1_Data_EDA!C3549="Home Office",1,0)</f>
        <v>0</v>
      </c>
      <c r="M3548" s="6" t="n">
        <f aca="false">IF(1_Data_EDA!D3549="Europe",1,0)</f>
        <v>1</v>
      </c>
      <c r="N3548" s="6" t="n">
        <f aca="false">IF(1_Data_EDA!D3549="LATAM",1,0)</f>
        <v>0</v>
      </c>
      <c r="O3548" s="6" t="n">
        <f aca="false">IF(1_Data_EDA!D3549="Pacific Asia",1,0)</f>
        <v>0</v>
      </c>
      <c r="P3548" s="6" t="n">
        <f aca="false">IF(1_Data_EDA!D3549="USCA",1,0)</f>
        <v>0</v>
      </c>
      <c r="Q3548" s="6" t="n">
        <f aca="false">IF(C3548&gt;MEDIAN(C$5:C$8004),1,0)</f>
        <v>1</v>
      </c>
      <c r="R3548" s="6" t="n">
        <f aca="false">IF(D3548&gt;2,1,0)</f>
        <v>0</v>
      </c>
    </row>
    <row r="3549" customFormat="false" ht="15" hidden="false" customHeight="true" outlineLevel="0" collapsed="false">
      <c r="A3549" s="6" t="n">
        <f aca="false">1_Data_EDA!O3550</f>
        <v>0</v>
      </c>
      <c r="B3549" s="6" t="n">
        <f aca="false">1_Data_EDA!H3550</f>
        <v>4</v>
      </c>
      <c r="C3549" s="7" t="n">
        <f aca="false">1_Data_EDA!I3550</f>
        <v>39.99000168</v>
      </c>
      <c r="D3549" s="6" t="n">
        <f aca="false">1_Data_EDA!J3550</f>
        <v>3</v>
      </c>
      <c r="E3549" s="7" t="n">
        <f aca="false">1_Data_EDA!K3550</f>
        <v>119.9700012</v>
      </c>
      <c r="F3549" s="7" t="n">
        <f aca="false">1_Data_EDA!L3550</f>
        <v>19.20000076</v>
      </c>
      <c r="G3549" s="8" t="n">
        <f aca="false">1_Data_EDA!M3550</f>
        <v>0.159999996</v>
      </c>
      <c r="H3549" s="6" t="n">
        <f aca="false">IF(1_Data_EDA!B3550="First Class",1,0)</f>
        <v>0</v>
      </c>
      <c r="I3549" s="6" t="n">
        <f aca="false">IF(1_Data_EDA!B3550="Second Class",1,0)</f>
        <v>0</v>
      </c>
      <c r="J3549" s="6" t="n">
        <f aca="false">IF(1_Data_EDA!B3550="Same Day",1,0)</f>
        <v>0</v>
      </c>
      <c r="K3549" s="6" t="n">
        <f aca="false">IF(1_Data_EDA!C3550="Corporate",1,0)</f>
        <v>0</v>
      </c>
      <c r="L3549" s="6" t="n">
        <f aca="false">IF(1_Data_EDA!C3550="Home Office",1,0)</f>
        <v>1</v>
      </c>
      <c r="M3549" s="6" t="n">
        <f aca="false">IF(1_Data_EDA!D3550="Europe",1,0)</f>
        <v>1</v>
      </c>
      <c r="N3549" s="6" t="n">
        <f aca="false">IF(1_Data_EDA!D3550="LATAM",1,0)</f>
        <v>0</v>
      </c>
      <c r="O3549" s="6" t="n">
        <f aca="false">IF(1_Data_EDA!D3550="Pacific Asia",1,0)</f>
        <v>0</v>
      </c>
      <c r="P3549" s="6" t="n">
        <f aca="false">IF(1_Data_EDA!D3550="USCA",1,0)</f>
        <v>0</v>
      </c>
      <c r="Q3549" s="6" t="n">
        <f aca="false">IF(C3549&gt;MEDIAN(C$5:C$8004),1,0)</f>
        <v>0</v>
      </c>
      <c r="R3549" s="6" t="n">
        <f aca="false">IF(D3549&gt;2,1,0)</f>
        <v>1</v>
      </c>
    </row>
    <row r="3550" customFormat="false" ht="15" hidden="false" customHeight="true" outlineLevel="0" collapsed="false">
      <c r="A3550" s="6" t="n">
        <f aca="false">1_Data_EDA!O3551</f>
        <v>0</v>
      </c>
      <c r="B3550" s="6" t="n">
        <f aca="false">1_Data_EDA!H3551</f>
        <v>4</v>
      </c>
      <c r="C3550" s="7" t="n">
        <f aca="false">1_Data_EDA!I3551</f>
        <v>59.99000168</v>
      </c>
      <c r="D3550" s="6" t="n">
        <f aca="false">1_Data_EDA!J3551</f>
        <v>2</v>
      </c>
      <c r="E3550" s="7" t="n">
        <f aca="false">1_Data_EDA!K3551</f>
        <v>119.9800034</v>
      </c>
      <c r="F3550" s="7" t="n">
        <f aca="false">1_Data_EDA!L3551</f>
        <v>20.39999962</v>
      </c>
      <c r="G3550" s="8" t="n">
        <f aca="false">1_Data_EDA!M3551</f>
        <v>0.170000002</v>
      </c>
      <c r="H3550" s="6" t="n">
        <f aca="false">IF(1_Data_EDA!B3551="First Class",1,0)</f>
        <v>0</v>
      </c>
      <c r="I3550" s="6" t="n">
        <f aca="false">IF(1_Data_EDA!B3551="Second Class",1,0)</f>
        <v>0</v>
      </c>
      <c r="J3550" s="6" t="n">
        <f aca="false">IF(1_Data_EDA!B3551="Same Day",1,0)</f>
        <v>0</v>
      </c>
      <c r="K3550" s="6" t="n">
        <f aca="false">IF(1_Data_EDA!C3551="Corporate",1,0)</f>
        <v>1</v>
      </c>
      <c r="L3550" s="6" t="n">
        <f aca="false">IF(1_Data_EDA!C3551="Home Office",1,0)</f>
        <v>0</v>
      </c>
      <c r="M3550" s="6" t="n">
        <f aca="false">IF(1_Data_EDA!D3551="Europe",1,0)</f>
        <v>0</v>
      </c>
      <c r="N3550" s="6" t="n">
        <f aca="false">IF(1_Data_EDA!D3551="LATAM",1,0)</f>
        <v>1</v>
      </c>
      <c r="O3550" s="6" t="n">
        <f aca="false">IF(1_Data_EDA!D3551="Pacific Asia",1,0)</f>
        <v>0</v>
      </c>
      <c r="P3550" s="6" t="n">
        <f aca="false">IF(1_Data_EDA!D3551="USCA",1,0)</f>
        <v>0</v>
      </c>
      <c r="Q3550" s="6" t="n">
        <f aca="false">IF(C3550&gt;MEDIAN(C$5:C$8004),1,0)</f>
        <v>0</v>
      </c>
      <c r="R3550" s="6" t="n">
        <f aca="false">IF(D3550&gt;2,1,0)</f>
        <v>0</v>
      </c>
    </row>
    <row r="3551" customFormat="false" ht="15" hidden="false" customHeight="true" outlineLevel="0" collapsed="false">
      <c r="A3551" s="6" t="n">
        <f aca="false">1_Data_EDA!O3552</f>
        <v>1</v>
      </c>
      <c r="B3551" s="6" t="n">
        <f aca="false">1_Data_EDA!H3552</f>
        <v>1</v>
      </c>
      <c r="C3551" s="7" t="n">
        <f aca="false">1_Data_EDA!I3552</f>
        <v>50</v>
      </c>
      <c r="D3551" s="6" t="n">
        <f aca="false">1_Data_EDA!J3552</f>
        <v>3</v>
      </c>
      <c r="E3551" s="7" t="n">
        <f aca="false">1_Data_EDA!K3552</f>
        <v>150</v>
      </c>
      <c r="F3551" s="7" t="n">
        <f aca="false">1_Data_EDA!L3552</f>
        <v>18</v>
      </c>
      <c r="G3551" s="8" t="n">
        <f aca="false">1_Data_EDA!M3552</f>
        <v>0.119999997</v>
      </c>
      <c r="H3551" s="6" t="n">
        <f aca="false">IF(1_Data_EDA!B3552="First Class",1,0)</f>
        <v>1</v>
      </c>
      <c r="I3551" s="6" t="n">
        <f aca="false">IF(1_Data_EDA!B3552="Second Class",1,0)</f>
        <v>0</v>
      </c>
      <c r="J3551" s="6" t="n">
        <f aca="false">IF(1_Data_EDA!B3552="Same Day",1,0)</f>
        <v>0</v>
      </c>
      <c r="K3551" s="6" t="n">
        <f aca="false">IF(1_Data_EDA!C3552="Corporate",1,0)</f>
        <v>0</v>
      </c>
      <c r="L3551" s="6" t="n">
        <f aca="false">IF(1_Data_EDA!C3552="Home Office",1,0)</f>
        <v>0</v>
      </c>
      <c r="M3551" s="6" t="n">
        <f aca="false">IF(1_Data_EDA!D3552="Europe",1,0)</f>
        <v>0</v>
      </c>
      <c r="N3551" s="6" t="n">
        <f aca="false">IF(1_Data_EDA!D3552="LATAM",1,0)</f>
        <v>0</v>
      </c>
      <c r="O3551" s="6" t="n">
        <f aca="false">IF(1_Data_EDA!D3552="Pacific Asia",1,0)</f>
        <v>1</v>
      </c>
      <c r="P3551" s="6" t="n">
        <f aca="false">IF(1_Data_EDA!D3552="USCA",1,0)</f>
        <v>0</v>
      </c>
      <c r="Q3551" s="6" t="n">
        <f aca="false">IF(C3551&gt;MEDIAN(C$5:C$8004),1,0)</f>
        <v>0</v>
      </c>
      <c r="R3551" s="6" t="n">
        <f aca="false">IF(D3551&gt;2,1,0)</f>
        <v>1</v>
      </c>
    </row>
    <row r="3552" customFormat="false" ht="15" hidden="false" customHeight="true" outlineLevel="0" collapsed="false">
      <c r="A3552" s="6" t="n">
        <f aca="false">1_Data_EDA!O3553</f>
        <v>0</v>
      </c>
      <c r="B3552" s="6" t="n">
        <f aca="false">1_Data_EDA!H3553</f>
        <v>4</v>
      </c>
      <c r="C3552" s="7" t="n">
        <f aca="false">1_Data_EDA!I3553</f>
        <v>399.980011</v>
      </c>
      <c r="D3552" s="6" t="n">
        <f aca="false">1_Data_EDA!J3553</f>
        <v>1</v>
      </c>
      <c r="E3552" s="7" t="n">
        <f aca="false">1_Data_EDA!K3553</f>
        <v>399.980011</v>
      </c>
      <c r="F3552" s="7" t="n">
        <f aca="false">1_Data_EDA!L3553</f>
        <v>8</v>
      </c>
      <c r="G3552" s="8" t="n">
        <f aca="false">1_Data_EDA!M3553</f>
        <v>0.02</v>
      </c>
      <c r="H3552" s="6" t="n">
        <f aca="false">IF(1_Data_EDA!B3553="First Class",1,0)</f>
        <v>0</v>
      </c>
      <c r="I3552" s="6" t="n">
        <f aca="false">IF(1_Data_EDA!B3553="Second Class",1,0)</f>
        <v>0</v>
      </c>
      <c r="J3552" s="6" t="n">
        <f aca="false">IF(1_Data_EDA!B3553="Same Day",1,0)</f>
        <v>0</v>
      </c>
      <c r="K3552" s="6" t="n">
        <f aca="false">IF(1_Data_EDA!C3553="Corporate",1,0)</f>
        <v>0</v>
      </c>
      <c r="L3552" s="6" t="n">
        <f aca="false">IF(1_Data_EDA!C3553="Home Office",1,0)</f>
        <v>1</v>
      </c>
      <c r="M3552" s="6" t="n">
        <f aca="false">IF(1_Data_EDA!D3553="Europe",1,0)</f>
        <v>1</v>
      </c>
      <c r="N3552" s="6" t="n">
        <f aca="false">IF(1_Data_EDA!D3553="LATAM",1,0)</f>
        <v>0</v>
      </c>
      <c r="O3552" s="6" t="n">
        <f aca="false">IF(1_Data_EDA!D3553="Pacific Asia",1,0)</f>
        <v>0</v>
      </c>
      <c r="P3552" s="6" t="n">
        <f aca="false">IF(1_Data_EDA!D3553="USCA",1,0)</f>
        <v>0</v>
      </c>
      <c r="Q3552" s="6" t="n">
        <f aca="false">IF(C3552&gt;MEDIAN(C$5:C$8004),1,0)</f>
        <v>1</v>
      </c>
      <c r="R3552" s="6" t="n">
        <f aca="false">IF(D3552&gt;2,1,0)</f>
        <v>0</v>
      </c>
    </row>
    <row r="3553" customFormat="false" ht="15" hidden="false" customHeight="true" outlineLevel="0" collapsed="false">
      <c r="A3553" s="6" t="n">
        <f aca="false">1_Data_EDA!O3554</f>
        <v>1</v>
      </c>
      <c r="B3553" s="6" t="n">
        <f aca="false">1_Data_EDA!H3554</f>
        <v>0</v>
      </c>
      <c r="C3553" s="7" t="n">
        <f aca="false">1_Data_EDA!I3554</f>
        <v>59.99000168</v>
      </c>
      <c r="D3553" s="6" t="n">
        <f aca="false">1_Data_EDA!J3554</f>
        <v>3</v>
      </c>
      <c r="E3553" s="7" t="n">
        <f aca="false">1_Data_EDA!K3554</f>
        <v>179.9700012</v>
      </c>
      <c r="F3553" s="7" t="n">
        <f aca="false">1_Data_EDA!L3554</f>
        <v>9.899999619</v>
      </c>
      <c r="G3553" s="8" t="n">
        <f aca="false">1_Data_EDA!M3554</f>
        <v>0.059999999</v>
      </c>
      <c r="H3553" s="6" t="n">
        <f aca="false">IF(1_Data_EDA!B3554="First Class",1,0)</f>
        <v>0</v>
      </c>
      <c r="I3553" s="6" t="n">
        <f aca="false">IF(1_Data_EDA!B3554="Second Class",1,0)</f>
        <v>0</v>
      </c>
      <c r="J3553" s="6" t="n">
        <f aca="false">IF(1_Data_EDA!B3554="Same Day",1,0)</f>
        <v>1</v>
      </c>
      <c r="K3553" s="6" t="n">
        <f aca="false">IF(1_Data_EDA!C3554="Corporate",1,0)</f>
        <v>0</v>
      </c>
      <c r="L3553" s="6" t="n">
        <f aca="false">IF(1_Data_EDA!C3554="Home Office",1,0)</f>
        <v>0</v>
      </c>
      <c r="M3553" s="6" t="n">
        <f aca="false">IF(1_Data_EDA!D3554="Europe",1,0)</f>
        <v>1</v>
      </c>
      <c r="N3553" s="6" t="n">
        <f aca="false">IF(1_Data_EDA!D3554="LATAM",1,0)</f>
        <v>0</v>
      </c>
      <c r="O3553" s="6" t="n">
        <f aca="false">IF(1_Data_EDA!D3554="Pacific Asia",1,0)</f>
        <v>0</v>
      </c>
      <c r="P3553" s="6" t="n">
        <f aca="false">IF(1_Data_EDA!D3554="USCA",1,0)</f>
        <v>0</v>
      </c>
      <c r="Q3553" s="6" t="n">
        <f aca="false">IF(C3553&gt;MEDIAN(C$5:C$8004),1,0)</f>
        <v>0</v>
      </c>
      <c r="R3553" s="6" t="n">
        <f aca="false">IF(D3553&gt;2,1,0)</f>
        <v>1</v>
      </c>
    </row>
    <row r="3554" customFormat="false" ht="15" hidden="false" customHeight="true" outlineLevel="0" collapsed="false">
      <c r="A3554" s="6" t="n">
        <f aca="false">1_Data_EDA!O3555</f>
        <v>0</v>
      </c>
      <c r="B3554" s="6" t="n">
        <f aca="false">1_Data_EDA!H3555</f>
        <v>2</v>
      </c>
      <c r="C3554" s="7" t="n">
        <f aca="false">1_Data_EDA!I3555</f>
        <v>59.99000168</v>
      </c>
      <c r="D3554" s="6" t="n">
        <f aca="false">1_Data_EDA!J3555</f>
        <v>5</v>
      </c>
      <c r="E3554" s="7" t="n">
        <f aca="false">1_Data_EDA!K3555</f>
        <v>299.9500122</v>
      </c>
      <c r="F3554" s="7" t="n">
        <f aca="false">1_Data_EDA!L3555</f>
        <v>44.99000168</v>
      </c>
      <c r="G3554" s="8" t="n">
        <f aca="false">1_Data_EDA!M3555</f>
        <v>0.150000006</v>
      </c>
      <c r="H3554" s="6" t="n">
        <f aca="false">IF(1_Data_EDA!B3555="First Class",1,0)</f>
        <v>0</v>
      </c>
      <c r="I3554" s="6" t="n">
        <f aca="false">IF(1_Data_EDA!B3555="Second Class",1,0)</f>
        <v>1</v>
      </c>
      <c r="J3554" s="6" t="n">
        <f aca="false">IF(1_Data_EDA!B3555="Same Day",1,0)</f>
        <v>0</v>
      </c>
      <c r="K3554" s="6" t="n">
        <f aca="false">IF(1_Data_EDA!C3555="Corporate",1,0)</f>
        <v>0</v>
      </c>
      <c r="L3554" s="6" t="n">
        <f aca="false">IF(1_Data_EDA!C3555="Home Office",1,0)</f>
        <v>0</v>
      </c>
      <c r="M3554" s="6" t="n">
        <f aca="false">IF(1_Data_EDA!D3555="Europe",1,0)</f>
        <v>0</v>
      </c>
      <c r="N3554" s="6" t="n">
        <f aca="false">IF(1_Data_EDA!D3555="LATAM",1,0)</f>
        <v>1</v>
      </c>
      <c r="O3554" s="6" t="n">
        <f aca="false">IF(1_Data_EDA!D3555="Pacific Asia",1,0)</f>
        <v>0</v>
      </c>
      <c r="P3554" s="6" t="n">
        <f aca="false">IF(1_Data_EDA!D3555="USCA",1,0)</f>
        <v>0</v>
      </c>
      <c r="Q3554" s="6" t="n">
        <f aca="false">IF(C3554&gt;MEDIAN(C$5:C$8004),1,0)</f>
        <v>0</v>
      </c>
      <c r="R3554" s="6" t="n">
        <f aca="false">IF(D3554&gt;2,1,0)</f>
        <v>1</v>
      </c>
    </row>
    <row r="3555" customFormat="false" ht="15" hidden="false" customHeight="true" outlineLevel="0" collapsed="false">
      <c r="A3555" s="6" t="n">
        <f aca="false">1_Data_EDA!O3556</f>
        <v>1</v>
      </c>
      <c r="B3555" s="6" t="n">
        <f aca="false">1_Data_EDA!H3556</f>
        <v>2</v>
      </c>
      <c r="C3555" s="7" t="n">
        <f aca="false">1_Data_EDA!I3556</f>
        <v>99.98999786</v>
      </c>
      <c r="D3555" s="6" t="n">
        <f aca="false">1_Data_EDA!J3556</f>
        <v>2</v>
      </c>
      <c r="E3555" s="7" t="n">
        <f aca="false">1_Data_EDA!K3556</f>
        <v>199.9799957</v>
      </c>
      <c r="F3555" s="7" t="n">
        <f aca="false">1_Data_EDA!L3556</f>
        <v>24</v>
      </c>
      <c r="G3555" s="8" t="n">
        <f aca="false">1_Data_EDA!M3556</f>
        <v>0.119999997</v>
      </c>
      <c r="H3555" s="6" t="n">
        <f aca="false">IF(1_Data_EDA!B3556="First Class",1,0)</f>
        <v>0</v>
      </c>
      <c r="I3555" s="6" t="n">
        <f aca="false">IF(1_Data_EDA!B3556="Second Class",1,0)</f>
        <v>1</v>
      </c>
      <c r="J3555" s="6" t="n">
        <f aca="false">IF(1_Data_EDA!B3556="Same Day",1,0)</f>
        <v>0</v>
      </c>
      <c r="K3555" s="6" t="n">
        <f aca="false">IF(1_Data_EDA!C3556="Corporate",1,0)</f>
        <v>0</v>
      </c>
      <c r="L3555" s="6" t="n">
        <f aca="false">IF(1_Data_EDA!C3556="Home Office",1,0)</f>
        <v>1</v>
      </c>
      <c r="M3555" s="6" t="n">
        <f aca="false">IF(1_Data_EDA!D3556="Europe",1,0)</f>
        <v>0</v>
      </c>
      <c r="N3555" s="6" t="n">
        <f aca="false">IF(1_Data_EDA!D3556="LATAM",1,0)</f>
        <v>0</v>
      </c>
      <c r="O3555" s="6" t="n">
        <f aca="false">IF(1_Data_EDA!D3556="Pacific Asia",1,0)</f>
        <v>1</v>
      </c>
      <c r="P3555" s="6" t="n">
        <f aca="false">IF(1_Data_EDA!D3556="USCA",1,0)</f>
        <v>0</v>
      </c>
      <c r="Q3555" s="6" t="n">
        <f aca="false">IF(C3555&gt;MEDIAN(C$5:C$8004),1,0)</f>
        <v>1</v>
      </c>
      <c r="R3555" s="6" t="n">
        <f aca="false">IF(D3555&gt;2,1,0)</f>
        <v>0</v>
      </c>
    </row>
    <row r="3556" customFormat="false" ht="15" hidden="false" customHeight="true" outlineLevel="0" collapsed="false">
      <c r="A3556" s="6" t="n">
        <f aca="false">1_Data_EDA!O3557</f>
        <v>1</v>
      </c>
      <c r="B3556" s="6" t="n">
        <f aca="false">1_Data_EDA!H3557</f>
        <v>4</v>
      </c>
      <c r="C3556" s="7" t="n">
        <f aca="false">1_Data_EDA!I3557</f>
        <v>299.980011</v>
      </c>
      <c r="D3556" s="6" t="n">
        <f aca="false">1_Data_EDA!J3557</f>
        <v>1</v>
      </c>
      <c r="E3556" s="7" t="n">
        <f aca="false">1_Data_EDA!K3557</f>
        <v>299.980011</v>
      </c>
      <c r="F3556" s="7" t="n">
        <f aca="false">1_Data_EDA!L3557</f>
        <v>54</v>
      </c>
      <c r="G3556" s="8" t="n">
        <f aca="false">1_Data_EDA!M3557</f>
        <v>0.180000007</v>
      </c>
      <c r="H3556" s="6" t="n">
        <f aca="false">IF(1_Data_EDA!B3557="First Class",1,0)</f>
        <v>0</v>
      </c>
      <c r="I3556" s="6" t="n">
        <f aca="false">IF(1_Data_EDA!B3557="Second Class",1,0)</f>
        <v>0</v>
      </c>
      <c r="J3556" s="6" t="n">
        <f aca="false">IF(1_Data_EDA!B3557="Same Day",1,0)</f>
        <v>0</v>
      </c>
      <c r="K3556" s="6" t="n">
        <f aca="false">IF(1_Data_EDA!C3557="Corporate",1,0)</f>
        <v>1</v>
      </c>
      <c r="L3556" s="6" t="n">
        <f aca="false">IF(1_Data_EDA!C3557="Home Office",1,0)</f>
        <v>0</v>
      </c>
      <c r="M3556" s="6" t="n">
        <f aca="false">IF(1_Data_EDA!D3557="Europe",1,0)</f>
        <v>0</v>
      </c>
      <c r="N3556" s="6" t="n">
        <f aca="false">IF(1_Data_EDA!D3557="LATAM",1,0)</f>
        <v>0</v>
      </c>
      <c r="O3556" s="6" t="n">
        <f aca="false">IF(1_Data_EDA!D3557="Pacific Asia",1,0)</f>
        <v>1</v>
      </c>
      <c r="P3556" s="6" t="n">
        <f aca="false">IF(1_Data_EDA!D3557="USCA",1,0)</f>
        <v>0</v>
      </c>
      <c r="Q3556" s="6" t="n">
        <f aca="false">IF(C3556&gt;MEDIAN(C$5:C$8004),1,0)</f>
        <v>1</v>
      </c>
      <c r="R3556" s="6" t="n">
        <f aca="false">IF(D3556&gt;2,1,0)</f>
        <v>0</v>
      </c>
    </row>
    <row r="3557" customFormat="false" ht="15" hidden="false" customHeight="true" outlineLevel="0" collapsed="false">
      <c r="A3557" s="6" t="n">
        <f aca="false">1_Data_EDA!O3558</f>
        <v>0</v>
      </c>
      <c r="B3557" s="6" t="n">
        <f aca="false">1_Data_EDA!H3558</f>
        <v>4</v>
      </c>
      <c r="C3557" s="7" t="n">
        <f aca="false">1_Data_EDA!I3558</f>
        <v>50</v>
      </c>
      <c r="D3557" s="6" t="n">
        <f aca="false">1_Data_EDA!J3558</f>
        <v>1</v>
      </c>
      <c r="E3557" s="7" t="n">
        <f aca="false">1_Data_EDA!K3558</f>
        <v>50</v>
      </c>
      <c r="F3557" s="7" t="n">
        <f aca="false">1_Data_EDA!L3558</f>
        <v>2.75</v>
      </c>
      <c r="G3557" s="8" t="n">
        <f aca="false">1_Data_EDA!M3558</f>
        <v>0.059999999</v>
      </c>
      <c r="H3557" s="6" t="n">
        <f aca="false">IF(1_Data_EDA!B3558="First Class",1,0)</f>
        <v>0</v>
      </c>
      <c r="I3557" s="6" t="n">
        <f aca="false">IF(1_Data_EDA!B3558="Second Class",1,0)</f>
        <v>0</v>
      </c>
      <c r="J3557" s="6" t="n">
        <f aca="false">IF(1_Data_EDA!B3558="Same Day",1,0)</f>
        <v>0</v>
      </c>
      <c r="K3557" s="6" t="n">
        <f aca="false">IF(1_Data_EDA!C3558="Corporate",1,0)</f>
        <v>0</v>
      </c>
      <c r="L3557" s="6" t="n">
        <f aca="false">IF(1_Data_EDA!C3558="Home Office",1,0)</f>
        <v>0</v>
      </c>
      <c r="M3557" s="6" t="n">
        <f aca="false">IF(1_Data_EDA!D3558="Europe",1,0)</f>
        <v>0</v>
      </c>
      <c r="N3557" s="6" t="n">
        <f aca="false">IF(1_Data_EDA!D3558="LATAM",1,0)</f>
        <v>0</v>
      </c>
      <c r="O3557" s="6" t="n">
        <f aca="false">IF(1_Data_EDA!D3558="Pacific Asia",1,0)</f>
        <v>0</v>
      </c>
      <c r="P3557" s="6" t="n">
        <f aca="false">IF(1_Data_EDA!D3558="USCA",1,0)</f>
        <v>1</v>
      </c>
      <c r="Q3557" s="6" t="n">
        <f aca="false">IF(C3557&gt;MEDIAN(C$5:C$8004),1,0)</f>
        <v>0</v>
      </c>
      <c r="R3557" s="6" t="n">
        <f aca="false">IF(D3557&gt;2,1,0)</f>
        <v>0</v>
      </c>
    </row>
    <row r="3558" customFormat="false" ht="15" hidden="false" customHeight="true" outlineLevel="0" collapsed="false">
      <c r="A3558" s="6" t="n">
        <f aca="false">1_Data_EDA!O3559</f>
        <v>0</v>
      </c>
      <c r="B3558" s="6" t="n">
        <f aca="false">1_Data_EDA!H3559</f>
        <v>4</v>
      </c>
      <c r="C3558" s="7" t="n">
        <f aca="false">1_Data_EDA!I3559</f>
        <v>299.980011</v>
      </c>
      <c r="D3558" s="6" t="n">
        <f aca="false">1_Data_EDA!J3559</f>
        <v>1</v>
      </c>
      <c r="E3558" s="7" t="n">
        <f aca="false">1_Data_EDA!K3559</f>
        <v>299.980011</v>
      </c>
      <c r="F3558" s="7" t="n">
        <f aca="false">1_Data_EDA!L3559</f>
        <v>51</v>
      </c>
      <c r="G3558" s="8" t="n">
        <f aca="false">1_Data_EDA!M3559</f>
        <v>0.170000002</v>
      </c>
      <c r="H3558" s="6" t="n">
        <f aca="false">IF(1_Data_EDA!B3559="First Class",1,0)</f>
        <v>0</v>
      </c>
      <c r="I3558" s="6" t="n">
        <f aca="false">IF(1_Data_EDA!B3559="Second Class",1,0)</f>
        <v>0</v>
      </c>
      <c r="J3558" s="6" t="n">
        <f aca="false">IF(1_Data_EDA!B3559="Same Day",1,0)</f>
        <v>0</v>
      </c>
      <c r="K3558" s="6" t="n">
        <f aca="false">IF(1_Data_EDA!C3559="Corporate",1,0)</f>
        <v>0</v>
      </c>
      <c r="L3558" s="6" t="n">
        <f aca="false">IF(1_Data_EDA!C3559="Home Office",1,0)</f>
        <v>0</v>
      </c>
      <c r="M3558" s="6" t="n">
        <f aca="false">IF(1_Data_EDA!D3559="Europe",1,0)</f>
        <v>0</v>
      </c>
      <c r="N3558" s="6" t="n">
        <f aca="false">IF(1_Data_EDA!D3559="LATAM",1,0)</f>
        <v>0</v>
      </c>
      <c r="O3558" s="6" t="n">
        <f aca="false">IF(1_Data_EDA!D3559="Pacific Asia",1,0)</f>
        <v>1</v>
      </c>
      <c r="P3558" s="6" t="n">
        <f aca="false">IF(1_Data_EDA!D3559="USCA",1,0)</f>
        <v>0</v>
      </c>
      <c r="Q3558" s="6" t="n">
        <f aca="false">IF(C3558&gt;MEDIAN(C$5:C$8004),1,0)</f>
        <v>1</v>
      </c>
      <c r="R3558" s="6" t="n">
        <f aca="false">IF(D3558&gt;2,1,0)</f>
        <v>0</v>
      </c>
    </row>
    <row r="3559" customFormat="false" ht="15" hidden="false" customHeight="true" outlineLevel="0" collapsed="false">
      <c r="A3559" s="6" t="n">
        <f aca="false">1_Data_EDA!O3560</f>
        <v>1</v>
      </c>
      <c r="B3559" s="6" t="n">
        <f aca="false">1_Data_EDA!H3560</f>
        <v>1</v>
      </c>
      <c r="C3559" s="7" t="n">
        <f aca="false">1_Data_EDA!I3560</f>
        <v>50</v>
      </c>
      <c r="D3559" s="6" t="n">
        <f aca="false">1_Data_EDA!J3560</f>
        <v>2</v>
      </c>
      <c r="E3559" s="7" t="n">
        <f aca="false">1_Data_EDA!K3560</f>
        <v>100</v>
      </c>
      <c r="F3559" s="7" t="n">
        <f aca="false">1_Data_EDA!L3560</f>
        <v>12</v>
      </c>
      <c r="G3559" s="8" t="n">
        <f aca="false">1_Data_EDA!M3560</f>
        <v>0.119999997</v>
      </c>
      <c r="H3559" s="6" t="n">
        <f aca="false">IF(1_Data_EDA!B3560="First Class",1,0)</f>
        <v>1</v>
      </c>
      <c r="I3559" s="6" t="n">
        <f aca="false">IF(1_Data_EDA!B3560="Second Class",1,0)</f>
        <v>0</v>
      </c>
      <c r="J3559" s="6" t="n">
        <f aca="false">IF(1_Data_EDA!B3560="Same Day",1,0)</f>
        <v>0</v>
      </c>
      <c r="K3559" s="6" t="n">
        <f aca="false">IF(1_Data_EDA!C3560="Corporate",1,0)</f>
        <v>0</v>
      </c>
      <c r="L3559" s="6" t="n">
        <f aca="false">IF(1_Data_EDA!C3560="Home Office",1,0)</f>
        <v>0</v>
      </c>
      <c r="M3559" s="6" t="n">
        <f aca="false">IF(1_Data_EDA!D3560="Europe",1,0)</f>
        <v>0</v>
      </c>
      <c r="N3559" s="6" t="n">
        <f aca="false">IF(1_Data_EDA!D3560="LATAM",1,0)</f>
        <v>1</v>
      </c>
      <c r="O3559" s="6" t="n">
        <f aca="false">IF(1_Data_EDA!D3560="Pacific Asia",1,0)</f>
        <v>0</v>
      </c>
      <c r="P3559" s="6" t="n">
        <f aca="false">IF(1_Data_EDA!D3560="USCA",1,0)</f>
        <v>0</v>
      </c>
      <c r="Q3559" s="6" t="n">
        <f aca="false">IF(C3559&gt;MEDIAN(C$5:C$8004),1,0)</f>
        <v>0</v>
      </c>
      <c r="R3559" s="6" t="n">
        <f aca="false">IF(D3559&gt;2,1,0)</f>
        <v>0</v>
      </c>
    </row>
    <row r="3560" customFormat="false" ht="15" hidden="false" customHeight="true" outlineLevel="0" collapsed="false">
      <c r="A3560" s="6" t="n">
        <f aca="false">1_Data_EDA!O3561</f>
        <v>0</v>
      </c>
      <c r="B3560" s="6" t="n">
        <f aca="false">1_Data_EDA!H3561</f>
        <v>4</v>
      </c>
      <c r="C3560" s="7" t="n">
        <f aca="false">1_Data_EDA!I3561</f>
        <v>199.9900055</v>
      </c>
      <c r="D3560" s="6" t="n">
        <f aca="false">1_Data_EDA!J3561</f>
        <v>1</v>
      </c>
      <c r="E3560" s="7" t="n">
        <f aca="false">1_Data_EDA!K3561</f>
        <v>199.9900055</v>
      </c>
      <c r="F3560" s="7" t="n">
        <f aca="false">1_Data_EDA!L3561</f>
        <v>34</v>
      </c>
      <c r="G3560" s="8" t="n">
        <f aca="false">1_Data_EDA!M3561</f>
        <v>0.170000002</v>
      </c>
      <c r="H3560" s="6" t="n">
        <f aca="false">IF(1_Data_EDA!B3561="First Class",1,0)</f>
        <v>0</v>
      </c>
      <c r="I3560" s="6" t="n">
        <f aca="false">IF(1_Data_EDA!B3561="Second Class",1,0)</f>
        <v>0</v>
      </c>
      <c r="J3560" s="6" t="n">
        <f aca="false">IF(1_Data_EDA!B3561="Same Day",1,0)</f>
        <v>0</v>
      </c>
      <c r="K3560" s="6" t="n">
        <f aca="false">IF(1_Data_EDA!C3561="Corporate",1,0)</f>
        <v>0</v>
      </c>
      <c r="L3560" s="6" t="n">
        <f aca="false">IF(1_Data_EDA!C3561="Home Office",1,0)</f>
        <v>0</v>
      </c>
      <c r="M3560" s="6" t="n">
        <f aca="false">IF(1_Data_EDA!D3561="Europe",1,0)</f>
        <v>0</v>
      </c>
      <c r="N3560" s="6" t="n">
        <f aca="false">IF(1_Data_EDA!D3561="LATAM",1,0)</f>
        <v>0</v>
      </c>
      <c r="O3560" s="6" t="n">
        <f aca="false">IF(1_Data_EDA!D3561="Pacific Asia",1,0)</f>
        <v>1</v>
      </c>
      <c r="P3560" s="6" t="n">
        <f aca="false">IF(1_Data_EDA!D3561="USCA",1,0)</f>
        <v>0</v>
      </c>
      <c r="Q3560" s="6" t="n">
        <f aca="false">IF(C3560&gt;MEDIAN(C$5:C$8004),1,0)</f>
        <v>1</v>
      </c>
      <c r="R3560" s="6" t="n">
        <f aca="false">IF(D3560&gt;2,1,0)</f>
        <v>0</v>
      </c>
    </row>
    <row r="3561" customFormat="false" ht="15" hidden="false" customHeight="true" outlineLevel="0" collapsed="false">
      <c r="A3561" s="6" t="n">
        <f aca="false">1_Data_EDA!O3562</f>
        <v>1</v>
      </c>
      <c r="B3561" s="6" t="n">
        <f aca="false">1_Data_EDA!H3562</f>
        <v>1</v>
      </c>
      <c r="C3561" s="7" t="n">
        <f aca="false">1_Data_EDA!I3562</f>
        <v>299.980011</v>
      </c>
      <c r="D3561" s="6" t="n">
        <f aca="false">1_Data_EDA!J3562</f>
        <v>1</v>
      </c>
      <c r="E3561" s="7" t="n">
        <f aca="false">1_Data_EDA!K3562</f>
        <v>299.980011</v>
      </c>
      <c r="F3561" s="7" t="n">
        <f aca="false">1_Data_EDA!L3562</f>
        <v>60</v>
      </c>
      <c r="G3561" s="8" t="n">
        <f aca="false">1_Data_EDA!M3562</f>
        <v>0.200000003</v>
      </c>
      <c r="H3561" s="6" t="n">
        <f aca="false">IF(1_Data_EDA!B3562="First Class",1,0)</f>
        <v>1</v>
      </c>
      <c r="I3561" s="6" t="n">
        <f aca="false">IF(1_Data_EDA!B3562="Second Class",1,0)</f>
        <v>0</v>
      </c>
      <c r="J3561" s="6" t="n">
        <f aca="false">IF(1_Data_EDA!B3562="Same Day",1,0)</f>
        <v>0</v>
      </c>
      <c r="K3561" s="6" t="n">
        <f aca="false">IF(1_Data_EDA!C3562="Corporate",1,0)</f>
        <v>1</v>
      </c>
      <c r="L3561" s="6" t="n">
        <f aca="false">IF(1_Data_EDA!C3562="Home Office",1,0)</f>
        <v>0</v>
      </c>
      <c r="M3561" s="6" t="n">
        <f aca="false">IF(1_Data_EDA!D3562="Europe",1,0)</f>
        <v>0</v>
      </c>
      <c r="N3561" s="6" t="n">
        <f aca="false">IF(1_Data_EDA!D3562="LATAM",1,0)</f>
        <v>0</v>
      </c>
      <c r="O3561" s="6" t="n">
        <f aca="false">IF(1_Data_EDA!D3562="Pacific Asia",1,0)</f>
        <v>1</v>
      </c>
      <c r="P3561" s="6" t="n">
        <f aca="false">IF(1_Data_EDA!D3562="USCA",1,0)</f>
        <v>0</v>
      </c>
      <c r="Q3561" s="6" t="n">
        <f aca="false">IF(C3561&gt;MEDIAN(C$5:C$8004),1,0)</f>
        <v>1</v>
      </c>
      <c r="R3561" s="6" t="n">
        <f aca="false">IF(D3561&gt;2,1,0)</f>
        <v>0</v>
      </c>
    </row>
    <row r="3562" customFormat="false" ht="15" hidden="false" customHeight="true" outlineLevel="0" collapsed="false">
      <c r="A3562" s="6" t="n">
        <f aca="false">1_Data_EDA!O3563</f>
        <v>1</v>
      </c>
      <c r="B3562" s="6" t="n">
        <f aca="false">1_Data_EDA!H3563</f>
        <v>4</v>
      </c>
      <c r="C3562" s="7" t="n">
        <f aca="false">1_Data_EDA!I3563</f>
        <v>50</v>
      </c>
      <c r="D3562" s="6" t="n">
        <f aca="false">1_Data_EDA!J3563</f>
        <v>2</v>
      </c>
      <c r="E3562" s="7" t="n">
        <f aca="false">1_Data_EDA!K3563</f>
        <v>100</v>
      </c>
      <c r="F3562" s="7" t="n">
        <f aca="false">1_Data_EDA!L3563</f>
        <v>12</v>
      </c>
      <c r="G3562" s="8" t="n">
        <f aca="false">1_Data_EDA!M3563</f>
        <v>0.119999997</v>
      </c>
      <c r="H3562" s="6" t="n">
        <f aca="false">IF(1_Data_EDA!B3563="First Class",1,0)</f>
        <v>0</v>
      </c>
      <c r="I3562" s="6" t="n">
        <f aca="false">IF(1_Data_EDA!B3563="Second Class",1,0)</f>
        <v>0</v>
      </c>
      <c r="J3562" s="6" t="n">
        <f aca="false">IF(1_Data_EDA!B3563="Same Day",1,0)</f>
        <v>0</v>
      </c>
      <c r="K3562" s="6" t="n">
        <f aca="false">IF(1_Data_EDA!C3563="Corporate",1,0)</f>
        <v>0</v>
      </c>
      <c r="L3562" s="6" t="n">
        <f aca="false">IF(1_Data_EDA!C3563="Home Office",1,0)</f>
        <v>0</v>
      </c>
      <c r="M3562" s="6" t="n">
        <f aca="false">IF(1_Data_EDA!D3563="Europe",1,0)</f>
        <v>1</v>
      </c>
      <c r="N3562" s="6" t="n">
        <f aca="false">IF(1_Data_EDA!D3563="LATAM",1,0)</f>
        <v>0</v>
      </c>
      <c r="O3562" s="6" t="n">
        <f aca="false">IF(1_Data_EDA!D3563="Pacific Asia",1,0)</f>
        <v>0</v>
      </c>
      <c r="P3562" s="6" t="n">
        <f aca="false">IF(1_Data_EDA!D3563="USCA",1,0)</f>
        <v>0</v>
      </c>
      <c r="Q3562" s="6" t="n">
        <f aca="false">IF(C3562&gt;MEDIAN(C$5:C$8004),1,0)</f>
        <v>0</v>
      </c>
      <c r="R3562" s="6" t="n">
        <f aca="false">IF(D3562&gt;2,1,0)</f>
        <v>0</v>
      </c>
    </row>
    <row r="3563" customFormat="false" ht="15" hidden="false" customHeight="true" outlineLevel="0" collapsed="false">
      <c r="A3563" s="6" t="n">
        <f aca="false">1_Data_EDA!O3564</f>
        <v>1</v>
      </c>
      <c r="B3563" s="6" t="n">
        <f aca="false">1_Data_EDA!H3564</f>
        <v>4</v>
      </c>
      <c r="C3563" s="7" t="n">
        <f aca="false">1_Data_EDA!I3564</f>
        <v>59.99000168</v>
      </c>
      <c r="D3563" s="6" t="n">
        <f aca="false">1_Data_EDA!J3564</f>
        <v>2</v>
      </c>
      <c r="E3563" s="7" t="n">
        <f aca="false">1_Data_EDA!K3564</f>
        <v>119.9800034</v>
      </c>
      <c r="F3563" s="7" t="n">
        <f aca="false">1_Data_EDA!L3564</f>
        <v>6</v>
      </c>
      <c r="G3563" s="8" t="n">
        <f aca="false">1_Data_EDA!M3564</f>
        <v>0.050000001</v>
      </c>
      <c r="H3563" s="6" t="n">
        <f aca="false">IF(1_Data_EDA!B3564="First Class",1,0)</f>
        <v>0</v>
      </c>
      <c r="I3563" s="6" t="n">
        <f aca="false">IF(1_Data_EDA!B3564="Second Class",1,0)</f>
        <v>0</v>
      </c>
      <c r="J3563" s="6" t="n">
        <f aca="false">IF(1_Data_EDA!B3564="Same Day",1,0)</f>
        <v>0</v>
      </c>
      <c r="K3563" s="6" t="n">
        <f aca="false">IF(1_Data_EDA!C3564="Corporate",1,0)</f>
        <v>0</v>
      </c>
      <c r="L3563" s="6" t="n">
        <f aca="false">IF(1_Data_EDA!C3564="Home Office",1,0)</f>
        <v>1</v>
      </c>
      <c r="M3563" s="6" t="n">
        <f aca="false">IF(1_Data_EDA!D3564="Europe",1,0)</f>
        <v>0</v>
      </c>
      <c r="N3563" s="6" t="n">
        <f aca="false">IF(1_Data_EDA!D3564="LATAM",1,0)</f>
        <v>0</v>
      </c>
      <c r="O3563" s="6" t="n">
        <f aca="false">IF(1_Data_EDA!D3564="Pacific Asia",1,0)</f>
        <v>0</v>
      </c>
      <c r="P3563" s="6" t="n">
        <f aca="false">IF(1_Data_EDA!D3564="USCA",1,0)</f>
        <v>1</v>
      </c>
      <c r="Q3563" s="6" t="n">
        <f aca="false">IF(C3563&gt;MEDIAN(C$5:C$8004),1,0)</f>
        <v>0</v>
      </c>
      <c r="R3563" s="6" t="n">
        <f aca="false">IF(D3563&gt;2,1,0)</f>
        <v>0</v>
      </c>
    </row>
    <row r="3564" customFormat="false" ht="15" hidden="false" customHeight="true" outlineLevel="0" collapsed="false">
      <c r="A3564" s="6" t="n">
        <f aca="false">1_Data_EDA!O3565</f>
        <v>0</v>
      </c>
      <c r="B3564" s="6" t="n">
        <f aca="false">1_Data_EDA!H3565</f>
        <v>4</v>
      </c>
      <c r="C3564" s="7" t="n">
        <f aca="false">1_Data_EDA!I3565</f>
        <v>49.97999954</v>
      </c>
      <c r="D3564" s="6" t="n">
        <f aca="false">1_Data_EDA!J3565</f>
        <v>4</v>
      </c>
      <c r="E3564" s="7" t="n">
        <f aca="false">1_Data_EDA!K3565</f>
        <v>199.9199982</v>
      </c>
      <c r="F3564" s="7" t="n">
        <f aca="false">1_Data_EDA!L3565</f>
        <v>31.98999977</v>
      </c>
      <c r="G3564" s="8" t="n">
        <f aca="false">1_Data_EDA!M3565</f>
        <v>0.159999996</v>
      </c>
      <c r="H3564" s="6" t="n">
        <f aca="false">IF(1_Data_EDA!B3565="First Class",1,0)</f>
        <v>0</v>
      </c>
      <c r="I3564" s="6" t="n">
        <f aca="false">IF(1_Data_EDA!B3565="Second Class",1,0)</f>
        <v>0</v>
      </c>
      <c r="J3564" s="6" t="n">
        <f aca="false">IF(1_Data_EDA!B3565="Same Day",1,0)</f>
        <v>0</v>
      </c>
      <c r="K3564" s="6" t="n">
        <f aca="false">IF(1_Data_EDA!C3565="Corporate",1,0)</f>
        <v>1</v>
      </c>
      <c r="L3564" s="6" t="n">
        <f aca="false">IF(1_Data_EDA!C3565="Home Office",1,0)</f>
        <v>0</v>
      </c>
      <c r="M3564" s="6" t="n">
        <f aca="false">IF(1_Data_EDA!D3565="Europe",1,0)</f>
        <v>1</v>
      </c>
      <c r="N3564" s="6" t="n">
        <f aca="false">IF(1_Data_EDA!D3565="LATAM",1,0)</f>
        <v>0</v>
      </c>
      <c r="O3564" s="6" t="n">
        <f aca="false">IF(1_Data_EDA!D3565="Pacific Asia",1,0)</f>
        <v>0</v>
      </c>
      <c r="P3564" s="6" t="n">
        <f aca="false">IF(1_Data_EDA!D3565="USCA",1,0)</f>
        <v>0</v>
      </c>
      <c r="Q3564" s="6" t="n">
        <f aca="false">IF(C3564&gt;MEDIAN(C$5:C$8004),1,0)</f>
        <v>0</v>
      </c>
      <c r="R3564" s="6" t="n">
        <f aca="false">IF(D3564&gt;2,1,0)</f>
        <v>1</v>
      </c>
    </row>
    <row r="3565" customFormat="false" ht="15" hidden="false" customHeight="true" outlineLevel="0" collapsed="false">
      <c r="A3565" s="6" t="n">
        <f aca="false">1_Data_EDA!O3566</f>
        <v>0</v>
      </c>
      <c r="B3565" s="6" t="n">
        <f aca="false">1_Data_EDA!H3566</f>
        <v>2</v>
      </c>
      <c r="C3565" s="7" t="n">
        <f aca="false">1_Data_EDA!I3566</f>
        <v>59.99000168</v>
      </c>
      <c r="D3565" s="6" t="n">
        <f aca="false">1_Data_EDA!J3566</f>
        <v>2</v>
      </c>
      <c r="E3565" s="7" t="n">
        <f aca="false">1_Data_EDA!K3566</f>
        <v>119.9800034</v>
      </c>
      <c r="F3565" s="7" t="n">
        <f aca="false">1_Data_EDA!L3566</f>
        <v>24</v>
      </c>
      <c r="G3565" s="8" t="n">
        <f aca="false">1_Data_EDA!M3566</f>
        <v>0.200000003</v>
      </c>
      <c r="H3565" s="6" t="n">
        <f aca="false">IF(1_Data_EDA!B3566="First Class",1,0)</f>
        <v>0</v>
      </c>
      <c r="I3565" s="6" t="n">
        <f aca="false">IF(1_Data_EDA!B3566="Second Class",1,0)</f>
        <v>1</v>
      </c>
      <c r="J3565" s="6" t="n">
        <f aca="false">IF(1_Data_EDA!B3566="Same Day",1,0)</f>
        <v>0</v>
      </c>
      <c r="K3565" s="6" t="n">
        <f aca="false">IF(1_Data_EDA!C3566="Corporate",1,0)</f>
        <v>0</v>
      </c>
      <c r="L3565" s="6" t="n">
        <f aca="false">IF(1_Data_EDA!C3566="Home Office",1,0)</f>
        <v>1</v>
      </c>
      <c r="M3565" s="6" t="n">
        <f aca="false">IF(1_Data_EDA!D3566="Europe",1,0)</f>
        <v>1</v>
      </c>
      <c r="N3565" s="6" t="n">
        <f aca="false">IF(1_Data_EDA!D3566="LATAM",1,0)</f>
        <v>0</v>
      </c>
      <c r="O3565" s="6" t="n">
        <f aca="false">IF(1_Data_EDA!D3566="Pacific Asia",1,0)</f>
        <v>0</v>
      </c>
      <c r="P3565" s="6" t="n">
        <f aca="false">IF(1_Data_EDA!D3566="USCA",1,0)</f>
        <v>0</v>
      </c>
      <c r="Q3565" s="6" t="n">
        <f aca="false">IF(C3565&gt;MEDIAN(C$5:C$8004),1,0)</f>
        <v>0</v>
      </c>
      <c r="R3565" s="6" t="n">
        <f aca="false">IF(D3565&gt;2,1,0)</f>
        <v>0</v>
      </c>
    </row>
    <row r="3566" customFormat="false" ht="15" hidden="false" customHeight="true" outlineLevel="0" collapsed="false">
      <c r="A3566" s="6" t="n">
        <f aca="false">1_Data_EDA!O3567</f>
        <v>0</v>
      </c>
      <c r="B3566" s="6" t="n">
        <f aca="false">1_Data_EDA!H3567</f>
        <v>4</v>
      </c>
      <c r="C3566" s="7" t="n">
        <f aca="false">1_Data_EDA!I3567</f>
        <v>50</v>
      </c>
      <c r="D3566" s="6" t="n">
        <f aca="false">1_Data_EDA!J3567</f>
        <v>1</v>
      </c>
      <c r="E3566" s="7" t="n">
        <f aca="false">1_Data_EDA!K3567</f>
        <v>50</v>
      </c>
      <c r="F3566" s="7" t="n">
        <f aca="false">1_Data_EDA!L3567</f>
        <v>0</v>
      </c>
      <c r="G3566" s="8" t="n">
        <f aca="false">1_Data_EDA!M3567</f>
        <v>0</v>
      </c>
      <c r="H3566" s="6" t="n">
        <f aca="false">IF(1_Data_EDA!B3567="First Class",1,0)</f>
        <v>0</v>
      </c>
      <c r="I3566" s="6" t="n">
        <f aca="false">IF(1_Data_EDA!B3567="Second Class",1,0)</f>
        <v>0</v>
      </c>
      <c r="J3566" s="6" t="n">
        <f aca="false">IF(1_Data_EDA!B3567="Same Day",1,0)</f>
        <v>0</v>
      </c>
      <c r="K3566" s="6" t="n">
        <f aca="false">IF(1_Data_EDA!C3567="Corporate",1,0)</f>
        <v>1</v>
      </c>
      <c r="L3566" s="6" t="n">
        <f aca="false">IF(1_Data_EDA!C3567="Home Office",1,0)</f>
        <v>0</v>
      </c>
      <c r="M3566" s="6" t="n">
        <f aca="false">IF(1_Data_EDA!D3567="Europe",1,0)</f>
        <v>0</v>
      </c>
      <c r="N3566" s="6" t="n">
        <f aca="false">IF(1_Data_EDA!D3567="LATAM",1,0)</f>
        <v>1</v>
      </c>
      <c r="O3566" s="6" t="n">
        <f aca="false">IF(1_Data_EDA!D3567="Pacific Asia",1,0)</f>
        <v>0</v>
      </c>
      <c r="P3566" s="6" t="n">
        <f aca="false">IF(1_Data_EDA!D3567="USCA",1,0)</f>
        <v>0</v>
      </c>
      <c r="Q3566" s="6" t="n">
        <f aca="false">IF(C3566&gt;MEDIAN(C$5:C$8004),1,0)</f>
        <v>0</v>
      </c>
      <c r="R3566" s="6" t="n">
        <f aca="false">IF(D3566&gt;2,1,0)</f>
        <v>0</v>
      </c>
    </row>
    <row r="3567" customFormat="false" ht="15" hidden="false" customHeight="true" outlineLevel="0" collapsed="false">
      <c r="A3567" s="6" t="n">
        <f aca="false">1_Data_EDA!O3568</f>
        <v>1</v>
      </c>
      <c r="B3567" s="6" t="n">
        <f aca="false">1_Data_EDA!H3568</f>
        <v>1</v>
      </c>
      <c r="C3567" s="7" t="n">
        <f aca="false">1_Data_EDA!I3568</f>
        <v>299.980011</v>
      </c>
      <c r="D3567" s="6" t="n">
        <f aca="false">1_Data_EDA!J3568</f>
        <v>1</v>
      </c>
      <c r="E3567" s="7" t="n">
        <f aca="false">1_Data_EDA!K3568</f>
        <v>299.980011</v>
      </c>
      <c r="F3567" s="7" t="n">
        <f aca="false">1_Data_EDA!L3568</f>
        <v>21</v>
      </c>
      <c r="G3567" s="8" t="n">
        <f aca="false">1_Data_EDA!M3568</f>
        <v>0.07</v>
      </c>
      <c r="H3567" s="6" t="n">
        <f aca="false">IF(1_Data_EDA!B3568="First Class",1,0)</f>
        <v>1</v>
      </c>
      <c r="I3567" s="6" t="n">
        <f aca="false">IF(1_Data_EDA!B3568="Second Class",1,0)</f>
        <v>0</v>
      </c>
      <c r="J3567" s="6" t="n">
        <f aca="false">IF(1_Data_EDA!B3568="Same Day",1,0)</f>
        <v>0</v>
      </c>
      <c r="K3567" s="6" t="n">
        <f aca="false">IF(1_Data_EDA!C3568="Corporate",1,0)</f>
        <v>0</v>
      </c>
      <c r="L3567" s="6" t="n">
        <f aca="false">IF(1_Data_EDA!C3568="Home Office",1,0)</f>
        <v>0</v>
      </c>
      <c r="M3567" s="6" t="n">
        <f aca="false">IF(1_Data_EDA!D3568="Europe",1,0)</f>
        <v>0</v>
      </c>
      <c r="N3567" s="6" t="n">
        <f aca="false">IF(1_Data_EDA!D3568="LATAM",1,0)</f>
        <v>1</v>
      </c>
      <c r="O3567" s="6" t="n">
        <f aca="false">IF(1_Data_EDA!D3568="Pacific Asia",1,0)</f>
        <v>0</v>
      </c>
      <c r="P3567" s="6" t="n">
        <f aca="false">IF(1_Data_EDA!D3568="USCA",1,0)</f>
        <v>0</v>
      </c>
      <c r="Q3567" s="6" t="n">
        <f aca="false">IF(C3567&gt;MEDIAN(C$5:C$8004),1,0)</f>
        <v>1</v>
      </c>
      <c r="R3567" s="6" t="n">
        <f aca="false">IF(D3567&gt;2,1,0)</f>
        <v>0</v>
      </c>
    </row>
    <row r="3568" customFormat="false" ht="15" hidden="false" customHeight="true" outlineLevel="0" collapsed="false">
      <c r="A3568" s="6" t="n">
        <f aca="false">1_Data_EDA!O3569</f>
        <v>1</v>
      </c>
      <c r="B3568" s="6" t="n">
        <f aca="false">1_Data_EDA!H3569</f>
        <v>2</v>
      </c>
      <c r="C3568" s="7" t="n">
        <f aca="false">1_Data_EDA!I3569</f>
        <v>199.9900055</v>
      </c>
      <c r="D3568" s="6" t="n">
        <f aca="false">1_Data_EDA!J3569</f>
        <v>1</v>
      </c>
      <c r="E3568" s="7" t="n">
        <f aca="false">1_Data_EDA!K3569</f>
        <v>199.9900055</v>
      </c>
      <c r="F3568" s="7" t="n">
        <f aca="false">1_Data_EDA!L3569</f>
        <v>20</v>
      </c>
      <c r="G3568" s="8" t="n">
        <f aca="false">1_Data_EDA!M3569</f>
        <v>0.100000001</v>
      </c>
      <c r="H3568" s="6" t="n">
        <f aca="false">IF(1_Data_EDA!B3569="First Class",1,0)</f>
        <v>0</v>
      </c>
      <c r="I3568" s="6" t="n">
        <f aca="false">IF(1_Data_EDA!B3569="Second Class",1,0)</f>
        <v>1</v>
      </c>
      <c r="J3568" s="6" t="n">
        <f aca="false">IF(1_Data_EDA!B3569="Same Day",1,0)</f>
        <v>0</v>
      </c>
      <c r="K3568" s="6" t="n">
        <f aca="false">IF(1_Data_EDA!C3569="Corporate",1,0)</f>
        <v>0</v>
      </c>
      <c r="L3568" s="6" t="n">
        <f aca="false">IF(1_Data_EDA!C3569="Home Office",1,0)</f>
        <v>1</v>
      </c>
      <c r="M3568" s="6" t="n">
        <f aca="false">IF(1_Data_EDA!D3569="Europe",1,0)</f>
        <v>1</v>
      </c>
      <c r="N3568" s="6" t="n">
        <f aca="false">IF(1_Data_EDA!D3569="LATAM",1,0)</f>
        <v>0</v>
      </c>
      <c r="O3568" s="6" t="n">
        <f aca="false">IF(1_Data_EDA!D3569="Pacific Asia",1,0)</f>
        <v>0</v>
      </c>
      <c r="P3568" s="6" t="n">
        <f aca="false">IF(1_Data_EDA!D3569="USCA",1,0)</f>
        <v>0</v>
      </c>
      <c r="Q3568" s="6" t="n">
        <f aca="false">IF(C3568&gt;MEDIAN(C$5:C$8004),1,0)</f>
        <v>1</v>
      </c>
      <c r="R3568" s="6" t="n">
        <f aca="false">IF(D3568&gt;2,1,0)</f>
        <v>0</v>
      </c>
    </row>
    <row r="3569" customFormat="false" ht="15" hidden="false" customHeight="true" outlineLevel="0" collapsed="false">
      <c r="A3569" s="6" t="n">
        <f aca="false">1_Data_EDA!O3570</f>
        <v>0</v>
      </c>
      <c r="B3569" s="6" t="n">
        <f aca="false">1_Data_EDA!H3570</f>
        <v>4</v>
      </c>
      <c r="C3569" s="7" t="n">
        <f aca="false">1_Data_EDA!I3570</f>
        <v>99.98999786</v>
      </c>
      <c r="D3569" s="6" t="n">
        <f aca="false">1_Data_EDA!J3570</f>
        <v>3</v>
      </c>
      <c r="E3569" s="7" t="n">
        <f aca="false">1_Data_EDA!K3570</f>
        <v>299.9700012</v>
      </c>
      <c r="F3569" s="7" t="n">
        <f aca="false">1_Data_EDA!L3570</f>
        <v>9</v>
      </c>
      <c r="G3569" s="8" t="n">
        <f aca="false">1_Data_EDA!M3570</f>
        <v>0.029999999</v>
      </c>
      <c r="H3569" s="6" t="n">
        <f aca="false">IF(1_Data_EDA!B3570="First Class",1,0)</f>
        <v>0</v>
      </c>
      <c r="I3569" s="6" t="n">
        <f aca="false">IF(1_Data_EDA!B3570="Second Class",1,0)</f>
        <v>0</v>
      </c>
      <c r="J3569" s="6" t="n">
        <f aca="false">IF(1_Data_EDA!B3570="Same Day",1,0)</f>
        <v>0</v>
      </c>
      <c r="K3569" s="6" t="n">
        <f aca="false">IF(1_Data_EDA!C3570="Corporate",1,0)</f>
        <v>1</v>
      </c>
      <c r="L3569" s="6" t="n">
        <f aca="false">IF(1_Data_EDA!C3570="Home Office",1,0)</f>
        <v>0</v>
      </c>
      <c r="M3569" s="6" t="n">
        <f aca="false">IF(1_Data_EDA!D3570="Europe",1,0)</f>
        <v>1</v>
      </c>
      <c r="N3569" s="6" t="n">
        <f aca="false">IF(1_Data_EDA!D3570="LATAM",1,0)</f>
        <v>0</v>
      </c>
      <c r="O3569" s="6" t="n">
        <f aca="false">IF(1_Data_EDA!D3570="Pacific Asia",1,0)</f>
        <v>0</v>
      </c>
      <c r="P3569" s="6" t="n">
        <f aca="false">IF(1_Data_EDA!D3570="USCA",1,0)</f>
        <v>0</v>
      </c>
      <c r="Q3569" s="6" t="n">
        <f aca="false">IF(C3569&gt;MEDIAN(C$5:C$8004),1,0)</f>
        <v>1</v>
      </c>
      <c r="R3569" s="6" t="n">
        <f aca="false">IF(D3569&gt;2,1,0)</f>
        <v>1</v>
      </c>
    </row>
    <row r="3570" customFormat="false" ht="15" hidden="false" customHeight="true" outlineLevel="0" collapsed="false">
      <c r="A3570" s="6" t="n">
        <f aca="false">1_Data_EDA!O3571</f>
        <v>1</v>
      </c>
      <c r="B3570" s="6" t="n">
        <f aca="false">1_Data_EDA!H3571</f>
        <v>1</v>
      </c>
      <c r="C3570" s="7" t="n">
        <f aca="false">1_Data_EDA!I3571</f>
        <v>70</v>
      </c>
      <c r="D3570" s="6" t="n">
        <f aca="false">1_Data_EDA!J3571</f>
        <v>5</v>
      </c>
      <c r="E3570" s="7" t="n">
        <f aca="false">1_Data_EDA!K3571</f>
        <v>350</v>
      </c>
      <c r="F3570" s="7" t="n">
        <f aca="false">1_Data_EDA!L3571</f>
        <v>42</v>
      </c>
      <c r="G3570" s="8" t="n">
        <f aca="false">1_Data_EDA!M3571</f>
        <v>0.119999997</v>
      </c>
      <c r="H3570" s="6" t="n">
        <f aca="false">IF(1_Data_EDA!B3571="First Class",1,0)</f>
        <v>1</v>
      </c>
      <c r="I3570" s="6" t="n">
        <f aca="false">IF(1_Data_EDA!B3571="Second Class",1,0)</f>
        <v>0</v>
      </c>
      <c r="J3570" s="6" t="n">
        <f aca="false">IF(1_Data_EDA!B3571="Same Day",1,0)</f>
        <v>0</v>
      </c>
      <c r="K3570" s="6" t="n">
        <f aca="false">IF(1_Data_EDA!C3571="Corporate",1,0)</f>
        <v>1</v>
      </c>
      <c r="L3570" s="6" t="n">
        <f aca="false">IF(1_Data_EDA!C3571="Home Office",1,0)</f>
        <v>0</v>
      </c>
      <c r="M3570" s="6" t="n">
        <f aca="false">IF(1_Data_EDA!D3571="Europe",1,0)</f>
        <v>0</v>
      </c>
      <c r="N3570" s="6" t="n">
        <f aca="false">IF(1_Data_EDA!D3571="LATAM",1,0)</f>
        <v>0</v>
      </c>
      <c r="O3570" s="6" t="n">
        <f aca="false">IF(1_Data_EDA!D3571="Pacific Asia",1,0)</f>
        <v>1</v>
      </c>
      <c r="P3570" s="6" t="n">
        <f aca="false">IF(1_Data_EDA!D3571="USCA",1,0)</f>
        <v>0</v>
      </c>
      <c r="Q3570" s="6" t="n">
        <f aca="false">IF(C3570&gt;MEDIAN(C$5:C$8004),1,0)</f>
        <v>1</v>
      </c>
      <c r="R3570" s="6" t="n">
        <f aca="false">IF(D3570&gt;2,1,0)</f>
        <v>1</v>
      </c>
    </row>
    <row r="3571" customFormat="false" ht="15" hidden="false" customHeight="true" outlineLevel="0" collapsed="false">
      <c r="A3571" s="6" t="n">
        <f aca="false">1_Data_EDA!O3572</f>
        <v>1</v>
      </c>
      <c r="B3571" s="6" t="n">
        <f aca="false">1_Data_EDA!H3572</f>
        <v>0</v>
      </c>
      <c r="C3571" s="7" t="n">
        <f aca="false">1_Data_EDA!I3572</f>
        <v>59.99000168</v>
      </c>
      <c r="D3571" s="6" t="n">
        <f aca="false">1_Data_EDA!J3572</f>
        <v>3</v>
      </c>
      <c r="E3571" s="7" t="n">
        <f aca="false">1_Data_EDA!K3572</f>
        <v>179.9700012</v>
      </c>
      <c r="F3571" s="7" t="n">
        <f aca="false">1_Data_EDA!L3572</f>
        <v>32.38999939</v>
      </c>
      <c r="G3571" s="8" t="n">
        <f aca="false">1_Data_EDA!M3572</f>
        <v>0.180000007</v>
      </c>
      <c r="H3571" s="6" t="n">
        <f aca="false">IF(1_Data_EDA!B3572="First Class",1,0)</f>
        <v>0</v>
      </c>
      <c r="I3571" s="6" t="n">
        <f aca="false">IF(1_Data_EDA!B3572="Second Class",1,0)</f>
        <v>0</v>
      </c>
      <c r="J3571" s="6" t="n">
        <f aca="false">IF(1_Data_EDA!B3572="Same Day",1,0)</f>
        <v>1</v>
      </c>
      <c r="K3571" s="6" t="n">
        <f aca="false">IF(1_Data_EDA!C3572="Corporate",1,0)</f>
        <v>0</v>
      </c>
      <c r="L3571" s="6" t="n">
        <f aca="false">IF(1_Data_EDA!C3572="Home Office",1,0)</f>
        <v>0</v>
      </c>
      <c r="M3571" s="6" t="n">
        <f aca="false">IF(1_Data_EDA!D3572="Europe",1,0)</f>
        <v>0</v>
      </c>
      <c r="N3571" s="6" t="n">
        <f aca="false">IF(1_Data_EDA!D3572="LATAM",1,0)</f>
        <v>0</v>
      </c>
      <c r="O3571" s="6" t="n">
        <f aca="false">IF(1_Data_EDA!D3572="Pacific Asia",1,0)</f>
        <v>1</v>
      </c>
      <c r="P3571" s="6" t="n">
        <f aca="false">IF(1_Data_EDA!D3572="USCA",1,0)</f>
        <v>0</v>
      </c>
      <c r="Q3571" s="6" t="n">
        <f aca="false">IF(C3571&gt;MEDIAN(C$5:C$8004),1,0)</f>
        <v>0</v>
      </c>
      <c r="R3571" s="6" t="n">
        <f aca="false">IF(D3571&gt;2,1,0)</f>
        <v>1</v>
      </c>
    </row>
    <row r="3572" customFormat="false" ht="15" hidden="false" customHeight="true" outlineLevel="0" collapsed="false">
      <c r="A3572" s="6" t="n">
        <f aca="false">1_Data_EDA!O3573</f>
        <v>0</v>
      </c>
      <c r="B3572" s="6" t="n">
        <f aca="false">1_Data_EDA!H3573</f>
        <v>4</v>
      </c>
      <c r="C3572" s="7" t="n">
        <f aca="false">1_Data_EDA!I3573</f>
        <v>293.0400085</v>
      </c>
      <c r="D3572" s="6" t="n">
        <f aca="false">1_Data_EDA!J3573</f>
        <v>1</v>
      </c>
      <c r="E3572" s="7" t="n">
        <f aca="false">1_Data_EDA!K3573</f>
        <v>293.0400085</v>
      </c>
      <c r="F3572" s="7" t="n">
        <f aca="false">1_Data_EDA!L3573</f>
        <v>26.37000084</v>
      </c>
      <c r="G3572" s="8" t="n">
        <f aca="false">1_Data_EDA!M3573</f>
        <v>0.090000004</v>
      </c>
      <c r="H3572" s="6" t="n">
        <f aca="false">IF(1_Data_EDA!B3573="First Class",1,0)</f>
        <v>0</v>
      </c>
      <c r="I3572" s="6" t="n">
        <f aca="false">IF(1_Data_EDA!B3573="Second Class",1,0)</f>
        <v>0</v>
      </c>
      <c r="J3572" s="6" t="n">
        <f aca="false">IF(1_Data_EDA!B3573="Same Day",1,0)</f>
        <v>0</v>
      </c>
      <c r="K3572" s="6" t="n">
        <f aca="false">IF(1_Data_EDA!C3573="Corporate",1,0)</f>
        <v>0</v>
      </c>
      <c r="L3572" s="6" t="n">
        <f aca="false">IF(1_Data_EDA!C3573="Home Office",1,0)</f>
        <v>0</v>
      </c>
      <c r="M3572" s="6" t="n">
        <f aca="false">IF(1_Data_EDA!D3573="Europe",1,0)</f>
        <v>0</v>
      </c>
      <c r="N3572" s="6" t="n">
        <f aca="false">IF(1_Data_EDA!D3573="LATAM",1,0)</f>
        <v>0</v>
      </c>
      <c r="O3572" s="6" t="n">
        <f aca="false">IF(1_Data_EDA!D3573="Pacific Asia",1,0)</f>
        <v>1</v>
      </c>
      <c r="P3572" s="6" t="n">
        <f aca="false">IF(1_Data_EDA!D3573="USCA",1,0)</f>
        <v>0</v>
      </c>
      <c r="Q3572" s="6" t="n">
        <f aca="false">IF(C3572&gt;MEDIAN(C$5:C$8004),1,0)</f>
        <v>1</v>
      </c>
      <c r="R3572" s="6" t="n">
        <f aca="false">IF(D3572&gt;2,1,0)</f>
        <v>0</v>
      </c>
    </row>
    <row r="3573" customFormat="false" ht="15" hidden="false" customHeight="true" outlineLevel="0" collapsed="false">
      <c r="A3573" s="6" t="n">
        <f aca="false">1_Data_EDA!O3574</f>
        <v>1</v>
      </c>
      <c r="B3573" s="6" t="n">
        <f aca="false">1_Data_EDA!H3574</f>
        <v>4</v>
      </c>
      <c r="C3573" s="7" t="n">
        <f aca="false">1_Data_EDA!I3574</f>
        <v>129.9900055</v>
      </c>
      <c r="D3573" s="6" t="n">
        <f aca="false">1_Data_EDA!J3574</f>
        <v>1</v>
      </c>
      <c r="E3573" s="7" t="n">
        <f aca="false">1_Data_EDA!K3574</f>
        <v>129.9900055</v>
      </c>
      <c r="F3573" s="7" t="n">
        <f aca="false">1_Data_EDA!L3574</f>
        <v>1.299999952</v>
      </c>
      <c r="G3573" s="8" t="n">
        <f aca="false">1_Data_EDA!M3574</f>
        <v>0.01</v>
      </c>
      <c r="H3573" s="6" t="n">
        <f aca="false">IF(1_Data_EDA!B3574="First Class",1,0)</f>
        <v>0</v>
      </c>
      <c r="I3573" s="6" t="n">
        <f aca="false">IF(1_Data_EDA!B3574="Second Class",1,0)</f>
        <v>0</v>
      </c>
      <c r="J3573" s="6" t="n">
        <f aca="false">IF(1_Data_EDA!B3574="Same Day",1,0)</f>
        <v>0</v>
      </c>
      <c r="K3573" s="6" t="n">
        <f aca="false">IF(1_Data_EDA!C3574="Corporate",1,0)</f>
        <v>0</v>
      </c>
      <c r="L3573" s="6" t="n">
        <f aca="false">IF(1_Data_EDA!C3574="Home Office",1,0)</f>
        <v>0</v>
      </c>
      <c r="M3573" s="6" t="n">
        <f aca="false">IF(1_Data_EDA!D3574="Europe",1,0)</f>
        <v>0</v>
      </c>
      <c r="N3573" s="6" t="n">
        <f aca="false">IF(1_Data_EDA!D3574="LATAM",1,0)</f>
        <v>0</v>
      </c>
      <c r="O3573" s="6" t="n">
        <f aca="false">IF(1_Data_EDA!D3574="Pacific Asia",1,0)</f>
        <v>0</v>
      </c>
      <c r="P3573" s="6" t="n">
        <f aca="false">IF(1_Data_EDA!D3574="USCA",1,0)</f>
        <v>0</v>
      </c>
      <c r="Q3573" s="6" t="n">
        <f aca="false">IF(C3573&gt;MEDIAN(C$5:C$8004),1,0)</f>
        <v>1</v>
      </c>
      <c r="R3573" s="6" t="n">
        <f aca="false">IF(D3573&gt;2,1,0)</f>
        <v>0</v>
      </c>
    </row>
    <row r="3574" customFormat="false" ht="15" hidden="false" customHeight="true" outlineLevel="0" collapsed="false">
      <c r="A3574" s="6" t="n">
        <f aca="false">1_Data_EDA!O3575</f>
        <v>0</v>
      </c>
      <c r="B3574" s="6" t="n">
        <f aca="false">1_Data_EDA!H3575</f>
        <v>4</v>
      </c>
      <c r="C3574" s="7" t="n">
        <f aca="false">1_Data_EDA!I3575</f>
        <v>49.97999954</v>
      </c>
      <c r="D3574" s="6" t="n">
        <f aca="false">1_Data_EDA!J3575</f>
        <v>3</v>
      </c>
      <c r="E3574" s="7" t="n">
        <f aca="false">1_Data_EDA!K3575</f>
        <v>149.9400024</v>
      </c>
      <c r="F3574" s="7" t="n">
        <f aca="false">1_Data_EDA!L3575</f>
        <v>29.98999977</v>
      </c>
      <c r="G3574" s="8" t="n">
        <f aca="false">1_Data_EDA!M3575</f>
        <v>0.200000003</v>
      </c>
      <c r="H3574" s="6" t="n">
        <f aca="false">IF(1_Data_EDA!B3575="First Class",1,0)</f>
        <v>0</v>
      </c>
      <c r="I3574" s="6" t="n">
        <f aca="false">IF(1_Data_EDA!B3575="Second Class",1,0)</f>
        <v>0</v>
      </c>
      <c r="J3574" s="6" t="n">
        <f aca="false">IF(1_Data_EDA!B3575="Same Day",1,0)</f>
        <v>0</v>
      </c>
      <c r="K3574" s="6" t="n">
        <f aca="false">IF(1_Data_EDA!C3575="Corporate",1,0)</f>
        <v>0</v>
      </c>
      <c r="L3574" s="6" t="n">
        <f aca="false">IF(1_Data_EDA!C3575="Home Office",1,0)</f>
        <v>1</v>
      </c>
      <c r="M3574" s="6" t="n">
        <f aca="false">IF(1_Data_EDA!D3575="Europe",1,0)</f>
        <v>0</v>
      </c>
      <c r="N3574" s="6" t="n">
        <f aca="false">IF(1_Data_EDA!D3575="LATAM",1,0)</f>
        <v>1</v>
      </c>
      <c r="O3574" s="6" t="n">
        <f aca="false">IF(1_Data_EDA!D3575="Pacific Asia",1,0)</f>
        <v>0</v>
      </c>
      <c r="P3574" s="6" t="n">
        <f aca="false">IF(1_Data_EDA!D3575="USCA",1,0)</f>
        <v>0</v>
      </c>
      <c r="Q3574" s="6" t="n">
        <f aca="false">IF(C3574&gt;MEDIAN(C$5:C$8004),1,0)</f>
        <v>0</v>
      </c>
      <c r="R3574" s="6" t="n">
        <f aca="false">IF(D3574&gt;2,1,0)</f>
        <v>1</v>
      </c>
    </row>
    <row r="3575" customFormat="false" ht="15" hidden="false" customHeight="true" outlineLevel="0" collapsed="false">
      <c r="A3575" s="6" t="n">
        <f aca="false">1_Data_EDA!O3576</f>
        <v>0</v>
      </c>
      <c r="B3575" s="6" t="n">
        <f aca="false">1_Data_EDA!H3576</f>
        <v>4</v>
      </c>
      <c r="C3575" s="7" t="n">
        <f aca="false">1_Data_EDA!I3576</f>
        <v>27.98999977</v>
      </c>
      <c r="D3575" s="6" t="n">
        <f aca="false">1_Data_EDA!J3576</f>
        <v>4</v>
      </c>
      <c r="E3575" s="7" t="n">
        <f aca="false">1_Data_EDA!K3576</f>
        <v>111.9599991</v>
      </c>
      <c r="F3575" s="7" t="n">
        <f aca="false">1_Data_EDA!L3576</f>
        <v>27.98999977</v>
      </c>
      <c r="G3575" s="8" t="n">
        <f aca="false">1_Data_EDA!M3576</f>
        <v>0.25</v>
      </c>
      <c r="H3575" s="6" t="n">
        <f aca="false">IF(1_Data_EDA!B3576="First Class",1,0)</f>
        <v>0</v>
      </c>
      <c r="I3575" s="6" t="n">
        <f aca="false">IF(1_Data_EDA!B3576="Second Class",1,0)</f>
        <v>0</v>
      </c>
      <c r="J3575" s="6" t="n">
        <f aca="false">IF(1_Data_EDA!B3576="Same Day",1,0)</f>
        <v>0</v>
      </c>
      <c r="K3575" s="6" t="n">
        <f aca="false">IF(1_Data_EDA!C3576="Corporate",1,0)</f>
        <v>0</v>
      </c>
      <c r="L3575" s="6" t="n">
        <f aca="false">IF(1_Data_EDA!C3576="Home Office",1,0)</f>
        <v>0</v>
      </c>
      <c r="M3575" s="6" t="n">
        <f aca="false">IF(1_Data_EDA!D3576="Europe",1,0)</f>
        <v>0</v>
      </c>
      <c r="N3575" s="6" t="n">
        <f aca="false">IF(1_Data_EDA!D3576="LATAM",1,0)</f>
        <v>0</v>
      </c>
      <c r="O3575" s="6" t="n">
        <f aca="false">IF(1_Data_EDA!D3576="Pacific Asia",1,0)</f>
        <v>0</v>
      </c>
      <c r="P3575" s="6" t="n">
        <f aca="false">IF(1_Data_EDA!D3576="USCA",1,0)</f>
        <v>1</v>
      </c>
      <c r="Q3575" s="6" t="n">
        <f aca="false">IF(C3575&gt;MEDIAN(C$5:C$8004),1,0)</f>
        <v>0</v>
      </c>
      <c r="R3575" s="6" t="n">
        <f aca="false">IF(D3575&gt;2,1,0)</f>
        <v>1</v>
      </c>
    </row>
    <row r="3576" customFormat="false" ht="15" hidden="false" customHeight="true" outlineLevel="0" collapsed="false">
      <c r="A3576" s="6" t="n">
        <f aca="false">1_Data_EDA!O3577</f>
        <v>1</v>
      </c>
      <c r="B3576" s="6" t="n">
        <f aca="false">1_Data_EDA!H3577</f>
        <v>1</v>
      </c>
      <c r="C3576" s="7" t="n">
        <f aca="false">1_Data_EDA!I3577</f>
        <v>299.980011</v>
      </c>
      <c r="D3576" s="6" t="n">
        <f aca="false">1_Data_EDA!J3577</f>
        <v>1</v>
      </c>
      <c r="E3576" s="7" t="n">
        <f aca="false">1_Data_EDA!K3577</f>
        <v>299.980011</v>
      </c>
      <c r="F3576" s="7" t="n">
        <f aca="false">1_Data_EDA!L3577</f>
        <v>48</v>
      </c>
      <c r="G3576" s="8" t="n">
        <f aca="false">1_Data_EDA!M3577</f>
        <v>0.159999996</v>
      </c>
      <c r="H3576" s="6" t="n">
        <f aca="false">IF(1_Data_EDA!B3577="First Class",1,0)</f>
        <v>1</v>
      </c>
      <c r="I3576" s="6" t="n">
        <f aca="false">IF(1_Data_EDA!B3577="Second Class",1,0)</f>
        <v>0</v>
      </c>
      <c r="J3576" s="6" t="n">
        <f aca="false">IF(1_Data_EDA!B3577="Same Day",1,0)</f>
        <v>0</v>
      </c>
      <c r="K3576" s="6" t="n">
        <f aca="false">IF(1_Data_EDA!C3577="Corporate",1,0)</f>
        <v>0</v>
      </c>
      <c r="L3576" s="6" t="n">
        <f aca="false">IF(1_Data_EDA!C3577="Home Office",1,0)</f>
        <v>0</v>
      </c>
      <c r="M3576" s="6" t="n">
        <f aca="false">IF(1_Data_EDA!D3577="Europe",1,0)</f>
        <v>0</v>
      </c>
      <c r="N3576" s="6" t="n">
        <f aca="false">IF(1_Data_EDA!D3577="LATAM",1,0)</f>
        <v>1</v>
      </c>
      <c r="O3576" s="6" t="n">
        <f aca="false">IF(1_Data_EDA!D3577="Pacific Asia",1,0)</f>
        <v>0</v>
      </c>
      <c r="P3576" s="6" t="n">
        <f aca="false">IF(1_Data_EDA!D3577="USCA",1,0)</f>
        <v>0</v>
      </c>
      <c r="Q3576" s="6" t="n">
        <f aca="false">IF(C3576&gt;MEDIAN(C$5:C$8004),1,0)</f>
        <v>1</v>
      </c>
      <c r="R3576" s="6" t="n">
        <f aca="false">IF(D3576&gt;2,1,0)</f>
        <v>0</v>
      </c>
    </row>
    <row r="3577" customFormat="false" ht="15" hidden="false" customHeight="true" outlineLevel="0" collapsed="false">
      <c r="A3577" s="6" t="n">
        <f aca="false">1_Data_EDA!O3578</f>
        <v>0</v>
      </c>
      <c r="B3577" s="6" t="n">
        <f aca="false">1_Data_EDA!H3578</f>
        <v>4</v>
      </c>
      <c r="C3577" s="7" t="n">
        <f aca="false">1_Data_EDA!I3578</f>
        <v>59.99000168</v>
      </c>
      <c r="D3577" s="6" t="n">
        <f aca="false">1_Data_EDA!J3578</f>
        <v>2</v>
      </c>
      <c r="E3577" s="7" t="n">
        <f aca="false">1_Data_EDA!K3578</f>
        <v>119.9800034</v>
      </c>
      <c r="F3577" s="7" t="n">
        <f aca="false">1_Data_EDA!L3578</f>
        <v>20.39999962</v>
      </c>
      <c r="G3577" s="8" t="n">
        <f aca="false">1_Data_EDA!M3578</f>
        <v>0.170000002</v>
      </c>
      <c r="H3577" s="6" t="n">
        <f aca="false">IF(1_Data_EDA!B3578="First Class",1,0)</f>
        <v>0</v>
      </c>
      <c r="I3577" s="6" t="n">
        <f aca="false">IF(1_Data_EDA!B3578="Second Class",1,0)</f>
        <v>0</v>
      </c>
      <c r="J3577" s="6" t="n">
        <f aca="false">IF(1_Data_EDA!B3578="Same Day",1,0)</f>
        <v>0</v>
      </c>
      <c r="K3577" s="6" t="n">
        <f aca="false">IF(1_Data_EDA!C3578="Corporate",1,0)</f>
        <v>0</v>
      </c>
      <c r="L3577" s="6" t="n">
        <f aca="false">IF(1_Data_EDA!C3578="Home Office",1,0)</f>
        <v>0</v>
      </c>
      <c r="M3577" s="6" t="n">
        <f aca="false">IF(1_Data_EDA!D3578="Europe",1,0)</f>
        <v>0</v>
      </c>
      <c r="N3577" s="6" t="n">
        <f aca="false">IF(1_Data_EDA!D3578="LATAM",1,0)</f>
        <v>0</v>
      </c>
      <c r="O3577" s="6" t="n">
        <f aca="false">IF(1_Data_EDA!D3578="Pacific Asia",1,0)</f>
        <v>1</v>
      </c>
      <c r="P3577" s="6" t="n">
        <f aca="false">IF(1_Data_EDA!D3578="USCA",1,0)</f>
        <v>0</v>
      </c>
      <c r="Q3577" s="6" t="n">
        <f aca="false">IF(C3577&gt;MEDIAN(C$5:C$8004),1,0)</f>
        <v>0</v>
      </c>
      <c r="R3577" s="6" t="n">
        <f aca="false">IF(D3577&gt;2,1,0)</f>
        <v>0</v>
      </c>
    </row>
    <row r="3578" customFormat="false" ht="15" hidden="false" customHeight="true" outlineLevel="0" collapsed="false">
      <c r="A3578" s="6" t="n">
        <f aca="false">1_Data_EDA!O3579</f>
        <v>1</v>
      </c>
      <c r="B3578" s="6" t="n">
        <f aca="false">1_Data_EDA!H3579</f>
        <v>4</v>
      </c>
      <c r="C3578" s="7" t="n">
        <f aca="false">1_Data_EDA!I3579</f>
        <v>39.99000168</v>
      </c>
      <c r="D3578" s="6" t="n">
        <f aca="false">1_Data_EDA!J3579</f>
        <v>4</v>
      </c>
      <c r="E3578" s="7" t="n">
        <f aca="false">1_Data_EDA!K3579</f>
        <v>159.9600067</v>
      </c>
      <c r="F3578" s="7" t="n">
        <f aca="false">1_Data_EDA!L3579</f>
        <v>0</v>
      </c>
      <c r="G3578" s="8" t="n">
        <f aca="false">1_Data_EDA!M3579</f>
        <v>0</v>
      </c>
      <c r="H3578" s="6" t="n">
        <f aca="false">IF(1_Data_EDA!B3579="First Class",1,0)</f>
        <v>0</v>
      </c>
      <c r="I3578" s="6" t="n">
        <f aca="false">IF(1_Data_EDA!B3579="Second Class",1,0)</f>
        <v>0</v>
      </c>
      <c r="J3578" s="6" t="n">
        <f aca="false">IF(1_Data_EDA!B3579="Same Day",1,0)</f>
        <v>0</v>
      </c>
      <c r="K3578" s="6" t="n">
        <f aca="false">IF(1_Data_EDA!C3579="Corporate",1,0)</f>
        <v>0</v>
      </c>
      <c r="L3578" s="6" t="n">
        <f aca="false">IF(1_Data_EDA!C3579="Home Office",1,0)</f>
        <v>0</v>
      </c>
      <c r="M3578" s="6" t="n">
        <f aca="false">IF(1_Data_EDA!D3579="Europe",1,0)</f>
        <v>0</v>
      </c>
      <c r="N3578" s="6" t="n">
        <f aca="false">IF(1_Data_EDA!D3579="LATAM",1,0)</f>
        <v>0</v>
      </c>
      <c r="O3578" s="6" t="n">
        <f aca="false">IF(1_Data_EDA!D3579="Pacific Asia",1,0)</f>
        <v>1</v>
      </c>
      <c r="P3578" s="6" t="n">
        <f aca="false">IF(1_Data_EDA!D3579="USCA",1,0)</f>
        <v>0</v>
      </c>
      <c r="Q3578" s="6" t="n">
        <f aca="false">IF(C3578&gt;MEDIAN(C$5:C$8004),1,0)</f>
        <v>0</v>
      </c>
      <c r="R3578" s="6" t="n">
        <f aca="false">IF(D3578&gt;2,1,0)</f>
        <v>1</v>
      </c>
    </row>
    <row r="3579" customFormat="false" ht="15" hidden="false" customHeight="true" outlineLevel="0" collapsed="false">
      <c r="A3579" s="6" t="n">
        <f aca="false">1_Data_EDA!O3580</f>
        <v>1</v>
      </c>
      <c r="B3579" s="6" t="n">
        <f aca="false">1_Data_EDA!H3580</f>
        <v>1</v>
      </c>
      <c r="C3579" s="7" t="n">
        <f aca="false">1_Data_EDA!I3580</f>
        <v>24.98999977</v>
      </c>
      <c r="D3579" s="6" t="n">
        <f aca="false">1_Data_EDA!J3580</f>
        <v>3</v>
      </c>
      <c r="E3579" s="7" t="n">
        <f aca="false">1_Data_EDA!K3580</f>
        <v>74.97000122</v>
      </c>
      <c r="F3579" s="7" t="n">
        <f aca="false">1_Data_EDA!L3580</f>
        <v>2.25</v>
      </c>
      <c r="G3579" s="8" t="n">
        <f aca="false">1_Data_EDA!M3580</f>
        <v>0.029999999</v>
      </c>
      <c r="H3579" s="6" t="n">
        <f aca="false">IF(1_Data_EDA!B3580="First Class",1,0)</f>
        <v>1</v>
      </c>
      <c r="I3579" s="6" t="n">
        <f aca="false">IF(1_Data_EDA!B3580="Second Class",1,0)</f>
        <v>0</v>
      </c>
      <c r="J3579" s="6" t="n">
        <f aca="false">IF(1_Data_EDA!B3580="Same Day",1,0)</f>
        <v>0</v>
      </c>
      <c r="K3579" s="6" t="n">
        <f aca="false">IF(1_Data_EDA!C3580="Corporate",1,0)</f>
        <v>0</v>
      </c>
      <c r="L3579" s="6" t="n">
        <f aca="false">IF(1_Data_EDA!C3580="Home Office",1,0)</f>
        <v>0</v>
      </c>
      <c r="M3579" s="6" t="n">
        <f aca="false">IF(1_Data_EDA!D3580="Europe",1,0)</f>
        <v>0</v>
      </c>
      <c r="N3579" s="6" t="n">
        <f aca="false">IF(1_Data_EDA!D3580="LATAM",1,0)</f>
        <v>0</v>
      </c>
      <c r="O3579" s="6" t="n">
        <f aca="false">IF(1_Data_EDA!D3580="Pacific Asia",1,0)</f>
        <v>1</v>
      </c>
      <c r="P3579" s="6" t="n">
        <f aca="false">IF(1_Data_EDA!D3580="USCA",1,0)</f>
        <v>0</v>
      </c>
      <c r="Q3579" s="6" t="n">
        <f aca="false">IF(C3579&gt;MEDIAN(C$5:C$8004),1,0)</f>
        <v>0</v>
      </c>
      <c r="R3579" s="6" t="n">
        <f aca="false">IF(D3579&gt;2,1,0)</f>
        <v>1</v>
      </c>
    </row>
    <row r="3580" customFormat="false" ht="15" hidden="false" customHeight="true" outlineLevel="0" collapsed="false">
      <c r="A3580" s="6" t="n">
        <f aca="false">1_Data_EDA!O3581</f>
        <v>0</v>
      </c>
      <c r="B3580" s="6" t="n">
        <f aca="false">1_Data_EDA!H3581</f>
        <v>4</v>
      </c>
      <c r="C3580" s="7" t="n">
        <f aca="false">1_Data_EDA!I3581</f>
        <v>399.980011</v>
      </c>
      <c r="D3580" s="6" t="n">
        <f aca="false">1_Data_EDA!J3581</f>
        <v>1</v>
      </c>
      <c r="E3580" s="7" t="n">
        <f aca="false">1_Data_EDA!K3581</f>
        <v>399.980011</v>
      </c>
      <c r="F3580" s="7" t="n">
        <f aca="false">1_Data_EDA!L3581</f>
        <v>16</v>
      </c>
      <c r="G3580" s="8" t="n">
        <f aca="false">1_Data_EDA!M3581</f>
        <v>0.039999999</v>
      </c>
      <c r="H3580" s="6" t="n">
        <f aca="false">IF(1_Data_EDA!B3581="First Class",1,0)</f>
        <v>0</v>
      </c>
      <c r="I3580" s="6" t="n">
        <f aca="false">IF(1_Data_EDA!B3581="Second Class",1,0)</f>
        <v>0</v>
      </c>
      <c r="J3580" s="6" t="n">
        <f aca="false">IF(1_Data_EDA!B3581="Same Day",1,0)</f>
        <v>0</v>
      </c>
      <c r="K3580" s="6" t="n">
        <f aca="false">IF(1_Data_EDA!C3581="Corporate",1,0)</f>
        <v>0</v>
      </c>
      <c r="L3580" s="6" t="n">
        <f aca="false">IF(1_Data_EDA!C3581="Home Office",1,0)</f>
        <v>0</v>
      </c>
      <c r="M3580" s="6" t="n">
        <f aca="false">IF(1_Data_EDA!D3581="Europe",1,0)</f>
        <v>1</v>
      </c>
      <c r="N3580" s="6" t="n">
        <f aca="false">IF(1_Data_EDA!D3581="LATAM",1,0)</f>
        <v>0</v>
      </c>
      <c r="O3580" s="6" t="n">
        <f aca="false">IF(1_Data_EDA!D3581="Pacific Asia",1,0)</f>
        <v>0</v>
      </c>
      <c r="P3580" s="6" t="n">
        <f aca="false">IF(1_Data_EDA!D3581="USCA",1,0)</f>
        <v>0</v>
      </c>
      <c r="Q3580" s="6" t="n">
        <f aca="false">IF(C3580&gt;MEDIAN(C$5:C$8004),1,0)</f>
        <v>1</v>
      </c>
      <c r="R3580" s="6" t="n">
        <f aca="false">IF(D3580&gt;2,1,0)</f>
        <v>0</v>
      </c>
    </row>
    <row r="3581" customFormat="false" ht="15" hidden="false" customHeight="true" outlineLevel="0" collapsed="false">
      <c r="A3581" s="6" t="n">
        <f aca="false">1_Data_EDA!O3582</f>
        <v>1</v>
      </c>
      <c r="B3581" s="6" t="n">
        <f aca="false">1_Data_EDA!H3582</f>
        <v>4</v>
      </c>
      <c r="C3581" s="7" t="n">
        <f aca="false">1_Data_EDA!I3582</f>
        <v>49.97999954</v>
      </c>
      <c r="D3581" s="6" t="n">
        <f aca="false">1_Data_EDA!J3582</f>
        <v>1</v>
      </c>
      <c r="E3581" s="7" t="n">
        <f aca="false">1_Data_EDA!K3582</f>
        <v>49.97999954</v>
      </c>
      <c r="F3581" s="7" t="n">
        <f aca="false">1_Data_EDA!L3582</f>
        <v>7.5</v>
      </c>
      <c r="G3581" s="8" t="n">
        <f aca="false">1_Data_EDA!M3582</f>
        <v>0.150000006</v>
      </c>
      <c r="H3581" s="6" t="n">
        <f aca="false">IF(1_Data_EDA!B3582="First Class",1,0)</f>
        <v>0</v>
      </c>
      <c r="I3581" s="6" t="n">
        <f aca="false">IF(1_Data_EDA!B3582="Second Class",1,0)</f>
        <v>0</v>
      </c>
      <c r="J3581" s="6" t="n">
        <f aca="false">IF(1_Data_EDA!B3582="Same Day",1,0)</f>
        <v>0</v>
      </c>
      <c r="K3581" s="6" t="n">
        <f aca="false">IF(1_Data_EDA!C3582="Corporate",1,0)</f>
        <v>0</v>
      </c>
      <c r="L3581" s="6" t="n">
        <f aca="false">IF(1_Data_EDA!C3582="Home Office",1,0)</f>
        <v>0</v>
      </c>
      <c r="M3581" s="6" t="n">
        <f aca="false">IF(1_Data_EDA!D3582="Europe",1,0)</f>
        <v>0</v>
      </c>
      <c r="N3581" s="6" t="n">
        <f aca="false">IF(1_Data_EDA!D3582="LATAM",1,0)</f>
        <v>0</v>
      </c>
      <c r="O3581" s="6" t="n">
        <f aca="false">IF(1_Data_EDA!D3582="Pacific Asia",1,0)</f>
        <v>1</v>
      </c>
      <c r="P3581" s="6" t="n">
        <f aca="false">IF(1_Data_EDA!D3582="USCA",1,0)</f>
        <v>0</v>
      </c>
      <c r="Q3581" s="6" t="n">
        <f aca="false">IF(C3581&gt;MEDIAN(C$5:C$8004),1,0)</f>
        <v>0</v>
      </c>
      <c r="R3581" s="6" t="n">
        <f aca="false">IF(D3581&gt;2,1,0)</f>
        <v>0</v>
      </c>
    </row>
    <row r="3582" customFormat="false" ht="15" hidden="false" customHeight="true" outlineLevel="0" collapsed="false">
      <c r="A3582" s="6" t="n">
        <f aca="false">1_Data_EDA!O3583</f>
        <v>1</v>
      </c>
      <c r="B3582" s="6" t="n">
        <f aca="false">1_Data_EDA!H3583</f>
        <v>4</v>
      </c>
      <c r="C3582" s="7" t="n">
        <f aca="false">1_Data_EDA!I3583</f>
        <v>99.98999786</v>
      </c>
      <c r="D3582" s="6" t="n">
        <f aca="false">1_Data_EDA!J3583</f>
        <v>1</v>
      </c>
      <c r="E3582" s="7" t="n">
        <f aca="false">1_Data_EDA!K3583</f>
        <v>99.98999786</v>
      </c>
      <c r="F3582" s="7" t="n">
        <f aca="false">1_Data_EDA!L3583</f>
        <v>4</v>
      </c>
      <c r="G3582" s="8" t="n">
        <f aca="false">1_Data_EDA!M3583</f>
        <v>0.039999999</v>
      </c>
      <c r="H3582" s="6" t="n">
        <f aca="false">IF(1_Data_EDA!B3583="First Class",1,0)</f>
        <v>0</v>
      </c>
      <c r="I3582" s="6" t="n">
        <f aca="false">IF(1_Data_EDA!B3583="Second Class",1,0)</f>
        <v>0</v>
      </c>
      <c r="J3582" s="6" t="n">
        <f aca="false">IF(1_Data_EDA!B3583="Same Day",1,0)</f>
        <v>0</v>
      </c>
      <c r="K3582" s="6" t="n">
        <f aca="false">IF(1_Data_EDA!C3583="Corporate",1,0)</f>
        <v>1</v>
      </c>
      <c r="L3582" s="6" t="n">
        <f aca="false">IF(1_Data_EDA!C3583="Home Office",1,0)</f>
        <v>0</v>
      </c>
      <c r="M3582" s="6" t="n">
        <f aca="false">IF(1_Data_EDA!D3583="Europe",1,0)</f>
        <v>0</v>
      </c>
      <c r="N3582" s="6" t="n">
        <f aca="false">IF(1_Data_EDA!D3583="LATAM",1,0)</f>
        <v>1</v>
      </c>
      <c r="O3582" s="6" t="n">
        <f aca="false">IF(1_Data_EDA!D3583="Pacific Asia",1,0)</f>
        <v>0</v>
      </c>
      <c r="P3582" s="6" t="n">
        <f aca="false">IF(1_Data_EDA!D3583="USCA",1,0)</f>
        <v>0</v>
      </c>
      <c r="Q3582" s="6" t="n">
        <f aca="false">IF(C3582&gt;MEDIAN(C$5:C$8004),1,0)</f>
        <v>1</v>
      </c>
      <c r="R3582" s="6" t="n">
        <f aca="false">IF(D3582&gt;2,1,0)</f>
        <v>0</v>
      </c>
    </row>
    <row r="3583" customFormat="false" ht="15" hidden="false" customHeight="true" outlineLevel="0" collapsed="false">
      <c r="A3583" s="6" t="n">
        <f aca="false">1_Data_EDA!O3584</f>
        <v>1</v>
      </c>
      <c r="B3583" s="6" t="n">
        <f aca="false">1_Data_EDA!H3584</f>
        <v>2</v>
      </c>
      <c r="C3583" s="7" t="n">
        <f aca="false">1_Data_EDA!I3584</f>
        <v>199.9900055</v>
      </c>
      <c r="D3583" s="6" t="n">
        <f aca="false">1_Data_EDA!J3584</f>
        <v>1</v>
      </c>
      <c r="E3583" s="7" t="n">
        <f aca="false">1_Data_EDA!K3584</f>
        <v>199.9900055</v>
      </c>
      <c r="F3583" s="7" t="n">
        <f aca="false">1_Data_EDA!L3584</f>
        <v>34</v>
      </c>
      <c r="G3583" s="8" t="n">
        <f aca="false">1_Data_EDA!M3584</f>
        <v>0.170000002</v>
      </c>
      <c r="H3583" s="6" t="n">
        <f aca="false">IF(1_Data_EDA!B3584="First Class",1,0)</f>
        <v>0</v>
      </c>
      <c r="I3583" s="6" t="n">
        <f aca="false">IF(1_Data_EDA!B3584="Second Class",1,0)</f>
        <v>1</v>
      </c>
      <c r="J3583" s="6" t="n">
        <f aca="false">IF(1_Data_EDA!B3584="Same Day",1,0)</f>
        <v>0</v>
      </c>
      <c r="K3583" s="6" t="n">
        <f aca="false">IF(1_Data_EDA!C3584="Corporate",1,0)</f>
        <v>0</v>
      </c>
      <c r="L3583" s="6" t="n">
        <f aca="false">IF(1_Data_EDA!C3584="Home Office",1,0)</f>
        <v>0</v>
      </c>
      <c r="M3583" s="6" t="n">
        <f aca="false">IF(1_Data_EDA!D3584="Europe",1,0)</f>
        <v>0</v>
      </c>
      <c r="N3583" s="6" t="n">
        <f aca="false">IF(1_Data_EDA!D3584="LATAM",1,0)</f>
        <v>1</v>
      </c>
      <c r="O3583" s="6" t="n">
        <f aca="false">IF(1_Data_EDA!D3584="Pacific Asia",1,0)</f>
        <v>0</v>
      </c>
      <c r="P3583" s="6" t="n">
        <f aca="false">IF(1_Data_EDA!D3584="USCA",1,0)</f>
        <v>0</v>
      </c>
      <c r="Q3583" s="6" t="n">
        <f aca="false">IF(C3583&gt;MEDIAN(C$5:C$8004),1,0)</f>
        <v>1</v>
      </c>
      <c r="R3583" s="6" t="n">
        <f aca="false">IF(D3583&gt;2,1,0)</f>
        <v>0</v>
      </c>
    </row>
    <row r="3584" customFormat="false" ht="15" hidden="false" customHeight="true" outlineLevel="0" collapsed="false">
      <c r="A3584" s="6" t="n">
        <f aca="false">1_Data_EDA!O3585</f>
        <v>1</v>
      </c>
      <c r="B3584" s="6" t="n">
        <f aca="false">1_Data_EDA!H3585</f>
        <v>4</v>
      </c>
      <c r="C3584" s="7" t="n">
        <f aca="false">1_Data_EDA!I3585</f>
        <v>9.989999771</v>
      </c>
      <c r="D3584" s="6" t="n">
        <f aca="false">1_Data_EDA!J3585</f>
        <v>1</v>
      </c>
      <c r="E3584" s="7" t="n">
        <f aca="false">1_Data_EDA!K3585</f>
        <v>9.989999771</v>
      </c>
      <c r="F3584" s="7" t="n">
        <f aca="false">1_Data_EDA!L3585</f>
        <v>0.699999988</v>
      </c>
      <c r="G3584" s="8" t="n">
        <f aca="false">1_Data_EDA!M3585</f>
        <v>0.07</v>
      </c>
      <c r="H3584" s="6" t="n">
        <f aca="false">IF(1_Data_EDA!B3585="First Class",1,0)</f>
        <v>0</v>
      </c>
      <c r="I3584" s="6" t="n">
        <f aca="false">IF(1_Data_EDA!B3585="Second Class",1,0)</f>
        <v>0</v>
      </c>
      <c r="J3584" s="6" t="n">
        <f aca="false">IF(1_Data_EDA!B3585="Same Day",1,0)</f>
        <v>0</v>
      </c>
      <c r="K3584" s="6" t="n">
        <f aca="false">IF(1_Data_EDA!C3585="Corporate",1,0)</f>
        <v>0</v>
      </c>
      <c r="L3584" s="6" t="n">
        <f aca="false">IF(1_Data_EDA!C3585="Home Office",1,0)</f>
        <v>1</v>
      </c>
      <c r="M3584" s="6" t="n">
        <f aca="false">IF(1_Data_EDA!D3585="Europe",1,0)</f>
        <v>0</v>
      </c>
      <c r="N3584" s="6" t="n">
        <f aca="false">IF(1_Data_EDA!D3585="LATAM",1,0)</f>
        <v>0</v>
      </c>
      <c r="O3584" s="6" t="n">
        <f aca="false">IF(1_Data_EDA!D3585="Pacific Asia",1,0)</f>
        <v>1</v>
      </c>
      <c r="P3584" s="6" t="n">
        <f aca="false">IF(1_Data_EDA!D3585="USCA",1,0)</f>
        <v>0</v>
      </c>
      <c r="Q3584" s="6" t="n">
        <f aca="false">IF(C3584&gt;MEDIAN(C$5:C$8004),1,0)</f>
        <v>0</v>
      </c>
      <c r="R3584" s="6" t="n">
        <f aca="false">IF(D3584&gt;2,1,0)</f>
        <v>0</v>
      </c>
    </row>
    <row r="3585" customFormat="false" ht="15" hidden="false" customHeight="true" outlineLevel="0" collapsed="false">
      <c r="A3585" s="6" t="n">
        <f aca="false">1_Data_EDA!O3586</f>
        <v>0</v>
      </c>
      <c r="B3585" s="6" t="n">
        <f aca="false">1_Data_EDA!H3586</f>
        <v>4</v>
      </c>
      <c r="C3585" s="7" t="n">
        <f aca="false">1_Data_EDA!I3586</f>
        <v>19.98999977</v>
      </c>
      <c r="D3585" s="6" t="n">
        <f aca="false">1_Data_EDA!J3586</f>
        <v>1</v>
      </c>
      <c r="E3585" s="7" t="n">
        <f aca="false">1_Data_EDA!K3586</f>
        <v>19.98999977</v>
      </c>
      <c r="F3585" s="7" t="n">
        <f aca="false">1_Data_EDA!L3586</f>
        <v>4</v>
      </c>
      <c r="G3585" s="8" t="n">
        <f aca="false">1_Data_EDA!M3586</f>
        <v>0.200000003</v>
      </c>
      <c r="H3585" s="6" t="n">
        <f aca="false">IF(1_Data_EDA!B3586="First Class",1,0)</f>
        <v>0</v>
      </c>
      <c r="I3585" s="6" t="n">
        <f aca="false">IF(1_Data_EDA!B3586="Second Class",1,0)</f>
        <v>0</v>
      </c>
      <c r="J3585" s="6" t="n">
        <f aca="false">IF(1_Data_EDA!B3586="Same Day",1,0)</f>
        <v>0</v>
      </c>
      <c r="K3585" s="6" t="n">
        <f aca="false">IF(1_Data_EDA!C3586="Corporate",1,0)</f>
        <v>1</v>
      </c>
      <c r="L3585" s="6" t="n">
        <f aca="false">IF(1_Data_EDA!C3586="Home Office",1,0)</f>
        <v>0</v>
      </c>
      <c r="M3585" s="6" t="n">
        <f aca="false">IF(1_Data_EDA!D3586="Europe",1,0)</f>
        <v>0</v>
      </c>
      <c r="N3585" s="6" t="n">
        <f aca="false">IF(1_Data_EDA!D3586="LATAM",1,0)</f>
        <v>0</v>
      </c>
      <c r="O3585" s="6" t="n">
        <f aca="false">IF(1_Data_EDA!D3586="Pacific Asia",1,0)</f>
        <v>1</v>
      </c>
      <c r="P3585" s="6" t="n">
        <f aca="false">IF(1_Data_EDA!D3586="USCA",1,0)</f>
        <v>0</v>
      </c>
      <c r="Q3585" s="6" t="n">
        <f aca="false">IF(C3585&gt;MEDIAN(C$5:C$8004),1,0)</f>
        <v>0</v>
      </c>
      <c r="R3585" s="6" t="n">
        <f aca="false">IF(D3585&gt;2,1,0)</f>
        <v>0</v>
      </c>
    </row>
    <row r="3586" customFormat="false" ht="15" hidden="false" customHeight="true" outlineLevel="0" collapsed="false">
      <c r="A3586" s="6" t="n">
        <f aca="false">1_Data_EDA!O3587</f>
        <v>1</v>
      </c>
      <c r="B3586" s="6" t="n">
        <f aca="false">1_Data_EDA!H3587</f>
        <v>1</v>
      </c>
      <c r="C3586" s="7" t="n">
        <f aca="false">1_Data_EDA!I3587</f>
        <v>299.980011</v>
      </c>
      <c r="D3586" s="6" t="n">
        <f aca="false">1_Data_EDA!J3587</f>
        <v>1</v>
      </c>
      <c r="E3586" s="7" t="n">
        <f aca="false">1_Data_EDA!K3587</f>
        <v>299.980011</v>
      </c>
      <c r="F3586" s="7" t="n">
        <f aca="false">1_Data_EDA!L3587</f>
        <v>45</v>
      </c>
      <c r="G3586" s="8" t="n">
        <f aca="false">1_Data_EDA!M3587</f>
        <v>0.150000006</v>
      </c>
      <c r="H3586" s="6" t="n">
        <f aca="false">IF(1_Data_EDA!B3587="First Class",1,0)</f>
        <v>1</v>
      </c>
      <c r="I3586" s="6" t="n">
        <f aca="false">IF(1_Data_EDA!B3587="Second Class",1,0)</f>
        <v>0</v>
      </c>
      <c r="J3586" s="6" t="n">
        <f aca="false">IF(1_Data_EDA!B3587="Same Day",1,0)</f>
        <v>0</v>
      </c>
      <c r="K3586" s="6" t="n">
        <f aca="false">IF(1_Data_EDA!C3587="Corporate",1,0)</f>
        <v>0</v>
      </c>
      <c r="L3586" s="6" t="n">
        <f aca="false">IF(1_Data_EDA!C3587="Home Office",1,0)</f>
        <v>0</v>
      </c>
      <c r="M3586" s="6" t="n">
        <f aca="false">IF(1_Data_EDA!D3587="Europe",1,0)</f>
        <v>1</v>
      </c>
      <c r="N3586" s="6" t="n">
        <f aca="false">IF(1_Data_EDA!D3587="LATAM",1,0)</f>
        <v>0</v>
      </c>
      <c r="O3586" s="6" t="n">
        <f aca="false">IF(1_Data_EDA!D3587="Pacific Asia",1,0)</f>
        <v>0</v>
      </c>
      <c r="P3586" s="6" t="n">
        <f aca="false">IF(1_Data_EDA!D3587="USCA",1,0)</f>
        <v>0</v>
      </c>
      <c r="Q3586" s="6" t="n">
        <f aca="false">IF(C3586&gt;MEDIAN(C$5:C$8004),1,0)</f>
        <v>1</v>
      </c>
      <c r="R3586" s="6" t="n">
        <f aca="false">IF(D3586&gt;2,1,0)</f>
        <v>0</v>
      </c>
    </row>
    <row r="3587" customFormat="false" ht="15" hidden="false" customHeight="true" outlineLevel="0" collapsed="false">
      <c r="A3587" s="6" t="n">
        <f aca="false">1_Data_EDA!O3588</f>
        <v>1</v>
      </c>
      <c r="B3587" s="6" t="n">
        <f aca="false">1_Data_EDA!H3588</f>
        <v>1</v>
      </c>
      <c r="C3587" s="7" t="n">
        <f aca="false">1_Data_EDA!I3588</f>
        <v>129.9900055</v>
      </c>
      <c r="D3587" s="6" t="n">
        <f aca="false">1_Data_EDA!J3588</f>
        <v>1</v>
      </c>
      <c r="E3587" s="7" t="n">
        <f aca="false">1_Data_EDA!K3588</f>
        <v>129.9900055</v>
      </c>
      <c r="F3587" s="7" t="n">
        <f aca="false">1_Data_EDA!L3588</f>
        <v>9.100000381</v>
      </c>
      <c r="G3587" s="8" t="n">
        <f aca="false">1_Data_EDA!M3588</f>
        <v>0.07</v>
      </c>
      <c r="H3587" s="6" t="n">
        <f aca="false">IF(1_Data_EDA!B3588="First Class",1,0)</f>
        <v>1</v>
      </c>
      <c r="I3587" s="6" t="n">
        <f aca="false">IF(1_Data_EDA!B3588="Second Class",1,0)</f>
        <v>0</v>
      </c>
      <c r="J3587" s="6" t="n">
        <f aca="false">IF(1_Data_EDA!B3588="Same Day",1,0)</f>
        <v>0</v>
      </c>
      <c r="K3587" s="6" t="n">
        <f aca="false">IF(1_Data_EDA!C3588="Corporate",1,0)</f>
        <v>0</v>
      </c>
      <c r="L3587" s="6" t="n">
        <f aca="false">IF(1_Data_EDA!C3588="Home Office",1,0)</f>
        <v>1</v>
      </c>
      <c r="M3587" s="6" t="n">
        <f aca="false">IF(1_Data_EDA!D3588="Europe",1,0)</f>
        <v>0</v>
      </c>
      <c r="N3587" s="6" t="n">
        <f aca="false">IF(1_Data_EDA!D3588="LATAM",1,0)</f>
        <v>0</v>
      </c>
      <c r="O3587" s="6" t="n">
        <f aca="false">IF(1_Data_EDA!D3588="Pacific Asia",1,0)</f>
        <v>1</v>
      </c>
      <c r="P3587" s="6" t="n">
        <f aca="false">IF(1_Data_EDA!D3588="USCA",1,0)</f>
        <v>0</v>
      </c>
      <c r="Q3587" s="6" t="n">
        <f aca="false">IF(C3587&gt;MEDIAN(C$5:C$8004),1,0)</f>
        <v>1</v>
      </c>
      <c r="R3587" s="6" t="n">
        <f aca="false">IF(D3587&gt;2,1,0)</f>
        <v>0</v>
      </c>
    </row>
    <row r="3588" customFormat="false" ht="15" hidden="false" customHeight="true" outlineLevel="0" collapsed="false">
      <c r="A3588" s="6" t="n">
        <f aca="false">1_Data_EDA!O3589</f>
        <v>0</v>
      </c>
      <c r="B3588" s="6" t="n">
        <f aca="false">1_Data_EDA!H3589</f>
        <v>0</v>
      </c>
      <c r="C3588" s="7" t="n">
        <f aca="false">1_Data_EDA!I3589</f>
        <v>99.98999786</v>
      </c>
      <c r="D3588" s="6" t="n">
        <f aca="false">1_Data_EDA!J3589</f>
        <v>5</v>
      </c>
      <c r="E3588" s="7" t="n">
        <f aca="false">1_Data_EDA!K3589</f>
        <v>499.9500122</v>
      </c>
      <c r="F3588" s="7" t="n">
        <f aca="false">1_Data_EDA!L3589</f>
        <v>15</v>
      </c>
      <c r="G3588" s="8" t="n">
        <f aca="false">1_Data_EDA!M3589</f>
        <v>0.029999999</v>
      </c>
      <c r="H3588" s="6" t="n">
        <f aca="false">IF(1_Data_EDA!B3589="First Class",1,0)</f>
        <v>0</v>
      </c>
      <c r="I3588" s="6" t="n">
        <f aca="false">IF(1_Data_EDA!B3589="Second Class",1,0)</f>
        <v>0</v>
      </c>
      <c r="J3588" s="6" t="n">
        <f aca="false">IF(1_Data_EDA!B3589="Same Day",1,0)</f>
        <v>1</v>
      </c>
      <c r="K3588" s="6" t="n">
        <f aca="false">IF(1_Data_EDA!C3589="Corporate",1,0)</f>
        <v>0</v>
      </c>
      <c r="L3588" s="6" t="n">
        <f aca="false">IF(1_Data_EDA!C3589="Home Office",1,0)</f>
        <v>0</v>
      </c>
      <c r="M3588" s="6" t="n">
        <f aca="false">IF(1_Data_EDA!D3589="Europe",1,0)</f>
        <v>0</v>
      </c>
      <c r="N3588" s="6" t="n">
        <f aca="false">IF(1_Data_EDA!D3589="LATAM",1,0)</f>
        <v>1</v>
      </c>
      <c r="O3588" s="6" t="n">
        <f aca="false">IF(1_Data_EDA!D3589="Pacific Asia",1,0)</f>
        <v>0</v>
      </c>
      <c r="P3588" s="6" t="n">
        <f aca="false">IF(1_Data_EDA!D3589="USCA",1,0)</f>
        <v>0</v>
      </c>
      <c r="Q3588" s="6" t="n">
        <f aca="false">IF(C3588&gt;MEDIAN(C$5:C$8004),1,0)</f>
        <v>1</v>
      </c>
      <c r="R3588" s="6" t="n">
        <f aca="false">IF(D3588&gt;2,1,0)</f>
        <v>1</v>
      </c>
    </row>
    <row r="3589" customFormat="false" ht="15" hidden="false" customHeight="true" outlineLevel="0" collapsed="false">
      <c r="A3589" s="6" t="n">
        <f aca="false">1_Data_EDA!O3590</f>
        <v>0</v>
      </c>
      <c r="B3589" s="6" t="n">
        <f aca="false">1_Data_EDA!H3590</f>
        <v>4</v>
      </c>
      <c r="C3589" s="7" t="n">
        <f aca="false">1_Data_EDA!I3590</f>
        <v>59.99000168</v>
      </c>
      <c r="D3589" s="6" t="n">
        <f aca="false">1_Data_EDA!J3590</f>
        <v>5</v>
      </c>
      <c r="E3589" s="7" t="n">
        <f aca="false">1_Data_EDA!K3590</f>
        <v>299.9500122</v>
      </c>
      <c r="F3589" s="7" t="n">
        <f aca="false">1_Data_EDA!L3590</f>
        <v>74.98999786</v>
      </c>
      <c r="G3589" s="8" t="n">
        <f aca="false">1_Data_EDA!M3590</f>
        <v>0.25</v>
      </c>
      <c r="H3589" s="6" t="n">
        <f aca="false">IF(1_Data_EDA!B3590="First Class",1,0)</f>
        <v>0</v>
      </c>
      <c r="I3589" s="6" t="n">
        <f aca="false">IF(1_Data_EDA!B3590="Second Class",1,0)</f>
        <v>0</v>
      </c>
      <c r="J3589" s="6" t="n">
        <f aca="false">IF(1_Data_EDA!B3590="Same Day",1,0)</f>
        <v>0</v>
      </c>
      <c r="K3589" s="6" t="n">
        <f aca="false">IF(1_Data_EDA!C3590="Corporate",1,0)</f>
        <v>0</v>
      </c>
      <c r="L3589" s="6" t="n">
        <f aca="false">IF(1_Data_EDA!C3590="Home Office",1,0)</f>
        <v>0</v>
      </c>
      <c r="M3589" s="6" t="n">
        <f aca="false">IF(1_Data_EDA!D3590="Europe",1,0)</f>
        <v>1</v>
      </c>
      <c r="N3589" s="6" t="n">
        <f aca="false">IF(1_Data_EDA!D3590="LATAM",1,0)</f>
        <v>0</v>
      </c>
      <c r="O3589" s="6" t="n">
        <f aca="false">IF(1_Data_EDA!D3590="Pacific Asia",1,0)</f>
        <v>0</v>
      </c>
      <c r="P3589" s="6" t="n">
        <f aca="false">IF(1_Data_EDA!D3590="USCA",1,0)</f>
        <v>0</v>
      </c>
      <c r="Q3589" s="6" t="n">
        <f aca="false">IF(C3589&gt;MEDIAN(C$5:C$8004),1,0)</f>
        <v>0</v>
      </c>
      <c r="R3589" s="6" t="n">
        <f aca="false">IF(D3589&gt;2,1,0)</f>
        <v>1</v>
      </c>
    </row>
    <row r="3590" customFormat="false" ht="15" hidden="false" customHeight="true" outlineLevel="0" collapsed="false">
      <c r="A3590" s="6" t="n">
        <f aca="false">1_Data_EDA!O3591</f>
        <v>1</v>
      </c>
      <c r="B3590" s="6" t="n">
        <f aca="false">1_Data_EDA!H3591</f>
        <v>1</v>
      </c>
      <c r="C3590" s="7" t="n">
        <f aca="false">1_Data_EDA!I3591</f>
        <v>299.980011</v>
      </c>
      <c r="D3590" s="6" t="n">
        <f aca="false">1_Data_EDA!J3591</f>
        <v>1</v>
      </c>
      <c r="E3590" s="7" t="n">
        <f aca="false">1_Data_EDA!K3591</f>
        <v>299.980011</v>
      </c>
      <c r="F3590" s="7" t="n">
        <f aca="false">1_Data_EDA!L3591</f>
        <v>21</v>
      </c>
      <c r="G3590" s="8" t="n">
        <f aca="false">1_Data_EDA!M3591</f>
        <v>0.07</v>
      </c>
      <c r="H3590" s="6" t="n">
        <f aca="false">IF(1_Data_EDA!B3591="First Class",1,0)</f>
        <v>1</v>
      </c>
      <c r="I3590" s="6" t="n">
        <f aca="false">IF(1_Data_EDA!B3591="Second Class",1,0)</f>
        <v>0</v>
      </c>
      <c r="J3590" s="6" t="n">
        <f aca="false">IF(1_Data_EDA!B3591="Same Day",1,0)</f>
        <v>0</v>
      </c>
      <c r="K3590" s="6" t="n">
        <f aca="false">IF(1_Data_EDA!C3591="Corporate",1,0)</f>
        <v>0</v>
      </c>
      <c r="L3590" s="6" t="n">
        <f aca="false">IF(1_Data_EDA!C3591="Home Office",1,0)</f>
        <v>0</v>
      </c>
      <c r="M3590" s="6" t="n">
        <f aca="false">IF(1_Data_EDA!D3591="Europe",1,0)</f>
        <v>0</v>
      </c>
      <c r="N3590" s="6" t="n">
        <f aca="false">IF(1_Data_EDA!D3591="LATAM",1,0)</f>
        <v>0</v>
      </c>
      <c r="O3590" s="6" t="n">
        <f aca="false">IF(1_Data_EDA!D3591="Pacific Asia",1,0)</f>
        <v>1</v>
      </c>
      <c r="P3590" s="6" t="n">
        <f aca="false">IF(1_Data_EDA!D3591="USCA",1,0)</f>
        <v>0</v>
      </c>
      <c r="Q3590" s="6" t="n">
        <f aca="false">IF(C3590&gt;MEDIAN(C$5:C$8004),1,0)</f>
        <v>1</v>
      </c>
      <c r="R3590" s="6" t="n">
        <f aca="false">IF(D3590&gt;2,1,0)</f>
        <v>0</v>
      </c>
    </row>
    <row r="3591" customFormat="false" ht="15" hidden="false" customHeight="true" outlineLevel="0" collapsed="false">
      <c r="A3591" s="6" t="n">
        <f aca="false">1_Data_EDA!O3592</f>
        <v>1</v>
      </c>
      <c r="B3591" s="6" t="n">
        <f aca="false">1_Data_EDA!H3592</f>
        <v>4</v>
      </c>
      <c r="C3591" s="7" t="n">
        <f aca="false">1_Data_EDA!I3592</f>
        <v>59.99000168</v>
      </c>
      <c r="D3591" s="6" t="n">
        <f aca="false">1_Data_EDA!J3592</f>
        <v>3</v>
      </c>
      <c r="E3591" s="7" t="n">
        <f aca="false">1_Data_EDA!K3592</f>
        <v>179.9700012</v>
      </c>
      <c r="F3591" s="7" t="n">
        <f aca="false">1_Data_EDA!L3592</f>
        <v>5.400000095</v>
      </c>
      <c r="G3591" s="8" t="n">
        <f aca="false">1_Data_EDA!M3592</f>
        <v>0.029999999</v>
      </c>
      <c r="H3591" s="6" t="n">
        <f aca="false">IF(1_Data_EDA!B3592="First Class",1,0)</f>
        <v>0</v>
      </c>
      <c r="I3591" s="6" t="n">
        <f aca="false">IF(1_Data_EDA!B3592="Second Class",1,0)</f>
        <v>0</v>
      </c>
      <c r="J3591" s="6" t="n">
        <f aca="false">IF(1_Data_EDA!B3592="Same Day",1,0)</f>
        <v>0</v>
      </c>
      <c r="K3591" s="6" t="n">
        <f aca="false">IF(1_Data_EDA!C3592="Corporate",1,0)</f>
        <v>0</v>
      </c>
      <c r="L3591" s="6" t="n">
        <f aca="false">IF(1_Data_EDA!C3592="Home Office",1,0)</f>
        <v>0</v>
      </c>
      <c r="M3591" s="6" t="n">
        <f aca="false">IF(1_Data_EDA!D3592="Europe",1,0)</f>
        <v>1</v>
      </c>
      <c r="N3591" s="6" t="n">
        <f aca="false">IF(1_Data_EDA!D3592="LATAM",1,0)</f>
        <v>0</v>
      </c>
      <c r="O3591" s="6" t="n">
        <f aca="false">IF(1_Data_EDA!D3592="Pacific Asia",1,0)</f>
        <v>0</v>
      </c>
      <c r="P3591" s="6" t="n">
        <f aca="false">IF(1_Data_EDA!D3592="USCA",1,0)</f>
        <v>0</v>
      </c>
      <c r="Q3591" s="6" t="n">
        <f aca="false">IF(C3591&gt;MEDIAN(C$5:C$8004),1,0)</f>
        <v>0</v>
      </c>
      <c r="R3591" s="6" t="n">
        <f aca="false">IF(D3591&gt;2,1,0)</f>
        <v>1</v>
      </c>
    </row>
    <row r="3592" customFormat="false" ht="15" hidden="false" customHeight="true" outlineLevel="0" collapsed="false">
      <c r="A3592" s="6" t="n">
        <f aca="false">1_Data_EDA!O3593</f>
        <v>1</v>
      </c>
      <c r="B3592" s="6" t="n">
        <f aca="false">1_Data_EDA!H3593</f>
        <v>2</v>
      </c>
      <c r="C3592" s="7" t="n">
        <f aca="false">1_Data_EDA!I3593</f>
        <v>49.97999954</v>
      </c>
      <c r="D3592" s="6" t="n">
        <f aca="false">1_Data_EDA!J3593</f>
        <v>5</v>
      </c>
      <c r="E3592" s="7" t="n">
        <f aca="false">1_Data_EDA!K3593</f>
        <v>249.8999939</v>
      </c>
      <c r="F3592" s="7" t="n">
        <f aca="false">1_Data_EDA!L3593</f>
        <v>39.97999954</v>
      </c>
      <c r="G3592" s="8" t="n">
        <f aca="false">1_Data_EDA!M3593</f>
        <v>0.159999996</v>
      </c>
      <c r="H3592" s="6" t="n">
        <f aca="false">IF(1_Data_EDA!B3593="First Class",1,0)</f>
        <v>0</v>
      </c>
      <c r="I3592" s="6" t="n">
        <f aca="false">IF(1_Data_EDA!B3593="Second Class",1,0)</f>
        <v>1</v>
      </c>
      <c r="J3592" s="6" t="n">
        <f aca="false">IF(1_Data_EDA!B3593="Same Day",1,0)</f>
        <v>0</v>
      </c>
      <c r="K3592" s="6" t="n">
        <f aca="false">IF(1_Data_EDA!C3593="Corporate",1,0)</f>
        <v>0</v>
      </c>
      <c r="L3592" s="6" t="n">
        <f aca="false">IF(1_Data_EDA!C3593="Home Office",1,0)</f>
        <v>0</v>
      </c>
      <c r="M3592" s="6" t="n">
        <f aca="false">IF(1_Data_EDA!D3593="Europe",1,0)</f>
        <v>0</v>
      </c>
      <c r="N3592" s="6" t="n">
        <f aca="false">IF(1_Data_EDA!D3593="LATAM",1,0)</f>
        <v>0</v>
      </c>
      <c r="O3592" s="6" t="n">
        <f aca="false">IF(1_Data_EDA!D3593="Pacific Asia",1,0)</f>
        <v>0</v>
      </c>
      <c r="P3592" s="6" t="n">
        <f aca="false">IF(1_Data_EDA!D3593="USCA",1,0)</f>
        <v>1</v>
      </c>
      <c r="Q3592" s="6" t="n">
        <f aca="false">IF(C3592&gt;MEDIAN(C$5:C$8004),1,0)</f>
        <v>0</v>
      </c>
      <c r="R3592" s="6" t="n">
        <f aca="false">IF(D3592&gt;2,1,0)</f>
        <v>1</v>
      </c>
    </row>
    <row r="3593" customFormat="false" ht="15" hidden="false" customHeight="true" outlineLevel="0" collapsed="false">
      <c r="A3593" s="6" t="n">
        <f aca="false">1_Data_EDA!O3594</f>
        <v>0</v>
      </c>
      <c r="B3593" s="6" t="n">
        <f aca="false">1_Data_EDA!H3594</f>
        <v>4</v>
      </c>
      <c r="C3593" s="7" t="n">
        <f aca="false">1_Data_EDA!I3594</f>
        <v>99.98999786</v>
      </c>
      <c r="D3593" s="6" t="n">
        <f aca="false">1_Data_EDA!J3594</f>
        <v>2</v>
      </c>
      <c r="E3593" s="7" t="n">
        <f aca="false">1_Data_EDA!K3594</f>
        <v>199.9799957</v>
      </c>
      <c r="F3593" s="7" t="n">
        <f aca="false">1_Data_EDA!L3594</f>
        <v>6</v>
      </c>
      <c r="G3593" s="8" t="n">
        <f aca="false">1_Data_EDA!M3594</f>
        <v>0.029999999</v>
      </c>
      <c r="H3593" s="6" t="n">
        <f aca="false">IF(1_Data_EDA!B3594="First Class",1,0)</f>
        <v>0</v>
      </c>
      <c r="I3593" s="6" t="n">
        <f aca="false">IF(1_Data_EDA!B3594="Second Class",1,0)</f>
        <v>0</v>
      </c>
      <c r="J3593" s="6" t="n">
        <f aca="false">IF(1_Data_EDA!B3594="Same Day",1,0)</f>
        <v>0</v>
      </c>
      <c r="K3593" s="6" t="n">
        <f aca="false">IF(1_Data_EDA!C3594="Corporate",1,0)</f>
        <v>0</v>
      </c>
      <c r="L3593" s="6" t="n">
        <f aca="false">IF(1_Data_EDA!C3594="Home Office",1,0)</f>
        <v>0</v>
      </c>
      <c r="M3593" s="6" t="n">
        <f aca="false">IF(1_Data_EDA!D3594="Europe",1,0)</f>
        <v>0</v>
      </c>
      <c r="N3593" s="6" t="n">
        <f aca="false">IF(1_Data_EDA!D3594="LATAM",1,0)</f>
        <v>1</v>
      </c>
      <c r="O3593" s="6" t="n">
        <f aca="false">IF(1_Data_EDA!D3594="Pacific Asia",1,0)</f>
        <v>0</v>
      </c>
      <c r="P3593" s="6" t="n">
        <f aca="false">IF(1_Data_EDA!D3594="USCA",1,0)</f>
        <v>0</v>
      </c>
      <c r="Q3593" s="6" t="n">
        <f aca="false">IF(C3593&gt;MEDIAN(C$5:C$8004),1,0)</f>
        <v>1</v>
      </c>
      <c r="R3593" s="6" t="n">
        <f aca="false">IF(D3593&gt;2,1,0)</f>
        <v>0</v>
      </c>
    </row>
    <row r="3594" customFormat="false" ht="15" hidden="false" customHeight="true" outlineLevel="0" collapsed="false">
      <c r="A3594" s="6" t="n">
        <f aca="false">1_Data_EDA!O3595</f>
        <v>1</v>
      </c>
      <c r="B3594" s="6" t="n">
        <f aca="false">1_Data_EDA!H3595</f>
        <v>2</v>
      </c>
      <c r="C3594" s="7" t="n">
        <f aca="false">1_Data_EDA!I3595</f>
        <v>59.99000168</v>
      </c>
      <c r="D3594" s="6" t="n">
        <f aca="false">1_Data_EDA!J3595</f>
        <v>3</v>
      </c>
      <c r="E3594" s="7" t="n">
        <f aca="false">1_Data_EDA!K3595</f>
        <v>179.9700012</v>
      </c>
      <c r="F3594" s="7" t="n">
        <f aca="false">1_Data_EDA!L3595</f>
        <v>1.799999952</v>
      </c>
      <c r="G3594" s="8" t="n">
        <f aca="false">1_Data_EDA!M3595</f>
        <v>0.01</v>
      </c>
      <c r="H3594" s="6" t="n">
        <f aca="false">IF(1_Data_EDA!B3595="First Class",1,0)</f>
        <v>0</v>
      </c>
      <c r="I3594" s="6" t="n">
        <f aca="false">IF(1_Data_EDA!B3595="Second Class",1,0)</f>
        <v>1</v>
      </c>
      <c r="J3594" s="6" t="n">
        <f aca="false">IF(1_Data_EDA!B3595="Same Day",1,0)</f>
        <v>0</v>
      </c>
      <c r="K3594" s="6" t="n">
        <f aca="false">IF(1_Data_EDA!C3595="Corporate",1,0)</f>
        <v>1</v>
      </c>
      <c r="L3594" s="6" t="n">
        <f aca="false">IF(1_Data_EDA!C3595="Home Office",1,0)</f>
        <v>0</v>
      </c>
      <c r="M3594" s="6" t="n">
        <f aca="false">IF(1_Data_EDA!D3595="Europe",1,0)</f>
        <v>1</v>
      </c>
      <c r="N3594" s="6" t="n">
        <f aca="false">IF(1_Data_EDA!D3595="LATAM",1,0)</f>
        <v>0</v>
      </c>
      <c r="O3594" s="6" t="n">
        <f aca="false">IF(1_Data_EDA!D3595="Pacific Asia",1,0)</f>
        <v>0</v>
      </c>
      <c r="P3594" s="6" t="n">
        <f aca="false">IF(1_Data_EDA!D3595="USCA",1,0)</f>
        <v>0</v>
      </c>
      <c r="Q3594" s="6" t="n">
        <f aca="false">IF(C3594&gt;MEDIAN(C$5:C$8004),1,0)</f>
        <v>0</v>
      </c>
      <c r="R3594" s="6" t="n">
        <f aca="false">IF(D3594&gt;2,1,0)</f>
        <v>1</v>
      </c>
    </row>
    <row r="3595" customFormat="false" ht="15" hidden="false" customHeight="true" outlineLevel="0" collapsed="false">
      <c r="A3595" s="6" t="n">
        <f aca="false">1_Data_EDA!O3596</f>
        <v>0</v>
      </c>
      <c r="B3595" s="6" t="n">
        <f aca="false">1_Data_EDA!H3596</f>
        <v>4</v>
      </c>
      <c r="C3595" s="7" t="n">
        <f aca="false">1_Data_EDA!I3596</f>
        <v>129.9900055</v>
      </c>
      <c r="D3595" s="6" t="n">
        <f aca="false">1_Data_EDA!J3596</f>
        <v>1</v>
      </c>
      <c r="E3595" s="7" t="n">
        <f aca="false">1_Data_EDA!K3596</f>
        <v>129.9900055</v>
      </c>
      <c r="F3595" s="7" t="n">
        <f aca="false">1_Data_EDA!L3596</f>
        <v>5.199999809</v>
      </c>
      <c r="G3595" s="8" t="n">
        <f aca="false">1_Data_EDA!M3596</f>
        <v>0.039999999</v>
      </c>
      <c r="H3595" s="6" t="n">
        <f aca="false">IF(1_Data_EDA!B3596="First Class",1,0)</f>
        <v>0</v>
      </c>
      <c r="I3595" s="6" t="n">
        <f aca="false">IF(1_Data_EDA!B3596="Second Class",1,0)</f>
        <v>0</v>
      </c>
      <c r="J3595" s="6" t="n">
        <f aca="false">IF(1_Data_EDA!B3596="Same Day",1,0)</f>
        <v>0</v>
      </c>
      <c r="K3595" s="6" t="n">
        <f aca="false">IF(1_Data_EDA!C3596="Corporate",1,0)</f>
        <v>0</v>
      </c>
      <c r="L3595" s="6" t="n">
        <f aca="false">IF(1_Data_EDA!C3596="Home Office",1,0)</f>
        <v>1</v>
      </c>
      <c r="M3595" s="6" t="n">
        <f aca="false">IF(1_Data_EDA!D3596="Europe",1,0)</f>
        <v>0</v>
      </c>
      <c r="N3595" s="6" t="n">
        <f aca="false">IF(1_Data_EDA!D3596="LATAM",1,0)</f>
        <v>0</v>
      </c>
      <c r="O3595" s="6" t="n">
        <f aca="false">IF(1_Data_EDA!D3596="Pacific Asia",1,0)</f>
        <v>0</v>
      </c>
      <c r="P3595" s="6" t="n">
        <f aca="false">IF(1_Data_EDA!D3596="USCA",1,0)</f>
        <v>1</v>
      </c>
      <c r="Q3595" s="6" t="n">
        <f aca="false">IF(C3595&gt;MEDIAN(C$5:C$8004),1,0)</f>
        <v>1</v>
      </c>
      <c r="R3595" s="6" t="n">
        <f aca="false">IF(D3595&gt;2,1,0)</f>
        <v>0</v>
      </c>
    </row>
    <row r="3596" customFormat="false" ht="15" hidden="false" customHeight="true" outlineLevel="0" collapsed="false">
      <c r="A3596" s="6" t="n">
        <f aca="false">1_Data_EDA!O3597</f>
        <v>0</v>
      </c>
      <c r="B3596" s="6" t="n">
        <f aca="false">1_Data_EDA!H3597</f>
        <v>4</v>
      </c>
      <c r="C3596" s="7" t="n">
        <f aca="false">1_Data_EDA!I3597</f>
        <v>399.980011</v>
      </c>
      <c r="D3596" s="6" t="n">
        <f aca="false">1_Data_EDA!J3597</f>
        <v>1</v>
      </c>
      <c r="E3596" s="7" t="n">
        <f aca="false">1_Data_EDA!K3597</f>
        <v>399.980011</v>
      </c>
      <c r="F3596" s="7" t="n">
        <f aca="false">1_Data_EDA!L3597</f>
        <v>0</v>
      </c>
      <c r="G3596" s="8" t="n">
        <f aca="false">1_Data_EDA!M3597</f>
        <v>0</v>
      </c>
      <c r="H3596" s="6" t="n">
        <f aca="false">IF(1_Data_EDA!B3597="First Class",1,0)</f>
        <v>0</v>
      </c>
      <c r="I3596" s="6" t="n">
        <f aca="false">IF(1_Data_EDA!B3597="Second Class",1,0)</f>
        <v>0</v>
      </c>
      <c r="J3596" s="6" t="n">
        <f aca="false">IF(1_Data_EDA!B3597="Same Day",1,0)</f>
        <v>0</v>
      </c>
      <c r="K3596" s="6" t="n">
        <f aca="false">IF(1_Data_EDA!C3597="Corporate",1,0)</f>
        <v>0</v>
      </c>
      <c r="L3596" s="6" t="n">
        <f aca="false">IF(1_Data_EDA!C3597="Home Office",1,0)</f>
        <v>0</v>
      </c>
      <c r="M3596" s="6" t="n">
        <f aca="false">IF(1_Data_EDA!D3597="Europe",1,0)</f>
        <v>0</v>
      </c>
      <c r="N3596" s="6" t="n">
        <f aca="false">IF(1_Data_EDA!D3597="LATAM",1,0)</f>
        <v>0</v>
      </c>
      <c r="O3596" s="6" t="n">
        <f aca="false">IF(1_Data_EDA!D3597="Pacific Asia",1,0)</f>
        <v>1</v>
      </c>
      <c r="P3596" s="6" t="n">
        <f aca="false">IF(1_Data_EDA!D3597="USCA",1,0)</f>
        <v>0</v>
      </c>
      <c r="Q3596" s="6" t="n">
        <f aca="false">IF(C3596&gt;MEDIAN(C$5:C$8004),1,0)</f>
        <v>1</v>
      </c>
      <c r="R3596" s="6" t="n">
        <f aca="false">IF(D3596&gt;2,1,0)</f>
        <v>0</v>
      </c>
    </row>
    <row r="3597" customFormat="false" ht="15" hidden="false" customHeight="true" outlineLevel="0" collapsed="false">
      <c r="A3597" s="6" t="n">
        <f aca="false">1_Data_EDA!O3598</f>
        <v>0</v>
      </c>
      <c r="B3597" s="6" t="n">
        <f aca="false">1_Data_EDA!H3598</f>
        <v>4</v>
      </c>
      <c r="C3597" s="7" t="n">
        <f aca="false">1_Data_EDA!I3598</f>
        <v>50</v>
      </c>
      <c r="D3597" s="6" t="n">
        <f aca="false">1_Data_EDA!J3598</f>
        <v>3</v>
      </c>
      <c r="E3597" s="7" t="n">
        <f aca="false">1_Data_EDA!K3598</f>
        <v>150</v>
      </c>
      <c r="F3597" s="7" t="n">
        <f aca="false">1_Data_EDA!L3598</f>
        <v>25.5</v>
      </c>
      <c r="G3597" s="8" t="n">
        <f aca="false">1_Data_EDA!M3598</f>
        <v>0.170000002</v>
      </c>
      <c r="H3597" s="6" t="n">
        <f aca="false">IF(1_Data_EDA!B3598="First Class",1,0)</f>
        <v>0</v>
      </c>
      <c r="I3597" s="6" t="n">
        <f aca="false">IF(1_Data_EDA!B3598="Second Class",1,0)</f>
        <v>0</v>
      </c>
      <c r="J3597" s="6" t="n">
        <f aca="false">IF(1_Data_EDA!B3598="Same Day",1,0)</f>
        <v>0</v>
      </c>
      <c r="K3597" s="6" t="n">
        <f aca="false">IF(1_Data_EDA!C3598="Corporate",1,0)</f>
        <v>1</v>
      </c>
      <c r="L3597" s="6" t="n">
        <f aca="false">IF(1_Data_EDA!C3598="Home Office",1,0)</f>
        <v>0</v>
      </c>
      <c r="M3597" s="6" t="n">
        <f aca="false">IF(1_Data_EDA!D3598="Europe",1,0)</f>
        <v>1</v>
      </c>
      <c r="N3597" s="6" t="n">
        <f aca="false">IF(1_Data_EDA!D3598="LATAM",1,0)</f>
        <v>0</v>
      </c>
      <c r="O3597" s="6" t="n">
        <f aca="false">IF(1_Data_EDA!D3598="Pacific Asia",1,0)</f>
        <v>0</v>
      </c>
      <c r="P3597" s="6" t="n">
        <f aca="false">IF(1_Data_EDA!D3598="USCA",1,0)</f>
        <v>0</v>
      </c>
      <c r="Q3597" s="6" t="n">
        <f aca="false">IF(C3597&gt;MEDIAN(C$5:C$8004),1,0)</f>
        <v>0</v>
      </c>
      <c r="R3597" s="6" t="n">
        <f aca="false">IF(D3597&gt;2,1,0)</f>
        <v>1</v>
      </c>
    </row>
    <row r="3598" customFormat="false" ht="15" hidden="false" customHeight="true" outlineLevel="0" collapsed="false">
      <c r="A3598" s="6" t="n">
        <f aca="false">1_Data_EDA!O3599</f>
        <v>1</v>
      </c>
      <c r="B3598" s="6" t="n">
        <f aca="false">1_Data_EDA!H3599</f>
        <v>2</v>
      </c>
      <c r="C3598" s="7" t="n">
        <f aca="false">1_Data_EDA!I3599</f>
        <v>50</v>
      </c>
      <c r="D3598" s="6" t="n">
        <f aca="false">1_Data_EDA!J3599</f>
        <v>4</v>
      </c>
      <c r="E3598" s="7" t="n">
        <f aca="false">1_Data_EDA!K3599</f>
        <v>200</v>
      </c>
      <c r="F3598" s="7" t="n">
        <f aca="false">1_Data_EDA!L3599</f>
        <v>20</v>
      </c>
      <c r="G3598" s="8" t="n">
        <f aca="false">1_Data_EDA!M3599</f>
        <v>0.100000001</v>
      </c>
      <c r="H3598" s="6" t="n">
        <f aca="false">IF(1_Data_EDA!B3599="First Class",1,0)</f>
        <v>0</v>
      </c>
      <c r="I3598" s="6" t="n">
        <f aca="false">IF(1_Data_EDA!B3599="Second Class",1,0)</f>
        <v>1</v>
      </c>
      <c r="J3598" s="6" t="n">
        <f aca="false">IF(1_Data_EDA!B3599="Same Day",1,0)</f>
        <v>0</v>
      </c>
      <c r="K3598" s="6" t="n">
        <f aca="false">IF(1_Data_EDA!C3599="Corporate",1,0)</f>
        <v>0</v>
      </c>
      <c r="L3598" s="6" t="n">
        <f aca="false">IF(1_Data_EDA!C3599="Home Office",1,0)</f>
        <v>0</v>
      </c>
      <c r="M3598" s="6" t="n">
        <f aca="false">IF(1_Data_EDA!D3599="Europe",1,0)</f>
        <v>1</v>
      </c>
      <c r="N3598" s="6" t="n">
        <f aca="false">IF(1_Data_EDA!D3599="LATAM",1,0)</f>
        <v>0</v>
      </c>
      <c r="O3598" s="6" t="n">
        <f aca="false">IF(1_Data_EDA!D3599="Pacific Asia",1,0)</f>
        <v>0</v>
      </c>
      <c r="P3598" s="6" t="n">
        <f aca="false">IF(1_Data_EDA!D3599="USCA",1,0)</f>
        <v>0</v>
      </c>
      <c r="Q3598" s="6" t="n">
        <f aca="false">IF(C3598&gt;MEDIAN(C$5:C$8004),1,0)</f>
        <v>0</v>
      </c>
      <c r="R3598" s="6" t="n">
        <f aca="false">IF(D3598&gt;2,1,0)</f>
        <v>1</v>
      </c>
    </row>
    <row r="3599" customFormat="false" ht="15" hidden="false" customHeight="true" outlineLevel="0" collapsed="false">
      <c r="A3599" s="6" t="n">
        <f aca="false">1_Data_EDA!O3600</f>
        <v>0</v>
      </c>
      <c r="B3599" s="6" t="n">
        <f aca="false">1_Data_EDA!H3600</f>
        <v>2</v>
      </c>
      <c r="C3599" s="7" t="n">
        <f aca="false">1_Data_EDA!I3600</f>
        <v>399.980011</v>
      </c>
      <c r="D3599" s="6" t="n">
        <f aca="false">1_Data_EDA!J3600</f>
        <v>1</v>
      </c>
      <c r="E3599" s="7" t="n">
        <f aca="false">1_Data_EDA!K3600</f>
        <v>399.980011</v>
      </c>
      <c r="F3599" s="7" t="n">
        <f aca="false">1_Data_EDA!L3600</f>
        <v>4</v>
      </c>
      <c r="G3599" s="8" t="n">
        <f aca="false">1_Data_EDA!M3600</f>
        <v>0.01</v>
      </c>
      <c r="H3599" s="6" t="n">
        <f aca="false">IF(1_Data_EDA!B3600="First Class",1,0)</f>
        <v>0</v>
      </c>
      <c r="I3599" s="6" t="n">
        <f aca="false">IF(1_Data_EDA!B3600="Second Class",1,0)</f>
        <v>1</v>
      </c>
      <c r="J3599" s="6" t="n">
        <f aca="false">IF(1_Data_EDA!B3600="Same Day",1,0)</f>
        <v>0</v>
      </c>
      <c r="K3599" s="6" t="n">
        <f aca="false">IF(1_Data_EDA!C3600="Corporate",1,0)</f>
        <v>1</v>
      </c>
      <c r="L3599" s="6" t="n">
        <f aca="false">IF(1_Data_EDA!C3600="Home Office",1,0)</f>
        <v>0</v>
      </c>
      <c r="M3599" s="6" t="n">
        <f aca="false">IF(1_Data_EDA!D3600="Europe",1,0)</f>
        <v>1</v>
      </c>
      <c r="N3599" s="6" t="n">
        <f aca="false">IF(1_Data_EDA!D3600="LATAM",1,0)</f>
        <v>0</v>
      </c>
      <c r="O3599" s="6" t="n">
        <f aca="false">IF(1_Data_EDA!D3600="Pacific Asia",1,0)</f>
        <v>0</v>
      </c>
      <c r="P3599" s="6" t="n">
        <f aca="false">IF(1_Data_EDA!D3600="USCA",1,0)</f>
        <v>0</v>
      </c>
      <c r="Q3599" s="6" t="n">
        <f aca="false">IF(C3599&gt;MEDIAN(C$5:C$8004),1,0)</f>
        <v>1</v>
      </c>
      <c r="R3599" s="6" t="n">
        <f aca="false">IF(D3599&gt;2,1,0)</f>
        <v>0</v>
      </c>
    </row>
    <row r="3600" customFormat="false" ht="15" hidden="false" customHeight="true" outlineLevel="0" collapsed="false">
      <c r="A3600" s="6" t="n">
        <f aca="false">1_Data_EDA!O3601</f>
        <v>1</v>
      </c>
      <c r="B3600" s="6" t="n">
        <f aca="false">1_Data_EDA!H3601</f>
        <v>1</v>
      </c>
      <c r="C3600" s="7" t="n">
        <f aca="false">1_Data_EDA!I3601</f>
        <v>129.9900055</v>
      </c>
      <c r="D3600" s="6" t="n">
        <f aca="false">1_Data_EDA!J3601</f>
        <v>1</v>
      </c>
      <c r="E3600" s="7" t="n">
        <f aca="false">1_Data_EDA!K3601</f>
        <v>129.9900055</v>
      </c>
      <c r="F3600" s="7" t="n">
        <f aca="false">1_Data_EDA!L3601</f>
        <v>26</v>
      </c>
      <c r="G3600" s="8" t="n">
        <f aca="false">1_Data_EDA!M3601</f>
        <v>0.200000003</v>
      </c>
      <c r="H3600" s="6" t="n">
        <f aca="false">IF(1_Data_EDA!B3601="First Class",1,0)</f>
        <v>1</v>
      </c>
      <c r="I3600" s="6" t="n">
        <f aca="false">IF(1_Data_EDA!B3601="Second Class",1,0)</f>
        <v>0</v>
      </c>
      <c r="J3600" s="6" t="n">
        <f aca="false">IF(1_Data_EDA!B3601="Same Day",1,0)</f>
        <v>0</v>
      </c>
      <c r="K3600" s="6" t="n">
        <f aca="false">IF(1_Data_EDA!C3601="Corporate",1,0)</f>
        <v>0</v>
      </c>
      <c r="L3600" s="6" t="n">
        <f aca="false">IF(1_Data_EDA!C3601="Home Office",1,0)</f>
        <v>0</v>
      </c>
      <c r="M3600" s="6" t="n">
        <f aca="false">IF(1_Data_EDA!D3601="Europe",1,0)</f>
        <v>1</v>
      </c>
      <c r="N3600" s="6" t="n">
        <f aca="false">IF(1_Data_EDA!D3601="LATAM",1,0)</f>
        <v>0</v>
      </c>
      <c r="O3600" s="6" t="n">
        <f aca="false">IF(1_Data_EDA!D3601="Pacific Asia",1,0)</f>
        <v>0</v>
      </c>
      <c r="P3600" s="6" t="n">
        <f aca="false">IF(1_Data_EDA!D3601="USCA",1,0)</f>
        <v>0</v>
      </c>
      <c r="Q3600" s="6" t="n">
        <f aca="false">IF(C3600&gt;MEDIAN(C$5:C$8004),1,0)</f>
        <v>1</v>
      </c>
      <c r="R3600" s="6" t="n">
        <f aca="false">IF(D3600&gt;2,1,0)</f>
        <v>0</v>
      </c>
    </row>
    <row r="3601" customFormat="false" ht="15" hidden="false" customHeight="true" outlineLevel="0" collapsed="false">
      <c r="A3601" s="6" t="n">
        <f aca="false">1_Data_EDA!O3602</f>
        <v>0</v>
      </c>
      <c r="B3601" s="6" t="n">
        <f aca="false">1_Data_EDA!H3602</f>
        <v>4</v>
      </c>
      <c r="C3601" s="7" t="n">
        <f aca="false">1_Data_EDA!I3602</f>
        <v>49.97999954</v>
      </c>
      <c r="D3601" s="6" t="n">
        <f aca="false">1_Data_EDA!J3602</f>
        <v>5</v>
      </c>
      <c r="E3601" s="7" t="n">
        <f aca="false">1_Data_EDA!K3602</f>
        <v>249.8999939</v>
      </c>
      <c r="F3601" s="7" t="n">
        <f aca="false">1_Data_EDA!L3602</f>
        <v>37.49000168</v>
      </c>
      <c r="G3601" s="8" t="n">
        <f aca="false">1_Data_EDA!M3602</f>
        <v>0.150000006</v>
      </c>
      <c r="H3601" s="6" t="n">
        <f aca="false">IF(1_Data_EDA!B3602="First Class",1,0)</f>
        <v>0</v>
      </c>
      <c r="I3601" s="6" t="n">
        <f aca="false">IF(1_Data_EDA!B3602="Second Class",1,0)</f>
        <v>0</v>
      </c>
      <c r="J3601" s="6" t="n">
        <f aca="false">IF(1_Data_EDA!B3602="Same Day",1,0)</f>
        <v>0</v>
      </c>
      <c r="K3601" s="6" t="n">
        <f aca="false">IF(1_Data_EDA!C3602="Corporate",1,0)</f>
        <v>1</v>
      </c>
      <c r="L3601" s="6" t="n">
        <f aca="false">IF(1_Data_EDA!C3602="Home Office",1,0)</f>
        <v>0</v>
      </c>
      <c r="M3601" s="6" t="n">
        <f aca="false">IF(1_Data_EDA!D3602="Europe",1,0)</f>
        <v>0</v>
      </c>
      <c r="N3601" s="6" t="n">
        <f aca="false">IF(1_Data_EDA!D3602="LATAM",1,0)</f>
        <v>1</v>
      </c>
      <c r="O3601" s="6" t="n">
        <f aca="false">IF(1_Data_EDA!D3602="Pacific Asia",1,0)</f>
        <v>0</v>
      </c>
      <c r="P3601" s="6" t="n">
        <f aca="false">IF(1_Data_EDA!D3602="USCA",1,0)</f>
        <v>0</v>
      </c>
      <c r="Q3601" s="6" t="n">
        <f aca="false">IF(C3601&gt;MEDIAN(C$5:C$8004),1,0)</f>
        <v>0</v>
      </c>
      <c r="R3601" s="6" t="n">
        <f aca="false">IF(D3601&gt;2,1,0)</f>
        <v>1</v>
      </c>
    </row>
    <row r="3602" customFormat="false" ht="15" hidden="false" customHeight="true" outlineLevel="0" collapsed="false">
      <c r="A3602" s="6" t="n">
        <f aca="false">1_Data_EDA!O3603</f>
        <v>1</v>
      </c>
      <c r="B3602" s="6" t="n">
        <f aca="false">1_Data_EDA!H3603</f>
        <v>0</v>
      </c>
      <c r="C3602" s="7" t="n">
        <f aca="false">1_Data_EDA!I3603</f>
        <v>50</v>
      </c>
      <c r="D3602" s="6" t="n">
        <f aca="false">1_Data_EDA!J3603</f>
        <v>3</v>
      </c>
      <c r="E3602" s="7" t="n">
        <f aca="false">1_Data_EDA!K3603</f>
        <v>150</v>
      </c>
      <c r="F3602" s="7" t="n">
        <f aca="false">1_Data_EDA!L3603</f>
        <v>1.5</v>
      </c>
      <c r="G3602" s="8" t="n">
        <f aca="false">1_Data_EDA!M3603</f>
        <v>0.01</v>
      </c>
      <c r="H3602" s="6" t="n">
        <f aca="false">IF(1_Data_EDA!B3603="First Class",1,0)</f>
        <v>0</v>
      </c>
      <c r="I3602" s="6" t="n">
        <f aca="false">IF(1_Data_EDA!B3603="Second Class",1,0)</f>
        <v>0</v>
      </c>
      <c r="J3602" s="6" t="n">
        <f aca="false">IF(1_Data_EDA!B3603="Same Day",1,0)</f>
        <v>1</v>
      </c>
      <c r="K3602" s="6" t="n">
        <f aca="false">IF(1_Data_EDA!C3603="Corporate",1,0)</f>
        <v>0</v>
      </c>
      <c r="L3602" s="6" t="n">
        <f aca="false">IF(1_Data_EDA!C3603="Home Office",1,0)</f>
        <v>1</v>
      </c>
      <c r="M3602" s="6" t="n">
        <f aca="false">IF(1_Data_EDA!D3603="Europe",1,0)</f>
        <v>0</v>
      </c>
      <c r="N3602" s="6" t="n">
        <f aca="false">IF(1_Data_EDA!D3603="LATAM",1,0)</f>
        <v>0</v>
      </c>
      <c r="O3602" s="6" t="n">
        <f aca="false">IF(1_Data_EDA!D3603="Pacific Asia",1,0)</f>
        <v>1</v>
      </c>
      <c r="P3602" s="6" t="n">
        <f aca="false">IF(1_Data_EDA!D3603="USCA",1,0)</f>
        <v>0</v>
      </c>
      <c r="Q3602" s="6" t="n">
        <f aca="false">IF(C3602&gt;MEDIAN(C$5:C$8004),1,0)</f>
        <v>0</v>
      </c>
      <c r="R3602" s="6" t="n">
        <f aca="false">IF(D3602&gt;2,1,0)</f>
        <v>1</v>
      </c>
    </row>
    <row r="3603" customFormat="false" ht="15" hidden="false" customHeight="true" outlineLevel="0" collapsed="false">
      <c r="A3603" s="6" t="n">
        <f aca="false">1_Data_EDA!O3604</f>
        <v>1</v>
      </c>
      <c r="B3603" s="6" t="n">
        <f aca="false">1_Data_EDA!H3604</f>
        <v>1</v>
      </c>
      <c r="C3603" s="7" t="n">
        <f aca="false">1_Data_EDA!I3604</f>
        <v>59.99000168</v>
      </c>
      <c r="D3603" s="6" t="n">
        <f aca="false">1_Data_EDA!J3604</f>
        <v>1</v>
      </c>
      <c r="E3603" s="7" t="n">
        <f aca="false">1_Data_EDA!K3604</f>
        <v>59.99000168</v>
      </c>
      <c r="F3603" s="7" t="n">
        <f aca="false">1_Data_EDA!L3604</f>
        <v>7.199999809</v>
      </c>
      <c r="G3603" s="8" t="n">
        <f aca="false">1_Data_EDA!M3604</f>
        <v>0.119999997</v>
      </c>
      <c r="H3603" s="6" t="n">
        <f aca="false">IF(1_Data_EDA!B3604="First Class",1,0)</f>
        <v>1</v>
      </c>
      <c r="I3603" s="6" t="n">
        <f aca="false">IF(1_Data_EDA!B3604="Second Class",1,0)</f>
        <v>0</v>
      </c>
      <c r="J3603" s="6" t="n">
        <f aca="false">IF(1_Data_EDA!B3604="Same Day",1,0)</f>
        <v>0</v>
      </c>
      <c r="K3603" s="6" t="n">
        <f aca="false">IF(1_Data_EDA!C3604="Corporate",1,0)</f>
        <v>0</v>
      </c>
      <c r="L3603" s="6" t="n">
        <f aca="false">IF(1_Data_EDA!C3604="Home Office",1,0)</f>
        <v>1</v>
      </c>
      <c r="M3603" s="6" t="n">
        <f aca="false">IF(1_Data_EDA!D3604="Europe",1,0)</f>
        <v>0</v>
      </c>
      <c r="N3603" s="6" t="n">
        <f aca="false">IF(1_Data_EDA!D3604="LATAM",1,0)</f>
        <v>1</v>
      </c>
      <c r="O3603" s="6" t="n">
        <f aca="false">IF(1_Data_EDA!D3604="Pacific Asia",1,0)</f>
        <v>0</v>
      </c>
      <c r="P3603" s="6" t="n">
        <f aca="false">IF(1_Data_EDA!D3604="USCA",1,0)</f>
        <v>0</v>
      </c>
      <c r="Q3603" s="6" t="n">
        <f aca="false">IF(C3603&gt;MEDIAN(C$5:C$8004),1,0)</f>
        <v>0</v>
      </c>
      <c r="R3603" s="6" t="n">
        <f aca="false">IF(D3603&gt;2,1,0)</f>
        <v>0</v>
      </c>
    </row>
    <row r="3604" customFormat="false" ht="15" hidden="false" customHeight="true" outlineLevel="0" collapsed="false">
      <c r="A3604" s="6" t="n">
        <f aca="false">1_Data_EDA!O3605</f>
        <v>0</v>
      </c>
      <c r="B3604" s="6" t="n">
        <f aca="false">1_Data_EDA!H3605</f>
        <v>4</v>
      </c>
      <c r="C3604" s="7" t="n">
        <f aca="false">1_Data_EDA!I3605</f>
        <v>59.99000168</v>
      </c>
      <c r="D3604" s="6" t="n">
        <f aca="false">1_Data_EDA!J3605</f>
        <v>3</v>
      </c>
      <c r="E3604" s="7" t="n">
        <f aca="false">1_Data_EDA!K3605</f>
        <v>179.9700012</v>
      </c>
      <c r="F3604" s="7" t="n">
        <f aca="false">1_Data_EDA!L3605</f>
        <v>7.199999809</v>
      </c>
      <c r="G3604" s="8" t="n">
        <f aca="false">1_Data_EDA!M3605</f>
        <v>0.039999999</v>
      </c>
      <c r="H3604" s="6" t="n">
        <f aca="false">IF(1_Data_EDA!B3605="First Class",1,0)</f>
        <v>0</v>
      </c>
      <c r="I3604" s="6" t="n">
        <f aca="false">IF(1_Data_EDA!B3605="Second Class",1,0)</f>
        <v>0</v>
      </c>
      <c r="J3604" s="6" t="n">
        <f aca="false">IF(1_Data_EDA!B3605="Same Day",1,0)</f>
        <v>0</v>
      </c>
      <c r="K3604" s="6" t="n">
        <f aca="false">IF(1_Data_EDA!C3605="Corporate",1,0)</f>
        <v>0</v>
      </c>
      <c r="L3604" s="6" t="n">
        <f aca="false">IF(1_Data_EDA!C3605="Home Office",1,0)</f>
        <v>1</v>
      </c>
      <c r="M3604" s="6" t="n">
        <f aca="false">IF(1_Data_EDA!D3605="Europe",1,0)</f>
        <v>0</v>
      </c>
      <c r="N3604" s="6" t="n">
        <f aca="false">IF(1_Data_EDA!D3605="LATAM",1,0)</f>
        <v>0</v>
      </c>
      <c r="O3604" s="6" t="n">
        <f aca="false">IF(1_Data_EDA!D3605="Pacific Asia",1,0)</f>
        <v>1</v>
      </c>
      <c r="P3604" s="6" t="n">
        <f aca="false">IF(1_Data_EDA!D3605="USCA",1,0)</f>
        <v>0</v>
      </c>
      <c r="Q3604" s="6" t="n">
        <f aca="false">IF(C3604&gt;MEDIAN(C$5:C$8004),1,0)</f>
        <v>0</v>
      </c>
      <c r="R3604" s="6" t="n">
        <f aca="false">IF(D3604&gt;2,1,0)</f>
        <v>1</v>
      </c>
    </row>
    <row r="3605" customFormat="false" ht="15" hidden="false" customHeight="true" outlineLevel="0" collapsed="false">
      <c r="A3605" s="6" t="n">
        <f aca="false">1_Data_EDA!O3606</f>
        <v>1</v>
      </c>
      <c r="B3605" s="6" t="n">
        <f aca="false">1_Data_EDA!H3606</f>
        <v>4</v>
      </c>
      <c r="C3605" s="7" t="n">
        <f aca="false">1_Data_EDA!I3606</f>
        <v>199.9900055</v>
      </c>
      <c r="D3605" s="6" t="n">
        <f aca="false">1_Data_EDA!J3606</f>
        <v>1</v>
      </c>
      <c r="E3605" s="7" t="n">
        <f aca="false">1_Data_EDA!K3606</f>
        <v>199.9900055</v>
      </c>
      <c r="F3605" s="7" t="n">
        <f aca="false">1_Data_EDA!L3606</f>
        <v>30</v>
      </c>
      <c r="G3605" s="8" t="n">
        <f aca="false">1_Data_EDA!M3606</f>
        <v>0.150000006</v>
      </c>
      <c r="H3605" s="6" t="n">
        <f aca="false">IF(1_Data_EDA!B3606="First Class",1,0)</f>
        <v>0</v>
      </c>
      <c r="I3605" s="6" t="n">
        <f aca="false">IF(1_Data_EDA!B3606="Second Class",1,0)</f>
        <v>0</v>
      </c>
      <c r="J3605" s="6" t="n">
        <f aca="false">IF(1_Data_EDA!B3606="Same Day",1,0)</f>
        <v>0</v>
      </c>
      <c r="K3605" s="6" t="n">
        <f aca="false">IF(1_Data_EDA!C3606="Corporate",1,0)</f>
        <v>0</v>
      </c>
      <c r="L3605" s="6" t="n">
        <f aca="false">IF(1_Data_EDA!C3606="Home Office",1,0)</f>
        <v>0</v>
      </c>
      <c r="M3605" s="6" t="n">
        <f aca="false">IF(1_Data_EDA!D3606="Europe",1,0)</f>
        <v>1</v>
      </c>
      <c r="N3605" s="6" t="n">
        <f aca="false">IF(1_Data_EDA!D3606="LATAM",1,0)</f>
        <v>0</v>
      </c>
      <c r="O3605" s="6" t="n">
        <f aca="false">IF(1_Data_EDA!D3606="Pacific Asia",1,0)</f>
        <v>0</v>
      </c>
      <c r="P3605" s="6" t="n">
        <f aca="false">IF(1_Data_EDA!D3606="USCA",1,0)</f>
        <v>0</v>
      </c>
      <c r="Q3605" s="6" t="n">
        <f aca="false">IF(C3605&gt;MEDIAN(C$5:C$8004),1,0)</f>
        <v>1</v>
      </c>
      <c r="R3605" s="6" t="n">
        <f aca="false">IF(D3605&gt;2,1,0)</f>
        <v>0</v>
      </c>
    </row>
    <row r="3606" customFormat="false" ht="15" hidden="false" customHeight="true" outlineLevel="0" collapsed="false">
      <c r="A3606" s="6" t="n">
        <f aca="false">1_Data_EDA!O3607</f>
        <v>0</v>
      </c>
      <c r="B3606" s="6" t="n">
        <f aca="false">1_Data_EDA!H3607</f>
        <v>4</v>
      </c>
      <c r="C3606" s="7" t="n">
        <f aca="false">1_Data_EDA!I3607</f>
        <v>49.97999954</v>
      </c>
      <c r="D3606" s="6" t="n">
        <f aca="false">1_Data_EDA!J3607</f>
        <v>2</v>
      </c>
      <c r="E3606" s="7" t="n">
        <f aca="false">1_Data_EDA!K3607</f>
        <v>99.95999908</v>
      </c>
      <c r="F3606" s="7" t="n">
        <f aca="false">1_Data_EDA!L3607</f>
        <v>19.98999977</v>
      </c>
      <c r="G3606" s="8" t="n">
        <f aca="false">1_Data_EDA!M3607</f>
        <v>0.200000003</v>
      </c>
      <c r="H3606" s="6" t="n">
        <f aca="false">IF(1_Data_EDA!B3607="First Class",1,0)</f>
        <v>0</v>
      </c>
      <c r="I3606" s="6" t="n">
        <f aca="false">IF(1_Data_EDA!B3607="Second Class",1,0)</f>
        <v>0</v>
      </c>
      <c r="J3606" s="6" t="n">
        <f aca="false">IF(1_Data_EDA!B3607="Same Day",1,0)</f>
        <v>0</v>
      </c>
      <c r="K3606" s="6" t="n">
        <f aca="false">IF(1_Data_EDA!C3607="Corporate",1,0)</f>
        <v>1</v>
      </c>
      <c r="L3606" s="6" t="n">
        <f aca="false">IF(1_Data_EDA!C3607="Home Office",1,0)</f>
        <v>0</v>
      </c>
      <c r="M3606" s="6" t="n">
        <f aca="false">IF(1_Data_EDA!D3607="Europe",1,0)</f>
        <v>0</v>
      </c>
      <c r="N3606" s="6" t="n">
        <f aca="false">IF(1_Data_EDA!D3607="LATAM",1,0)</f>
        <v>0</v>
      </c>
      <c r="O3606" s="6" t="n">
        <f aca="false">IF(1_Data_EDA!D3607="Pacific Asia",1,0)</f>
        <v>1</v>
      </c>
      <c r="P3606" s="6" t="n">
        <f aca="false">IF(1_Data_EDA!D3607="USCA",1,0)</f>
        <v>0</v>
      </c>
      <c r="Q3606" s="6" t="n">
        <f aca="false">IF(C3606&gt;MEDIAN(C$5:C$8004),1,0)</f>
        <v>0</v>
      </c>
      <c r="R3606" s="6" t="n">
        <f aca="false">IF(D3606&gt;2,1,0)</f>
        <v>0</v>
      </c>
    </row>
    <row r="3607" customFormat="false" ht="15" hidden="false" customHeight="true" outlineLevel="0" collapsed="false">
      <c r="A3607" s="6" t="n">
        <f aca="false">1_Data_EDA!O3608</f>
        <v>1</v>
      </c>
      <c r="B3607" s="6" t="n">
        <f aca="false">1_Data_EDA!H3608</f>
        <v>4</v>
      </c>
      <c r="C3607" s="7" t="n">
        <f aca="false">1_Data_EDA!I3608</f>
        <v>31.98999977</v>
      </c>
      <c r="D3607" s="6" t="n">
        <f aca="false">1_Data_EDA!J3608</f>
        <v>3</v>
      </c>
      <c r="E3607" s="7" t="n">
        <f aca="false">1_Data_EDA!K3608</f>
        <v>95.97000122</v>
      </c>
      <c r="F3607" s="7" t="n">
        <f aca="false">1_Data_EDA!L3608</f>
        <v>5.28000021</v>
      </c>
      <c r="G3607" s="8" t="n">
        <f aca="false">1_Data_EDA!M3608</f>
        <v>0.059999999</v>
      </c>
      <c r="H3607" s="6" t="n">
        <f aca="false">IF(1_Data_EDA!B3608="First Class",1,0)</f>
        <v>0</v>
      </c>
      <c r="I3607" s="6" t="n">
        <f aca="false">IF(1_Data_EDA!B3608="Second Class",1,0)</f>
        <v>0</v>
      </c>
      <c r="J3607" s="6" t="n">
        <f aca="false">IF(1_Data_EDA!B3608="Same Day",1,0)</f>
        <v>0</v>
      </c>
      <c r="K3607" s="6" t="n">
        <f aca="false">IF(1_Data_EDA!C3608="Corporate",1,0)</f>
        <v>0</v>
      </c>
      <c r="L3607" s="6" t="n">
        <f aca="false">IF(1_Data_EDA!C3608="Home Office",1,0)</f>
        <v>0</v>
      </c>
      <c r="M3607" s="6" t="n">
        <f aca="false">IF(1_Data_EDA!D3608="Europe",1,0)</f>
        <v>0</v>
      </c>
      <c r="N3607" s="6" t="n">
        <f aca="false">IF(1_Data_EDA!D3608="LATAM",1,0)</f>
        <v>0</v>
      </c>
      <c r="O3607" s="6" t="n">
        <f aca="false">IF(1_Data_EDA!D3608="Pacific Asia",1,0)</f>
        <v>0</v>
      </c>
      <c r="P3607" s="6" t="n">
        <f aca="false">IF(1_Data_EDA!D3608="USCA",1,0)</f>
        <v>1</v>
      </c>
      <c r="Q3607" s="6" t="n">
        <f aca="false">IF(C3607&gt;MEDIAN(C$5:C$8004),1,0)</f>
        <v>0</v>
      </c>
      <c r="R3607" s="6" t="n">
        <f aca="false">IF(D3607&gt;2,1,0)</f>
        <v>1</v>
      </c>
    </row>
    <row r="3608" customFormat="false" ht="15" hidden="false" customHeight="true" outlineLevel="0" collapsed="false">
      <c r="A3608" s="6" t="n">
        <f aca="false">1_Data_EDA!O3609</f>
        <v>0</v>
      </c>
      <c r="B3608" s="6" t="n">
        <f aca="false">1_Data_EDA!H3609</f>
        <v>4</v>
      </c>
      <c r="C3608" s="7" t="n">
        <f aca="false">1_Data_EDA!I3609</f>
        <v>99.98999786</v>
      </c>
      <c r="D3608" s="6" t="n">
        <f aca="false">1_Data_EDA!J3609</f>
        <v>1</v>
      </c>
      <c r="E3608" s="7" t="n">
        <f aca="false">1_Data_EDA!K3609</f>
        <v>99.98999786</v>
      </c>
      <c r="F3608" s="7" t="n">
        <f aca="false">1_Data_EDA!L3609</f>
        <v>18</v>
      </c>
      <c r="G3608" s="8" t="n">
        <f aca="false">1_Data_EDA!M3609</f>
        <v>0.180000007</v>
      </c>
      <c r="H3608" s="6" t="n">
        <f aca="false">IF(1_Data_EDA!B3609="First Class",1,0)</f>
        <v>0</v>
      </c>
      <c r="I3608" s="6" t="n">
        <f aca="false">IF(1_Data_EDA!B3609="Second Class",1,0)</f>
        <v>0</v>
      </c>
      <c r="J3608" s="6" t="n">
        <f aca="false">IF(1_Data_EDA!B3609="Same Day",1,0)</f>
        <v>0</v>
      </c>
      <c r="K3608" s="6" t="n">
        <f aca="false">IF(1_Data_EDA!C3609="Corporate",1,0)</f>
        <v>0</v>
      </c>
      <c r="L3608" s="6" t="n">
        <f aca="false">IF(1_Data_EDA!C3609="Home Office",1,0)</f>
        <v>0</v>
      </c>
      <c r="M3608" s="6" t="n">
        <f aca="false">IF(1_Data_EDA!D3609="Europe",1,0)</f>
        <v>0</v>
      </c>
      <c r="N3608" s="6" t="n">
        <f aca="false">IF(1_Data_EDA!D3609="LATAM",1,0)</f>
        <v>0</v>
      </c>
      <c r="O3608" s="6" t="n">
        <f aca="false">IF(1_Data_EDA!D3609="Pacific Asia",1,0)</f>
        <v>0</v>
      </c>
      <c r="P3608" s="6" t="n">
        <f aca="false">IF(1_Data_EDA!D3609="USCA",1,0)</f>
        <v>1</v>
      </c>
      <c r="Q3608" s="6" t="n">
        <f aca="false">IF(C3608&gt;MEDIAN(C$5:C$8004),1,0)</f>
        <v>1</v>
      </c>
      <c r="R3608" s="6" t="n">
        <f aca="false">IF(D3608&gt;2,1,0)</f>
        <v>0</v>
      </c>
    </row>
    <row r="3609" customFormat="false" ht="15" hidden="false" customHeight="true" outlineLevel="0" collapsed="false">
      <c r="A3609" s="6" t="n">
        <f aca="false">1_Data_EDA!O3610</f>
        <v>1</v>
      </c>
      <c r="B3609" s="6" t="n">
        <f aca="false">1_Data_EDA!H3610</f>
        <v>0</v>
      </c>
      <c r="C3609" s="7" t="n">
        <f aca="false">1_Data_EDA!I3610</f>
        <v>59.99000168</v>
      </c>
      <c r="D3609" s="6" t="n">
        <f aca="false">1_Data_EDA!J3610</f>
        <v>3</v>
      </c>
      <c r="E3609" s="7" t="n">
        <f aca="false">1_Data_EDA!K3610</f>
        <v>179.9700012</v>
      </c>
      <c r="F3609" s="7" t="n">
        <f aca="false">1_Data_EDA!L3610</f>
        <v>27</v>
      </c>
      <c r="G3609" s="8" t="n">
        <f aca="false">1_Data_EDA!M3610</f>
        <v>0.150000006</v>
      </c>
      <c r="H3609" s="6" t="n">
        <f aca="false">IF(1_Data_EDA!B3610="First Class",1,0)</f>
        <v>0</v>
      </c>
      <c r="I3609" s="6" t="n">
        <f aca="false">IF(1_Data_EDA!B3610="Second Class",1,0)</f>
        <v>0</v>
      </c>
      <c r="J3609" s="6" t="n">
        <f aca="false">IF(1_Data_EDA!B3610="Same Day",1,0)</f>
        <v>1</v>
      </c>
      <c r="K3609" s="6" t="n">
        <f aca="false">IF(1_Data_EDA!C3610="Corporate",1,0)</f>
        <v>0</v>
      </c>
      <c r="L3609" s="6" t="n">
        <f aca="false">IF(1_Data_EDA!C3610="Home Office",1,0)</f>
        <v>0</v>
      </c>
      <c r="M3609" s="6" t="n">
        <f aca="false">IF(1_Data_EDA!D3610="Europe",1,0)</f>
        <v>0</v>
      </c>
      <c r="N3609" s="6" t="n">
        <f aca="false">IF(1_Data_EDA!D3610="LATAM",1,0)</f>
        <v>0</v>
      </c>
      <c r="O3609" s="6" t="n">
        <f aca="false">IF(1_Data_EDA!D3610="Pacific Asia",1,0)</f>
        <v>0</v>
      </c>
      <c r="P3609" s="6" t="n">
        <f aca="false">IF(1_Data_EDA!D3610="USCA",1,0)</f>
        <v>0</v>
      </c>
      <c r="Q3609" s="6" t="n">
        <f aca="false">IF(C3609&gt;MEDIAN(C$5:C$8004),1,0)</f>
        <v>0</v>
      </c>
      <c r="R3609" s="6" t="n">
        <f aca="false">IF(D3609&gt;2,1,0)</f>
        <v>1</v>
      </c>
    </row>
    <row r="3610" customFormat="false" ht="15" hidden="false" customHeight="true" outlineLevel="0" collapsed="false">
      <c r="A3610" s="6" t="n">
        <f aca="false">1_Data_EDA!O3611</f>
        <v>0</v>
      </c>
      <c r="B3610" s="6" t="n">
        <f aca="false">1_Data_EDA!H3611</f>
        <v>4</v>
      </c>
      <c r="C3610" s="7" t="n">
        <f aca="false">1_Data_EDA!I3611</f>
        <v>39.99000168</v>
      </c>
      <c r="D3610" s="6" t="n">
        <f aca="false">1_Data_EDA!J3611</f>
        <v>2</v>
      </c>
      <c r="E3610" s="7" t="n">
        <f aca="false">1_Data_EDA!K3611</f>
        <v>79.98000336</v>
      </c>
      <c r="F3610" s="7" t="n">
        <f aca="false">1_Data_EDA!L3611</f>
        <v>9.600000381</v>
      </c>
      <c r="G3610" s="8" t="n">
        <f aca="false">1_Data_EDA!M3611</f>
        <v>0.119999997</v>
      </c>
      <c r="H3610" s="6" t="n">
        <f aca="false">IF(1_Data_EDA!B3611="First Class",1,0)</f>
        <v>0</v>
      </c>
      <c r="I3610" s="6" t="n">
        <f aca="false">IF(1_Data_EDA!B3611="Second Class",1,0)</f>
        <v>0</v>
      </c>
      <c r="J3610" s="6" t="n">
        <f aca="false">IF(1_Data_EDA!B3611="Same Day",1,0)</f>
        <v>0</v>
      </c>
      <c r="K3610" s="6" t="n">
        <f aca="false">IF(1_Data_EDA!C3611="Corporate",1,0)</f>
        <v>1</v>
      </c>
      <c r="L3610" s="6" t="n">
        <f aca="false">IF(1_Data_EDA!C3611="Home Office",1,0)</f>
        <v>0</v>
      </c>
      <c r="M3610" s="6" t="n">
        <f aca="false">IF(1_Data_EDA!D3611="Europe",1,0)</f>
        <v>0</v>
      </c>
      <c r="N3610" s="6" t="n">
        <f aca="false">IF(1_Data_EDA!D3611="LATAM",1,0)</f>
        <v>0</v>
      </c>
      <c r="O3610" s="6" t="n">
        <f aca="false">IF(1_Data_EDA!D3611="Pacific Asia",1,0)</f>
        <v>1</v>
      </c>
      <c r="P3610" s="6" t="n">
        <f aca="false">IF(1_Data_EDA!D3611="USCA",1,0)</f>
        <v>0</v>
      </c>
      <c r="Q3610" s="6" t="n">
        <f aca="false">IF(C3610&gt;MEDIAN(C$5:C$8004),1,0)</f>
        <v>0</v>
      </c>
      <c r="R3610" s="6" t="n">
        <f aca="false">IF(D3610&gt;2,1,0)</f>
        <v>0</v>
      </c>
    </row>
    <row r="3611" customFormat="false" ht="15" hidden="false" customHeight="true" outlineLevel="0" collapsed="false">
      <c r="A3611" s="6" t="n">
        <f aca="false">1_Data_EDA!O3612</f>
        <v>1</v>
      </c>
      <c r="B3611" s="6" t="n">
        <f aca="false">1_Data_EDA!H3612</f>
        <v>1</v>
      </c>
      <c r="C3611" s="7" t="n">
        <f aca="false">1_Data_EDA!I3612</f>
        <v>49.97999954</v>
      </c>
      <c r="D3611" s="6" t="n">
        <f aca="false">1_Data_EDA!J3612</f>
        <v>3</v>
      </c>
      <c r="E3611" s="7" t="n">
        <f aca="false">1_Data_EDA!K3612</f>
        <v>149.9400024</v>
      </c>
      <c r="F3611" s="7" t="n">
        <f aca="false">1_Data_EDA!L3612</f>
        <v>17.98999977</v>
      </c>
      <c r="G3611" s="8" t="n">
        <f aca="false">1_Data_EDA!M3612</f>
        <v>0.119999997</v>
      </c>
      <c r="H3611" s="6" t="n">
        <f aca="false">IF(1_Data_EDA!B3612="First Class",1,0)</f>
        <v>1</v>
      </c>
      <c r="I3611" s="6" t="n">
        <f aca="false">IF(1_Data_EDA!B3612="Second Class",1,0)</f>
        <v>0</v>
      </c>
      <c r="J3611" s="6" t="n">
        <f aca="false">IF(1_Data_EDA!B3612="Same Day",1,0)</f>
        <v>0</v>
      </c>
      <c r="K3611" s="6" t="n">
        <f aca="false">IF(1_Data_EDA!C3612="Corporate",1,0)</f>
        <v>0</v>
      </c>
      <c r="L3611" s="6" t="n">
        <f aca="false">IF(1_Data_EDA!C3612="Home Office",1,0)</f>
        <v>0</v>
      </c>
      <c r="M3611" s="6" t="n">
        <f aca="false">IF(1_Data_EDA!D3612="Europe",1,0)</f>
        <v>0</v>
      </c>
      <c r="N3611" s="6" t="n">
        <f aca="false">IF(1_Data_EDA!D3612="LATAM",1,0)</f>
        <v>0</v>
      </c>
      <c r="O3611" s="6" t="n">
        <f aca="false">IF(1_Data_EDA!D3612="Pacific Asia",1,0)</f>
        <v>1</v>
      </c>
      <c r="P3611" s="6" t="n">
        <f aca="false">IF(1_Data_EDA!D3612="USCA",1,0)</f>
        <v>0</v>
      </c>
      <c r="Q3611" s="6" t="n">
        <f aca="false">IF(C3611&gt;MEDIAN(C$5:C$8004),1,0)</f>
        <v>0</v>
      </c>
      <c r="R3611" s="6" t="n">
        <f aca="false">IF(D3611&gt;2,1,0)</f>
        <v>1</v>
      </c>
    </row>
    <row r="3612" customFormat="false" ht="15" hidden="false" customHeight="true" outlineLevel="0" collapsed="false">
      <c r="A3612" s="6" t="n">
        <f aca="false">1_Data_EDA!O3613</f>
        <v>1</v>
      </c>
      <c r="B3612" s="6" t="n">
        <f aca="false">1_Data_EDA!H3613</f>
        <v>4</v>
      </c>
      <c r="C3612" s="7" t="n">
        <f aca="false">1_Data_EDA!I3613</f>
        <v>39.99000168</v>
      </c>
      <c r="D3612" s="6" t="n">
        <f aca="false">1_Data_EDA!J3613</f>
        <v>5</v>
      </c>
      <c r="E3612" s="7" t="n">
        <f aca="false">1_Data_EDA!K3613</f>
        <v>199.9499969</v>
      </c>
      <c r="F3612" s="7" t="n">
        <f aca="false">1_Data_EDA!L3613</f>
        <v>39.99000168</v>
      </c>
      <c r="G3612" s="8" t="n">
        <f aca="false">1_Data_EDA!M3613</f>
        <v>0.200000003</v>
      </c>
      <c r="H3612" s="6" t="n">
        <f aca="false">IF(1_Data_EDA!B3613="First Class",1,0)</f>
        <v>0</v>
      </c>
      <c r="I3612" s="6" t="n">
        <f aca="false">IF(1_Data_EDA!B3613="Second Class",1,0)</f>
        <v>0</v>
      </c>
      <c r="J3612" s="6" t="n">
        <f aca="false">IF(1_Data_EDA!B3613="Same Day",1,0)</f>
        <v>0</v>
      </c>
      <c r="K3612" s="6" t="n">
        <f aca="false">IF(1_Data_EDA!C3613="Corporate",1,0)</f>
        <v>1</v>
      </c>
      <c r="L3612" s="6" t="n">
        <f aca="false">IF(1_Data_EDA!C3613="Home Office",1,0)</f>
        <v>0</v>
      </c>
      <c r="M3612" s="6" t="n">
        <f aca="false">IF(1_Data_EDA!D3613="Europe",1,0)</f>
        <v>0</v>
      </c>
      <c r="N3612" s="6" t="n">
        <f aca="false">IF(1_Data_EDA!D3613="LATAM",1,0)</f>
        <v>1</v>
      </c>
      <c r="O3612" s="6" t="n">
        <f aca="false">IF(1_Data_EDA!D3613="Pacific Asia",1,0)</f>
        <v>0</v>
      </c>
      <c r="P3612" s="6" t="n">
        <f aca="false">IF(1_Data_EDA!D3613="USCA",1,0)</f>
        <v>0</v>
      </c>
      <c r="Q3612" s="6" t="n">
        <f aca="false">IF(C3612&gt;MEDIAN(C$5:C$8004),1,0)</f>
        <v>0</v>
      </c>
      <c r="R3612" s="6" t="n">
        <f aca="false">IF(D3612&gt;2,1,0)</f>
        <v>1</v>
      </c>
    </row>
    <row r="3613" customFormat="false" ht="15" hidden="false" customHeight="true" outlineLevel="0" collapsed="false">
      <c r="A3613" s="6" t="n">
        <f aca="false">1_Data_EDA!O3614</f>
        <v>0</v>
      </c>
      <c r="B3613" s="6" t="n">
        <f aca="false">1_Data_EDA!H3614</f>
        <v>4</v>
      </c>
      <c r="C3613" s="7" t="n">
        <f aca="false">1_Data_EDA!I3614</f>
        <v>129.9900055</v>
      </c>
      <c r="D3613" s="6" t="n">
        <f aca="false">1_Data_EDA!J3614</f>
        <v>1</v>
      </c>
      <c r="E3613" s="7" t="n">
        <f aca="false">1_Data_EDA!K3614</f>
        <v>129.9900055</v>
      </c>
      <c r="F3613" s="7" t="n">
        <f aca="false">1_Data_EDA!L3614</f>
        <v>20.79999924</v>
      </c>
      <c r="G3613" s="8" t="n">
        <f aca="false">1_Data_EDA!M3614</f>
        <v>0.159999996</v>
      </c>
      <c r="H3613" s="6" t="n">
        <f aca="false">IF(1_Data_EDA!B3614="First Class",1,0)</f>
        <v>0</v>
      </c>
      <c r="I3613" s="6" t="n">
        <f aca="false">IF(1_Data_EDA!B3614="Second Class",1,0)</f>
        <v>0</v>
      </c>
      <c r="J3613" s="6" t="n">
        <f aca="false">IF(1_Data_EDA!B3614="Same Day",1,0)</f>
        <v>0</v>
      </c>
      <c r="K3613" s="6" t="n">
        <f aca="false">IF(1_Data_EDA!C3614="Corporate",1,0)</f>
        <v>0</v>
      </c>
      <c r="L3613" s="6" t="n">
        <f aca="false">IF(1_Data_EDA!C3614="Home Office",1,0)</f>
        <v>0</v>
      </c>
      <c r="M3613" s="6" t="n">
        <f aca="false">IF(1_Data_EDA!D3614="Europe",1,0)</f>
        <v>0</v>
      </c>
      <c r="N3613" s="6" t="n">
        <f aca="false">IF(1_Data_EDA!D3614="LATAM",1,0)</f>
        <v>0</v>
      </c>
      <c r="O3613" s="6" t="n">
        <f aca="false">IF(1_Data_EDA!D3614="Pacific Asia",1,0)</f>
        <v>0</v>
      </c>
      <c r="P3613" s="6" t="n">
        <f aca="false">IF(1_Data_EDA!D3614="USCA",1,0)</f>
        <v>1</v>
      </c>
      <c r="Q3613" s="6" t="n">
        <f aca="false">IF(C3613&gt;MEDIAN(C$5:C$8004),1,0)</f>
        <v>1</v>
      </c>
      <c r="R3613" s="6" t="n">
        <f aca="false">IF(D3613&gt;2,1,0)</f>
        <v>0</v>
      </c>
    </row>
    <row r="3614" customFormat="false" ht="15" hidden="false" customHeight="true" outlineLevel="0" collapsed="false">
      <c r="A3614" s="6" t="n">
        <f aca="false">1_Data_EDA!O3615</f>
        <v>0</v>
      </c>
      <c r="B3614" s="6" t="n">
        <f aca="false">1_Data_EDA!H3615</f>
        <v>4</v>
      </c>
      <c r="C3614" s="7" t="n">
        <f aca="false">1_Data_EDA!I3615</f>
        <v>50</v>
      </c>
      <c r="D3614" s="6" t="n">
        <f aca="false">1_Data_EDA!J3615</f>
        <v>1</v>
      </c>
      <c r="E3614" s="7" t="n">
        <f aca="false">1_Data_EDA!K3615</f>
        <v>50</v>
      </c>
      <c r="F3614" s="7" t="n">
        <f aca="false">1_Data_EDA!L3615</f>
        <v>12.5</v>
      </c>
      <c r="G3614" s="8" t="n">
        <f aca="false">1_Data_EDA!M3615</f>
        <v>0.25</v>
      </c>
      <c r="H3614" s="6" t="n">
        <f aca="false">IF(1_Data_EDA!B3615="First Class",1,0)</f>
        <v>0</v>
      </c>
      <c r="I3614" s="6" t="n">
        <f aca="false">IF(1_Data_EDA!B3615="Second Class",1,0)</f>
        <v>0</v>
      </c>
      <c r="J3614" s="6" t="n">
        <f aca="false">IF(1_Data_EDA!B3615="Same Day",1,0)</f>
        <v>0</v>
      </c>
      <c r="K3614" s="6" t="n">
        <f aca="false">IF(1_Data_EDA!C3615="Corporate",1,0)</f>
        <v>0</v>
      </c>
      <c r="L3614" s="6" t="n">
        <f aca="false">IF(1_Data_EDA!C3615="Home Office",1,0)</f>
        <v>0</v>
      </c>
      <c r="M3614" s="6" t="n">
        <f aca="false">IF(1_Data_EDA!D3615="Europe",1,0)</f>
        <v>0</v>
      </c>
      <c r="N3614" s="6" t="n">
        <f aca="false">IF(1_Data_EDA!D3615="LATAM",1,0)</f>
        <v>1</v>
      </c>
      <c r="O3614" s="6" t="n">
        <f aca="false">IF(1_Data_EDA!D3615="Pacific Asia",1,0)</f>
        <v>0</v>
      </c>
      <c r="P3614" s="6" t="n">
        <f aca="false">IF(1_Data_EDA!D3615="USCA",1,0)</f>
        <v>0</v>
      </c>
      <c r="Q3614" s="6" t="n">
        <f aca="false">IF(C3614&gt;MEDIAN(C$5:C$8004),1,0)</f>
        <v>0</v>
      </c>
      <c r="R3614" s="6" t="n">
        <f aca="false">IF(D3614&gt;2,1,0)</f>
        <v>0</v>
      </c>
    </row>
    <row r="3615" customFormat="false" ht="15" hidden="false" customHeight="true" outlineLevel="0" collapsed="false">
      <c r="A3615" s="6" t="n">
        <f aca="false">1_Data_EDA!O3616</f>
        <v>0</v>
      </c>
      <c r="B3615" s="6" t="n">
        <f aca="false">1_Data_EDA!H3616</f>
        <v>4</v>
      </c>
      <c r="C3615" s="7" t="n">
        <f aca="false">1_Data_EDA!I3616</f>
        <v>399.980011</v>
      </c>
      <c r="D3615" s="6" t="n">
        <f aca="false">1_Data_EDA!J3616</f>
        <v>1</v>
      </c>
      <c r="E3615" s="7" t="n">
        <f aca="false">1_Data_EDA!K3616</f>
        <v>399.980011</v>
      </c>
      <c r="F3615" s="7" t="n">
        <f aca="false">1_Data_EDA!L3616</f>
        <v>16</v>
      </c>
      <c r="G3615" s="8" t="n">
        <f aca="false">1_Data_EDA!M3616</f>
        <v>0.039999999</v>
      </c>
      <c r="H3615" s="6" t="n">
        <f aca="false">IF(1_Data_EDA!B3616="First Class",1,0)</f>
        <v>0</v>
      </c>
      <c r="I3615" s="6" t="n">
        <f aca="false">IF(1_Data_EDA!B3616="Second Class",1,0)</f>
        <v>0</v>
      </c>
      <c r="J3615" s="6" t="n">
        <f aca="false">IF(1_Data_EDA!B3616="Same Day",1,0)</f>
        <v>0</v>
      </c>
      <c r="K3615" s="6" t="n">
        <f aca="false">IF(1_Data_EDA!C3616="Corporate",1,0)</f>
        <v>0</v>
      </c>
      <c r="L3615" s="6" t="n">
        <f aca="false">IF(1_Data_EDA!C3616="Home Office",1,0)</f>
        <v>0</v>
      </c>
      <c r="M3615" s="6" t="n">
        <f aca="false">IF(1_Data_EDA!D3616="Europe",1,0)</f>
        <v>0</v>
      </c>
      <c r="N3615" s="6" t="n">
        <f aca="false">IF(1_Data_EDA!D3616="LATAM",1,0)</f>
        <v>0</v>
      </c>
      <c r="O3615" s="6" t="n">
        <f aca="false">IF(1_Data_EDA!D3616="Pacific Asia",1,0)</f>
        <v>0</v>
      </c>
      <c r="P3615" s="6" t="n">
        <f aca="false">IF(1_Data_EDA!D3616="USCA",1,0)</f>
        <v>1</v>
      </c>
      <c r="Q3615" s="6" t="n">
        <f aca="false">IF(C3615&gt;MEDIAN(C$5:C$8004),1,0)</f>
        <v>1</v>
      </c>
      <c r="R3615" s="6" t="n">
        <f aca="false">IF(D3615&gt;2,1,0)</f>
        <v>0</v>
      </c>
    </row>
    <row r="3616" customFormat="false" ht="15" hidden="false" customHeight="true" outlineLevel="0" collapsed="false">
      <c r="A3616" s="6" t="n">
        <f aca="false">1_Data_EDA!O3617</f>
        <v>1</v>
      </c>
      <c r="B3616" s="6" t="n">
        <f aca="false">1_Data_EDA!H3617</f>
        <v>1</v>
      </c>
      <c r="C3616" s="7" t="n">
        <f aca="false">1_Data_EDA!I3617</f>
        <v>59.99000168</v>
      </c>
      <c r="D3616" s="6" t="n">
        <f aca="false">1_Data_EDA!J3617</f>
        <v>2</v>
      </c>
      <c r="E3616" s="7" t="n">
        <f aca="false">1_Data_EDA!K3617</f>
        <v>119.9800034</v>
      </c>
      <c r="F3616" s="7" t="n">
        <f aca="false">1_Data_EDA!L3617</f>
        <v>10.80000019</v>
      </c>
      <c r="G3616" s="8" t="n">
        <f aca="false">1_Data_EDA!M3617</f>
        <v>0.090000004</v>
      </c>
      <c r="H3616" s="6" t="n">
        <f aca="false">IF(1_Data_EDA!B3617="First Class",1,0)</f>
        <v>1</v>
      </c>
      <c r="I3616" s="6" t="n">
        <f aca="false">IF(1_Data_EDA!B3617="Second Class",1,0)</f>
        <v>0</v>
      </c>
      <c r="J3616" s="6" t="n">
        <f aca="false">IF(1_Data_EDA!B3617="Same Day",1,0)</f>
        <v>0</v>
      </c>
      <c r="K3616" s="6" t="n">
        <f aca="false">IF(1_Data_EDA!C3617="Corporate",1,0)</f>
        <v>0</v>
      </c>
      <c r="L3616" s="6" t="n">
        <f aca="false">IF(1_Data_EDA!C3617="Home Office",1,0)</f>
        <v>0</v>
      </c>
      <c r="M3616" s="6" t="n">
        <f aca="false">IF(1_Data_EDA!D3617="Europe",1,0)</f>
        <v>1</v>
      </c>
      <c r="N3616" s="6" t="n">
        <f aca="false">IF(1_Data_EDA!D3617="LATAM",1,0)</f>
        <v>0</v>
      </c>
      <c r="O3616" s="6" t="n">
        <f aca="false">IF(1_Data_EDA!D3617="Pacific Asia",1,0)</f>
        <v>0</v>
      </c>
      <c r="P3616" s="6" t="n">
        <f aca="false">IF(1_Data_EDA!D3617="USCA",1,0)</f>
        <v>0</v>
      </c>
      <c r="Q3616" s="6" t="n">
        <f aca="false">IF(C3616&gt;MEDIAN(C$5:C$8004),1,0)</f>
        <v>0</v>
      </c>
      <c r="R3616" s="6" t="n">
        <f aca="false">IF(D3616&gt;2,1,0)</f>
        <v>0</v>
      </c>
    </row>
    <row r="3617" customFormat="false" ht="15" hidden="false" customHeight="true" outlineLevel="0" collapsed="false">
      <c r="A3617" s="6" t="n">
        <f aca="false">1_Data_EDA!O3618</f>
        <v>1</v>
      </c>
      <c r="B3617" s="6" t="n">
        <f aca="false">1_Data_EDA!H3618</f>
        <v>1</v>
      </c>
      <c r="C3617" s="7" t="n">
        <f aca="false">1_Data_EDA!I3618</f>
        <v>99.98999786</v>
      </c>
      <c r="D3617" s="6" t="n">
        <f aca="false">1_Data_EDA!J3618</f>
        <v>4</v>
      </c>
      <c r="E3617" s="7" t="n">
        <f aca="false">1_Data_EDA!K3618</f>
        <v>399.9599915</v>
      </c>
      <c r="F3617" s="7" t="n">
        <f aca="false">1_Data_EDA!L3618</f>
        <v>36</v>
      </c>
      <c r="G3617" s="8" t="n">
        <f aca="false">1_Data_EDA!M3618</f>
        <v>0.090000004</v>
      </c>
      <c r="H3617" s="6" t="n">
        <f aca="false">IF(1_Data_EDA!B3618="First Class",1,0)</f>
        <v>1</v>
      </c>
      <c r="I3617" s="6" t="n">
        <f aca="false">IF(1_Data_EDA!B3618="Second Class",1,0)</f>
        <v>0</v>
      </c>
      <c r="J3617" s="6" t="n">
        <f aca="false">IF(1_Data_EDA!B3618="Same Day",1,0)</f>
        <v>0</v>
      </c>
      <c r="K3617" s="6" t="n">
        <f aca="false">IF(1_Data_EDA!C3618="Corporate",1,0)</f>
        <v>0</v>
      </c>
      <c r="L3617" s="6" t="n">
        <f aca="false">IF(1_Data_EDA!C3618="Home Office",1,0)</f>
        <v>0</v>
      </c>
      <c r="M3617" s="6" t="n">
        <f aca="false">IF(1_Data_EDA!D3618="Europe",1,0)</f>
        <v>0</v>
      </c>
      <c r="N3617" s="6" t="n">
        <f aca="false">IF(1_Data_EDA!D3618="LATAM",1,0)</f>
        <v>0</v>
      </c>
      <c r="O3617" s="6" t="n">
        <f aca="false">IF(1_Data_EDA!D3618="Pacific Asia",1,0)</f>
        <v>0</v>
      </c>
      <c r="P3617" s="6" t="n">
        <f aca="false">IF(1_Data_EDA!D3618="USCA",1,0)</f>
        <v>1</v>
      </c>
      <c r="Q3617" s="6" t="n">
        <f aca="false">IF(C3617&gt;MEDIAN(C$5:C$8004),1,0)</f>
        <v>1</v>
      </c>
      <c r="R3617" s="6" t="n">
        <f aca="false">IF(D3617&gt;2,1,0)</f>
        <v>1</v>
      </c>
    </row>
    <row r="3618" customFormat="false" ht="15" hidden="false" customHeight="true" outlineLevel="0" collapsed="false">
      <c r="A3618" s="6" t="n">
        <f aca="false">1_Data_EDA!O3619</f>
        <v>1</v>
      </c>
      <c r="B3618" s="6" t="n">
        <f aca="false">1_Data_EDA!H3619</f>
        <v>4</v>
      </c>
      <c r="C3618" s="7" t="n">
        <f aca="false">1_Data_EDA!I3619</f>
        <v>260.6499939</v>
      </c>
      <c r="D3618" s="6" t="n">
        <f aca="false">1_Data_EDA!J3619</f>
        <v>1</v>
      </c>
      <c r="E3618" s="7" t="n">
        <f aca="false">1_Data_EDA!K3619</f>
        <v>260.6499939</v>
      </c>
      <c r="F3618" s="7" t="n">
        <f aca="false">1_Data_EDA!L3619</f>
        <v>33.88000107</v>
      </c>
      <c r="G3618" s="8" t="n">
        <f aca="false">1_Data_EDA!M3619</f>
        <v>0.129999995</v>
      </c>
      <c r="H3618" s="6" t="n">
        <f aca="false">IF(1_Data_EDA!B3619="First Class",1,0)</f>
        <v>0</v>
      </c>
      <c r="I3618" s="6" t="n">
        <f aca="false">IF(1_Data_EDA!B3619="Second Class",1,0)</f>
        <v>0</v>
      </c>
      <c r="J3618" s="6" t="n">
        <f aca="false">IF(1_Data_EDA!B3619="Same Day",1,0)</f>
        <v>0</v>
      </c>
      <c r="K3618" s="6" t="n">
        <f aca="false">IF(1_Data_EDA!C3619="Corporate",1,0)</f>
        <v>1</v>
      </c>
      <c r="L3618" s="6" t="n">
        <f aca="false">IF(1_Data_EDA!C3619="Home Office",1,0)</f>
        <v>0</v>
      </c>
      <c r="M3618" s="6" t="n">
        <f aca="false">IF(1_Data_EDA!D3619="Europe",1,0)</f>
        <v>0</v>
      </c>
      <c r="N3618" s="6" t="n">
        <f aca="false">IF(1_Data_EDA!D3619="LATAM",1,0)</f>
        <v>0</v>
      </c>
      <c r="O3618" s="6" t="n">
        <f aca="false">IF(1_Data_EDA!D3619="Pacific Asia",1,0)</f>
        <v>1</v>
      </c>
      <c r="P3618" s="6" t="n">
        <f aca="false">IF(1_Data_EDA!D3619="USCA",1,0)</f>
        <v>0</v>
      </c>
      <c r="Q3618" s="6" t="n">
        <f aca="false">IF(C3618&gt;MEDIAN(C$5:C$8004),1,0)</f>
        <v>1</v>
      </c>
      <c r="R3618" s="6" t="n">
        <f aca="false">IF(D3618&gt;2,1,0)</f>
        <v>0</v>
      </c>
    </row>
    <row r="3619" customFormat="false" ht="15" hidden="false" customHeight="true" outlineLevel="0" collapsed="false">
      <c r="A3619" s="6" t="n">
        <f aca="false">1_Data_EDA!O3620</f>
        <v>1</v>
      </c>
      <c r="B3619" s="6" t="n">
        <f aca="false">1_Data_EDA!H3620</f>
        <v>2</v>
      </c>
      <c r="C3619" s="7" t="n">
        <f aca="false">1_Data_EDA!I3620</f>
        <v>39.99000168</v>
      </c>
      <c r="D3619" s="6" t="n">
        <f aca="false">1_Data_EDA!J3620</f>
        <v>4</v>
      </c>
      <c r="E3619" s="7" t="n">
        <f aca="false">1_Data_EDA!K3620</f>
        <v>159.9600067</v>
      </c>
      <c r="F3619" s="7" t="n">
        <f aca="false">1_Data_EDA!L3620</f>
        <v>20.79000092</v>
      </c>
      <c r="G3619" s="8" t="n">
        <f aca="false">1_Data_EDA!M3620</f>
        <v>0.129999995</v>
      </c>
      <c r="H3619" s="6" t="n">
        <f aca="false">IF(1_Data_EDA!B3620="First Class",1,0)</f>
        <v>0</v>
      </c>
      <c r="I3619" s="6" t="n">
        <f aca="false">IF(1_Data_EDA!B3620="Second Class",1,0)</f>
        <v>1</v>
      </c>
      <c r="J3619" s="6" t="n">
        <f aca="false">IF(1_Data_EDA!B3620="Same Day",1,0)</f>
        <v>0</v>
      </c>
      <c r="K3619" s="6" t="n">
        <f aca="false">IF(1_Data_EDA!C3620="Corporate",1,0)</f>
        <v>0</v>
      </c>
      <c r="L3619" s="6" t="n">
        <f aca="false">IF(1_Data_EDA!C3620="Home Office",1,0)</f>
        <v>0</v>
      </c>
      <c r="M3619" s="6" t="n">
        <f aca="false">IF(1_Data_EDA!D3620="Europe",1,0)</f>
        <v>0</v>
      </c>
      <c r="N3619" s="6" t="n">
        <f aca="false">IF(1_Data_EDA!D3620="LATAM",1,0)</f>
        <v>0</v>
      </c>
      <c r="O3619" s="6" t="n">
        <f aca="false">IF(1_Data_EDA!D3620="Pacific Asia",1,0)</f>
        <v>1</v>
      </c>
      <c r="P3619" s="6" t="n">
        <f aca="false">IF(1_Data_EDA!D3620="USCA",1,0)</f>
        <v>0</v>
      </c>
      <c r="Q3619" s="6" t="n">
        <f aca="false">IF(C3619&gt;MEDIAN(C$5:C$8004),1,0)</f>
        <v>0</v>
      </c>
      <c r="R3619" s="6" t="n">
        <f aca="false">IF(D3619&gt;2,1,0)</f>
        <v>1</v>
      </c>
    </row>
    <row r="3620" customFormat="false" ht="15" hidden="false" customHeight="true" outlineLevel="0" collapsed="false">
      <c r="A3620" s="6" t="n">
        <f aca="false">1_Data_EDA!O3621</f>
        <v>1</v>
      </c>
      <c r="B3620" s="6" t="n">
        <f aca="false">1_Data_EDA!H3621</f>
        <v>4</v>
      </c>
      <c r="C3620" s="7" t="n">
        <f aca="false">1_Data_EDA!I3621</f>
        <v>199.9900055</v>
      </c>
      <c r="D3620" s="6" t="n">
        <f aca="false">1_Data_EDA!J3621</f>
        <v>1</v>
      </c>
      <c r="E3620" s="7" t="n">
        <f aca="false">1_Data_EDA!K3621</f>
        <v>199.9900055</v>
      </c>
      <c r="F3620" s="7" t="n">
        <f aca="false">1_Data_EDA!L3621</f>
        <v>18</v>
      </c>
      <c r="G3620" s="8" t="n">
        <f aca="false">1_Data_EDA!M3621</f>
        <v>0.090000004</v>
      </c>
      <c r="H3620" s="6" t="n">
        <f aca="false">IF(1_Data_EDA!B3621="First Class",1,0)</f>
        <v>0</v>
      </c>
      <c r="I3620" s="6" t="n">
        <f aca="false">IF(1_Data_EDA!B3621="Second Class",1,0)</f>
        <v>0</v>
      </c>
      <c r="J3620" s="6" t="n">
        <f aca="false">IF(1_Data_EDA!B3621="Same Day",1,0)</f>
        <v>0</v>
      </c>
      <c r="K3620" s="6" t="n">
        <f aca="false">IF(1_Data_EDA!C3621="Corporate",1,0)</f>
        <v>1</v>
      </c>
      <c r="L3620" s="6" t="n">
        <f aca="false">IF(1_Data_EDA!C3621="Home Office",1,0)</f>
        <v>0</v>
      </c>
      <c r="M3620" s="6" t="n">
        <f aca="false">IF(1_Data_EDA!D3621="Europe",1,0)</f>
        <v>0</v>
      </c>
      <c r="N3620" s="6" t="n">
        <f aca="false">IF(1_Data_EDA!D3621="LATAM",1,0)</f>
        <v>0</v>
      </c>
      <c r="O3620" s="6" t="n">
        <f aca="false">IF(1_Data_EDA!D3621="Pacific Asia",1,0)</f>
        <v>1</v>
      </c>
      <c r="P3620" s="6" t="n">
        <f aca="false">IF(1_Data_EDA!D3621="USCA",1,0)</f>
        <v>0</v>
      </c>
      <c r="Q3620" s="6" t="n">
        <f aca="false">IF(C3620&gt;MEDIAN(C$5:C$8004),1,0)</f>
        <v>1</v>
      </c>
      <c r="R3620" s="6" t="n">
        <f aca="false">IF(D3620&gt;2,1,0)</f>
        <v>0</v>
      </c>
    </row>
    <row r="3621" customFormat="false" ht="15" hidden="false" customHeight="true" outlineLevel="0" collapsed="false">
      <c r="A3621" s="6" t="n">
        <f aca="false">1_Data_EDA!O3622</f>
        <v>0</v>
      </c>
      <c r="B3621" s="6" t="n">
        <f aca="false">1_Data_EDA!H3622</f>
        <v>4</v>
      </c>
      <c r="C3621" s="7" t="n">
        <f aca="false">1_Data_EDA!I3622</f>
        <v>299.980011</v>
      </c>
      <c r="D3621" s="6" t="n">
        <f aca="false">1_Data_EDA!J3622</f>
        <v>1</v>
      </c>
      <c r="E3621" s="7" t="n">
        <f aca="false">1_Data_EDA!K3622</f>
        <v>299.980011</v>
      </c>
      <c r="F3621" s="7" t="n">
        <f aca="false">1_Data_EDA!L3622</f>
        <v>36</v>
      </c>
      <c r="G3621" s="8" t="n">
        <f aca="false">1_Data_EDA!M3622</f>
        <v>0.119999997</v>
      </c>
      <c r="H3621" s="6" t="n">
        <f aca="false">IF(1_Data_EDA!B3622="First Class",1,0)</f>
        <v>0</v>
      </c>
      <c r="I3621" s="6" t="n">
        <f aca="false">IF(1_Data_EDA!B3622="Second Class",1,0)</f>
        <v>0</v>
      </c>
      <c r="J3621" s="6" t="n">
        <f aca="false">IF(1_Data_EDA!B3622="Same Day",1,0)</f>
        <v>0</v>
      </c>
      <c r="K3621" s="6" t="n">
        <f aca="false">IF(1_Data_EDA!C3622="Corporate",1,0)</f>
        <v>1</v>
      </c>
      <c r="L3621" s="6" t="n">
        <f aca="false">IF(1_Data_EDA!C3622="Home Office",1,0)</f>
        <v>0</v>
      </c>
      <c r="M3621" s="6" t="n">
        <f aca="false">IF(1_Data_EDA!D3622="Europe",1,0)</f>
        <v>0</v>
      </c>
      <c r="N3621" s="6" t="n">
        <f aca="false">IF(1_Data_EDA!D3622="LATAM",1,0)</f>
        <v>0</v>
      </c>
      <c r="O3621" s="6" t="n">
        <f aca="false">IF(1_Data_EDA!D3622="Pacific Asia",1,0)</f>
        <v>0</v>
      </c>
      <c r="P3621" s="6" t="n">
        <f aca="false">IF(1_Data_EDA!D3622="USCA",1,0)</f>
        <v>1</v>
      </c>
      <c r="Q3621" s="6" t="n">
        <f aca="false">IF(C3621&gt;MEDIAN(C$5:C$8004),1,0)</f>
        <v>1</v>
      </c>
      <c r="R3621" s="6" t="n">
        <f aca="false">IF(D3621&gt;2,1,0)</f>
        <v>0</v>
      </c>
    </row>
    <row r="3622" customFormat="false" ht="15" hidden="false" customHeight="true" outlineLevel="0" collapsed="false">
      <c r="A3622" s="6" t="n">
        <f aca="false">1_Data_EDA!O3623</f>
        <v>0</v>
      </c>
      <c r="B3622" s="6" t="n">
        <f aca="false">1_Data_EDA!H3623</f>
        <v>4</v>
      </c>
      <c r="C3622" s="7" t="n">
        <f aca="false">1_Data_EDA!I3623</f>
        <v>50</v>
      </c>
      <c r="D3622" s="6" t="n">
        <f aca="false">1_Data_EDA!J3623</f>
        <v>5</v>
      </c>
      <c r="E3622" s="7" t="n">
        <f aca="false">1_Data_EDA!K3623</f>
        <v>250</v>
      </c>
      <c r="F3622" s="7" t="n">
        <f aca="false">1_Data_EDA!L3623</f>
        <v>45</v>
      </c>
      <c r="G3622" s="8" t="n">
        <f aca="false">1_Data_EDA!M3623</f>
        <v>0.180000007</v>
      </c>
      <c r="H3622" s="6" t="n">
        <f aca="false">IF(1_Data_EDA!B3623="First Class",1,0)</f>
        <v>0</v>
      </c>
      <c r="I3622" s="6" t="n">
        <f aca="false">IF(1_Data_EDA!B3623="Second Class",1,0)</f>
        <v>0</v>
      </c>
      <c r="J3622" s="6" t="n">
        <f aca="false">IF(1_Data_EDA!B3623="Same Day",1,0)</f>
        <v>0</v>
      </c>
      <c r="K3622" s="6" t="n">
        <f aca="false">IF(1_Data_EDA!C3623="Corporate",1,0)</f>
        <v>0</v>
      </c>
      <c r="L3622" s="6" t="n">
        <f aca="false">IF(1_Data_EDA!C3623="Home Office",1,0)</f>
        <v>0</v>
      </c>
      <c r="M3622" s="6" t="n">
        <f aca="false">IF(1_Data_EDA!D3623="Europe",1,0)</f>
        <v>1</v>
      </c>
      <c r="N3622" s="6" t="n">
        <f aca="false">IF(1_Data_EDA!D3623="LATAM",1,0)</f>
        <v>0</v>
      </c>
      <c r="O3622" s="6" t="n">
        <f aca="false">IF(1_Data_EDA!D3623="Pacific Asia",1,0)</f>
        <v>0</v>
      </c>
      <c r="P3622" s="6" t="n">
        <f aca="false">IF(1_Data_EDA!D3623="USCA",1,0)</f>
        <v>0</v>
      </c>
      <c r="Q3622" s="6" t="n">
        <f aca="false">IF(C3622&gt;MEDIAN(C$5:C$8004),1,0)</f>
        <v>0</v>
      </c>
      <c r="R3622" s="6" t="n">
        <f aca="false">IF(D3622&gt;2,1,0)</f>
        <v>1</v>
      </c>
    </row>
    <row r="3623" customFormat="false" ht="15" hidden="false" customHeight="true" outlineLevel="0" collapsed="false">
      <c r="A3623" s="6" t="n">
        <f aca="false">1_Data_EDA!O3624</f>
        <v>1</v>
      </c>
      <c r="B3623" s="6" t="n">
        <f aca="false">1_Data_EDA!H3624</f>
        <v>2</v>
      </c>
      <c r="C3623" s="7" t="n">
        <f aca="false">1_Data_EDA!I3624</f>
        <v>39.99000168</v>
      </c>
      <c r="D3623" s="6" t="n">
        <f aca="false">1_Data_EDA!J3624</f>
        <v>5</v>
      </c>
      <c r="E3623" s="7" t="n">
        <f aca="false">1_Data_EDA!K3624</f>
        <v>199.9499969</v>
      </c>
      <c r="F3623" s="7" t="n">
        <f aca="false">1_Data_EDA!L3624</f>
        <v>10</v>
      </c>
      <c r="G3623" s="8" t="n">
        <f aca="false">1_Data_EDA!M3624</f>
        <v>0.050000001</v>
      </c>
      <c r="H3623" s="6" t="n">
        <f aca="false">IF(1_Data_EDA!B3624="First Class",1,0)</f>
        <v>0</v>
      </c>
      <c r="I3623" s="6" t="n">
        <f aca="false">IF(1_Data_EDA!B3624="Second Class",1,0)</f>
        <v>1</v>
      </c>
      <c r="J3623" s="6" t="n">
        <f aca="false">IF(1_Data_EDA!B3624="Same Day",1,0)</f>
        <v>0</v>
      </c>
      <c r="K3623" s="6" t="n">
        <f aca="false">IF(1_Data_EDA!C3624="Corporate",1,0)</f>
        <v>1</v>
      </c>
      <c r="L3623" s="6" t="n">
        <f aca="false">IF(1_Data_EDA!C3624="Home Office",1,0)</f>
        <v>0</v>
      </c>
      <c r="M3623" s="6" t="n">
        <f aca="false">IF(1_Data_EDA!D3624="Europe",1,0)</f>
        <v>0</v>
      </c>
      <c r="N3623" s="6" t="n">
        <f aca="false">IF(1_Data_EDA!D3624="LATAM",1,0)</f>
        <v>0</v>
      </c>
      <c r="O3623" s="6" t="n">
        <f aca="false">IF(1_Data_EDA!D3624="Pacific Asia",1,0)</f>
        <v>0</v>
      </c>
      <c r="P3623" s="6" t="n">
        <f aca="false">IF(1_Data_EDA!D3624="USCA",1,0)</f>
        <v>1</v>
      </c>
      <c r="Q3623" s="6" t="n">
        <f aca="false">IF(C3623&gt;MEDIAN(C$5:C$8004),1,0)</f>
        <v>0</v>
      </c>
      <c r="R3623" s="6" t="n">
        <f aca="false">IF(D3623&gt;2,1,0)</f>
        <v>1</v>
      </c>
    </row>
    <row r="3624" customFormat="false" ht="15" hidden="false" customHeight="true" outlineLevel="0" collapsed="false">
      <c r="A3624" s="6" t="n">
        <f aca="false">1_Data_EDA!O3625</f>
        <v>0</v>
      </c>
      <c r="B3624" s="6" t="n">
        <f aca="false">1_Data_EDA!H3625</f>
        <v>4</v>
      </c>
      <c r="C3624" s="7" t="n">
        <f aca="false">1_Data_EDA!I3625</f>
        <v>129.9900055</v>
      </c>
      <c r="D3624" s="6" t="n">
        <f aca="false">1_Data_EDA!J3625</f>
        <v>1</v>
      </c>
      <c r="E3624" s="7" t="n">
        <f aca="false">1_Data_EDA!K3625</f>
        <v>129.9900055</v>
      </c>
      <c r="F3624" s="7" t="n">
        <f aca="false">1_Data_EDA!L3625</f>
        <v>19.5</v>
      </c>
      <c r="G3624" s="8" t="n">
        <f aca="false">1_Data_EDA!M3625</f>
        <v>0.150000006</v>
      </c>
      <c r="H3624" s="6" t="n">
        <f aca="false">IF(1_Data_EDA!B3625="First Class",1,0)</f>
        <v>0</v>
      </c>
      <c r="I3624" s="6" t="n">
        <f aca="false">IF(1_Data_EDA!B3625="Second Class",1,0)</f>
        <v>0</v>
      </c>
      <c r="J3624" s="6" t="n">
        <f aca="false">IF(1_Data_EDA!B3625="Same Day",1,0)</f>
        <v>0</v>
      </c>
      <c r="K3624" s="6" t="n">
        <f aca="false">IF(1_Data_EDA!C3625="Corporate",1,0)</f>
        <v>0</v>
      </c>
      <c r="L3624" s="6" t="n">
        <f aca="false">IF(1_Data_EDA!C3625="Home Office",1,0)</f>
        <v>0</v>
      </c>
      <c r="M3624" s="6" t="n">
        <f aca="false">IF(1_Data_EDA!D3625="Europe",1,0)</f>
        <v>0</v>
      </c>
      <c r="N3624" s="6" t="n">
        <f aca="false">IF(1_Data_EDA!D3625="LATAM",1,0)</f>
        <v>0</v>
      </c>
      <c r="O3624" s="6" t="n">
        <f aca="false">IF(1_Data_EDA!D3625="Pacific Asia",1,0)</f>
        <v>0</v>
      </c>
      <c r="P3624" s="6" t="n">
        <f aca="false">IF(1_Data_EDA!D3625="USCA",1,0)</f>
        <v>1</v>
      </c>
      <c r="Q3624" s="6" t="n">
        <f aca="false">IF(C3624&gt;MEDIAN(C$5:C$8004),1,0)</f>
        <v>1</v>
      </c>
      <c r="R3624" s="6" t="n">
        <f aca="false">IF(D3624&gt;2,1,0)</f>
        <v>0</v>
      </c>
    </row>
    <row r="3625" customFormat="false" ht="15" hidden="false" customHeight="true" outlineLevel="0" collapsed="false">
      <c r="A3625" s="6" t="n">
        <f aca="false">1_Data_EDA!O3626</f>
        <v>1</v>
      </c>
      <c r="B3625" s="6" t="n">
        <f aca="false">1_Data_EDA!H3626</f>
        <v>4</v>
      </c>
      <c r="C3625" s="7" t="n">
        <f aca="false">1_Data_EDA!I3626</f>
        <v>99.98999786</v>
      </c>
      <c r="D3625" s="6" t="n">
        <f aca="false">1_Data_EDA!J3626</f>
        <v>4</v>
      </c>
      <c r="E3625" s="7" t="n">
        <f aca="false">1_Data_EDA!K3626</f>
        <v>399.9599915</v>
      </c>
      <c r="F3625" s="7" t="n">
        <f aca="false">1_Data_EDA!L3626</f>
        <v>28</v>
      </c>
      <c r="G3625" s="8" t="n">
        <f aca="false">1_Data_EDA!M3626</f>
        <v>0.07</v>
      </c>
      <c r="H3625" s="6" t="n">
        <f aca="false">IF(1_Data_EDA!B3626="First Class",1,0)</f>
        <v>0</v>
      </c>
      <c r="I3625" s="6" t="n">
        <f aca="false">IF(1_Data_EDA!B3626="Second Class",1,0)</f>
        <v>0</v>
      </c>
      <c r="J3625" s="6" t="n">
        <f aca="false">IF(1_Data_EDA!B3626="Same Day",1,0)</f>
        <v>0</v>
      </c>
      <c r="K3625" s="6" t="n">
        <f aca="false">IF(1_Data_EDA!C3626="Corporate",1,0)</f>
        <v>1</v>
      </c>
      <c r="L3625" s="6" t="n">
        <f aca="false">IF(1_Data_EDA!C3626="Home Office",1,0)</f>
        <v>0</v>
      </c>
      <c r="M3625" s="6" t="n">
        <f aca="false">IF(1_Data_EDA!D3626="Europe",1,0)</f>
        <v>0</v>
      </c>
      <c r="N3625" s="6" t="n">
        <f aca="false">IF(1_Data_EDA!D3626="LATAM",1,0)</f>
        <v>1</v>
      </c>
      <c r="O3625" s="6" t="n">
        <f aca="false">IF(1_Data_EDA!D3626="Pacific Asia",1,0)</f>
        <v>0</v>
      </c>
      <c r="P3625" s="6" t="n">
        <f aca="false">IF(1_Data_EDA!D3626="USCA",1,0)</f>
        <v>0</v>
      </c>
      <c r="Q3625" s="6" t="n">
        <f aca="false">IF(C3625&gt;MEDIAN(C$5:C$8004),1,0)</f>
        <v>1</v>
      </c>
      <c r="R3625" s="6" t="n">
        <f aca="false">IF(D3625&gt;2,1,0)</f>
        <v>1</v>
      </c>
    </row>
    <row r="3626" customFormat="false" ht="15" hidden="false" customHeight="true" outlineLevel="0" collapsed="false">
      <c r="A3626" s="6" t="n">
        <f aca="false">1_Data_EDA!O3627</f>
        <v>0</v>
      </c>
      <c r="B3626" s="6" t="n">
        <f aca="false">1_Data_EDA!H3627</f>
        <v>4</v>
      </c>
      <c r="C3626" s="7" t="n">
        <f aca="false">1_Data_EDA!I3627</f>
        <v>59.99000168</v>
      </c>
      <c r="D3626" s="6" t="n">
        <f aca="false">1_Data_EDA!J3627</f>
        <v>3</v>
      </c>
      <c r="E3626" s="7" t="n">
        <f aca="false">1_Data_EDA!K3627</f>
        <v>179.9700012</v>
      </c>
      <c r="F3626" s="7" t="n">
        <f aca="false">1_Data_EDA!L3627</f>
        <v>28.79999924</v>
      </c>
      <c r="G3626" s="8" t="n">
        <f aca="false">1_Data_EDA!M3627</f>
        <v>0.159999996</v>
      </c>
      <c r="H3626" s="6" t="n">
        <f aca="false">IF(1_Data_EDA!B3627="First Class",1,0)</f>
        <v>0</v>
      </c>
      <c r="I3626" s="6" t="n">
        <f aca="false">IF(1_Data_EDA!B3627="Second Class",1,0)</f>
        <v>0</v>
      </c>
      <c r="J3626" s="6" t="n">
        <f aca="false">IF(1_Data_EDA!B3627="Same Day",1,0)</f>
        <v>0</v>
      </c>
      <c r="K3626" s="6" t="n">
        <f aca="false">IF(1_Data_EDA!C3627="Corporate",1,0)</f>
        <v>1</v>
      </c>
      <c r="L3626" s="6" t="n">
        <f aca="false">IF(1_Data_EDA!C3627="Home Office",1,0)</f>
        <v>0</v>
      </c>
      <c r="M3626" s="6" t="n">
        <f aca="false">IF(1_Data_EDA!D3627="Europe",1,0)</f>
        <v>1</v>
      </c>
      <c r="N3626" s="6" t="n">
        <f aca="false">IF(1_Data_EDA!D3627="LATAM",1,0)</f>
        <v>0</v>
      </c>
      <c r="O3626" s="6" t="n">
        <f aca="false">IF(1_Data_EDA!D3627="Pacific Asia",1,0)</f>
        <v>0</v>
      </c>
      <c r="P3626" s="6" t="n">
        <f aca="false">IF(1_Data_EDA!D3627="USCA",1,0)</f>
        <v>0</v>
      </c>
      <c r="Q3626" s="6" t="n">
        <f aca="false">IF(C3626&gt;MEDIAN(C$5:C$8004),1,0)</f>
        <v>0</v>
      </c>
      <c r="R3626" s="6" t="n">
        <f aca="false">IF(D3626&gt;2,1,0)</f>
        <v>1</v>
      </c>
    </row>
    <row r="3627" customFormat="false" ht="15" hidden="false" customHeight="true" outlineLevel="0" collapsed="false">
      <c r="A3627" s="6" t="n">
        <f aca="false">1_Data_EDA!O3628</f>
        <v>0</v>
      </c>
      <c r="B3627" s="6" t="n">
        <f aca="false">1_Data_EDA!H3628</f>
        <v>4</v>
      </c>
      <c r="C3627" s="7" t="n">
        <f aca="false">1_Data_EDA!I3628</f>
        <v>50</v>
      </c>
      <c r="D3627" s="6" t="n">
        <f aca="false">1_Data_EDA!J3628</f>
        <v>2</v>
      </c>
      <c r="E3627" s="7" t="n">
        <f aca="false">1_Data_EDA!K3628</f>
        <v>100</v>
      </c>
      <c r="F3627" s="7" t="n">
        <f aca="false">1_Data_EDA!L3628</f>
        <v>4</v>
      </c>
      <c r="G3627" s="8" t="n">
        <f aca="false">1_Data_EDA!M3628</f>
        <v>0.039999999</v>
      </c>
      <c r="H3627" s="6" t="n">
        <f aca="false">IF(1_Data_EDA!B3628="First Class",1,0)</f>
        <v>0</v>
      </c>
      <c r="I3627" s="6" t="n">
        <f aca="false">IF(1_Data_EDA!B3628="Second Class",1,0)</f>
        <v>0</v>
      </c>
      <c r="J3627" s="6" t="n">
        <f aca="false">IF(1_Data_EDA!B3628="Same Day",1,0)</f>
        <v>0</v>
      </c>
      <c r="K3627" s="6" t="n">
        <f aca="false">IF(1_Data_EDA!C3628="Corporate",1,0)</f>
        <v>0</v>
      </c>
      <c r="L3627" s="6" t="n">
        <f aca="false">IF(1_Data_EDA!C3628="Home Office",1,0)</f>
        <v>1</v>
      </c>
      <c r="M3627" s="6" t="n">
        <f aca="false">IF(1_Data_EDA!D3628="Europe",1,0)</f>
        <v>1</v>
      </c>
      <c r="N3627" s="6" t="n">
        <f aca="false">IF(1_Data_EDA!D3628="LATAM",1,0)</f>
        <v>0</v>
      </c>
      <c r="O3627" s="6" t="n">
        <f aca="false">IF(1_Data_EDA!D3628="Pacific Asia",1,0)</f>
        <v>0</v>
      </c>
      <c r="P3627" s="6" t="n">
        <f aca="false">IF(1_Data_EDA!D3628="USCA",1,0)</f>
        <v>0</v>
      </c>
      <c r="Q3627" s="6" t="n">
        <f aca="false">IF(C3627&gt;MEDIAN(C$5:C$8004),1,0)</f>
        <v>0</v>
      </c>
      <c r="R3627" s="6" t="n">
        <f aca="false">IF(D3627&gt;2,1,0)</f>
        <v>0</v>
      </c>
    </row>
    <row r="3628" customFormat="false" ht="15" hidden="false" customHeight="true" outlineLevel="0" collapsed="false">
      <c r="A3628" s="6" t="n">
        <f aca="false">1_Data_EDA!O3629</f>
        <v>0</v>
      </c>
      <c r="B3628" s="6" t="n">
        <f aca="false">1_Data_EDA!H3629</f>
        <v>4</v>
      </c>
      <c r="C3628" s="7" t="n">
        <f aca="false">1_Data_EDA!I3629</f>
        <v>59.99000168</v>
      </c>
      <c r="D3628" s="6" t="n">
        <f aca="false">1_Data_EDA!J3629</f>
        <v>5</v>
      </c>
      <c r="E3628" s="7" t="n">
        <f aca="false">1_Data_EDA!K3629</f>
        <v>299.9500122</v>
      </c>
      <c r="F3628" s="7" t="n">
        <f aca="false">1_Data_EDA!L3629</f>
        <v>35.99000168</v>
      </c>
      <c r="G3628" s="8" t="n">
        <f aca="false">1_Data_EDA!M3629</f>
        <v>0.119999997</v>
      </c>
      <c r="H3628" s="6" t="n">
        <f aca="false">IF(1_Data_EDA!B3629="First Class",1,0)</f>
        <v>0</v>
      </c>
      <c r="I3628" s="6" t="n">
        <f aca="false">IF(1_Data_EDA!B3629="Second Class",1,0)</f>
        <v>0</v>
      </c>
      <c r="J3628" s="6" t="n">
        <f aca="false">IF(1_Data_EDA!B3629="Same Day",1,0)</f>
        <v>0</v>
      </c>
      <c r="K3628" s="6" t="n">
        <f aca="false">IF(1_Data_EDA!C3629="Corporate",1,0)</f>
        <v>0</v>
      </c>
      <c r="L3628" s="6" t="n">
        <f aca="false">IF(1_Data_EDA!C3629="Home Office",1,0)</f>
        <v>0</v>
      </c>
      <c r="M3628" s="6" t="n">
        <f aca="false">IF(1_Data_EDA!D3629="Europe",1,0)</f>
        <v>0</v>
      </c>
      <c r="N3628" s="6" t="n">
        <f aca="false">IF(1_Data_EDA!D3629="LATAM",1,0)</f>
        <v>1</v>
      </c>
      <c r="O3628" s="6" t="n">
        <f aca="false">IF(1_Data_EDA!D3629="Pacific Asia",1,0)</f>
        <v>0</v>
      </c>
      <c r="P3628" s="6" t="n">
        <f aca="false">IF(1_Data_EDA!D3629="USCA",1,0)</f>
        <v>0</v>
      </c>
      <c r="Q3628" s="6" t="n">
        <f aca="false">IF(C3628&gt;MEDIAN(C$5:C$8004),1,0)</f>
        <v>0</v>
      </c>
      <c r="R3628" s="6" t="n">
        <f aca="false">IF(D3628&gt;2,1,0)</f>
        <v>1</v>
      </c>
    </row>
    <row r="3629" customFormat="false" ht="15" hidden="false" customHeight="true" outlineLevel="0" collapsed="false">
      <c r="A3629" s="6" t="n">
        <f aca="false">1_Data_EDA!O3630</f>
        <v>0</v>
      </c>
      <c r="B3629" s="6" t="n">
        <f aca="false">1_Data_EDA!H3630</f>
        <v>4</v>
      </c>
      <c r="C3629" s="7" t="n">
        <f aca="false">1_Data_EDA!I3630</f>
        <v>50</v>
      </c>
      <c r="D3629" s="6" t="n">
        <f aca="false">1_Data_EDA!J3630</f>
        <v>5</v>
      </c>
      <c r="E3629" s="7" t="n">
        <f aca="false">1_Data_EDA!K3630</f>
        <v>250</v>
      </c>
      <c r="F3629" s="7" t="n">
        <f aca="false">1_Data_EDA!L3630</f>
        <v>5</v>
      </c>
      <c r="G3629" s="8" t="n">
        <f aca="false">1_Data_EDA!M3630</f>
        <v>0.02</v>
      </c>
      <c r="H3629" s="6" t="n">
        <f aca="false">IF(1_Data_EDA!B3630="First Class",1,0)</f>
        <v>0</v>
      </c>
      <c r="I3629" s="6" t="n">
        <f aca="false">IF(1_Data_EDA!B3630="Second Class",1,0)</f>
        <v>0</v>
      </c>
      <c r="J3629" s="6" t="n">
        <f aca="false">IF(1_Data_EDA!B3630="Same Day",1,0)</f>
        <v>0</v>
      </c>
      <c r="K3629" s="6" t="n">
        <f aca="false">IF(1_Data_EDA!C3630="Corporate",1,0)</f>
        <v>0</v>
      </c>
      <c r="L3629" s="6" t="n">
        <f aca="false">IF(1_Data_EDA!C3630="Home Office",1,0)</f>
        <v>0</v>
      </c>
      <c r="M3629" s="6" t="n">
        <f aca="false">IF(1_Data_EDA!D3630="Europe",1,0)</f>
        <v>0</v>
      </c>
      <c r="N3629" s="6" t="n">
        <f aca="false">IF(1_Data_EDA!D3630="LATAM",1,0)</f>
        <v>1</v>
      </c>
      <c r="O3629" s="6" t="n">
        <f aca="false">IF(1_Data_EDA!D3630="Pacific Asia",1,0)</f>
        <v>0</v>
      </c>
      <c r="P3629" s="6" t="n">
        <f aca="false">IF(1_Data_EDA!D3630="USCA",1,0)</f>
        <v>0</v>
      </c>
      <c r="Q3629" s="6" t="n">
        <f aca="false">IF(C3629&gt;MEDIAN(C$5:C$8004),1,0)</f>
        <v>0</v>
      </c>
      <c r="R3629" s="6" t="n">
        <f aca="false">IF(D3629&gt;2,1,0)</f>
        <v>1</v>
      </c>
    </row>
    <row r="3630" customFormat="false" ht="15" hidden="false" customHeight="true" outlineLevel="0" collapsed="false">
      <c r="A3630" s="6" t="n">
        <f aca="false">1_Data_EDA!O3631</f>
        <v>0</v>
      </c>
      <c r="B3630" s="6" t="n">
        <f aca="false">1_Data_EDA!H3631</f>
        <v>4</v>
      </c>
      <c r="C3630" s="7" t="n">
        <f aca="false">1_Data_EDA!I3631</f>
        <v>49.97999954</v>
      </c>
      <c r="D3630" s="6" t="n">
        <f aca="false">1_Data_EDA!J3631</f>
        <v>1</v>
      </c>
      <c r="E3630" s="7" t="n">
        <f aca="false">1_Data_EDA!K3631</f>
        <v>49.97999954</v>
      </c>
      <c r="F3630" s="7" t="n">
        <f aca="false">1_Data_EDA!L3631</f>
        <v>8</v>
      </c>
      <c r="G3630" s="8" t="n">
        <f aca="false">1_Data_EDA!M3631</f>
        <v>0.159999996</v>
      </c>
      <c r="H3630" s="6" t="n">
        <f aca="false">IF(1_Data_EDA!B3631="First Class",1,0)</f>
        <v>0</v>
      </c>
      <c r="I3630" s="6" t="n">
        <f aca="false">IF(1_Data_EDA!B3631="Second Class",1,0)</f>
        <v>0</v>
      </c>
      <c r="J3630" s="6" t="n">
        <f aca="false">IF(1_Data_EDA!B3631="Same Day",1,0)</f>
        <v>0</v>
      </c>
      <c r="K3630" s="6" t="n">
        <f aca="false">IF(1_Data_EDA!C3631="Corporate",1,0)</f>
        <v>0</v>
      </c>
      <c r="L3630" s="6" t="n">
        <f aca="false">IF(1_Data_EDA!C3631="Home Office",1,0)</f>
        <v>1</v>
      </c>
      <c r="M3630" s="6" t="n">
        <f aca="false">IF(1_Data_EDA!D3631="Europe",1,0)</f>
        <v>0</v>
      </c>
      <c r="N3630" s="6" t="n">
        <f aca="false">IF(1_Data_EDA!D3631="LATAM",1,0)</f>
        <v>0</v>
      </c>
      <c r="O3630" s="6" t="n">
        <f aca="false">IF(1_Data_EDA!D3631="Pacific Asia",1,0)</f>
        <v>1</v>
      </c>
      <c r="P3630" s="6" t="n">
        <f aca="false">IF(1_Data_EDA!D3631="USCA",1,0)</f>
        <v>0</v>
      </c>
      <c r="Q3630" s="6" t="n">
        <f aca="false">IF(C3630&gt;MEDIAN(C$5:C$8004),1,0)</f>
        <v>0</v>
      </c>
      <c r="R3630" s="6" t="n">
        <f aca="false">IF(D3630&gt;2,1,0)</f>
        <v>0</v>
      </c>
    </row>
    <row r="3631" customFormat="false" ht="15" hidden="false" customHeight="true" outlineLevel="0" collapsed="false">
      <c r="A3631" s="6" t="n">
        <f aca="false">1_Data_EDA!O3632</f>
        <v>0</v>
      </c>
      <c r="B3631" s="6" t="n">
        <f aca="false">1_Data_EDA!H3632</f>
        <v>0</v>
      </c>
      <c r="C3631" s="7" t="n">
        <f aca="false">1_Data_EDA!I3632</f>
        <v>199.9900055</v>
      </c>
      <c r="D3631" s="6" t="n">
        <f aca="false">1_Data_EDA!J3632</f>
        <v>1</v>
      </c>
      <c r="E3631" s="7" t="n">
        <f aca="false">1_Data_EDA!K3632</f>
        <v>199.9900055</v>
      </c>
      <c r="F3631" s="7" t="n">
        <f aca="false">1_Data_EDA!L3632</f>
        <v>14</v>
      </c>
      <c r="G3631" s="8" t="n">
        <f aca="false">1_Data_EDA!M3632</f>
        <v>0.07</v>
      </c>
      <c r="H3631" s="6" t="n">
        <f aca="false">IF(1_Data_EDA!B3632="First Class",1,0)</f>
        <v>0</v>
      </c>
      <c r="I3631" s="6" t="n">
        <f aca="false">IF(1_Data_EDA!B3632="Second Class",1,0)</f>
        <v>0</v>
      </c>
      <c r="J3631" s="6" t="n">
        <f aca="false">IF(1_Data_EDA!B3632="Same Day",1,0)</f>
        <v>1</v>
      </c>
      <c r="K3631" s="6" t="n">
        <f aca="false">IF(1_Data_EDA!C3632="Corporate",1,0)</f>
        <v>0</v>
      </c>
      <c r="L3631" s="6" t="n">
        <f aca="false">IF(1_Data_EDA!C3632="Home Office",1,0)</f>
        <v>0</v>
      </c>
      <c r="M3631" s="6" t="n">
        <f aca="false">IF(1_Data_EDA!D3632="Europe",1,0)</f>
        <v>0</v>
      </c>
      <c r="N3631" s="6" t="n">
        <f aca="false">IF(1_Data_EDA!D3632="LATAM",1,0)</f>
        <v>1</v>
      </c>
      <c r="O3631" s="6" t="n">
        <f aca="false">IF(1_Data_EDA!D3632="Pacific Asia",1,0)</f>
        <v>0</v>
      </c>
      <c r="P3631" s="6" t="n">
        <f aca="false">IF(1_Data_EDA!D3632="USCA",1,0)</f>
        <v>0</v>
      </c>
      <c r="Q3631" s="6" t="n">
        <f aca="false">IF(C3631&gt;MEDIAN(C$5:C$8004),1,0)</f>
        <v>1</v>
      </c>
      <c r="R3631" s="6" t="n">
        <f aca="false">IF(D3631&gt;2,1,0)</f>
        <v>0</v>
      </c>
    </row>
    <row r="3632" customFormat="false" ht="15" hidden="false" customHeight="true" outlineLevel="0" collapsed="false">
      <c r="A3632" s="6" t="n">
        <f aca="false">1_Data_EDA!O3633</f>
        <v>1</v>
      </c>
      <c r="B3632" s="6" t="n">
        <f aca="false">1_Data_EDA!H3633</f>
        <v>1</v>
      </c>
      <c r="C3632" s="7" t="n">
        <f aca="false">1_Data_EDA!I3633</f>
        <v>49.97999954</v>
      </c>
      <c r="D3632" s="6" t="n">
        <f aca="false">1_Data_EDA!J3633</f>
        <v>1</v>
      </c>
      <c r="E3632" s="7" t="n">
        <f aca="false">1_Data_EDA!K3633</f>
        <v>49.97999954</v>
      </c>
      <c r="F3632" s="7" t="n">
        <f aca="false">1_Data_EDA!L3633</f>
        <v>5</v>
      </c>
      <c r="G3632" s="8" t="n">
        <f aca="false">1_Data_EDA!M3633</f>
        <v>0.100000001</v>
      </c>
      <c r="H3632" s="6" t="n">
        <f aca="false">IF(1_Data_EDA!B3633="First Class",1,0)</f>
        <v>1</v>
      </c>
      <c r="I3632" s="6" t="n">
        <f aca="false">IF(1_Data_EDA!B3633="Second Class",1,0)</f>
        <v>0</v>
      </c>
      <c r="J3632" s="6" t="n">
        <f aca="false">IF(1_Data_EDA!B3633="Same Day",1,0)</f>
        <v>0</v>
      </c>
      <c r="K3632" s="6" t="n">
        <f aca="false">IF(1_Data_EDA!C3633="Corporate",1,0)</f>
        <v>0</v>
      </c>
      <c r="L3632" s="6" t="n">
        <f aca="false">IF(1_Data_EDA!C3633="Home Office",1,0)</f>
        <v>0</v>
      </c>
      <c r="M3632" s="6" t="n">
        <f aca="false">IF(1_Data_EDA!D3633="Europe",1,0)</f>
        <v>0</v>
      </c>
      <c r="N3632" s="6" t="n">
        <f aca="false">IF(1_Data_EDA!D3633="LATAM",1,0)</f>
        <v>0</v>
      </c>
      <c r="O3632" s="6" t="n">
        <f aca="false">IF(1_Data_EDA!D3633="Pacific Asia",1,0)</f>
        <v>1</v>
      </c>
      <c r="P3632" s="6" t="n">
        <f aca="false">IF(1_Data_EDA!D3633="USCA",1,0)</f>
        <v>0</v>
      </c>
      <c r="Q3632" s="6" t="n">
        <f aca="false">IF(C3632&gt;MEDIAN(C$5:C$8004),1,0)</f>
        <v>0</v>
      </c>
      <c r="R3632" s="6" t="n">
        <f aca="false">IF(D3632&gt;2,1,0)</f>
        <v>0</v>
      </c>
    </row>
    <row r="3633" customFormat="false" ht="15" hidden="false" customHeight="true" outlineLevel="0" collapsed="false">
      <c r="A3633" s="6" t="n">
        <f aca="false">1_Data_EDA!O3634</f>
        <v>0</v>
      </c>
      <c r="B3633" s="6" t="n">
        <f aca="false">1_Data_EDA!H3634</f>
        <v>4</v>
      </c>
      <c r="C3633" s="7" t="n">
        <f aca="false">1_Data_EDA!I3634</f>
        <v>49.97999954</v>
      </c>
      <c r="D3633" s="6" t="n">
        <f aca="false">1_Data_EDA!J3634</f>
        <v>1</v>
      </c>
      <c r="E3633" s="7" t="n">
        <f aca="false">1_Data_EDA!K3634</f>
        <v>49.97999954</v>
      </c>
      <c r="F3633" s="7" t="n">
        <f aca="false">1_Data_EDA!L3634</f>
        <v>8</v>
      </c>
      <c r="G3633" s="8" t="n">
        <f aca="false">1_Data_EDA!M3634</f>
        <v>0.159999996</v>
      </c>
      <c r="H3633" s="6" t="n">
        <f aca="false">IF(1_Data_EDA!B3634="First Class",1,0)</f>
        <v>0</v>
      </c>
      <c r="I3633" s="6" t="n">
        <f aca="false">IF(1_Data_EDA!B3634="Second Class",1,0)</f>
        <v>0</v>
      </c>
      <c r="J3633" s="6" t="n">
        <f aca="false">IF(1_Data_EDA!B3634="Same Day",1,0)</f>
        <v>0</v>
      </c>
      <c r="K3633" s="6" t="n">
        <f aca="false">IF(1_Data_EDA!C3634="Corporate",1,0)</f>
        <v>1</v>
      </c>
      <c r="L3633" s="6" t="n">
        <f aca="false">IF(1_Data_EDA!C3634="Home Office",1,0)</f>
        <v>0</v>
      </c>
      <c r="M3633" s="6" t="n">
        <f aca="false">IF(1_Data_EDA!D3634="Europe",1,0)</f>
        <v>0</v>
      </c>
      <c r="N3633" s="6" t="n">
        <f aca="false">IF(1_Data_EDA!D3634="LATAM",1,0)</f>
        <v>1</v>
      </c>
      <c r="O3633" s="6" t="n">
        <f aca="false">IF(1_Data_EDA!D3634="Pacific Asia",1,0)</f>
        <v>0</v>
      </c>
      <c r="P3633" s="6" t="n">
        <f aca="false">IF(1_Data_EDA!D3634="USCA",1,0)</f>
        <v>0</v>
      </c>
      <c r="Q3633" s="6" t="n">
        <f aca="false">IF(C3633&gt;MEDIAN(C$5:C$8004),1,0)</f>
        <v>0</v>
      </c>
      <c r="R3633" s="6" t="n">
        <f aca="false">IF(D3633&gt;2,1,0)</f>
        <v>0</v>
      </c>
    </row>
    <row r="3634" customFormat="false" ht="15" hidden="false" customHeight="true" outlineLevel="0" collapsed="false">
      <c r="A3634" s="6" t="n">
        <f aca="false">1_Data_EDA!O3635</f>
        <v>1</v>
      </c>
      <c r="B3634" s="6" t="n">
        <f aca="false">1_Data_EDA!H3635</f>
        <v>1</v>
      </c>
      <c r="C3634" s="7" t="n">
        <f aca="false">1_Data_EDA!I3635</f>
        <v>399.980011</v>
      </c>
      <c r="D3634" s="6" t="n">
        <f aca="false">1_Data_EDA!J3635</f>
        <v>1</v>
      </c>
      <c r="E3634" s="7" t="n">
        <f aca="false">1_Data_EDA!K3635</f>
        <v>399.980011</v>
      </c>
      <c r="F3634" s="7" t="n">
        <f aca="false">1_Data_EDA!L3635</f>
        <v>4</v>
      </c>
      <c r="G3634" s="8" t="n">
        <f aca="false">1_Data_EDA!M3635</f>
        <v>0.01</v>
      </c>
      <c r="H3634" s="6" t="n">
        <f aca="false">IF(1_Data_EDA!B3635="First Class",1,0)</f>
        <v>1</v>
      </c>
      <c r="I3634" s="6" t="n">
        <f aca="false">IF(1_Data_EDA!B3635="Second Class",1,0)</f>
        <v>0</v>
      </c>
      <c r="J3634" s="6" t="n">
        <f aca="false">IF(1_Data_EDA!B3635="Same Day",1,0)</f>
        <v>0</v>
      </c>
      <c r="K3634" s="6" t="n">
        <f aca="false">IF(1_Data_EDA!C3635="Corporate",1,0)</f>
        <v>0</v>
      </c>
      <c r="L3634" s="6" t="n">
        <f aca="false">IF(1_Data_EDA!C3635="Home Office",1,0)</f>
        <v>0</v>
      </c>
      <c r="M3634" s="6" t="n">
        <f aca="false">IF(1_Data_EDA!D3635="Europe",1,0)</f>
        <v>1</v>
      </c>
      <c r="N3634" s="6" t="n">
        <f aca="false">IF(1_Data_EDA!D3635="LATAM",1,0)</f>
        <v>0</v>
      </c>
      <c r="O3634" s="6" t="n">
        <f aca="false">IF(1_Data_EDA!D3635="Pacific Asia",1,0)</f>
        <v>0</v>
      </c>
      <c r="P3634" s="6" t="n">
        <f aca="false">IF(1_Data_EDA!D3635="USCA",1,0)</f>
        <v>0</v>
      </c>
      <c r="Q3634" s="6" t="n">
        <f aca="false">IF(C3634&gt;MEDIAN(C$5:C$8004),1,0)</f>
        <v>1</v>
      </c>
      <c r="R3634" s="6" t="n">
        <f aca="false">IF(D3634&gt;2,1,0)</f>
        <v>0</v>
      </c>
    </row>
    <row r="3635" customFormat="false" ht="15" hidden="false" customHeight="true" outlineLevel="0" collapsed="false">
      <c r="A3635" s="6" t="n">
        <f aca="false">1_Data_EDA!O3636</f>
        <v>1</v>
      </c>
      <c r="B3635" s="6" t="n">
        <f aca="false">1_Data_EDA!H3636</f>
        <v>1</v>
      </c>
      <c r="C3635" s="7" t="n">
        <f aca="false">1_Data_EDA!I3636</f>
        <v>24.98999977</v>
      </c>
      <c r="D3635" s="6" t="n">
        <f aca="false">1_Data_EDA!J3636</f>
        <v>5</v>
      </c>
      <c r="E3635" s="7" t="n">
        <f aca="false">1_Data_EDA!K3636</f>
        <v>124.9499969</v>
      </c>
      <c r="F3635" s="7" t="n">
        <f aca="false">1_Data_EDA!L3636</f>
        <v>31.23999977</v>
      </c>
      <c r="G3635" s="8" t="n">
        <f aca="false">1_Data_EDA!M3636</f>
        <v>0.25</v>
      </c>
      <c r="H3635" s="6" t="n">
        <f aca="false">IF(1_Data_EDA!B3636="First Class",1,0)</f>
        <v>1</v>
      </c>
      <c r="I3635" s="6" t="n">
        <f aca="false">IF(1_Data_EDA!B3636="Second Class",1,0)</f>
        <v>0</v>
      </c>
      <c r="J3635" s="6" t="n">
        <f aca="false">IF(1_Data_EDA!B3636="Same Day",1,0)</f>
        <v>0</v>
      </c>
      <c r="K3635" s="6" t="n">
        <f aca="false">IF(1_Data_EDA!C3636="Corporate",1,0)</f>
        <v>0</v>
      </c>
      <c r="L3635" s="6" t="n">
        <f aca="false">IF(1_Data_EDA!C3636="Home Office",1,0)</f>
        <v>0</v>
      </c>
      <c r="M3635" s="6" t="n">
        <f aca="false">IF(1_Data_EDA!D3636="Europe",1,0)</f>
        <v>0</v>
      </c>
      <c r="N3635" s="6" t="n">
        <f aca="false">IF(1_Data_EDA!D3636="LATAM",1,0)</f>
        <v>1</v>
      </c>
      <c r="O3635" s="6" t="n">
        <f aca="false">IF(1_Data_EDA!D3636="Pacific Asia",1,0)</f>
        <v>0</v>
      </c>
      <c r="P3635" s="6" t="n">
        <f aca="false">IF(1_Data_EDA!D3636="USCA",1,0)</f>
        <v>0</v>
      </c>
      <c r="Q3635" s="6" t="n">
        <f aca="false">IF(C3635&gt;MEDIAN(C$5:C$8004),1,0)</f>
        <v>0</v>
      </c>
      <c r="R3635" s="6" t="n">
        <f aca="false">IF(D3635&gt;2,1,0)</f>
        <v>1</v>
      </c>
    </row>
    <row r="3636" customFormat="false" ht="15" hidden="false" customHeight="true" outlineLevel="0" collapsed="false">
      <c r="A3636" s="6" t="n">
        <f aca="false">1_Data_EDA!O3637</f>
        <v>0</v>
      </c>
      <c r="B3636" s="6" t="n">
        <f aca="false">1_Data_EDA!H3637</f>
        <v>2</v>
      </c>
      <c r="C3636" s="7" t="n">
        <f aca="false">1_Data_EDA!I3637</f>
        <v>59.99000168</v>
      </c>
      <c r="D3636" s="6" t="n">
        <f aca="false">1_Data_EDA!J3637</f>
        <v>4</v>
      </c>
      <c r="E3636" s="7" t="n">
        <f aca="false">1_Data_EDA!K3637</f>
        <v>239.9600067</v>
      </c>
      <c r="F3636" s="7" t="n">
        <f aca="false">1_Data_EDA!L3637</f>
        <v>28.79999924</v>
      </c>
      <c r="G3636" s="8" t="n">
        <f aca="false">1_Data_EDA!M3637</f>
        <v>0.119999997</v>
      </c>
      <c r="H3636" s="6" t="n">
        <f aca="false">IF(1_Data_EDA!B3637="First Class",1,0)</f>
        <v>0</v>
      </c>
      <c r="I3636" s="6" t="n">
        <f aca="false">IF(1_Data_EDA!B3637="Second Class",1,0)</f>
        <v>1</v>
      </c>
      <c r="J3636" s="6" t="n">
        <f aca="false">IF(1_Data_EDA!B3637="Same Day",1,0)</f>
        <v>0</v>
      </c>
      <c r="K3636" s="6" t="n">
        <f aca="false">IF(1_Data_EDA!C3637="Corporate",1,0)</f>
        <v>1</v>
      </c>
      <c r="L3636" s="6" t="n">
        <f aca="false">IF(1_Data_EDA!C3637="Home Office",1,0)</f>
        <v>0</v>
      </c>
      <c r="M3636" s="6" t="n">
        <f aca="false">IF(1_Data_EDA!D3637="Europe",1,0)</f>
        <v>0</v>
      </c>
      <c r="N3636" s="6" t="n">
        <f aca="false">IF(1_Data_EDA!D3637="LATAM",1,0)</f>
        <v>0</v>
      </c>
      <c r="O3636" s="6" t="n">
        <f aca="false">IF(1_Data_EDA!D3637="Pacific Asia",1,0)</f>
        <v>0</v>
      </c>
      <c r="P3636" s="6" t="n">
        <f aca="false">IF(1_Data_EDA!D3637="USCA",1,0)</f>
        <v>1</v>
      </c>
      <c r="Q3636" s="6" t="n">
        <f aca="false">IF(C3636&gt;MEDIAN(C$5:C$8004),1,0)</f>
        <v>0</v>
      </c>
      <c r="R3636" s="6" t="n">
        <f aca="false">IF(D3636&gt;2,1,0)</f>
        <v>1</v>
      </c>
    </row>
    <row r="3637" customFormat="false" ht="15" hidden="false" customHeight="true" outlineLevel="0" collapsed="false">
      <c r="A3637" s="6" t="n">
        <f aca="false">1_Data_EDA!O3638</f>
        <v>0</v>
      </c>
      <c r="B3637" s="6" t="n">
        <f aca="false">1_Data_EDA!H3638</f>
        <v>4</v>
      </c>
      <c r="C3637" s="7" t="n">
        <f aca="false">1_Data_EDA!I3638</f>
        <v>99.98999786</v>
      </c>
      <c r="D3637" s="6" t="n">
        <f aca="false">1_Data_EDA!J3638</f>
        <v>2</v>
      </c>
      <c r="E3637" s="7" t="n">
        <f aca="false">1_Data_EDA!K3638</f>
        <v>199.9799957</v>
      </c>
      <c r="F3637" s="7" t="n">
        <f aca="false">1_Data_EDA!L3638</f>
        <v>2</v>
      </c>
      <c r="G3637" s="8" t="n">
        <f aca="false">1_Data_EDA!M3638</f>
        <v>0.01</v>
      </c>
      <c r="H3637" s="6" t="n">
        <f aca="false">IF(1_Data_EDA!B3638="First Class",1,0)</f>
        <v>0</v>
      </c>
      <c r="I3637" s="6" t="n">
        <f aca="false">IF(1_Data_EDA!B3638="Second Class",1,0)</f>
        <v>0</v>
      </c>
      <c r="J3637" s="6" t="n">
        <f aca="false">IF(1_Data_EDA!B3638="Same Day",1,0)</f>
        <v>0</v>
      </c>
      <c r="K3637" s="6" t="n">
        <f aca="false">IF(1_Data_EDA!C3638="Corporate",1,0)</f>
        <v>1</v>
      </c>
      <c r="L3637" s="6" t="n">
        <f aca="false">IF(1_Data_EDA!C3638="Home Office",1,0)</f>
        <v>0</v>
      </c>
      <c r="M3637" s="6" t="n">
        <f aca="false">IF(1_Data_EDA!D3638="Europe",1,0)</f>
        <v>0</v>
      </c>
      <c r="N3637" s="6" t="n">
        <f aca="false">IF(1_Data_EDA!D3638="LATAM",1,0)</f>
        <v>1</v>
      </c>
      <c r="O3637" s="6" t="n">
        <f aca="false">IF(1_Data_EDA!D3638="Pacific Asia",1,0)</f>
        <v>0</v>
      </c>
      <c r="P3637" s="6" t="n">
        <f aca="false">IF(1_Data_EDA!D3638="USCA",1,0)</f>
        <v>0</v>
      </c>
      <c r="Q3637" s="6" t="n">
        <f aca="false">IF(C3637&gt;MEDIAN(C$5:C$8004),1,0)</f>
        <v>1</v>
      </c>
      <c r="R3637" s="6" t="n">
        <f aca="false">IF(D3637&gt;2,1,0)</f>
        <v>0</v>
      </c>
    </row>
    <row r="3638" customFormat="false" ht="15" hidden="false" customHeight="true" outlineLevel="0" collapsed="false">
      <c r="A3638" s="6" t="n">
        <f aca="false">1_Data_EDA!O3639</f>
        <v>0</v>
      </c>
      <c r="B3638" s="6" t="n">
        <f aca="false">1_Data_EDA!H3639</f>
        <v>0</v>
      </c>
      <c r="C3638" s="7" t="n">
        <f aca="false">1_Data_EDA!I3639</f>
        <v>59.99000168</v>
      </c>
      <c r="D3638" s="6" t="n">
        <f aca="false">1_Data_EDA!J3639</f>
        <v>2</v>
      </c>
      <c r="E3638" s="7" t="n">
        <f aca="false">1_Data_EDA!K3639</f>
        <v>119.9800034</v>
      </c>
      <c r="F3638" s="7" t="n">
        <f aca="false">1_Data_EDA!L3639</f>
        <v>24</v>
      </c>
      <c r="G3638" s="8" t="n">
        <f aca="false">1_Data_EDA!M3639</f>
        <v>0.200000003</v>
      </c>
      <c r="H3638" s="6" t="n">
        <f aca="false">IF(1_Data_EDA!B3639="First Class",1,0)</f>
        <v>0</v>
      </c>
      <c r="I3638" s="6" t="n">
        <f aca="false">IF(1_Data_EDA!B3639="Second Class",1,0)</f>
        <v>0</v>
      </c>
      <c r="J3638" s="6" t="n">
        <f aca="false">IF(1_Data_EDA!B3639="Same Day",1,0)</f>
        <v>1</v>
      </c>
      <c r="K3638" s="6" t="n">
        <f aca="false">IF(1_Data_EDA!C3639="Corporate",1,0)</f>
        <v>0</v>
      </c>
      <c r="L3638" s="6" t="n">
        <f aca="false">IF(1_Data_EDA!C3639="Home Office",1,0)</f>
        <v>0</v>
      </c>
      <c r="M3638" s="6" t="n">
        <f aca="false">IF(1_Data_EDA!D3639="Europe",1,0)</f>
        <v>0</v>
      </c>
      <c r="N3638" s="6" t="n">
        <f aca="false">IF(1_Data_EDA!D3639="LATAM",1,0)</f>
        <v>1</v>
      </c>
      <c r="O3638" s="6" t="n">
        <f aca="false">IF(1_Data_EDA!D3639="Pacific Asia",1,0)</f>
        <v>0</v>
      </c>
      <c r="P3638" s="6" t="n">
        <f aca="false">IF(1_Data_EDA!D3639="USCA",1,0)</f>
        <v>0</v>
      </c>
      <c r="Q3638" s="6" t="n">
        <f aca="false">IF(C3638&gt;MEDIAN(C$5:C$8004),1,0)</f>
        <v>0</v>
      </c>
      <c r="R3638" s="6" t="n">
        <f aca="false">IF(D3638&gt;2,1,0)</f>
        <v>0</v>
      </c>
    </row>
    <row r="3639" customFormat="false" ht="15" hidden="false" customHeight="true" outlineLevel="0" collapsed="false">
      <c r="A3639" s="6" t="n">
        <f aca="false">1_Data_EDA!O3640</f>
        <v>1</v>
      </c>
      <c r="B3639" s="6" t="n">
        <f aca="false">1_Data_EDA!H3640</f>
        <v>2</v>
      </c>
      <c r="C3639" s="7" t="n">
        <f aca="false">1_Data_EDA!I3640</f>
        <v>452.0400085</v>
      </c>
      <c r="D3639" s="6" t="n">
        <f aca="false">1_Data_EDA!J3640</f>
        <v>1</v>
      </c>
      <c r="E3639" s="7" t="n">
        <f aca="false">1_Data_EDA!K3640</f>
        <v>452.0400085</v>
      </c>
      <c r="F3639" s="7" t="n">
        <f aca="false">1_Data_EDA!L3640</f>
        <v>31.63999939</v>
      </c>
      <c r="G3639" s="8" t="n">
        <f aca="false">1_Data_EDA!M3640</f>
        <v>0.07</v>
      </c>
      <c r="H3639" s="6" t="n">
        <f aca="false">IF(1_Data_EDA!B3640="First Class",1,0)</f>
        <v>0</v>
      </c>
      <c r="I3639" s="6" t="n">
        <f aca="false">IF(1_Data_EDA!B3640="Second Class",1,0)</f>
        <v>1</v>
      </c>
      <c r="J3639" s="6" t="n">
        <f aca="false">IF(1_Data_EDA!B3640="Same Day",1,0)</f>
        <v>0</v>
      </c>
      <c r="K3639" s="6" t="n">
        <f aca="false">IF(1_Data_EDA!C3640="Corporate",1,0)</f>
        <v>0</v>
      </c>
      <c r="L3639" s="6" t="n">
        <f aca="false">IF(1_Data_EDA!C3640="Home Office",1,0)</f>
        <v>1</v>
      </c>
      <c r="M3639" s="6" t="n">
        <f aca="false">IF(1_Data_EDA!D3640="Europe",1,0)</f>
        <v>1</v>
      </c>
      <c r="N3639" s="6" t="n">
        <f aca="false">IF(1_Data_EDA!D3640="LATAM",1,0)</f>
        <v>0</v>
      </c>
      <c r="O3639" s="6" t="n">
        <f aca="false">IF(1_Data_EDA!D3640="Pacific Asia",1,0)</f>
        <v>0</v>
      </c>
      <c r="P3639" s="6" t="n">
        <f aca="false">IF(1_Data_EDA!D3640="USCA",1,0)</f>
        <v>0</v>
      </c>
      <c r="Q3639" s="6" t="n">
        <f aca="false">IF(C3639&gt;MEDIAN(C$5:C$8004),1,0)</f>
        <v>1</v>
      </c>
      <c r="R3639" s="6" t="n">
        <f aca="false">IF(D3639&gt;2,1,0)</f>
        <v>0</v>
      </c>
    </row>
    <row r="3640" customFormat="false" ht="15" hidden="false" customHeight="true" outlineLevel="0" collapsed="false">
      <c r="A3640" s="6" t="n">
        <f aca="false">1_Data_EDA!O3641</f>
        <v>1</v>
      </c>
      <c r="B3640" s="6" t="n">
        <f aca="false">1_Data_EDA!H3641</f>
        <v>4</v>
      </c>
      <c r="C3640" s="7" t="n">
        <f aca="false">1_Data_EDA!I3641</f>
        <v>399.980011</v>
      </c>
      <c r="D3640" s="6" t="n">
        <f aca="false">1_Data_EDA!J3641</f>
        <v>1</v>
      </c>
      <c r="E3640" s="7" t="n">
        <f aca="false">1_Data_EDA!K3641</f>
        <v>399.980011</v>
      </c>
      <c r="F3640" s="7" t="n">
        <f aca="false">1_Data_EDA!L3641</f>
        <v>12</v>
      </c>
      <c r="G3640" s="8" t="n">
        <f aca="false">1_Data_EDA!M3641</f>
        <v>0.029999999</v>
      </c>
      <c r="H3640" s="6" t="n">
        <f aca="false">IF(1_Data_EDA!B3641="First Class",1,0)</f>
        <v>0</v>
      </c>
      <c r="I3640" s="6" t="n">
        <f aca="false">IF(1_Data_EDA!B3641="Second Class",1,0)</f>
        <v>0</v>
      </c>
      <c r="J3640" s="6" t="n">
        <f aca="false">IF(1_Data_EDA!B3641="Same Day",1,0)</f>
        <v>0</v>
      </c>
      <c r="K3640" s="6" t="n">
        <f aca="false">IF(1_Data_EDA!C3641="Corporate",1,0)</f>
        <v>0</v>
      </c>
      <c r="L3640" s="6" t="n">
        <f aca="false">IF(1_Data_EDA!C3641="Home Office",1,0)</f>
        <v>1</v>
      </c>
      <c r="M3640" s="6" t="n">
        <f aca="false">IF(1_Data_EDA!D3641="Europe",1,0)</f>
        <v>0</v>
      </c>
      <c r="N3640" s="6" t="n">
        <f aca="false">IF(1_Data_EDA!D3641="LATAM",1,0)</f>
        <v>0</v>
      </c>
      <c r="O3640" s="6" t="n">
        <f aca="false">IF(1_Data_EDA!D3641="Pacific Asia",1,0)</f>
        <v>1</v>
      </c>
      <c r="P3640" s="6" t="n">
        <f aca="false">IF(1_Data_EDA!D3641="USCA",1,0)</f>
        <v>0</v>
      </c>
      <c r="Q3640" s="6" t="n">
        <f aca="false">IF(C3640&gt;MEDIAN(C$5:C$8004),1,0)</f>
        <v>1</v>
      </c>
      <c r="R3640" s="6" t="n">
        <f aca="false">IF(D3640&gt;2,1,0)</f>
        <v>0</v>
      </c>
    </row>
    <row r="3641" customFormat="false" ht="15" hidden="false" customHeight="true" outlineLevel="0" collapsed="false">
      <c r="A3641" s="6" t="n">
        <f aca="false">1_Data_EDA!O3642</f>
        <v>1</v>
      </c>
      <c r="B3641" s="6" t="n">
        <f aca="false">1_Data_EDA!H3642</f>
        <v>1</v>
      </c>
      <c r="C3641" s="7" t="n">
        <f aca="false">1_Data_EDA!I3642</f>
        <v>129.9900055</v>
      </c>
      <c r="D3641" s="6" t="n">
        <f aca="false">1_Data_EDA!J3642</f>
        <v>1</v>
      </c>
      <c r="E3641" s="7" t="n">
        <f aca="false">1_Data_EDA!K3642</f>
        <v>129.9900055</v>
      </c>
      <c r="F3641" s="7" t="n">
        <f aca="false">1_Data_EDA!L3642</f>
        <v>3.900000095</v>
      </c>
      <c r="G3641" s="8" t="n">
        <f aca="false">1_Data_EDA!M3642</f>
        <v>0.029999999</v>
      </c>
      <c r="H3641" s="6" t="n">
        <f aca="false">IF(1_Data_EDA!B3642="First Class",1,0)</f>
        <v>1</v>
      </c>
      <c r="I3641" s="6" t="n">
        <f aca="false">IF(1_Data_EDA!B3642="Second Class",1,0)</f>
        <v>0</v>
      </c>
      <c r="J3641" s="6" t="n">
        <f aca="false">IF(1_Data_EDA!B3642="Same Day",1,0)</f>
        <v>0</v>
      </c>
      <c r="K3641" s="6" t="n">
        <f aca="false">IF(1_Data_EDA!C3642="Corporate",1,0)</f>
        <v>0</v>
      </c>
      <c r="L3641" s="6" t="n">
        <f aca="false">IF(1_Data_EDA!C3642="Home Office",1,0)</f>
        <v>0</v>
      </c>
      <c r="M3641" s="6" t="n">
        <f aca="false">IF(1_Data_EDA!D3642="Europe",1,0)</f>
        <v>0</v>
      </c>
      <c r="N3641" s="6" t="n">
        <f aca="false">IF(1_Data_EDA!D3642="LATAM",1,0)</f>
        <v>0</v>
      </c>
      <c r="O3641" s="6" t="n">
        <f aca="false">IF(1_Data_EDA!D3642="Pacific Asia",1,0)</f>
        <v>1</v>
      </c>
      <c r="P3641" s="6" t="n">
        <f aca="false">IF(1_Data_EDA!D3642="USCA",1,0)</f>
        <v>0</v>
      </c>
      <c r="Q3641" s="6" t="n">
        <f aca="false">IF(C3641&gt;MEDIAN(C$5:C$8004),1,0)</f>
        <v>1</v>
      </c>
      <c r="R3641" s="6" t="n">
        <f aca="false">IF(D3641&gt;2,1,0)</f>
        <v>0</v>
      </c>
    </row>
    <row r="3642" customFormat="false" ht="15" hidden="false" customHeight="true" outlineLevel="0" collapsed="false">
      <c r="A3642" s="6" t="n">
        <f aca="false">1_Data_EDA!O3643</f>
        <v>0</v>
      </c>
      <c r="B3642" s="6" t="n">
        <f aca="false">1_Data_EDA!H3643</f>
        <v>4</v>
      </c>
      <c r="C3642" s="7" t="n">
        <f aca="false">1_Data_EDA!I3643</f>
        <v>59.99000168</v>
      </c>
      <c r="D3642" s="6" t="n">
        <f aca="false">1_Data_EDA!J3643</f>
        <v>4</v>
      </c>
      <c r="E3642" s="7" t="n">
        <f aca="false">1_Data_EDA!K3643</f>
        <v>239.9600067</v>
      </c>
      <c r="F3642" s="7" t="n">
        <f aca="false">1_Data_EDA!L3643</f>
        <v>16.79999924</v>
      </c>
      <c r="G3642" s="8" t="n">
        <f aca="false">1_Data_EDA!M3643</f>
        <v>0.07</v>
      </c>
      <c r="H3642" s="6" t="n">
        <f aca="false">IF(1_Data_EDA!B3643="First Class",1,0)</f>
        <v>0</v>
      </c>
      <c r="I3642" s="6" t="n">
        <f aca="false">IF(1_Data_EDA!B3643="Second Class",1,0)</f>
        <v>0</v>
      </c>
      <c r="J3642" s="6" t="n">
        <f aca="false">IF(1_Data_EDA!B3643="Same Day",1,0)</f>
        <v>0</v>
      </c>
      <c r="K3642" s="6" t="n">
        <f aca="false">IF(1_Data_EDA!C3643="Corporate",1,0)</f>
        <v>0</v>
      </c>
      <c r="L3642" s="6" t="n">
        <f aca="false">IF(1_Data_EDA!C3643="Home Office",1,0)</f>
        <v>0</v>
      </c>
      <c r="M3642" s="6" t="n">
        <f aca="false">IF(1_Data_EDA!D3643="Europe",1,0)</f>
        <v>0</v>
      </c>
      <c r="N3642" s="6" t="n">
        <f aca="false">IF(1_Data_EDA!D3643="LATAM",1,0)</f>
        <v>1</v>
      </c>
      <c r="O3642" s="6" t="n">
        <f aca="false">IF(1_Data_EDA!D3643="Pacific Asia",1,0)</f>
        <v>0</v>
      </c>
      <c r="P3642" s="6" t="n">
        <f aca="false">IF(1_Data_EDA!D3643="USCA",1,0)</f>
        <v>0</v>
      </c>
      <c r="Q3642" s="6" t="n">
        <f aca="false">IF(C3642&gt;MEDIAN(C$5:C$8004),1,0)</f>
        <v>0</v>
      </c>
      <c r="R3642" s="6" t="n">
        <f aca="false">IF(D3642&gt;2,1,0)</f>
        <v>1</v>
      </c>
    </row>
    <row r="3643" customFormat="false" ht="15" hidden="false" customHeight="true" outlineLevel="0" collapsed="false">
      <c r="A3643" s="6" t="n">
        <f aca="false">1_Data_EDA!O3644</f>
        <v>1</v>
      </c>
      <c r="B3643" s="6" t="n">
        <f aca="false">1_Data_EDA!H3644</f>
        <v>4</v>
      </c>
      <c r="C3643" s="7" t="n">
        <f aca="false">1_Data_EDA!I3644</f>
        <v>299.980011</v>
      </c>
      <c r="D3643" s="6" t="n">
        <f aca="false">1_Data_EDA!J3644</f>
        <v>1</v>
      </c>
      <c r="E3643" s="7" t="n">
        <f aca="false">1_Data_EDA!K3644</f>
        <v>299.980011</v>
      </c>
      <c r="F3643" s="7" t="n">
        <f aca="false">1_Data_EDA!L3644</f>
        <v>54</v>
      </c>
      <c r="G3643" s="8" t="n">
        <f aca="false">1_Data_EDA!M3644</f>
        <v>0.180000007</v>
      </c>
      <c r="H3643" s="6" t="n">
        <f aca="false">IF(1_Data_EDA!B3644="First Class",1,0)</f>
        <v>0</v>
      </c>
      <c r="I3643" s="6" t="n">
        <f aca="false">IF(1_Data_EDA!B3644="Second Class",1,0)</f>
        <v>0</v>
      </c>
      <c r="J3643" s="6" t="n">
        <f aca="false">IF(1_Data_EDA!B3644="Same Day",1,0)</f>
        <v>0</v>
      </c>
      <c r="K3643" s="6" t="n">
        <f aca="false">IF(1_Data_EDA!C3644="Corporate",1,0)</f>
        <v>0</v>
      </c>
      <c r="L3643" s="6" t="n">
        <f aca="false">IF(1_Data_EDA!C3644="Home Office",1,0)</f>
        <v>0</v>
      </c>
      <c r="M3643" s="6" t="n">
        <f aca="false">IF(1_Data_EDA!D3644="Europe",1,0)</f>
        <v>0</v>
      </c>
      <c r="N3643" s="6" t="n">
        <f aca="false">IF(1_Data_EDA!D3644="LATAM",1,0)</f>
        <v>0</v>
      </c>
      <c r="O3643" s="6" t="n">
        <f aca="false">IF(1_Data_EDA!D3644="Pacific Asia",1,0)</f>
        <v>0</v>
      </c>
      <c r="P3643" s="6" t="n">
        <f aca="false">IF(1_Data_EDA!D3644="USCA",1,0)</f>
        <v>0</v>
      </c>
      <c r="Q3643" s="6" t="n">
        <f aca="false">IF(C3643&gt;MEDIAN(C$5:C$8004),1,0)</f>
        <v>1</v>
      </c>
      <c r="R3643" s="6" t="n">
        <f aca="false">IF(D3643&gt;2,1,0)</f>
        <v>0</v>
      </c>
    </row>
    <row r="3644" customFormat="false" ht="15" hidden="false" customHeight="true" outlineLevel="0" collapsed="false">
      <c r="A3644" s="6" t="n">
        <f aca="false">1_Data_EDA!O3645</f>
        <v>0</v>
      </c>
      <c r="B3644" s="6" t="n">
        <f aca="false">1_Data_EDA!H3645</f>
        <v>4</v>
      </c>
      <c r="C3644" s="7" t="n">
        <f aca="false">1_Data_EDA!I3645</f>
        <v>129.9900055</v>
      </c>
      <c r="D3644" s="6" t="n">
        <f aca="false">1_Data_EDA!J3645</f>
        <v>1</v>
      </c>
      <c r="E3644" s="7" t="n">
        <f aca="false">1_Data_EDA!K3645</f>
        <v>129.9900055</v>
      </c>
      <c r="F3644" s="7" t="n">
        <f aca="false">1_Data_EDA!L3645</f>
        <v>15.60000038</v>
      </c>
      <c r="G3644" s="8" t="n">
        <f aca="false">1_Data_EDA!M3645</f>
        <v>0.119999997</v>
      </c>
      <c r="H3644" s="6" t="n">
        <f aca="false">IF(1_Data_EDA!B3645="First Class",1,0)</f>
        <v>0</v>
      </c>
      <c r="I3644" s="6" t="n">
        <f aca="false">IF(1_Data_EDA!B3645="Second Class",1,0)</f>
        <v>0</v>
      </c>
      <c r="J3644" s="6" t="n">
        <f aca="false">IF(1_Data_EDA!B3645="Same Day",1,0)</f>
        <v>0</v>
      </c>
      <c r="K3644" s="6" t="n">
        <f aca="false">IF(1_Data_EDA!C3645="Corporate",1,0)</f>
        <v>1</v>
      </c>
      <c r="L3644" s="6" t="n">
        <f aca="false">IF(1_Data_EDA!C3645="Home Office",1,0)</f>
        <v>0</v>
      </c>
      <c r="M3644" s="6" t="n">
        <f aca="false">IF(1_Data_EDA!D3645="Europe",1,0)</f>
        <v>0</v>
      </c>
      <c r="N3644" s="6" t="n">
        <f aca="false">IF(1_Data_EDA!D3645="LATAM",1,0)</f>
        <v>0</v>
      </c>
      <c r="O3644" s="6" t="n">
        <f aca="false">IF(1_Data_EDA!D3645="Pacific Asia",1,0)</f>
        <v>1</v>
      </c>
      <c r="P3644" s="6" t="n">
        <f aca="false">IF(1_Data_EDA!D3645="USCA",1,0)</f>
        <v>0</v>
      </c>
      <c r="Q3644" s="6" t="n">
        <f aca="false">IF(C3644&gt;MEDIAN(C$5:C$8004),1,0)</f>
        <v>1</v>
      </c>
      <c r="R3644" s="6" t="n">
        <f aca="false">IF(D3644&gt;2,1,0)</f>
        <v>0</v>
      </c>
    </row>
    <row r="3645" customFormat="false" ht="15" hidden="false" customHeight="true" outlineLevel="0" collapsed="false">
      <c r="A3645" s="6" t="n">
        <f aca="false">1_Data_EDA!O3646</f>
        <v>0</v>
      </c>
      <c r="B3645" s="6" t="n">
        <f aca="false">1_Data_EDA!H3646</f>
        <v>4</v>
      </c>
      <c r="C3645" s="7" t="n">
        <f aca="false">1_Data_EDA!I3646</f>
        <v>99.98999786</v>
      </c>
      <c r="D3645" s="6" t="n">
        <f aca="false">1_Data_EDA!J3646</f>
        <v>4</v>
      </c>
      <c r="E3645" s="7" t="n">
        <f aca="false">1_Data_EDA!K3646</f>
        <v>399.9599915</v>
      </c>
      <c r="F3645" s="7" t="n">
        <f aca="false">1_Data_EDA!L3646</f>
        <v>28</v>
      </c>
      <c r="G3645" s="8" t="n">
        <f aca="false">1_Data_EDA!M3646</f>
        <v>0.07</v>
      </c>
      <c r="H3645" s="6" t="n">
        <f aca="false">IF(1_Data_EDA!B3646="First Class",1,0)</f>
        <v>0</v>
      </c>
      <c r="I3645" s="6" t="n">
        <f aca="false">IF(1_Data_EDA!B3646="Second Class",1,0)</f>
        <v>0</v>
      </c>
      <c r="J3645" s="6" t="n">
        <f aca="false">IF(1_Data_EDA!B3646="Same Day",1,0)</f>
        <v>0</v>
      </c>
      <c r="K3645" s="6" t="n">
        <f aca="false">IF(1_Data_EDA!C3646="Corporate",1,0)</f>
        <v>1</v>
      </c>
      <c r="L3645" s="6" t="n">
        <f aca="false">IF(1_Data_EDA!C3646="Home Office",1,0)</f>
        <v>0</v>
      </c>
      <c r="M3645" s="6" t="n">
        <f aca="false">IF(1_Data_EDA!D3646="Europe",1,0)</f>
        <v>0</v>
      </c>
      <c r="N3645" s="6" t="n">
        <f aca="false">IF(1_Data_EDA!D3646="LATAM",1,0)</f>
        <v>0</v>
      </c>
      <c r="O3645" s="6" t="n">
        <f aca="false">IF(1_Data_EDA!D3646="Pacific Asia",1,0)</f>
        <v>0</v>
      </c>
      <c r="P3645" s="6" t="n">
        <f aca="false">IF(1_Data_EDA!D3646="USCA",1,0)</f>
        <v>1</v>
      </c>
      <c r="Q3645" s="6" t="n">
        <f aca="false">IF(C3645&gt;MEDIAN(C$5:C$8004),1,0)</f>
        <v>1</v>
      </c>
      <c r="R3645" s="6" t="n">
        <f aca="false">IF(D3645&gt;2,1,0)</f>
        <v>1</v>
      </c>
    </row>
    <row r="3646" customFormat="false" ht="15" hidden="false" customHeight="true" outlineLevel="0" collapsed="false">
      <c r="A3646" s="6" t="n">
        <f aca="false">1_Data_EDA!O3647</f>
        <v>1</v>
      </c>
      <c r="B3646" s="6" t="n">
        <f aca="false">1_Data_EDA!H3647</f>
        <v>2</v>
      </c>
      <c r="C3646" s="7" t="n">
        <f aca="false">1_Data_EDA!I3647</f>
        <v>399.980011</v>
      </c>
      <c r="D3646" s="6" t="n">
        <f aca="false">1_Data_EDA!J3647</f>
        <v>1</v>
      </c>
      <c r="E3646" s="7" t="n">
        <f aca="false">1_Data_EDA!K3647</f>
        <v>399.980011</v>
      </c>
      <c r="F3646" s="7" t="n">
        <f aca="false">1_Data_EDA!L3647</f>
        <v>22</v>
      </c>
      <c r="G3646" s="8" t="n">
        <f aca="false">1_Data_EDA!M3647</f>
        <v>0.059999999</v>
      </c>
      <c r="H3646" s="6" t="n">
        <f aca="false">IF(1_Data_EDA!B3647="First Class",1,0)</f>
        <v>0</v>
      </c>
      <c r="I3646" s="6" t="n">
        <f aca="false">IF(1_Data_EDA!B3647="Second Class",1,0)</f>
        <v>1</v>
      </c>
      <c r="J3646" s="6" t="n">
        <f aca="false">IF(1_Data_EDA!B3647="Same Day",1,0)</f>
        <v>0</v>
      </c>
      <c r="K3646" s="6" t="n">
        <f aca="false">IF(1_Data_EDA!C3647="Corporate",1,0)</f>
        <v>0</v>
      </c>
      <c r="L3646" s="6" t="n">
        <f aca="false">IF(1_Data_EDA!C3647="Home Office",1,0)</f>
        <v>1</v>
      </c>
      <c r="M3646" s="6" t="n">
        <f aca="false">IF(1_Data_EDA!D3647="Europe",1,0)</f>
        <v>0</v>
      </c>
      <c r="N3646" s="6" t="n">
        <f aca="false">IF(1_Data_EDA!D3647="LATAM",1,0)</f>
        <v>1</v>
      </c>
      <c r="O3646" s="6" t="n">
        <f aca="false">IF(1_Data_EDA!D3647="Pacific Asia",1,0)</f>
        <v>0</v>
      </c>
      <c r="P3646" s="6" t="n">
        <f aca="false">IF(1_Data_EDA!D3647="USCA",1,0)</f>
        <v>0</v>
      </c>
      <c r="Q3646" s="6" t="n">
        <f aca="false">IF(C3646&gt;MEDIAN(C$5:C$8004),1,0)</f>
        <v>1</v>
      </c>
      <c r="R3646" s="6" t="n">
        <f aca="false">IF(D3646&gt;2,1,0)</f>
        <v>0</v>
      </c>
    </row>
    <row r="3647" customFormat="false" ht="15" hidden="false" customHeight="true" outlineLevel="0" collapsed="false">
      <c r="A3647" s="6" t="n">
        <f aca="false">1_Data_EDA!O3648</f>
        <v>0</v>
      </c>
      <c r="B3647" s="6" t="n">
        <f aca="false">1_Data_EDA!H3648</f>
        <v>4</v>
      </c>
      <c r="C3647" s="7" t="n">
        <f aca="false">1_Data_EDA!I3648</f>
        <v>199.9900055</v>
      </c>
      <c r="D3647" s="6" t="n">
        <f aca="false">1_Data_EDA!J3648</f>
        <v>1</v>
      </c>
      <c r="E3647" s="7" t="n">
        <f aca="false">1_Data_EDA!K3648</f>
        <v>199.9900055</v>
      </c>
      <c r="F3647" s="7" t="n">
        <f aca="false">1_Data_EDA!L3648</f>
        <v>0</v>
      </c>
      <c r="G3647" s="8" t="n">
        <f aca="false">1_Data_EDA!M3648</f>
        <v>0</v>
      </c>
      <c r="H3647" s="6" t="n">
        <f aca="false">IF(1_Data_EDA!B3648="First Class",1,0)</f>
        <v>0</v>
      </c>
      <c r="I3647" s="6" t="n">
        <f aca="false">IF(1_Data_EDA!B3648="Second Class",1,0)</f>
        <v>0</v>
      </c>
      <c r="J3647" s="6" t="n">
        <f aca="false">IF(1_Data_EDA!B3648="Same Day",1,0)</f>
        <v>0</v>
      </c>
      <c r="K3647" s="6" t="n">
        <f aca="false">IF(1_Data_EDA!C3648="Corporate",1,0)</f>
        <v>0</v>
      </c>
      <c r="L3647" s="6" t="n">
        <f aca="false">IF(1_Data_EDA!C3648="Home Office",1,0)</f>
        <v>0</v>
      </c>
      <c r="M3647" s="6" t="n">
        <f aca="false">IF(1_Data_EDA!D3648="Europe",1,0)</f>
        <v>0</v>
      </c>
      <c r="N3647" s="6" t="n">
        <f aca="false">IF(1_Data_EDA!D3648="LATAM",1,0)</f>
        <v>0</v>
      </c>
      <c r="O3647" s="6" t="n">
        <f aca="false">IF(1_Data_EDA!D3648="Pacific Asia",1,0)</f>
        <v>1</v>
      </c>
      <c r="P3647" s="6" t="n">
        <f aca="false">IF(1_Data_EDA!D3648="USCA",1,0)</f>
        <v>0</v>
      </c>
      <c r="Q3647" s="6" t="n">
        <f aca="false">IF(C3647&gt;MEDIAN(C$5:C$8004),1,0)</f>
        <v>1</v>
      </c>
      <c r="R3647" s="6" t="n">
        <f aca="false">IF(D3647&gt;2,1,0)</f>
        <v>0</v>
      </c>
    </row>
    <row r="3648" customFormat="false" ht="15" hidden="false" customHeight="true" outlineLevel="0" collapsed="false">
      <c r="A3648" s="6" t="n">
        <f aca="false">1_Data_EDA!O3649</f>
        <v>1</v>
      </c>
      <c r="B3648" s="6" t="n">
        <f aca="false">1_Data_EDA!H3649</f>
        <v>1</v>
      </c>
      <c r="C3648" s="7" t="n">
        <f aca="false">1_Data_EDA!I3649</f>
        <v>199.9900055</v>
      </c>
      <c r="D3648" s="6" t="n">
        <f aca="false">1_Data_EDA!J3649</f>
        <v>1</v>
      </c>
      <c r="E3648" s="7" t="n">
        <f aca="false">1_Data_EDA!K3649</f>
        <v>199.9900055</v>
      </c>
      <c r="F3648" s="7" t="n">
        <f aca="false">1_Data_EDA!L3649</f>
        <v>8</v>
      </c>
      <c r="G3648" s="8" t="n">
        <f aca="false">1_Data_EDA!M3649</f>
        <v>0.039999999</v>
      </c>
      <c r="H3648" s="6" t="n">
        <f aca="false">IF(1_Data_EDA!B3649="First Class",1,0)</f>
        <v>1</v>
      </c>
      <c r="I3648" s="6" t="n">
        <f aca="false">IF(1_Data_EDA!B3649="Second Class",1,0)</f>
        <v>0</v>
      </c>
      <c r="J3648" s="6" t="n">
        <f aca="false">IF(1_Data_EDA!B3649="Same Day",1,0)</f>
        <v>0</v>
      </c>
      <c r="K3648" s="6" t="n">
        <f aca="false">IF(1_Data_EDA!C3649="Corporate",1,0)</f>
        <v>0</v>
      </c>
      <c r="L3648" s="6" t="n">
        <f aca="false">IF(1_Data_EDA!C3649="Home Office",1,0)</f>
        <v>0</v>
      </c>
      <c r="M3648" s="6" t="n">
        <f aca="false">IF(1_Data_EDA!D3649="Europe",1,0)</f>
        <v>0</v>
      </c>
      <c r="N3648" s="6" t="n">
        <f aca="false">IF(1_Data_EDA!D3649="LATAM",1,0)</f>
        <v>1</v>
      </c>
      <c r="O3648" s="6" t="n">
        <f aca="false">IF(1_Data_EDA!D3649="Pacific Asia",1,0)</f>
        <v>0</v>
      </c>
      <c r="P3648" s="6" t="n">
        <f aca="false">IF(1_Data_EDA!D3649="USCA",1,0)</f>
        <v>0</v>
      </c>
      <c r="Q3648" s="6" t="n">
        <f aca="false">IF(C3648&gt;MEDIAN(C$5:C$8004),1,0)</f>
        <v>1</v>
      </c>
      <c r="R3648" s="6" t="n">
        <f aca="false">IF(D3648&gt;2,1,0)</f>
        <v>0</v>
      </c>
    </row>
    <row r="3649" customFormat="false" ht="15" hidden="false" customHeight="true" outlineLevel="0" collapsed="false">
      <c r="A3649" s="6" t="n">
        <f aca="false">1_Data_EDA!O3650</f>
        <v>1</v>
      </c>
      <c r="B3649" s="6" t="n">
        <f aca="false">1_Data_EDA!H3650</f>
        <v>4</v>
      </c>
      <c r="C3649" s="7" t="n">
        <f aca="false">1_Data_EDA!I3650</f>
        <v>299.980011</v>
      </c>
      <c r="D3649" s="6" t="n">
        <f aca="false">1_Data_EDA!J3650</f>
        <v>1</v>
      </c>
      <c r="E3649" s="7" t="n">
        <f aca="false">1_Data_EDA!K3650</f>
        <v>299.980011</v>
      </c>
      <c r="F3649" s="7" t="n">
        <f aca="false">1_Data_EDA!L3650</f>
        <v>0</v>
      </c>
      <c r="G3649" s="8" t="n">
        <f aca="false">1_Data_EDA!M3650</f>
        <v>0</v>
      </c>
      <c r="H3649" s="6" t="n">
        <f aca="false">IF(1_Data_EDA!B3650="First Class",1,0)</f>
        <v>0</v>
      </c>
      <c r="I3649" s="6" t="n">
        <f aca="false">IF(1_Data_EDA!B3650="Second Class",1,0)</f>
        <v>0</v>
      </c>
      <c r="J3649" s="6" t="n">
        <f aca="false">IF(1_Data_EDA!B3650="Same Day",1,0)</f>
        <v>0</v>
      </c>
      <c r="K3649" s="6" t="n">
        <f aca="false">IF(1_Data_EDA!C3650="Corporate",1,0)</f>
        <v>0</v>
      </c>
      <c r="L3649" s="6" t="n">
        <f aca="false">IF(1_Data_EDA!C3650="Home Office",1,0)</f>
        <v>0</v>
      </c>
      <c r="M3649" s="6" t="n">
        <f aca="false">IF(1_Data_EDA!D3650="Europe",1,0)</f>
        <v>0</v>
      </c>
      <c r="N3649" s="6" t="n">
        <f aca="false">IF(1_Data_EDA!D3650="LATAM",1,0)</f>
        <v>0</v>
      </c>
      <c r="O3649" s="6" t="n">
        <f aca="false">IF(1_Data_EDA!D3650="Pacific Asia",1,0)</f>
        <v>1</v>
      </c>
      <c r="P3649" s="6" t="n">
        <f aca="false">IF(1_Data_EDA!D3650="USCA",1,0)</f>
        <v>0</v>
      </c>
      <c r="Q3649" s="6" t="n">
        <f aca="false">IF(C3649&gt;MEDIAN(C$5:C$8004),1,0)</f>
        <v>1</v>
      </c>
      <c r="R3649" s="6" t="n">
        <f aca="false">IF(D3649&gt;2,1,0)</f>
        <v>0</v>
      </c>
    </row>
    <row r="3650" customFormat="false" ht="15" hidden="false" customHeight="true" outlineLevel="0" collapsed="false">
      <c r="A3650" s="6" t="n">
        <f aca="false">1_Data_EDA!O3651</f>
        <v>0</v>
      </c>
      <c r="B3650" s="6" t="n">
        <f aca="false">1_Data_EDA!H3651</f>
        <v>4</v>
      </c>
      <c r="C3650" s="7" t="n">
        <f aca="false">1_Data_EDA!I3651</f>
        <v>299.980011</v>
      </c>
      <c r="D3650" s="6" t="n">
        <f aca="false">1_Data_EDA!J3651</f>
        <v>1</v>
      </c>
      <c r="E3650" s="7" t="n">
        <f aca="false">1_Data_EDA!K3651</f>
        <v>299.980011</v>
      </c>
      <c r="F3650" s="7" t="n">
        <f aca="false">1_Data_EDA!L3651</f>
        <v>6</v>
      </c>
      <c r="G3650" s="8" t="n">
        <f aca="false">1_Data_EDA!M3651</f>
        <v>0.02</v>
      </c>
      <c r="H3650" s="6" t="n">
        <f aca="false">IF(1_Data_EDA!B3651="First Class",1,0)</f>
        <v>0</v>
      </c>
      <c r="I3650" s="6" t="n">
        <f aca="false">IF(1_Data_EDA!B3651="Second Class",1,0)</f>
        <v>0</v>
      </c>
      <c r="J3650" s="6" t="n">
        <f aca="false">IF(1_Data_EDA!B3651="Same Day",1,0)</f>
        <v>0</v>
      </c>
      <c r="K3650" s="6" t="n">
        <f aca="false">IF(1_Data_EDA!C3651="Corporate",1,0)</f>
        <v>0</v>
      </c>
      <c r="L3650" s="6" t="n">
        <f aca="false">IF(1_Data_EDA!C3651="Home Office",1,0)</f>
        <v>0</v>
      </c>
      <c r="M3650" s="6" t="n">
        <f aca="false">IF(1_Data_EDA!D3651="Europe",1,0)</f>
        <v>0</v>
      </c>
      <c r="N3650" s="6" t="n">
        <f aca="false">IF(1_Data_EDA!D3651="LATAM",1,0)</f>
        <v>0</v>
      </c>
      <c r="O3650" s="6" t="n">
        <f aca="false">IF(1_Data_EDA!D3651="Pacific Asia",1,0)</f>
        <v>1</v>
      </c>
      <c r="P3650" s="6" t="n">
        <f aca="false">IF(1_Data_EDA!D3651="USCA",1,0)</f>
        <v>0</v>
      </c>
      <c r="Q3650" s="6" t="n">
        <f aca="false">IF(C3650&gt;MEDIAN(C$5:C$8004),1,0)</f>
        <v>1</v>
      </c>
      <c r="R3650" s="6" t="n">
        <f aca="false">IF(D3650&gt;2,1,0)</f>
        <v>0</v>
      </c>
    </row>
    <row r="3651" customFormat="false" ht="15" hidden="false" customHeight="true" outlineLevel="0" collapsed="false">
      <c r="A3651" s="6" t="n">
        <f aca="false">1_Data_EDA!O3652</f>
        <v>1</v>
      </c>
      <c r="B3651" s="6" t="n">
        <f aca="false">1_Data_EDA!H3652</f>
        <v>2</v>
      </c>
      <c r="C3651" s="7" t="n">
        <f aca="false">1_Data_EDA!I3652</f>
        <v>199.9900055</v>
      </c>
      <c r="D3651" s="6" t="n">
        <f aca="false">1_Data_EDA!J3652</f>
        <v>1</v>
      </c>
      <c r="E3651" s="7" t="n">
        <f aca="false">1_Data_EDA!K3652</f>
        <v>199.9900055</v>
      </c>
      <c r="F3651" s="7" t="n">
        <f aca="false">1_Data_EDA!L3652</f>
        <v>18</v>
      </c>
      <c r="G3651" s="8" t="n">
        <f aca="false">1_Data_EDA!M3652</f>
        <v>0.090000004</v>
      </c>
      <c r="H3651" s="6" t="n">
        <f aca="false">IF(1_Data_EDA!B3652="First Class",1,0)</f>
        <v>0</v>
      </c>
      <c r="I3651" s="6" t="n">
        <f aca="false">IF(1_Data_EDA!B3652="Second Class",1,0)</f>
        <v>1</v>
      </c>
      <c r="J3651" s="6" t="n">
        <f aca="false">IF(1_Data_EDA!B3652="Same Day",1,0)</f>
        <v>0</v>
      </c>
      <c r="K3651" s="6" t="n">
        <f aca="false">IF(1_Data_EDA!C3652="Corporate",1,0)</f>
        <v>0</v>
      </c>
      <c r="L3651" s="6" t="n">
        <f aca="false">IF(1_Data_EDA!C3652="Home Office",1,0)</f>
        <v>0</v>
      </c>
      <c r="M3651" s="6" t="n">
        <f aca="false">IF(1_Data_EDA!D3652="Europe",1,0)</f>
        <v>1</v>
      </c>
      <c r="N3651" s="6" t="n">
        <f aca="false">IF(1_Data_EDA!D3652="LATAM",1,0)</f>
        <v>0</v>
      </c>
      <c r="O3651" s="6" t="n">
        <f aca="false">IF(1_Data_EDA!D3652="Pacific Asia",1,0)</f>
        <v>0</v>
      </c>
      <c r="P3651" s="6" t="n">
        <f aca="false">IF(1_Data_EDA!D3652="USCA",1,0)</f>
        <v>0</v>
      </c>
      <c r="Q3651" s="6" t="n">
        <f aca="false">IF(C3651&gt;MEDIAN(C$5:C$8004),1,0)</f>
        <v>1</v>
      </c>
      <c r="R3651" s="6" t="n">
        <f aca="false">IF(D3651&gt;2,1,0)</f>
        <v>0</v>
      </c>
    </row>
    <row r="3652" customFormat="false" ht="15" hidden="false" customHeight="true" outlineLevel="0" collapsed="false">
      <c r="A3652" s="6" t="n">
        <f aca="false">1_Data_EDA!O3653</f>
        <v>0</v>
      </c>
      <c r="B3652" s="6" t="n">
        <f aca="false">1_Data_EDA!H3653</f>
        <v>4</v>
      </c>
      <c r="C3652" s="7" t="n">
        <f aca="false">1_Data_EDA!I3653</f>
        <v>50</v>
      </c>
      <c r="D3652" s="6" t="n">
        <f aca="false">1_Data_EDA!J3653</f>
        <v>2</v>
      </c>
      <c r="E3652" s="7" t="n">
        <f aca="false">1_Data_EDA!K3653</f>
        <v>100</v>
      </c>
      <c r="F3652" s="7" t="n">
        <f aca="false">1_Data_EDA!L3653</f>
        <v>16</v>
      </c>
      <c r="G3652" s="8" t="n">
        <f aca="false">1_Data_EDA!M3653</f>
        <v>0.159999996</v>
      </c>
      <c r="H3652" s="6" t="n">
        <f aca="false">IF(1_Data_EDA!B3653="First Class",1,0)</f>
        <v>0</v>
      </c>
      <c r="I3652" s="6" t="n">
        <f aca="false">IF(1_Data_EDA!B3653="Second Class",1,0)</f>
        <v>0</v>
      </c>
      <c r="J3652" s="6" t="n">
        <f aca="false">IF(1_Data_EDA!B3653="Same Day",1,0)</f>
        <v>0</v>
      </c>
      <c r="K3652" s="6" t="n">
        <f aca="false">IF(1_Data_EDA!C3653="Corporate",1,0)</f>
        <v>0</v>
      </c>
      <c r="L3652" s="6" t="n">
        <f aca="false">IF(1_Data_EDA!C3653="Home Office",1,0)</f>
        <v>0</v>
      </c>
      <c r="M3652" s="6" t="n">
        <f aca="false">IF(1_Data_EDA!D3653="Europe",1,0)</f>
        <v>0</v>
      </c>
      <c r="N3652" s="6" t="n">
        <f aca="false">IF(1_Data_EDA!D3653="LATAM",1,0)</f>
        <v>1</v>
      </c>
      <c r="O3652" s="6" t="n">
        <f aca="false">IF(1_Data_EDA!D3653="Pacific Asia",1,0)</f>
        <v>0</v>
      </c>
      <c r="P3652" s="6" t="n">
        <f aca="false">IF(1_Data_EDA!D3653="USCA",1,0)</f>
        <v>0</v>
      </c>
      <c r="Q3652" s="6" t="n">
        <f aca="false">IF(C3652&gt;MEDIAN(C$5:C$8004),1,0)</f>
        <v>0</v>
      </c>
      <c r="R3652" s="6" t="n">
        <f aca="false">IF(D3652&gt;2,1,0)</f>
        <v>0</v>
      </c>
    </row>
    <row r="3653" customFormat="false" ht="15" hidden="false" customHeight="true" outlineLevel="0" collapsed="false">
      <c r="A3653" s="6" t="n">
        <f aca="false">1_Data_EDA!O3654</f>
        <v>1</v>
      </c>
      <c r="B3653" s="6" t="n">
        <f aca="false">1_Data_EDA!H3654</f>
        <v>2</v>
      </c>
      <c r="C3653" s="7" t="n">
        <f aca="false">1_Data_EDA!I3654</f>
        <v>59.99000168</v>
      </c>
      <c r="D3653" s="6" t="n">
        <f aca="false">1_Data_EDA!J3654</f>
        <v>4</v>
      </c>
      <c r="E3653" s="7" t="n">
        <f aca="false">1_Data_EDA!K3654</f>
        <v>239.9600067</v>
      </c>
      <c r="F3653" s="7" t="n">
        <f aca="false">1_Data_EDA!L3654</f>
        <v>9.600000381</v>
      </c>
      <c r="G3653" s="8" t="n">
        <f aca="false">1_Data_EDA!M3654</f>
        <v>0.039999999</v>
      </c>
      <c r="H3653" s="6" t="n">
        <f aca="false">IF(1_Data_EDA!B3654="First Class",1,0)</f>
        <v>0</v>
      </c>
      <c r="I3653" s="6" t="n">
        <f aca="false">IF(1_Data_EDA!B3654="Second Class",1,0)</f>
        <v>1</v>
      </c>
      <c r="J3653" s="6" t="n">
        <f aca="false">IF(1_Data_EDA!B3654="Same Day",1,0)</f>
        <v>0</v>
      </c>
      <c r="K3653" s="6" t="n">
        <f aca="false">IF(1_Data_EDA!C3654="Corporate",1,0)</f>
        <v>0</v>
      </c>
      <c r="L3653" s="6" t="n">
        <f aca="false">IF(1_Data_EDA!C3654="Home Office",1,0)</f>
        <v>0</v>
      </c>
      <c r="M3653" s="6" t="n">
        <f aca="false">IF(1_Data_EDA!D3654="Europe",1,0)</f>
        <v>1</v>
      </c>
      <c r="N3653" s="6" t="n">
        <f aca="false">IF(1_Data_EDA!D3654="LATAM",1,0)</f>
        <v>0</v>
      </c>
      <c r="O3653" s="6" t="n">
        <f aca="false">IF(1_Data_EDA!D3654="Pacific Asia",1,0)</f>
        <v>0</v>
      </c>
      <c r="P3653" s="6" t="n">
        <f aca="false">IF(1_Data_EDA!D3654="USCA",1,0)</f>
        <v>0</v>
      </c>
      <c r="Q3653" s="6" t="n">
        <f aca="false">IF(C3653&gt;MEDIAN(C$5:C$8004),1,0)</f>
        <v>0</v>
      </c>
      <c r="R3653" s="6" t="n">
        <f aca="false">IF(D3653&gt;2,1,0)</f>
        <v>1</v>
      </c>
    </row>
    <row r="3654" customFormat="false" ht="15" hidden="false" customHeight="true" outlineLevel="0" collapsed="false">
      <c r="A3654" s="6" t="n">
        <f aca="false">1_Data_EDA!O3655</f>
        <v>1</v>
      </c>
      <c r="B3654" s="6" t="n">
        <f aca="false">1_Data_EDA!H3655</f>
        <v>4</v>
      </c>
      <c r="C3654" s="7" t="n">
        <f aca="false">1_Data_EDA!I3655</f>
        <v>27.98999977</v>
      </c>
      <c r="D3654" s="6" t="n">
        <f aca="false">1_Data_EDA!J3655</f>
        <v>5</v>
      </c>
      <c r="E3654" s="7" t="n">
        <f aca="false">1_Data_EDA!K3655</f>
        <v>139.9499969</v>
      </c>
      <c r="F3654" s="7" t="n">
        <f aca="false">1_Data_EDA!L3655</f>
        <v>18.19000053</v>
      </c>
      <c r="G3654" s="8" t="n">
        <f aca="false">1_Data_EDA!M3655</f>
        <v>0.129999995</v>
      </c>
      <c r="H3654" s="6" t="n">
        <f aca="false">IF(1_Data_EDA!B3655="First Class",1,0)</f>
        <v>0</v>
      </c>
      <c r="I3654" s="6" t="n">
        <f aca="false">IF(1_Data_EDA!B3655="Second Class",1,0)</f>
        <v>0</v>
      </c>
      <c r="J3654" s="6" t="n">
        <f aca="false">IF(1_Data_EDA!B3655="Same Day",1,0)</f>
        <v>0</v>
      </c>
      <c r="K3654" s="6" t="n">
        <f aca="false">IF(1_Data_EDA!C3655="Corporate",1,0)</f>
        <v>0</v>
      </c>
      <c r="L3654" s="6" t="n">
        <f aca="false">IF(1_Data_EDA!C3655="Home Office",1,0)</f>
        <v>0</v>
      </c>
      <c r="M3654" s="6" t="n">
        <f aca="false">IF(1_Data_EDA!D3655="Europe",1,0)</f>
        <v>0</v>
      </c>
      <c r="N3654" s="6" t="n">
        <f aca="false">IF(1_Data_EDA!D3655="LATAM",1,0)</f>
        <v>1</v>
      </c>
      <c r="O3654" s="6" t="n">
        <f aca="false">IF(1_Data_EDA!D3655="Pacific Asia",1,0)</f>
        <v>0</v>
      </c>
      <c r="P3654" s="6" t="n">
        <f aca="false">IF(1_Data_EDA!D3655="USCA",1,0)</f>
        <v>0</v>
      </c>
      <c r="Q3654" s="6" t="n">
        <f aca="false">IF(C3654&gt;MEDIAN(C$5:C$8004),1,0)</f>
        <v>0</v>
      </c>
      <c r="R3654" s="6" t="n">
        <f aca="false">IF(D3654&gt;2,1,0)</f>
        <v>1</v>
      </c>
    </row>
    <row r="3655" customFormat="false" ht="15" hidden="false" customHeight="true" outlineLevel="0" collapsed="false">
      <c r="A3655" s="6" t="n">
        <f aca="false">1_Data_EDA!O3656</f>
        <v>1</v>
      </c>
      <c r="B3655" s="6" t="n">
        <f aca="false">1_Data_EDA!H3656</f>
        <v>4</v>
      </c>
      <c r="C3655" s="7" t="n">
        <f aca="false">1_Data_EDA!I3656</f>
        <v>50</v>
      </c>
      <c r="D3655" s="6" t="n">
        <f aca="false">1_Data_EDA!J3656</f>
        <v>4</v>
      </c>
      <c r="E3655" s="7" t="n">
        <f aca="false">1_Data_EDA!K3656</f>
        <v>200</v>
      </c>
      <c r="F3655" s="7" t="n">
        <f aca="false">1_Data_EDA!L3656</f>
        <v>50</v>
      </c>
      <c r="G3655" s="8" t="n">
        <f aca="false">1_Data_EDA!M3656</f>
        <v>0.25</v>
      </c>
      <c r="H3655" s="6" t="n">
        <f aca="false">IF(1_Data_EDA!B3656="First Class",1,0)</f>
        <v>0</v>
      </c>
      <c r="I3655" s="6" t="n">
        <f aca="false">IF(1_Data_EDA!B3656="Second Class",1,0)</f>
        <v>0</v>
      </c>
      <c r="J3655" s="6" t="n">
        <f aca="false">IF(1_Data_EDA!B3656="Same Day",1,0)</f>
        <v>0</v>
      </c>
      <c r="K3655" s="6" t="n">
        <f aca="false">IF(1_Data_EDA!C3656="Corporate",1,0)</f>
        <v>0</v>
      </c>
      <c r="L3655" s="6" t="n">
        <f aca="false">IF(1_Data_EDA!C3656="Home Office",1,0)</f>
        <v>0</v>
      </c>
      <c r="M3655" s="6" t="n">
        <f aca="false">IF(1_Data_EDA!D3656="Europe",1,0)</f>
        <v>0</v>
      </c>
      <c r="N3655" s="6" t="n">
        <f aca="false">IF(1_Data_EDA!D3656="LATAM",1,0)</f>
        <v>1</v>
      </c>
      <c r="O3655" s="6" t="n">
        <f aca="false">IF(1_Data_EDA!D3656="Pacific Asia",1,0)</f>
        <v>0</v>
      </c>
      <c r="P3655" s="6" t="n">
        <f aca="false">IF(1_Data_EDA!D3656="USCA",1,0)</f>
        <v>0</v>
      </c>
      <c r="Q3655" s="6" t="n">
        <f aca="false">IF(C3655&gt;MEDIAN(C$5:C$8004),1,0)</f>
        <v>0</v>
      </c>
      <c r="R3655" s="6" t="n">
        <f aca="false">IF(D3655&gt;2,1,0)</f>
        <v>1</v>
      </c>
    </row>
    <row r="3656" customFormat="false" ht="15" hidden="false" customHeight="true" outlineLevel="0" collapsed="false">
      <c r="A3656" s="6" t="n">
        <f aca="false">1_Data_EDA!O3657</f>
        <v>0</v>
      </c>
      <c r="B3656" s="6" t="n">
        <f aca="false">1_Data_EDA!H3657</f>
        <v>4</v>
      </c>
      <c r="C3656" s="7" t="n">
        <f aca="false">1_Data_EDA!I3657</f>
        <v>99.98999786</v>
      </c>
      <c r="D3656" s="6" t="n">
        <f aca="false">1_Data_EDA!J3657</f>
        <v>3</v>
      </c>
      <c r="E3656" s="7" t="n">
        <f aca="false">1_Data_EDA!K3657</f>
        <v>299.9700012</v>
      </c>
      <c r="F3656" s="7" t="n">
        <f aca="false">1_Data_EDA!L3657</f>
        <v>50.99000168</v>
      </c>
      <c r="G3656" s="8" t="n">
        <f aca="false">1_Data_EDA!M3657</f>
        <v>0.170000002</v>
      </c>
      <c r="H3656" s="6" t="n">
        <f aca="false">IF(1_Data_EDA!B3657="First Class",1,0)</f>
        <v>0</v>
      </c>
      <c r="I3656" s="6" t="n">
        <f aca="false">IF(1_Data_EDA!B3657="Second Class",1,0)</f>
        <v>0</v>
      </c>
      <c r="J3656" s="6" t="n">
        <f aca="false">IF(1_Data_EDA!B3657="Same Day",1,0)</f>
        <v>0</v>
      </c>
      <c r="K3656" s="6" t="n">
        <f aca="false">IF(1_Data_EDA!C3657="Corporate",1,0)</f>
        <v>0</v>
      </c>
      <c r="L3656" s="6" t="n">
        <f aca="false">IF(1_Data_EDA!C3657="Home Office",1,0)</f>
        <v>0</v>
      </c>
      <c r="M3656" s="6" t="n">
        <f aca="false">IF(1_Data_EDA!D3657="Europe",1,0)</f>
        <v>0</v>
      </c>
      <c r="N3656" s="6" t="n">
        <f aca="false">IF(1_Data_EDA!D3657="LATAM",1,0)</f>
        <v>0</v>
      </c>
      <c r="O3656" s="6" t="n">
        <f aca="false">IF(1_Data_EDA!D3657="Pacific Asia",1,0)</f>
        <v>0</v>
      </c>
      <c r="P3656" s="6" t="n">
        <f aca="false">IF(1_Data_EDA!D3657="USCA",1,0)</f>
        <v>1</v>
      </c>
      <c r="Q3656" s="6" t="n">
        <f aca="false">IF(C3656&gt;MEDIAN(C$5:C$8004),1,0)</f>
        <v>1</v>
      </c>
      <c r="R3656" s="6" t="n">
        <f aca="false">IF(D3656&gt;2,1,0)</f>
        <v>1</v>
      </c>
    </row>
    <row r="3657" customFormat="false" ht="15" hidden="false" customHeight="true" outlineLevel="0" collapsed="false">
      <c r="A3657" s="6" t="n">
        <f aca="false">1_Data_EDA!O3658</f>
        <v>0</v>
      </c>
      <c r="B3657" s="6" t="n">
        <f aca="false">1_Data_EDA!H3658</f>
        <v>4</v>
      </c>
      <c r="C3657" s="7" t="n">
        <f aca="false">1_Data_EDA!I3658</f>
        <v>129.9900055</v>
      </c>
      <c r="D3657" s="6" t="n">
        <f aca="false">1_Data_EDA!J3658</f>
        <v>1</v>
      </c>
      <c r="E3657" s="7" t="n">
        <f aca="false">1_Data_EDA!K3658</f>
        <v>129.9900055</v>
      </c>
      <c r="F3657" s="7" t="n">
        <f aca="false">1_Data_EDA!L3658</f>
        <v>15.60000038</v>
      </c>
      <c r="G3657" s="8" t="n">
        <f aca="false">1_Data_EDA!M3658</f>
        <v>0.119999997</v>
      </c>
      <c r="H3657" s="6" t="n">
        <f aca="false">IF(1_Data_EDA!B3658="First Class",1,0)</f>
        <v>0</v>
      </c>
      <c r="I3657" s="6" t="n">
        <f aca="false">IF(1_Data_EDA!B3658="Second Class",1,0)</f>
        <v>0</v>
      </c>
      <c r="J3657" s="6" t="n">
        <f aca="false">IF(1_Data_EDA!B3658="Same Day",1,0)</f>
        <v>0</v>
      </c>
      <c r="K3657" s="6" t="n">
        <f aca="false">IF(1_Data_EDA!C3658="Corporate",1,0)</f>
        <v>1</v>
      </c>
      <c r="L3657" s="6" t="n">
        <f aca="false">IF(1_Data_EDA!C3658="Home Office",1,0)</f>
        <v>0</v>
      </c>
      <c r="M3657" s="6" t="n">
        <f aca="false">IF(1_Data_EDA!D3658="Europe",1,0)</f>
        <v>0</v>
      </c>
      <c r="N3657" s="6" t="n">
        <f aca="false">IF(1_Data_EDA!D3658="LATAM",1,0)</f>
        <v>0</v>
      </c>
      <c r="O3657" s="6" t="n">
        <f aca="false">IF(1_Data_EDA!D3658="Pacific Asia",1,0)</f>
        <v>0</v>
      </c>
      <c r="P3657" s="6" t="n">
        <f aca="false">IF(1_Data_EDA!D3658="USCA",1,0)</f>
        <v>1</v>
      </c>
      <c r="Q3657" s="6" t="n">
        <f aca="false">IF(C3657&gt;MEDIAN(C$5:C$8004),1,0)</f>
        <v>1</v>
      </c>
      <c r="R3657" s="6" t="n">
        <f aca="false">IF(D3657&gt;2,1,0)</f>
        <v>0</v>
      </c>
    </row>
    <row r="3658" customFormat="false" ht="15" hidden="false" customHeight="true" outlineLevel="0" collapsed="false">
      <c r="A3658" s="6" t="n">
        <f aca="false">1_Data_EDA!O3659</f>
        <v>1</v>
      </c>
      <c r="B3658" s="6" t="n">
        <f aca="false">1_Data_EDA!H3659</f>
        <v>4</v>
      </c>
      <c r="C3658" s="7" t="n">
        <f aca="false">1_Data_EDA!I3659</f>
        <v>399.980011</v>
      </c>
      <c r="D3658" s="6" t="n">
        <f aca="false">1_Data_EDA!J3659</f>
        <v>1</v>
      </c>
      <c r="E3658" s="7" t="n">
        <f aca="false">1_Data_EDA!K3659</f>
        <v>399.980011</v>
      </c>
      <c r="F3658" s="7" t="n">
        <f aca="false">1_Data_EDA!L3659</f>
        <v>72</v>
      </c>
      <c r="G3658" s="8" t="n">
        <f aca="false">1_Data_EDA!M3659</f>
        <v>0.180000007</v>
      </c>
      <c r="H3658" s="6" t="n">
        <f aca="false">IF(1_Data_EDA!B3659="First Class",1,0)</f>
        <v>0</v>
      </c>
      <c r="I3658" s="6" t="n">
        <f aca="false">IF(1_Data_EDA!B3659="Second Class",1,0)</f>
        <v>0</v>
      </c>
      <c r="J3658" s="6" t="n">
        <f aca="false">IF(1_Data_EDA!B3659="Same Day",1,0)</f>
        <v>0</v>
      </c>
      <c r="K3658" s="6" t="n">
        <f aca="false">IF(1_Data_EDA!C3659="Corporate",1,0)</f>
        <v>1</v>
      </c>
      <c r="L3658" s="6" t="n">
        <f aca="false">IF(1_Data_EDA!C3659="Home Office",1,0)</f>
        <v>0</v>
      </c>
      <c r="M3658" s="6" t="n">
        <f aca="false">IF(1_Data_EDA!D3659="Europe",1,0)</f>
        <v>0</v>
      </c>
      <c r="N3658" s="6" t="n">
        <f aca="false">IF(1_Data_EDA!D3659="LATAM",1,0)</f>
        <v>1</v>
      </c>
      <c r="O3658" s="6" t="n">
        <f aca="false">IF(1_Data_EDA!D3659="Pacific Asia",1,0)</f>
        <v>0</v>
      </c>
      <c r="P3658" s="6" t="n">
        <f aca="false">IF(1_Data_EDA!D3659="USCA",1,0)</f>
        <v>0</v>
      </c>
      <c r="Q3658" s="6" t="n">
        <f aca="false">IF(C3658&gt;MEDIAN(C$5:C$8004),1,0)</f>
        <v>1</v>
      </c>
      <c r="R3658" s="6" t="n">
        <f aca="false">IF(D3658&gt;2,1,0)</f>
        <v>0</v>
      </c>
    </row>
    <row r="3659" customFormat="false" ht="15" hidden="false" customHeight="true" outlineLevel="0" collapsed="false">
      <c r="A3659" s="6" t="n">
        <f aca="false">1_Data_EDA!O3660</f>
        <v>1</v>
      </c>
      <c r="B3659" s="6" t="n">
        <f aca="false">1_Data_EDA!H3660</f>
        <v>4</v>
      </c>
      <c r="C3659" s="7" t="n">
        <f aca="false">1_Data_EDA!I3660</f>
        <v>50</v>
      </c>
      <c r="D3659" s="6" t="n">
        <f aca="false">1_Data_EDA!J3660</f>
        <v>2</v>
      </c>
      <c r="E3659" s="7" t="n">
        <f aca="false">1_Data_EDA!K3660</f>
        <v>100</v>
      </c>
      <c r="F3659" s="7" t="n">
        <f aca="false">1_Data_EDA!L3660</f>
        <v>15</v>
      </c>
      <c r="G3659" s="8" t="n">
        <f aca="false">1_Data_EDA!M3660</f>
        <v>0.150000006</v>
      </c>
      <c r="H3659" s="6" t="n">
        <f aca="false">IF(1_Data_EDA!B3660="First Class",1,0)</f>
        <v>0</v>
      </c>
      <c r="I3659" s="6" t="n">
        <f aca="false">IF(1_Data_EDA!B3660="Second Class",1,0)</f>
        <v>0</v>
      </c>
      <c r="J3659" s="6" t="n">
        <f aca="false">IF(1_Data_EDA!B3660="Same Day",1,0)</f>
        <v>0</v>
      </c>
      <c r="K3659" s="6" t="n">
        <f aca="false">IF(1_Data_EDA!C3660="Corporate",1,0)</f>
        <v>1</v>
      </c>
      <c r="L3659" s="6" t="n">
        <f aca="false">IF(1_Data_EDA!C3660="Home Office",1,0)</f>
        <v>0</v>
      </c>
      <c r="M3659" s="6" t="n">
        <f aca="false">IF(1_Data_EDA!D3660="Europe",1,0)</f>
        <v>0</v>
      </c>
      <c r="N3659" s="6" t="n">
        <f aca="false">IF(1_Data_EDA!D3660="LATAM",1,0)</f>
        <v>0</v>
      </c>
      <c r="O3659" s="6" t="n">
        <f aca="false">IF(1_Data_EDA!D3660="Pacific Asia",1,0)</f>
        <v>0</v>
      </c>
      <c r="P3659" s="6" t="n">
        <f aca="false">IF(1_Data_EDA!D3660="USCA",1,0)</f>
        <v>1</v>
      </c>
      <c r="Q3659" s="6" t="n">
        <f aca="false">IF(C3659&gt;MEDIAN(C$5:C$8004),1,0)</f>
        <v>0</v>
      </c>
      <c r="R3659" s="6" t="n">
        <f aca="false">IF(D3659&gt;2,1,0)</f>
        <v>0</v>
      </c>
    </row>
    <row r="3660" customFormat="false" ht="15" hidden="false" customHeight="true" outlineLevel="0" collapsed="false">
      <c r="A3660" s="6" t="n">
        <f aca="false">1_Data_EDA!O3661</f>
        <v>1</v>
      </c>
      <c r="B3660" s="6" t="n">
        <f aca="false">1_Data_EDA!H3661</f>
        <v>4</v>
      </c>
      <c r="C3660" s="7" t="n">
        <f aca="false">1_Data_EDA!I3661</f>
        <v>399.980011</v>
      </c>
      <c r="D3660" s="6" t="n">
        <f aca="false">1_Data_EDA!J3661</f>
        <v>1</v>
      </c>
      <c r="E3660" s="7" t="n">
        <f aca="false">1_Data_EDA!K3661</f>
        <v>399.980011</v>
      </c>
      <c r="F3660" s="7" t="n">
        <f aca="false">1_Data_EDA!L3661</f>
        <v>28</v>
      </c>
      <c r="G3660" s="8" t="n">
        <f aca="false">1_Data_EDA!M3661</f>
        <v>0.07</v>
      </c>
      <c r="H3660" s="6" t="n">
        <f aca="false">IF(1_Data_EDA!B3661="First Class",1,0)</f>
        <v>0</v>
      </c>
      <c r="I3660" s="6" t="n">
        <f aca="false">IF(1_Data_EDA!B3661="Second Class",1,0)</f>
        <v>0</v>
      </c>
      <c r="J3660" s="6" t="n">
        <f aca="false">IF(1_Data_EDA!B3661="Same Day",1,0)</f>
        <v>0</v>
      </c>
      <c r="K3660" s="6" t="n">
        <f aca="false">IF(1_Data_EDA!C3661="Corporate",1,0)</f>
        <v>1</v>
      </c>
      <c r="L3660" s="6" t="n">
        <f aca="false">IF(1_Data_EDA!C3661="Home Office",1,0)</f>
        <v>0</v>
      </c>
      <c r="M3660" s="6" t="n">
        <f aca="false">IF(1_Data_EDA!D3661="Europe",1,0)</f>
        <v>0</v>
      </c>
      <c r="N3660" s="6" t="n">
        <f aca="false">IF(1_Data_EDA!D3661="LATAM",1,0)</f>
        <v>1</v>
      </c>
      <c r="O3660" s="6" t="n">
        <f aca="false">IF(1_Data_EDA!D3661="Pacific Asia",1,0)</f>
        <v>0</v>
      </c>
      <c r="P3660" s="6" t="n">
        <f aca="false">IF(1_Data_EDA!D3661="USCA",1,0)</f>
        <v>0</v>
      </c>
      <c r="Q3660" s="6" t="n">
        <f aca="false">IF(C3660&gt;MEDIAN(C$5:C$8004),1,0)</f>
        <v>1</v>
      </c>
      <c r="R3660" s="6" t="n">
        <f aca="false">IF(D3660&gt;2,1,0)</f>
        <v>0</v>
      </c>
    </row>
    <row r="3661" customFormat="false" ht="15" hidden="false" customHeight="true" outlineLevel="0" collapsed="false">
      <c r="A3661" s="6" t="n">
        <f aca="false">1_Data_EDA!O3662</f>
        <v>0</v>
      </c>
      <c r="B3661" s="6" t="n">
        <f aca="false">1_Data_EDA!H3662</f>
        <v>4</v>
      </c>
      <c r="C3661" s="7" t="n">
        <f aca="false">1_Data_EDA!I3662</f>
        <v>399.980011</v>
      </c>
      <c r="D3661" s="6" t="n">
        <f aca="false">1_Data_EDA!J3662</f>
        <v>1</v>
      </c>
      <c r="E3661" s="7" t="n">
        <f aca="false">1_Data_EDA!K3662</f>
        <v>399.980011</v>
      </c>
      <c r="F3661" s="7" t="n">
        <f aca="false">1_Data_EDA!L3662</f>
        <v>4</v>
      </c>
      <c r="G3661" s="8" t="n">
        <f aca="false">1_Data_EDA!M3662</f>
        <v>0.01</v>
      </c>
      <c r="H3661" s="6" t="n">
        <f aca="false">IF(1_Data_EDA!B3662="First Class",1,0)</f>
        <v>0</v>
      </c>
      <c r="I3661" s="6" t="n">
        <f aca="false">IF(1_Data_EDA!B3662="Second Class",1,0)</f>
        <v>0</v>
      </c>
      <c r="J3661" s="6" t="n">
        <f aca="false">IF(1_Data_EDA!B3662="Same Day",1,0)</f>
        <v>0</v>
      </c>
      <c r="K3661" s="6" t="n">
        <f aca="false">IF(1_Data_EDA!C3662="Corporate",1,0)</f>
        <v>1</v>
      </c>
      <c r="L3661" s="6" t="n">
        <f aca="false">IF(1_Data_EDA!C3662="Home Office",1,0)</f>
        <v>0</v>
      </c>
      <c r="M3661" s="6" t="n">
        <f aca="false">IF(1_Data_EDA!D3662="Europe",1,0)</f>
        <v>1</v>
      </c>
      <c r="N3661" s="6" t="n">
        <f aca="false">IF(1_Data_EDA!D3662="LATAM",1,0)</f>
        <v>0</v>
      </c>
      <c r="O3661" s="6" t="n">
        <f aca="false">IF(1_Data_EDA!D3662="Pacific Asia",1,0)</f>
        <v>0</v>
      </c>
      <c r="P3661" s="6" t="n">
        <f aca="false">IF(1_Data_EDA!D3662="USCA",1,0)</f>
        <v>0</v>
      </c>
      <c r="Q3661" s="6" t="n">
        <f aca="false">IF(C3661&gt;MEDIAN(C$5:C$8004),1,0)</f>
        <v>1</v>
      </c>
      <c r="R3661" s="6" t="n">
        <f aca="false">IF(D3661&gt;2,1,0)</f>
        <v>0</v>
      </c>
    </row>
    <row r="3662" customFormat="false" ht="15" hidden="false" customHeight="true" outlineLevel="0" collapsed="false">
      <c r="A3662" s="6" t="n">
        <f aca="false">1_Data_EDA!O3663</f>
        <v>0</v>
      </c>
      <c r="B3662" s="6" t="n">
        <f aca="false">1_Data_EDA!H3663</f>
        <v>4</v>
      </c>
      <c r="C3662" s="7" t="n">
        <f aca="false">1_Data_EDA!I3663</f>
        <v>50</v>
      </c>
      <c r="D3662" s="6" t="n">
        <f aca="false">1_Data_EDA!J3663</f>
        <v>1</v>
      </c>
      <c r="E3662" s="7" t="n">
        <f aca="false">1_Data_EDA!K3663</f>
        <v>50</v>
      </c>
      <c r="F3662" s="7" t="n">
        <f aca="false">1_Data_EDA!L3663</f>
        <v>10</v>
      </c>
      <c r="G3662" s="8" t="n">
        <f aca="false">1_Data_EDA!M3663</f>
        <v>0.200000003</v>
      </c>
      <c r="H3662" s="6" t="n">
        <f aca="false">IF(1_Data_EDA!B3663="First Class",1,0)</f>
        <v>0</v>
      </c>
      <c r="I3662" s="6" t="n">
        <f aca="false">IF(1_Data_EDA!B3663="Second Class",1,0)</f>
        <v>0</v>
      </c>
      <c r="J3662" s="6" t="n">
        <f aca="false">IF(1_Data_EDA!B3663="Same Day",1,0)</f>
        <v>0</v>
      </c>
      <c r="K3662" s="6" t="n">
        <f aca="false">IF(1_Data_EDA!C3663="Corporate",1,0)</f>
        <v>0</v>
      </c>
      <c r="L3662" s="6" t="n">
        <f aca="false">IF(1_Data_EDA!C3663="Home Office",1,0)</f>
        <v>1</v>
      </c>
      <c r="M3662" s="6" t="n">
        <f aca="false">IF(1_Data_EDA!D3663="Europe",1,0)</f>
        <v>0</v>
      </c>
      <c r="N3662" s="6" t="n">
        <f aca="false">IF(1_Data_EDA!D3663="LATAM",1,0)</f>
        <v>0</v>
      </c>
      <c r="O3662" s="6" t="n">
        <f aca="false">IF(1_Data_EDA!D3663="Pacific Asia",1,0)</f>
        <v>0</v>
      </c>
      <c r="P3662" s="6" t="n">
        <f aca="false">IF(1_Data_EDA!D3663="USCA",1,0)</f>
        <v>0</v>
      </c>
      <c r="Q3662" s="6" t="n">
        <f aca="false">IF(C3662&gt;MEDIAN(C$5:C$8004),1,0)</f>
        <v>0</v>
      </c>
      <c r="R3662" s="6" t="n">
        <f aca="false">IF(D3662&gt;2,1,0)</f>
        <v>0</v>
      </c>
    </row>
    <row r="3663" customFormat="false" ht="15" hidden="false" customHeight="true" outlineLevel="0" collapsed="false">
      <c r="A3663" s="6" t="n">
        <f aca="false">1_Data_EDA!O3664</f>
        <v>0</v>
      </c>
      <c r="B3663" s="6" t="n">
        <f aca="false">1_Data_EDA!H3664</f>
        <v>2</v>
      </c>
      <c r="C3663" s="7" t="n">
        <f aca="false">1_Data_EDA!I3664</f>
        <v>30</v>
      </c>
      <c r="D3663" s="6" t="n">
        <f aca="false">1_Data_EDA!J3664</f>
        <v>5</v>
      </c>
      <c r="E3663" s="7" t="n">
        <f aca="false">1_Data_EDA!K3664</f>
        <v>150</v>
      </c>
      <c r="F3663" s="7" t="n">
        <f aca="false">1_Data_EDA!L3664</f>
        <v>18</v>
      </c>
      <c r="G3663" s="8" t="n">
        <f aca="false">1_Data_EDA!M3664</f>
        <v>0.119999997</v>
      </c>
      <c r="H3663" s="6" t="n">
        <f aca="false">IF(1_Data_EDA!B3664="First Class",1,0)</f>
        <v>0</v>
      </c>
      <c r="I3663" s="6" t="n">
        <f aca="false">IF(1_Data_EDA!B3664="Second Class",1,0)</f>
        <v>1</v>
      </c>
      <c r="J3663" s="6" t="n">
        <f aca="false">IF(1_Data_EDA!B3664="Same Day",1,0)</f>
        <v>0</v>
      </c>
      <c r="K3663" s="6" t="n">
        <f aca="false">IF(1_Data_EDA!C3664="Corporate",1,0)</f>
        <v>0</v>
      </c>
      <c r="L3663" s="6" t="n">
        <f aca="false">IF(1_Data_EDA!C3664="Home Office",1,0)</f>
        <v>0</v>
      </c>
      <c r="M3663" s="6" t="n">
        <f aca="false">IF(1_Data_EDA!D3664="Europe",1,0)</f>
        <v>0</v>
      </c>
      <c r="N3663" s="6" t="n">
        <f aca="false">IF(1_Data_EDA!D3664="LATAM",1,0)</f>
        <v>0</v>
      </c>
      <c r="O3663" s="6" t="n">
        <f aca="false">IF(1_Data_EDA!D3664="Pacific Asia",1,0)</f>
        <v>1</v>
      </c>
      <c r="P3663" s="6" t="n">
        <f aca="false">IF(1_Data_EDA!D3664="USCA",1,0)</f>
        <v>0</v>
      </c>
      <c r="Q3663" s="6" t="n">
        <f aca="false">IF(C3663&gt;MEDIAN(C$5:C$8004),1,0)</f>
        <v>0</v>
      </c>
      <c r="R3663" s="6" t="n">
        <f aca="false">IF(D3663&gt;2,1,0)</f>
        <v>1</v>
      </c>
    </row>
    <row r="3664" customFormat="false" ht="15" hidden="false" customHeight="true" outlineLevel="0" collapsed="false">
      <c r="A3664" s="6" t="n">
        <f aca="false">1_Data_EDA!O3665</f>
        <v>0</v>
      </c>
      <c r="B3664" s="6" t="n">
        <f aca="false">1_Data_EDA!H3665</f>
        <v>4</v>
      </c>
      <c r="C3664" s="7" t="n">
        <f aca="false">1_Data_EDA!I3665</f>
        <v>50</v>
      </c>
      <c r="D3664" s="6" t="n">
        <f aca="false">1_Data_EDA!J3665</f>
        <v>5</v>
      </c>
      <c r="E3664" s="7" t="n">
        <f aca="false">1_Data_EDA!K3665</f>
        <v>250</v>
      </c>
      <c r="F3664" s="7" t="n">
        <f aca="false">1_Data_EDA!L3665</f>
        <v>10</v>
      </c>
      <c r="G3664" s="8" t="n">
        <f aca="false">1_Data_EDA!M3665</f>
        <v>0.039999999</v>
      </c>
      <c r="H3664" s="6" t="n">
        <f aca="false">IF(1_Data_EDA!B3665="First Class",1,0)</f>
        <v>0</v>
      </c>
      <c r="I3664" s="6" t="n">
        <f aca="false">IF(1_Data_EDA!B3665="Second Class",1,0)</f>
        <v>0</v>
      </c>
      <c r="J3664" s="6" t="n">
        <f aca="false">IF(1_Data_EDA!B3665="Same Day",1,0)</f>
        <v>0</v>
      </c>
      <c r="K3664" s="6" t="n">
        <f aca="false">IF(1_Data_EDA!C3665="Corporate",1,0)</f>
        <v>0</v>
      </c>
      <c r="L3664" s="6" t="n">
        <f aca="false">IF(1_Data_EDA!C3665="Home Office",1,0)</f>
        <v>0</v>
      </c>
      <c r="M3664" s="6" t="n">
        <f aca="false">IF(1_Data_EDA!D3665="Europe",1,0)</f>
        <v>0</v>
      </c>
      <c r="N3664" s="6" t="n">
        <f aca="false">IF(1_Data_EDA!D3665="LATAM",1,0)</f>
        <v>0</v>
      </c>
      <c r="O3664" s="6" t="n">
        <f aca="false">IF(1_Data_EDA!D3665="Pacific Asia",1,0)</f>
        <v>0</v>
      </c>
      <c r="P3664" s="6" t="n">
        <f aca="false">IF(1_Data_EDA!D3665="USCA",1,0)</f>
        <v>0</v>
      </c>
      <c r="Q3664" s="6" t="n">
        <f aca="false">IF(C3664&gt;MEDIAN(C$5:C$8004),1,0)</f>
        <v>0</v>
      </c>
      <c r="R3664" s="6" t="n">
        <f aca="false">IF(D3664&gt;2,1,0)</f>
        <v>1</v>
      </c>
    </row>
    <row r="3665" customFormat="false" ht="15" hidden="false" customHeight="true" outlineLevel="0" collapsed="false">
      <c r="A3665" s="6" t="n">
        <f aca="false">1_Data_EDA!O3666</f>
        <v>1</v>
      </c>
      <c r="B3665" s="6" t="n">
        <f aca="false">1_Data_EDA!H3666</f>
        <v>1</v>
      </c>
      <c r="C3665" s="7" t="n">
        <f aca="false">1_Data_EDA!I3666</f>
        <v>49.97999954</v>
      </c>
      <c r="D3665" s="6" t="n">
        <f aca="false">1_Data_EDA!J3666</f>
        <v>4</v>
      </c>
      <c r="E3665" s="7" t="n">
        <f aca="false">1_Data_EDA!K3666</f>
        <v>199.9199982</v>
      </c>
      <c r="F3665" s="7" t="n">
        <f aca="false">1_Data_EDA!L3666</f>
        <v>11</v>
      </c>
      <c r="G3665" s="8" t="n">
        <f aca="false">1_Data_EDA!M3666</f>
        <v>0.059999999</v>
      </c>
      <c r="H3665" s="6" t="n">
        <f aca="false">IF(1_Data_EDA!B3666="First Class",1,0)</f>
        <v>1</v>
      </c>
      <c r="I3665" s="6" t="n">
        <f aca="false">IF(1_Data_EDA!B3666="Second Class",1,0)</f>
        <v>0</v>
      </c>
      <c r="J3665" s="6" t="n">
        <f aca="false">IF(1_Data_EDA!B3666="Same Day",1,0)</f>
        <v>0</v>
      </c>
      <c r="K3665" s="6" t="n">
        <f aca="false">IF(1_Data_EDA!C3666="Corporate",1,0)</f>
        <v>0</v>
      </c>
      <c r="L3665" s="6" t="n">
        <f aca="false">IF(1_Data_EDA!C3666="Home Office",1,0)</f>
        <v>0</v>
      </c>
      <c r="M3665" s="6" t="n">
        <f aca="false">IF(1_Data_EDA!D3666="Europe",1,0)</f>
        <v>1</v>
      </c>
      <c r="N3665" s="6" t="n">
        <f aca="false">IF(1_Data_EDA!D3666="LATAM",1,0)</f>
        <v>0</v>
      </c>
      <c r="O3665" s="6" t="n">
        <f aca="false">IF(1_Data_EDA!D3666="Pacific Asia",1,0)</f>
        <v>0</v>
      </c>
      <c r="P3665" s="6" t="n">
        <f aca="false">IF(1_Data_EDA!D3666="USCA",1,0)</f>
        <v>0</v>
      </c>
      <c r="Q3665" s="6" t="n">
        <f aca="false">IF(C3665&gt;MEDIAN(C$5:C$8004),1,0)</f>
        <v>0</v>
      </c>
      <c r="R3665" s="6" t="n">
        <f aca="false">IF(D3665&gt;2,1,0)</f>
        <v>1</v>
      </c>
    </row>
    <row r="3666" customFormat="false" ht="15" hidden="false" customHeight="true" outlineLevel="0" collapsed="false">
      <c r="A3666" s="6" t="n">
        <f aca="false">1_Data_EDA!O3667</f>
        <v>1</v>
      </c>
      <c r="B3666" s="6" t="n">
        <f aca="false">1_Data_EDA!H3667</f>
        <v>1</v>
      </c>
      <c r="C3666" s="7" t="n">
        <f aca="false">1_Data_EDA!I3667</f>
        <v>50</v>
      </c>
      <c r="D3666" s="6" t="n">
        <f aca="false">1_Data_EDA!J3667</f>
        <v>1</v>
      </c>
      <c r="E3666" s="7" t="n">
        <f aca="false">1_Data_EDA!K3667</f>
        <v>50</v>
      </c>
      <c r="F3666" s="7" t="n">
        <f aca="false">1_Data_EDA!L3667</f>
        <v>5</v>
      </c>
      <c r="G3666" s="8" t="n">
        <f aca="false">1_Data_EDA!M3667</f>
        <v>0.100000001</v>
      </c>
      <c r="H3666" s="6" t="n">
        <f aca="false">IF(1_Data_EDA!B3667="First Class",1,0)</f>
        <v>1</v>
      </c>
      <c r="I3666" s="6" t="n">
        <f aca="false">IF(1_Data_EDA!B3667="Second Class",1,0)</f>
        <v>0</v>
      </c>
      <c r="J3666" s="6" t="n">
        <f aca="false">IF(1_Data_EDA!B3667="Same Day",1,0)</f>
        <v>0</v>
      </c>
      <c r="K3666" s="6" t="n">
        <f aca="false">IF(1_Data_EDA!C3667="Corporate",1,0)</f>
        <v>0</v>
      </c>
      <c r="L3666" s="6" t="n">
        <f aca="false">IF(1_Data_EDA!C3667="Home Office",1,0)</f>
        <v>0</v>
      </c>
      <c r="M3666" s="6" t="n">
        <f aca="false">IF(1_Data_EDA!D3667="Europe",1,0)</f>
        <v>0</v>
      </c>
      <c r="N3666" s="6" t="n">
        <f aca="false">IF(1_Data_EDA!D3667="LATAM",1,0)</f>
        <v>0</v>
      </c>
      <c r="O3666" s="6" t="n">
        <f aca="false">IF(1_Data_EDA!D3667="Pacific Asia",1,0)</f>
        <v>0</v>
      </c>
      <c r="P3666" s="6" t="n">
        <f aca="false">IF(1_Data_EDA!D3667="USCA",1,0)</f>
        <v>0</v>
      </c>
      <c r="Q3666" s="6" t="n">
        <f aca="false">IF(C3666&gt;MEDIAN(C$5:C$8004),1,0)</f>
        <v>0</v>
      </c>
      <c r="R3666" s="6" t="n">
        <f aca="false">IF(D3666&gt;2,1,0)</f>
        <v>0</v>
      </c>
    </row>
    <row r="3667" customFormat="false" ht="15" hidden="false" customHeight="true" outlineLevel="0" collapsed="false">
      <c r="A3667" s="6" t="n">
        <f aca="false">1_Data_EDA!O3668</f>
        <v>1</v>
      </c>
      <c r="B3667" s="6" t="n">
        <f aca="false">1_Data_EDA!H3668</f>
        <v>1</v>
      </c>
      <c r="C3667" s="7" t="n">
        <f aca="false">1_Data_EDA!I3668</f>
        <v>39.99000168</v>
      </c>
      <c r="D3667" s="6" t="n">
        <f aca="false">1_Data_EDA!J3668</f>
        <v>5</v>
      </c>
      <c r="E3667" s="7" t="n">
        <f aca="false">1_Data_EDA!K3668</f>
        <v>199.9499969</v>
      </c>
      <c r="F3667" s="7" t="n">
        <f aca="false">1_Data_EDA!L3668</f>
        <v>18</v>
      </c>
      <c r="G3667" s="8" t="n">
        <f aca="false">1_Data_EDA!M3668</f>
        <v>0.090000004</v>
      </c>
      <c r="H3667" s="6" t="n">
        <f aca="false">IF(1_Data_EDA!B3668="First Class",1,0)</f>
        <v>1</v>
      </c>
      <c r="I3667" s="6" t="n">
        <f aca="false">IF(1_Data_EDA!B3668="Second Class",1,0)</f>
        <v>0</v>
      </c>
      <c r="J3667" s="6" t="n">
        <f aca="false">IF(1_Data_EDA!B3668="Same Day",1,0)</f>
        <v>0</v>
      </c>
      <c r="K3667" s="6" t="n">
        <f aca="false">IF(1_Data_EDA!C3668="Corporate",1,0)</f>
        <v>1</v>
      </c>
      <c r="L3667" s="6" t="n">
        <f aca="false">IF(1_Data_EDA!C3668="Home Office",1,0)</f>
        <v>0</v>
      </c>
      <c r="M3667" s="6" t="n">
        <f aca="false">IF(1_Data_EDA!D3668="Europe",1,0)</f>
        <v>1</v>
      </c>
      <c r="N3667" s="6" t="n">
        <f aca="false">IF(1_Data_EDA!D3668="LATAM",1,0)</f>
        <v>0</v>
      </c>
      <c r="O3667" s="6" t="n">
        <f aca="false">IF(1_Data_EDA!D3668="Pacific Asia",1,0)</f>
        <v>0</v>
      </c>
      <c r="P3667" s="6" t="n">
        <f aca="false">IF(1_Data_EDA!D3668="USCA",1,0)</f>
        <v>0</v>
      </c>
      <c r="Q3667" s="6" t="n">
        <f aca="false">IF(C3667&gt;MEDIAN(C$5:C$8004),1,0)</f>
        <v>0</v>
      </c>
      <c r="R3667" s="6" t="n">
        <f aca="false">IF(D3667&gt;2,1,0)</f>
        <v>1</v>
      </c>
    </row>
    <row r="3668" customFormat="false" ht="15" hidden="false" customHeight="true" outlineLevel="0" collapsed="false">
      <c r="A3668" s="6" t="n">
        <f aca="false">1_Data_EDA!O3669</f>
        <v>1</v>
      </c>
      <c r="B3668" s="6" t="n">
        <f aca="false">1_Data_EDA!H3669</f>
        <v>1</v>
      </c>
      <c r="C3668" s="7" t="n">
        <f aca="false">1_Data_EDA!I3669</f>
        <v>24.98999977</v>
      </c>
      <c r="D3668" s="6" t="n">
        <f aca="false">1_Data_EDA!J3669</f>
        <v>2</v>
      </c>
      <c r="E3668" s="7" t="n">
        <f aca="false">1_Data_EDA!K3669</f>
        <v>49.97999954</v>
      </c>
      <c r="F3668" s="7" t="n">
        <f aca="false">1_Data_EDA!L3669</f>
        <v>6</v>
      </c>
      <c r="G3668" s="8" t="n">
        <f aca="false">1_Data_EDA!M3669</f>
        <v>0.119999997</v>
      </c>
      <c r="H3668" s="6" t="n">
        <f aca="false">IF(1_Data_EDA!B3669="First Class",1,0)</f>
        <v>1</v>
      </c>
      <c r="I3668" s="6" t="n">
        <f aca="false">IF(1_Data_EDA!B3669="Second Class",1,0)</f>
        <v>0</v>
      </c>
      <c r="J3668" s="6" t="n">
        <f aca="false">IF(1_Data_EDA!B3669="Same Day",1,0)</f>
        <v>0</v>
      </c>
      <c r="K3668" s="6" t="n">
        <f aca="false">IF(1_Data_EDA!C3669="Corporate",1,0)</f>
        <v>0</v>
      </c>
      <c r="L3668" s="6" t="n">
        <f aca="false">IF(1_Data_EDA!C3669="Home Office",1,0)</f>
        <v>1</v>
      </c>
      <c r="M3668" s="6" t="n">
        <f aca="false">IF(1_Data_EDA!D3669="Europe",1,0)</f>
        <v>1</v>
      </c>
      <c r="N3668" s="6" t="n">
        <f aca="false">IF(1_Data_EDA!D3669="LATAM",1,0)</f>
        <v>0</v>
      </c>
      <c r="O3668" s="6" t="n">
        <f aca="false">IF(1_Data_EDA!D3669="Pacific Asia",1,0)</f>
        <v>0</v>
      </c>
      <c r="P3668" s="6" t="n">
        <f aca="false">IF(1_Data_EDA!D3669="USCA",1,0)</f>
        <v>0</v>
      </c>
      <c r="Q3668" s="6" t="n">
        <f aca="false">IF(C3668&gt;MEDIAN(C$5:C$8004),1,0)</f>
        <v>0</v>
      </c>
      <c r="R3668" s="6" t="n">
        <f aca="false">IF(D3668&gt;2,1,0)</f>
        <v>0</v>
      </c>
    </row>
    <row r="3669" customFormat="false" ht="15" hidden="false" customHeight="true" outlineLevel="0" collapsed="false">
      <c r="A3669" s="6" t="n">
        <f aca="false">1_Data_EDA!O3670</f>
        <v>1</v>
      </c>
      <c r="B3669" s="6" t="n">
        <f aca="false">1_Data_EDA!H3670</f>
        <v>1</v>
      </c>
      <c r="C3669" s="7" t="n">
        <f aca="false">1_Data_EDA!I3670</f>
        <v>1500</v>
      </c>
      <c r="D3669" s="6" t="n">
        <f aca="false">1_Data_EDA!J3670</f>
        <v>1</v>
      </c>
      <c r="E3669" s="7" t="n">
        <f aca="false">1_Data_EDA!K3670</f>
        <v>1500</v>
      </c>
      <c r="F3669" s="7" t="n">
        <f aca="false">1_Data_EDA!L3670</f>
        <v>0</v>
      </c>
      <c r="G3669" s="8" t="n">
        <f aca="false">1_Data_EDA!M3670</f>
        <v>0</v>
      </c>
      <c r="H3669" s="6" t="n">
        <f aca="false">IF(1_Data_EDA!B3670="First Class",1,0)</f>
        <v>1</v>
      </c>
      <c r="I3669" s="6" t="n">
        <f aca="false">IF(1_Data_EDA!B3670="Second Class",1,0)</f>
        <v>0</v>
      </c>
      <c r="J3669" s="6" t="n">
        <f aca="false">IF(1_Data_EDA!B3670="Same Day",1,0)</f>
        <v>0</v>
      </c>
      <c r="K3669" s="6" t="n">
        <f aca="false">IF(1_Data_EDA!C3670="Corporate",1,0)</f>
        <v>1</v>
      </c>
      <c r="L3669" s="6" t="n">
        <f aca="false">IF(1_Data_EDA!C3670="Home Office",1,0)</f>
        <v>0</v>
      </c>
      <c r="M3669" s="6" t="n">
        <f aca="false">IF(1_Data_EDA!D3670="Europe",1,0)</f>
        <v>1</v>
      </c>
      <c r="N3669" s="6" t="n">
        <f aca="false">IF(1_Data_EDA!D3670="LATAM",1,0)</f>
        <v>0</v>
      </c>
      <c r="O3669" s="6" t="n">
        <f aca="false">IF(1_Data_EDA!D3670="Pacific Asia",1,0)</f>
        <v>0</v>
      </c>
      <c r="P3669" s="6" t="n">
        <f aca="false">IF(1_Data_EDA!D3670="USCA",1,0)</f>
        <v>0</v>
      </c>
      <c r="Q3669" s="6" t="n">
        <f aca="false">IF(C3669&gt;MEDIAN(C$5:C$8004),1,0)</f>
        <v>1</v>
      </c>
      <c r="R3669" s="6" t="n">
        <f aca="false">IF(D3669&gt;2,1,0)</f>
        <v>0</v>
      </c>
    </row>
    <row r="3670" customFormat="false" ht="15" hidden="false" customHeight="true" outlineLevel="0" collapsed="false">
      <c r="A3670" s="6" t="n">
        <f aca="false">1_Data_EDA!O3671</f>
        <v>0</v>
      </c>
      <c r="B3670" s="6" t="n">
        <f aca="false">1_Data_EDA!H3671</f>
        <v>2</v>
      </c>
      <c r="C3670" s="7" t="n">
        <f aca="false">1_Data_EDA!I3671</f>
        <v>59.99000168</v>
      </c>
      <c r="D3670" s="6" t="n">
        <f aca="false">1_Data_EDA!J3671</f>
        <v>1</v>
      </c>
      <c r="E3670" s="7" t="n">
        <f aca="false">1_Data_EDA!K3671</f>
        <v>59.99000168</v>
      </c>
      <c r="F3670" s="7" t="n">
        <f aca="false">1_Data_EDA!L3671</f>
        <v>12</v>
      </c>
      <c r="G3670" s="8" t="n">
        <f aca="false">1_Data_EDA!M3671</f>
        <v>0.200000003</v>
      </c>
      <c r="H3670" s="6" t="n">
        <f aca="false">IF(1_Data_EDA!B3671="First Class",1,0)</f>
        <v>0</v>
      </c>
      <c r="I3670" s="6" t="n">
        <f aca="false">IF(1_Data_EDA!B3671="Second Class",1,0)</f>
        <v>1</v>
      </c>
      <c r="J3670" s="6" t="n">
        <f aca="false">IF(1_Data_EDA!B3671="Same Day",1,0)</f>
        <v>0</v>
      </c>
      <c r="K3670" s="6" t="n">
        <f aca="false">IF(1_Data_EDA!C3671="Corporate",1,0)</f>
        <v>0</v>
      </c>
      <c r="L3670" s="6" t="n">
        <f aca="false">IF(1_Data_EDA!C3671="Home Office",1,0)</f>
        <v>0</v>
      </c>
      <c r="M3670" s="6" t="n">
        <f aca="false">IF(1_Data_EDA!D3671="Europe",1,0)</f>
        <v>0</v>
      </c>
      <c r="N3670" s="6" t="n">
        <f aca="false">IF(1_Data_EDA!D3671="LATAM",1,0)</f>
        <v>0</v>
      </c>
      <c r="O3670" s="6" t="n">
        <f aca="false">IF(1_Data_EDA!D3671="Pacific Asia",1,0)</f>
        <v>0</v>
      </c>
      <c r="P3670" s="6" t="n">
        <f aca="false">IF(1_Data_EDA!D3671="USCA",1,0)</f>
        <v>1</v>
      </c>
      <c r="Q3670" s="6" t="n">
        <f aca="false">IF(C3670&gt;MEDIAN(C$5:C$8004),1,0)</f>
        <v>0</v>
      </c>
      <c r="R3670" s="6" t="n">
        <f aca="false">IF(D3670&gt;2,1,0)</f>
        <v>0</v>
      </c>
    </row>
    <row r="3671" customFormat="false" ht="15" hidden="false" customHeight="true" outlineLevel="0" collapsed="false">
      <c r="A3671" s="6" t="n">
        <f aca="false">1_Data_EDA!O3672</f>
        <v>1</v>
      </c>
      <c r="B3671" s="6" t="n">
        <f aca="false">1_Data_EDA!H3672</f>
        <v>2</v>
      </c>
      <c r="C3671" s="7" t="n">
        <f aca="false">1_Data_EDA!I3672</f>
        <v>49.97999954</v>
      </c>
      <c r="D3671" s="6" t="n">
        <f aca="false">1_Data_EDA!J3672</f>
        <v>3</v>
      </c>
      <c r="E3671" s="7" t="n">
        <f aca="false">1_Data_EDA!K3672</f>
        <v>149.9400024</v>
      </c>
      <c r="F3671" s="7" t="n">
        <f aca="false">1_Data_EDA!L3672</f>
        <v>13.48999977</v>
      </c>
      <c r="G3671" s="8" t="n">
        <f aca="false">1_Data_EDA!M3672</f>
        <v>0.090000004</v>
      </c>
      <c r="H3671" s="6" t="n">
        <f aca="false">IF(1_Data_EDA!B3672="First Class",1,0)</f>
        <v>0</v>
      </c>
      <c r="I3671" s="6" t="n">
        <f aca="false">IF(1_Data_EDA!B3672="Second Class",1,0)</f>
        <v>1</v>
      </c>
      <c r="J3671" s="6" t="n">
        <f aca="false">IF(1_Data_EDA!B3672="Same Day",1,0)</f>
        <v>0</v>
      </c>
      <c r="K3671" s="6" t="n">
        <f aca="false">IF(1_Data_EDA!C3672="Corporate",1,0)</f>
        <v>0</v>
      </c>
      <c r="L3671" s="6" t="n">
        <f aca="false">IF(1_Data_EDA!C3672="Home Office",1,0)</f>
        <v>0</v>
      </c>
      <c r="M3671" s="6" t="n">
        <f aca="false">IF(1_Data_EDA!D3672="Europe",1,0)</f>
        <v>0</v>
      </c>
      <c r="N3671" s="6" t="n">
        <f aca="false">IF(1_Data_EDA!D3672="LATAM",1,0)</f>
        <v>1</v>
      </c>
      <c r="O3671" s="6" t="n">
        <f aca="false">IF(1_Data_EDA!D3672="Pacific Asia",1,0)</f>
        <v>0</v>
      </c>
      <c r="P3671" s="6" t="n">
        <f aca="false">IF(1_Data_EDA!D3672="USCA",1,0)</f>
        <v>0</v>
      </c>
      <c r="Q3671" s="6" t="n">
        <f aca="false">IF(C3671&gt;MEDIAN(C$5:C$8004),1,0)</f>
        <v>0</v>
      </c>
      <c r="R3671" s="6" t="n">
        <f aca="false">IF(D3671&gt;2,1,0)</f>
        <v>1</v>
      </c>
    </row>
    <row r="3672" customFormat="false" ht="15" hidden="false" customHeight="true" outlineLevel="0" collapsed="false">
      <c r="A3672" s="6" t="n">
        <f aca="false">1_Data_EDA!O3673</f>
        <v>1</v>
      </c>
      <c r="B3672" s="6" t="n">
        <f aca="false">1_Data_EDA!H3673</f>
        <v>1</v>
      </c>
      <c r="C3672" s="7" t="n">
        <f aca="false">1_Data_EDA!I3673</f>
        <v>49.97999954</v>
      </c>
      <c r="D3672" s="6" t="n">
        <f aca="false">1_Data_EDA!J3673</f>
        <v>1</v>
      </c>
      <c r="E3672" s="7" t="n">
        <f aca="false">1_Data_EDA!K3673</f>
        <v>49.97999954</v>
      </c>
      <c r="F3672" s="7" t="n">
        <f aca="false">1_Data_EDA!L3673</f>
        <v>2</v>
      </c>
      <c r="G3672" s="8" t="n">
        <f aca="false">1_Data_EDA!M3673</f>
        <v>0.039999999</v>
      </c>
      <c r="H3672" s="6" t="n">
        <f aca="false">IF(1_Data_EDA!B3673="First Class",1,0)</f>
        <v>1</v>
      </c>
      <c r="I3672" s="6" t="n">
        <f aca="false">IF(1_Data_EDA!B3673="Second Class",1,0)</f>
        <v>0</v>
      </c>
      <c r="J3672" s="6" t="n">
        <f aca="false">IF(1_Data_EDA!B3673="Same Day",1,0)</f>
        <v>0</v>
      </c>
      <c r="K3672" s="6" t="n">
        <f aca="false">IF(1_Data_EDA!C3673="Corporate",1,0)</f>
        <v>1</v>
      </c>
      <c r="L3672" s="6" t="n">
        <f aca="false">IF(1_Data_EDA!C3673="Home Office",1,0)</f>
        <v>0</v>
      </c>
      <c r="M3672" s="6" t="n">
        <f aca="false">IF(1_Data_EDA!D3673="Europe",1,0)</f>
        <v>0</v>
      </c>
      <c r="N3672" s="6" t="n">
        <f aca="false">IF(1_Data_EDA!D3673="LATAM",1,0)</f>
        <v>0</v>
      </c>
      <c r="O3672" s="6" t="n">
        <f aca="false">IF(1_Data_EDA!D3673="Pacific Asia",1,0)</f>
        <v>1</v>
      </c>
      <c r="P3672" s="6" t="n">
        <f aca="false">IF(1_Data_EDA!D3673="USCA",1,0)</f>
        <v>0</v>
      </c>
      <c r="Q3672" s="6" t="n">
        <f aca="false">IF(C3672&gt;MEDIAN(C$5:C$8004),1,0)</f>
        <v>0</v>
      </c>
      <c r="R3672" s="6" t="n">
        <f aca="false">IF(D3672&gt;2,1,0)</f>
        <v>0</v>
      </c>
    </row>
    <row r="3673" customFormat="false" ht="15" hidden="false" customHeight="true" outlineLevel="0" collapsed="false">
      <c r="A3673" s="6" t="n">
        <f aca="false">1_Data_EDA!O3674</f>
        <v>0</v>
      </c>
      <c r="B3673" s="6" t="n">
        <f aca="false">1_Data_EDA!H3674</f>
        <v>4</v>
      </c>
      <c r="C3673" s="7" t="n">
        <f aca="false">1_Data_EDA!I3674</f>
        <v>39.99000168</v>
      </c>
      <c r="D3673" s="6" t="n">
        <f aca="false">1_Data_EDA!J3674</f>
        <v>4</v>
      </c>
      <c r="E3673" s="7" t="n">
        <f aca="false">1_Data_EDA!K3674</f>
        <v>159.9600067</v>
      </c>
      <c r="F3673" s="7" t="n">
        <f aca="false">1_Data_EDA!L3674</f>
        <v>4.800000191</v>
      </c>
      <c r="G3673" s="8" t="n">
        <f aca="false">1_Data_EDA!M3674</f>
        <v>0.029999999</v>
      </c>
      <c r="H3673" s="6" t="n">
        <f aca="false">IF(1_Data_EDA!B3674="First Class",1,0)</f>
        <v>0</v>
      </c>
      <c r="I3673" s="6" t="n">
        <f aca="false">IF(1_Data_EDA!B3674="Second Class",1,0)</f>
        <v>0</v>
      </c>
      <c r="J3673" s="6" t="n">
        <f aca="false">IF(1_Data_EDA!B3674="Same Day",1,0)</f>
        <v>0</v>
      </c>
      <c r="K3673" s="6" t="n">
        <f aca="false">IF(1_Data_EDA!C3674="Corporate",1,0)</f>
        <v>0</v>
      </c>
      <c r="L3673" s="6" t="n">
        <f aca="false">IF(1_Data_EDA!C3674="Home Office",1,0)</f>
        <v>0</v>
      </c>
      <c r="M3673" s="6" t="n">
        <f aca="false">IF(1_Data_EDA!D3674="Europe",1,0)</f>
        <v>0</v>
      </c>
      <c r="N3673" s="6" t="n">
        <f aca="false">IF(1_Data_EDA!D3674="LATAM",1,0)</f>
        <v>0</v>
      </c>
      <c r="O3673" s="6" t="n">
        <f aca="false">IF(1_Data_EDA!D3674="Pacific Asia",1,0)</f>
        <v>0</v>
      </c>
      <c r="P3673" s="6" t="n">
        <f aca="false">IF(1_Data_EDA!D3674="USCA",1,0)</f>
        <v>1</v>
      </c>
      <c r="Q3673" s="6" t="n">
        <f aca="false">IF(C3673&gt;MEDIAN(C$5:C$8004),1,0)</f>
        <v>0</v>
      </c>
      <c r="R3673" s="6" t="n">
        <f aca="false">IF(D3673&gt;2,1,0)</f>
        <v>1</v>
      </c>
    </row>
    <row r="3674" customFormat="false" ht="15" hidden="false" customHeight="true" outlineLevel="0" collapsed="false">
      <c r="A3674" s="6" t="n">
        <f aca="false">1_Data_EDA!O3675</f>
        <v>1</v>
      </c>
      <c r="B3674" s="6" t="n">
        <f aca="false">1_Data_EDA!H3675</f>
        <v>2</v>
      </c>
      <c r="C3674" s="7" t="n">
        <f aca="false">1_Data_EDA!I3675</f>
        <v>49.97999954</v>
      </c>
      <c r="D3674" s="6" t="n">
        <f aca="false">1_Data_EDA!J3675</f>
        <v>4</v>
      </c>
      <c r="E3674" s="7" t="n">
        <f aca="false">1_Data_EDA!K3675</f>
        <v>199.9199982</v>
      </c>
      <c r="F3674" s="7" t="n">
        <f aca="false">1_Data_EDA!L3675</f>
        <v>17.98999977</v>
      </c>
      <c r="G3674" s="8" t="n">
        <f aca="false">1_Data_EDA!M3675</f>
        <v>0.090000004</v>
      </c>
      <c r="H3674" s="6" t="n">
        <f aca="false">IF(1_Data_EDA!B3675="First Class",1,0)</f>
        <v>0</v>
      </c>
      <c r="I3674" s="6" t="n">
        <f aca="false">IF(1_Data_EDA!B3675="Second Class",1,0)</f>
        <v>1</v>
      </c>
      <c r="J3674" s="6" t="n">
        <f aca="false">IF(1_Data_EDA!B3675="Same Day",1,0)</f>
        <v>0</v>
      </c>
      <c r="K3674" s="6" t="n">
        <f aca="false">IF(1_Data_EDA!C3675="Corporate",1,0)</f>
        <v>0</v>
      </c>
      <c r="L3674" s="6" t="n">
        <f aca="false">IF(1_Data_EDA!C3675="Home Office",1,0)</f>
        <v>0</v>
      </c>
      <c r="M3674" s="6" t="n">
        <f aca="false">IF(1_Data_EDA!D3675="Europe",1,0)</f>
        <v>0</v>
      </c>
      <c r="N3674" s="6" t="n">
        <f aca="false">IF(1_Data_EDA!D3675="LATAM",1,0)</f>
        <v>0</v>
      </c>
      <c r="O3674" s="6" t="n">
        <f aca="false">IF(1_Data_EDA!D3675="Pacific Asia",1,0)</f>
        <v>1</v>
      </c>
      <c r="P3674" s="6" t="n">
        <f aca="false">IF(1_Data_EDA!D3675="USCA",1,0)</f>
        <v>0</v>
      </c>
      <c r="Q3674" s="6" t="n">
        <f aca="false">IF(C3674&gt;MEDIAN(C$5:C$8004),1,0)</f>
        <v>0</v>
      </c>
      <c r="R3674" s="6" t="n">
        <f aca="false">IF(D3674&gt;2,1,0)</f>
        <v>1</v>
      </c>
    </row>
    <row r="3675" customFormat="false" ht="15" hidden="false" customHeight="true" outlineLevel="0" collapsed="false">
      <c r="A3675" s="6" t="n">
        <f aca="false">1_Data_EDA!O3676</f>
        <v>0</v>
      </c>
      <c r="B3675" s="6" t="n">
        <f aca="false">1_Data_EDA!H3676</f>
        <v>2</v>
      </c>
      <c r="C3675" s="7" t="n">
        <f aca="false">1_Data_EDA!I3676</f>
        <v>199.9900055</v>
      </c>
      <c r="D3675" s="6" t="n">
        <f aca="false">1_Data_EDA!J3676</f>
        <v>1</v>
      </c>
      <c r="E3675" s="7" t="n">
        <f aca="false">1_Data_EDA!K3676</f>
        <v>199.9900055</v>
      </c>
      <c r="F3675" s="7" t="n">
        <f aca="false">1_Data_EDA!L3676</f>
        <v>0</v>
      </c>
      <c r="G3675" s="8" t="n">
        <f aca="false">1_Data_EDA!M3676</f>
        <v>0</v>
      </c>
      <c r="H3675" s="6" t="n">
        <f aca="false">IF(1_Data_EDA!B3676="First Class",1,0)</f>
        <v>0</v>
      </c>
      <c r="I3675" s="6" t="n">
        <f aca="false">IF(1_Data_EDA!B3676="Second Class",1,0)</f>
        <v>1</v>
      </c>
      <c r="J3675" s="6" t="n">
        <f aca="false">IF(1_Data_EDA!B3676="Same Day",1,0)</f>
        <v>0</v>
      </c>
      <c r="K3675" s="6" t="n">
        <f aca="false">IF(1_Data_EDA!C3676="Corporate",1,0)</f>
        <v>1</v>
      </c>
      <c r="L3675" s="6" t="n">
        <f aca="false">IF(1_Data_EDA!C3676="Home Office",1,0)</f>
        <v>0</v>
      </c>
      <c r="M3675" s="6" t="n">
        <f aca="false">IF(1_Data_EDA!D3676="Europe",1,0)</f>
        <v>0</v>
      </c>
      <c r="N3675" s="6" t="n">
        <f aca="false">IF(1_Data_EDA!D3676="LATAM",1,0)</f>
        <v>1</v>
      </c>
      <c r="O3675" s="6" t="n">
        <f aca="false">IF(1_Data_EDA!D3676="Pacific Asia",1,0)</f>
        <v>0</v>
      </c>
      <c r="P3675" s="6" t="n">
        <f aca="false">IF(1_Data_EDA!D3676="USCA",1,0)</f>
        <v>0</v>
      </c>
      <c r="Q3675" s="6" t="n">
        <f aca="false">IF(C3675&gt;MEDIAN(C$5:C$8004),1,0)</f>
        <v>1</v>
      </c>
      <c r="R3675" s="6" t="n">
        <f aca="false">IF(D3675&gt;2,1,0)</f>
        <v>0</v>
      </c>
    </row>
    <row r="3676" customFormat="false" ht="15" hidden="false" customHeight="true" outlineLevel="0" collapsed="false">
      <c r="A3676" s="6" t="n">
        <f aca="false">1_Data_EDA!O3677</f>
        <v>0</v>
      </c>
      <c r="B3676" s="6" t="n">
        <f aca="false">1_Data_EDA!H3677</f>
        <v>4</v>
      </c>
      <c r="C3676" s="7" t="n">
        <f aca="false">1_Data_EDA!I3677</f>
        <v>22</v>
      </c>
      <c r="D3676" s="6" t="n">
        <f aca="false">1_Data_EDA!J3677</f>
        <v>4</v>
      </c>
      <c r="E3676" s="7" t="n">
        <f aca="false">1_Data_EDA!K3677</f>
        <v>88</v>
      </c>
      <c r="F3676" s="7" t="n">
        <f aca="false">1_Data_EDA!L3677</f>
        <v>2.640000105</v>
      </c>
      <c r="G3676" s="8" t="n">
        <f aca="false">1_Data_EDA!M3677</f>
        <v>0.029999999</v>
      </c>
      <c r="H3676" s="6" t="n">
        <f aca="false">IF(1_Data_EDA!B3677="First Class",1,0)</f>
        <v>0</v>
      </c>
      <c r="I3676" s="6" t="n">
        <f aca="false">IF(1_Data_EDA!B3677="Second Class",1,0)</f>
        <v>0</v>
      </c>
      <c r="J3676" s="6" t="n">
        <f aca="false">IF(1_Data_EDA!B3677="Same Day",1,0)</f>
        <v>0</v>
      </c>
      <c r="K3676" s="6" t="n">
        <f aca="false">IF(1_Data_EDA!C3677="Corporate",1,0)</f>
        <v>0</v>
      </c>
      <c r="L3676" s="6" t="n">
        <f aca="false">IF(1_Data_EDA!C3677="Home Office",1,0)</f>
        <v>0</v>
      </c>
      <c r="M3676" s="6" t="n">
        <f aca="false">IF(1_Data_EDA!D3677="Europe",1,0)</f>
        <v>1</v>
      </c>
      <c r="N3676" s="6" t="n">
        <f aca="false">IF(1_Data_EDA!D3677="LATAM",1,0)</f>
        <v>0</v>
      </c>
      <c r="O3676" s="6" t="n">
        <f aca="false">IF(1_Data_EDA!D3677="Pacific Asia",1,0)</f>
        <v>0</v>
      </c>
      <c r="P3676" s="6" t="n">
        <f aca="false">IF(1_Data_EDA!D3677="USCA",1,0)</f>
        <v>0</v>
      </c>
      <c r="Q3676" s="6" t="n">
        <f aca="false">IF(C3676&gt;MEDIAN(C$5:C$8004),1,0)</f>
        <v>0</v>
      </c>
      <c r="R3676" s="6" t="n">
        <f aca="false">IF(D3676&gt;2,1,0)</f>
        <v>1</v>
      </c>
    </row>
    <row r="3677" customFormat="false" ht="15" hidden="false" customHeight="true" outlineLevel="0" collapsed="false">
      <c r="A3677" s="6" t="n">
        <f aca="false">1_Data_EDA!O3678</f>
        <v>0</v>
      </c>
      <c r="B3677" s="6" t="n">
        <f aca="false">1_Data_EDA!H3678</f>
        <v>4</v>
      </c>
      <c r="C3677" s="7" t="n">
        <f aca="false">1_Data_EDA!I3678</f>
        <v>39.99000168</v>
      </c>
      <c r="D3677" s="6" t="n">
        <f aca="false">1_Data_EDA!J3678</f>
        <v>1</v>
      </c>
      <c r="E3677" s="7" t="n">
        <f aca="false">1_Data_EDA!K3678</f>
        <v>39.99000168</v>
      </c>
      <c r="F3677" s="7" t="n">
        <f aca="false">1_Data_EDA!L3678</f>
        <v>7.199999809</v>
      </c>
      <c r="G3677" s="8" t="n">
        <f aca="false">1_Data_EDA!M3678</f>
        <v>0.180000007</v>
      </c>
      <c r="H3677" s="6" t="n">
        <f aca="false">IF(1_Data_EDA!B3678="First Class",1,0)</f>
        <v>0</v>
      </c>
      <c r="I3677" s="6" t="n">
        <f aca="false">IF(1_Data_EDA!B3678="Second Class",1,0)</f>
        <v>0</v>
      </c>
      <c r="J3677" s="6" t="n">
        <f aca="false">IF(1_Data_EDA!B3678="Same Day",1,0)</f>
        <v>0</v>
      </c>
      <c r="K3677" s="6" t="n">
        <f aca="false">IF(1_Data_EDA!C3678="Corporate",1,0)</f>
        <v>1</v>
      </c>
      <c r="L3677" s="6" t="n">
        <f aca="false">IF(1_Data_EDA!C3678="Home Office",1,0)</f>
        <v>0</v>
      </c>
      <c r="M3677" s="6" t="n">
        <f aca="false">IF(1_Data_EDA!D3678="Europe",1,0)</f>
        <v>0</v>
      </c>
      <c r="N3677" s="6" t="n">
        <f aca="false">IF(1_Data_EDA!D3678="LATAM",1,0)</f>
        <v>1</v>
      </c>
      <c r="O3677" s="6" t="n">
        <f aca="false">IF(1_Data_EDA!D3678="Pacific Asia",1,0)</f>
        <v>0</v>
      </c>
      <c r="P3677" s="6" t="n">
        <f aca="false">IF(1_Data_EDA!D3678="USCA",1,0)</f>
        <v>0</v>
      </c>
      <c r="Q3677" s="6" t="n">
        <f aca="false">IF(C3677&gt;MEDIAN(C$5:C$8004),1,0)</f>
        <v>0</v>
      </c>
      <c r="R3677" s="6" t="n">
        <f aca="false">IF(D3677&gt;2,1,0)</f>
        <v>0</v>
      </c>
    </row>
    <row r="3678" customFormat="false" ht="15" hidden="false" customHeight="true" outlineLevel="0" collapsed="false">
      <c r="A3678" s="6" t="n">
        <f aca="false">1_Data_EDA!O3679</f>
        <v>0</v>
      </c>
      <c r="B3678" s="6" t="n">
        <f aca="false">1_Data_EDA!H3679</f>
        <v>4</v>
      </c>
      <c r="C3678" s="7" t="n">
        <f aca="false">1_Data_EDA!I3679</f>
        <v>9.989999771</v>
      </c>
      <c r="D3678" s="6" t="n">
        <f aca="false">1_Data_EDA!J3679</f>
        <v>2</v>
      </c>
      <c r="E3678" s="7" t="n">
        <f aca="false">1_Data_EDA!K3679</f>
        <v>19.97999954</v>
      </c>
      <c r="F3678" s="7" t="n">
        <f aca="false">1_Data_EDA!L3679</f>
        <v>0.400000006</v>
      </c>
      <c r="G3678" s="8" t="n">
        <f aca="false">1_Data_EDA!M3679</f>
        <v>0.02</v>
      </c>
      <c r="H3678" s="6" t="n">
        <f aca="false">IF(1_Data_EDA!B3679="First Class",1,0)</f>
        <v>0</v>
      </c>
      <c r="I3678" s="6" t="n">
        <f aca="false">IF(1_Data_EDA!B3679="Second Class",1,0)</f>
        <v>0</v>
      </c>
      <c r="J3678" s="6" t="n">
        <f aca="false">IF(1_Data_EDA!B3679="Same Day",1,0)</f>
        <v>0</v>
      </c>
      <c r="K3678" s="6" t="n">
        <f aca="false">IF(1_Data_EDA!C3679="Corporate",1,0)</f>
        <v>1</v>
      </c>
      <c r="L3678" s="6" t="n">
        <f aca="false">IF(1_Data_EDA!C3679="Home Office",1,0)</f>
        <v>0</v>
      </c>
      <c r="M3678" s="6" t="n">
        <f aca="false">IF(1_Data_EDA!D3679="Europe",1,0)</f>
        <v>0</v>
      </c>
      <c r="N3678" s="6" t="n">
        <f aca="false">IF(1_Data_EDA!D3679="LATAM",1,0)</f>
        <v>1</v>
      </c>
      <c r="O3678" s="6" t="n">
        <f aca="false">IF(1_Data_EDA!D3679="Pacific Asia",1,0)</f>
        <v>0</v>
      </c>
      <c r="P3678" s="6" t="n">
        <f aca="false">IF(1_Data_EDA!D3679="USCA",1,0)</f>
        <v>0</v>
      </c>
      <c r="Q3678" s="6" t="n">
        <f aca="false">IF(C3678&gt;MEDIAN(C$5:C$8004),1,0)</f>
        <v>0</v>
      </c>
      <c r="R3678" s="6" t="n">
        <f aca="false">IF(D3678&gt;2,1,0)</f>
        <v>0</v>
      </c>
    </row>
    <row r="3679" customFormat="false" ht="15" hidden="false" customHeight="true" outlineLevel="0" collapsed="false">
      <c r="A3679" s="6" t="n">
        <f aca="false">1_Data_EDA!O3680</f>
        <v>0</v>
      </c>
      <c r="B3679" s="6" t="n">
        <f aca="false">1_Data_EDA!H3680</f>
        <v>4</v>
      </c>
      <c r="C3679" s="7" t="n">
        <f aca="false">1_Data_EDA!I3680</f>
        <v>50</v>
      </c>
      <c r="D3679" s="6" t="n">
        <f aca="false">1_Data_EDA!J3680</f>
        <v>3</v>
      </c>
      <c r="E3679" s="7" t="n">
        <f aca="false">1_Data_EDA!K3680</f>
        <v>150</v>
      </c>
      <c r="F3679" s="7" t="n">
        <f aca="false">1_Data_EDA!L3680</f>
        <v>8.25</v>
      </c>
      <c r="G3679" s="8" t="n">
        <f aca="false">1_Data_EDA!M3680</f>
        <v>0.059999999</v>
      </c>
      <c r="H3679" s="6" t="n">
        <f aca="false">IF(1_Data_EDA!B3680="First Class",1,0)</f>
        <v>0</v>
      </c>
      <c r="I3679" s="6" t="n">
        <f aca="false">IF(1_Data_EDA!B3680="Second Class",1,0)</f>
        <v>0</v>
      </c>
      <c r="J3679" s="6" t="n">
        <f aca="false">IF(1_Data_EDA!B3680="Same Day",1,0)</f>
        <v>0</v>
      </c>
      <c r="K3679" s="6" t="n">
        <f aca="false">IF(1_Data_EDA!C3680="Corporate",1,0)</f>
        <v>0</v>
      </c>
      <c r="L3679" s="6" t="n">
        <f aca="false">IF(1_Data_EDA!C3680="Home Office",1,0)</f>
        <v>0</v>
      </c>
      <c r="M3679" s="6" t="n">
        <f aca="false">IF(1_Data_EDA!D3680="Europe",1,0)</f>
        <v>0</v>
      </c>
      <c r="N3679" s="6" t="n">
        <f aca="false">IF(1_Data_EDA!D3680="LATAM",1,0)</f>
        <v>0</v>
      </c>
      <c r="O3679" s="6" t="n">
        <f aca="false">IF(1_Data_EDA!D3680="Pacific Asia",1,0)</f>
        <v>1</v>
      </c>
      <c r="P3679" s="6" t="n">
        <f aca="false">IF(1_Data_EDA!D3680="USCA",1,0)</f>
        <v>0</v>
      </c>
      <c r="Q3679" s="6" t="n">
        <f aca="false">IF(C3679&gt;MEDIAN(C$5:C$8004),1,0)</f>
        <v>0</v>
      </c>
      <c r="R3679" s="6" t="n">
        <f aca="false">IF(D3679&gt;2,1,0)</f>
        <v>1</v>
      </c>
    </row>
    <row r="3680" customFormat="false" ht="15" hidden="false" customHeight="true" outlineLevel="0" collapsed="false">
      <c r="A3680" s="6" t="n">
        <f aca="false">1_Data_EDA!O3681</f>
        <v>0</v>
      </c>
      <c r="B3680" s="6" t="n">
        <f aca="false">1_Data_EDA!H3681</f>
        <v>4</v>
      </c>
      <c r="C3680" s="7" t="n">
        <f aca="false">1_Data_EDA!I3681</f>
        <v>299.980011</v>
      </c>
      <c r="D3680" s="6" t="n">
        <f aca="false">1_Data_EDA!J3681</f>
        <v>1</v>
      </c>
      <c r="E3680" s="7" t="n">
        <f aca="false">1_Data_EDA!K3681</f>
        <v>299.980011</v>
      </c>
      <c r="F3680" s="7" t="n">
        <f aca="false">1_Data_EDA!L3681</f>
        <v>6</v>
      </c>
      <c r="G3680" s="8" t="n">
        <f aca="false">1_Data_EDA!M3681</f>
        <v>0.02</v>
      </c>
      <c r="H3680" s="6" t="n">
        <f aca="false">IF(1_Data_EDA!B3681="First Class",1,0)</f>
        <v>0</v>
      </c>
      <c r="I3680" s="6" t="n">
        <f aca="false">IF(1_Data_EDA!B3681="Second Class",1,0)</f>
        <v>0</v>
      </c>
      <c r="J3680" s="6" t="n">
        <f aca="false">IF(1_Data_EDA!B3681="Same Day",1,0)</f>
        <v>0</v>
      </c>
      <c r="K3680" s="6" t="n">
        <f aca="false">IF(1_Data_EDA!C3681="Corporate",1,0)</f>
        <v>0</v>
      </c>
      <c r="L3680" s="6" t="n">
        <f aca="false">IF(1_Data_EDA!C3681="Home Office",1,0)</f>
        <v>1</v>
      </c>
      <c r="M3680" s="6" t="n">
        <f aca="false">IF(1_Data_EDA!D3681="Europe",1,0)</f>
        <v>0</v>
      </c>
      <c r="N3680" s="6" t="n">
        <f aca="false">IF(1_Data_EDA!D3681="LATAM",1,0)</f>
        <v>0</v>
      </c>
      <c r="O3680" s="6" t="n">
        <f aca="false">IF(1_Data_EDA!D3681="Pacific Asia",1,0)</f>
        <v>0</v>
      </c>
      <c r="P3680" s="6" t="n">
        <f aca="false">IF(1_Data_EDA!D3681="USCA",1,0)</f>
        <v>1</v>
      </c>
      <c r="Q3680" s="6" t="n">
        <f aca="false">IF(C3680&gt;MEDIAN(C$5:C$8004),1,0)</f>
        <v>1</v>
      </c>
      <c r="R3680" s="6" t="n">
        <f aca="false">IF(D3680&gt;2,1,0)</f>
        <v>0</v>
      </c>
    </row>
    <row r="3681" customFormat="false" ht="15" hidden="false" customHeight="true" outlineLevel="0" collapsed="false">
      <c r="A3681" s="6" t="n">
        <f aca="false">1_Data_EDA!O3682</f>
        <v>1</v>
      </c>
      <c r="B3681" s="6" t="n">
        <f aca="false">1_Data_EDA!H3682</f>
        <v>2</v>
      </c>
      <c r="C3681" s="7" t="n">
        <f aca="false">1_Data_EDA!I3682</f>
        <v>39.99000168</v>
      </c>
      <c r="D3681" s="6" t="n">
        <f aca="false">1_Data_EDA!J3682</f>
        <v>4</v>
      </c>
      <c r="E3681" s="7" t="n">
        <f aca="false">1_Data_EDA!K3682</f>
        <v>159.9600067</v>
      </c>
      <c r="F3681" s="7" t="n">
        <f aca="false">1_Data_EDA!L3682</f>
        <v>16</v>
      </c>
      <c r="G3681" s="8" t="n">
        <f aca="false">1_Data_EDA!M3682</f>
        <v>0.100000001</v>
      </c>
      <c r="H3681" s="6" t="n">
        <f aca="false">IF(1_Data_EDA!B3682="First Class",1,0)</f>
        <v>0</v>
      </c>
      <c r="I3681" s="6" t="n">
        <f aca="false">IF(1_Data_EDA!B3682="Second Class",1,0)</f>
        <v>1</v>
      </c>
      <c r="J3681" s="6" t="n">
        <f aca="false">IF(1_Data_EDA!B3682="Same Day",1,0)</f>
        <v>0</v>
      </c>
      <c r="K3681" s="6" t="n">
        <f aca="false">IF(1_Data_EDA!C3682="Corporate",1,0)</f>
        <v>0</v>
      </c>
      <c r="L3681" s="6" t="n">
        <f aca="false">IF(1_Data_EDA!C3682="Home Office",1,0)</f>
        <v>0</v>
      </c>
      <c r="M3681" s="6" t="n">
        <f aca="false">IF(1_Data_EDA!D3682="Europe",1,0)</f>
        <v>0</v>
      </c>
      <c r="N3681" s="6" t="n">
        <f aca="false">IF(1_Data_EDA!D3682="LATAM",1,0)</f>
        <v>0</v>
      </c>
      <c r="O3681" s="6" t="n">
        <f aca="false">IF(1_Data_EDA!D3682="Pacific Asia",1,0)</f>
        <v>1</v>
      </c>
      <c r="P3681" s="6" t="n">
        <f aca="false">IF(1_Data_EDA!D3682="USCA",1,0)</f>
        <v>0</v>
      </c>
      <c r="Q3681" s="6" t="n">
        <f aca="false">IF(C3681&gt;MEDIAN(C$5:C$8004),1,0)</f>
        <v>0</v>
      </c>
      <c r="R3681" s="6" t="n">
        <f aca="false">IF(D3681&gt;2,1,0)</f>
        <v>1</v>
      </c>
    </row>
    <row r="3682" customFormat="false" ht="15" hidden="false" customHeight="true" outlineLevel="0" collapsed="false">
      <c r="A3682" s="6" t="n">
        <f aca="false">1_Data_EDA!O3683</f>
        <v>1</v>
      </c>
      <c r="B3682" s="6" t="n">
        <f aca="false">1_Data_EDA!H3683</f>
        <v>4</v>
      </c>
      <c r="C3682" s="7" t="n">
        <f aca="false">1_Data_EDA!I3683</f>
        <v>49.97999954</v>
      </c>
      <c r="D3682" s="6" t="n">
        <f aca="false">1_Data_EDA!J3683</f>
        <v>1</v>
      </c>
      <c r="E3682" s="7" t="n">
        <f aca="false">1_Data_EDA!K3683</f>
        <v>49.97999954</v>
      </c>
      <c r="F3682" s="7" t="n">
        <f aca="false">1_Data_EDA!L3683</f>
        <v>9</v>
      </c>
      <c r="G3682" s="8" t="n">
        <f aca="false">1_Data_EDA!M3683</f>
        <v>0.180000007</v>
      </c>
      <c r="H3682" s="6" t="n">
        <f aca="false">IF(1_Data_EDA!B3683="First Class",1,0)</f>
        <v>0</v>
      </c>
      <c r="I3682" s="6" t="n">
        <f aca="false">IF(1_Data_EDA!B3683="Second Class",1,0)</f>
        <v>0</v>
      </c>
      <c r="J3682" s="6" t="n">
        <f aca="false">IF(1_Data_EDA!B3683="Same Day",1,0)</f>
        <v>0</v>
      </c>
      <c r="K3682" s="6" t="n">
        <f aca="false">IF(1_Data_EDA!C3683="Corporate",1,0)</f>
        <v>0</v>
      </c>
      <c r="L3682" s="6" t="n">
        <f aca="false">IF(1_Data_EDA!C3683="Home Office",1,0)</f>
        <v>0</v>
      </c>
      <c r="M3682" s="6" t="n">
        <f aca="false">IF(1_Data_EDA!D3683="Europe",1,0)</f>
        <v>1</v>
      </c>
      <c r="N3682" s="6" t="n">
        <f aca="false">IF(1_Data_EDA!D3683="LATAM",1,0)</f>
        <v>0</v>
      </c>
      <c r="O3682" s="6" t="n">
        <f aca="false">IF(1_Data_EDA!D3683="Pacific Asia",1,0)</f>
        <v>0</v>
      </c>
      <c r="P3682" s="6" t="n">
        <f aca="false">IF(1_Data_EDA!D3683="USCA",1,0)</f>
        <v>0</v>
      </c>
      <c r="Q3682" s="6" t="n">
        <f aca="false">IF(C3682&gt;MEDIAN(C$5:C$8004),1,0)</f>
        <v>0</v>
      </c>
      <c r="R3682" s="6" t="n">
        <f aca="false">IF(D3682&gt;2,1,0)</f>
        <v>0</v>
      </c>
    </row>
    <row r="3683" customFormat="false" ht="15" hidden="false" customHeight="true" outlineLevel="0" collapsed="false">
      <c r="A3683" s="6" t="n">
        <f aca="false">1_Data_EDA!O3684</f>
        <v>1</v>
      </c>
      <c r="B3683" s="6" t="n">
        <f aca="false">1_Data_EDA!H3684</f>
        <v>4</v>
      </c>
      <c r="C3683" s="7" t="n">
        <f aca="false">1_Data_EDA!I3684</f>
        <v>299.980011</v>
      </c>
      <c r="D3683" s="6" t="n">
        <f aca="false">1_Data_EDA!J3684</f>
        <v>1</v>
      </c>
      <c r="E3683" s="7" t="n">
        <f aca="false">1_Data_EDA!K3684</f>
        <v>299.980011</v>
      </c>
      <c r="F3683" s="7" t="n">
        <f aca="false">1_Data_EDA!L3684</f>
        <v>27</v>
      </c>
      <c r="G3683" s="8" t="n">
        <f aca="false">1_Data_EDA!M3684</f>
        <v>0.090000004</v>
      </c>
      <c r="H3683" s="6" t="n">
        <f aca="false">IF(1_Data_EDA!B3684="First Class",1,0)</f>
        <v>0</v>
      </c>
      <c r="I3683" s="6" t="n">
        <f aca="false">IF(1_Data_EDA!B3684="Second Class",1,0)</f>
        <v>0</v>
      </c>
      <c r="J3683" s="6" t="n">
        <f aca="false">IF(1_Data_EDA!B3684="Same Day",1,0)</f>
        <v>0</v>
      </c>
      <c r="K3683" s="6" t="n">
        <f aca="false">IF(1_Data_EDA!C3684="Corporate",1,0)</f>
        <v>0</v>
      </c>
      <c r="L3683" s="6" t="n">
        <f aca="false">IF(1_Data_EDA!C3684="Home Office",1,0)</f>
        <v>0</v>
      </c>
      <c r="M3683" s="6" t="n">
        <f aca="false">IF(1_Data_EDA!D3684="Europe",1,0)</f>
        <v>0</v>
      </c>
      <c r="N3683" s="6" t="n">
        <f aca="false">IF(1_Data_EDA!D3684="LATAM",1,0)</f>
        <v>1</v>
      </c>
      <c r="O3683" s="6" t="n">
        <f aca="false">IF(1_Data_EDA!D3684="Pacific Asia",1,0)</f>
        <v>0</v>
      </c>
      <c r="P3683" s="6" t="n">
        <f aca="false">IF(1_Data_EDA!D3684="USCA",1,0)</f>
        <v>0</v>
      </c>
      <c r="Q3683" s="6" t="n">
        <f aca="false">IF(C3683&gt;MEDIAN(C$5:C$8004),1,0)</f>
        <v>1</v>
      </c>
      <c r="R3683" s="6" t="n">
        <f aca="false">IF(D3683&gt;2,1,0)</f>
        <v>0</v>
      </c>
    </row>
    <row r="3684" customFormat="false" ht="15" hidden="false" customHeight="true" outlineLevel="0" collapsed="false">
      <c r="A3684" s="6" t="n">
        <f aca="false">1_Data_EDA!O3685</f>
        <v>1</v>
      </c>
      <c r="B3684" s="6" t="n">
        <f aca="false">1_Data_EDA!H3685</f>
        <v>1</v>
      </c>
      <c r="C3684" s="7" t="n">
        <f aca="false">1_Data_EDA!I3685</f>
        <v>50</v>
      </c>
      <c r="D3684" s="6" t="n">
        <f aca="false">1_Data_EDA!J3685</f>
        <v>2</v>
      </c>
      <c r="E3684" s="7" t="n">
        <f aca="false">1_Data_EDA!K3685</f>
        <v>100</v>
      </c>
      <c r="F3684" s="7" t="n">
        <f aca="false">1_Data_EDA!L3685</f>
        <v>4</v>
      </c>
      <c r="G3684" s="8" t="n">
        <f aca="false">1_Data_EDA!M3685</f>
        <v>0.039999999</v>
      </c>
      <c r="H3684" s="6" t="n">
        <f aca="false">IF(1_Data_EDA!B3685="First Class",1,0)</f>
        <v>1</v>
      </c>
      <c r="I3684" s="6" t="n">
        <f aca="false">IF(1_Data_EDA!B3685="Second Class",1,0)</f>
        <v>0</v>
      </c>
      <c r="J3684" s="6" t="n">
        <f aca="false">IF(1_Data_EDA!B3685="Same Day",1,0)</f>
        <v>0</v>
      </c>
      <c r="K3684" s="6" t="n">
        <f aca="false">IF(1_Data_EDA!C3685="Corporate",1,0)</f>
        <v>0</v>
      </c>
      <c r="L3684" s="6" t="n">
        <f aca="false">IF(1_Data_EDA!C3685="Home Office",1,0)</f>
        <v>0</v>
      </c>
      <c r="M3684" s="6" t="n">
        <f aca="false">IF(1_Data_EDA!D3685="Europe",1,0)</f>
        <v>1</v>
      </c>
      <c r="N3684" s="6" t="n">
        <f aca="false">IF(1_Data_EDA!D3685="LATAM",1,0)</f>
        <v>0</v>
      </c>
      <c r="O3684" s="6" t="n">
        <f aca="false">IF(1_Data_EDA!D3685="Pacific Asia",1,0)</f>
        <v>0</v>
      </c>
      <c r="P3684" s="6" t="n">
        <f aca="false">IF(1_Data_EDA!D3685="USCA",1,0)</f>
        <v>0</v>
      </c>
      <c r="Q3684" s="6" t="n">
        <f aca="false">IF(C3684&gt;MEDIAN(C$5:C$8004),1,0)</f>
        <v>0</v>
      </c>
      <c r="R3684" s="6" t="n">
        <f aca="false">IF(D3684&gt;2,1,0)</f>
        <v>0</v>
      </c>
    </row>
    <row r="3685" customFormat="false" ht="15" hidden="false" customHeight="true" outlineLevel="0" collapsed="false">
      <c r="A3685" s="6" t="n">
        <f aca="false">1_Data_EDA!O3686</f>
        <v>0</v>
      </c>
      <c r="B3685" s="6" t="n">
        <f aca="false">1_Data_EDA!H3686</f>
        <v>4</v>
      </c>
      <c r="C3685" s="7" t="n">
        <f aca="false">1_Data_EDA!I3686</f>
        <v>50</v>
      </c>
      <c r="D3685" s="6" t="n">
        <f aca="false">1_Data_EDA!J3686</f>
        <v>3</v>
      </c>
      <c r="E3685" s="7" t="n">
        <f aca="false">1_Data_EDA!K3686</f>
        <v>150</v>
      </c>
      <c r="F3685" s="7" t="n">
        <f aca="false">1_Data_EDA!L3686</f>
        <v>30</v>
      </c>
      <c r="G3685" s="8" t="n">
        <f aca="false">1_Data_EDA!M3686</f>
        <v>0.200000003</v>
      </c>
      <c r="H3685" s="6" t="n">
        <f aca="false">IF(1_Data_EDA!B3686="First Class",1,0)</f>
        <v>0</v>
      </c>
      <c r="I3685" s="6" t="n">
        <f aca="false">IF(1_Data_EDA!B3686="Second Class",1,0)</f>
        <v>0</v>
      </c>
      <c r="J3685" s="6" t="n">
        <f aca="false">IF(1_Data_EDA!B3686="Same Day",1,0)</f>
        <v>0</v>
      </c>
      <c r="K3685" s="6" t="n">
        <f aca="false">IF(1_Data_EDA!C3686="Corporate",1,0)</f>
        <v>1</v>
      </c>
      <c r="L3685" s="6" t="n">
        <f aca="false">IF(1_Data_EDA!C3686="Home Office",1,0)</f>
        <v>0</v>
      </c>
      <c r="M3685" s="6" t="n">
        <f aca="false">IF(1_Data_EDA!D3686="Europe",1,0)</f>
        <v>0</v>
      </c>
      <c r="N3685" s="6" t="n">
        <f aca="false">IF(1_Data_EDA!D3686="LATAM",1,0)</f>
        <v>0</v>
      </c>
      <c r="O3685" s="6" t="n">
        <f aca="false">IF(1_Data_EDA!D3686="Pacific Asia",1,0)</f>
        <v>0</v>
      </c>
      <c r="P3685" s="6" t="n">
        <f aca="false">IF(1_Data_EDA!D3686="USCA",1,0)</f>
        <v>1</v>
      </c>
      <c r="Q3685" s="6" t="n">
        <f aca="false">IF(C3685&gt;MEDIAN(C$5:C$8004),1,0)</f>
        <v>0</v>
      </c>
      <c r="R3685" s="6" t="n">
        <f aca="false">IF(D3685&gt;2,1,0)</f>
        <v>1</v>
      </c>
    </row>
    <row r="3686" customFormat="false" ht="15" hidden="false" customHeight="true" outlineLevel="0" collapsed="false">
      <c r="A3686" s="6" t="n">
        <f aca="false">1_Data_EDA!O3687</f>
        <v>0</v>
      </c>
      <c r="B3686" s="6" t="n">
        <f aca="false">1_Data_EDA!H3687</f>
        <v>4</v>
      </c>
      <c r="C3686" s="7" t="n">
        <f aca="false">1_Data_EDA!I3687</f>
        <v>44.99000168</v>
      </c>
      <c r="D3686" s="6" t="n">
        <f aca="false">1_Data_EDA!J3687</f>
        <v>1</v>
      </c>
      <c r="E3686" s="7" t="n">
        <f aca="false">1_Data_EDA!K3687</f>
        <v>44.99000168</v>
      </c>
      <c r="F3686" s="7" t="n">
        <f aca="false">1_Data_EDA!L3687</f>
        <v>9</v>
      </c>
      <c r="G3686" s="8" t="n">
        <f aca="false">1_Data_EDA!M3687</f>
        <v>0.200000003</v>
      </c>
      <c r="H3686" s="6" t="n">
        <f aca="false">IF(1_Data_EDA!B3687="First Class",1,0)</f>
        <v>0</v>
      </c>
      <c r="I3686" s="6" t="n">
        <f aca="false">IF(1_Data_EDA!B3687="Second Class",1,0)</f>
        <v>0</v>
      </c>
      <c r="J3686" s="6" t="n">
        <f aca="false">IF(1_Data_EDA!B3687="Same Day",1,0)</f>
        <v>0</v>
      </c>
      <c r="K3686" s="6" t="n">
        <f aca="false">IF(1_Data_EDA!C3687="Corporate",1,0)</f>
        <v>1</v>
      </c>
      <c r="L3686" s="6" t="n">
        <f aca="false">IF(1_Data_EDA!C3687="Home Office",1,0)</f>
        <v>0</v>
      </c>
      <c r="M3686" s="6" t="n">
        <f aca="false">IF(1_Data_EDA!D3687="Europe",1,0)</f>
        <v>0</v>
      </c>
      <c r="N3686" s="6" t="n">
        <f aca="false">IF(1_Data_EDA!D3687="LATAM",1,0)</f>
        <v>1</v>
      </c>
      <c r="O3686" s="6" t="n">
        <f aca="false">IF(1_Data_EDA!D3687="Pacific Asia",1,0)</f>
        <v>0</v>
      </c>
      <c r="P3686" s="6" t="n">
        <f aca="false">IF(1_Data_EDA!D3687="USCA",1,0)</f>
        <v>0</v>
      </c>
      <c r="Q3686" s="6" t="n">
        <f aca="false">IF(C3686&gt;MEDIAN(C$5:C$8004),1,0)</f>
        <v>0</v>
      </c>
      <c r="R3686" s="6" t="n">
        <f aca="false">IF(D3686&gt;2,1,0)</f>
        <v>0</v>
      </c>
    </row>
    <row r="3687" customFormat="false" ht="15" hidden="false" customHeight="true" outlineLevel="0" collapsed="false">
      <c r="A3687" s="6" t="n">
        <f aca="false">1_Data_EDA!O3688</f>
        <v>1</v>
      </c>
      <c r="B3687" s="6" t="n">
        <f aca="false">1_Data_EDA!H3688</f>
        <v>2</v>
      </c>
      <c r="C3687" s="7" t="n">
        <f aca="false">1_Data_EDA!I3688</f>
        <v>327.75</v>
      </c>
      <c r="D3687" s="6" t="n">
        <f aca="false">1_Data_EDA!J3688</f>
        <v>1</v>
      </c>
      <c r="E3687" s="7" t="n">
        <f aca="false">1_Data_EDA!K3688</f>
        <v>327.75</v>
      </c>
      <c r="F3687" s="7" t="n">
        <f aca="false">1_Data_EDA!L3688</f>
        <v>55.72000122</v>
      </c>
      <c r="G3687" s="8" t="n">
        <f aca="false">1_Data_EDA!M3688</f>
        <v>0.170000002</v>
      </c>
      <c r="H3687" s="6" t="n">
        <f aca="false">IF(1_Data_EDA!B3688="First Class",1,0)</f>
        <v>0</v>
      </c>
      <c r="I3687" s="6" t="n">
        <f aca="false">IF(1_Data_EDA!B3688="Second Class",1,0)</f>
        <v>1</v>
      </c>
      <c r="J3687" s="6" t="n">
        <f aca="false">IF(1_Data_EDA!B3688="Same Day",1,0)</f>
        <v>0</v>
      </c>
      <c r="K3687" s="6" t="n">
        <f aca="false">IF(1_Data_EDA!C3688="Corporate",1,0)</f>
        <v>1</v>
      </c>
      <c r="L3687" s="6" t="n">
        <f aca="false">IF(1_Data_EDA!C3688="Home Office",1,0)</f>
        <v>0</v>
      </c>
      <c r="M3687" s="6" t="n">
        <f aca="false">IF(1_Data_EDA!D3688="Europe",1,0)</f>
        <v>0</v>
      </c>
      <c r="N3687" s="6" t="n">
        <f aca="false">IF(1_Data_EDA!D3688="LATAM",1,0)</f>
        <v>0</v>
      </c>
      <c r="O3687" s="6" t="n">
        <f aca="false">IF(1_Data_EDA!D3688="Pacific Asia",1,0)</f>
        <v>1</v>
      </c>
      <c r="P3687" s="6" t="n">
        <f aca="false">IF(1_Data_EDA!D3688="USCA",1,0)</f>
        <v>0</v>
      </c>
      <c r="Q3687" s="6" t="n">
        <f aca="false">IF(C3687&gt;MEDIAN(C$5:C$8004),1,0)</f>
        <v>1</v>
      </c>
      <c r="R3687" s="6" t="n">
        <f aca="false">IF(D3687&gt;2,1,0)</f>
        <v>0</v>
      </c>
    </row>
    <row r="3688" customFormat="false" ht="15" hidden="false" customHeight="true" outlineLevel="0" collapsed="false">
      <c r="A3688" s="6" t="n">
        <f aca="false">1_Data_EDA!O3689</f>
        <v>0</v>
      </c>
      <c r="B3688" s="6" t="n">
        <f aca="false">1_Data_EDA!H3689</f>
        <v>4</v>
      </c>
      <c r="C3688" s="7" t="n">
        <f aca="false">1_Data_EDA!I3689</f>
        <v>129.9900055</v>
      </c>
      <c r="D3688" s="6" t="n">
        <f aca="false">1_Data_EDA!J3689</f>
        <v>1</v>
      </c>
      <c r="E3688" s="7" t="n">
        <f aca="false">1_Data_EDA!K3689</f>
        <v>129.9900055</v>
      </c>
      <c r="F3688" s="7" t="n">
        <f aca="false">1_Data_EDA!L3689</f>
        <v>6.5</v>
      </c>
      <c r="G3688" s="8" t="n">
        <f aca="false">1_Data_EDA!M3689</f>
        <v>0.050000001</v>
      </c>
      <c r="H3688" s="6" t="n">
        <f aca="false">IF(1_Data_EDA!B3689="First Class",1,0)</f>
        <v>0</v>
      </c>
      <c r="I3688" s="6" t="n">
        <f aca="false">IF(1_Data_EDA!B3689="Second Class",1,0)</f>
        <v>0</v>
      </c>
      <c r="J3688" s="6" t="n">
        <f aca="false">IF(1_Data_EDA!B3689="Same Day",1,0)</f>
        <v>0</v>
      </c>
      <c r="K3688" s="6" t="n">
        <f aca="false">IF(1_Data_EDA!C3689="Corporate",1,0)</f>
        <v>1</v>
      </c>
      <c r="L3688" s="6" t="n">
        <f aca="false">IF(1_Data_EDA!C3689="Home Office",1,0)</f>
        <v>0</v>
      </c>
      <c r="M3688" s="6" t="n">
        <f aca="false">IF(1_Data_EDA!D3689="Europe",1,0)</f>
        <v>1</v>
      </c>
      <c r="N3688" s="6" t="n">
        <f aca="false">IF(1_Data_EDA!D3689="LATAM",1,0)</f>
        <v>0</v>
      </c>
      <c r="O3688" s="6" t="n">
        <f aca="false">IF(1_Data_EDA!D3689="Pacific Asia",1,0)</f>
        <v>0</v>
      </c>
      <c r="P3688" s="6" t="n">
        <f aca="false">IF(1_Data_EDA!D3689="USCA",1,0)</f>
        <v>0</v>
      </c>
      <c r="Q3688" s="6" t="n">
        <f aca="false">IF(C3688&gt;MEDIAN(C$5:C$8004),1,0)</f>
        <v>1</v>
      </c>
      <c r="R3688" s="6" t="n">
        <f aca="false">IF(D3688&gt;2,1,0)</f>
        <v>0</v>
      </c>
    </row>
    <row r="3689" customFormat="false" ht="15" hidden="false" customHeight="true" outlineLevel="0" collapsed="false">
      <c r="A3689" s="6" t="n">
        <f aca="false">1_Data_EDA!O3690</f>
        <v>1</v>
      </c>
      <c r="B3689" s="6" t="n">
        <f aca="false">1_Data_EDA!H3690</f>
        <v>1</v>
      </c>
      <c r="C3689" s="7" t="n">
        <f aca="false">1_Data_EDA!I3690</f>
        <v>50</v>
      </c>
      <c r="D3689" s="6" t="n">
        <f aca="false">1_Data_EDA!J3690</f>
        <v>5</v>
      </c>
      <c r="E3689" s="7" t="n">
        <f aca="false">1_Data_EDA!K3690</f>
        <v>250</v>
      </c>
      <c r="F3689" s="7" t="n">
        <f aca="false">1_Data_EDA!L3690</f>
        <v>32.5</v>
      </c>
      <c r="G3689" s="8" t="n">
        <f aca="false">1_Data_EDA!M3690</f>
        <v>0.129999995</v>
      </c>
      <c r="H3689" s="6" t="n">
        <f aca="false">IF(1_Data_EDA!B3690="First Class",1,0)</f>
        <v>1</v>
      </c>
      <c r="I3689" s="6" t="n">
        <f aca="false">IF(1_Data_EDA!B3690="Second Class",1,0)</f>
        <v>0</v>
      </c>
      <c r="J3689" s="6" t="n">
        <f aca="false">IF(1_Data_EDA!B3690="Same Day",1,0)</f>
        <v>0</v>
      </c>
      <c r="K3689" s="6" t="n">
        <f aca="false">IF(1_Data_EDA!C3690="Corporate",1,0)</f>
        <v>0</v>
      </c>
      <c r="L3689" s="6" t="n">
        <f aca="false">IF(1_Data_EDA!C3690="Home Office",1,0)</f>
        <v>0</v>
      </c>
      <c r="M3689" s="6" t="n">
        <f aca="false">IF(1_Data_EDA!D3690="Europe",1,0)</f>
        <v>0</v>
      </c>
      <c r="N3689" s="6" t="n">
        <f aca="false">IF(1_Data_EDA!D3690="LATAM",1,0)</f>
        <v>0</v>
      </c>
      <c r="O3689" s="6" t="n">
        <f aca="false">IF(1_Data_EDA!D3690="Pacific Asia",1,0)</f>
        <v>1</v>
      </c>
      <c r="P3689" s="6" t="n">
        <f aca="false">IF(1_Data_EDA!D3690="USCA",1,0)</f>
        <v>0</v>
      </c>
      <c r="Q3689" s="6" t="n">
        <f aca="false">IF(C3689&gt;MEDIAN(C$5:C$8004),1,0)</f>
        <v>0</v>
      </c>
      <c r="R3689" s="6" t="n">
        <f aca="false">IF(D3689&gt;2,1,0)</f>
        <v>1</v>
      </c>
    </row>
    <row r="3690" customFormat="false" ht="15" hidden="false" customHeight="true" outlineLevel="0" collapsed="false">
      <c r="A3690" s="6" t="n">
        <f aca="false">1_Data_EDA!O3691</f>
        <v>1</v>
      </c>
      <c r="B3690" s="6" t="n">
        <f aca="false">1_Data_EDA!H3691</f>
        <v>2</v>
      </c>
      <c r="C3690" s="7" t="n">
        <f aca="false">1_Data_EDA!I3691</f>
        <v>129.9900055</v>
      </c>
      <c r="D3690" s="6" t="n">
        <f aca="false">1_Data_EDA!J3691</f>
        <v>1</v>
      </c>
      <c r="E3690" s="7" t="n">
        <f aca="false">1_Data_EDA!K3691</f>
        <v>129.9900055</v>
      </c>
      <c r="F3690" s="7" t="n">
        <f aca="false">1_Data_EDA!L3691</f>
        <v>23.39999962</v>
      </c>
      <c r="G3690" s="8" t="n">
        <f aca="false">1_Data_EDA!M3691</f>
        <v>0.180000007</v>
      </c>
      <c r="H3690" s="6" t="n">
        <f aca="false">IF(1_Data_EDA!B3691="First Class",1,0)</f>
        <v>0</v>
      </c>
      <c r="I3690" s="6" t="n">
        <f aca="false">IF(1_Data_EDA!B3691="Second Class",1,0)</f>
        <v>1</v>
      </c>
      <c r="J3690" s="6" t="n">
        <f aca="false">IF(1_Data_EDA!B3691="Same Day",1,0)</f>
        <v>0</v>
      </c>
      <c r="K3690" s="6" t="n">
        <f aca="false">IF(1_Data_EDA!C3691="Corporate",1,0)</f>
        <v>0</v>
      </c>
      <c r="L3690" s="6" t="n">
        <f aca="false">IF(1_Data_EDA!C3691="Home Office",1,0)</f>
        <v>1</v>
      </c>
      <c r="M3690" s="6" t="n">
        <f aca="false">IF(1_Data_EDA!D3691="Europe",1,0)</f>
        <v>0</v>
      </c>
      <c r="N3690" s="6" t="n">
        <f aca="false">IF(1_Data_EDA!D3691="LATAM",1,0)</f>
        <v>1</v>
      </c>
      <c r="O3690" s="6" t="n">
        <f aca="false">IF(1_Data_EDA!D3691="Pacific Asia",1,0)</f>
        <v>0</v>
      </c>
      <c r="P3690" s="6" t="n">
        <f aca="false">IF(1_Data_EDA!D3691="USCA",1,0)</f>
        <v>0</v>
      </c>
      <c r="Q3690" s="6" t="n">
        <f aca="false">IF(C3690&gt;MEDIAN(C$5:C$8004),1,0)</f>
        <v>1</v>
      </c>
      <c r="R3690" s="6" t="n">
        <f aca="false">IF(D3690&gt;2,1,0)</f>
        <v>0</v>
      </c>
    </row>
    <row r="3691" customFormat="false" ht="15" hidden="false" customHeight="true" outlineLevel="0" collapsed="false">
      <c r="A3691" s="6" t="n">
        <f aca="false">1_Data_EDA!O3692</f>
        <v>0</v>
      </c>
      <c r="B3691" s="6" t="n">
        <f aca="false">1_Data_EDA!H3692</f>
        <v>4</v>
      </c>
      <c r="C3691" s="7" t="n">
        <f aca="false">1_Data_EDA!I3692</f>
        <v>50</v>
      </c>
      <c r="D3691" s="6" t="n">
        <f aca="false">1_Data_EDA!J3692</f>
        <v>1</v>
      </c>
      <c r="E3691" s="7" t="n">
        <f aca="false">1_Data_EDA!K3692</f>
        <v>50</v>
      </c>
      <c r="F3691" s="7" t="n">
        <f aca="false">1_Data_EDA!L3692</f>
        <v>2.5</v>
      </c>
      <c r="G3691" s="8" t="n">
        <f aca="false">1_Data_EDA!M3692</f>
        <v>0.050000001</v>
      </c>
      <c r="H3691" s="6" t="n">
        <f aca="false">IF(1_Data_EDA!B3692="First Class",1,0)</f>
        <v>0</v>
      </c>
      <c r="I3691" s="6" t="n">
        <f aca="false">IF(1_Data_EDA!B3692="Second Class",1,0)</f>
        <v>0</v>
      </c>
      <c r="J3691" s="6" t="n">
        <f aca="false">IF(1_Data_EDA!B3692="Same Day",1,0)</f>
        <v>0</v>
      </c>
      <c r="K3691" s="6" t="n">
        <f aca="false">IF(1_Data_EDA!C3692="Corporate",1,0)</f>
        <v>0</v>
      </c>
      <c r="L3691" s="6" t="n">
        <f aca="false">IF(1_Data_EDA!C3692="Home Office",1,0)</f>
        <v>0</v>
      </c>
      <c r="M3691" s="6" t="n">
        <f aca="false">IF(1_Data_EDA!D3692="Europe",1,0)</f>
        <v>1</v>
      </c>
      <c r="N3691" s="6" t="n">
        <f aca="false">IF(1_Data_EDA!D3692="LATAM",1,0)</f>
        <v>0</v>
      </c>
      <c r="O3691" s="6" t="n">
        <f aca="false">IF(1_Data_EDA!D3692="Pacific Asia",1,0)</f>
        <v>0</v>
      </c>
      <c r="P3691" s="6" t="n">
        <f aca="false">IF(1_Data_EDA!D3692="USCA",1,0)</f>
        <v>0</v>
      </c>
      <c r="Q3691" s="6" t="n">
        <f aca="false">IF(C3691&gt;MEDIAN(C$5:C$8004),1,0)</f>
        <v>0</v>
      </c>
      <c r="R3691" s="6" t="n">
        <f aca="false">IF(D3691&gt;2,1,0)</f>
        <v>0</v>
      </c>
    </row>
    <row r="3692" customFormat="false" ht="15" hidden="false" customHeight="true" outlineLevel="0" collapsed="false">
      <c r="A3692" s="6" t="n">
        <f aca="false">1_Data_EDA!O3693</f>
        <v>0</v>
      </c>
      <c r="B3692" s="6" t="n">
        <f aca="false">1_Data_EDA!H3693</f>
        <v>4</v>
      </c>
      <c r="C3692" s="7" t="n">
        <f aca="false">1_Data_EDA!I3693</f>
        <v>129.9900055</v>
      </c>
      <c r="D3692" s="6" t="n">
        <f aca="false">1_Data_EDA!J3693</f>
        <v>1</v>
      </c>
      <c r="E3692" s="7" t="n">
        <f aca="false">1_Data_EDA!K3693</f>
        <v>129.9900055</v>
      </c>
      <c r="F3692" s="7" t="n">
        <f aca="false">1_Data_EDA!L3693</f>
        <v>6.5</v>
      </c>
      <c r="G3692" s="8" t="n">
        <f aca="false">1_Data_EDA!M3693</f>
        <v>0.050000001</v>
      </c>
      <c r="H3692" s="6" t="n">
        <f aca="false">IF(1_Data_EDA!B3693="First Class",1,0)</f>
        <v>0</v>
      </c>
      <c r="I3692" s="6" t="n">
        <f aca="false">IF(1_Data_EDA!B3693="Second Class",1,0)</f>
        <v>0</v>
      </c>
      <c r="J3692" s="6" t="n">
        <f aca="false">IF(1_Data_EDA!B3693="Same Day",1,0)</f>
        <v>0</v>
      </c>
      <c r="K3692" s="6" t="n">
        <f aca="false">IF(1_Data_EDA!C3693="Corporate",1,0)</f>
        <v>1</v>
      </c>
      <c r="L3692" s="6" t="n">
        <f aca="false">IF(1_Data_EDA!C3693="Home Office",1,0)</f>
        <v>0</v>
      </c>
      <c r="M3692" s="6" t="n">
        <f aca="false">IF(1_Data_EDA!D3693="Europe",1,0)</f>
        <v>0</v>
      </c>
      <c r="N3692" s="6" t="n">
        <f aca="false">IF(1_Data_EDA!D3693="LATAM",1,0)</f>
        <v>0</v>
      </c>
      <c r="O3692" s="6" t="n">
        <f aca="false">IF(1_Data_EDA!D3693="Pacific Asia",1,0)</f>
        <v>0</v>
      </c>
      <c r="P3692" s="6" t="n">
        <f aca="false">IF(1_Data_EDA!D3693="USCA",1,0)</f>
        <v>1</v>
      </c>
      <c r="Q3692" s="6" t="n">
        <f aca="false">IF(C3692&gt;MEDIAN(C$5:C$8004),1,0)</f>
        <v>1</v>
      </c>
      <c r="R3692" s="6" t="n">
        <f aca="false">IF(D3692&gt;2,1,0)</f>
        <v>0</v>
      </c>
    </row>
    <row r="3693" customFormat="false" ht="15" hidden="false" customHeight="true" outlineLevel="0" collapsed="false">
      <c r="A3693" s="6" t="n">
        <f aca="false">1_Data_EDA!O3694</f>
        <v>1</v>
      </c>
      <c r="B3693" s="6" t="n">
        <f aca="false">1_Data_EDA!H3694</f>
        <v>2</v>
      </c>
      <c r="C3693" s="7" t="n">
        <f aca="false">1_Data_EDA!I3694</f>
        <v>399.980011</v>
      </c>
      <c r="D3693" s="6" t="n">
        <f aca="false">1_Data_EDA!J3694</f>
        <v>1</v>
      </c>
      <c r="E3693" s="7" t="n">
        <f aca="false">1_Data_EDA!K3694</f>
        <v>399.980011</v>
      </c>
      <c r="F3693" s="7" t="n">
        <f aca="false">1_Data_EDA!L3694</f>
        <v>28</v>
      </c>
      <c r="G3693" s="8" t="n">
        <f aca="false">1_Data_EDA!M3694</f>
        <v>0.07</v>
      </c>
      <c r="H3693" s="6" t="n">
        <f aca="false">IF(1_Data_EDA!B3694="First Class",1,0)</f>
        <v>0</v>
      </c>
      <c r="I3693" s="6" t="n">
        <f aca="false">IF(1_Data_EDA!B3694="Second Class",1,0)</f>
        <v>1</v>
      </c>
      <c r="J3693" s="6" t="n">
        <f aca="false">IF(1_Data_EDA!B3694="Same Day",1,0)</f>
        <v>0</v>
      </c>
      <c r="K3693" s="6" t="n">
        <f aca="false">IF(1_Data_EDA!C3694="Corporate",1,0)</f>
        <v>1</v>
      </c>
      <c r="L3693" s="6" t="n">
        <f aca="false">IF(1_Data_EDA!C3694="Home Office",1,0)</f>
        <v>0</v>
      </c>
      <c r="M3693" s="6" t="n">
        <f aca="false">IF(1_Data_EDA!D3694="Europe",1,0)</f>
        <v>1</v>
      </c>
      <c r="N3693" s="6" t="n">
        <f aca="false">IF(1_Data_EDA!D3694="LATAM",1,0)</f>
        <v>0</v>
      </c>
      <c r="O3693" s="6" t="n">
        <f aca="false">IF(1_Data_EDA!D3694="Pacific Asia",1,0)</f>
        <v>0</v>
      </c>
      <c r="P3693" s="6" t="n">
        <f aca="false">IF(1_Data_EDA!D3694="USCA",1,0)</f>
        <v>0</v>
      </c>
      <c r="Q3693" s="6" t="n">
        <f aca="false">IF(C3693&gt;MEDIAN(C$5:C$8004),1,0)</f>
        <v>1</v>
      </c>
      <c r="R3693" s="6" t="n">
        <f aca="false">IF(D3693&gt;2,1,0)</f>
        <v>0</v>
      </c>
    </row>
    <row r="3694" customFormat="false" ht="15" hidden="false" customHeight="true" outlineLevel="0" collapsed="false">
      <c r="A3694" s="6" t="n">
        <f aca="false">1_Data_EDA!O3695</f>
        <v>0</v>
      </c>
      <c r="B3694" s="6" t="n">
        <f aca="false">1_Data_EDA!H3695</f>
        <v>4</v>
      </c>
      <c r="C3694" s="7" t="n">
        <f aca="false">1_Data_EDA!I3695</f>
        <v>59.99000168</v>
      </c>
      <c r="D3694" s="6" t="n">
        <f aca="false">1_Data_EDA!J3695</f>
        <v>3</v>
      </c>
      <c r="E3694" s="7" t="n">
        <f aca="false">1_Data_EDA!K3695</f>
        <v>179.9700012</v>
      </c>
      <c r="F3694" s="7" t="n">
        <f aca="false">1_Data_EDA!L3695</f>
        <v>9</v>
      </c>
      <c r="G3694" s="8" t="n">
        <f aca="false">1_Data_EDA!M3695</f>
        <v>0.050000001</v>
      </c>
      <c r="H3694" s="6" t="n">
        <f aca="false">IF(1_Data_EDA!B3695="First Class",1,0)</f>
        <v>0</v>
      </c>
      <c r="I3694" s="6" t="n">
        <f aca="false">IF(1_Data_EDA!B3695="Second Class",1,0)</f>
        <v>0</v>
      </c>
      <c r="J3694" s="6" t="n">
        <f aca="false">IF(1_Data_EDA!B3695="Same Day",1,0)</f>
        <v>0</v>
      </c>
      <c r="K3694" s="6" t="n">
        <f aca="false">IF(1_Data_EDA!C3695="Corporate",1,0)</f>
        <v>0</v>
      </c>
      <c r="L3694" s="6" t="n">
        <f aca="false">IF(1_Data_EDA!C3695="Home Office",1,0)</f>
        <v>0</v>
      </c>
      <c r="M3694" s="6" t="n">
        <f aca="false">IF(1_Data_EDA!D3695="Europe",1,0)</f>
        <v>0</v>
      </c>
      <c r="N3694" s="6" t="n">
        <f aca="false">IF(1_Data_EDA!D3695="LATAM",1,0)</f>
        <v>1</v>
      </c>
      <c r="O3694" s="6" t="n">
        <f aca="false">IF(1_Data_EDA!D3695="Pacific Asia",1,0)</f>
        <v>0</v>
      </c>
      <c r="P3694" s="6" t="n">
        <f aca="false">IF(1_Data_EDA!D3695="USCA",1,0)</f>
        <v>0</v>
      </c>
      <c r="Q3694" s="6" t="n">
        <f aca="false">IF(C3694&gt;MEDIAN(C$5:C$8004),1,0)</f>
        <v>0</v>
      </c>
      <c r="R3694" s="6" t="n">
        <f aca="false">IF(D3694&gt;2,1,0)</f>
        <v>1</v>
      </c>
    </row>
    <row r="3695" customFormat="false" ht="15" hidden="false" customHeight="true" outlineLevel="0" collapsed="false">
      <c r="A3695" s="6" t="n">
        <f aca="false">1_Data_EDA!O3696</f>
        <v>0</v>
      </c>
      <c r="B3695" s="6" t="n">
        <f aca="false">1_Data_EDA!H3696</f>
        <v>4</v>
      </c>
      <c r="C3695" s="7" t="n">
        <f aca="false">1_Data_EDA!I3696</f>
        <v>199.9900055</v>
      </c>
      <c r="D3695" s="6" t="n">
        <f aca="false">1_Data_EDA!J3696</f>
        <v>1</v>
      </c>
      <c r="E3695" s="7" t="n">
        <f aca="false">1_Data_EDA!K3696</f>
        <v>199.9900055</v>
      </c>
      <c r="F3695" s="7" t="n">
        <f aca="false">1_Data_EDA!L3696</f>
        <v>11</v>
      </c>
      <c r="G3695" s="8" t="n">
        <f aca="false">1_Data_EDA!M3696</f>
        <v>0.059999999</v>
      </c>
      <c r="H3695" s="6" t="n">
        <f aca="false">IF(1_Data_EDA!B3696="First Class",1,0)</f>
        <v>0</v>
      </c>
      <c r="I3695" s="6" t="n">
        <f aca="false">IF(1_Data_EDA!B3696="Second Class",1,0)</f>
        <v>0</v>
      </c>
      <c r="J3695" s="6" t="n">
        <f aca="false">IF(1_Data_EDA!B3696="Same Day",1,0)</f>
        <v>0</v>
      </c>
      <c r="K3695" s="6" t="n">
        <f aca="false">IF(1_Data_EDA!C3696="Corporate",1,0)</f>
        <v>0</v>
      </c>
      <c r="L3695" s="6" t="n">
        <f aca="false">IF(1_Data_EDA!C3696="Home Office",1,0)</f>
        <v>1</v>
      </c>
      <c r="M3695" s="6" t="n">
        <f aca="false">IF(1_Data_EDA!D3696="Europe",1,0)</f>
        <v>0</v>
      </c>
      <c r="N3695" s="6" t="n">
        <f aca="false">IF(1_Data_EDA!D3696="LATAM",1,0)</f>
        <v>0</v>
      </c>
      <c r="O3695" s="6" t="n">
        <f aca="false">IF(1_Data_EDA!D3696="Pacific Asia",1,0)</f>
        <v>1</v>
      </c>
      <c r="P3695" s="6" t="n">
        <f aca="false">IF(1_Data_EDA!D3696="USCA",1,0)</f>
        <v>0</v>
      </c>
      <c r="Q3695" s="6" t="n">
        <f aca="false">IF(C3695&gt;MEDIAN(C$5:C$8004),1,0)</f>
        <v>1</v>
      </c>
      <c r="R3695" s="6" t="n">
        <f aca="false">IF(D3695&gt;2,1,0)</f>
        <v>0</v>
      </c>
    </row>
    <row r="3696" customFormat="false" ht="15" hidden="false" customHeight="true" outlineLevel="0" collapsed="false">
      <c r="A3696" s="6" t="n">
        <f aca="false">1_Data_EDA!O3697</f>
        <v>1</v>
      </c>
      <c r="B3696" s="6" t="n">
        <f aca="false">1_Data_EDA!H3697</f>
        <v>1</v>
      </c>
      <c r="C3696" s="7" t="n">
        <f aca="false">1_Data_EDA!I3697</f>
        <v>49.97999954</v>
      </c>
      <c r="D3696" s="6" t="n">
        <f aca="false">1_Data_EDA!J3697</f>
        <v>5</v>
      </c>
      <c r="E3696" s="7" t="n">
        <f aca="false">1_Data_EDA!K3697</f>
        <v>249.8999939</v>
      </c>
      <c r="F3696" s="7" t="n">
        <f aca="false">1_Data_EDA!L3697</f>
        <v>42.47999954</v>
      </c>
      <c r="G3696" s="8" t="n">
        <f aca="false">1_Data_EDA!M3697</f>
        <v>0.170000002</v>
      </c>
      <c r="H3696" s="6" t="n">
        <f aca="false">IF(1_Data_EDA!B3697="First Class",1,0)</f>
        <v>1</v>
      </c>
      <c r="I3696" s="6" t="n">
        <f aca="false">IF(1_Data_EDA!B3697="Second Class",1,0)</f>
        <v>0</v>
      </c>
      <c r="J3696" s="6" t="n">
        <f aca="false">IF(1_Data_EDA!B3697="Same Day",1,0)</f>
        <v>0</v>
      </c>
      <c r="K3696" s="6" t="n">
        <f aca="false">IF(1_Data_EDA!C3697="Corporate",1,0)</f>
        <v>0</v>
      </c>
      <c r="L3696" s="6" t="n">
        <f aca="false">IF(1_Data_EDA!C3697="Home Office",1,0)</f>
        <v>0</v>
      </c>
      <c r="M3696" s="6" t="n">
        <f aca="false">IF(1_Data_EDA!D3697="Europe",1,0)</f>
        <v>0</v>
      </c>
      <c r="N3696" s="6" t="n">
        <f aca="false">IF(1_Data_EDA!D3697="LATAM",1,0)</f>
        <v>0</v>
      </c>
      <c r="O3696" s="6" t="n">
        <f aca="false">IF(1_Data_EDA!D3697="Pacific Asia",1,0)</f>
        <v>1</v>
      </c>
      <c r="P3696" s="6" t="n">
        <f aca="false">IF(1_Data_EDA!D3697="USCA",1,0)</f>
        <v>0</v>
      </c>
      <c r="Q3696" s="6" t="n">
        <f aca="false">IF(C3696&gt;MEDIAN(C$5:C$8004),1,0)</f>
        <v>0</v>
      </c>
      <c r="R3696" s="6" t="n">
        <f aca="false">IF(D3696&gt;2,1,0)</f>
        <v>1</v>
      </c>
    </row>
    <row r="3697" customFormat="false" ht="15" hidden="false" customHeight="true" outlineLevel="0" collapsed="false">
      <c r="A3697" s="6" t="n">
        <f aca="false">1_Data_EDA!O3698</f>
        <v>1</v>
      </c>
      <c r="B3697" s="6" t="n">
        <f aca="false">1_Data_EDA!H3698</f>
        <v>2</v>
      </c>
      <c r="C3697" s="7" t="n">
        <f aca="false">1_Data_EDA!I3698</f>
        <v>129.9900055</v>
      </c>
      <c r="D3697" s="6" t="n">
        <f aca="false">1_Data_EDA!J3698</f>
        <v>1</v>
      </c>
      <c r="E3697" s="7" t="n">
        <f aca="false">1_Data_EDA!K3698</f>
        <v>129.9900055</v>
      </c>
      <c r="F3697" s="7" t="n">
        <f aca="false">1_Data_EDA!L3698</f>
        <v>9.100000381</v>
      </c>
      <c r="G3697" s="8" t="n">
        <f aca="false">1_Data_EDA!M3698</f>
        <v>0.07</v>
      </c>
      <c r="H3697" s="6" t="n">
        <f aca="false">IF(1_Data_EDA!B3698="First Class",1,0)</f>
        <v>0</v>
      </c>
      <c r="I3697" s="6" t="n">
        <f aca="false">IF(1_Data_EDA!B3698="Second Class",1,0)</f>
        <v>1</v>
      </c>
      <c r="J3697" s="6" t="n">
        <f aca="false">IF(1_Data_EDA!B3698="Same Day",1,0)</f>
        <v>0</v>
      </c>
      <c r="K3697" s="6" t="n">
        <f aca="false">IF(1_Data_EDA!C3698="Corporate",1,0)</f>
        <v>0</v>
      </c>
      <c r="L3697" s="6" t="n">
        <f aca="false">IF(1_Data_EDA!C3698="Home Office",1,0)</f>
        <v>0</v>
      </c>
      <c r="M3697" s="6" t="n">
        <f aca="false">IF(1_Data_EDA!D3698="Europe",1,0)</f>
        <v>1</v>
      </c>
      <c r="N3697" s="6" t="n">
        <f aca="false">IF(1_Data_EDA!D3698="LATAM",1,0)</f>
        <v>0</v>
      </c>
      <c r="O3697" s="6" t="n">
        <f aca="false">IF(1_Data_EDA!D3698="Pacific Asia",1,0)</f>
        <v>0</v>
      </c>
      <c r="P3697" s="6" t="n">
        <f aca="false">IF(1_Data_EDA!D3698="USCA",1,0)</f>
        <v>0</v>
      </c>
      <c r="Q3697" s="6" t="n">
        <f aca="false">IF(C3697&gt;MEDIAN(C$5:C$8004),1,0)</f>
        <v>1</v>
      </c>
      <c r="R3697" s="6" t="n">
        <f aca="false">IF(D3697&gt;2,1,0)</f>
        <v>0</v>
      </c>
    </row>
    <row r="3698" customFormat="false" ht="15" hidden="false" customHeight="true" outlineLevel="0" collapsed="false">
      <c r="A3698" s="6" t="n">
        <f aca="false">1_Data_EDA!O3699</f>
        <v>0</v>
      </c>
      <c r="B3698" s="6" t="n">
        <f aca="false">1_Data_EDA!H3699</f>
        <v>4</v>
      </c>
      <c r="C3698" s="7" t="n">
        <f aca="false">1_Data_EDA!I3699</f>
        <v>199.9900055</v>
      </c>
      <c r="D3698" s="6" t="n">
        <f aca="false">1_Data_EDA!J3699</f>
        <v>1</v>
      </c>
      <c r="E3698" s="7" t="n">
        <f aca="false">1_Data_EDA!K3699</f>
        <v>199.9900055</v>
      </c>
      <c r="F3698" s="7" t="n">
        <f aca="false">1_Data_EDA!L3699</f>
        <v>20</v>
      </c>
      <c r="G3698" s="8" t="n">
        <f aca="false">1_Data_EDA!M3699</f>
        <v>0.100000001</v>
      </c>
      <c r="H3698" s="6" t="n">
        <f aca="false">IF(1_Data_EDA!B3699="First Class",1,0)</f>
        <v>0</v>
      </c>
      <c r="I3698" s="6" t="n">
        <f aca="false">IF(1_Data_EDA!B3699="Second Class",1,0)</f>
        <v>0</v>
      </c>
      <c r="J3698" s="6" t="n">
        <f aca="false">IF(1_Data_EDA!B3699="Same Day",1,0)</f>
        <v>0</v>
      </c>
      <c r="K3698" s="6" t="n">
        <f aca="false">IF(1_Data_EDA!C3699="Corporate",1,0)</f>
        <v>1</v>
      </c>
      <c r="L3698" s="6" t="n">
        <f aca="false">IF(1_Data_EDA!C3699="Home Office",1,0)</f>
        <v>0</v>
      </c>
      <c r="M3698" s="6" t="n">
        <f aca="false">IF(1_Data_EDA!D3699="Europe",1,0)</f>
        <v>0</v>
      </c>
      <c r="N3698" s="6" t="n">
        <f aca="false">IF(1_Data_EDA!D3699="LATAM",1,0)</f>
        <v>0</v>
      </c>
      <c r="O3698" s="6" t="n">
        <f aca="false">IF(1_Data_EDA!D3699="Pacific Asia",1,0)</f>
        <v>0</v>
      </c>
      <c r="P3698" s="6" t="n">
        <f aca="false">IF(1_Data_EDA!D3699="USCA",1,0)</f>
        <v>1</v>
      </c>
      <c r="Q3698" s="6" t="n">
        <f aca="false">IF(C3698&gt;MEDIAN(C$5:C$8004),1,0)</f>
        <v>1</v>
      </c>
      <c r="R3698" s="6" t="n">
        <f aca="false">IF(D3698&gt;2,1,0)</f>
        <v>0</v>
      </c>
    </row>
    <row r="3699" customFormat="false" ht="15" hidden="false" customHeight="true" outlineLevel="0" collapsed="false">
      <c r="A3699" s="6" t="n">
        <f aca="false">1_Data_EDA!O3700</f>
        <v>1</v>
      </c>
      <c r="B3699" s="6" t="n">
        <f aca="false">1_Data_EDA!H3700</f>
        <v>1</v>
      </c>
      <c r="C3699" s="7" t="n">
        <f aca="false">1_Data_EDA!I3700</f>
        <v>199.9900055</v>
      </c>
      <c r="D3699" s="6" t="n">
        <f aca="false">1_Data_EDA!J3700</f>
        <v>1</v>
      </c>
      <c r="E3699" s="7" t="n">
        <f aca="false">1_Data_EDA!K3700</f>
        <v>199.9900055</v>
      </c>
      <c r="F3699" s="7" t="n">
        <f aca="false">1_Data_EDA!L3700</f>
        <v>2</v>
      </c>
      <c r="G3699" s="8" t="n">
        <f aca="false">1_Data_EDA!M3700</f>
        <v>0.01</v>
      </c>
      <c r="H3699" s="6" t="n">
        <f aca="false">IF(1_Data_EDA!B3700="First Class",1,0)</f>
        <v>1</v>
      </c>
      <c r="I3699" s="6" t="n">
        <f aca="false">IF(1_Data_EDA!B3700="Second Class",1,0)</f>
        <v>0</v>
      </c>
      <c r="J3699" s="6" t="n">
        <f aca="false">IF(1_Data_EDA!B3700="Same Day",1,0)</f>
        <v>0</v>
      </c>
      <c r="K3699" s="6" t="n">
        <f aca="false">IF(1_Data_EDA!C3700="Corporate",1,0)</f>
        <v>0</v>
      </c>
      <c r="L3699" s="6" t="n">
        <f aca="false">IF(1_Data_EDA!C3700="Home Office",1,0)</f>
        <v>0</v>
      </c>
      <c r="M3699" s="6" t="n">
        <f aca="false">IF(1_Data_EDA!D3700="Europe",1,0)</f>
        <v>1</v>
      </c>
      <c r="N3699" s="6" t="n">
        <f aca="false">IF(1_Data_EDA!D3700="LATAM",1,0)</f>
        <v>0</v>
      </c>
      <c r="O3699" s="6" t="n">
        <f aca="false">IF(1_Data_EDA!D3700="Pacific Asia",1,0)</f>
        <v>0</v>
      </c>
      <c r="P3699" s="6" t="n">
        <f aca="false">IF(1_Data_EDA!D3700="USCA",1,0)</f>
        <v>0</v>
      </c>
      <c r="Q3699" s="6" t="n">
        <f aca="false">IF(C3699&gt;MEDIAN(C$5:C$8004),1,0)</f>
        <v>1</v>
      </c>
      <c r="R3699" s="6" t="n">
        <f aca="false">IF(D3699&gt;2,1,0)</f>
        <v>0</v>
      </c>
    </row>
    <row r="3700" customFormat="false" ht="15" hidden="false" customHeight="true" outlineLevel="0" collapsed="false">
      <c r="A3700" s="6" t="n">
        <f aca="false">1_Data_EDA!O3701</f>
        <v>1</v>
      </c>
      <c r="B3700" s="6" t="n">
        <f aca="false">1_Data_EDA!H3701</f>
        <v>1</v>
      </c>
      <c r="C3700" s="7" t="n">
        <f aca="false">1_Data_EDA!I3701</f>
        <v>129.9900055</v>
      </c>
      <c r="D3700" s="6" t="n">
        <f aca="false">1_Data_EDA!J3701</f>
        <v>1</v>
      </c>
      <c r="E3700" s="7" t="n">
        <f aca="false">1_Data_EDA!K3701</f>
        <v>129.9900055</v>
      </c>
      <c r="F3700" s="7" t="n">
        <f aca="false">1_Data_EDA!L3701</f>
        <v>32.5</v>
      </c>
      <c r="G3700" s="8" t="n">
        <f aca="false">1_Data_EDA!M3701</f>
        <v>0.25</v>
      </c>
      <c r="H3700" s="6" t="n">
        <f aca="false">IF(1_Data_EDA!B3701="First Class",1,0)</f>
        <v>1</v>
      </c>
      <c r="I3700" s="6" t="n">
        <f aca="false">IF(1_Data_EDA!B3701="Second Class",1,0)</f>
        <v>0</v>
      </c>
      <c r="J3700" s="6" t="n">
        <f aca="false">IF(1_Data_EDA!B3701="Same Day",1,0)</f>
        <v>0</v>
      </c>
      <c r="K3700" s="6" t="n">
        <f aca="false">IF(1_Data_EDA!C3701="Corporate",1,0)</f>
        <v>0</v>
      </c>
      <c r="L3700" s="6" t="n">
        <f aca="false">IF(1_Data_EDA!C3701="Home Office",1,0)</f>
        <v>1</v>
      </c>
      <c r="M3700" s="6" t="n">
        <f aca="false">IF(1_Data_EDA!D3701="Europe",1,0)</f>
        <v>1</v>
      </c>
      <c r="N3700" s="6" t="n">
        <f aca="false">IF(1_Data_EDA!D3701="LATAM",1,0)</f>
        <v>0</v>
      </c>
      <c r="O3700" s="6" t="n">
        <f aca="false">IF(1_Data_EDA!D3701="Pacific Asia",1,0)</f>
        <v>0</v>
      </c>
      <c r="P3700" s="6" t="n">
        <f aca="false">IF(1_Data_EDA!D3701="USCA",1,0)</f>
        <v>0</v>
      </c>
      <c r="Q3700" s="6" t="n">
        <f aca="false">IF(C3700&gt;MEDIAN(C$5:C$8004),1,0)</f>
        <v>1</v>
      </c>
      <c r="R3700" s="6" t="n">
        <f aca="false">IF(D3700&gt;2,1,0)</f>
        <v>0</v>
      </c>
    </row>
    <row r="3701" customFormat="false" ht="15" hidden="false" customHeight="true" outlineLevel="0" collapsed="false">
      <c r="A3701" s="6" t="n">
        <f aca="false">1_Data_EDA!O3702</f>
        <v>1</v>
      </c>
      <c r="B3701" s="6" t="n">
        <f aca="false">1_Data_EDA!H3702</f>
        <v>4</v>
      </c>
      <c r="C3701" s="7" t="n">
        <f aca="false">1_Data_EDA!I3702</f>
        <v>399.980011</v>
      </c>
      <c r="D3701" s="6" t="n">
        <f aca="false">1_Data_EDA!J3702</f>
        <v>1</v>
      </c>
      <c r="E3701" s="7" t="n">
        <f aca="false">1_Data_EDA!K3702</f>
        <v>399.980011</v>
      </c>
      <c r="F3701" s="7" t="n">
        <f aca="false">1_Data_EDA!L3702</f>
        <v>36</v>
      </c>
      <c r="G3701" s="8" t="n">
        <f aca="false">1_Data_EDA!M3702</f>
        <v>0.090000004</v>
      </c>
      <c r="H3701" s="6" t="n">
        <f aca="false">IF(1_Data_EDA!B3702="First Class",1,0)</f>
        <v>0</v>
      </c>
      <c r="I3701" s="6" t="n">
        <f aca="false">IF(1_Data_EDA!B3702="Second Class",1,0)</f>
        <v>0</v>
      </c>
      <c r="J3701" s="6" t="n">
        <f aca="false">IF(1_Data_EDA!B3702="Same Day",1,0)</f>
        <v>0</v>
      </c>
      <c r="K3701" s="6" t="n">
        <f aca="false">IF(1_Data_EDA!C3702="Corporate",1,0)</f>
        <v>0</v>
      </c>
      <c r="L3701" s="6" t="n">
        <f aca="false">IF(1_Data_EDA!C3702="Home Office",1,0)</f>
        <v>0</v>
      </c>
      <c r="M3701" s="6" t="n">
        <f aca="false">IF(1_Data_EDA!D3702="Europe",1,0)</f>
        <v>1</v>
      </c>
      <c r="N3701" s="6" t="n">
        <f aca="false">IF(1_Data_EDA!D3702="LATAM",1,0)</f>
        <v>0</v>
      </c>
      <c r="O3701" s="6" t="n">
        <f aca="false">IF(1_Data_EDA!D3702="Pacific Asia",1,0)</f>
        <v>0</v>
      </c>
      <c r="P3701" s="6" t="n">
        <f aca="false">IF(1_Data_EDA!D3702="USCA",1,0)</f>
        <v>0</v>
      </c>
      <c r="Q3701" s="6" t="n">
        <f aca="false">IF(C3701&gt;MEDIAN(C$5:C$8004),1,0)</f>
        <v>1</v>
      </c>
      <c r="R3701" s="6" t="n">
        <f aca="false">IF(D3701&gt;2,1,0)</f>
        <v>0</v>
      </c>
    </row>
    <row r="3702" customFormat="false" ht="15" hidden="false" customHeight="true" outlineLevel="0" collapsed="false">
      <c r="A3702" s="6" t="n">
        <f aca="false">1_Data_EDA!O3703</f>
        <v>1</v>
      </c>
      <c r="B3702" s="6" t="n">
        <f aca="false">1_Data_EDA!H3703</f>
        <v>4</v>
      </c>
      <c r="C3702" s="7" t="n">
        <f aca="false">1_Data_EDA!I3703</f>
        <v>49.97999954</v>
      </c>
      <c r="D3702" s="6" t="n">
        <f aca="false">1_Data_EDA!J3703</f>
        <v>1</v>
      </c>
      <c r="E3702" s="7" t="n">
        <f aca="false">1_Data_EDA!K3703</f>
        <v>49.97999954</v>
      </c>
      <c r="F3702" s="7" t="n">
        <f aca="false">1_Data_EDA!L3703</f>
        <v>4.5</v>
      </c>
      <c r="G3702" s="8" t="n">
        <f aca="false">1_Data_EDA!M3703</f>
        <v>0.090000004</v>
      </c>
      <c r="H3702" s="6" t="n">
        <f aca="false">IF(1_Data_EDA!B3703="First Class",1,0)</f>
        <v>0</v>
      </c>
      <c r="I3702" s="6" t="n">
        <f aca="false">IF(1_Data_EDA!B3703="Second Class",1,0)</f>
        <v>0</v>
      </c>
      <c r="J3702" s="6" t="n">
        <f aca="false">IF(1_Data_EDA!B3703="Same Day",1,0)</f>
        <v>0</v>
      </c>
      <c r="K3702" s="6" t="n">
        <f aca="false">IF(1_Data_EDA!C3703="Corporate",1,0)</f>
        <v>0</v>
      </c>
      <c r="L3702" s="6" t="n">
        <f aca="false">IF(1_Data_EDA!C3703="Home Office",1,0)</f>
        <v>0</v>
      </c>
      <c r="M3702" s="6" t="n">
        <f aca="false">IF(1_Data_EDA!D3703="Europe",1,0)</f>
        <v>0</v>
      </c>
      <c r="N3702" s="6" t="n">
        <f aca="false">IF(1_Data_EDA!D3703="LATAM",1,0)</f>
        <v>1</v>
      </c>
      <c r="O3702" s="6" t="n">
        <f aca="false">IF(1_Data_EDA!D3703="Pacific Asia",1,0)</f>
        <v>0</v>
      </c>
      <c r="P3702" s="6" t="n">
        <f aca="false">IF(1_Data_EDA!D3703="USCA",1,0)</f>
        <v>0</v>
      </c>
      <c r="Q3702" s="6" t="n">
        <f aca="false">IF(C3702&gt;MEDIAN(C$5:C$8004),1,0)</f>
        <v>0</v>
      </c>
      <c r="R3702" s="6" t="n">
        <f aca="false">IF(D3702&gt;2,1,0)</f>
        <v>0</v>
      </c>
    </row>
    <row r="3703" customFormat="false" ht="15" hidden="false" customHeight="true" outlineLevel="0" collapsed="false">
      <c r="A3703" s="6" t="n">
        <f aca="false">1_Data_EDA!O3704</f>
        <v>0</v>
      </c>
      <c r="B3703" s="6" t="n">
        <f aca="false">1_Data_EDA!H3704</f>
        <v>4</v>
      </c>
      <c r="C3703" s="7" t="n">
        <f aca="false">1_Data_EDA!I3704</f>
        <v>199.9900055</v>
      </c>
      <c r="D3703" s="6" t="n">
        <f aca="false">1_Data_EDA!J3704</f>
        <v>1</v>
      </c>
      <c r="E3703" s="7" t="n">
        <f aca="false">1_Data_EDA!K3704</f>
        <v>199.9900055</v>
      </c>
      <c r="F3703" s="7" t="n">
        <f aca="false">1_Data_EDA!L3704</f>
        <v>30</v>
      </c>
      <c r="G3703" s="8" t="n">
        <f aca="false">1_Data_EDA!M3704</f>
        <v>0.150000006</v>
      </c>
      <c r="H3703" s="6" t="n">
        <f aca="false">IF(1_Data_EDA!B3704="First Class",1,0)</f>
        <v>0</v>
      </c>
      <c r="I3703" s="6" t="n">
        <f aca="false">IF(1_Data_EDA!B3704="Second Class",1,0)</f>
        <v>0</v>
      </c>
      <c r="J3703" s="6" t="n">
        <f aca="false">IF(1_Data_EDA!B3704="Same Day",1,0)</f>
        <v>0</v>
      </c>
      <c r="K3703" s="6" t="n">
        <f aca="false">IF(1_Data_EDA!C3704="Corporate",1,0)</f>
        <v>0</v>
      </c>
      <c r="L3703" s="6" t="n">
        <f aca="false">IF(1_Data_EDA!C3704="Home Office",1,0)</f>
        <v>0</v>
      </c>
      <c r="M3703" s="6" t="n">
        <f aca="false">IF(1_Data_EDA!D3704="Europe",1,0)</f>
        <v>0</v>
      </c>
      <c r="N3703" s="6" t="n">
        <f aca="false">IF(1_Data_EDA!D3704="LATAM",1,0)</f>
        <v>0</v>
      </c>
      <c r="O3703" s="6" t="n">
        <f aca="false">IF(1_Data_EDA!D3704="Pacific Asia",1,0)</f>
        <v>1</v>
      </c>
      <c r="P3703" s="6" t="n">
        <f aca="false">IF(1_Data_EDA!D3704="USCA",1,0)</f>
        <v>0</v>
      </c>
      <c r="Q3703" s="6" t="n">
        <f aca="false">IF(C3703&gt;MEDIAN(C$5:C$8004),1,0)</f>
        <v>1</v>
      </c>
      <c r="R3703" s="6" t="n">
        <f aca="false">IF(D3703&gt;2,1,0)</f>
        <v>0</v>
      </c>
    </row>
    <row r="3704" customFormat="false" ht="15" hidden="false" customHeight="true" outlineLevel="0" collapsed="false">
      <c r="A3704" s="6" t="n">
        <f aca="false">1_Data_EDA!O3705</f>
        <v>0</v>
      </c>
      <c r="B3704" s="6" t="n">
        <f aca="false">1_Data_EDA!H3705</f>
        <v>4</v>
      </c>
      <c r="C3704" s="7" t="n">
        <f aca="false">1_Data_EDA!I3705</f>
        <v>199.9900055</v>
      </c>
      <c r="D3704" s="6" t="n">
        <f aca="false">1_Data_EDA!J3705</f>
        <v>1</v>
      </c>
      <c r="E3704" s="7" t="n">
        <f aca="false">1_Data_EDA!K3705</f>
        <v>199.9900055</v>
      </c>
      <c r="F3704" s="7" t="n">
        <f aca="false">1_Data_EDA!L3705</f>
        <v>50</v>
      </c>
      <c r="G3704" s="8" t="n">
        <f aca="false">1_Data_EDA!M3705</f>
        <v>0.25</v>
      </c>
      <c r="H3704" s="6" t="n">
        <f aca="false">IF(1_Data_EDA!B3705="First Class",1,0)</f>
        <v>0</v>
      </c>
      <c r="I3704" s="6" t="n">
        <f aca="false">IF(1_Data_EDA!B3705="Second Class",1,0)</f>
        <v>0</v>
      </c>
      <c r="J3704" s="6" t="n">
        <f aca="false">IF(1_Data_EDA!B3705="Same Day",1,0)</f>
        <v>0</v>
      </c>
      <c r="K3704" s="6" t="n">
        <f aca="false">IF(1_Data_EDA!C3705="Corporate",1,0)</f>
        <v>0</v>
      </c>
      <c r="L3704" s="6" t="n">
        <f aca="false">IF(1_Data_EDA!C3705="Home Office",1,0)</f>
        <v>0</v>
      </c>
      <c r="M3704" s="6" t="n">
        <f aca="false">IF(1_Data_EDA!D3705="Europe",1,0)</f>
        <v>1</v>
      </c>
      <c r="N3704" s="6" t="n">
        <f aca="false">IF(1_Data_EDA!D3705="LATAM",1,0)</f>
        <v>0</v>
      </c>
      <c r="O3704" s="6" t="n">
        <f aca="false">IF(1_Data_EDA!D3705="Pacific Asia",1,0)</f>
        <v>0</v>
      </c>
      <c r="P3704" s="6" t="n">
        <f aca="false">IF(1_Data_EDA!D3705="USCA",1,0)</f>
        <v>0</v>
      </c>
      <c r="Q3704" s="6" t="n">
        <f aca="false">IF(C3704&gt;MEDIAN(C$5:C$8004),1,0)</f>
        <v>1</v>
      </c>
      <c r="R3704" s="6" t="n">
        <f aca="false">IF(D3704&gt;2,1,0)</f>
        <v>0</v>
      </c>
    </row>
    <row r="3705" customFormat="false" ht="15" hidden="false" customHeight="true" outlineLevel="0" collapsed="false">
      <c r="A3705" s="6" t="n">
        <f aca="false">1_Data_EDA!O3706</f>
        <v>1</v>
      </c>
      <c r="B3705" s="6" t="n">
        <f aca="false">1_Data_EDA!H3706</f>
        <v>0</v>
      </c>
      <c r="C3705" s="7" t="n">
        <f aca="false">1_Data_EDA!I3706</f>
        <v>199.9900055</v>
      </c>
      <c r="D3705" s="6" t="n">
        <f aca="false">1_Data_EDA!J3706</f>
        <v>1</v>
      </c>
      <c r="E3705" s="7" t="n">
        <f aca="false">1_Data_EDA!K3706</f>
        <v>199.9900055</v>
      </c>
      <c r="F3705" s="7" t="n">
        <f aca="false">1_Data_EDA!L3706</f>
        <v>50</v>
      </c>
      <c r="G3705" s="8" t="n">
        <f aca="false">1_Data_EDA!M3706</f>
        <v>0.25</v>
      </c>
      <c r="H3705" s="6" t="n">
        <f aca="false">IF(1_Data_EDA!B3706="First Class",1,0)</f>
        <v>0</v>
      </c>
      <c r="I3705" s="6" t="n">
        <f aca="false">IF(1_Data_EDA!B3706="Second Class",1,0)</f>
        <v>0</v>
      </c>
      <c r="J3705" s="6" t="n">
        <f aca="false">IF(1_Data_EDA!B3706="Same Day",1,0)</f>
        <v>1</v>
      </c>
      <c r="K3705" s="6" t="n">
        <f aca="false">IF(1_Data_EDA!C3706="Corporate",1,0)</f>
        <v>0</v>
      </c>
      <c r="L3705" s="6" t="n">
        <f aca="false">IF(1_Data_EDA!C3706="Home Office",1,0)</f>
        <v>0</v>
      </c>
      <c r="M3705" s="6" t="n">
        <f aca="false">IF(1_Data_EDA!D3706="Europe",1,0)</f>
        <v>0</v>
      </c>
      <c r="N3705" s="6" t="n">
        <f aca="false">IF(1_Data_EDA!D3706="LATAM",1,0)</f>
        <v>0</v>
      </c>
      <c r="O3705" s="6" t="n">
        <f aca="false">IF(1_Data_EDA!D3706="Pacific Asia",1,0)</f>
        <v>0</v>
      </c>
      <c r="P3705" s="6" t="n">
        <f aca="false">IF(1_Data_EDA!D3706="USCA",1,0)</f>
        <v>1</v>
      </c>
      <c r="Q3705" s="6" t="n">
        <f aca="false">IF(C3705&gt;MEDIAN(C$5:C$8004),1,0)</f>
        <v>1</v>
      </c>
      <c r="R3705" s="6" t="n">
        <f aca="false">IF(D3705&gt;2,1,0)</f>
        <v>0</v>
      </c>
    </row>
    <row r="3706" customFormat="false" ht="15" hidden="false" customHeight="true" outlineLevel="0" collapsed="false">
      <c r="A3706" s="6" t="n">
        <f aca="false">1_Data_EDA!O3707</f>
        <v>1</v>
      </c>
      <c r="B3706" s="6" t="n">
        <f aca="false">1_Data_EDA!H3707</f>
        <v>4</v>
      </c>
      <c r="C3706" s="7" t="n">
        <f aca="false">1_Data_EDA!I3707</f>
        <v>129.9900055</v>
      </c>
      <c r="D3706" s="6" t="n">
        <f aca="false">1_Data_EDA!J3707</f>
        <v>1</v>
      </c>
      <c r="E3706" s="7" t="n">
        <f aca="false">1_Data_EDA!K3707</f>
        <v>129.9900055</v>
      </c>
      <c r="F3706" s="7" t="n">
        <f aca="false">1_Data_EDA!L3707</f>
        <v>13</v>
      </c>
      <c r="G3706" s="8" t="n">
        <f aca="false">1_Data_EDA!M3707</f>
        <v>0.100000001</v>
      </c>
      <c r="H3706" s="6" t="n">
        <f aca="false">IF(1_Data_EDA!B3707="First Class",1,0)</f>
        <v>0</v>
      </c>
      <c r="I3706" s="6" t="n">
        <f aca="false">IF(1_Data_EDA!B3707="Second Class",1,0)</f>
        <v>0</v>
      </c>
      <c r="J3706" s="6" t="n">
        <f aca="false">IF(1_Data_EDA!B3707="Same Day",1,0)</f>
        <v>0</v>
      </c>
      <c r="K3706" s="6" t="n">
        <f aca="false">IF(1_Data_EDA!C3707="Corporate",1,0)</f>
        <v>1</v>
      </c>
      <c r="L3706" s="6" t="n">
        <f aca="false">IF(1_Data_EDA!C3707="Home Office",1,0)</f>
        <v>0</v>
      </c>
      <c r="M3706" s="6" t="n">
        <f aca="false">IF(1_Data_EDA!D3707="Europe",1,0)</f>
        <v>0</v>
      </c>
      <c r="N3706" s="6" t="n">
        <f aca="false">IF(1_Data_EDA!D3707="LATAM",1,0)</f>
        <v>1</v>
      </c>
      <c r="O3706" s="6" t="n">
        <f aca="false">IF(1_Data_EDA!D3707="Pacific Asia",1,0)</f>
        <v>0</v>
      </c>
      <c r="P3706" s="6" t="n">
        <f aca="false">IF(1_Data_EDA!D3707="USCA",1,0)</f>
        <v>0</v>
      </c>
      <c r="Q3706" s="6" t="n">
        <f aca="false">IF(C3706&gt;MEDIAN(C$5:C$8004),1,0)</f>
        <v>1</v>
      </c>
      <c r="R3706" s="6" t="n">
        <f aca="false">IF(D3706&gt;2,1,0)</f>
        <v>0</v>
      </c>
    </row>
    <row r="3707" customFormat="false" ht="15" hidden="false" customHeight="true" outlineLevel="0" collapsed="false">
      <c r="A3707" s="6" t="n">
        <f aca="false">1_Data_EDA!O3708</f>
        <v>0</v>
      </c>
      <c r="B3707" s="6" t="n">
        <f aca="false">1_Data_EDA!H3708</f>
        <v>4</v>
      </c>
      <c r="C3707" s="7" t="n">
        <f aca="false">1_Data_EDA!I3708</f>
        <v>399.980011</v>
      </c>
      <c r="D3707" s="6" t="n">
        <f aca="false">1_Data_EDA!J3708</f>
        <v>1</v>
      </c>
      <c r="E3707" s="7" t="n">
        <f aca="false">1_Data_EDA!K3708</f>
        <v>399.980011</v>
      </c>
      <c r="F3707" s="7" t="n">
        <f aca="false">1_Data_EDA!L3708</f>
        <v>0</v>
      </c>
      <c r="G3707" s="8" t="n">
        <f aca="false">1_Data_EDA!M3708</f>
        <v>0</v>
      </c>
      <c r="H3707" s="6" t="n">
        <f aca="false">IF(1_Data_EDA!B3708="First Class",1,0)</f>
        <v>0</v>
      </c>
      <c r="I3707" s="6" t="n">
        <f aca="false">IF(1_Data_EDA!B3708="Second Class",1,0)</f>
        <v>0</v>
      </c>
      <c r="J3707" s="6" t="n">
        <f aca="false">IF(1_Data_EDA!B3708="Same Day",1,0)</f>
        <v>0</v>
      </c>
      <c r="K3707" s="6" t="n">
        <f aca="false">IF(1_Data_EDA!C3708="Corporate",1,0)</f>
        <v>0</v>
      </c>
      <c r="L3707" s="6" t="n">
        <f aca="false">IF(1_Data_EDA!C3708="Home Office",1,0)</f>
        <v>1</v>
      </c>
      <c r="M3707" s="6" t="n">
        <f aca="false">IF(1_Data_EDA!D3708="Europe",1,0)</f>
        <v>0</v>
      </c>
      <c r="N3707" s="6" t="n">
        <f aca="false">IF(1_Data_EDA!D3708="LATAM",1,0)</f>
        <v>0</v>
      </c>
      <c r="O3707" s="6" t="n">
        <f aca="false">IF(1_Data_EDA!D3708="Pacific Asia",1,0)</f>
        <v>1</v>
      </c>
      <c r="P3707" s="6" t="n">
        <f aca="false">IF(1_Data_EDA!D3708="USCA",1,0)</f>
        <v>0</v>
      </c>
      <c r="Q3707" s="6" t="n">
        <f aca="false">IF(C3707&gt;MEDIAN(C$5:C$8004),1,0)</f>
        <v>1</v>
      </c>
      <c r="R3707" s="6" t="n">
        <f aca="false">IF(D3707&gt;2,1,0)</f>
        <v>0</v>
      </c>
    </row>
    <row r="3708" customFormat="false" ht="15" hidden="false" customHeight="true" outlineLevel="0" collapsed="false">
      <c r="A3708" s="6" t="n">
        <f aca="false">1_Data_EDA!O3709</f>
        <v>1</v>
      </c>
      <c r="B3708" s="6" t="n">
        <f aca="false">1_Data_EDA!H3709</f>
        <v>1</v>
      </c>
      <c r="C3708" s="7" t="n">
        <f aca="false">1_Data_EDA!I3709</f>
        <v>129.9900055</v>
      </c>
      <c r="D3708" s="6" t="n">
        <f aca="false">1_Data_EDA!J3709</f>
        <v>1</v>
      </c>
      <c r="E3708" s="7" t="n">
        <f aca="false">1_Data_EDA!K3709</f>
        <v>129.9900055</v>
      </c>
      <c r="F3708" s="7" t="n">
        <f aca="false">1_Data_EDA!L3709</f>
        <v>16.89999962</v>
      </c>
      <c r="G3708" s="8" t="n">
        <f aca="false">1_Data_EDA!M3709</f>
        <v>0.129999995</v>
      </c>
      <c r="H3708" s="6" t="n">
        <f aca="false">IF(1_Data_EDA!B3709="First Class",1,0)</f>
        <v>1</v>
      </c>
      <c r="I3708" s="6" t="n">
        <f aca="false">IF(1_Data_EDA!B3709="Second Class",1,0)</f>
        <v>0</v>
      </c>
      <c r="J3708" s="6" t="n">
        <f aca="false">IF(1_Data_EDA!B3709="Same Day",1,0)</f>
        <v>0</v>
      </c>
      <c r="K3708" s="6" t="n">
        <f aca="false">IF(1_Data_EDA!C3709="Corporate",1,0)</f>
        <v>1</v>
      </c>
      <c r="L3708" s="6" t="n">
        <f aca="false">IF(1_Data_EDA!C3709="Home Office",1,0)</f>
        <v>0</v>
      </c>
      <c r="M3708" s="6" t="n">
        <f aca="false">IF(1_Data_EDA!D3709="Europe",1,0)</f>
        <v>0</v>
      </c>
      <c r="N3708" s="6" t="n">
        <f aca="false">IF(1_Data_EDA!D3709="LATAM",1,0)</f>
        <v>0</v>
      </c>
      <c r="O3708" s="6" t="n">
        <f aca="false">IF(1_Data_EDA!D3709="Pacific Asia",1,0)</f>
        <v>1</v>
      </c>
      <c r="P3708" s="6" t="n">
        <f aca="false">IF(1_Data_EDA!D3709="USCA",1,0)</f>
        <v>0</v>
      </c>
      <c r="Q3708" s="6" t="n">
        <f aca="false">IF(C3708&gt;MEDIAN(C$5:C$8004),1,0)</f>
        <v>1</v>
      </c>
      <c r="R3708" s="6" t="n">
        <f aca="false">IF(D3708&gt;2,1,0)</f>
        <v>0</v>
      </c>
    </row>
    <row r="3709" customFormat="false" ht="15" hidden="false" customHeight="true" outlineLevel="0" collapsed="false">
      <c r="A3709" s="6" t="n">
        <f aca="false">1_Data_EDA!O3710</f>
        <v>1</v>
      </c>
      <c r="B3709" s="6" t="n">
        <f aca="false">1_Data_EDA!H3710</f>
        <v>4</v>
      </c>
      <c r="C3709" s="7" t="n">
        <f aca="false">1_Data_EDA!I3710</f>
        <v>39.99000168</v>
      </c>
      <c r="D3709" s="6" t="n">
        <f aca="false">1_Data_EDA!J3710</f>
        <v>1</v>
      </c>
      <c r="E3709" s="7" t="n">
        <f aca="false">1_Data_EDA!K3710</f>
        <v>39.99000168</v>
      </c>
      <c r="F3709" s="7" t="n">
        <f aca="false">1_Data_EDA!L3710</f>
        <v>0.400000006</v>
      </c>
      <c r="G3709" s="8" t="n">
        <f aca="false">1_Data_EDA!M3710</f>
        <v>0.01</v>
      </c>
      <c r="H3709" s="6" t="n">
        <f aca="false">IF(1_Data_EDA!B3710="First Class",1,0)</f>
        <v>0</v>
      </c>
      <c r="I3709" s="6" t="n">
        <f aca="false">IF(1_Data_EDA!B3710="Second Class",1,0)</f>
        <v>0</v>
      </c>
      <c r="J3709" s="6" t="n">
        <f aca="false">IF(1_Data_EDA!B3710="Same Day",1,0)</f>
        <v>0</v>
      </c>
      <c r="K3709" s="6" t="n">
        <f aca="false">IF(1_Data_EDA!C3710="Corporate",1,0)</f>
        <v>1</v>
      </c>
      <c r="L3709" s="6" t="n">
        <f aca="false">IF(1_Data_EDA!C3710="Home Office",1,0)</f>
        <v>0</v>
      </c>
      <c r="M3709" s="6" t="n">
        <f aca="false">IF(1_Data_EDA!D3710="Europe",1,0)</f>
        <v>1</v>
      </c>
      <c r="N3709" s="6" t="n">
        <f aca="false">IF(1_Data_EDA!D3710="LATAM",1,0)</f>
        <v>0</v>
      </c>
      <c r="O3709" s="6" t="n">
        <f aca="false">IF(1_Data_EDA!D3710="Pacific Asia",1,0)</f>
        <v>0</v>
      </c>
      <c r="P3709" s="6" t="n">
        <f aca="false">IF(1_Data_EDA!D3710="USCA",1,0)</f>
        <v>0</v>
      </c>
      <c r="Q3709" s="6" t="n">
        <f aca="false">IF(C3709&gt;MEDIAN(C$5:C$8004),1,0)</f>
        <v>0</v>
      </c>
      <c r="R3709" s="6" t="n">
        <f aca="false">IF(D3709&gt;2,1,0)</f>
        <v>0</v>
      </c>
    </row>
    <row r="3710" customFormat="false" ht="15" hidden="false" customHeight="true" outlineLevel="0" collapsed="false">
      <c r="A3710" s="6" t="n">
        <f aca="false">1_Data_EDA!O3711</f>
        <v>0</v>
      </c>
      <c r="B3710" s="6" t="n">
        <f aca="false">1_Data_EDA!H3711</f>
        <v>0</v>
      </c>
      <c r="C3710" s="7" t="n">
        <f aca="false">1_Data_EDA!I3711</f>
        <v>129.9900055</v>
      </c>
      <c r="D3710" s="6" t="n">
        <f aca="false">1_Data_EDA!J3711</f>
        <v>1</v>
      </c>
      <c r="E3710" s="7" t="n">
        <f aca="false">1_Data_EDA!K3711</f>
        <v>129.9900055</v>
      </c>
      <c r="F3710" s="7" t="n">
        <f aca="false">1_Data_EDA!L3711</f>
        <v>9.100000381</v>
      </c>
      <c r="G3710" s="8" t="n">
        <f aca="false">1_Data_EDA!M3711</f>
        <v>0.07</v>
      </c>
      <c r="H3710" s="6" t="n">
        <f aca="false">IF(1_Data_EDA!B3711="First Class",1,0)</f>
        <v>0</v>
      </c>
      <c r="I3710" s="6" t="n">
        <f aca="false">IF(1_Data_EDA!B3711="Second Class",1,0)</f>
        <v>0</v>
      </c>
      <c r="J3710" s="6" t="n">
        <f aca="false">IF(1_Data_EDA!B3711="Same Day",1,0)</f>
        <v>1</v>
      </c>
      <c r="K3710" s="6" t="n">
        <f aca="false">IF(1_Data_EDA!C3711="Corporate",1,0)</f>
        <v>0</v>
      </c>
      <c r="L3710" s="6" t="n">
        <f aca="false">IF(1_Data_EDA!C3711="Home Office",1,0)</f>
        <v>0</v>
      </c>
      <c r="M3710" s="6" t="n">
        <f aca="false">IF(1_Data_EDA!D3711="Europe",1,0)</f>
        <v>0</v>
      </c>
      <c r="N3710" s="6" t="n">
        <f aca="false">IF(1_Data_EDA!D3711="LATAM",1,0)</f>
        <v>1</v>
      </c>
      <c r="O3710" s="6" t="n">
        <f aca="false">IF(1_Data_EDA!D3711="Pacific Asia",1,0)</f>
        <v>0</v>
      </c>
      <c r="P3710" s="6" t="n">
        <f aca="false">IF(1_Data_EDA!D3711="USCA",1,0)</f>
        <v>0</v>
      </c>
      <c r="Q3710" s="6" t="n">
        <f aca="false">IF(C3710&gt;MEDIAN(C$5:C$8004),1,0)</f>
        <v>1</v>
      </c>
      <c r="R3710" s="6" t="n">
        <f aca="false">IF(D3710&gt;2,1,0)</f>
        <v>0</v>
      </c>
    </row>
    <row r="3711" customFormat="false" ht="15" hidden="false" customHeight="true" outlineLevel="0" collapsed="false">
      <c r="A3711" s="6" t="n">
        <f aca="false">1_Data_EDA!O3712</f>
        <v>1</v>
      </c>
      <c r="B3711" s="6" t="n">
        <f aca="false">1_Data_EDA!H3712</f>
        <v>2</v>
      </c>
      <c r="C3711" s="7" t="n">
        <f aca="false">1_Data_EDA!I3712</f>
        <v>129.9900055</v>
      </c>
      <c r="D3711" s="6" t="n">
        <f aca="false">1_Data_EDA!J3712</f>
        <v>1</v>
      </c>
      <c r="E3711" s="7" t="n">
        <f aca="false">1_Data_EDA!K3712</f>
        <v>129.9900055</v>
      </c>
      <c r="F3711" s="7" t="n">
        <f aca="false">1_Data_EDA!L3712</f>
        <v>3.900000095</v>
      </c>
      <c r="G3711" s="8" t="n">
        <f aca="false">1_Data_EDA!M3712</f>
        <v>0.029999999</v>
      </c>
      <c r="H3711" s="6" t="n">
        <f aca="false">IF(1_Data_EDA!B3712="First Class",1,0)</f>
        <v>0</v>
      </c>
      <c r="I3711" s="6" t="n">
        <f aca="false">IF(1_Data_EDA!B3712="Second Class",1,0)</f>
        <v>1</v>
      </c>
      <c r="J3711" s="6" t="n">
        <f aca="false">IF(1_Data_EDA!B3712="Same Day",1,0)</f>
        <v>0</v>
      </c>
      <c r="K3711" s="6" t="n">
        <f aca="false">IF(1_Data_EDA!C3712="Corporate",1,0)</f>
        <v>1</v>
      </c>
      <c r="L3711" s="6" t="n">
        <f aca="false">IF(1_Data_EDA!C3712="Home Office",1,0)</f>
        <v>0</v>
      </c>
      <c r="M3711" s="6" t="n">
        <f aca="false">IF(1_Data_EDA!D3712="Europe",1,0)</f>
        <v>0</v>
      </c>
      <c r="N3711" s="6" t="n">
        <f aca="false">IF(1_Data_EDA!D3712="LATAM",1,0)</f>
        <v>1</v>
      </c>
      <c r="O3711" s="6" t="n">
        <f aca="false">IF(1_Data_EDA!D3712="Pacific Asia",1,0)</f>
        <v>0</v>
      </c>
      <c r="P3711" s="6" t="n">
        <f aca="false">IF(1_Data_EDA!D3712="USCA",1,0)</f>
        <v>0</v>
      </c>
      <c r="Q3711" s="6" t="n">
        <f aca="false">IF(C3711&gt;MEDIAN(C$5:C$8004),1,0)</f>
        <v>1</v>
      </c>
      <c r="R3711" s="6" t="n">
        <f aca="false">IF(D3711&gt;2,1,0)</f>
        <v>0</v>
      </c>
    </row>
    <row r="3712" customFormat="false" ht="15" hidden="false" customHeight="true" outlineLevel="0" collapsed="false">
      <c r="A3712" s="6" t="n">
        <f aca="false">1_Data_EDA!O3713</f>
        <v>1</v>
      </c>
      <c r="B3712" s="6" t="n">
        <f aca="false">1_Data_EDA!H3713</f>
        <v>1</v>
      </c>
      <c r="C3712" s="7" t="n">
        <f aca="false">1_Data_EDA!I3713</f>
        <v>199.9900055</v>
      </c>
      <c r="D3712" s="6" t="n">
        <f aca="false">1_Data_EDA!J3713</f>
        <v>1</v>
      </c>
      <c r="E3712" s="7" t="n">
        <f aca="false">1_Data_EDA!K3713</f>
        <v>199.9900055</v>
      </c>
      <c r="F3712" s="7" t="n">
        <f aca="false">1_Data_EDA!L3713</f>
        <v>8</v>
      </c>
      <c r="G3712" s="8" t="n">
        <f aca="false">1_Data_EDA!M3713</f>
        <v>0.039999999</v>
      </c>
      <c r="H3712" s="6" t="n">
        <f aca="false">IF(1_Data_EDA!B3713="First Class",1,0)</f>
        <v>1</v>
      </c>
      <c r="I3712" s="6" t="n">
        <f aca="false">IF(1_Data_EDA!B3713="Second Class",1,0)</f>
        <v>0</v>
      </c>
      <c r="J3712" s="6" t="n">
        <f aca="false">IF(1_Data_EDA!B3713="Same Day",1,0)</f>
        <v>0</v>
      </c>
      <c r="K3712" s="6" t="n">
        <f aca="false">IF(1_Data_EDA!C3713="Corporate",1,0)</f>
        <v>1</v>
      </c>
      <c r="L3712" s="6" t="n">
        <f aca="false">IF(1_Data_EDA!C3713="Home Office",1,0)</f>
        <v>0</v>
      </c>
      <c r="M3712" s="6" t="n">
        <f aca="false">IF(1_Data_EDA!D3713="Europe",1,0)</f>
        <v>0</v>
      </c>
      <c r="N3712" s="6" t="n">
        <f aca="false">IF(1_Data_EDA!D3713="LATAM",1,0)</f>
        <v>1</v>
      </c>
      <c r="O3712" s="6" t="n">
        <f aca="false">IF(1_Data_EDA!D3713="Pacific Asia",1,0)</f>
        <v>0</v>
      </c>
      <c r="P3712" s="6" t="n">
        <f aca="false">IF(1_Data_EDA!D3713="USCA",1,0)</f>
        <v>0</v>
      </c>
      <c r="Q3712" s="6" t="n">
        <f aca="false">IF(C3712&gt;MEDIAN(C$5:C$8004),1,0)</f>
        <v>1</v>
      </c>
      <c r="R3712" s="6" t="n">
        <f aca="false">IF(D3712&gt;2,1,0)</f>
        <v>0</v>
      </c>
    </row>
    <row r="3713" customFormat="false" ht="15" hidden="false" customHeight="true" outlineLevel="0" collapsed="false">
      <c r="A3713" s="6" t="n">
        <f aca="false">1_Data_EDA!O3714</f>
        <v>1</v>
      </c>
      <c r="B3713" s="6" t="n">
        <f aca="false">1_Data_EDA!H3714</f>
        <v>1</v>
      </c>
      <c r="C3713" s="7" t="n">
        <f aca="false">1_Data_EDA!I3714</f>
        <v>50</v>
      </c>
      <c r="D3713" s="6" t="n">
        <f aca="false">1_Data_EDA!J3714</f>
        <v>4</v>
      </c>
      <c r="E3713" s="7" t="n">
        <f aca="false">1_Data_EDA!K3714</f>
        <v>200</v>
      </c>
      <c r="F3713" s="7" t="n">
        <f aca="false">1_Data_EDA!L3714</f>
        <v>34</v>
      </c>
      <c r="G3713" s="8" t="n">
        <f aca="false">1_Data_EDA!M3714</f>
        <v>0.170000002</v>
      </c>
      <c r="H3713" s="6" t="n">
        <f aca="false">IF(1_Data_EDA!B3714="First Class",1,0)</f>
        <v>1</v>
      </c>
      <c r="I3713" s="6" t="n">
        <f aca="false">IF(1_Data_EDA!B3714="Second Class",1,0)</f>
        <v>0</v>
      </c>
      <c r="J3713" s="6" t="n">
        <f aca="false">IF(1_Data_EDA!B3714="Same Day",1,0)</f>
        <v>0</v>
      </c>
      <c r="K3713" s="6" t="n">
        <f aca="false">IF(1_Data_EDA!C3714="Corporate",1,0)</f>
        <v>0</v>
      </c>
      <c r="L3713" s="6" t="n">
        <f aca="false">IF(1_Data_EDA!C3714="Home Office",1,0)</f>
        <v>1</v>
      </c>
      <c r="M3713" s="6" t="n">
        <f aca="false">IF(1_Data_EDA!D3714="Europe",1,0)</f>
        <v>0</v>
      </c>
      <c r="N3713" s="6" t="n">
        <f aca="false">IF(1_Data_EDA!D3714="LATAM",1,0)</f>
        <v>0</v>
      </c>
      <c r="O3713" s="6" t="n">
        <f aca="false">IF(1_Data_EDA!D3714="Pacific Asia",1,0)</f>
        <v>0</v>
      </c>
      <c r="P3713" s="6" t="n">
        <f aca="false">IF(1_Data_EDA!D3714="USCA",1,0)</f>
        <v>1</v>
      </c>
      <c r="Q3713" s="6" t="n">
        <f aca="false">IF(C3713&gt;MEDIAN(C$5:C$8004),1,0)</f>
        <v>0</v>
      </c>
      <c r="R3713" s="6" t="n">
        <f aca="false">IF(D3713&gt;2,1,0)</f>
        <v>1</v>
      </c>
    </row>
    <row r="3714" customFormat="false" ht="15" hidden="false" customHeight="true" outlineLevel="0" collapsed="false">
      <c r="A3714" s="6" t="n">
        <f aca="false">1_Data_EDA!O3715</f>
        <v>0</v>
      </c>
      <c r="B3714" s="6" t="n">
        <f aca="false">1_Data_EDA!H3715</f>
        <v>4</v>
      </c>
      <c r="C3714" s="7" t="n">
        <f aca="false">1_Data_EDA!I3715</f>
        <v>129.9900055</v>
      </c>
      <c r="D3714" s="6" t="n">
        <f aca="false">1_Data_EDA!J3715</f>
        <v>1</v>
      </c>
      <c r="E3714" s="7" t="n">
        <f aca="false">1_Data_EDA!K3715</f>
        <v>129.9900055</v>
      </c>
      <c r="F3714" s="7" t="n">
        <f aca="false">1_Data_EDA!L3715</f>
        <v>0</v>
      </c>
      <c r="G3714" s="8" t="n">
        <f aca="false">1_Data_EDA!M3715</f>
        <v>0</v>
      </c>
      <c r="H3714" s="6" t="n">
        <f aca="false">IF(1_Data_EDA!B3715="First Class",1,0)</f>
        <v>0</v>
      </c>
      <c r="I3714" s="6" t="n">
        <f aca="false">IF(1_Data_EDA!B3715="Second Class",1,0)</f>
        <v>0</v>
      </c>
      <c r="J3714" s="6" t="n">
        <f aca="false">IF(1_Data_EDA!B3715="Same Day",1,0)</f>
        <v>0</v>
      </c>
      <c r="K3714" s="6" t="n">
        <f aca="false">IF(1_Data_EDA!C3715="Corporate",1,0)</f>
        <v>0</v>
      </c>
      <c r="L3714" s="6" t="n">
        <f aca="false">IF(1_Data_EDA!C3715="Home Office",1,0)</f>
        <v>0</v>
      </c>
      <c r="M3714" s="6" t="n">
        <f aca="false">IF(1_Data_EDA!D3715="Europe",1,0)</f>
        <v>0</v>
      </c>
      <c r="N3714" s="6" t="n">
        <f aca="false">IF(1_Data_EDA!D3715="LATAM",1,0)</f>
        <v>0</v>
      </c>
      <c r="O3714" s="6" t="n">
        <f aca="false">IF(1_Data_EDA!D3715="Pacific Asia",1,0)</f>
        <v>1</v>
      </c>
      <c r="P3714" s="6" t="n">
        <f aca="false">IF(1_Data_EDA!D3715="USCA",1,0)</f>
        <v>0</v>
      </c>
      <c r="Q3714" s="6" t="n">
        <f aca="false">IF(C3714&gt;MEDIAN(C$5:C$8004),1,0)</f>
        <v>1</v>
      </c>
      <c r="R3714" s="6" t="n">
        <f aca="false">IF(D3714&gt;2,1,0)</f>
        <v>0</v>
      </c>
    </row>
    <row r="3715" customFormat="false" ht="15" hidden="false" customHeight="true" outlineLevel="0" collapsed="false">
      <c r="A3715" s="6" t="n">
        <f aca="false">1_Data_EDA!O3716</f>
        <v>1</v>
      </c>
      <c r="B3715" s="6" t="n">
        <f aca="false">1_Data_EDA!H3716</f>
        <v>4</v>
      </c>
      <c r="C3715" s="7" t="n">
        <f aca="false">1_Data_EDA!I3716</f>
        <v>59.99000168</v>
      </c>
      <c r="D3715" s="6" t="n">
        <f aca="false">1_Data_EDA!J3716</f>
        <v>1</v>
      </c>
      <c r="E3715" s="7" t="n">
        <f aca="false">1_Data_EDA!K3716</f>
        <v>59.99000168</v>
      </c>
      <c r="F3715" s="7" t="n">
        <f aca="false">1_Data_EDA!L3716</f>
        <v>10.19999981</v>
      </c>
      <c r="G3715" s="8" t="n">
        <f aca="false">1_Data_EDA!M3716</f>
        <v>0.170000002</v>
      </c>
      <c r="H3715" s="6" t="n">
        <f aca="false">IF(1_Data_EDA!B3716="First Class",1,0)</f>
        <v>0</v>
      </c>
      <c r="I3715" s="6" t="n">
        <f aca="false">IF(1_Data_EDA!B3716="Second Class",1,0)</f>
        <v>0</v>
      </c>
      <c r="J3715" s="6" t="n">
        <f aca="false">IF(1_Data_EDA!B3716="Same Day",1,0)</f>
        <v>0</v>
      </c>
      <c r="K3715" s="6" t="n">
        <f aca="false">IF(1_Data_EDA!C3716="Corporate",1,0)</f>
        <v>0</v>
      </c>
      <c r="L3715" s="6" t="n">
        <f aca="false">IF(1_Data_EDA!C3716="Home Office",1,0)</f>
        <v>0</v>
      </c>
      <c r="M3715" s="6" t="n">
        <f aca="false">IF(1_Data_EDA!D3716="Europe",1,0)</f>
        <v>0</v>
      </c>
      <c r="N3715" s="6" t="n">
        <f aca="false">IF(1_Data_EDA!D3716="LATAM",1,0)</f>
        <v>0</v>
      </c>
      <c r="O3715" s="6" t="n">
        <f aca="false">IF(1_Data_EDA!D3716="Pacific Asia",1,0)</f>
        <v>0</v>
      </c>
      <c r="P3715" s="6" t="n">
        <f aca="false">IF(1_Data_EDA!D3716="USCA",1,0)</f>
        <v>1</v>
      </c>
      <c r="Q3715" s="6" t="n">
        <f aca="false">IF(C3715&gt;MEDIAN(C$5:C$8004),1,0)</f>
        <v>0</v>
      </c>
      <c r="R3715" s="6" t="n">
        <f aca="false">IF(D3715&gt;2,1,0)</f>
        <v>0</v>
      </c>
    </row>
    <row r="3716" customFormat="false" ht="15" hidden="false" customHeight="true" outlineLevel="0" collapsed="false">
      <c r="A3716" s="6" t="n">
        <f aca="false">1_Data_EDA!O3717</f>
        <v>1</v>
      </c>
      <c r="B3716" s="6" t="n">
        <f aca="false">1_Data_EDA!H3717</f>
        <v>4</v>
      </c>
      <c r="C3716" s="7" t="n">
        <f aca="false">1_Data_EDA!I3717</f>
        <v>99.98999786</v>
      </c>
      <c r="D3716" s="6" t="n">
        <f aca="false">1_Data_EDA!J3717</f>
        <v>5</v>
      </c>
      <c r="E3716" s="7" t="n">
        <f aca="false">1_Data_EDA!K3717</f>
        <v>499.9500122</v>
      </c>
      <c r="F3716" s="7" t="n">
        <f aca="false">1_Data_EDA!L3717</f>
        <v>10</v>
      </c>
      <c r="G3716" s="8" t="n">
        <f aca="false">1_Data_EDA!M3717</f>
        <v>0.02</v>
      </c>
      <c r="H3716" s="6" t="n">
        <f aca="false">IF(1_Data_EDA!B3717="First Class",1,0)</f>
        <v>0</v>
      </c>
      <c r="I3716" s="6" t="n">
        <f aca="false">IF(1_Data_EDA!B3717="Second Class",1,0)</f>
        <v>0</v>
      </c>
      <c r="J3716" s="6" t="n">
        <f aca="false">IF(1_Data_EDA!B3717="Same Day",1,0)</f>
        <v>0</v>
      </c>
      <c r="K3716" s="6" t="n">
        <f aca="false">IF(1_Data_EDA!C3717="Corporate",1,0)</f>
        <v>0</v>
      </c>
      <c r="L3716" s="6" t="n">
        <f aca="false">IF(1_Data_EDA!C3717="Home Office",1,0)</f>
        <v>0</v>
      </c>
      <c r="M3716" s="6" t="n">
        <f aca="false">IF(1_Data_EDA!D3717="Europe",1,0)</f>
        <v>0</v>
      </c>
      <c r="N3716" s="6" t="n">
        <f aca="false">IF(1_Data_EDA!D3717="LATAM",1,0)</f>
        <v>0</v>
      </c>
      <c r="O3716" s="6" t="n">
        <f aca="false">IF(1_Data_EDA!D3717="Pacific Asia",1,0)</f>
        <v>0</v>
      </c>
      <c r="P3716" s="6" t="n">
        <f aca="false">IF(1_Data_EDA!D3717="USCA",1,0)</f>
        <v>1</v>
      </c>
      <c r="Q3716" s="6" t="n">
        <f aca="false">IF(C3716&gt;MEDIAN(C$5:C$8004),1,0)</f>
        <v>1</v>
      </c>
      <c r="R3716" s="6" t="n">
        <f aca="false">IF(D3716&gt;2,1,0)</f>
        <v>1</v>
      </c>
    </row>
    <row r="3717" customFormat="false" ht="15" hidden="false" customHeight="true" outlineLevel="0" collapsed="false">
      <c r="A3717" s="6" t="n">
        <f aca="false">1_Data_EDA!O3718</f>
        <v>1</v>
      </c>
      <c r="B3717" s="6" t="n">
        <f aca="false">1_Data_EDA!H3718</f>
        <v>1</v>
      </c>
      <c r="C3717" s="7" t="n">
        <f aca="false">1_Data_EDA!I3718</f>
        <v>59.99000168</v>
      </c>
      <c r="D3717" s="6" t="n">
        <f aca="false">1_Data_EDA!J3718</f>
        <v>4</v>
      </c>
      <c r="E3717" s="7" t="n">
        <f aca="false">1_Data_EDA!K3718</f>
        <v>239.9600067</v>
      </c>
      <c r="F3717" s="7" t="n">
        <f aca="false">1_Data_EDA!L3718</f>
        <v>12</v>
      </c>
      <c r="G3717" s="8" t="n">
        <f aca="false">1_Data_EDA!M3718</f>
        <v>0.050000001</v>
      </c>
      <c r="H3717" s="6" t="n">
        <f aca="false">IF(1_Data_EDA!B3718="First Class",1,0)</f>
        <v>1</v>
      </c>
      <c r="I3717" s="6" t="n">
        <f aca="false">IF(1_Data_EDA!B3718="Second Class",1,0)</f>
        <v>0</v>
      </c>
      <c r="J3717" s="6" t="n">
        <f aca="false">IF(1_Data_EDA!B3718="Same Day",1,0)</f>
        <v>0</v>
      </c>
      <c r="K3717" s="6" t="n">
        <f aca="false">IF(1_Data_EDA!C3718="Corporate",1,0)</f>
        <v>0</v>
      </c>
      <c r="L3717" s="6" t="n">
        <f aca="false">IF(1_Data_EDA!C3718="Home Office",1,0)</f>
        <v>1</v>
      </c>
      <c r="M3717" s="6" t="n">
        <f aca="false">IF(1_Data_EDA!D3718="Europe",1,0)</f>
        <v>0</v>
      </c>
      <c r="N3717" s="6" t="n">
        <f aca="false">IF(1_Data_EDA!D3718="LATAM",1,0)</f>
        <v>1</v>
      </c>
      <c r="O3717" s="6" t="n">
        <f aca="false">IF(1_Data_EDA!D3718="Pacific Asia",1,0)</f>
        <v>0</v>
      </c>
      <c r="P3717" s="6" t="n">
        <f aca="false">IF(1_Data_EDA!D3718="USCA",1,0)</f>
        <v>0</v>
      </c>
      <c r="Q3717" s="6" t="n">
        <f aca="false">IF(C3717&gt;MEDIAN(C$5:C$8004),1,0)</f>
        <v>0</v>
      </c>
      <c r="R3717" s="6" t="n">
        <f aca="false">IF(D3717&gt;2,1,0)</f>
        <v>1</v>
      </c>
    </row>
    <row r="3718" customFormat="false" ht="15" hidden="false" customHeight="true" outlineLevel="0" collapsed="false">
      <c r="A3718" s="6" t="n">
        <f aca="false">1_Data_EDA!O3719</f>
        <v>0</v>
      </c>
      <c r="B3718" s="6" t="n">
        <f aca="false">1_Data_EDA!H3719</f>
        <v>4</v>
      </c>
      <c r="C3718" s="7" t="n">
        <f aca="false">1_Data_EDA!I3719</f>
        <v>50</v>
      </c>
      <c r="D3718" s="6" t="n">
        <f aca="false">1_Data_EDA!J3719</f>
        <v>3</v>
      </c>
      <c r="E3718" s="7" t="n">
        <f aca="false">1_Data_EDA!K3719</f>
        <v>150</v>
      </c>
      <c r="F3718" s="7" t="n">
        <f aca="false">1_Data_EDA!L3719</f>
        <v>37.5</v>
      </c>
      <c r="G3718" s="8" t="n">
        <f aca="false">1_Data_EDA!M3719</f>
        <v>0.25</v>
      </c>
      <c r="H3718" s="6" t="n">
        <f aca="false">IF(1_Data_EDA!B3719="First Class",1,0)</f>
        <v>0</v>
      </c>
      <c r="I3718" s="6" t="n">
        <f aca="false">IF(1_Data_EDA!B3719="Second Class",1,0)</f>
        <v>0</v>
      </c>
      <c r="J3718" s="6" t="n">
        <f aca="false">IF(1_Data_EDA!B3719="Same Day",1,0)</f>
        <v>0</v>
      </c>
      <c r="K3718" s="6" t="n">
        <f aca="false">IF(1_Data_EDA!C3719="Corporate",1,0)</f>
        <v>1</v>
      </c>
      <c r="L3718" s="6" t="n">
        <f aca="false">IF(1_Data_EDA!C3719="Home Office",1,0)</f>
        <v>0</v>
      </c>
      <c r="M3718" s="6" t="n">
        <f aca="false">IF(1_Data_EDA!D3719="Europe",1,0)</f>
        <v>0</v>
      </c>
      <c r="N3718" s="6" t="n">
        <f aca="false">IF(1_Data_EDA!D3719="LATAM",1,0)</f>
        <v>0</v>
      </c>
      <c r="O3718" s="6" t="n">
        <f aca="false">IF(1_Data_EDA!D3719="Pacific Asia",1,0)</f>
        <v>1</v>
      </c>
      <c r="P3718" s="6" t="n">
        <f aca="false">IF(1_Data_EDA!D3719="USCA",1,0)</f>
        <v>0</v>
      </c>
      <c r="Q3718" s="6" t="n">
        <f aca="false">IF(C3718&gt;MEDIAN(C$5:C$8004),1,0)</f>
        <v>0</v>
      </c>
      <c r="R3718" s="6" t="n">
        <f aca="false">IF(D3718&gt;2,1,0)</f>
        <v>1</v>
      </c>
    </row>
    <row r="3719" customFormat="false" ht="15" hidden="false" customHeight="true" outlineLevel="0" collapsed="false">
      <c r="A3719" s="6" t="n">
        <f aca="false">1_Data_EDA!O3720</f>
        <v>1</v>
      </c>
      <c r="B3719" s="6" t="n">
        <f aca="false">1_Data_EDA!H3720</f>
        <v>1</v>
      </c>
      <c r="C3719" s="7" t="n">
        <f aca="false">1_Data_EDA!I3720</f>
        <v>399.980011</v>
      </c>
      <c r="D3719" s="6" t="n">
        <f aca="false">1_Data_EDA!J3720</f>
        <v>1</v>
      </c>
      <c r="E3719" s="7" t="n">
        <f aca="false">1_Data_EDA!K3720</f>
        <v>399.980011</v>
      </c>
      <c r="F3719" s="7" t="n">
        <f aca="false">1_Data_EDA!L3720</f>
        <v>100</v>
      </c>
      <c r="G3719" s="8" t="n">
        <f aca="false">1_Data_EDA!M3720</f>
        <v>0.25</v>
      </c>
      <c r="H3719" s="6" t="n">
        <f aca="false">IF(1_Data_EDA!B3720="First Class",1,0)</f>
        <v>1</v>
      </c>
      <c r="I3719" s="6" t="n">
        <f aca="false">IF(1_Data_EDA!B3720="Second Class",1,0)</f>
        <v>0</v>
      </c>
      <c r="J3719" s="6" t="n">
        <f aca="false">IF(1_Data_EDA!B3720="Same Day",1,0)</f>
        <v>0</v>
      </c>
      <c r="K3719" s="6" t="n">
        <f aca="false">IF(1_Data_EDA!C3720="Corporate",1,0)</f>
        <v>1</v>
      </c>
      <c r="L3719" s="6" t="n">
        <f aca="false">IF(1_Data_EDA!C3720="Home Office",1,0)</f>
        <v>0</v>
      </c>
      <c r="M3719" s="6" t="n">
        <f aca="false">IF(1_Data_EDA!D3720="Europe",1,0)</f>
        <v>0</v>
      </c>
      <c r="N3719" s="6" t="n">
        <f aca="false">IF(1_Data_EDA!D3720="LATAM",1,0)</f>
        <v>1</v>
      </c>
      <c r="O3719" s="6" t="n">
        <f aca="false">IF(1_Data_EDA!D3720="Pacific Asia",1,0)</f>
        <v>0</v>
      </c>
      <c r="P3719" s="6" t="n">
        <f aca="false">IF(1_Data_EDA!D3720="USCA",1,0)</f>
        <v>0</v>
      </c>
      <c r="Q3719" s="6" t="n">
        <f aca="false">IF(C3719&gt;MEDIAN(C$5:C$8004),1,0)</f>
        <v>1</v>
      </c>
      <c r="R3719" s="6" t="n">
        <f aca="false">IF(D3719&gt;2,1,0)</f>
        <v>0</v>
      </c>
    </row>
    <row r="3720" customFormat="false" ht="15" hidden="false" customHeight="true" outlineLevel="0" collapsed="false">
      <c r="A3720" s="6" t="n">
        <f aca="false">1_Data_EDA!O3721</f>
        <v>1</v>
      </c>
      <c r="B3720" s="6" t="n">
        <f aca="false">1_Data_EDA!H3721</f>
        <v>4</v>
      </c>
      <c r="C3720" s="7" t="n">
        <f aca="false">1_Data_EDA!I3721</f>
        <v>39.99000168</v>
      </c>
      <c r="D3720" s="6" t="n">
        <f aca="false">1_Data_EDA!J3721</f>
        <v>5</v>
      </c>
      <c r="E3720" s="7" t="n">
        <f aca="false">1_Data_EDA!K3721</f>
        <v>199.9499969</v>
      </c>
      <c r="F3720" s="7" t="n">
        <f aca="false">1_Data_EDA!L3721</f>
        <v>14</v>
      </c>
      <c r="G3720" s="8" t="n">
        <f aca="false">1_Data_EDA!M3721</f>
        <v>0.07</v>
      </c>
      <c r="H3720" s="6" t="n">
        <f aca="false">IF(1_Data_EDA!B3721="First Class",1,0)</f>
        <v>0</v>
      </c>
      <c r="I3720" s="6" t="n">
        <f aca="false">IF(1_Data_EDA!B3721="Second Class",1,0)</f>
        <v>0</v>
      </c>
      <c r="J3720" s="6" t="n">
        <f aca="false">IF(1_Data_EDA!B3721="Same Day",1,0)</f>
        <v>0</v>
      </c>
      <c r="K3720" s="6" t="n">
        <f aca="false">IF(1_Data_EDA!C3721="Corporate",1,0)</f>
        <v>0</v>
      </c>
      <c r="L3720" s="6" t="n">
        <f aca="false">IF(1_Data_EDA!C3721="Home Office",1,0)</f>
        <v>0</v>
      </c>
      <c r="M3720" s="6" t="n">
        <f aca="false">IF(1_Data_EDA!D3721="Europe",1,0)</f>
        <v>0</v>
      </c>
      <c r="N3720" s="6" t="n">
        <f aca="false">IF(1_Data_EDA!D3721="LATAM",1,0)</f>
        <v>0</v>
      </c>
      <c r="O3720" s="6" t="n">
        <f aca="false">IF(1_Data_EDA!D3721="Pacific Asia",1,0)</f>
        <v>0</v>
      </c>
      <c r="P3720" s="6" t="n">
        <f aca="false">IF(1_Data_EDA!D3721="USCA",1,0)</f>
        <v>1</v>
      </c>
      <c r="Q3720" s="6" t="n">
        <f aca="false">IF(C3720&gt;MEDIAN(C$5:C$8004),1,0)</f>
        <v>0</v>
      </c>
      <c r="R3720" s="6" t="n">
        <f aca="false">IF(D3720&gt;2,1,0)</f>
        <v>1</v>
      </c>
    </row>
    <row r="3721" customFormat="false" ht="15" hidden="false" customHeight="true" outlineLevel="0" collapsed="false">
      <c r="A3721" s="6" t="n">
        <f aca="false">1_Data_EDA!O3722</f>
        <v>1</v>
      </c>
      <c r="B3721" s="6" t="n">
        <f aca="false">1_Data_EDA!H3722</f>
        <v>4</v>
      </c>
      <c r="C3721" s="7" t="n">
        <f aca="false">1_Data_EDA!I3722</f>
        <v>49.97999954</v>
      </c>
      <c r="D3721" s="6" t="n">
        <f aca="false">1_Data_EDA!J3722</f>
        <v>4</v>
      </c>
      <c r="E3721" s="7" t="n">
        <f aca="false">1_Data_EDA!K3722</f>
        <v>199.9199982</v>
      </c>
      <c r="F3721" s="7" t="n">
        <f aca="false">1_Data_EDA!L3722</f>
        <v>25.98999977</v>
      </c>
      <c r="G3721" s="8" t="n">
        <f aca="false">1_Data_EDA!M3722</f>
        <v>0.129999995</v>
      </c>
      <c r="H3721" s="6" t="n">
        <f aca="false">IF(1_Data_EDA!B3722="First Class",1,0)</f>
        <v>0</v>
      </c>
      <c r="I3721" s="6" t="n">
        <f aca="false">IF(1_Data_EDA!B3722="Second Class",1,0)</f>
        <v>0</v>
      </c>
      <c r="J3721" s="6" t="n">
        <f aca="false">IF(1_Data_EDA!B3722="Same Day",1,0)</f>
        <v>0</v>
      </c>
      <c r="K3721" s="6" t="n">
        <f aca="false">IF(1_Data_EDA!C3722="Corporate",1,0)</f>
        <v>1</v>
      </c>
      <c r="L3721" s="6" t="n">
        <f aca="false">IF(1_Data_EDA!C3722="Home Office",1,0)</f>
        <v>0</v>
      </c>
      <c r="M3721" s="6" t="n">
        <f aca="false">IF(1_Data_EDA!D3722="Europe",1,0)</f>
        <v>0</v>
      </c>
      <c r="N3721" s="6" t="n">
        <f aca="false">IF(1_Data_EDA!D3722="LATAM",1,0)</f>
        <v>1</v>
      </c>
      <c r="O3721" s="6" t="n">
        <f aca="false">IF(1_Data_EDA!D3722="Pacific Asia",1,0)</f>
        <v>0</v>
      </c>
      <c r="P3721" s="6" t="n">
        <f aca="false">IF(1_Data_EDA!D3722="USCA",1,0)</f>
        <v>0</v>
      </c>
      <c r="Q3721" s="6" t="n">
        <f aca="false">IF(C3721&gt;MEDIAN(C$5:C$8004),1,0)</f>
        <v>0</v>
      </c>
      <c r="R3721" s="6" t="n">
        <f aca="false">IF(D3721&gt;2,1,0)</f>
        <v>1</v>
      </c>
    </row>
    <row r="3722" customFormat="false" ht="15" hidden="false" customHeight="true" outlineLevel="0" collapsed="false">
      <c r="A3722" s="6" t="n">
        <f aca="false">1_Data_EDA!O3723</f>
        <v>1</v>
      </c>
      <c r="B3722" s="6" t="n">
        <f aca="false">1_Data_EDA!H3723</f>
        <v>4</v>
      </c>
      <c r="C3722" s="7" t="n">
        <f aca="false">1_Data_EDA!I3723</f>
        <v>49.97999954</v>
      </c>
      <c r="D3722" s="6" t="n">
        <f aca="false">1_Data_EDA!J3723</f>
        <v>5</v>
      </c>
      <c r="E3722" s="7" t="n">
        <f aca="false">1_Data_EDA!K3723</f>
        <v>249.8999939</v>
      </c>
      <c r="F3722" s="7" t="n">
        <f aca="false">1_Data_EDA!L3723</f>
        <v>13.73999977</v>
      </c>
      <c r="G3722" s="8" t="n">
        <f aca="false">1_Data_EDA!M3723</f>
        <v>0.059999999</v>
      </c>
      <c r="H3722" s="6" t="n">
        <f aca="false">IF(1_Data_EDA!B3723="First Class",1,0)</f>
        <v>0</v>
      </c>
      <c r="I3722" s="6" t="n">
        <f aca="false">IF(1_Data_EDA!B3723="Second Class",1,0)</f>
        <v>0</v>
      </c>
      <c r="J3722" s="6" t="n">
        <f aca="false">IF(1_Data_EDA!B3723="Same Day",1,0)</f>
        <v>0</v>
      </c>
      <c r="K3722" s="6" t="n">
        <f aca="false">IF(1_Data_EDA!C3723="Corporate",1,0)</f>
        <v>0</v>
      </c>
      <c r="L3722" s="6" t="n">
        <f aca="false">IF(1_Data_EDA!C3723="Home Office",1,0)</f>
        <v>0</v>
      </c>
      <c r="M3722" s="6" t="n">
        <f aca="false">IF(1_Data_EDA!D3723="Europe",1,0)</f>
        <v>1</v>
      </c>
      <c r="N3722" s="6" t="n">
        <f aca="false">IF(1_Data_EDA!D3723="LATAM",1,0)</f>
        <v>0</v>
      </c>
      <c r="O3722" s="6" t="n">
        <f aca="false">IF(1_Data_EDA!D3723="Pacific Asia",1,0)</f>
        <v>0</v>
      </c>
      <c r="P3722" s="6" t="n">
        <f aca="false">IF(1_Data_EDA!D3723="USCA",1,0)</f>
        <v>0</v>
      </c>
      <c r="Q3722" s="6" t="n">
        <f aca="false">IF(C3722&gt;MEDIAN(C$5:C$8004),1,0)</f>
        <v>0</v>
      </c>
      <c r="R3722" s="6" t="n">
        <f aca="false">IF(D3722&gt;2,1,0)</f>
        <v>1</v>
      </c>
    </row>
    <row r="3723" customFormat="false" ht="15" hidden="false" customHeight="true" outlineLevel="0" collapsed="false">
      <c r="A3723" s="6" t="n">
        <f aca="false">1_Data_EDA!O3724</f>
        <v>1</v>
      </c>
      <c r="B3723" s="6" t="n">
        <f aca="false">1_Data_EDA!H3724</f>
        <v>4</v>
      </c>
      <c r="C3723" s="7" t="n">
        <f aca="false">1_Data_EDA!I3724</f>
        <v>21.98999977</v>
      </c>
      <c r="D3723" s="6" t="n">
        <f aca="false">1_Data_EDA!J3724</f>
        <v>5</v>
      </c>
      <c r="E3723" s="7" t="n">
        <f aca="false">1_Data_EDA!K3724</f>
        <v>109.9499969</v>
      </c>
      <c r="F3723" s="7" t="n">
        <f aca="false">1_Data_EDA!L3724</f>
        <v>21.98999977</v>
      </c>
      <c r="G3723" s="8" t="n">
        <f aca="false">1_Data_EDA!M3724</f>
        <v>0.200000003</v>
      </c>
      <c r="H3723" s="6" t="n">
        <f aca="false">IF(1_Data_EDA!B3724="First Class",1,0)</f>
        <v>0</v>
      </c>
      <c r="I3723" s="6" t="n">
        <f aca="false">IF(1_Data_EDA!B3724="Second Class",1,0)</f>
        <v>0</v>
      </c>
      <c r="J3723" s="6" t="n">
        <f aca="false">IF(1_Data_EDA!B3724="Same Day",1,0)</f>
        <v>0</v>
      </c>
      <c r="K3723" s="6" t="n">
        <f aca="false">IF(1_Data_EDA!C3724="Corporate",1,0)</f>
        <v>0</v>
      </c>
      <c r="L3723" s="6" t="n">
        <f aca="false">IF(1_Data_EDA!C3724="Home Office",1,0)</f>
        <v>0</v>
      </c>
      <c r="M3723" s="6" t="n">
        <f aca="false">IF(1_Data_EDA!D3724="Europe",1,0)</f>
        <v>1</v>
      </c>
      <c r="N3723" s="6" t="n">
        <f aca="false">IF(1_Data_EDA!D3724="LATAM",1,0)</f>
        <v>0</v>
      </c>
      <c r="O3723" s="6" t="n">
        <f aca="false">IF(1_Data_EDA!D3724="Pacific Asia",1,0)</f>
        <v>0</v>
      </c>
      <c r="P3723" s="6" t="n">
        <f aca="false">IF(1_Data_EDA!D3724="USCA",1,0)</f>
        <v>0</v>
      </c>
      <c r="Q3723" s="6" t="n">
        <f aca="false">IF(C3723&gt;MEDIAN(C$5:C$8004),1,0)</f>
        <v>0</v>
      </c>
      <c r="R3723" s="6" t="n">
        <f aca="false">IF(D3723&gt;2,1,0)</f>
        <v>1</v>
      </c>
    </row>
    <row r="3724" customFormat="false" ht="15" hidden="false" customHeight="true" outlineLevel="0" collapsed="false">
      <c r="A3724" s="6" t="n">
        <f aca="false">1_Data_EDA!O3725</f>
        <v>1</v>
      </c>
      <c r="B3724" s="6" t="n">
        <f aca="false">1_Data_EDA!H3725</f>
        <v>4</v>
      </c>
      <c r="C3724" s="7" t="n">
        <f aca="false">1_Data_EDA!I3725</f>
        <v>99.98999786</v>
      </c>
      <c r="D3724" s="6" t="n">
        <f aca="false">1_Data_EDA!J3725</f>
        <v>1</v>
      </c>
      <c r="E3724" s="7" t="n">
        <f aca="false">1_Data_EDA!K3725</f>
        <v>99.98999786</v>
      </c>
      <c r="F3724" s="7" t="n">
        <f aca="false">1_Data_EDA!L3725</f>
        <v>13</v>
      </c>
      <c r="G3724" s="8" t="n">
        <f aca="false">1_Data_EDA!M3725</f>
        <v>0.129999995</v>
      </c>
      <c r="H3724" s="6" t="n">
        <f aca="false">IF(1_Data_EDA!B3725="First Class",1,0)</f>
        <v>0</v>
      </c>
      <c r="I3724" s="6" t="n">
        <f aca="false">IF(1_Data_EDA!B3725="Second Class",1,0)</f>
        <v>0</v>
      </c>
      <c r="J3724" s="6" t="n">
        <f aca="false">IF(1_Data_EDA!B3725="Same Day",1,0)</f>
        <v>0</v>
      </c>
      <c r="K3724" s="6" t="n">
        <f aca="false">IF(1_Data_EDA!C3725="Corporate",1,0)</f>
        <v>0</v>
      </c>
      <c r="L3724" s="6" t="n">
        <f aca="false">IF(1_Data_EDA!C3725="Home Office",1,0)</f>
        <v>0</v>
      </c>
      <c r="M3724" s="6" t="n">
        <f aca="false">IF(1_Data_EDA!D3725="Europe",1,0)</f>
        <v>0</v>
      </c>
      <c r="N3724" s="6" t="n">
        <f aca="false">IF(1_Data_EDA!D3725="LATAM",1,0)</f>
        <v>1</v>
      </c>
      <c r="O3724" s="6" t="n">
        <f aca="false">IF(1_Data_EDA!D3725="Pacific Asia",1,0)</f>
        <v>0</v>
      </c>
      <c r="P3724" s="6" t="n">
        <f aca="false">IF(1_Data_EDA!D3725="USCA",1,0)</f>
        <v>0</v>
      </c>
      <c r="Q3724" s="6" t="n">
        <f aca="false">IF(C3724&gt;MEDIAN(C$5:C$8004),1,0)</f>
        <v>1</v>
      </c>
      <c r="R3724" s="6" t="n">
        <f aca="false">IF(D3724&gt;2,1,0)</f>
        <v>0</v>
      </c>
    </row>
    <row r="3725" customFormat="false" ht="15" hidden="false" customHeight="true" outlineLevel="0" collapsed="false">
      <c r="A3725" s="6" t="n">
        <f aca="false">1_Data_EDA!O3726</f>
        <v>1</v>
      </c>
      <c r="B3725" s="6" t="n">
        <f aca="false">1_Data_EDA!H3726</f>
        <v>4</v>
      </c>
      <c r="C3725" s="7" t="n">
        <f aca="false">1_Data_EDA!I3726</f>
        <v>199.9900055</v>
      </c>
      <c r="D3725" s="6" t="n">
        <f aca="false">1_Data_EDA!J3726</f>
        <v>1</v>
      </c>
      <c r="E3725" s="7" t="n">
        <f aca="false">1_Data_EDA!K3726</f>
        <v>199.9900055</v>
      </c>
      <c r="F3725" s="7" t="n">
        <f aca="false">1_Data_EDA!L3726</f>
        <v>4</v>
      </c>
      <c r="G3725" s="8" t="n">
        <f aca="false">1_Data_EDA!M3726</f>
        <v>0.02</v>
      </c>
      <c r="H3725" s="6" t="n">
        <f aca="false">IF(1_Data_EDA!B3726="First Class",1,0)</f>
        <v>0</v>
      </c>
      <c r="I3725" s="6" t="n">
        <f aca="false">IF(1_Data_EDA!B3726="Second Class",1,0)</f>
        <v>0</v>
      </c>
      <c r="J3725" s="6" t="n">
        <f aca="false">IF(1_Data_EDA!B3726="Same Day",1,0)</f>
        <v>0</v>
      </c>
      <c r="K3725" s="6" t="n">
        <f aca="false">IF(1_Data_EDA!C3726="Corporate",1,0)</f>
        <v>0</v>
      </c>
      <c r="L3725" s="6" t="n">
        <f aca="false">IF(1_Data_EDA!C3726="Home Office",1,0)</f>
        <v>0</v>
      </c>
      <c r="M3725" s="6" t="n">
        <f aca="false">IF(1_Data_EDA!D3726="Europe",1,0)</f>
        <v>0</v>
      </c>
      <c r="N3725" s="6" t="n">
        <f aca="false">IF(1_Data_EDA!D3726="LATAM",1,0)</f>
        <v>1</v>
      </c>
      <c r="O3725" s="6" t="n">
        <f aca="false">IF(1_Data_EDA!D3726="Pacific Asia",1,0)</f>
        <v>0</v>
      </c>
      <c r="P3725" s="6" t="n">
        <f aca="false">IF(1_Data_EDA!D3726="USCA",1,0)</f>
        <v>0</v>
      </c>
      <c r="Q3725" s="6" t="n">
        <f aca="false">IF(C3725&gt;MEDIAN(C$5:C$8004),1,0)</f>
        <v>1</v>
      </c>
      <c r="R3725" s="6" t="n">
        <f aca="false">IF(D3725&gt;2,1,0)</f>
        <v>0</v>
      </c>
    </row>
    <row r="3726" customFormat="false" ht="15" hidden="false" customHeight="true" outlineLevel="0" collapsed="false">
      <c r="A3726" s="6" t="n">
        <f aca="false">1_Data_EDA!O3727</f>
        <v>1</v>
      </c>
      <c r="B3726" s="6" t="n">
        <f aca="false">1_Data_EDA!H3727</f>
        <v>4</v>
      </c>
      <c r="C3726" s="7" t="n">
        <f aca="false">1_Data_EDA!I3727</f>
        <v>50</v>
      </c>
      <c r="D3726" s="6" t="n">
        <f aca="false">1_Data_EDA!J3727</f>
        <v>4</v>
      </c>
      <c r="E3726" s="7" t="n">
        <f aca="false">1_Data_EDA!K3727</f>
        <v>200</v>
      </c>
      <c r="F3726" s="7" t="n">
        <f aca="false">1_Data_EDA!L3727</f>
        <v>4</v>
      </c>
      <c r="G3726" s="8" t="n">
        <f aca="false">1_Data_EDA!M3727</f>
        <v>0.02</v>
      </c>
      <c r="H3726" s="6" t="n">
        <f aca="false">IF(1_Data_EDA!B3727="First Class",1,0)</f>
        <v>0</v>
      </c>
      <c r="I3726" s="6" t="n">
        <f aca="false">IF(1_Data_EDA!B3727="Second Class",1,0)</f>
        <v>0</v>
      </c>
      <c r="J3726" s="6" t="n">
        <f aca="false">IF(1_Data_EDA!B3727="Same Day",1,0)</f>
        <v>0</v>
      </c>
      <c r="K3726" s="6" t="n">
        <f aca="false">IF(1_Data_EDA!C3727="Corporate",1,0)</f>
        <v>0</v>
      </c>
      <c r="L3726" s="6" t="n">
        <f aca="false">IF(1_Data_EDA!C3727="Home Office",1,0)</f>
        <v>1</v>
      </c>
      <c r="M3726" s="6" t="n">
        <f aca="false">IF(1_Data_EDA!D3727="Europe",1,0)</f>
        <v>0</v>
      </c>
      <c r="N3726" s="6" t="n">
        <f aca="false">IF(1_Data_EDA!D3727="LATAM",1,0)</f>
        <v>1</v>
      </c>
      <c r="O3726" s="6" t="n">
        <f aca="false">IF(1_Data_EDA!D3727="Pacific Asia",1,0)</f>
        <v>0</v>
      </c>
      <c r="P3726" s="6" t="n">
        <f aca="false">IF(1_Data_EDA!D3727="USCA",1,0)</f>
        <v>0</v>
      </c>
      <c r="Q3726" s="6" t="n">
        <f aca="false">IF(C3726&gt;MEDIAN(C$5:C$8004),1,0)</f>
        <v>0</v>
      </c>
      <c r="R3726" s="6" t="n">
        <f aca="false">IF(D3726&gt;2,1,0)</f>
        <v>1</v>
      </c>
    </row>
    <row r="3727" customFormat="false" ht="15" hidden="false" customHeight="true" outlineLevel="0" collapsed="false">
      <c r="A3727" s="6" t="n">
        <f aca="false">1_Data_EDA!O3728</f>
        <v>1</v>
      </c>
      <c r="B3727" s="6" t="n">
        <f aca="false">1_Data_EDA!H3728</f>
        <v>1</v>
      </c>
      <c r="C3727" s="7" t="n">
        <f aca="false">1_Data_EDA!I3728</f>
        <v>129.9900055</v>
      </c>
      <c r="D3727" s="6" t="n">
        <f aca="false">1_Data_EDA!J3728</f>
        <v>1</v>
      </c>
      <c r="E3727" s="7" t="n">
        <f aca="false">1_Data_EDA!K3728</f>
        <v>129.9900055</v>
      </c>
      <c r="F3727" s="7" t="n">
        <f aca="false">1_Data_EDA!L3728</f>
        <v>15.60000038</v>
      </c>
      <c r="G3727" s="8" t="n">
        <f aca="false">1_Data_EDA!M3728</f>
        <v>0.119999997</v>
      </c>
      <c r="H3727" s="6" t="n">
        <f aca="false">IF(1_Data_EDA!B3728="First Class",1,0)</f>
        <v>1</v>
      </c>
      <c r="I3727" s="6" t="n">
        <f aca="false">IF(1_Data_EDA!B3728="Second Class",1,0)</f>
        <v>0</v>
      </c>
      <c r="J3727" s="6" t="n">
        <f aca="false">IF(1_Data_EDA!B3728="Same Day",1,0)</f>
        <v>0</v>
      </c>
      <c r="K3727" s="6" t="n">
        <f aca="false">IF(1_Data_EDA!C3728="Corporate",1,0)</f>
        <v>0</v>
      </c>
      <c r="L3727" s="6" t="n">
        <f aca="false">IF(1_Data_EDA!C3728="Home Office",1,0)</f>
        <v>0</v>
      </c>
      <c r="M3727" s="6" t="n">
        <f aca="false">IF(1_Data_EDA!D3728="Europe",1,0)</f>
        <v>0</v>
      </c>
      <c r="N3727" s="6" t="n">
        <f aca="false">IF(1_Data_EDA!D3728="LATAM",1,0)</f>
        <v>0</v>
      </c>
      <c r="O3727" s="6" t="n">
        <f aca="false">IF(1_Data_EDA!D3728="Pacific Asia",1,0)</f>
        <v>0</v>
      </c>
      <c r="P3727" s="6" t="n">
        <f aca="false">IF(1_Data_EDA!D3728="USCA",1,0)</f>
        <v>1</v>
      </c>
      <c r="Q3727" s="6" t="n">
        <f aca="false">IF(C3727&gt;MEDIAN(C$5:C$8004),1,0)</f>
        <v>1</v>
      </c>
      <c r="R3727" s="6" t="n">
        <f aca="false">IF(D3727&gt;2,1,0)</f>
        <v>0</v>
      </c>
    </row>
    <row r="3728" customFormat="false" ht="15" hidden="false" customHeight="true" outlineLevel="0" collapsed="false">
      <c r="A3728" s="6" t="n">
        <f aca="false">1_Data_EDA!O3729</f>
        <v>1</v>
      </c>
      <c r="B3728" s="6" t="n">
        <f aca="false">1_Data_EDA!H3729</f>
        <v>2</v>
      </c>
      <c r="C3728" s="7" t="n">
        <f aca="false">1_Data_EDA!I3729</f>
        <v>50</v>
      </c>
      <c r="D3728" s="6" t="n">
        <f aca="false">1_Data_EDA!J3729</f>
        <v>4</v>
      </c>
      <c r="E3728" s="7" t="n">
        <f aca="false">1_Data_EDA!K3729</f>
        <v>200</v>
      </c>
      <c r="F3728" s="7" t="n">
        <f aca="false">1_Data_EDA!L3729</f>
        <v>36</v>
      </c>
      <c r="G3728" s="8" t="n">
        <f aca="false">1_Data_EDA!M3729</f>
        <v>0.180000007</v>
      </c>
      <c r="H3728" s="6" t="n">
        <f aca="false">IF(1_Data_EDA!B3729="First Class",1,0)</f>
        <v>0</v>
      </c>
      <c r="I3728" s="6" t="n">
        <f aca="false">IF(1_Data_EDA!B3729="Second Class",1,0)</f>
        <v>1</v>
      </c>
      <c r="J3728" s="6" t="n">
        <f aca="false">IF(1_Data_EDA!B3729="Same Day",1,0)</f>
        <v>0</v>
      </c>
      <c r="K3728" s="6" t="n">
        <f aca="false">IF(1_Data_EDA!C3729="Corporate",1,0)</f>
        <v>0</v>
      </c>
      <c r="L3728" s="6" t="n">
        <f aca="false">IF(1_Data_EDA!C3729="Home Office",1,0)</f>
        <v>0</v>
      </c>
      <c r="M3728" s="6" t="n">
        <f aca="false">IF(1_Data_EDA!D3729="Europe",1,0)</f>
        <v>0</v>
      </c>
      <c r="N3728" s="6" t="n">
        <f aca="false">IF(1_Data_EDA!D3729="LATAM",1,0)</f>
        <v>1</v>
      </c>
      <c r="O3728" s="6" t="n">
        <f aca="false">IF(1_Data_EDA!D3729="Pacific Asia",1,0)</f>
        <v>0</v>
      </c>
      <c r="P3728" s="6" t="n">
        <f aca="false">IF(1_Data_EDA!D3729="USCA",1,0)</f>
        <v>0</v>
      </c>
      <c r="Q3728" s="6" t="n">
        <f aca="false">IF(C3728&gt;MEDIAN(C$5:C$8004),1,0)</f>
        <v>0</v>
      </c>
      <c r="R3728" s="6" t="n">
        <f aca="false">IF(D3728&gt;2,1,0)</f>
        <v>1</v>
      </c>
    </row>
    <row r="3729" customFormat="false" ht="15" hidden="false" customHeight="true" outlineLevel="0" collapsed="false">
      <c r="A3729" s="6" t="n">
        <f aca="false">1_Data_EDA!O3730</f>
        <v>0</v>
      </c>
      <c r="B3729" s="6" t="n">
        <f aca="false">1_Data_EDA!H3730</f>
        <v>4</v>
      </c>
      <c r="C3729" s="7" t="n">
        <f aca="false">1_Data_EDA!I3730</f>
        <v>452.0400085</v>
      </c>
      <c r="D3729" s="6" t="n">
        <f aca="false">1_Data_EDA!J3730</f>
        <v>1</v>
      </c>
      <c r="E3729" s="7" t="n">
        <f aca="false">1_Data_EDA!K3730</f>
        <v>452.0400085</v>
      </c>
      <c r="F3729" s="7" t="n">
        <f aca="false">1_Data_EDA!L3730</f>
        <v>40.68000031</v>
      </c>
      <c r="G3729" s="8" t="n">
        <f aca="false">1_Data_EDA!M3730</f>
        <v>0.090000004</v>
      </c>
      <c r="H3729" s="6" t="n">
        <f aca="false">IF(1_Data_EDA!B3730="First Class",1,0)</f>
        <v>0</v>
      </c>
      <c r="I3729" s="6" t="n">
        <f aca="false">IF(1_Data_EDA!B3730="Second Class",1,0)</f>
        <v>0</v>
      </c>
      <c r="J3729" s="6" t="n">
        <f aca="false">IF(1_Data_EDA!B3730="Same Day",1,0)</f>
        <v>0</v>
      </c>
      <c r="K3729" s="6" t="n">
        <f aca="false">IF(1_Data_EDA!C3730="Corporate",1,0)</f>
        <v>0</v>
      </c>
      <c r="L3729" s="6" t="n">
        <f aca="false">IF(1_Data_EDA!C3730="Home Office",1,0)</f>
        <v>0</v>
      </c>
      <c r="M3729" s="6" t="n">
        <f aca="false">IF(1_Data_EDA!D3730="Europe",1,0)</f>
        <v>1</v>
      </c>
      <c r="N3729" s="6" t="n">
        <f aca="false">IF(1_Data_EDA!D3730="LATAM",1,0)</f>
        <v>0</v>
      </c>
      <c r="O3729" s="6" t="n">
        <f aca="false">IF(1_Data_EDA!D3730="Pacific Asia",1,0)</f>
        <v>0</v>
      </c>
      <c r="P3729" s="6" t="n">
        <f aca="false">IF(1_Data_EDA!D3730="USCA",1,0)</f>
        <v>0</v>
      </c>
      <c r="Q3729" s="6" t="n">
        <f aca="false">IF(C3729&gt;MEDIAN(C$5:C$8004),1,0)</f>
        <v>1</v>
      </c>
      <c r="R3729" s="6" t="n">
        <f aca="false">IF(D3729&gt;2,1,0)</f>
        <v>0</v>
      </c>
    </row>
    <row r="3730" customFormat="false" ht="15" hidden="false" customHeight="true" outlineLevel="0" collapsed="false">
      <c r="A3730" s="6" t="n">
        <f aca="false">1_Data_EDA!O3731</f>
        <v>0</v>
      </c>
      <c r="B3730" s="6" t="n">
        <f aca="false">1_Data_EDA!H3731</f>
        <v>4</v>
      </c>
      <c r="C3730" s="7" t="n">
        <f aca="false">1_Data_EDA!I3731</f>
        <v>59.99000168</v>
      </c>
      <c r="D3730" s="6" t="n">
        <f aca="false">1_Data_EDA!J3731</f>
        <v>2</v>
      </c>
      <c r="E3730" s="7" t="n">
        <f aca="false">1_Data_EDA!K3731</f>
        <v>119.9800034</v>
      </c>
      <c r="F3730" s="7" t="n">
        <f aca="false">1_Data_EDA!L3731</f>
        <v>8.399999619</v>
      </c>
      <c r="G3730" s="8" t="n">
        <f aca="false">1_Data_EDA!M3731</f>
        <v>0.07</v>
      </c>
      <c r="H3730" s="6" t="n">
        <f aca="false">IF(1_Data_EDA!B3731="First Class",1,0)</f>
        <v>0</v>
      </c>
      <c r="I3730" s="6" t="n">
        <f aca="false">IF(1_Data_EDA!B3731="Second Class",1,0)</f>
        <v>0</v>
      </c>
      <c r="J3730" s="6" t="n">
        <f aca="false">IF(1_Data_EDA!B3731="Same Day",1,0)</f>
        <v>0</v>
      </c>
      <c r="K3730" s="6" t="n">
        <f aca="false">IF(1_Data_EDA!C3731="Corporate",1,0)</f>
        <v>0</v>
      </c>
      <c r="L3730" s="6" t="n">
        <f aca="false">IF(1_Data_EDA!C3731="Home Office",1,0)</f>
        <v>0</v>
      </c>
      <c r="M3730" s="6" t="n">
        <f aca="false">IF(1_Data_EDA!D3731="Europe",1,0)</f>
        <v>1</v>
      </c>
      <c r="N3730" s="6" t="n">
        <f aca="false">IF(1_Data_EDA!D3731="LATAM",1,0)</f>
        <v>0</v>
      </c>
      <c r="O3730" s="6" t="n">
        <f aca="false">IF(1_Data_EDA!D3731="Pacific Asia",1,0)</f>
        <v>0</v>
      </c>
      <c r="P3730" s="6" t="n">
        <f aca="false">IF(1_Data_EDA!D3731="USCA",1,0)</f>
        <v>0</v>
      </c>
      <c r="Q3730" s="6" t="n">
        <f aca="false">IF(C3730&gt;MEDIAN(C$5:C$8004),1,0)</f>
        <v>0</v>
      </c>
      <c r="R3730" s="6" t="n">
        <f aca="false">IF(D3730&gt;2,1,0)</f>
        <v>0</v>
      </c>
    </row>
    <row r="3731" customFormat="false" ht="15" hidden="false" customHeight="true" outlineLevel="0" collapsed="false">
      <c r="A3731" s="6" t="n">
        <f aca="false">1_Data_EDA!O3732</f>
        <v>0</v>
      </c>
      <c r="B3731" s="6" t="n">
        <f aca="false">1_Data_EDA!H3732</f>
        <v>4</v>
      </c>
      <c r="C3731" s="7" t="n">
        <f aca="false">1_Data_EDA!I3732</f>
        <v>59.08000183</v>
      </c>
      <c r="D3731" s="6" t="n">
        <f aca="false">1_Data_EDA!J3732</f>
        <v>1</v>
      </c>
      <c r="E3731" s="7" t="n">
        <f aca="false">1_Data_EDA!K3732</f>
        <v>59.08000183</v>
      </c>
      <c r="F3731" s="7" t="n">
        <f aca="false">1_Data_EDA!L3732</f>
        <v>4.139999866</v>
      </c>
      <c r="G3731" s="8" t="n">
        <f aca="false">1_Data_EDA!M3732</f>
        <v>0.07</v>
      </c>
      <c r="H3731" s="6" t="n">
        <f aca="false">IF(1_Data_EDA!B3732="First Class",1,0)</f>
        <v>0</v>
      </c>
      <c r="I3731" s="6" t="n">
        <f aca="false">IF(1_Data_EDA!B3732="Second Class",1,0)</f>
        <v>0</v>
      </c>
      <c r="J3731" s="6" t="n">
        <f aca="false">IF(1_Data_EDA!B3732="Same Day",1,0)</f>
        <v>0</v>
      </c>
      <c r="K3731" s="6" t="n">
        <f aca="false">IF(1_Data_EDA!C3732="Corporate",1,0)</f>
        <v>0</v>
      </c>
      <c r="L3731" s="6" t="n">
        <f aca="false">IF(1_Data_EDA!C3732="Home Office",1,0)</f>
        <v>0</v>
      </c>
      <c r="M3731" s="6" t="n">
        <f aca="false">IF(1_Data_EDA!D3732="Europe",1,0)</f>
        <v>0</v>
      </c>
      <c r="N3731" s="6" t="n">
        <f aca="false">IF(1_Data_EDA!D3732="LATAM",1,0)</f>
        <v>0</v>
      </c>
      <c r="O3731" s="6" t="n">
        <f aca="false">IF(1_Data_EDA!D3732="Pacific Asia",1,0)</f>
        <v>1</v>
      </c>
      <c r="P3731" s="6" t="n">
        <f aca="false">IF(1_Data_EDA!D3732="USCA",1,0)</f>
        <v>0</v>
      </c>
      <c r="Q3731" s="6" t="n">
        <f aca="false">IF(C3731&gt;MEDIAN(C$5:C$8004),1,0)</f>
        <v>0</v>
      </c>
      <c r="R3731" s="6" t="n">
        <f aca="false">IF(D3731&gt;2,1,0)</f>
        <v>0</v>
      </c>
    </row>
    <row r="3732" customFormat="false" ht="15" hidden="false" customHeight="true" outlineLevel="0" collapsed="false">
      <c r="A3732" s="6" t="n">
        <f aca="false">1_Data_EDA!O3733</f>
        <v>0</v>
      </c>
      <c r="B3732" s="6" t="n">
        <f aca="false">1_Data_EDA!H3733</f>
        <v>4</v>
      </c>
      <c r="C3732" s="7" t="n">
        <f aca="false">1_Data_EDA!I3733</f>
        <v>25</v>
      </c>
      <c r="D3732" s="6" t="n">
        <f aca="false">1_Data_EDA!J3733</f>
        <v>3</v>
      </c>
      <c r="E3732" s="7" t="n">
        <f aca="false">1_Data_EDA!K3733</f>
        <v>75</v>
      </c>
      <c r="F3732" s="7" t="n">
        <f aca="false">1_Data_EDA!L3733</f>
        <v>5.25</v>
      </c>
      <c r="G3732" s="8" t="n">
        <f aca="false">1_Data_EDA!M3733</f>
        <v>0.07</v>
      </c>
      <c r="H3732" s="6" t="n">
        <f aca="false">IF(1_Data_EDA!B3733="First Class",1,0)</f>
        <v>0</v>
      </c>
      <c r="I3732" s="6" t="n">
        <f aca="false">IF(1_Data_EDA!B3733="Second Class",1,0)</f>
        <v>0</v>
      </c>
      <c r="J3732" s="6" t="n">
        <f aca="false">IF(1_Data_EDA!B3733="Same Day",1,0)</f>
        <v>0</v>
      </c>
      <c r="K3732" s="6" t="n">
        <f aca="false">IF(1_Data_EDA!C3733="Corporate",1,0)</f>
        <v>1</v>
      </c>
      <c r="L3732" s="6" t="n">
        <f aca="false">IF(1_Data_EDA!C3733="Home Office",1,0)</f>
        <v>0</v>
      </c>
      <c r="M3732" s="6" t="n">
        <f aca="false">IF(1_Data_EDA!D3733="Europe",1,0)</f>
        <v>1</v>
      </c>
      <c r="N3732" s="6" t="n">
        <f aca="false">IF(1_Data_EDA!D3733="LATAM",1,0)</f>
        <v>0</v>
      </c>
      <c r="O3732" s="6" t="n">
        <f aca="false">IF(1_Data_EDA!D3733="Pacific Asia",1,0)</f>
        <v>0</v>
      </c>
      <c r="P3732" s="6" t="n">
        <f aca="false">IF(1_Data_EDA!D3733="USCA",1,0)</f>
        <v>0</v>
      </c>
      <c r="Q3732" s="6" t="n">
        <f aca="false">IF(C3732&gt;MEDIAN(C$5:C$8004),1,0)</f>
        <v>0</v>
      </c>
      <c r="R3732" s="6" t="n">
        <f aca="false">IF(D3732&gt;2,1,0)</f>
        <v>1</v>
      </c>
    </row>
    <row r="3733" customFormat="false" ht="15" hidden="false" customHeight="true" outlineLevel="0" collapsed="false">
      <c r="A3733" s="6" t="n">
        <f aca="false">1_Data_EDA!O3734</f>
        <v>1</v>
      </c>
      <c r="B3733" s="6" t="n">
        <f aca="false">1_Data_EDA!H3734</f>
        <v>1</v>
      </c>
      <c r="C3733" s="7" t="n">
        <f aca="false">1_Data_EDA!I3734</f>
        <v>59.99000168</v>
      </c>
      <c r="D3733" s="6" t="n">
        <f aca="false">1_Data_EDA!J3734</f>
        <v>5</v>
      </c>
      <c r="E3733" s="7" t="n">
        <f aca="false">1_Data_EDA!K3734</f>
        <v>299.9500122</v>
      </c>
      <c r="F3733" s="7" t="n">
        <f aca="false">1_Data_EDA!L3734</f>
        <v>30</v>
      </c>
      <c r="G3733" s="8" t="n">
        <f aca="false">1_Data_EDA!M3734</f>
        <v>0.100000001</v>
      </c>
      <c r="H3733" s="6" t="n">
        <f aca="false">IF(1_Data_EDA!B3734="First Class",1,0)</f>
        <v>1</v>
      </c>
      <c r="I3733" s="6" t="n">
        <f aca="false">IF(1_Data_EDA!B3734="Second Class",1,0)</f>
        <v>0</v>
      </c>
      <c r="J3733" s="6" t="n">
        <f aca="false">IF(1_Data_EDA!B3734="Same Day",1,0)</f>
        <v>0</v>
      </c>
      <c r="K3733" s="6" t="n">
        <f aca="false">IF(1_Data_EDA!C3734="Corporate",1,0)</f>
        <v>1</v>
      </c>
      <c r="L3733" s="6" t="n">
        <f aca="false">IF(1_Data_EDA!C3734="Home Office",1,0)</f>
        <v>0</v>
      </c>
      <c r="M3733" s="6" t="n">
        <f aca="false">IF(1_Data_EDA!D3734="Europe",1,0)</f>
        <v>1</v>
      </c>
      <c r="N3733" s="6" t="n">
        <f aca="false">IF(1_Data_EDA!D3734="LATAM",1,0)</f>
        <v>0</v>
      </c>
      <c r="O3733" s="6" t="n">
        <f aca="false">IF(1_Data_EDA!D3734="Pacific Asia",1,0)</f>
        <v>0</v>
      </c>
      <c r="P3733" s="6" t="n">
        <f aca="false">IF(1_Data_EDA!D3734="USCA",1,0)</f>
        <v>0</v>
      </c>
      <c r="Q3733" s="6" t="n">
        <f aca="false">IF(C3733&gt;MEDIAN(C$5:C$8004),1,0)</f>
        <v>0</v>
      </c>
      <c r="R3733" s="6" t="n">
        <f aca="false">IF(D3733&gt;2,1,0)</f>
        <v>1</v>
      </c>
    </row>
    <row r="3734" customFormat="false" ht="15" hidden="false" customHeight="true" outlineLevel="0" collapsed="false">
      <c r="A3734" s="6" t="n">
        <f aca="false">1_Data_EDA!O3735</f>
        <v>1</v>
      </c>
      <c r="B3734" s="6" t="n">
        <f aca="false">1_Data_EDA!H3735</f>
        <v>1</v>
      </c>
      <c r="C3734" s="7" t="n">
        <f aca="false">1_Data_EDA!I3735</f>
        <v>215.8200073</v>
      </c>
      <c r="D3734" s="6" t="n">
        <f aca="false">1_Data_EDA!J3735</f>
        <v>1</v>
      </c>
      <c r="E3734" s="7" t="n">
        <f aca="false">1_Data_EDA!K3735</f>
        <v>215.8200073</v>
      </c>
      <c r="F3734" s="7" t="n">
        <f aca="false">1_Data_EDA!L3735</f>
        <v>36.68999863</v>
      </c>
      <c r="G3734" s="8" t="n">
        <f aca="false">1_Data_EDA!M3735</f>
        <v>0.170000002</v>
      </c>
      <c r="H3734" s="6" t="n">
        <f aca="false">IF(1_Data_EDA!B3735="First Class",1,0)</f>
        <v>1</v>
      </c>
      <c r="I3734" s="6" t="n">
        <f aca="false">IF(1_Data_EDA!B3735="Second Class",1,0)</f>
        <v>0</v>
      </c>
      <c r="J3734" s="6" t="n">
        <f aca="false">IF(1_Data_EDA!B3735="Same Day",1,0)</f>
        <v>0</v>
      </c>
      <c r="K3734" s="6" t="n">
        <f aca="false">IF(1_Data_EDA!C3735="Corporate",1,0)</f>
        <v>1</v>
      </c>
      <c r="L3734" s="6" t="n">
        <f aca="false">IF(1_Data_EDA!C3735="Home Office",1,0)</f>
        <v>0</v>
      </c>
      <c r="M3734" s="6" t="n">
        <f aca="false">IF(1_Data_EDA!D3735="Europe",1,0)</f>
        <v>0</v>
      </c>
      <c r="N3734" s="6" t="n">
        <f aca="false">IF(1_Data_EDA!D3735="LATAM",1,0)</f>
        <v>0</v>
      </c>
      <c r="O3734" s="6" t="n">
        <f aca="false">IF(1_Data_EDA!D3735="Pacific Asia",1,0)</f>
        <v>1</v>
      </c>
      <c r="P3734" s="6" t="n">
        <f aca="false">IF(1_Data_EDA!D3735="USCA",1,0)</f>
        <v>0</v>
      </c>
      <c r="Q3734" s="6" t="n">
        <f aca="false">IF(C3734&gt;MEDIAN(C$5:C$8004),1,0)</f>
        <v>1</v>
      </c>
      <c r="R3734" s="6" t="n">
        <f aca="false">IF(D3734&gt;2,1,0)</f>
        <v>0</v>
      </c>
    </row>
    <row r="3735" customFormat="false" ht="15" hidden="false" customHeight="true" outlineLevel="0" collapsed="false">
      <c r="A3735" s="6" t="n">
        <f aca="false">1_Data_EDA!O3736</f>
        <v>0</v>
      </c>
      <c r="B3735" s="6" t="n">
        <f aca="false">1_Data_EDA!H3736</f>
        <v>2</v>
      </c>
      <c r="C3735" s="7" t="n">
        <f aca="false">1_Data_EDA!I3736</f>
        <v>99.98999786</v>
      </c>
      <c r="D3735" s="6" t="n">
        <f aca="false">1_Data_EDA!J3736</f>
        <v>1</v>
      </c>
      <c r="E3735" s="7" t="n">
        <f aca="false">1_Data_EDA!K3736</f>
        <v>99.98999786</v>
      </c>
      <c r="F3735" s="7" t="n">
        <f aca="false">1_Data_EDA!L3736</f>
        <v>5.5</v>
      </c>
      <c r="G3735" s="8" t="n">
        <f aca="false">1_Data_EDA!M3736</f>
        <v>0.059999999</v>
      </c>
      <c r="H3735" s="6" t="n">
        <f aca="false">IF(1_Data_EDA!B3736="First Class",1,0)</f>
        <v>0</v>
      </c>
      <c r="I3735" s="6" t="n">
        <f aca="false">IF(1_Data_EDA!B3736="Second Class",1,0)</f>
        <v>1</v>
      </c>
      <c r="J3735" s="6" t="n">
        <f aca="false">IF(1_Data_EDA!B3736="Same Day",1,0)</f>
        <v>0</v>
      </c>
      <c r="K3735" s="6" t="n">
        <f aca="false">IF(1_Data_EDA!C3736="Corporate",1,0)</f>
        <v>0</v>
      </c>
      <c r="L3735" s="6" t="n">
        <f aca="false">IF(1_Data_EDA!C3736="Home Office",1,0)</f>
        <v>1</v>
      </c>
      <c r="M3735" s="6" t="n">
        <f aca="false">IF(1_Data_EDA!D3736="Europe",1,0)</f>
        <v>1</v>
      </c>
      <c r="N3735" s="6" t="n">
        <f aca="false">IF(1_Data_EDA!D3736="LATAM",1,0)</f>
        <v>0</v>
      </c>
      <c r="O3735" s="6" t="n">
        <f aca="false">IF(1_Data_EDA!D3736="Pacific Asia",1,0)</f>
        <v>0</v>
      </c>
      <c r="P3735" s="6" t="n">
        <f aca="false">IF(1_Data_EDA!D3736="USCA",1,0)</f>
        <v>0</v>
      </c>
      <c r="Q3735" s="6" t="n">
        <f aca="false">IF(C3735&gt;MEDIAN(C$5:C$8004),1,0)</f>
        <v>1</v>
      </c>
      <c r="R3735" s="6" t="n">
        <f aca="false">IF(D3735&gt;2,1,0)</f>
        <v>0</v>
      </c>
    </row>
    <row r="3736" customFormat="false" ht="15" hidden="false" customHeight="true" outlineLevel="0" collapsed="false">
      <c r="A3736" s="6" t="n">
        <f aca="false">1_Data_EDA!O3737</f>
        <v>0</v>
      </c>
      <c r="B3736" s="6" t="n">
        <f aca="false">1_Data_EDA!H3737</f>
        <v>4</v>
      </c>
      <c r="C3736" s="7" t="n">
        <f aca="false">1_Data_EDA!I3737</f>
        <v>99.98999786</v>
      </c>
      <c r="D3736" s="6" t="n">
        <f aca="false">1_Data_EDA!J3737</f>
        <v>5</v>
      </c>
      <c r="E3736" s="7" t="n">
        <f aca="false">1_Data_EDA!K3737</f>
        <v>499.9500122</v>
      </c>
      <c r="F3736" s="7" t="n">
        <f aca="false">1_Data_EDA!L3737</f>
        <v>20</v>
      </c>
      <c r="G3736" s="8" t="n">
        <f aca="false">1_Data_EDA!M3737</f>
        <v>0.039999999</v>
      </c>
      <c r="H3736" s="6" t="n">
        <f aca="false">IF(1_Data_EDA!B3737="First Class",1,0)</f>
        <v>0</v>
      </c>
      <c r="I3736" s="6" t="n">
        <f aca="false">IF(1_Data_EDA!B3737="Second Class",1,0)</f>
        <v>0</v>
      </c>
      <c r="J3736" s="6" t="n">
        <f aca="false">IF(1_Data_EDA!B3737="Same Day",1,0)</f>
        <v>0</v>
      </c>
      <c r="K3736" s="6" t="n">
        <f aca="false">IF(1_Data_EDA!C3737="Corporate",1,0)</f>
        <v>0</v>
      </c>
      <c r="L3736" s="6" t="n">
        <f aca="false">IF(1_Data_EDA!C3737="Home Office",1,0)</f>
        <v>0</v>
      </c>
      <c r="M3736" s="6" t="n">
        <f aca="false">IF(1_Data_EDA!D3737="Europe",1,0)</f>
        <v>0</v>
      </c>
      <c r="N3736" s="6" t="n">
        <f aca="false">IF(1_Data_EDA!D3737="LATAM",1,0)</f>
        <v>0</v>
      </c>
      <c r="O3736" s="6" t="n">
        <f aca="false">IF(1_Data_EDA!D3737="Pacific Asia",1,0)</f>
        <v>1</v>
      </c>
      <c r="P3736" s="6" t="n">
        <f aca="false">IF(1_Data_EDA!D3737="USCA",1,0)</f>
        <v>0</v>
      </c>
      <c r="Q3736" s="6" t="n">
        <f aca="false">IF(C3736&gt;MEDIAN(C$5:C$8004),1,0)</f>
        <v>1</v>
      </c>
      <c r="R3736" s="6" t="n">
        <f aca="false">IF(D3736&gt;2,1,0)</f>
        <v>1</v>
      </c>
    </row>
    <row r="3737" customFormat="false" ht="15" hidden="false" customHeight="true" outlineLevel="0" collapsed="false">
      <c r="A3737" s="6" t="n">
        <f aca="false">1_Data_EDA!O3738</f>
        <v>1</v>
      </c>
      <c r="B3737" s="6" t="n">
        <f aca="false">1_Data_EDA!H3738</f>
        <v>0</v>
      </c>
      <c r="C3737" s="7" t="n">
        <f aca="false">1_Data_EDA!I3738</f>
        <v>199.9900055</v>
      </c>
      <c r="D3737" s="6" t="n">
        <f aca="false">1_Data_EDA!J3738</f>
        <v>1</v>
      </c>
      <c r="E3737" s="7" t="n">
        <f aca="false">1_Data_EDA!K3738</f>
        <v>199.9900055</v>
      </c>
      <c r="F3737" s="7" t="n">
        <f aca="false">1_Data_EDA!L3738</f>
        <v>2</v>
      </c>
      <c r="G3737" s="8" t="n">
        <f aca="false">1_Data_EDA!M3738</f>
        <v>0.01</v>
      </c>
      <c r="H3737" s="6" t="n">
        <f aca="false">IF(1_Data_EDA!B3738="First Class",1,0)</f>
        <v>0</v>
      </c>
      <c r="I3737" s="6" t="n">
        <f aca="false">IF(1_Data_EDA!B3738="Second Class",1,0)</f>
        <v>0</v>
      </c>
      <c r="J3737" s="6" t="n">
        <f aca="false">IF(1_Data_EDA!B3738="Same Day",1,0)</f>
        <v>1</v>
      </c>
      <c r="K3737" s="6" t="n">
        <f aca="false">IF(1_Data_EDA!C3738="Corporate",1,0)</f>
        <v>0</v>
      </c>
      <c r="L3737" s="6" t="n">
        <f aca="false">IF(1_Data_EDA!C3738="Home Office",1,0)</f>
        <v>0</v>
      </c>
      <c r="M3737" s="6" t="n">
        <f aca="false">IF(1_Data_EDA!D3738="Europe",1,0)</f>
        <v>1</v>
      </c>
      <c r="N3737" s="6" t="n">
        <f aca="false">IF(1_Data_EDA!D3738="LATAM",1,0)</f>
        <v>0</v>
      </c>
      <c r="O3737" s="6" t="n">
        <f aca="false">IF(1_Data_EDA!D3738="Pacific Asia",1,0)</f>
        <v>0</v>
      </c>
      <c r="P3737" s="6" t="n">
        <f aca="false">IF(1_Data_EDA!D3738="USCA",1,0)</f>
        <v>0</v>
      </c>
      <c r="Q3737" s="6" t="n">
        <f aca="false">IF(C3737&gt;MEDIAN(C$5:C$8004),1,0)</f>
        <v>1</v>
      </c>
      <c r="R3737" s="6" t="n">
        <f aca="false">IF(D3737&gt;2,1,0)</f>
        <v>0</v>
      </c>
    </row>
    <row r="3738" customFormat="false" ht="15" hidden="false" customHeight="true" outlineLevel="0" collapsed="false">
      <c r="A3738" s="6" t="n">
        <f aca="false">1_Data_EDA!O3739</f>
        <v>0</v>
      </c>
      <c r="B3738" s="6" t="n">
        <f aca="false">1_Data_EDA!H3739</f>
        <v>2</v>
      </c>
      <c r="C3738" s="7" t="n">
        <f aca="false">1_Data_EDA!I3739</f>
        <v>50</v>
      </c>
      <c r="D3738" s="6" t="n">
        <f aca="false">1_Data_EDA!J3739</f>
        <v>4</v>
      </c>
      <c r="E3738" s="7" t="n">
        <f aca="false">1_Data_EDA!K3739</f>
        <v>200</v>
      </c>
      <c r="F3738" s="7" t="n">
        <f aca="false">1_Data_EDA!L3739</f>
        <v>0</v>
      </c>
      <c r="G3738" s="8" t="n">
        <f aca="false">1_Data_EDA!M3739</f>
        <v>0</v>
      </c>
      <c r="H3738" s="6" t="n">
        <f aca="false">IF(1_Data_EDA!B3739="First Class",1,0)</f>
        <v>0</v>
      </c>
      <c r="I3738" s="6" t="n">
        <f aca="false">IF(1_Data_EDA!B3739="Second Class",1,0)</f>
        <v>1</v>
      </c>
      <c r="J3738" s="6" t="n">
        <f aca="false">IF(1_Data_EDA!B3739="Same Day",1,0)</f>
        <v>0</v>
      </c>
      <c r="K3738" s="6" t="n">
        <f aca="false">IF(1_Data_EDA!C3739="Corporate",1,0)</f>
        <v>0</v>
      </c>
      <c r="L3738" s="6" t="n">
        <f aca="false">IF(1_Data_EDA!C3739="Home Office",1,0)</f>
        <v>1</v>
      </c>
      <c r="M3738" s="6" t="n">
        <f aca="false">IF(1_Data_EDA!D3739="Europe",1,0)</f>
        <v>0</v>
      </c>
      <c r="N3738" s="6" t="n">
        <f aca="false">IF(1_Data_EDA!D3739="LATAM",1,0)</f>
        <v>0</v>
      </c>
      <c r="O3738" s="6" t="n">
        <f aca="false">IF(1_Data_EDA!D3739="Pacific Asia",1,0)</f>
        <v>1</v>
      </c>
      <c r="P3738" s="6" t="n">
        <f aca="false">IF(1_Data_EDA!D3739="USCA",1,0)</f>
        <v>0</v>
      </c>
      <c r="Q3738" s="6" t="n">
        <f aca="false">IF(C3738&gt;MEDIAN(C$5:C$8004),1,0)</f>
        <v>0</v>
      </c>
      <c r="R3738" s="6" t="n">
        <f aca="false">IF(D3738&gt;2,1,0)</f>
        <v>1</v>
      </c>
    </row>
    <row r="3739" customFormat="false" ht="15" hidden="false" customHeight="true" outlineLevel="0" collapsed="false">
      <c r="A3739" s="6" t="n">
        <f aca="false">1_Data_EDA!O3740</f>
        <v>1</v>
      </c>
      <c r="B3739" s="6" t="n">
        <f aca="false">1_Data_EDA!H3740</f>
        <v>1</v>
      </c>
      <c r="C3739" s="7" t="n">
        <f aca="false">1_Data_EDA!I3740</f>
        <v>50</v>
      </c>
      <c r="D3739" s="6" t="n">
        <f aca="false">1_Data_EDA!J3740</f>
        <v>4</v>
      </c>
      <c r="E3739" s="7" t="n">
        <f aca="false">1_Data_EDA!K3740</f>
        <v>200</v>
      </c>
      <c r="F3739" s="7" t="n">
        <f aca="false">1_Data_EDA!L3740</f>
        <v>10</v>
      </c>
      <c r="G3739" s="8" t="n">
        <f aca="false">1_Data_EDA!M3740</f>
        <v>0.050000001</v>
      </c>
      <c r="H3739" s="6" t="n">
        <f aca="false">IF(1_Data_EDA!B3740="First Class",1,0)</f>
        <v>1</v>
      </c>
      <c r="I3739" s="6" t="n">
        <f aca="false">IF(1_Data_EDA!B3740="Second Class",1,0)</f>
        <v>0</v>
      </c>
      <c r="J3739" s="6" t="n">
        <f aca="false">IF(1_Data_EDA!B3740="Same Day",1,0)</f>
        <v>0</v>
      </c>
      <c r="K3739" s="6" t="n">
        <f aca="false">IF(1_Data_EDA!C3740="Corporate",1,0)</f>
        <v>0</v>
      </c>
      <c r="L3739" s="6" t="n">
        <f aca="false">IF(1_Data_EDA!C3740="Home Office",1,0)</f>
        <v>0</v>
      </c>
      <c r="M3739" s="6" t="n">
        <f aca="false">IF(1_Data_EDA!D3740="Europe",1,0)</f>
        <v>0</v>
      </c>
      <c r="N3739" s="6" t="n">
        <f aca="false">IF(1_Data_EDA!D3740="LATAM",1,0)</f>
        <v>0</v>
      </c>
      <c r="O3739" s="6" t="n">
        <f aca="false">IF(1_Data_EDA!D3740="Pacific Asia",1,0)</f>
        <v>0</v>
      </c>
      <c r="P3739" s="6" t="n">
        <f aca="false">IF(1_Data_EDA!D3740="USCA",1,0)</f>
        <v>1</v>
      </c>
      <c r="Q3739" s="6" t="n">
        <f aca="false">IF(C3739&gt;MEDIAN(C$5:C$8004),1,0)</f>
        <v>0</v>
      </c>
      <c r="R3739" s="6" t="n">
        <f aca="false">IF(D3739&gt;2,1,0)</f>
        <v>1</v>
      </c>
    </row>
    <row r="3740" customFormat="false" ht="15" hidden="false" customHeight="true" outlineLevel="0" collapsed="false">
      <c r="A3740" s="6" t="n">
        <f aca="false">1_Data_EDA!O3741</f>
        <v>1</v>
      </c>
      <c r="B3740" s="6" t="n">
        <f aca="false">1_Data_EDA!H3741</f>
        <v>2</v>
      </c>
      <c r="C3740" s="7" t="n">
        <f aca="false">1_Data_EDA!I3741</f>
        <v>17.98999977</v>
      </c>
      <c r="D3740" s="6" t="n">
        <f aca="false">1_Data_EDA!J3741</f>
        <v>1</v>
      </c>
      <c r="E3740" s="7" t="n">
        <f aca="false">1_Data_EDA!K3741</f>
        <v>17.98999977</v>
      </c>
      <c r="F3740" s="7" t="n">
        <f aca="false">1_Data_EDA!L3741</f>
        <v>0.99000001</v>
      </c>
      <c r="G3740" s="8" t="n">
        <f aca="false">1_Data_EDA!M3741</f>
        <v>0.059999999</v>
      </c>
      <c r="H3740" s="6" t="n">
        <f aca="false">IF(1_Data_EDA!B3741="First Class",1,0)</f>
        <v>0</v>
      </c>
      <c r="I3740" s="6" t="n">
        <f aca="false">IF(1_Data_EDA!B3741="Second Class",1,0)</f>
        <v>1</v>
      </c>
      <c r="J3740" s="6" t="n">
        <f aca="false">IF(1_Data_EDA!B3741="Same Day",1,0)</f>
        <v>0</v>
      </c>
      <c r="K3740" s="6" t="n">
        <f aca="false">IF(1_Data_EDA!C3741="Corporate",1,0)</f>
        <v>0</v>
      </c>
      <c r="L3740" s="6" t="n">
        <f aca="false">IF(1_Data_EDA!C3741="Home Office",1,0)</f>
        <v>0</v>
      </c>
      <c r="M3740" s="6" t="n">
        <f aca="false">IF(1_Data_EDA!D3741="Europe",1,0)</f>
        <v>1</v>
      </c>
      <c r="N3740" s="6" t="n">
        <f aca="false">IF(1_Data_EDA!D3741="LATAM",1,0)</f>
        <v>0</v>
      </c>
      <c r="O3740" s="6" t="n">
        <f aca="false">IF(1_Data_EDA!D3741="Pacific Asia",1,0)</f>
        <v>0</v>
      </c>
      <c r="P3740" s="6" t="n">
        <f aca="false">IF(1_Data_EDA!D3741="USCA",1,0)</f>
        <v>0</v>
      </c>
      <c r="Q3740" s="6" t="n">
        <f aca="false">IF(C3740&gt;MEDIAN(C$5:C$8004),1,0)</f>
        <v>0</v>
      </c>
      <c r="R3740" s="6" t="n">
        <f aca="false">IF(D3740&gt;2,1,0)</f>
        <v>0</v>
      </c>
    </row>
    <row r="3741" customFormat="false" ht="15" hidden="false" customHeight="true" outlineLevel="0" collapsed="false">
      <c r="A3741" s="6" t="n">
        <f aca="false">1_Data_EDA!O3742</f>
        <v>0</v>
      </c>
      <c r="B3741" s="6" t="n">
        <f aca="false">1_Data_EDA!H3742</f>
        <v>4</v>
      </c>
      <c r="C3741" s="7" t="n">
        <f aca="false">1_Data_EDA!I3742</f>
        <v>49.97999954</v>
      </c>
      <c r="D3741" s="6" t="n">
        <f aca="false">1_Data_EDA!J3742</f>
        <v>4</v>
      </c>
      <c r="E3741" s="7" t="n">
        <f aca="false">1_Data_EDA!K3742</f>
        <v>199.9199982</v>
      </c>
      <c r="F3741" s="7" t="n">
        <f aca="false">1_Data_EDA!L3742</f>
        <v>49.97999954</v>
      </c>
      <c r="G3741" s="8" t="n">
        <f aca="false">1_Data_EDA!M3742</f>
        <v>0.25</v>
      </c>
      <c r="H3741" s="6" t="n">
        <f aca="false">IF(1_Data_EDA!B3742="First Class",1,0)</f>
        <v>0</v>
      </c>
      <c r="I3741" s="6" t="n">
        <f aca="false">IF(1_Data_EDA!B3742="Second Class",1,0)</f>
        <v>0</v>
      </c>
      <c r="J3741" s="6" t="n">
        <f aca="false">IF(1_Data_EDA!B3742="Same Day",1,0)</f>
        <v>0</v>
      </c>
      <c r="K3741" s="6" t="n">
        <f aca="false">IF(1_Data_EDA!C3742="Corporate",1,0)</f>
        <v>1</v>
      </c>
      <c r="L3741" s="6" t="n">
        <f aca="false">IF(1_Data_EDA!C3742="Home Office",1,0)</f>
        <v>0</v>
      </c>
      <c r="M3741" s="6" t="n">
        <f aca="false">IF(1_Data_EDA!D3742="Europe",1,0)</f>
        <v>0</v>
      </c>
      <c r="N3741" s="6" t="n">
        <f aca="false">IF(1_Data_EDA!D3742="LATAM",1,0)</f>
        <v>1</v>
      </c>
      <c r="O3741" s="6" t="n">
        <f aca="false">IF(1_Data_EDA!D3742="Pacific Asia",1,0)</f>
        <v>0</v>
      </c>
      <c r="P3741" s="6" t="n">
        <f aca="false">IF(1_Data_EDA!D3742="USCA",1,0)</f>
        <v>0</v>
      </c>
      <c r="Q3741" s="6" t="n">
        <f aca="false">IF(C3741&gt;MEDIAN(C$5:C$8004),1,0)</f>
        <v>0</v>
      </c>
      <c r="R3741" s="6" t="n">
        <f aca="false">IF(D3741&gt;2,1,0)</f>
        <v>1</v>
      </c>
    </row>
    <row r="3742" customFormat="false" ht="15" hidden="false" customHeight="true" outlineLevel="0" collapsed="false">
      <c r="A3742" s="6" t="n">
        <f aca="false">1_Data_EDA!O3743</f>
        <v>0</v>
      </c>
      <c r="B3742" s="6" t="n">
        <f aca="false">1_Data_EDA!H3743</f>
        <v>2</v>
      </c>
      <c r="C3742" s="7" t="n">
        <f aca="false">1_Data_EDA!I3743</f>
        <v>129.9900055</v>
      </c>
      <c r="D3742" s="6" t="n">
        <f aca="false">1_Data_EDA!J3743</f>
        <v>1</v>
      </c>
      <c r="E3742" s="7" t="n">
        <f aca="false">1_Data_EDA!K3743</f>
        <v>129.9900055</v>
      </c>
      <c r="F3742" s="7" t="n">
        <f aca="false">1_Data_EDA!L3743</f>
        <v>3.900000095</v>
      </c>
      <c r="G3742" s="8" t="n">
        <f aca="false">1_Data_EDA!M3743</f>
        <v>0.029999999</v>
      </c>
      <c r="H3742" s="6" t="n">
        <f aca="false">IF(1_Data_EDA!B3743="First Class",1,0)</f>
        <v>0</v>
      </c>
      <c r="I3742" s="6" t="n">
        <f aca="false">IF(1_Data_EDA!B3743="Second Class",1,0)</f>
        <v>1</v>
      </c>
      <c r="J3742" s="6" t="n">
        <f aca="false">IF(1_Data_EDA!B3743="Same Day",1,0)</f>
        <v>0</v>
      </c>
      <c r="K3742" s="6" t="n">
        <f aca="false">IF(1_Data_EDA!C3743="Corporate",1,0)</f>
        <v>0</v>
      </c>
      <c r="L3742" s="6" t="n">
        <f aca="false">IF(1_Data_EDA!C3743="Home Office",1,0)</f>
        <v>0</v>
      </c>
      <c r="M3742" s="6" t="n">
        <f aca="false">IF(1_Data_EDA!D3743="Europe",1,0)</f>
        <v>0</v>
      </c>
      <c r="N3742" s="6" t="n">
        <f aca="false">IF(1_Data_EDA!D3743="LATAM",1,0)</f>
        <v>1</v>
      </c>
      <c r="O3742" s="6" t="n">
        <f aca="false">IF(1_Data_EDA!D3743="Pacific Asia",1,0)</f>
        <v>0</v>
      </c>
      <c r="P3742" s="6" t="n">
        <f aca="false">IF(1_Data_EDA!D3743="USCA",1,0)</f>
        <v>0</v>
      </c>
      <c r="Q3742" s="6" t="n">
        <f aca="false">IF(C3742&gt;MEDIAN(C$5:C$8004),1,0)</f>
        <v>1</v>
      </c>
      <c r="R3742" s="6" t="n">
        <f aca="false">IF(D3742&gt;2,1,0)</f>
        <v>0</v>
      </c>
    </row>
    <row r="3743" customFormat="false" ht="15" hidden="false" customHeight="true" outlineLevel="0" collapsed="false">
      <c r="A3743" s="6" t="n">
        <f aca="false">1_Data_EDA!O3744</f>
        <v>1</v>
      </c>
      <c r="B3743" s="6" t="n">
        <f aca="false">1_Data_EDA!H3744</f>
        <v>4</v>
      </c>
      <c r="C3743" s="7" t="n">
        <f aca="false">1_Data_EDA!I3744</f>
        <v>39.99000168</v>
      </c>
      <c r="D3743" s="6" t="n">
        <f aca="false">1_Data_EDA!J3744</f>
        <v>2</v>
      </c>
      <c r="E3743" s="7" t="n">
        <f aca="false">1_Data_EDA!K3744</f>
        <v>79.98000336</v>
      </c>
      <c r="F3743" s="7" t="n">
        <f aca="false">1_Data_EDA!L3744</f>
        <v>13.60000038</v>
      </c>
      <c r="G3743" s="8" t="n">
        <f aca="false">1_Data_EDA!M3744</f>
        <v>0.170000002</v>
      </c>
      <c r="H3743" s="6" t="n">
        <f aca="false">IF(1_Data_EDA!B3744="First Class",1,0)</f>
        <v>0</v>
      </c>
      <c r="I3743" s="6" t="n">
        <f aca="false">IF(1_Data_EDA!B3744="Second Class",1,0)</f>
        <v>0</v>
      </c>
      <c r="J3743" s="6" t="n">
        <f aca="false">IF(1_Data_EDA!B3744="Same Day",1,0)</f>
        <v>0</v>
      </c>
      <c r="K3743" s="6" t="n">
        <f aca="false">IF(1_Data_EDA!C3744="Corporate",1,0)</f>
        <v>0</v>
      </c>
      <c r="L3743" s="6" t="n">
        <f aca="false">IF(1_Data_EDA!C3744="Home Office",1,0)</f>
        <v>0</v>
      </c>
      <c r="M3743" s="6" t="n">
        <f aca="false">IF(1_Data_EDA!D3744="Europe",1,0)</f>
        <v>0</v>
      </c>
      <c r="N3743" s="6" t="n">
        <f aca="false">IF(1_Data_EDA!D3744="LATAM",1,0)</f>
        <v>0</v>
      </c>
      <c r="O3743" s="6" t="n">
        <f aca="false">IF(1_Data_EDA!D3744="Pacific Asia",1,0)</f>
        <v>1</v>
      </c>
      <c r="P3743" s="6" t="n">
        <f aca="false">IF(1_Data_EDA!D3744="USCA",1,0)</f>
        <v>0</v>
      </c>
      <c r="Q3743" s="6" t="n">
        <f aca="false">IF(C3743&gt;MEDIAN(C$5:C$8004),1,0)</f>
        <v>0</v>
      </c>
      <c r="R3743" s="6" t="n">
        <f aca="false">IF(D3743&gt;2,1,0)</f>
        <v>0</v>
      </c>
    </row>
    <row r="3744" customFormat="false" ht="15" hidden="false" customHeight="true" outlineLevel="0" collapsed="false">
      <c r="A3744" s="6" t="n">
        <f aca="false">1_Data_EDA!O3745</f>
        <v>0</v>
      </c>
      <c r="B3744" s="6" t="n">
        <f aca="false">1_Data_EDA!H3745</f>
        <v>2</v>
      </c>
      <c r="C3744" s="7" t="n">
        <f aca="false">1_Data_EDA!I3745</f>
        <v>39.99000168</v>
      </c>
      <c r="D3744" s="6" t="n">
        <f aca="false">1_Data_EDA!J3745</f>
        <v>5</v>
      </c>
      <c r="E3744" s="7" t="n">
        <f aca="false">1_Data_EDA!K3745</f>
        <v>199.9499969</v>
      </c>
      <c r="F3744" s="7" t="n">
        <f aca="false">1_Data_EDA!L3745</f>
        <v>25.98999977</v>
      </c>
      <c r="G3744" s="8" t="n">
        <f aca="false">1_Data_EDA!M3745</f>
        <v>0.129999995</v>
      </c>
      <c r="H3744" s="6" t="n">
        <f aca="false">IF(1_Data_EDA!B3745="First Class",1,0)</f>
        <v>0</v>
      </c>
      <c r="I3744" s="6" t="n">
        <f aca="false">IF(1_Data_EDA!B3745="Second Class",1,0)</f>
        <v>1</v>
      </c>
      <c r="J3744" s="6" t="n">
        <f aca="false">IF(1_Data_EDA!B3745="Same Day",1,0)</f>
        <v>0</v>
      </c>
      <c r="K3744" s="6" t="n">
        <f aca="false">IF(1_Data_EDA!C3745="Corporate",1,0)</f>
        <v>0</v>
      </c>
      <c r="L3744" s="6" t="n">
        <f aca="false">IF(1_Data_EDA!C3745="Home Office",1,0)</f>
        <v>0</v>
      </c>
      <c r="M3744" s="6" t="n">
        <f aca="false">IF(1_Data_EDA!D3745="Europe",1,0)</f>
        <v>0</v>
      </c>
      <c r="N3744" s="6" t="n">
        <f aca="false">IF(1_Data_EDA!D3745="LATAM",1,0)</f>
        <v>0</v>
      </c>
      <c r="O3744" s="6" t="n">
        <f aca="false">IF(1_Data_EDA!D3745="Pacific Asia",1,0)</f>
        <v>0</v>
      </c>
      <c r="P3744" s="6" t="n">
        <f aca="false">IF(1_Data_EDA!D3745="USCA",1,0)</f>
        <v>1</v>
      </c>
      <c r="Q3744" s="6" t="n">
        <f aca="false">IF(C3744&gt;MEDIAN(C$5:C$8004),1,0)</f>
        <v>0</v>
      </c>
      <c r="R3744" s="6" t="n">
        <f aca="false">IF(D3744&gt;2,1,0)</f>
        <v>1</v>
      </c>
    </row>
    <row r="3745" customFormat="false" ht="15" hidden="false" customHeight="true" outlineLevel="0" collapsed="false">
      <c r="A3745" s="6" t="n">
        <f aca="false">1_Data_EDA!O3746</f>
        <v>0</v>
      </c>
      <c r="B3745" s="6" t="n">
        <f aca="false">1_Data_EDA!H3746</f>
        <v>4</v>
      </c>
      <c r="C3745" s="7" t="n">
        <f aca="false">1_Data_EDA!I3746</f>
        <v>59.99000168</v>
      </c>
      <c r="D3745" s="6" t="n">
        <f aca="false">1_Data_EDA!J3746</f>
        <v>4</v>
      </c>
      <c r="E3745" s="7" t="n">
        <f aca="false">1_Data_EDA!K3746</f>
        <v>239.9600067</v>
      </c>
      <c r="F3745" s="7" t="n">
        <f aca="false">1_Data_EDA!L3746</f>
        <v>9.600000381</v>
      </c>
      <c r="G3745" s="8" t="n">
        <f aca="false">1_Data_EDA!M3746</f>
        <v>0.039999999</v>
      </c>
      <c r="H3745" s="6" t="n">
        <f aca="false">IF(1_Data_EDA!B3746="First Class",1,0)</f>
        <v>0</v>
      </c>
      <c r="I3745" s="6" t="n">
        <f aca="false">IF(1_Data_EDA!B3746="Second Class",1,0)</f>
        <v>0</v>
      </c>
      <c r="J3745" s="6" t="n">
        <f aca="false">IF(1_Data_EDA!B3746="Same Day",1,0)</f>
        <v>0</v>
      </c>
      <c r="K3745" s="6" t="n">
        <f aca="false">IF(1_Data_EDA!C3746="Corporate",1,0)</f>
        <v>1</v>
      </c>
      <c r="L3745" s="6" t="n">
        <f aca="false">IF(1_Data_EDA!C3746="Home Office",1,0)</f>
        <v>0</v>
      </c>
      <c r="M3745" s="6" t="n">
        <f aca="false">IF(1_Data_EDA!D3746="Europe",1,0)</f>
        <v>1</v>
      </c>
      <c r="N3745" s="6" t="n">
        <f aca="false">IF(1_Data_EDA!D3746="LATAM",1,0)</f>
        <v>0</v>
      </c>
      <c r="O3745" s="6" t="n">
        <f aca="false">IF(1_Data_EDA!D3746="Pacific Asia",1,0)</f>
        <v>0</v>
      </c>
      <c r="P3745" s="6" t="n">
        <f aca="false">IF(1_Data_EDA!D3746="USCA",1,0)</f>
        <v>0</v>
      </c>
      <c r="Q3745" s="6" t="n">
        <f aca="false">IF(C3745&gt;MEDIAN(C$5:C$8004),1,0)</f>
        <v>0</v>
      </c>
      <c r="R3745" s="6" t="n">
        <f aca="false">IF(D3745&gt;2,1,0)</f>
        <v>1</v>
      </c>
    </row>
    <row r="3746" customFormat="false" ht="15" hidden="false" customHeight="true" outlineLevel="0" collapsed="false">
      <c r="A3746" s="6" t="n">
        <f aca="false">1_Data_EDA!O3747</f>
        <v>1</v>
      </c>
      <c r="B3746" s="6" t="n">
        <f aca="false">1_Data_EDA!H3747</f>
        <v>4</v>
      </c>
      <c r="C3746" s="7" t="n">
        <f aca="false">1_Data_EDA!I3747</f>
        <v>129.9900055</v>
      </c>
      <c r="D3746" s="6" t="n">
        <f aca="false">1_Data_EDA!J3747</f>
        <v>1</v>
      </c>
      <c r="E3746" s="7" t="n">
        <f aca="false">1_Data_EDA!K3747</f>
        <v>129.9900055</v>
      </c>
      <c r="F3746" s="7" t="n">
        <f aca="false">1_Data_EDA!L3747</f>
        <v>7.150000095</v>
      </c>
      <c r="G3746" s="8" t="n">
        <f aca="false">1_Data_EDA!M3747</f>
        <v>0.059999999</v>
      </c>
      <c r="H3746" s="6" t="n">
        <f aca="false">IF(1_Data_EDA!B3747="First Class",1,0)</f>
        <v>0</v>
      </c>
      <c r="I3746" s="6" t="n">
        <f aca="false">IF(1_Data_EDA!B3747="Second Class",1,0)</f>
        <v>0</v>
      </c>
      <c r="J3746" s="6" t="n">
        <f aca="false">IF(1_Data_EDA!B3747="Same Day",1,0)</f>
        <v>0</v>
      </c>
      <c r="K3746" s="6" t="n">
        <f aca="false">IF(1_Data_EDA!C3747="Corporate",1,0)</f>
        <v>1</v>
      </c>
      <c r="L3746" s="6" t="n">
        <f aca="false">IF(1_Data_EDA!C3747="Home Office",1,0)</f>
        <v>0</v>
      </c>
      <c r="M3746" s="6" t="n">
        <f aca="false">IF(1_Data_EDA!D3747="Europe",1,0)</f>
        <v>1</v>
      </c>
      <c r="N3746" s="6" t="n">
        <f aca="false">IF(1_Data_EDA!D3747="LATAM",1,0)</f>
        <v>0</v>
      </c>
      <c r="O3746" s="6" t="n">
        <f aca="false">IF(1_Data_EDA!D3747="Pacific Asia",1,0)</f>
        <v>0</v>
      </c>
      <c r="P3746" s="6" t="n">
        <f aca="false">IF(1_Data_EDA!D3747="USCA",1,0)</f>
        <v>0</v>
      </c>
      <c r="Q3746" s="6" t="n">
        <f aca="false">IF(C3746&gt;MEDIAN(C$5:C$8004),1,0)</f>
        <v>1</v>
      </c>
      <c r="R3746" s="6" t="n">
        <f aca="false">IF(D3746&gt;2,1,0)</f>
        <v>0</v>
      </c>
    </row>
    <row r="3747" customFormat="false" ht="15" hidden="false" customHeight="true" outlineLevel="0" collapsed="false">
      <c r="A3747" s="6" t="n">
        <f aca="false">1_Data_EDA!O3748</f>
        <v>0</v>
      </c>
      <c r="B3747" s="6" t="n">
        <f aca="false">1_Data_EDA!H3748</f>
        <v>4</v>
      </c>
      <c r="C3747" s="7" t="n">
        <f aca="false">1_Data_EDA!I3748</f>
        <v>11.28999996</v>
      </c>
      <c r="D3747" s="6" t="n">
        <f aca="false">1_Data_EDA!J3748</f>
        <v>1</v>
      </c>
      <c r="E3747" s="7" t="n">
        <f aca="false">1_Data_EDA!K3748</f>
        <v>11.28999996</v>
      </c>
      <c r="F3747" s="7" t="n">
        <f aca="false">1_Data_EDA!L3748</f>
        <v>0.620000005</v>
      </c>
      <c r="G3747" s="8" t="n">
        <f aca="false">1_Data_EDA!M3748</f>
        <v>0.059999999</v>
      </c>
      <c r="H3747" s="6" t="n">
        <f aca="false">IF(1_Data_EDA!B3748="First Class",1,0)</f>
        <v>0</v>
      </c>
      <c r="I3747" s="6" t="n">
        <f aca="false">IF(1_Data_EDA!B3748="Second Class",1,0)</f>
        <v>0</v>
      </c>
      <c r="J3747" s="6" t="n">
        <f aca="false">IF(1_Data_EDA!B3748="Same Day",1,0)</f>
        <v>0</v>
      </c>
      <c r="K3747" s="6" t="n">
        <f aca="false">IF(1_Data_EDA!C3748="Corporate",1,0)</f>
        <v>0</v>
      </c>
      <c r="L3747" s="6" t="n">
        <f aca="false">IF(1_Data_EDA!C3748="Home Office",1,0)</f>
        <v>0</v>
      </c>
      <c r="M3747" s="6" t="n">
        <f aca="false">IF(1_Data_EDA!D3748="Europe",1,0)</f>
        <v>1</v>
      </c>
      <c r="N3747" s="6" t="n">
        <f aca="false">IF(1_Data_EDA!D3748="LATAM",1,0)</f>
        <v>0</v>
      </c>
      <c r="O3747" s="6" t="n">
        <f aca="false">IF(1_Data_EDA!D3748="Pacific Asia",1,0)</f>
        <v>0</v>
      </c>
      <c r="P3747" s="6" t="n">
        <f aca="false">IF(1_Data_EDA!D3748="USCA",1,0)</f>
        <v>0</v>
      </c>
      <c r="Q3747" s="6" t="n">
        <f aca="false">IF(C3747&gt;MEDIAN(C$5:C$8004),1,0)</f>
        <v>0</v>
      </c>
      <c r="R3747" s="6" t="n">
        <f aca="false">IF(D3747&gt;2,1,0)</f>
        <v>0</v>
      </c>
    </row>
    <row r="3748" customFormat="false" ht="15" hidden="false" customHeight="true" outlineLevel="0" collapsed="false">
      <c r="A3748" s="6" t="n">
        <f aca="false">1_Data_EDA!O3749</f>
        <v>0</v>
      </c>
      <c r="B3748" s="6" t="n">
        <f aca="false">1_Data_EDA!H3749</f>
        <v>4</v>
      </c>
      <c r="C3748" s="7" t="n">
        <f aca="false">1_Data_EDA!I3749</f>
        <v>49.97999954</v>
      </c>
      <c r="D3748" s="6" t="n">
        <f aca="false">1_Data_EDA!J3749</f>
        <v>5</v>
      </c>
      <c r="E3748" s="7" t="n">
        <f aca="false">1_Data_EDA!K3749</f>
        <v>249.8999939</v>
      </c>
      <c r="F3748" s="7" t="n">
        <f aca="false">1_Data_EDA!L3749</f>
        <v>12.5</v>
      </c>
      <c r="G3748" s="8" t="n">
        <f aca="false">1_Data_EDA!M3749</f>
        <v>0.050000001</v>
      </c>
      <c r="H3748" s="6" t="n">
        <f aca="false">IF(1_Data_EDA!B3749="First Class",1,0)</f>
        <v>0</v>
      </c>
      <c r="I3748" s="6" t="n">
        <f aca="false">IF(1_Data_EDA!B3749="Second Class",1,0)</f>
        <v>0</v>
      </c>
      <c r="J3748" s="6" t="n">
        <f aca="false">IF(1_Data_EDA!B3749="Same Day",1,0)</f>
        <v>0</v>
      </c>
      <c r="K3748" s="6" t="n">
        <f aca="false">IF(1_Data_EDA!C3749="Corporate",1,0)</f>
        <v>0</v>
      </c>
      <c r="L3748" s="6" t="n">
        <f aca="false">IF(1_Data_EDA!C3749="Home Office",1,0)</f>
        <v>0</v>
      </c>
      <c r="M3748" s="6" t="n">
        <f aca="false">IF(1_Data_EDA!D3749="Europe",1,0)</f>
        <v>0</v>
      </c>
      <c r="N3748" s="6" t="n">
        <f aca="false">IF(1_Data_EDA!D3749="LATAM",1,0)</f>
        <v>0</v>
      </c>
      <c r="O3748" s="6" t="n">
        <f aca="false">IF(1_Data_EDA!D3749="Pacific Asia",1,0)</f>
        <v>0</v>
      </c>
      <c r="P3748" s="6" t="n">
        <f aca="false">IF(1_Data_EDA!D3749="USCA",1,0)</f>
        <v>1</v>
      </c>
      <c r="Q3748" s="6" t="n">
        <f aca="false">IF(C3748&gt;MEDIAN(C$5:C$8004),1,0)</f>
        <v>0</v>
      </c>
      <c r="R3748" s="6" t="n">
        <f aca="false">IF(D3748&gt;2,1,0)</f>
        <v>1</v>
      </c>
    </row>
    <row r="3749" customFormat="false" ht="15" hidden="false" customHeight="true" outlineLevel="0" collapsed="false">
      <c r="A3749" s="6" t="n">
        <f aca="false">1_Data_EDA!O3750</f>
        <v>0</v>
      </c>
      <c r="B3749" s="6" t="n">
        <f aca="false">1_Data_EDA!H3750</f>
        <v>4</v>
      </c>
      <c r="C3749" s="7" t="n">
        <f aca="false">1_Data_EDA!I3750</f>
        <v>399.980011</v>
      </c>
      <c r="D3749" s="6" t="n">
        <f aca="false">1_Data_EDA!J3750</f>
        <v>1</v>
      </c>
      <c r="E3749" s="7" t="n">
        <f aca="false">1_Data_EDA!K3750</f>
        <v>399.980011</v>
      </c>
      <c r="F3749" s="7" t="n">
        <f aca="false">1_Data_EDA!L3750</f>
        <v>0</v>
      </c>
      <c r="G3749" s="8" t="n">
        <f aca="false">1_Data_EDA!M3750</f>
        <v>0</v>
      </c>
      <c r="H3749" s="6" t="n">
        <f aca="false">IF(1_Data_EDA!B3750="First Class",1,0)</f>
        <v>0</v>
      </c>
      <c r="I3749" s="6" t="n">
        <f aca="false">IF(1_Data_EDA!B3750="Second Class",1,0)</f>
        <v>0</v>
      </c>
      <c r="J3749" s="6" t="n">
        <f aca="false">IF(1_Data_EDA!B3750="Same Day",1,0)</f>
        <v>0</v>
      </c>
      <c r="K3749" s="6" t="n">
        <f aca="false">IF(1_Data_EDA!C3750="Corporate",1,0)</f>
        <v>1</v>
      </c>
      <c r="L3749" s="6" t="n">
        <f aca="false">IF(1_Data_EDA!C3750="Home Office",1,0)</f>
        <v>0</v>
      </c>
      <c r="M3749" s="6" t="n">
        <f aca="false">IF(1_Data_EDA!D3750="Europe",1,0)</f>
        <v>0</v>
      </c>
      <c r="N3749" s="6" t="n">
        <f aca="false">IF(1_Data_EDA!D3750="LATAM",1,0)</f>
        <v>0</v>
      </c>
      <c r="O3749" s="6" t="n">
        <f aca="false">IF(1_Data_EDA!D3750="Pacific Asia",1,0)</f>
        <v>1</v>
      </c>
      <c r="P3749" s="6" t="n">
        <f aca="false">IF(1_Data_EDA!D3750="USCA",1,0)</f>
        <v>0</v>
      </c>
      <c r="Q3749" s="6" t="n">
        <f aca="false">IF(C3749&gt;MEDIAN(C$5:C$8004),1,0)</f>
        <v>1</v>
      </c>
      <c r="R3749" s="6" t="n">
        <f aca="false">IF(D3749&gt;2,1,0)</f>
        <v>0</v>
      </c>
    </row>
    <row r="3750" customFormat="false" ht="15" hidden="false" customHeight="true" outlineLevel="0" collapsed="false">
      <c r="A3750" s="6" t="n">
        <f aca="false">1_Data_EDA!O3751</f>
        <v>1</v>
      </c>
      <c r="B3750" s="6" t="n">
        <f aca="false">1_Data_EDA!H3751</f>
        <v>2</v>
      </c>
      <c r="C3750" s="7" t="n">
        <f aca="false">1_Data_EDA!I3751</f>
        <v>129.9900055</v>
      </c>
      <c r="D3750" s="6" t="n">
        <f aca="false">1_Data_EDA!J3751</f>
        <v>1</v>
      </c>
      <c r="E3750" s="7" t="n">
        <f aca="false">1_Data_EDA!K3751</f>
        <v>129.9900055</v>
      </c>
      <c r="F3750" s="7" t="n">
        <f aca="false">1_Data_EDA!L3751</f>
        <v>26</v>
      </c>
      <c r="G3750" s="8" t="n">
        <f aca="false">1_Data_EDA!M3751</f>
        <v>0.200000003</v>
      </c>
      <c r="H3750" s="6" t="n">
        <f aca="false">IF(1_Data_EDA!B3751="First Class",1,0)</f>
        <v>0</v>
      </c>
      <c r="I3750" s="6" t="n">
        <f aca="false">IF(1_Data_EDA!B3751="Second Class",1,0)</f>
        <v>1</v>
      </c>
      <c r="J3750" s="6" t="n">
        <f aca="false">IF(1_Data_EDA!B3751="Same Day",1,0)</f>
        <v>0</v>
      </c>
      <c r="K3750" s="6" t="n">
        <f aca="false">IF(1_Data_EDA!C3751="Corporate",1,0)</f>
        <v>1</v>
      </c>
      <c r="L3750" s="6" t="n">
        <f aca="false">IF(1_Data_EDA!C3751="Home Office",1,0)</f>
        <v>0</v>
      </c>
      <c r="M3750" s="6" t="n">
        <f aca="false">IF(1_Data_EDA!D3751="Europe",1,0)</f>
        <v>0</v>
      </c>
      <c r="N3750" s="6" t="n">
        <f aca="false">IF(1_Data_EDA!D3751="LATAM",1,0)</f>
        <v>1</v>
      </c>
      <c r="O3750" s="6" t="n">
        <f aca="false">IF(1_Data_EDA!D3751="Pacific Asia",1,0)</f>
        <v>0</v>
      </c>
      <c r="P3750" s="6" t="n">
        <f aca="false">IF(1_Data_EDA!D3751="USCA",1,0)</f>
        <v>0</v>
      </c>
      <c r="Q3750" s="6" t="n">
        <f aca="false">IF(C3750&gt;MEDIAN(C$5:C$8004),1,0)</f>
        <v>1</v>
      </c>
      <c r="R3750" s="6" t="n">
        <f aca="false">IF(D3750&gt;2,1,0)</f>
        <v>0</v>
      </c>
    </row>
    <row r="3751" customFormat="false" ht="15" hidden="false" customHeight="true" outlineLevel="0" collapsed="false">
      <c r="A3751" s="6" t="n">
        <f aca="false">1_Data_EDA!O3752</f>
        <v>0</v>
      </c>
      <c r="B3751" s="6" t="n">
        <f aca="false">1_Data_EDA!H3752</f>
        <v>4</v>
      </c>
      <c r="C3751" s="7" t="n">
        <f aca="false">1_Data_EDA!I3752</f>
        <v>39.99000168</v>
      </c>
      <c r="D3751" s="6" t="n">
        <f aca="false">1_Data_EDA!J3752</f>
        <v>2</v>
      </c>
      <c r="E3751" s="7" t="n">
        <f aca="false">1_Data_EDA!K3752</f>
        <v>79.98000336</v>
      </c>
      <c r="F3751" s="7" t="n">
        <f aca="false">1_Data_EDA!L3752</f>
        <v>0.800000012</v>
      </c>
      <c r="G3751" s="8" t="n">
        <f aca="false">1_Data_EDA!M3752</f>
        <v>0.01</v>
      </c>
      <c r="H3751" s="6" t="n">
        <f aca="false">IF(1_Data_EDA!B3752="First Class",1,0)</f>
        <v>0</v>
      </c>
      <c r="I3751" s="6" t="n">
        <f aca="false">IF(1_Data_EDA!B3752="Second Class",1,0)</f>
        <v>0</v>
      </c>
      <c r="J3751" s="6" t="n">
        <f aca="false">IF(1_Data_EDA!B3752="Same Day",1,0)</f>
        <v>0</v>
      </c>
      <c r="K3751" s="6" t="n">
        <f aca="false">IF(1_Data_EDA!C3752="Corporate",1,0)</f>
        <v>1</v>
      </c>
      <c r="L3751" s="6" t="n">
        <f aca="false">IF(1_Data_EDA!C3752="Home Office",1,0)</f>
        <v>0</v>
      </c>
      <c r="M3751" s="6" t="n">
        <f aca="false">IF(1_Data_EDA!D3752="Europe",1,0)</f>
        <v>1</v>
      </c>
      <c r="N3751" s="6" t="n">
        <f aca="false">IF(1_Data_EDA!D3752="LATAM",1,0)</f>
        <v>0</v>
      </c>
      <c r="O3751" s="6" t="n">
        <f aca="false">IF(1_Data_EDA!D3752="Pacific Asia",1,0)</f>
        <v>0</v>
      </c>
      <c r="P3751" s="6" t="n">
        <f aca="false">IF(1_Data_EDA!D3752="USCA",1,0)</f>
        <v>0</v>
      </c>
      <c r="Q3751" s="6" t="n">
        <f aca="false">IF(C3751&gt;MEDIAN(C$5:C$8004),1,0)</f>
        <v>0</v>
      </c>
      <c r="R3751" s="6" t="n">
        <f aca="false">IF(D3751&gt;2,1,0)</f>
        <v>0</v>
      </c>
    </row>
    <row r="3752" customFormat="false" ht="15" hidden="false" customHeight="true" outlineLevel="0" collapsed="false">
      <c r="A3752" s="6" t="n">
        <f aca="false">1_Data_EDA!O3753</f>
        <v>0</v>
      </c>
      <c r="B3752" s="6" t="n">
        <f aca="false">1_Data_EDA!H3753</f>
        <v>4</v>
      </c>
      <c r="C3752" s="7" t="n">
        <f aca="false">1_Data_EDA!I3753</f>
        <v>299.980011</v>
      </c>
      <c r="D3752" s="6" t="n">
        <f aca="false">1_Data_EDA!J3753</f>
        <v>1</v>
      </c>
      <c r="E3752" s="7" t="n">
        <f aca="false">1_Data_EDA!K3753</f>
        <v>299.980011</v>
      </c>
      <c r="F3752" s="7" t="n">
        <f aca="false">1_Data_EDA!L3753</f>
        <v>0</v>
      </c>
      <c r="G3752" s="8" t="n">
        <f aca="false">1_Data_EDA!M3753</f>
        <v>0</v>
      </c>
      <c r="H3752" s="6" t="n">
        <f aca="false">IF(1_Data_EDA!B3753="First Class",1,0)</f>
        <v>0</v>
      </c>
      <c r="I3752" s="6" t="n">
        <f aca="false">IF(1_Data_EDA!B3753="Second Class",1,0)</f>
        <v>0</v>
      </c>
      <c r="J3752" s="6" t="n">
        <f aca="false">IF(1_Data_EDA!B3753="Same Day",1,0)</f>
        <v>0</v>
      </c>
      <c r="K3752" s="6" t="n">
        <f aca="false">IF(1_Data_EDA!C3753="Corporate",1,0)</f>
        <v>0</v>
      </c>
      <c r="L3752" s="6" t="n">
        <f aca="false">IF(1_Data_EDA!C3753="Home Office",1,0)</f>
        <v>1</v>
      </c>
      <c r="M3752" s="6" t="n">
        <f aca="false">IF(1_Data_EDA!D3753="Europe",1,0)</f>
        <v>0</v>
      </c>
      <c r="N3752" s="6" t="n">
        <f aca="false">IF(1_Data_EDA!D3753="LATAM",1,0)</f>
        <v>1</v>
      </c>
      <c r="O3752" s="6" t="n">
        <f aca="false">IF(1_Data_EDA!D3753="Pacific Asia",1,0)</f>
        <v>0</v>
      </c>
      <c r="P3752" s="6" t="n">
        <f aca="false">IF(1_Data_EDA!D3753="USCA",1,0)</f>
        <v>0</v>
      </c>
      <c r="Q3752" s="6" t="n">
        <f aca="false">IF(C3752&gt;MEDIAN(C$5:C$8004),1,0)</f>
        <v>1</v>
      </c>
      <c r="R3752" s="6" t="n">
        <f aca="false">IF(D3752&gt;2,1,0)</f>
        <v>0</v>
      </c>
    </row>
    <row r="3753" customFormat="false" ht="15" hidden="false" customHeight="true" outlineLevel="0" collapsed="false">
      <c r="A3753" s="6" t="n">
        <f aca="false">1_Data_EDA!O3754</f>
        <v>0</v>
      </c>
      <c r="B3753" s="6" t="n">
        <f aca="false">1_Data_EDA!H3754</f>
        <v>4</v>
      </c>
      <c r="C3753" s="7" t="n">
        <f aca="false">1_Data_EDA!I3754</f>
        <v>129.9900055</v>
      </c>
      <c r="D3753" s="6" t="n">
        <f aca="false">1_Data_EDA!J3754</f>
        <v>1</v>
      </c>
      <c r="E3753" s="7" t="n">
        <f aca="false">1_Data_EDA!K3754</f>
        <v>129.9900055</v>
      </c>
      <c r="F3753" s="7" t="n">
        <f aca="false">1_Data_EDA!L3754</f>
        <v>22.10000038</v>
      </c>
      <c r="G3753" s="8" t="n">
        <f aca="false">1_Data_EDA!M3754</f>
        <v>0.170000002</v>
      </c>
      <c r="H3753" s="6" t="n">
        <f aca="false">IF(1_Data_EDA!B3754="First Class",1,0)</f>
        <v>0</v>
      </c>
      <c r="I3753" s="6" t="n">
        <f aca="false">IF(1_Data_EDA!B3754="Second Class",1,0)</f>
        <v>0</v>
      </c>
      <c r="J3753" s="6" t="n">
        <f aca="false">IF(1_Data_EDA!B3754="Same Day",1,0)</f>
        <v>0</v>
      </c>
      <c r="K3753" s="6" t="n">
        <f aca="false">IF(1_Data_EDA!C3754="Corporate",1,0)</f>
        <v>1</v>
      </c>
      <c r="L3753" s="6" t="n">
        <f aca="false">IF(1_Data_EDA!C3754="Home Office",1,0)</f>
        <v>0</v>
      </c>
      <c r="M3753" s="6" t="n">
        <f aca="false">IF(1_Data_EDA!D3754="Europe",1,0)</f>
        <v>0</v>
      </c>
      <c r="N3753" s="6" t="n">
        <f aca="false">IF(1_Data_EDA!D3754="LATAM",1,0)</f>
        <v>1</v>
      </c>
      <c r="O3753" s="6" t="n">
        <f aca="false">IF(1_Data_EDA!D3754="Pacific Asia",1,0)</f>
        <v>0</v>
      </c>
      <c r="P3753" s="6" t="n">
        <f aca="false">IF(1_Data_EDA!D3754="USCA",1,0)</f>
        <v>0</v>
      </c>
      <c r="Q3753" s="6" t="n">
        <f aca="false">IF(C3753&gt;MEDIAN(C$5:C$8004),1,0)</f>
        <v>1</v>
      </c>
      <c r="R3753" s="6" t="n">
        <f aca="false">IF(D3753&gt;2,1,0)</f>
        <v>0</v>
      </c>
    </row>
    <row r="3754" customFormat="false" ht="15" hidden="false" customHeight="true" outlineLevel="0" collapsed="false">
      <c r="A3754" s="6" t="n">
        <f aca="false">1_Data_EDA!O3755</f>
        <v>0</v>
      </c>
      <c r="B3754" s="6" t="n">
        <f aca="false">1_Data_EDA!H3755</f>
        <v>4</v>
      </c>
      <c r="C3754" s="7" t="n">
        <f aca="false">1_Data_EDA!I3755</f>
        <v>299.980011</v>
      </c>
      <c r="D3754" s="6" t="n">
        <f aca="false">1_Data_EDA!J3755</f>
        <v>1</v>
      </c>
      <c r="E3754" s="7" t="n">
        <f aca="false">1_Data_EDA!K3755</f>
        <v>299.980011</v>
      </c>
      <c r="F3754" s="7" t="n">
        <f aca="false">1_Data_EDA!L3755</f>
        <v>12</v>
      </c>
      <c r="G3754" s="8" t="n">
        <f aca="false">1_Data_EDA!M3755</f>
        <v>0.039999999</v>
      </c>
      <c r="H3754" s="6" t="n">
        <f aca="false">IF(1_Data_EDA!B3755="First Class",1,0)</f>
        <v>0</v>
      </c>
      <c r="I3754" s="6" t="n">
        <f aca="false">IF(1_Data_EDA!B3755="Second Class",1,0)</f>
        <v>0</v>
      </c>
      <c r="J3754" s="6" t="n">
        <f aca="false">IF(1_Data_EDA!B3755="Same Day",1,0)</f>
        <v>0</v>
      </c>
      <c r="K3754" s="6" t="n">
        <f aca="false">IF(1_Data_EDA!C3755="Corporate",1,0)</f>
        <v>1</v>
      </c>
      <c r="L3754" s="6" t="n">
        <f aca="false">IF(1_Data_EDA!C3755="Home Office",1,0)</f>
        <v>0</v>
      </c>
      <c r="M3754" s="6" t="n">
        <f aca="false">IF(1_Data_EDA!D3755="Europe",1,0)</f>
        <v>0</v>
      </c>
      <c r="N3754" s="6" t="n">
        <f aca="false">IF(1_Data_EDA!D3755="LATAM",1,0)</f>
        <v>1</v>
      </c>
      <c r="O3754" s="6" t="n">
        <f aca="false">IF(1_Data_EDA!D3755="Pacific Asia",1,0)</f>
        <v>0</v>
      </c>
      <c r="P3754" s="6" t="n">
        <f aca="false">IF(1_Data_EDA!D3755="USCA",1,0)</f>
        <v>0</v>
      </c>
      <c r="Q3754" s="6" t="n">
        <f aca="false">IF(C3754&gt;MEDIAN(C$5:C$8004),1,0)</f>
        <v>1</v>
      </c>
      <c r="R3754" s="6" t="n">
        <f aca="false">IF(D3754&gt;2,1,0)</f>
        <v>0</v>
      </c>
    </row>
    <row r="3755" customFormat="false" ht="15" hidden="false" customHeight="true" outlineLevel="0" collapsed="false">
      <c r="A3755" s="6" t="n">
        <f aca="false">1_Data_EDA!O3756</f>
        <v>0</v>
      </c>
      <c r="B3755" s="6" t="n">
        <f aca="false">1_Data_EDA!H3756</f>
        <v>0</v>
      </c>
      <c r="C3755" s="7" t="n">
        <f aca="false">1_Data_EDA!I3756</f>
        <v>293.0400085</v>
      </c>
      <c r="D3755" s="6" t="n">
        <f aca="false">1_Data_EDA!J3756</f>
        <v>1</v>
      </c>
      <c r="E3755" s="7" t="n">
        <f aca="false">1_Data_EDA!K3756</f>
        <v>293.0400085</v>
      </c>
      <c r="F3755" s="7" t="n">
        <f aca="false">1_Data_EDA!L3756</f>
        <v>0</v>
      </c>
      <c r="G3755" s="8" t="n">
        <f aca="false">1_Data_EDA!M3756</f>
        <v>0</v>
      </c>
      <c r="H3755" s="6" t="n">
        <f aca="false">IF(1_Data_EDA!B3756="First Class",1,0)</f>
        <v>0</v>
      </c>
      <c r="I3755" s="6" t="n">
        <f aca="false">IF(1_Data_EDA!B3756="Second Class",1,0)</f>
        <v>0</v>
      </c>
      <c r="J3755" s="6" t="n">
        <f aca="false">IF(1_Data_EDA!B3756="Same Day",1,0)</f>
        <v>1</v>
      </c>
      <c r="K3755" s="6" t="n">
        <f aca="false">IF(1_Data_EDA!C3756="Corporate",1,0)</f>
        <v>0</v>
      </c>
      <c r="L3755" s="6" t="n">
        <f aca="false">IF(1_Data_EDA!C3756="Home Office",1,0)</f>
        <v>0</v>
      </c>
      <c r="M3755" s="6" t="n">
        <f aca="false">IF(1_Data_EDA!D3756="Europe",1,0)</f>
        <v>0</v>
      </c>
      <c r="N3755" s="6" t="n">
        <f aca="false">IF(1_Data_EDA!D3756="LATAM",1,0)</f>
        <v>0</v>
      </c>
      <c r="O3755" s="6" t="n">
        <f aca="false">IF(1_Data_EDA!D3756="Pacific Asia",1,0)</f>
        <v>1</v>
      </c>
      <c r="P3755" s="6" t="n">
        <f aca="false">IF(1_Data_EDA!D3756="USCA",1,0)</f>
        <v>0</v>
      </c>
      <c r="Q3755" s="6" t="n">
        <f aca="false">IF(C3755&gt;MEDIAN(C$5:C$8004),1,0)</f>
        <v>1</v>
      </c>
      <c r="R3755" s="6" t="n">
        <f aca="false">IF(D3755&gt;2,1,0)</f>
        <v>0</v>
      </c>
    </row>
    <row r="3756" customFormat="false" ht="15" hidden="false" customHeight="true" outlineLevel="0" collapsed="false">
      <c r="A3756" s="6" t="n">
        <f aca="false">1_Data_EDA!O3757</f>
        <v>1</v>
      </c>
      <c r="B3756" s="6" t="n">
        <f aca="false">1_Data_EDA!H3757</f>
        <v>1</v>
      </c>
      <c r="C3756" s="7" t="n">
        <f aca="false">1_Data_EDA!I3757</f>
        <v>461.480011</v>
      </c>
      <c r="D3756" s="6" t="n">
        <f aca="false">1_Data_EDA!J3757</f>
        <v>1</v>
      </c>
      <c r="E3756" s="7" t="n">
        <f aca="false">1_Data_EDA!K3757</f>
        <v>461.480011</v>
      </c>
      <c r="F3756" s="7" t="n">
        <f aca="false">1_Data_EDA!L3757</f>
        <v>0</v>
      </c>
      <c r="G3756" s="8" t="n">
        <f aca="false">1_Data_EDA!M3757</f>
        <v>0</v>
      </c>
      <c r="H3756" s="6" t="n">
        <f aca="false">IF(1_Data_EDA!B3757="First Class",1,0)</f>
        <v>1</v>
      </c>
      <c r="I3756" s="6" t="n">
        <f aca="false">IF(1_Data_EDA!B3757="Second Class",1,0)</f>
        <v>0</v>
      </c>
      <c r="J3756" s="6" t="n">
        <f aca="false">IF(1_Data_EDA!B3757="Same Day",1,0)</f>
        <v>0</v>
      </c>
      <c r="K3756" s="6" t="n">
        <f aca="false">IF(1_Data_EDA!C3757="Corporate",1,0)</f>
        <v>0</v>
      </c>
      <c r="L3756" s="6" t="n">
        <f aca="false">IF(1_Data_EDA!C3757="Home Office",1,0)</f>
        <v>0</v>
      </c>
      <c r="M3756" s="6" t="n">
        <f aca="false">IF(1_Data_EDA!D3757="Europe",1,0)</f>
        <v>0</v>
      </c>
      <c r="N3756" s="6" t="n">
        <f aca="false">IF(1_Data_EDA!D3757="LATAM",1,0)</f>
        <v>0</v>
      </c>
      <c r="O3756" s="6" t="n">
        <f aca="false">IF(1_Data_EDA!D3757="Pacific Asia",1,0)</f>
        <v>1</v>
      </c>
      <c r="P3756" s="6" t="n">
        <f aca="false">IF(1_Data_EDA!D3757="USCA",1,0)</f>
        <v>0</v>
      </c>
      <c r="Q3756" s="6" t="n">
        <f aca="false">IF(C3756&gt;MEDIAN(C$5:C$8004),1,0)</f>
        <v>1</v>
      </c>
      <c r="R3756" s="6" t="n">
        <f aca="false">IF(D3756&gt;2,1,0)</f>
        <v>0</v>
      </c>
    </row>
    <row r="3757" customFormat="false" ht="15" hidden="false" customHeight="true" outlineLevel="0" collapsed="false">
      <c r="A3757" s="6" t="n">
        <f aca="false">1_Data_EDA!O3758</f>
        <v>0</v>
      </c>
      <c r="B3757" s="6" t="n">
        <f aca="false">1_Data_EDA!H3758</f>
        <v>4</v>
      </c>
      <c r="C3757" s="7" t="n">
        <f aca="false">1_Data_EDA!I3758</f>
        <v>399.980011</v>
      </c>
      <c r="D3757" s="6" t="n">
        <f aca="false">1_Data_EDA!J3758</f>
        <v>1</v>
      </c>
      <c r="E3757" s="7" t="n">
        <f aca="false">1_Data_EDA!K3758</f>
        <v>399.980011</v>
      </c>
      <c r="F3757" s="7" t="n">
        <f aca="false">1_Data_EDA!L3758</f>
        <v>72</v>
      </c>
      <c r="G3757" s="8" t="n">
        <f aca="false">1_Data_EDA!M3758</f>
        <v>0.180000007</v>
      </c>
      <c r="H3757" s="6" t="n">
        <f aca="false">IF(1_Data_EDA!B3758="First Class",1,0)</f>
        <v>0</v>
      </c>
      <c r="I3757" s="6" t="n">
        <f aca="false">IF(1_Data_EDA!B3758="Second Class",1,0)</f>
        <v>0</v>
      </c>
      <c r="J3757" s="6" t="n">
        <f aca="false">IF(1_Data_EDA!B3758="Same Day",1,0)</f>
        <v>0</v>
      </c>
      <c r="K3757" s="6" t="n">
        <f aca="false">IF(1_Data_EDA!C3758="Corporate",1,0)</f>
        <v>0</v>
      </c>
      <c r="L3757" s="6" t="n">
        <f aca="false">IF(1_Data_EDA!C3758="Home Office",1,0)</f>
        <v>1</v>
      </c>
      <c r="M3757" s="6" t="n">
        <f aca="false">IF(1_Data_EDA!D3758="Europe",1,0)</f>
        <v>0</v>
      </c>
      <c r="N3757" s="6" t="n">
        <f aca="false">IF(1_Data_EDA!D3758="LATAM",1,0)</f>
        <v>0</v>
      </c>
      <c r="O3757" s="6" t="n">
        <f aca="false">IF(1_Data_EDA!D3758="Pacific Asia",1,0)</f>
        <v>1</v>
      </c>
      <c r="P3757" s="6" t="n">
        <f aca="false">IF(1_Data_EDA!D3758="USCA",1,0)</f>
        <v>0</v>
      </c>
      <c r="Q3757" s="6" t="n">
        <f aca="false">IF(C3757&gt;MEDIAN(C$5:C$8004),1,0)</f>
        <v>1</v>
      </c>
      <c r="R3757" s="6" t="n">
        <f aca="false">IF(D3757&gt;2,1,0)</f>
        <v>0</v>
      </c>
    </row>
    <row r="3758" customFormat="false" ht="15" hidden="false" customHeight="true" outlineLevel="0" collapsed="false">
      <c r="A3758" s="6" t="n">
        <f aca="false">1_Data_EDA!O3759</f>
        <v>1</v>
      </c>
      <c r="B3758" s="6" t="n">
        <f aca="false">1_Data_EDA!H3759</f>
        <v>2</v>
      </c>
      <c r="C3758" s="7" t="n">
        <f aca="false">1_Data_EDA!I3759</f>
        <v>39.99000168</v>
      </c>
      <c r="D3758" s="6" t="n">
        <f aca="false">1_Data_EDA!J3759</f>
        <v>3</v>
      </c>
      <c r="E3758" s="7" t="n">
        <f aca="false">1_Data_EDA!K3759</f>
        <v>119.9700012</v>
      </c>
      <c r="F3758" s="7" t="n">
        <f aca="false">1_Data_EDA!L3759</f>
        <v>10.80000019</v>
      </c>
      <c r="G3758" s="8" t="n">
        <f aca="false">1_Data_EDA!M3759</f>
        <v>0.090000004</v>
      </c>
      <c r="H3758" s="6" t="n">
        <f aca="false">IF(1_Data_EDA!B3759="First Class",1,0)</f>
        <v>0</v>
      </c>
      <c r="I3758" s="6" t="n">
        <f aca="false">IF(1_Data_EDA!B3759="Second Class",1,0)</f>
        <v>1</v>
      </c>
      <c r="J3758" s="6" t="n">
        <f aca="false">IF(1_Data_EDA!B3759="Same Day",1,0)</f>
        <v>0</v>
      </c>
      <c r="K3758" s="6" t="n">
        <f aca="false">IF(1_Data_EDA!C3759="Corporate",1,0)</f>
        <v>0</v>
      </c>
      <c r="L3758" s="6" t="n">
        <f aca="false">IF(1_Data_EDA!C3759="Home Office",1,0)</f>
        <v>0</v>
      </c>
      <c r="M3758" s="6" t="n">
        <f aca="false">IF(1_Data_EDA!D3759="Europe",1,0)</f>
        <v>1</v>
      </c>
      <c r="N3758" s="6" t="n">
        <f aca="false">IF(1_Data_EDA!D3759="LATAM",1,0)</f>
        <v>0</v>
      </c>
      <c r="O3758" s="6" t="n">
        <f aca="false">IF(1_Data_EDA!D3759="Pacific Asia",1,0)</f>
        <v>0</v>
      </c>
      <c r="P3758" s="6" t="n">
        <f aca="false">IF(1_Data_EDA!D3759="USCA",1,0)</f>
        <v>0</v>
      </c>
      <c r="Q3758" s="6" t="n">
        <f aca="false">IF(C3758&gt;MEDIAN(C$5:C$8004),1,0)</f>
        <v>0</v>
      </c>
      <c r="R3758" s="6" t="n">
        <f aca="false">IF(D3758&gt;2,1,0)</f>
        <v>1</v>
      </c>
    </row>
    <row r="3759" customFormat="false" ht="15" hidden="false" customHeight="true" outlineLevel="0" collapsed="false">
      <c r="A3759" s="6" t="n">
        <f aca="false">1_Data_EDA!O3760</f>
        <v>0</v>
      </c>
      <c r="B3759" s="6" t="n">
        <f aca="false">1_Data_EDA!H3760</f>
        <v>4</v>
      </c>
      <c r="C3759" s="7" t="n">
        <f aca="false">1_Data_EDA!I3760</f>
        <v>99.98999786</v>
      </c>
      <c r="D3759" s="6" t="n">
        <f aca="false">1_Data_EDA!J3760</f>
        <v>2</v>
      </c>
      <c r="E3759" s="7" t="n">
        <f aca="false">1_Data_EDA!K3760</f>
        <v>199.9799957</v>
      </c>
      <c r="F3759" s="7" t="n">
        <f aca="false">1_Data_EDA!L3760</f>
        <v>0</v>
      </c>
      <c r="G3759" s="8" t="n">
        <f aca="false">1_Data_EDA!M3760</f>
        <v>0</v>
      </c>
      <c r="H3759" s="6" t="n">
        <f aca="false">IF(1_Data_EDA!B3760="First Class",1,0)</f>
        <v>0</v>
      </c>
      <c r="I3759" s="6" t="n">
        <f aca="false">IF(1_Data_EDA!B3760="Second Class",1,0)</f>
        <v>0</v>
      </c>
      <c r="J3759" s="6" t="n">
        <f aca="false">IF(1_Data_EDA!B3760="Same Day",1,0)</f>
        <v>0</v>
      </c>
      <c r="K3759" s="6" t="n">
        <f aca="false">IF(1_Data_EDA!C3760="Corporate",1,0)</f>
        <v>1</v>
      </c>
      <c r="L3759" s="6" t="n">
        <f aca="false">IF(1_Data_EDA!C3760="Home Office",1,0)</f>
        <v>0</v>
      </c>
      <c r="M3759" s="6" t="n">
        <f aca="false">IF(1_Data_EDA!D3760="Europe",1,0)</f>
        <v>0</v>
      </c>
      <c r="N3759" s="6" t="n">
        <f aca="false">IF(1_Data_EDA!D3760="LATAM",1,0)</f>
        <v>1</v>
      </c>
      <c r="O3759" s="6" t="n">
        <f aca="false">IF(1_Data_EDA!D3760="Pacific Asia",1,0)</f>
        <v>0</v>
      </c>
      <c r="P3759" s="6" t="n">
        <f aca="false">IF(1_Data_EDA!D3760="USCA",1,0)</f>
        <v>0</v>
      </c>
      <c r="Q3759" s="6" t="n">
        <f aca="false">IF(C3759&gt;MEDIAN(C$5:C$8004),1,0)</f>
        <v>1</v>
      </c>
      <c r="R3759" s="6" t="n">
        <f aca="false">IF(D3759&gt;2,1,0)</f>
        <v>0</v>
      </c>
    </row>
    <row r="3760" customFormat="false" ht="15" hidden="false" customHeight="true" outlineLevel="0" collapsed="false">
      <c r="A3760" s="6" t="n">
        <f aca="false">1_Data_EDA!O3761</f>
        <v>0</v>
      </c>
      <c r="B3760" s="6" t="n">
        <f aca="false">1_Data_EDA!H3761</f>
        <v>4</v>
      </c>
      <c r="C3760" s="7" t="n">
        <f aca="false">1_Data_EDA!I3761</f>
        <v>299.980011</v>
      </c>
      <c r="D3760" s="6" t="n">
        <f aca="false">1_Data_EDA!J3761</f>
        <v>1</v>
      </c>
      <c r="E3760" s="7" t="n">
        <f aca="false">1_Data_EDA!K3761</f>
        <v>299.980011</v>
      </c>
      <c r="F3760" s="7" t="n">
        <f aca="false">1_Data_EDA!L3761</f>
        <v>48</v>
      </c>
      <c r="G3760" s="8" t="n">
        <f aca="false">1_Data_EDA!M3761</f>
        <v>0.159999996</v>
      </c>
      <c r="H3760" s="6" t="n">
        <f aca="false">IF(1_Data_EDA!B3761="First Class",1,0)</f>
        <v>0</v>
      </c>
      <c r="I3760" s="6" t="n">
        <f aca="false">IF(1_Data_EDA!B3761="Second Class",1,0)</f>
        <v>0</v>
      </c>
      <c r="J3760" s="6" t="n">
        <f aca="false">IF(1_Data_EDA!B3761="Same Day",1,0)</f>
        <v>0</v>
      </c>
      <c r="K3760" s="6" t="n">
        <f aca="false">IF(1_Data_EDA!C3761="Corporate",1,0)</f>
        <v>0</v>
      </c>
      <c r="L3760" s="6" t="n">
        <f aca="false">IF(1_Data_EDA!C3761="Home Office",1,0)</f>
        <v>0</v>
      </c>
      <c r="M3760" s="6" t="n">
        <f aca="false">IF(1_Data_EDA!D3761="Europe",1,0)</f>
        <v>0</v>
      </c>
      <c r="N3760" s="6" t="n">
        <f aca="false">IF(1_Data_EDA!D3761="LATAM",1,0)</f>
        <v>1</v>
      </c>
      <c r="O3760" s="6" t="n">
        <f aca="false">IF(1_Data_EDA!D3761="Pacific Asia",1,0)</f>
        <v>0</v>
      </c>
      <c r="P3760" s="6" t="n">
        <f aca="false">IF(1_Data_EDA!D3761="USCA",1,0)</f>
        <v>0</v>
      </c>
      <c r="Q3760" s="6" t="n">
        <f aca="false">IF(C3760&gt;MEDIAN(C$5:C$8004),1,0)</f>
        <v>1</v>
      </c>
      <c r="R3760" s="6" t="n">
        <f aca="false">IF(D3760&gt;2,1,0)</f>
        <v>0</v>
      </c>
    </row>
    <row r="3761" customFormat="false" ht="15" hidden="false" customHeight="true" outlineLevel="0" collapsed="false">
      <c r="A3761" s="6" t="n">
        <f aca="false">1_Data_EDA!O3762</f>
        <v>1</v>
      </c>
      <c r="B3761" s="6" t="n">
        <f aca="false">1_Data_EDA!H3762</f>
        <v>2</v>
      </c>
      <c r="C3761" s="7" t="n">
        <f aca="false">1_Data_EDA!I3762</f>
        <v>50</v>
      </c>
      <c r="D3761" s="6" t="n">
        <f aca="false">1_Data_EDA!J3762</f>
        <v>5</v>
      </c>
      <c r="E3761" s="7" t="n">
        <f aca="false">1_Data_EDA!K3762</f>
        <v>250</v>
      </c>
      <c r="F3761" s="7" t="n">
        <f aca="false">1_Data_EDA!L3762</f>
        <v>5</v>
      </c>
      <c r="G3761" s="8" t="n">
        <f aca="false">1_Data_EDA!M3762</f>
        <v>0.02</v>
      </c>
      <c r="H3761" s="6" t="n">
        <f aca="false">IF(1_Data_EDA!B3762="First Class",1,0)</f>
        <v>0</v>
      </c>
      <c r="I3761" s="6" t="n">
        <f aca="false">IF(1_Data_EDA!B3762="Second Class",1,0)</f>
        <v>1</v>
      </c>
      <c r="J3761" s="6" t="n">
        <f aca="false">IF(1_Data_EDA!B3762="Same Day",1,0)</f>
        <v>0</v>
      </c>
      <c r="K3761" s="6" t="n">
        <f aca="false">IF(1_Data_EDA!C3762="Corporate",1,0)</f>
        <v>0</v>
      </c>
      <c r="L3761" s="6" t="n">
        <f aca="false">IF(1_Data_EDA!C3762="Home Office",1,0)</f>
        <v>0</v>
      </c>
      <c r="M3761" s="6" t="n">
        <f aca="false">IF(1_Data_EDA!D3762="Europe",1,0)</f>
        <v>1</v>
      </c>
      <c r="N3761" s="6" t="n">
        <f aca="false">IF(1_Data_EDA!D3762="LATAM",1,0)</f>
        <v>0</v>
      </c>
      <c r="O3761" s="6" t="n">
        <f aca="false">IF(1_Data_EDA!D3762="Pacific Asia",1,0)</f>
        <v>0</v>
      </c>
      <c r="P3761" s="6" t="n">
        <f aca="false">IF(1_Data_EDA!D3762="USCA",1,0)</f>
        <v>0</v>
      </c>
      <c r="Q3761" s="6" t="n">
        <f aca="false">IF(C3761&gt;MEDIAN(C$5:C$8004),1,0)</f>
        <v>0</v>
      </c>
      <c r="R3761" s="6" t="n">
        <f aca="false">IF(D3761&gt;2,1,0)</f>
        <v>1</v>
      </c>
    </row>
    <row r="3762" customFormat="false" ht="15" hidden="false" customHeight="true" outlineLevel="0" collapsed="false">
      <c r="A3762" s="6" t="n">
        <f aca="false">1_Data_EDA!O3763</f>
        <v>0</v>
      </c>
      <c r="B3762" s="6" t="n">
        <f aca="false">1_Data_EDA!H3763</f>
        <v>4</v>
      </c>
      <c r="C3762" s="7" t="n">
        <f aca="false">1_Data_EDA!I3763</f>
        <v>99.98999786</v>
      </c>
      <c r="D3762" s="6" t="n">
        <f aca="false">1_Data_EDA!J3763</f>
        <v>4</v>
      </c>
      <c r="E3762" s="7" t="n">
        <f aca="false">1_Data_EDA!K3763</f>
        <v>399.9599915</v>
      </c>
      <c r="F3762" s="7" t="n">
        <f aca="false">1_Data_EDA!L3763</f>
        <v>36</v>
      </c>
      <c r="G3762" s="8" t="n">
        <f aca="false">1_Data_EDA!M3763</f>
        <v>0.090000004</v>
      </c>
      <c r="H3762" s="6" t="n">
        <f aca="false">IF(1_Data_EDA!B3763="First Class",1,0)</f>
        <v>0</v>
      </c>
      <c r="I3762" s="6" t="n">
        <f aca="false">IF(1_Data_EDA!B3763="Second Class",1,0)</f>
        <v>0</v>
      </c>
      <c r="J3762" s="6" t="n">
        <f aca="false">IF(1_Data_EDA!B3763="Same Day",1,0)</f>
        <v>0</v>
      </c>
      <c r="K3762" s="6" t="n">
        <f aca="false">IF(1_Data_EDA!C3763="Corporate",1,0)</f>
        <v>0</v>
      </c>
      <c r="L3762" s="6" t="n">
        <f aca="false">IF(1_Data_EDA!C3763="Home Office",1,0)</f>
        <v>1</v>
      </c>
      <c r="M3762" s="6" t="n">
        <f aca="false">IF(1_Data_EDA!D3763="Europe",1,0)</f>
        <v>1</v>
      </c>
      <c r="N3762" s="6" t="n">
        <f aca="false">IF(1_Data_EDA!D3763="LATAM",1,0)</f>
        <v>0</v>
      </c>
      <c r="O3762" s="6" t="n">
        <f aca="false">IF(1_Data_EDA!D3763="Pacific Asia",1,0)</f>
        <v>0</v>
      </c>
      <c r="P3762" s="6" t="n">
        <f aca="false">IF(1_Data_EDA!D3763="USCA",1,0)</f>
        <v>0</v>
      </c>
      <c r="Q3762" s="6" t="n">
        <f aca="false">IF(C3762&gt;MEDIAN(C$5:C$8004),1,0)</f>
        <v>1</v>
      </c>
      <c r="R3762" s="6" t="n">
        <f aca="false">IF(D3762&gt;2,1,0)</f>
        <v>1</v>
      </c>
    </row>
    <row r="3763" customFormat="false" ht="15" hidden="false" customHeight="true" outlineLevel="0" collapsed="false">
      <c r="A3763" s="6" t="n">
        <f aca="false">1_Data_EDA!O3764</f>
        <v>1</v>
      </c>
      <c r="B3763" s="6" t="n">
        <f aca="false">1_Data_EDA!H3764</f>
        <v>2</v>
      </c>
      <c r="C3763" s="7" t="n">
        <f aca="false">1_Data_EDA!I3764</f>
        <v>299.980011</v>
      </c>
      <c r="D3763" s="6" t="n">
        <f aca="false">1_Data_EDA!J3764</f>
        <v>1</v>
      </c>
      <c r="E3763" s="7" t="n">
        <f aca="false">1_Data_EDA!K3764</f>
        <v>299.980011</v>
      </c>
      <c r="F3763" s="7" t="n">
        <f aca="false">1_Data_EDA!L3764</f>
        <v>6</v>
      </c>
      <c r="G3763" s="8" t="n">
        <f aca="false">1_Data_EDA!M3764</f>
        <v>0.02</v>
      </c>
      <c r="H3763" s="6" t="n">
        <f aca="false">IF(1_Data_EDA!B3764="First Class",1,0)</f>
        <v>0</v>
      </c>
      <c r="I3763" s="6" t="n">
        <f aca="false">IF(1_Data_EDA!B3764="Second Class",1,0)</f>
        <v>1</v>
      </c>
      <c r="J3763" s="6" t="n">
        <f aca="false">IF(1_Data_EDA!B3764="Same Day",1,0)</f>
        <v>0</v>
      </c>
      <c r="K3763" s="6" t="n">
        <f aca="false">IF(1_Data_EDA!C3764="Corporate",1,0)</f>
        <v>1</v>
      </c>
      <c r="L3763" s="6" t="n">
        <f aca="false">IF(1_Data_EDA!C3764="Home Office",1,0)</f>
        <v>0</v>
      </c>
      <c r="M3763" s="6" t="n">
        <f aca="false">IF(1_Data_EDA!D3764="Europe",1,0)</f>
        <v>1</v>
      </c>
      <c r="N3763" s="6" t="n">
        <f aca="false">IF(1_Data_EDA!D3764="LATAM",1,0)</f>
        <v>0</v>
      </c>
      <c r="O3763" s="6" t="n">
        <f aca="false">IF(1_Data_EDA!D3764="Pacific Asia",1,0)</f>
        <v>0</v>
      </c>
      <c r="P3763" s="6" t="n">
        <f aca="false">IF(1_Data_EDA!D3764="USCA",1,0)</f>
        <v>0</v>
      </c>
      <c r="Q3763" s="6" t="n">
        <f aca="false">IF(C3763&gt;MEDIAN(C$5:C$8004),1,0)</f>
        <v>1</v>
      </c>
      <c r="R3763" s="6" t="n">
        <f aca="false">IF(D3763&gt;2,1,0)</f>
        <v>0</v>
      </c>
    </row>
    <row r="3764" customFormat="false" ht="15" hidden="false" customHeight="true" outlineLevel="0" collapsed="false">
      <c r="A3764" s="6" t="n">
        <f aca="false">1_Data_EDA!O3765</f>
        <v>1</v>
      </c>
      <c r="B3764" s="6" t="n">
        <f aca="false">1_Data_EDA!H3765</f>
        <v>4</v>
      </c>
      <c r="C3764" s="7" t="n">
        <f aca="false">1_Data_EDA!I3765</f>
        <v>59.99000168</v>
      </c>
      <c r="D3764" s="6" t="n">
        <f aca="false">1_Data_EDA!J3765</f>
        <v>2</v>
      </c>
      <c r="E3764" s="7" t="n">
        <f aca="false">1_Data_EDA!K3765</f>
        <v>119.9800034</v>
      </c>
      <c r="F3764" s="7" t="n">
        <f aca="false">1_Data_EDA!L3765</f>
        <v>24</v>
      </c>
      <c r="G3764" s="8" t="n">
        <f aca="false">1_Data_EDA!M3765</f>
        <v>0.200000003</v>
      </c>
      <c r="H3764" s="6" t="n">
        <f aca="false">IF(1_Data_EDA!B3765="First Class",1,0)</f>
        <v>0</v>
      </c>
      <c r="I3764" s="6" t="n">
        <f aca="false">IF(1_Data_EDA!B3765="Second Class",1,0)</f>
        <v>0</v>
      </c>
      <c r="J3764" s="6" t="n">
        <f aca="false">IF(1_Data_EDA!B3765="Same Day",1,0)</f>
        <v>0</v>
      </c>
      <c r="K3764" s="6" t="n">
        <f aca="false">IF(1_Data_EDA!C3765="Corporate",1,0)</f>
        <v>1</v>
      </c>
      <c r="L3764" s="6" t="n">
        <f aca="false">IF(1_Data_EDA!C3765="Home Office",1,0)</f>
        <v>0</v>
      </c>
      <c r="M3764" s="6" t="n">
        <f aca="false">IF(1_Data_EDA!D3765="Europe",1,0)</f>
        <v>1</v>
      </c>
      <c r="N3764" s="6" t="n">
        <f aca="false">IF(1_Data_EDA!D3765="LATAM",1,0)</f>
        <v>0</v>
      </c>
      <c r="O3764" s="6" t="n">
        <f aca="false">IF(1_Data_EDA!D3765="Pacific Asia",1,0)</f>
        <v>0</v>
      </c>
      <c r="P3764" s="6" t="n">
        <f aca="false">IF(1_Data_EDA!D3765="USCA",1,0)</f>
        <v>0</v>
      </c>
      <c r="Q3764" s="6" t="n">
        <f aca="false">IF(C3764&gt;MEDIAN(C$5:C$8004),1,0)</f>
        <v>0</v>
      </c>
      <c r="R3764" s="6" t="n">
        <f aca="false">IF(D3764&gt;2,1,0)</f>
        <v>0</v>
      </c>
    </row>
    <row r="3765" customFormat="false" ht="15" hidden="false" customHeight="true" outlineLevel="0" collapsed="false">
      <c r="A3765" s="6" t="n">
        <f aca="false">1_Data_EDA!O3766</f>
        <v>1</v>
      </c>
      <c r="B3765" s="6" t="n">
        <f aca="false">1_Data_EDA!H3766</f>
        <v>4</v>
      </c>
      <c r="C3765" s="7" t="n">
        <f aca="false">1_Data_EDA!I3766</f>
        <v>399.980011</v>
      </c>
      <c r="D3765" s="6" t="n">
        <f aca="false">1_Data_EDA!J3766</f>
        <v>1</v>
      </c>
      <c r="E3765" s="7" t="n">
        <f aca="false">1_Data_EDA!K3766</f>
        <v>399.980011</v>
      </c>
      <c r="F3765" s="7" t="n">
        <f aca="false">1_Data_EDA!L3766</f>
        <v>16</v>
      </c>
      <c r="G3765" s="8" t="n">
        <f aca="false">1_Data_EDA!M3766</f>
        <v>0.039999999</v>
      </c>
      <c r="H3765" s="6" t="n">
        <f aca="false">IF(1_Data_EDA!B3766="First Class",1,0)</f>
        <v>0</v>
      </c>
      <c r="I3765" s="6" t="n">
        <f aca="false">IF(1_Data_EDA!B3766="Second Class",1,0)</f>
        <v>0</v>
      </c>
      <c r="J3765" s="6" t="n">
        <f aca="false">IF(1_Data_EDA!B3766="Same Day",1,0)</f>
        <v>0</v>
      </c>
      <c r="K3765" s="6" t="n">
        <f aca="false">IF(1_Data_EDA!C3766="Corporate",1,0)</f>
        <v>0</v>
      </c>
      <c r="L3765" s="6" t="n">
        <f aca="false">IF(1_Data_EDA!C3766="Home Office",1,0)</f>
        <v>1</v>
      </c>
      <c r="M3765" s="6" t="n">
        <f aca="false">IF(1_Data_EDA!D3766="Europe",1,0)</f>
        <v>1</v>
      </c>
      <c r="N3765" s="6" t="n">
        <f aca="false">IF(1_Data_EDA!D3766="LATAM",1,0)</f>
        <v>0</v>
      </c>
      <c r="O3765" s="6" t="n">
        <f aca="false">IF(1_Data_EDA!D3766="Pacific Asia",1,0)</f>
        <v>0</v>
      </c>
      <c r="P3765" s="6" t="n">
        <f aca="false">IF(1_Data_EDA!D3766="USCA",1,0)</f>
        <v>0</v>
      </c>
      <c r="Q3765" s="6" t="n">
        <f aca="false">IF(C3765&gt;MEDIAN(C$5:C$8004),1,0)</f>
        <v>1</v>
      </c>
      <c r="R3765" s="6" t="n">
        <f aca="false">IF(D3765&gt;2,1,0)</f>
        <v>0</v>
      </c>
    </row>
    <row r="3766" customFormat="false" ht="15" hidden="false" customHeight="true" outlineLevel="0" collapsed="false">
      <c r="A3766" s="6" t="n">
        <f aca="false">1_Data_EDA!O3767</f>
        <v>0</v>
      </c>
      <c r="B3766" s="6" t="n">
        <f aca="false">1_Data_EDA!H3767</f>
        <v>4</v>
      </c>
      <c r="C3766" s="7" t="n">
        <f aca="false">1_Data_EDA!I3767</f>
        <v>59.99000168</v>
      </c>
      <c r="D3766" s="6" t="n">
        <f aca="false">1_Data_EDA!J3767</f>
        <v>3</v>
      </c>
      <c r="E3766" s="7" t="n">
        <f aca="false">1_Data_EDA!K3767</f>
        <v>179.9700012</v>
      </c>
      <c r="F3766" s="7" t="n">
        <f aca="false">1_Data_EDA!L3767</f>
        <v>35.99000168</v>
      </c>
      <c r="G3766" s="8" t="n">
        <f aca="false">1_Data_EDA!M3767</f>
        <v>0.200000003</v>
      </c>
      <c r="H3766" s="6" t="n">
        <f aca="false">IF(1_Data_EDA!B3767="First Class",1,0)</f>
        <v>0</v>
      </c>
      <c r="I3766" s="6" t="n">
        <f aca="false">IF(1_Data_EDA!B3767="Second Class",1,0)</f>
        <v>0</v>
      </c>
      <c r="J3766" s="6" t="n">
        <f aca="false">IF(1_Data_EDA!B3767="Same Day",1,0)</f>
        <v>0</v>
      </c>
      <c r="K3766" s="6" t="n">
        <f aca="false">IF(1_Data_EDA!C3767="Corporate",1,0)</f>
        <v>1</v>
      </c>
      <c r="L3766" s="6" t="n">
        <f aca="false">IF(1_Data_EDA!C3767="Home Office",1,0)</f>
        <v>0</v>
      </c>
      <c r="M3766" s="6" t="n">
        <f aca="false">IF(1_Data_EDA!D3767="Europe",1,0)</f>
        <v>0</v>
      </c>
      <c r="N3766" s="6" t="n">
        <f aca="false">IF(1_Data_EDA!D3767="LATAM",1,0)</f>
        <v>1</v>
      </c>
      <c r="O3766" s="6" t="n">
        <f aca="false">IF(1_Data_EDA!D3767="Pacific Asia",1,0)</f>
        <v>0</v>
      </c>
      <c r="P3766" s="6" t="n">
        <f aca="false">IF(1_Data_EDA!D3767="USCA",1,0)</f>
        <v>0</v>
      </c>
      <c r="Q3766" s="6" t="n">
        <f aca="false">IF(C3766&gt;MEDIAN(C$5:C$8004),1,0)</f>
        <v>0</v>
      </c>
      <c r="R3766" s="6" t="n">
        <f aca="false">IF(D3766&gt;2,1,0)</f>
        <v>1</v>
      </c>
    </row>
    <row r="3767" customFormat="false" ht="15" hidden="false" customHeight="true" outlineLevel="0" collapsed="false">
      <c r="A3767" s="6" t="n">
        <f aca="false">1_Data_EDA!O3768</f>
        <v>1</v>
      </c>
      <c r="B3767" s="6" t="n">
        <f aca="false">1_Data_EDA!H3768</f>
        <v>1</v>
      </c>
      <c r="C3767" s="7" t="n">
        <f aca="false">1_Data_EDA!I3768</f>
        <v>399.980011</v>
      </c>
      <c r="D3767" s="6" t="n">
        <f aca="false">1_Data_EDA!J3768</f>
        <v>1</v>
      </c>
      <c r="E3767" s="7" t="n">
        <f aca="false">1_Data_EDA!K3768</f>
        <v>399.980011</v>
      </c>
      <c r="F3767" s="7" t="n">
        <f aca="false">1_Data_EDA!L3768</f>
        <v>4</v>
      </c>
      <c r="G3767" s="8" t="n">
        <f aca="false">1_Data_EDA!M3768</f>
        <v>0.01</v>
      </c>
      <c r="H3767" s="6" t="n">
        <f aca="false">IF(1_Data_EDA!B3768="First Class",1,0)</f>
        <v>1</v>
      </c>
      <c r="I3767" s="6" t="n">
        <f aca="false">IF(1_Data_EDA!B3768="Second Class",1,0)</f>
        <v>0</v>
      </c>
      <c r="J3767" s="6" t="n">
        <f aca="false">IF(1_Data_EDA!B3768="Same Day",1,0)</f>
        <v>0</v>
      </c>
      <c r="K3767" s="6" t="n">
        <f aca="false">IF(1_Data_EDA!C3768="Corporate",1,0)</f>
        <v>1</v>
      </c>
      <c r="L3767" s="6" t="n">
        <f aca="false">IF(1_Data_EDA!C3768="Home Office",1,0)</f>
        <v>0</v>
      </c>
      <c r="M3767" s="6" t="n">
        <f aca="false">IF(1_Data_EDA!D3768="Europe",1,0)</f>
        <v>0</v>
      </c>
      <c r="N3767" s="6" t="n">
        <f aca="false">IF(1_Data_EDA!D3768="LATAM",1,0)</f>
        <v>1</v>
      </c>
      <c r="O3767" s="6" t="n">
        <f aca="false">IF(1_Data_EDA!D3768="Pacific Asia",1,0)</f>
        <v>0</v>
      </c>
      <c r="P3767" s="6" t="n">
        <f aca="false">IF(1_Data_EDA!D3768="USCA",1,0)</f>
        <v>0</v>
      </c>
      <c r="Q3767" s="6" t="n">
        <f aca="false">IF(C3767&gt;MEDIAN(C$5:C$8004),1,0)</f>
        <v>1</v>
      </c>
      <c r="R3767" s="6" t="n">
        <f aca="false">IF(D3767&gt;2,1,0)</f>
        <v>0</v>
      </c>
    </row>
    <row r="3768" customFormat="false" ht="15" hidden="false" customHeight="true" outlineLevel="0" collapsed="false">
      <c r="A3768" s="6" t="n">
        <f aca="false">1_Data_EDA!O3769</f>
        <v>0</v>
      </c>
      <c r="B3768" s="6" t="n">
        <f aca="false">1_Data_EDA!H3769</f>
        <v>4</v>
      </c>
      <c r="C3768" s="7" t="n">
        <f aca="false">1_Data_EDA!I3769</f>
        <v>39.99000168</v>
      </c>
      <c r="D3768" s="6" t="n">
        <f aca="false">1_Data_EDA!J3769</f>
        <v>4</v>
      </c>
      <c r="E3768" s="7" t="n">
        <f aca="false">1_Data_EDA!K3769</f>
        <v>159.9600067</v>
      </c>
      <c r="F3768" s="7" t="n">
        <f aca="false">1_Data_EDA!L3769</f>
        <v>1.600000024</v>
      </c>
      <c r="G3768" s="8" t="n">
        <f aca="false">1_Data_EDA!M3769</f>
        <v>0.01</v>
      </c>
      <c r="H3768" s="6" t="n">
        <f aca="false">IF(1_Data_EDA!B3769="First Class",1,0)</f>
        <v>0</v>
      </c>
      <c r="I3768" s="6" t="n">
        <f aca="false">IF(1_Data_EDA!B3769="Second Class",1,0)</f>
        <v>0</v>
      </c>
      <c r="J3768" s="6" t="n">
        <f aca="false">IF(1_Data_EDA!B3769="Same Day",1,0)</f>
        <v>0</v>
      </c>
      <c r="K3768" s="6" t="n">
        <f aca="false">IF(1_Data_EDA!C3769="Corporate",1,0)</f>
        <v>0</v>
      </c>
      <c r="L3768" s="6" t="n">
        <f aca="false">IF(1_Data_EDA!C3769="Home Office",1,0)</f>
        <v>0</v>
      </c>
      <c r="M3768" s="6" t="n">
        <f aca="false">IF(1_Data_EDA!D3769="Europe",1,0)</f>
        <v>0</v>
      </c>
      <c r="N3768" s="6" t="n">
        <f aca="false">IF(1_Data_EDA!D3769="LATAM",1,0)</f>
        <v>0</v>
      </c>
      <c r="O3768" s="6" t="n">
        <f aca="false">IF(1_Data_EDA!D3769="Pacific Asia",1,0)</f>
        <v>1</v>
      </c>
      <c r="P3768" s="6" t="n">
        <f aca="false">IF(1_Data_EDA!D3769="USCA",1,0)</f>
        <v>0</v>
      </c>
      <c r="Q3768" s="6" t="n">
        <f aca="false">IF(C3768&gt;MEDIAN(C$5:C$8004),1,0)</f>
        <v>0</v>
      </c>
      <c r="R3768" s="6" t="n">
        <f aca="false">IF(D3768&gt;2,1,0)</f>
        <v>1</v>
      </c>
    </row>
    <row r="3769" customFormat="false" ht="15" hidden="false" customHeight="true" outlineLevel="0" collapsed="false">
      <c r="A3769" s="6" t="n">
        <f aca="false">1_Data_EDA!O3770</f>
        <v>1</v>
      </c>
      <c r="B3769" s="6" t="n">
        <f aca="false">1_Data_EDA!H3770</f>
        <v>4</v>
      </c>
      <c r="C3769" s="7" t="n">
        <f aca="false">1_Data_EDA!I3770</f>
        <v>39.99000168</v>
      </c>
      <c r="D3769" s="6" t="n">
        <f aca="false">1_Data_EDA!J3770</f>
        <v>2</v>
      </c>
      <c r="E3769" s="7" t="n">
        <f aca="false">1_Data_EDA!K3770</f>
        <v>79.98000336</v>
      </c>
      <c r="F3769" s="7" t="n">
        <f aca="false">1_Data_EDA!L3770</f>
        <v>4</v>
      </c>
      <c r="G3769" s="8" t="n">
        <f aca="false">1_Data_EDA!M3770</f>
        <v>0.050000001</v>
      </c>
      <c r="H3769" s="6" t="n">
        <f aca="false">IF(1_Data_EDA!B3770="First Class",1,0)</f>
        <v>0</v>
      </c>
      <c r="I3769" s="6" t="n">
        <f aca="false">IF(1_Data_EDA!B3770="Second Class",1,0)</f>
        <v>0</v>
      </c>
      <c r="J3769" s="6" t="n">
        <f aca="false">IF(1_Data_EDA!B3770="Same Day",1,0)</f>
        <v>0</v>
      </c>
      <c r="K3769" s="6" t="n">
        <f aca="false">IF(1_Data_EDA!C3770="Corporate",1,0)</f>
        <v>0</v>
      </c>
      <c r="L3769" s="6" t="n">
        <f aca="false">IF(1_Data_EDA!C3770="Home Office",1,0)</f>
        <v>0</v>
      </c>
      <c r="M3769" s="6" t="n">
        <f aca="false">IF(1_Data_EDA!D3770="Europe",1,0)</f>
        <v>0</v>
      </c>
      <c r="N3769" s="6" t="n">
        <f aca="false">IF(1_Data_EDA!D3770="LATAM",1,0)</f>
        <v>0</v>
      </c>
      <c r="O3769" s="6" t="n">
        <f aca="false">IF(1_Data_EDA!D3770="Pacific Asia",1,0)</f>
        <v>0</v>
      </c>
      <c r="P3769" s="6" t="n">
        <f aca="false">IF(1_Data_EDA!D3770="USCA",1,0)</f>
        <v>0</v>
      </c>
      <c r="Q3769" s="6" t="n">
        <f aca="false">IF(C3769&gt;MEDIAN(C$5:C$8004),1,0)</f>
        <v>0</v>
      </c>
      <c r="R3769" s="6" t="n">
        <f aca="false">IF(D3769&gt;2,1,0)</f>
        <v>0</v>
      </c>
    </row>
    <row r="3770" customFormat="false" ht="15" hidden="false" customHeight="true" outlineLevel="0" collapsed="false">
      <c r="A3770" s="6" t="n">
        <f aca="false">1_Data_EDA!O3771</f>
        <v>1</v>
      </c>
      <c r="B3770" s="6" t="n">
        <f aca="false">1_Data_EDA!H3771</f>
        <v>2</v>
      </c>
      <c r="C3770" s="7" t="n">
        <f aca="false">1_Data_EDA!I3771</f>
        <v>49.97999954</v>
      </c>
      <c r="D3770" s="6" t="n">
        <f aca="false">1_Data_EDA!J3771</f>
        <v>5</v>
      </c>
      <c r="E3770" s="7" t="n">
        <f aca="false">1_Data_EDA!K3771</f>
        <v>249.8999939</v>
      </c>
      <c r="F3770" s="7" t="n">
        <f aca="false">1_Data_EDA!L3771</f>
        <v>12.5</v>
      </c>
      <c r="G3770" s="8" t="n">
        <f aca="false">1_Data_EDA!M3771</f>
        <v>0.050000001</v>
      </c>
      <c r="H3770" s="6" t="n">
        <f aca="false">IF(1_Data_EDA!B3771="First Class",1,0)</f>
        <v>0</v>
      </c>
      <c r="I3770" s="6" t="n">
        <f aca="false">IF(1_Data_EDA!B3771="Second Class",1,0)</f>
        <v>1</v>
      </c>
      <c r="J3770" s="6" t="n">
        <f aca="false">IF(1_Data_EDA!B3771="Same Day",1,0)</f>
        <v>0</v>
      </c>
      <c r="K3770" s="6" t="n">
        <f aca="false">IF(1_Data_EDA!C3771="Corporate",1,0)</f>
        <v>0</v>
      </c>
      <c r="L3770" s="6" t="n">
        <f aca="false">IF(1_Data_EDA!C3771="Home Office",1,0)</f>
        <v>0</v>
      </c>
      <c r="M3770" s="6" t="n">
        <f aca="false">IF(1_Data_EDA!D3771="Europe",1,0)</f>
        <v>0</v>
      </c>
      <c r="N3770" s="6" t="n">
        <f aca="false">IF(1_Data_EDA!D3771="LATAM",1,0)</f>
        <v>1</v>
      </c>
      <c r="O3770" s="6" t="n">
        <f aca="false">IF(1_Data_EDA!D3771="Pacific Asia",1,0)</f>
        <v>0</v>
      </c>
      <c r="P3770" s="6" t="n">
        <f aca="false">IF(1_Data_EDA!D3771="USCA",1,0)</f>
        <v>0</v>
      </c>
      <c r="Q3770" s="6" t="n">
        <f aca="false">IF(C3770&gt;MEDIAN(C$5:C$8004),1,0)</f>
        <v>0</v>
      </c>
      <c r="R3770" s="6" t="n">
        <f aca="false">IF(D3770&gt;2,1,0)</f>
        <v>1</v>
      </c>
    </row>
    <row r="3771" customFormat="false" ht="15" hidden="false" customHeight="true" outlineLevel="0" collapsed="false">
      <c r="A3771" s="6" t="n">
        <f aca="false">1_Data_EDA!O3772</f>
        <v>1</v>
      </c>
      <c r="B3771" s="6" t="n">
        <f aca="false">1_Data_EDA!H3772</f>
        <v>2</v>
      </c>
      <c r="C3771" s="7" t="n">
        <f aca="false">1_Data_EDA!I3772</f>
        <v>59.99000168</v>
      </c>
      <c r="D3771" s="6" t="n">
        <f aca="false">1_Data_EDA!J3772</f>
        <v>3</v>
      </c>
      <c r="E3771" s="7" t="n">
        <f aca="false">1_Data_EDA!K3772</f>
        <v>179.9700012</v>
      </c>
      <c r="F3771" s="7" t="n">
        <f aca="false">1_Data_EDA!L3772</f>
        <v>0</v>
      </c>
      <c r="G3771" s="8" t="n">
        <f aca="false">1_Data_EDA!M3772</f>
        <v>0</v>
      </c>
      <c r="H3771" s="6" t="n">
        <f aca="false">IF(1_Data_EDA!B3772="First Class",1,0)</f>
        <v>0</v>
      </c>
      <c r="I3771" s="6" t="n">
        <f aca="false">IF(1_Data_EDA!B3772="Second Class",1,0)</f>
        <v>1</v>
      </c>
      <c r="J3771" s="6" t="n">
        <f aca="false">IF(1_Data_EDA!B3772="Same Day",1,0)</f>
        <v>0</v>
      </c>
      <c r="K3771" s="6" t="n">
        <f aca="false">IF(1_Data_EDA!C3772="Corporate",1,0)</f>
        <v>0</v>
      </c>
      <c r="L3771" s="6" t="n">
        <f aca="false">IF(1_Data_EDA!C3772="Home Office",1,0)</f>
        <v>0</v>
      </c>
      <c r="M3771" s="6" t="n">
        <f aca="false">IF(1_Data_EDA!D3772="Europe",1,0)</f>
        <v>1</v>
      </c>
      <c r="N3771" s="6" t="n">
        <f aca="false">IF(1_Data_EDA!D3772="LATAM",1,0)</f>
        <v>0</v>
      </c>
      <c r="O3771" s="6" t="n">
        <f aca="false">IF(1_Data_EDA!D3772="Pacific Asia",1,0)</f>
        <v>0</v>
      </c>
      <c r="P3771" s="6" t="n">
        <f aca="false">IF(1_Data_EDA!D3772="USCA",1,0)</f>
        <v>0</v>
      </c>
      <c r="Q3771" s="6" t="n">
        <f aca="false">IF(C3771&gt;MEDIAN(C$5:C$8004),1,0)</f>
        <v>0</v>
      </c>
      <c r="R3771" s="6" t="n">
        <f aca="false">IF(D3771&gt;2,1,0)</f>
        <v>1</v>
      </c>
    </row>
    <row r="3772" customFormat="false" ht="15" hidden="false" customHeight="true" outlineLevel="0" collapsed="false">
      <c r="A3772" s="6" t="n">
        <f aca="false">1_Data_EDA!O3773</f>
        <v>0</v>
      </c>
      <c r="B3772" s="6" t="n">
        <f aca="false">1_Data_EDA!H3773</f>
        <v>4</v>
      </c>
      <c r="C3772" s="7" t="n">
        <f aca="false">1_Data_EDA!I3773</f>
        <v>59.99000168</v>
      </c>
      <c r="D3772" s="6" t="n">
        <f aca="false">1_Data_EDA!J3773</f>
        <v>4</v>
      </c>
      <c r="E3772" s="7" t="n">
        <f aca="false">1_Data_EDA!K3773</f>
        <v>239.9600067</v>
      </c>
      <c r="F3772" s="7" t="n">
        <f aca="false">1_Data_EDA!L3773</f>
        <v>35.99000168</v>
      </c>
      <c r="G3772" s="8" t="n">
        <f aca="false">1_Data_EDA!M3773</f>
        <v>0.150000006</v>
      </c>
      <c r="H3772" s="6" t="n">
        <f aca="false">IF(1_Data_EDA!B3773="First Class",1,0)</f>
        <v>0</v>
      </c>
      <c r="I3772" s="6" t="n">
        <f aca="false">IF(1_Data_EDA!B3773="Second Class",1,0)</f>
        <v>0</v>
      </c>
      <c r="J3772" s="6" t="n">
        <f aca="false">IF(1_Data_EDA!B3773="Same Day",1,0)</f>
        <v>0</v>
      </c>
      <c r="K3772" s="6" t="n">
        <f aca="false">IF(1_Data_EDA!C3773="Corporate",1,0)</f>
        <v>0</v>
      </c>
      <c r="L3772" s="6" t="n">
        <f aca="false">IF(1_Data_EDA!C3773="Home Office",1,0)</f>
        <v>0</v>
      </c>
      <c r="M3772" s="6" t="n">
        <f aca="false">IF(1_Data_EDA!D3773="Europe",1,0)</f>
        <v>0</v>
      </c>
      <c r="N3772" s="6" t="n">
        <f aca="false">IF(1_Data_EDA!D3773="LATAM",1,0)</f>
        <v>1</v>
      </c>
      <c r="O3772" s="6" t="n">
        <f aca="false">IF(1_Data_EDA!D3773="Pacific Asia",1,0)</f>
        <v>0</v>
      </c>
      <c r="P3772" s="6" t="n">
        <f aca="false">IF(1_Data_EDA!D3773="USCA",1,0)</f>
        <v>0</v>
      </c>
      <c r="Q3772" s="6" t="n">
        <f aca="false">IF(C3772&gt;MEDIAN(C$5:C$8004),1,0)</f>
        <v>0</v>
      </c>
      <c r="R3772" s="6" t="n">
        <f aca="false">IF(D3772&gt;2,1,0)</f>
        <v>1</v>
      </c>
    </row>
    <row r="3773" customFormat="false" ht="15" hidden="false" customHeight="true" outlineLevel="0" collapsed="false">
      <c r="A3773" s="6" t="n">
        <f aca="false">1_Data_EDA!O3774</f>
        <v>1</v>
      </c>
      <c r="B3773" s="6" t="n">
        <f aca="false">1_Data_EDA!H3774</f>
        <v>4</v>
      </c>
      <c r="C3773" s="7" t="n">
        <f aca="false">1_Data_EDA!I3774</f>
        <v>39.99000168</v>
      </c>
      <c r="D3773" s="6" t="n">
        <f aca="false">1_Data_EDA!J3774</f>
        <v>4</v>
      </c>
      <c r="E3773" s="7" t="n">
        <f aca="false">1_Data_EDA!K3774</f>
        <v>159.9600067</v>
      </c>
      <c r="F3773" s="7" t="n">
        <f aca="false">1_Data_EDA!L3774</f>
        <v>0</v>
      </c>
      <c r="G3773" s="8" t="n">
        <f aca="false">1_Data_EDA!M3774</f>
        <v>0</v>
      </c>
      <c r="H3773" s="6" t="n">
        <f aca="false">IF(1_Data_EDA!B3774="First Class",1,0)</f>
        <v>0</v>
      </c>
      <c r="I3773" s="6" t="n">
        <f aca="false">IF(1_Data_EDA!B3774="Second Class",1,0)</f>
        <v>0</v>
      </c>
      <c r="J3773" s="6" t="n">
        <f aca="false">IF(1_Data_EDA!B3774="Same Day",1,0)</f>
        <v>0</v>
      </c>
      <c r="K3773" s="6" t="n">
        <f aca="false">IF(1_Data_EDA!C3774="Corporate",1,0)</f>
        <v>1</v>
      </c>
      <c r="L3773" s="6" t="n">
        <f aca="false">IF(1_Data_EDA!C3774="Home Office",1,0)</f>
        <v>0</v>
      </c>
      <c r="M3773" s="6" t="n">
        <f aca="false">IF(1_Data_EDA!D3774="Europe",1,0)</f>
        <v>1</v>
      </c>
      <c r="N3773" s="6" t="n">
        <f aca="false">IF(1_Data_EDA!D3774="LATAM",1,0)</f>
        <v>0</v>
      </c>
      <c r="O3773" s="6" t="n">
        <f aca="false">IF(1_Data_EDA!D3774="Pacific Asia",1,0)</f>
        <v>0</v>
      </c>
      <c r="P3773" s="6" t="n">
        <f aca="false">IF(1_Data_EDA!D3774="USCA",1,0)</f>
        <v>0</v>
      </c>
      <c r="Q3773" s="6" t="n">
        <f aca="false">IF(C3773&gt;MEDIAN(C$5:C$8004),1,0)</f>
        <v>0</v>
      </c>
      <c r="R3773" s="6" t="n">
        <f aca="false">IF(D3773&gt;2,1,0)</f>
        <v>1</v>
      </c>
    </row>
    <row r="3774" customFormat="false" ht="15" hidden="false" customHeight="true" outlineLevel="0" collapsed="false">
      <c r="A3774" s="6" t="n">
        <f aca="false">1_Data_EDA!O3775</f>
        <v>0</v>
      </c>
      <c r="B3774" s="6" t="n">
        <f aca="false">1_Data_EDA!H3775</f>
        <v>4</v>
      </c>
      <c r="C3774" s="7" t="n">
        <f aca="false">1_Data_EDA!I3775</f>
        <v>199.9900055</v>
      </c>
      <c r="D3774" s="6" t="n">
        <f aca="false">1_Data_EDA!J3775</f>
        <v>1</v>
      </c>
      <c r="E3774" s="7" t="n">
        <f aca="false">1_Data_EDA!K3775</f>
        <v>199.9900055</v>
      </c>
      <c r="F3774" s="7" t="n">
        <f aca="false">1_Data_EDA!L3775</f>
        <v>14</v>
      </c>
      <c r="G3774" s="8" t="n">
        <f aca="false">1_Data_EDA!M3775</f>
        <v>0.07</v>
      </c>
      <c r="H3774" s="6" t="n">
        <f aca="false">IF(1_Data_EDA!B3775="First Class",1,0)</f>
        <v>0</v>
      </c>
      <c r="I3774" s="6" t="n">
        <f aca="false">IF(1_Data_EDA!B3775="Second Class",1,0)</f>
        <v>0</v>
      </c>
      <c r="J3774" s="6" t="n">
        <f aca="false">IF(1_Data_EDA!B3775="Same Day",1,0)</f>
        <v>0</v>
      </c>
      <c r="K3774" s="6" t="n">
        <f aca="false">IF(1_Data_EDA!C3775="Corporate",1,0)</f>
        <v>1</v>
      </c>
      <c r="L3774" s="6" t="n">
        <f aca="false">IF(1_Data_EDA!C3775="Home Office",1,0)</f>
        <v>0</v>
      </c>
      <c r="M3774" s="6" t="n">
        <f aca="false">IF(1_Data_EDA!D3775="Europe",1,0)</f>
        <v>0</v>
      </c>
      <c r="N3774" s="6" t="n">
        <f aca="false">IF(1_Data_EDA!D3775="LATAM",1,0)</f>
        <v>0</v>
      </c>
      <c r="O3774" s="6" t="n">
        <f aca="false">IF(1_Data_EDA!D3775="Pacific Asia",1,0)</f>
        <v>1</v>
      </c>
      <c r="P3774" s="6" t="n">
        <f aca="false">IF(1_Data_EDA!D3775="USCA",1,0)</f>
        <v>0</v>
      </c>
      <c r="Q3774" s="6" t="n">
        <f aca="false">IF(C3774&gt;MEDIAN(C$5:C$8004),1,0)</f>
        <v>1</v>
      </c>
      <c r="R3774" s="6" t="n">
        <f aca="false">IF(D3774&gt;2,1,0)</f>
        <v>0</v>
      </c>
    </row>
    <row r="3775" customFormat="false" ht="15" hidden="false" customHeight="true" outlineLevel="0" collapsed="false">
      <c r="A3775" s="6" t="n">
        <f aca="false">1_Data_EDA!O3776</f>
        <v>1</v>
      </c>
      <c r="B3775" s="6" t="n">
        <f aca="false">1_Data_EDA!H3776</f>
        <v>2</v>
      </c>
      <c r="C3775" s="7" t="n">
        <f aca="false">1_Data_EDA!I3776</f>
        <v>50</v>
      </c>
      <c r="D3775" s="6" t="n">
        <f aca="false">1_Data_EDA!J3776</f>
        <v>2</v>
      </c>
      <c r="E3775" s="7" t="n">
        <f aca="false">1_Data_EDA!K3776</f>
        <v>100</v>
      </c>
      <c r="F3775" s="7" t="n">
        <f aca="false">1_Data_EDA!L3776</f>
        <v>1</v>
      </c>
      <c r="G3775" s="8" t="n">
        <f aca="false">1_Data_EDA!M3776</f>
        <v>0.01</v>
      </c>
      <c r="H3775" s="6" t="n">
        <f aca="false">IF(1_Data_EDA!B3776="First Class",1,0)</f>
        <v>0</v>
      </c>
      <c r="I3775" s="6" t="n">
        <f aca="false">IF(1_Data_EDA!B3776="Second Class",1,0)</f>
        <v>1</v>
      </c>
      <c r="J3775" s="6" t="n">
        <f aca="false">IF(1_Data_EDA!B3776="Same Day",1,0)</f>
        <v>0</v>
      </c>
      <c r="K3775" s="6" t="n">
        <f aca="false">IF(1_Data_EDA!C3776="Corporate",1,0)</f>
        <v>1</v>
      </c>
      <c r="L3775" s="6" t="n">
        <f aca="false">IF(1_Data_EDA!C3776="Home Office",1,0)</f>
        <v>0</v>
      </c>
      <c r="M3775" s="6" t="n">
        <f aca="false">IF(1_Data_EDA!D3776="Europe",1,0)</f>
        <v>1</v>
      </c>
      <c r="N3775" s="6" t="n">
        <f aca="false">IF(1_Data_EDA!D3776="LATAM",1,0)</f>
        <v>0</v>
      </c>
      <c r="O3775" s="6" t="n">
        <f aca="false">IF(1_Data_EDA!D3776="Pacific Asia",1,0)</f>
        <v>0</v>
      </c>
      <c r="P3775" s="6" t="n">
        <f aca="false">IF(1_Data_EDA!D3776="USCA",1,0)</f>
        <v>0</v>
      </c>
      <c r="Q3775" s="6" t="n">
        <f aca="false">IF(C3775&gt;MEDIAN(C$5:C$8004),1,0)</f>
        <v>0</v>
      </c>
      <c r="R3775" s="6" t="n">
        <f aca="false">IF(D3775&gt;2,1,0)</f>
        <v>0</v>
      </c>
    </row>
    <row r="3776" customFormat="false" ht="15" hidden="false" customHeight="true" outlineLevel="0" collapsed="false">
      <c r="A3776" s="6" t="n">
        <f aca="false">1_Data_EDA!O3777</f>
        <v>0</v>
      </c>
      <c r="B3776" s="6" t="n">
        <f aca="false">1_Data_EDA!H3777</f>
        <v>0</v>
      </c>
      <c r="C3776" s="7" t="n">
        <f aca="false">1_Data_EDA!I3777</f>
        <v>299.980011</v>
      </c>
      <c r="D3776" s="6" t="n">
        <f aca="false">1_Data_EDA!J3777</f>
        <v>1</v>
      </c>
      <c r="E3776" s="7" t="n">
        <f aca="false">1_Data_EDA!K3777</f>
        <v>299.980011</v>
      </c>
      <c r="F3776" s="7" t="n">
        <f aca="false">1_Data_EDA!L3777</f>
        <v>45</v>
      </c>
      <c r="G3776" s="8" t="n">
        <f aca="false">1_Data_EDA!M3777</f>
        <v>0.150000006</v>
      </c>
      <c r="H3776" s="6" t="n">
        <f aca="false">IF(1_Data_EDA!B3777="First Class",1,0)</f>
        <v>0</v>
      </c>
      <c r="I3776" s="6" t="n">
        <f aca="false">IF(1_Data_EDA!B3777="Second Class",1,0)</f>
        <v>0</v>
      </c>
      <c r="J3776" s="6" t="n">
        <f aca="false">IF(1_Data_EDA!B3777="Same Day",1,0)</f>
        <v>1</v>
      </c>
      <c r="K3776" s="6" t="n">
        <f aca="false">IF(1_Data_EDA!C3777="Corporate",1,0)</f>
        <v>0</v>
      </c>
      <c r="L3776" s="6" t="n">
        <f aca="false">IF(1_Data_EDA!C3777="Home Office",1,0)</f>
        <v>0</v>
      </c>
      <c r="M3776" s="6" t="n">
        <f aca="false">IF(1_Data_EDA!D3777="Europe",1,0)</f>
        <v>0</v>
      </c>
      <c r="N3776" s="6" t="n">
        <f aca="false">IF(1_Data_EDA!D3777="LATAM",1,0)</f>
        <v>1</v>
      </c>
      <c r="O3776" s="6" t="n">
        <f aca="false">IF(1_Data_EDA!D3777="Pacific Asia",1,0)</f>
        <v>0</v>
      </c>
      <c r="P3776" s="6" t="n">
        <f aca="false">IF(1_Data_EDA!D3777="USCA",1,0)</f>
        <v>0</v>
      </c>
      <c r="Q3776" s="6" t="n">
        <f aca="false">IF(C3776&gt;MEDIAN(C$5:C$8004),1,0)</f>
        <v>1</v>
      </c>
      <c r="R3776" s="6" t="n">
        <f aca="false">IF(D3776&gt;2,1,0)</f>
        <v>0</v>
      </c>
    </row>
    <row r="3777" customFormat="false" ht="15" hidden="false" customHeight="true" outlineLevel="0" collapsed="false">
      <c r="A3777" s="6" t="n">
        <f aca="false">1_Data_EDA!O3778</f>
        <v>1</v>
      </c>
      <c r="B3777" s="6" t="n">
        <f aca="false">1_Data_EDA!H3778</f>
        <v>2</v>
      </c>
      <c r="C3777" s="7" t="n">
        <f aca="false">1_Data_EDA!I3778</f>
        <v>59.99000168</v>
      </c>
      <c r="D3777" s="6" t="n">
        <f aca="false">1_Data_EDA!J3778</f>
        <v>2</v>
      </c>
      <c r="E3777" s="7" t="n">
        <f aca="false">1_Data_EDA!K3778</f>
        <v>119.9800034</v>
      </c>
      <c r="F3777" s="7" t="n">
        <f aca="false">1_Data_EDA!L3778</f>
        <v>24</v>
      </c>
      <c r="G3777" s="8" t="n">
        <f aca="false">1_Data_EDA!M3778</f>
        <v>0.200000003</v>
      </c>
      <c r="H3777" s="6" t="n">
        <f aca="false">IF(1_Data_EDA!B3778="First Class",1,0)</f>
        <v>0</v>
      </c>
      <c r="I3777" s="6" t="n">
        <f aca="false">IF(1_Data_EDA!B3778="Second Class",1,0)</f>
        <v>1</v>
      </c>
      <c r="J3777" s="6" t="n">
        <f aca="false">IF(1_Data_EDA!B3778="Same Day",1,0)</f>
        <v>0</v>
      </c>
      <c r="K3777" s="6" t="n">
        <f aca="false">IF(1_Data_EDA!C3778="Corporate",1,0)</f>
        <v>1</v>
      </c>
      <c r="L3777" s="6" t="n">
        <f aca="false">IF(1_Data_EDA!C3778="Home Office",1,0)</f>
        <v>0</v>
      </c>
      <c r="M3777" s="6" t="n">
        <f aca="false">IF(1_Data_EDA!D3778="Europe",1,0)</f>
        <v>0</v>
      </c>
      <c r="N3777" s="6" t="n">
        <f aca="false">IF(1_Data_EDA!D3778="LATAM",1,0)</f>
        <v>0</v>
      </c>
      <c r="O3777" s="6" t="n">
        <f aca="false">IF(1_Data_EDA!D3778="Pacific Asia",1,0)</f>
        <v>1</v>
      </c>
      <c r="P3777" s="6" t="n">
        <f aca="false">IF(1_Data_EDA!D3778="USCA",1,0)</f>
        <v>0</v>
      </c>
      <c r="Q3777" s="6" t="n">
        <f aca="false">IF(C3777&gt;MEDIAN(C$5:C$8004),1,0)</f>
        <v>0</v>
      </c>
      <c r="R3777" s="6" t="n">
        <f aca="false">IF(D3777&gt;2,1,0)</f>
        <v>0</v>
      </c>
    </row>
    <row r="3778" customFormat="false" ht="15" hidden="false" customHeight="true" outlineLevel="0" collapsed="false">
      <c r="A3778" s="6" t="n">
        <f aca="false">1_Data_EDA!O3779</f>
        <v>1</v>
      </c>
      <c r="B3778" s="6" t="n">
        <f aca="false">1_Data_EDA!H3779</f>
        <v>2</v>
      </c>
      <c r="C3778" s="7" t="n">
        <f aca="false">1_Data_EDA!I3779</f>
        <v>50</v>
      </c>
      <c r="D3778" s="6" t="n">
        <f aca="false">1_Data_EDA!J3779</f>
        <v>4</v>
      </c>
      <c r="E3778" s="7" t="n">
        <f aca="false">1_Data_EDA!K3779</f>
        <v>200</v>
      </c>
      <c r="F3778" s="7" t="n">
        <f aca="false">1_Data_EDA!L3779</f>
        <v>2</v>
      </c>
      <c r="G3778" s="8" t="n">
        <f aca="false">1_Data_EDA!M3779</f>
        <v>0.01</v>
      </c>
      <c r="H3778" s="6" t="n">
        <f aca="false">IF(1_Data_EDA!B3779="First Class",1,0)</f>
        <v>0</v>
      </c>
      <c r="I3778" s="6" t="n">
        <f aca="false">IF(1_Data_EDA!B3779="Second Class",1,0)</f>
        <v>1</v>
      </c>
      <c r="J3778" s="6" t="n">
        <f aca="false">IF(1_Data_EDA!B3779="Same Day",1,0)</f>
        <v>0</v>
      </c>
      <c r="K3778" s="6" t="n">
        <f aca="false">IF(1_Data_EDA!C3779="Corporate",1,0)</f>
        <v>0</v>
      </c>
      <c r="L3778" s="6" t="n">
        <f aca="false">IF(1_Data_EDA!C3779="Home Office",1,0)</f>
        <v>0</v>
      </c>
      <c r="M3778" s="6" t="n">
        <f aca="false">IF(1_Data_EDA!D3779="Europe",1,0)</f>
        <v>0</v>
      </c>
      <c r="N3778" s="6" t="n">
        <f aca="false">IF(1_Data_EDA!D3779="LATAM",1,0)</f>
        <v>1</v>
      </c>
      <c r="O3778" s="6" t="n">
        <f aca="false">IF(1_Data_EDA!D3779="Pacific Asia",1,0)</f>
        <v>0</v>
      </c>
      <c r="P3778" s="6" t="n">
        <f aca="false">IF(1_Data_EDA!D3779="USCA",1,0)</f>
        <v>0</v>
      </c>
      <c r="Q3778" s="6" t="n">
        <f aca="false">IF(C3778&gt;MEDIAN(C$5:C$8004),1,0)</f>
        <v>0</v>
      </c>
      <c r="R3778" s="6" t="n">
        <f aca="false">IF(D3778&gt;2,1,0)</f>
        <v>1</v>
      </c>
    </row>
    <row r="3779" customFormat="false" ht="15" hidden="false" customHeight="true" outlineLevel="0" collapsed="false">
      <c r="A3779" s="6" t="n">
        <f aca="false">1_Data_EDA!O3780</f>
        <v>1</v>
      </c>
      <c r="B3779" s="6" t="n">
        <f aca="false">1_Data_EDA!H3780</f>
        <v>4</v>
      </c>
      <c r="C3779" s="7" t="n">
        <f aca="false">1_Data_EDA!I3780</f>
        <v>199.9900055</v>
      </c>
      <c r="D3779" s="6" t="n">
        <f aca="false">1_Data_EDA!J3780</f>
        <v>1</v>
      </c>
      <c r="E3779" s="7" t="n">
        <f aca="false">1_Data_EDA!K3780</f>
        <v>199.9900055</v>
      </c>
      <c r="F3779" s="7" t="n">
        <f aca="false">1_Data_EDA!L3780</f>
        <v>34</v>
      </c>
      <c r="G3779" s="8" t="n">
        <f aca="false">1_Data_EDA!M3780</f>
        <v>0.170000002</v>
      </c>
      <c r="H3779" s="6" t="n">
        <f aca="false">IF(1_Data_EDA!B3780="First Class",1,0)</f>
        <v>0</v>
      </c>
      <c r="I3779" s="6" t="n">
        <f aca="false">IF(1_Data_EDA!B3780="Second Class",1,0)</f>
        <v>0</v>
      </c>
      <c r="J3779" s="6" t="n">
        <f aca="false">IF(1_Data_EDA!B3780="Same Day",1,0)</f>
        <v>0</v>
      </c>
      <c r="K3779" s="6" t="n">
        <f aca="false">IF(1_Data_EDA!C3780="Corporate",1,0)</f>
        <v>0</v>
      </c>
      <c r="L3779" s="6" t="n">
        <f aca="false">IF(1_Data_EDA!C3780="Home Office",1,0)</f>
        <v>1</v>
      </c>
      <c r="M3779" s="6" t="n">
        <f aca="false">IF(1_Data_EDA!D3780="Europe",1,0)</f>
        <v>0</v>
      </c>
      <c r="N3779" s="6" t="n">
        <f aca="false">IF(1_Data_EDA!D3780="LATAM",1,0)</f>
        <v>1</v>
      </c>
      <c r="O3779" s="6" t="n">
        <f aca="false">IF(1_Data_EDA!D3780="Pacific Asia",1,0)</f>
        <v>0</v>
      </c>
      <c r="P3779" s="6" t="n">
        <f aca="false">IF(1_Data_EDA!D3780="USCA",1,0)</f>
        <v>0</v>
      </c>
      <c r="Q3779" s="6" t="n">
        <f aca="false">IF(C3779&gt;MEDIAN(C$5:C$8004),1,0)</f>
        <v>1</v>
      </c>
      <c r="R3779" s="6" t="n">
        <f aca="false">IF(D3779&gt;2,1,0)</f>
        <v>0</v>
      </c>
    </row>
    <row r="3780" customFormat="false" ht="15" hidden="false" customHeight="true" outlineLevel="0" collapsed="false">
      <c r="A3780" s="6" t="n">
        <f aca="false">1_Data_EDA!O3781</f>
        <v>1</v>
      </c>
      <c r="B3780" s="6" t="n">
        <f aca="false">1_Data_EDA!H3781</f>
        <v>1</v>
      </c>
      <c r="C3780" s="7" t="n">
        <f aca="false">1_Data_EDA!I3781</f>
        <v>99.98999786</v>
      </c>
      <c r="D3780" s="6" t="n">
        <f aca="false">1_Data_EDA!J3781</f>
        <v>5</v>
      </c>
      <c r="E3780" s="7" t="n">
        <f aca="false">1_Data_EDA!K3781</f>
        <v>499.9500122</v>
      </c>
      <c r="F3780" s="7" t="n">
        <f aca="false">1_Data_EDA!L3781</f>
        <v>99.98999786</v>
      </c>
      <c r="G3780" s="8" t="n">
        <f aca="false">1_Data_EDA!M3781</f>
        <v>0.200000003</v>
      </c>
      <c r="H3780" s="6" t="n">
        <f aca="false">IF(1_Data_EDA!B3781="First Class",1,0)</f>
        <v>1</v>
      </c>
      <c r="I3780" s="6" t="n">
        <f aca="false">IF(1_Data_EDA!B3781="Second Class",1,0)</f>
        <v>0</v>
      </c>
      <c r="J3780" s="6" t="n">
        <f aca="false">IF(1_Data_EDA!B3781="Same Day",1,0)</f>
        <v>0</v>
      </c>
      <c r="K3780" s="6" t="n">
        <f aca="false">IF(1_Data_EDA!C3781="Corporate",1,0)</f>
        <v>0</v>
      </c>
      <c r="L3780" s="6" t="n">
        <f aca="false">IF(1_Data_EDA!C3781="Home Office",1,0)</f>
        <v>0</v>
      </c>
      <c r="M3780" s="6" t="n">
        <f aca="false">IF(1_Data_EDA!D3781="Europe",1,0)</f>
        <v>0</v>
      </c>
      <c r="N3780" s="6" t="n">
        <f aca="false">IF(1_Data_EDA!D3781="LATAM",1,0)</f>
        <v>0</v>
      </c>
      <c r="O3780" s="6" t="n">
        <f aca="false">IF(1_Data_EDA!D3781="Pacific Asia",1,0)</f>
        <v>0</v>
      </c>
      <c r="P3780" s="6" t="n">
        <f aca="false">IF(1_Data_EDA!D3781="USCA",1,0)</f>
        <v>1</v>
      </c>
      <c r="Q3780" s="6" t="n">
        <f aca="false">IF(C3780&gt;MEDIAN(C$5:C$8004),1,0)</f>
        <v>1</v>
      </c>
      <c r="R3780" s="6" t="n">
        <f aca="false">IF(D3780&gt;2,1,0)</f>
        <v>1</v>
      </c>
    </row>
    <row r="3781" customFormat="false" ht="15" hidden="false" customHeight="true" outlineLevel="0" collapsed="false">
      <c r="A3781" s="6" t="n">
        <f aca="false">1_Data_EDA!O3782</f>
        <v>1</v>
      </c>
      <c r="B3781" s="6" t="n">
        <f aca="false">1_Data_EDA!H3782</f>
        <v>1</v>
      </c>
      <c r="C3781" s="7" t="n">
        <f aca="false">1_Data_EDA!I3782</f>
        <v>59.99000168</v>
      </c>
      <c r="D3781" s="6" t="n">
        <f aca="false">1_Data_EDA!J3782</f>
        <v>3</v>
      </c>
      <c r="E3781" s="7" t="n">
        <f aca="false">1_Data_EDA!K3782</f>
        <v>179.9700012</v>
      </c>
      <c r="F3781" s="7" t="n">
        <f aca="false">1_Data_EDA!L3782</f>
        <v>3.599999905</v>
      </c>
      <c r="G3781" s="8" t="n">
        <f aca="false">1_Data_EDA!M3782</f>
        <v>0.02</v>
      </c>
      <c r="H3781" s="6" t="n">
        <f aca="false">IF(1_Data_EDA!B3782="First Class",1,0)</f>
        <v>1</v>
      </c>
      <c r="I3781" s="6" t="n">
        <f aca="false">IF(1_Data_EDA!B3782="Second Class",1,0)</f>
        <v>0</v>
      </c>
      <c r="J3781" s="6" t="n">
        <f aca="false">IF(1_Data_EDA!B3782="Same Day",1,0)</f>
        <v>0</v>
      </c>
      <c r="K3781" s="6" t="n">
        <f aca="false">IF(1_Data_EDA!C3782="Corporate",1,0)</f>
        <v>0</v>
      </c>
      <c r="L3781" s="6" t="n">
        <f aca="false">IF(1_Data_EDA!C3782="Home Office",1,0)</f>
        <v>0</v>
      </c>
      <c r="M3781" s="6" t="n">
        <f aca="false">IF(1_Data_EDA!D3782="Europe",1,0)</f>
        <v>0</v>
      </c>
      <c r="N3781" s="6" t="n">
        <f aca="false">IF(1_Data_EDA!D3782="LATAM",1,0)</f>
        <v>1</v>
      </c>
      <c r="O3781" s="6" t="n">
        <f aca="false">IF(1_Data_EDA!D3782="Pacific Asia",1,0)</f>
        <v>0</v>
      </c>
      <c r="P3781" s="6" t="n">
        <f aca="false">IF(1_Data_EDA!D3782="USCA",1,0)</f>
        <v>0</v>
      </c>
      <c r="Q3781" s="6" t="n">
        <f aca="false">IF(C3781&gt;MEDIAN(C$5:C$8004),1,0)</f>
        <v>0</v>
      </c>
      <c r="R3781" s="6" t="n">
        <f aca="false">IF(D3781&gt;2,1,0)</f>
        <v>1</v>
      </c>
    </row>
    <row r="3782" customFormat="false" ht="15" hidden="false" customHeight="true" outlineLevel="0" collapsed="false">
      <c r="A3782" s="6" t="n">
        <f aca="false">1_Data_EDA!O3783</f>
        <v>1</v>
      </c>
      <c r="B3782" s="6" t="n">
        <f aca="false">1_Data_EDA!H3783</f>
        <v>4</v>
      </c>
      <c r="C3782" s="7" t="n">
        <f aca="false">1_Data_EDA!I3783</f>
        <v>399.980011</v>
      </c>
      <c r="D3782" s="6" t="n">
        <f aca="false">1_Data_EDA!J3783</f>
        <v>1</v>
      </c>
      <c r="E3782" s="7" t="n">
        <f aca="false">1_Data_EDA!K3783</f>
        <v>399.980011</v>
      </c>
      <c r="F3782" s="7" t="n">
        <f aca="false">1_Data_EDA!L3783</f>
        <v>0</v>
      </c>
      <c r="G3782" s="8" t="n">
        <f aca="false">1_Data_EDA!M3783</f>
        <v>0</v>
      </c>
      <c r="H3782" s="6" t="n">
        <f aca="false">IF(1_Data_EDA!B3783="First Class",1,0)</f>
        <v>0</v>
      </c>
      <c r="I3782" s="6" t="n">
        <f aca="false">IF(1_Data_EDA!B3783="Second Class",1,0)</f>
        <v>0</v>
      </c>
      <c r="J3782" s="6" t="n">
        <f aca="false">IF(1_Data_EDA!B3783="Same Day",1,0)</f>
        <v>0</v>
      </c>
      <c r="K3782" s="6" t="n">
        <f aca="false">IF(1_Data_EDA!C3783="Corporate",1,0)</f>
        <v>0</v>
      </c>
      <c r="L3782" s="6" t="n">
        <f aca="false">IF(1_Data_EDA!C3783="Home Office",1,0)</f>
        <v>0</v>
      </c>
      <c r="M3782" s="6" t="n">
        <f aca="false">IF(1_Data_EDA!D3783="Europe",1,0)</f>
        <v>0</v>
      </c>
      <c r="N3782" s="6" t="n">
        <f aca="false">IF(1_Data_EDA!D3783="LATAM",1,0)</f>
        <v>1</v>
      </c>
      <c r="O3782" s="6" t="n">
        <f aca="false">IF(1_Data_EDA!D3783="Pacific Asia",1,0)</f>
        <v>0</v>
      </c>
      <c r="P3782" s="6" t="n">
        <f aca="false">IF(1_Data_EDA!D3783="USCA",1,0)</f>
        <v>0</v>
      </c>
      <c r="Q3782" s="6" t="n">
        <f aca="false">IF(C3782&gt;MEDIAN(C$5:C$8004),1,0)</f>
        <v>1</v>
      </c>
      <c r="R3782" s="6" t="n">
        <f aca="false">IF(D3782&gt;2,1,0)</f>
        <v>0</v>
      </c>
    </row>
    <row r="3783" customFormat="false" ht="15" hidden="false" customHeight="true" outlineLevel="0" collapsed="false">
      <c r="A3783" s="6" t="n">
        <f aca="false">1_Data_EDA!O3784</f>
        <v>0</v>
      </c>
      <c r="B3783" s="6" t="n">
        <f aca="false">1_Data_EDA!H3784</f>
        <v>4</v>
      </c>
      <c r="C3783" s="7" t="n">
        <f aca="false">1_Data_EDA!I3784</f>
        <v>50</v>
      </c>
      <c r="D3783" s="6" t="n">
        <f aca="false">1_Data_EDA!J3784</f>
        <v>4</v>
      </c>
      <c r="E3783" s="7" t="n">
        <f aca="false">1_Data_EDA!K3784</f>
        <v>200</v>
      </c>
      <c r="F3783" s="7" t="n">
        <f aca="false">1_Data_EDA!L3784</f>
        <v>36</v>
      </c>
      <c r="G3783" s="8" t="n">
        <f aca="false">1_Data_EDA!M3784</f>
        <v>0.180000007</v>
      </c>
      <c r="H3783" s="6" t="n">
        <f aca="false">IF(1_Data_EDA!B3784="First Class",1,0)</f>
        <v>0</v>
      </c>
      <c r="I3783" s="6" t="n">
        <f aca="false">IF(1_Data_EDA!B3784="Second Class",1,0)</f>
        <v>0</v>
      </c>
      <c r="J3783" s="6" t="n">
        <f aca="false">IF(1_Data_EDA!B3784="Same Day",1,0)</f>
        <v>0</v>
      </c>
      <c r="K3783" s="6" t="n">
        <f aca="false">IF(1_Data_EDA!C3784="Corporate",1,0)</f>
        <v>0</v>
      </c>
      <c r="L3783" s="6" t="n">
        <f aca="false">IF(1_Data_EDA!C3784="Home Office",1,0)</f>
        <v>1</v>
      </c>
      <c r="M3783" s="6" t="n">
        <f aca="false">IF(1_Data_EDA!D3784="Europe",1,0)</f>
        <v>0</v>
      </c>
      <c r="N3783" s="6" t="n">
        <f aca="false">IF(1_Data_EDA!D3784="LATAM",1,0)</f>
        <v>0</v>
      </c>
      <c r="O3783" s="6" t="n">
        <f aca="false">IF(1_Data_EDA!D3784="Pacific Asia",1,0)</f>
        <v>0</v>
      </c>
      <c r="P3783" s="6" t="n">
        <f aca="false">IF(1_Data_EDA!D3784="USCA",1,0)</f>
        <v>1</v>
      </c>
      <c r="Q3783" s="6" t="n">
        <f aca="false">IF(C3783&gt;MEDIAN(C$5:C$8004),1,0)</f>
        <v>0</v>
      </c>
      <c r="R3783" s="6" t="n">
        <f aca="false">IF(D3783&gt;2,1,0)</f>
        <v>1</v>
      </c>
    </row>
    <row r="3784" customFormat="false" ht="15" hidden="false" customHeight="true" outlineLevel="0" collapsed="false">
      <c r="A3784" s="6" t="n">
        <f aca="false">1_Data_EDA!O3785</f>
        <v>0</v>
      </c>
      <c r="B3784" s="6" t="n">
        <f aca="false">1_Data_EDA!H3785</f>
        <v>4</v>
      </c>
      <c r="C3784" s="7" t="n">
        <f aca="false">1_Data_EDA!I3785</f>
        <v>129.9900055</v>
      </c>
      <c r="D3784" s="6" t="n">
        <f aca="false">1_Data_EDA!J3785</f>
        <v>1</v>
      </c>
      <c r="E3784" s="7" t="n">
        <f aca="false">1_Data_EDA!K3785</f>
        <v>129.9900055</v>
      </c>
      <c r="F3784" s="7" t="n">
        <f aca="false">1_Data_EDA!L3785</f>
        <v>0</v>
      </c>
      <c r="G3784" s="8" t="n">
        <f aca="false">1_Data_EDA!M3785</f>
        <v>0</v>
      </c>
      <c r="H3784" s="6" t="n">
        <f aca="false">IF(1_Data_EDA!B3785="First Class",1,0)</f>
        <v>0</v>
      </c>
      <c r="I3784" s="6" t="n">
        <f aca="false">IF(1_Data_EDA!B3785="Second Class",1,0)</f>
        <v>0</v>
      </c>
      <c r="J3784" s="6" t="n">
        <f aca="false">IF(1_Data_EDA!B3785="Same Day",1,0)</f>
        <v>0</v>
      </c>
      <c r="K3784" s="6" t="n">
        <f aca="false">IF(1_Data_EDA!C3785="Corporate",1,0)</f>
        <v>1</v>
      </c>
      <c r="L3784" s="6" t="n">
        <f aca="false">IF(1_Data_EDA!C3785="Home Office",1,0)</f>
        <v>0</v>
      </c>
      <c r="M3784" s="6" t="n">
        <f aca="false">IF(1_Data_EDA!D3785="Europe",1,0)</f>
        <v>0</v>
      </c>
      <c r="N3784" s="6" t="n">
        <f aca="false">IF(1_Data_EDA!D3785="LATAM",1,0)</f>
        <v>1</v>
      </c>
      <c r="O3784" s="6" t="n">
        <f aca="false">IF(1_Data_EDA!D3785="Pacific Asia",1,0)</f>
        <v>0</v>
      </c>
      <c r="P3784" s="6" t="n">
        <f aca="false">IF(1_Data_EDA!D3785="USCA",1,0)</f>
        <v>0</v>
      </c>
      <c r="Q3784" s="6" t="n">
        <f aca="false">IF(C3784&gt;MEDIAN(C$5:C$8004),1,0)</f>
        <v>1</v>
      </c>
      <c r="R3784" s="6" t="n">
        <f aca="false">IF(D3784&gt;2,1,0)</f>
        <v>0</v>
      </c>
    </row>
    <row r="3785" customFormat="false" ht="15" hidden="false" customHeight="true" outlineLevel="0" collapsed="false">
      <c r="A3785" s="6" t="n">
        <f aca="false">1_Data_EDA!O3786</f>
        <v>1</v>
      </c>
      <c r="B3785" s="6" t="n">
        <f aca="false">1_Data_EDA!H3786</f>
        <v>1</v>
      </c>
      <c r="C3785" s="7" t="n">
        <f aca="false">1_Data_EDA!I3786</f>
        <v>59.99000168</v>
      </c>
      <c r="D3785" s="6" t="n">
        <f aca="false">1_Data_EDA!J3786</f>
        <v>5</v>
      </c>
      <c r="E3785" s="7" t="n">
        <f aca="false">1_Data_EDA!K3786</f>
        <v>299.9500122</v>
      </c>
      <c r="F3785" s="7" t="n">
        <f aca="false">1_Data_EDA!L3786</f>
        <v>12</v>
      </c>
      <c r="G3785" s="8" t="n">
        <f aca="false">1_Data_EDA!M3786</f>
        <v>0.039999999</v>
      </c>
      <c r="H3785" s="6" t="n">
        <f aca="false">IF(1_Data_EDA!B3786="First Class",1,0)</f>
        <v>1</v>
      </c>
      <c r="I3785" s="6" t="n">
        <f aca="false">IF(1_Data_EDA!B3786="Second Class",1,0)</f>
        <v>0</v>
      </c>
      <c r="J3785" s="6" t="n">
        <f aca="false">IF(1_Data_EDA!B3786="Same Day",1,0)</f>
        <v>0</v>
      </c>
      <c r="K3785" s="6" t="n">
        <f aca="false">IF(1_Data_EDA!C3786="Corporate",1,0)</f>
        <v>0</v>
      </c>
      <c r="L3785" s="6" t="n">
        <f aca="false">IF(1_Data_EDA!C3786="Home Office",1,0)</f>
        <v>1</v>
      </c>
      <c r="M3785" s="6" t="n">
        <f aca="false">IF(1_Data_EDA!D3786="Europe",1,0)</f>
        <v>1</v>
      </c>
      <c r="N3785" s="6" t="n">
        <f aca="false">IF(1_Data_EDA!D3786="LATAM",1,0)</f>
        <v>0</v>
      </c>
      <c r="O3785" s="6" t="n">
        <f aca="false">IF(1_Data_EDA!D3786="Pacific Asia",1,0)</f>
        <v>0</v>
      </c>
      <c r="P3785" s="6" t="n">
        <f aca="false">IF(1_Data_EDA!D3786="USCA",1,0)</f>
        <v>0</v>
      </c>
      <c r="Q3785" s="6" t="n">
        <f aca="false">IF(C3785&gt;MEDIAN(C$5:C$8004),1,0)</f>
        <v>0</v>
      </c>
      <c r="R3785" s="6" t="n">
        <f aca="false">IF(D3785&gt;2,1,0)</f>
        <v>1</v>
      </c>
    </row>
    <row r="3786" customFormat="false" ht="15" hidden="false" customHeight="true" outlineLevel="0" collapsed="false">
      <c r="A3786" s="6" t="n">
        <f aca="false">1_Data_EDA!O3787</f>
        <v>0</v>
      </c>
      <c r="B3786" s="6" t="n">
        <f aca="false">1_Data_EDA!H3787</f>
        <v>4</v>
      </c>
      <c r="C3786" s="7" t="n">
        <f aca="false">1_Data_EDA!I3787</f>
        <v>99.98999786</v>
      </c>
      <c r="D3786" s="6" t="n">
        <f aca="false">1_Data_EDA!J3787</f>
        <v>1</v>
      </c>
      <c r="E3786" s="7" t="n">
        <f aca="false">1_Data_EDA!K3787</f>
        <v>99.98999786</v>
      </c>
      <c r="F3786" s="7" t="n">
        <f aca="false">1_Data_EDA!L3787</f>
        <v>13</v>
      </c>
      <c r="G3786" s="8" t="n">
        <f aca="false">1_Data_EDA!M3787</f>
        <v>0.129999995</v>
      </c>
      <c r="H3786" s="6" t="n">
        <f aca="false">IF(1_Data_EDA!B3787="First Class",1,0)</f>
        <v>0</v>
      </c>
      <c r="I3786" s="6" t="n">
        <f aca="false">IF(1_Data_EDA!B3787="Second Class",1,0)</f>
        <v>0</v>
      </c>
      <c r="J3786" s="6" t="n">
        <f aca="false">IF(1_Data_EDA!B3787="Same Day",1,0)</f>
        <v>0</v>
      </c>
      <c r="K3786" s="6" t="n">
        <f aca="false">IF(1_Data_EDA!C3787="Corporate",1,0)</f>
        <v>0</v>
      </c>
      <c r="L3786" s="6" t="n">
        <f aca="false">IF(1_Data_EDA!C3787="Home Office",1,0)</f>
        <v>0</v>
      </c>
      <c r="M3786" s="6" t="n">
        <f aca="false">IF(1_Data_EDA!D3787="Europe",1,0)</f>
        <v>0</v>
      </c>
      <c r="N3786" s="6" t="n">
        <f aca="false">IF(1_Data_EDA!D3787="LATAM",1,0)</f>
        <v>1</v>
      </c>
      <c r="O3786" s="6" t="n">
        <f aca="false">IF(1_Data_EDA!D3787="Pacific Asia",1,0)</f>
        <v>0</v>
      </c>
      <c r="P3786" s="6" t="n">
        <f aca="false">IF(1_Data_EDA!D3787="USCA",1,0)</f>
        <v>0</v>
      </c>
      <c r="Q3786" s="6" t="n">
        <f aca="false">IF(C3786&gt;MEDIAN(C$5:C$8004),1,0)</f>
        <v>1</v>
      </c>
      <c r="R3786" s="6" t="n">
        <f aca="false">IF(D3786&gt;2,1,0)</f>
        <v>0</v>
      </c>
    </row>
    <row r="3787" customFormat="false" ht="15" hidden="false" customHeight="true" outlineLevel="0" collapsed="false">
      <c r="A3787" s="6" t="n">
        <f aca="false">1_Data_EDA!O3788</f>
        <v>0</v>
      </c>
      <c r="B3787" s="6" t="n">
        <f aca="false">1_Data_EDA!H3788</f>
        <v>4</v>
      </c>
      <c r="C3787" s="7" t="n">
        <f aca="false">1_Data_EDA!I3788</f>
        <v>129.9900055</v>
      </c>
      <c r="D3787" s="6" t="n">
        <f aca="false">1_Data_EDA!J3788</f>
        <v>1</v>
      </c>
      <c r="E3787" s="7" t="n">
        <f aca="false">1_Data_EDA!K3788</f>
        <v>129.9900055</v>
      </c>
      <c r="F3787" s="7" t="n">
        <f aca="false">1_Data_EDA!L3788</f>
        <v>16.89999962</v>
      </c>
      <c r="G3787" s="8" t="n">
        <f aca="false">1_Data_EDA!M3788</f>
        <v>0.129999995</v>
      </c>
      <c r="H3787" s="6" t="n">
        <f aca="false">IF(1_Data_EDA!B3788="First Class",1,0)</f>
        <v>0</v>
      </c>
      <c r="I3787" s="6" t="n">
        <f aca="false">IF(1_Data_EDA!B3788="Second Class",1,0)</f>
        <v>0</v>
      </c>
      <c r="J3787" s="6" t="n">
        <f aca="false">IF(1_Data_EDA!B3788="Same Day",1,0)</f>
        <v>0</v>
      </c>
      <c r="K3787" s="6" t="n">
        <f aca="false">IF(1_Data_EDA!C3788="Corporate",1,0)</f>
        <v>0</v>
      </c>
      <c r="L3787" s="6" t="n">
        <f aca="false">IF(1_Data_EDA!C3788="Home Office",1,0)</f>
        <v>1</v>
      </c>
      <c r="M3787" s="6" t="n">
        <f aca="false">IF(1_Data_EDA!D3788="Europe",1,0)</f>
        <v>0</v>
      </c>
      <c r="N3787" s="6" t="n">
        <f aca="false">IF(1_Data_EDA!D3788="LATAM",1,0)</f>
        <v>0</v>
      </c>
      <c r="O3787" s="6" t="n">
        <f aca="false">IF(1_Data_EDA!D3788="Pacific Asia",1,0)</f>
        <v>1</v>
      </c>
      <c r="P3787" s="6" t="n">
        <f aca="false">IF(1_Data_EDA!D3788="USCA",1,0)</f>
        <v>0</v>
      </c>
      <c r="Q3787" s="6" t="n">
        <f aca="false">IF(C3787&gt;MEDIAN(C$5:C$8004),1,0)</f>
        <v>1</v>
      </c>
      <c r="R3787" s="6" t="n">
        <f aca="false">IF(D3787&gt;2,1,0)</f>
        <v>0</v>
      </c>
    </row>
    <row r="3788" customFormat="false" ht="15" hidden="false" customHeight="true" outlineLevel="0" collapsed="false">
      <c r="A3788" s="6" t="n">
        <f aca="false">1_Data_EDA!O3789</f>
        <v>1</v>
      </c>
      <c r="B3788" s="6" t="n">
        <f aca="false">1_Data_EDA!H3789</f>
        <v>4</v>
      </c>
      <c r="C3788" s="7" t="n">
        <f aca="false">1_Data_EDA!I3789</f>
        <v>129.9900055</v>
      </c>
      <c r="D3788" s="6" t="n">
        <f aca="false">1_Data_EDA!J3789</f>
        <v>1</v>
      </c>
      <c r="E3788" s="7" t="n">
        <f aca="false">1_Data_EDA!K3789</f>
        <v>129.9900055</v>
      </c>
      <c r="F3788" s="7" t="n">
        <f aca="false">1_Data_EDA!L3789</f>
        <v>9.100000381</v>
      </c>
      <c r="G3788" s="8" t="n">
        <f aca="false">1_Data_EDA!M3789</f>
        <v>0.07</v>
      </c>
      <c r="H3788" s="6" t="n">
        <f aca="false">IF(1_Data_EDA!B3789="First Class",1,0)</f>
        <v>0</v>
      </c>
      <c r="I3788" s="6" t="n">
        <f aca="false">IF(1_Data_EDA!B3789="Second Class",1,0)</f>
        <v>0</v>
      </c>
      <c r="J3788" s="6" t="n">
        <f aca="false">IF(1_Data_EDA!B3789="Same Day",1,0)</f>
        <v>0</v>
      </c>
      <c r="K3788" s="6" t="n">
        <f aca="false">IF(1_Data_EDA!C3789="Corporate",1,0)</f>
        <v>0</v>
      </c>
      <c r="L3788" s="6" t="n">
        <f aca="false">IF(1_Data_EDA!C3789="Home Office",1,0)</f>
        <v>0</v>
      </c>
      <c r="M3788" s="6" t="n">
        <f aca="false">IF(1_Data_EDA!D3789="Europe",1,0)</f>
        <v>0</v>
      </c>
      <c r="N3788" s="6" t="n">
        <f aca="false">IF(1_Data_EDA!D3789="LATAM",1,0)</f>
        <v>1</v>
      </c>
      <c r="O3788" s="6" t="n">
        <f aca="false">IF(1_Data_EDA!D3789="Pacific Asia",1,0)</f>
        <v>0</v>
      </c>
      <c r="P3788" s="6" t="n">
        <f aca="false">IF(1_Data_EDA!D3789="USCA",1,0)</f>
        <v>0</v>
      </c>
      <c r="Q3788" s="6" t="n">
        <f aca="false">IF(C3788&gt;MEDIAN(C$5:C$8004),1,0)</f>
        <v>1</v>
      </c>
      <c r="R3788" s="6" t="n">
        <f aca="false">IF(D3788&gt;2,1,0)</f>
        <v>0</v>
      </c>
    </row>
    <row r="3789" customFormat="false" ht="15" hidden="false" customHeight="true" outlineLevel="0" collapsed="false">
      <c r="A3789" s="6" t="n">
        <f aca="false">1_Data_EDA!O3790</f>
        <v>0</v>
      </c>
      <c r="B3789" s="6" t="n">
        <f aca="false">1_Data_EDA!H3790</f>
        <v>4</v>
      </c>
      <c r="C3789" s="7" t="n">
        <f aca="false">1_Data_EDA!I3790</f>
        <v>39.99000168</v>
      </c>
      <c r="D3789" s="6" t="n">
        <f aca="false">1_Data_EDA!J3790</f>
        <v>3</v>
      </c>
      <c r="E3789" s="7" t="n">
        <f aca="false">1_Data_EDA!K3790</f>
        <v>119.9700012</v>
      </c>
      <c r="F3789" s="7" t="n">
        <f aca="false">1_Data_EDA!L3790</f>
        <v>23.98999977</v>
      </c>
      <c r="G3789" s="8" t="n">
        <f aca="false">1_Data_EDA!M3790</f>
        <v>0.200000003</v>
      </c>
      <c r="H3789" s="6" t="n">
        <f aca="false">IF(1_Data_EDA!B3790="First Class",1,0)</f>
        <v>0</v>
      </c>
      <c r="I3789" s="6" t="n">
        <f aca="false">IF(1_Data_EDA!B3790="Second Class",1,0)</f>
        <v>0</v>
      </c>
      <c r="J3789" s="6" t="n">
        <f aca="false">IF(1_Data_EDA!B3790="Same Day",1,0)</f>
        <v>0</v>
      </c>
      <c r="K3789" s="6" t="n">
        <f aca="false">IF(1_Data_EDA!C3790="Corporate",1,0)</f>
        <v>1</v>
      </c>
      <c r="L3789" s="6" t="n">
        <f aca="false">IF(1_Data_EDA!C3790="Home Office",1,0)</f>
        <v>0</v>
      </c>
      <c r="M3789" s="6" t="n">
        <f aca="false">IF(1_Data_EDA!D3790="Europe",1,0)</f>
        <v>0</v>
      </c>
      <c r="N3789" s="6" t="n">
        <f aca="false">IF(1_Data_EDA!D3790="LATAM",1,0)</f>
        <v>0</v>
      </c>
      <c r="O3789" s="6" t="n">
        <f aca="false">IF(1_Data_EDA!D3790="Pacific Asia",1,0)</f>
        <v>1</v>
      </c>
      <c r="P3789" s="6" t="n">
        <f aca="false">IF(1_Data_EDA!D3790="USCA",1,0)</f>
        <v>0</v>
      </c>
      <c r="Q3789" s="6" t="n">
        <f aca="false">IF(C3789&gt;MEDIAN(C$5:C$8004),1,0)</f>
        <v>0</v>
      </c>
      <c r="R3789" s="6" t="n">
        <f aca="false">IF(D3789&gt;2,1,0)</f>
        <v>1</v>
      </c>
    </row>
    <row r="3790" customFormat="false" ht="15" hidden="false" customHeight="true" outlineLevel="0" collapsed="false">
      <c r="A3790" s="6" t="n">
        <f aca="false">1_Data_EDA!O3791</f>
        <v>0</v>
      </c>
      <c r="B3790" s="6" t="n">
        <f aca="false">1_Data_EDA!H3791</f>
        <v>4</v>
      </c>
      <c r="C3790" s="7" t="n">
        <f aca="false">1_Data_EDA!I3791</f>
        <v>49.97999954</v>
      </c>
      <c r="D3790" s="6" t="n">
        <f aca="false">1_Data_EDA!J3791</f>
        <v>2</v>
      </c>
      <c r="E3790" s="7" t="n">
        <f aca="false">1_Data_EDA!K3791</f>
        <v>99.95999908</v>
      </c>
      <c r="F3790" s="7" t="n">
        <f aca="false">1_Data_EDA!L3791</f>
        <v>9</v>
      </c>
      <c r="G3790" s="8" t="n">
        <f aca="false">1_Data_EDA!M3791</f>
        <v>0.090000004</v>
      </c>
      <c r="H3790" s="6" t="n">
        <f aca="false">IF(1_Data_EDA!B3791="First Class",1,0)</f>
        <v>0</v>
      </c>
      <c r="I3790" s="6" t="n">
        <f aca="false">IF(1_Data_EDA!B3791="Second Class",1,0)</f>
        <v>0</v>
      </c>
      <c r="J3790" s="6" t="n">
        <f aca="false">IF(1_Data_EDA!B3791="Same Day",1,0)</f>
        <v>0</v>
      </c>
      <c r="K3790" s="6" t="n">
        <f aca="false">IF(1_Data_EDA!C3791="Corporate",1,0)</f>
        <v>0</v>
      </c>
      <c r="L3790" s="6" t="n">
        <f aca="false">IF(1_Data_EDA!C3791="Home Office",1,0)</f>
        <v>0</v>
      </c>
      <c r="M3790" s="6" t="n">
        <f aca="false">IF(1_Data_EDA!D3791="Europe",1,0)</f>
        <v>0</v>
      </c>
      <c r="N3790" s="6" t="n">
        <f aca="false">IF(1_Data_EDA!D3791="LATAM",1,0)</f>
        <v>1</v>
      </c>
      <c r="O3790" s="6" t="n">
        <f aca="false">IF(1_Data_EDA!D3791="Pacific Asia",1,0)</f>
        <v>0</v>
      </c>
      <c r="P3790" s="6" t="n">
        <f aca="false">IF(1_Data_EDA!D3791="USCA",1,0)</f>
        <v>0</v>
      </c>
      <c r="Q3790" s="6" t="n">
        <f aca="false">IF(C3790&gt;MEDIAN(C$5:C$8004),1,0)</f>
        <v>0</v>
      </c>
      <c r="R3790" s="6" t="n">
        <f aca="false">IF(D3790&gt;2,1,0)</f>
        <v>0</v>
      </c>
    </row>
    <row r="3791" customFormat="false" ht="15" hidden="false" customHeight="true" outlineLevel="0" collapsed="false">
      <c r="A3791" s="6" t="n">
        <f aca="false">1_Data_EDA!O3792</f>
        <v>0</v>
      </c>
      <c r="B3791" s="6" t="n">
        <f aca="false">1_Data_EDA!H3792</f>
        <v>2</v>
      </c>
      <c r="C3791" s="7" t="n">
        <f aca="false">1_Data_EDA!I3792</f>
        <v>199.9900055</v>
      </c>
      <c r="D3791" s="6" t="n">
        <f aca="false">1_Data_EDA!J3792</f>
        <v>1</v>
      </c>
      <c r="E3791" s="7" t="n">
        <f aca="false">1_Data_EDA!K3792</f>
        <v>199.9900055</v>
      </c>
      <c r="F3791" s="7" t="n">
        <f aca="false">1_Data_EDA!L3792</f>
        <v>18</v>
      </c>
      <c r="G3791" s="8" t="n">
        <f aca="false">1_Data_EDA!M3792</f>
        <v>0.090000004</v>
      </c>
      <c r="H3791" s="6" t="n">
        <f aca="false">IF(1_Data_EDA!B3792="First Class",1,0)</f>
        <v>0</v>
      </c>
      <c r="I3791" s="6" t="n">
        <f aca="false">IF(1_Data_EDA!B3792="Second Class",1,0)</f>
        <v>1</v>
      </c>
      <c r="J3791" s="6" t="n">
        <f aca="false">IF(1_Data_EDA!B3792="Same Day",1,0)</f>
        <v>0</v>
      </c>
      <c r="K3791" s="6" t="n">
        <f aca="false">IF(1_Data_EDA!C3792="Corporate",1,0)</f>
        <v>0</v>
      </c>
      <c r="L3791" s="6" t="n">
        <f aca="false">IF(1_Data_EDA!C3792="Home Office",1,0)</f>
        <v>0</v>
      </c>
      <c r="M3791" s="6" t="n">
        <f aca="false">IF(1_Data_EDA!D3792="Europe",1,0)</f>
        <v>1</v>
      </c>
      <c r="N3791" s="6" t="n">
        <f aca="false">IF(1_Data_EDA!D3792="LATAM",1,0)</f>
        <v>0</v>
      </c>
      <c r="O3791" s="6" t="n">
        <f aca="false">IF(1_Data_EDA!D3792="Pacific Asia",1,0)</f>
        <v>0</v>
      </c>
      <c r="P3791" s="6" t="n">
        <f aca="false">IF(1_Data_EDA!D3792="USCA",1,0)</f>
        <v>0</v>
      </c>
      <c r="Q3791" s="6" t="n">
        <f aca="false">IF(C3791&gt;MEDIAN(C$5:C$8004),1,0)</f>
        <v>1</v>
      </c>
      <c r="R3791" s="6" t="n">
        <f aca="false">IF(D3791&gt;2,1,0)</f>
        <v>0</v>
      </c>
    </row>
    <row r="3792" customFormat="false" ht="15" hidden="false" customHeight="true" outlineLevel="0" collapsed="false">
      <c r="A3792" s="6" t="n">
        <f aca="false">1_Data_EDA!O3793</f>
        <v>0</v>
      </c>
      <c r="B3792" s="6" t="n">
        <f aca="false">1_Data_EDA!H3793</f>
        <v>4</v>
      </c>
      <c r="C3792" s="7" t="n">
        <f aca="false">1_Data_EDA!I3793</f>
        <v>399.980011</v>
      </c>
      <c r="D3792" s="6" t="n">
        <f aca="false">1_Data_EDA!J3793</f>
        <v>1</v>
      </c>
      <c r="E3792" s="7" t="n">
        <f aca="false">1_Data_EDA!K3793</f>
        <v>399.980011</v>
      </c>
      <c r="F3792" s="7" t="n">
        <f aca="false">1_Data_EDA!L3793</f>
        <v>20</v>
      </c>
      <c r="G3792" s="8" t="n">
        <f aca="false">1_Data_EDA!M3793</f>
        <v>0.050000001</v>
      </c>
      <c r="H3792" s="6" t="n">
        <f aca="false">IF(1_Data_EDA!B3793="First Class",1,0)</f>
        <v>0</v>
      </c>
      <c r="I3792" s="6" t="n">
        <f aca="false">IF(1_Data_EDA!B3793="Second Class",1,0)</f>
        <v>0</v>
      </c>
      <c r="J3792" s="6" t="n">
        <f aca="false">IF(1_Data_EDA!B3793="Same Day",1,0)</f>
        <v>0</v>
      </c>
      <c r="K3792" s="6" t="n">
        <f aca="false">IF(1_Data_EDA!C3793="Corporate",1,0)</f>
        <v>1</v>
      </c>
      <c r="L3792" s="6" t="n">
        <f aca="false">IF(1_Data_EDA!C3793="Home Office",1,0)</f>
        <v>0</v>
      </c>
      <c r="M3792" s="6" t="n">
        <f aca="false">IF(1_Data_EDA!D3793="Europe",1,0)</f>
        <v>0</v>
      </c>
      <c r="N3792" s="6" t="n">
        <f aca="false">IF(1_Data_EDA!D3793="LATAM",1,0)</f>
        <v>1</v>
      </c>
      <c r="O3792" s="6" t="n">
        <f aca="false">IF(1_Data_EDA!D3793="Pacific Asia",1,0)</f>
        <v>0</v>
      </c>
      <c r="P3792" s="6" t="n">
        <f aca="false">IF(1_Data_EDA!D3793="USCA",1,0)</f>
        <v>0</v>
      </c>
      <c r="Q3792" s="6" t="n">
        <f aca="false">IF(C3792&gt;MEDIAN(C$5:C$8004),1,0)</f>
        <v>1</v>
      </c>
      <c r="R3792" s="6" t="n">
        <f aca="false">IF(D3792&gt;2,1,0)</f>
        <v>0</v>
      </c>
    </row>
    <row r="3793" customFormat="false" ht="15" hidden="false" customHeight="true" outlineLevel="0" collapsed="false">
      <c r="A3793" s="6" t="n">
        <f aca="false">1_Data_EDA!O3794</f>
        <v>0</v>
      </c>
      <c r="B3793" s="6" t="n">
        <f aca="false">1_Data_EDA!H3794</f>
        <v>4</v>
      </c>
      <c r="C3793" s="7" t="n">
        <f aca="false">1_Data_EDA!I3794</f>
        <v>129.9900055</v>
      </c>
      <c r="D3793" s="6" t="n">
        <f aca="false">1_Data_EDA!J3794</f>
        <v>1</v>
      </c>
      <c r="E3793" s="7" t="n">
        <f aca="false">1_Data_EDA!K3794</f>
        <v>129.9900055</v>
      </c>
      <c r="F3793" s="7" t="n">
        <f aca="false">1_Data_EDA!L3794</f>
        <v>7.150000095</v>
      </c>
      <c r="G3793" s="8" t="n">
        <f aca="false">1_Data_EDA!M3794</f>
        <v>0.059999999</v>
      </c>
      <c r="H3793" s="6" t="n">
        <f aca="false">IF(1_Data_EDA!B3794="First Class",1,0)</f>
        <v>0</v>
      </c>
      <c r="I3793" s="6" t="n">
        <f aca="false">IF(1_Data_EDA!B3794="Second Class",1,0)</f>
        <v>0</v>
      </c>
      <c r="J3793" s="6" t="n">
        <f aca="false">IF(1_Data_EDA!B3794="Same Day",1,0)</f>
        <v>0</v>
      </c>
      <c r="K3793" s="6" t="n">
        <f aca="false">IF(1_Data_EDA!C3794="Corporate",1,0)</f>
        <v>0</v>
      </c>
      <c r="L3793" s="6" t="n">
        <f aca="false">IF(1_Data_EDA!C3794="Home Office",1,0)</f>
        <v>0</v>
      </c>
      <c r="M3793" s="6" t="n">
        <f aca="false">IF(1_Data_EDA!D3794="Europe",1,0)</f>
        <v>0</v>
      </c>
      <c r="N3793" s="6" t="n">
        <f aca="false">IF(1_Data_EDA!D3794="LATAM",1,0)</f>
        <v>1</v>
      </c>
      <c r="O3793" s="6" t="n">
        <f aca="false">IF(1_Data_EDA!D3794="Pacific Asia",1,0)</f>
        <v>0</v>
      </c>
      <c r="P3793" s="6" t="n">
        <f aca="false">IF(1_Data_EDA!D3794="USCA",1,0)</f>
        <v>0</v>
      </c>
      <c r="Q3793" s="6" t="n">
        <f aca="false">IF(C3793&gt;MEDIAN(C$5:C$8004),1,0)</f>
        <v>1</v>
      </c>
      <c r="R3793" s="6" t="n">
        <f aca="false">IF(D3793&gt;2,1,0)</f>
        <v>0</v>
      </c>
    </row>
    <row r="3794" customFormat="false" ht="15" hidden="false" customHeight="true" outlineLevel="0" collapsed="false">
      <c r="A3794" s="6" t="n">
        <f aca="false">1_Data_EDA!O3795</f>
        <v>1</v>
      </c>
      <c r="B3794" s="6" t="n">
        <f aca="false">1_Data_EDA!H3795</f>
        <v>4</v>
      </c>
      <c r="C3794" s="7" t="n">
        <f aca="false">1_Data_EDA!I3795</f>
        <v>50</v>
      </c>
      <c r="D3794" s="6" t="n">
        <f aca="false">1_Data_EDA!J3795</f>
        <v>4</v>
      </c>
      <c r="E3794" s="7" t="n">
        <f aca="false">1_Data_EDA!K3795</f>
        <v>200</v>
      </c>
      <c r="F3794" s="7" t="n">
        <f aca="false">1_Data_EDA!L3795</f>
        <v>6</v>
      </c>
      <c r="G3794" s="8" t="n">
        <f aca="false">1_Data_EDA!M3795</f>
        <v>0.029999999</v>
      </c>
      <c r="H3794" s="6" t="n">
        <f aca="false">IF(1_Data_EDA!B3795="First Class",1,0)</f>
        <v>0</v>
      </c>
      <c r="I3794" s="6" t="n">
        <f aca="false">IF(1_Data_EDA!B3795="Second Class",1,0)</f>
        <v>0</v>
      </c>
      <c r="J3794" s="6" t="n">
        <f aca="false">IF(1_Data_EDA!B3795="Same Day",1,0)</f>
        <v>0</v>
      </c>
      <c r="K3794" s="6" t="n">
        <f aca="false">IF(1_Data_EDA!C3795="Corporate",1,0)</f>
        <v>0</v>
      </c>
      <c r="L3794" s="6" t="n">
        <f aca="false">IF(1_Data_EDA!C3795="Home Office",1,0)</f>
        <v>0</v>
      </c>
      <c r="M3794" s="6" t="n">
        <f aca="false">IF(1_Data_EDA!D3795="Europe",1,0)</f>
        <v>0</v>
      </c>
      <c r="N3794" s="6" t="n">
        <f aca="false">IF(1_Data_EDA!D3795="LATAM",1,0)</f>
        <v>1</v>
      </c>
      <c r="O3794" s="6" t="n">
        <f aca="false">IF(1_Data_EDA!D3795="Pacific Asia",1,0)</f>
        <v>0</v>
      </c>
      <c r="P3794" s="6" t="n">
        <f aca="false">IF(1_Data_EDA!D3795="USCA",1,0)</f>
        <v>0</v>
      </c>
      <c r="Q3794" s="6" t="n">
        <f aca="false">IF(C3794&gt;MEDIAN(C$5:C$8004),1,0)</f>
        <v>0</v>
      </c>
      <c r="R3794" s="6" t="n">
        <f aca="false">IF(D3794&gt;2,1,0)</f>
        <v>1</v>
      </c>
    </row>
    <row r="3795" customFormat="false" ht="15" hidden="false" customHeight="true" outlineLevel="0" collapsed="false">
      <c r="A3795" s="6" t="n">
        <f aca="false">1_Data_EDA!O3796</f>
        <v>1</v>
      </c>
      <c r="B3795" s="6" t="n">
        <f aca="false">1_Data_EDA!H3796</f>
        <v>2</v>
      </c>
      <c r="C3795" s="7" t="n">
        <f aca="false">1_Data_EDA!I3796</f>
        <v>39.75</v>
      </c>
      <c r="D3795" s="6" t="n">
        <f aca="false">1_Data_EDA!J3796</f>
        <v>1</v>
      </c>
      <c r="E3795" s="7" t="n">
        <f aca="false">1_Data_EDA!K3796</f>
        <v>39.75</v>
      </c>
      <c r="F3795" s="7" t="n">
        <f aca="false">1_Data_EDA!L3796</f>
        <v>7.159999847</v>
      </c>
      <c r="G3795" s="8" t="n">
        <f aca="false">1_Data_EDA!M3796</f>
        <v>0.180000007</v>
      </c>
      <c r="H3795" s="6" t="n">
        <f aca="false">IF(1_Data_EDA!B3796="First Class",1,0)</f>
        <v>0</v>
      </c>
      <c r="I3795" s="6" t="n">
        <f aca="false">IF(1_Data_EDA!B3796="Second Class",1,0)</f>
        <v>1</v>
      </c>
      <c r="J3795" s="6" t="n">
        <f aca="false">IF(1_Data_EDA!B3796="Same Day",1,0)</f>
        <v>0</v>
      </c>
      <c r="K3795" s="6" t="n">
        <f aca="false">IF(1_Data_EDA!C3796="Corporate",1,0)</f>
        <v>0</v>
      </c>
      <c r="L3795" s="6" t="n">
        <f aca="false">IF(1_Data_EDA!C3796="Home Office",1,0)</f>
        <v>0</v>
      </c>
      <c r="M3795" s="6" t="n">
        <f aca="false">IF(1_Data_EDA!D3796="Europe",1,0)</f>
        <v>0</v>
      </c>
      <c r="N3795" s="6" t="n">
        <f aca="false">IF(1_Data_EDA!D3796="LATAM",1,0)</f>
        <v>0</v>
      </c>
      <c r="O3795" s="6" t="n">
        <f aca="false">IF(1_Data_EDA!D3796="Pacific Asia",1,0)</f>
        <v>1</v>
      </c>
      <c r="P3795" s="6" t="n">
        <f aca="false">IF(1_Data_EDA!D3796="USCA",1,0)</f>
        <v>0</v>
      </c>
      <c r="Q3795" s="6" t="n">
        <f aca="false">IF(C3795&gt;MEDIAN(C$5:C$8004),1,0)</f>
        <v>0</v>
      </c>
      <c r="R3795" s="6" t="n">
        <f aca="false">IF(D3795&gt;2,1,0)</f>
        <v>0</v>
      </c>
    </row>
    <row r="3796" customFormat="false" ht="15" hidden="false" customHeight="true" outlineLevel="0" collapsed="false">
      <c r="A3796" s="6" t="n">
        <f aca="false">1_Data_EDA!O3797</f>
        <v>1</v>
      </c>
      <c r="B3796" s="6" t="n">
        <f aca="false">1_Data_EDA!H3797</f>
        <v>4</v>
      </c>
      <c r="C3796" s="7" t="n">
        <f aca="false">1_Data_EDA!I3797</f>
        <v>59.99000168</v>
      </c>
      <c r="D3796" s="6" t="n">
        <f aca="false">1_Data_EDA!J3797</f>
        <v>3</v>
      </c>
      <c r="E3796" s="7" t="n">
        <f aca="false">1_Data_EDA!K3797</f>
        <v>179.9700012</v>
      </c>
      <c r="F3796" s="7" t="n">
        <f aca="false">1_Data_EDA!L3797</f>
        <v>32.38999939</v>
      </c>
      <c r="G3796" s="8" t="n">
        <f aca="false">1_Data_EDA!M3797</f>
        <v>0.180000007</v>
      </c>
      <c r="H3796" s="6" t="n">
        <f aca="false">IF(1_Data_EDA!B3797="First Class",1,0)</f>
        <v>0</v>
      </c>
      <c r="I3796" s="6" t="n">
        <f aca="false">IF(1_Data_EDA!B3797="Second Class",1,0)</f>
        <v>0</v>
      </c>
      <c r="J3796" s="6" t="n">
        <f aca="false">IF(1_Data_EDA!B3797="Same Day",1,0)</f>
        <v>0</v>
      </c>
      <c r="K3796" s="6" t="n">
        <f aca="false">IF(1_Data_EDA!C3797="Corporate",1,0)</f>
        <v>0</v>
      </c>
      <c r="L3796" s="6" t="n">
        <f aca="false">IF(1_Data_EDA!C3797="Home Office",1,0)</f>
        <v>1</v>
      </c>
      <c r="M3796" s="6" t="n">
        <f aca="false">IF(1_Data_EDA!D3797="Europe",1,0)</f>
        <v>0</v>
      </c>
      <c r="N3796" s="6" t="n">
        <f aca="false">IF(1_Data_EDA!D3797="LATAM",1,0)</f>
        <v>0</v>
      </c>
      <c r="O3796" s="6" t="n">
        <f aca="false">IF(1_Data_EDA!D3797="Pacific Asia",1,0)</f>
        <v>0</v>
      </c>
      <c r="P3796" s="6" t="n">
        <f aca="false">IF(1_Data_EDA!D3797="USCA",1,0)</f>
        <v>1</v>
      </c>
      <c r="Q3796" s="6" t="n">
        <f aca="false">IF(C3796&gt;MEDIAN(C$5:C$8004),1,0)</f>
        <v>0</v>
      </c>
      <c r="R3796" s="6" t="n">
        <f aca="false">IF(D3796&gt;2,1,0)</f>
        <v>1</v>
      </c>
    </row>
    <row r="3797" customFormat="false" ht="15" hidden="false" customHeight="true" outlineLevel="0" collapsed="false">
      <c r="A3797" s="6" t="n">
        <f aca="false">1_Data_EDA!O3798</f>
        <v>1</v>
      </c>
      <c r="B3797" s="6" t="n">
        <f aca="false">1_Data_EDA!H3798</f>
        <v>2</v>
      </c>
      <c r="C3797" s="7" t="n">
        <f aca="false">1_Data_EDA!I3798</f>
        <v>39.99000168</v>
      </c>
      <c r="D3797" s="6" t="n">
        <f aca="false">1_Data_EDA!J3798</f>
        <v>4</v>
      </c>
      <c r="E3797" s="7" t="n">
        <f aca="false">1_Data_EDA!K3798</f>
        <v>159.9600067</v>
      </c>
      <c r="F3797" s="7" t="n">
        <f aca="false">1_Data_EDA!L3798</f>
        <v>25.59000015</v>
      </c>
      <c r="G3797" s="8" t="n">
        <f aca="false">1_Data_EDA!M3798</f>
        <v>0.159999996</v>
      </c>
      <c r="H3797" s="6" t="n">
        <f aca="false">IF(1_Data_EDA!B3798="First Class",1,0)</f>
        <v>0</v>
      </c>
      <c r="I3797" s="6" t="n">
        <f aca="false">IF(1_Data_EDA!B3798="Second Class",1,0)</f>
        <v>1</v>
      </c>
      <c r="J3797" s="6" t="n">
        <f aca="false">IF(1_Data_EDA!B3798="Same Day",1,0)</f>
        <v>0</v>
      </c>
      <c r="K3797" s="6" t="n">
        <f aca="false">IF(1_Data_EDA!C3798="Corporate",1,0)</f>
        <v>0</v>
      </c>
      <c r="L3797" s="6" t="n">
        <f aca="false">IF(1_Data_EDA!C3798="Home Office",1,0)</f>
        <v>0</v>
      </c>
      <c r="M3797" s="6" t="n">
        <f aca="false">IF(1_Data_EDA!D3798="Europe",1,0)</f>
        <v>0</v>
      </c>
      <c r="N3797" s="6" t="n">
        <f aca="false">IF(1_Data_EDA!D3798="LATAM",1,0)</f>
        <v>0</v>
      </c>
      <c r="O3797" s="6" t="n">
        <f aca="false">IF(1_Data_EDA!D3798="Pacific Asia",1,0)</f>
        <v>0</v>
      </c>
      <c r="P3797" s="6" t="n">
        <f aca="false">IF(1_Data_EDA!D3798="USCA",1,0)</f>
        <v>1</v>
      </c>
      <c r="Q3797" s="6" t="n">
        <f aca="false">IF(C3797&gt;MEDIAN(C$5:C$8004),1,0)</f>
        <v>0</v>
      </c>
      <c r="R3797" s="6" t="n">
        <f aca="false">IF(D3797&gt;2,1,0)</f>
        <v>1</v>
      </c>
    </row>
    <row r="3798" customFormat="false" ht="15" hidden="false" customHeight="true" outlineLevel="0" collapsed="false">
      <c r="A3798" s="6" t="n">
        <f aca="false">1_Data_EDA!O3799</f>
        <v>0</v>
      </c>
      <c r="B3798" s="6" t="n">
        <f aca="false">1_Data_EDA!H3799</f>
        <v>4</v>
      </c>
      <c r="C3798" s="7" t="n">
        <f aca="false">1_Data_EDA!I3799</f>
        <v>49.97999954</v>
      </c>
      <c r="D3798" s="6" t="n">
        <f aca="false">1_Data_EDA!J3799</f>
        <v>2</v>
      </c>
      <c r="E3798" s="7" t="n">
        <f aca="false">1_Data_EDA!K3799</f>
        <v>99.95999908</v>
      </c>
      <c r="F3798" s="7" t="n">
        <f aca="false">1_Data_EDA!L3799</f>
        <v>4</v>
      </c>
      <c r="G3798" s="8" t="n">
        <f aca="false">1_Data_EDA!M3799</f>
        <v>0.039999999</v>
      </c>
      <c r="H3798" s="6" t="n">
        <f aca="false">IF(1_Data_EDA!B3799="First Class",1,0)</f>
        <v>0</v>
      </c>
      <c r="I3798" s="6" t="n">
        <f aca="false">IF(1_Data_EDA!B3799="Second Class",1,0)</f>
        <v>0</v>
      </c>
      <c r="J3798" s="6" t="n">
        <f aca="false">IF(1_Data_EDA!B3799="Same Day",1,0)</f>
        <v>0</v>
      </c>
      <c r="K3798" s="6" t="n">
        <f aca="false">IF(1_Data_EDA!C3799="Corporate",1,0)</f>
        <v>0</v>
      </c>
      <c r="L3798" s="6" t="n">
        <f aca="false">IF(1_Data_EDA!C3799="Home Office",1,0)</f>
        <v>0</v>
      </c>
      <c r="M3798" s="6" t="n">
        <f aca="false">IF(1_Data_EDA!D3799="Europe",1,0)</f>
        <v>1</v>
      </c>
      <c r="N3798" s="6" t="n">
        <f aca="false">IF(1_Data_EDA!D3799="LATAM",1,0)</f>
        <v>0</v>
      </c>
      <c r="O3798" s="6" t="n">
        <f aca="false">IF(1_Data_EDA!D3799="Pacific Asia",1,0)</f>
        <v>0</v>
      </c>
      <c r="P3798" s="6" t="n">
        <f aca="false">IF(1_Data_EDA!D3799="USCA",1,0)</f>
        <v>0</v>
      </c>
      <c r="Q3798" s="6" t="n">
        <f aca="false">IF(C3798&gt;MEDIAN(C$5:C$8004),1,0)</f>
        <v>0</v>
      </c>
      <c r="R3798" s="6" t="n">
        <f aca="false">IF(D3798&gt;2,1,0)</f>
        <v>0</v>
      </c>
    </row>
    <row r="3799" customFormat="false" ht="15" hidden="false" customHeight="true" outlineLevel="0" collapsed="false">
      <c r="A3799" s="6" t="n">
        <f aca="false">1_Data_EDA!O3800</f>
        <v>1</v>
      </c>
      <c r="B3799" s="6" t="n">
        <f aca="false">1_Data_EDA!H3800</f>
        <v>4</v>
      </c>
      <c r="C3799" s="7" t="n">
        <f aca="false">1_Data_EDA!I3800</f>
        <v>199.9900055</v>
      </c>
      <c r="D3799" s="6" t="n">
        <f aca="false">1_Data_EDA!J3800</f>
        <v>1</v>
      </c>
      <c r="E3799" s="7" t="n">
        <f aca="false">1_Data_EDA!K3800</f>
        <v>199.9900055</v>
      </c>
      <c r="F3799" s="7" t="n">
        <f aca="false">1_Data_EDA!L3800</f>
        <v>36</v>
      </c>
      <c r="G3799" s="8" t="n">
        <f aca="false">1_Data_EDA!M3800</f>
        <v>0.180000007</v>
      </c>
      <c r="H3799" s="6" t="n">
        <f aca="false">IF(1_Data_EDA!B3800="First Class",1,0)</f>
        <v>0</v>
      </c>
      <c r="I3799" s="6" t="n">
        <f aca="false">IF(1_Data_EDA!B3800="Second Class",1,0)</f>
        <v>0</v>
      </c>
      <c r="J3799" s="6" t="n">
        <f aca="false">IF(1_Data_EDA!B3800="Same Day",1,0)</f>
        <v>0</v>
      </c>
      <c r="K3799" s="6" t="n">
        <f aca="false">IF(1_Data_EDA!C3800="Corporate",1,0)</f>
        <v>1</v>
      </c>
      <c r="L3799" s="6" t="n">
        <f aca="false">IF(1_Data_EDA!C3800="Home Office",1,0)</f>
        <v>0</v>
      </c>
      <c r="M3799" s="6" t="n">
        <f aca="false">IF(1_Data_EDA!D3800="Europe",1,0)</f>
        <v>1</v>
      </c>
      <c r="N3799" s="6" t="n">
        <f aca="false">IF(1_Data_EDA!D3800="LATAM",1,0)</f>
        <v>0</v>
      </c>
      <c r="O3799" s="6" t="n">
        <f aca="false">IF(1_Data_EDA!D3800="Pacific Asia",1,0)</f>
        <v>0</v>
      </c>
      <c r="P3799" s="6" t="n">
        <f aca="false">IF(1_Data_EDA!D3800="USCA",1,0)</f>
        <v>0</v>
      </c>
      <c r="Q3799" s="6" t="n">
        <f aca="false">IF(C3799&gt;MEDIAN(C$5:C$8004),1,0)</f>
        <v>1</v>
      </c>
      <c r="R3799" s="6" t="n">
        <f aca="false">IF(D3799&gt;2,1,0)</f>
        <v>0</v>
      </c>
    </row>
    <row r="3800" customFormat="false" ht="15" hidden="false" customHeight="true" outlineLevel="0" collapsed="false">
      <c r="A3800" s="6" t="n">
        <f aca="false">1_Data_EDA!O3801</f>
        <v>1</v>
      </c>
      <c r="B3800" s="6" t="n">
        <f aca="false">1_Data_EDA!H3801</f>
        <v>4</v>
      </c>
      <c r="C3800" s="7" t="n">
        <f aca="false">1_Data_EDA!I3801</f>
        <v>189</v>
      </c>
      <c r="D3800" s="6" t="n">
        <f aca="false">1_Data_EDA!J3801</f>
        <v>1</v>
      </c>
      <c r="E3800" s="7" t="n">
        <f aca="false">1_Data_EDA!K3801</f>
        <v>189</v>
      </c>
      <c r="F3800" s="7" t="n">
        <f aca="false">1_Data_EDA!L3801</f>
        <v>47.25</v>
      </c>
      <c r="G3800" s="8" t="n">
        <f aca="false">1_Data_EDA!M3801</f>
        <v>0.25</v>
      </c>
      <c r="H3800" s="6" t="n">
        <f aca="false">IF(1_Data_EDA!B3801="First Class",1,0)</f>
        <v>0</v>
      </c>
      <c r="I3800" s="6" t="n">
        <f aca="false">IF(1_Data_EDA!B3801="Second Class",1,0)</f>
        <v>0</v>
      </c>
      <c r="J3800" s="6" t="n">
        <f aca="false">IF(1_Data_EDA!B3801="Same Day",1,0)</f>
        <v>0</v>
      </c>
      <c r="K3800" s="6" t="n">
        <f aca="false">IF(1_Data_EDA!C3801="Corporate",1,0)</f>
        <v>0</v>
      </c>
      <c r="L3800" s="6" t="n">
        <f aca="false">IF(1_Data_EDA!C3801="Home Office",1,0)</f>
        <v>1</v>
      </c>
      <c r="M3800" s="6" t="n">
        <f aca="false">IF(1_Data_EDA!D3801="Europe",1,0)</f>
        <v>1</v>
      </c>
      <c r="N3800" s="6" t="n">
        <f aca="false">IF(1_Data_EDA!D3801="LATAM",1,0)</f>
        <v>0</v>
      </c>
      <c r="O3800" s="6" t="n">
        <f aca="false">IF(1_Data_EDA!D3801="Pacific Asia",1,0)</f>
        <v>0</v>
      </c>
      <c r="P3800" s="6" t="n">
        <f aca="false">IF(1_Data_EDA!D3801="USCA",1,0)</f>
        <v>0</v>
      </c>
      <c r="Q3800" s="6" t="n">
        <f aca="false">IF(C3800&gt;MEDIAN(C$5:C$8004),1,0)</f>
        <v>1</v>
      </c>
      <c r="R3800" s="6" t="n">
        <f aca="false">IF(D3800&gt;2,1,0)</f>
        <v>0</v>
      </c>
    </row>
    <row r="3801" customFormat="false" ht="15" hidden="false" customHeight="true" outlineLevel="0" collapsed="false">
      <c r="A3801" s="6" t="n">
        <f aca="false">1_Data_EDA!O3802</f>
        <v>0</v>
      </c>
      <c r="B3801" s="6" t="n">
        <f aca="false">1_Data_EDA!H3802</f>
        <v>4</v>
      </c>
      <c r="C3801" s="7" t="n">
        <f aca="false">1_Data_EDA!I3802</f>
        <v>59.99000168</v>
      </c>
      <c r="D3801" s="6" t="n">
        <f aca="false">1_Data_EDA!J3802</f>
        <v>2</v>
      </c>
      <c r="E3801" s="7" t="n">
        <f aca="false">1_Data_EDA!K3802</f>
        <v>119.9800034</v>
      </c>
      <c r="F3801" s="7" t="n">
        <f aca="false">1_Data_EDA!L3802</f>
        <v>30</v>
      </c>
      <c r="G3801" s="8" t="n">
        <f aca="false">1_Data_EDA!M3802</f>
        <v>0.25</v>
      </c>
      <c r="H3801" s="6" t="n">
        <f aca="false">IF(1_Data_EDA!B3802="First Class",1,0)</f>
        <v>0</v>
      </c>
      <c r="I3801" s="6" t="n">
        <f aca="false">IF(1_Data_EDA!B3802="Second Class",1,0)</f>
        <v>0</v>
      </c>
      <c r="J3801" s="6" t="n">
        <f aca="false">IF(1_Data_EDA!B3802="Same Day",1,0)</f>
        <v>0</v>
      </c>
      <c r="K3801" s="6" t="n">
        <f aca="false">IF(1_Data_EDA!C3802="Corporate",1,0)</f>
        <v>0</v>
      </c>
      <c r="L3801" s="6" t="n">
        <f aca="false">IF(1_Data_EDA!C3802="Home Office",1,0)</f>
        <v>1</v>
      </c>
      <c r="M3801" s="6" t="n">
        <f aca="false">IF(1_Data_EDA!D3802="Europe",1,0)</f>
        <v>0</v>
      </c>
      <c r="N3801" s="6" t="n">
        <f aca="false">IF(1_Data_EDA!D3802="LATAM",1,0)</f>
        <v>0</v>
      </c>
      <c r="O3801" s="6" t="n">
        <f aca="false">IF(1_Data_EDA!D3802="Pacific Asia",1,0)</f>
        <v>1</v>
      </c>
      <c r="P3801" s="6" t="n">
        <f aca="false">IF(1_Data_EDA!D3802="USCA",1,0)</f>
        <v>0</v>
      </c>
      <c r="Q3801" s="6" t="n">
        <f aca="false">IF(C3801&gt;MEDIAN(C$5:C$8004),1,0)</f>
        <v>0</v>
      </c>
      <c r="R3801" s="6" t="n">
        <f aca="false">IF(D3801&gt;2,1,0)</f>
        <v>0</v>
      </c>
    </row>
    <row r="3802" customFormat="false" ht="15" hidden="false" customHeight="true" outlineLevel="0" collapsed="false">
      <c r="A3802" s="6" t="n">
        <f aca="false">1_Data_EDA!O3803</f>
        <v>1</v>
      </c>
      <c r="B3802" s="6" t="n">
        <f aca="false">1_Data_EDA!H3803</f>
        <v>0</v>
      </c>
      <c r="C3802" s="7" t="n">
        <f aca="false">1_Data_EDA!I3803</f>
        <v>50</v>
      </c>
      <c r="D3802" s="6" t="n">
        <f aca="false">1_Data_EDA!J3803</f>
        <v>5</v>
      </c>
      <c r="E3802" s="7" t="n">
        <f aca="false">1_Data_EDA!K3803</f>
        <v>250</v>
      </c>
      <c r="F3802" s="7" t="n">
        <f aca="false">1_Data_EDA!L3803</f>
        <v>37.5</v>
      </c>
      <c r="G3802" s="8" t="n">
        <f aca="false">1_Data_EDA!M3803</f>
        <v>0.150000006</v>
      </c>
      <c r="H3802" s="6" t="n">
        <f aca="false">IF(1_Data_EDA!B3803="First Class",1,0)</f>
        <v>0</v>
      </c>
      <c r="I3802" s="6" t="n">
        <f aca="false">IF(1_Data_EDA!B3803="Second Class",1,0)</f>
        <v>0</v>
      </c>
      <c r="J3802" s="6" t="n">
        <f aca="false">IF(1_Data_EDA!B3803="Same Day",1,0)</f>
        <v>1</v>
      </c>
      <c r="K3802" s="6" t="n">
        <f aca="false">IF(1_Data_EDA!C3803="Corporate",1,0)</f>
        <v>0</v>
      </c>
      <c r="L3802" s="6" t="n">
        <f aca="false">IF(1_Data_EDA!C3803="Home Office",1,0)</f>
        <v>0</v>
      </c>
      <c r="M3802" s="6" t="n">
        <f aca="false">IF(1_Data_EDA!D3803="Europe",1,0)</f>
        <v>0</v>
      </c>
      <c r="N3802" s="6" t="n">
        <f aca="false">IF(1_Data_EDA!D3803="LATAM",1,0)</f>
        <v>0</v>
      </c>
      <c r="O3802" s="6" t="n">
        <f aca="false">IF(1_Data_EDA!D3803="Pacific Asia",1,0)</f>
        <v>1</v>
      </c>
      <c r="P3802" s="6" t="n">
        <f aca="false">IF(1_Data_EDA!D3803="USCA",1,0)</f>
        <v>0</v>
      </c>
      <c r="Q3802" s="6" t="n">
        <f aca="false">IF(C3802&gt;MEDIAN(C$5:C$8004),1,0)</f>
        <v>0</v>
      </c>
      <c r="R3802" s="6" t="n">
        <f aca="false">IF(D3802&gt;2,1,0)</f>
        <v>1</v>
      </c>
    </row>
    <row r="3803" customFormat="false" ht="15" hidden="false" customHeight="true" outlineLevel="0" collapsed="false">
      <c r="A3803" s="6" t="n">
        <f aca="false">1_Data_EDA!O3804</f>
        <v>1</v>
      </c>
      <c r="B3803" s="6" t="n">
        <f aca="false">1_Data_EDA!H3804</f>
        <v>2</v>
      </c>
      <c r="C3803" s="7" t="n">
        <f aca="false">1_Data_EDA!I3804</f>
        <v>59.99000168</v>
      </c>
      <c r="D3803" s="6" t="n">
        <f aca="false">1_Data_EDA!J3804</f>
        <v>4</v>
      </c>
      <c r="E3803" s="7" t="n">
        <f aca="false">1_Data_EDA!K3804</f>
        <v>239.9600067</v>
      </c>
      <c r="F3803" s="7" t="n">
        <f aca="false">1_Data_EDA!L3804</f>
        <v>0</v>
      </c>
      <c r="G3803" s="8" t="n">
        <f aca="false">1_Data_EDA!M3804</f>
        <v>0</v>
      </c>
      <c r="H3803" s="6" t="n">
        <f aca="false">IF(1_Data_EDA!B3804="First Class",1,0)</f>
        <v>0</v>
      </c>
      <c r="I3803" s="6" t="n">
        <f aca="false">IF(1_Data_EDA!B3804="Second Class",1,0)</f>
        <v>1</v>
      </c>
      <c r="J3803" s="6" t="n">
        <f aca="false">IF(1_Data_EDA!B3804="Same Day",1,0)</f>
        <v>0</v>
      </c>
      <c r="K3803" s="6" t="n">
        <f aca="false">IF(1_Data_EDA!C3804="Corporate",1,0)</f>
        <v>1</v>
      </c>
      <c r="L3803" s="6" t="n">
        <f aca="false">IF(1_Data_EDA!C3804="Home Office",1,0)</f>
        <v>0</v>
      </c>
      <c r="M3803" s="6" t="n">
        <f aca="false">IF(1_Data_EDA!D3804="Europe",1,0)</f>
        <v>0</v>
      </c>
      <c r="N3803" s="6" t="n">
        <f aca="false">IF(1_Data_EDA!D3804="LATAM",1,0)</f>
        <v>0</v>
      </c>
      <c r="O3803" s="6" t="n">
        <f aca="false">IF(1_Data_EDA!D3804="Pacific Asia",1,0)</f>
        <v>0</v>
      </c>
      <c r="P3803" s="6" t="n">
        <f aca="false">IF(1_Data_EDA!D3804="USCA",1,0)</f>
        <v>1</v>
      </c>
      <c r="Q3803" s="6" t="n">
        <f aca="false">IF(C3803&gt;MEDIAN(C$5:C$8004),1,0)</f>
        <v>0</v>
      </c>
      <c r="R3803" s="6" t="n">
        <f aca="false">IF(D3803&gt;2,1,0)</f>
        <v>1</v>
      </c>
    </row>
    <row r="3804" customFormat="false" ht="15" hidden="false" customHeight="true" outlineLevel="0" collapsed="false">
      <c r="A3804" s="6" t="n">
        <f aca="false">1_Data_EDA!O3805</f>
        <v>1</v>
      </c>
      <c r="B3804" s="6" t="n">
        <f aca="false">1_Data_EDA!H3805</f>
        <v>4</v>
      </c>
      <c r="C3804" s="7" t="n">
        <f aca="false">1_Data_EDA!I3805</f>
        <v>59.99000168</v>
      </c>
      <c r="D3804" s="6" t="n">
        <f aca="false">1_Data_EDA!J3805</f>
        <v>4</v>
      </c>
      <c r="E3804" s="7" t="n">
        <f aca="false">1_Data_EDA!K3805</f>
        <v>239.9600067</v>
      </c>
      <c r="F3804" s="7" t="n">
        <f aca="false">1_Data_EDA!L3805</f>
        <v>40.79000092</v>
      </c>
      <c r="G3804" s="8" t="n">
        <f aca="false">1_Data_EDA!M3805</f>
        <v>0.170000002</v>
      </c>
      <c r="H3804" s="6" t="n">
        <f aca="false">IF(1_Data_EDA!B3805="First Class",1,0)</f>
        <v>0</v>
      </c>
      <c r="I3804" s="6" t="n">
        <f aca="false">IF(1_Data_EDA!B3805="Second Class",1,0)</f>
        <v>0</v>
      </c>
      <c r="J3804" s="6" t="n">
        <f aca="false">IF(1_Data_EDA!B3805="Same Day",1,0)</f>
        <v>0</v>
      </c>
      <c r="K3804" s="6" t="n">
        <f aca="false">IF(1_Data_EDA!C3805="Corporate",1,0)</f>
        <v>0</v>
      </c>
      <c r="L3804" s="6" t="n">
        <f aca="false">IF(1_Data_EDA!C3805="Home Office",1,0)</f>
        <v>0</v>
      </c>
      <c r="M3804" s="6" t="n">
        <f aca="false">IF(1_Data_EDA!D3805="Europe",1,0)</f>
        <v>1</v>
      </c>
      <c r="N3804" s="6" t="n">
        <f aca="false">IF(1_Data_EDA!D3805="LATAM",1,0)</f>
        <v>0</v>
      </c>
      <c r="O3804" s="6" t="n">
        <f aca="false">IF(1_Data_EDA!D3805="Pacific Asia",1,0)</f>
        <v>0</v>
      </c>
      <c r="P3804" s="6" t="n">
        <f aca="false">IF(1_Data_EDA!D3805="USCA",1,0)</f>
        <v>0</v>
      </c>
      <c r="Q3804" s="6" t="n">
        <f aca="false">IF(C3804&gt;MEDIAN(C$5:C$8004),1,0)</f>
        <v>0</v>
      </c>
      <c r="R3804" s="6" t="n">
        <f aca="false">IF(D3804&gt;2,1,0)</f>
        <v>1</v>
      </c>
    </row>
    <row r="3805" customFormat="false" ht="15" hidden="false" customHeight="true" outlineLevel="0" collapsed="false">
      <c r="A3805" s="6" t="n">
        <f aca="false">1_Data_EDA!O3806</f>
        <v>1</v>
      </c>
      <c r="B3805" s="6" t="n">
        <f aca="false">1_Data_EDA!H3806</f>
        <v>4</v>
      </c>
      <c r="C3805" s="7" t="n">
        <f aca="false">1_Data_EDA!I3806</f>
        <v>129.9900055</v>
      </c>
      <c r="D3805" s="6" t="n">
        <f aca="false">1_Data_EDA!J3806</f>
        <v>1</v>
      </c>
      <c r="E3805" s="7" t="n">
        <f aca="false">1_Data_EDA!K3806</f>
        <v>129.9900055</v>
      </c>
      <c r="F3805" s="7" t="n">
        <f aca="false">1_Data_EDA!L3806</f>
        <v>13</v>
      </c>
      <c r="G3805" s="8" t="n">
        <f aca="false">1_Data_EDA!M3806</f>
        <v>0.100000001</v>
      </c>
      <c r="H3805" s="6" t="n">
        <f aca="false">IF(1_Data_EDA!B3806="First Class",1,0)</f>
        <v>0</v>
      </c>
      <c r="I3805" s="6" t="n">
        <f aca="false">IF(1_Data_EDA!B3806="Second Class",1,0)</f>
        <v>0</v>
      </c>
      <c r="J3805" s="6" t="n">
        <f aca="false">IF(1_Data_EDA!B3806="Same Day",1,0)</f>
        <v>0</v>
      </c>
      <c r="K3805" s="6" t="n">
        <f aca="false">IF(1_Data_EDA!C3806="Corporate",1,0)</f>
        <v>0</v>
      </c>
      <c r="L3805" s="6" t="n">
        <f aca="false">IF(1_Data_EDA!C3806="Home Office",1,0)</f>
        <v>0</v>
      </c>
      <c r="M3805" s="6" t="n">
        <f aca="false">IF(1_Data_EDA!D3806="Europe",1,0)</f>
        <v>1</v>
      </c>
      <c r="N3805" s="6" t="n">
        <f aca="false">IF(1_Data_EDA!D3806="LATAM",1,0)</f>
        <v>0</v>
      </c>
      <c r="O3805" s="6" t="n">
        <f aca="false">IF(1_Data_EDA!D3806="Pacific Asia",1,0)</f>
        <v>0</v>
      </c>
      <c r="P3805" s="6" t="n">
        <f aca="false">IF(1_Data_EDA!D3806="USCA",1,0)</f>
        <v>0</v>
      </c>
      <c r="Q3805" s="6" t="n">
        <f aca="false">IF(C3805&gt;MEDIAN(C$5:C$8004),1,0)</f>
        <v>1</v>
      </c>
      <c r="R3805" s="6" t="n">
        <f aca="false">IF(D3805&gt;2,1,0)</f>
        <v>0</v>
      </c>
    </row>
    <row r="3806" customFormat="false" ht="15" hidden="false" customHeight="true" outlineLevel="0" collapsed="false">
      <c r="A3806" s="6" t="n">
        <f aca="false">1_Data_EDA!O3807</f>
        <v>1</v>
      </c>
      <c r="B3806" s="6" t="n">
        <f aca="false">1_Data_EDA!H3807</f>
        <v>2</v>
      </c>
      <c r="C3806" s="7" t="n">
        <f aca="false">1_Data_EDA!I3807</f>
        <v>199.9900055</v>
      </c>
      <c r="D3806" s="6" t="n">
        <f aca="false">1_Data_EDA!J3807</f>
        <v>1</v>
      </c>
      <c r="E3806" s="7" t="n">
        <f aca="false">1_Data_EDA!K3807</f>
        <v>199.9900055</v>
      </c>
      <c r="F3806" s="7" t="n">
        <f aca="false">1_Data_EDA!L3807</f>
        <v>18</v>
      </c>
      <c r="G3806" s="8" t="n">
        <f aca="false">1_Data_EDA!M3807</f>
        <v>0.090000004</v>
      </c>
      <c r="H3806" s="6" t="n">
        <f aca="false">IF(1_Data_EDA!B3807="First Class",1,0)</f>
        <v>0</v>
      </c>
      <c r="I3806" s="6" t="n">
        <f aca="false">IF(1_Data_EDA!B3807="Second Class",1,0)</f>
        <v>1</v>
      </c>
      <c r="J3806" s="6" t="n">
        <f aca="false">IF(1_Data_EDA!B3807="Same Day",1,0)</f>
        <v>0</v>
      </c>
      <c r="K3806" s="6" t="n">
        <f aca="false">IF(1_Data_EDA!C3807="Corporate",1,0)</f>
        <v>0</v>
      </c>
      <c r="L3806" s="6" t="n">
        <f aca="false">IF(1_Data_EDA!C3807="Home Office",1,0)</f>
        <v>0</v>
      </c>
      <c r="M3806" s="6" t="n">
        <f aca="false">IF(1_Data_EDA!D3807="Europe",1,0)</f>
        <v>1</v>
      </c>
      <c r="N3806" s="6" t="n">
        <f aca="false">IF(1_Data_EDA!D3807="LATAM",1,0)</f>
        <v>0</v>
      </c>
      <c r="O3806" s="6" t="n">
        <f aca="false">IF(1_Data_EDA!D3807="Pacific Asia",1,0)</f>
        <v>0</v>
      </c>
      <c r="P3806" s="6" t="n">
        <f aca="false">IF(1_Data_EDA!D3807="USCA",1,0)</f>
        <v>0</v>
      </c>
      <c r="Q3806" s="6" t="n">
        <f aca="false">IF(C3806&gt;MEDIAN(C$5:C$8004),1,0)</f>
        <v>1</v>
      </c>
      <c r="R3806" s="6" t="n">
        <f aca="false">IF(D3806&gt;2,1,0)</f>
        <v>0</v>
      </c>
    </row>
    <row r="3807" customFormat="false" ht="15" hidden="false" customHeight="true" outlineLevel="0" collapsed="false">
      <c r="A3807" s="6" t="n">
        <f aca="false">1_Data_EDA!O3808</f>
        <v>0</v>
      </c>
      <c r="B3807" s="6" t="n">
        <f aca="false">1_Data_EDA!H3808</f>
        <v>4</v>
      </c>
      <c r="C3807" s="7" t="n">
        <f aca="false">1_Data_EDA!I3808</f>
        <v>199.9900055</v>
      </c>
      <c r="D3807" s="6" t="n">
        <f aca="false">1_Data_EDA!J3808</f>
        <v>1</v>
      </c>
      <c r="E3807" s="7" t="n">
        <f aca="false">1_Data_EDA!K3808</f>
        <v>199.9900055</v>
      </c>
      <c r="F3807" s="7" t="n">
        <f aca="false">1_Data_EDA!L3808</f>
        <v>10</v>
      </c>
      <c r="G3807" s="8" t="n">
        <f aca="false">1_Data_EDA!M3808</f>
        <v>0.050000001</v>
      </c>
      <c r="H3807" s="6" t="n">
        <f aca="false">IF(1_Data_EDA!B3808="First Class",1,0)</f>
        <v>0</v>
      </c>
      <c r="I3807" s="6" t="n">
        <f aca="false">IF(1_Data_EDA!B3808="Second Class",1,0)</f>
        <v>0</v>
      </c>
      <c r="J3807" s="6" t="n">
        <f aca="false">IF(1_Data_EDA!B3808="Same Day",1,0)</f>
        <v>0</v>
      </c>
      <c r="K3807" s="6" t="n">
        <f aca="false">IF(1_Data_EDA!C3808="Corporate",1,0)</f>
        <v>0</v>
      </c>
      <c r="L3807" s="6" t="n">
        <f aca="false">IF(1_Data_EDA!C3808="Home Office",1,0)</f>
        <v>0</v>
      </c>
      <c r="M3807" s="6" t="n">
        <f aca="false">IF(1_Data_EDA!D3808="Europe",1,0)</f>
        <v>0</v>
      </c>
      <c r="N3807" s="6" t="n">
        <f aca="false">IF(1_Data_EDA!D3808="LATAM",1,0)</f>
        <v>0</v>
      </c>
      <c r="O3807" s="6" t="n">
        <f aca="false">IF(1_Data_EDA!D3808="Pacific Asia",1,0)</f>
        <v>0</v>
      </c>
      <c r="P3807" s="6" t="n">
        <f aca="false">IF(1_Data_EDA!D3808="USCA",1,0)</f>
        <v>0</v>
      </c>
      <c r="Q3807" s="6" t="n">
        <f aca="false">IF(C3807&gt;MEDIAN(C$5:C$8004),1,0)</f>
        <v>1</v>
      </c>
      <c r="R3807" s="6" t="n">
        <f aca="false">IF(D3807&gt;2,1,0)</f>
        <v>0</v>
      </c>
    </row>
    <row r="3808" customFormat="false" ht="15" hidden="false" customHeight="true" outlineLevel="0" collapsed="false">
      <c r="A3808" s="6" t="n">
        <f aca="false">1_Data_EDA!O3809</f>
        <v>0</v>
      </c>
      <c r="B3808" s="6" t="n">
        <f aca="false">1_Data_EDA!H3809</f>
        <v>4</v>
      </c>
      <c r="C3808" s="7" t="n">
        <f aca="false">1_Data_EDA!I3809</f>
        <v>59.99000168</v>
      </c>
      <c r="D3808" s="6" t="n">
        <f aca="false">1_Data_EDA!J3809</f>
        <v>3</v>
      </c>
      <c r="E3808" s="7" t="n">
        <f aca="false">1_Data_EDA!K3809</f>
        <v>179.9700012</v>
      </c>
      <c r="F3808" s="7" t="n">
        <f aca="false">1_Data_EDA!L3809</f>
        <v>0</v>
      </c>
      <c r="G3808" s="8" t="n">
        <f aca="false">1_Data_EDA!M3809</f>
        <v>0</v>
      </c>
      <c r="H3808" s="6" t="n">
        <f aca="false">IF(1_Data_EDA!B3809="First Class",1,0)</f>
        <v>0</v>
      </c>
      <c r="I3808" s="6" t="n">
        <f aca="false">IF(1_Data_EDA!B3809="Second Class",1,0)</f>
        <v>0</v>
      </c>
      <c r="J3808" s="6" t="n">
        <f aca="false">IF(1_Data_EDA!B3809="Same Day",1,0)</f>
        <v>0</v>
      </c>
      <c r="K3808" s="6" t="n">
        <f aca="false">IF(1_Data_EDA!C3809="Corporate",1,0)</f>
        <v>1</v>
      </c>
      <c r="L3808" s="6" t="n">
        <f aca="false">IF(1_Data_EDA!C3809="Home Office",1,0)</f>
        <v>0</v>
      </c>
      <c r="M3808" s="6" t="n">
        <f aca="false">IF(1_Data_EDA!D3809="Europe",1,0)</f>
        <v>0</v>
      </c>
      <c r="N3808" s="6" t="n">
        <f aca="false">IF(1_Data_EDA!D3809="LATAM",1,0)</f>
        <v>1</v>
      </c>
      <c r="O3808" s="6" t="n">
        <f aca="false">IF(1_Data_EDA!D3809="Pacific Asia",1,0)</f>
        <v>0</v>
      </c>
      <c r="P3808" s="6" t="n">
        <f aca="false">IF(1_Data_EDA!D3809="USCA",1,0)</f>
        <v>0</v>
      </c>
      <c r="Q3808" s="6" t="n">
        <f aca="false">IF(C3808&gt;MEDIAN(C$5:C$8004),1,0)</f>
        <v>0</v>
      </c>
      <c r="R3808" s="6" t="n">
        <f aca="false">IF(D3808&gt;2,1,0)</f>
        <v>1</v>
      </c>
    </row>
    <row r="3809" customFormat="false" ht="15" hidden="false" customHeight="true" outlineLevel="0" collapsed="false">
      <c r="A3809" s="6" t="n">
        <f aca="false">1_Data_EDA!O3810</f>
        <v>1</v>
      </c>
      <c r="B3809" s="6" t="n">
        <f aca="false">1_Data_EDA!H3810</f>
        <v>4</v>
      </c>
      <c r="C3809" s="7" t="n">
        <f aca="false">1_Data_EDA!I3810</f>
        <v>59.99000168</v>
      </c>
      <c r="D3809" s="6" t="n">
        <f aca="false">1_Data_EDA!J3810</f>
        <v>2</v>
      </c>
      <c r="E3809" s="7" t="n">
        <f aca="false">1_Data_EDA!K3810</f>
        <v>119.9800034</v>
      </c>
      <c r="F3809" s="7" t="n">
        <f aca="false">1_Data_EDA!L3810</f>
        <v>2.400000095</v>
      </c>
      <c r="G3809" s="8" t="n">
        <f aca="false">1_Data_EDA!M3810</f>
        <v>0.02</v>
      </c>
      <c r="H3809" s="6" t="n">
        <f aca="false">IF(1_Data_EDA!B3810="First Class",1,0)</f>
        <v>0</v>
      </c>
      <c r="I3809" s="6" t="n">
        <f aca="false">IF(1_Data_EDA!B3810="Second Class",1,0)</f>
        <v>0</v>
      </c>
      <c r="J3809" s="6" t="n">
        <f aca="false">IF(1_Data_EDA!B3810="Same Day",1,0)</f>
        <v>0</v>
      </c>
      <c r="K3809" s="6" t="n">
        <f aca="false">IF(1_Data_EDA!C3810="Corporate",1,0)</f>
        <v>0</v>
      </c>
      <c r="L3809" s="6" t="n">
        <f aca="false">IF(1_Data_EDA!C3810="Home Office",1,0)</f>
        <v>1</v>
      </c>
      <c r="M3809" s="6" t="n">
        <f aca="false">IF(1_Data_EDA!D3810="Europe",1,0)</f>
        <v>1</v>
      </c>
      <c r="N3809" s="6" t="n">
        <f aca="false">IF(1_Data_EDA!D3810="LATAM",1,0)</f>
        <v>0</v>
      </c>
      <c r="O3809" s="6" t="n">
        <f aca="false">IF(1_Data_EDA!D3810="Pacific Asia",1,0)</f>
        <v>0</v>
      </c>
      <c r="P3809" s="6" t="n">
        <f aca="false">IF(1_Data_EDA!D3810="USCA",1,0)</f>
        <v>0</v>
      </c>
      <c r="Q3809" s="6" t="n">
        <f aca="false">IF(C3809&gt;MEDIAN(C$5:C$8004),1,0)</f>
        <v>0</v>
      </c>
      <c r="R3809" s="6" t="n">
        <f aca="false">IF(D3809&gt;2,1,0)</f>
        <v>0</v>
      </c>
    </row>
    <row r="3810" customFormat="false" ht="15" hidden="false" customHeight="true" outlineLevel="0" collapsed="false">
      <c r="A3810" s="6" t="n">
        <f aca="false">1_Data_EDA!O3811</f>
        <v>1</v>
      </c>
      <c r="B3810" s="6" t="n">
        <f aca="false">1_Data_EDA!H3811</f>
        <v>1</v>
      </c>
      <c r="C3810" s="7" t="n">
        <f aca="false">1_Data_EDA!I3811</f>
        <v>199.9900055</v>
      </c>
      <c r="D3810" s="6" t="n">
        <f aca="false">1_Data_EDA!J3811</f>
        <v>1</v>
      </c>
      <c r="E3810" s="7" t="n">
        <f aca="false">1_Data_EDA!K3811</f>
        <v>199.9900055</v>
      </c>
      <c r="F3810" s="7" t="n">
        <f aca="false">1_Data_EDA!L3811</f>
        <v>24</v>
      </c>
      <c r="G3810" s="8" t="n">
        <f aca="false">1_Data_EDA!M3811</f>
        <v>0.119999997</v>
      </c>
      <c r="H3810" s="6" t="n">
        <f aca="false">IF(1_Data_EDA!B3811="First Class",1,0)</f>
        <v>1</v>
      </c>
      <c r="I3810" s="6" t="n">
        <f aca="false">IF(1_Data_EDA!B3811="Second Class",1,0)</f>
        <v>0</v>
      </c>
      <c r="J3810" s="6" t="n">
        <f aca="false">IF(1_Data_EDA!B3811="Same Day",1,0)</f>
        <v>0</v>
      </c>
      <c r="K3810" s="6" t="n">
        <f aca="false">IF(1_Data_EDA!C3811="Corporate",1,0)</f>
        <v>0</v>
      </c>
      <c r="L3810" s="6" t="n">
        <f aca="false">IF(1_Data_EDA!C3811="Home Office",1,0)</f>
        <v>0</v>
      </c>
      <c r="M3810" s="6" t="n">
        <f aca="false">IF(1_Data_EDA!D3811="Europe",1,0)</f>
        <v>0</v>
      </c>
      <c r="N3810" s="6" t="n">
        <f aca="false">IF(1_Data_EDA!D3811="LATAM",1,0)</f>
        <v>1</v>
      </c>
      <c r="O3810" s="6" t="n">
        <f aca="false">IF(1_Data_EDA!D3811="Pacific Asia",1,0)</f>
        <v>0</v>
      </c>
      <c r="P3810" s="6" t="n">
        <f aca="false">IF(1_Data_EDA!D3811="USCA",1,0)</f>
        <v>0</v>
      </c>
      <c r="Q3810" s="6" t="n">
        <f aca="false">IF(C3810&gt;MEDIAN(C$5:C$8004),1,0)</f>
        <v>1</v>
      </c>
      <c r="R3810" s="6" t="n">
        <f aca="false">IF(D3810&gt;2,1,0)</f>
        <v>0</v>
      </c>
    </row>
    <row r="3811" customFormat="false" ht="15" hidden="false" customHeight="true" outlineLevel="0" collapsed="false">
      <c r="A3811" s="6" t="n">
        <f aca="false">1_Data_EDA!O3812</f>
        <v>0</v>
      </c>
      <c r="B3811" s="6" t="n">
        <f aca="false">1_Data_EDA!H3812</f>
        <v>4</v>
      </c>
      <c r="C3811" s="7" t="n">
        <f aca="false">1_Data_EDA!I3812</f>
        <v>299.980011</v>
      </c>
      <c r="D3811" s="6" t="n">
        <f aca="false">1_Data_EDA!J3812</f>
        <v>1</v>
      </c>
      <c r="E3811" s="7" t="n">
        <f aca="false">1_Data_EDA!K3812</f>
        <v>299.980011</v>
      </c>
      <c r="F3811" s="7" t="n">
        <f aca="false">1_Data_EDA!L3812</f>
        <v>39</v>
      </c>
      <c r="G3811" s="8" t="n">
        <f aca="false">1_Data_EDA!M3812</f>
        <v>0.129999995</v>
      </c>
      <c r="H3811" s="6" t="n">
        <f aca="false">IF(1_Data_EDA!B3812="First Class",1,0)</f>
        <v>0</v>
      </c>
      <c r="I3811" s="6" t="n">
        <f aca="false">IF(1_Data_EDA!B3812="Second Class",1,0)</f>
        <v>0</v>
      </c>
      <c r="J3811" s="6" t="n">
        <f aca="false">IF(1_Data_EDA!B3812="Same Day",1,0)</f>
        <v>0</v>
      </c>
      <c r="K3811" s="6" t="n">
        <f aca="false">IF(1_Data_EDA!C3812="Corporate",1,0)</f>
        <v>0</v>
      </c>
      <c r="L3811" s="6" t="n">
        <f aca="false">IF(1_Data_EDA!C3812="Home Office",1,0)</f>
        <v>0</v>
      </c>
      <c r="M3811" s="6" t="n">
        <f aca="false">IF(1_Data_EDA!D3812="Europe",1,0)</f>
        <v>0</v>
      </c>
      <c r="N3811" s="6" t="n">
        <f aca="false">IF(1_Data_EDA!D3812="LATAM",1,0)</f>
        <v>0</v>
      </c>
      <c r="O3811" s="6" t="n">
        <f aca="false">IF(1_Data_EDA!D3812="Pacific Asia",1,0)</f>
        <v>1</v>
      </c>
      <c r="P3811" s="6" t="n">
        <f aca="false">IF(1_Data_EDA!D3812="USCA",1,0)</f>
        <v>0</v>
      </c>
      <c r="Q3811" s="6" t="n">
        <f aca="false">IF(C3811&gt;MEDIAN(C$5:C$8004),1,0)</f>
        <v>1</v>
      </c>
      <c r="R3811" s="6" t="n">
        <f aca="false">IF(D3811&gt;2,1,0)</f>
        <v>0</v>
      </c>
    </row>
    <row r="3812" customFormat="false" ht="15" hidden="false" customHeight="true" outlineLevel="0" collapsed="false">
      <c r="A3812" s="6" t="n">
        <f aca="false">1_Data_EDA!O3813</f>
        <v>1</v>
      </c>
      <c r="B3812" s="6" t="n">
        <f aca="false">1_Data_EDA!H3813</f>
        <v>4</v>
      </c>
      <c r="C3812" s="7" t="n">
        <f aca="false">1_Data_EDA!I3813</f>
        <v>299.980011</v>
      </c>
      <c r="D3812" s="6" t="n">
        <f aca="false">1_Data_EDA!J3813</f>
        <v>1</v>
      </c>
      <c r="E3812" s="7" t="n">
        <f aca="false">1_Data_EDA!K3813</f>
        <v>299.980011</v>
      </c>
      <c r="F3812" s="7" t="n">
        <f aca="false">1_Data_EDA!L3813</f>
        <v>15</v>
      </c>
      <c r="G3812" s="8" t="n">
        <f aca="false">1_Data_EDA!M3813</f>
        <v>0.050000001</v>
      </c>
      <c r="H3812" s="6" t="n">
        <f aca="false">IF(1_Data_EDA!B3813="First Class",1,0)</f>
        <v>0</v>
      </c>
      <c r="I3812" s="6" t="n">
        <f aca="false">IF(1_Data_EDA!B3813="Second Class",1,0)</f>
        <v>0</v>
      </c>
      <c r="J3812" s="6" t="n">
        <f aca="false">IF(1_Data_EDA!B3813="Same Day",1,0)</f>
        <v>0</v>
      </c>
      <c r="K3812" s="6" t="n">
        <f aca="false">IF(1_Data_EDA!C3813="Corporate",1,0)</f>
        <v>0</v>
      </c>
      <c r="L3812" s="6" t="n">
        <f aca="false">IF(1_Data_EDA!C3813="Home Office",1,0)</f>
        <v>0</v>
      </c>
      <c r="M3812" s="6" t="n">
        <f aca="false">IF(1_Data_EDA!D3813="Europe",1,0)</f>
        <v>0</v>
      </c>
      <c r="N3812" s="6" t="n">
        <f aca="false">IF(1_Data_EDA!D3813="LATAM",1,0)</f>
        <v>1</v>
      </c>
      <c r="O3812" s="6" t="n">
        <f aca="false">IF(1_Data_EDA!D3813="Pacific Asia",1,0)</f>
        <v>0</v>
      </c>
      <c r="P3812" s="6" t="n">
        <f aca="false">IF(1_Data_EDA!D3813="USCA",1,0)</f>
        <v>0</v>
      </c>
      <c r="Q3812" s="6" t="n">
        <f aca="false">IF(C3812&gt;MEDIAN(C$5:C$8004),1,0)</f>
        <v>1</v>
      </c>
      <c r="R3812" s="6" t="n">
        <f aca="false">IF(D3812&gt;2,1,0)</f>
        <v>0</v>
      </c>
    </row>
    <row r="3813" customFormat="false" ht="15" hidden="false" customHeight="true" outlineLevel="0" collapsed="false">
      <c r="A3813" s="6" t="n">
        <f aca="false">1_Data_EDA!O3814</f>
        <v>0</v>
      </c>
      <c r="B3813" s="6" t="n">
        <f aca="false">1_Data_EDA!H3814</f>
        <v>4</v>
      </c>
      <c r="C3813" s="7" t="n">
        <f aca="false">1_Data_EDA!I3814</f>
        <v>50</v>
      </c>
      <c r="D3813" s="6" t="n">
        <f aca="false">1_Data_EDA!J3814</f>
        <v>1</v>
      </c>
      <c r="E3813" s="7" t="n">
        <f aca="false">1_Data_EDA!K3814</f>
        <v>50</v>
      </c>
      <c r="F3813" s="7" t="n">
        <f aca="false">1_Data_EDA!L3814</f>
        <v>1</v>
      </c>
      <c r="G3813" s="8" t="n">
        <f aca="false">1_Data_EDA!M3814</f>
        <v>0.02</v>
      </c>
      <c r="H3813" s="6" t="n">
        <f aca="false">IF(1_Data_EDA!B3814="First Class",1,0)</f>
        <v>0</v>
      </c>
      <c r="I3813" s="6" t="n">
        <f aca="false">IF(1_Data_EDA!B3814="Second Class",1,0)</f>
        <v>0</v>
      </c>
      <c r="J3813" s="6" t="n">
        <f aca="false">IF(1_Data_EDA!B3814="Same Day",1,0)</f>
        <v>0</v>
      </c>
      <c r="K3813" s="6" t="n">
        <f aca="false">IF(1_Data_EDA!C3814="Corporate",1,0)</f>
        <v>0</v>
      </c>
      <c r="L3813" s="6" t="n">
        <f aca="false">IF(1_Data_EDA!C3814="Home Office",1,0)</f>
        <v>0</v>
      </c>
      <c r="M3813" s="6" t="n">
        <f aca="false">IF(1_Data_EDA!D3814="Europe",1,0)</f>
        <v>0</v>
      </c>
      <c r="N3813" s="6" t="n">
        <f aca="false">IF(1_Data_EDA!D3814="LATAM",1,0)</f>
        <v>0</v>
      </c>
      <c r="O3813" s="6" t="n">
        <f aca="false">IF(1_Data_EDA!D3814="Pacific Asia",1,0)</f>
        <v>1</v>
      </c>
      <c r="P3813" s="6" t="n">
        <f aca="false">IF(1_Data_EDA!D3814="USCA",1,0)</f>
        <v>0</v>
      </c>
      <c r="Q3813" s="6" t="n">
        <f aca="false">IF(C3813&gt;MEDIAN(C$5:C$8004),1,0)</f>
        <v>0</v>
      </c>
      <c r="R3813" s="6" t="n">
        <f aca="false">IF(D3813&gt;2,1,0)</f>
        <v>0</v>
      </c>
    </row>
    <row r="3814" customFormat="false" ht="15" hidden="false" customHeight="true" outlineLevel="0" collapsed="false">
      <c r="A3814" s="6" t="n">
        <f aca="false">1_Data_EDA!O3815</f>
        <v>1</v>
      </c>
      <c r="B3814" s="6" t="n">
        <f aca="false">1_Data_EDA!H3815</f>
        <v>2</v>
      </c>
      <c r="C3814" s="7" t="n">
        <f aca="false">1_Data_EDA!I3815</f>
        <v>39.99000168</v>
      </c>
      <c r="D3814" s="6" t="n">
        <f aca="false">1_Data_EDA!J3815</f>
        <v>2</v>
      </c>
      <c r="E3814" s="7" t="n">
        <f aca="false">1_Data_EDA!K3815</f>
        <v>79.98000336</v>
      </c>
      <c r="F3814" s="7" t="n">
        <f aca="false">1_Data_EDA!L3815</f>
        <v>9.600000381</v>
      </c>
      <c r="G3814" s="8" t="n">
        <f aca="false">1_Data_EDA!M3815</f>
        <v>0.119999997</v>
      </c>
      <c r="H3814" s="6" t="n">
        <f aca="false">IF(1_Data_EDA!B3815="First Class",1,0)</f>
        <v>0</v>
      </c>
      <c r="I3814" s="6" t="n">
        <f aca="false">IF(1_Data_EDA!B3815="Second Class",1,0)</f>
        <v>1</v>
      </c>
      <c r="J3814" s="6" t="n">
        <f aca="false">IF(1_Data_EDA!B3815="Same Day",1,0)</f>
        <v>0</v>
      </c>
      <c r="K3814" s="6" t="n">
        <f aca="false">IF(1_Data_EDA!C3815="Corporate",1,0)</f>
        <v>0</v>
      </c>
      <c r="L3814" s="6" t="n">
        <f aca="false">IF(1_Data_EDA!C3815="Home Office",1,0)</f>
        <v>1</v>
      </c>
      <c r="M3814" s="6" t="n">
        <f aca="false">IF(1_Data_EDA!D3815="Europe",1,0)</f>
        <v>0</v>
      </c>
      <c r="N3814" s="6" t="n">
        <f aca="false">IF(1_Data_EDA!D3815="LATAM",1,0)</f>
        <v>0</v>
      </c>
      <c r="O3814" s="6" t="n">
        <f aca="false">IF(1_Data_EDA!D3815="Pacific Asia",1,0)</f>
        <v>0</v>
      </c>
      <c r="P3814" s="6" t="n">
        <f aca="false">IF(1_Data_EDA!D3815="USCA",1,0)</f>
        <v>1</v>
      </c>
      <c r="Q3814" s="6" t="n">
        <f aca="false">IF(C3814&gt;MEDIAN(C$5:C$8004),1,0)</f>
        <v>0</v>
      </c>
      <c r="R3814" s="6" t="n">
        <f aca="false">IF(D3814&gt;2,1,0)</f>
        <v>0</v>
      </c>
    </row>
    <row r="3815" customFormat="false" ht="15" hidden="false" customHeight="true" outlineLevel="0" collapsed="false">
      <c r="A3815" s="6" t="n">
        <f aca="false">1_Data_EDA!O3816</f>
        <v>1</v>
      </c>
      <c r="B3815" s="6" t="n">
        <f aca="false">1_Data_EDA!H3816</f>
        <v>2</v>
      </c>
      <c r="C3815" s="7" t="n">
        <f aca="false">1_Data_EDA!I3816</f>
        <v>59.99000168</v>
      </c>
      <c r="D3815" s="6" t="n">
        <f aca="false">1_Data_EDA!J3816</f>
        <v>1</v>
      </c>
      <c r="E3815" s="7" t="n">
        <f aca="false">1_Data_EDA!K3816</f>
        <v>59.99000168</v>
      </c>
      <c r="F3815" s="7" t="n">
        <f aca="false">1_Data_EDA!L3816</f>
        <v>0.600000024</v>
      </c>
      <c r="G3815" s="8" t="n">
        <f aca="false">1_Data_EDA!M3816</f>
        <v>0.01</v>
      </c>
      <c r="H3815" s="6" t="n">
        <f aca="false">IF(1_Data_EDA!B3816="First Class",1,0)</f>
        <v>0</v>
      </c>
      <c r="I3815" s="6" t="n">
        <f aca="false">IF(1_Data_EDA!B3816="Second Class",1,0)</f>
        <v>1</v>
      </c>
      <c r="J3815" s="6" t="n">
        <f aca="false">IF(1_Data_EDA!B3816="Same Day",1,0)</f>
        <v>0</v>
      </c>
      <c r="K3815" s="6" t="n">
        <f aca="false">IF(1_Data_EDA!C3816="Corporate",1,0)</f>
        <v>0</v>
      </c>
      <c r="L3815" s="6" t="n">
        <f aca="false">IF(1_Data_EDA!C3816="Home Office",1,0)</f>
        <v>1</v>
      </c>
      <c r="M3815" s="6" t="n">
        <f aca="false">IF(1_Data_EDA!D3816="Europe",1,0)</f>
        <v>1</v>
      </c>
      <c r="N3815" s="6" t="n">
        <f aca="false">IF(1_Data_EDA!D3816="LATAM",1,0)</f>
        <v>0</v>
      </c>
      <c r="O3815" s="6" t="n">
        <f aca="false">IF(1_Data_EDA!D3816="Pacific Asia",1,0)</f>
        <v>0</v>
      </c>
      <c r="P3815" s="6" t="n">
        <f aca="false">IF(1_Data_EDA!D3816="USCA",1,0)</f>
        <v>0</v>
      </c>
      <c r="Q3815" s="6" t="n">
        <f aca="false">IF(C3815&gt;MEDIAN(C$5:C$8004),1,0)</f>
        <v>0</v>
      </c>
      <c r="R3815" s="6" t="n">
        <f aca="false">IF(D3815&gt;2,1,0)</f>
        <v>0</v>
      </c>
    </row>
    <row r="3816" customFormat="false" ht="15" hidden="false" customHeight="true" outlineLevel="0" collapsed="false">
      <c r="A3816" s="6" t="n">
        <f aca="false">1_Data_EDA!O3817</f>
        <v>0</v>
      </c>
      <c r="B3816" s="6" t="n">
        <f aca="false">1_Data_EDA!H3817</f>
        <v>4</v>
      </c>
      <c r="C3816" s="7" t="n">
        <f aca="false">1_Data_EDA!I3817</f>
        <v>39.99000168</v>
      </c>
      <c r="D3816" s="6" t="n">
        <f aca="false">1_Data_EDA!J3817</f>
        <v>4</v>
      </c>
      <c r="E3816" s="7" t="n">
        <f aca="false">1_Data_EDA!K3817</f>
        <v>159.9600067</v>
      </c>
      <c r="F3816" s="7" t="n">
        <f aca="false">1_Data_EDA!L3817</f>
        <v>19.20000076</v>
      </c>
      <c r="G3816" s="8" t="n">
        <f aca="false">1_Data_EDA!M3817</f>
        <v>0.119999997</v>
      </c>
      <c r="H3816" s="6" t="n">
        <f aca="false">IF(1_Data_EDA!B3817="First Class",1,0)</f>
        <v>0</v>
      </c>
      <c r="I3816" s="6" t="n">
        <f aca="false">IF(1_Data_EDA!B3817="Second Class",1,0)</f>
        <v>0</v>
      </c>
      <c r="J3816" s="6" t="n">
        <f aca="false">IF(1_Data_EDA!B3817="Same Day",1,0)</f>
        <v>0</v>
      </c>
      <c r="K3816" s="6" t="n">
        <f aca="false">IF(1_Data_EDA!C3817="Corporate",1,0)</f>
        <v>0</v>
      </c>
      <c r="L3816" s="6" t="n">
        <f aca="false">IF(1_Data_EDA!C3817="Home Office",1,0)</f>
        <v>1</v>
      </c>
      <c r="M3816" s="6" t="n">
        <f aca="false">IF(1_Data_EDA!D3817="Europe",1,0)</f>
        <v>0</v>
      </c>
      <c r="N3816" s="6" t="n">
        <f aca="false">IF(1_Data_EDA!D3817="LATAM",1,0)</f>
        <v>1</v>
      </c>
      <c r="O3816" s="6" t="n">
        <f aca="false">IF(1_Data_EDA!D3817="Pacific Asia",1,0)</f>
        <v>0</v>
      </c>
      <c r="P3816" s="6" t="n">
        <f aca="false">IF(1_Data_EDA!D3817="USCA",1,0)</f>
        <v>0</v>
      </c>
      <c r="Q3816" s="6" t="n">
        <f aca="false">IF(C3816&gt;MEDIAN(C$5:C$8004),1,0)</f>
        <v>0</v>
      </c>
      <c r="R3816" s="6" t="n">
        <f aca="false">IF(D3816&gt;2,1,0)</f>
        <v>1</v>
      </c>
    </row>
    <row r="3817" customFormat="false" ht="15" hidden="false" customHeight="true" outlineLevel="0" collapsed="false">
      <c r="A3817" s="6" t="n">
        <f aca="false">1_Data_EDA!O3818</f>
        <v>0</v>
      </c>
      <c r="B3817" s="6" t="n">
        <f aca="false">1_Data_EDA!H3818</f>
        <v>2</v>
      </c>
      <c r="C3817" s="7" t="n">
        <f aca="false">1_Data_EDA!I3818</f>
        <v>19.98999977</v>
      </c>
      <c r="D3817" s="6" t="n">
        <f aca="false">1_Data_EDA!J3818</f>
        <v>2</v>
      </c>
      <c r="E3817" s="7" t="n">
        <f aca="false">1_Data_EDA!K3818</f>
        <v>39.97999954</v>
      </c>
      <c r="F3817" s="7" t="n">
        <f aca="false">1_Data_EDA!L3818</f>
        <v>0.800000012</v>
      </c>
      <c r="G3817" s="8" t="n">
        <f aca="false">1_Data_EDA!M3818</f>
        <v>0.02</v>
      </c>
      <c r="H3817" s="6" t="n">
        <f aca="false">IF(1_Data_EDA!B3818="First Class",1,0)</f>
        <v>0</v>
      </c>
      <c r="I3817" s="6" t="n">
        <f aca="false">IF(1_Data_EDA!B3818="Second Class",1,0)</f>
        <v>1</v>
      </c>
      <c r="J3817" s="6" t="n">
        <f aca="false">IF(1_Data_EDA!B3818="Same Day",1,0)</f>
        <v>0</v>
      </c>
      <c r="K3817" s="6" t="n">
        <f aca="false">IF(1_Data_EDA!C3818="Corporate",1,0)</f>
        <v>0</v>
      </c>
      <c r="L3817" s="6" t="n">
        <f aca="false">IF(1_Data_EDA!C3818="Home Office",1,0)</f>
        <v>1</v>
      </c>
      <c r="M3817" s="6" t="n">
        <f aca="false">IF(1_Data_EDA!D3818="Europe",1,0)</f>
        <v>0</v>
      </c>
      <c r="N3817" s="6" t="n">
        <f aca="false">IF(1_Data_EDA!D3818="LATAM",1,0)</f>
        <v>1</v>
      </c>
      <c r="O3817" s="6" t="n">
        <f aca="false">IF(1_Data_EDA!D3818="Pacific Asia",1,0)</f>
        <v>0</v>
      </c>
      <c r="P3817" s="6" t="n">
        <f aca="false">IF(1_Data_EDA!D3818="USCA",1,0)</f>
        <v>0</v>
      </c>
      <c r="Q3817" s="6" t="n">
        <f aca="false">IF(C3817&gt;MEDIAN(C$5:C$8004),1,0)</f>
        <v>0</v>
      </c>
      <c r="R3817" s="6" t="n">
        <f aca="false">IF(D3817&gt;2,1,0)</f>
        <v>0</v>
      </c>
    </row>
    <row r="3818" customFormat="false" ht="15" hidden="false" customHeight="true" outlineLevel="0" collapsed="false">
      <c r="A3818" s="6" t="n">
        <f aca="false">1_Data_EDA!O3819</f>
        <v>1</v>
      </c>
      <c r="B3818" s="6" t="n">
        <f aca="false">1_Data_EDA!H3819</f>
        <v>1</v>
      </c>
      <c r="C3818" s="7" t="n">
        <f aca="false">1_Data_EDA!I3819</f>
        <v>129.9900055</v>
      </c>
      <c r="D3818" s="6" t="n">
        <f aca="false">1_Data_EDA!J3819</f>
        <v>1</v>
      </c>
      <c r="E3818" s="7" t="n">
        <f aca="false">1_Data_EDA!K3819</f>
        <v>129.9900055</v>
      </c>
      <c r="F3818" s="7" t="n">
        <f aca="false">1_Data_EDA!L3819</f>
        <v>16.89999962</v>
      </c>
      <c r="G3818" s="8" t="n">
        <f aca="false">1_Data_EDA!M3819</f>
        <v>0.129999995</v>
      </c>
      <c r="H3818" s="6" t="n">
        <f aca="false">IF(1_Data_EDA!B3819="First Class",1,0)</f>
        <v>1</v>
      </c>
      <c r="I3818" s="6" t="n">
        <f aca="false">IF(1_Data_EDA!B3819="Second Class",1,0)</f>
        <v>0</v>
      </c>
      <c r="J3818" s="6" t="n">
        <f aca="false">IF(1_Data_EDA!B3819="Same Day",1,0)</f>
        <v>0</v>
      </c>
      <c r="K3818" s="6" t="n">
        <f aca="false">IF(1_Data_EDA!C3819="Corporate",1,0)</f>
        <v>0</v>
      </c>
      <c r="L3818" s="6" t="n">
        <f aca="false">IF(1_Data_EDA!C3819="Home Office",1,0)</f>
        <v>0</v>
      </c>
      <c r="M3818" s="6" t="n">
        <f aca="false">IF(1_Data_EDA!D3819="Europe",1,0)</f>
        <v>1</v>
      </c>
      <c r="N3818" s="6" t="n">
        <f aca="false">IF(1_Data_EDA!D3819="LATAM",1,0)</f>
        <v>0</v>
      </c>
      <c r="O3818" s="6" t="n">
        <f aca="false">IF(1_Data_EDA!D3819="Pacific Asia",1,0)</f>
        <v>0</v>
      </c>
      <c r="P3818" s="6" t="n">
        <f aca="false">IF(1_Data_EDA!D3819="USCA",1,0)</f>
        <v>0</v>
      </c>
      <c r="Q3818" s="6" t="n">
        <f aca="false">IF(C3818&gt;MEDIAN(C$5:C$8004),1,0)</f>
        <v>1</v>
      </c>
      <c r="R3818" s="6" t="n">
        <f aca="false">IF(D3818&gt;2,1,0)</f>
        <v>0</v>
      </c>
    </row>
    <row r="3819" customFormat="false" ht="15" hidden="false" customHeight="true" outlineLevel="0" collapsed="false">
      <c r="A3819" s="6" t="n">
        <f aca="false">1_Data_EDA!O3820</f>
        <v>0</v>
      </c>
      <c r="B3819" s="6" t="n">
        <f aca="false">1_Data_EDA!H3820</f>
        <v>4</v>
      </c>
      <c r="C3819" s="7" t="n">
        <f aca="false">1_Data_EDA!I3820</f>
        <v>299.980011</v>
      </c>
      <c r="D3819" s="6" t="n">
        <f aca="false">1_Data_EDA!J3820</f>
        <v>1</v>
      </c>
      <c r="E3819" s="7" t="n">
        <f aca="false">1_Data_EDA!K3820</f>
        <v>299.980011</v>
      </c>
      <c r="F3819" s="7" t="n">
        <f aca="false">1_Data_EDA!L3820</f>
        <v>36</v>
      </c>
      <c r="G3819" s="8" t="n">
        <f aca="false">1_Data_EDA!M3820</f>
        <v>0.119999997</v>
      </c>
      <c r="H3819" s="6" t="n">
        <f aca="false">IF(1_Data_EDA!B3820="First Class",1,0)</f>
        <v>0</v>
      </c>
      <c r="I3819" s="6" t="n">
        <f aca="false">IF(1_Data_EDA!B3820="Second Class",1,0)</f>
        <v>0</v>
      </c>
      <c r="J3819" s="6" t="n">
        <f aca="false">IF(1_Data_EDA!B3820="Same Day",1,0)</f>
        <v>0</v>
      </c>
      <c r="K3819" s="6" t="n">
        <f aca="false">IF(1_Data_EDA!C3820="Corporate",1,0)</f>
        <v>0</v>
      </c>
      <c r="L3819" s="6" t="n">
        <f aca="false">IF(1_Data_EDA!C3820="Home Office",1,0)</f>
        <v>0</v>
      </c>
      <c r="M3819" s="6" t="n">
        <f aca="false">IF(1_Data_EDA!D3820="Europe",1,0)</f>
        <v>0</v>
      </c>
      <c r="N3819" s="6" t="n">
        <f aca="false">IF(1_Data_EDA!D3820="LATAM",1,0)</f>
        <v>1</v>
      </c>
      <c r="O3819" s="6" t="n">
        <f aca="false">IF(1_Data_EDA!D3820="Pacific Asia",1,0)</f>
        <v>0</v>
      </c>
      <c r="P3819" s="6" t="n">
        <f aca="false">IF(1_Data_EDA!D3820="USCA",1,0)</f>
        <v>0</v>
      </c>
      <c r="Q3819" s="6" t="n">
        <f aca="false">IF(C3819&gt;MEDIAN(C$5:C$8004),1,0)</f>
        <v>1</v>
      </c>
      <c r="R3819" s="6" t="n">
        <f aca="false">IF(D3819&gt;2,1,0)</f>
        <v>0</v>
      </c>
    </row>
    <row r="3820" customFormat="false" ht="15" hidden="false" customHeight="true" outlineLevel="0" collapsed="false">
      <c r="A3820" s="6" t="n">
        <f aca="false">1_Data_EDA!O3821</f>
        <v>1</v>
      </c>
      <c r="B3820" s="6" t="n">
        <f aca="false">1_Data_EDA!H3821</f>
        <v>4</v>
      </c>
      <c r="C3820" s="7" t="n">
        <f aca="false">1_Data_EDA!I3821</f>
        <v>49.97999954</v>
      </c>
      <c r="D3820" s="6" t="n">
        <f aca="false">1_Data_EDA!J3821</f>
        <v>4</v>
      </c>
      <c r="E3820" s="7" t="n">
        <f aca="false">1_Data_EDA!K3821</f>
        <v>199.9199982</v>
      </c>
      <c r="F3820" s="7" t="n">
        <f aca="false">1_Data_EDA!L3821</f>
        <v>33.99000168</v>
      </c>
      <c r="G3820" s="8" t="n">
        <f aca="false">1_Data_EDA!M3821</f>
        <v>0.170000002</v>
      </c>
      <c r="H3820" s="6" t="n">
        <f aca="false">IF(1_Data_EDA!B3821="First Class",1,0)</f>
        <v>0</v>
      </c>
      <c r="I3820" s="6" t="n">
        <f aca="false">IF(1_Data_EDA!B3821="Second Class",1,0)</f>
        <v>0</v>
      </c>
      <c r="J3820" s="6" t="n">
        <f aca="false">IF(1_Data_EDA!B3821="Same Day",1,0)</f>
        <v>0</v>
      </c>
      <c r="K3820" s="6" t="n">
        <f aca="false">IF(1_Data_EDA!C3821="Corporate",1,0)</f>
        <v>0</v>
      </c>
      <c r="L3820" s="6" t="n">
        <f aca="false">IF(1_Data_EDA!C3821="Home Office",1,0)</f>
        <v>0</v>
      </c>
      <c r="M3820" s="6" t="n">
        <f aca="false">IF(1_Data_EDA!D3821="Europe",1,0)</f>
        <v>1</v>
      </c>
      <c r="N3820" s="6" t="n">
        <f aca="false">IF(1_Data_EDA!D3821="LATAM",1,0)</f>
        <v>0</v>
      </c>
      <c r="O3820" s="6" t="n">
        <f aca="false">IF(1_Data_EDA!D3821="Pacific Asia",1,0)</f>
        <v>0</v>
      </c>
      <c r="P3820" s="6" t="n">
        <f aca="false">IF(1_Data_EDA!D3821="USCA",1,0)</f>
        <v>0</v>
      </c>
      <c r="Q3820" s="6" t="n">
        <f aca="false">IF(C3820&gt;MEDIAN(C$5:C$8004),1,0)</f>
        <v>0</v>
      </c>
      <c r="R3820" s="6" t="n">
        <f aca="false">IF(D3820&gt;2,1,0)</f>
        <v>1</v>
      </c>
    </row>
    <row r="3821" customFormat="false" ht="15" hidden="false" customHeight="true" outlineLevel="0" collapsed="false">
      <c r="A3821" s="6" t="n">
        <f aca="false">1_Data_EDA!O3822</f>
        <v>1</v>
      </c>
      <c r="B3821" s="6" t="n">
        <f aca="false">1_Data_EDA!H3822</f>
        <v>4</v>
      </c>
      <c r="C3821" s="7" t="n">
        <f aca="false">1_Data_EDA!I3822</f>
        <v>199.9900055</v>
      </c>
      <c r="D3821" s="6" t="n">
        <f aca="false">1_Data_EDA!J3822</f>
        <v>1</v>
      </c>
      <c r="E3821" s="7" t="n">
        <f aca="false">1_Data_EDA!K3822</f>
        <v>199.9900055</v>
      </c>
      <c r="F3821" s="7" t="n">
        <f aca="false">1_Data_EDA!L3822</f>
        <v>4</v>
      </c>
      <c r="G3821" s="8" t="n">
        <f aca="false">1_Data_EDA!M3822</f>
        <v>0.02</v>
      </c>
      <c r="H3821" s="6" t="n">
        <f aca="false">IF(1_Data_EDA!B3822="First Class",1,0)</f>
        <v>0</v>
      </c>
      <c r="I3821" s="6" t="n">
        <f aca="false">IF(1_Data_EDA!B3822="Second Class",1,0)</f>
        <v>0</v>
      </c>
      <c r="J3821" s="6" t="n">
        <f aca="false">IF(1_Data_EDA!B3822="Same Day",1,0)</f>
        <v>0</v>
      </c>
      <c r="K3821" s="6" t="n">
        <f aca="false">IF(1_Data_EDA!C3822="Corporate",1,0)</f>
        <v>0</v>
      </c>
      <c r="L3821" s="6" t="n">
        <f aca="false">IF(1_Data_EDA!C3822="Home Office",1,0)</f>
        <v>0</v>
      </c>
      <c r="M3821" s="6" t="n">
        <f aca="false">IF(1_Data_EDA!D3822="Europe",1,0)</f>
        <v>0</v>
      </c>
      <c r="N3821" s="6" t="n">
        <f aca="false">IF(1_Data_EDA!D3822="LATAM",1,0)</f>
        <v>0</v>
      </c>
      <c r="O3821" s="6" t="n">
        <f aca="false">IF(1_Data_EDA!D3822="Pacific Asia",1,0)</f>
        <v>0</v>
      </c>
      <c r="P3821" s="6" t="n">
        <f aca="false">IF(1_Data_EDA!D3822="USCA",1,0)</f>
        <v>1</v>
      </c>
      <c r="Q3821" s="6" t="n">
        <f aca="false">IF(C3821&gt;MEDIAN(C$5:C$8004),1,0)</f>
        <v>1</v>
      </c>
      <c r="R3821" s="6" t="n">
        <f aca="false">IF(D3821&gt;2,1,0)</f>
        <v>0</v>
      </c>
    </row>
    <row r="3822" customFormat="false" ht="15" hidden="false" customHeight="true" outlineLevel="0" collapsed="false">
      <c r="A3822" s="6" t="n">
        <f aca="false">1_Data_EDA!O3823</f>
        <v>1</v>
      </c>
      <c r="B3822" s="6" t="n">
        <f aca="false">1_Data_EDA!H3823</f>
        <v>4</v>
      </c>
      <c r="C3822" s="7" t="n">
        <f aca="false">1_Data_EDA!I3823</f>
        <v>199.9900055</v>
      </c>
      <c r="D3822" s="6" t="n">
        <f aca="false">1_Data_EDA!J3823</f>
        <v>1</v>
      </c>
      <c r="E3822" s="7" t="n">
        <f aca="false">1_Data_EDA!K3823</f>
        <v>199.9900055</v>
      </c>
      <c r="F3822" s="7" t="n">
        <f aca="false">1_Data_EDA!L3823</f>
        <v>8</v>
      </c>
      <c r="G3822" s="8" t="n">
        <f aca="false">1_Data_EDA!M3823</f>
        <v>0.039999999</v>
      </c>
      <c r="H3822" s="6" t="n">
        <f aca="false">IF(1_Data_EDA!B3823="First Class",1,0)</f>
        <v>0</v>
      </c>
      <c r="I3822" s="6" t="n">
        <f aca="false">IF(1_Data_EDA!B3823="Second Class",1,0)</f>
        <v>0</v>
      </c>
      <c r="J3822" s="6" t="n">
        <f aca="false">IF(1_Data_EDA!B3823="Same Day",1,0)</f>
        <v>0</v>
      </c>
      <c r="K3822" s="6" t="n">
        <f aca="false">IF(1_Data_EDA!C3823="Corporate",1,0)</f>
        <v>1</v>
      </c>
      <c r="L3822" s="6" t="n">
        <f aca="false">IF(1_Data_EDA!C3823="Home Office",1,0)</f>
        <v>0</v>
      </c>
      <c r="M3822" s="6" t="n">
        <f aca="false">IF(1_Data_EDA!D3823="Europe",1,0)</f>
        <v>0</v>
      </c>
      <c r="N3822" s="6" t="n">
        <f aca="false">IF(1_Data_EDA!D3823="LATAM",1,0)</f>
        <v>0</v>
      </c>
      <c r="O3822" s="6" t="n">
        <f aca="false">IF(1_Data_EDA!D3823="Pacific Asia",1,0)</f>
        <v>0</v>
      </c>
      <c r="P3822" s="6" t="n">
        <f aca="false">IF(1_Data_EDA!D3823="USCA",1,0)</f>
        <v>1</v>
      </c>
      <c r="Q3822" s="6" t="n">
        <f aca="false">IF(C3822&gt;MEDIAN(C$5:C$8004),1,0)</f>
        <v>1</v>
      </c>
      <c r="R3822" s="6" t="n">
        <f aca="false">IF(D3822&gt;2,1,0)</f>
        <v>0</v>
      </c>
    </row>
    <row r="3823" customFormat="false" ht="15" hidden="false" customHeight="true" outlineLevel="0" collapsed="false">
      <c r="A3823" s="6" t="n">
        <f aca="false">1_Data_EDA!O3824</f>
        <v>0</v>
      </c>
      <c r="B3823" s="6" t="n">
        <f aca="false">1_Data_EDA!H3824</f>
        <v>4</v>
      </c>
      <c r="C3823" s="7" t="n">
        <f aca="false">1_Data_EDA!I3824</f>
        <v>399.980011</v>
      </c>
      <c r="D3823" s="6" t="n">
        <f aca="false">1_Data_EDA!J3824</f>
        <v>1</v>
      </c>
      <c r="E3823" s="7" t="n">
        <f aca="false">1_Data_EDA!K3824</f>
        <v>399.980011</v>
      </c>
      <c r="F3823" s="7" t="n">
        <f aca="false">1_Data_EDA!L3824</f>
        <v>8</v>
      </c>
      <c r="G3823" s="8" t="n">
        <f aca="false">1_Data_EDA!M3824</f>
        <v>0.02</v>
      </c>
      <c r="H3823" s="6" t="n">
        <f aca="false">IF(1_Data_EDA!B3824="First Class",1,0)</f>
        <v>0</v>
      </c>
      <c r="I3823" s="6" t="n">
        <f aca="false">IF(1_Data_EDA!B3824="Second Class",1,0)</f>
        <v>0</v>
      </c>
      <c r="J3823" s="6" t="n">
        <f aca="false">IF(1_Data_EDA!B3824="Same Day",1,0)</f>
        <v>0</v>
      </c>
      <c r="K3823" s="6" t="n">
        <f aca="false">IF(1_Data_EDA!C3824="Corporate",1,0)</f>
        <v>0</v>
      </c>
      <c r="L3823" s="6" t="n">
        <f aca="false">IF(1_Data_EDA!C3824="Home Office",1,0)</f>
        <v>0</v>
      </c>
      <c r="M3823" s="6" t="n">
        <f aca="false">IF(1_Data_EDA!D3824="Europe",1,0)</f>
        <v>0</v>
      </c>
      <c r="N3823" s="6" t="n">
        <f aca="false">IF(1_Data_EDA!D3824="LATAM",1,0)</f>
        <v>1</v>
      </c>
      <c r="O3823" s="6" t="n">
        <f aca="false">IF(1_Data_EDA!D3824="Pacific Asia",1,0)</f>
        <v>0</v>
      </c>
      <c r="P3823" s="6" t="n">
        <f aca="false">IF(1_Data_EDA!D3824="USCA",1,0)</f>
        <v>0</v>
      </c>
      <c r="Q3823" s="6" t="n">
        <f aca="false">IF(C3823&gt;MEDIAN(C$5:C$8004),1,0)</f>
        <v>1</v>
      </c>
      <c r="R3823" s="6" t="n">
        <f aca="false">IF(D3823&gt;2,1,0)</f>
        <v>0</v>
      </c>
    </row>
    <row r="3824" customFormat="false" ht="15" hidden="false" customHeight="true" outlineLevel="0" collapsed="false">
      <c r="A3824" s="6" t="n">
        <f aca="false">1_Data_EDA!O3825</f>
        <v>0</v>
      </c>
      <c r="B3824" s="6" t="n">
        <f aca="false">1_Data_EDA!H3825</f>
        <v>4</v>
      </c>
      <c r="C3824" s="7" t="n">
        <f aca="false">1_Data_EDA!I3825</f>
        <v>59.99000168</v>
      </c>
      <c r="D3824" s="6" t="n">
        <f aca="false">1_Data_EDA!J3825</f>
        <v>3</v>
      </c>
      <c r="E3824" s="7" t="n">
        <f aca="false">1_Data_EDA!K3825</f>
        <v>179.9700012</v>
      </c>
      <c r="F3824" s="7" t="n">
        <f aca="false">1_Data_EDA!L3825</f>
        <v>18</v>
      </c>
      <c r="G3824" s="8" t="n">
        <f aca="false">1_Data_EDA!M3825</f>
        <v>0.100000001</v>
      </c>
      <c r="H3824" s="6" t="n">
        <f aca="false">IF(1_Data_EDA!B3825="First Class",1,0)</f>
        <v>0</v>
      </c>
      <c r="I3824" s="6" t="n">
        <f aca="false">IF(1_Data_EDA!B3825="Second Class",1,0)</f>
        <v>0</v>
      </c>
      <c r="J3824" s="6" t="n">
        <f aca="false">IF(1_Data_EDA!B3825="Same Day",1,0)</f>
        <v>0</v>
      </c>
      <c r="K3824" s="6" t="n">
        <f aca="false">IF(1_Data_EDA!C3825="Corporate",1,0)</f>
        <v>0</v>
      </c>
      <c r="L3824" s="6" t="n">
        <f aca="false">IF(1_Data_EDA!C3825="Home Office",1,0)</f>
        <v>0</v>
      </c>
      <c r="M3824" s="6" t="n">
        <f aca="false">IF(1_Data_EDA!D3825="Europe",1,0)</f>
        <v>0</v>
      </c>
      <c r="N3824" s="6" t="n">
        <f aca="false">IF(1_Data_EDA!D3825="LATAM",1,0)</f>
        <v>1</v>
      </c>
      <c r="O3824" s="6" t="n">
        <f aca="false">IF(1_Data_EDA!D3825="Pacific Asia",1,0)</f>
        <v>0</v>
      </c>
      <c r="P3824" s="6" t="n">
        <f aca="false">IF(1_Data_EDA!D3825="USCA",1,0)</f>
        <v>0</v>
      </c>
      <c r="Q3824" s="6" t="n">
        <f aca="false">IF(C3824&gt;MEDIAN(C$5:C$8004),1,0)</f>
        <v>0</v>
      </c>
      <c r="R3824" s="6" t="n">
        <f aca="false">IF(D3824&gt;2,1,0)</f>
        <v>1</v>
      </c>
    </row>
    <row r="3825" customFormat="false" ht="15" hidden="false" customHeight="true" outlineLevel="0" collapsed="false">
      <c r="A3825" s="6" t="n">
        <f aca="false">1_Data_EDA!O3826</f>
        <v>1</v>
      </c>
      <c r="B3825" s="6" t="n">
        <f aca="false">1_Data_EDA!H3826</f>
        <v>2</v>
      </c>
      <c r="C3825" s="7" t="n">
        <f aca="false">1_Data_EDA!I3826</f>
        <v>49.97999954</v>
      </c>
      <c r="D3825" s="6" t="n">
        <f aca="false">1_Data_EDA!J3826</f>
        <v>2</v>
      </c>
      <c r="E3825" s="7" t="n">
        <f aca="false">1_Data_EDA!K3826</f>
        <v>99.95999908</v>
      </c>
      <c r="F3825" s="7" t="n">
        <f aca="false">1_Data_EDA!L3826</f>
        <v>10</v>
      </c>
      <c r="G3825" s="8" t="n">
        <f aca="false">1_Data_EDA!M3826</f>
        <v>0.100000001</v>
      </c>
      <c r="H3825" s="6" t="n">
        <f aca="false">IF(1_Data_EDA!B3826="First Class",1,0)</f>
        <v>0</v>
      </c>
      <c r="I3825" s="6" t="n">
        <f aca="false">IF(1_Data_EDA!B3826="Second Class",1,0)</f>
        <v>1</v>
      </c>
      <c r="J3825" s="6" t="n">
        <f aca="false">IF(1_Data_EDA!B3826="Same Day",1,0)</f>
        <v>0</v>
      </c>
      <c r="K3825" s="6" t="n">
        <f aca="false">IF(1_Data_EDA!C3826="Corporate",1,0)</f>
        <v>0</v>
      </c>
      <c r="L3825" s="6" t="n">
        <f aca="false">IF(1_Data_EDA!C3826="Home Office",1,0)</f>
        <v>0</v>
      </c>
      <c r="M3825" s="6" t="n">
        <f aca="false">IF(1_Data_EDA!D3826="Europe",1,0)</f>
        <v>0</v>
      </c>
      <c r="N3825" s="6" t="n">
        <f aca="false">IF(1_Data_EDA!D3826="LATAM",1,0)</f>
        <v>0</v>
      </c>
      <c r="O3825" s="6" t="n">
        <f aca="false">IF(1_Data_EDA!D3826="Pacific Asia",1,0)</f>
        <v>1</v>
      </c>
      <c r="P3825" s="6" t="n">
        <f aca="false">IF(1_Data_EDA!D3826="USCA",1,0)</f>
        <v>0</v>
      </c>
      <c r="Q3825" s="6" t="n">
        <f aca="false">IF(C3825&gt;MEDIAN(C$5:C$8004),1,0)</f>
        <v>0</v>
      </c>
      <c r="R3825" s="6" t="n">
        <f aca="false">IF(D3825&gt;2,1,0)</f>
        <v>0</v>
      </c>
    </row>
    <row r="3826" customFormat="false" ht="15" hidden="false" customHeight="true" outlineLevel="0" collapsed="false">
      <c r="A3826" s="6" t="n">
        <f aca="false">1_Data_EDA!O3827</f>
        <v>0</v>
      </c>
      <c r="B3826" s="6" t="n">
        <f aca="false">1_Data_EDA!H3827</f>
        <v>4</v>
      </c>
      <c r="C3826" s="7" t="n">
        <f aca="false">1_Data_EDA!I3827</f>
        <v>399.980011</v>
      </c>
      <c r="D3826" s="6" t="n">
        <f aca="false">1_Data_EDA!J3827</f>
        <v>1</v>
      </c>
      <c r="E3826" s="7" t="n">
        <f aca="false">1_Data_EDA!K3827</f>
        <v>399.980011</v>
      </c>
      <c r="F3826" s="7" t="n">
        <f aca="false">1_Data_EDA!L3827</f>
        <v>48</v>
      </c>
      <c r="G3826" s="8" t="n">
        <f aca="false">1_Data_EDA!M3827</f>
        <v>0.119999997</v>
      </c>
      <c r="H3826" s="6" t="n">
        <f aca="false">IF(1_Data_EDA!B3827="First Class",1,0)</f>
        <v>0</v>
      </c>
      <c r="I3826" s="6" t="n">
        <f aca="false">IF(1_Data_EDA!B3827="Second Class",1,0)</f>
        <v>0</v>
      </c>
      <c r="J3826" s="6" t="n">
        <f aca="false">IF(1_Data_EDA!B3827="Same Day",1,0)</f>
        <v>0</v>
      </c>
      <c r="K3826" s="6" t="n">
        <f aca="false">IF(1_Data_EDA!C3827="Corporate",1,0)</f>
        <v>0</v>
      </c>
      <c r="L3826" s="6" t="n">
        <f aca="false">IF(1_Data_EDA!C3827="Home Office",1,0)</f>
        <v>0</v>
      </c>
      <c r="M3826" s="6" t="n">
        <f aca="false">IF(1_Data_EDA!D3827="Europe",1,0)</f>
        <v>0</v>
      </c>
      <c r="N3826" s="6" t="n">
        <f aca="false">IF(1_Data_EDA!D3827="LATAM",1,0)</f>
        <v>0</v>
      </c>
      <c r="O3826" s="6" t="n">
        <f aca="false">IF(1_Data_EDA!D3827="Pacific Asia",1,0)</f>
        <v>0</v>
      </c>
      <c r="P3826" s="6" t="n">
        <f aca="false">IF(1_Data_EDA!D3827="USCA",1,0)</f>
        <v>1</v>
      </c>
      <c r="Q3826" s="6" t="n">
        <f aca="false">IF(C3826&gt;MEDIAN(C$5:C$8004),1,0)</f>
        <v>1</v>
      </c>
      <c r="R3826" s="6" t="n">
        <f aca="false">IF(D3826&gt;2,1,0)</f>
        <v>0</v>
      </c>
    </row>
    <row r="3827" customFormat="false" ht="15" hidden="false" customHeight="true" outlineLevel="0" collapsed="false">
      <c r="A3827" s="6" t="n">
        <f aca="false">1_Data_EDA!O3828</f>
        <v>1</v>
      </c>
      <c r="B3827" s="6" t="n">
        <f aca="false">1_Data_EDA!H3828</f>
        <v>0</v>
      </c>
      <c r="C3827" s="7" t="n">
        <f aca="false">1_Data_EDA!I3828</f>
        <v>50</v>
      </c>
      <c r="D3827" s="6" t="n">
        <f aca="false">1_Data_EDA!J3828</f>
        <v>2</v>
      </c>
      <c r="E3827" s="7" t="n">
        <f aca="false">1_Data_EDA!K3828</f>
        <v>100</v>
      </c>
      <c r="F3827" s="7" t="n">
        <f aca="false">1_Data_EDA!L3828</f>
        <v>0</v>
      </c>
      <c r="G3827" s="8" t="n">
        <f aca="false">1_Data_EDA!M3828</f>
        <v>0</v>
      </c>
      <c r="H3827" s="6" t="n">
        <f aca="false">IF(1_Data_EDA!B3828="First Class",1,0)</f>
        <v>0</v>
      </c>
      <c r="I3827" s="6" t="n">
        <f aca="false">IF(1_Data_EDA!B3828="Second Class",1,0)</f>
        <v>0</v>
      </c>
      <c r="J3827" s="6" t="n">
        <f aca="false">IF(1_Data_EDA!B3828="Same Day",1,0)</f>
        <v>1</v>
      </c>
      <c r="K3827" s="6" t="n">
        <f aca="false">IF(1_Data_EDA!C3828="Corporate",1,0)</f>
        <v>1</v>
      </c>
      <c r="L3827" s="6" t="n">
        <f aca="false">IF(1_Data_EDA!C3828="Home Office",1,0)</f>
        <v>0</v>
      </c>
      <c r="M3827" s="6" t="n">
        <f aca="false">IF(1_Data_EDA!D3828="Europe",1,0)</f>
        <v>0</v>
      </c>
      <c r="N3827" s="6" t="n">
        <f aca="false">IF(1_Data_EDA!D3828="LATAM",1,0)</f>
        <v>1</v>
      </c>
      <c r="O3827" s="6" t="n">
        <f aca="false">IF(1_Data_EDA!D3828="Pacific Asia",1,0)</f>
        <v>0</v>
      </c>
      <c r="P3827" s="6" t="n">
        <f aca="false">IF(1_Data_EDA!D3828="USCA",1,0)</f>
        <v>0</v>
      </c>
      <c r="Q3827" s="6" t="n">
        <f aca="false">IF(C3827&gt;MEDIAN(C$5:C$8004),1,0)</f>
        <v>0</v>
      </c>
      <c r="R3827" s="6" t="n">
        <f aca="false">IF(D3827&gt;2,1,0)</f>
        <v>0</v>
      </c>
    </row>
    <row r="3828" customFormat="false" ht="15" hidden="false" customHeight="true" outlineLevel="0" collapsed="false">
      <c r="A3828" s="6" t="n">
        <f aca="false">1_Data_EDA!O3829</f>
        <v>0</v>
      </c>
      <c r="B3828" s="6" t="n">
        <f aca="false">1_Data_EDA!H3829</f>
        <v>4</v>
      </c>
      <c r="C3828" s="7" t="n">
        <f aca="false">1_Data_EDA!I3829</f>
        <v>49.97999954</v>
      </c>
      <c r="D3828" s="6" t="n">
        <f aca="false">1_Data_EDA!J3829</f>
        <v>4</v>
      </c>
      <c r="E3828" s="7" t="n">
        <f aca="false">1_Data_EDA!K3829</f>
        <v>199.9199982</v>
      </c>
      <c r="F3828" s="7" t="n">
        <f aca="false">1_Data_EDA!L3829</f>
        <v>49.97999954</v>
      </c>
      <c r="G3828" s="8" t="n">
        <f aca="false">1_Data_EDA!M3829</f>
        <v>0.25</v>
      </c>
      <c r="H3828" s="6" t="n">
        <f aca="false">IF(1_Data_EDA!B3829="First Class",1,0)</f>
        <v>0</v>
      </c>
      <c r="I3828" s="6" t="n">
        <f aca="false">IF(1_Data_EDA!B3829="Second Class",1,0)</f>
        <v>0</v>
      </c>
      <c r="J3828" s="6" t="n">
        <f aca="false">IF(1_Data_EDA!B3829="Same Day",1,0)</f>
        <v>0</v>
      </c>
      <c r="K3828" s="6" t="n">
        <f aca="false">IF(1_Data_EDA!C3829="Corporate",1,0)</f>
        <v>0</v>
      </c>
      <c r="L3828" s="6" t="n">
        <f aca="false">IF(1_Data_EDA!C3829="Home Office",1,0)</f>
        <v>0</v>
      </c>
      <c r="M3828" s="6" t="n">
        <f aca="false">IF(1_Data_EDA!D3829="Europe",1,0)</f>
        <v>1</v>
      </c>
      <c r="N3828" s="6" t="n">
        <f aca="false">IF(1_Data_EDA!D3829="LATAM",1,0)</f>
        <v>0</v>
      </c>
      <c r="O3828" s="6" t="n">
        <f aca="false">IF(1_Data_EDA!D3829="Pacific Asia",1,0)</f>
        <v>0</v>
      </c>
      <c r="P3828" s="6" t="n">
        <f aca="false">IF(1_Data_EDA!D3829="USCA",1,0)</f>
        <v>0</v>
      </c>
      <c r="Q3828" s="6" t="n">
        <f aca="false">IF(C3828&gt;MEDIAN(C$5:C$8004),1,0)</f>
        <v>0</v>
      </c>
      <c r="R3828" s="6" t="n">
        <f aca="false">IF(D3828&gt;2,1,0)</f>
        <v>1</v>
      </c>
    </row>
    <row r="3829" customFormat="false" ht="15" hidden="false" customHeight="true" outlineLevel="0" collapsed="false">
      <c r="A3829" s="6" t="n">
        <f aca="false">1_Data_EDA!O3830</f>
        <v>1</v>
      </c>
      <c r="B3829" s="6" t="n">
        <f aca="false">1_Data_EDA!H3830</f>
        <v>1</v>
      </c>
      <c r="C3829" s="7" t="n">
        <f aca="false">1_Data_EDA!I3830</f>
        <v>39.99000168</v>
      </c>
      <c r="D3829" s="6" t="n">
        <f aca="false">1_Data_EDA!J3830</f>
        <v>4</v>
      </c>
      <c r="E3829" s="7" t="n">
        <f aca="false">1_Data_EDA!K3830</f>
        <v>159.9600067</v>
      </c>
      <c r="F3829" s="7" t="n">
        <f aca="false">1_Data_EDA!L3830</f>
        <v>39.99000168</v>
      </c>
      <c r="G3829" s="8" t="n">
        <f aca="false">1_Data_EDA!M3830</f>
        <v>0.25</v>
      </c>
      <c r="H3829" s="6" t="n">
        <f aca="false">IF(1_Data_EDA!B3830="First Class",1,0)</f>
        <v>1</v>
      </c>
      <c r="I3829" s="6" t="n">
        <f aca="false">IF(1_Data_EDA!B3830="Second Class",1,0)</f>
        <v>0</v>
      </c>
      <c r="J3829" s="6" t="n">
        <f aca="false">IF(1_Data_EDA!B3830="Same Day",1,0)</f>
        <v>0</v>
      </c>
      <c r="K3829" s="6" t="n">
        <f aca="false">IF(1_Data_EDA!C3830="Corporate",1,0)</f>
        <v>1</v>
      </c>
      <c r="L3829" s="6" t="n">
        <f aca="false">IF(1_Data_EDA!C3830="Home Office",1,0)</f>
        <v>0</v>
      </c>
      <c r="M3829" s="6" t="n">
        <f aca="false">IF(1_Data_EDA!D3830="Europe",1,0)</f>
        <v>0</v>
      </c>
      <c r="N3829" s="6" t="n">
        <f aca="false">IF(1_Data_EDA!D3830="LATAM",1,0)</f>
        <v>0</v>
      </c>
      <c r="O3829" s="6" t="n">
        <f aca="false">IF(1_Data_EDA!D3830="Pacific Asia",1,0)</f>
        <v>0</v>
      </c>
      <c r="P3829" s="6" t="n">
        <f aca="false">IF(1_Data_EDA!D3830="USCA",1,0)</f>
        <v>1</v>
      </c>
      <c r="Q3829" s="6" t="n">
        <f aca="false">IF(C3829&gt;MEDIAN(C$5:C$8004),1,0)</f>
        <v>0</v>
      </c>
      <c r="R3829" s="6" t="n">
        <f aca="false">IF(D3829&gt;2,1,0)</f>
        <v>1</v>
      </c>
    </row>
    <row r="3830" customFormat="false" ht="15" hidden="false" customHeight="true" outlineLevel="0" collapsed="false">
      <c r="A3830" s="6" t="n">
        <f aca="false">1_Data_EDA!O3831</f>
        <v>1</v>
      </c>
      <c r="B3830" s="6" t="n">
        <f aca="false">1_Data_EDA!H3831</f>
        <v>2</v>
      </c>
      <c r="C3830" s="7" t="n">
        <f aca="false">1_Data_EDA!I3831</f>
        <v>399.980011</v>
      </c>
      <c r="D3830" s="6" t="n">
        <f aca="false">1_Data_EDA!J3831</f>
        <v>1</v>
      </c>
      <c r="E3830" s="7" t="n">
        <f aca="false">1_Data_EDA!K3831</f>
        <v>399.980011</v>
      </c>
      <c r="F3830" s="7" t="n">
        <f aca="false">1_Data_EDA!L3831</f>
        <v>68</v>
      </c>
      <c r="G3830" s="8" t="n">
        <f aca="false">1_Data_EDA!M3831</f>
        <v>0.170000002</v>
      </c>
      <c r="H3830" s="6" t="n">
        <f aca="false">IF(1_Data_EDA!B3831="First Class",1,0)</f>
        <v>0</v>
      </c>
      <c r="I3830" s="6" t="n">
        <f aca="false">IF(1_Data_EDA!B3831="Second Class",1,0)</f>
        <v>1</v>
      </c>
      <c r="J3830" s="6" t="n">
        <f aca="false">IF(1_Data_EDA!B3831="Same Day",1,0)</f>
        <v>0</v>
      </c>
      <c r="K3830" s="6" t="n">
        <f aca="false">IF(1_Data_EDA!C3831="Corporate",1,0)</f>
        <v>1</v>
      </c>
      <c r="L3830" s="6" t="n">
        <f aca="false">IF(1_Data_EDA!C3831="Home Office",1,0)</f>
        <v>0</v>
      </c>
      <c r="M3830" s="6" t="n">
        <f aca="false">IF(1_Data_EDA!D3831="Europe",1,0)</f>
        <v>1</v>
      </c>
      <c r="N3830" s="6" t="n">
        <f aca="false">IF(1_Data_EDA!D3831="LATAM",1,0)</f>
        <v>0</v>
      </c>
      <c r="O3830" s="6" t="n">
        <f aca="false">IF(1_Data_EDA!D3831="Pacific Asia",1,0)</f>
        <v>0</v>
      </c>
      <c r="P3830" s="6" t="n">
        <f aca="false">IF(1_Data_EDA!D3831="USCA",1,0)</f>
        <v>0</v>
      </c>
      <c r="Q3830" s="6" t="n">
        <f aca="false">IF(C3830&gt;MEDIAN(C$5:C$8004),1,0)</f>
        <v>1</v>
      </c>
      <c r="R3830" s="6" t="n">
        <f aca="false">IF(D3830&gt;2,1,0)</f>
        <v>0</v>
      </c>
    </row>
    <row r="3831" customFormat="false" ht="15" hidden="false" customHeight="true" outlineLevel="0" collapsed="false">
      <c r="A3831" s="6" t="n">
        <f aca="false">1_Data_EDA!O3832</f>
        <v>1</v>
      </c>
      <c r="B3831" s="6" t="n">
        <f aca="false">1_Data_EDA!H3832</f>
        <v>4</v>
      </c>
      <c r="C3831" s="7" t="n">
        <f aca="false">1_Data_EDA!I3832</f>
        <v>59.08000183</v>
      </c>
      <c r="D3831" s="6" t="n">
        <f aca="false">1_Data_EDA!J3832</f>
        <v>1</v>
      </c>
      <c r="E3831" s="7" t="n">
        <f aca="false">1_Data_EDA!K3832</f>
        <v>59.08000183</v>
      </c>
      <c r="F3831" s="7" t="n">
        <f aca="false">1_Data_EDA!L3832</f>
        <v>0</v>
      </c>
      <c r="G3831" s="8" t="n">
        <f aca="false">1_Data_EDA!M3832</f>
        <v>0</v>
      </c>
      <c r="H3831" s="6" t="n">
        <f aca="false">IF(1_Data_EDA!B3832="First Class",1,0)</f>
        <v>0</v>
      </c>
      <c r="I3831" s="6" t="n">
        <f aca="false">IF(1_Data_EDA!B3832="Second Class",1,0)</f>
        <v>0</v>
      </c>
      <c r="J3831" s="6" t="n">
        <f aca="false">IF(1_Data_EDA!B3832="Same Day",1,0)</f>
        <v>0</v>
      </c>
      <c r="K3831" s="6" t="n">
        <f aca="false">IF(1_Data_EDA!C3832="Corporate",1,0)</f>
        <v>1</v>
      </c>
      <c r="L3831" s="6" t="n">
        <f aca="false">IF(1_Data_EDA!C3832="Home Office",1,0)</f>
        <v>0</v>
      </c>
      <c r="M3831" s="6" t="n">
        <f aca="false">IF(1_Data_EDA!D3832="Europe",1,0)</f>
        <v>0</v>
      </c>
      <c r="N3831" s="6" t="n">
        <f aca="false">IF(1_Data_EDA!D3832="LATAM",1,0)</f>
        <v>0</v>
      </c>
      <c r="O3831" s="6" t="n">
        <f aca="false">IF(1_Data_EDA!D3832="Pacific Asia",1,0)</f>
        <v>1</v>
      </c>
      <c r="P3831" s="6" t="n">
        <f aca="false">IF(1_Data_EDA!D3832="USCA",1,0)</f>
        <v>0</v>
      </c>
      <c r="Q3831" s="6" t="n">
        <f aca="false">IF(C3831&gt;MEDIAN(C$5:C$8004),1,0)</f>
        <v>0</v>
      </c>
      <c r="R3831" s="6" t="n">
        <f aca="false">IF(D3831&gt;2,1,0)</f>
        <v>0</v>
      </c>
    </row>
    <row r="3832" customFormat="false" ht="15" hidden="false" customHeight="true" outlineLevel="0" collapsed="false">
      <c r="A3832" s="6" t="n">
        <f aca="false">1_Data_EDA!O3833</f>
        <v>0</v>
      </c>
      <c r="B3832" s="6" t="n">
        <f aca="false">1_Data_EDA!H3833</f>
        <v>2</v>
      </c>
      <c r="C3832" s="7" t="n">
        <f aca="false">1_Data_EDA!I3833</f>
        <v>399.980011</v>
      </c>
      <c r="D3832" s="6" t="n">
        <f aca="false">1_Data_EDA!J3833</f>
        <v>1</v>
      </c>
      <c r="E3832" s="7" t="n">
        <f aca="false">1_Data_EDA!K3833</f>
        <v>399.980011</v>
      </c>
      <c r="F3832" s="7" t="n">
        <f aca="false">1_Data_EDA!L3833</f>
        <v>16</v>
      </c>
      <c r="G3832" s="8" t="n">
        <f aca="false">1_Data_EDA!M3833</f>
        <v>0.039999999</v>
      </c>
      <c r="H3832" s="6" t="n">
        <f aca="false">IF(1_Data_EDA!B3833="First Class",1,0)</f>
        <v>0</v>
      </c>
      <c r="I3832" s="6" t="n">
        <f aca="false">IF(1_Data_EDA!B3833="Second Class",1,0)</f>
        <v>1</v>
      </c>
      <c r="J3832" s="6" t="n">
        <f aca="false">IF(1_Data_EDA!B3833="Same Day",1,0)</f>
        <v>0</v>
      </c>
      <c r="K3832" s="6" t="n">
        <f aca="false">IF(1_Data_EDA!C3833="Corporate",1,0)</f>
        <v>1</v>
      </c>
      <c r="L3832" s="6" t="n">
        <f aca="false">IF(1_Data_EDA!C3833="Home Office",1,0)</f>
        <v>0</v>
      </c>
      <c r="M3832" s="6" t="n">
        <f aca="false">IF(1_Data_EDA!D3833="Europe",1,0)</f>
        <v>1</v>
      </c>
      <c r="N3832" s="6" t="n">
        <f aca="false">IF(1_Data_EDA!D3833="LATAM",1,0)</f>
        <v>0</v>
      </c>
      <c r="O3832" s="6" t="n">
        <f aca="false">IF(1_Data_EDA!D3833="Pacific Asia",1,0)</f>
        <v>0</v>
      </c>
      <c r="P3832" s="6" t="n">
        <f aca="false">IF(1_Data_EDA!D3833="USCA",1,0)</f>
        <v>0</v>
      </c>
      <c r="Q3832" s="6" t="n">
        <f aca="false">IF(C3832&gt;MEDIAN(C$5:C$8004),1,0)</f>
        <v>1</v>
      </c>
      <c r="R3832" s="6" t="n">
        <f aca="false">IF(D3832&gt;2,1,0)</f>
        <v>0</v>
      </c>
    </row>
    <row r="3833" customFormat="false" ht="15" hidden="false" customHeight="true" outlineLevel="0" collapsed="false">
      <c r="A3833" s="6" t="n">
        <f aca="false">1_Data_EDA!O3834</f>
        <v>1</v>
      </c>
      <c r="B3833" s="6" t="n">
        <f aca="false">1_Data_EDA!H3834</f>
        <v>4</v>
      </c>
      <c r="C3833" s="7" t="n">
        <f aca="false">1_Data_EDA!I3834</f>
        <v>129.9900055</v>
      </c>
      <c r="D3833" s="6" t="n">
        <f aca="false">1_Data_EDA!J3834</f>
        <v>1</v>
      </c>
      <c r="E3833" s="7" t="n">
        <f aca="false">1_Data_EDA!K3834</f>
        <v>129.9900055</v>
      </c>
      <c r="F3833" s="7" t="n">
        <f aca="false">1_Data_EDA!L3834</f>
        <v>9.100000381</v>
      </c>
      <c r="G3833" s="8" t="n">
        <f aca="false">1_Data_EDA!M3834</f>
        <v>0.07</v>
      </c>
      <c r="H3833" s="6" t="n">
        <f aca="false">IF(1_Data_EDA!B3834="First Class",1,0)</f>
        <v>0</v>
      </c>
      <c r="I3833" s="6" t="n">
        <f aca="false">IF(1_Data_EDA!B3834="Second Class",1,0)</f>
        <v>0</v>
      </c>
      <c r="J3833" s="6" t="n">
        <f aca="false">IF(1_Data_EDA!B3834="Same Day",1,0)</f>
        <v>0</v>
      </c>
      <c r="K3833" s="6" t="n">
        <f aca="false">IF(1_Data_EDA!C3834="Corporate",1,0)</f>
        <v>0</v>
      </c>
      <c r="L3833" s="6" t="n">
        <f aca="false">IF(1_Data_EDA!C3834="Home Office",1,0)</f>
        <v>0</v>
      </c>
      <c r="M3833" s="6" t="n">
        <f aca="false">IF(1_Data_EDA!D3834="Europe",1,0)</f>
        <v>0</v>
      </c>
      <c r="N3833" s="6" t="n">
        <f aca="false">IF(1_Data_EDA!D3834="LATAM",1,0)</f>
        <v>0</v>
      </c>
      <c r="O3833" s="6" t="n">
        <f aca="false">IF(1_Data_EDA!D3834="Pacific Asia",1,0)</f>
        <v>1</v>
      </c>
      <c r="P3833" s="6" t="n">
        <f aca="false">IF(1_Data_EDA!D3834="USCA",1,0)</f>
        <v>0</v>
      </c>
      <c r="Q3833" s="6" t="n">
        <f aca="false">IF(C3833&gt;MEDIAN(C$5:C$8004),1,0)</f>
        <v>1</v>
      </c>
      <c r="R3833" s="6" t="n">
        <f aca="false">IF(D3833&gt;2,1,0)</f>
        <v>0</v>
      </c>
    </row>
    <row r="3834" customFormat="false" ht="15" hidden="false" customHeight="true" outlineLevel="0" collapsed="false">
      <c r="A3834" s="6" t="n">
        <f aca="false">1_Data_EDA!O3835</f>
        <v>1</v>
      </c>
      <c r="B3834" s="6" t="n">
        <f aca="false">1_Data_EDA!H3835</f>
        <v>4</v>
      </c>
      <c r="C3834" s="7" t="n">
        <f aca="false">1_Data_EDA!I3835</f>
        <v>31.98999977</v>
      </c>
      <c r="D3834" s="6" t="n">
        <f aca="false">1_Data_EDA!J3835</f>
        <v>5</v>
      </c>
      <c r="E3834" s="7" t="n">
        <f aca="false">1_Data_EDA!K3835</f>
        <v>159.9499969</v>
      </c>
      <c r="F3834" s="7" t="n">
        <f aca="false">1_Data_EDA!L3835</f>
        <v>4.800000191</v>
      </c>
      <c r="G3834" s="8" t="n">
        <f aca="false">1_Data_EDA!M3835</f>
        <v>0.029999999</v>
      </c>
      <c r="H3834" s="6" t="n">
        <f aca="false">IF(1_Data_EDA!B3835="First Class",1,0)</f>
        <v>0</v>
      </c>
      <c r="I3834" s="6" t="n">
        <f aca="false">IF(1_Data_EDA!B3835="Second Class",1,0)</f>
        <v>0</v>
      </c>
      <c r="J3834" s="6" t="n">
        <f aca="false">IF(1_Data_EDA!B3835="Same Day",1,0)</f>
        <v>0</v>
      </c>
      <c r="K3834" s="6" t="n">
        <f aca="false">IF(1_Data_EDA!C3835="Corporate",1,0)</f>
        <v>0</v>
      </c>
      <c r="L3834" s="6" t="n">
        <f aca="false">IF(1_Data_EDA!C3835="Home Office",1,0)</f>
        <v>1</v>
      </c>
      <c r="M3834" s="6" t="n">
        <f aca="false">IF(1_Data_EDA!D3835="Europe",1,0)</f>
        <v>0</v>
      </c>
      <c r="N3834" s="6" t="n">
        <f aca="false">IF(1_Data_EDA!D3835="LATAM",1,0)</f>
        <v>0</v>
      </c>
      <c r="O3834" s="6" t="n">
        <f aca="false">IF(1_Data_EDA!D3835="Pacific Asia",1,0)</f>
        <v>1</v>
      </c>
      <c r="P3834" s="6" t="n">
        <f aca="false">IF(1_Data_EDA!D3835="USCA",1,0)</f>
        <v>0</v>
      </c>
      <c r="Q3834" s="6" t="n">
        <f aca="false">IF(C3834&gt;MEDIAN(C$5:C$8004),1,0)</f>
        <v>0</v>
      </c>
      <c r="R3834" s="6" t="n">
        <f aca="false">IF(D3834&gt;2,1,0)</f>
        <v>1</v>
      </c>
    </row>
    <row r="3835" customFormat="false" ht="15" hidden="false" customHeight="true" outlineLevel="0" collapsed="false">
      <c r="A3835" s="6" t="n">
        <f aca="false">1_Data_EDA!O3836</f>
        <v>1</v>
      </c>
      <c r="B3835" s="6" t="n">
        <f aca="false">1_Data_EDA!H3836</f>
        <v>4</v>
      </c>
      <c r="C3835" s="7" t="n">
        <f aca="false">1_Data_EDA!I3836</f>
        <v>49.97999954</v>
      </c>
      <c r="D3835" s="6" t="n">
        <f aca="false">1_Data_EDA!J3836</f>
        <v>2</v>
      </c>
      <c r="E3835" s="7" t="n">
        <f aca="false">1_Data_EDA!K3836</f>
        <v>99.95999908</v>
      </c>
      <c r="F3835" s="7" t="n">
        <f aca="false">1_Data_EDA!L3836</f>
        <v>24.98999977</v>
      </c>
      <c r="G3835" s="8" t="n">
        <f aca="false">1_Data_EDA!M3836</f>
        <v>0.25</v>
      </c>
      <c r="H3835" s="6" t="n">
        <f aca="false">IF(1_Data_EDA!B3836="First Class",1,0)</f>
        <v>0</v>
      </c>
      <c r="I3835" s="6" t="n">
        <f aca="false">IF(1_Data_EDA!B3836="Second Class",1,0)</f>
        <v>0</v>
      </c>
      <c r="J3835" s="6" t="n">
        <f aca="false">IF(1_Data_EDA!B3836="Same Day",1,0)</f>
        <v>0</v>
      </c>
      <c r="K3835" s="6" t="n">
        <f aca="false">IF(1_Data_EDA!C3836="Corporate",1,0)</f>
        <v>0</v>
      </c>
      <c r="L3835" s="6" t="n">
        <f aca="false">IF(1_Data_EDA!C3836="Home Office",1,0)</f>
        <v>1</v>
      </c>
      <c r="M3835" s="6" t="n">
        <f aca="false">IF(1_Data_EDA!D3836="Europe",1,0)</f>
        <v>0</v>
      </c>
      <c r="N3835" s="6" t="n">
        <f aca="false">IF(1_Data_EDA!D3836="LATAM",1,0)</f>
        <v>1</v>
      </c>
      <c r="O3835" s="6" t="n">
        <f aca="false">IF(1_Data_EDA!D3836="Pacific Asia",1,0)</f>
        <v>0</v>
      </c>
      <c r="P3835" s="6" t="n">
        <f aca="false">IF(1_Data_EDA!D3836="USCA",1,0)</f>
        <v>0</v>
      </c>
      <c r="Q3835" s="6" t="n">
        <f aca="false">IF(C3835&gt;MEDIAN(C$5:C$8004),1,0)</f>
        <v>0</v>
      </c>
      <c r="R3835" s="6" t="n">
        <f aca="false">IF(D3835&gt;2,1,0)</f>
        <v>0</v>
      </c>
    </row>
    <row r="3836" customFormat="false" ht="15" hidden="false" customHeight="true" outlineLevel="0" collapsed="false">
      <c r="A3836" s="6" t="n">
        <f aca="false">1_Data_EDA!O3837</f>
        <v>1</v>
      </c>
      <c r="B3836" s="6" t="n">
        <f aca="false">1_Data_EDA!H3837</f>
        <v>4</v>
      </c>
      <c r="C3836" s="7" t="n">
        <f aca="false">1_Data_EDA!I3837</f>
        <v>299.980011</v>
      </c>
      <c r="D3836" s="6" t="n">
        <f aca="false">1_Data_EDA!J3837</f>
        <v>1</v>
      </c>
      <c r="E3836" s="7" t="n">
        <f aca="false">1_Data_EDA!K3837</f>
        <v>299.980011</v>
      </c>
      <c r="F3836" s="7" t="n">
        <f aca="false">1_Data_EDA!L3837</f>
        <v>60</v>
      </c>
      <c r="G3836" s="8" t="n">
        <f aca="false">1_Data_EDA!M3837</f>
        <v>0.200000003</v>
      </c>
      <c r="H3836" s="6" t="n">
        <f aca="false">IF(1_Data_EDA!B3837="First Class",1,0)</f>
        <v>0</v>
      </c>
      <c r="I3836" s="6" t="n">
        <f aca="false">IF(1_Data_EDA!B3837="Second Class",1,0)</f>
        <v>0</v>
      </c>
      <c r="J3836" s="6" t="n">
        <f aca="false">IF(1_Data_EDA!B3837="Same Day",1,0)</f>
        <v>0</v>
      </c>
      <c r="K3836" s="6" t="n">
        <f aca="false">IF(1_Data_EDA!C3837="Corporate",1,0)</f>
        <v>0</v>
      </c>
      <c r="L3836" s="6" t="n">
        <f aca="false">IF(1_Data_EDA!C3837="Home Office",1,0)</f>
        <v>0</v>
      </c>
      <c r="M3836" s="6" t="n">
        <f aca="false">IF(1_Data_EDA!D3837="Europe",1,0)</f>
        <v>0</v>
      </c>
      <c r="N3836" s="6" t="n">
        <f aca="false">IF(1_Data_EDA!D3837="LATAM",1,0)</f>
        <v>1</v>
      </c>
      <c r="O3836" s="6" t="n">
        <f aca="false">IF(1_Data_EDA!D3837="Pacific Asia",1,0)</f>
        <v>0</v>
      </c>
      <c r="P3836" s="6" t="n">
        <f aca="false">IF(1_Data_EDA!D3837="USCA",1,0)</f>
        <v>0</v>
      </c>
      <c r="Q3836" s="6" t="n">
        <f aca="false">IF(C3836&gt;MEDIAN(C$5:C$8004),1,0)</f>
        <v>1</v>
      </c>
      <c r="R3836" s="6" t="n">
        <f aca="false">IF(D3836&gt;2,1,0)</f>
        <v>0</v>
      </c>
    </row>
    <row r="3837" customFormat="false" ht="15" hidden="false" customHeight="true" outlineLevel="0" collapsed="false">
      <c r="A3837" s="6" t="n">
        <f aca="false">1_Data_EDA!O3838</f>
        <v>0</v>
      </c>
      <c r="B3837" s="6" t="n">
        <f aca="false">1_Data_EDA!H3838</f>
        <v>0</v>
      </c>
      <c r="C3837" s="7" t="n">
        <f aca="false">1_Data_EDA!I3838</f>
        <v>49.97999954</v>
      </c>
      <c r="D3837" s="6" t="n">
        <f aca="false">1_Data_EDA!J3838</f>
        <v>3</v>
      </c>
      <c r="E3837" s="7" t="n">
        <f aca="false">1_Data_EDA!K3838</f>
        <v>149.9400024</v>
      </c>
      <c r="F3837" s="7" t="n">
        <f aca="false">1_Data_EDA!L3838</f>
        <v>1.5</v>
      </c>
      <c r="G3837" s="8" t="n">
        <f aca="false">1_Data_EDA!M3838</f>
        <v>0.01</v>
      </c>
      <c r="H3837" s="6" t="n">
        <f aca="false">IF(1_Data_EDA!B3838="First Class",1,0)</f>
        <v>0</v>
      </c>
      <c r="I3837" s="6" t="n">
        <f aca="false">IF(1_Data_EDA!B3838="Second Class",1,0)</f>
        <v>0</v>
      </c>
      <c r="J3837" s="6" t="n">
        <f aca="false">IF(1_Data_EDA!B3838="Same Day",1,0)</f>
        <v>1</v>
      </c>
      <c r="K3837" s="6" t="n">
        <f aca="false">IF(1_Data_EDA!C3838="Corporate",1,0)</f>
        <v>0</v>
      </c>
      <c r="L3837" s="6" t="n">
        <f aca="false">IF(1_Data_EDA!C3838="Home Office",1,0)</f>
        <v>0</v>
      </c>
      <c r="M3837" s="6" t="n">
        <f aca="false">IF(1_Data_EDA!D3838="Europe",1,0)</f>
        <v>0</v>
      </c>
      <c r="N3837" s="6" t="n">
        <f aca="false">IF(1_Data_EDA!D3838="LATAM",1,0)</f>
        <v>1</v>
      </c>
      <c r="O3837" s="6" t="n">
        <f aca="false">IF(1_Data_EDA!D3838="Pacific Asia",1,0)</f>
        <v>0</v>
      </c>
      <c r="P3837" s="6" t="n">
        <f aca="false">IF(1_Data_EDA!D3838="USCA",1,0)</f>
        <v>0</v>
      </c>
      <c r="Q3837" s="6" t="n">
        <f aca="false">IF(C3837&gt;MEDIAN(C$5:C$8004),1,0)</f>
        <v>0</v>
      </c>
      <c r="R3837" s="6" t="n">
        <f aca="false">IF(D3837&gt;2,1,0)</f>
        <v>1</v>
      </c>
    </row>
    <row r="3838" customFormat="false" ht="15" hidden="false" customHeight="true" outlineLevel="0" collapsed="false">
      <c r="A3838" s="6" t="n">
        <f aca="false">1_Data_EDA!O3839</f>
        <v>1</v>
      </c>
      <c r="B3838" s="6" t="n">
        <f aca="false">1_Data_EDA!H3839</f>
        <v>2</v>
      </c>
      <c r="C3838" s="7" t="n">
        <f aca="false">1_Data_EDA!I3839</f>
        <v>399.980011</v>
      </c>
      <c r="D3838" s="6" t="n">
        <f aca="false">1_Data_EDA!J3839</f>
        <v>1</v>
      </c>
      <c r="E3838" s="7" t="n">
        <f aca="false">1_Data_EDA!K3839</f>
        <v>399.980011</v>
      </c>
      <c r="F3838" s="7" t="n">
        <f aca="false">1_Data_EDA!L3839</f>
        <v>48</v>
      </c>
      <c r="G3838" s="8" t="n">
        <f aca="false">1_Data_EDA!M3839</f>
        <v>0.119999997</v>
      </c>
      <c r="H3838" s="6" t="n">
        <f aca="false">IF(1_Data_EDA!B3839="First Class",1,0)</f>
        <v>0</v>
      </c>
      <c r="I3838" s="6" t="n">
        <f aca="false">IF(1_Data_EDA!B3839="Second Class",1,0)</f>
        <v>1</v>
      </c>
      <c r="J3838" s="6" t="n">
        <f aca="false">IF(1_Data_EDA!B3839="Same Day",1,0)</f>
        <v>0</v>
      </c>
      <c r="K3838" s="6" t="n">
        <f aca="false">IF(1_Data_EDA!C3839="Corporate",1,0)</f>
        <v>0</v>
      </c>
      <c r="L3838" s="6" t="n">
        <f aca="false">IF(1_Data_EDA!C3839="Home Office",1,0)</f>
        <v>0</v>
      </c>
      <c r="M3838" s="6" t="n">
        <f aca="false">IF(1_Data_EDA!D3839="Europe",1,0)</f>
        <v>0</v>
      </c>
      <c r="N3838" s="6" t="n">
        <f aca="false">IF(1_Data_EDA!D3839="LATAM",1,0)</f>
        <v>1</v>
      </c>
      <c r="O3838" s="6" t="n">
        <f aca="false">IF(1_Data_EDA!D3839="Pacific Asia",1,0)</f>
        <v>0</v>
      </c>
      <c r="P3838" s="6" t="n">
        <f aca="false">IF(1_Data_EDA!D3839="USCA",1,0)</f>
        <v>0</v>
      </c>
      <c r="Q3838" s="6" t="n">
        <f aca="false">IF(C3838&gt;MEDIAN(C$5:C$8004),1,0)</f>
        <v>1</v>
      </c>
      <c r="R3838" s="6" t="n">
        <f aca="false">IF(D3838&gt;2,1,0)</f>
        <v>0</v>
      </c>
    </row>
    <row r="3839" customFormat="false" ht="15" hidden="false" customHeight="true" outlineLevel="0" collapsed="false">
      <c r="A3839" s="6" t="n">
        <f aca="false">1_Data_EDA!O3840</f>
        <v>1</v>
      </c>
      <c r="B3839" s="6" t="n">
        <f aca="false">1_Data_EDA!H3840</f>
        <v>4</v>
      </c>
      <c r="C3839" s="7" t="n">
        <f aca="false">1_Data_EDA!I3840</f>
        <v>50</v>
      </c>
      <c r="D3839" s="6" t="n">
        <f aca="false">1_Data_EDA!J3840</f>
        <v>4</v>
      </c>
      <c r="E3839" s="7" t="n">
        <f aca="false">1_Data_EDA!K3840</f>
        <v>200</v>
      </c>
      <c r="F3839" s="7" t="n">
        <f aca="false">1_Data_EDA!L3840</f>
        <v>34</v>
      </c>
      <c r="G3839" s="8" t="n">
        <f aca="false">1_Data_EDA!M3840</f>
        <v>0.170000002</v>
      </c>
      <c r="H3839" s="6" t="n">
        <f aca="false">IF(1_Data_EDA!B3840="First Class",1,0)</f>
        <v>0</v>
      </c>
      <c r="I3839" s="6" t="n">
        <f aca="false">IF(1_Data_EDA!B3840="Second Class",1,0)</f>
        <v>0</v>
      </c>
      <c r="J3839" s="6" t="n">
        <f aca="false">IF(1_Data_EDA!B3840="Same Day",1,0)</f>
        <v>0</v>
      </c>
      <c r="K3839" s="6" t="n">
        <f aca="false">IF(1_Data_EDA!C3840="Corporate",1,0)</f>
        <v>0</v>
      </c>
      <c r="L3839" s="6" t="n">
        <f aca="false">IF(1_Data_EDA!C3840="Home Office",1,0)</f>
        <v>0</v>
      </c>
      <c r="M3839" s="6" t="n">
        <f aca="false">IF(1_Data_EDA!D3840="Europe",1,0)</f>
        <v>1</v>
      </c>
      <c r="N3839" s="6" t="n">
        <f aca="false">IF(1_Data_EDA!D3840="LATAM",1,0)</f>
        <v>0</v>
      </c>
      <c r="O3839" s="6" t="n">
        <f aca="false">IF(1_Data_EDA!D3840="Pacific Asia",1,0)</f>
        <v>0</v>
      </c>
      <c r="P3839" s="6" t="n">
        <f aca="false">IF(1_Data_EDA!D3840="USCA",1,0)</f>
        <v>0</v>
      </c>
      <c r="Q3839" s="6" t="n">
        <f aca="false">IF(C3839&gt;MEDIAN(C$5:C$8004),1,0)</f>
        <v>0</v>
      </c>
      <c r="R3839" s="6" t="n">
        <f aca="false">IF(D3839&gt;2,1,0)</f>
        <v>1</v>
      </c>
    </row>
    <row r="3840" customFormat="false" ht="15" hidden="false" customHeight="true" outlineLevel="0" collapsed="false">
      <c r="A3840" s="6" t="n">
        <f aca="false">1_Data_EDA!O3841</f>
        <v>1</v>
      </c>
      <c r="B3840" s="6" t="n">
        <f aca="false">1_Data_EDA!H3841</f>
        <v>4</v>
      </c>
      <c r="C3840" s="7" t="n">
        <f aca="false">1_Data_EDA!I3841</f>
        <v>51.99000168</v>
      </c>
      <c r="D3840" s="6" t="n">
        <f aca="false">1_Data_EDA!J3841</f>
        <v>3</v>
      </c>
      <c r="E3840" s="7" t="n">
        <f aca="false">1_Data_EDA!K3841</f>
        <v>155.9700012</v>
      </c>
      <c r="F3840" s="7" t="n">
        <f aca="false">1_Data_EDA!L3841</f>
        <v>4.679999828</v>
      </c>
      <c r="G3840" s="8" t="n">
        <f aca="false">1_Data_EDA!M3841</f>
        <v>0.029999999</v>
      </c>
      <c r="H3840" s="6" t="n">
        <f aca="false">IF(1_Data_EDA!B3841="First Class",1,0)</f>
        <v>0</v>
      </c>
      <c r="I3840" s="6" t="n">
        <f aca="false">IF(1_Data_EDA!B3841="Second Class",1,0)</f>
        <v>0</v>
      </c>
      <c r="J3840" s="6" t="n">
        <f aca="false">IF(1_Data_EDA!B3841="Same Day",1,0)</f>
        <v>0</v>
      </c>
      <c r="K3840" s="6" t="n">
        <f aca="false">IF(1_Data_EDA!C3841="Corporate",1,0)</f>
        <v>0</v>
      </c>
      <c r="L3840" s="6" t="n">
        <f aca="false">IF(1_Data_EDA!C3841="Home Office",1,0)</f>
        <v>0</v>
      </c>
      <c r="M3840" s="6" t="n">
        <f aca="false">IF(1_Data_EDA!D3841="Europe",1,0)</f>
        <v>0</v>
      </c>
      <c r="N3840" s="6" t="n">
        <f aca="false">IF(1_Data_EDA!D3841="LATAM",1,0)</f>
        <v>1</v>
      </c>
      <c r="O3840" s="6" t="n">
        <f aca="false">IF(1_Data_EDA!D3841="Pacific Asia",1,0)</f>
        <v>0</v>
      </c>
      <c r="P3840" s="6" t="n">
        <f aca="false">IF(1_Data_EDA!D3841="USCA",1,0)</f>
        <v>0</v>
      </c>
      <c r="Q3840" s="6" t="n">
        <f aca="false">IF(C3840&gt;MEDIAN(C$5:C$8004),1,0)</f>
        <v>0</v>
      </c>
      <c r="R3840" s="6" t="n">
        <f aca="false">IF(D3840&gt;2,1,0)</f>
        <v>1</v>
      </c>
    </row>
    <row r="3841" customFormat="false" ht="15" hidden="false" customHeight="true" outlineLevel="0" collapsed="false">
      <c r="A3841" s="6" t="n">
        <f aca="false">1_Data_EDA!O3842</f>
        <v>0</v>
      </c>
      <c r="B3841" s="6" t="n">
        <f aca="false">1_Data_EDA!H3842</f>
        <v>4</v>
      </c>
      <c r="C3841" s="7" t="n">
        <f aca="false">1_Data_EDA!I3842</f>
        <v>399.980011</v>
      </c>
      <c r="D3841" s="6" t="n">
        <f aca="false">1_Data_EDA!J3842</f>
        <v>1</v>
      </c>
      <c r="E3841" s="7" t="n">
        <f aca="false">1_Data_EDA!K3842</f>
        <v>399.980011</v>
      </c>
      <c r="F3841" s="7" t="n">
        <f aca="false">1_Data_EDA!L3842</f>
        <v>48</v>
      </c>
      <c r="G3841" s="8" t="n">
        <f aca="false">1_Data_EDA!M3842</f>
        <v>0.119999997</v>
      </c>
      <c r="H3841" s="6" t="n">
        <f aca="false">IF(1_Data_EDA!B3842="First Class",1,0)</f>
        <v>0</v>
      </c>
      <c r="I3841" s="6" t="n">
        <f aca="false">IF(1_Data_EDA!B3842="Second Class",1,0)</f>
        <v>0</v>
      </c>
      <c r="J3841" s="6" t="n">
        <f aca="false">IF(1_Data_EDA!B3842="Same Day",1,0)</f>
        <v>0</v>
      </c>
      <c r="K3841" s="6" t="n">
        <f aca="false">IF(1_Data_EDA!C3842="Corporate",1,0)</f>
        <v>1</v>
      </c>
      <c r="L3841" s="6" t="n">
        <f aca="false">IF(1_Data_EDA!C3842="Home Office",1,0)</f>
        <v>0</v>
      </c>
      <c r="M3841" s="6" t="n">
        <f aca="false">IF(1_Data_EDA!D3842="Europe",1,0)</f>
        <v>1</v>
      </c>
      <c r="N3841" s="6" t="n">
        <f aca="false">IF(1_Data_EDA!D3842="LATAM",1,0)</f>
        <v>0</v>
      </c>
      <c r="O3841" s="6" t="n">
        <f aca="false">IF(1_Data_EDA!D3842="Pacific Asia",1,0)</f>
        <v>0</v>
      </c>
      <c r="P3841" s="6" t="n">
        <f aca="false">IF(1_Data_EDA!D3842="USCA",1,0)</f>
        <v>0</v>
      </c>
      <c r="Q3841" s="6" t="n">
        <f aca="false">IF(C3841&gt;MEDIAN(C$5:C$8004),1,0)</f>
        <v>1</v>
      </c>
      <c r="R3841" s="6" t="n">
        <f aca="false">IF(D3841&gt;2,1,0)</f>
        <v>0</v>
      </c>
    </row>
    <row r="3842" customFormat="false" ht="15" hidden="false" customHeight="true" outlineLevel="0" collapsed="false">
      <c r="A3842" s="6" t="n">
        <f aca="false">1_Data_EDA!O3843</f>
        <v>0</v>
      </c>
      <c r="B3842" s="6" t="n">
        <f aca="false">1_Data_EDA!H3843</f>
        <v>4</v>
      </c>
      <c r="C3842" s="7" t="n">
        <f aca="false">1_Data_EDA!I3843</f>
        <v>129.9900055</v>
      </c>
      <c r="D3842" s="6" t="n">
        <f aca="false">1_Data_EDA!J3843</f>
        <v>1</v>
      </c>
      <c r="E3842" s="7" t="n">
        <f aca="false">1_Data_EDA!K3843</f>
        <v>129.9900055</v>
      </c>
      <c r="F3842" s="7" t="n">
        <f aca="false">1_Data_EDA!L3843</f>
        <v>16.89999962</v>
      </c>
      <c r="G3842" s="8" t="n">
        <f aca="false">1_Data_EDA!M3843</f>
        <v>0.129999995</v>
      </c>
      <c r="H3842" s="6" t="n">
        <f aca="false">IF(1_Data_EDA!B3843="First Class",1,0)</f>
        <v>0</v>
      </c>
      <c r="I3842" s="6" t="n">
        <f aca="false">IF(1_Data_EDA!B3843="Second Class",1,0)</f>
        <v>0</v>
      </c>
      <c r="J3842" s="6" t="n">
        <f aca="false">IF(1_Data_EDA!B3843="Same Day",1,0)</f>
        <v>0</v>
      </c>
      <c r="K3842" s="6" t="n">
        <f aca="false">IF(1_Data_EDA!C3843="Corporate",1,0)</f>
        <v>0</v>
      </c>
      <c r="L3842" s="6" t="n">
        <f aca="false">IF(1_Data_EDA!C3843="Home Office",1,0)</f>
        <v>0</v>
      </c>
      <c r="M3842" s="6" t="n">
        <f aca="false">IF(1_Data_EDA!D3843="Europe",1,0)</f>
        <v>0</v>
      </c>
      <c r="N3842" s="6" t="n">
        <f aca="false">IF(1_Data_EDA!D3843="LATAM",1,0)</f>
        <v>1</v>
      </c>
      <c r="O3842" s="6" t="n">
        <f aca="false">IF(1_Data_EDA!D3843="Pacific Asia",1,0)</f>
        <v>0</v>
      </c>
      <c r="P3842" s="6" t="n">
        <f aca="false">IF(1_Data_EDA!D3843="USCA",1,0)</f>
        <v>0</v>
      </c>
      <c r="Q3842" s="6" t="n">
        <f aca="false">IF(C3842&gt;MEDIAN(C$5:C$8004),1,0)</f>
        <v>1</v>
      </c>
      <c r="R3842" s="6" t="n">
        <f aca="false">IF(D3842&gt;2,1,0)</f>
        <v>0</v>
      </c>
    </row>
    <row r="3843" customFormat="false" ht="15" hidden="false" customHeight="true" outlineLevel="0" collapsed="false">
      <c r="A3843" s="6" t="n">
        <f aca="false">1_Data_EDA!O3844</f>
        <v>1</v>
      </c>
      <c r="B3843" s="6" t="n">
        <f aca="false">1_Data_EDA!H3844</f>
        <v>2</v>
      </c>
      <c r="C3843" s="7" t="n">
        <f aca="false">1_Data_EDA!I3844</f>
        <v>199.9900055</v>
      </c>
      <c r="D3843" s="6" t="n">
        <f aca="false">1_Data_EDA!J3844</f>
        <v>1</v>
      </c>
      <c r="E3843" s="7" t="n">
        <f aca="false">1_Data_EDA!K3844</f>
        <v>199.9900055</v>
      </c>
      <c r="F3843" s="7" t="n">
        <f aca="false">1_Data_EDA!L3844</f>
        <v>24</v>
      </c>
      <c r="G3843" s="8" t="n">
        <f aca="false">1_Data_EDA!M3844</f>
        <v>0.119999997</v>
      </c>
      <c r="H3843" s="6" t="n">
        <f aca="false">IF(1_Data_EDA!B3844="First Class",1,0)</f>
        <v>0</v>
      </c>
      <c r="I3843" s="6" t="n">
        <f aca="false">IF(1_Data_EDA!B3844="Second Class",1,0)</f>
        <v>1</v>
      </c>
      <c r="J3843" s="6" t="n">
        <f aca="false">IF(1_Data_EDA!B3844="Same Day",1,0)</f>
        <v>0</v>
      </c>
      <c r="K3843" s="6" t="n">
        <f aca="false">IF(1_Data_EDA!C3844="Corporate",1,0)</f>
        <v>1</v>
      </c>
      <c r="L3843" s="6" t="n">
        <f aca="false">IF(1_Data_EDA!C3844="Home Office",1,0)</f>
        <v>0</v>
      </c>
      <c r="M3843" s="6" t="n">
        <f aca="false">IF(1_Data_EDA!D3844="Europe",1,0)</f>
        <v>0</v>
      </c>
      <c r="N3843" s="6" t="n">
        <f aca="false">IF(1_Data_EDA!D3844="LATAM",1,0)</f>
        <v>0</v>
      </c>
      <c r="O3843" s="6" t="n">
        <f aca="false">IF(1_Data_EDA!D3844="Pacific Asia",1,0)</f>
        <v>1</v>
      </c>
      <c r="P3843" s="6" t="n">
        <f aca="false">IF(1_Data_EDA!D3844="USCA",1,0)</f>
        <v>0</v>
      </c>
      <c r="Q3843" s="6" t="n">
        <f aca="false">IF(C3843&gt;MEDIAN(C$5:C$8004),1,0)</f>
        <v>1</v>
      </c>
      <c r="R3843" s="6" t="n">
        <f aca="false">IF(D3843&gt;2,1,0)</f>
        <v>0</v>
      </c>
    </row>
    <row r="3844" customFormat="false" ht="15" hidden="false" customHeight="true" outlineLevel="0" collapsed="false">
      <c r="A3844" s="6" t="n">
        <f aca="false">1_Data_EDA!O3845</f>
        <v>0</v>
      </c>
      <c r="B3844" s="6" t="n">
        <f aca="false">1_Data_EDA!H3845</f>
        <v>4</v>
      </c>
      <c r="C3844" s="7" t="n">
        <f aca="false">1_Data_EDA!I3845</f>
        <v>59.99000168</v>
      </c>
      <c r="D3844" s="6" t="n">
        <f aca="false">1_Data_EDA!J3845</f>
        <v>3</v>
      </c>
      <c r="E3844" s="7" t="n">
        <f aca="false">1_Data_EDA!K3845</f>
        <v>179.9700012</v>
      </c>
      <c r="F3844" s="7" t="n">
        <f aca="false">1_Data_EDA!L3845</f>
        <v>0</v>
      </c>
      <c r="G3844" s="8" t="n">
        <f aca="false">1_Data_EDA!M3845</f>
        <v>0</v>
      </c>
      <c r="H3844" s="6" t="n">
        <f aca="false">IF(1_Data_EDA!B3845="First Class",1,0)</f>
        <v>0</v>
      </c>
      <c r="I3844" s="6" t="n">
        <f aca="false">IF(1_Data_EDA!B3845="Second Class",1,0)</f>
        <v>0</v>
      </c>
      <c r="J3844" s="6" t="n">
        <f aca="false">IF(1_Data_EDA!B3845="Same Day",1,0)</f>
        <v>0</v>
      </c>
      <c r="K3844" s="6" t="n">
        <f aca="false">IF(1_Data_EDA!C3845="Corporate",1,0)</f>
        <v>0</v>
      </c>
      <c r="L3844" s="6" t="n">
        <f aca="false">IF(1_Data_EDA!C3845="Home Office",1,0)</f>
        <v>0</v>
      </c>
      <c r="M3844" s="6" t="n">
        <f aca="false">IF(1_Data_EDA!D3845="Europe",1,0)</f>
        <v>0</v>
      </c>
      <c r="N3844" s="6" t="n">
        <f aca="false">IF(1_Data_EDA!D3845="LATAM",1,0)</f>
        <v>0</v>
      </c>
      <c r="O3844" s="6" t="n">
        <f aca="false">IF(1_Data_EDA!D3845="Pacific Asia",1,0)</f>
        <v>0</v>
      </c>
      <c r="P3844" s="6" t="n">
        <f aca="false">IF(1_Data_EDA!D3845="USCA",1,0)</f>
        <v>1</v>
      </c>
      <c r="Q3844" s="6" t="n">
        <f aca="false">IF(C3844&gt;MEDIAN(C$5:C$8004),1,0)</f>
        <v>0</v>
      </c>
      <c r="R3844" s="6" t="n">
        <f aca="false">IF(D3844&gt;2,1,0)</f>
        <v>1</v>
      </c>
    </row>
    <row r="3845" customFormat="false" ht="15" hidden="false" customHeight="true" outlineLevel="0" collapsed="false">
      <c r="A3845" s="6" t="n">
        <f aca="false">1_Data_EDA!O3846</f>
        <v>1</v>
      </c>
      <c r="B3845" s="6" t="n">
        <f aca="false">1_Data_EDA!H3846</f>
        <v>4</v>
      </c>
      <c r="C3845" s="7" t="n">
        <f aca="false">1_Data_EDA!I3846</f>
        <v>49.97999954</v>
      </c>
      <c r="D3845" s="6" t="n">
        <f aca="false">1_Data_EDA!J3846</f>
        <v>1</v>
      </c>
      <c r="E3845" s="7" t="n">
        <f aca="false">1_Data_EDA!K3846</f>
        <v>49.97999954</v>
      </c>
      <c r="F3845" s="7" t="n">
        <f aca="false">1_Data_EDA!L3846</f>
        <v>4.5</v>
      </c>
      <c r="G3845" s="8" t="n">
        <f aca="false">1_Data_EDA!M3846</f>
        <v>0.090000004</v>
      </c>
      <c r="H3845" s="6" t="n">
        <f aca="false">IF(1_Data_EDA!B3846="First Class",1,0)</f>
        <v>0</v>
      </c>
      <c r="I3845" s="6" t="n">
        <f aca="false">IF(1_Data_EDA!B3846="Second Class",1,0)</f>
        <v>0</v>
      </c>
      <c r="J3845" s="6" t="n">
        <f aca="false">IF(1_Data_EDA!B3846="Same Day",1,0)</f>
        <v>0</v>
      </c>
      <c r="K3845" s="6" t="n">
        <f aca="false">IF(1_Data_EDA!C3846="Corporate",1,0)</f>
        <v>1</v>
      </c>
      <c r="L3845" s="6" t="n">
        <f aca="false">IF(1_Data_EDA!C3846="Home Office",1,0)</f>
        <v>0</v>
      </c>
      <c r="M3845" s="6" t="n">
        <f aca="false">IF(1_Data_EDA!D3846="Europe",1,0)</f>
        <v>0</v>
      </c>
      <c r="N3845" s="6" t="n">
        <f aca="false">IF(1_Data_EDA!D3846="LATAM",1,0)</f>
        <v>1</v>
      </c>
      <c r="O3845" s="6" t="n">
        <f aca="false">IF(1_Data_EDA!D3846="Pacific Asia",1,0)</f>
        <v>0</v>
      </c>
      <c r="P3845" s="6" t="n">
        <f aca="false">IF(1_Data_EDA!D3846="USCA",1,0)</f>
        <v>0</v>
      </c>
      <c r="Q3845" s="6" t="n">
        <f aca="false">IF(C3845&gt;MEDIAN(C$5:C$8004),1,0)</f>
        <v>0</v>
      </c>
      <c r="R3845" s="6" t="n">
        <f aca="false">IF(D3845&gt;2,1,0)</f>
        <v>0</v>
      </c>
    </row>
    <row r="3846" customFormat="false" ht="15" hidden="false" customHeight="true" outlineLevel="0" collapsed="false">
      <c r="A3846" s="6" t="n">
        <f aca="false">1_Data_EDA!O3847</f>
        <v>0</v>
      </c>
      <c r="B3846" s="6" t="n">
        <f aca="false">1_Data_EDA!H3847</f>
        <v>4</v>
      </c>
      <c r="C3846" s="7" t="n">
        <f aca="false">1_Data_EDA!I3847</f>
        <v>50</v>
      </c>
      <c r="D3846" s="6" t="n">
        <f aca="false">1_Data_EDA!J3847</f>
        <v>5</v>
      </c>
      <c r="E3846" s="7" t="n">
        <f aca="false">1_Data_EDA!K3847</f>
        <v>250</v>
      </c>
      <c r="F3846" s="7" t="n">
        <f aca="false">1_Data_EDA!L3847</f>
        <v>50</v>
      </c>
      <c r="G3846" s="8" t="n">
        <f aca="false">1_Data_EDA!M3847</f>
        <v>0.200000003</v>
      </c>
      <c r="H3846" s="6" t="n">
        <f aca="false">IF(1_Data_EDA!B3847="First Class",1,0)</f>
        <v>0</v>
      </c>
      <c r="I3846" s="6" t="n">
        <f aca="false">IF(1_Data_EDA!B3847="Second Class",1,0)</f>
        <v>0</v>
      </c>
      <c r="J3846" s="6" t="n">
        <f aca="false">IF(1_Data_EDA!B3847="Same Day",1,0)</f>
        <v>0</v>
      </c>
      <c r="K3846" s="6" t="n">
        <f aca="false">IF(1_Data_EDA!C3847="Corporate",1,0)</f>
        <v>1</v>
      </c>
      <c r="L3846" s="6" t="n">
        <f aca="false">IF(1_Data_EDA!C3847="Home Office",1,0)</f>
        <v>0</v>
      </c>
      <c r="M3846" s="6" t="n">
        <f aca="false">IF(1_Data_EDA!D3847="Europe",1,0)</f>
        <v>0</v>
      </c>
      <c r="N3846" s="6" t="n">
        <f aca="false">IF(1_Data_EDA!D3847="LATAM",1,0)</f>
        <v>1</v>
      </c>
      <c r="O3846" s="6" t="n">
        <f aca="false">IF(1_Data_EDA!D3847="Pacific Asia",1,0)</f>
        <v>0</v>
      </c>
      <c r="P3846" s="6" t="n">
        <f aca="false">IF(1_Data_EDA!D3847="USCA",1,0)</f>
        <v>0</v>
      </c>
      <c r="Q3846" s="6" t="n">
        <f aca="false">IF(C3846&gt;MEDIAN(C$5:C$8004),1,0)</f>
        <v>0</v>
      </c>
      <c r="R3846" s="6" t="n">
        <f aca="false">IF(D3846&gt;2,1,0)</f>
        <v>1</v>
      </c>
    </row>
    <row r="3847" customFormat="false" ht="15" hidden="false" customHeight="true" outlineLevel="0" collapsed="false">
      <c r="A3847" s="6" t="n">
        <f aca="false">1_Data_EDA!O3848</f>
        <v>0</v>
      </c>
      <c r="B3847" s="6" t="n">
        <f aca="false">1_Data_EDA!H3848</f>
        <v>4</v>
      </c>
      <c r="C3847" s="7" t="n">
        <f aca="false">1_Data_EDA!I3848</f>
        <v>129.9900055</v>
      </c>
      <c r="D3847" s="6" t="n">
        <f aca="false">1_Data_EDA!J3848</f>
        <v>1</v>
      </c>
      <c r="E3847" s="7" t="n">
        <f aca="false">1_Data_EDA!K3848</f>
        <v>129.9900055</v>
      </c>
      <c r="F3847" s="7" t="n">
        <f aca="false">1_Data_EDA!L3848</f>
        <v>13</v>
      </c>
      <c r="G3847" s="8" t="n">
        <f aca="false">1_Data_EDA!M3848</f>
        <v>0.100000001</v>
      </c>
      <c r="H3847" s="6" t="n">
        <f aca="false">IF(1_Data_EDA!B3848="First Class",1,0)</f>
        <v>0</v>
      </c>
      <c r="I3847" s="6" t="n">
        <f aca="false">IF(1_Data_EDA!B3848="Second Class",1,0)</f>
        <v>0</v>
      </c>
      <c r="J3847" s="6" t="n">
        <f aca="false">IF(1_Data_EDA!B3848="Same Day",1,0)</f>
        <v>0</v>
      </c>
      <c r="K3847" s="6" t="n">
        <f aca="false">IF(1_Data_EDA!C3848="Corporate",1,0)</f>
        <v>0</v>
      </c>
      <c r="L3847" s="6" t="n">
        <f aca="false">IF(1_Data_EDA!C3848="Home Office",1,0)</f>
        <v>0</v>
      </c>
      <c r="M3847" s="6" t="n">
        <f aca="false">IF(1_Data_EDA!D3848="Europe",1,0)</f>
        <v>0</v>
      </c>
      <c r="N3847" s="6" t="n">
        <f aca="false">IF(1_Data_EDA!D3848="LATAM",1,0)</f>
        <v>0</v>
      </c>
      <c r="O3847" s="6" t="n">
        <f aca="false">IF(1_Data_EDA!D3848="Pacific Asia",1,0)</f>
        <v>1</v>
      </c>
      <c r="P3847" s="6" t="n">
        <f aca="false">IF(1_Data_EDA!D3848="USCA",1,0)</f>
        <v>0</v>
      </c>
      <c r="Q3847" s="6" t="n">
        <f aca="false">IF(C3847&gt;MEDIAN(C$5:C$8004),1,0)</f>
        <v>1</v>
      </c>
      <c r="R3847" s="6" t="n">
        <f aca="false">IF(D3847&gt;2,1,0)</f>
        <v>0</v>
      </c>
    </row>
    <row r="3848" customFormat="false" ht="15" hidden="false" customHeight="true" outlineLevel="0" collapsed="false">
      <c r="A3848" s="6" t="n">
        <f aca="false">1_Data_EDA!O3849</f>
        <v>0</v>
      </c>
      <c r="B3848" s="6" t="n">
        <f aca="false">1_Data_EDA!H3849</f>
        <v>4</v>
      </c>
      <c r="C3848" s="7" t="n">
        <f aca="false">1_Data_EDA!I3849</f>
        <v>11.28999996</v>
      </c>
      <c r="D3848" s="6" t="n">
        <f aca="false">1_Data_EDA!J3849</f>
        <v>1</v>
      </c>
      <c r="E3848" s="7" t="n">
        <f aca="false">1_Data_EDA!K3849</f>
        <v>11.28999996</v>
      </c>
      <c r="F3848" s="7" t="n">
        <f aca="false">1_Data_EDA!L3849</f>
        <v>2.25999999</v>
      </c>
      <c r="G3848" s="8" t="n">
        <f aca="false">1_Data_EDA!M3849</f>
        <v>0.200000003</v>
      </c>
      <c r="H3848" s="6" t="n">
        <f aca="false">IF(1_Data_EDA!B3849="First Class",1,0)</f>
        <v>0</v>
      </c>
      <c r="I3848" s="6" t="n">
        <f aca="false">IF(1_Data_EDA!B3849="Second Class",1,0)</f>
        <v>0</v>
      </c>
      <c r="J3848" s="6" t="n">
        <f aca="false">IF(1_Data_EDA!B3849="Same Day",1,0)</f>
        <v>0</v>
      </c>
      <c r="K3848" s="6" t="n">
        <f aca="false">IF(1_Data_EDA!C3849="Corporate",1,0)</f>
        <v>0</v>
      </c>
      <c r="L3848" s="6" t="n">
        <f aca="false">IF(1_Data_EDA!C3849="Home Office",1,0)</f>
        <v>0</v>
      </c>
      <c r="M3848" s="6" t="n">
        <f aca="false">IF(1_Data_EDA!D3849="Europe",1,0)</f>
        <v>1</v>
      </c>
      <c r="N3848" s="6" t="n">
        <f aca="false">IF(1_Data_EDA!D3849="LATAM",1,0)</f>
        <v>0</v>
      </c>
      <c r="O3848" s="6" t="n">
        <f aca="false">IF(1_Data_EDA!D3849="Pacific Asia",1,0)</f>
        <v>0</v>
      </c>
      <c r="P3848" s="6" t="n">
        <f aca="false">IF(1_Data_EDA!D3849="USCA",1,0)</f>
        <v>0</v>
      </c>
      <c r="Q3848" s="6" t="n">
        <f aca="false">IF(C3848&gt;MEDIAN(C$5:C$8004),1,0)</f>
        <v>0</v>
      </c>
      <c r="R3848" s="6" t="n">
        <f aca="false">IF(D3848&gt;2,1,0)</f>
        <v>0</v>
      </c>
    </row>
    <row r="3849" customFormat="false" ht="15" hidden="false" customHeight="true" outlineLevel="0" collapsed="false">
      <c r="A3849" s="6" t="n">
        <f aca="false">1_Data_EDA!O3850</f>
        <v>1</v>
      </c>
      <c r="B3849" s="6" t="n">
        <f aca="false">1_Data_EDA!H3850</f>
        <v>0</v>
      </c>
      <c r="C3849" s="7" t="n">
        <f aca="false">1_Data_EDA!I3850</f>
        <v>249.9900055</v>
      </c>
      <c r="D3849" s="6" t="n">
        <f aca="false">1_Data_EDA!J3850</f>
        <v>1</v>
      </c>
      <c r="E3849" s="7" t="n">
        <f aca="false">1_Data_EDA!K3850</f>
        <v>249.9900055</v>
      </c>
      <c r="F3849" s="7" t="n">
        <f aca="false">1_Data_EDA!L3850</f>
        <v>32.5</v>
      </c>
      <c r="G3849" s="8" t="n">
        <f aca="false">1_Data_EDA!M3850</f>
        <v>0.129999995</v>
      </c>
      <c r="H3849" s="6" t="n">
        <f aca="false">IF(1_Data_EDA!B3850="First Class",1,0)</f>
        <v>0</v>
      </c>
      <c r="I3849" s="6" t="n">
        <f aca="false">IF(1_Data_EDA!B3850="Second Class",1,0)</f>
        <v>0</v>
      </c>
      <c r="J3849" s="6" t="n">
        <f aca="false">IF(1_Data_EDA!B3850="Same Day",1,0)</f>
        <v>1</v>
      </c>
      <c r="K3849" s="6" t="n">
        <f aca="false">IF(1_Data_EDA!C3850="Corporate",1,0)</f>
        <v>0</v>
      </c>
      <c r="L3849" s="6" t="n">
        <f aca="false">IF(1_Data_EDA!C3850="Home Office",1,0)</f>
        <v>0</v>
      </c>
      <c r="M3849" s="6" t="n">
        <f aca="false">IF(1_Data_EDA!D3850="Europe",1,0)</f>
        <v>1</v>
      </c>
      <c r="N3849" s="6" t="n">
        <f aca="false">IF(1_Data_EDA!D3850="LATAM",1,0)</f>
        <v>0</v>
      </c>
      <c r="O3849" s="6" t="n">
        <f aca="false">IF(1_Data_EDA!D3850="Pacific Asia",1,0)</f>
        <v>0</v>
      </c>
      <c r="P3849" s="6" t="n">
        <f aca="false">IF(1_Data_EDA!D3850="USCA",1,0)</f>
        <v>0</v>
      </c>
      <c r="Q3849" s="6" t="n">
        <f aca="false">IF(C3849&gt;MEDIAN(C$5:C$8004),1,0)</f>
        <v>1</v>
      </c>
      <c r="R3849" s="6" t="n">
        <f aca="false">IF(D3849&gt;2,1,0)</f>
        <v>0</v>
      </c>
    </row>
    <row r="3850" customFormat="false" ht="15" hidden="false" customHeight="true" outlineLevel="0" collapsed="false">
      <c r="A3850" s="6" t="n">
        <f aca="false">1_Data_EDA!O3851</f>
        <v>1</v>
      </c>
      <c r="B3850" s="6" t="n">
        <f aca="false">1_Data_EDA!H3851</f>
        <v>1</v>
      </c>
      <c r="C3850" s="7" t="n">
        <f aca="false">1_Data_EDA!I3851</f>
        <v>59.99000168</v>
      </c>
      <c r="D3850" s="6" t="n">
        <f aca="false">1_Data_EDA!J3851</f>
        <v>4</v>
      </c>
      <c r="E3850" s="7" t="n">
        <f aca="false">1_Data_EDA!K3851</f>
        <v>239.9600067</v>
      </c>
      <c r="F3850" s="7" t="n">
        <f aca="false">1_Data_EDA!L3851</f>
        <v>13.19999981</v>
      </c>
      <c r="G3850" s="8" t="n">
        <f aca="false">1_Data_EDA!M3851</f>
        <v>0.059999999</v>
      </c>
      <c r="H3850" s="6" t="n">
        <f aca="false">IF(1_Data_EDA!B3851="First Class",1,0)</f>
        <v>1</v>
      </c>
      <c r="I3850" s="6" t="n">
        <f aca="false">IF(1_Data_EDA!B3851="Second Class",1,0)</f>
        <v>0</v>
      </c>
      <c r="J3850" s="6" t="n">
        <f aca="false">IF(1_Data_EDA!B3851="Same Day",1,0)</f>
        <v>0</v>
      </c>
      <c r="K3850" s="6" t="n">
        <f aca="false">IF(1_Data_EDA!C3851="Corporate",1,0)</f>
        <v>0</v>
      </c>
      <c r="L3850" s="6" t="n">
        <f aca="false">IF(1_Data_EDA!C3851="Home Office",1,0)</f>
        <v>1</v>
      </c>
      <c r="M3850" s="6" t="n">
        <f aca="false">IF(1_Data_EDA!D3851="Europe",1,0)</f>
        <v>0</v>
      </c>
      <c r="N3850" s="6" t="n">
        <f aca="false">IF(1_Data_EDA!D3851="LATAM",1,0)</f>
        <v>0</v>
      </c>
      <c r="O3850" s="6" t="n">
        <f aca="false">IF(1_Data_EDA!D3851="Pacific Asia",1,0)</f>
        <v>0</v>
      </c>
      <c r="P3850" s="6" t="n">
        <f aca="false">IF(1_Data_EDA!D3851="USCA",1,0)</f>
        <v>1</v>
      </c>
      <c r="Q3850" s="6" t="n">
        <f aca="false">IF(C3850&gt;MEDIAN(C$5:C$8004),1,0)</f>
        <v>0</v>
      </c>
      <c r="R3850" s="6" t="n">
        <f aca="false">IF(D3850&gt;2,1,0)</f>
        <v>1</v>
      </c>
    </row>
    <row r="3851" customFormat="false" ht="15" hidden="false" customHeight="true" outlineLevel="0" collapsed="false">
      <c r="A3851" s="6" t="n">
        <f aca="false">1_Data_EDA!O3852</f>
        <v>1</v>
      </c>
      <c r="B3851" s="6" t="n">
        <f aca="false">1_Data_EDA!H3852</f>
        <v>1</v>
      </c>
      <c r="C3851" s="7" t="n">
        <f aca="false">1_Data_EDA!I3852</f>
        <v>59.99000168</v>
      </c>
      <c r="D3851" s="6" t="n">
        <f aca="false">1_Data_EDA!J3852</f>
        <v>2</v>
      </c>
      <c r="E3851" s="7" t="n">
        <f aca="false">1_Data_EDA!K3852</f>
        <v>119.9800034</v>
      </c>
      <c r="F3851" s="7" t="n">
        <f aca="false">1_Data_EDA!L3852</f>
        <v>19.20000076</v>
      </c>
      <c r="G3851" s="8" t="n">
        <f aca="false">1_Data_EDA!M3852</f>
        <v>0.159999996</v>
      </c>
      <c r="H3851" s="6" t="n">
        <f aca="false">IF(1_Data_EDA!B3852="First Class",1,0)</f>
        <v>1</v>
      </c>
      <c r="I3851" s="6" t="n">
        <f aca="false">IF(1_Data_EDA!B3852="Second Class",1,0)</f>
        <v>0</v>
      </c>
      <c r="J3851" s="6" t="n">
        <f aca="false">IF(1_Data_EDA!B3852="Same Day",1,0)</f>
        <v>0</v>
      </c>
      <c r="K3851" s="6" t="n">
        <f aca="false">IF(1_Data_EDA!C3852="Corporate",1,0)</f>
        <v>0</v>
      </c>
      <c r="L3851" s="6" t="n">
        <f aca="false">IF(1_Data_EDA!C3852="Home Office",1,0)</f>
        <v>0</v>
      </c>
      <c r="M3851" s="6" t="n">
        <f aca="false">IF(1_Data_EDA!D3852="Europe",1,0)</f>
        <v>0</v>
      </c>
      <c r="N3851" s="6" t="n">
        <f aca="false">IF(1_Data_EDA!D3852="LATAM",1,0)</f>
        <v>0</v>
      </c>
      <c r="O3851" s="6" t="n">
        <f aca="false">IF(1_Data_EDA!D3852="Pacific Asia",1,0)</f>
        <v>0</v>
      </c>
      <c r="P3851" s="6" t="n">
        <f aca="false">IF(1_Data_EDA!D3852="USCA",1,0)</f>
        <v>1</v>
      </c>
      <c r="Q3851" s="6" t="n">
        <f aca="false">IF(C3851&gt;MEDIAN(C$5:C$8004),1,0)</f>
        <v>0</v>
      </c>
      <c r="R3851" s="6" t="n">
        <f aca="false">IF(D3851&gt;2,1,0)</f>
        <v>0</v>
      </c>
    </row>
    <row r="3852" customFormat="false" ht="15" hidden="false" customHeight="true" outlineLevel="0" collapsed="false">
      <c r="A3852" s="6" t="n">
        <f aca="false">1_Data_EDA!O3853</f>
        <v>1</v>
      </c>
      <c r="B3852" s="6" t="n">
        <f aca="false">1_Data_EDA!H3853</f>
        <v>4</v>
      </c>
      <c r="C3852" s="7" t="n">
        <f aca="false">1_Data_EDA!I3853</f>
        <v>39.99000168</v>
      </c>
      <c r="D3852" s="6" t="n">
        <f aca="false">1_Data_EDA!J3853</f>
        <v>2</v>
      </c>
      <c r="E3852" s="7" t="n">
        <f aca="false">1_Data_EDA!K3853</f>
        <v>79.98000336</v>
      </c>
      <c r="F3852" s="7" t="n">
        <f aca="false">1_Data_EDA!L3853</f>
        <v>9.600000381</v>
      </c>
      <c r="G3852" s="8" t="n">
        <f aca="false">1_Data_EDA!M3853</f>
        <v>0.119999997</v>
      </c>
      <c r="H3852" s="6" t="n">
        <f aca="false">IF(1_Data_EDA!B3853="First Class",1,0)</f>
        <v>0</v>
      </c>
      <c r="I3852" s="6" t="n">
        <f aca="false">IF(1_Data_EDA!B3853="Second Class",1,0)</f>
        <v>0</v>
      </c>
      <c r="J3852" s="6" t="n">
        <f aca="false">IF(1_Data_EDA!B3853="Same Day",1,0)</f>
        <v>0</v>
      </c>
      <c r="K3852" s="6" t="n">
        <f aca="false">IF(1_Data_EDA!C3853="Corporate",1,0)</f>
        <v>1</v>
      </c>
      <c r="L3852" s="6" t="n">
        <f aca="false">IF(1_Data_EDA!C3853="Home Office",1,0)</f>
        <v>0</v>
      </c>
      <c r="M3852" s="6" t="n">
        <f aca="false">IF(1_Data_EDA!D3853="Europe",1,0)</f>
        <v>0</v>
      </c>
      <c r="N3852" s="6" t="n">
        <f aca="false">IF(1_Data_EDA!D3853="LATAM",1,0)</f>
        <v>0</v>
      </c>
      <c r="O3852" s="6" t="n">
        <f aca="false">IF(1_Data_EDA!D3853="Pacific Asia",1,0)</f>
        <v>0</v>
      </c>
      <c r="P3852" s="6" t="n">
        <f aca="false">IF(1_Data_EDA!D3853="USCA",1,0)</f>
        <v>1</v>
      </c>
      <c r="Q3852" s="6" t="n">
        <f aca="false">IF(C3852&gt;MEDIAN(C$5:C$8004),1,0)</f>
        <v>0</v>
      </c>
      <c r="R3852" s="6" t="n">
        <f aca="false">IF(D3852&gt;2,1,0)</f>
        <v>0</v>
      </c>
    </row>
    <row r="3853" customFormat="false" ht="15" hidden="false" customHeight="true" outlineLevel="0" collapsed="false">
      <c r="A3853" s="6" t="n">
        <f aca="false">1_Data_EDA!O3854</f>
        <v>0</v>
      </c>
      <c r="B3853" s="6" t="n">
        <f aca="false">1_Data_EDA!H3854</f>
        <v>0</v>
      </c>
      <c r="C3853" s="7" t="n">
        <f aca="false">1_Data_EDA!I3854</f>
        <v>399.980011</v>
      </c>
      <c r="D3853" s="6" t="n">
        <f aca="false">1_Data_EDA!J3854</f>
        <v>1</v>
      </c>
      <c r="E3853" s="7" t="n">
        <f aca="false">1_Data_EDA!K3854</f>
        <v>399.980011</v>
      </c>
      <c r="F3853" s="7" t="n">
        <f aca="false">1_Data_EDA!L3854</f>
        <v>8</v>
      </c>
      <c r="G3853" s="8" t="n">
        <f aca="false">1_Data_EDA!M3854</f>
        <v>0.02</v>
      </c>
      <c r="H3853" s="6" t="n">
        <f aca="false">IF(1_Data_EDA!B3854="First Class",1,0)</f>
        <v>0</v>
      </c>
      <c r="I3853" s="6" t="n">
        <f aca="false">IF(1_Data_EDA!B3854="Second Class",1,0)</f>
        <v>0</v>
      </c>
      <c r="J3853" s="6" t="n">
        <f aca="false">IF(1_Data_EDA!B3854="Same Day",1,0)</f>
        <v>1</v>
      </c>
      <c r="K3853" s="6" t="n">
        <f aca="false">IF(1_Data_EDA!C3854="Corporate",1,0)</f>
        <v>0</v>
      </c>
      <c r="L3853" s="6" t="n">
        <f aca="false">IF(1_Data_EDA!C3854="Home Office",1,0)</f>
        <v>0</v>
      </c>
      <c r="M3853" s="6" t="n">
        <f aca="false">IF(1_Data_EDA!D3854="Europe",1,0)</f>
        <v>0</v>
      </c>
      <c r="N3853" s="6" t="n">
        <f aca="false">IF(1_Data_EDA!D3854="LATAM",1,0)</f>
        <v>0</v>
      </c>
      <c r="O3853" s="6" t="n">
        <f aca="false">IF(1_Data_EDA!D3854="Pacific Asia",1,0)</f>
        <v>0</v>
      </c>
      <c r="P3853" s="6" t="n">
        <f aca="false">IF(1_Data_EDA!D3854="USCA",1,0)</f>
        <v>1</v>
      </c>
      <c r="Q3853" s="6" t="n">
        <f aca="false">IF(C3853&gt;MEDIAN(C$5:C$8004),1,0)</f>
        <v>1</v>
      </c>
      <c r="R3853" s="6" t="n">
        <f aca="false">IF(D3853&gt;2,1,0)</f>
        <v>0</v>
      </c>
    </row>
    <row r="3854" customFormat="false" ht="15" hidden="false" customHeight="true" outlineLevel="0" collapsed="false">
      <c r="A3854" s="6" t="n">
        <f aca="false">1_Data_EDA!O3855</f>
        <v>0</v>
      </c>
      <c r="B3854" s="6" t="n">
        <f aca="false">1_Data_EDA!H3855</f>
        <v>4</v>
      </c>
      <c r="C3854" s="7" t="n">
        <f aca="false">1_Data_EDA!I3855</f>
        <v>99.98999786</v>
      </c>
      <c r="D3854" s="6" t="n">
        <f aca="false">1_Data_EDA!J3855</f>
        <v>3</v>
      </c>
      <c r="E3854" s="7" t="n">
        <f aca="false">1_Data_EDA!K3855</f>
        <v>299.9700012</v>
      </c>
      <c r="F3854" s="7" t="n">
        <f aca="false">1_Data_EDA!L3855</f>
        <v>39</v>
      </c>
      <c r="G3854" s="8" t="n">
        <f aca="false">1_Data_EDA!M3855</f>
        <v>0.129999995</v>
      </c>
      <c r="H3854" s="6" t="n">
        <f aca="false">IF(1_Data_EDA!B3855="First Class",1,0)</f>
        <v>0</v>
      </c>
      <c r="I3854" s="6" t="n">
        <f aca="false">IF(1_Data_EDA!B3855="Second Class",1,0)</f>
        <v>0</v>
      </c>
      <c r="J3854" s="6" t="n">
        <f aca="false">IF(1_Data_EDA!B3855="Same Day",1,0)</f>
        <v>0</v>
      </c>
      <c r="K3854" s="6" t="n">
        <f aca="false">IF(1_Data_EDA!C3855="Corporate",1,0)</f>
        <v>1</v>
      </c>
      <c r="L3854" s="6" t="n">
        <f aca="false">IF(1_Data_EDA!C3855="Home Office",1,0)</f>
        <v>0</v>
      </c>
      <c r="M3854" s="6" t="n">
        <f aca="false">IF(1_Data_EDA!D3855="Europe",1,0)</f>
        <v>0</v>
      </c>
      <c r="N3854" s="6" t="n">
        <f aca="false">IF(1_Data_EDA!D3855="LATAM",1,0)</f>
        <v>1</v>
      </c>
      <c r="O3854" s="6" t="n">
        <f aca="false">IF(1_Data_EDA!D3855="Pacific Asia",1,0)</f>
        <v>0</v>
      </c>
      <c r="P3854" s="6" t="n">
        <f aca="false">IF(1_Data_EDA!D3855="USCA",1,0)</f>
        <v>0</v>
      </c>
      <c r="Q3854" s="6" t="n">
        <f aca="false">IF(C3854&gt;MEDIAN(C$5:C$8004),1,0)</f>
        <v>1</v>
      </c>
      <c r="R3854" s="6" t="n">
        <f aca="false">IF(D3854&gt;2,1,0)</f>
        <v>1</v>
      </c>
    </row>
    <row r="3855" customFormat="false" ht="15" hidden="false" customHeight="true" outlineLevel="0" collapsed="false">
      <c r="A3855" s="6" t="n">
        <f aca="false">1_Data_EDA!O3856</f>
        <v>0</v>
      </c>
      <c r="B3855" s="6" t="n">
        <f aca="false">1_Data_EDA!H3856</f>
        <v>4</v>
      </c>
      <c r="C3855" s="7" t="n">
        <f aca="false">1_Data_EDA!I3856</f>
        <v>357.1000061</v>
      </c>
      <c r="D3855" s="6" t="n">
        <f aca="false">1_Data_EDA!J3856</f>
        <v>1</v>
      </c>
      <c r="E3855" s="7" t="n">
        <f aca="false">1_Data_EDA!K3856</f>
        <v>357.1000061</v>
      </c>
      <c r="F3855" s="7" t="n">
        <f aca="false">1_Data_EDA!L3856</f>
        <v>89.27999878</v>
      </c>
      <c r="G3855" s="8" t="n">
        <f aca="false">1_Data_EDA!M3856</f>
        <v>0.25</v>
      </c>
      <c r="H3855" s="6" t="n">
        <f aca="false">IF(1_Data_EDA!B3856="First Class",1,0)</f>
        <v>0</v>
      </c>
      <c r="I3855" s="6" t="n">
        <f aca="false">IF(1_Data_EDA!B3856="Second Class",1,0)</f>
        <v>0</v>
      </c>
      <c r="J3855" s="6" t="n">
        <f aca="false">IF(1_Data_EDA!B3856="Same Day",1,0)</f>
        <v>0</v>
      </c>
      <c r="K3855" s="6" t="n">
        <f aca="false">IF(1_Data_EDA!C3856="Corporate",1,0)</f>
        <v>0</v>
      </c>
      <c r="L3855" s="6" t="n">
        <f aca="false">IF(1_Data_EDA!C3856="Home Office",1,0)</f>
        <v>1</v>
      </c>
      <c r="M3855" s="6" t="n">
        <f aca="false">IF(1_Data_EDA!D3856="Europe",1,0)</f>
        <v>0</v>
      </c>
      <c r="N3855" s="6" t="n">
        <f aca="false">IF(1_Data_EDA!D3856="LATAM",1,0)</f>
        <v>0</v>
      </c>
      <c r="O3855" s="6" t="n">
        <f aca="false">IF(1_Data_EDA!D3856="Pacific Asia",1,0)</f>
        <v>1</v>
      </c>
      <c r="P3855" s="6" t="n">
        <f aca="false">IF(1_Data_EDA!D3856="USCA",1,0)</f>
        <v>0</v>
      </c>
      <c r="Q3855" s="6" t="n">
        <f aca="false">IF(C3855&gt;MEDIAN(C$5:C$8004),1,0)</f>
        <v>1</v>
      </c>
      <c r="R3855" s="6" t="n">
        <f aca="false">IF(D3855&gt;2,1,0)</f>
        <v>0</v>
      </c>
    </row>
    <row r="3856" customFormat="false" ht="15" hidden="false" customHeight="true" outlineLevel="0" collapsed="false">
      <c r="A3856" s="6" t="n">
        <f aca="false">1_Data_EDA!O3857</f>
        <v>1</v>
      </c>
      <c r="B3856" s="6" t="n">
        <f aca="false">1_Data_EDA!H3857</f>
        <v>4</v>
      </c>
      <c r="C3856" s="7" t="n">
        <f aca="false">1_Data_EDA!I3857</f>
        <v>49.97999954</v>
      </c>
      <c r="D3856" s="6" t="n">
        <f aca="false">1_Data_EDA!J3857</f>
        <v>4</v>
      </c>
      <c r="E3856" s="7" t="n">
        <f aca="false">1_Data_EDA!K3857</f>
        <v>199.9199982</v>
      </c>
      <c r="F3856" s="7" t="n">
        <f aca="false">1_Data_EDA!L3857</f>
        <v>17.98999977</v>
      </c>
      <c r="G3856" s="8" t="n">
        <f aca="false">1_Data_EDA!M3857</f>
        <v>0.090000004</v>
      </c>
      <c r="H3856" s="6" t="n">
        <f aca="false">IF(1_Data_EDA!B3857="First Class",1,0)</f>
        <v>0</v>
      </c>
      <c r="I3856" s="6" t="n">
        <f aca="false">IF(1_Data_EDA!B3857="Second Class",1,0)</f>
        <v>0</v>
      </c>
      <c r="J3856" s="6" t="n">
        <f aca="false">IF(1_Data_EDA!B3857="Same Day",1,0)</f>
        <v>0</v>
      </c>
      <c r="K3856" s="6" t="n">
        <f aca="false">IF(1_Data_EDA!C3857="Corporate",1,0)</f>
        <v>0</v>
      </c>
      <c r="L3856" s="6" t="n">
        <f aca="false">IF(1_Data_EDA!C3857="Home Office",1,0)</f>
        <v>0</v>
      </c>
      <c r="M3856" s="6" t="n">
        <f aca="false">IF(1_Data_EDA!D3857="Europe",1,0)</f>
        <v>0</v>
      </c>
      <c r="N3856" s="6" t="n">
        <f aca="false">IF(1_Data_EDA!D3857="LATAM",1,0)</f>
        <v>0</v>
      </c>
      <c r="O3856" s="6" t="n">
        <f aca="false">IF(1_Data_EDA!D3857="Pacific Asia",1,0)</f>
        <v>0</v>
      </c>
      <c r="P3856" s="6" t="n">
        <f aca="false">IF(1_Data_EDA!D3857="USCA",1,0)</f>
        <v>1</v>
      </c>
      <c r="Q3856" s="6" t="n">
        <f aca="false">IF(C3856&gt;MEDIAN(C$5:C$8004),1,0)</f>
        <v>0</v>
      </c>
      <c r="R3856" s="6" t="n">
        <f aca="false">IF(D3856&gt;2,1,0)</f>
        <v>1</v>
      </c>
    </row>
    <row r="3857" customFormat="false" ht="15" hidden="false" customHeight="true" outlineLevel="0" collapsed="false">
      <c r="A3857" s="6" t="n">
        <f aca="false">1_Data_EDA!O3858</f>
        <v>0</v>
      </c>
      <c r="B3857" s="6" t="n">
        <f aca="false">1_Data_EDA!H3858</f>
        <v>4</v>
      </c>
      <c r="C3857" s="7" t="n">
        <f aca="false">1_Data_EDA!I3858</f>
        <v>31.98999977</v>
      </c>
      <c r="D3857" s="6" t="n">
        <f aca="false">1_Data_EDA!J3858</f>
        <v>5</v>
      </c>
      <c r="E3857" s="7" t="n">
        <f aca="false">1_Data_EDA!K3858</f>
        <v>159.9499969</v>
      </c>
      <c r="F3857" s="7" t="n">
        <f aca="false">1_Data_EDA!L3858</f>
        <v>19.19000053</v>
      </c>
      <c r="G3857" s="8" t="n">
        <f aca="false">1_Data_EDA!M3858</f>
        <v>0.119999997</v>
      </c>
      <c r="H3857" s="6" t="n">
        <f aca="false">IF(1_Data_EDA!B3858="First Class",1,0)</f>
        <v>0</v>
      </c>
      <c r="I3857" s="6" t="n">
        <f aca="false">IF(1_Data_EDA!B3858="Second Class",1,0)</f>
        <v>0</v>
      </c>
      <c r="J3857" s="6" t="n">
        <f aca="false">IF(1_Data_EDA!B3858="Same Day",1,0)</f>
        <v>0</v>
      </c>
      <c r="K3857" s="6" t="n">
        <f aca="false">IF(1_Data_EDA!C3858="Corporate",1,0)</f>
        <v>0</v>
      </c>
      <c r="L3857" s="6" t="n">
        <f aca="false">IF(1_Data_EDA!C3858="Home Office",1,0)</f>
        <v>0</v>
      </c>
      <c r="M3857" s="6" t="n">
        <f aca="false">IF(1_Data_EDA!D3858="Europe",1,0)</f>
        <v>0</v>
      </c>
      <c r="N3857" s="6" t="n">
        <f aca="false">IF(1_Data_EDA!D3858="LATAM",1,0)</f>
        <v>1</v>
      </c>
      <c r="O3857" s="6" t="n">
        <f aca="false">IF(1_Data_EDA!D3858="Pacific Asia",1,0)</f>
        <v>0</v>
      </c>
      <c r="P3857" s="6" t="n">
        <f aca="false">IF(1_Data_EDA!D3858="USCA",1,0)</f>
        <v>0</v>
      </c>
      <c r="Q3857" s="6" t="n">
        <f aca="false">IF(C3857&gt;MEDIAN(C$5:C$8004),1,0)</f>
        <v>0</v>
      </c>
      <c r="R3857" s="6" t="n">
        <f aca="false">IF(D3857&gt;2,1,0)</f>
        <v>1</v>
      </c>
    </row>
    <row r="3858" customFormat="false" ht="15" hidden="false" customHeight="true" outlineLevel="0" collapsed="false">
      <c r="A3858" s="6" t="n">
        <f aca="false">1_Data_EDA!O3859</f>
        <v>1</v>
      </c>
      <c r="B3858" s="6" t="n">
        <f aca="false">1_Data_EDA!H3859</f>
        <v>1</v>
      </c>
      <c r="C3858" s="7" t="n">
        <f aca="false">1_Data_EDA!I3859</f>
        <v>59.99000168</v>
      </c>
      <c r="D3858" s="6" t="n">
        <f aca="false">1_Data_EDA!J3859</f>
        <v>1</v>
      </c>
      <c r="E3858" s="7" t="n">
        <f aca="false">1_Data_EDA!K3859</f>
        <v>59.99000168</v>
      </c>
      <c r="F3858" s="7" t="n">
        <f aca="false">1_Data_EDA!L3859</f>
        <v>3</v>
      </c>
      <c r="G3858" s="8" t="n">
        <f aca="false">1_Data_EDA!M3859</f>
        <v>0.050000001</v>
      </c>
      <c r="H3858" s="6" t="n">
        <f aca="false">IF(1_Data_EDA!B3859="First Class",1,0)</f>
        <v>1</v>
      </c>
      <c r="I3858" s="6" t="n">
        <f aca="false">IF(1_Data_EDA!B3859="Second Class",1,0)</f>
        <v>0</v>
      </c>
      <c r="J3858" s="6" t="n">
        <f aca="false">IF(1_Data_EDA!B3859="Same Day",1,0)</f>
        <v>0</v>
      </c>
      <c r="K3858" s="6" t="n">
        <f aca="false">IF(1_Data_EDA!C3859="Corporate",1,0)</f>
        <v>0</v>
      </c>
      <c r="L3858" s="6" t="n">
        <f aca="false">IF(1_Data_EDA!C3859="Home Office",1,0)</f>
        <v>0</v>
      </c>
      <c r="M3858" s="6" t="n">
        <f aca="false">IF(1_Data_EDA!D3859="Europe",1,0)</f>
        <v>0</v>
      </c>
      <c r="N3858" s="6" t="n">
        <f aca="false">IF(1_Data_EDA!D3859="LATAM",1,0)</f>
        <v>0</v>
      </c>
      <c r="O3858" s="6" t="n">
        <f aca="false">IF(1_Data_EDA!D3859="Pacific Asia",1,0)</f>
        <v>0</v>
      </c>
      <c r="P3858" s="6" t="n">
        <f aca="false">IF(1_Data_EDA!D3859="USCA",1,0)</f>
        <v>1</v>
      </c>
      <c r="Q3858" s="6" t="n">
        <f aca="false">IF(C3858&gt;MEDIAN(C$5:C$8004),1,0)</f>
        <v>0</v>
      </c>
      <c r="R3858" s="6" t="n">
        <f aca="false">IF(D3858&gt;2,1,0)</f>
        <v>0</v>
      </c>
    </row>
    <row r="3859" customFormat="false" ht="15" hidden="false" customHeight="true" outlineLevel="0" collapsed="false">
      <c r="A3859" s="6" t="n">
        <f aca="false">1_Data_EDA!O3860</f>
        <v>0</v>
      </c>
      <c r="B3859" s="6" t="n">
        <f aca="false">1_Data_EDA!H3860</f>
        <v>4</v>
      </c>
      <c r="C3859" s="7" t="n">
        <f aca="false">1_Data_EDA!I3860</f>
        <v>129.9900055</v>
      </c>
      <c r="D3859" s="6" t="n">
        <f aca="false">1_Data_EDA!J3860</f>
        <v>1</v>
      </c>
      <c r="E3859" s="7" t="n">
        <f aca="false">1_Data_EDA!K3860</f>
        <v>129.9900055</v>
      </c>
      <c r="F3859" s="7" t="n">
        <f aca="false">1_Data_EDA!L3860</f>
        <v>19.5</v>
      </c>
      <c r="G3859" s="8" t="n">
        <f aca="false">1_Data_EDA!M3860</f>
        <v>0.150000006</v>
      </c>
      <c r="H3859" s="6" t="n">
        <f aca="false">IF(1_Data_EDA!B3860="First Class",1,0)</f>
        <v>0</v>
      </c>
      <c r="I3859" s="6" t="n">
        <f aca="false">IF(1_Data_EDA!B3860="Second Class",1,0)</f>
        <v>0</v>
      </c>
      <c r="J3859" s="6" t="n">
        <f aca="false">IF(1_Data_EDA!B3860="Same Day",1,0)</f>
        <v>0</v>
      </c>
      <c r="K3859" s="6" t="n">
        <f aca="false">IF(1_Data_EDA!C3860="Corporate",1,0)</f>
        <v>0</v>
      </c>
      <c r="L3859" s="6" t="n">
        <f aca="false">IF(1_Data_EDA!C3860="Home Office",1,0)</f>
        <v>0</v>
      </c>
      <c r="M3859" s="6" t="n">
        <f aca="false">IF(1_Data_EDA!D3860="Europe",1,0)</f>
        <v>0</v>
      </c>
      <c r="N3859" s="6" t="n">
        <f aca="false">IF(1_Data_EDA!D3860="LATAM",1,0)</f>
        <v>1</v>
      </c>
      <c r="O3859" s="6" t="n">
        <f aca="false">IF(1_Data_EDA!D3860="Pacific Asia",1,0)</f>
        <v>0</v>
      </c>
      <c r="P3859" s="6" t="n">
        <f aca="false">IF(1_Data_EDA!D3860="USCA",1,0)</f>
        <v>0</v>
      </c>
      <c r="Q3859" s="6" t="n">
        <f aca="false">IF(C3859&gt;MEDIAN(C$5:C$8004),1,0)</f>
        <v>1</v>
      </c>
      <c r="R3859" s="6" t="n">
        <f aca="false">IF(D3859&gt;2,1,0)</f>
        <v>0</v>
      </c>
    </row>
    <row r="3860" customFormat="false" ht="15" hidden="false" customHeight="true" outlineLevel="0" collapsed="false">
      <c r="A3860" s="6" t="n">
        <f aca="false">1_Data_EDA!O3861</f>
        <v>0</v>
      </c>
      <c r="B3860" s="6" t="n">
        <f aca="false">1_Data_EDA!H3861</f>
        <v>4</v>
      </c>
      <c r="C3860" s="7" t="n">
        <f aca="false">1_Data_EDA!I3861</f>
        <v>129.9900055</v>
      </c>
      <c r="D3860" s="6" t="n">
        <f aca="false">1_Data_EDA!J3861</f>
        <v>1</v>
      </c>
      <c r="E3860" s="7" t="n">
        <f aca="false">1_Data_EDA!K3861</f>
        <v>129.9900055</v>
      </c>
      <c r="F3860" s="7" t="n">
        <f aca="false">1_Data_EDA!L3861</f>
        <v>3.900000095</v>
      </c>
      <c r="G3860" s="8" t="n">
        <f aca="false">1_Data_EDA!M3861</f>
        <v>0.029999999</v>
      </c>
      <c r="H3860" s="6" t="n">
        <f aca="false">IF(1_Data_EDA!B3861="First Class",1,0)</f>
        <v>0</v>
      </c>
      <c r="I3860" s="6" t="n">
        <f aca="false">IF(1_Data_EDA!B3861="Second Class",1,0)</f>
        <v>0</v>
      </c>
      <c r="J3860" s="6" t="n">
        <f aca="false">IF(1_Data_EDA!B3861="Same Day",1,0)</f>
        <v>0</v>
      </c>
      <c r="K3860" s="6" t="n">
        <f aca="false">IF(1_Data_EDA!C3861="Corporate",1,0)</f>
        <v>1</v>
      </c>
      <c r="L3860" s="6" t="n">
        <f aca="false">IF(1_Data_EDA!C3861="Home Office",1,0)</f>
        <v>0</v>
      </c>
      <c r="M3860" s="6" t="n">
        <f aca="false">IF(1_Data_EDA!D3861="Europe",1,0)</f>
        <v>1</v>
      </c>
      <c r="N3860" s="6" t="n">
        <f aca="false">IF(1_Data_EDA!D3861="LATAM",1,0)</f>
        <v>0</v>
      </c>
      <c r="O3860" s="6" t="n">
        <f aca="false">IF(1_Data_EDA!D3861="Pacific Asia",1,0)</f>
        <v>0</v>
      </c>
      <c r="P3860" s="6" t="n">
        <f aca="false">IF(1_Data_EDA!D3861="USCA",1,0)</f>
        <v>0</v>
      </c>
      <c r="Q3860" s="6" t="n">
        <f aca="false">IF(C3860&gt;MEDIAN(C$5:C$8004),1,0)</f>
        <v>1</v>
      </c>
      <c r="R3860" s="6" t="n">
        <f aca="false">IF(D3860&gt;2,1,0)</f>
        <v>0</v>
      </c>
    </row>
    <row r="3861" customFormat="false" ht="15" hidden="false" customHeight="true" outlineLevel="0" collapsed="false">
      <c r="A3861" s="6" t="n">
        <f aca="false">1_Data_EDA!O3862</f>
        <v>0</v>
      </c>
      <c r="B3861" s="6" t="n">
        <f aca="false">1_Data_EDA!H3862</f>
        <v>0</v>
      </c>
      <c r="C3861" s="7" t="n">
        <f aca="false">1_Data_EDA!I3862</f>
        <v>59.99000168</v>
      </c>
      <c r="D3861" s="6" t="n">
        <f aca="false">1_Data_EDA!J3862</f>
        <v>5</v>
      </c>
      <c r="E3861" s="7" t="n">
        <f aca="false">1_Data_EDA!K3862</f>
        <v>299.9500122</v>
      </c>
      <c r="F3861" s="7" t="n">
        <f aca="false">1_Data_EDA!L3862</f>
        <v>38.99000168</v>
      </c>
      <c r="G3861" s="8" t="n">
        <f aca="false">1_Data_EDA!M3862</f>
        <v>0.129999995</v>
      </c>
      <c r="H3861" s="6" t="n">
        <f aca="false">IF(1_Data_EDA!B3862="First Class",1,0)</f>
        <v>0</v>
      </c>
      <c r="I3861" s="6" t="n">
        <f aca="false">IF(1_Data_EDA!B3862="Second Class",1,0)</f>
        <v>0</v>
      </c>
      <c r="J3861" s="6" t="n">
        <f aca="false">IF(1_Data_EDA!B3862="Same Day",1,0)</f>
        <v>1</v>
      </c>
      <c r="K3861" s="6" t="n">
        <f aca="false">IF(1_Data_EDA!C3862="Corporate",1,0)</f>
        <v>0</v>
      </c>
      <c r="L3861" s="6" t="n">
        <f aca="false">IF(1_Data_EDA!C3862="Home Office",1,0)</f>
        <v>1</v>
      </c>
      <c r="M3861" s="6" t="n">
        <f aca="false">IF(1_Data_EDA!D3862="Europe",1,0)</f>
        <v>0</v>
      </c>
      <c r="N3861" s="6" t="n">
        <f aca="false">IF(1_Data_EDA!D3862="LATAM",1,0)</f>
        <v>0</v>
      </c>
      <c r="O3861" s="6" t="n">
        <f aca="false">IF(1_Data_EDA!D3862="Pacific Asia",1,0)</f>
        <v>1</v>
      </c>
      <c r="P3861" s="6" t="n">
        <f aca="false">IF(1_Data_EDA!D3862="USCA",1,0)</f>
        <v>0</v>
      </c>
      <c r="Q3861" s="6" t="n">
        <f aca="false">IF(C3861&gt;MEDIAN(C$5:C$8004),1,0)</f>
        <v>0</v>
      </c>
      <c r="R3861" s="6" t="n">
        <f aca="false">IF(D3861&gt;2,1,0)</f>
        <v>1</v>
      </c>
    </row>
    <row r="3862" customFormat="false" ht="15" hidden="false" customHeight="true" outlineLevel="0" collapsed="false">
      <c r="A3862" s="6" t="n">
        <f aca="false">1_Data_EDA!O3863</f>
        <v>1</v>
      </c>
      <c r="B3862" s="6" t="n">
        <f aca="false">1_Data_EDA!H3863</f>
        <v>4</v>
      </c>
      <c r="C3862" s="7" t="n">
        <f aca="false">1_Data_EDA!I3863</f>
        <v>399.980011</v>
      </c>
      <c r="D3862" s="6" t="n">
        <f aca="false">1_Data_EDA!J3863</f>
        <v>1</v>
      </c>
      <c r="E3862" s="7" t="n">
        <f aca="false">1_Data_EDA!K3863</f>
        <v>399.980011</v>
      </c>
      <c r="F3862" s="7" t="n">
        <f aca="false">1_Data_EDA!L3863</f>
        <v>52</v>
      </c>
      <c r="G3862" s="8" t="n">
        <f aca="false">1_Data_EDA!M3863</f>
        <v>0.129999995</v>
      </c>
      <c r="H3862" s="6" t="n">
        <f aca="false">IF(1_Data_EDA!B3863="First Class",1,0)</f>
        <v>0</v>
      </c>
      <c r="I3862" s="6" t="n">
        <f aca="false">IF(1_Data_EDA!B3863="Second Class",1,0)</f>
        <v>0</v>
      </c>
      <c r="J3862" s="6" t="n">
        <f aca="false">IF(1_Data_EDA!B3863="Same Day",1,0)</f>
        <v>0</v>
      </c>
      <c r="K3862" s="6" t="n">
        <f aca="false">IF(1_Data_EDA!C3863="Corporate",1,0)</f>
        <v>0</v>
      </c>
      <c r="L3862" s="6" t="n">
        <f aca="false">IF(1_Data_EDA!C3863="Home Office",1,0)</f>
        <v>0</v>
      </c>
      <c r="M3862" s="6" t="n">
        <f aca="false">IF(1_Data_EDA!D3863="Europe",1,0)</f>
        <v>0</v>
      </c>
      <c r="N3862" s="6" t="n">
        <f aca="false">IF(1_Data_EDA!D3863="LATAM",1,0)</f>
        <v>1</v>
      </c>
      <c r="O3862" s="6" t="n">
        <f aca="false">IF(1_Data_EDA!D3863="Pacific Asia",1,0)</f>
        <v>0</v>
      </c>
      <c r="P3862" s="6" t="n">
        <f aca="false">IF(1_Data_EDA!D3863="USCA",1,0)</f>
        <v>0</v>
      </c>
      <c r="Q3862" s="6" t="n">
        <f aca="false">IF(C3862&gt;MEDIAN(C$5:C$8004),1,0)</f>
        <v>1</v>
      </c>
      <c r="R3862" s="6" t="n">
        <f aca="false">IF(D3862&gt;2,1,0)</f>
        <v>0</v>
      </c>
    </row>
    <row r="3863" customFormat="false" ht="15" hidden="false" customHeight="true" outlineLevel="0" collapsed="false">
      <c r="A3863" s="6" t="n">
        <f aca="false">1_Data_EDA!O3864</f>
        <v>1</v>
      </c>
      <c r="B3863" s="6" t="n">
        <f aca="false">1_Data_EDA!H3864</f>
        <v>2</v>
      </c>
      <c r="C3863" s="7" t="n">
        <f aca="false">1_Data_EDA!I3864</f>
        <v>129.9900055</v>
      </c>
      <c r="D3863" s="6" t="n">
        <f aca="false">1_Data_EDA!J3864</f>
        <v>1</v>
      </c>
      <c r="E3863" s="7" t="n">
        <f aca="false">1_Data_EDA!K3864</f>
        <v>129.9900055</v>
      </c>
      <c r="F3863" s="7" t="n">
        <f aca="false">1_Data_EDA!L3864</f>
        <v>5.199999809</v>
      </c>
      <c r="G3863" s="8" t="n">
        <f aca="false">1_Data_EDA!M3864</f>
        <v>0.039999999</v>
      </c>
      <c r="H3863" s="6" t="n">
        <f aca="false">IF(1_Data_EDA!B3864="First Class",1,0)</f>
        <v>0</v>
      </c>
      <c r="I3863" s="6" t="n">
        <f aca="false">IF(1_Data_EDA!B3864="Second Class",1,0)</f>
        <v>1</v>
      </c>
      <c r="J3863" s="6" t="n">
        <f aca="false">IF(1_Data_EDA!B3864="Same Day",1,0)</f>
        <v>0</v>
      </c>
      <c r="K3863" s="6" t="n">
        <f aca="false">IF(1_Data_EDA!C3864="Corporate",1,0)</f>
        <v>1</v>
      </c>
      <c r="L3863" s="6" t="n">
        <f aca="false">IF(1_Data_EDA!C3864="Home Office",1,0)</f>
        <v>0</v>
      </c>
      <c r="M3863" s="6" t="n">
        <f aca="false">IF(1_Data_EDA!D3864="Europe",1,0)</f>
        <v>0</v>
      </c>
      <c r="N3863" s="6" t="n">
        <f aca="false">IF(1_Data_EDA!D3864="LATAM",1,0)</f>
        <v>0</v>
      </c>
      <c r="O3863" s="6" t="n">
        <f aca="false">IF(1_Data_EDA!D3864="Pacific Asia",1,0)</f>
        <v>1</v>
      </c>
      <c r="P3863" s="6" t="n">
        <f aca="false">IF(1_Data_EDA!D3864="USCA",1,0)</f>
        <v>0</v>
      </c>
      <c r="Q3863" s="6" t="n">
        <f aca="false">IF(C3863&gt;MEDIAN(C$5:C$8004),1,0)</f>
        <v>1</v>
      </c>
      <c r="R3863" s="6" t="n">
        <f aca="false">IF(D3863&gt;2,1,0)</f>
        <v>0</v>
      </c>
    </row>
    <row r="3864" customFormat="false" ht="15" hidden="false" customHeight="true" outlineLevel="0" collapsed="false">
      <c r="A3864" s="6" t="n">
        <f aca="false">1_Data_EDA!O3865</f>
        <v>1</v>
      </c>
      <c r="B3864" s="6" t="n">
        <f aca="false">1_Data_EDA!H3865</f>
        <v>1</v>
      </c>
      <c r="C3864" s="7" t="n">
        <f aca="false">1_Data_EDA!I3865</f>
        <v>129.9900055</v>
      </c>
      <c r="D3864" s="6" t="n">
        <f aca="false">1_Data_EDA!J3865</f>
        <v>1</v>
      </c>
      <c r="E3864" s="7" t="n">
        <f aca="false">1_Data_EDA!K3865</f>
        <v>129.9900055</v>
      </c>
      <c r="F3864" s="7" t="n">
        <f aca="false">1_Data_EDA!L3865</f>
        <v>2.599999905</v>
      </c>
      <c r="G3864" s="8" t="n">
        <f aca="false">1_Data_EDA!M3865</f>
        <v>0.02</v>
      </c>
      <c r="H3864" s="6" t="n">
        <f aca="false">IF(1_Data_EDA!B3865="First Class",1,0)</f>
        <v>1</v>
      </c>
      <c r="I3864" s="6" t="n">
        <f aca="false">IF(1_Data_EDA!B3865="Second Class",1,0)</f>
        <v>0</v>
      </c>
      <c r="J3864" s="6" t="n">
        <f aca="false">IF(1_Data_EDA!B3865="Same Day",1,0)</f>
        <v>0</v>
      </c>
      <c r="K3864" s="6" t="n">
        <f aca="false">IF(1_Data_EDA!C3865="Corporate",1,0)</f>
        <v>0</v>
      </c>
      <c r="L3864" s="6" t="n">
        <f aca="false">IF(1_Data_EDA!C3865="Home Office",1,0)</f>
        <v>1</v>
      </c>
      <c r="M3864" s="6" t="n">
        <f aca="false">IF(1_Data_EDA!D3865="Europe",1,0)</f>
        <v>0</v>
      </c>
      <c r="N3864" s="6" t="n">
        <f aca="false">IF(1_Data_EDA!D3865="LATAM",1,0)</f>
        <v>0</v>
      </c>
      <c r="O3864" s="6" t="n">
        <f aca="false">IF(1_Data_EDA!D3865="Pacific Asia",1,0)</f>
        <v>0</v>
      </c>
      <c r="P3864" s="6" t="n">
        <f aca="false">IF(1_Data_EDA!D3865="USCA",1,0)</f>
        <v>0</v>
      </c>
      <c r="Q3864" s="6" t="n">
        <f aca="false">IF(C3864&gt;MEDIAN(C$5:C$8004),1,0)</f>
        <v>1</v>
      </c>
      <c r="R3864" s="6" t="n">
        <f aca="false">IF(D3864&gt;2,1,0)</f>
        <v>0</v>
      </c>
    </row>
    <row r="3865" customFormat="false" ht="15" hidden="false" customHeight="true" outlineLevel="0" collapsed="false">
      <c r="A3865" s="6" t="n">
        <f aca="false">1_Data_EDA!O3866</f>
        <v>0</v>
      </c>
      <c r="B3865" s="6" t="n">
        <f aca="false">1_Data_EDA!H3866</f>
        <v>4</v>
      </c>
      <c r="C3865" s="7" t="n">
        <f aca="false">1_Data_EDA!I3866</f>
        <v>80</v>
      </c>
      <c r="D3865" s="6" t="n">
        <f aca="false">1_Data_EDA!J3866</f>
        <v>4</v>
      </c>
      <c r="E3865" s="7" t="n">
        <f aca="false">1_Data_EDA!K3866</f>
        <v>320</v>
      </c>
      <c r="F3865" s="7" t="n">
        <f aca="false">1_Data_EDA!L3866</f>
        <v>0</v>
      </c>
      <c r="G3865" s="8" t="n">
        <f aca="false">1_Data_EDA!M3866</f>
        <v>0</v>
      </c>
      <c r="H3865" s="6" t="n">
        <f aca="false">IF(1_Data_EDA!B3866="First Class",1,0)</f>
        <v>0</v>
      </c>
      <c r="I3865" s="6" t="n">
        <f aca="false">IF(1_Data_EDA!B3866="Second Class",1,0)</f>
        <v>0</v>
      </c>
      <c r="J3865" s="6" t="n">
        <f aca="false">IF(1_Data_EDA!B3866="Same Day",1,0)</f>
        <v>0</v>
      </c>
      <c r="K3865" s="6" t="n">
        <f aca="false">IF(1_Data_EDA!C3866="Corporate",1,0)</f>
        <v>0</v>
      </c>
      <c r="L3865" s="6" t="n">
        <f aca="false">IF(1_Data_EDA!C3866="Home Office",1,0)</f>
        <v>0</v>
      </c>
      <c r="M3865" s="6" t="n">
        <f aca="false">IF(1_Data_EDA!D3866="Europe",1,0)</f>
        <v>0</v>
      </c>
      <c r="N3865" s="6" t="n">
        <f aca="false">IF(1_Data_EDA!D3866="LATAM",1,0)</f>
        <v>1</v>
      </c>
      <c r="O3865" s="6" t="n">
        <f aca="false">IF(1_Data_EDA!D3866="Pacific Asia",1,0)</f>
        <v>0</v>
      </c>
      <c r="P3865" s="6" t="n">
        <f aca="false">IF(1_Data_EDA!D3866="USCA",1,0)</f>
        <v>0</v>
      </c>
      <c r="Q3865" s="6" t="n">
        <f aca="false">IF(C3865&gt;MEDIAN(C$5:C$8004),1,0)</f>
        <v>1</v>
      </c>
      <c r="R3865" s="6" t="n">
        <f aca="false">IF(D3865&gt;2,1,0)</f>
        <v>1</v>
      </c>
    </row>
    <row r="3866" customFormat="false" ht="15" hidden="false" customHeight="true" outlineLevel="0" collapsed="false">
      <c r="A3866" s="6" t="n">
        <f aca="false">1_Data_EDA!O3867</f>
        <v>1</v>
      </c>
      <c r="B3866" s="6" t="n">
        <f aca="false">1_Data_EDA!H3867</f>
        <v>2</v>
      </c>
      <c r="C3866" s="7" t="n">
        <f aca="false">1_Data_EDA!I3867</f>
        <v>129.9900055</v>
      </c>
      <c r="D3866" s="6" t="n">
        <f aca="false">1_Data_EDA!J3867</f>
        <v>1</v>
      </c>
      <c r="E3866" s="7" t="n">
        <f aca="false">1_Data_EDA!K3867</f>
        <v>129.9900055</v>
      </c>
      <c r="F3866" s="7" t="n">
        <f aca="false">1_Data_EDA!L3867</f>
        <v>22.10000038</v>
      </c>
      <c r="G3866" s="8" t="n">
        <f aca="false">1_Data_EDA!M3867</f>
        <v>0.170000002</v>
      </c>
      <c r="H3866" s="6" t="n">
        <f aca="false">IF(1_Data_EDA!B3867="First Class",1,0)</f>
        <v>0</v>
      </c>
      <c r="I3866" s="6" t="n">
        <f aca="false">IF(1_Data_EDA!B3867="Second Class",1,0)</f>
        <v>1</v>
      </c>
      <c r="J3866" s="6" t="n">
        <f aca="false">IF(1_Data_EDA!B3867="Same Day",1,0)</f>
        <v>0</v>
      </c>
      <c r="K3866" s="6" t="n">
        <f aca="false">IF(1_Data_EDA!C3867="Corporate",1,0)</f>
        <v>1</v>
      </c>
      <c r="L3866" s="6" t="n">
        <f aca="false">IF(1_Data_EDA!C3867="Home Office",1,0)</f>
        <v>0</v>
      </c>
      <c r="M3866" s="6" t="n">
        <f aca="false">IF(1_Data_EDA!D3867="Europe",1,0)</f>
        <v>1</v>
      </c>
      <c r="N3866" s="6" t="n">
        <f aca="false">IF(1_Data_EDA!D3867="LATAM",1,0)</f>
        <v>0</v>
      </c>
      <c r="O3866" s="6" t="n">
        <f aca="false">IF(1_Data_EDA!D3867="Pacific Asia",1,0)</f>
        <v>0</v>
      </c>
      <c r="P3866" s="6" t="n">
        <f aca="false">IF(1_Data_EDA!D3867="USCA",1,0)</f>
        <v>0</v>
      </c>
      <c r="Q3866" s="6" t="n">
        <f aca="false">IF(C3866&gt;MEDIAN(C$5:C$8004),1,0)</f>
        <v>1</v>
      </c>
      <c r="R3866" s="6" t="n">
        <f aca="false">IF(D3866&gt;2,1,0)</f>
        <v>0</v>
      </c>
    </row>
    <row r="3867" customFormat="false" ht="15" hidden="false" customHeight="true" outlineLevel="0" collapsed="false">
      <c r="A3867" s="6" t="n">
        <f aca="false">1_Data_EDA!O3868</f>
        <v>1</v>
      </c>
      <c r="B3867" s="6" t="n">
        <f aca="false">1_Data_EDA!H3868</f>
        <v>4</v>
      </c>
      <c r="C3867" s="7" t="n">
        <f aca="false">1_Data_EDA!I3868</f>
        <v>199.9900055</v>
      </c>
      <c r="D3867" s="6" t="n">
        <f aca="false">1_Data_EDA!J3868</f>
        <v>1</v>
      </c>
      <c r="E3867" s="7" t="n">
        <f aca="false">1_Data_EDA!K3868</f>
        <v>199.9900055</v>
      </c>
      <c r="F3867" s="7" t="n">
        <f aca="false">1_Data_EDA!L3868</f>
        <v>34</v>
      </c>
      <c r="G3867" s="8" t="n">
        <f aca="false">1_Data_EDA!M3868</f>
        <v>0.170000002</v>
      </c>
      <c r="H3867" s="6" t="n">
        <f aca="false">IF(1_Data_EDA!B3868="First Class",1,0)</f>
        <v>0</v>
      </c>
      <c r="I3867" s="6" t="n">
        <f aca="false">IF(1_Data_EDA!B3868="Second Class",1,0)</f>
        <v>0</v>
      </c>
      <c r="J3867" s="6" t="n">
        <f aca="false">IF(1_Data_EDA!B3868="Same Day",1,0)</f>
        <v>0</v>
      </c>
      <c r="K3867" s="6" t="n">
        <f aca="false">IF(1_Data_EDA!C3868="Corporate",1,0)</f>
        <v>0</v>
      </c>
      <c r="L3867" s="6" t="n">
        <f aca="false">IF(1_Data_EDA!C3868="Home Office",1,0)</f>
        <v>0</v>
      </c>
      <c r="M3867" s="6" t="n">
        <f aca="false">IF(1_Data_EDA!D3868="Europe",1,0)</f>
        <v>1</v>
      </c>
      <c r="N3867" s="6" t="n">
        <f aca="false">IF(1_Data_EDA!D3868="LATAM",1,0)</f>
        <v>0</v>
      </c>
      <c r="O3867" s="6" t="n">
        <f aca="false">IF(1_Data_EDA!D3868="Pacific Asia",1,0)</f>
        <v>0</v>
      </c>
      <c r="P3867" s="6" t="n">
        <f aca="false">IF(1_Data_EDA!D3868="USCA",1,0)</f>
        <v>0</v>
      </c>
      <c r="Q3867" s="6" t="n">
        <f aca="false">IF(C3867&gt;MEDIAN(C$5:C$8004),1,0)</f>
        <v>1</v>
      </c>
      <c r="R3867" s="6" t="n">
        <f aca="false">IF(D3867&gt;2,1,0)</f>
        <v>0</v>
      </c>
    </row>
    <row r="3868" customFormat="false" ht="15" hidden="false" customHeight="true" outlineLevel="0" collapsed="false">
      <c r="A3868" s="6" t="n">
        <f aca="false">1_Data_EDA!O3869</f>
        <v>1</v>
      </c>
      <c r="B3868" s="6" t="n">
        <f aca="false">1_Data_EDA!H3869</f>
        <v>1</v>
      </c>
      <c r="C3868" s="7" t="n">
        <f aca="false">1_Data_EDA!I3869</f>
        <v>29.98999977</v>
      </c>
      <c r="D3868" s="6" t="n">
        <f aca="false">1_Data_EDA!J3869</f>
        <v>2</v>
      </c>
      <c r="E3868" s="7" t="n">
        <f aca="false">1_Data_EDA!K3869</f>
        <v>59.97999954</v>
      </c>
      <c r="F3868" s="7" t="n">
        <f aca="false">1_Data_EDA!L3869</f>
        <v>10.80000019</v>
      </c>
      <c r="G3868" s="8" t="n">
        <f aca="false">1_Data_EDA!M3869</f>
        <v>0.180000007</v>
      </c>
      <c r="H3868" s="6" t="n">
        <f aca="false">IF(1_Data_EDA!B3869="First Class",1,0)</f>
        <v>1</v>
      </c>
      <c r="I3868" s="6" t="n">
        <f aca="false">IF(1_Data_EDA!B3869="Second Class",1,0)</f>
        <v>0</v>
      </c>
      <c r="J3868" s="6" t="n">
        <f aca="false">IF(1_Data_EDA!B3869="Same Day",1,0)</f>
        <v>0</v>
      </c>
      <c r="K3868" s="6" t="n">
        <f aca="false">IF(1_Data_EDA!C3869="Corporate",1,0)</f>
        <v>1</v>
      </c>
      <c r="L3868" s="6" t="n">
        <f aca="false">IF(1_Data_EDA!C3869="Home Office",1,0)</f>
        <v>0</v>
      </c>
      <c r="M3868" s="6" t="n">
        <f aca="false">IF(1_Data_EDA!D3869="Europe",1,0)</f>
        <v>0</v>
      </c>
      <c r="N3868" s="6" t="n">
        <f aca="false">IF(1_Data_EDA!D3869="LATAM",1,0)</f>
        <v>1</v>
      </c>
      <c r="O3868" s="6" t="n">
        <f aca="false">IF(1_Data_EDA!D3869="Pacific Asia",1,0)</f>
        <v>0</v>
      </c>
      <c r="P3868" s="6" t="n">
        <f aca="false">IF(1_Data_EDA!D3869="USCA",1,0)</f>
        <v>0</v>
      </c>
      <c r="Q3868" s="6" t="n">
        <f aca="false">IF(C3868&gt;MEDIAN(C$5:C$8004),1,0)</f>
        <v>0</v>
      </c>
      <c r="R3868" s="6" t="n">
        <f aca="false">IF(D3868&gt;2,1,0)</f>
        <v>0</v>
      </c>
    </row>
    <row r="3869" customFormat="false" ht="15" hidden="false" customHeight="true" outlineLevel="0" collapsed="false">
      <c r="A3869" s="6" t="n">
        <f aca="false">1_Data_EDA!O3870</f>
        <v>0</v>
      </c>
      <c r="B3869" s="6" t="n">
        <f aca="false">1_Data_EDA!H3870</f>
        <v>4</v>
      </c>
      <c r="C3869" s="7" t="n">
        <f aca="false">1_Data_EDA!I3870</f>
        <v>199.9900055</v>
      </c>
      <c r="D3869" s="6" t="n">
        <f aca="false">1_Data_EDA!J3870</f>
        <v>1</v>
      </c>
      <c r="E3869" s="7" t="n">
        <f aca="false">1_Data_EDA!K3870</f>
        <v>199.9900055</v>
      </c>
      <c r="F3869" s="7" t="n">
        <f aca="false">1_Data_EDA!L3870</f>
        <v>40</v>
      </c>
      <c r="G3869" s="8" t="n">
        <f aca="false">1_Data_EDA!M3870</f>
        <v>0.200000003</v>
      </c>
      <c r="H3869" s="6" t="n">
        <f aca="false">IF(1_Data_EDA!B3870="First Class",1,0)</f>
        <v>0</v>
      </c>
      <c r="I3869" s="6" t="n">
        <f aca="false">IF(1_Data_EDA!B3870="Second Class",1,0)</f>
        <v>0</v>
      </c>
      <c r="J3869" s="6" t="n">
        <f aca="false">IF(1_Data_EDA!B3870="Same Day",1,0)</f>
        <v>0</v>
      </c>
      <c r="K3869" s="6" t="n">
        <f aca="false">IF(1_Data_EDA!C3870="Corporate",1,0)</f>
        <v>0</v>
      </c>
      <c r="L3869" s="6" t="n">
        <f aca="false">IF(1_Data_EDA!C3870="Home Office",1,0)</f>
        <v>0</v>
      </c>
      <c r="M3869" s="6" t="n">
        <f aca="false">IF(1_Data_EDA!D3870="Europe",1,0)</f>
        <v>0</v>
      </c>
      <c r="N3869" s="6" t="n">
        <f aca="false">IF(1_Data_EDA!D3870="LATAM",1,0)</f>
        <v>1</v>
      </c>
      <c r="O3869" s="6" t="n">
        <f aca="false">IF(1_Data_EDA!D3870="Pacific Asia",1,0)</f>
        <v>0</v>
      </c>
      <c r="P3869" s="6" t="n">
        <f aca="false">IF(1_Data_EDA!D3870="USCA",1,0)</f>
        <v>0</v>
      </c>
      <c r="Q3869" s="6" t="n">
        <f aca="false">IF(C3869&gt;MEDIAN(C$5:C$8004),1,0)</f>
        <v>1</v>
      </c>
      <c r="R3869" s="6" t="n">
        <f aca="false">IF(D3869&gt;2,1,0)</f>
        <v>0</v>
      </c>
    </row>
    <row r="3870" customFormat="false" ht="15" hidden="false" customHeight="true" outlineLevel="0" collapsed="false">
      <c r="A3870" s="6" t="n">
        <f aca="false">1_Data_EDA!O3871</f>
        <v>0</v>
      </c>
      <c r="B3870" s="6" t="n">
        <f aca="false">1_Data_EDA!H3871</f>
        <v>4</v>
      </c>
      <c r="C3870" s="7" t="n">
        <f aca="false">1_Data_EDA!I3871</f>
        <v>39.99000168</v>
      </c>
      <c r="D3870" s="6" t="n">
        <f aca="false">1_Data_EDA!J3871</f>
        <v>5</v>
      </c>
      <c r="E3870" s="7" t="n">
        <f aca="false">1_Data_EDA!K3871</f>
        <v>199.9499969</v>
      </c>
      <c r="F3870" s="7" t="n">
        <f aca="false">1_Data_EDA!L3871</f>
        <v>14</v>
      </c>
      <c r="G3870" s="8" t="n">
        <f aca="false">1_Data_EDA!M3871</f>
        <v>0.07</v>
      </c>
      <c r="H3870" s="6" t="n">
        <f aca="false">IF(1_Data_EDA!B3871="First Class",1,0)</f>
        <v>0</v>
      </c>
      <c r="I3870" s="6" t="n">
        <f aca="false">IF(1_Data_EDA!B3871="Second Class",1,0)</f>
        <v>0</v>
      </c>
      <c r="J3870" s="6" t="n">
        <f aca="false">IF(1_Data_EDA!B3871="Same Day",1,0)</f>
        <v>0</v>
      </c>
      <c r="K3870" s="6" t="n">
        <f aca="false">IF(1_Data_EDA!C3871="Corporate",1,0)</f>
        <v>0</v>
      </c>
      <c r="L3870" s="6" t="n">
        <f aca="false">IF(1_Data_EDA!C3871="Home Office",1,0)</f>
        <v>0</v>
      </c>
      <c r="M3870" s="6" t="n">
        <f aca="false">IF(1_Data_EDA!D3871="Europe",1,0)</f>
        <v>0</v>
      </c>
      <c r="N3870" s="6" t="n">
        <f aca="false">IF(1_Data_EDA!D3871="LATAM",1,0)</f>
        <v>0</v>
      </c>
      <c r="O3870" s="6" t="n">
        <f aca="false">IF(1_Data_EDA!D3871="Pacific Asia",1,0)</f>
        <v>1</v>
      </c>
      <c r="P3870" s="6" t="n">
        <f aca="false">IF(1_Data_EDA!D3871="USCA",1,0)</f>
        <v>0</v>
      </c>
      <c r="Q3870" s="6" t="n">
        <f aca="false">IF(C3870&gt;MEDIAN(C$5:C$8004),1,0)</f>
        <v>0</v>
      </c>
      <c r="R3870" s="6" t="n">
        <f aca="false">IF(D3870&gt;2,1,0)</f>
        <v>1</v>
      </c>
    </row>
    <row r="3871" customFormat="false" ht="15" hidden="false" customHeight="true" outlineLevel="0" collapsed="false">
      <c r="A3871" s="6" t="n">
        <f aca="false">1_Data_EDA!O3872</f>
        <v>1</v>
      </c>
      <c r="B3871" s="6" t="n">
        <f aca="false">1_Data_EDA!H3872</f>
        <v>4</v>
      </c>
      <c r="C3871" s="7" t="n">
        <f aca="false">1_Data_EDA!I3872</f>
        <v>59.99000168</v>
      </c>
      <c r="D3871" s="6" t="n">
        <f aca="false">1_Data_EDA!J3872</f>
        <v>5</v>
      </c>
      <c r="E3871" s="7" t="n">
        <f aca="false">1_Data_EDA!K3872</f>
        <v>299.9500122</v>
      </c>
      <c r="F3871" s="7" t="n">
        <f aca="false">1_Data_EDA!L3872</f>
        <v>16.5</v>
      </c>
      <c r="G3871" s="8" t="n">
        <f aca="false">1_Data_EDA!M3872</f>
        <v>0.059999999</v>
      </c>
      <c r="H3871" s="6" t="n">
        <f aca="false">IF(1_Data_EDA!B3872="First Class",1,0)</f>
        <v>0</v>
      </c>
      <c r="I3871" s="6" t="n">
        <f aca="false">IF(1_Data_EDA!B3872="Second Class",1,0)</f>
        <v>0</v>
      </c>
      <c r="J3871" s="6" t="n">
        <f aca="false">IF(1_Data_EDA!B3872="Same Day",1,0)</f>
        <v>0</v>
      </c>
      <c r="K3871" s="6" t="n">
        <f aca="false">IF(1_Data_EDA!C3872="Corporate",1,0)</f>
        <v>0</v>
      </c>
      <c r="L3871" s="6" t="n">
        <f aca="false">IF(1_Data_EDA!C3872="Home Office",1,0)</f>
        <v>1</v>
      </c>
      <c r="M3871" s="6" t="n">
        <f aca="false">IF(1_Data_EDA!D3872="Europe",1,0)</f>
        <v>0</v>
      </c>
      <c r="N3871" s="6" t="n">
        <f aca="false">IF(1_Data_EDA!D3872="LATAM",1,0)</f>
        <v>0</v>
      </c>
      <c r="O3871" s="6" t="n">
        <f aca="false">IF(1_Data_EDA!D3872="Pacific Asia",1,0)</f>
        <v>1</v>
      </c>
      <c r="P3871" s="6" t="n">
        <f aca="false">IF(1_Data_EDA!D3872="USCA",1,0)</f>
        <v>0</v>
      </c>
      <c r="Q3871" s="6" t="n">
        <f aca="false">IF(C3871&gt;MEDIAN(C$5:C$8004),1,0)</f>
        <v>0</v>
      </c>
      <c r="R3871" s="6" t="n">
        <f aca="false">IF(D3871&gt;2,1,0)</f>
        <v>1</v>
      </c>
    </row>
    <row r="3872" customFormat="false" ht="15" hidden="false" customHeight="true" outlineLevel="0" collapsed="false">
      <c r="A3872" s="6" t="n">
        <f aca="false">1_Data_EDA!O3873</f>
        <v>0</v>
      </c>
      <c r="B3872" s="6" t="n">
        <f aca="false">1_Data_EDA!H3873</f>
        <v>4</v>
      </c>
      <c r="C3872" s="7" t="n">
        <f aca="false">1_Data_EDA!I3873</f>
        <v>199.9900055</v>
      </c>
      <c r="D3872" s="6" t="n">
        <f aca="false">1_Data_EDA!J3873</f>
        <v>1</v>
      </c>
      <c r="E3872" s="7" t="n">
        <f aca="false">1_Data_EDA!K3873</f>
        <v>199.9900055</v>
      </c>
      <c r="F3872" s="7" t="n">
        <f aca="false">1_Data_EDA!L3873</f>
        <v>8</v>
      </c>
      <c r="G3872" s="8" t="n">
        <f aca="false">1_Data_EDA!M3873</f>
        <v>0.039999999</v>
      </c>
      <c r="H3872" s="6" t="n">
        <f aca="false">IF(1_Data_EDA!B3873="First Class",1,0)</f>
        <v>0</v>
      </c>
      <c r="I3872" s="6" t="n">
        <f aca="false">IF(1_Data_EDA!B3873="Second Class",1,0)</f>
        <v>0</v>
      </c>
      <c r="J3872" s="6" t="n">
        <f aca="false">IF(1_Data_EDA!B3873="Same Day",1,0)</f>
        <v>0</v>
      </c>
      <c r="K3872" s="6" t="n">
        <f aca="false">IF(1_Data_EDA!C3873="Corporate",1,0)</f>
        <v>0</v>
      </c>
      <c r="L3872" s="6" t="n">
        <f aca="false">IF(1_Data_EDA!C3873="Home Office",1,0)</f>
        <v>0</v>
      </c>
      <c r="M3872" s="6" t="n">
        <f aca="false">IF(1_Data_EDA!D3873="Europe",1,0)</f>
        <v>0</v>
      </c>
      <c r="N3872" s="6" t="n">
        <f aca="false">IF(1_Data_EDA!D3873="LATAM",1,0)</f>
        <v>0</v>
      </c>
      <c r="O3872" s="6" t="n">
        <f aca="false">IF(1_Data_EDA!D3873="Pacific Asia",1,0)</f>
        <v>0</v>
      </c>
      <c r="P3872" s="6" t="n">
        <f aca="false">IF(1_Data_EDA!D3873="USCA",1,0)</f>
        <v>0</v>
      </c>
      <c r="Q3872" s="6" t="n">
        <f aca="false">IF(C3872&gt;MEDIAN(C$5:C$8004),1,0)</f>
        <v>1</v>
      </c>
      <c r="R3872" s="6" t="n">
        <f aca="false">IF(D3872&gt;2,1,0)</f>
        <v>0</v>
      </c>
    </row>
    <row r="3873" customFormat="false" ht="15" hidden="false" customHeight="true" outlineLevel="0" collapsed="false">
      <c r="A3873" s="6" t="n">
        <f aca="false">1_Data_EDA!O3874</f>
        <v>0</v>
      </c>
      <c r="B3873" s="6" t="n">
        <f aca="false">1_Data_EDA!H3874</f>
        <v>4</v>
      </c>
      <c r="C3873" s="7" t="n">
        <f aca="false">1_Data_EDA!I3874</f>
        <v>39.99000168</v>
      </c>
      <c r="D3873" s="6" t="n">
        <f aca="false">1_Data_EDA!J3874</f>
        <v>5</v>
      </c>
      <c r="E3873" s="7" t="n">
        <f aca="false">1_Data_EDA!K3874</f>
        <v>199.9499969</v>
      </c>
      <c r="F3873" s="7" t="n">
        <f aca="false">1_Data_EDA!L3874</f>
        <v>2</v>
      </c>
      <c r="G3873" s="8" t="n">
        <f aca="false">1_Data_EDA!M3874</f>
        <v>0.01</v>
      </c>
      <c r="H3873" s="6" t="n">
        <f aca="false">IF(1_Data_EDA!B3874="First Class",1,0)</f>
        <v>0</v>
      </c>
      <c r="I3873" s="6" t="n">
        <f aca="false">IF(1_Data_EDA!B3874="Second Class",1,0)</f>
        <v>0</v>
      </c>
      <c r="J3873" s="6" t="n">
        <f aca="false">IF(1_Data_EDA!B3874="Same Day",1,0)</f>
        <v>0</v>
      </c>
      <c r="K3873" s="6" t="n">
        <f aca="false">IF(1_Data_EDA!C3874="Corporate",1,0)</f>
        <v>0</v>
      </c>
      <c r="L3873" s="6" t="n">
        <f aca="false">IF(1_Data_EDA!C3874="Home Office",1,0)</f>
        <v>0</v>
      </c>
      <c r="M3873" s="6" t="n">
        <f aca="false">IF(1_Data_EDA!D3874="Europe",1,0)</f>
        <v>1</v>
      </c>
      <c r="N3873" s="6" t="n">
        <f aca="false">IF(1_Data_EDA!D3874="LATAM",1,0)</f>
        <v>0</v>
      </c>
      <c r="O3873" s="6" t="n">
        <f aca="false">IF(1_Data_EDA!D3874="Pacific Asia",1,0)</f>
        <v>0</v>
      </c>
      <c r="P3873" s="6" t="n">
        <f aca="false">IF(1_Data_EDA!D3874="USCA",1,0)</f>
        <v>0</v>
      </c>
      <c r="Q3873" s="6" t="n">
        <f aca="false">IF(C3873&gt;MEDIAN(C$5:C$8004),1,0)</f>
        <v>0</v>
      </c>
      <c r="R3873" s="6" t="n">
        <f aca="false">IF(D3873&gt;2,1,0)</f>
        <v>1</v>
      </c>
    </row>
    <row r="3874" customFormat="false" ht="15" hidden="false" customHeight="true" outlineLevel="0" collapsed="false">
      <c r="A3874" s="6" t="n">
        <f aca="false">1_Data_EDA!O3875</f>
        <v>1</v>
      </c>
      <c r="B3874" s="6" t="n">
        <f aca="false">1_Data_EDA!H3875</f>
        <v>4</v>
      </c>
      <c r="C3874" s="7" t="n">
        <f aca="false">1_Data_EDA!I3875</f>
        <v>17.98999977</v>
      </c>
      <c r="D3874" s="6" t="n">
        <f aca="false">1_Data_EDA!J3875</f>
        <v>1</v>
      </c>
      <c r="E3874" s="7" t="n">
        <f aca="false">1_Data_EDA!K3875</f>
        <v>17.98999977</v>
      </c>
      <c r="F3874" s="7" t="n">
        <f aca="false">1_Data_EDA!L3875</f>
        <v>3.059999943</v>
      </c>
      <c r="G3874" s="8" t="n">
        <f aca="false">1_Data_EDA!M3875</f>
        <v>0.170000002</v>
      </c>
      <c r="H3874" s="6" t="n">
        <f aca="false">IF(1_Data_EDA!B3875="First Class",1,0)</f>
        <v>0</v>
      </c>
      <c r="I3874" s="6" t="n">
        <f aca="false">IF(1_Data_EDA!B3875="Second Class",1,0)</f>
        <v>0</v>
      </c>
      <c r="J3874" s="6" t="n">
        <f aca="false">IF(1_Data_EDA!B3875="Same Day",1,0)</f>
        <v>0</v>
      </c>
      <c r="K3874" s="6" t="n">
        <f aca="false">IF(1_Data_EDA!C3875="Corporate",1,0)</f>
        <v>0</v>
      </c>
      <c r="L3874" s="6" t="n">
        <f aca="false">IF(1_Data_EDA!C3875="Home Office",1,0)</f>
        <v>1</v>
      </c>
      <c r="M3874" s="6" t="n">
        <f aca="false">IF(1_Data_EDA!D3875="Europe",1,0)</f>
        <v>0</v>
      </c>
      <c r="N3874" s="6" t="n">
        <f aca="false">IF(1_Data_EDA!D3875="LATAM",1,0)</f>
        <v>0</v>
      </c>
      <c r="O3874" s="6" t="n">
        <f aca="false">IF(1_Data_EDA!D3875="Pacific Asia",1,0)</f>
        <v>1</v>
      </c>
      <c r="P3874" s="6" t="n">
        <f aca="false">IF(1_Data_EDA!D3875="USCA",1,0)</f>
        <v>0</v>
      </c>
      <c r="Q3874" s="6" t="n">
        <f aca="false">IF(C3874&gt;MEDIAN(C$5:C$8004),1,0)</f>
        <v>0</v>
      </c>
      <c r="R3874" s="6" t="n">
        <f aca="false">IF(D3874&gt;2,1,0)</f>
        <v>0</v>
      </c>
    </row>
    <row r="3875" customFormat="false" ht="15" hidden="false" customHeight="true" outlineLevel="0" collapsed="false">
      <c r="A3875" s="6" t="n">
        <f aca="false">1_Data_EDA!O3876</f>
        <v>1</v>
      </c>
      <c r="B3875" s="6" t="n">
        <f aca="false">1_Data_EDA!H3876</f>
        <v>2</v>
      </c>
      <c r="C3875" s="7" t="n">
        <f aca="false">1_Data_EDA!I3876</f>
        <v>129.9900055</v>
      </c>
      <c r="D3875" s="6" t="n">
        <f aca="false">1_Data_EDA!J3876</f>
        <v>1</v>
      </c>
      <c r="E3875" s="7" t="n">
        <f aca="false">1_Data_EDA!K3876</f>
        <v>129.9900055</v>
      </c>
      <c r="F3875" s="7" t="n">
        <f aca="false">1_Data_EDA!L3876</f>
        <v>26</v>
      </c>
      <c r="G3875" s="8" t="n">
        <f aca="false">1_Data_EDA!M3876</f>
        <v>0.200000003</v>
      </c>
      <c r="H3875" s="6" t="n">
        <f aca="false">IF(1_Data_EDA!B3876="First Class",1,0)</f>
        <v>0</v>
      </c>
      <c r="I3875" s="6" t="n">
        <f aca="false">IF(1_Data_EDA!B3876="Second Class",1,0)</f>
        <v>1</v>
      </c>
      <c r="J3875" s="6" t="n">
        <f aca="false">IF(1_Data_EDA!B3876="Same Day",1,0)</f>
        <v>0</v>
      </c>
      <c r="K3875" s="6" t="n">
        <f aca="false">IF(1_Data_EDA!C3876="Corporate",1,0)</f>
        <v>1</v>
      </c>
      <c r="L3875" s="6" t="n">
        <f aca="false">IF(1_Data_EDA!C3876="Home Office",1,0)</f>
        <v>0</v>
      </c>
      <c r="M3875" s="6" t="n">
        <f aca="false">IF(1_Data_EDA!D3876="Europe",1,0)</f>
        <v>0</v>
      </c>
      <c r="N3875" s="6" t="n">
        <f aca="false">IF(1_Data_EDA!D3876="LATAM",1,0)</f>
        <v>0</v>
      </c>
      <c r="O3875" s="6" t="n">
        <f aca="false">IF(1_Data_EDA!D3876="Pacific Asia",1,0)</f>
        <v>0</v>
      </c>
      <c r="P3875" s="6" t="n">
        <f aca="false">IF(1_Data_EDA!D3876="USCA",1,0)</f>
        <v>1</v>
      </c>
      <c r="Q3875" s="6" t="n">
        <f aca="false">IF(C3875&gt;MEDIAN(C$5:C$8004),1,0)</f>
        <v>1</v>
      </c>
      <c r="R3875" s="6" t="n">
        <f aca="false">IF(D3875&gt;2,1,0)</f>
        <v>0</v>
      </c>
    </row>
    <row r="3876" customFormat="false" ht="15" hidden="false" customHeight="true" outlineLevel="0" collapsed="false">
      <c r="A3876" s="6" t="n">
        <f aca="false">1_Data_EDA!O3877</f>
        <v>0</v>
      </c>
      <c r="B3876" s="6" t="n">
        <f aca="false">1_Data_EDA!H3877</f>
        <v>4</v>
      </c>
      <c r="C3876" s="7" t="n">
        <f aca="false">1_Data_EDA!I3877</f>
        <v>99.98999786</v>
      </c>
      <c r="D3876" s="6" t="n">
        <f aca="false">1_Data_EDA!J3877</f>
        <v>2</v>
      </c>
      <c r="E3876" s="7" t="n">
        <f aca="false">1_Data_EDA!K3877</f>
        <v>199.9799957</v>
      </c>
      <c r="F3876" s="7" t="n">
        <f aca="false">1_Data_EDA!L3877</f>
        <v>24</v>
      </c>
      <c r="G3876" s="8" t="n">
        <f aca="false">1_Data_EDA!M3877</f>
        <v>0.119999997</v>
      </c>
      <c r="H3876" s="6" t="n">
        <f aca="false">IF(1_Data_EDA!B3877="First Class",1,0)</f>
        <v>0</v>
      </c>
      <c r="I3876" s="6" t="n">
        <f aca="false">IF(1_Data_EDA!B3877="Second Class",1,0)</f>
        <v>0</v>
      </c>
      <c r="J3876" s="6" t="n">
        <f aca="false">IF(1_Data_EDA!B3877="Same Day",1,0)</f>
        <v>0</v>
      </c>
      <c r="K3876" s="6" t="n">
        <f aca="false">IF(1_Data_EDA!C3877="Corporate",1,0)</f>
        <v>0</v>
      </c>
      <c r="L3876" s="6" t="n">
        <f aca="false">IF(1_Data_EDA!C3877="Home Office",1,0)</f>
        <v>0</v>
      </c>
      <c r="M3876" s="6" t="n">
        <f aca="false">IF(1_Data_EDA!D3877="Europe",1,0)</f>
        <v>1</v>
      </c>
      <c r="N3876" s="6" t="n">
        <f aca="false">IF(1_Data_EDA!D3877="LATAM",1,0)</f>
        <v>0</v>
      </c>
      <c r="O3876" s="6" t="n">
        <f aca="false">IF(1_Data_EDA!D3877="Pacific Asia",1,0)</f>
        <v>0</v>
      </c>
      <c r="P3876" s="6" t="n">
        <f aca="false">IF(1_Data_EDA!D3877="USCA",1,0)</f>
        <v>0</v>
      </c>
      <c r="Q3876" s="6" t="n">
        <f aca="false">IF(C3876&gt;MEDIAN(C$5:C$8004),1,0)</f>
        <v>1</v>
      </c>
      <c r="R3876" s="6" t="n">
        <f aca="false">IF(D3876&gt;2,1,0)</f>
        <v>0</v>
      </c>
    </row>
    <row r="3877" customFormat="false" ht="15" hidden="false" customHeight="true" outlineLevel="0" collapsed="false">
      <c r="A3877" s="6" t="n">
        <f aca="false">1_Data_EDA!O3878</f>
        <v>1</v>
      </c>
      <c r="B3877" s="6" t="n">
        <f aca="false">1_Data_EDA!H3878</f>
        <v>1</v>
      </c>
      <c r="C3877" s="7" t="n">
        <f aca="false">1_Data_EDA!I3878</f>
        <v>299.980011</v>
      </c>
      <c r="D3877" s="6" t="n">
        <f aca="false">1_Data_EDA!J3878</f>
        <v>1</v>
      </c>
      <c r="E3877" s="7" t="n">
        <f aca="false">1_Data_EDA!K3878</f>
        <v>299.980011</v>
      </c>
      <c r="F3877" s="7" t="n">
        <f aca="false">1_Data_EDA!L3878</f>
        <v>51</v>
      </c>
      <c r="G3877" s="8" t="n">
        <f aca="false">1_Data_EDA!M3878</f>
        <v>0.170000002</v>
      </c>
      <c r="H3877" s="6" t="n">
        <f aca="false">IF(1_Data_EDA!B3878="First Class",1,0)</f>
        <v>1</v>
      </c>
      <c r="I3877" s="6" t="n">
        <f aca="false">IF(1_Data_EDA!B3878="Second Class",1,0)</f>
        <v>0</v>
      </c>
      <c r="J3877" s="6" t="n">
        <f aca="false">IF(1_Data_EDA!B3878="Same Day",1,0)</f>
        <v>0</v>
      </c>
      <c r="K3877" s="6" t="n">
        <f aca="false">IF(1_Data_EDA!C3878="Corporate",1,0)</f>
        <v>0</v>
      </c>
      <c r="L3877" s="6" t="n">
        <f aca="false">IF(1_Data_EDA!C3878="Home Office",1,0)</f>
        <v>0</v>
      </c>
      <c r="M3877" s="6" t="n">
        <f aca="false">IF(1_Data_EDA!D3878="Europe",1,0)</f>
        <v>0</v>
      </c>
      <c r="N3877" s="6" t="n">
        <f aca="false">IF(1_Data_EDA!D3878="LATAM",1,0)</f>
        <v>0</v>
      </c>
      <c r="O3877" s="6" t="n">
        <f aca="false">IF(1_Data_EDA!D3878="Pacific Asia",1,0)</f>
        <v>1</v>
      </c>
      <c r="P3877" s="6" t="n">
        <f aca="false">IF(1_Data_EDA!D3878="USCA",1,0)</f>
        <v>0</v>
      </c>
      <c r="Q3877" s="6" t="n">
        <f aca="false">IF(C3877&gt;MEDIAN(C$5:C$8004),1,0)</f>
        <v>1</v>
      </c>
      <c r="R3877" s="6" t="n">
        <f aca="false">IF(D3877&gt;2,1,0)</f>
        <v>0</v>
      </c>
    </row>
    <row r="3878" customFormat="false" ht="15" hidden="false" customHeight="true" outlineLevel="0" collapsed="false">
      <c r="A3878" s="6" t="n">
        <f aca="false">1_Data_EDA!O3879</f>
        <v>1</v>
      </c>
      <c r="B3878" s="6" t="n">
        <f aca="false">1_Data_EDA!H3879</f>
        <v>2</v>
      </c>
      <c r="C3878" s="7" t="n">
        <f aca="false">1_Data_EDA!I3879</f>
        <v>59.99000168</v>
      </c>
      <c r="D3878" s="6" t="n">
        <f aca="false">1_Data_EDA!J3879</f>
        <v>3</v>
      </c>
      <c r="E3878" s="7" t="n">
        <f aca="false">1_Data_EDA!K3879</f>
        <v>179.9700012</v>
      </c>
      <c r="F3878" s="7" t="n">
        <f aca="false">1_Data_EDA!L3879</f>
        <v>18</v>
      </c>
      <c r="G3878" s="8" t="n">
        <f aca="false">1_Data_EDA!M3879</f>
        <v>0.100000001</v>
      </c>
      <c r="H3878" s="6" t="n">
        <f aca="false">IF(1_Data_EDA!B3879="First Class",1,0)</f>
        <v>0</v>
      </c>
      <c r="I3878" s="6" t="n">
        <f aca="false">IF(1_Data_EDA!B3879="Second Class",1,0)</f>
        <v>1</v>
      </c>
      <c r="J3878" s="6" t="n">
        <f aca="false">IF(1_Data_EDA!B3879="Same Day",1,0)</f>
        <v>0</v>
      </c>
      <c r="K3878" s="6" t="n">
        <f aca="false">IF(1_Data_EDA!C3879="Corporate",1,0)</f>
        <v>1</v>
      </c>
      <c r="L3878" s="6" t="n">
        <f aca="false">IF(1_Data_EDA!C3879="Home Office",1,0)</f>
        <v>0</v>
      </c>
      <c r="M3878" s="6" t="n">
        <f aca="false">IF(1_Data_EDA!D3879="Europe",1,0)</f>
        <v>0</v>
      </c>
      <c r="N3878" s="6" t="n">
        <f aca="false">IF(1_Data_EDA!D3879="LATAM",1,0)</f>
        <v>0</v>
      </c>
      <c r="O3878" s="6" t="n">
        <f aca="false">IF(1_Data_EDA!D3879="Pacific Asia",1,0)</f>
        <v>0</v>
      </c>
      <c r="P3878" s="6" t="n">
        <f aca="false">IF(1_Data_EDA!D3879="USCA",1,0)</f>
        <v>1</v>
      </c>
      <c r="Q3878" s="6" t="n">
        <f aca="false">IF(C3878&gt;MEDIAN(C$5:C$8004),1,0)</f>
        <v>0</v>
      </c>
      <c r="R3878" s="6" t="n">
        <f aca="false">IF(D3878&gt;2,1,0)</f>
        <v>1</v>
      </c>
    </row>
    <row r="3879" customFormat="false" ht="15" hidden="false" customHeight="true" outlineLevel="0" collapsed="false">
      <c r="A3879" s="6" t="n">
        <f aca="false">1_Data_EDA!O3880</f>
        <v>1</v>
      </c>
      <c r="B3879" s="6" t="n">
        <f aca="false">1_Data_EDA!H3880</f>
        <v>1</v>
      </c>
      <c r="C3879" s="7" t="n">
        <f aca="false">1_Data_EDA!I3880</f>
        <v>119.9899979</v>
      </c>
      <c r="D3879" s="6" t="n">
        <f aca="false">1_Data_EDA!J3880</f>
        <v>1</v>
      </c>
      <c r="E3879" s="7" t="n">
        <f aca="false">1_Data_EDA!K3880</f>
        <v>119.9899979</v>
      </c>
      <c r="F3879" s="7" t="n">
        <f aca="false">1_Data_EDA!L3880</f>
        <v>4.800000191</v>
      </c>
      <c r="G3879" s="8" t="n">
        <f aca="false">1_Data_EDA!M3880</f>
        <v>0.039999999</v>
      </c>
      <c r="H3879" s="6" t="n">
        <f aca="false">IF(1_Data_EDA!B3880="First Class",1,0)</f>
        <v>1</v>
      </c>
      <c r="I3879" s="6" t="n">
        <f aca="false">IF(1_Data_EDA!B3880="Second Class",1,0)</f>
        <v>0</v>
      </c>
      <c r="J3879" s="6" t="n">
        <f aca="false">IF(1_Data_EDA!B3880="Same Day",1,0)</f>
        <v>0</v>
      </c>
      <c r="K3879" s="6" t="n">
        <f aca="false">IF(1_Data_EDA!C3880="Corporate",1,0)</f>
        <v>0</v>
      </c>
      <c r="L3879" s="6" t="n">
        <f aca="false">IF(1_Data_EDA!C3880="Home Office",1,0)</f>
        <v>0</v>
      </c>
      <c r="M3879" s="6" t="n">
        <f aca="false">IF(1_Data_EDA!D3880="Europe",1,0)</f>
        <v>0</v>
      </c>
      <c r="N3879" s="6" t="n">
        <f aca="false">IF(1_Data_EDA!D3880="LATAM",1,0)</f>
        <v>1</v>
      </c>
      <c r="O3879" s="6" t="n">
        <f aca="false">IF(1_Data_EDA!D3880="Pacific Asia",1,0)</f>
        <v>0</v>
      </c>
      <c r="P3879" s="6" t="n">
        <f aca="false">IF(1_Data_EDA!D3880="USCA",1,0)</f>
        <v>0</v>
      </c>
      <c r="Q3879" s="6" t="n">
        <f aca="false">IF(C3879&gt;MEDIAN(C$5:C$8004),1,0)</f>
        <v>1</v>
      </c>
      <c r="R3879" s="6" t="n">
        <f aca="false">IF(D3879&gt;2,1,0)</f>
        <v>0</v>
      </c>
    </row>
    <row r="3880" customFormat="false" ht="15" hidden="false" customHeight="true" outlineLevel="0" collapsed="false">
      <c r="A3880" s="6" t="n">
        <f aca="false">1_Data_EDA!O3881</f>
        <v>1</v>
      </c>
      <c r="B3880" s="6" t="n">
        <f aca="false">1_Data_EDA!H3881</f>
        <v>4</v>
      </c>
      <c r="C3880" s="7" t="n">
        <f aca="false">1_Data_EDA!I3881</f>
        <v>50</v>
      </c>
      <c r="D3880" s="6" t="n">
        <f aca="false">1_Data_EDA!J3881</f>
        <v>1</v>
      </c>
      <c r="E3880" s="7" t="n">
        <f aca="false">1_Data_EDA!K3881</f>
        <v>50</v>
      </c>
      <c r="F3880" s="7" t="n">
        <f aca="false">1_Data_EDA!L3881</f>
        <v>3.5</v>
      </c>
      <c r="G3880" s="8" t="n">
        <f aca="false">1_Data_EDA!M3881</f>
        <v>0.07</v>
      </c>
      <c r="H3880" s="6" t="n">
        <f aca="false">IF(1_Data_EDA!B3881="First Class",1,0)</f>
        <v>0</v>
      </c>
      <c r="I3880" s="6" t="n">
        <f aca="false">IF(1_Data_EDA!B3881="Second Class",1,0)</f>
        <v>0</v>
      </c>
      <c r="J3880" s="6" t="n">
        <f aca="false">IF(1_Data_EDA!B3881="Same Day",1,0)</f>
        <v>0</v>
      </c>
      <c r="K3880" s="6" t="n">
        <f aca="false">IF(1_Data_EDA!C3881="Corporate",1,0)</f>
        <v>0</v>
      </c>
      <c r="L3880" s="6" t="n">
        <f aca="false">IF(1_Data_EDA!C3881="Home Office",1,0)</f>
        <v>0</v>
      </c>
      <c r="M3880" s="6" t="n">
        <f aca="false">IF(1_Data_EDA!D3881="Europe",1,0)</f>
        <v>0</v>
      </c>
      <c r="N3880" s="6" t="n">
        <f aca="false">IF(1_Data_EDA!D3881="LATAM",1,0)</f>
        <v>1</v>
      </c>
      <c r="O3880" s="6" t="n">
        <f aca="false">IF(1_Data_EDA!D3881="Pacific Asia",1,0)</f>
        <v>0</v>
      </c>
      <c r="P3880" s="6" t="n">
        <f aca="false">IF(1_Data_EDA!D3881="USCA",1,0)</f>
        <v>0</v>
      </c>
      <c r="Q3880" s="6" t="n">
        <f aca="false">IF(C3880&gt;MEDIAN(C$5:C$8004),1,0)</f>
        <v>0</v>
      </c>
      <c r="R3880" s="6" t="n">
        <f aca="false">IF(D3880&gt;2,1,0)</f>
        <v>0</v>
      </c>
    </row>
    <row r="3881" customFormat="false" ht="15" hidden="false" customHeight="true" outlineLevel="0" collapsed="false">
      <c r="A3881" s="6" t="n">
        <f aca="false">1_Data_EDA!O3882</f>
        <v>0</v>
      </c>
      <c r="B3881" s="6" t="n">
        <f aca="false">1_Data_EDA!H3882</f>
        <v>4</v>
      </c>
      <c r="C3881" s="7" t="n">
        <f aca="false">1_Data_EDA!I3882</f>
        <v>50</v>
      </c>
      <c r="D3881" s="6" t="n">
        <f aca="false">1_Data_EDA!J3882</f>
        <v>4</v>
      </c>
      <c r="E3881" s="7" t="n">
        <f aca="false">1_Data_EDA!K3882</f>
        <v>200</v>
      </c>
      <c r="F3881" s="7" t="n">
        <f aca="false">1_Data_EDA!L3882</f>
        <v>14</v>
      </c>
      <c r="G3881" s="8" t="n">
        <f aca="false">1_Data_EDA!M3882</f>
        <v>0.07</v>
      </c>
      <c r="H3881" s="6" t="n">
        <f aca="false">IF(1_Data_EDA!B3882="First Class",1,0)</f>
        <v>0</v>
      </c>
      <c r="I3881" s="6" t="n">
        <f aca="false">IF(1_Data_EDA!B3882="Second Class",1,0)</f>
        <v>0</v>
      </c>
      <c r="J3881" s="6" t="n">
        <f aca="false">IF(1_Data_EDA!B3882="Same Day",1,0)</f>
        <v>0</v>
      </c>
      <c r="K3881" s="6" t="n">
        <f aca="false">IF(1_Data_EDA!C3882="Corporate",1,0)</f>
        <v>1</v>
      </c>
      <c r="L3881" s="6" t="n">
        <f aca="false">IF(1_Data_EDA!C3882="Home Office",1,0)</f>
        <v>0</v>
      </c>
      <c r="M3881" s="6" t="n">
        <f aca="false">IF(1_Data_EDA!D3882="Europe",1,0)</f>
        <v>0</v>
      </c>
      <c r="N3881" s="6" t="n">
        <f aca="false">IF(1_Data_EDA!D3882="LATAM",1,0)</f>
        <v>0</v>
      </c>
      <c r="O3881" s="6" t="n">
        <f aca="false">IF(1_Data_EDA!D3882="Pacific Asia",1,0)</f>
        <v>0</v>
      </c>
      <c r="P3881" s="6" t="n">
        <f aca="false">IF(1_Data_EDA!D3882="USCA",1,0)</f>
        <v>0</v>
      </c>
      <c r="Q3881" s="6" t="n">
        <f aca="false">IF(C3881&gt;MEDIAN(C$5:C$8004),1,0)</f>
        <v>0</v>
      </c>
      <c r="R3881" s="6" t="n">
        <f aca="false">IF(D3881&gt;2,1,0)</f>
        <v>1</v>
      </c>
    </row>
    <row r="3882" customFormat="false" ht="15" hidden="false" customHeight="true" outlineLevel="0" collapsed="false">
      <c r="A3882" s="6" t="n">
        <f aca="false">1_Data_EDA!O3883</f>
        <v>1</v>
      </c>
      <c r="B3882" s="6" t="n">
        <f aca="false">1_Data_EDA!H3883</f>
        <v>1</v>
      </c>
      <c r="C3882" s="7" t="n">
        <f aca="false">1_Data_EDA!I3883</f>
        <v>51.99000168</v>
      </c>
      <c r="D3882" s="6" t="n">
        <f aca="false">1_Data_EDA!J3883</f>
        <v>1</v>
      </c>
      <c r="E3882" s="7" t="n">
        <f aca="false">1_Data_EDA!K3883</f>
        <v>51.99000168</v>
      </c>
      <c r="F3882" s="7" t="n">
        <f aca="false">1_Data_EDA!L3883</f>
        <v>5.199999809</v>
      </c>
      <c r="G3882" s="8" t="n">
        <f aca="false">1_Data_EDA!M3883</f>
        <v>0.100000001</v>
      </c>
      <c r="H3882" s="6" t="n">
        <f aca="false">IF(1_Data_EDA!B3883="First Class",1,0)</f>
        <v>1</v>
      </c>
      <c r="I3882" s="6" t="n">
        <f aca="false">IF(1_Data_EDA!B3883="Second Class",1,0)</f>
        <v>0</v>
      </c>
      <c r="J3882" s="6" t="n">
        <f aca="false">IF(1_Data_EDA!B3883="Same Day",1,0)</f>
        <v>0</v>
      </c>
      <c r="K3882" s="6" t="n">
        <f aca="false">IF(1_Data_EDA!C3883="Corporate",1,0)</f>
        <v>1</v>
      </c>
      <c r="L3882" s="6" t="n">
        <f aca="false">IF(1_Data_EDA!C3883="Home Office",1,0)</f>
        <v>0</v>
      </c>
      <c r="M3882" s="6" t="n">
        <f aca="false">IF(1_Data_EDA!D3883="Europe",1,0)</f>
        <v>0</v>
      </c>
      <c r="N3882" s="6" t="n">
        <f aca="false">IF(1_Data_EDA!D3883="LATAM",1,0)</f>
        <v>1</v>
      </c>
      <c r="O3882" s="6" t="n">
        <f aca="false">IF(1_Data_EDA!D3883="Pacific Asia",1,0)</f>
        <v>0</v>
      </c>
      <c r="P3882" s="6" t="n">
        <f aca="false">IF(1_Data_EDA!D3883="USCA",1,0)</f>
        <v>0</v>
      </c>
      <c r="Q3882" s="6" t="n">
        <f aca="false">IF(C3882&gt;MEDIAN(C$5:C$8004),1,0)</f>
        <v>0</v>
      </c>
      <c r="R3882" s="6" t="n">
        <f aca="false">IF(D3882&gt;2,1,0)</f>
        <v>0</v>
      </c>
    </row>
    <row r="3883" customFormat="false" ht="15" hidden="false" customHeight="true" outlineLevel="0" collapsed="false">
      <c r="A3883" s="6" t="n">
        <f aca="false">1_Data_EDA!O3884</f>
        <v>1</v>
      </c>
      <c r="B3883" s="6" t="n">
        <f aca="false">1_Data_EDA!H3884</f>
        <v>4</v>
      </c>
      <c r="C3883" s="7" t="n">
        <f aca="false">1_Data_EDA!I3884</f>
        <v>50</v>
      </c>
      <c r="D3883" s="6" t="n">
        <f aca="false">1_Data_EDA!J3884</f>
        <v>5</v>
      </c>
      <c r="E3883" s="7" t="n">
        <f aca="false">1_Data_EDA!K3884</f>
        <v>250</v>
      </c>
      <c r="F3883" s="7" t="n">
        <f aca="false">1_Data_EDA!L3884</f>
        <v>30</v>
      </c>
      <c r="G3883" s="8" t="n">
        <f aca="false">1_Data_EDA!M3884</f>
        <v>0.119999997</v>
      </c>
      <c r="H3883" s="6" t="n">
        <f aca="false">IF(1_Data_EDA!B3884="First Class",1,0)</f>
        <v>0</v>
      </c>
      <c r="I3883" s="6" t="n">
        <f aca="false">IF(1_Data_EDA!B3884="Second Class",1,0)</f>
        <v>0</v>
      </c>
      <c r="J3883" s="6" t="n">
        <f aca="false">IF(1_Data_EDA!B3884="Same Day",1,0)</f>
        <v>0</v>
      </c>
      <c r="K3883" s="6" t="n">
        <f aca="false">IF(1_Data_EDA!C3884="Corporate",1,0)</f>
        <v>0</v>
      </c>
      <c r="L3883" s="6" t="n">
        <f aca="false">IF(1_Data_EDA!C3884="Home Office",1,0)</f>
        <v>0</v>
      </c>
      <c r="M3883" s="6" t="n">
        <f aca="false">IF(1_Data_EDA!D3884="Europe",1,0)</f>
        <v>1</v>
      </c>
      <c r="N3883" s="6" t="n">
        <f aca="false">IF(1_Data_EDA!D3884="LATAM",1,0)</f>
        <v>0</v>
      </c>
      <c r="O3883" s="6" t="n">
        <f aca="false">IF(1_Data_EDA!D3884="Pacific Asia",1,0)</f>
        <v>0</v>
      </c>
      <c r="P3883" s="6" t="n">
        <f aca="false">IF(1_Data_EDA!D3884="USCA",1,0)</f>
        <v>0</v>
      </c>
      <c r="Q3883" s="6" t="n">
        <f aca="false">IF(C3883&gt;MEDIAN(C$5:C$8004),1,0)</f>
        <v>0</v>
      </c>
      <c r="R3883" s="6" t="n">
        <f aca="false">IF(D3883&gt;2,1,0)</f>
        <v>1</v>
      </c>
    </row>
    <row r="3884" customFormat="false" ht="15" hidden="false" customHeight="true" outlineLevel="0" collapsed="false">
      <c r="A3884" s="6" t="n">
        <f aca="false">1_Data_EDA!O3885</f>
        <v>1</v>
      </c>
      <c r="B3884" s="6" t="n">
        <f aca="false">1_Data_EDA!H3885</f>
        <v>1</v>
      </c>
      <c r="C3884" s="7" t="n">
        <f aca="false">1_Data_EDA!I3885</f>
        <v>49.97999954</v>
      </c>
      <c r="D3884" s="6" t="n">
        <f aca="false">1_Data_EDA!J3885</f>
        <v>3</v>
      </c>
      <c r="E3884" s="7" t="n">
        <f aca="false">1_Data_EDA!K3885</f>
        <v>149.9400024</v>
      </c>
      <c r="F3884" s="7" t="n">
        <f aca="false">1_Data_EDA!L3885</f>
        <v>23.98999977</v>
      </c>
      <c r="G3884" s="8" t="n">
        <f aca="false">1_Data_EDA!M3885</f>
        <v>0.159999996</v>
      </c>
      <c r="H3884" s="6" t="n">
        <f aca="false">IF(1_Data_EDA!B3885="First Class",1,0)</f>
        <v>1</v>
      </c>
      <c r="I3884" s="6" t="n">
        <f aca="false">IF(1_Data_EDA!B3885="Second Class",1,0)</f>
        <v>0</v>
      </c>
      <c r="J3884" s="6" t="n">
        <f aca="false">IF(1_Data_EDA!B3885="Same Day",1,0)</f>
        <v>0</v>
      </c>
      <c r="K3884" s="6" t="n">
        <f aca="false">IF(1_Data_EDA!C3885="Corporate",1,0)</f>
        <v>1</v>
      </c>
      <c r="L3884" s="6" t="n">
        <f aca="false">IF(1_Data_EDA!C3885="Home Office",1,0)</f>
        <v>0</v>
      </c>
      <c r="M3884" s="6" t="n">
        <f aca="false">IF(1_Data_EDA!D3885="Europe",1,0)</f>
        <v>1</v>
      </c>
      <c r="N3884" s="6" t="n">
        <f aca="false">IF(1_Data_EDA!D3885="LATAM",1,0)</f>
        <v>0</v>
      </c>
      <c r="O3884" s="6" t="n">
        <f aca="false">IF(1_Data_EDA!D3885="Pacific Asia",1,0)</f>
        <v>0</v>
      </c>
      <c r="P3884" s="6" t="n">
        <f aca="false">IF(1_Data_EDA!D3885="USCA",1,0)</f>
        <v>0</v>
      </c>
      <c r="Q3884" s="6" t="n">
        <f aca="false">IF(C3884&gt;MEDIAN(C$5:C$8004),1,0)</f>
        <v>0</v>
      </c>
      <c r="R3884" s="6" t="n">
        <f aca="false">IF(D3884&gt;2,1,0)</f>
        <v>1</v>
      </c>
    </row>
    <row r="3885" customFormat="false" ht="15" hidden="false" customHeight="true" outlineLevel="0" collapsed="false">
      <c r="A3885" s="6" t="n">
        <f aca="false">1_Data_EDA!O3886</f>
        <v>1</v>
      </c>
      <c r="B3885" s="6" t="n">
        <f aca="false">1_Data_EDA!H3886</f>
        <v>4</v>
      </c>
      <c r="C3885" s="7" t="n">
        <f aca="false">1_Data_EDA!I3886</f>
        <v>129.9900055</v>
      </c>
      <c r="D3885" s="6" t="n">
        <f aca="false">1_Data_EDA!J3886</f>
        <v>1</v>
      </c>
      <c r="E3885" s="7" t="n">
        <f aca="false">1_Data_EDA!K3886</f>
        <v>129.9900055</v>
      </c>
      <c r="F3885" s="7" t="n">
        <f aca="false">1_Data_EDA!L3886</f>
        <v>9.100000381</v>
      </c>
      <c r="G3885" s="8" t="n">
        <f aca="false">1_Data_EDA!M3886</f>
        <v>0.07</v>
      </c>
      <c r="H3885" s="6" t="n">
        <f aca="false">IF(1_Data_EDA!B3886="First Class",1,0)</f>
        <v>0</v>
      </c>
      <c r="I3885" s="6" t="n">
        <f aca="false">IF(1_Data_EDA!B3886="Second Class",1,0)</f>
        <v>0</v>
      </c>
      <c r="J3885" s="6" t="n">
        <f aca="false">IF(1_Data_EDA!B3886="Same Day",1,0)</f>
        <v>0</v>
      </c>
      <c r="K3885" s="6" t="n">
        <f aca="false">IF(1_Data_EDA!C3886="Corporate",1,0)</f>
        <v>1</v>
      </c>
      <c r="L3885" s="6" t="n">
        <f aca="false">IF(1_Data_EDA!C3886="Home Office",1,0)</f>
        <v>0</v>
      </c>
      <c r="M3885" s="6" t="n">
        <f aca="false">IF(1_Data_EDA!D3886="Europe",1,0)</f>
        <v>0</v>
      </c>
      <c r="N3885" s="6" t="n">
        <f aca="false">IF(1_Data_EDA!D3886="LATAM",1,0)</f>
        <v>0</v>
      </c>
      <c r="O3885" s="6" t="n">
        <f aca="false">IF(1_Data_EDA!D3886="Pacific Asia",1,0)</f>
        <v>0</v>
      </c>
      <c r="P3885" s="6" t="n">
        <f aca="false">IF(1_Data_EDA!D3886="USCA",1,0)</f>
        <v>1</v>
      </c>
      <c r="Q3885" s="6" t="n">
        <f aca="false">IF(C3885&gt;MEDIAN(C$5:C$8004),1,0)</f>
        <v>1</v>
      </c>
      <c r="R3885" s="6" t="n">
        <f aca="false">IF(D3885&gt;2,1,0)</f>
        <v>0</v>
      </c>
    </row>
    <row r="3886" customFormat="false" ht="15" hidden="false" customHeight="true" outlineLevel="0" collapsed="false">
      <c r="A3886" s="6" t="n">
        <f aca="false">1_Data_EDA!O3887</f>
        <v>1</v>
      </c>
      <c r="B3886" s="6" t="n">
        <f aca="false">1_Data_EDA!H3887</f>
        <v>1</v>
      </c>
      <c r="C3886" s="7" t="n">
        <f aca="false">1_Data_EDA!I3887</f>
        <v>59.99000168</v>
      </c>
      <c r="D3886" s="6" t="n">
        <f aca="false">1_Data_EDA!J3887</f>
        <v>3</v>
      </c>
      <c r="E3886" s="7" t="n">
        <f aca="false">1_Data_EDA!K3887</f>
        <v>179.9700012</v>
      </c>
      <c r="F3886" s="7" t="n">
        <f aca="false">1_Data_EDA!L3887</f>
        <v>12.60000038</v>
      </c>
      <c r="G3886" s="8" t="n">
        <f aca="false">1_Data_EDA!M3887</f>
        <v>0.07</v>
      </c>
      <c r="H3886" s="6" t="n">
        <f aca="false">IF(1_Data_EDA!B3887="First Class",1,0)</f>
        <v>1</v>
      </c>
      <c r="I3886" s="6" t="n">
        <f aca="false">IF(1_Data_EDA!B3887="Second Class",1,0)</f>
        <v>0</v>
      </c>
      <c r="J3886" s="6" t="n">
        <f aca="false">IF(1_Data_EDA!B3887="Same Day",1,0)</f>
        <v>0</v>
      </c>
      <c r="K3886" s="6" t="n">
        <f aca="false">IF(1_Data_EDA!C3887="Corporate",1,0)</f>
        <v>0</v>
      </c>
      <c r="L3886" s="6" t="n">
        <f aca="false">IF(1_Data_EDA!C3887="Home Office",1,0)</f>
        <v>0</v>
      </c>
      <c r="M3886" s="6" t="n">
        <f aca="false">IF(1_Data_EDA!D3887="Europe",1,0)</f>
        <v>0</v>
      </c>
      <c r="N3886" s="6" t="n">
        <f aca="false">IF(1_Data_EDA!D3887="LATAM",1,0)</f>
        <v>0</v>
      </c>
      <c r="O3886" s="6" t="n">
        <f aca="false">IF(1_Data_EDA!D3887="Pacific Asia",1,0)</f>
        <v>0</v>
      </c>
      <c r="P3886" s="6" t="n">
        <f aca="false">IF(1_Data_EDA!D3887="USCA",1,0)</f>
        <v>0</v>
      </c>
      <c r="Q3886" s="6" t="n">
        <f aca="false">IF(C3886&gt;MEDIAN(C$5:C$8004),1,0)</f>
        <v>0</v>
      </c>
      <c r="R3886" s="6" t="n">
        <f aca="false">IF(D3886&gt;2,1,0)</f>
        <v>1</v>
      </c>
    </row>
    <row r="3887" customFormat="false" ht="15" hidden="false" customHeight="true" outlineLevel="0" collapsed="false">
      <c r="A3887" s="6" t="n">
        <f aca="false">1_Data_EDA!O3888</f>
        <v>1</v>
      </c>
      <c r="B3887" s="6" t="n">
        <f aca="false">1_Data_EDA!H3888</f>
        <v>4</v>
      </c>
      <c r="C3887" s="7" t="n">
        <f aca="false">1_Data_EDA!I3888</f>
        <v>49.97999954</v>
      </c>
      <c r="D3887" s="6" t="n">
        <f aca="false">1_Data_EDA!J3888</f>
        <v>4</v>
      </c>
      <c r="E3887" s="7" t="n">
        <f aca="false">1_Data_EDA!K3888</f>
        <v>199.9199982</v>
      </c>
      <c r="F3887" s="7" t="n">
        <f aca="false">1_Data_EDA!L3888</f>
        <v>39.97999954</v>
      </c>
      <c r="G3887" s="8" t="n">
        <f aca="false">1_Data_EDA!M3888</f>
        <v>0.200000003</v>
      </c>
      <c r="H3887" s="6" t="n">
        <f aca="false">IF(1_Data_EDA!B3888="First Class",1,0)</f>
        <v>0</v>
      </c>
      <c r="I3887" s="6" t="n">
        <f aca="false">IF(1_Data_EDA!B3888="Second Class",1,0)</f>
        <v>0</v>
      </c>
      <c r="J3887" s="6" t="n">
        <f aca="false">IF(1_Data_EDA!B3888="Same Day",1,0)</f>
        <v>0</v>
      </c>
      <c r="K3887" s="6" t="n">
        <f aca="false">IF(1_Data_EDA!C3888="Corporate",1,0)</f>
        <v>0</v>
      </c>
      <c r="L3887" s="6" t="n">
        <f aca="false">IF(1_Data_EDA!C3888="Home Office",1,0)</f>
        <v>0</v>
      </c>
      <c r="M3887" s="6" t="n">
        <f aca="false">IF(1_Data_EDA!D3888="Europe",1,0)</f>
        <v>1</v>
      </c>
      <c r="N3887" s="6" t="n">
        <f aca="false">IF(1_Data_EDA!D3888="LATAM",1,0)</f>
        <v>0</v>
      </c>
      <c r="O3887" s="6" t="n">
        <f aca="false">IF(1_Data_EDA!D3888="Pacific Asia",1,0)</f>
        <v>0</v>
      </c>
      <c r="P3887" s="6" t="n">
        <f aca="false">IF(1_Data_EDA!D3888="USCA",1,0)</f>
        <v>0</v>
      </c>
      <c r="Q3887" s="6" t="n">
        <f aca="false">IF(C3887&gt;MEDIAN(C$5:C$8004),1,0)</f>
        <v>0</v>
      </c>
      <c r="R3887" s="6" t="n">
        <f aca="false">IF(D3887&gt;2,1,0)</f>
        <v>1</v>
      </c>
    </row>
    <row r="3888" customFormat="false" ht="15" hidden="false" customHeight="true" outlineLevel="0" collapsed="false">
      <c r="A3888" s="6" t="n">
        <f aca="false">1_Data_EDA!O3889</f>
        <v>1</v>
      </c>
      <c r="B3888" s="6" t="n">
        <f aca="false">1_Data_EDA!H3889</f>
        <v>2</v>
      </c>
      <c r="C3888" s="7" t="n">
        <f aca="false">1_Data_EDA!I3889</f>
        <v>47.99000168</v>
      </c>
      <c r="D3888" s="6" t="n">
        <f aca="false">1_Data_EDA!J3889</f>
        <v>3</v>
      </c>
      <c r="E3888" s="7" t="n">
        <f aca="false">1_Data_EDA!K3889</f>
        <v>143.9700012</v>
      </c>
      <c r="F3888" s="7" t="n">
        <f aca="false">1_Data_EDA!L3889</f>
        <v>5.760000229</v>
      </c>
      <c r="G3888" s="8" t="n">
        <f aca="false">1_Data_EDA!M3889</f>
        <v>0.039999999</v>
      </c>
      <c r="H3888" s="6" t="n">
        <f aca="false">IF(1_Data_EDA!B3889="First Class",1,0)</f>
        <v>0</v>
      </c>
      <c r="I3888" s="6" t="n">
        <f aca="false">IF(1_Data_EDA!B3889="Second Class",1,0)</f>
        <v>1</v>
      </c>
      <c r="J3888" s="6" t="n">
        <f aca="false">IF(1_Data_EDA!B3889="Same Day",1,0)</f>
        <v>0</v>
      </c>
      <c r="K3888" s="6" t="n">
        <f aca="false">IF(1_Data_EDA!C3889="Corporate",1,0)</f>
        <v>0</v>
      </c>
      <c r="L3888" s="6" t="n">
        <f aca="false">IF(1_Data_EDA!C3889="Home Office",1,0)</f>
        <v>0</v>
      </c>
      <c r="M3888" s="6" t="n">
        <f aca="false">IF(1_Data_EDA!D3889="Europe",1,0)</f>
        <v>0</v>
      </c>
      <c r="N3888" s="6" t="n">
        <f aca="false">IF(1_Data_EDA!D3889="LATAM",1,0)</f>
        <v>0</v>
      </c>
      <c r="O3888" s="6" t="n">
        <f aca="false">IF(1_Data_EDA!D3889="Pacific Asia",1,0)</f>
        <v>0</v>
      </c>
      <c r="P3888" s="6" t="n">
        <f aca="false">IF(1_Data_EDA!D3889="USCA",1,0)</f>
        <v>1</v>
      </c>
      <c r="Q3888" s="6" t="n">
        <f aca="false">IF(C3888&gt;MEDIAN(C$5:C$8004),1,0)</f>
        <v>0</v>
      </c>
      <c r="R3888" s="6" t="n">
        <f aca="false">IF(D3888&gt;2,1,0)</f>
        <v>1</v>
      </c>
    </row>
    <row r="3889" customFormat="false" ht="15" hidden="false" customHeight="true" outlineLevel="0" collapsed="false">
      <c r="A3889" s="6" t="n">
        <f aca="false">1_Data_EDA!O3890</f>
        <v>0</v>
      </c>
      <c r="B3889" s="6" t="n">
        <f aca="false">1_Data_EDA!H3890</f>
        <v>4</v>
      </c>
      <c r="C3889" s="7" t="n">
        <f aca="false">1_Data_EDA!I3890</f>
        <v>129.9900055</v>
      </c>
      <c r="D3889" s="6" t="n">
        <f aca="false">1_Data_EDA!J3890</f>
        <v>1</v>
      </c>
      <c r="E3889" s="7" t="n">
        <f aca="false">1_Data_EDA!K3890</f>
        <v>129.9900055</v>
      </c>
      <c r="F3889" s="7" t="n">
        <f aca="false">1_Data_EDA!L3890</f>
        <v>0</v>
      </c>
      <c r="G3889" s="8" t="n">
        <f aca="false">1_Data_EDA!M3890</f>
        <v>0</v>
      </c>
      <c r="H3889" s="6" t="n">
        <f aca="false">IF(1_Data_EDA!B3890="First Class",1,0)</f>
        <v>0</v>
      </c>
      <c r="I3889" s="6" t="n">
        <f aca="false">IF(1_Data_EDA!B3890="Second Class",1,0)</f>
        <v>0</v>
      </c>
      <c r="J3889" s="6" t="n">
        <f aca="false">IF(1_Data_EDA!B3890="Same Day",1,0)</f>
        <v>0</v>
      </c>
      <c r="K3889" s="6" t="n">
        <f aca="false">IF(1_Data_EDA!C3890="Corporate",1,0)</f>
        <v>0</v>
      </c>
      <c r="L3889" s="6" t="n">
        <f aca="false">IF(1_Data_EDA!C3890="Home Office",1,0)</f>
        <v>1</v>
      </c>
      <c r="M3889" s="6" t="n">
        <f aca="false">IF(1_Data_EDA!D3890="Europe",1,0)</f>
        <v>0</v>
      </c>
      <c r="N3889" s="6" t="n">
        <f aca="false">IF(1_Data_EDA!D3890="LATAM",1,0)</f>
        <v>0</v>
      </c>
      <c r="O3889" s="6" t="n">
        <f aca="false">IF(1_Data_EDA!D3890="Pacific Asia",1,0)</f>
        <v>0</v>
      </c>
      <c r="P3889" s="6" t="n">
        <f aca="false">IF(1_Data_EDA!D3890="USCA",1,0)</f>
        <v>1</v>
      </c>
      <c r="Q3889" s="6" t="n">
        <f aca="false">IF(C3889&gt;MEDIAN(C$5:C$8004),1,0)</f>
        <v>1</v>
      </c>
      <c r="R3889" s="6" t="n">
        <f aca="false">IF(D3889&gt;2,1,0)</f>
        <v>0</v>
      </c>
    </row>
    <row r="3890" customFormat="false" ht="15" hidden="false" customHeight="true" outlineLevel="0" collapsed="false">
      <c r="A3890" s="6" t="n">
        <f aca="false">1_Data_EDA!O3891</f>
        <v>0</v>
      </c>
      <c r="B3890" s="6" t="n">
        <f aca="false">1_Data_EDA!H3891</f>
        <v>4</v>
      </c>
      <c r="C3890" s="7" t="n">
        <f aca="false">1_Data_EDA!I3891</f>
        <v>199.9900055</v>
      </c>
      <c r="D3890" s="6" t="n">
        <f aca="false">1_Data_EDA!J3891</f>
        <v>1</v>
      </c>
      <c r="E3890" s="7" t="n">
        <f aca="false">1_Data_EDA!K3891</f>
        <v>199.9900055</v>
      </c>
      <c r="F3890" s="7" t="n">
        <f aca="false">1_Data_EDA!L3891</f>
        <v>50</v>
      </c>
      <c r="G3890" s="8" t="n">
        <f aca="false">1_Data_EDA!M3891</f>
        <v>0.25</v>
      </c>
      <c r="H3890" s="6" t="n">
        <f aca="false">IF(1_Data_EDA!B3891="First Class",1,0)</f>
        <v>0</v>
      </c>
      <c r="I3890" s="6" t="n">
        <f aca="false">IF(1_Data_EDA!B3891="Second Class",1,0)</f>
        <v>0</v>
      </c>
      <c r="J3890" s="6" t="n">
        <f aca="false">IF(1_Data_EDA!B3891="Same Day",1,0)</f>
        <v>0</v>
      </c>
      <c r="K3890" s="6" t="n">
        <f aca="false">IF(1_Data_EDA!C3891="Corporate",1,0)</f>
        <v>0</v>
      </c>
      <c r="L3890" s="6" t="n">
        <f aca="false">IF(1_Data_EDA!C3891="Home Office",1,0)</f>
        <v>1</v>
      </c>
      <c r="M3890" s="6" t="n">
        <f aca="false">IF(1_Data_EDA!D3891="Europe",1,0)</f>
        <v>0</v>
      </c>
      <c r="N3890" s="6" t="n">
        <f aca="false">IF(1_Data_EDA!D3891="LATAM",1,0)</f>
        <v>1</v>
      </c>
      <c r="O3890" s="6" t="n">
        <f aca="false">IF(1_Data_EDA!D3891="Pacific Asia",1,0)</f>
        <v>0</v>
      </c>
      <c r="P3890" s="6" t="n">
        <f aca="false">IF(1_Data_EDA!D3891="USCA",1,0)</f>
        <v>0</v>
      </c>
      <c r="Q3890" s="6" t="n">
        <f aca="false">IF(C3890&gt;MEDIAN(C$5:C$8004),1,0)</f>
        <v>1</v>
      </c>
      <c r="R3890" s="6" t="n">
        <f aca="false">IF(D3890&gt;2,1,0)</f>
        <v>0</v>
      </c>
    </row>
    <row r="3891" customFormat="false" ht="15" hidden="false" customHeight="true" outlineLevel="0" collapsed="false">
      <c r="A3891" s="6" t="n">
        <f aca="false">1_Data_EDA!O3892</f>
        <v>1</v>
      </c>
      <c r="B3891" s="6" t="n">
        <f aca="false">1_Data_EDA!H3892</f>
        <v>2</v>
      </c>
      <c r="C3891" s="7" t="n">
        <f aca="false">1_Data_EDA!I3892</f>
        <v>129.9900055</v>
      </c>
      <c r="D3891" s="6" t="n">
        <f aca="false">1_Data_EDA!J3892</f>
        <v>1</v>
      </c>
      <c r="E3891" s="7" t="n">
        <f aca="false">1_Data_EDA!K3892</f>
        <v>129.9900055</v>
      </c>
      <c r="F3891" s="7" t="n">
        <f aca="false">1_Data_EDA!L3892</f>
        <v>2.599999905</v>
      </c>
      <c r="G3891" s="8" t="n">
        <f aca="false">1_Data_EDA!M3892</f>
        <v>0.02</v>
      </c>
      <c r="H3891" s="6" t="n">
        <f aca="false">IF(1_Data_EDA!B3892="First Class",1,0)</f>
        <v>0</v>
      </c>
      <c r="I3891" s="6" t="n">
        <f aca="false">IF(1_Data_EDA!B3892="Second Class",1,0)</f>
        <v>1</v>
      </c>
      <c r="J3891" s="6" t="n">
        <f aca="false">IF(1_Data_EDA!B3892="Same Day",1,0)</f>
        <v>0</v>
      </c>
      <c r="K3891" s="6" t="n">
        <f aca="false">IF(1_Data_EDA!C3892="Corporate",1,0)</f>
        <v>0</v>
      </c>
      <c r="L3891" s="6" t="n">
        <f aca="false">IF(1_Data_EDA!C3892="Home Office",1,0)</f>
        <v>0</v>
      </c>
      <c r="M3891" s="6" t="n">
        <f aca="false">IF(1_Data_EDA!D3892="Europe",1,0)</f>
        <v>1</v>
      </c>
      <c r="N3891" s="6" t="n">
        <f aca="false">IF(1_Data_EDA!D3892="LATAM",1,0)</f>
        <v>0</v>
      </c>
      <c r="O3891" s="6" t="n">
        <f aca="false">IF(1_Data_EDA!D3892="Pacific Asia",1,0)</f>
        <v>0</v>
      </c>
      <c r="P3891" s="6" t="n">
        <f aca="false">IF(1_Data_EDA!D3892="USCA",1,0)</f>
        <v>0</v>
      </c>
      <c r="Q3891" s="6" t="n">
        <f aca="false">IF(C3891&gt;MEDIAN(C$5:C$8004),1,0)</f>
        <v>1</v>
      </c>
      <c r="R3891" s="6" t="n">
        <f aca="false">IF(D3891&gt;2,1,0)</f>
        <v>0</v>
      </c>
    </row>
    <row r="3892" customFormat="false" ht="15" hidden="false" customHeight="true" outlineLevel="0" collapsed="false">
      <c r="A3892" s="6" t="n">
        <f aca="false">1_Data_EDA!O3893</f>
        <v>0</v>
      </c>
      <c r="B3892" s="6" t="n">
        <f aca="false">1_Data_EDA!H3893</f>
        <v>0</v>
      </c>
      <c r="C3892" s="7" t="n">
        <f aca="false">1_Data_EDA!I3893</f>
        <v>59.99000168</v>
      </c>
      <c r="D3892" s="6" t="n">
        <f aca="false">1_Data_EDA!J3893</f>
        <v>2</v>
      </c>
      <c r="E3892" s="7" t="n">
        <f aca="false">1_Data_EDA!K3893</f>
        <v>119.9800034</v>
      </c>
      <c r="F3892" s="7" t="n">
        <f aca="false">1_Data_EDA!L3893</f>
        <v>6</v>
      </c>
      <c r="G3892" s="8" t="n">
        <f aca="false">1_Data_EDA!M3893</f>
        <v>0.050000001</v>
      </c>
      <c r="H3892" s="6" t="n">
        <f aca="false">IF(1_Data_EDA!B3893="First Class",1,0)</f>
        <v>0</v>
      </c>
      <c r="I3892" s="6" t="n">
        <f aca="false">IF(1_Data_EDA!B3893="Second Class",1,0)</f>
        <v>0</v>
      </c>
      <c r="J3892" s="6" t="n">
        <f aca="false">IF(1_Data_EDA!B3893="Same Day",1,0)</f>
        <v>1</v>
      </c>
      <c r="K3892" s="6" t="n">
        <f aca="false">IF(1_Data_EDA!C3893="Corporate",1,0)</f>
        <v>0</v>
      </c>
      <c r="L3892" s="6" t="n">
        <f aca="false">IF(1_Data_EDA!C3893="Home Office",1,0)</f>
        <v>0</v>
      </c>
      <c r="M3892" s="6" t="n">
        <f aca="false">IF(1_Data_EDA!D3893="Europe",1,0)</f>
        <v>0</v>
      </c>
      <c r="N3892" s="6" t="n">
        <f aca="false">IF(1_Data_EDA!D3893="LATAM",1,0)</f>
        <v>0</v>
      </c>
      <c r="O3892" s="6" t="n">
        <f aca="false">IF(1_Data_EDA!D3893="Pacific Asia",1,0)</f>
        <v>0</v>
      </c>
      <c r="P3892" s="6" t="n">
        <f aca="false">IF(1_Data_EDA!D3893="USCA",1,0)</f>
        <v>1</v>
      </c>
      <c r="Q3892" s="6" t="n">
        <f aca="false">IF(C3892&gt;MEDIAN(C$5:C$8004),1,0)</f>
        <v>0</v>
      </c>
      <c r="R3892" s="6" t="n">
        <f aca="false">IF(D3892&gt;2,1,0)</f>
        <v>0</v>
      </c>
    </row>
    <row r="3893" customFormat="false" ht="15" hidden="false" customHeight="true" outlineLevel="0" collapsed="false">
      <c r="A3893" s="6" t="n">
        <f aca="false">1_Data_EDA!O3894</f>
        <v>1</v>
      </c>
      <c r="B3893" s="6" t="n">
        <f aca="false">1_Data_EDA!H3894</f>
        <v>2</v>
      </c>
      <c r="C3893" s="7" t="n">
        <f aca="false">1_Data_EDA!I3894</f>
        <v>299.980011</v>
      </c>
      <c r="D3893" s="6" t="n">
        <f aca="false">1_Data_EDA!J3894</f>
        <v>1</v>
      </c>
      <c r="E3893" s="7" t="n">
        <f aca="false">1_Data_EDA!K3894</f>
        <v>299.980011</v>
      </c>
      <c r="F3893" s="7" t="n">
        <f aca="false">1_Data_EDA!L3894</f>
        <v>0</v>
      </c>
      <c r="G3893" s="8" t="n">
        <f aca="false">1_Data_EDA!M3894</f>
        <v>0</v>
      </c>
      <c r="H3893" s="6" t="n">
        <f aca="false">IF(1_Data_EDA!B3894="First Class",1,0)</f>
        <v>0</v>
      </c>
      <c r="I3893" s="6" t="n">
        <f aca="false">IF(1_Data_EDA!B3894="Second Class",1,0)</f>
        <v>1</v>
      </c>
      <c r="J3893" s="6" t="n">
        <f aca="false">IF(1_Data_EDA!B3894="Same Day",1,0)</f>
        <v>0</v>
      </c>
      <c r="K3893" s="6" t="n">
        <f aca="false">IF(1_Data_EDA!C3894="Corporate",1,0)</f>
        <v>0</v>
      </c>
      <c r="L3893" s="6" t="n">
        <f aca="false">IF(1_Data_EDA!C3894="Home Office",1,0)</f>
        <v>1</v>
      </c>
      <c r="M3893" s="6" t="n">
        <f aca="false">IF(1_Data_EDA!D3894="Europe",1,0)</f>
        <v>0</v>
      </c>
      <c r="N3893" s="6" t="n">
        <f aca="false">IF(1_Data_EDA!D3894="LATAM",1,0)</f>
        <v>1</v>
      </c>
      <c r="O3893" s="6" t="n">
        <f aca="false">IF(1_Data_EDA!D3894="Pacific Asia",1,0)</f>
        <v>0</v>
      </c>
      <c r="P3893" s="6" t="n">
        <f aca="false">IF(1_Data_EDA!D3894="USCA",1,0)</f>
        <v>0</v>
      </c>
      <c r="Q3893" s="6" t="n">
        <f aca="false">IF(C3893&gt;MEDIAN(C$5:C$8004),1,0)</f>
        <v>1</v>
      </c>
      <c r="R3893" s="6" t="n">
        <f aca="false">IF(D3893&gt;2,1,0)</f>
        <v>0</v>
      </c>
    </row>
    <row r="3894" customFormat="false" ht="15" hidden="false" customHeight="true" outlineLevel="0" collapsed="false">
      <c r="A3894" s="6" t="n">
        <f aca="false">1_Data_EDA!O3895</f>
        <v>1</v>
      </c>
      <c r="B3894" s="6" t="n">
        <f aca="false">1_Data_EDA!H3895</f>
        <v>1</v>
      </c>
      <c r="C3894" s="7" t="n">
        <f aca="false">1_Data_EDA!I3895</f>
        <v>199.9900055</v>
      </c>
      <c r="D3894" s="6" t="n">
        <f aca="false">1_Data_EDA!J3895</f>
        <v>1</v>
      </c>
      <c r="E3894" s="7" t="n">
        <f aca="false">1_Data_EDA!K3895</f>
        <v>199.9900055</v>
      </c>
      <c r="F3894" s="7" t="n">
        <f aca="false">1_Data_EDA!L3895</f>
        <v>26</v>
      </c>
      <c r="G3894" s="8" t="n">
        <f aca="false">1_Data_EDA!M3895</f>
        <v>0.129999995</v>
      </c>
      <c r="H3894" s="6" t="n">
        <f aca="false">IF(1_Data_EDA!B3895="First Class",1,0)</f>
        <v>1</v>
      </c>
      <c r="I3894" s="6" t="n">
        <f aca="false">IF(1_Data_EDA!B3895="Second Class",1,0)</f>
        <v>0</v>
      </c>
      <c r="J3894" s="6" t="n">
        <f aca="false">IF(1_Data_EDA!B3895="Same Day",1,0)</f>
        <v>0</v>
      </c>
      <c r="K3894" s="6" t="n">
        <f aca="false">IF(1_Data_EDA!C3895="Corporate",1,0)</f>
        <v>1</v>
      </c>
      <c r="L3894" s="6" t="n">
        <f aca="false">IF(1_Data_EDA!C3895="Home Office",1,0)</f>
        <v>0</v>
      </c>
      <c r="M3894" s="6" t="n">
        <f aca="false">IF(1_Data_EDA!D3895="Europe",1,0)</f>
        <v>0</v>
      </c>
      <c r="N3894" s="6" t="n">
        <f aca="false">IF(1_Data_EDA!D3895="LATAM",1,0)</f>
        <v>1</v>
      </c>
      <c r="O3894" s="6" t="n">
        <f aca="false">IF(1_Data_EDA!D3895="Pacific Asia",1,0)</f>
        <v>0</v>
      </c>
      <c r="P3894" s="6" t="n">
        <f aca="false">IF(1_Data_EDA!D3895="USCA",1,0)</f>
        <v>0</v>
      </c>
      <c r="Q3894" s="6" t="n">
        <f aca="false">IF(C3894&gt;MEDIAN(C$5:C$8004),1,0)</f>
        <v>1</v>
      </c>
      <c r="R3894" s="6" t="n">
        <f aca="false">IF(D3894&gt;2,1,0)</f>
        <v>0</v>
      </c>
    </row>
    <row r="3895" customFormat="false" ht="15" hidden="false" customHeight="true" outlineLevel="0" collapsed="false">
      <c r="A3895" s="6" t="n">
        <f aca="false">1_Data_EDA!O3896</f>
        <v>0</v>
      </c>
      <c r="B3895" s="6" t="n">
        <f aca="false">1_Data_EDA!H3896</f>
        <v>4</v>
      </c>
      <c r="C3895" s="7" t="n">
        <f aca="false">1_Data_EDA!I3896</f>
        <v>129.9900055</v>
      </c>
      <c r="D3895" s="6" t="n">
        <f aca="false">1_Data_EDA!J3896</f>
        <v>1</v>
      </c>
      <c r="E3895" s="7" t="n">
        <f aca="false">1_Data_EDA!K3896</f>
        <v>129.9900055</v>
      </c>
      <c r="F3895" s="7" t="n">
        <f aca="false">1_Data_EDA!L3896</f>
        <v>22.10000038</v>
      </c>
      <c r="G3895" s="8" t="n">
        <f aca="false">1_Data_EDA!M3896</f>
        <v>0.170000002</v>
      </c>
      <c r="H3895" s="6" t="n">
        <f aca="false">IF(1_Data_EDA!B3896="First Class",1,0)</f>
        <v>0</v>
      </c>
      <c r="I3895" s="6" t="n">
        <f aca="false">IF(1_Data_EDA!B3896="Second Class",1,0)</f>
        <v>0</v>
      </c>
      <c r="J3895" s="6" t="n">
        <f aca="false">IF(1_Data_EDA!B3896="Same Day",1,0)</f>
        <v>0</v>
      </c>
      <c r="K3895" s="6" t="n">
        <f aca="false">IF(1_Data_EDA!C3896="Corporate",1,0)</f>
        <v>1</v>
      </c>
      <c r="L3895" s="6" t="n">
        <f aca="false">IF(1_Data_EDA!C3896="Home Office",1,0)</f>
        <v>0</v>
      </c>
      <c r="M3895" s="6" t="n">
        <f aca="false">IF(1_Data_EDA!D3896="Europe",1,0)</f>
        <v>1</v>
      </c>
      <c r="N3895" s="6" t="n">
        <f aca="false">IF(1_Data_EDA!D3896="LATAM",1,0)</f>
        <v>0</v>
      </c>
      <c r="O3895" s="6" t="n">
        <f aca="false">IF(1_Data_EDA!D3896="Pacific Asia",1,0)</f>
        <v>0</v>
      </c>
      <c r="P3895" s="6" t="n">
        <f aca="false">IF(1_Data_EDA!D3896="USCA",1,0)</f>
        <v>0</v>
      </c>
      <c r="Q3895" s="6" t="n">
        <f aca="false">IF(C3895&gt;MEDIAN(C$5:C$8004),1,0)</f>
        <v>1</v>
      </c>
      <c r="R3895" s="6" t="n">
        <f aca="false">IF(D3895&gt;2,1,0)</f>
        <v>0</v>
      </c>
    </row>
    <row r="3896" customFormat="false" ht="15" hidden="false" customHeight="true" outlineLevel="0" collapsed="false">
      <c r="A3896" s="6" t="n">
        <f aca="false">1_Data_EDA!O3897</f>
        <v>1</v>
      </c>
      <c r="B3896" s="6" t="n">
        <f aca="false">1_Data_EDA!H3897</f>
        <v>2</v>
      </c>
      <c r="C3896" s="7" t="n">
        <f aca="false">1_Data_EDA!I3897</f>
        <v>49.97999954</v>
      </c>
      <c r="D3896" s="6" t="n">
        <f aca="false">1_Data_EDA!J3897</f>
        <v>5</v>
      </c>
      <c r="E3896" s="7" t="n">
        <f aca="false">1_Data_EDA!K3897</f>
        <v>249.8999939</v>
      </c>
      <c r="F3896" s="7" t="n">
        <f aca="false">1_Data_EDA!L3897</f>
        <v>13.73999977</v>
      </c>
      <c r="G3896" s="8" t="n">
        <f aca="false">1_Data_EDA!M3897</f>
        <v>0.059999999</v>
      </c>
      <c r="H3896" s="6" t="n">
        <f aca="false">IF(1_Data_EDA!B3897="First Class",1,0)</f>
        <v>0</v>
      </c>
      <c r="I3896" s="6" t="n">
        <f aca="false">IF(1_Data_EDA!B3897="Second Class",1,0)</f>
        <v>1</v>
      </c>
      <c r="J3896" s="6" t="n">
        <f aca="false">IF(1_Data_EDA!B3897="Same Day",1,0)</f>
        <v>0</v>
      </c>
      <c r="K3896" s="6" t="n">
        <f aca="false">IF(1_Data_EDA!C3897="Corporate",1,0)</f>
        <v>0</v>
      </c>
      <c r="L3896" s="6" t="n">
        <f aca="false">IF(1_Data_EDA!C3897="Home Office",1,0)</f>
        <v>0</v>
      </c>
      <c r="M3896" s="6" t="n">
        <f aca="false">IF(1_Data_EDA!D3897="Europe",1,0)</f>
        <v>1</v>
      </c>
      <c r="N3896" s="6" t="n">
        <f aca="false">IF(1_Data_EDA!D3897="LATAM",1,0)</f>
        <v>0</v>
      </c>
      <c r="O3896" s="6" t="n">
        <f aca="false">IF(1_Data_EDA!D3897="Pacific Asia",1,0)</f>
        <v>0</v>
      </c>
      <c r="P3896" s="6" t="n">
        <f aca="false">IF(1_Data_EDA!D3897="USCA",1,0)</f>
        <v>0</v>
      </c>
      <c r="Q3896" s="6" t="n">
        <f aca="false">IF(C3896&gt;MEDIAN(C$5:C$8004),1,0)</f>
        <v>0</v>
      </c>
      <c r="R3896" s="6" t="n">
        <f aca="false">IF(D3896&gt;2,1,0)</f>
        <v>1</v>
      </c>
    </row>
    <row r="3897" customFormat="false" ht="15" hidden="false" customHeight="true" outlineLevel="0" collapsed="false">
      <c r="A3897" s="6" t="n">
        <f aca="false">1_Data_EDA!O3898</f>
        <v>0</v>
      </c>
      <c r="B3897" s="6" t="n">
        <f aca="false">1_Data_EDA!H3898</f>
        <v>4</v>
      </c>
      <c r="C3897" s="7" t="n">
        <f aca="false">1_Data_EDA!I3898</f>
        <v>299.980011</v>
      </c>
      <c r="D3897" s="6" t="n">
        <f aca="false">1_Data_EDA!J3898</f>
        <v>1</v>
      </c>
      <c r="E3897" s="7" t="n">
        <f aca="false">1_Data_EDA!K3898</f>
        <v>299.980011</v>
      </c>
      <c r="F3897" s="7" t="n">
        <f aca="false">1_Data_EDA!L3898</f>
        <v>36</v>
      </c>
      <c r="G3897" s="8" t="n">
        <f aca="false">1_Data_EDA!M3898</f>
        <v>0.119999997</v>
      </c>
      <c r="H3897" s="6" t="n">
        <f aca="false">IF(1_Data_EDA!B3898="First Class",1,0)</f>
        <v>0</v>
      </c>
      <c r="I3897" s="6" t="n">
        <f aca="false">IF(1_Data_EDA!B3898="Second Class",1,0)</f>
        <v>0</v>
      </c>
      <c r="J3897" s="6" t="n">
        <f aca="false">IF(1_Data_EDA!B3898="Same Day",1,0)</f>
        <v>0</v>
      </c>
      <c r="K3897" s="6" t="n">
        <f aca="false">IF(1_Data_EDA!C3898="Corporate",1,0)</f>
        <v>0</v>
      </c>
      <c r="L3897" s="6" t="n">
        <f aca="false">IF(1_Data_EDA!C3898="Home Office",1,0)</f>
        <v>0</v>
      </c>
      <c r="M3897" s="6" t="n">
        <f aca="false">IF(1_Data_EDA!D3898="Europe",1,0)</f>
        <v>0</v>
      </c>
      <c r="N3897" s="6" t="n">
        <f aca="false">IF(1_Data_EDA!D3898="LATAM",1,0)</f>
        <v>1</v>
      </c>
      <c r="O3897" s="6" t="n">
        <f aca="false">IF(1_Data_EDA!D3898="Pacific Asia",1,0)</f>
        <v>0</v>
      </c>
      <c r="P3897" s="6" t="n">
        <f aca="false">IF(1_Data_EDA!D3898="USCA",1,0)</f>
        <v>0</v>
      </c>
      <c r="Q3897" s="6" t="n">
        <f aca="false">IF(C3897&gt;MEDIAN(C$5:C$8004),1,0)</f>
        <v>1</v>
      </c>
      <c r="R3897" s="6" t="n">
        <f aca="false">IF(D3897&gt;2,1,0)</f>
        <v>0</v>
      </c>
    </row>
    <row r="3898" customFormat="false" ht="15" hidden="false" customHeight="true" outlineLevel="0" collapsed="false">
      <c r="A3898" s="6" t="n">
        <f aca="false">1_Data_EDA!O3899</f>
        <v>1</v>
      </c>
      <c r="B3898" s="6" t="n">
        <f aca="false">1_Data_EDA!H3899</f>
        <v>1</v>
      </c>
      <c r="C3898" s="7" t="n">
        <f aca="false">1_Data_EDA!I3899</f>
        <v>31.07999992</v>
      </c>
      <c r="D3898" s="6" t="n">
        <f aca="false">1_Data_EDA!J3899</f>
        <v>1</v>
      </c>
      <c r="E3898" s="7" t="n">
        <f aca="false">1_Data_EDA!K3899</f>
        <v>31.07999992</v>
      </c>
      <c r="F3898" s="7" t="n">
        <f aca="false">1_Data_EDA!L3899</f>
        <v>3.109999895</v>
      </c>
      <c r="G3898" s="8" t="n">
        <f aca="false">1_Data_EDA!M3899</f>
        <v>0.100000001</v>
      </c>
      <c r="H3898" s="6" t="n">
        <f aca="false">IF(1_Data_EDA!B3899="First Class",1,0)</f>
        <v>1</v>
      </c>
      <c r="I3898" s="6" t="n">
        <f aca="false">IF(1_Data_EDA!B3899="Second Class",1,0)</f>
        <v>0</v>
      </c>
      <c r="J3898" s="6" t="n">
        <f aca="false">IF(1_Data_EDA!B3899="Same Day",1,0)</f>
        <v>0</v>
      </c>
      <c r="K3898" s="6" t="n">
        <f aca="false">IF(1_Data_EDA!C3899="Corporate",1,0)</f>
        <v>0</v>
      </c>
      <c r="L3898" s="6" t="n">
        <f aca="false">IF(1_Data_EDA!C3899="Home Office",1,0)</f>
        <v>0</v>
      </c>
      <c r="M3898" s="6" t="n">
        <f aca="false">IF(1_Data_EDA!D3899="Europe",1,0)</f>
        <v>1</v>
      </c>
      <c r="N3898" s="6" t="n">
        <f aca="false">IF(1_Data_EDA!D3899="LATAM",1,0)</f>
        <v>0</v>
      </c>
      <c r="O3898" s="6" t="n">
        <f aca="false">IF(1_Data_EDA!D3899="Pacific Asia",1,0)</f>
        <v>0</v>
      </c>
      <c r="P3898" s="6" t="n">
        <f aca="false">IF(1_Data_EDA!D3899="USCA",1,0)</f>
        <v>0</v>
      </c>
      <c r="Q3898" s="6" t="n">
        <f aca="false">IF(C3898&gt;MEDIAN(C$5:C$8004),1,0)</f>
        <v>0</v>
      </c>
      <c r="R3898" s="6" t="n">
        <f aca="false">IF(D3898&gt;2,1,0)</f>
        <v>0</v>
      </c>
    </row>
    <row r="3899" customFormat="false" ht="15" hidden="false" customHeight="true" outlineLevel="0" collapsed="false">
      <c r="A3899" s="6" t="n">
        <f aca="false">1_Data_EDA!O3900</f>
        <v>1</v>
      </c>
      <c r="B3899" s="6" t="n">
        <f aca="false">1_Data_EDA!H3900</f>
        <v>1</v>
      </c>
      <c r="C3899" s="7" t="n">
        <f aca="false">1_Data_EDA!I3900</f>
        <v>50</v>
      </c>
      <c r="D3899" s="6" t="n">
        <f aca="false">1_Data_EDA!J3900</f>
        <v>4</v>
      </c>
      <c r="E3899" s="7" t="n">
        <f aca="false">1_Data_EDA!K3900</f>
        <v>200</v>
      </c>
      <c r="F3899" s="7" t="n">
        <f aca="false">1_Data_EDA!L3900</f>
        <v>0</v>
      </c>
      <c r="G3899" s="8" t="n">
        <f aca="false">1_Data_EDA!M3900</f>
        <v>0</v>
      </c>
      <c r="H3899" s="6" t="n">
        <f aca="false">IF(1_Data_EDA!B3900="First Class",1,0)</f>
        <v>1</v>
      </c>
      <c r="I3899" s="6" t="n">
        <f aca="false">IF(1_Data_EDA!B3900="Second Class",1,0)</f>
        <v>0</v>
      </c>
      <c r="J3899" s="6" t="n">
        <f aca="false">IF(1_Data_EDA!B3900="Same Day",1,0)</f>
        <v>0</v>
      </c>
      <c r="K3899" s="6" t="n">
        <f aca="false">IF(1_Data_EDA!C3900="Corporate",1,0)</f>
        <v>0</v>
      </c>
      <c r="L3899" s="6" t="n">
        <f aca="false">IF(1_Data_EDA!C3900="Home Office",1,0)</f>
        <v>0</v>
      </c>
      <c r="M3899" s="6" t="n">
        <f aca="false">IF(1_Data_EDA!D3900="Europe",1,0)</f>
        <v>0</v>
      </c>
      <c r="N3899" s="6" t="n">
        <f aca="false">IF(1_Data_EDA!D3900="LATAM",1,0)</f>
        <v>0</v>
      </c>
      <c r="O3899" s="6" t="n">
        <f aca="false">IF(1_Data_EDA!D3900="Pacific Asia",1,0)</f>
        <v>1</v>
      </c>
      <c r="P3899" s="6" t="n">
        <f aca="false">IF(1_Data_EDA!D3900="USCA",1,0)</f>
        <v>0</v>
      </c>
      <c r="Q3899" s="6" t="n">
        <f aca="false">IF(C3899&gt;MEDIAN(C$5:C$8004),1,0)</f>
        <v>0</v>
      </c>
      <c r="R3899" s="6" t="n">
        <f aca="false">IF(D3899&gt;2,1,0)</f>
        <v>1</v>
      </c>
    </row>
    <row r="3900" customFormat="false" ht="15" hidden="false" customHeight="true" outlineLevel="0" collapsed="false">
      <c r="A3900" s="6" t="n">
        <f aca="false">1_Data_EDA!O3901</f>
        <v>1</v>
      </c>
      <c r="B3900" s="6" t="n">
        <f aca="false">1_Data_EDA!H3901</f>
        <v>4</v>
      </c>
      <c r="C3900" s="7" t="n">
        <f aca="false">1_Data_EDA!I3901</f>
        <v>129.9900055</v>
      </c>
      <c r="D3900" s="6" t="n">
        <f aca="false">1_Data_EDA!J3901</f>
        <v>1</v>
      </c>
      <c r="E3900" s="7" t="n">
        <f aca="false">1_Data_EDA!K3901</f>
        <v>129.9900055</v>
      </c>
      <c r="F3900" s="7" t="n">
        <f aca="false">1_Data_EDA!L3901</f>
        <v>32.5</v>
      </c>
      <c r="G3900" s="8" t="n">
        <f aca="false">1_Data_EDA!M3901</f>
        <v>0.25</v>
      </c>
      <c r="H3900" s="6" t="n">
        <f aca="false">IF(1_Data_EDA!B3901="First Class",1,0)</f>
        <v>0</v>
      </c>
      <c r="I3900" s="6" t="n">
        <f aca="false">IF(1_Data_EDA!B3901="Second Class",1,0)</f>
        <v>0</v>
      </c>
      <c r="J3900" s="6" t="n">
        <f aca="false">IF(1_Data_EDA!B3901="Same Day",1,0)</f>
        <v>0</v>
      </c>
      <c r="K3900" s="6" t="n">
        <f aca="false">IF(1_Data_EDA!C3901="Corporate",1,0)</f>
        <v>1</v>
      </c>
      <c r="L3900" s="6" t="n">
        <f aca="false">IF(1_Data_EDA!C3901="Home Office",1,0)</f>
        <v>0</v>
      </c>
      <c r="M3900" s="6" t="n">
        <f aca="false">IF(1_Data_EDA!D3901="Europe",1,0)</f>
        <v>0</v>
      </c>
      <c r="N3900" s="6" t="n">
        <f aca="false">IF(1_Data_EDA!D3901="LATAM",1,0)</f>
        <v>0</v>
      </c>
      <c r="O3900" s="6" t="n">
        <f aca="false">IF(1_Data_EDA!D3901="Pacific Asia",1,0)</f>
        <v>1</v>
      </c>
      <c r="P3900" s="6" t="n">
        <f aca="false">IF(1_Data_EDA!D3901="USCA",1,0)</f>
        <v>0</v>
      </c>
      <c r="Q3900" s="6" t="n">
        <f aca="false">IF(C3900&gt;MEDIAN(C$5:C$8004),1,0)</f>
        <v>1</v>
      </c>
      <c r="R3900" s="6" t="n">
        <f aca="false">IF(D3900&gt;2,1,0)</f>
        <v>0</v>
      </c>
    </row>
    <row r="3901" customFormat="false" ht="15" hidden="false" customHeight="true" outlineLevel="0" collapsed="false">
      <c r="A3901" s="6" t="n">
        <f aca="false">1_Data_EDA!O3902</f>
        <v>0</v>
      </c>
      <c r="B3901" s="6" t="n">
        <f aca="false">1_Data_EDA!H3902</f>
        <v>4</v>
      </c>
      <c r="C3901" s="7" t="n">
        <f aca="false">1_Data_EDA!I3902</f>
        <v>129.9900055</v>
      </c>
      <c r="D3901" s="6" t="n">
        <f aca="false">1_Data_EDA!J3902</f>
        <v>1</v>
      </c>
      <c r="E3901" s="7" t="n">
        <f aca="false">1_Data_EDA!K3902</f>
        <v>129.9900055</v>
      </c>
      <c r="F3901" s="7" t="n">
        <f aca="false">1_Data_EDA!L3902</f>
        <v>19.5</v>
      </c>
      <c r="G3901" s="8" t="n">
        <f aca="false">1_Data_EDA!M3902</f>
        <v>0.150000006</v>
      </c>
      <c r="H3901" s="6" t="n">
        <f aca="false">IF(1_Data_EDA!B3902="First Class",1,0)</f>
        <v>0</v>
      </c>
      <c r="I3901" s="6" t="n">
        <f aca="false">IF(1_Data_EDA!B3902="Second Class",1,0)</f>
        <v>0</v>
      </c>
      <c r="J3901" s="6" t="n">
        <f aca="false">IF(1_Data_EDA!B3902="Same Day",1,0)</f>
        <v>0</v>
      </c>
      <c r="K3901" s="6" t="n">
        <f aca="false">IF(1_Data_EDA!C3902="Corporate",1,0)</f>
        <v>0</v>
      </c>
      <c r="L3901" s="6" t="n">
        <f aca="false">IF(1_Data_EDA!C3902="Home Office",1,0)</f>
        <v>0</v>
      </c>
      <c r="M3901" s="6" t="n">
        <f aca="false">IF(1_Data_EDA!D3902="Europe",1,0)</f>
        <v>0</v>
      </c>
      <c r="N3901" s="6" t="n">
        <f aca="false">IF(1_Data_EDA!D3902="LATAM",1,0)</f>
        <v>1</v>
      </c>
      <c r="O3901" s="6" t="n">
        <f aca="false">IF(1_Data_EDA!D3902="Pacific Asia",1,0)</f>
        <v>0</v>
      </c>
      <c r="P3901" s="6" t="n">
        <f aca="false">IF(1_Data_EDA!D3902="USCA",1,0)</f>
        <v>0</v>
      </c>
      <c r="Q3901" s="6" t="n">
        <f aca="false">IF(C3901&gt;MEDIAN(C$5:C$8004),1,0)</f>
        <v>1</v>
      </c>
      <c r="R3901" s="6" t="n">
        <f aca="false">IF(D3901&gt;2,1,0)</f>
        <v>0</v>
      </c>
    </row>
    <row r="3902" customFormat="false" ht="15" hidden="false" customHeight="true" outlineLevel="0" collapsed="false">
      <c r="A3902" s="6" t="n">
        <f aca="false">1_Data_EDA!O3903</f>
        <v>0</v>
      </c>
      <c r="B3902" s="6" t="n">
        <f aca="false">1_Data_EDA!H3903</f>
        <v>4</v>
      </c>
      <c r="C3902" s="7" t="n">
        <f aca="false">1_Data_EDA!I3903</f>
        <v>99.98999786</v>
      </c>
      <c r="D3902" s="6" t="n">
        <f aca="false">1_Data_EDA!J3903</f>
        <v>1</v>
      </c>
      <c r="E3902" s="7" t="n">
        <f aca="false">1_Data_EDA!K3903</f>
        <v>99.98999786</v>
      </c>
      <c r="F3902" s="7" t="n">
        <f aca="false">1_Data_EDA!L3903</f>
        <v>20</v>
      </c>
      <c r="G3902" s="8" t="n">
        <f aca="false">1_Data_EDA!M3903</f>
        <v>0.200000003</v>
      </c>
      <c r="H3902" s="6" t="n">
        <f aca="false">IF(1_Data_EDA!B3903="First Class",1,0)</f>
        <v>0</v>
      </c>
      <c r="I3902" s="6" t="n">
        <f aca="false">IF(1_Data_EDA!B3903="Second Class",1,0)</f>
        <v>0</v>
      </c>
      <c r="J3902" s="6" t="n">
        <f aca="false">IF(1_Data_EDA!B3903="Same Day",1,0)</f>
        <v>0</v>
      </c>
      <c r="K3902" s="6" t="n">
        <f aca="false">IF(1_Data_EDA!C3903="Corporate",1,0)</f>
        <v>0</v>
      </c>
      <c r="L3902" s="6" t="n">
        <f aca="false">IF(1_Data_EDA!C3903="Home Office",1,0)</f>
        <v>0</v>
      </c>
      <c r="M3902" s="6" t="n">
        <f aca="false">IF(1_Data_EDA!D3903="Europe",1,0)</f>
        <v>0</v>
      </c>
      <c r="N3902" s="6" t="n">
        <f aca="false">IF(1_Data_EDA!D3903="LATAM",1,0)</f>
        <v>1</v>
      </c>
      <c r="O3902" s="6" t="n">
        <f aca="false">IF(1_Data_EDA!D3903="Pacific Asia",1,0)</f>
        <v>0</v>
      </c>
      <c r="P3902" s="6" t="n">
        <f aca="false">IF(1_Data_EDA!D3903="USCA",1,0)</f>
        <v>0</v>
      </c>
      <c r="Q3902" s="6" t="n">
        <f aca="false">IF(C3902&gt;MEDIAN(C$5:C$8004),1,0)</f>
        <v>1</v>
      </c>
      <c r="R3902" s="6" t="n">
        <f aca="false">IF(D3902&gt;2,1,0)</f>
        <v>0</v>
      </c>
    </row>
    <row r="3903" customFormat="false" ht="15" hidden="false" customHeight="true" outlineLevel="0" collapsed="false">
      <c r="A3903" s="6" t="n">
        <f aca="false">1_Data_EDA!O3904</f>
        <v>0</v>
      </c>
      <c r="B3903" s="6" t="n">
        <f aca="false">1_Data_EDA!H3904</f>
        <v>4</v>
      </c>
      <c r="C3903" s="7" t="n">
        <f aca="false">1_Data_EDA!I3904</f>
        <v>299.980011</v>
      </c>
      <c r="D3903" s="6" t="n">
        <f aca="false">1_Data_EDA!J3904</f>
        <v>1</v>
      </c>
      <c r="E3903" s="7" t="n">
        <f aca="false">1_Data_EDA!K3904</f>
        <v>299.980011</v>
      </c>
      <c r="F3903" s="7" t="n">
        <f aca="false">1_Data_EDA!L3904</f>
        <v>0</v>
      </c>
      <c r="G3903" s="8" t="n">
        <f aca="false">1_Data_EDA!M3904</f>
        <v>0</v>
      </c>
      <c r="H3903" s="6" t="n">
        <f aca="false">IF(1_Data_EDA!B3904="First Class",1,0)</f>
        <v>0</v>
      </c>
      <c r="I3903" s="6" t="n">
        <f aca="false">IF(1_Data_EDA!B3904="Second Class",1,0)</f>
        <v>0</v>
      </c>
      <c r="J3903" s="6" t="n">
        <f aca="false">IF(1_Data_EDA!B3904="Same Day",1,0)</f>
        <v>0</v>
      </c>
      <c r="K3903" s="6" t="n">
        <f aca="false">IF(1_Data_EDA!C3904="Corporate",1,0)</f>
        <v>0</v>
      </c>
      <c r="L3903" s="6" t="n">
        <f aca="false">IF(1_Data_EDA!C3904="Home Office",1,0)</f>
        <v>0</v>
      </c>
      <c r="M3903" s="6" t="n">
        <f aca="false">IF(1_Data_EDA!D3904="Europe",1,0)</f>
        <v>0</v>
      </c>
      <c r="N3903" s="6" t="n">
        <f aca="false">IF(1_Data_EDA!D3904="LATAM",1,0)</f>
        <v>1</v>
      </c>
      <c r="O3903" s="6" t="n">
        <f aca="false">IF(1_Data_EDA!D3904="Pacific Asia",1,0)</f>
        <v>0</v>
      </c>
      <c r="P3903" s="6" t="n">
        <f aca="false">IF(1_Data_EDA!D3904="USCA",1,0)</f>
        <v>0</v>
      </c>
      <c r="Q3903" s="6" t="n">
        <f aca="false">IF(C3903&gt;MEDIAN(C$5:C$8004),1,0)</f>
        <v>1</v>
      </c>
      <c r="R3903" s="6" t="n">
        <f aca="false">IF(D3903&gt;2,1,0)</f>
        <v>0</v>
      </c>
    </row>
    <row r="3904" customFormat="false" ht="15" hidden="false" customHeight="true" outlineLevel="0" collapsed="false">
      <c r="A3904" s="6" t="n">
        <f aca="false">1_Data_EDA!O3905</f>
        <v>0</v>
      </c>
      <c r="B3904" s="6" t="n">
        <f aca="false">1_Data_EDA!H3905</f>
        <v>4</v>
      </c>
      <c r="C3904" s="7" t="n">
        <f aca="false">1_Data_EDA!I3905</f>
        <v>129.9900055</v>
      </c>
      <c r="D3904" s="6" t="n">
        <f aca="false">1_Data_EDA!J3905</f>
        <v>1</v>
      </c>
      <c r="E3904" s="7" t="n">
        <f aca="false">1_Data_EDA!K3905</f>
        <v>129.9900055</v>
      </c>
      <c r="F3904" s="7" t="n">
        <f aca="false">1_Data_EDA!L3905</f>
        <v>2.599999905</v>
      </c>
      <c r="G3904" s="8" t="n">
        <f aca="false">1_Data_EDA!M3905</f>
        <v>0.02</v>
      </c>
      <c r="H3904" s="6" t="n">
        <f aca="false">IF(1_Data_EDA!B3905="First Class",1,0)</f>
        <v>0</v>
      </c>
      <c r="I3904" s="6" t="n">
        <f aca="false">IF(1_Data_EDA!B3905="Second Class",1,0)</f>
        <v>0</v>
      </c>
      <c r="J3904" s="6" t="n">
        <f aca="false">IF(1_Data_EDA!B3905="Same Day",1,0)</f>
        <v>0</v>
      </c>
      <c r="K3904" s="6" t="n">
        <f aca="false">IF(1_Data_EDA!C3905="Corporate",1,0)</f>
        <v>0</v>
      </c>
      <c r="L3904" s="6" t="n">
        <f aca="false">IF(1_Data_EDA!C3905="Home Office",1,0)</f>
        <v>1</v>
      </c>
      <c r="M3904" s="6" t="n">
        <f aca="false">IF(1_Data_EDA!D3905="Europe",1,0)</f>
        <v>1</v>
      </c>
      <c r="N3904" s="6" t="n">
        <f aca="false">IF(1_Data_EDA!D3905="LATAM",1,0)</f>
        <v>0</v>
      </c>
      <c r="O3904" s="6" t="n">
        <f aca="false">IF(1_Data_EDA!D3905="Pacific Asia",1,0)</f>
        <v>0</v>
      </c>
      <c r="P3904" s="6" t="n">
        <f aca="false">IF(1_Data_EDA!D3905="USCA",1,0)</f>
        <v>0</v>
      </c>
      <c r="Q3904" s="6" t="n">
        <f aca="false">IF(C3904&gt;MEDIAN(C$5:C$8004),1,0)</f>
        <v>1</v>
      </c>
      <c r="R3904" s="6" t="n">
        <f aca="false">IF(D3904&gt;2,1,0)</f>
        <v>0</v>
      </c>
    </row>
    <row r="3905" customFormat="false" ht="15" hidden="false" customHeight="true" outlineLevel="0" collapsed="false">
      <c r="A3905" s="6" t="n">
        <f aca="false">1_Data_EDA!O3906</f>
        <v>1</v>
      </c>
      <c r="B3905" s="6" t="n">
        <f aca="false">1_Data_EDA!H3906</f>
        <v>2</v>
      </c>
      <c r="C3905" s="7" t="n">
        <f aca="false">1_Data_EDA!I3906</f>
        <v>59.99000168</v>
      </c>
      <c r="D3905" s="6" t="n">
        <f aca="false">1_Data_EDA!J3906</f>
        <v>4</v>
      </c>
      <c r="E3905" s="7" t="n">
        <f aca="false">1_Data_EDA!K3906</f>
        <v>239.9600067</v>
      </c>
      <c r="F3905" s="7" t="n">
        <f aca="false">1_Data_EDA!L3906</f>
        <v>38.38999939</v>
      </c>
      <c r="G3905" s="8" t="n">
        <f aca="false">1_Data_EDA!M3906</f>
        <v>0.159999996</v>
      </c>
      <c r="H3905" s="6" t="n">
        <f aca="false">IF(1_Data_EDA!B3906="First Class",1,0)</f>
        <v>0</v>
      </c>
      <c r="I3905" s="6" t="n">
        <f aca="false">IF(1_Data_EDA!B3906="Second Class",1,0)</f>
        <v>1</v>
      </c>
      <c r="J3905" s="6" t="n">
        <f aca="false">IF(1_Data_EDA!B3906="Same Day",1,0)</f>
        <v>0</v>
      </c>
      <c r="K3905" s="6" t="n">
        <f aca="false">IF(1_Data_EDA!C3906="Corporate",1,0)</f>
        <v>1</v>
      </c>
      <c r="L3905" s="6" t="n">
        <f aca="false">IF(1_Data_EDA!C3906="Home Office",1,0)</f>
        <v>0</v>
      </c>
      <c r="M3905" s="6" t="n">
        <f aca="false">IF(1_Data_EDA!D3906="Europe",1,0)</f>
        <v>0</v>
      </c>
      <c r="N3905" s="6" t="n">
        <f aca="false">IF(1_Data_EDA!D3906="LATAM",1,0)</f>
        <v>0</v>
      </c>
      <c r="O3905" s="6" t="n">
        <f aca="false">IF(1_Data_EDA!D3906="Pacific Asia",1,0)</f>
        <v>0</v>
      </c>
      <c r="P3905" s="6" t="n">
        <f aca="false">IF(1_Data_EDA!D3906="USCA",1,0)</f>
        <v>0</v>
      </c>
      <c r="Q3905" s="6" t="n">
        <f aca="false">IF(C3905&gt;MEDIAN(C$5:C$8004),1,0)</f>
        <v>0</v>
      </c>
      <c r="R3905" s="6" t="n">
        <f aca="false">IF(D3905&gt;2,1,0)</f>
        <v>1</v>
      </c>
    </row>
    <row r="3906" customFormat="false" ht="15" hidden="false" customHeight="true" outlineLevel="0" collapsed="false">
      <c r="A3906" s="6" t="n">
        <f aca="false">1_Data_EDA!O3907</f>
        <v>1</v>
      </c>
      <c r="B3906" s="6" t="n">
        <f aca="false">1_Data_EDA!H3907</f>
        <v>4</v>
      </c>
      <c r="C3906" s="7" t="n">
        <f aca="false">1_Data_EDA!I3907</f>
        <v>49.97999954</v>
      </c>
      <c r="D3906" s="6" t="n">
        <f aca="false">1_Data_EDA!J3907</f>
        <v>2</v>
      </c>
      <c r="E3906" s="7" t="n">
        <f aca="false">1_Data_EDA!K3907</f>
        <v>99.95999908</v>
      </c>
      <c r="F3906" s="7" t="n">
        <f aca="false">1_Data_EDA!L3907</f>
        <v>0</v>
      </c>
      <c r="G3906" s="8" t="n">
        <f aca="false">1_Data_EDA!M3907</f>
        <v>0</v>
      </c>
      <c r="H3906" s="6" t="n">
        <f aca="false">IF(1_Data_EDA!B3907="First Class",1,0)</f>
        <v>0</v>
      </c>
      <c r="I3906" s="6" t="n">
        <f aca="false">IF(1_Data_EDA!B3907="Second Class",1,0)</f>
        <v>0</v>
      </c>
      <c r="J3906" s="6" t="n">
        <f aca="false">IF(1_Data_EDA!B3907="Same Day",1,0)</f>
        <v>0</v>
      </c>
      <c r="K3906" s="6" t="n">
        <f aca="false">IF(1_Data_EDA!C3907="Corporate",1,0)</f>
        <v>0</v>
      </c>
      <c r="L3906" s="6" t="n">
        <f aca="false">IF(1_Data_EDA!C3907="Home Office",1,0)</f>
        <v>0</v>
      </c>
      <c r="M3906" s="6" t="n">
        <f aca="false">IF(1_Data_EDA!D3907="Europe",1,0)</f>
        <v>0</v>
      </c>
      <c r="N3906" s="6" t="n">
        <f aca="false">IF(1_Data_EDA!D3907="LATAM",1,0)</f>
        <v>1</v>
      </c>
      <c r="O3906" s="6" t="n">
        <f aca="false">IF(1_Data_EDA!D3907="Pacific Asia",1,0)</f>
        <v>0</v>
      </c>
      <c r="P3906" s="6" t="n">
        <f aca="false">IF(1_Data_EDA!D3907="USCA",1,0)</f>
        <v>0</v>
      </c>
      <c r="Q3906" s="6" t="n">
        <f aca="false">IF(C3906&gt;MEDIAN(C$5:C$8004),1,0)</f>
        <v>0</v>
      </c>
      <c r="R3906" s="6" t="n">
        <f aca="false">IF(D3906&gt;2,1,0)</f>
        <v>0</v>
      </c>
    </row>
    <row r="3907" customFormat="false" ht="15" hidden="false" customHeight="true" outlineLevel="0" collapsed="false">
      <c r="A3907" s="6" t="n">
        <f aca="false">1_Data_EDA!O3908</f>
        <v>1</v>
      </c>
      <c r="B3907" s="6" t="n">
        <f aca="false">1_Data_EDA!H3908</f>
        <v>2</v>
      </c>
      <c r="C3907" s="7" t="n">
        <f aca="false">1_Data_EDA!I3908</f>
        <v>399.980011</v>
      </c>
      <c r="D3907" s="6" t="n">
        <f aca="false">1_Data_EDA!J3908</f>
        <v>1</v>
      </c>
      <c r="E3907" s="7" t="n">
        <f aca="false">1_Data_EDA!K3908</f>
        <v>399.980011</v>
      </c>
      <c r="F3907" s="7" t="n">
        <f aca="false">1_Data_EDA!L3908</f>
        <v>80</v>
      </c>
      <c r="G3907" s="8" t="n">
        <f aca="false">1_Data_EDA!M3908</f>
        <v>0.200000003</v>
      </c>
      <c r="H3907" s="6" t="n">
        <f aca="false">IF(1_Data_EDA!B3908="First Class",1,0)</f>
        <v>0</v>
      </c>
      <c r="I3907" s="6" t="n">
        <f aca="false">IF(1_Data_EDA!B3908="Second Class",1,0)</f>
        <v>1</v>
      </c>
      <c r="J3907" s="6" t="n">
        <f aca="false">IF(1_Data_EDA!B3908="Same Day",1,0)</f>
        <v>0</v>
      </c>
      <c r="K3907" s="6" t="n">
        <f aca="false">IF(1_Data_EDA!C3908="Corporate",1,0)</f>
        <v>0</v>
      </c>
      <c r="L3907" s="6" t="n">
        <f aca="false">IF(1_Data_EDA!C3908="Home Office",1,0)</f>
        <v>0</v>
      </c>
      <c r="M3907" s="6" t="n">
        <f aca="false">IF(1_Data_EDA!D3908="Europe",1,0)</f>
        <v>0</v>
      </c>
      <c r="N3907" s="6" t="n">
        <f aca="false">IF(1_Data_EDA!D3908="LATAM",1,0)</f>
        <v>0</v>
      </c>
      <c r="O3907" s="6" t="n">
        <f aca="false">IF(1_Data_EDA!D3908="Pacific Asia",1,0)</f>
        <v>0</v>
      </c>
      <c r="P3907" s="6" t="n">
        <f aca="false">IF(1_Data_EDA!D3908="USCA",1,0)</f>
        <v>1</v>
      </c>
      <c r="Q3907" s="6" t="n">
        <f aca="false">IF(C3907&gt;MEDIAN(C$5:C$8004),1,0)</f>
        <v>1</v>
      </c>
      <c r="R3907" s="6" t="n">
        <f aca="false">IF(D3907&gt;2,1,0)</f>
        <v>0</v>
      </c>
    </row>
    <row r="3908" customFormat="false" ht="15" hidden="false" customHeight="true" outlineLevel="0" collapsed="false">
      <c r="A3908" s="6" t="n">
        <f aca="false">1_Data_EDA!O3909</f>
        <v>0</v>
      </c>
      <c r="B3908" s="6" t="n">
        <f aca="false">1_Data_EDA!H3909</f>
        <v>0</v>
      </c>
      <c r="C3908" s="7" t="n">
        <f aca="false">1_Data_EDA!I3909</f>
        <v>199.9900055</v>
      </c>
      <c r="D3908" s="6" t="n">
        <f aca="false">1_Data_EDA!J3909</f>
        <v>1</v>
      </c>
      <c r="E3908" s="7" t="n">
        <f aca="false">1_Data_EDA!K3909</f>
        <v>199.9900055</v>
      </c>
      <c r="F3908" s="7" t="n">
        <f aca="false">1_Data_EDA!L3909</f>
        <v>40</v>
      </c>
      <c r="G3908" s="8" t="n">
        <f aca="false">1_Data_EDA!M3909</f>
        <v>0.200000003</v>
      </c>
      <c r="H3908" s="6" t="n">
        <f aca="false">IF(1_Data_EDA!B3909="First Class",1,0)</f>
        <v>0</v>
      </c>
      <c r="I3908" s="6" t="n">
        <f aca="false">IF(1_Data_EDA!B3909="Second Class",1,0)</f>
        <v>0</v>
      </c>
      <c r="J3908" s="6" t="n">
        <f aca="false">IF(1_Data_EDA!B3909="Same Day",1,0)</f>
        <v>1</v>
      </c>
      <c r="K3908" s="6" t="n">
        <f aca="false">IF(1_Data_EDA!C3909="Corporate",1,0)</f>
        <v>1</v>
      </c>
      <c r="L3908" s="6" t="n">
        <f aca="false">IF(1_Data_EDA!C3909="Home Office",1,0)</f>
        <v>0</v>
      </c>
      <c r="M3908" s="6" t="n">
        <f aca="false">IF(1_Data_EDA!D3909="Europe",1,0)</f>
        <v>0</v>
      </c>
      <c r="N3908" s="6" t="n">
        <f aca="false">IF(1_Data_EDA!D3909="LATAM",1,0)</f>
        <v>0</v>
      </c>
      <c r="O3908" s="6" t="n">
        <f aca="false">IF(1_Data_EDA!D3909="Pacific Asia",1,0)</f>
        <v>1</v>
      </c>
      <c r="P3908" s="6" t="n">
        <f aca="false">IF(1_Data_EDA!D3909="USCA",1,0)</f>
        <v>0</v>
      </c>
      <c r="Q3908" s="6" t="n">
        <f aca="false">IF(C3908&gt;MEDIAN(C$5:C$8004),1,0)</f>
        <v>1</v>
      </c>
      <c r="R3908" s="6" t="n">
        <f aca="false">IF(D3908&gt;2,1,0)</f>
        <v>0</v>
      </c>
    </row>
    <row r="3909" customFormat="false" ht="15" hidden="false" customHeight="true" outlineLevel="0" collapsed="false">
      <c r="A3909" s="6" t="n">
        <f aca="false">1_Data_EDA!O3910</f>
        <v>0</v>
      </c>
      <c r="B3909" s="6" t="n">
        <f aca="false">1_Data_EDA!H3910</f>
        <v>4</v>
      </c>
      <c r="C3909" s="7" t="n">
        <f aca="false">1_Data_EDA!I3910</f>
        <v>129.9900055</v>
      </c>
      <c r="D3909" s="6" t="n">
        <f aca="false">1_Data_EDA!J3910</f>
        <v>1</v>
      </c>
      <c r="E3909" s="7" t="n">
        <f aca="false">1_Data_EDA!K3910</f>
        <v>129.9900055</v>
      </c>
      <c r="F3909" s="7" t="n">
        <f aca="false">1_Data_EDA!L3910</f>
        <v>6.5</v>
      </c>
      <c r="G3909" s="8" t="n">
        <f aca="false">1_Data_EDA!M3910</f>
        <v>0.050000001</v>
      </c>
      <c r="H3909" s="6" t="n">
        <f aca="false">IF(1_Data_EDA!B3910="First Class",1,0)</f>
        <v>0</v>
      </c>
      <c r="I3909" s="6" t="n">
        <f aca="false">IF(1_Data_EDA!B3910="Second Class",1,0)</f>
        <v>0</v>
      </c>
      <c r="J3909" s="6" t="n">
        <f aca="false">IF(1_Data_EDA!B3910="Same Day",1,0)</f>
        <v>0</v>
      </c>
      <c r="K3909" s="6" t="n">
        <f aca="false">IF(1_Data_EDA!C3910="Corporate",1,0)</f>
        <v>0</v>
      </c>
      <c r="L3909" s="6" t="n">
        <f aca="false">IF(1_Data_EDA!C3910="Home Office",1,0)</f>
        <v>0</v>
      </c>
      <c r="M3909" s="6" t="n">
        <f aca="false">IF(1_Data_EDA!D3910="Europe",1,0)</f>
        <v>0</v>
      </c>
      <c r="N3909" s="6" t="n">
        <f aca="false">IF(1_Data_EDA!D3910="LATAM",1,0)</f>
        <v>0</v>
      </c>
      <c r="O3909" s="6" t="n">
        <f aca="false">IF(1_Data_EDA!D3910="Pacific Asia",1,0)</f>
        <v>0</v>
      </c>
      <c r="P3909" s="6" t="n">
        <f aca="false">IF(1_Data_EDA!D3910="USCA",1,0)</f>
        <v>1</v>
      </c>
      <c r="Q3909" s="6" t="n">
        <f aca="false">IF(C3909&gt;MEDIAN(C$5:C$8004),1,0)</f>
        <v>1</v>
      </c>
      <c r="R3909" s="6" t="n">
        <f aca="false">IF(D3909&gt;2,1,0)</f>
        <v>0</v>
      </c>
    </row>
    <row r="3910" customFormat="false" ht="15" hidden="false" customHeight="true" outlineLevel="0" collapsed="false">
      <c r="A3910" s="6" t="n">
        <f aca="false">1_Data_EDA!O3911</f>
        <v>0</v>
      </c>
      <c r="B3910" s="6" t="n">
        <f aca="false">1_Data_EDA!H3911</f>
        <v>4</v>
      </c>
      <c r="C3910" s="7" t="n">
        <f aca="false">1_Data_EDA!I3911</f>
        <v>129.9900055</v>
      </c>
      <c r="D3910" s="6" t="n">
        <f aca="false">1_Data_EDA!J3911</f>
        <v>1</v>
      </c>
      <c r="E3910" s="7" t="n">
        <f aca="false">1_Data_EDA!K3911</f>
        <v>129.9900055</v>
      </c>
      <c r="F3910" s="7" t="n">
        <f aca="false">1_Data_EDA!L3911</f>
        <v>6.5</v>
      </c>
      <c r="G3910" s="8" t="n">
        <f aca="false">1_Data_EDA!M3911</f>
        <v>0.050000001</v>
      </c>
      <c r="H3910" s="6" t="n">
        <f aca="false">IF(1_Data_EDA!B3911="First Class",1,0)</f>
        <v>0</v>
      </c>
      <c r="I3910" s="6" t="n">
        <f aca="false">IF(1_Data_EDA!B3911="Second Class",1,0)</f>
        <v>0</v>
      </c>
      <c r="J3910" s="6" t="n">
        <f aca="false">IF(1_Data_EDA!B3911="Same Day",1,0)</f>
        <v>0</v>
      </c>
      <c r="K3910" s="6" t="n">
        <f aca="false">IF(1_Data_EDA!C3911="Corporate",1,0)</f>
        <v>1</v>
      </c>
      <c r="L3910" s="6" t="n">
        <f aca="false">IF(1_Data_EDA!C3911="Home Office",1,0)</f>
        <v>0</v>
      </c>
      <c r="M3910" s="6" t="n">
        <f aca="false">IF(1_Data_EDA!D3911="Europe",1,0)</f>
        <v>0</v>
      </c>
      <c r="N3910" s="6" t="n">
        <f aca="false">IF(1_Data_EDA!D3911="LATAM",1,0)</f>
        <v>1</v>
      </c>
      <c r="O3910" s="6" t="n">
        <f aca="false">IF(1_Data_EDA!D3911="Pacific Asia",1,0)</f>
        <v>0</v>
      </c>
      <c r="P3910" s="6" t="n">
        <f aca="false">IF(1_Data_EDA!D3911="USCA",1,0)</f>
        <v>0</v>
      </c>
      <c r="Q3910" s="6" t="n">
        <f aca="false">IF(C3910&gt;MEDIAN(C$5:C$8004),1,0)</f>
        <v>1</v>
      </c>
      <c r="R3910" s="6" t="n">
        <f aca="false">IF(D3910&gt;2,1,0)</f>
        <v>0</v>
      </c>
    </row>
    <row r="3911" customFormat="false" ht="15" hidden="false" customHeight="true" outlineLevel="0" collapsed="false">
      <c r="A3911" s="6" t="n">
        <f aca="false">1_Data_EDA!O3912</f>
        <v>1</v>
      </c>
      <c r="B3911" s="6" t="n">
        <f aca="false">1_Data_EDA!H3912</f>
        <v>4</v>
      </c>
      <c r="C3911" s="7" t="n">
        <f aca="false">1_Data_EDA!I3912</f>
        <v>50</v>
      </c>
      <c r="D3911" s="6" t="n">
        <f aca="false">1_Data_EDA!J3912</f>
        <v>5</v>
      </c>
      <c r="E3911" s="7" t="n">
        <f aca="false">1_Data_EDA!K3912</f>
        <v>250</v>
      </c>
      <c r="F3911" s="7" t="n">
        <f aca="false">1_Data_EDA!L3912</f>
        <v>32.5</v>
      </c>
      <c r="G3911" s="8" t="n">
        <f aca="false">1_Data_EDA!M3912</f>
        <v>0.129999995</v>
      </c>
      <c r="H3911" s="6" t="n">
        <f aca="false">IF(1_Data_EDA!B3912="First Class",1,0)</f>
        <v>0</v>
      </c>
      <c r="I3911" s="6" t="n">
        <f aca="false">IF(1_Data_EDA!B3912="Second Class",1,0)</f>
        <v>0</v>
      </c>
      <c r="J3911" s="6" t="n">
        <f aca="false">IF(1_Data_EDA!B3912="Same Day",1,0)</f>
        <v>0</v>
      </c>
      <c r="K3911" s="6" t="n">
        <f aca="false">IF(1_Data_EDA!C3912="Corporate",1,0)</f>
        <v>0</v>
      </c>
      <c r="L3911" s="6" t="n">
        <f aca="false">IF(1_Data_EDA!C3912="Home Office",1,0)</f>
        <v>0</v>
      </c>
      <c r="M3911" s="6" t="n">
        <f aca="false">IF(1_Data_EDA!D3912="Europe",1,0)</f>
        <v>0</v>
      </c>
      <c r="N3911" s="6" t="n">
        <f aca="false">IF(1_Data_EDA!D3912="LATAM",1,0)</f>
        <v>0</v>
      </c>
      <c r="O3911" s="6" t="n">
        <f aca="false">IF(1_Data_EDA!D3912="Pacific Asia",1,0)</f>
        <v>1</v>
      </c>
      <c r="P3911" s="6" t="n">
        <f aca="false">IF(1_Data_EDA!D3912="USCA",1,0)</f>
        <v>0</v>
      </c>
      <c r="Q3911" s="6" t="n">
        <f aca="false">IF(C3911&gt;MEDIAN(C$5:C$8004),1,0)</f>
        <v>0</v>
      </c>
      <c r="R3911" s="6" t="n">
        <f aca="false">IF(D3911&gt;2,1,0)</f>
        <v>1</v>
      </c>
    </row>
    <row r="3912" customFormat="false" ht="15" hidden="false" customHeight="true" outlineLevel="0" collapsed="false">
      <c r="A3912" s="6" t="n">
        <f aca="false">1_Data_EDA!O3913</f>
        <v>1</v>
      </c>
      <c r="B3912" s="6" t="n">
        <f aca="false">1_Data_EDA!H3913</f>
        <v>4</v>
      </c>
      <c r="C3912" s="7" t="n">
        <f aca="false">1_Data_EDA!I3913</f>
        <v>24.98999977</v>
      </c>
      <c r="D3912" s="6" t="n">
        <f aca="false">1_Data_EDA!J3913</f>
        <v>3</v>
      </c>
      <c r="E3912" s="7" t="n">
        <f aca="false">1_Data_EDA!K3913</f>
        <v>74.97000122</v>
      </c>
      <c r="F3912" s="7" t="n">
        <f aca="false">1_Data_EDA!L3913</f>
        <v>0.75</v>
      </c>
      <c r="G3912" s="8" t="n">
        <f aca="false">1_Data_EDA!M3913</f>
        <v>0.01</v>
      </c>
      <c r="H3912" s="6" t="n">
        <f aca="false">IF(1_Data_EDA!B3913="First Class",1,0)</f>
        <v>0</v>
      </c>
      <c r="I3912" s="6" t="n">
        <f aca="false">IF(1_Data_EDA!B3913="Second Class",1,0)</f>
        <v>0</v>
      </c>
      <c r="J3912" s="6" t="n">
        <f aca="false">IF(1_Data_EDA!B3913="Same Day",1,0)</f>
        <v>0</v>
      </c>
      <c r="K3912" s="6" t="n">
        <f aca="false">IF(1_Data_EDA!C3913="Corporate",1,0)</f>
        <v>1</v>
      </c>
      <c r="L3912" s="6" t="n">
        <f aca="false">IF(1_Data_EDA!C3913="Home Office",1,0)</f>
        <v>0</v>
      </c>
      <c r="M3912" s="6" t="n">
        <f aca="false">IF(1_Data_EDA!D3913="Europe",1,0)</f>
        <v>1</v>
      </c>
      <c r="N3912" s="6" t="n">
        <f aca="false">IF(1_Data_EDA!D3913="LATAM",1,0)</f>
        <v>0</v>
      </c>
      <c r="O3912" s="6" t="n">
        <f aca="false">IF(1_Data_EDA!D3913="Pacific Asia",1,0)</f>
        <v>0</v>
      </c>
      <c r="P3912" s="6" t="n">
        <f aca="false">IF(1_Data_EDA!D3913="USCA",1,0)</f>
        <v>0</v>
      </c>
      <c r="Q3912" s="6" t="n">
        <f aca="false">IF(C3912&gt;MEDIAN(C$5:C$8004),1,0)</f>
        <v>0</v>
      </c>
      <c r="R3912" s="6" t="n">
        <f aca="false">IF(D3912&gt;2,1,0)</f>
        <v>1</v>
      </c>
    </row>
    <row r="3913" customFormat="false" ht="15" hidden="false" customHeight="true" outlineLevel="0" collapsed="false">
      <c r="A3913" s="6" t="n">
        <f aca="false">1_Data_EDA!O3914</f>
        <v>1</v>
      </c>
      <c r="B3913" s="6" t="n">
        <f aca="false">1_Data_EDA!H3914</f>
        <v>4</v>
      </c>
      <c r="C3913" s="7" t="n">
        <f aca="false">1_Data_EDA!I3914</f>
        <v>50</v>
      </c>
      <c r="D3913" s="6" t="n">
        <f aca="false">1_Data_EDA!J3914</f>
        <v>3</v>
      </c>
      <c r="E3913" s="7" t="n">
        <f aca="false">1_Data_EDA!K3914</f>
        <v>150</v>
      </c>
      <c r="F3913" s="7" t="n">
        <f aca="false">1_Data_EDA!L3914</f>
        <v>30</v>
      </c>
      <c r="G3913" s="8" t="n">
        <f aca="false">1_Data_EDA!M3914</f>
        <v>0.200000003</v>
      </c>
      <c r="H3913" s="6" t="n">
        <f aca="false">IF(1_Data_EDA!B3914="First Class",1,0)</f>
        <v>0</v>
      </c>
      <c r="I3913" s="6" t="n">
        <f aca="false">IF(1_Data_EDA!B3914="Second Class",1,0)</f>
        <v>0</v>
      </c>
      <c r="J3913" s="6" t="n">
        <f aca="false">IF(1_Data_EDA!B3914="Same Day",1,0)</f>
        <v>0</v>
      </c>
      <c r="K3913" s="6" t="n">
        <f aca="false">IF(1_Data_EDA!C3914="Corporate",1,0)</f>
        <v>0</v>
      </c>
      <c r="L3913" s="6" t="n">
        <f aca="false">IF(1_Data_EDA!C3914="Home Office",1,0)</f>
        <v>1</v>
      </c>
      <c r="M3913" s="6" t="n">
        <f aca="false">IF(1_Data_EDA!D3914="Europe",1,0)</f>
        <v>1</v>
      </c>
      <c r="N3913" s="6" t="n">
        <f aca="false">IF(1_Data_EDA!D3914="LATAM",1,0)</f>
        <v>0</v>
      </c>
      <c r="O3913" s="6" t="n">
        <f aca="false">IF(1_Data_EDA!D3914="Pacific Asia",1,0)</f>
        <v>0</v>
      </c>
      <c r="P3913" s="6" t="n">
        <f aca="false">IF(1_Data_EDA!D3914="USCA",1,0)</f>
        <v>0</v>
      </c>
      <c r="Q3913" s="6" t="n">
        <f aca="false">IF(C3913&gt;MEDIAN(C$5:C$8004),1,0)</f>
        <v>0</v>
      </c>
      <c r="R3913" s="6" t="n">
        <f aca="false">IF(D3913&gt;2,1,0)</f>
        <v>1</v>
      </c>
    </row>
    <row r="3914" customFormat="false" ht="15" hidden="false" customHeight="true" outlineLevel="0" collapsed="false">
      <c r="A3914" s="6" t="n">
        <f aca="false">1_Data_EDA!O3915</f>
        <v>1</v>
      </c>
      <c r="B3914" s="6" t="n">
        <f aca="false">1_Data_EDA!H3915</f>
        <v>2</v>
      </c>
      <c r="C3914" s="7" t="n">
        <f aca="false">1_Data_EDA!I3915</f>
        <v>129.9900055</v>
      </c>
      <c r="D3914" s="6" t="n">
        <f aca="false">1_Data_EDA!J3915</f>
        <v>1</v>
      </c>
      <c r="E3914" s="7" t="n">
        <f aca="false">1_Data_EDA!K3915</f>
        <v>129.9900055</v>
      </c>
      <c r="F3914" s="7" t="n">
        <f aca="false">1_Data_EDA!L3915</f>
        <v>0</v>
      </c>
      <c r="G3914" s="8" t="n">
        <f aca="false">1_Data_EDA!M3915</f>
        <v>0</v>
      </c>
      <c r="H3914" s="6" t="n">
        <f aca="false">IF(1_Data_EDA!B3915="First Class",1,0)</f>
        <v>0</v>
      </c>
      <c r="I3914" s="6" t="n">
        <f aca="false">IF(1_Data_EDA!B3915="Second Class",1,0)</f>
        <v>1</v>
      </c>
      <c r="J3914" s="6" t="n">
        <f aca="false">IF(1_Data_EDA!B3915="Same Day",1,0)</f>
        <v>0</v>
      </c>
      <c r="K3914" s="6" t="n">
        <f aca="false">IF(1_Data_EDA!C3915="Corporate",1,0)</f>
        <v>0</v>
      </c>
      <c r="L3914" s="6" t="n">
        <f aca="false">IF(1_Data_EDA!C3915="Home Office",1,0)</f>
        <v>0</v>
      </c>
      <c r="M3914" s="6" t="n">
        <f aca="false">IF(1_Data_EDA!D3915="Europe",1,0)</f>
        <v>1</v>
      </c>
      <c r="N3914" s="6" t="n">
        <f aca="false">IF(1_Data_EDA!D3915="LATAM",1,0)</f>
        <v>0</v>
      </c>
      <c r="O3914" s="6" t="n">
        <f aca="false">IF(1_Data_EDA!D3915="Pacific Asia",1,0)</f>
        <v>0</v>
      </c>
      <c r="P3914" s="6" t="n">
        <f aca="false">IF(1_Data_EDA!D3915="USCA",1,0)</f>
        <v>0</v>
      </c>
      <c r="Q3914" s="6" t="n">
        <f aca="false">IF(C3914&gt;MEDIAN(C$5:C$8004),1,0)</f>
        <v>1</v>
      </c>
      <c r="R3914" s="6" t="n">
        <f aca="false">IF(D3914&gt;2,1,0)</f>
        <v>0</v>
      </c>
    </row>
    <row r="3915" customFormat="false" ht="15" hidden="false" customHeight="true" outlineLevel="0" collapsed="false">
      <c r="A3915" s="6" t="n">
        <f aca="false">1_Data_EDA!O3916</f>
        <v>1</v>
      </c>
      <c r="B3915" s="6" t="n">
        <f aca="false">1_Data_EDA!H3916</f>
        <v>1</v>
      </c>
      <c r="C3915" s="7" t="n">
        <f aca="false">1_Data_EDA!I3916</f>
        <v>59.99000168</v>
      </c>
      <c r="D3915" s="6" t="n">
        <f aca="false">1_Data_EDA!J3916</f>
        <v>5</v>
      </c>
      <c r="E3915" s="7" t="n">
        <f aca="false">1_Data_EDA!K3916</f>
        <v>299.9500122</v>
      </c>
      <c r="F3915" s="7" t="n">
        <f aca="false">1_Data_EDA!L3916</f>
        <v>21</v>
      </c>
      <c r="G3915" s="8" t="n">
        <f aca="false">1_Data_EDA!M3916</f>
        <v>0.07</v>
      </c>
      <c r="H3915" s="6" t="n">
        <f aca="false">IF(1_Data_EDA!B3916="First Class",1,0)</f>
        <v>1</v>
      </c>
      <c r="I3915" s="6" t="n">
        <f aca="false">IF(1_Data_EDA!B3916="Second Class",1,0)</f>
        <v>0</v>
      </c>
      <c r="J3915" s="6" t="n">
        <f aca="false">IF(1_Data_EDA!B3916="Same Day",1,0)</f>
        <v>0</v>
      </c>
      <c r="K3915" s="6" t="n">
        <f aca="false">IF(1_Data_EDA!C3916="Corporate",1,0)</f>
        <v>1</v>
      </c>
      <c r="L3915" s="6" t="n">
        <f aca="false">IF(1_Data_EDA!C3916="Home Office",1,0)</f>
        <v>0</v>
      </c>
      <c r="M3915" s="6" t="n">
        <f aca="false">IF(1_Data_EDA!D3916="Europe",1,0)</f>
        <v>0</v>
      </c>
      <c r="N3915" s="6" t="n">
        <f aca="false">IF(1_Data_EDA!D3916="LATAM",1,0)</f>
        <v>0</v>
      </c>
      <c r="O3915" s="6" t="n">
        <f aca="false">IF(1_Data_EDA!D3916="Pacific Asia",1,0)</f>
        <v>0</v>
      </c>
      <c r="P3915" s="6" t="n">
        <f aca="false">IF(1_Data_EDA!D3916="USCA",1,0)</f>
        <v>1</v>
      </c>
      <c r="Q3915" s="6" t="n">
        <f aca="false">IF(C3915&gt;MEDIAN(C$5:C$8004),1,0)</f>
        <v>0</v>
      </c>
      <c r="R3915" s="6" t="n">
        <f aca="false">IF(D3915&gt;2,1,0)</f>
        <v>1</v>
      </c>
    </row>
    <row r="3916" customFormat="false" ht="15" hidden="false" customHeight="true" outlineLevel="0" collapsed="false">
      <c r="A3916" s="6" t="n">
        <f aca="false">1_Data_EDA!O3917</f>
        <v>0</v>
      </c>
      <c r="B3916" s="6" t="n">
        <f aca="false">1_Data_EDA!H3917</f>
        <v>4</v>
      </c>
      <c r="C3916" s="7" t="n">
        <f aca="false">1_Data_EDA!I3917</f>
        <v>129.9900055</v>
      </c>
      <c r="D3916" s="6" t="n">
        <f aca="false">1_Data_EDA!J3917</f>
        <v>1</v>
      </c>
      <c r="E3916" s="7" t="n">
        <f aca="false">1_Data_EDA!K3917</f>
        <v>129.9900055</v>
      </c>
      <c r="F3916" s="7" t="n">
        <f aca="false">1_Data_EDA!L3917</f>
        <v>26</v>
      </c>
      <c r="G3916" s="8" t="n">
        <f aca="false">1_Data_EDA!M3917</f>
        <v>0.200000003</v>
      </c>
      <c r="H3916" s="6" t="n">
        <f aca="false">IF(1_Data_EDA!B3917="First Class",1,0)</f>
        <v>0</v>
      </c>
      <c r="I3916" s="6" t="n">
        <f aca="false">IF(1_Data_EDA!B3917="Second Class",1,0)</f>
        <v>0</v>
      </c>
      <c r="J3916" s="6" t="n">
        <f aca="false">IF(1_Data_EDA!B3917="Same Day",1,0)</f>
        <v>0</v>
      </c>
      <c r="K3916" s="6" t="n">
        <f aca="false">IF(1_Data_EDA!C3917="Corporate",1,0)</f>
        <v>0</v>
      </c>
      <c r="L3916" s="6" t="n">
        <f aca="false">IF(1_Data_EDA!C3917="Home Office",1,0)</f>
        <v>0</v>
      </c>
      <c r="M3916" s="6" t="n">
        <f aca="false">IF(1_Data_EDA!D3917="Europe",1,0)</f>
        <v>0</v>
      </c>
      <c r="N3916" s="6" t="n">
        <f aca="false">IF(1_Data_EDA!D3917="LATAM",1,0)</f>
        <v>1</v>
      </c>
      <c r="O3916" s="6" t="n">
        <f aca="false">IF(1_Data_EDA!D3917="Pacific Asia",1,0)</f>
        <v>0</v>
      </c>
      <c r="P3916" s="6" t="n">
        <f aca="false">IF(1_Data_EDA!D3917="USCA",1,0)</f>
        <v>0</v>
      </c>
      <c r="Q3916" s="6" t="n">
        <f aca="false">IF(C3916&gt;MEDIAN(C$5:C$8004),1,0)</f>
        <v>1</v>
      </c>
      <c r="R3916" s="6" t="n">
        <f aca="false">IF(D3916&gt;2,1,0)</f>
        <v>0</v>
      </c>
    </row>
    <row r="3917" customFormat="false" ht="15" hidden="false" customHeight="true" outlineLevel="0" collapsed="false">
      <c r="A3917" s="6" t="n">
        <f aca="false">1_Data_EDA!O3918</f>
        <v>0</v>
      </c>
      <c r="B3917" s="6" t="n">
        <f aca="false">1_Data_EDA!H3918</f>
        <v>4</v>
      </c>
      <c r="C3917" s="7" t="n">
        <f aca="false">1_Data_EDA!I3918</f>
        <v>59.99000168</v>
      </c>
      <c r="D3917" s="6" t="n">
        <f aca="false">1_Data_EDA!J3918</f>
        <v>4</v>
      </c>
      <c r="E3917" s="7" t="n">
        <f aca="false">1_Data_EDA!K3918</f>
        <v>239.9600067</v>
      </c>
      <c r="F3917" s="7" t="n">
        <f aca="false">1_Data_EDA!L3918</f>
        <v>13.19999981</v>
      </c>
      <c r="G3917" s="8" t="n">
        <f aca="false">1_Data_EDA!M3918</f>
        <v>0.059999999</v>
      </c>
      <c r="H3917" s="6" t="n">
        <f aca="false">IF(1_Data_EDA!B3918="First Class",1,0)</f>
        <v>0</v>
      </c>
      <c r="I3917" s="6" t="n">
        <f aca="false">IF(1_Data_EDA!B3918="Second Class",1,0)</f>
        <v>0</v>
      </c>
      <c r="J3917" s="6" t="n">
        <f aca="false">IF(1_Data_EDA!B3918="Same Day",1,0)</f>
        <v>0</v>
      </c>
      <c r="K3917" s="6" t="n">
        <f aca="false">IF(1_Data_EDA!C3918="Corporate",1,0)</f>
        <v>0</v>
      </c>
      <c r="L3917" s="6" t="n">
        <f aca="false">IF(1_Data_EDA!C3918="Home Office",1,0)</f>
        <v>0</v>
      </c>
      <c r="M3917" s="6" t="n">
        <f aca="false">IF(1_Data_EDA!D3918="Europe",1,0)</f>
        <v>0</v>
      </c>
      <c r="N3917" s="6" t="n">
        <f aca="false">IF(1_Data_EDA!D3918="LATAM",1,0)</f>
        <v>0</v>
      </c>
      <c r="O3917" s="6" t="n">
        <f aca="false">IF(1_Data_EDA!D3918="Pacific Asia",1,0)</f>
        <v>0</v>
      </c>
      <c r="P3917" s="6" t="n">
        <f aca="false">IF(1_Data_EDA!D3918="USCA",1,0)</f>
        <v>1</v>
      </c>
      <c r="Q3917" s="6" t="n">
        <f aca="false">IF(C3917&gt;MEDIAN(C$5:C$8004),1,0)</f>
        <v>0</v>
      </c>
      <c r="R3917" s="6" t="n">
        <f aca="false">IF(D3917&gt;2,1,0)</f>
        <v>1</v>
      </c>
    </row>
    <row r="3918" customFormat="false" ht="15" hidden="false" customHeight="true" outlineLevel="0" collapsed="false">
      <c r="A3918" s="6" t="n">
        <f aca="false">1_Data_EDA!O3919</f>
        <v>0</v>
      </c>
      <c r="B3918" s="6" t="n">
        <f aca="false">1_Data_EDA!H3919</f>
        <v>4</v>
      </c>
      <c r="C3918" s="7" t="n">
        <f aca="false">1_Data_EDA!I3919</f>
        <v>299.980011</v>
      </c>
      <c r="D3918" s="6" t="n">
        <f aca="false">1_Data_EDA!J3919</f>
        <v>1</v>
      </c>
      <c r="E3918" s="7" t="n">
        <f aca="false">1_Data_EDA!K3919</f>
        <v>299.980011</v>
      </c>
      <c r="F3918" s="7" t="n">
        <f aca="false">1_Data_EDA!L3919</f>
        <v>60</v>
      </c>
      <c r="G3918" s="8" t="n">
        <f aca="false">1_Data_EDA!M3919</f>
        <v>0.200000003</v>
      </c>
      <c r="H3918" s="6" t="n">
        <f aca="false">IF(1_Data_EDA!B3919="First Class",1,0)</f>
        <v>0</v>
      </c>
      <c r="I3918" s="6" t="n">
        <f aca="false">IF(1_Data_EDA!B3919="Second Class",1,0)</f>
        <v>0</v>
      </c>
      <c r="J3918" s="6" t="n">
        <f aca="false">IF(1_Data_EDA!B3919="Same Day",1,0)</f>
        <v>0</v>
      </c>
      <c r="K3918" s="6" t="n">
        <f aca="false">IF(1_Data_EDA!C3919="Corporate",1,0)</f>
        <v>1</v>
      </c>
      <c r="L3918" s="6" t="n">
        <f aca="false">IF(1_Data_EDA!C3919="Home Office",1,0)</f>
        <v>0</v>
      </c>
      <c r="M3918" s="6" t="n">
        <f aca="false">IF(1_Data_EDA!D3919="Europe",1,0)</f>
        <v>1</v>
      </c>
      <c r="N3918" s="6" t="n">
        <f aca="false">IF(1_Data_EDA!D3919="LATAM",1,0)</f>
        <v>0</v>
      </c>
      <c r="O3918" s="6" t="n">
        <f aca="false">IF(1_Data_EDA!D3919="Pacific Asia",1,0)</f>
        <v>0</v>
      </c>
      <c r="P3918" s="6" t="n">
        <f aca="false">IF(1_Data_EDA!D3919="USCA",1,0)</f>
        <v>0</v>
      </c>
      <c r="Q3918" s="6" t="n">
        <f aca="false">IF(C3918&gt;MEDIAN(C$5:C$8004),1,0)</f>
        <v>1</v>
      </c>
      <c r="R3918" s="6" t="n">
        <f aca="false">IF(D3918&gt;2,1,0)</f>
        <v>0</v>
      </c>
    </row>
    <row r="3919" customFormat="false" ht="15" hidden="false" customHeight="true" outlineLevel="0" collapsed="false">
      <c r="A3919" s="6" t="n">
        <f aca="false">1_Data_EDA!O3920</f>
        <v>1</v>
      </c>
      <c r="B3919" s="6" t="n">
        <f aca="false">1_Data_EDA!H3920</f>
        <v>2</v>
      </c>
      <c r="C3919" s="7" t="n">
        <f aca="false">1_Data_EDA!I3920</f>
        <v>129.9900055</v>
      </c>
      <c r="D3919" s="6" t="n">
        <f aca="false">1_Data_EDA!J3920</f>
        <v>1</v>
      </c>
      <c r="E3919" s="7" t="n">
        <f aca="false">1_Data_EDA!K3920</f>
        <v>129.9900055</v>
      </c>
      <c r="F3919" s="7" t="n">
        <f aca="false">1_Data_EDA!L3920</f>
        <v>26</v>
      </c>
      <c r="G3919" s="8" t="n">
        <f aca="false">1_Data_EDA!M3920</f>
        <v>0.200000003</v>
      </c>
      <c r="H3919" s="6" t="n">
        <f aca="false">IF(1_Data_EDA!B3920="First Class",1,0)</f>
        <v>0</v>
      </c>
      <c r="I3919" s="6" t="n">
        <f aca="false">IF(1_Data_EDA!B3920="Second Class",1,0)</f>
        <v>1</v>
      </c>
      <c r="J3919" s="6" t="n">
        <f aca="false">IF(1_Data_EDA!B3920="Same Day",1,0)</f>
        <v>0</v>
      </c>
      <c r="K3919" s="6" t="n">
        <f aca="false">IF(1_Data_EDA!C3920="Corporate",1,0)</f>
        <v>0</v>
      </c>
      <c r="L3919" s="6" t="n">
        <f aca="false">IF(1_Data_EDA!C3920="Home Office",1,0)</f>
        <v>0</v>
      </c>
      <c r="M3919" s="6" t="n">
        <f aca="false">IF(1_Data_EDA!D3920="Europe",1,0)</f>
        <v>0</v>
      </c>
      <c r="N3919" s="6" t="n">
        <f aca="false">IF(1_Data_EDA!D3920="LATAM",1,0)</f>
        <v>1</v>
      </c>
      <c r="O3919" s="6" t="n">
        <f aca="false">IF(1_Data_EDA!D3920="Pacific Asia",1,0)</f>
        <v>0</v>
      </c>
      <c r="P3919" s="6" t="n">
        <f aca="false">IF(1_Data_EDA!D3920="USCA",1,0)</f>
        <v>0</v>
      </c>
      <c r="Q3919" s="6" t="n">
        <f aca="false">IF(C3919&gt;MEDIAN(C$5:C$8004),1,0)</f>
        <v>1</v>
      </c>
      <c r="R3919" s="6" t="n">
        <f aca="false">IF(D3919&gt;2,1,0)</f>
        <v>0</v>
      </c>
    </row>
    <row r="3920" customFormat="false" ht="15" hidden="false" customHeight="true" outlineLevel="0" collapsed="false">
      <c r="A3920" s="6" t="n">
        <f aca="false">1_Data_EDA!O3921</f>
        <v>0</v>
      </c>
      <c r="B3920" s="6" t="n">
        <f aca="false">1_Data_EDA!H3921</f>
        <v>2</v>
      </c>
      <c r="C3920" s="7" t="n">
        <f aca="false">1_Data_EDA!I3921</f>
        <v>99.98999786</v>
      </c>
      <c r="D3920" s="6" t="n">
        <f aca="false">1_Data_EDA!J3921</f>
        <v>1</v>
      </c>
      <c r="E3920" s="7" t="n">
        <f aca="false">1_Data_EDA!K3921</f>
        <v>99.98999786</v>
      </c>
      <c r="F3920" s="7" t="n">
        <f aca="false">1_Data_EDA!L3921</f>
        <v>20</v>
      </c>
      <c r="G3920" s="8" t="n">
        <f aca="false">1_Data_EDA!M3921</f>
        <v>0.200000003</v>
      </c>
      <c r="H3920" s="6" t="n">
        <f aca="false">IF(1_Data_EDA!B3921="First Class",1,0)</f>
        <v>0</v>
      </c>
      <c r="I3920" s="6" t="n">
        <f aca="false">IF(1_Data_EDA!B3921="Second Class",1,0)</f>
        <v>1</v>
      </c>
      <c r="J3920" s="6" t="n">
        <f aca="false">IF(1_Data_EDA!B3921="Same Day",1,0)</f>
        <v>0</v>
      </c>
      <c r="K3920" s="6" t="n">
        <f aca="false">IF(1_Data_EDA!C3921="Corporate",1,0)</f>
        <v>0</v>
      </c>
      <c r="L3920" s="6" t="n">
        <f aca="false">IF(1_Data_EDA!C3921="Home Office",1,0)</f>
        <v>0</v>
      </c>
      <c r="M3920" s="6" t="n">
        <f aca="false">IF(1_Data_EDA!D3921="Europe",1,0)</f>
        <v>1</v>
      </c>
      <c r="N3920" s="6" t="n">
        <f aca="false">IF(1_Data_EDA!D3921="LATAM",1,0)</f>
        <v>0</v>
      </c>
      <c r="O3920" s="6" t="n">
        <f aca="false">IF(1_Data_EDA!D3921="Pacific Asia",1,0)</f>
        <v>0</v>
      </c>
      <c r="P3920" s="6" t="n">
        <f aca="false">IF(1_Data_EDA!D3921="USCA",1,0)</f>
        <v>0</v>
      </c>
      <c r="Q3920" s="6" t="n">
        <f aca="false">IF(C3920&gt;MEDIAN(C$5:C$8004),1,0)</f>
        <v>1</v>
      </c>
      <c r="R3920" s="6" t="n">
        <f aca="false">IF(D3920&gt;2,1,0)</f>
        <v>0</v>
      </c>
    </row>
    <row r="3921" customFormat="false" ht="15" hidden="false" customHeight="true" outlineLevel="0" collapsed="false">
      <c r="A3921" s="6" t="n">
        <f aca="false">1_Data_EDA!O3922</f>
        <v>0</v>
      </c>
      <c r="B3921" s="6" t="n">
        <f aca="false">1_Data_EDA!H3922</f>
        <v>4</v>
      </c>
      <c r="C3921" s="7" t="n">
        <f aca="false">1_Data_EDA!I3922</f>
        <v>50</v>
      </c>
      <c r="D3921" s="6" t="n">
        <f aca="false">1_Data_EDA!J3922</f>
        <v>3</v>
      </c>
      <c r="E3921" s="7" t="n">
        <f aca="false">1_Data_EDA!K3922</f>
        <v>150</v>
      </c>
      <c r="F3921" s="7" t="n">
        <f aca="false">1_Data_EDA!L3922</f>
        <v>1.5</v>
      </c>
      <c r="G3921" s="8" t="n">
        <f aca="false">1_Data_EDA!M3922</f>
        <v>0.01</v>
      </c>
      <c r="H3921" s="6" t="n">
        <f aca="false">IF(1_Data_EDA!B3922="First Class",1,0)</f>
        <v>0</v>
      </c>
      <c r="I3921" s="6" t="n">
        <f aca="false">IF(1_Data_EDA!B3922="Second Class",1,0)</f>
        <v>0</v>
      </c>
      <c r="J3921" s="6" t="n">
        <f aca="false">IF(1_Data_EDA!B3922="Same Day",1,0)</f>
        <v>0</v>
      </c>
      <c r="K3921" s="6" t="n">
        <f aca="false">IF(1_Data_EDA!C3922="Corporate",1,0)</f>
        <v>0</v>
      </c>
      <c r="L3921" s="6" t="n">
        <f aca="false">IF(1_Data_EDA!C3922="Home Office",1,0)</f>
        <v>0</v>
      </c>
      <c r="M3921" s="6" t="n">
        <f aca="false">IF(1_Data_EDA!D3922="Europe",1,0)</f>
        <v>0</v>
      </c>
      <c r="N3921" s="6" t="n">
        <f aca="false">IF(1_Data_EDA!D3922="LATAM",1,0)</f>
        <v>0</v>
      </c>
      <c r="O3921" s="6" t="n">
        <f aca="false">IF(1_Data_EDA!D3922="Pacific Asia",1,0)</f>
        <v>1</v>
      </c>
      <c r="P3921" s="6" t="n">
        <f aca="false">IF(1_Data_EDA!D3922="USCA",1,0)</f>
        <v>0</v>
      </c>
      <c r="Q3921" s="6" t="n">
        <f aca="false">IF(C3921&gt;MEDIAN(C$5:C$8004),1,0)</f>
        <v>0</v>
      </c>
      <c r="R3921" s="6" t="n">
        <f aca="false">IF(D3921&gt;2,1,0)</f>
        <v>1</v>
      </c>
    </row>
    <row r="3922" customFormat="false" ht="15" hidden="false" customHeight="true" outlineLevel="0" collapsed="false">
      <c r="A3922" s="6" t="n">
        <f aca="false">1_Data_EDA!O3923</f>
        <v>0</v>
      </c>
      <c r="B3922" s="6" t="n">
        <f aca="false">1_Data_EDA!H3923</f>
        <v>4</v>
      </c>
      <c r="C3922" s="7" t="n">
        <f aca="false">1_Data_EDA!I3923</f>
        <v>24.98999977</v>
      </c>
      <c r="D3922" s="6" t="n">
        <f aca="false">1_Data_EDA!J3923</f>
        <v>5</v>
      </c>
      <c r="E3922" s="7" t="n">
        <f aca="false">1_Data_EDA!K3923</f>
        <v>124.9499969</v>
      </c>
      <c r="F3922" s="7" t="n">
        <f aca="false">1_Data_EDA!L3923</f>
        <v>5</v>
      </c>
      <c r="G3922" s="8" t="n">
        <f aca="false">1_Data_EDA!M3923</f>
        <v>0.039999999</v>
      </c>
      <c r="H3922" s="6" t="n">
        <f aca="false">IF(1_Data_EDA!B3923="First Class",1,0)</f>
        <v>0</v>
      </c>
      <c r="I3922" s="6" t="n">
        <f aca="false">IF(1_Data_EDA!B3923="Second Class",1,0)</f>
        <v>0</v>
      </c>
      <c r="J3922" s="6" t="n">
        <f aca="false">IF(1_Data_EDA!B3923="Same Day",1,0)</f>
        <v>0</v>
      </c>
      <c r="K3922" s="6" t="n">
        <f aca="false">IF(1_Data_EDA!C3923="Corporate",1,0)</f>
        <v>1</v>
      </c>
      <c r="L3922" s="6" t="n">
        <f aca="false">IF(1_Data_EDA!C3923="Home Office",1,0)</f>
        <v>0</v>
      </c>
      <c r="M3922" s="6" t="n">
        <f aca="false">IF(1_Data_EDA!D3923="Europe",1,0)</f>
        <v>0</v>
      </c>
      <c r="N3922" s="6" t="n">
        <f aca="false">IF(1_Data_EDA!D3923="LATAM",1,0)</f>
        <v>1</v>
      </c>
      <c r="O3922" s="6" t="n">
        <f aca="false">IF(1_Data_EDA!D3923="Pacific Asia",1,0)</f>
        <v>0</v>
      </c>
      <c r="P3922" s="6" t="n">
        <f aca="false">IF(1_Data_EDA!D3923="USCA",1,0)</f>
        <v>0</v>
      </c>
      <c r="Q3922" s="6" t="n">
        <f aca="false">IF(C3922&gt;MEDIAN(C$5:C$8004),1,0)</f>
        <v>0</v>
      </c>
      <c r="R3922" s="6" t="n">
        <f aca="false">IF(D3922&gt;2,1,0)</f>
        <v>1</v>
      </c>
    </row>
    <row r="3923" customFormat="false" ht="15" hidden="false" customHeight="true" outlineLevel="0" collapsed="false">
      <c r="A3923" s="6" t="n">
        <f aca="false">1_Data_EDA!O3924</f>
        <v>1</v>
      </c>
      <c r="B3923" s="6" t="n">
        <f aca="false">1_Data_EDA!H3924</f>
        <v>0</v>
      </c>
      <c r="C3923" s="7" t="n">
        <f aca="false">1_Data_EDA!I3924</f>
        <v>452.0400085</v>
      </c>
      <c r="D3923" s="6" t="n">
        <f aca="false">1_Data_EDA!J3924</f>
        <v>1</v>
      </c>
      <c r="E3923" s="7" t="n">
        <f aca="false">1_Data_EDA!K3924</f>
        <v>452.0400085</v>
      </c>
      <c r="F3923" s="7" t="n">
        <f aca="false">1_Data_EDA!L3924</f>
        <v>0</v>
      </c>
      <c r="G3923" s="8" t="n">
        <f aca="false">1_Data_EDA!M3924</f>
        <v>0</v>
      </c>
      <c r="H3923" s="6" t="n">
        <f aca="false">IF(1_Data_EDA!B3924="First Class",1,0)</f>
        <v>0</v>
      </c>
      <c r="I3923" s="6" t="n">
        <f aca="false">IF(1_Data_EDA!B3924="Second Class",1,0)</f>
        <v>0</v>
      </c>
      <c r="J3923" s="6" t="n">
        <f aca="false">IF(1_Data_EDA!B3924="Same Day",1,0)</f>
        <v>1</v>
      </c>
      <c r="K3923" s="6" t="n">
        <f aca="false">IF(1_Data_EDA!C3924="Corporate",1,0)</f>
        <v>0</v>
      </c>
      <c r="L3923" s="6" t="n">
        <f aca="false">IF(1_Data_EDA!C3924="Home Office",1,0)</f>
        <v>0</v>
      </c>
      <c r="M3923" s="6" t="n">
        <f aca="false">IF(1_Data_EDA!D3924="Europe",1,0)</f>
        <v>1</v>
      </c>
      <c r="N3923" s="6" t="n">
        <f aca="false">IF(1_Data_EDA!D3924="LATAM",1,0)</f>
        <v>0</v>
      </c>
      <c r="O3923" s="6" t="n">
        <f aca="false">IF(1_Data_EDA!D3924="Pacific Asia",1,0)</f>
        <v>0</v>
      </c>
      <c r="P3923" s="6" t="n">
        <f aca="false">IF(1_Data_EDA!D3924="USCA",1,0)</f>
        <v>0</v>
      </c>
      <c r="Q3923" s="6" t="n">
        <f aca="false">IF(C3923&gt;MEDIAN(C$5:C$8004),1,0)</f>
        <v>1</v>
      </c>
      <c r="R3923" s="6" t="n">
        <f aca="false">IF(D3923&gt;2,1,0)</f>
        <v>0</v>
      </c>
    </row>
    <row r="3924" customFormat="false" ht="15" hidden="false" customHeight="true" outlineLevel="0" collapsed="false">
      <c r="A3924" s="6" t="n">
        <f aca="false">1_Data_EDA!O3925</f>
        <v>0</v>
      </c>
      <c r="B3924" s="6" t="n">
        <f aca="false">1_Data_EDA!H3925</f>
        <v>4</v>
      </c>
      <c r="C3924" s="7" t="n">
        <f aca="false">1_Data_EDA!I3925</f>
        <v>50</v>
      </c>
      <c r="D3924" s="6" t="n">
        <f aca="false">1_Data_EDA!J3925</f>
        <v>3</v>
      </c>
      <c r="E3924" s="7" t="n">
        <f aca="false">1_Data_EDA!K3925</f>
        <v>150</v>
      </c>
      <c r="F3924" s="7" t="n">
        <f aca="false">1_Data_EDA!L3925</f>
        <v>18</v>
      </c>
      <c r="G3924" s="8" t="n">
        <f aca="false">1_Data_EDA!M3925</f>
        <v>0.119999997</v>
      </c>
      <c r="H3924" s="6" t="n">
        <f aca="false">IF(1_Data_EDA!B3925="First Class",1,0)</f>
        <v>0</v>
      </c>
      <c r="I3924" s="6" t="n">
        <f aca="false">IF(1_Data_EDA!B3925="Second Class",1,0)</f>
        <v>0</v>
      </c>
      <c r="J3924" s="6" t="n">
        <f aca="false">IF(1_Data_EDA!B3925="Same Day",1,0)</f>
        <v>0</v>
      </c>
      <c r="K3924" s="6" t="n">
        <f aca="false">IF(1_Data_EDA!C3925="Corporate",1,0)</f>
        <v>0</v>
      </c>
      <c r="L3924" s="6" t="n">
        <f aca="false">IF(1_Data_EDA!C3925="Home Office",1,0)</f>
        <v>0</v>
      </c>
      <c r="M3924" s="6" t="n">
        <f aca="false">IF(1_Data_EDA!D3925="Europe",1,0)</f>
        <v>0</v>
      </c>
      <c r="N3924" s="6" t="n">
        <f aca="false">IF(1_Data_EDA!D3925="LATAM",1,0)</f>
        <v>1</v>
      </c>
      <c r="O3924" s="6" t="n">
        <f aca="false">IF(1_Data_EDA!D3925="Pacific Asia",1,0)</f>
        <v>0</v>
      </c>
      <c r="P3924" s="6" t="n">
        <f aca="false">IF(1_Data_EDA!D3925="USCA",1,0)</f>
        <v>0</v>
      </c>
      <c r="Q3924" s="6" t="n">
        <f aca="false">IF(C3924&gt;MEDIAN(C$5:C$8004),1,0)</f>
        <v>0</v>
      </c>
      <c r="R3924" s="6" t="n">
        <f aca="false">IF(D3924&gt;2,1,0)</f>
        <v>1</v>
      </c>
    </row>
    <row r="3925" customFormat="false" ht="15" hidden="false" customHeight="true" outlineLevel="0" collapsed="false">
      <c r="A3925" s="6" t="n">
        <f aca="false">1_Data_EDA!O3926</f>
        <v>0</v>
      </c>
      <c r="B3925" s="6" t="n">
        <f aca="false">1_Data_EDA!H3926</f>
        <v>4</v>
      </c>
      <c r="C3925" s="7" t="n">
        <f aca="false">1_Data_EDA!I3926</f>
        <v>59.08000183</v>
      </c>
      <c r="D3925" s="6" t="n">
        <f aca="false">1_Data_EDA!J3926</f>
        <v>1</v>
      </c>
      <c r="E3925" s="7" t="n">
        <f aca="false">1_Data_EDA!K3926</f>
        <v>59.08000183</v>
      </c>
      <c r="F3925" s="7" t="n">
        <f aca="false">1_Data_EDA!L3926</f>
        <v>0</v>
      </c>
      <c r="G3925" s="8" t="n">
        <f aca="false">1_Data_EDA!M3926</f>
        <v>0</v>
      </c>
      <c r="H3925" s="6" t="n">
        <f aca="false">IF(1_Data_EDA!B3926="First Class",1,0)</f>
        <v>0</v>
      </c>
      <c r="I3925" s="6" t="n">
        <f aca="false">IF(1_Data_EDA!B3926="Second Class",1,0)</f>
        <v>0</v>
      </c>
      <c r="J3925" s="6" t="n">
        <f aca="false">IF(1_Data_EDA!B3926="Same Day",1,0)</f>
        <v>0</v>
      </c>
      <c r="K3925" s="6" t="n">
        <f aca="false">IF(1_Data_EDA!C3926="Corporate",1,0)</f>
        <v>0</v>
      </c>
      <c r="L3925" s="6" t="n">
        <f aca="false">IF(1_Data_EDA!C3926="Home Office",1,0)</f>
        <v>0</v>
      </c>
      <c r="M3925" s="6" t="n">
        <f aca="false">IF(1_Data_EDA!D3926="Europe",1,0)</f>
        <v>0</v>
      </c>
      <c r="N3925" s="6" t="n">
        <f aca="false">IF(1_Data_EDA!D3926="LATAM",1,0)</f>
        <v>0</v>
      </c>
      <c r="O3925" s="6" t="n">
        <f aca="false">IF(1_Data_EDA!D3926="Pacific Asia",1,0)</f>
        <v>1</v>
      </c>
      <c r="P3925" s="6" t="n">
        <f aca="false">IF(1_Data_EDA!D3926="USCA",1,0)</f>
        <v>0</v>
      </c>
      <c r="Q3925" s="6" t="n">
        <f aca="false">IF(C3925&gt;MEDIAN(C$5:C$8004),1,0)</f>
        <v>0</v>
      </c>
      <c r="R3925" s="6" t="n">
        <f aca="false">IF(D3925&gt;2,1,0)</f>
        <v>0</v>
      </c>
    </row>
    <row r="3926" customFormat="false" ht="15" hidden="false" customHeight="true" outlineLevel="0" collapsed="false">
      <c r="A3926" s="6" t="n">
        <f aca="false">1_Data_EDA!O3927</f>
        <v>0</v>
      </c>
      <c r="B3926" s="6" t="n">
        <f aca="false">1_Data_EDA!H3927</f>
        <v>4</v>
      </c>
      <c r="C3926" s="7" t="n">
        <f aca="false">1_Data_EDA!I3927</f>
        <v>399.980011</v>
      </c>
      <c r="D3926" s="6" t="n">
        <f aca="false">1_Data_EDA!J3927</f>
        <v>1</v>
      </c>
      <c r="E3926" s="7" t="n">
        <f aca="false">1_Data_EDA!K3927</f>
        <v>399.980011</v>
      </c>
      <c r="F3926" s="7" t="n">
        <f aca="false">1_Data_EDA!L3927</f>
        <v>48</v>
      </c>
      <c r="G3926" s="8" t="n">
        <f aca="false">1_Data_EDA!M3927</f>
        <v>0.119999997</v>
      </c>
      <c r="H3926" s="6" t="n">
        <f aca="false">IF(1_Data_EDA!B3927="First Class",1,0)</f>
        <v>0</v>
      </c>
      <c r="I3926" s="6" t="n">
        <f aca="false">IF(1_Data_EDA!B3927="Second Class",1,0)</f>
        <v>0</v>
      </c>
      <c r="J3926" s="6" t="n">
        <f aca="false">IF(1_Data_EDA!B3927="Same Day",1,0)</f>
        <v>0</v>
      </c>
      <c r="K3926" s="6" t="n">
        <f aca="false">IF(1_Data_EDA!C3927="Corporate",1,0)</f>
        <v>0</v>
      </c>
      <c r="L3926" s="6" t="n">
        <f aca="false">IF(1_Data_EDA!C3927="Home Office",1,0)</f>
        <v>1</v>
      </c>
      <c r="M3926" s="6" t="n">
        <f aca="false">IF(1_Data_EDA!D3927="Europe",1,0)</f>
        <v>1</v>
      </c>
      <c r="N3926" s="6" t="n">
        <f aca="false">IF(1_Data_EDA!D3927="LATAM",1,0)</f>
        <v>0</v>
      </c>
      <c r="O3926" s="6" t="n">
        <f aca="false">IF(1_Data_EDA!D3927="Pacific Asia",1,0)</f>
        <v>0</v>
      </c>
      <c r="P3926" s="6" t="n">
        <f aca="false">IF(1_Data_EDA!D3927="USCA",1,0)</f>
        <v>0</v>
      </c>
      <c r="Q3926" s="6" t="n">
        <f aca="false">IF(C3926&gt;MEDIAN(C$5:C$8004),1,0)</f>
        <v>1</v>
      </c>
      <c r="R3926" s="6" t="n">
        <f aca="false">IF(D3926&gt;2,1,0)</f>
        <v>0</v>
      </c>
    </row>
    <row r="3927" customFormat="false" ht="15" hidden="false" customHeight="true" outlineLevel="0" collapsed="false">
      <c r="A3927" s="6" t="n">
        <f aca="false">1_Data_EDA!O3928</f>
        <v>1</v>
      </c>
      <c r="B3927" s="6" t="n">
        <f aca="false">1_Data_EDA!H3928</f>
        <v>2</v>
      </c>
      <c r="C3927" s="7" t="n">
        <f aca="false">1_Data_EDA!I3928</f>
        <v>129.9900055</v>
      </c>
      <c r="D3927" s="6" t="n">
        <f aca="false">1_Data_EDA!J3928</f>
        <v>1</v>
      </c>
      <c r="E3927" s="7" t="n">
        <f aca="false">1_Data_EDA!K3928</f>
        <v>129.9900055</v>
      </c>
      <c r="F3927" s="7" t="n">
        <f aca="false">1_Data_EDA!L3928</f>
        <v>32.5</v>
      </c>
      <c r="G3927" s="8" t="n">
        <f aca="false">1_Data_EDA!M3928</f>
        <v>0.25</v>
      </c>
      <c r="H3927" s="6" t="n">
        <f aca="false">IF(1_Data_EDA!B3928="First Class",1,0)</f>
        <v>0</v>
      </c>
      <c r="I3927" s="6" t="n">
        <f aca="false">IF(1_Data_EDA!B3928="Second Class",1,0)</f>
        <v>1</v>
      </c>
      <c r="J3927" s="6" t="n">
        <f aca="false">IF(1_Data_EDA!B3928="Same Day",1,0)</f>
        <v>0</v>
      </c>
      <c r="K3927" s="6" t="n">
        <f aca="false">IF(1_Data_EDA!C3928="Corporate",1,0)</f>
        <v>1</v>
      </c>
      <c r="L3927" s="6" t="n">
        <f aca="false">IF(1_Data_EDA!C3928="Home Office",1,0)</f>
        <v>0</v>
      </c>
      <c r="M3927" s="6" t="n">
        <f aca="false">IF(1_Data_EDA!D3928="Europe",1,0)</f>
        <v>1</v>
      </c>
      <c r="N3927" s="6" t="n">
        <f aca="false">IF(1_Data_EDA!D3928="LATAM",1,0)</f>
        <v>0</v>
      </c>
      <c r="O3927" s="6" t="n">
        <f aca="false">IF(1_Data_EDA!D3928="Pacific Asia",1,0)</f>
        <v>0</v>
      </c>
      <c r="P3927" s="6" t="n">
        <f aca="false">IF(1_Data_EDA!D3928="USCA",1,0)</f>
        <v>0</v>
      </c>
      <c r="Q3927" s="6" t="n">
        <f aca="false">IF(C3927&gt;MEDIAN(C$5:C$8004),1,0)</f>
        <v>1</v>
      </c>
      <c r="R3927" s="6" t="n">
        <f aca="false">IF(D3927&gt;2,1,0)</f>
        <v>0</v>
      </c>
    </row>
    <row r="3928" customFormat="false" ht="15" hidden="false" customHeight="true" outlineLevel="0" collapsed="false">
      <c r="A3928" s="6" t="n">
        <f aca="false">1_Data_EDA!O3929</f>
        <v>0</v>
      </c>
      <c r="B3928" s="6" t="n">
        <f aca="false">1_Data_EDA!H3929</f>
        <v>4</v>
      </c>
      <c r="C3928" s="7" t="n">
        <f aca="false">1_Data_EDA!I3929</f>
        <v>129.9900055</v>
      </c>
      <c r="D3928" s="6" t="n">
        <f aca="false">1_Data_EDA!J3929</f>
        <v>1</v>
      </c>
      <c r="E3928" s="7" t="n">
        <f aca="false">1_Data_EDA!K3929</f>
        <v>129.9900055</v>
      </c>
      <c r="F3928" s="7" t="n">
        <f aca="false">1_Data_EDA!L3929</f>
        <v>16.89999962</v>
      </c>
      <c r="G3928" s="8" t="n">
        <f aca="false">1_Data_EDA!M3929</f>
        <v>0.129999995</v>
      </c>
      <c r="H3928" s="6" t="n">
        <f aca="false">IF(1_Data_EDA!B3929="First Class",1,0)</f>
        <v>0</v>
      </c>
      <c r="I3928" s="6" t="n">
        <f aca="false">IF(1_Data_EDA!B3929="Second Class",1,0)</f>
        <v>0</v>
      </c>
      <c r="J3928" s="6" t="n">
        <f aca="false">IF(1_Data_EDA!B3929="Same Day",1,0)</f>
        <v>0</v>
      </c>
      <c r="K3928" s="6" t="n">
        <f aca="false">IF(1_Data_EDA!C3929="Corporate",1,0)</f>
        <v>0</v>
      </c>
      <c r="L3928" s="6" t="n">
        <f aca="false">IF(1_Data_EDA!C3929="Home Office",1,0)</f>
        <v>0</v>
      </c>
      <c r="M3928" s="6" t="n">
        <f aca="false">IF(1_Data_EDA!D3929="Europe",1,0)</f>
        <v>1</v>
      </c>
      <c r="N3928" s="6" t="n">
        <f aca="false">IF(1_Data_EDA!D3929="LATAM",1,0)</f>
        <v>0</v>
      </c>
      <c r="O3928" s="6" t="n">
        <f aca="false">IF(1_Data_EDA!D3929="Pacific Asia",1,0)</f>
        <v>0</v>
      </c>
      <c r="P3928" s="6" t="n">
        <f aca="false">IF(1_Data_EDA!D3929="USCA",1,0)</f>
        <v>0</v>
      </c>
      <c r="Q3928" s="6" t="n">
        <f aca="false">IF(C3928&gt;MEDIAN(C$5:C$8004),1,0)</f>
        <v>1</v>
      </c>
      <c r="R3928" s="6" t="n">
        <f aca="false">IF(D3928&gt;2,1,0)</f>
        <v>0</v>
      </c>
    </row>
    <row r="3929" customFormat="false" ht="15" hidden="false" customHeight="true" outlineLevel="0" collapsed="false">
      <c r="A3929" s="6" t="n">
        <f aca="false">1_Data_EDA!O3930</f>
        <v>1</v>
      </c>
      <c r="B3929" s="6" t="n">
        <f aca="false">1_Data_EDA!H3930</f>
        <v>4</v>
      </c>
      <c r="C3929" s="7" t="n">
        <f aca="false">1_Data_EDA!I3930</f>
        <v>59.99000168</v>
      </c>
      <c r="D3929" s="6" t="n">
        <f aca="false">1_Data_EDA!J3930</f>
        <v>2</v>
      </c>
      <c r="E3929" s="7" t="n">
        <f aca="false">1_Data_EDA!K3930</f>
        <v>119.9800034</v>
      </c>
      <c r="F3929" s="7" t="n">
        <f aca="false">1_Data_EDA!L3930</f>
        <v>0</v>
      </c>
      <c r="G3929" s="8" t="n">
        <f aca="false">1_Data_EDA!M3930</f>
        <v>0</v>
      </c>
      <c r="H3929" s="6" t="n">
        <f aca="false">IF(1_Data_EDA!B3930="First Class",1,0)</f>
        <v>0</v>
      </c>
      <c r="I3929" s="6" t="n">
        <f aca="false">IF(1_Data_EDA!B3930="Second Class",1,0)</f>
        <v>0</v>
      </c>
      <c r="J3929" s="6" t="n">
        <f aca="false">IF(1_Data_EDA!B3930="Same Day",1,0)</f>
        <v>0</v>
      </c>
      <c r="K3929" s="6" t="n">
        <f aca="false">IF(1_Data_EDA!C3930="Corporate",1,0)</f>
        <v>1</v>
      </c>
      <c r="L3929" s="6" t="n">
        <f aca="false">IF(1_Data_EDA!C3930="Home Office",1,0)</f>
        <v>0</v>
      </c>
      <c r="M3929" s="6" t="n">
        <f aca="false">IF(1_Data_EDA!D3930="Europe",1,0)</f>
        <v>1</v>
      </c>
      <c r="N3929" s="6" t="n">
        <f aca="false">IF(1_Data_EDA!D3930="LATAM",1,0)</f>
        <v>0</v>
      </c>
      <c r="O3929" s="6" t="n">
        <f aca="false">IF(1_Data_EDA!D3930="Pacific Asia",1,0)</f>
        <v>0</v>
      </c>
      <c r="P3929" s="6" t="n">
        <f aca="false">IF(1_Data_EDA!D3930="USCA",1,0)</f>
        <v>0</v>
      </c>
      <c r="Q3929" s="6" t="n">
        <f aca="false">IF(C3929&gt;MEDIAN(C$5:C$8004),1,0)</f>
        <v>0</v>
      </c>
      <c r="R3929" s="6" t="n">
        <f aca="false">IF(D3929&gt;2,1,0)</f>
        <v>0</v>
      </c>
    </row>
    <row r="3930" customFormat="false" ht="15" hidden="false" customHeight="true" outlineLevel="0" collapsed="false">
      <c r="A3930" s="6" t="n">
        <f aca="false">1_Data_EDA!O3931</f>
        <v>1</v>
      </c>
      <c r="B3930" s="6" t="n">
        <f aca="false">1_Data_EDA!H3931</f>
        <v>2</v>
      </c>
      <c r="C3930" s="7" t="n">
        <f aca="false">1_Data_EDA!I3931</f>
        <v>39.75</v>
      </c>
      <c r="D3930" s="6" t="n">
        <f aca="false">1_Data_EDA!J3931</f>
        <v>1</v>
      </c>
      <c r="E3930" s="7" t="n">
        <f aca="false">1_Data_EDA!K3931</f>
        <v>39.75</v>
      </c>
      <c r="F3930" s="7" t="n">
        <f aca="false">1_Data_EDA!L3931</f>
        <v>5.170000076</v>
      </c>
      <c r="G3930" s="8" t="n">
        <f aca="false">1_Data_EDA!M3931</f>
        <v>0.129999995</v>
      </c>
      <c r="H3930" s="6" t="n">
        <f aca="false">IF(1_Data_EDA!B3931="First Class",1,0)</f>
        <v>0</v>
      </c>
      <c r="I3930" s="6" t="n">
        <f aca="false">IF(1_Data_EDA!B3931="Second Class",1,0)</f>
        <v>1</v>
      </c>
      <c r="J3930" s="6" t="n">
        <f aca="false">IF(1_Data_EDA!B3931="Same Day",1,0)</f>
        <v>0</v>
      </c>
      <c r="K3930" s="6" t="n">
        <f aca="false">IF(1_Data_EDA!C3931="Corporate",1,0)</f>
        <v>1</v>
      </c>
      <c r="L3930" s="6" t="n">
        <f aca="false">IF(1_Data_EDA!C3931="Home Office",1,0)</f>
        <v>0</v>
      </c>
      <c r="M3930" s="6" t="n">
        <f aca="false">IF(1_Data_EDA!D3931="Europe",1,0)</f>
        <v>0</v>
      </c>
      <c r="N3930" s="6" t="n">
        <f aca="false">IF(1_Data_EDA!D3931="LATAM",1,0)</f>
        <v>0</v>
      </c>
      <c r="O3930" s="6" t="n">
        <f aca="false">IF(1_Data_EDA!D3931="Pacific Asia",1,0)</f>
        <v>1</v>
      </c>
      <c r="P3930" s="6" t="n">
        <f aca="false">IF(1_Data_EDA!D3931="USCA",1,0)</f>
        <v>0</v>
      </c>
      <c r="Q3930" s="6" t="n">
        <f aca="false">IF(C3930&gt;MEDIAN(C$5:C$8004),1,0)</f>
        <v>0</v>
      </c>
      <c r="R3930" s="6" t="n">
        <f aca="false">IF(D3930&gt;2,1,0)</f>
        <v>0</v>
      </c>
    </row>
    <row r="3931" customFormat="false" ht="15" hidden="false" customHeight="true" outlineLevel="0" collapsed="false">
      <c r="A3931" s="6" t="n">
        <f aca="false">1_Data_EDA!O3932</f>
        <v>1</v>
      </c>
      <c r="B3931" s="6" t="n">
        <f aca="false">1_Data_EDA!H3932</f>
        <v>4</v>
      </c>
      <c r="C3931" s="7" t="n">
        <f aca="false">1_Data_EDA!I3932</f>
        <v>31.98999977</v>
      </c>
      <c r="D3931" s="6" t="n">
        <f aca="false">1_Data_EDA!J3932</f>
        <v>3</v>
      </c>
      <c r="E3931" s="7" t="n">
        <f aca="false">1_Data_EDA!K3932</f>
        <v>95.97000122</v>
      </c>
      <c r="F3931" s="7" t="n">
        <f aca="false">1_Data_EDA!L3932</f>
        <v>8.640000343</v>
      </c>
      <c r="G3931" s="8" t="n">
        <f aca="false">1_Data_EDA!M3932</f>
        <v>0.090000004</v>
      </c>
      <c r="H3931" s="6" t="n">
        <f aca="false">IF(1_Data_EDA!B3932="First Class",1,0)</f>
        <v>0</v>
      </c>
      <c r="I3931" s="6" t="n">
        <f aca="false">IF(1_Data_EDA!B3932="Second Class",1,0)</f>
        <v>0</v>
      </c>
      <c r="J3931" s="6" t="n">
        <f aca="false">IF(1_Data_EDA!B3932="Same Day",1,0)</f>
        <v>0</v>
      </c>
      <c r="K3931" s="6" t="n">
        <f aca="false">IF(1_Data_EDA!C3932="Corporate",1,0)</f>
        <v>1</v>
      </c>
      <c r="L3931" s="6" t="n">
        <f aca="false">IF(1_Data_EDA!C3932="Home Office",1,0)</f>
        <v>0</v>
      </c>
      <c r="M3931" s="6" t="n">
        <f aca="false">IF(1_Data_EDA!D3932="Europe",1,0)</f>
        <v>0</v>
      </c>
      <c r="N3931" s="6" t="n">
        <f aca="false">IF(1_Data_EDA!D3932="LATAM",1,0)</f>
        <v>0</v>
      </c>
      <c r="O3931" s="6" t="n">
        <f aca="false">IF(1_Data_EDA!D3932="Pacific Asia",1,0)</f>
        <v>1</v>
      </c>
      <c r="P3931" s="6" t="n">
        <f aca="false">IF(1_Data_EDA!D3932="USCA",1,0)</f>
        <v>0</v>
      </c>
      <c r="Q3931" s="6" t="n">
        <f aca="false">IF(C3931&gt;MEDIAN(C$5:C$8004),1,0)</f>
        <v>0</v>
      </c>
      <c r="R3931" s="6" t="n">
        <f aca="false">IF(D3931&gt;2,1,0)</f>
        <v>1</v>
      </c>
    </row>
    <row r="3932" customFormat="false" ht="15" hidden="false" customHeight="true" outlineLevel="0" collapsed="false">
      <c r="A3932" s="6" t="n">
        <f aca="false">1_Data_EDA!O3933</f>
        <v>1</v>
      </c>
      <c r="B3932" s="6" t="n">
        <f aca="false">1_Data_EDA!H3933</f>
        <v>4</v>
      </c>
      <c r="C3932" s="7" t="n">
        <f aca="false">1_Data_EDA!I3933</f>
        <v>99.98999786</v>
      </c>
      <c r="D3932" s="6" t="n">
        <f aca="false">1_Data_EDA!J3933</f>
        <v>5</v>
      </c>
      <c r="E3932" s="7" t="n">
        <f aca="false">1_Data_EDA!K3933</f>
        <v>499.9500122</v>
      </c>
      <c r="F3932" s="7" t="n">
        <f aca="false">1_Data_EDA!L3933</f>
        <v>5</v>
      </c>
      <c r="G3932" s="8" t="n">
        <f aca="false">1_Data_EDA!M3933</f>
        <v>0.01</v>
      </c>
      <c r="H3932" s="6" t="n">
        <f aca="false">IF(1_Data_EDA!B3933="First Class",1,0)</f>
        <v>0</v>
      </c>
      <c r="I3932" s="6" t="n">
        <f aca="false">IF(1_Data_EDA!B3933="Second Class",1,0)</f>
        <v>0</v>
      </c>
      <c r="J3932" s="6" t="n">
        <f aca="false">IF(1_Data_EDA!B3933="Same Day",1,0)</f>
        <v>0</v>
      </c>
      <c r="K3932" s="6" t="n">
        <f aca="false">IF(1_Data_EDA!C3933="Corporate",1,0)</f>
        <v>1</v>
      </c>
      <c r="L3932" s="6" t="n">
        <f aca="false">IF(1_Data_EDA!C3933="Home Office",1,0)</f>
        <v>0</v>
      </c>
      <c r="M3932" s="6" t="n">
        <f aca="false">IF(1_Data_EDA!D3933="Europe",1,0)</f>
        <v>0</v>
      </c>
      <c r="N3932" s="6" t="n">
        <f aca="false">IF(1_Data_EDA!D3933="LATAM",1,0)</f>
        <v>0</v>
      </c>
      <c r="O3932" s="6" t="n">
        <f aca="false">IF(1_Data_EDA!D3933="Pacific Asia",1,0)</f>
        <v>0</v>
      </c>
      <c r="P3932" s="6" t="n">
        <f aca="false">IF(1_Data_EDA!D3933="USCA",1,0)</f>
        <v>0</v>
      </c>
      <c r="Q3932" s="6" t="n">
        <f aca="false">IF(C3932&gt;MEDIAN(C$5:C$8004),1,0)</f>
        <v>1</v>
      </c>
      <c r="R3932" s="6" t="n">
        <f aca="false">IF(D3932&gt;2,1,0)</f>
        <v>1</v>
      </c>
    </row>
    <row r="3933" customFormat="false" ht="15" hidden="false" customHeight="true" outlineLevel="0" collapsed="false">
      <c r="A3933" s="6" t="n">
        <f aca="false">1_Data_EDA!O3934</f>
        <v>1</v>
      </c>
      <c r="B3933" s="6" t="n">
        <f aca="false">1_Data_EDA!H3934</f>
        <v>4</v>
      </c>
      <c r="C3933" s="7" t="n">
        <f aca="false">1_Data_EDA!I3934</f>
        <v>199.9900055</v>
      </c>
      <c r="D3933" s="6" t="n">
        <f aca="false">1_Data_EDA!J3934</f>
        <v>1</v>
      </c>
      <c r="E3933" s="7" t="n">
        <f aca="false">1_Data_EDA!K3934</f>
        <v>199.9900055</v>
      </c>
      <c r="F3933" s="7" t="n">
        <f aca="false">1_Data_EDA!L3934</f>
        <v>32</v>
      </c>
      <c r="G3933" s="8" t="n">
        <f aca="false">1_Data_EDA!M3934</f>
        <v>0.159999996</v>
      </c>
      <c r="H3933" s="6" t="n">
        <f aca="false">IF(1_Data_EDA!B3934="First Class",1,0)</f>
        <v>0</v>
      </c>
      <c r="I3933" s="6" t="n">
        <f aca="false">IF(1_Data_EDA!B3934="Second Class",1,0)</f>
        <v>0</v>
      </c>
      <c r="J3933" s="6" t="n">
        <f aca="false">IF(1_Data_EDA!B3934="Same Day",1,0)</f>
        <v>0</v>
      </c>
      <c r="K3933" s="6" t="n">
        <f aca="false">IF(1_Data_EDA!C3934="Corporate",1,0)</f>
        <v>1</v>
      </c>
      <c r="L3933" s="6" t="n">
        <f aca="false">IF(1_Data_EDA!C3934="Home Office",1,0)</f>
        <v>0</v>
      </c>
      <c r="M3933" s="6" t="n">
        <f aca="false">IF(1_Data_EDA!D3934="Europe",1,0)</f>
        <v>0</v>
      </c>
      <c r="N3933" s="6" t="n">
        <f aca="false">IF(1_Data_EDA!D3934="LATAM",1,0)</f>
        <v>0</v>
      </c>
      <c r="O3933" s="6" t="n">
        <f aca="false">IF(1_Data_EDA!D3934="Pacific Asia",1,0)</f>
        <v>1</v>
      </c>
      <c r="P3933" s="6" t="n">
        <f aca="false">IF(1_Data_EDA!D3934="USCA",1,0)</f>
        <v>0</v>
      </c>
      <c r="Q3933" s="6" t="n">
        <f aca="false">IF(C3933&gt;MEDIAN(C$5:C$8004),1,0)</f>
        <v>1</v>
      </c>
      <c r="R3933" s="6" t="n">
        <f aca="false">IF(D3933&gt;2,1,0)</f>
        <v>0</v>
      </c>
    </row>
    <row r="3934" customFormat="false" ht="15" hidden="false" customHeight="true" outlineLevel="0" collapsed="false">
      <c r="A3934" s="6" t="n">
        <f aca="false">1_Data_EDA!O3935</f>
        <v>1</v>
      </c>
      <c r="B3934" s="6" t="n">
        <f aca="false">1_Data_EDA!H3935</f>
        <v>2</v>
      </c>
      <c r="C3934" s="7" t="n">
        <f aca="false">1_Data_EDA!I3935</f>
        <v>49.97999954</v>
      </c>
      <c r="D3934" s="6" t="n">
        <f aca="false">1_Data_EDA!J3935</f>
        <v>3</v>
      </c>
      <c r="E3934" s="7" t="n">
        <f aca="false">1_Data_EDA!K3935</f>
        <v>149.9400024</v>
      </c>
      <c r="F3934" s="7" t="n">
        <f aca="false">1_Data_EDA!L3935</f>
        <v>3</v>
      </c>
      <c r="G3934" s="8" t="n">
        <f aca="false">1_Data_EDA!M3935</f>
        <v>0.02</v>
      </c>
      <c r="H3934" s="6" t="n">
        <f aca="false">IF(1_Data_EDA!B3935="First Class",1,0)</f>
        <v>0</v>
      </c>
      <c r="I3934" s="6" t="n">
        <f aca="false">IF(1_Data_EDA!B3935="Second Class",1,0)</f>
        <v>1</v>
      </c>
      <c r="J3934" s="6" t="n">
        <f aca="false">IF(1_Data_EDA!B3935="Same Day",1,0)</f>
        <v>0</v>
      </c>
      <c r="K3934" s="6" t="n">
        <f aca="false">IF(1_Data_EDA!C3935="Corporate",1,0)</f>
        <v>1</v>
      </c>
      <c r="L3934" s="6" t="n">
        <f aca="false">IF(1_Data_EDA!C3935="Home Office",1,0)</f>
        <v>0</v>
      </c>
      <c r="M3934" s="6" t="n">
        <f aca="false">IF(1_Data_EDA!D3935="Europe",1,0)</f>
        <v>1</v>
      </c>
      <c r="N3934" s="6" t="n">
        <f aca="false">IF(1_Data_EDA!D3935="LATAM",1,0)</f>
        <v>0</v>
      </c>
      <c r="O3934" s="6" t="n">
        <f aca="false">IF(1_Data_EDA!D3935="Pacific Asia",1,0)</f>
        <v>0</v>
      </c>
      <c r="P3934" s="6" t="n">
        <f aca="false">IF(1_Data_EDA!D3935="USCA",1,0)</f>
        <v>0</v>
      </c>
      <c r="Q3934" s="6" t="n">
        <f aca="false">IF(C3934&gt;MEDIAN(C$5:C$8004),1,0)</f>
        <v>0</v>
      </c>
      <c r="R3934" s="6" t="n">
        <f aca="false">IF(D3934&gt;2,1,0)</f>
        <v>1</v>
      </c>
    </row>
    <row r="3935" customFormat="false" ht="15" hidden="false" customHeight="true" outlineLevel="0" collapsed="false">
      <c r="A3935" s="6" t="n">
        <f aca="false">1_Data_EDA!O3936</f>
        <v>1</v>
      </c>
      <c r="B3935" s="6" t="n">
        <f aca="false">1_Data_EDA!H3936</f>
        <v>1</v>
      </c>
      <c r="C3935" s="7" t="n">
        <f aca="false">1_Data_EDA!I3936</f>
        <v>39.99000168</v>
      </c>
      <c r="D3935" s="6" t="n">
        <f aca="false">1_Data_EDA!J3936</f>
        <v>2</v>
      </c>
      <c r="E3935" s="7" t="n">
        <f aca="false">1_Data_EDA!K3936</f>
        <v>79.98000336</v>
      </c>
      <c r="F3935" s="7" t="n">
        <f aca="false">1_Data_EDA!L3936</f>
        <v>16</v>
      </c>
      <c r="G3935" s="8" t="n">
        <f aca="false">1_Data_EDA!M3936</f>
        <v>0.200000003</v>
      </c>
      <c r="H3935" s="6" t="n">
        <f aca="false">IF(1_Data_EDA!B3936="First Class",1,0)</f>
        <v>1</v>
      </c>
      <c r="I3935" s="6" t="n">
        <f aca="false">IF(1_Data_EDA!B3936="Second Class",1,0)</f>
        <v>0</v>
      </c>
      <c r="J3935" s="6" t="n">
        <f aca="false">IF(1_Data_EDA!B3936="Same Day",1,0)</f>
        <v>0</v>
      </c>
      <c r="K3935" s="6" t="n">
        <f aca="false">IF(1_Data_EDA!C3936="Corporate",1,0)</f>
        <v>1</v>
      </c>
      <c r="L3935" s="6" t="n">
        <f aca="false">IF(1_Data_EDA!C3936="Home Office",1,0)</f>
        <v>0</v>
      </c>
      <c r="M3935" s="6" t="n">
        <f aca="false">IF(1_Data_EDA!D3936="Europe",1,0)</f>
        <v>0</v>
      </c>
      <c r="N3935" s="6" t="n">
        <f aca="false">IF(1_Data_EDA!D3936="LATAM",1,0)</f>
        <v>1</v>
      </c>
      <c r="O3935" s="6" t="n">
        <f aca="false">IF(1_Data_EDA!D3936="Pacific Asia",1,0)</f>
        <v>0</v>
      </c>
      <c r="P3935" s="6" t="n">
        <f aca="false">IF(1_Data_EDA!D3936="USCA",1,0)</f>
        <v>0</v>
      </c>
      <c r="Q3935" s="6" t="n">
        <f aca="false">IF(C3935&gt;MEDIAN(C$5:C$8004),1,0)</f>
        <v>0</v>
      </c>
      <c r="R3935" s="6" t="n">
        <f aca="false">IF(D3935&gt;2,1,0)</f>
        <v>0</v>
      </c>
    </row>
    <row r="3936" customFormat="false" ht="15" hidden="false" customHeight="true" outlineLevel="0" collapsed="false">
      <c r="A3936" s="6" t="n">
        <f aca="false">1_Data_EDA!O3937</f>
        <v>0</v>
      </c>
      <c r="B3936" s="6" t="n">
        <f aca="false">1_Data_EDA!H3937</f>
        <v>4</v>
      </c>
      <c r="C3936" s="7" t="n">
        <f aca="false">1_Data_EDA!I3937</f>
        <v>99.98999786</v>
      </c>
      <c r="D3936" s="6" t="n">
        <f aca="false">1_Data_EDA!J3937</f>
        <v>2</v>
      </c>
      <c r="E3936" s="7" t="n">
        <f aca="false">1_Data_EDA!K3937</f>
        <v>199.9799957</v>
      </c>
      <c r="F3936" s="7" t="n">
        <f aca="false">1_Data_EDA!L3937</f>
        <v>32</v>
      </c>
      <c r="G3936" s="8" t="n">
        <f aca="false">1_Data_EDA!M3937</f>
        <v>0.159999996</v>
      </c>
      <c r="H3936" s="6" t="n">
        <f aca="false">IF(1_Data_EDA!B3937="First Class",1,0)</f>
        <v>0</v>
      </c>
      <c r="I3936" s="6" t="n">
        <f aca="false">IF(1_Data_EDA!B3937="Second Class",1,0)</f>
        <v>0</v>
      </c>
      <c r="J3936" s="6" t="n">
        <f aca="false">IF(1_Data_EDA!B3937="Same Day",1,0)</f>
        <v>0</v>
      </c>
      <c r="K3936" s="6" t="n">
        <f aca="false">IF(1_Data_EDA!C3937="Corporate",1,0)</f>
        <v>0</v>
      </c>
      <c r="L3936" s="6" t="n">
        <f aca="false">IF(1_Data_EDA!C3937="Home Office",1,0)</f>
        <v>0</v>
      </c>
      <c r="M3936" s="6" t="n">
        <f aca="false">IF(1_Data_EDA!D3937="Europe",1,0)</f>
        <v>0</v>
      </c>
      <c r="N3936" s="6" t="n">
        <f aca="false">IF(1_Data_EDA!D3937="LATAM",1,0)</f>
        <v>1</v>
      </c>
      <c r="O3936" s="6" t="n">
        <f aca="false">IF(1_Data_EDA!D3937="Pacific Asia",1,0)</f>
        <v>0</v>
      </c>
      <c r="P3936" s="6" t="n">
        <f aca="false">IF(1_Data_EDA!D3937="USCA",1,0)</f>
        <v>0</v>
      </c>
      <c r="Q3936" s="6" t="n">
        <f aca="false">IF(C3936&gt;MEDIAN(C$5:C$8004),1,0)</f>
        <v>1</v>
      </c>
      <c r="R3936" s="6" t="n">
        <f aca="false">IF(D3936&gt;2,1,0)</f>
        <v>0</v>
      </c>
    </row>
    <row r="3937" customFormat="false" ht="15" hidden="false" customHeight="true" outlineLevel="0" collapsed="false">
      <c r="A3937" s="6" t="n">
        <f aca="false">1_Data_EDA!O3938</f>
        <v>0</v>
      </c>
      <c r="B3937" s="6" t="n">
        <f aca="false">1_Data_EDA!H3938</f>
        <v>4</v>
      </c>
      <c r="C3937" s="7" t="n">
        <f aca="false">1_Data_EDA!I3938</f>
        <v>199.9900055</v>
      </c>
      <c r="D3937" s="6" t="n">
        <f aca="false">1_Data_EDA!J3938</f>
        <v>1</v>
      </c>
      <c r="E3937" s="7" t="n">
        <f aca="false">1_Data_EDA!K3938</f>
        <v>199.9900055</v>
      </c>
      <c r="F3937" s="7" t="n">
        <f aca="false">1_Data_EDA!L3938</f>
        <v>14</v>
      </c>
      <c r="G3937" s="8" t="n">
        <f aca="false">1_Data_EDA!M3938</f>
        <v>0.07</v>
      </c>
      <c r="H3937" s="6" t="n">
        <f aca="false">IF(1_Data_EDA!B3938="First Class",1,0)</f>
        <v>0</v>
      </c>
      <c r="I3937" s="6" t="n">
        <f aca="false">IF(1_Data_EDA!B3938="Second Class",1,0)</f>
        <v>0</v>
      </c>
      <c r="J3937" s="6" t="n">
        <f aca="false">IF(1_Data_EDA!B3938="Same Day",1,0)</f>
        <v>0</v>
      </c>
      <c r="K3937" s="6" t="n">
        <f aca="false">IF(1_Data_EDA!C3938="Corporate",1,0)</f>
        <v>1</v>
      </c>
      <c r="L3937" s="6" t="n">
        <f aca="false">IF(1_Data_EDA!C3938="Home Office",1,0)</f>
        <v>0</v>
      </c>
      <c r="M3937" s="6" t="n">
        <f aca="false">IF(1_Data_EDA!D3938="Europe",1,0)</f>
        <v>1</v>
      </c>
      <c r="N3937" s="6" t="n">
        <f aca="false">IF(1_Data_EDA!D3938="LATAM",1,0)</f>
        <v>0</v>
      </c>
      <c r="O3937" s="6" t="n">
        <f aca="false">IF(1_Data_EDA!D3938="Pacific Asia",1,0)</f>
        <v>0</v>
      </c>
      <c r="P3937" s="6" t="n">
        <f aca="false">IF(1_Data_EDA!D3938="USCA",1,0)</f>
        <v>0</v>
      </c>
      <c r="Q3937" s="6" t="n">
        <f aca="false">IF(C3937&gt;MEDIAN(C$5:C$8004),1,0)</f>
        <v>1</v>
      </c>
      <c r="R3937" s="6" t="n">
        <f aca="false">IF(D3937&gt;2,1,0)</f>
        <v>0</v>
      </c>
    </row>
    <row r="3938" customFormat="false" ht="15" hidden="false" customHeight="true" outlineLevel="0" collapsed="false">
      <c r="A3938" s="6" t="n">
        <f aca="false">1_Data_EDA!O3939</f>
        <v>1</v>
      </c>
      <c r="B3938" s="6" t="n">
        <f aca="false">1_Data_EDA!H3939</f>
        <v>4</v>
      </c>
      <c r="C3938" s="7" t="n">
        <f aca="false">1_Data_EDA!I3939</f>
        <v>50</v>
      </c>
      <c r="D3938" s="6" t="n">
        <f aca="false">1_Data_EDA!J3939</f>
        <v>4</v>
      </c>
      <c r="E3938" s="7" t="n">
        <f aca="false">1_Data_EDA!K3939</f>
        <v>200</v>
      </c>
      <c r="F3938" s="7" t="n">
        <f aca="false">1_Data_EDA!L3939</f>
        <v>10</v>
      </c>
      <c r="G3938" s="8" t="n">
        <f aca="false">1_Data_EDA!M3939</f>
        <v>0.050000001</v>
      </c>
      <c r="H3938" s="6" t="n">
        <f aca="false">IF(1_Data_EDA!B3939="First Class",1,0)</f>
        <v>0</v>
      </c>
      <c r="I3938" s="6" t="n">
        <f aca="false">IF(1_Data_EDA!B3939="Second Class",1,0)</f>
        <v>0</v>
      </c>
      <c r="J3938" s="6" t="n">
        <f aca="false">IF(1_Data_EDA!B3939="Same Day",1,0)</f>
        <v>0</v>
      </c>
      <c r="K3938" s="6" t="n">
        <f aca="false">IF(1_Data_EDA!C3939="Corporate",1,0)</f>
        <v>1</v>
      </c>
      <c r="L3938" s="6" t="n">
        <f aca="false">IF(1_Data_EDA!C3939="Home Office",1,0)</f>
        <v>0</v>
      </c>
      <c r="M3938" s="6" t="n">
        <f aca="false">IF(1_Data_EDA!D3939="Europe",1,0)</f>
        <v>1</v>
      </c>
      <c r="N3938" s="6" t="n">
        <f aca="false">IF(1_Data_EDA!D3939="LATAM",1,0)</f>
        <v>0</v>
      </c>
      <c r="O3938" s="6" t="n">
        <f aca="false">IF(1_Data_EDA!D3939="Pacific Asia",1,0)</f>
        <v>0</v>
      </c>
      <c r="P3938" s="6" t="n">
        <f aca="false">IF(1_Data_EDA!D3939="USCA",1,0)</f>
        <v>0</v>
      </c>
      <c r="Q3938" s="6" t="n">
        <f aca="false">IF(C3938&gt;MEDIAN(C$5:C$8004),1,0)</f>
        <v>0</v>
      </c>
      <c r="R3938" s="6" t="n">
        <f aca="false">IF(D3938&gt;2,1,0)</f>
        <v>1</v>
      </c>
    </row>
    <row r="3939" customFormat="false" ht="15" hidden="false" customHeight="true" outlineLevel="0" collapsed="false">
      <c r="A3939" s="6" t="n">
        <f aca="false">1_Data_EDA!O3940</f>
        <v>0</v>
      </c>
      <c r="B3939" s="6" t="n">
        <f aca="false">1_Data_EDA!H3940</f>
        <v>4</v>
      </c>
      <c r="C3939" s="7" t="n">
        <f aca="false">1_Data_EDA!I3940</f>
        <v>59.99000168</v>
      </c>
      <c r="D3939" s="6" t="n">
        <f aca="false">1_Data_EDA!J3940</f>
        <v>2</v>
      </c>
      <c r="E3939" s="7" t="n">
        <f aca="false">1_Data_EDA!K3940</f>
        <v>119.9800034</v>
      </c>
      <c r="F3939" s="7" t="n">
        <f aca="false">1_Data_EDA!L3940</f>
        <v>2.400000095</v>
      </c>
      <c r="G3939" s="8" t="n">
        <f aca="false">1_Data_EDA!M3940</f>
        <v>0.02</v>
      </c>
      <c r="H3939" s="6" t="n">
        <f aca="false">IF(1_Data_EDA!B3940="First Class",1,0)</f>
        <v>0</v>
      </c>
      <c r="I3939" s="6" t="n">
        <f aca="false">IF(1_Data_EDA!B3940="Second Class",1,0)</f>
        <v>0</v>
      </c>
      <c r="J3939" s="6" t="n">
        <f aca="false">IF(1_Data_EDA!B3940="Same Day",1,0)</f>
        <v>0</v>
      </c>
      <c r="K3939" s="6" t="n">
        <f aca="false">IF(1_Data_EDA!C3940="Corporate",1,0)</f>
        <v>0</v>
      </c>
      <c r="L3939" s="6" t="n">
        <f aca="false">IF(1_Data_EDA!C3940="Home Office",1,0)</f>
        <v>0</v>
      </c>
      <c r="M3939" s="6" t="n">
        <f aca="false">IF(1_Data_EDA!D3940="Europe",1,0)</f>
        <v>0</v>
      </c>
      <c r="N3939" s="6" t="n">
        <f aca="false">IF(1_Data_EDA!D3940="LATAM",1,0)</f>
        <v>1</v>
      </c>
      <c r="O3939" s="6" t="n">
        <f aca="false">IF(1_Data_EDA!D3940="Pacific Asia",1,0)</f>
        <v>0</v>
      </c>
      <c r="P3939" s="6" t="n">
        <f aca="false">IF(1_Data_EDA!D3940="USCA",1,0)</f>
        <v>0</v>
      </c>
      <c r="Q3939" s="6" t="n">
        <f aca="false">IF(C3939&gt;MEDIAN(C$5:C$8004),1,0)</f>
        <v>0</v>
      </c>
      <c r="R3939" s="6" t="n">
        <f aca="false">IF(D3939&gt;2,1,0)</f>
        <v>0</v>
      </c>
    </row>
    <row r="3940" customFormat="false" ht="15" hidden="false" customHeight="true" outlineLevel="0" collapsed="false">
      <c r="A3940" s="6" t="n">
        <f aca="false">1_Data_EDA!O3941</f>
        <v>1</v>
      </c>
      <c r="B3940" s="6" t="n">
        <f aca="false">1_Data_EDA!H3941</f>
        <v>4</v>
      </c>
      <c r="C3940" s="7" t="n">
        <f aca="false">1_Data_EDA!I3941</f>
        <v>1500</v>
      </c>
      <c r="D3940" s="6" t="n">
        <f aca="false">1_Data_EDA!J3941</f>
        <v>1</v>
      </c>
      <c r="E3940" s="7" t="n">
        <f aca="false">1_Data_EDA!K3941</f>
        <v>1500</v>
      </c>
      <c r="F3940" s="7" t="n">
        <f aca="false">1_Data_EDA!L3941</f>
        <v>195</v>
      </c>
      <c r="G3940" s="8" t="n">
        <f aca="false">1_Data_EDA!M3941</f>
        <v>0.129999995</v>
      </c>
      <c r="H3940" s="6" t="n">
        <f aca="false">IF(1_Data_EDA!B3941="First Class",1,0)</f>
        <v>0</v>
      </c>
      <c r="I3940" s="6" t="n">
        <f aca="false">IF(1_Data_EDA!B3941="Second Class",1,0)</f>
        <v>0</v>
      </c>
      <c r="J3940" s="6" t="n">
        <f aca="false">IF(1_Data_EDA!B3941="Same Day",1,0)</f>
        <v>0</v>
      </c>
      <c r="K3940" s="6" t="n">
        <f aca="false">IF(1_Data_EDA!C3941="Corporate",1,0)</f>
        <v>1</v>
      </c>
      <c r="L3940" s="6" t="n">
        <f aca="false">IF(1_Data_EDA!C3941="Home Office",1,0)</f>
        <v>0</v>
      </c>
      <c r="M3940" s="6" t="n">
        <f aca="false">IF(1_Data_EDA!D3941="Europe",1,0)</f>
        <v>0</v>
      </c>
      <c r="N3940" s="6" t="n">
        <f aca="false">IF(1_Data_EDA!D3941="LATAM",1,0)</f>
        <v>0</v>
      </c>
      <c r="O3940" s="6" t="n">
        <f aca="false">IF(1_Data_EDA!D3941="Pacific Asia",1,0)</f>
        <v>1</v>
      </c>
      <c r="P3940" s="6" t="n">
        <f aca="false">IF(1_Data_EDA!D3941="USCA",1,0)</f>
        <v>0</v>
      </c>
      <c r="Q3940" s="6" t="n">
        <f aca="false">IF(C3940&gt;MEDIAN(C$5:C$8004),1,0)</f>
        <v>1</v>
      </c>
      <c r="R3940" s="6" t="n">
        <f aca="false">IF(D3940&gt;2,1,0)</f>
        <v>0</v>
      </c>
    </row>
    <row r="3941" customFormat="false" ht="15" hidden="false" customHeight="true" outlineLevel="0" collapsed="false">
      <c r="A3941" s="6" t="n">
        <f aca="false">1_Data_EDA!O3942</f>
        <v>1</v>
      </c>
      <c r="B3941" s="6" t="n">
        <f aca="false">1_Data_EDA!H3942</f>
        <v>4</v>
      </c>
      <c r="C3941" s="7" t="n">
        <f aca="false">1_Data_EDA!I3942</f>
        <v>59.99000168</v>
      </c>
      <c r="D3941" s="6" t="n">
        <f aca="false">1_Data_EDA!J3942</f>
        <v>2</v>
      </c>
      <c r="E3941" s="7" t="n">
        <f aca="false">1_Data_EDA!K3942</f>
        <v>119.9800034</v>
      </c>
      <c r="F3941" s="7" t="n">
        <f aca="false">1_Data_EDA!L3942</f>
        <v>10.80000019</v>
      </c>
      <c r="G3941" s="8" t="n">
        <f aca="false">1_Data_EDA!M3942</f>
        <v>0.090000004</v>
      </c>
      <c r="H3941" s="6" t="n">
        <f aca="false">IF(1_Data_EDA!B3942="First Class",1,0)</f>
        <v>0</v>
      </c>
      <c r="I3941" s="6" t="n">
        <f aca="false">IF(1_Data_EDA!B3942="Second Class",1,0)</f>
        <v>0</v>
      </c>
      <c r="J3941" s="6" t="n">
        <f aca="false">IF(1_Data_EDA!B3942="Same Day",1,0)</f>
        <v>0</v>
      </c>
      <c r="K3941" s="6" t="n">
        <f aca="false">IF(1_Data_EDA!C3942="Corporate",1,0)</f>
        <v>1</v>
      </c>
      <c r="L3941" s="6" t="n">
        <f aca="false">IF(1_Data_EDA!C3942="Home Office",1,0)</f>
        <v>0</v>
      </c>
      <c r="M3941" s="6" t="n">
        <f aca="false">IF(1_Data_EDA!D3942="Europe",1,0)</f>
        <v>0</v>
      </c>
      <c r="N3941" s="6" t="n">
        <f aca="false">IF(1_Data_EDA!D3942="LATAM",1,0)</f>
        <v>0</v>
      </c>
      <c r="O3941" s="6" t="n">
        <f aca="false">IF(1_Data_EDA!D3942="Pacific Asia",1,0)</f>
        <v>1</v>
      </c>
      <c r="P3941" s="6" t="n">
        <f aca="false">IF(1_Data_EDA!D3942="USCA",1,0)</f>
        <v>0</v>
      </c>
      <c r="Q3941" s="6" t="n">
        <f aca="false">IF(C3941&gt;MEDIAN(C$5:C$8004),1,0)</f>
        <v>0</v>
      </c>
      <c r="R3941" s="6" t="n">
        <f aca="false">IF(D3941&gt;2,1,0)</f>
        <v>0</v>
      </c>
    </row>
    <row r="3942" customFormat="false" ht="15" hidden="false" customHeight="true" outlineLevel="0" collapsed="false">
      <c r="A3942" s="6" t="n">
        <f aca="false">1_Data_EDA!O3943</f>
        <v>1</v>
      </c>
      <c r="B3942" s="6" t="n">
        <f aca="false">1_Data_EDA!H3943</f>
        <v>1</v>
      </c>
      <c r="C3942" s="7" t="n">
        <f aca="false">1_Data_EDA!I3943</f>
        <v>49.97999954</v>
      </c>
      <c r="D3942" s="6" t="n">
        <f aca="false">1_Data_EDA!J3943</f>
        <v>4</v>
      </c>
      <c r="E3942" s="7" t="n">
        <f aca="false">1_Data_EDA!K3943</f>
        <v>199.9199982</v>
      </c>
      <c r="F3942" s="7" t="n">
        <f aca="false">1_Data_EDA!L3943</f>
        <v>2</v>
      </c>
      <c r="G3942" s="8" t="n">
        <f aca="false">1_Data_EDA!M3943</f>
        <v>0.01</v>
      </c>
      <c r="H3942" s="6" t="n">
        <f aca="false">IF(1_Data_EDA!B3943="First Class",1,0)</f>
        <v>1</v>
      </c>
      <c r="I3942" s="6" t="n">
        <f aca="false">IF(1_Data_EDA!B3943="Second Class",1,0)</f>
        <v>0</v>
      </c>
      <c r="J3942" s="6" t="n">
        <f aca="false">IF(1_Data_EDA!B3943="Same Day",1,0)</f>
        <v>0</v>
      </c>
      <c r="K3942" s="6" t="n">
        <f aca="false">IF(1_Data_EDA!C3943="Corporate",1,0)</f>
        <v>0</v>
      </c>
      <c r="L3942" s="6" t="n">
        <f aca="false">IF(1_Data_EDA!C3943="Home Office",1,0)</f>
        <v>1</v>
      </c>
      <c r="M3942" s="6" t="n">
        <f aca="false">IF(1_Data_EDA!D3943="Europe",1,0)</f>
        <v>1</v>
      </c>
      <c r="N3942" s="6" t="n">
        <f aca="false">IF(1_Data_EDA!D3943="LATAM",1,0)</f>
        <v>0</v>
      </c>
      <c r="O3942" s="6" t="n">
        <f aca="false">IF(1_Data_EDA!D3943="Pacific Asia",1,0)</f>
        <v>0</v>
      </c>
      <c r="P3942" s="6" t="n">
        <f aca="false">IF(1_Data_EDA!D3943="USCA",1,0)</f>
        <v>0</v>
      </c>
      <c r="Q3942" s="6" t="n">
        <f aca="false">IF(C3942&gt;MEDIAN(C$5:C$8004),1,0)</f>
        <v>0</v>
      </c>
      <c r="R3942" s="6" t="n">
        <f aca="false">IF(D3942&gt;2,1,0)</f>
        <v>1</v>
      </c>
    </row>
    <row r="3943" customFormat="false" ht="15" hidden="false" customHeight="true" outlineLevel="0" collapsed="false">
      <c r="A3943" s="6" t="n">
        <f aca="false">1_Data_EDA!O3944</f>
        <v>1</v>
      </c>
      <c r="B3943" s="6" t="n">
        <f aca="false">1_Data_EDA!H3944</f>
        <v>0</v>
      </c>
      <c r="C3943" s="7" t="n">
        <f aca="false">1_Data_EDA!I3944</f>
        <v>49.97999954</v>
      </c>
      <c r="D3943" s="6" t="n">
        <f aca="false">1_Data_EDA!J3944</f>
        <v>2</v>
      </c>
      <c r="E3943" s="7" t="n">
        <f aca="false">1_Data_EDA!K3944</f>
        <v>99.95999908</v>
      </c>
      <c r="F3943" s="7" t="n">
        <f aca="false">1_Data_EDA!L3944</f>
        <v>17.98999977</v>
      </c>
      <c r="G3943" s="8" t="n">
        <f aca="false">1_Data_EDA!M3944</f>
        <v>0.180000007</v>
      </c>
      <c r="H3943" s="6" t="n">
        <f aca="false">IF(1_Data_EDA!B3944="First Class",1,0)</f>
        <v>0</v>
      </c>
      <c r="I3943" s="6" t="n">
        <f aca="false">IF(1_Data_EDA!B3944="Second Class",1,0)</f>
        <v>0</v>
      </c>
      <c r="J3943" s="6" t="n">
        <f aca="false">IF(1_Data_EDA!B3944="Same Day",1,0)</f>
        <v>1</v>
      </c>
      <c r="K3943" s="6" t="n">
        <f aca="false">IF(1_Data_EDA!C3944="Corporate",1,0)</f>
        <v>0</v>
      </c>
      <c r="L3943" s="6" t="n">
        <f aca="false">IF(1_Data_EDA!C3944="Home Office",1,0)</f>
        <v>0</v>
      </c>
      <c r="M3943" s="6" t="n">
        <f aca="false">IF(1_Data_EDA!D3944="Europe",1,0)</f>
        <v>0</v>
      </c>
      <c r="N3943" s="6" t="n">
        <f aca="false">IF(1_Data_EDA!D3944="LATAM",1,0)</f>
        <v>0</v>
      </c>
      <c r="O3943" s="6" t="n">
        <f aca="false">IF(1_Data_EDA!D3944="Pacific Asia",1,0)</f>
        <v>0</v>
      </c>
      <c r="P3943" s="6" t="n">
        <f aca="false">IF(1_Data_EDA!D3944="USCA",1,0)</f>
        <v>1</v>
      </c>
      <c r="Q3943" s="6" t="n">
        <f aca="false">IF(C3943&gt;MEDIAN(C$5:C$8004),1,0)</f>
        <v>0</v>
      </c>
      <c r="R3943" s="6" t="n">
        <f aca="false">IF(D3943&gt;2,1,0)</f>
        <v>0</v>
      </c>
    </row>
    <row r="3944" customFormat="false" ht="15" hidden="false" customHeight="true" outlineLevel="0" collapsed="false">
      <c r="A3944" s="6" t="n">
        <f aca="false">1_Data_EDA!O3945</f>
        <v>0</v>
      </c>
      <c r="B3944" s="6" t="n">
        <f aca="false">1_Data_EDA!H3945</f>
        <v>0</v>
      </c>
      <c r="C3944" s="7" t="n">
        <f aca="false">1_Data_EDA!I3945</f>
        <v>59.99000168</v>
      </c>
      <c r="D3944" s="6" t="n">
        <f aca="false">1_Data_EDA!J3945</f>
        <v>5</v>
      </c>
      <c r="E3944" s="7" t="n">
        <f aca="false">1_Data_EDA!K3945</f>
        <v>299.9500122</v>
      </c>
      <c r="F3944" s="7" t="n">
        <f aca="false">1_Data_EDA!L3945</f>
        <v>50.99000168</v>
      </c>
      <c r="G3944" s="8" t="n">
        <f aca="false">1_Data_EDA!M3945</f>
        <v>0.170000002</v>
      </c>
      <c r="H3944" s="6" t="n">
        <f aca="false">IF(1_Data_EDA!B3945="First Class",1,0)</f>
        <v>0</v>
      </c>
      <c r="I3944" s="6" t="n">
        <f aca="false">IF(1_Data_EDA!B3945="Second Class",1,0)</f>
        <v>0</v>
      </c>
      <c r="J3944" s="6" t="n">
        <f aca="false">IF(1_Data_EDA!B3945="Same Day",1,0)</f>
        <v>1</v>
      </c>
      <c r="K3944" s="6" t="n">
        <f aca="false">IF(1_Data_EDA!C3945="Corporate",1,0)</f>
        <v>0</v>
      </c>
      <c r="L3944" s="6" t="n">
        <f aca="false">IF(1_Data_EDA!C3945="Home Office",1,0)</f>
        <v>0</v>
      </c>
      <c r="M3944" s="6" t="n">
        <f aca="false">IF(1_Data_EDA!D3945="Europe",1,0)</f>
        <v>0</v>
      </c>
      <c r="N3944" s="6" t="n">
        <f aca="false">IF(1_Data_EDA!D3945="LATAM",1,0)</f>
        <v>0</v>
      </c>
      <c r="O3944" s="6" t="n">
        <f aca="false">IF(1_Data_EDA!D3945="Pacific Asia",1,0)</f>
        <v>0</v>
      </c>
      <c r="P3944" s="6" t="n">
        <f aca="false">IF(1_Data_EDA!D3945="USCA",1,0)</f>
        <v>0</v>
      </c>
      <c r="Q3944" s="6" t="n">
        <f aca="false">IF(C3944&gt;MEDIAN(C$5:C$8004),1,0)</f>
        <v>0</v>
      </c>
      <c r="R3944" s="6" t="n">
        <f aca="false">IF(D3944&gt;2,1,0)</f>
        <v>1</v>
      </c>
    </row>
    <row r="3945" customFormat="false" ht="15" hidden="false" customHeight="true" outlineLevel="0" collapsed="false">
      <c r="A3945" s="6" t="n">
        <f aca="false">1_Data_EDA!O3946</f>
        <v>1</v>
      </c>
      <c r="B3945" s="6" t="n">
        <f aca="false">1_Data_EDA!H3946</f>
        <v>1</v>
      </c>
      <c r="C3945" s="7" t="n">
        <f aca="false">1_Data_EDA!I3946</f>
        <v>39.99000168</v>
      </c>
      <c r="D3945" s="6" t="n">
        <f aca="false">1_Data_EDA!J3946</f>
        <v>3</v>
      </c>
      <c r="E3945" s="7" t="n">
        <f aca="false">1_Data_EDA!K3946</f>
        <v>119.9700012</v>
      </c>
      <c r="F3945" s="7" t="n">
        <f aca="false">1_Data_EDA!L3946</f>
        <v>12</v>
      </c>
      <c r="G3945" s="8" t="n">
        <f aca="false">1_Data_EDA!M3946</f>
        <v>0.100000001</v>
      </c>
      <c r="H3945" s="6" t="n">
        <f aca="false">IF(1_Data_EDA!B3946="First Class",1,0)</f>
        <v>1</v>
      </c>
      <c r="I3945" s="6" t="n">
        <f aca="false">IF(1_Data_EDA!B3946="Second Class",1,0)</f>
        <v>0</v>
      </c>
      <c r="J3945" s="6" t="n">
        <f aca="false">IF(1_Data_EDA!B3946="Same Day",1,0)</f>
        <v>0</v>
      </c>
      <c r="K3945" s="6" t="n">
        <f aca="false">IF(1_Data_EDA!C3946="Corporate",1,0)</f>
        <v>1</v>
      </c>
      <c r="L3945" s="6" t="n">
        <f aca="false">IF(1_Data_EDA!C3946="Home Office",1,0)</f>
        <v>0</v>
      </c>
      <c r="M3945" s="6" t="n">
        <f aca="false">IF(1_Data_EDA!D3946="Europe",1,0)</f>
        <v>0</v>
      </c>
      <c r="N3945" s="6" t="n">
        <f aca="false">IF(1_Data_EDA!D3946="LATAM",1,0)</f>
        <v>0</v>
      </c>
      <c r="O3945" s="6" t="n">
        <f aca="false">IF(1_Data_EDA!D3946="Pacific Asia",1,0)</f>
        <v>1</v>
      </c>
      <c r="P3945" s="6" t="n">
        <f aca="false">IF(1_Data_EDA!D3946="USCA",1,0)</f>
        <v>0</v>
      </c>
      <c r="Q3945" s="6" t="n">
        <f aca="false">IF(C3945&gt;MEDIAN(C$5:C$8004),1,0)</f>
        <v>0</v>
      </c>
      <c r="R3945" s="6" t="n">
        <f aca="false">IF(D3945&gt;2,1,0)</f>
        <v>1</v>
      </c>
    </row>
    <row r="3946" customFormat="false" ht="15" hidden="false" customHeight="true" outlineLevel="0" collapsed="false">
      <c r="A3946" s="6" t="n">
        <f aca="false">1_Data_EDA!O3947</f>
        <v>1</v>
      </c>
      <c r="B3946" s="6" t="n">
        <f aca="false">1_Data_EDA!H3947</f>
        <v>4</v>
      </c>
      <c r="C3946" s="7" t="n">
        <f aca="false">1_Data_EDA!I3947</f>
        <v>99.98999786</v>
      </c>
      <c r="D3946" s="6" t="n">
        <f aca="false">1_Data_EDA!J3947</f>
        <v>5</v>
      </c>
      <c r="E3946" s="7" t="n">
        <f aca="false">1_Data_EDA!K3947</f>
        <v>499.9500122</v>
      </c>
      <c r="F3946" s="7" t="n">
        <f aca="false">1_Data_EDA!L3947</f>
        <v>27.5</v>
      </c>
      <c r="G3946" s="8" t="n">
        <f aca="false">1_Data_EDA!M3947</f>
        <v>0.059999999</v>
      </c>
      <c r="H3946" s="6" t="n">
        <f aca="false">IF(1_Data_EDA!B3947="First Class",1,0)</f>
        <v>0</v>
      </c>
      <c r="I3946" s="6" t="n">
        <f aca="false">IF(1_Data_EDA!B3947="Second Class",1,0)</f>
        <v>0</v>
      </c>
      <c r="J3946" s="6" t="n">
        <f aca="false">IF(1_Data_EDA!B3947="Same Day",1,0)</f>
        <v>0</v>
      </c>
      <c r="K3946" s="6" t="n">
        <f aca="false">IF(1_Data_EDA!C3947="Corporate",1,0)</f>
        <v>0</v>
      </c>
      <c r="L3946" s="6" t="n">
        <f aca="false">IF(1_Data_EDA!C3947="Home Office",1,0)</f>
        <v>0</v>
      </c>
      <c r="M3946" s="6" t="n">
        <f aca="false">IF(1_Data_EDA!D3947="Europe",1,0)</f>
        <v>1</v>
      </c>
      <c r="N3946" s="6" t="n">
        <f aca="false">IF(1_Data_EDA!D3947="LATAM",1,0)</f>
        <v>0</v>
      </c>
      <c r="O3946" s="6" t="n">
        <f aca="false">IF(1_Data_EDA!D3947="Pacific Asia",1,0)</f>
        <v>0</v>
      </c>
      <c r="P3946" s="6" t="n">
        <f aca="false">IF(1_Data_EDA!D3947="USCA",1,0)</f>
        <v>0</v>
      </c>
      <c r="Q3946" s="6" t="n">
        <f aca="false">IF(C3946&gt;MEDIAN(C$5:C$8004),1,0)</f>
        <v>1</v>
      </c>
      <c r="R3946" s="6" t="n">
        <f aca="false">IF(D3946&gt;2,1,0)</f>
        <v>1</v>
      </c>
    </row>
    <row r="3947" customFormat="false" ht="15" hidden="false" customHeight="true" outlineLevel="0" collapsed="false">
      <c r="A3947" s="6" t="n">
        <f aca="false">1_Data_EDA!O3948</f>
        <v>1</v>
      </c>
      <c r="B3947" s="6" t="n">
        <f aca="false">1_Data_EDA!H3948</f>
        <v>4</v>
      </c>
      <c r="C3947" s="7" t="n">
        <f aca="false">1_Data_EDA!I3948</f>
        <v>39.99000168</v>
      </c>
      <c r="D3947" s="6" t="n">
        <f aca="false">1_Data_EDA!J3948</f>
        <v>4</v>
      </c>
      <c r="E3947" s="7" t="n">
        <f aca="false">1_Data_EDA!K3948</f>
        <v>159.9600067</v>
      </c>
      <c r="F3947" s="7" t="n">
        <f aca="false">1_Data_EDA!L3948</f>
        <v>20.79000092</v>
      </c>
      <c r="G3947" s="8" t="n">
        <f aca="false">1_Data_EDA!M3948</f>
        <v>0.129999995</v>
      </c>
      <c r="H3947" s="6" t="n">
        <f aca="false">IF(1_Data_EDA!B3948="First Class",1,0)</f>
        <v>0</v>
      </c>
      <c r="I3947" s="6" t="n">
        <f aca="false">IF(1_Data_EDA!B3948="Second Class",1,0)</f>
        <v>0</v>
      </c>
      <c r="J3947" s="6" t="n">
        <f aca="false">IF(1_Data_EDA!B3948="Same Day",1,0)</f>
        <v>0</v>
      </c>
      <c r="K3947" s="6" t="n">
        <f aca="false">IF(1_Data_EDA!C3948="Corporate",1,0)</f>
        <v>1</v>
      </c>
      <c r="L3947" s="6" t="n">
        <f aca="false">IF(1_Data_EDA!C3948="Home Office",1,0)</f>
        <v>0</v>
      </c>
      <c r="M3947" s="6" t="n">
        <f aca="false">IF(1_Data_EDA!D3948="Europe",1,0)</f>
        <v>0</v>
      </c>
      <c r="N3947" s="6" t="n">
        <f aca="false">IF(1_Data_EDA!D3948="LATAM",1,0)</f>
        <v>1</v>
      </c>
      <c r="O3947" s="6" t="n">
        <f aca="false">IF(1_Data_EDA!D3948="Pacific Asia",1,0)</f>
        <v>0</v>
      </c>
      <c r="P3947" s="6" t="n">
        <f aca="false">IF(1_Data_EDA!D3948="USCA",1,0)</f>
        <v>0</v>
      </c>
      <c r="Q3947" s="6" t="n">
        <f aca="false">IF(C3947&gt;MEDIAN(C$5:C$8004),1,0)</f>
        <v>0</v>
      </c>
      <c r="R3947" s="6" t="n">
        <f aca="false">IF(D3947&gt;2,1,0)</f>
        <v>1</v>
      </c>
    </row>
    <row r="3948" customFormat="false" ht="15" hidden="false" customHeight="true" outlineLevel="0" collapsed="false">
      <c r="A3948" s="6" t="n">
        <f aca="false">1_Data_EDA!O3949</f>
        <v>0</v>
      </c>
      <c r="B3948" s="6" t="n">
        <f aca="false">1_Data_EDA!H3949</f>
        <v>4</v>
      </c>
      <c r="C3948" s="7" t="n">
        <f aca="false">1_Data_EDA!I3949</f>
        <v>59.99000168</v>
      </c>
      <c r="D3948" s="6" t="n">
        <f aca="false">1_Data_EDA!J3949</f>
        <v>1</v>
      </c>
      <c r="E3948" s="7" t="n">
        <f aca="false">1_Data_EDA!K3949</f>
        <v>59.99000168</v>
      </c>
      <c r="F3948" s="7" t="n">
        <f aca="false">1_Data_EDA!L3949</f>
        <v>10.80000019</v>
      </c>
      <c r="G3948" s="8" t="n">
        <f aca="false">1_Data_EDA!M3949</f>
        <v>0.180000007</v>
      </c>
      <c r="H3948" s="6" t="n">
        <f aca="false">IF(1_Data_EDA!B3949="First Class",1,0)</f>
        <v>0</v>
      </c>
      <c r="I3948" s="6" t="n">
        <f aca="false">IF(1_Data_EDA!B3949="Second Class",1,0)</f>
        <v>0</v>
      </c>
      <c r="J3948" s="6" t="n">
        <f aca="false">IF(1_Data_EDA!B3949="Same Day",1,0)</f>
        <v>0</v>
      </c>
      <c r="K3948" s="6" t="n">
        <f aca="false">IF(1_Data_EDA!C3949="Corporate",1,0)</f>
        <v>0</v>
      </c>
      <c r="L3948" s="6" t="n">
        <f aca="false">IF(1_Data_EDA!C3949="Home Office",1,0)</f>
        <v>0</v>
      </c>
      <c r="M3948" s="6" t="n">
        <f aca="false">IF(1_Data_EDA!D3949="Europe",1,0)</f>
        <v>0</v>
      </c>
      <c r="N3948" s="6" t="n">
        <f aca="false">IF(1_Data_EDA!D3949="LATAM",1,0)</f>
        <v>0</v>
      </c>
      <c r="O3948" s="6" t="n">
        <f aca="false">IF(1_Data_EDA!D3949="Pacific Asia",1,0)</f>
        <v>0</v>
      </c>
      <c r="P3948" s="6" t="n">
        <f aca="false">IF(1_Data_EDA!D3949="USCA",1,0)</f>
        <v>0</v>
      </c>
      <c r="Q3948" s="6" t="n">
        <f aca="false">IF(C3948&gt;MEDIAN(C$5:C$8004),1,0)</f>
        <v>0</v>
      </c>
      <c r="R3948" s="6" t="n">
        <f aca="false">IF(D3948&gt;2,1,0)</f>
        <v>0</v>
      </c>
    </row>
    <row r="3949" customFormat="false" ht="15" hidden="false" customHeight="true" outlineLevel="0" collapsed="false">
      <c r="A3949" s="6" t="n">
        <f aca="false">1_Data_EDA!O3950</f>
        <v>1</v>
      </c>
      <c r="B3949" s="6" t="n">
        <f aca="false">1_Data_EDA!H3950</f>
        <v>4</v>
      </c>
      <c r="C3949" s="7" t="n">
        <f aca="false">1_Data_EDA!I3950</f>
        <v>65</v>
      </c>
      <c r="D3949" s="6" t="n">
        <f aca="false">1_Data_EDA!J3950</f>
        <v>3</v>
      </c>
      <c r="E3949" s="7" t="n">
        <f aca="false">1_Data_EDA!K3950</f>
        <v>195</v>
      </c>
      <c r="F3949" s="7" t="n">
        <f aca="false">1_Data_EDA!L3950</f>
        <v>9.75</v>
      </c>
      <c r="G3949" s="8" t="n">
        <f aca="false">1_Data_EDA!M3950</f>
        <v>0.050000001</v>
      </c>
      <c r="H3949" s="6" t="n">
        <f aca="false">IF(1_Data_EDA!B3950="First Class",1,0)</f>
        <v>0</v>
      </c>
      <c r="I3949" s="6" t="n">
        <f aca="false">IF(1_Data_EDA!B3950="Second Class",1,0)</f>
        <v>0</v>
      </c>
      <c r="J3949" s="6" t="n">
        <f aca="false">IF(1_Data_EDA!B3950="Same Day",1,0)</f>
        <v>0</v>
      </c>
      <c r="K3949" s="6" t="n">
        <f aca="false">IF(1_Data_EDA!C3950="Corporate",1,0)</f>
        <v>1</v>
      </c>
      <c r="L3949" s="6" t="n">
        <f aca="false">IF(1_Data_EDA!C3950="Home Office",1,0)</f>
        <v>0</v>
      </c>
      <c r="M3949" s="6" t="n">
        <f aca="false">IF(1_Data_EDA!D3950="Europe",1,0)</f>
        <v>0</v>
      </c>
      <c r="N3949" s="6" t="n">
        <f aca="false">IF(1_Data_EDA!D3950="LATAM",1,0)</f>
        <v>0</v>
      </c>
      <c r="O3949" s="6" t="n">
        <f aca="false">IF(1_Data_EDA!D3950="Pacific Asia",1,0)</f>
        <v>0</v>
      </c>
      <c r="P3949" s="6" t="n">
        <f aca="false">IF(1_Data_EDA!D3950="USCA",1,0)</f>
        <v>1</v>
      </c>
      <c r="Q3949" s="6" t="n">
        <f aca="false">IF(C3949&gt;MEDIAN(C$5:C$8004),1,0)</f>
        <v>0</v>
      </c>
      <c r="R3949" s="6" t="n">
        <f aca="false">IF(D3949&gt;2,1,0)</f>
        <v>1</v>
      </c>
    </row>
    <row r="3950" customFormat="false" ht="15" hidden="false" customHeight="true" outlineLevel="0" collapsed="false">
      <c r="A3950" s="6" t="n">
        <f aca="false">1_Data_EDA!O3951</f>
        <v>1</v>
      </c>
      <c r="B3950" s="6" t="n">
        <f aca="false">1_Data_EDA!H3951</f>
        <v>4</v>
      </c>
      <c r="C3950" s="7" t="n">
        <f aca="false">1_Data_EDA!I3951</f>
        <v>50</v>
      </c>
      <c r="D3950" s="6" t="n">
        <f aca="false">1_Data_EDA!J3951</f>
        <v>4</v>
      </c>
      <c r="E3950" s="7" t="n">
        <f aca="false">1_Data_EDA!K3951</f>
        <v>200</v>
      </c>
      <c r="F3950" s="7" t="n">
        <f aca="false">1_Data_EDA!L3951</f>
        <v>26</v>
      </c>
      <c r="G3950" s="8" t="n">
        <f aca="false">1_Data_EDA!M3951</f>
        <v>0.129999995</v>
      </c>
      <c r="H3950" s="6" t="n">
        <f aca="false">IF(1_Data_EDA!B3951="First Class",1,0)</f>
        <v>0</v>
      </c>
      <c r="I3950" s="6" t="n">
        <f aca="false">IF(1_Data_EDA!B3951="Second Class",1,0)</f>
        <v>0</v>
      </c>
      <c r="J3950" s="6" t="n">
        <f aca="false">IF(1_Data_EDA!B3951="Same Day",1,0)</f>
        <v>0</v>
      </c>
      <c r="K3950" s="6" t="n">
        <f aca="false">IF(1_Data_EDA!C3951="Corporate",1,0)</f>
        <v>0</v>
      </c>
      <c r="L3950" s="6" t="n">
        <f aca="false">IF(1_Data_EDA!C3951="Home Office",1,0)</f>
        <v>0</v>
      </c>
      <c r="M3950" s="6" t="n">
        <f aca="false">IF(1_Data_EDA!D3951="Europe",1,0)</f>
        <v>0</v>
      </c>
      <c r="N3950" s="6" t="n">
        <f aca="false">IF(1_Data_EDA!D3951="LATAM",1,0)</f>
        <v>0</v>
      </c>
      <c r="O3950" s="6" t="n">
        <f aca="false">IF(1_Data_EDA!D3951="Pacific Asia",1,0)</f>
        <v>1</v>
      </c>
      <c r="P3950" s="6" t="n">
        <f aca="false">IF(1_Data_EDA!D3951="USCA",1,0)</f>
        <v>0</v>
      </c>
      <c r="Q3950" s="6" t="n">
        <f aca="false">IF(C3950&gt;MEDIAN(C$5:C$8004),1,0)</f>
        <v>0</v>
      </c>
      <c r="R3950" s="6" t="n">
        <f aca="false">IF(D3950&gt;2,1,0)</f>
        <v>1</v>
      </c>
    </row>
    <row r="3951" customFormat="false" ht="15" hidden="false" customHeight="true" outlineLevel="0" collapsed="false">
      <c r="A3951" s="6" t="n">
        <f aca="false">1_Data_EDA!O3952</f>
        <v>0</v>
      </c>
      <c r="B3951" s="6" t="n">
        <f aca="false">1_Data_EDA!H3952</f>
        <v>4</v>
      </c>
      <c r="C3951" s="7" t="n">
        <f aca="false">1_Data_EDA!I3952</f>
        <v>129.9900055</v>
      </c>
      <c r="D3951" s="6" t="n">
        <f aca="false">1_Data_EDA!J3952</f>
        <v>1</v>
      </c>
      <c r="E3951" s="7" t="n">
        <f aca="false">1_Data_EDA!K3952</f>
        <v>129.9900055</v>
      </c>
      <c r="F3951" s="7" t="n">
        <f aca="false">1_Data_EDA!L3952</f>
        <v>1.299999952</v>
      </c>
      <c r="G3951" s="8" t="n">
        <f aca="false">1_Data_EDA!M3952</f>
        <v>0.01</v>
      </c>
      <c r="H3951" s="6" t="n">
        <f aca="false">IF(1_Data_EDA!B3952="First Class",1,0)</f>
        <v>0</v>
      </c>
      <c r="I3951" s="6" t="n">
        <f aca="false">IF(1_Data_EDA!B3952="Second Class",1,0)</f>
        <v>0</v>
      </c>
      <c r="J3951" s="6" t="n">
        <f aca="false">IF(1_Data_EDA!B3952="Same Day",1,0)</f>
        <v>0</v>
      </c>
      <c r="K3951" s="6" t="n">
        <f aca="false">IF(1_Data_EDA!C3952="Corporate",1,0)</f>
        <v>1</v>
      </c>
      <c r="L3951" s="6" t="n">
        <f aca="false">IF(1_Data_EDA!C3952="Home Office",1,0)</f>
        <v>0</v>
      </c>
      <c r="M3951" s="6" t="n">
        <f aca="false">IF(1_Data_EDA!D3952="Europe",1,0)</f>
        <v>0</v>
      </c>
      <c r="N3951" s="6" t="n">
        <f aca="false">IF(1_Data_EDA!D3952="LATAM",1,0)</f>
        <v>0</v>
      </c>
      <c r="O3951" s="6" t="n">
        <f aca="false">IF(1_Data_EDA!D3952="Pacific Asia",1,0)</f>
        <v>1</v>
      </c>
      <c r="P3951" s="6" t="n">
        <f aca="false">IF(1_Data_EDA!D3952="USCA",1,0)</f>
        <v>0</v>
      </c>
      <c r="Q3951" s="6" t="n">
        <f aca="false">IF(C3951&gt;MEDIAN(C$5:C$8004),1,0)</f>
        <v>1</v>
      </c>
      <c r="R3951" s="6" t="n">
        <f aca="false">IF(D3951&gt;2,1,0)</f>
        <v>0</v>
      </c>
    </row>
    <row r="3952" customFormat="false" ht="15" hidden="false" customHeight="true" outlineLevel="0" collapsed="false">
      <c r="A3952" s="6" t="n">
        <f aca="false">1_Data_EDA!O3953</f>
        <v>0</v>
      </c>
      <c r="B3952" s="6" t="n">
        <f aca="false">1_Data_EDA!H3953</f>
        <v>4</v>
      </c>
      <c r="C3952" s="7" t="n">
        <f aca="false">1_Data_EDA!I3953</f>
        <v>129.9900055</v>
      </c>
      <c r="D3952" s="6" t="n">
        <f aca="false">1_Data_EDA!J3953</f>
        <v>1</v>
      </c>
      <c r="E3952" s="7" t="n">
        <f aca="false">1_Data_EDA!K3953</f>
        <v>129.9900055</v>
      </c>
      <c r="F3952" s="7" t="n">
        <f aca="false">1_Data_EDA!L3953</f>
        <v>13</v>
      </c>
      <c r="G3952" s="8" t="n">
        <f aca="false">1_Data_EDA!M3953</f>
        <v>0.100000001</v>
      </c>
      <c r="H3952" s="6" t="n">
        <f aca="false">IF(1_Data_EDA!B3953="First Class",1,0)</f>
        <v>0</v>
      </c>
      <c r="I3952" s="6" t="n">
        <f aca="false">IF(1_Data_EDA!B3953="Second Class",1,0)</f>
        <v>0</v>
      </c>
      <c r="J3952" s="6" t="n">
        <f aca="false">IF(1_Data_EDA!B3953="Same Day",1,0)</f>
        <v>0</v>
      </c>
      <c r="K3952" s="6" t="n">
        <f aca="false">IF(1_Data_EDA!C3953="Corporate",1,0)</f>
        <v>0</v>
      </c>
      <c r="L3952" s="6" t="n">
        <f aca="false">IF(1_Data_EDA!C3953="Home Office",1,0)</f>
        <v>1</v>
      </c>
      <c r="M3952" s="6" t="n">
        <f aca="false">IF(1_Data_EDA!D3953="Europe",1,0)</f>
        <v>0</v>
      </c>
      <c r="N3952" s="6" t="n">
        <f aca="false">IF(1_Data_EDA!D3953="LATAM",1,0)</f>
        <v>0</v>
      </c>
      <c r="O3952" s="6" t="n">
        <f aca="false">IF(1_Data_EDA!D3953="Pacific Asia",1,0)</f>
        <v>1</v>
      </c>
      <c r="P3952" s="6" t="n">
        <f aca="false">IF(1_Data_EDA!D3953="USCA",1,0)</f>
        <v>0</v>
      </c>
      <c r="Q3952" s="6" t="n">
        <f aca="false">IF(C3952&gt;MEDIAN(C$5:C$8004),1,0)</f>
        <v>1</v>
      </c>
      <c r="R3952" s="6" t="n">
        <f aca="false">IF(D3952&gt;2,1,0)</f>
        <v>0</v>
      </c>
    </row>
    <row r="3953" customFormat="false" ht="15" hidden="false" customHeight="true" outlineLevel="0" collapsed="false">
      <c r="A3953" s="6" t="n">
        <f aca="false">1_Data_EDA!O3954</f>
        <v>0</v>
      </c>
      <c r="B3953" s="6" t="n">
        <f aca="false">1_Data_EDA!H3954</f>
        <v>4</v>
      </c>
      <c r="C3953" s="7" t="n">
        <f aca="false">1_Data_EDA!I3954</f>
        <v>129.9900055</v>
      </c>
      <c r="D3953" s="6" t="n">
        <f aca="false">1_Data_EDA!J3954</f>
        <v>1</v>
      </c>
      <c r="E3953" s="7" t="n">
        <f aca="false">1_Data_EDA!K3954</f>
        <v>129.9900055</v>
      </c>
      <c r="F3953" s="7" t="n">
        <f aca="false">1_Data_EDA!L3954</f>
        <v>7.150000095</v>
      </c>
      <c r="G3953" s="8" t="n">
        <f aca="false">1_Data_EDA!M3954</f>
        <v>0.059999999</v>
      </c>
      <c r="H3953" s="6" t="n">
        <f aca="false">IF(1_Data_EDA!B3954="First Class",1,0)</f>
        <v>0</v>
      </c>
      <c r="I3953" s="6" t="n">
        <f aca="false">IF(1_Data_EDA!B3954="Second Class",1,0)</f>
        <v>0</v>
      </c>
      <c r="J3953" s="6" t="n">
        <f aca="false">IF(1_Data_EDA!B3954="Same Day",1,0)</f>
        <v>0</v>
      </c>
      <c r="K3953" s="6" t="n">
        <f aca="false">IF(1_Data_EDA!C3954="Corporate",1,0)</f>
        <v>0</v>
      </c>
      <c r="L3953" s="6" t="n">
        <f aca="false">IF(1_Data_EDA!C3954="Home Office",1,0)</f>
        <v>0</v>
      </c>
      <c r="M3953" s="6" t="n">
        <f aca="false">IF(1_Data_EDA!D3954="Europe",1,0)</f>
        <v>0</v>
      </c>
      <c r="N3953" s="6" t="n">
        <f aca="false">IF(1_Data_EDA!D3954="LATAM",1,0)</f>
        <v>0</v>
      </c>
      <c r="O3953" s="6" t="n">
        <f aca="false">IF(1_Data_EDA!D3954="Pacific Asia",1,0)</f>
        <v>0</v>
      </c>
      <c r="P3953" s="6" t="n">
        <f aca="false">IF(1_Data_EDA!D3954="USCA",1,0)</f>
        <v>1</v>
      </c>
      <c r="Q3953" s="6" t="n">
        <f aca="false">IF(C3953&gt;MEDIAN(C$5:C$8004),1,0)</f>
        <v>1</v>
      </c>
      <c r="R3953" s="6" t="n">
        <f aca="false">IF(D3953&gt;2,1,0)</f>
        <v>0</v>
      </c>
    </row>
    <row r="3954" customFormat="false" ht="15" hidden="false" customHeight="true" outlineLevel="0" collapsed="false">
      <c r="A3954" s="6" t="n">
        <f aca="false">1_Data_EDA!O3955</f>
        <v>0</v>
      </c>
      <c r="B3954" s="6" t="n">
        <f aca="false">1_Data_EDA!H3955</f>
        <v>4</v>
      </c>
      <c r="C3954" s="7" t="n">
        <f aca="false">1_Data_EDA!I3955</f>
        <v>299.980011</v>
      </c>
      <c r="D3954" s="6" t="n">
        <f aca="false">1_Data_EDA!J3955</f>
        <v>1</v>
      </c>
      <c r="E3954" s="7" t="n">
        <f aca="false">1_Data_EDA!K3955</f>
        <v>299.980011</v>
      </c>
      <c r="F3954" s="7" t="n">
        <f aca="false">1_Data_EDA!L3955</f>
        <v>6</v>
      </c>
      <c r="G3954" s="8" t="n">
        <f aca="false">1_Data_EDA!M3955</f>
        <v>0.02</v>
      </c>
      <c r="H3954" s="6" t="n">
        <f aca="false">IF(1_Data_EDA!B3955="First Class",1,0)</f>
        <v>0</v>
      </c>
      <c r="I3954" s="6" t="n">
        <f aca="false">IF(1_Data_EDA!B3955="Second Class",1,0)</f>
        <v>0</v>
      </c>
      <c r="J3954" s="6" t="n">
        <f aca="false">IF(1_Data_EDA!B3955="Same Day",1,0)</f>
        <v>0</v>
      </c>
      <c r="K3954" s="6" t="n">
        <f aca="false">IF(1_Data_EDA!C3955="Corporate",1,0)</f>
        <v>1</v>
      </c>
      <c r="L3954" s="6" t="n">
        <f aca="false">IF(1_Data_EDA!C3955="Home Office",1,0)</f>
        <v>0</v>
      </c>
      <c r="M3954" s="6" t="n">
        <f aca="false">IF(1_Data_EDA!D3955="Europe",1,0)</f>
        <v>0</v>
      </c>
      <c r="N3954" s="6" t="n">
        <f aca="false">IF(1_Data_EDA!D3955="LATAM",1,0)</f>
        <v>1</v>
      </c>
      <c r="O3954" s="6" t="n">
        <f aca="false">IF(1_Data_EDA!D3955="Pacific Asia",1,0)</f>
        <v>0</v>
      </c>
      <c r="P3954" s="6" t="n">
        <f aca="false">IF(1_Data_EDA!D3955="USCA",1,0)</f>
        <v>0</v>
      </c>
      <c r="Q3954" s="6" t="n">
        <f aca="false">IF(C3954&gt;MEDIAN(C$5:C$8004),1,0)</f>
        <v>1</v>
      </c>
      <c r="R3954" s="6" t="n">
        <f aca="false">IF(D3954&gt;2,1,0)</f>
        <v>0</v>
      </c>
    </row>
    <row r="3955" customFormat="false" ht="15" hidden="false" customHeight="true" outlineLevel="0" collapsed="false">
      <c r="A3955" s="6" t="n">
        <f aca="false">1_Data_EDA!O3956</f>
        <v>0</v>
      </c>
      <c r="B3955" s="6" t="n">
        <f aca="false">1_Data_EDA!H3956</f>
        <v>4</v>
      </c>
      <c r="C3955" s="7" t="n">
        <f aca="false">1_Data_EDA!I3956</f>
        <v>59.99000168</v>
      </c>
      <c r="D3955" s="6" t="n">
        <f aca="false">1_Data_EDA!J3956</f>
        <v>2</v>
      </c>
      <c r="E3955" s="7" t="n">
        <f aca="false">1_Data_EDA!K3956</f>
        <v>119.9800034</v>
      </c>
      <c r="F3955" s="7" t="n">
        <f aca="false">1_Data_EDA!L3956</f>
        <v>20.39999962</v>
      </c>
      <c r="G3955" s="8" t="n">
        <f aca="false">1_Data_EDA!M3956</f>
        <v>0.170000002</v>
      </c>
      <c r="H3955" s="6" t="n">
        <f aca="false">IF(1_Data_EDA!B3956="First Class",1,0)</f>
        <v>0</v>
      </c>
      <c r="I3955" s="6" t="n">
        <f aca="false">IF(1_Data_EDA!B3956="Second Class",1,0)</f>
        <v>0</v>
      </c>
      <c r="J3955" s="6" t="n">
        <f aca="false">IF(1_Data_EDA!B3956="Same Day",1,0)</f>
        <v>0</v>
      </c>
      <c r="K3955" s="6" t="n">
        <f aca="false">IF(1_Data_EDA!C3956="Corporate",1,0)</f>
        <v>1</v>
      </c>
      <c r="L3955" s="6" t="n">
        <f aca="false">IF(1_Data_EDA!C3956="Home Office",1,0)</f>
        <v>0</v>
      </c>
      <c r="M3955" s="6" t="n">
        <f aca="false">IF(1_Data_EDA!D3956="Europe",1,0)</f>
        <v>0</v>
      </c>
      <c r="N3955" s="6" t="n">
        <f aca="false">IF(1_Data_EDA!D3956="LATAM",1,0)</f>
        <v>0</v>
      </c>
      <c r="O3955" s="6" t="n">
        <f aca="false">IF(1_Data_EDA!D3956="Pacific Asia",1,0)</f>
        <v>1</v>
      </c>
      <c r="P3955" s="6" t="n">
        <f aca="false">IF(1_Data_EDA!D3956="USCA",1,0)</f>
        <v>0</v>
      </c>
      <c r="Q3955" s="6" t="n">
        <f aca="false">IF(C3955&gt;MEDIAN(C$5:C$8004),1,0)</f>
        <v>0</v>
      </c>
      <c r="R3955" s="6" t="n">
        <f aca="false">IF(D3955&gt;2,1,0)</f>
        <v>0</v>
      </c>
    </row>
    <row r="3956" customFormat="false" ht="15" hidden="false" customHeight="true" outlineLevel="0" collapsed="false">
      <c r="A3956" s="6" t="n">
        <f aca="false">1_Data_EDA!O3957</f>
        <v>0</v>
      </c>
      <c r="B3956" s="6" t="n">
        <f aca="false">1_Data_EDA!H3957</f>
        <v>2</v>
      </c>
      <c r="C3956" s="7" t="n">
        <f aca="false">1_Data_EDA!I3957</f>
        <v>129.9900055</v>
      </c>
      <c r="D3956" s="6" t="n">
        <f aca="false">1_Data_EDA!J3957</f>
        <v>1</v>
      </c>
      <c r="E3956" s="7" t="n">
        <f aca="false">1_Data_EDA!K3957</f>
        <v>129.9900055</v>
      </c>
      <c r="F3956" s="7" t="n">
        <f aca="false">1_Data_EDA!L3957</f>
        <v>20.79999924</v>
      </c>
      <c r="G3956" s="8" t="n">
        <f aca="false">1_Data_EDA!M3957</f>
        <v>0.159999996</v>
      </c>
      <c r="H3956" s="6" t="n">
        <f aca="false">IF(1_Data_EDA!B3957="First Class",1,0)</f>
        <v>0</v>
      </c>
      <c r="I3956" s="6" t="n">
        <f aca="false">IF(1_Data_EDA!B3957="Second Class",1,0)</f>
        <v>1</v>
      </c>
      <c r="J3956" s="6" t="n">
        <f aca="false">IF(1_Data_EDA!B3957="Same Day",1,0)</f>
        <v>0</v>
      </c>
      <c r="K3956" s="6" t="n">
        <f aca="false">IF(1_Data_EDA!C3957="Corporate",1,0)</f>
        <v>0</v>
      </c>
      <c r="L3956" s="6" t="n">
        <f aca="false">IF(1_Data_EDA!C3957="Home Office",1,0)</f>
        <v>1</v>
      </c>
      <c r="M3956" s="6" t="n">
        <f aca="false">IF(1_Data_EDA!D3957="Europe",1,0)</f>
        <v>0</v>
      </c>
      <c r="N3956" s="6" t="n">
        <f aca="false">IF(1_Data_EDA!D3957="LATAM",1,0)</f>
        <v>1</v>
      </c>
      <c r="O3956" s="6" t="n">
        <f aca="false">IF(1_Data_EDA!D3957="Pacific Asia",1,0)</f>
        <v>0</v>
      </c>
      <c r="P3956" s="6" t="n">
        <f aca="false">IF(1_Data_EDA!D3957="USCA",1,0)</f>
        <v>0</v>
      </c>
      <c r="Q3956" s="6" t="n">
        <f aca="false">IF(C3956&gt;MEDIAN(C$5:C$8004),1,0)</f>
        <v>1</v>
      </c>
      <c r="R3956" s="6" t="n">
        <f aca="false">IF(D3956&gt;2,1,0)</f>
        <v>0</v>
      </c>
    </row>
    <row r="3957" customFormat="false" ht="15" hidden="false" customHeight="true" outlineLevel="0" collapsed="false">
      <c r="A3957" s="6" t="n">
        <f aca="false">1_Data_EDA!O3958</f>
        <v>0</v>
      </c>
      <c r="B3957" s="6" t="n">
        <f aca="false">1_Data_EDA!H3958</f>
        <v>4</v>
      </c>
      <c r="C3957" s="7" t="n">
        <f aca="false">1_Data_EDA!I3958</f>
        <v>399.980011</v>
      </c>
      <c r="D3957" s="6" t="n">
        <f aca="false">1_Data_EDA!J3958</f>
        <v>1</v>
      </c>
      <c r="E3957" s="7" t="n">
        <f aca="false">1_Data_EDA!K3958</f>
        <v>399.980011</v>
      </c>
      <c r="F3957" s="7" t="n">
        <f aca="false">1_Data_EDA!L3958</f>
        <v>64</v>
      </c>
      <c r="G3957" s="8" t="n">
        <f aca="false">1_Data_EDA!M3958</f>
        <v>0.159999996</v>
      </c>
      <c r="H3957" s="6" t="n">
        <f aca="false">IF(1_Data_EDA!B3958="First Class",1,0)</f>
        <v>0</v>
      </c>
      <c r="I3957" s="6" t="n">
        <f aca="false">IF(1_Data_EDA!B3958="Second Class",1,0)</f>
        <v>0</v>
      </c>
      <c r="J3957" s="6" t="n">
        <f aca="false">IF(1_Data_EDA!B3958="Same Day",1,0)</f>
        <v>0</v>
      </c>
      <c r="K3957" s="6" t="n">
        <f aca="false">IF(1_Data_EDA!C3958="Corporate",1,0)</f>
        <v>0</v>
      </c>
      <c r="L3957" s="6" t="n">
        <f aca="false">IF(1_Data_EDA!C3958="Home Office",1,0)</f>
        <v>0</v>
      </c>
      <c r="M3957" s="6" t="n">
        <f aca="false">IF(1_Data_EDA!D3958="Europe",1,0)</f>
        <v>1</v>
      </c>
      <c r="N3957" s="6" t="n">
        <f aca="false">IF(1_Data_EDA!D3958="LATAM",1,0)</f>
        <v>0</v>
      </c>
      <c r="O3957" s="6" t="n">
        <f aca="false">IF(1_Data_EDA!D3958="Pacific Asia",1,0)</f>
        <v>0</v>
      </c>
      <c r="P3957" s="6" t="n">
        <f aca="false">IF(1_Data_EDA!D3958="USCA",1,0)</f>
        <v>0</v>
      </c>
      <c r="Q3957" s="6" t="n">
        <f aca="false">IF(C3957&gt;MEDIAN(C$5:C$8004),1,0)</f>
        <v>1</v>
      </c>
      <c r="R3957" s="6" t="n">
        <f aca="false">IF(D3957&gt;2,1,0)</f>
        <v>0</v>
      </c>
    </row>
    <row r="3958" customFormat="false" ht="15" hidden="false" customHeight="true" outlineLevel="0" collapsed="false">
      <c r="A3958" s="6" t="n">
        <f aca="false">1_Data_EDA!O3959</f>
        <v>1</v>
      </c>
      <c r="B3958" s="6" t="n">
        <f aca="false">1_Data_EDA!H3959</f>
        <v>2</v>
      </c>
      <c r="C3958" s="7" t="n">
        <f aca="false">1_Data_EDA!I3959</f>
        <v>39.99000168</v>
      </c>
      <c r="D3958" s="6" t="n">
        <f aca="false">1_Data_EDA!J3959</f>
        <v>2</v>
      </c>
      <c r="E3958" s="7" t="n">
        <f aca="false">1_Data_EDA!K3959</f>
        <v>79.98000336</v>
      </c>
      <c r="F3958" s="7" t="n">
        <f aca="false">1_Data_EDA!L3959</f>
        <v>13.60000038</v>
      </c>
      <c r="G3958" s="8" t="n">
        <f aca="false">1_Data_EDA!M3959</f>
        <v>0.170000002</v>
      </c>
      <c r="H3958" s="6" t="n">
        <f aca="false">IF(1_Data_EDA!B3959="First Class",1,0)</f>
        <v>0</v>
      </c>
      <c r="I3958" s="6" t="n">
        <f aca="false">IF(1_Data_EDA!B3959="Second Class",1,0)</f>
        <v>1</v>
      </c>
      <c r="J3958" s="6" t="n">
        <f aca="false">IF(1_Data_EDA!B3959="Same Day",1,0)</f>
        <v>0</v>
      </c>
      <c r="K3958" s="6" t="n">
        <f aca="false">IF(1_Data_EDA!C3959="Corporate",1,0)</f>
        <v>1</v>
      </c>
      <c r="L3958" s="6" t="n">
        <f aca="false">IF(1_Data_EDA!C3959="Home Office",1,0)</f>
        <v>0</v>
      </c>
      <c r="M3958" s="6" t="n">
        <f aca="false">IF(1_Data_EDA!D3959="Europe",1,0)</f>
        <v>0</v>
      </c>
      <c r="N3958" s="6" t="n">
        <f aca="false">IF(1_Data_EDA!D3959="LATAM",1,0)</f>
        <v>1</v>
      </c>
      <c r="O3958" s="6" t="n">
        <f aca="false">IF(1_Data_EDA!D3959="Pacific Asia",1,0)</f>
        <v>0</v>
      </c>
      <c r="P3958" s="6" t="n">
        <f aca="false">IF(1_Data_EDA!D3959="USCA",1,0)</f>
        <v>0</v>
      </c>
      <c r="Q3958" s="6" t="n">
        <f aca="false">IF(C3958&gt;MEDIAN(C$5:C$8004),1,0)</f>
        <v>0</v>
      </c>
      <c r="R3958" s="6" t="n">
        <f aca="false">IF(D3958&gt;2,1,0)</f>
        <v>0</v>
      </c>
    </row>
    <row r="3959" customFormat="false" ht="15" hidden="false" customHeight="true" outlineLevel="0" collapsed="false">
      <c r="A3959" s="6" t="n">
        <f aca="false">1_Data_EDA!O3960</f>
        <v>1</v>
      </c>
      <c r="B3959" s="6" t="n">
        <f aca="false">1_Data_EDA!H3960</f>
        <v>4</v>
      </c>
      <c r="C3959" s="7" t="n">
        <f aca="false">1_Data_EDA!I3960</f>
        <v>399.980011</v>
      </c>
      <c r="D3959" s="6" t="n">
        <f aca="false">1_Data_EDA!J3960</f>
        <v>1</v>
      </c>
      <c r="E3959" s="7" t="n">
        <f aca="false">1_Data_EDA!K3960</f>
        <v>399.980011</v>
      </c>
      <c r="F3959" s="7" t="n">
        <f aca="false">1_Data_EDA!L3960</f>
        <v>52</v>
      </c>
      <c r="G3959" s="8" t="n">
        <f aca="false">1_Data_EDA!M3960</f>
        <v>0.129999995</v>
      </c>
      <c r="H3959" s="6" t="n">
        <f aca="false">IF(1_Data_EDA!B3960="First Class",1,0)</f>
        <v>0</v>
      </c>
      <c r="I3959" s="6" t="n">
        <f aca="false">IF(1_Data_EDA!B3960="Second Class",1,0)</f>
        <v>0</v>
      </c>
      <c r="J3959" s="6" t="n">
        <f aca="false">IF(1_Data_EDA!B3960="Same Day",1,0)</f>
        <v>0</v>
      </c>
      <c r="K3959" s="6" t="n">
        <f aca="false">IF(1_Data_EDA!C3960="Corporate",1,0)</f>
        <v>0</v>
      </c>
      <c r="L3959" s="6" t="n">
        <f aca="false">IF(1_Data_EDA!C3960="Home Office",1,0)</f>
        <v>0</v>
      </c>
      <c r="M3959" s="6" t="n">
        <f aca="false">IF(1_Data_EDA!D3960="Europe",1,0)</f>
        <v>0</v>
      </c>
      <c r="N3959" s="6" t="n">
        <f aca="false">IF(1_Data_EDA!D3960="LATAM",1,0)</f>
        <v>1</v>
      </c>
      <c r="O3959" s="6" t="n">
        <f aca="false">IF(1_Data_EDA!D3960="Pacific Asia",1,0)</f>
        <v>0</v>
      </c>
      <c r="P3959" s="6" t="n">
        <f aca="false">IF(1_Data_EDA!D3960="USCA",1,0)</f>
        <v>0</v>
      </c>
      <c r="Q3959" s="6" t="n">
        <f aca="false">IF(C3959&gt;MEDIAN(C$5:C$8004),1,0)</f>
        <v>1</v>
      </c>
      <c r="R3959" s="6" t="n">
        <f aca="false">IF(D3959&gt;2,1,0)</f>
        <v>0</v>
      </c>
    </row>
    <row r="3960" customFormat="false" ht="15" hidden="false" customHeight="true" outlineLevel="0" collapsed="false">
      <c r="A3960" s="6" t="n">
        <f aca="false">1_Data_EDA!O3961</f>
        <v>0</v>
      </c>
      <c r="B3960" s="6" t="n">
        <f aca="false">1_Data_EDA!H3961</f>
        <v>4</v>
      </c>
      <c r="C3960" s="7" t="n">
        <f aca="false">1_Data_EDA!I3961</f>
        <v>49.97999954</v>
      </c>
      <c r="D3960" s="6" t="n">
        <f aca="false">1_Data_EDA!J3961</f>
        <v>3</v>
      </c>
      <c r="E3960" s="7" t="n">
        <f aca="false">1_Data_EDA!K3961</f>
        <v>149.9400024</v>
      </c>
      <c r="F3960" s="7" t="n">
        <f aca="false">1_Data_EDA!L3961</f>
        <v>29.98999977</v>
      </c>
      <c r="G3960" s="8" t="n">
        <f aca="false">1_Data_EDA!M3961</f>
        <v>0.200000003</v>
      </c>
      <c r="H3960" s="6" t="n">
        <f aca="false">IF(1_Data_EDA!B3961="First Class",1,0)</f>
        <v>0</v>
      </c>
      <c r="I3960" s="6" t="n">
        <f aca="false">IF(1_Data_EDA!B3961="Second Class",1,0)</f>
        <v>0</v>
      </c>
      <c r="J3960" s="6" t="n">
        <f aca="false">IF(1_Data_EDA!B3961="Same Day",1,0)</f>
        <v>0</v>
      </c>
      <c r="K3960" s="6" t="n">
        <f aca="false">IF(1_Data_EDA!C3961="Corporate",1,0)</f>
        <v>0</v>
      </c>
      <c r="L3960" s="6" t="n">
        <f aca="false">IF(1_Data_EDA!C3961="Home Office",1,0)</f>
        <v>0</v>
      </c>
      <c r="M3960" s="6" t="n">
        <f aca="false">IF(1_Data_EDA!D3961="Europe",1,0)</f>
        <v>0</v>
      </c>
      <c r="N3960" s="6" t="n">
        <f aca="false">IF(1_Data_EDA!D3961="LATAM",1,0)</f>
        <v>0</v>
      </c>
      <c r="O3960" s="6" t="n">
        <f aca="false">IF(1_Data_EDA!D3961="Pacific Asia",1,0)</f>
        <v>1</v>
      </c>
      <c r="P3960" s="6" t="n">
        <f aca="false">IF(1_Data_EDA!D3961="USCA",1,0)</f>
        <v>0</v>
      </c>
      <c r="Q3960" s="6" t="n">
        <f aca="false">IF(C3960&gt;MEDIAN(C$5:C$8004),1,0)</f>
        <v>0</v>
      </c>
      <c r="R3960" s="6" t="n">
        <f aca="false">IF(D3960&gt;2,1,0)</f>
        <v>1</v>
      </c>
    </row>
    <row r="3961" customFormat="false" ht="15" hidden="false" customHeight="true" outlineLevel="0" collapsed="false">
      <c r="A3961" s="6" t="n">
        <f aca="false">1_Data_EDA!O3962</f>
        <v>1</v>
      </c>
      <c r="B3961" s="6" t="n">
        <f aca="false">1_Data_EDA!H3962</f>
        <v>1</v>
      </c>
      <c r="C3961" s="7" t="n">
        <f aca="false">1_Data_EDA!I3962</f>
        <v>399.980011</v>
      </c>
      <c r="D3961" s="6" t="n">
        <f aca="false">1_Data_EDA!J3962</f>
        <v>1</v>
      </c>
      <c r="E3961" s="7" t="n">
        <f aca="false">1_Data_EDA!K3962</f>
        <v>399.980011</v>
      </c>
      <c r="F3961" s="7" t="n">
        <f aca="false">1_Data_EDA!L3962</f>
        <v>20</v>
      </c>
      <c r="G3961" s="8" t="n">
        <f aca="false">1_Data_EDA!M3962</f>
        <v>0.050000001</v>
      </c>
      <c r="H3961" s="6" t="n">
        <f aca="false">IF(1_Data_EDA!B3962="First Class",1,0)</f>
        <v>1</v>
      </c>
      <c r="I3961" s="6" t="n">
        <f aca="false">IF(1_Data_EDA!B3962="Second Class",1,0)</f>
        <v>0</v>
      </c>
      <c r="J3961" s="6" t="n">
        <f aca="false">IF(1_Data_EDA!B3962="Same Day",1,0)</f>
        <v>0</v>
      </c>
      <c r="K3961" s="6" t="n">
        <f aca="false">IF(1_Data_EDA!C3962="Corporate",1,0)</f>
        <v>1</v>
      </c>
      <c r="L3961" s="6" t="n">
        <f aca="false">IF(1_Data_EDA!C3962="Home Office",1,0)</f>
        <v>0</v>
      </c>
      <c r="M3961" s="6" t="n">
        <f aca="false">IF(1_Data_EDA!D3962="Europe",1,0)</f>
        <v>0</v>
      </c>
      <c r="N3961" s="6" t="n">
        <f aca="false">IF(1_Data_EDA!D3962="LATAM",1,0)</f>
        <v>0</v>
      </c>
      <c r="O3961" s="6" t="n">
        <f aca="false">IF(1_Data_EDA!D3962="Pacific Asia",1,0)</f>
        <v>0</v>
      </c>
      <c r="P3961" s="6" t="n">
        <f aca="false">IF(1_Data_EDA!D3962="USCA",1,0)</f>
        <v>0</v>
      </c>
      <c r="Q3961" s="6" t="n">
        <f aca="false">IF(C3961&gt;MEDIAN(C$5:C$8004),1,0)</f>
        <v>1</v>
      </c>
      <c r="R3961" s="6" t="n">
        <f aca="false">IF(D3961&gt;2,1,0)</f>
        <v>0</v>
      </c>
    </row>
    <row r="3962" customFormat="false" ht="15" hidden="false" customHeight="true" outlineLevel="0" collapsed="false">
      <c r="A3962" s="6" t="n">
        <f aca="false">1_Data_EDA!O3963</f>
        <v>0</v>
      </c>
      <c r="B3962" s="6" t="n">
        <f aca="false">1_Data_EDA!H3963</f>
        <v>4</v>
      </c>
      <c r="C3962" s="7" t="n">
        <f aca="false">1_Data_EDA!I3963</f>
        <v>99.98999786</v>
      </c>
      <c r="D3962" s="6" t="n">
        <f aca="false">1_Data_EDA!J3963</f>
        <v>1</v>
      </c>
      <c r="E3962" s="7" t="n">
        <f aca="false">1_Data_EDA!K3963</f>
        <v>99.98999786</v>
      </c>
      <c r="F3962" s="7" t="n">
        <f aca="false">1_Data_EDA!L3963</f>
        <v>7</v>
      </c>
      <c r="G3962" s="8" t="n">
        <f aca="false">1_Data_EDA!M3963</f>
        <v>0.07</v>
      </c>
      <c r="H3962" s="6" t="n">
        <f aca="false">IF(1_Data_EDA!B3963="First Class",1,0)</f>
        <v>0</v>
      </c>
      <c r="I3962" s="6" t="n">
        <f aca="false">IF(1_Data_EDA!B3963="Second Class",1,0)</f>
        <v>0</v>
      </c>
      <c r="J3962" s="6" t="n">
        <f aca="false">IF(1_Data_EDA!B3963="Same Day",1,0)</f>
        <v>0</v>
      </c>
      <c r="K3962" s="6" t="n">
        <f aca="false">IF(1_Data_EDA!C3963="Corporate",1,0)</f>
        <v>0</v>
      </c>
      <c r="L3962" s="6" t="n">
        <f aca="false">IF(1_Data_EDA!C3963="Home Office",1,0)</f>
        <v>0</v>
      </c>
      <c r="M3962" s="6" t="n">
        <f aca="false">IF(1_Data_EDA!D3963="Europe",1,0)</f>
        <v>0</v>
      </c>
      <c r="N3962" s="6" t="n">
        <f aca="false">IF(1_Data_EDA!D3963="LATAM",1,0)</f>
        <v>1</v>
      </c>
      <c r="O3962" s="6" t="n">
        <f aca="false">IF(1_Data_EDA!D3963="Pacific Asia",1,0)</f>
        <v>0</v>
      </c>
      <c r="P3962" s="6" t="n">
        <f aca="false">IF(1_Data_EDA!D3963="USCA",1,0)</f>
        <v>0</v>
      </c>
      <c r="Q3962" s="6" t="n">
        <f aca="false">IF(C3962&gt;MEDIAN(C$5:C$8004),1,0)</f>
        <v>1</v>
      </c>
      <c r="R3962" s="6" t="n">
        <f aca="false">IF(D3962&gt;2,1,0)</f>
        <v>0</v>
      </c>
    </row>
    <row r="3963" customFormat="false" ht="15" hidden="false" customHeight="true" outlineLevel="0" collapsed="false">
      <c r="A3963" s="6" t="n">
        <f aca="false">1_Data_EDA!O3964</f>
        <v>1</v>
      </c>
      <c r="B3963" s="6" t="n">
        <f aca="false">1_Data_EDA!H3964</f>
        <v>2</v>
      </c>
      <c r="C3963" s="7" t="n">
        <f aca="false">1_Data_EDA!I3964</f>
        <v>49.97999954</v>
      </c>
      <c r="D3963" s="6" t="n">
        <f aca="false">1_Data_EDA!J3964</f>
        <v>1</v>
      </c>
      <c r="E3963" s="7" t="n">
        <f aca="false">1_Data_EDA!K3964</f>
        <v>49.97999954</v>
      </c>
      <c r="F3963" s="7" t="n">
        <f aca="false">1_Data_EDA!L3964</f>
        <v>1</v>
      </c>
      <c r="G3963" s="8" t="n">
        <f aca="false">1_Data_EDA!M3964</f>
        <v>0.02</v>
      </c>
      <c r="H3963" s="6" t="n">
        <f aca="false">IF(1_Data_EDA!B3964="First Class",1,0)</f>
        <v>0</v>
      </c>
      <c r="I3963" s="6" t="n">
        <f aca="false">IF(1_Data_EDA!B3964="Second Class",1,0)</f>
        <v>1</v>
      </c>
      <c r="J3963" s="6" t="n">
        <f aca="false">IF(1_Data_EDA!B3964="Same Day",1,0)</f>
        <v>0</v>
      </c>
      <c r="K3963" s="6" t="n">
        <f aca="false">IF(1_Data_EDA!C3964="Corporate",1,0)</f>
        <v>0</v>
      </c>
      <c r="L3963" s="6" t="n">
        <f aca="false">IF(1_Data_EDA!C3964="Home Office",1,0)</f>
        <v>0</v>
      </c>
      <c r="M3963" s="6" t="n">
        <f aca="false">IF(1_Data_EDA!D3964="Europe",1,0)</f>
        <v>0</v>
      </c>
      <c r="N3963" s="6" t="n">
        <f aca="false">IF(1_Data_EDA!D3964="LATAM",1,0)</f>
        <v>1</v>
      </c>
      <c r="O3963" s="6" t="n">
        <f aca="false">IF(1_Data_EDA!D3964="Pacific Asia",1,0)</f>
        <v>0</v>
      </c>
      <c r="P3963" s="6" t="n">
        <f aca="false">IF(1_Data_EDA!D3964="USCA",1,0)</f>
        <v>0</v>
      </c>
      <c r="Q3963" s="6" t="n">
        <f aca="false">IF(C3963&gt;MEDIAN(C$5:C$8004),1,0)</f>
        <v>0</v>
      </c>
      <c r="R3963" s="6" t="n">
        <f aca="false">IF(D3963&gt;2,1,0)</f>
        <v>0</v>
      </c>
    </row>
    <row r="3964" customFormat="false" ht="15" hidden="false" customHeight="true" outlineLevel="0" collapsed="false">
      <c r="A3964" s="6" t="n">
        <f aca="false">1_Data_EDA!O3965</f>
        <v>0</v>
      </c>
      <c r="B3964" s="6" t="n">
        <f aca="false">1_Data_EDA!H3965</f>
        <v>4</v>
      </c>
      <c r="C3964" s="7" t="n">
        <f aca="false">1_Data_EDA!I3965</f>
        <v>357.1000061</v>
      </c>
      <c r="D3964" s="6" t="n">
        <f aca="false">1_Data_EDA!J3965</f>
        <v>1</v>
      </c>
      <c r="E3964" s="7" t="n">
        <f aca="false">1_Data_EDA!K3965</f>
        <v>357.1000061</v>
      </c>
      <c r="F3964" s="7" t="n">
        <f aca="false">1_Data_EDA!L3965</f>
        <v>35.70999908</v>
      </c>
      <c r="G3964" s="8" t="n">
        <f aca="false">1_Data_EDA!M3965</f>
        <v>0.100000001</v>
      </c>
      <c r="H3964" s="6" t="n">
        <f aca="false">IF(1_Data_EDA!B3965="First Class",1,0)</f>
        <v>0</v>
      </c>
      <c r="I3964" s="6" t="n">
        <f aca="false">IF(1_Data_EDA!B3965="Second Class",1,0)</f>
        <v>0</v>
      </c>
      <c r="J3964" s="6" t="n">
        <f aca="false">IF(1_Data_EDA!B3965="Same Day",1,0)</f>
        <v>0</v>
      </c>
      <c r="K3964" s="6" t="n">
        <f aca="false">IF(1_Data_EDA!C3965="Corporate",1,0)</f>
        <v>0</v>
      </c>
      <c r="L3964" s="6" t="n">
        <f aca="false">IF(1_Data_EDA!C3965="Home Office",1,0)</f>
        <v>0</v>
      </c>
      <c r="M3964" s="6" t="n">
        <f aca="false">IF(1_Data_EDA!D3965="Europe",1,0)</f>
        <v>0</v>
      </c>
      <c r="N3964" s="6" t="n">
        <f aca="false">IF(1_Data_EDA!D3965="LATAM",1,0)</f>
        <v>0</v>
      </c>
      <c r="O3964" s="6" t="n">
        <f aca="false">IF(1_Data_EDA!D3965="Pacific Asia",1,0)</f>
        <v>1</v>
      </c>
      <c r="P3964" s="6" t="n">
        <f aca="false">IF(1_Data_EDA!D3965="USCA",1,0)</f>
        <v>0</v>
      </c>
      <c r="Q3964" s="6" t="n">
        <f aca="false">IF(C3964&gt;MEDIAN(C$5:C$8004),1,0)</f>
        <v>1</v>
      </c>
      <c r="R3964" s="6" t="n">
        <f aca="false">IF(D3964&gt;2,1,0)</f>
        <v>0</v>
      </c>
    </row>
    <row r="3965" customFormat="false" ht="15" hidden="false" customHeight="true" outlineLevel="0" collapsed="false">
      <c r="A3965" s="6" t="n">
        <f aca="false">1_Data_EDA!O3966</f>
        <v>0</v>
      </c>
      <c r="B3965" s="6" t="n">
        <f aca="false">1_Data_EDA!H3966</f>
        <v>4</v>
      </c>
      <c r="C3965" s="7" t="n">
        <f aca="false">1_Data_EDA!I3966</f>
        <v>9.989999771</v>
      </c>
      <c r="D3965" s="6" t="n">
        <f aca="false">1_Data_EDA!J3966</f>
        <v>1</v>
      </c>
      <c r="E3965" s="7" t="n">
        <f aca="false">1_Data_EDA!K3966</f>
        <v>9.989999771</v>
      </c>
      <c r="F3965" s="7" t="n">
        <f aca="false">1_Data_EDA!L3966</f>
        <v>1.299999952</v>
      </c>
      <c r="G3965" s="8" t="n">
        <f aca="false">1_Data_EDA!M3966</f>
        <v>0.129999995</v>
      </c>
      <c r="H3965" s="6" t="n">
        <f aca="false">IF(1_Data_EDA!B3966="First Class",1,0)</f>
        <v>0</v>
      </c>
      <c r="I3965" s="6" t="n">
        <f aca="false">IF(1_Data_EDA!B3966="Second Class",1,0)</f>
        <v>0</v>
      </c>
      <c r="J3965" s="6" t="n">
        <f aca="false">IF(1_Data_EDA!B3966="Same Day",1,0)</f>
        <v>0</v>
      </c>
      <c r="K3965" s="6" t="n">
        <f aca="false">IF(1_Data_EDA!C3966="Corporate",1,0)</f>
        <v>0</v>
      </c>
      <c r="L3965" s="6" t="n">
        <f aca="false">IF(1_Data_EDA!C3966="Home Office",1,0)</f>
        <v>0</v>
      </c>
      <c r="M3965" s="6" t="n">
        <f aca="false">IF(1_Data_EDA!D3966="Europe",1,0)</f>
        <v>0</v>
      </c>
      <c r="N3965" s="6" t="n">
        <f aca="false">IF(1_Data_EDA!D3966="LATAM",1,0)</f>
        <v>0</v>
      </c>
      <c r="O3965" s="6" t="n">
        <f aca="false">IF(1_Data_EDA!D3966="Pacific Asia",1,0)</f>
        <v>1</v>
      </c>
      <c r="P3965" s="6" t="n">
        <f aca="false">IF(1_Data_EDA!D3966="USCA",1,0)</f>
        <v>0</v>
      </c>
      <c r="Q3965" s="6" t="n">
        <f aca="false">IF(C3965&gt;MEDIAN(C$5:C$8004),1,0)</f>
        <v>0</v>
      </c>
      <c r="R3965" s="6" t="n">
        <f aca="false">IF(D3965&gt;2,1,0)</f>
        <v>0</v>
      </c>
    </row>
    <row r="3966" customFormat="false" ht="15" hidden="false" customHeight="true" outlineLevel="0" collapsed="false">
      <c r="A3966" s="6" t="n">
        <f aca="false">1_Data_EDA!O3967</f>
        <v>0</v>
      </c>
      <c r="B3966" s="6" t="n">
        <f aca="false">1_Data_EDA!H3967</f>
        <v>4</v>
      </c>
      <c r="C3966" s="7" t="n">
        <f aca="false">1_Data_EDA!I3967</f>
        <v>49.97999954</v>
      </c>
      <c r="D3966" s="6" t="n">
        <f aca="false">1_Data_EDA!J3967</f>
        <v>5</v>
      </c>
      <c r="E3966" s="7" t="n">
        <f aca="false">1_Data_EDA!K3967</f>
        <v>249.8999939</v>
      </c>
      <c r="F3966" s="7" t="n">
        <f aca="false">1_Data_EDA!L3967</f>
        <v>32.49000168</v>
      </c>
      <c r="G3966" s="8" t="n">
        <f aca="false">1_Data_EDA!M3967</f>
        <v>0.129999995</v>
      </c>
      <c r="H3966" s="6" t="n">
        <f aca="false">IF(1_Data_EDA!B3967="First Class",1,0)</f>
        <v>0</v>
      </c>
      <c r="I3966" s="6" t="n">
        <f aca="false">IF(1_Data_EDA!B3967="Second Class",1,0)</f>
        <v>0</v>
      </c>
      <c r="J3966" s="6" t="n">
        <f aca="false">IF(1_Data_EDA!B3967="Same Day",1,0)</f>
        <v>0</v>
      </c>
      <c r="K3966" s="6" t="n">
        <f aca="false">IF(1_Data_EDA!C3967="Corporate",1,0)</f>
        <v>0</v>
      </c>
      <c r="L3966" s="6" t="n">
        <f aca="false">IF(1_Data_EDA!C3967="Home Office",1,0)</f>
        <v>1</v>
      </c>
      <c r="M3966" s="6" t="n">
        <f aca="false">IF(1_Data_EDA!D3967="Europe",1,0)</f>
        <v>0</v>
      </c>
      <c r="N3966" s="6" t="n">
        <f aca="false">IF(1_Data_EDA!D3967="LATAM",1,0)</f>
        <v>0</v>
      </c>
      <c r="O3966" s="6" t="n">
        <f aca="false">IF(1_Data_EDA!D3967="Pacific Asia",1,0)</f>
        <v>0</v>
      </c>
      <c r="P3966" s="6" t="n">
        <f aca="false">IF(1_Data_EDA!D3967="USCA",1,0)</f>
        <v>1</v>
      </c>
      <c r="Q3966" s="6" t="n">
        <f aca="false">IF(C3966&gt;MEDIAN(C$5:C$8004),1,0)</f>
        <v>0</v>
      </c>
      <c r="R3966" s="6" t="n">
        <f aca="false">IF(D3966&gt;2,1,0)</f>
        <v>1</v>
      </c>
    </row>
    <row r="3967" customFormat="false" ht="15" hidden="false" customHeight="true" outlineLevel="0" collapsed="false">
      <c r="A3967" s="6" t="n">
        <f aca="false">1_Data_EDA!O3968</f>
        <v>0</v>
      </c>
      <c r="B3967" s="6" t="n">
        <f aca="false">1_Data_EDA!H3968</f>
        <v>4</v>
      </c>
      <c r="C3967" s="7" t="n">
        <f aca="false">1_Data_EDA!I3968</f>
        <v>399.980011</v>
      </c>
      <c r="D3967" s="6" t="n">
        <f aca="false">1_Data_EDA!J3968</f>
        <v>1</v>
      </c>
      <c r="E3967" s="7" t="n">
        <f aca="false">1_Data_EDA!K3968</f>
        <v>399.980011</v>
      </c>
      <c r="F3967" s="7" t="n">
        <f aca="false">1_Data_EDA!L3968</f>
        <v>40</v>
      </c>
      <c r="G3967" s="8" t="n">
        <f aca="false">1_Data_EDA!M3968</f>
        <v>0.100000001</v>
      </c>
      <c r="H3967" s="6" t="n">
        <f aca="false">IF(1_Data_EDA!B3968="First Class",1,0)</f>
        <v>0</v>
      </c>
      <c r="I3967" s="6" t="n">
        <f aca="false">IF(1_Data_EDA!B3968="Second Class",1,0)</f>
        <v>0</v>
      </c>
      <c r="J3967" s="6" t="n">
        <f aca="false">IF(1_Data_EDA!B3968="Same Day",1,0)</f>
        <v>0</v>
      </c>
      <c r="K3967" s="6" t="n">
        <f aca="false">IF(1_Data_EDA!C3968="Corporate",1,0)</f>
        <v>0</v>
      </c>
      <c r="L3967" s="6" t="n">
        <f aca="false">IF(1_Data_EDA!C3968="Home Office",1,0)</f>
        <v>0</v>
      </c>
      <c r="M3967" s="6" t="n">
        <f aca="false">IF(1_Data_EDA!D3968="Europe",1,0)</f>
        <v>1</v>
      </c>
      <c r="N3967" s="6" t="n">
        <f aca="false">IF(1_Data_EDA!D3968="LATAM",1,0)</f>
        <v>0</v>
      </c>
      <c r="O3967" s="6" t="n">
        <f aca="false">IF(1_Data_EDA!D3968="Pacific Asia",1,0)</f>
        <v>0</v>
      </c>
      <c r="P3967" s="6" t="n">
        <f aca="false">IF(1_Data_EDA!D3968="USCA",1,0)</f>
        <v>0</v>
      </c>
      <c r="Q3967" s="6" t="n">
        <f aca="false">IF(C3967&gt;MEDIAN(C$5:C$8004),1,0)</f>
        <v>1</v>
      </c>
      <c r="R3967" s="6" t="n">
        <f aca="false">IF(D3967&gt;2,1,0)</f>
        <v>0</v>
      </c>
    </row>
    <row r="3968" customFormat="false" ht="15" hidden="false" customHeight="true" outlineLevel="0" collapsed="false">
      <c r="A3968" s="6" t="n">
        <f aca="false">1_Data_EDA!O3969</f>
        <v>0</v>
      </c>
      <c r="B3968" s="6" t="n">
        <f aca="false">1_Data_EDA!H3969</f>
        <v>4</v>
      </c>
      <c r="C3968" s="7" t="n">
        <f aca="false">1_Data_EDA!I3969</f>
        <v>399.980011</v>
      </c>
      <c r="D3968" s="6" t="n">
        <f aca="false">1_Data_EDA!J3969</f>
        <v>1</v>
      </c>
      <c r="E3968" s="7" t="n">
        <f aca="false">1_Data_EDA!K3969</f>
        <v>399.980011</v>
      </c>
      <c r="F3968" s="7" t="n">
        <f aca="false">1_Data_EDA!L3969</f>
        <v>48</v>
      </c>
      <c r="G3968" s="8" t="n">
        <f aca="false">1_Data_EDA!M3969</f>
        <v>0.119999997</v>
      </c>
      <c r="H3968" s="6" t="n">
        <f aca="false">IF(1_Data_EDA!B3969="First Class",1,0)</f>
        <v>0</v>
      </c>
      <c r="I3968" s="6" t="n">
        <f aca="false">IF(1_Data_EDA!B3969="Second Class",1,0)</f>
        <v>0</v>
      </c>
      <c r="J3968" s="6" t="n">
        <f aca="false">IF(1_Data_EDA!B3969="Same Day",1,0)</f>
        <v>0</v>
      </c>
      <c r="K3968" s="6" t="n">
        <f aca="false">IF(1_Data_EDA!C3969="Corporate",1,0)</f>
        <v>1</v>
      </c>
      <c r="L3968" s="6" t="n">
        <f aca="false">IF(1_Data_EDA!C3969="Home Office",1,0)</f>
        <v>0</v>
      </c>
      <c r="M3968" s="6" t="n">
        <f aca="false">IF(1_Data_EDA!D3969="Europe",1,0)</f>
        <v>1</v>
      </c>
      <c r="N3968" s="6" t="n">
        <f aca="false">IF(1_Data_EDA!D3969="LATAM",1,0)</f>
        <v>0</v>
      </c>
      <c r="O3968" s="6" t="n">
        <f aca="false">IF(1_Data_EDA!D3969="Pacific Asia",1,0)</f>
        <v>0</v>
      </c>
      <c r="P3968" s="6" t="n">
        <f aca="false">IF(1_Data_EDA!D3969="USCA",1,0)</f>
        <v>0</v>
      </c>
      <c r="Q3968" s="6" t="n">
        <f aca="false">IF(C3968&gt;MEDIAN(C$5:C$8004),1,0)</f>
        <v>1</v>
      </c>
      <c r="R3968" s="6" t="n">
        <f aca="false">IF(D3968&gt;2,1,0)</f>
        <v>0</v>
      </c>
    </row>
    <row r="3969" customFormat="false" ht="15" hidden="false" customHeight="true" outlineLevel="0" collapsed="false">
      <c r="A3969" s="6" t="n">
        <f aca="false">1_Data_EDA!O3970</f>
        <v>1</v>
      </c>
      <c r="B3969" s="6" t="n">
        <f aca="false">1_Data_EDA!H3970</f>
        <v>4</v>
      </c>
      <c r="C3969" s="7" t="n">
        <f aca="false">1_Data_EDA!I3970</f>
        <v>65</v>
      </c>
      <c r="D3969" s="6" t="n">
        <f aca="false">1_Data_EDA!J3970</f>
        <v>1</v>
      </c>
      <c r="E3969" s="7" t="n">
        <f aca="false">1_Data_EDA!K3970</f>
        <v>65</v>
      </c>
      <c r="F3969" s="7" t="n">
        <f aca="false">1_Data_EDA!L3970</f>
        <v>7.800000191</v>
      </c>
      <c r="G3969" s="8" t="n">
        <f aca="false">1_Data_EDA!M3970</f>
        <v>0.119999997</v>
      </c>
      <c r="H3969" s="6" t="n">
        <f aca="false">IF(1_Data_EDA!B3970="First Class",1,0)</f>
        <v>0</v>
      </c>
      <c r="I3969" s="6" t="n">
        <f aca="false">IF(1_Data_EDA!B3970="Second Class",1,0)</f>
        <v>0</v>
      </c>
      <c r="J3969" s="6" t="n">
        <f aca="false">IF(1_Data_EDA!B3970="Same Day",1,0)</f>
        <v>0</v>
      </c>
      <c r="K3969" s="6" t="n">
        <f aca="false">IF(1_Data_EDA!C3970="Corporate",1,0)</f>
        <v>0</v>
      </c>
      <c r="L3969" s="6" t="n">
        <f aca="false">IF(1_Data_EDA!C3970="Home Office",1,0)</f>
        <v>1</v>
      </c>
      <c r="M3969" s="6" t="n">
        <f aca="false">IF(1_Data_EDA!D3970="Europe",1,0)</f>
        <v>0</v>
      </c>
      <c r="N3969" s="6" t="n">
        <f aca="false">IF(1_Data_EDA!D3970="LATAM",1,0)</f>
        <v>1</v>
      </c>
      <c r="O3969" s="6" t="n">
        <f aca="false">IF(1_Data_EDA!D3970="Pacific Asia",1,0)</f>
        <v>0</v>
      </c>
      <c r="P3969" s="6" t="n">
        <f aca="false">IF(1_Data_EDA!D3970="USCA",1,0)</f>
        <v>0</v>
      </c>
      <c r="Q3969" s="6" t="n">
        <f aca="false">IF(C3969&gt;MEDIAN(C$5:C$8004),1,0)</f>
        <v>0</v>
      </c>
      <c r="R3969" s="6" t="n">
        <f aca="false">IF(D3969&gt;2,1,0)</f>
        <v>0</v>
      </c>
    </row>
    <row r="3970" customFormat="false" ht="15" hidden="false" customHeight="true" outlineLevel="0" collapsed="false">
      <c r="A3970" s="6" t="n">
        <f aca="false">1_Data_EDA!O3971</f>
        <v>0</v>
      </c>
      <c r="B3970" s="6" t="n">
        <f aca="false">1_Data_EDA!H3971</f>
        <v>4</v>
      </c>
      <c r="C3970" s="7" t="n">
        <f aca="false">1_Data_EDA!I3971</f>
        <v>399.980011</v>
      </c>
      <c r="D3970" s="6" t="n">
        <f aca="false">1_Data_EDA!J3971</f>
        <v>1</v>
      </c>
      <c r="E3970" s="7" t="n">
        <f aca="false">1_Data_EDA!K3971</f>
        <v>399.980011</v>
      </c>
      <c r="F3970" s="7" t="n">
        <f aca="false">1_Data_EDA!L3971</f>
        <v>4</v>
      </c>
      <c r="G3970" s="8" t="n">
        <f aca="false">1_Data_EDA!M3971</f>
        <v>0.01</v>
      </c>
      <c r="H3970" s="6" t="n">
        <f aca="false">IF(1_Data_EDA!B3971="First Class",1,0)</f>
        <v>0</v>
      </c>
      <c r="I3970" s="6" t="n">
        <f aca="false">IF(1_Data_EDA!B3971="Second Class",1,0)</f>
        <v>0</v>
      </c>
      <c r="J3970" s="6" t="n">
        <f aca="false">IF(1_Data_EDA!B3971="Same Day",1,0)</f>
        <v>0</v>
      </c>
      <c r="K3970" s="6" t="n">
        <f aca="false">IF(1_Data_EDA!C3971="Corporate",1,0)</f>
        <v>1</v>
      </c>
      <c r="L3970" s="6" t="n">
        <f aca="false">IF(1_Data_EDA!C3971="Home Office",1,0)</f>
        <v>0</v>
      </c>
      <c r="M3970" s="6" t="n">
        <f aca="false">IF(1_Data_EDA!D3971="Europe",1,0)</f>
        <v>0</v>
      </c>
      <c r="N3970" s="6" t="n">
        <f aca="false">IF(1_Data_EDA!D3971="LATAM",1,0)</f>
        <v>1</v>
      </c>
      <c r="O3970" s="6" t="n">
        <f aca="false">IF(1_Data_EDA!D3971="Pacific Asia",1,0)</f>
        <v>0</v>
      </c>
      <c r="P3970" s="6" t="n">
        <f aca="false">IF(1_Data_EDA!D3971="USCA",1,0)</f>
        <v>0</v>
      </c>
      <c r="Q3970" s="6" t="n">
        <f aca="false">IF(C3970&gt;MEDIAN(C$5:C$8004),1,0)</f>
        <v>1</v>
      </c>
      <c r="R3970" s="6" t="n">
        <f aca="false">IF(D3970&gt;2,1,0)</f>
        <v>0</v>
      </c>
    </row>
    <row r="3971" customFormat="false" ht="15" hidden="false" customHeight="true" outlineLevel="0" collapsed="false">
      <c r="A3971" s="6" t="n">
        <f aca="false">1_Data_EDA!O3972</f>
        <v>1</v>
      </c>
      <c r="B3971" s="6" t="n">
        <f aca="false">1_Data_EDA!H3972</f>
        <v>2</v>
      </c>
      <c r="C3971" s="7" t="n">
        <f aca="false">1_Data_EDA!I3972</f>
        <v>299.980011</v>
      </c>
      <c r="D3971" s="6" t="n">
        <f aca="false">1_Data_EDA!J3972</f>
        <v>1</v>
      </c>
      <c r="E3971" s="7" t="n">
        <f aca="false">1_Data_EDA!K3972</f>
        <v>299.980011</v>
      </c>
      <c r="F3971" s="7" t="n">
        <f aca="false">1_Data_EDA!L3972</f>
        <v>21</v>
      </c>
      <c r="G3971" s="8" t="n">
        <f aca="false">1_Data_EDA!M3972</f>
        <v>0.07</v>
      </c>
      <c r="H3971" s="6" t="n">
        <f aca="false">IF(1_Data_EDA!B3972="First Class",1,0)</f>
        <v>0</v>
      </c>
      <c r="I3971" s="6" t="n">
        <f aca="false">IF(1_Data_EDA!B3972="Second Class",1,0)</f>
        <v>1</v>
      </c>
      <c r="J3971" s="6" t="n">
        <f aca="false">IF(1_Data_EDA!B3972="Same Day",1,0)</f>
        <v>0</v>
      </c>
      <c r="K3971" s="6" t="n">
        <f aca="false">IF(1_Data_EDA!C3972="Corporate",1,0)</f>
        <v>0</v>
      </c>
      <c r="L3971" s="6" t="n">
        <f aca="false">IF(1_Data_EDA!C3972="Home Office",1,0)</f>
        <v>1</v>
      </c>
      <c r="M3971" s="6" t="n">
        <f aca="false">IF(1_Data_EDA!D3972="Europe",1,0)</f>
        <v>0</v>
      </c>
      <c r="N3971" s="6" t="n">
        <f aca="false">IF(1_Data_EDA!D3972="LATAM",1,0)</f>
        <v>0</v>
      </c>
      <c r="O3971" s="6" t="n">
        <f aca="false">IF(1_Data_EDA!D3972="Pacific Asia",1,0)</f>
        <v>0</v>
      </c>
      <c r="P3971" s="6" t="n">
        <f aca="false">IF(1_Data_EDA!D3972="USCA",1,0)</f>
        <v>1</v>
      </c>
      <c r="Q3971" s="6" t="n">
        <f aca="false">IF(C3971&gt;MEDIAN(C$5:C$8004),1,0)</f>
        <v>1</v>
      </c>
      <c r="R3971" s="6" t="n">
        <f aca="false">IF(D3971&gt;2,1,0)</f>
        <v>0</v>
      </c>
    </row>
    <row r="3972" customFormat="false" ht="15" hidden="false" customHeight="true" outlineLevel="0" collapsed="false">
      <c r="A3972" s="6" t="n">
        <f aca="false">1_Data_EDA!O3973</f>
        <v>0</v>
      </c>
      <c r="B3972" s="6" t="n">
        <f aca="false">1_Data_EDA!H3973</f>
        <v>0</v>
      </c>
      <c r="C3972" s="7" t="n">
        <f aca="false">1_Data_EDA!I3973</f>
        <v>399.980011</v>
      </c>
      <c r="D3972" s="6" t="n">
        <f aca="false">1_Data_EDA!J3973</f>
        <v>1</v>
      </c>
      <c r="E3972" s="7" t="n">
        <f aca="false">1_Data_EDA!K3973</f>
        <v>399.980011</v>
      </c>
      <c r="F3972" s="7" t="n">
        <f aca="false">1_Data_EDA!L3973</f>
        <v>20</v>
      </c>
      <c r="G3972" s="8" t="n">
        <f aca="false">1_Data_EDA!M3973</f>
        <v>0.050000001</v>
      </c>
      <c r="H3972" s="6" t="n">
        <f aca="false">IF(1_Data_EDA!B3973="First Class",1,0)</f>
        <v>0</v>
      </c>
      <c r="I3972" s="6" t="n">
        <f aca="false">IF(1_Data_EDA!B3973="Second Class",1,0)</f>
        <v>0</v>
      </c>
      <c r="J3972" s="6" t="n">
        <f aca="false">IF(1_Data_EDA!B3973="Same Day",1,0)</f>
        <v>1</v>
      </c>
      <c r="K3972" s="6" t="n">
        <f aca="false">IF(1_Data_EDA!C3973="Corporate",1,0)</f>
        <v>1</v>
      </c>
      <c r="L3972" s="6" t="n">
        <f aca="false">IF(1_Data_EDA!C3973="Home Office",1,0)</f>
        <v>0</v>
      </c>
      <c r="M3972" s="6" t="n">
        <f aca="false">IF(1_Data_EDA!D3973="Europe",1,0)</f>
        <v>0</v>
      </c>
      <c r="N3972" s="6" t="n">
        <f aca="false">IF(1_Data_EDA!D3973="LATAM",1,0)</f>
        <v>0</v>
      </c>
      <c r="O3972" s="6" t="n">
        <f aca="false">IF(1_Data_EDA!D3973="Pacific Asia",1,0)</f>
        <v>0</v>
      </c>
      <c r="P3972" s="6" t="n">
        <f aca="false">IF(1_Data_EDA!D3973="USCA",1,0)</f>
        <v>1</v>
      </c>
      <c r="Q3972" s="6" t="n">
        <f aca="false">IF(C3972&gt;MEDIAN(C$5:C$8004),1,0)</f>
        <v>1</v>
      </c>
      <c r="R3972" s="6" t="n">
        <f aca="false">IF(D3972&gt;2,1,0)</f>
        <v>0</v>
      </c>
    </row>
    <row r="3973" customFormat="false" ht="15" hidden="false" customHeight="true" outlineLevel="0" collapsed="false">
      <c r="A3973" s="6" t="n">
        <f aca="false">1_Data_EDA!O3974</f>
        <v>0</v>
      </c>
      <c r="B3973" s="6" t="n">
        <f aca="false">1_Data_EDA!H3974</f>
        <v>4</v>
      </c>
      <c r="C3973" s="7" t="n">
        <f aca="false">1_Data_EDA!I3974</f>
        <v>44.99000168</v>
      </c>
      <c r="D3973" s="6" t="n">
        <f aca="false">1_Data_EDA!J3974</f>
        <v>2</v>
      </c>
      <c r="E3973" s="7" t="n">
        <f aca="false">1_Data_EDA!K3974</f>
        <v>89.98000336</v>
      </c>
      <c r="F3973" s="7" t="n">
        <f aca="false">1_Data_EDA!L3974</f>
        <v>22.5</v>
      </c>
      <c r="G3973" s="8" t="n">
        <f aca="false">1_Data_EDA!M3974</f>
        <v>0.25</v>
      </c>
      <c r="H3973" s="6" t="n">
        <f aca="false">IF(1_Data_EDA!B3974="First Class",1,0)</f>
        <v>0</v>
      </c>
      <c r="I3973" s="6" t="n">
        <f aca="false">IF(1_Data_EDA!B3974="Second Class",1,0)</f>
        <v>0</v>
      </c>
      <c r="J3973" s="6" t="n">
        <f aca="false">IF(1_Data_EDA!B3974="Same Day",1,0)</f>
        <v>0</v>
      </c>
      <c r="K3973" s="6" t="n">
        <f aca="false">IF(1_Data_EDA!C3974="Corporate",1,0)</f>
        <v>0</v>
      </c>
      <c r="L3973" s="6" t="n">
        <f aca="false">IF(1_Data_EDA!C3974="Home Office",1,0)</f>
        <v>1</v>
      </c>
      <c r="M3973" s="6" t="n">
        <f aca="false">IF(1_Data_EDA!D3974="Europe",1,0)</f>
        <v>0</v>
      </c>
      <c r="N3973" s="6" t="n">
        <f aca="false">IF(1_Data_EDA!D3974="LATAM",1,0)</f>
        <v>0</v>
      </c>
      <c r="O3973" s="6" t="n">
        <f aca="false">IF(1_Data_EDA!D3974="Pacific Asia",1,0)</f>
        <v>0</v>
      </c>
      <c r="P3973" s="6" t="n">
        <f aca="false">IF(1_Data_EDA!D3974="USCA",1,0)</f>
        <v>1</v>
      </c>
      <c r="Q3973" s="6" t="n">
        <f aca="false">IF(C3973&gt;MEDIAN(C$5:C$8004),1,0)</f>
        <v>0</v>
      </c>
      <c r="R3973" s="6" t="n">
        <f aca="false">IF(D3973&gt;2,1,0)</f>
        <v>0</v>
      </c>
    </row>
    <row r="3974" customFormat="false" ht="15" hidden="false" customHeight="true" outlineLevel="0" collapsed="false">
      <c r="A3974" s="6" t="n">
        <f aca="false">1_Data_EDA!O3975</f>
        <v>1</v>
      </c>
      <c r="B3974" s="6" t="n">
        <f aca="false">1_Data_EDA!H3975</f>
        <v>4</v>
      </c>
      <c r="C3974" s="7" t="n">
        <f aca="false">1_Data_EDA!I3975</f>
        <v>399.980011</v>
      </c>
      <c r="D3974" s="6" t="n">
        <f aca="false">1_Data_EDA!J3975</f>
        <v>1</v>
      </c>
      <c r="E3974" s="7" t="n">
        <f aca="false">1_Data_EDA!K3975</f>
        <v>399.980011</v>
      </c>
      <c r="F3974" s="7" t="n">
        <f aca="false">1_Data_EDA!L3975</f>
        <v>68</v>
      </c>
      <c r="G3974" s="8" t="n">
        <f aca="false">1_Data_EDA!M3975</f>
        <v>0.170000002</v>
      </c>
      <c r="H3974" s="6" t="n">
        <f aca="false">IF(1_Data_EDA!B3975="First Class",1,0)</f>
        <v>0</v>
      </c>
      <c r="I3974" s="6" t="n">
        <f aca="false">IF(1_Data_EDA!B3975="Second Class",1,0)</f>
        <v>0</v>
      </c>
      <c r="J3974" s="6" t="n">
        <f aca="false">IF(1_Data_EDA!B3975="Same Day",1,0)</f>
        <v>0</v>
      </c>
      <c r="K3974" s="6" t="n">
        <f aca="false">IF(1_Data_EDA!C3975="Corporate",1,0)</f>
        <v>0</v>
      </c>
      <c r="L3974" s="6" t="n">
        <f aca="false">IF(1_Data_EDA!C3975="Home Office",1,0)</f>
        <v>0</v>
      </c>
      <c r="M3974" s="6" t="n">
        <f aca="false">IF(1_Data_EDA!D3975="Europe",1,0)</f>
        <v>1</v>
      </c>
      <c r="N3974" s="6" t="n">
        <f aca="false">IF(1_Data_EDA!D3975="LATAM",1,0)</f>
        <v>0</v>
      </c>
      <c r="O3974" s="6" t="n">
        <f aca="false">IF(1_Data_EDA!D3975="Pacific Asia",1,0)</f>
        <v>0</v>
      </c>
      <c r="P3974" s="6" t="n">
        <f aca="false">IF(1_Data_EDA!D3975="USCA",1,0)</f>
        <v>0</v>
      </c>
      <c r="Q3974" s="6" t="n">
        <f aca="false">IF(C3974&gt;MEDIAN(C$5:C$8004),1,0)</f>
        <v>1</v>
      </c>
      <c r="R3974" s="6" t="n">
        <f aca="false">IF(D3974&gt;2,1,0)</f>
        <v>0</v>
      </c>
    </row>
    <row r="3975" customFormat="false" ht="15" hidden="false" customHeight="true" outlineLevel="0" collapsed="false">
      <c r="A3975" s="6" t="n">
        <f aca="false">1_Data_EDA!O3976</f>
        <v>0</v>
      </c>
      <c r="B3975" s="6" t="n">
        <f aca="false">1_Data_EDA!H3976</f>
        <v>0</v>
      </c>
      <c r="C3975" s="7" t="n">
        <f aca="false">1_Data_EDA!I3976</f>
        <v>49.97999954</v>
      </c>
      <c r="D3975" s="6" t="n">
        <f aca="false">1_Data_EDA!J3976</f>
        <v>5</v>
      </c>
      <c r="E3975" s="7" t="n">
        <f aca="false">1_Data_EDA!K3976</f>
        <v>249.8999939</v>
      </c>
      <c r="F3975" s="7" t="n">
        <f aca="false">1_Data_EDA!L3976</f>
        <v>29.98999977</v>
      </c>
      <c r="G3975" s="8" t="n">
        <f aca="false">1_Data_EDA!M3976</f>
        <v>0.119999997</v>
      </c>
      <c r="H3975" s="6" t="n">
        <f aca="false">IF(1_Data_EDA!B3976="First Class",1,0)</f>
        <v>0</v>
      </c>
      <c r="I3975" s="6" t="n">
        <f aca="false">IF(1_Data_EDA!B3976="Second Class",1,0)</f>
        <v>0</v>
      </c>
      <c r="J3975" s="6" t="n">
        <f aca="false">IF(1_Data_EDA!B3976="Same Day",1,0)</f>
        <v>1</v>
      </c>
      <c r="K3975" s="6" t="n">
        <f aca="false">IF(1_Data_EDA!C3976="Corporate",1,0)</f>
        <v>0</v>
      </c>
      <c r="L3975" s="6" t="n">
        <f aca="false">IF(1_Data_EDA!C3976="Home Office",1,0)</f>
        <v>0</v>
      </c>
      <c r="M3975" s="6" t="n">
        <f aca="false">IF(1_Data_EDA!D3976="Europe",1,0)</f>
        <v>1</v>
      </c>
      <c r="N3975" s="6" t="n">
        <f aca="false">IF(1_Data_EDA!D3976="LATAM",1,0)</f>
        <v>0</v>
      </c>
      <c r="O3975" s="6" t="n">
        <f aca="false">IF(1_Data_EDA!D3976="Pacific Asia",1,0)</f>
        <v>0</v>
      </c>
      <c r="P3975" s="6" t="n">
        <f aca="false">IF(1_Data_EDA!D3976="USCA",1,0)</f>
        <v>0</v>
      </c>
      <c r="Q3975" s="6" t="n">
        <f aca="false">IF(C3975&gt;MEDIAN(C$5:C$8004),1,0)</f>
        <v>0</v>
      </c>
      <c r="R3975" s="6" t="n">
        <f aca="false">IF(D3975&gt;2,1,0)</f>
        <v>1</v>
      </c>
    </row>
    <row r="3976" customFormat="false" ht="15" hidden="false" customHeight="true" outlineLevel="0" collapsed="false">
      <c r="A3976" s="6" t="n">
        <f aca="false">1_Data_EDA!O3977</f>
        <v>0</v>
      </c>
      <c r="B3976" s="6" t="n">
        <f aca="false">1_Data_EDA!H3977</f>
        <v>4</v>
      </c>
      <c r="C3976" s="7" t="n">
        <f aca="false">1_Data_EDA!I3977</f>
        <v>129.9900055</v>
      </c>
      <c r="D3976" s="6" t="n">
        <f aca="false">1_Data_EDA!J3977</f>
        <v>1</v>
      </c>
      <c r="E3976" s="7" t="n">
        <f aca="false">1_Data_EDA!K3977</f>
        <v>129.9900055</v>
      </c>
      <c r="F3976" s="7" t="n">
        <f aca="false">1_Data_EDA!L3977</f>
        <v>13</v>
      </c>
      <c r="G3976" s="8" t="n">
        <f aca="false">1_Data_EDA!M3977</f>
        <v>0.100000001</v>
      </c>
      <c r="H3976" s="6" t="n">
        <f aca="false">IF(1_Data_EDA!B3977="First Class",1,0)</f>
        <v>0</v>
      </c>
      <c r="I3976" s="6" t="n">
        <f aca="false">IF(1_Data_EDA!B3977="Second Class",1,0)</f>
        <v>0</v>
      </c>
      <c r="J3976" s="6" t="n">
        <f aca="false">IF(1_Data_EDA!B3977="Same Day",1,0)</f>
        <v>0</v>
      </c>
      <c r="K3976" s="6" t="n">
        <f aca="false">IF(1_Data_EDA!C3977="Corporate",1,0)</f>
        <v>0</v>
      </c>
      <c r="L3976" s="6" t="n">
        <f aca="false">IF(1_Data_EDA!C3977="Home Office",1,0)</f>
        <v>1</v>
      </c>
      <c r="M3976" s="6" t="n">
        <f aca="false">IF(1_Data_EDA!D3977="Europe",1,0)</f>
        <v>0</v>
      </c>
      <c r="N3976" s="6" t="n">
        <f aca="false">IF(1_Data_EDA!D3977="LATAM",1,0)</f>
        <v>0</v>
      </c>
      <c r="O3976" s="6" t="n">
        <f aca="false">IF(1_Data_EDA!D3977="Pacific Asia",1,0)</f>
        <v>1</v>
      </c>
      <c r="P3976" s="6" t="n">
        <f aca="false">IF(1_Data_EDA!D3977="USCA",1,0)</f>
        <v>0</v>
      </c>
      <c r="Q3976" s="6" t="n">
        <f aca="false">IF(C3976&gt;MEDIAN(C$5:C$8004),1,0)</f>
        <v>1</v>
      </c>
      <c r="R3976" s="6" t="n">
        <f aca="false">IF(D3976&gt;2,1,0)</f>
        <v>0</v>
      </c>
    </row>
    <row r="3977" customFormat="false" ht="15" hidden="false" customHeight="true" outlineLevel="0" collapsed="false">
      <c r="A3977" s="6" t="n">
        <f aca="false">1_Data_EDA!O3978</f>
        <v>0</v>
      </c>
      <c r="B3977" s="6" t="n">
        <f aca="false">1_Data_EDA!H3978</f>
        <v>4</v>
      </c>
      <c r="C3977" s="7" t="n">
        <f aca="false">1_Data_EDA!I3978</f>
        <v>461.480011</v>
      </c>
      <c r="D3977" s="6" t="n">
        <f aca="false">1_Data_EDA!J3978</f>
        <v>1</v>
      </c>
      <c r="E3977" s="7" t="n">
        <f aca="false">1_Data_EDA!K3978</f>
        <v>461.480011</v>
      </c>
      <c r="F3977" s="7" t="n">
        <f aca="false">1_Data_EDA!L3978</f>
        <v>59.99000168</v>
      </c>
      <c r="G3977" s="8" t="n">
        <f aca="false">1_Data_EDA!M3978</f>
        <v>0.129999995</v>
      </c>
      <c r="H3977" s="6" t="n">
        <f aca="false">IF(1_Data_EDA!B3978="First Class",1,0)</f>
        <v>0</v>
      </c>
      <c r="I3977" s="6" t="n">
        <f aca="false">IF(1_Data_EDA!B3978="Second Class",1,0)</f>
        <v>0</v>
      </c>
      <c r="J3977" s="6" t="n">
        <f aca="false">IF(1_Data_EDA!B3978="Same Day",1,0)</f>
        <v>0</v>
      </c>
      <c r="K3977" s="6" t="n">
        <f aca="false">IF(1_Data_EDA!C3978="Corporate",1,0)</f>
        <v>0</v>
      </c>
      <c r="L3977" s="6" t="n">
        <f aca="false">IF(1_Data_EDA!C3978="Home Office",1,0)</f>
        <v>1</v>
      </c>
      <c r="M3977" s="6" t="n">
        <f aca="false">IF(1_Data_EDA!D3978="Europe",1,0)</f>
        <v>0</v>
      </c>
      <c r="N3977" s="6" t="n">
        <f aca="false">IF(1_Data_EDA!D3978="LATAM",1,0)</f>
        <v>0</v>
      </c>
      <c r="O3977" s="6" t="n">
        <f aca="false">IF(1_Data_EDA!D3978="Pacific Asia",1,0)</f>
        <v>1</v>
      </c>
      <c r="P3977" s="6" t="n">
        <f aca="false">IF(1_Data_EDA!D3978="USCA",1,0)</f>
        <v>0</v>
      </c>
      <c r="Q3977" s="6" t="n">
        <f aca="false">IF(C3977&gt;MEDIAN(C$5:C$8004),1,0)</f>
        <v>1</v>
      </c>
      <c r="R3977" s="6" t="n">
        <f aca="false">IF(D3977&gt;2,1,0)</f>
        <v>0</v>
      </c>
    </row>
    <row r="3978" customFormat="false" ht="15" hidden="false" customHeight="true" outlineLevel="0" collapsed="false">
      <c r="A3978" s="6" t="n">
        <f aca="false">1_Data_EDA!O3979</f>
        <v>1</v>
      </c>
      <c r="B3978" s="6" t="n">
        <f aca="false">1_Data_EDA!H3979</f>
        <v>1</v>
      </c>
      <c r="C3978" s="7" t="n">
        <f aca="false">1_Data_EDA!I3979</f>
        <v>99.98999786</v>
      </c>
      <c r="D3978" s="6" t="n">
        <f aca="false">1_Data_EDA!J3979</f>
        <v>5</v>
      </c>
      <c r="E3978" s="7" t="n">
        <f aca="false">1_Data_EDA!K3979</f>
        <v>499.9500122</v>
      </c>
      <c r="F3978" s="7" t="n">
        <f aca="false">1_Data_EDA!L3979</f>
        <v>45</v>
      </c>
      <c r="G3978" s="8" t="n">
        <f aca="false">1_Data_EDA!M3979</f>
        <v>0.090000004</v>
      </c>
      <c r="H3978" s="6" t="n">
        <f aca="false">IF(1_Data_EDA!B3979="First Class",1,0)</f>
        <v>1</v>
      </c>
      <c r="I3978" s="6" t="n">
        <f aca="false">IF(1_Data_EDA!B3979="Second Class",1,0)</f>
        <v>0</v>
      </c>
      <c r="J3978" s="6" t="n">
        <f aca="false">IF(1_Data_EDA!B3979="Same Day",1,0)</f>
        <v>0</v>
      </c>
      <c r="K3978" s="6" t="n">
        <f aca="false">IF(1_Data_EDA!C3979="Corporate",1,0)</f>
        <v>0</v>
      </c>
      <c r="L3978" s="6" t="n">
        <f aca="false">IF(1_Data_EDA!C3979="Home Office",1,0)</f>
        <v>0</v>
      </c>
      <c r="M3978" s="6" t="n">
        <f aca="false">IF(1_Data_EDA!D3979="Europe",1,0)</f>
        <v>0</v>
      </c>
      <c r="N3978" s="6" t="n">
        <f aca="false">IF(1_Data_EDA!D3979="LATAM",1,0)</f>
        <v>0</v>
      </c>
      <c r="O3978" s="6" t="n">
        <f aca="false">IF(1_Data_EDA!D3979="Pacific Asia",1,0)</f>
        <v>1</v>
      </c>
      <c r="P3978" s="6" t="n">
        <f aca="false">IF(1_Data_EDA!D3979="USCA",1,0)</f>
        <v>0</v>
      </c>
      <c r="Q3978" s="6" t="n">
        <f aca="false">IF(C3978&gt;MEDIAN(C$5:C$8004),1,0)</f>
        <v>1</v>
      </c>
      <c r="R3978" s="6" t="n">
        <f aca="false">IF(D3978&gt;2,1,0)</f>
        <v>1</v>
      </c>
    </row>
    <row r="3979" customFormat="false" ht="15" hidden="false" customHeight="true" outlineLevel="0" collapsed="false">
      <c r="A3979" s="6" t="n">
        <f aca="false">1_Data_EDA!O3980</f>
        <v>1</v>
      </c>
      <c r="B3979" s="6" t="n">
        <f aca="false">1_Data_EDA!H3980</f>
        <v>4</v>
      </c>
      <c r="C3979" s="7" t="n">
        <f aca="false">1_Data_EDA!I3980</f>
        <v>399.980011</v>
      </c>
      <c r="D3979" s="6" t="n">
        <f aca="false">1_Data_EDA!J3980</f>
        <v>1</v>
      </c>
      <c r="E3979" s="7" t="n">
        <f aca="false">1_Data_EDA!K3980</f>
        <v>399.980011</v>
      </c>
      <c r="F3979" s="7" t="n">
        <f aca="false">1_Data_EDA!L3980</f>
        <v>100</v>
      </c>
      <c r="G3979" s="8" t="n">
        <f aca="false">1_Data_EDA!M3980</f>
        <v>0.25</v>
      </c>
      <c r="H3979" s="6" t="n">
        <f aca="false">IF(1_Data_EDA!B3980="First Class",1,0)</f>
        <v>0</v>
      </c>
      <c r="I3979" s="6" t="n">
        <f aca="false">IF(1_Data_EDA!B3980="Second Class",1,0)</f>
        <v>0</v>
      </c>
      <c r="J3979" s="6" t="n">
        <f aca="false">IF(1_Data_EDA!B3980="Same Day",1,0)</f>
        <v>0</v>
      </c>
      <c r="K3979" s="6" t="n">
        <f aca="false">IF(1_Data_EDA!C3980="Corporate",1,0)</f>
        <v>0</v>
      </c>
      <c r="L3979" s="6" t="n">
        <f aca="false">IF(1_Data_EDA!C3980="Home Office",1,0)</f>
        <v>0</v>
      </c>
      <c r="M3979" s="6" t="n">
        <f aca="false">IF(1_Data_EDA!D3980="Europe",1,0)</f>
        <v>0</v>
      </c>
      <c r="N3979" s="6" t="n">
        <f aca="false">IF(1_Data_EDA!D3980="LATAM",1,0)</f>
        <v>1</v>
      </c>
      <c r="O3979" s="6" t="n">
        <f aca="false">IF(1_Data_EDA!D3980="Pacific Asia",1,0)</f>
        <v>0</v>
      </c>
      <c r="P3979" s="6" t="n">
        <f aca="false">IF(1_Data_EDA!D3980="USCA",1,0)</f>
        <v>0</v>
      </c>
      <c r="Q3979" s="6" t="n">
        <f aca="false">IF(C3979&gt;MEDIAN(C$5:C$8004),1,0)</f>
        <v>1</v>
      </c>
      <c r="R3979" s="6" t="n">
        <f aca="false">IF(D3979&gt;2,1,0)</f>
        <v>0</v>
      </c>
    </row>
    <row r="3980" customFormat="false" ht="15" hidden="false" customHeight="true" outlineLevel="0" collapsed="false">
      <c r="A3980" s="6" t="n">
        <f aca="false">1_Data_EDA!O3981</f>
        <v>0</v>
      </c>
      <c r="B3980" s="6" t="n">
        <f aca="false">1_Data_EDA!H3981</f>
        <v>4</v>
      </c>
      <c r="C3980" s="7" t="n">
        <f aca="false">1_Data_EDA!I3981</f>
        <v>99.98999786</v>
      </c>
      <c r="D3980" s="6" t="n">
        <f aca="false">1_Data_EDA!J3981</f>
        <v>4</v>
      </c>
      <c r="E3980" s="7" t="n">
        <f aca="false">1_Data_EDA!K3981</f>
        <v>399.9599915</v>
      </c>
      <c r="F3980" s="7" t="n">
        <f aca="false">1_Data_EDA!L3981</f>
        <v>16</v>
      </c>
      <c r="G3980" s="8" t="n">
        <f aca="false">1_Data_EDA!M3981</f>
        <v>0.039999999</v>
      </c>
      <c r="H3980" s="6" t="n">
        <f aca="false">IF(1_Data_EDA!B3981="First Class",1,0)</f>
        <v>0</v>
      </c>
      <c r="I3980" s="6" t="n">
        <f aca="false">IF(1_Data_EDA!B3981="Second Class",1,0)</f>
        <v>0</v>
      </c>
      <c r="J3980" s="6" t="n">
        <f aca="false">IF(1_Data_EDA!B3981="Same Day",1,0)</f>
        <v>0</v>
      </c>
      <c r="K3980" s="6" t="n">
        <f aca="false">IF(1_Data_EDA!C3981="Corporate",1,0)</f>
        <v>1</v>
      </c>
      <c r="L3980" s="6" t="n">
        <f aca="false">IF(1_Data_EDA!C3981="Home Office",1,0)</f>
        <v>0</v>
      </c>
      <c r="M3980" s="6" t="n">
        <f aca="false">IF(1_Data_EDA!D3981="Europe",1,0)</f>
        <v>0</v>
      </c>
      <c r="N3980" s="6" t="n">
        <f aca="false">IF(1_Data_EDA!D3981="LATAM",1,0)</f>
        <v>1</v>
      </c>
      <c r="O3980" s="6" t="n">
        <f aca="false">IF(1_Data_EDA!D3981="Pacific Asia",1,0)</f>
        <v>0</v>
      </c>
      <c r="P3980" s="6" t="n">
        <f aca="false">IF(1_Data_EDA!D3981="USCA",1,0)</f>
        <v>0</v>
      </c>
      <c r="Q3980" s="6" t="n">
        <f aca="false">IF(C3980&gt;MEDIAN(C$5:C$8004),1,0)</f>
        <v>1</v>
      </c>
      <c r="R3980" s="6" t="n">
        <f aca="false">IF(D3980&gt;2,1,0)</f>
        <v>1</v>
      </c>
    </row>
    <row r="3981" customFormat="false" ht="15" hidden="false" customHeight="true" outlineLevel="0" collapsed="false">
      <c r="A3981" s="6" t="n">
        <f aca="false">1_Data_EDA!O3982</f>
        <v>1</v>
      </c>
      <c r="B3981" s="6" t="n">
        <f aca="false">1_Data_EDA!H3982</f>
        <v>1</v>
      </c>
      <c r="C3981" s="7" t="n">
        <f aca="false">1_Data_EDA!I3982</f>
        <v>50</v>
      </c>
      <c r="D3981" s="6" t="n">
        <f aca="false">1_Data_EDA!J3982</f>
        <v>2</v>
      </c>
      <c r="E3981" s="7" t="n">
        <f aca="false">1_Data_EDA!K3982</f>
        <v>100</v>
      </c>
      <c r="F3981" s="7" t="n">
        <f aca="false">1_Data_EDA!L3982</f>
        <v>10</v>
      </c>
      <c r="G3981" s="8" t="n">
        <f aca="false">1_Data_EDA!M3982</f>
        <v>0.100000001</v>
      </c>
      <c r="H3981" s="6" t="n">
        <f aca="false">IF(1_Data_EDA!B3982="First Class",1,0)</f>
        <v>1</v>
      </c>
      <c r="I3981" s="6" t="n">
        <f aca="false">IF(1_Data_EDA!B3982="Second Class",1,0)</f>
        <v>0</v>
      </c>
      <c r="J3981" s="6" t="n">
        <f aca="false">IF(1_Data_EDA!B3982="Same Day",1,0)</f>
        <v>0</v>
      </c>
      <c r="K3981" s="6" t="n">
        <f aca="false">IF(1_Data_EDA!C3982="Corporate",1,0)</f>
        <v>0</v>
      </c>
      <c r="L3981" s="6" t="n">
        <f aca="false">IF(1_Data_EDA!C3982="Home Office",1,0)</f>
        <v>0</v>
      </c>
      <c r="M3981" s="6" t="n">
        <f aca="false">IF(1_Data_EDA!D3982="Europe",1,0)</f>
        <v>0</v>
      </c>
      <c r="N3981" s="6" t="n">
        <f aca="false">IF(1_Data_EDA!D3982="LATAM",1,0)</f>
        <v>1</v>
      </c>
      <c r="O3981" s="6" t="n">
        <f aca="false">IF(1_Data_EDA!D3982="Pacific Asia",1,0)</f>
        <v>0</v>
      </c>
      <c r="P3981" s="6" t="n">
        <f aca="false">IF(1_Data_EDA!D3982="USCA",1,0)</f>
        <v>0</v>
      </c>
      <c r="Q3981" s="6" t="n">
        <f aca="false">IF(C3981&gt;MEDIAN(C$5:C$8004),1,0)</f>
        <v>0</v>
      </c>
      <c r="R3981" s="6" t="n">
        <f aca="false">IF(D3981&gt;2,1,0)</f>
        <v>0</v>
      </c>
    </row>
    <row r="3982" customFormat="false" ht="15" hidden="false" customHeight="true" outlineLevel="0" collapsed="false">
      <c r="A3982" s="6" t="n">
        <f aca="false">1_Data_EDA!O3983</f>
        <v>1</v>
      </c>
      <c r="B3982" s="6" t="n">
        <f aca="false">1_Data_EDA!H3983</f>
        <v>4</v>
      </c>
      <c r="C3982" s="7" t="n">
        <f aca="false">1_Data_EDA!I3983</f>
        <v>49.97999954</v>
      </c>
      <c r="D3982" s="6" t="n">
        <f aca="false">1_Data_EDA!J3983</f>
        <v>5</v>
      </c>
      <c r="E3982" s="7" t="n">
        <f aca="false">1_Data_EDA!K3983</f>
        <v>249.8999939</v>
      </c>
      <c r="F3982" s="7" t="n">
        <f aca="false">1_Data_EDA!L3983</f>
        <v>49.97999954</v>
      </c>
      <c r="G3982" s="8" t="n">
        <f aca="false">1_Data_EDA!M3983</f>
        <v>0.200000003</v>
      </c>
      <c r="H3982" s="6" t="n">
        <f aca="false">IF(1_Data_EDA!B3983="First Class",1,0)</f>
        <v>0</v>
      </c>
      <c r="I3982" s="6" t="n">
        <f aca="false">IF(1_Data_EDA!B3983="Second Class",1,0)</f>
        <v>0</v>
      </c>
      <c r="J3982" s="6" t="n">
        <f aca="false">IF(1_Data_EDA!B3983="Same Day",1,0)</f>
        <v>0</v>
      </c>
      <c r="K3982" s="6" t="n">
        <f aca="false">IF(1_Data_EDA!C3983="Corporate",1,0)</f>
        <v>0</v>
      </c>
      <c r="L3982" s="6" t="n">
        <f aca="false">IF(1_Data_EDA!C3983="Home Office",1,0)</f>
        <v>0</v>
      </c>
      <c r="M3982" s="6" t="n">
        <f aca="false">IF(1_Data_EDA!D3983="Europe",1,0)</f>
        <v>0</v>
      </c>
      <c r="N3982" s="6" t="n">
        <f aca="false">IF(1_Data_EDA!D3983="LATAM",1,0)</f>
        <v>0</v>
      </c>
      <c r="O3982" s="6" t="n">
        <f aca="false">IF(1_Data_EDA!D3983="Pacific Asia",1,0)</f>
        <v>1</v>
      </c>
      <c r="P3982" s="6" t="n">
        <f aca="false">IF(1_Data_EDA!D3983="USCA",1,0)</f>
        <v>0</v>
      </c>
      <c r="Q3982" s="6" t="n">
        <f aca="false">IF(C3982&gt;MEDIAN(C$5:C$8004),1,0)</f>
        <v>0</v>
      </c>
      <c r="R3982" s="6" t="n">
        <f aca="false">IF(D3982&gt;2,1,0)</f>
        <v>1</v>
      </c>
    </row>
    <row r="3983" customFormat="false" ht="15" hidden="false" customHeight="true" outlineLevel="0" collapsed="false">
      <c r="A3983" s="6" t="n">
        <f aca="false">1_Data_EDA!O3984</f>
        <v>1</v>
      </c>
      <c r="B3983" s="6" t="n">
        <f aca="false">1_Data_EDA!H3984</f>
        <v>4</v>
      </c>
      <c r="C3983" s="7" t="n">
        <f aca="false">1_Data_EDA!I3984</f>
        <v>99.98999786</v>
      </c>
      <c r="D3983" s="6" t="n">
        <f aca="false">1_Data_EDA!J3984</f>
        <v>2</v>
      </c>
      <c r="E3983" s="7" t="n">
        <f aca="false">1_Data_EDA!K3984</f>
        <v>199.9799957</v>
      </c>
      <c r="F3983" s="7" t="n">
        <f aca="false">1_Data_EDA!L3984</f>
        <v>18</v>
      </c>
      <c r="G3983" s="8" t="n">
        <f aca="false">1_Data_EDA!M3984</f>
        <v>0.090000004</v>
      </c>
      <c r="H3983" s="6" t="n">
        <f aca="false">IF(1_Data_EDA!B3984="First Class",1,0)</f>
        <v>0</v>
      </c>
      <c r="I3983" s="6" t="n">
        <f aca="false">IF(1_Data_EDA!B3984="Second Class",1,0)</f>
        <v>0</v>
      </c>
      <c r="J3983" s="6" t="n">
        <f aca="false">IF(1_Data_EDA!B3984="Same Day",1,0)</f>
        <v>0</v>
      </c>
      <c r="K3983" s="6" t="n">
        <f aca="false">IF(1_Data_EDA!C3984="Corporate",1,0)</f>
        <v>0</v>
      </c>
      <c r="L3983" s="6" t="n">
        <f aca="false">IF(1_Data_EDA!C3984="Home Office",1,0)</f>
        <v>0</v>
      </c>
      <c r="M3983" s="6" t="n">
        <f aca="false">IF(1_Data_EDA!D3984="Europe",1,0)</f>
        <v>0</v>
      </c>
      <c r="N3983" s="6" t="n">
        <f aca="false">IF(1_Data_EDA!D3984="LATAM",1,0)</f>
        <v>1</v>
      </c>
      <c r="O3983" s="6" t="n">
        <f aca="false">IF(1_Data_EDA!D3984="Pacific Asia",1,0)</f>
        <v>0</v>
      </c>
      <c r="P3983" s="6" t="n">
        <f aca="false">IF(1_Data_EDA!D3984="USCA",1,0)</f>
        <v>0</v>
      </c>
      <c r="Q3983" s="6" t="n">
        <f aca="false">IF(C3983&gt;MEDIAN(C$5:C$8004),1,0)</f>
        <v>1</v>
      </c>
      <c r="R3983" s="6" t="n">
        <f aca="false">IF(D3983&gt;2,1,0)</f>
        <v>0</v>
      </c>
    </row>
    <row r="3984" customFormat="false" ht="15" hidden="false" customHeight="true" outlineLevel="0" collapsed="false">
      <c r="A3984" s="6" t="n">
        <f aca="false">1_Data_EDA!O3985</f>
        <v>0</v>
      </c>
      <c r="B3984" s="6" t="n">
        <f aca="false">1_Data_EDA!H3985</f>
        <v>4</v>
      </c>
      <c r="C3984" s="7" t="n">
        <f aca="false">1_Data_EDA!I3985</f>
        <v>50</v>
      </c>
      <c r="D3984" s="6" t="n">
        <f aca="false">1_Data_EDA!J3985</f>
        <v>5</v>
      </c>
      <c r="E3984" s="7" t="n">
        <f aca="false">1_Data_EDA!K3985</f>
        <v>250</v>
      </c>
      <c r="F3984" s="7" t="n">
        <f aca="false">1_Data_EDA!L3985</f>
        <v>10</v>
      </c>
      <c r="G3984" s="8" t="n">
        <f aca="false">1_Data_EDA!M3985</f>
        <v>0.039999999</v>
      </c>
      <c r="H3984" s="6" t="n">
        <f aca="false">IF(1_Data_EDA!B3985="First Class",1,0)</f>
        <v>0</v>
      </c>
      <c r="I3984" s="6" t="n">
        <f aca="false">IF(1_Data_EDA!B3985="Second Class",1,0)</f>
        <v>0</v>
      </c>
      <c r="J3984" s="6" t="n">
        <f aca="false">IF(1_Data_EDA!B3985="Same Day",1,0)</f>
        <v>0</v>
      </c>
      <c r="K3984" s="6" t="n">
        <f aca="false">IF(1_Data_EDA!C3985="Corporate",1,0)</f>
        <v>1</v>
      </c>
      <c r="L3984" s="6" t="n">
        <f aca="false">IF(1_Data_EDA!C3985="Home Office",1,0)</f>
        <v>0</v>
      </c>
      <c r="M3984" s="6" t="n">
        <f aca="false">IF(1_Data_EDA!D3985="Europe",1,0)</f>
        <v>0</v>
      </c>
      <c r="N3984" s="6" t="n">
        <f aca="false">IF(1_Data_EDA!D3985="LATAM",1,0)</f>
        <v>0</v>
      </c>
      <c r="O3984" s="6" t="n">
        <f aca="false">IF(1_Data_EDA!D3985="Pacific Asia",1,0)</f>
        <v>0</v>
      </c>
      <c r="P3984" s="6" t="n">
        <f aca="false">IF(1_Data_EDA!D3985="USCA",1,0)</f>
        <v>0</v>
      </c>
      <c r="Q3984" s="6" t="n">
        <f aca="false">IF(C3984&gt;MEDIAN(C$5:C$8004),1,0)</f>
        <v>0</v>
      </c>
      <c r="R3984" s="6" t="n">
        <f aca="false">IF(D3984&gt;2,1,0)</f>
        <v>1</v>
      </c>
    </row>
    <row r="3985" customFormat="false" ht="15" hidden="false" customHeight="true" outlineLevel="0" collapsed="false">
      <c r="A3985" s="6" t="n">
        <f aca="false">1_Data_EDA!O3986</f>
        <v>1</v>
      </c>
      <c r="B3985" s="6" t="n">
        <f aca="false">1_Data_EDA!H3986</f>
        <v>2</v>
      </c>
      <c r="C3985" s="7" t="n">
        <f aca="false">1_Data_EDA!I3986</f>
        <v>199.9900055</v>
      </c>
      <c r="D3985" s="6" t="n">
        <f aca="false">1_Data_EDA!J3986</f>
        <v>1</v>
      </c>
      <c r="E3985" s="7" t="n">
        <f aca="false">1_Data_EDA!K3986</f>
        <v>199.9900055</v>
      </c>
      <c r="F3985" s="7" t="n">
        <f aca="false">1_Data_EDA!L3986</f>
        <v>20</v>
      </c>
      <c r="G3985" s="8" t="n">
        <f aca="false">1_Data_EDA!M3986</f>
        <v>0.100000001</v>
      </c>
      <c r="H3985" s="6" t="n">
        <f aca="false">IF(1_Data_EDA!B3986="First Class",1,0)</f>
        <v>0</v>
      </c>
      <c r="I3985" s="6" t="n">
        <f aca="false">IF(1_Data_EDA!B3986="Second Class",1,0)</f>
        <v>1</v>
      </c>
      <c r="J3985" s="6" t="n">
        <f aca="false">IF(1_Data_EDA!B3986="Same Day",1,0)</f>
        <v>0</v>
      </c>
      <c r="K3985" s="6" t="n">
        <f aca="false">IF(1_Data_EDA!C3986="Corporate",1,0)</f>
        <v>0</v>
      </c>
      <c r="L3985" s="6" t="n">
        <f aca="false">IF(1_Data_EDA!C3986="Home Office",1,0)</f>
        <v>0</v>
      </c>
      <c r="M3985" s="6" t="n">
        <f aca="false">IF(1_Data_EDA!D3986="Europe",1,0)</f>
        <v>0</v>
      </c>
      <c r="N3985" s="6" t="n">
        <f aca="false">IF(1_Data_EDA!D3986="LATAM",1,0)</f>
        <v>0</v>
      </c>
      <c r="O3985" s="6" t="n">
        <f aca="false">IF(1_Data_EDA!D3986="Pacific Asia",1,0)</f>
        <v>0</v>
      </c>
      <c r="P3985" s="6" t="n">
        <f aca="false">IF(1_Data_EDA!D3986="USCA",1,0)</f>
        <v>0</v>
      </c>
      <c r="Q3985" s="6" t="n">
        <f aca="false">IF(C3985&gt;MEDIAN(C$5:C$8004),1,0)</f>
        <v>1</v>
      </c>
      <c r="R3985" s="6" t="n">
        <f aca="false">IF(D3985&gt;2,1,0)</f>
        <v>0</v>
      </c>
    </row>
    <row r="3986" customFormat="false" ht="15" hidden="false" customHeight="true" outlineLevel="0" collapsed="false">
      <c r="A3986" s="6" t="n">
        <f aca="false">1_Data_EDA!O3987</f>
        <v>1</v>
      </c>
      <c r="B3986" s="6" t="n">
        <f aca="false">1_Data_EDA!H3987</f>
        <v>2</v>
      </c>
      <c r="C3986" s="7" t="n">
        <f aca="false">1_Data_EDA!I3987</f>
        <v>49.97999954</v>
      </c>
      <c r="D3986" s="6" t="n">
        <f aca="false">1_Data_EDA!J3987</f>
        <v>4</v>
      </c>
      <c r="E3986" s="7" t="n">
        <f aca="false">1_Data_EDA!K3987</f>
        <v>199.9199982</v>
      </c>
      <c r="F3986" s="7" t="n">
        <f aca="false">1_Data_EDA!L3987</f>
        <v>11</v>
      </c>
      <c r="G3986" s="8" t="n">
        <f aca="false">1_Data_EDA!M3987</f>
        <v>0.059999999</v>
      </c>
      <c r="H3986" s="6" t="n">
        <f aca="false">IF(1_Data_EDA!B3987="First Class",1,0)</f>
        <v>0</v>
      </c>
      <c r="I3986" s="6" t="n">
        <f aca="false">IF(1_Data_EDA!B3987="Second Class",1,0)</f>
        <v>1</v>
      </c>
      <c r="J3986" s="6" t="n">
        <f aca="false">IF(1_Data_EDA!B3987="Same Day",1,0)</f>
        <v>0</v>
      </c>
      <c r="K3986" s="6" t="n">
        <f aca="false">IF(1_Data_EDA!C3987="Corporate",1,0)</f>
        <v>0</v>
      </c>
      <c r="L3986" s="6" t="n">
        <f aca="false">IF(1_Data_EDA!C3987="Home Office",1,0)</f>
        <v>1</v>
      </c>
      <c r="M3986" s="6" t="n">
        <f aca="false">IF(1_Data_EDA!D3987="Europe",1,0)</f>
        <v>1</v>
      </c>
      <c r="N3986" s="6" t="n">
        <f aca="false">IF(1_Data_EDA!D3987="LATAM",1,0)</f>
        <v>0</v>
      </c>
      <c r="O3986" s="6" t="n">
        <f aca="false">IF(1_Data_EDA!D3987="Pacific Asia",1,0)</f>
        <v>0</v>
      </c>
      <c r="P3986" s="6" t="n">
        <f aca="false">IF(1_Data_EDA!D3987="USCA",1,0)</f>
        <v>0</v>
      </c>
      <c r="Q3986" s="6" t="n">
        <f aca="false">IF(C3986&gt;MEDIAN(C$5:C$8004),1,0)</f>
        <v>0</v>
      </c>
      <c r="R3986" s="6" t="n">
        <f aca="false">IF(D3986&gt;2,1,0)</f>
        <v>1</v>
      </c>
    </row>
    <row r="3987" customFormat="false" ht="15" hidden="false" customHeight="true" outlineLevel="0" collapsed="false">
      <c r="A3987" s="6" t="n">
        <f aca="false">1_Data_EDA!O3988</f>
        <v>1</v>
      </c>
      <c r="B3987" s="6" t="n">
        <f aca="false">1_Data_EDA!H3988</f>
        <v>4</v>
      </c>
      <c r="C3987" s="7" t="n">
        <f aca="false">1_Data_EDA!I3988</f>
        <v>49.97999954</v>
      </c>
      <c r="D3987" s="6" t="n">
        <f aca="false">1_Data_EDA!J3988</f>
        <v>3</v>
      </c>
      <c r="E3987" s="7" t="n">
        <f aca="false">1_Data_EDA!K3988</f>
        <v>149.9400024</v>
      </c>
      <c r="F3987" s="7" t="n">
        <f aca="false">1_Data_EDA!L3988</f>
        <v>14.98999977</v>
      </c>
      <c r="G3987" s="8" t="n">
        <f aca="false">1_Data_EDA!M3988</f>
        <v>0.100000001</v>
      </c>
      <c r="H3987" s="6" t="n">
        <f aca="false">IF(1_Data_EDA!B3988="First Class",1,0)</f>
        <v>0</v>
      </c>
      <c r="I3987" s="6" t="n">
        <f aca="false">IF(1_Data_EDA!B3988="Second Class",1,0)</f>
        <v>0</v>
      </c>
      <c r="J3987" s="6" t="n">
        <f aca="false">IF(1_Data_EDA!B3988="Same Day",1,0)</f>
        <v>0</v>
      </c>
      <c r="K3987" s="6" t="n">
        <f aca="false">IF(1_Data_EDA!C3988="Corporate",1,0)</f>
        <v>0</v>
      </c>
      <c r="L3987" s="6" t="n">
        <f aca="false">IF(1_Data_EDA!C3988="Home Office",1,0)</f>
        <v>0</v>
      </c>
      <c r="M3987" s="6" t="n">
        <f aca="false">IF(1_Data_EDA!D3988="Europe",1,0)</f>
        <v>1</v>
      </c>
      <c r="N3987" s="6" t="n">
        <f aca="false">IF(1_Data_EDA!D3988="LATAM",1,0)</f>
        <v>0</v>
      </c>
      <c r="O3987" s="6" t="n">
        <f aca="false">IF(1_Data_EDA!D3988="Pacific Asia",1,0)</f>
        <v>0</v>
      </c>
      <c r="P3987" s="6" t="n">
        <f aca="false">IF(1_Data_EDA!D3988="USCA",1,0)</f>
        <v>0</v>
      </c>
      <c r="Q3987" s="6" t="n">
        <f aca="false">IF(C3987&gt;MEDIAN(C$5:C$8004),1,0)</f>
        <v>0</v>
      </c>
      <c r="R3987" s="6" t="n">
        <f aca="false">IF(D3987&gt;2,1,0)</f>
        <v>1</v>
      </c>
    </row>
    <row r="3988" customFormat="false" ht="15" hidden="false" customHeight="true" outlineLevel="0" collapsed="false">
      <c r="A3988" s="6" t="n">
        <f aca="false">1_Data_EDA!O3989</f>
        <v>0</v>
      </c>
      <c r="B3988" s="6" t="n">
        <f aca="false">1_Data_EDA!H3989</f>
        <v>4</v>
      </c>
      <c r="C3988" s="7" t="n">
        <f aca="false">1_Data_EDA!I3989</f>
        <v>50</v>
      </c>
      <c r="D3988" s="6" t="n">
        <f aca="false">1_Data_EDA!J3989</f>
        <v>2</v>
      </c>
      <c r="E3988" s="7" t="n">
        <f aca="false">1_Data_EDA!K3989</f>
        <v>100</v>
      </c>
      <c r="F3988" s="7" t="n">
        <f aca="false">1_Data_EDA!L3989</f>
        <v>15</v>
      </c>
      <c r="G3988" s="8" t="n">
        <f aca="false">1_Data_EDA!M3989</f>
        <v>0.150000006</v>
      </c>
      <c r="H3988" s="6" t="n">
        <f aca="false">IF(1_Data_EDA!B3989="First Class",1,0)</f>
        <v>0</v>
      </c>
      <c r="I3988" s="6" t="n">
        <f aca="false">IF(1_Data_EDA!B3989="Second Class",1,0)</f>
        <v>0</v>
      </c>
      <c r="J3988" s="6" t="n">
        <f aca="false">IF(1_Data_EDA!B3989="Same Day",1,0)</f>
        <v>0</v>
      </c>
      <c r="K3988" s="6" t="n">
        <f aca="false">IF(1_Data_EDA!C3989="Corporate",1,0)</f>
        <v>1</v>
      </c>
      <c r="L3988" s="6" t="n">
        <f aca="false">IF(1_Data_EDA!C3989="Home Office",1,0)</f>
        <v>0</v>
      </c>
      <c r="M3988" s="6" t="n">
        <f aca="false">IF(1_Data_EDA!D3989="Europe",1,0)</f>
        <v>0</v>
      </c>
      <c r="N3988" s="6" t="n">
        <f aca="false">IF(1_Data_EDA!D3989="LATAM",1,0)</f>
        <v>1</v>
      </c>
      <c r="O3988" s="6" t="n">
        <f aca="false">IF(1_Data_EDA!D3989="Pacific Asia",1,0)</f>
        <v>0</v>
      </c>
      <c r="P3988" s="6" t="n">
        <f aca="false">IF(1_Data_EDA!D3989="USCA",1,0)</f>
        <v>0</v>
      </c>
      <c r="Q3988" s="6" t="n">
        <f aca="false">IF(C3988&gt;MEDIAN(C$5:C$8004),1,0)</f>
        <v>0</v>
      </c>
      <c r="R3988" s="6" t="n">
        <f aca="false">IF(D3988&gt;2,1,0)</f>
        <v>0</v>
      </c>
    </row>
    <row r="3989" customFormat="false" ht="15" hidden="false" customHeight="true" outlineLevel="0" collapsed="false">
      <c r="A3989" s="6" t="n">
        <f aca="false">1_Data_EDA!O3990</f>
        <v>1</v>
      </c>
      <c r="B3989" s="6" t="n">
        <f aca="false">1_Data_EDA!H3990</f>
        <v>1</v>
      </c>
      <c r="C3989" s="7" t="n">
        <f aca="false">1_Data_EDA!I3990</f>
        <v>39.99000168</v>
      </c>
      <c r="D3989" s="6" t="n">
        <f aca="false">1_Data_EDA!J3990</f>
        <v>5</v>
      </c>
      <c r="E3989" s="7" t="n">
        <f aca="false">1_Data_EDA!K3990</f>
        <v>199.9499969</v>
      </c>
      <c r="F3989" s="7" t="n">
        <f aca="false">1_Data_EDA!L3990</f>
        <v>10</v>
      </c>
      <c r="G3989" s="8" t="n">
        <f aca="false">1_Data_EDA!M3990</f>
        <v>0.050000001</v>
      </c>
      <c r="H3989" s="6" t="n">
        <f aca="false">IF(1_Data_EDA!B3990="First Class",1,0)</f>
        <v>1</v>
      </c>
      <c r="I3989" s="6" t="n">
        <f aca="false">IF(1_Data_EDA!B3990="Second Class",1,0)</f>
        <v>0</v>
      </c>
      <c r="J3989" s="6" t="n">
        <f aca="false">IF(1_Data_EDA!B3990="Same Day",1,0)</f>
        <v>0</v>
      </c>
      <c r="K3989" s="6" t="n">
        <f aca="false">IF(1_Data_EDA!C3990="Corporate",1,0)</f>
        <v>0</v>
      </c>
      <c r="L3989" s="6" t="n">
        <f aca="false">IF(1_Data_EDA!C3990="Home Office",1,0)</f>
        <v>0</v>
      </c>
      <c r="M3989" s="6" t="n">
        <f aca="false">IF(1_Data_EDA!D3990="Europe",1,0)</f>
        <v>0</v>
      </c>
      <c r="N3989" s="6" t="n">
        <f aca="false">IF(1_Data_EDA!D3990="LATAM",1,0)</f>
        <v>0</v>
      </c>
      <c r="O3989" s="6" t="n">
        <f aca="false">IF(1_Data_EDA!D3990="Pacific Asia",1,0)</f>
        <v>0</v>
      </c>
      <c r="P3989" s="6" t="n">
        <f aca="false">IF(1_Data_EDA!D3990="USCA",1,0)</f>
        <v>0</v>
      </c>
      <c r="Q3989" s="6" t="n">
        <f aca="false">IF(C3989&gt;MEDIAN(C$5:C$8004),1,0)</f>
        <v>0</v>
      </c>
      <c r="R3989" s="6" t="n">
        <f aca="false">IF(D3989&gt;2,1,0)</f>
        <v>1</v>
      </c>
    </row>
    <row r="3990" customFormat="false" ht="15" hidden="false" customHeight="true" outlineLevel="0" collapsed="false">
      <c r="A3990" s="6" t="n">
        <f aca="false">1_Data_EDA!O3991</f>
        <v>0</v>
      </c>
      <c r="B3990" s="6" t="n">
        <f aca="false">1_Data_EDA!H3991</f>
        <v>4</v>
      </c>
      <c r="C3990" s="7" t="n">
        <f aca="false">1_Data_EDA!I3991</f>
        <v>399.980011</v>
      </c>
      <c r="D3990" s="6" t="n">
        <f aca="false">1_Data_EDA!J3991</f>
        <v>1</v>
      </c>
      <c r="E3990" s="7" t="n">
        <f aca="false">1_Data_EDA!K3991</f>
        <v>399.980011</v>
      </c>
      <c r="F3990" s="7" t="n">
        <f aca="false">1_Data_EDA!L3991</f>
        <v>16</v>
      </c>
      <c r="G3990" s="8" t="n">
        <f aca="false">1_Data_EDA!M3991</f>
        <v>0.039999999</v>
      </c>
      <c r="H3990" s="6" t="n">
        <f aca="false">IF(1_Data_EDA!B3991="First Class",1,0)</f>
        <v>0</v>
      </c>
      <c r="I3990" s="6" t="n">
        <f aca="false">IF(1_Data_EDA!B3991="Second Class",1,0)</f>
        <v>0</v>
      </c>
      <c r="J3990" s="6" t="n">
        <f aca="false">IF(1_Data_EDA!B3991="Same Day",1,0)</f>
        <v>0</v>
      </c>
      <c r="K3990" s="6" t="n">
        <f aca="false">IF(1_Data_EDA!C3991="Corporate",1,0)</f>
        <v>0</v>
      </c>
      <c r="L3990" s="6" t="n">
        <f aca="false">IF(1_Data_EDA!C3991="Home Office",1,0)</f>
        <v>1</v>
      </c>
      <c r="M3990" s="6" t="n">
        <f aca="false">IF(1_Data_EDA!D3991="Europe",1,0)</f>
        <v>0</v>
      </c>
      <c r="N3990" s="6" t="n">
        <f aca="false">IF(1_Data_EDA!D3991="LATAM",1,0)</f>
        <v>1</v>
      </c>
      <c r="O3990" s="6" t="n">
        <f aca="false">IF(1_Data_EDA!D3991="Pacific Asia",1,0)</f>
        <v>0</v>
      </c>
      <c r="P3990" s="6" t="n">
        <f aca="false">IF(1_Data_EDA!D3991="USCA",1,0)</f>
        <v>0</v>
      </c>
      <c r="Q3990" s="6" t="n">
        <f aca="false">IF(C3990&gt;MEDIAN(C$5:C$8004),1,0)</f>
        <v>1</v>
      </c>
      <c r="R3990" s="6" t="n">
        <f aca="false">IF(D3990&gt;2,1,0)</f>
        <v>0</v>
      </c>
    </row>
    <row r="3991" customFormat="false" ht="15" hidden="false" customHeight="true" outlineLevel="0" collapsed="false">
      <c r="A3991" s="6" t="n">
        <f aca="false">1_Data_EDA!O3992</f>
        <v>1</v>
      </c>
      <c r="B3991" s="6" t="n">
        <f aca="false">1_Data_EDA!H3992</f>
        <v>2</v>
      </c>
      <c r="C3991" s="7" t="n">
        <f aca="false">1_Data_EDA!I3992</f>
        <v>199.9900055</v>
      </c>
      <c r="D3991" s="6" t="n">
        <f aca="false">1_Data_EDA!J3992</f>
        <v>1</v>
      </c>
      <c r="E3991" s="7" t="n">
        <f aca="false">1_Data_EDA!K3992</f>
        <v>199.9900055</v>
      </c>
      <c r="F3991" s="7" t="n">
        <f aca="false">1_Data_EDA!L3992</f>
        <v>0</v>
      </c>
      <c r="G3991" s="8" t="n">
        <f aca="false">1_Data_EDA!M3992</f>
        <v>0</v>
      </c>
      <c r="H3991" s="6" t="n">
        <f aca="false">IF(1_Data_EDA!B3992="First Class",1,0)</f>
        <v>0</v>
      </c>
      <c r="I3991" s="6" t="n">
        <f aca="false">IF(1_Data_EDA!B3992="Second Class",1,0)</f>
        <v>1</v>
      </c>
      <c r="J3991" s="6" t="n">
        <f aca="false">IF(1_Data_EDA!B3992="Same Day",1,0)</f>
        <v>0</v>
      </c>
      <c r="K3991" s="6" t="n">
        <f aca="false">IF(1_Data_EDA!C3992="Corporate",1,0)</f>
        <v>0</v>
      </c>
      <c r="L3991" s="6" t="n">
        <f aca="false">IF(1_Data_EDA!C3992="Home Office",1,0)</f>
        <v>0</v>
      </c>
      <c r="M3991" s="6" t="n">
        <f aca="false">IF(1_Data_EDA!D3992="Europe",1,0)</f>
        <v>1</v>
      </c>
      <c r="N3991" s="6" t="n">
        <f aca="false">IF(1_Data_EDA!D3992="LATAM",1,0)</f>
        <v>0</v>
      </c>
      <c r="O3991" s="6" t="n">
        <f aca="false">IF(1_Data_EDA!D3992="Pacific Asia",1,0)</f>
        <v>0</v>
      </c>
      <c r="P3991" s="6" t="n">
        <f aca="false">IF(1_Data_EDA!D3992="USCA",1,0)</f>
        <v>0</v>
      </c>
      <c r="Q3991" s="6" t="n">
        <f aca="false">IF(C3991&gt;MEDIAN(C$5:C$8004),1,0)</f>
        <v>1</v>
      </c>
      <c r="R3991" s="6" t="n">
        <f aca="false">IF(D3991&gt;2,1,0)</f>
        <v>0</v>
      </c>
    </row>
    <row r="3992" customFormat="false" ht="15" hidden="false" customHeight="true" outlineLevel="0" collapsed="false">
      <c r="A3992" s="6" t="n">
        <f aca="false">1_Data_EDA!O3993</f>
        <v>0</v>
      </c>
      <c r="B3992" s="6" t="n">
        <f aca="false">1_Data_EDA!H3993</f>
        <v>4</v>
      </c>
      <c r="C3992" s="7" t="n">
        <f aca="false">1_Data_EDA!I3993</f>
        <v>39.75</v>
      </c>
      <c r="D3992" s="6" t="n">
        <f aca="false">1_Data_EDA!J3993</f>
        <v>1</v>
      </c>
      <c r="E3992" s="7" t="n">
        <f aca="false">1_Data_EDA!K3993</f>
        <v>39.75</v>
      </c>
      <c r="F3992" s="7" t="n">
        <f aca="false">1_Data_EDA!L3993</f>
        <v>3.579999924</v>
      </c>
      <c r="G3992" s="8" t="n">
        <f aca="false">1_Data_EDA!M3993</f>
        <v>0.090000004</v>
      </c>
      <c r="H3992" s="6" t="n">
        <f aca="false">IF(1_Data_EDA!B3993="First Class",1,0)</f>
        <v>0</v>
      </c>
      <c r="I3992" s="6" t="n">
        <f aca="false">IF(1_Data_EDA!B3993="Second Class",1,0)</f>
        <v>0</v>
      </c>
      <c r="J3992" s="6" t="n">
        <f aca="false">IF(1_Data_EDA!B3993="Same Day",1,0)</f>
        <v>0</v>
      </c>
      <c r="K3992" s="6" t="n">
        <f aca="false">IF(1_Data_EDA!C3993="Corporate",1,0)</f>
        <v>0</v>
      </c>
      <c r="L3992" s="6" t="n">
        <f aca="false">IF(1_Data_EDA!C3993="Home Office",1,0)</f>
        <v>0</v>
      </c>
      <c r="M3992" s="6" t="n">
        <f aca="false">IF(1_Data_EDA!D3993="Europe",1,0)</f>
        <v>0</v>
      </c>
      <c r="N3992" s="6" t="n">
        <f aca="false">IF(1_Data_EDA!D3993="LATAM",1,0)</f>
        <v>0</v>
      </c>
      <c r="O3992" s="6" t="n">
        <f aca="false">IF(1_Data_EDA!D3993="Pacific Asia",1,0)</f>
        <v>1</v>
      </c>
      <c r="P3992" s="6" t="n">
        <f aca="false">IF(1_Data_EDA!D3993="USCA",1,0)</f>
        <v>0</v>
      </c>
      <c r="Q3992" s="6" t="n">
        <f aca="false">IF(C3992&gt;MEDIAN(C$5:C$8004),1,0)</f>
        <v>0</v>
      </c>
      <c r="R3992" s="6" t="n">
        <f aca="false">IF(D3992&gt;2,1,0)</f>
        <v>0</v>
      </c>
    </row>
    <row r="3993" customFormat="false" ht="15" hidden="false" customHeight="true" outlineLevel="0" collapsed="false">
      <c r="A3993" s="6" t="n">
        <f aca="false">1_Data_EDA!O3994</f>
        <v>1</v>
      </c>
      <c r="B3993" s="6" t="n">
        <f aca="false">1_Data_EDA!H3994</f>
        <v>1</v>
      </c>
      <c r="C3993" s="7" t="n">
        <f aca="false">1_Data_EDA!I3994</f>
        <v>129.9900055</v>
      </c>
      <c r="D3993" s="6" t="n">
        <f aca="false">1_Data_EDA!J3994</f>
        <v>1</v>
      </c>
      <c r="E3993" s="7" t="n">
        <f aca="false">1_Data_EDA!K3994</f>
        <v>129.9900055</v>
      </c>
      <c r="F3993" s="7" t="n">
        <f aca="false">1_Data_EDA!L3994</f>
        <v>7.150000095</v>
      </c>
      <c r="G3993" s="8" t="n">
        <f aca="false">1_Data_EDA!M3994</f>
        <v>0.059999999</v>
      </c>
      <c r="H3993" s="6" t="n">
        <f aca="false">IF(1_Data_EDA!B3994="First Class",1,0)</f>
        <v>1</v>
      </c>
      <c r="I3993" s="6" t="n">
        <f aca="false">IF(1_Data_EDA!B3994="Second Class",1,0)</f>
        <v>0</v>
      </c>
      <c r="J3993" s="6" t="n">
        <f aca="false">IF(1_Data_EDA!B3994="Same Day",1,0)</f>
        <v>0</v>
      </c>
      <c r="K3993" s="6" t="n">
        <f aca="false">IF(1_Data_EDA!C3994="Corporate",1,0)</f>
        <v>0</v>
      </c>
      <c r="L3993" s="6" t="n">
        <f aca="false">IF(1_Data_EDA!C3994="Home Office",1,0)</f>
        <v>1</v>
      </c>
      <c r="M3993" s="6" t="n">
        <f aca="false">IF(1_Data_EDA!D3994="Europe",1,0)</f>
        <v>0</v>
      </c>
      <c r="N3993" s="6" t="n">
        <f aca="false">IF(1_Data_EDA!D3994="LATAM",1,0)</f>
        <v>1</v>
      </c>
      <c r="O3993" s="6" t="n">
        <f aca="false">IF(1_Data_EDA!D3994="Pacific Asia",1,0)</f>
        <v>0</v>
      </c>
      <c r="P3993" s="6" t="n">
        <f aca="false">IF(1_Data_EDA!D3994="USCA",1,0)</f>
        <v>0</v>
      </c>
      <c r="Q3993" s="6" t="n">
        <f aca="false">IF(C3993&gt;MEDIAN(C$5:C$8004),1,0)</f>
        <v>1</v>
      </c>
      <c r="R3993" s="6" t="n">
        <f aca="false">IF(D3993&gt;2,1,0)</f>
        <v>0</v>
      </c>
    </row>
    <row r="3994" customFormat="false" ht="15" hidden="false" customHeight="true" outlineLevel="0" collapsed="false">
      <c r="A3994" s="6" t="n">
        <f aca="false">1_Data_EDA!O3995</f>
        <v>0</v>
      </c>
      <c r="B3994" s="6" t="n">
        <f aca="false">1_Data_EDA!H3995</f>
        <v>4</v>
      </c>
      <c r="C3994" s="7" t="n">
        <f aca="false">1_Data_EDA!I3995</f>
        <v>50</v>
      </c>
      <c r="D3994" s="6" t="n">
        <f aca="false">1_Data_EDA!J3995</f>
        <v>1</v>
      </c>
      <c r="E3994" s="7" t="n">
        <f aca="false">1_Data_EDA!K3995</f>
        <v>50</v>
      </c>
      <c r="F3994" s="7" t="n">
        <f aca="false">1_Data_EDA!L3995</f>
        <v>3.5</v>
      </c>
      <c r="G3994" s="8" t="n">
        <f aca="false">1_Data_EDA!M3995</f>
        <v>0.07</v>
      </c>
      <c r="H3994" s="6" t="n">
        <f aca="false">IF(1_Data_EDA!B3995="First Class",1,0)</f>
        <v>0</v>
      </c>
      <c r="I3994" s="6" t="n">
        <f aca="false">IF(1_Data_EDA!B3995="Second Class",1,0)</f>
        <v>0</v>
      </c>
      <c r="J3994" s="6" t="n">
        <f aca="false">IF(1_Data_EDA!B3995="Same Day",1,0)</f>
        <v>0</v>
      </c>
      <c r="K3994" s="6" t="n">
        <f aca="false">IF(1_Data_EDA!C3995="Corporate",1,0)</f>
        <v>1</v>
      </c>
      <c r="L3994" s="6" t="n">
        <f aca="false">IF(1_Data_EDA!C3995="Home Office",1,0)</f>
        <v>0</v>
      </c>
      <c r="M3994" s="6" t="n">
        <f aca="false">IF(1_Data_EDA!D3995="Europe",1,0)</f>
        <v>1</v>
      </c>
      <c r="N3994" s="6" t="n">
        <f aca="false">IF(1_Data_EDA!D3995="LATAM",1,0)</f>
        <v>0</v>
      </c>
      <c r="O3994" s="6" t="n">
        <f aca="false">IF(1_Data_EDA!D3995="Pacific Asia",1,0)</f>
        <v>0</v>
      </c>
      <c r="P3994" s="6" t="n">
        <f aca="false">IF(1_Data_EDA!D3995="USCA",1,0)</f>
        <v>0</v>
      </c>
      <c r="Q3994" s="6" t="n">
        <f aca="false">IF(C3994&gt;MEDIAN(C$5:C$8004),1,0)</f>
        <v>0</v>
      </c>
      <c r="R3994" s="6" t="n">
        <f aca="false">IF(D3994&gt;2,1,0)</f>
        <v>0</v>
      </c>
    </row>
    <row r="3995" customFormat="false" ht="15" hidden="false" customHeight="true" outlineLevel="0" collapsed="false">
      <c r="A3995" s="6" t="n">
        <f aca="false">1_Data_EDA!O3996</f>
        <v>0</v>
      </c>
      <c r="B3995" s="6" t="n">
        <f aca="false">1_Data_EDA!H3996</f>
        <v>4</v>
      </c>
      <c r="C3995" s="7" t="n">
        <f aca="false">1_Data_EDA!I3996</f>
        <v>129.9900055</v>
      </c>
      <c r="D3995" s="6" t="n">
        <f aca="false">1_Data_EDA!J3996</f>
        <v>1</v>
      </c>
      <c r="E3995" s="7" t="n">
        <f aca="false">1_Data_EDA!K3996</f>
        <v>129.9900055</v>
      </c>
      <c r="F3995" s="7" t="n">
        <f aca="false">1_Data_EDA!L3996</f>
        <v>19.5</v>
      </c>
      <c r="G3995" s="8" t="n">
        <f aca="false">1_Data_EDA!M3996</f>
        <v>0.150000006</v>
      </c>
      <c r="H3995" s="6" t="n">
        <f aca="false">IF(1_Data_EDA!B3996="First Class",1,0)</f>
        <v>0</v>
      </c>
      <c r="I3995" s="6" t="n">
        <f aca="false">IF(1_Data_EDA!B3996="Second Class",1,0)</f>
        <v>0</v>
      </c>
      <c r="J3995" s="6" t="n">
        <f aca="false">IF(1_Data_EDA!B3996="Same Day",1,0)</f>
        <v>0</v>
      </c>
      <c r="K3995" s="6" t="n">
        <f aca="false">IF(1_Data_EDA!C3996="Corporate",1,0)</f>
        <v>1</v>
      </c>
      <c r="L3995" s="6" t="n">
        <f aca="false">IF(1_Data_EDA!C3996="Home Office",1,0)</f>
        <v>0</v>
      </c>
      <c r="M3995" s="6" t="n">
        <f aca="false">IF(1_Data_EDA!D3996="Europe",1,0)</f>
        <v>0</v>
      </c>
      <c r="N3995" s="6" t="n">
        <f aca="false">IF(1_Data_EDA!D3996="LATAM",1,0)</f>
        <v>0</v>
      </c>
      <c r="O3995" s="6" t="n">
        <f aca="false">IF(1_Data_EDA!D3996="Pacific Asia",1,0)</f>
        <v>0</v>
      </c>
      <c r="P3995" s="6" t="n">
        <f aca="false">IF(1_Data_EDA!D3996="USCA",1,0)</f>
        <v>1</v>
      </c>
      <c r="Q3995" s="6" t="n">
        <f aca="false">IF(C3995&gt;MEDIAN(C$5:C$8004),1,0)</f>
        <v>1</v>
      </c>
      <c r="R3995" s="6" t="n">
        <f aca="false">IF(D3995&gt;2,1,0)</f>
        <v>0</v>
      </c>
    </row>
    <row r="3996" customFormat="false" ht="15" hidden="false" customHeight="true" outlineLevel="0" collapsed="false">
      <c r="A3996" s="6" t="n">
        <f aca="false">1_Data_EDA!O3997</f>
        <v>1</v>
      </c>
      <c r="B3996" s="6" t="n">
        <f aca="false">1_Data_EDA!H3997</f>
        <v>2</v>
      </c>
      <c r="C3996" s="7" t="n">
        <f aca="false">1_Data_EDA!I3997</f>
        <v>50</v>
      </c>
      <c r="D3996" s="6" t="n">
        <f aca="false">1_Data_EDA!J3997</f>
        <v>1</v>
      </c>
      <c r="E3996" s="7" t="n">
        <f aca="false">1_Data_EDA!K3997</f>
        <v>50</v>
      </c>
      <c r="F3996" s="7" t="n">
        <f aca="false">1_Data_EDA!L3997</f>
        <v>8</v>
      </c>
      <c r="G3996" s="8" t="n">
        <f aca="false">1_Data_EDA!M3997</f>
        <v>0.159999996</v>
      </c>
      <c r="H3996" s="6" t="n">
        <f aca="false">IF(1_Data_EDA!B3997="First Class",1,0)</f>
        <v>0</v>
      </c>
      <c r="I3996" s="6" t="n">
        <f aca="false">IF(1_Data_EDA!B3997="Second Class",1,0)</f>
        <v>1</v>
      </c>
      <c r="J3996" s="6" t="n">
        <f aca="false">IF(1_Data_EDA!B3997="Same Day",1,0)</f>
        <v>0</v>
      </c>
      <c r="K3996" s="6" t="n">
        <f aca="false">IF(1_Data_EDA!C3997="Corporate",1,0)</f>
        <v>0</v>
      </c>
      <c r="L3996" s="6" t="n">
        <f aca="false">IF(1_Data_EDA!C3997="Home Office",1,0)</f>
        <v>0</v>
      </c>
      <c r="M3996" s="6" t="n">
        <f aca="false">IF(1_Data_EDA!D3997="Europe",1,0)</f>
        <v>1</v>
      </c>
      <c r="N3996" s="6" t="n">
        <f aca="false">IF(1_Data_EDA!D3997="LATAM",1,0)</f>
        <v>0</v>
      </c>
      <c r="O3996" s="6" t="n">
        <f aca="false">IF(1_Data_EDA!D3997="Pacific Asia",1,0)</f>
        <v>0</v>
      </c>
      <c r="P3996" s="6" t="n">
        <f aca="false">IF(1_Data_EDA!D3997="USCA",1,0)</f>
        <v>0</v>
      </c>
      <c r="Q3996" s="6" t="n">
        <f aca="false">IF(C3996&gt;MEDIAN(C$5:C$8004),1,0)</f>
        <v>0</v>
      </c>
      <c r="R3996" s="6" t="n">
        <f aca="false">IF(D3996&gt;2,1,0)</f>
        <v>0</v>
      </c>
    </row>
    <row r="3997" customFormat="false" ht="15" hidden="false" customHeight="true" outlineLevel="0" collapsed="false">
      <c r="A3997" s="6" t="n">
        <f aca="false">1_Data_EDA!O3998</f>
        <v>1</v>
      </c>
      <c r="B3997" s="6" t="n">
        <f aca="false">1_Data_EDA!H3998</f>
        <v>2</v>
      </c>
      <c r="C3997" s="7" t="n">
        <f aca="false">1_Data_EDA!I3998</f>
        <v>129.9900055</v>
      </c>
      <c r="D3997" s="6" t="n">
        <f aca="false">1_Data_EDA!J3998</f>
        <v>1</v>
      </c>
      <c r="E3997" s="7" t="n">
        <f aca="false">1_Data_EDA!K3998</f>
        <v>129.9900055</v>
      </c>
      <c r="F3997" s="7" t="n">
        <f aca="false">1_Data_EDA!L3998</f>
        <v>15.60000038</v>
      </c>
      <c r="G3997" s="8" t="n">
        <f aca="false">1_Data_EDA!M3998</f>
        <v>0.119999997</v>
      </c>
      <c r="H3997" s="6" t="n">
        <f aca="false">IF(1_Data_EDA!B3998="First Class",1,0)</f>
        <v>0</v>
      </c>
      <c r="I3997" s="6" t="n">
        <f aca="false">IF(1_Data_EDA!B3998="Second Class",1,0)</f>
        <v>1</v>
      </c>
      <c r="J3997" s="6" t="n">
        <f aca="false">IF(1_Data_EDA!B3998="Same Day",1,0)</f>
        <v>0</v>
      </c>
      <c r="K3997" s="6" t="n">
        <f aca="false">IF(1_Data_EDA!C3998="Corporate",1,0)</f>
        <v>0</v>
      </c>
      <c r="L3997" s="6" t="n">
        <f aca="false">IF(1_Data_EDA!C3998="Home Office",1,0)</f>
        <v>0</v>
      </c>
      <c r="M3997" s="6" t="n">
        <f aca="false">IF(1_Data_EDA!D3998="Europe",1,0)</f>
        <v>1</v>
      </c>
      <c r="N3997" s="6" t="n">
        <f aca="false">IF(1_Data_EDA!D3998="LATAM",1,0)</f>
        <v>0</v>
      </c>
      <c r="O3997" s="6" t="n">
        <f aca="false">IF(1_Data_EDA!D3998="Pacific Asia",1,0)</f>
        <v>0</v>
      </c>
      <c r="P3997" s="6" t="n">
        <f aca="false">IF(1_Data_EDA!D3998="USCA",1,0)</f>
        <v>0</v>
      </c>
      <c r="Q3997" s="6" t="n">
        <f aca="false">IF(C3997&gt;MEDIAN(C$5:C$8004),1,0)</f>
        <v>1</v>
      </c>
      <c r="R3997" s="6" t="n">
        <f aca="false">IF(D3997&gt;2,1,0)</f>
        <v>0</v>
      </c>
    </row>
    <row r="3998" customFormat="false" ht="15" hidden="false" customHeight="true" outlineLevel="0" collapsed="false">
      <c r="A3998" s="6" t="n">
        <f aca="false">1_Data_EDA!O3999</f>
        <v>1</v>
      </c>
      <c r="B3998" s="6" t="n">
        <f aca="false">1_Data_EDA!H3999</f>
        <v>4</v>
      </c>
      <c r="C3998" s="7" t="n">
        <f aca="false">1_Data_EDA!I3999</f>
        <v>199.9900055</v>
      </c>
      <c r="D3998" s="6" t="n">
        <f aca="false">1_Data_EDA!J3999</f>
        <v>1</v>
      </c>
      <c r="E3998" s="7" t="n">
        <f aca="false">1_Data_EDA!K3999</f>
        <v>199.9900055</v>
      </c>
      <c r="F3998" s="7" t="n">
        <f aca="false">1_Data_EDA!L3999</f>
        <v>14</v>
      </c>
      <c r="G3998" s="8" t="n">
        <f aca="false">1_Data_EDA!M3999</f>
        <v>0.07</v>
      </c>
      <c r="H3998" s="6" t="n">
        <f aca="false">IF(1_Data_EDA!B3999="First Class",1,0)</f>
        <v>0</v>
      </c>
      <c r="I3998" s="6" t="n">
        <f aca="false">IF(1_Data_EDA!B3999="Second Class",1,0)</f>
        <v>0</v>
      </c>
      <c r="J3998" s="6" t="n">
        <f aca="false">IF(1_Data_EDA!B3999="Same Day",1,0)</f>
        <v>0</v>
      </c>
      <c r="K3998" s="6" t="n">
        <f aca="false">IF(1_Data_EDA!C3999="Corporate",1,0)</f>
        <v>0</v>
      </c>
      <c r="L3998" s="6" t="n">
        <f aca="false">IF(1_Data_EDA!C3999="Home Office",1,0)</f>
        <v>0</v>
      </c>
      <c r="M3998" s="6" t="n">
        <f aca="false">IF(1_Data_EDA!D3999="Europe",1,0)</f>
        <v>0</v>
      </c>
      <c r="N3998" s="6" t="n">
        <f aca="false">IF(1_Data_EDA!D3999="LATAM",1,0)</f>
        <v>0</v>
      </c>
      <c r="O3998" s="6" t="n">
        <f aca="false">IF(1_Data_EDA!D3999="Pacific Asia",1,0)</f>
        <v>0</v>
      </c>
      <c r="P3998" s="6" t="n">
        <f aca="false">IF(1_Data_EDA!D3999="USCA",1,0)</f>
        <v>1</v>
      </c>
      <c r="Q3998" s="6" t="n">
        <f aca="false">IF(C3998&gt;MEDIAN(C$5:C$8004),1,0)</f>
        <v>1</v>
      </c>
      <c r="R3998" s="6" t="n">
        <f aca="false">IF(D3998&gt;2,1,0)</f>
        <v>0</v>
      </c>
    </row>
    <row r="3999" customFormat="false" ht="15" hidden="false" customHeight="true" outlineLevel="0" collapsed="false">
      <c r="A3999" s="6" t="n">
        <f aca="false">1_Data_EDA!O4000</f>
        <v>1</v>
      </c>
      <c r="B3999" s="6" t="n">
        <f aca="false">1_Data_EDA!H4000</f>
        <v>4</v>
      </c>
      <c r="C3999" s="7" t="n">
        <f aca="false">1_Data_EDA!I4000</f>
        <v>129.9900055</v>
      </c>
      <c r="D3999" s="6" t="n">
        <f aca="false">1_Data_EDA!J4000</f>
        <v>1</v>
      </c>
      <c r="E3999" s="7" t="n">
        <f aca="false">1_Data_EDA!K4000</f>
        <v>129.9900055</v>
      </c>
      <c r="F3999" s="7" t="n">
        <f aca="false">1_Data_EDA!L4000</f>
        <v>3.900000095</v>
      </c>
      <c r="G3999" s="8" t="n">
        <f aca="false">1_Data_EDA!M4000</f>
        <v>0.029999999</v>
      </c>
      <c r="H3999" s="6" t="n">
        <f aca="false">IF(1_Data_EDA!B4000="First Class",1,0)</f>
        <v>0</v>
      </c>
      <c r="I3999" s="6" t="n">
        <f aca="false">IF(1_Data_EDA!B4000="Second Class",1,0)</f>
        <v>0</v>
      </c>
      <c r="J3999" s="6" t="n">
        <f aca="false">IF(1_Data_EDA!B4000="Same Day",1,0)</f>
        <v>0</v>
      </c>
      <c r="K3999" s="6" t="n">
        <f aca="false">IF(1_Data_EDA!C4000="Corporate",1,0)</f>
        <v>1</v>
      </c>
      <c r="L3999" s="6" t="n">
        <f aca="false">IF(1_Data_EDA!C4000="Home Office",1,0)</f>
        <v>0</v>
      </c>
      <c r="M3999" s="6" t="n">
        <f aca="false">IF(1_Data_EDA!D4000="Europe",1,0)</f>
        <v>0</v>
      </c>
      <c r="N3999" s="6" t="n">
        <f aca="false">IF(1_Data_EDA!D4000="LATAM",1,0)</f>
        <v>1</v>
      </c>
      <c r="O3999" s="6" t="n">
        <f aca="false">IF(1_Data_EDA!D4000="Pacific Asia",1,0)</f>
        <v>0</v>
      </c>
      <c r="P3999" s="6" t="n">
        <f aca="false">IF(1_Data_EDA!D4000="USCA",1,0)</f>
        <v>0</v>
      </c>
      <c r="Q3999" s="6" t="n">
        <f aca="false">IF(C3999&gt;MEDIAN(C$5:C$8004),1,0)</f>
        <v>1</v>
      </c>
      <c r="R3999" s="6" t="n">
        <f aca="false">IF(D3999&gt;2,1,0)</f>
        <v>0</v>
      </c>
    </row>
    <row r="4000" customFormat="false" ht="15" hidden="false" customHeight="true" outlineLevel="0" collapsed="false">
      <c r="A4000" s="6" t="n">
        <f aca="false">1_Data_EDA!O4001</f>
        <v>1</v>
      </c>
      <c r="B4000" s="6" t="n">
        <f aca="false">1_Data_EDA!H4001</f>
        <v>1</v>
      </c>
      <c r="C4000" s="7" t="n">
        <f aca="false">1_Data_EDA!I4001</f>
        <v>399.980011</v>
      </c>
      <c r="D4000" s="6" t="n">
        <f aca="false">1_Data_EDA!J4001</f>
        <v>1</v>
      </c>
      <c r="E4000" s="7" t="n">
        <f aca="false">1_Data_EDA!K4001</f>
        <v>399.980011</v>
      </c>
      <c r="F4000" s="7" t="n">
        <f aca="false">1_Data_EDA!L4001</f>
        <v>48</v>
      </c>
      <c r="G4000" s="8" t="n">
        <f aca="false">1_Data_EDA!M4001</f>
        <v>0.119999997</v>
      </c>
      <c r="H4000" s="6" t="n">
        <f aca="false">IF(1_Data_EDA!B4001="First Class",1,0)</f>
        <v>1</v>
      </c>
      <c r="I4000" s="6" t="n">
        <f aca="false">IF(1_Data_EDA!B4001="Second Class",1,0)</f>
        <v>0</v>
      </c>
      <c r="J4000" s="6" t="n">
        <f aca="false">IF(1_Data_EDA!B4001="Same Day",1,0)</f>
        <v>0</v>
      </c>
      <c r="K4000" s="6" t="n">
        <f aca="false">IF(1_Data_EDA!C4001="Corporate",1,0)</f>
        <v>0</v>
      </c>
      <c r="L4000" s="6" t="n">
        <f aca="false">IF(1_Data_EDA!C4001="Home Office",1,0)</f>
        <v>0</v>
      </c>
      <c r="M4000" s="6" t="n">
        <f aca="false">IF(1_Data_EDA!D4001="Europe",1,0)</f>
        <v>0</v>
      </c>
      <c r="N4000" s="6" t="n">
        <f aca="false">IF(1_Data_EDA!D4001="LATAM",1,0)</f>
        <v>1</v>
      </c>
      <c r="O4000" s="6" t="n">
        <f aca="false">IF(1_Data_EDA!D4001="Pacific Asia",1,0)</f>
        <v>0</v>
      </c>
      <c r="P4000" s="6" t="n">
        <f aca="false">IF(1_Data_EDA!D4001="USCA",1,0)</f>
        <v>0</v>
      </c>
      <c r="Q4000" s="6" t="n">
        <f aca="false">IF(C4000&gt;MEDIAN(C$5:C$8004),1,0)</f>
        <v>1</v>
      </c>
      <c r="R4000" s="6" t="n">
        <f aca="false">IF(D4000&gt;2,1,0)</f>
        <v>0</v>
      </c>
    </row>
    <row r="4001" customFormat="false" ht="15" hidden="false" customHeight="true" outlineLevel="0" collapsed="false">
      <c r="A4001" s="6" t="n">
        <f aca="false">1_Data_EDA!O4002</f>
        <v>1</v>
      </c>
      <c r="B4001" s="6" t="n">
        <f aca="false">1_Data_EDA!H4002</f>
        <v>1</v>
      </c>
      <c r="C4001" s="7" t="n">
        <f aca="false">1_Data_EDA!I4002</f>
        <v>293.0400085</v>
      </c>
      <c r="D4001" s="6" t="n">
        <f aca="false">1_Data_EDA!J4002</f>
        <v>1</v>
      </c>
      <c r="E4001" s="7" t="n">
        <f aca="false">1_Data_EDA!K4002</f>
        <v>293.0400085</v>
      </c>
      <c r="F4001" s="7" t="n">
        <f aca="false">1_Data_EDA!L4002</f>
        <v>46.88999939</v>
      </c>
      <c r="G4001" s="8" t="n">
        <f aca="false">1_Data_EDA!M4002</f>
        <v>0.159999996</v>
      </c>
      <c r="H4001" s="6" t="n">
        <f aca="false">IF(1_Data_EDA!B4002="First Class",1,0)</f>
        <v>1</v>
      </c>
      <c r="I4001" s="6" t="n">
        <f aca="false">IF(1_Data_EDA!B4002="Second Class",1,0)</f>
        <v>0</v>
      </c>
      <c r="J4001" s="6" t="n">
        <f aca="false">IF(1_Data_EDA!B4002="Same Day",1,0)</f>
        <v>0</v>
      </c>
      <c r="K4001" s="6" t="n">
        <f aca="false">IF(1_Data_EDA!C4002="Corporate",1,0)</f>
        <v>1</v>
      </c>
      <c r="L4001" s="6" t="n">
        <f aca="false">IF(1_Data_EDA!C4002="Home Office",1,0)</f>
        <v>0</v>
      </c>
      <c r="M4001" s="6" t="n">
        <f aca="false">IF(1_Data_EDA!D4002="Europe",1,0)</f>
        <v>0</v>
      </c>
      <c r="N4001" s="6" t="n">
        <f aca="false">IF(1_Data_EDA!D4002="LATAM",1,0)</f>
        <v>0</v>
      </c>
      <c r="O4001" s="6" t="n">
        <f aca="false">IF(1_Data_EDA!D4002="Pacific Asia",1,0)</f>
        <v>1</v>
      </c>
      <c r="P4001" s="6" t="n">
        <f aca="false">IF(1_Data_EDA!D4002="USCA",1,0)</f>
        <v>0</v>
      </c>
      <c r="Q4001" s="6" t="n">
        <f aca="false">IF(C4001&gt;MEDIAN(C$5:C$8004),1,0)</f>
        <v>1</v>
      </c>
      <c r="R4001" s="6" t="n">
        <f aca="false">IF(D4001&gt;2,1,0)</f>
        <v>0</v>
      </c>
    </row>
    <row r="4002" customFormat="false" ht="15" hidden="false" customHeight="true" outlineLevel="0" collapsed="false">
      <c r="A4002" s="6" t="n">
        <f aca="false">1_Data_EDA!O4003</f>
        <v>1</v>
      </c>
      <c r="B4002" s="6" t="n">
        <f aca="false">1_Data_EDA!H4003</f>
        <v>1</v>
      </c>
      <c r="C4002" s="7" t="n">
        <f aca="false">1_Data_EDA!I4003</f>
        <v>50</v>
      </c>
      <c r="D4002" s="6" t="n">
        <f aca="false">1_Data_EDA!J4003</f>
        <v>3</v>
      </c>
      <c r="E4002" s="7" t="n">
        <f aca="false">1_Data_EDA!K4003</f>
        <v>150</v>
      </c>
      <c r="F4002" s="7" t="n">
        <f aca="false">1_Data_EDA!L4003</f>
        <v>24</v>
      </c>
      <c r="G4002" s="8" t="n">
        <f aca="false">1_Data_EDA!M4003</f>
        <v>0.159999996</v>
      </c>
      <c r="H4002" s="6" t="n">
        <f aca="false">IF(1_Data_EDA!B4003="First Class",1,0)</f>
        <v>1</v>
      </c>
      <c r="I4002" s="6" t="n">
        <f aca="false">IF(1_Data_EDA!B4003="Second Class",1,0)</f>
        <v>0</v>
      </c>
      <c r="J4002" s="6" t="n">
        <f aca="false">IF(1_Data_EDA!B4003="Same Day",1,0)</f>
        <v>0</v>
      </c>
      <c r="K4002" s="6" t="n">
        <f aca="false">IF(1_Data_EDA!C4003="Corporate",1,0)</f>
        <v>1</v>
      </c>
      <c r="L4002" s="6" t="n">
        <f aca="false">IF(1_Data_EDA!C4003="Home Office",1,0)</f>
        <v>0</v>
      </c>
      <c r="M4002" s="6" t="n">
        <f aca="false">IF(1_Data_EDA!D4003="Europe",1,0)</f>
        <v>0</v>
      </c>
      <c r="N4002" s="6" t="n">
        <f aca="false">IF(1_Data_EDA!D4003="LATAM",1,0)</f>
        <v>1</v>
      </c>
      <c r="O4002" s="6" t="n">
        <f aca="false">IF(1_Data_EDA!D4003="Pacific Asia",1,0)</f>
        <v>0</v>
      </c>
      <c r="P4002" s="6" t="n">
        <f aca="false">IF(1_Data_EDA!D4003="USCA",1,0)</f>
        <v>0</v>
      </c>
      <c r="Q4002" s="6" t="n">
        <f aca="false">IF(C4002&gt;MEDIAN(C$5:C$8004),1,0)</f>
        <v>0</v>
      </c>
      <c r="R4002" s="6" t="n">
        <f aca="false">IF(D4002&gt;2,1,0)</f>
        <v>1</v>
      </c>
    </row>
    <row r="4003" customFormat="false" ht="15" hidden="false" customHeight="true" outlineLevel="0" collapsed="false">
      <c r="A4003" s="6" t="n">
        <f aca="false">1_Data_EDA!O4004</f>
        <v>0</v>
      </c>
      <c r="B4003" s="6" t="n">
        <f aca="false">1_Data_EDA!H4004</f>
        <v>0</v>
      </c>
      <c r="C4003" s="7" t="n">
        <f aca="false">1_Data_EDA!I4004</f>
        <v>44.99000168</v>
      </c>
      <c r="D4003" s="6" t="n">
        <f aca="false">1_Data_EDA!J4004</f>
        <v>5</v>
      </c>
      <c r="E4003" s="7" t="n">
        <f aca="false">1_Data_EDA!K4004</f>
        <v>224.9499969</v>
      </c>
      <c r="F4003" s="7" t="n">
        <f aca="false">1_Data_EDA!L4004</f>
        <v>0</v>
      </c>
      <c r="G4003" s="8" t="n">
        <f aca="false">1_Data_EDA!M4004</f>
        <v>0</v>
      </c>
      <c r="H4003" s="6" t="n">
        <f aca="false">IF(1_Data_EDA!B4004="First Class",1,0)</f>
        <v>0</v>
      </c>
      <c r="I4003" s="6" t="n">
        <f aca="false">IF(1_Data_EDA!B4004="Second Class",1,0)</f>
        <v>0</v>
      </c>
      <c r="J4003" s="6" t="n">
        <f aca="false">IF(1_Data_EDA!B4004="Same Day",1,0)</f>
        <v>1</v>
      </c>
      <c r="K4003" s="6" t="n">
        <f aca="false">IF(1_Data_EDA!C4004="Corporate",1,0)</f>
        <v>0</v>
      </c>
      <c r="L4003" s="6" t="n">
        <f aca="false">IF(1_Data_EDA!C4004="Home Office",1,0)</f>
        <v>0</v>
      </c>
      <c r="M4003" s="6" t="n">
        <f aca="false">IF(1_Data_EDA!D4004="Europe",1,0)</f>
        <v>1</v>
      </c>
      <c r="N4003" s="6" t="n">
        <f aca="false">IF(1_Data_EDA!D4004="LATAM",1,0)</f>
        <v>0</v>
      </c>
      <c r="O4003" s="6" t="n">
        <f aca="false">IF(1_Data_EDA!D4004="Pacific Asia",1,0)</f>
        <v>0</v>
      </c>
      <c r="P4003" s="6" t="n">
        <f aca="false">IF(1_Data_EDA!D4004="USCA",1,0)</f>
        <v>0</v>
      </c>
      <c r="Q4003" s="6" t="n">
        <f aca="false">IF(C4003&gt;MEDIAN(C$5:C$8004),1,0)</f>
        <v>0</v>
      </c>
      <c r="R4003" s="6" t="n">
        <f aca="false">IF(D4003&gt;2,1,0)</f>
        <v>1</v>
      </c>
    </row>
    <row r="4004" customFormat="false" ht="15" hidden="false" customHeight="true" outlineLevel="0" collapsed="false">
      <c r="A4004" s="6" t="n">
        <f aca="false">1_Data_EDA!O4005</f>
        <v>0</v>
      </c>
      <c r="B4004" s="6" t="n">
        <f aca="false">1_Data_EDA!H4005</f>
        <v>4</v>
      </c>
      <c r="C4004" s="7" t="n">
        <f aca="false">1_Data_EDA!I4005</f>
        <v>199.9900055</v>
      </c>
      <c r="D4004" s="6" t="n">
        <f aca="false">1_Data_EDA!J4005</f>
        <v>1</v>
      </c>
      <c r="E4004" s="7" t="n">
        <f aca="false">1_Data_EDA!K4005</f>
        <v>199.9900055</v>
      </c>
      <c r="F4004" s="7" t="n">
        <f aca="false">1_Data_EDA!L4005</f>
        <v>18</v>
      </c>
      <c r="G4004" s="8" t="n">
        <f aca="false">1_Data_EDA!M4005</f>
        <v>0.090000004</v>
      </c>
      <c r="H4004" s="6" t="n">
        <f aca="false">IF(1_Data_EDA!B4005="First Class",1,0)</f>
        <v>0</v>
      </c>
      <c r="I4004" s="6" t="n">
        <f aca="false">IF(1_Data_EDA!B4005="Second Class",1,0)</f>
        <v>0</v>
      </c>
      <c r="J4004" s="6" t="n">
        <f aca="false">IF(1_Data_EDA!B4005="Same Day",1,0)</f>
        <v>0</v>
      </c>
      <c r="K4004" s="6" t="n">
        <f aca="false">IF(1_Data_EDA!C4005="Corporate",1,0)</f>
        <v>0</v>
      </c>
      <c r="L4004" s="6" t="n">
        <f aca="false">IF(1_Data_EDA!C4005="Home Office",1,0)</f>
        <v>0</v>
      </c>
      <c r="M4004" s="6" t="n">
        <f aca="false">IF(1_Data_EDA!D4005="Europe",1,0)</f>
        <v>0</v>
      </c>
      <c r="N4004" s="6" t="n">
        <f aca="false">IF(1_Data_EDA!D4005="LATAM",1,0)</f>
        <v>1</v>
      </c>
      <c r="O4004" s="6" t="n">
        <f aca="false">IF(1_Data_EDA!D4005="Pacific Asia",1,0)</f>
        <v>0</v>
      </c>
      <c r="P4004" s="6" t="n">
        <f aca="false">IF(1_Data_EDA!D4005="USCA",1,0)</f>
        <v>0</v>
      </c>
      <c r="Q4004" s="6" t="n">
        <f aca="false">IF(C4004&gt;MEDIAN(C$5:C$8004),1,0)</f>
        <v>1</v>
      </c>
      <c r="R4004" s="6" t="n">
        <f aca="false">IF(D4004&gt;2,1,0)</f>
        <v>0</v>
      </c>
    </row>
    <row r="4005" customFormat="false" ht="15" hidden="false" customHeight="true" outlineLevel="0" collapsed="false">
      <c r="A4005" s="6" t="n">
        <f aca="false">1_Data_EDA!O4006</f>
        <v>1</v>
      </c>
      <c r="B4005" s="6" t="n">
        <f aca="false">1_Data_EDA!H4006</f>
        <v>1</v>
      </c>
      <c r="C4005" s="7" t="n">
        <f aca="false">1_Data_EDA!I4006</f>
        <v>399.980011</v>
      </c>
      <c r="D4005" s="6" t="n">
        <f aca="false">1_Data_EDA!J4006</f>
        <v>1</v>
      </c>
      <c r="E4005" s="7" t="n">
        <f aca="false">1_Data_EDA!K4006</f>
        <v>399.980011</v>
      </c>
      <c r="F4005" s="7" t="n">
        <f aca="false">1_Data_EDA!L4006</f>
        <v>36</v>
      </c>
      <c r="G4005" s="8" t="n">
        <f aca="false">1_Data_EDA!M4006</f>
        <v>0.090000004</v>
      </c>
      <c r="H4005" s="6" t="n">
        <f aca="false">IF(1_Data_EDA!B4006="First Class",1,0)</f>
        <v>1</v>
      </c>
      <c r="I4005" s="6" t="n">
        <f aca="false">IF(1_Data_EDA!B4006="Second Class",1,0)</f>
        <v>0</v>
      </c>
      <c r="J4005" s="6" t="n">
        <f aca="false">IF(1_Data_EDA!B4006="Same Day",1,0)</f>
        <v>0</v>
      </c>
      <c r="K4005" s="6" t="n">
        <f aca="false">IF(1_Data_EDA!C4006="Corporate",1,0)</f>
        <v>0</v>
      </c>
      <c r="L4005" s="6" t="n">
        <f aca="false">IF(1_Data_EDA!C4006="Home Office",1,0)</f>
        <v>0</v>
      </c>
      <c r="M4005" s="6" t="n">
        <f aca="false">IF(1_Data_EDA!D4006="Europe",1,0)</f>
        <v>1</v>
      </c>
      <c r="N4005" s="6" t="n">
        <f aca="false">IF(1_Data_EDA!D4006="LATAM",1,0)</f>
        <v>0</v>
      </c>
      <c r="O4005" s="6" t="n">
        <f aca="false">IF(1_Data_EDA!D4006="Pacific Asia",1,0)</f>
        <v>0</v>
      </c>
      <c r="P4005" s="6" t="n">
        <f aca="false">IF(1_Data_EDA!D4006="USCA",1,0)</f>
        <v>0</v>
      </c>
      <c r="Q4005" s="6" t="n">
        <f aca="false">IF(C4005&gt;MEDIAN(C$5:C$8004),1,0)</f>
        <v>1</v>
      </c>
      <c r="R4005" s="6" t="n">
        <f aca="false">IF(D4005&gt;2,1,0)</f>
        <v>0</v>
      </c>
    </row>
    <row r="4006" customFormat="false" ht="15" hidden="false" customHeight="true" outlineLevel="0" collapsed="false">
      <c r="A4006" s="6" t="n">
        <f aca="false">1_Data_EDA!O4007</f>
        <v>0</v>
      </c>
      <c r="B4006" s="6" t="n">
        <f aca="false">1_Data_EDA!H4007</f>
        <v>4</v>
      </c>
      <c r="C4006" s="7" t="n">
        <f aca="false">1_Data_EDA!I4007</f>
        <v>59.99000168</v>
      </c>
      <c r="D4006" s="6" t="n">
        <f aca="false">1_Data_EDA!J4007</f>
        <v>5</v>
      </c>
      <c r="E4006" s="7" t="n">
        <f aca="false">1_Data_EDA!K4007</f>
        <v>299.9500122</v>
      </c>
      <c r="F4006" s="7" t="n">
        <f aca="false">1_Data_EDA!L4007</f>
        <v>59.99000168</v>
      </c>
      <c r="G4006" s="8" t="n">
        <f aca="false">1_Data_EDA!M4007</f>
        <v>0.200000003</v>
      </c>
      <c r="H4006" s="6" t="n">
        <f aca="false">IF(1_Data_EDA!B4007="First Class",1,0)</f>
        <v>0</v>
      </c>
      <c r="I4006" s="6" t="n">
        <f aca="false">IF(1_Data_EDA!B4007="Second Class",1,0)</f>
        <v>0</v>
      </c>
      <c r="J4006" s="6" t="n">
        <f aca="false">IF(1_Data_EDA!B4007="Same Day",1,0)</f>
        <v>0</v>
      </c>
      <c r="K4006" s="6" t="n">
        <f aca="false">IF(1_Data_EDA!C4007="Corporate",1,0)</f>
        <v>1</v>
      </c>
      <c r="L4006" s="6" t="n">
        <f aca="false">IF(1_Data_EDA!C4007="Home Office",1,0)</f>
        <v>0</v>
      </c>
      <c r="M4006" s="6" t="n">
        <f aca="false">IF(1_Data_EDA!D4007="Europe",1,0)</f>
        <v>0</v>
      </c>
      <c r="N4006" s="6" t="n">
        <f aca="false">IF(1_Data_EDA!D4007="LATAM",1,0)</f>
        <v>1</v>
      </c>
      <c r="O4006" s="6" t="n">
        <f aca="false">IF(1_Data_EDA!D4007="Pacific Asia",1,0)</f>
        <v>0</v>
      </c>
      <c r="P4006" s="6" t="n">
        <f aca="false">IF(1_Data_EDA!D4007="USCA",1,0)</f>
        <v>0</v>
      </c>
      <c r="Q4006" s="6" t="n">
        <f aca="false">IF(C4006&gt;MEDIAN(C$5:C$8004),1,0)</f>
        <v>0</v>
      </c>
      <c r="R4006" s="6" t="n">
        <f aca="false">IF(D4006&gt;2,1,0)</f>
        <v>1</v>
      </c>
    </row>
    <row r="4007" customFormat="false" ht="15" hidden="false" customHeight="true" outlineLevel="0" collapsed="false">
      <c r="A4007" s="6" t="n">
        <f aca="false">1_Data_EDA!O4008</f>
        <v>1</v>
      </c>
      <c r="B4007" s="6" t="n">
        <f aca="false">1_Data_EDA!H4008</f>
        <v>1</v>
      </c>
      <c r="C4007" s="7" t="n">
        <f aca="false">1_Data_EDA!I4008</f>
        <v>129.9900055</v>
      </c>
      <c r="D4007" s="6" t="n">
        <f aca="false">1_Data_EDA!J4008</f>
        <v>1</v>
      </c>
      <c r="E4007" s="7" t="n">
        <f aca="false">1_Data_EDA!K4008</f>
        <v>129.9900055</v>
      </c>
      <c r="F4007" s="7" t="n">
        <f aca="false">1_Data_EDA!L4008</f>
        <v>23.39999962</v>
      </c>
      <c r="G4007" s="8" t="n">
        <f aca="false">1_Data_EDA!M4008</f>
        <v>0.180000007</v>
      </c>
      <c r="H4007" s="6" t="n">
        <f aca="false">IF(1_Data_EDA!B4008="First Class",1,0)</f>
        <v>1</v>
      </c>
      <c r="I4007" s="6" t="n">
        <f aca="false">IF(1_Data_EDA!B4008="Second Class",1,0)</f>
        <v>0</v>
      </c>
      <c r="J4007" s="6" t="n">
        <f aca="false">IF(1_Data_EDA!B4008="Same Day",1,0)</f>
        <v>0</v>
      </c>
      <c r="K4007" s="6" t="n">
        <f aca="false">IF(1_Data_EDA!C4008="Corporate",1,0)</f>
        <v>0</v>
      </c>
      <c r="L4007" s="6" t="n">
        <f aca="false">IF(1_Data_EDA!C4008="Home Office",1,0)</f>
        <v>1</v>
      </c>
      <c r="M4007" s="6" t="n">
        <f aca="false">IF(1_Data_EDA!D4008="Europe",1,0)</f>
        <v>0</v>
      </c>
      <c r="N4007" s="6" t="n">
        <f aca="false">IF(1_Data_EDA!D4008="LATAM",1,0)</f>
        <v>0</v>
      </c>
      <c r="O4007" s="6" t="n">
        <f aca="false">IF(1_Data_EDA!D4008="Pacific Asia",1,0)</f>
        <v>0</v>
      </c>
      <c r="P4007" s="6" t="n">
        <f aca="false">IF(1_Data_EDA!D4008="USCA",1,0)</f>
        <v>1</v>
      </c>
      <c r="Q4007" s="6" t="n">
        <f aca="false">IF(C4007&gt;MEDIAN(C$5:C$8004),1,0)</f>
        <v>1</v>
      </c>
      <c r="R4007" s="6" t="n">
        <f aca="false">IF(D4007&gt;2,1,0)</f>
        <v>0</v>
      </c>
    </row>
    <row r="4008" customFormat="false" ht="15" hidden="false" customHeight="true" outlineLevel="0" collapsed="false">
      <c r="A4008" s="6" t="n">
        <f aca="false">1_Data_EDA!O4009</f>
        <v>0</v>
      </c>
      <c r="B4008" s="6" t="n">
        <f aca="false">1_Data_EDA!H4009</f>
        <v>4</v>
      </c>
      <c r="C4008" s="7" t="n">
        <f aca="false">1_Data_EDA!I4009</f>
        <v>99.98999786</v>
      </c>
      <c r="D4008" s="6" t="n">
        <f aca="false">1_Data_EDA!J4009</f>
        <v>5</v>
      </c>
      <c r="E4008" s="7" t="n">
        <f aca="false">1_Data_EDA!K4009</f>
        <v>499.9500122</v>
      </c>
      <c r="F4008" s="7" t="n">
        <f aca="false">1_Data_EDA!L4009</f>
        <v>89.98999786</v>
      </c>
      <c r="G4008" s="8" t="n">
        <f aca="false">1_Data_EDA!M4009</f>
        <v>0.180000007</v>
      </c>
      <c r="H4008" s="6" t="n">
        <f aca="false">IF(1_Data_EDA!B4009="First Class",1,0)</f>
        <v>0</v>
      </c>
      <c r="I4008" s="6" t="n">
        <f aca="false">IF(1_Data_EDA!B4009="Second Class",1,0)</f>
        <v>0</v>
      </c>
      <c r="J4008" s="6" t="n">
        <f aca="false">IF(1_Data_EDA!B4009="Same Day",1,0)</f>
        <v>0</v>
      </c>
      <c r="K4008" s="6" t="n">
        <f aca="false">IF(1_Data_EDA!C4009="Corporate",1,0)</f>
        <v>1</v>
      </c>
      <c r="L4008" s="6" t="n">
        <f aca="false">IF(1_Data_EDA!C4009="Home Office",1,0)</f>
        <v>0</v>
      </c>
      <c r="M4008" s="6" t="n">
        <f aca="false">IF(1_Data_EDA!D4009="Europe",1,0)</f>
        <v>1</v>
      </c>
      <c r="N4008" s="6" t="n">
        <f aca="false">IF(1_Data_EDA!D4009="LATAM",1,0)</f>
        <v>0</v>
      </c>
      <c r="O4008" s="6" t="n">
        <f aca="false">IF(1_Data_EDA!D4009="Pacific Asia",1,0)</f>
        <v>0</v>
      </c>
      <c r="P4008" s="6" t="n">
        <f aca="false">IF(1_Data_EDA!D4009="USCA",1,0)</f>
        <v>0</v>
      </c>
      <c r="Q4008" s="6" t="n">
        <f aca="false">IF(C4008&gt;MEDIAN(C$5:C$8004),1,0)</f>
        <v>1</v>
      </c>
      <c r="R4008" s="6" t="n">
        <f aca="false">IF(D4008&gt;2,1,0)</f>
        <v>1</v>
      </c>
    </row>
    <row r="4009" customFormat="false" ht="15" hidden="false" customHeight="true" outlineLevel="0" collapsed="false">
      <c r="A4009" s="6" t="n">
        <f aca="false">1_Data_EDA!O4010</f>
        <v>1</v>
      </c>
      <c r="B4009" s="6" t="n">
        <f aca="false">1_Data_EDA!H4010</f>
        <v>2</v>
      </c>
      <c r="C4009" s="7" t="n">
        <f aca="false">1_Data_EDA!I4010</f>
        <v>39.99000168</v>
      </c>
      <c r="D4009" s="6" t="n">
        <f aca="false">1_Data_EDA!J4010</f>
        <v>5</v>
      </c>
      <c r="E4009" s="7" t="n">
        <f aca="false">1_Data_EDA!K4010</f>
        <v>199.9499969</v>
      </c>
      <c r="F4009" s="7" t="n">
        <f aca="false">1_Data_EDA!L4010</f>
        <v>6</v>
      </c>
      <c r="G4009" s="8" t="n">
        <f aca="false">1_Data_EDA!M4010</f>
        <v>0.029999999</v>
      </c>
      <c r="H4009" s="6" t="n">
        <f aca="false">IF(1_Data_EDA!B4010="First Class",1,0)</f>
        <v>0</v>
      </c>
      <c r="I4009" s="6" t="n">
        <f aca="false">IF(1_Data_EDA!B4010="Second Class",1,0)</f>
        <v>1</v>
      </c>
      <c r="J4009" s="6" t="n">
        <f aca="false">IF(1_Data_EDA!B4010="Same Day",1,0)</f>
        <v>0</v>
      </c>
      <c r="K4009" s="6" t="n">
        <f aca="false">IF(1_Data_EDA!C4010="Corporate",1,0)</f>
        <v>1</v>
      </c>
      <c r="L4009" s="6" t="n">
        <f aca="false">IF(1_Data_EDA!C4010="Home Office",1,0)</f>
        <v>0</v>
      </c>
      <c r="M4009" s="6" t="n">
        <f aca="false">IF(1_Data_EDA!D4010="Europe",1,0)</f>
        <v>1</v>
      </c>
      <c r="N4009" s="6" t="n">
        <f aca="false">IF(1_Data_EDA!D4010="LATAM",1,0)</f>
        <v>0</v>
      </c>
      <c r="O4009" s="6" t="n">
        <f aca="false">IF(1_Data_EDA!D4010="Pacific Asia",1,0)</f>
        <v>0</v>
      </c>
      <c r="P4009" s="6" t="n">
        <f aca="false">IF(1_Data_EDA!D4010="USCA",1,0)</f>
        <v>0</v>
      </c>
      <c r="Q4009" s="6" t="n">
        <f aca="false">IF(C4009&gt;MEDIAN(C$5:C$8004),1,0)</f>
        <v>0</v>
      </c>
      <c r="R4009" s="6" t="n">
        <f aca="false">IF(D4009&gt;2,1,0)</f>
        <v>1</v>
      </c>
    </row>
    <row r="4010" customFormat="false" ht="15" hidden="false" customHeight="true" outlineLevel="0" collapsed="false">
      <c r="A4010" s="6" t="n">
        <f aca="false">1_Data_EDA!O4011</f>
        <v>1</v>
      </c>
      <c r="B4010" s="6" t="n">
        <f aca="false">1_Data_EDA!H4011</f>
        <v>4</v>
      </c>
      <c r="C4010" s="7" t="n">
        <f aca="false">1_Data_EDA!I4011</f>
        <v>189</v>
      </c>
      <c r="D4010" s="6" t="n">
        <f aca="false">1_Data_EDA!J4011</f>
        <v>1</v>
      </c>
      <c r="E4010" s="7" t="n">
        <f aca="false">1_Data_EDA!K4011</f>
        <v>189</v>
      </c>
      <c r="F4010" s="7" t="n">
        <f aca="false">1_Data_EDA!L4011</f>
        <v>3.779999971</v>
      </c>
      <c r="G4010" s="8" t="n">
        <f aca="false">1_Data_EDA!M4011</f>
        <v>0.02</v>
      </c>
      <c r="H4010" s="6" t="n">
        <f aca="false">IF(1_Data_EDA!B4011="First Class",1,0)</f>
        <v>0</v>
      </c>
      <c r="I4010" s="6" t="n">
        <f aca="false">IF(1_Data_EDA!B4011="Second Class",1,0)</f>
        <v>0</v>
      </c>
      <c r="J4010" s="6" t="n">
        <f aca="false">IF(1_Data_EDA!B4011="Same Day",1,0)</f>
        <v>0</v>
      </c>
      <c r="K4010" s="6" t="n">
        <f aca="false">IF(1_Data_EDA!C4011="Corporate",1,0)</f>
        <v>0</v>
      </c>
      <c r="L4010" s="6" t="n">
        <f aca="false">IF(1_Data_EDA!C4011="Home Office",1,0)</f>
        <v>0</v>
      </c>
      <c r="M4010" s="6" t="n">
        <f aca="false">IF(1_Data_EDA!D4011="Europe",1,0)</f>
        <v>0</v>
      </c>
      <c r="N4010" s="6" t="n">
        <f aca="false">IF(1_Data_EDA!D4011="LATAM",1,0)</f>
        <v>1</v>
      </c>
      <c r="O4010" s="6" t="n">
        <f aca="false">IF(1_Data_EDA!D4011="Pacific Asia",1,0)</f>
        <v>0</v>
      </c>
      <c r="P4010" s="6" t="n">
        <f aca="false">IF(1_Data_EDA!D4011="USCA",1,0)</f>
        <v>0</v>
      </c>
      <c r="Q4010" s="6" t="n">
        <f aca="false">IF(C4010&gt;MEDIAN(C$5:C$8004),1,0)</f>
        <v>1</v>
      </c>
      <c r="R4010" s="6" t="n">
        <f aca="false">IF(D4010&gt;2,1,0)</f>
        <v>0</v>
      </c>
    </row>
    <row r="4011" customFormat="false" ht="15" hidden="false" customHeight="true" outlineLevel="0" collapsed="false">
      <c r="A4011" s="6" t="n">
        <f aca="false">1_Data_EDA!O4012</f>
        <v>1</v>
      </c>
      <c r="B4011" s="6" t="n">
        <f aca="false">1_Data_EDA!H4012</f>
        <v>2</v>
      </c>
      <c r="C4011" s="7" t="n">
        <f aca="false">1_Data_EDA!I4012</f>
        <v>59.99000168</v>
      </c>
      <c r="D4011" s="6" t="n">
        <f aca="false">1_Data_EDA!J4012</f>
        <v>3</v>
      </c>
      <c r="E4011" s="7" t="n">
        <f aca="false">1_Data_EDA!K4012</f>
        <v>179.9700012</v>
      </c>
      <c r="F4011" s="7" t="n">
        <f aca="false">1_Data_EDA!L4012</f>
        <v>21.60000038</v>
      </c>
      <c r="G4011" s="8" t="n">
        <f aca="false">1_Data_EDA!M4012</f>
        <v>0.119999997</v>
      </c>
      <c r="H4011" s="6" t="n">
        <f aca="false">IF(1_Data_EDA!B4012="First Class",1,0)</f>
        <v>0</v>
      </c>
      <c r="I4011" s="6" t="n">
        <f aca="false">IF(1_Data_EDA!B4012="Second Class",1,0)</f>
        <v>1</v>
      </c>
      <c r="J4011" s="6" t="n">
        <f aca="false">IF(1_Data_EDA!B4012="Same Day",1,0)</f>
        <v>0</v>
      </c>
      <c r="K4011" s="6" t="n">
        <f aca="false">IF(1_Data_EDA!C4012="Corporate",1,0)</f>
        <v>1</v>
      </c>
      <c r="L4011" s="6" t="n">
        <f aca="false">IF(1_Data_EDA!C4012="Home Office",1,0)</f>
        <v>0</v>
      </c>
      <c r="M4011" s="6" t="n">
        <f aca="false">IF(1_Data_EDA!D4012="Europe",1,0)</f>
        <v>0</v>
      </c>
      <c r="N4011" s="6" t="n">
        <f aca="false">IF(1_Data_EDA!D4012="LATAM",1,0)</f>
        <v>0</v>
      </c>
      <c r="O4011" s="6" t="n">
        <f aca="false">IF(1_Data_EDA!D4012="Pacific Asia",1,0)</f>
        <v>0</v>
      </c>
      <c r="P4011" s="6" t="n">
        <f aca="false">IF(1_Data_EDA!D4012="USCA",1,0)</f>
        <v>1</v>
      </c>
      <c r="Q4011" s="6" t="n">
        <f aca="false">IF(C4011&gt;MEDIAN(C$5:C$8004),1,0)</f>
        <v>0</v>
      </c>
      <c r="R4011" s="6" t="n">
        <f aca="false">IF(D4011&gt;2,1,0)</f>
        <v>1</v>
      </c>
    </row>
    <row r="4012" customFormat="false" ht="15" hidden="false" customHeight="true" outlineLevel="0" collapsed="false">
      <c r="A4012" s="6" t="n">
        <f aca="false">1_Data_EDA!O4013</f>
        <v>0</v>
      </c>
      <c r="B4012" s="6" t="n">
        <f aca="false">1_Data_EDA!H4013</f>
        <v>4</v>
      </c>
      <c r="C4012" s="7" t="n">
        <f aca="false">1_Data_EDA!I4013</f>
        <v>129.9900055</v>
      </c>
      <c r="D4012" s="6" t="n">
        <f aca="false">1_Data_EDA!J4013</f>
        <v>1</v>
      </c>
      <c r="E4012" s="7" t="n">
        <f aca="false">1_Data_EDA!K4013</f>
        <v>129.9900055</v>
      </c>
      <c r="F4012" s="7" t="n">
        <f aca="false">1_Data_EDA!L4013</f>
        <v>16.89999962</v>
      </c>
      <c r="G4012" s="8" t="n">
        <f aca="false">1_Data_EDA!M4013</f>
        <v>0.129999995</v>
      </c>
      <c r="H4012" s="6" t="n">
        <f aca="false">IF(1_Data_EDA!B4013="First Class",1,0)</f>
        <v>0</v>
      </c>
      <c r="I4012" s="6" t="n">
        <f aca="false">IF(1_Data_EDA!B4013="Second Class",1,0)</f>
        <v>0</v>
      </c>
      <c r="J4012" s="6" t="n">
        <f aca="false">IF(1_Data_EDA!B4013="Same Day",1,0)</f>
        <v>0</v>
      </c>
      <c r="K4012" s="6" t="n">
        <f aca="false">IF(1_Data_EDA!C4013="Corporate",1,0)</f>
        <v>1</v>
      </c>
      <c r="L4012" s="6" t="n">
        <f aca="false">IF(1_Data_EDA!C4013="Home Office",1,0)</f>
        <v>0</v>
      </c>
      <c r="M4012" s="6" t="n">
        <f aca="false">IF(1_Data_EDA!D4013="Europe",1,0)</f>
        <v>0</v>
      </c>
      <c r="N4012" s="6" t="n">
        <f aca="false">IF(1_Data_EDA!D4013="LATAM",1,0)</f>
        <v>0</v>
      </c>
      <c r="O4012" s="6" t="n">
        <f aca="false">IF(1_Data_EDA!D4013="Pacific Asia",1,0)</f>
        <v>1</v>
      </c>
      <c r="P4012" s="6" t="n">
        <f aca="false">IF(1_Data_EDA!D4013="USCA",1,0)</f>
        <v>0</v>
      </c>
      <c r="Q4012" s="6" t="n">
        <f aca="false">IF(C4012&gt;MEDIAN(C$5:C$8004),1,0)</f>
        <v>1</v>
      </c>
      <c r="R4012" s="6" t="n">
        <f aca="false">IF(D4012&gt;2,1,0)</f>
        <v>0</v>
      </c>
    </row>
    <row r="4013" customFormat="false" ht="15" hidden="false" customHeight="true" outlineLevel="0" collapsed="false">
      <c r="A4013" s="6" t="n">
        <f aca="false">1_Data_EDA!O4014</f>
        <v>0</v>
      </c>
      <c r="B4013" s="6" t="n">
        <f aca="false">1_Data_EDA!H4014</f>
        <v>2</v>
      </c>
      <c r="C4013" s="7" t="n">
        <f aca="false">1_Data_EDA!I4014</f>
        <v>39.99000168</v>
      </c>
      <c r="D4013" s="6" t="n">
        <f aca="false">1_Data_EDA!J4014</f>
        <v>4</v>
      </c>
      <c r="E4013" s="7" t="n">
        <f aca="false">1_Data_EDA!K4014</f>
        <v>159.9600067</v>
      </c>
      <c r="F4013" s="7" t="n">
        <f aca="false">1_Data_EDA!L4014</f>
        <v>20.79000092</v>
      </c>
      <c r="G4013" s="8" t="n">
        <f aca="false">1_Data_EDA!M4014</f>
        <v>0.129999995</v>
      </c>
      <c r="H4013" s="6" t="n">
        <f aca="false">IF(1_Data_EDA!B4014="First Class",1,0)</f>
        <v>0</v>
      </c>
      <c r="I4013" s="6" t="n">
        <f aca="false">IF(1_Data_EDA!B4014="Second Class",1,0)</f>
        <v>1</v>
      </c>
      <c r="J4013" s="6" t="n">
        <f aca="false">IF(1_Data_EDA!B4014="Same Day",1,0)</f>
        <v>0</v>
      </c>
      <c r="K4013" s="6" t="n">
        <f aca="false">IF(1_Data_EDA!C4014="Corporate",1,0)</f>
        <v>0</v>
      </c>
      <c r="L4013" s="6" t="n">
        <f aca="false">IF(1_Data_EDA!C4014="Home Office",1,0)</f>
        <v>0</v>
      </c>
      <c r="M4013" s="6" t="n">
        <f aca="false">IF(1_Data_EDA!D4014="Europe",1,0)</f>
        <v>0</v>
      </c>
      <c r="N4013" s="6" t="n">
        <f aca="false">IF(1_Data_EDA!D4014="LATAM",1,0)</f>
        <v>0</v>
      </c>
      <c r="O4013" s="6" t="n">
        <f aca="false">IF(1_Data_EDA!D4014="Pacific Asia",1,0)</f>
        <v>1</v>
      </c>
      <c r="P4013" s="6" t="n">
        <f aca="false">IF(1_Data_EDA!D4014="USCA",1,0)</f>
        <v>0</v>
      </c>
      <c r="Q4013" s="6" t="n">
        <f aca="false">IF(C4013&gt;MEDIAN(C$5:C$8004),1,0)</f>
        <v>0</v>
      </c>
      <c r="R4013" s="6" t="n">
        <f aca="false">IF(D4013&gt;2,1,0)</f>
        <v>1</v>
      </c>
    </row>
    <row r="4014" customFormat="false" ht="15" hidden="false" customHeight="true" outlineLevel="0" collapsed="false">
      <c r="A4014" s="6" t="n">
        <f aca="false">1_Data_EDA!O4015</f>
        <v>1</v>
      </c>
      <c r="B4014" s="6" t="n">
        <f aca="false">1_Data_EDA!H4015</f>
        <v>1</v>
      </c>
      <c r="C4014" s="7" t="n">
        <f aca="false">1_Data_EDA!I4015</f>
        <v>129.9900055</v>
      </c>
      <c r="D4014" s="6" t="n">
        <f aca="false">1_Data_EDA!J4015</f>
        <v>1</v>
      </c>
      <c r="E4014" s="7" t="n">
        <f aca="false">1_Data_EDA!K4015</f>
        <v>129.9900055</v>
      </c>
      <c r="F4014" s="7" t="n">
        <f aca="false">1_Data_EDA!L4015</f>
        <v>22.10000038</v>
      </c>
      <c r="G4014" s="8" t="n">
        <f aca="false">1_Data_EDA!M4015</f>
        <v>0.170000002</v>
      </c>
      <c r="H4014" s="6" t="n">
        <f aca="false">IF(1_Data_EDA!B4015="First Class",1,0)</f>
        <v>1</v>
      </c>
      <c r="I4014" s="6" t="n">
        <f aca="false">IF(1_Data_EDA!B4015="Second Class",1,0)</f>
        <v>0</v>
      </c>
      <c r="J4014" s="6" t="n">
        <f aca="false">IF(1_Data_EDA!B4015="Same Day",1,0)</f>
        <v>0</v>
      </c>
      <c r="K4014" s="6" t="n">
        <f aca="false">IF(1_Data_EDA!C4015="Corporate",1,0)</f>
        <v>0</v>
      </c>
      <c r="L4014" s="6" t="n">
        <f aca="false">IF(1_Data_EDA!C4015="Home Office",1,0)</f>
        <v>0</v>
      </c>
      <c r="M4014" s="6" t="n">
        <f aca="false">IF(1_Data_EDA!D4015="Europe",1,0)</f>
        <v>0</v>
      </c>
      <c r="N4014" s="6" t="n">
        <f aca="false">IF(1_Data_EDA!D4015="LATAM",1,0)</f>
        <v>1</v>
      </c>
      <c r="O4014" s="6" t="n">
        <f aca="false">IF(1_Data_EDA!D4015="Pacific Asia",1,0)</f>
        <v>0</v>
      </c>
      <c r="P4014" s="6" t="n">
        <f aca="false">IF(1_Data_EDA!D4015="USCA",1,0)</f>
        <v>0</v>
      </c>
      <c r="Q4014" s="6" t="n">
        <f aca="false">IF(C4014&gt;MEDIAN(C$5:C$8004),1,0)</f>
        <v>1</v>
      </c>
      <c r="R4014" s="6" t="n">
        <f aca="false">IF(D4014&gt;2,1,0)</f>
        <v>0</v>
      </c>
    </row>
    <row r="4015" customFormat="false" ht="15" hidden="false" customHeight="true" outlineLevel="0" collapsed="false">
      <c r="A4015" s="6" t="n">
        <f aca="false">1_Data_EDA!O4016</f>
        <v>0</v>
      </c>
      <c r="B4015" s="6" t="n">
        <f aca="false">1_Data_EDA!H4016</f>
        <v>4</v>
      </c>
      <c r="C4015" s="7" t="n">
        <f aca="false">1_Data_EDA!I4016</f>
        <v>399.980011</v>
      </c>
      <c r="D4015" s="6" t="n">
        <f aca="false">1_Data_EDA!J4016</f>
        <v>1</v>
      </c>
      <c r="E4015" s="7" t="n">
        <f aca="false">1_Data_EDA!K4016</f>
        <v>399.980011</v>
      </c>
      <c r="F4015" s="7" t="n">
        <f aca="false">1_Data_EDA!L4016</f>
        <v>8</v>
      </c>
      <c r="G4015" s="8" t="n">
        <f aca="false">1_Data_EDA!M4016</f>
        <v>0.02</v>
      </c>
      <c r="H4015" s="6" t="n">
        <f aca="false">IF(1_Data_EDA!B4016="First Class",1,0)</f>
        <v>0</v>
      </c>
      <c r="I4015" s="6" t="n">
        <f aca="false">IF(1_Data_EDA!B4016="Second Class",1,0)</f>
        <v>0</v>
      </c>
      <c r="J4015" s="6" t="n">
        <f aca="false">IF(1_Data_EDA!B4016="Same Day",1,0)</f>
        <v>0</v>
      </c>
      <c r="K4015" s="6" t="n">
        <f aca="false">IF(1_Data_EDA!C4016="Corporate",1,0)</f>
        <v>1</v>
      </c>
      <c r="L4015" s="6" t="n">
        <f aca="false">IF(1_Data_EDA!C4016="Home Office",1,0)</f>
        <v>0</v>
      </c>
      <c r="M4015" s="6" t="n">
        <f aca="false">IF(1_Data_EDA!D4016="Europe",1,0)</f>
        <v>1</v>
      </c>
      <c r="N4015" s="6" t="n">
        <f aca="false">IF(1_Data_EDA!D4016="LATAM",1,0)</f>
        <v>0</v>
      </c>
      <c r="O4015" s="6" t="n">
        <f aca="false">IF(1_Data_EDA!D4016="Pacific Asia",1,0)</f>
        <v>0</v>
      </c>
      <c r="P4015" s="6" t="n">
        <f aca="false">IF(1_Data_EDA!D4016="USCA",1,0)</f>
        <v>0</v>
      </c>
      <c r="Q4015" s="6" t="n">
        <f aca="false">IF(C4015&gt;MEDIAN(C$5:C$8004),1,0)</f>
        <v>1</v>
      </c>
      <c r="R4015" s="6" t="n">
        <f aca="false">IF(D4015&gt;2,1,0)</f>
        <v>0</v>
      </c>
    </row>
    <row r="4016" customFormat="false" ht="15" hidden="false" customHeight="true" outlineLevel="0" collapsed="false">
      <c r="A4016" s="6" t="n">
        <f aca="false">1_Data_EDA!O4017</f>
        <v>0</v>
      </c>
      <c r="B4016" s="6" t="n">
        <f aca="false">1_Data_EDA!H4017</f>
        <v>4</v>
      </c>
      <c r="C4016" s="7" t="n">
        <f aca="false">1_Data_EDA!I4017</f>
        <v>59.99000168</v>
      </c>
      <c r="D4016" s="6" t="n">
        <f aca="false">1_Data_EDA!J4017</f>
        <v>2</v>
      </c>
      <c r="E4016" s="7" t="n">
        <f aca="false">1_Data_EDA!K4017</f>
        <v>119.9800034</v>
      </c>
      <c r="F4016" s="7" t="n">
        <f aca="false">1_Data_EDA!L4017</f>
        <v>14.39999962</v>
      </c>
      <c r="G4016" s="8" t="n">
        <f aca="false">1_Data_EDA!M4017</f>
        <v>0.119999997</v>
      </c>
      <c r="H4016" s="6" t="n">
        <f aca="false">IF(1_Data_EDA!B4017="First Class",1,0)</f>
        <v>0</v>
      </c>
      <c r="I4016" s="6" t="n">
        <f aca="false">IF(1_Data_EDA!B4017="Second Class",1,0)</f>
        <v>0</v>
      </c>
      <c r="J4016" s="6" t="n">
        <f aca="false">IF(1_Data_EDA!B4017="Same Day",1,0)</f>
        <v>0</v>
      </c>
      <c r="K4016" s="6" t="n">
        <f aca="false">IF(1_Data_EDA!C4017="Corporate",1,0)</f>
        <v>1</v>
      </c>
      <c r="L4016" s="6" t="n">
        <f aca="false">IF(1_Data_EDA!C4017="Home Office",1,0)</f>
        <v>0</v>
      </c>
      <c r="M4016" s="6" t="n">
        <f aca="false">IF(1_Data_EDA!D4017="Europe",1,0)</f>
        <v>1</v>
      </c>
      <c r="N4016" s="6" t="n">
        <f aca="false">IF(1_Data_EDA!D4017="LATAM",1,0)</f>
        <v>0</v>
      </c>
      <c r="O4016" s="6" t="n">
        <f aca="false">IF(1_Data_EDA!D4017="Pacific Asia",1,0)</f>
        <v>0</v>
      </c>
      <c r="P4016" s="6" t="n">
        <f aca="false">IF(1_Data_EDA!D4017="USCA",1,0)</f>
        <v>0</v>
      </c>
      <c r="Q4016" s="6" t="n">
        <f aca="false">IF(C4016&gt;MEDIAN(C$5:C$8004),1,0)</f>
        <v>0</v>
      </c>
      <c r="R4016" s="6" t="n">
        <f aca="false">IF(D4016&gt;2,1,0)</f>
        <v>0</v>
      </c>
    </row>
    <row r="4017" customFormat="false" ht="15" hidden="false" customHeight="true" outlineLevel="0" collapsed="false">
      <c r="A4017" s="6" t="n">
        <f aca="false">1_Data_EDA!O4018</f>
        <v>0</v>
      </c>
      <c r="B4017" s="6" t="n">
        <f aca="false">1_Data_EDA!H4018</f>
        <v>4</v>
      </c>
      <c r="C4017" s="7" t="n">
        <f aca="false">1_Data_EDA!I4018</f>
        <v>129.9900055</v>
      </c>
      <c r="D4017" s="6" t="n">
        <f aca="false">1_Data_EDA!J4018</f>
        <v>1</v>
      </c>
      <c r="E4017" s="7" t="n">
        <f aca="false">1_Data_EDA!K4018</f>
        <v>129.9900055</v>
      </c>
      <c r="F4017" s="7" t="n">
        <f aca="false">1_Data_EDA!L4018</f>
        <v>7.150000095</v>
      </c>
      <c r="G4017" s="8" t="n">
        <f aca="false">1_Data_EDA!M4018</f>
        <v>0.059999999</v>
      </c>
      <c r="H4017" s="6" t="n">
        <f aca="false">IF(1_Data_EDA!B4018="First Class",1,0)</f>
        <v>0</v>
      </c>
      <c r="I4017" s="6" t="n">
        <f aca="false">IF(1_Data_EDA!B4018="Second Class",1,0)</f>
        <v>0</v>
      </c>
      <c r="J4017" s="6" t="n">
        <f aca="false">IF(1_Data_EDA!B4018="Same Day",1,0)</f>
        <v>0</v>
      </c>
      <c r="K4017" s="6" t="n">
        <f aca="false">IF(1_Data_EDA!C4018="Corporate",1,0)</f>
        <v>0</v>
      </c>
      <c r="L4017" s="6" t="n">
        <f aca="false">IF(1_Data_EDA!C4018="Home Office",1,0)</f>
        <v>0</v>
      </c>
      <c r="M4017" s="6" t="n">
        <f aca="false">IF(1_Data_EDA!D4018="Europe",1,0)</f>
        <v>1</v>
      </c>
      <c r="N4017" s="6" t="n">
        <f aca="false">IF(1_Data_EDA!D4018="LATAM",1,0)</f>
        <v>0</v>
      </c>
      <c r="O4017" s="6" t="n">
        <f aca="false">IF(1_Data_EDA!D4018="Pacific Asia",1,0)</f>
        <v>0</v>
      </c>
      <c r="P4017" s="6" t="n">
        <f aca="false">IF(1_Data_EDA!D4018="USCA",1,0)</f>
        <v>0</v>
      </c>
      <c r="Q4017" s="6" t="n">
        <f aca="false">IF(C4017&gt;MEDIAN(C$5:C$8004),1,0)</f>
        <v>1</v>
      </c>
      <c r="R4017" s="6" t="n">
        <f aca="false">IF(D4017&gt;2,1,0)</f>
        <v>0</v>
      </c>
    </row>
    <row r="4018" customFormat="false" ht="15" hidden="false" customHeight="true" outlineLevel="0" collapsed="false">
      <c r="A4018" s="6" t="n">
        <f aca="false">1_Data_EDA!O4019</f>
        <v>0</v>
      </c>
      <c r="B4018" s="6" t="n">
        <f aca="false">1_Data_EDA!H4019</f>
        <v>4</v>
      </c>
      <c r="C4018" s="7" t="n">
        <f aca="false">1_Data_EDA!I4019</f>
        <v>39.99000168</v>
      </c>
      <c r="D4018" s="6" t="n">
        <f aca="false">1_Data_EDA!J4019</f>
        <v>2</v>
      </c>
      <c r="E4018" s="7" t="n">
        <f aca="false">1_Data_EDA!K4019</f>
        <v>79.98000336</v>
      </c>
      <c r="F4018" s="7" t="n">
        <f aca="false">1_Data_EDA!L4019</f>
        <v>12</v>
      </c>
      <c r="G4018" s="8" t="n">
        <f aca="false">1_Data_EDA!M4019</f>
        <v>0.150000006</v>
      </c>
      <c r="H4018" s="6" t="n">
        <f aca="false">IF(1_Data_EDA!B4019="First Class",1,0)</f>
        <v>0</v>
      </c>
      <c r="I4018" s="6" t="n">
        <f aca="false">IF(1_Data_EDA!B4019="Second Class",1,0)</f>
        <v>0</v>
      </c>
      <c r="J4018" s="6" t="n">
        <f aca="false">IF(1_Data_EDA!B4019="Same Day",1,0)</f>
        <v>0</v>
      </c>
      <c r="K4018" s="6" t="n">
        <f aca="false">IF(1_Data_EDA!C4019="Corporate",1,0)</f>
        <v>0</v>
      </c>
      <c r="L4018" s="6" t="n">
        <f aca="false">IF(1_Data_EDA!C4019="Home Office",1,0)</f>
        <v>0</v>
      </c>
      <c r="M4018" s="6" t="n">
        <f aca="false">IF(1_Data_EDA!D4019="Europe",1,0)</f>
        <v>0</v>
      </c>
      <c r="N4018" s="6" t="n">
        <f aca="false">IF(1_Data_EDA!D4019="LATAM",1,0)</f>
        <v>1</v>
      </c>
      <c r="O4018" s="6" t="n">
        <f aca="false">IF(1_Data_EDA!D4019="Pacific Asia",1,0)</f>
        <v>0</v>
      </c>
      <c r="P4018" s="6" t="n">
        <f aca="false">IF(1_Data_EDA!D4019="USCA",1,0)</f>
        <v>0</v>
      </c>
      <c r="Q4018" s="6" t="n">
        <f aca="false">IF(C4018&gt;MEDIAN(C$5:C$8004),1,0)</f>
        <v>0</v>
      </c>
      <c r="R4018" s="6" t="n">
        <f aca="false">IF(D4018&gt;2,1,0)</f>
        <v>0</v>
      </c>
    </row>
    <row r="4019" customFormat="false" ht="15" hidden="false" customHeight="true" outlineLevel="0" collapsed="false">
      <c r="A4019" s="6" t="n">
        <f aca="false">1_Data_EDA!O4020</f>
        <v>1</v>
      </c>
      <c r="B4019" s="6" t="n">
        <f aca="false">1_Data_EDA!H4020</f>
        <v>2</v>
      </c>
      <c r="C4019" s="7" t="n">
        <f aca="false">1_Data_EDA!I4020</f>
        <v>199.9900055</v>
      </c>
      <c r="D4019" s="6" t="n">
        <f aca="false">1_Data_EDA!J4020</f>
        <v>1</v>
      </c>
      <c r="E4019" s="7" t="n">
        <f aca="false">1_Data_EDA!K4020</f>
        <v>199.9900055</v>
      </c>
      <c r="F4019" s="7" t="n">
        <f aca="false">1_Data_EDA!L4020</f>
        <v>24</v>
      </c>
      <c r="G4019" s="8" t="n">
        <f aca="false">1_Data_EDA!M4020</f>
        <v>0.119999997</v>
      </c>
      <c r="H4019" s="6" t="n">
        <f aca="false">IF(1_Data_EDA!B4020="First Class",1,0)</f>
        <v>0</v>
      </c>
      <c r="I4019" s="6" t="n">
        <f aca="false">IF(1_Data_EDA!B4020="Second Class",1,0)</f>
        <v>1</v>
      </c>
      <c r="J4019" s="6" t="n">
        <f aca="false">IF(1_Data_EDA!B4020="Same Day",1,0)</f>
        <v>0</v>
      </c>
      <c r="K4019" s="6" t="n">
        <f aca="false">IF(1_Data_EDA!C4020="Corporate",1,0)</f>
        <v>0</v>
      </c>
      <c r="L4019" s="6" t="n">
        <f aca="false">IF(1_Data_EDA!C4020="Home Office",1,0)</f>
        <v>0</v>
      </c>
      <c r="M4019" s="6" t="n">
        <f aca="false">IF(1_Data_EDA!D4020="Europe",1,0)</f>
        <v>1</v>
      </c>
      <c r="N4019" s="6" t="n">
        <f aca="false">IF(1_Data_EDA!D4020="LATAM",1,0)</f>
        <v>0</v>
      </c>
      <c r="O4019" s="6" t="n">
        <f aca="false">IF(1_Data_EDA!D4020="Pacific Asia",1,0)</f>
        <v>0</v>
      </c>
      <c r="P4019" s="6" t="n">
        <f aca="false">IF(1_Data_EDA!D4020="USCA",1,0)</f>
        <v>0</v>
      </c>
      <c r="Q4019" s="6" t="n">
        <f aca="false">IF(C4019&gt;MEDIAN(C$5:C$8004),1,0)</f>
        <v>1</v>
      </c>
      <c r="R4019" s="6" t="n">
        <f aca="false">IF(D4019&gt;2,1,0)</f>
        <v>0</v>
      </c>
    </row>
    <row r="4020" customFormat="false" ht="15" hidden="false" customHeight="true" outlineLevel="0" collapsed="false">
      <c r="A4020" s="6" t="n">
        <f aca="false">1_Data_EDA!O4021</f>
        <v>1</v>
      </c>
      <c r="B4020" s="6" t="n">
        <f aca="false">1_Data_EDA!H4021</f>
        <v>2</v>
      </c>
      <c r="C4020" s="7" t="n">
        <f aca="false">1_Data_EDA!I4021</f>
        <v>99.98999786</v>
      </c>
      <c r="D4020" s="6" t="n">
        <f aca="false">1_Data_EDA!J4021</f>
        <v>2</v>
      </c>
      <c r="E4020" s="7" t="n">
        <f aca="false">1_Data_EDA!K4021</f>
        <v>199.9799957</v>
      </c>
      <c r="F4020" s="7" t="n">
        <f aca="false">1_Data_EDA!L4021</f>
        <v>30</v>
      </c>
      <c r="G4020" s="8" t="n">
        <f aca="false">1_Data_EDA!M4021</f>
        <v>0.150000006</v>
      </c>
      <c r="H4020" s="6" t="n">
        <f aca="false">IF(1_Data_EDA!B4021="First Class",1,0)</f>
        <v>0</v>
      </c>
      <c r="I4020" s="6" t="n">
        <f aca="false">IF(1_Data_EDA!B4021="Second Class",1,0)</f>
        <v>1</v>
      </c>
      <c r="J4020" s="6" t="n">
        <f aca="false">IF(1_Data_EDA!B4021="Same Day",1,0)</f>
        <v>0</v>
      </c>
      <c r="K4020" s="6" t="n">
        <f aca="false">IF(1_Data_EDA!C4021="Corporate",1,0)</f>
        <v>0</v>
      </c>
      <c r="L4020" s="6" t="n">
        <f aca="false">IF(1_Data_EDA!C4021="Home Office",1,0)</f>
        <v>1</v>
      </c>
      <c r="M4020" s="6" t="n">
        <f aca="false">IF(1_Data_EDA!D4021="Europe",1,0)</f>
        <v>1</v>
      </c>
      <c r="N4020" s="6" t="n">
        <f aca="false">IF(1_Data_EDA!D4021="LATAM",1,0)</f>
        <v>0</v>
      </c>
      <c r="O4020" s="6" t="n">
        <f aca="false">IF(1_Data_EDA!D4021="Pacific Asia",1,0)</f>
        <v>0</v>
      </c>
      <c r="P4020" s="6" t="n">
        <f aca="false">IF(1_Data_EDA!D4021="USCA",1,0)</f>
        <v>0</v>
      </c>
      <c r="Q4020" s="6" t="n">
        <f aca="false">IF(C4020&gt;MEDIAN(C$5:C$8004),1,0)</f>
        <v>1</v>
      </c>
      <c r="R4020" s="6" t="n">
        <f aca="false">IF(D4020&gt;2,1,0)</f>
        <v>0</v>
      </c>
    </row>
    <row r="4021" customFormat="false" ht="15" hidden="false" customHeight="true" outlineLevel="0" collapsed="false">
      <c r="A4021" s="6" t="n">
        <f aca="false">1_Data_EDA!O4022</f>
        <v>1</v>
      </c>
      <c r="B4021" s="6" t="n">
        <f aca="false">1_Data_EDA!H4022</f>
        <v>4</v>
      </c>
      <c r="C4021" s="7" t="n">
        <f aca="false">1_Data_EDA!I4022</f>
        <v>199.9900055</v>
      </c>
      <c r="D4021" s="6" t="n">
        <f aca="false">1_Data_EDA!J4022</f>
        <v>1</v>
      </c>
      <c r="E4021" s="7" t="n">
        <f aca="false">1_Data_EDA!K4022</f>
        <v>199.9900055</v>
      </c>
      <c r="F4021" s="7" t="n">
        <f aca="false">1_Data_EDA!L4022</f>
        <v>32</v>
      </c>
      <c r="G4021" s="8" t="n">
        <f aca="false">1_Data_EDA!M4022</f>
        <v>0.159999996</v>
      </c>
      <c r="H4021" s="6" t="n">
        <f aca="false">IF(1_Data_EDA!B4022="First Class",1,0)</f>
        <v>0</v>
      </c>
      <c r="I4021" s="6" t="n">
        <f aca="false">IF(1_Data_EDA!B4022="Second Class",1,0)</f>
        <v>0</v>
      </c>
      <c r="J4021" s="6" t="n">
        <f aca="false">IF(1_Data_EDA!B4022="Same Day",1,0)</f>
        <v>0</v>
      </c>
      <c r="K4021" s="6" t="n">
        <f aca="false">IF(1_Data_EDA!C4022="Corporate",1,0)</f>
        <v>1</v>
      </c>
      <c r="L4021" s="6" t="n">
        <f aca="false">IF(1_Data_EDA!C4022="Home Office",1,0)</f>
        <v>0</v>
      </c>
      <c r="M4021" s="6" t="n">
        <f aca="false">IF(1_Data_EDA!D4022="Europe",1,0)</f>
        <v>0</v>
      </c>
      <c r="N4021" s="6" t="n">
        <f aca="false">IF(1_Data_EDA!D4022="LATAM",1,0)</f>
        <v>0</v>
      </c>
      <c r="O4021" s="6" t="n">
        <f aca="false">IF(1_Data_EDA!D4022="Pacific Asia",1,0)</f>
        <v>0</v>
      </c>
      <c r="P4021" s="6" t="n">
        <f aca="false">IF(1_Data_EDA!D4022="USCA",1,0)</f>
        <v>0</v>
      </c>
      <c r="Q4021" s="6" t="n">
        <f aca="false">IF(C4021&gt;MEDIAN(C$5:C$8004),1,0)</f>
        <v>1</v>
      </c>
      <c r="R4021" s="6" t="n">
        <f aca="false">IF(D4021&gt;2,1,0)</f>
        <v>0</v>
      </c>
    </row>
    <row r="4022" customFormat="false" ht="15" hidden="false" customHeight="true" outlineLevel="0" collapsed="false">
      <c r="A4022" s="6" t="n">
        <f aca="false">1_Data_EDA!O4023</f>
        <v>0</v>
      </c>
      <c r="B4022" s="6" t="n">
        <f aca="false">1_Data_EDA!H4023</f>
        <v>4</v>
      </c>
      <c r="C4022" s="7" t="n">
        <f aca="false">1_Data_EDA!I4023</f>
        <v>199.9900055</v>
      </c>
      <c r="D4022" s="6" t="n">
        <f aca="false">1_Data_EDA!J4023</f>
        <v>1</v>
      </c>
      <c r="E4022" s="7" t="n">
        <f aca="false">1_Data_EDA!K4023</f>
        <v>199.9900055</v>
      </c>
      <c r="F4022" s="7" t="n">
        <f aca="false">1_Data_EDA!L4023</f>
        <v>10</v>
      </c>
      <c r="G4022" s="8" t="n">
        <f aca="false">1_Data_EDA!M4023</f>
        <v>0.050000001</v>
      </c>
      <c r="H4022" s="6" t="n">
        <f aca="false">IF(1_Data_EDA!B4023="First Class",1,0)</f>
        <v>0</v>
      </c>
      <c r="I4022" s="6" t="n">
        <f aca="false">IF(1_Data_EDA!B4023="Second Class",1,0)</f>
        <v>0</v>
      </c>
      <c r="J4022" s="6" t="n">
        <f aca="false">IF(1_Data_EDA!B4023="Same Day",1,0)</f>
        <v>0</v>
      </c>
      <c r="K4022" s="6" t="n">
        <f aca="false">IF(1_Data_EDA!C4023="Corporate",1,0)</f>
        <v>0</v>
      </c>
      <c r="L4022" s="6" t="n">
        <f aca="false">IF(1_Data_EDA!C4023="Home Office",1,0)</f>
        <v>0</v>
      </c>
      <c r="M4022" s="6" t="n">
        <f aca="false">IF(1_Data_EDA!D4023="Europe",1,0)</f>
        <v>0</v>
      </c>
      <c r="N4022" s="6" t="n">
        <f aca="false">IF(1_Data_EDA!D4023="LATAM",1,0)</f>
        <v>0</v>
      </c>
      <c r="O4022" s="6" t="n">
        <f aca="false">IF(1_Data_EDA!D4023="Pacific Asia",1,0)</f>
        <v>0</v>
      </c>
      <c r="P4022" s="6" t="n">
        <f aca="false">IF(1_Data_EDA!D4023="USCA",1,0)</f>
        <v>0</v>
      </c>
      <c r="Q4022" s="6" t="n">
        <f aca="false">IF(C4022&gt;MEDIAN(C$5:C$8004),1,0)</f>
        <v>1</v>
      </c>
      <c r="R4022" s="6" t="n">
        <f aca="false">IF(D4022&gt;2,1,0)</f>
        <v>0</v>
      </c>
    </row>
    <row r="4023" customFormat="false" ht="15" hidden="false" customHeight="true" outlineLevel="0" collapsed="false">
      <c r="A4023" s="6" t="n">
        <f aca="false">1_Data_EDA!O4024</f>
        <v>1</v>
      </c>
      <c r="B4023" s="6" t="n">
        <f aca="false">1_Data_EDA!H4024</f>
        <v>1</v>
      </c>
      <c r="C4023" s="7" t="n">
        <f aca="false">1_Data_EDA!I4024</f>
        <v>50</v>
      </c>
      <c r="D4023" s="6" t="n">
        <f aca="false">1_Data_EDA!J4024</f>
        <v>4</v>
      </c>
      <c r="E4023" s="7" t="n">
        <f aca="false">1_Data_EDA!K4024</f>
        <v>200</v>
      </c>
      <c r="F4023" s="7" t="n">
        <f aca="false">1_Data_EDA!L4024</f>
        <v>32</v>
      </c>
      <c r="G4023" s="8" t="n">
        <f aca="false">1_Data_EDA!M4024</f>
        <v>0.159999996</v>
      </c>
      <c r="H4023" s="6" t="n">
        <f aca="false">IF(1_Data_EDA!B4024="First Class",1,0)</f>
        <v>1</v>
      </c>
      <c r="I4023" s="6" t="n">
        <f aca="false">IF(1_Data_EDA!B4024="Second Class",1,0)</f>
        <v>0</v>
      </c>
      <c r="J4023" s="6" t="n">
        <f aca="false">IF(1_Data_EDA!B4024="Same Day",1,0)</f>
        <v>0</v>
      </c>
      <c r="K4023" s="6" t="n">
        <f aca="false">IF(1_Data_EDA!C4024="Corporate",1,0)</f>
        <v>0</v>
      </c>
      <c r="L4023" s="6" t="n">
        <f aca="false">IF(1_Data_EDA!C4024="Home Office",1,0)</f>
        <v>0</v>
      </c>
      <c r="M4023" s="6" t="n">
        <f aca="false">IF(1_Data_EDA!D4024="Europe",1,0)</f>
        <v>0</v>
      </c>
      <c r="N4023" s="6" t="n">
        <f aca="false">IF(1_Data_EDA!D4024="LATAM",1,0)</f>
        <v>1</v>
      </c>
      <c r="O4023" s="6" t="n">
        <f aca="false">IF(1_Data_EDA!D4024="Pacific Asia",1,0)</f>
        <v>0</v>
      </c>
      <c r="P4023" s="6" t="n">
        <f aca="false">IF(1_Data_EDA!D4024="USCA",1,0)</f>
        <v>0</v>
      </c>
      <c r="Q4023" s="6" t="n">
        <f aca="false">IF(C4023&gt;MEDIAN(C$5:C$8004),1,0)</f>
        <v>0</v>
      </c>
      <c r="R4023" s="6" t="n">
        <f aca="false">IF(D4023&gt;2,1,0)</f>
        <v>1</v>
      </c>
    </row>
    <row r="4024" customFormat="false" ht="15" hidden="false" customHeight="true" outlineLevel="0" collapsed="false">
      <c r="A4024" s="6" t="n">
        <f aca="false">1_Data_EDA!O4025</f>
        <v>1</v>
      </c>
      <c r="B4024" s="6" t="n">
        <f aca="false">1_Data_EDA!H4025</f>
        <v>1</v>
      </c>
      <c r="C4024" s="7" t="n">
        <f aca="false">1_Data_EDA!I4025</f>
        <v>129.9900055</v>
      </c>
      <c r="D4024" s="6" t="n">
        <f aca="false">1_Data_EDA!J4025</f>
        <v>1</v>
      </c>
      <c r="E4024" s="7" t="n">
        <f aca="false">1_Data_EDA!K4025</f>
        <v>129.9900055</v>
      </c>
      <c r="F4024" s="7" t="n">
        <f aca="false">1_Data_EDA!L4025</f>
        <v>20.79999924</v>
      </c>
      <c r="G4024" s="8" t="n">
        <f aca="false">1_Data_EDA!M4025</f>
        <v>0.159999996</v>
      </c>
      <c r="H4024" s="6" t="n">
        <f aca="false">IF(1_Data_EDA!B4025="First Class",1,0)</f>
        <v>1</v>
      </c>
      <c r="I4024" s="6" t="n">
        <f aca="false">IF(1_Data_EDA!B4025="Second Class",1,0)</f>
        <v>0</v>
      </c>
      <c r="J4024" s="6" t="n">
        <f aca="false">IF(1_Data_EDA!B4025="Same Day",1,0)</f>
        <v>0</v>
      </c>
      <c r="K4024" s="6" t="n">
        <f aca="false">IF(1_Data_EDA!C4025="Corporate",1,0)</f>
        <v>1</v>
      </c>
      <c r="L4024" s="6" t="n">
        <f aca="false">IF(1_Data_EDA!C4025="Home Office",1,0)</f>
        <v>0</v>
      </c>
      <c r="M4024" s="6" t="n">
        <f aca="false">IF(1_Data_EDA!D4025="Europe",1,0)</f>
        <v>0</v>
      </c>
      <c r="N4024" s="6" t="n">
        <f aca="false">IF(1_Data_EDA!D4025="LATAM",1,0)</f>
        <v>1</v>
      </c>
      <c r="O4024" s="6" t="n">
        <f aca="false">IF(1_Data_EDA!D4025="Pacific Asia",1,0)</f>
        <v>0</v>
      </c>
      <c r="P4024" s="6" t="n">
        <f aca="false">IF(1_Data_EDA!D4025="USCA",1,0)</f>
        <v>0</v>
      </c>
      <c r="Q4024" s="6" t="n">
        <f aca="false">IF(C4024&gt;MEDIAN(C$5:C$8004),1,0)</f>
        <v>1</v>
      </c>
      <c r="R4024" s="6" t="n">
        <f aca="false">IF(D4024&gt;2,1,0)</f>
        <v>0</v>
      </c>
    </row>
    <row r="4025" customFormat="false" ht="15" hidden="false" customHeight="true" outlineLevel="0" collapsed="false">
      <c r="A4025" s="6" t="n">
        <f aca="false">1_Data_EDA!O4026</f>
        <v>1</v>
      </c>
      <c r="B4025" s="6" t="n">
        <f aca="false">1_Data_EDA!H4026</f>
        <v>4</v>
      </c>
      <c r="C4025" s="7" t="n">
        <f aca="false">1_Data_EDA!I4026</f>
        <v>59.99000168</v>
      </c>
      <c r="D4025" s="6" t="n">
        <f aca="false">1_Data_EDA!J4026</f>
        <v>1</v>
      </c>
      <c r="E4025" s="7" t="n">
        <f aca="false">1_Data_EDA!K4026</f>
        <v>59.99000168</v>
      </c>
      <c r="F4025" s="7" t="n">
        <f aca="false">1_Data_EDA!L4026</f>
        <v>1.200000048</v>
      </c>
      <c r="G4025" s="8" t="n">
        <f aca="false">1_Data_EDA!M4026</f>
        <v>0.02</v>
      </c>
      <c r="H4025" s="6" t="n">
        <f aca="false">IF(1_Data_EDA!B4026="First Class",1,0)</f>
        <v>0</v>
      </c>
      <c r="I4025" s="6" t="n">
        <f aca="false">IF(1_Data_EDA!B4026="Second Class",1,0)</f>
        <v>0</v>
      </c>
      <c r="J4025" s="6" t="n">
        <f aca="false">IF(1_Data_EDA!B4026="Same Day",1,0)</f>
        <v>0</v>
      </c>
      <c r="K4025" s="6" t="n">
        <f aca="false">IF(1_Data_EDA!C4026="Corporate",1,0)</f>
        <v>0</v>
      </c>
      <c r="L4025" s="6" t="n">
        <f aca="false">IF(1_Data_EDA!C4026="Home Office",1,0)</f>
        <v>0</v>
      </c>
      <c r="M4025" s="6" t="n">
        <f aca="false">IF(1_Data_EDA!D4026="Europe",1,0)</f>
        <v>0</v>
      </c>
      <c r="N4025" s="6" t="n">
        <f aca="false">IF(1_Data_EDA!D4026="LATAM",1,0)</f>
        <v>0</v>
      </c>
      <c r="O4025" s="6" t="n">
        <f aca="false">IF(1_Data_EDA!D4026="Pacific Asia",1,0)</f>
        <v>1</v>
      </c>
      <c r="P4025" s="6" t="n">
        <f aca="false">IF(1_Data_EDA!D4026="USCA",1,0)</f>
        <v>0</v>
      </c>
      <c r="Q4025" s="6" t="n">
        <f aca="false">IF(C4025&gt;MEDIAN(C$5:C$8004),1,0)</f>
        <v>0</v>
      </c>
      <c r="R4025" s="6" t="n">
        <f aca="false">IF(D4025&gt;2,1,0)</f>
        <v>0</v>
      </c>
    </row>
    <row r="4026" customFormat="false" ht="15" hidden="false" customHeight="true" outlineLevel="0" collapsed="false">
      <c r="A4026" s="6" t="n">
        <f aca="false">1_Data_EDA!O4027</f>
        <v>0</v>
      </c>
      <c r="B4026" s="6" t="n">
        <f aca="false">1_Data_EDA!H4027</f>
        <v>2</v>
      </c>
      <c r="C4026" s="7" t="n">
        <f aca="false">1_Data_EDA!I4027</f>
        <v>59.99000168</v>
      </c>
      <c r="D4026" s="6" t="n">
        <f aca="false">1_Data_EDA!J4027</f>
        <v>5</v>
      </c>
      <c r="E4026" s="7" t="n">
        <f aca="false">1_Data_EDA!K4027</f>
        <v>299.9500122</v>
      </c>
      <c r="F4026" s="7" t="n">
        <f aca="false">1_Data_EDA!L4027</f>
        <v>53.99000168</v>
      </c>
      <c r="G4026" s="8" t="n">
        <f aca="false">1_Data_EDA!M4027</f>
        <v>0.180000007</v>
      </c>
      <c r="H4026" s="6" t="n">
        <f aca="false">IF(1_Data_EDA!B4027="First Class",1,0)</f>
        <v>0</v>
      </c>
      <c r="I4026" s="6" t="n">
        <f aca="false">IF(1_Data_EDA!B4027="Second Class",1,0)</f>
        <v>1</v>
      </c>
      <c r="J4026" s="6" t="n">
        <f aca="false">IF(1_Data_EDA!B4027="Same Day",1,0)</f>
        <v>0</v>
      </c>
      <c r="K4026" s="6" t="n">
        <f aca="false">IF(1_Data_EDA!C4027="Corporate",1,0)</f>
        <v>1</v>
      </c>
      <c r="L4026" s="6" t="n">
        <f aca="false">IF(1_Data_EDA!C4027="Home Office",1,0)</f>
        <v>0</v>
      </c>
      <c r="M4026" s="6" t="n">
        <f aca="false">IF(1_Data_EDA!D4027="Europe",1,0)</f>
        <v>0</v>
      </c>
      <c r="N4026" s="6" t="n">
        <f aca="false">IF(1_Data_EDA!D4027="LATAM",1,0)</f>
        <v>0</v>
      </c>
      <c r="O4026" s="6" t="n">
        <f aca="false">IF(1_Data_EDA!D4027="Pacific Asia",1,0)</f>
        <v>1</v>
      </c>
      <c r="P4026" s="6" t="n">
        <f aca="false">IF(1_Data_EDA!D4027="USCA",1,0)</f>
        <v>0</v>
      </c>
      <c r="Q4026" s="6" t="n">
        <f aca="false">IF(C4026&gt;MEDIAN(C$5:C$8004),1,0)</f>
        <v>0</v>
      </c>
      <c r="R4026" s="6" t="n">
        <f aca="false">IF(D4026&gt;2,1,0)</f>
        <v>1</v>
      </c>
    </row>
    <row r="4027" customFormat="false" ht="15" hidden="false" customHeight="true" outlineLevel="0" collapsed="false">
      <c r="A4027" s="6" t="n">
        <f aca="false">1_Data_EDA!O4028</f>
        <v>0</v>
      </c>
      <c r="B4027" s="6" t="n">
        <f aca="false">1_Data_EDA!H4028</f>
        <v>4</v>
      </c>
      <c r="C4027" s="7" t="n">
        <f aca="false">1_Data_EDA!I4028</f>
        <v>293.0400085</v>
      </c>
      <c r="D4027" s="6" t="n">
        <f aca="false">1_Data_EDA!J4028</f>
        <v>1</v>
      </c>
      <c r="E4027" s="7" t="n">
        <f aca="false">1_Data_EDA!K4028</f>
        <v>293.0400085</v>
      </c>
      <c r="F4027" s="7" t="n">
        <f aca="false">1_Data_EDA!L4028</f>
        <v>58.61000061</v>
      </c>
      <c r="G4027" s="8" t="n">
        <f aca="false">1_Data_EDA!M4028</f>
        <v>0.200000003</v>
      </c>
      <c r="H4027" s="6" t="n">
        <f aca="false">IF(1_Data_EDA!B4028="First Class",1,0)</f>
        <v>0</v>
      </c>
      <c r="I4027" s="6" t="n">
        <f aca="false">IF(1_Data_EDA!B4028="Second Class",1,0)</f>
        <v>0</v>
      </c>
      <c r="J4027" s="6" t="n">
        <f aca="false">IF(1_Data_EDA!B4028="Same Day",1,0)</f>
        <v>0</v>
      </c>
      <c r="K4027" s="6" t="n">
        <f aca="false">IF(1_Data_EDA!C4028="Corporate",1,0)</f>
        <v>0</v>
      </c>
      <c r="L4027" s="6" t="n">
        <f aca="false">IF(1_Data_EDA!C4028="Home Office",1,0)</f>
        <v>0</v>
      </c>
      <c r="M4027" s="6" t="n">
        <f aca="false">IF(1_Data_EDA!D4028="Europe",1,0)</f>
        <v>0</v>
      </c>
      <c r="N4027" s="6" t="n">
        <f aca="false">IF(1_Data_EDA!D4028="LATAM",1,0)</f>
        <v>0</v>
      </c>
      <c r="O4027" s="6" t="n">
        <f aca="false">IF(1_Data_EDA!D4028="Pacific Asia",1,0)</f>
        <v>1</v>
      </c>
      <c r="P4027" s="6" t="n">
        <f aca="false">IF(1_Data_EDA!D4028="USCA",1,0)</f>
        <v>0</v>
      </c>
      <c r="Q4027" s="6" t="n">
        <f aca="false">IF(C4027&gt;MEDIAN(C$5:C$8004),1,0)</f>
        <v>1</v>
      </c>
      <c r="R4027" s="6" t="n">
        <f aca="false">IF(D4027&gt;2,1,0)</f>
        <v>0</v>
      </c>
    </row>
    <row r="4028" customFormat="false" ht="15" hidden="false" customHeight="true" outlineLevel="0" collapsed="false">
      <c r="A4028" s="6" t="n">
        <f aca="false">1_Data_EDA!O4029</f>
        <v>1</v>
      </c>
      <c r="B4028" s="6" t="n">
        <f aca="false">1_Data_EDA!H4029</f>
        <v>4</v>
      </c>
      <c r="C4028" s="7" t="n">
        <f aca="false">1_Data_EDA!I4029</f>
        <v>215.8200073</v>
      </c>
      <c r="D4028" s="6" t="n">
        <f aca="false">1_Data_EDA!J4029</f>
        <v>1</v>
      </c>
      <c r="E4028" s="7" t="n">
        <f aca="false">1_Data_EDA!K4029</f>
        <v>215.8200073</v>
      </c>
      <c r="F4028" s="7" t="n">
        <f aca="false">1_Data_EDA!L4029</f>
        <v>10.78999996</v>
      </c>
      <c r="G4028" s="8" t="n">
        <f aca="false">1_Data_EDA!M4029</f>
        <v>0.050000001</v>
      </c>
      <c r="H4028" s="6" t="n">
        <f aca="false">IF(1_Data_EDA!B4029="First Class",1,0)</f>
        <v>0</v>
      </c>
      <c r="I4028" s="6" t="n">
        <f aca="false">IF(1_Data_EDA!B4029="Second Class",1,0)</f>
        <v>0</v>
      </c>
      <c r="J4028" s="6" t="n">
        <f aca="false">IF(1_Data_EDA!B4029="Same Day",1,0)</f>
        <v>0</v>
      </c>
      <c r="K4028" s="6" t="n">
        <f aca="false">IF(1_Data_EDA!C4029="Corporate",1,0)</f>
        <v>0</v>
      </c>
      <c r="L4028" s="6" t="n">
        <f aca="false">IF(1_Data_EDA!C4029="Home Office",1,0)</f>
        <v>0</v>
      </c>
      <c r="M4028" s="6" t="n">
        <f aca="false">IF(1_Data_EDA!D4029="Europe",1,0)</f>
        <v>0</v>
      </c>
      <c r="N4028" s="6" t="n">
        <f aca="false">IF(1_Data_EDA!D4029="LATAM",1,0)</f>
        <v>0</v>
      </c>
      <c r="O4028" s="6" t="n">
        <f aca="false">IF(1_Data_EDA!D4029="Pacific Asia",1,0)</f>
        <v>1</v>
      </c>
      <c r="P4028" s="6" t="n">
        <f aca="false">IF(1_Data_EDA!D4029="USCA",1,0)</f>
        <v>0</v>
      </c>
      <c r="Q4028" s="6" t="n">
        <f aca="false">IF(C4028&gt;MEDIAN(C$5:C$8004),1,0)</f>
        <v>1</v>
      </c>
      <c r="R4028" s="6" t="n">
        <f aca="false">IF(D4028&gt;2,1,0)</f>
        <v>0</v>
      </c>
    </row>
    <row r="4029" customFormat="false" ht="15" hidden="false" customHeight="true" outlineLevel="0" collapsed="false">
      <c r="A4029" s="6" t="n">
        <f aca="false">1_Data_EDA!O4030</f>
        <v>1</v>
      </c>
      <c r="B4029" s="6" t="n">
        <f aca="false">1_Data_EDA!H4030</f>
        <v>4</v>
      </c>
      <c r="C4029" s="7" t="n">
        <f aca="false">1_Data_EDA!I4030</f>
        <v>9.989999771</v>
      </c>
      <c r="D4029" s="6" t="n">
        <f aca="false">1_Data_EDA!J4030</f>
        <v>5</v>
      </c>
      <c r="E4029" s="7" t="n">
        <f aca="false">1_Data_EDA!K4030</f>
        <v>49.95000076</v>
      </c>
      <c r="F4029" s="7" t="n">
        <f aca="false">1_Data_EDA!L4030</f>
        <v>0.5</v>
      </c>
      <c r="G4029" s="8" t="n">
        <f aca="false">1_Data_EDA!M4030</f>
        <v>0.01</v>
      </c>
      <c r="H4029" s="6" t="n">
        <f aca="false">IF(1_Data_EDA!B4030="First Class",1,0)</f>
        <v>0</v>
      </c>
      <c r="I4029" s="6" t="n">
        <f aca="false">IF(1_Data_EDA!B4030="Second Class",1,0)</f>
        <v>0</v>
      </c>
      <c r="J4029" s="6" t="n">
        <f aca="false">IF(1_Data_EDA!B4030="Same Day",1,0)</f>
        <v>0</v>
      </c>
      <c r="K4029" s="6" t="n">
        <f aca="false">IF(1_Data_EDA!C4030="Corporate",1,0)</f>
        <v>1</v>
      </c>
      <c r="L4029" s="6" t="n">
        <f aca="false">IF(1_Data_EDA!C4030="Home Office",1,0)</f>
        <v>0</v>
      </c>
      <c r="M4029" s="6" t="n">
        <f aca="false">IF(1_Data_EDA!D4030="Europe",1,0)</f>
        <v>0</v>
      </c>
      <c r="N4029" s="6" t="n">
        <f aca="false">IF(1_Data_EDA!D4030="LATAM",1,0)</f>
        <v>1</v>
      </c>
      <c r="O4029" s="6" t="n">
        <f aca="false">IF(1_Data_EDA!D4030="Pacific Asia",1,0)</f>
        <v>0</v>
      </c>
      <c r="P4029" s="6" t="n">
        <f aca="false">IF(1_Data_EDA!D4030="USCA",1,0)</f>
        <v>0</v>
      </c>
      <c r="Q4029" s="6" t="n">
        <f aca="false">IF(C4029&gt;MEDIAN(C$5:C$8004),1,0)</f>
        <v>0</v>
      </c>
      <c r="R4029" s="6" t="n">
        <f aca="false">IF(D4029&gt;2,1,0)</f>
        <v>1</v>
      </c>
    </row>
    <row r="4030" customFormat="false" ht="15" hidden="false" customHeight="true" outlineLevel="0" collapsed="false">
      <c r="A4030" s="6" t="n">
        <f aca="false">1_Data_EDA!O4031</f>
        <v>1</v>
      </c>
      <c r="B4030" s="6" t="n">
        <f aca="false">1_Data_EDA!H4031</f>
        <v>4</v>
      </c>
      <c r="C4030" s="7" t="n">
        <f aca="false">1_Data_EDA!I4031</f>
        <v>129.9900055</v>
      </c>
      <c r="D4030" s="6" t="n">
        <f aca="false">1_Data_EDA!J4031</f>
        <v>1</v>
      </c>
      <c r="E4030" s="7" t="n">
        <f aca="false">1_Data_EDA!K4031</f>
        <v>129.9900055</v>
      </c>
      <c r="F4030" s="7" t="n">
        <f aca="false">1_Data_EDA!L4031</f>
        <v>19.5</v>
      </c>
      <c r="G4030" s="8" t="n">
        <f aca="false">1_Data_EDA!M4031</f>
        <v>0.150000006</v>
      </c>
      <c r="H4030" s="6" t="n">
        <f aca="false">IF(1_Data_EDA!B4031="First Class",1,0)</f>
        <v>0</v>
      </c>
      <c r="I4030" s="6" t="n">
        <f aca="false">IF(1_Data_EDA!B4031="Second Class",1,0)</f>
        <v>0</v>
      </c>
      <c r="J4030" s="6" t="n">
        <f aca="false">IF(1_Data_EDA!B4031="Same Day",1,0)</f>
        <v>0</v>
      </c>
      <c r="K4030" s="6" t="n">
        <f aca="false">IF(1_Data_EDA!C4031="Corporate",1,0)</f>
        <v>0</v>
      </c>
      <c r="L4030" s="6" t="n">
        <f aca="false">IF(1_Data_EDA!C4031="Home Office",1,0)</f>
        <v>0</v>
      </c>
      <c r="M4030" s="6" t="n">
        <f aca="false">IF(1_Data_EDA!D4031="Europe",1,0)</f>
        <v>0</v>
      </c>
      <c r="N4030" s="6" t="n">
        <f aca="false">IF(1_Data_EDA!D4031="LATAM",1,0)</f>
        <v>1</v>
      </c>
      <c r="O4030" s="6" t="n">
        <f aca="false">IF(1_Data_EDA!D4031="Pacific Asia",1,0)</f>
        <v>0</v>
      </c>
      <c r="P4030" s="6" t="n">
        <f aca="false">IF(1_Data_EDA!D4031="USCA",1,0)</f>
        <v>0</v>
      </c>
      <c r="Q4030" s="6" t="n">
        <f aca="false">IF(C4030&gt;MEDIAN(C$5:C$8004),1,0)</f>
        <v>1</v>
      </c>
      <c r="R4030" s="6" t="n">
        <f aca="false">IF(D4030&gt;2,1,0)</f>
        <v>0</v>
      </c>
    </row>
    <row r="4031" customFormat="false" ht="15" hidden="false" customHeight="true" outlineLevel="0" collapsed="false">
      <c r="A4031" s="6" t="n">
        <f aca="false">1_Data_EDA!O4032</f>
        <v>1</v>
      </c>
      <c r="B4031" s="6" t="n">
        <f aca="false">1_Data_EDA!H4032</f>
        <v>4</v>
      </c>
      <c r="C4031" s="7" t="n">
        <f aca="false">1_Data_EDA!I4032</f>
        <v>49.97999954</v>
      </c>
      <c r="D4031" s="6" t="n">
        <f aca="false">1_Data_EDA!J4032</f>
        <v>4</v>
      </c>
      <c r="E4031" s="7" t="n">
        <f aca="false">1_Data_EDA!K4032</f>
        <v>199.9199982</v>
      </c>
      <c r="F4031" s="7" t="n">
        <f aca="false">1_Data_EDA!L4032</f>
        <v>35.99000168</v>
      </c>
      <c r="G4031" s="8" t="n">
        <f aca="false">1_Data_EDA!M4032</f>
        <v>0.180000007</v>
      </c>
      <c r="H4031" s="6" t="n">
        <f aca="false">IF(1_Data_EDA!B4032="First Class",1,0)</f>
        <v>0</v>
      </c>
      <c r="I4031" s="6" t="n">
        <f aca="false">IF(1_Data_EDA!B4032="Second Class",1,0)</f>
        <v>0</v>
      </c>
      <c r="J4031" s="6" t="n">
        <f aca="false">IF(1_Data_EDA!B4032="Same Day",1,0)</f>
        <v>0</v>
      </c>
      <c r="K4031" s="6" t="n">
        <f aca="false">IF(1_Data_EDA!C4032="Corporate",1,0)</f>
        <v>0</v>
      </c>
      <c r="L4031" s="6" t="n">
        <f aca="false">IF(1_Data_EDA!C4032="Home Office",1,0)</f>
        <v>1</v>
      </c>
      <c r="M4031" s="6" t="n">
        <f aca="false">IF(1_Data_EDA!D4032="Europe",1,0)</f>
        <v>0</v>
      </c>
      <c r="N4031" s="6" t="n">
        <f aca="false">IF(1_Data_EDA!D4032="LATAM",1,0)</f>
        <v>0</v>
      </c>
      <c r="O4031" s="6" t="n">
        <f aca="false">IF(1_Data_EDA!D4032="Pacific Asia",1,0)</f>
        <v>0</v>
      </c>
      <c r="P4031" s="6" t="n">
        <f aca="false">IF(1_Data_EDA!D4032="USCA",1,0)</f>
        <v>0</v>
      </c>
      <c r="Q4031" s="6" t="n">
        <f aca="false">IF(C4031&gt;MEDIAN(C$5:C$8004),1,0)</f>
        <v>0</v>
      </c>
      <c r="R4031" s="6" t="n">
        <f aca="false">IF(D4031&gt;2,1,0)</f>
        <v>1</v>
      </c>
    </row>
    <row r="4032" customFormat="false" ht="15" hidden="false" customHeight="true" outlineLevel="0" collapsed="false">
      <c r="A4032" s="6" t="n">
        <f aca="false">1_Data_EDA!O4033</f>
        <v>0</v>
      </c>
      <c r="B4032" s="6" t="n">
        <f aca="false">1_Data_EDA!H4033</f>
        <v>4</v>
      </c>
      <c r="C4032" s="7" t="n">
        <f aca="false">1_Data_EDA!I4033</f>
        <v>260.6499939</v>
      </c>
      <c r="D4032" s="6" t="n">
        <f aca="false">1_Data_EDA!J4033</f>
        <v>1</v>
      </c>
      <c r="E4032" s="7" t="n">
        <f aca="false">1_Data_EDA!K4033</f>
        <v>260.6499939</v>
      </c>
      <c r="F4032" s="7" t="n">
        <f aca="false">1_Data_EDA!L4033</f>
        <v>2.609999895</v>
      </c>
      <c r="G4032" s="8" t="n">
        <f aca="false">1_Data_EDA!M4033</f>
        <v>0.01</v>
      </c>
      <c r="H4032" s="6" t="n">
        <f aca="false">IF(1_Data_EDA!B4033="First Class",1,0)</f>
        <v>0</v>
      </c>
      <c r="I4032" s="6" t="n">
        <f aca="false">IF(1_Data_EDA!B4033="Second Class",1,0)</f>
        <v>0</v>
      </c>
      <c r="J4032" s="6" t="n">
        <f aca="false">IF(1_Data_EDA!B4033="Same Day",1,0)</f>
        <v>0</v>
      </c>
      <c r="K4032" s="6" t="n">
        <f aca="false">IF(1_Data_EDA!C4033="Corporate",1,0)</f>
        <v>0</v>
      </c>
      <c r="L4032" s="6" t="n">
        <f aca="false">IF(1_Data_EDA!C4033="Home Office",1,0)</f>
        <v>0</v>
      </c>
      <c r="M4032" s="6" t="n">
        <f aca="false">IF(1_Data_EDA!D4033="Europe",1,0)</f>
        <v>0</v>
      </c>
      <c r="N4032" s="6" t="n">
        <f aca="false">IF(1_Data_EDA!D4033="LATAM",1,0)</f>
        <v>0</v>
      </c>
      <c r="O4032" s="6" t="n">
        <f aca="false">IF(1_Data_EDA!D4033="Pacific Asia",1,0)</f>
        <v>1</v>
      </c>
      <c r="P4032" s="6" t="n">
        <f aca="false">IF(1_Data_EDA!D4033="USCA",1,0)</f>
        <v>0</v>
      </c>
      <c r="Q4032" s="6" t="n">
        <f aca="false">IF(C4032&gt;MEDIAN(C$5:C$8004),1,0)</f>
        <v>1</v>
      </c>
      <c r="R4032" s="6" t="n">
        <f aca="false">IF(D4032&gt;2,1,0)</f>
        <v>0</v>
      </c>
    </row>
    <row r="4033" customFormat="false" ht="15" hidden="false" customHeight="true" outlineLevel="0" collapsed="false">
      <c r="A4033" s="6" t="n">
        <f aca="false">1_Data_EDA!O4034</f>
        <v>1</v>
      </c>
      <c r="B4033" s="6" t="n">
        <f aca="false">1_Data_EDA!H4034</f>
        <v>1</v>
      </c>
      <c r="C4033" s="7" t="n">
        <f aca="false">1_Data_EDA!I4034</f>
        <v>30</v>
      </c>
      <c r="D4033" s="6" t="n">
        <f aca="false">1_Data_EDA!J4034</f>
        <v>1</v>
      </c>
      <c r="E4033" s="7" t="n">
        <f aca="false">1_Data_EDA!K4034</f>
        <v>30</v>
      </c>
      <c r="F4033" s="7" t="n">
        <f aca="false">1_Data_EDA!L4034</f>
        <v>3.599999905</v>
      </c>
      <c r="G4033" s="8" t="n">
        <f aca="false">1_Data_EDA!M4034</f>
        <v>0.119999997</v>
      </c>
      <c r="H4033" s="6" t="n">
        <f aca="false">IF(1_Data_EDA!B4034="First Class",1,0)</f>
        <v>1</v>
      </c>
      <c r="I4033" s="6" t="n">
        <f aca="false">IF(1_Data_EDA!B4034="Second Class",1,0)</f>
        <v>0</v>
      </c>
      <c r="J4033" s="6" t="n">
        <f aca="false">IF(1_Data_EDA!B4034="Same Day",1,0)</f>
        <v>0</v>
      </c>
      <c r="K4033" s="6" t="n">
        <f aca="false">IF(1_Data_EDA!C4034="Corporate",1,0)</f>
        <v>0</v>
      </c>
      <c r="L4033" s="6" t="n">
        <f aca="false">IF(1_Data_EDA!C4034="Home Office",1,0)</f>
        <v>0</v>
      </c>
      <c r="M4033" s="6" t="n">
        <f aca="false">IF(1_Data_EDA!D4034="Europe",1,0)</f>
        <v>0</v>
      </c>
      <c r="N4033" s="6" t="n">
        <f aca="false">IF(1_Data_EDA!D4034="LATAM",1,0)</f>
        <v>0</v>
      </c>
      <c r="O4033" s="6" t="n">
        <f aca="false">IF(1_Data_EDA!D4034="Pacific Asia",1,0)</f>
        <v>0</v>
      </c>
      <c r="P4033" s="6" t="n">
        <f aca="false">IF(1_Data_EDA!D4034="USCA",1,0)</f>
        <v>0</v>
      </c>
      <c r="Q4033" s="6" t="n">
        <f aca="false">IF(C4033&gt;MEDIAN(C$5:C$8004),1,0)</f>
        <v>0</v>
      </c>
      <c r="R4033" s="6" t="n">
        <f aca="false">IF(D4033&gt;2,1,0)</f>
        <v>0</v>
      </c>
    </row>
    <row r="4034" customFormat="false" ht="15" hidden="false" customHeight="true" outlineLevel="0" collapsed="false">
      <c r="A4034" s="6" t="n">
        <f aca="false">1_Data_EDA!O4035</f>
        <v>1</v>
      </c>
      <c r="B4034" s="6" t="n">
        <f aca="false">1_Data_EDA!H4035</f>
        <v>2</v>
      </c>
      <c r="C4034" s="7" t="n">
        <f aca="false">1_Data_EDA!I4035</f>
        <v>129.9900055</v>
      </c>
      <c r="D4034" s="6" t="n">
        <f aca="false">1_Data_EDA!J4035</f>
        <v>1</v>
      </c>
      <c r="E4034" s="7" t="n">
        <f aca="false">1_Data_EDA!K4035</f>
        <v>129.9900055</v>
      </c>
      <c r="F4034" s="7" t="n">
        <f aca="false">1_Data_EDA!L4035</f>
        <v>2.599999905</v>
      </c>
      <c r="G4034" s="8" t="n">
        <f aca="false">1_Data_EDA!M4035</f>
        <v>0.02</v>
      </c>
      <c r="H4034" s="6" t="n">
        <f aca="false">IF(1_Data_EDA!B4035="First Class",1,0)</f>
        <v>0</v>
      </c>
      <c r="I4034" s="6" t="n">
        <f aca="false">IF(1_Data_EDA!B4035="Second Class",1,0)</f>
        <v>1</v>
      </c>
      <c r="J4034" s="6" t="n">
        <f aca="false">IF(1_Data_EDA!B4035="Same Day",1,0)</f>
        <v>0</v>
      </c>
      <c r="K4034" s="6" t="n">
        <f aca="false">IF(1_Data_EDA!C4035="Corporate",1,0)</f>
        <v>0</v>
      </c>
      <c r="L4034" s="6" t="n">
        <f aca="false">IF(1_Data_EDA!C4035="Home Office",1,0)</f>
        <v>0</v>
      </c>
      <c r="M4034" s="6" t="n">
        <f aca="false">IF(1_Data_EDA!D4035="Europe",1,0)</f>
        <v>0</v>
      </c>
      <c r="N4034" s="6" t="n">
        <f aca="false">IF(1_Data_EDA!D4035="LATAM",1,0)</f>
        <v>0</v>
      </c>
      <c r="O4034" s="6" t="n">
        <f aca="false">IF(1_Data_EDA!D4035="Pacific Asia",1,0)</f>
        <v>0</v>
      </c>
      <c r="P4034" s="6" t="n">
        <f aca="false">IF(1_Data_EDA!D4035="USCA",1,0)</f>
        <v>1</v>
      </c>
      <c r="Q4034" s="6" t="n">
        <f aca="false">IF(C4034&gt;MEDIAN(C$5:C$8004),1,0)</f>
        <v>1</v>
      </c>
      <c r="R4034" s="6" t="n">
        <f aca="false">IF(D4034&gt;2,1,0)</f>
        <v>0</v>
      </c>
    </row>
    <row r="4035" customFormat="false" ht="15" hidden="false" customHeight="true" outlineLevel="0" collapsed="false">
      <c r="A4035" s="6" t="n">
        <f aca="false">1_Data_EDA!O4036</f>
        <v>0</v>
      </c>
      <c r="B4035" s="6" t="n">
        <f aca="false">1_Data_EDA!H4036</f>
        <v>4</v>
      </c>
      <c r="C4035" s="7" t="n">
        <f aca="false">1_Data_EDA!I4036</f>
        <v>99.98999786</v>
      </c>
      <c r="D4035" s="6" t="n">
        <f aca="false">1_Data_EDA!J4036</f>
        <v>2</v>
      </c>
      <c r="E4035" s="7" t="n">
        <f aca="false">1_Data_EDA!K4036</f>
        <v>199.9799957</v>
      </c>
      <c r="F4035" s="7" t="n">
        <f aca="false">1_Data_EDA!L4036</f>
        <v>18</v>
      </c>
      <c r="G4035" s="8" t="n">
        <f aca="false">1_Data_EDA!M4036</f>
        <v>0.090000004</v>
      </c>
      <c r="H4035" s="6" t="n">
        <f aca="false">IF(1_Data_EDA!B4036="First Class",1,0)</f>
        <v>0</v>
      </c>
      <c r="I4035" s="6" t="n">
        <f aca="false">IF(1_Data_EDA!B4036="Second Class",1,0)</f>
        <v>0</v>
      </c>
      <c r="J4035" s="6" t="n">
        <f aca="false">IF(1_Data_EDA!B4036="Same Day",1,0)</f>
        <v>0</v>
      </c>
      <c r="K4035" s="6" t="n">
        <f aca="false">IF(1_Data_EDA!C4036="Corporate",1,0)</f>
        <v>0</v>
      </c>
      <c r="L4035" s="6" t="n">
        <f aca="false">IF(1_Data_EDA!C4036="Home Office",1,0)</f>
        <v>0</v>
      </c>
      <c r="M4035" s="6" t="n">
        <f aca="false">IF(1_Data_EDA!D4036="Europe",1,0)</f>
        <v>0</v>
      </c>
      <c r="N4035" s="6" t="n">
        <f aca="false">IF(1_Data_EDA!D4036="LATAM",1,0)</f>
        <v>0</v>
      </c>
      <c r="O4035" s="6" t="n">
        <f aca="false">IF(1_Data_EDA!D4036="Pacific Asia",1,0)</f>
        <v>0</v>
      </c>
      <c r="P4035" s="6" t="n">
        <f aca="false">IF(1_Data_EDA!D4036="USCA",1,0)</f>
        <v>1</v>
      </c>
      <c r="Q4035" s="6" t="n">
        <f aca="false">IF(C4035&gt;MEDIAN(C$5:C$8004),1,0)</f>
        <v>1</v>
      </c>
      <c r="R4035" s="6" t="n">
        <f aca="false">IF(D4035&gt;2,1,0)</f>
        <v>0</v>
      </c>
    </row>
    <row r="4036" customFormat="false" ht="15" hidden="false" customHeight="true" outlineLevel="0" collapsed="false">
      <c r="A4036" s="6" t="n">
        <f aca="false">1_Data_EDA!O4037</f>
        <v>1</v>
      </c>
      <c r="B4036" s="6" t="n">
        <f aca="false">1_Data_EDA!H4037</f>
        <v>4</v>
      </c>
      <c r="C4036" s="7" t="n">
        <f aca="false">1_Data_EDA!I4037</f>
        <v>31.98999977</v>
      </c>
      <c r="D4036" s="6" t="n">
        <f aca="false">1_Data_EDA!J4037</f>
        <v>4</v>
      </c>
      <c r="E4036" s="7" t="n">
        <f aca="false">1_Data_EDA!K4037</f>
        <v>127.9599991</v>
      </c>
      <c r="F4036" s="7" t="n">
        <f aca="false">1_Data_EDA!L4037</f>
        <v>5.119999886</v>
      </c>
      <c r="G4036" s="8" t="n">
        <f aca="false">1_Data_EDA!M4037</f>
        <v>0.039999999</v>
      </c>
      <c r="H4036" s="6" t="n">
        <f aca="false">IF(1_Data_EDA!B4037="First Class",1,0)</f>
        <v>0</v>
      </c>
      <c r="I4036" s="6" t="n">
        <f aca="false">IF(1_Data_EDA!B4037="Second Class",1,0)</f>
        <v>0</v>
      </c>
      <c r="J4036" s="6" t="n">
        <f aca="false">IF(1_Data_EDA!B4037="Same Day",1,0)</f>
        <v>0</v>
      </c>
      <c r="K4036" s="6" t="n">
        <f aca="false">IF(1_Data_EDA!C4037="Corporate",1,0)</f>
        <v>0</v>
      </c>
      <c r="L4036" s="6" t="n">
        <f aca="false">IF(1_Data_EDA!C4037="Home Office",1,0)</f>
        <v>0</v>
      </c>
      <c r="M4036" s="6" t="n">
        <f aca="false">IF(1_Data_EDA!D4037="Europe",1,0)</f>
        <v>0</v>
      </c>
      <c r="N4036" s="6" t="n">
        <f aca="false">IF(1_Data_EDA!D4037="LATAM",1,0)</f>
        <v>1</v>
      </c>
      <c r="O4036" s="6" t="n">
        <f aca="false">IF(1_Data_EDA!D4037="Pacific Asia",1,0)</f>
        <v>0</v>
      </c>
      <c r="P4036" s="6" t="n">
        <f aca="false">IF(1_Data_EDA!D4037="USCA",1,0)</f>
        <v>0</v>
      </c>
      <c r="Q4036" s="6" t="n">
        <f aca="false">IF(C4036&gt;MEDIAN(C$5:C$8004),1,0)</f>
        <v>0</v>
      </c>
      <c r="R4036" s="6" t="n">
        <f aca="false">IF(D4036&gt;2,1,0)</f>
        <v>1</v>
      </c>
    </row>
    <row r="4037" customFormat="false" ht="15" hidden="false" customHeight="true" outlineLevel="0" collapsed="false">
      <c r="A4037" s="6" t="n">
        <f aca="false">1_Data_EDA!O4038</f>
        <v>1</v>
      </c>
      <c r="B4037" s="6" t="n">
        <f aca="false">1_Data_EDA!H4038</f>
        <v>1</v>
      </c>
      <c r="C4037" s="7" t="n">
        <f aca="false">1_Data_EDA!I4038</f>
        <v>129.9900055</v>
      </c>
      <c r="D4037" s="6" t="n">
        <f aca="false">1_Data_EDA!J4038</f>
        <v>1</v>
      </c>
      <c r="E4037" s="7" t="n">
        <f aca="false">1_Data_EDA!K4038</f>
        <v>129.9900055</v>
      </c>
      <c r="F4037" s="7" t="n">
        <f aca="false">1_Data_EDA!L4038</f>
        <v>1.299999952</v>
      </c>
      <c r="G4037" s="8" t="n">
        <f aca="false">1_Data_EDA!M4038</f>
        <v>0.01</v>
      </c>
      <c r="H4037" s="6" t="n">
        <f aca="false">IF(1_Data_EDA!B4038="First Class",1,0)</f>
        <v>1</v>
      </c>
      <c r="I4037" s="6" t="n">
        <f aca="false">IF(1_Data_EDA!B4038="Second Class",1,0)</f>
        <v>0</v>
      </c>
      <c r="J4037" s="6" t="n">
        <f aca="false">IF(1_Data_EDA!B4038="Same Day",1,0)</f>
        <v>0</v>
      </c>
      <c r="K4037" s="6" t="n">
        <f aca="false">IF(1_Data_EDA!C4038="Corporate",1,0)</f>
        <v>0</v>
      </c>
      <c r="L4037" s="6" t="n">
        <f aca="false">IF(1_Data_EDA!C4038="Home Office",1,0)</f>
        <v>1</v>
      </c>
      <c r="M4037" s="6" t="n">
        <f aca="false">IF(1_Data_EDA!D4038="Europe",1,0)</f>
        <v>0</v>
      </c>
      <c r="N4037" s="6" t="n">
        <f aca="false">IF(1_Data_EDA!D4038="LATAM",1,0)</f>
        <v>0</v>
      </c>
      <c r="O4037" s="6" t="n">
        <f aca="false">IF(1_Data_EDA!D4038="Pacific Asia",1,0)</f>
        <v>0</v>
      </c>
      <c r="P4037" s="6" t="n">
        <f aca="false">IF(1_Data_EDA!D4038="USCA",1,0)</f>
        <v>0</v>
      </c>
      <c r="Q4037" s="6" t="n">
        <f aca="false">IF(C4037&gt;MEDIAN(C$5:C$8004),1,0)</f>
        <v>1</v>
      </c>
      <c r="R4037" s="6" t="n">
        <f aca="false">IF(D4037&gt;2,1,0)</f>
        <v>0</v>
      </c>
    </row>
    <row r="4038" customFormat="false" ht="15" hidden="false" customHeight="true" outlineLevel="0" collapsed="false">
      <c r="A4038" s="6" t="n">
        <f aca="false">1_Data_EDA!O4039</f>
        <v>1</v>
      </c>
      <c r="B4038" s="6" t="n">
        <f aca="false">1_Data_EDA!H4039</f>
        <v>1</v>
      </c>
      <c r="C4038" s="7" t="n">
        <f aca="false">1_Data_EDA!I4039</f>
        <v>59.99000168</v>
      </c>
      <c r="D4038" s="6" t="n">
        <f aca="false">1_Data_EDA!J4039</f>
        <v>1</v>
      </c>
      <c r="E4038" s="7" t="n">
        <f aca="false">1_Data_EDA!K4039</f>
        <v>59.99000168</v>
      </c>
      <c r="F4038" s="7" t="n">
        <f aca="false">1_Data_EDA!L4039</f>
        <v>12</v>
      </c>
      <c r="G4038" s="8" t="n">
        <f aca="false">1_Data_EDA!M4039</f>
        <v>0.200000003</v>
      </c>
      <c r="H4038" s="6" t="n">
        <f aca="false">IF(1_Data_EDA!B4039="First Class",1,0)</f>
        <v>1</v>
      </c>
      <c r="I4038" s="6" t="n">
        <f aca="false">IF(1_Data_EDA!B4039="Second Class",1,0)</f>
        <v>0</v>
      </c>
      <c r="J4038" s="6" t="n">
        <f aca="false">IF(1_Data_EDA!B4039="Same Day",1,0)</f>
        <v>0</v>
      </c>
      <c r="K4038" s="6" t="n">
        <f aca="false">IF(1_Data_EDA!C4039="Corporate",1,0)</f>
        <v>1</v>
      </c>
      <c r="L4038" s="6" t="n">
        <f aca="false">IF(1_Data_EDA!C4039="Home Office",1,0)</f>
        <v>0</v>
      </c>
      <c r="M4038" s="6" t="n">
        <f aca="false">IF(1_Data_EDA!D4039="Europe",1,0)</f>
        <v>1</v>
      </c>
      <c r="N4038" s="6" t="n">
        <f aca="false">IF(1_Data_EDA!D4039="LATAM",1,0)</f>
        <v>0</v>
      </c>
      <c r="O4038" s="6" t="n">
        <f aca="false">IF(1_Data_EDA!D4039="Pacific Asia",1,0)</f>
        <v>0</v>
      </c>
      <c r="P4038" s="6" t="n">
        <f aca="false">IF(1_Data_EDA!D4039="USCA",1,0)</f>
        <v>0</v>
      </c>
      <c r="Q4038" s="6" t="n">
        <f aca="false">IF(C4038&gt;MEDIAN(C$5:C$8004),1,0)</f>
        <v>0</v>
      </c>
      <c r="R4038" s="6" t="n">
        <f aca="false">IF(D4038&gt;2,1,0)</f>
        <v>0</v>
      </c>
    </row>
    <row r="4039" customFormat="false" ht="15" hidden="false" customHeight="true" outlineLevel="0" collapsed="false">
      <c r="A4039" s="6" t="n">
        <f aca="false">1_Data_EDA!O4040</f>
        <v>0</v>
      </c>
      <c r="B4039" s="6" t="n">
        <f aca="false">1_Data_EDA!H4040</f>
        <v>4</v>
      </c>
      <c r="C4039" s="7" t="n">
        <f aca="false">1_Data_EDA!I4040</f>
        <v>532.5800171</v>
      </c>
      <c r="D4039" s="6" t="n">
        <f aca="false">1_Data_EDA!J4040</f>
        <v>1</v>
      </c>
      <c r="E4039" s="7" t="n">
        <f aca="false">1_Data_EDA!K4040</f>
        <v>532.5800171</v>
      </c>
      <c r="F4039" s="7" t="n">
        <f aca="false">1_Data_EDA!L4040</f>
        <v>90.54000092</v>
      </c>
      <c r="G4039" s="8" t="n">
        <f aca="false">1_Data_EDA!M4040</f>
        <v>0.170000002</v>
      </c>
      <c r="H4039" s="6" t="n">
        <f aca="false">IF(1_Data_EDA!B4040="First Class",1,0)</f>
        <v>0</v>
      </c>
      <c r="I4039" s="6" t="n">
        <f aca="false">IF(1_Data_EDA!B4040="Second Class",1,0)</f>
        <v>0</v>
      </c>
      <c r="J4039" s="6" t="n">
        <f aca="false">IF(1_Data_EDA!B4040="Same Day",1,0)</f>
        <v>0</v>
      </c>
      <c r="K4039" s="6" t="n">
        <f aca="false">IF(1_Data_EDA!C4040="Corporate",1,0)</f>
        <v>1</v>
      </c>
      <c r="L4039" s="6" t="n">
        <f aca="false">IF(1_Data_EDA!C4040="Home Office",1,0)</f>
        <v>0</v>
      </c>
      <c r="M4039" s="6" t="n">
        <f aca="false">IF(1_Data_EDA!D4040="Europe",1,0)</f>
        <v>0</v>
      </c>
      <c r="N4039" s="6" t="n">
        <f aca="false">IF(1_Data_EDA!D4040="LATAM",1,0)</f>
        <v>0</v>
      </c>
      <c r="O4039" s="6" t="n">
        <f aca="false">IF(1_Data_EDA!D4040="Pacific Asia",1,0)</f>
        <v>1</v>
      </c>
      <c r="P4039" s="6" t="n">
        <f aca="false">IF(1_Data_EDA!D4040="USCA",1,0)</f>
        <v>0</v>
      </c>
      <c r="Q4039" s="6" t="n">
        <f aca="false">IF(C4039&gt;MEDIAN(C$5:C$8004),1,0)</f>
        <v>1</v>
      </c>
      <c r="R4039" s="6" t="n">
        <f aca="false">IF(D4039&gt;2,1,0)</f>
        <v>0</v>
      </c>
    </row>
    <row r="4040" customFormat="false" ht="15" hidden="false" customHeight="true" outlineLevel="0" collapsed="false">
      <c r="A4040" s="6" t="n">
        <f aca="false">1_Data_EDA!O4041</f>
        <v>1</v>
      </c>
      <c r="B4040" s="6" t="n">
        <f aca="false">1_Data_EDA!H4041</f>
        <v>4</v>
      </c>
      <c r="C4040" s="7" t="n">
        <f aca="false">1_Data_EDA!I4041</f>
        <v>21.98999977</v>
      </c>
      <c r="D4040" s="6" t="n">
        <f aca="false">1_Data_EDA!J4041</f>
        <v>1</v>
      </c>
      <c r="E4040" s="7" t="n">
        <f aca="false">1_Data_EDA!K4041</f>
        <v>21.98999977</v>
      </c>
      <c r="F4040" s="7" t="n">
        <f aca="false">1_Data_EDA!L4041</f>
        <v>0.439999998</v>
      </c>
      <c r="G4040" s="8" t="n">
        <f aca="false">1_Data_EDA!M4041</f>
        <v>0.02</v>
      </c>
      <c r="H4040" s="6" t="n">
        <f aca="false">IF(1_Data_EDA!B4041="First Class",1,0)</f>
        <v>0</v>
      </c>
      <c r="I4040" s="6" t="n">
        <f aca="false">IF(1_Data_EDA!B4041="Second Class",1,0)</f>
        <v>0</v>
      </c>
      <c r="J4040" s="6" t="n">
        <f aca="false">IF(1_Data_EDA!B4041="Same Day",1,0)</f>
        <v>0</v>
      </c>
      <c r="K4040" s="6" t="n">
        <f aca="false">IF(1_Data_EDA!C4041="Corporate",1,0)</f>
        <v>0</v>
      </c>
      <c r="L4040" s="6" t="n">
        <f aca="false">IF(1_Data_EDA!C4041="Home Office",1,0)</f>
        <v>0</v>
      </c>
      <c r="M4040" s="6" t="n">
        <f aca="false">IF(1_Data_EDA!D4041="Europe",1,0)</f>
        <v>0</v>
      </c>
      <c r="N4040" s="6" t="n">
        <f aca="false">IF(1_Data_EDA!D4041="LATAM",1,0)</f>
        <v>0</v>
      </c>
      <c r="O4040" s="6" t="n">
        <f aca="false">IF(1_Data_EDA!D4041="Pacific Asia",1,0)</f>
        <v>1</v>
      </c>
      <c r="P4040" s="6" t="n">
        <f aca="false">IF(1_Data_EDA!D4041="USCA",1,0)</f>
        <v>0</v>
      </c>
      <c r="Q4040" s="6" t="n">
        <f aca="false">IF(C4040&gt;MEDIAN(C$5:C$8004),1,0)</f>
        <v>0</v>
      </c>
      <c r="R4040" s="6" t="n">
        <f aca="false">IF(D4040&gt;2,1,0)</f>
        <v>0</v>
      </c>
    </row>
    <row r="4041" customFormat="false" ht="15" hidden="false" customHeight="true" outlineLevel="0" collapsed="false">
      <c r="A4041" s="6" t="n">
        <f aca="false">1_Data_EDA!O4042</f>
        <v>1</v>
      </c>
      <c r="B4041" s="6" t="n">
        <f aca="false">1_Data_EDA!H4042</f>
        <v>4</v>
      </c>
      <c r="C4041" s="7" t="n">
        <f aca="false">1_Data_EDA!I4042</f>
        <v>199.9900055</v>
      </c>
      <c r="D4041" s="6" t="n">
        <f aca="false">1_Data_EDA!J4042</f>
        <v>1</v>
      </c>
      <c r="E4041" s="7" t="n">
        <f aca="false">1_Data_EDA!K4042</f>
        <v>199.9900055</v>
      </c>
      <c r="F4041" s="7" t="n">
        <f aca="false">1_Data_EDA!L4042</f>
        <v>26</v>
      </c>
      <c r="G4041" s="8" t="n">
        <f aca="false">1_Data_EDA!M4042</f>
        <v>0.129999995</v>
      </c>
      <c r="H4041" s="6" t="n">
        <f aca="false">IF(1_Data_EDA!B4042="First Class",1,0)</f>
        <v>0</v>
      </c>
      <c r="I4041" s="6" t="n">
        <f aca="false">IF(1_Data_EDA!B4042="Second Class",1,0)</f>
        <v>0</v>
      </c>
      <c r="J4041" s="6" t="n">
        <f aca="false">IF(1_Data_EDA!B4042="Same Day",1,0)</f>
        <v>0</v>
      </c>
      <c r="K4041" s="6" t="n">
        <f aca="false">IF(1_Data_EDA!C4042="Corporate",1,0)</f>
        <v>0</v>
      </c>
      <c r="L4041" s="6" t="n">
        <f aca="false">IF(1_Data_EDA!C4042="Home Office",1,0)</f>
        <v>0</v>
      </c>
      <c r="M4041" s="6" t="n">
        <f aca="false">IF(1_Data_EDA!D4042="Europe",1,0)</f>
        <v>0</v>
      </c>
      <c r="N4041" s="6" t="n">
        <f aca="false">IF(1_Data_EDA!D4042="LATAM",1,0)</f>
        <v>1</v>
      </c>
      <c r="O4041" s="6" t="n">
        <f aca="false">IF(1_Data_EDA!D4042="Pacific Asia",1,0)</f>
        <v>0</v>
      </c>
      <c r="P4041" s="6" t="n">
        <f aca="false">IF(1_Data_EDA!D4042="USCA",1,0)</f>
        <v>0</v>
      </c>
      <c r="Q4041" s="6" t="n">
        <f aca="false">IF(C4041&gt;MEDIAN(C$5:C$8004),1,0)</f>
        <v>1</v>
      </c>
      <c r="R4041" s="6" t="n">
        <f aca="false">IF(D4041&gt;2,1,0)</f>
        <v>0</v>
      </c>
    </row>
    <row r="4042" customFormat="false" ht="15" hidden="false" customHeight="true" outlineLevel="0" collapsed="false">
      <c r="A4042" s="6" t="n">
        <f aca="false">1_Data_EDA!O4043</f>
        <v>0</v>
      </c>
      <c r="B4042" s="6" t="n">
        <f aca="false">1_Data_EDA!H4043</f>
        <v>4</v>
      </c>
      <c r="C4042" s="7" t="n">
        <f aca="false">1_Data_EDA!I4043</f>
        <v>299.980011</v>
      </c>
      <c r="D4042" s="6" t="n">
        <f aca="false">1_Data_EDA!J4043</f>
        <v>1</v>
      </c>
      <c r="E4042" s="7" t="n">
        <f aca="false">1_Data_EDA!K4043</f>
        <v>299.980011</v>
      </c>
      <c r="F4042" s="7" t="n">
        <f aca="false">1_Data_EDA!L4043</f>
        <v>12</v>
      </c>
      <c r="G4042" s="8" t="n">
        <f aca="false">1_Data_EDA!M4043</f>
        <v>0.039999999</v>
      </c>
      <c r="H4042" s="6" t="n">
        <f aca="false">IF(1_Data_EDA!B4043="First Class",1,0)</f>
        <v>0</v>
      </c>
      <c r="I4042" s="6" t="n">
        <f aca="false">IF(1_Data_EDA!B4043="Second Class",1,0)</f>
        <v>0</v>
      </c>
      <c r="J4042" s="6" t="n">
        <f aca="false">IF(1_Data_EDA!B4043="Same Day",1,0)</f>
        <v>0</v>
      </c>
      <c r="K4042" s="6" t="n">
        <f aca="false">IF(1_Data_EDA!C4043="Corporate",1,0)</f>
        <v>0</v>
      </c>
      <c r="L4042" s="6" t="n">
        <f aca="false">IF(1_Data_EDA!C4043="Home Office",1,0)</f>
        <v>1</v>
      </c>
      <c r="M4042" s="6" t="n">
        <f aca="false">IF(1_Data_EDA!D4043="Europe",1,0)</f>
        <v>0</v>
      </c>
      <c r="N4042" s="6" t="n">
        <f aca="false">IF(1_Data_EDA!D4043="LATAM",1,0)</f>
        <v>1</v>
      </c>
      <c r="O4042" s="6" t="n">
        <f aca="false">IF(1_Data_EDA!D4043="Pacific Asia",1,0)</f>
        <v>0</v>
      </c>
      <c r="P4042" s="6" t="n">
        <f aca="false">IF(1_Data_EDA!D4043="USCA",1,0)</f>
        <v>0</v>
      </c>
      <c r="Q4042" s="6" t="n">
        <f aca="false">IF(C4042&gt;MEDIAN(C$5:C$8004),1,0)</f>
        <v>1</v>
      </c>
      <c r="R4042" s="6" t="n">
        <f aca="false">IF(D4042&gt;2,1,0)</f>
        <v>0</v>
      </c>
    </row>
    <row r="4043" customFormat="false" ht="15" hidden="false" customHeight="true" outlineLevel="0" collapsed="false">
      <c r="A4043" s="6" t="n">
        <f aca="false">1_Data_EDA!O4044</f>
        <v>1</v>
      </c>
      <c r="B4043" s="6" t="n">
        <f aca="false">1_Data_EDA!H4044</f>
        <v>2</v>
      </c>
      <c r="C4043" s="7" t="n">
        <f aca="false">1_Data_EDA!I4044</f>
        <v>59.99000168</v>
      </c>
      <c r="D4043" s="6" t="n">
        <f aca="false">1_Data_EDA!J4044</f>
        <v>5</v>
      </c>
      <c r="E4043" s="7" t="n">
        <f aca="false">1_Data_EDA!K4044</f>
        <v>299.9500122</v>
      </c>
      <c r="F4043" s="7" t="n">
        <f aca="false">1_Data_EDA!L4044</f>
        <v>16.5</v>
      </c>
      <c r="G4043" s="8" t="n">
        <f aca="false">1_Data_EDA!M4044</f>
        <v>0.059999999</v>
      </c>
      <c r="H4043" s="6" t="n">
        <f aca="false">IF(1_Data_EDA!B4044="First Class",1,0)</f>
        <v>0</v>
      </c>
      <c r="I4043" s="6" t="n">
        <f aca="false">IF(1_Data_EDA!B4044="Second Class",1,0)</f>
        <v>1</v>
      </c>
      <c r="J4043" s="6" t="n">
        <f aca="false">IF(1_Data_EDA!B4044="Same Day",1,0)</f>
        <v>0</v>
      </c>
      <c r="K4043" s="6" t="n">
        <f aca="false">IF(1_Data_EDA!C4044="Corporate",1,0)</f>
        <v>0</v>
      </c>
      <c r="L4043" s="6" t="n">
        <f aca="false">IF(1_Data_EDA!C4044="Home Office",1,0)</f>
        <v>0</v>
      </c>
      <c r="M4043" s="6" t="n">
        <f aca="false">IF(1_Data_EDA!D4044="Europe",1,0)</f>
        <v>0</v>
      </c>
      <c r="N4043" s="6" t="n">
        <f aca="false">IF(1_Data_EDA!D4044="LATAM",1,0)</f>
        <v>0</v>
      </c>
      <c r="O4043" s="6" t="n">
        <f aca="false">IF(1_Data_EDA!D4044="Pacific Asia",1,0)</f>
        <v>1</v>
      </c>
      <c r="P4043" s="6" t="n">
        <f aca="false">IF(1_Data_EDA!D4044="USCA",1,0)</f>
        <v>0</v>
      </c>
      <c r="Q4043" s="6" t="n">
        <f aca="false">IF(C4043&gt;MEDIAN(C$5:C$8004),1,0)</f>
        <v>0</v>
      </c>
      <c r="R4043" s="6" t="n">
        <f aca="false">IF(D4043&gt;2,1,0)</f>
        <v>1</v>
      </c>
    </row>
    <row r="4044" customFormat="false" ht="15" hidden="false" customHeight="true" outlineLevel="0" collapsed="false">
      <c r="A4044" s="6" t="n">
        <f aca="false">1_Data_EDA!O4045</f>
        <v>0</v>
      </c>
      <c r="B4044" s="6" t="n">
        <f aca="false">1_Data_EDA!H4045</f>
        <v>4</v>
      </c>
      <c r="C4044" s="7" t="n">
        <f aca="false">1_Data_EDA!I4045</f>
        <v>14.98999977</v>
      </c>
      <c r="D4044" s="6" t="n">
        <f aca="false">1_Data_EDA!J4045</f>
        <v>1</v>
      </c>
      <c r="E4044" s="7" t="n">
        <f aca="false">1_Data_EDA!K4045</f>
        <v>14.98999977</v>
      </c>
      <c r="F4044" s="7" t="n">
        <f aca="false">1_Data_EDA!L4045</f>
        <v>3</v>
      </c>
      <c r="G4044" s="8" t="n">
        <f aca="false">1_Data_EDA!M4045</f>
        <v>0.200000003</v>
      </c>
      <c r="H4044" s="6" t="n">
        <f aca="false">IF(1_Data_EDA!B4045="First Class",1,0)</f>
        <v>0</v>
      </c>
      <c r="I4044" s="6" t="n">
        <f aca="false">IF(1_Data_EDA!B4045="Second Class",1,0)</f>
        <v>0</v>
      </c>
      <c r="J4044" s="6" t="n">
        <f aca="false">IF(1_Data_EDA!B4045="Same Day",1,0)</f>
        <v>0</v>
      </c>
      <c r="K4044" s="6" t="n">
        <f aca="false">IF(1_Data_EDA!C4045="Corporate",1,0)</f>
        <v>0</v>
      </c>
      <c r="L4044" s="6" t="n">
        <f aca="false">IF(1_Data_EDA!C4045="Home Office",1,0)</f>
        <v>0</v>
      </c>
      <c r="M4044" s="6" t="n">
        <f aca="false">IF(1_Data_EDA!D4045="Europe",1,0)</f>
        <v>0</v>
      </c>
      <c r="N4044" s="6" t="n">
        <f aca="false">IF(1_Data_EDA!D4045="LATAM",1,0)</f>
        <v>0</v>
      </c>
      <c r="O4044" s="6" t="n">
        <f aca="false">IF(1_Data_EDA!D4045="Pacific Asia",1,0)</f>
        <v>0</v>
      </c>
      <c r="P4044" s="6" t="n">
        <f aca="false">IF(1_Data_EDA!D4045="USCA",1,0)</f>
        <v>1</v>
      </c>
      <c r="Q4044" s="6" t="n">
        <f aca="false">IF(C4044&gt;MEDIAN(C$5:C$8004),1,0)</f>
        <v>0</v>
      </c>
      <c r="R4044" s="6" t="n">
        <f aca="false">IF(D4044&gt;2,1,0)</f>
        <v>0</v>
      </c>
    </row>
    <row r="4045" customFormat="false" ht="15" hidden="false" customHeight="true" outlineLevel="0" collapsed="false">
      <c r="A4045" s="6" t="n">
        <f aca="false">1_Data_EDA!O4046</f>
        <v>0</v>
      </c>
      <c r="B4045" s="6" t="n">
        <f aca="false">1_Data_EDA!H4046</f>
        <v>2</v>
      </c>
      <c r="C4045" s="7" t="n">
        <f aca="false">1_Data_EDA!I4046</f>
        <v>299.980011</v>
      </c>
      <c r="D4045" s="6" t="n">
        <f aca="false">1_Data_EDA!J4046</f>
        <v>1</v>
      </c>
      <c r="E4045" s="7" t="n">
        <f aca="false">1_Data_EDA!K4046</f>
        <v>299.980011</v>
      </c>
      <c r="F4045" s="7" t="n">
        <f aca="false">1_Data_EDA!L4046</f>
        <v>39</v>
      </c>
      <c r="G4045" s="8" t="n">
        <f aca="false">1_Data_EDA!M4046</f>
        <v>0.129999995</v>
      </c>
      <c r="H4045" s="6" t="n">
        <f aca="false">IF(1_Data_EDA!B4046="First Class",1,0)</f>
        <v>0</v>
      </c>
      <c r="I4045" s="6" t="n">
        <f aca="false">IF(1_Data_EDA!B4046="Second Class",1,0)</f>
        <v>1</v>
      </c>
      <c r="J4045" s="6" t="n">
        <f aca="false">IF(1_Data_EDA!B4046="Same Day",1,0)</f>
        <v>0</v>
      </c>
      <c r="K4045" s="6" t="n">
        <f aca="false">IF(1_Data_EDA!C4046="Corporate",1,0)</f>
        <v>0</v>
      </c>
      <c r="L4045" s="6" t="n">
        <f aca="false">IF(1_Data_EDA!C4046="Home Office",1,0)</f>
        <v>0</v>
      </c>
      <c r="M4045" s="6" t="n">
        <f aca="false">IF(1_Data_EDA!D4046="Europe",1,0)</f>
        <v>0</v>
      </c>
      <c r="N4045" s="6" t="n">
        <f aca="false">IF(1_Data_EDA!D4046="LATAM",1,0)</f>
        <v>0</v>
      </c>
      <c r="O4045" s="6" t="n">
        <f aca="false">IF(1_Data_EDA!D4046="Pacific Asia",1,0)</f>
        <v>0</v>
      </c>
      <c r="P4045" s="6" t="n">
        <f aca="false">IF(1_Data_EDA!D4046="USCA",1,0)</f>
        <v>1</v>
      </c>
      <c r="Q4045" s="6" t="n">
        <f aca="false">IF(C4045&gt;MEDIAN(C$5:C$8004),1,0)</f>
        <v>1</v>
      </c>
      <c r="R4045" s="6" t="n">
        <f aca="false">IF(D4045&gt;2,1,0)</f>
        <v>0</v>
      </c>
    </row>
    <row r="4046" customFormat="false" ht="15" hidden="false" customHeight="true" outlineLevel="0" collapsed="false">
      <c r="A4046" s="6" t="n">
        <f aca="false">1_Data_EDA!O4047</f>
        <v>1</v>
      </c>
      <c r="B4046" s="6" t="n">
        <f aca="false">1_Data_EDA!H4047</f>
        <v>2</v>
      </c>
      <c r="C4046" s="7" t="n">
        <f aca="false">1_Data_EDA!I4047</f>
        <v>299.980011</v>
      </c>
      <c r="D4046" s="6" t="n">
        <f aca="false">1_Data_EDA!J4047</f>
        <v>1</v>
      </c>
      <c r="E4046" s="7" t="n">
        <f aca="false">1_Data_EDA!K4047</f>
        <v>299.980011</v>
      </c>
      <c r="F4046" s="7" t="n">
        <f aca="false">1_Data_EDA!L4047</f>
        <v>36</v>
      </c>
      <c r="G4046" s="8" t="n">
        <f aca="false">1_Data_EDA!M4047</f>
        <v>0.119999997</v>
      </c>
      <c r="H4046" s="6" t="n">
        <f aca="false">IF(1_Data_EDA!B4047="First Class",1,0)</f>
        <v>0</v>
      </c>
      <c r="I4046" s="6" t="n">
        <f aca="false">IF(1_Data_EDA!B4047="Second Class",1,0)</f>
        <v>1</v>
      </c>
      <c r="J4046" s="6" t="n">
        <f aca="false">IF(1_Data_EDA!B4047="Same Day",1,0)</f>
        <v>0</v>
      </c>
      <c r="K4046" s="6" t="n">
        <f aca="false">IF(1_Data_EDA!C4047="Corporate",1,0)</f>
        <v>1</v>
      </c>
      <c r="L4046" s="6" t="n">
        <f aca="false">IF(1_Data_EDA!C4047="Home Office",1,0)</f>
        <v>0</v>
      </c>
      <c r="M4046" s="6" t="n">
        <f aca="false">IF(1_Data_EDA!D4047="Europe",1,0)</f>
        <v>1</v>
      </c>
      <c r="N4046" s="6" t="n">
        <f aca="false">IF(1_Data_EDA!D4047="LATAM",1,0)</f>
        <v>0</v>
      </c>
      <c r="O4046" s="6" t="n">
        <f aca="false">IF(1_Data_EDA!D4047="Pacific Asia",1,0)</f>
        <v>0</v>
      </c>
      <c r="P4046" s="6" t="n">
        <f aca="false">IF(1_Data_EDA!D4047="USCA",1,0)</f>
        <v>0</v>
      </c>
      <c r="Q4046" s="6" t="n">
        <f aca="false">IF(C4046&gt;MEDIAN(C$5:C$8004),1,0)</f>
        <v>1</v>
      </c>
      <c r="R4046" s="6" t="n">
        <f aca="false">IF(D4046&gt;2,1,0)</f>
        <v>0</v>
      </c>
    </row>
    <row r="4047" customFormat="false" ht="15" hidden="false" customHeight="true" outlineLevel="0" collapsed="false">
      <c r="A4047" s="6" t="n">
        <f aca="false">1_Data_EDA!O4048</f>
        <v>0</v>
      </c>
      <c r="B4047" s="6" t="n">
        <f aca="false">1_Data_EDA!H4048</f>
        <v>4</v>
      </c>
      <c r="C4047" s="7" t="n">
        <f aca="false">1_Data_EDA!I4048</f>
        <v>50</v>
      </c>
      <c r="D4047" s="6" t="n">
        <f aca="false">1_Data_EDA!J4048</f>
        <v>5</v>
      </c>
      <c r="E4047" s="7" t="n">
        <f aca="false">1_Data_EDA!K4048</f>
        <v>250</v>
      </c>
      <c r="F4047" s="7" t="n">
        <f aca="false">1_Data_EDA!L4048</f>
        <v>0</v>
      </c>
      <c r="G4047" s="8" t="n">
        <f aca="false">1_Data_EDA!M4048</f>
        <v>0</v>
      </c>
      <c r="H4047" s="6" t="n">
        <f aca="false">IF(1_Data_EDA!B4048="First Class",1,0)</f>
        <v>0</v>
      </c>
      <c r="I4047" s="6" t="n">
        <f aca="false">IF(1_Data_EDA!B4048="Second Class",1,0)</f>
        <v>0</v>
      </c>
      <c r="J4047" s="6" t="n">
        <f aca="false">IF(1_Data_EDA!B4048="Same Day",1,0)</f>
        <v>0</v>
      </c>
      <c r="K4047" s="6" t="n">
        <f aca="false">IF(1_Data_EDA!C4048="Corporate",1,0)</f>
        <v>0</v>
      </c>
      <c r="L4047" s="6" t="n">
        <f aca="false">IF(1_Data_EDA!C4048="Home Office",1,0)</f>
        <v>0</v>
      </c>
      <c r="M4047" s="6" t="n">
        <f aca="false">IF(1_Data_EDA!D4048="Europe",1,0)</f>
        <v>1</v>
      </c>
      <c r="N4047" s="6" t="n">
        <f aca="false">IF(1_Data_EDA!D4048="LATAM",1,0)</f>
        <v>0</v>
      </c>
      <c r="O4047" s="6" t="n">
        <f aca="false">IF(1_Data_EDA!D4048="Pacific Asia",1,0)</f>
        <v>0</v>
      </c>
      <c r="P4047" s="6" t="n">
        <f aca="false">IF(1_Data_EDA!D4048="USCA",1,0)</f>
        <v>0</v>
      </c>
      <c r="Q4047" s="6" t="n">
        <f aca="false">IF(C4047&gt;MEDIAN(C$5:C$8004),1,0)</f>
        <v>0</v>
      </c>
      <c r="R4047" s="6" t="n">
        <f aca="false">IF(D4047&gt;2,1,0)</f>
        <v>1</v>
      </c>
    </row>
    <row r="4048" customFormat="false" ht="15" hidden="false" customHeight="true" outlineLevel="0" collapsed="false">
      <c r="A4048" s="6" t="n">
        <f aca="false">1_Data_EDA!O4049</f>
        <v>1</v>
      </c>
      <c r="B4048" s="6" t="n">
        <f aca="false">1_Data_EDA!H4049</f>
        <v>2</v>
      </c>
      <c r="C4048" s="7" t="n">
        <f aca="false">1_Data_EDA!I4049</f>
        <v>299.980011</v>
      </c>
      <c r="D4048" s="6" t="n">
        <f aca="false">1_Data_EDA!J4049</f>
        <v>1</v>
      </c>
      <c r="E4048" s="7" t="n">
        <f aca="false">1_Data_EDA!K4049</f>
        <v>299.980011</v>
      </c>
      <c r="F4048" s="7" t="n">
        <f aca="false">1_Data_EDA!L4049</f>
        <v>30</v>
      </c>
      <c r="G4048" s="8" t="n">
        <f aca="false">1_Data_EDA!M4049</f>
        <v>0.100000001</v>
      </c>
      <c r="H4048" s="6" t="n">
        <f aca="false">IF(1_Data_EDA!B4049="First Class",1,0)</f>
        <v>0</v>
      </c>
      <c r="I4048" s="6" t="n">
        <f aca="false">IF(1_Data_EDA!B4049="Second Class",1,0)</f>
        <v>1</v>
      </c>
      <c r="J4048" s="6" t="n">
        <f aca="false">IF(1_Data_EDA!B4049="Same Day",1,0)</f>
        <v>0</v>
      </c>
      <c r="K4048" s="6" t="n">
        <f aca="false">IF(1_Data_EDA!C4049="Corporate",1,0)</f>
        <v>0</v>
      </c>
      <c r="L4048" s="6" t="n">
        <f aca="false">IF(1_Data_EDA!C4049="Home Office",1,0)</f>
        <v>0</v>
      </c>
      <c r="M4048" s="6" t="n">
        <f aca="false">IF(1_Data_EDA!D4049="Europe",1,0)</f>
        <v>1</v>
      </c>
      <c r="N4048" s="6" t="n">
        <f aca="false">IF(1_Data_EDA!D4049="LATAM",1,0)</f>
        <v>0</v>
      </c>
      <c r="O4048" s="6" t="n">
        <f aca="false">IF(1_Data_EDA!D4049="Pacific Asia",1,0)</f>
        <v>0</v>
      </c>
      <c r="P4048" s="6" t="n">
        <f aca="false">IF(1_Data_EDA!D4049="USCA",1,0)</f>
        <v>0</v>
      </c>
      <c r="Q4048" s="6" t="n">
        <f aca="false">IF(C4048&gt;MEDIAN(C$5:C$8004),1,0)</f>
        <v>1</v>
      </c>
      <c r="R4048" s="6" t="n">
        <f aca="false">IF(D4048&gt;2,1,0)</f>
        <v>0</v>
      </c>
    </row>
    <row r="4049" customFormat="false" ht="15" hidden="false" customHeight="true" outlineLevel="0" collapsed="false">
      <c r="A4049" s="6" t="n">
        <f aca="false">1_Data_EDA!O4050</f>
        <v>0</v>
      </c>
      <c r="B4049" s="6" t="n">
        <f aca="false">1_Data_EDA!H4050</f>
        <v>4</v>
      </c>
      <c r="C4049" s="7" t="n">
        <f aca="false">1_Data_EDA!I4050</f>
        <v>299.980011</v>
      </c>
      <c r="D4049" s="6" t="n">
        <f aca="false">1_Data_EDA!J4050</f>
        <v>1</v>
      </c>
      <c r="E4049" s="7" t="n">
        <f aca="false">1_Data_EDA!K4050</f>
        <v>299.980011</v>
      </c>
      <c r="F4049" s="7" t="n">
        <f aca="false">1_Data_EDA!L4050</f>
        <v>48</v>
      </c>
      <c r="G4049" s="8" t="n">
        <f aca="false">1_Data_EDA!M4050</f>
        <v>0.159999996</v>
      </c>
      <c r="H4049" s="6" t="n">
        <f aca="false">IF(1_Data_EDA!B4050="First Class",1,0)</f>
        <v>0</v>
      </c>
      <c r="I4049" s="6" t="n">
        <f aca="false">IF(1_Data_EDA!B4050="Second Class",1,0)</f>
        <v>0</v>
      </c>
      <c r="J4049" s="6" t="n">
        <f aca="false">IF(1_Data_EDA!B4050="Same Day",1,0)</f>
        <v>0</v>
      </c>
      <c r="K4049" s="6" t="n">
        <f aca="false">IF(1_Data_EDA!C4050="Corporate",1,0)</f>
        <v>0</v>
      </c>
      <c r="L4049" s="6" t="n">
        <f aca="false">IF(1_Data_EDA!C4050="Home Office",1,0)</f>
        <v>0</v>
      </c>
      <c r="M4049" s="6" t="n">
        <f aca="false">IF(1_Data_EDA!D4050="Europe",1,0)</f>
        <v>1</v>
      </c>
      <c r="N4049" s="6" t="n">
        <f aca="false">IF(1_Data_EDA!D4050="LATAM",1,0)</f>
        <v>0</v>
      </c>
      <c r="O4049" s="6" t="n">
        <f aca="false">IF(1_Data_EDA!D4050="Pacific Asia",1,0)</f>
        <v>0</v>
      </c>
      <c r="P4049" s="6" t="n">
        <f aca="false">IF(1_Data_EDA!D4050="USCA",1,0)</f>
        <v>0</v>
      </c>
      <c r="Q4049" s="6" t="n">
        <f aca="false">IF(C4049&gt;MEDIAN(C$5:C$8004),1,0)</f>
        <v>1</v>
      </c>
      <c r="R4049" s="6" t="n">
        <f aca="false">IF(D4049&gt;2,1,0)</f>
        <v>0</v>
      </c>
    </row>
    <row r="4050" customFormat="false" ht="15" hidden="false" customHeight="true" outlineLevel="0" collapsed="false">
      <c r="A4050" s="6" t="n">
        <f aca="false">1_Data_EDA!O4051</f>
        <v>1</v>
      </c>
      <c r="B4050" s="6" t="n">
        <f aca="false">1_Data_EDA!H4051</f>
        <v>1</v>
      </c>
      <c r="C4050" s="7" t="n">
        <f aca="false">1_Data_EDA!I4051</f>
        <v>50</v>
      </c>
      <c r="D4050" s="6" t="n">
        <f aca="false">1_Data_EDA!J4051</f>
        <v>4</v>
      </c>
      <c r="E4050" s="7" t="n">
        <f aca="false">1_Data_EDA!K4051</f>
        <v>200</v>
      </c>
      <c r="F4050" s="7" t="n">
        <f aca="false">1_Data_EDA!L4051</f>
        <v>26</v>
      </c>
      <c r="G4050" s="8" t="n">
        <f aca="false">1_Data_EDA!M4051</f>
        <v>0.129999995</v>
      </c>
      <c r="H4050" s="6" t="n">
        <f aca="false">IF(1_Data_EDA!B4051="First Class",1,0)</f>
        <v>1</v>
      </c>
      <c r="I4050" s="6" t="n">
        <f aca="false">IF(1_Data_EDA!B4051="Second Class",1,0)</f>
        <v>0</v>
      </c>
      <c r="J4050" s="6" t="n">
        <f aca="false">IF(1_Data_EDA!B4051="Same Day",1,0)</f>
        <v>0</v>
      </c>
      <c r="K4050" s="6" t="n">
        <f aca="false">IF(1_Data_EDA!C4051="Corporate",1,0)</f>
        <v>0</v>
      </c>
      <c r="L4050" s="6" t="n">
        <f aca="false">IF(1_Data_EDA!C4051="Home Office",1,0)</f>
        <v>0</v>
      </c>
      <c r="M4050" s="6" t="n">
        <f aca="false">IF(1_Data_EDA!D4051="Europe",1,0)</f>
        <v>0</v>
      </c>
      <c r="N4050" s="6" t="n">
        <f aca="false">IF(1_Data_EDA!D4051="LATAM",1,0)</f>
        <v>1</v>
      </c>
      <c r="O4050" s="6" t="n">
        <f aca="false">IF(1_Data_EDA!D4051="Pacific Asia",1,0)</f>
        <v>0</v>
      </c>
      <c r="P4050" s="6" t="n">
        <f aca="false">IF(1_Data_EDA!D4051="USCA",1,0)</f>
        <v>0</v>
      </c>
      <c r="Q4050" s="6" t="n">
        <f aca="false">IF(C4050&gt;MEDIAN(C$5:C$8004),1,0)</f>
        <v>0</v>
      </c>
      <c r="R4050" s="6" t="n">
        <f aca="false">IF(D4050&gt;2,1,0)</f>
        <v>1</v>
      </c>
    </row>
    <row r="4051" customFormat="false" ht="15" hidden="false" customHeight="true" outlineLevel="0" collapsed="false">
      <c r="A4051" s="6" t="n">
        <f aca="false">1_Data_EDA!O4052</f>
        <v>0</v>
      </c>
      <c r="B4051" s="6" t="n">
        <f aca="false">1_Data_EDA!H4052</f>
        <v>4</v>
      </c>
      <c r="C4051" s="7" t="n">
        <f aca="false">1_Data_EDA!I4052</f>
        <v>399.980011</v>
      </c>
      <c r="D4051" s="6" t="n">
        <f aca="false">1_Data_EDA!J4052</f>
        <v>1</v>
      </c>
      <c r="E4051" s="7" t="n">
        <f aca="false">1_Data_EDA!K4052</f>
        <v>399.980011</v>
      </c>
      <c r="F4051" s="7" t="n">
        <f aca="false">1_Data_EDA!L4052</f>
        <v>8</v>
      </c>
      <c r="G4051" s="8" t="n">
        <f aca="false">1_Data_EDA!M4052</f>
        <v>0.02</v>
      </c>
      <c r="H4051" s="6" t="n">
        <f aca="false">IF(1_Data_EDA!B4052="First Class",1,0)</f>
        <v>0</v>
      </c>
      <c r="I4051" s="6" t="n">
        <f aca="false">IF(1_Data_EDA!B4052="Second Class",1,0)</f>
        <v>0</v>
      </c>
      <c r="J4051" s="6" t="n">
        <f aca="false">IF(1_Data_EDA!B4052="Same Day",1,0)</f>
        <v>0</v>
      </c>
      <c r="K4051" s="6" t="n">
        <f aca="false">IF(1_Data_EDA!C4052="Corporate",1,0)</f>
        <v>0</v>
      </c>
      <c r="L4051" s="6" t="n">
        <f aca="false">IF(1_Data_EDA!C4052="Home Office",1,0)</f>
        <v>0</v>
      </c>
      <c r="M4051" s="6" t="n">
        <f aca="false">IF(1_Data_EDA!D4052="Europe",1,0)</f>
        <v>0</v>
      </c>
      <c r="N4051" s="6" t="n">
        <f aca="false">IF(1_Data_EDA!D4052="LATAM",1,0)</f>
        <v>0</v>
      </c>
      <c r="O4051" s="6" t="n">
        <f aca="false">IF(1_Data_EDA!D4052="Pacific Asia",1,0)</f>
        <v>1</v>
      </c>
      <c r="P4051" s="6" t="n">
        <f aca="false">IF(1_Data_EDA!D4052="USCA",1,0)</f>
        <v>0</v>
      </c>
      <c r="Q4051" s="6" t="n">
        <f aca="false">IF(C4051&gt;MEDIAN(C$5:C$8004),1,0)</f>
        <v>1</v>
      </c>
      <c r="R4051" s="6" t="n">
        <f aca="false">IF(D4051&gt;2,1,0)</f>
        <v>0</v>
      </c>
    </row>
    <row r="4052" customFormat="false" ht="15" hidden="false" customHeight="true" outlineLevel="0" collapsed="false">
      <c r="A4052" s="6" t="n">
        <f aca="false">1_Data_EDA!O4053</f>
        <v>1</v>
      </c>
      <c r="B4052" s="6" t="n">
        <f aca="false">1_Data_EDA!H4053</f>
        <v>1</v>
      </c>
      <c r="C4052" s="7" t="n">
        <f aca="false">1_Data_EDA!I4053</f>
        <v>39.99000168</v>
      </c>
      <c r="D4052" s="6" t="n">
        <f aca="false">1_Data_EDA!J4053</f>
        <v>3</v>
      </c>
      <c r="E4052" s="7" t="n">
        <f aca="false">1_Data_EDA!K4053</f>
        <v>119.9700012</v>
      </c>
      <c r="F4052" s="7" t="n">
        <f aca="false">1_Data_EDA!L4053</f>
        <v>14.39999962</v>
      </c>
      <c r="G4052" s="8" t="n">
        <f aca="false">1_Data_EDA!M4053</f>
        <v>0.119999997</v>
      </c>
      <c r="H4052" s="6" t="n">
        <f aca="false">IF(1_Data_EDA!B4053="First Class",1,0)</f>
        <v>1</v>
      </c>
      <c r="I4052" s="6" t="n">
        <f aca="false">IF(1_Data_EDA!B4053="Second Class",1,0)</f>
        <v>0</v>
      </c>
      <c r="J4052" s="6" t="n">
        <f aca="false">IF(1_Data_EDA!B4053="Same Day",1,0)</f>
        <v>0</v>
      </c>
      <c r="K4052" s="6" t="n">
        <f aca="false">IF(1_Data_EDA!C4053="Corporate",1,0)</f>
        <v>1</v>
      </c>
      <c r="L4052" s="6" t="n">
        <f aca="false">IF(1_Data_EDA!C4053="Home Office",1,0)</f>
        <v>0</v>
      </c>
      <c r="M4052" s="6" t="n">
        <f aca="false">IF(1_Data_EDA!D4053="Europe",1,0)</f>
        <v>0</v>
      </c>
      <c r="N4052" s="6" t="n">
        <f aca="false">IF(1_Data_EDA!D4053="LATAM",1,0)</f>
        <v>1</v>
      </c>
      <c r="O4052" s="6" t="n">
        <f aca="false">IF(1_Data_EDA!D4053="Pacific Asia",1,0)</f>
        <v>0</v>
      </c>
      <c r="P4052" s="6" t="n">
        <f aca="false">IF(1_Data_EDA!D4053="USCA",1,0)</f>
        <v>0</v>
      </c>
      <c r="Q4052" s="6" t="n">
        <f aca="false">IF(C4052&gt;MEDIAN(C$5:C$8004),1,0)</f>
        <v>0</v>
      </c>
      <c r="R4052" s="6" t="n">
        <f aca="false">IF(D4052&gt;2,1,0)</f>
        <v>1</v>
      </c>
    </row>
    <row r="4053" customFormat="false" ht="15" hidden="false" customHeight="true" outlineLevel="0" collapsed="false">
      <c r="A4053" s="6" t="n">
        <f aca="false">1_Data_EDA!O4054</f>
        <v>0</v>
      </c>
      <c r="B4053" s="6" t="n">
        <f aca="false">1_Data_EDA!H4054</f>
        <v>4</v>
      </c>
      <c r="C4053" s="7" t="n">
        <f aca="false">1_Data_EDA!I4054</f>
        <v>99.98999786</v>
      </c>
      <c r="D4053" s="6" t="n">
        <f aca="false">1_Data_EDA!J4054</f>
        <v>3</v>
      </c>
      <c r="E4053" s="7" t="n">
        <f aca="false">1_Data_EDA!K4054</f>
        <v>299.9700012</v>
      </c>
      <c r="F4053" s="7" t="n">
        <f aca="false">1_Data_EDA!L4054</f>
        <v>48</v>
      </c>
      <c r="G4053" s="8" t="n">
        <f aca="false">1_Data_EDA!M4054</f>
        <v>0.159999996</v>
      </c>
      <c r="H4053" s="6" t="n">
        <f aca="false">IF(1_Data_EDA!B4054="First Class",1,0)</f>
        <v>0</v>
      </c>
      <c r="I4053" s="6" t="n">
        <f aca="false">IF(1_Data_EDA!B4054="Second Class",1,0)</f>
        <v>0</v>
      </c>
      <c r="J4053" s="6" t="n">
        <f aca="false">IF(1_Data_EDA!B4054="Same Day",1,0)</f>
        <v>0</v>
      </c>
      <c r="K4053" s="6" t="n">
        <f aca="false">IF(1_Data_EDA!C4054="Corporate",1,0)</f>
        <v>0</v>
      </c>
      <c r="L4053" s="6" t="n">
        <f aca="false">IF(1_Data_EDA!C4054="Home Office",1,0)</f>
        <v>1</v>
      </c>
      <c r="M4053" s="6" t="n">
        <f aca="false">IF(1_Data_EDA!D4054="Europe",1,0)</f>
        <v>1</v>
      </c>
      <c r="N4053" s="6" t="n">
        <f aca="false">IF(1_Data_EDA!D4054="LATAM",1,0)</f>
        <v>0</v>
      </c>
      <c r="O4053" s="6" t="n">
        <f aca="false">IF(1_Data_EDA!D4054="Pacific Asia",1,0)</f>
        <v>0</v>
      </c>
      <c r="P4053" s="6" t="n">
        <f aca="false">IF(1_Data_EDA!D4054="USCA",1,0)</f>
        <v>0</v>
      </c>
      <c r="Q4053" s="6" t="n">
        <f aca="false">IF(C4053&gt;MEDIAN(C$5:C$8004),1,0)</f>
        <v>1</v>
      </c>
      <c r="R4053" s="6" t="n">
        <f aca="false">IF(D4053&gt;2,1,0)</f>
        <v>1</v>
      </c>
    </row>
    <row r="4054" customFormat="false" ht="15" hidden="false" customHeight="true" outlineLevel="0" collapsed="false">
      <c r="A4054" s="6" t="n">
        <f aca="false">1_Data_EDA!O4055</f>
        <v>1</v>
      </c>
      <c r="B4054" s="6" t="n">
        <f aca="false">1_Data_EDA!H4055</f>
        <v>1</v>
      </c>
      <c r="C4054" s="7" t="n">
        <f aca="false">1_Data_EDA!I4055</f>
        <v>399.980011</v>
      </c>
      <c r="D4054" s="6" t="n">
        <f aca="false">1_Data_EDA!J4055</f>
        <v>1</v>
      </c>
      <c r="E4054" s="7" t="n">
        <f aca="false">1_Data_EDA!K4055</f>
        <v>399.980011</v>
      </c>
      <c r="F4054" s="7" t="n">
        <f aca="false">1_Data_EDA!L4055</f>
        <v>20</v>
      </c>
      <c r="G4054" s="8" t="n">
        <f aca="false">1_Data_EDA!M4055</f>
        <v>0.050000001</v>
      </c>
      <c r="H4054" s="6" t="n">
        <f aca="false">IF(1_Data_EDA!B4055="First Class",1,0)</f>
        <v>1</v>
      </c>
      <c r="I4054" s="6" t="n">
        <f aca="false">IF(1_Data_EDA!B4055="Second Class",1,0)</f>
        <v>0</v>
      </c>
      <c r="J4054" s="6" t="n">
        <f aca="false">IF(1_Data_EDA!B4055="Same Day",1,0)</f>
        <v>0</v>
      </c>
      <c r="K4054" s="6" t="n">
        <f aca="false">IF(1_Data_EDA!C4055="Corporate",1,0)</f>
        <v>0</v>
      </c>
      <c r="L4054" s="6" t="n">
        <f aca="false">IF(1_Data_EDA!C4055="Home Office",1,0)</f>
        <v>0</v>
      </c>
      <c r="M4054" s="6" t="n">
        <f aca="false">IF(1_Data_EDA!D4055="Europe",1,0)</f>
        <v>1</v>
      </c>
      <c r="N4054" s="6" t="n">
        <f aca="false">IF(1_Data_EDA!D4055="LATAM",1,0)</f>
        <v>0</v>
      </c>
      <c r="O4054" s="6" t="n">
        <f aca="false">IF(1_Data_EDA!D4055="Pacific Asia",1,0)</f>
        <v>0</v>
      </c>
      <c r="P4054" s="6" t="n">
        <f aca="false">IF(1_Data_EDA!D4055="USCA",1,0)</f>
        <v>0</v>
      </c>
      <c r="Q4054" s="6" t="n">
        <f aca="false">IF(C4054&gt;MEDIAN(C$5:C$8004),1,0)</f>
        <v>1</v>
      </c>
      <c r="R4054" s="6" t="n">
        <f aca="false">IF(D4054&gt;2,1,0)</f>
        <v>0</v>
      </c>
    </row>
    <row r="4055" customFormat="false" ht="15" hidden="false" customHeight="true" outlineLevel="0" collapsed="false">
      <c r="A4055" s="6" t="n">
        <f aca="false">1_Data_EDA!O4056</f>
        <v>1</v>
      </c>
      <c r="B4055" s="6" t="n">
        <f aca="false">1_Data_EDA!H4056</f>
        <v>4</v>
      </c>
      <c r="C4055" s="7" t="n">
        <f aca="false">1_Data_EDA!I4056</f>
        <v>129.9900055</v>
      </c>
      <c r="D4055" s="6" t="n">
        <f aca="false">1_Data_EDA!J4056</f>
        <v>1</v>
      </c>
      <c r="E4055" s="7" t="n">
        <f aca="false">1_Data_EDA!K4056</f>
        <v>129.9900055</v>
      </c>
      <c r="F4055" s="7" t="n">
        <f aca="false">1_Data_EDA!L4056</f>
        <v>15.60000038</v>
      </c>
      <c r="G4055" s="8" t="n">
        <f aca="false">1_Data_EDA!M4056</f>
        <v>0.119999997</v>
      </c>
      <c r="H4055" s="6" t="n">
        <f aca="false">IF(1_Data_EDA!B4056="First Class",1,0)</f>
        <v>0</v>
      </c>
      <c r="I4055" s="6" t="n">
        <f aca="false">IF(1_Data_EDA!B4056="Second Class",1,0)</f>
        <v>0</v>
      </c>
      <c r="J4055" s="6" t="n">
        <f aca="false">IF(1_Data_EDA!B4056="Same Day",1,0)</f>
        <v>0</v>
      </c>
      <c r="K4055" s="6" t="n">
        <f aca="false">IF(1_Data_EDA!C4056="Corporate",1,0)</f>
        <v>1</v>
      </c>
      <c r="L4055" s="6" t="n">
        <f aca="false">IF(1_Data_EDA!C4056="Home Office",1,0)</f>
        <v>0</v>
      </c>
      <c r="M4055" s="6" t="n">
        <f aca="false">IF(1_Data_EDA!D4056="Europe",1,0)</f>
        <v>0</v>
      </c>
      <c r="N4055" s="6" t="n">
        <f aca="false">IF(1_Data_EDA!D4056="LATAM",1,0)</f>
        <v>0</v>
      </c>
      <c r="O4055" s="6" t="n">
        <f aca="false">IF(1_Data_EDA!D4056="Pacific Asia",1,0)</f>
        <v>1</v>
      </c>
      <c r="P4055" s="6" t="n">
        <f aca="false">IF(1_Data_EDA!D4056="USCA",1,0)</f>
        <v>0</v>
      </c>
      <c r="Q4055" s="6" t="n">
        <f aca="false">IF(C4055&gt;MEDIAN(C$5:C$8004),1,0)</f>
        <v>1</v>
      </c>
      <c r="R4055" s="6" t="n">
        <f aca="false">IF(D4055&gt;2,1,0)</f>
        <v>0</v>
      </c>
    </row>
    <row r="4056" customFormat="false" ht="15" hidden="false" customHeight="true" outlineLevel="0" collapsed="false">
      <c r="A4056" s="6" t="n">
        <f aca="false">1_Data_EDA!O4057</f>
        <v>0</v>
      </c>
      <c r="B4056" s="6" t="n">
        <f aca="false">1_Data_EDA!H4057</f>
        <v>4</v>
      </c>
      <c r="C4056" s="7" t="n">
        <f aca="false">1_Data_EDA!I4057</f>
        <v>299.980011</v>
      </c>
      <c r="D4056" s="6" t="n">
        <f aca="false">1_Data_EDA!J4057</f>
        <v>1</v>
      </c>
      <c r="E4056" s="7" t="n">
        <f aca="false">1_Data_EDA!K4057</f>
        <v>299.980011</v>
      </c>
      <c r="F4056" s="7" t="n">
        <f aca="false">1_Data_EDA!L4057</f>
        <v>45</v>
      </c>
      <c r="G4056" s="8" t="n">
        <f aca="false">1_Data_EDA!M4057</f>
        <v>0.150000006</v>
      </c>
      <c r="H4056" s="6" t="n">
        <f aca="false">IF(1_Data_EDA!B4057="First Class",1,0)</f>
        <v>0</v>
      </c>
      <c r="I4056" s="6" t="n">
        <f aca="false">IF(1_Data_EDA!B4057="Second Class",1,0)</f>
        <v>0</v>
      </c>
      <c r="J4056" s="6" t="n">
        <f aca="false">IF(1_Data_EDA!B4057="Same Day",1,0)</f>
        <v>0</v>
      </c>
      <c r="K4056" s="6" t="n">
        <f aca="false">IF(1_Data_EDA!C4057="Corporate",1,0)</f>
        <v>0</v>
      </c>
      <c r="L4056" s="6" t="n">
        <f aca="false">IF(1_Data_EDA!C4057="Home Office",1,0)</f>
        <v>0</v>
      </c>
      <c r="M4056" s="6" t="n">
        <f aca="false">IF(1_Data_EDA!D4057="Europe",1,0)</f>
        <v>0</v>
      </c>
      <c r="N4056" s="6" t="n">
        <f aca="false">IF(1_Data_EDA!D4057="LATAM",1,0)</f>
        <v>1</v>
      </c>
      <c r="O4056" s="6" t="n">
        <f aca="false">IF(1_Data_EDA!D4057="Pacific Asia",1,0)</f>
        <v>0</v>
      </c>
      <c r="P4056" s="6" t="n">
        <f aca="false">IF(1_Data_EDA!D4057="USCA",1,0)</f>
        <v>0</v>
      </c>
      <c r="Q4056" s="6" t="n">
        <f aca="false">IF(C4056&gt;MEDIAN(C$5:C$8004),1,0)</f>
        <v>1</v>
      </c>
      <c r="R4056" s="6" t="n">
        <f aca="false">IF(D4056&gt;2,1,0)</f>
        <v>0</v>
      </c>
    </row>
    <row r="4057" customFormat="false" ht="15" hidden="false" customHeight="true" outlineLevel="0" collapsed="false">
      <c r="A4057" s="6" t="n">
        <f aca="false">1_Data_EDA!O4058</f>
        <v>1</v>
      </c>
      <c r="B4057" s="6" t="n">
        <f aca="false">1_Data_EDA!H4058</f>
        <v>2</v>
      </c>
      <c r="C4057" s="7" t="n">
        <f aca="false">1_Data_EDA!I4058</f>
        <v>24.98999977</v>
      </c>
      <c r="D4057" s="6" t="n">
        <f aca="false">1_Data_EDA!J4058</f>
        <v>1</v>
      </c>
      <c r="E4057" s="7" t="n">
        <f aca="false">1_Data_EDA!K4058</f>
        <v>24.98999977</v>
      </c>
      <c r="F4057" s="7" t="n">
        <f aca="false">1_Data_EDA!L4058</f>
        <v>3.75</v>
      </c>
      <c r="G4057" s="8" t="n">
        <f aca="false">1_Data_EDA!M4058</f>
        <v>0.150000006</v>
      </c>
      <c r="H4057" s="6" t="n">
        <f aca="false">IF(1_Data_EDA!B4058="First Class",1,0)</f>
        <v>0</v>
      </c>
      <c r="I4057" s="6" t="n">
        <f aca="false">IF(1_Data_EDA!B4058="Second Class",1,0)</f>
        <v>1</v>
      </c>
      <c r="J4057" s="6" t="n">
        <f aca="false">IF(1_Data_EDA!B4058="Same Day",1,0)</f>
        <v>0</v>
      </c>
      <c r="K4057" s="6" t="n">
        <f aca="false">IF(1_Data_EDA!C4058="Corporate",1,0)</f>
        <v>0</v>
      </c>
      <c r="L4057" s="6" t="n">
        <f aca="false">IF(1_Data_EDA!C4058="Home Office",1,0)</f>
        <v>0</v>
      </c>
      <c r="M4057" s="6" t="n">
        <f aca="false">IF(1_Data_EDA!D4058="Europe",1,0)</f>
        <v>0</v>
      </c>
      <c r="N4057" s="6" t="n">
        <f aca="false">IF(1_Data_EDA!D4058="LATAM",1,0)</f>
        <v>1</v>
      </c>
      <c r="O4057" s="6" t="n">
        <f aca="false">IF(1_Data_EDA!D4058="Pacific Asia",1,0)</f>
        <v>0</v>
      </c>
      <c r="P4057" s="6" t="n">
        <f aca="false">IF(1_Data_EDA!D4058="USCA",1,0)</f>
        <v>0</v>
      </c>
      <c r="Q4057" s="6" t="n">
        <f aca="false">IF(C4057&gt;MEDIAN(C$5:C$8004),1,0)</f>
        <v>0</v>
      </c>
      <c r="R4057" s="6" t="n">
        <f aca="false">IF(D4057&gt;2,1,0)</f>
        <v>0</v>
      </c>
    </row>
    <row r="4058" customFormat="false" ht="15" hidden="false" customHeight="true" outlineLevel="0" collapsed="false">
      <c r="A4058" s="6" t="n">
        <f aca="false">1_Data_EDA!O4059</f>
        <v>0</v>
      </c>
      <c r="B4058" s="6" t="n">
        <f aca="false">1_Data_EDA!H4059</f>
        <v>4</v>
      </c>
      <c r="C4058" s="7" t="n">
        <f aca="false">1_Data_EDA!I4059</f>
        <v>399.980011</v>
      </c>
      <c r="D4058" s="6" t="n">
        <f aca="false">1_Data_EDA!J4059</f>
        <v>1</v>
      </c>
      <c r="E4058" s="7" t="n">
        <f aca="false">1_Data_EDA!K4059</f>
        <v>399.980011</v>
      </c>
      <c r="F4058" s="7" t="n">
        <f aca="false">1_Data_EDA!L4059</f>
        <v>52</v>
      </c>
      <c r="G4058" s="8" t="n">
        <f aca="false">1_Data_EDA!M4059</f>
        <v>0.129999995</v>
      </c>
      <c r="H4058" s="6" t="n">
        <f aca="false">IF(1_Data_EDA!B4059="First Class",1,0)</f>
        <v>0</v>
      </c>
      <c r="I4058" s="6" t="n">
        <f aca="false">IF(1_Data_EDA!B4059="Second Class",1,0)</f>
        <v>0</v>
      </c>
      <c r="J4058" s="6" t="n">
        <f aca="false">IF(1_Data_EDA!B4059="Same Day",1,0)</f>
        <v>0</v>
      </c>
      <c r="K4058" s="6" t="n">
        <f aca="false">IF(1_Data_EDA!C4059="Corporate",1,0)</f>
        <v>0</v>
      </c>
      <c r="L4058" s="6" t="n">
        <f aca="false">IF(1_Data_EDA!C4059="Home Office",1,0)</f>
        <v>1</v>
      </c>
      <c r="M4058" s="6" t="n">
        <f aca="false">IF(1_Data_EDA!D4059="Europe",1,0)</f>
        <v>0</v>
      </c>
      <c r="N4058" s="6" t="n">
        <f aca="false">IF(1_Data_EDA!D4059="LATAM",1,0)</f>
        <v>1</v>
      </c>
      <c r="O4058" s="6" t="n">
        <f aca="false">IF(1_Data_EDA!D4059="Pacific Asia",1,0)</f>
        <v>0</v>
      </c>
      <c r="P4058" s="6" t="n">
        <f aca="false">IF(1_Data_EDA!D4059="USCA",1,0)</f>
        <v>0</v>
      </c>
      <c r="Q4058" s="6" t="n">
        <f aca="false">IF(C4058&gt;MEDIAN(C$5:C$8004),1,0)</f>
        <v>1</v>
      </c>
      <c r="R4058" s="6" t="n">
        <f aca="false">IF(D4058&gt;2,1,0)</f>
        <v>0</v>
      </c>
    </row>
    <row r="4059" customFormat="false" ht="15" hidden="false" customHeight="true" outlineLevel="0" collapsed="false">
      <c r="A4059" s="6" t="n">
        <f aca="false">1_Data_EDA!O4060</f>
        <v>1</v>
      </c>
      <c r="B4059" s="6" t="n">
        <f aca="false">1_Data_EDA!H4060</f>
        <v>2</v>
      </c>
      <c r="C4059" s="7" t="n">
        <f aca="false">1_Data_EDA!I4060</f>
        <v>129.9900055</v>
      </c>
      <c r="D4059" s="6" t="n">
        <f aca="false">1_Data_EDA!J4060</f>
        <v>1</v>
      </c>
      <c r="E4059" s="7" t="n">
        <f aca="false">1_Data_EDA!K4060</f>
        <v>129.9900055</v>
      </c>
      <c r="F4059" s="7" t="n">
        <f aca="false">1_Data_EDA!L4060</f>
        <v>6.5</v>
      </c>
      <c r="G4059" s="8" t="n">
        <f aca="false">1_Data_EDA!M4060</f>
        <v>0.050000001</v>
      </c>
      <c r="H4059" s="6" t="n">
        <f aca="false">IF(1_Data_EDA!B4060="First Class",1,0)</f>
        <v>0</v>
      </c>
      <c r="I4059" s="6" t="n">
        <f aca="false">IF(1_Data_EDA!B4060="Second Class",1,0)</f>
        <v>1</v>
      </c>
      <c r="J4059" s="6" t="n">
        <f aca="false">IF(1_Data_EDA!B4060="Same Day",1,0)</f>
        <v>0</v>
      </c>
      <c r="K4059" s="6" t="n">
        <f aca="false">IF(1_Data_EDA!C4060="Corporate",1,0)</f>
        <v>0</v>
      </c>
      <c r="L4059" s="6" t="n">
        <f aca="false">IF(1_Data_EDA!C4060="Home Office",1,0)</f>
        <v>0</v>
      </c>
      <c r="M4059" s="6" t="n">
        <f aca="false">IF(1_Data_EDA!D4060="Europe",1,0)</f>
        <v>0</v>
      </c>
      <c r="N4059" s="6" t="n">
        <f aca="false">IF(1_Data_EDA!D4060="LATAM",1,0)</f>
        <v>0</v>
      </c>
      <c r="O4059" s="6" t="n">
        <f aca="false">IF(1_Data_EDA!D4060="Pacific Asia",1,0)</f>
        <v>0</v>
      </c>
      <c r="P4059" s="6" t="n">
        <f aca="false">IF(1_Data_EDA!D4060="USCA",1,0)</f>
        <v>0</v>
      </c>
      <c r="Q4059" s="6" t="n">
        <f aca="false">IF(C4059&gt;MEDIAN(C$5:C$8004),1,0)</f>
        <v>1</v>
      </c>
      <c r="R4059" s="6" t="n">
        <f aca="false">IF(D4059&gt;2,1,0)</f>
        <v>0</v>
      </c>
    </row>
    <row r="4060" customFormat="false" ht="15" hidden="false" customHeight="true" outlineLevel="0" collapsed="false">
      <c r="A4060" s="6" t="n">
        <f aca="false">1_Data_EDA!O4061</f>
        <v>0</v>
      </c>
      <c r="B4060" s="6" t="n">
        <f aca="false">1_Data_EDA!H4061</f>
        <v>4</v>
      </c>
      <c r="C4060" s="7" t="n">
        <f aca="false">1_Data_EDA!I4061</f>
        <v>99.98999786</v>
      </c>
      <c r="D4060" s="6" t="n">
        <f aca="false">1_Data_EDA!J4061</f>
        <v>4</v>
      </c>
      <c r="E4060" s="7" t="n">
        <f aca="false">1_Data_EDA!K4061</f>
        <v>399.9599915</v>
      </c>
      <c r="F4060" s="7" t="n">
        <f aca="false">1_Data_EDA!L4061</f>
        <v>40</v>
      </c>
      <c r="G4060" s="8" t="n">
        <f aca="false">1_Data_EDA!M4061</f>
        <v>0.100000001</v>
      </c>
      <c r="H4060" s="6" t="n">
        <f aca="false">IF(1_Data_EDA!B4061="First Class",1,0)</f>
        <v>0</v>
      </c>
      <c r="I4060" s="6" t="n">
        <f aca="false">IF(1_Data_EDA!B4061="Second Class",1,0)</f>
        <v>0</v>
      </c>
      <c r="J4060" s="6" t="n">
        <f aca="false">IF(1_Data_EDA!B4061="Same Day",1,0)</f>
        <v>0</v>
      </c>
      <c r="K4060" s="6" t="n">
        <f aca="false">IF(1_Data_EDA!C4061="Corporate",1,0)</f>
        <v>0</v>
      </c>
      <c r="L4060" s="6" t="n">
        <f aca="false">IF(1_Data_EDA!C4061="Home Office",1,0)</f>
        <v>1</v>
      </c>
      <c r="M4060" s="6" t="n">
        <f aca="false">IF(1_Data_EDA!D4061="Europe",1,0)</f>
        <v>1</v>
      </c>
      <c r="N4060" s="6" t="n">
        <f aca="false">IF(1_Data_EDA!D4061="LATAM",1,0)</f>
        <v>0</v>
      </c>
      <c r="O4060" s="6" t="n">
        <f aca="false">IF(1_Data_EDA!D4061="Pacific Asia",1,0)</f>
        <v>0</v>
      </c>
      <c r="P4060" s="6" t="n">
        <f aca="false">IF(1_Data_EDA!D4061="USCA",1,0)</f>
        <v>0</v>
      </c>
      <c r="Q4060" s="6" t="n">
        <f aca="false">IF(C4060&gt;MEDIAN(C$5:C$8004),1,0)</f>
        <v>1</v>
      </c>
      <c r="R4060" s="6" t="n">
        <f aca="false">IF(D4060&gt;2,1,0)</f>
        <v>1</v>
      </c>
    </row>
    <row r="4061" customFormat="false" ht="15" hidden="false" customHeight="true" outlineLevel="0" collapsed="false">
      <c r="A4061" s="6" t="n">
        <f aca="false">1_Data_EDA!O4062</f>
        <v>1</v>
      </c>
      <c r="B4061" s="6" t="n">
        <f aca="false">1_Data_EDA!H4062</f>
        <v>1</v>
      </c>
      <c r="C4061" s="7" t="n">
        <f aca="false">1_Data_EDA!I4062</f>
        <v>129.9900055</v>
      </c>
      <c r="D4061" s="6" t="n">
        <f aca="false">1_Data_EDA!J4062</f>
        <v>1</v>
      </c>
      <c r="E4061" s="7" t="n">
        <f aca="false">1_Data_EDA!K4062</f>
        <v>129.9900055</v>
      </c>
      <c r="F4061" s="7" t="n">
        <f aca="false">1_Data_EDA!L4062</f>
        <v>22.10000038</v>
      </c>
      <c r="G4061" s="8" t="n">
        <f aca="false">1_Data_EDA!M4062</f>
        <v>0.170000002</v>
      </c>
      <c r="H4061" s="6" t="n">
        <f aca="false">IF(1_Data_EDA!B4062="First Class",1,0)</f>
        <v>1</v>
      </c>
      <c r="I4061" s="6" t="n">
        <f aca="false">IF(1_Data_EDA!B4062="Second Class",1,0)</f>
        <v>0</v>
      </c>
      <c r="J4061" s="6" t="n">
        <f aca="false">IF(1_Data_EDA!B4062="Same Day",1,0)</f>
        <v>0</v>
      </c>
      <c r="K4061" s="6" t="n">
        <f aca="false">IF(1_Data_EDA!C4062="Corporate",1,0)</f>
        <v>0</v>
      </c>
      <c r="L4061" s="6" t="n">
        <f aca="false">IF(1_Data_EDA!C4062="Home Office",1,0)</f>
        <v>0</v>
      </c>
      <c r="M4061" s="6" t="n">
        <f aca="false">IF(1_Data_EDA!D4062="Europe",1,0)</f>
        <v>0</v>
      </c>
      <c r="N4061" s="6" t="n">
        <f aca="false">IF(1_Data_EDA!D4062="LATAM",1,0)</f>
        <v>0</v>
      </c>
      <c r="O4061" s="6" t="n">
        <f aca="false">IF(1_Data_EDA!D4062="Pacific Asia",1,0)</f>
        <v>0</v>
      </c>
      <c r="P4061" s="6" t="n">
        <f aca="false">IF(1_Data_EDA!D4062="USCA",1,0)</f>
        <v>1</v>
      </c>
      <c r="Q4061" s="6" t="n">
        <f aca="false">IF(C4061&gt;MEDIAN(C$5:C$8004),1,0)</f>
        <v>1</v>
      </c>
      <c r="R4061" s="6" t="n">
        <f aca="false">IF(D4061&gt;2,1,0)</f>
        <v>0</v>
      </c>
    </row>
    <row r="4062" customFormat="false" ht="15" hidden="false" customHeight="true" outlineLevel="0" collapsed="false">
      <c r="A4062" s="6" t="n">
        <f aca="false">1_Data_EDA!O4063</f>
        <v>0</v>
      </c>
      <c r="B4062" s="6" t="n">
        <f aca="false">1_Data_EDA!H4063</f>
        <v>4</v>
      </c>
      <c r="C4062" s="7" t="n">
        <f aca="false">1_Data_EDA!I4063</f>
        <v>50</v>
      </c>
      <c r="D4062" s="6" t="n">
        <f aca="false">1_Data_EDA!J4063</f>
        <v>3</v>
      </c>
      <c r="E4062" s="7" t="n">
        <f aca="false">1_Data_EDA!K4063</f>
        <v>150</v>
      </c>
      <c r="F4062" s="7" t="n">
        <f aca="false">1_Data_EDA!L4063</f>
        <v>7.5</v>
      </c>
      <c r="G4062" s="8" t="n">
        <f aca="false">1_Data_EDA!M4063</f>
        <v>0.050000001</v>
      </c>
      <c r="H4062" s="6" t="n">
        <f aca="false">IF(1_Data_EDA!B4063="First Class",1,0)</f>
        <v>0</v>
      </c>
      <c r="I4062" s="6" t="n">
        <f aca="false">IF(1_Data_EDA!B4063="Second Class",1,0)</f>
        <v>0</v>
      </c>
      <c r="J4062" s="6" t="n">
        <f aca="false">IF(1_Data_EDA!B4063="Same Day",1,0)</f>
        <v>0</v>
      </c>
      <c r="K4062" s="6" t="n">
        <f aca="false">IF(1_Data_EDA!C4063="Corporate",1,0)</f>
        <v>0</v>
      </c>
      <c r="L4062" s="6" t="n">
        <f aca="false">IF(1_Data_EDA!C4063="Home Office",1,0)</f>
        <v>0</v>
      </c>
      <c r="M4062" s="6" t="n">
        <f aca="false">IF(1_Data_EDA!D4063="Europe",1,0)</f>
        <v>0</v>
      </c>
      <c r="N4062" s="6" t="n">
        <f aca="false">IF(1_Data_EDA!D4063="LATAM",1,0)</f>
        <v>0</v>
      </c>
      <c r="O4062" s="6" t="n">
        <f aca="false">IF(1_Data_EDA!D4063="Pacific Asia",1,0)</f>
        <v>0</v>
      </c>
      <c r="P4062" s="6" t="n">
        <f aca="false">IF(1_Data_EDA!D4063="USCA",1,0)</f>
        <v>1</v>
      </c>
      <c r="Q4062" s="6" t="n">
        <f aca="false">IF(C4062&gt;MEDIAN(C$5:C$8004),1,0)</f>
        <v>0</v>
      </c>
      <c r="R4062" s="6" t="n">
        <f aca="false">IF(D4062&gt;2,1,0)</f>
        <v>1</v>
      </c>
    </row>
    <row r="4063" customFormat="false" ht="15" hidden="false" customHeight="true" outlineLevel="0" collapsed="false">
      <c r="A4063" s="6" t="n">
        <f aca="false">1_Data_EDA!O4064</f>
        <v>1</v>
      </c>
      <c r="B4063" s="6" t="n">
        <f aca="false">1_Data_EDA!H4064</f>
        <v>4</v>
      </c>
      <c r="C4063" s="7" t="n">
        <f aca="false">1_Data_EDA!I4064</f>
        <v>30</v>
      </c>
      <c r="D4063" s="6" t="n">
        <f aca="false">1_Data_EDA!J4064</f>
        <v>1</v>
      </c>
      <c r="E4063" s="7" t="n">
        <f aca="false">1_Data_EDA!K4064</f>
        <v>30</v>
      </c>
      <c r="F4063" s="7" t="n">
        <f aca="false">1_Data_EDA!L4064</f>
        <v>4.800000191</v>
      </c>
      <c r="G4063" s="8" t="n">
        <f aca="false">1_Data_EDA!M4064</f>
        <v>0.159999996</v>
      </c>
      <c r="H4063" s="6" t="n">
        <f aca="false">IF(1_Data_EDA!B4064="First Class",1,0)</f>
        <v>0</v>
      </c>
      <c r="I4063" s="6" t="n">
        <f aca="false">IF(1_Data_EDA!B4064="Second Class",1,0)</f>
        <v>0</v>
      </c>
      <c r="J4063" s="6" t="n">
        <f aca="false">IF(1_Data_EDA!B4064="Same Day",1,0)</f>
        <v>0</v>
      </c>
      <c r="K4063" s="6" t="n">
        <f aca="false">IF(1_Data_EDA!C4064="Corporate",1,0)</f>
        <v>0</v>
      </c>
      <c r="L4063" s="6" t="n">
        <f aca="false">IF(1_Data_EDA!C4064="Home Office",1,0)</f>
        <v>0</v>
      </c>
      <c r="M4063" s="6" t="n">
        <f aca="false">IF(1_Data_EDA!D4064="Europe",1,0)</f>
        <v>1</v>
      </c>
      <c r="N4063" s="6" t="n">
        <f aca="false">IF(1_Data_EDA!D4064="LATAM",1,0)</f>
        <v>0</v>
      </c>
      <c r="O4063" s="6" t="n">
        <f aca="false">IF(1_Data_EDA!D4064="Pacific Asia",1,0)</f>
        <v>0</v>
      </c>
      <c r="P4063" s="6" t="n">
        <f aca="false">IF(1_Data_EDA!D4064="USCA",1,0)</f>
        <v>0</v>
      </c>
      <c r="Q4063" s="6" t="n">
        <f aca="false">IF(C4063&gt;MEDIAN(C$5:C$8004),1,0)</f>
        <v>0</v>
      </c>
      <c r="R4063" s="6" t="n">
        <f aca="false">IF(D4063&gt;2,1,0)</f>
        <v>0</v>
      </c>
    </row>
    <row r="4064" customFormat="false" ht="15" hidden="false" customHeight="true" outlineLevel="0" collapsed="false">
      <c r="A4064" s="6" t="n">
        <f aca="false">1_Data_EDA!O4065</f>
        <v>1</v>
      </c>
      <c r="B4064" s="6" t="n">
        <f aca="false">1_Data_EDA!H4065</f>
        <v>2</v>
      </c>
      <c r="C4064" s="7" t="n">
        <f aca="false">1_Data_EDA!I4065</f>
        <v>49.97999954</v>
      </c>
      <c r="D4064" s="6" t="n">
        <f aca="false">1_Data_EDA!J4065</f>
        <v>1</v>
      </c>
      <c r="E4064" s="7" t="n">
        <f aca="false">1_Data_EDA!K4065</f>
        <v>49.97999954</v>
      </c>
      <c r="F4064" s="7" t="n">
        <f aca="false">1_Data_EDA!L4065</f>
        <v>4.5</v>
      </c>
      <c r="G4064" s="8" t="n">
        <f aca="false">1_Data_EDA!M4065</f>
        <v>0.090000004</v>
      </c>
      <c r="H4064" s="6" t="n">
        <f aca="false">IF(1_Data_EDA!B4065="First Class",1,0)</f>
        <v>0</v>
      </c>
      <c r="I4064" s="6" t="n">
        <f aca="false">IF(1_Data_EDA!B4065="Second Class",1,0)</f>
        <v>1</v>
      </c>
      <c r="J4064" s="6" t="n">
        <f aca="false">IF(1_Data_EDA!B4065="Same Day",1,0)</f>
        <v>0</v>
      </c>
      <c r="K4064" s="6" t="n">
        <f aca="false">IF(1_Data_EDA!C4065="Corporate",1,0)</f>
        <v>0</v>
      </c>
      <c r="L4064" s="6" t="n">
        <f aca="false">IF(1_Data_EDA!C4065="Home Office",1,0)</f>
        <v>1</v>
      </c>
      <c r="M4064" s="6" t="n">
        <f aca="false">IF(1_Data_EDA!D4065="Europe",1,0)</f>
        <v>0</v>
      </c>
      <c r="N4064" s="6" t="n">
        <f aca="false">IF(1_Data_EDA!D4065="LATAM",1,0)</f>
        <v>0</v>
      </c>
      <c r="O4064" s="6" t="n">
        <f aca="false">IF(1_Data_EDA!D4065="Pacific Asia",1,0)</f>
        <v>0</v>
      </c>
      <c r="P4064" s="6" t="n">
        <f aca="false">IF(1_Data_EDA!D4065="USCA",1,0)</f>
        <v>1</v>
      </c>
      <c r="Q4064" s="6" t="n">
        <f aca="false">IF(C4064&gt;MEDIAN(C$5:C$8004),1,0)</f>
        <v>0</v>
      </c>
      <c r="R4064" s="6" t="n">
        <f aca="false">IF(D4064&gt;2,1,0)</f>
        <v>0</v>
      </c>
    </row>
    <row r="4065" customFormat="false" ht="15" hidden="false" customHeight="true" outlineLevel="0" collapsed="false">
      <c r="A4065" s="6" t="n">
        <f aca="false">1_Data_EDA!O4066</f>
        <v>1</v>
      </c>
      <c r="B4065" s="6" t="n">
        <f aca="false">1_Data_EDA!H4066</f>
        <v>4</v>
      </c>
      <c r="C4065" s="7" t="n">
        <f aca="false">1_Data_EDA!I4066</f>
        <v>59.99000168</v>
      </c>
      <c r="D4065" s="6" t="n">
        <f aca="false">1_Data_EDA!J4066</f>
        <v>2</v>
      </c>
      <c r="E4065" s="7" t="n">
        <f aca="false">1_Data_EDA!K4066</f>
        <v>119.9800034</v>
      </c>
      <c r="F4065" s="7" t="n">
        <f aca="false">1_Data_EDA!L4066</f>
        <v>21.60000038</v>
      </c>
      <c r="G4065" s="8" t="n">
        <f aca="false">1_Data_EDA!M4066</f>
        <v>0.180000007</v>
      </c>
      <c r="H4065" s="6" t="n">
        <f aca="false">IF(1_Data_EDA!B4066="First Class",1,0)</f>
        <v>0</v>
      </c>
      <c r="I4065" s="6" t="n">
        <f aca="false">IF(1_Data_EDA!B4066="Second Class",1,0)</f>
        <v>0</v>
      </c>
      <c r="J4065" s="6" t="n">
        <f aca="false">IF(1_Data_EDA!B4066="Same Day",1,0)</f>
        <v>0</v>
      </c>
      <c r="K4065" s="6" t="n">
        <f aca="false">IF(1_Data_EDA!C4066="Corporate",1,0)</f>
        <v>0</v>
      </c>
      <c r="L4065" s="6" t="n">
        <f aca="false">IF(1_Data_EDA!C4066="Home Office",1,0)</f>
        <v>0</v>
      </c>
      <c r="M4065" s="6" t="n">
        <f aca="false">IF(1_Data_EDA!D4066="Europe",1,0)</f>
        <v>0</v>
      </c>
      <c r="N4065" s="6" t="n">
        <f aca="false">IF(1_Data_EDA!D4066="LATAM",1,0)</f>
        <v>0</v>
      </c>
      <c r="O4065" s="6" t="n">
        <f aca="false">IF(1_Data_EDA!D4066="Pacific Asia",1,0)</f>
        <v>1</v>
      </c>
      <c r="P4065" s="6" t="n">
        <f aca="false">IF(1_Data_EDA!D4066="USCA",1,0)</f>
        <v>0</v>
      </c>
      <c r="Q4065" s="6" t="n">
        <f aca="false">IF(C4065&gt;MEDIAN(C$5:C$8004),1,0)</f>
        <v>0</v>
      </c>
      <c r="R4065" s="6" t="n">
        <f aca="false">IF(D4065&gt;2,1,0)</f>
        <v>0</v>
      </c>
    </row>
    <row r="4066" customFormat="false" ht="15" hidden="false" customHeight="true" outlineLevel="0" collapsed="false">
      <c r="A4066" s="6" t="n">
        <f aca="false">1_Data_EDA!O4067</f>
        <v>0</v>
      </c>
      <c r="B4066" s="6" t="n">
        <f aca="false">1_Data_EDA!H4067</f>
        <v>4</v>
      </c>
      <c r="C4066" s="7" t="n">
        <f aca="false">1_Data_EDA!I4067</f>
        <v>59.99000168</v>
      </c>
      <c r="D4066" s="6" t="n">
        <f aca="false">1_Data_EDA!J4067</f>
        <v>3</v>
      </c>
      <c r="E4066" s="7" t="n">
        <f aca="false">1_Data_EDA!K4067</f>
        <v>179.9700012</v>
      </c>
      <c r="F4066" s="7" t="n">
        <f aca="false">1_Data_EDA!L4067</f>
        <v>30.59000015</v>
      </c>
      <c r="G4066" s="8" t="n">
        <f aca="false">1_Data_EDA!M4067</f>
        <v>0.170000002</v>
      </c>
      <c r="H4066" s="6" t="n">
        <f aca="false">IF(1_Data_EDA!B4067="First Class",1,0)</f>
        <v>0</v>
      </c>
      <c r="I4066" s="6" t="n">
        <f aca="false">IF(1_Data_EDA!B4067="Second Class",1,0)</f>
        <v>0</v>
      </c>
      <c r="J4066" s="6" t="n">
        <f aca="false">IF(1_Data_EDA!B4067="Same Day",1,0)</f>
        <v>0</v>
      </c>
      <c r="K4066" s="6" t="n">
        <f aca="false">IF(1_Data_EDA!C4067="Corporate",1,0)</f>
        <v>0</v>
      </c>
      <c r="L4066" s="6" t="n">
        <f aca="false">IF(1_Data_EDA!C4067="Home Office",1,0)</f>
        <v>0</v>
      </c>
      <c r="M4066" s="6" t="n">
        <f aca="false">IF(1_Data_EDA!D4067="Europe",1,0)</f>
        <v>1</v>
      </c>
      <c r="N4066" s="6" t="n">
        <f aca="false">IF(1_Data_EDA!D4067="LATAM",1,0)</f>
        <v>0</v>
      </c>
      <c r="O4066" s="6" t="n">
        <f aca="false">IF(1_Data_EDA!D4067="Pacific Asia",1,0)</f>
        <v>0</v>
      </c>
      <c r="P4066" s="6" t="n">
        <f aca="false">IF(1_Data_EDA!D4067="USCA",1,0)</f>
        <v>0</v>
      </c>
      <c r="Q4066" s="6" t="n">
        <f aca="false">IF(C4066&gt;MEDIAN(C$5:C$8004),1,0)</f>
        <v>0</v>
      </c>
      <c r="R4066" s="6" t="n">
        <f aca="false">IF(D4066&gt;2,1,0)</f>
        <v>1</v>
      </c>
    </row>
    <row r="4067" customFormat="false" ht="15" hidden="false" customHeight="true" outlineLevel="0" collapsed="false">
      <c r="A4067" s="6" t="n">
        <f aca="false">1_Data_EDA!O4068</f>
        <v>0</v>
      </c>
      <c r="B4067" s="6" t="n">
        <f aca="false">1_Data_EDA!H4068</f>
        <v>4</v>
      </c>
      <c r="C4067" s="7" t="n">
        <f aca="false">1_Data_EDA!I4068</f>
        <v>299.980011</v>
      </c>
      <c r="D4067" s="6" t="n">
        <f aca="false">1_Data_EDA!J4068</f>
        <v>1</v>
      </c>
      <c r="E4067" s="7" t="n">
        <f aca="false">1_Data_EDA!K4068</f>
        <v>299.980011</v>
      </c>
      <c r="F4067" s="7" t="n">
        <f aca="false">1_Data_EDA!L4068</f>
        <v>27</v>
      </c>
      <c r="G4067" s="8" t="n">
        <f aca="false">1_Data_EDA!M4068</f>
        <v>0.090000004</v>
      </c>
      <c r="H4067" s="6" t="n">
        <f aca="false">IF(1_Data_EDA!B4068="First Class",1,0)</f>
        <v>0</v>
      </c>
      <c r="I4067" s="6" t="n">
        <f aca="false">IF(1_Data_EDA!B4068="Second Class",1,0)</f>
        <v>0</v>
      </c>
      <c r="J4067" s="6" t="n">
        <f aca="false">IF(1_Data_EDA!B4068="Same Day",1,0)</f>
        <v>0</v>
      </c>
      <c r="K4067" s="6" t="n">
        <f aca="false">IF(1_Data_EDA!C4068="Corporate",1,0)</f>
        <v>0</v>
      </c>
      <c r="L4067" s="6" t="n">
        <f aca="false">IF(1_Data_EDA!C4068="Home Office",1,0)</f>
        <v>1</v>
      </c>
      <c r="M4067" s="6" t="n">
        <f aca="false">IF(1_Data_EDA!D4068="Europe",1,0)</f>
        <v>1</v>
      </c>
      <c r="N4067" s="6" t="n">
        <f aca="false">IF(1_Data_EDA!D4068="LATAM",1,0)</f>
        <v>0</v>
      </c>
      <c r="O4067" s="6" t="n">
        <f aca="false">IF(1_Data_EDA!D4068="Pacific Asia",1,0)</f>
        <v>0</v>
      </c>
      <c r="P4067" s="6" t="n">
        <f aca="false">IF(1_Data_EDA!D4068="USCA",1,0)</f>
        <v>0</v>
      </c>
      <c r="Q4067" s="6" t="n">
        <f aca="false">IF(C4067&gt;MEDIAN(C$5:C$8004),1,0)</f>
        <v>1</v>
      </c>
      <c r="R4067" s="6" t="n">
        <f aca="false">IF(D4067&gt;2,1,0)</f>
        <v>0</v>
      </c>
    </row>
    <row r="4068" customFormat="false" ht="15" hidden="false" customHeight="true" outlineLevel="0" collapsed="false">
      <c r="A4068" s="6" t="n">
        <f aca="false">1_Data_EDA!O4069</f>
        <v>1</v>
      </c>
      <c r="B4068" s="6" t="n">
        <f aca="false">1_Data_EDA!H4069</f>
        <v>1</v>
      </c>
      <c r="C4068" s="7" t="n">
        <f aca="false">1_Data_EDA!I4069</f>
        <v>399.980011</v>
      </c>
      <c r="D4068" s="6" t="n">
        <f aca="false">1_Data_EDA!J4069</f>
        <v>1</v>
      </c>
      <c r="E4068" s="7" t="n">
        <f aca="false">1_Data_EDA!K4069</f>
        <v>399.980011</v>
      </c>
      <c r="F4068" s="7" t="n">
        <f aca="false">1_Data_EDA!L4069</f>
        <v>28</v>
      </c>
      <c r="G4068" s="8" t="n">
        <f aca="false">1_Data_EDA!M4069</f>
        <v>0.07</v>
      </c>
      <c r="H4068" s="6" t="n">
        <f aca="false">IF(1_Data_EDA!B4069="First Class",1,0)</f>
        <v>1</v>
      </c>
      <c r="I4068" s="6" t="n">
        <f aca="false">IF(1_Data_EDA!B4069="Second Class",1,0)</f>
        <v>0</v>
      </c>
      <c r="J4068" s="6" t="n">
        <f aca="false">IF(1_Data_EDA!B4069="Same Day",1,0)</f>
        <v>0</v>
      </c>
      <c r="K4068" s="6" t="n">
        <f aca="false">IF(1_Data_EDA!C4069="Corporate",1,0)</f>
        <v>0</v>
      </c>
      <c r="L4068" s="6" t="n">
        <f aca="false">IF(1_Data_EDA!C4069="Home Office",1,0)</f>
        <v>0</v>
      </c>
      <c r="M4068" s="6" t="n">
        <f aca="false">IF(1_Data_EDA!D4069="Europe",1,0)</f>
        <v>0</v>
      </c>
      <c r="N4068" s="6" t="n">
        <f aca="false">IF(1_Data_EDA!D4069="LATAM",1,0)</f>
        <v>0</v>
      </c>
      <c r="O4068" s="6" t="n">
        <f aca="false">IF(1_Data_EDA!D4069="Pacific Asia",1,0)</f>
        <v>0</v>
      </c>
      <c r="P4068" s="6" t="n">
        <f aca="false">IF(1_Data_EDA!D4069="USCA",1,0)</f>
        <v>1</v>
      </c>
      <c r="Q4068" s="6" t="n">
        <f aca="false">IF(C4068&gt;MEDIAN(C$5:C$8004),1,0)</f>
        <v>1</v>
      </c>
      <c r="R4068" s="6" t="n">
        <f aca="false">IF(D4068&gt;2,1,0)</f>
        <v>0</v>
      </c>
    </row>
    <row r="4069" customFormat="false" ht="15" hidden="false" customHeight="true" outlineLevel="0" collapsed="false">
      <c r="A4069" s="6" t="n">
        <f aca="false">1_Data_EDA!O4070</f>
        <v>0</v>
      </c>
      <c r="B4069" s="6" t="n">
        <f aca="false">1_Data_EDA!H4070</f>
        <v>4</v>
      </c>
      <c r="C4069" s="7" t="n">
        <f aca="false">1_Data_EDA!I4070</f>
        <v>299.980011</v>
      </c>
      <c r="D4069" s="6" t="n">
        <f aca="false">1_Data_EDA!J4070</f>
        <v>1</v>
      </c>
      <c r="E4069" s="7" t="n">
        <f aca="false">1_Data_EDA!K4070</f>
        <v>299.980011</v>
      </c>
      <c r="F4069" s="7" t="n">
        <f aca="false">1_Data_EDA!L4070</f>
        <v>16.5</v>
      </c>
      <c r="G4069" s="8" t="n">
        <f aca="false">1_Data_EDA!M4070</f>
        <v>0.059999999</v>
      </c>
      <c r="H4069" s="6" t="n">
        <f aca="false">IF(1_Data_EDA!B4070="First Class",1,0)</f>
        <v>0</v>
      </c>
      <c r="I4069" s="6" t="n">
        <f aca="false">IF(1_Data_EDA!B4070="Second Class",1,0)</f>
        <v>0</v>
      </c>
      <c r="J4069" s="6" t="n">
        <f aca="false">IF(1_Data_EDA!B4070="Same Day",1,0)</f>
        <v>0</v>
      </c>
      <c r="K4069" s="6" t="n">
        <f aca="false">IF(1_Data_EDA!C4070="Corporate",1,0)</f>
        <v>1</v>
      </c>
      <c r="L4069" s="6" t="n">
        <f aca="false">IF(1_Data_EDA!C4070="Home Office",1,0)</f>
        <v>0</v>
      </c>
      <c r="M4069" s="6" t="n">
        <f aca="false">IF(1_Data_EDA!D4070="Europe",1,0)</f>
        <v>0</v>
      </c>
      <c r="N4069" s="6" t="n">
        <f aca="false">IF(1_Data_EDA!D4070="LATAM",1,0)</f>
        <v>0</v>
      </c>
      <c r="O4069" s="6" t="n">
        <f aca="false">IF(1_Data_EDA!D4070="Pacific Asia",1,0)</f>
        <v>1</v>
      </c>
      <c r="P4069" s="6" t="n">
        <f aca="false">IF(1_Data_EDA!D4070="USCA",1,0)</f>
        <v>0</v>
      </c>
      <c r="Q4069" s="6" t="n">
        <f aca="false">IF(C4069&gt;MEDIAN(C$5:C$8004),1,0)</f>
        <v>1</v>
      </c>
      <c r="R4069" s="6" t="n">
        <f aca="false">IF(D4069&gt;2,1,0)</f>
        <v>0</v>
      </c>
    </row>
    <row r="4070" customFormat="false" ht="15" hidden="false" customHeight="true" outlineLevel="0" collapsed="false">
      <c r="A4070" s="6" t="n">
        <f aca="false">1_Data_EDA!O4071</f>
        <v>1</v>
      </c>
      <c r="B4070" s="6" t="n">
        <f aca="false">1_Data_EDA!H4071</f>
        <v>4</v>
      </c>
      <c r="C4070" s="7" t="n">
        <f aca="false">1_Data_EDA!I4071</f>
        <v>50</v>
      </c>
      <c r="D4070" s="6" t="n">
        <f aca="false">1_Data_EDA!J4071</f>
        <v>5</v>
      </c>
      <c r="E4070" s="7" t="n">
        <f aca="false">1_Data_EDA!K4071</f>
        <v>250</v>
      </c>
      <c r="F4070" s="7" t="n">
        <f aca="false">1_Data_EDA!L4071</f>
        <v>62.5</v>
      </c>
      <c r="G4070" s="8" t="n">
        <f aca="false">1_Data_EDA!M4071</f>
        <v>0.25</v>
      </c>
      <c r="H4070" s="6" t="n">
        <f aca="false">IF(1_Data_EDA!B4071="First Class",1,0)</f>
        <v>0</v>
      </c>
      <c r="I4070" s="6" t="n">
        <f aca="false">IF(1_Data_EDA!B4071="Second Class",1,0)</f>
        <v>0</v>
      </c>
      <c r="J4070" s="6" t="n">
        <f aca="false">IF(1_Data_EDA!B4071="Same Day",1,0)</f>
        <v>0</v>
      </c>
      <c r="K4070" s="6" t="n">
        <f aca="false">IF(1_Data_EDA!C4071="Corporate",1,0)</f>
        <v>0</v>
      </c>
      <c r="L4070" s="6" t="n">
        <f aca="false">IF(1_Data_EDA!C4071="Home Office",1,0)</f>
        <v>0</v>
      </c>
      <c r="M4070" s="6" t="n">
        <f aca="false">IF(1_Data_EDA!D4071="Europe",1,0)</f>
        <v>0</v>
      </c>
      <c r="N4070" s="6" t="n">
        <f aca="false">IF(1_Data_EDA!D4071="LATAM",1,0)</f>
        <v>0</v>
      </c>
      <c r="O4070" s="6" t="n">
        <f aca="false">IF(1_Data_EDA!D4071="Pacific Asia",1,0)</f>
        <v>1</v>
      </c>
      <c r="P4070" s="6" t="n">
        <f aca="false">IF(1_Data_EDA!D4071="USCA",1,0)</f>
        <v>0</v>
      </c>
      <c r="Q4070" s="6" t="n">
        <f aca="false">IF(C4070&gt;MEDIAN(C$5:C$8004),1,0)</f>
        <v>0</v>
      </c>
      <c r="R4070" s="6" t="n">
        <f aca="false">IF(D4070&gt;2,1,0)</f>
        <v>1</v>
      </c>
    </row>
    <row r="4071" customFormat="false" ht="15" hidden="false" customHeight="true" outlineLevel="0" collapsed="false">
      <c r="A4071" s="6" t="n">
        <f aca="false">1_Data_EDA!O4072</f>
        <v>1</v>
      </c>
      <c r="B4071" s="6" t="n">
        <f aca="false">1_Data_EDA!H4072</f>
        <v>2</v>
      </c>
      <c r="C4071" s="7" t="n">
        <f aca="false">1_Data_EDA!I4072</f>
        <v>99.98999786</v>
      </c>
      <c r="D4071" s="6" t="n">
        <f aca="false">1_Data_EDA!J4072</f>
        <v>3</v>
      </c>
      <c r="E4071" s="7" t="n">
        <f aca="false">1_Data_EDA!K4072</f>
        <v>299.9700012</v>
      </c>
      <c r="F4071" s="7" t="n">
        <f aca="false">1_Data_EDA!L4072</f>
        <v>21</v>
      </c>
      <c r="G4071" s="8" t="n">
        <f aca="false">1_Data_EDA!M4072</f>
        <v>0.07</v>
      </c>
      <c r="H4071" s="6" t="n">
        <f aca="false">IF(1_Data_EDA!B4072="First Class",1,0)</f>
        <v>0</v>
      </c>
      <c r="I4071" s="6" t="n">
        <f aca="false">IF(1_Data_EDA!B4072="Second Class",1,0)</f>
        <v>1</v>
      </c>
      <c r="J4071" s="6" t="n">
        <f aca="false">IF(1_Data_EDA!B4072="Same Day",1,0)</f>
        <v>0</v>
      </c>
      <c r="K4071" s="6" t="n">
        <f aca="false">IF(1_Data_EDA!C4072="Corporate",1,0)</f>
        <v>0</v>
      </c>
      <c r="L4071" s="6" t="n">
        <f aca="false">IF(1_Data_EDA!C4072="Home Office",1,0)</f>
        <v>1</v>
      </c>
      <c r="M4071" s="6" t="n">
        <f aca="false">IF(1_Data_EDA!D4072="Europe",1,0)</f>
        <v>0</v>
      </c>
      <c r="N4071" s="6" t="n">
        <f aca="false">IF(1_Data_EDA!D4072="LATAM",1,0)</f>
        <v>0</v>
      </c>
      <c r="O4071" s="6" t="n">
        <f aca="false">IF(1_Data_EDA!D4072="Pacific Asia",1,0)</f>
        <v>0</v>
      </c>
      <c r="P4071" s="6" t="n">
        <f aca="false">IF(1_Data_EDA!D4072="USCA",1,0)</f>
        <v>1</v>
      </c>
      <c r="Q4071" s="6" t="n">
        <f aca="false">IF(C4071&gt;MEDIAN(C$5:C$8004),1,0)</f>
        <v>1</v>
      </c>
      <c r="R4071" s="6" t="n">
        <f aca="false">IF(D4071&gt;2,1,0)</f>
        <v>1</v>
      </c>
    </row>
    <row r="4072" customFormat="false" ht="15" hidden="false" customHeight="true" outlineLevel="0" collapsed="false">
      <c r="A4072" s="6" t="n">
        <f aca="false">1_Data_EDA!O4073</f>
        <v>1</v>
      </c>
      <c r="B4072" s="6" t="n">
        <f aca="false">1_Data_EDA!H4073</f>
        <v>4</v>
      </c>
      <c r="C4072" s="7" t="n">
        <f aca="false">1_Data_EDA!I4073</f>
        <v>59.99000168</v>
      </c>
      <c r="D4072" s="6" t="n">
        <f aca="false">1_Data_EDA!J4073</f>
        <v>3</v>
      </c>
      <c r="E4072" s="7" t="n">
        <f aca="false">1_Data_EDA!K4073</f>
        <v>179.9700012</v>
      </c>
      <c r="F4072" s="7" t="n">
        <f aca="false">1_Data_EDA!L4073</f>
        <v>3.599999905</v>
      </c>
      <c r="G4072" s="8" t="n">
        <f aca="false">1_Data_EDA!M4073</f>
        <v>0.02</v>
      </c>
      <c r="H4072" s="6" t="n">
        <f aca="false">IF(1_Data_EDA!B4073="First Class",1,0)</f>
        <v>0</v>
      </c>
      <c r="I4072" s="6" t="n">
        <f aca="false">IF(1_Data_EDA!B4073="Second Class",1,0)</f>
        <v>0</v>
      </c>
      <c r="J4072" s="6" t="n">
        <f aca="false">IF(1_Data_EDA!B4073="Same Day",1,0)</f>
        <v>0</v>
      </c>
      <c r="K4072" s="6" t="n">
        <f aca="false">IF(1_Data_EDA!C4073="Corporate",1,0)</f>
        <v>0</v>
      </c>
      <c r="L4072" s="6" t="n">
        <f aca="false">IF(1_Data_EDA!C4073="Home Office",1,0)</f>
        <v>1</v>
      </c>
      <c r="M4072" s="6" t="n">
        <f aca="false">IF(1_Data_EDA!D4073="Europe",1,0)</f>
        <v>0</v>
      </c>
      <c r="N4072" s="6" t="n">
        <f aca="false">IF(1_Data_EDA!D4073="LATAM",1,0)</f>
        <v>1</v>
      </c>
      <c r="O4072" s="6" t="n">
        <f aca="false">IF(1_Data_EDA!D4073="Pacific Asia",1,0)</f>
        <v>0</v>
      </c>
      <c r="P4072" s="6" t="n">
        <f aca="false">IF(1_Data_EDA!D4073="USCA",1,0)</f>
        <v>0</v>
      </c>
      <c r="Q4072" s="6" t="n">
        <f aca="false">IF(C4072&gt;MEDIAN(C$5:C$8004),1,0)</f>
        <v>0</v>
      </c>
      <c r="R4072" s="6" t="n">
        <f aca="false">IF(D4072&gt;2,1,0)</f>
        <v>1</v>
      </c>
    </row>
    <row r="4073" customFormat="false" ht="15" hidden="false" customHeight="true" outlineLevel="0" collapsed="false">
      <c r="A4073" s="6" t="n">
        <f aca="false">1_Data_EDA!O4074</f>
        <v>1</v>
      </c>
      <c r="B4073" s="6" t="n">
        <f aca="false">1_Data_EDA!H4074</f>
        <v>4</v>
      </c>
      <c r="C4073" s="7" t="n">
        <f aca="false">1_Data_EDA!I4074</f>
        <v>59.99000168</v>
      </c>
      <c r="D4073" s="6" t="n">
        <f aca="false">1_Data_EDA!J4074</f>
        <v>3</v>
      </c>
      <c r="E4073" s="7" t="n">
        <f aca="false">1_Data_EDA!K4074</f>
        <v>179.9700012</v>
      </c>
      <c r="F4073" s="7" t="n">
        <f aca="false">1_Data_EDA!L4074</f>
        <v>18</v>
      </c>
      <c r="G4073" s="8" t="n">
        <f aca="false">1_Data_EDA!M4074</f>
        <v>0.100000001</v>
      </c>
      <c r="H4073" s="6" t="n">
        <f aca="false">IF(1_Data_EDA!B4074="First Class",1,0)</f>
        <v>0</v>
      </c>
      <c r="I4073" s="6" t="n">
        <f aca="false">IF(1_Data_EDA!B4074="Second Class",1,0)</f>
        <v>0</v>
      </c>
      <c r="J4073" s="6" t="n">
        <f aca="false">IF(1_Data_EDA!B4074="Same Day",1,0)</f>
        <v>0</v>
      </c>
      <c r="K4073" s="6" t="n">
        <f aca="false">IF(1_Data_EDA!C4074="Corporate",1,0)</f>
        <v>1</v>
      </c>
      <c r="L4073" s="6" t="n">
        <f aca="false">IF(1_Data_EDA!C4074="Home Office",1,0)</f>
        <v>0</v>
      </c>
      <c r="M4073" s="6" t="n">
        <f aca="false">IF(1_Data_EDA!D4074="Europe",1,0)</f>
        <v>0</v>
      </c>
      <c r="N4073" s="6" t="n">
        <f aca="false">IF(1_Data_EDA!D4074="LATAM",1,0)</f>
        <v>1</v>
      </c>
      <c r="O4073" s="6" t="n">
        <f aca="false">IF(1_Data_EDA!D4074="Pacific Asia",1,0)</f>
        <v>0</v>
      </c>
      <c r="P4073" s="6" t="n">
        <f aca="false">IF(1_Data_EDA!D4074="USCA",1,0)</f>
        <v>0</v>
      </c>
      <c r="Q4073" s="6" t="n">
        <f aca="false">IF(C4073&gt;MEDIAN(C$5:C$8004),1,0)</f>
        <v>0</v>
      </c>
      <c r="R4073" s="6" t="n">
        <f aca="false">IF(D4073&gt;2,1,0)</f>
        <v>1</v>
      </c>
    </row>
    <row r="4074" customFormat="false" ht="15" hidden="false" customHeight="true" outlineLevel="0" collapsed="false">
      <c r="A4074" s="6" t="n">
        <f aca="false">1_Data_EDA!O4075</f>
        <v>0</v>
      </c>
      <c r="B4074" s="6" t="n">
        <f aca="false">1_Data_EDA!H4075</f>
        <v>4</v>
      </c>
      <c r="C4074" s="7" t="n">
        <f aca="false">1_Data_EDA!I4075</f>
        <v>99.98999786</v>
      </c>
      <c r="D4074" s="6" t="n">
        <f aca="false">1_Data_EDA!J4075</f>
        <v>1</v>
      </c>
      <c r="E4074" s="7" t="n">
        <f aca="false">1_Data_EDA!K4075</f>
        <v>99.98999786</v>
      </c>
      <c r="F4074" s="7" t="n">
        <f aca="false">1_Data_EDA!L4075</f>
        <v>1</v>
      </c>
      <c r="G4074" s="8" t="n">
        <f aca="false">1_Data_EDA!M4075</f>
        <v>0.01</v>
      </c>
      <c r="H4074" s="6" t="n">
        <f aca="false">IF(1_Data_EDA!B4075="First Class",1,0)</f>
        <v>0</v>
      </c>
      <c r="I4074" s="6" t="n">
        <f aca="false">IF(1_Data_EDA!B4075="Second Class",1,0)</f>
        <v>0</v>
      </c>
      <c r="J4074" s="6" t="n">
        <f aca="false">IF(1_Data_EDA!B4075="Same Day",1,0)</f>
        <v>0</v>
      </c>
      <c r="K4074" s="6" t="n">
        <f aca="false">IF(1_Data_EDA!C4075="Corporate",1,0)</f>
        <v>0</v>
      </c>
      <c r="L4074" s="6" t="n">
        <f aca="false">IF(1_Data_EDA!C4075="Home Office",1,0)</f>
        <v>0</v>
      </c>
      <c r="M4074" s="6" t="n">
        <f aca="false">IF(1_Data_EDA!D4075="Europe",1,0)</f>
        <v>0</v>
      </c>
      <c r="N4074" s="6" t="n">
        <f aca="false">IF(1_Data_EDA!D4075="LATAM",1,0)</f>
        <v>1</v>
      </c>
      <c r="O4074" s="6" t="n">
        <f aca="false">IF(1_Data_EDA!D4075="Pacific Asia",1,0)</f>
        <v>0</v>
      </c>
      <c r="P4074" s="6" t="n">
        <f aca="false">IF(1_Data_EDA!D4075="USCA",1,0)</f>
        <v>0</v>
      </c>
      <c r="Q4074" s="6" t="n">
        <f aca="false">IF(C4074&gt;MEDIAN(C$5:C$8004),1,0)</f>
        <v>1</v>
      </c>
      <c r="R4074" s="6" t="n">
        <f aca="false">IF(D4074&gt;2,1,0)</f>
        <v>0</v>
      </c>
    </row>
    <row r="4075" customFormat="false" ht="15" hidden="false" customHeight="true" outlineLevel="0" collapsed="false">
      <c r="A4075" s="6" t="n">
        <f aca="false">1_Data_EDA!O4076</f>
        <v>0</v>
      </c>
      <c r="B4075" s="6" t="n">
        <f aca="false">1_Data_EDA!H4076</f>
        <v>4</v>
      </c>
      <c r="C4075" s="7" t="n">
        <f aca="false">1_Data_EDA!I4076</f>
        <v>49.97999954</v>
      </c>
      <c r="D4075" s="6" t="n">
        <f aca="false">1_Data_EDA!J4076</f>
        <v>4</v>
      </c>
      <c r="E4075" s="7" t="n">
        <f aca="false">1_Data_EDA!K4076</f>
        <v>199.9199982</v>
      </c>
      <c r="F4075" s="7" t="n">
        <f aca="false">1_Data_EDA!L4076</f>
        <v>33.99000168</v>
      </c>
      <c r="G4075" s="8" t="n">
        <f aca="false">1_Data_EDA!M4076</f>
        <v>0.170000002</v>
      </c>
      <c r="H4075" s="6" t="n">
        <f aca="false">IF(1_Data_EDA!B4076="First Class",1,0)</f>
        <v>0</v>
      </c>
      <c r="I4075" s="6" t="n">
        <f aca="false">IF(1_Data_EDA!B4076="Second Class",1,0)</f>
        <v>0</v>
      </c>
      <c r="J4075" s="6" t="n">
        <f aca="false">IF(1_Data_EDA!B4076="Same Day",1,0)</f>
        <v>0</v>
      </c>
      <c r="K4075" s="6" t="n">
        <f aca="false">IF(1_Data_EDA!C4076="Corporate",1,0)</f>
        <v>1</v>
      </c>
      <c r="L4075" s="6" t="n">
        <f aca="false">IF(1_Data_EDA!C4076="Home Office",1,0)</f>
        <v>0</v>
      </c>
      <c r="M4075" s="6" t="n">
        <f aca="false">IF(1_Data_EDA!D4076="Europe",1,0)</f>
        <v>0</v>
      </c>
      <c r="N4075" s="6" t="n">
        <f aca="false">IF(1_Data_EDA!D4076="LATAM",1,0)</f>
        <v>1</v>
      </c>
      <c r="O4075" s="6" t="n">
        <f aca="false">IF(1_Data_EDA!D4076="Pacific Asia",1,0)</f>
        <v>0</v>
      </c>
      <c r="P4075" s="6" t="n">
        <f aca="false">IF(1_Data_EDA!D4076="USCA",1,0)</f>
        <v>0</v>
      </c>
      <c r="Q4075" s="6" t="n">
        <f aca="false">IF(C4075&gt;MEDIAN(C$5:C$8004),1,0)</f>
        <v>0</v>
      </c>
      <c r="R4075" s="6" t="n">
        <f aca="false">IF(D4075&gt;2,1,0)</f>
        <v>1</v>
      </c>
    </row>
    <row r="4076" customFormat="false" ht="15" hidden="false" customHeight="true" outlineLevel="0" collapsed="false">
      <c r="A4076" s="6" t="n">
        <f aca="false">1_Data_EDA!O4077</f>
        <v>1</v>
      </c>
      <c r="B4076" s="6" t="n">
        <f aca="false">1_Data_EDA!H4077</f>
        <v>4</v>
      </c>
      <c r="C4076" s="7" t="n">
        <f aca="false">1_Data_EDA!I4077</f>
        <v>189</v>
      </c>
      <c r="D4076" s="6" t="n">
        <f aca="false">1_Data_EDA!J4077</f>
        <v>1</v>
      </c>
      <c r="E4076" s="7" t="n">
        <f aca="false">1_Data_EDA!K4077</f>
        <v>189</v>
      </c>
      <c r="F4076" s="7" t="n">
        <f aca="false">1_Data_EDA!L4077</f>
        <v>47.25</v>
      </c>
      <c r="G4076" s="8" t="n">
        <f aca="false">1_Data_EDA!M4077</f>
        <v>0.25</v>
      </c>
      <c r="H4076" s="6" t="n">
        <f aca="false">IF(1_Data_EDA!B4077="First Class",1,0)</f>
        <v>0</v>
      </c>
      <c r="I4076" s="6" t="n">
        <f aca="false">IF(1_Data_EDA!B4077="Second Class",1,0)</f>
        <v>0</v>
      </c>
      <c r="J4076" s="6" t="n">
        <f aca="false">IF(1_Data_EDA!B4077="Same Day",1,0)</f>
        <v>0</v>
      </c>
      <c r="K4076" s="6" t="n">
        <f aca="false">IF(1_Data_EDA!C4077="Corporate",1,0)</f>
        <v>0</v>
      </c>
      <c r="L4076" s="6" t="n">
        <f aca="false">IF(1_Data_EDA!C4077="Home Office",1,0)</f>
        <v>0</v>
      </c>
      <c r="M4076" s="6" t="n">
        <f aca="false">IF(1_Data_EDA!D4077="Europe",1,0)</f>
        <v>0</v>
      </c>
      <c r="N4076" s="6" t="n">
        <f aca="false">IF(1_Data_EDA!D4077="LATAM",1,0)</f>
        <v>1</v>
      </c>
      <c r="O4076" s="6" t="n">
        <f aca="false">IF(1_Data_EDA!D4077="Pacific Asia",1,0)</f>
        <v>0</v>
      </c>
      <c r="P4076" s="6" t="n">
        <f aca="false">IF(1_Data_EDA!D4077="USCA",1,0)</f>
        <v>0</v>
      </c>
      <c r="Q4076" s="6" t="n">
        <f aca="false">IF(C4076&gt;MEDIAN(C$5:C$8004),1,0)</f>
        <v>1</v>
      </c>
      <c r="R4076" s="6" t="n">
        <f aca="false">IF(D4076&gt;2,1,0)</f>
        <v>0</v>
      </c>
    </row>
    <row r="4077" customFormat="false" ht="15" hidden="false" customHeight="true" outlineLevel="0" collapsed="false">
      <c r="A4077" s="6" t="n">
        <f aca="false">1_Data_EDA!O4078</f>
        <v>0</v>
      </c>
      <c r="B4077" s="6" t="n">
        <f aca="false">1_Data_EDA!H4078</f>
        <v>4</v>
      </c>
      <c r="C4077" s="7" t="n">
        <f aca="false">1_Data_EDA!I4078</f>
        <v>39.99000168</v>
      </c>
      <c r="D4077" s="6" t="n">
        <f aca="false">1_Data_EDA!J4078</f>
        <v>4</v>
      </c>
      <c r="E4077" s="7" t="n">
        <f aca="false">1_Data_EDA!K4078</f>
        <v>159.9600067</v>
      </c>
      <c r="F4077" s="7" t="n">
        <f aca="false">1_Data_EDA!L4078</f>
        <v>20.79000092</v>
      </c>
      <c r="G4077" s="8" t="n">
        <f aca="false">1_Data_EDA!M4078</f>
        <v>0.129999995</v>
      </c>
      <c r="H4077" s="6" t="n">
        <f aca="false">IF(1_Data_EDA!B4078="First Class",1,0)</f>
        <v>0</v>
      </c>
      <c r="I4077" s="6" t="n">
        <f aca="false">IF(1_Data_EDA!B4078="Second Class",1,0)</f>
        <v>0</v>
      </c>
      <c r="J4077" s="6" t="n">
        <f aca="false">IF(1_Data_EDA!B4078="Same Day",1,0)</f>
        <v>0</v>
      </c>
      <c r="K4077" s="6" t="n">
        <f aca="false">IF(1_Data_EDA!C4078="Corporate",1,0)</f>
        <v>0</v>
      </c>
      <c r="L4077" s="6" t="n">
        <f aca="false">IF(1_Data_EDA!C4078="Home Office",1,0)</f>
        <v>0</v>
      </c>
      <c r="M4077" s="6" t="n">
        <f aca="false">IF(1_Data_EDA!D4078="Europe",1,0)</f>
        <v>0</v>
      </c>
      <c r="N4077" s="6" t="n">
        <f aca="false">IF(1_Data_EDA!D4078="LATAM",1,0)</f>
        <v>1</v>
      </c>
      <c r="O4077" s="6" t="n">
        <f aca="false">IF(1_Data_EDA!D4078="Pacific Asia",1,0)</f>
        <v>0</v>
      </c>
      <c r="P4077" s="6" t="n">
        <f aca="false">IF(1_Data_EDA!D4078="USCA",1,0)</f>
        <v>0</v>
      </c>
      <c r="Q4077" s="6" t="n">
        <f aca="false">IF(C4077&gt;MEDIAN(C$5:C$8004),1,0)</f>
        <v>0</v>
      </c>
      <c r="R4077" s="6" t="n">
        <f aca="false">IF(D4077&gt;2,1,0)</f>
        <v>1</v>
      </c>
    </row>
    <row r="4078" customFormat="false" ht="15" hidden="false" customHeight="true" outlineLevel="0" collapsed="false">
      <c r="A4078" s="6" t="n">
        <f aca="false">1_Data_EDA!O4079</f>
        <v>1</v>
      </c>
      <c r="B4078" s="6" t="n">
        <f aca="false">1_Data_EDA!H4079</f>
        <v>1</v>
      </c>
      <c r="C4078" s="7" t="n">
        <f aca="false">1_Data_EDA!I4079</f>
        <v>129.9900055</v>
      </c>
      <c r="D4078" s="6" t="n">
        <f aca="false">1_Data_EDA!J4079</f>
        <v>1</v>
      </c>
      <c r="E4078" s="7" t="n">
        <f aca="false">1_Data_EDA!K4079</f>
        <v>129.9900055</v>
      </c>
      <c r="F4078" s="7" t="n">
        <f aca="false">1_Data_EDA!L4079</f>
        <v>32.5</v>
      </c>
      <c r="G4078" s="8" t="n">
        <f aca="false">1_Data_EDA!M4079</f>
        <v>0.25</v>
      </c>
      <c r="H4078" s="6" t="n">
        <f aca="false">IF(1_Data_EDA!B4079="First Class",1,0)</f>
        <v>1</v>
      </c>
      <c r="I4078" s="6" t="n">
        <f aca="false">IF(1_Data_EDA!B4079="Second Class",1,0)</f>
        <v>0</v>
      </c>
      <c r="J4078" s="6" t="n">
        <f aca="false">IF(1_Data_EDA!B4079="Same Day",1,0)</f>
        <v>0</v>
      </c>
      <c r="K4078" s="6" t="n">
        <f aca="false">IF(1_Data_EDA!C4079="Corporate",1,0)</f>
        <v>0</v>
      </c>
      <c r="L4078" s="6" t="n">
        <f aca="false">IF(1_Data_EDA!C4079="Home Office",1,0)</f>
        <v>0</v>
      </c>
      <c r="M4078" s="6" t="n">
        <f aca="false">IF(1_Data_EDA!D4079="Europe",1,0)</f>
        <v>0</v>
      </c>
      <c r="N4078" s="6" t="n">
        <f aca="false">IF(1_Data_EDA!D4079="LATAM",1,0)</f>
        <v>1</v>
      </c>
      <c r="O4078" s="6" t="n">
        <f aca="false">IF(1_Data_EDA!D4079="Pacific Asia",1,0)</f>
        <v>0</v>
      </c>
      <c r="P4078" s="6" t="n">
        <f aca="false">IF(1_Data_EDA!D4079="USCA",1,0)</f>
        <v>0</v>
      </c>
      <c r="Q4078" s="6" t="n">
        <f aca="false">IF(C4078&gt;MEDIAN(C$5:C$8004),1,0)</f>
        <v>1</v>
      </c>
      <c r="R4078" s="6" t="n">
        <f aca="false">IF(D4078&gt;2,1,0)</f>
        <v>0</v>
      </c>
    </row>
    <row r="4079" customFormat="false" ht="15" hidden="false" customHeight="true" outlineLevel="0" collapsed="false">
      <c r="A4079" s="6" t="n">
        <f aca="false">1_Data_EDA!O4080</f>
        <v>1</v>
      </c>
      <c r="B4079" s="6" t="n">
        <f aca="false">1_Data_EDA!H4080</f>
        <v>2</v>
      </c>
      <c r="C4079" s="7" t="n">
        <f aca="false">1_Data_EDA!I4080</f>
        <v>59.99000168</v>
      </c>
      <c r="D4079" s="6" t="n">
        <f aca="false">1_Data_EDA!J4080</f>
        <v>4</v>
      </c>
      <c r="E4079" s="7" t="n">
        <f aca="false">1_Data_EDA!K4080</f>
        <v>239.9600067</v>
      </c>
      <c r="F4079" s="7" t="n">
        <f aca="false">1_Data_EDA!L4080</f>
        <v>9.600000381</v>
      </c>
      <c r="G4079" s="8" t="n">
        <f aca="false">1_Data_EDA!M4080</f>
        <v>0.039999999</v>
      </c>
      <c r="H4079" s="6" t="n">
        <f aca="false">IF(1_Data_EDA!B4080="First Class",1,0)</f>
        <v>0</v>
      </c>
      <c r="I4079" s="6" t="n">
        <f aca="false">IF(1_Data_EDA!B4080="Second Class",1,0)</f>
        <v>1</v>
      </c>
      <c r="J4079" s="6" t="n">
        <f aca="false">IF(1_Data_EDA!B4080="Same Day",1,0)</f>
        <v>0</v>
      </c>
      <c r="K4079" s="6" t="n">
        <f aca="false">IF(1_Data_EDA!C4080="Corporate",1,0)</f>
        <v>0</v>
      </c>
      <c r="L4079" s="6" t="n">
        <f aca="false">IF(1_Data_EDA!C4080="Home Office",1,0)</f>
        <v>0</v>
      </c>
      <c r="M4079" s="6" t="n">
        <f aca="false">IF(1_Data_EDA!D4080="Europe",1,0)</f>
        <v>0</v>
      </c>
      <c r="N4079" s="6" t="n">
        <f aca="false">IF(1_Data_EDA!D4080="LATAM",1,0)</f>
        <v>1</v>
      </c>
      <c r="O4079" s="6" t="n">
        <f aca="false">IF(1_Data_EDA!D4080="Pacific Asia",1,0)</f>
        <v>0</v>
      </c>
      <c r="P4079" s="6" t="n">
        <f aca="false">IF(1_Data_EDA!D4080="USCA",1,0)</f>
        <v>0</v>
      </c>
      <c r="Q4079" s="6" t="n">
        <f aca="false">IF(C4079&gt;MEDIAN(C$5:C$8004),1,0)</f>
        <v>0</v>
      </c>
      <c r="R4079" s="6" t="n">
        <f aca="false">IF(D4079&gt;2,1,0)</f>
        <v>1</v>
      </c>
    </row>
    <row r="4080" customFormat="false" ht="15" hidden="false" customHeight="true" outlineLevel="0" collapsed="false">
      <c r="A4080" s="6" t="n">
        <f aca="false">1_Data_EDA!O4081</f>
        <v>1</v>
      </c>
      <c r="B4080" s="6" t="n">
        <f aca="false">1_Data_EDA!H4081</f>
        <v>4</v>
      </c>
      <c r="C4080" s="7" t="n">
        <f aca="false">1_Data_EDA!I4081</f>
        <v>50</v>
      </c>
      <c r="D4080" s="6" t="n">
        <f aca="false">1_Data_EDA!J4081</f>
        <v>3</v>
      </c>
      <c r="E4080" s="7" t="n">
        <f aca="false">1_Data_EDA!K4081</f>
        <v>150</v>
      </c>
      <c r="F4080" s="7" t="n">
        <f aca="false">1_Data_EDA!L4081</f>
        <v>37.5</v>
      </c>
      <c r="G4080" s="8" t="n">
        <f aca="false">1_Data_EDA!M4081</f>
        <v>0.25</v>
      </c>
      <c r="H4080" s="6" t="n">
        <f aca="false">IF(1_Data_EDA!B4081="First Class",1,0)</f>
        <v>0</v>
      </c>
      <c r="I4080" s="6" t="n">
        <f aca="false">IF(1_Data_EDA!B4081="Second Class",1,0)</f>
        <v>0</v>
      </c>
      <c r="J4080" s="6" t="n">
        <f aca="false">IF(1_Data_EDA!B4081="Same Day",1,0)</f>
        <v>0</v>
      </c>
      <c r="K4080" s="6" t="n">
        <f aca="false">IF(1_Data_EDA!C4081="Corporate",1,0)</f>
        <v>1</v>
      </c>
      <c r="L4080" s="6" t="n">
        <f aca="false">IF(1_Data_EDA!C4081="Home Office",1,0)</f>
        <v>0</v>
      </c>
      <c r="M4080" s="6" t="n">
        <f aca="false">IF(1_Data_EDA!D4081="Europe",1,0)</f>
        <v>0</v>
      </c>
      <c r="N4080" s="6" t="n">
        <f aca="false">IF(1_Data_EDA!D4081="LATAM",1,0)</f>
        <v>1</v>
      </c>
      <c r="O4080" s="6" t="n">
        <f aca="false">IF(1_Data_EDA!D4081="Pacific Asia",1,0)</f>
        <v>0</v>
      </c>
      <c r="P4080" s="6" t="n">
        <f aca="false">IF(1_Data_EDA!D4081="USCA",1,0)</f>
        <v>0</v>
      </c>
      <c r="Q4080" s="6" t="n">
        <f aca="false">IF(C4080&gt;MEDIAN(C$5:C$8004),1,0)</f>
        <v>0</v>
      </c>
      <c r="R4080" s="6" t="n">
        <f aca="false">IF(D4080&gt;2,1,0)</f>
        <v>1</v>
      </c>
    </row>
    <row r="4081" customFormat="false" ht="15" hidden="false" customHeight="true" outlineLevel="0" collapsed="false">
      <c r="A4081" s="6" t="n">
        <f aca="false">1_Data_EDA!O4082</f>
        <v>0</v>
      </c>
      <c r="B4081" s="6" t="n">
        <f aca="false">1_Data_EDA!H4082</f>
        <v>4</v>
      </c>
      <c r="C4081" s="7" t="n">
        <f aca="false">1_Data_EDA!I4082</f>
        <v>199.9900055</v>
      </c>
      <c r="D4081" s="6" t="n">
        <f aca="false">1_Data_EDA!J4082</f>
        <v>1</v>
      </c>
      <c r="E4081" s="7" t="n">
        <f aca="false">1_Data_EDA!K4082</f>
        <v>199.9900055</v>
      </c>
      <c r="F4081" s="7" t="n">
        <f aca="false">1_Data_EDA!L4082</f>
        <v>24</v>
      </c>
      <c r="G4081" s="8" t="n">
        <f aca="false">1_Data_EDA!M4082</f>
        <v>0.119999997</v>
      </c>
      <c r="H4081" s="6" t="n">
        <f aca="false">IF(1_Data_EDA!B4082="First Class",1,0)</f>
        <v>0</v>
      </c>
      <c r="I4081" s="6" t="n">
        <f aca="false">IF(1_Data_EDA!B4082="Second Class",1,0)</f>
        <v>0</v>
      </c>
      <c r="J4081" s="6" t="n">
        <f aca="false">IF(1_Data_EDA!B4082="Same Day",1,0)</f>
        <v>0</v>
      </c>
      <c r="K4081" s="6" t="n">
        <f aca="false">IF(1_Data_EDA!C4082="Corporate",1,0)</f>
        <v>0</v>
      </c>
      <c r="L4081" s="6" t="n">
        <f aca="false">IF(1_Data_EDA!C4082="Home Office",1,0)</f>
        <v>0</v>
      </c>
      <c r="M4081" s="6" t="n">
        <f aca="false">IF(1_Data_EDA!D4082="Europe",1,0)</f>
        <v>1</v>
      </c>
      <c r="N4081" s="6" t="n">
        <f aca="false">IF(1_Data_EDA!D4082="LATAM",1,0)</f>
        <v>0</v>
      </c>
      <c r="O4081" s="6" t="n">
        <f aca="false">IF(1_Data_EDA!D4082="Pacific Asia",1,0)</f>
        <v>0</v>
      </c>
      <c r="P4081" s="6" t="n">
        <f aca="false">IF(1_Data_EDA!D4082="USCA",1,0)</f>
        <v>0</v>
      </c>
      <c r="Q4081" s="6" t="n">
        <f aca="false">IF(C4081&gt;MEDIAN(C$5:C$8004),1,0)</f>
        <v>1</v>
      </c>
      <c r="R4081" s="6" t="n">
        <f aca="false">IF(D4081&gt;2,1,0)</f>
        <v>0</v>
      </c>
    </row>
    <row r="4082" customFormat="false" ht="15" hidden="false" customHeight="true" outlineLevel="0" collapsed="false">
      <c r="A4082" s="6" t="n">
        <f aca="false">1_Data_EDA!O4083</f>
        <v>1</v>
      </c>
      <c r="B4082" s="6" t="n">
        <f aca="false">1_Data_EDA!H4083</f>
        <v>4</v>
      </c>
      <c r="C4082" s="7" t="n">
        <f aca="false">1_Data_EDA!I4083</f>
        <v>129.9900055</v>
      </c>
      <c r="D4082" s="6" t="n">
        <f aca="false">1_Data_EDA!J4083</f>
        <v>1</v>
      </c>
      <c r="E4082" s="7" t="n">
        <f aca="false">1_Data_EDA!K4083</f>
        <v>129.9900055</v>
      </c>
      <c r="F4082" s="7" t="n">
        <f aca="false">1_Data_EDA!L4083</f>
        <v>16.89999962</v>
      </c>
      <c r="G4082" s="8" t="n">
        <f aca="false">1_Data_EDA!M4083</f>
        <v>0.129999995</v>
      </c>
      <c r="H4082" s="6" t="n">
        <f aca="false">IF(1_Data_EDA!B4083="First Class",1,0)</f>
        <v>0</v>
      </c>
      <c r="I4082" s="6" t="n">
        <f aca="false">IF(1_Data_EDA!B4083="Second Class",1,0)</f>
        <v>0</v>
      </c>
      <c r="J4082" s="6" t="n">
        <f aca="false">IF(1_Data_EDA!B4083="Same Day",1,0)</f>
        <v>0</v>
      </c>
      <c r="K4082" s="6" t="n">
        <f aca="false">IF(1_Data_EDA!C4083="Corporate",1,0)</f>
        <v>1</v>
      </c>
      <c r="L4082" s="6" t="n">
        <f aca="false">IF(1_Data_EDA!C4083="Home Office",1,0)</f>
        <v>0</v>
      </c>
      <c r="M4082" s="6" t="n">
        <f aca="false">IF(1_Data_EDA!D4083="Europe",1,0)</f>
        <v>1</v>
      </c>
      <c r="N4082" s="6" t="n">
        <f aca="false">IF(1_Data_EDA!D4083="LATAM",1,0)</f>
        <v>0</v>
      </c>
      <c r="O4082" s="6" t="n">
        <f aca="false">IF(1_Data_EDA!D4083="Pacific Asia",1,0)</f>
        <v>0</v>
      </c>
      <c r="P4082" s="6" t="n">
        <f aca="false">IF(1_Data_EDA!D4083="USCA",1,0)</f>
        <v>0</v>
      </c>
      <c r="Q4082" s="6" t="n">
        <f aca="false">IF(C4082&gt;MEDIAN(C$5:C$8004),1,0)</f>
        <v>1</v>
      </c>
      <c r="R4082" s="6" t="n">
        <f aca="false">IF(D4082&gt;2,1,0)</f>
        <v>0</v>
      </c>
    </row>
    <row r="4083" customFormat="false" ht="15" hidden="false" customHeight="true" outlineLevel="0" collapsed="false">
      <c r="A4083" s="6" t="n">
        <f aca="false">1_Data_EDA!O4084</f>
        <v>0</v>
      </c>
      <c r="B4083" s="6" t="n">
        <f aca="false">1_Data_EDA!H4084</f>
        <v>4</v>
      </c>
      <c r="C4083" s="7" t="n">
        <f aca="false">1_Data_EDA!I4084</f>
        <v>50</v>
      </c>
      <c r="D4083" s="6" t="n">
        <f aca="false">1_Data_EDA!J4084</f>
        <v>1</v>
      </c>
      <c r="E4083" s="7" t="n">
        <f aca="false">1_Data_EDA!K4084</f>
        <v>50</v>
      </c>
      <c r="F4083" s="7" t="n">
        <f aca="false">1_Data_EDA!L4084</f>
        <v>9</v>
      </c>
      <c r="G4083" s="8" t="n">
        <f aca="false">1_Data_EDA!M4084</f>
        <v>0.180000007</v>
      </c>
      <c r="H4083" s="6" t="n">
        <f aca="false">IF(1_Data_EDA!B4084="First Class",1,0)</f>
        <v>0</v>
      </c>
      <c r="I4083" s="6" t="n">
        <f aca="false">IF(1_Data_EDA!B4084="Second Class",1,0)</f>
        <v>0</v>
      </c>
      <c r="J4083" s="6" t="n">
        <f aca="false">IF(1_Data_EDA!B4084="Same Day",1,0)</f>
        <v>0</v>
      </c>
      <c r="K4083" s="6" t="n">
        <f aca="false">IF(1_Data_EDA!C4084="Corporate",1,0)</f>
        <v>0</v>
      </c>
      <c r="L4083" s="6" t="n">
        <f aca="false">IF(1_Data_EDA!C4084="Home Office",1,0)</f>
        <v>0</v>
      </c>
      <c r="M4083" s="6" t="n">
        <f aca="false">IF(1_Data_EDA!D4084="Europe",1,0)</f>
        <v>0</v>
      </c>
      <c r="N4083" s="6" t="n">
        <f aca="false">IF(1_Data_EDA!D4084="LATAM",1,0)</f>
        <v>0</v>
      </c>
      <c r="O4083" s="6" t="n">
        <f aca="false">IF(1_Data_EDA!D4084="Pacific Asia",1,0)</f>
        <v>1</v>
      </c>
      <c r="P4083" s="6" t="n">
        <f aca="false">IF(1_Data_EDA!D4084="USCA",1,0)</f>
        <v>0</v>
      </c>
      <c r="Q4083" s="6" t="n">
        <f aca="false">IF(C4083&gt;MEDIAN(C$5:C$8004),1,0)</f>
        <v>0</v>
      </c>
      <c r="R4083" s="6" t="n">
        <f aca="false">IF(D4083&gt;2,1,0)</f>
        <v>0</v>
      </c>
    </row>
    <row r="4084" customFormat="false" ht="15" hidden="false" customHeight="true" outlineLevel="0" collapsed="false">
      <c r="A4084" s="6" t="n">
        <f aca="false">1_Data_EDA!O4085</f>
        <v>1</v>
      </c>
      <c r="B4084" s="6" t="n">
        <f aca="false">1_Data_EDA!H4085</f>
        <v>4</v>
      </c>
      <c r="C4084" s="7" t="n">
        <f aca="false">1_Data_EDA!I4085</f>
        <v>129.9900055</v>
      </c>
      <c r="D4084" s="6" t="n">
        <f aca="false">1_Data_EDA!J4085</f>
        <v>1</v>
      </c>
      <c r="E4084" s="7" t="n">
        <f aca="false">1_Data_EDA!K4085</f>
        <v>129.9900055</v>
      </c>
      <c r="F4084" s="7" t="n">
        <f aca="false">1_Data_EDA!L4085</f>
        <v>2.599999905</v>
      </c>
      <c r="G4084" s="8" t="n">
        <f aca="false">1_Data_EDA!M4085</f>
        <v>0.02</v>
      </c>
      <c r="H4084" s="6" t="n">
        <f aca="false">IF(1_Data_EDA!B4085="First Class",1,0)</f>
        <v>0</v>
      </c>
      <c r="I4084" s="6" t="n">
        <f aca="false">IF(1_Data_EDA!B4085="Second Class",1,0)</f>
        <v>0</v>
      </c>
      <c r="J4084" s="6" t="n">
        <f aca="false">IF(1_Data_EDA!B4085="Same Day",1,0)</f>
        <v>0</v>
      </c>
      <c r="K4084" s="6" t="n">
        <f aca="false">IF(1_Data_EDA!C4085="Corporate",1,0)</f>
        <v>1</v>
      </c>
      <c r="L4084" s="6" t="n">
        <f aca="false">IF(1_Data_EDA!C4085="Home Office",1,0)</f>
        <v>0</v>
      </c>
      <c r="M4084" s="6" t="n">
        <f aca="false">IF(1_Data_EDA!D4085="Europe",1,0)</f>
        <v>0</v>
      </c>
      <c r="N4084" s="6" t="n">
        <f aca="false">IF(1_Data_EDA!D4085="LATAM",1,0)</f>
        <v>0</v>
      </c>
      <c r="O4084" s="6" t="n">
        <f aca="false">IF(1_Data_EDA!D4085="Pacific Asia",1,0)</f>
        <v>1</v>
      </c>
      <c r="P4084" s="6" t="n">
        <f aca="false">IF(1_Data_EDA!D4085="USCA",1,0)</f>
        <v>0</v>
      </c>
      <c r="Q4084" s="6" t="n">
        <f aca="false">IF(C4084&gt;MEDIAN(C$5:C$8004),1,0)</f>
        <v>1</v>
      </c>
      <c r="R4084" s="6" t="n">
        <f aca="false">IF(D4084&gt;2,1,0)</f>
        <v>0</v>
      </c>
    </row>
    <row r="4085" customFormat="false" ht="15" hidden="false" customHeight="true" outlineLevel="0" collapsed="false">
      <c r="A4085" s="6" t="n">
        <f aca="false">1_Data_EDA!O4086</f>
        <v>1</v>
      </c>
      <c r="B4085" s="6" t="n">
        <f aca="false">1_Data_EDA!H4086</f>
        <v>1</v>
      </c>
      <c r="C4085" s="7" t="n">
        <f aca="false">1_Data_EDA!I4086</f>
        <v>357.1000061</v>
      </c>
      <c r="D4085" s="6" t="n">
        <f aca="false">1_Data_EDA!J4086</f>
        <v>1</v>
      </c>
      <c r="E4085" s="7" t="n">
        <f aca="false">1_Data_EDA!K4086</f>
        <v>357.1000061</v>
      </c>
      <c r="F4085" s="7" t="n">
        <f aca="false">1_Data_EDA!L4086</f>
        <v>0</v>
      </c>
      <c r="G4085" s="8" t="n">
        <f aca="false">1_Data_EDA!M4086</f>
        <v>0</v>
      </c>
      <c r="H4085" s="6" t="n">
        <f aca="false">IF(1_Data_EDA!B4086="First Class",1,0)</f>
        <v>1</v>
      </c>
      <c r="I4085" s="6" t="n">
        <f aca="false">IF(1_Data_EDA!B4086="Second Class",1,0)</f>
        <v>0</v>
      </c>
      <c r="J4085" s="6" t="n">
        <f aca="false">IF(1_Data_EDA!B4086="Same Day",1,0)</f>
        <v>0</v>
      </c>
      <c r="K4085" s="6" t="n">
        <f aca="false">IF(1_Data_EDA!C4086="Corporate",1,0)</f>
        <v>0</v>
      </c>
      <c r="L4085" s="6" t="n">
        <f aca="false">IF(1_Data_EDA!C4086="Home Office",1,0)</f>
        <v>1</v>
      </c>
      <c r="M4085" s="6" t="n">
        <f aca="false">IF(1_Data_EDA!D4086="Europe",1,0)</f>
        <v>1</v>
      </c>
      <c r="N4085" s="6" t="n">
        <f aca="false">IF(1_Data_EDA!D4086="LATAM",1,0)</f>
        <v>0</v>
      </c>
      <c r="O4085" s="6" t="n">
        <f aca="false">IF(1_Data_EDA!D4086="Pacific Asia",1,0)</f>
        <v>0</v>
      </c>
      <c r="P4085" s="6" t="n">
        <f aca="false">IF(1_Data_EDA!D4086="USCA",1,0)</f>
        <v>0</v>
      </c>
      <c r="Q4085" s="6" t="n">
        <f aca="false">IF(C4085&gt;MEDIAN(C$5:C$8004),1,0)</f>
        <v>1</v>
      </c>
      <c r="R4085" s="6" t="n">
        <f aca="false">IF(D4085&gt;2,1,0)</f>
        <v>0</v>
      </c>
    </row>
    <row r="4086" customFormat="false" ht="15" hidden="false" customHeight="true" outlineLevel="0" collapsed="false">
      <c r="A4086" s="6" t="n">
        <f aca="false">1_Data_EDA!O4087</f>
        <v>0</v>
      </c>
      <c r="B4086" s="6" t="n">
        <f aca="false">1_Data_EDA!H4087</f>
        <v>4</v>
      </c>
      <c r="C4086" s="7" t="n">
        <f aca="false">1_Data_EDA!I4087</f>
        <v>59.99000168</v>
      </c>
      <c r="D4086" s="6" t="n">
        <f aca="false">1_Data_EDA!J4087</f>
        <v>2</v>
      </c>
      <c r="E4086" s="7" t="n">
        <f aca="false">1_Data_EDA!K4087</f>
        <v>119.9800034</v>
      </c>
      <c r="F4086" s="7" t="n">
        <f aca="false">1_Data_EDA!L4087</f>
        <v>6</v>
      </c>
      <c r="G4086" s="8" t="n">
        <f aca="false">1_Data_EDA!M4087</f>
        <v>0.050000001</v>
      </c>
      <c r="H4086" s="6" t="n">
        <f aca="false">IF(1_Data_EDA!B4087="First Class",1,0)</f>
        <v>0</v>
      </c>
      <c r="I4086" s="6" t="n">
        <f aca="false">IF(1_Data_EDA!B4087="Second Class",1,0)</f>
        <v>0</v>
      </c>
      <c r="J4086" s="6" t="n">
        <f aca="false">IF(1_Data_EDA!B4087="Same Day",1,0)</f>
        <v>0</v>
      </c>
      <c r="K4086" s="6" t="n">
        <f aca="false">IF(1_Data_EDA!C4087="Corporate",1,0)</f>
        <v>1</v>
      </c>
      <c r="L4086" s="6" t="n">
        <f aca="false">IF(1_Data_EDA!C4087="Home Office",1,0)</f>
        <v>0</v>
      </c>
      <c r="M4086" s="6" t="n">
        <f aca="false">IF(1_Data_EDA!D4087="Europe",1,0)</f>
        <v>0</v>
      </c>
      <c r="N4086" s="6" t="n">
        <f aca="false">IF(1_Data_EDA!D4087="LATAM",1,0)</f>
        <v>0</v>
      </c>
      <c r="O4086" s="6" t="n">
        <f aca="false">IF(1_Data_EDA!D4087="Pacific Asia",1,0)</f>
        <v>0</v>
      </c>
      <c r="P4086" s="6" t="n">
        <f aca="false">IF(1_Data_EDA!D4087="USCA",1,0)</f>
        <v>0</v>
      </c>
      <c r="Q4086" s="6" t="n">
        <f aca="false">IF(C4086&gt;MEDIAN(C$5:C$8004),1,0)</f>
        <v>0</v>
      </c>
      <c r="R4086" s="6" t="n">
        <f aca="false">IF(D4086&gt;2,1,0)</f>
        <v>0</v>
      </c>
    </row>
    <row r="4087" customFormat="false" ht="15" hidden="false" customHeight="true" outlineLevel="0" collapsed="false">
      <c r="A4087" s="6" t="n">
        <f aca="false">1_Data_EDA!O4088</f>
        <v>1</v>
      </c>
      <c r="B4087" s="6" t="n">
        <f aca="false">1_Data_EDA!H4088</f>
        <v>4</v>
      </c>
      <c r="C4087" s="7" t="n">
        <f aca="false">1_Data_EDA!I4088</f>
        <v>59.99000168</v>
      </c>
      <c r="D4087" s="6" t="n">
        <f aca="false">1_Data_EDA!J4088</f>
        <v>5</v>
      </c>
      <c r="E4087" s="7" t="n">
        <f aca="false">1_Data_EDA!K4088</f>
        <v>299.9500122</v>
      </c>
      <c r="F4087" s="7" t="n">
        <f aca="false">1_Data_EDA!L4088</f>
        <v>21</v>
      </c>
      <c r="G4087" s="8" t="n">
        <f aca="false">1_Data_EDA!M4088</f>
        <v>0.07</v>
      </c>
      <c r="H4087" s="6" t="n">
        <f aca="false">IF(1_Data_EDA!B4088="First Class",1,0)</f>
        <v>0</v>
      </c>
      <c r="I4087" s="6" t="n">
        <f aca="false">IF(1_Data_EDA!B4088="Second Class",1,0)</f>
        <v>0</v>
      </c>
      <c r="J4087" s="6" t="n">
        <f aca="false">IF(1_Data_EDA!B4088="Same Day",1,0)</f>
        <v>0</v>
      </c>
      <c r="K4087" s="6" t="n">
        <f aca="false">IF(1_Data_EDA!C4088="Corporate",1,0)</f>
        <v>0</v>
      </c>
      <c r="L4087" s="6" t="n">
        <f aca="false">IF(1_Data_EDA!C4088="Home Office",1,0)</f>
        <v>1</v>
      </c>
      <c r="M4087" s="6" t="n">
        <f aca="false">IF(1_Data_EDA!D4088="Europe",1,0)</f>
        <v>1</v>
      </c>
      <c r="N4087" s="6" t="n">
        <f aca="false">IF(1_Data_EDA!D4088="LATAM",1,0)</f>
        <v>0</v>
      </c>
      <c r="O4087" s="6" t="n">
        <f aca="false">IF(1_Data_EDA!D4088="Pacific Asia",1,0)</f>
        <v>0</v>
      </c>
      <c r="P4087" s="6" t="n">
        <f aca="false">IF(1_Data_EDA!D4088="USCA",1,0)</f>
        <v>0</v>
      </c>
      <c r="Q4087" s="6" t="n">
        <f aca="false">IF(C4087&gt;MEDIAN(C$5:C$8004),1,0)</f>
        <v>0</v>
      </c>
      <c r="R4087" s="6" t="n">
        <f aca="false">IF(D4087&gt;2,1,0)</f>
        <v>1</v>
      </c>
    </row>
    <row r="4088" customFormat="false" ht="15" hidden="false" customHeight="true" outlineLevel="0" collapsed="false">
      <c r="A4088" s="6" t="n">
        <f aca="false">1_Data_EDA!O4089</f>
        <v>1</v>
      </c>
      <c r="B4088" s="6" t="n">
        <f aca="false">1_Data_EDA!H4089</f>
        <v>4</v>
      </c>
      <c r="C4088" s="7" t="n">
        <f aca="false">1_Data_EDA!I4089</f>
        <v>260.6499939</v>
      </c>
      <c r="D4088" s="6" t="n">
        <f aca="false">1_Data_EDA!J4089</f>
        <v>1</v>
      </c>
      <c r="E4088" s="7" t="n">
        <f aca="false">1_Data_EDA!K4089</f>
        <v>260.6499939</v>
      </c>
      <c r="F4088" s="7" t="n">
        <f aca="false">1_Data_EDA!L4089</f>
        <v>33.88000107</v>
      </c>
      <c r="G4088" s="8" t="n">
        <f aca="false">1_Data_EDA!M4089</f>
        <v>0.129999995</v>
      </c>
      <c r="H4088" s="6" t="n">
        <f aca="false">IF(1_Data_EDA!B4089="First Class",1,0)</f>
        <v>0</v>
      </c>
      <c r="I4088" s="6" t="n">
        <f aca="false">IF(1_Data_EDA!B4089="Second Class",1,0)</f>
        <v>0</v>
      </c>
      <c r="J4088" s="6" t="n">
        <f aca="false">IF(1_Data_EDA!B4089="Same Day",1,0)</f>
        <v>0</v>
      </c>
      <c r="K4088" s="6" t="n">
        <f aca="false">IF(1_Data_EDA!C4089="Corporate",1,0)</f>
        <v>0</v>
      </c>
      <c r="L4088" s="6" t="n">
        <f aca="false">IF(1_Data_EDA!C4089="Home Office",1,0)</f>
        <v>0</v>
      </c>
      <c r="M4088" s="6" t="n">
        <f aca="false">IF(1_Data_EDA!D4089="Europe",1,0)</f>
        <v>0</v>
      </c>
      <c r="N4088" s="6" t="n">
        <f aca="false">IF(1_Data_EDA!D4089="LATAM",1,0)</f>
        <v>0</v>
      </c>
      <c r="O4088" s="6" t="n">
        <f aca="false">IF(1_Data_EDA!D4089="Pacific Asia",1,0)</f>
        <v>1</v>
      </c>
      <c r="P4088" s="6" t="n">
        <f aca="false">IF(1_Data_EDA!D4089="USCA",1,0)</f>
        <v>0</v>
      </c>
      <c r="Q4088" s="6" t="n">
        <f aca="false">IF(C4088&gt;MEDIAN(C$5:C$8004),1,0)</f>
        <v>1</v>
      </c>
      <c r="R4088" s="6" t="n">
        <f aca="false">IF(D4088&gt;2,1,0)</f>
        <v>0</v>
      </c>
    </row>
    <row r="4089" customFormat="false" ht="15" hidden="false" customHeight="true" outlineLevel="0" collapsed="false">
      <c r="A4089" s="6" t="n">
        <f aca="false">1_Data_EDA!O4090</f>
        <v>0</v>
      </c>
      <c r="B4089" s="6" t="n">
        <f aca="false">1_Data_EDA!H4090</f>
        <v>4</v>
      </c>
      <c r="C4089" s="7" t="n">
        <f aca="false">1_Data_EDA!I4090</f>
        <v>129.9900055</v>
      </c>
      <c r="D4089" s="6" t="n">
        <f aca="false">1_Data_EDA!J4090</f>
        <v>1</v>
      </c>
      <c r="E4089" s="7" t="n">
        <f aca="false">1_Data_EDA!K4090</f>
        <v>129.9900055</v>
      </c>
      <c r="F4089" s="7" t="n">
        <f aca="false">1_Data_EDA!L4090</f>
        <v>2.599999905</v>
      </c>
      <c r="G4089" s="8" t="n">
        <f aca="false">1_Data_EDA!M4090</f>
        <v>0.02</v>
      </c>
      <c r="H4089" s="6" t="n">
        <f aca="false">IF(1_Data_EDA!B4090="First Class",1,0)</f>
        <v>0</v>
      </c>
      <c r="I4089" s="6" t="n">
        <f aca="false">IF(1_Data_EDA!B4090="Second Class",1,0)</f>
        <v>0</v>
      </c>
      <c r="J4089" s="6" t="n">
        <f aca="false">IF(1_Data_EDA!B4090="Same Day",1,0)</f>
        <v>0</v>
      </c>
      <c r="K4089" s="6" t="n">
        <f aca="false">IF(1_Data_EDA!C4090="Corporate",1,0)</f>
        <v>0</v>
      </c>
      <c r="L4089" s="6" t="n">
        <f aca="false">IF(1_Data_EDA!C4090="Home Office",1,0)</f>
        <v>0</v>
      </c>
      <c r="M4089" s="6" t="n">
        <f aca="false">IF(1_Data_EDA!D4090="Europe",1,0)</f>
        <v>0</v>
      </c>
      <c r="N4089" s="6" t="n">
        <f aca="false">IF(1_Data_EDA!D4090="LATAM",1,0)</f>
        <v>0</v>
      </c>
      <c r="O4089" s="6" t="n">
        <f aca="false">IF(1_Data_EDA!D4090="Pacific Asia",1,0)</f>
        <v>0</v>
      </c>
      <c r="P4089" s="6" t="n">
        <f aca="false">IF(1_Data_EDA!D4090="USCA",1,0)</f>
        <v>1</v>
      </c>
      <c r="Q4089" s="6" t="n">
        <f aca="false">IF(C4089&gt;MEDIAN(C$5:C$8004),1,0)</f>
        <v>1</v>
      </c>
      <c r="R4089" s="6" t="n">
        <f aca="false">IF(D4089&gt;2,1,0)</f>
        <v>0</v>
      </c>
    </row>
    <row r="4090" customFormat="false" ht="15" hidden="false" customHeight="true" outlineLevel="0" collapsed="false">
      <c r="A4090" s="6" t="n">
        <f aca="false">1_Data_EDA!O4091</f>
        <v>1</v>
      </c>
      <c r="B4090" s="6" t="n">
        <f aca="false">1_Data_EDA!H4091</f>
        <v>1</v>
      </c>
      <c r="C4090" s="7" t="n">
        <f aca="false">1_Data_EDA!I4091</f>
        <v>399.980011</v>
      </c>
      <c r="D4090" s="6" t="n">
        <f aca="false">1_Data_EDA!J4091</f>
        <v>1</v>
      </c>
      <c r="E4090" s="7" t="n">
        <f aca="false">1_Data_EDA!K4091</f>
        <v>399.980011</v>
      </c>
      <c r="F4090" s="7" t="n">
        <f aca="false">1_Data_EDA!L4091</f>
        <v>68</v>
      </c>
      <c r="G4090" s="8" t="n">
        <f aca="false">1_Data_EDA!M4091</f>
        <v>0.170000002</v>
      </c>
      <c r="H4090" s="6" t="n">
        <f aca="false">IF(1_Data_EDA!B4091="First Class",1,0)</f>
        <v>1</v>
      </c>
      <c r="I4090" s="6" t="n">
        <f aca="false">IF(1_Data_EDA!B4091="Second Class",1,0)</f>
        <v>0</v>
      </c>
      <c r="J4090" s="6" t="n">
        <f aca="false">IF(1_Data_EDA!B4091="Same Day",1,0)</f>
        <v>0</v>
      </c>
      <c r="K4090" s="6" t="n">
        <f aca="false">IF(1_Data_EDA!C4091="Corporate",1,0)</f>
        <v>0</v>
      </c>
      <c r="L4090" s="6" t="n">
        <f aca="false">IF(1_Data_EDA!C4091="Home Office",1,0)</f>
        <v>0</v>
      </c>
      <c r="M4090" s="6" t="n">
        <f aca="false">IF(1_Data_EDA!D4091="Europe",1,0)</f>
        <v>0</v>
      </c>
      <c r="N4090" s="6" t="n">
        <f aca="false">IF(1_Data_EDA!D4091="LATAM",1,0)</f>
        <v>1</v>
      </c>
      <c r="O4090" s="6" t="n">
        <f aca="false">IF(1_Data_EDA!D4091="Pacific Asia",1,0)</f>
        <v>0</v>
      </c>
      <c r="P4090" s="6" t="n">
        <f aca="false">IF(1_Data_EDA!D4091="USCA",1,0)</f>
        <v>0</v>
      </c>
      <c r="Q4090" s="6" t="n">
        <f aca="false">IF(C4090&gt;MEDIAN(C$5:C$8004),1,0)</f>
        <v>1</v>
      </c>
      <c r="R4090" s="6" t="n">
        <f aca="false">IF(D4090&gt;2,1,0)</f>
        <v>0</v>
      </c>
    </row>
    <row r="4091" customFormat="false" ht="15" hidden="false" customHeight="true" outlineLevel="0" collapsed="false">
      <c r="A4091" s="6" t="n">
        <f aca="false">1_Data_EDA!O4092</f>
        <v>1</v>
      </c>
      <c r="B4091" s="6" t="n">
        <f aca="false">1_Data_EDA!H4092</f>
        <v>2</v>
      </c>
      <c r="C4091" s="7" t="n">
        <f aca="false">1_Data_EDA!I4092</f>
        <v>49.97999954</v>
      </c>
      <c r="D4091" s="6" t="n">
        <f aca="false">1_Data_EDA!J4092</f>
        <v>5</v>
      </c>
      <c r="E4091" s="7" t="n">
        <f aca="false">1_Data_EDA!K4092</f>
        <v>249.8999939</v>
      </c>
      <c r="F4091" s="7" t="n">
        <f aca="false">1_Data_EDA!L4092</f>
        <v>32.49000168</v>
      </c>
      <c r="G4091" s="8" t="n">
        <f aca="false">1_Data_EDA!M4092</f>
        <v>0.129999995</v>
      </c>
      <c r="H4091" s="6" t="n">
        <f aca="false">IF(1_Data_EDA!B4092="First Class",1,0)</f>
        <v>0</v>
      </c>
      <c r="I4091" s="6" t="n">
        <f aca="false">IF(1_Data_EDA!B4092="Second Class",1,0)</f>
        <v>1</v>
      </c>
      <c r="J4091" s="6" t="n">
        <f aca="false">IF(1_Data_EDA!B4092="Same Day",1,0)</f>
        <v>0</v>
      </c>
      <c r="K4091" s="6" t="n">
        <f aca="false">IF(1_Data_EDA!C4092="Corporate",1,0)</f>
        <v>1</v>
      </c>
      <c r="L4091" s="6" t="n">
        <f aca="false">IF(1_Data_EDA!C4092="Home Office",1,0)</f>
        <v>0</v>
      </c>
      <c r="M4091" s="6" t="n">
        <f aca="false">IF(1_Data_EDA!D4092="Europe",1,0)</f>
        <v>1</v>
      </c>
      <c r="N4091" s="6" t="n">
        <f aca="false">IF(1_Data_EDA!D4092="LATAM",1,0)</f>
        <v>0</v>
      </c>
      <c r="O4091" s="6" t="n">
        <f aca="false">IF(1_Data_EDA!D4092="Pacific Asia",1,0)</f>
        <v>0</v>
      </c>
      <c r="P4091" s="6" t="n">
        <f aca="false">IF(1_Data_EDA!D4092="USCA",1,0)</f>
        <v>0</v>
      </c>
      <c r="Q4091" s="6" t="n">
        <f aca="false">IF(C4091&gt;MEDIAN(C$5:C$8004),1,0)</f>
        <v>0</v>
      </c>
      <c r="R4091" s="6" t="n">
        <f aca="false">IF(D4091&gt;2,1,0)</f>
        <v>1</v>
      </c>
    </row>
    <row r="4092" customFormat="false" ht="15" hidden="false" customHeight="true" outlineLevel="0" collapsed="false">
      <c r="A4092" s="6" t="n">
        <f aca="false">1_Data_EDA!O4093</f>
        <v>1</v>
      </c>
      <c r="B4092" s="6" t="n">
        <f aca="false">1_Data_EDA!H4093</f>
        <v>1</v>
      </c>
      <c r="C4092" s="7" t="n">
        <f aca="false">1_Data_EDA!I4093</f>
        <v>99.98999786</v>
      </c>
      <c r="D4092" s="6" t="n">
        <f aca="false">1_Data_EDA!J4093</f>
        <v>4</v>
      </c>
      <c r="E4092" s="7" t="n">
        <f aca="false">1_Data_EDA!K4093</f>
        <v>399.9599915</v>
      </c>
      <c r="F4092" s="7" t="n">
        <f aca="false">1_Data_EDA!L4093</f>
        <v>59.99000168</v>
      </c>
      <c r="G4092" s="8" t="n">
        <f aca="false">1_Data_EDA!M4093</f>
        <v>0.150000006</v>
      </c>
      <c r="H4092" s="6" t="n">
        <f aca="false">IF(1_Data_EDA!B4093="First Class",1,0)</f>
        <v>1</v>
      </c>
      <c r="I4092" s="6" t="n">
        <f aca="false">IF(1_Data_EDA!B4093="Second Class",1,0)</f>
        <v>0</v>
      </c>
      <c r="J4092" s="6" t="n">
        <f aca="false">IF(1_Data_EDA!B4093="Same Day",1,0)</f>
        <v>0</v>
      </c>
      <c r="K4092" s="6" t="n">
        <f aca="false">IF(1_Data_EDA!C4093="Corporate",1,0)</f>
        <v>0</v>
      </c>
      <c r="L4092" s="6" t="n">
        <f aca="false">IF(1_Data_EDA!C4093="Home Office",1,0)</f>
        <v>0</v>
      </c>
      <c r="M4092" s="6" t="n">
        <f aca="false">IF(1_Data_EDA!D4093="Europe",1,0)</f>
        <v>0</v>
      </c>
      <c r="N4092" s="6" t="n">
        <f aca="false">IF(1_Data_EDA!D4093="LATAM",1,0)</f>
        <v>1</v>
      </c>
      <c r="O4092" s="6" t="n">
        <f aca="false">IF(1_Data_EDA!D4093="Pacific Asia",1,0)</f>
        <v>0</v>
      </c>
      <c r="P4092" s="6" t="n">
        <f aca="false">IF(1_Data_EDA!D4093="USCA",1,0)</f>
        <v>0</v>
      </c>
      <c r="Q4092" s="6" t="n">
        <f aca="false">IF(C4092&gt;MEDIAN(C$5:C$8004),1,0)</f>
        <v>1</v>
      </c>
      <c r="R4092" s="6" t="n">
        <f aca="false">IF(D4092&gt;2,1,0)</f>
        <v>1</v>
      </c>
    </row>
    <row r="4093" customFormat="false" ht="15" hidden="false" customHeight="true" outlineLevel="0" collapsed="false">
      <c r="A4093" s="6" t="n">
        <f aca="false">1_Data_EDA!O4094</f>
        <v>1</v>
      </c>
      <c r="B4093" s="6" t="n">
        <f aca="false">1_Data_EDA!H4094</f>
        <v>4</v>
      </c>
      <c r="C4093" s="7" t="n">
        <f aca="false">1_Data_EDA!I4094</f>
        <v>24.98999977</v>
      </c>
      <c r="D4093" s="6" t="n">
        <f aca="false">1_Data_EDA!J4094</f>
        <v>2</v>
      </c>
      <c r="E4093" s="7" t="n">
        <f aca="false">1_Data_EDA!K4094</f>
        <v>49.97999954</v>
      </c>
      <c r="F4093" s="7" t="n">
        <f aca="false">1_Data_EDA!L4094</f>
        <v>9</v>
      </c>
      <c r="G4093" s="8" t="n">
        <f aca="false">1_Data_EDA!M4094</f>
        <v>0.180000007</v>
      </c>
      <c r="H4093" s="6" t="n">
        <f aca="false">IF(1_Data_EDA!B4094="First Class",1,0)</f>
        <v>0</v>
      </c>
      <c r="I4093" s="6" t="n">
        <f aca="false">IF(1_Data_EDA!B4094="Second Class",1,0)</f>
        <v>0</v>
      </c>
      <c r="J4093" s="6" t="n">
        <f aca="false">IF(1_Data_EDA!B4094="Same Day",1,0)</f>
        <v>0</v>
      </c>
      <c r="K4093" s="6" t="n">
        <f aca="false">IF(1_Data_EDA!C4094="Corporate",1,0)</f>
        <v>0</v>
      </c>
      <c r="L4093" s="6" t="n">
        <f aca="false">IF(1_Data_EDA!C4094="Home Office",1,0)</f>
        <v>1</v>
      </c>
      <c r="M4093" s="6" t="n">
        <f aca="false">IF(1_Data_EDA!D4094="Europe",1,0)</f>
        <v>0</v>
      </c>
      <c r="N4093" s="6" t="n">
        <f aca="false">IF(1_Data_EDA!D4094="LATAM",1,0)</f>
        <v>1</v>
      </c>
      <c r="O4093" s="6" t="n">
        <f aca="false">IF(1_Data_EDA!D4094="Pacific Asia",1,0)</f>
        <v>0</v>
      </c>
      <c r="P4093" s="6" t="n">
        <f aca="false">IF(1_Data_EDA!D4094="USCA",1,0)</f>
        <v>0</v>
      </c>
      <c r="Q4093" s="6" t="n">
        <f aca="false">IF(C4093&gt;MEDIAN(C$5:C$8004),1,0)</f>
        <v>0</v>
      </c>
      <c r="R4093" s="6" t="n">
        <f aca="false">IF(D4093&gt;2,1,0)</f>
        <v>0</v>
      </c>
    </row>
    <row r="4094" customFormat="false" ht="15" hidden="false" customHeight="true" outlineLevel="0" collapsed="false">
      <c r="A4094" s="6" t="n">
        <f aca="false">1_Data_EDA!O4095</f>
        <v>1</v>
      </c>
      <c r="B4094" s="6" t="n">
        <f aca="false">1_Data_EDA!H4095</f>
        <v>2</v>
      </c>
      <c r="C4094" s="7" t="n">
        <f aca="false">1_Data_EDA!I4095</f>
        <v>199.9900055</v>
      </c>
      <c r="D4094" s="6" t="n">
        <f aca="false">1_Data_EDA!J4095</f>
        <v>1</v>
      </c>
      <c r="E4094" s="7" t="n">
        <f aca="false">1_Data_EDA!K4095</f>
        <v>199.9900055</v>
      </c>
      <c r="F4094" s="7" t="n">
        <f aca="false">1_Data_EDA!L4095</f>
        <v>32</v>
      </c>
      <c r="G4094" s="8" t="n">
        <f aca="false">1_Data_EDA!M4095</f>
        <v>0.159999996</v>
      </c>
      <c r="H4094" s="6" t="n">
        <f aca="false">IF(1_Data_EDA!B4095="First Class",1,0)</f>
        <v>0</v>
      </c>
      <c r="I4094" s="6" t="n">
        <f aca="false">IF(1_Data_EDA!B4095="Second Class",1,0)</f>
        <v>1</v>
      </c>
      <c r="J4094" s="6" t="n">
        <f aca="false">IF(1_Data_EDA!B4095="Same Day",1,0)</f>
        <v>0</v>
      </c>
      <c r="K4094" s="6" t="n">
        <f aca="false">IF(1_Data_EDA!C4095="Corporate",1,0)</f>
        <v>1</v>
      </c>
      <c r="L4094" s="6" t="n">
        <f aca="false">IF(1_Data_EDA!C4095="Home Office",1,0)</f>
        <v>0</v>
      </c>
      <c r="M4094" s="6" t="n">
        <f aca="false">IF(1_Data_EDA!D4095="Europe",1,0)</f>
        <v>0</v>
      </c>
      <c r="N4094" s="6" t="n">
        <f aca="false">IF(1_Data_EDA!D4095="LATAM",1,0)</f>
        <v>0</v>
      </c>
      <c r="O4094" s="6" t="n">
        <f aca="false">IF(1_Data_EDA!D4095="Pacific Asia",1,0)</f>
        <v>0</v>
      </c>
      <c r="P4094" s="6" t="n">
        <f aca="false">IF(1_Data_EDA!D4095="USCA",1,0)</f>
        <v>1</v>
      </c>
      <c r="Q4094" s="6" t="n">
        <f aca="false">IF(C4094&gt;MEDIAN(C$5:C$8004),1,0)</f>
        <v>1</v>
      </c>
      <c r="R4094" s="6" t="n">
        <f aca="false">IF(D4094&gt;2,1,0)</f>
        <v>0</v>
      </c>
    </row>
    <row r="4095" customFormat="false" ht="15" hidden="false" customHeight="true" outlineLevel="0" collapsed="false">
      <c r="A4095" s="6" t="n">
        <f aca="false">1_Data_EDA!O4096</f>
        <v>0</v>
      </c>
      <c r="B4095" s="6" t="n">
        <f aca="false">1_Data_EDA!H4096</f>
        <v>4</v>
      </c>
      <c r="C4095" s="7" t="n">
        <f aca="false">1_Data_EDA!I4096</f>
        <v>59.99000168</v>
      </c>
      <c r="D4095" s="6" t="n">
        <f aca="false">1_Data_EDA!J4096</f>
        <v>2</v>
      </c>
      <c r="E4095" s="7" t="n">
        <f aca="false">1_Data_EDA!K4096</f>
        <v>119.9800034</v>
      </c>
      <c r="F4095" s="7" t="n">
        <f aca="false">1_Data_EDA!L4096</f>
        <v>8.399999619</v>
      </c>
      <c r="G4095" s="8" t="n">
        <f aca="false">1_Data_EDA!M4096</f>
        <v>0.07</v>
      </c>
      <c r="H4095" s="6" t="n">
        <f aca="false">IF(1_Data_EDA!B4096="First Class",1,0)</f>
        <v>0</v>
      </c>
      <c r="I4095" s="6" t="n">
        <f aca="false">IF(1_Data_EDA!B4096="Second Class",1,0)</f>
        <v>0</v>
      </c>
      <c r="J4095" s="6" t="n">
        <f aca="false">IF(1_Data_EDA!B4096="Same Day",1,0)</f>
        <v>0</v>
      </c>
      <c r="K4095" s="6" t="n">
        <f aca="false">IF(1_Data_EDA!C4096="Corporate",1,0)</f>
        <v>0</v>
      </c>
      <c r="L4095" s="6" t="n">
        <f aca="false">IF(1_Data_EDA!C4096="Home Office",1,0)</f>
        <v>0</v>
      </c>
      <c r="M4095" s="6" t="n">
        <f aca="false">IF(1_Data_EDA!D4096="Europe",1,0)</f>
        <v>0</v>
      </c>
      <c r="N4095" s="6" t="n">
        <f aca="false">IF(1_Data_EDA!D4096="LATAM",1,0)</f>
        <v>0</v>
      </c>
      <c r="O4095" s="6" t="n">
        <f aca="false">IF(1_Data_EDA!D4096="Pacific Asia",1,0)</f>
        <v>0</v>
      </c>
      <c r="P4095" s="6" t="n">
        <f aca="false">IF(1_Data_EDA!D4096="USCA",1,0)</f>
        <v>1</v>
      </c>
      <c r="Q4095" s="6" t="n">
        <f aca="false">IF(C4095&gt;MEDIAN(C$5:C$8004),1,0)</f>
        <v>0</v>
      </c>
      <c r="R4095" s="6" t="n">
        <f aca="false">IF(D4095&gt;2,1,0)</f>
        <v>0</v>
      </c>
    </row>
    <row r="4096" customFormat="false" ht="15" hidden="false" customHeight="true" outlineLevel="0" collapsed="false">
      <c r="A4096" s="6" t="n">
        <f aca="false">1_Data_EDA!O4097</f>
        <v>0</v>
      </c>
      <c r="B4096" s="6" t="n">
        <f aca="false">1_Data_EDA!H4097</f>
        <v>4</v>
      </c>
      <c r="C4096" s="7" t="n">
        <f aca="false">1_Data_EDA!I4097</f>
        <v>299.980011</v>
      </c>
      <c r="D4096" s="6" t="n">
        <f aca="false">1_Data_EDA!J4097</f>
        <v>1</v>
      </c>
      <c r="E4096" s="7" t="n">
        <f aca="false">1_Data_EDA!K4097</f>
        <v>299.980011</v>
      </c>
      <c r="F4096" s="7" t="n">
        <f aca="false">1_Data_EDA!L4097</f>
        <v>48</v>
      </c>
      <c r="G4096" s="8" t="n">
        <f aca="false">1_Data_EDA!M4097</f>
        <v>0.159999996</v>
      </c>
      <c r="H4096" s="6" t="n">
        <f aca="false">IF(1_Data_EDA!B4097="First Class",1,0)</f>
        <v>0</v>
      </c>
      <c r="I4096" s="6" t="n">
        <f aca="false">IF(1_Data_EDA!B4097="Second Class",1,0)</f>
        <v>0</v>
      </c>
      <c r="J4096" s="6" t="n">
        <f aca="false">IF(1_Data_EDA!B4097="Same Day",1,0)</f>
        <v>0</v>
      </c>
      <c r="K4096" s="6" t="n">
        <f aca="false">IF(1_Data_EDA!C4097="Corporate",1,0)</f>
        <v>1</v>
      </c>
      <c r="L4096" s="6" t="n">
        <f aca="false">IF(1_Data_EDA!C4097="Home Office",1,0)</f>
        <v>0</v>
      </c>
      <c r="M4096" s="6" t="n">
        <f aca="false">IF(1_Data_EDA!D4097="Europe",1,0)</f>
        <v>0</v>
      </c>
      <c r="N4096" s="6" t="n">
        <f aca="false">IF(1_Data_EDA!D4097="LATAM",1,0)</f>
        <v>0</v>
      </c>
      <c r="O4096" s="6" t="n">
        <f aca="false">IF(1_Data_EDA!D4097="Pacific Asia",1,0)</f>
        <v>1</v>
      </c>
      <c r="P4096" s="6" t="n">
        <f aca="false">IF(1_Data_EDA!D4097="USCA",1,0)</f>
        <v>0</v>
      </c>
      <c r="Q4096" s="6" t="n">
        <f aca="false">IF(C4096&gt;MEDIAN(C$5:C$8004),1,0)</f>
        <v>1</v>
      </c>
      <c r="R4096" s="6" t="n">
        <f aca="false">IF(D4096&gt;2,1,0)</f>
        <v>0</v>
      </c>
    </row>
    <row r="4097" customFormat="false" ht="15" hidden="false" customHeight="true" outlineLevel="0" collapsed="false">
      <c r="A4097" s="6" t="n">
        <f aca="false">1_Data_EDA!O4098</f>
        <v>0</v>
      </c>
      <c r="B4097" s="6" t="n">
        <f aca="false">1_Data_EDA!H4098</f>
        <v>4</v>
      </c>
      <c r="C4097" s="7" t="n">
        <f aca="false">1_Data_EDA!I4098</f>
        <v>39.99000168</v>
      </c>
      <c r="D4097" s="6" t="n">
        <f aca="false">1_Data_EDA!J4098</f>
        <v>2</v>
      </c>
      <c r="E4097" s="7" t="n">
        <f aca="false">1_Data_EDA!K4098</f>
        <v>79.98000336</v>
      </c>
      <c r="F4097" s="7" t="n">
        <f aca="false">1_Data_EDA!L4098</f>
        <v>12.80000019</v>
      </c>
      <c r="G4097" s="8" t="n">
        <f aca="false">1_Data_EDA!M4098</f>
        <v>0.159999996</v>
      </c>
      <c r="H4097" s="6" t="n">
        <f aca="false">IF(1_Data_EDA!B4098="First Class",1,0)</f>
        <v>0</v>
      </c>
      <c r="I4097" s="6" t="n">
        <f aca="false">IF(1_Data_EDA!B4098="Second Class",1,0)</f>
        <v>0</v>
      </c>
      <c r="J4097" s="6" t="n">
        <f aca="false">IF(1_Data_EDA!B4098="Same Day",1,0)</f>
        <v>0</v>
      </c>
      <c r="K4097" s="6" t="n">
        <f aca="false">IF(1_Data_EDA!C4098="Corporate",1,0)</f>
        <v>1</v>
      </c>
      <c r="L4097" s="6" t="n">
        <f aca="false">IF(1_Data_EDA!C4098="Home Office",1,0)</f>
        <v>0</v>
      </c>
      <c r="M4097" s="6" t="n">
        <f aca="false">IF(1_Data_EDA!D4098="Europe",1,0)</f>
        <v>0</v>
      </c>
      <c r="N4097" s="6" t="n">
        <f aca="false">IF(1_Data_EDA!D4098="LATAM",1,0)</f>
        <v>1</v>
      </c>
      <c r="O4097" s="6" t="n">
        <f aca="false">IF(1_Data_EDA!D4098="Pacific Asia",1,0)</f>
        <v>0</v>
      </c>
      <c r="P4097" s="6" t="n">
        <f aca="false">IF(1_Data_EDA!D4098="USCA",1,0)</f>
        <v>0</v>
      </c>
      <c r="Q4097" s="6" t="n">
        <f aca="false">IF(C4097&gt;MEDIAN(C$5:C$8004),1,0)</f>
        <v>0</v>
      </c>
      <c r="R4097" s="6" t="n">
        <f aca="false">IF(D4097&gt;2,1,0)</f>
        <v>0</v>
      </c>
    </row>
    <row r="4098" customFormat="false" ht="15" hidden="false" customHeight="true" outlineLevel="0" collapsed="false">
      <c r="A4098" s="6" t="n">
        <f aca="false">1_Data_EDA!O4099</f>
        <v>1</v>
      </c>
      <c r="B4098" s="6" t="n">
        <f aca="false">1_Data_EDA!H4099</f>
        <v>0</v>
      </c>
      <c r="C4098" s="7" t="n">
        <f aca="false">1_Data_EDA!I4099</f>
        <v>39.99000168</v>
      </c>
      <c r="D4098" s="6" t="n">
        <f aca="false">1_Data_EDA!J4099</f>
        <v>2</v>
      </c>
      <c r="E4098" s="7" t="n">
        <f aca="false">1_Data_EDA!K4099</f>
        <v>79.98000336</v>
      </c>
      <c r="F4098" s="7" t="n">
        <f aca="false">1_Data_EDA!L4099</f>
        <v>14.39999962</v>
      </c>
      <c r="G4098" s="8" t="n">
        <f aca="false">1_Data_EDA!M4099</f>
        <v>0.180000007</v>
      </c>
      <c r="H4098" s="6" t="n">
        <f aca="false">IF(1_Data_EDA!B4099="First Class",1,0)</f>
        <v>0</v>
      </c>
      <c r="I4098" s="6" t="n">
        <f aca="false">IF(1_Data_EDA!B4099="Second Class",1,0)</f>
        <v>0</v>
      </c>
      <c r="J4098" s="6" t="n">
        <f aca="false">IF(1_Data_EDA!B4099="Same Day",1,0)</f>
        <v>1</v>
      </c>
      <c r="K4098" s="6" t="n">
        <f aca="false">IF(1_Data_EDA!C4099="Corporate",1,0)</f>
        <v>0</v>
      </c>
      <c r="L4098" s="6" t="n">
        <f aca="false">IF(1_Data_EDA!C4099="Home Office",1,0)</f>
        <v>1</v>
      </c>
      <c r="M4098" s="6" t="n">
        <f aca="false">IF(1_Data_EDA!D4099="Europe",1,0)</f>
        <v>0</v>
      </c>
      <c r="N4098" s="6" t="n">
        <f aca="false">IF(1_Data_EDA!D4099="LATAM",1,0)</f>
        <v>1</v>
      </c>
      <c r="O4098" s="6" t="n">
        <f aca="false">IF(1_Data_EDA!D4099="Pacific Asia",1,0)</f>
        <v>0</v>
      </c>
      <c r="P4098" s="6" t="n">
        <f aca="false">IF(1_Data_EDA!D4099="USCA",1,0)</f>
        <v>0</v>
      </c>
      <c r="Q4098" s="6" t="n">
        <f aca="false">IF(C4098&gt;MEDIAN(C$5:C$8004),1,0)</f>
        <v>0</v>
      </c>
      <c r="R4098" s="6" t="n">
        <f aca="false">IF(D4098&gt;2,1,0)</f>
        <v>0</v>
      </c>
    </row>
    <row r="4099" customFormat="false" ht="15" hidden="false" customHeight="true" outlineLevel="0" collapsed="false">
      <c r="A4099" s="6" t="n">
        <f aca="false">1_Data_EDA!O4100</f>
        <v>1</v>
      </c>
      <c r="B4099" s="6" t="n">
        <f aca="false">1_Data_EDA!H4100</f>
        <v>4</v>
      </c>
      <c r="C4099" s="7" t="n">
        <f aca="false">1_Data_EDA!I4100</f>
        <v>99.98999786</v>
      </c>
      <c r="D4099" s="6" t="n">
        <f aca="false">1_Data_EDA!J4100</f>
        <v>3</v>
      </c>
      <c r="E4099" s="7" t="n">
        <f aca="false">1_Data_EDA!K4100</f>
        <v>299.9700012</v>
      </c>
      <c r="F4099" s="7" t="n">
        <f aca="false">1_Data_EDA!L4100</f>
        <v>36</v>
      </c>
      <c r="G4099" s="8" t="n">
        <f aca="false">1_Data_EDA!M4100</f>
        <v>0.119999997</v>
      </c>
      <c r="H4099" s="6" t="n">
        <f aca="false">IF(1_Data_EDA!B4100="First Class",1,0)</f>
        <v>0</v>
      </c>
      <c r="I4099" s="6" t="n">
        <f aca="false">IF(1_Data_EDA!B4100="Second Class",1,0)</f>
        <v>0</v>
      </c>
      <c r="J4099" s="6" t="n">
        <f aca="false">IF(1_Data_EDA!B4100="Same Day",1,0)</f>
        <v>0</v>
      </c>
      <c r="K4099" s="6" t="n">
        <f aca="false">IF(1_Data_EDA!C4100="Corporate",1,0)</f>
        <v>0</v>
      </c>
      <c r="L4099" s="6" t="n">
        <f aca="false">IF(1_Data_EDA!C4100="Home Office",1,0)</f>
        <v>1</v>
      </c>
      <c r="M4099" s="6" t="n">
        <f aca="false">IF(1_Data_EDA!D4100="Europe",1,0)</f>
        <v>0</v>
      </c>
      <c r="N4099" s="6" t="n">
        <f aca="false">IF(1_Data_EDA!D4100="LATAM",1,0)</f>
        <v>0</v>
      </c>
      <c r="O4099" s="6" t="n">
        <f aca="false">IF(1_Data_EDA!D4100="Pacific Asia",1,0)</f>
        <v>1</v>
      </c>
      <c r="P4099" s="6" t="n">
        <f aca="false">IF(1_Data_EDA!D4100="USCA",1,0)</f>
        <v>0</v>
      </c>
      <c r="Q4099" s="6" t="n">
        <f aca="false">IF(C4099&gt;MEDIAN(C$5:C$8004),1,0)</f>
        <v>1</v>
      </c>
      <c r="R4099" s="6" t="n">
        <f aca="false">IF(D4099&gt;2,1,0)</f>
        <v>1</v>
      </c>
    </row>
    <row r="4100" customFormat="false" ht="15" hidden="false" customHeight="true" outlineLevel="0" collapsed="false">
      <c r="A4100" s="6" t="n">
        <f aca="false">1_Data_EDA!O4101</f>
        <v>1</v>
      </c>
      <c r="B4100" s="6" t="n">
        <f aca="false">1_Data_EDA!H4101</f>
        <v>1</v>
      </c>
      <c r="C4100" s="7" t="n">
        <f aca="false">1_Data_EDA!I4101</f>
        <v>59.99000168</v>
      </c>
      <c r="D4100" s="6" t="n">
        <f aca="false">1_Data_EDA!J4101</f>
        <v>1</v>
      </c>
      <c r="E4100" s="7" t="n">
        <f aca="false">1_Data_EDA!K4101</f>
        <v>59.99000168</v>
      </c>
      <c r="F4100" s="7" t="n">
        <f aca="false">1_Data_EDA!L4101</f>
        <v>1.799999952</v>
      </c>
      <c r="G4100" s="8" t="n">
        <f aca="false">1_Data_EDA!M4101</f>
        <v>0.029999999</v>
      </c>
      <c r="H4100" s="6" t="n">
        <f aca="false">IF(1_Data_EDA!B4101="First Class",1,0)</f>
        <v>1</v>
      </c>
      <c r="I4100" s="6" t="n">
        <f aca="false">IF(1_Data_EDA!B4101="Second Class",1,0)</f>
        <v>0</v>
      </c>
      <c r="J4100" s="6" t="n">
        <f aca="false">IF(1_Data_EDA!B4101="Same Day",1,0)</f>
        <v>0</v>
      </c>
      <c r="K4100" s="6" t="n">
        <f aca="false">IF(1_Data_EDA!C4101="Corporate",1,0)</f>
        <v>0</v>
      </c>
      <c r="L4100" s="6" t="n">
        <f aca="false">IF(1_Data_EDA!C4101="Home Office",1,0)</f>
        <v>1</v>
      </c>
      <c r="M4100" s="6" t="n">
        <f aca="false">IF(1_Data_EDA!D4101="Europe",1,0)</f>
        <v>0</v>
      </c>
      <c r="N4100" s="6" t="n">
        <f aca="false">IF(1_Data_EDA!D4101="LATAM",1,0)</f>
        <v>0</v>
      </c>
      <c r="O4100" s="6" t="n">
        <f aca="false">IF(1_Data_EDA!D4101="Pacific Asia",1,0)</f>
        <v>0</v>
      </c>
      <c r="P4100" s="6" t="n">
        <f aca="false">IF(1_Data_EDA!D4101="USCA",1,0)</f>
        <v>1</v>
      </c>
      <c r="Q4100" s="6" t="n">
        <f aca="false">IF(C4100&gt;MEDIAN(C$5:C$8004),1,0)</f>
        <v>0</v>
      </c>
      <c r="R4100" s="6" t="n">
        <f aca="false">IF(D4100&gt;2,1,0)</f>
        <v>0</v>
      </c>
    </row>
    <row r="4101" customFormat="false" ht="15" hidden="false" customHeight="true" outlineLevel="0" collapsed="false">
      <c r="A4101" s="6" t="n">
        <f aca="false">1_Data_EDA!O4102</f>
        <v>1</v>
      </c>
      <c r="B4101" s="6" t="n">
        <f aca="false">1_Data_EDA!H4102</f>
        <v>1</v>
      </c>
      <c r="C4101" s="7" t="n">
        <f aca="false">1_Data_EDA!I4102</f>
        <v>399.980011</v>
      </c>
      <c r="D4101" s="6" t="n">
        <f aca="false">1_Data_EDA!J4102</f>
        <v>1</v>
      </c>
      <c r="E4101" s="7" t="n">
        <f aca="false">1_Data_EDA!K4102</f>
        <v>399.980011</v>
      </c>
      <c r="F4101" s="7" t="n">
        <f aca="false">1_Data_EDA!L4102</f>
        <v>8</v>
      </c>
      <c r="G4101" s="8" t="n">
        <f aca="false">1_Data_EDA!M4102</f>
        <v>0.02</v>
      </c>
      <c r="H4101" s="6" t="n">
        <f aca="false">IF(1_Data_EDA!B4102="First Class",1,0)</f>
        <v>1</v>
      </c>
      <c r="I4101" s="6" t="n">
        <f aca="false">IF(1_Data_EDA!B4102="Second Class",1,0)</f>
        <v>0</v>
      </c>
      <c r="J4101" s="6" t="n">
        <f aca="false">IF(1_Data_EDA!B4102="Same Day",1,0)</f>
        <v>0</v>
      </c>
      <c r="K4101" s="6" t="n">
        <f aca="false">IF(1_Data_EDA!C4102="Corporate",1,0)</f>
        <v>1</v>
      </c>
      <c r="L4101" s="6" t="n">
        <f aca="false">IF(1_Data_EDA!C4102="Home Office",1,0)</f>
        <v>0</v>
      </c>
      <c r="M4101" s="6" t="n">
        <f aca="false">IF(1_Data_EDA!D4102="Europe",1,0)</f>
        <v>0</v>
      </c>
      <c r="N4101" s="6" t="n">
        <f aca="false">IF(1_Data_EDA!D4102="LATAM",1,0)</f>
        <v>0</v>
      </c>
      <c r="O4101" s="6" t="n">
        <f aca="false">IF(1_Data_EDA!D4102="Pacific Asia",1,0)</f>
        <v>1</v>
      </c>
      <c r="P4101" s="6" t="n">
        <f aca="false">IF(1_Data_EDA!D4102="USCA",1,0)</f>
        <v>0</v>
      </c>
      <c r="Q4101" s="6" t="n">
        <f aca="false">IF(C4101&gt;MEDIAN(C$5:C$8004),1,0)</f>
        <v>1</v>
      </c>
      <c r="R4101" s="6" t="n">
        <f aca="false">IF(D4101&gt;2,1,0)</f>
        <v>0</v>
      </c>
    </row>
    <row r="4102" customFormat="false" ht="15" hidden="false" customHeight="true" outlineLevel="0" collapsed="false">
      <c r="A4102" s="6" t="n">
        <f aca="false">1_Data_EDA!O4103</f>
        <v>0</v>
      </c>
      <c r="B4102" s="6" t="n">
        <f aca="false">1_Data_EDA!H4103</f>
        <v>4</v>
      </c>
      <c r="C4102" s="7" t="n">
        <f aca="false">1_Data_EDA!I4103</f>
        <v>129.9900055</v>
      </c>
      <c r="D4102" s="6" t="n">
        <f aca="false">1_Data_EDA!J4103</f>
        <v>1</v>
      </c>
      <c r="E4102" s="7" t="n">
        <f aca="false">1_Data_EDA!K4103</f>
        <v>129.9900055</v>
      </c>
      <c r="F4102" s="7" t="n">
        <f aca="false">1_Data_EDA!L4103</f>
        <v>16.89999962</v>
      </c>
      <c r="G4102" s="8" t="n">
        <f aca="false">1_Data_EDA!M4103</f>
        <v>0.129999995</v>
      </c>
      <c r="H4102" s="6" t="n">
        <f aca="false">IF(1_Data_EDA!B4103="First Class",1,0)</f>
        <v>0</v>
      </c>
      <c r="I4102" s="6" t="n">
        <f aca="false">IF(1_Data_EDA!B4103="Second Class",1,0)</f>
        <v>0</v>
      </c>
      <c r="J4102" s="6" t="n">
        <f aca="false">IF(1_Data_EDA!B4103="Same Day",1,0)</f>
        <v>0</v>
      </c>
      <c r="K4102" s="6" t="n">
        <f aca="false">IF(1_Data_EDA!C4103="Corporate",1,0)</f>
        <v>0</v>
      </c>
      <c r="L4102" s="6" t="n">
        <f aca="false">IF(1_Data_EDA!C4103="Home Office",1,0)</f>
        <v>1</v>
      </c>
      <c r="M4102" s="6" t="n">
        <f aca="false">IF(1_Data_EDA!D4103="Europe",1,0)</f>
        <v>0</v>
      </c>
      <c r="N4102" s="6" t="n">
        <f aca="false">IF(1_Data_EDA!D4103="LATAM",1,0)</f>
        <v>1</v>
      </c>
      <c r="O4102" s="6" t="n">
        <f aca="false">IF(1_Data_EDA!D4103="Pacific Asia",1,0)</f>
        <v>0</v>
      </c>
      <c r="P4102" s="6" t="n">
        <f aca="false">IF(1_Data_EDA!D4103="USCA",1,0)</f>
        <v>0</v>
      </c>
      <c r="Q4102" s="6" t="n">
        <f aca="false">IF(C4102&gt;MEDIAN(C$5:C$8004),1,0)</f>
        <v>1</v>
      </c>
      <c r="R4102" s="6" t="n">
        <f aca="false">IF(D4102&gt;2,1,0)</f>
        <v>0</v>
      </c>
    </row>
    <row r="4103" customFormat="false" ht="15" hidden="false" customHeight="true" outlineLevel="0" collapsed="false">
      <c r="A4103" s="6" t="n">
        <f aca="false">1_Data_EDA!O4104</f>
        <v>0</v>
      </c>
      <c r="B4103" s="6" t="n">
        <f aca="false">1_Data_EDA!H4104</f>
        <v>4</v>
      </c>
      <c r="C4103" s="7" t="n">
        <f aca="false">1_Data_EDA!I4104</f>
        <v>49.97999954</v>
      </c>
      <c r="D4103" s="6" t="n">
        <f aca="false">1_Data_EDA!J4104</f>
        <v>5</v>
      </c>
      <c r="E4103" s="7" t="n">
        <f aca="false">1_Data_EDA!K4104</f>
        <v>249.8999939</v>
      </c>
      <c r="F4103" s="7" t="n">
        <f aca="false">1_Data_EDA!L4104</f>
        <v>39.97999954</v>
      </c>
      <c r="G4103" s="8" t="n">
        <f aca="false">1_Data_EDA!M4104</f>
        <v>0.159999996</v>
      </c>
      <c r="H4103" s="6" t="n">
        <f aca="false">IF(1_Data_EDA!B4104="First Class",1,0)</f>
        <v>0</v>
      </c>
      <c r="I4103" s="6" t="n">
        <f aca="false">IF(1_Data_EDA!B4104="Second Class",1,0)</f>
        <v>0</v>
      </c>
      <c r="J4103" s="6" t="n">
        <f aca="false">IF(1_Data_EDA!B4104="Same Day",1,0)</f>
        <v>0</v>
      </c>
      <c r="K4103" s="6" t="n">
        <f aca="false">IF(1_Data_EDA!C4104="Corporate",1,0)</f>
        <v>0</v>
      </c>
      <c r="L4103" s="6" t="n">
        <f aca="false">IF(1_Data_EDA!C4104="Home Office",1,0)</f>
        <v>1</v>
      </c>
      <c r="M4103" s="6" t="n">
        <f aca="false">IF(1_Data_EDA!D4104="Europe",1,0)</f>
        <v>0</v>
      </c>
      <c r="N4103" s="6" t="n">
        <f aca="false">IF(1_Data_EDA!D4104="LATAM",1,0)</f>
        <v>0</v>
      </c>
      <c r="O4103" s="6" t="n">
        <f aca="false">IF(1_Data_EDA!D4104="Pacific Asia",1,0)</f>
        <v>1</v>
      </c>
      <c r="P4103" s="6" t="n">
        <f aca="false">IF(1_Data_EDA!D4104="USCA",1,0)</f>
        <v>0</v>
      </c>
      <c r="Q4103" s="6" t="n">
        <f aca="false">IF(C4103&gt;MEDIAN(C$5:C$8004),1,0)</f>
        <v>0</v>
      </c>
      <c r="R4103" s="6" t="n">
        <f aca="false">IF(D4103&gt;2,1,0)</f>
        <v>1</v>
      </c>
    </row>
    <row r="4104" customFormat="false" ht="15" hidden="false" customHeight="true" outlineLevel="0" collapsed="false">
      <c r="A4104" s="6" t="n">
        <f aca="false">1_Data_EDA!O4105</f>
        <v>1</v>
      </c>
      <c r="B4104" s="6" t="n">
        <f aca="false">1_Data_EDA!H4105</f>
        <v>1</v>
      </c>
      <c r="C4104" s="7" t="n">
        <f aca="false">1_Data_EDA!I4105</f>
        <v>59.99000168</v>
      </c>
      <c r="D4104" s="6" t="n">
        <f aca="false">1_Data_EDA!J4105</f>
        <v>3</v>
      </c>
      <c r="E4104" s="7" t="n">
        <f aca="false">1_Data_EDA!K4105</f>
        <v>179.9700012</v>
      </c>
      <c r="F4104" s="7" t="n">
        <f aca="false">1_Data_EDA!L4105</f>
        <v>3.599999905</v>
      </c>
      <c r="G4104" s="8" t="n">
        <f aca="false">1_Data_EDA!M4105</f>
        <v>0.02</v>
      </c>
      <c r="H4104" s="6" t="n">
        <f aca="false">IF(1_Data_EDA!B4105="First Class",1,0)</f>
        <v>1</v>
      </c>
      <c r="I4104" s="6" t="n">
        <f aca="false">IF(1_Data_EDA!B4105="Second Class",1,0)</f>
        <v>0</v>
      </c>
      <c r="J4104" s="6" t="n">
        <f aca="false">IF(1_Data_EDA!B4105="Same Day",1,0)</f>
        <v>0</v>
      </c>
      <c r="K4104" s="6" t="n">
        <f aca="false">IF(1_Data_EDA!C4105="Corporate",1,0)</f>
        <v>0</v>
      </c>
      <c r="L4104" s="6" t="n">
        <f aca="false">IF(1_Data_EDA!C4105="Home Office",1,0)</f>
        <v>1</v>
      </c>
      <c r="M4104" s="6" t="n">
        <f aca="false">IF(1_Data_EDA!D4105="Europe",1,0)</f>
        <v>0</v>
      </c>
      <c r="N4104" s="6" t="n">
        <f aca="false">IF(1_Data_EDA!D4105="LATAM",1,0)</f>
        <v>0</v>
      </c>
      <c r="O4104" s="6" t="n">
        <f aca="false">IF(1_Data_EDA!D4105="Pacific Asia",1,0)</f>
        <v>0</v>
      </c>
      <c r="P4104" s="6" t="n">
        <f aca="false">IF(1_Data_EDA!D4105="USCA",1,0)</f>
        <v>1</v>
      </c>
      <c r="Q4104" s="6" t="n">
        <f aca="false">IF(C4104&gt;MEDIAN(C$5:C$8004),1,0)</f>
        <v>0</v>
      </c>
      <c r="R4104" s="6" t="n">
        <f aca="false">IF(D4104&gt;2,1,0)</f>
        <v>1</v>
      </c>
    </row>
    <row r="4105" customFormat="false" ht="15" hidden="false" customHeight="true" outlineLevel="0" collapsed="false">
      <c r="A4105" s="6" t="n">
        <f aca="false">1_Data_EDA!O4106</f>
        <v>1</v>
      </c>
      <c r="B4105" s="6" t="n">
        <f aca="false">1_Data_EDA!H4106</f>
        <v>2</v>
      </c>
      <c r="C4105" s="7" t="n">
        <f aca="false">1_Data_EDA!I4106</f>
        <v>129.9900055</v>
      </c>
      <c r="D4105" s="6" t="n">
        <f aca="false">1_Data_EDA!J4106</f>
        <v>1</v>
      </c>
      <c r="E4105" s="7" t="n">
        <f aca="false">1_Data_EDA!K4106</f>
        <v>129.9900055</v>
      </c>
      <c r="F4105" s="7" t="n">
        <f aca="false">1_Data_EDA!L4106</f>
        <v>9.100000381</v>
      </c>
      <c r="G4105" s="8" t="n">
        <f aca="false">1_Data_EDA!M4106</f>
        <v>0.07</v>
      </c>
      <c r="H4105" s="6" t="n">
        <f aca="false">IF(1_Data_EDA!B4106="First Class",1,0)</f>
        <v>0</v>
      </c>
      <c r="I4105" s="6" t="n">
        <f aca="false">IF(1_Data_EDA!B4106="Second Class",1,0)</f>
        <v>1</v>
      </c>
      <c r="J4105" s="6" t="n">
        <f aca="false">IF(1_Data_EDA!B4106="Same Day",1,0)</f>
        <v>0</v>
      </c>
      <c r="K4105" s="6" t="n">
        <f aca="false">IF(1_Data_EDA!C4106="Corporate",1,0)</f>
        <v>0</v>
      </c>
      <c r="L4105" s="6" t="n">
        <f aca="false">IF(1_Data_EDA!C4106="Home Office",1,0)</f>
        <v>1</v>
      </c>
      <c r="M4105" s="6" t="n">
        <f aca="false">IF(1_Data_EDA!D4106="Europe",1,0)</f>
        <v>1</v>
      </c>
      <c r="N4105" s="6" t="n">
        <f aca="false">IF(1_Data_EDA!D4106="LATAM",1,0)</f>
        <v>0</v>
      </c>
      <c r="O4105" s="6" t="n">
        <f aca="false">IF(1_Data_EDA!D4106="Pacific Asia",1,0)</f>
        <v>0</v>
      </c>
      <c r="P4105" s="6" t="n">
        <f aca="false">IF(1_Data_EDA!D4106="USCA",1,0)</f>
        <v>0</v>
      </c>
      <c r="Q4105" s="6" t="n">
        <f aca="false">IF(C4105&gt;MEDIAN(C$5:C$8004),1,0)</f>
        <v>1</v>
      </c>
      <c r="R4105" s="6" t="n">
        <f aca="false">IF(D4105&gt;2,1,0)</f>
        <v>0</v>
      </c>
    </row>
    <row r="4106" customFormat="false" ht="15" hidden="false" customHeight="true" outlineLevel="0" collapsed="false">
      <c r="A4106" s="6" t="n">
        <f aca="false">1_Data_EDA!O4107</f>
        <v>0</v>
      </c>
      <c r="B4106" s="6" t="n">
        <f aca="false">1_Data_EDA!H4107</f>
        <v>4</v>
      </c>
      <c r="C4106" s="7" t="n">
        <f aca="false">1_Data_EDA!I4107</f>
        <v>129.9900055</v>
      </c>
      <c r="D4106" s="6" t="n">
        <f aca="false">1_Data_EDA!J4107</f>
        <v>1</v>
      </c>
      <c r="E4106" s="7" t="n">
        <f aca="false">1_Data_EDA!K4107</f>
        <v>129.9900055</v>
      </c>
      <c r="F4106" s="7" t="n">
        <f aca="false">1_Data_EDA!L4107</f>
        <v>15.60000038</v>
      </c>
      <c r="G4106" s="8" t="n">
        <f aca="false">1_Data_EDA!M4107</f>
        <v>0.119999997</v>
      </c>
      <c r="H4106" s="6" t="n">
        <f aca="false">IF(1_Data_EDA!B4107="First Class",1,0)</f>
        <v>0</v>
      </c>
      <c r="I4106" s="6" t="n">
        <f aca="false">IF(1_Data_EDA!B4107="Second Class",1,0)</f>
        <v>0</v>
      </c>
      <c r="J4106" s="6" t="n">
        <f aca="false">IF(1_Data_EDA!B4107="Same Day",1,0)</f>
        <v>0</v>
      </c>
      <c r="K4106" s="6" t="n">
        <f aca="false">IF(1_Data_EDA!C4107="Corporate",1,0)</f>
        <v>0</v>
      </c>
      <c r="L4106" s="6" t="n">
        <f aca="false">IF(1_Data_EDA!C4107="Home Office",1,0)</f>
        <v>0</v>
      </c>
      <c r="M4106" s="6" t="n">
        <f aca="false">IF(1_Data_EDA!D4107="Europe",1,0)</f>
        <v>0</v>
      </c>
      <c r="N4106" s="6" t="n">
        <f aca="false">IF(1_Data_EDA!D4107="LATAM",1,0)</f>
        <v>1</v>
      </c>
      <c r="O4106" s="6" t="n">
        <f aca="false">IF(1_Data_EDA!D4107="Pacific Asia",1,0)</f>
        <v>0</v>
      </c>
      <c r="P4106" s="6" t="n">
        <f aca="false">IF(1_Data_EDA!D4107="USCA",1,0)</f>
        <v>0</v>
      </c>
      <c r="Q4106" s="6" t="n">
        <f aca="false">IF(C4106&gt;MEDIAN(C$5:C$8004),1,0)</f>
        <v>1</v>
      </c>
      <c r="R4106" s="6" t="n">
        <f aca="false">IF(D4106&gt;2,1,0)</f>
        <v>0</v>
      </c>
    </row>
    <row r="4107" customFormat="false" ht="15" hidden="false" customHeight="true" outlineLevel="0" collapsed="false">
      <c r="A4107" s="6" t="n">
        <f aca="false">1_Data_EDA!O4108</f>
        <v>0</v>
      </c>
      <c r="B4107" s="6" t="n">
        <f aca="false">1_Data_EDA!H4108</f>
        <v>4</v>
      </c>
      <c r="C4107" s="7" t="n">
        <f aca="false">1_Data_EDA!I4108</f>
        <v>99.98999786</v>
      </c>
      <c r="D4107" s="6" t="n">
        <f aca="false">1_Data_EDA!J4108</f>
        <v>4</v>
      </c>
      <c r="E4107" s="7" t="n">
        <f aca="false">1_Data_EDA!K4108</f>
        <v>399.9599915</v>
      </c>
      <c r="F4107" s="7" t="n">
        <f aca="false">1_Data_EDA!L4108</f>
        <v>99.98999786</v>
      </c>
      <c r="G4107" s="8" t="n">
        <f aca="false">1_Data_EDA!M4108</f>
        <v>0.25</v>
      </c>
      <c r="H4107" s="6" t="n">
        <f aca="false">IF(1_Data_EDA!B4108="First Class",1,0)</f>
        <v>0</v>
      </c>
      <c r="I4107" s="6" t="n">
        <f aca="false">IF(1_Data_EDA!B4108="Second Class",1,0)</f>
        <v>0</v>
      </c>
      <c r="J4107" s="6" t="n">
        <f aca="false">IF(1_Data_EDA!B4108="Same Day",1,0)</f>
        <v>0</v>
      </c>
      <c r="K4107" s="6" t="n">
        <f aca="false">IF(1_Data_EDA!C4108="Corporate",1,0)</f>
        <v>0</v>
      </c>
      <c r="L4107" s="6" t="n">
        <f aca="false">IF(1_Data_EDA!C4108="Home Office",1,0)</f>
        <v>0</v>
      </c>
      <c r="M4107" s="6" t="n">
        <f aca="false">IF(1_Data_EDA!D4108="Europe",1,0)</f>
        <v>1</v>
      </c>
      <c r="N4107" s="6" t="n">
        <f aca="false">IF(1_Data_EDA!D4108="LATAM",1,0)</f>
        <v>0</v>
      </c>
      <c r="O4107" s="6" t="n">
        <f aca="false">IF(1_Data_EDA!D4108="Pacific Asia",1,0)</f>
        <v>0</v>
      </c>
      <c r="P4107" s="6" t="n">
        <f aca="false">IF(1_Data_EDA!D4108="USCA",1,0)</f>
        <v>0</v>
      </c>
      <c r="Q4107" s="6" t="n">
        <f aca="false">IF(C4107&gt;MEDIAN(C$5:C$8004),1,0)</f>
        <v>1</v>
      </c>
      <c r="R4107" s="6" t="n">
        <f aca="false">IF(D4107&gt;2,1,0)</f>
        <v>1</v>
      </c>
    </row>
    <row r="4108" customFormat="false" ht="15" hidden="false" customHeight="true" outlineLevel="0" collapsed="false">
      <c r="A4108" s="6" t="n">
        <f aca="false">1_Data_EDA!O4109</f>
        <v>1</v>
      </c>
      <c r="B4108" s="6" t="n">
        <f aca="false">1_Data_EDA!H4109</f>
        <v>2</v>
      </c>
      <c r="C4108" s="7" t="n">
        <f aca="false">1_Data_EDA!I4109</f>
        <v>210.8500061</v>
      </c>
      <c r="D4108" s="6" t="n">
        <f aca="false">1_Data_EDA!J4109</f>
        <v>1</v>
      </c>
      <c r="E4108" s="7" t="n">
        <f aca="false">1_Data_EDA!K4109</f>
        <v>210.8500061</v>
      </c>
      <c r="F4108" s="7" t="n">
        <f aca="false">1_Data_EDA!L4109</f>
        <v>0</v>
      </c>
      <c r="G4108" s="8" t="n">
        <f aca="false">1_Data_EDA!M4109</f>
        <v>0</v>
      </c>
      <c r="H4108" s="6" t="n">
        <f aca="false">IF(1_Data_EDA!B4109="First Class",1,0)</f>
        <v>0</v>
      </c>
      <c r="I4108" s="6" t="n">
        <f aca="false">IF(1_Data_EDA!B4109="Second Class",1,0)</f>
        <v>1</v>
      </c>
      <c r="J4108" s="6" t="n">
        <f aca="false">IF(1_Data_EDA!B4109="Same Day",1,0)</f>
        <v>0</v>
      </c>
      <c r="K4108" s="6" t="n">
        <f aca="false">IF(1_Data_EDA!C4109="Corporate",1,0)</f>
        <v>0</v>
      </c>
      <c r="L4108" s="6" t="n">
        <f aca="false">IF(1_Data_EDA!C4109="Home Office",1,0)</f>
        <v>0</v>
      </c>
      <c r="M4108" s="6" t="n">
        <f aca="false">IF(1_Data_EDA!D4109="Europe",1,0)</f>
        <v>0</v>
      </c>
      <c r="N4108" s="6" t="n">
        <f aca="false">IF(1_Data_EDA!D4109="LATAM",1,0)</f>
        <v>0</v>
      </c>
      <c r="O4108" s="6" t="n">
        <f aca="false">IF(1_Data_EDA!D4109="Pacific Asia",1,0)</f>
        <v>1</v>
      </c>
      <c r="P4108" s="6" t="n">
        <f aca="false">IF(1_Data_EDA!D4109="USCA",1,0)</f>
        <v>0</v>
      </c>
      <c r="Q4108" s="6" t="n">
        <f aca="false">IF(C4108&gt;MEDIAN(C$5:C$8004),1,0)</f>
        <v>1</v>
      </c>
      <c r="R4108" s="6" t="n">
        <f aca="false">IF(D4108&gt;2,1,0)</f>
        <v>0</v>
      </c>
    </row>
    <row r="4109" customFormat="false" ht="15" hidden="false" customHeight="true" outlineLevel="0" collapsed="false">
      <c r="A4109" s="6" t="n">
        <f aca="false">1_Data_EDA!O4110</f>
        <v>0</v>
      </c>
      <c r="B4109" s="6" t="n">
        <f aca="false">1_Data_EDA!H4110</f>
        <v>4</v>
      </c>
      <c r="C4109" s="7" t="n">
        <f aca="false">1_Data_EDA!I4110</f>
        <v>199.9900055</v>
      </c>
      <c r="D4109" s="6" t="n">
        <f aca="false">1_Data_EDA!J4110</f>
        <v>1</v>
      </c>
      <c r="E4109" s="7" t="n">
        <f aca="false">1_Data_EDA!K4110</f>
        <v>199.9900055</v>
      </c>
      <c r="F4109" s="7" t="n">
        <f aca="false">1_Data_EDA!L4110</f>
        <v>10</v>
      </c>
      <c r="G4109" s="8" t="n">
        <f aca="false">1_Data_EDA!M4110</f>
        <v>0.050000001</v>
      </c>
      <c r="H4109" s="6" t="n">
        <f aca="false">IF(1_Data_EDA!B4110="First Class",1,0)</f>
        <v>0</v>
      </c>
      <c r="I4109" s="6" t="n">
        <f aca="false">IF(1_Data_EDA!B4110="Second Class",1,0)</f>
        <v>0</v>
      </c>
      <c r="J4109" s="6" t="n">
        <f aca="false">IF(1_Data_EDA!B4110="Same Day",1,0)</f>
        <v>0</v>
      </c>
      <c r="K4109" s="6" t="n">
        <f aca="false">IF(1_Data_EDA!C4110="Corporate",1,0)</f>
        <v>1</v>
      </c>
      <c r="L4109" s="6" t="n">
        <f aca="false">IF(1_Data_EDA!C4110="Home Office",1,0)</f>
        <v>0</v>
      </c>
      <c r="M4109" s="6" t="n">
        <f aca="false">IF(1_Data_EDA!D4110="Europe",1,0)</f>
        <v>0</v>
      </c>
      <c r="N4109" s="6" t="n">
        <f aca="false">IF(1_Data_EDA!D4110="LATAM",1,0)</f>
        <v>0</v>
      </c>
      <c r="O4109" s="6" t="n">
        <f aca="false">IF(1_Data_EDA!D4110="Pacific Asia",1,0)</f>
        <v>1</v>
      </c>
      <c r="P4109" s="6" t="n">
        <f aca="false">IF(1_Data_EDA!D4110="USCA",1,0)</f>
        <v>0</v>
      </c>
      <c r="Q4109" s="6" t="n">
        <f aca="false">IF(C4109&gt;MEDIAN(C$5:C$8004),1,0)</f>
        <v>1</v>
      </c>
      <c r="R4109" s="6" t="n">
        <f aca="false">IF(D4109&gt;2,1,0)</f>
        <v>0</v>
      </c>
    </row>
    <row r="4110" customFormat="false" ht="15" hidden="false" customHeight="true" outlineLevel="0" collapsed="false">
      <c r="A4110" s="6" t="n">
        <f aca="false">1_Data_EDA!O4111</f>
        <v>1</v>
      </c>
      <c r="B4110" s="6" t="n">
        <f aca="false">1_Data_EDA!H4111</f>
        <v>4</v>
      </c>
      <c r="C4110" s="7" t="n">
        <f aca="false">1_Data_EDA!I4111</f>
        <v>129.9900055</v>
      </c>
      <c r="D4110" s="6" t="n">
        <f aca="false">1_Data_EDA!J4111</f>
        <v>1</v>
      </c>
      <c r="E4110" s="7" t="n">
        <f aca="false">1_Data_EDA!K4111</f>
        <v>129.9900055</v>
      </c>
      <c r="F4110" s="7" t="n">
        <f aca="false">1_Data_EDA!L4111</f>
        <v>23.39999962</v>
      </c>
      <c r="G4110" s="8" t="n">
        <f aca="false">1_Data_EDA!M4111</f>
        <v>0.180000007</v>
      </c>
      <c r="H4110" s="6" t="n">
        <f aca="false">IF(1_Data_EDA!B4111="First Class",1,0)</f>
        <v>0</v>
      </c>
      <c r="I4110" s="6" t="n">
        <f aca="false">IF(1_Data_EDA!B4111="Second Class",1,0)</f>
        <v>0</v>
      </c>
      <c r="J4110" s="6" t="n">
        <f aca="false">IF(1_Data_EDA!B4111="Same Day",1,0)</f>
        <v>0</v>
      </c>
      <c r="K4110" s="6" t="n">
        <f aca="false">IF(1_Data_EDA!C4111="Corporate",1,0)</f>
        <v>0</v>
      </c>
      <c r="L4110" s="6" t="n">
        <f aca="false">IF(1_Data_EDA!C4111="Home Office",1,0)</f>
        <v>0</v>
      </c>
      <c r="M4110" s="6" t="n">
        <f aca="false">IF(1_Data_EDA!D4111="Europe",1,0)</f>
        <v>0</v>
      </c>
      <c r="N4110" s="6" t="n">
        <f aca="false">IF(1_Data_EDA!D4111="LATAM",1,0)</f>
        <v>1</v>
      </c>
      <c r="O4110" s="6" t="n">
        <f aca="false">IF(1_Data_EDA!D4111="Pacific Asia",1,0)</f>
        <v>0</v>
      </c>
      <c r="P4110" s="6" t="n">
        <f aca="false">IF(1_Data_EDA!D4111="USCA",1,0)</f>
        <v>0</v>
      </c>
      <c r="Q4110" s="6" t="n">
        <f aca="false">IF(C4110&gt;MEDIAN(C$5:C$8004),1,0)</f>
        <v>1</v>
      </c>
      <c r="R4110" s="6" t="n">
        <f aca="false">IF(D4110&gt;2,1,0)</f>
        <v>0</v>
      </c>
    </row>
    <row r="4111" customFormat="false" ht="15" hidden="false" customHeight="true" outlineLevel="0" collapsed="false">
      <c r="A4111" s="6" t="n">
        <f aca="false">1_Data_EDA!O4112</f>
        <v>0</v>
      </c>
      <c r="B4111" s="6" t="n">
        <f aca="false">1_Data_EDA!H4112</f>
        <v>4</v>
      </c>
      <c r="C4111" s="7" t="n">
        <f aca="false">1_Data_EDA!I4112</f>
        <v>24.98999977</v>
      </c>
      <c r="D4111" s="6" t="n">
        <f aca="false">1_Data_EDA!J4112</f>
        <v>4</v>
      </c>
      <c r="E4111" s="7" t="n">
        <f aca="false">1_Data_EDA!K4112</f>
        <v>99.95999908</v>
      </c>
      <c r="F4111" s="7" t="n">
        <f aca="false">1_Data_EDA!L4112</f>
        <v>5.5</v>
      </c>
      <c r="G4111" s="8" t="n">
        <f aca="false">1_Data_EDA!M4112</f>
        <v>0.059999999</v>
      </c>
      <c r="H4111" s="6" t="n">
        <f aca="false">IF(1_Data_EDA!B4112="First Class",1,0)</f>
        <v>0</v>
      </c>
      <c r="I4111" s="6" t="n">
        <f aca="false">IF(1_Data_EDA!B4112="Second Class",1,0)</f>
        <v>0</v>
      </c>
      <c r="J4111" s="6" t="n">
        <f aca="false">IF(1_Data_EDA!B4112="Same Day",1,0)</f>
        <v>0</v>
      </c>
      <c r="K4111" s="6" t="n">
        <f aca="false">IF(1_Data_EDA!C4112="Corporate",1,0)</f>
        <v>0</v>
      </c>
      <c r="L4111" s="6" t="n">
        <f aca="false">IF(1_Data_EDA!C4112="Home Office",1,0)</f>
        <v>0</v>
      </c>
      <c r="M4111" s="6" t="n">
        <f aca="false">IF(1_Data_EDA!D4112="Europe",1,0)</f>
        <v>0</v>
      </c>
      <c r="N4111" s="6" t="n">
        <f aca="false">IF(1_Data_EDA!D4112="LATAM",1,0)</f>
        <v>0</v>
      </c>
      <c r="O4111" s="6" t="n">
        <f aca="false">IF(1_Data_EDA!D4112="Pacific Asia",1,0)</f>
        <v>0</v>
      </c>
      <c r="P4111" s="6" t="n">
        <f aca="false">IF(1_Data_EDA!D4112="USCA",1,0)</f>
        <v>0</v>
      </c>
      <c r="Q4111" s="6" t="n">
        <f aca="false">IF(C4111&gt;MEDIAN(C$5:C$8004),1,0)</f>
        <v>0</v>
      </c>
      <c r="R4111" s="6" t="n">
        <f aca="false">IF(D4111&gt;2,1,0)</f>
        <v>1</v>
      </c>
    </row>
    <row r="4112" customFormat="false" ht="15" hidden="false" customHeight="true" outlineLevel="0" collapsed="false">
      <c r="A4112" s="6" t="n">
        <f aca="false">1_Data_EDA!O4113</f>
        <v>1</v>
      </c>
      <c r="B4112" s="6" t="n">
        <f aca="false">1_Data_EDA!H4113</f>
        <v>2</v>
      </c>
      <c r="C4112" s="7" t="n">
        <f aca="false">1_Data_EDA!I4113</f>
        <v>22</v>
      </c>
      <c r="D4112" s="6" t="n">
        <f aca="false">1_Data_EDA!J4113</f>
        <v>5</v>
      </c>
      <c r="E4112" s="7" t="n">
        <f aca="false">1_Data_EDA!K4113</f>
        <v>110</v>
      </c>
      <c r="F4112" s="7" t="n">
        <f aca="false">1_Data_EDA!L4113</f>
        <v>1.100000024</v>
      </c>
      <c r="G4112" s="8" t="n">
        <f aca="false">1_Data_EDA!M4113</f>
        <v>0.01</v>
      </c>
      <c r="H4112" s="6" t="n">
        <f aca="false">IF(1_Data_EDA!B4113="First Class",1,0)</f>
        <v>0</v>
      </c>
      <c r="I4112" s="6" t="n">
        <f aca="false">IF(1_Data_EDA!B4113="Second Class",1,0)</f>
        <v>1</v>
      </c>
      <c r="J4112" s="6" t="n">
        <f aca="false">IF(1_Data_EDA!B4113="Same Day",1,0)</f>
        <v>0</v>
      </c>
      <c r="K4112" s="6" t="n">
        <f aca="false">IF(1_Data_EDA!C4113="Corporate",1,0)</f>
        <v>0</v>
      </c>
      <c r="L4112" s="6" t="n">
        <f aca="false">IF(1_Data_EDA!C4113="Home Office",1,0)</f>
        <v>0</v>
      </c>
      <c r="M4112" s="6" t="n">
        <f aca="false">IF(1_Data_EDA!D4113="Europe",1,0)</f>
        <v>0</v>
      </c>
      <c r="N4112" s="6" t="n">
        <f aca="false">IF(1_Data_EDA!D4113="LATAM",1,0)</f>
        <v>0</v>
      </c>
      <c r="O4112" s="6" t="n">
        <f aca="false">IF(1_Data_EDA!D4113="Pacific Asia",1,0)</f>
        <v>0</v>
      </c>
      <c r="P4112" s="6" t="n">
        <f aca="false">IF(1_Data_EDA!D4113="USCA",1,0)</f>
        <v>1</v>
      </c>
      <c r="Q4112" s="6" t="n">
        <f aca="false">IF(C4112&gt;MEDIAN(C$5:C$8004),1,0)</f>
        <v>0</v>
      </c>
      <c r="R4112" s="6" t="n">
        <f aca="false">IF(D4112&gt;2,1,0)</f>
        <v>1</v>
      </c>
    </row>
    <row r="4113" customFormat="false" ht="15" hidden="false" customHeight="true" outlineLevel="0" collapsed="false">
      <c r="A4113" s="6" t="n">
        <f aca="false">1_Data_EDA!O4114</f>
        <v>1</v>
      </c>
      <c r="B4113" s="6" t="n">
        <f aca="false">1_Data_EDA!H4114</f>
        <v>4</v>
      </c>
      <c r="C4113" s="7" t="n">
        <f aca="false">1_Data_EDA!I4114</f>
        <v>9.989999771</v>
      </c>
      <c r="D4113" s="6" t="n">
        <f aca="false">1_Data_EDA!J4114</f>
        <v>2</v>
      </c>
      <c r="E4113" s="7" t="n">
        <f aca="false">1_Data_EDA!K4114</f>
        <v>19.97999954</v>
      </c>
      <c r="F4113" s="7" t="n">
        <f aca="false">1_Data_EDA!L4114</f>
        <v>1.100000024</v>
      </c>
      <c r="G4113" s="8" t="n">
        <f aca="false">1_Data_EDA!M4114</f>
        <v>0.059999999</v>
      </c>
      <c r="H4113" s="6" t="n">
        <f aca="false">IF(1_Data_EDA!B4114="First Class",1,0)</f>
        <v>0</v>
      </c>
      <c r="I4113" s="6" t="n">
        <f aca="false">IF(1_Data_EDA!B4114="Second Class",1,0)</f>
        <v>0</v>
      </c>
      <c r="J4113" s="6" t="n">
        <f aca="false">IF(1_Data_EDA!B4114="Same Day",1,0)</f>
        <v>0</v>
      </c>
      <c r="K4113" s="6" t="n">
        <f aca="false">IF(1_Data_EDA!C4114="Corporate",1,0)</f>
        <v>0</v>
      </c>
      <c r="L4113" s="6" t="n">
        <f aca="false">IF(1_Data_EDA!C4114="Home Office",1,0)</f>
        <v>0</v>
      </c>
      <c r="M4113" s="6" t="n">
        <f aca="false">IF(1_Data_EDA!D4114="Europe",1,0)</f>
        <v>0</v>
      </c>
      <c r="N4113" s="6" t="n">
        <f aca="false">IF(1_Data_EDA!D4114="LATAM",1,0)</f>
        <v>0</v>
      </c>
      <c r="O4113" s="6" t="n">
        <f aca="false">IF(1_Data_EDA!D4114="Pacific Asia",1,0)</f>
        <v>1</v>
      </c>
      <c r="P4113" s="6" t="n">
        <f aca="false">IF(1_Data_EDA!D4114="USCA",1,0)</f>
        <v>0</v>
      </c>
      <c r="Q4113" s="6" t="n">
        <f aca="false">IF(C4113&gt;MEDIAN(C$5:C$8004),1,0)</f>
        <v>0</v>
      </c>
      <c r="R4113" s="6" t="n">
        <f aca="false">IF(D4113&gt;2,1,0)</f>
        <v>0</v>
      </c>
    </row>
    <row r="4114" customFormat="false" ht="15" hidden="false" customHeight="true" outlineLevel="0" collapsed="false">
      <c r="A4114" s="6" t="n">
        <f aca="false">1_Data_EDA!O4115</f>
        <v>0</v>
      </c>
      <c r="B4114" s="6" t="n">
        <f aca="false">1_Data_EDA!H4115</f>
        <v>4</v>
      </c>
      <c r="C4114" s="7" t="n">
        <f aca="false">1_Data_EDA!I4115</f>
        <v>59.99000168</v>
      </c>
      <c r="D4114" s="6" t="n">
        <f aca="false">1_Data_EDA!J4115</f>
        <v>5</v>
      </c>
      <c r="E4114" s="7" t="n">
        <f aca="false">1_Data_EDA!K4115</f>
        <v>299.9500122</v>
      </c>
      <c r="F4114" s="7" t="n">
        <f aca="false">1_Data_EDA!L4115</f>
        <v>38.99000168</v>
      </c>
      <c r="G4114" s="8" t="n">
        <f aca="false">1_Data_EDA!M4115</f>
        <v>0.129999995</v>
      </c>
      <c r="H4114" s="6" t="n">
        <f aca="false">IF(1_Data_EDA!B4115="First Class",1,0)</f>
        <v>0</v>
      </c>
      <c r="I4114" s="6" t="n">
        <f aca="false">IF(1_Data_EDA!B4115="Second Class",1,0)</f>
        <v>0</v>
      </c>
      <c r="J4114" s="6" t="n">
        <f aca="false">IF(1_Data_EDA!B4115="Same Day",1,0)</f>
        <v>0</v>
      </c>
      <c r="K4114" s="6" t="n">
        <f aca="false">IF(1_Data_EDA!C4115="Corporate",1,0)</f>
        <v>0</v>
      </c>
      <c r="L4114" s="6" t="n">
        <f aca="false">IF(1_Data_EDA!C4115="Home Office",1,0)</f>
        <v>0</v>
      </c>
      <c r="M4114" s="6" t="n">
        <f aca="false">IF(1_Data_EDA!D4115="Europe",1,0)</f>
        <v>1</v>
      </c>
      <c r="N4114" s="6" t="n">
        <f aca="false">IF(1_Data_EDA!D4115="LATAM",1,0)</f>
        <v>0</v>
      </c>
      <c r="O4114" s="6" t="n">
        <f aca="false">IF(1_Data_EDA!D4115="Pacific Asia",1,0)</f>
        <v>0</v>
      </c>
      <c r="P4114" s="6" t="n">
        <f aca="false">IF(1_Data_EDA!D4115="USCA",1,0)</f>
        <v>0</v>
      </c>
      <c r="Q4114" s="6" t="n">
        <f aca="false">IF(C4114&gt;MEDIAN(C$5:C$8004),1,0)</f>
        <v>0</v>
      </c>
      <c r="R4114" s="6" t="n">
        <f aca="false">IF(D4114&gt;2,1,0)</f>
        <v>1</v>
      </c>
    </row>
    <row r="4115" customFormat="false" ht="15" hidden="false" customHeight="true" outlineLevel="0" collapsed="false">
      <c r="A4115" s="6" t="n">
        <f aca="false">1_Data_EDA!O4116</f>
        <v>1</v>
      </c>
      <c r="B4115" s="6" t="n">
        <f aca="false">1_Data_EDA!H4116</f>
        <v>0</v>
      </c>
      <c r="C4115" s="7" t="n">
        <f aca="false">1_Data_EDA!I4116</f>
        <v>59.99000168</v>
      </c>
      <c r="D4115" s="6" t="n">
        <f aca="false">1_Data_EDA!J4116</f>
        <v>1</v>
      </c>
      <c r="E4115" s="7" t="n">
        <f aca="false">1_Data_EDA!K4116</f>
        <v>59.99000168</v>
      </c>
      <c r="F4115" s="7" t="n">
        <f aca="false">1_Data_EDA!L4116</f>
        <v>10.80000019</v>
      </c>
      <c r="G4115" s="8" t="n">
        <f aca="false">1_Data_EDA!M4116</f>
        <v>0.180000007</v>
      </c>
      <c r="H4115" s="6" t="n">
        <f aca="false">IF(1_Data_EDA!B4116="First Class",1,0)</f>
        <v>0</v>
      </c>
      <c r="I4115" s="6" t="n">
        <f aca="false">IF(1_Data_EDA!B4116="Second Class",1,0)</f>
        <v>0</v>
      </c>
      <c r="J4115" s="6" t="n">
        <f aca="false">IF(1_Data_EDA!B4116="Same Day",1,0)</f>
        <v>1</v>
      </c>
      <c r="K4115" s="6" t="n">
        <f aca="false">IF(1_Data_EDA!C4116="Corporate",1,0)</f>
        <v>1</v>
      </c>
      <c r="L4115" s="6" t="n">
        <f aca="false">IF(1_Data_EDA!C4116="Home Office",1,0)</f>
        <v>0</v>
      </c>
      <c r="M4115" s="6" t="n">
        <f aca="false">IF(1_Data_EDA!D4116="Europe",1,0)</f>
        <v>0</v>
      </c>
      <c r="N4115" s="6" t="n">
        <f aca="false">IF(1_Data_EDA!D4116="LATAM",1,0)</f>
        <v>1</v>
      </c>
      <c r="O4115" s="6" t="n">
        <f aca="false">IF(1_Data_EDA!D4116="Pacific Asia",1,0)</f>
        <v>0</v>
      </c>
      <c r="P4115" s="6" t="n">
        <f aca="false">IF(1_Data_EDA!D4116="USCA",1,0)</f>
        <v>0</v>
      </c>
      <c r="Q4115" s="6" t="n">
        <f aca="false">IF(C4115&gt;MEDIAN(C$5:C$8004),1,0)</f>
        <v>0</v>
      </c>
      <c r="R4115" s="6" t="n">
        <f aca="false">IF(D4115&gt;2,1,0)</f>
        <v>0</v>
      </c>
    </row>
    <row r="4116" customFormat="false" ht="15" hidden="false" customHeight="true" outlineLevel="0" collapsed="false">
      <c r="A4116" s="6" t="n">
        <f aca="false">1_Data_EDA!O4117</f>
        <v>1</v>
      </c>
      <c r="B4116" s="6" t="n">
        <f aca="false">1_Data_EDA!H4117</f>
        <v>2</v>
      </c>
      <c r="C4116" s="7" t="n">
        <f aca="false">1_Data_EDA!I4117</f>
        <v>129.9900055</v>
      </c>
      <c r="D4116" s="6" t="n">
        <f aca="false">1_Data_EDA!J4117</f>
        <v>1</v>
      </c>
      <c r="E4116" s="7" t="n">
        <f aca="false">1_Data_EDA!K4117</f>
        <v>129.9900055</v>
      </c>
      <c r="F4116" s="7" t="n">
        <f aca="false">1_Data_EDA!L4117</f>
        <v>5.199999809</v>
      </c>
      <c r="G4116" s="8" t="n">
        <f aca="false">1_Data_EDA!M4117</f>
        <v>0.039999999</v>
      </c>
      <c r="H4116" s="6" t="n">
        <f aca="false">IF(1_Data_EDA!B4117="First Class",1,0)</f>
        <v>0</v>
      </c>
      <c r="I4116" s="6" t="n">
        <f aca="false">IF(1_Data_EDA!B4117="Second Class",1,0)</f>
        <v>1</v>
      </c>
      <c r="J4116" s="6" t="n">
        <f aca="false">IF(1_Data_EDA!B4117="Same Day",1,0)</f>
        <v>0</v>
      </c>
      <c r="K4116" s="6" t="n">
        <f aca="false">IF(1_Data_EDA!C4117="Corporate",1,0)</f>
        <v>1</v>
      </c>
      <c r="L4116" s="6" t="n">
        <f aca="false">IF(1_Data_EDA!C4117="Home Office",1,0)</f>
        <v>0</v>
      </c>
      <c r="M4116" s="6" t="n">
        <f aca="false">IF(1_Data_EDA!D4117="Europe",1,0)</f>
        <v>0</v>
      </c>
      <c r="N4116" s="6" t="n">
        <f aca="false">IF(1_Data_EDA!D4117="LATAM",1,0)</f>
        <v>0</v>
      </c>
      <c r="O4116" s="6" t="n">
        <f aca="false">IF(1_Data_EDA!D4117="Pacific Asia",1,0)</f>
        <v>1</v>
      </c>
      <c r="P4116" s="6" t="n">
        <f aca="false">IF(1_Data_EDA!D4117="USCA",1,0)</f>
        <v>0</v>
      </c>
      <c r="Q4116" s="6" t="n">
        <f aca="false">IF(C4116&gt;MEDIAN(C$5:C$8004),1,0)</f>
        <v>1</v>
      </c>
      <c r="R4116" s="6" t="n">
        <f aca="false">IF(D4116&gt;2,1,0)</f>
        <v>0</v>
      </c>
    </row>
    <row r="4117" customFormat="false" ht="15" hidden="false" customHeight="true" outlineLevel="0" collapsed="false">
      <c r="A4117" s="6" t="n">
        <f aca="false">1_Data_EDA!O4118</f>
        <v>0</v>
      </c>
      <c r="B4117" s="6" t="n">
        <f aca="false">1_Data_EDA!H4118</f>
        <v>4</v>
      </c>
      <c r="C4117" s="7" t="n">
        <f aca="false">1_Data_EDA!I4118</f>
        <v>59.99000168</v>
      </c>
      <c r="D4117" s="6" t="n">
        <f aca="false">1_Data_EDA!J4118</f>
        <v>2</v>
      </c>
      <c r="E4117" s="7" t="n">
        <f aca="false">1_Data_EDA!K4118</f>
        <v>119.9800034</v>
      </c>
      <c r="F4117" s="7" t="n">
        <f aca="false">1_Data_EDA!L4118</f>
        <v>8.399999619</v>
      </c>
      <c r="G4117" s="8" t="n">
        <f aca="false">1_Data_EDA!M4118</f>
        <v>0.07</v>
      </c>
      <c r="H4117" s="6" t="n">
        <f aca="false">IF(1_Data_EDA!B4118="First Class",1,0)</f>
        <v>0</v>
      </c>
      <c r="I4117" s="6" t="n">
        <f aca="false">IF(1_Data_EDA!B4118="Second Class",1,0)</f>
        <v>0</v>
      </c>
      <c r="J4117" s="6" t="n">
        <f aca="false">IF(1_Data_EDA!B4118="Same Day",1,0)</f>
        <v>0</v>
      </c>
      <c r="K4117" s="6" t="n">
        <f aca="false">IF(1_Data_EDA!C4118="Corporate",1,0)</f>
        <v>0</v>
      </c>
      <c r="L4117" s="6" t="n">
        <f aca="false">IF(1_Data_EDA!C4118="Home Office",1,0)</f>
        <v>1</v>
      </c>
      <c r="M4117" s="6" t="n">
        <f aca="false">IF(1_Data_EDA!D4118="Europe",1,0)</f>
        <v>0</v>
      </c>
      <c r="N4117" s="6" t="n">
        <f aca="false">IF(1_Data_EDA!D4118="LATAM",1,0)</f>
        <v>1</v>
      </c>
      <c r="O4117" s="6" t="n">
        <f aca="false">IF(1_Data_EDA!D4118="Pacific Asia",1,0)</f>
        <v>0</v>
      </c>
      <c r="P4117" s="6" t="n">
        <f aca="false">IF(1_Data_EDA!D4118="USCA",1,0)</f>
        <v>0</v>
      </c>
      <c r="Q4117" s="6" t="n">
        <f aca="false">IF(C4117&gt;MEDIAN(C$5:C$8004),1,0)</f>
        <v>0</v>
      </c>
      <c r="R4117" s="6" t="n">
        <f aca="false">IF(D4117&gt;2,1,0)</f>
        <v>0</v>
      </c>
    </row>
    <row r="4118" customFormat="false" ht="15" hidden="false" customHeight="true" outlineLevel="0" collapsed="false">
      <c r="A4118" s="6" t="n">
        <f aca="false">1_Data_EDA!O4119</f>
        <v>1</v>
      </c>
      <c r="B4118" s="6" t="n">
        <f aca="false">1_Data_EDA!H4119</f>
        <v>4</v>
      </c>
      <c r="C4118" s="7" t="n">
        <f aca="false">1_Data_EDA!I4119</f>
        <v>129.9900055</v>
      </c>
      <c r="D4118" s="6" t="n">
        <f aca="false">1_Data_EDA!J4119</f>
        <v>1</v>
      </c>
      <c r="E4118" s="7" t="n">
        <f aca="false">1_Data_EDA!K4119</f>
        <v>129.9900055</v>
      </c>
      <c r="F4118" s="7" t="n">
        <f aca="false">1_Data_EDA!L4119</f>
        <v>22.10000038</v>
      </c>
      <c r="G4118" s="8" t="n">
        <f aca="false">1_Data_EDA!M4119</f>
        <v>0.170000002</v>
      </c>
      <c r="H4118" s="6" t="n">
        <f aca="false">IF(1_Data_EDA!B4119="First Class",1,0)</f>
        <v>0</v>
      </c>
      <c r="I4118" s="6" t="n">
        <f aca="false">IF(1_Data_EDA!B4119="Second Class",1,0)</f>
        <v>0</v>
      </c>
      <c r="J4118" s="6" t="n">
        <f aca="false">IF(1_Data_EDA!B4119="Same Day",1,0)</f>
        <v>0</v>
      </c>
      <c r="K4118" s="6" t="n">
        <f aca="false">IF(1_Data_EDA!C4119="Corporate",1,0)</f>
        <v>0</v>
      </c>
      <c r="L4118" s="6" t="n">
        <f aca="false">IF(1_Data_EDA!C4119="Home Office",1,0)</f>
        <v>0</v>
      </c>
      <c r="M4118" s="6" t="n">
        <f aca="false">IF(1_Data_EDA!D4119="Europe",1,0)</f>
        <v>1</v>
      </c>
      <c r="N4118" s="6" t="n">
        <f aca="false">IF(1_Data_EDA!D4119="LATAM",1,0)</f>
        <v>0</v>
      </c>
      <c r="O4118" s="6" t="n">
        <f aca="false">IF(1_Data_EDA!D4119="Pacific Asia",1,0)</f>
        <v>0</v>
      </c>
      <c r="P4118" s="6" t="n">
        <f aca="false">IF(1_Data_EDA!D4119="USCA",1,0)</f>
        <v>0</v>
      </c>
      <c r="Q4118" s="6" t="n">
        <f aca="false">IF(C4118&gt;MEDIAN(C$5:C$8004),1,0)</f>
        <v>1</v>
      </c>
      <c r="R4118" s="6" t="n">
        <f aca="false">IF(D4118&gt;2,1,0)</f>
        <v>0</v>
      </c>
    </row>
    <row r="4119" customFormat="false" ht="15" hidden="false" customHeight="true" outlineLevel="0" collapsed="false">
      <c r="A4119" s="6" t="n">
        <f aca="false">1_Data_EDA!O4120</f>
        <v>0</v>
      </c>
      <c r="B4119" s="6" t="n">
        <f aca="false">1_Data_EDA!H4120</f>
        <v>4</v>
      </c>
      <c r="C4119" s="7" t="n">
        <f aca="false">1_Data_EDA!I4120</f>
        <v>59.99000168</v>
      </c>
      <c r="D4119" s="6" t="n">
        <f aca="false">1_Data_EDA!J4120</f>
        <v>4</v>
      </c>
      <c r="E4119" s="7" t="n">
        <f aca="false">1_Data_EDA!K4120</f>
        <v>239.9600067</v>
      </c>
      <c r="F4119" s="7" t="n">
        <f aca="false">1_Data_EDA!L4120</f>
        <v>31.19000053</v>
      </c>
      <c r="G4119" s="8" t="n">
        <f aca="false">1_Data_EDA!M4120</f>
        <v>0.129999995</v>
      </c>
      <c r="H4119" s="6" t="n">
        <f aca="false">IF(1_Data_EDA!B4120="First Class",1,0)</f>
        <v>0</v>
      </c>
      <c r="I4119" s="6" t="n">
        <f aca="false">IF(1_Data_EDA!B4120="Second Class",1,0)</f>
        <v>0</v>
      </c>
      <c r="J4119" s="6" t="n">
        <f aca="false">IF(1_Data_EDA!B4120="Same Day",1,0)</f>
        <v>0</v>
      </c>
      <c r="K4119" s="6" t="n">
        <f aca="false">IF(1_Data_EDA!C4120="Corporate",1,0)</f>
        <v>0</v>
      </c>
      <c r="L4119" s="6" t="n">
        <f aca="false">IF(1_Data_EDA!C4120="Home Office",1,0)</f>
        <v>1</v>
      </c>
      <c r="M4119" s="6" t="n">
        <f aca="false">IF(1_Data_EDA!D4120="Europe",1,0)</f>
        <v>0</v>
      </c>
      <c r="N4119" s="6" t="n">
        <f aca="false">IF(1_Data_EDA!D4120="LATAM",1,0)</f>
        <v>1</v>
      </c>
      <c r="O4119" s="6" t="n">
        <f aca="false">IF(1_Data_EDA!D4120="Pacific Asia",1,0)</f>
        <v>0</v>
      </c>
      <c r="P4119" s="6" t="n">
        <f aca="false">IF(1_Data_EDA!D4120="USCA",1,0)</f>
        <v>0</v>
      </c>
      <c r="Q4119" s="6" t="n">
        <f aca="false">IF(C4119&gt;MEDIAN(C$5:C$8004),1,0)</f>
        <v>0</v>
      </c>
      <c r="R4119" s="6" t="n">
        <f aca="false">IF(D4119&gt;2,1,0)</f>
        <v>1</v>
      </c>
    </row>
    <row r="4120" customFormat="false" ht="15" hidden="false" customHeight="true" outlineLevel="0" collapsed="false">
      <c r="A4120" s="6" t="n">
        <f aca="false">1_Data_EDA!O4121</f>
        <v>1</v>
      </c>
      <c r="B4120" s="6" t="n">
        <f aca="false">1_Data_EDA!H4121</f>
        <v>2</v>
      </c>
      <c r="C4120" s="7" t="n">
        <f aca="false">1_Data_EDA!I4121</f>
        <v>399.980011</v>
      </c>
      <c r="D4120" s="6" t="n">
        <f aca="false">1_Data_EDA!J4121</f>
        <v>1</v>
      </c>
      <c r="E4120" s="7" t="n">
        <f aca="false">1_Data_EDA!K4121</f>
        <v>399.980011</v>
      </c>
      <c r="F4120" s="7" t="n">
        <f aca="false">1_Data_EDA!L4121</f>
        <v>36</v>
      </c>
      <c r="G4120" s="8" t="n">
        <f aca="false">1_Data_EDA!M4121</f>
        <v>0.090000004</v>
      </c>
      <c r="H4120" s="6" t="n">
        <f aca="false">IF(1_Data_EDA!B4121="First Class",1,0)</f>
        <v>0</v>
      </c>
      <c r="I4120" s="6" t="n">
        <f aca="false">IF(1_Data_EDA!B4121="Second Class",1,0)</f>
        <v>1</v>
      </c>
      <c r="J4120" s="6" t="n">
        <f aca="false">IF(1_Data_EDA!B4121="Same Day",1,0)</f>
        <v>0</v>
      </c>
      <c r="K4120" s="6" t="n">
        <f aca="false">IF(1_Data_EDA!C4121="Corporate",1,0)</f>
        <v>1</v>
      </c>
      <c r="L4120" s="6" t="n">
        <f aca="false">IF(1_Data_EDA!C4121="Home Office",1,0)</f>
        <v>0</v>
      </c>
      <c r="M4120" s="6" t="n">
        <f aca="false">IF(1_Data_EDA!D4121="Europe",1,0)</f>
        <v>1</v>
      </c>
      <c r="N4120" s="6" t="n">
        <f aca="false">IF(1_Data_EDA!D4121="LATAM",1,0)</f>
        <v>0</v>
      </c>
      <c r="O4120" s="6" t="n">
        <f aca="false">IF(1_Data_EDA!D4121="Pacific Asia",1,0)</f>
        <v>0</v>
      </c>
      <c r="P4120" s="6" t="n">
        <f aca="false">IF(1_Data_EDA!D4121="USCA",1,0)</f>
        <v>0</v>
      </c>
      <c r="Q4120" s="6" t="n">
        <f aca="false">IF(C4120&gt;MEDIAN(C$5:C$8004),1,0)</f>
        <v>1</v>
      </c>
      <c r="R4120" s="6" t="n">
        <f aca="false">IF(D4120&gt;2,1,0)</f>
        <v>0</v>
      </c>
    </row>
    <row r="4121" customFormat="false" ht="15" hidden="false" customHeight="true" outlineLevel="0" collapsed="false">
      <c r="A4121" s="6" t="n">
        <f aca="false">1_Data_EDA!O4122</f>
        <v>1</v>
      </c>
      <c r="B4121" s="6" t="n">
        <f aca="false">1_Data_EDA!H4122</f>
        <v>2</v>
      </c>
      <c r="C4121" s="7" t="n">
        <f aca="false">1_Data_EDA!I4122</f>
        <v>199.9900055</v>
      </c>
      <c r="D4121" s="6" t="n">
        <f aca="false">1_Data_EDA!J4122</f>
        <v>1</v>
      </c>
      <c r="E4121" s="7" t="n">
        <f aca="false">1_Data_EDA!K4122</f>
        <v>199.9900055</v>
      </c>
      <c r="F4121" s="7" t="n">
        <f aca="false">1_Data_EDA!L4122</f>
        <v>24</v>
      </c>
      <c r="G4121" s="8" t="n">
        <f aca="false">1_Data_EDA!M4122</f>
        <v>0.119999997</v>
      </c>
      <c r="H4121" s="6" t="n">
        <f aca="false">IF(1_Data_EDA!B4122="First Class",1,0)</f>
        <v>0</v>
      </c>
      <c r="I4121" s="6" t="n">
        <f aca="false">IF(1_Data_EDA!B4122="Second Class",1,0)</f>
        <v>1</v>
      </c>
      <c r="J4121" s="6" t="n">
        <f aca="false">IF(1_Data_EDA!B4122="Same Day",1,0)</f>
        <v>0</v>
      </c>
      <c r="K4121" s="6" t="n">
        <f aca="false">IF(1_Data_EDA!C4122="Corporate",1,0)</f>
        <v>0</v>
      </c>
      <c r="L4121" s="6" t="n">
        <f aca="false">IF(1_Data_EDA!C4122="Home Office",1,0)</f>
        <v>0</v>
      </c>
      <c r="M4121" s="6" t="n">
        <f aca="false">IF(1_Data_EDA!D4122="Europe",1,0)</f>
        <v>0</v>
      </c>
      <c r="N4121" s="6" t="n">
        <f aca="false">IF(1_Data_EDA!D4122="LATAM",1,0)</f>
        <v>0</v>
      </c>
      <c r="O4121" s="6" t="n">
        <f aca="false">IF(1_Data_EDA!D4122="Pacific Asia",1,0)</f>
        <v>0</v>
      </c>
      <c r="P4121" s="6" t="n">
        <f aca="false">IF(1_Data_EDA!D4122="USCA",1,0)</f>
        <v>0</v>
      </c>
      <c r="Q4121" s="6" t="n">
        <f aca="false">IF(C4121&gt;MEDIAN(C$5:C$8004),1,0)</f>
        <v>1</v>
      </c>
      <c r="R4121" s="6" t="n">
        <f aca="false">IF(D4121&gt;2,1,0)</f>
        <v>0</v>
      </c>
    </row>
    <row r="4122" customFormat="false" ht="15" hidden="false" customHeight="true" outlineLevel="0" collapsed="false">
      <c r="A4122" s="6" t="n">
        <f aca="false">1_Data_EDA!O4123</f>
        <v>1</v>
      </c>
      <c r="B4122" s="6" t="n">
        <f aca="false">1_Data_EDA!H4123</f>
        <v>1</v>
      </c>
      <c r="C4122" s="7" t="n">
        <f aca="false">1_Data_EDA!I4123</f>
        <v>129.9900055</v>
      </c>
      <c r="D4122" s="6" t="n">
        <f aca="false">1_Data_EDA!J4123</f>
        <v>1</v>
      </c>
      <c r="E4122" s="7" t="n">
        <f aca="false">1_Data_EDA!K4123</f>
        <v>129.9900055</v>
      </c>
      <c r="F4122" s="7" t="n">
        <f aca="false">1_Data_EDA!L4123</f>
        <v>22.10000038</v>
      </c>
      <c r="G4122" s="8" t="n">
        <f aca="false">1_Data_EDA!M4123</f>
        <v>0.170000002</v>
      </c>
      <c r="H4122" s="6" t="n">
        <f aca="false">IF(1_Data_EDA!B4123="First Class",1,0)</f>
        <v>1</v>
      </c>
      <c r="I4122" s="6" t="n">
        <f aca="false">IF(1_Data_EDA!B4123="Second Class",1,0)</f>
        <v>0</v>
      </c>
      <c r="J4122" s="6" t="n">
        <f aca="false">IF(1_Data_EDA!B4123="Same Day",1,0)</f>
        <v>0</v>
      </c>
      <c r="K4122" s="6" t="n">
        <f aca="false">IF(1_Data_EDA!C4123="Corporate",1,0)</f>
        <v>0</v>
      </c>
      <c r="L4122" s="6" t="n">
        <f aca="false">IF(1_Data_EDA!C4123="Home Office",1,0)</f>
        <v>0</v>
      </c>
      <c r="M4122" s="6" t="n">
        <f aca="false">IF(1_Data_EDA!D4123="Europe",1,0)</f>
        <v>0</v>
      </c>
      <c r="N4122" s="6" t="n">
        <f aca="false">IF(1_Data_EDA!D4123="LATAM",1,0)</f>
        <v>0</v>
      </c>
      <c r="O4122" s="6" t="n">
        <f aca="false">IF(1_Data_EDA!D4123="Pacific Asia",1,0)</f>
        <v>0</v>
      </c>
      <c r="P4122" s="6" t="n">
        <f aca="false">IF(1_Data_EDA!D4123="USCA",1,0)</f>
        <v>1</v>
      </c>
      <c r="Q4122" s="6" t="n">
        <f aca="false">IF(C4122&gt;MEDIAN(C$5:C$8004),1,0)</f>
        <v>1</v>
      </c>
      <c r="R4122" s="6" t="n">
        <f aca="false">IF(D4122&gt;2,1,0)</f>
        <v>0</v>
      </c>
    </row>
    <row r="4123" customFormat="false" ht="15" hidden="false" customHeight="true" outlineLevel="0" collapsed="false">
      <c r="A4123" s="6" t="n">
        <f aca="false">1_Data_EDA!O4124</f>
        <v>1</v>
      </c>
      <c r="B4123" s="6" t="n">
        <f aca="false">1_Data_EDA!H4124</f>
        <v>2</v>
      </c>
      <c r="C4123" s="7" t="n">
        <f aca="false">1_Data_EDA!I4124</f>
        <v>19.98999977</v>
      </c>
      <c r="D4123" s="6" t="n">
        <f aca="false">1_Data_EDA!J4124</f>
        <v>5</v>
      </c>
      <c r="E4123" s="7" t="n">
        <f aca="false">1_Data_EDA!K4124</f>
        <v>99.94999695</v>
      </c>
      <c r="F4123" s="7" t="n">
        <f aca="false">1_Data_EDA!L4124</f>
        <v>3</v>
      </c>
      <c r="G4123" s="8" t="n">
        <f aca="false">1_Data_EDA!M4124</f>
        <v>0.029999999</v>
      </c>
      <c r="H4123" s="6" t="n">
        <f aca="false">IF(1_Data_EDA!B4124="First Class",1,0)</f>
        <v>0</v>
      </c>
      <c r="I4123" s="6" t="n">
        <f aca="false">IF(1_Data_EDA!B4124="Second Class",1,0)</f>
        <v>1</v>
      </c>
      <c r="J4123" s="6" t="n">
        <f aca="false">IF(1_Data_EDA!B4124="Same Day",1,0)</f>
        <v>0</v>
      </c>
      <c r="K4123" s="6" t="n">
        <f aca="false">IF(1_Data_EDA!C4124="Corporate",1,0)</f>
        <v>0</v>
      </c>
      <c r="L4123" s="6" t="n">
        <f aca="false">IF(1_Data_EDA!C4124="Home Office",1,0)</f>
        <v>0</v>
      </c>
      <c r="M4123" s="6" t="n">
        <f aca="false">IF(1_Data_EDA!D4124="Europe",1,0)</f>
        <v>1</v>
      </c>
      <c r="N4123" s="6" t="n">
        <f aca="false">IF(1_Data_EDA!D4124="LATAM",1,0)</f>
        <v>0</v>
      </c>
      <c r="O4123" s="6" t="n">
        <f aca="false">IF(1_Data_EDA!D4124="Pacific Asia",1,0)</f>
        <v>0</v>
      </c>
      <c r="P4123" s="6" t="n">
        <f aca="false">IF(1_Data_EDA!D4124="USCA",1,0)</f>
        <v>0</v>
      </c>
      <c r="Q4123" s="6" t="n">
        <f aca="false">IF(C4123&gt;MEDIAN(C$5:C$8004),1,0)</f>
        <v>0</v>
      </c>
      <c r="R4123" s="6" t="n">
        <f aca="false">IF(D4123&gt;2,1,0)</f>
        <v>1</v>
      </c>
    </row>
    <row r="4124" customFormat="false" ht="15" hidden="false" customHeight="true" outlineLevel="0" collapsed="false">
      <c r="A4124" s="6" t="n">
        <f aca="false">1_Data_EDA!O4125</f>
        <v>1</v>
      </c>
      <c r="B4124" s="6" t="n">
        <f aca="false">1_Data_EDA!H4125</f>
        <v>0</v>
      </c>
      <c r="C4124" s="7" t="n">
        <f aca="false">1_Data_EDA!I4125</f>
        <v>39.99000168</v>
      </c>
      <c r="D4124" s="6" t="n">
        <f aca="false">1_Data_EDA!J4125</f>
        <v>5</v>
      </c>
      <c r="E4124" s="7" t="n">
        <f aca="false">1_Data_EDA!K4125</f>
        <v>199.9499969</v>
      </c>
      <c r="F4124" s="7" t="n">
        <f aca="false">1_Data_EDA!L4125</f>
        <v>39.99000168</v>
      </c>
      <c r="G4124" s="8" t="n">
        <f aca="false">1_Data_EDA!M4125</f>
        <v>0.200000003</v>
      </c>
      <c r="H4124" s="6" t="n">
        <f aca="false">IF(1_Data_EDA!B4125="First Class",1,0)</f>
        <v>0</v>
      </c>
      <c r="I4124" s="6" t="n">
        <f aca="false">IF(1_Data_EDA!B4125="Second Class",1,0)</f>
        <v>0</v>
      </c>
      <c r="J4124" s="6" t="n">
        <f aca="false">IF(1_Data_EDA!B4125="Same Day",1,0)</f>
        <v>1</v>
      </c>
      <c r="K4124" s="6" t="n">
        <f aca="false">IF(1_Data_EDA!C4125="Corporate",1,0)</f>
        <v>0</v>
      </c>
      <c r="L4124" s="6" t="n">
        <f aca="false">IF(1_Data_EDA!C4125="Home Office",1,0)</f>
        <v>0</v>
      </c>
      <c r="M4124" s="6" t="n">
        <f aca="false">IF(1_Data_EDA!D4125="Europe",1,0)</f>
        <v>1</v>
      </c>
      <c r="N4124" s="6" t="n">
        <f aca="false">IF(1_Data_EDA!D4125="LATAM",1,0)</f>
        <v>0</v>
      </c>
      <c r="O4124" s="6" t="n">
        <f aca="false">IF(1_Data_EDA!D4125="Pacific Asia",1,0)</f>
        <v>0</v>
      </c>
      <c r="P4124" s="6" t="n">
        <f aca="false">IF(1_Data_EDA!D4125="USCA",1,0)</f>
        <v>0</v>
      </c>
      <c r="Q4124" s="6" t="n">
        <f aca="false">IF(C4124&gt;MEDIAN(C$5:C$8004),1,0)</f>
        <v>0</v>
      </c>
      <c r="R4124" s="6" t="n">
        <f aca="false">IF(D4124&gt;2,1,0)</f>
        <v>1</v>
      </c>
    </row>
    <row r="4125" customFormat="false" ht="15" hidden="false" customHeight="true" outlineLevel="0" collapsed="false">
      <c r="A4125" s="6" t="n">
        <f aca="false">1_Data_EDA!O4126</f>
        <v>1</v>
      </c>
      <c r="B4125" s="6" t="n">
        <f aca="false">1_Data_EDA!H4126</f>
        <v>4</v>
      </c>
      <c r="C4125" s="7" t="n">
        <f aca="false">1_Data_EDA!I4126</f>
        <v>50</v>
      </c>
      <c r="D4125" s="6" t="n">
        <f aca="false">1_Data_EDA!J4126</f>
        <v>3</v>
      </c>
      <c r="E4125" s="7" t="n">
        <f aca="false">1_Data_EDA!K4126</f>
        <v>150</v>
      </c>
      <c r="F4125" s="7" t="n">
        <f aca="false">1_Data_EDA!L4126</f>
        <v>27</v>
      </c>
      <c r="G4125" s="8" t="n">
        <f aca="false">1_Data_EDA!M4126</f>
        <v>0.180000007</v>
      </c>
      <c r="H4125" s="6" t="n">
        <f aca="false">IF(1_Data_EDA!B4126="First Class",1,0)</f>
        <v>0</v>
      </c>
      <c r="I4125" s="6" t="n">
        <f aca="false">IF(1_Data_EDA!B4126="Second Class",1,0)</f>
        <v>0</v>
      </c>
      <c r="J4125" s="6" t="n">
        <f aca="false">IF(1_Data_EDA!B4126="Same Day",1,0)</f>
        <v>0</v>
      </c>
      <c r="K4125" s="6" t="n">
        <f aca="false">IF(1_Data_EDA!C4126="Corporate",1,0)</f>
        <v>0</v>
      </c>
      <c r="L4125" s="6" t="n">
        <f aca="false">IF(1_Data_EDA!C4126="Home Office",1,0)</f>
        <v>0</v>
      </c>
      <c r="M4125" s="6" t="n">
        <f aca="false">IF(1_Data_EDA!D4126="Europe",1,0)</f>
        <v>1</v>
      </c>
      <c r="N4125" s="6" t="n">
        <f aca="false">IF(1_Data_EDA!D4126="LATAM",1,0)</f>
        <v>0</v>
      </c>
      <c r="O4125" s="6" t="n">
        <f aca="false">IF(1_Data_EDA!D4126="Pacific Asia",1,0)</f>
        <v>0</v>
      </c>
      <c r="P4125" s="6" t="n">
        <f aca="false">IF(1_Data_EDA!D4126="USCA",1,0)</f>
        <v>0</v>
      </c>
      <c r="Q4125" s="6" t="n">
        <f aca="false">IF(C4125&gt;MEDIAN(C$5:C$8004),1,0)</f>
        <v>0</v>
      </c>
      <c r="R4125" s="6" t="n">
        <f aca="false">IF(D4125&gt;2,1,0)</f>
        <v>1</v>
      </c>
    </row>
    <row r="4126" customFormat="false" ht="15" hidden="false" customHeight="true" outlineLevel="0" collapsed="false">
      <c r="A4126" s="6" t="n">
        <f aca="false">1_Data_EDA!O4127</f>
        <v>1</v>
      </c>
      <c r="B4126" s="6" t="n">
        <f aca="false">1_Data_EDA!H4127</f>
        <v>4</v>
      </c>
      <c r="C4126" s="7" t="n">
        <f aca="false">1_Data_EDA!I4127</f>
        <v>59.99000168</v>
      </c>
      <c r="D4126" s="6" t="n">
        <f aca="false">1_Data_EDA!J4127</f>
        <v>4</v>
      </c>
      <c r="E4126" s="7" t="n">
        <f aca="false">1_Data_EDA!K4127</f>
        <v>239.9600067</v>
      </c>
      <c r="F4126" s="7" t="n">
        <f aca="false">1_Data_EDA!L4127</f>
        <v>35.99000168</v>
      </c>
      <c r="G4126" s="8" t="n">
        <f aca="false">1_Data_EDA!M4127</f>
        <v>0.150000006</v>
      </c>
      <c r="H4126" s="6" t="n">
        <f aca="false">IF(1_Data_EDA!B4127="First Class",1,0)</f>
        <v>0</v>
      </c>
      <c r="I4126" s="6" t="n">
        <f aca="false">IF(1_Data_EDA!B4127="Second Class",1,0)</f>
        <v>0</v>
      </c>
      <c r="J4126" s="6" t="n">
        <f aca="false">IF(1_Data_EDA!B4127="Same Day",1,0)</f>
        <v>0</v>
      </c>
      <c r="K4126" s="6" t="n">
        <f aca="false">IF(1_Data_EDA!C4127="Corporate",1,0)</f>
        <v>0</v>
      </c>
      <c r="L4126" s="6" t="n">
        <f aca="false">IF(1_Data_EDA!C4127="Home Office",1,0)</f>
        <v>1</v>
      </c>
      <c r="M4126" s="6" t="n">
        <f aca="false">IF(1_Data_EDA!D4127="Europe",1,0)</f>
        <v>0</v>
      </c>
      <c r="N4126" s="6" t="n">
        <f aca="false">IF(1_Data_EDA!D4127="LATAM",1,0)</f>
        <v>1</v>
      </c>
      <c r="O4126" s="6" t="n">
        <f aca="false">IF(1_Data_EDA!D4127="Pacific Asia",1,0)</f>
        <v>0</v>
      </c>
      <c r="P4126" s="6" t="n">
        <f aca="false">IF(1_Data_EDA!D4127="USCA",1,0)</f>
        <v>0</v>
      </c>
      <c r="Q4126" s="6" t="n">
        <f aca="false">IF(C4126&gt;MEDIAN(C$5:C$8004),1,0)</f>
        <v>0</v>
      </c>
      <c r="R4126" s="6" t="n">
        <f aca="false">IF(D4126&gt;2,1,0)</f>
        <v>1</v>
      </c>
    </row>
    <row r="4127" customFormat="false" ht="15" hidden="false" customHeight="true" outlineLevel="0" collapsed="false">
      <c r="A4127" s="6" t="n">
        <f aca="false">1_Data_EDA!O4128</f>
        <v>0</v>
      </c>
      <c r="B4127" s="6" t="n">
        <f aca="false">1_Data_EDA!H4128</f>
        <v>4</v>
      </c>
      <c r="C4127" s="7" t="n">
        <f aca="false">1_Data_EDA!I4128</f>
        <v>50</v>
      </c>
      <c r="D4127" s="6" t="n">
        <f aca="false">1_Data_EDA!J4128</f>
        <v>3</v>
      </c>
      <c r="E4127" s="7" t="n">
        <f aca="false">1_Data_EDA!K4128</f>
        <v>150</v>
      </c>
      <c r="F4127" s="7" t="n">
        <f aca="false">1_Data_EDA!L4128</f>
        <v>8.25</v>
      </c>
      <c r="G4127" s="8" t="n">
        <f aca="false">1_Data_EDA!M4128</f>
        <v>0.059999999</v>
      </c>
      <c r="H4127" s="6" t="n">
        <f aca="false">IF(1_Data_EDA!B4128="First Class",1,0)</f>
        <v>0</v>
      </c>
      <c r="I4127" s="6" t="n">
        <f aca="false">IF(1_Data_EDA!B4128="Second Class",1,0)</f>
        <v>0</v>
      </c>
      <c r="J4127" s="6" t="n">
        <f aca="false">IF(1_Data_EDA!B4128="Same Day",1,0)</f>
        <v>0</v>
      </c>
      <c r="K4127" s="6" t="n">
        <f aca="false">IF(1_Data_EDA!C4128="Corporate",1,0)</f>
        <v>0</v>
      </c>
      <c r="L4127" s="6" t="n">
        <f aca="false">IF(1_Data_EDA!C4128="Home Office",1,0)</f>
        <v>0</v>
      </c>
      <c r="M4127" s="6" t="n">
        <f aca="false">IF(1_Data_EDA!D4128="Europe",1,0)</f>
        <v>1</v>
      </c>
      <c r="N4127" s="6" t="n">
        <f aca="false">IF(1_Data_EDA!D4128="LATAM",1,0)</f>
        <v>0</v>
      </c>
      <c r="O4127" s="6" t="n">
        <f aca="false">IF(1_Data_EDA!D4128="Pacific Asia",1,0)</f>
        <v>0</v>
      </c>
      <c r="P4127" s="6" t="n">
        <f aca="false">IF(1_Data_EDA!D4128="USCA",1,0)</f>
        <v>0</v>
      </c>
      <c r="Q4127" s="6" t="n">
        <f aca="false">IF(C4127&gt;MEDIAN(C$5:C$8004),1,0)</f>
        <v>0</v>
      </c>
      <c r="R4127" s="6" t="n">
        <f aca="false">IF(D4127&gt;2,1,0)</f>
        <v>1</v>
      </c>
    </row>
    <row r="4128" customFormat="false" ht="15" hidden="false" customHeight="true" outlineLevel="0" collapsed="false">
      <c r="A4128" s="6" t="n">
        <f aca="false">1_Data_EDA!O4129</f>
        <v>0</v>
      </c>
      <c r="B4128" s="6" t="n">
        <f aca="false">1_Data_EDA!H4129</f>
        <v>4</v>
      </c>
      <c r="C4128" s="7" t="n">
        <f aca="false">1_Data_EDA!I4129</f>
        <v>129.9900055</v>
      </c>
      <c r="D4128" s="6" t="n">
        <f aca="false">1_Data_EDA!J4129</f>
        <v>1</v>
      </c>
      <c r="E4128" s="7" t="n">
        <f aca="false">1_Data_EDA!K4129</f>
        <v>129.9900055</v>
      </c>
      <c r="F4128" s="7" t="n">
        <f aca="false">1_Data_EDA!L4129</f>
        <v>5.199999809</v>
      </c>
      <c r="G4128" s="8" t="n">
        <f aca="false">1_Data_EDA!M4129</f>
        <v>0.039999999</v>
      </c>
      <c r="H4128" s="6" t="n">
        <f aca="false">IF(1_Data_EDA!B4129="First Class",1,0)</f>
        <v>0</v>
      </c>
      <c r="I4128" s="6" t="n">
        <f aca="false">IF(1_Data_EDA!B4129="Second Class",1,0)</f>
        <v>0</v>
      </c>
      <c r="J4128" s="6" t="n">
        <f aca="false">IF(1_Data_EDA!B4129="Same Day",1,0)</f>
        <v>0</v>
      </c>
      <c r="K4128" s="6" t="n">
        <f aca="false">IF(1_Data_EDA!C4129="Corporate",1,0)</f>
        <v>1</v>
      </c>
      <c r="L4128" s="6" t="n">
        <f aca="false">IF(1_Data_EDA!C4129="Home Office",1,0)</f>
        <v>0</v>
      </c>
      <c r="M4128" s="6" t="n">
        <f aca="false">IF(1_Data_EDA!D4129="Europe",1,0)</f>
        <v>0</v>
      </c>
      <c r="N4128" s="6" t="n">
        <f aca="false">IF(1_Data_EDA!D4129="LATAM",1,0)</f>
        <v>0</v>
      </c>
      <c r="O4128" s="6" t="n">
        <f aca="false">IF(1_Data_EDA!D4129="Pacific Asia",1,0)</f>
        <v>1</v>
      </c>
      <c r="P4128" s="6" t="n">
        <f aca="false">IF(1_Data_EDA!D4129="USCA",1,0)</f>
        <v>0</v>
      </c>
      <c r="Q4128" s="6" t="n">
        <f aca="false">IF(C4128&gt;MEDIAN(C$5:C$8004),1,0)</f>
        <v>1</v>
      </c>
      <c r="R4128" s="6" t="n">
        <f aca="false">IF(D4128&gt;2,1,0)</f>
        <v>0</v>
      </c>
    </row>
    <row r="4129" customFormat="false" ht="15" hidden="false" customHeight="true" outlineLevel="0" collapsed="false">
      <c r="A4129" s="6" t="n">
        <f aca="false">1_Data_EDA!O4130</f>
        <v>0</v>
      </c>
      <c r="B4129" s="6" t="n">
        <f aca="false">1_Data_EDA!H4130</f>
        <v>2</v>
      </c>
      <c r="C4129" s="7" t="n">
        <f aca="false">1_Data_EDA!I4130</f>
        <v>50</v>
      </c>
      <c r="D4129" s="6" t="n">
        <f aca="false">1_Data_EDA!J4130</f>
        <v>5</v>
      </c>
      <c r="E4129" s="7" t="n">
        <f aca="false">1_Data_EDA!K4130</f>
        <v>250</v>
      </c>
      <c r="F4129" s="7" t="n">
        <f aca="false">1_Data_EDA!L4130</f>
        <v>7.5</v>
      </c>
      <c r="G4129" s="8" t="n">
        <f aca="false">1_Data_EDA!M4130</f>
        <v>0.029999999</v>
      </c>
      <c r="H4129" s="6" t="n">
        <f aca="false">IF(1_Data_EDA!B4130="First Class",1,0)</f>
        <v>0</v>
      </c>
      <c r="I4129" s="6" t="n">
        <f aca="false">IF(1_Data_EDA!B4130="Second Class",1,0)</f>
        <v>1</v>
      </c>
      <c r="J4129" s="6" t="n">
        <f aca="false">IF(1_Data_EDA!B4130="Same Day",1,0)</f>
        <v>0</v>
      </c>
      <c r="K4129" s="6" t="n">
        <f aca="false">IF(1_Data_EDA!C4130="Corporate",1,0)</f>
        <v>1</v>
      </c>
      <c r="L4129" s="6" t="n">
        <f aca="false">IF(1_Data_EDA!C4130="Home Office",1,0)</f>
        <v>0</v>
      </c>
      <c r="M4129" s="6" t="n">
        <f aca="false">IF(1_Data_EDA!D4130="Europe",1,0)</f>
        <v>0</v>
      </c>
      <c r="N4129" s="6" t="n">
        <f aca="false">IF(1_Data_EDA!D4130="LATAM",1,0)</f>
        <v>0</v>
      </c>
      <c r="O4129" s="6" t="n">
        <f aca="false">IF(1_Data_EDA!D4130="Pacific Asia",1,0)</f>
        <v>0</v>
      </c>
      <c r="P4129" s="6" t="n">
        <f aca="false">IF(1_Data_EDA!D4130="USCA",1,0)</f>
        <v>1</v>
      </c>
      <c r="Q4129" s="6" t="n">
        <f aca="false">IF(C4129&gt;MEDIAN(C$5:C$8004),1,0)</f>
        <v>0</v>
      </c>
      <c r="R4129" s="6" t="n">
        <f aca="false">IF(D4129&gt;2,1,0)</f>
        <v>1</v>
      </c>
    </row>
    <row r="4130" customFormat="false" ht="15" hidden="false" customHeight="true" outlineLevel="0" collapsed="false">
      <c r="A4130" s="6" t="n">
        <f aca="false">1_Data_EDA!O4131</f>
        <v>1</v>
      </c>
      <c r="B4130" s="6" t="n">
        <f aca="false">1_Data_EDA!H4131</f>
        <v>1</v>
      </c>
      <c r="C4130" s="7" t="n">
        <f aca="false">1_Data_EDA!I4131</f>
        <v>299.980011</v>
      </c>
      <c r="D4130" s="6" t="n">
        <f aca="false">1_Data_EDA!J4131</f>
        <v>1</v>
      </c>
      <c r="E4130" s="7" t="n">
        <f aca="false">1_Data_EDA!K4131</f>
        <v>299.980011</v>
      </c>
      <c r="F4130" s="7" t="n">
        <f aca="false">1_Data_EDA!L4131</f>
        <v>60</v>
      </c>
      <c r="G4130" s="8" t="n">
        <f aca="false">1_Data_EDA!M4131</f>
        <v>0.200000003</v>
      </c>
      <c r="H4130" s="6" t="n">
        <f aca="false">IF(1_Data_EDA!B4131="First Class",1,0)</f>
        <v>1</v>
      </c>
      <c r="I4130" s="6" t="n">
        <f aca="false">IF(1_Data_EDA!B4131="Second Class",1,0)</f>
        <v>0</v>
      </c>
      <c r="J4130" s="6" t="n">
        <f aca="false">IF(1_Data_EDA!B4131="Same Day",1,0)</f>
        <v>0</v>
      </c>
      <c r="K4130" s="6" t="n">
        <f aca="false">IF(1_Data_EDA!C4131="Corporate",1,0)</f>
        <v>0</v>
      </c>
      <c r="L4130" s="6" t="n">
        <f aca="false">IF(1_Data_EDA!C4131="Home Office",1,0)</f>
        <v>0</v>
      </c>
      <c r="M4130" s="6" t="n">
        <f aca="false">IF(1_Data_EDA!D4131="Europe",1,0)</f>
        <v>1</v>
      </c>
      <c r="N4130" s="6" t="n">
        <f aca="false">IF(1_Data_EDA!D4131="LATAM",1,0)</f>
        <v>0</v>
      </c>
      <c r="O4130" s="6" t="n">
        <f aca="false">IF(1_Data_EDA!D4131="Pacific Asia",1,0)</f>
        <v>0</v>
      </c>
      <c r="P4130" s="6" t="n">
        <f aca="false">IF(1_Data_EDA!D4131="USCA",1,0)</f>
        <v>0</v>
      </c>
      <c r="Q4130" s="6" t="n">
        <f aca="false">IF(C4130&gt;MEDIAN(C$5:C$8004),1,0)</f>
        <v>1</v>
      </c>
      <c r="R4130" s="6" t="n">
        <f aca="false">IF(D4130&gt;2,1,0)</f>
        <v>0</v>
      </c>
    </row>
    <row r="4131" customFormat="false" ht="15" hidden="false" customHeight="true" outlineLevel="0" collapsed="false">
      <c r="A4131" s="6" t="n">
        <f aca="false">1_Data_EDA!O4132</f>
        <v>1</v>
      </c>
      <c r="B4131" s="6" t="n">
        <f aca="false">1_Data_EDA!H4132</f>
        <v>2</v>
      </c>
      <c r="C4131" s="7" t="n">
        <f aca="false">1_Data_EDA!I4132</f>
        <v>299.980011</v>
      </c>
      <c r="D4131" s="6" t="n">
        <f aca="false">1_Data_EDA!J4132</f>
        <v>1</v>
      </c>
      <c r="E4131" s="7" t="n">
        <f aca="false">1_Data_EDA!K4132</f>
        <v>299.980011</v>
      </c>
      <c r="F4131" s="7" t="n">
        <f aca="false">1_Data_EDA!L4132</f>
        <v>36</v>
      </c>
      <c r="G4131" s="8" t="n">
        <f aca="false">1_Data_EDA!M4132</f>
        <v>0.119999997</v>
      </c>
      <c r="H4131" s="6" t="n">
        <f aca="false">IF(1_Data_EDA!B4132="First Class",1,0)</f>
        <v>0</v>
      </c>
      <c r="I4131" s="6" t="n">
        <f aca="false">IF(1_Data_EDA!B4132="Second Class",1,0)</f>
        <v>1</v>
      </c>
      <c r="J4131" s="6" t="n">
        <f aca="false">IF(1_Data_EDA!B4132="Same Day",1,0)</f>
        <v>0</v>
      </c>
      <c r="K4131" s="6" t="n">
        <f aca="false">IF(1_Data_EDA!C4132="Corporate",1,0)</f>
        <v>0</v>
      </c>
      <c r="L4131" s="6" t="n">
        <f aca="false">IF(1_Data_EDA!C4132="Home Office",1,0)</f>
        <v>0</v>
      </c>
      <c r="M4131" s="6" t="n">
        <f aca="false">IF(1_Data_EDA!D4132="Europe",1,0)</f>
        <v>0</v>
      </c>
      <c r="N4131" s="6" t="n">
        <f aca="false">IF(1_Data_EDA!D4132="LATAM",1,0)</f>
        <v>0</v>
      </c>
      <c r="O4131" s="6" t="n">
        <f aca="false">IF(1_Data_EDA!D4132="Pacific Asia",1,0)</f>
        <v>0</v>
      </c>
      <c r="P4131" s="6" t="n">
        <f aca="false">IF(1_Data_EDA!D4132="USCA",1,0)</f>
        <v>1</v>
      </c>
      <c r="Q4131" s="6" t="n">
        <f aca="false">IF(C4131&gt;MEDIAN(C$5:C$8004),1,0)</f>
        <v>1</v>
      </c>
      <c r="R4131" s="6" t="n">
        <f aca="false">IF(D4131&gt;2,1,0)</f>
        <v>0</v>
      </c>
    </row>
    <row r="4132" customFormat="false" ht="15" hidden="false" customHeight="true" outlineLevel="0" collapsed="false">
      <c r="A4132" s="6" t="n">
        <f aca="false">1_Data_EDA!O4133</f>
        <v>0</v>
      </c>
      <c r="B4132" s="6" t="n">
        <f aca="false">1_Data_EDA!H4133</f>
        <v>4</v>
      </c>
      <c r="C4132" s="7" t="n">
        <f aca="false">1_Data_EDA!I4133</f>
        <v>11.53999996</v>
      </c>
      <c r="D4132" s="6" t="n">
        <f aca="false">1_Data_EDA!J4133</f>
        <v>1</v>
      </c>
      <c r="E4132" s="7" t="n">
        <f aca="false">1_Data_EDA!K4133</f>
        <v>11.53999996</v>
      </c>
      <c r="F4132" s="7" t="n">
        <f aca="false">1_Data_EDA!L4133</f>
        <v>0.810000002</v>
      </c>
      <c r="G4132" s="8" t="n">
        <f aca="false">1_Data_EDA!M4133</f>
        <v>0.07</v>
      </c>
      <c r="H4132" s="6" t="n">
        <f aca="false">IF(1_Data_EDA!B4133="First Class",1,0)</f>
        <v>0</v>
      </c>
      <c r="I4132" s="6" t="n">
        <f aca="false">IF(1_Data_EDA!B4133="Second Class",1,0)</f>
        <v>0</v>
      </c>
      <c r="J4132" s="6" t="n">
        <f aca="false">IF(1_Data_EDA!B4133="Same Day",1,0)</f>
        <v>0</v>
      </c>
      <c r="K4132" s="6" t="n">
        <f aca="false">IF(1_Data_EDA!C4133="Corporate",1,0)</f>
        <v>0</v>
      </c>
      <c r="L4132" s="6" t="n">
        <f aca="false">IF(1_Data_EDA!C4133="Home Office",1,0)</f>
        <v>1</v>
      </c>
      <c r="M4132" s="6" t="n">
        <f aca="false">IF(1_Data_EDA!D4133="Europe",1,0)</f>
        <v>0</v>
      </c>
      <c r="N4132" s="6" t="n">
        <f aca="false">IF(1_Data_EDA!D4133="LATAM",1,0)</f>
        <v>0</v>
      </c>
      <c r="O4132" s="6" t="n">
        <f aca="false">IF(1_Data_EDA!D4133="Pacific Asia",1,0)</f>
        <v>1</v>
      </c>
      <c r="P4132" s="6" t="n">
        <f aca="false">IF(1_Data_EDA!D4133="USCA",1,0)</f>
        <v>0</v>
      </c>
      <c r="Q4132" s="6" t="n">
        <f aca="false">IF(C4132&gt;MEDIAN(C$5:C$8004),1,0)</f>
        <v>0</v>
      </c>
      <c r="R4132" s="6" t="n">
        <f aca="false">IF(D4132&gt;2,1,0)</f>
        <v>0</v>
      </c>
    </row>
    <row r="4133" customFormat="false" ht="15" hidden="false" customHeight="true" outlineLevel="0" collapsed="false">
      <c r="A4133" s="6" t="n">
        <f aca="false">1_Data_EDA!O4134</f>
        <v>1</v>
      </c>
      <c r="B4133" s="6" t="n">
        <f aca="false">1_Data_EDA!H4134</f>
        <v>4</v>
      </c>
      <c r="C4133" s="7" t="n">
        <f aca="false">1_Data_EDA!I4134</f>
        <v>199.9900055</v>
      </c>
      <c r="D4133" s="6" t="n">
        <f aca="false">1_Data_EDA!J4134</f>
        <v>1</v>
      </c>
      <c r="E4133" s="7" t="n">
        <f aca="false">1_Data_EDA!K4134</f>
        <v>199.9900055</v>
      </c>
      <c r="F4133" s="7" t="n">
        <f aca="false">1_Data_EDA!L4134</f>
        <v>30</v>
      </c>
      <c r="G4133" s="8" t="n">
        <f aca="false">1_Data_EDA!M4134</f>
        <v>0.150000006</v>
      </c>
      <c r="H4133" s="6" t="n">
        <f aca="false">IF(1_Data_EDA!B4134="First Class",1,0)</f>
        <v>0</v>
      </c>
      <c r="I4133" s="6" t="n">
        <f aca="false">IF(1_Data_EDA!B4134="Second Class",1,0)</f>
        <v>0</v>
      </c>
      <c r="J4133" s="6" t="n">
        <f aca="false">IF(1_Data_EDA!B4134="Same Day",1,0)</f>
        <v>0</v>
      </c>
      <c r="K4133" s="6" t="n">
        <f aca="false">IF(1_Data_EDA!C4134="Corporate",1,0)</f>
        <v>1</v>
      </c>
      <c r="L4133" s="6" t="n">
        <f aca="false">IF(1_Data_EDA!C4134="Home Office",1,0)</f>
        <v>0</v>
      </c>
      <c r="M4133" s="6" t="n">
        <f aca="false">IF(1_Data_EDA!D4134="Europe",1,0)</f>
        <v>1</v>
      </c>
      <c r="N4133" s="6" t="n">
        <f aca="false">IF(1_Data_EDA!D4134="LATAM",1,0)</f>
        <v>0</v>
      </c>
      <c r="O4133" s="6" t="n">
        <f aca="false">IF(1_Data_EDA!D4134="Pacific Asia",1,0)</f>
        <v>0</v>
      </c>
      <c r="P4133" s="6" t="n">
        <f aca="false">IF(1_Data_EDA!D4134="USCA",1,0)</f>
        <v>0</v>
      </c>
      <c r="Q4133" s="6" t="n">
        <f aca="false">IF(C4133&gt;MEDIAN(C$5:C$8004),1,0)</f>
        <v>1</v>
      </c>
      <c r="R4133" s="6" t="n">
        <f aca="false">IF(D4133&gt;2,1,0)</f>
        <v>0</v>
      </c>
    </row>
    <row r="4134" customFormat="false" ht="15" hidden="false" customHeight="true" outlineLevel="0" collapsed="false">
      <c r="A4134" s="6" t="n">
        <f aca="false">1_Data_EDA!O4135</f>
        <v>0</v>
      </c>
      <c r="B4134" s="6" t="n">
        <f aca="false">1_Data_EDA!H4135</f>
        <v>4</v>
      </c>
      <c r="C4134" s="7" t="n">
        <f aca="false">1_Data_EDA!I4135</f>
        <v>49.97999954</v>
      </c>
      <c r="D4134" s="6" t="n">
        <f aca="false">1_Data_EDA!J4135</f>
        <v>2</v>
      </c>
      <c r="E4134" s="7" t="n">
        <f aca="false">1_Data_EDA!K4135</f>
        <v>99.95999908</v>
      </c>
      <c r="F4134" s="7" t="n">
        <f aca="false">1_Data_EDA!L4135</f>
        <v>19.98999977</v>
      </c>
      <c r="G4134" s="8" t="n">
        <f aca="false">1_Data_EDA!M4135</f>
        <v>0.200000003</v>
      </c>
      <c r="H4134" s="6" t="n">
        <f aca="false">IF(1_Data_EDA!B4135="First Class",1,0)</f>
        <v>0</v>
      </c>
      <c r="I4134" s="6" t="n">
        <f aca="false">IF(1_Data_EDA!B4135="Second Class",1,0)</f>
        <v>0</v>
      </c>
      <c r="J4134" s="6" t="n">
        <f aca="false">IF(1_Data_EDA!B4135="Same Day",1,0)</f>
        <v>0</v>
      </c>
      <c r="K4134" s="6" t="n">
        <f aca="false">IF(1_Data_EDA!C4135="Corporate",1,0)</f>
        <v>0</v>
      </c>
      <c r="L4134" s="6" t="n">
        <f aca="false">IF(1_Data_EDA!C4135="Home Office",1,0)</f>
        <v>0</v>
      </c>
      <c r="M4134" s="6" t="n">
        <f aca="false">IF(1_Data_EDA!D4135="Europe",1,0)</f>
        <v>0</v>
      </c>
      <c r="N4134" s="6" t="n">
        <f aca="false">IF(1_Data_EDA!D4135="LATAM",1,0)</f>
        <v>0</v>
      </c>
      <c r="O4134" s="6" t="n">
        <f aca="false">IF(1_Data_EDA!D4135="Pacific Asia",1,0)</f>
        <v>1</v>
      </c>
      <c r="P4134" s="6" t="n">
        <f aca="false">IF(1_Data_EDA!D4135="USCA",1,0)</f>
        <v>0</v>
      </c>
      <c r="Q4134" s="6" t="n">
        <f aca="false">IF(C4134&gt;MEDIAN(C$5:C$8004),1,0)</f>
        <v>0</v>
      </c>
      <c r="R4134" s="6" t="n">
        <f aca="false">IF(D4134&gt;2,1,0)</f>
        <v>0</v>
      </c>
    </row>
    <row r="4135" customFormat="false" ht="15" hidden="false" customHeight="true" outlineLevel="0" collapsed="false">
      <c r="A4135" s="6" t="n">
        <f aca="false">1_Data_EDA!O4136</f>
        <v>1</v>
      </c>
      <c r="B4135" s="6" t="n">
        <f aca="false">1_Data_EDA!H4136</f>
        <v>2</v>
      </c>
      <c r="C4135" s="7" t="n">
        <f aca="false">1_Data_EDA!I4136</f>
        <v>39.99000168</v>
      </c>
      <c r="D4135" s="6" t="n">
        <f aca="false">1_Data_EDA!J4136</f>
        <v>2</v>
      </c>
      <c r="E4135" s="7" t="n">
        <f aca="false">1_Data_EDA!K4136</f>
        <v>79.98000336</v>
      </c>
      <c r="F4135" s="7" t="n">
        <f aca="false">1_Data_EDA!L4136</f>
        <v>14.39999962</v>
      </c>
      <c r="G4135" s="8" t="n">
        <f aca="false">1_Data_EDA!M4136</f>
        <v>0.180000007</v>
      </c>
      <c r="H4135" s="6" t="n">
        <f aca="false">IF(1_Data_EDA!B4136="First Class",1,0)</f>
        <v>0</v>
      </c>
      <c r="I4135" s="6" t="n">
        <f aca="false">IF(1_Data_EDA!B4136="Second Class",1,0)</f>
        <v>1</v>
      </c>
      <c r="J4135" s="6" t="n">
        <f aca="false">IF(1_Data_EDA!B4136="Same Day",1,0)</f>
        <v>0</v>
      </c>
      <c r="K4135" s="6" t="n">
        <f aca="false">IF(1_Data_EDA!C4136="Corporate",1,0)</f>
        <v>0</v>
      </c>
      <c r="L4135" s="6" t="n">
        <f aca="false">IF(1_Data_EDA!C4136="Home Office",1,0)</f>
        <v>0</v>
      </c>
      <c r="M4135" s="6" t="n">
        <f aca="false">IF(1_Data_EDA!D4136="Europe",1,0)</f>
        <v>1</v>
      </c>
      <c r="N4135" s="6" t="n">
        <f aca="false">IF(1_Data_EDA!D4136="LATAM",1,0)</f>
        <v>0</v>
      </c>
      <c r="O4135" s="6" t="n">
        <f aca="false">IF(1_Data_EDA!D4136="Pacific Asia",1,0)</f>
        <v>0</v>
      </c>
      <c r="P4135" s="6" t="n">
        <f aca="false">IF(1_Data_EDA!D4136="USCA",1,0)</f>
        <v>0</v>
      </c>
      <c r="Q4135" s="6" t="n">
        <f aca="false">IF(C4135&gt;MEDIAN(C$5:C$8004),1,0)</f>
        <v>0</v>
      </c>
      <c r="R4135" s="6" t="n">
        <f aca="false">IF(D4135&gt;2,1,0)</f>
        <v>0</v>
      </c>
    </row>
    <row r="4136" customFormat="false" ht="15" hidden="false" customHeight="true" outlineLevel="0" collapsed="false">
      <c r="A4136" s="6" t="n">
        <f aca="false">1_Data_EDA!O4137</f>
        <v>0</v>
      </c>
      <c r="B4136" s="6" t="n">
        <f aca="false">1_Data_EDA!H4137</f>
        <v>4</v>
      </c>
      <c r="C4136" s="7" t="n">
        <f aca="false">1_Data_EDA!I4137</f>
        <v>399.980011</v>
      </c>
      <c r="D4136" s="6" t="n">
        <f aca="false">1_Data_EDA!J4137</f>
        <v>1</v>
      </c>
      <c r="E4136" s="7" t="n">
        <f aca="false">1_Data_EDA!K4137</f>
        <v>399.980011</v>
      </c>
      <c r="F4136" s="7" t="n">
        <f aca="false">1_Data_EDA!L4137</f>
        <v>0</v>
      </c>
      <c r="G4136" s="8" t="n">
        <f aca="false">1_Data_EDA!M4137</f>
        <v>0</v>
      </c>
      <c r="H4136" s="6" t="n">
        <f aca="false">IF(1_Data_EDA!B4137="First Class",1,0)</f>
        <v>0</v>
      </c>
      <c r="I4136" s="6" t="n">
        <f aca="false">IF(1_Data_EDA!B4137="Second Class",1,0)</f>
        <v>0</v>
      </c>
      <c r="J4136" s="6" t="n">
        <f aca="false">IF(1_Data_EDA!B4137="Same Day",1,0)</f>
        <v>0</v>
      </c>
      <c r="K4136" s="6" t="n">
        <f aca="false">IF(1_Data_EDA!C4137="Corporate",1,0)</f>
        <v>0</v>
      </c>
      <c r="L4136" s="6" t="n">
        <f aca="false">IF(1_Data_EDA!C4137="Home Office",1,0)</f>
        <v>0</v>
      </c>
      <c r="M4136" s="6" t="n">
        <f aca="false">IF(1_Data_EDA!D4137="Europe",1,0)</f>
        <v>0</v>
      </c>
      <c r="N4136" s="6" t="n">
        <f aca="false">IF(1_Data_EDA!D4137="LATAM",1,0)</f>
        <v>0</v>
      </c>
      <c r="O4136" s="6" t="n">
        <f aca="false">IF(1_Data_EDA!D4137="Pacific Asia",1,0)</f>
        <v>1</v>
      </c>
      <c r="P4136" s="6" t="n">
        <f aca="false">IF(1_Data_EDA!D4137="USCA",1,0)</f>
        <v>0</v>
      </c>
      <c r="Q4136" s="6" t="n">
        <f aca="false">IF(C4136&gt;MEDIAN(C$5:C$8004),1,0)</f>
        <v>1</v>
      </c>
      <c r="R4136" s="6" t="n">
        <f aca="false">IF(D4136&gt;2,1,0)</f>
        <v>0</v>
      </c>
    </row>
    <row r="4137" customFormat="false" ht="15" hidden="false" customHeight="true" outlineLevel="0" collapsed="false">
      <c r="A4137" s="6" t="n">
        <f aca="false">1_Data_EDA!O4138</f>
        <v>0</v>
      </c>
      <c r="B4137" s="6" t="n">
        <f aca="false">1_Data_EDA!H4138</f>
        <v>4</v>
      </c>
      <c r="C4137" s="7" t="n">
        <f aca="false">1_Data_EDA!I4138</f>
        <v>59.99000168</v>
      </c>
      <c r="D4137" s="6" t="n">
        <f aca="false">1_Data_EDA!J4138</f>
        <v>4</v>
      </c>
      <c r="E4137" s="7" t="n">
        <f aca="false">1_Data_EDA!K4138</f>
        <v>239.9600067</v>
      </c>
      <c r="F4137" s="7" t="n">
        <f aca="false">1_Data_EDA!L4138</f>
        <v>35.99000168</v>
      </c>
      <c r="G4137" s="8" t="n">
        <f aca="false">1_Data_EDA!M4138</f>
        <v>0.150000006</v>
      </c>
      <c r="H4137" s="6" t="n">
        <f aca="false">IF(1_Data_EDA!B4138="First Class",1,0)</f>
        <v>0</v>
      </c>
      <c r="I4137" s="6" t="n">
        <f aca="false">IF(1_Data_EDA!B4138="Second Class",1,0)</f>
        <v>0</v>
      </c>
      <c r="J4137" s="6" t="n">
        <f aca="false">IF(1_Data_EDA!B4138="Same Day",1,0)</f>
        <v>0</v>
      </c>
      <c r="K4137" s="6" t="n">
        <f aca="false">IF(1_Data_EDA!C4138="Corporate",1,0)</f>
        <v>1</v>
      </c>
      <c r="L4137" s="6" t="n">
        <f aca="false">IF(1_Data_EDA!C4138="Home Office",1,0)</f>
        <v>0</v>
      </c>
      <c r="M4137" s="6" t="n">
        <f aca="false">IF(1_Data_EDA!D4138="Europe",1,0)</f>
        <v>1</v>
      </c>
      <c r="N4137" s="6" t="n">
        <f aca="false">IF(1_Data_EDA!D4138="LATAM",1,0)</f>
        <v>0</v>
      </c>
      <c r="O4137" s="6" t="n">
        <f aca="false">IF(1_Data_EDA!D4138="Pacific Asia",1,0)</f>
        <v>0</v>
      </c>
      <c r="P4137" s="6" t="n">
        <f aca="false">IF(1_Data_EDA!D4138="USCA",1,0)</f>
        <v>0</v>
      </c>
      <c r="Q4137" s="6" t="n">
        <f aca="false">IF(C4137&gt;MEDIAN(C$5:C$8004),1,0)</f>
        <v>0</v>
      </c>
      <c r="R4137" s="6" t="n">
        <f aca="false">IF(D4137&gt;2,1,0)</f>
        <v>1</v>
      </c>
    </row>
    <row r="4138" customFormat="false" ht="15" hidden="false" customHeight="true" outlineLevel="0" collapsed="false">
      <c r="A4138" s="6" t="n">
        <f aca="false">1_Data_EDA!O4139</f>
        <v>1</v>
      </c>
      <c r="B4138" s="6" t="n">
        <f aca="false">1_Data_EDA!H4139</f>
        <v>2</v>
      </c>
      <c r="C4138" s="7" t="n">
        <f aca="false">1_Data_EDA!I4139</f>
        <v>199.9900055</v>
      </c>
      <c r="D4138" s="6" t="n">
        <f aca="false">1_Data_EDA!J4139</f>
        <v>1</v>
      </c>
      <c r="E4138" s="7" t="n">
        <f aca="false">1_Data_EDA!K4139</f>
        <v>199.9900055</v>
      </c>
      <c r="F4138" s="7" t="n">
        <f aca="false">1_Data_EDA!L4139</f>
        <v>32</v>
      </c>
      <c r="G4138" s="8" t="n">
        <f aca="false">1_Data_EDA!M4139</f>
        <v>0.159999996</v>
      </c>
      <c r="H4138" s="6" t="n">
        <f aca="false">IF(1_Data_EDA!B4139="First Class",1,0)</f>
        <v>0</v>
      </c>
      <c r="I4138" s="6" t="n">
        <f aca="false">IF(1_Data_EDA!B4139="Second Class",1,0)</f>
        <v>1</v>
      </c>
      <c r="J4138" s="6" t="n">
        <f aca="false">IF(1_Data_EDA!B4139="Same Day",1,0)</f>
        <v>0</v>
      </c>
      <c r="K4138" s="6" t="n">
        <f aca="false">IF(1_Data_EDA!C4139="Corporate",1,0)</f>
        <v>1</v>
      </c>
      <c r="L4138" s="6" t="n">
        <f aca="false">IF(1_Data_EDA!C4139="Home Office",1,0)</f>
        <v>0</v>
      </c>
      <c r="M4138" s="6" t="n">
        <f aca="false">IF(1_Data_EDA!D4139="Europe",1,0)</f>
        <v>0</v>
      </c>
      <c r="N4138" s="6" t="n">
        <f aca="false">IF(1_Data_EDA!D4139="LATAM",1,0)</f>
        <v>1</v>
      </c>
      <c r="O4138" s="6" t="n">
        <f aca="false">IF(1_Data_EDA!D4139="Pacific Asia",1,0)</f>
        <v>0</v>
      </c>
      <c r="P4138" s="6" t="n">
        <f aca="false">IF(1_Data_EDA!D4139="USCA",1,0)</f>
        <v>0</v>
      </c>
      <c r="Q4138" s="6" t="n">
        <f aca="false">IF(C4138&gt;MEDIAN(C$5:C$8004),1,0)</f>
        <v>1</v>
      </c>
      <c r="R4138" s="6" t="n">
        <f aca="false">IF(D4138&gt;2,1,0)</f>
        <v>0</v>
      </c>
    </row>
    <row r="4139" customFormat="false" ht="15" hidden="false" customHeight="true" outlineLevel="0" collapsed="false">
      <c r="A4139" s="6" t="n">
        <f aca="false">1_Data_EDA!O4140</f>
        <v>0</v>
      </c>
      <c r="B4139" s="6" t="n">
        <f aca="false">1_Data_EDA!H4140</f>
        <v>4</v>
      </c>
      <c r="C4139" s="7" t="n">
        <f aca="false">1_Data_EDA!I4140</f>
        <v>299.980011</v>
      </c>
      <c r="D4139" s="6" t="n">
        <f aca="false">1_Data_EDA!J4140</f>
        <v>1</v>
      </c>
      <c r="E4139" s="7" t="n">
        <f aca="false">1_Data_EDA!K4140</f>
        <v>299.980011</v>
      </c>
      <c r="F4139" s="7" t="n">
        <f aca="false">1_Data_EDA!L4140</f>
        <v>75</v>
      </c>
      <c r="G4139" s="8" t="n">
        <f aca="false">1_Data_EDA!M4140</f>
        <v>0.25</v>
      </c>
      <c r="H4139" s="6" t="n">
        <f aca="false">IF(1_Data_EDA!B4140="First Class",1,0)</f>
        <v>0</v>
      </c>
      <c r="I4139" s="6" t="n">
        <f aca="false">IF(1_Data_EDA!B4140="Second Class",1,0)</f>
        <v>0</v>
      </c>
      <c r="J4139" s="6" t="n">
        <f aca="false">IF(1_Data_EDA!B4140="Same Day",1,0)</f>
        <v>0</v>
      </c>
      <c r="K4139" s="6" t="n">
        <f aca="false">IF(1_Data_EDA!C4140="Corporate",1,0)</f>
        <v>0</v>
      </c>
      <c r="L4139" s="6" t="n">
        <f aca="false">IF(1_Data_EDA!C4140="Home Office",1,0)</f>
        <v>0</v>
      </c>
      <c r="M4139" s="6" t="n">
        <f aca="false">IF(1_Data_EDA!D4140="Europe",1,0)</f>
        <v>0</v>
      </c>
      <c r="N4139" s="6" t="n">
        <f aca="false">IF(1_Data_EDA!D4140="LATAM",1,0)</f>
        <v>0</v>
      </c>
      <c r="O4139" s="6" t="n">
        <f aca="false">IF(1_Data_EDA!D4140="Pacific Asia",1,0)</f>
        <v>0</v>
      </c>
      <c r="P4139" s="6" t="n">
        <f aca="false">IF(1_Data_EDA!D4140="USCA",1,0)</f>
        <v>0</v>
      </c>
      <c r="Q4139" s="6" t="n">
        <f aca="false">IF(C4139&gt;MEDIAN(C$5:C$8004),1,0)</f>
        <v>1</v>
      </c>
      <c r="R4139" s="6" t="n">
        <f aca="false">IF(D4139&gt;2,1,0)</f>
        <v>0</v>
      </c>
    </row>
    <row r="4140" customFormat="false" ht="15" hidden="false" customHeight="true" outlineLevel="0" collapsed="false">
      <c r="A4140" s="6" t="n">
        <f aca="false">1_Data_EDA!O4141</f>
        <v>1</v>
      </c>
      <c r="B4140" s="6" t="n">
        <f aca="false">1_Data_EDA!H4141</f>
        <v>1</v>
      </c>
      <c r="C4140" s="7" t="n">
        <f aca="false">1_Data_EDA!I4141</f>
        <v>199.9900055</v>
      </c>
      <c r="D4140" s="6" t="n">
        <f aca="false">1_Data_EDA!J4141</f>
        <v>1</v>
      </c>
      <c r="E4140" s="7" t="n">
        <f aca="false">1_Data_EDA!K4141</f>
        <v>199.9900055</v>
      </c>
      <c r="F4140" s="7" t="n">
        <f aca="false">1_Data_EDA!L4141</f>
        <v>11</v>
      </c>
      <c r="G4140" s="8" t="n">
        <f aca="false">1_Data_EDA!M4141</f>
        <v>0.059999999</v>
      </c>
      <c r="H4140" s="6" t="n">
        <f aca="false">IF(1_Data_EDA!B4141="First Class",1,0)</f>
        <v>1</v>
      </c>
      <c r="I4140" s="6" t="n">
        <f aca="false">IF(1_Data_EDA!B4141="Second Class",1,0)</f>
        <v>0</v>
      </c>
      <c r="J4140" s="6" t="n">
        <f aca="false">IF(1_Data_EDA!B4141="Same Day",1,0)</f>
        <v>0</v>
      </c>
      <c r="K4140" s="6" t="n">
        <f aca="false">IF(1_Data_EDA!C4141="Corporate",1,0)</f>
        <v>0</v>
      </c>
      <c r="L4140" s="6" t="n">
        <f aca="false">IF(1_Data_EDA!C4141="Home Office",1,0)</f>
        <v>1</v>
      </c>
      <c r="M4140" s="6" t="n">
        <f aca="false">IF(1_Data_EDA!D4141="Europe",1,0)</f>
        <v>0</v>
      </c>
      <c r="N4140" s="6" t="n">
        <f aca="false">IF(1_Data_EDA!D4141="LATAM",1,0)</f>
        <v>1</v>
      </c>
      <c r="O4140" s="6" t="n">
        <f aca="false">IF(1_Data_EDA!D4141="Pacific Asia",1,0)</f>
        <v>0</v>
      </c>
      <c r="P4140" s="6" t="n">
        <f aca="false">IF(1_Data_EDA!D4141="USCA",1,0)</f>
        <v>0</v>
      </c>
      <c r="Q4140" s="6" t="n">
        <f aca="false">IF(C4140&gt;MEDIAN(C$5:C$8004),1,0)</f>
        <v>1</v>
      </c>
      <c r="R4140" s="6" t="n">
        <f aca="false">IF(D4140&gt;2,1,0)</f>
        <v>0</v>
      </c>
    </row>
    <row r="4141" customFormat="false" ht="15" hidden="false" customHeight="true" outlineLevel="0" collapsed="false">
      <c r="A4141" s="6" t="n">
        <f aca="false">1_Data_EDA!O4142</f>
        <v>1</v>
      </c>
      <c r="B4141" s="6" t="n">
        <f aca="false">1_Data_EDA!H4142</f>
        <v>2</v>
      </c>
      <c r="C4141" s="7" t="n">
        <f aca="false">1_Data_EDA!I4142</f>
        <v>59.99000168</v>
      </c>
      <c r="D4141" s="6" t="n">
        <f aca="false">1_Data_EDA!J4142</f>
        <v>1</v>
      </c>
      <c r="E4141" s="7" t="n">
        <f aca="false">1_Data_EDA!K4142</f>
        <v>59.99000168</v>
      </c>
      <c r="F4141" s="7" t="n">
        <f aca="false">1_Data_EDA!L4142</f>
        <v>4.199999809</v>
      </c>
      <c r="G4141" s="8" t="n">
        <f aca="false">1_Data_EDA!M4142</f>
        <v>0.07</v>
      </c>
      <c r="H4141" s="6" t="n">
        <f aca="false">IF(1_Data_EDA!B4142="First Class",1,0)</f>
        <v>0</v>
      </c>
      <c r="I4141" s="6" t="n">
        <f aca="false">IF(1_Data_EDA!B4142="Second Class",1,0)</f>
        <v>1</v>
      </c>
      <c r="J4141" s="6" t="n">
        <f aca="false">IF(1_Data_EDA!B4142="Same Day",1,0)</f>
        <v>0</v>
      </c>
      <c r="K4141" s="6" t="n">
        <f aca="false">IF(1_Data_EDA!C4142="Corporate",1,0)</f>
        <v>1</v>
      </c>
      <c r="L4141" s="6" t="n">
        <f aca="false">IF(1_Data_EDA!C4142="Home Office",1,0)</f>
        <v>0</v>
      </c>
      <c r="M4141" s="6" t="n">
        <f aca="false">IF(1_Data_EDA!D4142="Europe",1,0)</f>
        <v>0</v>
      </c>
      <c r="N4141" s="6" t="n">
        <f aca="false">IF(1_Data_EDA!D4142="LATAM",1,0)</f>
        <v>0</v>
      </c>
      <c r="O4141" s="6" t="n">
        <f aca="false">IF(1_Data_EDA!D4142="Pacific Asia",1,0)</f>
        <v>1</v>
      </c>
      <c r="P4141" s="6" t="n">
        <f aca="false">IF(1_Data_EDA!D4142="USCA",1,0)</f>
        <v>0</v>
      </c>
      <c r="Q4141" s="6" t="n">
        <f aca="false">IF(C4141&gt;MEDIAN(C$5:C$8004),1,0)</f>
        <v>0</v>
      </c>
      <c r="R4141" s="6" t="n">
        <f aca="false">IF(D4141&gt;2,1,0)</f>
        <v>0</v>
      </c>
    </row>
    <row r="4142" customFormat="false" ht="15" hidden="false" customHeight="true" outlineLevel="0" collapsed="false">
      <c r="A4142" s="6" t="n">
        <f aca="false">1_Data_EDA!O4143</f>
        <v>0</v>
      </c>
      <c r="B4142" s="6" t="n">
        <f aca="false">1_Data_EDA!H4143</f>
        <v>4</v>
      </c>
      <c r="C4142" s="7" t="n">
        <f aca="false">1_Data_EDA!I4143</f>
        <v>39.99000168</v>
      </c>
      <c r="D4142" s="6" t="n">
        <f aca="false">1_Data_EDA!J4143</f>
        <v>4</v>
      </c>
      <c r="E4142" s="7" t="n">
        <f aca="false">1_Data_EDA!K4143</f>
        <v>159.9600067</v>
      </c>
      <c r="F4142" s="7" t="n">
        <f aca="false">1_Data_EDA!L4143</f>
        <v>8.800000191</v>
      </c>
      <c r="G4142" s="8" t="n">
        <f aca="false">1_Data_EDA!M4143</f>
        <v>0.059999999</v>
      </c>
      <c r="H4142" s="6" t="n">
        <f aca="false">IF(1_Data_EDA!B4143="First Class",1,0)</f>
        <v>0</v>
      </c>
      <c r="I4142" s="6" t="n">
        <f aca="false">IF(1_Data_EDA!B4143="Second Class",1,0)</f>
        <v>0</v>
      </c>
      <c r="J4142" s="6" t="n">
        <f aca="false">IF(1_Data_EDA!B4143="Same Day",1,0)</f>
        <v>0</v>
      </c>
      <c r="K4142" s="6" t="n">
        <f aca="false">IF(1_Data_EDA!C4143="Corporate",1,0)</f>
        <v>0</v>
      </c>
      <c r="L4142" s="6" t="n">
        <f aca="false">IF(1_Data_EDA!C4143="Home Office",1,0)</f>
        <v>0</v>
      </c>
      <c r="M4142" s="6" t="n">
        <f aca="false">IF(1_Data_EDA!D4143="Europe",1,0)</f>
        <v>0</v>
      </c>
      <c r="N4142" s="6" t="n">
        <f aca="false">IF(1_Data_EDA!D4143="LATAM",1,0)</f>
        <v>1</v>
      </c>
      <c r="O4142" s="6" t="n">
        <f aca="false">IF(1_Data_EDA!D4143="Pacific Asia",1,0)</f>
        <v>0</v>
      </c>
      <c r="P4142" s="6" t="n">
        <f aca="false">IF(1_Data_EDA!D4143="USCA",1,0)</f>
        <v>0</v>
      </c>
      <c r="Q4142" s="6" t="n">
        <f aca="false">IF(C4142&gt;MEDIAN(C$5:C$8004),1,0)</f>
        <v>0</v>
      </c>
      <c r="R4142" s="6" t="n">
        <f aca="false">IF(D4142&gt;2,1,0)</f>
        <v>1</v>
      </c>
    </row>
    <row r="4143" customFormat="false" ht="15" hidden="false" customHeight="true" outlineLevel="0" collapsed="false">
      <c r="A4143" s="6" t="n">
        <f aca="false">1_Data_EDA!O4144</f>
        <v>1</v>
      </c>
      <c r="B4143" s="6" t="n">
        <f aca="false">1_Data_EDA!H4144</f>
        <v>4</v>
      </c>
      <c r="C4143" s="7" t="n">
        <f aca="false">1_Data_EDA!I4144</f>
        <v>59.99000168</v>
      </c>
      <c r="D4143" s="6" t="n">
        <f aca="false">1_Data_EDA!J4144</f>
        <v>4</v>
      </c>
      <c r="E4143" s="7" t="n">
        <f aca="false">1_Data_EDA!K4144</f>
        <v>239.9600067</v>
      </c>
      <c r="F4143" s="7" t="n">
        <f aca="false">1_Data_EDA!L4144</f>
        <v>24</v>
      </c>
      <c r="G4143" s="8" t="n">
        <f aca="false">1_Data_EDA!M4144</f>
        <v>0.100000001</v>
      </c>
      <c r="H4143" s="6" t="n">
        <f aca="false">IF(1_Data_EDA!B4144="First Class",1,0)</f>
        <v>0</v>
      </c>
      <c r="I4143" s="6" t="n">
        <f aca="false">IF(1_Data_EDA!B4144="Second Class",1,0)</f>
        <v>0</v>
      </c>
      <c r="J4143" s="6" t="n">
        <f aca="false">IF(1_Data_EDA!B4144="Same Day",1,0)</f>
        <v>0</v>
      </c>
      <c r="K4143" s="6" t="n">
        <f aca="false">IF(1_Data_EDA!C4144="Corporate",1,0)</f>
        <v>0</v>
      </c>
      <c r="L4143" s="6" t="n">
        <f aca="false">IF(1_Data_EDA!C4144="Home Office",1,0)</f>
        <v>0</v>
      </c>
      <c r="M4143" s="6" t="n">
        <f aca="false">IF(1_Data_EDA!D4144="Europe",1,0)</f>
        <v>1</v>
      </c>
      <c r="N4143" s="6" t="n">
        <f aca="false">IF(1_Data_EDA!D4144="LATAM",1,0)</f>
        <v>0</v>
      </c>
      <c r="O4143" s="6" t="n">
        <f aca="false">IF(1_Data_EDA!D4144="Pacific Asia",1,0)</f>
        <v>0</v>
      </c>
      <c r="P4143" s="6" t="n">
        <f aca="false">IF(1_Data_EDA!D4144="USCA",1,0)</f>
        <v>0</v>
      </c>
      <c r="Q4143" s="6" t="n">
        <f aca="false">IF(C4143&gt;MEDIAN(C$5:C$8004),1,0)</f>
        <v>0</v>
      </c>
      <c r="R4143" s="6" t="n">
        <f aca="false">IF(D4143&gt;2,1,0)</f>
        <v>1</v>
      </c>
    </row>
    <row r="4144" customFormat="false" ht="15" hidden="false" customHeight="true" outlineLevel="0" collapsed="false">
      <c r="A4144" s="6" t="n">
        <f aca="false">1_Data_EDA!O4145</f>
        <v>0</v>
      </c>
      <c r="B4144" s="6" t="n">
        <f aca="false">1_Data_EDA!H4145</f>
        <v>4</v>
      </c>
      <c r="C4144" s="7" t="n">
        <f aca="false">1_Data_EDA!I4145</f>
        <v>399.980011</v>
      </c>
      <c r="D4144" s="6" t="n">
        <f aca="false">1_Data_EDA!J4145</f>
        <v>1</v>
      </c>
      <c r="E4144" s="7" t="n">
        <f aca="false">1_Data_EDA!K4145</f>
        <v>399.980011</v>
      </c>
      <c r="F4144" s="7" t="n">
        <f aca="false">1_Data_EDA!L4145</f>
        <v>68</v>
      </c>
      <c r="G4144" s="8" t="n">
        <f aca="false">1_Data_EDA!M4145</f>
        <v>0.170000002</v>
      </c>
      <c r="H4144" s="6" t="n">
        <f aca="false">IF(1_Data_EDA!B4145="First Class",1,0)</f>
        <v>0</v>
      </c>
      <c r="I4144" s="6" t="n">
        <f aca="false">IF(1_Data_EDA!B4145="Second Class",1,0)</f>
        <v>0</v>
      </c>
      <c r="J4144" s="6" t="n">
        <f aca="false">IF(1_Data_EDA!B4145="Same Day",1,0)</f>
        <v>0</v>
      </c>
      <c r="K4144" s="6" t="n">
        <f aca="false">IF(1_Data_EDA!C4145="Corporate",1,0)</f>
        <v>0</v>
      </c>
      <c r="L4144" s="6" t="n">
        <f aca="false">IF(1_Data_EDA!C4145="Home Office",1,0)</f>
        <v>0</v>
      </c>
      <c r="M4144" s="6" t="n">
        <f aca="false">IF(1_Data_EDA!D4145="Europe",1,0)</f>
        <v>0</v>
      </c>
      <c r="N4144" s="6" t="n">
        <f aca="false">IF(1_Data_EDA!D4145="LATAM",1,0)</f>
        <v>0</v>
      </c>
      <c r="O4144" s="6" t="n">
        <f aca="false">IF(1_Data_EDA!D4145="Pacific Asia",1,0)</f>
        <v>1</v>
      </c>
      <c r="P4144" s="6" t="n">
        <f aca="false">IF(1_Data_EDA!D4145="USCA",1,0)</f>
        <v>0</v>
      </c>
      <c r="Q4144" s="6" t="n">
        <f aca="false">IF(C4144&gt;MEDIAN(C$5:C$8004),1,0)</f>
        <v>1</v>
      </c>
      <c r="R4144" s="6" t="n">
        <f aca="false">IF(D4144&gt;2,1,0)</f>
        <v>0</v>
      </c>
    </row>
    <row r="4145" customFormat="false" ht="15" hidden="false" customHeight="true" outlineLevel="0" collapsed="false">
      <c r="A4145" s="6" t="n">
        <f aca="false">1_Data_EDA!O4146</f>
        <v>1</v>
      </c>
      <c r="B4145" s="6" t="n">
        <f aca="false">1_Data_EDA!H4146</f>
        <v>2</v>
      </c>
      <c r="C4145" s="7" t="n">
        <f aca="false">1_Data_EDA!I4146</f>
        <v>39.99000168</v>
      </c>
      <c r="D4145" s="6" t="n">
        <f aca="false">1_Data_EDA!J4146</f>
        <v>4</v>
      </c>
      <c r="E4145" s="7" t="n">
        <f aca="false">1_Data_EDA!K4146</f>
        <v>159.9600067</v>
      </c>
      <c r="F4145" s="7" t="n">
        <f aca="false">1_Data_EDA!L4146</f>
        <v>31.98999977</v>
      </c>
      <c r="G4145" s="8" t="n">
        <f aca="false">1_Data_EDA!M4146</f>
        <v>0.200000003</v>
      </c>
      <c r="H4145" s="6" t="n">
        <f aca="false">IF(1_Data_EDA!B4146="First Class",1,0)</f>
        <v>0</v>
      </c>
      <c r="I4145" s="6" t="n">
        <f aca="false">IF(1_Data_EDA!B4146="Second Class",1,0)</f>
        <v>1</v>
      </c>
      <c r="J4145" s="6" t="n">
        <f aca="false">IF(1_Data_EDA!B4146="Same Day",1,0)</f>
        <v>0</v>
      </c>
      <c r="K4145" s="6" t="n">
        <f aca="false">IF(1_Data_EDA!C4146="Corporate",1,0)</f>
        <v>0</v>
      </c>
      <c r="L4145" s="6" t="n">
        <f aca="false">IF(1_Data_EDA!C4146="Home Office",1,0)</f>
        <v>0</v>
      </c>
      <c r="M4145" s="6" t="n">
        <f aca="false">IF(1_Data_EDA!D4146="Europe",1,0)</f>
        <v>1</v>
      </c>
      <c r="N4145" s="6" t="n">
        <f aca="false">IF(1_Data_EDA!D4146="LATAM",1,0)</f>
        <v>0</v>
      </c>
      <c r="O4145" s="6" t="n">
        <f aca="false">IF(1_Data_EDA!D4146="Pacific Asia",1,0)</f>
        <v>0</v>
      </c>
      <c r="P4145" s="6" t="n">
        <f aca="false">IF(1_Data_EDA!D4146="USCA",1,0)</f>
        <v>0</v>
      </c>
      <c r="Q4145" s="6" t="n">
        <f aca="false">IF(C4145&gt;MEDIAN(C$5:C$8004),1,0)</f>
        <v>0</v>
      </c>
      <c r="R4145" s="6" t="n">
        <f aca="false">IF(D4145&gt;2,1,0)</f>
        <v>1</v>
      </c>
    </row>
    <row r="4146" customFormat="false" ht="15" hidden="false" customHeight="true" outlineLevel="0" collapsed="false">
      <c r="A4146" s="6" t="n">
        <f aca="false">1_Data_EDA!O4147</f>
        <v>1</v>
      </c>
      <c r="B4146" s="6" t="n">
        <f aca="false">1_Data_EDA!H4147</f>
        <v>0</v>
      </c>
      <c r="C4146" s="7" t="n">
        <f aca="false">1_Data_EDA!I4147</f>
        <v>49.97999954</v>
      </c>
      <c r="D4146" s="6" t="n">
        <f aca="false">1_Data_EDA!J4147</f>
        <v>2</v>
      </c>
      <c r="E4146" s="7" t="n">
        <f aca="false">1_Data_EDA!K4147</f>
        <v>99.95999908</v>
      </c>
      <c r="F4146" s="7" t="n">
        <f aca="false">1_Data_EDA!L4147</f>
        <v>7</v>
      </c>
      <c r="G4146" s="8" t="n">
        <f aca="false">1_Data_EDA!M4147</f>
        <v>0.07</v>
      </c>
      <c r="H4146" s="6" t="n">
        <f aca="false">IF(1_Data_EDA!B4147="First Class",1,0)</f>
        <v>0</v>
      </c>
      <c r="I4146" s="6" t="n">
        <f aca="false">IF(1_Data_EDA!B4147="Second Class",1,0)</f>
        <v>0</v>
      </c>
      <c r="J4146" s="6" t="n">
        <f aca="false">IF(1_Data_EDA!B4147="Same Day",1,0)</f>
        <v>1</v>
      </c>
      <c r="K4146" s="6" t="n">
        <f aca="false">IF(1_Data_EDA!C4147="Corporate",1,0)</f>
        <v>0</v>
      </c>
      <c r="L4146" s="6" t="n">
        <f aca="false">IF(1_Data_EDA!C4147="Home Office",1,0)</f>
        <v>1</v>
      </c>
      <c r="M4146" s="6" t="n">
        <f aca="false">IF(1_Data_EDA!D4147="Europe",1,0)</f>
        <v>0</v>
      </c>
      <c r="N4146" s="6" t="n">
        <f aca="false">IF(1_Data_EDA!D4147="LATAM",1,0)</f>
        <v>0</v>
      </c>
      <c r="O4146" s="6" t="n">
        <f aca="false">IF(1_Data_EDA!D4147="Pacific Asia",1,0)</f>
        <v>0</v>
      </c>
      <c r="P4146" s="6" t="n">
        <f aca="false">IF(1_Data_EDA!D4147="USCA",1,0)</f>
        <v>1</v>
      </c>
      <c r="Q4146" s="6" t="n">
        <f aca="false">IF(C4146&gt;MEDIAN(C$5:C$8004),1,0)</f>
        <v>0</v>
      </c>
      <c r="R4146" s="6" t="n">
        <f aca="false">IF(D4146&gt;2,1,0)</f>
        <v>0</v>
      </c>
    </row>
    <row r="4147" customFormat="false" ht="15" hidden="false" customHeight="true" outlineLevel="0" collapsed="false">
      <c r="A4147" s="6" t="n">
        <f aca="false">1_Data_EDA!O4148</f>
        <v>1</v>
      </c>
      <c r="B4147" s="6" t="n">
        <f aca="false">1_Data_EDA!H4148</f>
        <v>4</v>
      </c>
      <c r="C4147" s="7" t="n">
        <f aca="false">1_Data_EDA!I4148</f>
        <v>49.97999954</v>
      </c>
      <c r="D4147" s="6" t="n">
        <f aca="false">1_Data_EDA!J4148</f>
        <v>5</v>
      </c>
      <c r="E4147" s="7" t="n">
        <f aca="false">1_Data_EDA!K4148</f>
        <v>249.8999939</v>
      </c>
      <c r="F4147" s="7" t="n">
        <f aca="false">1_Data_EDA!L4148</f>
        <v>24.98999977</v>
      </c>
      <c r="G4147" s="8" t="n">
        <f aca="false">1_Data_EDA!M4148</f>
        <v>0.100000001</v>
      </c>
      <c r="H4147" s="6" t="n">
        <f aca="false">IF(1_Data_EDA!B4148="First Class",1,0)</f>
        <v>0</v>
      </c>
      <c r="I4147" s="6" t="n">
        <f aca="false">IF(1_Data_EDA!B4148="Second Class",1,0)</f>
        <v>0</v>
      </c>
      <c r="J4147" s="6" t="n">
        <f aca="false">IF(1_Data_EDA!B4148="Same Day",1,0)</f>
        <v>0</v>
      </c>
      <c r="K4147" s="6" t="n">
        <f aca="false">IF(1_Data_EDA!C4148="Corporate",1,0)</f>
        <v>0</v>
      </c>
      <c r="L4147" s="6" t="n">
        <f aca="false">IF(1_Data_EDA!C4148="Home Office",1,0)</f>
        <v>1</v>
      </c>
      <c r="M4147" s="6" t="n">
        <f aca="false">IF(1_Data_EDA!D4148="Europe",1,0)</f>
        <v>0</v>
      </c>
      <c r="N4147" s="6" t="n">
        <f aca="false">IF(1_Data_EDA!D4148="LATAM",1,0)</f>
        <v>0</v>
      </c>
      <c r="O4147" s="6" t="n">
        <f aca="false">IF(1_Data_EDA!D4148="Pacific Asia",1,0)</f>
        <v>0</v>
      </c>
      <c r="P4147" s="6" t="n">
        <f aca="false">IF(1_Data_EDA!D4148="USCA",1,0)</f>
        <v>0</v>
      </c>
      <c r="Q4147" s="6" t="n">
        <f aca="false">IF(C4147&gt;MEDIAN(C$5:C$8004),1,0)</f>
        <v>0</v>
      </c>
      <c r="R4147" s="6" t="n">
        <f aca="false">IF(D4147&gt;2,1,0)</f>
        <v>1</v>
      </c>
    </row>
    <row r="4148" customFormat="false" ht="15" hidden="false" customHeight="true" outlineLevel="0" collapsed="false">
      <c r="A4148" s="6" t="n">
        <f aca="false">1_Data_EDA!O4149</f>
        <v>0</v>
      </c>
      <c r="B4148" s="6" t="n">
        <f aca="false">1_Data_EDA!H4149</f>
        <v>4</v>
      </c>
      <c r="C4148" s="7" t="n">
        <f aca="false">1_Data_EDA!I4149</f>
        <v>25</v>
      </c>
      <c r="D4148" s="6" t="n">
        <f aca="false">1_Data_EDA!J4149</f>
        <v>3</v>
      </c>
      <c r="E4148" s="7" t="n">
        <f aca="false">1_Data_EDA!K4149</f>
        <v>75</v>
      </c>
      <c r="F4148" s="7" t="n">
        <f aca="false">1_Data_EDA!L4149</f>
        <v>0</v>
      </c>
      <c r="G4148" s="8" t="n">
        <f aca="false">1_Data_EDA!M4149</f>
        <v>0</v>
      </c>
      <c r="H4148" s="6" t="n">
        <f aca="false">IF(1_Data_EDA!B4149="First Class",1,0)</f>
        <v>0</v>
      </c>
      <c r="I4148" s="6" t="n">
        <f aca="false">IF(1_Data_EDA!B4149="Second Class",1,0)</f>
        <v>0</v>
      </c>
      <c r="J4148" s="6" t="n">
        <f aca="false">IF(1_Data_EDA!B4149="Same Day",1,0)</f>
        <v>0</v>
      </c>
      <c r="K4148" s="6" t="n">
        <f aca="false">IF(1_Data_EDA!C4149="Corporate",1,0)</f>
        <v>1</v>
      </c>
      <c r="L4148" s="6" t="n">
        <f aca="false">IF(1_Data_EDA!C4149="Home Office",1,0)</f>
        <v>0</v>
      </c>
      <c r="M4148" s="6" t="n">
        <f aca="false">IF(1_Data_EDA!D4149="Europe",1,0)</f>
        <v>0</v>
      </c>
      <c r="N4148" s="6" t="n">
        <f aca="false">IF(1_Data_EDA!D4149="LATAM",1,0)</f>
        <v>0</v>
      </c>
      <c r="O4148" s="6" t="n">
        <f aca="false">IF(1_Data_EDA!D4149="Pacific Asia",1,0)</f>
        <v>0</v>
      </c>
      <c r="P4148" s="6" t="n">
        <f aca="false">IF(1_Data_EDA!D4149="USCA",1,0)</f>
        <v>1</v>
      </c>
      <c r="Q4148" s="6" t="n">
        <f aca="false">IF(C4148&gt;MEDIAN(C$5:C$8004),1,0)</f>
        <v>0</v>
      </c>
      <c r="R4148" s="6" t="n">
        <f aca="false">IF(D4148&gt;2,1,0)</f>
        <v>1</v>
      </c>
    </row>
    <row r="4149" customFormat="false" ht="15" hidden="false" customHeight="true" outlineLevel="0" collapsed="false">
      <c r="A4149" s="6" t="n">
        <f aca="false">1_Data_EDA!O4150</f>
        <v>0</v>
      </c>
      <c r="B4149" s="6" t="n">
        <f aca="false">1_Data_EDA!H4150</f>
        <v>4</v>
      </c>
      <c r="C4149" s="7" t="n">
        <f aca="false">1_Data_EDA!I4150</f>
        <v>59.99000168</v>
      </c>
      <c r="D4149" s="6" t="n">
        <f aca="false">1_Data_EDA!J4150</f>
        <v>4</v>
      </c>
      <c r="E4149" s="7" t="n">
        <f aca="false">1_Data_EDA!K4150</f>
        <v>239.9600067</v>
      </c>
      <c r="F4149" s="7" t="n">
        <f aca="false">1_Data_EDA!L4150</f>
        <v>38.38999939</v>
      </c>
      <c r="G4149" s="8" t="n">
        <f aca="false">1_Data_EDA!M4150</f>
        <v>0.159999996</v>
      </c>
      <c r="H4149" s="6" t="n">
        <f aca="false">IF(1_Data_EDA!B4150="First Class",1,0)</f>
        <v>0</v>
      </c>
      <c r="I4149" s="6" t="n">
        <f aca="false">IF(1_Data_EDA!B4150="Second Class",1,0)</f>
        <v>0</v>
      </c>
      <c r="J4149" s="6" t="n">
        <f aca="false">IF(1_Data_EDA!B4150="Same Day",1,0)</f>
        <v>0</v>
      </c>
      <c r="K4149" s="6" t="n">
        <f aca="false">IF(1_Data_EDA!C4150="Corporate",1,0)</f>
        <v>0</v>
      </c>
      <c r="L4149" s="6" t="n">
        <f aca="false">IF(1_Data_EDA!C4150="Home Office",1,0)</f>
        <v>0</v>
      </c>
      <c r="M4149" s="6" t="n">
        <f aca="false">IF(1_Data_EDA!D4150="Europe",1,0)</f>
        <v>0</v>
      </c>
      <c r="N4149" s="6" t="n">
        <f aca="false">IF(1_Data_EDA!D4150="LATAM",1,0)</f>
        <v>1</v>
      </c>
      <c r="O4149" s="6" t="n">
        <f aca="false">IF(1_Data_EDA!D4150="Pacific Asia",1,0)</f>
        <v>0</v>
      </c>
      <c r="P4149" s="6" t="n">
        <f aca="false">IF(1_Data_EDA!D4150="USCA",1,0)</f>
        <v>0</v>
      </c>
      <c r="Q4149" s="6" t="n">
        <f aca="false">IF(C4149&gt;MEDIAN(C$5:C$8004),1,0)</f>
        <v>0</v>
      </c>
      <c r="R4149" s="6" t="n">
        <f aca="false">IF(D4149&gt;2,1,0)</f>
        <v>1</v>
      </c>
    </row>
    <row r="4150" customFormat="false" ht="15" hidden="false" customHeight="true" outlineLevel="0" collapsed="false">
      <c r="A4150" s="6" t="n">
        <f aca="false">1_Data_EDA!O4151</f>
        <v>1</v>
      </c>
      <c r="B4150" s="6" t="n">
        <f aca="false">1_Data_EDA!H4151</f>
        <v>2</v>
      </c>
      <c r="C4150" s="7" t="n">
        <f aca="false">1_Data_EDA!I4151</f>
        <v>129.9900055</v>
      </c>
      <c r="D4150" s="6" t="n">
        <f aca="false">1_Data_EDA!J4151</f>
        <v>1</v>
      </c>
      <c r="E4150" s="7" t="n">
        <f aca="false">1_Data_EDA!K4151</f>
        <v>129.9900055</v>
      </c>
      <c r="F4150" s="7" t="n">
        <f aca="false">1_Data_EDA!L4151</f>
        <v>5.199999809</v>
      </c>
      <c r="G4150" s="8" t="n">
        <f aca="false">1_Data_EDA!M4151</f>
        <v>0.039999999</v>
      </c>
      <c r="H4150" s="6" t="n">
        <f aca="false">IF(1_Data_EDA!B4151="First Class",1,0)</f>
        <v>0</v>
      </c>
      <c r="I4150" s="6" t="n">
        <f aca="false">IF(1_Data_EDA!B4151="Second Class",1,0)</f>
        <v>1</v>
      </c>
      <c r="J4150" s="6" t="n">
        <f aca="false">IF(1_Data_EDA!B4151="Same Day",1,0)</f>
        <v>0</v>
      </c>
      <c r="K4150" s="6" t="n">
        <f aca="false">IF(1_Data_EDA!C4151="Corporate",1,0)</f>
        <v>0</v>
      </c>
      <c r="L4150" s="6" t="n">
        <f aca="false">IF(1_Data_EDA!C4151="Home Office",1,0)</f>
        <v>0</v>
      </c>
      <c r="M4150" s="6" t="n">
        <f aca="false">IF(1_Data_EDA!D4151="Europe",1,0)</f>
        <v>1</v>
      </c>
      <c r="N4150" s="6" t="n">
        <f aca="false">IF(1_Data_EDA!D4151="LATAM",1,0)</f>
        <v>0</v>
      </c>
      <c r="O4150" s="6" t="n">
        <f aca="false">IF(1_Data_EDA!D4151="Pacific Asia",1,0)</f>
        <v>0</v>
      </c>
      <c r="P4150" s="6" t="n">
        <f aca="false">IF(1_Data_EDA!D4151="USCA",1,0)</f>
        <v>0</v>
      </c>
      <c r="Q4150" s="6" t="n">
        <f aca="false">IF(C4150&gt;MEDIAN(C$5:C$8004),1,0)</f>
        <v>1</v>
      </c>
      <c r="R4150" s="6" t="n">
        <f aca="false">IF(D4150&gt;2,1,0)</f>
        <v>0</v>
      </c>
    </row>
    <row r="4151" customFormat="false" ht="15" hidden="false" customHeight="true" outlineLevel="0" collapsed="false">
      <c r="A4151" s="6" t="n">
        <f aca="false">1_Data_EDA!O4152</f>
        <v>1</v>
      </c>
      <c r="B4151" s="6" t="n">
        <f aca="false">1_Data_EDA!H4152</f>
        <v>4</v>
      </c>
      <c r="C4151" s="7" t="n">
        <f aca="false">1_Data_EDA!I4152</f>
        <v>50</v>
      </c>
      <c r="D4151" s="6" t="n">
        <f aca="false">1_Data_EDA!J4152</f>
        <v>1</v>
      </c>
      <c r="E4151" s="7" t="n">
        <f aca="false">1_Data_EDA!K4152</f>
        <v>50</v>
      </c>
      <c r="F4151" s="7" t="n">
        <f aca="false">1_Data_EDA!L4152</f>
        <v>2.5</v>
      </c>
      <c r="G4151" s="8" t="n">
        <f aca="false">1_Data_EDA!M4152</f>
        <v>0.050000001</v>
      </c>
      <c r="H4151" s="6" t="n">
        <f aca="false">IF(1_Data_EDA!B4152="First Class",1,0)</f>
        <v>0</v>
      </c>
      <c r="I4151" s="6" t="n">
        <f aca="false">IF(1_Data_EDA!B4152="Second Class",1,0)</f>
        <v>0</v>
      </c>
      <c r="J4151" s="6" t="n">
        <f aca="false">IF(1_Data_EDA!B4152="Same Day",1,0)</f>
        <v>0</v>
      </c>
      <c r="K4151" s="6" t="n">
        <f aca="false">IF(1_Data_EDA!C4152="Corporate",1,0)</f>
        <v>0</v>
      </c>
      <c r="L4151" s="6" t="n">
        <f aca="false">IF(1_Data_EDA!C4152="Home Office",1,0)</f>
        <v>0</v>
      </c>
      <c r="M4151" s="6" t="n">
        <f aca="false">IF(1_Data_EDA!D4152="Europe",1,0)</f>
        <v>1</v>
      </c>
      <c r="N4151" s="6" t="n">
        <f aca="false">IF(1_Data_EDA!D4152="LATAM",1,0)</f>
        <v>0</v>
      </c>
      <c r="O4151" s="6" t="n">
        <f aca="false">IF(1_Data_EDA!D4152="Pacific Asia",1,0)</f>
        <v>0</v>
      </c>
      <c r="P4151" s="6" t="n">
        <f aca="false">IF(1_Data_EDA!D4152="USCA",1,0)</f>
        <v>0</v>
      </c>
      <c r="Q4151" s="6" t="n">
        <f aca="false">IF(C4151&gt;MEDIAN(C$5:C$8004),1,0)</f>
        <v>0</v>
      </c>
      <c r="R4151" s="6" t="n">
        <f aca="false">IF(D4151&gt;2,1,0)</f>
        <v>0</v>
      </c>
    </row>
    <row r="4152" customFormat="false" ht="15" hidden="false" customHeight="true" outlineLevel="0" collapsed="false">
      <c r="A4152" s="6" t="n">
        <f aca="false">1_Data_EDA!O4153</f>
        <v>0</v>
      </c>
      <c r="B4152" s="6" t="n">
        <f aca="false">1_Data_EDA!H4153</f>
        <v>4</v>
      </c>
      <c r="C4152" s="7" t="n">
        <f aca="false">1_Data_EDA!I4153</f>
        <v>49.97999954</v>
      </c>
      <c r="D4152" s="6" t="n">
        <f aca="false">1_Data_EDA!J4153</f>
        <v>3</v>
      </c>
      <c r="E4152" s="7" t="n">
        <f aca="false">1_Data_EDA!K4153</f>
        <v>149.9400024</v>
      </c>
      <c r="F4152" s="7" t="n">
        <f aca="false">1_Data_EDA!L4153</f>
        <v>13.48999977</v>
      </c>
      <c r="G4152" s="8" t="n">
        <f aca="false">1_Data_EDA!M4153</f>
        <v>0.090000004</v>
      </c>
      <c r="H4152" s="6" t="n">
        <f aca="false">IF(1_Data_EDA!B4153="First Class",1,0)</f>
        <v>0</v>
      </c>
      <c r="I4152" s="6" t="n">
        <f aca="false">IF(1_Data_EDA!B4153="Second Class",1,0)</f>
        <v>0</v>
      </c>
      <c r="J4152" s="6" t="n">
        <f aca="false">IF(1_Data_EDA!B4153="Same Day",1,0)</f>
        <v>0</v>
      </c>
      <c r="K4152" s="6" t="n">
        <f aca="false">IF(1_Data_EDA!C4153="Corporate",1,0)</f>
        <v>0</v>
      </c>
      <c r="L4152" s="6" t="n">
        <f aca="false">IF(1_Data_EDA!C4153="Home Office",1,0)</f>
        <v>0</v>
      </c>
      <c r="M4152" s="6" t="n">
        <f aca="false">IF(1_Data_EDA!D4153="Europe",1,0)</f>
        <v>0</v>
      </c>
      <c r="N4152" s="6" t="n">
        <f aca="false">IF(1_Data_EDA!D4153="LATAM",1,0)</f>
        <v>1</v>
      </c>
      <c r="O4152" s="6" t="n">
        <f aca="false">IF(1_Data_EDA!D4153="Pacific Asia",1,0)</f>
        <v>0</v>
      </c>
      <c r="P4152" s="6" t="n">
        <f aca="false">IF(1_Data_EDA!D4153="USCA",1,0)</f>
        <v>0</v>
      </c>
      <c r="Q4152" s="6" t="n">
        <f aca="false">IF(C4152&gt;MEDIAN(C$5:C$8004),1,0)</f>
        <v>0</v>
      </c>
      <c r="R4152" s="6" t="n">
        <f aca="false">IF(D4152&gt;2,1,0)</f>
        <v>1</v>
      </c>
    </row>
    <row r="4153" customFormat="false" ht="15" hidden="false" customHeight="true" outlineLevel="0" collapsed="false">
      <c r="A4153" s="6" t="n">
        <f aca="false">1_Data_EDA!O4154</f>
        <v>1</v>
      </c>
      <c r="B4153" s="6" t="n">
        <f aca="false">1_Data_EDA!H4154</f>
        <v>2</v>
      </c>
      <c r="C4153" s="7" t="n">
        <f aca="false">1_Data_EDA!I4154</f>
        <v>399.980011</v>
      </c>
      <c r="D4153" s="6" t="n">
        <f aca="false">1_Data_EDA!J4154</f>
        <v>1</v>
      </c>
      <c r="E4153" s="7" t="n">
        <f aca="false">1_Data_EDA!K4154</f>
        <v>399.980011</v>
      </c>
      <c r="F4153" s="7" t="n">
        <f aca="false">1_Data_EDA!L4154</f>
        <v>64</v>
      </c>
      <c r="G4153" s="8" t="n">
        <f aca="false">1_Data_EDA!M4154</f>
        <v>0.159999996</v>
      </c>
      <c r="H4153" s="6" t="n">
        <f aca="false">IF(1_Data_EDA!B4154="First Class",1,0)</f>
        <v>0</v>
      </c>
      <c r="I4153" s="6" t="n">
        <f aca="false">IF(1_Data_EDA!B4154="Second Class",1,0)</f>
        <v>1</v>
      </c>
      <c r="J4153" s="6" t="n">
        <f aca="false">IF(1_Data_EDA!B4154="Same Day",1,0)</f>
        <v>0</v>
      </c>
      <c r="K4153" s="6" t="n">
        <f aca="false">IF(1_Data_EDA!C4154="Corporate",1,0)</f>
        <v>0</v>
      </c>
      <c r="L4153" s="6" t="n">
        <f aca="false">IF(1_Data_EDA!C4154="Home Office",1,0)</f>
        <v>0</v>
      </c>
      <c r="M4153" s="6" t="n">
        <f aca="false">IF(1_Data_EDA!D4154="Europe",1,0)</f>
        <v>0</v>
      </c>
      <c r="N4153" s="6" t="n">
        <f aca="false">IF(1_Data_EDA!D4154="LATAM",1,0)</f>
        <v>0</v>
      </c>
      <c r="O4153" s="6" t="n">
        <f aca="false">IF(1_Data_EDA!D4154="Pacific Asia",1,0)</f>
        <v>1</v>
      </c>
      <c r="P4153" s="6" t="n">
        <f aca="false">IF(1_Data_EDA!D4154="USCA",1,0)</f>
        <v>0</v>
      </c>
      <c r="Q4153" s="6" t="n">
        <f aca="false">IF(C4153&gt;MEDIAN(C$5:C$8004),1,0)</f>
        <v>1</v>
      </c>
      <c r="R4153" s="6" t="n">
        <f aca="false">IF(D4153&gt;2,1,0)</f>
        <v>0</v>
      </c>
    </row>
    <row r="4154" customFormat="false" ht="15" hidden="false" customHeight="true" outlineLevel="0" collapsed="false">
      <c r="A4154" s="6" t="n">
        <f aca="false">1_Data_EDA!O4155</f>
        <v>0</v>
      </c>
      <c r="B4154" s="6" t="n">
        <f aca="false">1_Data_EDA!H4155</f>
        <v>4</v>
      </c>
      <c r="C4154" s="7" t="n">
        <f aca="false">1_Data_EDA!I4155</f>
        <v>49.97999954</v>
      </c>
      <c r="D4154" s="6" t="n">
        <f aca="false">1_Data_EDA!J4155</f>
        <v>3</v>
      </c>
      <c r="E4154" s="7" t="n">
        <f aca="false">1_Data_EDA!K4155</f>
        <v>149.9400024</v>
      </c>
      <c r="F4154" s="7" t="n">
        <f aca="false">1_Data_EDA!L4155</f>
        <v>19.48999977</v>
      </c>
      <c r="G4154" s="8" t="n">
        <f aca="false">1_Data_EDA!M4155</f>
        <v>0.129999995</v>
      </c>
      <c r="H4154" s="6" t="n">
        <f aca="false">IF(1_Data_EDA!B4155="First Class",1,0)</f>
        <v>0</v>
      </c>
      <c r="I4154" s="6" t="n">
        <f aca="false">IF(1_Data_EDA!B4155="Second Class",1,0)</f>
        <v>0</v>
      </c>
      <c r="J4154" s="6" t="n">
        <f aca="false">IF(1_Data_EDA!B4155="Same Day",1,0)</f>
        <v>0</v>
      </c>
      <c r="K4154" s="6" t="n">
        <f aca="false">IF(1_Data_EDA!C4155="Corporate",1,0)</f>
        <v>0</v>
      </c>
      <c r="L4154" s="6" t="n">
        <f aca="false">IF(1_Data_EDA!C4155="Home Office",1,0)</f>
        <v>1</v>
      </c>
      <c r="M4154" s="6" t="n">
        <f aca="false">IF(1_Data_EDA!D4155="Europe",1,0)</f>
        <v>0</v>
      </c>
      <c r="N4154" s="6" t="n">
        <f aca="false">IF(1_Data_EDA!D4155="LATAM",1,0)</f>
        <v>0</v>
      </c>
      <c r="O4154" s="6" t="n">
        <f aca="false">IF(1_Data_EDA!D4155="Pacific Asia",1,0)</f>
        <v>0</v>
      </c>
      <c r="P4154" s="6" t="n">
        <f aca="false">IF(1_Data_EDA!D4155="USCA",1,0)</f>
        <v>0</v>
      </c>
      <c r="Q4154" s="6" t="n">
        <f aca="false">IF(C4154&gt;MEDIAN(C$5:C$8004),1,0)</f>
        <v>0</v>
      </c>
      <c r="R4154" s="6" t="n">
        <f aca="false">IF(D4154&gt;2,1,0)</f>
        <v>1</v>
      </c>
    </row>
    <row r="4155" customFormat="false" ht="15" hidden="false" customHeight="true" outlineLevel="0" collapsed="false">
      <c r="A4155" s="6" t="n">
        <f aca="false">1_Data_EDA!O4156</f>
        <v>0</v>
      </c>
      <c r="B4155" s="6" t="n">
        <f aca="false">1_Data_EDA!H4156</f>
        <v>2</v>
      </c>
      <c r="C4155" s="7" t="n">
        <f aca="false">1_Data_EDA!I4156</f>
        <v>59.99000168</v>
      </c>
      <c r="D4155" s="6" t="n">
        <f aca="false">1_Data_EDA!J4156</f>
        <v>1</v>
      </c>
      <c r="E4155" s="7" t="n">
        <f aca="false">1_Data_EDA!K4156</f>
        <v>59.99000168</v>
      </c>
      <c r="F4155" s="7" t="n">
        <f aca="false">1_Data_EDA!L4156</f>
        <v>15</v>
      </c>
      <c r="G4155" s="8" t="n">
        <f aca="false">1_Data_EDA!M4156</f>
        <v>0.25</v>
      </c>
      <c r="H4155" s="6" t="n">
        <f aca="false">IF(1_Data_EDA!B4156="First Class",1,0)</f>
        <v>0</v>
      </c>
      <c r="I4155" s="6" t="n">
        <f aca="false">IF(1_Data_EDA!B4156="Second Class",1,0)</f>
        <v>1</v>
      </c>
      <c r="J4155" s="6" t="n">
        <f aca="false">IF(1_Data_EDA!B4156="Same Day",1,0)</f>
        <v>0</v>
      </c>
      <c r="K4155" s="6" t="n">
        <f aca="false">IF(1_Data_EDA!C4156="Corporate",1,0)</f>
        <v>0</v>
      </c>
      <c r="L4155" s="6" t="n">
        <f aca="false">IF(1_Data_EDA!C4156="Home Office",1,0)</f>
        <v>0</v>
      </c>
      <c r="M4155" s="6" t="n">
        <f aca="false">IF(1_Data_EDA!D4156="Europe",1,0)</f>
        <v>0</v>
      </c>
      <c r="N4155" s="6" t="n">
        <f aca="false">IF(1_Data_EDA!D4156="LATAM",1,0)</f>
        <v>0</v>
      </c>
      <c r="O4155" s="6" t="n">
        <f aca="false">IF(1_Data_EDA!D4156="Pacific Asia",1,0)</f>
        <v>0</v>
      </c>
      <c r="P4155" s="6" t="n">
        <f aca="false">IF(1_Data_EDA!D4156="USCA",1,0)</f>
        <v>0</v>
      </c>
      <c r="Q4155" s="6" t="n">
        <f aca="false">IF(C4155&gt;MEDIAN(C$5:C$8004),1,0)</f>
        <v>0</v>
      </c>
      <c r="R4155" s="6" t="n">
        <f aca="false">IF(D4155&gt;2,1,0)</f>
        <v>0</v>
      </c>
    </row>
    <row r="4156" customFormat="false" ht="15" hidden="false" customHeight="true" outlineLevel="0" collapsed="false">
      <c r="A4156" s="6" t="n">
        <f aca="false">1_Data_EDA!O4157</f>
        <v>1</v>
      </c>
      <c r="B4156" s="6" t="n">
        <f aca="false">1_Data_EDA!H4157</f>
        <v>2</v>
      </c>
      <c r="C4156" s="7" t="n">
        <f aca="false">1_Data_EDA!I4157</f>
        <v>129.9900055</v>
      </c>
      <c r="D4156" s="6" t="n">
        <f aca="false">1_Data_EDA!J4157</f>
        <v>1</v>
      </c>
      <c r="E4156" s="7" t="n">
        <f aca="false">1_Data_EDA!K4157</f>
        <v>129.9900055</v>
      </c>
      <c r="F4156" s="7" t="n">
        <f aca="false">1_Data_EDA!L4157</f>
        <v>22.10000038</v>
      </c>
      <c r="G4156" s="8" t="n">
        <f aca="false">1_Data_EDA!M4157</f>
        <v>0.170000002</v>
      </c>
      <c r="H4156" s="6" t="n">
        <f aca="false">IF(1_Data_EDA!B4157="First Class",1,0)</f>
        <v>0</v>
      </c>
      <c r="I4156" s="6" t="n">
        <f aca="false">IF(1_Data_EDA!B4157="Second Class",1,0)</f>
        <v>1</v>
      </c>
      <c r="J4156" s="6" t="n">
        <f aca="false">IF(1_Data_EDA!B4157="Same Day",1,0)</f>
        <v>0</v>
      </c>
      <c r="K4156" s="6" t="n">
        <f aca="false">IF(1_Data_EDA!C4157="Corporate",1,0)</f>
        <v>1</v>
      </c>
      <c r="L4156" s="6" t="n">
        <f aca="false">IF(1_Data_EDA!C4157="Home Office",1,0)</f>
        <v>0</v>
      </c>
      <c r="M4156" s="6" t="n">
        <f aca="false">IF(1_Data_EDA!D4157="Europe",1,0)</f>
        <v>0</v>
      </c>
      <c r="N4156" s="6" t="n">
        <f aca="false">IF(1_Data_EDA!D4157="LATAM",1,0)</f>
        <v>1</v>
      </c>
      <c r="O4156" s="6" t="n">
        <f aca="false">IF(1_Data_EDA!D4157="Pacific Asia",1,0)</f>
        <v>0</v>
      </c>
      <c r="P4156" s="6" t="n">
        <f aca="false">IF(1_Data_EDA!D4157="USCA",1,0)</f>
        <v>0</v>
      </c>
      <c r="Q4156" s="6" t="n">
        <f aca="false">IF(C4156&gt;MEDIAN(C$5:C$8004),1,0)</f>
        <v>1</v>
      </c>
      <c r="R4156" s="6" t="n">
        <f aca="false">IF(D4156&gt;2,1,0)</f>
        <v>0</v>
      </c>
    </row>
    <row r="4157" customFormat="false" ht="15" hidden="false" customHeight="true" outlineLevel="0" collapsed="false">
      <c r="A4157" s="6" t="n">
        <f aca="false">1_Data_EDA!O4158</f>
        <v>0</v>
      </c>
      <c r="B4157" s="6" t="n">
        <f aca="false">1_Data_EDA!H4158</f>
        <v>4</v>
      </c>
      <c r="C4157" s="7" t="n">
        <f aca="false">1_Data_EDA!I4158</f>
        <v>99.98999786</v>
      </c>
      <c r="D4157" s="6" t="n">
        <f aca="false">1_Data_EDA!J4158</f>
        <v>1</v>
      </c>
      <c r="E4157" s="7" t="n">
        <f aca="false">1_Data_EDA!K4158</f>
        <v>99.98999786</v>
      </c>
      <c r="F4157" s="7" t="n">
        <f aca="false">1_Data_EDA!L4158</f>
        <v>25</v>
      </c>
      <c r="G4157" s="8" t="n">
        <f aca="false">1_Data_EDA!M4158</f>
        <v>0.25</v>
      </c>
      <c r="H4157" s="6" t="n">
        <f aca="false">IF(1_Data_EDA!B4158="First Class",1,0)</f>
        <v>0</v>
      </c>
      <c r="I4157" s="6" t="n">
        <f aca="false">IF(1_Data_EDA!B4158="Second Class",1,0)</f>
        <v>0</v>
      </c>
      <c r="J4157" s="6" t="n">
        <f aca="false">IF(1_Data_EDA!B4158="Same Day",1,0)</f>
        <v>0</v>
      </c>
      <c r="K4157" s="6" t="n">
        <f aca="false">IF(1_Data_EDA!C4158="Corporate",1,0)</f>
        <v>1</v>
      </c>
      <c r="L4157" s="6" t="n">
        <f aca="false">IF(1_Data_EDA!C4158="Home Office",1,0)</f>
        <v>0</v>
      </c>
      <c r="M4157" s="6" t="n">
        <f aca="false">IF(1_Data_EDA!D4158="Europe",1,0)</f>
        <v>1</v>
      </c>
      <c r="N4157" s="6" t="n">
        <f aca="false">IF(1_Data_EDA!D4158="LATAM",1,0)</f>
        <v>0</v>
      </c>
      <c r="O4157" s="6" t="n">
        <f aca="false">IF(1_Data_EDA!D4158="Pacific Asia",1,0)</f>
        <v>0</v>
      </c>
      <c r="P4157" s="6" t="n">
        <f aca="false">IF(1_Data_EDA!D4158="USCA",1,0)</f>
        <v>0</v>
      </c>
      <c r="Q4157" s="6" t="n">
        <f aca="false">IF(C4157&gt;MEDIAN(C$5:C$8004),1,0)</f>
        <v>1</v>
      </c>
      <c r="R4157" s="6" t="n">
        <f aca="false">IF(D4157&gt;2,1,0)</f>
        <v>0</v>
      </c>
    </row>
    <row r="4158" customFormat="false" ht="15" hidden="false" customHeight="true" outlineLevel="0" collapsed="false">
      <c r="A4158" s="6" t="n">
        <f aca="false">1_Data_EDA!O4159</f>
        <v>1</v>
      </c>
      <c r="B4158" s="6" t="n">
        <f aca="false">1_Data_EDA!H4159</f>
        <v>0</v>
      </c>
      <c r="C4158" s="7" t="n">
        <f aca="false">1_Data_EDA!I4159</f>
        <v>299.980011</v>
      </c>
      <c r="D4158" s="6" t="n">
        <f aca="false">1_Data_EDA!J4159</f>
        <v>1</v>
      </c>
      <c r="E4158" s="7" t="n">
        <f aca="false">1_Data_EDA!K4159</f>
        <v>299.980011</v>
      </c>
      <c r="F4158" s="7" t="n">
        <f aca="false">1_Data_EDA!L4159</f>
        <v>16.5</v>
      </c>
      <c r="G4158" s="8" t="n">
        <f aca="false">1_Data_EDA!M4159</f>
        <v>0.059999999</v>
      </c>
      <c r="H4158" s="6" t="n">
        <f aca="false">IF(1_Data_EDA!B4159="First Class",1,0)</f>
        <v>0</v>
      </c>
      <c r="I4158" s="6" t="n">
        <f aca="false">IF(1_Data_EDA!B4159="Second Class",1,0)</f>
        <v>0</v>
      </c>
      <c r="J4158" s="6" t="n">
        <f aca="false">IF(1_Data_EDA!B4159="Same Day",1,0)</f>
        <v>1</v>
      </c>
      <c r="K4158" s="6" t="n">
        <f aca="false">IF(1_Data_EDA!C4159="Corporate",1,0)</f>
        <v>0</v>
      </c>
      <c r="L4158" s="6" t="n">
        <f aca="false">IF(1_Data_EDA!C4159="Home Office",1,0)</f>
        <v>1</v>
      </c>
      <c r="M4158" s="6" t="n">
        <f aca="false">IF(1_Data_EDA!D4159="Europe",1,0)</f>
        <v>1</v>
      </c>
      <c r="N4158" s="6" t="n">
        <f aca="false">IF(1_Data_EDA!D4159="LATAM",1,0)</f>
        <v>0</v>
      </c>
      <c r="O4158" s="6" t="n">
        <f aca="false">IF(1_Data_EDA!D4159="Pacific Asia",1,0)</f>
        <v>0</v>
      </c>
      <c r="P4158" s="6" t="n">
        <f aca="false">IF(1_Data_EDA!D4159="USCA",1,0)</f>
        <v>0</v>
      </c>
      <c r="Q4158" s="6" t="n">
        <f aca="false">IF(C4158&gt;MEDIAN(C$5:C$8004),1,0)</f>
        <v>1</v>
      </c>
      <c r="R4158" s="6" t="n">
        <f aca="false">IF(D4158&gt;2,1,0)</f>
        <v>0</v>
      </c>
    </row>
    <row r="4159" customFormat="false" ht="15" hidden="false" customHeight="true" outlineLevel="0" collapsed="false">
      <c r="A4159" s="6" t="n">
        <f aca="false">1_Data_EDA!O4160</f>
        <v>1</v>
      </c>
      <c r="B4159" s="6" t="n">
        <f aca="false">1_Data_EDA!H4160</f>
        <v>1</v>
      </c>
      <c r="C4159" s="7" t="n">
        <f aca="false">1_Data_EDA!I4160</f>
        <v>50</v>
      </c>
      <c r="D4159" s="6" t="n">
        <f aca="false">1_Data_EDA!J4160</f>
        <v>5</v>
      </c>
      <c r="E4159" s="7" t="n">
        <f aca="false">1_Data_EDA!K4160</f>
        <v>250</v>
      </c>
      <c r="F4159" s="7" t="n">
        <f aca="false">1_Data_EDA!L4160</f>
        <v>12.5</v>
      </c>
      <c r="G4159" s="8" t="n">
        <f aca="false">1_Data_EDA!M4160</f>
        <v>0.050000001</v>
      </c>
      <c r="H4159" s="6" t="n">
        <f aca="false">IF(1_Data_EDA!B4160="First Class",1,0)</f>
        <v>1</v>
      </c>
      <c r="I4159" s="6" t="n">
        <f aca="false">IF(1_Data_EDA!B4160="Second Class",1,0)</f>
        <v>0</v>
      </c>
      <c r="J4159" s="6" t="n">
        <f aca="false">IF(1_Data_EDA!B4160="Same Day",1,0)</f>
        <v>0</v>
      </c>
      <c r="K4159" s="6" t="n">
        <f aca="false">IF(1_Data_EDA!C4160="Corporate",1,0)</f>
        <v>0</v>
      </c>
      <c r="L4159" s="6" t="n">
        <f aca="false">IF(1_Data_EDA!C4160="Home Office",1,0)</f>
        <v>0</v>
      </c>
      <c r="M4159" s="6" t="n">
        <f aca="false">IF(1_Data_EDA!D4160="Europe",1,0)</f>
        <v>1</v>
      </c>
      <c r="N4159" s="6" t="n">
        <f aca="false">IF(1_Data_EDA!D4160="LATAM",1,0)</f>
        <v>0</v>
      </c>
      <c r="O4159" s="6" t="n">
        <f aca="false">IF(1_Data_EDA!D4160="Pacific Asia",1,0)</f>
        <v>0</v>
      </c>
      <c r="P4159" s="6" t="n">
        <f aca="false">IF(1_Data_EDA!D4160="USCA",1,0)</f>
        <v>0</v>
      </c>
      <c r="Q4159" s="6" t="n">
        <f aca="false">IF(C4159&gt;MEDIAN(C$5:C$8004),1,0)</f>
        <v>0</v>
      </c>
      <c r="R4159" s="6" t="n">
        <f aca="false">IF(D4159&gt;2,1,0)</f>
        <v>1</v>
      </c>
    </row>
    <row r="4160" customFormat="false" ht="15" hidden="false" customHeight="true" outlineLevel="0" collapsed="false">
      <c r="A4160" s="6" t="n">
        <f aca="false">1_Data_EDA!O4161</f>
        <v>1</v>
      </c>
      <c r="B4160" s="6" t="n">
        <f aca="false">1_Data_EDA!H4161</f>
        <v>4</v>
      </c>
      <c r="C4160" s="7" t="n">
        <f aca="false">1_Data_EDA!I4161</f>
        <v>199.9900055</v>
      </c>
      <c r="D4160" s="6" t="n">
        <f aca="false">1_Data_EDA!J4161</f>
        <v>1</v>
      </c>
      <c r="E4160" s="7" t="n">
        <f aca="false">1_Data_EDA!K4161</f>
        <v>199.9900055</v>
      </c>
      <c r="F4160" s="7" t="n">
        <f aca="false">1_Data_EDA!L4161</f>
        <v>10</v>
      </c>
      <c r="G4160" s="8" t="n">
        <f aca="false">1_Data_EDA!M4161</f>
        <v>0.050000001</v>
      </c>
      <c r="H4160" s="6" t="n">
        <f aca="false">IF(1_Data_EDA!B4161="First Class",1,0)</f>
        <v>0</v>
      </c>
      <c r="I4160" s="6" t="n">
        <f aca="false">IF(1_Data_EDA!B4161="Second Class",1,0)</f>
        <v>0</v>
      </c>
      <c r="J4160" s="6" t="n">
        <f aca="false">IF(1_Data_EDA!B4161="Same Day",1,0)</f>
        <v>0</v>
      </c>
      <c r="K4160" s="6" t="n">
        <f aca="false">IF(1_Data_EDA!C4161="Corporate",1,0)</f>
        <v>1</v>
      </c>
      <c r="L4160" s="6" t="n">
        <f aca="false">IF(1_Data_EDA!C4161="Home Office",1,0)</f>
        <v>0</v>
      </c>
      <c r="M4160" s="6" t="n">
        <f aca="false">IF(1_Data_EDA!D4161="Europe",1,0)</f>
        <v>0</v>
      </c>
      <c r="N4160" s="6" t="n">
        <f aca="false">IF(1_Data_EDA!D4161="LATAM",1,0)</f>
        <v>1</v>
      </c>
      <c r="O4160" s="6" t="n">
        <f aca="false">IF(1_Data_EDA!D4161="Pacific Asia",1,0)</f>
        <v>0</v>
      </c>
      <c r="P4160" s="6" t="n">
        <f aca="false">IF(1_Data_EDA!D4161="USCA",1,0)</f>
        <v>0</v>
      </c>
      <c r="Q4160" s="6" t="n">
        <f aca="false">IF(C4160&gt;MEDIAN(C$5:C$8004),1,0)</f>
        <v>1</v>
      </c>
      <c r="R4160" s="6" t="n">
        <f aca="false">IF(D4160&gt;2,1,0)</f>
        <v>0</v>
      </c>
    </row>
    <row r="4161" customFormat="false" ht="15" hidden="false" customHeight="true" outlineLevel="0" collapsed="false">
      <c r="A4161" s="6" t="n">
        <f aca="false">1_Data_EDA!O4162</f>
        <v>1</v>
      </c>
      <c r="B4161" s="6" t="n">
        <f aca="false">1_Data_EDA!H4162</f>
        <v>1</v>
      </c>
      <c r="C4161" s="7" t="n">
        <f aca="false">1_Data_EDA!I4162</f>
        <v>199.9900055</v>
      </c>
      <c r="D4161" s="6" t="n">
        <f aca="false">1_Data_EDA!J4162</f>
        <v>1</v>
      </c>
      <c r="E4161" s="7" t="n">
        <f aca="false">1_Data_EDA!K4162</f>
        <v>199.9900055</v>
      </c>
      <c r="F4161" s="7" t="n">
        <f aca="false">1_Data_EDA!L4162</f>
        <v>30</v>
      </c>
      <c r="G4161" s="8" t="n">
        <f aca="false">1_Data_EDA!M4162</f>
        <v>0.150000006</v>
      </c>
      <c r="H4161" s="6" t="n">
        <f aca="false">IF(1_Data_EDA!B4162="First Class",1,0)</f>
        <v>1</v>
      </c>
      <c r="I4161" s="6" t="n">
        <f aca="false">IF(1_Data_EDA!B4162="Second Class",1,0)</f>
        <v>0</v>
      </c>
      <c r="J4161" s="6" t="n">
        <f aca="false">IF(1_Data_EDA!B4162="Same Day",1,0)</f>
        <v>0</v>
      </c>
      <c r="K4161" s="6" t="n">
        <f aca="false">IF(1_Data_EDA!C4162="Corporate",1,0)</f>
        <v>0</v>
      </c>
      <c r="L4161" s="6" t="n">
        <f aca="false">IF(1_Data_EDA!C4162="Home Office",1,0)</f>
        <v>0</v>
      </c>
      <c r="M4161" s="6" t="n">
        <f aca="false">IF(1_Data_EDA!D4162="Europe",1,0)</f>
        <v>0</v>
      </c>
      <c r="N4161" s="6" t="n">
        <f aca="false">IF(1_Data_EDA!D4162="LATAM",1,0)</f>
        <v>0</v>
      </c>
      <c r="O4161" s="6" t="n">
        <f aca="false">IF(1_Data_EDA!D4162="Pacific Asia",1,0)</f>
        <v>0</v>
      </c>
      <c r="P4161" s="6" t="n">
        <f aca="false">IF(1_Data_EDA!D4162="USCA",1,0)</f>
        <v>0</v>
      </c>
      <c r="Q4161" s="6" t="n">
        <f aca="false">IF(C4161&gt;MEDIAN(C$5:C$8004),1,0)</f>
        <v>1</v>
      </c>
      <c r="R4161" s="6" t="n">
        <f aca="false">IF(D4161&gt;2,1,0)</f>
        <v>0</v>
      </c>
    </row>
    <row r="4162" customFormat="false" ht="15" hidden="false" customHeight="true" outlineLevel="0" collapsed="false">
      <c r="A4162" s="6" t="n">
        <f aca="false">1_Data_EDA!O4163</f>
        <v>0</v>
      </c>
      <c r="B4162" s="6" t="n">
        <f aca="false">1_Data_EDA!H4163</f>
        <v>4</v>
      </c>
      <c r="C4162" s="7" t="n">
        <f aca="false">1_Data_EDA!I4163</f>
        <v>199.9900055</v>
      </c>
      <c r="D4162" s="6" t="n">
        <f aca="false">1_Data_EDA!J4163</f>
        <v>1</v>
      </c>
      <c r="E4162" s="7" t="n">
        <f aca="false">1_Data_EDA!K4163</f>
        <v>199.9900055</v>
      </c>
      <c r="F4162" s="7" t="n">
        <f aca="false">1_Data_EDA!L4163</f>
        <v>50</v>
      </c>
      <c r="G4162" s="8" t="n">
        <f aca="false">1_Data_EDA!M4163</f>
        <v>0.25</v>
      </c>
      <c r="H4162" s="6" t="n">
        <f aca="false">IF(1_Data_EDA!B4163="First Class",1,0)</f>
        <v>0</v>
      </c>
      <c r="I4162" s="6" t="n">
        <f aca="false">IF(1_Data_EDA!B4163="Second Class",1,0)</f>
        <v>0</v>
      </c>
      <c r="J4162" s="6" t="n">
        <f aca="false">IF(1_Data_EDA!B4163="Same Day",1,0)</f>
        <v>0</v>
      </c>
      <c r="K4162" s="6" t="n">
        <f aca="false">IF(1_Data_EDA!C4163="Corporate",1,0)</f>
        <v>1</v>
      </c>
      <c r="L4162" s="6" t="n">
        <f aca="false">IF(1_Data_EDA!C4163="Home Office",1,0)</f>
        <v>0</v>
      </c>
      <c r="M4162" s="6" t="n">
        <f aca="false">IF(1_Data_EDA!D4163="Europe",1,0)</f>
        <v>0</v>
      </c>
      <c r="N4162" s="6" t="n">
        <f aca="false">IF(1_Data_EDA!D4163="LATAM",1,0)</f>
        <v>0</v>
      </c>
      <c r="O4162" s="6" t="n">
        <f aca="false">IF(1_Data_EDA!D4163="Pacific Asia",1,0)</f>
        <v>0</v>
      </c>
      <c r="P4162" s="6" t="n">
        <f aca="false">IF(1_Data_EDA!D4163="USCA",1,0)</f>
        <v>1</v>
      </c>
      <c r="Q4162" s="6" t="n">
        <f aca="false">IF(C4162&gt;MEDIAN(C$5:C$8004),1,0)</f>
        <v>1</v>
      </c>
      <c r="R4162" s="6" t="n">
        <f aca="false">IF(D4162&gt;2,1,0)</f>
        <v>0</v>
      </c>
    </row>
    <row r="4163" customFormat="false" ht="15" hidden="false" customHeight="true" outlineLevel="0" collapsed="false">
      <c r="A4163" s="6" t="n">
        <f aca="false">1_Data_EDA!O4164</f>
        <v>1</v>
      </c>
      <c r="B4163" s="6" t="n">
        <f aca="false">1_Data_EDA!H4164</f>
        <v>1</v>
      </c>
      <c r="C4163" s="7" t="n">
        <f aca="false">1_Data_EDA!I4164</f>
        <v>50</v>
      </c>
      <c r="D4163" s="6" t="n">
        <f aca="false">1_Data_EDA!J4164</f>
        <v>2</v>
      </c>
      <c r="E4163" s="7" t="n">
        <f aca="false">1_Data_EDA!K4164</f>
        <v>100</v>
      </c>
      <c r="F4163" s="7" t="n">
        <f aca="false">1_Data_EDA!L4164</f>
        <v>2</v>
      </c>
      <c r="G4163" s="8" t="n">
        <f aca="false">1_Data_EDA!M4164</f>
        <v>0.02</v>
      </c>
      <c r="H4163" s="6" t="n">
        <f aca="false">IF(1_Data_EDA!B4164="First Class",1,0)</f>
        <v>1</v>
      </c>
      <c r="I4163" s="6" t="n">
        <f aca="false">IF(1_Data_EDA!B4164="Second Class",1,0)</f>
        <v>0</v>
      </c>
      <c r="J4163" s="6" t="n">
        <f aca="false">IF(1_Data_EDA!B4164="Same Day",1,0)</f>
        <v>0</v>
      </c>
      <c r="K4163" s="6" t="n">
        <f aca="false">IF(1_Data_EDA!C4164="Corporate",1,0)</f>
        <v>0</v>
      </c>
      <c r="L4163" s="6" t="n">
        <f aca="false">IF(1_Data_EDA!C4164="Home Office",1,0)</f>
        <v>0</v>
      </c>
      <c r="M4163" s="6" t="n">
        <f aca="false">IF(1_Data_EDA!D4164="Europe",1,0)</f>
        <v>0</v>
      </c>
      <c r="N4163" s="6" t="n">
        <f aca="false">IF(1_Data_EDA!D4164="LATAM",1,0)</f>
        <v>0</v>
      </c>
      <c r="O4163" s="6" t="n">
        <f aca="false">IF(1_Data_EDA!D4164="Pacific Asia",1,0)</f>
        <v>0</v>
      </c>
      <c r="P4163" s="6" t="n">
        <f aca="false">IF(1_Data_EDA!D4164="USCA",1,0)</f>
        <v>1</v>
      </c>
      <c r="Q4163" s="6" t="n">
        <f aca="false">IF(C4163&gt;MEDIAN(C$5:C$8004),1,0)</f>
        <v>0</v>
      </c>
      <c r="R4163" s="6" t="n">
        <f aca="false">IF(D4163&gt;2,1,0)</f>
        <v>0</v>
      </c>
    </row>
    <row r="4164" customFormat="false" ht="15" hidden="false" customHeight="true" outlineLevel="0" collapsed="false">
      <c r="A4164" s="6" t="n">
        <f aca="false">1_Data_EDA!O4165</f>
        <v>1</v>
      </c>
      <c r="B4164" s="6" t="n">
        <f aca="false">1_Data_EDA!H4165</f>
        <v>4</v>
      </c>
      <c r="C4164" s="7" t="n">
        <f aca="false">1_Data_EDA!I4165</f>
        <v>50</v>
      </c>
      <c r="D4164" s="6" t="n">
        <f aca="false">1_Data_EDA!J4165</f>
        <v>3</v>
      </c>
      <c r="E4164" s="7" t="n">
        <f aca="false">1_Data_EDA!K4165</f>
        <v>150</v>
      </c>
      <c r="F4164" s="7" t="n">
        <f aca="false">1_Data_EDA!L4165</f>
        <v>0</v>
      </c>
      <c r="G4164" s="8" t="n">
        <f aca="false">1_Data_EDA!M4165</f>
        <v>0</v>
      </c>
      <c r="H4164" s="6" t="n">
        <f aca="false">IF(1_Data_EDA!B4165="First Class",1,0)</f>
        <v>0</v>
      </c>
      <c r="I4164" s="6" t="n">
        <f aca="false">IF(1_Data_EDA!B4165="Second Class",1,0)</f>
        <v>0</v>
      </c>
      <c r="J4164" s="6" t="n">
        <f aca="false">IF(1_Data_EDA!B4165="Same Day",1,0)</f>
        <v>0</v>
      </c>
      <c r="K4164" s="6" t="n">
        <f aca="false">IF(1_Data_EDA!C4165="Corporate",1,0)</f>
        <v>0</v>
      </c>
      <c r="L4164" s="6" t="n">
        <f aca="false">IF(1_Data_EDA!C4165="Home Office",1,0)</f>
        <v>0</v>
      </c>
      <c r="M4164" s="6" t="n">
        <f aca="false">IF(1_Data_EDA!D4165="Europe",1,0)</f>
        <v>0</v>
      </c>
      <c r="N4164" s="6" t="n">
        <f aca="false">IF(1_Data_EDA!D4165="LATAM",1,0)</f>
        <v>1</v>
      </c>
      <c r="O4164" s="6" t="n">
        <f aca="false">IF(1_Data_EDA!D4165="Pacific Asia",1,0)</f>
        <v>0</v>
      </c>
      <c r="P4164" s="6" t="n">
        <f aca="false">IF(1_Data_EDA!D4165="USCA",1,0)</f>
        <v>0</v>
      </c>
      <c r="Q4164" s="6" t="n">
        <f aca="false">IF(C4164&gt;MEDIAN(C$5:C$8004),1,0)</f>
        <v>0</v>
      </c>
      <c r="R4164" s="6" t="n">
        <f aca="false">IF(D4164&gt;2,1,0)</f>
        <v>1</v>
      </c>
    </row>
    <row r="4165" customFormat="false" ht="15" hidden="false" customHeight="true" outlineLevel="0" collapsed="false">
      <c r="A4165" s="6" t="n">
        <f aca="false">1_Data_EDA!O4166</f>
        <v>1</v>
      </c>
      <c r="B4165" s="6" t="n">
        <f aca="false">1_Data_EDA!H4166</f>
        <v>0</v>
      </c>
      <c r="C4165" s="7" t="n">
        <f aca="false">1_Data_EDA!I4166</f>
        <v>11.53999996</v>
      </c>
      <c r="D4165" s="6" t="n">
        <f aca="false">1_Data_EDA!J4166</f>
        <v>1</v>
      </c>
      <c r="E4165" s="7" t="n">
        <f aca="false">1_Data_EDA!K4166</f>
        <v>11.53999996</v>
      </c>
      <c r="F4165" s="7" t="n">
        <f aca="false">1_Data_EDA!L4166</f>
        <v>1.730000019</v>
      </c>
      <c r="G4165" s="8" t="n">
        <f aca="false">1_Data_EDA!M4166</f>
        <v>0.150000006</v>
      </c>
      <c r="H4165" s="6" t="n">
        <f aca="false">IF(1_Data_EDA!B4166="First Class",1,0)</f>
        <v>0</v>
      </c>
      <c r="I4165" s="6" t="n">
        <f aca="false">IF(1_Data_EDA!B4166="Second Class",1,0)</f>
        <v>0</v>
      </c>
      <c r="J4165" s="6" t="n">
        <f aca="false">IF(1_Data_EDA!B4166="Same Day",1,0)</f>
        <v>1</v>
      </c>
      <c r="K4165" s="6" t="n">
        <f aca="false">IF(1_Data_EDA!C4166="Corporate",1,0)</f>
        <v>0</v>
      </c>
      <c r="L4165" s="6" t="n">
        <f aca="false">IF(1_Data_EDA!C4166="Home Office",1,0)</f>
        <v>1</v>
      </c>
      <c r="M4165" s="6" t="n">
        <f aca="false">IF(1_Data_EDA!D4166="Europe",1,0)</f>
        <v>0</v>
      </c>
      <c r="N4165" s="6" t="n">
        <f aca="false">IF(1_Data_EDA!D4166="LATAM",1,0)</f>
        <v>0</v>
      </c>
      <c r="O4165" s="6" t="n">
        <f aca="false">IF(1_Data_EDA!D4166="Pacific Asia",1,0)</f>
        <v>1</v>
      </c>
      <c r="P4165" s="6" t="n">
        <f aca="false">IF(1_Data_EDA!D4166="USCA",1,0)</f>
        <v>0</v>
      </c>
      <c r="Q4165" s="6" t="n">
        <f aca="false">IF(C4165&gt;MEDIAN(C$5:C$8004),1,0)</f>
        <v>0</v>
      </c>
      <c r="R4165" s="6" t="n">
        <f aca="false">IF(D4165&gt;2,1,0)</f>
        <v>0</v>
      </c>
    </row>
    <row r="4166" customFormat="false" ht="15" hidden="false" customHeight="true" outlineLevel="0" collapsed="false">
      <c r="A4166" s="6" t="n">
        <f aca="false">1_Data_EDA!O4167</f>
        <v>0</v>
      </c>
      <c r="B4166" s="6" t="n">
        <f aca="false">1_Data_EDA!H4167</f>
        <v>4</v>
      </c>
      <c r="C4166" s="7" t="n">
        <f aca="false">1_Data_EDA!I4167</f>
        <v>49.97999954</v>
      </c>
      <c r="D4166" s="6" t="n">
        <f aca="false">1_Data_EDA!J4167</f>
        <v>3</v>
      </c>
      <c r="E4166" s="7" t="n">
        <f aca="false">1_Data_EDA!K4167</f>
        <v>149.9400024</v>
      </c>
      <c r="F4166" s="7" t="n">
        <f aca="false">1_Data_EDA!L4167</f>
        <v>37.49000168</v>
      </c>
      <c r="G4166" s="8" t="n">
        <f aca="false">1_Data_EDA!M4167</f>
        <v>0.25</v>
      </c>
      <c r="H4166" s="6" t="n">
        <f aca="false">IF(1_Data_EDA!B4167="First Class",1,0)</f>
        <v>0</v>
      </c>
      <c r="I4166" s="6" t="n">
        <f aca="false">IF(1_Data_EDA!B4167="Second Class",1,0)</f>
        <v>0</v>
      </c>
      <c r="J4166" s="6" t="n">
        <f aca="false">IF(1_Data_EDA!B4167="Same Day",1,0)</f>
        <v>0</v>
      </c>
      <c r="K4166" s="6" t="n">
        <f aca="false">IF(1_Data_EDA!C4167="Corporate",1,0)</f>
        <v>0</v>
      </c>
      <c r="L4166" s="6" t="n">
        <f aca="false">IF(1_Data_EDA!C4167="Home Office",1,0)</f>
        <v>0</v>
      </c>
      <c r="M4166" s="6" t="n">
        <f aca="false">IF(1_Data_EDA!D4167="Europe",1,0)</f>
        <v>0</v>
      </c>
      <c r="N4166" s="6" t="n">
        <f aca="false">IF(1_Data_EDA!D4167="LATAM",1,0)</f>
        <v>1</v>
      </c>
      <c r="O4166" s="6" t="n">
        <f aca="false">IF(1_Data_EDA!D4167="Pacific Asia",1,0)</f>
        <v>0</v>
      </c>
      <c r="P4166" s="6" t="n">
        <f aca="false">IF(1_Data_EDA!D4167="USCA",1,0)</f>
        <v>0</v>
      </c>
      <c r="Q4166" s="6" t="n">
        <f aca="false">IF(C4166&gt;MEDIAN(C$5:C$8004),1,0)</f>
        <v>0</v>
      </c>
      <c r="R4166" s="6" t="n">
        <f aca="false">IF(D4166&gt;2,1,0)</f>
        <v>1</v>
      </c>
    </row>
    <row r="4167" customFormat="false" ht="15" hidden="false" customHeight="true" outlineLevel="0" collapsed="false">
      <c r="A4167" s="6" t="n">
        <f aca="false">1_Data_EDA!O4168</f>
        <v>0</v>
      </c>
      <c r="B4167" s="6" t="n">
        <f aca="false">1_Data_EDA!H4168</f>
        <v>4</v>
      </c>
      <c r="C4167" s="7" t="n">
        <f aca="false">1_Data_EDA!I4168</f>
        <v>129.9900055</v>
      </c>
      <c r="D4167" s="6" t="n">
        <f aca="false">1_Data_EDA!J4168</f>
        <v>1</v>
      </c>
      <c r="E4167" s="7" t="n">
        <f aca="false">1_Data_EDA!K4168</f>
        <v>129.9900055</v>
      </c>
      <c r="F4167" s="7" t="n">
        <f aca="false">1_Data_EDA!L4168</f>
        <v>9.100000381</v>
      </c>
      <c r="G4167" s="8" t="n">
        <f aca="false">1_Data_EDA!M4168</f>
        <v>0.07</v>
      </c>
      <c r="H4167" s="6" t="n">
        <f aca="false">IF(1_Data_EDA!B4168="First Class",1,0)</f>
        <v>0</v>
      </c>
      <c r="I4167" s="6" t="n">
        <f aca="false">IF(1_Data_EDA!B4168="Second Class",1,0)</f>
        <v>0</v>
      </c>
      <c r="J4167" s="6" t="n">
        <f aca="false">IF(1_Data_EDA!B4168="Same Day",1,0)</f>
        <v>0</v>
      </c>
      <c r="K4167" s="6" t="n">
        <f aca="false">IF(1_Data_EDA!C4168="Corporate",1,0)</f>
        <v>0</v>
      </c>
      <c r="L4167" s="6" t="n">
        <f aca="false">IF(1_Data_EDA!C4168="Home Office",1,0)</f>
        <v>1</v>
      </c>
      <c r="M4167" s="6" t="n">
        <f aca="false">IF(1_Data_EDA!D4168="Europe",1,0)</f>
        <v>0</v>
      </c>
      <c r="N4167" s="6" t="n">
        <f aca="false">IF(1_Data_EDA!D4168="LATAM",1,0)</f>
        <v>0</v>
      </c>
      <c r="O4167" s="6" t="n">
        <f aca="false">IF(1_Data_EDA!D4168="Pacific Asia",1,0)</f>
        <v>0</v>
      </c>
      <c r="P4167" s="6" t="n">
        <f aca="false">IF(1_Data_EDA!D4168="USCA",1,0)</f>
        <v>1</v>
      </c>
      <c r="Q4167" s="6" t="n">
        <f aca="false">IF(C4167&gt;MEDIAN(C$5:C$8004),1,0)</f>
        <v>1</v>
      </c>
      <c r="R4167" s="6" t="n">
        <f aca="false">IF(D4167&gt;2,1,0)</f>
        <v>0</v>
      </c>
    </row>
    <row r="4168" customFormat="false" ht="15" hidden="false" customHeight="true" outlineLevel="0" collapsed="false">
      <c r="A4168" s="6" t="n">
        <f aca="false">1_Data_EDA!O4169</f>
        <v>0</v>
      </c>
      <c r="B4168" s="6" t="n">
        <f aca="false">1_Data_EDA!H4169</f>
        <v>2</v>
      </c>
      <c r="C4168" s="7" t="n">
        <f aca="false">1_Data_EDA!I4169</f>
        <v>199.9900055</v>
      </c>
      <c r="D4168" s="6" t="n">
        <f aca="false">1_Data_EDA!J4169</f>
        <v>1</v>
      </c>
      <c r="E4168" s="7" t="n">
        <f aca="false">1_Data_EDA!K4169</f>
        <v>199.9900055</v>
      </c>
      <c r="F4168" s="7" t="n">
        <f aca="false">1_Data_EDA!L4169</f>
        <v>30</v>
      </c>
      <c r="G4168" s="8" t="n">
        <f aca="false">1_Data_EDA!M4169</f>
        <v>0.150000006</v>
      </c>
      <c r="H4168" s="6" t="n">
        <f aca="false">IF(1_Data_EDA!B4169="First Class",1,0)</f>
        <v>0</v>
      </c>
      <c r="I4168" s="6" t="n">
        <f aca="false">IF(1_Data_EDA!B4169="Second Class",1,0)</f>
        <v>1</v>
      </c>
      <c r="J4168" s="6" t="n">
        <f aca="false">IF(1_Data_EDA!B4169="Same Day",1,0)</f>
        <v>0</v>
      </c>
      <c r="K4168" s="6" t="n">
        <f aca="false">IF(1_Data_EDA!C4169="Corporate",1,0)</f>
        <v>1</v>
      </c>
      <c r="L4168" s="6" t="n">
        <f aca="false">IF(1_Data_EDA!C4169="Home Office",1,0)</f>
        <v>0</v>
      </c>
      <c r="M4168" s="6" t="n">
        <f aca="false">IF(1_Data_EDA!D4169="Europe",1,0)</f>
        <v>0</v>
      </c>
      <c r="N4168" s="6" t="n">
        <f aca="false">IF(1_Data_EDA!D4169="LATAM",1,0)</f>
        <v>1</v>
      </c>
      <c r="O4168" s="6" t="n">
        <f aca="false">IF(1_Data_EDA!D4169="Pacific Asia",1,0)</f>
        <v>0</v>
      </c>
      <c r="P4168" s="6" t="n">
        <f aca="false">IF(1_Data_EDA!D4169="USCA",1,0)</f>
        <v>0</v>
      </c>
      <c r="Q4168" s="6" t="n">
        <f aca="false">IF(C4168&gt;MEDIAN(C$5:C$8004),1,0)</f>
        <v>1</v>
      </c>
      <c r="R4168" s="6" t="n">
        <f aca="false">IF(D4168&gt;2,1,0)</f>
        <v>0</v>
      </c>
    </row>
    <row r="4169" customFormat="false" ht="15" hidden="false" customHeight="true" outlineLevel="0" collapsed="false">
      <c r="A4169" s="6" t="n">
        <f aca="false">1_Data_EDA!O4170</f>
        <v>1</v>
      </c>
      <c r="B4169" s="6" t="n">
        <f aca="false">1_Data_EDA!H4170</f>
        <v>4</v>
      </c>
      <c r="C4169" s="7" t="n">
        <f aca="false">1_Data_EDA!I4170</f>
        <v>50</v>
      </c>
      <c r="D4169" s="6" t="n">
        <f aca="false">1_Data_EDA!J4170</f>
        <v>3</v>
      </c>
      <c r="E4169" s="7" t="n">
        <f aca="false">1_Data_EDA!K4170</f>
        <v>150</v>
      </c>
      <c r="F4169" s="7" t="n">
        <f aca="false">1_Data_EDA!L4170</f>
        <v>6</v>
      </c>
      <c r="G4169" s="8" t="n">
        <f aca="false">1_Data_EDA!M4170</f>
        <v>0.039999999</v>
      </c>
      <c r="H4169" s="6" t="n">
        <f aca="false">IF(1_Data_EDA!B4170="First Class",1,0)</f>
        <v>0</v>
      </c>
      <c r="I4169" s="6" t="n">
        <f aca="false">IF(1_Data_EDA!B4170="Second Class",1,0)</f>
        <v>0</v>
      </c>
      <c r="J4169" s="6" t="n">
        <f aca="false">IF(1_Data_EDA!B4170="Same Day",1,0)</f>
        <v>0</v>
      </c>
      <c r="K4169" s="6" t="n">
        <f aca="false">IF(1_Data_EDA!C4170="Corporate",1,0)</f>
        <v>0</v>
      </c>
      <c r="L4169" s="6" t="n">
        <f aca="false">IF(1_Data_EDA!C4170="Home Office",1,0)</f>
        <v>0</v>
      </c>
      <c r="M4169" s="6" t="n">
        <f aca="false">IF(1_Data_EDA!D4170="Europe",1,0)</f>
        <v>0</v>
      </c>
      <c r="N4169" s="6" t="n">
        <f aca="false">IF(1_Data_EDA!D4170="LATAM",1,0)</f>
        <v>1</v>
      </c>
      <c r="O4169" s="6" t="n">
        <f aca="false">IF(1_Data_EDA!D4170="Pacific Asia",1,0)</f>
        <v>0</v>
      </c>
      <c r="P4169" s="6" t="n">
        <f aca="false">IF(1_Data_EDA!D4170="USCA",1,0)</f>
        <v>0</v>
      </c>
      <c r="Q4169" s="6" t="n">
        <f aca="false">IF(C4169&gt;MEDIAN(C$5:C$8004),1,0)</f>
        <v>0</v>
      </c>
      <c r="R4169" s="6" t="n">
        <f aca="false">IF(D4169&gt;2,1,0)</f>
        <v>1</v>
      </c>
    </row>
    <row r="4170" customFormat="false" ht="15" hidden="false" customHeight="true" outlineLevel="0" collapsed="false">
      <c r="A4170" s="6" t="n">
        <f aca="false">1_Data_EDA!O4171</f>
        <v>0</v>
      </c>
      <c r="B4170" s="6" t="n">
        <f aca="false">1_Data_EDA!H4171</f>
        <v>4</v>
      </c>
      <c r="C4170" s="7" t="n">
        <f aca="false">1_Data_EDA!I4171</f>
        <v>129.9900055</v>
      </c>
      <c r="D4170" s="6" t="n">
        <f aca="false">1_Data_EDA!J4171</f>
        <v>1</v>
      </c>
      <c r="E4170" s="7" t="n">
        <f aca="false">1_Data_EDA!K4171</f>
        <v>129.9900055</v>
      </c>
      <c r="F4170" s="7" t="n">
        <f aca="false">1_Data_EDA!L4171</f>
        <v>16.89999962</v>
      </c>
      <c r="G4170" s="8" t="n">
        <f aca="false">1_Data_EDA!M4171</f>
        <v>0.129999995</v>
      </c>
      <c r="H4170" s="6" t="n">
        <f aca="false">IF(1_Data_EDA!B4171="First Class",1,0)</f>
        <v>0</v>
      </c>
      <c r="I4170" s="6" t="n">
        <f aca="false">IF(1_Data_EDA!B4171="Second Class",1,0)</f>
        <v>0</v>
      </c>
      <c r="J4170" s="6" t="n">
        <f aca="false">IF(1_Data_EDA!B4171="Same Day",1,0)</f>
        <v>0</v>
      </c>
      <c r="K4170" s="6" t="n">
        <f aca="false">IF(1_Data_EDA!C4171="Corporate",1,0)</f>
        <v>1</v>
      </c>
      <c r="L4170" s="6" t="n">
        <f aca="false">IF(1_Data_EDA!C4171="Home Office",1,0)</f>
        <v>0</v>
      </c>
      <c r="M4170" s="6" t="n">
        <f aca="false">IF(1_Data_EDA!D4171="Europe",1,0)</f>
        <v>1</v>
      </c>
      <c r="N4170" s="6" t="n">
        <f aca="false">IF(1_Data_EDA!D4171="LATAM",1,0)</f>
        <v>0</v>
      </c>
      <c r="O4170" s="6" t="n">
        <f aca="false">IF(1_Data_EDA!D4171="Pacific Asia",1,0)</f>
        <v>0</v>
      </c>
      <c r="P4170" s="6" t="n">
        <f aca="false">IF(1_Data_EDA!D4171="USCA",1,0)</f>
        <v>0</v>
      </c>
      <c r="Q4170" s="6" t="n">
        <f aca="false">IF(C4170&gt;MEDIAN(C$5:C$8004),1,0)</f>
        <v>1</v>
      </c>
      <c r="R4170" s="6" t="n">
        <f aca="false">IF(D4170&gt;2,1,0)</f>
        <v>0</v>
      </c>
    </row>
    <row r="4171" customFormat="false" ht="15" hidden="false" customHeight="true" outlineLevel="0" collapsed="false">
      <c r="A4171" s="6" t="n">
        <f aca="false">1_Data_EDA!O4172</f>
        <v>1</v>
      </c>
      <c r="B4171" s="6" t="n">
        <f aca="false">1_Data_EDA!H4172</f>
        <v>1</v>
      </c>
      <c r="C4171" s="7" t="n">
        <f aca="false">1_Data_EDA!I4172</f>
        <v>59.99000168</v>
      </c>
      <c r="D4171" s="6" t="n">
        <f aca="false">1_Data_EDA!J4172</f>
        <v>3</v>
      </c>
      <c r="E4171" s="7" t="n">
        <f aca="false">1_Data_EDA!K4172</f>
        <v>179.9700012</v>
      </c>
      <c r="F4171" s="7" t="n">
        <f aca="false">1_Data_EDA!L4172</f>
        <v>44.99000168</v>
      </c>
      <c r="G4171" s="8" t="n">
        <f aca="false">1_Data_EDA!M4172</f>
        <v>0.25</v>
      </c>
      <c r="H4171" s="6" t="n">
        <f aca="false">IF(1_Data_EDA!B4172="First Class",1,0)</f>
        <v>1</v>
      </c>
      <c r="I4171" s="6" t="n">
        <f aca="false">IF(1_Data_EDA!B4172="Second Class",1,0)</f>
        <v>0</v>
      </c>
      <c r="J4171" s="6" t="n">
        <f aca="false">IF(1_Data_EDA!B4172="Same Day",1,0)</f>
        <v>0</v>
      </c>
      <c r="K4171" s="6" t="n">
        <f aca="false">IF(1_Data_EDA!C4172="Corporate",1,0)</f>
        <v>1</v>
      </c>
      <c r="L4171" s="6" t="n">
        <f aca="false">IF(1_Data_EDA!C4172="Home Office",1,0)</f>
        <v>0</v>
      </c>
      <c r="M4171" s="6" t="n">
        <f aca="false">IF(1_Data_EDA!D4172="Europe",1,0)</f>
        <v>0</v>
      </c>
      <c r="N4171" s="6" t="n">
        <f aca="false">IF(1_Data_EDA!D4172="LATAM",1,0)</f>
        <v>0</v>
      </c>
      <c r="O4171" s="6" t="n">
        <f aca="false">IF(1_Data_EDA!D4172="Pacific Asia",1,0)</f>
        <v>1</v>
      </c>
      <c r="P4171" s="6" t="n">
        <f aca="false">IF(1_Data_EDA!D4172="USCA",1,0)</f>
        <v>0</v>
      </c>
      <c r="Q4171" s="6" t="n">
        <f aca="false">IF(C4171&gt;MEDIAN(C$5:C$8004),1,0)</f>
        <v>0</v>
      </c>
      <c r="R4171" s="6" t="n">
        <f aca="false">IF(D4171&gt;2,1,0)</f>
        <v>1</v>
      </c>
    </row>
    <row r="4172" customFormat="false" ht="15" hidden="false" customHeight="true" outlineLevel="0" collapsed="false">
      <c r="A4172" s="6" t="n">
        <f aca="false">1_Data_EDA!O4173</f>
        <v>1</v>
      </c>
      <c r="B4172" s="6" t="n">
        <f aca="false">1_Data_EDA!H4173</f>
        <v>0</v>
      </c>
      <c r="C4172" s="7" t="n">
        <f aca="false">1_Data_EDA!I4173</f>
        <v>59.99000168</v>
      </c>
      <c r="D4172" s="6" t="n">
        <f aca="false">1_Data_EDA!J4173</f>
        <v>1</v>
      </c>
      <c r="E4172" s="7" t="n">
        <f aca="false">1_Data_EDA!K4173</f>
        <v>59.99000168</v>
      </c>
      <c r="F4172" s="7" t="n">
        <f aca="false">1_Data_EDA!L4173</f>
        <v>9.600000381</v>
      </c>
      <c r="G4172" s="8" t="n">
        <f aca="false">1_Data_EDA!M4173</f>
        <v>0.159999996</v>
      </c>
      <c r="H4172" s="6" t="n">
        <f aca="false">IF(1_Data_EDA!B4173="First Class",1,0)</f>
        <v>0</v>
      </c>
      <c r="I4172" s="6" t="n">
        <f aca="false">IF(1_Data_EDA!B4173="Second Class",1,0)</f>
        <v>0</v>
      </c>
      <c r="J4172" s="6" t="n">
        <f aca="false">IF(1_Data_EDA!B4173="Same Day",1,0)</f>
        <v>1</v>
      </c>
      <c r="K4172" s="6" t="n">
        <f aca="false">IF(1_Data_EDA!C4173="Corporate",1,0)</f>
        <v>0</v>
      </c>
      <c r="L4172" s="6" t="n">
        <f aca="false">IF(1_Data_EDA!C4173="Home Office",1,0)</f>
        <v>0</v>
      </c>
      <c r="M4172" s="6" t="n">
        <f aca="false">IF(1_Data_EDA!D4173="Europe",1,0)</f>
        <v>0</v>
      </c>
      <c r="N4172" s="6" t="n">
        <f aca="false">IF(1_Data_EDA!D4173="LATAM",1,0)</f>
        <v>0</v>
      </c>
      <c r="O4172" s="6" t="n">
        <f aca="false">IF(1_Data_EDA!D4173="Pacific Asia",1,0)</f>
        <v>1</v>
      </c>
      <c r="P4172" s="6" t="n">
        <f aca="false">IF(1_Data_EDA!D4173="USCA",1,0)</f>
        <v>0</v>
      </c>
      <c r="Q4172" s="6" t="n">
        <f aca="false">IF(C4172&gt;MEDIAN(C$5:C$8004),1,0)</f>
        <v>0</v>
      </c>
      <c r="R4172" s="6" t="n">
        <f aca="false">IF(D4172&gt;2,1,0)</f>
        <v>0</v>
      </c>
    </row>
    <row r="4173" customFormat="false" ht="15" hidden="false" customHeight="true" outlineLevel="0" collapsed="false">
      <c r="A4173" s="6" t="n">
        <f aca="false">1_Data_EDA!O4174</f>
        <v>1</v>
      </c>
      <c r="B4173" s="6" t="n">
        <f aca="false">1_Data_EDA!H4174</f>
        <v>2</v>
      </c>
      <c r="C4173" s="7" t="n">
        <f aca="false">1_Data_EDA!I4174</f>
        <v>299.980011</v>
      </c>
      <c r="D4173" s="6" t="n">
        <f aca="false">1_Data_EDA!J4174</f>
        <v>1</v>
      </c>
      <c r="E4173" s="7" t="n">
        <f aca="false">1_Data_EDA!K4174</f>
        <v>299.980011</v>
      </c>
      <c r="F4173" s="7" t="n">
        <f aca="false">1_Data_EDA!L4174</f>
        <v>6</v>
      </c>
      <c r="G4173" s="8" t="n">
        <f aca="false">1_Data_EDA!M4174</f>
        <v>0.02</v>
      </c>
      <c r="H4173" s="6" t="n">
        <f aca="false">IF(1_Data_EDA!B4174="First Class",1,0)</f>
        <v>0</v>
      </c>
      <c r="I4173" s="6" t="n">
        <f aca="false">IF(1_Data_EDA!B4174="Second Class",1,0)</f>
        <v>1</v>
      </c>
      <c r="J4173" s="6" t="n">
        <f aca="false">IF(1_Data_EDA!B4174="Same Day",1,0)</f>
        <v>0</v>
      </c>
      <c r="K4173" s="6" t="n">
        <f aca="false">IF(1_Data_EDA!C4174="Corporate",1,0)</f>
        <v>1</v>
      </c>
      <c r="L4173" s="6" t="n">
        <f aca="false">IF(1_Data_EDA!C4174="Home Office",1,0)</f>
        <v>0</v>
      </c>
      <c r="M4173" s="6" t="n">
        <f aca="false">IF(1_Data_EDA!D4174="Europe",1,0)</f>
        <v>0</v>
      </c>
      <c r="N4173" s="6" t="n">
        <f aca="false">IF(1_Data_EDA!D4174="LATAM",1,0)</f>
        <v>1</v>
      </c>
      <c r="O4173" s="6" t="n">
        <f aca="false">IF(1_Data_EDA!D4174="Pacific Asia",1,0)</f>
        <v>0</v>
      </c>
      <c r="P4173" s="6" t="n">
        <f aca="false">IF(1_Data_EDA!D4174="USCA",1,0)</f>
        <v>0</v>
      </c>
      <c r="Q4173" s="6" t="n">
        <f aca="false">IF(C4173&gt;MEDIAN(C$5:C$8004),1,0)</f>
        <v>1</v>
      </c>
      <c r="R4173" s="6" t="n">
        <f aca="false">IF(D4173&gt;2,1,0)</f>
        <v>0</v>
      </c>
    </row>
    <row r="4174" customFormat="false" ht="15" hidden="false" customHeight="true" outlineLevel="0" collapsed="false">
      <c r="A4174" s="6" t="n">
        <f aca="false">1_Data_EDA!O4175</f>
        <v>1</v>
      </c>
      <c r="B4174" s="6" t="n">
        <f aca="false">1_Data_EDA!H4175</f>
        <v>4</v>
      </c>
      <c r="C4174" s="7" t="n">
        <f aca="false">1_Data_EDA!I4175</f>
        <v>129.9900055</v>
      </c>
      <c r="D4174" s="6" t="n">
        <f aca="false">1_Data_EDA!J4175</f>
        <v>1</v>
      </c>
      <c r="E4174" s="7" t="n">
        <f aca="false">1_Data_EDA!K4175</f>
        <v>129.9900055</v>
      </c>
      <c r="F4174" s="7" t="n">
        <f aca="false">1_Data_EDA!L4175</f>
        <v>11.69999981</v>
      </c>
      <c r="G4174" s="8" t="n">
        <f aca="false">1_Data_EDA!M4175</f>
        <v>0.090000004</v>
      </c>
      <c r="H4174" s="6" t="n">
        <f aca="false">IF(1_Data_EDA!B4175="First Class",1,0)</f>
        <v>0</v>
      </c>
      <c r="I4174" s="6" t="n">
        <f aca="false">IF(1_Data_EDA!B4175="Second Class",1,0)</f>
        <v>0</v>
      </c>
      <c r="J4174" s="6" t="n">
        <f aca="false">IF(1_Data_EDA!B4175="Same Day",1,0)</f>
        <v>0</v>
      </c>
      <c r="K4174" s="6" t="n">
        <f aca="false">IF(1_Data_EDA!C4175="Corporate",1,0)</f>
        <v>0</v>
      </c>
      <c r="L4174" s="6" t="n">
        <f aca="false">IF(1_Data_EDA!C4175="Home Office",1,0)</f>
        <v>0</v>
      </c>
      <c r="M4174" s="6" t="n">
        <f aca="false">IF(1_Data_EDA!D4175="Europe",1,0)</f>
        <v>0</v>
      </c>
      <c r="N4174" s="6" t="n">
        <f aca="false">IF(1_Data_EDA!D4175="LATAM",1,0)</f>
        <v>1</v>
      </c>
      <c r="O4174" s="6" t="n">
        <f aca="false">IF(1_Data_EDA!D4175="Pacific Asia",1,0)</f>
        <v>0</v>
      </c>
      <c r="P4174" s="6" t="n">
        <f aca="false">IF(1_Data_EDA!D4175="USCA",1,0)</f>
        <v>0</v>
      </c>
      <c r="Q4174" s="6" t="n">
        <f aca="false">IF(C4174&gt;MEDIAN(C$5:C$8004),1,0)</f>
        <v>1</v>
      </c>
      <c r="R4174" s="6" t="n">
        <f aca="false">IF(D4174&gt;2,1,0)</f>
        <v>0</v>
      </c>
    </row>
    <row r="4175" customFormat="false" ht="15" hidden="false" customHeight="true" outlineLevel="0" collapsed="false">
      <c r="A4175" s="6" t="n">
        <f aca="false">1_Data_EDA!O4176</f>
        <v>1</v>
      </c>
      <c r="B4175" s="6" t="n">
        <f aca="false">1_Data_EDA!H4176</f>
        <v>4</v>
      </c>
      <c r="C4175" s="7" t="n">
        <f aca="false">1_Data_EDA!I4176</f>
        <v>199.9900055</v>
      </c>
      <c r="D4175" s="6" t="n">
        <f aca="false">1_Data_EDA!J4176</f>
        <v>1</v>
      </c>
      <c r="E4175" s="7" t="n">
        <f aca="false">1_Data_EDA!K4176</f>
        <v>199.9900055</v>
      </c>
      <c r="F4175" s="7" t="n">
        <f aca="false">1_Data_EDA!L4176</f>
        <v>50</v>
      </c>
      <c r="G4175" s="8" t="n">
        <f aca="false">1_Data_EDA!M4176</f>
        <v>0.25</v>
      </c>
      <c r="H4175" s="6" t="n">
        <f aca="false">IF(1_Data_EDA!B4176="First Class",1,0)</f>
        <v>0</v>
      </c>
      <c r="I4175" s="6" t="n">
        <f aca="false">IF(1_Data_EDA!B4176="Second Class",1,0)</f>
        <v>0</v>
      </c>
      <c r="J4175" s="6" t="n">
        <f aca="false">IF(1_Data_EDA!B4176="Same Day",1,0)</f>
        <v>0</v>
      </c>
      <c r="K4175" s="6" t="n">
        <f aca="false">IF(1_Data_EDA!C4176="Corporate",1,0)</f>
        <v>0</v>
      </c>
      <c r="L4175" s="6" t="n">
        <f aca="false">IF(1_Data_EDA!C4176="Home Office",1,0)</f>
        <v>0</v>
      </c>
      <c r="M4175" s="6" t="n">
        <f aca="false">IF(1_Data_EDA!D4176="Europe",1,0)</f>
        <v>1</v>
      </c>
      <c r="N4175" s="6" t="n">
        <f aca="false">IF(1_Data_EDA!D4176="LATAM",1,0)</f>
        <v>0</v>
      </c>
      <c r="O4175" s="6" t="n">
        <f aca="false">IF(1_Data_EDA!D4176="Pacific Asia",1,0)</f>
        <v>0</v>
      </c>
      <c r="P4175" s="6" t="n">
        <f aca="false">IF(1_Data_EDA!D4176="USCA",1,0)</f>
        <v>0</v>
      </c>
      <c r="Q4175" s="6" t="n">
        <f aca="false">IF(C4175&gt;MEDIAN(C$5:C$8004),1,0)</f>
        <v>1</v>
      </c>
      <c r="R4175" s="6" t="n">
        <f aca="false">IF(D4175&gt;2,1,0)</f>
        <v>0</v>
      </c>
    </row>
    <row r="4176" customFormat="false" ht="15" hidden="false" customHeight="true" outlineLevel="0" collapsed="false">
      <c r="A4176" s="6" t="n">
        <f aca="false">1_Data_EDA!O4177</f>
        <v>1</v>
      </c>
      <c r="B4176" s="6" t="n">
        <f aca="false">1_Data_EDA!H4177</f>
        <v>4</v>
      </c>
      <c r="C4176" s="7" t="n">
        <f aca="false">1_Data_EDA!I4177</f>
        <v>49.97999954</v>
      </c>
      <c r="D4176" s="6" t="n">
        <f aca="false">1_Data_EDA!J4177</f>
        <v>5</v>
      </c>
      <c r="E4176" s="7" t="n">
        <f aca="false">1_Data_EDA!K4177</f>
        <v>249.8999939</v>
      </c>
      <c r="F4176" s="7" t="n">
        <f aca="false">1_Data_EDA!L4177</f>
        <v>17.48999977</v>
      </c>
      <c r="G4176" s="8" t="n">
        <f aca="false">1_Data_EDA!M4177</f>
        <v>0.07</v>
      </c>
      <c r="H4176" s="6" t="n">
        <f aca="false">IF(1_Data_EDA!B4177="First Class",1,0)</f>
        <v>0</v>
      </c>
      <c r="I4176" s="6" t="n">
        <f aca="false">IF(1_Data_EDA!B4177="Second Class",1,0)</f>
        <v>0</v>
      </c>
      <c r="J4176" s="6" t="n">
        <f aca="false">IF(1_Data_EDA!B4177="Same Day",1,0)</f>
        <v>0</v>
      </c>
      <c r="K4176" s="6" t="n">
        <f aca="false">IF(1_Data_EDA!C4177="Corporate",1,0)</f>
        <v>0</v>
      </c>
      <c r="L4176" s="6" t="n">
        <f aca="false">IF(1_Data_EDA!C4177="Home Office",1,0)</f>
        <v>0</v>
      </c>
      <c r="M4176" s="6" t="n">
        <f aca="false">IF(1_Data_EDA!D4177="Europe",1,0)</f>
        <v>0</v>
      </c>
      <c r="N4176" s="6" t="n">
        <f aca="false">IF(1_Data_EDA!D4177="LATAM",1,0)</f>
        <v>1</v>
      </c>
      <c r="O4176" s="6" t="n">
        <f aca="false">IF(1_Data_EDA!D4177="Pacific Asia",1,0)</f>
        <v>0</v>
      </c>
      <c r="P4176" s="6" t="n">
        <f aca="false">IF(1_Data_EDA!D4177="USCA",1,0)</f>
        <v>0</v>
      </c>
      <c r="Q4176" s="6" t="n">
        <f aca="false">IF(C4176&gt;MEDIAN(C$5:C$8004),1,0)</f>
        <v>0</v>
      </c>
      <c r="R4176" s="6" t="n">
        <f aca="false">IF(D4176&gt;2,1,0)</f>
        <v>1</v>
      </c>
    </row>
    <row r="4177" customFormat="false" ht="15" hidden="false" customHeight="true" outlineLevel="0" collapsed="false">
      <c r="A4177" s="6" t="n">
        <f aca="false">1_Data_EDA!O4178</f>
        <v>1</v>
      </c>
      <c r="B4177" s="6" t="n">
        <f aca="false">1_Data_EDA!H4178</f>
        <v>1</v>
      </c>
      <c r="C4177" s="7" t="n">
        <f aca="false">1_Data_EDA!I4178</f>
        <v>399.980011</v>
      </c>
      <c r="D4177" s="6" t="n">
        <f aca="false">1_Data_EDA!J4178</f>
        <v>1</v>
      </c>
      <c r="E4177" s="7" t="n">
        <f aca="false">1_Data_EDA!K4178</f>
        <v>399.980011</v>
      </c>
      <c r="F4177" s="7" t="n">
        <f aca="false">1_Data_EDA!L4178</f>
        <v>40</v>
      </c>
      <c r="G4177" s="8" t="n">
        <f aca="false">1_Data_EDA!M4178</f>
        <v>0.100000001</v>
      </c>
      <c r="H4177" s="6" t="n">
        <f aca="false">IF(1_Data_EDA!B4178="First Class",1,0)</f>
        <v>1</v>
      </c>
      <c r="I4177" s="6" t="n">
        <f aca="false">IF(1_Data_EDA!B4178="Second Class",1,0)</f>
        <v>0</v>
      </c>
      <c r="J4177" s="6" t="n">
        <f aca="false">IF(1_Data_EDA!B4178="Same Day",1,0)</f>
        <v>0</v>
      </c>
      <c r="K4177" s="6" t="n">
        <f aca="false">IF(1_Data_EDA!C4178="Corporate",1,0)</f>
        <v>0</v>
      </c>
      <c r="L4177" s="6" t="n">
        <f aca="false">IF(1_Data_EDA!C4178="Home Office",1,0)</f>
        <v>0</v>
      </c>
      <c r="M4177" s="6" t="n">
        <f aca="false">IF(1_Data_EDA!D4178="Europe",1,0)</f>
        <v>0</v>
      </c>
      <c r="N4177" s="6" t="n">
        <f aca="false">IF(1_Data_EDA!D4178="LATAM",1,0)</f>
        <v>1</v>
      </c>
      <c r="O4177" s="6" t="n">
        <f aca="false">IF(1_Data_EDA!D4178="Pacific Asia",1,0)</f>
        <v>0</v>
      </c>
      <c r="P4177" s="6" t="n">
        <f aca="false">IF(1_Data_EDA!D4178="USCA",1,0)</f>
        <v>0</v>
      </c>
      <c r="Q4177" s="6" t="n">
        <f aca="false">IF(C4177&gt;MEDIAN(C$5:C$8004),1,0)</f>
        <v>1</v>
      </c>
      <c r="R4177" s="6" t="n">
        <f aca="false">IF(D4177&gt;2,1,0)</f>
        <v>0</v>
      </c>
    </row>
    <row r="4178" customFormat="false" ht="15" hidden="false" customHeight="true" outlineLevel="0" collapsed="false">
      <c r="A4178" s="6" t="n">
        <f aca="false">1_Data_EDA!O4179</f>
        <v>1</v>
      </c>
      <c r="B4178" s="6" t="n">
        <f aca="false">1_Data_EDA!H4179</f>
        <v>0</v>
      </c>
      <c r="C4178" s="7" t="n">
        <f aca="false">1_Data_EDA!I4179</f>
        <v>39.99000168</v>
      </c>
      <c r="D4178" s="6" t="n">
        <f aca="false">1_Data_EDA!J4179</f>
        <v>1</v>
      </c>
      <c r="E4178" s="7" t="n">
        <f aca="false">1_Data_EDA!K4179</f>
        <v>39.99000168</v>
      </c>
      <c r="F4178" s="7" t="n">
        <f aca="false">1_Data_EDA!L4179</f>
        <v>7.199999809</v>
      </c>
      <c r="G4178" s="8" t="n">
        <f aca="false">1_Data_EDA!M4179</f>
        <v>0.180000007</v>
      </c>
      <c r="H4178" s="6" t="n">
        <f aca="false">IF(1_Data_EDA!B4179="First Class",1,0)</f>
        <v>0</v>
      </c>
      <c r="I4178" s="6" t="n">
        <f aca="false">IF(1_Data_EDA!B4179="Second Class",1,0)</f>
        <v>0</v>
      </c>
      <c r="J4178" s="6" t="n">
        <f aca="false">IF(1_Data_EDA!B4179="Same Day",1,0)</f>
        <v>1</v>
      </c>
      <c r="K4178" s="6" t="n">
        <f aca="false">IF(1_Data_EDA!C4179="Corporate",1,0)</f>
        <v>0</v>
      </c>
      <c r="L4178" s="6" t="n">
        <f aca="false">IF(1_Data_EDA!C4179="Home Office",1,0)</f>
        <v>0</v>
      </c>
      <c r="M4178" s="6" t="n">
        <f aca="false">IF(1_Data_EDA!D4179="Europe",1,0)</f>
        <v>0</v>
      </c>
      <c r="N4178" s="6" t="n">
        <f aca="false">IF(1_Data_EDA!D4179="LATAM",1,0)</f>
        <v>1</v>
      </c>
      <c r="O4178" s="6" t="n">
        <f aca="false">IF(1_Data_EDA!D4179="Pacific Asia",1,0)</f>
        <v>0</v>
      </c>
      <c r="P4178" s="6" t="n">
        <f aca="false">IF(1_Data_EDA!D4179="USCA",1,0)</f>
        <v>0</v>
      </c>
      <c r="Q4178" s="6" t="n">
        <f aca="false">IF(C4178&gt;MEDIAN(C$5:C$8004),1,0)</f>
        <v>0</v>
      </c>
      <c r="R4178" s="6" t="n">
        <f aca="false">IF(D4178&gt;2,1,0)</f>
        <v>0</v>
      </c>
    </row>
    <row r="4179" customFormat="false" ht="15" hidden="false" customHeight="true" outlineLevel="0" collapsed="false">
      <c r="A4179" s="6" t="n">
        <f aca="false">1_Data_EDA!O4180</f>
        <v>0</v>
      </c>
      <c r="B4179" s="6" t="n">
        <f aca="false">1_Data_EDA!H4180</f>
        <v>4</v>
      </c>
      <c r="C4179" s="7" t="n">
        <f aca="false">1_Data_EDA!I4180</f>
        <v>39.99000168</v>
      </c>
      <c r="D4179" s="6" t="n">
        <f aca="false">1_Data_EDA!J4180</f>
        <v>4</v>
      </c>
      <c r="E4179" s="7" t="n">
        <f aca="false">1_Data_EDA!K4180</f>
        <v>159.9600067</v>
      </c>
      <c r="F4179" s="7" t="n">
        <f aca="false">1_Data_EDA!L4180</f>
        <v>27.19000053</v>
      </c>
      <c r="G4179" s="8" t="n">
        <f aca="false">1_Data_EDA!M4180</f>
        <v>0.170000002</v>
      </c>
      <c r="H4179" s="6" t="n">
        <f aca="false">IF(1_Data_EDA!B4180="First Class",1,0)</f>
        <v>0</v>
      </c>
      <c r="I4179" s="6" t="n">
        <f aca="false">IF(1_Data_EDA!B4180="Second Class",1,0)</f>
        <v>0</v>
      </c>
      <c r="J4179" s="6" t="n">
        <f aca="false">IF(1_Data_EDA!B4180="Same Day",1,0)</f>
        <v>0</v>
      </c>
      <c r="K4179" s="6" t="n">
        <f aca="false">IF(1_Data_EDA!C4180="Corporate",1,0)</f>
        <v>0</v>
      </c>
      <c r="L4179" s="6" t="n">
        <f aca="false">IF(1_Data_EDA!C4180="Home Office",1,0)</f>
        <v>0</v>
      </c>
      <c r="M4179" s="6" t="n">
        <f aca="false">IF(1_Data_EDA!D4180="Europe",1,0)</f>
        <v>0</v>
      </c>
      <c r="N4179" s="6" t="n">
        <f aca="false">IF(1_Data_EDA!D4180="LATAM",1,0)</f>
        <v>0</v>
      </c>
      <c r="O4179" s="6" t="n">
        <f aca="false">IF(1_Data_EDA!D4180="Pacific Asia",1,0)</f>
        <v>0</v>
      </c>
      <c r="P4179" s="6" t="n">
        <f aca="false">IF(1_Data_EDA!D4180="USCA",1,0)</f>
        <v>0</v>
      </c>
      <c r="Q4179" s="6" t="n">
        <f aca="false">IF(C4179&gt;MEDIAN(C$5:C$8004),1,0)</f>
        <v>0</v>
      </c>
      <c r="R4179" s="6" t="n">
        <f aca="false">IF(D4179&gt;2,1,0)</f>
        <v>1</v>
      </c>
    </row>
    <row r="4180" customFormat="false" ht="15" hidden="false" customHeight="true" outlineLevel="0" collapsed="false">
      <c r="A4180" s="6" t="n">
        <f aca="false">1_Data_EDA!O4181</f>
        <v>1</v>
      </c>
      <c r="B4180" s="6" t="n">
        <f aca="false">1_Data_EDA!H4181</f>
        <v>2</v>
      </c>
      <c r="C4180" s="7" t="n">
        <f aca="false">1_Data_EDA!I4181</f>
        <v>39.99000168</v>
      </c>
      <c r="D4180" s="6" t="n">
        <f aca="false">1_Data_EDA!J4181</f>
        <v>3</v>
      </c>
      <c r="E4180" s="7" t="n">
        <f aca="false">1_Data_EDA!K4181</f>
        <v>119.9700012</v>
      </c>
      <c r="F4180" s="7" t="n">
        <f aca="false">1_Data_EDA!L4181</f>
        <v>12</v>
      </c>
      <c r="G4180" s="8" t="n">
        <f aca="false">1_Data_EDA!M4181</f>
        <v>0.100000001</v>
      </c>
      <c r="H4180" s="6" t="n">
        <f aca="false">IF(1_Data_EDA!B4181="First Class",1,0)</f>
        <v>0</v>
      </c>
      <c r="I4180" s="6" t="n">
        <f aca="false">IF(1_Data_EDA!B4181="Second Class",1,0)</f>
        <v>1</v>
      </c>
      <c r="J4180" s="6" t="n">
        <f aca="false">IF(1_Data_EDA!B4181="Same Day",1,0)</f>
        <v>0</v>
      </c>
      <c r="K4180" s="6" t="n">
        <f aca="false">IF(1_Data_EDA!C4181="Corporate",1,0)</f>
        <v>0</v>
      </c>
      <c r="L4180" s="6" t="n">
        <f aca="false">IF(1_Data_EDA!C4181="Home Office",1,0)</f>
        <v>1</v>
      </c>
      <c r="M4180" s="6" t="n">
        <f aca="false">IF(1_Data_EDA!D4181="Europe",1,0)</f>
        <v>0</v>
      </c>
      <c r="N4180" s="6" t="n">
        <f aca="false">IF(1_Data_EDA!D4181="LATAM",1,0)</f>
        <v>0</v>
      </c>
      <c r="O4180" s="6" t="n">
        <f aca="false">IF(1_Data_EDA!D4181="Pacific Asia",1,0)</f>
        <v>0</v>
      </c>
      <c r="P4180" s="6" t="n">
        <f aca="false">IF(1_Data_EDA!D4181="USCA",1,0)</f>
        <v>0</v>
      </c>
      <c r="Q4180" s="6" t="n">
        <f aca="false">IF(C4180&gt;MEDIAN(C$5:C$8004),1,0)</f>
        <v>0</v>
      </c>
      <c r="R4180" s="6" t="n">
        <f aca="false">IF(D4180&gt;2,1,0)</f>
        <v>1</v>
      </c>
    </row>
    <row r="4181" customFormat="false" ht="15" hidden="false" customHeight="true" outlineLevel="0" collapsed="false">
      <c r="A4181" s="6" t="n">
        <f aca="false">1_Data_EDA!O4182</f>
        <v>1</v>
      </c>
      <c r="B4181" s="6" t="n">
        <f aca="false">1_Data_EDA!H4182</f>
        <v>0</v>
      </c>
      <c r="C4181" s="7" t="n">
        <f aca="false">1_Data_EDA!I4182</f>
        <v>31.07999992</v>
      </c>
      <c r="D4181" s="6" t="n">
        <f aca="false">1_Data_EDA!J4182</f>
        <v>1</v>
      </c>
      <c r="E4181" s="7" t="n">
        <f aca="false">1_Data_EDA!K4182</f>
        <v>31.07999992</v>
      </c>
      <c r="F4181" s="7" t="n">
        <f aca="false">1_Data_EDA!L4182</f>
        <v>0.930000007</v>
      </c>
      <c r="G4181" s="8" t="n">
        <f aca="false">1_Data_EDA!M4182</f>
        <v>0.029999999</v>
      </c>
      <c r="H4181" s="6" t="n">
        <f aca="false">IF(1_Data_EDA!B4182="First Class",1,0)</f>
        <v>0</v>
      </c>
      <c r="I4181" s="6" t="n">
        <f aca="false">IF(1_Data_EDA!B4182="Second Class",1,0)</f>
        <v>0</v>
      </c>
      <c r="J4181" s="6" t="n">
        <f aca="false">IF(1_Data_EDA!B4182="Same Day",1,0)</f>
        <v>1</v>
      </c>
      <c r="K4181" s="6" t="n">
        <f aca="false">IF(1_Data_EDA!C4182="Corporate",1,0)</f>
        <v>0</v>
      </c>
      <c r="L4181" s="6" t="n">
        <f aca="false">IF(1_Data_EDA!C4182="Home Office",1,0)</f>
        <v>0</v>
      </c>
      <c r="M4181" s="6" t="n">
        <f aca="false">IF(1_Data_EDA!D4182="Europe",1,0)</f>
        <v>1</v>
      </c>
      <c r="N4181" s="6" t="n">
        <f aca="false">IF(1_Data_EDA!D4182="LATAM",1,0)</f>
        <v>0</v>
      </c>
      <c r="O4181" s="6" t="n">
        <f aca="false">IF(1_Data_EDA!D4182="Pacific Asia",1,0)</f>
        <v>0</v>
      </c>
      <c r="P4181" s="6" t="n">
        <f aca="false">IF(1_Data_EDA!D4182="USCA",1,0)</f>
        <v>0</v>
      </c>
      <c r="Q4181" s="6" t="n">
        <f aca="false">IF(C4181&gt;MEDIAN(C$5:C$8004),1,0)</f>
        <v>0</v>
      </c>
      <c r="R4181" s="6" t="n">
        <f aca="false">IF(D4181&gt;2,1,0)</f>
        <v>0</v>
      </c>
    </row>
    <row r="4182" customFormat="false" ht="15" hidden="false" customHeight="true" outlineLevel="0" collapsed="false">
      <c r="A4182" s="6" t="n">
        <f aca="false">1_Data_EDA!O4183</f>
        <v>1</v>
      </c>
      <c r="B4182" s="6" t="n">
        <f aca="false">1_Data_EDA!H4183</f>
        <v>4</v>
      </c>
      <c r="C4182" s="7" t="n">
        <f aca="false">1_Data_EDA!I4183</f>
        <v>59.99000168</v>
      </c>
      <c r="D4182" s="6" t="n">
        <f aca="false">1_Data_EDA!J4183</f>
        <v>4</v>
      </c>
      <c r="E4182" s="7" t="n">
        <f aca="false">1_Data_EDA!K4183</f>
        <v>239.9600067</v>
      </c>
      <c r="F4182" s="7" t="n">
        <f aca="false">1_Data_EDA!L4183</f>
        <v>40.79000092</v>
      </c>
      <c r="G4182" s="8" t="n">
        <f aca="false">1_Data_EDA!M4183</f>
        <v>0.170000002</v>
      </c>
      <c r="H4182" s="6" t="n">
        <f aca="false">IF(1_Data_EDA!B4183="First Class",1,0)</f>
        <v>0</v>
      </c>
      <c r="I4182" s="6" t="n">
        <f aca="false">IF(1_Data_EDA!B4183="Second Class",1,0)</f>
        <v>0</v>
      </c>
      <c r="J4182" s="6" t="n">
        <f aca="false">IF(1_Data_EDA!B4183="Same Day",1,0)</f>
        <v>0</v>
      </c>
      <c r="K4182" s="6" t="n">
        <f aca="false">IF(1_Data_EDA!C4183="Corporate",1,0)</f>
        <v>1</v>
      </c>
      <c r="L4182" s="6" t="n">
        <f aca="false">IF(1_Data_EDA!C4183="Home Office",1,0)</f>
        <v>0</v>
      </c>
      <c r="M4182" s="6" t="n">
        <f aca="false">IF(1_Data_EDA!D4183="Europe",1,0)</f>
        <v>1</v>
      </c>
      <c r="N4182" s="6" t="n">
        <f aca="false">IF(1_Data_EDA!D4183="LATAM",1,0)</f>
        <v>0</v>
      </c>
      <c r="O4182" s="6" t="n">
        <f aca="false">IF(1_Data_EDA!D4183="Pacific Asia",1,0)</f>
        <v>0</v>
      </c>
      <c r="P4182" s="6" t="n">
        <f aca="false">IF(1_Data_EDA!D4183="USCA",1,0)</f>
        <v>0</v>
      </c>
      <c r="Q4182" s="6" t="n">
        <f aca="false">IF(C4182&gt;MEDIAN(C$5:C$8004),1,0)</f>
        <v>0</v>
      </c>
      <c r="R4182" s="6" t="n">
        <f aca="false">IF(D4182&gt;2,1,0)</f>
        <v>1</v>
      </c>
    </row>
    <row r="4183" customFormat="false" ht="15" hidden="false" customHeight="true" outlineLevel="0" collapsed="false">
      <c r="A4183" s="6" t="n">
        <f aca="false">1_Data_EDA!O4184</f>
        <v>0</v>
      </c>
      <c r="B4183" s="6" t="n">
        <f aca="false">1_Data_EDA!H4184</f>
        <v>4</v>
      </c>
      <c r="C4183" s="7" t="n">
        <f aca="false">1_Data_EDA!I4184</f>
        <v>299.980011</v>
      </c>
      <c r="D4183" s="6" t="n">
        <f aca="false">1_Data_EDA!J4184</f>
        <v>1</v>
      </c>
      <c r="E4183" s="7" t="n">
        <f aca="false">1_Data_EDA!K4184</f>
        <v>299.980011</v>
      </c>
      <c r="F4183" s="7" t="n">
        <f aca="false">1_Data_EDA!L4184</f>
        <v>51</v>
      </c>
      <c r="G4183" s="8" t="n">
        <f aca="false">1_Data_EDA!M4184</f>
        <v>0.170000002</v>
      </c>
      <c r="H4183" s="6" t="n">
        <f aca="false">IF(1_Data_EDA!B4184="First Class",1,0)</f>
        <v>0</v>
      </c>
      <c r="I4183" s="6" t="n">
        <f aca="false">IF(1_Data_EDA!B4184="Second Class",1,0)</f>
        <v>0</v>
      </c>
      <c r="J4183" s="6" t="n">
        <f aca="false">IF(1_Data_EDA!B4184="Same Day",1,0)</f>
        <v>0</v>
      </c>
      <c r="K4183" s="6" t="n">
        <f aca="false">IF(1_Data_EDA!C4184="Corporate",1,0)</f>
        <v>1</v>
      </c>
      <c r="L4183" s="6" t="n">
        <f aca="false">IF(1_Data_EDA!C4184="Home Office",1,0)</f>
        <v>0</v>
      </c>
      <c r="M4183" s="6" t="n">
        <f aca="false">IF(1_Data_EDA!D4184="Europe",1,0)</f>
        <v>0</v>
      </c>
      <c r="N4183" s="6" t="n">
        <f aca="false">IF(1_Data_EDA!D4184="LATAM",1,0)</f>
        <v>1</v>
      </c>
      <c r="O4183" s="6" t="n">
        <f aca="false">IF(1_Data_EDA!D4184="Pacific Asia",1,0)</f>
        <v>0</v>
      </c>
      <c r="P4183" s="6" t="n">
        <f aca="false">IF(1_Data_EDA!D4184="USCA",1,0)</f>
        <v>0</v>
      </c>
      <c r="Q4183" s="6" t="n">
        <f aca="false">IF(C4183&gt;MEDIAN(C$5:C$8004),1,0)</f>
        <v>1</v>
      </c>
      <c r="R4183" s="6" t="n">
        <f aca="false">IF(D4183&gt;2,1,0)</f>
        <v>0</v>
      </c>
    </row>
    <row r="4184" customFormat="false" ht="15" hidden="false" customHeight="true" outlineLevel="0" collapsed="false">
      <c r="A4184" s="6" t="n">
        <f aca="false">1_Data_EDA!O4185</f>
        <v>0</v>
      </c>
      <c r="B4184" s="6" t="n">
        <f aca="false">1_Data_EDA!H4185</f>
        <v>4</v>
      </c>
      <c r="C4184" s="7" t="n">
        <f aca="false">1_Data_EDA!I4185</f>
        <v>129.9900055</v>
      </c>
      <c r="D4184" s="6" t="n">
        <f aca="false">1_Data_EDA!J4185</f>
        <v>1</v>
      </c>
      <c r="E4184" s="7" t="n">
        <f aca="false">1_Data_EDA!K4185</f>
        <v>129.9900055</v>
      </c>
      <c r="F4184" s="7" t="n">
        <f aca="false">1_Data_EDA!L4185</f>
        <v>26</v>
      </c>
      <c r="G4184" s="8" t="n">
        <f aca="false">1_Data_EDA!M4185</f>
        <v>0.200000003</v>
      </c>
      <c r="H4184" s="6" t="n">
        <f aca="false">IF(1_Data_EDA!B4185="First Class",1,0)</f>
        <v>0</v>
      </c>
      <c r="I4184" s="6" t="n">
        <f aca="false">IF(1_Data_EDA!B4185="Second Class",1,0)</f>
        <v>0</v>
      </c>
      <c r="J4184" s="6" t="n">
        <f aca="false">IF(1_Data_EDA!B4185="Same Day",1,0)</f>
        <v>0</v>
      </c>
      <c r="K4184" s="6" t="n">
        <f aca="false">IF(1_Data_EDA!C4185="Corporate",1,0)</f>
        <v>0</v>
      </c>
      <c r="L4184" s="6" t="n">
        <f aca="false">IF(1_Data_EDA!C4185="Home Office",1,0)</f>
        <v>0</v>
      </c>
      <c r="M4184" s="6" t="n">
        <f aca="false">IF(1_Data_EDA!D4185="Europe",1,0)</f>
        <v>1</v>
      </c>
      <c r="N4184" s="6" t="n">
        <f aca="false">IF(1_Data_EDA!D4185="LATAM",1,0)</f>
        <v>0</v>
      </c>
      <c r="O4184" s="6" t="n">
        <f aca="false">IF(1_Data_EDA!D4185="Pacific Asia",1,0)</f>
        <v>0</v>
      </c>
      <c r="P4184" s="6" t="n">
        <f aca="false">IF(1_Data_EDA!D4185="USCA",1,0)</f>
        <v>0</v>
      </c>
      <c r="Q4184" s="6" t="n">
        <f aca="false">IF(C4184&gt;MEDIAN(C$5:C$8004),1,0)</f>
        <v>1</v>
      </c>
      <c r="R4184" s="6" t="n">
        <f aca="false">IF(D4184&gt;2,1,0)</f>
        <v>0</v>
      </c>
    </row>
    <row r="4185" customFormat="false" ht="15" hidden="false" customHeight="true" outlineLevel="0" collapsed="false">
      <c r="A4185" s="6" t="n">
        <f aca="false">1_Data_EDA!O4186</f>
        <v>1</v>
      </c>
      <c r="B4185" s="6" t="n">
        <f aca="false">1_Data_EDA!H4186</f>
        <v>2</v>
      </c>
      <c r="C4185" s="7" t="n">
        <f aca="false">1_Data_EDA!I4186</f>
        <v>21.98999977</v>
      </c>
      <c r="D4185" s="6" t="n">
        <f aca="false">1_Data_EDA!J4186</f>
        <v>3</v>
      </c>
      <c r="E4185" s="7" t="n">
        <f aca="false">1_Data_EDA!K4186</f>
        <v>65.97000122</v>
      </c>
      <c r="F4185" s="7" t="n">
        <f aca="false">1_Data_EDA!L4186</f>
        <v>13.18999958</v>
      </c>
      <c r="G4185" s="8" t="n">
        <f aca="false">1_Data_EDA!M4186</f>
        <v>0.200000003</v>
      </c>
      <c r="H4185" s="6" t="n">
        <f aca="false">IF(1_Data_EDA!B4186="First Class",1,0)</f>
        <v>0</v>
      </c>
      <c r="I4185" s="6" t="n">
        <f aca="false">IF(1_Data_EDA!B4186="Second Class",1,0)</f>
        <v>1</v>
      </c>
      <c r="J4185" s="6" t="n">
        <f aca="false">IF(1_Data_EDA!B4186="Same Day",1,0)</f>
        <v>0</v>
      </c>
      <c r="K4185" s="6" t="n">
        <f aca="false">IF(1_Data_EDA!C4186="Corporate",1,0)</f>
        <v>0</v>
      </c>
      <c r="L4185" s="6" t="n">
        <f aca="false">IF(1_Data_EDA!C4186="Home Office",1,0)</f>
        <v>0</v>
      </c>
      <c r="M4185" s="6" t="n">
        <f aca="false">IF(1_Data_EDA!D4186="Europe",1,0)</f>
        <v>1</v>
      </c>
      <c r="N4185" s="6" t="n">
        <f aca="false">IF(1_Data_EDA!D4186="LATAM",1,0)</f>
        <v>0</v>
      </c>
      <c r="O4185" s="6" t="n">
        <f aca="false">IF(1_Data_EDA!D4186="Pacific Asia",1,0)</f>
        <v>0</v>
      </c>
      <c r="P4185" s="6" t="n">
        <f aca="false">IF(1_Data_EDA!D4186="USCA",1,0)</f>
        <v>0</v>
      </c>
      <c r="Q4185" s="6" t="n">
        <f aca="false">IF(C4185&gt;MEDIAN(C$5:C$8004),1,0)</f>
        <v>0</v>
      </c>
      <c r="R4185" s="6" t="n">
        <f aca="false">IF(D4185&gt;2,1,0)</f>
        <v>1</v>
      </c>
    </row>
    <row r="4186" customFormat="false" ht="15" hidden="false" customHeight="true" outlineLevel="0" collapsed="false">
      <c r="A4186" s="6" t="n">
        <f aca="false">1_Data_EDA!O4187</f>
        <v>1</v>
      </c>
      <c r="B4186" s="6" t="n">
        <f aca="false">1_Data_EDA!H4187</f>
        <v>4</v>
      </c>
      <c r="C4186" s="7" t="n">
        <f aca="false">1_Data_EDA!I4187</f>
        <v>59.99000168</v>
      </c>
      <c r="D4186" s="6" t="n">
        <f aca="false">1_Data_EDA!J4187</f>
        <v>2</v>
      </c>
      <c r="E4186" s="7" t="n">
        <f aca="false">1_Data_EDA!K4187</f>
        <v>119.9800034</v>
      </c>
      <c r="F4186" s="7" t="n">
        <f aca="false">1_Data_EDA!L4187</f>
        <v>3.599999905</v>
      </c>
      <c r="G4186" s="8" t="n">
        <f aca="false">1_Data_EDA!M4187</f>
        <v>0.029999999</v>
      </c>
      <c r="H4186" s="6" t="n">
        <f aca="false">IF(1_Data_EDA!B4187="First Class",1,0)</f>
        <v>0</v>
      </c>
      <c r="I4186" s="6" t="n">
        <f aca="false">IF(1_Data_EDA!B4187="Second Class",1,0)</f>
        <v>0</v>
      </c>
      <c r="J4186" s="6" t="n">
        <f aca="false">IF(1_Data_EDA!B4187="Same Day",1,0)</f>
        <v>0</v>
      </c>
      <c r="K4186" s="6" t="n">
        <f aca="false">IF(1_Data_EDA!C4187="Corporate",1,0)</f>
        <v>0</v>
      </c>
      <c r="L4186" s="6" t="n">
        <f aca="false">IF(1_Data_EDA!C4187="Home Office",1,0)</f>
        <v>0</v>
      </c>
      <c r="M4186" s="6" t="n">
        <f aca="false">IF(1_Data_EDA!D4187="Europe",1,0)</f>
        <v>0</v>
      </c>
      <c r="N4186" s="6" t="n">
        <f aca="false">IF(1_Data_EDA!D4187="LATAM",1,0)</f>
        <v>0</v>
      </c>
      <c r="O4186" s="6" t="n">
        <f aca="false">IF(1_Data_EDA!D4187="Pacific Asia",1,0)</f>
        <v>1</v>
      </c>
      <c r="P4186" s="6" t="n">
        <f aca="false">IF(1_Data_EDA!D4187="USCA",1,0)</f>
        <v>0</v>
      </c>
      <c r="Q4186" s="6" t="n">
        <f aca="false">IF(C4186&gt;MEDIAN(C$5:C$8004),1,0)</f>
        <v>0</v>
      </c>
      <c r="R4186" s="6" t="n">
        <f aca="false">IF(D4186&gt;2,1,0)</f>
        <v>0</v>
      </c>
    </row>
    <row r="4187" customFormat="false" ht="15" hidden="false" customHeight="true" outlineLevel="0" collapsed="false">
      <c r="A4187" s="6" t="n">
        <f aca="false">1_Data_EDA!O4188</f>
        <v>0</v>
      </c>
      <c r="B4187" s="6" t="n">
        <f aca="false">1_Data_EDA!H4188</f>
        <v>4</v>
      </c>
      <c r="C4187" s="7" t="n">
        <f aca="false">1_Data_EDA!I4188</f>
        <v>99.98999786</v>
      </c>
      <c r="D4187" s="6" t="n">
        <f aca="false">1_Data_EDA!J4188</f>
        <v>1</v>
      </c>
      <c r="E4187" s="7" t="n">
        <f aca="false">1_Data_EDA!K4188</f>
        <v>99.98999786</v>
      </c>
      <c r="F4187" s="7" t="n">
        <f aca="false">1_Data_EDA!L4188</f>
        <v>18</v>
      </c>
      <c r="G4187" s="8" t="n">
        <f aca="false">1_Data_EDA!M4188</f>
        <v>0.180000007</v>
      </c>
      <c r="H4187" s="6" t="n">
        <f aca="false">IF(1_Data_EDA!B4188="First Class",1,0)</f>
        <v>0</v>
      </c>
      <c r="I4187" s="6" t="n">
        <f aca="false">IF(1_Data_EDA!B4188="Second Class",1,0)</f>
        <v>0</v>
      </c>
      <c r="J4187" s="6" t="n">
        <f aca="false">IF(1_Data_EDA!B4188="Same Day",1,0)</f>
        <v>0</v>
      </c>
      <c r="K4187" s="6" t="n">
        <f aca="false">IF(1_Data_EDA!C4188="Corporate",1,0)</f>
        <v>0</v>
      </c>
      <c r="L4187" s="6" t="n">
        <f aca="false">IF(1_Data_EDA!C4188="Home Office",1,0)</f>
        <v>0</v>
      </c>
      <c r="M4187" s="6" t="n">
        <f aca="false">IF(1_Data_EDA!D4188="Europe",1,0)</f>
        <v>0</v>
      </c>
      <c r="N4187" s="6" t="n">
        <f aca="false">IF(1_Data_EDA!D4188="LATAM",1,0)</f>
        <v>0</v>
      </c>
      <c r="O4187" s="6" t="n">
        <f aca="false">IF(1_Data_EDA!D4188="Pacific Asia",1,0)</f>
        <v>1</v>
      </c>
      <c r="P4187" s="6" t="n">
        <f aca="false">IF(1_Data_EDA!D4188="USCA",1,0)</f>
        <v>0</v>
      </c>
      <c r="Q4187" s="6" t="n">
        <f aca="false">IF(C4187&gt;MEDIAN(C$5:C$8004),1,0)</f>
        <v>1</v>
      </c>
      <c r="R4187" s="6" t="n">
        <f aca="false">IF(D4187&gt;2,1,0)</f>
        <v>0</v>
      </c>
    </row>
    <row r="4188" customFormat="false" ht="15" hidden="false" customHeight="true" outlineLevel="0" collapsed="false">
      <c r="A4188" s="6" t="n">
        <f aca="false">1_Data_EDA!O4189</f>
        <v>1</v>
      </c>
      <c r="B4188" s="6" t="n">
        <f aca="false">1_Data_EDA!H4189</f>
        <v>1</v>
      </c>
      <c r="C4188" s="7" t="n">
        <f aca="false">1_Data_EDA!I4189</f>
        <v>24.98999977</v>
      </c>
      <c r="D4188" s="6" t="n">
        <f aca="false">1_Data_EDA!J4189</f>
        <v>2</v>
      </c>
      <c r="E4188" s="7" t="n">
        <f aca="false">1_Data_EDA!K4189</f>
        <v>49.97999954</v>
      </c>
      <c r="F4188" s="7" t="n">
        <f aca="false">1_Data_EDA!L4189</f>
        <v>0</v>
      </c>
      <c r="G4188" s="8" t="n">
        <f aca="false">1_Data_EDA!M4189</f>
        <v>0</v>
      </c>
      <c r="H4188" s="6" t="n">
        <f aca="false">IF(1_Data_EDA!B4189="First Class",1,0)</f>
        <v>1</v>
      </c>
      <c r="I4188" s="6" t="n">
        <f aca="false">IF(1_Data_EDA!B4189="Second Class",1,0)</f>
        <v>0</v>
      </c>
      <c r="J4188" s="6" t="n">
        <f aca="false">IF(1_Data_EDA!B4189="Same Day",1,0)</f>
        <v>0</v>
      </c>
      <c r="K4188" s="6" t="n">
        <f aca="false">IF(1_Data_EDA!C4189="Corporate",1,0)</f>
        <v>0</v>
      </c>
      <c r="L4188" s="6" t="n">
        <f aca="false">IF(1_Data_EDA!C4189="Home Office",1,0)</f>
        <v>0</v>
      </c>
      <c r="M4188" s="6" t="n">
        <f aca="false">IF(1_Data_EDA!D4189="Europe",1,0)</f>
        <v>0</v>
      </c>
      <c r="N4188" s="6" t="n">
        <f aca="false">IF(1_Data_EDA!D4189="LATAM",1,0)</f>
        <v>0</v>
      </c>
      <c r="O4188" s="6" t="n">
        <f aca="false">IF(1_Data_EDA!D4189="Pacific Asia",1,0)</f>
        <v>1</v>
      </c>
      <c r="P4188" s="6" t="n">
        <f aca="false">IF(1_Data_EDA!D4189="USCA",1,0)</f>
        <v>0</v>
      </c>
      <c r="Q4188" s="6" t="n">
        <f aca="false">IF(C4188&gt;MEDIAN(C$5:C$8004),1,0)</f>
        <v>0</v>
      </c>
      <c r="R4188" s="6" t="n">
        <f aca="false">IF(D4188&gt;2,1,0)</f>
        <v>0</v>
      </c>
    </row>
    <row r="4189" customFormat="false" ht="15" hidden="false" customHeight="true" outlineLevel="0" collapsed="false">
      <c r="A4189" s="6" t="n">
        <f aca="false">1_Data_EDA!O4190</f>
        <v>0</v>
      </c>
      <c r="B4189" s="6" t="n">
        <f aca="false">1_Data_EDA!H4190</f>
        <v>4</v>
      </c>
      <c r="C4189" s="7" t="n">
        <f aca="false">1_Data_EDA!I4190</f>
        <v>50</v>
      </c>
      <c r="D4189" s="6" t="n">
        <f aca="false">1_Data_EDA!J4190</f>
        <v>3</v>
      </c>
      <c r="E4189" s="7" t="n">
        <f aca="false">1_Data_EDA!K4190</f>
        <v>150</v>
      </c>
      <c r="F4189" s="7" t="n">
        <f aca="false">1_Data_EDA!L4190</f>
        <v>13.5</v>
      </c>
      <c r="G4189" s="8" t="n">
        <f aca="false">1_Data_EDA!M4190</f>
        <v>0.090000004</v>
      </c>
      <c r="H4189" s="6" t="n">
        <f aca="false">IF(1_Data_EDA!B4190="First Class",1,0)</f>
        <v>0</v>
      </c>
      <c r="I4189" s="6" t="n">
        <f aca="false">IF(1_Data_EDA!B4190="Second Class",1,0)</f>
        <v>0</v>
      </c>
      <c r="J4189" s="6" t="n">
        <f aca="false">IF(1_Data_EDA!B4190="Same Day",1,0)</f>
        <v>0</v>
      </c>
      <c r="K4189" s="6" t="n">
        <f aca="false">IF(1_Data_EDA!C4190="Corporate",1,0)</f>
        <v>0</v>
      </c>
      <c r="L4189" s="6" t="n">
        <f aca="false">IF(1_Data_EDA!C4190="Home Office",1,0)</f>
        <v>0</v>
      </c>
      <c r="M4189" s="6" t="n">
        <f aca="false">IF(1_Data_EDA!D4190="Europe",1,0)</f>
        <v>1</v>
      </c>
      <c r="N4189" s="6" t="n">
        <f aca="false">IF(1_Data_EDA!D4190="LATAM",1,0)</f>
        <v>0</v>
      </c>
      <c r="O4189" s="6" t="n">
        <f aca="false">IF(1_Data_EDA!D4190="Pacific Asia",1,0)</f>
        <v>0</v>
      </c>
      <c r="P4189" s="6" t="n">
        <f aca="false">IF(1_Data_EDA!D4190="USCA",1,0)</f>
        <v>0</v>
      </c>
      <c r="Q4189" s="6" t="n">
        <f aca="false">IF(C4189&gt;MEDIAN(C$5:C$8004),1,0)</f>
        <v>0</v>
      </c>
      <c r="R4189" s="6" t="n">
        <f aca="false">IF(D4189&gt;2,1,0)</f>
        <v>1</v>
      </c>
    </row>
    <row r="4190" customFormat="false" ht="15" hidden="false" customHeight="true" outlineLevel="0" collapsed="false">
      <c r="A4190" s="6" t="n">
        <f aca="false">1_Data_EDA!O4191</f>
        <v>1</v>
      </c>
      <c r="B4190" s="6" t="n">
        <f aca="false">1_Data_EDA!H4191</f>
        <v>2</v>
      </c>
      <c r="C4190" s="7" t="n">
        <f aca="false">1_Data_EDA!I4191</f>
        <v>39.99000168</v>
      </c>
      <c r="D4190" s="6" t="n">
        <f aca="false">1_Data_EDA!J4191</f>
        <v>4</v>
      </c>
      <c r="E4190" s="7" t="n">
        <f aca="false">1_Data_EDA!K4191</f>
        <v>159.9600067</v>
      </c>
      <c r="F4190" s="7" t="n">
        <f aca="false">1_Data_EDA!L4191</f>
        <v>3.200000048</v>
      </c>
      <c r="G4190" s="8" t="n">
        <f aca="false">1_Data_EDA!M4191</f>
        <v>0.02</v>
      </c>
      <c r="H4190" s="6" t="n">
        <f aca="false">IF(1_Data_EDA!B4191="First Class",1,0)</f>
        <v>0</v>
      </c>
      <c r="I4190" s="6" t="n">
        <f aca="false">IF(1_Data_EDA!B4191="Second Class",1,0)</f>
        <v>1</v>
      </c>
      <c r="J4190" s="6" t="n">
        <f aca="false">IF(1_Data_EDA!B4191="Same Day",1,0)</f>
        <v>0</v>
      </c>
      <c r="K4190" s="6" t="n">
        <f aca="false">IF(1_Data_EDA!C4191="Corporate",1,0)</f>
        <v>0</v>
      </c>
      <c r="L4190" s="6" t="n">
        <f aca="false">IF(1_Data_EDA!C4191="Home Office",1,0)</f>
        <v>1</v>
      </c>
      <c r="M4190" s="6" t="n">
        <f aca="false">IF(1_Data_EDA!D4191="Europe",1,0)</f>
        <v>1</v>
      </c>
      <c r="N4190" s="6" t="n">
        <f aca="false">IF(1_Data_EDA!D4191="LATAM",1,0)</f>
        <v>0</v>
      </c>
      <c r="O4190" s="6" t="n">
        <f aca="false">IF(1_Data_EDA!D4191="Pacific Asia",1,0)</f>
        <v>0</v>
      </c>
      <c r="P4190" s="6" t="n">
        <f aca="false">IF(1_Data_EDA!D4191="USCA",1,0)</f>
        <v>0</v>
      </c>
      <c r="Q4190" s="6" t="n">
        <f aca="false">IF(C4190&gt;MEDIAN(C$5:C$8004),1,0)</f>
        <v>0</v>
      </c>
      <c r="R4190" s="6" t="n">
        <f aca="false">IF(D4190&gt;2,1,0)</f>
        <v>1</v>
      </c>
    </row>
    <row r="4191" customFormat="false" ht="15" hidden="false" customHeight="true" outlineLevel="0" collapsed="false">
      <c r="A4191" s="6" t="n">
        <f aca="false">1_Data_EDA!O4192</f>
        <v>1</v>
      </c>
      <c r="B4191" s="6" t="n">
        <f aca="false">1_Data_EDA!H4192</f>
        <v>1</v>
      </c>
      <c r="C4191" s="7" t="n">
        <f aca="false">1_Data_EDA!I4192</f>
        <v>50</v>
      </c>
      <c r="D4191" s="6" t="n">
        <f aca="false">1_Data_EDA!J4192</f>
        <v>3</v>
      </c>
      <c r="E4191" s="7" t="n">
        <f aca="false">1_Data_EDA!K4192</f>
        <v>150</v>
      </c>
      <c r="F4191" s="7" t="n">
        <f aca="false">1_Data_EDA!L4192</f>
        <v>15</v>
      </c>
      <c r="G4191" s="8" t="n">
        <f aca="false">1_Data_EDA!M4192</f>
        <v>0.100000001</v>
      </c>
      <c r="H4191" s="6" t="n">
        <f aca="false">IF(1_Data_EDA!B4192="First Class",1,0)</f>
        <v>1</v>
      </c>
      <c r="I4191" s="6" t="n">
        <f aca="false">IF(1_Data_EDA!B4192="Second Class",1,0)</f>
        <v>0</v>
      </c>
      <c r="J4191" s="6" t="n">
        <f aca="false">IF(1_Data_EDA!B4192="Same Day",1,0)</f>
        <v>0</v>
      </c>
      <c r="K4191" s="6" t="n">
        <f aca="false">IF(1_Data_EDA!C4192="Corporate",1,0)</f>
        <v>1</v>
      </c>
      <c r="L4191" s="6" t="n">
        <f aca="false">IF(1_Data_EDA!C4192="Home Office",1,0)</f>
        <v>0</v>
      </c>
      <c r="M4191" s="6" t="n">
        <f aca="false">IF(1_Data_EDA!D4192="Europe",1,0)</f>
        <v>0</v>
      </c>
      <c r="N4191" s="6" t="n">
        <f aca="false">IF(1_Data_EDA!D4192="LATAM",1,0)</f>
        <v>0</v>
      </c>
      <c r="O4191" s="6" t="n">
        <f aca="false">IF(1_Data_EDA!D4192="Pacific Asia",1,0)</f>
        <v>1</v>
      </c>
      <c r="P4191" s="6" t="n">
        <f aca="false">IF(1_Data_EDA!D4192="USCA",1,0)</f>
        <v>0</v>
      </c>
      <c r="Q4191" s="6" t="n">
        <f aca="false">IF(C4191&gt;MEDIAN(C$5:C$8004),1,0)</f>
        <v>0</v>
      </c>
      <c r="R4191" s="6" t="n">
        <f aca="false">IF(D4191&gt;2,1,0)</f>
        <v>1</v>
      </c>
    </row>
    <row r="4192" customFormat="false" ht="15" hidden="false" customHeight="true" outlineLevel="0" collapsed="false">
      <c r="A4192" s="6" t="n">
        <f aca="false">1_Data_EDA!O4193</f>
        <v>1</v>
      </c>
      <c r="B4192" s="6" t="n">
        <f aca="false">1_Data_EDA!H4193</f>
        <v>1</v>
      </c>
      <c r="C4192" s="7" t="n">
        <f aca="false">1_Data_EDA!I4193</f>
        <v>59.99000168</v>
      </c>
      <c r="D4192" s="6" t="n">
        <f aca="false">1_Data_EDA!J4193</f>
        <v>5</v>
      </c>
      <c r="E4192" s="7" t="n">
        <f aca="false">1_Data_EDA!K4193</f>
        <v>299.9500122</v>
      </c>
      <c r="F4192" s="7" t="n">
        <f aca="false">1_Data_EDA!L4193</f>
        <v>38.99000168</v>
      </c>
      <c r="G4192" s="8" t="n">
        <f aca="false">1_Data_EDA!M4193</f>
        <v>0.129999995</v>
      </c>
      <c r="H4192" s="6" t="n">
        <f aca="false">IF(1_Data_EDA!B4193="First Class",1,0)</f>
        <v>1</v>
      </c>
      <c r="I4192" s="6" t="n">
        <f aca="false">IF(1_Data_EDA!B4193="Second Class",1,0)</f>
        <v>0</v>
      </c>
      <c r="J4192" s="6" t="n">
        <f aca="false">IF(1_Data_EDA!B4193="Same Day",1,0)</f>
        <v>0</v>
      </c>
      <c r="K4192" s="6" t="n">
        <f aca="false">IF(1_Data_EDA!C4193="Corporate",1,0)</f>
        <v>0</v>
      </c>
      <c r="L4192" s="6" t="n">
        <f aca="false">IF(1_Data_EDA!C4193="Home Office",1,0)</f>
        <v>0</v>
      </c>
      <c r="M4192" s="6" t="n">
        <f aca="false">IF(1_Data_EDA!D4193="Europe",1,0)</f>
        <v>0</v>
      </c>
      <c r="N4192" s="6" t="n">
        <f aca="false">IF(1_Data_EDA!D4193="LATAM",1,0)</f>
        <v>0</v>
      </c>
      <c r="O4192" s="6" t="n">
        <f aca="false">IF(1_Data_EDA!D4193="Pacific Asia",1,0)</f>
        <v>0</v>
      </c>
      <c r="P4192" s="6" t="n">
        <f aca="false">IF(1_Data_EDA!D4193="USCA",1,0)</f>
        <v>0</v>
      </c>
      <c r="Q4192" s="6" t="n">
        <f aca="false">IF(C4192&gt;MEDIAN(C$5:C$8004),1,0)</f>
        <v>0</v>
      </c>
      <c r="R4192" s="6" t="n">
        <f aca="false">IF(D4192&gt;2,1,0)</f>
        <v>1</v>
      </c>
    </row>
    <row r="4193" customFormat="false" ht="15" hidden="false" customHeight="true" outlineLevel="0" collapsed="false">
      <c r="A4193" s="6" t="n">
        <f aca="false">1_Data_EDA!O4194</f>
        <v>0</v>
      </c>
      <c r="B4193" s="6" t="n">
        <f aca="false">1_Data_EDA!H4194</f>
        <v>4</v>
      </c>
      <c r="C4193" s="7" t="n">
        <f aca="false">1_Data_EDA!I4194</f>
        <v>199.9900055</v>
      </c>
      <c r="D4193" s="6" t="n">
        <f aca="false">1_Data_EDA!J4194</f>
        <v>1</v>
      </c>
      <c r="E4193" s="7" t="n">
        <f aca="false">1_Data_EDA!K4194</f>
        <v>199.9900055</v>
      </c>
      <c r="F4193" s="7" t="n">
        <f aca="false">1_Data_EDA!L4194</f>
        <v>6</v>
      </c>
      <c r="G4193" s="8" t="n">
        <f aca="false">1_Data_EDA!M4194</f>
        <v>0.029999999</v>
      </c>
      <c r="H4193" s="6" t="n">
        <f aca="false">IF(1_Data_EDA!B4194="First Class",1,0)</f>
        <v>0</v>
      </c>
      <c r="I4193" s="6" t="n">
        <f aca="false">IF(1_Data_EDA!B4194="Second Class",1,0)</f>
        <v>0</v>
      </c>
      <c r="J4193" s="6" t="n">
        <f aca="false">IF(1_Data_EDA!B4194="Same Day",1,0)</f>
        <v>0</v>
      </c>
      <c r="K4193" s="6" t="n">
        <f aca="false">IF(1_Data_EDA!C4194="Corporate",1,0)</f>
        <v>0</v>
      </c>
      <c r="L4193" s="6" t="n">
        <f aca="false">IF(1_Data_EDA!C4194="Home Office",1,0)</f>
        <v>1</v>
      </c>
      <c r="M4193" s="6" t="n">
        <f aca="false">IF(1_Data_EDA!D4194="Europe",1,0)</f>
        <v>1</v>
      </c>
      <c r="N4193" s="6" t="n">
        <f aca="false">IF(1_Data_EDA!D4194="LATAM",1,0)</f>
        <v>0</v>
      </c>
      <c r="O4193" s="6" t="n">
        <f aca="false">IF(1_Data_EDA!D4194="Pacific Asia",1,0)</f>
        <v>0</v>
      </c>
      <c r="P4193" s="6" t="n">
        <f aca="false">IF(1_Data_EDA!D4194="USCA",1,0)</f>
        <v>0</v>
      </c>
      <c r="Q4193" s="6" t="n">
        <f aca="false">IF(C4193&gt;MEDIAN(C$5:C$8004),1,0)</f>
        <v>1</v>
      </c>
      <c r="R4193" s="6" t="n">
        <f aca="false">IF(D4193&gt;2,1,0)</f>
        <v>0</v>
      </c>
    </row>
    <row r="4194" customFormat="false" ht="15" hidden="false" customHeight="true" outlineLevel="0" collapsed="false">
      <c r="A4194" s="6" t="n">
        <f aca="false">1_Data_EDA!O4195</f>
        <v>0</v>
      </c>
      <c r="B4194" s="6" t="n">
        <f aca="false">1_Data_EDA!H4195</f>
        <v>4</v>
      </c>
      <c r="C4194" s="7" t="n">
        <f aca="false">1_Data_EDA!I4195</f>
        <v>299.980011</v>
      </c>
      <c r="D4194" s="6" t="n">
        <f aca="false">1_Data_EDA!J4195</f>
        <v>1</v>
      </c>
      <c r="E4194" s="7" t="n">
        <f aca="false">1_Data_EDA!K4195</f>
        <v>299.980011</v>
      </c>
      <c r="F4194" s="7" t="n">
        <f aca="false">1_Data_EDA!L4195</f>
        <v>21</v>
      </c>
      <c r="G4194" s="8" t="n">
        <f aca="false">1_Data_EDA!M4195</f>
        <v>0.07</v>
      </c>
      <c r="H4194" s="6" t="n">
        <f aca="false">IF(1_Data_EDA!B4195="First Class",1,0)</f>
        <v>0</v>
      </c>
      <c r="I4194" s="6" t="n">
        <f aca="false">IF(1_Data_EDA!B4195="Second Class",1,0)</f>
        <v>0</v>
      </c>
      <c r="J4194" s="6" t="n">
        <f aca="false">IF(1_Data_EDA!B4195="Same Day",1,0)</f>
        <v>0</v>
      </c>
      <c r="K4194" s="6" t="n">
        <f aca="false">IF(1_Data_EDA!C4195="Corporate",1,0)</f>
        <v>0</v>
      </c>
      <c r="L4194" s="6" t="n">
        <f aca="false">IF(1_Data_EDA!C4195="Home Office",1,0)</f>
        <v>0</v>
      </c>
      <c r="M4194" s="6" t="n">
        <f aca="false">IF(1_Data_EDA!D4195="Europe",1,0)</f>
        <v>0</v>
      </c>
      <c r="N4194" s="6" t="n">
        <f aca="false">IF(1_Data_EDA!D4195="LATAM",1,0)</f>
        <v>1</v>
      </c>
      <c r="O4194" s="6" t="n">
        <f aca="false">IF(1_Data_EDA!D4195="Pacific Asia",1,0)</f>
        <v>0</v>
      </c>
      <c r="P4194" s="6" t="n">
        <f aca="false">IF(1_Data_EDA!D4195="USCA",1,0)</f>
        <v>0</v>
      </c>
      <c r="Q4194" s="6" t="n">
        <f aca="false">IF(C4194&gt;MEDIAN(C$5:C$8004),1,0)</f>
        <v>1</v>
      </c>
      <c r="R4194" s="6" t="n">
        <f aca="false">IF(D4194&gt;2,1,0)</f>
        <v>0</v>
      </c>
    </row>
    <row r="4195" customFormat="false" ht="15" hidden="false" customHeight="true" outlineLevel="0" collapsed="false">
      <c r="A4195" s="6" t="n">
        <f aca="false">1_Data_EDA!O4196</f>
        <v>1</v>
      </c>
      <c r="B4195" s="6" t="n">
        <f aca="false">1_Data_EDA!H4196</f>
        <v>2</v>
      </c>
      <c r="C4195" s="7" t="n">
        <f aca="false">1_Data_EDA!I4196</f>
        <v>129.9900055</v>
      </c>
      <c r="D4195" s="6" t="n">
        <f aca="false">1_Data_EDA!J4196</f>
        <v>1</v>
      </c>
      <c r="E4195" s="7" t="n">
        <f aca="false">1_Data_EDA!K4196</f>
        <v>129.9900055</v>
      </c>
      <c r="F4195" s="7" t="n">
        <f aca="false">1_Data_EDA!L4196</f>
        <v>13</v>
      </c>
      <c r="G4195" s="8" t="n">
        <f aca="false">1_Data_EDA!M4196</f>
        <v>0.100000001</v>
      </c>
      <c r="H4195" s="6" t="n">
        <f aca="false">IF(1_Data_EDA!B4196="First Class",1,0)</f>
        <v>0</v>
      </c>
      <c r="I4195" s="6" t="n">
        <f aca="false">IF(1_Data_EDA!B4196="Second Class",1,0)</f>
        <v>1</v>
      </c>
      <c r="J4195" s="6" t="n">
        <f aca="false">IF(1_Data_EDA!B4196="Same Day",1,0)</f>
        <v>0</v>
      </c>
      <c r="K4195" s="6" t="n">
        <f aca="false">IF(1_Data_EDA!C4196="Corporate",1,0)</f>
        <v>0</v>
      </c>
      <c r="L4195" s="6" t="n">
        <f aca="false">IF(1_Data_EDA!C4196="Home Office",1,0)</f>
        <v>1</v>
      </c>
      <c r="M4195" s="6" t="n">
        <f aca="false">IF(1_Data_EDA!D4196="Europe",1,0)</f>
        <v>0</v>
      </c>
      <c r="N4195" s="6" t="n">
        <f aca="false">IF(1_Data_EDA!D4196="LATAM",1,0)</f>
        <v>0</v>
      </c>
      <c r="O4195" s="6" t="n">
        <f aca="false">IF(1_Data_EDA!D4196="Pacific Asia",1,0)</f>
        <v>1</v>
      </c>
      <c r="P4195" s="6" t="n">
        <f aca="false">IF(1_Data_EDA!D4196="USCA",1,0)</f>
        <v>0</v>
      </c>
      <c r="Q4195" s="6" t="n">
        <f aca="false">IF(C4195&gt;MEDIAN(C$5:C$8004),1,0)</f>
        <v>1</v>
      </c>
      <c r="R4195" s="6" t="n">
        <f aca="false">IF(D4195&gt;2,1,0)</f>
        <v>0</v>
      </c>
    </row>
    <row r="4196" customFormat="false" ht="15" hidden="false" customHeight="true" outlineLevel="0" collapsed="false">
      <c r="A4196" s="6" t="n">
        <f aca="false">1_Data_EDA!O4197</f>
        <v>1</v>
      </c>
      <c r="B4196" s="6" t="n">
        <f aca="false">1_Data_EDA!H4197</f>
        <v>1</v>
      </c>
      <c r="C4196" s="7" t="n">
        <f aca="false">1_Data_EDA!I4197</f>
        <v>399.980011</v>
      </c>
      <c r="D4196" s="6" t="n">
        <f aca="false">1_Data_EDA!J4197</f>
        <v>1</v>
      </c>
      <c r="E4196" s="7" t="n">
        <f aca="false">1_Data_EDA!K4197</f>
        <v>399.980011</v>
      </c>
      <c r="F4196" s="7" t="n">
        <f aca="false">1_Data_EDA!L4197</f>
        <v>4</v>
      </c>
      <c r="G4196" s="8" t="n">
        <f aca="false">1_Data_EDA!M4197</f>
        <v>0.01</v>
      </c>
      <c r="H4196" s="6" t="n">
        <f aca="false">IF(1_Data_EDA!B4197="First Class",1,0)</f>
        <v>1</v>
      </c>
      <c r="I4196" s="6" t="n">
        <f aca="false">IF(1_Data_EDA!B4197="Second Class",1,0)</f>
        <v>0</v>
      </c>
      <c r="J4196" s="6" t="n">
        <f aca="false">IF(1_Data_EDA!B4197="Same Day",1,0)</f>
        <v>0</v>
      </c>
      <c r="K4196" s="6" t="n">
        <f aca="false">IF(1_Data_EDA!C4197="Corporate",1,0)</f>
        <v>1</v>
      </c>
      <c r="L4196" s="6" t="n">
        <f aca="false">IF(1_Data_EDA!C4197="Home Office",1,0)</f>
        <v>0</v>
      </c>
      <c r="M4196" s="6" t="n">
        <f aca="false">IF(1_Data_EDA!D4197="Europe",1,0)</f>
        <v>0</v>
      </c>
      <c r="N4196" s="6" t="n">
        <f aca="false">IF(1_Data_EDA!D4197="LATAM",1,0)</f>
        <v>1</v>
      </c>
      <c r="O4196" s="6" t="n">
        <f aca="false">IF(1_Data_EDA!D4197="Pacific Asia",1,0)</f>
        <v>0</v>
      </c>
      <c r="P4196" s="6" t="n">
        <f aca="false">IF(1_Data_EDA!D4197="USCA",1,0)</f>
        <v>0</v>
      </c>
      <c r="Q4196" s="6" t="n">
        <f aca="false">IF(C4196&gt;MEDIAN(C$5:C$8004),1,0)</f>
        <v>1</v>
      </c>
      <c r="R4196" s="6" t="n">
        <f aca="false">IF(D4196&gt;2,1,0)</f>
        <v>0</v>
      </c>
    </row>
    <row r="4197" customFormat="false" ht="15" hidden="false" customHeight="true" outlineLevel="0" collapsed="false">
      <c r="A4197" s="6" t="n">
        <f aca="false">1_Data_EDA!O4198</f>
        <v>0</v>
      </c>
      <c r="B4197" s="6" t="n">
        <f aca="false">1_Data_EDA!H4198</f>
        <v>4</v>
      </c>
      <c r="C4197" s="7" t="n">
        <f aca="false">1_Data_EDA!I4198</f>
        <v>399.980011</v>
      </c>
      <c r="D4197" s="6" t="n">
        <f aca="false">1_Data_EDA!J4198</f>
        <v>1</v>
      </c>
      <c r="E4197" s="7" t="n">
        <f aca="false">1_Data_EDA!K4198</f>
        <v>399.980011</v>
      </c>
      <c r="F4197" s="7" t="n">
        <f aca="false">1_Data_EDA!L4198</f>
        <v>52</v>
      </c>
      <c r="G4197" s="8" t="n">
        <f aca="false">1_Data_EDA!M4198</f>
        <v>0.129999995</v>
      </c>
      <c r="H4197" s="6" t="n">
        <f aca="false">IF(1_Data_EDA!B4198="First Class",1,0)</f>
        <v>0</v>
      </c>
      <c r="I4197" s="6" t="n">
        <f aca="false">IF(1_Data_EDA!B4198="Second Class",1,0)</f>
        <v>0</v>
      </c>
      <c r="J4197" s="6" t="n">
        <f aca="false">IF(1_Data_EDA!B4198="Same Day",1,0)</f>
        <v>0</v>
      </c>
      <c r="K4197" s="6" t="n">
        <f aca="false">IF(1_Data_EDA!C4198="Corporate",1,0)</f>
        <v>1</v>
      </c>
      <c r="L4197" s="6" t="n">
        <f aca="false">IF(1_Data_EDA!C4198="Home Office",1,0)</f>
        <v>0</v>
      </c>
      <c r="M4197" s="6" t="n">
        <f aca="false">IF(1_Data_EDA!D4198="Europe",1,0)</f>
        <v>1</v>
      </c>
      <c r="N4197" s="6" t="n">
        <f aca="false">IF(1_Data_EDA!D4198="LATAM",1,0)</f>
        <v>0</v>
      </c>
      <c r="O4197" s="6" t="n">
        <f aca="false">IF(1_Data_EDA!D4198="Pacific Asia",1,0)</f>
        <v>0</v>
      </c>
      <c r="P4197" s="6" t="n">
        <f aca="false">IF(1_Data_EDA!D4198="USCA",1,0)</f>
        <v>0</v>
      </c>
      <c r="Q4197" s="6" t="n">
        <f aca="false">IF(C4197&gt;MEDIAN(C$5:C$8004),1,0)</f>
        <v>1</v>
      </c>
      <c r="R4197" s="6" t="n">
        <f aca="false">IF(D4197&gt;2,1,0)</f>
        <v>0</v>
      </c>
    </row>
    <row r="4198" customFormat="false" ht="15" hidden="false" customHeight="true" outlineLevel="0" collapsed="false">
      <c r="A4198" s="6" t="n">
        <f aca="false">1_Data_EDA!O4199</f>
        <v>1</v>
      </c>
      <c r="B4198" s="6" t="n">
        <f aca="false">1_Data_EDA!H4199</f>
        <v>4</v>
      </c>
      <c r="C4198" s="7" t="n">
        <f aca="false">1_Data_EDA!I4199</f>
        <v>50</v>
      </c>
      <c r="D4198" s="6" t="n">
        <f aca="false">1_Data_EDA!J4199</f>
        <v>2</v>
      </c>
      <c r="E4198" s="7" t="n">
        <f aca="false">1_Data_EDA!K4199</f>
        <v>100</v>
      </c>
      <c r="F4198" s="7" t="n">
        <f aca="false">1_Data_EDA!L4199</f>
        <v>4</v>
      </c>
      <c r="G4198" s="8" t="n">
        <f aca="false">1_Data_EDA!M4199</f>
        <v>0.039999999</v>
      </c>
      <c r="H4198" s="6" t="n">
        <f aca="false">IF(1_Data_EDA!B4199="First Class",1,0)</f>
        <v>0</v>
      </c>
      <c r="I4198" s="6" t="n">
        <f aca="false">IF(1_Data_EDA!B4199="Second Class",1,0)</f>
        <v>0</v>
      </c>
      <c r="J4198" s="6" t="n">
        <f aca="false">IF(1_Data_EDA!B4199="Same Day",1,0)</f>
        <v>0</v>
      </c>
      <c r="K4198" s="6" t="n">
        <f aca="false">IF(1_Data_EDA!C4199="Corporate",1,0)</f>
        <v>1</v>
      </c>
      <c r="L4198" s="6" t="n">
        <f aca="false">IF(1_Data_EDA!C4199="Home Office",1,0)</f>
        <v>0</v>
      </c>
      <c r="M4198" s="6" t="n">
        <f aca="false">IF(1_Data_EDA!D4199="Europe",1,0)</f>
        <v>0</v>
      </c>
      <c r="N4198" s="6" t="n">
        <f aca="false">IF(1_Data_EDA!D4199="LATAM",1,0)</f>
        <v>1</v>
      </c>
      <c r="O4198" s="6" t="n">
        <f aca="false">IF(1_Data_EDA!D4199="Pacific Asia",1,0)</f>
        <v>0</v>
      </c>
      <c r="P4198" s="6" t="n">
        <f aca="false">IF(1_Data_EDA!D4199="USCA",1,0)</f>
        <v>0</v>
      </c>
      <c r="Q4198" s="6" t="n">
        <f aca="false">IF(C4198&gt;MEDIAN(C$5:C$8004),1,0)</f>
        <v>0</v>
      </c>
      <c r="R4198" s="6" t="n">
        <f aca="false">IF(D4198&gt;2,1,0)</f>
        <v>0</v>
      </c>
    </row>
    <row r="4199" customFormat="false" ht="15" hidden="false" customHeight="true" outlineLevel="0" collapsed="false">
      <c r="A4199" s="6" t="n">
        <f aca="false">1_Data_EDA!O4200</f>
        <v>0</v>
      </c>
      <c r="B4199" s="6" t="n">
        <f aca="false">1_Data_EDA!H4200</f>
        <v>4</v>
      </c>
      <c r="C4199" s="7" t="n">
        <f aca="false">1_Data_EDA!I4200</f>
        <v>399.980011</v>
      </c>
      <c r="D4199" s="6" t="n">
        <f aca="false">1_Data_EDA!J4200</f>
        <v>1</v>
      </c>
      <c r="E4199" s="7" t="n">
        <f aca="false">1_Data_EDA!K4200</f>
        <v>399.980011</v>
      </c>
      <c r="F4199" s="7" t="n">
        <f aca="false">1_Data_EDA!L4200</f>
        <v>64</v>
      </c>
      <c r="G4199" s="8" t="n">
        <f aca="false">1_Data_EDA!M4200</f>
        <v>0.159999996</v>
      </c>
      <c r="H4199" s="6" t="n">
        <f aca="false">IF(1_Data_EDA!B4200="First Class",1,0)</f>
        <v>0</v>
      </c>
      <c r="I4199" s="6" t="n">
        <f aca="false">IF(1_Data_EDA!B4200="Second Class",1,0)</f>
        <v>0</v>
      </c>
      <c r="J4199" s="6" t="n">
        <f aca="false">IF(1_Data_EDA!B4200="Same Day",1,0)</f>
        <v>0</v>
      </c>
      <c r="K4199" s="6" t="n">
        <f aca="false">IF(1_Data_EDA!C4200="Corporate",1,0)</f>
        <v>0</v>
      </c>
      <c r="L4199" s="6" t="n">
        <f aca="false">IF(1_Data_EDA!C4200="Home Office",1,0)</f>
        <v>1</v>
      </c>
      <c r="M4199" s="6" t="n">
        <f aca="false">IF(1_Data_EDA!D4200="Europe",1,0)</f>
        <v>1</v>
      </c>
      <c r="N4199" s="6" t="n">
        <f aca="false">IF(1_Data_EDA!D4200="LATAM",1,0)</f>
        <v>0</v>
      </c>
      <c r="O4199" s="6" t="n">
        <f aca="false">IF(1_Data_EDA!D4200="Pacific Asia",1,0)</f>
        <v>0</v>
      </c>
      <c r="P4199" s="6" t="n">
        <f aca="false">IF(1_Data_EDA!D4200="USCA",1,0)</f>
        <v>0</v>
      </c>
      <c r="Q4199" s="6" t="n">
        <f aca="false">IF(C4199&gt;MEDIAN(C$5:C$8004),1,0)</f>
        <v>1</v>
      </c>
      <c r="R4199" s="6" t="n">
        <f aca="false">IF(D4199&gt;2,1,0)</f>
        <v>0</v>
      </c>
    </row>
    <row r="4200" customFormat="false" ht="15" hidden="false" customHeight="true" outlineLevel="0" collapsed="false">
      <c r="A4200" s="6" t="n">
        <f aca="false">1_Data_EDA!O4201</f>
        <v>0</v>
      </c>
      <c r="B4200" s="6" t="n">
        <f aca="false">1_Data_EDA!H4201</f>
        <v>4</v>
      </c>
      <c r="C4200" s="7" t="n">
        <f aca="false">1_Data_EDA!I4201</f>
        <v>299.980011</v>
      </c>
      <c r="D4200" s="6" t="n">
        <f aca="false">1_Data_EDA!J4201</f>
        <v>1</v>
      </c>
      <c r="E4200" s="7" t="n">
        <f aca="false">1_Data_EDA!K4201</f>
        <v>299.980011</v>
      </c>
      <c r="F4200" s="7" t="n">
        <f aca="false">1_Data_EDA!L4201</f>
        <v>45</v>
      </c>
      <c r="G4200" s="8" t="n">
        <f aca="false">1_Data_EDA!M4201</f>
        <v>0.150000006</v>
      </c>
      <c r="H4200" s="6" t="n">
        <f aca="false">IF(1_Data_EDA!B4201="First Class",1,0)</f>
        <v>0</v>
      </c>
      <c r="I4200" s="6" t="n">
        <f aca="false">IF(1_Data_EDA!B4201="Second Class",1,0)</f>
        <v>0</v>
      </c>
      <c r="J4200" s="6" t="n">
        <f aca="false">IF(1_Data_EDA!B4201="Same Day",1,0)</f>
        <v>0</v>
      </c>
      <c r="K4200" s="6" t="n">
        <f aca="false">IF(1_Data_EDA!C4201="Corporate",1,0)</f>
        <v>0</v>
      </c>
      <c r="L4200" s="6" t="n">
        <f aca="false">IF(1_Data_EDA!C4201="Home Office",1,0)</f>
        <v>0</v>
      </c>
      <c r="M4200" s="6" t="n">
        <f aca="false">IF(1_Data_EDA!D4201="Europe",1,0)</f>
        <v>0</v>
      </c>
      <c r="N4200" s="6" t="n">
        <f aca="false">IF(1_Data_EDA!D4201="LATAM",1,0)</f>
        <v>0</v>
      </c>
      <c r="O4200" s="6" t="n">
        <f aca="false">IF(1_Data_EDA!D4201="Pacific Asia",1,0)</f>
        <v>1</v>
      </c>
      <c r="P4200" s="6" t="n">
        <f aca="false">IF(1_Data_EDA!D4201="USCA",1,0)</f>
        <v>0</v>
      </c>
      <c r="Q4200" s="6" t="n">
        <f aca="false">IF(C4200&gt;MEDIAN(C$5:C$8004),1,0)</f>
        <v>1</v>
      </c>
      <c r="R4200" s="6" t="n">
        <f aca="false">IF(D4200&gt;2,1,0)</f>
        <v>0</v>
      </c>
    </row>
    <row r="4201" customFormat="false" ht="15" hidden="false" customHeight="true" outlineLevel="0" collapsed="false">
      <c r="A4201" s="6" t="n">
        <f aca="false">1_Data_EDA!O4202</f>
        <v>1</v>
      </c>
      <c r="B4201" s="6" t="n">
        <f aca="false">1_Data_EDA!H4202</f>
        <v>4</v>
      </c>
      <c r="C4201" s="7" t="n">
        <f aca="false">1_Data_EDA!I4202</f>
        <v>199.9900055</v>
      </c>
      <c r="D4201" s="6" t="n">
        <f aca="false">1_Data_EDA!J4202</f>
        <v>1</v>
      </c>
      <c r="E4201" s="7" t="n">
        <f aca="false">1_Data_EDA!K4202</f>
        <v>199.9900055</v>
      </c>
      <c r="F4201" s="7" t="n">
        <f aca="false">1_Data_EDA!L4202</f>
        <v>14</v>
      </c>
      <c r="G4201" s="8" t="n">
        <f aca="false">1_Data_EDA!M4202</f>
        <v>0.07</v>
      </c>
      <c r="H4201" s="6" t="n">
        <f aca="false">IF(1_Data_EDA!B4202="First Class",1,0)</f>
        <v>0</v>
      </c>
      <c r="I4201" s="6" t="n">
        <f aca="false">IF(1_Data_EDA!B4202="Second Class",1,0)</f>
        <v>0</v>
      </c>
      <c r="J4201" s="6" t="n">
        <f aca="false">IF(1_Data_EDA!B4202="Same Day",1,0)</f>
        <v>0</v>
      </c>
      <c r="K4201" s="6" t="n">
        <f aca="false">IF(1_Data_EDA!C4202="Corporate",1,0)</f>
        <v>0</v>
      </c>
      <c r="L4201" s="6" t="n">
        <f aca="false">IF(1_Data_EDA!C4202="Home Office",1,0)</f>
        <v>0</v>
      </c>
      <c r="M4201" s="6" t="n">
        <f aca="false">IF(1_Data_EDA!D4202="Europe",1,0)</f>
        <v>1</v>
      </c>
      <c r="N4201" s="6" t="n">
        <f aca="false">IF(1_Data_EDA!D4202="LATAM",1,0)</f>
        <v>0</v>
      </c>
      <c r="O4201" s="6" t="n">
        <f aca="false">IF(1_Data_EDA!D4202="Pacific Asia",1,0)</f>
        <v>0</v>
      </c>
      <c r="P4201" s="6" t="n">
        <f aca="false">IF(1_Data_EDA!D4202="USCA",1,0)</f>
        <v>0</v>
      </c>
      <c r="Q4201" s="6" t="n">
        <f aca="false">IF(C4201&gt;MEDIAN(C$5:C$8004),1,0)</f>
        <v>1</v>
      </c>
      <c r="R4201" s="6" t="n">
        <f aca="false">IF(D4201&gt;2,1,0)</f>
        <v>0</v>
      </c>
    </row>
    <row r="4202" customFormat="false" ht="15" hidden="false" customHeight="true" outlineLevel="0" collapsed="false">
      <c r="A4202" s="6" t="n">
        <f aca="false">1_Data_EDA!O4203</f>
        <v>1</v>
      </c>
      <c r="B4202" s="6" t="n">
        <f aca="false">1_Data_EDA!H4203</f>
        <v>2</v>
      </c>
      <c r="C4202" s="7" t="n">
        <f aca="false">1_Data_EDA!I4203</f>
        <v>39.99000168</v>
      </c>
      <c r="D4202" s="6" t="n">
        <f aca="false">1_Data_EDA!J4203</f>
        <v>2</v>
      </c>
      <c r="E4202" s="7" t="n">
        <f aca="false">1_Data_EDA!K4203</f>
        <v>79.98000336</v>
      </c>
      <c r="F4202" s="7" t="n">
        <f aca="false">1_Data_EDA!L4203</f>
        <v>9.600000381</v>
      </c>
      <c r="G4202" s="8" t="n">
        <f aca="false">1_Data_EDA!M4203</f>
        <v>0.119999997</v>
      </c>
      <c r="H4202" s="6" t="n">
        <f aca="false">IF(1_Data_EDA!B4203="First Class",1,0)</f>
        <v>0</v>
      </c>
      <c r="I4202" s="6" t="n">
        <f aca="false">IF(1_Data_EDA!B4203="Second Class",1,0)</f>
        <v>1</v>
      </c>
      <c r="J4202" s="6" t="n">
        <f aca="false">IF(1_Data_EDA!B4203="Same Day",1,0)</f>
        <v>0</v>
      </c>
      <c r="K4202" s="6" t="n">
        <f aca="false">IF(1_Data_EDA!C4203="Corporate",1,0)</f>
        <v>0</v>
      </c>
      <c r="L4202" s="6" t="n">
        <f aca="false">IF(1_Data_EDA!C4203="Home Office",1,0)</f>
        <v>0</v>
      </c>
      <c r="M4202" s="6" t="n">
        <f aca="false">IF(1_Data_EDA!D4203="Europe",1,0)</f>
        <v>0</v>
      </c>
      <c r="N4202" s="6" t="n">
        <f aca="false">IF(1_Data_EDA!D4203="LATAM",1,0)</f>
        <v>0</v>
      </c>
      <c r="O4202" s="6" t="n">
        <f aca="false">IF(1_Data_EDA!D4203="Pacific Asia",1,0)</f>
        <v>0</v>
      </c>
      <c r="P4202" s="6" t="n">
        <f aca="false">IF(1_Data_EDA!D4203="USCA",1,0)</f>
        <v>1</v>
      </c>
      <c r="Q4202" s="6" t="n">
        <f aca="false">IF(C4202&gt;MEDIAN(C$5:C$8004),1,0)</f>
        <v>0</v>
      </c>
      <c r="R4202" s="6" t="n">
        <f aca="false">IF(D4202&gt;2,1,0)</f>
        <v>0</v>
      </c>
    </row>
    <row r="4203" customFormat="false" ht="15" hidden="false" customHeight="true" outlineLevel="0" collapsed="false">
      <c r="A4203" s="6" t="n">
        <f aca="false">1_Data_EDA!O4204</f>
        <v>0</v>
      </c>
      <c r="B4203" s="6" t="n">
        <f aca="false">1_Data_EDA!H4204</f>
        <v>4</v>
      </c>
      <c r="C4203" s="7" t="n">
        <f aca="false">1_Data_EDA!I4204</f>
        <v>199.9900055</v>
      </c>
      <c r="D4203" s="6" t="n">
        <f aca="false">1_Data_EDA!J4204</f>
        <v>1</v>
      </c>
      <c r="E4203" s="7" t="n">
        <f aca="false">1_Data_EDA!K4204</f>
        <v>199.9900055</v>
      </c>
      <c r="F4203" s="7" t="n">
        <f aca="false">1_Data_EDA!L4204</f>
        <v>30</v>
      </c>
      <c r="G4203" s="8" t="n">
        <f aca="false">1_Data_EDA!M4204</f>
        <v>0.150000006</v>
      </c>
      <c r="H4203" s="6" t="n">
        <f aca="false">IF(1_Data_EDA!B4204="First Class",1,0)</f>
        <v>0</v>
      </c>
      <c r="I4203" s="6" t="n">
        <f aca="false">IF(1_Data_EDA!B4204="Second Class",1,0)</f>
        <v>0</v>
      </c>
      <c r="J4203" s="6" t="n">
        <f aca="false">IF(1_Data_EDA!B4204="Same Day",1,0)</f>
        <v>0</v>
      </c>
      <c r="K4203" s="6" t="n">
        <f aca="false">IF(1_Data_EDA!C4204="Corporate",1,0)</f>
        <v>0</v>
      </c>
      <c r="L4203" s="6" t="n">
        <f aca="false">IF(1_Data_EDA!C4204="Home Office",1,0)</f>
        <v>0</v>
      </c>
      <c r="M4203" s="6" t="n">
        <f aca="false">IF(1_Data_EDA!D4204="Europe",1,0)</f>
        <v>0</v>
      </c>
      <c r="N4203" s="6" t="n">
        <f aca="false">IF(1_Data_EDA!D4204="LATAM",1,0)</f>
        <v>0</v>
      </c>
      <c r="O4203" s="6" t="n">
        <f aca="false">IF(1_Data_EDA!D4204="Pacific Asia",1,0)</f>
        <v>1</v>
      </c>
      <c r="P4203" s="6" t="n">
        <f aca="false">IF(1_Data_EDA!D4204="USCA",1,0)</f>
        <v>0</v>
      </c>
      <c r="Q4203" s="6" t="n">
        <f aca="false">IF(C4203&gt;MEDIAN(C$5:C$8004),1,0)</f>
        <v>1</v>
      </c>
      <c r="R4203" s="6" t="n">
        <f aca="false">IF(D4203&gt;2,1,0)</f>
        <v>0</v>
      </c>
    </row>
    <row r="4204" customFormat="false" ht="15" hidden="false" customHeight="true" outlineLevel="0" collapsed="false">
      <c r="A4204" s="6" t="n">
        <f aca="false">1_Data_EDA!O4205</f>
        <v>0</v>
      </c>
      <c r="B4204" s="6" t="n">
        <f aca="false">1_Data_EDA!H4205</f>
        <v>0</v>
      </c>
      <c r="C4204" s="7" t="n">
        <f aca="false">1_Data_EDA!I4205</f>
        <v>399.980011</v>
      </c>
      <c r="D4204" s="6" t="n">
        <f aca="false">1_Data_EDA!J4205</f>
        <v>1</v>
      </c>
      <c r="E4204" s="7" t="n">
        <f aca="false">1_Data_EDA!K4205</f>
        <v>399.980011</v>
      </c>
      <c r="F4204" s="7" t="n">
        <f aca="false">1_Data_EDA!L4205</f>
        <v>100</v>
      </c>
      <c r="G4204" s="8" t="n">
        <f aca="false">1_Data_EDA!M4205</f>
        <v>0.25</v>
      </c>
      <c r="H4204" s="6" t="n">
        <f aca="false">IF(1_Data_EDA!B4205="First Class",1,0)</f>
        <v>0</v>
      </c>
      <c r="I4204" s="6" t="n">
        <f aca="false">IF(1_Data_EDA!B4205="Second Class",1,0)</f>
        <v>0</v>
      </c>
      <c r="J4204" s="6" t="n">
        <f aca="false">IF(1_Data_EDA!B4205="Same Day",1,0)</f>
        <v>1</v>
      </c>
      <c r="K4204" s="6" t="n">
        <f aca="false">IF(1_Data_EDA!C4205="Corporate",1,0)</f>
        <v>1</v>
      </c>
      <c r="L4204" s="6" t="n">
        <f aca="false">IF(1_Data_EDA!C4205="Home Office",1,0)</f>
        <v>0</v>
      </c>
      <c r="M4204" s="6" t="n">
        <f aca="false">IF(1_Data_EDA!D4205="Europe",1,0)</f>
        <v>0</v>
      </c>
      <c r="N4204" s="6" t="n">
        <f aca="false">IF(1_Data_EDA!D4205="LATAM",1,0)</f>
        <v>0</v>
      </c>
      <c r="O4204" s="6" t="n">
        <f aca="false">IF(1_Data_EDA!D4205="Pacific Asia",1,0)</f>
        <v>0</v>
      </c>
      <c r="P4204" s="6" t="n">
        <f aca="false">IF(1_Data_EDA!D4205="USCA",1,0)</f>
        <v>1</v>
      </c>
      <c r="Q4204" s="6" t="n">
        <f aca="false">IF(C4204&gt;MEDIAN(C$5:C$8004),1,0)</f>
        <v>1</v>
      </c>
      <c r="R4204" s="6" t="n">
        <f aca="false">IF(D4204&gt;2,1,0)</f>
        <v>0</v>
      </c>
    </row>
    <row r="4205" customFormat="false" ht="15" hidden="false" customHeight="true" outlineLevel="0" collapsed="false">
      <c r="A4205" s="6" t="n">
        <f aca="false">1_Data_EDA!O4206</f>
        <v>0</v>
      </c>
      <c r="B4205" s="6" t="n">
        <f aca="false">1_Data_EDA!H4206</f>
        <v>4</v>
      </c>
      <c r="C4205" s="7" t="n">
        <f aca="false">1_Data_EDA!I4206</f>
        <v>199.9900055</v>
      </c>
      <c r="D4205" s="6" t="n">
        <f aca="false">1_Data_EDA!J4206</f>
        <v>1</v>
      </c>
      <c r="E4205" s="7" t="n">
        <f aca="false">1_Data_EDA!K4206</f>
        <v>199.9900055</v>
      </c>
      <c r="F4205" s="7" t="n">
        <f aca="false">1_Data_EDA!L4206</f>
        <v>20</v>
      </c>
      <c r="G4205" s="8" t="n">
        <f aca="false">1_Data_EDA!M4206</f>
        <v>0.100000001</v>
      </c>
      <c r="H4205" s="6" t="n">
        <f aca="false">IF(1_Data_EDA!B4206="First Class",1,0)</f>
        <v>0</v>
      </c>
      <c r="I4205" s="6" t="n">
        <f aca="false">IF(1_Data_EDA!B4206="Second Class",1,0)</f>
        <v>0</v>
      </c>
      <c r="J4205" s="6" t="n">
        <f aca="false">IF(1_Data_EDA!B4206="Same Day",1,0)</f>
        <v>0</v>
      </c>
      <c r="K4205" s="6" t="n">
        <f aca="false">IF(1_Data_EDA!C4206="Corporate",1,0)</f>
        <v>1</v>
      </c>
      <c r="L4205" s="6" t="n">
        <f aca="false">IF(1_Data_EDA!C4206="Home Office",1,0)</f>
        <v>0</v>
      </c>
      <c r="M4205" s="6" t="n">
        <f aca="false">IF(1_Data_EDA!D4206="Europe",1,0)</f>
        <v>0</v>
      </c>
      <c r="N4205" s="6" t="n">
        <f aca="false">IF(1_Data_EDA!D4206="LATAM",1,0)</f>
        <v>1</v>
      </c>
      <c r="O4205" s="6" t="n">
        <f aca="false">IF(1_Data_EDA!D4206="Pacific Asia",1,0)</f>
        <v>0</v>
      </c>
      <c r="P4205" s="6" t="n">
        <f aca="false">IF(1_Data_EDA!D4206="USCA",1,0)</f>
        <v>0</v>
      </c>
      <c r="Q4205" s="6" t="n">
        <f aca="false">IF(C4205&gt;MEDIAN(C$5:C$8004),1,0)</f>
        <v>1</v>
      </c>
      <c r="R4205" s="6" t="n">
        <f aca="false">IF(D4205&gt;2,1,0)</f>
        <v>0</v>
      </c>
    </row>
    <row r="4206" customFormat="false" ht="15" hidden="false" customHeight="true" outlineLevel="0" collapsed="false">
      <c r="A4206" s="6" t="n">
        <f aca="false">1_Data_EDA!O4207</f>
        <v>1</v>
      </c>
      <c r="B4206" s="6" t="n">
        <f aca="false">1_Data_EDA!H4207</f>
        <v>4</v>
      </c>
      <c r="C4206" s="7" t="n">
        <f aca="false">1_Data_EDA!I4207</f>
        <v>50</v>
      </c>
      <c r="D4206" s="6" t="n">
        <f aca="false">1_Data_EDA!J4207</f>
        <v>5</v>
      </c>
      <c r="E4206" s="7" t="n">
        <f aca="false">1_Data_EDA!K4207</f>
        <v>250</v>
      </c>
      <c r="F4206" s="7" t="n">
        <f aca="false">1_Data_EDA!L4207</f>
        <v>22.5</v>
      </c>
      <c r="G4206" s="8" t="n">
        <f aca="false">1_Data_EDA!M4207</f>
        <v>0.090000004</v>
      </c>
      <c r="H4206" s="6" t="n">
        <f aca="false">IF(1_Data_EDA!B4207="First Class",1,0)</f>
        <v>0</v>
      </c>
      <c r="I4206" s="6" t="n">
        <f aca="false">IF(1_Data_EDA!B4207="Second Class",1,0)</f>
        <v>0</v>
      </c>
      <c r="J4206" s="6" t="n">
        <f aca="false">IF(1_Data_EDA!B4207="Same Day",1,0)</f>
        <v>0</v>
      </c>
      <c r="K4206" s="6" t="n">
        <f aca="false">IF(1_Data_EDA!C4207="Corporate",1,0)</f>
        <v>0</v>
      </c>
      <c r="L4206" s="6" t="n">
        <f aca="false">IF(1_Data_EDA!C4207="Home Office",1,0)</f>
        <v>0</v>
      </c>
      <c r="M4206" s="6" t="n">
        <f aca="false">IF(1_Data_EDA!D4207="Europe",1,0)</f>
        <v>0</v>
      </c>
      <c r="N4206" s="6" t="n">
        <f aca="false">IF(1_Data_EDA!D4207="LATAM",1,0)</f>
        <v>1</v>
      </c>
      <c r="O4206" s="6" t="n">
        <f aca="false">IF(1_Data_EDA!D4207="Pacific Asia",1,0)</f>
        <v>0</v>
      </c>
      <c r="P4206" s="6" t="n">
        <f aca="false">IF(1_Data_EDA!D4207="USCA",1,0)</f>
        <v>0</v>
      </c>
      <c r="Q4206" s="6" t="n">
        <f aca="false">IF(C4206&gt;MEDIAN(C$5:C$8004),1,0)</f>
        <v>0</v>
      </c>
      <c r="R4206" s="6" t="n">
        <f aca="false">IF(D4206&gt;2,1,0)</f>
        <v>1</v>
      </c>
    </row>
    <row r="4207" customFormat="false" ht="15" hidden="false" customHeight="true" outlineLevel="0" collapsed="false">
      <c r="A4207" s="6" t="n">
        <f aca="false">1_Data_EDA!O4208</f>
        <v>0</v>
      </c>
      <c r="B4207" s="6" t="n">
        <f aca="false">1_Data_EDA!H4208</f>
        <v>4</v>
      </c>
      <c r="C4207" s="7" t="n">
        <f aca="false">1_Data_EDA!I4208</f>
        <v>99.98999786</v>
      </c>
      <c r="D4207" s="6" t="n">
        <f aca="false">1_Data_EDA!J4208</f>
        <v>3</v>
      </c>
      <c r="E4207" s="7" t="n">
        <f aca="false">1_Data_EDA!K4208</f>
        <v>299.9700012</v>
      </c>
      <c r="F4207" s="7" t="n">
        <f aca="false">1_Data_EDA!L4208</f>
        <v>16.5</v>
      </c>
      <c r="G4207" s="8" t="n">
        <f aca="false">1_Data_EDA!M4208</f>
        <v>0.059999999</v>
      </c>
      <c r="H4207" s="6" t="n">
        <f aca="false">IF(1_Data_EDA!B4208="First Class",1,0)</f>
        <v>0</v>
      </c>
      <c r="I4207" s="6" t="n">
        <f aca="false">IF(1_Data_EDA!B4208="Second Class",1,0)</f>
        <v>0</v>
      </c>
      <c r="J4207" s="6" t="n">
        <f aca="false">IF(1_Data_EDA!B4208="Same Day",1,0)</f>
        <v>0</v>
      </c>
      <c r="K4207" s="6" t="n">
        <f aca="false">IF(1_Data_EDA!C4208="Corporate",1,0)</f>
        <v>0</v>
      </c>
      <c r="L4207" s="6" t="n">
        <f aca="false">IF(1_Data_EDA!C4208="Home Office",1,0)</f>
        <v>0</v>
      </c>
      <c r="M4207" s="6" t="n">
        <f aca="false">IF(1_Data_EDA!D4208="Europe",1,0)</f>
        <v>1</v>
      </c>
      <c r="N4207" s="6" t="n">
        <f aca="false">IF(1_Data_EDA!D4208="LATAM",1,0)</f>
        <v>0</v>
      </c>
      <c r="O4207" s="6" t="n">
        <f aca="false">IF(1_Data_EDA!D4208="Pacific Asia",1,0)</f>
        <v>0</v>
      </c>
      <c r="P4207" s="6" t="n">
        <f aca="false">IF(1_Data_EDA!D4208="USCA",1,0)</f>
        <v>0</v>
      </c>
      <c r="Q4207" s="6" t="n">
        <f aca="false">IF(C4207&gt;MEDIAN(C$5:C$8004),1,0)</f>
        <v>1</v>
      </c>
      <c r="R4207" s="6" t="n">
        <f aca="false">IF(D4207&gt;2,1,0)</f>
        <v>1</v>
      </c>
    </row>
    <row r="4208" customFormat="false" ht="15" hidden="false" customHeight="true" outlineLevel="0" collapsed="false">
      <c r="A4208" s="6" t="n">
        <f aca="false">1_Data_EDA!O4209</f>
        <v>0</v>
      </c>
      <c r="B4208" s="6" t="n">
        <f aca="false">1_Data_EDA!H4209</f>
        <v>4</v>
      </c>
      <c r="C4208" s="7" t="n">
        <f aca="false">1_Data_EDA!I4209</f>
        <v>299.980011</v>
      </c>
      <c r="D4208" s="6" t="n">
        <f aca="false">1_Data_EDA!J4209</f>
        <v>1</v>
      </c>
      <c r="E4208" s="7" t="n">
        <f aca="false">1_Data_EDA!K4209</f>
        <v>299.980011</v>
      </c>
      <c r="F4208" s="7" t="n">
        <f aca="false">1_Data_EDA!L4209</f>
        <v>45</v>
      </c>
      <c r="G4208" s="8" t="n">
        <f aca="false">1_Data_EDA!M4209</f>
        <v>0.150000006</v>
      </c>
      <c r="H4208" s="6" t="n">
        <f aca="false">IF(1_Data_EDA!B4209="First Class",1,0)</f>
        <v>0</v>
      </c>
      <c r="I4208" s="6" t="n">
        <f aca="false">IF(1_Data_EDA!B4209="Second Class",1,0)</f>
        <v>0</v>
      </c>
      <c r="J4208" s="6" t="n">
        <f aca="false">IF(1_Data_EDA!B4209="Same Day",1,0)</f>
        <v>0</v>
      </c>
      <c r="K4208" s="6" t="n">
        <f aca="false">IF(1_Data_EDA!C4209="Corporate",1,0)</f>
        <v>0</v>
      </c>
      <c r="L4208" s="6" t="n">
        <f aca="false">IF(1_Data_EDA!C4209="Home Office",1,0)</f>
        <v>0</v>
      </c>
      <c r="M4208" s="6" t="n">
        <f aca="false">IF(1_Data_EDA!D4209="Europe",1,0)</f>
        <v>0</v>
      </c>
      <c r="N4208" s="6" t="n">
        <f aca="false">IF(1_Data_EDA!D4209="LATAM",1,0)</f>
        <v>1</v>
      </c>
      <c r="O4208" s="6" t="n">
        <f aca="false">IF(1_Data_EDA!D4209="Pacific Asia",1,0)</f>
        <v>0</v>
      </c>
      <c r="P4208" s="6" t="n">
        <f aca="false">IF(1_Data_EDA!D4209="USCA",1,0)</f>
        <v>0</v>
      </c>
      <c r="Q4208" s="6" t="n">
        <f aca="false">IF(C4208&gt;MEDIAN(C$5:C$8004),1,0)</f>
        <v>1</v>
      </c>
      <c r="R4208" s="6" t="n">
        <f aca="false">IF(D4208&gt;2,1,0)</f>
        <v>0</v>
      </c>
    </row>
    <row r="4209" customFormat="false" ht="15" hidden="false" customHeight="true" outlineLevel="0" collapsed="false">
      <c r="A4209" s="6" t="n">
        <f aca="false">1_Data_EDA!O4210</f>
        <v>0</v>
      </c>
      <c r="B4209" s="6" t="n">
        <f aca="false">1_Data_EDA!H4210</f>
        <v>4</v>
      </c>
      <c r="C4209" s="7" t="n">
        <f aca="false">1_Data_EDA!I4210</f>
        <v>59.99000168</v>
      </c>
      <c r="D4209" s="6" t="n">
        <f aca="false">1_Data_EDA!J4210</f>
        <v>4</v>
      </c>
      <c r="E4209" s="7" t="n">
        <f aca="false">1_Data_EDA!K4210</f>
        <v>239.9600067</v>
      </c>
      <c r="F4209" s="7" t="n">
        <f aca="false">1_Data_EDA!L4210</f>
        <v>21.60000038</v>
      </c>
      <c r="G4209" s="8" t="n">
        <f aca="false">1_Data_EDA!M4210</f>
        <v>0.090000004</v>
      </c>
      <c r="H4209" s="6" t="n">
        <f aca="false">IF(1_Data_EDA!B4210="First Class",1,0)</f>
        <v>0</v>
      </c>
      <c r="I4209" s="6" t="n">
        <f aca="false">IF(1_Data_EDA!B4210="Second Class",1,0)</f>
        <v>0</v>
      </c>
      <c r="J4209" s="6" t="n">
        <f aca="false">IF(1_Data_EDA!B4210="Same Day",1,0)</f>
        <v>0</v>
      </c>
      <c r="K4209" s="6" t="n">
        <f aca="false">IF(1_Data_EDA!C4210="Corporate",1,0)</f>
        <v>0</v>
      </c>
      <c r="L4209" s="6" t="n">
        <f aca="false">IF(1_Data_EDA!C4210="Home Office",1,0)</f>
        <v>0</v>
      </c>
      <c r="M4209" s="6" t="n">
        <f aca="false">IF(1_Data_EDA!D4210="Europe",1,0)</f>
        <v>0</v>
      </c>
      <c r="N4209" s="6" t="n">
        <f aca="false">IF(1_Data_EDA!D4210="LATAM",1,0)</f>
        <v>1</v>
      </c>
      <c r="O4209" s="6" t="n">
        <f aca="false">IF(1_Data_EDA!D4210="Pacific Asia",1,0)</f>
        <v>0</v>
      </c>
      <c r="P4209" s="6" t="n">
        <f aca="false">IF(1_Data_EDA!D4210="USCA",1,0)</f>
        <v>0</v>
      </c>
      <c r="Q4209" s="6" t="n">
        <f aca="false">IF(C4209&gt;MEDIAN(C$5:C$8004),1,0)</f>
        <v>0</v>
      </c>
      <c r="R4209" s="6" t="n">
        <f aca="false">IF(D4209&gt;2,1,0)</f>
        <v>1</v>
      </c>
    </row>
    <row r="4210" customFormat="false" ht="15" hidden="false" customHeight="true" outlineLevel="0" collapsed="false">
      <c r="A4210" s="6" t="n">
        <f aca="false">1_Data_EDA!O4211</f>
        <v>1</v>
      </c>
      <c r="B4210" s="6" t="n">
        <f aca="false">1_Data_EDA!H4211</f>
        <v>4</v>
      </c>
      <c r="C4210" s="7" t="n">
        <f aca="false">1_Data_EDA!I4211</f>
        <v>399.980011</v>
      </c>
      <c r="D4210" s="6" t="n">
        <f aca="false">1_Data_EDA!J4211</f>
        <v>1</v>
      </c>
      <c r="E4210" s="7" t="n">
        <f aca="false">1_Data_EDA!K4211</f>
        <v>399.980011</v>
      </c>
      <c r="F4210" s="7" t="n">
        <f aca="false">1_Data_EDA!L4211</f>
        <v>100</v>
      </c>
      <c r="G4210" s="8" t="n">
        <f aca="false">1_Data_EDA!M4211</f>
        <v>0.25</v>
      </c>
      <c r="H4210" s="6" t="n">
        <f aca="false">IF(1_Data_EDA!B4211="First Class",1,0)</f>
        <v>0</v>
      </c>
      <c r="I4210" s="6" t="n">
        <f aca="false">IF(1_Data_EDA!B4211="Second Class",1,0)</f>
        <v>0</v>
      </c>
      <c r="J4210" s="6" t="n">
        <f aca="false">IF(1_Data_EDA!B4211="Same Day",1,0)</f>
        <v>0</v>
      </c>
      <c r="K4210" s="6" t="n">
        <f aca="false">IF(1_Data_EDA!C4211="Corporate",1,0)</f>
        <v>0</v>
      </c>
      <c r="L4210" s="6" t="n">
        <f aca="false">IF(1_Data_EDA!C4211="Home Office",1,0)</f>
        <v>0</v>
      </c>
      <c r="M4210" s="6" t="n">
        <f aca="false">IF(1_Data_EDA!D4211="Europe",1,0)</f>
        <v>1</v>
      </c>
      <c r="N4210" s="6" t="n">
        <f aca="false">IF(1_Data_EDA!D4211="LATAM",1,0)</f>
        <v>0</v>
      </c>
      <c r="O4210" s="6" t="n">
        <f aca="false">IF(1_Data_EDA!D4211="Pacific Asia",1,0)</f>
        <v>0</v>
      </c>
      <c r="P4210" s="6" t="n">
        <f aca="false">IF(1_Data_EDA!D4211="USCA",1,0)</f>
        <v>0</v>
      </c>
      <c r="Q4210" s="6" t="n">
        <f aca="false">IF(C4210&gt;MEDIAN(C$5:C$8004),1,0)</f>
        <v>1</v>
      </c>
      <c r="R4210" s="6" t="n">
        <f aca="false">IF(D4210&gt;2,1,0)</f>
        <v>0</v>
      </c>
    </row>
    <row r="4211" customFormat="false" ht="15" hidden="false" customHeight="true" outlineLevel="0" collapsed="false">
      <c r="A4211" s="6" t="n">
        <f aca="false">1_Data_EDA!O4212</f>
        <v>1</v>
      </c>
      <c r="B4211" s="6" t="n">
        <f aca="false">1_Data_EDA!H4212</f>
        <v>2</v>
      </c>
      <c r="C4211" s="7" t="n">
        <f aca="false">1_Data_EDA!I4212</f>
        <v>59.99000168</v>
      </c>
      <c r="D4211" s="6" t="n">
        <f aca="false">1_Data_EDA!J4212</f>
        <v>5</v>
      </c>
      <c r="E4211" s="7" t="n">
        <f aca="false">1_Data_EDA!K4212</f>
        <v>299.9500122</v>
      </c>
      <c r="F4211" s="7" t="n">
        <f aca="false">1_Data_EDA!L4212</f>
        <v>50.99000168</v>
      </c>
      <c r="G4211" s="8" t="n">
        <f aca="false">1_Data_EDA!M4212</f>
        <v>0.170000002</v>
      </c>
      <c r="H4211" s="6" t="n">
        <f aca="false">IF(1_Data_EDA!B4212="First Class",1,0)</f>
        <v>0</v>
      </c>
      <c r="I4211" s="6" t="n">
        <f aca="false">IF(1_Data_EDA!B4212="Second Class",1,0)</f>
        <v>1</v>
      </c>
      <c r="J4211" s="6" t="n">
        <f aca="false">IF(1_Data_EDA!B4212="Same Day",1,0)</f>
        <v>0</v>
      </c>
      <c r="K4211" s="6" t="n">
        <f aca="false">IF(1_Data_EDA!C4212="Corporate",1,0)</f>
        <v>0</v>
      </c>
      <c r="L4211" s="6" t="n">
        <f aca="false">IF(1_Data_EDA!C4212="Home Office",1,0)</f>
        <v>1</v>
      </c>
      <c r="M4211" s="6" t="n">
        <f aca="false">IF(1_Data_EDA!D4212="Europe",1,0)</f>
        <v>1</v>
      </c>
      <c r="N4211" s="6" t="n">
        <f aca="false">IF(1_Data_EDA!D4212="LATAM",1,0)</f>
        <v>0</v>
      </c>
      <c r="O4211" s="6" t="n">
        <f aca="false">IF(1_Data_EDA!D4212="Pacific Asia",1,0)</f>
        <v>0</v>
      </c>
      <c r="P4211" s="6" t="n">
        <f aca="false">IF(1_Data_EDA!D4212="USCA",1,0)</f>
        <v>0</v>
      </c>
      <c r="Q4211" s="6" t="n">
        <f aca="false">IF(C4211&gt;MEDIAN(C$5:C$8004),1,0)</f>
        <v>0</v>
      </c>
      <c r="R4211" s="6" t="n">
        <f aca="false">IF(D4211&gt;2,1,0)</f>
        <v>1</v>
      </c>
    </row>
    <row r="4212" customFormat="false" ht="15" hidden="false" customHeight="true" outlineLevel="0" collapsed="false">
      <c r="A4212" s="6" t="n">
        <f aca="false">1_Data_EDA!O4213</f>
        <v>1</v>
      </c>
      <c r="B4212" s="6" t="n">
        <f aca="false">1_Data_EDA!H4213</f>
        <v>1</v>
      </c>
      <c r="C4212" s="7" t="n">
        <f aca="false">1_Data_EDA!I4213</f>
        <v>199.9900055</v>
      </c>
      <c r="D4212" s="6" t="n">
        <f aca="false">1_Data_EDA!J4213</f>
        <v>1</v>
      </c>
      <c r="E4212" s="7" t="n">
        <f aca="false">1_Data_EDA!K4213</f>
        <v>199.9900055</v>
      </c>
      <c r="F4212" s="7" t="n">
        <f aca="false">1_Data_EDA!L4213</f>
        <v>36</v>
      </c>
      <c r="G4212" s="8" t="n">
        <f aca="false">1_Data_EDA!M4213</f>
        <v>0.180000007</v>
      </c>
      <c r="H4212" s="6" t="n">
        <f aca="false">IF(1_Data_EDA!B4213="First Class",1,0)</f>
        <v>1</v>
      </c>
      <c r="I4212" s="6" t="n">
        <f aca="false">IF(1_Data_EDA!B4213="Second Class",1,0)</f>
        <v>0</v>
      </c>
      <c r="J4212" s="6" t="n">
        <f aca="false">IF(1_Data_EDA!B4213="Same Day",1,0)</f>
        <v>0</v>
      </c>
      <c r="K4212" s="6" t="n">
        <f aca="false">IF(1_Data_EDA!C4213="Corporate",1,0)</f>
        <v>0</v>
      </c>
      <c r="L4212" s="6" t="n">
        <f aca="false">IF(1_Data_EDA!C4213="Home Office",1,0)</f>
        <v>1</v>
      </c>
      <c r="M4212" s="6" t="n">
        <f aca="false">IF(1_Data_EDA!D4213="Europe",1,0)</f>
        <v>0</v>
      </c>
      <c r="N4212" s="6" t="n">
        <f aca="false">IF(1_Data_EDA!D4213="LATAM",1,0)</f>
        <v>1</v>
      </c>
      <c r="O4212" s="6" t="n">
        <f aca="false">IF(1_Data_EDA!D4213="Pacific Asia",1,0)</f>
        <v>0</v>
      </c>
      <c r="P4212" s="6" t="n">
        <f aca="false">IF(1_Data_EDA!D4213="USCA",1,0)</f>
        <v>0</v>
      </c>
      <c r="Q4212" s="6" t="n">
        <f aca="false">IF(C4212&gt;MEDIAN(C$5:C$8004),1,0)</f>
        <v>1</v>
      </c>
      <c r="R4212" s="6" t="n">
        <f aca="false">IF(D4212&gt;2,1,0)</f>
        <v>0</v>
      </c>
    </row>
    <row r="4213" customFormat="false" ht="15" hidden="false" customHeight="true" outlineLevel="0" collapsed="false">
      <c r="A4213" s="6" t="n">
        <f aca="false">1_Data_EDA!O4214</f>
        <v>1</v>
      </c>
      <c r="B4213" s="6" t="n">
        <f aca="false">1_Data_EDA!H4214</f>
        <v>4</v>
      </c>
      <c r="C4213" s="7" t="n">
        <f aca="false">1_Data_EDA!I4214</f>
        <v>59.99000168</v>
      </c>
      <c r="D4213" s="6" t="n">
        <f aca="false">1_Data_EDA!J4214</f>
        <v>5</v>
      </c>
      <c r="E4213" s="7" t="n">
        <f aca="false">1_Data_EDA!K4214</f>
        <v>299.9500122</v>
      </c>
      <c r="F4213" s="7" t="n">
        <f aca="false">1_Data_EDA!L4214</f>
        <v>30</v>
      </c>
      <c r="G4213" s="8" t="n">
        <f aca="false">1_Data_EDA!M4214</f>
        <v>0.100000001</v>
      </c>
      <c r="H4213" s="6" t="n">
        <f aca="false">IF(1_Data_EDA!B4214="First Class",1,0)</f>
        <v>0</v>
      </c>
      <c r="I4213" s="6" t="n">
        <f aca="false">IF(1_Data_EDA!B4214="Second Class",1,0)</f>
        <v>0</v>
      </c>
      <c r="J4213" s="6" t="n">
        <f aca="false">IF(1_Data_EDA!B4214="Same Day",1,0)</f>
        <v>0</v>
      </c>
      <c r="K4213" s="6" t="n">
        <f aca="false">IF(1_Data_EDA!C4214="Corporate",1,0)</f>
        <v>1</v>
      </c>
      <c r="L4213" s="6" t="n">
        <f aca="false">IF(1_Data_EDA!C4214="Home Office",1,0)</f>
        <v>0</v>
      </c>
      <c r="M4213" s="6" t="n">
        <f aca="false">IF(1_Data_EDA!D4214="Europe",1,0)</f>
        <v>0</v>
      </c>
      <c r="N4213" s="6" t="n">
        <f aca="false">IF(1_Data_EDA!D4214="LATAM",1,0)</f>
        <v>0</v>
      </c>
      <c r="O4213" s="6" t="n">
        <f aca="false">IF(1_Data_EDA!D4214="Pacific Asia",1,0)</f>
        <v>1</v>
      </c>
      <c r="P4213" s="6" t="n">
        <f aca="false">IF(1_Data_EDA!D4214="USCA",1,0)</f>
        <v>0</v>
      </c>
      <c r="Q4213" s="6" t="n">
        <f aca="false">IF(C4213&gt;MEDIAN(C$5:C$8004),1,0)</f>
        <v>0</v>
      </c>
      <c r="R4213" s="6" t="n">
        <f aca="false">IF(D4213&gt;2,1,0)</f>
        <v>1</v>
      </c>
    </row>
    <row r="4214" customFormat="false" ht="15" hidden="false" customHeight="true" outlineLevel="0" collapsed="false">
      <c r="A4214" s="6" t="n">
        <f aca="false">1_Data_EDA!O4215</f>
        <v>0</v>
      </c>
      <c r="B4214" s="6" t="n">
        <f aca="false">1_Data_EDA!H4215</f>
        <v>2</v>
      </c>
      <c r="C4214" s="7" t="n">
        <f aca="false">1_Data_EDA!I4215</f>
        <v>59.99000168</v>
      </c>
      <c r="D4214" s="6" t="n">
        <f aca="false">1_Data_EDA!J4215</f>
        <v>5</v>
      </c>
      <c r="E4214" s="7" t="n">
        <f aca="false">1_Data_EDA!K4215</f>
        <v>299.9500122</v>
      </c>
      <c r="F4214" s="7" t="n">
        <f aca="false">1_Data_EDA!L4215</f>
        <v>38.99000168</v>
      </c>
      <c r="G4214" s="8" t="n">
        <f aca="false">1_Data_EDA!M4215</f>
        <v>0.129999995</v>
      </c>
      <c r="H4214" s="6" t="n">
        <f aca="false">IF(1_Data_EDA!B4215="First Class",1,0)</f>
        <v>0</v>
      </c>
      <c r="I4214" s="6" t="n">
        <f aca="false">IF(1_Data_EDA!B4215="Second Class",1,0)</f>
        <v>1</v>
      </c>
      <c r="J4214" s="6" t="n">
        <f aca="false">IF(1_Data_EDA!B4215="Same Day",1,0)</f>
        <v>0</v>
      </c>
      <c r="K4214" s="6" t="n">
        <f aca="false">IF(1_Data_EDA!C4215="Corporate",1,0)</f>
        <v>1</v>
      </c>
      <c r="L4214" s="6" t="n">
        <f aca="false">IF(1_Data_EDA!C4215="Home Office",1,0)</f>
        <v>0</v>
      </c>
      <c r="M4214" s="6" t="n">
        <f aca="false">IF(1_Data_EDA!D4215="Europe",1,0)</f>
        <v>0</v>
      </c>
      <c r="N4214" s="6" t="n">
        <f aca="false">IF(1_Data_EDA!D4215="LATAM",1,0)</f>
        <v>1</v>
      </c>
      <c r="O4214" s="6" t="n">
        <f aca="false">IF(1_Data_EDA!D4215="Pacific Asia",1,0)</f>
        <v>0</v>
      </c>
      <c r="P4214" s="6" t="n">
        <f aca="false">IF(1_Data_EDA!D4215="USCA",1,0)</f>
        <v>0</v>
      </c>
      <c r="Q4214" s="6" t="n">
        <f aca="false">IF(C4214&gt;MEDIAN(C$5:C$8004),1,0)</f>
        <v>0</v>
      </c>
      <c r="R4214" s="6" t="n">
        <f aca="false">IF(D4214&gt;2,1,0)</f>
        <v>1</v>
      </c>
    </row>
    <row r="4215" customFormat="false" ht="15" hidden="false" customHeight="true" outlineLevel="0" collapsed="false">
      <c r="A4215" s="6" t="n">
        <f aca="false">1_Data_EDA!O4216</f>
        <v>1</v>
      </c>
      <c r="B4215" s="6" t="n">
        <f aca="false">1_Data_EDA!H4216</f>
        <v>4</v>
      </c>
      <c r="C4215" s="7" t="n">
        <f aca="false">1_Data_EDA!I4216</f>
        <v>59.99000168</v>
      </c>
      <c r="D4215" s="6" t="n">
        <f aca="false">1_Data_EDA!J4216</f>
        <v>3</v>
      </c>
      <c r="E4215" s="7" t="n">
        <f aca="false">1_Data_EDA!K4216</f>
        <v>179.9700012</v>
      </c>
      <c r="F4215" s="7" t="n">
        <f aca="false">1_Data_EDA!L4216</f>
        <v>1.799999952</v>
      </c>
      <c r="G4215" s="8" t="n">
        <f aca="false">1_Data_EDA!M4216</f>
        <v>0.01</v>
      </c>
      <c r="H4215" s="6" t="n">
        <f aca="false">IF(1_Data_EDA!B4216="First Class",1,0)</f>
        <v>0</v>
      </c>
      <c r="I4215" s="6" t="n">
        <f aca="false">IF(1_Data_EDA!B4216="Second Class",1,0)</f>
        <v>0</v>
      </c>
      <c r="J4215" s="6" t="n">
        <f aca="false">IF(1_Data_EDA!B4216="Same Day",1,0)</f>
        <v>0</v>
      </c>
      <c r="K4215" s="6" t="n">
        <f aca="false">IF(1_Data_EDA!C4216="Corporate",1,0)</f>
        <v>1</v>
      </c>
      <c r="L4215" s="6" t="n">
        <f aca="false">IF(1_Data_EDA!C4216="Home Office",1,0)</f>
        <v>0</v>
      </c>
      <c r="M4215" s="6" t="n">
        <f aca="false">IF(1_Data_EDA!D4216="Europe",1,0)</f>
        <v>0</v>
      </c>
      <c r="N4215" s="6" t="n">
        <f aca="false">IF(1_Data_EDA!D4216="LATAM",1,0)</f>
        <v>0</v>
      </c>
      <c r="O4215" s="6" t="n">
        <f aca="false">IF(1_Data_EDA!D4216="Pacific Asia",1,0)</f>
        <v>0</v>
      </c>
      <c r="P4215" s="6" t="n">
        <f aca="false">IF(1_Data_EDA!D4216="USCA",1,0)</f>
        <v>0</v>
      </c>
      <c r="Q4215" s="6" t="n">
        <f aca="false">IF(C4215&gt;MEDIAN(C$5:C$8004),1,0)</f>
        <v>0</v>
      </c>
      <c r="R4215" s="6" t="n">
        <f aca="false">IF(D4215&gt;2,1,0)</f>
        <v>1</v>
      </c>
    </row>
    <row r="4216" customFormat="false" ht="15" hidden="false" customHeight="true" outlineLevel="0" collapsed="false">
      <c r="A4216" s="6" t="n">
        <f aca="false">1_Data_EDA!O4217</f>
        <v>1</v>
      </c>
      <c r="B4216" s="6" t="n">
        <f aca="false">1_Data_EDA!H4217</f>
        <v>0</v>
      </c>
      <c r="C4216" s="7" t="n">
        <f aca="false">1_Data_EDA!I4217</f>
        <v>59.99000168</v>
      </c>
      <c r="D4216" s="6" t="n">
        <f aca="false">1_Data_EDA!J4217</f>
        <v>5</v>
      </c>
      <c r="E4216" s="7" t="n">
        <f aca="false">1_Data_EDA!K4217</f>
        <v>299.9500122</v>
      </c>
      <c r="F4216" s="7" t="n">
        <f aca="false">1_Data_EDA!L4217</f>
        <v>30</v>
      </c>
      <c r="G4216" s="8" t="n">
        <f aca="false">1_Data_EDA!M4217</f>
        <v>0.100000001</v>
      </c>
      <c r="H4216" s="6" t="n">
        <f aca="false">IF(1_Data_EDA!B4217="First Class",1,0)</f>
        <v>0</v>
      </c>
      <c r="I4216" s="6" t="n">
        <f aca="false">IF(1_Data_EDA!B4217="Second Class",1,0)</f>
        <v>0</v>
      </c>
      <c r="J4216" s="6" t="n">
        <f aca="false">IF(1_Data_EDA!B4217="Same Day",1,0)</f>
        <v>1</v>
      </c>
      <c r="K4216" s="6" t="n">
        <f aca="false">IF(1_Data_EDA!C4217="Corporate",1,0)</f>
        <v>0</v>
      </c>
      <c r="L4216" s="6" t="n">
        <f aca="false">IF(1_Data_EDA!C4217="Home Office",1,0)</f>
        <v>1</v>
      </c>
      <c r="M4216" s="6" t="n">
        <f aca="false">IF(1_Data_EDA!D4217="Europe",1,0)</f>
        <v>1</v>
      </c>
      <c r="N4216" s="6" t="n">
        <f aca="false">IF(1_Data_EDA!D4217="LATAM",1,0)</f>
        <v>0</v>
      </c>
      <c r="O4216" s="6" t="n">
        <f aca="false">IF(1_Data_EDA!D4217="Pacific Asia",1,0)</f>
        <v>0</v>
      </c>
      <c r="P4216" s="6" t="n">
        <f aca="false">IF(1_Data_EDA!D4217="USCA",1,0)</f>
        <v>0</v>
      </c>
      <c r="Q4216" s="6" t="n">
        <f aca="false">IF(C4216&gt;MEDIAN(C$5:C$8004),1,0)</f>
        <v>0</v>
      </c>
      <c r="R4216" s="6" t="n">
        <f aca="false">IF(D4216&gt;2,1,0)</f>
        <v>1</v>
      </c>
    </row>
    <row r="4217" customFormat="false" ht="15" hidden="false" customHeight="true" outlineLevel="0" collapsed="false">
      <c r="A4217" s="6" t="n">
        <f aca="false">1_Data_EDA!O4218</f>
        <v>0</v>
      </c>
      <c r="B4217" s="6" t="n">
        <f aca="false">1_Data_EDA!H4218</f>
        <v>4</v>
      </c>
      <c r="C4217" s="7" t="n">
        <f aca="false">1_Data_EDA!I4218</f>
        <v>50</v>
      </c>
      <c r="D4217" s="6" t="n">
        <f aca="false">1_Data_EDA!J4218</f>
        <v>3</v>
      </c>
      <c r="E4217" s="7" t="n">
        <f aca="false">1_Data_EDA!K4218</f>
        <v>150</v>
      </c>
      <c r="F4217" s="7" t="n">
        <f aca="false">1_Data_EDA!L4218</f>
        <v>37.5</v>
      </c>
      <c r="G4217" s="8" t="n">
        <f aca="false">1_Data_EDA!M4218</f>
        <v>0.25</v>
      </c>
      <c r="H4217" s="6" t="n">
        <f aca="false">IF(1_Data_EDA!B4218="First Class",1,0)</f>
        <v>0</v>
      </c>
      <c r="I4217" s="6" t="n">
        <f aca="false">IF(1_Data_EDA!B4218="Second Class",1,0)</f>
        <v>0</v>
      </c>
      <c r="J4217" s="6" t="n">
        <f aca="false">IF(1_Data_EDA!B4218="Same Day",1,0)</f>
        <v>0</v>
      </c>
      <c r="K4217" s="6" t="n">
        <f aca="false">IF(1_Data_EDA!C4218="Corporate",1,0)</f>
        <v>0</v>
      </c>
      <c r="L4217" s="6" t="n">
        <f aca="false">IF(1_Data_EDA!C4218="Home Office",1,0)</f>
        <v>0</v>
      </c>
      <c r="M4217" s="6" t="n">
        <f aca="false">IF(1_Data_EDA!D4218="Europe",1,0)</f>
        <v>1</v>
      </c>
      <c r="N4217" s="6" t="n">
        <f aca="false">IF(1_Data_EDA!D4218="LATAM",1,0)</f>
        <v>0</v>
      </c>
      <c r="O4217" s="6" t="n">
        <f aca="false">IF(1_Data_EDA!D4218="Pacific Asia",1,0)</f>
        <v>0</v>
      </c>
      <c r="P4217" s="6" t="n">
        <f aca="false">IF(1_Data_EDA!D4218="USCA",1,0)</f>
        <v>0</v>
      </c>
      <c r="Q4217" s="6" t="n">
        <f aca="false">IF(C4217&gt;MEDIAN(C$5:C$8004),1,0)</f>
        <v>0</v>
      </c>
      <c r="R4217" s="6" t="n">
        <f aca="false">IF(D4217&gt;2,1,0)</f>
        <v>1</v>
      </c>
    </row>
    <row r="4218" customFormat="false" ht="15" hidden="false" customHeight="true" outlineLevel="0" collapsed="false">
      <c r="A4218" s="6" t="n">
        <f aca="false">1_Data_EDA!O4219</f>
        <v>0</v>
      </c>
      <c r="B4218" s="6" t="n">
        <f aca="false">1_Data_EDA!H4219</f>
        <v>2</v>
      </c>
      <c r="C4218" s="7" t="n">
        <f aca="false">1_Data_EDA!I4219</f>
        <v>59.99000168</v>
      </c>
      <c r="D4218" s="6" t="n">
        <f aca="false">1_Data_EDA!J4219</f>
        <v>4</v>
      </c>
      <c r="E4218" s="7" t="n">
        <f aca="false">1_Data_EDA!K4219</f>
        <v>239.9600067</v>
      </c>
      <c r="F4218" s="7" t="n">
        <f aca="false">1_Data_EDA!L4219</f>
        <v>9.600000381</v>
      </c>
      <c r="G4218" s="8" t="n">
        <f aca="false">1_Data_EDA!M4219</f>
        <v>0.039999999</v>
      </c>
      <c r="H4218" s="6" t="n">
        <f aca="false">IF(1_Data_EDA!B4219="First Class",1,0)</f>
        <v>0</v>
      </c>
      <c r="I4218" s="6" t="n">
        <f aca="false">IF(1_Data_EDA!B4219="Second Class",1,0)</f>
        <v>1</v>
      </c>
      <c r="J4218" s="6" t="n">
        <f aca="false">IF(1_Data_EDA!B4219="Same Day",1,0)</f>
        <v>0</v>
      </c>
      <c r="K4218" s="6" t="n">
        <f aca="false">IF(1_Data_EDA!C4219="Corporate",1,0)</f>
        <v>0</v>
      </c>
      <c r="L4218" s="6" t="n">
        <f aca="false">IF(1_Data_EDA!C4219="Home Office",1,0)</f>
        <v>0</v>
      </c>
      <c r="M4218" s="6" t="n">
        <f aca="false">IF(1_Data_EDA!D4219="Europe",1,0)</f>
        <v>0</v>
      </c>
      <c r="N4218" s="6" t="n">
        <f aca="false">IF(1_Data_EDA!D4219="LATAM",1,0)</f>
        <v>1</v>
      </c>
      <c r="O4218" s="6" t="n">
        <f aca="false">IF(1_Data_EDA!D4219="Pacific Asia",1,0)</f>
        <v>0</v>
      </c>
      <c r="P4218" s="6" t="n">
        <f aca="false">IF(1_Data_EDA!D4219="USCA",1,0)</f>
        <v>0</v>
      </c>
      <c r="Q4218" s="6" t="n">
        <f aca="false">IF(C4218&gt;MEDIAN(C$5:C$8004),1,0)</f>
        <v>0</v>
      </c>
      <c r="R4218" s="6" t="n">
        <f aca="false">IF(D4218&gt;2,1,0)</f>
        <v>1</v>
      </c>
    </row>
    <row r="4219" customFormat="false" ht="15" hidden="false" customHeight="true" outlineLevel="0" collapsed="false">
      <c r="A4219" s="6" t="n">
        <f aca="false">1_Data_EDA!O4220</f>
        <v>0</v>
      </c>
      <c r="B4219" s="6" t="n">
        <f aca="false">1_Data_EDA!H4220</f>
        <v>4</v>
      </c>
      <c r="C4219" s="7" t="n">
        <f aca="false">1_Data_EDA!I4220</f>
        <v>30</v>
      </c>
      <c r="D4219" s="6" t="n">
        <f aca="false">1_Data_EDA!J4220</f>
        <v>1</v>
      </c>
      <c r="E4219" s="7" t="n">
        <f aca="false">1_Data_EDA!K4220</f>
        <v>30</v>
      </c>
      <c r="F4219" s="7" t="n">
        <f aca="false">1_Data_EDA!L4220</f>
        <v>0.899999976</v>
      </c>
      <c r="G4219" s="8" t="n">
        <f aca="false">1_Data_EDA!M4220</f>
        <v>0.029999999</v>
      </c>
      <c r="H4219" s="6" t="n">
        <f aca="false">IF(1_Data_EDA!B4220="First Class",1,0)</f>
        <v>0</v>
      </c>
      <c r="I4219" s="6" t="n">
        <f aca="false">IF(1_Data_EDA!B4220="Second Class",1,0)</f>
        <v>0</v>
      </c>
      <c r="J4219" s="6" t="n">
        <f aca="false">IF(1_Data_EDA!B4220="Same Day",1,0)</f>
        <v>0</v>
      </c>
      <c r="K4219" s="6" t="n">
        <f aca="false">IF(1_Data_EDA!C4220="Corporate",1,0)</f>
        <v>0</v>
      </c>
      <c r="L4219" s="6" t="n">
        <f aca="false">IF(1_Data_EDA!C4220="Home Office",1,0)</f>
        <v>0</v>
      </c>
      <c r="M4219" s="6" t="n">
        <f aca="false">IF(1_Data_EDA!D4220="Europe",1,0)</f>
        <v>0</v>
      </c>
      <c r="N4219" s="6" t="n">
        <f aca="false">IF(1_Data_EDA!D4220="LATAM",1,0)</f>
        <v>1</v>
      </c>
      <c r="O4219" s="6" t="n">
        <f aca="false">IF(1_Data_EDA!D4220="Pacific Asia",1,0)</f>
        <v>0</v>
      </c>
      <c r="P4219" s="6" t="n">
        <f aca="false">IF(1_Data_EDA!D4220="USCA",1,0)</f>
        <v>0</v>
      </c>
      <c r="Q4219" s="6" t="n">
        <f aca="false">IF(C4219&gt;MEDIAN(C$5:C$8004),1,0)</f>
        <v>0</v>
      </c>
      <c r="R4219" s="6" t="n">
        <f aca="false">IF(D4219&gt;2,1,0)</f>
        <v>0</v>
      </c>
    </row>
    <row r="4220" customFormat="false" ht="15" hidden="false" customHeight="true" outlineLevel="0" collapsed="false">
      <c r="A4220" s="6" t="n">
        <f aca="false">1_Data_EDA!O4221</f>
        <v>1</v>
      </c>
      <c r="B4220" s="6" t="n">
        <f aca="false">1_Data_EDA!H4221</f>
        <v>4</v>
      </c>
      <c r="C4220" s="7" t="n">
        <f aca="false">1_Data_EDA!I4221</f>
        <v>399.980011</v>
      </c>
      <c r="D4220" s="6" t="n">
        <f aca="false">1_Data_EDA!J4221</f>
        <v>1</v>
      </c>
      <c r="E4220" s="7" t="n">
        <f aca="false">1_Data_EDA!K4221</f>
        <v>399.980011</v>
      </c>
      <c r="F4220" s="7" t="n">
        <f aca="false">1_Data_EDA!L4221</f>
        <v>60</v>
      </c>
      <c r="G4220" s="8" t="n">
        <f aca="false">1_Data_EDA!M4221</f>
        <v>0.150000006</v>
      </c>
      <c r="H4220" s="6" t="n">
        <f aca="false">IF(1_Data_EDA!B4221="First Class",1,0)</f>
        <v>0</v>
      </c>
      <c r="I4220" s="6" t="n">
        <f aca="false">IF(1_Data_EDA!B4221="Second Class",1,0)</f>
        <v>0</v>
      </c>
      <c r="J4220" s="6" t="n">
        <f aca="false">IF(1_Data_EDA!B4221="Same Day",1,0)</f>
        <v>0</v>
      </c>
      <c r="K4220" s="6" t="n">
        <f aca="false">IF(1_Data_EDA!C4221="Corporate",1,0)</f>
        <v>0</v>
      </c>
      <c r="L4220" s="6" t="n">
        <f aca="false">IF(1_Data_EDA!C4221="Home Office",1,0)</f>
        <v>0</v>
      </c>
      <c r="M4220" s="6" t="n">
        <f aca="false">IF(1_Data_EDA!D4221="Europe",1,0)</f>
        <v>0</v>
      </c>
      <c r="N4220" s="6" t="n">
        <f aca="false">IF(1_Data_EDA!D4221="LATAM",1,0)</f>
        <v>0</v>
      </c>
      <c r="O4220" s="6" t="n">
        <f aca="false">IF(1_Data_EDA!D4221="Pacific Asia",1,0)</f>
        <v>0</v>
      </c>
      <c r="P4220" s="6" t="n">
        <f aca="false">IF(1_Data_EDA!D4221="USCA",1,0)</f>
        <v>0</v>
      </c>
      <c r="Q4220" s="6" t="n">
        <f aca="false">IF(C4220&gt;MEDIAN(C$5:C$8004),1,0)</f>
        <v>1</v>
      </c>
      <c r="R4220" s="6" t="n">
        <f aca="false">IF(D4220&gt;2,1,0)</f>
        <v>0</v>
      </c>
    </row>
    <row r="4221" customFormat="false" ht="15" hidden="false" customHeight="true" outlineLevel="0" collapsed="false">
      <c r="A4221" s="6" t="n">
        <f aca="false">1_Data_EDA!O4222</f>
        <v>1</v>
      </c>
      <c r="B4221" s="6" t="n">
        <f aca="false">1_Data_EDA!H4222</f>
        <v>4</v>
      </c>
      <c r="C4221" s="7" t="n">
        <f aca="false">1_Data_EDA!I4222</f>
        <v>99.98999786</v>
      </c>
      <c r="D4221" s="6" t="n">
        <f aca="false">1_Data_EDA!J4222</f>
        <v>1</v>
      </c>
      <c r="E4221" s="7" t="n">
        <f aca="false">1_Data_EDA!K4222</f>
        <v>99.98999786</v>
      </c>
      <c r="F4221" s="7" t="n">
        <f aca="false">1_Data_EDA!L4222</f>
        <v>13</v>
      </c>
      <c r="G4221" s="8" t="n">
        <f aca="false">1_Data_EDA!M4222</f>
        <v>0.129999995</v>
      </c>
      <c r="H4221" s="6" t="n">
        <f aca="false">IF(1_Data_EDA!B4222="First Class",1,0)</f>
        <v>0</v>
      </c>
      <c r="I4221" s="6" t="n">
        <f aca="false">IF(1_Data_EDA!B4222="Second Class",1,0)</f>
        <v>0</v>
      </c>
      <c r="J4221" s="6" t="n">
        <f aca="false">IF(1_Data_EDA!B4222="Same Day",1,0)</f>
        <v>0</v>
      </c>
      <c r="K4221" s="6" t="n">
        <f aca="false">IF(1_Data_EDA!C4222="Corporate",1,0)</f>
        <v>1</v>
      </c>
      <c r="L4221" s="6" t="n">
        <f aca="false">IF(1_Data_EDA!C4222="Home Office",1,0)</f>
        <v>0</v>
      </c>
      <c r="M4221" s="6" t="n">
        <f aca="false">IF(1_Data_EDA!D4222="Europe",1,0)</f>
        <v>0</v>
      </c>
      <c r="N4221" s="6" t="n">
        <f aca="false">IF(1_Data_EDA!D4222="LATAM",1,0)</f>
        <v>0</v>
      </c>
      <c r="O4221" s="6" t="n">
        <f aca="false">IF(1_Data_EDA!D4222="Pacific Asia",1,0)</f>
        <v>0</v>
      </c>
      <c r="P4221" s="6" t="n">
        <f aca="false">IF(1_Data_EDA!D4222="USCA",1,0)</f>
        <v>1</v>
      </c>
      <c r="Q4221" s="6" t="n">
        <f aca="false">IF(C4221&gt;MEDIAN(C$5:C$8004),1,0)</f>
        <v>1</v>
      </c>
      <c r="R4221" s="6" t="n">
        <f aca="false">IF(D4221&gt;2,1,0)</f>
        <v>0</v>
      </c>
    </row>
    <row r="4222" customFormat="false" ht="15" hidden="false" customHeight="true" outlineLevel="0" collapsed="false">
      <c r="A4222" s="6" t="n">
        <f aca="false">1_Data_EDA!O4223</f>
        <v>1</v>
      </c>
      <c r="B4222" s="6" t="n">
        <f aca="false">1_Data_EDA!H4223</f>
        <v>1</v>
      </c>
      <c r="C4222" s="7" t="n">
        <f aca="false">1_Data_EDA!I4223</f>
        <v>50</v>
      </c>
      <c r="D4222" s="6" t="n">
        <f aca="false">1_Data_EDA!J4223</f>
        <v>4</v>
      </c>
      <c r="E4222" s="7" t="n">
        <f aca="false">1_Data_EDA!K4223</f>
        <v>200</v>
      </c>
      <c r="F4222" s="7" t="n">
        <f aca="false">1_Data_EDA!L4223</f>
        <v>4</v>
      </c>
      <c r="G4222" s="8" t="n">
        <f aca="false">1_Data_EDA!M4223</f>
        <v>0.02</v>
      </c>
      <c r="H4222" s="6" t="n">
        <f aca="false">IF(1_Data_EDA!B4223="First Class",1,0)</f>
        <v>1</v>
      </c>
      <c r="I4222" s="6" t="n">
        <f aca="false">IF(1_Data_EDA!B4223="Second Class",1,0)</f>
        <v>0</v>
      </c>
      <c r="J4222" s="6" t="n">
        <f aca="false">IF(1_Data_EDA!B4223="Same Day",1,0)</f>
        <v>0</v>
      </c>
      <c r="K4222" s="6" t="n">
        <f aca="false">IF(1_Data_EDA!C4223="Corporate",1,0)</f>
        <v>0</v>
      </c>
      <c r="L4222" s="6" t="n">
        <f aca="false">IF(1_Data_EDA!C4223="Home Office",1,0)</f>
        <v>0</v>
      </c>
      <c r="M4222" s="6" t="n">
        <f aca="false">IF(1_Data_EDA!D4223="Europe",1,0)</f>
        <v>0</v>
      </c>
      <c r="N4222" s="6" t="n">
        <f aca="false">IF(1_Data_EDA!D4223="LATAM",1,0)</f>
        <v>0</v>
      </c>
      <c r="O4222" s="6" t="n">
        <f aca="false">IF(1_Data_EDA!D4223="Pacific Asia",1,0)</f>
        <v>0</v>
      </c>
      <c r="P4222" s="6" t="n">
        <f aca="false">IF(1_Data_EDA!D4223="USCA",1,0)</f>
        <v>1</v>
      </c>
      <c r="Q4222" s="6" t="n">
        <f aca="false">IF(C4222&gt;MEDIAN(C$5:C$8004),1,0)</f>
        <v>0</v>
      </c>
      <c r="R4222" s="6" t="n">
        <f aca="false">IF(D4222&gt;2,1,0)</f>
        <v>1</v>
      </c>
    </row>
    <row r="4223" customFormat="false" ht="15" hidden="false" customHeight="true" outlineLevel="0" collapsed="false">
      <c r="A4223" s="6" t="n">
        <f aca="false">1_Data_EDA!O4224</f>
        <v>1</v>
      </c>
      <c r="B4223" s="6" t="n">
        <f aca="false">1_Data_EDA!H4224</f>
        <v>4</v>
      </c>
      <c r="C4223" s="7" t="n">
        <f aca="false">1_Data_EDA!I4224</f>
        <v>49.97999954</v>
      </c>
      <c r="D4223" s="6" t="n">
        <f aca="false">1_Data_EDA!J4224</f>
        <v>2</v>
      </c>
      <c r="E4223" s="7" t="n">
        <f aca="false">1_Data_EDA!K4224</f>
        <v>99.95999908</v>
      </c>
      <c r="F4223" s="7" t="n">
        <f aca="false">1_Data_EDA!L4224</f>
        <v>24.98999977</v>
      </c>
      <c r="G4223" s="8" t="n">
        <f aca="false">1_Data_EDA!M4224</f>
        <v>0.25</v>
      </c>
      <c r="H4223" s="6" t="n">
        <f aca="false">IF(1_Data_EDA!B4224="First Class",1,0)</f>
        <v>0</v>
      </c>
      <c r="I4223" s="6" t="n">
        <f aca="false">IF(1_Data_EDA!B4224="Second Class",1,0)</f>
        <v>0</v>
      </c>
      <c r="J4223" s="6" t="n">
        <f aca="false">IF(1_Data_EDA!B4224="Same Day",1,0)</f>
        <v>0</v>
      </c>
      <c r="K4223" s="6" t="n">
        <f aca="false">IF(1_Data_EDA!C4224="Corporate",1,0)</f>
        <v>0</v>
      </c>
      <c r="L4223" s="6" t="n">
        <f aca="false">IF(1_Data_EDA!C4224="Home Office",1,0)</f>
        <v>1</v>
      </c>
      <c r="M4223" s="6" t="n">
        <f aca="false">IF(1_Data_EDA!D4224="Europe",1,0)</f>
        <v>0</v>
      </c>
      <c r="N4223" s="6" t="n">
        <f aca="false">IF(1_Data_EDA!D4224="LATAM",1,0)</f>
        <v>1</v>
      </c>
      <c r="O4223" s="6" t="n">
        <f aca="false">IF(1_Data_EDA!D4224="Pacific Asia",1,0)</f>
        <v>0</v>
      </c>
      <c r="P4223" s="6" t="n">
        <f aca="false">IF(1_Data_EDA!D4224="USCA",1,0)</f>
        <v>0</v>
      </c>
      <c r="Q4223" s="6" t="n">
        <f aca="false">IF(C4223&gt;MEDIAN(C$5:C$8004),1,0)</f>
        <v>0</v>
      </c>
      <c r="R4223" s="6" t="n">
        <f aca="false">IF(D4223&gt;2,1,0)</f>
        <v>0</v>
      </c>
    </row>
    <row r="4224" customFormat="false" ht="15" hidden="false" customHeight="true" outlineLevel="0" collapsed="false">
      <c r="A4224" s="6" t="n">
        <f aca="false">1_Data_EDA!O4225</f>
        <v>1</v>
      </c>
      <c r="B4224" s="6" t="n">
        <f aca="false">1_Data_EDA!H4225</f>
        <v>2</v>
      </c>
      <c r="C4224" s="7" t="n">
        <f aca="false">1_Data_EDA!I4225</f>
        <v>49.97999954</v>
      </c>
      <c r="D4224" s="6" t="n">
        <f aca="false">1_Data_EDA!J4225</f>
        <v>2</v>
      </c>
      <c r="E4224" s="7" t="n">
        <f aca="false">1_Data_EDA!K4225</f>
        <v>99.95999908</v>
      </c>
      <c r="F4224" s="7" t="n">
        <f aca="false">1_Data_EDA!L4225</f>
        <v>24.98999977</v>
      </c>
      <c r="G4224" s="8" t="n">
        <f aca="false">1_Data_EDA!M4225</f>
        <v>0.25</v>
      </c>
      <c r="H4224" s="6" t="n">
        <f aca="false">IF(1_Data_EDA!B4225="First Class",1,0)</f>
        <v>0</v>
      </c>
      <c r="I4224" s="6" t="n">
        <f aca="false">IF(1_Data_EDA!B4225="Second Class",1,0)</f>
        <v>1</v>
      </c>
      <c r="J4224" s="6" t="n">
        <f aca="false">IF(1_Data_EDA!B4225="Same Day",1,0)</f>
        <v>0</v>
      </c>
      <c r="K4224" s="6" t="n">
        <f aca="false">IF(1_Data_EDA!C4225="Corporate",1,0)</f>
        <v>0</v>
      </c>
      <c r="L4224" s="6" t="n">
        <f aca="false">IF(1_Data_EDA!C4225="Home Office",1,0)</f>
        <v>0</v>
      </c>
      <c r="M4224" s="6" t="n">
        <f aca="false">IF(1_Data_EDA!D4225="Europe",1,0)</f>
        <v>0</v>
      </c>
      <c r="N4224" s="6" t="n">
        <f aca="false">IF(1_Data_EDA!D4225="LATAM",1,0)</f>
        <v>0</v>
      </c>
      <c r="O4224" s="6" t="n">
        <f aca="false">IF(1_Data_EDA!D4225="Pacific Asia",1,0)</f>
        <v>0</v>
      </c>
      <c r="P4224" s="6" t="n">
        <f aca="false">IF(1_Data_EDA!D4225="USCA",1,0)</f>
        <v>1</v>
      </c>
      <c r="Q4224" s="6" t="n">
        <f aca="false">IF(C4224&gt;MEDIAN(C$5:C$8004),1,0)</f>
        <v>0</v>
      </c>
      <c r="R4224" s="6" t="n">
        <f aca="false">IF(D4224&gt;2,1,0)</f>
        <v>0</v>
      </c>
    </row>
    <row r="4225" customFormat="false" ht="15" hidden="false" customHeight="true" outlineLevel="0" collapsed="false">
      <c r="A4225" s="6" t="n">
        <f aca="false">1_Data_EDA!O4226</f>
        <v>0</v>
      </c>
      <c r="B4225" s="6" t="n">
        <f aca="false">1_Data_EDA!H4226</f>
        <v>4</v>
      </c>
      <c r="C4225" s="7" t="n">
        <f aca="false">1_Data_EDA!I4226</f>
        <v>49.97999954</v>
      </c>
      <c r="D4225" s="6" t="n">
        <f aca="false">1_Data_EDA!J4226</f>
        <v>3</v>
      </c>
      <c r="E4225" s="7" t="n">
        <f aca="false">1_Data_EDA!K4226</f>
        <v>149.9400024</v>
      </c>
      <c r="F4225" s="7" t="n">
        <f aca="false">1_Data_EDA!L4226</f>
        <v>29.98999977</v>
      </c>
      <c r="G4225" s="8" t="n">
        <f aca="false">1_Data_EDA!M4226</f>
        <v>0.200000003</v>
      </c>
      <c r="H4225" s="6" t="n">
        <f aca="false">IF(1_Data_EDA!B4226="First Class",1,0)</f>
        <v>0</v>
      </c>
      <c r="I4225" s="6" t="n">
        <f aca="false">IF(1_Data_EDA!B4226="Second Class",1,0)</f>
        <v>0</v>
      </c>
      <c r="J4225" s="6" t="n">
        <f aca="false">IF(1_Data_EDA!B4226="Same Day",1,0)</f>
        <v>0</v>
      </c>
      <c r="K4225" s="6" t="n">
        <f aca="false">IF(1_Data_EDA!C4226="Corporate",1,0)</f>
        <v>0</v>
      </c>
      <c r="L4225" s="6" t="n">
        <f aca="false">IF(1_Data_EDA!C4226="Home Office",1,0)</f>
        <v>0</v>
      </c>
      <c r="M4225" s="6" t="n">
        <f aca="false">IF(1_Data_EDA!D4226="Europe",1,0)</f>
        <v>0</v>
      </c>
      <c r="N4225" s="6" t="n">
        <f aca="false">IF(1_Data_EDA!D4226="LATAM",1,0)</f>
        <v>0</v>
      </c>
      <c r="O4225" s="6" t="n">
        <f aca="false">IF(1_Data_EDA!D4226="Pacific Asia",1,0)</f>
        <v>0</v>
      </c>
      <c r="P4225" s="6" t="n">
        <f aca="false">IF(1_Data_EDA!D4226="USCA",1,0)</f>
        <v>1</v>
      </c>
      <c r="Q4225" s="6" t="n">
        <f aca="false">IF(C4225&gt;MEDIAN(C$5:C$8004),1,0)</f>
        <v>0</v>
      </c>
      <c r="R4225" s="6" t="n">
        <f aca="false">IF(D4225&gt;2,1,0)</f>
        <v>1</v>
      </c>
    </row>
    <row r="4226" customFormat="false" ht="15" hidden="false" customHeight="true" outlineLevel="0" collapsed="false">
      <c r="A4226" s="6" t="n">
        <f aca="false">1_Data_EDA!O4227</f>
        <v>0</v>
      </c>
      <c r="B4226" s="6" t="n">
        <f aca="false">1_Data_EDA!H4227</f>
        <v>4</v>
      </c>
      <c r="C4226" s="7" t="n">
        <f aca="false">1_Data_EDA!I4227</f>
        <v>30</v>
      </c>
      <c r="D4226" s="6" t="n">
        <f aca="false">1_Data_EDA!J4227</f>
        <v>3</v>
      </c>
      <c r="E4226" s="7" t="n">
        <f aca="false">1_Data_EDA!K4227</f>
        <v>90</v>
      </c>
      <c r="F4226" s="7" t="n">
        <f aca="false">1_Data_EDA!L4227</f>
        <v>2.700000048</v>
      </c>
      <c r="G4226" s="8" t="n">
        <f aca="false">1_Data_EDA!M4227</f>
        <v>0.029999999</v>
      </c>
      <c r="H4226" s="6" t="n">
        <f aca="false">IF(1_Data_EDA!B4227="First Class",1,0)</f>
        <v>0</v>
      </c>
      <c r="I4226" s="6" t="n">
        <f aca="false">IF(1_Data_EDA!B4227="Second Class",1,0)</f>
        <v>0</v>
      </c>
      <c r="J4226" s="6" t="n">
        <f aca="false">IF(1_Data_EDA!B4227="Same Day",1,0)</f>
        <v>0</v>
      </c>
      <c r="K4226" s="6" t="n">
        <f aca="false">IF(1_Data_EDA!C4227="Corporate",1,0)</f>
        <v>0</v>
      </c>
      <c r="L4226" s="6" t="n">
        <f aca="false">IF(1_Data_EDA!C4227="Home Office",1,0)</f>
        <v>1</v>
      </c>
      <c r="M4226" s="6" t="n">
        <f aca="false">IF(1_Data_EDA!D4227="Europe",1,0)</f>
        <v>1</v>
      </c>
      <c r="N4226" s="6" t="n">
        <f aca="false">IF(1_Data_EDA!D4227="LATAM",1,0)</f>
        <v>0</v>
      </c>
      <c r="O4226" s="6" t="n">
        <f aca="false">IF(1_Data_EDA!D4227="Pacific Asia",1,0)</f>
        <v>0</v>
      </c>
      <c r="P4226" s="6" t="n">
        <f aca="false">IF(1_Data_EDA!D4227="USCA",1,0)</f>
        <v>0</v>
      </c>
      <c r="Q4226" s="6" t="n">
        <f aca="false">IF(C4226&gt;MEDIAN(C$5:C$8004),1,0)</f>
        <v>0</v>
      </c>
      <c r="R4226" s="6" t="n">
        <f aca="false">IF(D4226&gt;2,1,0)</f>
        <v>1</v>
      </c>
    </row>
    <row r="4227" customFormat="false" ht="15" hidden="false" customHeight="true" outlineLevel="0" collapsed="false">
      <c r="A4227" s="6" t="n">
        <f aca="false">1_Data_EDA!O4228</f>
        <v>0</v>
      </c>
      <c r="B4227" s="6" t="n">
        <f aca="false">1_Data_EDA!H4228</f>
        <v>4</v>
      </c>
      <c r="C4227" s="7" t="n">
        <f aca="false">1_Data_EDA!I4228</f>
        <v>49.97999954</v>
      </c>
      <c r="D4227" s="6" t="n">
        <f aca="false">1_Data_EDA!J4228</f>
        <v>3</v>
      </c>
      <c r="E4227" s="7" t="n">
        <f aca="false">1_Data_EDA!K4228</f>
        <v>149.9400024</v>
      </c>
      <c r="F4227" s="7" t="n">
        <f aca="false">1_Data_EDA!L4228</f>
        <v>3</v>
      </c>
      <c r="G4227" s="8" t="n">
        <f aca="false">1_Data_EDA!M4228</f>
        <v>0.02</v>
      </c>
      <c r="H4227" s="6" t="n">
        <f aca="false">IF(1_Data_EDA!B4228="First Class",1,0)</f>
        <v>0</v>
      </c>
      <c r="I4227" s="6" t="n">
        <f aca="false">IF(1_Data_EDA!B4228="Second Class",1,0)</f>
        <v>0</v>
      </c>
      <c r="J4227" s="6" t="n">
        <f aca="false">IF(1_Data_EDA!B4228="Same Day",1,0)</f>
        <v>0</v>
      </c>
      <c r="K4227" s="6" t="n">
        <f aca="false">IF(1_Data_EDA!C4228="Corporate",1,0)</f>
        <v>0</v>
      </c>
      <c r="L4227" s="6" t="n">
        <f aca="false">IF(1_Data_EDA!C4228="Home Office",1,0)</f>
        <v>1</v>
      </c>
      <c r="M4227" s="6" t="n">
        <f aca="false">IF(1_Data_EDA!D4228="Europe",1,0)</f>
        <v>0</v>
      </c>
      <c r="N4227" s="6" t="n">
        <f aca="false">IF(1_Data_EDA!D4228="LATAM",1,0)</f>
        <v>1</v>
      </c>
      <c r="O4227" s="6" t="n">
        <f aca="false">IF(1_Data_EDA!D4228="Pacific Asia",1,0)</f>
        <v>0</v>
      </c>
      <c r="P4227" s="6" t="n">
        <f aca="false">IF(1_Data_EDA!D4228="USCA",1,0)</f>
        <v>0</v>
      </c>
      <c r="Q4227" s="6" t="n">
        <f aca="false">IF(C4227&gt;MEDIAN(C$5:C$8004),1,0)</f>
        <v>0</v>
      </c>
      <c r="R4227" s="6" t="n">
        <f aca="false">IF(D4227&gt;2,1,0)</f>
        <v>1</v>
      </c>
    </row>
    <row r="4228" customFormat="false" ht="15" hidden="false" customHeight="true" outlineLevel="0" collapsed="false">
      <c r="A4228" s="6" t="n">
        <f aca="false">1_Data_EDA!O4229</f>
        <v>1</v>
      </c>
      <c r="B4228" s="6" t="n">
        <f aca="false">1_Data_EDA!H4229</f>
        <v>1</v>
      </c>
      <c r="C4228" s="7" t="n">
        <f aca="false">1_Data_EDA!I4229</f>
        <v>199.9900055</v>
      </c>
      <c r="D4228" s="6" t="n">
        <f aca="false">1_Data_EDA!J4229</f>
        <v>1</v>
      </c>
      <c r="E4228" s="7" t="n">
        <f aca="false">1_Data_EDA!K4229</f>
        <v>199.9900055</v>
      </c>
      <c r="F4228" s="7" t="n">
        <f aca="false">1_Data_EDA!L4229</f>
        <v>32</v>
      </c>
      <c r="G4228" s="8" t="n">
        <f aca="false">1_Data_EDA!M4229</f>
        <v>0.159999996</v>
      </c>
      <c r="H4228" s="6" t="n">
        <f aca="false">IF(1_Data_EDA!B4229="First Class",1,0)</f>
        <v>1</v>
      </c>
      <c r="I4228" s="6" t="n">
        <f aca="false">IF(1_Data_EDA!B4229="Second Class",1,0)</f>
        <v>0</v>
      </c>
      <c r="J4228" s="6" t="n">
        <f aca="false">IF(1_Data_EDA!B4229="Same Day",1,0)</f>
        <v>0</v>
      </c>
      <c r="K4228" s="6" t="n">
        <f aca="false">IF(1_Data_EDA!C4229="Corporate",1,0)</f>
        <v>0</v>
      </c>
      <c r="L4228" s="6" t="n">
        <f aca="false">IF(1_Data_EDA!C4229="Home Office",1,0)</f>
        <v>0</v>
      </c>
      <c r="M4228" s="6" t="n">
        <f aca="false">IF(1_Data_EDA!D4229="Europe",1,0)</f>
        <v>0</v>
      </c>
      <c r="N4228" s="6" t="n">
        <f aca="false">IF(1_Data_EDA!D4229="LATAM",1,0)</f>
        <v>1</v>
      </c>
      <c r="O4228" s="6" t="n">
        <f aca="false">IF(1_Data_EDA!D4229="Pacific Asia",1,0)</f>
        <v>0</v>
      </c>
      <c r="P4228" s="6" t="n">
        <f aca="false">IF(1_Data_EDA!D4229="USCA",1,0)</f>
        <v>0</v>
      </c>
      <c r="Q4228" s="6" t="n">
        <f aca="false">IF(C4228&gt;MEDIAN(C$5:C$8004),1,0)</f>
        <v>1</v>
      </c>
      <c r="R4228" s="6" t="n">
        <f aca="false">IF(D4228&gt;2,1,0)</f>
        <v>0</v>
      </c>
    </row>
    <row r="4229" customFormat="false" ht="15" hidden="false" customHeight="true" outlineLevel="0" collapsed="false">
      <c r="A4229" s="6" t="n">
        <f aca="false">1_Data_EDA!O4230</f>
        <v>1</v>
      </c>
      <c r="B4229" s="6" t="n">
        <f aca="false">1_Data_EDA!H4230</f>
        <v>2</v>
      </c>
      <c r="C4229" s="7" t="n">
        <f aca="false">1_Data_EDA!I4230</f>
        <v>59.99000168</v>
      </c>
      <c r="D4229" s="6" t="n">
        <f aca="false">1_Data_EDA!J4230</f>
        <v>2</v>
      </c>
      <c r="E4229" s="7" t="n">
        <f aca="false">1_Data_EDA!K4230</f>
        <v>119.9800034</v>
      </c>
      <c r="F4229" s="7" t="n">
        <f aca="false">1_Data_EDA!L4230</f>
        <v>6</v>
      </c>
      <c r="G4229" s="8" t="n">
        <f aca="false">1_Data_EDA!M4230</f>
        <v>0.050000001</v>
      </c>
      <c r="H4229" s="6" t="n">
        <f aca="false">IF(1_Data_EDA!B4230="First Class",1,0)</f>
        <v>0</v>
      </c>
      <c r="I4229" s="6" t="n">
        <f aca="false">IF(1_Data_EDA!B4230="Second Class",1,0)</f>
        <v>1</v>
      </c>
      <c r="J4229" s="6" t="n">
        <f aca="false">IF(1_Data_EDA!B4230="Same Day",1,0)</f>
        <v>0</v>
      </c>
      <c r="K4229" s="6" t="n">
        <f aca="false">IF(1_Data_EDA!C4230="Corporate",1,0)</f>
        <v>1</v>
      </c>
      <c r="L4229" s="6" t="n">
        <f aca="false">IF(1_Data_EDA!C4230="Home Office",1,0)</f>
        <v>0</v>
      </c>
      <c r="M4229" s="6" t="n">
        <f aca="false">IF(1_Data_EDA!D4230="Europe",1,0)</f>
        <v>1</v>
      </c>
      <c r="N4229" s="6" t="n">
        <f aca="false">IF(1_Data_EDA!D4230="LATAM",1,0)</f>
        <v>0</v>
      </c>
      <c r="O4229" s="6" t="n">
        <f aca="false">IF(1_Data_EDA!D4230="Pacific Asia",1,0)</f>
        <v>0</v>
      </c>
      <c r="P4229" s="6" t="n">
        <f aca="false">IF(1_Data_EDA!D4230="USCA",1,0)</f>
        <v>0</v>
      </c>
      <c r="Q4229" s="6" t="n">
        <f aca="false">IF(C4229&gt;MEDIAN(C$5:C$8004),1,0)</f>
        <v>0</v>
      </c>
      <c r="R4229" s="6" t="n">
        <f aca="false">IF(D4229&gt;2,1,0)</f>
        <v>0</v>
      </c>
    </row>
    <row r="4230" customFormat="false" ht="15" hidden="false" customHeight="true" outlineLevel="0" collapsed="false">
      <c r="A4230" s="6" t="n">
        <f aca="false">1_Data_EDA!O4231</f>
        <v>1</v>
      </c>
      <c r="B4230" s="6" t="n">
        <f aca="false">1_Data_EDA!H4231</f>
        <v>1</v>
      </c>
      <c r="C4230" s="7" t="n">
        <f aca="false">1_Data_EDA!I4231</f>
        <v>199.9900055</v>
      </c>
      <c r="D4230" s="6" t="n">
        <f aca="false">1_Data_EDA!J4231</f>
        <v>1</v>
      </c>
      <c r="E4230" s="7" t="n">
        <f aca="false">1_Data_EDA!K4231</f>
        <v>199.9900055</v>
      </c>
      <c r="F4230" s="7" t="n">
        <f aca="false">1_Data_EDA!L4231</f>
        <v>24</v>
      </c>
      <c r="G4230" s="8" t="n">
        <f aca="false">1_Data_EDA!M4231</f>
        <v>0.119999997</v>
      </c>
      <c r="H4230" s="6" t="n">
        <f aca="false">IF(1_Data_EDA!B4231="First Class",1,0)</f>
        <v>1</v>
      </c>
      <c r="I4230" s="6" t="n">
        <f aca="false">IF(1_Data_EDA!B4231="Second Class",1,0)</f>
        <v>0</v>
      </c>
      <c r="J4230" s="6" t="n">
        <f aca="false">IF(1_Data_EDA!B4231="Same Day",1,0)</f>
        <v>0</v>
      </c>
      <c r="K4230" s="6" t="n">
        <f aca="false">IF(1_Data_EDA!C4231="Corporate",1,0)</f>
        <v>0</v>
      </c>
      <c r="L4230" s="6" t="n">
        <f aca="false">IF(1_Data_EDA!C4231="Home Office",1,0)</f>
        <v>0</v>
      </c>
      <c r="M4230" s="6" t="n">
        <f aca="false">IF(1_Data_EDA!D4231="Europe",1,0)</f>
        <v>1</v>
      </c>
      <c r="N4230" s="6" t="n">
        <f aca="false">IF(1_Data_EDA!D4231="LATAM",1,0)</f>
        <v>0</v>
      </c>
      <c r="O4230" s="6" t="n">
        <f aca="false">IF(1_Data_EDA!D4231="Pacific Asia",1,0)</f>
        <v>0</v>
      </c>
      <c r="P4230" s="6" t="n">
        <f aca="false">IF(1_Data_EDA!D4231="USCA",1,0)</f>
        <v>0</v>
      </c>
      <c r="Q4230" s="6" t="n">
        <f aca="false">IF(C4230&gt;MEDIAN(C$5:C$8004),1,0)</f>
        <v>1</v>
      </c>
      <c r="R4230" s="6" t="n">
        <f aca="false">IF(D4230&gt;2,1,0)</f>
        <v>0</v>
      </c>
    </row>
    <row r="4231" customFormat="false" ht="15" hidden="false" customHeight="true" outlineLevel="0" collapsed="false">
      <c r="A4231" s="6" t="n">
        <f aca="false">1_Data_EDA!O4232</f>
        <v>1</v>
      </c>
      <c r="B4231" s="6" t="n">
        <f aca="false">1_Data_EDA!H4232</f>
        <v>4</v>
      </c>
      <c r="C4231" s="7" t="n">
        <f aca="false">1_Data_EDA!I4232</f>
        <v>299.980011</v>
      </c>
      <c r="D4231" s="6" t="n">
        <f aca="false">1_Data_EDA!J4232</f>
        <v>1</v>
      </c>
      <c r="E4231" s="7" t="n">
        <f aca="false">1_Data_EDA!K4232</f>
        <v>299.980011</v>
      </c>
      <c r="F4231" s="7" t="n">
        <f aca="false">1_Data_EDA!L4232</f>
        <v>16.5</v>
      </c>
      <c r="G4231" s="8" t="n">
        <f aca="false">1_Data_EDA!M4232</f>
        <v>0.059999999</v>
      </c>
      <c r="H4231" s="6" t="n">
        <f aca="false">IF(1_Data_EDA!B4232="First Class",1,0)</f>
        <v>0</v>
      </c>
      <c r="I4231" s="6" t="n">
        <f aca="false">IF(1_Data_EDA!B4232="Second Class",1,0)</f>
        <v>0</v>
      </c>
      <c r="J4231" s="6" t="n">
        <f aca="false">IF(1_Data_EDA!B4232="Same Day",1,0)</f>
        <v>0</v>
      </c>
      <c r="K4231" s="6" t="n">
        <f aca="false">IF(1_Data_EDA!C4232="Corporate",1,0)</f>
        <v>1</v>
      </c>
      <c r="L4231" s="6" t="n">
        <f aca="false">IF(1_Data_EDA!C4232="Home Office",1,0)</f>
        <v>0</v>
      </c>
      <c r="M4231" s="6" t="n">
        <f aca="false">IF(1_Data_EDA!D4232="Europe",1,0)</f>
        <v>0</v>
      </c>
      <c r="N4231" s="6" t="n">
        <f aca="false">IF(1_Data_EDA!D4232="LATAM",1,0)</f>
        <v>1</v>
      </c>
      <c r="O4231" s="6" t="n">
        <f aca="false">IF(1_Data_EDA!D4232="Pacific Asia",1,0)</f>
        <v>0</v>
      </c>
      <c r="P4231" s="6" t="n">
        <f aca="false">IF(1_Data_EDA!D4232="USCA",1,0)</f>
        <v>0</v>
      </c>
      <c r="Q4231" s="6" t="n">
        <f aca="false">IF(C4231&gt;MEDIAN(C$5:C$8004),1,0)</f>
        <v>1</v>
      </c>
      <c r="R4231" s="6" t="n">
        <f aca="false">IF(D4231&gt;2,1,0)</f>
        <v>0</v>
      </c>
    </row>
    <row r="4232" customFormat="false" ht="15" hidden="false" customHeight="true" outlineLevel="0" collapsed="false">
      <c r="A4232" s="6" t="n">
        <f aca="false">1_Data_EDA!O4233</f>
        <v>1</v>
      </c>
      <c r="B4232" s="6" t="n">
        <f aca="false">1_Data_EDA!H4233</f>
        <v>2</v>
      </c>
      <c r="C4232" s="7" t="n">
        <f aca="false">1_Data_EDA!I4233</f>
        <v>199.9900055</v>
      </c>
      <c r="D4232" s="6" t="n">
        <f aca="false">1_Data_EDA!J4233</f>
        <v>1</v>
      </c>
      <c r="E4232" s="7" t="n">
        <f aca="false">1_Data_EDA!K4233</f>
        <v>199.9900055</v>
      </c>
      <c r="F4232" s="7" t="n">
        <f aca="false">1_Data_EDA!L4233</f>
        <v>20</v>
      </c>
      <c r="G4232" s="8" t="n">
        <f aca="false">1_Data_EDA!M4233</f>
        <v>0.100000001</v>
      </c>
      <c r="H4232" s="6" t="n">
        <f aca="false">IF(1_Data_EDA!B4233="First Class",1,0)</f>
        <v>0</v>
      </c>
      <c r="I4232" s="6" t="n">
        <f aca="false">IF(1_Data_EDA!B4233="Second Class",1,0)</f>
        <v>1</v>
      </c>
      <c r="J4232" s="6" t="n">
        <f aca="false">IF(1_Data_EDA!B4233="Same Day",1,0)</f>
        <v>0</v>
      </c>
      <c r="K4232" s="6" t="n">
        <f aca="false">IF(1_Data_EDA!C4233="Corporate",1,0)</f>
        <v>1</v>
      </c>
      <c r="L4232" s="6" t="n">
        <f aca="false">IF(1_Data_EDA!C4233="Home Office",1,0)</f>
        <v>0</v>
      </c>
      <c r="M4232" s="6" t="n">
        <f aca="false">IF(1_Data_EDA!D4233="Europe",1,0)</f>
        <v>1</v>
      </c>
      <c r="N4232" s="6" t="n">
        <f aca="false">IF(1_Data_EDA!D4233="LATAM",1,0)</f>
        <v>0</v>
      </c>
      <c r="O4232" s="6" t="n">
        <f aca="false">IF(1_Data_EDA!D4233="Pacific Asia",1,0)</f>
        <v>0</v>
      </c>
      <c r="P4232" s="6" t="n">
        <f aca="false">IF(1_Data_EDA!D4233="USCA",1,0)</f>
        <v>0</v>
      </c>
      <c r="Q4232" s="6" t="n">
        <f aca="false">IF(C4232&gt;MEDIAN(C$5:C$8004),1,0)</f>
        <v>1</v>
      </c>
      <c r="R4232" s="6" t="n">
        <f aca="false">IF(D4232&gt;2,1,0)</f>
        <v>0</v>
      </c>
    </row>
    <row r="4233" customFormat="false" ht="15" hidden="false" customHeight="true" outlineLevel="0" collapsed="false">
      <c r="A4233" s="6" t="n">
        <f aca="false">1_Data_EDA!O4234</f>
        <v>0</v>
      </c>
      <c r="B4233" s="6" t="n">
        <f aca="false">1_Data_EDA!H4234</f>
        <v>0</v>
      </c>
      <c r="C4233" s="7" t="n">
        <f aca="false">1_Data_EDA!I4234</f>
        <v>299.980011</v>
      </c>
      <c r="D4233" s="6" t="n">
        <f aca="false">1_Data_EDA!J4234</f>
        <v>1</v>
      </c>
      <c r="E4233" s="7" t="n">
        <f aca="false">1_Data_EDA!K4234</f>
        <v>299.980011</v>
      </c>
      <c r="F4233" s="7" t="n">
        <f aca="false">1_Data_EDA!L4234</f>
        <v>75</v>
      </c>
      <c r="G4233" s="8" t="n">
        <f aca="false">1_Data_EDA!M4234</f>
        <v>0.25</v>
      </c>
      <c r="H4233" s="6" t="n">
        <f aca="false">IF(1_Data_EDA!B4234="First Class",1,0)</f>
        <v>0</v>
      </c>
      <c r="I4233" s="6" t="n">
        <f aca="false">IF(1_Data_EDA!B4234="Second Class",1,0)</f>
        <v>0</v>
      </c>
      <c r="J4233" s="6" t="n">
        <f aca="false">IF(1_Data_EDA!B4234="Same Day",1,0)</f>
        <v>1</v>
      </c>
      <c r="K4233" s="6" t="n">
        <f aca="false">IF(1_Data_EDA!C4234="Corporate",1,0)</f>
        <v>1</v>
      </c>
      <c r="L4233" s="6" t="n">
        <f aca="false">IF(1_Data_EDA!C4234="Home Office",1,0)</f>
        <v>0</v>
      </c>
      <c r="M4233" s="6" t="n">
        <f aca="false">IF(1_Data_EDA!D4234="Europe",1,0)</f>
        <v>1</v>
      </c>
      <c r="N4233" s="6" t="n">
        <f aca="false">IF(1_Data_EDA!D4234="LATAM",1,0)</f>
        <v>0</v>
      </c>
      <c r="O4233" s="6" t="n">
        <f aca="false">IF(1_Data_EDA!D4234="Pacific Asia",1,0)</f>
        <v>0</v>
      </c>
      <c r="P4233" s="6" t="n">
        <f aca="false">IF(1_Data_EDA!D4234="USCA",1,0)</f>
        <v>0</v>
      </c>
      <c r="Q4233" s="6" t="n">
        <f aca="false">IF(C4233&gt;MEDIAN(C$5:C$8004),1,0)</f>
        <v>1</v>
      </c>
      <c r="R4233" s="6" t="n">
        <f aca="false">IF(D4233&gt;2,1,0)</f>
        <v>0</v>
      </c>
    </row>
    <row r="4234" customFormat="false" ht="15" hidden="false" customHeight="true" outlineLevel="0" collapsed="false">
      <c r="A4234" s="6" t="n">
        <f aca="false">1_Data_EDA!O4235</f>
        <v>0</v>
      </c>
      <c r="B4234" s="6" t="n">
        <f aca="false">1_Data_EDA!H4235</f>
        <v>4</v>
      </c>
      <c r="C4234" s="7" t="n">
        <f aca="false">1_Data_EDA!I4235</f>
        <v>299.980011</v>
      </c>
      <c r="D4234" s="6" t="n">
        <f aca="false">1_Data_EDA!J4235</f>
        <v>1</v>
      </c>
      <c r="E4234" s="7" t="n">
        <f aca="false">1_Data_EDA!K4235</f>
        <v>299.980011</v>
      </c>
      <c r="F4234" s="7" t="n">
        <f aca="false">1_Data_EDA!L4235</f>
        <v>9</v>
      </c>
      <c r="G4234" s="8" t="n">
        <f aca="false">1_Data_EDA!M4235</f>
        <v>0.029999999</v>
      </c>
      <c r="H4234" s="6" t="n">
        <f aca="false">IF(1_Data_EDA!B4235="First Class",1,0)</f>
        <v>0</v>
      </c>
      <c r="I4234" s="6" t="n">
        <f aca="false">IF(1_Data_EDA!B4235="Second Class",1,0)</f>
        <v>0</v>
      </c>
      <c r="J4234" s="6" t="n">
        <f aca="false">IF(1_Data_EDA!B4235="Same Day",1,0)</f>
        <v>0</v>
      </c>
      <c r="K4234" s="6" t="n">
        <f aca="false">IF(1_Data_EDA!C4235="Corporate",1,0)</f>
        <v>1</v>
      </c>
      <c r="L4234" s="6" t="n">
        <f aca="false">IF(1_Data_EDA!C4235="Home Office",1,0)</f>
        <v>0</v>
      </c>
      <c r="M4234" s="6" t="n">
        <f aca="false">IF(1_Data_EDA!D4235="Europe",1,0)</f>
        <v>0</v>
      </c>
      <c r="N4234" s="6" t="n">
        <f aca="false">IF(1_Data_EDA!D4235="LATAM",1,0)</f>
        <v>1</v>
      </c>
      <c r="O4234" s="6" t="n">
        <f aca="false">IF(1_Data_EDA!D4235="Pacific Asia",1,0)</f>
        <v>0</v>
      </c>
      <c r="P4234" s="6" t="n">
        <f aca="false">IF(1_Data_EDA!D4235="USCA",1,0)</f>
        <v>0</v>
      </c>
      <c r="Q4234" s="6" t="n">
        <f aca="false">IF(C4234&gt;MEDIAN(C$5:C$8004),1,0)</f>
        <v>1</v>
      </c>
      <c r="R4234" s="6" t="n">
        <f aca="false">IF(D4234&gt;2,1,0)</f>
        <v>0</v>
      </c>
    </row>
    <row r="4235" customFormat="false" ht="15" hidden="false" customHeight="true" outlineLevel="0" collapsed="false">
      <c r="A4235" s="6" t="n">
        <f aca="false">1_Data_EDA!O4236</f>
        <v>0</v>
      </c>
      <c r="B4235" s="6" t="n">
        <f aca="false">1_Data_EDA!H4236</f>
        <v>4</v>
      </c>
      <c r="C4235" s="7" t="n">
        <f aca="false">1_Data_EDA!I4236</f>
        <v>215.8200073</v>
      </c>
      <c r="D4235" s="6" t="n">
        <f aca="false">1_Data_EDA!J4236</f>
        <v>1</v>
      </c>
      <c r="E4235" s="7" t="n">
        <f aca="false">1_Data_EDA!K4236</f>
        <v>215.8200073</v>
      </c>
      <c r="F4235" s="7" t="n">
        <f aca="false">1_Data_EDA!L4236</f>
        <v>8.630000114</v>
      </c>
      <c r="G4235" s="8" t="n">
        <f aca="false">1_Data_EDA!M4236</f>
        <v>0.039999999</v>
      </c>
      <c r="H4235" s="6" t="n">
        <f aca="false">IF(1_Data_EDA!B4236="First Class",1,0)</f>
        <v>0</v>
      </c>
      <c r="I4235" s="6" t="n">
        <f aca="false">IF(1_Data_EDA!B4236="Second Class",1,0)</f>
        <v>0</v>
      </c>
      <c r="J4235" s="6" t="n">
        <f aca="false">IF(1_Data_EDA!B4236="Same Day",1,0)</f>
        <v>0</v>
      </c>
      <c r="K4235" s="6" t="n">
        <f aca="false">IF(1_Data_EDA!C4236="Corporate",1,0)</f>
        <v>1</v>
      </c>
      <c r="L4235" s="6" t="n">
        <f aca="false">IF(1_Data_EDA!C4236="Home Office",1,0)</f>
        <v>0</v>
      </c>
      <c r="M4235" s="6" t="n">
        <f aca="false">IF(1_Data_EDA!D4236="Europe",1,0)</f>
        <v>0</v>
      </c>
      <c r="N4235" s="6" t="n">
        <f aca="false">IF(1_Data_EDA!D4236="LATAM",1,0)</f>
        <v>0</v>
      </c>
      <c r="O4235" s="6" t="n">
        <f aca="false">IF(1_Data_EDA!D4236="Pacific Asia",1,0)</f>
        <v>1</v>
      </c>
      <c r="P4235" s="6" t="n">
        <f aca="false">IF(1_Data_EDA!D4236="USCA",1,0)</f>
        <v>0</v>
      </c>
      <c r="Q4235" s="6" t="n">
        <f aca="false">IF(C4235&gt;MEDIAN(C$5:C$8004),1,0)</f>
        <v>1</v>
      </c>
      <c r="R4235" s="6" t="n">
        <f aca="false">IF(D4235&gt;2,1,0)</f>
        <v>0</v>
      </c>
    </row>
    <row r="4236" customFormat="false" ht="15" hidden="false" customHeight="true" outlineLevel="0" collapsed="false">
      <c r="A4236" s="6" t="n">
        <f aca="false">1_Data_EDA!O4237</f>
        <v>1</v>
      </c>
      <c r="B4236" s="6" t="n">
        <f aca="false">1_Data_EDA!H4237</f>
        <v>1</v>
      </c>
      <c r="C4236" s="7" t="n">
        <f aca="false">1_Data_EDA!I4237</f>
        <v>30</v>
      </c>
      <c r="D4236" s="6" t="n">
        <f aca="false">1_Data_EDA!J4237</f>
        <v>3</v>
      </c>
      <c r="E4236" s="7" t="n">
        <f aca="false">1_Data_EDA!K4237</f>
        <v>90</v>
      </c>
      <c r="F4236" s="7" t="n">
        <f aca="false">1_Data_EDA!L4237</f>
        <v>11.69999981</v>
      </c>
      <c r="G4236" s="8" t="n">
        <f aca="false">1_Data_EDA!M4237</f>
        <v>0.129999995</v>
      </c>
      <c r="H4236" s="6" t="n">
        <f aca="false">IF(1_Data_EDA!B4237="First Class",1,0)</f>
        <v>1</v>
      </c>
      <c r="I4236" s="6" t="n">
        <f aca="false">IF(1_Data_EDA!B4237="Second Class",1,0)</f>
        <v>0</v>
      </c>
      <c r="J4236" s="6" t="n">
        <f aca="false">IF(1_Data_EDA!B4237="Same Day",1,0)</f>
        <v>0</v>
      </c>
      <c r="K4236" s="6" t="n">
        <f aca="false">IF(1_Data_EDA!C4237="Corporate",1,0)</f>
        <v>0</v>
      </c>
      <c r="L4236" s="6" t="n">
        <f aca="false">IF(1_Data_EDA!C4237="Home Office",1,0)</f>
        <v>1</v>
      </c>
      <c r="M4236" s="6" t="n">
        <f aca="false">IF(1_Data_EDA!D4237="Europe",1,0)</f>
        <v>0</v>
      </c>
      <c r="N4236" s="6" t="n">
        <f aca="false">IF(1_Data_EDA!D4237="LATAM",1,0)</f>
        <v>0</v>
      </c>
      <c r="O4236" s="6" t="n">
        <f aca="false">IF(1_Data_EDA!D4237="Pacific Asia",1,0)</f>
        <v>0</v>
      </c>
      <c r="P4236" s="6" t="n">
        <f aca="false">IF(1_Data_EDA!D4237="USCA",1,0)</f>
        <v>0</v>
      </c>
      <c r="Q4236" s="6" t="n">
        <f aca="false">IF(C4236&gt;MEDIAN(C$5:C$8004),1,0)</f>
        <v>0</v>
      </c>
      <c r="R4236" s="6" t="n">
        <f aca="false">IF(D4236&gt;2,1,0)</f>
        <v>1</v>
      </c>
    </row>
    <row r="4237" customFormat="false" ht="15" hidden="false" customHeight="true" outlineLevel="0" collapsed="false">
      <c r="A4237" s="6" t="n">
        <f aca="false">1_Data_EDA!O4238</f>
        <v>0</v>
      </c>
      <c r="B4237" s="6" t="n">
        <f aca="false">1_Data_EDA!H4238</f>
        <v>4</v>
      </c>
      <c r="C4237" s="7" t="n">
        <f aca="false">1_Data_EDA!I4238</f>
        <v>59.99000168</v>
      </c>
      <c r="D4237" s="6" t="n">
        <f aca="false">1_Data_EDA!J4238</f>
        <v>3</v>
      </c>
      <c r="E4237" s="7" t="n">
        <f aca="false">1_Data_EDA!K4238</f>
        <v>179.9700012</v>
      </c>
      <c r="F4237" s="7" t="n">
        <f aca="false">1_Data_EDA!L4238</f>
        <v>27</v>
      </c>
      <c r="G4237" s="8" t="n">
        <f aca="false">1_Data_EDA!M4238</f>
        <v>0.150000006</v>
      </c>
      <c r="H4237" s="6" t="n">
        <f aca="false">IF(1_Data_EDA!B4238="First Class",1,0)</f>
        <v>0</v>
      </c>
      <c r="I4237" s="6" t="n">
        <f aca="false">IF(1_Data_EDA!B4238="Second Class",1,0)</f>
        <v>0</v>
      </c>
      <c r="J4237" s="6" t="n">
        <f aca="false">IF(1_Data_EDA!B4238="Same Day",1,0)</f>
        <v>0</v>
      </c>
      <c r="K4237" s="6" t="n">
        <f aca="false">IF(1_Data_EDA!C4238="Corporate",1,0)</f>
        <v>0</v>
      </c>
      <c r="L4237" s="6" t="n">
        <f aca="false">IF(1_Data_EDA!C4238="Home Office",1,0)</f>
        <v>0</v>
      </c>
      <c r="M4237" s="6" t="n">
        <f aca="false">IF(1_Data_EDA!D4238="Europe",1,0)</f>
        <v>0</v>
      </c>
      <c r="N4237" s="6" t="n">
        <f aca="false">IF(1_Data_EDA!D4238="LATAM",1,0)</f>
        <v>1</v>
      </c>
      <c r="O4237" s="6" t="n">
        <f aca="false">IF(1_Data_EDA!D4238="Pacific Asia",1,0)</f>
        <v>0</v>
      </c>
      <c r="P4237" s="6" t="n">
        <f aca="false">IF(1_Data_EDA!D4238="USCA",1,0)</f>
        <v>0</v>
      </c>
      <c r="Q4237" s="6" t="n">
        <f aca="false">IF(C4237&gt;MEDIAN(C$5:C$8004),1,0)</f>
        <v>0</v>
      </c>
      <c r="R4237" s="6" t="n">
        <f aca="false">IF(D4237&gt;2,1,0)</f>
        <v>1</v>
      </c>
    </row>
    <row r="4238" customFormat="false" ht="15" hidden="false" customHeight="true" outlineLevel="0" collapsed="false">
      <c r="A4238" s="6" t="n">
        <f aca="false">1_Data_EDA!O4239</f>
        <v>1</v>
      </c>
      <c r="B4238" s="6" t="n">
        <f aca="false">1_Data_EDA!H4239</f>
        <v>1</v>
      </c>
      <c r="C4238" s="7" t="n">
        <f aca="false">1_Data_EDA!I4239</f>
        <v>129.9900055</v>
      </c>
      <c r="D4238" s="6" t="n">
        <f aca="false">1_Data_EDA!J4239</f>
        <v>1</v>
      </c>
      <c r="E4238" s="7" t="n">
        <f aca="false">1_Data_EDA!K4239</f>
        <v>129.9900055</v>
      </c>
      <c r="F4238" s="7" t="n">
        <f aca="false">1_Data_EDA!L4239</f>
        <v>13</v>
      </c>
      <c r="G4238" s="8" t="n">
        <f aca="false">1_Data_EDA!M4239</f>
        <v>0.100000001</v>
      </c>
      <c r="H4238" s="6" t="n">
        <f aca="false">IF(1_Data_EDA!B4239="First Class",1,0)</f>
        <v>1</v>
      </c>
      <c r="I4238" s="6" t="n">
        <f aca="false">IF(1_Data_EDA!B4239="Second Class",1,0)</f>
        <v>0</v>
      </c>
      <c r="J4238" s="6" t="n">
        <f aca="false">IF(1_Data_EDA!B4239="Same Day",1,0)</f>
        <v>0</v>
      </c>
      <c r="K4238" s="6" t="n">
        <f aca="false">IF(1_Data_EDA!C4239="Corporate",1,0)</f>
        <v>1</v>
      </c>
      <c r="L4238" s="6" t="n">
        <f aca="false">IF(1_Data_EDA!C4239="Home Office",1,0)</f>
        <v>0</v>
      </c>
      <c r="M4238" s="6" t="n">
        <f aca="false">IF(1_Data_EDA!D4239="Europe",1,0)</f>
        <v>0</v>
      </c>
      <c r="N4238" s="6" t="n">
        <f aca="false">IF(1_Data_EDA!D4239="LATAM",1,0)</f>
        <v>0</v>
      </c>
      <c r="O4238" s="6" t="n">
        <f aca="false">IF(1_Data_EDA!D4239="Pacific Asia",1,0)</f>
        <v>1</v>
      </c>
      <c r="P4238" s="6" t="n">
        <f aca="false">IF(1_Data_EDA!D4239="USCA",1,0)</f>
        <v>0</v>
      </c>
      <c r="Q4238" s="6" t="n">
        <f aca="false">IF(C4238&gt;MEDIAN(C$5:C$8004),1,0)</f>
        <v>1</v>
      </c>
      <c r="R4238" s="6" t="n">
        <f aca="false">IF(D4238&gt;2,1,0)</f>
        <v>0</v>
      </c>
    </row>
    <row r="4239" customFormat="false" ht="15" hidden="false" customHeight="true" outlineLevel="0" collapsed="false">
      <c r="A4239" s="6" t="n">
        <f aca="false">1_Data_EDA!O4240</f>
        <v>0</v>
      </c>
      <c r="B4239" s="6" t="n">
        <f aca="false">1_Data_EDA!H4240</f>
        <v>4</v>
      </c>
      <c r="C4239" s="7" t="n">
        <f aca="false">1_Data_EDA!I4240</f>
        <v>299.980011</v>
      </c>
      <c r="D4239" s="6" t="n">
        <f aca="false">1_Data_EDA!J4240</f>
        <v>1</v>
      </c>
      <c r="E4239" s="7" t="n">
        <f aca="false">1_Data_EDA!K4240</f>
        <v>299.980011</v>
      </c>
      <c r="F4239" s="7" t="n">
        <f aca="false">1_Data_EDA!L4240</f>
        <v>30</v>
      </c>
      <c r="G4239" s="8" t="n">
        <f aca="false">1_Data_EDA!M4240</f>
        <v>0.100000001</v>
      </c>
      <c r="H4239" s="6" t="n">
        <f aca="false">IF(1_Data_EDA!B4240="First Class",1,0)</f>
        <v>0</v>
      </c>
      <c r="I4239" s="6" t="n">
        <f aca="false">IF(1_Data_EDA!B4240="Second Class",1,0)</f>
        <v>0</v>
      </c>
      <c r="J4239" s="6" t="n">
        <f aca="false">IF(1_Data_EDA!B4240="Same Day",1,0)</f>
        <v>0</v>
      </c>
      <c r="K4239" s="6" t="n">
        <f aca="false">IF(1_Data_EDA!C4240="Corporate",1,0)</f>
        <v>0</v>
      </c>
      <c r="L4239" s="6" t="n">
        <f aca="false">IF(1_Data_EDA!C4240="Home Office",1,0)</f>
        <v>0</v>
      </c>
      <c r="M4239" s="6" t="n">
        <f aca="false">IF(1_Data_EDA!D4240="Europe",1,0)</f>
        <v>1</v>
      </c>
      <c r="N4239" s="6" t="n">
        <f aca="false">IF(1_Data_EDA!D4240="LATAM",1,0)</f>
        <v>0</v>
      </c>
      <c r="O4239" s="6" t="n">
        <f aca="false">IF(1_Data_EDA!D4240="Pacific Asia",1,0)</f>
        <v>0</v>
      </c>
      <c r="P4239" s="6" t="n">
        <f aca="false">IF(1_Data_EDA!D4240="USCA",1,0)</f>
        <v>0</v>
      </c>
      <c r="Q4239" s="6" t="n">
        <f aca="false">IF(C4239&gt;MEDIAN(C$5:C$8004),1,0)</f>
        <v>1</v>
      </c>
      <c r="R4239" s="6" t="n">
        <f aca="false">IF(D4239&gt;2,1,0)</f>
        <v>0</v>
      </c>
    </row>
    <row r="4240" customFormat="false" ht="15" hidden="false" customHeight="true" outlineLevel="0" collapsed="false">
      <c r="A4240" s="6" t="n">
        <f aca="false">1_Data_EDA!O4241</f>
        <v>0</v>
      </c>
      <c r="B4240" s="6" t="n">
        <f aca="false">1_Data_EDA!H4241</f>
        <v>4</v>
      </c>
      <c r="C4240" s="7" t="n">
        <f aca="false">1_Data_EDA!I4241</f>
        <v>49.97999954</v>
      </c>
      <c r="D4240" s="6" t="n">
        <f aca="false">1_Data_EDA!J4241</f>
        <v>4</v>
      </c>
      <c r="E4240" s="7" t="n">
        <f aca="false">1_Data_EDA!K4241</f>
        <v>199.9199982</v>
      </c>
      <c r="F4240" s="7" t="n">
        <f aca="false">1_Data_EDA!L4241</f>
        <v>29.98999977</v>
      </c>
      <c r="G4240" s="8" t="n">
        <f aca="false">1_Data_EDA!M4241</f>
        <v>0.150000006</v>
      </c>
      <c r="H4240" s="6" t="n">
        <f aca="false">IF(1_Data_EDA!B4241="First Class",1,0)</f>
        <v>0</v>
      </c>
      <c r="I4240" s="6" t="n">
        <f aca="false">IF(1_Data_EDA!B4241="Second Class",1,0)</f>
        <v>0</v>
      </c>
      <c r="J4240" s="6" t="n">
        <f aca="false">IF(1_Data_EDA!B4241="Same Day",1,0)</f>
        <v>0</v>
      </c>
      <c r="K4240" s="6" t="n">
        <f aca="false">IF(1_Data_EDA!C4241="Corporate",1,0)</f>
        <v>0</v>
      </c>
      <c r="L4240" s="6" t="n">
        <f aca="false">IF(1_Data_EDA!C4241="Home Office",1,0)</f>
        <v>0</v>
      </c>
      <c r="M4240" s="6" t="n">
        <f aca="false">IF(1_Data_EDA!D4241="Europe",1,0)</f>
        <v>0</v>
      </c>
      <c r="N4240" s="6" t="n">
        <f aca="false">IF(1_Data_EDA!D4241="LATAM",1,0)</f>
        <v>0</v>
      </c>
      <c r="O4240" s="6" t="n">
        <f aca="false">IF(1_Data_EDA!D4241="Pacific Asia",1,0)</f>
        <v>0</v>
      </c>
      <c r="P4240" s="6" t="n">
        <f aca="false">IF(1_Data_EDA!D4241="USCA",1,0)</f>
        <v>1</v>
      </c>
      <c r="Q4240" s="6" t="n">
        <f aca="false">IF(C4240&gt;MEDIAN(C$5:C$8004),1,0)</f>
        <v>0</v>
      </c>
      <c r="R4240" s="6" t="n">
        <f aca="false">IF(D4240&gt;2,1,0)</f>
        <v>1</v>
      </c>
    </row>
    <row r="4241" customFormat="false" ht="15" hidden="false" customHeight="true" outlineLevel="0" collapsed="false">
      <c r="A4241" s="6" t="n">
        <f aca="false">1_Data_EDA!O4242</f>
        <v>1</v>
      </c>
      <c r="B4241" s="6" t="n">
        <f aca="false">1_Data_EDA!H4242</f>
        <v>1</v>
      </c>
      <c r="C4241" s="7" t="n">
        <f aca="false">1_Data_EDA!I4242</f>
        <v>50</v>
      </c>
      <c r="D4241" s="6" t="n">
        <f aca="false">1_Data_EDA!J4242</f>
        <v>3</v>
      </c>
      <c r="E4241" s="7" t="n">
        <f aca="false">1_Data_EDA!K4242</f>
        <v>150</v>
      </c>
      <c r="F4241" s="7" t="n">
        <f aca="false">1_Data_EDA!L4242</f>
        <v>24</v>
      </c>
      <c r="G4241" s="8" t="n">
        <f aca="false">1_Data_EDA!M4242</f>
        <v>0.159999996</v>
      </c>
      <c r="H4241" s="6" t="n">
        <f aca="false">IF(1_Data_EDA!B4242="First Class",1,0)</f>
        <v>1</v>
      </c>
      <c r="I4241" s="6" t="n">
        <f aca="false">IF(1_Data_EDA!B4242="Second Class",1,0)</f>
        <v>0</v>
      </c>
      <c r="J4241" s="6" t="n">
        <f aca="false">IF(1_Data_EDA!B4242="Same Day",1,0)</f>
        <v>0</v>
      </c>
      <c r="K4241" s="6" t="n">
        <f aca="false">IF(1_Data_EDA!C4242="Corporate",1,0)</f>
        <v>1</v>
      </c>
      <c r="L4241" s="6" t="n">
        <f aca="false">IF(1_Data_EDA!C4242="Home Office",1,0)</f>
        <v>0</v>
      </c>
      <c r="M4241" s="6" t="n">
        <f aca="false">IF(1_Data_EDA!D4242="Europe",1,0)</f>
        <v>1</v>
      </c>
      <c r="N4241" s="6" t="n">
        <f aca="false">IF(1_Data_EDA!D4242="LATAM",1,0)</f>
        <v>0</v>
      </c>
      <c r="O4241" s="6" t="n">
        <f aca="false">IF(1_Data_EDA!D4242="Pacific Asia",1,0)</f>
        <v>0</v>
      </c>
      <c r="P4241" s="6" t="n">
        <f aca="false">IF(1_Data_EDA!D4242="USCA",1,0)</f>
        <v>0</v>
      </c>
      <c r="Q4241" s="6" t="n">
        <f aca="false">IF(C4241&gt;MEDIAN(C$5:C$8004),1,0)</f>
        <v>0</v>
      </c>
      <c r="R4241" s="6" t="n">
        <f aca="false">IF(D4241&gt;2,1,0)</f>
        <v>1</v>
      </c>
    </row>
    <row r="4242" customFormat="false" ht="15" hidden="false" customHeight="true" outlineLevel="0" collapsed="false">
      <c r="A4242" s="6" t="n">
        <f aca="false">1_Data_EDA!O4243</f>
        <v>0</v>
      </c>
      <c r="B4242" s="6" t="n">
        <f aca="false">1_Data_EDA!H4243</f>
        <v>4</v>
      </c>
      <c r="C4242" s="7" t="n">
        <f aca="false">1_Data_EDA!I4243</f>
        <v>399.980011</v>
      </c>
      <c r="D4242" s="6" t="n">
        <f aca="false">1_Data_EDA!J4243</f>
        <v>1</v>
      </c>
      <c r="E4242" s="7" t="n">
        <f aca="false">1_Data_EDA!K4243</f>
        <v>399.980011</v>
      </c>
      <c r="F4242" s="7" t="n">
        <f aca="false">1_Data_EDA!L4243</f>
        <v>36</v>
      </c>
      <c r="G4242" s="8" t="n">
        <f aca="false">1_Data_EDA!M4243</f>
        <v>0.090000004</v>
      </c>
      <c r="H4242" s="6" t="n">
        <f aca="false">IF(1_Data_EDA!B4243="First Class",1,0)</f>
        <v>0</v>
      </c>
      <c r="I4242" s="6" t="n">
        <f aca="false">IF(1_Data_EDA!B4243="Second Class",1,0)</f>
        <v>0</v>
      </c>
      <c r="J4242" s="6" t="n">
        <f aca="false">IF(1_Data_EDA!B4243="Same Day",1,0)</f>
        <v>0</v>
      </c>
      <c r="K4242" s="6" t="n">
        <f aca="false">IF(1_Data_EDA!C4243="Corporate",1,0)</f>
        <v>0</v>
      </c>
      <c r="L4242" s="6" t="n">
        <f aca="false">IF(1_Data_EDA!C4243="Home Office",1,0)</f>
        <v>1</v>
      </c>
      <c r="M4242" s="6" t="n">
        <f aca="false">IF(1_Data_EDA!D4243="Europe",1,0)</f>
        <v>1</v>
      </c>
      <c r="N4242" s="6" t="n">
        <f aca="false">IF(1_Data_EDA!D4243="LATAM",1,0)</f>
        <v>0</v>
      </c>
      <c r="O4242" s="6" t="n">
        <f aca="false">IF(1_Data_EDA!D4243="Pacific Asia",1,0)</f>
        <v>0</v>
      </c>
      <c r="P4242" s="6" t="n">
        <f aca="false">IF(1_Data_EDA!D4243="USCA",1,0)</f>
        <v>0</v>
      </c>
      <c r="Q4242" s="6" t="n">
        <f aca="false">IF(C4242&gt;MEDIAN(C$5:C$8004),1,0)</f>
        <v>1</v>
      </c>
      <c r="R4242" s="6" t="n">
        <f aca="false">IF(D4242&gt;2,1,0)</f>
        <v>0</v>
      </c>
    </row>
    <row r="4243" customFormat="false" ht="15" hidden="false" customHeight="true" outlineLevel="0" collapsed="false">
      <c r="A4243" s="6" t="n">
        <f aca="false">1_Data_EDA!O4244</f>
        <v>0</v>
      </c>
      <c r="B4243" s="6" t="n">
        <f aca="false">1_Data_EDA!H4244</f>
        <v>4</v>
      </c>
      <c r="C4243" s="7" t="n">
        <f aca="false">1_Data_EDA!I4244</f>
        <v>129.9900055</v>
      </c>
      <c r="D4243" s="6" t="n">
        <f aca="false">1_Data_EDA!J4244</f>
        <v>1</v>
      </c>
      <c r="E4243" s="7" t="n">
        <f aca="false">1_Data_EDA!K4244</f>
        <v>129.9900055</v>
      </c>
      <c r="F4243" s="7" t="n">
        <f aca="false">1_Data_EDA!L4244</f>
        <v>13</v>
      </c>
      <c r="G4243" s="8" t="n">
        <f aca="false">1_Data_EDA!M4244</f>
        <v>0.100000001</v>
      </c>
      <c r="H4243" s="6" t="n">
        <f aca="false">IF(1_Data_EDA!B4244="First Class",1,0)</f>
        <v>0</v>
      </c>
      <c r="I4243" s="6" t="n">
        <f aca="false">IF(1_Data_EDA!B4244="Second Class",1,0)</f>
        <v>0</v>
      </c>
      <c r="J4243" s="6" t="n">
        <f aca="false">IF(1_Data_EDA!B4244="Same Day",1,0)</f>
        <v>0</v>
      </c>
      <c r="K4243" s="6" t="n">
        <f aca="false">IF(1_Data_EDA!C4244="Corporate",1,0)</f>
        <v>1</v>
      </c>
      <c r="L4243" s="6" t="n">
        <f aca="false">IF(1_Data_EDA!C4244="Home Office",1,0)</f>
        <v>0</v>
      </c>
      <c r="M4243" s="6" t="n">
        <f aca="false">IF(1_Data_EDA!D4244="Europe",1,0)</f>
        <v>0</v>
      </c>
      <c r="N4243" s="6" t="n">
        <f aca="false">IF(1_Data_EDA!D4244="LATAM",1,0)</f>
        <v>1</v>
      </c>
      <c r="O4243" s="6" t="n">
        <f aca="false">IF(1_Data_EDA!D4244="Pacific Asia",1,0)</f>
        <v>0</v>
      </c>
      <c r="P4243" s="6" t="n">
        <f aca="false">IF(1_Data_EDA!D4244="USCA",1,0)</f>
        <v>0</v>
      </c>
      <c r="Q4243" s="6" t="n">
        <f aca="false">IF(C4243&gt;MEDIAN(C$5:C$8004),1,0)</f>
        <v>1</v>
      </c>
      <c r="R4243" s="6" t="n">
        <f aca="false">IF(D4243&gt;2,1,0)</f>
        <v>0</v>
      </c>
    </row>
    <row r="4244" customFormat="false" ht="15" hidden="false" customHeight="true" outlineLevel="0" collapsed="false">
      <c r="A4244" s="6" t="n">
        <f aca="false">1_Data_EDA!O4245</f>
        <v>0</v>
      </c>
      <c r="B4244" s="6" t="n">
        <f aca="false">1_Data_EDA!H4245</f>
        <v>4</v>
      </c>
      <c r="C4244" s="7" t="n">
        <f aca="false">1_Data_EDA!I4245</f>
        <v>199.9900055</v>
      </c>
      <c r="D4244" s="6" t="n">
        <f aca="false">1_Data_EDA!J4245</f>
        <v>1</v>
      </c>
      <c r="E4244" s="7" t="n">
        <f aca="false">1_Data_EDA!K4245</f>
        <v>199.9900055</v>
      </c>
      <c r="F4244" s="7" t="n">
        <f aca="false">1_Data_EDA!L4245</f>
        <v>4</v>
      </c>
      <c r="G4244" s="8" t="n">
        <f aca="false">1_Data_EDA!M4245</f>
        <v>0.02</v>
      </c>
      <c r="H4244" s="6" t="n">
        <f aca="false">IF(1_Data_EDA!B4245="First Class",1,0)</f>
        <v>0</v>
      </c>
      <c r="I4244" s="6" t="n">
        <f aca="false">IF(1_Data_EDA!B4245="Second Class",1,0)</f>
        <v>0</v>
      </c>
      <c r="J4244" s="6" t="n">
        <f aca="false">IF(1_Data_EDA!B4245="Same Day",1,0)</f>
        <v>0</v>
      </c>
      <c r="K4244" s="6" t="n">
        <f aca="false">IF(1_Data_EDA!C4245="Corporate",1,0)</f>
        <v>0</v>
      </c>
      <c r="L4244" s="6" t="n">
        <f aca="false">IF(1_Data_EDA!C4245="Home Office",1,0)</f>
        <v>0</v>
      </c>
      <c r="M4244" s="6" t="n">
        <f aca="false">IF(1_Data_EDA!D4245="Europe",1,0)</f>
        <v>0</v>
      </c>
      <c r="N4244" s="6" t="n">
        <f aca="false">IF(1_Data_EDA!D4245="LATAM",1,0)</f>
        <v>1</v>
      </c>
      <c r="O4244" s="6" t="n">
        <f aca="false">IF(1_Data_EDA!D4245="Pacific Asia",1,0)</f>
        <v>0</v>
      </c>
      <c r="P4244" s="6" t="n">
        <f aca="false">IF(1_Data_EDA!D4245="USCA",1,0)</f>
        <v>0</v>
      </c>
      <c r="Q4244" s="6" t="n">
        <f aca="false">IF(C4244&gt;MEDIAN(C$5:C$8004),1,0)</f>
        <v>1</v>
      </c>
      <c r="R4244" s="6" t="n">
        <f aca="false">IF(D4244&gt;2,1,0)</f>
        <v>0</v>
      </c>
    </row>
    <row r="4245" customFormat="false" ht="15" hidden="false" customHeight="true" outlineLevel="0" collapsed="false">
      <c r="A4245" s="6" t="n">
        <f aca="false">1_Data_EDA!O4246</f>
        <v>1</v>
      </c>
      <c r="B4245" s="6" t="n">
        <f aca="false">1_Data_EDA!H4246</f>
        <v>2</v>
      </c>
      <c r="C4245" s="7" t="n">
        <f aca="false">1_Data_EDA!I4246</f>
        <v>50</v>
      </c>
      <c r="D4245" s="6" t="n">
        <f aca="false">1_Data_EDA!J4246</f>
        <v>2</v>
      </c>
      <c r="E4245" s="7" t="n">
        <f aca="false">1_Data_EDA!K4246</f>
        <v>100</v>
      </c>
      <c r="F4245" s="7" t="n">
        <f aca="false">1_Data_EDA!L4246</f>
        <v>5.5</v>
      </c>
      <c r="G4245" s="8" t="n">
        <f aca="false">1_Data_EDA!M4246</f>
        <v>0.059999999</v>
      </c>
      <c r="H4245" s="6" t="n">
        <f aca="false">IF(1_Data_EDA!B4246="First Class",1,0)</f>
        <v>0</v>
      </c>
      <c r="I4245" s="6" t="n">
        <f aca="false">IF(1_Data_EDA!B4246="Second Class",1,0)</f>
        <v>1</v>
      </c>
      <c r="J4245" s="6" t="n">
        <f aca="false">IF(1_Data_EDA!B4246="Same Day",1,0)</f>
        <v>0</v>
      </c>
      <c r="K4245" s="6" t="n">
        <f aca="false">IF(1_Data_EDA!C4246="Corporate",1,0)</f>
        <v>0</v>
      </c>
      <c r="L4245" s="6" t="n">
        <f aca="false">IF(1_Data_EDA!C4246="Home Office",1,0)</f>
        <v>0</v>
      </c>
      <c r="M4245" s="6" t="n">
        <f aca="false">IF(1_Data_EDA!D4246="Europe",1,0)</f>
        <v>0</v>
      </c>
      <c r="N4245" s="6" t="n">
        <f aca="false">IF(1_Data_EDA!D4246="LATAM",1,0)</f>
        <v>0</v>
      </c>
      <c r="O4245" s="6" t="n">
        <f aca="false">IF(1_Data_EDA!D4246="Pacific Asia",1,0)</f>
        <v>1</v>
      </c>
      <c r="P4245" s="6" t="n">
        <f aca="false">IF(1_Data_EDA!D4246="USCA",1,0)</f>
        <v>0</v>
      </c>
      <c r="Q4245" s="6" t="n">
        <f aca="false">IF(C4245&gt;MEDIAN(C$5:C$8004),1,0)</f>
        <v>0</v>
      </c>
      <c r="R4245" s="6" t="n">
        <f aca="false">IF(D4245&gt;2,1,0)</f>
        <v>0</v>
      </c>
    </row>
    <row r="4246" customFormat="false" ht="15" hidden="false" customHeight="true" outlineLevel="0" collapsed="false">
      <c r="A4246" s="6" t="n">
        <f aca="false">1_Data_EDA!O4247</f>
        <v>1</v>
      </c>
      <c r="B4246" s="6" t="n">
        <f aca="false">1_Data_EDA!H4247</f>
        <v>4</v>
      </c>
      <c r="C4246" s="7" t="n">
        <f aca="false">1_Data_EDA!I4247</f>
        <v>50</v>
      </c>
      <c r="D4246" s="6" t="n">
        <f aca="false">1_Data_EDA!J4247</f>
        <v>5</v>
      </c>
      <c r="E4246" s="7" t="n">
        <f aca="false">1_Data_EDA!K4247</f>
        <v>250</v>
      </c>
      <c r="F4246" s="7" t="n">
        <f aca="false">1_Data_EDA!L4247</f>
        <v>5</v>
      </c>
      <c r="G4246" s="8" t="n">
        <f aca="false">1_Data_EDA!M4247</f>
        <v>0.02</v>
      </c>
      <c r="H4246" s="6" t="n">
        <f aca="false">IF(1_Data_EDA!B4247="First Class",1,0)</f>
        <v>0</v>
      </c>
      <c r="I4246" s="6" t="n">
        <f aca="false">IF(1_Data_EDA!B4247="Second Class",1,0)</f>
        <v>0</v>
      </c>
      <c r="J4246" s="6" t="n">
        <f aca="false">IF(1_Data_EDA!B4247="Same Day",1,0)</f>
        <v>0</v>
      </c>
      <c r="K4246" s="6" t="n">
        <f aca="false">IF(1_Data_EDA!C4247="Corporate",1,0)</f>
        <v>0</v>
      </c>
      <c r="L4246" s="6" t="n">
        <f aca="false">IF(1_Data_EDA!C4247="Home Office",1,0)</f>
        <v>0</v>
      </c>
      <c r="M4246" s="6" t="n">
        <f aca="false">IF(1_Data_EDA!D4247="Europe",1,0)</f>
        <v>0</v>
      </c>
      <c r="N4246" s="6" t="n">
        <f aca="false">IF(1_Data_EDA!D4247="LATAM",1,0)</f>
        <v>1</v>
      </c>
      <c r="O4246" s="6" t="n">
        <f aca="false">IF(1_Data_EDA!D4247="Pacific Asia",1,0)</f>
        <v>0</v>
      </c>
      <c r="P4246" s="6" t="n">
        <f aca="false">IF(1_Data_EDA!D4247="USCA",1,0)</f>
        <v>0</v>
      </c>
      <c r="Q4246" s="6" t="n">
        <f aca="false">IF(C4246&gt;MEDIAN(C$5:C$8004),1,0)</f>
        <v>0</v>
      </c>
      <c r="R4246" s="6" t="n">
        <f aca="false">IF(D4246&gt;2,1,0)</f>
        <v>1</v>
      </c>
    </row>
    <row r="4247" customFormat="false" ht="15" hidden="false" customHeight="true" outlineLevel="0" collapsed="false">
      <c r="A4247" s="6" t="n">
        <f aca="false">1_Data_EDA!O4248</f>
        <v>0</v>
      </c>
      <c r="B4247" s="6" t="n">
        <f aca="false">1_Data_EDA!H4248</f>
        <v>4</v>
      </c>
      <c r="C4247" s="7" t="n">
        <f aca="false">1_Data_EDA!I4248</f>
        <v>50</v>
      </c>
      <c r="D4247" s="6" t="n">
        <f aca="false">1_Data_EDA!J4248</f>
        <v>4</v>
      </c>
      <c r="E4247" s="7" t="n">
        <f aca="false">1_Data_EDA!K4248</f>
        <v>200</v>
      </c>
      <c r="F4247" s="7" t="n">
        <f aca="false">1_Data_EDA!L4248</f>
        <v>11</v>
      </c>
      <c r="G4247" s="8" t="n">
        <f aca="false">1_Data_EDA!M4248</f>
        <v>0.059999999</v>
      </c>
      <c r="H4247" s="6" t="n">
        <f aca="false">IF(1_Data_EDA!B4248="First Class",1,0)</f>
        <v>0</v>
      </c>
      <c r="I4247" s="6" t="n">
        <f aca="false">IF(1_Data_EDA!B4248="Second Class",1,0)</f>
        <v>0</v>
      </c>
      <c r="J4247" s="6" t="n">
        <f aca="false">IF(1_Data_EDA!B4248="Same Day",1,0)</f>
        <v>0</v>
      </c>
      <c r="K4247" s="6" t="n">
        <f aca="false">IF(1_Data_EDA!C4248="Corporate",1,0)</f>
        <v>1</v>
      </c>
      <c r="L4247" s="6" t="n">
        <f aca="false">IF(1_Data_EDA!C4248="Home Office",1,0)</f>
        <v>0</v>
      </c>
      <c r="M4247" s="6" t="n">
        <f aca="false">IF(1_Data_EDA!D4248="Europe",1,0)</f>
        <v>1</v>
      </c>
      <c r="N4247" s="6" t="n">
        <f aca="false">IF(1_Data_EDA!D4248="LATAM",1,0)</f>
        <v>0</v>
      </c>
      <c r="O4247" s="6" t="n">
        <f aca="false">IF(1_Data_EDA!D4248="Pacific Asia",1,0)</f>
        <v>0</v>
      </c>
      <c r="P4247" s="6" t="n">
        <f aca="false">IF(1_Data_EDA!D4248="USCA",1,0)</f>
        <v>0</v>
      </c>
      <c r="Q4247" s="6" t="n">
        <f aca="false">IF(C4247&gt;MEDIAN(C$5:C$8004),1,0)</f>
        <v>0</v>
      </c>
      <c r="R4247" s="6" t="n">
        <f aca="false">IF(D4247&gt;2,1,0)</f>
        <v>1</v>
      </c>
    </row>
    <row r="4248" customFormat="false" ht="15" hidden="false" customHeight="true" outlineLevel="0" collapsed="false">
      <c r="A4248" s="6" t="n">
        <f aca="false">1_Data_EDA!O4249</f>
        <v>0</v>
      </c>
      <c r="B4248" s="6" t="n">
        <f aca="false">1_Data_EDA!H4249</f>
        <v>4</v>
      </c>
      <c r="C4248" s="7" t="n">
        <f aca="false">1_Data_EDA!I4249</f>
        <v>59.99000168</v>
      </c>
      <c r="D4248" s="6" t="n">
        <f aca="false">1_Data_EDA!J4249</f>
        <v>3</v>
      </c>
      <c r="E4248" s="7" t="n">
        <f aca="false">1_Data_EDA!K4249</f>
        <v>179.9700012</v>
      </c>
      <c r="F4248" s="7" t="n">
        <f aca="false">1_Data_EDA!L4249</f>
        <v>9</v>
      </c>
      <c r="G4248" s="8" t="n">
        <f aca="false">1_Data_EDA!M4249</f>
        <v>0.050000001</v>
      </c>
      <c r="H4248" s="6" t="n">
        <f aca="false">IF(1_Data_EDA!B4249="First Class",1,0)</f>
        <v>0</v>
      </c>
      <c r="I4248" s="6" t="n">
        <f aca="false">IF(1_Data_EDA!B4249="Second Class",1,0)</f>
        <v>0</v>
      </c>
      <c r="J4248" s="6" t="n">
        <f aca="false">IF(1_Data_EDA!B4249="Same Day",1,0)</f>
        <v>0</v>
      </c>
      <c r="K4248" s="6" t="n">
        <f aca="false">IF(1_Data_EDA!C4249="Corporate",1,0)</f>
        <v>0</v>
      </c>
      <c r="L4248" s="6" t="n">
        <f aca="false">IF(1_Data_EDA!C4249="Home Office",1,0)</f>
        <v>0</v>
      </c>
      <c r="M4248" s="6" t="n">
        <f aca="false">IF(1_Data_EDA!D4249="Europe",1,0)</f>
        <v>0</v>
      </c>
      <c r="N4248" s="6" t="n">
        <f aca="false">IF(1_Data_EDA!D4249="LATAM",1,0)</f>
        <v>1</v>
      </c>
      <c r="O4248" s="6" t="n">
        <f aca="false">IF(1_Data_EDA!D4249="Pacific Asia",1,0)</f>
        <v>0</v>
      </c>
      <c r="P4248" s="6" t="n">
        <f aca="false">IF(1_Data_EDA!D4249="USCA",1,0)</f>
        <v>0</v>
      </c>
      <c r="Q4248" s="6" t="n">
        <f aca="false">IF(C4248&gt;MEDIAN(C$5:C$8004),1,0)</f>
        <v>0</v>
      </c>
      <c r="R4248" s="6" t="n">
        <f aca="false">IF(D4248&gt;2,1,0)</f>
        <v>1</v>
      </c>
    </row>
    <row r="4249" customFormat="false" ht="15" hidden="false" customHeight="true" outlineLevel="0" collapsed="false">
      <c r="A4249" s="6" t="n">
        <f aca="false">1_Data_EDA!O4250</f>
        <v>1</v>
      </c>
      <c r="B4249" s="6" t="n">
        <f aca="false">1_Data_EDA!H4250</f>
        <v>4</v>
      </c>
      <c r="C4249" s="7" t="n">
        <f aca="false">1_Data_EDA!I4250</f>
        <v>199.9900055</v>
      </c>
      <c r="D4249" s="6" t="n">
        <f aca="false">1_Data_EDA!J4250</f>
        <v>1</v>
      </c>
      <c r="E4249" s="7" t="n">
        <f aca="false">1_Data_EDA!K4250</f>
        <v>199.9900055</v>
      </c>
      <c r="F4249" s="7" t="n">
        <f aca="false">1_Data_EDA!L4250</f>
        <v>10</v>
      </c>
      <c r="G4249" s="8" t="n">
        <f aca="false">1_Data_EDA!M4250</f>
        <v>0.050000001</v>
      </c>
      <c r="H4249" s="6" t="n">
        <f aca="false">IF(1_Data_EDA!B4250="First Class",1,0)</f>
        <v>0</v>
      </c>
      <c r="I4249" s="6" t="n">
        <f aca="false">IF(1_Data_EDA!B4250="Second Class",1,0)</f>
        <v>0</v>
      </c>
      <c r="J4249" s="6" t="n">
        <f aca="false">IF(1_Data_EDA!B4250="Same Day",1,0)</f>
        <v>0</v>
      </c>
      <c r="K4249" s="6" t="n">
        <f aca="false">IF(1_Data_EDA!C4250="Corporate",1,0)</f>
        <v>1</v>
      </c>
      <c r="L4249" s="6" t="n">
        <f aca="false">IF(1_Data_EDA!C4250="Home Office",1,0)</f>
        <v>0</v>
      </c>
      <c r="M4249" s="6" t="n">
        <f aca="false">IF(1_Data_EDA!D4250="Europe",1,0)</f>
        <v>0</v>
      </c>
      <c r="N4249" s="6" t="n">
        <f aca="false">IF(1_Data_EDA!D4250="LATAM",1,0)</f>
        <v>1</v>
      </c>
      <c r="O4249" s="6" t="n">
        <f aca="false">IF(1_Data_EDA!D4250="Pacific Asia",1,0)</f>
        <v>0</v>
      </c>
      <c r="P4249" s="6" t="n">
        <f aca="false">IF(1_Data_EDA!D4250="USCA",1,0)</f>
        <v>0</v>
      </c>
      <c r="Q4249" s="6" t="n">
        <f aca="false">IF(C4249&gt;MEDIAN(C$5:C$8004),1,0)</f>
        <v>1</v>
      </c>
      <c r="R4249" s="6" t="n">
        <f aca="false">IF(D4249&gt;2,1,0)</f>
        <v>0</v>
      </c>
    </row>
    <row r="4250" customFormat="false" ht="15" hidden="false" customHeight="true" outlineLevel="0" collapsed="false">
      <c r="A4250" s="6" t="n">
        <f aca="false">1_Data_EDA!O4251</f>
        <v>0</v>
      </c>
      <c r="B4250" s="6" t="n">
        <f aca="false">1_Data_EDA!H4251</f>
        <v>4</v>
      </c>
      <c r="C4250" s="7" t="n">
        <f aca="false">1_Data_EDA!I4251</f>
        <v>129.9900055</v>
      </c>
      <c r="D4250" s="6" t="n">
        <f aca="false">1_Data_EDA!J4251</f>
        <v>1</v>
      </c>
      <c r="E4250" s="7" t="n">
        <f aca="false">1_Data_EDA!K4251</f>
        <v>129.9900055</v>
      </c>
      <c r="F4250" s="7" t="n">
        <f aca="false">1_Data_EDA!L4251</f>
        <v>9.100000381</v>
      </c>
      <c r="G4250" s="8" t="n">
        <f aca="false">1_Data_EDA!M4251</f>
        <v>0.07</v>
      </c>
      <c r="H4250" s="6" t="n">
        <f aca="false">IF(1_Data_EDA!B4251="First Class",1,0)</f>
        <v>0</v>
      </c>
      <c r="I4250" s="6" t="n">
        <f aca="false">IF(1_Data_EDA!B4251="Second Class",1,0)</f>
        <v>0</v>
      </c>
      <c r="J4250" s="6" t="n">
        <f aca="false">IF(1_Data_EDA!B4251="Same Day",1,0)</f>
        <v>0</v>
      </c>
      <c r="K4250" s="6" t="n">
        <f aca="false">IF(1_Data_EDA!C4251="Corporate",1,0)</f>
        <v>0</v>
      </c>
      <c r="L4250" s="6" t="n">
        <f aca="false">IF(1_Data_EDA!C4251="Home Office",1,0)</f>
        <v>0</v>
      </c>
      <c r="M4250" s="6" t="n">
        <f aca="false">IF(1_Data_EDA!D4251="Europe",1,0)</f>
        <v>1</v>
      </c>
      <c r="N4250" s="6" t="n">
        <f aca="false">IF(1_Data_EDA!D4251="LATAM",1,0)</f>
        <v>0</v>
      </c>
      <c r="O4250" s="6" t="n">
        <f aca="false">IF(1_Data_EDA!D4251="Pacific Asia",1,0)</f>
        <v>0</v>
      </c>
      <c r="P4250" s="6" t="n">
        <f aca="false">IF(1_Data_EDA!D4251="USCA",1,0)</f>
        <v>0</v>
      </c>
      <c r="Q4250" s="6" t="n">
        <f aca="false">IF(C4250&gt;MEDIAN(C$5:C$8004),1,0)</f>
        <v>1</v>
      </c>
      <c r="R4250" s="6" t="n">
        <f aca="false">IF(D4250&gt;2,1,0)</f>
        <v>0</v>
      </c>
    </row>
    <row r="4251" customFormat="false" ht="15" hidden="false" customHeight="true" outlineLevel="0" collapsed="false">
      <c r="A4251" s="6" t="n">
        <f aca="false">1_Data_EDA!O4252</f>
        <v>1</v>
      </c>
      <c r="B4251" s="6" t="n">
        <f aca="false">1_Data_EDA!H4252</f>
        <v>1</v>
      </c>
      <c r="C4251" s="7" t="n">
        <f aca="false">1_Data_EDA!I4252</f>
        <v>49.97999954</v>
      </c>
      <c r="D4251" s="6" t="n">
        <f aca="false">1_Data_EDA!J4252</f>
        <v>1</v>
      </c>
      <c r="E4251" s="7" t="n">
        <f aca="false">1_Data_EDA!K4252</f>
        <v>49.97999954</v>
      </c>
      <c r="F4251" s="7" t="n">
        <f aca="false">1_Data_EDA!L4252</f>
        <v>6</v>
      </c>
      <c r="G4251" s="8" t="n">
        <f aca="false">1_Data_EDA!M4252</f>
        <v>0.119999997</v>
      </c>
      <c r="H4251" s="6" t="n">
        <f aca="false">IF(1_Data_EDA!B4252="First Class",1,0)</f>
        <v>1</v>
      </c>
      <c r="I4251" s="6" t="n">
        <f aca="false">IF(1_Data_EDA!B4252="Second Class",1,0)</f>
        <v>0</v>
      </c>
      <c r="J4251" s="6" t="n">
        <f aca="false">IF(1_Data_EDA!B4252="Same Day",1,0)</f>
        <v>0</v>
      </c>
      <c r="K4251" s="6" t="n">
        <f aca="false">IF(1_Data_EDA!C4252="Corporate",1,0)</f>
        <v>0</v>
      </c>
      <c r="L4251" s="6" t="n">
        <f aca="false">IF(1_Data_EDA!C4252="Home Office",1,0)</f>
        <v>0</v>
      </c>
      <c r="M4251" s="6" t="n">
        <f aca="false">IF(1_Data_EDA!D4252="Europe",1,0)</f>
        <v>0</v>
      </c>
      <c r="N4251" s="6" t="n">
        <f aca="false">IF(1_Data_EDA!D4252="LATAM",1,0)</f>
        <v>0</v>
      </c>
      <c r="O4251" s="6" t="n">
        <f aca="false">IF(1_Data_EDA!D4252="Pacific Asia",1,0)</f>
        <v>0</v>
      </c>
      <c r="P4251" s="6" t="n">
        <f aca="false">IF(1_Data_EDA!D4252="USCA",1,0)</f>
        <v>1</v>
      </c>
      <c r="Q4251" s="6" t="n">
        <f aca="false">IF(C4251&gt;MEDIAN(C$5:C$8004),1,0)</f>
        <v>0</v>
      </c>
      <c r="R4251" s="6" t="n">
        <f aca="false">IF(D4251&gt;2,1,0)</f>
        <v>0</v>
      </c>
    </row>
    <row r="4252" customFormat="false" ht="15" hidden="false" customHeight="true" outlineLevel="0" collapsed="false">
      <c r="A4252" s="6" t="n">
        <f aca="false">1_Data_EDA!O4253</f>
        <v>1</v>
      </c>
      <c r="B4252" s="6" t="n">
        <f aca="false">1_Data_EDA!H4253</f>
        <v>2</v>
      </c>
      <c r="C4252" s="7" t="n">
        <f aca="false">1_Data_EDA!I4253</f>
        <v>129.9900055</v>
      </c>
      <c r="D4252" s="6" t="n">
        <f aca="false">1_Data_EDA!J4253</f>
        <v>1</v>
      </c>
      <c r="E4252" s="7" t="n">
        <f aca="false">1_Data_EDA!K4253</f>
        <v>129.9900055</v>
      </c>
      <c r="F4252" s="7" t="n">
        <f aca="false">1_Data_EDA!L4253</f>
        <v>13</v>
      </c>
      <c r="G4252" s="8" t="n">
        <f aca="false">1_Data_EDA!M4253</f>
        <v>0.100000001</v>
      </c>
      <c r="H4252" s="6" t="n">
        <f aca="false">IF(1_Data_EDA!B4253="First Class",1,0)</f>
        <v>0</v>
      </c>
      <c r="I4252" s="6" t="n">
        <f aca="false">IF(1_Data_EDA!B4253="Second Class",1,0)</f>
        <v>1</v>
      </c>
      <c r="J4252" s="6" t="n">
        <f aca="false">IF(1_Data_EDA!B4253="Same Day",1,0)</f>
        <v>0</v>
      </c>
      <c r="K4252" s="6" t="n">
        <f aca="false">IF(1_Data_EDA!C4253="Corporate",1,0)</f>
        <v>0</v>
      </c>
      <c r="L4252" s="6" t="n">
        <f aca="false">IF(1_Data_EDA!C4253="Home Office",1,0)</f>
        <v>0</v>
      </c>
      <c r="M4252" s="6" t="n">
        <f aca="false">IF(1_Data_EDA!D4253="Europe",1,0)</f>
        <v>1</v>
      </c>
      <c r="N4252" s="6" t="n">
        <f aca="false">IF(1_Data_EDA!D4253="LATAM",1,0)</f>
        <v>0</v>
      </c>
      <c r="O4252" s="6" t="n">
        <f aca="false">IF(1_Data_EDA!D4253="Pacific Asia",1,0)</f>
        <v>0</v>
      </c>
      <c r="P4252" s="6" t="n">
        <f aca="false">IF(1_Data_EDA!D4253="USCA",1,0)</f>
        <v>0</v>
      </c>
      <c r="Q4252" s="6" t="n">
        <f aca="false">IF(C4252&gt;MEDIAN(C$5:C$8004),1,0)</f>
        <v>1</v>
      </c>
      <c r="R4252" s="6" t="n">
        <f aca="false">IF(D4252&gt;2,1,0)</f>
        <v>0</v>
      </c>
    </row>
    <row r="4253" customFormat="false" ht="15" hidden="false" customHeight="true" outlineLevel="0" collapsed="false">
      <c r="A4253" s="6" t="n">
        <f aca="false">1_Data_EDA!O4254</f>
        <v>0</v>
      </c>
      <c r="B4253" s="6" t="n">
        <f aca="false">1_Data_EDA!H4254</f>
        <v>4</v>
      </c>
      <c r="C4253" s="7" t="n">
        <f aca="false">1_Data_EDA!I4254</f>
        <v>399.980011</v>
      </c>
      <c r="D4253" s="6" t="n">
        <f aca="false">1_Data_EDA!J4254</f>
        <v>1</v>
      </c>
      <c r="E4253" s="7" t="n">
        <f aca="false">1_Data_EDA!K4254</f>
        <v>399.980011</v>
      </c>
      <c r="F4253" s="7" t="n">
        <f aca="false">1_Data_EDA!L4254</f>
        <v>80</v>
      </c>
      <c r="G4253" s="8" t="n">
        <f aca="false">1_Data_EDA!M4254</f>
        <v>0.200000003</v>
      </c>
      <c r="H4253" s="6" t="n">
        <f aca="false">IF(1_Data_EDA!B4254="First Class",1,0)</f>
        <v>0</v>
      </c>
      <c r="I4253" s="6" t="n">
        <f aca="false">IF(1_Data_EDA!B4254="Second Class",1,0)</f>
        <v>0</v>
      </c>
      <c r="J4253" s="6" t="n">
        <f aca="false">IF(1_Data_EDA!B4254="Same Day",1,0)</f>
        <v>0</v>
      </c>
      <c r="K4253" s="6" t="n">
        <f aca="false">IF(1_Data_EDA!C4254="Corporate",1,0)</f>
        <v>0</v>
      </c>
      <c r="L4253" s="6" t="n">
        <f aca="false">IF(1_Data_EDA!C4254="Home Office",1,0)</f>
        <v>1</v>
      </c>
      <c r="M4253" s="6" t="n">
        <f aca="false">IF(1_Data_EDA!D4254="Europe",1,0)</f>
        <v>0</v>
      </c>
      <c r="N4253" s="6" t="n">
        <f aca="false">IF(1_Data_EDA!D4254="LATAM",1,0)</f>
        <v>0</v>
      </c>
      <c r="O4253" s="6" t="n">
        <f aca="false">IF(1_Data_EDA!D4254="Pacific Asia",1,0)</f>
        <v>0</v>
      </c>
      <c r="P4253" s="6" t="n">
        <f aca="false">IF(1_Data_EDA!D4254="USCA",1,0)</f>
        <v>0</v>
      </c>
      <c r="Q4253" s="6" t="n">
        <f aca="false">IF(C4253&gt;MEDIAN(C$5:C$8004),1,0)</f>
        <v>1</v>
      </c>
      <c r="R4253" s="6" t="n">
        <f aca="false">IF(D4253&gt;2,1,0)</f>
        <v>0</v>
      </c>
    </row>
    <row r="4254" customFormat="false" ht="15" hidden="false" customHeight="true" outlineLevel="0" collapsed="false">
      <c r="A4254" s="6" t="n">
        <f aca="false">1_Data_EDA!O4255</f>
        <v>0</v>
      </c>
      <c r="B4254" s="6" t="n">
        <f aca="false">1_Data_EDA!H4255</f>
        <v>4</v>
      </c>
      <c r="C4254" s="7" t="n">
        <f aca="false">1_Data_EDA!I4255</f>
        <v>129.9900055</v>
      </c>
      <c r="D4254" s="6" t="n">
        <f aca="false">1_Data_EDA!J4255</f>
        <v>1</v>
      </c>
      <c r="E4254" s="7" t="n">
        <f aca="false">1_Data_EDA!K4255</f>
        <v>129.9900055</v>
      </c>
      <c r="F4254" s="7" t="n">
        <f aca="false">1_Data_EDA!L4255</f>
        <v>9.100000381</v>
      </c>
      <c r="G4254" s="8" t="n">
        <f aca="false">1_Data_EDA!M4255</f>
        <v>0.07</v>
      </c>
      <c r="H4254" s="6" t="n">
        <f aca="false">IF(1_Data_EDA!B4255="First Class",1,0)</f>
        <v>0</v>
      </c>
      <c r="I4254" s="6" t="n">
        <f aca="false">IF(1_Data_EDA!B4255="Second Class",1,0)</f>
        <v>0</v>
      </c>
      <c r="J4254" s="6" t="n">
        <f aca="false">IF(1_Data_EDA!B4255="Same Day",1,0)</f>
        <v>0</v>
      </c>
      <c r="K4254" s="6" t="n">
        <f aca="false">IF(1_Data_EDA!C4255="Corporate",1,0)</f>
        <v>0</v>
      </c>
      <c r="L4254" s="6" t="n">
        <f aca="false">IF(1_Data_EDA!C4255="Home Office",1,0)</f>
        <v>0</v>
      </c>
      <c r="M4254" s="6" t="n">
        <f aca="false">IF(1_Data_EDA!D4255="Europe",1,0)</f>
        <v>0</v>
      </c>
      <c r="N4254" s="6" t="n">
        <f aca="false">IF(1_Data_EDA!D4255="LATAM",1,0)</f>
        <v>1</v>
      </c>
      <c r="O4254" s="6" t="n">
        <f aca="false">IF(1_Data_EDA!D4255="Pacific Asia",1,0)</f>
        <v>0</v>
      </c>
      <c r="P4254" s="6" t="n">
        <f aca="false">IF(1_Data_EDA!D4255="USCA",1,0)</f>
        <v>0</v>
      </c>
      <c r="Q4254" s="6" t="n">
        <f aca="false">IF(C4254&gt;MEDIAN(C$5:C$8004),1,0)</f>
        <v>1</v>
      </c>
      <c r="R4254" s="6" t="n">
        <f aca="false">IF(D4254&gt;2,1,0)</f>
        <v>0</v>
      </c>
    </row>
    <row r="4255" customFormat="false" ht="15" hidden="false" customHeight="true" outlineLevel="0" collapsed="false">
      <c r="A4255" s="6" t="n">
        <f aca="false">1_Data_EDA!O4256</f>
        <v>1</v>
      </c>
      <c r="B4255" s="6" t="n">
        <f aca="false">1_Data_EDA!H4256</f>
        <v>2</v>
      </c>
      <c r="C4255" s="7" t="n">
        <f aca="false">1_Data_EDA!I4256</f>
        <v>99.98999786</v>
      </c>
      <c r="D4255" s="6" t="n">
        <f aca="false">1_Data_EDA!J4256</f>
        <v>4</v>
      </c>
      <c r="E4255" s="7" t="n">
        <f aca="false">1_Data_EDA!K4256</f>
        <v>399.9599915</v>
      </c>
      <c r="F4255" s="7" t="n">
        <f aca="false">1_Data_EDA!L4256</f>
        <v>8</v>
      </c>
      <c r="G4255" s="8" t="n">
        <f aca="false">1_Data_EDA!M4256</f>
        <v>0.02</v>
      </c>
      <c r="H4255" s="6" t="n">
        <f aca="false">IF(1_Data_EDA!B4256="First Class",1,0)</f>
        <v>0</v>
      </c>
      <c r="I4255" s="6" t="n">
        <f aca="false">IF(1_Data_EDA!B4256="Second Class",1,0)</f>
        <v>1</v>
      </c>
      <c r="J4255" s="6" t="n">
        <f aca="false">IF(1_Data_EDA!B4256="Same Day",1,0)</f>
        <v>0</v>
      </c>
      <c r="K4255" s="6" t="n">
        <f aca="false">IF(1_Data_EDA!C4256="Corporate",1,0)</f>
        <v>0</v>
      </c>
      <c r="L4255" s="6" t="n">
        <f aca="false">IF(1_Data_EDA!C4256="Home Office",1,0)</f>
        <v>0</v>
      </c>
      <c r="M4255" s="6" t="n">
        <f aca="false">IF(1_Data_EDA!D4256="Europe",1,0)</f>
        <v>0</v>
      </c>
      <c r="N4255" s="6" t="n">
        <f aca="false">IF(1_Data_EDA!D4256="LATAM",1,0)</f>
        <v>0</v>
      </c>
      <c r="O4255" s="6" t="n">
        <f aca="false">IF(1_Data_EDA!D4256="Pacific Asia",1,0)</f>
        <v>0</v>
      </c>
      <c r="P4255" s="6" t="n">
        <f aca="false">IF(1_Data_EDA!D4256="USCA",1,0)</f>
        <v>1</v>
      </c>
      <c r="Q4255" s="6" t="n">
        <f aca="false">IF(C4255&gt;MEDIAN(C$5:C$8004),1,0)</f>
        <v>1</v>
      </c>
      <c r="R4255" s="6" t="n">
        <f aca="false">IF(D4255&gt;2,1,0)</f>
        <v>1</v>
      </c>
    </row>
    <row r="4256" customFormat="false" ht="15" hidden="false" customHeight="true" outlineLevel="0" collapsed="false">
      <c r="A4256" s="6" t="n">
        <f aca="false">1_Data_EDA!O4257</f>
        <v>1</v>
      </c>
      <c r="B4256" s="6" t="n">
        <f aca="false">1_Data_EDA!H4257</f>
        <v>4</v>
      </c>
      <c r="C4256" s="7" t="n">
        <f aca="false">1_Data_EDA!I4257</f>
        <v>59.99000168</v>
      </c>
      <c r="D4256" s="6" t="n">
        <f aca="false">1_Data_EDA!J4257</f>
        <v>1</v>
      </c>
      <c r="E4256" s="7" t="n">
        <f aca="false">1_Data_EDA!K4257</f>
        <v>59.99000168</v>
      </c>
      <c r="F4256" s="7" t="n">
        <f aca="false">1_Data_EDA!L4257</f>
        <v>3</v>
      </c>
      <c r="G4256" s="8" t="n">
        <f aca="false">1_Data_EDA!M4257</f>
        <v>0.050000001</v>
      </c>
      <c r="H4256" s="6" t="n">
        <f aca="false">IF(1_Data_EDA!B4257="First Class",1,0)</f>
        <v>0</v>
      </c>
      <c r="I4256" s="6" t="n">
        <f aca="false">IF(1_Data_EDA!B4257="Second Class",1,0)</f>
        <v>0</v>
      </c>
      <c r="J4256" s="6" t="n">
        <f aca="false">IF(1_Data_EDA!B4257="Same Day",1,0)</f>
        <v>0</v>
      </c>
      <c r="K4256" s="6" t="n">
        <f aca="false">IF(1_Data_EDA!C4257="Corporate",1,0)</f>
        <v>0</v>
      </c>
      <c r="L4256" s="6" t="n">
        <f aca="false">IF(1_Data_EDA!C4257="Home Office",1,0)</f>
        <v>0</v>
      </c>
      <c r="M4256" s="6" t="n">
        <f aca="false">IF(1_Data_EDA!D4257="Europe",1,0)</f>
        <v>0</v>
      </c>
      <c r="N4256" s="6" t="n">
        <f aca="false">IF(1_Data_EDA!D4257="LATAM",1,0)</f>
        <v>0</v>
      </c>
      <c r="O4256" s="6" t="n">
        <f aca="false">IF(1_Data_EDA!D4257="Pacific Asia",1,0)</f>
        <v>0</v>
      </c>
      <c r="P4256" s="6" t="n">
        <f aca="false">IF(1_Data_EDA!D4257="USCA",1,0)</f>
        <v>0</v>
      </c>
      <c r="Q4256" s="6" t="n">
        <f aca="false">IF(C4256&gt;MEDIAN(C$5:C$8004),1,0)</f>
        <v>0</v>
      </c>
      <c r="R4256" s="6" t="n">
        <f aca="false">IF(D4256&gt;2,1,0)</f>
        <v>0</v>
      </c>
    </row>
    <row r="4257" customFormat="false" ht="15" hidden="false" customHeight="true" outlineLevel="0" collapsed="false">
      <c r="A4257" s="6" t="n">
        <f aca="false">1_Data_EDA!O4258</f>
        <v>1</v>
      </c>
      <c r="B4257" s="6" t="n">
        <f aca="false">1_Data_EDA!H4258</f>
        <v>4</v>
      </c>
      <c r="C4257" s="7" t="n">
        <f aca="false">1_Data_EDA!I4258</f>
        <v>39.75</v>
      </c>
      <c r="D4257" s="6" t="n">
        <f aca="false">1_Data_EDA!J4258</f>
        <v>1</v>
      </c>
      <c r="E4257" s="7" t="n">
        <f aca="false">1_Data_EDA!K4258</f>
        <v>39.75</v>
      </c>
      <c r="F4257" s="7" t="n">
        <f aca="false">1_Data_EDA!L4258</f>
        <v>3.980000019</v>
      </c>
      <c r="G4257" s="8" t="n">
        <f aca="false">1_Data_EDA!M4258</f>
        <v>0.100000001</v>
      </c>
      <c r="H4257" s="6" t="n">
        <f aca="false">IF(1_Data_EDA!B4258="First Class",1,0)</f>
        <v>0</v>
      </c>
      <c r="I4257" s="6" t="n">
        <f aca="false">IF(1_Data_EDA!B4258="Second Class",1,0)</f>
        <v>0</v>
      </c>
      <c r="J4257" s="6" t="n">
        <f aca="false">IF(1_Data_EDA!B4258="Same Day",1,0)</f>
        <v>0</v>
      </c>
      <c r="K4257" s="6" t="n">
        <f aca="false">IF(1_Data_EDA!C4258="Corporate",1,0)</f>
        <v>0</v>
      </c>
      <c r="L4257" s="6" t="n">
        <f aca="false">IF(1_Data_EDA!C4258="Home Office",1,0)</f>
        <v>0</v>
      </c>
      <c r="M4257" s="6" t="n">
        <f aca="false">IF(1_Data_EDA!D4258="Europe",1,0)</f>
        <v>0</v>
      </c>
      <c r="N4257" s="6" t="n">
        <f aca="false">IF(1_Data_EDA!D4258="LATAM",1,0)</f>
        <v>0</v>
      </c>
      <c r="O4257" s="6" t="n">
        <f aca="false">IF(1_Data_EDA!D4258="Pacific Asia",1,0)</f>
        <v>1</v>
      </c>
      <c r="P4257" s="6" t="n">
        <f aca="false">IF(1_Data_EDA!D4258="USCA",1,0)</f>
        <v>0</v>
      </c>
      <c r="Q4257" s="6" t="n">
        <f aca="false">IF(C4257&gt;MEDIAN(C$5:C$8004),1,0)</f>
        <v>0</v>
      </c>
      <c r="R4257" s="6" t="n">
        <f aca="false">IF(D4257&gt;2,1,0)</f>
        <v>0</v>
      </c>
    </row>
    <row r="4258" customFormat="false" ht="15" hidden="false" customHeight="true" outlineLevel="0" collapsed="false">
      <c r="A4258" s="6" t="n">
        <f aca="false">1_Data_EDA!O4259</f>
        <v>1</v>
      </c>
      <c r="B4258" s="6" t="n">
        <f aca="false">1_Data_EDA!H4259</f>
        <v>2</v>
      </c>
      <c r="C4258" s="7" t="n">
        <f aca="false">1_Data_EDA!I4259</f>
        <v>39.99000168</v>
      </c>
      <c r="D4258" s="6" t="n">
        <f aca="false">1_Data_EDA!J4259</f>
        <v>3</v>
      </c>
      <c r="E4258" s="7" t="n">
        <f aca="false">1_Data_EDA!K4259</f>
        <v>119.9700012</v>
      </c>
      <c r="F4258" s="7" t="n">
        <f aca="false">1_Data_EDA!L4259</f>
        <v>12</v>
      </c>
      <c r="G4258" s="8" t="n">
        <f aca="false">1_Data_EDA!M4259</f>
        <v>0.100000001</v>
      </c>
      <c r="H4258" s="6" t="n">
        <f aca="false">IF(1_Data_EDA!B4259="First Class",1,0)</f>
        <v>0</v>
      </c>
      <c r="I4258" s="6" t="n">
        <f aca="false">IF(1_Data_EDA!B4259="Second Class",1,0)</f>
        <v>1</v>
      </c>
      <c r="J4258" s="6" t="n">
        <f aca="false">IF(1_Data_EDA!B4259="Same Day",1,0)</f>
        <v>0</v>
      </c>
      <c r="K4258" s="6" t="n">
        <f aca="false">IF(1_Data_EDA!C4259="Corporate",1,0)</f>
        <v>0</v>
      </c>
      <c r="L4258" s="6" t="n">
        <f aca="false">IF(1_Data_EDA!C4259="Home Office",1,0)</f>
        <v>0</v>
      </c>
      <c r="M4258" s="6" t="n">
        <f aca="false">IF(1_Data_EDA!D4259="Europe",1,0)</f>
        <v>0</v>
      </c>
      <c r="N4258" s="6" t="n">
        <f aca="false">IF(1_Data_EDA!D4259="LATAM",1,0)</f>
        <v>0</v>
      </c>
      <c r="O4258" s="6" t="n">
        <f aca="false">IF(1_Data_EDA!D4259="Pacific Asia",1,0)</f>
        <v>0</v>
      </c>
      <c r="P4258" s="6" t="n">
        <f aca="false">IF(1_Data_EDA!D4259="USCA",1,0)</f>
        <v>1</v>
      </c>
      <c r="Q4258" s="6" t="n">
        <f aca="false">IF(C4258&gt;MEDIAN(C$5:C$8004),1,0)</f>
        <v>0</v>
      </c>
      <c r="R4258" s="6" t="n">
        <f aca="false">IF(D4258&gt;2,1,0)</f>
        <v>1</v>
      </c>
    </row>
    <row r="4259" customFormat="false" ht="15" hidden="false" customHeight="true" outlineLevel="0" collapsed="false">
      <c r="A4259" s="6" t="n">
        <f aca="false">1_Data_EDA!O4260</f>
        <v>0</v>
      </c>
      <c r="B4259" s="6" t="n">
        <f aca="false">1_Data_EDA!H4260</f>
        <v>4</v>
      </c>
      <c r="C4259" s="7" t="n">
        <f aca="false">1_Data_EDA!I4260</f>
        <v>39.99000168</v>
      </c>
      <c r="D4259" s="6" t="n">
        <f aca="false">1_Data_EDA!J4260</f>
        <v>2</v>
      </c>
      <c r="E4259" s="7" t="n">
        <f aca="false">1_Data_EDA!K4260</f>
        <v>79.98000336</v>
      </c>
      <c r="F4259" s="7" t="n">
        <f aca="false">1_Data_EDA!L4260</f>
        <v>9.600000381</v>
      </c>
      <c r="G4259" s="8" t="n">
        <f aca="false">1_Data_EDA!M4260</f>
        <v>0.119999997</v>
      </c>
      <c r="H4259" s="6" t="n">
        <f aca="false">IF(1_Data_EDA!B4260="First Class",1,0)</f>
        <v>0</v>
      </c>
      <c r="I4259" s="6" t="n">
        <f aca="false">IF(1_Data_EDA!B4260="Second Class",1,0)</f>
        <v>0</v>
      </c>
      <c r="J4259" s="6" t="n">
        <f aca="false">IF(1_Data_EDA!B4260="Same Day",1,0)</f>
        <v>0</v>
      </c>
      <c r="K4259" s="6" t="n">
        <f aca="false">IF(1_Data_EDA!C4260="Corporate",1,0)</f>
        <v>0</v>
      </c>
      <c r="L4259" s="6" t="n">
        <f aca="false">IF(1_Data_EDA!C4260="Home Office",1,0)</f>
        <v>0</v>
      </c>
      <c r="M4259" s="6" t="n">
        <f aca="false">IF(1_Data_EDA!D4260="Europe",1,0)</f>
        <v>1</v>
      </c>
      <c r="N4259" s="6" t="n">
        <f aca="false">IF(1_Data_EDA!D4260="LATAM",1,0)</f>
        <v>0</v>
      </c>
      <c r="O4259" s="6" t="n">
        <f aca="false">IF(1_Data_EDA!D4260="Pacific Asia",1,0)</f>
        <v>0</v>
      </c>
      <c r="P4259" s="6" t="n">
        <f aca="false">IF(1_Data_EDA!D4260="USCA",1,0)</f>
        <v>0</v>
      </c>
      <c r="Q4259" s="6" t="n">
        <f aca="false">IF(C4259&gt;MEDIAN(C$5:C$8004),1,0)</f>
        <v>0</v>
      </c>
      <c r="R4259" s="6" t="n">
        <f aca="false">IF(D4259&gt;2,1,0)</f>
        <v>0</v>
      </c>
    </row>
    <row r="4260" customFormat="false" ht="15" hidden="false" customHeight="true" outlineLevel="0" collapsed="false">
      <c r="A4260" s="6" t="n">
        <f aca="false">1_Data_EDA!O4261</f>
        <v>1</v>
      </c>
      <c r="B4260" s="6" t="n">
        <f aca="false">1_Data_EDA!H4261</f>
        <v>4</v>
      </c>
      <c r="C4260" s="7" t="n">
        <f aca="false">1_Data_EDA!I4261</f>
        <v>59.99000168</v>
      </c>
      <c r="D4260" s="6" t="n">
        <f aca="false">1_Data_EDA!J4261</f>
        <v>5</v>
      </c>
      <c r="E4260" s="7" t="n">
        <f aca="false">1_Data_EDA!K4261</f>
        <v>299.9500122</v>
      </c>
      <c r="F4260" s="7" t="n">
        <f aca="false">1_Data_EDA!L4261</f>
        <v>3</v>
      </c>
      <c r="G4260" s="8" t="n">
        <f aca="false">1_Data_EDA!M4261</f>
        <v>0.01</v>
      </c>
      <c r="H4260" s="6" t="n">
        <f aca="false">IF(1_Data_EDA!B4261="First Class",1,0)</f>
        <v>0</v>
      </c>
      <c r="I4260" s="6" t="n">
        <f aca="false">IF(1_Data_EDA!B4261="Second Class",1,0)</f>
        <v>0</v>
      </c>
      <c r="J4260" s="6" t="n">
        <f aca="false">IF(1_Data_EDA!B4261="Same Day",1,0)</f>
        <v>0</v>
      </c>
      <c r="K4260" s="6" t="n">
        <f aca="false">IF(1_Data_EDA!C4261="Corporate",1,0)</f>
        <v>0</v>
      </c>
      <c r="L4260" s="6" t="n">
        <f aca="false">IF(1_Data_EDA!C4261="Home Office",1,0)</f>
        <v>0</v>
      </c>
      <c r="M4260" s="6" t="n">
        <f aca="false">IF(1_Data_EDA!D4261="Europe",1,0)</f>
        <v>0</v>
      </c>
      <c r="N4260" s="6" t="n">
        <f aca="false">IF(1_Data_EDA!D4261="LATAM",1,0)</f>
        <v>1</v>
      </c>
      <c r="O4260" s="6" t="n">
        <f aca="false">IF(1_Data_EDA!D4261="Pacific Asia",1,0)</f>
        <v>0</v>
      </c>
      <c r="P4260" s="6" t="n">
        <f aca="false">IF(1_Data_EDA!D4261="USCA",1,0)</f>
        <v>0</v>
      </c>
      <c r="Q4260" s="6" t="n">
        <f aca="false">IF(C4260&gt;MEDIAN(C$5:C$8004),1,0)</f>
        <v>0</v>
      </c>
      <c r="R4260" s="6" t="n">
        <f aca="false">IF(D4260&gt;2,1,0)</f>
        <v>1</v>
      </c>
    </row>
    <row r="4261" customFormat="false" ht="15" hidden="false" customHeight="true" outlineLevel="0" collapsed="false">
      <c r="A4261" s="6" t="n">
        <f aca="false">1_Data_EDA!O4262</f>
        <v>0</v>
      </c>
      <c r="B4261" s="6" t="n">
        <f aca="false">1_Data_EDA!H4262</f>
        <v>4</v>
      </c>
      <c r="C4261" s="7" t="n">
        <f aca="false">1_Data_EDA!I4262</f>
        <v>399.980011</v>
      </c>
      <c r="D4261" s="6" t="n">
        <f aca="false">1_Data_EDA!J4262</f>
        <v>1</v>
      </c>
      <c r="E4261" s="7" t="n">
        <f aca="false">1_Data_EDA!K4262</f>
        <v>399.980011</v>
      </c>
      <c r="F4261" s="7" t="n">
        <f aca="false">1_Data_EDA!L4262</f>
        <v>8</v>
      </c>
      <c r="G4261" s="8" t="n">
        <f aca="false">1_Data_EDA!M4262</f>
        <v>0.02</v>
      </c>
      <c r="H4261" s="6" t="n">
        <f aca="false">IF(1_Data_EDA!B4262="First Class",1,0)</f>
        <v>0</v>
      </c>
      <c r="I4261" s="6" t="n">
        <f aca="false">IF(1_Data_EDA!B4262="Second Class",1,0)</f>
        <v>0</v>
      </c>
      <c r="J4261" s="6" t="n">
        <f aca="false">IF(1_Data_EDA!B4262="Same Day",1,0)</f>
        <v>0</v>
      </c>
      <c r="K4261" s="6" t="n">
        <f aca="false">IF(1_Data_EDA!C4262="Corporate",1,0)</f>
        <v>1</v>
      </c>
      <c r="L4261" s="6" t="n">
        <f aca="false">IF(1_Data_EDA!C4262="Home Office",1,0)</f>
        <v>0</v>
      </c>
      <c r="M4261" s="6" t="n">
        <f aca="false">IF(1_Data_EDA!D4262="Europe",1,0)</f>
        <v>0</v>
      </c>
      <c r="N4261" s="6" t="n">
        <f aca="false">IF(1_Data_EDA!D4262="LATAM",1,0)</f>
        <v>1</v>
      </c>
      <c r="O4261" s="6" t="n">
        <f aca="false">IF(1_Data_EDA!D4262="Pacific Asia",1,0)</f>
        <v>0</v>
      </c>
      <c r="P4261" s="6" t="n">
        <f aca="false">IF(1_Data_EDA!D4262="USCA",1,0)</f>
        <v>0</v>
      </c>
      <c r="Q4261" s="6" t="n">
        <f aca="false">IF(C4261&gt;MEDIAN(C$5:C$8004),1,0)</f>
        <v>1</v>
      </c>
      <c r="R4261" s="6" t="n">
        <f aca="false">IF(D4261&gt;2,1,0)</f>
        <v>0</v>
      </c>
    </row>
    <row r="4262" customFormat="false" ht="15" hidden="false" customHeight="true" outlineLevel="0" collapsed="false">
      <c r="A4262" s="6" t="n">
        <f aca="false">1_Data_EDA!O4263</f>
        <v>0</v>
      </c>
      <c r="B4262" s="6" t="n">
        <f aca="false">1_Data_EDA!H4263</f>
        <v>4</v>
      </c>
      <c r="C4262" s="7" t="n">
        <f aca="false">1_Data_EDA!I4263</f>
        <v>129.9900055</v>
      </c>
      <c r="D4262" s="6" t="n">
        <f aca="false">1_Data_EDA!J4263</f>
        <v>1</v>
      </c>
      <c r="E4262" s="7" t="n">
        <f aca="false">1_Data_EDA!K4263</f>
        <v>129.9900055</v>
      </c>
      <c r="F4262" s="7" t="n">
        <f aca="false">1_Data_EDA!L4263</f>
        <v>19.5</v>
      </c>
      <c r="G4262" s="8" t="n">
        <f aca="false">1_Data_EDA!M4263</f>
        <v>0.150000006</v>
      </c>
      <c r="H4262" s="6" t="n">
        <f aca="false">IF(1_Data_EDA!B4263="First Class",1,0)</f>
        <v>0</v>
      </c>
      <c r="I4262" s="6" t="n">
        <f aca="false">IF(1_Data_EDA!B4263="Second Class",1,0)</f>
        <v>0</v>
      </c>
      <c r="J4262" s="6" t="n">
        <f aca="false">IF(1_Data_EDA!B4263="Same Day",1,0)</f>
        <v>0</v>
      </c>
      <c r="K4262" s="6" t="n">
        <f aca="false">IF(1_Data_EDA!C4263="Corporate",1,0)</f>
        <v>1</v>
      </c>
      <c r="L4262" s="6" t="n">
        <f aca="false">IF(1_Data_EDA!C4263="Home Office",1,0)</f>
        <v>0</v>
      </c>
      <c r="M4262" s="6" t="n">
        <f aca="false">IF(1_Data_EDA!D4263="Europe",1,0)</f>
        <v>0</v>
      </c>
      <c r="N4262" s="6" t="n">
        <f aca="false">IF(1_Data_EDA!D4263="LATAM",1,0)</f>
        <v>1</v>
      </c>
      <c r="O4262" s="6" t="n">
        <f aca="false">IF(1_Data_EDA!D4263="Pacific Asia",1,0)</f>
        <v>0</v>
      </c>
      <c r="P4262" s="6" t="n">
        <f aca="false">IF(1_Data_EDA!D4263="USCA",1,0)</f>
        <v>0</v>
      </c>
      <c r="Q4262" s="6" t="n">
        <f aca="false">IF(C4262&gt;MEDIAN(C$5:C$8004),1,0)</f>
        <v>1</v>
      </c>
      <c r="R4262" s="6" t="n">
        <f aca="false">IF(D4262&gt;2,1,0)</f>
        <v>0</v>
      </c>
    </row>
    <row r="4263" customFormat="false" ht="15" hidden="false" customHeight="true" outlineLevel="0" collapsed="false">
      <c r="A4263" s="6" t="n">
        <f aca="false">1_Data_EDA!O4264</f>
        <v>1</v>
      </c>
      <c r="B4263" s="6" t="n">
        <f aca="false">1_Data_EDA!H4264</f>
        <v>1</v>
      </c>
      <c r="C4263" s="7" t="n">
        <f aca="false">1_Data_EDA!I4264</f>
        <v>39.99000168</v>
      </c>
      <c r="D4263" s="6" t="n">
        <f aca="false">1_Data_EDA!J4264</f>
        <v>3</v>
      </c>
      <c r="E4263" s="7" t="n">
        <f aca="false">1_Data_EDA!K4264</f>
        <v>119.9700012</v>
      </c>
      <c r="F4263" s="7" t="n">
        <f aca="false">1_Data_EDA!L4264</f>
        <v>2.400000095</v>
      </c>
      <c r="G4263" s="8" t="n">
        <f aca="false">1_Data_EDA!M4264</f>
        <v>0.02</v>
      </c>
      <c r="H4263" s="6" t="n">
        <f aca="false">IF(1_Data_EDA!B4264="First Class",1,0)</f>
        <v>1</v>
      </c>
      <c r="I4263" s="6" t="n">
        <f aca="false">IF(1_Data_EDA!B4264="Second Class",1,0)</f>
        <v>0</v>
      </c>
      <c r="J4263" s="6" t="n">
        <f aca="false">IF(1_Data_EDA!B4264="Same Day",1,0)</f>
        <v>0</v>
      </c>
      <c r="K4263" s="6" t="n">
        <f aca="false">IF(1_Data_EDA!C4264="Corporate",1,0)</f>
        <v>0</v>
      </c>
      <c r="L4263" s="6" t="n">
        <f aca="false">IF(1_Data_EDA!C4264="Home Office",1,0)</f>
        <v>0</v>
      </c>
      <c r="M4263" s="6" t="n">
        <f aca="false">IF(1_Data_EDA!D4264="Europe",1,0)</f>
        <v>0</v>
      </c>
      <c r="N4263" s="6" t="n">
        <f aca="false">IF(1_Data_EDA!D4264="LATAM",1,0)</f>
        <v>1</v>
      </c>
      <c r="O4263" s="6" t="n">
        <f aca="false">IF(1_Data_EDA!D4264="Pacific Asia",1,0)</f>
        <v>0</v>
      </c>
      <c r="P4263" s="6" t="n">
        <f aca="false">IF(1_Data_EDA!D4264="USCA",1,0)</f>
        <v>0</v>
      </c>
      <c r="Q4263" s="6" t="n">
        <f aca="false">IF(C4263&gt;MEDIAN(C$5:C$8004),1,0)</f>
        <v>0</v>
      </c>
      <c r="R4263" s="6" t="n">
        <f aca="false">IF(D4263&gt;2,1,0)</f>
        <v>1</v>
      </c>
    </row>
    <row r="4264" customFormat="false" ht="15" hidden="false" customHeight="true" outlineLevel="0" collapsed="false">
      <c r="A4264" s="6" t="n">
        <f aca="false">1_Data_EDA!O4265</f>
        <v>1</v>
      </c>
      <c r="B4264" s="6" t="n">
        <f aca="false">1_Data_EDA!H4265</f>
        <v>2</v>
      </c>
      <c r="C4264" s="7" t="n">
        <f aca="false">1_Data_EDA!I4265</f>
        <v>129.9900055</v>
      </c>
      <c r="D4264" s="6" t="n">
        <f aca="false">1_Data_EDA!J4265</f>
        <v>1</v>
      </c>
      <c r="E4264" s="7" t="n">
        <f aca="false">1_Data_EDA!K4265</f>
        <v>129.9900055</v>
      </c>
      <c r="F4264" s="7" t="n">
        <f aca="false">1_Data_EDA!L4265</f>
        <v>0</v>
      </c>
      <c r="G4264" s="8" t="n">
        <f aca="false">1_Data_EDA!M4265</f>
        <v>0</v>
      </c>
      <c r="H4264" s="6" t="n">
        <f aca="false">IF(1_Data_EDA!B4265="First Class",1,0)</f>
        <v>0</v>
      </c>
      <c r="I4264" s="6" t="n">
        <f aca="false">IF(1_Data_EDA!B4265="Second Class",1,0)</f>
        <v>1</v>
      </c>
      <c r="J4264" s="6" t="n">
        <f aca="false">IF(1_Data_EDA!B4265="Same Day",1,0)</f>
        <v>0</v>
      </c>
      <c r="K4264" s="6" t="n">
        <f aca="false">IF(1_Data_EDA!C4265="Corporate",1,0)</f>
        <v>0</v>
      </c>
      <c r="L4264" s="6" t="n">
        <f aca="false">IF(1_Data_EDA!C4265="Home Office",1,0)</f>
        <v>0</v>
      </c>
      <c r="M4264" s="6" t="n">
        <f aca="false">IF(1_Data_EDA!D4265="Europe",1,0)</f>
        <v>0</v>
      </c>
      <c r="N4264" s="6" t="n">
        <f aca="false">IF(1_Data_EDA!D4265="LATAM",1,0)</f>
        <v>0</v>
      </c>
      <c r="O4264" s="6" t="n">
        <f aca="false">IF(1_Data_EDA!D4265="Pacific Asia",1,0)</f>
        <v>0</v>
      </c>
      <c r="P4264" s="6" t="n">
        <f aca="false">IF(1_Data_EDA!D4265="USCA",1,0)</f>
        <v>0</v>
      </c>
      <c r="Q4264" s="6" t="n">
        <f aca="false">IF(C4264&gt;MEDIAN(C$5:C$8004),1,0)</f>
        <v>1</v>
      </c>
      <c r="R4264" s="6" t="n">
        <f aca="false">IF(D4264&gt;2,1,0)</f>
        <v>0</v>
      </c>
    </row>
    <row r="4265" customFormat="false" ht="15" hidden="false" customHeight="true" outlineLevel="0" collapsed="false">
      <c r="A4265" s="6" t="n">
        <f aca="false">1_Data_EDA!O4266</f>
        <v>0</v>
      </c>
      <c r="B4265" s="6" t="n">
        <f aca="false">1_Data_EDA!H4266</f>
        <v>4</v>
      </c>
      <c r="C4265" s="7" t="n">
        <f aca="false">1_Data_EDA!I4266</f>
        <v>252.8800049</v>
      </c>
      <c r="D4265" s="6" t="n">
        <f aca="false">1_Data_EDA!J4266</f>
        <v>1</v>
      </c>
      <c r="E4265" s="7" t="n">
        <f aca="false">1_Data_EDA!K4266</f>
        <v>252.8800049</v>
      </c>
      <c r="F4265" s="7" t="n">
        <f aca="false">1_Data_EDA!L4266</f>
        <v>25.29000092</v>
      </c>
      <c r="G4265" s="8" t="n">
        <f aca="false">1_Data_EDA!M4266</f>
        <v>0.100000001</v>
      </c>
      <c r="H4265" s="6" t="n">
        <f aca="false">IF(1_Data_EDA!B4266="First Class",1,0)</f>
        <v>0</v>
      </c>
      <c r="I4265" s="6" t="n">
        <f aca="false">IF(1_Data_EDA!B4266="Second Class",1,0)</f>
        <v>0</v>
      </c>
      <c r="J4265" s="6" t="n">
        <f aca="false">IF(1_Data_EDA!B4266="Same Day",1,0)</f>
        <v>0</v>
      </c>
      <c r="K4265" s="6" t="n">
        <f aca="false">IF(1_Data_EDA!C4266="Corporate",1,0)</f>
        <v>0</v>
      </c>
      <c r="L4265" s="6" t="n">
        <f aca="false">IF(1_Data_EDA!C4266="Home Office",1,0)</f>
        <v>1</v>
      </c>
      <c r="M4265" s="6" t="n">
        <f aca="false">IF(1_Data_EDA!D4266="Europe",1,0)</f>
        <v>1</v>
      </c>
      <c r="N4265" s="6" t="n">
        <f aca="false">IF(1_Data_EDA!D4266="LATAM",1,0)</f>
        <v>0</v>
      </c>
      <c r="O4265" s="6" t="n">
        <f aca="false">IF(1_Data_EDA!D4266="Pacific Asia",1,0)</f>
        <v>0</v>
      </c>
      <c r="P4265" s="6" t="n">
        <f aca="false">IF(1_Data_EDA!D4266="USCA",1,0)</f>
        <v>0</v>
      </c>
      <c r="Q4265" s="6" t="n">
        <f aca="false">IF(C4265&gt;MEDIAN(C$5:C$8004),1,0)</f>
        <v>1</v>
      </c>
      <c r="R4265" s="6" t="n">
        <f aca="false">IF(D4265&gt;2,1,0)</f>
        <v>0</v>
      </c>
    </row>
    <row r="4266" customFormat="false" ht="15" hidden="false" customHeight="true" outlineLevel="0" collapsed="false">
      <c r="A4266" s="6" t="n">
        <f aca="false">1_Data_EDA!O4267</f>
        <v>0</v>
      </c>
      <c r="B4266" s="6" t="n">
        <f aca="false">1_Data_EDA!H4267</f>
        <v>4</v>
      </c>
      <c r="C4266" s="7" t="n">
        <f aca="false">1_Data_EDA!I4267</f>
        <v>50</v>
      </c>
      <c r="D4266" s="6" t="n">
        <f aca="false">1_Data_EDA!J4267</f>
        <v>1</v>
      </c>
      <c r="E4266" s="7" t="n">
        <f aca="false">1_Data_EDA!K4267</f>
        <v>50</v>
      </c>
      <c r="F4266" s="7" t="n">
        <f aca="false">1_Data_EDA!L4267</f>
        <v>9</v>
      </c>
      <c r="G4266" s="8" t="n">
        <f aca="false">1_Data_EDA!M4267</f>
        <v>0.180000007</v>
      </c>
      <c r="H4266" s="6" t="n">
        <f aca="false">IF(1_Data_EDA!B4267="First Class",1,0)</f>
        <v>0</v>
      </c>
      <c r="I4266" s="6" t="n">
        <f aca="false">IF(1_Data_EDA!B4267="Second Class",1,0)</f>
        <v>0</v>
      </c>
      <c r="J4266" s="6" t="n">
        <f aca="false">IF(1_Data_EDA!B4267="Same Day",1,0)</f>
        <v>0</v>
      </c>
      <c r="K4266" s="6" t="n">
        <f aca="false">IF(1_Data_EDA!C4267="Corporate",1,0)</f>
        <v>1</v>
      </c>
      <c r="L4266" s="6" t="n">
        <f aca="false">IF(1_Data_EDA!C4267="Home Office",1,0)</f>
        <v>0</v>
      </c>
      <c r="M4266" s="6" t="n">
        <f aca="false">IF(1_Data_EDA!D4267="Europe",1,0)</f>
        <v>1</v>
      </c>
      <c r="N4266" s="6" t="n">
        <f aca="false">IF(1_Data_EDA!D4267="LATAM",1,0)</f>
        <v>0</v>
      </c>
      <c r="O4266" s="6" t="n">
        <f aca="false">IF(1_Data_EDA!D4267="Pacific Asia",1,0)</f>
        <v>0</v>
      </c>
      <c r="P4266" s="6" t="n">
        <f aca="false">IF(1_Data_EDA!D4267="USCA",1,0)</f>
        <v>0</v>
      </c>
      <c r="Q4266" s="6" t="n">
        <f aca="false">IF(C4266&gt;MEDIAN(C$5:C$8004),1,0)</f>
        <v>0</v>
      </c>
      <c r="R4266" s="6" t="n">
        <f aca="false">IF(D4266&gt;2,1,0)</f>
        <v>0</v>
      </c>
    </row>
    <row r="4267" customFormat="false" ht="15" hidden="false" customHeight="true" outlineLevel="0" collapsed="false">
      <c r="A4267" s="6" t="n">
        <f aca="false">1_Data_EDA!O4268</f>
        <v>0</v>
      </c>
      <c r="B4267" s="6" t="n">
        <f aca="false">1_Data_EDA!H4268</f>
        <v>2</v>
      </c>
      <c r="C4267" s="7" t="n">
        <f aca="false">1_Data_EDA!I4268</f>
        <v>39.99000168</v>
      </c>
      <c r="D4267" s="6" t="n">
        <f aca="false">1_Data_EDA!J4268</f>
        <v>3</v>
      </c>
      <c r="E4267" s="7" t="n">
        <f aca="false">1_Data_EDA!K4268</f>
        <v>119.9700012</v>
      </c>
      <c r="F4267" s="7" t="n">
        <f aca="false">1_Data_EDA!L4268</f>
        <v>14.39999962</v>
      </c>
      <c r="G4267" s="8" t="n">
        <f aca="false">1_Data_EDA!M4268</f>
        <v>0.119999997</v>
      </c>
      <c r="H4267" s="6" t="n">
        <f aca="false">IF(1_Data_EDA!B4268="First Class",1,0)</f>
        <v>0</v>
      </c>
      <c r="I4267" s="6" t="n">
        <f aca="false">IF(1_Data_EDA!B4268="Second Class",1,0)</f>
        <v>1</v>
      </c>
      <c r="J4267" s="6" t="n">
        <f aca="false">IF(1_Data_EDA!B4268="Same Day",1,0)</f>
        <v>0</v>
      </c>
      <c r="K4267" s="6" t="n">
        <f aca="false">IF(1_Data_EDA!C4268="Corporate",1,0)</f>
        <v>1</v>
      </c>
      <c r="L4267" s="6" t="n">
        <f aca="false">IF(1_Data_EDA!C4268="Home Office",1,0)</f>
        <v>0</v>
      </c>
      <c r="M4267" s="6" t="n">
        <f aca="false">IF(1_Data_EDA!D4268="Europe",1,0)</f>
        <v>0</v>
      </c>
      <c r="N4267" s="6" t="n">
        <f aca="false">IF(1_Data_EDA!D4268="LATAM",1,0)</f>
        <v>1</v>
      </c>
      <c r="O4267" s="6" t="n">
        <f aca="false">IF(1_Data_EDA!D4268="Pacific Asia",1,0)</f>
        <v>0</v>
      </c>
      <c r="P4267" s="6" t="n">
        <f aca="false">IF(1_Data_EDA!D4268="USCA",1,0)</f>
        <v>0</v>
      </c>
      <c r="Q4267" s="6" t="n">
        <f aca="false">IF(C4267&gt;MEDIAN(C$5:C$8004),1,0)</f>
        <v>0</v>
      </c>
      <c r="R4267" s="6" t="n">
        <f aca="false">IF(D4267&gt;2,1,0)</f>
        <v>1</v>
      </c>
    </row>
    <row r="4268" customFormat="false" ht="15" hidden="false" customHeight="true" outlineLevel="0" collapsed="false">
      <c r="A4268" s="6" t="n">
        <f aca="false">1_Data_EDA!O4269</f>
        <v>0</v>
      </c>
      <c r="B4268" s="6" t="n">
        <f aca="false">1_Data_EDA!H4269</f>
        <v>4</v>
      </c>
      <c r="C4268" s="7" t="n">
        <f aca="false">1_Data_EDA!I4269</f>
        <v>129.9900055</v>
      </c>
      <c r="D4268" s="6" t="n">
        <f aca="false">1_Data_EDA!J4269</f>
        <v>1</v>
      </c>
      <c r="E4268" s="7" t="n">
        <f aca="false">1_Data_EDA!K4269</f>
        <v>129.9900055</v>
      </c>
      <c r="F4268" s="7" t="n">
        <f aca="false">1_Data_EDA!L4269</f>
        <v>7.150000095</v>
      </c>
      <c r="G4268" s="8" t="n">
        <f aca="false">1_Data_EDA!M4269</f>
        <v>0.059999999</v>
      </c>
      <c r="H4268" s="6" t="n">
        <f aca="false">IF(1_Data_EDA!B4269="First Class",1,0)</f>
        <v>0</v>
      </c>
      <c r="I4268" s="6" t="n">
        <f aca="false">IF(1_Data_EDA!B4269="Second Class",1,0)</f>
        <v>0</v>
      </c>
      <c r="J4268" s="6" t="n">
        <f aca="false">IF(1_Data_EDA!B4269="Same Day",1,0)</f>
        <v>0</v>
      </c>
      <c r="K4268" s="6" t="n">
        <f aca="false">IF(1_Data_EDA!C4269="Corporate",1,0)</f>
        <v>0</v>
      </c>
      <c r="L4268" s="6" t="n">
        <f aca="false">IF(1_Data_EDA!C4269="Home Office",1,0)</f>
        <v>0</v>
      </c>
      <c r="M4268" s="6" t="n">
        <f aca="false">IF(1_Data_EDA!D4269="Europe",1,0)</f>
        <v>0</v>
      </c>
      <c r="N4268" s="6" t="n">
        <f aca="false">IF(1_Data_EDA!D4269="LATAM",1,0)</f>
        <v>1</v>
      </c>
      <c r="O4268" s="6" t="n">
        <f aca="false">IF(1_Data_EDA!D4269="Pacific Asia",1,0)</f>
        <v>0</v>
      </c>
      <c r="P4268" s="6" t="n">
        <f aca="false">IF(1_Data_EDA!D4269="USCA",1,0)</f>
        <v>0</v>
      </c>
      <c r="Q4268" s="6" t="n">
        <f aca="false">IF(C4268&gt;MEDIAN(C$5:C$8004),1,0)</f>
        <v>1</v>
      </c>
      <c r="R4268" s="6" t="n">
        <f aca="false">IF(D4268&gt;2,1,0)</f>
        <v>0</v>
      </c>
    </row>
    <row r="4269" customFormat="false" ht="15" hidden="false" customHeight="true" outlineLevel="0" collapsed="false">
      <c r="A4269" s="6" t="n">
        <f aca="false">1_Data_EDA!O4270</f>
        <v>1</v>
      </c>
      <c r="B4269" s="6" t="n">
        <f aca="false">1_Data_EDA!H4270</f>
        <v>1</v>
      </c>
      <c r="C4269" s="7" t="n">
        <f aca="false">1_Data_EDA!I4270</f>
        <v>49.97999954</v>
      </c>
      <c r="D4269" s="6" t="n">
        <f aca="false">1_Data_EDA!J4270</f>
        <v>4</v>
      </c>
      <c r="E4269" s="7" t="n">
        <f aca="false">1_Data_EDA!K4270</f>
        <v>199.9199982</v>
      </c>
      <c r="F4269" s="7" t="n">
        <f aca="false">1_Data_EDA!L4270</f>
        <v>13.98999977</v>
      </c>
      <c r="G4269" s="8" t="n">
        <f aca="false">1_Data_EDA!M4270</f>
        <v>0.07</v>
      </c>
      <c r="H4269" s="6" t="n">
        <f aca="false">IF(1_Data_EDA!B4270="First Class",1,0)</f>
        <v>1</v>
      </c>
      <c r="I4269" s="6" t="n">
        <f aca="false">IF(1_Data_EDA!B4270="Second Class",1,0)</f>
        <v>0</v>
      </c>
      <c r="J4269" s="6" t="n">
        <f aca="false">IF(1_Data_EDA!B4270="Same Day",1,0)</f>
        <v>0</v>
      </c>
      <c r="K4269" s="6" t="n">
        <f aca="false">IF(1_Data_EDA!C4270="Corporate",1,0)</f>
        <v>0</v>
      </c>
      <c r="L4269" s="6" t="n">
        <f aca="false">IF(1_Data_EDA!C4270="Home Office",1,0)</f>
        <v>0</v>
      </c>
      <c r="M4269" s="6" t="n">
        <f aca="false">IF(1_Data_EDA!D4270="Europe",1,0)</f>
        <v>0</v>
      </c>
      <c r="N4269" s="6" t="n">
        <f aca="false">IF(1_Data_EDA!D4270="LATAM",1,0)</f>
        <v>0</v>
      </c>
      <c r="O4269" s="6" t="n">
        <f aca="false">IF(1_Data_EDA!D4270="Pacific Asia",1,0)</f>
        <v>1</v>
      </c>
      <c r="P4269" s="6" t="n">
        <f aca="false">IF(1_Data_EDA!D4270="USCA",1,0)</f>
        <v>0</v>
      </c>
      <c r="Q4269" s="6" t="n">
        <f aca="false">IF(C4269&gt;MEDIAN(C$5:C$8004),1,0)</f>
        <v>0</v>
      </c>
      <c r="R4269" s="6" t="n">
        <f aca="false">IF(D4269&gt;2,1,0)</f>
        <v>1</v>
      </c>
    </row>
    <row r="4270" customFormat="false" ht="15" hidden="false" customHeight="true" outlineLevel="0" collapsed="false">
      <c r="A4270" s="6" t="n">
        <f aca="false">1_Data_EDA!O4271</f>
        <v>0</v>
      </c>
      <c r="B4270" s="6" t="n">
        <f aca="false">1_Data_EDA!H4271</f>
        <v>4</v>
      </c>
      <c r="C4270" s="7" t="n">
        <f aca="false">1_Data_EDA!I4271</f>
        <v>199.9900055</v>
      </c>
      <c r="D4270" s="6" t="n">
        <f aca="false">1_Data_EDA!J4271</f>
        <v>1</v>
      </c>
      <c r="E4270" s="7" t="n">
        <f aca="false">1_Data_EDA!K4271</f>
        <v>199.9900055</v>
      </c>
      <c r="F4270" s="7" t="n">
        <f aca="false">1_Data_EDA!L4271</f>
        <v>24</v>
      </c>
      <c r="G4270" s="8" t="n">
        <f aca="false">1_Data_EDA!M4271</f>
        <v>0.119999997</v>
      </c>
      <c r="H4270" s="6" t="n">
        <f aca="false">IF(1_Data_EDA!B4271="First Class",1,0)</f>
        <v>0</v>
      </c>
      <c r="I4270" s="6" t="n">
        <f aca="false">IF(1_Data_EDA!B4271="Second Class",1,0)</f>
        <v>0</v>
      </c>
      <c r="J4270" s="6" t="n">
        <f aca="false">IF(1_Data_EDA!B4271="Same Day",1,0)</f>
        <v>0</v>
      </c>
      <c r="K4270" s="6" t="n">
        <f aca="false">IF(1_Data_EDA!C4271="Corporate",1,0)</f>
        <v>1</v>
      </c>
      <c r="L4270" s="6" t="n">
        <f aca="false">IF(1_Data_EDA!C4271="Home Office",1,0)</f>
        <v>0</v>
      </c>
      <c r="M4270" s="6" t="n">
        <f aca="false">IF(1_Data_EDA!D4271="Europe",1,0)</f>
        <v>0</v>
      </c>
      <c r="N4270" s="6" t="n">
        <f aca="false">IF(1_Data_EDA!D4271="LATAM",1,0)</f>
        <v>0</v>
      </c>
      <c r="O4270" s="6" t="n">
        <f aca="false">IF(1_Data_EDA!D4271="Pacific Asia",1,0)</f>
        <v>1</v>
      </c>
      <c r="P4270" s="6" t="n">
        <f aca="false">IF(1_Data_EDA!D4271="USCA",1,0)</f>
        <v>0</v>
      </c>
      <c r="Q4270" s="6" t="n">
        <f aca="false">IF(C4270&gt;MEDIAN(C$5:C$8004),1,0)</f>
        <v>1</v>
      </c>
      <c r="R4270" s="6" t="n">
        <f aca="false">IF(D4270&gt;2,1,0)</f>
        <v>0</v>
      </c>
    </row>
    <row r="4271" customFormat="false" ht="15" hidden="false" customHeight="true" outlineLevel="0" collapsed="false">
      <c r="A4271" s="6" t="n">
        <f aca="false">1_Data_EDA!O4272</f>
        <v>0</v>
      </c>
      <c r="B4271" s="6" t="n">
        <f aca="false">1_Data_EDA!H4272</f>
        <v>4</v>
      </c>
      <c r="C4271" s="7" t="n">
        <f aca="false">1_Data_EDA!I4272</f>
        <v>49.97999954</v>
      </c>
      <c r="D4271" s="6" t="n">
        <f aca="false">1_Data_EDA!J4272</f>
        <v>2</v>
      </c>
      <c r="E4271" s="7" t="n">
        <f aca="false">1_Data_EDA!K4272</f>
        <v>99.95999908</v>
      </c>
      <c r="F4271" s="7" t="n">
        <f aca="false">1_Data_EDA!L4272</f>
        <v>14.98999977</v>
      </c>
      <c r="G4271" s="8" t="n">
        <f aca="false">1_Data_EDA!M4272</f>
        <v>0.150000006</v>
      </c>
      <c r="H4271" s="6" t="n">
        <f aca="false">IF(1_Data_EDA!B4272="First Class",1,0)</f>
        <v>0</v>
      </c>
      <c r="I4271" s="6" t="n">
        <f aca="false">IF(1_Data_EDA!B4272="Second Class",1,0)</f>
        <v>0</v>
      </c>
      <c r="J4271" s="6" t="n">
        <f aca="false">IF(1_Data_EDA!B4272="Same Day",1,0)</f>
        <v>0</v>
      </c>
      <c r="K4271" s="6" t="n">
        <f aca="false">IF(1_Data_EDA!C4272="Corporate",1,0)</f>
        <v>0</v>
      </c>
      <c r="L4271" s="6" t="n">
        <f aca="false">IF(1_Data_EDA!C4272="Home Office",1,0)</f>
        <v>1</v>
      </c>
      <c r="M4271" s="6" t="n">
        <f aca="false">IF(1_Data_EDA!D4272="Europe",1,0)</f>
        <v>0</v>
      </c>
      <c r="N4271" s="6" t="n">
        <f aca="false">IF(1_Data_EDA!D4272="LATAM",1,0)</f>
        <v>0</v>
      </c>
      <c r="O4271" s="6" t="n">
        <f aca="false">IF(1_Data_EDA!D4272="Pacific Asia",1,0)</f>
        <v>0</v>
      </c>
      <c r="P4271" s="6" t="n">
        <f aca="false">IF(1_Data_EDA!D4272="USCA",1,0)</f>
        <v>1</v>
      </c>
      <c r="Q4271" s="6" t="n">
        <f aca="false">IF(C4271&gt;MEDIAN(C$5:C$8004),1,0)</f>
        <v>0</v>
      </c>
      <c r="R4271" s="6" t="n">
        <f aca="false">IF(D4271&gt;2,1,0)</f>
        <v>0</v>
      </c>
    </row>
    <row r="4272" customFormat="false" ht="15" hidden="false" customHeight="true" outlineLevel="0" collapsed="false">
      <c r="A4272" s="6" t="n">
        <f aca="false">1_Data_EDA!O4273</f>
        <v>1</v>
      </c>
      <c r="B4272" s="6" t="n">
        <f aca="false">1_Data_EDA!H4273</f>
        <v>1</v>
      </c>
      <c r="C4272" s="7" t="n">
        <f aca="false">1_Data_EDA!I4273</f>
        <v>59.08000183</v>
      </c>
      <c r="D4272" s="6" t="n">
        <f aca="false">1_Data_EDA!J4273</f>
        <v>1</v>
      </c>
      <c r="E4272" s="7" t="n">
        <f aca="false">1_Data_EDA!K4273</f>
        <v>59.08000183</v>
      </c>
      <c r="F4272" s="7" t="n">
        <f aca="false">1_Data_EDA!L4273</f>
        <v>0.589999974</v>
      </c>
      <c r="G4272" s="8" t="n">
        <f aca="false">1_Data_EDA!M4273</f>
        <v>0.01</v>
      </c>
      <c r="H4272" s="6" t="n">
        <f aca="false">IF(1_Data_EDA!B4273="First Class",1,0)</f>
        <v>1</v>
      </c>
      <c r="I4272" s="6" t="n">
        <f aca="false">IF(1_Data_EDA!B4273="Second Class",1,0)</f>
        <v>0</v>
      </c>
      <c r="J4272" s="6" t="n">
        <f aca="false">IF(1_Data_EDA!B4273="Same Day",1,0)</f>
        <v>0</v>
      </c>
      <c r="K4272" s="6" t="n">
        <f aca="false">IF(1_Data_EDA!C4273="Corporate",1,0)</f>
        <v>0</v>
      </c>
      <c r="L4272" s="6" t="n">
        <f aca="false">IF(1_Data_EDA!C4273="Home Office",1,0)</f>
        <v>0</v>
      </c>
      <c r="M4272" s="6" t="n">
        <f aca="false">IF(1_Data_EDA!D4273="Europe",1,0)</f>
        <v>0</v>
      </c>
      <c r="N4272" s="6" t="n">
        <f aca="false">IF(1_Data_EDA!D4273="LATAM",1,0)</f>
        <v>0</v>
      </c>
      <c r="O4272" s="6" t="n">
        <f aca="false">IF(1_Data_EDA!D4273="Pacific Asia",1,0)</f>
        <v>1</v>
      </c>
      <c r="P4272" s="6" t="n">
        <f aca="false">IF(1_Data_EDA!D4273="USCA",1,0)</f>
        <v>0</v>
      </c>
      <c r="Q4272" s="6" t="n">
        <f aca="false">IF(C4272&gt;MEDIAN(C$5:C$8004),1,0)</f>
        <v>0</v>
      </c>
      <c r="R4272" s="6" t="n">
        <f aca="false">IF(D4272&gt;2,1,0)</f>
        <v>0</v>
      </c>
    </row>
    <row r="4273" customFormat="false" ht="15" hidden="false" customHeight="true" outlineLevel="0" collapsed="false">
      <c r="A4273" s="6" t="n">
        <f aca="false">1_Data_EDA!O4274</f>
        <v>1</v>
      </c>
      <c r="B4273" s="6" t="n">
        <f aca="false">1_Data_EDA!H4274</f>
        <v>2</v>
      </c>
      <c r="C4273" s="7" t="n">
        <f aca="false">1_Data_EDA!I4274</f>
        <v>59.99000168</v>
      </c>
      <c r="D4273" s="6" t="n">
        <f aca="false">1_Data_EDA!J4274</f>
        <v>1</v>
      </c>
      <c r="E4273" s="7" t="n">
        <f aca="false">1_Data_EDA!K4274</f>
        <v>59.99000168</v>
      </c>
      <c r="F4273" s="7" t="n">
        <f aca="false">1_Data_EDA!L4274</f>
        <v>1.799999952</v>
      </c>
      <c r="G4273" s="8" t="n">
        <f aca="false">1_Data_EDA!M4274</f>
        <v>0.029999999</v>
      </c>
      <c r="H4273" s="6" t="n">
        <f aca="false">IF(1_Data_EDA!B4274="First Class",1,0)</f>
        <v>0</v>
      </c>
      <c r="I4273" s="6" t="n">
        <f aca="false">IF(1_Data_EDA!B4274="Second Class",1,0)</f>
        <v>1</v>
      </c>
      <c r="J4273" s="6" t="n">
        <f aca="false">IF(1_Data_EDA!B4274="Same Day",1,0)</f>
        <v>0</v>
      </c>
      <c r="K4273" s="6" t="n">
        <f aca="false">IF(1_Data_EDA!C4274="Corporate",1,0)</f>
        <v>0</v>
      </c>
      <c r="L4273" s="6" t="n">
        <f aca="false">IF(1_Data_EDA!C4274="Home Office",1,0)</f>
        <v>0</v>
      </c>
      <c r="M4273" s="6" t="n">
        <f aca="false">IF(1_Data_EDA!D4274="Europe",1,0)</f>
        <v>0</v>
      </c>
      <c r="N4273" s="6" t="n">
        <f aca="false">IF(1_Data_EDA!D4274="LATAM",1,0)</f>
        <v>1</v>
      </c>
      <c r="O4273" s="6" t="n">
        <f aca="false">IF(1_Data_EDA!D4274="Pacific Asia",1,0)</f>
        <v>0</v>
      </c>
      <c r="P4273" s="6" t="n">
        <f aca="false">IF(1_Data_EDA!D4274="USCA",1,0)</f>
        <v>0</v>
      </c>
      <c r="Q4273" s="6" t="n">
        <f aca="false">IF(C4273&gt;MEDIAN(C$5:C$8004),1,0)</f>
        <v>0</v>
      </c>
      <c r="R4273" s="6" t="n">
        <f aca="false">IF(D4273&gt;2,1,0)</f>
        <v>0</v>
      </c>
    </row>
    <row r="4274" customFormat="false" ht="15" hidden="false" customHeight="true" outlineLevel="0" collapsed="false">
      <c r="A4274" s="6" t="n">
        <f aca="false">1_Data_EDA!O4275</f>
        <v>1</v>
      </c>
      <c r="B4274" s="6" t="n">
        <f aca="false">1_Data_EDA!H4275</f>
        <v>2</v>
      </c>
      <c r="C4274" s="7" t="n">
        <f aca="false">1_Data_EDA!I4275</f>
        <v>129.9900055</v>
      </c>
      <c r="D4274" s="6" t="n">
        <f aca="false">1_Data_EDA!J4275</f>
        <v>1</v>
      </c>
      <c r="E4274" s="7" t="n">
        <f aca="false">1_Data_EDA!K4275</f>
        <v>129.9900055</v>
      </c>
      <c r="F4274" s="7" t="n">
        <f aca="false">1_Data_EDA!L4275</f>
        <v>13</v>
      </c>
      <c r="G4274" s="8" t="n">
        <f aca="false">1_Data_EDA!M4275</f>
        <v>0.100000001</v>
      </c>
      <c r="H4274" s="6" t="n">
        <f aca="false">IF(1_Data_EDA!B4275="First Class",1,0)</f>
        <v>0</v>
      </c>
      <c r="I4274" s="6" t="n">
        <f aca="false">IF(1_Data_EDA!B4275="Second Class",1,0)</f>
        <v>1</v>
      </c>
      <c r="J4274" s="6" t="n">
        <f aca="false">IF(1_Data_EDA!B4275="Same Day",1,0)</f>
        <v>0</v>
      </c>
      <c r="K4274" s="6" t="n">
        <f aca="false">IF(1_Data_EDA!C4275="Corporate",1,0)</f>
        <v>0</v>
      </c>
      <c r="L4274" s="6" t="n">
        <f aca="false">IF(1_Data_EDA!C4275="Home Office",1,0)</f>
        <v>0</v>
      </c>
      <c r="M4274" s="6" t="n">
        <f aca="false">IF(1_Data_EDA!D4275="Europe",1,0)</f>
        <v>0</v>
      </c>
      <c r="N4274" s="6" t="n">
        <f aca="false">IF(1_Data_EDA!D4275="LATAM",1,0)</f>
        <v>0</v>
      </c>
      <c r="O4274" s="6" t="n">
        <f aca="false">IF(1_Data_EDA!D4275="Pacific Asia",1,0)</f>
        <v>0</v>
      </c>
      <c r="P4274" s="6" t="n">
        <f aca="false">IF(1_Data_EDA!D4275="USCA",1,0)</f>
        <v>0</v>
      </c>
      <c r="Q4274" s="6" t="n">
        <f aca="false">IF(C4274&gt;MEDIAN(C$5:C$8004),1,0)</f>
        <v>1</v>
      </c>
      <c r="R4274" s="6" t="n">
        <f aca="false">IF(D4274&gt;2,1,0)</f>
        <v>0</v>
      </c>
    </row>
    <row r="4275" customFormat="false" ht="15" hidden="false" customHeight="true" outlineLevel="0" collapsed="false">
      <c r="A4275" s="6" t="n">
        <f aca="false">1_Data_EDA!O4276</f>
        <v>1</v>
      </c>
      <c r="B4275" s="6" t="n">
        <f aca="false">1_Data_EDA!H4276</f>
        <v>4</v>
      </c>
      <c r="C4275" s="7" t="n">
        <f aca="false">1_Data_EDA!I4276</f>
        <v>199.9900055</v>
      </c>
      <c r="D4275" s="6" t="n">
        <f aca="false">1_Data_EDA!J4276</f>
        <v>1</v>
      </c>
      <c r="E4275" s="7" t="n">
        <f aca="false">1_Data_EDA!K4276</f>
        <v>199.9900055</v>
      </c>
      <c r="F4275" s="7" t="n">
        <f aca="false">1_Data_EDA!L4276</f>
        <v>20</v>
      </c>
      <c r="G4275" s="8" t="n">
        <f aca="false">1_Data_EDA!M4276</f>
        <v>0.100000001</v>
      </c>
      <c r="H4275" s="6" t="n">
        <f aca="false">IF(1_Data_EDA!B4276="First Class",1,0)</f>
        <v>0</v>
      </c>
      <c r="I4275" s="6" t="n">
        <f aca="false">IF(1_Data_EDA!B4276="Second Class",1,0)</f>
        <v>0</v>
      </c>
      <c r="J4275" s="6" t="n">
        <f aca="false">IF(1_Data_EDA!B4276="Same Day",1,0)</f>
        <v>0</v>
      </c>
      <c r="K4275" s="6" t="n">
        <f aca="false">IF(1_Data_EDA!C4276="Corporate",1,0)</f>
        <v>0</v>
      </c>
      <c r="L4275" s="6" t="n">
        <f aca="false">IF(1_Data_EDA!C4276="Home Office",1,0)</f>
        <v>0</v>
      </c>
      <c r="M4275" s="6" t="n">
        <f aca="false">IF(1_Data_EDA!D4276="Europe",1,0)</f>
        <v>1</v>
      </c>
      <c r="N4275" s="6" t="n">
        <f aca="false">IF(1_Data_EDA!D4276="LATAM",1,0)</f>
        <v>0</v>
      </c>
      <c r="O4275" s="6" t="n">
        <f aca="false">IF(1_Data_EDA!D4276="Pacific Asia",1,0)</f>
        <v>0</v>
      </c>
      <c r="P4275" s="6" t="n">
        <f aca="false">IF(1_Data_EDA!D4276="USCA",1,0)</f>
        <v>0</v>
      </c>
      <c r="Q4275" s="6" t="n">
        <f aca="false">IF(C4275&gt;MEDIAN(C$5:C$8004),1,0)</f>
        <v>1</v>
      </c>
      <c r="R4275" s="6" t="n">
        <f aca="false">IF(D4275&gt;2,1,0)</f>
        <v>0</v>
      </c>
    </row>
    <row r="4276" customFormat="false" ht="15" hidden="false" customHeight="true" outlineLevel="0" collapsed="false">
      <c r="A4276" s="6" t="n">
        <f aca="false">1_Data_EDA!O4277</f>
        <v>0</v>
      </c>
      <c r="B4276" s="6" t="n">
        <f aca="false">1_Data_EDA!H4277</f>
        <v>4</v>
      </c>
      <c r="C4276" s="7" t="n">
        <f aca="false">1_Data_EDA!I4277</f>
        <v>129.9900055</v>
      </c>
      <c r="D4276" s="6" t="n">
        <f aca="false">1_Data_EDA!J4277</f>
        <v>1</v>
      </c>
      <c r="E4276" s="7" t="n">
        <f aca="false">1_Data_EDA!K4277</f>
        <v>129.9900055</v>
      </c>
      <c r="F4276" s="7" t="n">
        <f aca="false">1_Data_EDA!L4277</f>
        <v>13</v>
      </c>
      <c r="G4276" s="8" t="n">
        <f aca="false">1_Data_EDA!M4277</f>
        <v>0.100000001</v>
      </c>
      <c r="H4276" s="6" t="n">
        <f aca="false">IF(1_Data_EDA!B4277="First Class",1,0)</f>
        <v>0</v>
      </c>
      <c r="I4276" s="6" t="n">
        <f aca="false">IF(1_Data_EDA!B4277="Second Class",1,0)</f>
        <v>0</v>
      </c>
      <c r="J4276" s="6" t="n">
        <f aca="false">IF(1_Data_EDA!B4277="Same Day",1,0)</f>
        <v>0</v>
      </c>
      <c r="K4276" s="6" t="n">
        <f aca="false">IF(1_Data_EDA!C4277="Corporate",1,0)</f>
        <v>1</v>
      </c>
      <c r="L4276" s="6" t="n">
        <f aca="false">IF(1_Data_EDA!C4277="Home Office",1,0)</f>
        <v>0</v>
      </c>
      <c r="M4276" s="6" t="n">
        <f aca="false">IF(1_Data_EDA!D4277="Europe",1,0)</f>
        <v>0</v>
      </c>
      <c r="N4276" s="6" t="n">
        <f aca="false">IF(1_Data_EDA!D4277="LATAM",1,0)</f>
        <v>0</v>
      </c>
      <c r="O4276" s="6" t="n">
        <f aca="false">IF(1_Data_EDA!D4277="Pacific Asia",1,0)</f>
        <v>0</v>
      </c>
      <c r="P4276" s="6" t="n">
        <f aca="false">IF(1_Data_EDA!D4277="USCA",1,0)</f>
        <v>1</v>
      </c>
      <c r="Q4276" s="6" t="n">
        <f aca="false">IF(C4276&gt;MEDIAN(C$5:C$8004),1,0)</f>
        <v>1</v>
      </c>
      <c r="R4276" s="6" t="n">
        <f aca="false">IF(D4276&gt;2,1,0)</f>
        <v>0</v>
      </c>
    </row>
    <row r="4277" customFormat="false" ht="15" hidden="false" customHeight="true" outlineLevel="0" collapsed="false">
      <c r="A4277" s="6" t="n">
        <f aca="false">1_Data_EDA!O4278</f>
        <v>1</v>
      </c>
      <c r="B4277" s="6" t="n">
        <f aca="false">1_Data_EDA!H4278</f>
        <v>4</v>
      </c>
      <c r="C4277" s="7" t="n">
        <f aca="false">1_Data_EDA!I4278</f>
        <v>99.98999786</v>
      </c>
      <c r="D4277" s="6" t="n">
        <f aca="false">1_Data_EDA!J4278</f>
        <v>3</v>
      </c>
      <c r="E4277" s="7" t="n">
        <f aca="false">1_Data_EDA!K4278</f>
        <v>299.9700012</v>
      </c>
      <c r="F4277" s="7" t="n">
        <f aca="false">1_Data_EDA!L4278</f>
        <v>0</v>
      </c>
      <c r="G4277" s="8" t="n">
        <f aca="false">1_Data_EDA!M4278</f>
        <v>0</v>
      </c>
      <c r="H4277" s="6" t="n">
        <f aca="false">IF(1_Data_EDA!B4278="First Class",1,0)</f>
        <v>0</v>
      </c>
      <c r="I4277" s="6" t="n">
        <f aca="false">IF(1_Data_EDA!B4278="Second Class",1,0)</f>
        <v>0</v>
      </c>
      <c r="J4277" s="6" t="n">
        <f aca="false">IF(1_Data_EDA!B4278="Same Day",1,0)</f>
        <v>0</v>
      </c>
      <c r="K4277" s="6" t="n">
        <f aca="false">IF(1_Data_EDA!C4278="Corporate",1,0)</f>
        <v>0</v>
      </c>
      <c r="L4277" s="6" t="n">
        <f aca="false">IF(1_Data_EDA!C4278="Home Office",1,0)</f>
        <v>0</v>
      </c>
      <c r="M4277" s="6" t="n">
        <f aca="false">IF(1_Data_EDA!D4278="Europe",1,0)</f>
        <v>1</v>
      </c>
      <c r="N4277" s="6" t="n">
        <f aca="false">IF(1_Data_EDA!D4278="LATAM",1,0)</f>
        <v>0</v>
      </c>
      <c r="O4277" s="6" t="n">
        <f aca="false">IF(1_Data_EDA!D4278="Pacific Asia",1,0)</f>
        <v>0</v>
      </c>
      <c r="P4277" s="6" t="n">
        <f aca="false">IF(1_Data_EDA!D4278="USCA",1,0)</f>
        <v>0</v>
      </c>
      <c r="Q4277" s="6" t="n">
        <f aca="false">IF(C4277&gt;MEDIAN(C$5:C$8004),1,0)</f>
        <v>1</v>
      </c>
      <c r="R4277" s="6" t="n">
        <f aca="false">IF(D4277&gt;2,1,0)</f>
        <v>1</v>
      </c>
    </row>
    <row r="4278" customFormat="false" ht="15" hidden="false" customHeight="true" outlineLevel="0" collapsed="false">
      <c r="A4278" s="6" t="n">
        <f aca="false">1_Data_EDA!O4279</f>
        <v>1</v>
      </c>
      <c r="B4278" s="6" t="n">
        <f aca="false">1_Data_EDA!H4279</f>
        <v>4</v>
      </c>
      <c r="C4278" s="7" t="n">
        <f aca="false">1_Data_EDA!I4279</f>
        <v>129.9900055</v>
      </c>
      <c r="D4278" s="6" t="n">
        <f aca="false">1_Data_EDA!J4279</f>
        <v>1</v>
      </c>
      <c r="E4278" s="7" t="n">
        <f aca="false">1_Data_EDA!K4279</f>
        <v>129.9900055</v>
      </c>
      <c r="F4278" s="7" t="n">
        <f aca="false">1_Data_EDA!L4279</f>
        <v>5.199999809</v>
      </c>
      <c r="G4278" s="8" t="n">
        <f aca="false">1_Data_EDA!M4279</f>
        <v>0.039999999</v>
      </c>
      <c r="H4278" s="6" t="n">
        <f aca="false">IF(1_Data_EDA!B4279="First Class",1,0)</f>
        <v>0</v>
      </c>
      <c r="I4278" s="6" t="n">
        <f aca="false">IF(1_Data_EDA!B4279="Second Class",1,0)</f>
        <v>0</v>
      </c>
      <c r="J4278" s="6" t="n">
        <f aca="false">IF(1_Data_EDA!B4279="Same Day",1,0)</f>
        <v>0</v>
      </c>
      <c r="K4278" s="6" t="n">
        <f aca="false">IF(1_Data_EDA!C4279="Corporate",1,0)</f>
        <v>0</v>
      </c>
      <c r="L4278" s="6" t="n">
        <f aca="false">IF(1_Data_EDA!C4279="Home Office",1,0)</f>
        <v>0</v>
      </c>
      <c r="M4278" s="6" t="n">
        <f aca="false">IF(1_Data_EDA!D4279="Europe",1,0)</f>
        <v>0</v>
      </c>
      <c r="N4278" s="6" t="n">
        <f aca="false">IF(1_Data_EDA!D4279="LATAM",1,0)</f>
        <v>1</v>
      </c>
      <c r="O4278" s="6" t="n">
        <f aca="false">IF(1_Data_EDA!D4279="Pacific Asia",1,0)</f>
        <v>0</v>
      </c>
      <c r="P4278" s="6" t="n">
        <f aca="false">IF(1_Data_EDA!D4279="USCA",1,0)</f>
        <v>0</v>
      </c>
      <c r="Q4278" s="6" t="n">
        <f aca="false">IF(C4278&gt;MEDIAN(C$5:C$8004),1,0)</f>
        <v>1</v>
      </c>
      <c r="R4278" s="6" t="n">
        <f aca="false">IF(D4278&gt;2,1,0)</f>
        <v>0</v>
      </c>
    </row>
    <row r="4279" customFormat="false" ht="15" hidden="false" customHeight="true" outlineLevel="0" collapsed="false">
      <c r="A4279" s="6" t="n">
        <f aca="false">1_Data_EDA!O4280</f>
        <v>0</v>
      </c>
      <c r="B4279" s="6" t="n">
        <f aca="false">1_Data_EDA!H4280</f>
        <v>4</v>
      </c>
      <c r="C4279" s="7" t="n">
        <f aca="false">1_Data_EDA!I4280</f>
        <v>108</v>
      </c>
      <c r="D4279" s="6" t="n">
        <f aca="false">1_Data_EDA!J4280</f>
        <v>1</v>
      </c>
      <c r="E4279" s="7" t="n">
        <f aca="false">1_Data_EDA!K4280</f>
        <v>108</v>
      </c>
      <c r="F4279" s="7" t="n">
        <f aca="false">1_Data_EDA!L4280</f>
        <v>14.03999996</v>
      </c>
      <c r="G4279" s="8" t="n">
        <f aca="false">1_Data_EDA!M4280</f>
        <v>0.129999995</v>
      </c>
      <c r="H4279" s="6" t="n">
        <f aca="false">IF(1_Data_EDA!B4280="First Class",1,0)</f>
        <v>0</v>
      </c>
      <c r="I4279" s="6" t="n">
        <f aca="false">IF(1_Data_EDA!B4280="Second Class",1,0)</f>
        <v>0</v>
      </c>
      <c r="J4279" s="6" t="n">
        <f aca="false">IF(1_Data_EDA!B4280="Same Day",1,0)</f>
        <v>0</v>
      </c>
      <c r="K4279" s="6" t="n">
        <f aca="false">IF(1_Data_EDA!C4280="Corporate",1,0)</f>
        <v>0</v>
      </c>
      <c r="L4279" s="6" t="n">
        <f aca="false">IF(1_Data_EDA!C4280="Home Office",1,0)</f>
        <v>0</v>
      </c>
      <c r="M4279" s="6" t="n">
        <f aca="false">IF(1_Data_EDA!D4280="Europe",1,0)</f>
        <v>1</v>
      </c>
      <c r="N4279" s="6" t="n">
        <f aca="false">IF(1_Data_EDA!D4280="LATAM",1,0)</f>
        <v>0</v>
      </c>
      <c r="O4279" s="6" t="n">
        <f aca="false">IF(1_Data_EDA!D4280="Pacific Asia",1,0)</f>
        <v>0</v>
      </c>
      <c r="P4279" s="6" t="n">
        <f aca="false">IF(1_Data_EDA!D4280="USCA",1,0)</f>
        <v>0</v>
      </c>
      <c r="Q4279" s="6" t="n">
        <f aca="false">IF(C4279&gt;MEDIAN(C$5:C$8004),1,0)</f>
        <v>1</v>
      </c>
      <c r="R4279" s="6" t="n">
        <f aca="false">IF(D4279&gt;2,1,0)</f>
        <v>0</v>
      </c>
    </row>
    <row r="4280" customFormat="false" ht="15" hidden="false" customHeight="true" outlineLevel="0" collapsed="false">
      <c r="A4280" s="6" t="n">
        <f aca="false">1_Data_EDA!O4281</f>
        <v>0</v>
      </c>
      <c r="B4280" s="6" t="n">
        <f aca="false">1_Data_EDA!H4281</f>
        <v>4</v>
      </c>
      <c r="C4280" s="7" t="n">
        <f aca="false">1_Data_EDA!I4281</f>
        <v>39.99000168</v>
      </c>
      <c r="D4280" s="6" t="n">
        <f aca="false">1_Data_EDA!J4281</f>
        <v>4</v>
      </c>
      <c r="E4280" s="7" t="n">
        <f aca="false">1_Data_EDA!K4281</f>
        <v>159.9600067</v>
      </c>
      <c r="F4280" s="7" t="n">
        <f aca="false">1_Data_EDA!L4281</f>
        <v>23.98999977</v>
      </c>
      <c r="G4280" s="8" t="n">
        <f aca="false">1_Data_EDA!M4281</f>
        <v>0.150000006</v>
      </c>
      <c r="H4280" s="6" t="n">
        <f aca="false">IF(1_Data_EDA!B4281="First Class",1,0)</f>
        <v>0</v>
      </c>
      <c r="I4280" s="6" t="n">
        <f aca="false">IF(1_Data_EDA!B4281="Second Class",1,0)</f>
        <v>0</v>
      </c>
      <c r="J4280" s="6" t="n">
        <f aca="false">IF(1_Data_EDA!B4281="Same Day",1,0)</f>
        <v>0</v>
      </c>
      <c r="K4280" s="6" t="n">
        <f aca="false">IF(1_Data_EDA!C4281="Corporate",1,0)</f>
        <v>0</v>
      </c>
      <c r="L4280" s="6" t="n">
        <f aca="false">IF(1_Data_EDA!C4281="Home Office",1,0)</f>
        <v>0</v>
      </c>
      <c r="M4280" s="6" t="n">
        <f aca="false">IF(1_Data_EDA!D4281="Europe",1,0)</f>
        <v>0</v>
      </c>
      <c r="N4280" s="6" t="n">
        <f aca="false">IF(1_Data_EDA!D4281="LATAM",1,0)</f>
        <v>1</v>
      </c>
      <c r="O4280" s="6" t="n">
        <f aca="false">IF(1_Data_EDA!D4281="Pacific Asia",1,0)</f>
        <v>0</v>
      </c>
      <c r="P4280" s="6" t="n">
        <f aca="false">IF(1_Data_EDA!D4281="USCA",1,0)</f>
        <v>0</v>
      </c>
      <c r="Q4280" s="6" t="n">
        <f aca="false">IF(C4280&gt;MEDIAN(C$5:C$8004),1,0)</f>
        <v>0</v>
      </c>
      <c r="R4280" s="6" t="n">
        <f aca="false">IF(D4280&gt;2,1,0)</f>
        <v>1</v>
      </c>
    </row>
    <row r="4281" customFormat="false" ht="15" hidden="false" customHeight="true" outlineLevel="0" collapsed="false">
      <c r="A4281" s="6" t="n">
        <f aca="false">1_Data_EDA!O4282</f>
        <v>1</v>
      </c>
      <c r="B4281" s="6" t="n">
        <f aca="false">1_Data_EDA!H4282</f>
        <v>1</v>
      </c>
      <c r="C4281" s="7" t="n">
        <f aca="false">1_Data_EDA!I4282</f>
        <v>299.980011</v>
      </c>
      <c r="D4281" s="6" t="n">
        <f aca="false">1_Data_EDA!J4282</f>
        <v>1</v>
      </c>
      <c r="E4281" s="7" t="n">
        <f aca="false">1_Data_EDA!K4282</f>
        <v>299.980011</v>
      </c>
      <c r="F4281" s="7" t="n">
        <f aca="false">1_Data_EDA!L4282</f>
        <v>60</v>
      </c>
      <c r="G4281" s="8" t="n">
        <f aca="false">1_Data_EDA!M4282</f>
        <v>0.200000003</v>
      </c>
      <c r="H4281" s="6" t="n">
        <f aca="false">IF(1_Data_EDA!B4282="First Class",1,0)</f>
        <v>1</v>
      </c>
      <c r="I4281" s="6" t="n">
        <f aca="false">IF(1_Data_EDA!B4282="Second Class",1,0)</f>
        <v>0</v>
      </c>
      <c r="J4281" s="6" t="n">
        <f aca="false">IF(1_Data_EDA!B4282="Same Day",1,0)</f>
        <v>0</v>
      </c>
      <c r="K4281" s="6" t="n">
        <f aca="false">IF(1_Data_EDA!C4282="Corporate",1,0)</f>
        <v>1</v>
      </c>
      <c r="L4281" s="6" t="n">
        <f aca="false">IF(1_Data_EDA!C4282="Home Office",1,0)</f>
        <v>0</v>
      </c>
      <c r="M4281" s="6" t="n">
        <f aca="false">IF(1_Data_EDA!D4282="Europe",1,0)</f>
        <v>0</v>
      </c>
      <c r="N4281" s="6" t="n">
        <f aca="false">IF(1_Data_EDA!D4282="LATAM",1,0)</f>
        <v>0</v>
      </c>
      <c r="O4281" s="6" t="n">
        <f aca="false">IF(1_Data_EDA!D4282="Pacific Asia",1,0)</f>
        <v>1</v>
      </c>
      <c r="P4281" s="6" t="n">
        <f aca="false">IF(1_Data_EDA!D4282="USCA",1,0)</f>
        <v>0</v>
      </c>
      <c r="Q4281" s="6" t="n">
        <f aca="false">IF(C4281&gt;MEDIAN(C$5:C$8004),1,0)</f>
        <v>1</v>
      </c>
      <c r="R4281" s="6" t="n">
        <f aca="false">IF(D4281&gt;2,1,0)</f>
        <v>0</v>
      </c>
    </row>
    <row r="4282" customFormat="false" ht="15" hidden="false" customHeight="true" outlineLevel="0" collapsed="false">
      <c r="A4282" s="6" t="n">
        <f aca="false">1_Data_EDA!O4283</f>
        <v>1</v>
      </c>
      <c r="B4282" s="6" t="n">
        <f aca="false">1_Data_EDA!H4283</f>
        <v>1</v>
      </c>
      <c r="C4282" s="7" t="n">
        <f aca="false">1_Data_EDA!I4283</f>
        <v>39.75</v>
      </c>
      <c r="D4282" s="6" t="n">
        <f aca="false">1_Data_EDA!J4283</f>
        <v>1</v>
      </c>
      <c r="E4282" s="7" t="n">
        <f aca="false">1_Data_EDA!K4283</f>
        <v>39.75</v>
      </c>
      <c r="F4282" s="7" t="n">
        <f aca="false">1_Data_EDA!L4283</f>
        <v>5.170000076</v>
      </c>
      <c r="G4282" s="8" t="n">
        <f aca="false">1_Data_EDA!M4283</f>
        <v>0.129999995</v>
      </c>
      <c r="H4282" s="6" t="n">
        <f aca="false">IF(1_Data_EDA!B4283="First Class",1,0)</f>
        <v>1</v>
      </c>
      <c r="I4282" s="6" t="n">
        <f aca="false">IF(1_Data_EDA!B4283="Second Class",1,0)</f>
        <v>0</v>
      </c>
      <c r="J4282" s="6" t="n">
        <f aca="false">IF(1_Data_EDA!B4283="Same Day",1,0)</f>
        <v>0</v>
      </c>
      <c r="K4282" s="6" t="n">
        <f aca="false">IF(1_Data_EDA!C4283="Corporate",1,0)</f>
        <v>1</v>
      </c>
      <c r="L4282" s="6" t="n">
        <f aca="false">IF(1_Data_EDA!C4283="Home Office",1,0)</f>
        <v>0</v>
      </c>
      <c r="M4282" s="6" t="n">
        <f aca="false">IF(1_Data_EDA!D4283="Europe",1,0)</f>
        <v>0</v>
      </c>
      <c r="N4282" s="6" t="n">
        <f aca="false">IF(1_Data_EDA!D4283="LATAM",1,0)</f>
        <v>0</v>
      </c>
      <c r="O4282" s="6" t="n">
        <f aca="false">IF(1_Data_EDA!D4283="Pacific Asia",1,0)</f>
        <v>1</v>
      </c>
      <c r="P4282" s="6" t="n">
        <f aca="false">IF(1_Data_EDA!D4283="USCA",1,0)</f>
        <v>0</v>
      </c>
      <c r="Q4282" s="6" t="n">
        <f aca="false">IF(C4282&gt;MEDIAN(C$5:C$8004),1,0)</f>
        <v>0</v>
      </c>
      <c r="R4282" s="6" t="n">
        <f aca="false">IF(D4282&gt;2,1,0)</f>
        <v>0</v>
      </c>
    </row>
    <row r="4283" customFormat="false" ht="15" hidden="false" customHeight="true" outlineLevel="0" collapsed="false">
      <c r="A4283" s="6" t="n">
        <f aca="false">1_Data_EDA!O4284</f>
        <v>1</v>
      </c>
      <c r="B4283" s="6" t="n">
        <f aca="false">1_Data_EDA!H4284</f>
        <v>4</v>
      </c>
      <c r="C4283" s="7" t="n">
        <f aca="false">1_Data_EDA!I4284</f>
        <v>44.99000168</v>
      </c>
      <c r="D4283" s="6" t="n">
        <f aca="false">1_Data_EDA!J4284</f>
        <v>5</v>
      </c>
      <c r="E4283" s="7" t="n">
        <f aca="false">1_Data_EDA!K4284</f>
        <v>224.9499969</v>
      </c>
      <c r="F4283" s="7" t="n">
        <f aca="false">1_Data_EDA!L4284</f>
        <v>12.36999989</v>
      </c>
      <c r="G4283" s="8" t="n">
        <f aca="false">1_Data_EDA!M4284</f>
        <v>0.059999999</v>
      </c>
      <c r="H4283" s="6" t="n">
        <f aca="false">IF(1_Data_EDA!B4284="First Class",1,0)</f>
        <v>0</v>
      </c>
      <c r="I4283" s="6" t="n">
        <f aca="false">IF(1_Data_EDA!B4284="Second Class",1,0)</f>
        <v>0</v>
      </c>
      <c r="J4283" s="6" t="n">
        <f aca="false">IF(1_Data_EDA!B4284="Same Day",1,0)</f>
        <v>0</v>
      </c>
      <c r="K4283" s="6" t="n">
        <f aca="false">IF(1_Data_EDA!C4284="Corporate",1,0)</f>
        <v>1</v>
      </c>
      <c r="L4283" s="6" t="n">
        <f aca="false">IF(1_Data_EDA!C4284="Home Office",1,0)</f>
        <v>0</v>
      </c>
      <c r="M4283" s="6" t="n">
        <f aca="false">IF(1_Data_EDA!D4284="Europe",1,0)</f>
        <v>0</v>
      </c>
      <c r="N4283" s="6" t="n">
        <f aca="false">IF(1_Data_EDA!D4284="LATAM",1,0)</f>
        <v>0</v>
      </c>
      <c r="O4283" s="6" t="n">
        <f aca="false">IF(1_Data_EDA!D4284="Pacific Asia",1,0)</f>
        <v>0</v>
      </c>
      <c r="P4283" s="6" t="n">
        <f aca="false">IF(1_Data_EDA!D4284="USCA",1,0)</f>
        <v>1</v>
      </c>
      <c r="Q4283" s="6" t="n">
        <f aca="false">IF(C4283&gt;MEDIAN(C$5:C$8004),1,0)</f>
        <v>0</v>
      </c>
      <c r="R4283" s="6" t="n">
        <f aca="false">IF(D4283&gt;2,1,0)</f>
        <v>1</v>
      </c>
    </row>
    <row r="4284" customFormat="false" ht="15" hidden="false" customHeight="true" outlineLevel="0" collapsed="false">
      <c r="A4284" s="6" t="n">
        <f aca="false">1_Data_EDA!O4285</f>
        <v>1</v>
      </c>
      <c r="B4284" s="6" t="n">
        <f aca="false">1_Data_EDA!H4285</f>
        <v>4</v>
      </c>
      <c r="C4284" s="7" t="n">
        <f aca="false">1_Data_EDA!I4285</f>
        <v>199.9900055</v>
      </c>
      <c r="D4284" s="6" t="n">
        <f aca="false">1_Data_EDA!J4285</f>
        <v>1</v>
      </c>
      <c r="E4284" s="7" t="n">
        <f aca="false">1_Data_EDA!K4285</f>
        <v>199.9900055</v>
      </c>
      <c r="F4284" s="7" t="n">
        <f aca="false">1_Data_EDA!L4285</f>
        <v>30</v>
      </c>
      <c r="G4284" s="8" t="n">
        <f aca="false">1_Data_EDA!M4285</f>
        <v>0.150000006</v>
      </c>
      <c r="H4284" s="6" t="n">
        <f aca="false">IF(1_Data_EDA!B4285="First Class",1,0)</f>
        <v>0</v>
      </c>
      <c r="I4284" s="6" t="n">
        <f aca="false">IF(1_Data_EDA!B4285="Second Class",1,0)</f>
        <v>0</v>
      </c>
      <c r="J4284" s="6" t="n">
        <f aca="false">IF(1_Data_EDA!B4285="Same Day",1,0)</f>
        <v>0</v>
      </c>
      <c r="K4284" s="6" t="n">
        <f aca="false">IF(1_Data_EDA!C4285="Corporate",1,0)</f>
        <v>0</v>
      </c>
      <c r="L4284" s="6" t="n">
        <f aca="false">IF(1_Data_EDA!C4285="Home Office",1,0)</f>
        <v>0</v>
      </c>
      <c r="M4284" s="6" t="n">
        <f aca="false">IF(1_Data_EDA!D4285="Europe",1,0)</f>
        <v>0</v>
      </c>
      <c r="N4284" s="6" t="n">
        <f aca="false">IF(1_Data_EDA!D4285="LATAM",1,0)</f>
        <v>0</v>
      </c>
      <c r="O4284" s="6" t="n">
        <f aca="false">IF(1_Data_EDA!D4285="Pacific Asia",1,0)</f>
        <v>1</v>
      </c>
      <c r="P4284" s="6" t="n">
        <f aca="false">IF(1_Data_EDA!D4285="USCA",1,0)</f>
        <v>0</v>
      </c>
      <c r="Q4284" s="6" t="n">
        <f aca="false">IF(C4284&gt;MEDIAN(C$5:C$8004),1,0)</f>
        <v>1</v>
      </c>
      <c r="R4284" s="6" t="n">
        <f aca="false">IF(D4284&gt;2,1,0)</f>
        <v>0</v>
      </c>
    </row>
    <row r="4285" customFormat="false" ht="15" hidden="false" customHeight="true" outlineLevel="0" collapsed="false">
      <c r="A4285" s="6" t="n">
        <f aca="false">1_Data_EDA!O4286</f>
        <v>1</v>
      </c>
      <c r="B4285" s="6" t="n">
        <f aca="false">1_Data_EDA!H4286</f>
        <v>2</v>
      </c>
      <c r="C4285" s="7" t="n">
        <f aca="false">1_Data_EDA!I4286</f>
        <v>129.9900055</v>
      </c>
      <c r="D4285" s="6" t="n">
        <f aca="false">1_Data_EDA!J4286</f>
        <v>1</v>
      </c>
      <c r="E4285" s="7" t="n">
        <f aca="false">1_Data_EDA!K4286</f>
        <v>129.9900055</v>
      </c>
      <c r="F4285" s="7" t="n">
        <f aca="false">1_Data_EDA!L4286</f>
        <v>1.299999952</v>
      </c>
      <c r="G4285" s="8" t="n">
        <f aca="false">1_Data_EDA!M4286</f>
        <v>0.01</v>
      </c>
      <c r="H4285" s="6" t="n">
        <f aca="false">IF(1_Data_EDA!B4286="First Class",1,0)</f>
        <v>0</v>
      </c>
      <c r="I4285" s="6" t="n">
        <f aca="false">IF(1_Data_EDA!B4286="Second Class",1,0)</f>
        <v>1</v>
      </c>
      <c r="J4285" s="6" t="n">
        <f aca="false">IF(1_Data_EDA!B4286="Same Day",1,0)</f>
        <v>0</v>
      </c>
      <c r="K4285" s="6" t="n">
        <f aca="false">IF(1_Data_EDA!C4286="Corporate",1,0)</f>
        <v>0</v>
      </c>
      <c r="L4285" s="6" t="n">
        <f aca="false">IF(1_Data_EDA!C4286="Home Office",1,0)</f>
        <v>1</v>
      </c>
      <c r="M4285" s="6" t="n">
        <f aca="false">IF(1_Data_EDA!D4286="Europe",1,0)</f>
        <v>0</v>
      </c>
      <c r="N4285" s="6" t="n">
        <f aca="false">IF(1_Data_EDA!D4286="LATAM",1,0)</f>
        <v>0</v>
      </c>
      <c r="O4285" s="6" t="n">
        <f aca="false">IF(1_Data_EDA!D4286="Pacific Asia",1,0)</f>
        <v>1</v>
      </c>
      <c r="P4285" s="6" t="n">
        <f aca="false">IF(1_Data_EDA!D4286="USCA",1,0)</f>
        <v>0</v>
      </c>
      <c r="Q4285" s="6" t="n">
        <f aca="false">IF(C4285&gt;MEDIAN(C$5:C$8004),1,0)</f>
        <v>1</v>
      </c>
      <c r="R4285" s="6" t="n">
        <f aca="false">IF(D4285&gt;2,1,0)</f>
        <v>0</v>
      </c>
    </row>
    <row r="4286" customFormat="false" ht="15" hidden="false" customHeight="true" outlineLevel="0" collapsed="false">
      <c r="A4286" s="6" t="n">
        <f aca="false">1_Data_EDA!O4287</f>
        <v>0</v>
      </c>
      <c r="B4286" s="6" t="n">
        <f aca="false">1_Data_EDA!H4287</f>
        <v>4</v>
      </c>
      <c r="C4286" s="7" t="n">
        <f aca="false">1_Data_EDA!I4287</f>
        <v>199.9900055</v>
      </c>
      <c r="D4286" s="6" t="n">
        <f aca="false">1_Data_EDA!J4287</f>
        <v>1</v>
      </c>
      <c r="E4286" s="7" t="n">
        <f aca="false">1_Data_EDA!K4287</f>
        <v>199.9900055</v>
      </c>
      <c r="F4286" s="7" t="n">
        <f aca="false">1_Data_EDA!L4287</f>
        <v>4</v>
      </c>
      <c r="G4286" s="8" t="n">
        <f aca="false">1_Data_EDA!M4287</f>
        <v>0.02</v>
      </c>
      <c r="H4286" s="6" t="n">
        <f aca="false">IF(1_Data_EDA!B4287="First Class",1,0)</f>
        <v>0</v>
      </c>
      <c r="I4286" s="6" t="n">
        <f aca="false">IF(1_Data_EDA!B4287="Second Class",1,0)</f>
        <v>0</v>
      </c>
      <c r="J4286" s="6" t="n">
        <f aca="false">IF(1_Data_EDA!B4287="Same Day",1,0)</f>
        <v>0</v>
      </c>
      <c r="K4286" s="6" t="n">
        <f aca="false">IF(1_Data_EDA!C4287="Corporate",1,0)</f>
        <v>0</v>
      </c>
      <c r="L4286" s="6" t="n">
        <f aca="false">IF(1_Data_EDA!C4287="Home Office",1,0)</f>
        <v>0</v>
      </c>
      <c r="M4286" s="6" t="n">
        <f aca="false">IF(1_Data_EDA!D4287="Europe",1,0)</f>
        <v>0</v>
      </c>
      <c r="N4286" s="6" t="n">
        <f aca="false">IF(1_Data_EDA!D4287="LATAM",1,0)</f>
        <v>0</v>
      </c>
      <c r="O4286" s="6" t="n">
        <f aca="false">IF(1_Data_EDA!D4287="Pacific Asia",1,0)</f>
        <v>1</v>
      </c>
      <c r="P4286" s="6" t="n">
        <f aca="false">IF(1_Data_EDA!D4287="USCA",1,0)</f>
        <v>0</v>
      </c>
      <c r="Q4286" s="6" t="n">
        <f aca="false">IF(C4286&gt;MEDIAN(C$5:C$8004),1,0)</f>
        <v>1</v>
      </c>
      <c r="R4286" s="6" t="n">
        <f aca="false">IF(D4286&gt;2,1,0)</f>
        <v>0</v>
      </c>
    </row>
    <row r="4287" customFormat="false" ht="15" hidden="false" customHeight="true" outlineLevel="0" collapsed="false">
      <c r="A4287" s="6" t="n">
        <f aca="false">1_Data_EDA!O4288</f>
        <v>1</v>
      </c>
      <c r="B4287" s="6" t="n">
        <f aca="false">1_Data_EDA!H4288</f>
        <v>4</v>
      </c>
      <c r="C4287" s="7" t="n">
        <f aca="false">1_Data_EDA!I4288</f>
        <v>199.9900055</v>
      </c>
      <c r="D4287" s="6" t="n">
        <f aca="false">1_Data_EDA!J4288</f>
        <v>1</v>
      </c>
      <c r="E4287" s="7" t="n">
        <f aca="false">1_Data_EDA!K4288</f>
        <v>199.9900055</v>
      </c>
      <c r="F4287" s="7" t="n">
        <f aca="false">1_Data_EDA!L4288</f>
        <v>11</v>
      </c>
      <c r="G4287" s="8" t="n">
        <f aca="false">1_Data_EDA!M4288</f>
        <v>0.059999999</v>
      </c>
      <c r="H4287" s="6" t="n">
        <f aca="false">IF(1_Data_EDA!B4288="First Class",1,0)</f>
        <v>0</v>
      </c>
      <c r="I4287" s="6" t="n">
        <f aca="false">IF(1_Data_EDA!B4288="Second Class",1,0)</f>
        <v>0</v>
      </c>
      <c r="J4287" s="6" t="n">
        <f aca="false">IF(1_Data_EDA!B4288="Same Day",1,0)</f>
        <v>0</v>
      </c>
      <c r="K4287" s="6" t="n">
        <f aca="false">IF(1_Data_EDA!C4288="Corporate",1,0)</f>
        <v>0</v>
      </c>
      <c r="L4287" s="6" t="n">
        <f aca="false">IF(1_Data_EDA!C4288="Home Office",1,0)</f>
        <v>0</v>
      </c>
      <c r="M4287" s="6" t="n">
        <f aca="false">IF(1_Data_EDA!D4288="Europe",1,0)</f>
        <v>0</v>
      </c>
      <c r="N4287" s="6" t="n">
        <f aca="false">IF(1_Data_EDA!D4288="LATAM",1,0)</f>
        <v>0</v>
      </c>
      <c r="O4287" s="6" t="n">
        <f aca="false">IF(1_Data_EDA!D4288="Pacific Asia",1,0)</f>
        <v>1</v>
      </c>
      <c r="P4287" s="6" t="n">
        <f aca="false">IF(1_Data_EDA!D4288="USCA",1,0)</f>
        <v>0</v>
      </c>
      <c r="Q4287" s="6" t="n">
        <f aca="false">IF(C4287&gt;MEDIAN(C$5:C$8004),1,0)</f>
        <v>1</v>
      </c>
      <c r="R4287" s="6" t="n">
        <f aca="false">IF(D4287&gt;2,1,0)</f>
        <v>0</v>
      </c>
    </row>
    <row r="4288" customFormat="false" ht="15" hidden="false" customHeight="true" outlineLevel="0" collapsed="false">
      <c r="A4288" s="6" t="n">
        <f aca="false">1_Data_EDA!O4289</f>
        <v>0</v>
      </c>
      <c r="B4288" s="6" t="n">
        <f aca="false">1_Data_EDA!H4289</f>
        <v>2</v>
      </c>
      <c r="C4288" s="7" t="n">
        <f aca="false">1_Data_EDA!I4289</f>
        <v>30</v>
      </c>
      <c r="D4288" s="6" t="n">
        <f aca="false">1_Data_EDA!J4289</f>
        <v>1</v>
      </c>
      <c r="E4288" s="7" t="n">
        <f aca="false">1_Data_EDA!K4289</f>
        <v>30</v>
      </c>
      <c r="F4288" s="7" t="n">
        <f aca="false">1_Data_EDA!L4289</f>
        <v>3</v>
      </c>
      <c r="G4288" s="8" t="n">
        <f aca="false">1_Data_EDA!M4289</f>
        <v>0.100000001</v>
      </c>
      <c r="H4288" s="6" t="n">
        <f aca="false">IF(1_Data_EDA!B4289="First Class",1,0)</f>
        <v>0</v>
      </c>
      <c r="I4288" s="6" t="n">
        <f aca="false">IF(1_Data_EDA!B4289="Second Class",1,0)</f>
        <v>1</v>
      </c>
      <c r="J4288" s="6" t="n">
        <f aca="false">IF(1_Data_EDA!B4289="Same Day",1,0)</f>
        <v>0</v>
      </c>
      <c r="K4288" s="6" t="n">
        <f aca="false">IF(1_Data_EDA!C4289="Corporate",1,0)</f>
        <v>1</v>
      </c>
      <c r="L4288" s="6" t="n">
        <f aca="false">IF(1_Data_EDA!C4289="Home Office",1,0)</f>
        <v>0</v>
      </c>
      <c r="M4288" s="6" t="n">
        <f aca="false">IF(1_Data_EDA!D4289="Europe",1,0)</f>
        <v>0</v>
      </c>
      <c r="N4288" s="6" t="n">
        <f aca="false">IF(1_Data_EDA!D4289="LATAM",1,0)</f>
        <v>0</v>
      </c>
      <c r="O4288" s="6" t="n">
        <f aca="false">IF(1_Data_EDA!D4289="Pacific Asia",1,0)</f>
        <v>1</v>
      </c>
      <c r="P4288" s="6" t="n">
        <f aca="false">IF(1_Data_EDA!D4289="USCA",1,0)</f>
        <v>0</v>
      </c>
      <c r="Q4288" s="6" t="n">
        <f aca="false">IF(C4288&gt;MEDIAN(C$5:C$8004),1,0)</f>
        <v>0</v>
      </c>
      <c r="R4288" s="6" t="n">
        <f aca="false">IF(D4288&gt;2,1,0)</f>
        <v>0</v>
      </c>
    </row>
    <row r="4289" customFormat="false" ht="15" hidden="false" customHeight="true" outlineLevel="0" collapsed="false">
      <c r="A4289" s="6" t="n">
        <f aca="false">1_Data_EDA!O4290</f>
        <v>0</v>
      </c>
      <c r="B4289" s="6" t="n">
        <f aca="false">1_Data_EDA!H4290</f>
        <v>4</v>
      </c>
      <c r="C4289" s="7" t="n">
        <f aca="false">1_Data_EDA!I4290</f>
        <v>399.980011</v>
      </c>
      <c r="D4289" s="6" t="n">
        <f aca="false">1_Data_EDA!J4290</f>
        <v>1</v>
      </c>
      <c r="E4289" s="7" t="n">
        <f aca="false">1_Data_EDA!K4290</f>
        <v>399.980011</v>
      </c>
      <c r="F4289" s="7" t="n">
        <f aca="false">1_Data_EDA!L4290</f>
        <v>28</v>
      </c>
      <c r="G4289" s="8" t="n">
        <f aca="false">1_Data_EDA!M4290</f>
        <v>0.07</v>
      </c>
      <c r="H4289" s="6" t="n">
        <f aca="false">IF(1_Data_EDA!B4290="First Class",1,0)</f>
        <v>0</v>
      </c>
      <c r="I4289" s="6" t="n">
        <f aca="false">IF(1_Data_EDA!B4290="Second Class",1,0)</f>
        <v>0</v>
      </c>
      <c r="J4289" s="6" t="n">
        <f aca="false">IF(1_Data_EDA!B4290="Same Day",1,0)</f>
        <v>0</v>
      </c>
      <c r="K4289" s="6" t="n">
        <f aca="false">IF(1_Data_EDA!C4290="Corporate",1,0)</f>
        <v>0</v>
      </c>
      <c r="L4289" s="6" t="n">
        <f aca="false">IF(1_Data_EDA!C4290="Home Office",1,0)</f>
        <v>1</v>
      </c>
      <c r="M4289" s="6" t="n">
        <f aca="false">IF(1_Data_EDA!D4290="Europe",1,0)</f>
        <v>0</v>
      </c>
      <c r="N4289" s="6" t="n">
        <f aca="false">IF(1_Data_EDA!D4290="LATAM",1,0)</f>
        <v>1</v>
      </c>
      <c r="O4289" s="6" t="n">
        <f aca="false">IF(1_Data_EDA!D4290="Pacific Asia",1,0)</f>
        <v>0</v>
      </c>
      <c r="P4289" s="6" t="n">
        <f aca="false">IF(1_Data_EDA!D4290="USCA",1,0)</f>
        <v>0</v>
      </c>
      <c r="Q4289" s="6" t="n">
        <f aca="false">IF(C4289&gt;MEDIAN(C$5:C$8004),1,0)</f>
        <v>1</v>
      </c>
      <c r="R4289" s="6" t="n">
        <f aca="false">IF(D4289&gt;2,1,0)</f>
        <v>0</v>
      </c>
    </row>
    <row r="4290" customFormat="false" ht="15" hidden="false" customHeight="true" outlineLevel="0" collapsed="false">
      <c r="A4290" s="6" t="n">
        <f aca="false">1_Data_EDA!O4291</f>
        <v>0</v>
      </c>
      <c r="B4290" s="6" t="n">
        <f aca="false">1_Data_EDA!H4291</f>
        <v>4</v>
      </c>
      <c r="C4290" s="7" t="n">
        <f aca="false">1_Data_EDA!I4291</f>
        <v>129.9900055</v>
      </c>
      <c r="D4290" s="6" t="n">
        <f aca="false">1_Data_EDA!J4291</f>
        <v>1</v>
      </c>
      <c r="E4290" s="7" t="n">
        <f aca="false">1_Data_EDA!K4291</f>
        <v>129.9900055</v>
      </c>
      <c r="F4290" s="7" t="n">
        <f aca="false">1_Data_EDA!L4291</f>
        <v>22.10000038</v>
      </c>
      <c r="G4290" s="8" t="n">
        <f aca="false">1_Data_EDA!M4291</f>
        <v>0.170000002</v>
      </c>
      <c r="H4290" s="6" t="n">
        <f aca="false">IF(1_Data_EDA!B4291="First Class",1,0)</f>
        <v>0</v>
      </c>
      <c r="I4290" s="6" t="n">
        <f aca="false">IF(1_Data_EDA!B4291="Second Class",1,0)</f>
        <v>0</v>
      </c>
      <c r="J4290" s="6" t="n">
        <f aca="false">IF(1_Data_EDA!B4291="Same Day",1,0)</f>
        <v>0</v>
      </c>
      <c r="K4290" s="6" t="n">
        <f aca="false">IF(1_Data_EDA!C4291="Corporate",1,0)</f>
        <v>1</v>
      </c>
      <c r="L4290" s="6" t="n">
        <f aca="false">IF(1_Data_EDA!C4291="Home Office",1,0)</f>
        <v>0</v>
      </c>
      <c r="M4290" s="6" t="n">
        <f aca="false">IF(1_Data_EDA!D4291="Europe",1,0)</f>
        <v>1</v>
      </c>
      <c r="N4290" s="6" t="n">
        <f aca="false">IF(1_Data_EDA!D4291="LATAM",1,0)</f>
        <v>0</v>
      </c>
      <c r="O4290" s="6" t="n">
        <f aca="false">IF(1_Data_EDA!D4291="Pacific Asia",1,0)</f>
        <v>0</v>
      </c>
      <c r="P4290" s="6" t="n">
        <f aca="false">IF(1_Data_EDA!D4291="USCA",1,0)</f>
        <v>0</v>
      </c>
      <c r="Q4290" s="6" t="n">
        <f aca="false">IF(C4290&gt;MEDIAN(C$5:C$8004),1,0)</f>
        <v>1</v>
      </c>
      <c r="R4290" s="6" t="n">
        <f aca="false">IF(D4290&gt;2,1,0)</f>
        <v>0</v>
      </c>
    </row>
    <row r="4291" customFormat="false" ht="15" hidden="false" customHeight="true" outlineLevel="0" collapsed="false">
      <c r="A4291" s="6" t="n">
        <f aca="false">1_Data_EDA!O4292</f>
        <v>1</v>
      </c>
      <c r="B4291" s="6" t="n">
        <f aca="false">1_Data_EDA!H4292</f>
        <v>4</v>
      </c>
      <c r="C4291" s="7" t="n">
        <f aca="false">1_Data_EDA!I4292</f>
        <v>50</v>
      </c>
      <c r="D4291" s="6" t="n">
        <f aca="false">1_Data_EDA!J4292</f>
        <v>4</v>
      </c>
      <c r="E4291" s="7" t="n">
        <f aca="false">1_Data_EDA!K4292</f>
        <v>200</v>
      </c>
      <c r="F4291" s="7" t="n">
        <f aca="false">1_Data_EDA!L4292</f>
        <v>2</v>
      </c>
      <c r="G4291" s="8" t="n">
        <f aca="false">1_Data_EDA!M4292</f>
        <v>0.01</v>
      </c>
      <c r="H4291" s="6" t="n">
        <f aca="false">IF(1_Data_EDA!B4292="First Class",1,0)</f>
        <v>0</v>
      </c>
      <c r="I4291" s="6" t="n">
        <f aca="false">IF(1_Data_EDA!B4292="Second Class",1,0)</f>
        <v>0</v>
      </c>
      <c r="J4291" s="6" t="n">
        <f aca="false">IF(1_Data_EDA!B4292="Same Day",1,0)</f>
        <v>0</v>
      </c>
      <c r="K4291" s="6" t="n">
        <f aca="false">IF(1_Data_EDA!C4292="Corporate",1,0)</f>
        <v>0</v>
      </c>
      <c r="L4291" s="6" t="n">
        <f aca="false">IF(1_Data_EDA!C4292="Home Office",1,0)</f>
        <v>0</v>
      </c>
      <c r="M4291" s="6" t="n">
        <f aca="false">IF(1_Data_EDA!D4292="Europe",1,0)</f>
        <v>0</v>
      </c>
      <c r="N4291" s="6" t="n">
        <f aca="false">IF(1_Data_EDA!D4292="LATAM",1,0)</f>
        <v>1</v>
      </c>
      <c r="O4291" s="6" t="n">
        <f aca="false">IF(1_Data_EDA!D4292="Pacific Asia",1,0)</f>
        <v>0</v>
      </c>
      <c r="P4291" s="6" t="n">
        <f aca="false">IF(1_Data_EDA!D4292="USCA",1,0)</f>
        <v>0</v>
      </c>
      <c r="Q4291" s="6" t="n">
        <f aca="false">IF(C4291&gt;MEDIAN(C$5:C$8004),1,0)</f>
        <v>0</v>
      </c>
      <c r="R4291" s="6" t="n">
        <f aca="false">IF(D4291&gt;2,1,0)</f>
        <v>1</v>
      </c>
    </row>
    <row r="4292" customFormat="false" ht="15" hidden="false" customHeight="true" outlineLevel="0" collapsed="false">
      <c r="A4292" s="6" t="n">
        <f aca="false">1_Data_EDA!O4293</f>
        <v>1</v>
      </c>
      <c r="B4292" s="6" t="n">
        <f aca="false">1_Data_EDA!H4293</f>
        <v>1</v>
      </c>
      <c r="C4292" s="7" t="n">
        <f aca="false">1_Data_EDA!I4293</f>
        <v>50</v>
      </c>
      <c r="D4292" s="6" t="n">
        <f aca="false">1_Data_EDA!J4293</f>
        <v>1</v>
      </c>
      <c r="E4292" s="7" t="n">
        <f aca="false">1_Data_EDA!K4293</f>
        <v>50</v>
      </c>
      <c r="F4292" s="7" t="n">
        <f aca="false">1_Data_EDA!L4293</f>
        <v>6.5</v>
      </c>
      <c r="G4292" s="8" t="n">
        <f aca="false">1_Data_EDA!M4293</f>
        <v>0.129999995</v>
      </c>
      <c r="H4292" s="6" t="n">
        <f aca="false">IF(1_Data_EDA!B4293="First Class",1,0)</f>
        <v>1</v>
      </c>
      <c r="I4292" s="6" t="n">
        <f aca="false">IF(1_Data_EDA!B4293="Second Class",1,0)</f>
        <v>0</v>
      </c>
      <c r="J4292" s="6" t="n">
        <f aca="false">IF(1_Data_EDA!B4293="Same Day",1,0)</f>
        <v>0</v>
      </c>
      <c r="K4292" s="6" t="n">
        <f aca="false">IF(1_Data_EDA!C4293="Corporate",1,0)</f>
        <v>0</v>
      </c>
      <c r="L4292" s="6" t="n">
        <f aca="false">IF(1_Data_EDA!C4293="Home Office",1,0)</f>
        <v>0</v>
      </c>
      <c r="M4292" s="6" t="n">
        <f aca="false">IF(1_Data_EDA!D4293="Europe",1,0)</f>
        <v>0</v>
      </c>
      <c r="N4292" s="6" t="n">
        <f aca="false">IF(1_Data_EDA!D4293="LATAM",1,0)</f>
        <v>1</v>
      </c>
      <c r="O4292" s="6" t="n">
        <f aca="false">IF(1_Data_EDA!D4293="Pacific Asia",1,0)</f>
        <v>0</v>
      </c>
      <c r="P4292" s="6" t="n">
        <f aca="false">IF(1_Data_EDA!D4293="USCA",1,0)</f>
        <v>0</v>
      </c>
      <c r="Q4292" s="6" t="n">
        <f aca="false">IF(C4292&gt;MEDIAN(C$5:C$8004),1,0)</f>
        <v>0</v>
      </c>
      <c r="R4292" s="6" t="n">
        <f aca="false">IF(D4292&gt;2,1,0)</f>
        <v>0</v>
      </c>
    </row>
    <row r="4293" customFormat="false" ht="15" hidden="false" customHeight="true" outlineLevel="0" collapsed="false">
      <c r="A4293" s="6" t="n">
        <f aca="false">1_Data_EDA!O4294</f>
        <v>0</v>
      </c>
      <c r="B4293" s="6" t="n">
        <f aca="false">1_Data_EDA!H4294</f>
        <v>4</v>
      </c>
      <c r="C4293" s="7" t="n">
        <f aca="false">1_Data_EDA!I4294</f>
        <v>39.99000168</v>
      </c>
      <c r="D4293" s="6" t="n">
        <f aca="false">1_Data_EDA!J4294</f>
        <v>5</v>
      </c>
      <c r="E4293" s="7" t="n">
        <f aca="false">1_Data_EDA!K4294</f>
        <v>199.9499969</v>
      </c>
      <c r="F4293" s="7" t="n">
        <f aca="false">1_Data_EDA!L4294</f>
        <v>0</v>
      </c>
      <c r="G4293" s="8" t="n">
        <f aca="false">1_Data_EDA!M4294</f>
        <v>0</v>
      </c>
      <c r="H4293" s="6" t="n">
        <f aca="false">IF(1_Data_EDA!B4294="First Class",1,0)</f>
        <v>0</v>
      </c>
      <c r="I4293" s="6" t="n">
        <f aca="false">IF(1_Data_EDA!B4294="Second Class",1,0)</f>
        <v>0</v>
      </c>
      <c r="J4293" s="6" t="n">
        <f aca="false">IF(1_Data_EDA!B4294="Same Day",1,0)</f>
        <v>0</v>
      </c>
      <c r="K4293" s="6" t="n">
        <f aca="false">IF(1_Data_EDA!C4294="Corporate",1,0)</f>
        <v>0</v>
      </c>
      <c r="L4293" s="6" t="n">
        <f aca="false">IF(1_Data_EDA!C4294="Home Office",1,0)</f>
        <v>0</v>
      </c>
      <c r="M4293" s="6" t="n">
        <f aca="false">IF(1_Data_EDA!D4294="Europe",1,0)</f>
        <v>0</v>
      </c>
      <c r="N4293" s="6" t="n">
        <f aca="false">IF(1_Data_EDA!D4294="LATAM",1,0)</f>
        <v>0</v>
      </c>
      <c r="O4293" s="6" t="n">
        <f aca="false">IF(1_Data_EDA!D4294="Pacific Asia",1,0)</f>
        <v>0</v>
      </c>
      <c r="P4293" s="6" t="n">
        <f aca="false">IF(1_Data_EDA!D4294="USCA",1,0)</f>
        <v>0</v>
      </c>
      <c r="Q4293" s="6" t="n">
        <f aca="false">IF(C4293&gt;MEDIAN(C$5:C$8004),1,0)</f>
        <v>0</v>
      </c>
      <c r="R4293" s="6" t="n">
        <f aca="false">IF(D4293&gt;2,1,0)</f>
        <v>1</v>
      </c>
    </row>
    <row r="4294" customFormat="false" ht="15" hidden="false" customHeight="true" outlineLevel="0" collapsed="false">
      <c r="A4294" s="6" t="n">
        <f aca="false">1_Data_EDA!O4295</f>
        <v>0</v>
      </c>
      <c r="B4294" s="6" t="n">
        <f aca="false">1_Data_EDA!H4295</f>
        <v>4</v>
      </c>
      <c r="C4294" s="7" t="n">
        <f aca="false">1_Data_EDA!I4295</f>
        <v>129.9900055</v>
      </c>
      <c r="D4294" s="6" t="n">
        <f aca="false">1_Data_EDA!J4295</f>
        <v>1</v>
      </c>
      <c r="E4294" s="7" t="n">
        <f aca="false">1_Data_EDA!K4295</f>
        <v>129.9900055</v>
      </c>
      <c r="F4294" s="7" t="n">
        <f aca="false">1_Data_EDA!L4295</f>
        <v>2.599999905</v>
      </c>
      <c r="G4294" s="8" t="n">
        <f aca="false">1_Data_EDA!M4295</f>
        <v>0.02</v>
      </c>
      <c r="H4294" s="6" t="n">
        <f aca="false">IF(1_Data_EDA!B4295="First Class",1,0)</f>
        <v>0</v>
      </c>
      <c r="I4294" s="6" t="n">
        <f aca="false">IF(1_Data_EDA!B4295="Second Class",1,0)</f>
        <v>0</v>
      </c>
      <c r="J4294" s="6" t="n">
        <f aca="false">IF(1_Data_EDA!B4295="Same Day",1,0)</f>
        <v>0</v>
      </c>
      <c r="K4294" s="6" t="n">
        <f aca="false">IF(1_Data_EDA!C4295="Corporate",1,0)</f>
        <v>1</v>
      </c>
      <c r="L4294" s="6" t="n">
        <f aca="false">IF(1_Data_EDA!C4295="Home Office",1,0)</f>
        <v>0</v>
      </c>
      <c r="M4294" s="6" t="n">
        <f aca="false">IF(1_Data_EDA!D4295="Europe",1,0)</f>
        <v>0</v>
      </c>
      <c r="N4294" s="6" t="n">
        <f aca="false">IF(1_Data_EDA!D4295="LATAM",1,0)</f>
        <v>0</v>
      </c>
      <c r="O4294" s="6" t="n">
        <f aca="false">IF(1_Data_EDA!D4295="Pacific Asia",1,0)</f>
        <v>1</v>
      </c>
      <c r="P4294" s="6" t="n">
        <f aca="false">IF(1_Data_EDA!D4295="USCA",1,0)</f>
        <v>0</v>
      </c>
      <c r="Q4294" s="6" t="n">
        <f aca="false">IF(C4294&gt;MEDIAN(C$5:C$8004),1,0)</f>
        <v>1</v>
      </c>
      <c r="R4294" s="6" t="n">
        <f aca="false">IF(D4294&gt;2,1,0)</f>
        <v>0</v>
      </c>
    </row>
    <row r="4295" customFormat="false" ht="15" hidden="false" customHeight="true" outlineLevel="0" collapsed="false">
      <c r="A4295" s="6" t="n">
        <f aca="false">1_Data_EDA!O4296</f>
        <v>0</v>
      </c>
      <c r="B4295" s="6" t="n">
        <f aca="false">1_Data_EDA!H4296</f>
        <v>4</v>
      </c>
      <c r="C4295" s="7" t="n">
        <f aca="false">1_Data_EDA!I4296</f>
        <v>59.99000168</v>
      </c>
      <c r="D4295" s="6" t="n">
        <f aca="false">1_Data_EDA!J4296</f>
        <v>3</v>
      </c>
      <c r="E4295" s="7" t="n">
        <f aca="false">1_Data_EDA!K4296</f>
        <v>179.9700012</v>
      </c>
      <c r="F4295" s="7" t="n">
        <f aca="false">1_Data_EDA!L4296</f>
        <v>23.39999962</v>
      </c>
      <c r="G4295" s="8" t="n">
        <f aca="false">1_Data_EDA!M4296</f>
        <v>0.129999995</v>
      </c>
      <c r="H4295" s="6" t="n">
        <f aca="false">IF(1_Data_EDA!B4296="First Class",1,0)</f>
        <v>0</v>
      </c>
      <c r="I4295" s="6" t="n">
        <f aca="false">IF(1_Data_EDA!B4296="Second Class",1,0)</f>
        <v>0</v>
      </c>
      <c r="J4295" s="6" t="n">
        <f aca="false">IF(1_Data_EDA!B4296="Same Day",1,0)</f>
        <v>0</v>
      </c>
      <c r="K4295" s="6" t="n">
        <f aca="false">IF(1_Data_EDA!C4296="Corporate",1,0)</f>
        <v>0</v>
      </c>
      <c r="L4295" s="6" t="n">
        <f aca="false">IF(1_Data_EDA!C4296="Home Office",1,0)</f>
        <v>0</v>
      </c>
      <c r="M4295" s="6" t="n">
        <f aca="false">IF(1_Data_EDA!D4296="Europe",1,0)</f>
        <v>0</v>
      </c>
      <c r="N4295" s="6" t="n">
        <f aca="false">IF(1_Data_EDA!D4296="LATAM",1,0)</f>
        <v>0</v>
      </c>
      <c r="O4295" s="6" t="n">
        <f aca="false">IF(1_Data_EDA!D4296="Pacific Asia",1,0)</f>
        <v>1</v>
      </c>
      <c r="P4295" s="6" t="n">
        <f aca="false">IF(1_Data_EDA!D4296="USCA",1,0)</f>
        <v>0</v>
      </c>
      <c r="Q4295" s="6" t="n">
        <f aca="false">IF(C4295&gt;MEDIAN(C$5:C$8004),1,0)</f>
        <v>0</v>
      </c>
      <c r="R4295" s="6" t="n">
        <f aca="false">IF(D4295&gt;2,1,0)</f>
        <v>1</v>
      </c>
    </row>
    <row r="4296" customFormat="false" ht="15" hidden="false" customHeight="true" outlineLevel="0" collapsed="false">
      <c r="A4296" s="6" t="n">
        <f aca="false">1_Data_EDA!O4297</f>
        <v>0</v>
      </c>
      <c r="B4296" s="6" t="n">
        <f aca="false">1_Data_EDA!H4297</f>
        <v>4</v>
      </c>
      <c r="C4296" s="7" t="n">
        <f aca="false">1_Data_EDA!I4297</f>
        <v>199.9900055</v>
      </c>
      <c r="D4296" s="6" t="n">
        <f aca="false">1_Data_EDA!J4297</f>
        <v>1</v>
      </c>
      <c r="E4296" s="7" t="n">
        <f aca="false">1_Data_EDA!K4297</f>
        <v>199.9900055</v>
      </c>
      <c r="F4296" s="7" t="n">
        <f aca="false">1_Data_EDA!L4297</f>
        <v>50</v>
      </c>
      <c r="G4296" s="8" t="n">
        <f aca="false">1_Data_EDA!M4297</f>
        <v>0.25</v>
      </c>
      <c r="H4296" s="6" t="n">
        <f aca="false">IF(1_Data_EDA!B4297="First Class",1,0)</f>
        <v>0</v>
      </c>
      <c r="I4296" s="6" t="n">
        <f aca="false">IF(1_Data_EDA!B4297="Second Class",1,0)</f>
        <v>0</v>
      </c>
      <c r="J4296" s="6" t="n">
        <f aca="false">IF(1_Data_EDA!B4297="Same Day",1,0)</f>
        <v>0</v>
      </c>
      <c r="K4296" s="6" t="n">
        <f aca="false">IF(1_Data_EDA!C4297="Corporate",1,0)</f>
        <v>0</v>
      </c>
      <c r="L4296" s="6" t="n">
        <f aca="false">IF(1_Data_EDA!C4297="Home Office",1,0)</f>
        <v>0</v>
      </c>
      <c r="M4296" s="6" t="n">
        <f aca="false">IF(1_Data_EDA!D4297="Europe",1,0)</f>
        <v>1</v>
      </c>
      <c r="N4296" s="6" t="n">
        <f aca="false">IF(1_Data_EDA!D4297="LATAM",1,0)</f>
        <v>0</v>
      </c>
      <c r="O4296" s="6" t="n">
        <f aca="false">IF(1_Data_EDA!D4297="Pacific Asia",1,0)</f>
        <v>0</v>
      </c>
      <c r="P4296" s="6" t="n">
        <f aca="false">IF(1_Data_EDA!D4297="USCA",1,0)</f>
        <v>0</v>
      </c>
      <c r="Q4296" s="6" t="n">
        <f aca="false">IF(C4296&gt;MEDIAN(C$5:C$8004),1,0)</f>
        <v>1</v>
      </c>
      <c r="R4296" s="6" t="n">
        <f aca="false">IF(D4296&gt;2,1,0)</f>
        <v>0</v>
      </c>
    </row>
    <row r="4297" customFormat="false" ht="15" hidden="false" customHeight="true" outlineLevel="0" collapsed="false">
      <c r="A4297" s="6" t="n">
        <f aca="false">1_Data_EDA!O4298</f>
        <v>0</v>
      </c>
      <c r="B4297" s="6" t="n">
        <f aca="false">1_Data_EDA!H4298</f>
        <v>4</v>
      </c>
      <c r="C4297" s="7" t="n">
        <f aca="false">1_Data_EDA!I4298</f>
        <v>299.980011</v>
      </c>
      <c r="D4297" s="6" t="n">
        <f aca="false">1_Data_EDA!J4298</f>
        <v>1</v>
      </c>
      <c r="E4297" s="7" t="n">
        <f aca="false">1_Data_EDA!K4298</f>
        <v>299.980011</v>
      </c>
      <c r="F4297" s="7" t="n">
        <f aca="false">1_Data_EDA!L4298</f>
        <v>30</v>
      </c>
      <c r="G4297" s="8" t="n">
        <f aca="false">1_Data_EDA!M4298</f>
        <v>0.100000001</v>
      </c>
      <c r="H4297" s="6" t="n">
        <f aca="false">IF(1_Data_EDA!B4298="First Class",1,0)</f>
        <v>0</v>
      </c>
      <c r="I4297" s="6" t="n">
        <f aca="false">IF(1_Data_EDA!B4298="Second Class",1,0)</f>
        <v>0</v>
      </c>
      <c r="J4297" s="6" t="n">
        <f aca="false">IF(1_Data_EDA!B4298="Same Day",1,0)</f>
        <v>0</v>
      </c>
      <c r="K4297" s="6" t="n">
        <f aca="false">IF(1_Data_EDA!C4298="Corporate",1,0)</f>
        <v>0</v>
      </c>
      <c r="L4297" s="6" t="n">
        <f aca="false">IF(1_Data_EDA!C4298="Home Office",1,0)</f>
        <v>0</v>
      </c>
      <c r="M4297" s="6" t="n">
        <f aca="false">IF(1_Data_EDA!D4298="Europe",1,0)</f>
        <v>0</v>
      </c>
      <c r="N4297" s="6" t="n">
        <f aca="false">IF(1_Data_EDA!D4298="LATAM",1,0)</f>
        <v>0</v>
      </c>
      <c r="O4297" s="6" t="n">
        <f aca="false">IF(1_Data_EDA!D4298="Pacific Asia",1,0)</f>
        <v>0</v>
      </c>
      <c r="P4297" s="6" t="n">
        <f aca="false">IF(1_Data_EDA!D4298="USCA",1,0)</f>
        <v>1</v>
      </c>
      <c r="Q4297" s="6" t="n">
        <f aca="false">IF(C4297&gt;MEDIAN(C$5:C$8004),1,0)</f>
        <v>1</v>
      </c>
      <c r="R4297" s="6" t="n">
        <f aca="false">IF(D4297&gt;2,1,0)</f>
        <v>0</v>
      </c>
    </row>
    <row r="4298" customFormat="false" ht="15" hidden="false" customHeight="true" outlineLevel="0" collapsed="false">
      <c r="A4298" s="6" t="n">
        <f aca="false">1_Data_EDA!O4299</f>
        <v>1</v>
      </c>
      <c r="B4298" s="6" t="n">
        <f aca="false">1_Data_EDA!H4299</f>
        <v>1</v>
      </c>
      <c r="C4298" s="7" t="n">
        <f aca="false">1_Data_EDA!I4299</f>
        <v>50</v>
      </c>
      <c r="D4298" s="6" t="n">
        <f aca="false">1_Data_EDA!J4299</f>
        <v>2</v>
      </c>
      <c r="E4298" s="7" t="n">
        <f aca="false">1_Data_EDA!K4299</f>
        <v>100</v>
      </c>
      <c r="F4298" s="7" t="n">
        <f aca="false">1_Data_EDA!L4299</f>
        <v>5</v>
      </c>
      <c r="G4298" s="8" t="n">
        <f aca="false">1_Data_EDA!M4299</f>
        <v>0.050000001</v>
      </c>
      <c r="H4298" s="6" t="n">
        <f aca="false">IF(1_Data_EDA!B4299="First Class",1,0)</f>
        <v>1</v>
      </c>
      <c r="I4298" s="6" t="n">
        <f aca="false">IF(1_Data_EDA!B4299="Second Class",1,0)</f>
        <v>0</v>
      </c>
      <c r="J4298" s="6" t="n">
        <f aca="false">IF(1_Data_EDA!B4299="Same Day",1,0)</f>
        <v>0</v>
      </c>
      <c r="K4298" s="6" t="n">
        <f aca="false">IF(1_Data_EDA!C4299="Corporate",1,0)</f>
        <v>1</v>
      </c>
      <c r="L4298" s="6" t="n">
        <f aca="false">IF(1_Data_EDA!C4299="Home Office",1,0)</f>
        <v>0</v>
      </c>
      <c r="M4298" s="6" t="n">
        <f aca="false">IF(1_Data_EDA!D4299="Europe",1,0)</f>
        <v>0</v>
      </c>
      <c r="N4298" s="6" t="n">
        <f aca="false">IF(1_Data_EDA!D4299="LATAM",1,0)</f>
        <v>0</v>
      </c>
      <c r="O4298" s="6" t="n">
        <f aca="false">IF(1_Data_EDA!D4299="Pacific Asia",1,0)</f>
        <v>0</v>
      </c>
      <c r="P4298" s="6" t="n">
        <f aca="false">IF(1_Data_EDA!D4299="USCA",1,0)</f>
        <v>1</v>
      </c>
      <c r="Q4298" s="6" t="n">
        <f aca="false">IF(C4298&gt;MEDIAN(C$5:C$8004),1,0)</f>
        <v>0</v>
      </c>
      <c r="R4298" s="6" t="n">
        <f aca="false">IF(D4298&gt;2,1,0)</f>
        <v>0</v>
      </c>
    </row>
    <row r="4299" customFormat="false" ht="15" hidden="false" customHeight="true" outlineLevel="0" collapsed="false">
      <c r="A4299" s="6" t="n">
        <f aca="false">1_Data_EDA!O4300</f>
        <v>0</v>
      </c>
      <c r="B4299" s="6" t="n">
        <f aca="false">1_Data_EDA!H4300</f>
        <v>4</v>
      </c>
      <c r="C4299" s="7" t="n">
        <f aca="false">1_Data_EDA!I4300</f>
        <v>50</v>
      </c>
      <c r="D4299" s="6" t="n">
        <f aca="false">1_Data_EDA!J4300</f>
        <v>3</v>
      </c>
      <c r="E4299" s="7" t="n">
        <f aca="false">1_Data_EDA!K4300</f>
        <v>150</v>
      </c>
      <c r="F4299" s="7" t="n">
        <f aca="false">1_Data_EDA!L4300</f>
        <v>8.25</v>
      </c>
      <c r="G4299" s="8" t="n">
        <f aca="false">1_Data_EDA!M4300</f>
        <v>0.059999999</v>
      </c>
      <c r="H4299" s="6" t="n">
        <f aca="false">IF(1_Data_EDA!B4300="First Class",1,0)</f>
        <v>0</v>
      </c>
      <c r="I4299" s="6" t="n">
        <f aca="false">IF(1_Data_EDA!B4300="Second Class",1,0)</f>
        <v>0</v>
      </c>
      <c r="J4299" s="6" t="n">
        <f aca="false">IF(1_Data_EDA!B4300="Same Day",1,0)</f>
        <v>0</v>
      </c>
      <c r="K4299" s="6" t="n">
        <f aca="false">IF(1_Data_EDA!C4300="Corporate",1,0)</f>
        <v>0</v>
      </c>
      <c r="L4299" s="6" t="n">
        <f aca="false">IF(1_Data_EDA!C4300="Home Office",1,0)</f>
        <v>0</v>
      </c>
      <c r="M4299" s="6" t="n">
        <f aca="false">IF(1_Data_EDA!D4300="Europe",1,0)</f>
        <v>0</v>
      </c>
      <c r="N4299" s="6" t="n">
        <f aca="false">IF(1_Data_EDA!D4300="LATAM",1,0)</f>
        <v>0</v>
      </c>
      <c r="O4299" s="6" t="n">
        <f aca="false">IF(1_Data_EDA!D4300="Pacific Asia",1,0)</f>
        <v>0</v>
      </c>
      <c r="P4299" s="6" t="n">
        <f aca="false">IF(1_Data_EDA!D4300="USCA",1,0)</f>
        <v>0</v>
      </c>
      <c r="Q4299" s="6" t="n">
        <f aca="false">IF(C4299&gt;MEDIAN(C$5:C$8004),1,0)</f>
        <v>0</v>
      </c>
      <c r="R4299" s="6" t="n">
        <f aca="false">IF(D4299&gt;2,1,0)</f>
        <v>1</v>
      </c>
    </row>
    <row r="4300" customFormat="false" ht="15" hidden="false" customHeight="true" outlineLevel="0" collapsed="false">
      <c r="A4300" s="6" t="n">
        <f aca="false">1_Data_EDA!O4301</f>
        <v>0</v>
      </c>
      <c r="B4300" s="6" t="n">
        <f aca="false">1_Data_EDA!H4301</f>
        <v>4</v>
      </c>
      <c r="C4300" s="7" t="n">
        <f aca="false">1_Data_EDA!I4301</f>
        <v>129.9900055</v>
      </c>
      <c r="D4300" s="6" t="n">
        <f aca="false">1_Data_EDA!J4301</f>
        <v>1</v>
      </c>
      <c r="E4300" s="7" t="n">
        <f aca="false">1_Data_EDA!K4301</f>
        <v>129.9900055</v>
      </c>
      <c r="F4300" s="7" t="n">
        <f aca="false">1_Data_EDA!L4301</f>
        <v>20.79999924</v>
      </c>
      <c r="G4300" s="8" t="n">
        <f aca="false">1_Data_EDA!M4301</f>
        <v>0.159999996</v>
      </c>
      <c r="H4300" s="6" t="n">
        <f aca="false">IF(1_Data_EDA!B4301="First Class",1,0)</f>
        <v>0</v>
      </c>
      <c r="I4300" s="6" t="n">
        <f aca="false">IF(1_Data_EDA!B4301="Second Class",1,0)</f>
        <v>0</v>
      </c>
      <c r="J4300" s="6" t="n">
        <f aca="false">IF(1_Data_EDA!B4301="Same Day",1,0)</f>
        <v>0</v>
      </c>
      <c r="K4300" s="6" t="n">
        <f aca="false">IF(1_Data_EDA!C4301="Corporate",1,0)</f>
        <v>0</v>
      </c>
      <c r="L4300" s="6" t="n">
        <f aca="false">IF(1_Data_EDA!C4301="Home Office",1,0)</f>
        <v>0</v>
      </c>
      <c r="M4300" s="6" t="n">
        <f aca="false">IF(1_Data_EDA!D4301="Europe",1,0)</f>
        <v>1</v>
      </c>
      <c r="N4300" s="6" t="n">
        <f aca="false">IF(1_Data_EDA!D4301="LATAM",1,0)</f>
        <v>0</v>
      </c>
      <c r="O4300" s="6" t="n">
        <f aca="false">IF(1_Data_EDA!D4301="Pacific Asia",1,0)</f>
        <v>0</v>
      </c>
      <c r="P4300" s="6" t="n">
        <f aca="false">IF(1_Data_EDA!D4301="USCA",1,0)</f>
        <v>0</v>
      </c>
      <c r="Q4300" s="6" t="n">
        <f aca="false">IF(C4300&gt;MEDIAN(C$5:C$8004),1,0)</f>
        <v>1</v>
      </c>
      <c r="R4300" s="6" t="n">
        <f aca="false">IF(D4300&gt;2,1,0)</f>
        <v>0</v>
      </c>
    </row>
    <row r="4301" customFormat="false" ht="15" hidden="false" customHeight="true" outlineLevel="0" collapsed="false">
      <c r="A4301" s="6" t="n">
        <f aca="false">1_Data_EDA!O4302</f>
        <v>0</v>
      </c>
      <c r="B4301" s="6" t="n">
        <f aca="false">1_Data_EDA!H4302</f>
        <v>4</v>
      </c>
      <c r="C4301" s="7" t="n">
        <f aca="false">1_Data_EDA!I4302</f>
        <v>99.98999786</v>
      </c>
      <c r="D4301" s="6" t="n">
        <f aca="false">1_Data_EDA!J4302</f>
        <v>1</v>
      </c>
      <c r="E4301" s="7" t="n">
        <f aca="false">1_Data_EDA!K4302</f>
        <v>99.98999786</v>
      </c>
      <c r="F4301" s="7" t="n">
        <f aca="false">1_Data_EDA!L4302</f>
        <v>17</v>
      </c>
      <c r="G4301" s="8" t="n">
        <f aca="false">1_Data_EDA!M4302</f>
        <v>0.170000002</v>
      </c>
      <c r="H4301" s="6" t="n">
        <f aca="false">IF(1_Data_EDA!B4302="First Class",1,0)</f>
        <v>0</v>
      </c>
      <c r="I4301" s="6" t="n">
        <f aca="false">IF(1_Data_EDA!B4302="Second Class",1,0)</f>
        <v>0</v>
      </c>
      <c r="J4301" s="6" t="n">
        <f aca="false">IF(1_Data_EDA!B4302="Same Day",1,0)</f>
        <v>0</v>
      </c>
      <c r="K4301" s="6" t="n">
        <f aca="false">IF(1_Data_EDA!C4302="Corporate",1,0)</f>
        <v>0</v>
      </c>
      <c r="L4301" s="6" t="n">
        <f aca="false">IF(1_Data_EDA!C4302="Home Office",1,0)</f>
        <v>0</v>
      </c>
      <c r="M4301" s="6" t="n">
        <f aca="false">IF(1_Data_EDA!D4302="Europe",1,0)</f>
        <v>1</v>
      </c>
      <c r="N4301" s="6" t="n">
        <f aca="false">IF(1_Data_EDA!D4302="LATAM",1,0)</f>
        <v>0</v>
      </c>
      <c r="O4301" s="6" t="n">
        <f aca="false">IF(1_Data_EDA!D4302="Pacific Asia",1,0)</f>
        <v>0</v>
      </c>
      <c r="P4301" s="6" t="n">
        <f aca="false">IF(1_Data_EDA!D4302="USCA",1,0)</f>
        <v>0</v>
      </c>
      <c r="Q4301" s="6" t="n">
        <f aca="false">IF(C4301&gt;MEDIAN(C$5:C$8004),1,0)</f>
        <v>1</v>
      </c>
      <c r="R4301" s="6" t="n">
        <f aca="false">IF(D4301&gt;2,1,0)</f>
        <v>0</v>
      </c>
    </row>
    <row r="4302" customFormat="false" ht="15" hidden="false" customHeight="true" outlineLevel="0" collapsed="false">
      <c r="A4302" s="6" t="n">
        <f aca="false">1_Data_EDA!O4303</f>
        <v>1</v>
      </c>
      <c r="B4302" s="6" t="n">
        <f aca="false">1_Data_EDA!H4303</f>
        <v>4</v>
      </c>
      <c r="C4302" s="7" t="n">
        <f aca="false">1_Data_EDA!I4303</f>
        <v>199.9900055</v>
      </c>
      <c r="D4302" s="6" t="n">
        <f aca="false">1_Data_EDA!J4303</f>
        <v>1</v>
      </c>
      <c r="E4302" s="7" t="n">
        <f aca="false">1_Data_EDA!K4303</f>
        <v>199.9900055</v>
      </c>
      <c r="F4302" s="7" t="n">
        <f aca="false">1_Data_EDA!L4303</f>
        <v>50</v>
      </c>
      <c r="G4302" s="8" t="n">
        <f aca="false">1_Data_EDA!M4303</f>
        <v>0.25</v>
      </c>
      <c r="H4302" s="6" t="n">
        <f aca="false">IF(1_Data_EDA!B4303="First Class",1,0)</f>
        <v>0</v>
      </c>
      <c r="I4302" s="6" t="n">
        <f aca="false">IF(1_Data_EDA!B4303="Second Class",1,0)</f>
        <v>0</v>
      </c>
      <c r="J4302" s="6" t="n">
        <f aca="false">IF(1_Data_EDA!B4303="Same Day",1,0)</f>
        <v>0</v>
      </c>
      <c r="K4302" s="6" t="n">
        <f aca="false">IF(1_Data_EDA!C4303="Corporate",1,0)</f>
        <v>0</v>
      </c>
      <c r="L4302" s="6" t="n">
        <f aca="false">IF(1_Data_EDA!C4303="Home Office",1,0)</f>
        <v>0</v>
      </c>
      <c r="M4302" s="6" t="n">
        <f aca="false">IF(1_Data_EDA!D4303="Europe",1,0)</f>
        <v>0</v>
      </c>
      <c r="N4302" s="6" t="n">
        <f aca="false">IF(1_Data_EDA!D4303="LATAM",1,0)</f>
        <v>0</v>
      </c>
      <c r="O4302" s="6" t="n">
        <f aca="false">IF(1_Data_EDA!D4303="Pacific Asia",1,0)</f>
        <v>0</v>
      </c>
      <c r="P4302" s="6" t="n">
        <f aca="false">IF(1_Data_EDA!D4303="USCA",1,0)</f>
        <v>0</v>
      </c>
      <c r="Q4302" s="6" t="n">
        <f aca="false">IF(C4302&gt;MEDIAN(C$5:C$8004),1,0)</f>
        <v>1</v>
      </c>
      <c r="R4302" s="6" t="n">
        <f aca="false">IF(D4302&gt;2,1,0)</f>
        <v>0</v>
      </c>
    </row>
    <row r="4303" customFormat="false" ht="15" hidden="false" customHeight="true" outlineLevel="0" collapsed="false">
      <c r="A4303" s="6" t="n">
        <f aca="false">1_Data_EDA!O4304</f>
        <v>1</v>
      </c>
      <c r="B4303" s="6" t="n">
        <f aca="false">1_Data_EDA!H4304</f>
        <v>2</v>
      </c>
      <c r="C4303" s="7" t="n">
        <f aca="false">1_Data_EDA!I4304</f>
        <v>49.97999954</v>
      </c>
      <c r="D4303" s="6" t="n">
        <f aca="false">1_Data_EDA!J4304</f>
        <v>3</v>
      </c>
      <c r="E4303" s="7" t="n">
        <f aca="false">1_Data_EDA!K4304</f>
        <v>149.9400024</v>
      </c>
      <c r="F4303" s="7" t="n">
        <f aca="false">1_Data_EDA!L4304</f>
        <v>8.25</v>
      </c>
      <c r="G4303" s="8" t="n">
        <f aca="false">1_Data_EDA!M4304</f>
        <v>0.059999999</v>
      </c>
      <c r="H4303" s="6" t="n">
        <f aca="false">IF(1_Data_EDA!B4304="First Class",1,0)</f>
        <v>0</v>
      </c>
      <c r="I4303" s="6" t="n">
        <f aca="false">IF(1_Data_EDA!B4304="Second Class",1,0)</f>
        <v>1</v>
      </c>
      <c r="J4303" s="6" t="n">
        <f aca="false">IF(1_Data_EDA!B4304="Same Day",1,0)</f>
        <v>0</v>
      </c>
      <c r="K4303" s="6" t="n">
        <f aca="false">IF(1_Data_EDA!C4304="Corporate",1,0)</f>
        <v>0</v>
      </c>
      <c r="L4303" s="6" t="n">
        <f aca="false">IF(1_Data_EDA!C4304="Home Office",1,0)</f>
        <v>1</v>
      </c>
      <c r="M4303" s="6" t="n">
        <f aca="false">IF(1_Data_EDA!D4304="Europe",1,0)</f>
        <v>0</v>
      </c>
      <c r="N4303" s="6" t="n">
        <f aca="false">IF(1_Data_EDA!D4304="LATAM",1,0)</f>
        <v>0</v>
      </c>
      <c r="O4303" s="6" t="n">
        <f aca="false">IF(1_Data_EDA!D4304="Pacific Asia",1,0)</f>
        <v>1</v>
      </c>
      <c r="P4303" s="6" t="n">
        <f aca="false">IF(1_Data_EDA!D4304="USCA",1,0)</f>
        <v>0</v>
      </c>
      <c r="Q4303" s="6" t="n">
        <f aca="false">IF(C4303&gt;MEDIAN(C$5:C$8004),1,0)</f>
        <v>0</v>
      </c>
      <c r="R4303" s="6" t="n">
        <f aca="false">IF(D4303&gt;2,1,0)</f>
        <v>1</v>
      </c>
    </row>
    <row r="4304" customFormat="false" ht="15" hidden="false" customHeight="true" outlineLevel="0" collapsed="false">
      <c r="A4304" s="6" t="n">
        <f aca="false">1_Data_EDA!O4305</f>
        <v>1</v>
      </c>
      <c r="B4304" s="6" t="n">
        <f aca="false">1_Data_EDA!H4305</f>
        <v>2</v>
      </c>
      <c r="C4304" s="7" t="n">
        <f aca="false">1_Data_EDA!I4305</f>
        <v>59.99000168</v>
      </c>
      <c r="D4304" s="6" t="n">
        <f aca="false">1_Data_EDA!J4305</f>
        <v>2</v>
      </c>
      <c r="E4304" s="7" t="n">
        <f aca="false">1_Data_EDA!K4305</f>
        <v>119.9800034</v>
      </c>
      <c r="F4304" s="7" t="n">
        <f aca="false">1_Data_EDA!L4305</f>
        <v>14.39999962</v>
      </c>
      <c r="G4304" s="8" t="n">
        <f aca="false">1_Data_EDA!M4305</f>
        <v>0.119999997</v>
      </c>
      <c r="H4304" s="6" t="n">
        <f aca="false">IF(1_Data_EDA!B4305="First Class",1,0)</f>
        <v>0</v>
      </c>
      <c r="I4304" s="6" t="n">
        <f aca="false">IF(1_Data_EDA!B4305="Second Class",1,0)</f>
        <v>1</v>
      </c>
      <c r="J4304" s="6" t="n">
        <f aca="false">IF(1_Data_EDA!B4305="Same Day",1,0)</f>
        <v>0</v>
      </c>
      <c r="K4304" s="6" t="n">
        <f aca="false">IF(1_Data_EDA!C4305="Corporate",1,0)</f>
        <v>1</v>
      </c>
      <c r="L4304" s="6" t="n">
        <f aca="false">IF(1_Data_EDA!C4305="Home Office",1,0)</f>
        <v>0</v>
      </c>
      <c r="M4304" s="6" t="n">
        <f aca="false">IF(1_Data_EDA!D4305="Europe",1,0)</f>
        <v>0</v>
      </c>
      <c r="N4304" s="6" t="n">
        <f aca="false">IF(1_Data_EDA!D4305="LATAM",1,0)</f>
        <v>1</v>
      </c>
      <c r="O4304" s="6" t="n">
        <f aca="false">IF(1_Data_EDA!D4305="Pacific Asia",1,0)</f>
        <v>0</v>
      </c>
      <c r="P4304" s="6" t="n">
        <f aca="false">IF(1_Data_EDA!D4305="USCA",1,0)</f>
        <v>0</v>
      </c>
      <c r="Q4304" s="6" t="n">
        <f aca="false">IF(C4304&gt;MEDIAN(C$5:C$8004),1,0)</f>
        <v>0</v>
      </c>
      <c r="R4304" s="6" t="n">
        <f aca="false">IF(D4304&gt;2,1,0)</f>
        <v>0</v>
      </c>
    </row>
    <row r="4305" customFormat="false" ht="15" hidden="false" customHeight="true" outlineLevel="0" collapsed="false">
      <c r="A4305" s="6" t="n">
        <f aca="false">1_Data_EDA!O4306</f>
        <v>1</v>
      </c>
      <c r="B4305" s="6" t="n">
        <f aca="false">1_Data_EDA!H4306</f>
        <v>4</v>
      </c>
      <c r="C4305" s="7" t="n">
        <f aca="false">1_Data_EDA!I4306</f>
        <v>129.9900055</v>
      </c>
      <c r="D4305" s="6" t="n">
        <f aca="false">1_Data_EDA!J4306</f>
        <v>1</v>
      </c>
      <c r="E4305" s="7" t="n">
        <f aca="false">1_Data_EDA!K4306</f>
        <v>129.9900055</v>
      </c>
      <c r="F4305" s="7" t="n">
        <f aca="false">1_Data_EDA!L4306</f>
        <v>3.900000095</v>
      </c>
      <c r="G4305" s="8" t="n">
        <f aca="false">1_Data_EDA!M4306</f>
        <v>0.029999999</v>
      </c>
      <c r="H4305" s="6" t="n">
        <f aca="false">IF(1_Data_EDA!B4306="First Class",1,0)</f>
        <v>0</v>
      </c>
      <c r="I4305" s="6" t="n">
        <f aca="false">IF(1_Data_EDA!B4306="Second Class",1,0)</f>
        <v>0</v>
      </c>
      <c r="J4305" s="6" t="n">
        <f aca="false">IF(1_Data_EDA!B4306="Same Day",1,0)</f>
        <v>0</v>
      </c>
      <c r="K4305" s="6" t="n">
        <f aca="false">IF(1_Data_EDA!C4306="Corporate",1,0)</f>
        <v>1</v>
      </c>
      <c r="L4305" s="6" t="n">
        <f aca="false">IF(1_Data_EDA!C4306="Home Office",1,0)</f>
        <v>0</v>
      </c>
      <c r="M4305" s="6" t="n">
        <f aca="false">IF(1_Data_EDA!D4306="Europe",1,0)</f>
        <v>1</v>
      </c>
      <c r="N4305" s="6" t="n">
        <f aca="false">IF(1_Data_EDA!D4306="LATAM",1,0)</f>
        <v>0</v>
      </c>
      <c r="O4305" s="6" t="n">
        <f aca="false">IF(1_Data_EDA!D4306="Pacific Asia",1,0)</f>
        <v>0</v>
      </c>
      <c r="P4305" s="6" t="n">
        <f aca="false">IF(1_Data_EDA!D4306="USCA",1,0)</f>
        <v>0</v>
      </c>
      <c r="Q4305" s="6" t="n">
        <f aca="false">IF(C4305&gt;MEDIAN(C$5:C$8004),1,0)</f>
        <v>1</v>
      </c>
      <c r="R4305" s="6" t="n">
        <f aca="false">IF(D4305&gt;2,1,0)</f>
        <v>0</v>
      </c>
    </row>
    <row r="4306" customFormat="false" ht="15" hidden="false" customHeight="true" outlineLevel="0" collapsed="false">
      <c r="A4306" s="6" t="n">
        <f aca="false">1_Data_EDA!O4307</f>
        <v>0</v>
      </c>
      <c r="B4306" s="6" t="n">
        <f aca="false">1_Data_EDA!H4307</f>
        <v>4</v>
      </c>
      <c r="C4306" s="7" t="n">
        <f aca="false">1_Data_EDA!I4307</f>
        <v>39.99000168</v>
      </c>
      <c r="D4306" s="6" t="n">
        <f aca="false">1_Data_EDA!J4307</f>
        <v>1</v>
      </c>
      <c r="E4306" s="7" t="n">
        <f aca="false">1_Data_EDA!K4307</f>
        <v>39.99000168</v>
      </c>
      <c r="F4306" s="7" t="n">
        <f aca="false">1_Data_EDA!L4307</f>
        <v>5.199999809</v>
      </c>
      <c r="G4306" s="8" t="n">
        <f aca="false">1_Data_EDA!M4307</f>
        <v>0.129999995</v>
      </c>
      <c r="H4306" s="6" t="n">
        <f aca="false">IF(1_Data_EDA!B4307="First Class",1,0)</f>
        <v>0</v>
      </c>
      <c r="I4306" s="6" t="n">
        <f aca="false">IF(1_Data_EDA!B4307="Second Class",1,0)</f>
        <v>0</v>
      </c>
      <c r="J4306" s="6" t="n">
        <f aca="false">IF(1_Data_EDA!B4307="Same Day",1,0)</f>
        <v>0</v>
      </c>
      <c r="K4306" s="6" t="n">
        <f aca="false">IF(1_Data_EDA!C4307="Corporate",1,0)</f>
        <v>1</v>
      </c>
      <c r="L4306" s="6" t="n">
        <f aca="false">IF(1_Data_EDA!C4307="Home Office",1,0)</f>
        <v>0</v>
      </c>
      <c r="M4306" s="6" t="n">
        <f aca="false">IF(1_Data_EDA!D4307="Europe",1,0)</f>
        <v>1</v>
      </c>
      <c r="N4306" s="6" t="n">
        <f aca="false">IF(1_Data_EDA!D4307="LATAM",1,0)</f>
        <v>0</v>
      </c>
      <c r="O4306" s="6" t="n">
        <f aca="false">IF(1_Data_EDA!D4307="Pacific Asia",1,0)</f>
        <v>0</v>
      </c>
      <c r="P4306" s="6" t="n">
        <f aca="false">IF(1_Data_EDA!D4307="USCA",1,0)</f>
        <v>0</v>
      </c>
      <c r="Q4306" s="6" t="n">
        <f aca="false">IF(C4306&gt;MEDIAN(C$5:C$8004),1,0)</f>
        <v>0</v>
      </c>
      <c r="R4306" s="6" t="n">
        <f aca="false">IF(D4306&gt;2,1,0)</f>
        <v>0</v>
      </c>
    </row>
    <row r="4307" customFormat="false" ht="15" hidden="false" customHeight="true" outlineLevel="0" collapsed="false">
      <c r="A4307" s="6" t="n">
        <f aca="false">1_Data_EDA!O4308</f>
        <v>0</v>
      </c>
      <c r="B4307" s="6" t="n">
        <f aca="false">1_Data_EDA!H4308</f>
        <v>4</v>
      </c>
      <c r="C4307" s="7" t="n">
        <f aca="false">1_Data_EDA!I4308</f>
        <v>210.8500061</v>
      </c>
      <c r="D4307" s="6" t="n">
        <f aca="false">1_Data_EDA!J4308</f>
        <v>1</v>
      </c>
      <c r="E4307" s="7" t="n">
        <f aca="false">1_Data_EDA!K4308</f>
        <v>210.8500061</v>
      </c>
      <c r="F4307" s="7" t="n">
        <f aca="false">1_Data_EDA!L4308</f>
        <v>0</v>
      </c>
      <c r="G4307" s="8" t="n">
        <f aca="false">1_Data_EDA!M4308</f>
        <v>0</v>
      </c>
      <c r="H4307" s="6" t="n">
        <f aca="false">IF(1_Data_EDA!B4308="First Class",1,0)</f>
        <v>0</v>
      </c>
      <c r="I4307" s="6" t="n">
        <f aca="false">IF(1_Data_EDA!B4308="Second Class",1,0)</f>
        <v>0</v>
      </c>
      <c r="J4307" s="6" t="n">
        <f aca="false">IF(1_Data_EDA!B4308="Same Day",1,0)</f>
        <v>0</v>
      </c>
      <c r="K4307" s="6" t="n">
        <f aca="false">IF(1_Data_EDA!C4308="Corporate",1,0)</f>
        <v>1</v>
      </c>
      <c r="L4307" s="6" t="n">
        <f aca="false">IF(1_Data_EDA!C4308="Home Office",1,0)</f>
        <v>0</v>
      </c>
      <c r="M4307" s="6" t="n">
        <f aca="false">IF(1_Data_EDA!D4308="Europe",1,0)</f>
        <v>0</v>
      </c>
      <c r="N4307" s="6" t="n">
        <f aca="false">IF(1_Data_EDA!D4308="LATAM",1,0)</f>
        <v>0</v>
      </c>
      <c r="O4307" s="6" t="n">
        <f aca="false">IF(1_Data_EDA!D4308="Pacific Asia",1,0)</f>
        <v>1</v>
      </c>
      <c r="P4307" s="6" t="n">
        <f aca="false">IF(1_Data_EDA!D4308="USCA",1,0)</f>
        <v>0</v>
      </c>
      <c r="Q4307" s="6" t="n">
        <f aca="false">IF(C4307&gt;MEDIAN(C$5:C$8004),1,0)</f>
        <v>1</v>
      </c>
      <c r="R4307" s="6" t="n">
        <f aca="false">IF(D4307&gt;2,1,0)</f>
        <v>0</v>
      </c>
    </row>
    <row r="4308" customFormat="false" ht="15" hidden="false" customHeight="true" outlineLevel="0" collapsed="false">
      <c r="A4308" s="6" t="n">
        <f aca="false">1_Data_EDA!O4309</f>
        <v>1</v>
      </c>
      <c r="B4308" s="6" t="n">
        <f aca="false">1_Data_EDA!H4309</f>
        <v>2</v>
      </c>
      <c r="C4308" s="7" t="n">
        <f aca="false">1_Data_EDA!I4309</f>
        <v>50</v>
      </c>
      <c r="D4308" s="6" t="n">
        <f aca="false">1_Data_EDA!J4309</f>
        <v>4</v>
      </c>
      <c r="E4308" s="7" t="n">
        <f aca="false">1_Data_EDA!K4309</f>
        <v>200</v>
      </c>
      <c r="F4308" s="7" t="n">
        <f aca="false">1_Data_EDA!L4309</f>
        <v>4</v>
      </c>
      <c r="G4308" s="8" t="n">
        <f aca="false">1_Data_EDA!M4309</f>
        <v>0.02</v>
      </c>
      <c r="H4308" s="6" t="n">
        <f aca="false">IF(1_Data_EDA!B4309="First Class",1,0)</f>
        <v>0</v>
      </c>
      <c r="I4308" s="6" t="n">
        <f aca="false">IF(1_Data_EDA!B4309="Second Class",1,0)</f>
        <v>1</v>
      </c>
      <c r="J4308" s="6" t="n">
        <f aca="false">IF(1_Data_EDA!B4309="Same Day",1,0)</f>
        <v>0</v>
      </c>
      <c r="K4308" s="6" t="n">
        <f aca="false">IF(1_Data_EDA!C4309="Corporate",1,0)</f>
        <v>1</v>
      </c>
      <c r="L4308" s="6" t="n">
        <f aca="false">IF(1_Data_EDA!C4309="Home Office",1,0)</f>
        <v>0</v>
      </c>
      <c r="M4308" s="6" t="n">
        <f aca="false">IF(1_Data_EDA!D4309="Europe",1,0)</f>
        <v>0</v>
      </c>
      <c r="N4308" s="6" t="n">
        <f aca="false">IF(1_Data_EDA!D4309="LATAM",1,0)</f>
        <v>0</v>
      </c>
      <c r="O4308" s="6" t="n">
        <f aca="false">IF(1_Data_EDA!D4309="Pacific Asia",1,0)</f>
        <v>0</v>
      </c>
      <c r="P4308" s="6" t="n">
        <f aca="false">IF(1_Data_EDA!D4309="USCA",1,0)</f>
        <v>1</v>
      </c>
      <c r="Q4308" s="6" t="n">
        <f aca="false">IF(C4308&gt;MEDIAN(C$5:C$8004),1,0)</f>
        <v>0</v>
      </c>
      <c r="R4308" s="6" t="n">
        <f aca="false">IF(D4308&gt;2,1,0)</f>
        <v>1</v>
      </c>
    </row>
    <row r="4309" customFormat="false" ht="15" hidden="false" customHeight="true" outlineLevel="0" collapsed="false">
      <c r="A4309" s="6" t="n">
        <f aca="false">1_Data_EDA!O4310</f>
        <v>0</v>
      </c>
      <c r="B4309" s="6" t="n">
        <f aca="false">1_Data_EDA!H4310</f>
        <v>2</v>
      </c>
      <c r="C4309" s="7" t="n">
        <f aca="false">1_Data_EDA!I4310</f>
        <v>39.75</v>
      </c>
      <c r="D4309" s="6" t="n">
        <f aca="false">1_Data_EDA!J4310</f>
        <v>1</v>
      </c>
      <c r="E4309" s="7" t="n">
        <f aca="false">1_Data_EDA!K4310</f>
        <v>39.75</v>
      </c>
      <c r="F4309" s="7" t="n">
        <f aca="false">1_Data_EDA!L4310</f>
        <v>2.779999971</v>
      </c>
      <c r="G4309" s="8" t="n">
        <f aca="false">1_Data_EDA!M4310</f>
        <v>0.07</v>
      </c>
      <c r="H4309" s="6" t="n">
        <f aca="false">IF(1_Data_EDA!B4310="First Class",1,0)</f>
        <v>0</v>
      </c>
      <c r="I4309" s="6" t="n">
        <f aca="false">IF(1_Data_EDA!B4310="Second Class",1,0)</f>
        <v>1</v>
      </c>
      <c r="J4309" s="6" t="n">
        <f aca="false">IF(1_Data_EDA!B4310="Same Day",1,0)</f>
        <v>0</v>
      </c>
      <c r="K4309" s="6" t="n">
        <f aca="false">IF(1_Data_EDA!C4310="Corporate",1,0)</f>
        <v>0</v>
      </c>
      <c r="L4309" s="6" t="n">
        <f aca="false">IF(1_Data_EDA!C4310="Home Office",1,0)</f>
        <v>1</v>
      </c>
      <c r="M4309" s="6" t="n">
        <f aca="false">IF(1_Data_EDA!D4310="Europe",1,0)</f>
        <v>0</v>
      </c>
      <c r="N4309" s="6" t="n">
        <f aca="false">IF(1_Data_EDA!D4310="LATAM",1,0)</f>
        <v>0</v>
      </c>
      <c r="O4309" s="6" t="n">
        <f aca="false">IF(1_Data_EDA!D4310="Pacific Asia",1,0)</f>
        <v>1</v>
      </c>
      <c r="P4309" s="6" t="n">
        <f aca="false">IF(1_Data_EDA!D4310="USCA",1,0)</f>
        <v>0</v>
      </c>
      <c r="Q4309" s="6" t="n">
        <f aca="false">IF(C4309&gt;MEDIAN(C$5:C$8004),1,0)</f>
        <v>0</v>
      </c>
      <c r="R4309" s="6" t="n">
        <f aca="false">IF(D4309&gt;2,1,0)</f>
        <v>0</v>
      </c>
    </row>
    <row r="4310" customFormat="false" ht="15" hidden="false" customHeight="true" outlineLevel="0" collapsed="false">
      <c r="A4310" s="6" t="n">
        <f aca="false">1_Data_EDA!O4311</f>
        <v>1</v>
      </c>
      <c r="B4310" s="6" t="n">
        <f aca="false">1_Data_EDA!H4311</f>
        <v>4</v>
      </c>
      <c r="C4310" s="7" t="n">
        <f aca="false">1_Data_EDA!I4311</f>
        <v>299.980011</v>
      </c>
      <c r="D4310" s="6" t="n">
        <f aca="false">1_Data_EDA!J4311</f>
        <v>1</v>
      </c>
      <c r="E4310" s="7" t="n">
        <f aca="false">1_Data_EDA!K4311</f>
        <v>299.980011</v>
      </c>
      <c r="F4310" s="7" t="n">
        <f aca="false">1_Data_EDA!L4311</f>
        <v>3</v>
      </c>
      <c r="G4310" s="8" t="n">
        <f aca="false">1_Data_EDA!M4311</f>
        <v>0.01</v>
      </c>
      <c r="H4310" s="6" t="n">
        <f aca="false">IF(1_Data_EDA!B4311="First Class",1,0)</f>
        <v>0</v>
      </c>
      <c r="I4310" s="6" t="n">
        <f aca="false">IF(1_Data_EDA!B4311="Second Class",1,0)</f>
        <v>0</v>
      </c>
      <c r="J4310" s="6" t="n">
        <f aca="false">IF(1_Data_EDA!B4311="Same Day",1,0)</f>
        <v>0</v>
      </c>
      <c r="K4310" s="6" t="n">
        <f aca="false">IF(1_Data_EDA!C4311="Corporate",1,0)</f>
        <v>0</v>
      </c>
      <c r="L4310" s="6" t="n">
        <f aca="false">IF(1_Data_EDA!C4311="Home Office",1,0)</f>
        <v>0</v>
      </c>
      <c r="M4310" s="6" t="n">
        <f aca="false">IF(1_Data_EDA!D4311="Europe",1,0)</f>
        <v>0</v>
      </c>
      <c r="N4310" s="6" t="n">
        <f aca="false">IF(1_Data_EDA!D4311="LATAM",1,0)</f>
        <v>1</v>
      </c>
      <c r="O4310" s="6" t="n">
        <f aca="false">IF(1_Data_EDA!D4311="Pacific Asia",1,0)</f>
        <v>0</v>
      </c>
      <c r="P4310" s="6" t="n">
        <f aca="false">IF(1_Data_EDA!D4311="USCA",1,0)</f>
        <v>0</v>
      </c>
      <c r="Q4310" s="6" t="n">
        <f aca="false">IF(C4310&gt;MEDIAN(C$5:C$8004),1,0)</f>
        <v>1</v>
      </c>
      <c r="R4310" s="6" t="n">
        <f aca="false">IF(D4310&gt;2,1,0)</f>
        <v>0</v>
      </c>
    </row>
    <row r="4311" customFormat="false" ht="15" hidden="false" customHeight="true" outlineLevel="0" collapsed="false">
      <c r="A4311" s="6" t="n">
        <f aca="false">1_Data_EDA!O4312</f>
        <v>1</v>
      </c>
      <c r="B4311" s="6" t="n">
        <f aca="false">1_Data_EDA!H4312</f>
        <v>1</v>
      </c>
      <c r="C4311" s="7" t="n">
        <f aca="false">1_Data_EDA!I4312</f>
        <v>129.9900055</v>
      </c>
      <c r="D4311" s="6" t="n">
        <f aca="false">1_Data_EDA!J4312</f>
        <v>1</v>
      </c>
      <c r="E4311" s="7" t="n">
        <f aca="false">1_Data_EDA!K4312</f>
        <v>129.9900055</v>
      </c>
      <c r="F4311" s="7" t="n">
        <f aca="false">1_Data_EDA!L4312</f>
        <v>22.10000038</v>
      </c>
      <c r="G4311" s="8" t="n">
        <f aca="false">1_Data_EDA!M4312</f>
        <v>0.170000002</v>
      </c>
      <c r="H4311" s="6" t="n">
        <f aca="false">IF(1_Data_EDA!B4312="First Class",1,0)</f>
        <v>1</v>
      </c>
      <c r="I4311" s="6" t="n">
        <f aca="false">IF(1_Data_EDA!B4312="Second Class",1,0)</f>
        <v>0</v>
      </c>
      <c r="J4311" s="6" t="n">
        <f aca="false">IF(1_Data_EDA!B4312="Same Day",1,0)</f>
        <v>0</v>
      </c>
      <c r="K4311" s="6" t="n">
        <f aca="false">IF(1_Data_EDA!C4312="Corporate",1,0)</f>
        <v>0</v>
      </c>
      <c r="L4311" s="6" t="n">
        <f aca="false">IF(1_Data_EDA!C4312="Home Office",1,0)</f>
        <v>1</v>
      </c>
      <c r="M4311" s="6" t="n">
        <f aca="false">IF(1_Data_EDA!D4312="Europe",1,0)</f>
        <v>0</v>
      </c>
      <c r="N4311" s="6" t="n">
        <f aca="false">IF(1_Data_EDA!D4312="LATAM",1,0)</f>
        <v>0</v>
      </c>
      <c r="O4311" s="6" t="n">
        <f aca="false">IF(1_Data_EDA!D4312="Pacific Asia",1,0)</f>
        <v>1</v>
      </c>
      <c r="P4311" s="6" t="n">
        <f aca="false">IF(1_Data_EDA!D4312="USCA",1,0)</f>
        <v>0</v>
      </c>
      <c r="Q4311" s="6" t="n">
        <f aca="false">IF(C4311&gt;MEDIAN(C$5:C$8004),1,0)</f>
        <v>1</v>
      </c>
      <c r="R4311" s="6" t="n">
        <f aca="false">IF(D4311&gt;2,1,0)</f>
        <v>0</v>
      </c>
    </row>
    <row r="4312" customFormat="false" ht="15" hidden="false" customHeight="true" outlineLevel="0" collapsed="false">
      <c r="A4312" s="6" t="n">
        <f aca="false">1_Data_EDA!O4313</f>
        <v>1</v>
      </c>
      <c r="B4312" s="6" t="n">
        <f aca="false">1_Data_EDA!H4313</f>
        <v>2</v>
      </c>
      <c r="C4312" s="7" t="n">
        <f aca="false">1_Data_EDA!I4313</f>
        <v>59.99000168</v>
      </c>
      <c r="D4312" s="6" t="n">
        <f aca="false">1_Data_EDA!J4313</f>
        <v>1</v>
      </c>
      <c r="E4312" s="7" t="n">
        <f aca="false">1_Data_EDA!K4313</f>
        <v>59.99000168</v>
      </c>
      <c r="F4312" s="7" t="n">
        <f aca="false">1_Data_EDA!L4313</f>
        <v>1.799999952</v>
      </c>
      <c r="G4312" s="8" t="n">
        <f aca="false">1_Data_EDA!M4313</f>
        <v>0.029999999</v>
      </c>
      <c r="H4312" s="6" t="n">
        <f aca="false">IF(1_Data_EDA!B4313="First Class",1,0)</f>
        <v>0</v>
      </c>
      <c r="I4312" s="6" t="n">
        <f aca="false">IF(1_Data_EDA!B4313="Second Class",1,0)</f>
        <v>1</v>
      </c>
      <c r="J4312" s="6" t="n">
        <f aca="false">IF(1_Data_EDA!B4313="Same Day",1,0)</f>
        <v>0</v>
      </c>
      <c r="K4312" s="6" t="n">
        <f aca="false">IF(1_Data_EDA!C4313="Corporate",1,0)</f>
        <v>1</v>
      </c>
      <c r="L4312" s="6" t="n">
        <f aca="false">IF(1_Data_EDA!C4313="Home Office",1,0)</f>
        <v>0</v>
      </c>
      <c r="M4312" s="6" t="n">
        <f aca="false">IF(1_Data_EDA!D4313="Europe",1,0)</f>
        <v>0</v>
      </c>
      <c r="N4312" s="6" t="n">
        <f aca="false">IF(1_Data_EDA!D4313="LATAM",1,0)</f>
        <v>0</v>
      </c>
      <c r="O4312" s="6" t="n">
        <f aca="false">IF(1_Data_EDA!D4313="Pacific Asia",1,0)</f>
        <v>1</v>
      </c>
      <c r="P4312" s="6" t="n">
        <f aca="false">IF(1_Data_EDA!D4313="USCA",1,0)</f>
        <v>0</v>
      </c>
      <c r="Q4312" s="6" t="n">
        <f aca="false">IF(C4312&gt;MEDIAN(C$5:C$8004),1,0)</f>
        <v>0</v>
      </c>
      <c r="R4312" s="6" t="n">
        <f aca="false">IF(D4312&gt;2,1,0)</f>
        <v>0</v>
      </c>
    </row>
    <row r="4313" customFormat="false" ht="15" hidden="false" customHeight="true" outlineLevel="0" collapsed="false">
      <c r="A4313" s="6" t="n">
        <f aca="false">1_Data_EDA!O4314</f>
        <v>1</v>
      </c>
      <c r="B4313" s="6" t="n">
        <f aca="false">1_Data_EDA!H4314</f>
        <v>1</v>
      </c>
      <c r="C4313" s="7" t="n">
        <f aca="false">1_Data_EDA!I4314</f>
        <v>99.98999786</v>
      </c>
      <c r="D4313" s="6" t="n">
        <f aca="false">1_Data_EDA!J4314</f>
        <v>1</v>
      </c>
      <c r="E4313" s="7" t="n">
        <f aca="false">1_Data_EDA!K4314</f>
        <v>99.98999786</v>
      </c>
      <c r="F4313" s="7" t="n">
        <f aca="false">1_Data_EDA!L4314</f>
        <v>0</v>
      </c>
      <c r="G4313" s="8" t="n">
        <f aca="false">1_Data_EDA!M4314</f>
        <v>0</v>
      </c>
      <c r="H4313" s="6" t="n">
        <f aca="false">IF(1_Data_EDA!B4314="First Class",1,0)</f>
        <v>1</v>
      </c>
      <c r="I4313" s="6" t="n">
        <f aca="false">IF(1_Data_EDA!B4314="Second Class",1,0)</f>
        <v>0</v>
      </c>
      <c r="J4313" s="6" t="n">
        <f aca="false">IF(1_Data_EDA!B4314="Same Day",1,0)</f>
        <v>0</v>
      </c>
      <c r="K4313" s="6" t="n">
        <f aca="false">IF(1_Data_EDA!C4314="Corporate",1,0)</f>
        <v>0</v>
      </c>
      <c r="L4313" s="6" t="n">
        <f aca="false">IF(1_Data_EDA!C4314="Home Office",1,0)</f>
        <v>0</v>
      </c>
      <c r="M4313" s="6" t="n">
        <f aca="false">IF(1_Data_EDA!D4314="Europe",1,0)</f>
        <v>0</v>
      </c>
      <c r="N4313" s="6" t="n">
        <f aca="false">IF(1_Data_EDA!D4314="LATAM",1,0)</f>
        <v>0</v>
      </c>
      <c r="O4313" s="6" t="n">
        <f aca="false">IF(1_Data_EDA!D4314="Pacific Asia",1,0)</f>
        <v>1</v>
      </c>
      <c r="P4313" s="6" t="n">
        <f aca="false">IF(1_Data_EDA!D4314="USCA",1,0)</f>
        <v>0</v>
      </c>
      <c r="Q4313" s="6" t="n">
        <f aca="false">IF(C4313&gt;MEDIAN(C$5:C$8004),1,0)</f>
        <v>1</v>
      </c>
      <c r="R4313" s="6" t="n">
        <f aca="false">IF(D4313&gt;2,1,0)</f>
        <v>0</v>
      </c>
    </row>
    <row r="4314" customFormat="false" ht="15" hidden="false" customHeight="true" outlineLevel="0" collapsed="false">
      <c r="A4314" s="6" t="n">
        <f aca="false">1_Data_EDA!O4315</f>
        <v>0</v>
      </c>
      <c r="B4314" s="6" t="n">
        <f aca="false">1_Data_EDA!H4315</f>
        <v>4</v>
      </c>
      <c r="C4314" s="7" t="n">
        <f aca="false">1_Data_EDA!I4315</f>
        <v>50</v>
      </c>
      <c r="D4314" s="6" t="n">
        <f aca="false">1_Data_EDA!J4315</f>
        <v>4</v>
      </c>
      <c r="E4314" s="7" t="n">
        <f aca="false">1_Data_EDA!K4315</f>
        <v>200</v>
      </c>
      <c r="F4314" s="7" t="n">
        <f aca="false">1_Data_EDA!L4315</f>
        <v>50</v>
      </c>
      <c r="G4314" s="8" t="n">
        <f aca="false">1_Data_EDA!M4315</f>
        <v>0.25</v>
      </c>
      <c r="H4314" s="6" t="n">
        <f aca="false">IF(1_Data_EDA!B4315="First Class",1,0)</f>
        <v>0</v>
      </c>
      <c r="I4314" s="6" t="n">
        <f aca="false">IF(1_Data_EDA!B4315="Second Class",1,0)</f>
        <v>0</v>
      </c>
      <c r="J4314" s="6" t="n">
        <f aca="false">IF(1_Data_EDA!B4315="Same Day",1,0)</f>
        <v>0</v>
      </c>
      <c r="K4314" s="6" t="n">
        <f aca="false">IF(1_Data_EDA!C4315="Corporate",1,0)</f>
        <v>1</v>
      </c>
      <c r="L4314" s="6" t="n">
        <f aca="false">IF(1_Data_EDA!C4315="Home Office",1,0)</f>
        <v>0</v>
      </c>
      <c r="M4314" s="6" t="n">
        <f aca="false">IF(1_Data_EDA!D4315="Europe",1,0)</f>
        <v>0</v>
      </c>
      <c r="N4314" s="6" t="n">
        <f aca="false">IF(1_Data_EDA!D4315="LATAM",1,0)</f>
        <v>1</v>
      </c>
      <c r="O4314" s="6" t="n">
        <f aca="false">IF(1_Data_EDA!D4315="Pacific Asia",1,0)</f>
        <v>0</v>
      </c>
      <c r="P4314" s="6" t="n">
        <f aca="false">IF(1_Data_EDA!D4315="USCA",1,0)</f>
        <v>0</v>
      </c>
      <c r="Q4314" s="6" t="n">
        <f aca="false">IF(C4314&gt;MEDIAN(C$5:C$8004),1,0)</f>
        <v>0</v>
      </c>
      <c r="R4314" s="6" t="n">
        <f aca="false">IF(D4314&gt;2,1,0)</f>
        <v>1</v>
      </c>
    </row>
    <row r="4315" customFormat="false" ht="15" hidden="false" customHeight="true" outlineLevel="0" collapsed="false">
      <c r="A4315" s="6" t="n">
        <f aca="false">1_Data_EDA!O4316</f>
        <v>0</v>
      </c>
      <c r="B4315" s="6" t="n">
        <f aca="false">1_Data_EDA!H4316</f>
        <v>4</v>
      </c>
      <c r="C4315" s="7" t="n">
        <f aca="false">1_Data_EDA!I4316</f>
        <v>199.9900055</v>
      </c>
      <c r="D4315" s="6" t="n">
        <f aca="false">1_Data_EDA!J4316</f>
        <v>1</v>
      </c>
      <c r="E4315" s="7" t="n">
        <f aca="false">1_Data_EDA!K4316</f>
        <v>199.9900055</v>
      </c>
      <c r="F4315" s="7" t="n">
        <f aca="false">1_Data_EDA!L4316</f>
        <v>2</v>
      </c>
      <c r="G4315" s="8" t="n">
        <f aca="false">1_Data_EDA!M4316</f>
        <v>0.01</v>
      </c>
      <c r="H4315" s="6" t="n">
        <f aca="false">IF(1_Data_EDA!B4316="First Class",1,0)</f>
        <v>0</v>
      </c>
      <c r="I4315" s="6" t="n">
        <f aca="false">IF(1_Data_EDA!B4316="Second Class",1,0)</f>
        <v>0</v>
      </c>
      <c r="J4315" s="6" t="n">
        <f aca="false">IF(1_Data_EDA!B4316="Same Day",1,0)</f>
        <v>0</v>
      </c>
      <c r="K4315" s="6" t="n">
        <f aca="false">IF(1_Data_EDA!C4316="Corporate",1,0)</f>
        <v>0</v>
      </c>
      <c r="L4315" s="6" t="n">
        <f aca="false">IF(1_Data_EDA!C4316="Home Office",1,0)</f>
        <v>0</v>
      </c>
      <c r="M4315" s="6" t="n">
        <f aca="false">IF(1_Data_EDA!D4316="Europe",1,0)</f>
        <v>0</v>
      </c>
      <c r="N4315" s="6" t="n">
        <f aca="false">IF(1_Data_EDA!D4316="LATAM",1,0)</f>
        <v>0</v>
      </c>
      <c r="O4315" s="6" t="n">
        <f aca="false">IF(1_Data_EDA!D4316="Pacific Asia",1,0)</f>
        <v>1</v>
      </c>
      <c r="P4315" s="6" t="n">
        <f aca="false">IF(1_Data_EDA!D4316="USCA",1,0)</f>
        <v>0</v>
      </c>
      <c r="Q4315" s="6" t="n">
        <f aca="false">IF(C4315&gt;MEDIAN(C$5:C$8004),1,0)</f>
        <v>1</v>
      </c>
      <c r="R4315" s="6" t="n">
        <f aca="false">IF(D4315&gt;2,1,0)</f>
        <v>0</v>
      </c>
    </row>
    <row r="4316" customFormat="false" ht="15" hidden="false" customHeight="true" outlineLevel="0" collapsed="false">
      <c r="A4316" s="6" t="n">
        <f aca="false">1_Data_EDA!O4317</f>
        <v>0</v>
      </c>
      <c r="B4316" s="6" t="n">
        <f aca="false">1_Data_EDA!H4317</f>
        <v>4</v>
      </c>
      <c r="C4316" s="7" t="n">
        <f aca="false">1_Data_EDA!I4317</f>
        <v>399.980011</v>
      </c>
      <c r="D4316" s="6" t="n">
        <f aca="false">1_Data_EDA!J4317</f>
        <v>1</v>
      </c>
      <c r="E4316" s="7" t="n">
        <f aca="false">1_Data_EDA!K4317</f>
        <v>399.980011</v>
      </c>
      <c r="F4316" s="7" t="n">
        <f aca="false">1_Data_EDA!L4317</f>
        <v>68</v>
      </c>
      <c r="G4316" s="8" t="n">
        <f aca="false">1_Data_EDA!M4317</f>
        <v>0.170000002</v>
      </c>
      <c r="H4316" s="6" t="n">
        <f aca="false">IF(1_Data_EDA!B4317="First Class",1,0)</f>
        <v>0</v>
      </c>
      <c r="I4316" s="6" t="n">
        <f aca="false">IF(1_Data_EDA!B4317="Second Class",1,0)</f>
        <v>0</v>
      </c>
      <c r="J4316" s="6" t="n">
        <f aca="false">IF(1_Data_EDA!B4317="Same Day",1,0)</f>
        <v>0</v>
      </c>
      <c r="K4316" s="6" t="n">
        <f aca="false">IF(1_Data_EDA!C4317="Corporate",1,0)</f>
        <v>1</v>
      </c>
      <c r="L4316" s="6" t="n">
        <f aca="false">IF(1_Data_EDA!C4317="Home Office",1,0)</f>
        <v>0</v>
      </c>
      <c r="M4316" s="6" t="n">
        <f aca="false">IF(1_Data_EDA!D4317="Europe",1,0)</f>
        <v>1</v>
      </c>
      <c r="N4316" s="6" t="n">
        <f aca="false">IF(1_Data_EDA!D4317="LATAM",1,0)</f>
        <v>0</v>
      </c>
      <c r="O4316" s="6" t="n">
        <f aca="false">IF(1_Data_EDA!D4317="Pacific Asia",1,0)</f>
        <v>0</v>
      </c>
      <c r="P4316" s="6" t="n">
        <f aca="false">IF(1_Data_EDA!D4317="USCA",1,0)</f>
        <v>0</v>
      </c>
      <c r="Q4316" s="6" t="n">
        <f aca="false">IF(C4316&gt;MEDIAN(C$5:C$8004),1,0)</f>
        <v>1</v>
      </c>
      <c r="R4316" s="6" t="n">
        <f aca="false">IF(D4316&gt;2,1,0)</f>
        <v>0</v>
      </c>
    </row>
    <row r="4317" customFormat="false" ht="15" hidden="false" customHeight="true" outlineLevel="0" collapsed="false">
      <c r="A4317" s="6" t="n">
        <f aca="false">1_Data_EDA!O4318</f>
        <v>1</v>
      </c>
      <c r="B4317" s="6" t="n">
        <f aca="false">1_Data_EDA!H4318</f>
        <v>0</v>
      </c>
      <c r="C4317" s="7" t="n">
        <f aca="false">1_Data_EDA!I4318</f>
        <v>59.99000168</v>
      </c>
      <c r="D4317" s="6" t="n">
        <f aca="false">1_Data_EDA!J4318</f>
        <v>3</v>
      </c>
      <c r="E4317" s="7" t="n">
        <f aca="false">1_Data_EDA!K4318</f>
        <v>179.9700012</v>
      </c>
      <c r="F4317" s="7" t="n">
        <f aca="false">1_Data_EDA!L4318</f>
        <v>35.99000168</v>
      </c>
      <c r="G4317" s="8" t="n">
        <f aca="false">1_Data_EDA!M4318</f>
        <v>0.200000003</v>
      </c>
      <c r="H4317" s="6" t="n">
        <f aca="false">IF(1_Data_EDA!B4318="First Class",1,0)</f>
        <v>0</v>
      </c>
      <c r="I4317" s="6" t="n">
        <f aca="false">IF(1_Data_EDA!B4318="Second Class",1,0)</f>
        <v>0</v>
      </c>
      <c r="J4317" s="6" t="n">
        <f aca="false">IF(1_Data_EDA!B4318="Same Day",1,0)</f>
        <v>1</v>
      </c>
      <c r="K4317" s="6" t="n">
        <f aca="false">IF(1_Data_EDA!C4318="Corporate",1,0)</f>
        <v>1</v>
      </c>
      <c r="L4317" s="6" t="n">
        <f aca="false">IF(1_Data_EDA!C4318="Home Office",1,0)</f>
        <v>0</v>
      </c>
      <c r="M4317" s="6" t="n">
        <f aca="false">IF(1_Data_EDA!D4318="Europe",1,0)</f>
        <v>0</v>
      </c>
      <c r="N4317" s="6" t="n">
        <f aca="false">IF(1_Data_EDA!D4318="LATAM",1,0)</f>
        <v>0</v>
      </c>
      <c r="O4317" s="6" t="n">
        <f aca="false">IF(1_Data_EDA!D4318="Pacific Asia",1,0)</f>
        <v>0</v>
      </c>
      <c r="P4317" s="6" t="n">
        <f aca="false">IF(1_Data_EDA!D4318="USCA",1,0)</f>
        <v>1</v>
      </c>
      <c r="Q4317" s="6" t="n">
        <f aca="false">IF(C4317&gt;MEDIAN(C$5:C$8004),1,0)</f>
        <v>0</v>
      </c>
      <c r="R4317" s="6" t="n">
        <f aca="false">IF(D4317&gt;2,1,0)</f>
        <v>1</v>
      </c>
    </row>
    <row r="4318" customFormat="false" ht="15" hidden="false" customHeight="true" outlineLevel="0" collapsed="false">
      <c r="A4318" s="6" t="n">
        <f aca="false">1_Data_EDA!O4319</f>
        <v>0</v>
      </c>
      <c r="B4318" s="6" t="n">
        <f aca="false">1_Data_EDA!H4319</f>
        <v>4</v>
      </c>
      <c r="C4318" s="7" t="n">
        <f aca="false">1_Data_EDA!I4319</f>
        <v>99.98999786</v>
      </c>
      <c r="D4318" s="6" t="n">
        <f aca="false">1_Data_EDA!J4319</f>
        <v>4</v>
      </c>
      <c r="E4318" s="7" t="n">
        <f aca="false">1_Data_EDA!K4319</f>
        <v>399.9599915</v>
      </c>
      <c r="F4318" s="7" t="n">
        <f aca="false">1_Data_EDA!L4319</f>
        <v>8</v>
      </c>
      <c r="G4318" s="8" t="n">
        <f aca="false">1_Data_EDA!M4319</f>
        <v>0.02</v>
      </c>
      <c r="H4318" s="6" t="n">
        <f aca="false">IF(1_Data_EDA!B4319="First Class",1,0)</f>
        <v>0</v>
      </c>
      <c r="I4318" s="6" t="n">
        <f aca="false">IF(1_Data_EDA!B4319="Second Class",1,0)</f>
        <v>0</v>
      </c>
      <c r="J4318" s="6" t="n">
        <f aca="false">IF(1_Data_EDA!B4319="Same Day",1,0)</f>
        <v>0</v>
      </c>
      <c r="K4318" s="6" t="n">
        <f aca="false">IF(1_Data_EDA!C4319="Corporate",1,0)</f>
        <v>0</v>
      </c>
      <c r="L4318" s="6" t="n">
        <f aca="false">IF(1_Data_EDA!C4319="Home Office",1,0)</f>
        <v>0</v>
      </c>
      <c r="M4318" s="6" t="n">
        <f aca="false">IF(1_Data_EDA!D4319="Europe",1,0)</f>
        <v>0</v>
      </c>
      <c r="N4318" s="6" t="n">
        <f aca="false">IF(1_Data_EDA!D4319="LATAM",1,0)</f>
        <v>0</v>
      </c>
      <c r="O4318" s="6" t="n">
        <f aca="false">IF(1_Data_EDA!D4319="Pacific Asia",1,0)</f>
        <v>0</v>
      </c>
      <c r="P4318" s="6" t="n">
        <f aca="false">IF(1_Data_EDA!D4319="USCA",1,0)</f>
        <v>1</v>
      </c>
      <c r="Q4318" s="6" t="n">
        <f aca="false">IF(C4318&gt;MEDIAN(C$5:C$8004),1,0)</f>
        <v>1</v>
      </c>
      <c r="R4318" s="6" t="n">
        <f aca="false">IF(D4318&gt;2,1,0)</f>
        <v>1</v>
      </c>
    </row>
    <row r="4319" customFormat="false" ht="15" hidden="false" customHeight="true" outlineLevel="0" collapsed="false">
      <c r="A4319" s="6" t="n">
        <f aca="false">1_Data_EDA!O4320</f>
        <v>1</v>
      </c>
      <c r="B4319" s="6" t="n">
        <f aca="false">1_Data_EDA!H4320</f>
        <v>1</v>
      </c>
      <c r="C4319" s="7" t="n">
        <f aca="false">1_Data_EDA!I4320</f>
        <v>129.9900055</v>
      </c>
      <c r="D4319" s="6" t="n">
        <f aca="false">1_Data_EDA!J4320</f>
        <v>1</v>
      </c>
      <c r="E4319" s="7" t="n">
        <f aca="false">1_Data_EDA!K4320</f>
        <v>129.9900055</v>
      </c>
      <c r="F4319" s="7" t="n">
        <f aca="false">1_Data_EDA!L4320</f>
        <v>23.39999962</v>
      </c>
      <c r="G4319" s="8" t="n">
        <f aca="false">1_Data_EDA!M4320</f>
        <v>0.180000007</v>
      </c>
      <c r="H4319" s="6" t="n">
        <f aca="false">IF(1_Data_EDA!B4320="First Class",1,0)</f>
        <v>1</v>
      </c>
      <c r="I4319" s="6" t="n">
        <f aca="false">IF(1_Data_EDA!B4320="Second Class",1,0)</f>
        <v>0</v>
      </c>
      <c r="J4319" s="6" t="n">
        <f aca="false">IF(1_Data_EDA!B4320="Same Day",1,0)</f>
        <v>0</v>
      </c>
      <c r="K4319" s="6" t="n">
        <f aca="false">IF(1_Data_EDA!C4320="Corporate",1,0)</f>
        <v>0</v>
      </c>
      <c r="L4319" s="6" t="n">
        <f aca="false">IF(1_Data_EDA!C4320="Home Office",1,0)</f>
        <v>1</v>
      </c>
      <c r="M4319" s="6" t="n">
        <f aca="false">IF(1_Data_EDA!D4320="Europe",1,0)</f>
        <v>0</v>
      </c>
      <c r="N4319" s="6" t="n">
        <f aca="false">IF(1_Data_EDA!D4320="LATAM",1,0)</f>
        <v>1</v>
      </c>
      <c r="O4319" s="6" t="n">
        <f aca="false">IF(1_Data_EDA!D4320="Pacific Asia",1,0)</f>
        <v>0</v>
      </c>
      <c r="P4319" s="6" t="n">
        <f aca="false">IF(1_Data_EDA!D4320="USCA",1,0)</f>
        <v>0</v>
      </c>
      <c r="Q4319" s="6" t="n">
        <f aca="false">IF(C4319&gt;MEDIAN(C$5:C$8004),1,0)</f>
        <v>1</v>
      </c>
      <c r="R4319" s="6" t="n">
        <f aca="false">IF(D4319&gt;2,1,0)</f>
        <v>0</v>
      </c>
    </row>
    <row r="4320" customFormat="false" ht="15" hidden="false" customHeight="true" outlineLevel="0" collapsed="false">
      <c r="A4320" s="6" t="n">
        <f aca="false">1_Data_EDA!O4321</f>
        <v>1</v>
      </c>
      <c r="B4320" s="6" t="n">
        <f aca="false">1_Data_EDA!H4321</f>
        <v>2</v>
      </c>
      <c r="C4320" s="7" t="n">
        <f aca="false">1_Data_EDA!I4321</f>
        <v>59.99000168</v>
      </c>
      <c r="D4320" s="6" t="n">
        <f aca="false">1_Data_EDA!J4321</f>
        <v>4</v>
      </c>
      <c r="E4320" s="7" t="n">
        <f aca="false">1_Data_EDA!K4321</f>
        <v>239.9600067</v>
      </c>
      <c r="F4320" s="7" t="n">
        <f aca="false">1_Data_EDA!L4321</f>
        <v>4.800000191</v>
      </c>
      <c r="G4320" s="8" t="n">
        <f aca="false">1_Data_EDA!M4321</f>
        <v>0.02</v>
      </c>
      <c r="H4320" s="6" t="n">
        <f aca="false">IF(1_Data_EDA!B4321="First Class",1,0)</f>
        <v>0</v>
      </c>
      <c r="I4320" s="6" t="n">
        <f aca="false">IF(1_Data_EDA!B4321="Second Class",1,0)</f>
        <v>1</v>
      </c>
      <c r="J4320" s="6" t="n">
        <f aca="false">IF(1_Data_EDA!B4321="Same Day",1,0)</f>
        <v>0</v>
      </c>
      <c r="K4320" s="6" t="n">
        <f aca="false">IF(1_Data_EDA!C4321="Corporate",1,0)</f>
        <v>0</v>
      </c>
      <c r="L4320" s="6" t="n">
        <f aca="false">IF(1_Data_EDA!C4321="Home Office",1,0)</f>
        <v>0</v>
      </c>
      <c r="M4320" s="6" t="n">
        <f aca="false">IF(1_Data_EDA!D4321="Europe",1,0)</f>
        <v>0</v>
      </c>
      <c r="N4320" s="6" t="n">
        <f aca="false">IF(1_Data_EDA!D4321="LATAM",1,0)</f>
        <v>0</v>
      </c>
      <c r="O4320" s="6" t="n">
        <f aca="false">IF(1_Data_EDA!D4321="Pacific Asia",1,0)</f>
        <v>0</v>
      </c>
      <c r="P4320" s="6" t="n">
        <f aca="false">IF(1_Data_EDA!D4321="USCA",1,0)</f>
        <v>1</v>
      </c>
      <c r="Q4320" s="6" t="n">
        <f aca="false">IF(C4320&gt;MEDIAN(C$5:C$8004),1,0)</f>
        <v>0</v>
      </c>
      <c r="R4320" s="6" t="n">
        <f aca="false">IF(D4320&gt;2,1,0)</f>
        <v>1</v>
      </c>
    </row>
    <row r="4321" customFormat="false" ht="15" hidden="false" customHeight="true" outlineLevel="0" collapsed="false">
      <c r="A4321" s="6" t="n">
        <f aca="false">1_Data_EDA!O4322</f>
        <v>1</v>
      </c>
      <c r="B4321" s="6" t="n">
        <f aca="false">1_Data_EDA!H4322</f>
        <v>2</v>
      </c>
      <c r="C4321" s="7" t="n">
        <f aca="false">1_Data_EDA!I4322</f>
        <v>1500</v>
      </c>
      <c r="D4321" s="6" t="n">
        <f aca="false">1_Data_EDA!J4322</f>
        <v>1</v>
      </c>
      <c r="E4321" s="7" t="n">
        <f aca="false">1_Data_EDA!K4322</f>
        <v>1500</v>
      </c>
      <c r="F4321" s="7" t="n">
        <f aca="false">1_Data_EDA!L4322</f>
        <v>75</v>
      </c>
      <c r="G4321" s="8" t="n">
        <f aca="false">1_Data_EDA!M4322</f>
        <v>0.050000001</v>
      </c>
      <c r="H4321" s="6" t="n">
        <f aca="false">IF(1_Data_EDA!B4322="First Class",1,0)</f>
        <v>0</v>
      </c>
      <c r="I4321" s="6" t="n">
        <f aca="false">IF(1_Data_EDA!B4322="Second Class",1,0)</f>
        <v>1</v>
      </c>
      <c r="J4321" s="6" t="n">
        <f aca="false">IF(1_Data_EDA!B4322="Same Day",1,0)</f>
        <v>0</v>
      </c>
      <c r="K4321" s="6" t="n">
        <f aca="false">IF(1_Data_EDA!C4322="Corporate",1,0)</f>
        <v>0</v>
      </c>
      <c r="L4321" s="6" t="n">
        <f aca="false">IF(1_Data_EDA!C4322="Home Office",1,0)</f>
        <v>0</v>
      </c>
      <c r="M4321" s="6" t="n">
        <f aca="false">IF(1_Data_EDA!D4322="Europe",1,0)</f>
        <v>1</v>
      </c>
      <c r="N4321" s="6" t="n">
        <f aca="false">IF(1_Data_EDA!D4322="LATAM",1,0)</f>
        <v>0</v>
      </c>
      <c r="O4321" s="6" t="n">
        <f aca="false">IF(1_Data_EDA!D4322="Pacific Asia",1,0)</f>
        <v>0</v>
      </c>
      <c r="P4321" s="6" t="n">
        <f aca="false">IF(1_Data_EDA!D4322="USCA",1,0)</f>
        <v>0</v>
      </c>
      <c r="Q4321" s="6" t="n">
        <f aca="false">IF(C4321&gt;MEDIAN(C$5:C$8004),1,0)</f>
        <v>1</v>
      </c>
      <c r="R4321" s="6" t="n">
        <f aca="false">IF(D4321&gt;2,1,0)</f>
        <v>0</v>
      </c>
    </row>
    <row r="4322" customFormat="false" ht="15" hidden="false" customHeight="true" outlineLevel="0" collapsed="false">
      <c r="A4322" s="6" t="n">
        <f aca="false">1_Data_EDA!O4323</f>
        <v>1</v>
      </c>
      <c r="B4322" s="6" t="n">
        <f aca="false">1_Data_EDA!H4323</f>
        <v>4</v>
      </c>
      <c r="C4322" s="7" t="n">
        <f aca="false">1_Data_EDA!I4323</f>
        <v>299.980011</v>
      </c>
      <c r="D4322" s="6" t="n">
        <f aca="false">1_Data_EDA!J4323</f>
        <v>1</v>
      </c>
      <c r="E4322" s="7" t="n">
        <f aca="false">1_Data_EDA!K4323</f>
        <v>299.980011</v>
      </c>
      <c r="F4322" s="7" t="n">
        <f aca="false">1_Data_EDA!L4323</f>
        <v>21</v>
      </c>
      <c r="G4322" s="8" t="n">
        <f aca="false">1_Data_EDA!M4323</f>
        <v>0.07</v>
      </c>
      <c r="H4322" s="6" t="n">
        <f aca="false">IF(1_Data_EDA!B4323="First Class",1,0)</f>
        <v>0</v>
      </c>
      <c r="I4322" s="6" t="n">
        <f aca="false">IF(1_Data_EDA!B4323="Second Class",1,0)</f>
        <v>0</v>
      </c>
      <c r="J4322" s="6" t="n">
        <f aca="false">IF(1_Data_EDA!B4323="Same Day",1,0)</f>
        <v>0</v>
      </c>
      <c r="K4322" s="6" t="n">
        <f aca="false">IF(1_Data_EDA!C4323="Corporate",1,0)</f>
        <v>0</v>
      </c>
      <c r="L4322" s="6" t="n">
        <f aca="false">IF(1_Data_EDA!C4323="Home Office",1,0)</f>
        <v>1</v>
      </c>
      <c r="M4322" s="6" t="n">
        <f aca="false">IF(1_Data_EDA!D4323="Europe",1,0)</f>
        <v>1</v>
      </c>
      <c r="N4322" s="6" t="n">
        <f aca="false">IF(1_Data_EDA!D4323="LATAM",1,0)</f>
        <v>0</v>
      </c>
      <c r="O4322" s="6" t="n">
        <f aca="false">IF(1_Data_EDA!D4323="Pacific Asia",1,0)</f>
        <v>0</v>
      </c>
      <c r="P4322" s="6" t="n">
        <f aca="false">IF(1_Data_EDA!D4323="USCA",1,0)</f>
        <v>0</v>
      </c>
      <c r="Q4322" s="6" t="n">
        <f aca="false">IF(C4322&gt;MEDIAN(C$5:C$8004),1,0)</f>
        <v>1</v>
      </c>
      <c r="R4322" s="6" t="n">
        <f aca="false">IF(D4322&gt;2,1,0)</f>
        <v>0</v>
      </c>
    </row>
    <row r="4323" customFormat="false" ht="15" hidden="false" customHeight="true" outlineLevel="0" collapsed="false">
      <c r="A4323" s="6" t="n">
        <f aca="false">1_Data_EDA!O4324</f>
        <v>1</v>
      </c>
      <c r="B4323" s="6" t="n">
        <f aca="false">1_Data_EDA!H4324</f>
        <v>4</v>
      </c>
      <c r="C4323" s="7" t="n">
        <f aca="false">1_Data_EDA!I4324</f>
        <v>399.980011</v>
      </c>
      <c r="D4323" s="6" t="n">
        <f aca="false">1_Data_EDA!J4324</f>
        <v>1</v>
      </c>
      <c r="E4323" s="7" t="n">
        <f aca="false">1_Data_EDA!K4324</f>
        <v>399.980011</v>
      </c>
      <c r="F4323" s="7" t="n">
        <f aca="false">1_Data_EDA!L4324</f>
        <v>52</v>
      </c>
      <c r="G4323" s="8" t="n">
        <f aca="false">1_Data_EDA!M4324</f>
        <v>0.129999995</v>
      </c>
      <c r="H4323" s="6" t="n">
        <f aca="false">IF(1_Data_EDA!B4324="First Class",1,0)</f>
        <v>0</v>
      </c>
      <c r="I4323" s="6" t="n">
        <f aca="false">IF(1_Data_EDA!B4324="Second Class",1,0)</f>
        <v>0</v>
      </c>
      <c r="J4323" s="6" t="n">
        <f aca="false">IF(1_Data_EDA!B4324="Same Day",1,0)</f>
        <v>0</v>
      </c>
      <c r="K4323" s="6" t="n">
        <f aca="false">IF(1_Data_EDA!C4324="Corporate",1,0)</f>
        <v>0</v>
      </c>
      <c r="L4323" s="6" t="n">
        <f aca="false">IF(1_Data_EDA!C4324="Home Office",1,0)</f>
        <v>0</v>
      </c>
      <c r="M4323" s="6" t="n">
        <f aca="false">IF(1_Data_EDA!D4324="Europe",1,0)</f>
        <v>0</v>
      </c>
      <c r="N4323" s="6" t="n">
        <f aca="false">IF(1_Data_EDA!D4324="LATAM",1,0)</f>
        <v>1</v>
      </c>
      <c r="O4323" s="6" t="n">
        <f aca="false">IF(1_Data_EDA!D4324="Pacific Asia",1,0)</f>
        <v>0</v>
      </c>
      <c r="P4323" s="6" t="n">
        <f aca="false">IF(1_Data_EDA!D4324="USCA",1,0)</f>
        <v>0</v>
      </c>
      <c r="Q4323" s="6" t="n">
        <f aca="false">IF(C4323&gt;MEDIAN(C$5:C$8004),1,0)</f>
        <v>1</v>
      </c>
      <c r="R4323" s="6" t="n">
        <f aca="false">IF(D4323&gt;2,1,0)</f>
        <v>0</v>
      </c>
    </row>
    <row r="4324" customFormat="false" ht="15" hidden="false" customHeight="true" outlineLevel="0" collapsed="false">
      <c r="A4324" s="6" t="n">
        <f aca="false">1_Data_EDA!O4325</f>
        <v>0</v>
      </c>
      <c r="B4324" s="6" t="n">
        <f aca="false">1_Data_EDA!H4325</f>
        <v>4</v>
      </c>
      <c r="C4324" s="7" t="n">
        <f aca="false">1_Data_EDA!I4325</f>
        <v>129.9900055</v>
      </c>
      <c r="D4324" s="6" t="n">
        <f aca="false">1_Data_EDA!J4325</f>
        <v>1</v>
      </c>
      <c r="E4324" s="7" t="n">
        <f aca="false">1_Data_EDA!K4325</f>
        <v>129.9900055</v>
      </c>
      <c r="F4324" s="7" t="n">
        <f aca="false">1_Data_EDA!L4325</f>
        <v>11.69999981</v>
      </c>
      <c r="G4324" s="8" t="n">
        <f aca="false">1_Data_EDA!M4325</f>
        <v>0.090000004</v>
      </c>
      <c r="H4324" s="6" t="n">
        <f aca="false">IF(1_Data_EDA!B4325="First Class",1,0)</f>
        <v>0</v>
      </c>
      <c r="I4324" s="6" t="n">
        <f aca="false">IF(1_Data_EDA!B4325="Second Class",1,0)</f>
        <v>0</v>
      </c>
      <c r="J4324" s="6" t="n">
        <f aca="false">IF(1_Data_EDA!B4325="Same Day",1,0)</f>
        <v>0</v>
      </c>
      <c r="K4324" s="6" t="n">
        <f aca="false">IF(1_Data_EDA!C4325="Corporate",1,0)</f>
        <v>1</v>
      </c>
      <c r="L4324" s="6" t="n">
        <f aca="false">IF(1_Data_EDA!C4325="Home Office",1,0)</f>
        <v>0</v>
      </c>
      <c r="M4324" s="6" t="n">
        <f aca="false">IF(1_Data_EDA!D4325="Europe",1,0)</f>
        <v>0</v>
      </c>
      <c r="N4324" s="6" t="n">
        <f aca="false">IF(1_Data_EDA!D4325="LATAM",1,0)</f>
        <v>0</v>
      </c>
      <c r="O4324" s="6" t="n">
        <f aca="false">IF(1_Data_EDA!D4325="Pacific Asia",1,0)</f>
        <v>0</v>
      </c>
      <c r="P4324" s="6" t="n">
        <f aca="false">IF(1_Data_EDA!D4325="USCA",1,0)</f>
        <v>0</v>
      </c>
      <c r="Q4324" s="6" t="n">
        <f aca="false">IF(C4324&gt;MEDIAN(C$5:C$8004),1,0)</f>
        <v>1</v>
      </c>
      <c r="R4324" s="6" t="n">
        <f aca="false">IF(D4324&gt;2,1,0)</f>
        <v>0</v>
      </c>
    </row>
    <row r="4325" customFormat="false" ht="15" hidden="false" customHeight="true" outlineLevel="0" collapsed="false">
      <c r="A4325" s="6" t="n">
        <f aca="false">1_Data_EDA!O4326</f>
        <v>0</v>
      </c>
      <c r="B4325" s="6" t="n">
        <f aca="false">1_Data_EDA!H4326</f>
        <v>4</v>
      </c>
      <c r="C4325" s="7" t="n">
        <f aca="false">1_Data_EDA!I4326</f>
        <v>299.980011</v>
      </c>
      <c r="D4325" s="6" t="n">
        <f aca="false">1_Data_EDA!J4326</f>
        <v>1</v>
      </c>
      <c r="E4325" s="7" t="n">
        <f aca="false">1_Data_EDA!K4326</f>
        <v>299.980011</v>
      </c>
      <c r="F4325" s="7" t="n">
        <f aca="false">1_Data_EDA!L4326</f>
        <v>9</v>
      </c>
      <c r="G4325" s="8" t="n">
        <f aca="false">1_Data_EDA!M4326</f>
        <v>0.029999999</v>
      </c>
      <c r="H4325" s="6" t="n">
        <f aca="false">IF(1_Data_EDA!B4326="First Class",1,0)</f>
        <v>0</v>
      </c>
      <c r="I4325" s="6" t="n">
        <f aca="false">IF(1_Data_EDA!B4326="Second Class",1,0)</f>
        <v>0</v>
      </c>
      <c r="J4325" s="6" t="n">
        <f aca="false">IF(1_Data_EDA!B4326="Same Day",1,0)</f>
        <v>0</v>
      </c>
      <c r="K4325" s="6" t="n">
        <f aca="false">IF(1_Data_EDA!C4326="Corporate",1,0)</f>
        <v>1</v>
      </c>
      <c r="L4325" s="6" t="n">
        <f aca="false">IF(1_Data_EDA!C4326="Home Office",1,0)</f>
        <v>0</v>
      </c>
      <c r="M4325" s="6" t="n">
        <f aca="false">IF(1_Data_EDA!D4326="Europe",1,0)</f>
        <v>0</v>
      </c>
      <c r="N4325" s="6" t="n">
        <f aca="false">IF(1_Data_EDA!D4326="LATAM",1,0)</f>
        <v>0</v>
      </c>
      <c r="O4325" s="6" t="n">
        <f aca="false">IF(1_Data_EDA!D4326="Pacific Asia",1,0)</f>
        <v>0</v>
      </c>
      <c r="P4325" s="6" t="n">
        <f aca="false">IF(1_Data_EDA!D4326="USCA",1,0)</f>
        <v>1</v>
      </c>
      <c r="Q4325" s="6" t="n">
        <f aca="false">IF(C4325&gt;MEDIAN(C$5:C$8004),1,0)</f>
        <v>1</v>
      </c>
      <c r="R4325" s="6" t="n">
        <f aca="false">IF(D4325&gt;2,1,0)</f>
        <v>0</v>
      </c>
    </row>
    <row r="4326" customFormat="false" ht="15" hidden="false" customHeight="true" outlineLevel="0" collapsed="false">
      <c r="A4326" s="6" t="n">
        <f aca="false">1_Data_EDA!O4327</f>
        <v>0</v>
      </c>
      <c r="B4326" s="6" t="n">
        <f aca="false">1_Data_EDA!H4327</f>
        <v>4</v>
      </c>
      <c r="C4326" s="7" t="n">
        <f aca="false">1_Data_EDA!I4327</f>
        <v>50</v>
      </c>
      <c r="D4326" s="6" t="n">
        <f aca="false">1_Data_EDA!J4327</f>
        <v>2</v>
      </c>
      <c r="E4326" s="7" t="n">
        <f aca="false">1_Data_EDA!K4327</f>
        <v>100</v>
      </c>
      <c r="F4326" s="7" t="n">
        <f aca="false">1_Data_EDA!L4327</f>
        <v>9</v>
      </c>
      <c r="G4326" s="8" t="n">
        <f aca="false">1_Data_EDA!M4327</f>
        <v>0.090000004</v>
      </c>
      <c r="H4326" s="6" t="n">
        <f aca="false">IF(1_Data_EDA!B4327="First Class",1,0)</f>
        <v>0</v>
      </c>
      <c r="I4326" s="6" t="n">
        <f aca="false">IF(1_Data_EDA!B4327="Second Class",1,0)</f>
        <v>0</v>
      </c>
      <c r="J4326" s="6" t="n">
        <f aca="false">IF(1_Data_EDA!B4327="Same Day",1,0)</f>
        <v>0</v>
      </c>
      <c r="K4326" s="6" t="n">
        <f aca="false">IF(1_Data_EDA!C4327="Corporate",1,0)</f>
        <v>0</v>
      </c>
      <c r="L4326" s="6" t="n">
        <f aca="false">IF(1_Data_EDA!C4327="Home Office",1,0)</f>
        <v>0</v>
      </c>
      <c r="M4326" s="6" t="n">
        <f aca="false">IF(1_Data_EDA!D4327="Europe",1,0)</f>
        <v>1</v>
      </c>
      <c r="N4326" s="6" t="n">
        <f aca="false">IF(1_Data_EDA!D4327="LATAM",1,0)</f>
        <v>0</v>
      </c>
      <c r="O4326" s="6" t="n">
        <f aca="false">IF(1_Data_EDA!D4327="Pacific Asia",1,0)</f>
        <v>0</v>
      </c>
      <c r="P4326" s="6" t="n">
        <f aca="false">IF(1_Data_EDA!D4327="USCA",1,0)</f>
        <v>0</v>
      </c>
      <c r="Q4326" s="6" t="n">
        <f aca="false">IF(C4326&gt;MEDIAN(C$5:C$8004),1,0)</f>
        <v>0</v>
      </c>
      <c r="R4326" s="6" t="n">
        <f aca="false">IF(D4326&gt;2,1,0)</f>
        <v>0</v>
      </c>
    </row>
    <row r="4327" customFormat="false" ht="15" hidden="false" customHeight="true" outlineLevel="0" collapsed="false">
      <c r="A4327" s="6" t="n">
        <f aca="false">1_Data_EDA!O4328</f>
        <v>1</v>
      </c>
      <c r="B4327" s="6" t="n">
        <f aca="false">1_Data_EDA!H4328</f>
        <v>4</v>
      </c>
      <c r="C4327" s="7" t="n">
        <f aca="false">1_Data_EDA!I4328</f>
        <v>47.99000168</v>
      </c>
      <c r="D4327" s="6" t="n">
        <f aca="false">1_Data_EDA!J4328</f>
        <v>3</v>
      </c>
      <c r="E4327" s="7" t="n">
        <f aca="false">1_Data_EDA!K4328</f>
        <v>143.9700012</v>
      </c>
      <c r="F4327" s="7" t="n">
        <f aca="false">1_Data_EDA!L4328</f>
        <v>25.90999985</v>
      </c>
      <c r="G4327" s="8" t="n">
        <f aca="false">1_Data_EDA!M4328</f>
        <v>0.180000007</v>
      </c>
      <c r="H4327" s="6" t="n">
        <f aca="false">IF(1_Data_EDA!B4328="First Class",1,0)</f>
        <v>0</v>
      </c>
      <c r="I4327" s="6" t="n">
        <f aca="false">IF(1_Data_EDA!B4328="Second Class",1,0)</f>
        <v>0</v>
      </c>
      <c r="J4327" s="6" t="n">
        <f aca="false">IF(1_Data_EDA!B4328="Same Day",1,0)</f>
        <v>0</v>
      </c>
      <c r="K4327" s="6" t="n">
        <f aca="false">IF(1_Data_EDA!C4328="Corporate",1,0)</f>
        <v>1</v>
      </c>
      <c r="L4327" s="6" t="n">
        <f aca="false">IF(1_Data_EDA!C4328="Home Office",1,0)</f>
        <v>0</v>
      </c>
      <c r="M4327" s="6" t="n">
        <f aca="false">IF(1_Data_EDA!D4328="Europe",1,0)</f>
        <v>0</v>
      </c>
      <c r="N4327" s="6" t="n">
        <f aca="false">IF(1_Data_EDA!D4328="LATAM",1,0)</f>
        <v>0</v>
      </c>
      <c r="O4327" s="6" t="n">
        <f aca="false">IF(1_Data_EDA!D4328="Pacific Asia",1,0)</f>
        <v>1</v>
      </c>
      <c r="P4327" s="6" t="n">
        <f aca="false">IF(1_Data_EDA!D4328="USCA",1,0)</f>
        <v>0</v>
      </c>
      <c r="Q4327" s="6" t="n">
        <f aca="false">IF(C4327&gt;MEDIAN(C$5:C$8004),1,0)</f>
        <v>0</v>
      </c>
      <c r="R4327" s="6" t="n">
        <f aca="false">IF(D4327&gt;2,1,0)</f>
        <v>1</v>
      </c>
    </row>
    <row r="4328" customFormat="false" ht="15" hidden="false" customHeight="true" outlineLevel="0" collapsed="false">
      <c r="A4328" s="6" t="n">
        <f aca="false">1_Data_EDA!O4329</f>
        <v>1</v>
      </c>
      <c r="B4328" s="6" t="n">
        <f aca="false">1_Data_EDA!H4329</f>
        <v>4</v>
      </c>
      <c r="C4328" s="7" t="n">
        <f aca="false">1_Data_EDA!I4329</f>
        <v>129.9900055</v>
      </c>
      <c r="D4328" s="6" t="n">
        <f aca="false">1_Data_EDA!J4329</f>
        <v>1</v>
      </c>
      <c r="E4328" s="7" t="n">
        <f aca="false">1_Data_EDA!K4329</f>
        <v>129.9900055</v>
      </c>
      <c r="F4328" s="7" t="n">
        <f aca="false">1_Data_EDA!L4329</f>
        <v>3.900000095</v>
      </c>
      <c r="G4328" s="8" t="n">
        <f aca="false">1_Data_EDA!M4329</f>
        <v>0.029999999</v>
      </c>
      <c r="H4328" s="6" t="n">
        <f aca="false">IF(1_Data_EDA!B4329="First Class",1,0)</f>
        <v>0</v>
      </c>
      <c r="I4328" s="6" t="n">
        <f aca="false">IF(1_Data_EDA!B4329="Second Class",1,0)</f>
        <v>0</v>
      </c>
      <c r="J4328" s="6" t="n">
        <f aca="false">IF(1_Data_EDA!B4329="Same Day",1,0)</f>
        <v>0</v>
      </c>
      <c r="K4328" s="6" t="n">
        <f aca="false">IF(1_Data_EDA!C4329="Corporate",1,0)</f>
        <v>0</v>
      </c>
      <c r="L4328" s="6" t="n">
        <f aca="false">IF(1_Data_EDA!C4329="Home Office",1,0)</f>
        <v>0</v>
      </c>
      <c r="M4328" s="6" t="n">
        <f aca="false">IF(1_Data_EDA!D4329="Europe",1,0)</f>
        <v>0</v>
      </c>
      <c r="N4328" s="6" t="n">
        <f aca="false">IF(1_Data_EDA!D4329="LATAM",1,0)</f>
        <v>0</v>
      </c>
      <c r="O4328" s="6" t="n">
        <f aca="false">IF(1_Data_EDA!D4329="Pacific Asia",1,0)</f>
        <v>0</v>
      </c>
      <c r="P4328" s="6" t="n">
        <f aca="false">IF(1_Data_EDA!D4329="USCA",1,0)</f>
        <v>1</v>
      </c>
      <c r="Q4328" s="6" t="n">
        <f aca="false">IF(C4328&gt;MEDIAN(C$5:C$8004),1,0)</f>
        <v>1</v>
      </c>
      <c r="R4328" s="6" t="n">
        <f aca="false">IF(D4328&gt;2,1,0)</f>
        <v>0</v>
      </c>
    </row>
    <row r="4329" customFormat="false" ht="15" hidden="false" customHeight="true" outlineLevel="0" collapsed="false">
      <c r="A4329" s="6" t="n">
        <f aca="false">1_Data_EDA!O4330</f>
        <v>1</v>
      </c>
      <c r="B4329" s="6" t="n">
        <f aca="false">1_Data_EDA!H4330</f>
        <v>2</v>
      </c>
      <c r="C4329" s="7" t="n">
        <f aca="false">1_Data_EDA!I4330</f>
        <v>39.99000168</v>
      </c>
      <c r="D4329" s="6" t="n">
        <f aca="false">1_Data_EDA!J4330</f>
        <v>5</v>
      </c>
      <c r="E4329" s="7" t="n">
        <f aca="false">1_Data_EDA!K4330</f>
        <v>199.9499969</v>
      </c>
      <c r="F4329" s="7" t="n">
        <f aca="false">1_Data_EDA!L4330</f>
        <v>14</v>
      </c>
      <c r="G4329" s="8" t="n">
        <f aca="false">1_Data_EDA!M4330</f>
        <v>0.07</v>
      </c>
      <c r="H4329" s="6" t="n">
        <f aca="false">IF(1_Data_EDA!B4330="First Class",1,0)</f>
        <v>0</v>
      </c>
      <c r="I4329" s="6" t="n">
        <f aca="false">IF(1_Data_EDA!B4330="Second Class",1,0)</f>
        <v>1</v>
      </c>
      <c r="J4329" s="6" t="n">
        <f aca="false">IF(1_Data_EDA!B4330="Same Day",1,0)</f>
        <v>0</v>
      </c>
      <c r="K4329" s="6" t="n">
        <f aca="false">IF(1_Data_EDA!C4330="Corporate",1,0)</f>
        <v>0</v>
      </c>
      <c r="L4329" s="6" t="n">
        <f aca="false">IF(1_Data_EDA!C4330="Home Office",1,0)</f>
        <v>1</v>
      </c>
      <c r="M4329" s="6" t="n">
        <f aca="false">IF(1_Data_EDA!D4330="Europe",1,0)</f>
        <v>1</v>
      </c>
      <c r="N4329" s="6" t="n">
        <f aca="false">IF(1_Data_EDA!D4330="LATAM",1,0)</f>
        <v>0</v>
      </c>
      <c r="O4329" s="6" t="n">
        <f aca="false">IF(1_Data_EDA!D4330="Pacific Asia",1,0)</f>
        <v>0</v>
      </c>
      <c r="P4329" s="6" t="n">
        <f aca="false">IF(1_Data_EDA!D4330="USCA",1,0)</f>
        <v>0</v>
      </c>
      <c r="Q4329" s="6" t="n">
        <f aca="false">IF(C4329&gt;MEDIAN(C$5:C$8004),1,0)</f>
        <v>0</v>
      </c>
      <c r="R4329" s="6" t="n">
        <f aca="false">IF(D4329&gt;2,1,0)</f>
        <v>1</v>
      </c>
    </row>
    <row r="4330" customFormat="false" ht="15" hidden="false" customHeight="true" outlineLevel="0" collapsed="false">
      <c r="A4330" s="6" t="n">
        <f aca="false">1_Data_EDA!O4331</f>
        <v>1</v>
      </c>
      <c r="B4330" s="6" t="n">
        <f aca="false">1_Data_EDA!H4331</f>
        <v>2</v>
      </c>
      <c r="C4330" s="7" t="n">
        <f aca="false">1_Data_EDA!I4331</f>
        <v>129.9900055</v>
      </c>
      <c r="D4330" s="6" t="n">
        <f aca="false">1_Data_EDA!J4331</f>
        <v>1</v>
      </c>
      <c r="E4330" s="7" t="n">
        <f aca="false">1_Data_EDA!K4331</f>
        <v>129.9900055</v>
      </c>
      <c r="F4330" s="7" t="n">
        <f aca="false">1_Data_EDA!L4331</f>
        <v>7.150000095</v>
      </c>
      <c r="G4330" s="8" t="n">
        <f aca="false">1_Data_EDA!M4331</f>
        <v>0.059999999</v>
      </c>
      <c r="H4330" s="6" t="n">
        <f aca="false">IF(1_Data_EDA!B4331="First Class",1,0)</f>
        <v>0</v>
      </c>
      <c r="I4330" s="6" t="n">
        <f aca="false">IF(1_Data_EDA!B4331="Second Class",1,0)</f>
        <v>1</v>
      </c>
      <c r="J4330" s="6" t="n">
        <f aca="false">IF(1_Data_EDA!B4331="Same Day",1,0)</f>
        <v>0</v>
      </c>
      <c r="K4330" s="6" t="n">
        <f aca="false">IF(1_Data_EDA!C4331="Corporate",1,0)</f>
        <v>0</v>
      </c>
      <c r="L4330" s="6" t="n">
        <f aca="false">IF(1_Data_EDA!C4331="Home Office",1,0)</f>
        <v>1</v>
      </c>
      <c r="M4330" s="6" t="n">
        <f aca="false">IF(1_Data_EDA!D4331="Europe",1,0)</f>
        <v>0</v>
      </c>
      <c r="N4330" s="6" t="n">
        <f aca="false">IF(1_Data_EDA!D4331="LATAM",1,0)</f>
        <v>0</v>
      </c>
      <c r="O4330" s="6" t="n">
        <f aca="false">IF(1_Data_EDA!D4331="Pacific Asia",1,0)</f>
        <v>0</v>
      </c>
      <c r="P4330" s="6" t="n">
        <f aca="false">IF(1_Data_EDA!D4331="USCA",1,0)</f>
        <v>1</v>
      </c>
      <c r="Q4330" s="6" t="n">
        <f aca="false">IF(C4330&gt;MEDIAN(C$5:C$8004),1,0)</f>
        <v>1</v>
      </c>
      <c r="R4330" s="6" t="n">
        <f aca="false">IF(D4330&gt;2,1,0)</f>
        <v>0</v>
      </c>
    </row>
    <row r="4331" customFormat="false" ht="15" hidden="false" customHeight="true" outlineLevel="0" collapsed="false">
      <c r="A4331" s="6" t="n">
        <f aca="false">1_Data_EDA!O4332</f>
        <v>0</v>
      </c>
      <c r="B4331" s="6" t="n">
        <f aca="false">1_Data_EDA!H4332</f>
        <v>4</v>
      </c>
      <c r="C4331" s="7" t="n">
        <f aca="false">1_Data_EDA!I4332</f>
        <v>59.99000168</v>
      </c>
      <c r="D4331" s="6" t="n">
        <f aca="false">1_Data_EDA!J4332</f>
        <v>1</v>
      </c>
      <c r="E4331" s="7" t="n">
        <f aca="false">1_Data_EDA!K4332</f>
        <v>59.99000168</v>
      </c>
      <c r="F4331" s="7" t="n">
        <f aca="false">1_Data_EDA!L4332</f>
        <v>10.80000019</v>
      </c>
      <c r="G4331" s="8" t="n">
        <f aca="false">1_Data_EDA!M4332</f>
        <v>0.180000007</v>
      </c>
      <c r="H4331" s="6" t="n">
        <f aca="false">IF(1_Data_EDA!B4332="First Class",1,0)</f>
        <v>0</v>
      </c>
      <c r="I4331" s="6" t="n">
        <f aca="false">IF(1_Data_EDA!B4332="Second Class",1,0)</f>
        <v>0</v>
      </c>
      <c r="J4331" s="6" t="n">
        <f aca="false">IF(1_Data_EDA!B4332="Same Day",1,0)</f>
        <v>0</v>
      </c>
      <c r="K4331" s="6" t="n">
        <f aca="false">IF(1_Data_EDA!C4332="Corporate",1,0)</f>
        <v>1</v>
      </c>
      <c r="L4331" s="6" t="n">
        <f aca="false">IF(1_Data_EDA!C4332="Home Office",1,0)</f>
        <v>0</v>
      </c>
      <c r="M4331" s="6" t="n">
        <f aca="false">IF(1_Data_EDA!D4332="Europe",1,0)</f>
        <v>1</v>
      </c>
      <c r="N4331" s="6" t="n">
        <f aca="false">IF(1_Data_EDA!D4332="LATAM",1,0)</f>
        <v>0</v>
      </c>
      <c r="O4331" s="6" t="n">
        <f aca="false">IF(1_Data_EDA!D4332="Pacific Asia",1,0)</f>
        <v>0</v>
      </c>
      <c r="P4331" s="6" t="n">
        <f aca="false">IF(1_Data_EDA!D4332="USCA",1,0)</f>
        <v>0</v>
      </c>
      <c r="Q4331" s="6" t="n">
        <f aca="false">IF(C4331&gt;MEDIAN(C$5:C$8004),1,0)</f>
        <v>0</v>
      </c>
      <c r="R4331" s="6" t="n">
        <f aca="false">IF(D4331&gt;2,1,0)</f>
        <v>0</v>
      </c>
    </row>
    <row r="4332" customFormat="false" ht="15" hidden="false" customHeight="true" outlineLevel="0" collapsed="false">
      <c r="A4332" s="6" t="n">
        <f aca="false">1_Data_EDA!O4333</f>
        <v>0</v>
      </c>
      <c r="B4332" s="6" t="n">
        <f aca="false">1_Data_EDA!H4333</f>
        <v>2</v>
      </c>
      <c r="C4332" s="7" t="n">
        <f aca="false">1_Data_EDA!I4333</f>
        <v>99.98999786</v>
      </c>
      <c r="D4332" s="6" t="n">
        <f aca="false">1_Data_EDA!J4333</f>
        <v>5</v>
      </c>
      <c r="E4332" s="7" t="n">
        <f aca="false">1_Data_EDA!K4333</f>
        <v>499.9500122</v>
      </c>
      <c r="F4332" s="7" t="n">
        <f aca="false">1_Data_EDA!L4333</f>
        <v>15</v>
      </c>
      <c r="G4332" s="8" t="n">
        <f aca="false">1_Data_EDA!M4333</f>
        <v>0.029999999</v>
      </c>
      <c r="H4332" s="6" t="n">
        <f aca="false">IF(1_Data_EDA!B4333="First Class",1,0)</f>
        <v>0</v>
      </c>
      <c r="I4332" s="6" t="n">
        <f aca="false">IF(1_Data_EDA!B4333="Second Class",1,0)</f>
        <v>1</v>
      </c>
      <c r="J4332" s="6" t="n">
        <f aca="false">IF(1_Data_EDA!B4333="Same Day",1,0)</f>
        <v>0</v>
      </c>
      <c r="K4332" s="6" t="n">
        <f aca="false">IF(1_Data_EDA!C4333="Corporate",1,0)</f>
        <v>1</v>
      </c>
      <c r="L4332" s="6" t="n">
        <f aca="false">IF(1_Data_EDA!C4333="Home Office",1,0)</f>
        <v>0</v>
      </c>
      <c r="M4332" s="6" t="n">
        <f aca="false">IF(1_Data_EDA!D4333="Europe",1,0)</f>
        <v>1</v>
      </c>
      <c r="N4332" s="6" t="n">
        <f aca="false">IF(1_Data_EDA!D4333="LATAM",1,0)</f>
        <v>0</v>
      </c>
      <c r="O4332" s="6" t="n">
        <f aca="false">IF(1_Data_EDA!D4333="Pacific Asia",1,0)</f>
        <v>0</v>
      </c>
      <c r="P4332" s="6" t="n">
        <f aca="false">IF(1_Data_EDA!D4333="USCA",1,0)</f>
        <v>0</v>
      </c>
      <c r="Q4332" s="6" t="n">
        <f aca="false">IF(C4332&gt;MEDIAN(C$5:C$8004),1,0)</f>
        <v>1</v>
      </c>
      <c r="R4332" s="6" t="n">
        <f aca="false">IF(D4332&gt;2,1,0)</f>
        <v>1</v>
      </c>
    </row>
    <row r="4333" customFormat="false" ht="15" hidden="false" customHeight="true" outlineLevel="0" collapsed="false">
      <c r="A4333" s="6" t="n">
        <f aca="false">1_Data_EDA!O4334</f>
        <v>0</v>
      </c>
      <c r="B4333" s="6" t="n">
        <f aca="false">1_Data_EDA!H4334</f>
        <v>0</v>
      </c>
      <c r="C4333" s="7" t="n">
        <f aca="false">1_Data_EDA!I4334</f>
        <v>199.9900055</v>
      </c>
      <c r="D4333" s="6" t="n">
        <f aca="false">1_Data_EDA!J4334</f>
        <v>1</v>
      </c>
      <c r="E4333" s="7" t="n">
        <f aca="false">1_Data_EDA!K4334</f>
        <v>199.9900055</v>
      </c>
      <c r="F4333" s="7" t="n">
        <f aca="false">1_Data_EDA!L4334</f>
        <v>20</v>
      </c>
      <c r="G4333" s="8" t="n">
        <f aca="false">1_Data_EDA!M4334</f>
        <v>0.100000001</v>
      </c>
      <c r="H4333" s="6" t="n">
        <f aca="false">IF(1_Data_EDA!B4334="First Class",1,0)</f>
        <v>0</v>
      </c>
      <c r="I4333" s="6" t="n">
        <f aca="false">IF(1_Data_EDA!B4334="Second Class",1,0)</f>
        <v>0</v>
      </c>
      <c r="J4333" s="6" t="n">
        <f aca="false">IF(1_Data_EDA!B4334="Same Day",1,0)</f>
        <v>1</v>
      </c>
      <c r="K4333" s="6" t="n">
        <f aca="false">IF(1_Data_EDA!C4334="Corporate",1,0)</f>
        <v>0</v>
      </c>
      <c r="L4333" s="6" t="n">
        <f aca="false">IF(1_Data_EDA!C4334="Home Office",1,0)</f>
        <v>1</v>
      </c>
      <c r="M4333" s="6" t="n">
        <f aca="false">IF(1_Data_EDA!D4334="Europe",1,0)</f>
        <v>0</v>
      </c>
      <c r="N4333" s="6" t="n">
        <f aca="false">IF(1_Data_EDA!D4334="LATAM",1,0)</f>
        <v>1</v>
      </c>
      <c r="O4333" s="6" t="n">
        <f aca="false">IF(1_Data_EDA!D4334="Pacific Asia",1,0)</f>
        <v>0</v>
      </c>
      <c r="P4333" s="6" t="n">
        <f aca="false">IF(1_Data_EDA!D4334="USCA",1,0)</f>
        <v>0</v>
      </c>
      <c r="Q4333" s="6" t="n">
        <f aca="false">IF(C4333&gt;MEDIAN(C$5:C$8004),1,0)</f>
        <v>1</v>
      </c>
      <c r="R4333" s="6" t="n">
        <f aca="false">IF(D4333&gt;2,1,0)</f>
        <v>0</v>
      </c>
    </row>
    <row r="4334" customFormat="false" ht="15" hidden="false" customHeight="true" outlineLevel="0" collapsed="false">
      <c r="A4334" s="6" t="n">
        <f aca="false">1_Data_EDA!O4335</f>
        <v>0</v>
      </c>
      <c r="B4334" s="6" t="n">
        <f aca="false">1_Data_EDA!H4335</f>
        <v>4</v>
      </c>
      <c r="C4334" s="7" t="n">
        <f aca="false">1_Data_EDA!I4335</f>
        <v>532.5800171</v>
      </c>
      <c r="D4334" s="6" t="n">
        <f aca="false">1_Data_EDA!J4335</f>
        <v>1</v>
      </c>
      <c r="E4334" s="7" t="n">
        <f aca="false">1_Data_EDA!K4335</f>
        <v>532.5800171</v>
      </c>
      <c r="F4334" s="7" t="n">
        <f aca="false">1_Data_EDA!L4335</f>
        <v>0</v>
      </c>
      <c r="G4334" s="8" t="n">
        <f aca="false">1_Data_EDA!M4335</f>
        <v>0</v>
      </c>
      <c r="H4334" s="6" t="n">
        <f aca="false">IF(1_Data_EDA!B4335="First Class",1,0)</f>
        <v>0</v>
      </c>
      <c r="I4334" s="6" t="n">
        <f aca="false">IF(1_Data_EDA!B4335="Second Class",1,0)</f>
        <v>0</v>
      </c>
      <c r="J4334" s="6" t="n">
        <f aca="false">IF(1_Data_EDA!B4335="Same Day",1,0)</f>
        <v>0</v>
      </c>
      <c r="K4334" s="6" t="n">
        <f aca="false">IF(1_Data_EDA!C4335="Corporate",1,0)</f>
        <v>1</v>
      </c>
      <c r="L4334" s="6" t="n">
        <f aca="false">IF(1_Data_EDA!C4335="Home Office",1,0)</f>
        <v>0</v>
      </c>
      <c r="M4334" s="6" t="n">
        <f aca="false">IF(1_Data_EDA!D4335="Europe",1,0)</f>
        <v>0</v>
      </c>
      <c r="N4334" s="6" t="n">
        <f aca="false">IF(1_Data_EDA!D4335="LATAM",1,0)</f>
        <v>0</v>
      </c>
      <c r="O4334" s="6" t="n">
        <f aca="false">IF(1_Data_EDA!D4335="Pacific Asia",1,0)</f>
        <v>1</v>
      </c>
      <c r="P4334" s="6" t="n">
        <f aca="false">IF(1_Data_EDA!D4335="USCA",1,0)</f>
        <v>0</v>
      </c>
      <c r="Q4334" s="6" t="n">
        <f aca="false">IF(C4334&gt;MEDIAN(C$5:C$8004),1,0)</f>
        <v>1</v>
      </c>
      <c r="R4334" s="6" t="n">
        <f aca="false">IF(D4334&gt;2,1,0)</f>
        <v>0</v>
      </c>
    </row>
    <row r="4335" customFormat="false" ht="15" hidden="false" customHeight="true" outlineLevel="0" collapsed="false">
      <c r="A4335" s="6" t="n">
        <f aca="false">1_Data_EDA!O4336</f>
        <v>0</v>
      </c>
      <c r="B4335" s="6" t="n">
        <f aca="false">1_Data_EDA!H4336</f>
        <v>2</v>
      </c>
      <c r="C4335" s="7" t="n">
        <f aca="false">1_Data_EDA!I4336</f>
        <v>129.9900055</v>
      </c>
      <c r="D4335" s="6" t="n">
        <f aca="false">1_Data_EDA!J4336</f>
        <v>1</v>
      </c>
      <c r="E4335" s="7" t="n">
        <f aca="false">1_Data_EDA!K4336</f>
        <v>129.9900055</v>
      </c>
      <c r="F4335" s="7" t="n">
        <f aca="false">1_Data_EDA!L4336</f>
        <v>32.5</v>
      </c>
      <c r="G4335" s="8" t="n">
        <f aca="false">1_Data_EDA!M4336</f>
        <v>0.25</v>
      </c>
      <c r="H4335" s="6" t="n">
        <f aca="false">IF(1_Data_EDA!B4336="First Class",1,0)</f>
        <v>0</v>
      </c>
      <c r="I4335" s="6" t="n">
        <f aca="false">IF(1_Data_EDA!B4336="Second Class",1,0)</f>
        <v>1</v>
      </c>
      <c r="J4335" s="6" t="n">
        <f aca="false">IF(1_Data_EDA!B4336="Same Day",1,0)</f>
        <v>0</v>
      </c>
      <c r="K4335" s="6" t="n">
        <f aca="false">IF(1_Data_EDA!C4336="Corporate",1,0)</f>
        <v>0</v>
      </c>
      <c r="L4335" s="6" t="n">
        <f aca="false">IF(1_Data_EDA!C4336="Home Office",1,0)</f>
        <v>1</v>
      </c>
      <c r="M4335" s="6" t="n">
        <f aca="false">IF(1_Data_EDA!D4336="Europe",1,0)</f>
        <v>1</v>
      </c>
      <c r="N4335" s="6" t="n">
        <f aca="false">IF(1_Data_EDA!D4336="LATAM",1,0)</f>
        <v>0</v>
      </c>
      <c r="O4335" s="6" t="n">
        <f aca="false">IF(1_Data_EDA!D4336="Pacific Asia",1,0)</f>
        <v>0</v>
      </c>
      <c r="P4335" s="6" t="n">
        <f aca="false">IF(1_Data_EDA!D4336="USCA",1,0)</f>
        <v>0</v>
      </c>
      <c r="Q4335" s="6" t="n">
        <f aca="false">IF(C4335&gt;MEDIAN(C$5:C$8004),1,0)</f>
        <v>1</v>
      </c>
      <c r="R4335" s="6" t="n">
        <f aca="false">IF(D4335&gt;2,1,0)</f>
        <v>0</v>
      </c>
    </row>
    <row r="4336" customFormat="false" ht="15" hidden="false" customHeight="true" outlineLevel="0" collapsed="false">
      <c r="A4336" s="6" t="n">
        <f aca="false">1_Data_EDA!O4337</f>
        <v>0</v>
      </c>
      <c r="B4336" s="6" t="n">
        <f aca="false">1_Data_EDA!H4337</f>
        <v>4</v>
      </c>
      <c r="C4336" s="7" t="n">
        <f aca="false">1_Data_EDA!I4337</f>
        <v>99.98999786</v>
      </c>
      <c r="D4336" s="6" t="n">
        <f aca="false">1_Data_EDA!J4337</f>
        <v>3</v>
      </c>
      <c r="E4336" s="7" t="n">
        <f aca="false">1_Data_EDA!K4337</f>
        <v>299.9700012</v>
      </c>
      <c r="F4336" s="7" t="n">
        <f aca="false">1_Data_EDA!L4337</f>
        <v>0</v>
      </c>
      <c r="G4336" s="8" t="n">
        <f aca="false">1_Data_EDA!M4337</f>
        <v>0</v>
      </c>
      <c r="H4336" s="6" t="n">
        <f aca="false">IF(1_Data_EDA!B4337="First Class",1,0)</f>
        <v>0</v>
      </c>
      <c r="I4336" s="6" t="n">
        <f aca="false">IF(1_Data_EDA!B4337="Second Class",1,0)</f>
        <v>0</v>
      </c>
      <c r="J4336" s="6" t="n">
        <f aca="false">IF(1_Data_EDA!B4337="Same Day",1,0)</f>
        <v>0</v>
      </c>
      <c r="K4336" s="6" t="n">
        <f aca="false">IF(1_Data_EDA!C4337="Corporate",1,0)</f>
        <v>0</v>
      </c>
      <c r="L4336" s="6" t="n">
        <f aca="false">IF(1_Data_EDA!C4337="Home Office",1,0)</f>
        <v>0</v>
      </c>
      <c r="M4336" s="6" t="n">
        <f aca="false">IF(1_Data_EDA!D4337="Europe",1,0)</f>
        <v>1</v>
      </c>
      <c r="N4336" s="6" t="n">
        <f aca="false">IF(1_Data_EDA!D4337="LATAM",1,0)</f>
        <v>0</v>
      </c>
      <c r="O4336" s="6" t="n">
        <f aca="false">IF(1_Data_EDA!D4337="Pacific Asia",1,0)</f>
        <v>0</v>
      </c>
      <c r="P4336" s="6" t="n">
        <f aca="false">IF(1_Data_EDA!D4337="USCA",1,0)</f>
        <v>0</v>
      </c>
      <c r="Q4336" s="6" t="n">
        <f aca="false">IF(C4336&gt;MEDIAN(C$5:C$8004),1,0)</f>
        <v>1</v>
      </c>
      <c r="R4336" s="6" t="n">
        <f aca="false">IF(D4336&gt;2,1,0)</f>
        <v>1</v>
      </c>
    </row>
    <row r="4337" customFormat="false" ht="15" hidden="false" customHeight="true" outlineLevel="0" collapsed="false">
      <c r="A4337" s="6" t="n">
        <f aca="false">1_Data_EDA!O4338</f>
        <v>0</v>
      </c>
      <c r="B4337" s="6" t="n">
        <f aca="false">1_Data_EDA!H4338</f>
        <v>4</v>
      </c>
      <c r="C4337" s="7" t="n">
        <f aca="false">1_Data_EDA!I4338</f>
        <v>39.99000168</v>
      </c>
      <c r="D4337" s="6" t="n">
        <f aca="false">1_Data_EDA!J4338</f>
        <v>5</v>
      </c>
      <c r="E4337" s="7" t="n">
        <f aca="false">1_Data_EDA!K4338</f>
        <v>199.9499969</v>
      </c>
      <c r="F4337" s="7" t="n">
        <f aca="false">1_Data_EDA!L4338</f>
        <v>11</v>
      </c>
      <c r="G4337" s="8" t="n">
        <f aca="false">1_Data_EDA!M4338</f>
        <v>0.059999999</v>
      </c>
      <c r="H4337" s="6" t="n">
        <f aca="false">IF(1_Data_EDA!B4338="First Class",1,0)</f>
        <v>0</v>
      </c>
      <c r="I4337" s="6" t="n">
        <f aca="false">IF(1_Data_EDA!B4338="Second Class",1,0)</f>
        <v>0</v>
      </c>
      <c r="J4337" s="6" t="n">
        <f aca="false">IF(1_Data_EDA!B4338="Same Day",1,0)</f>
        <v>0</v>
      </c>
      <c r="K4337" s="6" t="n">
        <f aca="false">IF(1_Data_EDA!C4338="Corporate",1,0)</f>
        <v>0</v>
      </c>
      <c r="L4337" s="6" t="n">
        <f aca="false">IF(1_Data_EDA!C4338="Home Office",1,0)</f>
        <v>0</v>
      </c>
      <c r="M4337" s="6" t="n">
        <f aca="false">IF(1_Data_EDA!D4338="Europe",1,0)</f>
        <v>1</v>
      </c>
      <c r="N4337" s="6" t="n">
        <f aca="false">IF(1_Data_EDA!D4338="LATAM",1,0)</f>
        <v>0</v>
      </c>
      <c r="O4337" s="6" t="n">
        <f aca="false">IF(1_Data_EDA!D4338="Pacific Asia",1,0)</f>
        <v>0</v>
      </c>
      <c r="P4337" s="6" t="n">
        <f aca="false">IF(1_Data_EDA!D4338="USCA",1,0)</f>
        <v>0</v>
      </c>
      <c r="Q4337" s="6" t="n">
        <f aca="false">IF(C4337&gt;MEDIAN(C$5:C$8004),1,0)</f>
        <v>0</v>
      </c>
      <c r="R4337" s="6" t="n">
        <f aca="false">IF(D4337&gt;2,1,0)</f>
        <v>1</v>
      </c>
    </row>
    <row r="4338" customFormat="false" ht="15" hidden="false" customHeight="true" outlineLevel="0" collapsed="false">
      <c r="A4338" s="6" t="n">
        <f aca="false">1_Data_EDA!O4339</f>
        <v>0</v>
      </c>
      <c r="B4338" s="6" t="n">
        <f aca="false">1_Data_EDA!H4339</f>
        <v>4</v>
      </c>
      <c r="C4338" s="7" t="n">
        <f aca="false">1_Data_EDA!I4339</f>
        <v>59.99000168</v>
      </c>
      <c r="D4338" s="6" t="n">
        <f aca="false">1_Data_EDA!J4339</f>
        <v>4</v>
      </c>
      <c r="E4338" s="7" t="n">
        <f aca="false">1_Data_EDA!K4339</f>
        <v>239.9600067</v>
      </c>
      <c r="F4338" s="7" t="n">
        <f aca="false">1_Data_EDA!L4339</f>
        <v>59.99000168</v>
      </c>
      <c r="G4338" s="8" t="n">
        <f aca="false">1_Data_EDA!M4339</f>
        <v>0.25</v>
      </c>
      <c r="H4338" s="6" t="n">
        <f aca="false">IF(1_Data_EDA!B4339="First Class",1,0)</f>
        <v>0</v>
      </c>
      <c r="I4338" s="6" t="n">
        <f aca="false">IF(1_Data_EDA!B4339="Second Class",1,0)</f>
        <v>0</v>
      </c>
      <c r="J4338" s="6" t="n">
        <f aca="false">IF(1_Data_EDA!B4339="Same Day",1,0)</f>
        <v>0</v>
      </c>
      <c r="K4338" s="6" t="n">
        <f aca="false">IF(1_Data_EDA!C4339="Corporate",1,0)</f>
        <v>1</v>
      </c>
      <c r="L4338" s="6" t="n">
        <f aca="false">IF(1_Data_EDA!C4339="Home Office",1,0)</f>
        <v>0</v>
      </c>
      <c r="M4338" s="6" t="n">
        <f aca="false">IF(1_Data_EDA!D4339="Europe",1,0)</f>
        <v>1</v>
      </c>
      <c r="N4338" s="6" t="n">
        <f aca="false">IF(1_Data_EDA!D4339="LATAM",1,0)</f>
        <v>0</v>
      </c>
      <c r="O4338" s="6" t="n">
        <f aca="false">IF(1_Data_EDA!D4339="Pacific Asia",1,0)</f>
        <v>0</v>
      </c>
      <c r="P4338" s="6" t="n">
        <f aca="false">IF(1_Data_EDA!D4339="USCA",1,0)</f>
        <v>0</v>
      </c>
      <c r="Q4338" s="6" t="n">
        <f aca="false">IF(C4338&gt;MEDIAN(C$5:C$8004),1,0)</f>
        <v>0</v>
      </c>
      <c r="R4338" s="6" t="n">
        <f aca="false">IF(D4338&gt;2,1,0)</f>
        <v>1</v>
      </c>
    </row>
    <row r="4339" customFormat="false" ht="15" hidden="false" customHeight="true" outlineLevel="0" collapsed="false">
      <c r="A4339" s="6" t="n">
        <f aca="false">1_Data_EDA!O4340</f>
        <v>1</v>
      </c>
      <c r="B4339" s="6" t="n">
        <f aca="false">1_Data_EDA!H4340</f>
        <v>4</v>
      </c>
      <c r="C4339" s="7" t="n">
        <f aca="false">1_Data_EDA!I4340</f>
        <v>99.98999786</v>
      </c>
      <c r="D4339" s="6" t="n">
        <f aca="false">1_Data_EDA!J4340</f>
        <v>4</v>
      </c>
      <c r="E4339" s="7" t="n">
        <f aca="false">1_Data_EDA!K4340</f>
        <v>399.9599915</v>
      </c>
      <c r="F4339" s="7" t="n">
        <f aca="false">1_Data_EDA!L4340</f>
        <v>59.99000168</v>
      </c>
      <c r="G4339" s="8" t="n">
        <f aca="false">1_Data_EDA!M4340</f>
        <v>0.150000006</v>
      </c>
      <c r="H4339" s="6" t="n">
        <f aca="false">IF(1_Data_EDA!B4340="First Class",1,0)</f>
        <v>0</v>
      </c>
      <c r="I4339" s="6" t="n">
        <f aca="false">IF(1_Data_EDA!B4340="Second Class",1,0)</f>
        <v>0</v>
      </c>
      <c r="J4339" s="6" t="n">
        <f aca="false">IF(1_Data_EDA!B4340="Same Day",1,0)</f>
        <v>0</v>
      </c>
      <c r="K4339" s="6" t="n">
        <f aca="false">IF(1_Data_EDA!C4340="Corporate",1,0)</f>
        <v>1</v>
      </c>
      <c r="L4339" s="6" t="n">
        <f aca="false">IF(1_Data_EDA!C4340="Home Office",1,0)</f>
        <v>0</v>
      </c>
      <c r="M4339" s="6" t="n">
        <f aca="false">IF(1_Data_EDA!D4340="Europe",1,0)</f>
        <v>1</v>
      </c>
      <c r="N4339" s="6" t="n">
        <f aca="false">IF(1_Data_EDA!D4340="LATAM",1,0)</f>
        <v>0</v>
      </c>
      <c r="O4339" s="6" t="n">
        <f aca="false">IF(1_Data_EDA!D4340="Pacific Asia",1,0)</f>
        <v>0</v>
      </c>
      <c r="P4339" s="6" t="n">
        <f aca="false">IF(1_Data_EDA!D4340="USCA",1,0)</f>
        <v>0</v>
      </c>
      <c r="Q4339" s="6" t="n">
        <f aca="false">IF(C4339&gt;MEDIAN(C$5:C$8004),1,0)</f>
        <v>1</v>
      </c>
      <c r="R4339" s="6" t="n">
        <f aca="false">IF(D4339&gt;2,1,0)</f>
        <v>1</v>
      </c>
    </row>
    <row r="4340" customFormat="false" ht="15" hidden="false" customHeight="true" outlineLevel="0" collapsed="false">
      <c r="A4340" s="6" t="n">
        <f aca="false">1_Data_EDA!O4341</f>
        <v>1</v>
      </c>
      <c r="B4340" s="6" t="n">
        <f aca="false">1_Data_EDA!H4341</f>
        <v>1</v>
      </c>
      <c r="C4340" s="7" t="n">
        <f aca="false">1_Data_EDA!I4341</f>
        <v>199.9900055</v>
      </c>
      <c r="D4340" s="6" t="n">
        <f aca="false">1_Data_EDA!J4341</f>
        <v>1</v>
      </c>
      <c r="E4340" s="7" t="n">
        <f aca="false">1_Data_EDA!K4341</f>
        <v>199.9900055</v>
      </c>
      <c r="F4340" s="7" t="n">
        <f aca="false">1_Data_EDA!L4341</f>
        <v>26</v>
      </c>
      <c r="G4340" s="8" t="n">
        <f aca="false">1_Data_EDA!M4341</f>
        <v>0.129999995</v>
      </c>
      <c r="H4340" s="6" t="n">
        <f aca="false">IF(1_Data_EDA!B4341="First Class",1,0)</f>
        <v>1</v>
      </c>
      <c r="I4340" s="6" t="n">
        <f aca="false">IF(1_Data_EDA!B4341="Second Class",1,0)</f>
        <v>0</v>
      </c>
      <c r="J4340" s="6" t="n">
        <f aca="false">IF(1_Data_EDA!B4341="Same Day",1,0)</f>
        <v>0</v>
      </c>
      <c r="K4340" s="6" t="n">
        <f aca="false">IF(1_Data_EDA!C4341="Corporate",1,0)</f>
        <v>1</v>
      </c>
      <c r="L4340" s="6" t="n">
        <f aca="false">IF(1_Data_EDA!C4341="Home Office",1,0)</f>
        <v>0</v>
      </c>
      <c r="M4340" s="6" t="n">
        <f aca="false">IF(1_Data_EDA!D4341="Europe",1,0)</f>
        <v>0</v>
      </c>
      <c r="N4340" s="6" t="n">
        <f aca="false">IF(1_Data_EDA!D4341="LATAM",1,0)</f>
        <v>0</v>
      </c>
      <c r="O4340" s="6" t="n">
        <f aca="false">IF(1_Data_EDA!D4341="Pacific Asia",1,0)</f>
        <v>0</v>
      </c>
      <c r="P4340" s="6" t="n">
        <f aca="false">IF(1_Data_EDA!D4341="USCA",1,0)</f>
        <v>1</v>
      </c>
      <c r="Q4340" s="6" t="n">
        <f aca="false">IF(C4340&gt;MEDIAN(C$5:C$8004),1,0)</f>
        <v>1</v>
      </c>
      <c r="R4340" s="6" t="n">
        <f aca="false">IF(D4340&gt;2,1,0)</f>
        <v>0</v>
      </c>
    </row>
    <row r="4341" customFormat="false" ht="15" hidden="false" customHeight="true" outlineLevel="0" collapsed="false">
      <c r="A4341" s="6" t="n">
        <f aca="false">1_Data_EDA!O4342</f>
        <v>1</v>
      </c>
      <c r="B4341" s="6" t="n">
        <f aca="false">1_Data_EDA!H4342</f>
        <v>4</v>
      </c>
      <c r="C4341" s="7" t="n">
        <f aca="false">1_Data_EDA!I4342</f>
        <v>299.980011</v>
      </c>
      <c r="D4341" s="6" t="n">
        <f aca="false">1_Data_EDA!J4342</f>
        <v>1</v>
      </c>
      <c r="E4341" s="7" t="n">
        <f aca="false">1_Data_EDA!K4342</f>
        <v>299.980011</v>
      </c>
      <c r="F4341" s="7" t="n">
        <f aca="false">1_Data_EDA!L4342</f>
        <v>45</v>
      </c>
      <c r="G4341" s="8" t="n">
        <f aca="false">1_Data_EDA!M4342</f>
        <v>0.150000006</v>
      </c>
      <c r="H4341" s="6" t="n">
        <f aca="false">IF(1_Data_EDA!B4342="First Class",1,0)</f>
        <v>0</v>
      </c>
      <c r="I4341" s="6" t="n">
        <f aca="false">IF(1_Data_EDA!B4342="Second Class",1,0)</f>
        <v>0</v>
      </c>
      <c r="J4341" s="6" t="n">
        <f aca="false">IF(1_Data_EDA!B4342="Same Day",1,0)</f>
        <v>0</v>
      </c>
      <c r="K4341" s="6" t="n">
        <f aca="false">IF(1_Data_EDA!C4342="Corporate",1,0)</f>
        <v>0</v>
      </c>
      <c r="L4341" s="6" t="n">
        <f aca="false">IF(1_Data_EDA!C4342="Home Office",1,0)</f>
        <v>1</v>
      </c>
      <c r="M4341" s="6" t="n">
        <f aca="false">IF(1_Data_EDA!D4342="Europe",1,0)</f>
        <v>0</v>
      </c>
      <c r="N4341" s="6" t="n">
        <f aca="false">IF(1_Data_EDA!D4342="LATAM",1,0)</f>
        <v>1</v>
      </c>
      <c r="O4341" s="6" t="n">
        <f aca="false">IF(1_Data_EDA!D4342="Pacific Asia",1,0)</f>
        <v>0</v>
      </c>
      <c r="P4341" s="6" t="n">
        <f aca="false">IF(1_Data_EDA!D4342="USCA",1,0)</f>
        <v>0</v>
      </c>
      <c r="Q4341" s="6" t="n">
        <f aca="false">IF(C4341&gt;MEDIAN(C$5:C$8004),1,0)</f>
        <v>1</v>
      </c>
      <c r="R4341" s="6" t="n">
        <f aca="false">IF(D4341&gt;2,1,0)</f>
        <v>0</v>
      </c>
    </row>
    <row r="4342" customFormat="false" ht="15" hidden="false" customHeight="true" outlineLevel="0" collapsed="false">
      <c r="A4342" s="6" t="n">
        <f aca="false">1_Data_EDA!O4343</f>
        <v>0</v>
      </c>
      <c r="B4342" s="6" t="n">
        <f aca="false">1_Data_EDA!H4343</f>
        <v>4</v>
      </c>
      <c r="C4342" s="7" t="n">
        <f aca="false">1_Data_EDA!I4343</f>
        <v>99.98999786</v>
      </c>
      <c r="D4342" s="6" t="n">
        <f aca="false">1_Data_EDA!J4343</f>
        <v>1</v>
      </c>
      <c r="E4342" s="7" t="n">
        <f aca="false">1_Data_EDA!K4343</f>
        <v>99.98999786</v>
      </c>
      <c r="F4342" s="7" t="n">
        <f aca="false">1_Data_EDA!L4343</f>
        <v>7</v>
      </c>
      <c r="G4342" s="8" t="n">
        <f aca="false">1_Data_EDA!M4343</f>
        <v>0.07</v>
      </c>
      <c r="H4342" s="6" t="n">
        <f aca="false">IF(1_Data_EDA!B4343="First Class",1,0)</f>
        <v>0</v>
      </c>
      <c r="I4342" s="6" t="n">
        <f aca="false">IF(1_Data_EDA!B4343="Second Class",1,0)</f>
        <v>0</v>
      </c>
      <c r="J4342" s="6" t="n">
        <f aca="false">IF(1_Data_EDA!B4343="Same Day",1,0)</f>
        <v>0</v>
      </c>
      <c r="K4342" s="6" t="n">
        <f aca="false">IF(1_Data_EDA!C4343="Corporate",1,0)</f>
        <v>1</v>
      </c>
      <c r="L4342" s="6" t="n">
        <f aca="false">IF(1_Data_EDA!C4343="Home Office",1,0)</f>
        <v>0</v>
      </c>
      <c r="M4342" s="6" t="n">
        <f aca="false">IF(1_Data_EDA!D4343="Europe",1,0)</f>
        <v>0</v>
      </c>
      <c r="N4342" s="6" t="n">
        <f aca="false">IF(1_Data_EDA!D4343="LATAM",1,0)</f>
        <v>1</v>
      </c>
      <c r="O4342" s="6" t="n">
        <f aca="false">IF(1_Data_EDA!D4343="Pacific Asia",1,0)</f>
        <v>0</v>
      </c>
      <c r="P4342" s="6" t="n">
        <f aca="false">IF(1_Data_EDA!D4343="USCA",1,0)</f>
        <v>0</v>
      </c>
      <c r="Q4342" s="6" t="n">
        <f aca="false">IF(C4342&gt;MEDIAN(C$5:C$8004),1,0)</f>
        <v>1</v>
      </c>
      <c r="R4342" s="6" t="n">
        <f aca="false">IF(D4342&gt;2,1,0)</f>
        <v>0</v>
      </c>
    </row>
    <row r="4343" customFormat="false" ht="15" hidden="false" customHeight="true" outlineLevel="0" collapsed="false">
      <c r="A4343" s="6" t="n">
        <f aca="false">1_Data_EDA!O4344</f>
        <v>1</v>
      </c>
      <c r="B4343" s="6" t="n">
        <f aca="false">1_Data_EDA!H4344</f>
        <v>0</v>
      </c>
      <c r="C4343" s="7" t="n">
        <f aca="false">1_Data_EDA!I4344</f>
        <v>59.99000168</v>
      </c>
      <c r="D4343" s="6" t="n">
        <f aca="false">1_Data_EDA!J4344</f>
        <v>2</v>
      </c>
      <c r="E4343" s="7" t="n">
        <f aca="false">1_Data_EDA!K4344</f>
        <v>119.9800034</v>
      </c>
      <c r="F4343" s="7" t="n">
        <f aca="false">1_Data_EDA!L4344</f>
        <v>19.20000076</v>
      </c>
      <c r="G4343" s="8" t="n">
        <f aca="false">1_Data_EDA!M4344</f>
        <v>0.159999996</v>
      </c>
      <c r="H4343" s="6" t="n">
        <f aca="false">IF(1_Data_EDA!B4344="First Class",1,0)</f>
        <v>0</v>
      </c>
      <c r="I4343" s="6" t="n">
        <f aca="false">IF(1_Data_EDA!B4344="Second Class",1,0)</f>
        <v>0</v>
      </c>
      <c r="J4343" s="6" t="n">
        <f aca="false">IF(1_Data_EDA!B4344="Same Day",1,0)</f>
        <v>1</v>
      </c>
      <c r="K4343" s="6" t="n">
        <f aca="false">IF(1_Data_EDA!C4344="Corporate",1,0)</f>
        <v>1</v>
      </c>
      <c r="L4343" s="6" t="n">
        <f aca="false">IF(1_Data_EDA!C4344="Home Office",1,0)</f>
        <v>0</v>
      </c>
      <c r="M4343" s="6" t="n">
        <f aca="false">IF(1_Data_EDA!D4344="Europe",1,0)</f>
        <v>0</v>
      </c>
      <c r="N4343" s="6" t="n">
        <f aca="false">IF(1_Data_EDA!D4344="LATAM",1,0)</f>
        <v>0</v>
      </c>
      <c r="O4343" s="6" t="n">
        <f aca="false">IF(1_Data_EDA!D4344="Pacific Asia",1,0)</f>
        <v>0</v>
      </c>
      <c r="P4343" s="6" t="n">
        <f aca="false">IF(1_Data_EDA!D4344="USCA",1,0)</f>
        <v>0</v>
      </c>
      <c r="Q4343" s="6" t="n">
        <f aca="false">IF(C4343&gt;MEDIAN(C$5:C$8004),1,0)</f>
        <v>0</v>
      </c>
      <c r="R4343" s="6" t="n">
        <f aca="false">IF(D4343&gt;2,1,0)</f>
        <v>0</v>
      </c>
    </row>
    <row r="4344" customFormat="false" ht="15" hidden="false" customHeight="true" outlineLevel="0" collapsed="false">
      <c r="A4344" s="6" t="n">
        <f aca="false">1_Data_EDA!O4345</f>
        <v>0</v>
      </c>
      <c r="B4344" s="6" t="n">
        <f aca="false">1_Data_EDA!H4345</f>
        <v>4</v>
      </c>
      <c r="C4344" s="7" t="n">
        <f aca="false">1_Data_EDA!I4345</f>
        <v>59.99000168</v>
      </c>
      <c r="D4344" s="6" t="n">
        <f aca="false">1_Data_EDA!J4345</f>
        <v>2</v>
      </c>
      <c r="E4344" s="7" t="n">
        <f aca="false">1_Data_EDA!K4345</f>
        <v>119.9800034</v>
      </c>
      <c r="F4344" s="7" t="n">
        <f aca="false">1_Data_EDA!L4345</f>
        <v>8.399999619</v>
      </c>
      <c r="G4344" s="8" t="n">
        <f aca="false">1_Data_EDA!M4345</f>
        <v>0.07</v>
      </c>
      <c r="H4344" s="6" t="n">
        <f aca="false">IF(1_Data_EDA!B4345="First Class",1,0)</f>
        <v>0</v>
      </c>
      <c r="I4344" s="6" t="n">
        <f aca="false">IF(1_Data_EDA!B4345="Second Class",1,0)</f>
        <v>0</v>
      </c>
      <c r="J4344" s="6" t="n">
        <f aca="false">IF(1_Data_EDA!B4345="Same Day",1,0)</f>
        <v>0</v>
      </c>
      <c r="K4344" s="6" t="n">
        <f aca="false">IF(1_Data_EDA!C4345="Corporate",1,0)</f>
        <v>0</v>
      </c>
      <c r="L4344" s="6" t="n">
        <f aca="false">IF(1_Data_EDA!C4345="Home Office",1,0)</f>
        <v>0</v>
      </c>
      <c r="M4344" s="6" t="n">
        <f aca="false">IF(1_Data_EDA!D4345="Europe",1,0)</f>
        <v>0</v>
      </c>
      <c r="N4344" s="6" t="n">
        <f aca="false">IF(1_Data_EDA!D4345="LATAM",1,0)</f>
        <v>0</v>
      </c>
      <c r="O4344" s="6" t="n">
        <f aca="false">IF(1_Data_EDA!D4345="Pacific Asia",1,0)</f>
        <v>0</v>
      </c>
      <c r="P4344" s="6" t="n">
        <f aca="false">IF(1_Data_EDA!D4345="USCA",1,0)</f>
        <v>0</v>
      </c>
      <c r="Q4344" s="6" t="n">
        <f aca="false">IF(C4344&gt;MEDIAN(C$5:C$8004),1,0)</f>
        <v>0</v>
      </c>
      <c r="R4344" s="6" t="n">
        <f aca="false">IF(D4344&gt;2,1,0)</f>
        <v>0</v>
      </c>
    </row>
    <row r="4345" customFormat="false" ht="15" hidden="false" customHeight="true" outlineLevel="0" collapsed="false">
      <c r="A4345" s="6" t="n">
        <f aca="false">1_Data_EDA!O4346</f>
        <v>1</v>
      </c>
      <c r="B4345" s="6" t="n">
        <f aca="false">1_Data_EDA!H4346</f>
        <v>4</v>
      </c>
      <c r="C4345" s="7" t="n">
        <f aca="false">1_Data_EDA!I4346</f>
        <v>99.98999786</v>
      </c>
      <c r="D4345" s="6" t="n">
        <f aca="false">1_Data_EDA!J4346</f>
        <v>5</v>
      </c>
      <c r="E4345" s="7" t="n">
        <f aca="false">1_Data_EDA!K4346</f>
        <v>499.9500122</v>
      </c>
      <c r="F4345" s="7" t="n">
        <f aca="false">1_Data_EDA!L4346</f>
        <v>79.98999786</v>
      </c>
      <c r="G4345" s="8" t="n">
        <f aca="false">1_Data_EDA!M4346</f>
        <v>0.159999996</v>
      </c>
      <c r="H4345" s="6" t="n">
        <f aca="false">IF(1_Data_EDA!B4346="First Class",1,0)</f>
        <v>0</v>
      </c>
      <c r="I4345" s="6" t="n">
        <f aca="false">IF(1_Data_EDA!B4346="Second Class",1,0)</f>
        <v>0</v>
      </c>
      <c r="J4345" s="6" t="n">
        <f aca="false">IF(1_Data_EDA!B4346="Same Day",1,0)</f>
        <v>0</v>
      </c>
      <c r="K4345" s="6" t="n">
        <f aca="false">IF(1_Data_EDA!C4346="Corporate",1,0)</f>
        <v>0</v>
      </c>
      <c r="L4345" s="6" t="n">
        <f aca="false">IF(1_Data_EDA!C4346="Home Office",1,0)</f>
        <v>0</v>
      </c>
      <c r="M4345" s="6" t="n">
        <f aca="false">IF(1_Data_EDA!D4346="Europe",1,0)</f>
        <v>0</v>
      </c>
      <c r="N4345" s="6" t="n">
        <f aca="false">IF(1_Data_EDA!D4346="LATAM",1,0)</f>
        <v>1</v>
      </c>
      <c r="O4345" s="6" t="n">
        <f aca="false">IF(1_Data_EDA!D4346="Pacific Asia",1,0)</f>
        <v>0</v>
      </c>
      <c r="P4345" s="6" t="n">
        <f aca="false">IF(1_Data_EDA!D4346="USCA",1,0)</f>
        <v>0</v>
      </c>
      <c r="Q4345" s="6" t="n">
        <f aca="false">IF(C4345&gt;MEDIAN(C$5:C$8004),1,0)</f>
        <v>1</v>
      </c>
      <c r="R4345" s="6" t="n">
        <f aca="false">IF(D4345&gt;2,1,0)</f>
        <v>1</v>
      </c>
    </row>
    <row r="4346" customFormat="false" ht="15" hidden="false" customHeight="true" outlineLevel="0" collapsed="false">
      <c r="A4346" s="6" t="n">
        <f aca="false">1_Data_EDA!O4347</f>
        <v>1</v>
      </c>
      <c r="B4346" s="6" t="n">
        <f aca="false">1_Data_EDA!H4347</f>
        <v>2</v>
      </c>
      <c r="C4346" s="7" t="n">
        <f aca="false">1_Data_EDA!I4347</f>
        <v>59.99000168</v>
      </c>
      <c r="D4346" s="6" t="n">
        <f aca="false">1_Data_EDA!J4347</f>
        <v>5</v>
      </c>
      <c r="E4346" s="7" t="n">
        <f aca="false">1_Data_EDA!K4347</f>
        <v>299.9500122</v>
      </c>
      <c r="F4346" s="7" t="n">
        <f aca="false">1_Data_EDA!L4347</f>
        <v>9</v>
      </c>
      <c r="G4346" s="8" t="n">
        <f aca="false">1_Data_EDA!M4347</f>
        <v>0.029999999</v>
      </c>
      <c r="H4346" s="6" t="n">
        <f aca="false">IF(1_Data_EDA!B4347="First Class",1,0)</f>
        <v>0</v>
      </c>
      <c r="I4346" s="6" t="n">
        <f aca="false">IF(1_Data_EDA!B4347="Second Class",1,0)</f>
        <v>1</v>
      </c>
      <c r="J4346" s="6" t="n">
        <f aca="false">IF(1_Data_EDA!B4347="Same Day",1,0)</f>
        <v>0</v>
      </c>
      <c r="K4346" s="6" t="n">
        <f aca="false">IF(1_Data_EDA!C4347="Corporate",1,0)</f>
        <v>0</v>
      </c>
      <c r="L4346" s="6" t="n">
        <f aca="false">IF(1_Data_EDA!C4347="Home Office",1,0)</f>
        <v>1</v>
      </c>
      <c r="M4346" s="6" t="n">
        <f aca="false">IF(1_Data_EDA!D4347="Europe",1,0)</f>
        <v>0</v>
      </c>
      <c r="N4346" s="6" t="n">
        <f aca="false">IF(1_Data_EDA!D4347="LATAM",1,0)</f>
        <v>0</v>
      </c>
      <c r="O4346" s="6" t="n">
        <f aca="false">IF(1_Data_EDA!D4347="Pacific Asia",1,0)</f>
        <v>1</v>
      </c>
      <c r="P4346" s="6" t="n">
        <f aca="false">IF(1_Data_EDA!D4347="USCA",1,0)</f>
        <v>0</v>
      </c>
      <c r="Q4346" s="6" t="n">
        <f aca="false">IF(C4346&gt;MEDIAN(C$5:C$8004),1,0)</f>
        <v>0</v>
      </c>
      <c r="R4346" s="6" t="n">
        <f aca="false">IF(D4346&gt;2,1,0)</f>
        <v>1</v>
      </c>
    </row>
    <row r="4347" customFormat="false" ht="15" hidden="false" customHeight="true" outlineLevel="0" collapsed="false">
      <c r="A4347" s="6" t="n">
        <f aca="false">1_Data_EDA!O4348</f>
        <v>0</v>
      </c>
      <c r="B4347" s="6" t="n">
        <f aca="false">1_Data_EDA!H4348</f>
        <v>4</v>
      </c>
      <c r="C4347" s="7" t="n">
        <f aca="false">1_Data_EDA!I4348</f>
        <v>129.9900055</v>
      </c>
      <c r="D4347" s="6" t="n">
        <f aca="false">1_Data_EDA!J4348</f>
        <v>1</v>
      </c>
      <c r="E4347" s="7" t="n">
        <f aca="false">1_Data_EDA!K4348</f>
        <v>129.9900055</v>
      </c>
      <c r="F4347" s="7" t="n">
        <f aca="false">1_Data_EDA!L4348</f>
        <v>32.5</v>
      </c>
      <c r="G4347" s="8" t="n">
        <f aca="false">1_Data_EDA!M4348</f>
        <v>0.25</v>
      </c>
      <c r="H4347" s="6" t="n">
        <f aca="false">IF(1_Data_EDA!B4348="First Class",1,0)</f>
        <v>0</v>
      </c>
      <c r="I4347" s="6" t="n">
        <f aca="false">IF(1_Data_EDA!B4348="Second Class",1,0)</f>
        <v>0</v>
      </c>
      <c r="J4347" s="6" t="n">
        <f aca="false">IF(1_Data_EDA!B4348="Same Day",1,0)</f>
        <v>0</v>
      </c>
      <c r="K4347" s="6" t="n">
        <f aca="false">IF(1_Data_EDA!C4348="Corporate",1,0)</f>
        <v>0</v>
      </c>
      <c r="L4347" s="6" t="n">
        <f aca="false">IF(1_Data_EDA!C4348="Home Office",1,0)</f>
        <v>0</v>
      </c>
      <c r="M4347" s="6" t="n">
        <f aca="false">IF(1_Data_EDA!D4348="Europe",1,0)</f>
        <v>0</v>
      </c>
      <c r="N4347" s="6" t="n">
        <f aca="false">IF(1_Data_EDA!D4348="LATAM",1,0)</f>
        <v>0</v>
      </c>
      <c r="O4347" s="6" t="n">
        <f aca="false">IF(1_Data_EDA!D4348="Pacific Asia",1,0)</f>
        <v>0</v>
      </c>
      <c r="P4347" s="6" t="n">
        <f aca="false">IF(1_Data_EDA!D4348="USCA",1,0)</f>
        <v>1</v>
      </c>
      <c r="Q4347" s="6" t="n">
        <f aca="false">IF(C4347&gt;MEDIAN(C$5:C$8004),1,0)</f>
        <v>1</v>
      </c>
      <c r="R4347" s="6" t="n">
        <f aca="false">IF(D4347&gt;2,1,0)</f>
        <v>0</v>
      </c>
    </row>
    <row r="4348" customFormat="false" ht="15" hidden="false" customHeight="true" outlineLevel="0" collapsed="false">
      <c r="A4348" s="6" t="n">
        <f aca="false">1_Data_EDA!O4349</f>
        <v>0</v>
      </c>
      <c r="B4348" s="6" t="n">
        <f aca="false">1_Data_EDA!H4349</f>
        <v>4</v>
      </c>
      <c r="C4348" s="7" t="n">
        <f aca="false">1_Data_EDA!I4349</f>
        <v>59.99000168</v>
      </c>
      <c r="D4348" s="6" t="n">
        <f aca="false">1_Data_EDA!J4349</f>
        <v>3</v>
      </c>
      <c r="E4348" s="7" t="n">
        <f aca="false">1_Data_EDA!K4349</f>
        <v>179.9700012</v>
      </c>
      <c r="F4348" s="7" t="n">
        <f aca="false">1_Data_EDA!L4349</f>
        <v>28.79999924</v>
      </c>
      <c r="G4348" s="8" t="n">
        <f aca="false">1_Data_EDA!M4349</f>
        <v>0.159999996</v>
      </c>
      <c r="H4348" s="6" t="n">
        <f aca="false">IF(1_Data_EDA!B4349="First Class",1,0)</f>
        <v>0</v>
      </c>
      <c r="I4348" s="6" t="n">
        <f aca="false">IF(1_Data_EDA!B4349="Second Class",1,0)</f>
        <v>0</v>
      </c>
      <c r="J4348" s="6" t="n">
        <f aca="false">IF(1_Data_EDA!B4349="Same Day",1,0)</f>
        <v>0</v>
      </c>
      <c r="K4348" s="6" t="n">
        <f aca="false">IF(1_Data_EDA!C4349="Corporate",1,0)</f>
        <v>0</v>
      </c>
      <c r="L4348" s="6" t="n">
        <f aca="false">IF(1_Data_EDA!C4349="Home Office",1,0)</f>
        <v>0</v>
      </c>
      <c r="M4348" s="6" t="n">
        <f aca="false">IF(1_Data_EDA!D4349="Europe",1,0)</f>
        <v>0</v>
      </c>
      <c r="N4348" s="6" t="n">
        <f aca="false">IF(1_Data_EDA!D4349="LATAM",1,0)</f>
        <v>0</v>
      </c>
      <c r="O4348" s="6" t="n">
        <f aca="false">IF(1_Data_EDA!D4349="Pacific Asia",1,0)</f>
        <v>1</v>
      </c>
      <c r="P4348" s="6" t="n">
        <f aca="false">IF(1_Data_EDA!D4349="USCA",1,0)</f>
        <v>0</v>
      </c>
      <c r="Q4348" s="6" t="n">
        <f aca="false">IF(C4348&gt;MEDIAN(C$5:C$8004),1,0)</f>
        <v>0</v>
      </c>
      <c r="R4348" s="6" t="n">
        <f aca="false">IF(D4348&gt;2,1,0)</f>
        <v>1</v>
      </c>
    </row>
    <row r="4349" customFormat="false" ht="15" hidden="false" customHeight="true" outlineLevel="0" collapsed="false">
      <c r="A4349" s="6" t="n">
        <f aca="false">1_Data_EDA!O4350</f>
        <v>1</v>
      </c>
      <c r="B4349" s="6" t="n">
        <f aca="false">1_Data_EDA!H4350</f>
        <v>2</v>
      </c>
      <c r="C4349" s="7" t="n">
        <f aca="false">1_Data_EDA!I4350</f>
        <v>119.9899979</v>
      </c>
      <c r="D4349" s="6" t="n">
        <f aca="false">1_Data_EDA!J4350</f>
        <v>1</v>
      </c>
      <c r="E4349" s="7" t="n">
        <f aca="false">1_Data_EDA!K4350</f>
        <v>119.9899979</v>
      </c>
      <c r="F4349" s="7" t="n">
        <f aca="false">1_Data_EDA!L4350</f>
        <v>8.399999619</v>
      </c>
      <c r="G4349" s="8" t="n">
        <f aca="false">1_Data_EDA!M4350</f>
        <v>0.07</v>
      </c>
      <c r="H4349" s="6" t="n">
        <f aca="false">IF(1_Data_EDA!B4350="First Class",1,0)</f>
        <v>0</v>
      </c>
      <c r="I4349" s="6" t="n">
        <f aca="false">IF(1_Data_EDA!B4350="Second Class",1,0)</f>
        <v>1</v>
      </c>
      <c r="J4349" s="6" t="n">
        <f aca="false">IF(1_Data_EDA!B4350="Same Day",1,0)</f>
        <v>0</v>
      </c>
      <c r="K4349" s="6" t="n">
        <f aca="false">IF(1_Data_EDA!C4350="Corporate",1,0)</f>
        <v>0</v>
      </c>
      <c r="L4349" s="6" t="n">
        <f aca="false">IF(1_Data_EDA!C4350="Home Office",1,0)</f>
        <v>1</v>
      </c>
      <c r="M4349" s="6" t="n">
        <f aca="false">IF(1_Data_EDA!D4350="Europe",1,0)</f>
        <v>0</v>
      </c>
      <c r="N4349" s="6" t="n">
        <f aca="false">IF(1_Data_EDA!D4350="LATAM",1,0)</f>
        <v>1</v>
      </c>
      <c r="O4349" s="6" t="n">
        <f aca="false">IF(1_Data_EDA!D4350="Pacific Asia",1,0)</f>
        <v>0</v>
      </c>
      <c r="P4349" s="6" t="n">
        <f aca="false">IF(1_Data_EDA!D4350="USCA",1,0)</f>
        <v>0</v>
      </c>
      <c r="Q4349" s="6" t="n">
        <f aca="false">IF(C4349&gt;MEDIAN(C$5:C$8004),1,0)</f>
        <v>1</v>
      </c>
      <c r="R4349" s="6" t="n">
        <f aca="false">IF(D4349&gt;2,1,0)</f>
        <v>0</v>
      </c>
    </row>
    <row r="4350" customFormat="false" ht="15" hidden="false" customHeight="true" outlineLevel="0" collapsed="false">
      <c r="A4350" s="6" t="n">
        <f aca="false">1_Data_EDA!O4351</f>
        <v>1</v>
      </c>
      <c r="B4350" s="6" t="n">
        <f aca="false">1_Data_EDA!H4351</f>
        <v>1</v>
      </c>
      <c r="C4350" s="7" t="n">
        <f aca="false">1_Data_EDA!I4351</f>
        <v>30</v>
      </c>
      <c r="D4350" s="6" t="n">
        <f aca="false">1_Data_EDA!J4351</f>
        <v>4</v>
      </c>
      <c r="E4350" s="7" t="n">
        <f aca="false">1_Data_EDA!K4351</f>
        <v>120</v>
      </c>
      <c r="F4350" s="7" t="n">
        <f aca="false">1_Data_EDA!L4351</f>
        <v>21.60000038</v>
      </c>
      <c r="G4350" s="8" t="n">
        <f aca="false">1_Data_EDA!M4351</f>
        <v>0.180000007</v>
      </c>
      <c r="H4350" s="6" t="n">
        <f aca="false">IF(1_Data_EDA!B4351="First Class",1,0)</f>
        <v>1</v>
      </c>
      <c r="I4350" s="6" t="n">
        <f aca="false">IF(1_Data_EDA!B4351="Second Class",1,0)</f>
        <v>0</v>
      </c>
      <c r="J4350" s="6" t="n">
        <f aca="false">IF(1_Data_EDA!B4351="Same Day",1,0)</f>
        <v>0</v>
      </c>
      <c r="K4350" s="6" t="n">
        <f aca="false">IF(1_Data_EDA!C4351="Corporate",1,0)</f>
        <v>0</v>
      </c>
      <c r="L4350" s="6" t="n">
        <f aca="false">IF(1_Data_EDA!C4351="Home Office",1,0)</f>
        <v>0</v>
      </c>
      <c r="M4350" s="6" t="n">
        <f aca="false">IF(1_Data_EDA!D4351="Europe",1,0)</f>
        <v>0</v>
      </c>
      <c r="N4350" s="6" t="n">
        <f aca="false">IF(1_Data_EDA!D4351="LATAM",1,0)</f>
        <v>0</v>
      </c>
      <c r="O4350" s="6" t="n">
        <f aca="false">IF(1_Data_EDA!D4351="Pacific Asia",1,0)</f>
        <v>0</v>
      </c>
      <c r="P4350" s="6" t="n">
        <f aca="false">IF(1_Data_EDA!D4351="USCA",1,0)</f>
        <v>0</v>
      </c>
      <c r="Q4350" s="6" t="n">
        <f aca="false">IF(C4350&gt;MEDIAN(C$5:C$8004),1,0)</f>
        <v>0</v>
      </c>
      <c r="R4350" s="6" t="n">
        <f aca="false">IF(D4350&gt;2,1,0)</f>
        <v>1</v>
      </c>
    </row>
    <row r="4351" customFormat="false" ht="15" hidden="false" customHeight="true" outlineLevel="0" collapsed="false">
      <c r="A4351" s="6" t="n">
        <f aca="false">1_Data_EDA!O4352</f>
        <v>1</v>
      </c>
      <c r="B4351" s="6" t="n">
        <f aca="false">1_Data_EDA!H4352</f>
        <v>4</v>
      </c>
      <c r="C4351" s="7" t="n">
        <f aca="false">1_Data_EDA!I4352</f>
        <v>31.07999992</v>
      </c>
      <c r="D4351" s="6" t="n">
        <f aca="false">1_Data_EDA!J4352</f>
        <v>1</v>
      </c>
      <c r="E4351" s="7" t="n">
        <f aca="false">1_Data_EDA!K4352</f>
        <v>31.07999992</v>
      </c>
      <c r="F4351" s="7" t="n">
        <f aca="false">1_Data_EDA!L4352</f>
        <v>5.590000153</v>
      </c>
      <c r="G4351" s="8" t="n">
        <f aca="false">1_Data_EDA!M4352</f>
        <v>0.180000007</v>
      </c>
      <c r="H4351" s="6" t="n">
        <f aca="false">IF(1_Data_EDA!B4352="First Class",1,0)</f>
        <v>0</v>
      </c>
      <c r="I4351" s="6" t="n">
        <f aca="false">IF(1_Data_EDA!B4352="Second Class",1,0)</f>
        <v>0</v>
      </c>
      <c r="J4351" s="6" t="n">
        <f aca="false">IF(1_Data_EDA!B4352="Same Day",1,0)</f>
        <v>0</v>
      </c>
      <c r="K4351" s="6" t="n">
        <f aca="false">IF(1_Data_EDA!C4352="Corporate",1,0)</f>
        <v>0</v>
      </c>
      <c r="L4351" s="6" t="n">
        <f aca="false">IF(1_Data_EDA!C4352="Home Office",1,0)</f>
        <v>1</v>
      </c>
      <c r="M4351" s="6" t="n">
        <f aca="false">IF(1_Data_EDA!D4352="Europe",1,0)</f>
        <v>1</v>
      </c>
      <c r="N4351" s="6" t="n">
        <f aca="false">IF(1_Data_EDA!D4352="LATAM",1,0)</f>
        <v>0</v>
      </c>
      <c r="O4351" s="6" t="n">
        <f aca="false">IF(1_Data_EDA!D4352="Pacific Asia",1,0)</f>
        <v>0</v>
      </c>
      <c r="P4351" s="6" t="n">
        <f aca="false">IF(1_Data_EDA!D4352="USCA",1,0)</f>
        <v>0</v>
      </c>
      <c r="Q4351" s="6" t="n">
        <f aca="false">IF(C4351&gt;MEDIAN(C$5:C$8004),1,0)</f>
        <v>0</v>
      </c>
      <c r="R4351" s="6" t="n">
        <f aca="false">IF(D4351&gt;2,1,0)</f>
        <v>0</v>
      </c>
    </row>
    <row r="4352" customFormat="false" ht="15" hidden="false" customHeight="true" outlineLevel="0" collapsed="false">
      <c r="A4352" s="6" t="n">
        <f aca="false">1_Data_EDA!O4353</f>
        <v>0</v>
      </c>
      <c r="B4352" s="6" t="n">
        <f aca="false">1_Data_EDA!H4353</f>
        <v>4</v>
      </c>
      <c r="C4352" s="7" t="n">
        <f aca="false">1_Data_EDA!I4353</f>
        <v>199.9900055</v>
      </c>
      <c r="D4352" s="6" t="n">
        <f aca="false">1_Data_EDA!J4353</f>
        <v>1</v>
      </c>
      <c r="E4352" s="7" t="n">
        <f aca="false">1_Data_EDA!K4353</f>
        <v>199.9900055</v>
      </c>
      <c r="F4352" s="7" t="n">
        <f aca="false">1_Data_EDA!L4353</f>
        <v>14</v>
      </c>
      <c r="G4352" s="8" t="n">
        <f aca="false">1_Data_EDA!M4353</f>
        <v>0.07</v>
      </c>
      <c r="H4352" s="6" t="n">
        <f aca="false">IF(1_Data_EDA!B4353="First Class",1,0)</f>
        <v>0</v>
      </c>
      <c r="I4352" s="6" t="n">
        <f aca="false">IF(1_Data_EDA!B4353="Second Class",1,0)</f>
        <v>0</v>
      </c>
      <c r="J4352" s="6" t="n">
        <f aca="false">IF(1_Data_EDA!B4353="Same Day",1,0)</f>
        <v>0</v>
      </c>
      <c r="K4352" s="6" t="n">
        <f aca="false">IF(1_Data_EDA!C4353="Corporate",1,0)</f>
        <v>1</v>
      </c>
      <c r="L4352" s="6" t="n">
        <f aca="false">IF(1_Data_EDA!C4353="Home Office",1,0)</f>
        <v>0</v>
      </c>
      <c r="M4352" s="6" t="n">
        <f aca="false">IF(1_Data_EDA!D4353="Europe",1,0)</f>
        <v>1</v>
      </c>
      <c r="N4352" s="6" t="n">
        <f aca="false">IF(1_Data_EDA!D4353="LATAM",1,0)</f>
        <v>0</v>
      </c>
      <c r="O4352" s="6" t="n">
        <f aca="false">IF(1_Data_EDA!D4353="Pacific Asia",1,0)</f>
        <v>0</v>
      </c>
      <c r="P4352" s="6" t="n">
        <f aca="false">IF(1_Data_EDA!D4353="USCA",1,0)</f>
        <v>0</v>
      </c>
      <c r="Q4352" s="6" t="n">
        <f aca="false">IF(C4352&gt;MEDIAN(C$5:C$8004),1,0)</f>
        <v>1</v>
      </c>
      <c r="R4352" s="6" t="n">
        <f aca="false">IF(D4352&gt;2,1,0)</f>
        <v>0</v>
      </c>
    </row>
    <row r="4353" customFormat="false" ht="15" hidden="false" customHeight="true" outlineLevel="0" collapsed="false">
      <c r="A4353" s="6" t="n">
        <f aca="false">1_Data_EDA!O4354</f>
        <v>0</v>
      </c>
      <c r="B4353" s="6" t="n">
        <f aca="false">1_Data_EDA!H4354</f>
        <v>4</v>
      </c>
      <c r="C4353" s="7" t="n">
        <f aca="false">1_Data_EDA!I4354</f>
        <v>299.980011</v>
      </c>
      <c r="D4353" s="6" t="n">
        <f aca="false">1_Data_EDA!J4354</f>
        <v>1</v>
      </c>
      <c r="E4353" s="7" t="n">
        <f aca="false">1_Data_EDA!K4354</f>
        <v>299.980011</v>
      </c>
      <c r="F4353" s="7" t="n">
        <f aca="false">1_Data_EDA!L4354</f>
        <v>15</v>
      </c>
      <c r="G4353" s="8" t="n">
        <f aca="false">1_Data_EDA!M4354</f>
        <v>0.050000001</v>
      </c>
      <c r="H4353" s="6" t="n">
        <f aca="false">IF(1_Data_EDA!B4354="First Class",1,0)</f>
        <v>0</v>
      </c>
      <c r="I4353" s="6" t="n">
        <f aca="false">IF(1_Data_EDA!B4354="Second Class",1,0)</f>
        <v>0</v>
      </c>
      <c r="J4353" s="6" t="n">
        <f aca="false">IF(1_Data_EDA!B4354="Same Day",1,0)</f>
        <v>0</v>
      </c>
      <c r="K4353" s="6" t="n">
        <f aca="false">IF(1_Data_EDA!C4354="Corporate",1,0)</f>
        <v>0</v>
      </c>
      <c r="L4353" s="6" t="n">
        <f aca="false">IF(1_Data_EDA!C4354="Home Office",1,0)</f>
        <v>1</v>
      </c>
      <c r="M4353" s="6" t="n">
        <f aca="false">IF(1_Data_EDA!D4354="Europe",1,0)</f>
        <v>0</v>
      </c>
      <c r="N4353" s="6" t="n">
        <f aca="false">IF(1_Data_EDA!D4354="LATAM",1,0)</f>
        <v>1</v>
      </c>
      <c r="O4353" s="6" t="n">
        <f aca="false">IF(1_Data_EDA!D4354="Pacific Asia",1,0)</f>
        <v>0</v>
      </c>
      <c r="P4353" s="6" t="n">
        <f aca="false">IF(1_Data_EDA!D4354="USCA",1,0)</f>
        <v>0</v>
      </c>
      <c r="Q4353" s="6" t="n">
        <f aca="false">IF(C4353&gt;MEDIAN(C$5:C$8004),1,0)</f>
        <v>1</v>
      </c>
      <c r="R4353" s="6" t="n">
        <f aca="false">IF(D4353&gt;2,1,0)</f>
        <v>0</v>
      </c>
    </row>
    <row r="4354" customFormat="false" ht="15" hidden="false" customHeight="true" outlineLevel="0" collapsed="false">
      <c r="A4354" s="6" t="n">
        <f aca="false">1_Data_EDA!O4355</f>
        <v>1</v>
      </c>
      <c r="B4354" s="6" t="n">
        <f aca="false">1_Data_EDA!H4355</f>
        <v>4</v>
      </c>
      <c r="C4354" s="7" t="n">
        <f aca="false">1_Data_EDA!I4355</f>
        <v>39.99000168</v>
      </c>
      <c r="D4354" s="6" t="n">
        <f aca="false">1_Data_EDA!J4355</f>
        <v>4</v>
      </c>
      <c r="E4354" s="7" t="n">
        <f aca="false">1_Data_EDA!K4355</f>
        <v>159.9600067</v>
      </c>
      <c r="F4354" s="7" t="n">
        <f aca="false">1_Data_EDA!L4355</f>
        <v>16</v>
      </c>
      <c r="G4354" s="8" t="n">
        <f aca="false">1_Data_EDA!M4355</f>
        <v>0.100000001</v>
      </c>
      <c r="H4354" s="6" t="n">
        <f aca="false">IF(1_Data_EDA!B4355="First Class",1,0)</f>
        <v>0</v>
      </c>
      <c r="I4354" s="6" t="n">
        <f aca="false">IF(1_Data_EDA!B4355="Second Class",1,0)</f>
        <v>0</v>
      </c>
      <c r="J4354" s="6" t="n">
        <f aca="false">IF(1_Data_EDA!B4355="Same Day",1,0)</f>
        <v>0</v>
      </c>
      <c r="K4354" s="6" t="n">
        <f aca="false">IF(1_Data_EDA!C4355="Corporate",1,0)</f>
        <v>1</v>
      </c>
      <c r="L4354" s="6" t="n">
        <f aca="false">IF(1_Data_EDA!C4355="Home Office",1,0)</f>
        <v>0</v>
      </c>
      <c r="M4354" s="6" t="n">
        <f aca="false">IF(1_Data_EDA!D4355="Europe",1,0)</f>
        <v>0</v>
      </c>
      <c r="N4354" s="6" t="n">
        <f aca="false">IF(1_Data_EDA!D4355="LATAM",1,0)</f>
        <v>0</v>
      </c>
      <c r="O4354" s="6" t="n">
        <f aca="false">IF(1_Data_EDA!D4355="Pacific Asia",1,0)</f>
        <v>0</v>
      </c>
      <c r="P4354" s="6" t="n">
        <f aca="false">IF(1_Data_EDA!D4355="USCA",1,0)</f>
        <v>1</v>
      </c>
      <c r="Q4354" s="6" t="n">
        <f aca="false">IF(C4354&gt;MEDIAN(C$5:C$8004),1,0)</f>
        <v>0</v>
      </c>
      <c r="R4354" s="6" t="n">
        <f aca="false">IF(D4354&gt;2,1,0)</f>
        <v>1</v>
      </c>
    </row>
    <row r="4355" customFormat="false" ht="15" hidden="false" customHeight="true" outlineLevel="0" collapsed="false">
      <c r="A4355" s="6" t="n">
        <f aca="false">1_Data_EDA!O4356</f>
        <v>0</v>
      </c>
      <c r="B4355" s="6" t="n">
        <f aca="false">1_Data_EDA!H4356</f>
        <v>4</v>
      </c>
      <c r="C4355" s="7" t="n">
        <f aca="false">1_Data_EDA!I4356</f>
        <v>99.98999786</v>
      </c>
      <c r="D4355" s="6" t="n">
        <f aca="false">1_Data_EDA!J4356</f>
        <v>1</v>
      </c>
      <c r="E4355" s="7" t="n">
        <f aca="false">1_Data_EDA!K4356</f>
        <v>99.98999786</v>
      </c>
      <c r="F4355" s="7" t="n">
        <f aca="false">1_Data_EDA!L4356</f>
        <v>25</v>
      </c>
      <c r="G4355" s="8" t="n">
        <f aca="false">1_Data_EDA!M4356</f>
        <v>0.25</v>
      </c>
      <c r="H4355" s="6" t="n">
        <f aca="false">IF(1_Data_EDA!B4356="First Class",1,0)</f>
        <v>0</v>
      </c>
      <c r="I4355" s="6" t="n">
        <f aca="false">IF(1_Data_EDA!B4356="Second Class",1,0)</f>
        <v>0</v>
      </c>
      <c r="J4355" s="6" t="n">
        <f aca="false">IF(1_Data_EDA!B4356="Same Day",1,0)</f>
        <v>0</v>
      </c>
      <c r="K4355" s="6" t="n">
        <f aca="false">IF(1_Data_EDA!C4356="Corporate",1,0)</f>
        <v>1</v>
      </c>
      <c r="L4355" s="6" t="n">
        <f aca="false">IF(1_Data_EDA!C4356="Home Office",1,0)</f>
        <v>0</v>
      </c>
      <c r="M4355" s="6" t="n">
        <f aca="false">IF(1_Data_EDA!D4356="Europe",1,0)</f>
        <v>1</v>
      </c>
      <c r="N4355" s="6" t="n">
        <f aca="false">IF(1_Data_EDA!D4356="LATAM",1,0)</f>
        <v>0</v>
      </c>
      <c r="O4355" s="6" t="n">
        <f aca="false">IF(1_Data_EDA!D4356="Pacific Asia",1,0)</f>
        <v>0</v>
      </c>
      <c r="P4355" s="6" t="n">
        <f aca="false">IF(1_Data_EDA!D4356="USCA",1,0)</f>
        <v>0</v>
      </c>
      <c r="Q4355" s="6" t="n">
        <f aca="false">IF(C4355&gt;MEDIAN(C$5:C$8004),1,0)</f>
        <v>1</v>
      </c>
      <c r="R4355" s="6" t="n">
        <f aca="false">IF(D4355&gt;2,1,0)</f>
        <v>0</v>
      </c>
    </row>
    <row r="4356" customFormat="false" ht="15" hidden="false" customHeight="true" outlineLevel="0" collapsed="false">
      <c r="A4356" s="6" t="n">
        <f aca="false">1_Data_EDA!O4357</f>
        <v>0</v>
      </c>
      <c r="B4356" s="6" t="n">
        <f aca="false">1_Data_EDA!H4357</f>
        <v>0</v>
      </c>
      <c r="C4356" s="7" t="n">
        <f aca="false">1_Data_EDA!I4357</f>
        <v>50</v>
      </c>
      <c r="D4356" s="6" t="n">
        <f aca="false">1_Data_EDA!J4357</f>
        <v>1</v>
      </c>
      <c r="E4356" s="7" t="n">
        <f aca="false">1_Data_EDA!K4357</f>
        <v>50</v>
      </c>
      <c r="F4356" s="7" t="n">
        <f aca="false">1_Data_EDA!L4357</f>
        <v>1.5</v>
      </c>
      <c r="G4356" s="8" t="n">
        <f aca="false">1_Data_EDA!M4357</f>
        <v>0.029999999</v>
      </c>
      <c r="H4356" s="6" t="n">
        <f aca="false">IF(1_Data_EDA!B4357="First Class",1,0)</f>
        <v>0</v>
      </c>
      <c r="I4356" s="6" t="n">
        <f aca="false">IF(1_Data_EDA!B4357="Second Class",1,0)</f>
        <v>0</v>
      </c>
      <c r="J4356" s="6" t="n">
        <f aca="false">IF(1_Data_EDA!B4357="Same Day",1,0)</f>
        <v>1</v>
      </c>
      <c r="K4356" s="6" t="n">
        <f aca="false">IF(1_Data_EDA!C4357="Corporate",1,0)</f>
        <v>0</v>
      </c>
      <c r="L4356" s="6" t="n">
        <f aca="false">IF(1_Data_EDA!C4357="Home Office",1,0)</f>
        <v>1</v>
      </c>
      <c r="M4356" s="6" t="n">
        <f aca="false">IF(1_Data_EDA!D4357="Europe",1,0)</f>
        <v>0</v>
      </c>
      <c r="N4356" s="6" t="n">
        <f aca="false">IF(1_Data_EDA!D4357="LATAM",1,0)</f>
        <v>1</v>
      </c>
      <c r="O4356" s="6" t="n">
        <f aca="false">IF(1_Data_EDA!D4357="Pacific Asia",1,0)</f>
        <v>0</v>
      </c>
      <c r="P4356" s="6" t="n">
        <f aca="false">IF(1_Data_EDA!D4357="USCA",1,0)</f>
        <v>0</v>
      </c>
      <c r="Q4356" s="6" t="n">
        <f aca="false">IF(C4356&gt;MEDIAN(C$5:C$8004),1,0)</f>
        <v>0</v>
      </c>
      <c r="R4356" s="6" t="n">
        <f aca="false">IF(D4356&gt;2,1,0)</f>
        <v>0</v>
      </c>
    </row>
    <row r="4357" customFormat="false" ht="15" hidden="false" customHeight="true" outlineLevel="0" collapsed="false">
      <c r="A4357" s="6" t="n">
        <f aca="false">1_Data_EDA!O4358</f>
        <v>0</v>
      </c>
      <c r="B4357" s="6" t="n">
        <f aca="false">1_Data_EDA!H4358</f>
        <v>0</v>
      </c>
      <c r="C4357" s="7" t="n">
        <f aca="false">1_Data_EDA!I4358</f>
        <v>65</v>
      </c>
      <c r="D4357" s="6" t="n">
        <f aca="false">1_Data_EDA!J4358</f>
        <v>5</v>
      </c>
      <c r="E4357" s="7" t="n">
        <f aca="false">1_Data_EDA!K4358</f>
        <v>325</v>
      </c>
      <c r="F4357" s="7" t="n">
        <f aca="false">1_Data_EDA!L4358</f>
        <v>52</v>
      </c>
      <c r="G4357" s="8" t="n">
        <f aca="false">1_Data_EDA!M4358</f>
        <v>0.159999996</v>
      </c>
      <c r="H4357" s="6" t="n">
        <f aca="false">IF(1_Data_EDA!B4358="First Class",1,0)</f>
        <v>0</v>
      </c>
      <c r="I4357" s="6" t="n">
        <f aca="false">IF(1_Data_EDA!B4358="Second Class",1,0)</f>
        <v>0</v>
      </c>
      <c r="J4357" s="6" t="n">
        <f aca="false">IF(1_Data_EDA!B4358="Same Day",1,0)</f>
        <v>1</v>
      </c>
      <c r="K4357" s="6" t="n">
        <f aca="false">IF(1_Data_EDA!C4358="Corporate",1,0)</f>
        <v>0</v>
      </c>
      <c r="L4357" s="6" t="n">
        <f aca="false">IF(1_Data_EDA!C4358="Home Office",1,0)</f>
        <v>0</v>
      </c>
      <c r="M4357" s="6" t="n">
        <f aca="false">IF(1_Data_EDA!D4358="Europe",1,0)</f>
        <v>0</v>
      </c>
      <c r="N4357" s="6" t="n">
        <f aca="false">IF(1_Data_EDA!D4358="LATAM",1,0)</f>
        <v>0</v>
      </c>
      <c r="O4357" s="6" t="n">
        <f aca="false">IF(1_Data_EDA!D4358="Pacific Asia",1,0)</f>
        <v>1</v>
      </c>
      <c r="P4357" s="6" t="n">
        <f aca="false">IF(1_Data_EDA!D4358="USCA",1,0)</f>
        <v>0</v>
      </c>
      <c r="Q4357" s="6" t="n">
        <f aca="false">IF(C4357&gt;MEDIAN(C$5:C$8004),1,0)</f>
        <v>0</v>
      </c>
      <c r="R4357" s="6" t="n">
        <f aca="false">IF(D4357&gt;2,1,0)</f>
        <v>1</v>
      </c>
    </row>
    <row r="4358" customFormat="false" ht="15" hidden="false" customHeight="true" outlineLevel="0" collapsed="false">
      <c r="A4358" s="6" t="n">
        <f aca="false">1_Data_EDA!O4359</f>
        <v>1</v>
      </c>
      <c r="B4358" s="6" t="n">
        <f aca="false">1_Data_EDA!H4359</f>
        <v>4</v>
      </c>
      <c r="C4358" s="7" t="n">
        <f aca="false">1_Data_EDA!I4359</f>
        <v>399.980011</v>
      </c>
      <c r="D4358" s="6" t="n">
        <f aca="false">1_Data_EDA!J4359</f>
        <v>1</v>
      </c>
      <c r="E4358" s="7" t="n">
        <f aca="false">1_Data_EDA!K4359</f>
        <v>399.980011</v>
      </c>
      <c r="F4358" s="7" t="n">
        <f aca="false">1_Data_EDA!L4359</f>
        <v>16</v>
      </c>
      <c r="G4358" s="8" t="n">
        <f aca="false">1_Data_EDA!M4359</f>
        <v>0.039999999</v>
      </c>
      <c r="H4358" s="6" t="n">
        <f aca="false">IF(1_Data_EDA!B4359="First Class",1,0)</f>
        <v>0</v>
      </c>
      <c r="I4358" s="6" t="n">
        <f aca="false">IF(1_Data_EDA!B4359="Second Class",1,0)</f>
        <v>0</v>
      </c>
      <c r="J4358" s="6" t="n">
        <f aca="false">IF(1_Data_EDA!B4359="Same Day",1,0)</f>
        <v>0</v>
      </c>
      <c r="K4358" s="6" t="n">
        <f aca="false">IF(1_Data_EDA!C4359="Corporate",1,0)</f>
        <v>0</v>
      </c>
      <c r="L4358" s="6" t="n">
        <f aca="false">IF(1_Data_EDA!C4359="Home Office",1,0)</f>
        <v>1</v>
      </c>
      <c r="M4358" s="6" t="n">
        <f aca="false">IF(1_Data_EDA!D4359="Europe",1,0)</f>
        <v>0</v>
      </c>
      <c r="N4358" s="6" t="n">
        <f aca="false">IF(1_Data_EDA!D4359="LATAM",1,0)</f>
        <v>0</v>
      </c>
      <c r="O4358" s="6" t="n">
        <f aca="false">IF(1_Data_EDA!D4359="Pacific Asia",1,0)</f>
        <v>1</v>
      </c>
      <c r="P4358" s="6" t="n">
        <f aca="false">IF(1_Data_EDA!D4359="USCA",1,0)</f>
        <v>0</v>
      </c>
      <c r="Q4358" s="6" t="n">
        <f aca="false">IF(C4358&gt;MEDIAN(C$5:C$8004),1,0)</f>
        <v>1</v>
      </c>
      <c r="R4358" s="6" t="n">
        <f aca="false">IF(D4358&gt;2,1,0)</f>
        <v>0</v>
      </c>
    </row>
    <row r="4359" customFormat="false" ht="15" hidden="false" customHeight="true" outlineLevel="0" collapsed="false">
      <c r="A4359" s="6" t="n">
        <f aca="false">1_Data_EDA!O4360</f>
        <v>0</v>
      </c>
      <c r="B4359" s="6" t="n">
        <f aca="false">1_Data_EDA!H4360</f>
        <v>4</v>
      </c>
      <c r="C4359" s="7" t="n">
        <f aca="false">1_Data_EDA!I4360</f>
        <v>199.9900055</v>
      </c>
      <c r="D4359" s="6" t="n">
        <f aca="false">1_Data_EDA!J4360</f>
        <v>1</v>
      </c>
      <c r="E4359" s="7" t="n">
        <f aca="false">1_Data_EDA!K4360</f>
        <v>199.9900055</v>
      </c>
      <c r="F4359" s="7" t="n">
        <f aca="false">1_Data_EDA!L4360</f>
        <v>24</v>
      </c>
      <c r="G4359" s="8" t="n">
        <f aca="false">1_Data_EDA!M4360</f>
        <v>0.119999997</v>
      </c>
      <c r="H4359" s="6" t="n">
        <f aca="false">IF(1_Data_EDA!B4360="First Class",1,0)</f>
        <v>0</v>
      </c>
      <c r="I4359" s="6" t="n">
        <f aca="false">IF(1_Data_EDA!B4360="Second Class",1,0)</f>
        <v>0</v>
      </c>
      <c r="J4359" s="6" t="n">
        <f aca="false">IF(1_Data_EDA!B4360="Same Day",1,0)</f>
        <v>0</v>
      </c>
      <c r="K4359" s="6" t="n">
        <f aca="false">IF(1_Data_EDA!C4360="Corporate",1,0)</f>
        <v>1</v>
      </c>
      <c r="L4359" s="6" t="n">
        <f aca="false">IF(1_Data_EDA!C4360="Home Office",1,0)</f>
        <v>0</v>
      </c>
      <c r="M4359" s="6" t="n">
        <f aca="false">IF(1_Data_EDA!D4360="Europe",1,0)</f>
        <v>0</v>
      </c>
      <c r="N4359" s="6" t="n">
        <f aca="false">IF(1_Data_EDA!D4360="LATAM",1,0)</f>
        <v>1</v>
      </c>
      <c r="O4359" s="6" t="n">
        <f aca="false">IF(1_Data_EDA!D4360="Pacific Asia",1,0)</f>
        <v>0</v>
      </c>
      <c r="P4359" s="6" t="n">
        <f aca="false">IF(1_Data_EDA!D4360="USCA",1,0)</f>
        <v>0</v>
      </c>
      <c r="Q4359" s="6" t="n">
        <f aca="false">IF(C4359&gt;MEDIAN(C$5:C$8004),1,0)</f>
        <v>1</v>
      </c>
      <c r="R4359" s="6" t="n">
        <f aca="false">IF(D4359&gt;2,1,0)</f>
        <v>0</v>
      </c>
    </row>
    <row r="4360" customFormat="false" ht="15" hidden="false" customHeight="true" outlineLevel="0" collapsed="false">
      <c r="A4360" s="6" t="n">
        <f aca="false">1_Data_EDA!O4361</f>
        <v>0</v>
      </c>
      <c r="B4360" s="6" t="n">
        <f aca="false">1_Data_EDA!H4361</f>
        <v>0</v>
      </c>
      <c r="C4360" s="7" t="n">
        <f aca="false">1_Data_EDA!I4361</f>
        <v>11.53999996</v>
      </c>
      <c r="D4360" s="6" t="n">
        <f aca="false">1_Data_EDA!J4361</f>
        <v>1</v>
      </c>
      <c r="E4360" s="7" t="n">
        <f aca="false">1_Data_EDA!K4361</f>
        <v>11.53999996</v>
      </c>
      <c r="F4360" s="7" t="n">
        <f aca="false">1_Data_EDA!L4361</f>
        <v>1.039999962</v>
      </c>
      <c r="G4360" s="8" t="n">
        <f aca="false">1_Data_EDA!M4361</f>
        <v>0.090000004</v>
      </c>
      <c r="H4360" s="6" t="n">
        <f aca="false">IF(1_Data_EDA!B4361="First Class",1,0)</f>
        <v>0</v>
      </c>
      <c r="I4360" s="6" t="n">
        <f aca="false">IF(1_Data_EDA!B4361="Second Class",1,0)</f>
        <v>0</v>
      </c>
      <c r="J4360" s="6" t="n">
        <f aca="false">IF(1_Data_EDA!B4361="Same Day",1,0)</f>
        <v>1</v>
      </c>
      <c r="K4360" s="6" t="n">
        <f aca="false">IF(1_Data_EDA!C4361="Corporate",1,0)</f>
        <v>0</v>
      </c>
      <c r="L4360" s="6" t="n">
        <f aca="false">IF(1_Data_EDA!C4361="Home Office",1,0)</f>
        <v>0</v>
      </c>
      <c r="M4360" s="6" t="n">
        <f aca="false">IF(1_Data_EDA!D4361="Europe",1,0)</f>
        <v>0</v>
      </c>
      <c r="N4360" s="6" t="n">
        <f aca="false">IF(1_Data_EDA!D4361="LATAM",1,0)</f>
        <v>0</v>
      </c>
      <c r="O4360" s="6" t="n">
        <f aca="false">IF(1_Data_EDA!D4361="Pacific Asia",1,0)</f>
        <v>1</v>
      </c>
      <c r="P4360" s="6" t="n">
        <f aca="false">IF(1_Data_EDA!D4361="USCA",1,0)</f>
        <v>0</v>
      </c>
      <c r="Q4360" s="6" t="n">
        <f aca="false">IF(C4360&gt;MEDIAN(C$5:C$8004),1,0)</f>
        <v>0</v>
      </c>
      <c r="R4360" s="6" t="n">
        <f aca="false">IF(D4360&gt;2,1,0)</f>
        <v>0</v>
      </c>
    </row>
    <row r="4361" customFormat="false" ht="15" hidden="false" customHeight="true" outlineLevel="0" collapsed="false">
      <c r="A4361" s="6" t="n">
        <f aca="false">1_Data_EDA!O4362</f>
        <v>1</v>
      </c>
      <c r="B4361" s="6" t="n">
        <f aca="false">1_Data_EDA!H4362</f>
        <v>4</v>
      </c>
      <c r="C4361" s="7" t="n">
        <f aca="false">1_Data_EDA!I4362</f>
        <v>299.980011</v>
      </c>
      <c r="D4361" s="6" t="n">
        <f aca="false">1_Data_EDA!J4362</f>
        <v>1</v>
      </c>
      <c r="E4361" s="7" t="n">
        <f aca="false">1_Data_EDA!K4362</f>
        <v>299.980011</v>
      </c>
      <c r="F4361" s="7" t="n">
        <f aca="false">1_Data_EDA!L4362</f>
        <v>3</v>
      </c>
      <c r="G4361" s="8" t="n">
        <f aca="false">1_Data_EDA!M4362</f>
        <v>0.01</v>
      </c>
      <c r="H4361" s="6" t="n">
        <f aca="false">IF(1_Data_EDA!B4362="First Class",1,0)</f>
        <v>0</v>
      </c>
      <c r="I4361" s="6" t="n">
        <f aca="false">IF(1_Data_EDA!B4362="Second Class",1,0)</f>
        <v>0</v>
      </c>
      <c r="J4361" s="6" t="n">
        <f aca="false">IF(1_Data_EDA!B4362="Same Day",1,0)</f>
        <v>0</v>
      </c>
      <c r="K4361" s="6" t="n">
        <f aca="false">IF(1_Data_EDA!C4362="Corporate",1,0)</f>
        <v>1</v>
      </c>
      <c r="L4361" s="6" t="n">
        <f aca="false">IF(1_Data_EDA!C4362="Home Office",1,0)</f>
        <v>0</v>
      </c>
      <c r="M4361" s="6" t="n">
        <f aca="false">IF(1_Data_EDA!D4362="Europe",1,0)</f>
        <v>1</v>
      </c>
      <c r="N4361" s="6" t="n">
        <f aca="false">IF(1_Data_EDA!D4362="LATAM",1,0)</f>
        <v>0</v>
      </c>
      <c r="O4361" s="6" t="n">
        <f aca="false">IF(1_Data_EDA!D4362="Pacific Asia",1,0)</f>
        <v>0</v>
      </c>
      <c r="P4361" s="6" t="n">
        <f aca="false">IF(1_Data_EDA!D4362="USCA",1,0)</f>
        <v>0</v>
      </c>
      <c r="Q4361" s="6" t="n">
        <f aca="false">IF(C4361&gt;MEDIAN(C$5:C$8004),1,0)</f>
        <v>1</v>
      </c>
      <c r="R4361" s="6" t="n">
        <f aca="false">IF(D4361&gt;2,1,0)</f>
        <v>0</v>
      </c>
    </row>
    <row r="4362" customFormat="false" ht="15" hidden="false" customHeight="true" outlineLevel="0" collapsed="false">
      <c r="A4362" s="6" t="n">
        <f aca="false">1_Data_EDA!O4363</f>
        <v>1</v>
      </c>
      <c r="B4362" s="6" t="n">
        <f aca="false">1_Data_EDA!H4363</f>
        <v>1</v>
      </c>
      <c r="C4362" s="7" t="n">
        <f aca="false">1_Data_EDA!I4363</f>
        <v>299.980011</v>
      </c>
      <c r="D4362" s="6" t="n">
        <f aca="false">1_Data_EDA!J4363</f>
        <v>1</v>
      </c>
      <c r="E4362" s="7" t="n">
        <f aca="false">1_Data_EDA!K4363</f>
        <v>299.980011</v>
      </c>
      <c r="F4362" s="7" t="n">
        <f aca="false">1_Data_EDA!L4363</f>
        <v>39</v>
      </c>
      <c r="G4362" s="8" t="n">
        <f aca="false">1_Data_EDA!M4363</f>
        <v>0.129999995</v>
      </c>
      <c r="H4362" s="6" t="n">
        <f aca="false">IF(1_Data_EDA!B4363="First Class",1,0)</f>
        <v>1</v>
      </c>
      <c r="I4362" s="6" t="n">
        <f aca="false">IF(1_Data_EDA!B4363="Second Class",1,0)</f>
        <v>0</v>
      </c>
      <c r="J4362" s="6" t="n">
        <f aca="false">IF(1_Data_EDA!B4363="Same Day",1,0)</f>
        <v>0</v>
      </c>
      <c r="K4362" s="6" t="n">
        <f aca="false">IF(1_Data_EDA!C4363="Corporate",1,0)</f>
        <v>0</v>
      </c>
      <c r="L4362" s="6" t="n">
        <f aca="false">IF(1_Data_EDA!C4363="Home Office",1,0)</f>
        <v>0</v>
      </c>
      <c r="M4362" s="6" t="n">
        <f aca="false">IF(1_Data_EDA!D4363="Europe",1,0)</f>
        <v>1</v>
      </c>
      <c r="N4362" s="6" t="n">
        <f aca="false">IF(1_Data_EDA!D4363="LATAM",1,0)</f>
        <v>0</v>
      </c>
      <c r="O4362" s="6" t="n">
        <f aca="false">IF(1_Data_EDA!D4363="Pacific Asia",1,0)</f>
        <v>0</v>
      </c>
      <c r="P4362" s="6" t="n">
        <f aca="false">IF(1_Data_EDA!D4363="USCA",1,0)</f>
        <v>0</v>
      </c>
      <c r="Q4362" s="6" t="n">
        <f aca="false">IF(C4362&gt;MEDIAN(C$5:C$8004),1,0)</f>
        <v>1</v>
      </c>
      <c r="R4362" s="6" t="n">
        <f aca="false">IF(D4362&gt;2,1,0)</f>
        <v>0</v>
      </c>
    </row>
    <row r="4363" customFormat="false" ht="15" hidden="false" customHeight="true" outlineLevel="0" collapsed="false">
      <c r="A4363" s="6" t="n">
        <f aca="false">1_Data_EDA!O4364</f>
        <v>0</v>
      </c>
      <c r="B4363" s="6" t="n">
        <f aca="false">1_Data_EDA!H4364</f>
        <v>4</v>
      </c>
      <c r="C4363" s="7" t="n">
        <f aca="false">1_Data_EDA!I4364</f>
        <v>199.9900055</v>
      </c>
      <c r="D4363" s="6" t="n">
        <f aca="false">1_Data_EDA!J4364</f>
        <v>1</v>
      </c>
      <c r="E4363" s="7" t="n">
        <f aca="false">1_Data_EDA!K4364</f>
        <v>199.9900055</v>
      </c>
      <c r="F4363" s="7" t="n">
        <f aca="false">1_Data_EDA!L4364</f>
        <v>4</v>
      </c>
      <c r="G4363" s="8" t="n">
        <f aca="false">1_Data_EDA!M4364</f>
        <v>0.02</v>
      </c>
      <c r="H4363" s="6" t="n">
        <f aca="false">IF(1_Data_EDA!B4364="First Class",1,0)</f>
        <v>0</v>
      </c>
      <c r="I4363" s="6" t="n">
        <f aca="false">IF(1_Data_EDA!B4364="Second Class",1,0)</f>
        <v>0</v>
      </c>
      <c r="J4363" s="6" t="n">
        <f aca="false">IF(1_Data_EDA!B4364="Same Day",1,0)</f>
        <v>0</v>
      </c>
      <c r="K4363" s="6" t="n">
        <f aca="false">IF(1_Data_EDA!C4364="Corporate",1,0)</f>
        <v>0</v>
      </c>
      <c r="L4363" s="6" t="n">
        <f aca="false">IF(1_Data_EDA!C4364="Home Office",1,0)</f>
        <v>0</v>
      </c>
      <c r="M4363" s="6" t="n">
        <f aca="false">IF(1_Data_EDA!D4364="Europe",1,0)</f>
        <v>0</v>
      </c>
      <c r="N4363" s="6" t="n">
        <f aca="false">IF(1_Data_EDA!D4364="LATAM",1,0)</f>
        <v>0</v>
      </c>
      <c r="O4363" s="6" t="n">
        <f aca="false">IF(1_Data_EDA!D4364="Pacific Asia",1,0)</f>
        <v>1</v>
      </c>
      <c r="P4363" s="6" t="n">
        <f aca="false">IF(1_Data_EDA!D4364="USCA",1,0)</f>
        <v>0</v>
      </c>
      <c r="Q4363" s="6" t="n">
        <f aca="false">IF(C4363&gt;MEDIAN(C$5:C$8004),1,0)</f>
        <v>1</v>
      </c>
      <c r="R4363" s="6" t="n">
        <f aca="false">IF(D4363&gt;2,1,0)</f>
        <v>0</v>
      </c>
    </row>
    <row r="4364" customFormat="false" ht="15" hidden="false" customHeight="true" outlineLevel="0" collapsed="false">
      <c r="A4364" s="6" t="n">
        <f aca="false">1_Data_EDA!O4365</f>
        <v>0</v>
      </c>
      <c r="B4364" s="6" t="n">
        <f aca="false">1_Data_EDA!H4365</f>
        <v>4</v>
      </c>
      <c r="C4364" s="7" t="n">
        <f aca="false">1_Data_EDA!I4365</f>
        <v>59.99000168</v>
      </c>
      <c r="D4364" s="6" t="n">
        <f aca="false">1_Data_EDA!J4365</f>
        <v>2</v>
      </c>
      <c r="E4364" s="7" t="n">
        <f aca="false">1_Data_EDA!K4365</f>
        <v>119.9800034</v>
      </c>
      <c r="F4364" s="7" t="n">
        <f aca="false">1_Data_EDA!L4365</f>
        <v>0</v>
      </c>
      <c r="G4364" s="8" t="n">
        <f aca="false">1_Data_EDA!M4365</f>
        <v>0</v>
      </c>
      <c r="H4364" s="6" t="n">
        <f aca="false">IF(1_Data_EDA!B4365="First Class",1,0)</f>
        <v>0</v>
      </c>
      <c r="I4364" s="6" t="n">
        <f aca="false">IF(1_Data_EDA!B4365="Second Class",1,0)</f>
        <v>0</v>
      </c>
      <c r="J4364" s="6" t="n">
        <f aca="false">IF(1_Data_EDA!B4365="Same Day",1,0)</f>
        <v>0</v>
      </c>
      <c r="K4364" s="6" t="n">
        <f aca="false">IF(1_Data_EDA!C4365="Corporate",1,0)</f>
        <v>0</v>
      </c>
      <c r="L4364" s="6" t="n">
        <f aca="false">IF(1_Data_EDA!C4365="Home Office",1,0)</f>
        <v>0</v>
      </c>
      <c r="M4364" s="6" t="n">
        <f aca="false">IF(1_Data_EDA!D4365="Europe",1,0)</f>
        <v>1</v>
      </c>
      <c r="N4364" s="6" t="n">
        <f aca="false">IF(1_Data_EDA!D4365="LATAM",1,0)</f>
        <v>0</v>
      </c>
      <c r="O4364" s="6" t="n">
        <f aca="false">IF(1_Data_EDA!D4365="Pacific Asia",1,0)</f>
        <v>0</v>
      </c>
      <c r="P4364" s="6" t="n">
        <f aca="false">IF(1_Data_EDA!D4365="USCA",1,0)</f>
        <v>0</v>
      </c>
      <c r="Q4364" s="6" t="n">
        <f aca="false">IF(C4364&gt;MEDIAN(C$5:C$8004),1,0)</f>
        <v>0</v>
      </c>
      <c r="R4364" s="6" t="n">
        <f aca="false">IF(D4364&gt;2,1,0)</f>
        <v>0</v>
      </c>
    </row>
    <row r="4365" customFormat="false" ht="15" hidden="false" customHeight="true" outlineLevel="0" collapsed="false">
      <c r="A4365" s="6" t="n">
        <f aca="false">1_Data_EDA!O4366</f>
        <v>0</v>
      </c>
      <c r="B4365" s="6" t="n">
        <f aca="false">1_Data_EDA!H4366</f>
        <v>4</v>
      </c>
      <c r="C4365" s="7" t="n">
        <f aca="false">1_Data_EDA!I4366</f>
        <v>299.980011</v>
      </c>
      <c r="D4365" s="6" t="n">
        <f aca="false">1_Data_EDA!J4366</f>
        <v>1</v>
      </c>
      <c r="E4365" s="7" t="n">
        <f aca="false">1_Data_EDA!K4366</f>
        <v>299.980011</v>
      </c>
      <c r="F4365" s="7" t="n">
        <f aca="false">1_Data_EDA!L4366</f>
        <v>15</v>
      </c>
      <c r="G4365" s="8" t="n">
        <f aca="false">1_Data_EDA!M4366</f>
        <v>0.050000001</v>
      </c>
      <c r="H4365" s="6" t="n">
        <f aca="false">IF(1_Data_EDA!B4366="First Class",1,0)</f>
        <v>0</v>
      </c>
      <c r="I4365" s="6" t="n">
        <f aca="false">IF(1_Data_EDA!B4366="Second Class",1,0)</f>
        <v>0</v>
      </c>
      <c r="J4365" s="6" t="n">
        <f aca="false">IF(1_Data_EDA!B4366="Same Day",1,0)</f>
        <v>0</v>
      </c>
      <c r="K4365" s="6" t="n">
        <f aca="false">IF(1_Data_EDA!C4366="Corporate",1,0)</f>
        <v>0</v>
      </c>
      <c r="L4365" s="6" t="n">
        <f aca="false">IF(1_Data_EDA!C4366="Home Office",1,0)</f>
        <v>0</v>
      </c>
      <c r="M4365" s="6" t="n">
        <f aca="false">IF(1_Data_EDA!D4366="Europe",1,0)</f>
        <v>0</v>
      </c>
      <c r="N4365" s="6" t="n">
        <f aca="false">IF(1_Data_EDA!D4366="LATAM",1,0)</f>
        <v>1</v>
      </c>
      <c r="O4365" s="6" t="n">
        <f aca="false">IF(1_Data_EDA!D4366="Pacific Asia",1,0)</f>
        <v>0</v>
      </c>
      <c r="P4365" s="6" t="n">
        <f aca="false">IF(1_Data_EDA!D4366="USCA",1,0)</f>
        <v>0</v>
      </c>
      <c r="Q4365" s="6" t="n">
        <f aca="false">IF(C4365&gt;MEDIAN(C$5:C$8004),1,0)</f>
        <v>1</v>
      </c>
      <c r="R4365" s="6" t="n">
        <f aca="false">IF(D4365&gt;2,1,0)</f>
        <v>0</v>
      </c>
    </row>
    <row r="4366" customFormat="false" ht="15" hidden="false" customHeight="true" outlineLevel="0" collapsed="false">
      <c r="A4366" s="6" t="n">
        <f aca="false">1_Data_EDA!O4367</f>
        <v>0</v>
      </c>
      <c r="B4366" s="6" t="n">
        <f aca="false">1_Data_EDA!H4367</f>
        <v>4</v>
      </c>
      <c r="C4366" s="7" t="n">
        <f aca="false">1_Data_EDA!I4367</f>
        <v>129.9900055</v>
      </c>
      <c r="D4366" s="6" t="n">
        <f aca="false">1_Data_EDA!J4367</f>
        <v>1</v>
      </c>
      <c r="E4366" s="7" t="n">
        <f aca="false">1_Data_EDA!K4367</f>
        <v>129.9900055</v>
      </c>
      <c r="F4366" s="7" t="n">
        <f aca="false">1_Data_EDA!L4367</f>
        <v>16.89999962</v>
      </c>
      <c r="G4366" s="8" t="n">
        <f aca="false">1_Data_EDA!M4367</f>
        <v>0.129999995</v>
      </c>
      <c r="H4366" s="6" t="n">
        <f aca="false">IF(1_Data_EDA!B4367="First Class",1,0)</f>
        <v>0</v>
      </c>
      <c r="I4366" s="6" t="n">
        <f aca="false">IF(1_Data_EDA!B4367="Second Class",1,0)</f>
        <v>0</v>
      </c>
      <c r="J4366" s="6" t="n">
        <f aca="false">IF(1_Data_EDA!B4367="Same Day",1,0)</f>
        <v>0</v>
      </c>
      <c r="K4366" s="6" t="n">
        <f aca="false">IF(1_Data_EDA!C4367="Corporate",1,0)</f>
        <v>0</v>
      </c>
      <c r="L4366" s="6" t="n">
        <f aca="false">IF(1_Data_EDA!C4367="Home Office",1,0)</f>
        <v>0</v>
      </c>
      <c r="M4366" s="6" t="n">
        <f aca="false">IF(1_Data_EDA!D4367="Europe",1,0)</f>
        <v>0</v>
      </c>
      <c r="N4366" s="6" t="n">
        <f aca="false">IF(1_Data_EDA!D4367="LATAM",1,0)</f>
        <v>1</v>
      </c>
      <c r="O4366" s="6" t="n">
        <f aca="false">IF(1_Data_EDA!D4367="Pacific Asia",1,0)</f>
        <v>0</v>
      </c>
      <c r="P4366" s="6" t="n">
        <f aca="false">IF(1_Data_EDA!D4367="USCA",1,0)</f>
        <v>0</v>
      </c>
      <c r="Q4366" s="6" t="n">
        <f aca="false">IF(C4366&gt;MEDIAN(C$5:C$8004),1,0)</f>
        <v>1</v>
      </c>
      <c r="R4366" s="6" t="n">
        <f aca="false">IF(D4366&gt;2,1,0)</f>
        <v>0</v>
      </c>
    </row>
    <row r="4367" customFormat="false" ht="15" hidden="false" customHeight="true" outlineLevel="0" collapsed="false">
      <c r="A4367" s="6" t="n">
        <f aca="false">1_Data_EDA!O4368</f>
        <v>0</v>
      </c>
      <c r="B4367" s="6" t="n">
        <f aca="false">1_Data_EDA!H4368</f>
        <v>4</v>
      </c>
      <c r="C4367" s="7" t="n">
        <f aca="false">1_Data_EDA!I4368</f>
        <v>129.9900055</v>
      </c>
      <c r="D4367" s="6" t="n">
        <f aca="false">1_Data_EDA!J4368</f>
        <v>1</v>
      </c>
      <c r="E4367" s="7" t="n">
        <f aca="false">1_Data_EDA!K4368</f>
        <v>129.9900055</v>
      </c>
      <c r="F4367" s="7" t="n">
        <f aca="false">1_Data_EDA!L4368</f>
        <v>32.5</v>
      </c>
      <c r="G4367" s="8" t="n">
        <f aca="false">1_Data_EDA!M4368</f>
        <v>0.25</v>
      </c>
      <c r="H4367" s="6" t="n">
        <f aca="false">IF(1_Data_EDA!B4368="First Class",1,0)</f>
        <v>0</v>
      </c>
      <c r="I4367" s="6" t="n">
        <f aca="false">IF(1_Data_EDA!B4368="Second Class",1,0)</f>
        <v>0</v>
      </c>
      <c r="J4367" s="6" t="n">
        <f aca="false">IF(1_Data_EDA!B4368="Same Day",1,0)</f>
        <v>0</v>
      </c>
      <c r="K4367" s="6" t="n">
        <f aca="false">IF(1_Data_EDA!C4368="Corporate",1,0)</f>
        <v>0</v>
      </c>
      <c r="L4367" s="6" t="n">
        <f aca="false">IF(1_Data_EDA!C4368="Home Office",1,0)</f>
        <v>0</v>
      </c>
      <c r="M4367" s="6" t="n">
        <f aca="false">IF(1_Data_EDA!D4368="Europe",1,0)</f>
        <v>0</v>
      </c>
      <c r="N4367" s="6" t="n">
        <f aca="false">IF(1_Data_EDA!D4368="LATAM",1,0)</f>
        <v>1</v>
      </c>
      <c r="O4367" s="6" t="n">
        <f aca="false">IF(1_Data_EDA!D4368="Pacific Asia",1,0)</f>
        <v>0</v>
      </c>
      <c r="P4367" s="6" t="n">
        <f aca="false">IF(1_Data_EDA!D4368="USCA",1,0)</f>
        <v>0</v>
      </c>
      <c r="Q4367" s="6" t="n">
        <f aca="false">IF(C4367&gt;MEDIAN(C$5:C$8004),1,0)</f>
        <v>1</v>
      </c>
      <c r="R4367" s="6" t="n">
        <f aca="false">IF(D4367&gt;2,1,0)</f>
        <v>0</v>
      </c>
    </row>
    <row r="4368" customFormat="false" ht="15" hidden="false" customHeight="true" outlineLevel="0" collapsed="false">
      <c r="A4368" s="6" t="n">
        <f aca="false">1_Data_EDA!O4369</f>
        <v>0</v>
      </c>
      <c r="B4368" s="6" t="n">
        <f aca="false">1_Data_EDA!H4369</f>
        <v>4</v>
      </c>
      <c r="C4368" s="7" t="n">
        <f aca="false">1_Data_EDA!I4369</f>
        <v>199.9900055</v>
      </c>
      <c r="D4368" s="6" t="n">
        <f aca="false">1_Data_EDA!J4369</f>
        <v>1</v>
      </c>
      <c r="E4368" s="7" t="n">
        <f aca="false">1_Data_EDA!K4369</f>
        <v>199.9900055</v>
      </c>
      <c r="F4368" s="7" t="n">
        <f aca="false">1_Data_EDA!L4369</f>
        <v>14</v>
      </c>
      <c r="G4368" s="8" t="n">
        <f aca="false">1_Data_EDA!M4369</f>
        <v>0.07</v>
      </c>
      <c r="H4368" s="6" t="n">
        <f aca="false">IF(1_Data_EDA!B4369="First Class",1,0)</f>
        <v>0</v>
      </c>
      <c r="I4368" s="6" t="n">
        <f aca="false">IF(1_Data_EDA!B4369="Second Class",1,0)</f>
        <v>0</v>
      </c>
      <c r="J4368" s="6" t="n">
        <f aca="false">IF(1_Data_EDA!B4369="Same Day",1,0)</f>
        <v>0</v>
      </c>
      <c r="K4368" s="6" t="n">
        <f aca="false">IF(1_Data_EDA!C4369="Corporate",1,0)</f>
        <v>0</v>
      </c>
      <c r="L4368" s="6" t="n">
        <f aca="false">IF(1_Data_EDA!C4369="Home Office",1,0)</f>
        <v>0</v>
      </c>
      <c r="M4368" s="6" t="n">
        <f aca="false">IF(1_Data_EDA!D4369="Europe",1,0)</f>
        <v>0</v>
      </c>
      <c r="N4368" s="6" t="n">
        <f aca="false">IF(1_Data_EDA!D4369="LATAM",1,0)</f>
        <v>0</v>
      </c>
      <c r="O4368" s="6" t="n">
        <f aca="false">IF(1_Data_EDA!D4369="Pacific Asia",1,0)</f>
        <v>1</v>
      </c>
      <c r="P4368" s="6" t="n">
        <f aca="false">IF(1_Data_EDA!D4369="USCA",1,0)</f>
        <v>0</v>
      </c>
      <c r="Q4368" s="6" t="n">
        <f aca="false">IF(C4368&gt;MEDIAN(C$5:C$8004),1,0)</f>
        <v>1</v>
      </c>
      <c r="R4368" s="6" t="n">
        <f aca="false">IF(D4368&gt;2,1,0)</f>
        <v>0</v>
      </c>
    </row>
    <row r="4369" customFormat="false" ht="15" hidden="false" customHeight="true" outlineLevel="0" collapsed="false">
      <c r="A4369" s="6" t="n">
        <f aca="false">1_Data_EDA!O4370</f>
        <v>0</v>
      </c>
      <c r="B4369" s="6" t="n">
        <f aca="false">1_Data_EDA!H4370</f>
        <v>4</v>
      </c>
      <c r="C4369" s="7" t="n">
        <f aca="false">1_Data_EDA!I4370</f>
        <v>99.98999786</v>
      </c>
      <c r="D4369" s="6" t="n">
        <f aca="false">1_Data_EDA!J4370</f>
        <v>1</v>
      </c>
      <c r="E4369" s="7" t="n">
        <f aca="false">1_Data_EDA!K4370</f>
        <v>99.98999786</v>
      </c>
      <c r="F4369" s="7" t="n">
        <f aca="false">1_Data_EDA!L4370</f>
        <v>3</v>
      </c>
      <c r="G4369" s="8" t="n">
        <f aca="false">1_Data_EDA!M4370</f>
        <v>0.029999999</v>
      </c>
      <c r="H4369" s="6" t="n">
        <f aca="false">IF(1_Data_EDA!B4370="First Class",1,0)</f>
        <v>0</v>
      </c>
      <c r="I4369" s="6" t="n">
        <f aca="false">IF(1_Data_EDA!B4370="Second Class",1,0)</f>
        <v>0</v>
      </c>
      <c r="J4369" s="6" t="n">
        <f aca="false">IF(1_Data_EDA!B4370="Same Day",1,0)</f>
        <v>0</v>
      </c>
      <c r="K4369" s="6" t="n">
        <f aca="false">IF(1_Data_EDA!C4370="Corporate",1,0)</f>
        <v>0</v>
      </c>
      <c r="L4369" s="6" t="n">
        <f aca="false">IF(1_Data_EDA!C4370="Home Office",1,0)</f>
        <v>0</v>
      </c>
      <c r="M4369" s="6" t="n">
        <f aca="false">IF(1_Data_EDA!D4370="Europe",1,0)</f>
        <v>1</v>
      </c>
      <c r="N4369" s="6" t="n">
        <f aca="false">IF(1_Data_EDA!D4370="LATAM",1,0)</f>
        <v>0</v>
      </c>
      <c r="O4369" s="6" t="n">
        <f aca="false">IF(1_Data_EDA!D4370="Pacific Asia",1,0)</f>
        <v>0</v>
      </c>
      <c r="P4369" s="6" t="n">
        <f aca="false">IF(1_Data_EDA!D4370="USCA",1,0)</f>
        <v>0</v>
      </c>
      <c r="Q4369" s="6" t="n">
        <f aca="false">IF(C4369&gt;MEDIAN(C$5:C$8004),1,0)</f>
        <v>1</v>
      </c>
      <c r="R4369" s="6" t="n">
        <f aca="false">IF(D4369&gt;2,1,0)</f>
        <v>0</v>
      </c>
    </row>
    <row r="4370" customFormat="false" ht="15" hidden="false" customHeight="true" outlineLevel="0" collapsed="false">
      <c r="A4370" s="6" t="n">
        <f aca="false">1_Data_EDA!O4371</f>
        <v>1</v>
      </c>
      <c r="B4370" s="6" t="n">
        <f aca="false">1_Data_EDA!H4371</f>
        <v>1</v>
      </c>
      <c r="C4370" s="7" t="n">
        <f aca="false">1_Data_EDA!I4371</f>
        <v>59.99000168</v>
      </c>
      <c r="D4370" s="6" t="n">
        <f aca="false">1_Data_EDA!J4371</f>
        <v>2</v>
      </c>
      <c r="E4370" s="7" t="n">
        <f aca="false">1_Data_EDA!K4371</f>
        <v>119.9800034</v>
      </c>
      <c r="F4370" s="7" t="n">
        <f aca="false">1_Data_EDA!L4371</f>
        <v>0</v>
      </c>
      <c r="G4370" s="8" t="n">
        <f aca="false">1_Data_EDA!M4371</f>
        <v>0</v>
      </c>
      <c r="H4370" s="6" t="n">
        <f aca="false">IF(1_Data_EDA!B4371="First Class",1,0)</f>
        <v>1</v>
      </c>
      <c r="I4370" s="6" t="n">
        <f aca="false">IF(1_Data_EDA!B4371="Second Class",1,0)</f>
        <v>0</v>
      </c>
      <c r="J4370" s="6" t="n">
        <f aca="false">IF(1_Data_EDA!B4371="Same Day",1,0)</f>
        <v>0</v>
      </c>
      <c r="K4370" s="6" t="n">
        <f aca="false">IF(1_Data_EDA!C4371="Corporate",1,0)</f>
        <v>1</v>
      </c>
      <c r="L4370" s="6" t="n">
        <f aca="false">IF(1_Data_EDA!C4371="Home Office",1,0)</f>
        <v>0</v>
      </c>
      <c r="M4370" s="6" t="n">
        <f aca="false">IF(1_Data_EDA!D4371="Europe",1,0)</f>
        <v>0</v>
      </c>
      <c r="N4370" s="6" t="n">
        <f aca="false">IF(1_Data_EDA!D4371="LATAM",1,0)</f>
        <v>1</v>
      </c>
      <c r="O4370" s="6" t="n">
        <f aca="false">IF(1_Data_EDA!D4371="Pacific Asia",1,0)</f>
        <v>0</v>
      </c>
      <c r="P4370" s="6" t="n">
        <f aca="false">IF(1_Data_EDA!D4371="USCA",1,0)</f>
        <v>0</v>
      </c>
      <c r="Q4370" s="6" t="n">
        <f aca="false">IF(C4370&gt;MEDIAN(C$5:C$8004),1,0)</f>
        <v>0</v>
      </c>
      <c r="R4370" s="6" t="n">
        <f aca="false">IF(D4370&gt;2,1,0)</f>
        <v>0</v>
      </c>
    </row>
    <row r="4371" customFormat="false" ht="15" hidden="false" customHeight="true" outlineLevel="0" collapsed="false">
      <c r="A4371" s="6" t="n">
        <f aca="false">1_Data_EDA!O4372</f>
        <v>0</v>
      </c>
      <c r="B4371" s="6" t="n">
        <f aca="false">1_Data_EDA!H4372</f>
        <v>4</v>
      </c>
      <c r="C4371" s="7" t="n">
        <f aca="false">1_Data_EDA!I4372</f>
        <v>70</v>
      </c>
      <c r="D4371" s="6" t="n">
        <f aca="false">1_Data_EDA!J4372</f>
        <v>2</v>
      </c>
      <c r="E4371" s="7" t="n">
        <f aca="false">1_Data_EDA!K4372</f>
        <v>140</v>
      </c>
      <c r="F4371" s="7" t="n">
        <f aca="false">1_Data_EDA!L4372</f>
        <v>2.799999952</v>
      </c>
      <c r="G4371" s="8" t="n">
        <f aca="false">1_Data_EDA!M4372</f>
        <v>0.02</v>
      </c>
      <c r="H4371" s="6" t="n">
        <f aca="false">IF(1_Data_EDA!B4372="First Class",1,0)</f>
        <v>0</v>
      </c>
      <c r="I4371" s="6" t="n">
        <f aca="false">IF(1_Data_EDA!B4372="Second Class",1,0)</f>
        <v>0</v>
      </c>
      <c r="J4371" s="6" t="n">
        <f aca="false">IF(1_Data_EDA!B4372="Same Day",1,0)</f>
        <v>0</v>
      </c>
      <c r="K4371" s="6" t="n">
        <f aca="false">IF(1_Data_EDA!C4372="Corporate",1,0)</f>
        <v>1</v>
      </c>
      <c r="L4371" s="6" t="n">
        <f aca="false">IF(1_Data_EDA!C4372="Home Office",1,0)</f>
        <v>0</v>
      </c>
      <c r="M4371" s="6" t="n">
        <f aca="false">IF(1_Data_EDA!D4372="Europe",1,0)</f>
        <v>0</v>
      </c>
      <c r="N4371" s="6" t="n">
        <f aca="false">IF(1_Data_EDA!D4372="LATAM",1,0)</f>
        <v>0</v>
      </c>
      <c r="O4371" s="6" t="n">
        <f aca="false">IF(1_Data_EDA!D4372="Pacific Asia",1,0)</f>
        <v>0</v>
      </c>
      <c r="P4371" s="6" t="n">
        <f aca="false">IF(1_Data_EDA!D4372="USCA",1,0)</f>
        <v>1</v>
      </c>
      <c r="Q4371" s="6" t="n">
        <f aca="false">IF(C4371&gt;MEDIAN(C$5:C$8004),1,0)</f>
        <v>1</v>
      </c>
      <c r="R4371" s="6" t="n">
        <f aca="false">IF(D4371&gt;2,1,0)</f>
        <v>0</v>
      </c>
    </row>
    <row r="4372" customFormat="false" ht="15" hidden="false" customHeight="true" outlineLevel="0" collapsed="false">
      <c r="A4372" s="6" t="n">
        <f aca="false">1_Data_EDA!O4373</f>
        <v>0</v>
      </c>
      <c r="B4372" s="6" t="n">
        <f aca="false">1_Data_EDA!H4373</f>
        <v>4</v>
      </c>
      <c r="C4372" s="7" t="n">
        <f aca="false">1_Data_EDA!I4373</f>
        <v>39.99000168</v>
      </c>
      <c r="D4372" s="6" t="n">
        <f aca="false">1_Data_EDA!J4373</f>
        <v>2</v>
      </c>
      <c r="E4372" s="7" t="n">
        <f aca="false">1_Data_EDA!K4373</f>
        <v>79.98000336</v>
      </c>
      <c r="F4372" s="7" t="n">
        <f aca="false">1_Data_EDA!L4373</f>
        <v>12</v>
      </c>
      <c r="G4372" s="8" t="n">
        <f aca="false">1_Data_EDA!M4373</f>
        <v>0.150000006</v>
      </c>
      <c r="H4372" s="6" t="n">
        <f aca="false">IF(1_Data_EDA!B4373="First Class",1,0)</f>
        <v>0</v>
      </c>
      <c r="I4372" s="6" t="n">
        <f aca="false">IF(1_Data_EDA!B4373="Second Class",1,0)</f>
        <v>0</v>
      </c>
      <c r="J4372" s="6" t="n">
        <f aca="false">IF(1_Data_EDA!B4373="Same Day",1,0)</f>
        <v>0</v>
      </c>
      <c r="K4372" s="6" t="n">
        <f aca="false">IF(1_Data_EDA!C4373="Corporate",1,0)</f>
        <v>0</v>
      </c>
      <c r="L4372" s="6" t="n">
        <f aca="false">IF(1_Data_EDA!C4373="Home Office",1,0)</f>
        <v>0</v>
      </c>
      <c r="M4372" s="6" t="n">
        <f aca="false">IF(1_Data_EDA!D4373="Europe",1,0)</f>
        <v>0</v>
      </c>
      <c r="N4372" s="6" t="n">
        <f aca="false">IF(1_Data_EDA!D4373="LATAM",1,0)</f>
        <v>1</v>
      </c>
      <c r="O4372" s="6" t="n">
        <f aca="false">IF(1_Data_EDA!D4373="Pacific Asia",1,0)</f>
        <v>0</v>
      </c>
      <c r="P4372" s="6" t="n">
        <f aca="false">IF(1_Data_EDA!D4373="USCA",1,0)</f>
        <v>0</v>
      </c>
      <c r="Q4372" s="6" t="n">
        <f aca="false">IF(C4372&gt;MEDIAN(C$5:C$8004),1,0)</f>
        <v>0</v>
      </c>
      <c r="R4372" s="6" t="n">
        <f aca="false">IF(D4372&gt;2,1,0)</f>
        <v>0</v>
      </c>
    </row>
    <row r="4373" customFormat="false" ht="15" hidden="false" customHeight="true" outlineLevel="0" collapsed="false">
      <c r="A4373" s="6" t="n">
        <f aca="false">1_Data_EDA!O4374</f>
        <v>0</v>
      </c>
      <c r="B4373" s="6" t="n">
        <f aca="false">1_Data_EDA!H4374</f>
        <v>4</v>
      </c>
      <c r="C4373" s="7" t="n">
        <f aca="false">1_Data_EDA!I4374</f>
        <v>199.9900055</v>
      </c>
      <c r="D4373" s="6" t="n">
        <f aca="false">1_Data_EDA!J4374</f>
        <v>1</v>
      </c>
      <c r="E4373" s="7" t="n">
        <f aca="false">1_Data_EDA!K4374</f>
        <v>199.9900055</v>
      </c>
      <c r="F4373" s="7" t="n">
        <f aca="false">1_Data_EDA!L4374</f>
        <v>20</v>
      </c>
      <c r="G4373" s="8" t="n">
        <f aca="false">1_Data_EDA!M4374</f>
        <v>0.100000001</v>
      </c>
      <c r="H4373" s="6" t="n">
        <f aca="false">IF(1_Data_EDA!B4374="First Class",1,0)</f>
        <v>0</v>
      </c>
      <c r="I4373" s="6" t="n">
        <f aca="false">IF(1_Data_EDA!B4374="Second Class",1,0)</f>
        <v>0</v>
      </c>
      <c r="J4373" s="6" t="n">
        <f aca="false">IF(1_Data_EDA!B4374="Same Day",1,0)</f>
        <v>0</v>
      </c>
      <c r="K4373" s="6" t="n">
        <f aca="false">IF(1_Data_EDA!C4374="Corporate",1,0)</f>
        <v>0</v>
      </c>
      <c r="L4373" s="6" t="n">
        <f aca="false">IF(1_Data_EDA!C4374="Home Office",1,0)</f>
        <v>1</v>
      </c>
      <c r="M4373" s="6" t="n">
        <f aca="false">IF(1_Data_EDA!D4374="Europe",1,0)</f>
        <v>1</v>
      </c>
      <c r="N4373" s="6" t="n">
        <f aca="false">IF(1_Data_EDA!D4374="LATAM",1,0)</f>
        <v>0</v>
      </c>
      <c r="O4373" s="6" t="n">
        <f aca="false">IF(1_Data_EDA!D4374="Pacific Asia",1,0)</f>
        <v>0</v>
      </c>
      <c r="P4373" s="6" t="n">
        <f aca="false">IF(1_Data_EDA!D4374="USCA",1,0)</f>
        <v>0</v>
      </c>
      <c r="Q4373" s="6" t="n">
        <f aca="false">IF(C4373&gt;MEDIAN(C$5:C$8004),1,0)</f>
        <v>1</v>
      </c>
      <c r="R4373" s="6" t="n">
        <f aca="false">IF(D4373&gt;2,1,0)</f>
        <v>0</v>
      </c>
    </row>
    <row r="4374" customFormat="false" ht="15" hidden="false" customHeight="true" outlineLevel="0" collapsed="false">
      <c r="A4374" s="6" t="n">
        <f aca="false">1_Data_EDA!O4375</f>
        <v>1</v>
      </c>
      <c r="B4374" s="6" t="n">
        <f aca="false">1_Data_EDA!H4375</f>
        <v>4</v>
      </c>
      <c r="C4374" s="7" t="n">
        <f aca="false">1_Data_EDA!I4375</f>
        <v>129.9900055</v>
      </c>
      <c r="D4374" s="6" t="n">
        <f aca="false">1_Data_EDA!J4375</f>
        <v>1</v>
      </c>
      <c r="E4374" s="7" t="n">
        <f aca="false">1_Data_EDA!K4375</f>
        <v>129.9900055</v>
      </c>
      <c r="F4374" s="7" t="n">
        <f aca="false">1_Data_EDA!L4375</f>
        <v>23.39999962</v>
      </c>
      <c r="G4374" s="8" t="n">
        <f aca="false">1_Data_EDA!M4375</f>
        <v>0.180000007</v>
      </c>
      <c r="H4374" s="6" t="n">
        <f aca="false">IF(1_Data_EDA!B4375="First Class",1,0)</f>
        <v>0</v>
      </c>
      <c r="I4374" s="6" t="n">
        <f aca="false">IF(1_Data_EDA!B4375="Second Class",1,0)</f>
        <v>0</v>
      </c>
      <c r="J4374" s="6" t="n">
        <f aca="false">IF(1_Data_EDA!B4375="Same Day",1,0)</f>
        <v>0</v>
      </c>
      <c r="K4374" s="6" t="n">
        <f aca="false">IF(1_Data_EDA!C4375="Corporate",1,0)</f>
        <v>0</v>
      </c>
      <c r="L4374" s="6" t="n">
        <f aca="false">IF(1_Data_EDA!C4375="Home Office",1,0)</f>
        <v>1</v>
      </c>
      <c r="M4374" s="6" t="n">
        <f aca="false">IF(1_Data_EDA!D4375="Europe",1,0)</f>
        <v>0</v>
      </c>
      <c r="N4374" s="6" t="n">
        <f aca="false">IF(1_Data_EDA!D4375="LATAM",1,0)</f>
        <v>0</v>
      </c>
      <c r="O4374" s="6" t="n">
        <f aca="false">IF(1_Data_EDA!D4375="Pacific Asia",1,0)</f>
        <v>0</v>
      </c>
      <c r="P4374" s="6" t="n">
        <f aca="false">IF(1_Data_EDA!D4375="USCA",1,0)</f>
        <v>1</v>
      </c>
      <c r="Q4374" s="6" t="n">
        <f aca="false">IF(C4374&gt;MEDIAN(C$5:C$8004),1,0)</f>
        <v>1</v>
      </c>
      <c r="R4374" s="6" t="n">
        <f aca="false">IF(D4374&gt;2,1,0)</f>
        <v>0</v>
      </c>
    </row>
    <row r="4375" customFormat="false" ht="15" hidden="false" customHeight="true" outlineLevel="0" collapsed="false">
      <c r="A4375" s="6" t="n">
        <f aca="false">1_Data_EDA!O4376</f>
        <v>1</v>
      </c>
      <c r="B4375" s="6" t="n">
        <f aca="false">1_Data_EDA!H4376</f>
        <v>2</v>
      </c>
      <c r="C4375" s="7" t="n">
        <f aca="false">1_Data_EDA!I4376</f>
        <v>50</v>
      </c>
      <c r="D4375" s="6" t="n">
        <f aca="false">1_Data_EDA!J4376</f>
        <v>3</v>
      </c>
      <c r="E4375" s="7" t="n">
        <f aca="false">1_Data_EDA!K4376</f>
        <v>150</v>
      </c>
      <c r="F4375" s="7" t="n">
        <f aca="false">1_Data_EDA!L4376</f>
        <v>24</v>
      </c>
      <c r="G4375" s="8" t="n">
        <f aca="false">1_Data_EDA!M4376</f>
        <v>0.159999996</v>
      </c>
      <c r="H4375" s="6" t="n">
        <f aca="false">IF(1_Data_EDA!B4376="First Class",1,0)</f>
        <v>0</v>
      </c>
      <c r="I4375" s="6" t="n">
        <f aca="false">IF(1_Data_EDA!B4376="Second Class",1,0)</f>
        <v>1</v>
      </c>
      <c r="J4375" s="6" t="n">
        <f aca="false">IF(1_Data_EDA!B4376="Same Day",1,0)</f>
        <v>0</v>
      </c>
      <c r="K4375" s="6" t="n">
        <f aca="false">IF(1_Data_EDA!C4376="Corporate",1,0)</f>
        <v>0</v>
      </c>
      <c r="L4375" s="6" t="n">
        <f aca="false">IF(1_Data_EDA!C4376="Home Office",1,0)</f>
        <v>0</v>
      </c>
      <c r="M4375" s="6" t="n">
        <f aca="false">IF(1_Data_EDA!D4376="Europe",1,0)</f>
        <v>0</v>
      </c>
      <c r="N4375" s="6" t="n">
        <f aca="false">IF(1_Data_EDA!D4376="LATAM",1,0)</f>
        <v>0</v>
      </c>
      <c r="O4375" s="6" t="n">
        <f aca="false">IF(1_Data_EDA!D4376="Pacific Asia",1,0)</f>
        <v>1</v>
      </c>
      <c r="P4375" s="6" t="n">
        <f aca="false">IF(1_Data_EDA!D4376="USCA",1,0)</f>
        <v>0</v>
      </c>
      <c r="Q4375" s="6" t="n">
        <f aca="false">IF(C4375&gt;MEDIAN(C$5:C$8004),1,0)</f>
        <v>0</v>
      </c>
      <c r="R4375" s="6" t="n">
        <f aca="false">IF(D4375&gt;2,1,0)</f>
        <v>1</v>
      </c>
    </row>
    <row r="4376" customFormat="false" ht="15" hidden="false" customHeight="true" outlineLevel="0" collapsed="false">
      <c r="A4376" s="6" t="n">
        <f aca="false">1_Data_EDA!O4377</f>
        <v>0</v>
      </c>
      <c r="B4376" s="6" t="n">
        <f aca="false">1_Data_EDA!H4377</f>
        <v>4</v>
      </c>
      <c r="C4376" s="7" t="n">
        <f aca="false">1_Data_EDA!I4377</f>
        <v>50</v>
      </c>
      <c r="D4376" s="6" t="n">
        <f aca="false">1_Data_EDA!J4377</f>
        <v>3</v>
      </c>
      <c r="E4376" s="7" t="n">
        <f aca="false">1_Data_EDA!K4377</f>
        <v>150</v>
      </c>
      <c r="F4376" s="7" t="n">
        <f aca="false">1_Data_EDA!L4377</f>
        <v>13.5</v>
      </c>
      <c r="G4376" s="8" t="n">
        <f aca="false">1_Data_EDA!M4377</f>
        <v>0.090000004</v>
      </c>
      <c r="H4376" s="6" t="n">
        <f aca="false">IF(1_Data_EDA!B4377="First Class",1,0)</f>
        <v>0</v>
      </c>
      <c r="I4376" s="6" t="n">
        <f aca="false">IF(1_Data_EDA!B4377="Second Class",1,0)</f>
        <v>0</v>
      </c>
      <c r="J4376" s="6" t="n">
        <f aca="false">IF(1_Data_EDA!B4377="Same Day",1,0)</f>
        <v>0</v>
      </c>
      <c r="K4376" s="6" t="n">
        <f aca="false">IF(1_Data_EDA!C4377="Corporate",1,0)</f>
        <v>1</v>
      </c>
      <c r="L4376" s="6" t="n">
        <f aca="false">IF(1_Data_EDA!C4377="Home Office",1,0)</f>
        <v>0</v>
      </c>
      <c r="M4376" s="6" t="n">
        <f aca="false">IF(1_Data_EDA!D4377="Europe",1,0)</f>
        <v>1</v>
      </c>
      <c r="N4376" s="6" t="n">
        <f aca="false">IF(1_Data_EDA!D4377="LATAM",1,0)</f>
        <v>0</v>
      </c>
      <c r="O4376" s="6" t="n">
        <f aca="false">IF(1_Data_EDA!D4377="Pacific Asia",1,0)</f>
        <v>0</v>
      </c>
      <c r="P4376" s="6" t="n">
        <f aca="false">IF(1_Data_EDA!D4377="USCA",1,0)</f>
        <v>0</v>
      </c>
      <c r="Q4376" s="6" t="n">
        <f aca="false">IF(C4376&gt;MEDIAN(C$5:C$8004),1,0)</f>
        <v>0</v>
      </c>
      <c r="R4376" s="6" t="n">
        <f aca="false">IF(D4376&gt;2,1,0)</f>
        <v>1</v>
      </c>
    </row>
    <row r="4377" customFormat="false" ht="15" hidden="false" customHeight="true" outlineLevel="0" collapsed="false">
      <c r="A4377" s="6" t="n">
        <f aca="false">1_Data_EDA!O4378</f>
        <v>0</v>
      </c>
      <c r="B4377" s="6" t="n">
        <f aca="false">1_Data_EDA!H4378</f>
        <v>4</v>
      </c>
      <c r="C4377" s="7" t="n">
        <f aca="false">1_Data_EDA!I4378</f>
        <v>129.9900055</v>
      </c>
      <c r="D4377" s="6" t="n">
        <f aca="false">1_Data_EDA!J4378</f>
        <v>1</v>
      </c>
      <c r="E4377" s="7" t="n">
        <f aca="false">1_Data_EDA!K4378</f>
        <v>129.9900055</v>
      </c>
      <c r="F4377" s="7" t="n">
        <f aca="false">1_Data_EDA!L4378</f>
        <v>32.5</v>
      </c>
      <c r="G4377" s="8" t="n">
        <f aca="false">1_Data_EDA!M4378</f>
        <v>0.25</v>
      </c>
      <c r="H4377" s="6" t="n">
        <f aca="false">IF(1_Data_EDA!B4378="First Class",1,0)</f>
        <v>0</v>
      </c>
      <c r="I4377" s="6" t="n">
        <f aca="false">IF(1_Data_EDA!B4378="Second Class",1,0)</f>
        <v>0</v>
      </c>
      <c r="J4377" s="6" t="n">
        <f aca="false">IF(1_Data_EDA!B4378="Same Day",1,0)</f>
        <v>0</v>
      </c>
      <c r="K4377" s="6" t="n">
        <f aca="false">IF(1_Data_EDA!C4378="Corporate",1,0)</f>
        <v>0</v>
      </c>
      <c r="L4377" s="6" t="n">
        <f aca="false">IF(1_Data_EDA!C4378="Home Office",1,0)</f>
        <v>1</v>
      </c>
      <c r="M4377" s="6" t="n">
        <f aca="false">IF(1_Data_EDA!D4378="Europe",1,0)</f>
        <v>0</v>
      </c>
      <c r="N4377" s="6" t="n">
        <f aca="false">IF(1_Data_EDA!D4378="LATAM",1,0)</f>
        <v>1</v>
      </c>
      <c r="O4377" s="6" t="n">
        <f aca="false">IF(1_Data_EDA!D4378="Pacific Asia",1,0)</f>
        <v>0</v>
      </c>
      <c r="P4377" s="6" t="n">
        <f aca="false">IF(1_Data_EDA!D4378="USCA",1,0)</f>
        <v>0</v>
      </c>
      <c r="Q4377" s="6" t="n">
        <f aca="false">IF(C4377&gt;MEDIAN(C$5:C$8004),1,0)</f>
        <v>1</v>
      </c>
      <c r="R4377" s="6" t="n">
        <f aca="false">IF(D4377&gt;2,1,0)</f>
        <v>0</v>
      </c>
    </row>
    <row r="4378" customFormat="false" ht="15" hidden="false" customHeight="true" outlineLevel="0" collapsed="false">
      <c r="A4378" s="6" t="n">
        <f aca="false">1_Data_EDA!O4379</f>
        <v>0</v>
      </c>
      <c r="B4378" s="6" t="n">
        <f aca="false">1_Data_EDA!H4379</f>
        <v>0</v>
      </c>
      <c r="C4378" s="7" t="n">
        <f aca="false">1_Data_EDA!I4379</f>
        <v>49.97999954</v>
      </c>
      <c r="D4378" s="6" t="n">
        <f aca="false">1_Data_EDA!J4379</f>
        <v>5</v>
      </c>
      <c r="E4378" s="7" t="n">
        <f aca="false">1_Data_EDA!K4379</f>
        <v>249.8999939</v>
      </c>
      <c r="F4378" s="7" t="n">
        <f aca="false">1_Data_EDA!L4379</f>
        <v>62.47999954</v>
      </c>
      <c r="G4378" s="8" t="n">
        <f aca="false">1_Data_EDA!M4379</f>
        <v>0.25</v>
      </c>
      <c r="H4378" s="6" t="n">
        <f aca="false">IF(1_Data_EDA!B4379="First Class",1,0)</f>
        <v>0</v>
      </c>
      <c r="I4378" s="6" t="n">
        <f aca="false">IF(1_Data_EDA!B4379="Second Class",1,0)</f>
        <v>0</v>
      </c>
      <c r="J4378" s="6" t="n">
        <f aca="false">IF(1_Data_EDA!B4379="Same Day",1,0)</f>
        <v>1</v>
      </c>
      <c r="K4378" s="6" t="n">
        <f aca="false">IF(1_Data_EDA!C4379="Corporate",1,0)</f>
        <v>0</v>
      </c>
      <c r="L4378" s="6" t="n">
        <f aca="false">IF(1_Data_EDA!C4379="Home Office",1,0)</f>
        <v>0</v>
      </c>
      <c r="M4378" s="6" t="n">
        <f aca="false">IF(1_Data_EDA!D4379="Europe",1,0)</f>
        <v>0</v>
      </c>
      <c r="N4378" s="6" t="n">
        <f aca="false">IF(1_Data_EDA!D4379="LATAM",1,0)</f>
        <v>0</v>
      </c>
      <c r="O4378" s="6" t="n">
        <f aca="false">IF(1_Data_EDA!D4379="Pacific Asia",1,0)</f>
        <v>0</v>
      </c>
      <c r="P4378" s="6" t="n">
        <f aca="false">IF(1_Data_EDA!D4379="USCA",1,0)</f>
        <v>0</v>
      </c>
      <c r="Q4378" s="6" t="n">
        <f aca="false">IF(C4378&gt;MEDIAN(C$5:C$8004),1,0)</f>
        <v>0</v>
      </c>
      <c r="R4378" s="6" t="n">
        <f aca="false">IF(D4378&gt;2,1,0)</f>
        <v>1</v>
      </c>
    </row>
    <row r="4379" customFormat="false" ht="15" hidden="false" customHeight="true" outlineLevel="0" collapsed="false">
      <c r="A4379" s="6" t="n">
        <f aca="false">1_Data_EDA!O4380</f>
        <v>0</v>
      </c>
      <c r="B4379" s="6" t="n">
        <f aca="false">1_Data_EDA!H4380</f>
        <v>4</v>
      </c>
      <c r="C4379" s="7" t="n">
        <f aca="false">1_Data_EDA!I4380</f>
        <v>99.98999786</v>
      </c>
      <c r="D4379" s="6" t="n">
        <f aca="false">1_Data_EDA!J4380</f>
        <v>3</v>
      </c>
      <c r="E4379" s="7" t="n">
        <f aca="false">1_Data_EDA!K4380</f>
        <v>299.9700012</v>
      </c>
      <c r="F4379" s="7" t="n">
        <f aca="false">1_Data_EDA!L4380</f>
        <v>48</v>
      </c>
      <c r="G4379" s="8" t="n">
        <f aca="false">1_Data_EDA!M4380</f>
        <v>0.159999996</v>
      </c>
      <c r="H4379" s="6" t="n">
        <f aca="false">IF(1_Data_EDA!B4380="First Class",1,0)</f>
        <v>0</v>
      </c>
      <c r="I4379" s="6" t="n">
        <f aca="false">IF(1_Data_EDA!B4380="Second Class",1,0)</f>
        <v>0</v>
      </c>
      <c r="J4379" s="6" t="n">
        <f aca="false">IF(1_Data_EDA!B4380="Same Day",1,0)</f>
        <v>0</v>
      </c>
      <c r="K4379" s="6" t="n">
        <f aca="false">IF(1_Data_EDA!C4380="Corporate",1,0)</f>
        <v>0</v>
      </c>
      <c r="L4379" s="6" t="n">
        <f aca="false">IF(1_Data_EDA!C4380="Home Office",1,0)</f>
        <v>0</v>
      </c>
      <c r="M4379" s="6" t="n">
        <f aca="false">IF(1_Data_EDA!D4380="Europe",1,0)</f>
        <v>0</v>
      </c>
      <c r="N4379" s="6" t="n">
        <f aca="false">IF(1_Data_EDA!D4380="LATAM",1,0)</f>
        <v>1</v>
      </c>
      <c r="O4379" s="6" t="n">
        <f aca="false">IF(1_Data_EDA!D4380="Pacific Asia",1,0)</f>
        <v>0</v>
      </c>
      <c r="P4379" s="6" t="n">
        <f aca="false">IF(1_Data_EDA!D4380="USCA",1,0)</f>
        <v>0</v>
      </c>
      <c r="Q4379" s="6" t="n">
        <f aca="false">IF(C4379&gt;MEDIAN(C$5:C$8004),1,0)</f>
        <v>1</v>
      </c>
      <c r="R4379" s="6" t="n">
        <f aca="false">IF(D4379&gt;2,1,0)</f>
        <v>1</v>
      </c>
    </row>
    <row r="4380" customFormat="false" ht="15" hidden="false" customHeight="true" outlineLevel="0" collapsed="false">
      <c r="A4380" s="6" t="n">
        <f aca="false">1_Data_EDA!O4381</f>
        <v>0</v>
      </c>
      <c r="B4380" s="6" t="n">
        <f aca="false">1_Data_EDA!H4381</f>
        <v>4</v>
      </c>
      <c r="C4380" s="7" t="n">
        <f aca="false">1_Data_EDA!I4381</f>
        <v>49.97999954</v>
      </c>
      <c r="D4380" s="6" t="n">
        <f aca="false">1_Data_EDA!J4381</f>
        <v>1</v>
      </c>
      <c r="E4380" s="7" t="n">
        <f aca="false">1_Data_EDA!K4381</f>
        <v>49.97999954</v>
      </c>
      <c r="F4380" s="7" t="n">
        <f aca="false">1_Data_EDA!L4381</f>
        <v>2.75</v>
      </c>
      <c r="G4380" s="8" t="n">
        <f aca="false">1_Data_EDA!M4381</f>
        <v>0.059999999</v>
      </c>
      <c r="H4380" s="6" t="n">
        <f aca="false">IF(1_Data_EDA!B4381="First Class",1,0)</f>
        <v>0</v>
      </c>
      <c r="I4380" s="6" t="n">
        <f aca="false">IF(1_Data_EDA!B4381="Second Class",1,0)</f>
        <v>0</v>
      </c>
      <c r="J4380" s="6" t="n">
        <f aca="false">IF(1_Data_EDA!B4381="Same Day",1,0)</f>
        <v>0</v>
      </c>
      <c r="K4380" s="6" t="n">
        <f aca="false">IF(1_Data_EDA!C4381="Corporate",1,0)</f>
        <v>0</v>
      </c>
      <c r="L4380" s="6" t="n">
        <f aca="false">IF(1_Data_EDA!C4381="Home Office",1,0)</f>
        <v>0</v>
      </c>
      <c r="M4380" s="6" t="n">
        <f aca="false">IF(1_Data_EDA!D4381="Europe",1,0)</f>
        <v>0</v>
      </c>
      <c r="N4380" s="6" t="n">
        <f aca="false">IF(1_Data_EDA!D4381="LATAM",1,0)</f>
        <v>0</v>
      </c>
      <c r="O4380" s="6" t="n">
        <f aca="false">IF(1_Data_EDA!D4381="Pacific Asia",1,0)</f>
        <v>0</v>
      </c>
      <c r="P4380" s="6" t="n">
        <f aca="false">IF(1_Data_EDA!D4381="USCA",1,0)</f>
        <v>1</v>
      </c>
      <c r="Q4380" s="6" t="n">
        <f aca="false">IF(C4380&gt;MEDIAN(C$5:C$8004),1,0)</f>
        <v>0</v>
      </c>
      <c r="R4380" s="6" t="n">
        <f aca="false">IF(D4380&gt;2,1,0)</f>
        <v>0</v>
      </c>
    </row>
    <row r="4381" customFormat="false" ht="15" hidden="false" customHeight="true" outlineLevel="0" collapsed="false">
      <c r="A4381" s="6" t="n">
        <f aca="false">1_Data_EDA!O4382</f>
        <v>1</v>
      </c>
      <c r="B4381" s="6" t="n">
        <f aca="false">1_Data_EDA!H4382</f>
        <v>1</v>
      </c>
      <c r="C4381" s="7" t="n">
        <f aca="false">1_Data_EDA!I4382</f>
        <v>399.980011</v>
      </c>
      <c r="D4381" s="6" t="n">
        <f aca="false">1_Data_EDA!J4382</f>
        <v>1</v>
      </c>
      <c r="E4381" s="7" t="n">
        <f aca="false">1_Data_EDA!K4382</f>
        <v>399.980011</v>
      </c>
      <c r="F4381" s="7" t="n">
        <f aca="false">1_Data_EDA!L4382</f>
        <v>72</v>
      </c>
      <c r="G4381" s="8" t="n">
        <f aca="false">1_Data_EDA!M4382</f>
        <v>0.180000007</v>
      </c>
      <c r="H4381" s="6" t="n">
        <f aca="false">IF(1_Data_EDA!B4382="First Class",1,0)</f>
        <v>1</v>
      </c>
      <c r="I4381" s="6" t="n">
        <f aca="false">IF(1_Data_EDA!B4382="Second Class",1,0)</f>
        <v>0</v>
      </c>
      <c r="J4381" s="6" t="n">
        <f aca="false">IF(1_Data_EDA!B4382="Same Day",1,0)</f>
        <v>0</v>
      </c>
      <c r="K4381" s="6" t="n">
        <f aca="false">IF(1_Data_EDA!C4382="Corporate",1,0)</f>
        <v>1</v>
      </c>
      <c r="L4381" s="6" t="n">
        <f aca="false">IF(1_Data_EDA!C4382="Home Office",1,0)</f>
        <v>0</v>
      </c>
      <c r="M4381" s="6" t="n">
        <f aca="false">IF(1_Data_EDA!D4382="Europe",1,0)</f>
        <v>0</v>
      </c>
      <c r="N4381" s="6" t="n">
        <f aca="false">IF(1_Data_EDA!D4382="LATAM",1,0)</f>
        <v>1</v>
      </c>
      <c r="O4381" s="6" t="n">
        <f aca="false">IF(1_Data_EDA!D4382="Pacific Asia",1,0)</f>
        <v>0</v>
      </c>
      <c r="P4381" s="6" t="n">
        <f aca="false">IF(1_Data_EDA!D4382="USCA",1,0)</f>
        <v>0</v>
      </c>
      <c r="Q4381" s="6" t="n">
        <f aca="false">IF(C4381&gt;MEDIAN(C$5:C$8004),1,0)</f>
        <v>1</v>
      </c>
      <c r="R4381" s="6" t="n">
        <f aca="false">IF(D4381&gt;2,1,0)</f>
        <v>0</v>
      </c>
    </row>
    <row r="4382" customFormat="false" ht="15" hidden="false" customHeight="true" outlineLevel="0" collapsed="false">
      <c r="A4382" s="6" t="n">
        <f aca="false">1_Data_EDA!O4383</f>
        <v>0</v>
      </c>
      <c r="B4382" s="6" t="n">
        <f aca="false">1_Data_EDA!H4383</f>
        <v>4</v>
      </c>
      <c r="C4382" s="7" t="n">
        <f aca="false">1_Data_EDA!I4383</f>
        <v>129.9900055</v>
      </c>
      <c r="D4382" s="6" t="n">
        <f aca="false">1_Data_EDA!J4383</f>
        <v>1</v>
      </c>
      <c r="E4382" s="7" t="n">
        <f aca="false">1_Data_EDA!K4383</f>
        <v>129.9900055</v>
      </c>
      <c r="F4382" s="7" t="n">
        <f aca="false">1_Data_EDA!L4383</f>
        <v>13</v>
      </c>
      <c r="G4382" s="8" t="n">
        <f aca="false">1_Data_EDA!M4383</f>
        <v>0.100000001</v>
      </c>
      <c r="H4382" s="6" t="n">
        <f aca="false">IF(1_Data_EDA!B4383="First Class",1,0)</f>
        <v>0</v>
      </c>
      <c r="I4382" s="6" t="n">
        <f aca="false">IF(1_Data_EDA!B4383="Second Class",1,0)</f>
        <v>0</v>
      </c>
      <c r="J4382" s="6" t="n">
        <f aca="false">IF(1_Data_EDA!B4383="Same Day",1,0)</f>
        <v>0</v>
      </c>
      <c r="K4382" s="6" t="n">
        <f aca="false">IF(1_Data_EDA!C4383="Corporate",1,0)</f>
        <v>0</v>
      </c>
      <c r="L4382" s="6" t="n">
        <f aca="false">IF(1_Data_EDA!C4383="Home Office",1,0)</f>
        <v>0</v>
      </c>
      <c r="M4382" s="6" t="n">
        <f aca="false">IF(1_Data_EDA!D4383="Europe",1,0)</f>
        <v>1</v>
      </c>
      <c r="N4382" s="6" t="n">
        <f aca="false">IF(1_Data_EDA!D4383="LATAM",1,0)</f>
        <v>0</v>
      </c>
      <c r="O4382" s="6" t="n">
        <f aca="false">IF(1_Data_EDA!D4383="Pacific Asia",1,0)</f>
        <v>0</v>
      </c>
      <c r="P4382" s="6" t="n">
        <f aca="false">IF(1_Data_EDA!D4383="USCA",1,0)</f>
        <v>0</v>
      </c>
      <c r="Q4382" s="6" t="n">
        <f aca="false">IF(C4382&gt;MEDIAN(C$5:C$8004),1,0)</f>
        <v>1</v>
      </c>
      <c r="R4382" s="6" t="n">
        <f aca="false">IF(D4382&gt;2,1,0)</f>
        <v>0</v>
      </c>
    </row>
    <row r="4383" customFormat="false" ht="15" hidden="false" customHeight="true" outlineLevel="0" collapsed="false">
      <c r="A4383" s="6" t="n">
        <f aca="false">1_Data_EDA!O4384</f>
        <v>0</v>
      </c>
      <c r="B4383" s="6" t="n">
        <f aca="false">1_Data_EDA!H4384</f>
        <v>0</v>
      </c>
      <c r="C4383" s="7" t="n">
        <f aca="false">1_Data_EDA!I4384</f>
        <v>49.97999954</v>
      </c>
      <c r="D4383" s="6" t="n">
        <f aca="false">1_Data_EDA!J4384</f>
        <v>3</v>
      </c>
      <c r="E4383" s="7" t="n">
        <f aca="false">1_Data_EDA!K4384</f>
        <v>149.9400024</v>
      </c>
      <c r="F4383" s="7" t="n">
        <f aca="false">1_Data_EDA!L4384</f>
        <v>23.98999977</v>
      </c>
      <c r="G4383" s="8" t="n">
        <f aca="false">1_Data_EDA!M4384</f>
        <v>0.159999996</v>
      </c>
      <c r="H4383" s="6" t="n">
        <f aca="false">IF(1_Data_EDA!B4384="First Class",1,0)</f>
        <v>0</v>
      </c>
      <c r="I4383" s="6" t="n">
        <f aca="false">IF(1_Data_EDA!B4384="Second Class",1,0)</f>
        <v>0</v>
      </c>
      <c r="J4383" s="6" t="n">
        <f aca="false">IF(1_Data_EDA!B4384="Same Day",1,0)</f>
        <v>1</v>
      </c>
      <c r="K4383" s="6" t="n">
        <f aca="false">IF(1_Data_EDA!C4384="Corporate",1,0)</f>
        <v>1</v>
      </c>
      <c r="L4383" s="6" t="n">
        <f aca="false">IF(1_Data_EDA!C4384="Home Office",1,0)</f>
        <v>0</v>
      </c>
      <c r="M4383" s="6" t="n">
        <f aca="false">IF(1_Data_EDA!D4384="Europe",1,0)</f>
        <v>0</v>
      </c>
      <c r="N4383" s="6" t="n">
        <f aca="false">IF(1_Data_EDA!D4384="LATAM",1,0)</f>
        <v>1</v>
      </c>
      <c r="O4383" s="6" t="n">
        <f aca="false">IF(1_Data_EDA!D4384="Pacific Asia",1,0)</f>
        <v>0</v>
      </c>
      <c r="P4383" s="6" t="n">
        <f aca="false">IF(1_Data_EDA!D4384="USCA",1,0)</f>
        <v>0</v>
      </c>
      <c r="Q4383" s="6" t="n">
        <f aca="false">IF(C4383&gt;MEDIAN(C$5:C$8004),1,0)</f>
        <v>0</v>
      </c>
      <c r="R4383" s="6" t="n">
        <f aca="false">IF(D4383&gt;2,1,0)</f>
        <v>1</v>
      </c>
    </row>
    <row r="4384" customFormat="false" ht="15" hidden="false" customHeight="true" outlineLevel="0" collapsed="false">
      <c r="A4384" s="6" t="n">
        <f aca="false">1_Data_EDA!O4385</f>
        <v>0</v>
      </c>
      <c r="B4384" s="6" t="n">
        <f aca="false">1_Data_EDA!H4385</f>
        <v>4</v>
      </c>
      <c r="C4384" s="7" t="n">
        <f aca="false">1_Data_EDA!I4385</f>
        <v>49.97999954</v>
      </c>
      <c r="D4384" s="6" t="n">
        <f aca="false">1_Data_EDA!J4385</f>
        <v>4</v>
      </c>
      <c r="E4384" s="7" t="n">
        <f aca="false">1_Data_EDA!K4385</f>
        <v>199.9199982</v>
      </c>
      <c r="F4384" s="7" t="n">
        <f aca="false">1_Data_EDA!L4385</f>
        <v>49.97999954</v>
      </c>
      <c r="G4384" s="8" t="n">
        <f aca="false">1_Data_EDA!M4385</f>
        <v>0.25</v>
      </c>
      <c r="H4384" s="6" t="n">
        <f aca="false">IF(1_Data_EDA!B4385="First Class",1,0)</f>
        <v>0</v>
      </c>
      <c r="I4384" s="6" t="n">
        <f aca="false">IF(1_Data_EDA!B4385="Second Class",1,0)</f>
        <v>0</v>
      </c>
      <c r="J4384" s="6" t="n">
        <f aca="false">IF(1_Data_EDA!B4385="Same Day",1,0)</f>
        <v>0</v>
      </c>
      <c r="K4384" s="6" t="n">
        <f aca="false">IF(1_Data_EDA!C4385="Corporate",1,0)</f>
        <v>0</v>
      </c>
      <c r="L4384" s="6" t="n">
        <f aca="false">IF(1_Data_EDA!C4385="Home Office",1,0)</f>
        <v>0</v>
      </c>
      <c r="M4384" s="6" t="n">
        <f aca="false">IF(1_Data_EDA!D4385="Europe",1,0)</f>
        <v>0</v>
      </c>
      <c r="N4384" s="6" t="n">
        <f aca="false">IF(1_Data_EDA!D4385="LATAM",1,0)</f>
        <v>1</v>
      </c>
      <c r="O4384" s="6" t="n">
        <f aca="false">IF(1_Data_EDA!D4385="Pacific Asia",1,0)</f>
        <v>0</v>
      </c>
      <c r="P4384" s="6" t="n">
        <f aca="false">IF(1_Data_EDA!D4385="USCA",1,0)</f>
        <v>0</v>
      </c>
      <c r="Q4384" s="6" t="n">
        <f aca="false">IF(C4384&gt;MEDIAN(C$5:C$8004),1,0)</f>
        <v>0</v>
      </c>
      <c r="R4384" s="6" t="n">
        <f aca="false">IF(D4384&gt;2,1,0)</f>
        <v>1</v>
      </c>
    </row>
    <row r="4385" customFormat="false" ht="15" hidden="false" customHeight="true" outlineLevel="0" collapsed="false">
      <c r="A4385" s="6" t="n">
        <f aca="false">1_Data_EDA!O4386</f>
        <v>0</v>
      </c>
      <c r="B4385" s="6" t="n">
        <f aca="false">1_Data_EDA!H4386</f>
        <v>4</v>
      </c>
      <c r="C4385" s="7" t="n">
        <f aca="false">1_Data_EDA!I4386</f>
        <v>399.980011</v>
      </c>
      <c r="D4385" s="6" t="n">
        <f aca="false">1_Data_EDA!J4386</f>
        <v>1</v>
      </c>
      <c r="E4385" s="7" t="n">
        <f aca="false">1_Data_EDA!K4386</f>
        <v>399.980011</v>
      </c>
      <c r="F4385" s="7" t="n">
        <f aca="false">1_Data_EDA!L4386</f>
        <v>40</v>
      </c>
      <c r="G4385" s="8" t="n">
        <f aca="false">1_Data_EDA!M4386</f>
        <v>0.100000001</v>
      </c>
      <c r="H4385" s="6" t="n">
        <f aca="false">IF(1_Data_EDA!B4386="First Class",1,0)</f>
        <v>0</v>
      </c>
      <c r="I4385" s="6" t="n">
        <f aca="false">IF(1_Data_EDA!B4386="Second Class",1,0)</f>
        <v>0</v>
      </c>
      <c r="J4385" s="6" t="n">
        <f aca="false">IF(1_Data_EDA!B4386="Same Day",1,0)</f>
        <v>0</v>
      </c>
      <c r="K4385" s="6" t="n">
        <f aca="false">IF(1_Data_EDA!C4386="Corporate",1,0)</f>
        <v>1</v>
      </c>
      <c r="L4385" s="6" t="n">
        <f aca="false">IF(1_Data_EDA!C4386="Home Office",1,0)</f>
        <v>0</v>
      </c>
      <c r="M4385" s="6" t="n">
        <f aca="false">IF(1_Data_EDA!D4386="Europe",1,0)</f>
        <v>0</v>
      </c>
      <c r="N4385" s="6" t="n">
        <f aca="false">IF(1_Data_EDA!D4386="LATAM",1,0)</f>
        <v>1</v>
      </c>
      <c r="O4385" s="6" t="n">
        <f aca="false">IF(1_Data_EDA!D4386="Pacific Asia",1,0)</f>
        <v>0</v>
      </c>
      <c r="P4385" s="6" t="n">
        <f aca="false">IF(1_Data_EDA!D4386="USCA",1,0)</f>
        <v>0</v>
      </c>
      <c r="Q4385" s="6" t="n">
        <f aca="false">IF(C4385&gt;MEDIAN(C$5:C$8004),1,0)</f>
        <v>1</v>
      </c>
      <c r="R4385" s="6" t="n">
        <f aca="false">IF(D4385&gt;2,1,0)</f>
        <v>0</v>
      </c>
    </row>
    <row r="4386" customFormat="false" ht="15" hidden="false" customHeight="true" outlineLevel="0" collapsed="false">
      <c r="A4386" s="6" t="n">
        <f aca="false">1_Data_EDA!O4387</f>
        <v>1</v>
      </c>
      <c r="B4386" s="6" t="n">
        <f aca="false">1_Data_EDA!H4387</f>
        <v>1</v>
      </c>
      <c r="C4386" s="7" t="n">
        <f aca="false">1_Data_EDA!I4387</f>
        <v>399.980011</v>
      </c>
      <c r="D4386" s="6" t="n">
        <f aca="false">1_Data_EDA!J4387</f>
        <v>1</v>
      </c>
      <c r="E4386" s="7" t="n">
        <f aca="false">1_Data_EDA!K4387</f>
        <v>399.980011</v>
      </c>
      <c r="F4386" s="7" t="n">
        <f aca="false">1_Data_EDA!L4387</f>
        <v>100</v>
      </c>
      <c r="G4386" s="8" t="n">
        <f aca="false">1_Data_EDA!M4387</f>
        <v>0.25</v>
      </c>
      <c r="H4386" s="6" t="n">
        <f aca="false">IF(1_Data_EDA!B4387="First Class",1,0)</f>
        <v>1</v>
      </c>
      <c r="I4386" s="6" t="n">
        <f aca="false">IF(1_Data_EDA!B4387="Second Class",1,0)</f>
        <v>0</v>
      </c>
      <c r="J4386" s="6" t="n">
        <f aca="false">IF(1_Data_EDA!B4387="Same Day",1,0)</f>
        <v>0</v>
      </c>
      <c r="K4386" s="6" t="n">
        <f aca="false">IF(1_Data_EDA!C4387="Corporate",1,0)</f>
        <v>0</v>
      </c>
      <c r="L4386" s="6" t="n">
        <f aca="false">IF(1_Data_EDA!C4387="Home Office",1,0)</f>
        <v>0</v>
      </c>
      <c r="M4386" s="6" t="n">
        <f aca="false">IF(1_Data_EDA!D4387="Europe",1,0)</f>
        <v>0</v>
      </c>
      <c r="N4386" s="6" t="n">
        <f aca="false">IF(1_Data_EDA!D4387="LATAM",1,0)</f>
        <v>0</v>
      </c>
      <c r="O4386" s="6" t="n">
        <f aca="false">IF(1_Data_EDA!D4387="Pacific Asia",1,0)</f>
        <v>0</v>
      </c>
      <c r="P4386" s="6" t="n">
        <f aca="false">IF(1_Data_EDA!D4387="USCA",1,0)</f>
        <v>1</v>
      </c>
      <c r="Q4386" s="6" t="n">
        <f aca="false">IF(C4386&gt;MEDIAN(C$5:C$8004),1,0)</f>
        <v>1</v>
      </c>
      <c r="R4386" s="6" t="n">
        <f aca="false">IF(D4386&gt;2,1,0)</f>
        <v>0</v>
      </c>
    </row>
    <row r="4387" customFormat="false" ht="15" hidden="false" customHeight="true" outlineLevel="0" collapsed="false">
      <c r="A4387" s="6" t="n">
        <f aca="false">1_Data_EDA!O4388</f>
        <v>1</v>
      </c>
      <c r="B4387" s="6" t="n">
        <f aca="false">1_Data_EDA!H4388</f>
        <v>2</v>
      </c>
      <c r="C4387" s="7" t="n">
        <f aca="false">1_Data_EDA!I4388</f>
        <v>99.98999786</v>
      </c>
      <c r="D4387" s="6" t="n">
        <f aca="false">1_Data_EDA!J4388</f>
        <v>5</v>
      </c>
      <c r="E4387" s="7" t="n">
        <f aca="false">1_Data_EDA!K4388</f>
        <v>499.9500122</v>
      </c>
      <c r="F4387" s="7" t="n">
        <f aca="false">1_Data_EDA!L4388</f>
        <v>45</v>
      </c>
      <c r="G4387" s="8" t="n">
        <f aca="false">1_Data_EDA!M4388</f>
        <v>0.090000004</v>
      </c>
      <c r="H4387" s="6" t="n">
        <f aca="false">IF(1_Data_EDA!B4388="First Class",1,0)</f>
        <v>0</v>
      </c>
      <c r="I4387" s="6" t="n">
        <f aca="false">IF(1_Data_EDA!B4388="Second Class",1,0)</f>
        <v>1</v>
      </c>
      <c r="J4387" s="6" t="n">
        <f aca="false">IF(1_Data_EDA!B4388="Same Day",1,0)</f>
        <v>0</v>
      </c>
      <c r="K4387" s="6" t="n">
        <f aca="false">IF(1_Data_EDA!C4388="Corporate",1,0)</f>
        <v>0</v>
      </c>
      <c r="L4387" s="6" t="n">
        <f aca="false">IF(1_Data_EDA!C4388="Home Office",1,0)</f>
        <v>0</v>
      </c>
      <c r="M4387" s="6" t="n">
        <f aca="false">IF(1_Data_EDA!D4388="Europe",1,0)</f>
        <v>0</v>
      </c>
      <c r="N4387" s="6" t="n">
        <f aca="false">IF(1_Data_EDA!D4388="LATAM",1,0)</f>
        <v>0</v>
      </c>
      <c r="O4387" s="6" t="n">
        <f aca="false">IF(1_Data_EDA!D4388="Pacific Asia",1,0)</f>
        <v>0</v>
      </c>
      <c r="P4387" s="6" t="n">
        <f aca="false">IF(1_Data_EDA!D4388="USCA",1,0)</f>
        <v>1</v>
      </c>
      <c r="Q4387" s="6" t="n">
        <f aca="false">IF(C4387&gt;MEDIAN(C$5:C$8004),1,0)</f>
        <v>1</v>
      </c>
      <c r="R4387" s="6" t="n">
        <f aca="false">IF(D4387&gt;2,1,0)</f>
        <v>1</v>
      </c>
    </row>
    <row r="4388" customFormat="false" ht="15" hidden="false" customHeight="true" outlineLevel="0" collapsed="false">
      <c r="A4388" s="6" t="n">
        <f aca="false">1_Data_EDA!O4389</f>
        <v>1</v>
      </c>
      <c r="B4388" s="6" t="n">
        <f aca="false">1_Data_EDA!H4389</f>
        <v>2</v>
      </c>
      <c r="C4388" s="7" t="n">
        <f aca="false">1_Data_EDA!I4389</f>
        <v>129.9900055</v>
      </c>
      <c r="D4388" s="6" t="n">
        <f aca="false">1_Data_EDA!J4389</f>
        <v>1</v>
      </c>
      <c r="E4388" s="7" t="n">
        <f aca="false">1_Data_EDA!K4389</f>
        <v>129.9900055</v>
      </c>
      <c r="F4388" s="7" t="n">
        <f aca="false">1_Data_EDA!L4389</f>
        <v>20.79999924</v>
      </c>
      <c r="G4388" s="8" t="n">
        <f aca="false">1_Data_EDA!M4389</f>
        <v>0.159999996</v>
      </c>
      <c r="H4388" s="6" t="n">
        <f aca="false">IF(1_Data_EDA!B4389="First Class",1,0)</f>
        <v>0</v>
      </c>
      <c r="I4388" s="6" t="n">
        <f aca="false">IF(1_Data_EDA!B4389="Second Class",1,0)</f>
        <v>1</v>
      </c>
      <c r="J4388" s="6" t="n">
        <f aca="false">IF(1_Data_EDA!B4389="Same Day",1,0)</f>
        <v>0</v>
      </c>
      <c r="K4388" s="6" t="n">
        <f aca="false">IF(1_Data_EDA!C4389="Corporate",1,0)</f>
        <v>0</v>
      </c>
      <c r="L4388" s="6" t="n">
        <f aca="false">IF(1_Data_EDA!C4389="Home Office",1,0)</f>
        <v>0</v>
      </c>
      <c r="M4388" s="6" t="n">
        <f aca="false">IF(1_Data_EDA!D4389="Europe",1,0)</f>
        <v>0</v>
      </c>
      <c r="N4388" s="6" t="n">
        <f aca="false">IF(1_Data_EDA!D4389="LATAM",1,0)</f>
        <v>1</v>
      </c>
      <c r="O4388" s="6" t="n">
        <f aca="false">IF(1_Data_EDA!D4389="Pacific Asia",1,0)</f>
        <v>0</v>
      </c>
      <c r="P4388" s="6" t="n">
        <f aca="false">IF(1_Data_EDA!D4389="USCA",1,0)</f>
        <v>0</v>
      </c>
      <c r="Q4388" s="6" t="n">
        <f aca="false">IF(C4388&gt;MEDIAN(C$5:C$8004),1,0)</f>
        <v>1</v>
      </c>
      <c r="R4388" s="6" t="n">
        <f aca="false">IF(D4388&gt;2,1,0)</f>
        <v>0</v>
      </c>
    </row>
    <row r="4389" customFormat="false" ht="15" hidden="false" customHeight="true" outlineLevel="0" collapsed="false">
      <c r="A4389" s="6" t="n">
        <f aca="false">1_Data_EDA!O4390</f>
        <v>0</v>
      </c>
      <c r="B4389" s="6" t="n">
        <f aca="false">1_Data_EDA!H4390</f>
        <v>0</v>
      </c>
      <c r="C4389" s="7" t="n">
        <f aca="false">1_Data_EDA!I4390</f>
        <v>129.9900055</v>
      </c>
      <c r="D4389" s="6" t="n">
        <f aca="false">1_Data_EDA!J4390</f>
        <v>1</v>
      </c>
      <c r="E4389" s="7" t="n">
        <f aca="false">1_Data_EDA!K4390</f>
        <v>129.9900055</v>
      </c>
      <c r="F4389" s="7" t="n">
        <f aca="false">1_Data_EDA!L4390</f>
        <v>6.5</v>
      </c>
      <c r="G4389" s="8" t="n">
        <f aca="false">1_Data_EDA!M4390</f>
        <v>0.050000001</v>
      </c>
      <c r="H4389" s="6" t="n">
        <f aca="false">IF(1_Data_EDA!B4390="First Class",1,0)</f>
        <v>0</v>
      </c>
      <c r="I4389" s="6" t="n">
        <f aca="false">IF(1_Data_EDA!B4390="Second Class",1,0)</f>
        <v>0</v>
      </c>
      <c r="J4389" s="6" t="n">
        <f aca="false">IF(1_Data_EDA!B4390="Same Day",1,0)</f>
        <v>1</v>
      </c>
      <c r="K4389" s="6" t="n">
        <f aca="false">IF(1_Data_EDA!C4390="Corporate",1,0)</f>
        <v>0</v>
      </c>
      <c r="L4389" s="6" t="n">
        <f aca="false">IF(1_Data_EDA!C4390="Home Office",1,0)</f>
        <v>1</v>
      </c>
      <c r="M4389" s="6" t="n">
        <f aca="false">IF(1_Data_EDA!D4390="Europe",1,0)</f>
        <v>1</v>
      </c>
      <c r="N4389" s="6" t="n">
        <f aca="false">IF(1_Data_EDA!D4390="LATAM",1,0)</f>
        <v>0</v>
      </c>
      <c r="O4389" s="6" t="n">
        <f aca="false">IF(1_Data_EDA!D4390="Pacific Asia",1,0)</f>
        <v>0</v>
      </c>
      <c r="P4389" s="6" t="n">
        <f aca="false">IF(1_Data_EDA!D4390="USCA",1,0)</f>
        <v>0</v>
      </c>
      <c r="Q4389" s="6" t="n">
        <f aca="false">IF(C4389&gt;MEDIAN(C$5:C$8004),1,0)</f>
        <v>1</v>
      </c>
      <c r="R4389" s="6" t="n">
        <f aca="false">IF(D4389&gt;2,1,0)</f>
        <v>0</v>
      </c>
    </row>
    <row r="4390" customFormat="false" ht="15" hidden="false" customHeight="true" outlineLevel="0" collapsed="false">
      <c r="A4390" s="6" t="n">
        <f aca="false">1_Data_EDA!O4391</f>
        <v>0</v>
      </c>
      <c r="B4390" s="6" t="n">
        <f aca="false">1_Data_EDA!H4391</f>
        <v>4</v>
      </c>
      <c r="C4390" s="7" t="n">
        <f aca="false">1_Data_EDA!I4391</f>
        <v>199.9900055</v>
      </c>
      <c r="D4390" s="6" t="n">
        <f aca="false">1_Data_EDA!J4391</f>
        <v>1</v>
      </c>
      <c r="E4390" s="7" t="n">
        <f aca="false">1_Data_EDA!K4391</f>
        <v>199.9900055</v>
      </c>
      <c r="F4390" s="7" t="n">
        <f aca="false">1_Data_EDA!L4391</f>
        <v>14</v>
      </c>
      <c r="G4390" s="8" t="n">
        <f aca="false">1_Data_EDA!M4391</f>
        <v>0.07</v>
      </c>
      <c r="H4390" s="6" t="n">
        <f aca="false">IF(1_Data_EDA!B4391="First Class",1,0)</f>
        <v>0</v>
      </c>
      <c r="I4390" s="6" t="n">
        <f aca="false">IF(1_Data_EDA!B4391="Second Class",1,0)</f>
        <v>0</v>
      </c>
      <c r="J4390" s="6" t="n">
        <f aca="false">IF(1_Data_EDA!B4391="Same Day",1,0)</f>
        <v>0</v>
      </c>
      <c r="K4390" s="6" t="n">
        <f aca="false">IF(1_Data_EDA!C4391="Corporate",1,0)</f>
        <v>1</v>
      </c>
      <c r="L4390" s="6" t="n">
        <f aca="false">IF(1_Data_EDA!C4391="Home Office",1,0)</f>
        <v>0</v>
      </c>
      <c r="M4390" s="6" t="n">
        <f aca="false">IF(1_Data_EDA!D4391="Europe",1,0)</f>
        <v>0</v>
      </c>
      <c r="N4390" s="6" t="n">
        <f aca="false">IF(1_Data_EDA!D4391="LATAM",1,0)</f>
        <v>0</v>
      </c>
      <c r="O4390" s="6" t="n">
        <f aca="false">IF(1_Data_EDA!D4391="Pacific Asia",1,0)</f>
        <v>1</v>
      </c>
      <c r="P4390" s="6" t="n">
        <f aca="false">IF(1_Data_EDA!D4391="USCA",1,0)</f>
        <v>0</v>
      </c>
      <c r="Q4390" s="6" t="n">
        <f aca="false">IF(C4390&gt;MEDIAN(C$5:C$8004),1,0)</f>
        <v>1</v>
      </c>
      <c r="R4390" s="6" t="n">
        <f aca="false">IF(D4390&gt;2,1,0)</f>
        <v>0</v>
      </c>
    </row>
    <row r="4391" customFormat="false" ht="15" hidden="false" customHeight="true" outlineLevel="0" collapsed="false">
      <c r="A4391" s="6" t="n">
        <f aca="false">1_Data_EDA!O4392</f>
        <v>1</v>
      </c>
      <c r="B4391" s="6" t="n">
        <f aca="false">1_Data_EDA!H4392</f>
        <v>4</v>
      </c>
      <c r="C4391" s="7" t="n">
        <f aca="false">1_Data_EDA!I4392</f>
        <v>199.9900055</v>
      </c>
      <c r="D4391" s="6" t="n">
        <f aca="false">1_Data_EDA!J4392</f>
        <v>1</v>
      </c>
      <c r="E4391" s="7" t="n">
        <f aca="false">1_Data_EDA!K4392</f>
        <v>199.9900055</v>
      </c>
      <c r="F4391" s="7" t="n">
        <f aca="false">1_Data_EDA!L4392</f>
        <v>40</v>
      </c>
      <c r="G4391" s="8" t="n">
        <f aca="false">1_Data_EDA!M4392</f>
        <v>0.200000003</v>
      </c>
      <c r="H4391" s="6" t="n">
        <f aca="false">IF(1_Data_EDA!B4392="First Class",1,0)</f>
        <v>0</v>
      </c>
      <c r="I4391" s="6" t="n">
        <f aca="false">IF(1_Data_EDA!B4392="Second Class",1,0)</f>
        <v>0</v>
      </c>
      <c r="J4391" s="6" t="n">
        <f aca="false">IF(1_Data_EDA!B4392="Same Day",1,0)</f>
        <v>0</v>
      </c>
      <c r="K4391" s="6" t="n">
        <f aca="false">IF(1_Data_EDA!C4392="Corporate",1,0)</f>
        <v>0</v>
      </c>
      <c r="L4391" s="6" t="n">
        <f aca="false">IF(1_Data_EDA!C4392="Home Office",1,0)</f>
        <v>0</v>
      </c>
      <c r="M4391" s="6" t="n">
        <f aca="false">IF(1_Data_EDA!D4392="Europe",1,0)</f>
        <v>1</v>
      </c>
      <c r="N4391" s="6" t="n">
        <f aca="false">IF(1_Data_EDA!D4392="LATAM",1,0)</f>
        <v>0</v>
      </c>
      <c r="O4391" s="6" t="n">
        <f aca="false">IF(1_Data_EDA!D4392="Pacific Asia",1,0)</f>
        <v>0</v>
      </c>
      <c r="P4391" s="6" t="n">
        <f aca="false">IF(1_Data_EDA!D4392="USCA",1,0)</f>
        <v>0</v>
      </c>
      <c r="Q4391" s="6" t="n">
        <f aca="false">IF(C4391&gt;MEDIAN(C$5:C$8004),1,0)</f>
        <v>1</v>
      </c>
      <c r="R4391" s="6" t="n">
        <f aca="false">IF(D4391&gt;2,1,0)</f>
        <v>0</v>
      </c>
    </row>
    <row r="4392" customFormat="false" ht="15" hidden="false" customHeight="true" outlineLevel="0" collapsed="false">
      <c r="A4392" s="6" t="n">
        <f aca="false">1_Data_EDA!O4393</f>
        <v>0</v>
      </c>
      <c r="B4392" s="6" t="n">
        <f aca="false">1_Data_EDA!H4393</f>
        <v>4</v>
      </c>
      <c r="C4392" s="7" t="n">
        <f aca="false">1_Data_EDA!I4393</f>
        <v>1500</v>
      </c>
      <c r="D4392" s="6" t="n">
        <f aca="false">1_Data_EDA!J4393</f>
        <v>1</v>
      </c>
      <c r="E4392" s="7" t="n">
        <f aca="false">1_Data_EDA!K4393</f>
        <v>1500</v>
      </c>
      <c r="F4392" s="7" t="n">
        <f aca="false">1_Data_EDA!L4393</f>
        <v>240</v>
      </c>
      <c r="G4392" s="8" t="n">
        <f aca="false">1_Data_EDA!M4393</f>
        <v>0.159999996</v>
      </c>
      <c r="H4392" s="6" t="n">
        <f aca="false">IF(1_Data_EDA!B4393="First Class",1,0)</f>
        <v>0</v>
      </c>
      <c r="I4392" s="6" t="n">
        <f aca="false">IF(1_Data_EDA!B4393="Second Class",1,0)</f>
        <v>0</v>
      </c>
      <c r="J4392" s="6" t="n">
        <f aca="false">IF(1_Data_EDA!B4393="Same Day",1,0)</f>
        <v>0</v>
      </c>
      <c r="K4392" s="6" t="n">
        <f aca="false">IF(1_Data_EDA!C4393="Corporate",1,0)</f>
        <v>0</v>
      </c>
      <c r="L4392" s="6" t="n">
        <f aca="false">IF(1_Data_EDA!C4393="Home Office",1,0)</f>
        <v>0</v>
      </c>
      <c r="M4392" s="6" t="n">
        <f aca="false">IF(1_Data_EDA!D4393="Europe",1,0)</f>
        <v>1</v>
      </c>
      <c r="N4392" s="6" t="n">
        <f aca="false">IF(1_Data_EDA!D4393="LATAM",1,0)</f>
        <v>0</v>
      </c>
      <c r="O4392" s="6" t="n">
        <f aca="false">IF(1_Data_EDA!D4393="Pacific Asia",1,0)</f>
        <v>0</v>
      </c>
      <c r="P4392" s="6" t="n">
        <f aca="false">IF(1_Data_EDA!D4393="USCA",1,0)</f>
        <v>0</v>
      </c>
      <c r="Q4392" s="6" t="n">
        <f aca="false">IF(C4392&gt;MEDIAN(C$5:C$8004),1,0)</f>
        <v>1</v>
      </c>
      <c r="R4392" s="6" t="n">
        <f aca="false">IF(D4392&gt;2,1,0)</f>
        <v>0</v>
      </c>
    </row>
    <row r="4393" customFormat="false" ht="15" hidden="false" customHeight="true" outlineLevel="0" collapsed="false">
      <c r="A4393" s="6" t="n">
        <f aca="false">1_Data_EDA!O4394</f>
        <v>1</v>
      </c>
      <c r="B4393" s="6" t="n">
        <f aca="false">1_Data_EDA!H4394</f>
        <v>2</v>
      </c>
      <c r="C4393" s="7" t="n">
        <f aca="false">1_Data_EDA!I4394</f>
        <v>129.9900055</v>
      </c>
      <c r="D4393" s="6" t="n">
        <f aca="false">1_Data_EDA!J4394</f>
        <v>1</v>
      </c>
      <c r="E4393" s="7" t="n">
        <f aca="false">1_Data_EDA!K4394</f>
        <v>129.9900055</v>
      </c>
      <c r="F4393" s="7" t="n">
        <f aca="false">1_Data_EDA!L4394</f>
        <v>0</v>
      </c>
      <c r="G4393" s="8" t="n">
        <f aca="false">1_Data_EDA!M4394</f>
        <v>0</v>
      </c>
      <c r="H4393" s="6" t="n">
        <f aca="false">IF(1_Data_EDA!B4394="First Class",1,0)</f>
        <v>0</v>
      </c>
      <c r="I4393" s="6" t="n">
        <f aca="false">IF(1_Data_EDA!B4394="Second Class",1,0)</f>
        <v>1</v>
      </c>
      <c r="J4393" s="6" t="n">
        <f aca="false">IF(1_Data_EDA!B4394="Same Day",1,0)</f>
        <v>0</v>
      </c>
      <c r="K4393" s="6" t="n">
        <f aca="false">IF(1_Data_EDA!C4394="Corporate",1,0)</f>
        <v>0</v>
      </c>
      <c r="L4393" s="6" t="n">
        <f aca="false">IF(1_Data_EDA!C4394="Home Office",1,0)</f>
        <v>0</v>
      </c>
      <c r="M4393" s="6" t="n">
        <f aca="false">IF(1_Data_EDA!D4394="Europe",1,0)</f>
        <v>1</v>
      </c>
      <c r="N4393" s="6" t="n">
        <f aca="false">IF(1_Data_EDA!D4394="LATAM",1,0)</f>
        <v>0</v>
      </c>
      <c r="O4393" s="6" t="n">
        <f aca="false">IF(1_Data_EDA!D4394="Pacific Asia",1,0)</f>
        <v>0</v>
      </c>
      <c r="P4393" s="6" t="n">
        <f aca="false">IF(1_Data_EDA!D4394="USCA",1,0)</f>
        <v>0</v>
      </c>
      <c r="Q4393" s="6" t="n">
        <f aca="false">IF(C4393&gt;MEDIAN(C$5:C$8004),1,0)</f>
        <v>1</v>
      </c>
      <c r="R4393" s="6" t="n">
        <f aca="false">IF(D4393&gt;2,1,0)</f>
        <v>0</v>
      </c>
    </row>
    <row r="4394" customFormat="false" ht="15" hidden="false" customHeight="true" outlineLevel="0" collapsed="false">
      <c r="A4394" s="6" t="n">
        <f aca="false">1_Data_EDA!O4395</f>
        <v>0</v>
      </c>
      <c r="B4394" s="6" t="n">
        <f aca="false">1_Data_EDA!H4395</f>
        <v>2</v>
      </c>
      <c r="C4394" s="7" t="n">
        <f aca="false">1_Data_EDA!I4395</f>
        <v>39.99000168</v>
      </c>
      <c r="D4394" s="6" t="n">
        <f aca="false">1_Data_EDA!J4395</f>
        <v>3</v>
      </c>
      <c r="E4394" s="7" t="n">
        <f aca="false">1_Data_EDA!K4395</f>
        <v>119.9700012</v>
      </c>
      <c r="F4394" s="7" t="n">
        <f aca="false">1_Data_EDA!L4395</f>
        <v>14.39999962</v>
      </c>
      <c r="G4394" s="8" t="n">
        <f aca="false">1_Data_EDA!M4395</f>
        <v>0.119999997</v>
      </c>
      <c r="H4394" s="6" t="n">
        <f aca="false">IF(1_Data_EDA!B4395="First Class",1,0)</f>
        <v>0</v>
      </c>
      <c r="I4394" s="6" t="n">
        <f aca="false">IF(1_Data_EDA!B4395="Second Class",1,0)</f>
        <v>1</v>
      </c>
      <c r="J4394" s="6" t="n">
        <f aca="false">IF(1_Data_EDA!B4395="Same Day",1,0)</f>
        <v>0</v>
      </c>
      <c r="K4394" s="6" t="n">
        <f aca="false">IF(1_Data_EDA!C4395="Corporate",1,0)</f>
        <v>1</v>
      </c>
      <c r="L4394" s="6" t="n">
        <f aca="false">IF(1_Data_EDA!C4395="Home Office",1,0)</f>
        <v>0</v>
      </c>
      <c r="M4394" s="6" t="n">
        <f aca="false">IF(1_Data_EDA!D4395="Europe",1,0)</f>
        <v>0</v>
      </c>
      <c r="N4394" s="6" t="n">
        <f aca="false">IF(1_Data_EDA!D4395="LATAM",1,0)</f>
        <v>0</v>
      </c>
      <c r="O4394" s="6" t="n">
        <f aca="false">IF(1_Data_EDA!D4395="Pacific Asia",1,0)</f>
        <v>0</v>
      </c>
      <c r="P4394" s="6" t="n">
        <f aca="false">IF(1_Data_EDA!D4395="USCA",1,0)</f>
        <v>1</v>
      </c>
      <c r="Q4394" s="6" t="n">
        <f aca="false">IF(C4394&gt;MEDIAN(C$5:C$8004),1,0)</f>
        <v>0</v>
      </c>
      <c r="R4394" s="6" t="n">
        <f aca="false">IF(D4394&gt;2,1,0)</f>
        <v>1</v>
      </c>
    </row>
    <row r="4395" customFormat="false" ht="15" hidden="false" customHeight="true" outlineLevel="0" collapsed="false">
      <c r="A4395" s="6" t="n">
        <f aca="false">1_Data_EDA!O4396</f>
        <v>1</v>
      </c>
      <c r="B4395" s="6" t="n">
        <f aca="false">1_Data_EDA!H4396</f>
        <v>1</v>
      </c>
      <c r="C4395" s="7" t="n">
        <f aca="false">1_Data_EDA!I4396</f>
        <v>51.99000168</v>
      </c>
      <c r="D4395" s="6" t="n">
        <f aca="false">1_Data_EDA!J4396</f>
        <v>1</v>
      </c>
      <c r="E4395" s="7" t="n">
        <f aca="false">1_Data_EDA!K4396</f>
        <v>51.99000168</v>
      </c>
      <c r="F4395" s="7" t="n">
        <f aca="false">1_Data_EDA!L4396</f>
        <v>2.079999924</v>
      </c>
      <c r="G4395" s="8" t="n">
        <f aca="false">1_Data_EDA!M4396</f>
        <v>0.039999999</v>
      </c>
      <c r="H4395" s="6" t="n">
        <f aca="false">IF(1_Data_EDA!B4396="First Class",1,0)</f>
        <v>1</v>
      </c>
      <c r="I4395" s="6" t="n">
        <f aca="false">IF(1_Data_EDA!B4396="Second Class",1,0)</f>
        <v>0</v>
      </c>
      <c r="J4395" s="6" t="n">
        <f aca="false">IF(1_Data_EDA!B4396="Same Day",1,0)</f>
        <v>0</v>
      </c>
      <c r="K4395" s="6" t="n">
        <f aca="false">IF(1_Data_EDA!C4396="Corporate",1,0)</f>
        <v>0</v>
      </c>
      <c r="L4395" s="6" t="n">
        <f aca="false">IF(1_Data_EDA!C4396="Home Office",1,0)</f>
        <v>1</v>
      </c>
      <c r="M4395" s="6" t="n">
        <f aca="false">IF(1_Data_EDA!D4396="Europe",1,0)</f>
        <v>0</v>
      </c>
      <c r="N4395" s="6" t="n">
        <f aca="false">IF(1_Data_EDA!D4396="LATAM",1,0)</f>
        <v>0</v>
      </c>
      <c r="O4395" s="6" t="n">
        <f aca="false">IF(1_Data_EDA!D4396="Pacific Asia",1,0)</f>
        <v>1</v>
      </c>
      <c r="P4395" s="6" t="n">
        <f aca="false">IF(1_Data_EDA!D4396="USCA",1,0)</f>
        <v>0</v>
      </c>
      <c r="Q4395" s="6" t="n">
        <f aca="false">IF(C4395&gt;MEDIAN(C$5:C$8004),1,0)</f>
        <v>0</v>
      </c>
      <c r="R4395" s="6" t="n">
        <f aca="false">IF(D4395&gt;2,1,0)</f>
        <v>0</v>
      </c>
    </row>
    <row r="4396" customFormat="false" ht="15" hidden="false" customHeight="true" outlineLevel="0" collapsed="false">
      <c r="A4396" s="6" t="n">
        <f aca="false">1_Data_EDA!O4397</f>
        <v>0</v>
      </c>
      <c r="B4396" s="6" t="n">
        <f aca="false">1_Data_EDA!H4397</f>
        <v>4</v>
      </c>
      <c r="C4396" s="7" t="n">
        <f aca="false">1_Data_EDA!I4397</f>
        <v>59.99000168</v>
      </c>
      <c r="D4396" s="6" t="n">
        <f aca="false">1_Data_EDA!J4397</f>
        <v>3</v>
      </c>
      <c r="E4396" s="7" t="n">
        <f aca="false">1_Data_EDA!K4397</f>
        <v>179.9700012</v>
      </c>
      <c r="F4396" s="7" t="n">
        <f aca="false">1_Data_EDA!L4397</f>
        <v>18</v>
      </c>
      <c r="G4396" s="8" t="n">
        <f aca="false">1_Data_EDA!M4397</f>
        <v>0.100000001</v>
      </c>
      <c r="H4396" s="6" t="n">
        <f aca="false">IF(1_Data_EDA!B4397="First Class",1,0)</f>
        <v>0</v>
      </c>
      <c r="I4396" s="6" t="n">
        <f aca="false">IF(1_Data_EDA!B4397="Second Class",1,0)</f>
        <v>0</v>
      </c>
      <c r="J4396" s="6" t="n">
        <f aca="false">IF(1_Data_EDA!B4397="Same Day",1,0)</f>
        <v>0</v>
      </c>
      <c r="K4396" s="6" t="n">
        <f aca="false">IF(1_Data_EDA!C4397="Corporate",1,0)</f>
        <v>0</v>
      </c>
      <c r="L4396" s="6" t="n">
        <f aca="false">IF(1_Data_EDA!C4397="Home Office",1,0)</f>
        <v>1</v>
      </c>
      <c r="M4396" s="6" t="n">
        <f aca="false">IF(1_Data_EDA!D4397="Europe",1,0)</f>
        <v>0</v>
      </c>
      <c r="N4396" s="6" t="n">
        <f aca="false">IF(1_Data_EDA!D4397="LATAM",1,0)</f>
        <v>1</v>
      </c>
      <c r="O4396" s="6" t="n">
        <f aca="false">IF(1_Data_EDA!D4397="Pacific Asia",1,0)</f>
        <v>0</v>
      </c>
      <c r="P4396" s="6" t="n">
        <f aca="false">IF(1_Data_EDA!D4397="USCA",1,0)</f>
        <v>0</v>
      </c>
      <c r="Q4396" s="6" t="n">
        <f aca="false">IF(C4396&gt;MEDIAN(C$5:C$8004),1,0)</f>
        <v>0</v>
      </c>
      <c r="R4396" s="6" t="n">
        <f aca="false">IF(D4396&gt;2,1,0)</f>
        <v>1</v>
      </c>
    </row>
    <row r="4397" customFormat="false" ht="15" hidden="false" customHeight="true" outlineLevel="0" collapsed="false">
      <c r="A4397" s="6" t="n">
        <f aca="false">1_Data_EDA!O4398</f>
        <v>1</v>
      </c>
      <c r="B4397" s="6" t="n">
        <f aca="false">1_Data_EDA!H4398</f>
        <v>0</v>
      </c>
      <c r="C4397" s="7" t="n">
        <f aca="false">1_Data_EDA!I4398</f>
        <v>199.9900055</v>
      </c>
      <c r="D4397" s="6" t="n">
        <f aca="false">1_Data_EDA!J4398</f>
        <v>1</v>
      </c>
      <c r="E4397" s="7" t="n">
        <f aca="false">1_Data_EDA!K4398</f>
        <v>199.9900055</v>
      </c>
      <c r="F4397" s="7" t="n">
        <f aca="false">1_Data_EDA!L4398</f>
        <v>36</v>
      </c>
      <c r="G4397" s="8" t="n">
        <f aca="false">1_Data_EDA!M4398</f>
        <v>0.180000007</v>
      </c>
      <c r="H4397" s="6" t="n">
        <f aca="false">IF(1_Data_EDA!B4398="First Class",1,0)</f>
        <v>0</v>
      </c>
      <c r="I4397" s="6" t="n">
        <f aca="false">IF(1_Data_EDA!B4398="Second Class",1,0)</f>
        <v>0</v>
      </c>
      <c r="J4397" s="6" t="n">
        <f aca="false">IF(1_Data_EDA!B4398="Same Day",1,0)</f>
        <v>1</v>
      </c>
      <c r="K4397" s="6" t="n">
        <f aca="false">IF(1_Data_EDA!C4398="Corporate",1,0)</f>
        <v>1</v>
      </c>
      <c r="L4397" s="6" t="n">
        <f aca="false">IF(1_Data_EDA!C4398="Home Office",1,0)</f>
        <v>0</v>
      </c>
      <c r="M4397" s="6" t="n">
        <f aca="false">IF(1_Data_EDA!D4398="Europe",1,0)</f>
        <v>1</v>
      </c>
      <c r="N4397" s="6" t="n">
        <f aca="false">IF(1_Data_EDA!D4398="LATAM",1,0)</f>
        <v>0</v>
      </c>
      <c r="O4397" s="6" t="n">
        <f aca="false">IF(1_Data_EDA!D4398="Pacific Asia",1,0)</f>
        <v>0</v>
      </c>
      <c r="P4397" s="6" t="n">
        <f aca="false">IF(1_Data_EDA!D4398="USCA",1,0)</f>
        <v>0</v>
      </c>
      <c r="Q4397" s="6" t="n">
        <f aca="false">IF(C4397&gt;MEDIAN(C$5:C$8004),1,0)</f>
        <v>1</v>
      </c>
      <c r="R4397" s="6" t="n">
        <f aca="false">IF(D4397&gt;2,1,0)</f>
        <v>0</v>
      </c>
    </row>
    <row r="4398" customFormat="false" ht="15" hidden="false" customHeight="true" outlineLevel="0" collapsed="false">
      <c r="A4398" s="6" t="n">
        <f aca="false">1_Data_EDA!O4399</f>
        <v>1</v>
      </c>
      <c r="B4398" s="6" t="n">
        <f aca="false">1_Data_EDA!H4399</f>
        <v>1</v>
      </c>
      <c r="C4398" s="7" t="n">
        <f aca="false">1_Data_EDA!I4399</f>
        <v>50</v>
      </c>
      <c r="D4398" s="6" t="n">
        <f aca="false">1_Data_EDA!J4399</f>
        <v>1</v>
      </c>
      <c r="E4398" s="7" t="n">
        <f aca="false">1_Data_EDA!K4399</f>
        <v>50</v>
      </c>
      <c r="F4398" s="7" t="n">
        <f aca="false">1_Data_EDA!L4399</f>
        <v>0</v>
      </c>
      <c r="G4398" s="8" t="n">
        <f aca="false">1_Data_EDA!M4399</f>
        <v>0</v>
      </c>
      <c r="H4398" s="6" t="n">
        <f aca="false">IF(1_Data_EDA!B4399="First Class",1,0)</f>
        <v>1</v>
      </c>
      <c r="I4398" s="6" t="n">
        <f aca="false">IF(1_Data_EDA!B4399="Second Class",1,0)</f>
        <v>0</v>
      </c>
      <c r="J4398" s="6" t="n">
        <f aca="false">IF(1_Data_EDA!B4399="Same Day",1,0)</f>
        <v>0</v>
      </c>
      <c r="K4398" s="6" t="n">
        <f aca="false">IF(1_Data_EDA!C4399="Corporate",1,0)</f>
        <v>0</v>
      </c>
      <c r="L4398" s="6" t="n">
        <f aca="false">IF(1_Data_EDA!C4399="Home Office",1,0)</f>
        <v>1</v>
      </c>
      <c r="M4398" s="6" t="n">
        <f aca="false">IF(1_Data_EDA!D4399="Europe",1,0)</f>
        <v>0</v>
      </c>
      <c r="N4398" s="6" t="n">
        <f aca="false">IF(1_Data_EDA!D4399="LATAM",1,0)</f>
        <v>1</v>
      </c>
      <c r="O4398" s="6" t="n">
        <f aca="false">IF(1_Data_EDA!D4399="Pacific Asia",1,0)</f>
        <v>0</v>
      </c>
      <c r="P4398" s="6" t="n">
        <f aca="false">IF(1_Data_EDA!D4399="USCA",1,0)</f>
        <v>0</v>
      </c>
      <c r="Q4398" s="6" t="n">
        <f aca="false">IF(C4398&gt;MEDIAN(C$5:C$8004),1,0)</f>
        <v>0</v>
      </c>
      <c r="R4398" s="6" t="n">
        <f aca="false">IF(D4398&gt;2,1,0)</f>
        <v>0</v>
      </c>
    </row>
    <row r="4399" customFormat="false" ht="15" hidden="false" customHeight="true" outlineLevel="0" collapsed="false">
      <c r="A4399" s="6" t="n">
        <f aca="false">1_Data_EDA!O4400</f>
        <v>0</v>
      </c>
      <c r="B4399" s="6" t="n">
        <f aca="false">1_Data_EDA!H4400</f>
        <v>4</v>
      </c>
      <c r="C4399" s="7" t="n">
        <f aca="false">1_Data_EDA!I4400</f>
        <v>299.980011</v>
      </c>
      <c r="D4399" s="6" t="n">
        <f aca="false">1_Data_EDA!J4400</f>
        <v>1</v>
      </c>
      <c r="E4399" s="7" t="n">
        <f aca="false">1_Data_EDA!K4400</f>
        <v>299.980011</v>
      </c>
      <c r="F4399" s="7" t="n">
        <f aca="false">1_Data_EDA!L4400</f>
        <v>0</v>
      </c>
      <c r="G4399" s="8" t="n">
        <f aca="false">1_Data_EDA!M4400</f>
        <v>0</v>
      </c>
      <c r="H4399" s="6" t="n">
        <f aca="false">IF(1_Data_EDA!B4400="First Class",1,0)</f>
        <v>0</v>
      </c>
      <c r="I4399" s="6" t="n">
        <f aca="false">IF(1_Data_EDA!B4400="Second Class",1,0)</f>
        <v>0</v>
      </c>
      <c r="J4399" s="6" t="n">
        <f aca="false">IF(1_Data_EDA!B4400="Same Day",1,0)</f>
        <v>0</v>
      </c>
      <c r="K4399" s="6" t="n">
        <f aca="false">IF(1_Data_EDA!C4400="Corporate",1,0)</f>
        <v>0</v>
      </c>
      <c r="L4399" s="6" t="n">
        <f aca="false">IF(1_Data_EDA!C4400="Home Office",1,0)</f>
        <v>0</v>
      </c>
      <c r="M4399" s="6" t="n">
        <f aca="false">IF(1_Data_EDA!D4400="Europe",1,0)</f>
        <v>0</v>
      </c>
      <c r="N4399" s="6" t="n">
        <f aca="false">IF(1_Data_EDA!D4400="LATAM",1,0)</f>
        <v>1</v>
      </c>
      <c r="O4399" s="6" t="n">
        <f aca="false">IF(1_Data_EDA!D4400="Pacific Asia",1,0)</f>
        <v>0</v>
      </c>
      <c r="P4399" s="6" t="n">
        <f aca="false">IF(1_Data_EDA!D4400="USCA",1,0)</f>
        <v>0</v>
      </c>
      <c r="Q4399" s="6" t="n">
        <f aca="false">IF(C4399&gt;MEDIAN(C$5:C$8004),1,0)</f>
        <v>1</v>
      </c>
      <c r="R4399" s="6" t="n">
        <f aca="false">IF(D4399&gt;2,1,0)</f>
        <v>0</v>
      </c>
    </row>
    <row r="4400" customFormat="false" ht="15" hidden="false" customHeight="true" outlineLevel="0" collapsed="false">
      <c r="A4400" s="6" t="n">
        <f aca="false">1_Data_EDA!O4401</f>
        <v>0</v>
      </c>
      <c r="B4400" s="6" t="n">
        <f aca="false">1_Data_EDA!H4401</f>
        <v>4</v>
      </c>
      <c r="C4400" s="7" t="n">
        <f aca="false">1_Data_EDA!I4401</f>
        <v>50</v>
      </c>
      <c r="D4400" s="6" t="n">
        <f aca="false">1_Data_EDA!J4401</f>
        <v>2</v>
      </c>
      <c r="E4400" s="7" t="n">
        <f aca="false">1_Data_EDA!K4401</f>
        <v>100</v>
      </c>
      <c r="F4400" s="7" t="n">
        <f aca="false">1_Data_EDA!L4401</f>
        <v>5.5</v>
      </c>
      <c r="G4400" s="8" t="n">
        <f aca="false">1_Data_EDA!M4401</f>
        <v>0.059999999</v>
      </c>
      <c r="H4400" s="6" t="n">
        <f aca="false">IF(1_Data_EDA!B4401="First Class",1,0)</f>
        <v>0</v>
      </c>
      <c r="I4400" s="6" t="n">
        <f aca="false">IF(1_Data_EDA!B4401="Second Class",1,0)</f>
        <v>0</v>
      </c>
      <c r="J4400" s="6" t="n">
        <f aca="false">IF(1_Data_EDA!B4401="Same Day",1,0)</f>
        <v>0</v>
      </c>
      <c r="K4400" s="6" t="n">
        <f aca="false">IF(1_Data_EDA!C4401="Corporate",1,0)</f>
        <v>0</v>
      </c>
      <c r="L4400" s="6" t="n">
        <f aca="false">IF(1_Data_EDA!C4401="Home Office",1,0)</f>
        <v>1</v>
      </c>
      <c r="M4400" s="6" t="n">
        <f aca="false">IF(1_Data_EDA!D4401="Europe",1,0)</f>
        <v>1</v>
      </c>
      <c r="N4400" s="6" t="n">
        <f aca="false">IF(1_Data_EDA!D4401="LATAM",1,0)</f>
        <v>0</v>
      </c>
      <c r="O4400" s="6" t="n">
        <f aca="false">IF(1_Data_EDA!D4401="Pacific Asia",1,0)</f>
        <v>0</v>
      </c>
      <c r="P4400" s="6" t="n">
        <f aca="false">IF(1_Data_EDA!D4401="USCA",1,0)</f>
        <v>0</v>
      </c>
      <c r="Q4400" s="6" t="n">
        <f aca="false">IF(C4400&gt;MEDIAN(C$5:C$8004),1,0)</f>
        <v>0</v>
      </c>
      <c r="R4400" s="6" t="n">
        <f aca="false">IF(D4400&gt;2,1,0)</f>
        <v>0</v>
      </c>
    </row>
    <row r="4401" customFormat="false" ht="15" hidden="false" customHeight="true" outlineLevel="0" collapsed="false">
      <c r="A4401" s="6" t="n">
        <f aca="false">1_Data_EDA!O4402</f>
        <v>0</v>
      </c>
      <c r="B4401" s="6" t="n">
        <f aca="false">1_Data_EDA!H4402</f>
        <v>4</v>
      </c>
      <c r="C4401" s="7" t="n">
        <f aca="false">1_Data_EDA!I4402</f>
        <v>39.99000168</v>
      </c>
      <c r="D4401" s="6" t="n">
        <f aca="false">1_Data_EDA!J4402</f>
        <v>3</v>
      </c>
      <c r="E4401" s="7" t="n">
        <f aca="false">1_Data_EDA!K4402</f>
        <v>119.9700012</v>
      </c>
      <c r="F4401" s="7" t="n">
        <f aca="false">1_Data_EDA!L4402</f>
        <v>8.399999619</v>
      </c>
      <c r="G4401" s="8" t="n">
        <f aca="false">1_Data_EDA!M4402</f>
        <v>0.07</v>
      </c>
      <c r="H4401" s="6" t="n">
        <f aca="false">IF(1_Data_EDA!B4402="First Class",1,0)</f>
        <v>0</v>
      </c>
      <c r="I4401" s="6" t="n">
        <f aca="false">IF(1_Data_EDA!B4402="Second Class",1,0)</f>
        <v>0</v>
      </c>
      <c r="J4401" s="6" t="n">
        <f aca="false">IF(1_Data_EDA!B4402="Same Day",1,0)</f>
        <v>0</v>
      </c>
      <c r="K4401" s="6" t="n">
        <f aca="false">IF(1_Data_EDA!C4402="Corporate",1,0)</f>
        <v>1</v>
      </c>
      <c r="L4401" s="6" t="n">
        <f aca="false">IF(1_Data_EDA!C4402="Home Office",1,0)</f>
        <v>0</v>
      </c>
      <c r="M4401" s="6" t="n">
        <f aca="false">IF(1_Data_EDA!D4402="Europe",1,0)</f>
        <v>0</v>
      </c>
      <c r="N4401" s="6" t="n">
        <f aca="false">IF(1_Data_EDA!D4402="LATAM",1,0)</f>
        <v>0</v>
      </c>
      <c r="O4401" s="6" t="n">
        <f aca="false">IF(1_Data_EDA!D4402="Pacific Asia",1,0)</f>
        <v>1</v>
      </c>
      <c r="P4401" s="6" t="n">
        <f aca="false">IF(1_Data_EDA!D4402="USCA",1,0)</f>
        <v>0</v>
      </c>
      <c r="Q4401" s="6" t="n">
        <f aca="false">IF(C4401&gt;MEDIAN(C$5:C$8004),1,0)</f>
        <v>0</v>
      </c>
      <c r="R4401" s="6" t="n">
        <f aca="false">IF(D4401&gt;2,1,0)</f>
        <v>1</v>
      </c>
    </row>
    <row r="4402" customFormat="false" ht="15" hidden="false" customHeight="true" outlineLevel="0" collapsed="false">
      <c r="A4402" s="6" t="n">
        <f aca="false">1_Data_EDA!O4403</f>
        <v>0</v>
      </c>
      <c r="B4402" s="6" t="n">
        <f aca="false">1_Data_EDA!H4403</f>
        <v>4</v>
      </c>
      <c r="C4402" s="7" t="n">
        <f aca="false">1_Data_EDA!I4403</f>
        <v>399.980011</v>
      </c>
      <c r="D4402" s="6" t="n">
        <f aca="false">1_Data_EDA!J4403</f>
        <v>1</v>
      </c>
      <c r="E4402" s="7" t="n">
        <f aca="false">1_Data_EDA!K4403</f>
        <v>399.980011</v>
      </c>
      <c r="F4402" s="7" t="n">
        <f aca="false">1_Data_EDA!L4403</f>
        <v>28</v>
      </c>
      <c r="G4402" s="8" t="n">
        <f aca="false">1_Data_EDA!M4403</f>
        <v>0.07</v>
      </c>
      <c r="H4402" s="6" t="n">
        <f aca="false">IF(1_Data_EDA!B4403="First Class",1,0)</f>
        <v>0</v>
      </c>
      <c r="I4402" s="6" t="n">
        <f aca="false">IF(1_Data_EDA!B4403="Second Class",1,0)</f>
        <v>0</v>
      </c>
      <c r="J4402" s="6" t="n">
        <f aca="false">IF(1_Data_EDA!B4403="Same Day",1,0)</f>
        <v>0</v>
      </c>
      <c r="K4402" s="6" t="n">
        <f aca="false">IF(1_Data_EDA!C4403="Corporate",1,0)</f>
        <v>0</v>
      </c>
      <c r="L4402" s="6" t="n">
        <f aca="false">IF(1_Data_EDA!C4403="Home Office",1,0)</f>
        <v>0</v>
      </c>
      <c r="M4402" s="6" t="n">
        <f aca="false">IF(1_Data_EDA!D4403="Europe",1,0)</f>
        <v>0</v>
      </c>
      <c r="N4402" s="6" t="n">
        <f aca="false">IF(1_Data_EDA!D4403="LATAM",1,0)</f>
        <v>0</v>
      </c>
      <c r="O4402" s="6" t="n">
        <f aca="false">IF(1_Data_EDA!D4403="Pacific Asia",1,0)</f>
        <v>0</v>
      </c>
      <c r="P4402" s="6" t="n">
        <f aca="false">IF(1_Data_EDA!D4403="USCA",1,0)</f>
        <v>1</v>
      </c>
      <c r="Q4402" s="6" t="n">
        <f aca="false">IF(C4402&gt;MEDIAN(C$5:C$8004),1,0)</f>
        <v>1</v>
      </c>
      <c r="R4402" s="6" t="n">
        <f aca="false">IF(D4402&gt;2,1,0)</f>
        <v>0</v>
      </c>
    </row>
    <row r="4403" customFormat="false" ht="15" hidden="false" customHeight="true" outlineLevel="0" collapsed="false">
      <c r="A4403" s="6" t="n">
        <f aca="false">1_Data_EDA!O4404</f>
        <v>1</v>
      </c>
      <c r="B4403" s="6" t="n">
        <f aca="false">1_Data_EDA!H4404</f>
        <v>4</v>
      </c>
      <c r="C4403" s="7" t="n">
        <f aca="false">1_Data_EDA!I4404</f>
        <v>50</v>
      </c>
      <c r="D4403" s="6" t="n">
        <f aca="false">1_Data_EDA!J4404</f>
        <v>4</v>
      </c>
      <c r="E4403" s="7" t="n">
        <f aca="false">1_Data_EDA!K4404</f>
        <v>200</v>
      </c>
      <c r="F4403" s="7" t="n">
        <f aca="false">1_Data_EDA!L4404</f>
        <v>10</v>
      </c>
      <c r="G4403" s="8" t="n">
        <f aca="false">1_Data_EDA!M4404</f>
        <v>0.050000001</v>
      </c>
      <c r="H4403" s="6" t="n">
        <f aca="false">IF(1_Data_EDA!B4404="First Class",1,0)</f>
        <v>0</v>
      </c>
      <c r="I4403" s="6" t="n">
        <f aca="false">IF(1_Data_EDA!B4404="Second Class",1,0)</f>
        <v>0</v>
      </c>
      <c r="J4403" s="6" t="n">
        <f aca="false">IF(1_Data_EDA!B4404="Same Day",1,0)</f>
        <v>0</v>
      </c>
      <c r="K4403" s="6" t="n">
        <f aca="false">IF(1_Data_EDA!C4404="Corporate",1,0)</f>
        <v>0</v>
      </c>
      <c r="L4403" s="6" t="n">
        <f aca="false">IF(1_Data_EDA!C4404="Home Office",1,0)</f>
        <v>0</v>
      </c>
      <c r="M4403" s="6" t="n">
        <f aca="false">IF(1_Data_EDA!D4404="Europe",1,0)</f>
        <v>0</v>
      </c>
      <c r="N4403" s="6" t="n">
        <f aca="false">IF(1_Data_EDA!D4404="LATAM",1,0)</f>
        <v>1</v>
      </c>
      <c r="O4403" s="6" t="n">
        <f aca="false">IF(1_Data_EDA!D4404="Pacific Asia",1,0)</f>
        <v>0</v>
      </c>
      <c r="P4403" s="6" t="n">
        <f aca="false">IF(1_Data_EDA!D4404="USCA",1,0)</f>
        <v>0</v>
      </c>
      <c r="Q4403" s="6" t="n">
        <f aca="false">IF(C4403&gt;MEDIAN(C$5:C$8004),1,0)</f>
        <v>0</v>
      </c>
      <c r="R4403" s="6" t="n">
        <f aca="false">IF(D4403&gt;2,1,0)</f>
        <v>1</v>
      </c>
    </row>
    <row r="4404" customFormat="false" ht="15" hidden="false" customHeight="true" outlineLevel="0" collapsed="false">
      <c r="A4404" s="6" t="n">
        <f aca="false">1_Data_EDA!O4405</f>
        <v>0</v>
      </c>
      <c r="B4404" s="6" t="n">
        <f aca="false">1_Data_EDA!H4405</f>
        <v>4</v>
      </c>
      <c r="C4404" s="7" t="n">
        <f aca="false">1_Data_EDA!I4405</f>
        <v>84.40000153</v>
      </c>
      <c r="D4404" s="6" t="n">
        <f aca="false">1_Data_EDA!J4405</f>
        <v>1</v>
      </c>
      <c r="E4404" s="7" t="n">
        <f aca="false">1_Data_EDA!K4405</f>
        <v>84.40000153</v>
      </c>
      <c r="F4404" s="7" t="n">
        <f aca="false">1_Data_EDA!L4405</f>
        <v>4.639999866</v>
      </c>
      <c r="G4404" s="8" t="n">
        <f aca="false">1_Data_EDA!M4405</f>
        <v>0.059999999</v>
      </c>
      <c r="H4404" s="6" t="n">
        <f aca="false">IF(1_Data_EDA!B4405="First Class",1,0)</f>
        <v>0</v>
      </c>
      <c r="I4404" s="6" t="n">
        <f aca="false">IF(1_Data_EDA!B4405="Second Class",1,0)</f>
        <v>0</v>
      </c>
      <c r="J4404" s="6" t="n">
        <f aca="false">IF(1_Data_EDA!B4405="Same Day",1,0)</f>
        <v>0</v>
      </c>
      <c r="K4404" s="6" t="n">
        <f aca="false">IF(1_Data_EDA!C4405="Corporate",1,0)</f>
        <v>0</v>
      </c>
      <c r="L4404" s="6" t="n">
        <f aca="false">IF(1_Data_EDA!C4405="Home Office",1,0)</f>
        <v>0</v>
      </c>
      <c r="M4404" s="6" t="n">
        <f aca="false">IF(1_Data_EDA!D4405="Europe",1,0)</f>
        <v>0</v>
      </c>
      <c r="N4404" s="6" t="n">
        <f aca="false">IF(1_Data_EDA!D4405="LATAM",1,0)</f>
        <v>0</v>
      </c>
      <c r="O4404" s="6" t="n">
        <f aca="false">IF(1_Data_EDA!D4405="Pacific Asia",1,0)</f>
        <v>1</v>
      </c>
      <c r="P4404" s="6" t="n">
        <f aca="false">IF(1_Data_EDA!D4405="USCA",1,0)</f>
        <v>0</v>
      </c>
      <c r="Q4404" s="6" t="n">
        <f aca="false">IF(C4404&gt;MEDIAN(C$5:C$8004),1,0)</f>
        <v>1</v>
      </c>
      <c r="R4404" s="6" t="n">
        <f aca="false">IF(D4404&gt;2,1,0)</f>
        <v>0</v>
      </c>
    </row>
    <row r="4405" customFormat="false" ht="15" hidden="false" customHeight="true" outlineLevel="0" collapsed="false">
      <c r="A4405" s="6" t="n">
        <f aca="false">1_Data_EDA!O4406</f>
        <v>1</v>
      </c>
      <c r="B4405" s="6" t="n">
        <f aca="false">1_Data_EDA!H4406</f>
        <v>4</v>
      </c>
      <c r="C4405" s="7" t="n">
        <f aca="false">1_Data_EDA!I4406</f>
        <v>299.980011</v>
      </c>
      <c r="D4405" s="6" t="n">
        <f aca="false">1_Data_EDA!J4406</f>
        <v>1</v>
      </c>
      <c r="E4405" s="7" t="n">
        <f aca="false">1_Data_EDA!K4406</f>
        <v>299.980011</v>
      </c>
      <c r="F4405" s="7" t="n">
        <f aca="false">1_Data_EDA!L4406</f>
        <v>36</v>
      </c>
      <c r="G4405" s="8" t="n">
        <f aca="false">1_Data_EDA!M4406</f>
        <v>0.119999997</v>
      </c>
      <c r="H4405" s="6" t="n">
        <f aca="false">IF(1_Data_EDA!B4406="First Class",1,0)</f>
        <v>0</v>
      </c>
      <c r="I4405" s="6" t="n">
        <f aca="false">IF(1_Data_EDA!B4406="Second Class",1,0)</f>
        <v>0</v>
      </c>
      <c r="J4405" s="6" t="n">
        <f aca="false">IF(1_Data_EDA!B4406="Same Day",1,0)</f>
        <v>0</v>
      </c>
      <c r="K4405" s="6" t="n">
        <f aca="false">IF(1_Data_EDA!C4406="Corporate",1,0)</f>
        <v>1</v>
      </c>
      <c r="L4405" s="6" t="n">
        <f aca="false">IF(1_Data_EDA!C4406="Home Office",1,0)</f>
        <v>0</v>
      </c>
      <c r="M4405" s="6" t="n">
        <f aca="false">IF(1_Data_EDA!D4406="Europe",1,0)</f>
        <v>0</v>
      </c>
      <c r="N4405" s="6" t="n">
        <f aca="false">IF(1_Data_EDA!D4406="LATAM",1,0)</f>
        <v>1</v>
      </c>
      <c r="O4405" s="6" t="n">
        <f aca="false">IF(1_Data_EDA!D4406="Pacific Asia",1,0)</f>
        <v>0</v>
      </c>
      <c r="P4405" s="6" t="n">
        <f aca="false">IF(1_Data_EDA!D4406="USCA",1,0)</f>
        <v>0</v>
      </c>
      <c r="Q4405" s="6" t="n">
        <f aca="false">IF(C4405&gt;MEDIAN(C$5:C$8004),1,0)</f>
        <v>1</v>
      </c>
      <c r="R4405" s="6" t="n">
        <f aca="false">IF(D4405&gt;2,1,0)</f>
        <v>0</v>
      </c>
    </row>
    <row r="4406" customFormat="false" ht="15" hidden="false" customHeight="true" outlineLevel="0" collapsed="false">
      <c r="A4406" s="6" t="n">
        <f aca="false">1_Data_EDA!O4407</f>
        <v>1</v>
      </c>
      <c r="B4406" s="6" t="n">
        <f aca="false">1_Data_EDA!H4407</f>
        <v>1</v>
      </c>
      <c r="C4406" s="7" t="n">
        <f aca="false">1_Data_EDA!I4407</f>
        <v>39.99000168</v>
      </c>
      <c r="D4406" s="6" t="n">
        <f aca="false">1_Data_EDA!J4407</f>
        <v>1</v>
      </c>
      <c r="E4406" s="7" t="n">
        <f aca="false">1_Data_EDA!K4407</f>
        <v>39.99000168</v>
      </c>
      <c r="F4406" s="7" t="n">
        <f aca="false">1_Data_EDA!L4407</f>
        <v>1.600000024</v>
      </c>
      <c r="G4406" s="8" t="n">
        <f aca="false">1_Data_EDA!M4407</f>
        <v>0.039999999</v>
      </c>
      <c r="H4406" s="6" t="n">
        <f aca="false">IF(1_Data_EDA!B4407="First Class",1,0)</f>
        <v>1</v>
      </c>
      <c r="I4406" s="6" t="n">
        <f aca="false">IF(1_Data_EDA!B4407="Second Class",1,0)</f>
        <v>0</v>
      </c>
      <c r="J4406" s="6" t="n">
        <f aca="false">IF(1_Data_EDA!B4407="Same Day",1,0)</f>
        <v>0</v>
      </c>
      <c r="K4406" s="6" t="n">
        <f aca="false">IF(1_Data_EDA!C4407="Corporate",1,0)</f>
        <v>0</v>
      </c>
      <c r="L4406" s="6" t="n">
        <f aca="false">IF(1_Data_EDA!C4407="Home Office",1,0)</f>
        <v>0</v>
      </c>
      <c r="M4406" s="6" t="n">
        <f aca="false">IF(1_Data_EDA!D4407="Europe",1,0)</f>
        <v>0</v>
      </c>
      <c r="N4406" s="6" t="n">
        <f aca="false">IF(1_Data_EDA!D4407="LATAM",1,0)</f>
        <v>1</v>
      </c>
      <c r="O4406" s="6" t="n">
        <f aca="false">IF(1_Data_EDA!D4407="Pacific Asia",1,0)</f>
        <v>0</v>
      </c>
      <c r="P4406" s="6" t="n">
        <f aca="false">IF(1_Data_EDA!D4407="USCA",1,0)</f>
        <v>0</v>
      </c>
      <c r="Q4406" s="6" t="n">
        <f aca="false">IF(C4406&gt;MEDIAN(C$5:C$8004),1,0)</f>
        <v>0</v>
      </c>
      <c r="R4406" s="6" t="n">
        <f aca="false">IF(D4406&gt;2,1,0)</f>
        <v>0</v>
      </c>
    </row>
    <row r="4407" customFormat="false" ht="15" hidden="false" customHeight="true" outlineLevel="0" collapsed="false">
      <c r="A4407" s="6" t="n">
        <f aca="false">1_Data_EDA!O4408</f>
        <v>1</v>
      </c>
      <c r="B4407" s="6" t="n">
        <f aca="false">1_Data_EDA!H4408</f>
        <v>1</v>
      </c>
      <c r="C4407" s="7" t="n">
        <f aca="false">1_Data_EDA!I4408</f>
        <v>30</v>
      </c>
      <c r="D4407" s="6" t="n">
        <f aca="false">1_Data_EDA!J4408</f>
        <v>2</v>
      </c>
      <c r="E4407" s="7" t="n">
        <f aca="false">1_Data_EDA!K4408</f>
        <v>60</v>
      </c>
      <c r="F4407" s="7" t="n">
        <f aca="false">1_Data_EDA!L4408</f>
        <v>15</v>
      </c>
      <c r="G4407" s="8" t="n">
        <f aca="false">1_Data_EDA!M4408</f>
        <v>0.25</v>
      </c>
      <c r="H4407" s="6" t="n">
        <f aca="false">IF(1_Data_EDA!B4408="First Class",1,0)</f>
        <v>1</v>
      </c>
      <c r="I4407" s="6" t="n">
        <f aca="false">IF(1_Data_EDA!B4408="Second Class",1,0)</f>
        <v>0</v>
      </c>
      <c r="J4407" s="6" t="n">
        <f aca="false">IF(1_Data_EDA!B4408="Same Day",1,0)</f>
        <v>0</v>
      </c>
      <c r="K4407" s="6" t="n">
        <f aca="false">IF(1_Data_EDA!C4408="Corporate",1,0)</f>
        <v>0</v>
      </c>
      <c r="L4407" s="6" t="n">
        <f aca="false">IF(1_Data_EDA!C4408="Home Office",1,0)</f>
        <v>0</v>
      </c>
      <c r="M4407" s="6" t="n">
        <f aca="false">IF(1_Data_EDA!D4408="Europe",1,0)</f>
        <v>0</v>
      </c>
      <c r="N4407" s="6" t="n">
        <f aca="false">IF(1_Data_EDA!D4408="LATAM",1,0)</f>
        <v>0</v>
      </c>
      <c r="O4407" s="6" t="n">
        <f aca="false">IF(1_Data_EDA!D4408="Pacific Asia",1,0)</f>
        <v>1</v>
      </c>
      <c r="P4407" s="6" t="n">
        <f aca="false">IF(1_Data_EDA!D4408="USCA",1,0)</f>
        <v>0</v>
      </c>
      <c r="Q4407" s="6" t="n">
        <f aca="false">IF(C4407&gt;MEDIAN(C$5:C$8004),1,0)</f>
        <v>0</v>
      </c>
      <c r="R4407" s="6" t="n">
        <f aca="false">IF(D4407&gt;2,1,0)</f>
        <v>0</v>
      </c>
    </row>
    <row r="4408" customFormat="false" ht="15" hidden="false" customHeight="true" outlineLevel="0" collapsed="false">
      <c r="A4408" s="6" t="n">
        <f aca="false">1_Data_EDA!O4409</f>
        <v>0</v>
      </c>
      <c r="B4408" s="6" t="n">
        <f aca="false">1_Data_EDA!H4409</f>
        <v>0</v>
      </c>
      <c r="C4408" s="7" t="n">
        <f aca="false">1_Data_EDA!I4409</f>
        <v>299.980011</v>
      </c>
      <c r="D4408" s="6" t="n">
        <f aca="false">1_Data_EDA!J4409</f>
        <v>1</v>
      </c>
      <c r="E4408" s="7" t="n">
        <f aca="false">1_Data_EDA!K4409</f>
        <v>299.980011</v>
      </c>
      <c r="F4408" s="7" t="n">
        <f aca="false">1_Data_EDA!L4409</f>
        <v>75</v>
      </c>
      <c r="G4408" s="8" t="n">
        <f aca="false">1_Data_EDA!M4409</f>
        <v>0.25</v>
      </c>
      <c r="H4408" s="6" t="n">
        <f aca="false">IF(1_Data_EDA!B4409="First Class",1,0)</f>
        <v>0</v>
      </c>
      <c r="I4408" s="6" t="n">
        <f aca="false">IF(1_Data_EDA!B4409="Second Class",1,0)</f>
        <v>0</v>
      </c>
      <c r="J4408" s="6" t="n">
        <f aca="false">IF(1_Data_EDA!B4409="Same Day",1,0)</f>
        <v>1</v>
      </c>
      <c r="K4408" s="6" t="n">
        <f aca="false">IF(1_Data_EDA!C4409="Corporate",1,0)</f>
        <v>1</v>
      </c>
      <c r="L4408" s="6" t="n">
        <f aca="false">IF(1_Data_EDA!C4409="Home Office",1,0)</f>
        <v>0</v>
      </c>
      <c r="M4408" s="6" t="n">
        <f aca="false">IF(1_Data_EDA!D4409="Europe",1,0)</f>
        <v>1</v>
      </c>
      <c r="N4408" s="6" t="n">
        <f aca="false">IF(1_Data_EDA!D4409="LATAM",1,0)</f>
        <v>0</v>
      </c>
      <c r="O4408" s="6" t="n">
        <f aca="false">IF(1_Data_EDA!D4409="Pacific Asia",1,0)</f>
        <v>0</v>
      </c>
      <c r="P4408" s="6" t="n">
        <f aca="false">IF(1_Data_EDA!D4409="USCA",1,0)</f>
        <v>0</v>
      </c>
      <c r="Q4408" s="6" t="n">
        <f aca="false">IF(C4408&gt;MEDIAN(C$5:C$8004),1,0)</f>
        <v>1</v>
      </c>
      <c r="R4408" s="6" t="n">
        <f aca="false">IF(D4408&gt;2,1,0)</f>
        <v>0</v>
      </c>
    </row>
    <row r="4409" customFormat="false" ht="15" hidden="false" customHeight="true" outlineLevel="0" collapsed="false">
      <c r="A4409" s="6" t="n">
        <f aca="false">1_Data_EDA!O4410</f>
        <v>1</v>
      </c>
      <c r="B4409" s="6" t="n">
        <f aca="false">1_Data_EDA!H4410</f>
        <v>4</v>
      </c>
      <c r="C4409" s="7" t="n">
        <f aca="false">1_Data_EDA!I4410</f>
        <v>39.99000168</v>
      </c>
      <c r="D4409" s="6" t="n">
        <f aca="false">1_Data_EDA!J4410</f>
        <v>2</v>
      </c>
      <c r="E4409" s="7" t="n">
        <f aca="false">1_Data_EDA!K4410</f>
        <v>79.98000336</v>
      </c>
      <c r="F4409" s="7" t="n">
        <f aca="false">1_Data_EDA!L4410</f>
        <v>2.400000095</v>
      </c>
      <c r="G4409" s="8" t="n">
        <f aca="false">1_Data_EDA!M4410</f>
        <v>0.029999999</v>
      </c>
      <c r="H4409" s="6" t="n">
        <f aca="false">IF(1_Data_EDA!B4410="First Class",1,0)</f>
        <v>0</v>
      </c>
      <c r="I4409" s="6" t="n">
        <f aca="false">IF(1_Data_EDA!B4410="Second Class",1,0)</f>
        <v>0</v>
      </c>
      <c r="J4409" s="6" t="n">
        <f aca="false">IF(1_Data_EDA!B4410="Same Day",1,0)</f>
        <v>0</v>
      </c>
      <c r="K4409" s="6" t="n">
        <f aca="false">IF(1_Data_EDA!C4410="Corporate",1,0)</f>
        <v>0</v>
      </c>
      <c r="L4409" s="6" t="n">
        <f aca="false">IF(1_Data_EDA!C4410="Home Office",1,0)</f>
        <v>0</v>
      </c>
      <c r="M4409" s="6" t="n">
        <f aca="false">IF(1_Data_EDA!D4410="Europe",1,0)</f>
        <v>0</v>
      </c>
      <c r="N4409" s="6" t="n">
        <f aca="false">IF(1_Data_EDA!D4410="LATAM",1,0)</f>
        <v>0</v>
      </c>
      <c r="O4409" s="6" t="n">
        <f aca="false">IF(1_Data_EDA!D4410="Pacific Asia",1,0)</f>
        <v>1</v>
      </c>
      <c r="P4409" s="6" t="n">
        <f aca="false">IF(1_Data_EDA!D4410="USCA",1,0)</f>
        <v>0</v>
      </c>
      <c r="Q4409" s="6" t="n">
        <f aca="false">IF(C4409&gt;MEDIAN(C$5:C$8004),1,0)</f>
        <v>0</v>
      </c>
      <c r="R4409" s="6" t="n">
        <f aca="false">IF(D4409&gt;2,1,0)</f>
        <v>0</v>
      </c>
    </row>
    <row r="4410" customFormat="false" ht="15" hidden="false" customHeight="true" outlineLevel="0" collapsed="false">
      <c r="A4410" s="6" t="n">
        <f aca="false">1_Data_EDA!O4411</f>
        <v>1</v>
      </c>
      <c r="B4410" s="6" t="n">
        <f aca="false">1_Data_EDA!H4411</f>
        <v>2</v>
      </c>
      <c r="C4410" s="7" t="n">
        <f aca="false">1_Data_EDA!I4411</f>
        <v>199.9900055</v>
      </c>
      <c r="D4410" s="6" t="n">
        <f aca="false">1_Data_EDA!J4411</f>
        <v>1</v>
      </c>
      <c r="E4410" s="7" t="n">
        <f aca="false">1_Data_EDA!K4411</f>
        <v>199.9900055</v>
      </c>
      <c r="F4410" s="7" t="n">
        <f aca="false">1_Data_EDA!L4411</f>
        <v>14</v>
      </c>
      <c r="G4410" s="8" t="n">
        <f aca="false">1_Data_EDA!M4411</f>
        <v>0.07</v>
      </c>
      <c r="H4410" s="6" t="n">
        <f aca="false">IF(1_Data_EDA!B4411="First Class",1,0)</f>
        <v>0</v>
      </c>
      <c r="I4410" s="6" t="n">
        <f aca="false">IF(1_Data_EDA!B4411="Second Class",1,0)</f>
        <v>1</v>
      </c>
      <c r="J4410" s="6" t="n">
        <f aca="false">IF(1_Data_EDA!B4411="Same Day",1,0)</f>
        <v>0</v>
      </c>
      <c r="K4410" s="6" t="n">
        <f aca="false">IF(1_Data_EDA!C4411="Corporate",1,0)</f>
        <v>1</v>
      </c>
      <c r="L4410" s="6" t="n">
        <f aca="false">IF(1_Data_EDA!C4411="Home Office",1,0)</f>
        <v>0</v>
      </c>
      <c r="M4410" s="6" t="n">
        <f aca="false">IF(1_Data_EDA!D4411="Europe",1,0)</f>
        <v>1</v>
      </c>
      <c r="N4410" s="6" t="n">
        <f aca="false">IF(1_Data_EDA!D4411="LATAM",1,0)</f>
        <v>0</v>
      </c>
      <c r="O4410" s="6" t="n">
        <f aca="false">IF(1_Data_EDA!D4411="Pacific Asia",1,0)</f>
        <v>0</v>
      </c>
      <c r="P4410" s="6" t="n">
        <f aca="false">IF(1_Data_EDA!D4411="USCA",1,0)</f>
        <v>0</v>
      </c>
      <c r="Q4410" s="6" t="n">
        <f aca="false">IF(C4410&gt;MEDIAN(C$5:C$8004),1,0)</f>
        <v>1</v>
      </c>
      <c r="R4410" s="6" t="n">
        <f aca="false">IF(D4410&gt;2,1,0)</f>
        <v>0</v>
      </c>
    </row>
    <row r="4411" customFormat="false" ht="15" hidden="false" customHeight="true" outlineLevel="0" collapsed="false">
      <c r="A4411" s="6" t="n">
        <f aca="false">1_Data_EDA!O4412</f>
        <v>1</v>
      </c>
      <c r="B4411" s="6" t="n">
        <f aca="false">1_Data_EDA!H4412</f>
        <v>1</v>
      </c>
      <c r="C4411" s="7" t="n">
        <f aca="false">1_Data_EDA!I4412</f>
        <v>44.99000168</v>
      </c>
      <c r="D4411" s="6" t="n">
        <f aca="false">1_Data_EDA!J4412</f>
        <v>1</v>
      </c>
      <c r="E4411" s="7" t="n">
        <f aca="false">1_Data_EDA!K4412</f>
        <v>44.99000168</v>
      </c>
      <c r="F4411" s="7" t="n">
        <f aca="false">1_Data_EDA!L4412</f>
        <v>1.350000024</v>
      </c>
      <c r="G4411" s="8" t="n">
        <f aca="false">1_Data_EDA!M4412</f>
        <v>0.029999999</v>
      </c>
      <c r="H4411" s="6" t="n">
        <f aca="false">IF(1_Data_EDA!B4412="First Class",1,0)</f>
        <v>1</v>
      </c>
      <c r="I4411" s="6" t="n">
        <f aca="false">IF(1_Data_EDA!B4412="Second Class",1,0)</f>
        <v>0</v>
      </c>
      <c r="J4411" s="6" t="n">
        <f aca="false">IF(1_Data_EDA!B4412="Same Day",1,0)</f>
        <v>0</v>
      </c>
      <c r="K4411" s="6" t="n">
        <f aca="false">IF(1_Data_EDA!C4412="Corporate",1,0)</f>
        <v>1</v>
      </c>
      <c r="L4411" s="6" t="n">
        <f aca="false">IF(1_Data_EDA!C4412="Home Office",1,0)</f>
        <v>0</v>
      </c>
      <c r="M4411" s="6" t="n">
        <f aca="false">IF(1_Data_EDA!D4412="Europe",1,0)</f>
        <v>1</v>
      </c>
      <c r="N4411" s="6" t="n">
        <f aca="false">IF(1_Data_EDA!D4412="LATAM",1,0)</f>
        <v>0</v>
      </c>
      <c r="O4411" s="6" t="n">
        <f aca="false">IF(1_Data_EDA!D4412="Pacific Asia",1,0)</f>
        <v>0</v>
      </c>
      <c r="P4411" s="6" t="n">
        <f aca="false">IF(1_Data_EDA!D4412="USCA",1,0)</f>
        <v>0</v>
      </c>
      <c r="Q4411" s="6" t="n">
        <f aca="false">IF(C4411&gt;MEDIAN(C$5:C$8004),1,0)</f>
        <v>0</v>
      </c>
      <c r="R4411" s="6" t="n">
        <f aca="false">IF(D4411&gt;2,1,0)</f>
        <v>0</v>
      </c>
    </row>
    <row r="4412" customFormat="false" ht="15" hidden="false" customHeight="true" outlineLevel="0" collapsed="false">
      <c r="A4412" s="6" t="n">
        <f aca="false">1_Data_EDA!O4413</f>
        <v>0</v>
      </c>
      <c r="B4412" s="6" t="n">
        <f aca="false">1_Data_EDA!H4413</f>
        <v>4</v>
      </c>
      <c r="C4412" s="7" t="n">
        <f aca="false">1_Data_EDA!I4413</f>
        <v>299.980011</v>
      </c>
      <c r="D4412" s="6" t="n">
        <f aca="false">1_Data_EDA!J4413</f>
        <v>1</v>
      </c>
      <c r="E4412" s="7" t="n">
        <f aca="false">1_Data_EDA!K4413</f>
        <v>299.980011</v>
      </c>
      <c r="F4412" s="7" t="n">
        <f aca="false">1_Data_EDA!L4413</f>
        <v>3</v>
      </c>
      <c r="G4412" s="8" t="n">
        <f aca="false">1_Data_EDA!M4413</f>
        <v>0.01</v>
      </c>
      <c r="H4412" s="6" t="n">
        <f aca="false">IF(1_Data_EDA!B4413="First Class",1,0)</f>
        <v>0</v>
      </c>
      <c r="I4412" s="6" t="n">
        <f aca="false">IF(1_Data_EDA!B4413="Second Class",1,0)</f>
        <v>0</v>
      </c>
      <c r="J4412" s="6" t="n">
        <f aca="false">IF(1_Data_EDA!B4413="Same Day",1,0)</f>
        <v>0</v>
      </c>
      <c r="K4412" s="6" t="n">
        <f aca="false">IF(1_Data_EDA!C4413="Corporate",1,0)</f>
        <v>0</v>
      </c>
      <c r="L4412" s="6" t="n">
        <f aca="false">IF(1_Data_EDA!C4413="Home Office",1,0)</f>
        <v>0</v>
      </c>
      <c r="M4412" s="6" t="n">
        <f aca="false">IF(1_Data_EDA!D4413="Europe",1,0)</f>
        <v>0</v>
      </c>
      <c r="N4412" s="6" t="n">
        <f aca="false">IF(1_Data_EDA!D4413="LATAM",1,0)</f>
        <v>0</v>
      </c>
      <c r="O4412" s="6" t="n">
        <f aca="false">IF(1_Data_EDA!D4413="Pacific Asia",1,0)</f>
        <v>1</v>
      </c>
      <c r="P4412" s="6" t="n">
        <f aca="false">IF(1_Data_EDA!D4413="USCA",1,0)</f>
        <v>0</v>
      </c>
      <c r="Q4412" s="6" t="n">
        <f aca="false">IF(C4412&gt;MEDIAN(C$5:C$8004),1,0)</f>
        <v>1</v>
      </c>
      <c r="R4412" s="6" t="n">
        <f aca="false">IF(D4412&gt;2,1,0)</f>
        <v>0</v>
      </c>
    </row>
    <row r="4413" customFormat="false" ht="15" hidden="false" customHeight="true" outlineLevel="0" collapsed="false">
      <c r="A4413" s="6" t="n">
        <f aca="false">1_Data_EDA!O4414</f>
        <v>0</v>
      </c>
      <c r="B4413" s="6" t="n">
        <f aca="false">1_Data_EDA!H4414</f>
        <v>4</v>
      </c>
      <c r="C4413" s="7" t="n">
        <f aca="false">1_Data_EDA!I4414</f>
        <v>129.9900055</v>
      </c>
      <c r="D4413" s="6" t="n">
        <f aca="false">1_Data_EDA!J4414</f>
        <v>1</v>
      </c>
      <c r="E4413" s="7" t="n">
        <f aca="false">1_Data_EDA!K4414</f>
        <v>129.9900055</v>
      </c>
      <c r="F4413" s="7" t="n">
        <f aca="false">1_Data_EDA!L4414</f>
        <v>32.5</v>
      </c>
      <c r="G4413" s="8" t="n">
        <f aca="false">1_Data_EDA!M4414</f>
        <v>0.25</v>
      </c>
      <c r="H4413" s="6" t="n">
        <f aca="false">IF(1_Data_EDA!B4414="First Class",1,0)</f>
        <v>0</v>
      </c>
      <c r="I4413" s="6" t="n">
        <f aca="false">IF(1_Data_EDA!B4414="Second Class",1,0)</f>
        <v>0</v>
      </c>
      <c r="J4413" s="6" t="n">
        <f aca="false">IF(1_Data_EDA!B4414="Same Day",1,0)</f>
        <v>0</v>
      </c>
      <c r="K4413" s="6" t="n">
        <f aca="false">IF(1_Data_EDA!C4414="Corporate",1,0)</f>
        <v>0</v>
      </c>
      <c r="L4413" s="6" t="n">
        <f aca="false">IF(1_Data_EDA!C4414="Home Office",1,0)</f>
        <v>0</v>
      </c>
      <c r="M4413" s="6" t="n">
        <f aca="false">IF(1_Data_EDA!D4414="Europe",1,0)</f>
        <v>1</v>
      </c>
      <c r="N4413" s="6" t="n">
        <f aca="false">IF(1_Data_EDA!D4414="LATAM",1,0)</f>
        <v>0</v>
      </c>
      <c r="O4413" s="6" t="n">
        <f aca="false">IF(1_Data_EDA!D4414="Pacific Asia",1,0)</f>
        <v>0</v>
      </c>
      <c r="P4413" s="6" t="n">
        <f aca="false">IF(1_Data_EDA!D4414="USCA",1,0)</f>
        <v>0</v>
      </c>
      <c r="Q4413" s="6" t="n">
        <f aca="false">IF(C4413&gt;MEDIAN(C$5:C$8004),1,0)</f>
        <v>1</v>
      </c>
      <c r="R4413" s="6" t="n">
        <f aca="false">IF(D4413&gt;2,1,0)</f>
        <v>0</v>
      </c>
    </row>
    <row r="4414" customFormat="false" ht="15" hidden="false" customHeight="true" outlineLevel="0" collapsed="false">
      <c r="A4414" s="6" t="n">
        <f aca="false">1_Data_EDA!O4415</f>
        <v>0</v>
      </c>
      <c r="B4414" s="6" t="n">
        <f aca="false">1_Data_EDA!H4415</f>
        <v>4</v>
      </c>
      <c r="C4414" s="7" t="n">
        <f aca="false">1_Data_EDA!I4415</f>
        <v>99.98999786</v>
      </c>
      <c r="D4414" s="6" t="n">
        <f aca="false">1_Data_EDA!J4415</f>
        <v>4</v>
      </c>
      <c r="E4414" s="7" t="n">
        <f aca="false">1_Data_EDA!K4415</f>
        <v>399.9599915</v>
      </c>
      <c r="F4414" s="7" t="n">
        <f aca="false">1_Data_EDA!L4415</f>
        <v>12</v>
      </c>
      <c r="G4414" s="8" t="n">
        <f aca="false">1_Data_EDA!M4415</f>
        <v>0.029999999</v>
      </c>
      <c r="H4414" s="6" t="n">
        <f aca="false">IF(1_Data_EDA!B4415="First Class",1,0)</f>
        <v>0</v>
      </c>
      <c r="I4414" s="6" t="n">
        <f aca="false">IF(1_Data_EDA!B4415="Second Class",1,0)</f>
        <v>0</v>
      </c>
      <c r="J4414" s="6" t="n">
        <f aca="false">IF(1_Data_EDA!B4415="Same Day",1,0)</f>
        <v>0</v>
      </c>
      <c r="K4414" s="6" t="n">
        <f aca="false">IF(1_Data_EDA!C4415="Corporate",1,0)</f>
        <v>0</v>
      </c>
      <c r="L4414" s="6" t="n">
        <f aca="false">IF(1_Data_EDA!C4415="Home Office",1,0)</f>
        <v>1</v>
      </c>
      <c r="M4414" s="6" t="n">
        <f aca="false">IF(1_Data_EDA!D4415="Europe",1,0)</f>
        <v>1</v>
      </c>
      <c r="N4414" s="6" t="n">
        <f aca="false">IF(1_Data_EDA!D4415="LATAM",1,0)</f>
        <v>0</v>
      </c>
      <c r="O4414" s="6" t="n">
        <f aca="false">IF(1_Data_EDA!D4415="Pacific Asia",1,0)</f>
        <v>0</v>
      </c>
      <c r="P4414" s="6" t="n">
        <f aca="false">IF(1_Data_EDA!D4415="USCA",1,0)</f>
        <v>0</v>
      </c>
      <c r="Q4414" s="6" t="n">
        <f aca="false">IF(C4414&gt;MEDIAN(C$5:C$8004),1,0)</f>
        <v>1</v>
      </c>
      <c r="R4414" s="6" t="n">
        <f aca="false">IF(D4414&gt;2,1,0)</f>
        <v>1</v>
      </c>
    </row>
    <row r="4415" customFormat="false" ht="15" hidden="false" customHeight="true" outlineLevel="0" collapsed="false">
      <c r="A4415" s="6" t="n">
        <f aca="false">1_Data_EDA!O4416</f>
        <v>1</v>
      </c>
      <c r="B4415" s="6" t="n">
        <f aca="false">1_Data_EDA!H4416</f>
        <v>2</v>
      </c>
      <c r="C4415" s="7" t="n">
        <f aca="false">1_Data_EDA!I4416</f>
        <v>50</v>
      </c>
      <c r="D4415" s="6" t="n">
        <f aca="false">1_Data_EDA!J4416</f>
        <v>4</v>
      </c>
      <c r="E4415" s="7" t="n">
        <f aca="false">1_Data_EDA!K4416</f>
        <v>200</v>
      </c>
      <c r="F4415" s="7" t="n">
        <f aca="false">1_Data_EDA!L4416</f>
        <v>10</v>
      </c>
      <c r="G4415" s="8" t="n">
        <f aca="false">1_Data_EDA!M4416</f>
        <v>0.050000001</v>
      </c>
      <c r="H4415" s="6" t="n">
        <f aca="false">IF(1_Data_EDA!B4416="First Class",1,0)</f>
        <v>0</v>
      </c>
      <c r="I4415" s="6" t="n">
        <f aca="false">IF(1_Data_EDA!B4416="Second Class",1,0)</f>
        <v>1</v>
      </c>
      <c r="J4415" s="6" t="n">
        <f aca="false">IF(1_Data_EDA!B4416="Same Day",1,0)</f>
        <v>0</v>
      </c>
      <c r="K4415" s="6" t="n">
        <f aca="false">IF(1_Data_EDA!C4416="Corporate",1,0)</f>
        <v>1</v>
      </c>
      <c r="L4415" s="6" t="n">
        <f aca="false">IF(1_Data_EDA!C4416="Home Office",1,0)</f>
        <v>0</v>
      </c>
      <c r="M4415" s="6" t="n">
        <f aca="false">IF(1_Data_EDA!D4416="Europe",1,0)</f>
        <v>0</v>
      </c>
      <c r="N4415" s="6" t="n">
        <f aca="false">IF(1_Data_EDA!D4416="LATAM",1,0)</f>
        <v>0</v>
      </c>
      <c r="O4415" s="6" t="n">
        <f aca="false">IF(1_Data_EDA!D4416="Pacific Asia",1,0)</f>
        <v>1</v>
      </c>
      <c r="P4415" s="6" t="n">
        <f aca="false">IF(1_Data_EDA!D4416="USCA",1,0)</f>
        <v>0</v>
      </c>
      <c r="Q4415" s="6" t="n">
        <f aca="false">IF(C4415&gt;MEDIAN(C$5:C$8004),1,0)</f>
        <v>0</v>
      </c>
      <c r="R4415" s="6" t="n">
        <f aca="false">IF(D4415&gt;2,1,0)</f>
        <v>1</v>
      </c>
    </row>
    <row r="4416" customFormat="false" ht="15" hidden="false" customHeight="true" outlineLevel="0" collapsed="false">
      <c r="A4416" s="6" t="n">
        <f aca="false">1_Data_EDA!O4417</f>
        <v>1</v>
      </c>
      <c r="B4416" s="6" t="n">
        <f aca="false">1_Data_EDA!H4417</f>
        <v>4</v>
      </c>
      <c r="C4416" s="7" t="n">
        <f aca="false">1_Data_EDA!I4417</f>
        <v>129.9900055</v>
      </c>
      <c r="D4416" s="6" t="n">
        <f aca="false">1_Data_EDA!J4417</f>
        <v>1</v>
      </c>
      <c r="E4416" s="7" t="n">
        <f aca="false">1_Data_EDA!K4417</f>
        <v>129.9900055</v>
      </c>
      <c r="F4416" s="7" t="n">
        <f aca="false">1_Data_EDA!L4417</f>
        <v>2.599999905</v>
      </c>
      <c r="G4416" s="8" t="n">
        <f aca="false">1_Data_EDA!M4417</f>
        <v>0.02</v>
      </c>
      <c r="H4416" s="6" t="n">
        <f aca="false">IF(1_Data_EDA!B4417="First Class",1,0)</f>
        <v>0</v>
      </c>
      <c r="I4416" s="6" t="n">
        <f aca="false">IF(1_Data_EDA!B4417="Second Class",1,0)</f>
        <v>0</v>
      </c>
      <c r="J4416" s="6" t="n">
        <f aca="false">IF(1_Data_EDA!B4417="Same Day",1,0)</f>
        <v>0</v>
      </c>
      <c r="K4416" s="6" t="n">
        <f aca="false">IF(1_Data_EDA!C4417="Corporate",1,0)</f>
        <v>0</v>
      </c>
      <c r="L4416" s="6" t="n">
        <f aca="false">IF(1_Data_EDA!C4417="Home Office",1,0)</f>
        <v>0</v>
      </c>
      <c r="M4416" s="6" t="n">
        <f aca="false">IF(1_Data_EDA!D4417="Europe",1,0)</f>
        <v>0</v>
      </c>
      <c r="N4416" s="6" t="n">
        <f aca="false">IF(1_Data_EDA!D4417="LATAM",1,0)</f>
        <v>0</v>
      </c>
      <c r="O4416" s="6" t="n">
        <f aca="false">IF(1_Data_EDA!D4417="Pacific Asia",1,0)</f>
        <v>0</v>
      </c>
      <c r="P4416" s="6" t="n">
        <f aca="false">IF(1_Data_EDA!D4417="USCA",1,0)</f>
        <v>1</v>
      </c>
      <c r="Q4416" s="6" t="n">
        <f aca="false">IF(C4416&gt;MEDIAN(C$5:C$8004),1,0)</f>
        <v>1</v>
      </c>
      <c r="R4416" s="6" t="n">
        <f aca="false">IF(D4416&gt;2,1,0)</f>
        <v>0</v>
      </c>
    </row>
    <row r="4417" customFormat="false" ht="15" hidden="false" customHeight="true" outlineLevel="0" collapsed="false">
      <c r="A4417" s="6" t="n">
        <f aca="false">1_Data_EDA!O4418</f>
        <v>1</v>
      </c>
      <c r="B4417" s="6" t="n">
        <f aca="false">1_Data_EDA!H4418</f>
        <v>2</v>
      </c>
      <c r="C4417" s="7" t="n">
        <f aca="false">1_Data_EDA!I4418</f>
        <v>39.99000168</v>
      </c>
      <c r="D4417" s="6" t="n">
        <f aca="false">1_Data_EDA!J4418</f>
        <v>1</v>
      </c>
      <c r="E4417" s="7" t="n">
        <f aca="false">1_Data_EDA!K4418</f>
        <v>39.99000168</v>
      </c>
      <c r="F4417" s="7" t="n">
        <f aca="false">1_Data_EDA!L4418</f>
        <v>2</v>
      </c>
      <c r="G4417" s="8" t="n">
        <f aca="false">1_Data_EDA!M4418</f>
        <v>0.050000001</v>
      </c>
      <c r="H4417" s="6" t="n">
        <f aca="false">IF(1_Data_EDA!B4418="First Class",1,0)</f>
        <v>0</v>
      </c>
      <c r="I4417" s="6" t="n">
        <f aca="false">IF(1_Data_EDA!B4418="Second Class",1,0)</f>
        <v>1</v>
      </c>
      <c r="J4417" s="6" t="n">
        <f aca="false">IF(1_Data_EDA!B4418="Same Day",1,0)</f>
        <v>0</v>
      </c>
      <c r="K4417" s="6" t="n">
        <f aca="false">IF(1_Data_EDA!C4418="Corporate",1,0)</f>
        <v>1</v>
      </c>
      <c r="L4417" s="6" t="n">
        <f aca="false">IF(1_Data_EDA!C4418="Home Office",1,0)</f>
        <v>0</v>
      </c>
      <c r="M4417" s="6" t="n">
        <f aca="false">IF(1_Data_EDA!D4418="Europe",1,0)</f>
        <v>1</v>
      </c>
      <c r="N4417" s="6" t="n">
        <f aca="false">IF(1_Data_EDA!D4418="LATAM",1,0)</f>
        <v>0</v>
      </c>
      <c r="O4417" s="6" t="n">
        <f aca="false">IF(1_Data_EDA!D4418="Pacific Asia",1,0)</f>
        <v>0</v>
      </c>
      <c r="P4417" s="6" t="n">
        <f aca="false">IF(1_Data_EDA!D4418="USCA",1,0)</f>
        <v>0</v>
      </c>
      <c r="Q4417" s="6" t="n">
        <f aca="false">IF(C4417&gt;MEDIAN(C$5:C$8004),1,0)</f>
        <v>0</v>
      </c>
      <c r="R4417" s="6" t="n">
        <f aca="false">IF(D4417&gt;2,1,0)</f>
        <v>0</v>
      </c>
    </row>
    <row r="4418" customFormat="false" ht="15" hidden="false" customHeight="true" outlineLevel="0" collapsed="false">
      <c r="A4418" s="6" t="n">
        <f aca="false">1_Data_EDA!O4419</f>
        <v>0</v>
      </c>
      <c r="B4418" s="6" t="n">
        <f aca="false">1_Data_EDA!H4419</f>
        <v>0</v>
      </c>
      <c r="C4418" s="7" t="n">
        <f aca="false">1_Data_EDA!I4419</f>
        <v>49.97999954</v>
      </c>
      <c r="D4418" s="6" t="n">
        <f aca="false">1_Data_EDA!J4419</f>
        <v>5</v>
      </c>
      <c r="E4418" s="7" t="n">
        <f aca="false">1_Data_EDA!K4419</f>
        <v>249.8999939</v>
      </c>
      <c r="F4418" s="7" t="n">
        <f aca="false">1_Data_EDA!L4419</f>
        <v>17.48999977</v>
      </c>
      <c r="G4418" s="8" t="n">
        <f aca="false">1_Data_EDA!M4419</f>
        <v>0.07</v>
      </c>
      <c r="H4418" s="6" t="n">
        <f aca="false">IF(1_Data_EDA!B4419="First Class",1,0)</f>
        <v>0</v>
      </c>
      <c r="I4418" s="6" t="n">
        <f aca="false">IF(1_Data_EDA!B4419="Second Class",1,0)</f>
        <v>0</v>
      </c>
      <c r="J4418" s="6" t="n">
        <f aca="false">IF(1_Data_EDA!B4419="Same Day",1,0)</f>
        <v>1</v>
      </c>
      <c r="K4418" s="6" t="n">
        <f aca="false">IF(1_Data_EDA!C4419="Corporate",1,0)</f>
        <v>1</v>
      </c>
      <c r="L4418" s="6" t="n">
        <f aca="false">IF(1_Data_EDA!C4419="Home Office",1,0)</f>
        <v>0</v>
      </c>
      <c r="M4418" s="6" t="n">
        <f aca="false">IF(1_Data_EDA!D4419="Europe",1,0)</f>
        <v>0</v>
      </c>
      <c r="N4418" s="6" t="n">
        <f aca="false">IF(1_Data_EDA!D4419="LATAM",1,0)</f>
        <v>0</v>
      </c>
      <c r="O4418" s="6" t="n">
        <f aca="false">IF(1_Data_EDA!D4419="Pacific Asia",1,0)</f>
        <v>0</v>
      </c>
      <c r="P4418" s="6" t="n">
        <f aca="false">IF(1_Data_EDA!D4419="USCA",1,0)</f>
        <v>1</v>
      </c>
      <c r="Q4418" s="6" t="n">
        <f aca="false">IF(C4418&gt;MEDIAN(C$5:C$8004),1,0)</f>
        <v>0</v>
      </c>
      <c r="R4418" s="6" t="n">
        <f aca="false">IF(D4418&gt;2,1,0)</f>
        <v>1</v>
      </c>
    </row>
    <row r="4419" customFormat="false" ht="15" hidden="false" customHeight="true" outlineLevel="0" collapsed="false">
      <c r="A4419" s="6" t="n">
        <f aca="false">1_Data_EDA!O4420</f>
        <v>0</v>
      </c>
      <c r="B4419" s="6" t="n">
        <f aca="false">1_Data_EDA!H4420</f>
        <v>4</v>
      </c>
      <c r="C4419" s="7" t="n">
        <f aca="false">1_Data_EDA!I4420</f>
        <v>59.99000168</v>
      </c>
      <c r="D4419" s="6" t="n">
        <f aca="false">1_Data_EDA!J4420</f>
        <v>5</v>
      </c>
      <c r="E4419" s="7" t="n">
        <f aca="false">1_Data_EDA!K4420</f>
        <v>299.9500122</v>
      </c>
      <c r="F4419" s="7" t="n">
        <f aca="false">1_Data_EDA!L4420</f>
        <v>47.99000168</v>
      </c>
      <c r="G4419" s="8" t="n">
        <f aca="false">1_Data_EDA!M4420</f>
        <v>0.159999996</v>
      </c>
      <c r="H4419" s="6" t="n">
        <f aca="false">IF(1_Data_EDA!B4420="First Class",1,0)</f>
        <v>0</v>
      </c>
      <c r="I4419" s="6" t="n">
        <f aca="false">IF(1_Data_EDA!B4420="Second Class",1,0)</f>
        <v>0</v>
      </c>
      <c r="J4419" s="6" t="n">
        <f aca="false">IF(1_Data_EDA!B4420="Same Day",1,0)</f>
        <v>0</v>
      </c>
      <c r="K4419" s="6" t="n">
        <f aca="false">IF(1_Data_EDA!C4420="Corporate",1,0)</f>
        <v>0</v>
      </c>
      <c r="L4419" s="6" t="n">
        <f aca="false">IF(1_Data_EDA!C4420="Home Office",1,0)</f>
        <v>0</v>
      </c>
      <c r="M4419" s="6" t="n">
        <f aca="false">IF(1_Data_EDA!D4420="Europe",1,0)</f>
        <v>1</v>
      </c>
      <c r="N4419" s="6" t="n">
        <f aca="false">IF(1_Data_EDA!D4420="LATAM",1,0)</f>
        <v>0</v>
      </c>
      <c r="O4419" s="6" t="n">
        <f aca="false">IF(1_Data_EDA!D4420="Pacific Asia",1,0)</f>
        <v>0</v>
      </c>
      <c r="P4419" s="6" t="n">
        <f aca="false">IF(1_Data_EDA!D4420="USCA",1,0)</f>
        <v>0</v>
      </c>
      <c r="Q4419" s="6" t="n">
        <f aca="false">IF(C4419&gt;MEDIAN(C$5:C$8004),1,0)</f>
        <v>0</v>
      </c>
      <c r="R4419" s="6" t="n">
        <f aca="false">IF(D4419&gt;2,1,0)</f>
        <v>1</v>
      </c>
    </row>
    <row r="4420" customFormat="false" ht="15" hidden="false" customHeight="true" outlineLevel="0" collapsed="false">
      <c r="A4420" s="6" t="n">
        <f aca="false">1_Data_EDA!O4421</f>
        <v>1</v>
      </c>
      <c r="B4420" s="6" t="n">
        <f aca="false">1_Data_EDA!H4421</f>
        <v>4</v>
      </c>
      <c r="C4420" s="7" t="n">
        <f aca="false">1_Data_EDA!I4421</f>
        <v>49.97999954</v>
      </c>
      <c r="D4420" s="6" t="n">
        <f aca="false">1_Data_EDA!J4421</f>
        <v>2</v>
      </c>
      <c r="E4420" s="7" t="n">
        <f aca="false">1_Data_EDA!K4421</f>
        <v>99.95999908</v>
      </c>
      <c r="F4420" s="7" t="n">
        <f aca="false">1_Data_EDA!L4421</f>
        <v>2</v>
      </c>
      <c r="G4420" s="8" t="n">
        <f aca="false">1_Data_EDA!M4421</f>
        <v>0.02</v>
      </c>
      <c r="H4420" s="6" t="n">
        <f aca="false">IF(1_Data_EDA!B4421="First Class",1,0)</f>
        <v>0</v>
      </c>
      <c r="I4420" s="6" t="n">
        <f aca="false">IF(1_Data_EDA!B4421="Second Class",1,0)</f>
        <v>0</v>
      </c>
      <c r="J4420" s="6" t="n">
        <f aca="false">IF(1_Data_EDA!B4421="Same Day",1,0)</f>
        <v>0</v>
      </c>
      <c r="K4420" s="6" t="n">
        <f aca="false">IF(1_Data_EDA!C4421="Corporate",1,0)</f>
        <v>0</v>
      </c>
      <c r="L4420" s="6" t="n">
        <f aca="false">IF(1_Data_EDA!C4421="Home Office",1,0)</f>
        <v>0</v>
      </c>
      <c r="M4420" s="6" t="n">
        <f aca="false">IF(1_Data_EDA!D4421="Europe",1,0)</f>
        <v>1</v>
      </c>
      <c r="N4420" s="6" t="n">
        <f aca="false">IF(1_Data_EDA!D4421="LATAM",1,0)</f>
        <v>0</v>
      </c>
      <c r="O4420" s="6" t="n">
        <f aca="false">IF(1_Data_EDA!D4421="Pacific Asia",1,0)</f>
        <v>0</v>
      </c>
      <c r="P4420" s="6" t="n">
        <f aca="false">IF(1_Data_EDA!D4421="USCA",1,0)</f>
        <v>0</v>
      </c>
      <c r="Q4420" s="6" t="n">
        <f aca="false">IF(C4420&gt;MEDIAN(C$5:C$8004),1,0)</f>
        <v>0</v>
      </c>
      <c r="R4420" s="6" t="n">
        <f aca="false">IF(D4420&gt;2,1,0)</f>
        <v>0</v>
      </c>
    </row>
    <row r="4421" customFormat="false" ht="15" hidden="false" customHeight="true" outlineLevel="0" collapsed="false">
      <c r="A4421" s="6" t="n">
        <f aca="false">1_Data_EDA!O4422</f>
        <v>1</v>
      </c>
      <c r="B4421" s="6" t="n">
        <f aca="false">1_Data_EDA!H4422</f>
        <v>0</v>
      </c>
      <c r="C4421" s="7" t="n">
        <f aca="false">1_Data_EDA!I4422</f>
        <v>39.99000168</v>
      </c>
      <c r="D4421" s="6" t="n">
        <f aca="false">1_Data_EDA!J4422</f>
        <v>5</v>
      </c>
      <c r="E4421" s="7" t="n">
        <f aca="false">1_Data_EDA!K4422</f>
        <v>199.9499969</v>
      </c>
      <c r="F4421" s="7" t="n">
        <f aca="false">1_Data_EDA!L4422</f>
        <v>4</v>
      </c>
      <c r="G4421" s="8" t="n">
        <f aca="false">1_Data_EDA!M4422</f>
        <v>0.02</v>
      </c>
      <c r="H4421" s="6" t="n">
        <f aca="false">IF(1_Data_EDA!B4422="First Class",1,0)</f>
        <v>0</v>
      </c>
      <c r="I4421" s="6" t="n">
        <f aca="false">IF(1_Data_EDA!B4422="Second Class",1,0)</f>
        <v>0</v>
      </c>
      <c r="J4421" s="6" t="n">
        <f aca="false">IF(1_Data_EDA!B4422="Same Day",1,0)</f>
        <v>1</v>
      </c>
      <c r="K4421" s="6" t="n">
        <f aca="false">IF(1_Data_EDA!C4422="Corporate",1,0)</f>
        <v>0</v>
      </c>
      <c r="L4421" s="6" t="n">
        <f aca="false">IF(1_Data_EDA!C4422="Home Office",1,0)</f>
        <v>1</v>
      </c>
      <c r="M4421" s="6" t="n">
        <f aca="false">IF(1_Data_EDA!D4422="Europe",1,0)</f>
        <v>0</v>
      </c>
      <c r="N4421" s="6" t="n">
        <f aca="false">IF(1_Data_EDA!D4422="LATAM",1,0)</f>
        <v>0</v>
      </c>
      <c r="O4421" s="6" t="n">
        <f aca="false">IF(1_Data_EDA!D4422="Pacific Asia",1,0)</f>
        <v>0</v>
      </c>
      <c r="P4421" s="6" t="n">
        <f aca="false">IF(1_Data_EDA!D4422="USCA",1,0)</f>
        <v>1</v>
      </c>
      <c r="Q4421" s="6" t="n">
        <f aca="false">IF(C4421&gt;MEDIAN(C$5:C$8004),1,0)</f>
        <v>0</v>
      </c>
      <c r="R4421" s="6" t="n">
        <f aca="false">IF(D4421&gt;2,1,0)</f>
        <v>1</v>
      </c>
    </row>
    <row r="4422" customFormat="false" ht="15" hidden="false" customHeight="true" outlineLevel="0" collapsed="false">
      <c r="A4422" s="6" t="n">
        <f aca="false">1_Data_EDA!O4423</f>
        <v>0</v>
      </c>
      <c r="B4422" s="6" t="n">
        <f aca="false">1_Data_EDA!H4423</f>
        <v>4</v>
      </c>
      <c r="C4422" s="7" t="n">
        <f aca="false">1_Data_EDA!I4423</f>
        <v>49.97999954</v>
      </c>
      <c r="D4422" s="6" t="n">
        <f aca="false">1_Data_EDA!J4423</f>
        <v>5</v>
      </c>
      <c r="E4422" s="7" t="n">
        <f aca="false">1_Data_EDA!K4423</f>
        <v>249.8999939</v>
      </c>
      <c r="F4422" s="7" t="n">
        <f aca="false">1_Data_EDA!L4423</f>
        <v>7.5</v>
      </c>
      <c r="G4422" s="8" t="n">
        <f aca="false">1_Data_EDA!M4423</f>
        <v>0.029999999</v>
      </c>
      <c r="H4422" s="6" t="n">
        <f aca="false">IF(1_Data_EDA!B4423="First Class",1,0)</f>
        <v>0</v>
      </c>
      <c r="I4422" s="6" t="n">
        <f aca="false">IF(1_Data_EDA!B4423="Second Class",1,0)</f>
        <v>0</v>
      </c>
      <c r="J4422" s="6" t="n">
        <f aca="false">IF(1_Data_EDA!B4423="Same Day",1,0)</f>
        <v>0</v>
      </c>
      <c r="K4422" s="6" t="n">
        <f aca="false">IF(1_Data_EDA!C4423="Corporate",1,0)</f>
        <v>0</v>
      </c>
      <c r="L4422" s="6" t="n">
        <f aca="false">IF(1_Data_EDA!C4423="Home Office",1,0)</f>
        <v>1</v>
      </c>
      <c r="M4422" s="6" t="n">
        <f aca="false">IF(1_Data_EDA!D4423="Europe",1,0)</f>
        <v>1</v>
      </c>
      <c r="N4422" s="6" t="n">
        <f aca="false">IF(1_Data_EDA!D4423="LATAM",1,0)</f>
        <v>0</v>
      </c>
      <c r="O4422" s="6" t="n">
        <f aca="false">IF(1_Data_EDA!D4423="Pacific Asia",1,0)</f>
        <v>0</v>
      </c>
      <c r="P4422" s="6" t="n">
        <f aca="false">IF(1_Data_EDA!D4423="USCA",1,0)</f>
        <v>0</v>
      </c>
      <c r="Q4422" s="6" t="n">
        <f aca="false">IF(C4422&gt;MEDIAN(C$5:C$8004),1,0)</f>
        <v>0</v>
      </c>
      <c r="R4422" s="6" t="n">
        <f aca="false">IF(D4422&gt;2,1,0)</f>
        <v>1</v>
      </c>
    </row>
    <row r="4423" customFormat="false" ht="15" hidden="false" customHeight="true" outlineLevel="0" collapsed="false">
      <c r="A4423" s="6" t="n">
        <f aca="false">1_Data_EDA!O4424</f>
        <v>0</v>
      </c>
      <c r="B4423" s="6" t="n">
        <f aca="false">1_Data_EDA!H4424</f>
        <v>4</v>
      </c>
      <c r="C4423" s="7" t="n">
        <f aca="false">1_Data_EDA!I4424</f>
        <v>399.980011</v>
      </c>
      <c r="D4423" s="6" t="n">
        <f aca="false">1_Data_EDA!J4424</f>
        <v>1</v>
      </c>
      <c r="E4423" s="7" t="n">
        <f aca="false">1_Data_EDA!K4424</f>
        <v>399.980011</v>
      </c>
      <c r="F4423" s="7" t="n">
        <f aca="false">1_Data_EDA!L4424</f>
        <v>8</v>
      </c>
      <c r="G4423" s="8" t="n">
        <f aca="false">1_Data_EDA!M4424</f>
        <v>0.02</v>
      </c>
      <c r="H4423" s="6" t="n">
        <f aca="false">IF(1_Data_EDA!B4424="First Class",1,0)</f>
        <v>0</v>
      </c>
      <c r="I4423" s="6" t="n">
        <f aca="false">IF(1_Data_EDA!B4424="Second Class",1,0)</f>
        <v>0</v>
      </c>
      <c r="J4423" s="6" t="n">
        <f aca="false">IF(1_Data_EDA!B4424="Same Day",1,0)</f>
        <v>0</v>
      </c>
      <c r="K4423" s="6" t="n">
        <f aca="false">IF(1_Data_EDA!C4424="Corporate",1,0)</f>
        <v>0</v>
      </c>
      <c r="L4423" s="6" t="n">
        <f aca="false">IF(1_Data_EDA!C4424="Home Office",1,0)</f>
        <v>0</v>
      </c>
      <c r="M4423" s="6" t="n">
        <f aca="false">IF(1_Data_EDA!D4424="Europe",1,0)</f>
        <v>0</v>
      </c>
      <c r="N4423" s="6" t="n">
        <f aca="false">IF(1_Data_EDA!D4424="LATAM",1,0)</f>
        <v>0</v>
      </c>
      <c r="O4423" s="6" t="n">
        <f aca="false">IF(1_Data_EDA!D4424="Pacific Asia",1,0)</f>
        <v>0</v>
      </c>
      <c r="P4423" s="6" t="n">
        <f aca="false">IF(1_Data_EDA!D4424="USCA",1,0)</f>
        <v>1</v>
      </c>
      <c r="Q4423" s="6" t="n">
        <f aca="false">IF(C4423&gt;MEDIAN(C$5:C$8004),1,0)</f>
        <v>1</v>
      </c>
      <c r="R4423" s="6" t="n">
        <f aca="false">IF(D4423&gt;2,1,0)</f>
        <v>0</v>
      </c>
    </row>
    <row r="4424" customFormat="false" ht="15" hidden="false" customHeight="true" outlineLevel="0" collapsed="false">
      <c r="A4424" s="6" t="n">
        <f aca="false">1_Data_EDA!O4425</f>
        <v>0</v>
      </c>
      <c r="B4424" s="6" t="n">
        <f aca="false">1_Data_EDA!H4425</f>
        <v>4</v>
      </c>
      <c r="C4424" s="7" t="n">
        <f aca="false">1_Data_EDA!I4425</f>
        <v>99.98999786</v>
      </c>
      <c r="D4424" s="6" t="n">
        <f aca="false">1_Data_EDA!J4425</f>
        <v>3</v>
      </c>
      <c r="E4424" s="7" t="n">
        <f aca="false">1_Data_EDA!K4425</f>
        <v>299.9700012</v>
      </c>
      <c r="F4424" s="7" t="n">
        <f aca="false">1_Data_EDA!L4425</f>
        <v>48</v>
      </c>
      <c r="G4424" s="8" t="n">
        <f aca="false">1_Data_EDA!M4425</f>
        <v>0.159999996</v>
      </c>
      <c r="H4424" s="6" t="n">
        <f aca="false">IF(1_Data_EDA!B4425="First Class",1,0)</f>
        <v>0</v>
      </c>
      <c r="I4424" s="6" t="n">
        <f aca="false">IF(1_Data_EDA!B4425="Second Class",1,0)</f>
        <v>0</v>
      </c>
      <c r="J4424" s="6" t="n">
        <f aca="false">IF(1_Data_EDA!B4425="Same Day",1,0)</f>
        <v>0</v>
      </c>
      <c r="K4424" s="6" t="n">
        <f aca="false">IF(1_Data_EDA!C4425="Corporate",1,0)</f>
        <v>0</v>
      </c>
      <c r="L4424" s="6" t="n">
        <f aca="false">IF(1_Data_EDA!C4425="Home Office",1,0)</f>
        <v>0</v>
      </c>
      <c r="M4424" s="6" t="n">
        <f aca="false">IF(1_Data_EDA!D4425="Europe",1,0)</f>
        <v>0</v>
      </c>
      <c r="N4424" s="6" t="n">
        <f aca="false">IF(1_Data_EDA!D4425="LATAM",1,0)</f>
        <v>0</v>
      </c>
      <c r="O4424" s="6" t="n">
        <f aca="false">IF(1_Data_EDA!D4425="Pacific Asia",1,0)</f>
        <v>0</v>
      </c>
      <c r="P4424" s="6" t="n">
        <f aca="false">IF(1_Data_EDA!D4425="USCA",1,0)</f>
        <v>1</v>
      </c>
      <c r="Q4424" s="6" t="n">
        <f aca="false">IF(C4424&gt;MEDIAN(C$5:C$8004),1,0)</f>
        <v>1</v>
      </c>
      <c r="R4424" s="6" t="n">
        <f aca="false">IF(D4424&gt;2,1,0)</f>
        <v>1</v>
      </c>
    </row>
    <row r="4425" customFormat="false" ht="15" hidden="false" customHeight="true" outlineLevel="0" collapsed="false">
      <c r="A4425" s="6" t="n">
        <f aca="false">1_Data_EDA!O4426</f>
        <v>0</v>
      </c>
      <c r="B4425" s="6" t="n">
        <f aca="false">1_Data_EDA!H4426</f>
        <v>4</v>
      </c>
      <c r="C4425" s="7" t="n">
        <f aca="false">1_Data_EDA!I4426</f>
        <v>199.9900055</v>
      </c>
      <c r="D4425" s="6" t="n">
        <f aca="false">1_Data_EDA!J4426</f>
        <v>1</v>
      </c>
      <c r="E4425" s="7" t="n">
        <f aca="false">1_Data_EDA!K4426</f>
        <v>199.9900055</v>
      </c>
      <c r="F4425" s="7" t="n">
        <f aca="false">1_Data_EDA!L4426</f>
        <v>32</v>
      </c>
      <c r="G4425" s="8" t="n">
        <f aca="false">1_Data_EDA!M4426</f>
        <v>0.159999996</v>
      </c>
      <c r="H4425" s="6" t="n">
        <f aca="false">IF(1_Data_EDA!B4426="First Class",1,0)</f>
        <v>0</v>
      </c>
      <c r="I4425" s="6" t="n">
        <f aca="false">IF(1_Data_EDA!B4426="Second Class",1,0)</f>
        <v>0</v>
      </c>
      <c r="J4425" s="6" t="n">
        <f aca="false">IF(1_Data_EDA!B4426="Same Day",1,0)</f>
        <v>0</v>
      </c>
      <c r="K4425" s="6" t="n">
        <f aca="false">IF(1_Data_EDA!C4426="Corporate",1,0)</f>
        <v>1</v>
      </c>
      <c r="L4425" s="6" t="n">
        <f aca="false">IF(1_Data_EDA!C4426="Home Office",1,0)</f>
        <v>0</v>
      </c>
      <c r="M4425" s="6" t="n">
        <f aca="false">IF(1_Data_EDA!D4426="Europe",1,0)</f>
        <v>0</v>
      </c>
      <c r="N4425" s="6" t="n">
        <f aca="false">IF(1_Data_EDA!D4426="LATAM",1,0)</f>
        <v>0</v>
      </c>
      <c r="O4425" s="6" t="n">
        <f aca="false">IF(1_Data_EDA!D4426="Pacific Asia",1,0)</f>
        <v>1</v>
      </c>
      <c r="P4425" s="6" t="n">
        <f aca="false">IF(1_Data_EDA!D4426="USCA",1,0)</f>
        <v>0</v>
      </c>
      <c r="Q4425" s="6" t="n">
        <f aca="false">IF(C4425&gt;MEDIAN(C$5:C$8004),1,0)</f>
        <v>1</v>
      </c>
      <c r="R4425" s="6" t="n">
        <f aca="false">IF(D4425&gt;2,1,0)</f>
        <v>0</v>
      </c>
    </row>
    <row r="4426" customFormat="false" ht="15" hidden="false" customHeight="true" outlineLevel="0" collapsed="false">
      <c r="A4426" s="6" t="n">
        <f aca="false">1_Data_EDA!O4427</f>
        <v>1</v>
      </c>
      <c r="B4426" s="6" t="n">
        <f aca="false">1_Data_EDA!H4427</f>
        <v>2</v>
      </c>
      <c r="C4426" s="7" t="n">
        <f aca="false">1_Data_EDA!I4427</f>
        <v>50</v>
      </c>
      <c r="D4426" s="6" t="n">
        <f aca="false">1_Data_EDA!J4427</f>
        <v>5</v>
      </c>
      <c r="E4426" s="7" t="n">
        <f aca="false">1_Data_EDA!K4427</f>
        <v>250</v>
      </c>
      <c r="F4426" s="7" t="n">
        <f aca="false">1_Data_EDA!L4427</f>
        <v>32.5</v>
      </c>
      <c r="G4426" s="8" t="n">
        <f aca="false">1_Data_EDA!M4427</f>
        <v>0.129999995</v>
      </c>
      <c r="H4426" s="6" t="n">
        <f aca="false">IF(1_Data_EDA!B4427="First Class",1,0)</f>
        <v>0</v>
      </c>
      <c r="I4426" s="6" t="n">
        <f aca="false">IF(1_Data_EDA!B4427="Second Class",1,0)</f>
        <v>1</v>
      </c>
      <c r="J4426" s="6" t="n">
        <f aca="false">IF(1_Data_EDA!B4427="Same Day",1,0)</f>
        <v>0</v>
      </c>
      <c r="K4426" s="6" t="n">
        <f aca="false">IF(1_Data_EDA!C4427="Corporate",1,0)</f>
        <v>0</v>
      </c>
      <c r="L4426" s="6" t="n">
        <f aca="false">IF(1_Data_EDA!C4427="Home Office",1,0)</f>
        <v>0</v>
      </c>
      <c r="M4426" s="6" t="n">
        <f aca="false">IF(1_Data_EDA!D4427="Europe",1,0)</f>
        <v>0</v>
      </c>
      <c r="N4426" s="6" t="n">
        <f aca="false">IF(1_Data_EDA!D4427="LATAM",1,0)</f>
        <v>0</v>
      </c>
      <c r="O4426" s="6" t="n">
        <f aca="false">IF(1_Data_EDA!D4427="Pacific Asia",1,0)</f>
        <v>0</v>
      </c>
      <c r="P4426" s="6" t="n">
        <f aca="false">IF(1_Data_EDA!D4427="USCA",1,0)</f>
        <v>1</v>
      </c>
      <c r="Q4426" s="6" t="n">
        <f aca="false">IF(C4426&gt;MEDIAN(C$5:C$8004),1,0)</f>
        <v>0</v>
      </c>
      <c r="R4426" s="6" t="n">
        <f aca="false">IF(D4426&gt;2,1,0)</f>
        <v>1</v>
      </c>
    </row>
    <row r="4427" customFormat="false" ht="15" hidden="false" customHeight="true" outlineLevel="0" collapsed="false">
      <c r="A4427" s="6" t="n">
        <f aca="false">1_Data_EDA!O4428</f>
        <v>0</v>
      </c>
      <c r="B4427" s="6" t="n">
        <f aca="false">1_Data_EDA!H4428</f>
        <v>4</v>
      </c>
      <c r="C4427" s="7" t="n">
        <f aca="false">1_Data_EDA!I4428</f>
        <v>129.9900055</v>
      </c>
      <c r="D4427" s="6" t="n">
        <f aca="false">1_Data_EDA!J4428</f>
        <v>1</v>
      </c>
      <c r="E4427" s="7" t="n">
        <f aca="false">1_Data_EDA!K4428</f>
        <v>129.9900055</v>
      </c>
      <c r="F4427" s="7" t="n">
        <f aca="false">1_Data_EDA!L4428</f>
        <v>32.5</v>
      </c>
      <c r="G4427" s="8" t="n">
        <f aca="false">1_Data_EDA!M4428</f>
        <v>0.25</v>
      </c>
      <c r="H4427" s="6" t="n">
        <f aca="false">IF(1_Data_EDA!B4428="First Class",1,0)</f>
        <v>0</v>
      </c>
      <c r="I4427" s="6" t="n">
        <f aca="false">IF(1_Data_EDA!B4428="Second Class",1,0)</f>
        <v>0</v>
      </c>
      <c r="J4427" s="6" t="n">
        <f aca="false">IF(1_Data_EDA!B4428="Same Day",1,0)</f>
        <v>0</v>
      </c>
      <c r="K4427" s="6" t="n">
        <f aca="false">IF(1_Data_EDA!C4428="Corporate",1,0)</f>
        <v>0</v>
      </c>
      <c r="L4427" s="6" t="n">
        <f aca="false">IF(1_Data_EDA!C4428="Home Office",1,0)</f>
        <v>0</v>
      </c>
      <c r="M4427" s="6" t="n">
        <f aca="false">IF(1_Data_EDA!D4428="Europe",1,0)</f>
        <v>0</v>
      </c>
      <c r="N4427" s="6" t="n">
        <f aca="false">IF(1_Data_EDA!D4428="LATAM",1,0)</f>
        <v>0</v>
      </c>
      <c r="O4427" s="6" t="n">
        <f aca="false">IF(1_Data_EDA!D4428="Pacific Asia",1,0)</f>
        <v>1</v>
      </c>
      <c r="P4427" s="6" t="n">
        <f aca="false">IF(1_Data_EDA!D4428="USCA",1,0)</f>
        <v>0</v>
      </c>
      <c r="Q4427" s="6" t="n">
        <f aca="false">IF(C4427&gt;MEDIAN(C$5:C$8004),1,0)</f>
        <v>1</v>
      </c>
      <c r="R4427" s="6" t="n">
        <f aca="false">IF(D4427&gt;2,1,0)</f>
        <v>0</v>
      </c>
    </row>
    <row r="4428" customFormat="false" ht="15" hidden="false" customHeight="true" outlineLevel="0" collapsed="false">
      <c r="A4428" s="6" t="n">
        <f aca="false">1_Data_EDA!O4429</f>
        <v>0</v>
      </c>
      <c r="B4428" s="6" t="n">
        <f aca="false">1_Data_EDA!H4429</f>
        <v>4</v>
      </c>
      <c r="C4428" s="7" t="n">
        <f aca="false">1_Data_EDA!I4429</f>
        <v>129.9900055</v>
      </c>
      <c r="D4428" s="6" t="n">
        <f aca="false">1_Data_EDA!J4429</f>
        <v>1</v>
      </c>
      <c r="E4428" s="7" t="n">
        <f aca="false">1_Data_EDA!K4429</f>
        <v>129.9900055</v>
      </c>
      <c r="F4428" s="7" t="n">
        <f aca="false">1_Data_EDA!L4429</f>
        <v>15.60000038</v>
      </c>
      <c r="G4428" s="8" t="n">
        <f aca="false">1_Data_EDA!M4429</f>
        <v>0.119999997</v>
      </c>
      <c r="H4428" s="6" t="n">
        <f aca="false">IF(1_Data_EDA!B4429="First Class",1,0)</f>
        <v>0</v>
      </c>
      <c r="I4428" s="6" t="n">
        <f aca="false">IF(1_Data_EDA!B4429="Second Class",1,0)</f>
        <v>0</v>
      </c>
      <c r="J4428" s="6" t="n">
        <f aca="false">IF(1_Data_EDA!B4429="Same Day",1,0)</f>
        <v>0</v>
      </c>
      <c r="K4428" s="6" t="n">
        <f aca="false">IF(1_Data_EDA!C4429="Corporate",1,0)</f>
        <v>0</v>
      </c>
      <c r="L4428" s="6" t="n">
        <f aca="false">IF(1_Data_EDA!C4429="Home Office",1,0)</f>
        <v>0</v>
      </c>
      <c r="M4428" s="6" t="n">
        <f aca="false">IF(1_Data_EDA!D4429="Europe",1,0)</f>
        <v>0</v>
      </c>
      <c r="N4428" s="6" t="n">
        <f aca="false">IF(1_Data_EDA!D4429="LATAM",1,0)</f>
        <v>0</v>
      </c>
      <c r="O4428" s="6" t="n">
        <f aca="false">IF(1_Data_EDA!D4429="Pacific Asia",1,0)</f>
        <v>1</v>
      </c>
      <c r="P4428" s="6" t="n">
        <f aca="false">IF(1_Data_EDA!D4429="USCA",1,0)</f>
        <v>0</v>
      </c>
      <c r="Q4428" s="6" t="n">
        <f aca="false">IF(C4428&gt;MEDIAN(C$5:C$8004),1,0)</f>
        <v>1</v>
      </c>
      <c r="R4428" s="6" t="n">
        <f aca="false">IF(D4428&gt;2,1,0)</f>
        <v>0</v>
      </c>
    </row>
    <row r="4429" customFormat="false" ht="15" hidden="false" customHeight="true" outlineLevel="0" collapsed="false">
      <c r="A4429" s="6" t="n">
        <f aca="false">1_Data_EDA!O4430</f>
        <v>1</v>
      </c>
      <c r="B4429" s="6" t="n">
        <f aca="false">1_Data_EDA!H4430</f>
        <v>4</v>
      </c>
      <c r="C4429" s="7" t="n">
        <f aca="false">1_Data_EDA!I4430</f>
        <v>31.98999977</v>
      </c>
      <c r="D4429" s="6" t="n">
        <f aca="false">1_Data_EDA!J4430</f>
        <v>5</v>
      </c>
      <c r="E4429" s="7" t="n">
        <f aca="false">1_Data_EDA!K4430</f>
        <v>159.9499969</v>
      </c>
      <c r="F4429" s="7" t="n">
        <f aca="false">1_Data_EDA!L4430</f>
        <v>0</v>
      </c>
      <c r="G4429" s="8" t="n">
        <f aca="false">1_Data_EDA!M4430</f>
        <v>0</v>
      </c>
      <c r="H4429" s="6" t="n">
        <f aca="false">IF(1_Data_EDA!B4430="First Class",1,0)</f>
        <v>0</v>
      </c>
      <c r="I4429" s="6" t="n">
        <f aca="false">IF(1_Data_EDA!B4430="Second Class",1,0)</f>
        <v>0</v>
      </c>
      <c r="J4429" s="6" t="n">
        <f aca="false">IF(1_Data_EDA!B4430="Same Day",1,0)</f>
        <v>0</v>
      </c>
      <c r="K4429" s="6" t="n">
        <f aca="false">IF(1_Data_EDA!C4430="Corporate",1,0)</f>
        <v>0</v>
      </c>
      <c r="L4429" s="6" t="n">
        <f aca="false">IF(1_Data_EDA!C4430="Home Office",1,0)</f>
        <v>1</v>
      </c>
      <c r="M4429" s="6" t="n">
        <f aca="false">IF(1_Data_EDA!D4430="Europe",1,0)</f>
        <v>0</v>
      </c>
      <c r="N4429" s="6" t="n">
        <f aca="false">IF(1_Data_EDA!D4430="LATAM",1,0)</f>
        <v>1</v>
      </c>
      <c r="O4429" s="6" t="n">
        <f aca="false">IF(1_Data_EDA!D4430="Pacific Asia",1,0)</f>
        <v>0</v>
      </c>
      <c r="P4429" s="6" t="n">
        <f aca="false">IF(1_Data_EDA!D4430="USCA",1,0)</f>
        <v>0</v>
      </c>
      <c r="Q4429" s="6" t="n">
        <f aca="false">IF(C4429&gt;MEDIAN(C$5:C$8004),1,0)</f>
        <v>0</v>
      </c>
      <c r="R4429" s="6" t="n">
        <f aca="false">IF(D4429&gt;2,1,0)</f>
        <v>1</v>
      </c>
    </row>
    <row r="4430" customFormat="false" ht="15" hidden="false" customHeight="true" outlineLevel="0" collapsed="false">
      <c r="A4430" s="6" t="n">
        <f aca="false">1_Data_EDA!O4431</f>
        <v>1</v>
      </c>
      <c r="B4430" s="6" t="n">
        <f aca="false">1_Data_EDA!H4431</f>
        <v>0</v>
      </c>
      <c r="C4430" s="7" t="n">
        <f aca="false">1_Data_EDA!I4431</f>
        <v>50</v>
      </c>
      <c r="D4430" s="6" t="n">
        <f aca="false">1_Data_EDA!J4431</f>
        <v>5</v>
      </c>
      <c r="E4430" s="7" t="n">
        <f aca="false">1_Data_EDA!K4431</f>
        <v>250</v>
      </c>
      <c r="F4430" s="7" t="n">
        <f aca="false">1_Data_EDA!L4431</f>
        <v>40</v>
      </c>
      <c r="G4430" s="8" t="n">
        <f aca="false">1_Data_EDA!M4431</f>
        <v>0.159999996</v>
      </c>
      <c r="H4430" s="6" t="n">
        <f aca="false">IF(1_Data_EDA!B4431="First Class",1,0)</f>
        <v>0</v>
      </c>
      <c r="I4430" s="6" t="n">
        <f aca="false">IF(1_Data_EDA!B4431="Second Class",1,0)</f>
        <v>0</v>
      </c>
      <c r="J4430" s="6" t="n">
        <f aca="false">IF(1_Data_EDA!B4431="Same Day",1,0)</f>
        <v>1</v>
      </c>
      <c r="K4430" s="6" t="n">
        <f aca="false">IF(1_Data_EDA!C4431="Corporate",1,0)</f>
        <v>0</v>
      </c>
      <c r="L4430" s="6" t="n">
        <f aca="false">IF(1_Data_EDA!C4431="Home Office",1,0)</f>
        <v>0</v>
      </c>
      <c r="M4430" s="6" t="n">
        <f aca="false">IF(1_Data_EDA!D4431="Europe",1,0)</f>
        <v>0</v>
      </c>
      <c r="N4430" s="6" t="n">
        <f aca="false">IF(1_Data_EDA!D4431="LATAM",1,0)</f>
        <v>1</v>
      </c>
      <c r="O4430" s="6" t="n">
        <f aca="false">IF(1_Data_EDA!D4431="Pacific Asia",1,0)</f>
        <v>0</v>
      </c>
      <c r="P4430" s="6" t="n">
        <f aca="false">IF(1_Data_EDA!D4431="USCA",1,0)</f>
        <v>0</v>
      </c>
      <c r="Q4430" s="6" t="n">
        <f aca="false">IF(C4430&gt;MEDIAN(C$5:C$8004),1,0)</f>
        <v>0</v>
      </c>
      <c r="R4430" s="6" t="n">
        <f aca="false">IF(D4430&gt;2,1,0)</f>
        <v>1</v>
      </c>
    </row>
    <row r="4431" customFormat="false" ht="15" hidden="false" customHeight="true" outlineLevel="0" collapsed="false">
      <c r="A4431" s="6" t="n">
        <f aca="false">1_Data_EDA!O4432</f>
        <v>1</v>
      </c>
      <c r="B4431" s="6" t="n">
        <f aca="false">1_Data_EDA!H4432</f>
        <v>1</v>
      </c>
      <c r="C4431" s="7" t="n">
        <f aca="false">1_Data_EDA!I4432</f>
        <v>99.98999786</v>
      </c>
      <c r="D4431" s="6" t="n">
        <f aca="false">1_Data_EDA!J4432</f>
        <v>5</v>
      </c>
      <c r="E4431" s="7" t="n">
        <f aca="false">1_Data_EDA!K4432</f>
        <v>499.9500122</v>
      </c>
      <c r="F4431" s="7" t="n">
        <f aca="false">1_Data_EDA!L4432</f>
        <v>5</v>
      </c>
      <c r="G4431" s="8" t="n">
        <f aca="false">1_Data_EDA!M4432</f>
        <v>0.01</v>
      </c>
      <c r="H4431" s="6" t="n">
        <f aca="false">IF(1_Data_EDA!B4432="First Class",1,0)</f>
        <v>1</v>
      </c>
      <c r="I4431" s="6" t="n">
        <f aca="false">IF(1_Data_EDA!B4432="Second Class",1,0)</f>
        <v>0</v>
      </c>
      <c r="J4431" s="6" t="n">
        <f aca="false">IF(1_Data_EDA!B4432="Same Day",1,0)</f>
        <v>0</v>
      </c>
      <c r="K4431" s="6" t="n">
        <f aca="false">IF(1_Data_EDA!C4432="Corporate",1,0)</f>
        <v>0</v>
      </c>
      <c r="L4431" s="6" t="n">
        <f aca="false">IF(1_Data_EDA!C4432="Home Office",1,0)</f>
        <v>0</v>
      </c>
      <c r="M4431" s="6" t="n">
        <f aca="false">IF(1_Data_EDA!D4432="Europe",1,0)</f>
        <v>1</v>
      </c>
      <c r="N4431" s="6" t="n">
        <f aca="false">IF(1_Data_EDA!D4432="LATAM",1,0)</f>
        <v>0</v>
      </c>
      <c r="O4431" s="6" t="n">
        <f aca="false">IF(1_Data_EDA!D4432="Pacific Asia",1,0)</f>
        <v>0</v>
      </c>
      <c r="P4431" s="6" t="n">
        <f aca="false">IF(1_Data_EDA!D4432="USCA",1,0)</f>
        <v>0</v>
      </c>
      <c r="Q4431" s="6" t="n">
        <f aca="false">IF(C4431&gt;MEDIAN(C$5:C$8004),1,0)</f>
        <v>1</v>
      </c>
      <c r="R4431" s="6" t="n">
        <f aca="false">IF(D4431&gt;2,1,0)</f>
        <v>1</v>
      </c>
    </row>
    <row r="4432" customFormat="false" ht="15" hidden="false" customHeight="true" outlineLevel="0" collapsed="false">
      <c r="A4432" s="6" t="n">
        <f aca="false">1_Data_EDA!O4433</f>
        <v>0</v>
      </c>
      <c r="B4432" s="6" t="n">
        <f aca="false">1_Data_EDA!H4433</f>
        <v>4</v>
      </c>
      <c r="C4432" s="7" t="n">
        <f aca="false">1_Data_EDA!I4433</f>
        <v>50</v>
      </c>
      <c r="D4432" s="6" t="n">
        <f aca="false">1_Data_EDA!J4433</f>
        <v>2</v>
      </c>
      <c r="E4432" s="7" t="n">
        <f aca="false">1_Data_EDA!K4433</f>
        <v>100</v>
      </c>
      <c r="F4432" s="7" t="n">
        <f aca="false">1_Data_EDA!L4433</f>
        <v>18</v>
      </c>
      <c r="G4432" s="8" t="n">
        <f aca="false">1_Data_EDA!M4433</f>
        <v>0.180000007</v>
      </c>
      <c r="H4432" s="6" t="n">
        <f aca="false">IF(1_Data_EDA!B4433="First Class",1,0)</f>
        <v>0</v>
      </c>
      <c r="I4432" s="6" t="n">
        <f aca="false">IF(1_Data_EDA!B4433="Second Class",1,0)</f>
        <v>0</v>
      </c>
      <c r="J4432" s="6" t="n">
        <f aca="false">IF(1_Data_EDA!B4433="Same Day",1,0)</f>
        <v>0</v>
      </c>
      <c r="K4432" s="6" t="n">
        <f aca="false">IF(1_Data_EDA!C4433="Corporate",1,0)</f>
        <v>0</v>
      </c>
      <c r="L4432" s="6" t="n">
        <f aca="false">IF(1_Data_EDA!C4433="Home Office",1,0)</f>
        <v>1</v>
      </c>
      <c r="M4432" s="6" t="n">
        <f aca="false">IF(1_Data_EDA!D4433="Europe",1,0)</f>
        <v>1</v>
      </c>
      <c r="N4432" s="6" t="n">
        <f aca="false">IF(1_Data_EDA!D4433="LATAM",1,0)</f>
        <v>0</v>
      </c>
      <c r="O4432" s="6" t="n">
        <f aca="false">IF(1_Data_EDA!D4433="Pacific Asia",1,0)</f>
        <v>0</v>
      </c>
      <c r="P4432" s="6" t="n">
        <f aca="false">IF(1_Data_EDA!D4433="USCA",1,0)</f>
        <v>0</v>
      </c>
      <c r="Q4432" s="6" t="n">
        <f aca="false">IF(C4432&gt;MEDIAN(C$5:C$8004),1,0)</f>
        <v>0</v>
      </c>
      <c r="R4432" s="6" t="n">
        <f aca="false">IF(D4432&gt;2,1,0)</f>
        <v>0</v>
      </c>
    </row>
    <row r="4433" customFormat="false" ht="15" hidden="false" customHeight="true" outlineLevel="0" collapsed="false">
      <c r="A4433" s="6" t="n">
        <f aca="false">1_Data_EDA!O4434</f>
        <v>0</v>
      </c>
      <c r="B4433" s="6" t="n">
        <f aca="false">1_Data_EDA!H4434</f>
        <v>4</v>
      </c>
      <c r="C4433" s="7" t="n">
        <f aca="false">1_Data_EDA!I4434</f>
        <v>99.98999786</v>
      </c>
      <c r="D4433" s="6" t="n">
        <f aca="false">1_Data_EDA!J4434</f>
        <v>1</v>
      </c>
      <c r="E4433" s="7" t="n">
        <f aca="false">1_Data_EDA!K4434</f>
        <v>99.98999786</v>
      </c>
      <c r="F4433" s="7" t="n">
        <f aca="false">1_Data_EDA!L4434</f>
        <v>18</v>
      </c>
      <c r="G4433" s="8" t="n">
        <f aca="false">1_Data_EDA!M4434</f>
        <v>0.180000007</v>
      </c>
      <c r="H4433" s="6" t="n">
        <f aca="false">IF(1_Data_EDA!B4434="First Class",1,0)</f>
        <v>0</v>
      </c>
      <c r="I4433" s="6" t="n">
        <f aca="false">IF(1_Data_EDA!B4434="Second Class",1,0)</f>
        <v>0</v>
      </c>
      <c r="J4433" s="6" t="n">
        <f aca="false">IF(1_Data_EDA!B4434="Same Day",1,0)</f>
        <v>0</v>
      </c>
      <c r="K4433" s="6" t="n">
        <f aca="false">IF(1_Data_EDA!C4434="Corporate",1,0)</f>
        <v>1</v>
      </c>
      <c r="L4433" s="6" t="n">
        <f aca="false">IF(1_Data_EDA!C4434="Home Office",1,0)</f>
        <v>0</v>
      </c>
      <c r="M4433" s="6" t="n">
        <f aca="false">IF(1_Data_EDA!D4434="Europe",1,0)</f>
        <v>0</v>
      </c>
      <c r="N4433" s="6" t="n">
        <f aca="false">IF(1_Data_EDA!D4434="LATAM",1,0)</f>
        <v>1</v>
      </c>
      <c r="O4433" s="6" t="n">
        <f aca="false">IF(1_Data_EDA!D4434="Pacific Asia",1,0)</f>
        <v>0</v>
      </c>
      <c r="P4433" s="6" t="n">
        <f aca="false">IF(1_Data_EDA!D4434="USCA",1,0)</f>
        <v>0</v>
      </c>
      <c r="Q4433" s="6" t="n">
        <f aca="false">IF(C4433&gt;MEDIAN(C$5:C$8004),1,0)</f>
        <v>1</v>
      </c>
      <c r="R4433" s="6" t="n">
        <f aca="false">IF(D4433&gt;2,1,0)</f>
        <v>0</v>
      </c>
    </row>
    <row r="4434" customFormat="false" ht="15" hidden="false" customHeight="true" outlineLevel="0" collapsed="false">
      <c r="A4434" s="6" t="n">
        <f aca="false">1_Data_EDA!O4435</f>
        <v>0</v>
      </c>
      <c r="B4434" s="6" t="n">
        <f aca="false">1_Data_EDA!H4435</f>
        <v>4</v>
      </c>
      <c r="C4434" s="7" t="n">
        <f aca="false">1_Data_EDA!I4435</f>
        <v>399.980011</v>
      </c>
      <c r="D4434" s="6" t="n">
        <f aca="false">1_Data_EDA!J4435</f>
        <v>1</v>
      </c>
      <c r="E4434" s="7" t="n">
        <f aca="false">1_Data_EDA!K4435</f>
        <v>399.980011</v>
      </c>
      <c r="F4434" s="7" t="n">
        <f aca="false">1_Data_EDA!L4435</f>
        <v>16</v>
      </c>
      <c r="G4434" s="8" t="n">
        <f aca="false">1_Data_EDA!M4435</f>
        <v>0.039999999</v>
      </c>
      <c r="H4434" s="6" t="n">
        <f aca="false">IF(1_Data_EDA!B4435="First Class",1,0)</f>
        <v>0</v>
      </c>
      <c r="I4434" s="6" t="n">
        <f aca="false">IF(1_Data_EDA!B4435="Second Class",1,0)</f>
        <v>0</v>
      </c>
      <c r="J4434" s="6" t="n">
        <f aca="false">IF(1_Data_EDA!B4435="Same Day",1,0)</f>
        <v>0</v>
      </c>
      <c r="K4434" s="6" t="n">
        <f aca="false">IF(1_Data_EDA!C4435="Corporate",1,0)</f>
        <v>1</v>
      </c>
      <c r="L4434" s="6" t="n">
        <f aca="false">IF(1_Data_EDA!C4435="Home Office",1,0)</f>
        <v>0</v>
      </c>
      <c r="M4434" s="6" t="n">
        <f aca="false">IF(1_Data_EDA!D4435="Europe",1,0)</f>
        <v>0</v>
      </c>
      <c r="N4434" s="6" t="n">
        <f aca="false">IF(1_Data_EDA!D4435="LATAM",1,0)</f>
        <v>0</v>
      </c>
      <c r="O4434" s="6" t="n">
        <f aca="false">IF(1_Data_EDA!D4435="Pacific Asia",1,0)</f>
        <v>1</v>
      </c>
      <c r="P4434" s="6" t="n">
        <f aca="false">IF(1_Data_EDA!D4435="USCA",1,0)</f>
        <v>0</v>
      </c>
      <c r="Q4434" s="6" t="n">
        <f aca="false">IF(C4434&gt;MEDIAN(C$5:C$8004),1,0)</f>
        <v>1</v>
      </c>
      <c r="R4434" s="6" t="n">
        <f aca="false">IF(D4434&gt;2,1,0)</f>
        <v>0</v>
      </c>
    </row>
    <row r="4435" customFormat="false" ht="15" hidden="false" customHeight="true" outlineLevel="0" collapsed="false">
      <c r="A4435" s="6" t="n">
        <f aca="false">1_Data_EDA!O4436</f>
        <v>0</v>
      </c>
      <c r="B4435" s="6" t="n">
        <f aca="false">1_Data_EDA!H4436</f>
        <v>4</v>
      </c>
      <c r="C4435" s="7" t="n">
        <f aca="false">1_Data_EDA!I4436</f>
        <v>129.9900055</v>
      </c>
      <c r="D4435" s="6" t="n">
        <f aca="false">1_Data_EDA!J4436</f>
        <v>1</v>
      </c>
      <c r="E4435" s="7" t="n">
        <f aca="false">1_Data_EDA!K4436</f>
        <v>129.9900055</v>
      </c>
      <c r="F4435" s="7" t="n">
        <f aca="false">1_Data_EDA!L4436</f>
        <v>5.199999809</v>
      </c>
      <c r="G4435" s="8" t="n">
        <f aca="false">1_Data_EDA!M4436</f>
        <v>0.039999999</v>
      </c>
      <c r="H4435" s="6" t="n">
        <f aca="false">IF(1_Data_EDA!B4436="First Class",1,0)</f>
        <v>0</v>
      </c>
      <c r="I4435" s="6" t="n">
        <f aca="false">IF(1_Data_EDA!B4436="Second Class",1,0)</f>
        <v>0</v>
      </c>
      <c r="J4435" s="6" t="n">
        <f aca="false">IF(1_Data_EDA!B4436="Same Day",1,0)</f>
        <v>0</v>
      </c>
      <c r="K4435" s="6" t="n">
        <f aca="false">IF(1_Data_EDA!C4436="Corporate",1,0)</f>
        <v>0</v>
      </c>
      <c r="L4435" s="6" t="n">
        <f aca="false">IF(1_Data_EDA!C4436="Home Office",1,0)</f>
        <v>0</v>
      </c>
      <c r="M4435" s="6" t="n">
        <f aca="false">IF(1_Data_EDA!D4436="Europe",1,0)</f>
        <v>0</v>
      </c>
      <c r="N4435" s="6" t="n">
        <f aca="false">IF(1_Data_EDA!D4436="LATAM",1,0)</f>
        <v>1</v>
      </c>
      <c r="O4435" s="6" t="n">
        <f aca="false">IF(1_Data_EDA!D4436="Pacific Asia",1,0)</f>
        <v>0</v>
      </c>
      <c r="P4435" s="6" t="n">
        <f aca="false">IF(1_Data_EDA!D4436="USCA",1,0)</f>
        <v>0</v>
      </c>
      <c r="Q4435" s="6" t="n">
        <f aca="false">IF(C4435&gt;MEDIAN(C$5:C$8004),1,0)</f>
        <v>1</v>
      </c>
      <c r="R4435" s="6" t="n">
        <f aca="false">IF(D4435&gt;2,1,0)</f>
        <v>0</v>
      </c>
    </row>
    <row r="4436" customFormat="false" ht="15" hidden="false" customHeight="true" outlineLevel="0" collapsed="false">
      <c r="A4436" s="6" t="n">
        <f aca="false">1_Data_EDA!O4437</f>
        <v>1</v>
      </c>
      <c r="B4436" s="6" t="n">
        <f aca="false">1_Data_EDA!H4437</f>
        <v>2</v>
      </c>
      <c r="C4436" s="7" t="n">
        <f aca="false">1_Data_EDA!I4437</f>
        <v>252.8800049</v>
      </c>
      <c r="D4436" s="6" t="n">
        <f aca="false">1_Data_EDA!J4437</f>
        <v>1</v>
      </c>
      <c r="E4436" s="7" t="n">
        <f aca="false">1_Data_EDA!K4437</f>
        <v>252.8800049</v>
      </c>
      <c r="F4436" s="7" t="n">
        <f aca="false">1_Data_EDA!L4437</f>
        <v>5.059999943</v>
      </c>
      <c r="G4436" s="8" t="n">
        <f aca="false">1_Data_EDA!M4437</f>
        <v>0.02</v>
      </c>
      <c r="H4436" s="6" t="n">
        <f aca="false">IF(1_Data_EDA!B4437="First Class",1,0)</f>
        <v>0</v>
      </c>
      <c r="I4436" s="6" t="n">
        <f aca="false">IF(1_Data_EDA!B4437="Second Class",1,0)</f>
        <v>1</v>
      </c>
      <c r="J4436" s="6" t="n">
        <f aca="false">IF(1_Data_EDA!B4437="Same Day",1,0)</f>
        <v>0</v>
      </c>
      <c r="K4436" s="6" t="n">
        <f aca="false">IF(1_Data_EDA!C4437="Corporate",1,0)</f>
        <v>0</v>
      </c>
      <c r="L4436" s="6" t="n">
        <f aca="false">IF(1_Data_EDA!C4437="Home Office",1,0)</f>
        <v>0</v>
      </c>
      <c r="M4436" s="6" t="n">
        <f aca="false">IF(1_Data_EDA!D4437="Europe",1,0)</f>
        <v>1</v>
      </c>
      <c r="N4436" s="6" t="n">
        <f aca="false">IF(1_Data_EDA!D4437="LATAM",1,0)</f>
        <v>0</v>
      </c>
      <c r="O4436" s="6" t="n">
        <f aca="false">IF(1_Data_EDA!D4437="Pacific Asia",1,0)</f>
        <v>0</v>
      </c>
      <c r="P4436" s="6" t="n">
        <f aca="false">IF(1_Data_EDA!D4437="USCA",1,0)</f>
        <v>0</v>
      </c>
      <c r="Q4436" s="6" t="n">
        <f aca="false">IF(C4436&gt;MEDIAN(C$5:C$8004),1,0)</f>
        <v>1</v>
      </c>
      <c r="R4436" s="6" t="n">
        <f aca="false">IF(D4436&gt;2,1,0)</f>
        <v>0</v>
      </c>
    </row>
    <row r="4437" customFormat="false" ht="15" hidden="false" customHeight="true" outlineLevel="0" collapsed="false">
      <c r="A4437" s="6" t="n">
        <f aca="false">1_Data_EDA!O4438</f>
        <v>0</v>
      </c>
      <c r="B4437" s="6" t="n">
        <f aca="false">1_Data_EDA!H4438</f>
        <v>4</v>
      </c>
      <c r="C4437" s="7" t="n">
        <f aca="false">1_Data_EDA!I4438</f>
        <v>129.9900055</v>
      </c>
      <c r="D4437" s="6" t="n">
        <f aca="false">1_Data_EDA!J4438</f>
        <v>1</v>
      </c>
      <c r="E4437" s="7" t="n">
        <f aca="false">1_Data_EDA!K4438</f>
        <v>129.9900055</v>
      </c>
      <c r="F4437" s="7" t="n">
        <f aca="false">1_Data_EDA!L4438</f>
        <v>20.79999924</v>
      </c>
      <c r="G4437" s="8" t="n">
        <f aca="false">1_Data_EDA!M4438</f>
        <v>0.159999996</v>
      </c>
      <c r="H4437" s="6" t="n">
        <f aca="false">IF(1_Data_EDA!B4438="First Class",1,0)</f>
        <v>0</v>
      </c>
      <c r="I4437" s="6" t="n">
        <f aca="false">IF(1_Data_EDA!B4438="Second Class",1,0)</f>
        <v>0</v>
      </c>
      <c r="J4437" s="6" t="n">
        <f aca="false">IF(1_Data_EDA!B4438="Same Day",1,0)</f>
        <v>0</v>
      </c>
      <c r="K4437" s="6" t="n">
        <f aca="false">IF(1_Data_EDA!C4438="Corporate",1,0)</f>
        <v>1</v>
      </c>
      <c r="L4437" s="6" t="n">
        <f aca="false">IF(1_Data_EDA!C4438="Home Office",1,0)</f>
        <v>0</v>
      </c>
      <c r="M4437" s="6" t="n">
        <f aca="false">IF(1_Data_EDA!D4438="Europe",1,0)</f>
        <v>1</v>
      </c>
      <c r="N4437" s="6" t="n">
        <f aca="false">IF(1_Data_EDA!D4438="LATAM",1,0)</f>
        <v>0</v>
      </c>
      <c r="O4437" s="6" t="n">
        <f aca="false">IF(1_Data_EDA!D4438="Pacific Asia",1,0)</f>
        <v>0</v>
      </c>
      <c r="P4437" s="6" t="n">
        <f aca="false">IF(1_Data_EDA!D4438="USCA",1,0)</f>
        <v>0</v>
      </c>
      <c r="Q4437" s="6" t="n">
        <f aca="false">IF(C4437&gt;MEDIAN(C$5:C$8004),1,0)</f>
        <v>1</v>
      </c>
      <c r="R4437" s="6" t="n">
        <f aca="false">IF(D4437&gt;2,1,0)</f>
        <v>0</v>
      </c>
    </row>
    <row r="4438" customFormat="false" ht="15" hidden="false" customHeight="true" outlineLevel="0" collapsed="false">
      <c r="A4438" s="6" t="n">
        <f aca="false">1_Data_EDA!O4439</f>
        <v>0</v>
      </c>
      <c r="B4438" s="6" t="n">
        <f aca="false">1_Data_EDA!H4439</f>
        <v>4</v>
      </c>
      <c r="C4438" s="7" t="n">
        <f aca="false">1_Data_EDA!I4439</f>
        <v>59.99000168</v>
      </c>
      <c r="D4438" s="6" t="n">
        <f aca="false">1_Data_EDA!J4439</f>
        <v>1</v>
      </c>
      <c r="E4438" s="7" t="n">
        <f aca="false">1_Data_EDA!K4439</f>
        <v>59.99000168</v>
      </c>
      <c r="F4438" s="7" t="n">
        <f aca="false">1_Data_EDA!L4439</f>
        <v>12</v>
      </c>
      <c r="G4438" s="8" t="n">
        <f aca="false">1_Data_EDA!M4439</f>
        <v>0.200000003</v>
      </c>
      <c r="H4438" s="6" t="n">
        <f aca="false">IF(1_Data_EDA!B4439="First Class",1,0)</f>
        <v>0</v>
      </c>
      <c r="I4438" s="6" t="n">
        <f aca="false">IF(1_Data_EDA!B4439="Second Class",1,0)</f>
        <v>0</v>
      </c>
      <c r="J4438" s="6" t="n">
        <f aca="false">IF(1_Data_EDA!B4439="Same Day",1,0)</f>
        <v>0</v>
      </c>
      <c r="K4438" s="6" t="n">
        <f aca="false">IF(1_Data_EDA!C4439="Corporate",1,0)</f>
        <v>1</v>
      </c>
      <c r="L4438" s="6" t="n">
        <f aca="false">IF(1_Data_EDA!C4439="Home Office",1,0)</f>
        <v>0</v>
      </c>
      <c r="M4438" s="6" t="n">
        <f aca="false">IF(1_Data_EDA!D4439="Europe",1,0)</f>
        <v>0</v>
      </c>
      <c r="N4438" s="6" t="n">
        <f aca="false">IF(1_Data_EDA!D4439="LATAM",1,0)</f>
        <v>1</v>
      </c>
      <c r="O4438" s="6" t="n">
        <f aca="false">IF(1_Data_EDA!D4439="Pacific Asia",1,0)</f>
        <v>0</v>
      </c>
      <c r="P4438" s="6" t="n">
        <f aca="false">IF(1_Data_EDA!D4439="USCA",1,0)</f>
        <v>0</v>
      </c>
      <c r="Q4438" s="6" t="n">
        <f aca="false">IF(C4438&gt;MEDIAN(C$5:C$8004),1,0)</f>
        <v>0</v>
      </c>
      <c r="R4438" s="6" t="n">
        <f aca="false">IF(D4438&gt;2,1,0)</f>
        <v>0</v>
      </c>
    </row>
    <row r="4439" customFormat="false" ht="15" hidden="false" customHeight="true" outlineLevel="0" collapsed="false">
      <c r="A4439" s="6" t="n">
        <f aca="false">1_Data_EDA!O4440</f>
        <v>1</v>
      </c>
      <c r="B4439" s="6" t="n">
        <f aca="false">1_Data_EDA!H4440</f>
        <v>4</v>
      </c>
      <c r="C4439" s="7" t="n">
        <f aca="false">1_Data_EDA!I4440</f>
        <v>399.980011</v>
      </c>
      <c r="D4439" s="6" t="n">
        <f aca="false">1_Data_EDA!J4440</f>
        <v>1</v>
      </c>
      <c r="E4439" s="7" t="n">
        <f aca="false">1_Data_EDA!K4440</f>
        <v>399.980011</v>
      </c>
      <c r="F4439" s="7" t="n">
        <f aca="false">1_Data_EDA!L4440</f>
        <v>8</v>
      </c>
      <c r="G4439" s="8" t="n">
        <f aca="false">1_Data_EDA!M4440</f>
        <v>0.02</v>
      </c>
      <c r="H4439" s="6" t="n">
        <f aca="false">IF(1_Data_EDA!B4440="First Class",1,0)</f>
        <v>0</v>
      </c>
      <c r="I4439" s="6" t="n">
        <f aca="false">IF(1_Data_EDA!B4440="Second Class",1,0)</f>
        <v>0</v>
      </c>
      <c r="J4439" s="6" t="n">
        <f aca="false">IF(1_Data_EDA!B4440="Same Day",1,0)</f>
        <v>0</v>
      </c>
      <c r="K4439" s="6" t="n">
        <f aca="false">IF(1_Data_EDA!C4440="Corporate",1,0)</f>
        <v>0</v>
      </c>
      <c r="L4439" s="6" t="n">
        <f aca="false">IF(1_Data_EDA!C4440="Home Office",1,0)</f>
        <v>1</v>
      </c>
      <c r="M4439" s="6" t="n">
        <f aca="false">IF(1_Data_EDA!D4440="Europe",1,0)</f>
        <v>0</v>
      </c>
      <c r="N4439" s="6" t="n">
        <f aca="false">IF(1_Data_EDA!D4440="LATAM",1,0)</f>
        <v>1</v>
      </c>
      <c r="O4439" s="6" t="n">
        <f aca="false">IF(1_Data_EDA!D4440="Pacific Asia",1,0)</f>
        <v>0</v>
      </c>
      <c r="P4439" s="6" t="n">
        <f aca="false">IF(1_Data_EDA!D4440="USCA",1,0)</f>
        <v>0</v>
      </c>
      <c r="Q4439" s="6" t="n">
        <f aca="false">IF(C4439&gt;MEDIAN(C$5:C$8004),1,0)</f>
        <v>1</v>
      </c>
      <c r="R4439" s="6" t="n">
        <f aca="false">IF(D4439&gt;2,1,0)</f>
        <v>0</v>
      </c>
    </row>
    <row r="4440" customFormat="false" ht="15" hidden="false" customHeight="true" outlineLevel="0" collapsed="false">
      <c r="A4440" s="6" t="n">
        <f aca="false">1_Data_EDA!O4441</f>
        <v>0</v>
      </c>
      <c r="B4440" s="6" t="n">
        <f aca="false">1_Data_EDA!H4441</f>
        <v>4</v>
      </c>
      <c r="C4440" s="7" t="n">
        <f aca="false">1_Data_EDA!I4441</f>
        <v>30</v>
      </c>
      <c r="D4440" s="6" t="n">
        <f aca="false">1_Data_EDA!J4441</f>
        <v>2</v>
      </c>
      <c r="E4440" s="7" t="n">
        <f aca="false">1_Data_EDA!K4441</f>
        <v>60</v>
      </c>
      <c r="F4440" s="7" t="n">
        <f aca="false">1_Data_EDA!L4441</f>
        <v>9.600000381</v>
      </c>
      <c r="G4440" s="8" t="n">
        <f aca="false">1_Data_EDA!M4441</f>
        <v>0.159999996</v>
      </c>
      <c r="H4440" s="6" t="n">
        <f aca="false">IF(1_Data_EDA!B4441="First Class",1,0)</f>
        <v>0</v>
      </c>
      <c r="I4440" s="6" t="n">
        <f aca="false">IF(1_Data_EDA!B4441="Second Class",1,0)</f>
        <v>0</v>
      </c>
      <c r="J4440" s="6" t="n">
        <f aca="false">IF(1_Data_EDA!B4441="Same Day",1,0)</f>
        <v>0</v>
      </c>
      <c r="K4440" s="6" t="n">
        <f aca="false">IF(1_Data_EDA!C4441="Corporate",1,0)</f>
        <v>0</v>
      </c>
      <c r="L4440" s="6" t="n">
        <f aca="false">IF(1_Data_EDA!C4441="Home Office",1,0)</f>
        <v>0</v>
      </c>
      <c r="M4440" s="6" t="n">
        <f aca="false">IF(1_Data_EDA!D4441="Europe",1,0)</f>
        <v>0</v>
      </c>
      <c r="N4440" s="6" t="n">
        <f aca="false">IF(1_Data_EDA!D4441="LATAM",1,0)</f>
        <v>0</v>
      </c>
      <c r="O4440" s="6" t="n">
        <f aca="false">IF(1_Data_EDA!D4441="Pacific Asia",1,0)</f>
        <v>0</v>
      </c>
      <c r="P4440" s="6" t="n">
        <f aca="false">IF(1_Data_EDA!D4441="USCA",1,0)</f>
        <v>1</v>
      </c>
      <c r="Q4440" s="6" t="n">
        <f aca="false">IF(C4440&gt;MEDIAN(C$5:C$8004),1,0)</f>
        <v>0</v>
      </c>
      <c r="R4440" s="6" t="n">
        <f aca="false">IF(D4440&gt;2,1,0)</f>
        <v>0</v>
      </c>
    </row>
    <row r="4441" customFormat="false" ht="15" hidden="false" customHeight="true" outlineLevel="0" collapsed="false">
      <c r="A4441" s="6" t="n">
        <f aca="false">1_Data_EDA!O4442</f>
        <v>1</v>
      </c>
      <c r="B4441" s="6" t="n">
        <f aca="false">1_Data_EDA!H4442</f>
        <v>2</v>
      </c>
      <c r="C4441" s="7" t="n">
        <f aca="false">1_Data_EDA!I4442</f>
        <v>59.99000168</v>
      </c>
      <c r="D4441" s="6" t="n">
        <f aca="false">1_Data_EDA!J4442</f>
        <v>3</v>
      </c>
      <c r="E4441" s="7" t="n">
        <f aca="false">1_Data_EDA!K4442</f>
        <v>179.9700012</v>
      </c>
      <c r="F4441" s="7" t="n">
        <f aca="false">1_Data_EDA!L4442</f>
        <v>9</v>
      </c>
      <c r="G4441" s="8" t="n">
        <f aca="false">1_Data_EDA!M4442</f>
        <v>0.050000001</v>
      </c>
      <c r="H4441" s="6" t="n">
        <f aca="false">IF(1_Data_EDA!B4442="First Class",1,0)</f>
        <v>0</v>
      </c>
      <c r="I4441" s="6" t="n">
        <f aca="false">IF(1_Data_EDA!B4442="Second Class",1,0)</f>
        <v>1</v>
      </c>
      <c r="J4441" s="6" t="n">
        <f aca="false">IF(1_Data_EDA!B4442="Same Day",1,0)</f>
        <v>0</v>
      </c>
      <c r="K4441" s="6" t="n">
        <f aca="false">IF(1_Data_EDA!C4442="Corporate",1,0)</f>
        <v>0</v>
      </c>
      <c r="L4441" s="6" t="n">
        <f aca="false">IF(1_Data_EDA!C4442="Home Office",1,0)</f>
        <v>0</v>
      </c>
      <c r="M4441" s="6" t="n">
        <f aca="false">IF(1_Data_EDA!D4442="Europe",1,0)</f>
        <v>0</v>
      </c>
      <c r="N4441" s="6" t="n">
        <f aca="false">IF(1_Data_EDA!D4442="LATAM",1,0)</f>
        <v>1</v>
      </c>
      <c r="O4441" s="6" t="n">
        <f aca="false">IF(1_Data_EDA!D4442="Pacific Asia",1,0)</f>
        <v>0</v>
      </c>
      <c r="P4441" s="6" t="n">
        <f aca="false">IF(1_Data_EDA!D4442="USCA",1,0)</f>
        <v>0</v>
      </c>
      <c r="Q4441" s="6" t="n">
        <f aca="false">IF(C4441&gt;MEDIAN(C$5:C$8004),1,0)</f>
        <v>0</v>
      </c>
      <c r="R4441" s="6" t="n">
        <f aca="false">IF(D4441&gt;2,1,0)</f>
        <v>1</v>
      </c>
    </row>
    <row r="4442" customFormat="false" ht="15" hidden="false" customHeight="true" outlineLevel="0" collapsed="false">
      <c r="A4442" s="6" t="n">
        <f aca="false">1_Data_EDA!O4443</f>
        <v>1</v>
      </c>
      <c r="B4442" s="6" t="n">
        <f aca="false">1_Data_EDA!H4443</f>
        <v>2</v>
      </c>
      <c r="C4442" s="7" t="n">
        <f aca="false">1_Data_EDA!I4443</f>
        <v>49.97999954</v>
      </c>
      <c r="D4442" s="6" t="n">
        <f aca="false">1_Data_EDA!J4443</f>
        <v>5</v>
      </c>
      <c r="E4442" s="7" t="n">
        <f aca="false">1_Data_EDA!K4443</f>
        <v>249.8999939</v>
      </c>
      <c r="F4442" s="7" t="n">
        <f aca="false">1_Data_EDA!L4443</f>
        <v>24.98999977</v>
      </c>
      <c r="G4442" s="8" t="n">
        <f aca="false">1_Data_EDA!M4443</f>
        <v>0.100000001</v>
      </c>
      <c r="H4442" s="6" t="n">
        <f aca="false">IF(1_Data_EDA!B4443="First Class",1,0)</f>
        <v>0</v>
      </c>
      <c r="I4442" s="6" t="n">
        <f aca="false">IF(1_Data_EDA!B4443="Second Class",1,0)</f>
        <v>1</v>
      </c>
      <c r="J4442" s="6" t="n">
        <f aca="false">IF(1_Data_EDA!B4443="Same Day",1,0)</f>
        <v>0</v>
      </c>
      <c r="K4442" s="6" t="n">
        <f aca="false">IF(1_Data_EDA!C4443="Corporate",1,0)</f>
        <v>0</v>
      </c>
      <c r="L4442" s="6" t="n">
        <f aca="false">IF(1_Data_EDA!C4443="Home Office",1,0)</f>
        <v>0</v>
      </c>
      <c r="M4442" s="6" t="n">
        <f aca="false">IF(1_Data_EDA!D4443="Europe",1,0)</f>
        <v>0</v>
      </c>
      <c r="N4442" s="6" t="n">
        <f aca="false">IF(1_Data_EDA!D4443="LATAM",1,0)</f>
        <v>0</v>
      </c>
      <c r="O4442" s="6" t="n">
        <f aca="false">IF(1_Data_EDA!D4443="Pacific Asia",1,0)</f>
        <v>0</v>
      </c>
      <c r="P4442" s="6" t="n">
        <f aca="false">IF(1_Data_EDA!D4443="USCA",1,0)</f>
        <v>0</v>
      </c>
      <c r="Q4442" s="6" t="n">
        <f aca="false">IF(C4442&gt;MEDIAN(C$5:C$8004),1,0)</f>
        <v>0</v>
      </c>
      <c r="R4442" s="6" t="n">
        <f aca="false">IF(D4442&gt;2,1,0)</f>
        <v>1</v>
      </c>
    </row>
    <row r="4443" customFormat="false" ht="15" hidden="false" customHeight="true" outlineLevel="0" collapsed="false">
      <c r="A4443" s="6" t="n">
        <f aca="false">1_Data_EDA!O4444</f>
        <v>0</v>
      </c>
      <c r="B4443" s="6" t="n">
        <f aca="false">1_Data_EDA!H4444</f>
        <v>4</v>
      </c>
      <c r="C4443" s="7" t="n">
        <f aca="false">1_Data_EDA!I4444</f>
        <v>129.9900055</v>
      </c>
      <c r="D4443" s="6" t="n">
        <f aca="false">1_Data_EDA!J4444</f>
        <v>1</v>
      </c>
      <c r="E4443" s="7" t="n">
        <f aca="false">1_Data_EDA!K4444</f>
        <v>129.9900055</v>
      </c>
      <c r="F4443" s="7" t="n">
        <f aca="false">1_Data_EDA!L4444</f>
        <v>16.89999962</v>
      </c>
      <c r="G4443" s="8" t="n">
        <f aca="false">1_Data_EDA!M4444</f>
        <v>0.129999995</v>
      </c>
      <c r="H4443" s="6" t="n">
        <f aca="false">IF(1_Data_EDA!B4444="First Class",1,0)</f>
        <v>0</v>
      </c>
      <c r="I4443" s="6" t="n">
        <f aca="false">IF(1_Data_EDA!B4444="Second Class",1,0)</f>
        <v>0</v>
      </c>
      <c r="J4443" s="6" t="n">
        <f aca="false">IF(1_Data_EDA!B4444="Same Day",1,0)</f>
        <v>0</v>
      </c>
      <c r="K4443" s="6" t="n">
        <f aca="false">IF(1_Data_EDA!C4444="Corporate",1,0)</f>
        <v>1</v>
      </c>
      <c r="L4443" s="6" t="n">
        <f aca="false">IF(1_Data_EDA!C4444="Home Office",1,0)</f>
        <v>0</v>
      </c>
      <c r="M4443" s="6" t="n">
        <f aca="false">IF(1_Data_EDA!D4444="Europe",1,0)</f>
        <v>0</v>
      </c>
      <c r="N4443" s="6" t="n">
        <f aca="false">IF(1_Data_EDA!D4444="LATAM",1,0)</f>
        <v>0</v>
      </c>
      <c r="O4443" s="6" t="n">
        <f aca="false">IF(1_Data_EDA!D4444="Pacific Asia",1,0)</f>
        <v>0</v>
      </c>
      <c r="P4443" s="6" t="n">
        <f aca="false">IF(1_Data_EDA!D4444="USCA",1,0)</f>
        <v>1</v>
      </c>
      <c r="Q4443" s="6" t="n">
        <f aca="false">IF(C4443&gt;MEDIAN(C$5:C$8004),1,0)</f>
        <v>1</v>
      </c>
      <c r="R4443" s="6" t="n">
        <f aca="false">IF(D4443&gt;2,1,0)</f>
        <v>0</v>
      </c>
    </row>
    <row r="4444" customFormat="false" ht="15" hidden="false" customHeight="true" outlineLevel="0" collapsed="false">
      <c r="A4444" s="6" t="n">
        <f aca="false">1_Data_EDA!O4445</f>
        <v>0</v>
      </c>
      <c r="B4444" s="6" t="n">
        <f aca="false">1_Data_EDA!H4445</f>
        <v>2</v>
      </c>
      <c r="C4444" s="7" t="n">
        <f aca="false">1_Data_EDA!I4445</f>
        <v>50</v>
      </c>
      <c r="D4444" s="6" t="n">
        <f aca="false">1_Data_EDA!J4445</f>
        <v>2</v>
      </c>
      <c r="E4444" s="7" t="n">
        <f aca="false">1_Data_EDA!K4445</f>
        <v>100</v>
      </c>
      <c r="F4444" s="7" t="n">
        <f aca="false">1_Data_EDA!L4445</f>
        <v>16</v>
      </c>
      <c r="G4444" s="8" t="n">
        <f aca="false">1_Data_EDA!M4445</f>
        <v>0.159999996</v>
      </c>
      <c r="H4444" s="6" t="n">
        <f aca="false">IF(1_Data_EDA!B4445="First Class",1,0)</f>
        <v>0</v>
      </c>
      <c r="I4444" s="6" t="n">
        <f aca="false">IF(1_Data_EDA!B4445="Second Class",1,0)</f>
        <v>1</v>
      </c>
      <c r="J4444" s="6" t="n">
        <f aca="false">IF(1_Data_EDA!B4445="Same Day",1,0)</f>
        <v>0</v>
      </c>
      <c r="K4444" s="6" t="n">
        <f aca="false">IF(1_Data_EDA!C4445="Corporate",1,0)</f>
        <v>1</v>
      </c>
      <c r="L4444" s="6" t="n">
        <f aca="false">IF(1_Data_EDA!C4445="Home Office",1,0)</f>
        <v>0</v>
      </c>
      <c r="M4444" s="6" t="n">
        <f aca="false">IF(1_Data_EDA!D4445="Europe",1,0)</f>
        <v>1</v>
      </c>
      <c r="N4444" s="6" t="n">
        <f aca="false">IF(1_Data_EDA!D4445="LATAM",1,0)</f>
        <v>0</v>
      </c>
      <c r="O4444" s="6" t="n">
        <f aca="false">IF(1_Data_EDA!D4445="Pacific Asia",1,0)</f>
        <v>0</v>
      </c>
      <c r="P4444" s="6" t="n">
        <f aca="false">IF(1_Data_EDA!D4445="USCA",1,0)</f>
        <v>0</v>
      </c>
      <c r="Q4444" s="6" t="n">
        <f aca="false">IF(C4444&gt;MEDIAN(C$5:C$8004),1,0)</f>
        <v>0</v>
      </c>
      <c r="R4444" s="6" t="n">
        <f aca="false">IF(D4444&gt;2,1,0)</f>
        <v>0</v>
      </c>
    </row>
    <row r="4445" customFormat="false" ht="15" hidden="false" customHeight="true" outlineLevel="0" collapsed="false">
      <c r="A4445" s="6" t="n">
        <f aca="false">1_Data_EDA!O4446</f>
        <v>0</v>
      </c>
      <c r="B4445" s="6" t="n">
        <f aca="false">1_Data_EDA!H4446</f>
        <v>4</v>
      </c>
      <c r="C4445" s="7" t="n">
        <f aca="false">1_Data_EDA!I4446</f>
        <v>199.9900055</v>
      </c>
      <c r="D4445" s="6" t="n">
        <f aca="false">1_Data_EDA!J4446</f>
        <v>1</v>
      </c>
      <c r="E4445" s="7" t="n">
        <f aca="false">1_Data_EDA!K4446</f>
        <v>199.9900055</v>
      </c>
      <c r="F4445" s="7" t="n">
        <f aca="false">1_Data_EDA!L4446</f>
        <v>10</v>
      </c>
      <c r="G4445" s="8" t="n">
        <f aca="false">1_Data_EDA!M4446</f>
        <v>0.050000001</v>
      </c>
      <c r="H4445" s="6" t="n">
        <f aca="false">IF(1_Data_EDA!B4446="First Class",1,0)</f>
        <v>0</v>
      </c>
      <c r="I4445" s="6" t="n">
        <f aca="false">IF(1_Data_EDA!B4446="Second Class",1,0)</f>
        <v>0</v>
      </c>
      <c r="J4445" s="6" t="n">
        <f aca="false">IF(1_Data_EDA!B4446="Same Day",1,0)</f>
        <v>0</v>
      </c>
      <c r="K4445" s="6" t="n">
        <f aca="false">IF(1_Data_EDA!C4446="Corporate",1,0)</f>
        <v>0</v>
      </c>
      <c r="L4445" s="6" t="n">
        <f aca="false">IF(1_Data_EDA!C4446="Home Office",1,0)</f>
        <v>0</v>
      </c>
      <c r="M4445" s="6" t="n">
        <f aca="false">IF(1_Data_EDA!D4446="Europe",1,0)</f>
        <v>0</v>
      </c>
      <c r="N4445" s="6" t="n">
        <f aca="false">IF(1_Data_EDA!D4446="LATAM",1,0)</f>
        <v>0</v>
      </c>
      <c r="O4445" s="6" t="n">
        <f aca="false">IF(1_Data_EDA!D4446="Pacific Asia",1,0)</f>
        <v>0</v>
      </c>
      <c r="P4445" s="6" t="n">
        <f aca="false">IF(1_Data_EDA!D4446="USCA",1,0)</f>
        <v>1</v>
      </c>
      <c r="Q4445" s="6" t="n">
        <f aca="false">IF(C4445&gt;MEDIAN(C$5:C$8004),1,0)</f>
        <v>1</v>
      </c>
      <c r="R4445" s="6" t="n">
        <f aca="false">IF(D4445&gt;2,1,0)</f>
        <v>0</v>
      </c>
    </row>
    <row r="4446" customFormat="false" ht="15" hidden="false" customHeight="true" outlineLevel="0" collapsed="false">
      <c r="A4446" s="6" t="n">
        <f aca="false">1_Data_EDA!O4447</f>
        <v>0</v>
      </c>
      <c r="B4446" s="6" t="n">
        <f aca="false">1_Data_EDA!H4447</f>
        <v>0</v>
      </c>
      <c r="C4446" s="7" t="n">
        <f aca="false">1_Data_EDA!I4447</f>
        <v>129.9900055</v>
      </c>
      <c r="D4446" s="6" t="n">
        <f aca="false">1_Data_EDA!J4447</f>
        <v>1</v>
      </c>
      <c r="E4446" s="7" t="n">
        <f aca="false">1_Data_EDA!K4447</f>
        <v>129.9900055</v>
      </c>
      <c r="F4446" s="7" t="n">
        <f aca="false">1_Data_EDA!L4447</f>
        <v>26</v>
      </c>
      <c r="G4446" s="8" t="n">
        <f aca="false">1_Data_EDA!M4447</f>
        <v>0.200000003</v>
      </c>
      <c r="H4446" s="6" t="n">
        <f aca="false">IF(1_Data_EDA!B4447="First Class",1,0)</f>
        <v>0</v>
      </c>
      <c r="I4446" s="6" t="n">
        <f aca="false">IF(1_Data_EDA!B4447="Second Class",1,0)</f>
        <v>0</v>
      </c>
      <c r="J4446" s="6" t="n">
        <f aca="false">IF(1_Data_EDA!B4447="Same Day",1,0)</f>
        <v>1</v>
      </c>
      <c r="K4446" s="6" t="n">
        <f aca="false">IF(1_Data_EDA!C4447="Corporate",1,0)</f>
        <v>1</v>
      </c>
      <c r="L4446" s="6" t="n">
        <f aca="false">IF(1_Data_EDA!C4447="Home Office",1,0)</f>
        <v>0</v>
      </c>
      <c r="M4446" s="6" t="n">
        <f aca="false">IF(1_Data_EDA!D4447="Europe",1,0)</f>
        <v>1</v>
      </c>
      <c r="N4446" s="6" t="n">
        <f aca="false">IF(1_Data_EDA!D4447="LATAM",1,0)</f>
        <v>0</v>
      </c>
      <c r="O4446" s="6" t="n">
        <f aca="false">IF(1_Data_EDA!D4447="Pacific Asia",1,0)</f>
        <v>0</v>
      </c>
      <c r="P4446" s="6" t="n">
        <f aca="false">IF(1_Data_EDA!D4447="USCA",1,0)</f>
        <v>0</v>
      </c>
      <c r="Q4446" s="6" t="n">
        <f aca="false">IF(C4446&gt;MEDIAN(C$5:C$8004),1,0)</f>
        <v>1</v>
      </c>
      <c r="R4446" s="6" t="n">
        <f aca="false">IF(D4446&gt;2,1,0)</f>
        <v>0</v>
      </c>
    </row>
    <row r="4447" customFormat="false" ht="15" hidden="false" customHeight="true" outlineLevel="0" collapsed="false">
      <c r="A4447" s="6" t="n">
        <f aca="false">1_Data_EDA!O4448</f>
        <v>1</v>
      </c>
      <c r="B4447" s="6" t="n">
        <f aca="false">1_Data_EDA!H4448</f>
        <v>1</v>
      </c>
      <c r="C4447" s="7" t="n">
        <f aca="false">1_Data_EDA!I4448</f>
        <v>99.98999786</v>
      </c>
      <c r="D4447" s="6" t="n">
        <f aca="false">1_Data_EDA!J4448</f>
        <v>5</v>
      </c>
      <c r="E4447" s="7" t="n">
        <f aca="false">1_Data_EDA!K4448</f>
        <v>499.9500122</v>
      </c>
      <c r="F4447" s="7" t="n">
        <f aca="false">1_Data_EDA!L4448</f>
        <v>64.98999786</v>
      </c>
      <c r="G4447" s="8" t="n">
        <f aca="false">1_Data_EDA!M4448</f>
        <v>0.129999995</v>
      </c>
      <c r="H4447" s="6" t="n">
        <f aca="false">IF(1_Data_EDA!B4448="First Class",1,0)</f>
        <v>1</v>
      </c>
      <c r="I4447" s="6" t="n">
        <f aca="false">IF(1_Data_EDA!B4448="Second Class",1,0)</f>
        <v>0</v>
      </c>
      <c r="J4447" s="6" t="n">
        <f aca="false">IF(1_Data_EDA!B4448="Same Day",1,0)</f>
        <v>0</v>
      </c>
      <c r="K4447" s="6" t="n">
        <f aca="false">IF(1_Data_EDA!C4448="Corporate",1,0)</f>
        <v>0</v>
      </c>
      <c r="L4447" s="6" t="n">
        <f aca="false">IF(1_Data_EDA!C4448="Home Office",1,0)</f>
        <v>1</v>
      </c>
      <c r="M4447" s="6" t="n">
        <f aca="false">IF(1_Data_EDA!D4448="Europe",1,0)</f>
        <v>0</v>
      </c>
      <c r="N4447" s="6" t="n">
        <f aca="false">IF(1_Data_EDA!D4448="LATAM",1,0)</f>
        <v>1</v>
      </c>
      <c r="O4447" s="6" t="n">
        <f aca="false">IF(1_Data_EDA!D4448="Pacific Asia",1,0)</f>
        <v>0</v>
      </c>
      <c r="P4447" s="6" t="n">
        <f aca="false">IF(1_Data_EDA!D4448="USCA",1,0)</f>
        <v>0</v>
      </c>
      <c r="Q4447" s="6" t="n">
        <f aca="false">IF(C4447&gt;MEDIAN(C$5:C$8004),1,0)</f>
        <v>1</v>
      </c>
      <c r="R4447" s="6" t="n">
        <f aca="false">IF(D4447&gt;2,1,0)</f>
        <v>1</v>
      </c>
    </row>
    <row r="4448" customFormat="false" ht="15" hidden="false" customHeight="true" outlineLevel="0" collapsed="false">
      <c r="A4448" s="6" t="n">
        <f aca="false">1_Data_EDA!O4449</f>
        <v>0</v>
      </c>
      <c r="B4448" s="6" t="n">
        <f aca="false">1_Data_EDA!H4449</f>
        <v>4</v>
      </c>
      <c r="C4448" s="7" t="n">
        <f aca="false">1_Data_EDA!I4449</f>
        <v>39.99000168</v>
      </c>
      <c r="D4448" s="6" t="n">
        <f aca="false">1_Data_EDA!J4449</f>
        <v>1</v>
      </c>
      <c r="E4448" s="7" t="n">
        <f aca="false">1_Data_EDA!K4449</f>
        <v>39.99000168</v>
      </c>
      <c r="F4448" s="7" t="n">
        <f aca="false">1_Data_EDA!L4449</f>
        <v>4</v>
      </c>
      <c r="G4448" s="8" t="n">
        <f aca="false">1_Data_EDA!M4449</f>
        <v>0.100000001</v>
      </c>
      <c r="H4448" s="6" t="n">
        <f aca="false">IF(1_Data_EDA!B4449="First Class",1,0)</f>
        <v>0</v>
      </c>
      <c r="I4448" s="6" t="n">
        <f aca="false">IF(1_Data_EDA!B4449="Second Class",1,0)</f>
        <v>0</v>
      </c>
      <c r="J4448" s="6" t="n">
        <f aca="false">IF(1_Data_EDA!B4449="Same Day",1,0)</f>
        <v>0</v>
      </c>
      <c r="K4448" s="6" t="n">
        <f aca="false">IF(1_Data_EDA!C4449="Corporate",1,0)</f>
        <v>1</v>
      </c>
      <c r="L4448" s="6" t="n">
        <f aca="false">IF(1_Data_EDA!C4449="Home Office",1,0)</f>
        <v>0</v>
      </c>
      <c r="M4448" s="6" t="n">
        <f aca="false">IF(1_Data_EDA!D4449="Europe",1,0)</f>
        <v>0</v>
      </c>
      <c r="N4448" s="6" t="n">
        <f aca="false">IF(1_Data_EDA!D4449="LATAM",1,0)</f>
        <v>1</v>
      </c>
      <c r="O4448" s="6" t="n">
        <f aca="false">IF(1_Data_EDA!D4449="Pacific Asia",1,0)</f>
        <v>0</v>
      </c>
      <c r="P4448" s="6" t="n">
        <f aca="false">IF(1_Data_EDA!D4449="USCA",1,0)</f>
        <v>0</v>
      </c>
      <c r="Q4448" s="6" t="n">
        <f aca="false">IF(C4448&gt;MEDIAN(C$5:C$8004),1,0)</f>
        <v>0</v>
      </c>
      <c r="R4448" s="6" t="n">
        <f aca="false">IF(D4448&gt;2,1,0)</f>
        <v>0</v>
      </c>
    </row>
    <row r="4449" customFormat="false" ht="15" hidden="false" customHeight="true" outlineLevel="0" collapsed="false">
      <c r="A4449" s="6" t="n">
        <f aca="false">1_Data_EDA!O4450</f>
        <v>1</v>
      </c>
      <c r="B4449" s="6" t="n">
        <f aca="false">1_Data_EDA!H4450</f>
        <v>1</v>
      </c>
      <c r="C4449" s="7" t="n">
        <f aca="false">1_Data_EDA!I4450</f>
        <v>299.980011</v>
      </c>
      <c r="D4449" s="6" t="n">
        <f aca="false">1_Data_EDA!J4450</f>
        <v>1</v>
      </c>
      <c r="E4449" s="7" t="n">
        <f aca="false">1_Data_EDA!K4450</f>
        <v>299.980011</v>
      </c>
      <c r="F4449" s="7" t="n">
        <f aca="false">1_Data_EDA!L4450</f>
        <v>12</v>
      </c>
      <c r="G4449" s="8" t="n">
        <f aca="false">1_Data_EDA!M4450</f>
        <v>0.039999999</v>
      </c>
      <c r="H4449" s="6" t="n">
        <f aca="false">IF(1_Data_EDA!B4450="First Class",1,0)</f>
        <v>1</v>
      </c>
      <c r="I4449" s="6" t="n">
        <f aca="false">IF(1_Data_EDA!B4450="Second Class",1,0)</f>
        <v>0</v>
      </c>
      <c r="J4449" s="6" t="n">
        <f aca="false">IF(1_Data_EDA!B4450="Same Day",1,0)</f>
        <v>0</v>
      </c>
      <c r="K4449" s="6" t="n">
        <f aca="false">IF(1_Data_EDA!C4450="Corporate",1,0)</f>
        <v>0</v>
      </c>
      <c r="L4449" s="6" t="n">
        <f aca="false">IF(1_Data_EDA!C4450="Home Office",1,0)</f>
        <v>0</v>
      </c>
      <c r="M4449" s="6" t="n">
        <f aca="false">IF(1_Data_EDA!D4450="Europe",1,0)</f>
        <v>0</v>
      </c>
      <c r="N4449" s="6" t="n">
        <f aca="false">IF(1_Data_EDA!D4450="LATAM",1,0)</f>
        <v>0</v>
      </c>
      <c r="O4449" s="6" t="n">
        <f aca="false">IF(1_Data_EDA!D4450="Pacific Asia",1,0)</f>
        <v>1</v>
      </c>
      <c r="P4449" s="6" t="n">
        <f aca="false">IF(1_Data_EDA!D4450="USCA",1,0)</f>
        <v>0</v>
      </c>
      <c r="Q4449" s="6" t="n">
        <f aca="false">IF(C4449&gt;MEDIAN(C$5:C$8004),1,0)</f>
        <v>1</v>
      </c>
      <c r="R4449" s="6" t="n">
        <f aca="false">IF(D4449&gt;2,1,0)</f>
        <v>0</v>
      </c>
    </row>
    <row r="4450" customFormat="false" ht="15" hidden="false" customHeight="true" outlineLevel="0" collapsed="false">
      <c r="A4450" s="6" t="n">
        <f aca="false">1_Data_EDA!O4451</f>
        <v>0</v>
      </c>
      <c r="B4450" s="6" t="n">
        <f aca="false">1_Data_EDA!H4451</f>
        <v>0</v>
      </c>
      <c r="C4450" s="7" t="n">
        <f aca="false">1_Data_EDA!I4451</f>
        <v>199.9900055</v>
      </c>
      <c r="D4450" s="6" t="n">
        <f aca="false">1_Data_EDA!J4451</f>
        <v>1</v>
      </c>
      <c r="E4450" s="7" t="n">
        <f aca="false">1_Data_EDA!K4451</f>
        <v>199.9900055</v>
      </c>
      <c r="F4450" s="7" t="n">
        <f aca="false">1_Data_EDA!L4451</f>
        <v>14</v>
      </c>
      <c r="G4450" s="8" t="n">
        <f aca="false">1_Data_EDA!M4451</f>
        <v>0.07</v>
      </c>
      <c r="H4450" s="6" t="n">
        <f aca="false">IF(1_Data_EDA!B4451="First Class",1,0)</f>
        <v>0</v>
      </c>
      <c r="I4450" s="6" t="n">
        <f aca="false">IF(1_Data_EDA!B4451="Second Class",1,0)</f>
        <v>0</v>
      </c>
      <c r="J4450" s="6" t="n">
        <f aca="false">IF(1_Data_EDA!B4451="Same Day",1,0)</f>
        <v>1</v>
      </c>
      <c r="K4450" s="6" t="n">
        <f aca="false">IF(1_Data_EDA!C4451="Corporate",1,0)</f>
        <v>1</v>
      </c>
      <c r="L4450" s="6" t="n">
        <f aca="false">IF(1_Data_EDA!C4451="Home Office",1,0)</f>
        <v>0</v>
      </c>
      <c r="M4450" s="6" t="n">
        <f aca="false">IF(1_Data_EDA!D4451="Europe",1,0)</f>
        <v>0</v>
      </c>
      <c r="N4450" s="6" t="n">
        <f aca="false">IF(1_Data_EDA!D4451="LATAM",1,0)</f>
        <v>0</v>
      </c>
      <c r="O4450" s="6" t="n">
        <f aca="false">IF(1_Data_EDA!D4451="Pacific Asia",1,0)</f>
        <v>0</v>
      </c>
      <c r="P4450" s="6" t="n">
        <f aca="false">IF(1_Data_EDA!D4451="USCA",1,0)</f>
        <v>1</v>
      </c>
      <c r="Q4450" s="6" t="n">
        <f aca="false">IF(C4450&gt;MEDIAN(C$5:C$8004),1,0)</f>
        <v>1</v>
      </c>
      <c r="R4450" s="6" t="n">
        <f aca="false">IF(D4450&gt;2,1,0)</f>
        <v>0</v>
      </c>
    </row>
    <row r="4451" customFormat="false" ht="15" hidden="false" customHeight="true" outlineLevel="0" collapsed="false">
      <c r="A4451" s="6" t="n">
        <f aca="false">1_Data_EDA!O4452</f>
        <v>1</v>
      </c>
      <c r="B4451" s="6" t="n">
        <f aca="false">1_Data_EDA!H4452</f>
        <v>4</v>
      </c>
      <c r="C4451" s="7" t="n">
        <f aca="false">1_Data_EDA!I4452</f>
        <v>59.99000168</v>
      </c>
      <c r="D4451" s="6" t="n">
        <f aca="false">1_Data_EDA!J4452</f>
        <v>3</v>
      </c>
      <c r="E4451" s="7" t="n">
        <f aca="false">1_Data_EDA!K4452</f>
        <v>179.9700012</v>
      </c>
      <c r="F4451" s="7" t="n">
        <f aca="false">1_Data_EDA!L4452</f>
        <v>3.599999905</v>
      </c>
      <c r="G4451" s="8" t="n">
        <f aca="false">1_Data_EDA!M4452</f>
        <v>0.02</v>
      </c>
      <c r="H4451" s="6" t="n">
        <f aca="false">IF(1_Data_EDA!B4452="First Class",1,0)</f>
        <v>0</v>
      </c>
      <c r="I4451" s="6" t="n">
        <f aca="false">IF(1_Data_EDA!B4452="Second Class",1,0)</f>
        <v>0</v>
      </c>
      <c r="J4451" s="6" t="n">
        <f aca="false">IF(1_Data_EDA!B4452="Same Day",1,0)</f>
        <v>0</v>
      </c>
      <c r="K4451" s="6" t="n">
        <f aca="false">IF(1_Data_EDA!C4452="Corporate",1,0)</f>
        <v>0</v>
      </c>
      <c r="L4451" s="6" t="n">
        <f aca="false">IF(1_Data_EDA!C4452="Home Office",1,0)</f>
        <v>0</v>
      </c>
      <c r="M4451" s="6" t="n">
        <f aca="false">IF(1_Data_EDA!D4452="Europe",1,0)</f>
        <v>0</v>
      </c>
      <c r="N4451" s="6" t="n">
        <f aca="false">IF(1_Data_EDA!D4452="LATAM",1,0)</f>
        <v>0</v>
      </c>
      <c r="O4451" s="6" t="n">
        <f aca="false">IF(1_Data_EDA!D4452="Pacific Asia",1,0)</f>
        <v>0</v>
      </c>
      <c r="P4451" s="6" t="n">
        <f aca="false">IF(1_Data_EDA!D4452="USCA",1,0)</f>
        <v>1</v>
      </c>
      <c r="Q4451" s="6" t="n">
        <f aca="false">IF(C4451&gt;MEDIAN(C$5:C$8004),1,0)</f>
        <v>0</v>
      </c>
      <c r="R4451" s="6" t="n">
        <f aca="false">IF(D4451&gt;2,1,0)</f>
        <v>1</v>
      </c>
    </row>
    <row r="4452" customFormat="false" ht="15" hidden="false" customHeight="true" outlineLevel="0" collapsed="false">
      <c r="A4452" s="6" t="n">
        <f aca="false">1_Data_EDA!O4453</f>
        <v>0</v>
      </c>
      <c r="B4452" s="6" t="n">
        <f aca="false">1_Data_EDA!H4453</f>
        <v>4</v>
      </c>
      <c r="C4452" s="7" t="n">
        <f aca="false">1_Data_EDA!I4453</f>
        <v>99.98999786</v>
      </c>
      <c r="D4452" s="6" t="n">
        <f aca="false">1_Data_EDA!J4453</f>
        <v>3</v>
      </c>
      <c r="E4452" s="7" t="n">
        <f aca="false">1_Data_EDA!K4453</f>
        <v>299.9700012</v>
      </c>
      <c r="F4452" s="7" t="n">
        <f aca="false">1_Data_EDA!L4453</f>
        <v>16.5</v>
      </c>
      <c r="G4452" s="8" t="n">
        <f aca="false">1_Data_EDA!M4453</f>
        <v>0.059999999</v>
      </c>
      <c r="H4452" s="6" t="n">
        <f aca="false">IF(1_Data_EDA!B4453="First Class",1,0)</f>
        <v>0</v>
      </c>
      <c r="I4452" s="6" t="n">
        <f aca="false">IF(1_Data_EDA!B4453="Second Class",1,0)</f>
        <v>0</v>
      </c>
      <c r="J4452" s="6" t="n">
        <f aca="false">IF(1_Data_EDA!B4453="Same Day",1,0)</f>
        <v>0</v>
      </c>
      <c r="K4452" s="6" t="n">
        <f aca="false">IF(1_Data_EDA!C4453="Corporate",1,0)</f>
        <v>1</v>
      </c>
      <c r="L4452" s="6" t="n">
        <f aca="false">IF(1_Data_EDA!C4453="Home Office",1,0)</f>
        <v>0</v>
      </c>
      <c r="M4452" s="6" t="n">
        <f aca="false">IF(1_Data_EDA!D4453="Europe",1,0)</f>
        <v>0</v>
      </c>
      <c r="N4452" s="6" t="n">
        <f aca="false">IF(1_Data_EDA!D4453="LATAM",1,0)</f>
        <v>0</v>
      </c>
      <c r="O4452" s="6" t="n">
        <f aca="false">IF(1_Data_EDA!D4453="Pacific Asia",1,0)</f>
        <v>0</v>
      </c>
      <c r="P4452" s="6" t="n">
        <f aca="false">IF(1_Data_EDA!D4453="USCA",1,0)</f>
        <v>1</v>
      </c>
      <c r="Q4452" s="6" t="n">
        <f aca="false">IF(C4452&gt;MEDIAN(C$5:C$8004),1,0)</f>
        <v>1</v>
      </c>
      <c r="R4452" s="6" t="n">
        <f aca="false">IF(D4452&gt;2,1,0)</f>
        <v>1</v>
      </c>
    </row>
    <row r="4453" customFormat="false" ht="15" hidden="false" customHeight="true" outlineLevel="0" collapsed="false">
      <c r="A4453" s="6" t="n">
        <f aca="false">1_Data_EDA!O4454</f>
        <v>1</v>
      </c>
      <c r="B4453" s="6" t="n">
        <f aca="false">1_Data_EDA!H4454</f>
        <v>2</v>
      </c>
      <c r="C4453" s="7" t="n">
        <f aca="false">1_Data_EDA!I4454</f>
        <v>109.9499969</v>
      </c>
      <c r="D4453" s="6" t="n">
        <f aca="false">1_Data_EDA!J4454</f>
        <v>1</v>
      </c>
      <c r="E4453" s="7" t="n">
        <f aca="false">1_Data_EDA!K4454</f>
        <v>109.9499969</v>
      </c>
      <c r="F4453" s="7" t="n">
        <f aca="false">1_Data_EDA!L4454</f>
        <v>14.28999996</v>
      </c>
      <c r="G4453" s="8" t="n">
        <f aca="false">1_Data_EDA!M4454</f>
        <v>0.129999995</v>
      </c>
      <c r="H4453" s="6" t="n">
        <f aca="false">IF(1_Data_EDA!B4454="First Class",1,0)</f>
        <v>0</v>
      </c>
      <c r="I4453" s="6" t="n">
        <f aca="false">IF(1_Data_EDA!B4454="Second Class",1,0)</f>
        <v>1</v>
      </c>
      <c r="J4453" s="6" t="n">
        <f aca="false">IF(1_Data_EDA!B4454="Same Day",1,0)</f>
        <v>0</v>
      </c>
      <c r="K4453" s="6" t="n">
        <f aca="false">IF(1_Data_EDA!C4454="Corporate",1,0)</f>
        <v>0</v>
      </c>
      <c r="L4453" s="6" t="n">
        <f aca="false">IF(1_Data_EDA!C4454="Home Office",1,0)</f>
        <v>1</v>
      </c>
      <c r="M4453" s="6" t="n">
        <f aca="false">IF(1_Data_EDA!D4454="Europe",1,0)</f>
        <v>0</v>
      </c>
      <c r="N4453" s="6" t="n">
        <f aca="false">IF(1_Data_EDA!D4454="LATAM",1,0)</f>
        <v>1</v>
      </c>
      <c r="O4453" s="6" t="n">
        <f aca="false">IF(1_Data_EDA!D4454="Pacific Asia",1,0)</f>
        <v>0</v>
      </c>
      <c r="P4453" s="6" t="n">
        <f aca="false">IF(1_Data_EDA!D4454="USCA",1,0)</f>
        <v>0</v>
      </c>
      <c r="Q4453" s="6" t="n">
        <f aca="false">IF(C4453&gt;MEDIAN(C$5:C$8004),1,0)</f>
        <v>1</v>
      </c>
      <c r="R4453" s="6" t="n">
        <f aca="false">IF(D4453&gt;2,1,0)</f>
        <v>0</v>
      </c>
    </row>
    <row r="4454" customFormat="false" ht="15" hidden="false" customHeight="true" outlineLevel="0" collapsed="false">
      <c r="A4454" s="6" t="n">
        <f aca="false">1_Data_EDA!O4455</f>
        <v>1</v>
      </c>
      <c r="B4454" s="6" t="n">
        <f aca="false">1_Data_EDA!H4455</f>
        <v>4</v>
      </c>
      <c r="C4454" s="7" t="n">
        <f aca="false">1_Data_EDA!I4455</f>
        <v>399.980011</v>
      </c>
      <c r="D4454" s="6" t="n">
        <f aca="false">1_Data_EDA!J4455</f>
        <v>1</v>
      </c>
      <c r="E4454" s="7" t="n">
        <f aca="false">1_Data_EDA!K4455</f>
        <v>399.980011</v>
      </c>
      <c r="F4454" s="7" t="n">
        <f aca="false">1_Data_EDA!L4455</f>
        <v>80</v>
      </c>
      <c r="G4454" s="8" t="n">
        <f aca="false">1_Data_EDA!M4455</f>
        <v>0.200000003</v>
      </c>
      <c r="H4454" s="6" t="n">
        <f aca="false">IF(1_Data_EDA!B4455="First Class",1,0)</f>
        <v>0</v>
      </c>
      <c r="I4454" s="6" t="n">
        <f aca="false">IF(1_Data_EDA!B4455="Second Class",1,0)</f>
        <v>0</v>
      </c>
      <c r="J4454" s="6" t="n">
        <f aca="false">IF(1_Data_EDA!B4455="Same Day",1,0)</f>
        <v>0</v>
      </c>
      <c r="K4454" s="6" t="n">
        <f aca="false">IF(1_Data_EDA!C4455="Corporate",1,0)</f>
        <v>0</v>
      </c>
      <c r="L4454" s="6" t="n">
        <f aca="false">IF(1_Data_EDA!C4455="Home Office",1,0)</f>
        <v>0</v>
      </c>
      <c r="M4454" s="6" t="n">
        <f aca="false">IF(1_Data_EDA!D4455="Europe",1,0)</f>
        <v>0</v>
      </c>
      <c r="N4454" s="6" t="n">
        <f aca="false">IF(1_Data_EDA!D4455="LATAM",1,0)</f>
        <v>0</v>
      </c>
      <c r="O4454" s="6" t="n">
        <f aca="false">IF(1_Data_EDA!D4455="Pacific Asia",1,0)</f>
        <v>0</v>
      </c>
      <c r="P4454" s="6" t="n">
        <f aca="false">IF(1_Data_EDA!D4455="USCA",1,0)</f>
        <v>1</v>
      </c>
      <c r="Q4454" s="6" t="n">
        <f aca="false">IF(C4454&gt;MEDIAN(C$5:C$8004),1,0)</f>
        <v>1</v>
      </c>
      <c r="R4454" s="6" t="n">
        <f aca="false">IF(D4454&gt;2,1,0)</f>
        <v>0</v>
      </c>
    </row>
    <row r="4455" customFormat="false" ht="15" hidden="false" customHeight="true" outlineLevel="0" collapsed="false">
      <c r="A4455" s="6" t="n">
        <f aca="false">1_Data_EDA!O4456</f>
        <v>1</v>
      </c>
      <c r="B4455" s="6" t="n">
        <f aca="false">1_Data_EDA!H4456</f>
        <v>4</v>
      </c>
      <c r="C4455" s="7" t="n">
        <f aca="false">1_Data_EDA!I4456</f>
        <v>49.97999954</v>
      </c>
      <c r="D4455" s="6" t="n">
        <f aca="false">1_Data_EDA!J4456</f>
        <v>3</v>
      </c>
      <c r="E4455" s="7" t="n">
        <f aca="false">1_Data_EDA!K4456</f>
        <v>149.9400024</v>
      </c>
      <c r="F4455" s="7" t="n">
        <f aca="false">1_Data_EDA!L4456</f>
        <v>37.49000168</v>
      </c>
      <c r="G4455" s="8" t="n">
        <f aca="false">1_Data_EDA!M4456</f>
        <v>0.25</v>
      </c>
      <c r="H4455" s="6" t="n">
        <f aca="false">IF(1_Data_EDA!B4456="First Class",1,0)</f>
        <v>0</v>
      </c>
      <c r="I4455" s="6" t="n">
        <f aca="false">IF(1_Data_EDA!B4456="Second Class",1,0)</f>
        <v>0</v>
      </c>
      <c r="J4455" s="6" t="n">
        <f aca="false">IF(1_Data_EDA!B4456="Same Day",1,0)</f>
        <v>0</v>
      </c>
      <c r="K4455" s="6" t="n">
        <f aca="false">IF(1_Data_EDA!C4456="Corporate",1,0)</f>
        <v>0</v>
      </c>
      <c r="L4455" s="6" t="n">
        <f aca="false">IF(1_Data_EDA!C4456="Home Office",1,0)</f>
        <v>0</v>
      </c>
      <c r="M4455" s="6" t="n">
        <f aca="false">IF(1_Data_EDA!D4456="Europe",1,0)</f>
        <v>0</v>
      </c>
      <c r="N4455" s="6" t="n">
        <f aca="false">IF(1_Data_EDA!D4456="LATAM",1,0)</f>
        <v>0</v>
      </c>
      <c r="O4455" s="6" t="n">
        <f aca="false">IF(1_Data_EDA!D4456="Pacific Asia",1,0)</f>
        <v>0</v>
      </c>
      <c r="P4455" s="6" t="n">
        <f aca="false">IF(1_Data_EDA!D4456="USCA",1,0)</f>
        <v>0</v>
      </c>
      <c r="Q4455" s="6" t="n">
        <f aca="false">IF(C4455&gt;MEDIAN(C$5:C$8004),1,0)</f>
        <v>0</v>
      </c>
      <c r="R4455" s="6" t="n">
        <f aca="false">IF(D4455&gt;2,1,0)</f>
        <v>1</v>
      </c>
    </row>
    <row r="4456" customFormat="false" ht="15" hidden="false" customHeight="true" outlineLevel="0" collapsed="false">
      <c r="A4456" s="6" t="n">
        <f aca="false">1_Data_EDA!O4457</f>
        <v>1</v>
      </c>
      <c r="B4456" s="6" t="n">
        <f aca="false">1_Data_EDA!H4457</f>
        <v>4</v>
      </c>
      <c r="C4456" s="7" t="n">
        <f aca="false">1_Data_EDA!I4457</f>
        <v>399.980011</v>
      </c>
      <c r="D4456" s="6" t="n">
        <f aca="false">1_Data_EDA!J4457</f>
        <v>1</v>
      </c>
      <c r="E4456" s="7" t="n">
        <f aca="false">1_Data_EDA!K4457</f>
        <v>399.980011</v>
      </c>
      <c r="F4456" s="7" t="n">
        <f aca="false">1_Data_EDA!L4457</f>
        <v>4</v>
      </c>
      <c r="G4456" s="8" t="n">
        <f aca="false">1_Data_EDA!M4457</f>
        <v>0.01</v>
      </c>
      <c r="H4456" s="6" t="n">
        <f aca="false">IF(1_Data_EDA!B4457="First Class",1,0)</f>
        <v>0</v>
      </c>
      <c r="I4456" s="6" t="n">
        <f aca="false">IF(1_Data_EDA!B4457="Second Class",1,0)</f>
        <v>0</v>
      </c>
      <c r="J4456" s="6" t="n">
        <f aca="false">IF(1_Data_EDA!B4457="Same Day",1,0)</f>
        <v>0</v>
      </c>
      <c r="K4456" s="6" t="n">
        <f aca="false">IF(1_Data_EDA!C4457="Corporate",1,0)</f>
        <v>0</v>
      </c>
      <c r="L4456" s="6" t="n">
        <f aca="false">IF(1_Data_EDA!C4457="Home Office",1,0)</f>
        <v>0</v>
      </c>
      <c r="M4456" s="6" t="n">
        <f aca="false">IF(1_Data_EDA!D4457="Europe",1,0)</f>
        <v>1</v>
      </c>
      <c r="N4456" s="6" t="n">
        <f aca="false">IF(1_Data_EDA!D4457="LATAM",1,0)</f>
        <v>0</v>
      </c>
      <c r="O4456" s="6" t="n">
        <f aca="false">IF(1_Data_EDA!D4457="Pacific Asia",1,0)</f>
        <v>0</v>
      </c>
      <c r="P4456" s="6" t="n">
        <f aca="false">IF(1_Data_EDA!D4457="USCA",1,0)</f>
        <v>0</v>
      </c>
      <c r="Q4456" s="6" t="n">
        <f aca="false">IF(C4456&gt;MEDIAN(C$5:C$8004),1,0)</f>
        <v>1</v>
      </c>
      <c r="R4456" s="6" t="n">
        <f aca="false">IF(D4456&gt;2,1,0)</f>
        <v>0</v>
      </c>
    </row>
    <row r="4457" customFormat="false" ht="15" hidden="false" customHeight="true" outlineLevel="0" collapsed="false">
      <c r="A4457" s="6" t="n">
        <f aca="false">1_Data_EDA!O4458</f>
        <v>0</v>
      </c>
      <c r="B4457" s="6" t="n">
        <f aca="false">1_Data_EDA!H4458</f>
        <v>4</v>
      </c>
      <c r="C4457" s="7" t="n">
        <f aca="false">1_Data_EDA!I4458</f>
        <v>199.9900055</v>
      </c>
      <c r="D4457" s="6" t="n">
        <f aca="false">1_Data_EDA!J4458</f>
        <v>1</v>
      </c>
      <c r="E4457" s="7" t="n">
        <f aca="false">1_Data_EDA!K4458</f>
        <v>199.9900055</v>
      </c>
      <c r="F4457" s="7" t="n">
        <f aca="false">1_Data_EDA!L4458</f>
        <v>14</v>
      </c>
      <c r="G4457" s="8" t="n">
        <f aca="false">1_Data_EDA!M4458</f>
        <v>0.07</v>
      </c>
      <c r="H4457" s="6" t="n">
        <f aca="false">IF(1_Data_EDA!B4458="First Class",1,0)</f>
        <v>0</v>
      </c>
      <c r="I4457" s="6" t="n">
        <f aca="false">IF(1_Data_EDA!B4458="Second Class",1,0)</f>
        <v>0</v>
      </c>
      <c r="J4457" s="6" t="n">
        <f aca="false">IF(1_Data_EDA!B4458="Same Day",1,0)</f>
        <v>0</v>
      </c>
      <c r="K4457" s="6" t="n">
        <f aca="false">IF(1_Data_EDA!C4458="Corporate",1,0)</f>
        <v>1</v>
      </c>
      <c r="L4457" s="6" t="n">
        <f aca="false">IF(1_Data_EDA!C4458="Home Office",1,0)</f>
        <v>0</v>
      </c>
      <c r="M4457" s="6" t="n">
        <f aca="false">IF(1_Data_EDA!D4458="Europe",1,0)</f>
        <v>0</v>
      </c>
      <c r="N4457" s="6" t="n">
        <f aca="false">IF(1_Data_EDA!D4458="LATAM",1,0)</f>
        <v>0</v>
      </c>
      <c r="O4457" s="6" t="n">
        <f aca="false">IF(1_Data_EDA!D4458="Pacific Asia",1,0)</f>
        <v>1</v>
      </c>
      <c r="P4457" s="6" t="n">
        <f aca="false">IF(1_Data_EDA!D4458="USCA",1,0)</f>
        <v>0</v>
      </c>
      <c r="Q4457" s="6" t="n">
        <f aca="false">IF(C4457&gt;MEDIAN(C$5:C$8004),1,0)</f>
        <v>1</v>
      </c>
      <c r="R4457" s="6" t="n">
        <f aca="false">IF(D4457&gt;2,1,0)</f>
        <v>0</v>
      </c>
    </row>
    <row r="4458" customFormat="false" ht="15" hidden="false" customHeight="true" outlineLevel="0" collapsed="false">
      <c r="A4458" s="6" t="n">
        <f aca="false">1_Data_EDA!O4459</f>
        <v>1</v>
      </c>
      <c r="B4458" s="6" t="n">
        <f aca="false">1_Data_EDA!H4459</f>
        <v>2</v>
      </c>
      <c r="C4458" s="7" t="n">
        <f aca="false">1_Data_EDA!I4459</f>
        <v>39.99000168</v>
      </c>
      <c r="D4458" s="6" t="n">
        <f aca="false">1_Data_EDA!J4459</f>
        <v>4</v>
      </c>
      <c r="E4458" s="7" t="n">
        <f aca="false">1_Data_EDA!K4459</f>
        <v>159.9600067</v>
      </c>
      <c r="F4458" s="7" t="n">
        <f aca="false">1_Data_EDA!L4459</f>
        <v>8</v>
      </c>
      <c r="G4458" s="8" t="n">
        <f aca="false">1_Data_EDA!M4459</f>
        <v>0.050000001</v>
      </c>
      <c r="H4458" s="6" t="n">
        <f aca="false">IF(1_Data_EDA!B4459="First Class",1,0)</f>
        <v>0</v>
      </c>
      <c r="I4458" s="6" t="n">
        <f aca="false">IF(1_Data_EDA!B4459="Second Class",1,0)</f>
        <v>1</v>
      </c>
      <c r="J4458" s="6" t="n">
        <f aca="false">IF(1_Data_EDA!B4459="Same Day",1,0)</f>
        <v>0</v>
      </c>
      <c r="K4458" s="6" t="n">
        <f aca="false">IF(1_Data_EDA!C4459="Corporate",1,0)</f>
        <v>0</v>
      </c>
      <c r="L4458" s="6" t="n">
        <f aca="false">IF(1_Data_EDA!C4459="Home Office",1,0)</f>
        <v>0</v>
      </c>
      <c r="M4458" s="6" t="n">
        <f aca="false">IF(1_Data_EDA!D4459="Europe",1,0)</f>
        <v>0</v>
      </c>
      <c r="N4458" s="6" t="n">
        <f aca="false">IF(1_Data_EDA!D4459="LATAM",1,0)</f>
        <v>1</v>
      </c>
      <c r="O4458" s="6" t="n">
        <f aca="false">IF(1_Data_EDA!D4459="Pacific Asia",1,0)</f>
        <v>0</v>
      </c>
      <c r="P4458" s="6" t="n">
        <f aca="false">IF(1_Data_EDA!D4459="USCA",1,0)</f>
        <v>0</v>
      </c>
      <c r="Q4458" s="6" t="n">
        <f aca="false">IF(C4458&gt;MEDIAN(C$5:C$8004),1,0)</f>
        <v>0</v>
      </c>
      <c r="R4458" s="6" t="n">
        <f aca="false">IF(D4458&gt;2,1,0)</f>
        <v>1</v>
      </c>
    </row>
    <row r="4459" customFormat="false" ht="15" hidden="false" customHeight="true" outlineLevel="0" collapsed="false">
      <c r="A4459" s="6" t="n">
        <f aca="false">1_Data_EDA!O4460</f>
        <v>0</v>
      </c>
      <c r="B4459" s="6" t="n">
        <f aca="false">1_Data_EDA!H4460</f>
        <v>4</v>
      </c>
      <c r="C4459" s="7" t="n">
        <f aca="false">1_Data_EDA!I4460</f>
        <v>1500</v>
      </c>
      <c r="D4459" s="6" t="n">
        <f aca="false">1_Data_EDA!J4460</f>
        <v>1</v>
      </c>
      <c r="E4459" s="7" t="n">
        <f aca="false">1_Data_EDA!K4460</f>
        <v>1500</v>
      </c>
      <c r="F4459" s="7" t="n">
        <f aca="false">1_Data_EDA!L4460</f>
        <v>0</v>
      </c>
      <c r="G4459" s="8" t="n">
        <f aca="false">1_Data_EDA!M4460</f>
        <v>0</v>
      </c>
      <c r="H4459" s="6" t="n">
        <f aca="false">IF(1_Data_EDA!B4460="First Class",1,0)</f>
        <v>0</v>
      </c>
      <c r="I4459" s="6" t="n">
        <f aca="false">IF(1_Data_EDA!B4460="Second Class",1,0)</f>
        <v>0</v>
      </c>
      <c r="J4459" s="6" t="n">
        <f aca="false">IF(1_Data_EDA!B4460="Same Day",1,0)</f>
        <v>0</v>
      </c>
      <c r="K4459" s="6" t="n">
        <f aca="false">IF(1_Data_EDA!C4460="Corporate",1,0)</f>
        <v>0</v>
      </c>
      <c r="L4459" s="6" t="n">
        <f aca="false">IF(1_Data_EDA!C4460="Home Office",1,0)</f>
        <v>0</v>
      </c>
      <c r="M4459" s="6" t="n">
        <f aca="false">IF(1_Data_EDA!D4460="Europe",1,0)</f>
        <v>1</v>
      </c>
      <c r="N4459" s="6" t="n">
        <f aca="false">IF(1_Data_EDA!D4460="LATAM",1,0)</f>
        <v>0</v>
      </c>
      <c r="O4459" s="6" t="n">
        <f aca="false">IF(1_Data_EDA!D4460="Pacific Asia",1,0)</f>
        <v>0</v>
      </c>
      <c r="P4459" s="6" t="n">
        <f aca="false">IF(1_Data_EDA!D4460="USCA",1,0)</f>
        <v>0</v>
      </c>
      <c r="Q4459" s="6" t="n">
        <f aca="false">IF(C4459&gt;MEDIAN(C$5:C$8004),1,0)</f>
        <v>1</v>
      </c>
      <c r="R4459" s="6" t="n">
        <f aca="false">IF(D4459&gt;2,1,0)</f>
        <v>0</v>
      </c>
    </row>
    <row r="4460" customFormat="false" ht="15" hidden="false" customHeight="true" outlineLevel="0" collapsed="false">
      <c r="A4460" s="6" t="n">
        <f aca="false">1_Data_EDA!O4461</f>
        <v>0</v>
      </c>
      <c r="B4460" s="6" t="n">
        <f aca="false">1_Data_EDA!H4461</f>
        <v>4</v>
      </c>
      <c r="C4460" s="7" t="n">
        <f aca="false">1_Data_EDA!I4461</f>
        <v>129.9900055</v>
      </c>
      <c r="D4460" s="6" t="n">
        <f aca="false">1_Data_EDA!J4461</f>
        <v>1</v>
      </c>
      <c r="E4460" s="7" t="n">
        <f aca="false">1_Data_EDA!K4461</f>
        <v>129.9900055</v>
      </c>
      <c r="F4460" s="7" t="n">
        <f aca="false">1_Data_EDA!L4461</f>
        <v>16.89999962</v>
      </c>
      <c r="G4460" s="8" t="n">
        <f aca="false">1_Data_EDA!M4461</f>
        <v>0.129999995</v>
      </c>
      <c r="H4460" s="6" t="n">
        <f aca="false">IF(1_Data_EDA!B4461="First Class",1,0)</f>
        <v>0</v>
      </c>
      <c r="I4460" s="6" t="n">
        <f aca="false">IF(1_Data_EDA!B4461="Second Class",1,0)</f>
        <v>0</v>
      </c>
      <c r="J4460" s="6" t="n">
        <f aca="false">IF(1_Data_EDA!B4461="Same Day",1,0)</f>
        <v>0</v>
      </c>
      <c r="K4460" s="6" t="n">
        <f aca="false">IF(1_Data_EDA!C4461="Corporate",1,0)</f>
        <v>0</v>
      </c>
      <c r="L4460" s="6" t="n">
        <f aca="false">IF(1_Data_EDA!C4461="Home Office",1,0)</f>
        <v>1</v>
      </c>
      <c r="M4460" s="6" t="n">
        <f aca="false">IF(1_Data_EDA!D4461="Europe",1,0)</f>
        <v>0</v>
      </c>
      <c r="N4460" s="6" t="n">
        <f aca="false">IF(1_Data_EDA!D4461="LATAM",1,0)</f>
        <v>1</v>
      </c>
      <c r="O4460" s="6" t="n">
        <f aca="false">IF(1_Data_EDA!D4461="Pacific Asia",1,0)</f>
        <v>0</v>
      </c>
      <c r="P4460" s="6" t="n">
        <f aca="false">IF(1_Data_EDA!D4461="USCA",1,0)</f>
        <v>0</v>
      </c>
      <c r="Q4460" s="6" t="n">
        <f aca="false">IF(C4460&gt;MEDIAN(C$5:C$8004),1,0)</f>
        <v>1</v>
      </c>
      <c r="R4460" s="6" t="n">
        <f aca="false">IF(D4460&gt;2,1,0)</f>
        <v>0</v>
      </c>
    </row>
    <row r="4461" customFormat="false" ht="15" hidden="false" customHeight="true" outlineLevel="0" collapsed="false">
      <c r="A4461" s="6" t="n">
        <f aca="false">1_Data_EDA!O4462</f>
        <v>1</v>
      </c>
      <c r="B4461" s="6" t="n">
        <f aca="false">1_Data_EDA!H4462</f>
        <v>2</v>
      </c>
      <c r="C4461" s="7" t="n">
        <f aca="false">1_Data_EDA!I4462</f>
        <v>399.980011</v>
      </c>
      <c r="D4461" s="6" t="n">
        <f aca="false">1_Data_EDA!J4462</f>
        <v>1</v>
      </c>
      <c r="E4461" s="7" t="n">
        <f aca="false">1_Data_EDA!K4462</f>
        <v>399.980011</v>
      </c>
      <c r="F4461" s="7" t="n">
        <f aca="false">1_Data_EDA!L4462</f>
        <v>52</v>
      </c>
      <c r="G4461" s="8" t="n">
        <f aca="false">1_Data_EDA!M4462</f>
        <v>0.129999995</v>
      </c>
      <c r="H4461" s="6" t="n">
        <f aca="false">IF(1_Data_EDA!B4462="First Class",1,0)</f>
        <v>0</v>
      </c>
      <c r="I4461" s="6" t="n">
        <f aca="false">IF(1_Data_EDA!B4462="Second Class",1,0)</f>
        <v>1</v>
      </c>
      <c r="J4461" s="6" t="n">
        <f aca="false">IF(1_Data_EDA!B4462="Same Day",1,0)</f>
        <v>0</v>
      </c>
      <c r="K4461" s="6" t="n">
        <f aca="false">IF(1_Data_EDA!C4462="Corporate",1,0)</f>
        <v>1</v>
      </c>
      <c r="L4461" s="6" t="n">
        <f aca="false">IF(1_Data_EDA!C4462="Home Office",1,0)</f>
        <v>0</v>
      </c>
      <c r="M4461" s="6" t="n">
        <f aca="false">IF(1_Data_EDA!D4462="Europe",1,0)</f>
        <v>1</v>
      </c>
      <c r="N4461" s="6" t="n">
        <f aca="false">IF(1_Data_EDA!D4462="LATAM",1,0)</f>
        <v>0</v>
      </c>
      <c r="O4461" s="6" t="n">
        <f aca="false">IF(1_Data_EDA!D4462="Pacific Asia",1,0)</f>
        <v>0</v>
      </c>
      <c r="P4461" s="6" t="n">
        <f aca="false">IF(1_Data_EDA!D4462="USCA",1,0)</f>
        <v>0</v>
      </c>
      <c r="Q4461" s="6" t="n">
        <f aca="false">IF(C4461&gt;MEDIAN(C$5:C$8004),1,0)</f>
        <v>1</v>
      </c>
      <c r="R4461" s="6" t="n">
        <f aca="false">IF(D4461&gt;2,1,0)</f>
        <v>0</v>
      </c>
    </row>
    <row r="4462" customFormat="false" ht="15" hidden="false" customHeight="true" outlineLevel="0" collapsed="false">
      <c r="A4462" s="6" t="n">
        <f aca="false">1_Data_EDA!O4463</f>
        <v>0</v>
      </c>
      <c r="B4462" s="6" t="n">
        <f aca="false">1_Data_EDA!H4463</f>
        <v>4</v>
      </c>
      <c r="C4462" s="7" t="n">
        <f aca="false">1_Data_EDA!I4463</f>
        <v>299.980011</v>
      </c>
      <c r="D4462" s="6" t="n">
        <f aca="false">1_Data_EDA!J4463</f>
        <v>1</v>
      </c>
      <c r="E4462" s="7" t="n">
        <f aca="false">1_Data_EDA!K4463</f>
        <v>299.980011</v>
      </c>
      <c r="F4462" s="7" t="n">
        <f aca="false">1_Data_EDA!L4463</f>
        <v>36</v>
      </c>
      <c r="G4462" s="8" t="n">
        <f aca="false">1_Data_EDA!M4463</f>
        <v>0.119999997</v>
      </c>
      <c r="H4462" s="6" t="n">
        <f aca="false">IF(1_Data_EDA!B4463="First Class",1,0)</f>
        <v>0</v>
      </c>
      <c r="I4462" s="6" t="n">
        <f aca="false">IF(1_Data_EDA!B4463="Second Class",1,0)</f>
        <v>0</v>
      </c>
      <c r="J4462" s="6" t="n">
        <f aca="false">IF(1_Data_EDA!B4463="Same Day",1,0)</f>
        <v>0</v>
      </c>
      <c r="K4462" s="6" t="n">
        <f aca="false">IF(1_Data_EDA!C4463="Corporate",1,0)</f>
        <v>1</v>
      </c>
      <c r="L4462" s="6" t="n">
        <f aca="false">IF(1_Data_EDA!C4463="Home Office",1,0)</f>
        <v>0</v>
      </c>
      <c r="M4462" s="6" t="n">
        <f aca="false">IF(1_Data_EDA!D4463="Europe",1,0)</f>
        <v>0</v>
      </c>
      <c r="N4462" s="6" t="n">
        <f aca="false">IF(1_Data_EDA!D4463="LATAM",1,0)</f>
        <v>0</v>
      </c>
      <c r="O4462" s="6" t="n">
        <f aca="false">IF(1_Data_EDA!D4463="Pacific Asia",1,0)</f>
        <v>0</v>
      </c>
      <c r="P4462" s="6" t="n">
        <f aca="false">IF(1_Data_EDA!D4463="USCA",1,0)</f>
        <v>1</v>
      </c>
      <c r="Q4462" s="6" t="n">
        <f aca="false">IF(C4462&gt;MEDIAN(C$5:C$8004),1,0)</f>
        <v>1</v>
      </c>
      <c r="R4462" s="6" t="n">
        <f aca="false">IF(D4462&gt;2,1,0)</f>
        <v>0</v>
      </c>
    </row>
    <row r="4463" customFormat="false" ht="15" hidden="false" customHeight="true" outlineLevel="0" collapsed="false">
      <c r="A4463" s="6" t="n">
        <f aca="false">1_Data_EDA!O4464</f>
        <v>0</v>
      </c>
      <c r="B4463" s="6" t="n">
        <f aca="false">1_Data_EDA!H4464</f>
        <v>4</v>
      </c>
      <c r="C4463" s="7" t="n">
        <f aca="false">1_Data_EDA!I4464</f>
        <v>399.980011</v>
      </c>
      <c r="D4463" s="6" t="n">
        <f aca="false">1_Data_EDA!J4464</f>
        <v>1</v>
      </c>
      <c r="E4463" s="7" t="n">
        <f aca="false">1_Data_EDA!K4464</f>
        <v>399.980011</v>
      </c>
      <c r="F4463" s="7" t="n">
        <f aca="false">1_Data_EDA!L4464</f>
        <v>64</v>
      </c>
      <c r="G4463" s="8" t="n">
        <f aca="false">1_Data_EDA!M4464</f>
        <v>0.159999996</v>
      </c>
      <c r="H4463" s="6" t="n">
        <f aca="false">IF(1_Data_EDA!B4464="First Class",1,0)</f>
        <v>0</v>
      </c>
      <c r="I4463" s="6" t="n">
        <f aca="false">IF(1_Data_EDA!B4464="Second Class",1,0)</f>
        <v>0</v>
      </c>
      <c r="J4463" s="6" t="n">
        <f aca="false">IF(1_Data_EDA!B4464="Same Day",1,0)</f>
        <v>0</v>
      </c>
      <c r="K4463" s="6" t="n">
        <f aca="false">IF(1_Data_EDA!C4464="Corporate",1,0)</f>
        <v>1</v>
      </c>
      <c r="L4463" s="6" t="n">
        <f aca="false">IF(1_Data_EDA!C4464="Home Office",1,0)</f>
        <v>0</v>
      </c>
      <c r="M4463" s="6" t="n">
        <f aca="false">IF(1_Data_EDA!D4464="Europe",1,0)</f>
        <v>0</v>
      </c>
      <c r="N4463" s="6" t="n">
        <f aca="false">IF(1_Data_EDA!D4464="LATAM",1,0)</f>
        <v>0</v>
      </c>
      <c r="O4463" s="6" t="n">
        <f aca="false">IF(1_Data_EDA!D4464="Pacific Asia",1,0)</f>
        <v>1</v>
      </c>
      <c r="P4463" s="6" t="n">
        <f aca="false">IF(1_Data_EDA!D4464="USCA",1,0)</f>
        <v>0</v>
      </c>
      <c r="Q4463" s="6" t="n">
        <f aca="false">IF(C4463&gt;MEDIAN(C$5:C$8004),1,0)</f>
        <v>1</v>
      </c>
      <c r="R4463" s="6" t="n">
        <f aca="false">IF(D4463&gt;2,1,0)</f>
        <v>0</v>
      </c>
    </row>
    <row r="4464" customFormat="false" ht="15" hidden="false" customHeight="true" outlineLevel="0" collapsed="false">
      <c r="A4464" s="6" t="n">
        <f aca="false">1_Data_EDA!O4465</f>
        <v>0</v>
      </c>
      <c r="B4464" s="6" t="n">
        <f aca="false">1_Data_EDA!H4465</f>
        <v>4</v>
      </c>
      <c r="C4464" s="7" t="n">
        <f aca="false">1_Data_EDA!I4465</f>
        <v>299.980011</v>
      </c>
      <c r="D4464" s="6" t="n">
        <f aca="false">1_Data_EDA!J4465</f>
        <v>1</v>
      </c>
      <c r="E4464" s="7" t="n">
        <f aca="false">1_Data_EDA!K4465</f>
        <v>299.980011</v>
      </c>
      <c r="F4464" s="7" t="n">
        <f aca="false">1_Data_EDA!L4465</f>
        <v>12</v>
      </c>
      <c r="G4464" s="8" t="n">
        <f aca="false">1_Data_EDA!M4465</f>
        <v>0.039999999</v>
      </c>
      <c r="H4464" s="6" t="n">
        <f aca="false">IF(1_Data_EDA!B4465="First Class",1,0)</f>
        <v>0</v>
      </c>
      <c r="I4464" s="6" t="n">
        <f aca="false">IF(1_Data_EDA!B4465="Second Class",1,0)</f>
        <v>0</v>
      </c>
      <c r="J4464" s="6" t="n">
        <f aca="false">IF(1_Data_EDA!B4465="Same Day",1,0)</f>
        <v>0</v>
      </c>
      <c r="K4464" s="6" t="n">
        <f aca="false">IF(1_Data_EDA!C4465="Corporate",1,0)</f>
        <v>0</v>
      </c>
      <c r="L4464" s="6" t="n">
        <f aca="false">IF(1_Data_EDA!C4465="Home Office",1,0)</f>
        <v>0</v>
      </c>
      <c r="M4464" s="6" t="n">
        <f aca="false">IF(1_Data_EDA!D4465="Europe",1,0)</f>
        <v>0</v>
      </c>
      <c r="N4464" s="6" t="n">
        <f aca="false">IF(1_Data_EDA!D4465="LATAM",1,0)</f>
        <v>0</v>
      </c>
      <c r="O4464" s="6" t="n">
        <f aca="false">IF(1_Data_EDA!D4465="Pacific Asia",1,0)</f>
        <v>1</v>
      </c>
      <c r="P4464" s="6" t="n">
        <f aca="false">IF(1_Data_EDA!D4465="USCA",1,0)</f>
        <v>0</v>
      </c>
      <c r="Q4464" s="6" t="n">
        <f aca="false">IF(C4464&gt;MEDIAN(C$5:C$8004),1,0)</f>
        <v>1</v>
      </c>
      <c r="R4464" s="6" t="n">
        <f aca="false">IF(D4464&gt;2,1,0)</f>
        <v>0</v>
      </c>
    </row>
    <row r="4465" customFormat="false" ht="15" hidden="false" customHeight="true" outlineLevel="0" collapsed="false">
      <c r="A4465" s="6" t="n">
        <f aca="false">1_Data_EDA!O4466</f>
        <v>1</v>
      </c>
      <c r="B4465" s="6" t="n">
        <f aca="false">1_Data_EDA!H4466</f>
        <v>2</v>
      </c>
      <c r="C4465" s="7" t="n">
        <f aca="false">1_Data_EDA!I4466</f>
        <v>99.98999786</v>
      </c>
      <c r="D4465" s="6" t="n">
        <f aca="false">1_Data_EDA!J4466</f>
        <v>1</v>
      </c>
      <c r="E4465" s="7" t="n">
        <f aca="false">1_Data_EDA!K4466</f>
        <v>99.98999786</v>
      </c>
      <c r="F4465" s="7" t="n">
        <f aca="false">1_Data_EDA!L4466</f>
        <v>5</v>
      </c>
      <c r="G4465" s="8" t="n">
        <f aca="false">1_Data_EDA!M4466</f>
        <v>0.050000001</v>
      </c>
      <c r="H4465" s="6" t="n">
        <f aca="false">IF(1_Data_EDA!B4466="First Class",1,0)</f>
        <v>0</v>
      </c>
      <c r="I4465" s="6" t="n">
        <f aca="false">IF(1_Data_EDA!B4466="Second Class",1,0)</f>
        <v>1</v>
      </c>
      <c r="J4465" s="6" t="n">
        <f aca="false">IF(1_Data_EDA!B4466="Same Day",1,0)</f>
        <v>0</v>
      </c>
      <c r="K4465" s="6" t="n">
        <f aca="false">IF(1_Data_EDA!C4466="Corporate",1,0)</f>
        <v>1</v>
      </c>
      <c r="L4465" s="6" t="n">
        <f aca="false">IF(1_Data_EDA!C4466="Home Office",1,0)</f>
        <v>0</v>
      </c>
      <c r="M4465" s="6" t="n">
        <f aca="false">IF(1_Data_EDA!D4466="Europe",1,0)</f>
        <v>1</v>
      </c>
      <c r="N4465" s="6" t="n">
        <f aca="false">IF(1_Data_EDA!D4466="LATAM",1,0)</f>
        <v>0</v>
      </c>
      <c r="O4465" s="6" t="n">
        <f aca="false">IF(1_Data_EDA!D4466="Pacific Asia",1,0)</f>
        <v>0</v>
      </c>
      <c r="P4465" s="6" t="n">
        <f aca="false">IF(1_Data_EDA!D4466="USCA",1,0)</f>
        <v>0</v>
      </c>
      <c r="Q4465" s="6" t="n">
        <f aca="false">IF(C4465&gt;MEDIAN(C$5:C$8004),1,0)</f>
        <v>1</v>
      </c>
      <c r="R4465" s="6" t="n">
        <f aca="false">IF(D4465&gt;2,1,0)</f>
        <v>0</v>
      </c>
    </row>
    <row r="4466" customFormat="false" ht="15" hidden="false" customHeight="true" outlineLevel="0" collapsed="false">
      <c r="A4466" s="6" t="n">
        <f aca="false">1_Data_EDA!O4467</f>
        <v>1</v>
      </c>
      <c r="B4466" s="6" t="n">
        <f aca="false">1_Data_EDA!H4467</f>
        <v>1</v>
      </c>
      <c r="C4466" s="7" t="n">
        <f aca="false">1_Data_EDA!I4467</f>
        <v>49.97999954</v>
      </c>
      <c r="D4466" s="6" t="n">
        <f aca="false">1_Data_EDA!J4467</f>
        <v>1</v>
      </c>
      <c r="E4466" s="7" t="n">
        <f aca="false">1_Data_EDA!K4467</f>
        <v>49.97999954</v>
      </c>
      <c r="F4466" s="7" t="n">
        <f aca="false">1_Data_EDA!L4467</f>
        <v>2.5</v>
      </c>
      <c r="G4466" s="8" t="n">
        <f aca="false">1_Data_EDA!M4467</f>
        <v>0.050000001</v>
      </c>
      <c r="H4466" s="6" t="n">
        <f aca="false">IF(1_Data_EDA!B4467="First Class",1,0)</f>
        <v>1</v>
      </c>
      <c r="I4466" s="6" t="n">
        <f aca="false">IF(1_Data_EDA!B4467="Second Class",1,0)</f>
        <v>0</v>
      </c>
      <c r="J4466" s="6" t="n">
        <f aca="false">IF(1_Data_EDA!B4467="Same Day",1,0)</f>
        <v>0</v>
      </c>
      <c r="K4466" s="6" t="n">
        <f aca="false">IF(1_Data_EDA!C4467="Corporate",1,0)</f>
        <v>0</v>
      </c>
      <c r="L4466" s="6" t="n">
        <f aca="false">IF(1_Data_EDA!C4467="Home Office",1,0)</f>
        <v>0</v>
      </c>
      <c r="M4466" s="6" t="n">
        <f aca="false">IF(1_Data_EDA!D4467="Europe",1,0)</f>
        <v>0</v>
      </c>
      <c r="N4466" s="6" t="n">
        <f aca="false">IF(1_Data_EDA!D4467="LATAM",1,0)</f>
        <v>0</v>
      </c>
      <c r="O4466" s="6" t="n">
        <f aca="false">IF(1_Data_EDA!D4467="Pacific Asia",1,0)</f>
        <v>0</v>
      </c>
      <c r="P4466" s="6" t="n">
        <f aca="false">IF(1_Data_EDA!D4467="USCA",1,0)</f>
        <v>1</v>
      </c>
      <c r="Q4466" s="6" t="n">
        <f aca="false">IF(C4466&gt;MEDIAN(C$5:C$8004),1,0)</f>
        <v>0</v>
      </c>
      <c r="R4466" s="6" t="n">
        <f aca="false">IF(D4466&gt;2,1,0)</f>
        <v>0</v>
      </c>
    </row>
    <row r="4467" customFormat="false" ht="15" hidden="false" customHeight="true" outlineLevel="0" collapsed="false">
      <c r="A4467" s="6" t="n">
        <f aca="false">1_Data_EDA!O4468</f>
        <v>1</v>
      </c>
      <c r="B4467" s="6" t="n">
        <f aca="false">1_Data_EDA!H4468</f>
        <v>4</v>
      </c>
      <c r="C4467" s="7" t="n">
        <f aca="false">1_Data_EDA!I4468</f>
        <v>49.97999954</v>
      </c>
      <c r="D4467" s="6" t="n">
        <f aca="false">1_Data_EDA!J4468</f>
        <v>3</v>
      </c>
      <c r="E4467" s="7" t="n">
        <f aca="false">1_Data_EDA!K4468</f>
        <v>149.9400024</v>
      </c>
      <c r="F4467" s="7" t="n">
        <f aca="false">1_Data_EDA!L4468</f>
        <v>14.98999977</v>
      </c>
      <c r="G4467" s="8" t="n">
        <f aca="false">1_Data_EDA!M4468</f>
        <v>0.100000001</v>
      </c>
      <c r="H4467" s="6" t="n">
        <f aca="false">IF(1_Data_EDA!B4468="First Class",1,0)</f>
        <v>0</v>
      </c>
      <c r="I4467" s="6" t="n">
        <f aca="false">IF(1_Data_EDA!B4468="Second Class",1,0)</f>
        <v>0</v>
      </c>
      <c r="J4467" s="6" t="n">
        <f aca="false">IF(1_Data_EDA!B4468="Same Day",1,0)</f>
        <v>0</v>
      </c>
      <c r="K4467" s="6" t="n">
        <f aca="false">IF(1_Data_EDA!C4468="Corporate",1,0)</f>
        <v>0</v>
      </c>
      <c r="L4467" s="6" t="n">
        <f aca="false">IF(1_Data_EDA!C4468="Home Office",1,0)</f>
        <v>0</v>
      </c>
      <c r="M4467" s="6" t="n">
        <f aca="false">IF(1_Data_EDA!D4468="Europe",1,0)</f>
        <v>0</v>
      </c>
      <c r="N4467" s="6" t="n">
        <f aca="false">IF(1_Data_EDA!D4468="LATAM",1,0)</f>
        <v>0</v>
      </c>
      <c r="O4467" s="6" t="n">
        <f aca="false">IF(1_Data_EDA!D4468="Pacific Asia",1,0)</f>
        <v>1</v>
      </c>
      <c r="P4467" s="6" t="n">
        <f aca="false">IF(1_Data_EDA!D4468="USCA",1,0)</f>
        <v>0</v>
      </c>
      <c r="Q4467" s="6" t="n">
        <f aca="false">IF(C4467&gt;MEDIAN(C$5:C$8004),1,0)</f>
        <v>0</v>
      </c>
      <c r="R4467" s="6" t="n">
        <f aca="false">IF(D4467&gt;2,1,0)</f>
        <v>1</v>
      </c>
    </row>
    <row r="4468" customFormat="false" ht="15" hidden="false" customHeight="true" outlineLevel="0" collapsed="false">
      <c r="A4468" s="6" t="n">
        <f aca="false">1_Data_EDA!O4469</f>
        <v>0</v>
      </c>
      <c r="B4468" s="6" t="n">
        <f aca="false">1_Data_EDA!H4469</f>
        <v>4</v>
      </c>
      <c r="C4468" s="7" t="n">
        <f aca="false">1_Data_EDA!I4469</f>
        <v>50</v>
      </c>
      <c r="D4468" s="6" t="n">
        <f aca="false">1_Data_EDA!J4469</f>
        <v>3</v>
      </c>
      <c r="E4468" s="7" t="n">
        <f aca="false">1_Data_EDA!K4469</f>
        <v>150</v>
      </c>
      <c r="F4468" s="7" t="n">
        <f aca="false">1_Data_EDA!L4469</f>
        <v>37.5</v>
      </c>
      <c r="G4468" s="8" t="n">
        <f aca="false">1_Data_EDA!M4469</f>
        <v>0.25</v>
      </c>
      <c r="H4468" s="6" t="n">
        <f aca="false">IF(1_Data_EDA!B4469="First Class",1,0)</f>
        <v>0</v>
      </c>
      <c r="I4468" s="6" t="n">
        <f aca="false">IF(1_Data_EDA!B4469="Second Class",1,0)</f>
        <v>0</v>
      </c>
      <c r="J4468" s="6" t="n">
        <f aca="false">IF(1_Data_EDA!B4469="Same Day",1,0)</f>
        <v>0</v>
      </c>
      <c r="K4468" s="6" t="n">
        <f aca="false">IF(1_Data_EDA!C4469="Corporate",1,0)</f>
        <v>0</v>
      </c>
      <c r="L4468" s="6" t="n">
        <f aca="false">IF(1_Data_EDA!C4469="Home Office",1,0)</f>
        <v>0</v>
      </c>
      <c r="M4468" s="6" t="n">
        <f aca="false">IF(1_Data_EDA!D4469="Europe",1,0)</f>
        <v>0</v>
      </c>
      <c r="N4468" s="6" t="n">
        <f aca="false">IF(1_Data_EDA!D4469="LATAM",1,0)</f>
        <v>0</v>
      </c>
      <c r="O4468" s="6" t="n">
        <f aca="false">IF(1_Data_EDA!D4469="Pacific Asia",1,0)</f>
        <v>0</v>
      </c>
      <c r="P4468" s="6" t="n">
        <f aca="false">IF(1_Data_EDA!D4469="USCA",1,0)</f>
        <v>1</v>
      </c>
      <c r="Q4468" s="6" t="n">
        <f aca="false">IF(C4468&gt;MEDIAN(C$5:C$8004),1,0)</f>
        <v>0</v>
      </c>
      <c r="R4468" s="6" t="n">
        <f aca="false">IF(D4468&gt;2,1,0)</f>
        <v>1</v>
      </c>
    </row>
    <row r="4469" customFormat="false" ht="15" hidden="false" customHeight="true" outlineLevel="0" collapsed="false">
      <c r="A4469" s="6" t="n">
        <f aca="false">1_Data_EDA!O4470</f>
        <v>1</v>
      </c>
      <c r="B4469" s="6" t="n">
        <f aca="false">1_Data_EDA!H4470</f>
        <v>2</v>
      </c>
      <c r="C4469" s="7" t="n">
        <f aca="false">1_Data_EDA!I4470</f>
        <v>49.97999954</v>
      </c>
      <c r="D4469" s="6" t="n">
        <f aca="false">1_Data_EDA!J4470</f>
        <v>2</v>
      </c>
      <c r="E4469" s="7" t="n">
        <f aca="false">1_Data_EDA!K4470</f>
        <v>99.95999908</v>
      </c>
      <c r="F4469" s="7" t="n">
        <f aca="false">1_Data_EDA!L4470</f>
        <v>24.98999977</v>
      </c>
      <c r="G4469" s="8" t="n">
        <f aca="false">1_Data_EDA!M4470</f>
        <v>0.25</v>
      </c>
      <c r="H4469" s="6" t="n">
        <f aca="false">IF(1_Data_EDA!B4470="First Class",1,0)</f>
        <v>0</v>
      </c>
      <c r="I4469" s="6" t="n">
        <f aca="false">IF(1_Data_EDA!B4470="Second Class",1,0)</f>
        <v>1</v>
      </c>
      <c r="J4469" s="6" t="n">
        <f aca="false">IF(1_Data_EDA!B4470="Same Day",1,0)</f>
        <v>0</v>
      </c>
      <c r="K4469" s="6" t="n">
        <f aca="false">IF(1_Data_EDA!C4470="Corporate",1,0)</f>
        <v>0</v>
      </c>
      <c r="L4469" s="6" t="n">
        <f aca="false">IF(1_Data_EDA!C4470="Home Office",1,0)</f>
        <v>1</v>
      </c>
      <c r="M4469" s="6" t="n">
        <f aca="false">IF(1_Data_EDA!D4470="Europe",1,0)</f>
        <v>0</v>
      </c>
      <c r="N4469" s="6" t="n">
        <f aca="false">IF(1_Data_EDA!D4470="LATAM",1,0)</f>
        <v>0</v>
      </c>
      <c r="O4469" s="6" t="n">
        <f aca="false">IF(1_Data_EDA!D4470="Pacific Asia",1,0)</f>
        <v>1</v>
      </c>
      <c r="P4469" s="6" t="n">
        <f aca="false">IF(1_Data_EDA!D4470="USCA",1,0)</f>
        <v>0</v>
      </c>
      <c r="Q4469" s="6" t="n">
        <f aca="false">IF(C4469&gt;MEDIAN(C$5:C$8004),1,0)</f>
        <v>0</v>
      </c>
      <c r="R4469" s="6" t="n">
        <f aca="false">IF(D4469&gt;2,1,0)</f>
        <v>0</v>
      </c>
    </row>
    <row r="4470" customFormat="false" ht="15" hidden="false" customHeight="true" outlineLevel="0" collapsed="false">
      <c r="A4470" s="6" t="n">
        <f aca="false">1_Data_EDA!O4471</f>
        <v>1</v>
      </c>
      <c r="B4470" s="6" t="n">
        <f aca="false">1_Data_EDA!H4471</f>
        <v>4</v>
      </c>
      <c r="C4470" s="7" t="n">
        <f aca="false">1_Data_EDA!I4471</f>
        <v>99.98999786</v>
      </c>
      <c r="D4470" s="6" t="n">
        <f aca="false">1_Data_EDA!J4471</f>
        <v>1</v>
      </c>
      <c r="E4470" s="7" t="n">
        <f aca="false">1_Data_EDA!K4471</f>
        <v>99.98999786</v>
      </c>
      <c r="F4470" s="7" t="n">
        <f aca="false">1_Data_EDA!L4471</f>
        <v>5</v>
      </c>
      <c r="G4470" s="8" t="n">
        <f aca="false">1_Data_EDA!M4471</f>
        <v>0.050000001</v>
      </c>
      <c r="H4470" s="6" t="n">
        <f aca="false">IF(1_Data_EDA!B4471="First Class",1,0)</f>
        <v>0</v>
      </c>
      <c r="I4470" s="6" t="n">
        <f aca="false">IF(1_Data_EDA!B4471="Second Class",1,0)</f>
        <v>0</v>
      </c>
      <c r="J4470" s="6" t="n">
        <f aca="false">IF(1_Data_EDA!B4471="Same Day",1,0)</f>
        <v>0</v>
      </c>
      <c r="K4470" s="6" t="n">
        <f aca="false">IF(1_Data_EDA!C4471="Corporate",1,0)</f>
        <v>0</v>
      </c>
      <c r="L4470" s="6" t="n">
        <f aca="false">IF(1_Data_EDA!C4471="Home Office",1,0)</f>
        <v>0</v>
      </c>
      <c r="M4470" s="6" t="n">
        <f aca="false">IF(1_Data_EDA!D4471="Europe",1,0)</f>
        <v>0</v>
      </c>
      <c r="N4470" s="6" t="n">
        <f aca="false">IF(1_Data_EDA!D4471="LATAM",1,0)</f>
        <v>0</v>
      </c>
      <c r="O4470" s="6" t="n">
        <f aca="false">IF(1_Data_EDA!D4471="Pacific Asia",1,0)</f>
        <v>1</v>
      </c>
      <c r="P4470" s="6" t="n">
        <f aca="false">IF(1_Data_EDA!D4471="USCA",1,0)</f>
        <v>0</v>
      </c>
      <c r="Q4470" s="6" t="n">
        <f aca="false">IF(C4470&gt;MEDIAN(C$5:C$8004),1,0)</f>
        <v>1</v>
      </c>
      <c r="R4470" s="6" t="n">
        <f aca="false">IF(D4470&gt;2,1,0)</f>
        <v>0</v>
      </c>
    </row>
    <row r="4471" customFormat="false" ht="15" hidden="false" customHeight="true" outlineLevel="0" collapsed="false">
      <c r="A4471" s="6" t="n">
        <f aca="false">1_Data_EDA!O4472</f>
        <v>1</v>
      </c>
      <c r="B4471" s="6" t="n">
        <f aca="false">1_Data_EDA!H4472</f>
        <v>1</v>
      </c>
      <c r="C4471" s="7" t="n">
        <f aca="false">1_Data_EDA!I4472</f>
        <v>50</v>
      </c>
      <c r="D4471" s="6" t="n">
        <f aca="false">1_Data_EDA!J4472</f>
        <v>2</v>
      </c>
      <c r="E4471" s="7" t="n">
        <f aca="false">1_Data_EDA!K4472</f>
        <v>100</v>
      </c>
      <c r="F4471" s="7" t="n">
        <f aca="false">1_Data_EDA!L4472</f>
        <v>5</v>
      </c>
      <c r="G4471" s="8" t="n">
        <f aca="false">1_Data_EDA!M4472</f>
        <v>0.050000001</v>
      </c>
      <c r="H4471" s="6" t="n">
        <f aca="false">IF(1_Data_EDA!B4472="First Class",1,0)</f>
        <v>1</v>
      </c>
      <c r="I4471" s="6" t="n">
        <f aca="false">IF(1_Data_EDA!B4472="Second Class",1,0)</f>
        <v>0</v>
      </c>
      <c r="J4471" s="6" t="n">
        <f aca="false">IF(1_Data_EDA!B4472="Same Day",1,0)</f>
        <v>0</v>
      </c>
      <c r="K4471" s="6" t="n">
        <f aca="false">IF(1_Data_EDA!C4472="Corporate",1,0)</f>
        <v>0</v>
      </c>
      <c r="L4471" s="6" t="n">
        <f aca="false">IF(1_Data_EDA!C4472="Home Office",1,0)</f>
        <v>0</v>
      </c>
      <c r="M4471" s="6" t="n">
        <f aca="false">IF(1_Data_EDA!D4472="Europe",1,0)</f>
        <v>0</v>
      </c>
      <c r="N4471" s="6" t="n">
        <f aca="false">IF(1_Data_EDA!D4472="LATAM",1,0)</f>
        <v>0</v>
      </c>
      <c r="O4471" s="6" t="n">
        <f aca="false">IF(1_Data_EDA!D4472="Pacific Asia",1,0)</f>
        <v>0</v>
      </c>
      <c r="P4471" s="6" t="n">
        <f aca="false">IF(1_Data_EDA!D4472="USCA",1,0)</f>
        <v>0</v>
      </c>
      <c r="Q4471" s="6" t="n">
        <f aca="false">IF(C4471&gt;MEDIAN(C$5:C$8004),1,0)</f>
        <v>0</v>
      </c>
      <c r="R4471" s="6" t="n">
        <f aca="false">IF(D4471&gt;2,1,0)</f>
        <v>0</v>
      </c>
    </row>
    <row r="4472" customFormat="false" ht="15" hidden="false" customHeight="true" outlineLevel="0" collapsed="false">
      <c r="A4472" s="6" t="n">
        <f aca="false">1_Data_EDA!O4473</f>
        <v>0</v>
      </c>
      <c r="B4472" s="6" t="n">
        <f aca="false">1_Data_EDA!H4473</f>
        <v>4</v>
      </c>
      <c r="C4472" s="7" t="n">
        <f aca="false">1_Data_EDA!I4473</f>
        <v>99.98999786</v>
      </c>
      <c r="D4472" s="6" t="n">
        <f aca="false">1_Data_EDA!J4473</f>
        <v>4</v>
      </c>
      <c r="E4472" s="7" t="n">
        <f aca="false">1_Data_EDA!K4473</f>
        <v>399.9599915</v>
      </c>
      <c r="F4472" s="7" t="n">
        <f aca="false">1_Data_EDA!L4473</f>
        <v>67.98999786</v>
      </c>
      <c r="G4472" s="8" t="n">
        <f aca="false">1_Data_EDA!M4473</f>
        <v>0.170000002</v>
      </c>
      <c r="H4472" s="6" t="n">
        <f aca="false">IF(1_Data_EDA!B4473="First Class",1,0)</f>
        <v>0</v>
      </c>
      <c r="I4472" s="6" t="n">
        <f aca="false">IF(1_Data_EDA!B4473="Second Class",1,0)</f>
        <v>0</v>
      </c>
      <c r="J4472" s="6" t="n">
        <f aca="false">IF(1_Data_EDA!B4473="Same Day",1,0)</f>
        <v>0</v>
      </c>
      <c r="K4472" s="6" t="n">
        <f aca="false">IF(1_Data_EDA!C4473="Corporate",1,0)</f>
        <v>1</v>
      </c>
      <c r="L4472" s="6" t="n">
        <f aca="false">IF(1_Data_EDA!C4473="Home Office",1,0)</f>
        <v>0</v>
      </c>
      <c r="M4472" s="6" t="n">
        <f aca="false">IF(1_Data_EDA!D4473="Europe",1,0)</f>
        <v>1</v>
      </c>
      <c r="N4472" s="6" t="n">
        <f aca="false">IF(1_Data_EDA!D4473="LATAM",1,0)</f>
        <v>0</v>
      </c>
      <c r="O4472" s="6" t="n">
        <f aca="false">IF(1_Data_EDA!D4473="Pacific Asia",1,0)</f>
        <v>0</v>
      </c>
      <c r="P4472" s="6" t="n">
        <f aca="false">IF(1_Data_EDA!D4473="USCA",1,0)</f>
        <v>0</v>
      </c>
      <c r="Q4472" s="6" t="n">
        <f aca="false">IF(C4472&gt;MEDIAN(C$5:C$8004),1,0)</f>
        <v>1</v>
      </c>
      <c r="R4472" s="6" t="n">
        <f aca="false">IF(D4472&gt;2,1,0)</f>
        <v>1</v>
      </c>
    </row>
    <row r="4473" customFormat="false" ht="15" hidden="false" customHeight="true" outlineLevel="0" collapsed="false">
      <c r="A4473" s="6" t="n">
        <f aca="false">1_Data_EDA!O4474</f>
        <v>0</v>
      </c>
      <c r="B4473" s="6" t="n">
        <f aca="false">1_Data_EDA!H4474</f>
        <v>4</v>
      </c>
      <c r="C4473" s="7" t="n">
        <f aca="false">1_Data_EDA!I4474</f>
        <v>49.97999954</v>
      </c>
      <c r="D4473" s="6" t="n">
        <f aca="false">1_Data_EDA!J4474</f>
        <v>2</v>
      </c>
      <c r="E4473" s="7" t="n">
        <f aca="false">1_Data_EDA!K4474</f>
        <v>99.95999908</v>
      </c>
      <c r="F4473" s="7" t="n">
        <f aca="false">1_Data_EDA!L4474</f>
        <v>16.98999977</v>
      </c>
      <c r="G4473" s="8" t="n">
        <f aca="false">1_Data_EDA!M4474</f>
        <v>0.170000002</v>
      </c>
      <c r="H4473" s="6" t="n">
        <f aca="false">IF(1_Data_EDA!B4474="First Class",1,0)</f>
        <v>0</v>
      </c>
      <c r="I4473" s="6" t="n">
        <f aca="false">IF(1_Data_EDA!B4474="Second Class",1,0)</f>
        <v>0</v>
      </c>
      <c r="J4473" s="6" t="n">
        <f aca="false">IF(1_Data_EDA!B4474="Same Day",1,0)</f>
        <v>0</v>
      </c>
      <c r="K4473" s="6" t="n">
        <f aca="false">IF(1_Data_EDA!C4474="Corporate",1,0)</f>
        <v>1</v>
      </c>
      <c r="L4473" s="6" t="n">
        <f aca="false">IF(1_Data_EDA!C4474="Home Office",1,0)</f>
        <v>0</v>
      </c>
      <c r="M4473" s="6" t="n">
        <f aca="false">IF(1_Data_EDA!D4474="Europe",1,0)</f>
        <v>0</v>
      </c>
      <c r="N4473" s="6" t="n">
        <f aca="false">IF(1_Data_EDA!D4474="LATAM",1,0)</f>
        <v>1</v>
      </c>
      <c r="O4473" s="6" t="n">
        <f aca="false">IF(1_Data_EDA!D4474="Pacific Asia",1,0)</f>
        <v>0</v>
      </c>
      <c r="P4473" s="6" t="n">
        <f aca="false">IF(1_Data_EDA!D4474="USCA",1,0)</f>
        <v>0</v>
      </c>
      <c r="Q4473" s="6" t="n">
        <f aca="false">IF(C4473&gt;MEDIAN(C$5:C$8004),1,0)</f>
        <v>0</v>
      </c>
      <c r="R4473" s="6" t="n">
        <f aca="false">IF(D4473&gt;2,1,0)</f>
        <v>0</v>
      </c>
    </row>
    <row r="4474" customFormat="false" ht="15" hidden="false" customHeight="true" outlineLevel="0" collapsed="false">
      <c r="A4474" s="6" t="n">
        <f aca="false">1_Data_EDA!O4475</f>
        <v>1</v>
      </c>
      <c r="B4474" s="6" t="n">
        <f aca="false">1_Data_EDA!H4475</f>
        <v>4</v>
      </c>
      <c r="C4474" s="7" t="n">
        <f aca="false">1_Data_EDA!I4475</f>
        <v>99.98999786</v>
      </c>
      <c r="D4474" s="6" t="n">
        <f aca="false">1_Data_EDA!J4475</f>
        <v>5</v>
      </c>
      <c r="E4474" s="7" t="n">
        <f aca="false">1_Data_EDA!K4475</f>
        <v>499.9500122</v>
      </c>
      <c r="F4474" s="7" t="n">
        <f aca="false">1_Data_EDA!L4475</f>
        <v>59.99000168</v>
      </c>
      <c r="G4474" s="8" t="n">
        <f aca="false">1_Data_EDA!M4475</f>
        <v>0.119999997</v>
      </c>
      <c r="H4474" s="6" t="n">
        <f aca="false">IF(1_Data_EDA!B4475="First Class",1,0)</f>
        <v>0</v>
      </c>
      <c r="I4474" s="6" t="n">
        <f aca="false">IF(1_Data_EDA!B4475="Second Class",1,0)</f>
        <v>0</v>
      </c>
      <c r="J4474" s="6" t="n">
        <f aca="false">IF(1_Data_EDA!B4475="Same Day",1,0)</f>
        <v>0</v>
      </c>
      <c r="K4474" s="6" t="n">
        <f aca="false">IF(1_Data_EDA!C4475="Corporate",1,0)</f>
        <v>0</v>
      </c>
      <c r="L4474" s="6" t="n">
        <f aca="false">IF(1_Data_EDA!C4475="Home Office",1,0)</f>
        <v>0</v>
      </c>
      <c r="M4474" s="6" t="n">
        <f aca="false">IF(1_Data_EDA!D4475="Europe",1,0)</f>
        <v>0</v>
      </c>
      <c r="N4474" s="6" t="n">
        <f aca="false">IF(1_Data_EDA!D4475="LATAM",1,0)</f>
        <v>1</v>
      </c>
      <c r="O4474" s="6" t="n">
        <f aca="false">IF(1_Data_EDA!D4475="Pacific Asia",1,0)</f>
        <v>0</v>
      </c>
      <c r="P4474" s="6" t="n">
        <f aca="false">IF(1_Data_EDA!D4475="USCA",1,0)</f>
        <v>0</v>
      </c>
      <c r="Q4474" s="6" t="n">
        <f aca="false">IF(C4474&gt;MEDIAN(C$5:C$8004),1,0)</f>
        <v>1</v>
      </c>
      <c r="R4474" s="6" t="n">
        <f aca="false">IF(D4474&gt;2,1,0)</f>
        <v>1</v>
      </c>
    </row>
    <row r="4475" customFormat="false" ht="15" hidden="false" customHeight="true" outlineLevel="0" collapsed="false">
      <c r="A4475" s="6" t="n">
        <f aca="false">1_Data_EDA!O4476</f>
        <v>0</v>
      </c>
      <c r="B4475" s="6" t="n">
        <f aca="false">1_Data_EDA!H4476</f>
        <v>4</v>
      </c>
      <c r="C4475" s="7" t="n">
        <f aca="false">1_Data_EDA!I4476</f>
        <v>129.9900055</v>
      </c>
      <c r="D4475" s="6" t="n">
        <f aca="false">1_Data_EDA!J4476</f>
        <v>1</v>
      </c>
      <c r="E4475" s="7" t="n">
        <f aca="false">1_Data_EDA!K4476</f>
        <v>129.9900055</v>
      </c>
      <c r="F4475" s="7" t="n">
        <f aca="false">1_Data_EDA!L4476</f>
        <v>0</v>
      </c>
      <c r="G4475" s="8" t="n">
        <f aca="false">1_Data_EDA!M4476</f>
        <v>0</v>
      </c>
      <c r="H4475" s="6" t="n">
        <f aca="false">IF(1_Data_EDA!B4476="First Class",1,0)</f>
        <v>0</v>
      </c>
      <c r="I4475" s="6" t="n">
        <f aca="false">IF(1_Data_EDA!B4476="Second Class",1,0)</f>
        <v>0</v>
      </c>
      <c r="J4475" s="6" t="n">
        <f aca="false">IF(1_Data_EDA!B4476="Same Day",1,0)</f>
        <v>0</v>
      </c>
      <c r="K4475" s="6" t="n">
        <f aca="false">IF(1_Data_EDA!C4476="Corporate",1,0)</f>
        <v>0</v>
      </c>
      <c r="L4475" s="6" t="n">
        <f aca="false">IF(1_Data_EDA!C4476="Home Office",1,0)</f>
        <v>0</v>
      </c>
      <c r="M4475" s="6" t="n">
        <f aca="false">IF(1_Data_EDA!D4476="Europe",1,0)</f>
        <v>1</v>
      </c>
      <c r="N4475" s="6" t="n">
        <f aca="false">IF(1_Data_EDA!D4476="LATAM",1,0)</f>
        <v>0</v>
      </c>
      <c r="O4475" s="6" t="n">
        <f aca="false">IF(1_Data_EDA!D4476="Pacific Asia",1,0)</f>
        <v>0</v>
      </c>
      <c r="P4475" s="6" t="n">
        <f aca="false">IF(1_Data_EDA!D4476="USCA",1,0)</f>
        <v>0</v>
      </c>
      <c r="Q4475" s="6" t="n">
        <f aca="false">IF(C4475&gt;MEDIAN(C$5:C$8004),1,0)</f>
        <v>1</v>
      </c>
      <c r="R4475" s="6" t="n">
        <f aca="false">IF(D4475&gt;2,1,0)</f>
        <v>0</v>
      </c>
    </row>
    <row r="4476" customFormat="false" ht="15" hidden="false" customHeight="true" outlineLevel="0" collapsed="false">
      <c r="A4476" s="6" t="n">
        <f aca="false">1_Data_EDA!O4477</f>
        <v>1</v>
      </c>
      <c r="B4476" s="6" t="n">
        <f aca="false">1_Data_EDA!H4477</f>
        <v>2</v>
      </c>
      <c r="C4476" s="7" t="n">
        <f aca="false">1_Data_EDA!I4477</f>
        <v>59.99000168</v>
      </c>
      <c r="D4476" s="6" t="n">
        <f aca="false">1_Data_EDA!J4477</f>
        <v>1</v>
      </c>
      <c r="E4476" s="7" t="n">
        <f aca="false">1_Data_EDA!K4477</f>
        <v>59.99000168</v>
      </c>
      <c r="F4476" s="7" t="n">
        <f aca="false">1_Data_EDA!L4477</f>
        <v>0.600000024</v>
      </c>
      <c r="G4476" s="8" t="n">
        <f aca="false">1_Data_EDA!M4477</f>
        <v>0.01</v>
      </c>
      <c r="H4476" s="6" t="n">
        <f aca="false">IF(1_Data_EDA!B4477="First Class",1,0)</f>
        <v>0</v>
      </c>
      <c r="I4476" s="6" t="n">
        <f aca="false">IF(1_Data_EDA!B4477="Second Class",1,0)</f>
        <v>1</v>
      </c>
      <c r="J4476" s="6" t="n">
        <f aca="false">IF(1_Data_EDA!B4477="Same Day",1,0)</f>
        <v>0</v>
      </c>
      <c r="K4476" s="6" t="n">
        <f aca="false">IF(1_Data_EDA!C4477="Corporate",1,0)</f>
        <v>0</v>
      </c>
      <c r="L4476" s="6" t="n">
        <f aca="false">IF(1_Data_EDA!C4477="Home Office",1,0)</f>
        <v>1</v>
      </c>
      <c r="M4476" s="6" t="n">
        <f aca="false">IF(1_Data_EDA!D4477="Europe",1,0)</f>
        <v>0</v>
      </c>
      <c r="N4476" s="6" t="n">
        <f aca="false">IF(1_Data_EDA!D4477="LATAM",1,0)</f>
        <v>0</v>
      </c>
      <c r="O4476" s="6" t="n">
        <f aca="false">IF(1_Data_EDA!D4477="Pacific Asia",1,0)</f>
        <v>1</v>
      </c>
      <c r="P4476" s="6" t="n">
        <f aca="false">IF(1_Data_EDA!D4477="USCA",1,0)</f>
        <v>0</v>
      </c>
      <c r="Q4476" s="6" t="n">
        <f aca="false">IF(C4476&gt;MEDIAN(C$5:C$8004),1,0)</f>
        <v>0</v>
      </c>
      <c r="R4476" s="6" t="n">
        <f aca="false">IF(D4476&gt;2,1,0)</f>
        <v>0</v>
      </c>
    </row>
    <row r="4477" customFormat="false" ht="15" hidden="false" customHeight="true" outlineLevel="0" collapsed="false">
      <c r="A4477" s="6" t="n">
        <f aca="false">1_Data_EDA!O4478</f>
        <v>0</v>
      </c>
      <c r="B4477" s="6" t="n">
        <f aca="false">1_Data_EDA!H4478</f>
        <v>4</v>
      </c>
      <c r="C4477" s="7" t="n">
        <f aca="false">1_Data_EDA!I4478</f>
        <v>39.99000168</v>
      </c>
      <c r="D4477" s="6" t="n">
        <f aca="false">1_Data_EDA!J4478</f>
        <v>1</v>
      </c>
      <c r="E4477" s="7" t="n">
        <f aca="false">1_Data_EDA!K4478</f>
        <v>39.99000168</v>
      </c>
      <c r="F4477" s="7" t="n">
        <f aca="false">1_Data_EDA!L4478</f>
        <v>2</v>
      </c>
      <c r="G4477" s="8" t="n">
        <f aca="false">1_Data_EDA!M4478</f>
        <v>0.050000001</v>
      </c>
      <c r="H4477" s="6" t="n">
        <f aca="false">IF(1_Data_EDA!B4478="First Class",1,0)</f>
        <v>0</v>
      </c>
      <c r="I4477" s="6" t="n">
        <f aca="false">IF(1_Data_EDA!B4478="Second Class",1,0)</f>
        <v>0</v>
      </c>
      <c r="J4477" s="6" t="n">
        <f aca="false">IF(1_Data_EDA!B4478="Same Day",1,0)</f>
        <v>0</v>
      </c>
      <c r="K4477" s="6" t="n">
        <f aca="false">IF(1_Data_EDA!C4478="Corporate",1,0)</f>
        <v>0</v>
      </c>
      <c r="L4477" s="6" t="n">
        <f aca="false">IF(1_Data_EDA!C4478="Home Office",1,0)</f>
        <v>0</v>
      </c>
      <c r="M4477" s="6" t="n">
        <f aca="false">IF(1_Data_EDA!D4478="Europe",1,0)</f>
        <v>0</v>
      </c>
      <c r="N4477" s="6" t="n">
        <f aca="false">IF(1_Data_EDA!D4478="LATAM",1,0)</f>
        <v>1</v>
      </c>
      <c r="O4477" s="6" t="n">
        <f aca="false">IF(1_Data_EDA!D4478="Pacific Asia",1,0)</f>
        <v>0</v>
      </c>
      <c r="P4477" s="6" t="n">
        <f aca="false">IF(1_Data_EDA!D4478="USCA",1,0)</f>
        <v>0</v>
      </c>
      <c r="Q4477" s="6" t="n">
        <f aca="false">IF(C4477&gt;MEDIAN(C$5:C$8004),1,0)</f>
        <v>0</v>
      </c>
      <c r="R4477" s="6" t="n">
        <f aca="false">IF(D4477&gt;2,1,0)</f>
        <v>0</v>
      </c>
    </row>
    <row r="4478" customFormat="false" ht="15" hidden="false" customHeight="true" outlineLevel="0" collapsed="false">
      <c r="A4478" s="6" t="n">
        <f aca="false">1_Data_EDA!O4479</f>
        <v>1</v>
      </c>
      <c r="B4478" s="6" t="n">
        <f aca="false">1_Data_EDA!H4479</f>
        <v>2</v>
      </c>
      <c r="C4478" s="7" t="n">
        <f aca="false">1_Data_EDA!I4479</f>
        <v>59.99000168</v>
      </c>
      <c r="D4478" s="6" t="n">
        <f aca="false">1_Data_EDA!J4479</f>
        <v>3</v>
      </c>
      <c r="E4478" s="7" t="n">
        <f aca="false">1_Data_EDA!K4479</f>
        <v>179.9700012</v>
      </c>
      <c r="F4478" s="7" t="n">
        <f aca="false">1_Data_EDA!L4479</f>
        <v>35.99000168</v>
      </c>
      <c r="G4478" s="8" t="n">
        <f aca="false">1_Data_EDA!M4479</f>
        <v>0.200000003</v>
      </c>
      <c r="H4478" s="6" t="n">
        <f aca="false">IF(1_Data_EDA!B4479="First Class",1,0)</f>
        <v>0</v>
      </c>
      <c r="I4478" s="6" t="n">
        <f aca="false">IF(1_Data_EDA!B4479="Second Class",1,0)</f>
        <v>1</v>
      </c>
      <c r="J4478" s="6" t="n">
        <f aca="false">IF(1_Data_EDA!B4479="Same Day",1,0)</f>
        <v>0</v>
      </c>
      <c r="K4478" s="6" t="n">
        <f aca="false">IF(1_Data_EDA!C4479="Corporate",1,0)</f>
        <v>1</v>
      </c>
      <c r="L4478" s="6" t="n">
        <f aca="false">IF(1_Data_EDA!C4479="Home Office",1,0)</f>
        <v>0</v>
      </c>
      <c r="M4478" s="6" t="n">
        <f aca="false">IF(1_Data_EDA!D4479="Europe",1,0)</f>
        <v>0</v>
      </c>
      <c r="N4478" s="6" t="n">
        <f aca="false">IF(1_Data_EDA!D4479="LATAM",1,0)</f>
        <v>1</v>
      </c>
      <c r="O4478" s="6" t="n">
        <f aca="false">IF(1_Data_EDA!D4479="Pacific Asia",1,0)</f>
        <v>0</v>
      </c>
      <c r="P4478" s="6" t="n">
        <f aca="false">IF(1_Data_EDA!D4479="USCA",1,0)</f>
        <v>0</v>
      </c>
      <c r="Q4478" s="6" t="n">
        <f aca="false">IF(C4478&gt;MEDIAN(C$5:C$8004),1,0)</f>
        <v>0</v>
      </c>
      <c r="R4478" s="6" t="n">
        <f aca="false">IF(D4478&gt;2,1,0)</f>
        <v>1</v>
      </c>
    </row>
    <row r="4479" customFormat="false" ht="15" hidden="false" customHeight="true" outlineLevel="0" collapsed="false">
      <c r="A4479" s="6" t="n">
        <f aca="false">1_Data_EDA!O4480</f>
        <v>1</v>
      </c>
      <c r="B4479" s="6" t="n">
        <f aca="false">1_Data_EDA!H4480</f>
        <v>1</v>
      </c>
      <c r="C4479" s="7" t="n">
        <f aca="false">1_Data_EDA!I4480</f>
        <v>399.980011</v>
      </c>
      <c r="D4479" s="6" t="n">
        <f aca="false">1_Data_EDA!J4480</f>
        <v>1</v>
      </c>
      <c r="E4479" s="7" t="n">
        <f aca="false">1_Data_EDA!K4480</f>
        <v>399.980011</v>
      </c>
      <c r="F4479" s="7" t="n">
        <f aca="false">1_Data_EDA!L4480</f>
        <v>64</v>
      </c>
      <c r="G4479" s="8" t="n">
        <f aca="false">1_Data_EDA!M4480</f>
        <v>0.159999996</v>
      </c>
      <c r="H4479" s="6" t="n">
        <f aca="false">IF(1_Data_EDA!B4480="First Class",1,0)</f>
        <v>1</v>
      </c>
      <c r="I4479" s="6" t="n">
        <f aca="false">IF(1_Data_EDA!B4480="Second Class",1,0)</f>
        <v>0</v>
      </c>
      <c r="J4479" s="6" t="n">
        <f aca="false">IF(1_Data_EDA!B4480="Same Day",1,0)</f>
        <v>0</v>
      </c>
      <c r="K4479" s="6" t="n">
        <f aca="false">IF(1_Data_EDA!C4480="Corporate",1,0)</f>
        <v>0</v>
      </c>
      <c r="L4479" s="6" t="n">
        <f aca="false">IF(1_Data_EDA!C4480="Home Office",1,0)</f>
        <v>1</v>
      </c>
      <c r="M4479" s="6" t="n">
        <f aca="false">IF(1_Data_EDA!D4480="Europe",1,0)</f>
        <v>0</v>
      </c>
      <c r="N4479" s="6" t="n">
        <f aca="false">IF(1_Data_EDA!D4480="LATAM",1,0)</f>
        <v>0</v>
      </c>
      <c r="O4479" s="6" t="n">
        <f aca="false">IF(1_Data_EDA!D4480="Pacific Asia",1,0)</f>
        <v>0</v>
      </c>
      <c r="P4479" s="6" t="n">
        <f aca="false">IF(1_Data_EDA!D4480="USCA",1,0)</f>
        <v>0</v>
      </c>
      <c r="Q4479" s="6" t="n">
        <f aca="false">IF(C4479&gt;MEDIAN(C$5:C$8004),1,0)</f>
        <v>1</v>
      </c>
      <c r="R4479" s="6" t="n">
        <f aca="false">IF(D4479&gt;2,1,0)</f>
        <v>0</v>
      </c>
    </row>
    <row r="4480" customFormat="false" ht="15" hidden="false" customHeight="true" outlineLevel="0" collapsed="false">
      <c r="A4480" s="6" t="n">
        <f aca="false">1_Data_EDA!O4481</f>
        <v>0</v>
      </c>
      <c r="B4480" s="6" t="n">
        <f aca="false">1_Data_EDA!H4481</f>
        <v>0</v>
      </c>
      <c r="C4480" s="7" t="n">
        <f aca="false">1_Data_EDA!I4481</f>
        <v>50</v>
      </c>
      <c r="D4480" s="6" t="n">
        <f aca="false">1_Data_EDA!J4481</f>
        <v>2</v>
      </c>
      <c r="E4480" s="7" t="n">
        <f aca="false">1_Data_EDA!K4481</f>
        <v>100</v>
      </c>
      <c r="F4480" s="7" t="n">
        <f aca="false">1_Data_EDA!L4481</f>
        <v>18</v>
      </c>
      <c r="G4480" s="8" t="n">
        <f aca="false">1_Data_EDA!M4481</f>
        <v>0.180000007</v>
      </c>
      <c r="H4480" s="6" t="n">
        <f aca="false">IF(1_Data_EDA!B4481="First Class",1,0)</f>
        <v>0</v>
      </c>
      <c r="I4480" s="6" t="n">
        <f aca="false">IF(1_Data_EDA!B4481="Second Class",1,0)</f>
        <v>0</v>
      </c>
      <c r="J4480" s="6" t="n">
        <f aca="false">IF(1_Data_EDA!B4481="Same Day",1,0)</f>
        <v>1</v>
      </c>
      <c r="K4480" s="6" t="n">
        <f aca="false">IF(1_Data_EDA!C4481="Corporate",1,0)</f>
        <v>0</v>
      </c>
      <c r="L4480" s="6" t="n">
        <f aca="false">IF(1_Data_EDA!C4481="Home Office",1,0)</f>
        <v>0</v>
      </c>
      <c r="M4480" s="6" t="n">
        <f aca="false">IF(1_Data_EDA!D4481="Europe",1,0)</f>
        <v>0</v>
      </c>
      <c r="N4480" s="6" t="n">
        <f aca="false">IF(1_Data_EDA!D4481="LATAM",1,0)</f>
        <v>0</v>
      </c>
      <c r="O4480" s="6" t="n">
        <f aca="false">IF(1_Data_EDA!D4481="Pacific Asia",1,0)</f>
        <v>1</v>
      </c>
      <c r="P4480" s="6" t="n">
        <f aca="false">IF(1_Data_EDA!D4481="USCA",1,0)</f>
        <v>0</v>
      </c>
      <c r="Q4480" s="6" t="n">
        <f aca="false">IF(C4480&gt;MEDIAN(C$5:C$8004),1,0)</f>
        <v>0</v>
      </c>
      <c r="R4480" s="6" t="n">
        <f aca="false">IF(D4480&gt;2,1,0)</f>
        <v>0</v>
      </c>
    </row>
    <row r="4481" customFormat="false" ht="15" hidden="false" customHeight="true" outlineLevel="0" collapsed="false">
      <c r="A4481" s="6" t="n">
        <f aca="false">1_Data_EDA!O4482</f>
        <v>0</v>
      </c>
      <c r="B4481" s="6" t="n">
        <f aca="false">1_Data_EDA!H4482</f>
        <v>4</v>
      </c>
      <c r="C4481" s="7" t="n">
        <f aca="false">1_Data_EDA!I4482</f>
        <v>399.980011</v>
      </c>
      <c r="D4481" s="6" t="n">
        <f aca="false">1_Data_EDA!J4482</f>
        <v>1</v>
      </c>
      <c r="E4481" s="7" t="n">
        <f aca="false">1_Data_EDA!K4482</f>
        <v>399.980011</v>
      </c>
      <c r="F4481" s="7" t="n">
        <f aca="false">1_Data_EDA!L4482</f>
        <v>100</v>
      </c>
      <c r="G4481" s="8" t="n">
        <f aca="false">1_Data_EDA!M4482</f>
        <v>0.25</v>
      </c>
      <c r="H4481" s="6" t="n">
        <f aca="false">IF(1_Data_EDA!B4482="First Class",1,0)</f>
        <v>0</v>
      </c>
      <c r="I4481" s="6" t="n">
        <f aca="false">IF(1_Data_EDA!B4482="Second Class",1,0)</f>
        <v>0</v>
      </c>
      <c r="J4481" s="6" t="n">
        <f aca="false">IF(1_Data_EDA!B4482="Same Day",1,0)</f>
        <v>0</v>
      </c>
      <c r="K4481" s="6" t="n">
        <f aca="false">IF(1_Data_EDA!C4482="Corporate",1,0)</f>
        <v>1</v>
      </c>
      <c r="L4481" s="6" t="n">
        <f aca="false">IF(1_Data_EDA!C4482="Home Office",1,0)</f>
        <v>0</v>
      </c>
      <c r="M4481" s="6" t="n">
        <f aca="false">IF(1_Data_EDA!D4482="Europe",1,0)</f>
        <v>0</v>
      </c>
      <c r="N4481" s="6" t="n">
        <f aca="false">IF(1_Data_EDA!D4482="LATAM",1,0)</f>
        <v>1</v>
      </c>
      <c r="O4481" s="6" t="n">
        <f aca="false">IF(1_Data_EDA!D4482="Pacific Asia",1,0)</f>
        <v>0</v>
      </c>
      <c r="P4481" s="6" t="n">
        <f aca="false">IF(1_Data_EDA!D4482="USCA",1,0)</f>
        <v>0</v>
      </c>
      <c r="Q4481" s="6" t="n">
        <f aca="false">IF(C4481&gt;MEDIAN(C$5:C$8004),1,0)</f>
        <v>1</v>
      </c>
      <c r="R4481" s="6" t="n">
        <f aca="false">IF(D4481&gt;2,1,0)</f>
        <v>0</v>
      </c>
    </row>
    <row r="4482" customFormat="false" ht="15" hidden="false" customHeight="true" outlineLevel="0" collapsed="false">
      <c r="A4482" s="6" t="n">
        <f aca="false">1_Data_EDA!O4483</f>
        <v>0</v>
      </c>
      <c r="B4482" s="6" t="n">
        <f aca="false">1_Data_EDA!H4483</f>
        <v>4</v>
      </c>
      <c r="C4482" s="7" t="n">
        <f aca="false">1_Data_EDA!I4483</f>
        <v>49.97999954</v>
      </c>
      <c r="D4482" s="6" t="n">
        <f aca="false">1_Data_EDA!J4483</f>
        <v>3</v>
      </c>
      <c r="E4482" s="7" t="n">
        <f aca="false">1_Data_EDA!K4483</f>
        <v>149.9400024</v>
      </c>
      <c r="F4482" s="7" t="n">
        <f aca="false">1_Data_EDA!L4483</f>
        <v>14.98999977</v>
      </c>
      <c r="G4482" s="8" t="n">
        <f aca="false">1_Data_EDA!M4483</f>
        <v>0.100000001</v>
      </c>
      <c r="H4482" s="6" t="n">
        <f aca="false">IF(1_Data_EDA!B4483="First Class",1,0)</f>
        <v>0</v>
      </c>
      <c r="I4482" s="6" t="n">
        <f aca="false">IF(1_Data_EDA!B4483="Second Class",1,0)</f>
        <v>0</v>
      </c>
      <c r="J4482" s="6" t="n">
        <f aca="false">IF(1_Data_EDA!B4483="Same Day",1,0)</f>
        <v>0</v>
      </c>
      <c r="K4482" s="6" t="n">
        <f aca="false">IF(1_Data_EDA!C4483="Corporate",1,0)</f>
        <v>1</v>
      </c>
      <c r="L4482" s="6" t="n">
        <f aca="false">IF(1_Data_EDA!C4483="Home Office",1,0)</f>
        <v>0</v>
      </c>
      <c r="M4482" s="6" t="n">
        <f aca="false">IF(1_Data_EDA!D4483="Europe",1,0)</f>
        <v>1</v>
      </c>
      <c r="N4482" s="6" t="n">
        <f aca="false">IF(1_Data_EDA!D4483="LATAM",1,0)</f>
        <v>0</v>
      </c>
      <c r="O4482" s="6" t="n">
        <f aca="false">IF(1_Data_EDA!D4483="Pacific Asia",1,0)</f>
        <v>0</v>
      </c>
      <c r="P4482" s="6" t="n">
        <f aca="false">IF(1_Data_EDA!D4483="USCA",1,0)</f>
        <v>0</v>
      </c>
      <c r="Q4482" s="6" t="n">
        <f aca="false">IF(C4482&gt;MEDIAN(C$5:C$8004),1,0)</f>
        <v>0</v>
      </c>
      <c r="R4482" s="6" t="n">
        <f aca="false">IF(D4482&gt;2,1,0)</f>
        <v>1</v>
      </c>
    </row>
    <row r="4483" customFormat="false" ht="15" hidden="false" customHeight="true" outlineLevel="0" collapsed="false">
      <c r="A4483" s="6" t="n">
        <f aca="false">1_Data_EDA!O4484</f>
        <v>1</v>
      </c>
      <c r="B4483" s="6" t="n">
        <f aca="false">1_Data_EDA!H4484</f>
        <v>4</v>
      </c>
      <c r="C4483" s="7" t="n">
        <f aca="false">1_Data_EDA!I4484</f>
        <v>129.9900055</v>
      </c>
      <c r="D4483" s="6" t="n">
        <f aca="false">1_Data_EDA!J4484</f>
        <v>1</v>
      </c>
      <c r="E4483" s="7" t="n">
        <f aca="false">1_Data_EDA!K4484</f>
        <v>129.9900055</v>
      </c>
      <c r="F4483" s="7" t="n">
        <f aca="false">1_Data_EDA!L4484</f>
        <v>22.10000038</v>
      </c>
      <c r="G4483" s="8" t="n">
        <f aca="false">1_Data_EDA!M4484</f>
        <v>0.170000002</v>
      </c>
      <c r="H4483" s="6" t="n">
        <f aca="false">IF(1_Data_EDA!B4484="First Class",1,0)</f>
        <v>0</v>
      </c>
      <c r="I4483" s="6" t="n">
        <f aca="false">IF(1_Data_EDA!B4484="Second Class",1,0)</f>
        <v>0</v>
      </c>
      <c r="J4483" s="6" t="n">
        <f aca="false">IF(1_Data_EDA!B4484="Same Day",1,0)</f>
        <v>0</v>
      </c>
      <c r="K4483" s="6" t="n">
        <f aca="false">IF(1_Data_EDA!C4484="Corporate",1,0)</f>
        <v>0</v>
      </c>
      <c r="L4483" s="6" t="n">
        <f aca="false">IF(1_Data_EDA!C4484="Home Office",1,0)</f>
        <v>0</v>
      </c>
      <c r="M4483" s="6" t="n">
        <f aca="false">IF(1_Data_EDA!D4484="Europe",1,0)</f>
        <v>0</v>
      </c>
      <c r="N4483" s="6" t="n">
        <f aca="false">IF(1_Data_EDA!D4484="LATAM",1,0)</f>
        <v>0</v>
      </c>
      <c r="O4483" s="6" t="n">
        <f aca="false">IF(1_Data_EDA!D4484="Pacific Asia",1,0)</f>
        <v>1</v>
      </c>
      <c r="P4483" s="6" t="n">
        <f aca="false">IF(1_Data_EDA!D4484="USCA",1,0)</f>
        <v>0</v>
      </c>
      <c r="Q4483" s="6" t="n">
        <f aca="false">IF(C4483&gt;MEDIAN(C$5:C$8004),1,0)</f>
        <v>1</v>
      </c>
      <c r="R4483" s="6" t="n">
        <f aca="false">IF(D4483&gt;2,1,0)</f>
        <v>0</v>
      </c>
    </row>
    <row r="4484" customFormat="false" ht="15" hidden="false" customHeight="true" outlineLevel="0" collapsed="false">
      <c r="A4484" s="6" t="n">
        <f aca="false">1_Data_EDA!O4485</f>
        <v>0</v>
      </c>
      <c r="B4484" s="6" t="n">
        <f aca="false">1_Data_EDA!H4485</f>
        <v>4</v>
      </c>
      <c r="C4484" s="7" t="n">
        <f aca="false">1_Data_EDA!I4485</f>
        <v>49.97999954</v>
      </c>
      <c r="D4484" s="6" t="n">
        <f aca="false">1_Data_EDA!J4485</f>
        <v>2</v>
      </c>
      <c r="E4484" s="7" t="n">
        <f aca="false">1_Data_EDA!K4485</f>
        <v>99.95999908</v>
      </c>
      <c r="F4484" s="7" t="n">
        <f aca="false">1_Data_EDA!L4485</f>
        <v>12</v>
      </c>
      <c r="G4484" s="8" t="n">
        <f aca="false">1_Data_EDA!M4485</f>
        <v>0.119999997</v>
      </c>
      <c r="H4484" s="6" t="n">
        <f aca="false">IF(1_Data_EDA!B4485="First Class",1,0)</f>
        <v>0</v>
      </c>
      <c r="I4484" s="6" t="n">
        <f aca="false">IF(1_Data_EDA!B4485="Second Class",1,0)</f>
        <v>0</v>
      </c>
      <c r="J4484" s="6" t="n">
        <f aca="false">IF(1_Data_EDA!B4485="Same Day",1,0)</f>
        <v>0</v>
      </c>
      <c r="K4484" s="6" t="n">
        <f aca="false">IF(1_Data_EDA!C4485="Corporate",1,0)</f>
        <v>0</v>
      </c>
      <c r="L4484" s="6" t="n">
        <f aca="false">IF(1_Data_EDA!C4485="Home Office",1,0)</f>
        <v>0</v>
      </c>
      <c r="M4484" s="6" t="n">
        <f aca="false">IF(1_Data_EDA!D4485="Europe",1,0)</f>
        <v>1</v>
      </c>
      <c r="N4484" s="6" t="n">
        <f aca="false">IF(1_Data_EDA!D4485="LATAM",1,0)</f>
        <v>0</v>
      </c>
      <c r="O4484" s="6" t="n">
        <f aca="false">IF(1_Data_EDA!D4485="Pacific Asia",1,0)</f>
        <v>0</v>
      </c>
      <c r="P4484" s="6" t="n">
        <f aca="false">IF(1_Data_EDA!D4485="USCA",1,0)</f>
        <v>0</v>
      </c>
      <c r="Q4484" s="6" t="n">
        <f aca="false">IF(C4484&gt;MEDIAN(C$5:C$8004),1,0)</f>
        <v>0</v>
      </c>
      <c r="R4484" s="6" t="n">
        <f aca="false">IF(D4484&gt;2,1,0)</f>
        <v>0</v>
      </c>
    </row>
    <row r="4485" customFormat="false" ht="15" hidden="false" customHeight="true" outlineLevel="0" collapsed="false">
      <c r="A4485" s="6" t="n">
        <f aca="false">1_Data_EDA!O4486</f>
        <v>1</v>
      </c>
      <c r="B4485" s="6" t="n">
        <f aca="false">1_Data_EDA!H4486</f>
        <v>1</v>
      </c>
      <c r="C4485" s="7" t="n">
        <f aca="false">1_Data_EDA!I4486</f>
        <v>399.980011</v>
      </c>
      <c r="D4485" s="6" t="n">
        <f aca="false">1_Data_EDA!J4486</f>
        <v>1</v>
      </c>
      <c r="E4485" s="7" t="n">
        <f aca="false">1_Data_EDA!K4486</f>
        <v>399.980011</v>
      </c>
      <c r="F4485" s="7" t="n">
        <f aca="false">1_Data_EDA!L4486</f>
        <v>36</v>
      </c>
      <c r="G4485" s="8" t="n">
        <f aca="false">1_Data_EDA!M4486</f>
        <v>0.090000004</v>
      </c>
      <c r="H4485" s="6" t="n">
        <f aca="false">IF(1_Data_EDA!B4486="First Class",1,0)</f>
        <v>1</v>
      </c>
      <c r="I4485" s="6" t="n">
        <f aca="false">IF(1_Data_EDA!B4486="Second Class",1,0)</f>
        <v>0</v>
      </c>
      <c r="J4485" s="6" t="n">
        <f aca="false">IF(1_Data_EDA!B4486="Same Day",1,0)</f>
        <v>0</v>
      </c>
      <c r="K4485" s="6" t="n">
        <f aca="false">IF(1_Data_EDA!C4486="Corporate",1,0)</f>
        <v>1</v>
      </c>
      <c r="L4485" s="6" t="n">
        <f aca="false">IF(1_Data_EDA!C4486="Home Office",1,0)</f>
        <v>0</v>
      </c>
      <c r="M4485" s="6" t="n">
        <f aca="false">IF(1_Data_EDA!D4486="Europe",1,0)</f>
        <v>0</v>
      </c>
      <c r="N4485" s="6" t="n">
        <f aca="false">IF(1_Data_EDA!D4486="LATAM",1,0)</f>
        <v>0</v>
      </c>
      <c r="O4485" s="6" t="n">
        <f aca="false">IF(1_Data_EDA!D4486="Pacific Asia",1,0)</f>
        <v>0</v>
      </c>
      <c r="P4485" s="6" t="n">
        <f aca="false">IF(1_Data_EDA!D4486="USCA",1,0)</f>
        <v>1</v>
      </c>
      <c r="Q4485" s="6" t="n">
        <f aca="false">IF(C4485&gt;MEDIAN(C$5:C$8004),1,0)</f>
        <v>1</v>
      </c>
      <c r="R4485" s="6" t="n">
        <f aca="false">IF(D4485&gt;2,1,0)</f>
        <v>0</v>
      </c>
    </row>
    <row r="4486" customFormat="false" ht="15" hidden="false" customHeight="true" outlineLevel="0" collapsed="false">
      <c r="A4486" s="6" t="n">
        <f aca="false">1_Data_EDA!O4487</f>
        <v>0</v>
      </c>
      <c r="B4486" s="6" t="n">
        <f aca="false">1_Data_EDA!H4487</f>
        <v>4</v>
      </c>
      <c r="C4486" s="7" t="n">
        <f aca="false">1_Data_EDA!I4487</f>
        <v>99.98999786</v>
      </c>
      <c r="D4486" s="6" t="n">
        <f aca="false">1_Data_EDA!J4487</f>
        <v>3</v>
      </c>
      <c r="E4486" s="7" t="n">
        <f aca="false">1_Data_EDA!K4487</f>
        <v>299.9700012</v>
      </c>
      <c r="F4486" s="7" t="n">
        <f aca="false">1_Data_EDA!L4487</f>
        <v>59.99000168</v>
      </c>
      <c r="G4486" s="8" t="n">
        <f aca="false">1_Data_EDA!M4487</f>
        <v>0.200000003</v>
      </c>
      <c r="H4486" s="6" t="n">
        <f aca="false">IF(1_Data_EDA!B4487="First Class",1,0)</f>
        <v>0</v>
      </c>
      <c r="I4486" s="6" t="n">
        <f aca="false">IF(1_Data_EDA!B4487="Second Class",1,0)</f>
        <v>0</v>
      </c>
      <c r="J4486" s="6" t="n">
        <f aca="false">IF(1_Data_EDA!B4487="Same Day",1,0)</f>
        <v>0</v>
      </c>
      <c r="K4486" s="6" t="n">
        <f aca="false">IF(1_Data_EDA!C4487="Corporate",1,0)</f>
        <v>0</v>
      </c>
      <c r="L4486" s="6" t="n">
        <f aca="false">IF(1_Data_EDA!C4487="Home Office",1,0)</f>
        <v>0</v>
      </c>
      <c r="M4486" s="6" t="n">
        <f aca="false">IF(1_Data_EDA!D4487="Europe",1,0)</f>
        <v>1</v>
      </c>
      <c r="N4486" s="6" t="n">
        <f aca="false">IF(1_Data_EDA!D4487="LATAM",1,0)</f>
        <v>0</v>
      </c>
      <c r="O4486" s="6" t="n">
        <f aca="false">IF(1_Data_EDA!D4487="Pacific Asia",1,0)</f>
        <v>0</v>
      </c>
      <c r="P4486" s="6" t="n">
        <f aca="false">IF(1_Data_EDA!D4487="USCA",1,0)</f>
        <v>0</v>
      </c>
      <c r="Q4486" s="6" t="n">
        <f aca="false">IF(C4486&gt;MEDIAN(C$5:C$8004),1,0)</f>
        <v>1</v>
      </c>
      <c r="R4486" s="6" t="n">
        <f aca="false">IF(D4486&gt;2,1,0)</f>
        <v>1</v>
      </c>
    </row>
    <row r="4487" customFormat="false" ht="15" hidden="false" customHeight="true" outlineLevel="0" collapsed="false">
      <c r="A4487" s="6" t="n">
        <f aca="false">1_Data_EDA!O4488</f>
        <v>0</v>
      </c>
      <c r="B4487" s="6" t="n">
        <f aca="false">1_Data_EDA!H4488</f>
        <v>4</v>
      </c>
      <c r="C4487" s="7" t="n">
        <f aca="false">1_Data_EDA!I4488</f>
        <v>399.980011</v>
      </c>
      <c r="D4487" s="6" t="n">
        <f aca="false">1_Data_EDA!J4488</f>
        <v>1</v>
      </c>
      <c r="E4487" s="7" t="n">
        <f aca="false">1_Data_EDA!K4488</f>
        <v>399.980011</v>
      </c>
      <c r="F4487" s="7" t="n">
        <f aca="false">1_Data_EDA!L4488</f>
        <v>28</v>
      </c>
      <c r="G4487" s="8" t="n">
        <f aca="false">1_Data_EDA!M4488</f>
        <v>0.07</v>
      </c>
      <c r="H4487" s="6" t="n">
        <f aca="false">IF(1_Data_EDA!B4488="First Class",1,0)</f>
        <v>0</v>
      </c>
      <c r="I4487" s="6" t="n">
        <f aca="false">IF(1_Data_EDA!B4488="Second Class",1,0)</f>
        <v>0</v>
      </c>
      <c r="J4487" s="6" t="n">
        <f aca="false">IF(1_Data_EDA!B4488="Same Day",1,0)</f>
        <v>0</v>
      </c>
      <c r="K4487" s="6" t="n">
        <f aca="false">IF(1_Data_EDA!C4488="Corporate",1,0)</f>
        <v>1</v>
      </c>
      <c r="L4487" s="6" t="n">
        <f aca="false">IF(1_Data_EDA!C4488="Home Office",1,0)</f>
        <v>0</v>
      </c>
      <c r="M4487" s="6" t="n">
        <f aca="false">IF(1_Data_EDA!D4488="Europe",1,0)</f>
        <v>0</v>
      </c>
      <c r="N4487" s="6" t="n">
        <f aca="false">IF(1_Data_EDA!D4488="LATAM",1,0)</f>
        <v>0</v>
      </c>
      <c r="O4487" s="6" t="n">
        <f aca="false">IF(1_Data_EDA!D4488="Pacific Asia",1,0)</f>
        <v>1</v>
      </c>
      <c r="P4487" s="6" t="n">
        <f aca="false">IF(1_Data_EDA!D4488="USCA",1,0)</f>
        <v>0</v>
      </c>
      <c r="Q4487" s="6" t="n">
        <f aca="false">IF(C4487&gt;MEDIAN(C$5:C$8004),1,0)</f>
        <v>1</v>
      </c>
      <c r="R4487" s="6" t="n">
        <f aca="false">IF(D4487&gt;2,1,0)</f>
        <v>0</v>
      </c>
    </row>
    <row r="4488" customFormat="false" ht="15" hidden="false" customHeight="true" outlineLevel="0" collapsed="false">
      <c r="A4488" s="6" t="n">
        <f aca="false">1_Data_EDA!O4489</f>
        <v>1</v>
      </c>
      <c r="B4488" s="6" t="n">
        <f aca="false">1_Data_EDA!H4489</f>
        <v>2</v>
      </c>
      <c r="C4488" s="7" t="n">
        <f aca="false">1_Data_EDA!I4489</f>
        <v>199.9900055</v>
      </c>
      <c r="D4488" s="6" t="n">
        <f aca="false">1_Data_EDA!J4489</f>
        <v>1</v>
      </c>
      <c r="E4488" s="7" t="n">
        <f aca="false">1_Data_EDA!K4489</f>
        <v>199.9900055</v>
      </c>
      <c r="F4488" s="7" t="n">
        <f aca="false">1_Data_EDA!L4489</f>
        <v>6</v>
      </c>
      <c r="G4488" s="8" t="n">
        <f aca="false">1_Data_EDA!M4489</f>
        <v>0.029999999</v>
      </c>
      <c r="H4488" s="6" t="n">
        <f aca="false">IF(1_Data_EDA!B4489="First Class",1,0)</f>
        <v>0</v>
      </c>
      <c r="I4488" s="6" t="n">
        <f aca="false">IF(1_Data_EDA!B4489="Second Class",1,0)</f>
        <v>1</v>
      </c>
      <c r="J4488" s="6" t="n">
        <f aca="false">IF(1_Data_EDA!B4489="Same Day",1,0)</f>
        <v>0</v>
      </c>
      <c r="K4488" s="6" t="n">
        <f aca="false">IF(1_Data_EDA!C4489="Corporate",1,0)</f>
        <v>0</v>
      </c>
      <c r="L4488" s="6" t="n">
        <f aca="false">IF(1_Data_EDA!C4489="Home Office",1,0)</f>
        <v>0</v>
      </c>
      <c r="M4488" s="6" t="n">
        <f aca="false">IF(1_Data_EDA!D4489="Europe",1,0)</f>
        <v>0</v>
      </c>
      <c r="N4488" s="6" t="n">
        <f aca="false">IF(1_Data_EDA!D4489="LATAM",1,0)</f>
        <v>1</v>
      </c>
      <c r="O4488" s="6" t="n">
        <f aca="false">IF(1_Data_EDA!D4489="Pacific Asia",1,0)</f>
        <v>0</v>
      </c>
      <c r="P4488" s="6" t="n">
        <f aca="false">IF(1_Data_EDA!D4489="USCA",1,0)</f>
        <v>0</v>
      </c>
      <c r="Q4488" s="6" t="n">
        <f aca="false">IF(C4488&gt;MEDIAN(C$5:C$8004),1,0)</f>
        <v>1</v>
      </c>
      <c r="R4488" s="6" t="n">
        <f aca="false">IF(D4488&gt;2,1,0)</f>
        <v>0</v>
      </c>
    </row>
    <row r="4489" customFormat="false" ht="15" hidden="false" customHeight="true" outlineLevel="0" collapsed="false">
      <c r="A4489" s="6" t="n">
        <f aca="false">1_Data_EDA!O4490</f>
        <v>0</v>
      </c>
      <c r="B4489" s="6" t="n">
        <f aca="false">1_Data_EDA!H4490</f>
        <v>4</v>
      </c>
      <c r="C4489" s="7" t="n">
        <f aca="false">1_Data_EDA!I4490</f>
        <v>129.9900055</v>
      </c>
      <c r="D4489" s="6" t="n">
        <f aca="false">1_Data_EDA!J4490</f>
        <v>1</v>
      </c>
      <c r="E4489" s="7" t="n">
        <f aca="false">1_Data_EDA!K4490</f>
        <v>129.9900055</v>
      </c>
      <c r="F4489" s="7" t="n">
        <f aca="false">1_Data_EDA!L4490</f>
        <v>23.39999962</v>
      </c>
      <c r="G4489" s="8" t="n">
        <f aca="false">1_Data_EDA!M4490</f>
        <v>0.180000007</v>
      </c>
      <c r="H4489" s="6" t="n">
        <f aca="false">IF(1_Data_EDA!B4490="First Class",1,0)</f>
        <v>0</v>
      </c>
      <c r="I4489" s="6" t="n">
        <f aca="false">IF(1_Data_EDA!B4490="Second Class",1,0)</f>
        <v>0</v>
      </c>
      <c r="J4489" s="6" t="n">
        <f aca="false">IF(1_Data_EDA!B4490="Same Day",1,0)</f>
        <v>0</v>
      </c>
      <c r="K4489" s="6" t="n">
        <f aca="false">IF(1_Data_EDA!C4490="Corporate",1,0)</f>
        <v>0</v>
      </c>
      <c r="L4489" s="6" t="n">
        <f aca="false">IF(1_Data_EDA!C4490="Home Office",1,0)</f>
        <v>0</v>
      </c>
      <c r="M4489" s="6" t="n">
        <f aca="false">IF(1_Data_EDA!D4490="Europe",1,0)</f>
        <v>0</v>
      </c>
      <c r="N4489" s="6" t="n">
        <f aca="false">IF(1_Data_EDA!D4490="LATAM",1,0)</f>
        <v>0</v>
      </c>
      <c r="O4489" s="6" t="n">
        <f aca="false">IF(1_Data_EDA!D4490="Pacific Asia",1,0)</f>
        <v>0</v>
      </c>
      <c r="P4489" s="6" t="n">
        <f aca="false">IF(1_Data_EDA!D4490="USCA",1,0)</f>
        <v>0</v>
      </c>
      <c r="Q4489" s="6" t="n">
        <f aca="false">IF(C4489&gt;MEDIAN(C$5:C$8004),1,0)</f>
        <v>1</v>
      </c>
      <c r="R4489" s="6" t="n">
        <f aca="false">IF(D4489&gt;2,1,0)</f>
        <v>0</v>
      </c>
    </row>
    <row r="4490" customFormat="false" ht="15" hidden="false" customHeight="true" outlineLevel="0" collapsed="false">
      <c r="A4490" s="6" t="n">
        <f aca="false">1_Data_EDA!O4491</f>
        <v>0</v>
      </c>
      <c r="B4490" s="6" t="n">
        <f aca="false">1_Data_EDA!H4491</f>
        <v>4</v>
      </c>
      <c r="C4490" s="7" t="n">
        <f aca="false">1_Data_EDA!I4491</f>
        <v>50</v>
      </c>
      <c r="D4490" s="6" t="n">
        <f aca="false">1_Data_EDA!J4491</f>
        <v>5</v>
      </c>
      <c r="E4490" s="7" t="n">
        <f aca="false">1_Data_EDA!K4491</f>
        <v>250</v>
      </c>
      <c r="F4490" s="7" t="n">
        <f aca="false">1_Data_EDA!L4491</f>
        <v>32.5</v>
      </c>
      <c r="G4490" s="8" t="n">
        <f aca="false">1_Data_EDA!M4491</f>
        <v>0.129999995</v>
      </c>
      <c r="H4490" s="6" t="n">
        <f aca="false">IF(1_Data_EDA!B4491="First Class",1,0)</f>
        <v>0</v>
      </c>
      <c r="I4490" s="6" t="n">
        <f aca="false">IF(1_Data_EDA!B4491="Second Class",1,0)</f>
        <v>0</v>
      </c>
      <c r="J4490" s="6" t="n">
        <f aca="false">IF(1_Data_EDA!B4491="Same Day",1,0)</f>
        <v>0</v>
      </c>
      <c r="K4490" s="6" t="n">
        <f aca="false">IF(1_Data_EDA!C4491="Corporate",1,0)</f>
        <v>0</v>
      </c>
      <c r="L4490" s="6" t="n">
        <f aca="false">IF(1_Data_EDA!C4491="Home Office",1,0)</f>
        <v>0</v>
      </c>
      <c r="M4490" s="6" t="n">
        <f aca="false">IF(1_Data_EDA!D4491="Europe",1,0)</f>
        <v>1</v>
      </c>
      <c r="N4490" s="6" t="n">
        <f aca="false">IF(1_Data_EDA!D4491="LATAM",1,0)</f>
        <v>0</v>
      </c>
      <c r="O4490" s="6" t="n">
        <f aca="false">IF(1_Data_EDA!D4491="Pacific Asia",1,0)</f>
        <v>0</v>
      </c>
      <c r="P4490" s="6" t="n">
        <f aca="false">IF(1_Data_EDA!D4491="USCA",1,0)</f>
        <v>0</v>
      </c>
      <c r="Q4490" s="6" t="n">
        <f aca="false">IF(C4490&gt;MEDIAN(C$5:C$8004),1,0)</f>
        <v>0</v>
      </c>
      <c r="R4490" s="6" t="n">
        <f aca="false">IF(D4490&gt;2,1,0)</f>
        <v>1</v>
      </c>
    </row>
    <row r="4491" customFormat="false" ht="15" hidden="false" customHeight="true" outlineLevel="0" collapsed="false">
      <c r="A4491" s="6" t="n">
        <f aca="false">1_Data_EDA!O4492</f>
        <v>1</v>
      </c>
      <c r="B4491" s="6" t="n">
        <f aca="false">1_Data_EDA!H4492</f>
        <v>2</v>
      </c>
      <c r="C4491" s="7" t="n">
        <f aca="false">1_Data_EDA!I4492</f>
        <v>59.99000168</v>
      </c>
      <c r="D4491" s="6" t="n">
        <f aca="false">1_Data_EDA!J4492</f>
        <v>4</v>
      </c>
      <c r="E4491" s="7" t="n">
        <f aca="false">1_Data_EDA!K4492</f>
        <v>239.9600067</v>
      </c>
      <c r="F4491" s="7" t="n">
        <f aca="false">1_Data_EDA!L4492</f>
        <v>28.79999924</v>
      </c>
      <c r="G4491" s="8" t="n">
        <f aca="false">1_Data_EDA!M4492</f>
        <v>0.119999997</v>
      </c>
      <c r="H4491" s="6" t="n">
        <f aca="false">IF(1_Data_EDA!B4492="First Class",1,0)</f>
        <v>0</v>
      </c>
      <c r="I4491" s="6" t="n">
        <f aca="false">IF(1_Data_EDA!B4492="Second Class",1,0)</f>
        <v>1</v>
      </c>
      <c r="J4491" s="6" t="n">
        <f aca="false">IF(1_Data_EDA!B4492="Same Day",1,0)</f>
        <v>0</v>
      </c>
      <c r="K4491" s="6" t="n">
        <f aca="false">IF(1_Data_EDA!C4492="Corporate",1,0)</f>
        <v>0</v>
      </c>
      <c r="L4491" s="6" t="n">
        <f aca="false">IF(1_Data_EDA!C4492="Home Office",1,0)</f>
        <v>0</v>
      </c>
      <c r="M4491" s="6" t="n">
        <f aca="false">IF(1_Data_EDA!D4492="Europe",1,0)</f>
        <v>0</v>
      </c>
      <c r="N4491" s="6" t="n">
        <f aca="false">IF(1_Data_EDA!D4492="LATAM",1,0)</f>
        <v>1</v>
      </c>
      <c r="O4491" s="6" t="n">
        <f aca="false">IF(1_Data_EDA!D4492="Pacific Asia",1,0)</f>
        <v>0</v>
      </c>
      <c r="P4491" s="6" t="n">
        <f aca="false">IF(1_Data_EDA!D4492="USCA",1,0)</f>
        <v>0</v>
      </c>
      <c r="Q4491" s="6" t="n">
        <f aca="false">IF(C4491&gt;MEDIAN(C$5:C$8004),1,0)</f>
        <v>0</v>
      </c>
      <c r="R4491" s="6" t="n">
        <f aca="false">IF(D4491&gt;2,1,0)</f>
        <v>1</v>
      </c>
    </row>
    <row r="4492" customFormat="false" ht="15" hidden="false" customHeight="true" outlineLevel="0" collapsed="false">
      <c r="A4492" s="6" t="n">
        <f aca="false">1_Data_EDA!O4493</f>
        <v>0</v>
      </c>
      <c r="B4492" s="6" t="n">
        <f aca="false">1_Data_EDA!H4493</f>
        <v>4</v>
      </c>
      <c r="C4492" s="7" t="n">
        <f aca="false">1_Data_EDA!I4493</f>
        <v>49.97999954</v>
      </c>
      <c r="D4492" s="6" t="n">
        <f aca="false">1_Data_EDA!J4493</f>
        <v>3</v>
      </c>
      <c r="E4492" s="7" t="n">
        <f aca="false">1_Data_EDA!K4493</f>
        <v>149.9400024</v>
      </c>
      <c r="F4492" s="7" t="n">
        <f aca="false">1_Data_EDA!L4493</f>
        <v>14.98999977</v>
      </c>
      <c r="G4492" s="8" t="n">
        <f aca="false">1_Data_EDA!M4493</f>
        <v>0.100000001</v>
      </c>
      <c r="H4492" s="6" t="n">
        <f aca="false">IF(1_Data_EDA!B4493="First Class",1,0)</f>
        <v>0</v>
      </c>
      <c r="I4492" s="6" t="n">
        <f aca="false">IF(1_Data_EDA!B4493="Second Class",1,0)</f>
        <v>0</v>
      </c>
      <c r="J4492" s="6" t="n">
        <f aca="false">IF(1_Data_EDA!B4493="Same Day",1,0)</f>
        <v>0</v>
      </c>
      <c r="K4492" s="6" t="n">
        <f aca="false">IF(1_Data_EDA!C4493="Corporate",1,0)</f>
        <v>0</v>
      </c>
      <c r="L4492" s="6" t="n">
        <f aca="false">IF(1_Data_EDA!C4493="Home Office",1,0)</f>
        <v>0</v>
      </c>
      <c r="M4492" s="6" t="n">
        <f aca="false">IF(1_Data_EDA!D4493="Europe",1,0)</f>
        <v>0</v>
      </c>
      <c r="N4492" s="6" t="n">
        <f aca="false">IF(1_Data_EDA!D4493="LATAM",1,0)</f>
        <v>1</v>
      </c>
      <c r="O4492" s="6" t="n">
        <f aca="false">IF(1_Data_EDA!D4493="Pacific Asia",1,0)</f>
        <v>0</v>
      </c>
      <c r="P4492" s="6" t="n">
        <f aca="false">IF(1_Data_EDA!D4493="USCA",1,0)</f>
        <v>0</v>
      </c>
      <c r="Q4492" s="6" t="n">
        <f aca="false">IF(C4492&gt;MEDIAN(C$5:C$8004),1,0)</f>
        <v>0</v>
      </c>
      <c r="R4492" s="6" t="n">
        <f aca="false">IF(D4492&gt;2,1,0)</f>
        <v>1</v>
      </c>
    </row>
    <row r="4493" customFormat="false" ht="15" hidden="false" customHeight="true" outlineLevel="0" collapsed="false">
      <c r="A4493" s="6" t="n">
        <f aca="false">1_Data_EDA!O4494</f>
        <v>0</v>
      </c>
      <c r="B4493" s="6" t="n">
        <f aca="false">1_Data_EDA!H4494</f>
        <v>2</v>
      </c>
      <c r="C4493" s="7" t="n">
        <f aca="false">1_Data_EDA!I4494</f>
        <v>50</v>
      </c>
      <c r="D4493" s="6" t="n">
        <f aca="false">1_Data_EDA!J4494</f>
        <v>5</v>
      </c>
      <c r="E4493" s="7" t="n">
        <f aca="false">1_Data_EDA!K4494</f>
        <v>250</v>
      </c>
      <c r="F4493" s="7" t="n">
        <f aca="false">1_Data_EDA!L4494</f>
        <v>50</v>
      </c>
      <c r="G4493" s="8" t="n">
        <f aca="false">1_Data_EDA!M4494</f>
        <v>0.200000003</v>
      </c>
      <c r="H4493" s="6" t="n">
        <f aca="false">IF(1_Data_EDA!B4494="First Class",1,0)</f>
        <v>0</v>
      </c>
      <c r="I4493" s="6" t="n">
        <f aca="false">IF(1_Data_EDA!B4494="Second Class",1,0)</f>
        <v>1</v>
      </c>
      <c r="J4493" s="6" t="n">
        <f aca="false">IF(1_Data_EDA!B4494="Same Day",1,0)</f>
        <v>0</v>
      </c>
      <c r="K4493" s="6" t="n">
        <f aca="false">IF(1_Data_EDA!C4494="Corporate",1,0)</f>
        <v>0</v>
      </c>
      <c r="L4493" s="6" t="n">
        <f aca="false">IF(1_Data_EDA!C4494="Home Office",1,0)</f>
        <v>0</v>
      </c>
      <c r="M4493" s="6" t="n">
        <f aca="false">IF(1_Data_EDA!D4494="Europe",1,0)</f>
        <v>0</v>
      </c>
      <c r="N4493" s="6" t="n">
        <f aca="false">IF(1_Data_EDA!D4494="LATAM",1,0)</f>
        <v>1</v>
      </c>
      <c r="O4493" s="6" t="n">
        <f aca="false">IF(1_Data_EDA!D4494="Pacific Asia",1,0)</f>
        <v>0</v>
      </c>
      <c r="P4493" s="6" t="n">
        <f aca="false">IF(1_Data_EDA!D4494="USCA",1,0)</f>
        <v>0</v>
      </c>
      <c r="Q4493" s="6" t="n">
        <f aca="false">IF(C4493&gt;MEDIAN(C$5:C$8004),1,0)</f>
        <v>0</v>
      </c>
      <c r="R4493" s="6" t="n">
        <f aca="false">IF(D4493&gt;2,1,0)</f>
        <v>1</v>
      </c>
    </row>
    <row r="4494" customFormat="false" ht="15" hidden="false" customHeight="true" outlineLevel="0" collapsed="false">
      <c r="A4494" s="6" t="n">
        <f aca="false">1_Data_EDA!O4495</f>
        <v>1</v>
      </c>
      <c r="B4494" s="6" t="n">
        <f aca="false">1_Data_EDA!H4495</f>
        <v>1</v>
      </c>
      <c r="C4494" s="7" t="n">
        <f aca="false">1_Data_EDA!I4495</f>
        <v>22</v>
      </c>
      <c r="D4494" s="6" t="n">
        <f aca="false">1_Data_EDA!J4495</f>
        <v>4</v>
      </c>
      <c r="E4494" s="7" t="n">
        <f aca="false">1_Data_EDA!K4495</f>
        <v>88</v>
      </c>
      <c r="F4494" s="7" t="n">
        <f aca="false">1_Data_EDA!L4495</f>
        <v>14.96000004</v>
      </c>
      <c r="G4494" s="8" t="n">
        <f aca="false">1_Data_EDA!M4495</f>
        <v>0.170000002</v>
      </c>
      <c r="H4494" s="6" t="n">
        <f aca="false">IF(1_Data_EDA!B4495="First Class",1,0)</f>
        <v>1</v>
      </c>
      <c r="I4494" s="6" t="n">
        <f aca="false">IF(1_Data_EDA!B4495="Second Class",1,0)</f>
        <v>0</v>
      </c>
      <c r="J4494" s="6" t="n">
        <f aca="false">IF(1_Data_EDA!B4495="Same Day",1,0)</f>
        <v>0</v>
      </c>
      <c r="K4494" s="6" t="n">
        <f aca="false">IF(1_Data_EDA!C4495="Corporate",1,0)</f>
        <v>1</v>
      </c>
      <c r="L4494" s="6" t="n">
        <f aca="false">IF(1_Data_EDA!C4495="Home Office",1,0)</f>
        <v>0</v>
      </c>
      <c r="M4494" s="6" t="n">
        <f aca="false">IF(1_Data_EDA!D4495="Europe",1,0)</f>
        <v>0</v>
      </c>
      <c r="N4494" s="6" t="n">
        <f aca="false">IF(1_Data_EDA!D4495="LATAM",1,0)</f>
        <v>1</v>
      </c>
      <c r="O4494" s="6" t="n">
        <f aca="false">IF(1_Data_EDA!D4495="Pacific Asia",1,0)</f>
        <v>0</v>
      </c>
      <c r="P4494" s="6" t="n">
        <f aca="false">IF(1_Data_EDA!D4495="USCA",1,0)</f>
        <v>0</v>
      </c>
      <c r="Q4494" s="6" t="n">
        <f aca="false">IF(C4494&gt;MEDIAN(C$5:C$8004),1,0)</f>
        <v>0</v>
      </c>
      <c r="R4494" s="6" t="n">
        <f aca="false">IF(D4494&gt;2,1,0)</f>
        <v>1</v>
      </c>
    </row>
    <row r="4495" customFormat="false" ht="15" hidden="false" customHeight="true" outlineLevel="0" collapsed="false">
      <c r="A4495" s="6" t="n">
        <f aca="false">1_Data_EDA!O4496</f>
        <v>0</v>
      </c>
      <c r="B4495" s="6" t="n">
        <f aca="false">1_Data_EDA!H4496</f>
        <v>4</v>
      </c>
      <c r="C4495" s="7" t="n">
        <f aca="false">1_Data_EDA!I4496</f>
        <v>129.9900055</v>
      </c>
      <c r="D4495" s="6" t="n">
        <f aca="false">1_Data_EDA!J4496</f>
        <v>1</v>
      </c>
      <c r="E4495" s="7" t="n">
        <f aca="false">1_Data_EDA!K4496</f>
        <v>129.9900055</v>
      </c>
      <c r="F4495" s="7" t="n">
        <f aca="false">1_Data_EDA!L4496</f>
        <v>2.599999905</v>
      </c>
      <c r="G4495" s="8" t="n">
        <f aca="false">1_Data_EDA!M4496</f>
        <v>0.02</v>
      </c>
      <c r="H4495" s="6" t="n">
        <f aca="false">IF(1_Data_EDA!B4496="First Class",1,0)</f>
        <v>0</v>
      </c>
      <c r="I4495" s="6" t="n">
        <f aca="false">IF(1_Data_EDA!B4496="Second Class",1,0)</f>
        <v>0</v>
      </c>
      <c r="J4495" s="6" t="n">
        <f aca="false">IF(1_Data_EDA!B4496="Same Day",1,0)</f>
        <v>0</v>
      </c>
      <c r="K4495" s="6" t="n">
        <f aca="false">IF(1_Data_EDA!C4496="Corporate",1,0)</f>
        <v>1</v>
      </c>
      <c r="L4495" s="6" t="n">
        <f aca="false">IF(1_Data_EDA!C4496="Home Office",1,0)</f>
        <v>0</v>
      </c>
      <c r="M4495" s="6" t="n">
        <f aca="false">IF(1_Data_EDA!D4496="Europe",1,0)</f>
        <v>0</v>
      </c>
      <c r="N4495" s="6" t="n">
        <f aca="false">IF(1_Data_EDA!D4496="LATAM",1,0)</f>
        <v>1</v>
      </c>
      <c r="O4495" s="6" t="n">
        <f aca="false">IF(1_Data_EDA!D4496="Pacific Asia",1,0)</f>
        <v>0</v>
      </c>
      <c r="P4495" s="6" t="n">
        <f aca="false">IF(1_Data_EDA!D4496="USCA",1,0)</f>
        <v>0</v>
      </c>
      <c r="Q4495" s="6" t="n">
        <f aca="false">IF(C4495&gt;MEDIAN(C$5:C$8004),1,0)</f>
        <v>1</v>
      </c>
      <c r="R4495" s="6" t="n">
        <f aca="false">IF(D4495&gt;2,1,0)</f>
        <v>0</v>
      </c>
    </row>
    <row r="4496" customFormat="false" ht="15" hidden="false" customHeight="true" outlineLevel="0" collapsed="false">
      <c r="A4496" s="6" t="n">
        <f aca="false">1_Data_EDA!O4497</f>
        <v>0</v>
      </c>
      <c r="B4496" s="6" t="n">
        <f aca="false">1_Data_EDA!H4497</f>
        <v>4</v>
      </c>
      <c r="C4496" s="7" t="n">
        <f aca="false">1_Data_EDA!I4497</f>
        <v>49.97999954</v>
      </c>
      <c r="D4496" s="6" t="n">
        <f aca="false">1_Data_EDA!J4497</f>
        <v>4</v>
      </c>
      <c r="E4496" s="7" t="n">
        <f aca="false">1_Data_EDA!K4497</f>
        <v>199.9199982</v>
      </c>
      <c r="F4496" s="7" t="n">
        <f aca="false">1_Data_EDA!L4497</f>
        <v>13.98999977</v>
      </c>
      <c r="G4496" s="8" t="n">
        <f aca="false">1_Data_EDA!M4497</f>
        <v>0.07</v>
      </c>
      <c r="H4496" s="6" t="n">
        <f aca="false">IF(1_Data_EDA!B4497="First Class",1,0)</f>
        <v>0</v>
      </c>
      <c r="I4496" s="6" t="n">
        <f aca="false">IF(1_Data_EDA!B4497="Second Class",1,0)</f>
        <v>0</v>
      </c>
      <c r="J4496" s="6" t="n">
        <f aca="false">IF(1_Data_EDA!B4497="Same Day",1,0)</f>
        <v>0</v>
      </c>
      <c r="K4496" s="6" t="n">
        <f aca="false">IF(1_Data_EDA!C4497="Corporate",1,0)</f>
        <v>0</v>
      </c>
      <c r="L4496" s="6" t="n">
        <f aca="false">IF(1_Data_EDA!C4497="Home Office",1,0)</f>
        <v>0</v>
      </c>
      <c r="M4496" s="6" t="n">
        <f aca="false">IF(1_Data_EDA!D4497="Europe",1,0)</f>
        <v>0</v>
      </c>
      <c r="N4496" s="6" t="n">
        <f aca="false">IF(1_Data_EDA!D4497="LATAM",1,0)</f>
        <v>1</v>
      </c>
      <c r="O4496" s="6" t="n">
        <f aca="false">IF(1_Data_EDA!D4497="Pacific Asia",1,0)</f>
        <v>0</v>
      </c>
      <c r="P4496" s="6" t="n">
        <f aca="false">IF(1_Data_EDA!D4497="USCA",1,0)</f>
        <v>0</v>
      </c>
      <c r="Q4496" s="6" t="n">
        <f aca="false">IF(C4496&gt;MEDIAN(C$5:C$8004),1,0)</f>
        <v>0</v>
      </c>
      <c r="R4496" s="6" t="n">
        <f aca="false">IF(D4496&gt;2,1,0)</f>
        <v>1</v>
      </c>
    </row>
    <row r="4497" customFormat="false" ht="15" hidden="false" customHeight="true" outlineLevel="0" collapsed="false">
      <c r="A4497" s="6" t="n">
        <f aca="false">1_Data_EDA!O4498</f>
        <v>0</v>
      </c>
      <c r="B4497" s="6" t="n">
        <f aca="false">1_Data_EDA!H4498</f>
        <v>4</v>
      </c>
      <c r="C4497" s="7" t="n">
        <f aca="false">1_Data_EDA!I4498</f>
        <v>399.980011</v>
      </c>
      <c r="D4497" s="6" t="n">
        <f aca="false">1_Data_EDA!J4498</f>
        <v>1</v>
      </c>
      <c r="E4497" s="7" t="n">
        <f aca="false">1_Data_EDA!K4498</f>
        <v>399.980011</v>
      </c>
      <c r="F4497" s="7" t="n">
        <f aca="false">1_Data_EDA!L4498</f>
        <v>72</v>
      </c>
      <c r="G4497" s="8" t="n">
        <f aca="false">1_Data_EDA!M4498</f>
        <v>0.180000007</v>
      </c>
      <c r="H4497" s="6" t="n">
        <f aca="false">IF(1_Data_EDA!B4498="First Class",1,0)</f>
        <v>0</v>
      </c>
      <c r="I4497" s="6" t="n">
        <f aca="false">IF(1_Data_EDA!B4498="Second Class",1,0)</f>
        <v>0</v>
      </c>
      <c r="J4497" s="6" t="n">
        <f aca="false">IF(1_Data_EDA!B4498="Same Day",1,0)</f>
        <v>0</v>
      </c>
      <c r="K4497" s="6" t="n">
        <f aca="false">IF(1_Data_EDA!C4498="Corporate",1,0)</f>
        <v>1</v>
      </c>
      <c r="L4497" s="6" t="n">
        <f aca="false">IF(1_Data_EDA!C4498="Home Office",1,0)</f>
        <v>0</v>
      </c>
      <c r="M4497" s="6" t="n">
        <f aca="false">IF(1_Data_EDA!D4498="Europe",1,0)</f>
        <v>0</v>
      </c>
      <c r="N4497" s="6" t="n">
        <f aca="false">IF(1_Data_EDA!D4498="LATAM",1,0)</f>
        <v>1</v>
      </c>
      <c r="O4497" s="6" t="n">
        <f aca="false">IF(1_Data_EDA!D4498="Pacific Asia",1,0)</f>
        <v>0</v>
      </c>
      <c r="P4497" s="6" t="n">
        <f aca="false">IF(1_Data_EDA!D4498="USCA",1,0)</f>
        <v>0</v>
      </c>
      <c r="Q4497" s="6" t="n">
        <f aca="false">IF(C4497&gt;MEDIAN(C$5:C$8004),1,0)</f>
        <v>1</v>
      </c>
      <c r="R4497" s="6" t="n">
        <f aca="false">IF(D4497&gt;2,1,0)</f>
        <v>0</v>
      </c>
    </row>
    <row r="4498" customFormat="false" ht="15" hidden="false" customHeight="true" outlineLevel="0" collapsed="false">
      <c r="A4498" s="6" t="n">
        <f aca="false">1_Data_EDA!O4499</f>
        <v>1</v>
      </c>
      <c r="B4498" s="6" t="n">
        <f aca="false">1_Data_EDA!H4499</f>
        <v>4</v>
      </c>
      <c r="C4498" s="7" t="n">
        <f aca="false">1_Data_EDA!I4499</f>
        <v>199.9900055</v>
      </c>
      <c r="D4498" s="6" t="n">
        <f aca="false">1_Data_EDA!J4499</f>
        <v>1</v>
      </c>
      <c r="E4498" s="7" t="n">
        <f aca="false">1_Data_EDA!K4499</f>
        <v>199.9900055</v>
      </c>
      <c r="F4498" s="7" t="n">
        <f aca="false">1_Data_EDA!L4499</f>
        <v>18</v>
      </c>
      <c r="G4498" s="8" t="n">
        <f aca="false">1_Data_EDA!M4499</f>
        <v>0.090000004</v>
      </c>
      <c r="H4498" s="6" t="n">
        <f aca="false">IF(1_Data_EDA!B4499="First Class",1,0)</f>
        <v>0</v>
      </c>
      <c r="I4498" s="6" t="n">
        <f aca="false">IF(1_Data_EDA!B4499="Second Class",1,0)</f>
        <v>0</v>
      </c>
      <c r="J4498" s="6" t="n">
        <f aca="false">IF(1_Data_EDA!B4499="Same Day",1,0)</f>
        <v>0</v>
      </c>
      <c r="K4498" s="6" t="n">
        <f aca="false">IF(1_Data_EDA!C4499="Corporate",1,0)</f>
        <v>1</v>
      </c>
      <c r="L4498" s="6" t="n">
        <f aca="false">IF(1_Data_EDA!C4499="Home Office",1,0)</f>
        <v>0</v>
      </c>
      <c r="M4498" s="6" t="n">
        <f aca="false">IF(1_Data_EDA!D4499="Europe",1,0)</f>
        <v>1</v>
      </c>
      <c r="N4498" s="6" t="n">
        <f aca="false">IF(1_Data_EDA!D4499="LATAM",1,0)</f>
        <v>0</v>
      </c>
      <c r="O4498" s="6" t="n">
        <f aca="false">IF(1_Data_EDA!D4499="Pacific Asia",1,0)</f>
        <v>0</v>
      </c>
      <c r="P4498" s="6" t="n">
        <f aca="false">IF(1_Data_EDA!D4499="USCA",1,0)</f>
        <v>0</v>
      </c>
      <c r="Q4498" s="6" t="n">
        <f aca="false">IF(C4498&gt;MEDIAN(C$5:C$8004),1,0)</f>
        <v>1</v>
      </c>
      <c r="R4498" s="6" t="n">
        <f aca="false">IF(D4498&gt;2,1,0)</f>
        <v>0</v>
      </c>
    </row>
    <row r="4499" customFormat="false" ht="15" hidden="false" customHeight="true" outlineLevel="0" collapsed="false">
      <c r="A4499" s="6" t="n">
        <f aca="false">1_Data_EDA!O4500</f>
        <v>0</v>
      </c>
      <c r="B4499" s="6" t="n">
        <f aca="false">1_Data_EDA!H4500</f>
        <v>4</v>
      </c>
      <c r="C4499" s="7" t="n">
        <f aca="false">1_Data_EDA!I4500</f>
        <v>59.99000168</v>
      </c>
      <c r="D4499" s="6" t="n">
        <f aca="false">1_Data_EDA!J4500</f>
        <v>3</v>
      </c>
      <c r="E4499" s="7" t="n">
        <f aca="false">1_Data_EDA!K4500</f>
        <v>179.9700012</v>
      </c>
      <c r="F4499" s="7" t="n">
        <f aca="false">1_Data_EDA!L4500</f>
        <v>5.400000095</v>
      </c>
      <c r="G4499" s="8" t="n">
        <f aca="false">1_Data_EDA!M4500</f>
        <v>0.029999999</v>
      </c>
      <c r="H4499" s="6" t="n">
        <f aca="false">IF(1_Data_EDA!B4500="First Class",1,0)</f>
        <v>0</v>
      </c>
      <c r="I4499" s="6" t="n">
        <f aca="false">IF(1_Data_EDA!B4500="Second Class",1,0)</f>
        <v>0</v>
      </c>
      <c r="J4499" s="6" t="n">
        <f aca="false">IF(1_Data_EDA!B4500="Same Day",1,0)</f>
        <v>0</v>
      </c>
      <c r="K4499" s="6" t="n">
        <f aca="false">IF(1_Data_EDA!C4500="Corporate",1,0)</f>
        <v>0</v>
      </c>
      <c r="L4499" s="6" t="n">
        <f aca="false">IF(1_Data_EDA!C4500="Home Office",1,0)</f>
        <v>1</v>
      </c>
      <c r="M4499" s="6" t="n">
        <f aca="false">IF(1_Data_EDA!D4500="Europe",1,0)</f>
        <v>0</v>
      </c>
      <c r="N4499" s="6" t="n">
        <f aca="false">IF(1_Data_EDA!D4500="LATAM",1,0)</f>
        <v>0</v>
      </c>
      <c r="O4499" s="6" t="n">
        <f aca="false">IF(1_Data_EDA!D4500="Pacific Asia",1,0)</f>
        <v>0</v>
      </c>
      <c r="P4499" s="6" t="n">
        <f aca="false">IF(1_Data_EDA!D4500="USCA",1,0)</f>
        <v>0</v>
      </c>
      <c r="Q4499" s="6" t="n">
        <f aca="false">IF(C4499&gt;MEDIAN(C$5:C$8004),1,0)</f>
        <v>0</v>
      </c>
      <c r="R4499" s="6" t="n">
        <f aca="false">IF(D4499&gt;2,1,0)</f>
        <v>1</v>
      </c>
    </row>
    <row r="4500" customFormat="false" ht="15" hidden="false" customHeight="true" outlineLevel="0" collapsed="false">
      <c r="A4500" s="6" t="n">
        <f aca="false">1_Data_EDA!O4501</f>
        <v>1</v>
      </c>
      <c r="B4500" s="6" t="n">
        <f aca="false">1_Data_EDA!H4501</f>
        <v>1</v>
      </c>
      <c r="C4500" s="7" t="n">
        <f aca="false">1_Data_EDA!I4501</f>
        <v>24.98999977</v>
      </c>
      <c r="D4500" s="6" t="n">
        <f aca="false">1_Data_EDA!J4501</f>
        <v>2</v>
      </c>
      <c r="E4500" s="7" t="n">
        <f aca="false">1_Data_EDA!K4501</f>
        <v>49.97999954</v>
      </c>
      <c r="F4500" s="7" t="n">
        <f aca="false">1_Data_EDA!L4501</f>
        <v>7.5</v>
      </c>
      <c r="G4500" s="8" t="n">
        <f aca="false">1_Data_EDA!M4501</f>
        <v>0.150000006</v>
      </c>
      <c r="H4500" s="6" t="n">
        <f aca="false">IF(1_Data_EDA!B4501="First Class",1,0)</f>
        <v>1</v>
      </c>
      <c r="I4500" s="6" t="n">
        <f aca="false">IF(1_Data_EDA!B4501="Second Class",1,0)</f>
        <v>0</v>
      </c>
      <c r="J4500" s="6" t="n">
        <f aca="false">IF(1_Data_EDA!B4501="Same Day",1,0)</f>
        <v>0</v>
      </c>
      <c r="K4500" s="6" t="n">
        <f aca="false">IF(1_Data_EDA!C4501="Corporate",1,0)</f>
        <v>0</v>
      </c>
      <c r="L4500" s="6" t="n">
        <f aca="false">IF(1_Data_EDA!C4501="Home Office",1,0)</f>
        <v>0</v>
      </c>
      <c r="M4500" s="6" t="n">
        <f aca="false">IF(1_Data_EDA!D4501="Europe",1,0)</f>
        <v>0</v>
      </c>
      <c r="N4500" s="6" t="n">
        <f aca="false">IF(1_Data_EDA!D4501="LATAM",1,0)</f>
        <v>0</v>
      </c>
      <c r="O4500" s="6" t="n">
        <f aca="false">IF(1_Data_EDA!D4501="Pacific Asia",1,0)</f>
        <v>0</v>
      </c>
      <c r="P4500" s="6" t="n">
        <f aca="false">IF(1_Data_EDA!D4501="USCA",1,0)</f>
        <v>1</v>
      </c>
      <c r="Q4500" s="6" t="n">
        <f aca="false">IF(C4500&gt;MEDIAN(C$5:C$8004),1,0)</f>
        <v>0</v>
      </c>
      <c r="R4500" s="6" t="n">
        <f aca="false">IF(D4500&gt;2,1,0)</f>
        <v>0</v>
      </c>
    </row>
    <row r="4501" customFormat="false" ht="15" hidden="false" customHeight="true" outlineLevel="0" collapsed="false">
      <c r="A4501" s="6" t="n">
        <f aca="false">1_Data_EDA!O4502</f>
        <v>0</v>
      </c>
      <c r="B4501" s="6" t="n">
        <f aca="false">1_Data_EDA!H4502</f>
        <v>4</v>
      </c>
      <c r="C4501" s="7" t="n">
        <f aca="false">1_Data_EDA!I4502</f>
        <v>199.9900055</v>
      </c>
      <c r="D4501" s="6" t="n">
        <f aca="false">1_Data_EDA!J4502</f>
        <v>1</v>
      </c>
      <c r="E4501" s="7" t="n">
        <f aca="false">1_Data_EDA!K4502</f>
        <v>199.9900055</v>
      </c>
      <c r="F4501" s="7" t="n">
        <f aca="false">1_Data_EDA!L4502</f>
        <v>50</v>
      </c>
      <c r="G4501" s="8" t="n">
        <f aca="false">1_Data_EDA!M4502</f>
        <v>0.25</v>
      </c>
      <c r="H4501" s="6" t="n">
        <f aca="false">IF(1_Data_EDA!B4502="First Class",1,0)</f>
        <v>0</v>
      </c>
      <c r="I4501" s="6" t="n">
        <f aca="false">IF(1_Data_EDA!B4502="Second Class",1,0)</f>
        <v>0</v>
      </c>
      <c r="J4501" s="6" t="n">
        <f aca="false">IF(1_Data_EDA!B4502="Same Day",1,0)</f>
        <v>0</v>
      </c>
      <c r="K4501" s="6" t="n">
        <f aca="false">IF(1_Data_EDA!C4502="Corporate",1,0)</f>
        <v>0</v>
      </c>
      <c r="L4501" s="6" t="n">
        <f aca="false">IF(1_Data_EDA!C4502="Home Office",1,0)</f>
        <v>1</v>
      </c>
      <c r="M4501" s="6" t="n">
        <f aca="false">IF(1_Data_EDA!D4502="Europe",1,0)</f>
        <v>1</v>
      </c>
      <c r="N4501" s="6" t="n">
        <f aca="false">IF(1_Data_EDA!D4502="LATAM",1,0)</f>
        <v>0</v>
      </c>
      <c r="O4501" s="6" t="n">
        <f aca="false">IF(1_Data_EDA!D4502="Pacific Asia",1,0)</f>
        <v>0</v>
      </c>
      <c r="P4501" s="6" t="n">
        <f aca="false">IF(1_Data_EDA!D4502="USCA",1,0)</f>
        <v>0</v>
      </c>
      <c r="Q4501" s="6" t="n">
        <f aca="false">IF(C4501&gt;MEDIAN(C$5:C$8004),1,0)</f>
        <v>1</v>
      </c>
      <c r="R4501" s="6" t="n">
        <f aca="false">IF(D4501&gt;2,1,0)</f>
        <v>0</v>
      </c>
    </row>
    <row r="4502" customFormat="false" ht="15" hidden="false" customHeight="true" outlineLevel="0" collapsed="false">
      <c r="A4502" s="6" t="n">
        <f aca="false">1_Data_EDA!O4503</f>
        <v>0</v>
      </c>
      <c r="B4502" s="6" t="n">
        <f aca="false">1_Data_EDA!H4503</f>
        <v>4</v>
      </c>
      <c r="C4502" s="7" t="n">
        <f aca="false">1_Data_EDA!I4503</f>
        <v>89.98999786</v>
      </c>
      <c r="D4502" s="6" t="n">
        <f aca="false">1_Data_EDA!J4503</f>
        <v>1</v>
      </c>
      <c r="E4502" s="7" t="n">
        <f aca="false">1_Data_EDA!K4503</f>
        <v>89.98999786</v>
      </c>
      <c r="F4502" s="7" t="n">
        <f aca="false">1_Data_EDA!L4503</f>
        <v>18</v>
      </c>
      <c r="G4502" s="8" t="n">
        <f aca="false">1_Data_EDA!M4503</f>
        <v>0.200000003</v>
      </c>
      <c r="H4502" s="6" t="n">
        <f aca="false">IF(1_Data_EDA!B4503="First Class",1,0)</f>
        <v>0</v>
      </c>
      <c r="I4502" s="6" t="n">
        <f aca="false">IF(1_Data_EDA!B4503="Second Class",1,0)</f>
        <v>0</v>
      </c>
      <c r="J4502" s="6" t="n">
        <f aca="false">IF(1_Data_EDA!B4503="Same Day",1,0)</f>
        <v>0</v>
      </c>
      <c r="K4502" s="6" t="n">
        <f aca="false">IF(1_Data_EDA!C4503="Corporate",1,0)</f>
        <v>1</v>
      </c>
      <c r="L4502" s="6" t="n">
        <f aca="false">IF(1_Data_EDA!C4503="Home Office",1,0)</f>
        <v>0</v>
      </c>
      <c r="M4502" s="6" t="n">
        <f aca="false">IF(1_Data_EDA!D4503="Europe",1,0)</f>
        <v>1</v>
      </c>
      <c r="N4502" s="6" t="n">
        <f aca="false">IF(1_Data_EDA!D4503="LATAM",1,0)</f>
        <v>0</v>
      </c>
      <c r="O4502" s="6" t="n">
        <f aca="false">IF(1_Data_EDA!D4503="Pacific Asia",1,0)</f>
        <v>0</v>
      </c>
      <c r="P4502" s="6" t="n">
        <f aca="false">IF(1_Data_EDA!D4503="USCA",1,0)</f>
        <v>0</v>
      </c>
      <c r="Q4502" s="6" t="n">
        <f aca="false">IF(C4502&gt;MEDIAN(C$5:C$8004),1,0)</f>
        <v>1</v>
      </c>
      <c r="R4502" s="6" t="n">
        <f aca="false">IF(D4502&gt;2,1,0)</f>
        <v>0</v>
      </c>
    </row>
    <row r="4503" customFormat="false" ht="15" hidden="false" customHeight="true" outlineLevel="0" collapsed="false">
      <c r="A4503" s="6" t="n">
        <f aca="false">1_Data_EDA!O4504</f>
        <v>0</v>
      </c>
      <c r="B4503" s="6" t="n">
        <f aca="false">1_Data_EDA!H4504</f>
        <v>4</v>
      </c>
      <c r="C4503" s="7" t="n">
        <f aca="false">1_Data_EDA!I4504</f>
        <v>15.98999977</v>
      </c>
      <c r="D4503" s="6" t="n">
        <f aca="false">1_Data_EDA!J4504</f>
        <v>3</v>
      </c>
      <c r="E4503" s="7" t="n">
        <f aca="false">1_Data_EDA!K4504</f>
        <v>47.97000122</v>
      </c>
      <c r="F4503" s="7" t="n">
        <f aca="false">1_Data_EDA!L4504</f>
        <v>2.640000105</v>
      </c>
      <c r="G4503" s="8" t="n">
        <f aca="false">1_Data_EDA!M4504</f>
        <v>0.059999999</v>
      </c>
      <c r="H4503" s="6" t="n">
        <f aca="false">IF(1_Data_EDA!B4504="First Class",1,0)</f>
        <v>0</v>
      </c>
      <c r="I4503" s="6" t="n">
        <f aca="false">IF(1_Data_EDA!B4504="Second Class",1,0)</f>
        <v>0</v>
      </c>
      <c r="J4503" s="6" t="n">
        <f aca="false">IF(1_Data_EDA!B4504="Same Day",1,0)</f>
        <v>0</v>
      </c>
      <c r="K4503" s="6" t="n">
        <f aca="false">IF(1_Data_EDA!C4504="Corporate",1,0)</f>
        <v>1</v>
      </c>
      <c r="L4503" s="6" t="n">
        <f aca="false">IF(1_Data_EDA!C4504="Home Office",1,0)</f>
        <v>0</v>
      </c>
      <c r="M4503" s="6" t="n">
        <f aca="false">IF(1_Data_EDA!D4504="Europe",1,0)</f>
        <v>0</v>
      </c>
      <c r="N4503" s="6" t="n">
        <f aca="false">IF(1_Data_EDA!D4504="LATAM",1,0)</f>
        <v>0</v>
      </c>
      <c r="O4503" s="6" t="n">
        <f aca="false">IF(1_Data_EDA!D4504="Pacific Asia",1,0)</f>
        <v>1</v>
      </c>
      <c r="P4503" s="6" t="n">
        <f aca="false">IF(1_Data_EDA!D4504="USCA",1,0)</f>
        <v>0</v>
      </c>
      <c r="Q4503" s="6" t="n">
        <f aca="false">IF(C4503&gt;MEDIAN(C$5:C$8004),1,0)</f>
        <v>0</v>
      </c>
      <c r="R4503" s="6" t="n">
        <f aca="false">IF(D4503&gt;2,1,0)</f>
        <v>1</v>
      </c>
    </row>
    <row r="4504" customFormat="false" ht="15" hidden="false" customHeight="true" outlineLevel="0" collapsed="false">
      <c r="A4504" s="6" t="n">
        <f aca="false">1_Data_EDA!O4505</f>
        <v>0</v>
      </c>
      <c r="B4504" s="6" t="n">
        <f aca="false">1_Data_EDA!H4505</f>
        <v>2</v>
      </c>
      <c r="C4504" s="7" t="n">
        <f aca="false">1_Data_EDA!I4505</f>
        <v>31.98999977</v>
      </c>
      <c r="D4504" s="6" t="n">
        <f aca="false">1_Data_EDA!J4505</f>
        <v>2</v>
      </c>
      <c r="E4504" s="7" t="n">
        <f aca="false">1_Data_EDA!K4505</f>
        <v>63.97999954</v>
      </c>
      <c r="F4504" s="7" t="n">
        <f aca="false">1_Data_EDA!L4505</f>
        <v>10.23999977</v>
      </c>
      <c r="G4504" s="8" t="n">
        <f aca="false">1_Data_EDA!M4505</f>
        <v>0.159999996</v>
      </c>
      <c r="H4504" s="6" t="n">
        <f aca="false">IF(1_Data_EDA!B4505="First Class",1,0)</f>
        <v>0</v>
      </c>
      <c r="I4504" s="6" t="n">
        <f aca="false">IF(1_Data_EDA!B4505="Second Class",1,0)</f>
        <v>1</v>
      </c>
      <c r="J4504" s="6" t="n">
        <f aca="false">IF(1_Data_EDA!B4505="Same Day",1,0)</f>
        <v>0</v>
      </c>
      <c r="K4504" s="6" t="n">
        <f aca="false">IF(1_Data_EDA!C4505="Corporate",1,0)</f>
        <v>0</v>
      </c>
      <c r="L4504" s="6" t="n">
        <f aca="false">IF(1_Data_EDA!C4505="Home Office",1,0)</f>
        <v>0</v>
      </c>
      <c r="M4504" s="6" t="n">
        <f aca="false">IF(1_Data_EDA!D4505="Europe",1,0)</f>
        <v>1</v>
      </c>
      <c r="N4504" s="6" t="n">
        <f aca="false">IF(1_Data_EDA!D4505="LATAM",1,0)</f>
        <v>0</v>
      </c>
      <c r="O4504" s="6" t="n">
        <f aca="false">IF(1_Data_EDA!D4505="Pacific Asia",1,0)</f>
        <v>0</v>
      </c>
      <c r="P4504" s="6" t="n">
        <f aca="false">IF(1_Data_EDA!D4505="USCA",1,0)</f>
        <v>0</v>
      </c>
      <c r="Q4504" s="6" t="n">
        <f aca="false">IF(C4504&gt;MEDIAN(C$5:C$8004),1,0)</f>
        <v>0</v>
      </c>
      <c r="R4504" s="6" t="n">
        <f aca="false">IF(D4504&gt;2,1,0)</f>
        <v>0</v>
      </c>
    </row>
    <row r="4505" customFormat="false" ht="15" hidden="false" customHeight="true" outlineLevel="0" collapsed="false">
      <c r="A4505" s="6" t="n">
        <f aca="false">1_Data_EDA!O4506</f>
        <v>1</v>
      </c>
      <c r="B4505" s="6" t="n">
        <f aca="false">1_Data_EDA!H4506</f>
        <v>2</v>
      </c>
      <c r="C4505" s="7" t="n">
        <f aca="false">1_Data_EDA!I4506</f>
        <v>299.980011</v>
      </c>
      <c r="D4505" s="6" t="n">
        <f aca="false">1_Data_EDA!J4506</f>
        <v>1</v>
      </c>
      <c r="E4505" s="7" t="n">
        <f aca="false">1_Data_EDA!K4506</f>
        <v>299.980011</v>
      </c>
      <c r="F4505" s="7" t="n">
        <f aca="false">1_Data_EDA!L4506</f>
        <v>51</v>
      </c>
      <c r="G4505" s="8" t="n">
        <f aca="false">1_Data_EDA!M4506</f>
        <v>0.170000002</v>
      </c>
      <c r="H4505" s="6" t="n">
        <f aca="false">IF(1_Data_EDA!B4506="First Class",1,0)</f>
        <v>0</v>
      </c>
      <c r="I4505" s="6" t="n">
        <f aca="false">IF(1_Data_EDA!B4506="Second Class",1,0)</f>
        <v>1</v>
      </c>
      <c r="J4505" s="6" t="n">
        <f aca="false">IF(1_Data_EDA!B4506="Same Day",1,0)</f>
        <v>0</v>
      </c>
      <c r="K4505" s="6" t="n">
        <f aca="false">IF(1_Data_EDA!C4506="Corporate",1,0)</f>
        <v>1</v>
      </c>
      <c r="L4505" s="6" t="n">
        <f aca="false">IF(1_Data_EDA!C4506="Home Office",1,0)</f>
        <v>0</v>
      </c>
      <c r="M4505" s="6" t="n">
        <f aca="false">IF(1_Data_EDA!D4506="Europe",1,0)</f>
        <v>0</v>
      </c>
      <c r="N4505" s="6" t="n">
        <f aca="false">IF(1_Data_EDA!D4506="LATAM",1,0)</f>
        <v>0</v>
      </c>
      <c r="O4505" s="6" t="n">
        <f aca="false">IF(1_Data_EDA!D4506="Pacific Asia",1,0)</f>
        <v>1</v>
      </c>
      <c r="P4505" s="6" t="n">
        <f aca="false">IF(1_Data_EDA!D4506="USCA",1,0)</f>
        <v>0</v>
      </c>
      <c r="Q4505" s="6" t="n">
        <f aca="false">IF(C4505&gt;MEDIAN(C$5:C$8004),1,0)</f>
        <v>1</v>
      </c>
      <c r="R4505" s="6" t="n">
        <f aca="false">IF(D4505&gt;2,1,0)</f>
        <v>0</v>
      </c>
    </row>
    <row r="4506" customFormat="false" ht="15" hidden="false" customHeight="true" outlineLevel="0" collapsed="false">
      <c r="A4506" s="6" t="n">
        <f aca="false">1_Data_EDA!O4507</f>
        <v>1</v>
      </c>
      <c r="B4506" s="6" t="n">
        <f aca="false">1_Data_EDA!H4507</f>
        <v>4</v>
      </c>
      <c r="C4506" s="7" t="n">
        <f aca="false">1_Data_EDA!I4507</f>
        <v>14.98999977</v>
      </c>
      <c r="D4506" s="6" t="n">
        <f aca="false">1_Data_EDA!J4507</f>
        <v>3</v>
      </c>
      <c r="E4506" s="7" t="n">
        <f aca="false">1_Data_EDA!K4507</f>
        <v>44.97000122</v>
      </c>
      <c r="F4506" s="7" t="n">
        <f aca="false">1_Data_EDA!L4507</f>
        <v>5.849999905</v>
      </c>
      <c r="G4506" s="8" t="n">
        <f aca="false">1_Data_EDA!M4507</f>
        <v>0.129999995</v>
      </c>
      <c r="H4506" s="6" t="n">
        <f aca="false">IF(1_Data_EDA!B4507="First Class",1,0)</f>
        <v>0</v>
      </c>
      <c r="I4506" s="6" t="n">
        <f aca="false">IF(1_Data_EDA!B4507="Second Class",1,0)</f>
        <v>0</v>
      </c>
      <c r="J4506" s="6" t="n">
        <f aca="false">IF(1_Data_EDA!B4507="Same Day",1,0)</f>
        <v>0</v>
      </c>
      <c r="K4506" s="6" t="n">
        <f aca="false">IF(1_Data_EDA!C4507="Corporate",1,0)</f>
        <v>0</v>
      </c>
      <c r="L4506" s="6" t="n">
        <f aca="false">IF(1_Data_EDA!C4507="Home Office",1,0)</f>
        <v>0</v>
      </c>
      <c r="M4506" s="6" t="n">
        <f aca="false">IF(1_Data_EDA!D4507="Europe",1,0)</f>
        <v>0</v>
      </c>
      <c r="N4506" s="6" t="n">
        <f aca="false">IF(1_Data_EDA!D4507="LATAM",1,0)</f>
        <v>0</v>
      </c>
      <c r="O4506" s="6" t="n">
        <f aca="false">IF(1_Data_EDA!D4507="Pacific Asia",1,0)</f>
        <v>0</v>
      </c>
      <c r="P4506" s="6" t="n">
        <f aca="false">IF(1_Data_EDA!D4507="USCA",1,0)</f>
        <v>1</v>
      </c>
      <c r="Q4506" s="6" t="n">
        <f aca="false">IF(C4506&gt;MEDIAN(C$5:C$8004),1,0)</f>
        <v>0</v>
      </c>
      <c r="R4506" s="6" t="n">
        <f aca="false">IF(D4506&gt;2,1,0)</f>
        <v>1</v>
      </c>
    </row>
    <row r="4507" customFormat="false" ht="15" hidden="false" customHeight="true" outlineLevel="0" collapsed="false">
      <c r="A4507" s="6" t="n">
        <f aca="false">1_Data_EDA!O4508</f>
        <v>1</v>
      </c>
      <c r="B4507" s="6" t="n">
        <f aca="false">1_Data_EDA!H4508</f>
        <v>1</v>
      </c>
      <c r="C4507" s="7" t="n">
        <f aca="false">1_Data_EDA!I4508</f>
        <v>49.97999954</v>
      </c>
      <c r="D4507" s="6" t="n">
        <f aca="false">1_Data_EDA!J4508</f>
        <v>1</v>
      </c>
      <c r="E4507" s="7" t="n">
        <f aca="false">1_Data_EDA!K4508</f>
        <v>49.97999954</v>
      </c>
      <c r="F4507" s="7" t="n">
        <f aca="false">1_Data_EDA!L4508</f>
        <v>6</v>
      </c>
      <c r="G4507" s="8" t="n">
        <f aca="false">1_Data_EDA!M4508</f>
        <v>0.119999997</v>
      </c>
      <c r="H4507" s="6" t="n">
        <f aca="false">IF(1_Data_EDA!B4508="First Class",1,0)</f>
        <v>1</v>
      </c>
      <c r="I4507" s="6" t="n">
        <f aca="false">IF(1_Data_EDA!B4508="Second Class",1,0)</f>
        <v>0</v>
      </c>
      <c r="J4507" s="6" t="n">
        <f aca="false">IF(1_Data_EDA!B4508="Same Day",1,0)</f>
        <v>0</v>
      </c>
      <c r="K4507" s="6" t="n">
        <f aca="false">IF(1_Data_EDA!C4508="Corporate",1,0)</f>
        <v>0</v>
      </c>
      <c r="L4507" s="6" t="n">
        <f aca="false">IF(1_Data_EDA!C4508="Home Office",1,0)</f>
        <v>1</v>
      </c>
      <c r="M4507" s="6" t="n">
        <f aca="false">IF(1_Data_EDA!D4508="Europe",1,0)</f>
        <v>0</v>
      </c>
      <c r="N4507" s="6" t="n">
        <f aca="false">IF(1_Data_EDA!D4508="LATAM",1,0)</f>
        <v>1</v>
      </c>
      <c r="O4507" s="6" t="n">
        <f aca="false">IF(1_Data_EDA!D4508="Pacific Asia",1,0)</f>
        <v>0</v>
      </c>
      <c r="P4507" s="6" t="n">
        <f aca="false">IF(1_Data_EDA!D4508="USCA",1,0)</f>
        <v>0</v>
      </c>
      <c r="Q4507" s="6" t="n">
        <f aca="false">IF(C4507&gt;MEDIAN(C$5:C$8004),1,0)</f>
        <v>0</v>
      </c>
      <c r="R4507" s="6" t="n">
        <f aca="false">IF(D4507&gt;2,1,0)</f>
        <v>0</v>
      </c>
    </row>
    <row r="4508" customFormat="false" ht="15" hidden="false" customHeight="true" outlineLevel="0" collapsed="false">
      <c r="A4508" s="6" t="n">
        <f aca="false">1_Data_EDA!O4509</f>
        <v>1</v>
      </c>
      <c r="B4508" s="6" t="n">
        <f aca="false">1_Data_EDA!H4509</f>
        <v>1</v>
      </c>
      <c r="C4508" s="7" t="n">
        <f aca="false">1_Data_EDA!I4509</f>
        <v>39.99000168</v>
      </c>
      <c r="D4508" s="6" t="n">
        <f aca="false">1_Data_EDA!J4509</f>
        <v>3</v>
      </c>
      <c r="E4508" s="7" t="n">
        <f aca="false">1_Data_EDA!K4509</f>
        <v>119.9700012</v>
      </c>
      <c r="F4508" s="7" t="n">
        <f aca="false">1_Data_EDA!L4509</f>
        <v>8.399999619</v>
      </c>
      <c r="G4508" s="8" t="n">
        <f aca="false">1_Data_EDA!M4509</f>
        <v>0.07</v>
      </c>
      <c r="H4508" s="6" t="n">
        <f aca="false">IF(1_Data_EDA!B4509="First Class",1,0)</f>
        <v>1</v>
      </c>
      <c r="I4508" s="6" t="n">
        <f aca="false">IF(1_Data_EDA!B4509="Second Class",1,0)</f>
        <v>0</v>
      </c>
      <c r="J4508" s="6" t="n">
        <f aca="false">IF(1_Data_EDA!B4509="Same Day",1,0)</f>
        <v>0</v>
      </c>
      <c r="K4508" s="6" t="n">
        <f aca="false">IF(1_Data_EDA!C4509="Corporate",1,0)</f>
        <v>1</v>
      </c>
      <c r="L4508" s="6" t="n">
        <f aca="false">IF(1_Data_EDA!C4509="Home Office",1,0)</f>
        <v>0</v>
      </c>
      <c r="M4508" s="6" t="n">
        <f aca="false">IF(1_Data_EDA!D4509="Europe",1,0)</f>
        <v>0</v>
      </c>
      <c r="N4508" s="6" t="n">
        <f aca="false">IF(1_Data_EDA!D4509="LATAM",1,0)</f>
        <v>0</v>
      </c>
      <c r="O4508" s="6" t="n">
        <f aca="false">IF(1_Data_EDA!D4509="Pacific Asia",1,0)</f>
        <v>1</v>
      </c>
      <c r="P4508" s="6" t="n">
        <f aca="false">IF(1_Data_EDA!D4509="USCA",1,0)</f>
        <v>0</v>
      </c>
      <c r="Q4508" s="6" t="n">
        <f aca="false">IF(C4508&gt;MEDIAN(C$5:C$8004),1,0)</f>
        <v>0</v>
      </c>
      <c r="R4508" s="6" t="n">
        <f aca="false">IF(D4508&gt;2,1,0)</f>
        <v>1</v>
      </c>
    </row>
    <row r="4509" customFormat="false" ht="15" hidden="false" customHeight="true" outlineLevel="0" collapsed="false">
      <c r="A4509" s="6" t="n">
        <f aca="false">1_Data_EDA!O4510</f>
        <v>0</v>
      </c>
      <c r="B4509" s="6" t="n">
        <f aca="false">1_Data_EDA!H4510</f>
        <v>4</v>
      </c>
      <c r="C4509" s="7" t="n">
        <f aca="false">1_Data_EDA!I4510</f>
        <v>50</v>
      </c>
      <c r="D4509" s="6" t="n">
        <f aca="false">1_Data_EDA!J4510</f>
        <v>4</v>
      </c>
      <c r="E4509" s="7" t="n">
        <f aca="false">1_Data_EDA!K4510</f>
        <v>200</v>
      </c>
      <c r="F4509" s="7" t="n">
        <f aca="false">1_Data_EDA!L4510</f>
        <v>8</v>
      </c>
      <c r="G4509" s="8" t="n">
        <f aca="false">1_Data_EDA!M4510</f>
        <v>0.039999999</v>
      </c>
      <c r="H4509" s="6" t="n">
        <f aca="false">IF(1_Data_EDA!B4510="First Class",1,0)</f>
        <v>0</v>
      </c>
      <c r="I4509" s="6" t="n">
        <f aca="false">IF(1_Data_EDA!B4510="Second Class",1,0)</f>
        <v>0</v>
      </c>
      <c r="J4509" s="6" t="n">
        <f aca="false">IF(1_Data_EDA!B4510="Same Day",1,0)</f>
        <v>0</v>
      </c>
      <c r="K4509" s="6" t="n">
        <f aca="false">IF(1_Data_EDA!C4510="Corporate",1,0)</f>
        <v>0</v>
      </c>
      <c r="L4509" s="6" t="n">
        <f aca="false">IF(1_Data_EDA!C4510="Home Office",1,0)</f>
        <v>0</v>
      </c>
      <c r="M4509" s="6" t="n">
        <f aca="false">IF(1_Data_EDA!D4510="Europe",1,0)</f>
        <v>1</v>
      </c>
      <c r="N4509" s="6" t="n">
        <f aca="false">IF(1_Data_EDA!D4510="LATAM",1,0)</f>
        <v>0</v>
      </c>
      <c r="O4509" s="6" t="n">
        <f aca="false">IF(1_Data_EDA!D4510="Pacific Asia",1,0)</f>
        <v>0</v>
      </c>
      <c r="P4509" s="6" t="n">
        <f aca="false">IF(1_Data_EDA!D4510="USCA",1,0)</f>
        <v>0</v>
      </c>
      <c r="Q4509" s="6" t="n">
        <f aca="false">IF(C4509&gt;MEDIAN(C$5:C$8004),1,0)</f>
        <v>0</v>
      </c>
      <c r="R4509" s="6" t="n">
        <f aca="false">IF(D4509&gt;2,1,0)</f>
        <v>1</v>
      </c>
    </row>
    <row r="4510" customFormat="false" ht="15" hidden="false" customHeight="true" outlineLevel="0" collapsed="false">
      <c r="A4510" s="6" t="n">
        <f aca="false">1_Data_EDA!O4511</f>
        <v>1</v>
      </c>
      <c r="B4510" s="6" t="n">
        <f aca="false">1_Data_EDA!H4511</f>
        <v>1</v>
      </c>
      <c r="C4510" s="7" t="n">
        <f aca="false">1_Data_EDA!I4511</f>
        <v>99.98999786</v>
      </c>
      <c r="D4510" s="6" t="n">
        <f aca="false">1_Data_EDA!J4511</f>
        <v>4</v>
      </c>
      <c r="E4510" s="7" t="n">
        <f aca="false">1_Data_EDA!K4511</f>
        <v>399.9599915</v>
      </c>
      <c r="F4510" s="7" t="n">
        <f aca="false">1_Data_EDA!L4511</f>
        <v>51.99000168</v>
      </c>
      <c r="G4510" s="8" t="n">
        <f aca="false">1_Data_EDA!M4511</f>
        <v>0.129999995</v>
      </c>
      <c r="H4510" s="6" t="n">
        <f aca="false">IF(1_Data_EDA!B4511="First Class",1,0)</f>
        <v>1</v>
      </c>
      <c r="I4510" s="6" t="n">
        <f aca="false">IF(1_Data_EDA!B4511="Second Class",1,0)</f>
        <v>0</v>
      </c>
      <c r="J4510" s="6" t="n">
        <f aca="false">IF(1_Data_EDA!B4511="Same Day",1,0)</f>
        <v>0</v>
      </c>
      <c r="K4510" s="6" t="n">
        <f aca="false">IF(1_Data_EDA!C4511="Corporate",1,0)</f>
        <v>0</v>
      </c>
      <c r="L4510" s="6" t="n">
        <f aca="false">IF(1_Data_EDA!C4511="Home Office",1,0)</f>
        <v>0</v>
      </c>
      <c r="M4510" s="6" t="n">
        <f aca="false">IF(1_Data_EDA!D4511="Europe",1,0)</f>
        <v>0</v>
      </c>
      <c r="N4510" s="6" t="n">
        <f aca="false">IF(1_Data_EDA!D4511="LATAM",1,0)</f>
        <v>1</v>
      </c>
      <c r="O4510" s="6" t="n">
        <f aca="false">IF(1_Data_EDA!D4511="Pacific Asia",1,0)</f>
        <v>0</v>
      </c>
      <c r="P4510" s="6" t="n">
        <f aca="false">IF(1_Data_EDA!D4511="USCA",1,0)</f>
        <v>0</v>
      </c>
      <c r="Q4510" s="6" t="n">
        <f aca="false">IF(C4510&gt;MEDIAN(C$5:C$8004),1,0)</f>
        <v>1</v>
      </c>
      <c r="R4510" s="6" t="n">
        <f aca="false">IF(D4510&gt;2,1,0)</f>
        <v>1</v>
      </c>
    </row>
    <row r="4511" customFormat="false" ht="15" hidden="false" customHeight="true" outlineLevel="0" collapsed="false">
      <c r="A4511" s="6" t="n">
        <f aca="false">1_Data_EDA!O4512</f>
        <v>0</v>
      </c>
      <c r="B4511" s="6" t="n">
        <f aca="false">1_Data_EDA!H4512</f>
        <v>4</v>
      </c>
      <c r="C4511" s="7" t="n">
        <f aca="false">1_Data_EDA!I4512</f>
        <v>129.9900055</v>
      </c>
      <c r="D4511" s="6" t="n">
        <f aca="false">1_Data_EDA!J4512</f>
        <v>1</v>
      </c>
      <c r="E4511" s="7" t="n">
        <f aca="false">1_Data_EDA!K4512</f>
        <v>129.9900055</v>
      </c>
      <c r="F4511" s="7" t="n">
        <f aca="false">1_Data_EDA!L4512</f>
        <v>11.69999981</v>
      </c>
      <c r="G4511" s="8" t="n">
        <f aca="false">1_Data_EDA!M4512</f>
        <v>0.090000004</v>
      </c>
      <c r="H4511" s="6" t="n">
        <f aca="false">IF(1_Data_EDA!B4512="First Class",1,0)</f>
        <v>0</v>
      </c>
      <c r="I4511" s="6" t="n">
        <f aca="false">IF(1_Data_EDA!B4512="Second Class",1,0)</f>
        <v>0</v>
      </c>
      <c r="J4511" s="6" t="n">
        <f aca="false">IF(1_Data_EDA!B4512="Same Day",1,0)</f>
        <v>0</v>
      </c>
      <c r="K4511" s="6" t="n">
        <f aca="false">IF(1_Data_EDA!C4512="Corporate",1,0)</f>
        <v>0</v>
      </c>
      <c r="L4511" s="6" t="n">
        <f aca="false">IF(1_Data_EDA!C4512="Home Office",1,0)</f>
        <v>0</v>
      </c>
      <c r="M4511" s="6" t="n">
        <f aca="false">IF(1_Data_EDA!D4512="Europe",1,0)</f>
        <v>1</v>
      </c>
      <c r="N4511" s="6" t="n">
        <f aca="false">IF(1_Data_EDA!D4512="LATAM",1,0)</f>
        <v>0</v>
      </c>
      <c r="O4511" s="6" t="n">
        <f aca="false">IF(1_Data_EDA!D4512="Pacific Asia",1,0)</f>
        <v>0</v>
      </c>
      <c r="P4511" s="6" t="n">
        <f aca="false">IF(1_Data_EDA!D4512="USCA",1,0)</f>
        <v>0</v>
      </c>
      <c r="Q4511" s="6" t="n">
        <f aca="false">IF(C4511&gt;MEDIAN(C$5:C$8004),1,0)</f>
        <v>1</v>
      </c>
      <c r="R4511" s="6" t="n">
        <f aca="false">IF(D4511&gt;2,1,0)</f>
        <v>0</v>
      </c>
    </row>
    <row r="4512" customFormat="false" ht="15" hidden="false" customHeight="true" outlineLevel="0" collapsed="false">
      <c r="A4512" s="6" t="n">
        <f aca="false">1_Data_EDA!O4513</f>
        <v>1</v>
      </c>
      <c r="B4512" s="6" t="n">
        <f aca="false">1_Data_EDA!H4513</f>
        <v>1</v>
      </c>
      <c r="C4512" s="7" t="n">
        <f aca="false">1_Data_EDA!I4513</f>
        <v>59.99000168</v>
      </c>
      <c r="D4512" s="6" t="n">
        <f aca="false">1_Data_EDA!J4513</f>
        <v>3</v>
      </c>
      <c r="E4512" s="7" t="n">
        <f aca="false">1_Data_EDA!K4513</f>
        <v>179.9700012</v>
      </c>
      <c r="F4512" s="7" t="n">
        <f aca="false">1_Data_EDA!L4513</f>
        <v>44.99000168</v>
      </c>
      <c r="G4512" s="8" t="n">
        <f aca="false">1_Data_EDA!M4513</f>
        <v>0.25</v>
      </c>
      <c r="H4512" s="6" t="n">
        <f aca="false">IF(1_Data_EDA!B4513="First Class",1,0)</f>
        <v>1</v>
      </c>
      <c r="I4512" s="6" t="n">
        <f aca="false">IF(1_Data_EDA!B4513="Second Class",1,0)</f>
        <v>0</v>
      </c>
      <c r="J4512" s="6" t="n">
        <f aca="false">IF(1_Data_EDA!B4513="Same Day",1,0)</f>
        <v>0</v>
      </c>
      <c r="K4512" s="6" t="n">
        <f aca="false">IF(1_Data_EDA!C4513="Corporate",1,0)</f>
        <v>0</v>
      </c>
      <c r="L4512" s="6" t="n">
        <f aca="false">IF(1_Data_EDA!C4513="Home Office",1,0)</f>
        <v>0</v>
      </c>
      <c r="M4512" s="6" t="n">
        <f aca="false">IF(1_Data_EDA!D4513="Europe",1,0)</f>
        <v>0</v>
      </c>
      <c r="N4512" s="6" t="n">
        <f aca="false">IF(1_Data_EDA!D4513="LATAM",1,0)</f>
        <v>1</v>
      </c>
      <c r="O4512" s="6" t="n">
        <f aca="false">IF(1_Data_EDA!D4513="Pacific Asia",1,0)</f>
        <v>0</v>
      </c>
      <c r="P4512" s="6" t="n">
        <f aca="false">IF(1_Data_EDA!D4513="USCA",1,0)</f>
        <v>0</v>
      </c>
      <c r="Q4512" s="6" t="n">
        <f aca="false">IF(C4512&gt;MEDIAN(C$5:C$8004),1,0)</f>
        <v>0</v>
      </c>
      <c r="R4512" s="6" t="n">
        <f aca="false">IF(D4512&gt;2,1,0)</f>
        <v>1</v>
      </c>
    </row>
    <row r="4513" customFormat="false" ht="15" hidden="false" customHeight="true" outlineLevel="0" collapsed="false">
      <c r="A4513" s="6" t="n">
        <f aca="false">1_Data_EDA!O4514</f>
        <v>0</v>
      </c>
      <c r="B4513" s="6" t="n">
        <f aca="false">1_Data_EDA!H4514</f>
        <v>4</v>
      </c>
      <c r="C4513" s="7" t="n">
        <f aca="false">1_Data_EDA!I4514</f>
        <v>50</v>
      </c>
      <c r="D4513" s="6" t="n">
        <f aca="false">1_Data_EDA!J4514</f>
        <v>3</v>
      </c>
      <c r="E4513" s="7" t="n">
        <f aca="false">1_Data_EDA!K4514</f>
        <v>150</v>
      </c>
      <c r="F4513" s="7" t="n">
        <f aca="false">1_Data_EDA!L4514</f>
        <v>19.5</v>
      </c>
      <c r="G4513" s="8" t="n">
        <f aca="false">1_Data_EDA!M4514</f>
        <v>0.129999995</v>
      </c>
      <c r="H4513" s="6" t="n">
        <f aca="false">IF(1_Data_EDA!B4514="First Class",1,0)</f>
        <v>0</v>
      </c>
      <c r="I4513" s="6" t="n">
        <f aca="false">IF(1_Data_EDA!B4514="Second Class",1,0)</f>
        <v>0</v>
      </c>
      <c r="J4513" s="6" t="n">
        <f aca="false">IF(1_Data_EDA!B4514="Same Day",1,0)</f>
        <v>0</v>
      </c>
      <c r="K4513" s="6" t="n">
        <f aca="false">IF(1_Data_EDA!C4514="Corporate",1,0)</f>
        <v>1</v>
      </c>
      <c r="L4513" s="6" t="n">
        <f aca="false">IF(1_Data_EDA!C4514="Home Office",1,0)</f>
        <v>0</v>
      </c>
      <c r="M4513" s="6" t="n">
        <f aca="false">IF(1_Data_EDA!D4514="Europe",1,0)</f>
        <v>1</v>
      </c>
      <c r="N4513" s="6" t="n">
        <f aca="false">IF(1_Data_EDA!D4514="LATAM",1,0)</f>
        <v>0</v>
      </c>
      <c r="O4513" s="6" t="n">
        <f aca="false">IF(1_Data_EDA!D4514="Pacific Asia",1,0)</f>
        <v>0</v>
      </c>
      <c r="P4513" s="6" t="n">
        <f aca="false">IF(1_Data_EDA!D4514="USCA",1,0)</f>
        <v>0</v>
      </c>
      <c r="Q4513" s="6" t="n">
        <f aca="false">IF(C4513&gt;MEDIAN(C$5:C$8004),1,0)</f>
        <v>0</v>
      </c>
      <c r="R4513" s="6" t="n">
        <f aca="false">IF(D4513&gt;2,1,0)</f>
        <v>1</v>
      </c>
    </row>
    <row r="4514" customFormat="false" ht="15" hidden="false" customHeight="true" outlineLevel="0" collapsed="false">
      <c r="A4514" s="6" t="n">
        <f aca="false">1_Data_EDA!O4515</f>
        <v>1</v>
      </c>
      <c r="B4514" s="6" t="n">
        <f aca="false">1_Data_EDA!H4515</f>
        <v>2</v>
      </c>
      <c r="C4514" s="7" t="n">
        <f aca="false">1_Data_EDA!I4515</f>
        <v>299.980011</v>
      </c>
      <c r="D4514" s="6" t="n">
        <f aca="false">1_Data_EDA!J4515</f>
        <v>1</v>
      </c>
      <c r="E4514" s="7" t="n">
        <f aca="false">1_Data_EDA!K4515</f>
        <v>299.980011</v>
      </c>
      <c r="F4514" s="7" t="n">
        <f aca="false">1_Data_EDA!L4515</f>
        <v>45</v>
      </c>
      <c r="G4514" s="8" t="n">
        <f aca="false">1_Data_EDA!M4515</f>
        <v>0.150000006</v>
      </c>
      <c r="H4514" s="6" t="n">
        <f aca="false">IF(1_Data_EDA!B4515="First Class",1,0)</f>
        <v>0</v>
      </c>
      <c r="I4514" s="6" t="n">
        <f aca="false">IF(1_Data_EDA!B4515="Second Class",1,0)</f>
        <v>1</v>
      </c>
      <c r="J4514" s="6" t="n">
        <f aca="false">IF(1_Data_EDA!B4515="Same Day",1,0)</f>
        <v>0</v>
      </c>
      <c r="K4514" s="6" t="n">
        <f aca="false">IF(1_Data_EDA!C4515="Corporate",1,0)</f>
        <v>0</v>
      </c>
      <c r="L4514" s="6" t="n">
        <f aca="false">IF(1_Data_EDA!C4515="Home Office",1,0)</f>
        <v>0</v>
      </c>
      <c r="M4514" s="6" t="n">
        <f aca="false">IF(1_Data_EDA!D4515="Europe",1,0)</f>
        <v>0</v>
      </c>
      <c r="N4514" s="6" t="n">
        <f aca="false">IF(1_Data_EDA!D4515="LATAM",1,0)</f>
        <v>0</v>
      </c>
      <c r="O4514" s="6" t="n">
        <f aca="false">IF(1_Data_EDA!D4515="Pacific Asia",1,0)</f>
        <v>1</v>
      </c>
      <c r="P4514" s="6" t="n">
        <f aca="false">IF(1_Data_EDA!D4515="USCA",1,0)</f>
        <v>0</v>
      </c>
      <c r="Q4514" s="6" t="n">
        <f aca="false">IF(C4514&gt;MEDIAN(C$5:C$8004),1,0)</f>
        <v>1</v>
      </c>
      <c r="R4514" s="6" t="n">
        <f aca="false">IF(D4514&gt;2,1,0)</f>
        <v>0</v>
      </c>
    </row>
    <row r="4515" customFormat="false" ht="15" hidden="false" customHeight="true" outlineLevel="0" collapsed="false">
      <c r="A4515" s="6" t="n">
        <f aca="false">1_Data_EDA!O4516</f>
        <v>1</v>
      </c>
      <c r="B4515" s="6" t="n">
        <f aca="false">1_Data_EDA!H4516</f>
        <v>4</v>
      </c>
      <c r="C4515" s="7" t="n">
        <f aca="false">1_Data_EDA!I4516</f>
        <v>399.980011</v>
      </c>
      <c r="D4515" s="6" t="n">
        <f aca="false">1_Data_EDA!J4516</f>
        <v>1</v>
      </c>
      <c r="E4515" s="7" t="n">
        <f aca="false">1_Data_EDA!K4516</f>
        <v>399.980011</v>
      </c>
      <c r="F4515" s="7" t="n">
        <f aca="false">1_Data_EDA!L4516</f>
        <v>8</v>
      </c>
      <c r="G4515" s="8" t="n">
        <f aca="false">1_Data_EDA!M4516</f>
        <v>0.02</v>
      </c>
      <c r="H4515" s="6" t="n">
        <f aca="false">IF(1_Data_EDA!B4516="First Class",1,0)</f>
        <v>0</v>
      </c>
      <c r="I4515" s="6" t="n">
        <f aca="false">IF(1_Data_EDA!B4516="Second Class",1,0)</f>
        <v>0</v>
      </c>
      <c r="J4515" s="6" t="n">
        <f aca="false">IF(1_Data_EDA!B4516="Same Day",1,0)</f>
        <v>0</v>
      </c>
      <c r="K4515" s="6" t="n">
        <f aca="false">IF(1_Data_EDA!C4516="Corporate",1,0)</f>
        <v>1</v>
      </c>
      <c r="L4515" s="6" t="n">
        <f aca="false">IF(1_Data_EDA!C4516="Home Office",1,0)</f>
        <v>0</v>
      </c>
      <c r="M4515" s="6" t="n">
        <f aca="false">IF(1_Data_EDA!D4516="Europe",1,0)</f>
        <v>1</v>
      </c>
      <c r="N4515" s="6" t="n">
        <f aca="false">IF(1_Data_EDA!D4516="LATAM",1,0)</f>
        <v>0</v>
      </c>
      <c r="O4515" s="6" t="n">
        <f aca="false">IF(1_Data_EDA!D4516="Pacific Asia",1,0)</f>
        <v>0</v>
      </c>
      <c r="P4515" s="6" t="n">
        <f aca="false">IF(1_Data_EDA!D4516="USCA",1,0)</f>
        <v>0</v>
      </c>
      <c r="Q4515" s="6" t="n">
        <f aca="false">IF(C4515&gt;MEDIAN(C$5:C$8004),1,0)</f>
        <v>1</v>
      </c>
      <c r="R4515" s="6" t="n">
        <f aca="false">IF(D4515&gt;2,1,0)</f>
        <v>0</v>
      </c>
    </row>
    <row r="4516" customFormat="false" ht="15" hidden="false" customHeight="true" outlineLevel="0" collapsed="false">
      <c r="A4516" s="6" t="n">
        <f aca="false">1_Data_EDA!O4517</f>
        <v>0</v>
      </c>
      <c r="B4516" s="6" t="n">
        <f aca="false">1_Data_EDA!H4517</f>
        <v>4</v>
      </c>
      <c r="C4516" s="7" t="n">
        <f aca="false">1_Data_EDA!I4517</f>
        <v>39.99000168</v>
      </c>
      <c r="D4516" s="6" t="n">
        <f aca="false">1_Data_EDA!J4517</f>
        <v>5</v>
      </c>
      <c r="E4516" s="7" t="n">
        <f aca="false">1_Data_EDA!K4517</f>
        <v>199.9499969</v>
      </c>
      <c r="F4516" s="7" t="n">
        <f aca="false">1_Data_EDA!L4517</f>
        <v>49.99000168</v>
      </c>
      <c r="G4516" s="8" t="n">
        <f aca="false">1_Data_EDA!M4517</f>
        <v>0.25</v>
      </c>
      <c r="H4516" s="6" t="n">
        <f aca="false">IF(1_Data_EDA!B4517="First Class",1,0)</f>
        <v>0</v>
      </c>
      <c r="I4516" s="6" t="n">
        <f aca="false">IF(1_Data_EDA!B4517="Second Class",1,0)</f>
        <v>0</v>
      </c>
      <c r="J4516" s="6" t="n">
        <f aca="false">IF(1_Data_EDA!B4517="Same Day",1,0)</f>
        <v>0</v>
      </c>
      <c r="K4516" s="6" t="n">
        <f aca="false">IF(1_Data_EDA!C4517="Corporate",1,0)</f>
        <v>0</v>
      </c>
      <c r="L4516" s="6" t="n">
        <f aca="false">IF(1_Data_EDA!C4517="Home Office",1,0)</f>
        <v>0</v>
      </c>
      <c r="M4516" s="6" t="n">
        <f aca="false">IF(1_Data_EDA!D4517="Europe",1,0)</f>
        <v>0</v>
      </c>
      <c r="N4516" s="6" t="n">
        <f aca="false">IF(1_Data_EDA!D4517="LATAM",1,0)</f>
        <v>0</v>
      </c>
      <c r="O4516" s="6" t="n">
        <f aca="false">IF(1_Data_EDA!D4517="Pacific Asia",1,0)</f>
        <v>1</v>
      </c>
      <c r="P4516" s="6" t="n">
        <f aca="false">IF(1_Data_EDA!D4517="USCA",1,0)</f>
        <v>0</v>
      </c>
      <c r="Q4516" s="6" t="n">
        <f aca="false">IF(C4516&gt;MEDIAN(C$5:C$8004),1,0)</f>
        <v>0</v>
      </c>
      <c r="R4516" s="6" t="n">
        <f aca="false">IF(D4516&gt;2,1,0)</f>
        <v>1</v>
      </c>
    </row>
    <row r="4517" customFormat="false" ht="15" hidden="false" customHeight="true" outlineLevel="0" collapsed="false">
      <c r="A4517" s="6" t="n">
        <f aca="false">1_Data_EDA!O4518</f>
        <v>1</v>
      </c>
      <c r="B4517" s="6" t="n">
        <f aca="false">1_Data_EDA!H4518</f>
        <v>4</v>
      </c>
      <c r="C4517" s="7" t="n">
        <f aca="false">1_Data_EDA!I4518</f>
        <v>39.99000168</v>
      </c>
      <c r="D4517" s="6" t="n">
        <f aca="false">1_Data_EDA!J4518</f>
        <v>2</v>
      </c>
      <c r="E4517" s="7" t="n">
        <f aca="false">1_Data_EDA!K4518</f>
        <v>79.98000336</v>
      </c>
      <c r="F4517" s="7" t="n">
        <f aca="false">1_Data_EDA!L4518</f>
        <v>10.39999962</v>
      </c>
      <c r="G4517" s="8" t="n">
        <f aca="false">1_Data_EDA!M4518</f>
        <v>0.129999995</v>
      </c>
      <c r="H4517" s="6" t="n">
        <f aca="false">IF(1_Data_EDA!B4518="First Class",1,0)</f>
        <v>0</v>
      </c>
      <c r="I4517" s="6" t="n">
        <f aca="false">IF(1_Data_EDA!B4518="Second Class",1,0)</f>
        <v>0</v>
      </c>
      <c r="J4517" s="6" t="n">
        <f aca="false">IF(1_Data_EDA!B4518="Same Day",1,0)</f>
        <v>0</v>
      </c>
      <c r="K4517" s="6" t="n">
        <f aca="false">IF(1_Data_EDA!C4518="Corporate",1,0)</f>
        <v>0</v>
      </c>
      <c r="L4517" s="6" t="n">
        <f aca="false">IF(1_Data_EDA!C4518="Home Office",1,0)</f>
        <v>0</v>
      </c>
      <c r="M4517" s="6" t="n">
        <f aca="false">IF(1_Data_EDA!D4518="Europe",1,0)</f>
        <v>1</v>
      </c>
      <c r="N4517" s="6" t="n">
        <f aca="false">IF(1_Data_EDA!D4518="LATAM",1,0)</f>
        <v>0</v>
      </c>
      <c r="O4517" s="6" t="n">
        <f aca="false">IF(1_Data_EDA!D4518="Pacific Asia",1,0)</f>
        <v>0</v>
      </c>
      <c r="P4517" s="6" t="n">
        <f aca="false">IF(1_Data_EDA!D4518="USCA",1,0)</f>
        <v>0</v>
      </c>
      <c r="Q4517" s="6" t="n">
        <f aca="false">IF(C4517&gt;MEDIAN(C$5:C$8004),1,0)</f>
        <v>0</v>
      </c>
      <c r="R4517" s="6" t="n">
        <f aca="false">IF(D4517&gt;2,1,0)</f>
        <v>0</v>
      </c>
    </row>
    <row r="4518" customFormat="false" ht="15" hidden="false" customHeight="true" outlineLevel="0" collapsed="false">
      <c r="A4518" s="6" t="n">
        <f aca="false">1_Data_EDA!O4519</f>
        <v>1</v>
      </c>
      <c r="B4518" s="6" t="n">
        <f aca="false">1_Data_EDA!H4519</f>
        <v>1</v>
      </c>
      <c r="C4518" s="7" t="n">
        <f aca="false">1_Data_EDA!I4519</f>
        <v>399.980011</v>
      </c>
      <c r="D4518" s="6" t="n">
        <f aca="false">1_Data_EDA!J4519</f>
        <v>1</v>
      </c>
      <c r="E4518" s="7" t="n">
        <f aca="false">1_Data_EDA!K4519</f>
        <v>399.980011</v>
      </c>
      <c r="F4518" s="7" t="n">
        <f aca="false">1_Data_EDA!L4519</f>
        <v>68</v>
      </c>
      <c r="G4518" s="8" t="n">
        <f aca="false">1_Data_EDA!M4519</f>
        <v>0.170000002</v>
      </c>
      <c r="H4518" s="6" t="n">
        <f aca="false">IF(1_Data_EDA!B4519="First Class",1,0)</f>
        <v>1</v>
      </c>
      <c r="I4518" s="6" t="n">
        <f aca="false">IF(1_Data_EDA!B4519="Second Class",1,0)</f>
        <v>0</v>
      </c>
      <c r="J4518" s="6" t="n">
        <f aca="false">IF(1_Data_EDA!B4519="Same Day",1,0)</f>
        <v>0</v>
      </c>
      <c r="K4518" s="6" t="n">
        <f aca="false">IF(1_Data_EDA!C4519="Corporate",1,0)</f>
        <v>0</v>
      </c>
      <c r="L4518" s="6" t="n">
        <f aca="false">IF(1_Data_EDA!C4519="Home Office",1,0)</f>
        <v>0</v>
      </c>
      <c r="M4518" s="6" t="n">
        <f aca="false">IF(1_Data_EDA!D4519="Europe",1,0)</f>
        <v>0</v>
      </c>
      <c r="N4518" s="6" t="n">
        <f aca="false">IF(1_Data_EDA!D4519="LATAM",1,0)</f>
        <v>0</v>
      </c>
      <c r="O4518" s="6" t="n">
        <f aca="false">IF(1_Data_EDA!D4519="Pacific Asia",1,0)</f>
        <v>0</v>
      </c>
      <c r="P4518" s="6" t="n">
        <f aca="false">IF(1_Data_EDA!D4519="USCA",1,0)</f>
        <v>1</v>
      </c>
      <c r="Q4518" s="6" t="n">
        <f aca="false">IF(C4518&gt;MEDIAN(C$5:C$8004),1,0)</f>
        <v>1</v>
      </c>
      <c r="R4518" s="6" t="n">
        <f aca="false">IF(D4518&gt;2,1,0)</f>
        <v>0</v>
      </c>
    </row>
    <row r="4519" customFormat="false" ht="15" hidden="false" customHeight="true" outlineLevel="0" collapsed="false">
      <c r="A4519" s="6" t="n">
        <f aca="false">1_Data_EDA!O4520</f>
        <v>0</v>
      </c>
      <c r="B4519" s="6" t="n">
        <f aca="false">1_Data_EDA!H4520</f>
        <v>4</v>
      </c>
      <c r="C4519" s="7" t="n">
        <f aca="false">1_Data_EDA!I4520</f>
        <v>59.99000168</v>
      </c>
      <c r="D4519" s="6" t="n">
        <f aca="false">1_Data_EDA!J4520</f>
        <v>1</v>
      </c>
      <c r="E4519" s="7" t="n">
        <f aca="false">1_Data_EDA!K4520</f>
        <v>59.99000168</v>
      </c>
      <c r="F4519" s="7" t="n">
        <f aca="false">1_Data_EDA!L4520</f>
        <v>9.600000381</v>
      </c>
      <c r="G4519" s="8" t="n">
        <f aca="false">1_Data_EDA!M4520</f>
        <v>0.159999996</v>
      </c>
      <c r="H4519" s="6" t="n">
        <f aca="false">IF(1_Data_EDA!B4520="First Class",1,0)</f>
        <v>0</v>
      </c>
      <c r="I4519" s="6" t="n">
        <f aca="false">IF(1_Data_EDA!B4520="Second Class",1,0)</f>
        <v>0</v>
      </c>
      <c r="J4519" s="6" t="n">
        <f aca="false">IF(1_Data_EDA!B4520="Same Day",1,0)</f>
        <v>0</v>
      </c>
      <c r="K4519" s="6" t="n">
        <f aca="false">IF(1_Data_EDA!C4520="Corporate",1,0)</f>
        <v>0</v>
      </c>
      <c r="L4519" s="6" t="n">
        <f aca="false">IF(1_Data_EDA!C4520="Home Office",1,0)</f>
        <v>1</v>
      </c>
      <c r="M4519" s="6" t="n">
        <f aca="false">IF(1_Data_EDA!D4520="Europe",1,0)</f>
        <v>0</v>
      </c>
      <c r="N4519" s="6" t="n">
        <f aca="false">IF(1_Data_EDA!D4520="LATAM",1,0)</f>
        <v>0</v>
      </c>
      <c r="O4519" s="6" t="n">
        <f aca="false">IF(1_Data_EDA!D4520="Pacific Asia",1,0)</f>
        <v>1</v>
      </c>
      <c r="P4519" s="6" t="n">
        <f aca="false">IF(1_Data_EDA!D4520="USCA",1,0)</f>
        <v>0</v>
      </c>
      <c r="Q4519" s="6" t="n">
        <f aca="false">IF(C4519&gt;MEDIAN(C$5:C$8004),1,0)</f>
        <v>0</v>
      </c>
      <c r="R4519" s="6" t="n">
        <f aca="false">IF(D4519&gt;2,1,0)</f>
        <v>0</v>
      </c>
    </row>
    <row r="4520" customFormat="false" ht="15" hidden="false" customHeight="true" outlineLevel="0" collapsed="false">
      <c r="A4520" s="6" t="n">
        <f aca="false">1_Data_EDA!O4521</f>
        <v>0</v>
      </c>
      <c r="B4520" s="6" t="n">
        <f aca="false">1_Data_EDA!H4521</f>
        <v>4</v>
      </c>
      <c r="C4520" s="7" t="n">
        <f aca="false">1_Data_EDA!I4521</f>
        <v>399.980011</v>
      </c>
      <c r="D4520" s="6" t="n">
        <f aca="false">1_Data_EDA!J4521</f>
        <v>1</v>
      </c>
      <c r="E4520" s="7" t="n">
        <f aca="false">1_Data_EDA!K4521</f>
        <v>399.980011</v>
      </c>
      <c r="F4520" s="7" t="n">
        <f aca="false">1_Data_EDA!L4521</f>
        <v>52</v>
      </c>
      <c r="G4520" s="8" t="n">
        <f aca="false">1_Data_EDA!M4521</f>
        <v>0.129999995</v>
      </c>
      <c r="H4520" s="6" t="n">
        <f aca="false">IF(1_Data_EDA!B4521="First Class",1,0)</f>
        <v>0</v>
      </c>
      <c r="I4520" s="6" t="n">
        <f aca="false">IF(1_Data_EDA!B4521="Second Class",1,0)</f>
        <v>0</v>
      </c>
      <c r="J4520" s="6" t="n">
        <f aca="false">IF(1_Data_EDA!B4521="Same Day",1,0)</f>
        <v>0</v>
      </c>
      <c r="K4520" s="6" t="n">
        <f aca="false">IF(1_Data_EDA!C4521="Corporate",1,0)</f>
        <v>0</v>
      </c>
      <c r="L4520" s="6" t="n">
        <f aca="false">IF(1_Data_EDA!C4521="Home Office",1,0)</f>
        <v>0</v>
      </c>
      <c r="M4520" s="6" t="n">
        <f aca="false">IF(1_Data_EDA!D4521="Europe",1,0)</f>
        <v>1</v>
      </c>
      <c r="N4520" s="6" t="n">
        <f aca="false">IF(1_Data_EDA!D4521="LATAM",1,0)</f>
        <v>0</v>
      </c>
      <c r="O4520" s="6" t="n">
        <f aca="false">IF(1_Data_EDA!D4521="Pacific Asia",1,0)</f>
        <v>0</v>
      </c>
      <c r="P4520" s="6" t="n">
        <f aca="false">IF(1_Data_EDA!D4521="USCA",1,0)</f>
        <v>0</v>
      </c>
      <c r="Q4520" s="6" t="n">
        <f aca="false">IF(C4520&gt;MEDIAN(C$5:C$8004),1,0)</f>
        <v>1</v>
      </c>
      <c r="R4520" s="6" t="n">
        <f aca="false">IF(D4520&gt;2,1,0)</f>
        <v>0</v>
      </c>
    </row>
    <row r="4521" customFormat="false" ht="15" hidden="false" customHeight="true" outlineLevel="0" collapsed="false">
      <c r="A4521" s="6" t="n">
        <f aca="false">1_Data_EDA!O4522</f>
        <v>1</v>
      </c>
      <c r="B4521" s="6" t="n">
        <f aca="false">1_Data_EDA!H4522</f>
        <v>2</v>
      </c>
      <c r="C4521" s="7" t="n">
        <f aca="false">1_Data_EDA!I4522</f>
        <v>17.98999977</v>
      </c>
      <c r="D4521" s="6" t="n">
        <f aca="false">1_Data_EDA!J4522</f>
        <v>4</v>
      </c>
      <c r="E4521" s="7" t="n">
        <f aca="false">1_Data_EDA!K4522</f>
        <v>71.95999908</v>
      </c>
      <c r="F4521" s="7" t="n">
        <f aca="false">1_Data_EDA!L4522</f>
        <v>8.640000343</v>
      </c>
      <c r="G4521" s="8" t="n">
        <f aca="false">1_Data_EDA!M4522</f>
        <v>0.119999997</v>
      </c>
      <c r="H4521" s="6" t="n">
        <f aca="false">IF(1_Data_EDA!B4522="First Class",1,0)</f>
        <v>0</v>
      </c>
      <c r="I4521" s="6" t="n">
        <f aca="false">IF(1_Data_EDA!B4522="Second Class",1,0)</f>
        <v>1</v>
      </c>
      <c r="J4521" s="6" t="n">
        <f aca="false">IF(1_Data_EDA!B4522="Same Day",1,0)</f>
        <v>0</v>
      </c>
      <c r="K4521" s="6" t="n">
        <f aca="false">IF(1_Data_EDA!C4522="Corporate",1,0)</f>
        <v>1</v>
      </c>
      <c r="L4521" s="6" t="n">
        <f aca="false">IF(1_Data_EDA!C4522="Home Office",1,0)</f>
        <v>0</v>
      </c>
      <c r="M4521" s="6" t="n">
        <f aca="false">IF(1_Data_EDA!D4522="Europe",1,0)</f>
        <v>0</v>
      </c>
      <c r="N4521" s="6" t="n">
        <f aca="false">IF(1_Data_EDA!D4522="LATAM",1,0)</f>
        <v>0</v>
      </c>
      <c r="O4521" s="6" t="n">
        <f aca="false">IF(1_Data_EDA!D4522="Pacific Asia",1,0)</f>
        <v>0</v>
      </c>
      <c r="P4521" s="6" t="n">
        <f aca="false">IF(1_Data_EDA!D4522="USCA",1,0)</f>
        <v>1</v>
      </c>
      <c r="Q4521" s="6" t="n">
        <f aca="false">IF(C4521&gt;MEDIAN(C$5:C$8004),1,0)</f>
        <v>0</v>
      </c>
      <c r="R4521" s="6" t="n">
        <f aca="false">IF(D4521&gt;2,1,0)</f>
        <v>1</v>
      </c>
    </row>
    <row r="4522" customFormat="false" ht="15" hidden="false" customHeight="true" outlineLevel="0" collapsed="false">
      <c r="A4522" s="6" t="n">
        <f aca="false">1_Data_EDA!O4523</f>
        <v>1</v>
      </c>
      <c r="B4522" s="6" t="n">
        <f aca="false">1_Data_EDA!H4523</f>
        <v>4</v>
      </c>
      <c r="C4522" s="7" t="n">
        <f aca="false">1_Data_EDA!I4523</f>
        <v>59.99000168</v>
      </c>
      <c r="D4522" s="6" t="n">
        <f aca="false">1_Data_EDA!J4523</f>
        <v>1</v>
      </c>
      <c r="E4522" s="7" t="n">
        <f aca="false">1_Data_EDA!K4523</f>
        <v>59.99000168</v>
      </c>
      <c r="F4522" s="7" t="n">
        <f aca="false">1_Data_EDA!L4523</f>
        <v>2.400000095</v>
      </c>
      <c r="G4522" s="8" t="n">
        <f aca="false">1_Data_EDA!M4523</f>
        <v>0.039999999</v>
      </c>
      <c r="H4522" s="6" t="n">
        <f aca="false">IF(1_Data_EDA!B4523="First Class",1,0)</f>
        <v>0</v>
      </c>
      <c r="I4522" s="6" t="n">
        <f aca="false">IF(1_Data_EDA!B4523="Second Class",1,0)</f>
        <v>0</v>
      </c>
      <c r="J4522" s="6" t="n">
        <f aca="false">IF(1_Data_EDA!B4523="Same Day",1,0)</f>
        <v>0</v>
      </c>
      <c r="K4522" s="6" t="n">
        <f aca="false">IF(1_Data_EDA!C4523="Corporate",1,0)</f>
        <v>0</v>
      </c>
      <c r="L4522" s="6" t="n">
        <f aca="false">IF(1_Data_EDA!C4523="Home Office",1,0)</f>
        <v>0</v>
      </c>
      <c r="M4522" s="6" t="n">
        <f aca="false">IF(1_Data_EDA!D4523="Europe",1,0)</f>
        <v>1</v>
      </c>
      <c r="N4522" s="6" t="n">
        <f aca="false">IF(1_Data_EDA!D4523="LATAM",1,0)</f>
        <v>0</v>
      </c>
      <c r="O4522" s="6" t="n">
        <f aca="false">IF(1_Data_EDA!D4523="Pacific Asia",1,0)</f>
        <v>0</v>
      </c>
      <c r="P4522" s="6" t="n">
        <f aca="false">IF(1_Data_EDA!D4523="USCA",1,0)</f>
        <v>0</v>
      </c>
      <c r="Q4522" s="6" t="n">
        <f aca="false">IF(C4522&gt;MEDIAN(C$5:C$8004),1,0)</f>
        <v>0</v>
      </c>
      <c r="R4522" s="6" t="n">
        <f aca="false">IF(D4522&gt;2,1,0)</f>
        <v>0</v>
      </c>
    </row>
    <row r="4523" customFormat="false" ht="15" hidden="false" customHeight="true" outlineLevel="0" collapsed="false">
      <c r="A4523" s="6" t="n">
        <f aca="false">1_Data_EDA!O4524</f>
        <v>0</v>
      </c>
      <c r="B4523" s="6" t="n">
        <f aca="false">1_Data_EDA!H4524</f>
        <v>4</v>
      </c>
      <c r="C4523" s="7" t="n">
        <f aca="false">1_Data_EDA!I4524</f>
        <v>399.980011</v>
      </c>
      <c r="D4523" s="6" t="n">
        <f aca="false">1_Data_EDA!J4524</f>
        <v>1</v>
      </c>
      <c r="E4523" s="7" t="n">
        <f aca="false">1_Data_EDA!K4524</f>
        <v>399.980011</v>
      </c>
      <c r="F4523" s="7" t="n">
        <f aca="false">1_Data_EDA!L4524</f>
        <v>48</v>
      </c>
      <c r="G4523" s="8" t="n">
        <f aca="false">1_Data_EDA!M4524</f>
        <v>0.119999997</v>
      </c>
      <c r="H4523" s="6" t="n">
        <f aca="false">IF(1_Data_EDA!B4524="First Class",1,0)</f>
        <v>0</v>
      </c>
      <c r="I4523" s="6" t="n">
        <f aca="false">IF(1_Data_EDA!B4524="Second Class",1,0)</f>
        <v>0</v>
      </c>
      <c r="J4523" s="6" t="n">
        <f aca="false">IF(1_Data_EDA!B4524="Same Day",1,0)</f>
        <v>0</v>
      </c>
      <c r="K4523" s="6" t="n">
        <f aca="false">IF(1_Data_EDA!C4524="Corporate",1,0)</f>
        <v>0</v>
      </c>
      <c r="L4523" s="6" t="n">
        <f aca="false">IF(1_Data_EDA!C4524="Home Office",1,0)</f>
        <v>0</v>
      </c>
      <c r="M4523" s="6" t="n">
        <f aca="false">IF(1_Data_EDA!D4524="Europe",1,0)</f>
        <v>0</v>
      </c>
      <c r="N4523" s="6" t="n">
        <f aca="false">IF(1_Data_EDA!D4524="LATAM",1,0)</f>
        <v>0</v>
      </c>
      <c r="O4523" s="6" t="n">
        <f aca="false">IF(1_Data_EDA!D4524="Pacific Asia",1,0)</f>
        <v>1</v>
      </c>
      <c r="P4523" s="6" t="n">
        <f aca="false">IF(1_Data_EDA!D4524="USCA",1,0)</f>
        <v>0</v>
      </c>
      <c r="Q4523" s="6" t="n">
        <f aca="false">IF(C4523&gt;MEDIAN(C$5:C$8004),1,0)</f>
        <v>1</v>
      </c>
      <c r="R4523" s="6" t="n">
        <f aca="false">IF(D4523&gt;2,1,0)</f>
        <v>0</v>
      </c>
    </row>
    <row r="4524" customFormat="false" ht="15" hidden="false" customHeight="true" outlineLevel="0" collapsed="false">
      <c r="A4524" s="6" t="n">
        <f aca="false">1_Data_EDA!O4525</f>
        <v>0</v>
      </c>
      <c r="B4524" s="6" t="n">
        <f aca="false">1_Data_EDA!H4525</f>
        <v>4</v>
      </c>
      <c r="C4524" s="7" t="n">
        <f aca="false">1_Data_EDA!I4525</f>
        <v>24.98999977</v>
      </c>
      <c r="D4524" s="6" t="n">
        <f aca="false">1_Data_EDA!J4525</f>
        <v>2</v>
      </c>
      <c r="E4524" s="7" t="n">
        <f aca="false">1_Data_EDA!K4525</f>
        <v>49.97999954</v>
      </c>
      <c r="F4524" s="7" t="n">
        <f aca="false">1_Data_EDA!L4525</f>
        <v>8</v>
      </c>
      <c r="G4524" s="8" t="n">
        <f aca="false">1_Data_EDA!M4525</f>
        <v>0.159999996</v>
      </c>
      <c r="H4524" s="6" t="n">
        <f aca="false">IF(1_Data_EDA!B4525="First Class",1,0)</f>
        <v>0</v>
      </c>
      <c r="I4524" s="6" t="n">
        <f aca="false">IF(1_Data_EDA!B4525="Second Class",1,0)</f>
        <v>0</v>
      </c>
      <c r="J4524" s="6" t="n">
        <f aca="false">IF(1_Data_EDA!B4525="Same Day",1,0)</f>
        <v>0</v>
      </c>
      <c r="K4524" s="6" t="n">
        <f aca="false">IF(1_Data_EDA!C4525="Corporate",1,0)</f>
        <v>1</v>
      </c>
      <c r="L4524" s="6" t="n">
        <f aca="false">IF(1_Data_EDA!C4525="Home Office",1,0)</f>
        <v>0</v>
      </c>
      <c r="M4524" s="6" t="n">
        <f aca="false">IF(1_Data_EDA!D4525="Europe",1,0)</f>
        <v>0</v>
      </c>
      <c r="N4524" s="6" t="n">
        <f aca="false">IF(1_Data_EDA!D4525="LATAM",1,0)</f>
        <v>1</v>
      </c>
      <c r="O4524" s="6" t="n">
        <f aca="false">IF(1_Data_EDA!D4525="Pacific Asia",1,0)</f>
        <v>0</v>
      </c>
      <c r="P4524" s="6" t="n">
        <f aca="false">IF(1_Data_EDA!D4525="USCA",1,0)</f>
        <v>0</v>
      </c>
      <c r="Q4524" s="6" t="n">
        <f aca="false">IF(C4524&gt;MEDIAN(C$5:C$8004),1,0)</f>
        <v>0</v>
      </c>
      <c r="R4524" s="6" t="n">
        <f aca="false">IF(D4524&gt;2,1,0)</f>
        <v>0</v>
      </c>
    </row>
    <row r="4525" customFormat="false" ht="15" hidden="false" customHeight="true" outlineLevel="0" collapsed="false">
      <c r="A4525" s="6" t="n">
        <f aca="false">1_Data_EDA!O4526</f>
        <v>0</v>
      </c>
      <c r="B4525" s="6" t="n">
        <f aca="false">1_Data_EDA!H4526</f>
        <v>4</v>
      </c>
      <c r="C4525" s="7" t="n">
        <f aca="false">1_Data_EDA!I4526</f>
        <v>54.97000122</v>
      </c>
      <c r="D4525" s="6" t="n">
        <f aca="false">1_Data_EDA!J4526</f>
        <v>2</v>
      </c>
      <c r="E4525" s="7" t="n">
        <f aca="false">1_Data_EDA!K4526</f>
        <v>109.9400024</v>
      </c>
      <c r="F4525" s="7" t="n">
        <f aca="false">1_Data_EDA!L4526</f>
        <v>27.48999977</v>
      </c>
      <c r="G4525" s="8" t="n">
        <f aca="false">1_Data_EDA!M4526</f>
        <v>0.25</v>
      </c>
      <c r="H4525" s="6" t="n">
        <f aca="false">IF(1_Data_EDA!B4526="First Class",1,0)</f>
        <v>0</v>
      </c>
      <c r="I4525" s="6" t="n">
        <f aca="false">IF(1_Data_EDA!B4526="Second Class",1,0)</f>
        <v>0</v>
      </c>
      <c r="J4525" s="6" t="n">
        <f aca="false">IF(1_Data_EDA!B4526="Same Day",1,0)</f>
        <v>0</v>
      </c>
      <c r="K4525" s="6" t="n">
        <f aca="false">IF(1_Data_EDA!C4526="Corporate",1,0)</f>
        <v>1</v>
      </c>
      <c r="L4525" s="6" t="n">
        <f aca="false">IF(1_Data_EDA!C4526="Home Office",1,0)</f>
        <v>0</v>
      </c>
      <c r="M4525" s="6" t="n">
        <f aca="false">IF(1_Data_EDA!D4526="Europe",1,0)</f>
        <v>0</v>
      </c>
      <c r="N4525" s="6" t="n">
        <f aca="false">IF(1_Data_EDA!D4526="LATAM",1,0)</f>
        <v>0</v>
      </c>
      <c r="O4525" s="6" t="n">
        <f aca="false">IF(1_Data_EDA!D4526="Pacific Asia",1,0)</f>
        <v>1</v>
      </c>
      <c r="P4525" s="6" t="n">
        <f aca="false">IF(1_Data_EDA!D4526="USCA",1,0)</f>
        <v>0</v>
      </c>
      <c r="Q4525" s="6" t="n">
        <f aca="false">IF(C4525&gt;MEDIAN(C$5:C$8004),1,0)</f>
        <v>0</v>
      </c>
      <c r="R4525" s="6" t="n">
        <f aca="false">IF(D4525&gt;2,1,0)</f>
        <v>0</v>
      </c>
    </row>
    <row r="4526" customFormat="false" ht="15" hidden="false" customHeight="true" outlineLevel="0" collapsed="false">
      <c r="A4526" s="6" t="n">
        <f aca="false">1_Data_EDA!O4527</f>
        <v>1</v>
      </c>
      <c r="B4526" s="6" t="n">
        <f aca="false">1_Data_EDA!H4527</f>
        <v>4</v>
      </c>
      <c r="C4526" s="7" t="n">
        <f aca="false">1_Data_EDA!I4527</f>
        <v>25</v>
      </c>
      <c r="D4526" s="6" t="n">
        <f aca="false">1_Data_EDA!J4527</f>
        <v>5</v>
      </c>
      <c r="E4526" s="7" t="n">
        <f aca="false">1_Data_EDA!K4527</f>
        <v>125</v>
      </c>
      <c r="F4526" s="7" t="n">
        <f aca="false">1_Data_EDA!L4527</f>
        <v>18.75</v>
      </c>
      <c r="G4526" s="8" t="n">
        <f aca="false">1_Data_EDA!M4527</f>
        <v>0.150000006</v>
      </c>
      <c r="H4526" s="6" t="n">
        <f aca="false">IF(1_Data_EDA!B4527="First Class",1,0)</f>
        <v>0</v>
      </c>
      <c r="I4526" s="6" t="n">
        <f aca="false">IF(1_Data_EDA!B4527="Second Class",1,0)</f>
        <v>0</v>
      </c>
      <c r="J4526" s="6" t="n">
        <f aca="false">IF(1_Data_EDA!B4527="Same Day",1,0)</f>
        <v>0</v>
      </c>
      <c r="K4526" s="6" t="n">
        <f aca="false">IF(1_Data_EDA!C4527="Corporate",1,0)</f>
        <v>0</v>
      </c>
      <c r="L4526" s="6" t="n">
        <f aca="false">IF(1_Data_EDA!C4527="Home Office",1,0)</f>
        <v>0</v>
      </c>
      <c r="M4526" s="6" t="n">
        <f aca="false">IF(1_Data_EDA!D4527="Europe",1,0)</f>
        <v>0</v>
      </c>
      <c r="N4526" s="6" t="n">
        <f aca="false">IF(1_Data_EDA!D4527="LATAM",1,0)</f>
        <v>1</v>
      </c>
      <c r="O4526" s="6" t="n">
        <f aca="false">IF(1_Data_EDA!D4527="Pacific Asia",1,0)</f>
        <v>0</v>
      </c>
      <c r="P4526" s="6" t="n">
        <f aca="false">IF(1_Data_EDA!D4527="USCA",1,0)</f>
        <v>0</v>
      </c>
      <c r="Q4526" s="6" t="n">
        <f aca="false">IF(C4526&gt;MEDIAN(C$5:C$8004),1,0)</f>
        <v>0</v>
      </c>
      <c r="R4526" s="6" t="n">
        <f aca="false">IF(D4526&gt;2,1,0)</f>
        <v>1</v>
      </c>
    </row>
    <row r="4527" customFormat="false" ht="15" hidden="false" customHeight="true" outlineLevel="0" collapsed="false">
      <c r="A4527" s="6" t="n">
        <f aca="false">1_Data_EDA!O4528</f>
        <v>0</v>
      </c>
      <c r="B4527" s="6" t="n">
        <f aca="false">1_Data_EDA!H4528</f>
        <v>4</v>
      </c>
      <c r="C4527" s="7" t="n">
        <f aca="false">1_Data_EDA!I4528</f>
        <v>59.99000168</v>
      </c>
      <c r="D4527" s="6" t="n">
        <f aca="false">1_Data_EDA!J4528</f>
        <v>2</v>
      </c>
      <c r="E4527" s="7" t="n">
        <f aca="false">1_Data_EDA!K4528</f>
        <v>119.9800034</v>
      </c>
      <c r="F4527" s="7" t="n">
        <f aca="false">1_Data_EDA!L4528</f>
        <v>21.60000038</v>
      </c>
      <c r="G4527" s="8" t="n">
        <f aca="false">1_Data_EDA!M4528</f>
        <v>0.180000007</v>
      </c>
      <c r="H4527" s="6" t="n">
        <f aca="false">IF(1_Data_EDA!B4528="First Class",1,0)</f>
        <v>0</v>
      </c>
      <c r="I4527" s="6" t="n">
        <f aca="false">IF(1_Data_EDA!B4528="Second Class",1,0)</f>
        <v>0</v>
      </c>
      <c r="J4527" s="6" t="n">
        <f aca="false">IF(1_Data_EDA!B4528="Same Day",1,0)</f>
        <v>0</v>
      </c>
      <c r="K4527" s="6" t="n">
        <f aca="false">IF(1_Data_EDA!C4528="Corporate",1,0)</f>
        <v>0</v>
      </c>
      <c r="L4527" s="6" t="n">
        <f aca="false">IF(1_Data_EDA!C4528="Home Office",1,0)</f>
        <v>0</v>
      </c>
      <c r="M4527" s="6" t="n">
        <f aca="false">IF(1_Data_EDA!D4528="Europe",1,0)</f>
        <v>0</v>
      </c>
      <c r="N4527" s="6" t="n">
        <f aca="false">IF(1_Data_EDA!D4528="LATAM",1,0)</f>
        <v>1</v>
      </c>
      <c r="O4527" s="6" t="n">
        <f aca="false">IF(1_Data_EDA!D4528="Pacific Asia",1,0)</f>
        <v>0</v>
      </c>
      <c r="P4527" s="6" t="n">
        <f aca="false">IF(1_Data_EDA!D4528="USCA",1,0)</f>
        <v>0</v>
      </c>
      <c r="Q4527" s="6" t="n">
        <f aca="false">IF(C4527&gt;MEDIAN(C$5:C$8004),1,0)</f>
        <v>0</v>
      </c>
      <c r="R4527" s="6" t="n">
        <f aca="false">IF(D4527&gt;2,1,0)</f>
        <v>0</v>
      </c>
    </row>
    <row r="4528" customFormat="false" ht="15" hidden="false" customHeight="true" outlineLevel="0" collapsed="false">
      <c r="A4528" s="6" t="n">
        <f aca="false">1_Data_EDA!O4529</f>
        <v>0</v>
      </c>
      <c r="B4528" s="6" t="n">
        <f aca="false">1_Data_EDA!H4529</f>
        <v>4</v>
      </c>
      <c r="C4528" s="7" t="n">
        <f aca="false">1_Data_EDA!I4529</f>
        <v>129.9900055</v>
      </c>
      <c r="D4528" s="6" t="n">
        <f aca="false">1_Data_EDA!J4529</f>
        <v>1</v>
      </c>
      <c r="E4528" s="7" t="n">
        <f aca="false">1_Data_EDA!K4529</f>
        <v>129.9900055</v>
      </c>
      <c r="F4528" s="7" t="n">
        <f aca="false">1_Data_EDA!L4529</f>
        <v>13</v>
      </c>
      <c r="G4528" s="8" t="n">
        <f aca="false">1_Data_EDA!M4529</f>
        <v>0.100000001</v>
      </c>
      <c r="H4528" s="6" t="n">
        <f aca="false">IF(1_Data_EDA!B4529="First Class",1,0)</f>
        <v>0</v>
      </c>
      <c r="I4528" s="6" t="n">
        <f aca="false">IF(1_Data_EDA!B4529="Second Class",1,0)</f>
        <v>0</v>
      </c>
      <c r="J4528" s="6" t="n">
        <f aca="false">IF(1_Data_EDA!B4529="Same Day",1,0)</f>
        <v>0</v>
      </c>
      <c r="K4528" s="6" t="n">
        <f aca="false">IF(1_Data_EDA!C4529="Corporate",1,0)</f>
        <v>0</v>
      </c>
      <c r="L4528" s="6" t="n">
        <f aca="false">IF(1_Data_EDA!C4529="Home Office",1,0)</f>
        <v>0</v>
      </c>
      <c r="M4528" s="6" t="n">
        <f aca="false">IF(1_Data_EDA!D4529="Europe",1,0)</f>
        <v>0</v>
      </c>
      <c r="N4528" s="6" t="n">
        <f aca="false">IF(1_Data_EDA!D4529="LATAM",1,0)</f>
        <v>1</v>
      </c>
      <c r="O4528" s="6" t="n">
        <f aca="false">IF(1_Data_EDA!D4529="Pacific Asia",1,0)</f>
        <v>0</v>
      </c>
      <c r="P4528" s="6" t="n">
        <f aca="false">IF(1_Data_EDA!D4529="USCA",1,0)</f>
        <v>0</v>
      </c>
      <c r="Q4528" s="6" t="n">
        <f aca="false">IF(C4528&gt;MEDIAN(C$5:C$8004),1,0)</f>
        <v>1</v>
      </c>
      <c r="R4528" s="6" t="n">
        <f aca="false">IF(D4528&gt;2,1,0)</f>
        <v>0</v>
      </c>
    </row>
    <row r="4529" customFormat="false" ht="15" hidden="false" customHeight="true" outlineLevel="0" collapsed="false">
      <c r="A4529" s="6" t="n">
        <f aca="false">1_Data_EDA!O4530</f>
        <v>1</v>
      </c>
      <c r="B4529" s="6" t="n">
        <f aca="false">1_Data_EDA!H4530</f>
        <v>4</v>
      </c>
      <c r="C4529" s="7" t="n">
        <f aca="false">1_Data_EDA!I4530</f>
        <v>59.99000168</v>
      </c>
      <c r="D4529" s="6" t="n">
        <f aca="false">1_Data_EDA!J4530</f>
        <v>3</v>
      </c>
      <c r="E4529" s="7" t="n">
        <f aca="false">1_Data_EDA!K4530</f>
        <v>179.9700012</v>
      </c>
      <c r="F4529" s="7" t="n">
        <f aca="false">1_Data_EDA!L4530</f>
        <v>21.60000038</v>
      </c>
      <c r="G4529" s="8" t="n">
        <f aca="false">1_Data_EDA!M4530</f>
        <v>0.119999997</v>
      </c>
      <c r="H4529" s="6" t="n">
        <f aca="false">IF(1_Data_EDA!B4530="First Class",1,0)</f>
        <v>0</v>
      </c>
      <c r="I4529" s="6" t="n">
        <f aca="false">IF(1_Data_EDA!B4530="Second Class",1,0)</f>
        <v>0</v>
      </c>
      <c r="J4529" s="6" t="n">
        <f aca="false">IF(1_Data_EDA!B4530="Same Day",1,0)</f>
        <v>0</v>
      </c>
      <c r="K4529" s="6" t="n">
        <f aca="false">IF(1_Data_EDA!C4530="Corporate",1,0)</f>
        <v>0</v>
      </c>
      <c r="L4529" s="6" t="n">
        <f aca="false">IF(1_Data_EDA!C4530="Home Office",1,0)</f>
        <v>1</v>
      </c>
      <c r="M4529" s="6" t="n">
        <f aca="false">IF(1_Data_EDA!D4530="Europe",1,0)</f>
        <v>0</v>
      </c>
      <c r="N4529" s="6" t="n">
        <f aca="false">IF(1_Data_EDA!D4530="LATAM",1,0)</f>
        <v>0</v>
      </c>
      <c r="O4529" s="6" t="n">
        <f aca="false">IF(1_Data_EDA!D4530="Pacific Asia",1,0)</f>
        <v>1</v>
      </c>
      <c r="P4529" s="6" t="n">
        <f aca="false">IF(1_Data_EDA!D4530="USCA",1,0)</f>
        <v>0</v>
      </c>
      <c r="Q4529" s="6" t="n">
        <f aca="false">IF(C4529&gt;MEDIAN(C$5:C$8004),1,0)</f>
        <v>0</v>
      </c>
      <c r="R4529" s="6" t="n">
        <f aca="false">IF(D4529&gt;2,1,0)</f>
        <v>1</v>
      </c>
    </row>
    <row r="4530" customFormat="false" ht="15" hidden="false" customHeight="true" outlineLevel="0" collapsed="false">
      <c r="A4530" s="6" t="n">
        <f aca="false">1_Data_EDA!O4531</f>
        <v>0</v>
      </c>
      <c r="B4530" s="6" t="n">
        <f aca="false">1_Data_EDA!H4531</f>
        <v>4</v>
      </c>
      <c r="C4530" s="7" t="n">
        <f aca="false">1_Data_EDA!I4531</f>
        <v>50</v>
      </c>
      <c r="D4530" s="6" t="n">
        <f aca="false">1_Data_EDA!J4531</f>
        <v>4</v>
      </c>
      <c r="E4530" s="7" t="n">
        <f aca="false">1_Data_EDA!K4531</f>
        <v>200</v>
      </c>
      <c r="F4530" s="7" t="n">
        <f aca="false">1_Data_EDA!L4531</f>
        <v>0</v>
      </c>
      <c r="G4530" s="8" t="n">
        <f aca="false">1_Data_EDA!M4531</f>
        <v>0</v>
      </c>
      <c r="H4530" s="6" t="n">
        <f aca="false">IF(1_Data_EDA!B4531="First Class",1,0)</f>
        <v>0</v>
      </c>
      <c r="I4530" s="6" t="n">
        <f aca="false">IF(1_Data_EDA!B4531="Second Class",1,0)</f>
        <v>0</v>
      </c>
      <c r="J4530" s="6" t="n">
        <f aca="false">IF(1_Data_EDA!B4531="Same Day",1,0)</f>
        <v>0</v>
      </c>
      <c r="K4530" s="6" t="n">
        <f aca="false">IF(1_Data_EDA!C4531="Corporate",1,0)</f>
        <v>1</v>
      </c>
      <c r="L4530" s="6" t="n">
        <f aca="false">IF(1_Data_EDA!C4531="Home Office",1,0)</f>
        <v>0</v>
      </c>
      <c r="M4530" s="6" t="n">
        <f aca="false">IF(1_Data_EDA!D4531="Europe",1,0)</f>
        <v>1</v>
      </c>
      <c r="N4530" s="6" t="n">
        <f aca="false">IF(1_Data_EDA!D4531="LATAM",1,0)</f>
        <v>0</v>
      </c>
      <c r="O4530" s="6" t="n">
        <f aca="false">IF(1_Data_EDA!D4531="Pacific Asia",1,0)</f>
        <v>0</v>
      </c>
      <c r="P4530" s="6" t="n">
        <f aca="false">IF(1_Data_EDA!D4531="USCA",1,0)</f>
        <v>0</v>
      </c>
      <c r="Q4530" s="6" t="n">
        <f aca="false">IF(C4530&gt;MEDIAN(C$5:C$8004),1,0)</f>
        <v>0</v>
      </c>
      <c r="R4530" s="6" t="n">
        <f aca="false">IF(D4530&gt;2,1,0)</f>
        <v>1</v>
      </c>
    </row>
    <row r="4531" customFormat="false" ht="15" hidden="false" customHeight="true" outlineLevel="0" collapsed="false">
      <c r="A4531" s="6" t="n">
        <f aca="false">1_Data_EDA!O4532</f>
        <v>0</v>
      </c>
      <c r="B4531" s="6" t="n">
        <f aca="false">1_Data_EDA!H4532</f>
        <v>4</v>
      </c>
      <c r="C4531" s="7" t="n">
        <f aca="false">1_Data_EDA!I4532</f>
        <v>129.9900055</v>
      </c>
      <c r="D4531" s="6" t="n">
        <f aca="false">1_Data_EDA!J4532</f>
        <v>1</v>
      </c>
      <c r="E4531" s="7" t="n">
        <f aca="false">1_Data_EDA!K4532</f>
        <v>129.9900055</v>
      </c>
      <c r="F4531" s="7" t="n">
        <f aca="false">1_Data_EDA!L4532</f>
        <v>2.599999905</v>
      </c>
      <c r="G4531" s="8" t="n">
        <f aca="false">1_Data_EDA!M4532</f>
        <v>0.02</v>
      </c>
      <c r="H4531" s="6" t="n">
        <f aca="false">IF(1_Data_EDA!B4532="First Class",1,0)</f>
        <v>0</v>
      </c>
      <c r="I4531" s="6" t="n">
        <f aca="false">IF(1_Data_EDA!B4532="Second Class",1,0)</f>
        <v>0</v>
      </c>
      <c r="J4531" s="6" t="n">
        <f aca="false">IF(1_Data_EDA!B4532="Same Day",1,0)</f>
        <v>0</v>
      </c>
      <c r="K4531" s="6" t="n">
        <f aca="false">IF(1_Data_EDA!C4532="Corporate",1,0)</f>
        <v>0</v>
      </c>
      <c r="L4531" s="6" t="n">
        <f aca="false">IF(1_Data_EDA!C4532="Home Office",1,0)</f>
        <v>1</v>
      </c>
      <c r="M4531" s="6" t="n">
        <f aca="false">IF(1_Data_EDA!D4532="Europe",1,0)</f>
        <v>1</v>
      </c>
      <c r="N4531" s="6" t="n">
        <f aca="false">IF(1_Data_EDA!D4532="LATAM",1,0)</f>
        <v>0</v>
      </c>
      <c r="O4531" s="6" t="n">
        <f aca="false">IF(1_Data_EDA!D4532="Pacific Asia",1,0)</f>
        <v>0</v>
      </c>
      <c r="P4531" s="6" t="n">
        <f aca="false">IF(1_Data_EDA!D4532="USCA",1,0)</f>
        <v>0</v>
      </c>
      <c r="Q4531" s="6" t="n">
        <f aca="false">IF(C4531&gt;MEDIAN(C$5:C$8004),1,0)</f>
        <v>1</v>
      </c>
      <c r="R4531" s="6" t="n">
        <f aca="false">IF(D4531&gt;2,1,0)</f>
        <v>0</v>
      </c>
    </row>
    <row r="4532" customFormat="false" ht="15" hidden="false" customHeight="true" outlineLevel="0" collapsed="false">
      <c r="A4532" s="6" t="n">
        <f aca="false">1_Data_EDA!O4533</f>
        <v>0</v>
      </c>
      <c r="B4532" s="6" t="n">
        <f aca="false">1_Data_EDA!H4533</f>
        <v>4</v>
      </c>
      <c r="C4532" s="7" t="n">
        <f aca="false">1_Data_EDA!I4533</f>
        <v>49.97999954</v>
      </c>
      <c r="D4532" s="6" t="n">
        <f aca="false">1_Data_EDA!J4533</f>
        <v>2</v>
      </c>
      <c r="E4532" s="7" t="n">
        <f aca="false">1_Data_EDA!K4533</f>
        <v>99.95999908</v>
      </c>
      <c r="F4532" s="7" t="n">
        <f aca="false">1_Data_EDA!L4533</f>
        <v>16.98999977</v>
      </c>
      <c r="G4532" s="8" t="n">
        <f aca="false">1_Data_EDA!M4533</f>
        <v>0.170000002</v>
      </c>
      <c r="H4532" s="6" t="n">
        <f aca="false">IF(1_Data_EDA!B4533="First Class",1,0)</f>
        <v>0</v>
      </c>
      <c r="I4532" s="6" t="n">
        <f aca="false">IF(1_Data_EDA!B4533="Second Class",1,0)</f>
        <v>0</v>
      </c>
      <c r="J4532" s="6" t="n">
        <f aca="false">IF(1_Data_EDA!B4533="Same Day",1,0)</f>
        <v>0</v>
      </c>
      <c r="K4532" s="6" t="n">
        <f aca="false">IF(1_Data_EDA!C4533="Corporate",1,0)</f>
        <v>0</v>
      </c>
      <c r="L4532" s="6" t="n">
        <f aca="false">IF(1_Data_EDA!C4533="Home Office",1,0)</f>
        <v>0</v>
      </c>
      <c r="M4532" s="6" t="n">
        <f aca="false">IF(1_Data_EDA!D4533="Europe",1,0)</f>
        <v>0</v>
      </c>
      <c r="N4532" s="6" t="n">
        <f aca="false">IF(1_Data_EDA!D4533="LATAM",1,0)</f>
        <v>0</v>
      </c>
      <c r="O4532" s="6" t="n">
        <f aca="false">IF(1_Data_EDA!D4533="Pacific Asia",1,0)</f>
        <v>0</v>
      </c>
      <c r="P4532" s="6" t="n">
        <f aca="false">IF(1_Data_EDA!D4533="USCA",1,0)</f>
        <v>0</v>
      </c>
      <c r="Q4532" s="6" t="n">
        <f aca="false">IF(C4532&gt;MEDIAN(C$5:C$8004),1,0)</f>
        <v>0</v>
      </c>
      <c r="R4532" s="6" t="n">
        <f aca="false">IF(D4532&gt;2,1,0)</f>
        <v>0</v>
      </c>
    </row>
    <row r="4533" customFormat="false" ht="15" hidden="false" customHeight="true" outlineLevel="0" collapsed="false">
      <c r="A4533" s="6" t="n">
        <f aca="false">1_Data_EDA!O4534</f>
        <v>1</v>
      </c>
      <c r="B4533" s="6" t="n">
        <f aca="false">1_Data_EDA!H4534</f>
        <v>4</v>
      </c>
      <c r="C4533" s="7" t="n">
        <f aca="false">1_Data_EDA!I4534</f>
        <v>49.97999954</v>
      </c>
      <c r="D4533" s="6" t="n">
        <f aca="false">1_Data_EDA!J4534</f>
        <v>2</v>
      </c>
      <c r="E4533" s="7" t="n">
        <f aca="false">1_Data_EDA!K4534</f>
        <v>99.95999908</v>
      </c>
      <c r="F4533" s="7" t="n">
        <f aca="false">1_Data_EDA!L4534</f>
        <v>9</v>
      </c>
      <c r="G4533" s="8" t="n">
        <f aca="false">1_Data_EDA!M4534</f>
        <v>0.090000004</v>
      </c>
      <c r="H4533" s="6" t="n">
        <f aca="false">IF(1_Data_EDA!B4534="First Class",1,0)</f>
        <v>0</v>
      </c>
      <c r="I4533" s="6" t="n">
        <f aca="false">IF(1_Data_EDA!B4534="Second Class",1,0)</f>
        <v>0</v>
      </c>
      <c r="J4533" s="6" t="n">
        <f aca="false">IF(1_Data_EDA!B4534="Same Day",1,0)</f>
        <v>0</v>
      </c>
      <c r="K4533" s="6" t="n">
        <f aca="false">IF(1_Data_EDA!C4534="Corporate",1,0)</f>
        <v>0</v>
      </c>
      <c r="L4533" s="6" t="n">
        <f aca="false">IF(1_Data_EDA!C4534="Home Office",1,0)</f>
        <v>0</v>
      </c>
      <c r="M4533" s="6" t="n">
        <f aca="false">IF(1_Data_EDA!D4534="Europe",1,0)</f>
        <v>0</v>
      </c>
      <c r="N4533" s="6" t="n">
        <f aca="false">IF(1_Data_EDA!D4534="LATAM",1,0)</f>
        <v>0</v>
      </c>
      <c r="O4533" s="6" t="n">
        <f aca="false">IF(1_Data_EDA!D4534="Pacific Asia",1,0)</f>
        <v>0</v>
      </c>
      <c r="P4533" s="6" t="n">
        <f aca="false">IF(1_Data_EDA!D4534="USCA",1,0)</f>
        <v>1</v>
      </c>
      <c r="Q4533" s="6" t="n">
        <f aca="false">IF(C4533&gt;MEDIAN(C$5:C$8004),1,0)</f>
        <v>0</v>
      </c>
      <c r="R4533" s="6" t="n">
        <f aca="false">IF(D4533&gt;2,1,0)</f>
        <v>0</v>
      </c>
    </row>
    <row r="4534" customFormat="false" ht="15" hidden="false" customHeight="true" outlineLevel="0" collapsed="false">
      <c r="A4534" s="6" t="n">
        <f aca="false">1_Data_EDA!O4535</f>
        <v>1</v>
      </c>
      <c r="B4534" s="6" t="n">
        <f aca="false">1_Data_EDA!H4535</f>
        <v>4</v>
      </c>
      <c r="C4534" s="7" t="n">
        <f aca="false">1_Data_EDA!I4535</f>
        <v>129.9900055</v>
      </c>
      <c r="D4534" s="6" t="n">
        <f aca="false">1_Data_EDA!J4535</f>
        <v>1</v>
      </c>
      <c r="E4534" s="7" t="n">
        <f aca="false">1_Data_EDA!K4535</f>
        <v>129.9900055</v>
      </c>
      <c r="F4534" s="7" t="n">
        <f aca="false">1_Data_EDA!L4535</f>
        <v>22.10000038</v>
      </c>
      <c r="G4534" s="8" t="n">
        <f aca="false">1_Data_EDA!M4535</f>
        <v>0.170000002</v>
      </c>
      <c r="H4534" s="6" t="n">
        <f aca="false">IF(1_Data_EDA!B4535="First Class",1,0)</f>
        <v>0</v>
      </c>
      <c r="I4534" s="6" t="n">
        <f aca="false">IF(1_Data_EDA!B4535="Second Class",1,0)</f>
        <v>0</v>
      </c>
      <c r="J4534" s="6" t="n">
        <f aca="false">IF(1_Data_EDA!B4535="Same Day",1,0)</f>
        <v>0</v>
      </c>
      <c r="K4534" s="6" t="n">
        <f aca="false">IF(1_Data_EDA!C4535="Corporate",1,0)</f>
        <v>1</v>
      </c>
      <c r="L4534" s="6" t="n">
        <f aca="false">IF(1_Data_EDA!C4535="Home Office",1,0)</f>
        <v>0</v>
      </c>
      <c r="M4534" s="6" t="n">
        <f aca="false">IF(1_Data_EDA!D4535="Europe",1,0)</f>
        <v>1</v>
      </c>
      <c r="N4534" s="6" t="n">
        <f aca="false">IF(1_Data_EDA!D4535="LATAM",1,0)</f>
        <v>0</v>
      </c>
      <c r="O4534" s="6" t="n">
        <f aca="false">IF(1_Data_EDA!D4535="Pacific Asia",1,0)</f>
        <v>0</v>
      </c>
      <c r="P4534" s="6" t="n">
        <f aca="false">IF(1_Data_EDA!D4535="USCA",1,0)</f>
        <v>0</v>
      </c>
      <c r="Q4534" s="6" t="n">
        <f aca="false">IF(C4534&gt;MEDIAN(C$5:C$8004),1,0)</f>
        <v>1</v>
      </c>
      <c r="R4534" s="6" t="n">
        <f aca="false">IF(D4534&gt;2,1,0)</f>
        <v>0</v>
      </c>
    </row>
    <row r="4535" customFormat="false" ht="15" hidden="false" customHeight="true" outlineLevel="0" collapsed="false">
      <c r="A4535" s="6" t="n">
        <f aca="false">1_Data_EDA!O4536</f>
        <v>0</v>
      </c>
      <c r="B4535" s="6" t="n">
        <f aca="false">1_Data_EDA!H4536</f>
        <v>4</v>
      </c>
      <c r="C4535" s="7" t="n">
        <f aca="false">1_Data_EDA!I4536</f>
        <v>39.99000168</v>
      </c>
      <c r="D4535" s="6" t="n">
        <f aca="false">1_Data_EDA!J4536</f>
        <v>2</v>
      </c>
      <c r="E4535" s="7" t="n">
        <f aca="false">1_Data_EDA!K4536</f>
        <v>79.98000336</v>
      </c>
      <c r="F4535" s="7" t="n">
        <f aca="false">1_Data_EDA!L4536</f>
        <v>0.800000012</v>
      </c>
      <c r="G4535" s="8" t="n">
        <f aca="false">1_Data_EDA!M4536</f>
        <v>0.01</v>
      </c>
      <c r="H4535" s="6" t="n">
        <f aca="false">IF(1_Data_EDA!B4536="First Class",1,0)</f>
        <v>0</v>
      </c>
      <c r="I4535" s="6" t="n">
        <f aca="false">IF(1_Data_EDA!B4536="Second Class",1,0)</f>
        <v>0</v>
      </c>
      <c r="J4535" s="6" t="n">
        <f aca="false">IF(1_Data_EDA!B4536="Same Day",1,0)</f>
        <v>0</v>
      </c>
      <c r="K4535" s="6" t="n">
        <f aca="false">IF(1_Data_EDA!C4536="Corporate",1,0)</f>
        <v>0</v>
      </c>
      <c r="L4535" s="6" t="n">
        <f aca="false">IF(1_Data_EDA!C4536="Home Office",1,0)</f>
        <v>0</v>
      </c>
      <c r="M4535" s="6" t="n">
        <f aca="false">IF(1_Data_EDA!D4536="Europe",1,0)</f>
        <v>1</v>
      </c>
      <c r="N4535" s="6" t="n">
        <f aca="false">IF(1_Data_EDA!D4536="LATAM",1,0)</f>
        <v>0</v>
      </c>
      <c r="O4535" s="6" t="n">
        <f aca="false">IF(1_Data_EDA!D4536="Pacific Asia",1,0)</f>
        <v>0</v>
      </c>
      <c r="P4535" s="6" t="n">
        <f aca="false">IF(1_Data_EDA!D4536="USCA",1,0)</f>
        <v>0</v>
      </c>
      <c r="Q4535" s="6" t="n">
        <f aca="false">IF(C4535&gt;MEDIAN(C$5:C$8004),1,0)</f>
        <v>0</v>
      </c>
      <c r="R4535" s="6" t="n">
        <f aca="false">IF(D4535&gt;2,1,0)</f>
        <v>0</v>
      </c>
    </row>
    <row r="4536" customFormat="false" ht="15" hidden="false" customHeight="true" outlineLevel="0" collapsed="false">
      <c r="A4536" s="6" t="n">
        <f aca="false">1_Data_EDA!O4537</f>
        <v>1</v>
      </c>
      <c r="B4536" s="6" t="n">
        <f aca="false">1_Data_EDA!H4537</f>
        <v>2</v>
      </c>
      <c r="C4536" s="7" t="n">
        <f aca="false">1_Data_EDA!I4537</f>
        <v>399.980011</v>
      </c>
      <c r="D4536" s="6" t="n">
        <f aca="false">1_Data_EDA!J4537</f>
        <v>1</v>
      </c>
      <c r="E4536" s="7" t="n">
        <f aca="false">1_Data_EDA!K4537</f>
        <v>399.980011</v>
      </c>
      <c r="F4536" s="7" t="n">
        <f aca="false">1_Data_EDA!L4537</f>
        <v>4</v>
      </c>
      <c r="G4536" s="8" t="n">
        <f aca="false">1_Data_EDA!M4537</f>
        <v>0.01</v>
      </c>
      <c r="H4536" s="6" t="n">
        <f aca="false">IF(1_Data_EDA!B4537="First Class",1,0)</f>
        <v>0</v>
      </c>
      <c r="I4536" s="6" t="n">
        <f aca="false">IF(1_Data_EDA!B4537="Second Class",1,0)</f>
        <v>1</v>
      </c>
      <c r="J4536" s="6" t="n">
        <f aca="false">IF(1_Data_EDA!B4537="Same Day",1,0)</f>
        <v>0</v>
      </c>
      <c r="K4536" s="6" t="n">
        <f aca="false">IF(1_Data_EDA!C4537="Corporate",1,0)</f>
        <v>1</v>
      </c>
      <c r="L4536" s="6" t="n">
        <f aca="false">IF(1_Data_EDA!C4537="Home Office",1,0)</f>
        <v>0</v>
      </c>
      <c r="M4536" s="6" t="n">
        <f aca="false">IF(1_Data_EDA!D4537="Europe",1,0)</f>
        <v>0</v>
      </c>
      <c r="N4536" s="6" t="n">
        <f aca="false">IF(1_Data_EDA!D4537="LATAM",1,0)</f>
        <v>0</v>
      </c>
      <c r="O4536" s="6" t="n">
        <f aca="false">IF(1_Data_EDA!D4537="Pacific Asia",1,0)</f>
        <v>0</v>
      </c>
      <c r="P4536" s="6" t="n">
        <f aca="false">IF(1_Data_EDA!D4537="USCA",1,0)</f>
        <v>1</v>
      </c>
      <c r="Q4536" s="6" t="n">
        <f aca="false">IF(C4536&gt;MEDIAN(C$5:C$8004),1,0)</f>
        <v>1</v>
      </c>
      <c r="R4536" s="6" t="n">
        <f aca="false">IF(D4536&gt;2,1,0)</f>
        <v>0</v>
      </c>
    </row>
    <row r="4537" customFormat="false" ht="15" hidden="false" customHeight="true" outlineLevel="0" collapsed="false">
      <c r="A4537" s="6" t="n">
        <f aca="false">1_Data_EDA!O4538</f>
        <v>0</v>
      </c>
      <c r="B4537" s="6" t="n">
        <f aca="false">1_Data_EDA!H4538</f>
        <v>4</v>
      </c>
      <c r="C4537" s="7" t="n">
        <f aca="false">1_Data_EDA!I4538</f>
        <v>49.97999954</v>
      </c>
      <c r="D4537" s="6" t="n">
        <f aca="false">1_Data_EDA!J4538</f>
        <v>3</v>
      </c>
      <c r="E4537" s="7" t="n">
        <f aca="false">1_Data_EDA!K4538</f>
        <v>149.9400024</v>
      </c>
      <c r="F4537" s="7" t="n">
        <f aca="false">1_Data_EDA!L4538</f>
        <v>6</v>
      </c>
      <c r="G4537" s="8" t="n">
        <f aca="false">1_Data_EDA!M4538</f>
        <v>0.039999999</v>
      </c>
      <c r="H4537" s="6" t="n">
        <f aca="false">IF(1_Data_EDA!B4538="First Class",1,0)</f>
        <v>0</v>
      </c>
      <c r="I4537" s="6" t="n">
        <f aca="false">IF(1_Data_EDA!B4538="Second Class",1,0)</f>
        <v>0</v>
      </c>
      <c r="J4537" s="6" t="n">
        <f aca="false">IF(1_Data_EDA!B4538="Same Day",1,0)</f>
        <v>0</v>
      </c>
      <c r="K4537" s="6" t="n">
        <f aca="false">IF(1_Data_EDA!C4538="Corporate",1,0)</f>
        <v>1</v>
      </c>
      <c r="L4537" s="6" t="n">
        <f aca="false">IF(1_Data_EDA!C4538="Home Office",1,0)</f>
        <v>0</v>
      </c>
      <c r="M4537" s="6" t="n">
        <f aca="false">IF(1_Data_EDA!D4538="Europe",1,0)</f>
        <v>0</v>
      </c>
      <c r="N4537" s="6" t="n">
        <f aca="false">IF(1_Data_EDA!D4538="LATAM",1,0)</f>
        <v>1</v>
      </c>
      <c r="O4537" s="6" t="n">
        <f aca="false">IF(1_Data_EDA!D4538="Pacific Asia",1,0)</f>
        <v>0</v>
      </c>
      <c r="P4537" s="6" t="n">
        <f aca="false">IF(1_Data_EDA!D4538="USCA",1,0)</f>
        <v>0</v>
      </c>
      <c r="Q4537" s="6" t="n">
        <f aca="false">IF(C4537&gt;MEDIAN(C$5:C$8004),1,0)</f>
        <v>0</v>
      </c>
      <c r="R4537" s="6" t="n">
        <f aca="false">IF(D4537&gt;2,1,0)</f>
        <v>1</v>
      </c>
    </row>
    <row r="4538" customFormat="false" ht="15" hidden="false" customHeight="true" outlineLevel="0" collapsed="false">
      <c r="A4538" s="6" t="n">
        <f aca="false">1_Data_EDA!O4539</f>
        <v>1</v>
      </c>
      <c r="B4538" s="6" t="n">
        <f aca="false">1_Data_EDA!H4539</f>
        <v>4</v>
      </c>
      <c r="C4538" s="7" t="n">
        <f aca="false">1_Data_EDA!I4539</f>
        <v>39.99000168</v>
      </c>
      <c r="D4538" s="6" t="n">
        <f aca="false">1_Data_EDA!J4539</f>
        <v>4</v>
      </c>
      <c r="E4538" s="7" t="n">
        <f aca="false">1_Data_EDA!K4539</f>
        <v>159.9600067</v>
      </c>
      <c r="F4538" s="7" t="n">
        <f aca="false">1_Data_EDA!L4539</f>
        <v>31.98999977</v>
      </c>
      <c r="G4538" s="8" t="n">
        <f aca="false">1_Data_EDA!M4539</f>
        <v>0.200000003</v>
      </c>
      <c r="H4538" s="6" t="n">
        <f aca="false">IF(1_Data_EDA!B4539="First Class",1,0)</f>
        <v>0</v>
      </c>
      <c r="I4538" s="6" t="n">
        <f aca="false">IF(1_Data_EDA!B4539="Second Class",1,0)</f>
        <v>0</v>
      </c>
      <c r="J4538" s="6" t="n">
        <f aca="false">IF(1_Data_EDA!B4539="Same Day",1,0)</f>
        <v>0</v>
      </c>
      <c r="K4538" s="6" t="n">
        <f aca="false">IF(1_Data_EDA!C4539="Corporate",1,0)</f>
        <v>0</v>
      </c>
      <c r="L4538" s="6" t="n">
        <f aca="false">IF(1_Data_EDA!C4539="Home Office",1,0)</f>
        <v>0</v>
      </c>
      <c r="M4538" s="6" t="n">
        <f aca="false">IF(1_Data_EDA!D4539="Europe",1,0)</f>
        <v>0</v>
      </c>
      <c r="N4538" s="6" t="n">
        <f aca="false">IF(1_Data_EDA!D4539="LATAM",1,0)</f>
        <v>1</v>
      </c>
      <c r="O4538" s="6" t="n">
        <f aca="false">IF(1_Data_EDA!D4539="Pacific Asia",1,0)</f>
        <v>0</v>
      </c>
      <c r="P4538" s="6" t="n">
        <f aca="false">IF(1_Data_EDA!D4539="USCA",1,0)</f>
        <v>0</v>
      </c>
      <c r="Q4538" s="6" t="n">
        <f aca="false">IF(C4538&gt;MEDIAN(C$5:C$8004),1,0)</f>
        <v>0</v>
      </c>
      <c r="R4538" s="6" t="n">
        <f aca="false">IF(D4538&gt;2,1,0)</f>
        <v>1</v>
      </c>
    </row>
    <row r="4539" customFormat="false" ht="15" hidden="false" customHeight="true" outlineLevel="0" collapsed="false">
      <c r="A4539" s="6" t="n">
        <f aca="false">1_Data_EDA!O4540</f>
        <v>0</v>
      </c>
      <c r="B4539" s="6" t="n">
        <f aca="false">1_Data_EDA!H4540</f>
        <v>4</v>
      </c>
      <c r="C4539" s="7" t="n">
        <f aca="false">1_Data_EDA!I4540</f>
        <v>299.980011</v>
      </c>
      <c r="D4539" s="6" t="n">
        <f aca="false">1_Data_EDA!J4540</f>
        <v>1</v>
      </c>
      <c r="E4539" s="7" t="n">
        <f aca="false">1_Data_EDA!K4540</f>
        <v>299.980011</v>
      </c>
      <c r="F4539" s="7" t="n">
        <f aca="false">1_Data_EDA!L4540</f>
        <v>12</v>
      </c>
      <c r="G4539" s="8" t="n">
        <f aca="false">1_Data_EDA!M4540</f>
        <v>0.039999999</v>
      </c>
      <c r="H4539" s="6" t="n">
        <f aca="false">IF(1_Data_EDA!B4540="First Class",1,0)</f>
        <v>0</v>
      </c>
      <c r="I4539" s="6" t="n">
        <f aca="false">IF(1_Data_EDA!B4540="Second Class",1,0)</f>
        <v>0</v>
      </c>
      <c r="J4539" s="6" t="n">
        <f aca="false">IF(1_Data_EDA!B4540="Same Day",1,0)</f>
        <v>0</v>
      </c>
      <c r="K4539" s="6" t="n">
        <f aca="false">IF(1_Data_EDA!C4540="Corporate",1,0)</f>
        <v>0</v>
      </c>
      <c r="L4539" s="6" t="n">
        <f aca="false">IF(1_Data_EDA!C4540="Home Office",1,0)</f>
        <v>0</v>
      </c>
      <c r="M4539" s="6" t="n">
        <f aca="false">IF(1_Data_EDA!D4540="Europe",1,0)</f>
        <v>1</v>
      </c>
      <c r="N4539" s="6" t="n">
        <f aca="false">IF(1_Data_EDA!D4540="LATAM",1,0)</f>
        <v>0</v>
      </c>
      <c r="O4539" s="6" t="n">
        <f aca="false">IF(1_Data_EDA!D4540="Pacific Asia",1,0)</f>
        <v>0</v>
      </c>
      <c r="P4539" s="6" t="n">
        <f aca="false">IF(1_Data_EDA!D4540="USCA",1,0)</f>
        <v>0</v>
      </c>
      <c r="Q4539" s="6" t="n">
        <f aca="false">IF(C4539&gt;MEDIAN(C$5:C$8004),1,0)</f>
        <v>1</v>
      </c>
      <c r="R4539" s="6" t="n">
        <f aca="false">IF(D4539&gt;2,1,0)</f>
        <v>0</v>
      </c>
    </row>
    <row r="4540" customFormat="false" ht="15" hidden="false" customHeight="true" outlineLevel="0" collapsed="false">
      <c r="A4540" s="6" t="n">
        <f aca="false">1_Data_EDA!O4541</f>
        <v>0</v>
      </c>
      <c r="B4540" s="6" t="n">
        <f aca="false">1_Data_EDA!H4541</f>
        <v>4</v>
      </c>
      <c r="C4540" s="7" t="n">
        <f aca="false">1_Data_EDA!I4541</f>
        <v>39.99000168</v>
      </c>
      <c r="D4540" s="6" t="n">
        <f aca="false">1_Data_EDA!J4541</f>
        <v>5</v>
      </c>
      <c r="E4540" s="7" t="n">
        <f aca="false">1_Data_EDA!K4541</f>
        <v>199.9499969</v>
      </c>
      <c r="F4540" s="7" t="n">
        <f aca="false">1_Data_EDA!L4541</f>
        <v>39.99000168</v>
      </c>
      <c r="G4540" s="8" t="n">
        <f aca="false">1_Data_EDA!M4541</f>
        <v>0.200000003</v>
      </c>
      <c r="H4540" s="6" t="n">
        <f aca="false">IF(1_Data_EDA!B4541="First Class",1,0)</f>
        <v>0</v>
      </c>
      <c r="I4540" s="6" t="n">
        <f aca="false">IF(1_Data_EDA!B4541="Second Class",1,0)</f>
        <v>0</v>
      </c>
      <c r="J4540" s="6" t="n">
        <f aca="false">IF(1_Data_EDA!B4541="Same Day",1,0)</f>
        <v>0</v>
      </c>
      <c r="K4540" s="6" t="n">
        <f aca="false">IF(1_Data_EDA!C4541="Corporate",1,0)</f>
        <v>1</v>
      </c>
      <c r="L4540" s="6" t="n">
        <f aca="false">IF(1_Data_EDA!C4541="Home Office",1,0)</f>
        <v>0</v>
      </c>
      <c r="M4540" s="6" t="n">
        <f aca="false">IF(1_Data_EDA!D4541="Europe",1,0)</f>
        <v>0</v>
      </c>
      <c r="N4540" s="6" t="n">
        <f aca="false">IF(1_Data_EDA!D4541="LATAM",1,0)</f>
        <v>1</v>
      </c>
      <c r="O4540" s="6" t="n">
        <f aca="false">IF(1_Data_EDA!D4541="Pacific Asia",1,0)</f>
        <v>0</v>
      </c>
      <c r="P4540" s="6" t="n">
        <f aca="false">IF(1_Data_EDA!D4541="USCA",1,0)</f>
        <v>0</v>
      </c>
      <c r="Q4540" s="6" t="n">
        <f aca="false">IF(C4540&gt;MEDIAN(C$5:C$8004),1,0)</f>
        <v>0</v>
      </c>
      <c r="R4540" s="6" t="n">
        <f aca="false">IF(D4540&gt;2,1,0)</f>
        <v>1</v>
      </c>
    </row>
    <row r="4541" customFormat="false" ht="15" hidden="false" customHeight="true" outlineLevel="0" collapsed="false">
      <c r="A4541" s="6" t="n">
        <f aca="false">1_Data_EDA!O4542</f>
        <v>0</v>
      </c>
      <c r="B4541" s="6" t="n">
        <f aca="false">1_Data_EDA!H4542</f>
        <v>4</v>
      </c>
      <c r="C4541" s="7" t="n">
        <f aca="false">1_Data_EDA!I4542</f>
        <v>209.9900055</v>
      </c>
      <c r="D4541" s="6" t="n">
        <f aca="false">1_Data_EDA!J4542</f>
        <v>1</v>
      </c>
      <c r="E4541" s="7" t="n">
        <f aca="false">1_Data_EDA!K4542</f>
        <v>209.9900055</v>
      </c>
      <c r="F4541" s="7" t="n">
        <f aca="false">1_Data_EDA!L4542</f>
        <v>33.59999847</v>
      </c>
      <c r="G4541" s="8" t="n">
        <f aca="false">1_Data_EDA!M4542</f>
        <v>0.159999996</v>
      </c>
      <c r="H4541" s="6" t="n">
        <f aca="false">IF(1_Data_EDA!B4542="First Class",1,0)</f>
        <v>0</v>
      </c>
      <c r="I4541" s="6" t="n">
        <f aca="false">IF(1_Data_EDA!B4542="Second Class",1,0)</f>
        <v>0</v>
      </c>
      <c r="J4541" s="6" t="n">
        <f aca="false">IF(1_Data_EDA!B4542="Same Day",1,0)</f>
        <v>0</v>
      </c>
      <c r="K4541" s="6" t="n">
        <f aca="false">IF(1_Data_EDA!C4542="Corporate",1,0)</f>
        <v>1</v>
      </c>
      <c r="L4541" s="6" t="n">
        <f aca="false">IF(1_Data_EDA!C4542="Home Office",1,0)</f>
        <v>0</v>
      </c>
      <c r="M4541" s="6" t="n">
        <f aca="false">IF(1_Data_EDA!D4542="Europe",1,0)</f>
        <v>0</v>
      </c>
      <c r="N4541" s="6" t="n">
        <f aca="false">IF(1_Data_EDA!D4542="LATAM",1,0)</f>
        <v>1</v>
      </c>
      <c r="O4541" s="6" t="n">
        <f aca="false">IF(1_Data_EDA!D4542="Pacific Asia",1,0)</f>
        <v>0</v>
      </c>
      <c r="P4541" s="6" t="n">
        <f aca="false">IF(1_Data_EDA!D4542="USCA",1,0)</f>
        <v>0</v>
      </c>
      <c r="Q4541" s="6" t="n">
        <f aca="false">IF(C4541&gt;MEDIAN(C$5:C$8004),1,0)</f>
        <v>1</v>
      </c>
      <c r="R4541" s="6" t="n">
        <f aca="false">IF(D4541&gt;2,1,0)</f>
        <v>0</v>
      </c>
    </row>
    <row r="4542" customFormat="false" ht="15" hidden="false" customHeight="true" outlineLevel="0" collapsed="false">
      <c r="A4542" s="6" t="n">
        <f aca="false">1_Data_EDA!O4543</f>
        <v>0</v>
      </c>
      <c r="B4542" s="6" t="n">
        <f aca="false">1_Data_EDA!H4543</f>
        <v>4</v>
      </c>
      <c r="C4542" s="7" t="n">
        <f aca="false">1_Data_EDA!I4543</f>
        <v>24.98999977</v>
      </c>
      <c r="D4542" s="6" t="n">
        <f aca="false">1_Data_EDA!J4543</f>
        <v>3</v>
      </c>
      <c r="E4542" s="7" t="n">
        <f aca="false">1_Data_EDA!K4543</f>
        <v>74.97000122</v>
      </c>
      <c r="F4542" s="7" t="n">
        <f aca="false">1_Data_EDA!L4543</f>
        <v>1.5</v>
      </c>
      <c r="G4542" s="8" t="n">
        <f aca="false">1_Data_EDA!M4543</f>
        <v>0.02</v>
      </c>
      <c r="H4542" s="6" t="n">
        <f aca="false">IF(1_Data_EDA!B4543="First Class",1,0)</f>
        <v>0</v>
      </c>
      <c r="I4542" s="6" t="n">
        <f aca="false">IF(1_Data_EDA!B4543="Second Class",1,0)</f>
        <v>0</v>
      </c>
      <c r="J4542" s="6" t="n">
        <f aca="false">IF(1_Data_EDA!B4543="Same Day",1,0)</f>
        <v>0</v>
      </c>
      <c r="K4542" s="6" t="n">
        <f aca="false">IF(1_Data_EDA!C4543="Corporate",1,0)</f>
        <v>1</v>
      </c>
      <c r="L4542" s="6" t="n">
        <f aca="false">IF(1_Data_EDA!C4543="Home Office",1,0)</f>
        <v>0</v>
      </c>
      <c r="M4542" s="6" t="n">
        <f aca="false">IF(1_Data_EDA!D4543="Europe",1,0)</f>
        <v>0</v>
      </c>
      <c r="N4542" s="6" t="n">
        <f aca="false">IF(1_Data_EDA!D4543="LATAM",1,0)</f>
        <v>1</v>
      </c>
      <c r="O4542" s="6" t="n">
        <f aca="false">IF(1_Data_EDA!D4543="Pacific Asia",1,0)</f>
        <v>0</v>
      </c>
      <c r="P4542" s="6" t="n">
        <f aca="false">IF(1_Data_EDA!D4543="USCA",1,0)</f>
        <v>0</v>
      </c>
      <c r="Q4542" s="6" t="n">
        <f aca="false">IF(C4542&gt;MEDIAN(C$5:C$8004),1,0)</f>
        <v>0</v>
      </c>
      <c r="R4542" s="6" t="n">
        <f aca="false">IF(D4542&gt;2,1,0)</f>
        <v>1</v>
      </c>
    </row>
    <row r="4543" customFormat="false" ht="15" hidden="false" customHeight="true" outlineLevel="0" collapsed="false">
      <c r="A4543" s="6" t="n">
        <f aca="false">1_Data_EDA!O4544</f>
        <v>0</v>
      </c>
      <c r="B4543" s="6" t="n">
        <f aca="false">1_Data_EDA!H4544</f>
        <v>0</v>
      </c>
      <c r="C4543" s="7" t="n">
        <f aca="false">1_Data_EDA!I4544</f>
        <v>129.9900055</v>
      </c>
      <c r="D4543" s="6" t="n">
        <f aca="false">1_Data_EDA!J4544</f>
        <v>1</v>
      </c>
      <c r="E4543" s="7" t="n">
        <f aca="false">1_Data_EDA!K4544</f>
        <v>129.9900055</v>
      </c>
      <c r="F4543" s="7" t="n">
        <f aca="false">1_Data_EDA!L4544</f>
        <v>32.5</v>
      </c>
      <c r="G4543" s="8" t="n">
        <f aca="false">1_Data_EDA!M4544</f>
        <v>0.25</v>
      </c>
      <c r="H4543" s="6" t="n">
        <f aca="false">IF(1_Data_EDA!B4544="First Class",1,0)</f>
        <v>0</v>
      </c>
      <c r="I4543" s="6" t="n">
        <f aca="false">IF(1_Data_EDA!B4544="Second Class",1,0)</f>
        <v>0</v>
      </c>
      <c r="J4543" s="6" t="n">
        <f aca="false">IF(1_Data_EDA!B4544="Same Day",1,0)</f>
        <v>1</v>
      </c>
      <c r="K4543" s="6" t="n">
        <f aca="false">IF(1_Data_EDA!C4544="Corporate",1,0)</f>
        <v>1</v>
      </c>
      <c r="L4543" s="6" t="n">
        <f aca="false">IF(1_Data_EDA!C4544="Home Office",1,0)</f>
        <v>0</v>
      </c>
      <c r="M4543" s="6" t="n">
        <f aca="false">IF(1_Data_EDA!D4544="Europe",1,0)</f>
        <v>0</v>
      </c>
      <c r="N4543" s="6" t="n">
        <f aca="false">IF(1_Data_EDA!D4544="LATAM",1,0)</f>
        <v>0</v>
      </c>
      <c r="O4543" s="6" t="n">
        <f aca="false">IF(1_Data_EDA!D4544="Pacific Asia",1,0)</f>
        <v>1</v>
      </c>
      <c r="P4543" s="6" t="n">
        <f aca="false">IF(1_Data_EDA!D4544="USCA",1,0)</f>
        <v>0</v>
      </c>
      <c r="Q4543" s="6" t="n">
        <f aca="false">IF(C4543&gt;MEDIAN(C$5:C$8004),1,0)</f>
        <v>1</v>
      </c>
      <c r="R4543" s="6" t="n">
        <f aca="false">IF(D4543&gt;2,1,0)</f>
        <v>0</v>
      </c>
    </row>
    <row r="4544" customFormat="false" ht="15" hidden="false" customHeight="true" outlineLevel="0" collapsed="false">
      <c r="A4544" s="6" t="n">
        <f aca="false">1_Data_EDA!O4545</f>
        <v>0</v>
      </c>
      <c r="B4544" s="6" t="n">
        <f aca="false">1_Data_EDA!H4545</f>
        <v>4</v>
      </c>
      <c r="C4544" s="7" t="n">
        <f aca="false">1_Data_EDA!I4545</f>
        <v>9.989999771</v>
      </c>
      <c r="D4544" s="6" t="n">
        <f aca="false">1_Data_EDA!J4545</f>
        <v>1</v>
      </c>
      <c r="E4544" s="7" t="n">
        <f aca="false">1_Data_EDA!K4545</f>
        <v>9.989999771</v>
      </c>
      <c r="F4544" s="7" t="n">
        <f aca="false">1_Data_EDA!L4545</f>
        <v>1.600000024</v>
      </c>
      <c r="G4544" s="8" t="n">
        <f aca="false">1_Data_EDA!M4545</f>
        <v>0.159999996</v>
      </c>
      <c r="H4544" s="6" t="n">
        <f aca="false">IF(1_Data_EDA!B4545="First Class",1,0)</f>
        <v>0</v>
      </c>
      <c r="I4544" s="6" t="n">
        <f aca="false">IF(1_Data_EDA!B4545="Second Class",1,0)</f>
        <v>0</v>
      </c>
      <c r="J4544" s="6" t="n">
        <f aca="false">IF(1_Data_EDA!B4545="Same Day",1,0)</f>
        <v>0</v>
      </c>
      <c r="K4544" s="6" t="n">
        <f aca="false">IF(1_Data_EDA!C4545="Corporate",1,0)</f>
        <v>0</v>
      </c>
      <c r="L4544" s="6" t="n">
        <f aca="false">IF(1_Data_EDA!C4545="Home Office",1,0)</f>
        <v>0</v>
      </c>
      <c r="M4544" s="6" t="n">
        <f aca="false">IF(1_Data_EDA!D4545="Europe",1,0)</f>
        <v>0</v>
      </c>
      <c r="N4544" s="6" t="n">
        <f aca="false">IF(1_Data_EDA!D4545="LATAM",1,0)</f>
        <v>0</v>
      </c>
      <c r="O4544" s="6" t="n">
        <f aca="false">IF(1_Data_EDA!D4545="Pacific Asia",1,0)</f>
        <v>1</v>
      </c>
      <c r="P4544" s="6" t="n">
        <f aca="false">IF(1_Data_EDA!D4545="USCA",1,0)</f>
        <v>0</v>
      </c>
      <c r="Q4544" s="6" t="n">
        <f aca="false">IF(C4544&gt;MEDIAN(C$5:C$8004),1,0)</f>
        <v>0</v>
      </c>
      <c r="R4544" s="6" t="n">
        <f aca="false">IF(D4544&gt;2,1,0)</f>
        <v>0</v>
      </c>
    </row>
    <row r="4545" customFormat="false" ht="15" hidden="false" customHeight="true" outlineLevel="0" collapsed="false">
      <c r="A4545" s="6" t="n">
        <f aca="false">1_Data_EDA!O4546</f>
        <v>1</v>
      </c>
      <c r="B4545" s="6" t="n">
        <f aca="false">1_Data_EDA!H4546</f>
        <v>4</v>
      </c>
      <c r="C4545" s="7" t="n">
        <f aca="false">1_Data_EDA!I4546</f>
        <v>49.97999954</v>
      </c>
      <c r="D4545" s="6" t="n">
        <f aca="false">1_Data_EDA!J4546</f>
        <v>2</v>
      </c>
      <c r="E4545" s="7" t="n">
        <f aca="false">1_Data_EDA!K4546</f>
        <v>99.95999908</v>
      </c>
      <c r="F4545" s="7" t="n">
        <f aca="false">1_Data_EDA!L4546</f>
        <v>1</v>
      </c>
      <c r="G4545" s="8" t="n">
        <f aca="false">1_Data_EDA!M4546</f>
        <v>0.01</v>
      </c>
      <c r="H4545" s="6" t="n">
        <f aca="false">IF(1_Data_EDA!B4546="First Class",1,0)</f>
        <v>0</v>
      </c>
      <c r="I4545" s="6" t="n">
        <f aca="false">IF(1_Data_EDA!B4546="Second Class",1,0)</f>
        <v>0</v>
      </c>
      <c r="J4545" s="6" t="n">
        <f aca="false">IF(1_Data_EDA!B4546="Same Day",1,0)</f>
        <v>0</v>
      </c>
      <c r="K4545" s="6" t="n">
        <f aca="false">IF(1_Data_EDA!C4546="Corporate",1,0)</f>
        <v>1</v>
      </c>
      <c r="L4545" s="6" t="n">
        <f aca="false">IF(1_Data_EDA!C4546="Home Office",1,0)</f>
        <v>0</v>
      </c>
      <c r="M4545" s="6" t="n">
        <f aca="false">IF(1_Data_EDA!D4546="Europe",1,0)</f>
        <v>0</v>
      </c>
      <c r="N4545" s="6" t="n">
        <f aca="false">IF(1_Data_EDA!D4546="LATAM",1,0)</f>
        <v>1</v>
      </c>
      <c r="O4545" s="6" t="n">
        <f aca="false">IF(1_Data_EDA!D4546="Pacific Asia",1,0)</f>
        <v>0</v>
      </c>
      <c r="P4545" s="6" t="n">
        <f aca="false">IF(1_Data_EDA!D4546="USCA",1,0)</f>
        <v>0</v>
      </c>
      <c r="Q4545" s="6" t="n">
        <f aca="false">IF(C4545&gt;MEDIAN(C$5:C$8004),1,0)</f>
        <v>0</v>
      </c>
      <c r="R4545" s="6" t="n">
        <f aca="false">IF(D4545&gt;2,1,0)</f>
        <v>0</v>
      </c>
    </row>
    <row r="4546" customFormat="false" ht="15" hidden="false" customHeight="true" outlineLevel="0" collapsed="false">
      <c r="A4546" s="6" t="n">
        <f aca="false">1_Data_EDA!O4547</f>
        <v>1</v>
      </c>
      <c r="B4546" s="6" t="n">
        <f aca="false">1_Data_EDA!H4547</f>
        <v>4</v>
      </c>
      <c r="C4546" s="7" t="n">
        <f aca="false">1_Data_EDA!I4547</f>
        <v>199.9900055</v>
      </c>
      <c r="D4546" s="6" t="n">
        <f aca="false">1_Data_EDA!J4547</f>
        <v>1</v>
      </c>
      <c r="E4546" s="7" t="n">
        <f aca="false">1_Data_EDA!K4547</f>
        <v>199.9900055</v>
      </c>
      <c r="F4546" s="7" t="n">
        <f aca="false">1_Data_EDA!L4547</f>
        <v>32</v>
      </c>
      <c r="G4546" s="8" t="n">
        <f aca="false">1_Data_EDA!M4547</f>
        <v>0.159999996</v>
      </c>
      <c r="H4546" s="6" t="n">
        <f aca="false">IF(1_Data_EDA!B4547="First Class",1,0)</f>
        <v>0</v>
      </c>
      <c r="I4546" s="6" t="n">
        <f aca="false">IF(1_Data_EDA!B4547="Second Class",1,0)</f>
        <v>0</v>
      </c>
      <c r="J4546" s="6" t="n">
        <f aca="false">IF(1_Data_EDA!B4547="Same Day",1,0)</f>
        <v>0</v>
      </c>
      <c r="K4546" s="6" t="n">
        <f aca="false">IF(1_Data_EDA!C4547="Corporate",1,0)</f>
        <v>1</v>
      </c>
      <c r="L4546" s="6" t="n">
        <f aca="false">IF(1_Data_EDA!C4547="Home Office",1,0)</f>
        <v>0</v>
      </c>
      <c r="M4546" s="6" t="n">
        <f aca="false">IF(1_Data_EDA!D4547="Europe",1,0)</f>
        <v>0</v>
      </c>
      <c r="N4546" s="6" t="n">
        <f aca="false">IF(1_Data_EDA!D4547="LATAM",1,0)</f>
        <v>1</v>
      </c>
      <c r="O4546" s="6" t="n">
        <f aca="false">IF(1_Data_EDA!D4547="Pacific Asia",1,0)</f>
        <v>0</v>
      </c>
      <c r="P4546" s="6" t="n">
        <f aca="false">IF(1_Data_EDA!D4547="USCA",1,0)</f>
        <v>0</v>
      </c>
      <c r="Q4546" s="6" t="n">
        <f aca="false">IF(C4546&gt;MEDIAN(C$5:C$8004),1,0)</f>
        <v>1</v>
      </c>
      <c r="R4546" s="6" t="n">
        <f aca="false">IF(D4546&gt;2,1,0)</f>
        <v>0</v>
      </c>
    </row>
    <row r="4547" customFormat="false" ht="15" hidden="false" customHeight="true" outlineLevel="0" collapsed="false">
      <c r="A4547" s="6" t="n">
        <f aca="false">1_Data_EDA!O4548</f>
        <v>0</v>
      </c>
      <c r="B4547" s="6" t="n">
        <f aca="false">1_Data_EDA!H4548</f>
        <v>4</v>
      </c>
      <c r="C4547" s="7" t="n">
        <f aca="false">1_Data_EDA!I4548</f>
        <v>59.99000168</v>
      </c>
      <c r="D4547" s="6" t="n">
        <f aca="false">1_Data_EDA!J4548</f>
        <v>2</v>
      </c>
      <c r="E4547" s="7" t="n">
        <f aca="false">1_Data_EDA!K4548</f>
        <v>119.9800034</v>
      </c>
      <c r="F4547" s="7" t="n">
        <f aca="false">1_Data_EDA!L4548</f>
        <v>2.400000095</v>
      </c>
      <c r="G4547" s="8" t="n">
        <f aca="false">1_Data_EDA!M4548</f>
        <v>0.02</v>
      </c>
      <c r="H4547" s="6" t="n">
        <f aca="false">IF(1_Data_EDA!B4548="First Class",1,0)</f>
        <v>0</v>
      </c>
      <c r="I4547" s="6" t="n">
        <f aca="false">IF(1_Data_EDA!B4548="Second Class",1,0)</f>
        <v>0</v>
      </c>
      <c r="J4547" s="6" t="n">
        <f aca="false">IF(1_Data_EDA!B4548="Same Day",1,0)</f>
        <v>0</v>
      </c>
      <c r="K4547" s="6" t="n">
        <f aca="false">IF(1_Data_EDA!C4548="Corporate",1,0)</f>
        <v>0</v>
      </c>
      <c r="L4547" s="6" t="n">
        <f aca="false">IF(1_Data_EDA!C4548="Home Office",1,0)</f>
        <v>0</v>
      </c>
      <c r="M4547" s="6" t="n">
        <f aca="false">IF(1_Data_EDA!D4548="Europe",1,0)</f>
        <v>0</v>
      </c>
      <c r="N4547" s="6" t="n">
        <f aca="false">IF(1_Data_EDA!D4548="LATAM",1,0)</f>
        <v>0</v>
      </c>
      <c r="O4547" s="6" t="n">
        <f aca="false">IF(1_Data_EDA!D4548="Pacific Asia",1,0)</f>
        <v>0</v>
      </c>
      <c r="P4547" s="6" t="n">
        <f aca="false">IF(1_Data_EDA!D4548="USCA",1,0)</f>
        <v>0</v>
      </c>
      <c r="Q4547" s="6" t="n">
        <f aca="false">IF(C4547&gt;MEDIAN(C$5:C$8004),1,0)</f>
        <v>0</v>
      </c>
      <c r="R4547" s="6" t="n">
        <f aca="false">IF(D4547&gt;2,1,0)</f>
        <v>0</v>
      </c>
    </row>
    <row r="4548" customFormat="false" ht="15" hidden="false" customHeight="true" outlineLevel="0" collapsed="false">
      <c r="A4548" s="6" t="n">
        <f aca="false">1_Data_EDA!O4549</f>
        <v>1</v>
      </c>
      <c r="B4548" s="6" t="n">
        <f aca="false">1_Data_EDA!H4549</f>
        <v>1</v>
      </c>
      <c r="C4548" s="7" t="n">
        <f aca="false">1_Data_EDA!I4549</f>
        <v>50</v>
      </c>
      <c r="D4548" s="6" t="n">
        <f aca="false">1_Data_EDA!J4549</f>
        <v>5</v>
      </c>
      <c r="E4548" s="7" t="n">
        <f aca="false">1_Data_EDA!K4549</f>
        <v>250</v>
      </c>
      <c r="F4548" s="7" t="n">
        <f aca="false">1_Data_EDA!L4549</f>
        <v>10</v>
      </c>
      <c r="G4548" s="8" t="n">
        <f aca="false">1_Data_EDA!M4549</f>
        <v>0.039999999</v>
      </c>
      <c r="H4548" s="6" t="n">
        <f aca="false">IF(1_Data_EDA!B4549="First Class",1,0)</f>
        <v>1</v>
      </c>
      <c r="I4548" s="6" t="n">
        <f aca="false">IF(1_Data_EDA!B4549="Second Class",1,0)</f>
        <v>0</v>
      </c>
      <c r="J4548" s="6" t="n">
        <f aca="false">IF(1_Data_EDA!B4549="Same Day",1,0)</f>
        <v>0</v>
      </c>
      <c r="K4548" s="6" t="n">
        <f aca="false">IF(1_Data_EDA!C4549="Corporate",1,0)</f>
        <v>0</v>
      </c>
      <c r="L4548" s="6" t="n">
        <f aca="false">IF(1_Data_EDA!C4549="Home Office",1,0)</f>
        <v>0</v>
      </c>
      <c r="M4548" s="6" t="n">
        <f aca="false">IF(1_Data_EDA!D4549="Europe",1,0)</f>
        <v>0</v>
      </c>
      <c r="N4548" s="6" t="n">
        <f aca="false">IF(1_Data_EDA!D4549="LATAM",1,0)</f>
        <v>0</v>
      </c>
      <c r="O4548" s="6" t="n">
        <f aca="false">IF(1_Data_EDA!D4549="Pacific Asia",1,0)</f>
        <v>0</v>
      </c>
      <c r="P4548" s="6" t="n">
        <f aca="false">IF(1_Data_EDA!D4549="USCA",1,0)</f>
        <v>1</v>
      </c>
      <c r="Q4548" s="6" t="n">
        <f aca="false">IF(C4548&gt;MEDIAN(C$5:C$8004),1,0)</f>
        <v>0</v>
      </c>
      <c r="R4548" s="6" t="n">
        <f aca="false">IF(D4548&gt;2,1,0)</f>
        <v>1</v>
      </c>
    </row>
    <row r="4549" customFormat="false" ht="15" hidden="false" customHeight="true" outlineLevel="0" collapsed="false">
      <c r="A4549" s="6" t="n">
        <f aca="false">1_Data_EDA!O4550</f>
        <v>1</v>
      </c>
      <c r="B4549" s="6" t="n">
        <f aca="false">1_Data_EDA!H4550</f>
        <v>4</v>
      </c>
      <c r="C4549" s="7" t="n">
        <f aca="false">1_Data_EDA!I4550</f>
        <v>59.99000168</v>
      </c>
      <c r="D4549" s="6" t="n">
        <f aca="false">1_Data_EDA!J4550</f>
        <v>5</v>
      </c>
      <c r="E4549" s="7" t="n">
        <f aca="false">1_Data_EDA!K4550</f>
        <v>299.9500122</v>
      </c>
      <c r="F4549" s="7" t="n">
        <f aca="false">1_Data_EDA!L4550</f>
        <v>74.98999786</v>
      </c>
      <c r="G4549" s="8" t="n">
        <f aca="false">1_Data_EDA!M4550</f>
        <v>0.25</v>
      </c>
      <c r="H4549" s="6" t="n">
        <f aca="false">IF(1_Data_EDA!B4550="First Class",1,0)</f>
        <v>0</v>
      </c>
      <c r="I4549" s="6" t="n">
        <f aca="false">IF(1_Data_EDA!B4550="Second Class",1,0)</f>
        <v>0</v>
      </c>
      <c r="J4549" s="6" t="n">
        <f aca="false">IF(1_Data_EDA!B4550="Same Day",1,0)</f>
        <v>0</v>
      </c>
      <c r="K4549" s="6" t="n">
        <f aca="false">IF(1_Data_EDA!C4550="Corporate",1,0)</f>
        <v>0</v>
      </c>
      <c r="L4549" s="6" t="n">
        <f aca="false">IF(1_Data_EDA!C4550="Home Office",1,0)</f>
        <v>0</v>
      </c>
      <c r="M4549" s="6" t="n">
        <f aca="false">IF(1_Data_EDA!D4550="Europe",1,0)</f>
        <v>0</v>
      </c>
      <c r="N4549" s="6" t="n">
        <f aca="false">IF(1_Data_EDA!D4550="LATAM",1,0)</f>
        <v>1</v>
      </c>
      <c r="O4549" s="6" t="n">
        <f aca="false">IF(1_Data_EDA!D4550="Pacific Asia",1,0)</f>
        <v>0</v>
      </c>
      <c r="P4549" s="6" t="n">
        <f aca="false">IF(1_Data_EDA!D4550="USCA",1,0)</f>
        <v>0</v>
      </c>
      <c r="Q4549" s="6" t="n">
        <f aca="false">IF(C4549&gt;MEDIAN(C$5:C$8004),1,0)</f>
        <v>0</v>
      </c>
      <c r="R4549" s="6" t="n">
        <f aca="false">IF(D4549&gt;2,1,0)</f>
        <v>1</v>
      </c>
    </row>
    <row r="4550" customFormat="false" ht="15" hidden="false" customHeight="true" outlineLevel="0" collapsed="false">
      <c r="A4550" s="6" t="n">
        <f aca="false">1_Data_EDA!O4551</f>
        <v>0</v>
      </c>
      <c r="B4550" s="6" t="n">
        <f aca="false">1_Data_EDA!H4551</f>
        <v>4</v>
      </c>
      <c r="C4550" s="7" t="n">
        <f aca="false">1_Data_EDA!I4551</f>
        <v>50</v>
      </c>
      <c r="D4550" s="6" t="n">
        <f aca="false">1_Data_EDA!J4551</f>
        <v>2</v>
      </c>
      <c r="E4550" s="7" t="n">
        <f aca="false">1_Data_EDA!K4551</f>
        <v>100</v>
      </c>
      <c r="F4550" s="7" t="n">
        <f aca="false">1_Data_EDA!L4551</f>
        <v>25</v>
      </c>
      <c r="G4550" s="8" t="n">
        <f aca="false">1_Data_EDA!M4551</f>
        <v>0.25</v>
      </c>
      <c r="H4550" s="6" t="n">
        <f aca="false">IF(1_Data_EDA!B4551="First Class",1,0)</f>
        <v>0</v>
      </c>
      <c r="I4550" s="6" t="n">
        <f aca="false">IF(1_Data_EDA!B4551="Second Class",1,0)</f>
        <v>0</v>
      </c>
      <c r="J4550" s="6" t="n">
        <f aca="false">IF(1_Data_EDA!B4551="Same Day",1,0)</f>
        <v>0</v>
      </c>
      <c r="K4550" s="6" t="n">
        <f aca="false">IF(1_Data_EDA!C4551="Corporate",1,0)</f>
        <v>0</v>
      </c>
      <c r="L4550" s="6" t="n">
        <f aca="false">IF(1_Data_EDA!C4551="Home Office",1,0)</f>
        <v>0</v>
      </c>
      <c r="M4550" s="6" t="n">
        <f aca="false">IF(1_Data_EDA!D4551="Europe",1,0)</f>
        <v>0</v>
      </c>
      <c r="N4550" s="6" t="n">
        <f aca="false">IF(1_Data_EDA!D4551="LATAM",1,0)</f>
        <v>1</v>
      </c>
      <c r="O4550" s="6" t="n">
        <f aca="false">IF(1_Data_EDA!D4551="Pacific Asia",1,0)</f>
        <v>0</v>
      </c>
      <c r="P4550" s="6" t="n">
        <f aca="false">IF(1_Data_EDA!D4551="USCA",1,0)</f>
        <v>0</v>
      </c>
      <c r="Q4550" s="6" t="n">
        <f aca="false">IF(C4550&gt;MEDIAN(C$5:C$8004),1,0)</f>
        <v>0</v>
      </c>
      <c r="R4550" s="6" t="n">
        <f aca="false">IF(D4550&gt;2,1,0)</f>
        <v>0</v>
      </c>
    </row>
    <row r="4551" customFormat="false" ht="15" hidden="false" customHeight="true" outlineLevel="0" collapsed="false">
      <c r="A4551" s="6" t="n">
        <f aca="false">1_Data_EDA!O4552</f>
        <v>1</v>
      </c>
      <c r="B4551" s="6" t="n">
        <f aca="false">1_Data_EDA!H4552</f>
        <v>4</v>
      </c>
      <c r="C4551" s="7" t="n">
        <f aca="false">1_Data_EDA!I4552</f>
        <v>169.9900055</v>
      </c>
      <c r="D4551" s="6" t="n">
        <f aca="false">1_Data_EDA!J4552</f>
        <v>1</v>
      </c>
      <c r="E4551" s="7" t="n">
        <f aca="false">1_Data_EDA!K4552</f>
        <v>169.9900055</v>
      </c>
      <c r="F4551" s="7" t="n">
        <f aca="false">1_Data_EDA!L4552</f>
        <v>6.800000191</v>
      </c>
      <c r="G4551" s="8" t="n">
        <f aca="false">1_Data_EDA!M4552</f>
        <v>0.039999999</v>
      </c>
      <c r="H4551" s="6" t="n">
        <f aca="false">IF(1_Data_EDA!B4552="First Class",1,0)</f>
        <v>0</v>
      </c>
      <c r="I4551" s="6" t="n">
        <f aca="false">IF(1_Data_EDA!B4552="Second Class",1,0)</f>
        <v>0</v>
      </c>
      <c r="J4551" s="6" t="n">
        <f aca="false">IF(1_Data_EDA!B4552="Same Day",1,0)</f>
        <v>0</v>
      </c>
      <c r="K4551" s="6" t="n">
        <f aca="false">IF(1_Data_EDA!C4552="Corporate",1,0)</f>
        <v>0</v>
      </c>
      <c r="L4551" s="6" t="n">
        <f aca="false">IF(1_Data_EDA!C4552="Home Office",1,0)</f>
        <v>1</v>
      </c>
      <c r="M4551" s="6" t="n">
        <f aca="false">IF(1_Data_EDA!D4552="Europe",1,0)</f>
        <v>0</v>
      </c>
      <c r="N4551" s="6" t="n">
        <f aca="false">IF(1_Data_EDA!D4552="LATAM",1,0)</f>
        <v>1</v>
      </c>
      <c r="O4551" s="6" t="n">
        <f aca="false">IF(1_Data_EDA!D4552="Pacific Asia",1,0)</f>
        <v>0</v>
      </c>
      <c r="P4551" s="6" t="n">
        <f aca="false">IF(1_Data_EDA!D4552="USCA",1,0)</f>
        <v>0</v>
      </c>
      <c r="Q4551" s="6" t="n">
        <f aca="false">IF(C4551&gt;MEDIAN(C$5:C$8004),1,0)</f>
        <v>1</v>
      </c>
      <c r="R4551" s="6" t="n">
        <f aca="false">IF(D4551&gt;2,1,0)</f>
        <v>0</v>
      </c>
    </row>
    <row r="4552" customFormat="false" ht="15" hidden="false" customHeight="true" outlineLevel="0" collapsed="false">
      <c r="A4552" s="6" t="n">
        <f aca="false">1_Data_EDA!O4553</f>
        <v>1</v>
      </c>
      <c r="B4552" s="6" t="n">
        <f aca="false">1_Data_EDA!H4553</f>
        <v>1</v>
      </c>
      <c r="C4552" s="7" t="n">
        <f aca="false">1_Data_EDA!I4553</f>
        <v>59.99000168</v>
      </c>
      <c r="D4552" s="6" t="n">
        <f aca="false">1_Data_EDA!J4553</f>
        <v>3</v>
      </c>
      <c r="E4552" s="7" t="n">
        <f aca="false">1_Data_EDA!K4553</f>
        <v>179.9700012</v>
      </c>
      <c r="F4552" s="7" t="n">
        <f aca="false">1_Data_EDA!L4553</f>
        <v>23.39999962</v>
      </c>
      <c r="G4552" s="8" t="n">
        <f aca="false">1_Data_EDA!M4553</f>
        <v>0.129999995</v>
      </c>
      <c r="H4552" s="6" t="n">
        <f aca="false">IF(1_Data_EDA!B4553="First Class",1,0)</f>
        <v>1</v>
      </c>
      <c r="I4552" s="6" t="n">
        <f aca="false">IF(1_Data_EDA!B4553="Second Class",1,0)</f>
        <v>0</v>
      </c>
      <c r="J4552" s="6" t="n">
        <f aca="false">IF(1_Data_EDA!B4553="Same Day",1,0)</f>
        <v>0</v>
      </c>
      <c r="K4552" s="6" t="n">
        <f aca="false">IF(1_Data_EDA!C4553="Corporate",1,0)</f>
        <v>0</v>
      </c>
      <c r="L4552" s="6" t="n">
        <f aca="false">IF(1_Data_EDA!C4553="Home Office",1,0)</f>
        <v>0</v>
      </c>
      <c r="M4552" s="6" t="n">
        <f aca="false">IF(1_Data_EDA!D4553="Europe",1,0)</f>
        <v>0</v>
      </c>
      <c r="N4552" s="6" t="n">
        <f aca="false">IF(1_Data_EDA!D4553="LATAM",1,0)</f>
        <v>1</v>
      </c>
      <c r="O4552" s="6" t="n">
        <f aca="false">IF(1_Data_EDA!D4553="Pacific Asia",1,0)</f>
        <v>0</v>
      </c>
      <c r="P4552" s="6" t="n">
        <f aca="false">IF(1_Data_EDA!D4553="USCA",1,0)</f>
        <v>0</v>
      </c>
      <c r="Q4552" s="6" t="n">
        <f aca="false">IF(C4552&gt;MEDIAN(C$5:C$8004),1,0)</f>
        <v>0</v>
      </c>
      <c r="R4552" s="6" t="n">
        <f aca="false">IF(D4552&gt;2,1,0)</f>
        <v>1</v>
      </c>
    </row>
    <row r="4553" customFormat="false" ht="15" hidden="false" customHeight="true" outlineLevel="0" collapsed="false">
      <c r="A4553" s="6" t="n">
        <f aca="false">1_Data_EDA!O4554</f>
        <v>1</v>
      </c>
      <c r="B4553" s="6" t="n">
        <f aca="false">1_Data_EDA!H4554</f>
        <v>4</v>
      </c>
      <c r="C4553" s="7" t="n">
        <f aca="false">1_Data_EDA!I4554</f>
        <v>49.97999954</v>
      </c>
      <c r="D4553" s="6" t="n">
        <f aca="false">1_Data_EDA!J4554</f>
        <v>5</v>
      </c>
      <c r="E4553" s="7" t="n">
        <f aca="false">1_Data_EDA!K4554</f>
        <v>249.8999939</v>
      </c>
      <c r="F4553" s="7" t="n">
        <f aca="false">1_Data_EDA!L4554</f>
        <v>62.47999954</v>
      </c>
      <c r="G4553" s="8" t="n">
        <f aca="false">1_Data_EDA!M4554</f>
        <v>0.25</v>
      </c>
      <c r="H4553" s="6" t="n">
        <f aca="false">IF(1_Data_EDA!B4554="First Class",1,0)</f>
        <v>0</v>
      </c>
      <c r="I4553" s="6" t="n">
        <f aca="false">IF(1_Data_EDA!B4554="Second Class",1,0)</f>
        <v>0</v>
      </c>
      <c r="J4553" s="6" t="n">
        <f aca="false">IF(1_Data_EDA!B4554="Same Day",1,0)</f>
        <v>0</v>
      </c>
      <c r="K4553" s="6" t="n">
        <f aca="false">IF(1_Data_EDA!C4554="Corporate",1,0)</f>
        <v>1</v>
      </c>
      <c r="L4553" s="6" t="n">
        <f aca="false">IF(1_Data_EDA!C4554="Home Office",1,0)</f>
        <v>0</v>
      </c>
      <c r="M4553" s="6" t="n">
        <f aca="false">IF(1_Data_EDA!D4554="Europe",1,0)</f>
        <v>0</v>
      </c>
      <c r="N4553" s="6" t="n">
        <f aca="false">IF(1_Data_EDA!D4554="LATAM",1,0)</f>
        <v>1</v>
      </c>
      <c r="O4553" s="6" t="n">
        <f aca="false">IF(1_Data_EDA!D4554="Pacific Asia",1,0)</f>
        <v>0</v>
      </c>
      <c r="P4553" s="6" t="n">
        <f aca="false">IF(1_Data_EDA!D4554="USCA",1,0)</f>
        <v>0</v>
      </c>
      <c r="Q4553" s="6" t="n">
        <f aca="false">IF(C4553&gt;MEDIAN(C$5:C$8004),1,0)</f>
        <v>0</v>
      </c>
      <c r="R4553" s="6" t="n">
        <f aca="false">IF(D4553&gt;2,1,0)</f>
        <v>1</v>
      </c>
    </row>
    <row r="4554" customFormat="false" ht="15" hidden="false" customHeight="true" outlineLevel="0" collapsed="false">
      <c r="A4554" s="6" t="n">
        <f aca="false">1_Data_EDA!O4555</f>
        <v>0</v>
      </c>
      <c r="B4554" s="6" t="n">
        <f aca="false">1_Data_EDA!H4555</f>
        <v>4</v>
      </c>
      <c r="C4554" s="7" t="n">
        <f aca="false">1_Data_EDA!I4555</f>
        <v>49.97999954</v>
      </c>
      <c r="D4554" s="6" t="n">
        <f aca="false">1_Data_EDA!J4555</f>
        <v>4</v>
      </c>
      <c r="E4554" s="7" t="n">
        <f aca="false">1_Data_EDA!K4555</f>
        <v>199.9199982</v>
      </c>
      <c r="F4554" s="7" t="n">
        <f aca="false">1_Data_EDA!L4555</f>
        <v>13.98999977</v>
      </c>
      <c r="G4554" s="8" t="n">
        <f aca="false">1_Data_EDA!M4555</f>
        <v>0.07</v>
      </c>
      <c r="H4554" s="6" t="n">
        <f aca="false">IF(1_Data_EDA!B4555="First Class",1,0)</f>
        <v>0</v>
      </c>
      <c r="I4554" s="6" t="n">
        <f aca="false">IF(1_Data_EDA!B4555="Second Class",1,0)</f>
        <v>0</v>
      </c>
      <c r="J4554" s="6" t="n">
        <f aca="false">IF(1_Data_EDA!B4555="Same Day",1,0)</f>
        <v>0</v>
      </c>
      <c r="K4554" s="6" t="n">
        <f aca="false">IF(1_Data_EDA!C4555="Corporate",1,0)</f>
        <v>0</v>
      </c>
      <c r="L4554" s="6" t="n">
        <f aca="false">IF(1_Data_EDA!C4555="Home Office",1,0)</f>
        <v>0</v>
      </c>
      <c r="M4554" s="6" t="n">
        <f aca="false">IF(1_Data_EDA!D4555="Europe",1,0)</f>
        <v>0</v>
      </c>
      <c r="N4554" s="6" t="n">
        <f aca="false">IF(1_Data_EDA!D4555="LATAM",1,0)</f>
        <v>0</v>
      </c>
      <c r="O4554" s="6" t="n">
        <f aca="false">IF(1_Data_EDA!D4555="Pacific Asia",1,0)</f>
        <v>0</v>
      </c>
      <c r="P4554" s="6" t="n">
        <f aca="false">IF(1_Data_EDA!D4555="USCA",1,0)</f>
        <v>0</v>
      </c>
      <c r="Q4554" s="6" t="n">
        <f aca="false">IF(C4554&gt;MEDIAN(C$5:C$8004),1,0)</f>
        <v>0</v>
      </c>
      <c r="R4554" s="6" t="n">
        <f aca="false">IF(D4554&gt;2,1,0)</f>
        <v>1</v>
      </c>
    </row>
    <row r="4555" customFormat="false" ht="15" hidden="false" customHeight="true" outlineLevel="0" collapsed="false">
      <c r="A4555" s="6" t="n">
        <f aca="false">1_Data_EDA!O4556</f>
        <v>0</v>
      </c>
      <c r="B4555" s="6" t="n">
        <f aca="false">1_Data_EDA!H4556</f>
        <v>4</v>
      </c>
      <c r="C4555" s="7" t="n">
        <f aca="false">1_Data_EDA!I4556</f>
        <v>50</v>
      </c>
      <c r="D4555" s="6" t="n">
        <f aca="false">1_Data_EDA!J4556</f>
        <v>2</v>
      </c>
      <c r="E4555" s="7" t="n">
        <f aca="false">1_Data_EDA!K4556</f>
        <v>100</v>
      </c>
      <c r="F4555" s="7" t="n">
        <f aca="false">1_Data_EDA!L4556</f>
        <v>9</v>
      </c>
      <c r="G4555" s="8" t="n">
        <f aca="false">1_Data_EDA!M4556</f>
        <v>0.090000004</v>
      </c>
      <c r="H4555" s="6" t="n">
        <f aca="false">IF(1_Data_EDA!B4556="First Class",1,0)</f>
        <v>0</v>
      </c>
      <c r="I4555" s="6" t="n">
        <f aca="false">IF(1_Data_EDA!B4556="Second Class",1,0)</f>
        <v>0</v>
      </c>
      <c r="J4555" s="6" t="n">
        <f aca="false">IF(1_Data_EDA!B4556="Same Day",1,0)</f>
        <v>0</v>
      </c>
      <c r="K4555" s="6" t="n">
        <f aca="false">IF(1_Data_EDA!C4556="Corporate",1,0)</f>
        <v>1</v>
      </c>
      <c r="L4555" s="6" t="n">
        <f aca="false">IF(1_Data_EDA!C4556="Home Office",1,0)</f>
        <v>0</v>
      </c>
      <c r="M4555" s="6" t="n">
        <f aca="false">IF(1_Data_EDA!D4556="Europe",1,0)</f>
        <v>0</v>
      </c>
      <c r="N4555" s="6" t="n">
        <f aca="false">IF(1_Data_EDA!D4556="LATAM",1,0)</f>
        <v>1</v>
      </c>
      <c r="O4555" s="6" t="n">
        <f aca="false">IF(1_Data_EDA!D4556="Pacific Asia",1,0)</f>
        <v>0</v>
      </c>
      <c r="P4555" s="6" t="n">
        <f aca="false">IF(1_Data_EDA!D4556="USCA",1,0)</f>
        <v>0</v>
      </c>
      <c r="Q4555" s="6" t="n">
        <f aca="false">IF(C4555&gt;MEDIAN(C$5:C$8004),1,0)</f>
        <v>0</v>
      </c>
      <c r="R4555" s="6" t="n">
        <f aca="false">IF(D4555&gt;2,1,0)</f>
        <v>0</v>
      </c>
    </row>
    <row r="4556" customFormat="false" ht="15" hidden="false" customHeight="true" outlineLevel="0" collapsed="false">
      <c r="A4556" s="6" t="n">
        <f aca="false">1_Data_EDA!O4557</f>
        <v>0</v>
      </c>
      <c r="B4556" s="6" t="n">
        <f aca="false">1_Data_EDA!H4557</f>
        <v>4</v>
      </c>
      <c r="C4556" s="7" t="n">
        <f aca="false">1_Data_EDA!I4557</f>
        <v>49.97999954</v>
      </c>
      <c r="D4556" s="6" t="n">
        <f aca="false">1_Data_EDA!J4557</f>
        <v>4</v>
      </c>
      <c r="E4556" s="7" t="n">
        <f aca="false">1_Data_EDA!K4557</f>
        <v>199.9199982</v>
      </c>
      <c r="F4556" s="7" t="n">
        <f aca="false">1_Data_EDA!L4557</f>
        <v>29.98999977</v>
      </c>
      <c r="G4556" s="8" t="n">
        <f aca="false">1_Data_EDA!M4557</f>
        <v>0.150000006</v>
      </c>
      <c r="H4556" s="6" t="n">
        <f aca="false">IF(1_Data_EDA!B4557="First Class",1,0)</f>
        <v>0</v>
      </c>
      <c r="I4556" s="6" t="n">
        <f aca="false">IF(1_Data_EDA!B4557="Second Class",1,0)</f>
        <v>0</v>
      </c>
      <c r="J4556" s="6" t="n">
        <f aca="false">IF(1_Data_EDA!B4557="Same Day",1,0)</f>
        <v>0</v>
      </c>
      <c r="K4556" s="6" t="n">
        <f aca="false">IF(1_Data_EDA!C4557="Corporate",1,0)</f>
        <v>1</v>
      </c>
      <c r="L4556" s="6" t="n">
        <f aca="false">IF(1_Data_EDA!C4557="Home Office",1,0)</f>
        <v>0</v>
      </c>
      <c r="M4556" s="6" t="n">
        <f aca="false">IF(1_Data_EDA!D4557="Europe",1,0)</f>
        <v>0</v>
      </c>
      <c r="N4556" s="6" t="n">
        <f aca="false">IF(1_Data_EDA!D4557="LATAM",1,0)</f>
        <v>0</v>
      </c>
      <c r="O4556" s="6" t="n">
        <f aca="false">IF(1_Data_EDA!D4557="Pacific Asia",1,0)</f>
        <v>0</v>
      </c>
      <c r="P4556" s="6" t="n">
        <f aca="false">IF(1_Data_EDA!D4557="USCA",1,0)</f>
        <v>0</v>
      </c>
      <c r="Q4556" s="6" t="n">
        <f aca="false">IF(C4556&gt;MEDIAN(C$5:C$8004),1,0)</f>
        <v>0</v>
      </c>
      <c r="R4556" s="6" t="n">
        <f aca="false">IF(D4556&gt;2,1,0)</f>
        <v>1</v>
      </c>
    </row>
    <row r="4557" customFormat="false" ht="15" hidden="false" customHeight="true" outlineLevel="0" collapsed="false">
      <c r="A4557" s="6" t="n">
        <f aca="false">1_Data_EDA!O4558</f>
        <v>0</v>
      </c>
      <c r="B4557" s="6" t="n">
        <f aca="false">1_Data_EDA!H4558</f>
        <v>4</v>
      </c>
      <c r="C4557" s="7" t="n">
        <f aca="false">1_Data_EDA!I4558</f>
        <v>59.99000168</v>
      </c>
      <c r="D4557" s="6" t="n">
        <f aca="false">1_Data_EDA!J4558</f>
        <v>1</v>
      </c>
      <c r="E4557" s="7" t="n">
        <f aca="false">1_Data_EDA!K4558</f>
        <v>59.99000168</v>
      </c>
      <c r="F4557" s="7" t="n">
        <f aca="false">1_Data_EDA!L4558</f>
        <v>4.199999809</v>
      </c>
      <c r="G4557" s="8" t="n">
        <f aca="false">1_Data_EDA!M4558</f>
        <v>0.07</v>
      </c>
      <c r="H4557" s="6" t="n">
        <f aca="false">IF(1_Data_EDA!B4558="First Class",1,0)</f>
        <v>0</v>
      </c>
      <c r="I4557" s="6" t="n">
        <f aca="false">IF(1_Data_EDA!B4558="Second Class",1,0)</f>
        <v>0</v>
      </c>
      <c r="J4557" s="6" t="n">
        <f aca="false">IF(1_Data_EDA!B4558="Same Day",1,0)</f>
        <v>0</v>
      </c>
      <c r="K4557" s="6" t="n">
        <f aca="false">IF(1_Data_EDA!C4558="Corporate",1,0)</f>
        <v>0</v>
      </c>
      <c r="L4557" s="6" t="n">
        <f aca="false">IF(1_Data_EDA!C4558="Home Office",1,0)</f>
        <v>0</v>
      </c>
      <c r="M4557" s="6" t="n">
        <f aca="false">IF(1_Data_EDA!D4558="Europe",1,0)</f>
        <v>0</v>
      </c>
      <c r="N4557" s="6" t="n">
        <f aca="false">IF(1_Data_EDA!D4558="LATAM",1,0)</f>
        <v>0</v>
      </c>
      <c r="O4557" s="6" t="n">
        <f aca="false">IF(1_Data_EDA!D4558="Pacific Asia",1,0)</f>
        <v>0</v>
      </c>
      <c r="P4557" s="6" t="n">
        <f aca="false">IF(1_Data_EDA!D4558="USCA",1,0)</f>
        <v>1</v>
      </c>
      <c r="Q4557" s="6" t="n">
        <f aca="false">IF(C4557&gt;MEDIAN(C$5:C$8004),1,0)</f>
        <v>0</v>
      </c>
      <c r="R4557" s="6" t="n">
        <f aca="false">IF(D4557&gt;2,1,0)</f>
        <v>0</v>
      </c>
    </row>
    <row r="4558" customFormat="false" ht="15" hidden="false" customHeight="true" outlineLevel="0" collapsed="false">
      <c r="A4558" s="6" t="n">
        <f aca="false">1_Data_EDA!O4559</f>
        <v>0</v>
      </c>
      <c r="B4558" s="6" t="n">
        <f aca="false">1_Data_EDA!H4559</f>
        <v>4</v>
      </c>
      <c r="C4558" s="7" t="n">
        <f aca="false">1_Data_EDA!I4559</f>
        <v>399.980011</v>
      </c>
      <c r="D4558" s="6" t="n">
        <f aca="false">1_Data_EDA!J4559</f>
        <v>1</v>
      </c>
      <c r="E4558" s="7" t="n">
        <f aca="false">1_Data_EDA!K4559</f>
        <v>399.980011</v>
      </c>
      <c r="F4558" s="7" t="n">
        <f aca="false">1_Data_EDA!L4559</f>
        <v>48</v>
      </c>
      <c r="G4558" s="8" t="n">
        <f aca="false">1_Data_EDA!M4559</f>
        <v>0.119999997</v>
      </c>
      <c r="H4558" s="6" t="n">
        <f aca="false">IF(1_Data_EDA!B4559="First Class",1,0)</f>
        <v>0</v>
      </c>
      <c r="I4558" s="6" t="n">
        <f aca="false">IF(1_Data_EDA!B4559="Second Class",1,0)</f>
        <v>0</v>
      </c>
      <c r="J4558" s="6" t="n">
        <f aca="false">IF(1_Data_EDA!B4559="Same Day",1,0)</f>
        <v>0</v>
      </c>
      <c r="K4558" s="6" t="n">
        <f aca="false">IF(1_Data_EDA!C4559="Corporate",1,0)</f>
        <v>0</v>
      </c>
      <c r="L4558" s="6" t="n">
        <f aca="false">IF(1_Data_EDA!C4559="Home Office",1,0)</f>
        <v>0</v>
      </c>
      <c r="M4558" s="6" t="n">
        <f aca="false">IF(1_Data_EDA!D4559="Europe",1,0)</f>
        <v>0</v>
      </c>
      <c r="N4558" s="6" t="n">
        <f aca="false">IF(1_Data_EDA!D4559="LATAM",1,0)</f>
        <v>0</v>
      </c>
      <c r="O4558" s="6" t="n">
        <f aca="false">IF(1_Data_EDA!D4559="Pacific Asia",1,0)</f>
        <v>0</v>
      </c>
      <c r="P4558" s="6" t="n">
        <f aca="false">IF(1_Data_EDA!D4559="USCA",1,0)</f>
        <v>1</v>
      </c>
      <c r="Q4558" s="6" t="n">
        <f aca="false">IF(C4558&gt;MEDIAN(C$5:C$8004),1,0)</f>
        <v>1</v>
      </c>
      <c r="R4558" s="6" t="n">
        <f aca="false">IF(D4558&gt;2,1,0)</f>
        <v>0</v>
      </c>
    </row>
    <row r="4559" customFormat="false" ht="15" hidden="false" customHeight="true" outlineLevel="0" collapsed="false">
      <c r="A4559" s="6" t="n">
        <f aca="false">1_Data_EDA!O4560</f>
        <v>0</v>
      </c>
      <c r="B4559" s="6" t="n">
        <f aca="false">1_Data_EDA!H4560</f>
        <v>4</v>
      </c>
      <c r="C4559" s="7" t="n">
        <f aca="false">1_Data_EDA!I4560</f>
        <v>299.980011</v>
      </c>
      <c r="D4559" s="6" t="n">
        <f aca="false">1_Data_EDA!J4560</f>
        <v>1</v>
      </c>
      <c r="E4559" s="7" t="n">
        <f aca="false">1_Data_EDA!K4560</f>
        <v>299.980011</v>
      </c>
      <c r="F4559" s="7" t="n">
        <f aca="false">1_Data_EDA!L4560</f>
        <v>39</v>
      </c>
      <c r="G4559" s="8" t="n">
        <f aca="false">1_Data_EDA!M4560</f>
        <v>0.129999995</v>
      </c>
      <c r="H4559" s="6" t="n">
        <f aca="false">IF(1_Data_EDA!B4560="First Class",1,0)</f>
        <v>0</v>
      </c>
      <c r="I4559" s="6" t="n">
        <f aca="false">IF(1_Data_EDA!B4560="Second Class",1,0)</f>
        <v>0</v>
      </c>
      <c r="J4559" s="6" t="n">
        <f aca="false">IF(1_Data_EDA!B4560="Same Day",1,0)</f>
        <v>0</v>
      </c>
      <c r="K4559" s="6" t="n">
        <f aca="false">IF(1_Data_EDA!C4560="Corporate",1,0)</f>
        <v>0</v>
      </c>
      <c r="L4559" s="6" t="n">
        <f aca="false">IF(1_Data_EDA!C4560="Home Office",1,0)</f>
        <v>1</v>
      </c>
      <c r="M4559" s="6" t="n">
        <f aca="false">IF(1_Data_EDA!D4560="Europe",1,0)</f>
        <v>0</v>
      </c>
      <c r="N4559" s="6" t="n">
        <f aca="false">IF(1_Data_EDA!D4560="LATAM",1,0)</f>
        <v>0</v>
      </c>
      <c r="O4559" s="6" t="n">
        <f aca="false">IF(1_Data_EDA!D4560="Pacific Asia",1,0)</f>
        <v>1</v>
      </c>
      <c r="P4559" s="6" t="n">
        <f aca="false">IF(1_Data_EDA!D4560="USCA",1,0)</f>
        <v>0</v>
      </c>
      <c r="Q4559" s="6" t="n">
        <f aca="false">IF(C4559&gt;MEDIAN(C$5:C$8004),1,0)</f>
        <v>1</v>
      </c>
      <c r="R4559" s="6" t="n">
        <f aca="false">IF(D4559&gt;2,1,0)</f>
        <v>0</v>
      </c>
    </row>
    <row r="4560" customFormat="false" ht="15" hidden="false" customHeight="true" outlineLevel="0" collapsed="false">
      <c r="A4560" s="6" t="n">
        <f aca="false">1_Data_EDA!O4561</f>
        <v>1</v>
      </c>
      <c r="B4560" s="6" t="n">
        <f aca="false">1_Data_EDA!H4561</f>
        <v>2</v>
      </c>
      <c r="C4560" s="7" t="n">
        <f aca="false">1_Data_EDA!I4561</f>
        <v>199.9900055</v>
      </c>
      <c r="D4560" s="6" t="n">
        <f aca="false">1_Data_EDA!J4561</f>
        <v>1</v>
      </c>
      <c r="E4560" s="7" t="n">
        <f aca="false">1_Data_EDA!K4561</f>
        <v>199.9900055</v>
      </c>
      <c r="F4560" s="7" t="n">
        <f aca="false">1_Data_EDA!L4561</f>
        <v>10</v>
      </c>
      <c r="G4560" s="8" t="n">
        <f aca="false">1_Data_EDA!M4561</f>
        <v>0.050000001</v>
      </c>
      <c r="H4560" s="6" t="n">
        <f aca="false">IF(1_Data_EDA!B4561="First Class",1,0)</f>
        <v>0</v>
      </c>
      <c r="I4560" s="6" t="n">
        <f aca="false">IF(1_Data_EDA!B4561="Second Class",1,0)</f>
        <v>1</v>
      </c>
      <c r="J4560" s="6" t="n">
        <f aca="false">IF(1_Data_EDA!B4561="Same Day",1,0)</f>
        <v>0</v>
      </c>
      <c r="K4560" s="6" t="n">
        <f aca="false">IF(1_Data_EDA!C4561="Corporate",1,0)</f>
        <v>1</v>
      </c>
      <c r="L4560" s="6" t="n">
        <f aca="false">IF(1_Data_EDA!C4561="Home Office",1,0)</f>
        <v>0</v>
      </c>
      <c r="M4560" s="6" t="n">
        <f aca="false">IF(1_Data_EDA!D4561="Europe",1,0)</f>
        <v>0</v>
      </c>
      <c r="N4560" s="6" t="n">
        <f aca="false">IF(1_Data_EDA!D4561="LATAM",1,0)</f>
        <v>0</v>
      </c>
      <c r="O4560" s="6" t="n">
        <f aca="false">IF(1_Data_EDA!D4561="Pacific Asia",1,0)</f>
        <v>1</v>
      </c>
      <c r="P4560" s="6" t="n">
        <f aca="false">IF(1_Data_EDA!D4561="USCA",1,0)</f>
        <v>0</v>
      </c>
      <c r="Q4560" s="6" t="n">
        <f aca="false">IF(C4560&gt;MEDIAN(C$5:C$8004),1,0)</f>
        <v>1</v>
      </c>
      <c r="R4560" s="6" t="n">
        <f aca="false">IF(D4560&gt;2,1,0)</f>
        <v>0</v>
      </c>
    </row>
    <row r="4561" customFormat="false" ht="15" hidden="false" customHeight="true" outlineLevel="0" collapsed="false">
      <c r="A4561" s="6" t="n">
        <f aca="false">1_Data_EDA!O4562</f>
        <v>0</v>
      </c>
      <c r="B4561" s="6" t="n">
        <f aca="false">1_Data_EDA!H4562</f>
        <v>4</v>
      </c>
      <c r="C4561" s="7" t="n">
        <f aca="false">1_Data_EDA!I4562</f>
        <v>399.980011</v>
      </c>
      <c r="D4561" s="6" t="n">
        <f aca="false">1_Data_EDA!J4562</f>
        <v>1</v>
      </c>
      <c r="E4561" s="7" t="n">
        <f aca="false">1_Data_EDA!K4562</f>
        <v>399.980011</v>
      </c>
      <c r="F4561" s="7" t="n">
        <f aca="false">1_Data_EDA!L4562</f>
        <v>16</v>
      </c>
      <c r="G4561" s="8" t="n">
        <f aca="false">1_Data_EDA!M4562</f>
        <v>0.039999999</v>
      </c>
      <c r="H4561" s="6" t="n">
        <f aca="false">IF(1_Data_EDA!B4562="First Class",1,0)</f>
        <v>0</v>
      </c>
      <c r="I4561" s="6" t="n">
        <f aca="false">IF(1_Data_EDA!B4562="Second Class",1,0)</f>
        <v>0</v>
      </c>
      <c r="J4561" s="6" t="n">
        <f aca="false">IF(1_Data_EDA!B4562="Same Day",1,0)</f>
        <v>0</v>
      </c>
      <c r="K4561" s="6" t="n">
        <f aca="false">IF(1_Data_EDA!C4562="Corporate",1,0)</f>
        <v>0</v>
      </c>
      <c r="L4561" s="6" t="n">
        <f aca="false">IF(1_Data_EDA!C4562="Home Office",1,0)</f>
        <v>0</v>
      </c>
      <c r="M4561" s="6" t="n">
        <f aca="false">IF(1_Data_EDA!D4562="Europe",1,0)</f>
        <v>0</v>
      </c>
      <c r="N4561" s="6" t="n">
        <f aca="false">IF(1_Data_EDA!D4562="LATAM",1,0)</f>
        <v>0</v>
      </c>
      <c r="O4561" s="6" t="n">
        <f aca="false">IF(1_Data_EDA!D4562="Pacific Asia",1,0)</f>
        <v>0</v>
      </c>
      <c r="P4561" s="6" t="n">
        <f aca="false">IF(1_Data_EDA!D4562="USCA",1,0)</f>
        <v>1</v>
      </c>
      <c r="Q4561" s="6" t="n">
        <f aca="false">IF(C4561&gt;MEDIAN(C$5:C$8004),1,0)</f>
        <v>1</v>
      </c>
      <c r="R4561" s="6" t="n">
        <f aca="false">IF(D4561&gt;2,1,0)</f>
        <v>0</v>
      </c>
    </row>
    <row r="4562" customFormat="false" ht="15" hidden="false" customHeight="true" outlineLevel="0" collapsed="false">
      <c r="A4562" s="6" t="n">
        <f aca="false">1_Data_EDA!O4563</f>
        <v>1</v>
      </c>
      <c r="B4562" s="6" t="n">
        <f aca="false">1_Data_EDA!H4563</f>
        <v>1</v>
      </c>
      <c r="C4562" s="7" t="n">
        <f aca="false">1_Data_EDA!I4563</f>
        <v>199.9900055</v>
      </c>
      <c r="D4562" s="6" t="n">
        <f aca="false">1_Data_EDA!J4563</f>
        <v>1</v>
      </c>
      <c r="E4562" s="7" t="n">
        <f aca="false">1_Data_EDA!K4563</f>
        <v>199.9900055</v>
      </c>
      <c r="F4562" s="7" t="n">
        <f aca="false">1_Data_EDA!L4563</f>
        <v>32</v>
      </c>
      <c r="G4562" s="8" t="n">
        <f aca="false">1_Data_EDA!M4563</f>
        <v>0.159999996</v>
      </c>
      <c r="H4562" s="6" t="n">
        <f aca="false">IF(1_Data_EDA!B4563="First Class",1,0)</f>
        <v>1</v>
      </c>
      <c r="I4562" s="6" t="n">
        <f aca="false">IF(1_Data_EDA!B4563="Second Class",1,0)</f>
        <v>0</v>
      </c>
      <c r="J4562" s="6" t="n">
        <f aca="false">IF(1_Data_EDA!B4563="Same Day",1,0)</f>
        <v>0</v>
      </c>
      <c r="K4562" s="6" t="n">
        <f aca="false">IF(1_Data_EDA!C4563="Corporate",1,0)</f>
        <v>0</v>
      </c>
      <c r="L4562" s="6" t="n">
        <f aca="false">IF(1_Data_EDA!C4563="Home Office",1,0)</f>
        <v>0</v>
      </c>
      <c r="M4562" s="6" t="n">
        <f aca="false">IF(1_Data_EDA!D4563="Europe",1,0)</f>
        <v>0</v>
      </c>
      <c r="N4562" s="6" t="n">
        <f aca="false">IF(1_Data_EDA!D4563="LATAM",1,0)</f>
        <v>1</v>
      </c>
      <c r="O4562" s="6" t="n">
        <f aca="false">IF(1_Data_EDA!D4563="Pacific Asia",1,0)</f>
        <v>0</v>
      </c>
      <c r="P4562" s="6" t="n">
        <f aca="false">IF(1_Data_EDA!D4563="USCA",1,0)</f>
        <v>0</v>
      </c>
      <c r="Q4562" s="6" t="n">
        <f aca="false">IF(C4562&gt;MEDIAN(C$5:C$8004),1,0)</f>
        <v>1</v>
      </c>
      <c r="R4562" s="6" t="n">
        <f aca="false">IF(D4562&gt;2,1,0)</f>
        <v>0</v>
      </c>
    </row>
    <row r="4563" customFormat="false" ht="15" hidden="false" customHeight="true" outlineLevel="0" collapsed="false">
      <c r="A4563" s="6" t="n">
        <f aca="false">1_Data_EDA!O4564</f>
        <v>1</v>
      </c>
      <c r="B4563" s="6" t="n">
        <f aca="false">1_Data_EDA!H4564</f>
        <v>2</v>
      </c>
      <c r="C4563" s="7" t="n">
        <f aca="false">1_Data_EDA!I4564</f>
        <v>399.980011</v>
      </c>
      <c r="D4563" s="6" t="n">
        <f aca="false">1_Data_EDA!J4564</f>
        <v>1</v>
      </c>
      <c r="E4563" s="7" t="n">
        <f aca="false">1_Data_EDA!K4564</f>
        <v>399.980011</v>
      </c>
      <c r="F4563" s="7" t="n">
        <f aca="false">1_Data_EDA!L4564</f>
        <v>8</v>
      </c>
      <c r="G4563" s="8" t="n">
        <f aca="false">1_Data_EDA!M4564</f>
        <v>0.02</v>
      </c>
      <c r="H4563" s="6" t="n">
        <f aca="false">IF(1_Data_EDA!B4564="First Class",1,0)</f>
        <v>0</v>
      </c>
      <c r="I4563" s="6" t="n">
        <f aca="false">IF(1_Data_EDA!B4564="Second Class",1,0)</f>
        <v>1</v>
      </c>
      <c r="J4563" s="6" t="n">
        <f aca="false">IF(1_Data_EDA!B4564="Same Day",1,0)</f>
        <v>0</v>
      </c>
      <c r="K4563" s="6" t="n">
        <f aca="false">IF(1_Data_EDA!C4564="Corporate",1,0)</f>
        <v>0</v>
      </c>
      <c r="L4563" s="6" t="n">
        <f aca="false">IF(1_Data_EDA!C4564="Home Office",1,0)</f>
        <v>0</v>
      </c>
      <c r="M4563" s="6" t="n">
        <f aca="false">IF(1_Data_EDA!D4564="Europe",1,0)</f>
        <v>0</v>
      </c>
      <c r="N4563" s="6" t="n">
        <f aca="false">IF(1_Data_EDA!D4564="LATAM",1,0)</f>
        <v>0</v>
      </c>
      <c r="O4563" s="6" t="n">
        <f aca="false">IF(1_Data_EDA!D4564="Pacific Asia",1,0)</f>
        <v>1</v>
      </c>
      <c r="P4563" s="6" t="n">
        <f aca="false">IF(1_Data_EDA!D4564="USCA",1,0)</f>
        <v>0</v>
      </c>
      <c r="Q4563" s="6" t="n">
        <f aca="false">IF(C4563&gt;MEDIAN(C$5:C$8004),1,0)</f>
        <v>1</v>
      </c>
      <c r="R4563" s="6" t="n">
        <f aca="false">IF(D4563&gt;2,1,0)</f>
        <v>0</v>
      </c>
    </row>
    <row r="4564" customFormat="false" ht="15" hidden="false" customHeight="true" outlineLevel="0" collapsed="false">
      <c r="A4564" s="6" t="n">
        <f aca="false">1_Data_EDA!O4565</f>
        <v>0</v>
      </c>
      <c r="B4564" s="6" t="n">
        <f aca="false">1_Data_EDA!H4565</f>
        <v>4</v>
      </c>
      <c r="C4564" s="7" t="n">
        <f aca="false">1_Data_EDA!I4565</f>
        <v>99.98999786</v>
      </c>
      <c r="D4564" s="6" t="n">
        <f aca="false">1_Data_EDA!J4565</f>
        <v>2</v>
      </c>
      <c r="E4564" s="7" t="n">
        <f aca="false">1_Data_EDA!K4565</f>
        <v>199.9799957</v>
      </c>
      <c r="F4564" s="7" t="n">
        <f aca="false">1_Data_EDA!L4565</f>
        <v>10</v>
      </c>
      <c r="G4564" s="8" t="n">
        <f aca="false">1_Data_EDA!M4565</f>
        <v>0.050000001</v>
      </c>
      <c r="H4564" s="6" t="n">
        <f aca="false">IF(1_Data_EDA!B4565="First Class",1,0)</f>
        <v>0</v>
      </c>
      <c r="I4564" s="6" t="n">
        <f aca="false">IF(1_Data_EDA!B4565="Second Class",1,0)</f>
        <v>0</v>
      </c>
      <c r="J4564" s="6" t="n">
        <f aca="false">IF(1_Data_EDA!B4565="Same Day",1,0)</f>
        <v>0</v>
      </c>
      <c r="K4564" s="6" t="n">
        <f aca="false">IF(1_Data_EDA!C4565="Corporate",1,0)</f>
        <v>0</v>
      </c>
      <c r="L4564" s="6" t="n">
        <f aca="false">IF(1_Data_EDA!C4565="Home Office",1,0)</f>
        <v>0</v>
      </c>
      <c r="M4564" s="6" t="n">
        <f aca="false">IF(1_Data_EDA!D4565="Europe",1,0)</f>
        <v>1</v>
      </c>
      <c r="N4564" s="6" t="n">
        <f aca="false">IF(1_Data_EDA!D4565="LATAM",1,0)</f>
        <v>0</v>
      </c>
      <c r="O4564" s="6" t="n">
        <f aca="false">IF(1_Data_EDA!D4565="Pacific Asia",1,0)</f>
        <v>0</v>
      </c>
      <c r="P4564" s="6" t="n">
        <f aca="false">IF(1_Data_EDA!D4565="USCA",1,0)</f>
        <v>0</v>
      </c>
      <c r="Q4564" s="6" t="n">
        <f aca="false">IF(C4564&gt;MEDIAN(C$5:C$8004),1,0)</f>
        <v>1</v>
      </c>
      <c r="R4564" s="6" t="n">
        <f aca="false">IF(D4564&gt;2,1,0)</f>
        <v>0</v>
      </c>
    </row>
    <row r="4565" customFormat="false" ht="15" hidden="false" customHeight="true" outlineLevel="0" collapsed="false">
      <c r="A4565" s="6" t="n">
        <f aca="false">1_Data_EDA!O4566</f>
        <v>0</v>
      </c>
      <c r="B4565" s="6" t="n">
        <f aca="false">1_Data_EDA!H4566</f>
        <v>4</v>
      </c>
      <c r="C4565" s="7" t="n">
        <f aca="false">1_Data_EDA!I4566</f>
        <v>50</v>
      </c>
      <c r="D4565" s="6" t="n">
        <f aca="false">1_Data_EDA!J4566</f>
        <v>4</v>
      </c>
      <c r="E4565" s="7" t="n">
        <f aca="false">1_Data_EDA!K4566</f>
        <v>200</v>
      </c>
      <c r="F4565" s="7" t="n">
        <f aca="false">1_Data_EDA!L4566</f>
        <v>32</v>
      </c>
      <c r="G4565" s="8" t="n">
        <f aca="false">1_Data_EDA!M4566</f>
        <v>0.159999996</v>
      </c>
      <c r="H4565" s="6" t="n">
        <f aca="false">IF(1_Data_EDA!B4566="First Class",1,0)</f>
        <v>0</v>
      </c>
      <c r="I4565" s="6" t="n">
        <f aca="false">IF(1_Data_EDA!B4566="Second Class",1,0)</f>
        <v>0</v>
      </c>
      <c r="J4565" s="6" t="n">
        <f aca="false">IF(1_Data_EDA!B4566="Same Day",1,0)</f>
        <v>0</v>
      </c>
      <c r="K4565" s="6" t="n">
        <f aca="false">IF(1_Data_EDA!C4566="Corporate",1,0)</f>
        <v>0</v>
      </c>
      <c r="L4565" s="6" t="n">
        <f aca="false">IF(1_Data_EDA!C4566="Home Office",1,0)</f>
        <v>1</v>
      </c>
      <c r="M4565" s="6" t="n">
        <f aca="false">IF(1_Data_EDA!D4566="Europe",1,0)</f>
        <v>0</v>
      </c>
      <c r="N4565" s="6" t="n">
        <f aca="false">IF(1_Data_EDA!D4566="LATAM",1,0)</f>
        <v>0</v>
      </c>
      <c r="O4565" s="6" t="n">
        <f aca="false">IF(1_Data_EDA!D4566="Pacific Asia",1,0)</f>
        <v>0</v>
      </c>
      <c r="P4565" s="6" t="n">
        <f aca="false">IF(1_Data_EDA!D4566="USCA",1,0)</f>
        <v>1</v>
      </c>
      <c r="Q4565" s="6" t="n">
        <f aca="false">IF(C4565&gt;MEDIAN(C$5:C$8004),1,0)</f>
        <v>0</v>
      </c>
      <c r="R4565" s="6" t="n">
        <f aca="false">IF(D4565&gt;2,1,0)</f>
        <v>1</v>
      </c>
    </row>
    <row r="4566" customFormat="false" ht="15" hidden="false" customHeight="true" outlineLevel="0" collapsed="false">
      <c r="A4566" s="6" t="n">
        <f aca="false">1_Data_EDA!O4567</f>
        <v>0</v>
      </c>
      <c r="B4566" s="6" t="n">
        <f aca="false">1_Data_EDA!H4567</f>
        <v>4</v>
      </c>
      <c r="C4566" s="7" t="n">
        <f aca="false">1_Data_EDA!I4567</f>
        <v>199.9900055</v>
      </c>
      <c r="D4566" s="6" t="n">
        <f aca="false">1_Data_EDA!J4567</f>
        <v>1</v>
      </c>
      <c r="E4566" s="7" t="n">
        <f aca="false">1_Data_EDA!K4567</f>
        <v>199.9900055</v>
      </c>
      <c r="F4566" s="7" t="n">
        <f aca="false">1_Data_EDA!L4567</f>
        <v>14</v>
      </c>
      <c r="G4566" s="8" t="n">
        <f aca="false">1_Data_EDA!M4567</f>
        <v>0.07</v>
      </c>
      <c r="H4566" s="6" t="n">
        <f aca="false">IF(1_Data_EDA!B4567="First Class",1,0)</f>
        <v>0</v>
      </c>
      <c r="I4566" s="6" t="n">
        <f aca="false">IF(1_Data_EDA!B4567="Second Class",1,0)</f>
        <v>0</v>
      </c>
      <c r="J4566" s="6" t="n">
        <f aca="false">IF(1_Data_EDA!B4567="Same Day",1,0)</f>
        <v>0</v>
      </c>
      <c r="K4566" s="6" t="n">
        <f aca="false">IF(1_Data_EDA!C4567="Corporate",1,0)</f>
        <v>0</v>
      </c>
      <c r="L4566" s="6" t="n">
        <f aca="false">IF(1_Data_EDA!C4567="Home Office",1,0)</f>
        <v>0</v>
      </c>
      <c r="M4566" s="6" t="n">
        <f aca="false">IF(1_Data_EDA!D4567="Europe",1,0)</f>
        <v>1</v>
      </c>
      <c r="N4566" s="6" t="n">
        <f aca="false">IF(1_Data_EDA!D4567="LATAM",1,0)</f>
        <v>0</v>
      </c>
      <c r="O4566" s="6" t="n">
        <f aca="false">IF(1_Data_EDA!D4567="Pacific Asia",1,0)</f>
        <v>0</v>
      </c>
      <c r="P4566" s="6" t="n">
        <f aca="false">IF(1_Data_EDA!D4567="USCA",1,0)</f>
        <v>0</v>
      </c>
      <c r="Q4566" s="6" t="n">
        <f aca="false">IF(C4566&gt;MEDIAN(C$5:C$8004),1,0)</f>
        <v>1</v>
      </c>
      <c r="R4566" s="6" t="n">
        <f aca="false">IF(D4566&gt;2,1,0)</f>
        <v>0</v>
      </c>
    </row>
    <row r="4567" customFormat="false" ht="15" hidden="false" customHeight="true" outlineLevel="0" collapsed="false">
      <c r="A4567" s="6" t="n">
        <f aca="false">1_Data_EDA!O4568</f>
        <v>0</v>
      </c>
      <c r="B4567" s="6" t="n">
        <f aca="false">1_Data_EDA!H4568</f>
        <v>4</v>
      </c>
      <c r="C4567" s="7" t="n">
        <f aca="false">1_Data_EDA!I4568</f>
        <v>59.99000168</v>
      </c>
      <c r="D4567" s="6" t="n">
        <f aca="false">1_Data_EDA!J4568</f>
        <v>4</v>
      </c>
      <c r="E4567" s="7" t="n">
        <f aca="false">1_Data_EDA!K4568</f>
        <v>239.9600067</v>
      </c>
      <c r="F4567" s="7" t="n">
        <f aca="false">1_Data_EDA!L4568</f>
        <v>9.600000381</v>
      </c>
      <c r="G4567" s="8" t="n">
        <f aca="false">1_Data_EDA!M4568</f>
        <v>0.039999999</v>
      </c>
      <c r="H4567" s="6" t="n">
        <f aca="false">IF(1_Data_EDA!B4568="First Class",1,0)</f>
        <v>0</v>
      </c>
      <c r="I4567" s="6" t="n">
        <f aca="false">IF(1_Data_EDA!B4568="Second Class",1,0)</f>
        <v>0</v>
      </c>
      <c r="J4567" s="6" t="n">
        <f aca="false">IF(1_Data_EDA!B4568="Same Day",1,0)</f>
        <v>0</v>
      </c>
      <c r="K4567" s="6" t="n">
        <f aca="false">IF(1_Data_EDA!C4568="Corporate",1,0)</f>
        <v>0</v>
      </c>
      <c r="L4567" s="6" t="n">
        <f aca="false">IF(1_Data_EDA!C4568="Home Office",1,0)</f>
        <v>1</v>
      </c>
      <c r="M4567" s="6" t="n">
        <f aca="false">IF(1_Data_EDA!D4568="Europe",1,0)</f>
        <v>0</v>
      </c>
      <c r="N4567" s="6" t="n">
        <f aca="false">IF(1_Data_EDA!D4568="LATAM",1,0)</f>
        <v>1</v>
      </c>
      <c r="O4567" s="6" t="n">
        <f aca="false">IF(1_Data_EDA!D4568="Pacific Asia",1,0)</f>
        <v>0</v>
      </c>
      <c r="P4567" s="6" t="n">
        <f aca="false">IF(1_Data_EDA!D4568="USCA",1,0)</f>
        <v>0</v>
      </c>
      <c r="Q4567" s="6" t="n">
        <f aca="false">IF(C4567&gt;MEDIAN(C$5:C$8004),1,0)</f>
        <v>0</v>
      </c>
      <c r="R4567" s="6" t="n">
        <f aca="false">IF(D4567&gt;2,1,0)</f>
        <v>1</v>
      </c>
    </row>
    <row r="4568" customFormat="false" ht="15" hidden="false" customHeight="true" outlineLevel="0" collapsed="false">
      <c r="A4568" s="6" t="n">
        <f aca="false">1_Data_EDA!O4569</f>
        <v>1</v>
      </c>
      <c r="B4568" s="6" t="n">
        <f aca="false">1_Data_EDA!H4569</f>
        <v>1</v>
      </c>
      <c r="C4568" s="7" t="n">
        <f aca="false">1_Data_EDA!I4569</f>
        <v>299.980011</v>
      </c>
      <c r="D4568" s="6" t="n">
        <f aca="false">1_Data_EDA!J4569</f>
        <v>1</v>
      </c>
      <c r="E4568" s="7" t="n">
        <f aca="false">1_Data_EDA!K4569</f>
        <v>299.980011</v>
      </c>
      <c r="F4568" s="7" t="n">
        <f aca="false">1_Data_EDA!L4569</f>
        <v>12</v>
      </c>
      <c r="G4568" s="8" t="n">
        <f aca="false">1_Data_EDA!M4569</f>
        <v>0.039999999</v>
      </c>
      <c r="H4568" s="6" t="n">
        <f aca="false">IF(1_Data_EDA!B4569="First Class",1,0)</f>
        <v>1</v>
      </c>
      <c r="I4568" s="6" t="n">
        <f aca="false">IF(1_Data_EDA!B4569="Second Class",1,0)</f>
        <v>0</v>
      </c>
      <c r="J4568" s="6" t="n">
        <f aca="false">IF(1_Data_EDA!B4569="Same Day",1,0)</f>
        <v>0</v>
      </c>
      <c r="K4568" s="6" t="n">
        <f aca="false">IF(1_Data_EDA!C4569="Corporate",1,0)</f>
        <v>1</v>
      </c>
      <c r="L4568" s="6" t="n">
        <f aca="false">IF(1_Data_EDA!C4569="Home Office",1,0)</f>
        <v>0</v>
      </c>
      <c r="M4568" s="6" t="n">
        <f aca="false">IF(1_Data_EDA!D4569="Europe",1,0)</f>
        <v>0</v>
      </c>
      <c r="N4568" s="6" t="n">
        <f aca="false">IF(1_Data_EDA!D4569="LATAM",1,0)</f>
        <v>1</v>
      </c>
      <c r="O4568" s="6" t="n">
        <f aca="false">IF(1_Data_EDA!D4569="Pacific Asia",1,0)</f>
        <v>0</v>
      </c>
      <c r="P4568" s="6" t="n">
        <f aca="false">IF(1_Data_EDA!D4569="USCA",1,0)</f>
        <v>0</v>
      </c>
      <c r="Q4568" s="6" t="n">
        <f aca="false">IF(C4568&gt;MEDIAN(C$5:C$8004),1,0)</f>
        <v>1</v>
      </c>
      <c r="R4568" s="6" t="n">
        <f aca="false">IF(D4568&gt;2,1,0)</f>
        <v>0</v>
      </c>
    </row>
    <row r="4569" customFormat="false" ht="15" hidden="false" customHeight="true" outlineLevel="0" collapsed="false">
      <c r="A4569" s="6" t="n">
        <f aca="false">1_Data_EDA!O4570</f>
        <v>1</v>
      </c>
      <c r="B4569" s="6" t="n">
        <f aca="false">1_Data_EDA!H4570</f>
        <v>4</v>
      </c>
      <c r="C4569" s="7" t="n">
        <f aca="false">1_Data_EDA!I4570</f>
        <v>129.9900055</v>
      </c>
      <c r="D4569" s="6" t="n">
        <f aca="false">1_Data_EDA!J4570</f>
        <v>1</v>
      </c>
      <c r="E4569" s="7" t="n">
        <f aca="false">1_Data_EDA!K4570</f>
        <v>129.9900055</v>
      </c>
      <c r="F4569" s="7" t="n">
        <f aca="false">1_Data_EDA!L4570</f>
        <v>15.60000038</v>
      </c>
      <c r="G4569" s="8" t="n">
        <f aca="false">1_Data_EDA!M4570</f>
        <v>0.119999997</v>
      </c>
      <c r="H4569" s="6" t="n">
        <f aca="false">IF(1_Data_EDA!B4570="First Class",1,0)</f>
        <v>0</v>
      </c>
      <c r="I4569" s="6" t="n">
        <f aca="false">IF(1_Data_EDA!B4570="Second Class",1,0)</f>
        <v>0</v>
      </c>
      <c r="J4569" s="6" t="n">
        <f aca="false">IF(1_Data_EDA!B4570="Same Day",1,0)</f>
        <v>0</v>
      </c>
      <c r="K4569" s="6" t="n">
        <f aca="false">IF(1_Data_EDA!C4570="Corporate",1,0)</f>
        <v>0</v>
      </c>
      <c r="L4569" s="6" t="n">
        <f aca="false">IF(1_Data_EDA!C4570="Home Office",1,0)</f>
        <v>0</v>
      </c>
      <c r="M4569" s="6" t="n">
        <f aca="false">IF(1_Data_EDA!D4570="Europe",1,0)</f>
        <v>1</v>
      </c>
      <c r="N4569" s="6" t="n">
        <f aca="false">IF(1_Data_EDA!D4570="LATAM",1,0)</f>
        <v>0</v>
      </c>
      <c r="O4569" s="6" t="n">
        <f aca="false">IF(1_Data_EDA!D4570="Pacific Asia",1,0)</f>
        <v>0</v>
      </c>
      <c r="P4569" s="6" t="n">
        <f aca="false">IF(1_Data_EDA!D4570="USCA",1,0)</f>
        <v>0</v>
      </c>
      <c r="Q4569" s="6" t="n">
        <f aca="false">IF(C4569&gt;MEDIAN(C$5:C$8004),1,0)</f>
        <v>1</v>
      </c>
      <c r="R4569" s="6" t="n">
        <f aca="false">IF(D4569&gt;2,1,0)</f>
        <v>0</v>
      </c>
    </row>
    <row r="4570" customFormat="false" ht="15" hidden="false" customHeight="true" outlineLevel="0" collapsed="false">
      <c r="A4570" s="6" t="n">
        <f aca="false">1_Data_EDA!O4571</f>
        <v>1</v>
      </c>
      <c r="B4570" s="6" t="n">
        <f aca="false">1_Data_EDA!H4571</f>
        <v>4</v>
      </c>
      <c r="C4570" s="7" t="n">
        <f aca="false">1_Data_EDA!I4571</f>
        <v>399.980011</v>
      </c>
      <c r="D4570" s="6" t="n">
        <f aca="false">1_Data_EDA!J4571</f>
        <v>1</v>
      </c>
      <c r="E4570" s="7" t="n">
        <f aca="false">1_Data_EDA!K4571</f>
        <v>399.980011</v>
      </c>
      <c r="F4570" s="7" t="n">
        <f aca="false">1_Data_EDA!L4571</f>
        <v>0</v>
      </c>
      <c r="G4570" s="8" t="n">
        <f aca="false">1_Data_EDA!M4571</f>
        <v>0</v>
      </c>
      <c r="H4570" s="6" t="n">
        <f aca="false">IF(1_Data_EDA!B4571="First Class",1,0)</f>
        <v>0</v>
      </c>
      <c r="I4570" s="6" t="n">
        <f aca="false">IF(1_Data_EDA!B4571="Second Class",1,0)</f>
        <v>0</v>
      </c>
      <c r="J4570" s="6" t="n">
        <f aca="false">IF(1_Data_EDA!B4571="Same Day",1,0)</f>
        <v>0</v>
      </c>
      <c r="K4570" s="6" t="n">
        <f aca="false">IF(1_Data_EDA!C4571="Corporate",1,0)</f>
        <v>0</v>
      </c>
      <c r="L4570" s="6" t="n">
        <f aca="false">IF(1_Data_EDA!C4571="Home Office",1,0)</f>
        <v>0</v>
      </c>
      <c r="M4570" s="6" t="n">
        <f aca="false">IF(1_Data_EDA!D4571="Europe",1,0)</f>
        <v>1</v>
      </c>
      <c r="N4570" s="6" t="n">
        <f aca="false">IF(1_Data_EDA!D4571="LATAM",1,0)</f>
        <v>0</v>
      </c>
      <c r="O4570" s="6" t="n">
        <f aca="false">IF(1_Data_EDA!D4571="Pacific Asia",1,0)</f>
        <v>0</v>
      </c>
      <c r="P4570" s="6" t="n">
        <f aca="false">IF(1_Data_EDA!D4571="USCA",1,0)</f>
        <v>0</v>
      </c>
      <c r="Q4570" s="6" t="n">
        <f aca="false">IF(C4570&gt;MEDIAN(C$5:C$8004),1,0)</f>
        <v>1</v>
      </c>
      <c r="R4570" s="6" t="n">
        <f aca="false">IF(D4570&gt;2,1,0)</f>
        <v>0</v>
      </c>
    </row>
    <row r="4571" customFormat="false" ht="15" hidden="false" customHeight="true" outlineLevel="0" collapsed="false">
      <c r="A4571" s="6" t="n">
        <f aca="false">1_Data_EDA!O4572</f>
        <v>0</v>
      </c>
      <c r="B4571" s="6" t="n">
        <f aca="false">1_Data_EDA!H4572</f>
        <v>4</v>
      </c>
      <c r="C4571" s="7" t="n">
        <f aca="false">1_Data_EDA!I4572</f>
        <v>39.99000168</v>
      </c>
      <c r="D4571" s="6" t="n">
        <f aca="false">1_Data_EDA!J4572</f>
        <v>4</v>
      </c>
      <c r="E4571" s="7" t="n">
        <f aca="false">1_Data_EDA!K4572</f>
        <v>159.9600067</v>
      </c>
      <c r="F4571" s="7" t="n">
        <f aca="false">1_Data_EDA!L4572</f>
        <v>0</v>
      </c>
      <c r="G4571" s="8" t="n">
        <f aca="false">1_Data_EDA!M4572</f>
        <v>0</v>
      </c>
      <c r="H4571" s="6" t="n">
        <f aca="false">IF(1_Data_EDA!B4572="First Class",1,0)</f>
        <v>0</v>
      </c>
      <c r="I4571" s="6" t="n">
        <f aca="false">IF(1_Data_EDA!B4572="Second Class",1,0)</f>
        <v>0</v>
      </c>
      <c r="J4571" s="6" t="n">
        <f aca="false">IF(1_Data_EDA!B4572="Same Day",1,0)</f>
        <v>0</v>
      </c>
      <c r="K4571" s="6" t="n">
        <f aca="false">IF(1_Data_EDA!C4572="Corporate",1,0)</f>
        <v>1</v>
      </c>
      <c r="L4571" s="6" t="n">
        <f aca="false">IF(1_Data_EDA!C4572="Home Office",1,0)</f>
        <v>0</v>
      </c>
      <c r="M4571" s="6" t="n">
        <f aca="false">IF(1_Data_EDA!D4572="Europe",1,0)</f>
        <v>0</v>
      </c>
      <c r="N4571" s="6" t="n">
        <f aca="false">IF(1_Data_EDA!D4572="LATAM",1,0)</f>
        <v>0</v>
      </c>
      <c r="O4571" s="6" t="n">
        <f aca="false">IF(1_Data_EDA!D4572="Pacific Asia",1,0)</f>
        <v>0</v>
      </c>
      <c r="P4571" s="6" t="n">
        <f aca="false">IF(1_Data_EDA!D4572="USCA",1,0)</f>
        <v>1</v>
      </c>
      <c r="Q4571" s="6" t="n">
        <f aca="false">IF(C4571&gt;MEDIAN(C$5:C$8004),1,0)</f>
        <v>0</v>
      </c>
      <c r="R4571" s="6" t="n">
        <f aca="false">IF(D4571&gt;2,1,0)</f>
        <v>1</v>
      </c>
    </row>
    <row r="4572" customFormat="false" ht="15" hidden="false" customHeight="true" outlineLevel="0" collapsed="false">
      <c r="A4572" s="6" t="n">
        <f aca="false">1_Data_EDA!O4573</f>
        <v>0</v>
      </c>
      <c r="B4572" s="6" t="n">
        <f aca="false">1_Data_EDA!H4573</f>
        <v>4</v>
      </c>
      <c r="C4572" s="7" t="n">
        <f aca="false">1_Data_EDA!I4573</f>
        <v>49.97999954</v>
      </c>
      <c r="D4572" s="6" t="n">
        <f aca="false">1_Data_EDA!J4573</f>
        <v>3</v>
      </c>
      <c r="E4572" s="7" t="n">
        <f aca="false">1_Data_EDA!K4573</f>
        <v>149.9400024</v>
      </c>
      <c r="F4572" s="7" t="n">
        <f aca="false">1_Data_EDA!L4573</f>
        <v>8.25</v>
      </c>
      <c r="G4572" s="8" t="n">
        <f aca="false">1_Data_EDA!M4573</f>
        <v>0.059999999</v>
      </c>
      <c r="H4572" s="6" t="n">
        <f aca="false">IF(1_Data_EDA!B4573="First Class",1,0)</f>
        <v>0</v>
      </c>
      <c r="I4572" s="6" t="n">
        <f aca="false">IF(1_Data_EDA!B4573="Second Class",1,0)</f>
        <v>0</v>
      </c>
      <c r="J4572" s="6" t="n">
        <f aca="false">IF(1_Data_EDA!B4573="Same Day",1,0)</f>
        <v>0</v>
      </c>
      <c r="K4572" s="6" t="n">
        <f aca="false">IF(1_Data_EDA!C4573="Corporate",1,0)</f>
        <v>0</v>
      </c>
      <c r="L4572" s="6" t="n">
        <f aca="false">IF(1_Data_EDA!C4573="Home Office",1,0)</f>
        <v>0</v>
      </c>
      <c r="M4572" s="6" t="n">
        <f aca="false">IF(1_Data_EDA!D4573="Europe",1,0)</f>
        <v>1</v>
      </c>
      <c r="N4572" s="6" t="n">
        <f aca="false">IF(1_Data_EDA!D4573="LATAM",1,0)</f>
        <v>0</v>
      </c>
      <c r="O4572" s="6" t="n">
        <f aca="false">IF(1_Data_EDA!D4573="Pacific Asia",1,0)</f>
        <v>0</v>
      </c>
      <c r="P4572" s="6" t="n">
        <f aca="false">IF(1_Data_EDA!D4573="USCA",1,0)</f>
        <v>0</v>
      </c>
      <c r="Q4572" s="6" t="n">
        <f aca="false">IF(C4572&gt;MEDIAN(C$5:C$8004),1,0)</f>
        <v>0</v>
      </c>
      <c r="R4572" s="6" t="n">
        <f aca="false">IF(D4572&gt;2,1,0)</f>
        <v>1</v>
      </c>
    </row>
    <row r="4573" customFormat="false" ht="15" hidden="false" customHeight="true" outlineLevel="0" collapsed="false">
      <c r="A4573" s="6" t="n">
        <f aca="false">1_Data_EDA!O4574</f>
        <v>1</v>
      </c>
      <c r="B4573" s="6" t="n">
        <f aca="false">1_Data_EDA!H4574</f>
        <v>4</v>
      </c>
      <c r="C4573" s="7" t="n">
        <f aca="false">1_Data_EDA!I4574</f>
        <v>49.97999954</v>
      </c>
      <c r="D4573" s="6" t="n">
        <f aca="false">1_Data_EDA!J4574</f>
        <v>2</v>
      </c>
      <c r="E4573" s="7" t="n">
        <f aca="false">1_Data_EDA!K4574</f>
        <v>99.95999908</v>
      </c>
      <c r="F4573" s="7" t="n">
        <f aca="false">1_Data_EDA!L4574</f>
        <v>14.98999977</v>
      </c>
      <c r="G4573" s="8" t="n">
        <f aca="false">1_Data_EDA!M4574</f>
        <v>0.150000006</v>
      </c>
      <c r="H4573" s="6" t="n">
        <f aca="false">IF(1_Data_EDA!B4574="First Class",1,0)</f>
        <v>0</v>
      </c>
      <c r="I4573" s="6" t="n">
        <f aca="false">IF(1_Data_EDA!B4574="Second Class",1,0)</f>
        <v>0</v>
      </c>
      <c r="J4573" s="6" t="n">
        <f aca="false">IF(1_Data_EDA!B4574="Same Day",1,0)</f>
        <v>0</v>
      </c>
      <c r="K4573" s="6" t="n">
        <f aca="false">IF(1_Data_EDA!C4574="Corporate",1,0)</f>
        <v>0</v>
      </c>
      <c r="L4573" s="6" t="n">
        <f aca="false">IF(1_Data_EDA!C4574="Home Office",1,0)</f>
        <v>1</v>
      </c>
      <c r="M4573" s="6" t="n">
        <f aca="false">IF(1_Data_EDA!D4574="Europe",1,0)</f>
        <v>0</v>
      </c>
      <c r="N4573" s="6" t="n">
        <f aca="false">IF(1_Data_EDA!D4574="LATAM",1,0)</f>
        <v>1</v>
      </c>
      <c r="O4573" s="6" t="n">
        <f aca="false">IF(1_Data_EDA!D4574="Pacific Asia",1,0)</f>
        <v>0</v>
      </c>
      <c r="P4573" s="6" t="n">
        <f aca="false">IF(1_Data_EDA!D4574="USCA",1,0)</f>
        <v>0</v>
      </c>
      <c r="Q4573" s="6" t="n">
        <f aca="false">IF(C4573&gt;MEDIAN(C$5:C$8004),1,0)</f>
        <v>0</v>
      </c>
      <c r="R4573" s="6" t="n">
        <f aca="false">IF(D4573&gt;2,1,0)</f>
        <v>0</v>
      </c>
    </row>
    <row r="4574" customFormat="false" ht="15" hidden="false" customHeight="true" outlineLevel="0" collapsed="false">
      <c r="A4574" s="6" t="n">
        <f aca="false">1_Data_EDA!O4575</f>
        <v>0</v>
      </c>
      <c r="B4574" s="6" t="n">
        <f aca="false">1_Data_EDA!H4575</f>
        <v>4</v>
      </c>
      <c r="C4574" s="7" t="n">
        <f aca="false">1_Data_EDA!I4575</f>
        <v>14.98999977</v>
      </c>
      <c r="D4574" s="6" t="n">
        <f aca="false">1_Data_EDA!J4575</f>
        <v>4</v>
      </c>
      <c r="E4574" s="7" t="n">
        <f aca="false">1_Data_EDA!K4575</f>
        <v>59.95999908</v>
      </c>
      <c r="F4574" s="7" t="n">
        <f aca="false">1_Data_EDA!L4575</f>
        <v>1.799999952</v>
      </c>
      <c r="G4574" s="8" t="n">
        <f aca="false">1_Data_EDA!M4575</f>
        <v>0.029999999</v>
      </c>
      <c r="H4574" s="6" t="n">
        <f aca="false">IF(1_Data_EDA!B4575="First Class",1,0)</f>
        <v>0</v>
      </c>
      <c r="I4574" s="6" t="n">
        <f aca="false">IF(1_Data_EDA!B4575="Second Class",1,0)</f>
        <v>0</v>
      </c>
      <c r="J4574" s="6" t="n">
        <f aca="false">IF(1_Data_EDA!B4575="Same Day",1,0)</f>
        <v>0</v>
      </c>
      <c r="K4574" s="6" t="n">
        <f aca="false">IF(1_Data_EDA!C4575="Corporate",1,0)</f>
        <v>1</v>
      </c>
      <c r="L4574" s="6" t="n">
        <f aca="false">IF(1_Data_EDA!C4575="Home Office",1,0)</f>
        <v>0</v>
      </c>
      <c r="M4574" s="6" t="n">
        <f aca="false">IF(1_Data_EDA!D4575="Europe",1,0)</f>
        <v>0</v>
      </c>
      <c r="N4574" s="6" t="n">
        <f aca="false">IF(1_Data_EDA!D4575="LATAM",1,0)</f>
        <v>1</v>
      </c>
      <c r="O4574" s="6" t="n">
        <f aca="false">IF(1_Data_EDA!D4575="Pacific Asia",1,0)</f>
        <v>0</v>
      </c>
      <c r="P4574" s="6" t="n">
        <f aca="false">IF(1_Data_EDA!D4575="USCA",1,0)</f>
        <v>0</v>
      </c>
      <c r="Q4574" s="6" t="n">
        <f aca="false">IF(C4574&gt;MEDIAN(C$5:C$8004),1,0)</f>
        <v>0</v>
      </c>
      <c r="R4574" s="6" t="n">
        <f aca="false">IF(D4574&gt;2,1,0)</f>
        <v>1</v>
      </c>
    </row>
    <row r="4575" customFormat="false" ht="15" hidden="false" customHeight="true" outlineLevel="0" collapsed="false">
      <c r="A4575" s="6" t="n">
        <f aca="false">1_Data_EDA!O4576</f>
        <v>0</v>
      </c>
      <c r="B4575" s="6" t="n">
        <f aca="false">1_Data_EDA!H4576</f>
        <v>2</v>
      </c>
      <c r="C4575" s="7" t="n">
        <f aca="false">1_Data_EDA!I4576</f>
        <v>399.980011</v>
      </c>
      <c r="D4575" s="6" t="n">
        <f aca="false">1_Data_EDA!J4576</f>
        <v>1</v>
      </c>
      <c r="E4575" s="7" t="n">
        <f aca="false">1_Data_EDA!K4576</f>
        <v>399.980011</v>
      </c>
      <c r="F4575" s="7" t="n">
        <f aca="false">1_Data_EDA!L4576</f>
        <v>22</v>
      </c>
      <c r="G4575" s="8" t="n">
        <f aca="false">1_Data_EDA!M4576</f>
        <v>0.059999999</v>
      </c>
      <c r="H4575" s="6" t="n">
        <f aca="false">IF(1_Data_EDA!B4576="First Class",1,0)</f>
        <v>0</v>
      </c>
      <c r="I4575" s="6" t="n">
        <f aca="false">IF(1_Data_EDA!B4576="Second Class",1,0)</f>
        <v>1</v>
      </c>
      <c r="J4575" s="6" t="n">
        <f aca="false">IF(1_Data_EDA!B4576="Same Day",1,0)</f>
        <v>0</v>
      </c>
      <c r="K4575" s="6" t="n">
        <f aca="false">IF(1_Data_EDA!C4576="Corporate",1,0)</f>
        <v>0</v>
      </c>
      <c r="L4575" s="6" t="n">
        <f aca="false">IF(1_Data_EDA!C4576="Home Office",1,0)</f>
        <v>1</v>
      </c>
      <c r="M4575" s="6" t="n">
        <f aca="false">IF(1_Data_EDA!D4576="Europe",1,0)</f>
        <v>0</v>
      </c>
      <c r="N4575" s="6" t="n">
        <f aca="false">IF(1_Data_EDA!D4576="LATAM",1,0)</f>
        <v>1</v>
      </c>
      <c r="O4575" s="6" t="n">
        <f aca="false">IF(1_Data_EDA!D4576="Pacific Asia",1,0)</f>
        <v>0</v>
      </c>
      <c r="P4575" s="6" t="n">
        <f aca="false">IF(1_Data_EDA!D4576="USCA",1,0)</f>
        <v>0</v>
      </c>
      <c r="Q4575" s="6" t="n">
        <f aca="false">IF(C4575&gt;MEDIAN(C$5:C$8004),1,0)</f>
        <v>1</v>
      </c>
      <c r="R4575" s="6" t="n">
        <f aca="false">IF(D4575&gt;2,1,0)</f>
        <v>0</v>
      </c>
    </row>
    <row r="4576" customFormat="false" ht="15" hidden="false" customHeight="true" outlineLevel="0" collapsed="false">
      <c r="A4576" s="6" t="n">
        <f aca="false">1_Data_EDA!O4577</f>
        <v>1</v>
      </c>
      <c r="B4576" s="6" t="n">
        <f aca="false">1_Data_EDA!H4577</f>
        <v>4</v>
      </c>
      <c r="C4576" s="7" t="n">
        <f aca="false">1_Data_EDA!I4577</f>
        <v>59.99000168</v>
      </c>
      <c r="D4576" s="6" t="n">
        <f aca="false">1_Data_EDA!J4577</f>
        <v>1</v>
      </c>
      <c r="E4576" s="7" t="n">
        <f aca="false">1_Data_EDA!K4577</f>
        <v>59.99000168</v>
      </c>
      <c r="F4576" s="7" t="n">
        <f aca="false">1_Data_EDA!L4577</f>
        <v>9.600000381</v>
      </c>
      <c r="G4576" s="8" t="n">
        <f aca="false">1_Data_EDA!M4577</f>
        <v>0.159999996</v>
      </c>
      <c r="H4576" s="6" t="n">
        <f aca="false">IF(1_Data_EDA!B4577="First Class",1,0)</f>
        <v>0</v>
      </c>
      <c r="I4576" s="6" t="n">
        <f aca="false">IF(1_Data_EDA!B4577="Second Class",1,0)</f>
        <v>0</v>
      </c>
      <c r="J4576" s="6" t="n">
        <f aca="false">IF(1_Data_EDA!B4577="Same Day",1,0)</f>
        <v>0</v>
      </c>
      <c r="K4576" s="6" t="n">
        <f aca="false">IF(1_Data_EDA!C4577="Corporate",1,0)</f>
        <v>0</v>
      </c>
      <c r="L4576" s="6" t="n">
        <f aca="false">IF(1_Data_EDA!C4577="Home Office",1,0)</f>
        <v>0</v>
      </c>
      <c r="M4576" s="6" t="n">
        <f aca="false">IF(1_Data_EDA!D4577="Europe",1,0)</f>
        <v>0</v>
      </c>
      <c r="N4576" s="6" t="n">
        <f aca="false">IF(1_Data_EDA!D4577="LATAM",1,0)</f>
        <v>0</v>
      </c>
      <c r="O4576" s="6" t="n">
        <f aca="false">IF(1_Data_EDA!D4577="Pacific Asia",1,0)</f>
        <v>1</v>
      </c>
      <c r="P4576" s="6" t="n">
        <f aca="false">IF(1_Data_EDA!D4577="USCA",1,0)</f>
        <v>0</v>
      </c>
      <c r="Q4576" s="6" t="n">
        <f aca="false">IF(C4576&gt;MEDIAN(C$5:C$8004),1,0)</f>
        <v>0</v>
      </c>
      <c r="R4576" s="6" t="n">
        <f aca="false">IF(D4576&gt;2,1,0)</f>
        <v>0</v>
      </c>
    </row>
    <row r="4577" customFormat="false" ht="15" hidden="false" customHeight="true" outlineLevel="0" collapsed="false">
      <c r="A4577" s="6" t="n">
        <f aca="false">1_Data_EDA!O4578</f>
        <v>0</v>
      </c>
      <c r="B4577" s="6" t="n">
        <f aca="false">1_Data_EDA!H4578</f>
        <v>4</v>
      </c>
      <c r="C4577" s="7" t="n">
        <f aca="false">1_Data_EDA!I4578</f>
        <v>99.98999786</v>
      </c>
      <c r="D4577" s="6" t="n">
        <f aca="false">1_Data_EDA!J4578</f>
        <v>5</v>
      </c>
      <c r="E4577" s="7" t="n">
        <f aca="false">1_Data_EDA!K4578</f>
        <v>499.9500122</v>
      </c>
      <c r="F4577" s="7" t="n">
        <f aca="false">1_Data_EDA!L4578</f>
        <v>59.99000168</v>
      </c>
      <c r="G4577" s="8" t="n">
        <f aca="false">1_Data_EDA!M4578</f>
        <v>0.119999997</v>
      </c>
      <c r="H4577" s="6" t="n">
        <f aca="false">IF(1_Data_EDA!B4578="First Class",1,0)</f>
        <v>0</v>
      </c>
      <c r="I4577" s="6" t="n">
        <f aca="false">IF(1_Data_EDA!B4578="Second Class",1,0)</f>
        <v>0</v>
      </c>
      <c r="J4577" s="6" t="n">
        <f aca="false">IF(1_Data_EDA!B4578="Same Day",1,0)</f>
        <v>0</v>
      </c>
      <c r="K4577" s="6" t="n">
        <f aca="false">IF(1_Data_EDA!C4578="Corporate",1,0)</f>
        <v>0</v>
      </c>
      <c r="L4577" s="6" t="n">
        <f aca="false">IF(1_Data_EDA!C4578="Home Office",1,0)</f>
        <v>1</v>
      </c>
      <c r="M4577" s="6" t="n">
        <f aca="false">IF(1_Data_EDA!D4578="Europe",1,0)</f>
        <v>0</v>
      </c>
      <c r="N4577" s="6" t="n">
        <f aca="false">IF(1_Data_EDA!D4578="LATAM",1,0)</f>
        <v>1</v>
      </c>
      <c r="O4577" s="6" t="n">
        <f aca="false">IF(1_Data_EDA!D4578="Pacific Asia",1,0)</f>
        <v>0</v>
      </c>
      <c r="P4577" s="6" t="n">
        <f aca="false">IF(1_Data_EDA!D4578="USCA",1,0)</f>
        <v>0</v>
      </c>
      <c r="Q4577" s="6" t="n">
        <f aca="false">IF(C4577&gt;MEDIAN(C$5:C$8004),1,0)</f>
        <v>1</v>
      </c>
      <c r="R4577" s="6" t="n">
        <f aca="false">IF(D4577&gt;2,1,0)</f>
        <v>1</v>
      </c>
    </row>
    <row r="4578" customFormat="false" ht="15" hidden="false" customHeight="true" outlineLevel="0" collapsed="false">
      <c r="A4578" s="6" t="n">
        <f aca="false">1_Data_EDA!O4579</f>
        <v>1</v>
      </c>
      <c r="B4578" s="6" t="n">
        <f aca="false">1_Data_EDA!H4579</f>
        <v>2</v>
      </c>
      <c r="C4578" s="7" t="n">
        <f aca="false">1_Data_EDA!I4579</f>
        <v>50</v>
      </c>
      <c r="D4578" s="6" t="n">
        <f aca="false">1_Data_EDA!J4579</f>
        <v>2</v>
      </c>
      <c r="E4578" s="7" t="n">
        <f aca="false">1_Data_EDA!K4579</f>
        <v>100</v>
      </c>
      <c r="F4578" s="7" t="n">
        <f aca="false">1_Data_EDA!L4579</f>
        <v>5.5</v>
      </c>
      <c r="G4578" s="8" t="n">
        <f aca="false">1_Data_EDA!M4579</f>
        <v>0.059999999</v>
      </c>
      <c r="H4578" s="6" t="n">
        <f aca="false">IF(1_Data_EDA!B4579="First Class",1,0)</f>
        <v>0</v>
      </c>
      <c r="I4578" s="6" t="n">
        <f aca="false">IF(1_Data_EDA!B4579="Second Class",1,0)</f>
        <v>1</v>
      </c>
      <c r="J4578" s="6" t="n">
        <f aca="false">IF(1_Data_EDA!B4579="Same Day",1,0)</f>
        <v>0</v>
      </c>
      <c r="K4578" s="6" t="n">
        <f aca="false">IF(1_Data_EDA!C4579="Corporate",1,0)</f>
        <v>0</v>
      </c>
      <c r="L4578" s="6" t="n">
        <f aca="false">IF(1_Data_EDA!C4579="Home Office",1,0)</f>
        <v>0</v>
      </c>
      <c r="M4578" s="6" t="n">
        <f aca="false">IF(1_Data_EDA!D4579="Europe",1,0)</f>
        <v>0</v>
      </c>
      <c r="N4578" s="6" t="n">
        <f aca="false">IF(1_Data_EDA!D4579="LATAM",1,0)</f>
        <v>0</v>
      </c>
      <c r="O4578" s="6" t="n">
        <f aca="false">IF(1_Data_EDA!D4579="Pacific Asia",1,0)</f>
        <v>0</v>
      </c>
      <c r="P4578" s="6" t="n">
        <f aca="false">IF(1_Data_EDA!D4579="USCA",1,0)</f>
        <v>1</v>
      </c>
      <c r="Q4578" s="6" t="n">
        <f aca="false">IF(C4578&gt;MEDIAN(C$5:C$8004),1,0)</f>
        <v>0</v>
      </c>
      <c r="R4578" s="6" t="n">
        <f aca="false">IF(D4578&gt;2,1,0)</f>
        <v>0</v>
      </c>
    </row>
    <row r="4579" customFormat="false" ht="15" hidden="false" customHeight="true" outlineLevel="0" collapsed="false">
      <c r="A4579" s="6" t="n">
        <f aca="false">1_Data_EDA!O4580</f>
        <v>1</v>
      </c>
      <c r="B4579" s="6" t="n">
        <f aca="false">1_Data_EDA!H4580</f>
        <v>2</v>
      </c>
      <c r="C4579" s="7" t="n">
        <f aca="false">1_Data_EDA!I4580</f>
        <v>129.9900055</v>
      </c>
      <c r="D4579" s="6" t="n">
        <f aca="false">1_Data_EDA!J4580</f>
        <v>1</v>
      </c>
      <c r="E4579" s="7" t="n">
        <f aca="false">1_Data_EDA!K4580</f>
        <v>129.9900055</v>
      </c>
      <c r="F4579" s="7" t="n">
        <f aca="false">1_Data_EDA!L4580</f>
        <v>5.199999809</v>
      </c>
      <c r="G4579" s="8" t="n">
        <f aca="false">1_Data_EDA!M4580</f>
        <v>0.039999999</v>
      </c>
      <c r="H4579" s="6" t="n">
        <f aca="false">IF(1_Data_EDA!B4580="First Class",1,0)</f>
        <v>0</v>
      </c>
      <c r="I4579" s="6" t="n">
        <f aca="false">IF(1_Data_EDA!B4580="Second Class",1,0)</f>
        <v>1</v>
      </c>
      <c r="J4579" s="6" t="n">
        <f aca="false">IF(1_Data_EDA!B4580="Same Day",1,0)</f>
        <v>0</v>
      </c>
      <c r="K4579" s="6" t="n">
        <f aca="false">IF(1_Data_EDA!C4580="Corporate",1,0)</f>
        <v>0</v>
      </c>
      <c r="L4579" s="6" t="n">
        <f aca="false">IF(1_Data_EDA!C4580="Home Office",1,0)</f>
        <v>0</v>
      </c>
      <c r="M4579" s="6" t="n">
        <f aca="false">IF(1_Data_EDA!D4580="Europe",1,0)</f>
        <v>0</v>
      </c>
      <c r="N4579" s="6" t="n">
        <f aca="false">IF(1_Data_EDA!D4580="LATAM",1,0)</f>
        <v>1</v>
      </c>
      <c r="O4579" s="6" t="n">
        <f aca="false">IF(1_Data_EDA!D4580="Pacific Asia",1,0)</f>
        <v>0</v>
      </c>
      <c r="P4579" s="6" t="n">
        <f aca="false">IF(1_Data_EDA!D4580="USCA",1,0)</f>
        <v>0</v>
      </c>
      <c r="Q4579" s="6" t="n">
        <f aca="false">IF(C4579&gt;MEDIAN(C$5:C$8004),1,0)</f>
        <v>1</v>
      </c>
      <c r="R4579" s="6" t="n">
        <f aca="false">IF(D4579&gt;2,1,0)</f>
        <v>0</v>
      </c>
    </row>
    <row r="4580" customFormat="false" ht="15" hidden="false" customHeight="true" outlineLevel="0" collapsed="false">
      <c r="A4580" s="6" t="n">
        <f aca="false">1_Data_EDA!O4581</f>
        <v>1</v>
      </c>
      <c r="B4580" s="6" t="n">
        <f aca="false">1_Data_EDA!H4581</f>
        <v>2</v>
      </c>
      <c r="C4580" s="7" t="n">
        <f aca="false">1_Data_EDA!I4581</f>
        <v>50</v>
      </c>
      <c r="D4580" s="6" t="n">
        <f aca="false">1_Data_EDA!J4581</f>
        <v>4</v>
      </c>
      <c r="E4580" s="7" t="n">
        <f aca="false">1_Data_EDA!K4581</f>
        <v>200</v>
      </c>
      <c r="F4580" s="7" t="n">
        <f aca="false">1_Data_EDA!L4581</f>
        <v>36</v>
      </c>
      <c r="G4580" s="8" t="n">
        <f aca="false">1_Data_EDA!M4581</f>
        <v>0.180000007</v>
      </c>
      <c r="H4580" s="6" t="n">
        <f aca="false">IF(1_Data_EDA!B4581="First Class",1,0)</f>
        <v>0</v>
      </c>
      <c r="I4580" s="6" t="n">
        <f aca="false">IF(1_Data_EDA!B4581="Second Class",1,0)</f>
        <v>1</v>
      </c>
      <c r="J4580" s="6" t="n">
        <f aca="false">IF(1_Data_EDA!B4581="Same Day",1,0)</f>
        <v>0</v>
      </c>
      <c r="K4580" s="6" t="n">
        <f aca="false">IF(1_Data_EDA!C4581="Corporate",1,0)</f>
        <v>1</v>
      </c>
      <c r="L4580" s="6" t="n">
        <f aca="false">IF(1_Data_EDA!C4581="Home Office",1,0)</f>
        <v>0</v>
      </c>
      <c r="M4580" s="6" t="n">
        <f aca="false">IF(1_Data_EDA!D4581="Europe",1,0)</f>
        <v>0</v>
      </c>
      <c r="N4580" s="6" t="n">
        <f aca="false">IF(1_Data_EDA!D4581="LATAM",1,0)</f>
        <v>0</v>
      </c>
      <c r="O4580" s="6" t="n">
        <f aca="false">IF(1_Data_EDA!D4581="Pacific Asia",1,0)</f>
        <v>1</v>
      </c>
      <c r="P4580" s="6" t="n">
        <f aca="false">IF(1_Data_EDA!D4581="USCA",1,0)</f>
        <v>0</v>
      </c>
      <c r="Q4580" s="6" t="n">
        <f aca="false">IF(C4580&gt;MEDIAN(C$5:C$8004),1,0)</f>
        <v>0</v>
      </c>
      <c r="R4580" s="6" t="n">
        <f aca="false">IF(D4580&gt;2,1,0)</f>
        <v>1</v>
      </c>
    </row>
    <row r="4581" customFormat="false" ht="15" hidden="false" customHeight="true" outlineLevel="0" collapsed="false">
      <c r="A4581" s="6" t="n">
        <f aca="false">1_Data_EDA!O4582</f>
        <v>0</v>
      </c>
      <c r="B4581" s="6" t="n">
        <f aca="false">1_Data_EDA!H4582</f>
        <v>4</v>
      </c>
      <c r="C4581" s="7" t="n">
        <f aca="false">1_Data_EDA!I4582</f>
        <v>49.97999954</v>
      </c>
      <c r="D4581" s="6" t="n">
        <f aca="false">1_Data_EDA!J4582</f>
        <v>5</v>
      </c>
      <c r="E4581" s="7" t="n">
        <f aca="false">1_Data_EDA!K4582</f>
        <v>249.8999939</v>
      </c>
      <c r="F4581" s="7" t="n">
        <f aca="false">1_Data_EDA!L4582</f>
        <v>39.97999954</v>
      </c>
      <c r="G4581" s="8" t="n">
        <f aca="false">1_Data_EDA!M4582</f>
        <v>0.159999996</v>
      </c>
      <c r="H4581" s="6" t="n">
        <f aca="false">IF(1_Data_EDA!B4582="First Class",1,0)</f>
        <v>0</v>
      </c>
      <c r="I4581" s="6" t="n">
        <f aca="false">IF(1_Data_EDA!B4582="Second Class",1,0)</f>
        <v>0</v>
      </c>
      <c r="J4581" s="6" t="n">
        <f aca="false">IF(1_Data_EDA!B4582="Same Day",1,0)</f>
        <v>0</v>
      </c>
      <c r="K4581" s="6" t="n">
        <f aca="false">IF(1_Data_EDA!C4582="Corporate",1,0)</f>
        <v>1</v>
      </c>
      <c r="L4581" s="6" t="n">
        <f aca="false">IF(1_Data_EDA!C4582="Home Office",1,0)</f>
        <v>0</v>
      </c>
      <c r="M4581" s="6" t="n">
        <f aca="false">IF(1_Data_EDA!D4582="Europe",1,0)</f>
        <v>0</v>
      </c>
      <c r="N4581" s="6" t="n">
        <f aca="false">IF(1_Data_EDA!D4582="LATAM",1,0)</f>
        <v>1</v>
      </c>
      <c r="O4581" s="6" t="n">
        <f aca="false">IF(1_Data_EDA!D4582="Pacific Asia",1,0)</f>
        <v>0</v>
      </c>
      <c r="P4581" s="6" t="n">
        <f aca="false">IF(1_Data_EDA!D4582="USCA",1,0)</f>
        <v>0</v>
      </c>
      <c r="Q4581" s="6" t="n">
        <f aca="false">IF(C4581&gt;MEDIAN(C$5:C$8004),1,0)</f>
        <v>0</v>
      </c>
      <c r="R4581" s="6" t="n">
        <f aca="false">IF(D4581&gt;2,1,0)</f>
        <v>1</v>
      </c>
    </row>
    <row r="4582" customFormat="false" ht="15" hidden="false" customHeight="true" outlineLevel="0" collapsed="false">
      <c r="A4582" s="6" t="n">
        <f aca="false">1_Data_EDA!O4583</f>
        <v>0</v>
      </c>
      <c r="B4582" s="6" t="n">
        <f aca="false">1_Data_EDA!H4583</f>
        <v>4</v>
      </c>
      <c r="C4582" s="7" t="n">
        <f aca="false">1_Data_EDA!I4583</f>
        <v>199.9900055</v>
      </c>
      <c r="D4582" s="6" t="n">
        <f aca="false">1_Data_EDA!J4583</f>
        <v>1</v>
      </c>
      <c r="E4582" s="7" t="n">
        <f aca="false">1_Data_EDA!K4583</f>
        <v>199.9900055</v>
      </c>
      <c r="F4582" s="7" t="n">
        <f aca="false">1_Data_EDA!L4583</f>
        <v>20</v>
      </c>
      <c r="G4582" s="8" t="n">
        <f aca="false">1_Data_EDA!M4583</f>
        <v>0.100000001</v>
      </c>
      <c r="H4582" s="6" t="n">
        <f aca="false">IF(1_Data_EDA!B4583="First Class",1,0)</f>
        <v>0</v>
      </c>
      <c r="I4582" s="6" t="n">
        <f aca="false">IF(1_Data_EDA!B4583="Second Class",1,0)</f>
        <v>0</v>
      </c>
      <c r="J4582" s="6" t="n">
        <f aca="false">IF(1_Data_EDA!B4583="Same Day",1,0)</f>
        <v>0</v>
      </c>
      <c r="K4582" s="6" t="n">
        <f aca="false">IF(1_Data_EDA!C4583="Corporate",1,0)</f>
        <v>0</v>
      </c>
      <c r="L4582" s="6" t="n">
        <f aca="false">IF(1_Data_EDA!C4583="Home Office",1,0)</f>
        <v>0</v>
      </c>
      <c r="M4582" s="6" t="n">
        <f aca="false">IF(1_Data_EDA!D4583="Europe",1,0)</f>
        <v>0</v>
      </c>
      <c r="N4582" s="6" t="n">
        <f aca="false">IF(1_Data_EDA!D4583="LATAM",1,0)</f>
        <v>0</v>
      </c>
      <c r="O4582" s="6" t="n">
        <f aca="false">IF(1_Data_EDA!D4583="Pacific Asia",1,0)</f>
        <v>1</v>
      </c>
      <c r="P4582" s="6" t="n">
        <f aca="false">IF(1_Data_EDA!D4583="USCA",1,0)</f>
        <v>0</v>
      </c>
      <c r="Q4582" s="6" t="n">
        <f aca="false">IF(C4582&gt;MEDIAN(C$5:C$8004),1,0)</f>
        <v>1</v>
      </c>
      <c r="R4582" s="6" t="n">
        <f aca="false">IF(D4582&gt;2,1,0)</f>
        <v>0</v>
      </c>
    </row>
    <row r="4583" customFormat="false" ht="15" hidden="false" customHeight="true" outlineLevel="0" collapsed="false">
      <c r="A4583" s="6" t="n">
        <f aca="false">1_Data_EDA!O4584</f>
        <v>1</v>
      </c>
      <c r="B4583" s="6" t="n">
        <f aca="false">1_Data_EDA!H4584</f>
        <v>2</v>
      </c>
      <c r="C4583" s="7" t="n">
        <f aca="false">1_Data_EDA!I4584</f>
        <v>59.99000168</v>
      </c>
      <c r="D4583" s="6" t="n">
        <f aca="false">1_Data_EDA!J4584</f>
        <v>5</v>
      </c>
      <c r="E4583" s="7" t="n">
        <f aca="false">1_Data_EDA!K4584</f>
        <v>299.9500122</v>
      </c>
      <c r="F4583" s="7" t="n">
        <f aca="false">1_Data_EDA!L4584</f>
        <v>27</v>
      </c>
      <c r="G4583" s="8" t="n">
        <f aca="false">1_Data_EDA!M4584</f>
        <v>0.090000004</v>
      </c>
      <c r="H4583" s="6" t="n">
        <f aca="false">IF(1_Data_EDA!B4584="First Class",1,0)</f>
        <v>0</v>
      </c>
      <c r="I4583" s="6" t="n">
        <f aca="false">IF(1_Data_EDA!B4584="Second Class",1,0)</f>
        <v>1</v>
      </c>
      <c r="J4583" s="6" t="n">
        <f aca="false">IF(1_Data_EDA!B4584="Same Day",1,0)</f>
        <v>0</v>
      </c>
      <c r="K4583" s="6" t="n">
        <f aca="false">IF(1_Data_EDA!C4584="Corporate",1,0)</f>
        <v>1</v>
      </c>
      <c r="L4583" s="6" t="n">
        <f aca="false">IF(1_Data_EDA!C4584="Home Office",1,0)</f>
        <v>0</v>
      </c>
      <c r="M4583" s="6" t="n">
        <f aca="false">IF(1_Data_EDA!D4584="Europe",1,0)</f>
        <v>0</v>
      </c>
      <c r="N4583" s="6" t="n">
        <f aca="false">IF(1_Data_EDA!D4584="LATAM",1,0)</f>
        <v>0</v>
      </c>
      <c r="O4583" s="6" t="n">
        <f aca="false">IF(1_Data_EDA!D4584="Pacific Asia",1,0)</f>
        <v>1</v>
      </c>
      <c r="P4583" s="6" t="n">
        <f aca="false">IF(1_Data_EDA!D4584="USCA",1,0)</f>
        <v>0</v>
      </c>
      <c r="Q4583" s="6" t="n">
        <f aca="false">IF(C4583&gt;MEDIAN(C$5:C$8004),1,0)</f>
        <v>0</v>
      </c>
      <c r="R4583" s="6" t="n">
        <f aca="false">IF(D4583&gt;2,1,0)</f>
        <v>1</v>
      </c>
    </row>
    <row r="4584" customFormat="false" ht="15" hidden="false" customHeight="true" outlineLevel="0" collapsed="false">
      <c r="A4584" s="6" t="n">
        <f aca="false">1_Data_EDA!O4585</f>
        <v>0</v>
      </c>
      <c r="B4584" s="6" t="n">
        <f aca="false">1_Data_EDA!H4585</f>
        <v>4</v>
      </c>
      <c r="C4584" s="7" t="n">
        <f aca="false">1_Data_EDA!I4585</f>
        <v>399.980011</v>
      </c>
      <c r="D4584" s="6" t="n">
        <f aca="false">1_Data_EDA!J4585</f>
        <v>1</v>
      </c>
      <c r="E4584" s="7" t="n">
        <f aca="false">1_Data_EDA!K4585</f>
        <v>399.980011</v>
      </c>
      <c r="F4584" s="7" t="n">
        <f aca="false">1_Data_EDA!L4585</f>
        <v>4</v>
      </c>
      <c r="G4584" s="8" t="n">
        <f aca="false">1_Data_EDA!M4585</f>
        <v>0.01</v>
      </c>
      <c r="H4584" s="6" t="n">
        <f aca="false">IF(1_Data_EDA!B4585="First Class",1,0)</f>
        <v>0</v>
      </c>
      <c r="I4584" s="6" t="n">
        <f aca="false">IF(1_Data_EDA!B4585="Second Class",1,0)</f>
        <v>0</v>
      </c>
      <c r="J4584" s="6" t="n">
        <f aca="false">IF(1_Data_EDA!B4585="Same Day",1,0)</f>
        <v>0</v>
      </c>
      <c r="K4584" s="6" t="n">
        <f aca="false">IF(1_Data_EDA!C4585="Corporate",1,0)</f>
        <v>1</v>
      </c>
      <c r="L4584" s="6" t="n">
        <f aca="false">IF(1_Data_EDA!C4585="Home Office",1,0)</f>
        <v>0</v>
      </c>
      <c r="M4584" s="6" t="n">
        <f aca="false">IF(1_Data_EDA!D4585="Europe",1,0)</f>
        <v>0</v>
      </c>
      <c r="N4584" s="6" t="n">
        <f aca="false">IF(1_Data_EDA!D4585="LATAM",1,0)</f>
        <v>0</v>
      </c>
      <c r="O4584" s="6" t="n">
        <f aca="false">IF(1_Data_EDA!D4585="Pacific Asia",1,0)</f>
        <v>0</v>
      </c>
      <c r="P4584" s="6" t="n">
        <f aca="false">IF(1_Data_EDA!D4585="USCA",1,0)</f>
        <v>1</v>
      </c>
      <c r="Q4584" s="6" t="n">
        <f aca="false">IF(C4584&gt;MEDIAN(C$5:C$8004),1,0)</f>
        <v>1</v>
      </c>
      <c r="R4584" s="6" t="n">
        <f aca="false">IF(D4584&gt;2,1,0)</f>
        <v>0</v>
      </c>
    </row>
    <row r="4585" customFormat="false" ht="15" hidden="false" customHeight="true" outlineLevel="0" collapsed="false">
      <c r="A4585" s="6" t="n">
        <f aca="false">1_Data_EDA!O4586</f>
        <v>1</v>
      </c>
      <c r="B4585" s="6" t="n">
        <f aca="false">1_Data_EDA!H4586</f>
        <v>0</v>
      </c>
      <c r="C4585" s="7" t="n">
        <f aca="false">1_Data_EDA!I4586</f>
        <v>50</v>
      </c>
      <c r="D4585" s="6" t="n">
        <f aca="false">1_Data_EDA!J4586</f>
        <v>3</v>
      </c>
      <c r="E4585" s="7" t="n">
        <f aca="false">1_Data_EDA!K4586</f>
        <v>150</v>
      </c>
      <c r="F4585" s="7" t="n">
        <f aca="false">1_Data_EDA!L4586</f>
        <v>25.5</v>
      </c>
      <c r="G4585" s="8" t="n">
        <f aca="false">1_Data_EDA!M4586</f>
        <v>0.170000002</v>
      </c>
      <c r="H4585" s="6" t="n">
        <f aca="false">IF(1_Data_EDA!B4586="First Class",1,0)</f>
        <v>0</v>
      </c>
      <c r="I4585" s="6" t="n">
        <f aca="false">IF(1_Data_EDA!B4586="Second Class",1,0)</f>
        <v>0</v>
      </c>
      <c r="J4585" s="6" t="n">
        <f aca="false">IF(1_Data_EDA!B4586="Same Day",1,0)</f>
        <v>1</v>
      </c>
      <c r="K4585" s="6" t="n">
        <f aca="false">IF(1_Data_EDA!C4586="Corporate",1,0)</f>
        <v>1</v>
      </c>
      <c r="L4585" s="6" t="n">
        <f aca="false">IF(1_Data_EDA!C4586="Home Office",1,0)</f>
        <v>0</v>
      </c>
      <c r="M4585" s="6" t="n">
        <f aca="false">IF(1_Data_EDA!D4586="Europe",1,0)</f>
        <v>0</v>
      </c>
      <c r="N4585" s="6" t="n">
        <f aca="false">IF(1_Data_EDA!D4586="LATAM",1,0)</f>
        <v>0</v>
      </c>
      <c r="O4585" s="6" t="n">
        <f aca="false">IF(1_Data_EDA!D4586="Pacific Asia",1,0)</f>
        <v>1</v>
      </c>
      <c r="P4585" s="6" t="n">
        <f aca="false">IF(1_Data_EDA!D4586="USCA",1,0)</f>
        <v>0</v>
      </c>
      <c r="Q4585" s="6" t="n">
        <f aca="false">IF(C4585&gt;MEDIAN(C$5:C$8004),1,0)</f>
        <v>0</v>
      </c>
      <c r="R4585" s="6" t="n">
        <f aca="false">IF(D4585&gt;2,1,0)</f>
        <v>1</v>
      </c>
    </row>
    <row r="4586" customFormat="false" ht="15" hidden="false" customHeight="true" outlineLevel="0" collapsed="false">
      <c r="A4586" s="6" t="n">
        <f aca="false">1_Data_EDA!O4587</f>
        <v>0</v>
      </c>
      <c r="B4586" s="6" t="n">
        <f aca="false">1_Data_EDA!H4587</f>
        <v>4</v>
      </c>
      <c r="C4586" s="7" t="n">
        <f aca="false">1_Data_EDA!I4587</f>
        <v>59.99000168</v>
      </c>
      <c r="D4586" s="6" t="n">
        <f aca="false">1_Data_EDA!J4587</f>
        <v>5</v>
      </c>
      <c r="E4586" s="7" t="n">
        <f aca="false">1_Data_EDA!K4587</f>
        <v>299.9500122</v>
      </c>
      <c r="F4586" s="7" t="n">
        <f aca="false">1_Data_EDA!L4587</f>
        <v>74.98999786</v>
      </c>
      <c r="G4586" s="8" t="n">
        <f aca="false">1_Data_EDA!M4587</f>
        <v>0.25</v>
      </c>
      <c r="H4586" s="6" t="n">
        <f aca="false">IF(1_Data_EDA!B4587="First Class",1,0)</f>
        <v>0</v>
      </c>
      <c r="I4586" s="6" t="n">
        <f aca="false">IF(1_Data_EDA!B4587="Second Class",1,0)</f>
        <v>0</v>
      </c>
      <c r="J4586" s="6" t="n">
        <f aca="false">IF(1_Data_EDA!B4587="Same Day",1,0)</f>
        <v>0</v>
      </c>
      <c r="K4586" s="6" t="n">
        <f aca="false">IF(1_Data_EDA!C4587="Corporate",1,0)</f>
        <v>0</v>
      </c>
      <c r="L4586" s="6" t="n">
        <f aca="false">IF(1_Data_EDA!C4587="Home Office",1,0)</f>
        <v>1</v>
      </c>
      <c r="M4586" s="6" t="n">
        <f aca="false">IF(1_Data_EDA!D4587="Europe",1,0)</f>
        <v>0</v>
      </c>
      <c r="N4586" s="6" t="n">
        <f aca="false">IF(1_Data_EDA!D4587="LATAM",1,0)</f>
        <v>1</v>
      </c>
      <c r="O4586" s="6" t="n">
        <f aca="false">IF(1_Data_EDA!D4587="Pacific Asia",1,0)</f>
        <v>0</v>
      </c>
      <c r="P4586" s="6" t="n">
        <f aca="false">IF(1_Data_EDA!D4587="USCA",1,0)</f>
        <v>0</v>
      </c>
      <c r="Q4586" s="6" t="n">
        <f aca="false">IF(C4586&gt;MEDIAN(C$5:C$8004),1,0)</f>
        <v>0</v>
      </c>
      <c r="R4586" s="6" t="n">
        <f aca="false">IF(D4586&gt;2,1,0)</f>
        <v>1</v>
      </c>
    </row>
    <row r="4587" customFormat="false" ht="15" hidden="false" customHeight="true" outlineLevel="0" collapsed="false">
      <c r="A4587" s="6" t="n">
        <f aca="false">1_Data_EDA!O4588</f>
        <v>0</v>
      </c>
      <c r="B4587" s="6" t="n">
        <f aca="false">1_Data_EDA!H4588</f>
        <v>4</v>
      </c>
      <c r="C4587" s="7" t="n">
        <f aca="false">1_Data_EDA!I4588</f>
        <v>59.99000168</v>
      </c>
      <c r="D4587" s="6" t="n">
        <f aca="false">1_Data_EDA!J4588</f>
        <v>1</v>
      </c>
      <c r="E4587" s="7" t="n">
        <f aca="false">1_Data_EDA!K4588</f>
        <v>59.99000168</v>
      </c>
      <c r="F4587" s="7" t="n">
        <f aca="false">1_Data_EDA!L4588</f>
        <v>2.400000095</v>
      </c>
      <c r="G4587" s="8" t="n">
        <f aca="false">1_Data_EDA!M4588</f>
        <v>0.039999999</v>
      </c>
      <c r="H4587" s="6" t="n">
        <f aca="false">IF(1_Data_EDA!B4588="First Class",1,0)</f>
        <v>0</v>
      </c>
      <c r="I4587" s="6" t="n">
        <f aca="false">IF(1_Data_EDA!B4588="Second Class",1,0)</f>
        <v>0</v>
      </c>
      <c r="J4587" s="6" t="n">
        <f aca="false">IF(1_Data_EDA!B4588="Same Day",1,0)</f>
        <v>0</v>
      </c>
      <c r="K4587" s="6" t="n">
        <f aca="false">IF(1_Data_EDA!C4588="Corporate",1,0)</f>
        <v>0</v>
      </c>
      <c r="L4587" s="6" t="n">
        <f aca="false">IF(1_Data_EDA!C4588="Home Office",1,0)</f>
        <v>0</v>
      </c>
      <c r="M4587" s="6" t="n">
        <f aca="false">IF(1_Data_EDA!D4588="Europe",1,0)</f>
        <v>0</v>
      </c>
      <c r="N4587" s="6" t="n">
        <f aca="false">IF(1_Data_EDA!D4588="LATAM",1,0)</f>
        <v>0</v>
      </c>
      <c r="O4587" s="6" t="n">
        <f aca="false">IF(1_Data_EDA!D4588="Pacific Asia",1,0)</f>
        <v>0</v>
      </c>
      <c r="P4587" s="6" t="n">
        <f aca="false">IF(1_Data_EDA!D4588="USCA",1,0)</f>
        <v>1</v>
      </c>
      <c r="Q4587" s="6" t="n">
        <f aca="false">IF(C4587&gt;MEDIAN(C$5:C$8004),1,0)</f>
        <v>0</v>
      </c>
      <c r="R4587" s="6" t="n">
        <f aca="false">IF(D4587&gt;2,1,0)</f>
        <v>0</v>
      </c>
    </row>
    <row r="4588" customFormat="false" ht="15" hidden="false" customHeight="true" outlineLevel="0" collapsed="false">
      <c r="A4588" s="6" t="n">
        <f aca="false">1_Data_EDA!O4589</f>
        <v>1</v>
      </c>
      <c r="B4588" s="6" t="n">
        <f aca="false">1_Data_EDA!H4589</f>
        <v>1</v>
      </c>
      <c r="C4588" s="7" t="n">
        <f aca="false">1_Data_EDA!I4589</f>
        <v>34.99000168</v>
      </c>
      <c r="D4588" s="6" t="n">
        <f aca="false">1_Data_EDA!J4589</f>
        <v>2</v>
      </c>
      <c r="E4588" s="7" t="n">
        <f aca="false">1_Data_EDA!K4589</f>
        <v>69.98000336</v>
      </c>
      <c r="F4588" s="7" t="n">
        <f aca="false">1_Data_EDA!L4589</f>
        <v>2.799999952</v>
      </c>
      <c r="G4588" s="8" t="n">
        <f aca="false">1_Data_EDA!M4589</f>
        <v>0.039999999</v>
      </c>
      <c r="H4588" s="6" t="n">
        <f aca="false">IF(1_Data_EDA!B4589="First Class",1,0)</f>
        <v>1</v>
      </c>
      <c r="I4588" s="6" t="n">
        <f aca="false">IF(1_Data_EDA!B4589="Second Class",1,0)</f>
        <v>0</v>
      </c>
      <c r="J4588" s="6" t="n">
        <f aca="false">IF(1_Data_EDA!B4589="Same Day",1,0)</f>
        <v>0</v>
      </c>
      <c r="K4588" s="6" t="n">
        <f aca="false">IF(1_Data_EDA!C4589="Corporate",1,0)</f>
        <v>0</v>
      </c>
      <c r="L4588" s="6" t="n">
        <f aca="false">IF(1_Data_EDA!C4589="Home Office",1,0)</f>
        <v>0</v>
      </c>
      <c r="M4588" s="6" t="n">
        <f aca="false">IF(1_Data_EDA!D4589="Europe",1,0)</f>
        <v>0</v>
      </c>
      <c r="N4588" s="6" t="n">
        <f aca="false">IF(1_Data_EDA!D4589="LATAM",1,0)</f>
        <v>1</v>
      </c>
      <c r="O4588" s="6" t="n">
        <f aca="false">IF(1_Data_EDA!D4589="Pacific Asia",1,0)</f>
        <v>0</v>
      </c>
      <c r="P4588" s="6" t="n">
        <f aca="false">IF(1_Data_EDA!D4589="USCA",1,0)</f>
        <v>0</v>
      </c>
      <c r="Q4588" s="6" t="n">
        <f aca="false">IF(C4588&gt;MEDIAN(C$5:C$8004),1,0)</f>
        <v>0</v>
      </c>
      <c r="R4588" s="6" t="n">
        <f aca="false">IF(D4588&gt;2,1,0)</f>
        <v>0</v>
      </c>
    </row>
    <row r="4589" customFormat="false" ht="15" hidden="false" customHeight="true" outlineLevel="0" collapsed="false">
      <c r="A4589" s="6" t="n">
        <f aca="false">1_Data_EDA!O4590</f>
        <v>1</v>
      </c>
      <c r="B4589" s="6" t="n">
        <f aca="false">1_Data_EDA!H4590</f>
        <v>4</v>
      </c>
      <c r="C4589" s="7" t="n">
        <f aca="false">1_Data_EDA!I4590</f>
        <v>50</v>
      </c>
      <c r="D4589" s="6" t="n">
        <f aca="false">1_Data_EDA!J4590</f>
        <v>3</v>
      </c>
      <c r="E4589" s="7" t="n">
        <f aca="false">1_Data_EDA!K4590</f>
        <v>150</v>
      </c>
      <c r="F4589" s="7" t="n">
        <f aca="false">1_Data_EDA!L4590</f>
        <v>13.5</v>
      </c>
      <c r="G4589" s="8" t="n">
        <f aca="false">1_Data_EDA!M4590</f>
        <v>0.090000004</v>
      </c>
      <c r="H4589" s="6" t="n">
        <f aca="false">IF(1_Data_EDA!B4590="First Class",1,0)</f>
        <v>0</v>
      </c>
      <c r="I4589" s="6" t="n">
        <f aca="false">IF(1_Data_EDA!B4590="Second Class",1,0)</f>
        <v>0</v>
      </c>
      <c r="J4589" s="6" t="n">
        <f aca="false">IF(1_Data_EDA!B4590="Same Day",1,0)</f>
        <v>0</v>
      </c>
      <c r="K4589" s="6" t="n">
        <f aca="false">IF(1_Data_EDA!C4590="Corporate",1,0)</f>
        <v>0</v>
      </c>
      <c r="L4589" s="6" t="n">
        <f aca="false">IF(1_Data_EDA!C4590="Home Office",1,0)</f>
        <v>0</v>
      </c>
      <c r="M4589" s="6" t="n">
        <f aca="false">IF(1_Data_EDA!D4590="Europe",1,0)</f>
        <v>0</v>
      </c>
      <c r="N4589" s="6" t="n">
        <f aca="false">IF(1_Data_EDA!D4590="LATAM",1,0)</f>
        <v>1</v>
      </c>
      <c r="O4589" s="6" t="n">
        <f aca="false">IF(1_Data_EDA!D4590="Pacific Asia",1,0)</f>
        <v>0</v>
      </c>
      <c r="P4589" s="6" t="n">
        <f aca="false">IF(1_Data_EDA!D4590="USCA",1,0)</f>
        <v>0</v>
      </c>
      <c r="Q4589" s="6" t="n">
        <f aca="false">IF(C4589&gt;MEDIAN(C$5:C$8004),1,0)</f>
        <v>0</v>
      </c>
      <c r="R4589" s="6" t="n">
        <f aca="false">IF(D4589&gt;2,1,0)</f>
        <v>1</v>
      </c>
    </row>
    <row r="4590" customFormat="false" ht="15" hidden="false" customHeight="true" outlineLevel="0" collapsed="false">
      <c r="A4590" s="6" t="n">
        <f aca="false">1_Data_EDA!O4591</f>
        <v>0</v>
      </c>
      <c r="B4590" s="6" t="n">
        <f aca="false">1_Data_EDA!H4591</f>
        <v>4</v>
      </c>
      <c r="C4590" s="7" t="n">
        <f aca="false">1_Data_EDA!I4591</f>
        <v>399.980011</v>
      </c>
      <c r="D4590" s="6" t="n">
        <f aca="false">1_Data_EDA!J4591</f>
        <v>1</v>
      </c>
      <c r="E4590" s="7" t="n">
        <f aca="false">1_Data_EDA!K4591</f>
        <v>399.980011</v>
      </c>
      <c r="F4590" s="7" t="n">
        <f aca="false">1_Data_EDA!L4591</f>
        <v>16</v>
      </c>
      <c r="G4590" s="8" t="n">
        <f aca="false">1_Data_EDA!M4591</f>
        <v>0.039999999</v>
      </c>
      <c r="H4590" s="6" t="n">
        <f aca="false">IF(1_Data_EDA!B4591="First Class",1,0)</f>
        <v>0</v>
      </c>
      <c r="I4590" s="6" t="n">
        <f aca="false">IF(1_Data_EDA!B4591="Second Class",1,0)</f>
        <v>0</v>
      </c>
      <c r="J4590" s="6" t="n">
        <f aca="false">IF(1_Data_EDA!B4591="Same Day",1,0)</f>
        <v>0</v>
      </c>
      <c r="K4590" s="6" t="n">
        <f aca="false">IF(1_Data_EDA!C4591="Corporate",1,0)</f>
        <v>0</v>
      </c>
      <c r="L4590" s="6" t="n">
        <f aca="false">IF(1_Data_EDA!C4591="Home Office",1,0)</f>
        <v>0</v>
      </c>
      <c r="M4590" s="6" t="n">
        <f aca="false">IF(1_Data_EDA!D4591="Europe",1,0)</f>
        <v>0</v>
      </c>
      <c r="N4590" s="6" t="n">
        <f aca="false">IF(1_Data_EDA!D4591="LATAM",1,0)</f>
        <v>0</v>
      </c>
      <c r="O4590" s="6" t="n">
        <f aca="false">IF(1_Data_EDA!D4591="Pacific Asia",1,0)</f>
        <v>0</v>
      </c>
      <c r="P4590" s="6" t="n">
        <f aca="false">IF(1_Data_EDA!D4591="USCA",1,0)</f>
        <v>1</v>
      </c>
      <c r="Q4590" s="6" t="n">
        <f aca="false">IF(C4590&gt;MEDIAN(C$5:C$8004),1,0)</f>
        <v>1</v>
      </c>
      <c r="R4590" s="6" t="n">
        <f aca="false">IF(D4590&gt;2,1,0)</f>
        <v>0</v>
      </c>
    </row>
    <row r="4591" customFormat="false" ht="15" hidden="false" customHeight="true" outlineLevel="0" collapsed="false">
      <c r="A4591" s="6" t="n">
        <f aca="false">1_Data_EDA!O4592</f>
        <v>1</v>
      </c>
      <c r="B4591" s="6" t="n">
        <f aca="false">1_Data_EDA!H4592</f>
        <v>2</v>
      </c>
      <c r="C4591" s="7" t="n">
        <f aca="false">1_Data_EDA!I4592</f>
        <v>129.9900055</v>
      </c>
      <c r="D4591" s="6" t="n">
        <f aca="false">1_Data_EDA!J4592</f>
        <v>1</v>
      </c>
      <c r="E4591" s="7" t="n">
        <f aca="false">1_Data_EDA!K4592</f>
        <v>129.9900055</v>
      </c>
      <c r="F4591" s="7" t="n">
        <f aca="false">1_Data_EDA!L4592</f>
        <v>32.5</v>
      </c>
      <c r="G4591" s="8" t="n">
        <f aca="false">1_Data_EDA!M4592</f>
        <v>0.25</v>
      </c>
      <c r="H4591" s="6" t="n">
        <f aca="false">IF(1_Data_EDA!B4592="First Class",1,0)</f>
        <v>0</v>
      </c>
      <c r="I4591" s="6" t="n">
        <f aca="false">IF(1_Data_EDA!B4592="Second Class",1,0)</f>
        <v>1</v>
      </c>
      <c r="J4591" s="6" t="n">
        <f aca="false">IF(1_Data_EDA!B4592="Same Day",1,0)</f>
        <v>0</v>
      </c>
      <c r="K4591" s="6" t="n">
        <f aca="false">IF(1_Data_EDA!C4592="Corporate",1,0)</f>
        <v>0</v>
      </c>
      <c r="L4591" s="6" t="n">
        <f aca="false">IF(1_Data_EDA!C4592="Home Office",1,0)</f>
        <v>0</v>
      </c>
      <c r="M4591" s="6" t="n">
        <f aca="false">IF(1_Data_EDA!D4592="Europe",1,0)</f>
        <v>0</v>
      </c>
      <c r="N4591" s="6" t="n">
        <f aca="false">IF(1_Data_EDA!D4592="LATAM",1,0)</f>
        <v>0</v>
      </c>
      <c r="O4591" s="6" t="n">
        <f aca="false">IF(1_Data_EDA!D4592="Pacific Asia",1,0)</f>
        <v>1</v>
      </c>
      <c r="P4591" s="6" t="n">
        <f aca="false">IF(1_Data_EDA!D4592="USCA",1,0)</f>
        <v>0</v>
      </c>
      <c r="Q4591" s="6" t="n">
        <f aca="false">IF(C4591&gt;MEDIAN(C$5:C$8004),1,0)</f>
        <v>1</v>
      </c>
      <c r="R4591" s="6" t="n">
        <f aca="false">IF(D4591&gt;2,1,0)</f>
        <v>0</v>
      </c>
    </row>
    <row r="4592" customFormat="false" ht="15" hidden="false" customHeight="true" outlineLevel="0" collapsed="false">
      <c r="A4592" s="6" t="n">
        <f aca="false">1_Data_EDA!O4593</f>
        <v>0</v>
      </c>
      <c r="B4592" s="6" t="n">
        <f aca="false">1_Data_EDA!H4593</f>
        <v>4</v>
      </c>
      <c r="C4592" s="7" t="n">
        <f aca="false">1_Data_EDA!I4593</f>
        <v>50</v>
      </c>
      <c r="D4592" s="6" t="n">
        <f aca="false">1_Data_EDA!J4593</f>
        <v>3</v>
      </c>
      <c r="E4592" s="7" t="n">
        <f aca="false">1_Data_EDA!K4593</f>
        <v>150</v>
      </c>
      <c r="F4592" s="7" t="n">
        <f aca="false">1_Data_EDA!L4593</f>
        <v>24</v>
      </c>
      <c r="G4592" s="8" t="n">
        <f aca="false">1_Data_EDA!M4593</f>
        <v>0.159999996</v>
      </c>
      <c r="H4592" s="6" t="n">
        <f aca="false">IF(1_Data_EDA!B4593="First Class",1,0)</f>
        <v>0</v>
      </c>
      <c r="I4592" s="6" t="n">
        <f aca="false">IF(1_Data_EDA!B4593="Second Class",1,0)</f>
        <v>0</v>
      </c>
      <c r="J4592" s="6" t="n">
        <f aca="false">IF(1_Data_EDA!B4593="Same Day",1,0)</f>
        <v>0</v>
      </c>
      <c r="K4592" s="6" t="n">
        <f aca="false">IF(1_Data_EDA!C4593="Corporate",1,0)</f>
        <v>1</v>
      </c>
      <c r="L4592" s="6" t="n">
        <f aca="false">IF(1_Data_EDA!C4593="Home Office",1,0)</f>
        <v>0</v>
      </c>
      <c r="M4592" s="6" t="n">
        <f aca="false">IF(1_Data_EDA!D4593="Europe",1,0)</f>
        <v>1</v>
      </c>
      <c r="N4592" s="6" t="n">
        <f aca="false">IF(1_Data_EDA!D4593="LATAM",1,0)</f>
        <v>0</v>
      </c>
      <c r="O4592" s="6" t="n">
        <f aca="false">IF(1_Data_EDA!D4593="Pacific Asia",1,0)</f>
        <v>0</v>
      </c>
      <c r="P4592" s="6" t="n">
        <f aca="false">IF(1_Data_EDA!D4593="USCA",1,0)</f>
        <v>0</v>
      </c>
      <c r="Q4592" s="6" t="n">
        <f aca="false">IF(C4592&gt;MEDIAN(C$5:C$8004),1,0)</f>
        <v>0</v>
      </c>
      <c r="R4592" s="6" t="n">
        <f aca="false">IF(D4592&gt;2,1,0)</f>
        <v>1</v>
      </c>
    </row>
    <row r="4593" customFormat="false" ht="15" hidden="false" customHeight="true" outlineLevel="0" collapsed="false">
      <c r="A4593" s="6" t="n">
        <f aca="false">1_Data_EDA!O4594</f>
        <v>1</v>
      </c>
      <c r="B4593" s="6" t="n">
        <f aca="false">1_Data_EDA!H4594</f>
        <v>4</v>
      </c>
      <c r="C4593" s="7" t="n">
        <f aca="false">1_Data_EDA!I4594</f>
        <v>199.9900055</v>
      </c>
      <c r="D4593" s="6" t="n">
        <f aca="false">1_Data_EDA!J4594</f>
        <v>1</v>
      </c>
      <c r="E4593" s="7" t="n">
        <f aca="false">1_Data_EDA!K4594</f>
        <v>199.9900055</v>
      </c>
      <c r="F4593" s="7" t="n">
        <f aca="false">1_Data_EDA!L4594</f>
        <v>50</v>
      </c>
      <c r="G4593" s="8" t="n">
        <f aca="false">1_Data_EDA!M4594</f>
        <v>0.25</v>
      </c>
      <c r="H4593" s="6" t="n">
        <f aca="false">IF(1_Data_EDA!B4594="First Class",1,0)</f>
        <v>0</v>
      </c>
      <c r="I4593" s="6" t="n">
        <f aca="false">IF(1_Data_EDA!B4594="Second Class",1,0)</f>
        <v>0</v>
      </c>
      <c r="J4593" s="6" t="n">
        <f aca="false">IF(1_Data_EDA!B4594="Same Day",1,0)</f>
        <v>0</v>
      </c>
      <c r="K4593" s="6" t="n">
        <f aca="false">IF(1_Data_EDA!C4594="Corporate",1,0)</f>
        <v>0</v>
      </c>
      <c r="L4593" s="6" t="n">
        <f aca="false">IF(1_Data_EDA!C4594="Home Office",1,0)</f>
        <v>1</v>
      </c>
      <c r="M4593" s="6" t="n">
        <f aca="false">IF(1_Data_EDA!D4594="Europe",1,0)</f>
        <v>0</v>
      </c>
      <c r="N4593" s="6" t="n">
        <f aca="false">IF(1_Data_EDA!D4594="LATAM",1,0)</f>
        <v>0</v>
      </c>
      <c r="O4593" s="6" t="n">
        <f aca="false">IF(1_Data_EDA!D4594="Pacific Asia",1,0)</f>
        <v>1</v>
      </c>
      <c r="P4593" s="6" t="n">
        <f aca="false">IF(1_Data_EDA!D4594="USCA",1,0)</f>
        <v>0</v>
      </c>
      <c r="Q4593" s="6" t="n">
        <f aca="false">IF(C4593&gt;MEDIAN(C$5:C$8004),1,0)</f>
        <v>1</v>
      </c>
      <c r="R4593" s="6" t="n">
        <f aca="false">IF(D4593&gt;2,1,0)</f>
        <v>0</v>
      </c>
    </row>
    <row r="4594" customFormat="false" ht="15" hidden="false" customHeight="true" outlineLevel="0" collapsed="false">
      <c r="A4594" s="6" t="n">
        <f aca="false">1_Data_EDA!O4595</f>
        <v>0</v>
      </c>
      <c r="B4594" s="6" t="n">
        <f aca="false">1_Data_EDA!H4595</f>
        <v>4</v>
      </c>
      <c r="C4594" s="7" t="n">
        <f aca="false">1_Data_EDA!I4595</f>
        <v>49.97999954</v>
      </c>
      <c r="D4594" s="6" t="n">
        <f aca="false">1_Data_EDA!J4595</f>
        <v>5</v>
      </c>
      <c r="E4594" s="7" t="n">
        <f aca="false">1_Data_EDA!K4595</f>
        <v>249.8999939</v>
      </c>
      <c r="F4594" s="7" t="n">
        <f aca="false">1_Data_EDA!L4595</f>
        <v>12.5</v>
      </c>
      <c r="G4594" s="8" t="n">
        <f aca="false">1_Data_EDA!M4595</f>
        <v>0.050000001</v>
      </c>
      <c r="H4594" s="6" t="n">
        <f aca="false">IF(1_Data_EDA!B4595="First Class",1,0)</f>
        <v>0</v>
      </c>
      <c r="I4594" s="6" t="n">
        <f aca="false">IF(1_Data_EDA!B4595="Second Class",1,0)</f>
        <v>0</v>
      </c>
      <c r="J4594" s="6" t="n">
        <f aca="false">IF(1_Data_EDA!B4595="Same Day",1,0)</f>
        <v>0</v>
      </c>
      <c r="K4594" s="6" t="n">
        <f aca="false">IF(1_Data_EDA!C4595="Corporate",1,0)</f>
        <v>0</v>
      </c>
      <c r="L4594" s="6" t="n">
        <f aca="false">IF(1_Data_EDA!C4595="Home Office",1,0)</f>
        <v>0</v>
      </c>
      <c r="M4594" s="6" t="n">
        <f aca="false">IF(1_Data_EDA!D4595="Europe",1,0)</f>
        <v>1</v>
      </c>
      <c r="N4594" s="6" t="n">
        <f aca="false">IF(1_Data_EDA!D4595="LATAM",1,0)</f>
        <v>0</v>
      </c>
      <c r="O4594" s="6" t="n">
        <f aca="false">IF(1_Data_EDA!D4595="Pacific Asia",1,0)</f>
        <v>0</v>
      </c>
      <c r="P4594" s="6" t="n">
        <f aca="false">IF(1_Data_EDA!D4595="USCA",1,0)</f>
        <v>0</v>
      </c>
      <c r="Q4594" s="6" t="n">
        <f aca="false">IF(C4594&gt;MEDIAN(C$5:C$8004),1,0)</f>
        <v>0</v>
      </c>
      <c r="R4594" s="6" t="n">
        <f aca="false">IF(D4594&gt;2,1,0)</f>
        <v>1</v>
      </c>
    </row>
    <row r="4595" customFormat="false" ht="15" hidden="false" customHeight="true" outlineLevel="0" collapsed="false">
      <c r="A4595" s="6" t="n">
        <f aca="false">1_Data_EDA!O4596</f>
        <v>0</v>
      </c>
      <c r="B4595" s="6" t="n">
        <f aca="false">1_Data_EDA!H4596</f>
        <v>4</v>
      </c>
      <c r="C4595" s="7" t="n">
        <f aca="false">1_Data_EDA!I4596</f>
        <v>299.980011</v>
      </c>
      <c r="D4595" s="6" t="n">
        <f aca="false">1_Data_EDA!J4596</f>
        <v>1</v>
      </c>
      <c r="E4595" s="7" t="n">
        <f aca="false">1_Data_EDA!K4596</f>
        <v>299.980011</v>
      </c>
      <c r="F4595" s="7" t="n">
        <f aca="false">1_Data_EDA!L4596</f>
        <v>16.5</v>
      </c>
      <c r="G4595" s="8" t="n">
        <f aca="false">1_Data_EDA!M4596</f>
        <v>0.059999999</v>
      </c>
      <c r="H4595" s="6" t="n">
        <f aca="false">IF(1_Data_EDA!B4596="First Class",1,0)</f>
        <v>0</v>
      </c>
      <c r="I4595" s="6" t="n">
        <f aca="false">IF(1_Data_EDA!B4596="Second Class",1,0)</f>
        <v>0</v>
      </c>
      <c r="J4595" s="6" t="n">
        <f aca="false">IF(1_Data_EDA!B4596="Same Day",1,0)</f>
        <v>0</v>
      </c>
      <c r="K4595" s="6" t="n">
        <f aca="false">IF(1_Data_EDA!C4596="Corporate",1,0)</f>
        <v>0</v>
      </c>
      <c r="L4595" s="6" t="n">
        <f aca="false">IF(1_Data_EDA!C4596="Home Office",1,0)</f>
        <v>0</v>
      </c>
      <c r="M4595" s="6" t="n">
        <f aca="false">IF(1_Data_EDA!D4596="Europe",1,0)</f>
        <v>0</v>
      </c>
      <c r="N4595" s="6" t="n">
        <f aca="false">IF(1_Data_EDA!D4596="LATAM",1,0)</f>
        <v>0</v>
      </c>
      <c r="O4595" s="6" t="n">
        <f aca="false">IF(1_Data_EDA!D4596="Pacific Asia",1,0)</f>
        <v>0</v>
      </c>
      <c r="P4595" s="6" t="n">
        <f aca="false">IF(1_Data_EDA!D4596="USCA",1,0)</f>
        <v>0</v>
      </c>
      <c r="Q4595" s="6" t="n">
        <f aca="false">IF(C4595&gt;MEDIAN(C$5:C$8004),1,0)</f>
        <v>1</v>
      </c>
      <c r="R4595" s="6" t="n">
        <f aca="false">IF(D4595&gt;2,1,0)</f>
        <v>0</v>
      </c>
    </row>
    <row r="4596" customFormat="false" ht="15" hidden="false" customHeight="true" outlineLevel="0" collapsed="false">
      <c r="A4596" s="6" t="n">
        <f aca="false">1_Data_EDA!O4597</f>
        <v>1</v>
      </c>
      <c r="B4596" s="6" t="n">
        <f aca="false">1_Data_EDA!H4597</f>
        <v>0</v>
      </c>
      <c r="C4596" s="7" t="n">
        <f aca="false">1_Data_EDA!I4597</f>
        <v>25</v>
      </c>
      <c r="D4596" s="6" t="n">
        <f aca="false">1_Data_EDA!J4597</f>
        <v>3</v>
      </c>
      <c r="E4596" s="7" t="n">
        <f aca="false">1_Data_EDA!K4597</f>
        <v>75</v>
      </c>
      <c r="F4596" s="7" t="n">
        <f aca="false">1_Data_EDA!L4597</f>
        <v>0.75</v>
      </c>
      <c r="G4596" s="8" t="n">
        <f aca="false">1_Data_EDA!M4597</f>
        <v>0.01</v>
      </c>
      <c r="H4596" s="6" t="n">
        <f aca="false">IF(1_Data_EDA!B4597="First Class",1,0)</f>
        <v>0</v>
      </c>
      <c r="I4596" s="6" t="n">
        <f aca="false">IF(1_Data_EDA!B4597="Second Class",1,0)</f>
        <v>0</v>
      </c>
      <c r="J4596" s="6" t="n">
        <f aca="false">IF(1_Data_EDA!B4597="Same Day",1,0)</f>
        <v>1</v>
      </c>
      <c r="K4596" s="6" t="n">
        <f aca="false">IF(1_Data_EDA!C4597="Corporate",1,0)</f>
        <v>0</v>
      </c>
      <c r="L4596" s="6" t="n">
        <f aca="false">IF(1_Data_EDA!C4597="Home Office",1,0)</f>
        <v>0</v>
      </c>
      <c r="M4596" s="6" t="n">
        <f aca="false">IF(1_Data_EDA!D4597="Europe",1,0)</f>
        <v>1</v>
      </c>
      <c r="N4596" s="6" t="n">
        <f aca="false">IF(1_Data_EDA!D4597="LATAM",1,0)</f>
        <v>0</v>
      </c>
      <c r="O4596" s="6" t="n">
        <f aca="false">IF(1_Data_EDA!D4597="Pacific Asia",1,0)</f>
        <v>0</v>
      </c>
      <c r="P4596" s="6" t="n">
        <f aca="false">IF(1_Data_EDA!D4597="USCA",1,0)</f>
        <v>0</v>
      </c>
      <c r="Q4596" s="6" t="n">
        <f aca="false">IF(C4596&gt;MEDIAN(C$5:C$8004),1,0)</f>
        <v>0</v>
      </c>
      <c r="R4596" s="6" t="n">
        <f aca="false">IF(D4596&gt;2,1,0)</f>
        <v>1</v>
      </c>
    </row>
    <row r="4597" customFormat="false" ht="15" hidden="false" customHeight="true" outlineLevel="0" collapsed="false">
      <c r="A4597" s="6" t="n">
        <f aca="false">1_Data_EDA!O4598</f>
        <v>1</v>
      </c>
      <c r="B4597" s="6" t="n">
        <f aca="false">1_Data_EDA!H4598</f>
        <v>2</v>
      </c>
      <c r="C4597" s="7" t="n">
        <f aca="false">1_Data_EDA!I4598</f>
        <v>129.9900055</v>
      </c>
      <c r="D4597" s="6" t="n">
        <f aca="false">1_Data_EDA!J4598</f>
        <v>1</v>
      </c>
      <c r="E4597" s="7" t="n">
        <f aca="false">1_Data_EDA!K4598</f>
        <v>129.9900055</v>
      </c>
      <c r="F4597" s="7" t="n">
        <f aca="false">1_Data_EDA!L4598</f>
        <v>5.199999809</v>
      </c>
      <c r="G4597" s="8" t="n">
        <f aca="false">1_Data_EDA!M4598</f>
        <v>0.039999999</v>
      </c>
      <c r="H4597" s="6" t="n">
        <f aca="false">IF(1_Data_EDA!B4598="First Class",1,0)</f>
        <v>0</v>
      </c>
      <c r="I4597" s="6" t="n">
        <f aca="false">IF(1_Data_EDA!B4598="Second Class",1,0)</f>
        <v>1</v>
      </c>
      <c r="J4597" s="6" t="n">
        <f aca="false">IF(1_Data_EDA!B4598="Same Day",1,0)</f>
        <v>0</v>
      </c>
      <c r="K4597" s="6" t="n">
        <f aca="false">IF(1_Data_EDA!C4598="Corporate",1,0)</f>
        <v>1</v>
      </c>
      <c r="L4597" s="6" t="n">
        <f aca="false">IF(1_Data_EDA!C4598="Home Office",1,0)</f>
        <v>0</v>
      </c>
      <c r="M4597" s="6" t="n">
        <f aca="false">IF(1_Data_EDA!D4598="Europe",1,0)</f>
        <v>0</v>
      </c>
      <c r="N4597" s="6" t="n">
        <f aca="false">IF(1_Data_EDA!D4598="LATAM",1,0)</f>
        <v>0</v>
      </c>
      <c r="O4597" s="6" t="n">
        <f aca="false">IF(1_Data_EDA!D4598="Pacific Asia",1,0)</f>
        <v>1</v>
      </c>
      <c r="P4597" s="6" t="n">
        <f aca="false">IF(1_Data_EDA!D4598="USCA",1,0)</f>
        <v>0</v>
      </c>
      <c r="Q4597" s="6" t="n">
        <f aca="false">IF(C4597&gt;MEDIAN(C$5:C$8004),1,0)</f>
        <v>1</v>
      </c>
      <c r="R4597" s="6" t="n">
        <f aca="false">IF(D4597&gt;2,1,0)</f>
        <v>0</v>
      </c>
    </row>
    <row r="4598" customFormat="false" ht="15" hidden="false" customHeight="true" outlineLevel="0" collapsed="false">
      <c r="A4598" s="6" t="n">
        <f aca="false">1_Data_EDA!O4599</f>
        <v>1</v>
      </c>
      <c r="B4598" s="6" t="n">
        <f aca="false">1_Data_EDA!H4599</f>
        <v>0</v>
      </c>
      <c r="C4598" s="7" t="n">
        <f aca="false">1_Data_EDA!I4599</f>
        <v>39.99000168</v>
      </c>
      <c r="D4598" s="6" t="n">
        <f aca="false">1_Data_EDA!J4599</f>
        <v>1</v>
      </c>
      <c r="E4598" s="7" t="n">
        <f aca="false">1_Data_EDA!K4599</f>
        <v>39.99000168</v>
      </c>
      <c r="F4598" s="7" t="n">
        <f aca="false">1_Data_EDA!L4599</f>
        <v>0.800000012</v>
      </c>
      <c r="G4598" s="8" t="n">
        <f aca="false">1_Data_EDA!M4599</f>
        <v>0.02</v>
      </c>
      <c r="H4598" s="6" t="n">
        <f aca="false">IF(1_Data_EDA!B4599="First Class",1,0)</f>
        <v>0</v>
      </c>
      <c r="I4598" s="6" t="n">
        <f aca="false">IF(1_Data_EDA!B4599="Second Class",1,0)</f>
        <v>0</v>
      </c>
      <c r="J4598" s="6" t="n">
        <f aca="false">IF(1_Data_EDA!B4599="Same Day",1,0)</f>
        <v>1</v>
      </c>
      <c r="K4598" s="6" t="n">
        <f aca="false">IF(1_Data_EDA!C4599="Corporate",1,0)</f>
        <v>0</v>
      </c>
      <c r="L4598" s="6" t="n">
        <f aca="false">IF(1_Data_EDA!C4599="Home Office",1,0)</f>
        <v>0</v>
      </c>
      <c r="M4598" s="6" t="n">
        <f aca="false">IF(1_Data_EDA!D4599="Europe",1,0)</f>
        <v>0</v>
      </c>
      <c r="N4598" s="6" t="n">
        <f aca="false">IF(1_Data_EDA!D4599="LATAM",1,0)</f>
        <v>0</v>
      </c>
      <c r="O4598" s="6" t="n">
        <f aca="false">IF(1_Data_EDA!D4599="Pacific Asia",1,0)</f>
        <v>1</v>
      </c>
      <c r="P4598" s="6" t="n">
        <f aca="false">IF(1_Data_EDA!D4599="USCA",1,0)</f>
        <v>0</v>
      </c>
      <c r="Q4598" s="6" t="n">
        <f aca="false">IF(C4598&gt;MEDIAN(C$5:C$8004),1,0)</f>
        <v>0</v>
      </c>
      <c r="R4598" s="6" t="n">
        <f aca="false">IF(D4598&gt;2,1,0)</f>
        <v>0</v>
      </c>
    </row>
    <row r="4599" customFormat="false" ht="15" hidden="false" customHeight="true" outlineLevel="0" collapsed="false">
      <c r="A4599" s="6" t="n">
        <f aca="false">1_Data_EDA!O4600</f>
        <v>1</v>
      </c>
      <c r="B4599" s="6" t="n">
        <f aca="false">1_Data_EDA!H4600</f>
        <v>4</v>
      </c>
      <c r="C4599" s="7" t="n">
        <f aca="false">1_Data_EDA!I4600</f>
        <v>199.9900055</v>
      </c>
      <c r="D4599" s="6" t="n">
        <f aca="false">1_Data_EDA!J4600</f>
        <v>1</v>
      </c>
      <c r="E4599" s="7" t="n">
        <f aca="false">1_Data_EDA!K4600</f>
        <v>199.9900055</v>
      </c>
      <c r="F4599" s="7" t="n">
        <f aca="false">1_Data_EDA!L4600</f>
        <v>20</v>
      </c>
      <c r="G4599" s="8" t="n">
        <f aca="false">1_Data_EDA!M4600</f>
        <v>0.100000001</v>
      </c>
      <c r="H4599" s="6" t="n">
        <f aca="false">IF(1_Data_EDA!B4600="First Class",1,0)</f>
        <v>0</v>
      </c>
      <c r="I4599" s="6" t="n">
        <f aca="false">IF(1_Data_EDA!B4600="Second Class",1,0)</f>
        <v>0</v>
      </c>
      <c r="J4599" s="6" t="n">
        <f aca="false">IF(1_Data_EDA!B4600="Same Day",1,0)</f>
        <v>0</v>
      </c>
      <c r="K4599" s="6" t="n">
        <f aca="false">IF(1_Data_EDA!C4600="Corporate",1,0)</f>
        <v>0</v>
      </c>
      <c r="L4599" s="6" t="n">
        <f aca="false">IF(1_Data_EDA!C4600="Home Office",1,0)</f>
        <v>0</v>
      </c>
      <c r="M4599" s="6" t="n">
        <f aca="false">IF(1_Data_EDA!D4600="Europe",1,0)</f>
        <v>0</v>
      </c>
      <c r="N4599" s="6" t="n">
        <f aca="false">IF(1_Data_EDA!D4600="LATAM",1,0)</f>
        <v>0</v>
      </c>
      <c r="O4599" s="6" t="n">
        <f aca="false">IF(1_Data_EDA!D4600="Pacific Asia",1,0)</f>
        <v>1</v>
      </c>
      <c r="P4599" s="6" t="n">
        <f aca="false">IF(1_Data_EDA!D4600="USCA",1,0)</f>
        <v>0</v>
      </c>
      <c r="Q4599" s="6" t="n">
        <f aca="false">IF(C4599&gt;MEDIAN(C$5:C$8004),1,0)</f>
        <v>1</v>
      </c>
      <c r="R4599" s="6" t="n">
        <f aca="false">IF(D4599&gt;2,1,0)</f>
        <v>0</v>
      </c>
    </row>
    <row r="4600" customFormat="false" ht="15" hidden="false" customHeight="true" outlineLevel="0" collapsed="false">
      <c r="A4600" s="6" t="n">
        <f aca="false">1_Data_EDA!O4601</f>
        <v>1</v>
      </c>
      <c r="B4600" s="6" t="n">
        <f aca="false">1_Data_EDA!H4601</f>
        <v>1</v>
      </c>
      <c r="C4600" s="7" t="n">
        <f aca="false">1_Data_EDA!I4601</f>
        <v>39.99000168</v>
      </c>
      <c r="D4600" s="6" t="n">
        <f aca="false">1_Data_EDA!J4601</f>
        <v>5</v>
      </c>
      <c r="E4600" s="7" t="n">
        <f aca="false">1_Data_EDA!K4601</f>
        <v>199.9499969</v>
      </c>
      <c r="F4600" s="7" t="n">
        <f aca="false">1_Data_EDA!L4601</f>
        <v>49.99000168</v>
      </c>
      <c r="G4600" s="8" t="n">
        <f aca="false">1_Data_EDA!M4601</f>
        <v>0.25</v>
      </c>
      <c r="H4600" s="6" t="n">
        <f aca="false">IF(1_Data_EDA!B4601="First Class",1,0)</f>
        <v>1</v>
      </c>
      <c r="I4600" s="6" t="n">
        <f aca="false">IF(1_Data_EDA!B4601="Second Class",1,0)</f>
        <v>0</v>
      </c>
      <c r="J4600" s="6" t="n">
        <f aca="false">IF(1_Data_EDA!B4601="Same Day",1,0)</f>
        <v>0</v>
      </c>
      <c r="K4600" s="6" t="n">
        <f aca="false">IF(1_Data_EDA!C4601="Corporate",1,0)</f>
        <v>0</v>
      </c>
      <c r="L4600" s="6" t="n">
        <f aca="false">IF(1_Data_EDA!C4601="Home Office",1,0)</f>
        <v>1</v>
      </c>
      <c r="M4600" s="6" t="n">
        <f aca="false">IF(1_Data_EDA!D4601="Europe",1,0)</f>
        <v>1</v>
      </c>
      <c r="N4600" s="6" t="n">
        <f aca="false">IF(1_Data_EDA!D4601="LATAM",1,0)</f>
        <v>0</v>
      </c>
      <c r="O4600" s="6" t="n">
        <f aca="false">IF(1_Data_EDA!D4601="Pacific Asia",1,0)</f>
        <v>0</v>
      </c>
      <c r="P4600" s="6" t="n">
        <f aca="false">IF(1_Data_EDA!D4601="USCA",1,0)</f>
        <v>0</v>
      </c>
      <c r="Q4600" s="6" t="n">
        <f aca="false">IF(C4600&gt;MEDIAN(C$5:C$8004),1,0)</f>
        <v>0</v>
      </c>
      <c r="R4600" s="6" t="n">
        <f aca="false">IF(D4600&gt;2,1,0)</f>
        <v>1</v>
      </c>
    </row>
    <row r="4601" customFormat="false" ht="15" hidden="false" customHeight="true" outlineLevel="0" collapsed="false">
      <c r="A4601" s="6" t="n">
        <f aca="false">1_Data_EDA!O4602</f>
        <v>1</v>
      </c>
      <c r="B4601" s="6" t="n">
        <f aca="false">1_Data_EDA!H4602</f>
        <v>4</v>
      </c>
      <c r="C4601" s="7" t="n">
        <f aca="false">1_Data_EDA!I4602</f>
        <v>50</v>
      </c>
      <c r="D4601" s="6" t="n">
        <f aca="false">1_Data_EDA!J4602</f>
        <v>1</v>
      </c>
      <c r="E4601" s="7" t="n">
        <f aca="false">1_Data_EDA!K4602</f>
        <v>50</v>
      </c>
      <c r="F4601" s="7" t="n">
        <f aca="false">1_Data_EDA!L4602</f>
        <v>8</v>
      </c>
      <c r="G4601" s="8" t="n">
        <f aca="false">1_Data_EDA!M4602</f>
        <v>0.159999996</v>
      </c>
      <c r="H4601" s="6" t="n">
        <f aca="false">IF(1_Data_EDA!B4602="First Class",1,0)</f>
        <v>0</v>
      </c>
      <c r="I4601" s="6" t="n">
        <f aca="false">IF(1_Data_EDA!B4602="Second Class",1,0)</f>
        <v>0</v>
      </c>
      <c r="J4601" s="6" t="n">
        <f aca="false">IF(1_Data_EDA!B4602="Same Day",1,0)</f>
        <v>0</v>
      </c>
      <c r="K4601" s="6" t="n">
        <f aca="false">IF(1_Data_EDA!C4602="Corporate",1,0)</f>
        <v>0</v>
      </c>
      <c r="L4601" s="6" t="n">
        <f aca="false">IF(1_Data_EDA!C4602="Home Office",1,0)</f>
        <v>0</v>
      </c>
      <c r="M4601" s="6" t="n">
        <f aca="false">IF(1_Data_EDA!D4602="Europe",1,0)</f>
        <v>1</v>
      </c>
      <c r="N4601" s="6" t="n">
        <f aca="false">IF(1_Data_EDA!D4602="LATAM",1,0)</f>
        <v>0</v>
      </c>
      <c r="O4601" s="6" t="n">
        <f aca="false">IF(1_Data_EDA!D4602="Pacific Asia",1,0)</f>
        <v>0</v>
      </c>
      <c r="P4601" s="6" t="n">
        <f aca="false">IF(1_Data_EDA!D4602="USCA",1,0)</f>
        <v>0</v>
      </c>
      <c r="Q4601" s="6" t="n">
        <f aca="false">IF(C4601&gt;MEDIAN(C$5:C$8004),1,0)</f>
        <v>0</v>
      </c>
      <c r="R4601" s="6" t="n">
        <f aca="false">IF(D4601&gt;2,1,0)</f>
        <v>0</v>
      </c>
    </row>
    <row r="4602" customFormat="false" ht="15" hidden="false" customHeight="true" outlineLevel="0" collapsed="false">
      <c r="A4602" s="6" t="n">
        <f aca="false">1_Data_EDA!O4603</f>
        <v>1</v>
      </c>
      <c r="B4602" s="6" t="n">
        <f aca="false">1_Data_EDA!H4603</f>
        <v>1</v>
      </c>
      <c r="C4602" s="7" t="n">
        <f aca="false">1_Data_EDA!I4603</f>
        <v>399.980011</v>
      </c>
      <c r="D4602" s="6" t="n">
        <f aca="false">1_Data_EDA!J4603</f>
        <v>1</v>
      </c>
      <c r="E4602" s="7" t="n">
        <f aca="false">1_Data_EDA!K4603</f>
        <v>399.980011</v>
      </c>
      <c r="F4602" s="7" t="n">
        <f aca="false">1_Data_EDA!L4603</f>
        <v>16</v>
      </c>
      <c r="G4602" s="8" t="n">
        <f aca="false">1_Data_EDA!M4603</f>
        <v>0.039999999</v>
      </c>
      <c r="H4602" s="6" t="n">
        <f aca="false">IF(1_Data_EDA!B4603="First Class",1,0)</f>
        <v>1</v>
      </c>
      <c r="I4602" s="6" t="n">
        <f aca="false">IF(1_Data_EDA!B4603="Second Class",1,0)</f>
        <v>0</v>
      </c>
      <c r="J4602" s="6" t="n">
        <f aca="false">IF(1_Data_EDA!B4603="Same Day",1,0)</f>
        <v>0</v>
      </c>
      <c r="K4602" s="6" t="n">
        <f aca="false">IF(1_Data_EDA!C4603="Corporate",1,0)</f>
        <v>0</v>
      </c>
      <c r="L4602" s="6" t="n">
        <f aca="false">IF(1_Data_EDA!C4603="Home Office",1,0)</f>
        <v>0</v>
      </c>
      <c r="M4602" s="6" t="n">
        <f aca="false">IF(1_Data_EDA!D4603="Europe",1,0)</f>
        <v>0</v>
      </c>
      <c r="N4602" s="6" t="n">
        <f aca="false">IF(1_Data_EDA!D4603="LATAM",1,0)</f>
        <v>1</v>
      </c>
      <c r="O4602" s="6" t="n">
        <f aca="false">IF(1_Data_EDA!D4603="Pacific Asia",1,0)</f>
        <v>0</v>
      </c>
      <c r="P4602" s="6" t="n">
        <f aca="false">IF(1_Data_EDA!D4603="USCA",1,0)</f>
        <v>0</v>
      </c>
      <c r="Q4602" s="6" t="n">
        <f aca="false">IF(C4602&gt;MEDIAN(C$5:C$8004),1,0)</f>
        <v>1</v>
      </c>
      <c r="R4602" s="6" t="n">
        <f aca="false">IF(D4602&gt;2,1,0)</f>
        <v>0</v>
      </c>
    </row>
    <row r="4603" customFormat="false" ht="15" hidden="false" customHeight="true" outlineLevel="0" collapsed="false">
      <c r="A4603" s="6" t="n">
        <f aca="false">1_Data_EDA!O4604</f>
        <v>1</v>
      </c>
      <c r="B4603" s="6" t="n">
        <f aca="false">1_Data_EDA!H4604</f>
        <v>0</v>
      </c>
      <c r="C4603" s="7" t="n">
        <f aca="false">1_Data_EDA!I4604</f>
        <v>108</v>
      </c>
      <c r="D4603" s="6" t="n">
        <f aca="false">1_Data_EDA!J4604</f>
        <v>1</v>
      </c>
      <c r="E4603" s="7" t="n">
        <f aca="false">1_Data_EDA!K4604</f>
        <v>108</v>
      </c>
      <c r="F4603" s="7" t="n">
        <f aca="false">1_Data_EDA!L4604</f>
        <v>14.03999996</v>
      </c>
      <c r="G4603" s="8" t="n">
        <f aca="false">1_Data_EDA!M4604</f>
        <v>0.129999995</v>
      </c>
      <c r="H4603" s="6" t="n">
        <f aca="false">IF(1_Data_EDA!B4604="First Class",1,0)</f>
        <v>0</v>
      </c>
      <c r="I4603" s="6" t="n">
        <f aca="false">IF(1_Data_EDA!B4604="Second Class",1,0)</f>
        <v>0</v>
      </c>
      <c r="J4603" s="6" t="n">
        <f aca="false">IF(1_Data_EDA!B4604="Same Day",1,0)</f>
        <v>1</v>
      </c>
      <c r="K4603" s="6" t="n">
        <f aca="false">IF(1_Data_EDA!C4604="Corporate",1,0)</f>
        <v>0</v>
      </c>
      <c r="L4603" s="6" t="n">
        <f aca="false">IF(1_Data_EDA!C4604="Home Office",1,0)</f>
        <v>1</v>
      </c>
      <c r="M4603" s="6" t="n">
        <f aca="false">IF(1_Data_EDA!D4604="Europe",1,0)</f>
        <v>1</v>
      </c>
      <c r="N4603" s="6" t="n">
        <f aca="false">IF(1_Data_EDA!D4604="LATAM",1,0)</f>
        <v>0</v>
      </c>
      <c r="O4603" s="6" t="n">
        <f aca="false">IF(1_Data_EDA!D4604="Pacific Asia",1,0)</f>
        <v>0</v>
      </c>
      <c r="P4603" s="6" t="n">
        <f aca="false">IF(1_Data_EDA!D4604="USCA",1,0)</f>
        <v>0</v>
      </c>
      <c r="Q4603" s="6" t="n">
        <f aca="false">IF(C4603&gt;MEDIAN(C$5:C$8004),1,0)</f>
        <v>1</v>
      </c>
      <c r="R4603" s="6" t="n">
        <f aca="false">IF(D4603&gt;2,1,0)</f>
        <v>0</v>
      </c>
    </row>
    <row r="4604" customFormat="false" ht="15" hidden="false" customHeight="true" outlineLevel="0" collapsed="false">
      <c r="A4604" s="6" t="n">
        <f aca="false">1_Data_EDA!O4605</f>
        <v>1</v>
      </c>
      <c r="B4604" s="6" t="n">
        <f aca="false">1_Data_EDA!H4605</f>
        <v>2</v>
      </c>
      <c r="C4604" s="7" t="n">
        <f aca="false">1_Data_EDA!I4605</f>
        <v>299.980011</v>
      </c>
      <c r="D4604" s="6" t="n">
        <f aca="false">1_Data_EDA!J4605</f>
        <v>1</v>
      </c>
      <c r="E4604" s="7" t="n">
        <f aca="false">1_Data_EDA!K4605</f>
        <v>299.980011</v>
      </c>
      <c r="F4604" s="7" t="n">
        <f aca="false">1_Data_EDA!L4605</f>
        <v>39</v>
      </c>
      <c r="G4604" s="8" t="n">
        <f aca="false">1_Data_EDA!M4605</f>
        <v>0.129999995</v>
      </c>
      <c r="H4604" s="6" t="n">
        <f aca="false">IF(1_Data_EDA!B4605="First Class",1,0)</f>
        <v>0</v>
      </c>
      <c r="I4604" s="6" t="n">
        <f aca="false">IF(1_Data_EDA!B4605="Second Class",1,0)</f>
        <v>1</v>
      </c>
      <c r="J4604" s="6" t="n">
        <f aca="false">IF(1_Data_EDA!B4605="Same Day",1,0)</f>
        <v>0</v>
      </c>
      <c r="K4604" s="6" t="n">
        <f aca="false">IF(1_Data_EDA!C4605="Corporate",1,0)</f>
        <v>1</v>
      </c>
      <c r="L4604" s="6" t="n">
        <f aca="false">IF(1_Data_EDA!C4605="Home Office",1,0)</f>
        <v>0</v>
      </c>
      <c r="M4604" s="6" t="n">
        <f aca="false">IF(1_Data_EDA!D4605="Europe",1,0)</f>
        <v>0</v>
      </c>
      <c r="N4604" s="6" t="n">
        <f aca="false">IF(1_Data_EDA!D4605="LATAM",1,0)</f>
        <v>1</v>
      </c>
      <c r="O4604" s="6" t="n">
        <f aca="false">IF(1_Data_EDA!D4605="Pacific Asia",1,0)</f>
        <v>0</v>
      </c>
      <c r="P4604" s="6" t="n">
        <f aca="false">IF(1_Data_EDA!D4605="USCA",1,0)</f>
        <v>0</v>
      </c>
      <c r="Q4604" s="6" t="n">
        <f aca="false">IF(C4604&gt;MEDIAN(C$5:C$8004),1,0)</f>
        <v>1</v>
      </c>
      <c r="R4604" s="6" t="n">
        <f aca="false">IF(D4604&gt;2,1,0)</f>
        <v>0</v>
      </c>
    </row>
    <row r="4605" customFormat="false" ht="15" hidden="false" customHeight="true" outlineLevel="0" collapsed="false">
      <c r="A4605" s="6" t="n">
        <f aca="false">1_Data_EDA!O4606</f>
        <v>1</v>
      </c>
      <c r="B4605" s="6" t="n">
        <f aca="false">1_Data_EDA!H4606</f>
        <v>2</v>
      </c>
      <c r="C4605" s="7" t="n">
        <f aca="false">1_Data_EDA!I4606</f>
        <v>129.9900055</v>
      </c>
      <c r="D4605" s="6" t="n">
        <f aca="false">1_Data_EDA!J4606</f>
        <v>1</v>
      </c>
      <c r="E4605" s="7" t="n">
        <f aca="false">1_Data_EDA!K4606</f>
        <v>129.9900055</v>
      </c>
      <c r="F4605" s="7" t="n">
        <f aca="false">1_Data_EDA!L4606</f>
        <v>22.10000038</v>
      </c>
      <c r="G4605" s="8" t="n">
        <f aca="false">1_Data_EDA!M4606</f>
        <v>0.170000002</v>
      </c>
      <c r="H4605" s="6" t="n">
        <f aca="false">IF(1_Data_EDA!B4606="First Class",1,0)</f>
        <v>0</v>
      </c>
      <c r="I4605" s="6" t="n">
        <f aca="false">IF(1_Data_EDA!B4606="Second Class",1,0)</f>
        <v>1</v>
      </c>
      <c r="J4605" s="6" t="n">
        <f aca="false">IF(1_Data_EDA!B4606="Same Day",1,0)</f>
        <v>0</v>
      </c>
      <c r="K4605" s="6" t="n">
        <f aca="false">IF(1_Data_EDA!C4606="Corporate",1,0)</f>
        <v>0</v>
      </c>
      <c r="L4605" s="6" t="n">
        <f aca="false">IF(1_Data_EDA!C4606="Home Office",1,0)</f>
        <v>1</v>
      </c>
      <c r="M4605" s="6" t="n">
        <f aca="false">IF(1_Data_EDA!D4606="Europe",1,0)</f>
        <v>0</v>
      </c>
      <c r="N4605" s="6" t="n">
        <f aca="false">IF(1_Data_EDA!D4606="LATAM",1,0)</f>
        <v>0</v>
      </c>
      <c r="O4605" s="6" t="n">
        <f aca="false">IF(1_Data_EDA!D4606="Pacific Asia",1,0)</f>
        <v>1</v>
      </c>
      <c r="P4605" s="6" t="n">
        <f aca="false">IF(1_Data_EDA!D4606="USCA",1,0)</f>
        <v>0</v>
      </c>
      <c r="Q4605" s="6" t="n">
        <f aca="false">IF(C4605&gt;MEDIAN(C$5:C$8004),1,0)</f>
        <v>1</v>
      </c>
      <c r="R4605" s="6" t="n">
        <f aca="false">IF(D4605&gt;2,1,0)</f>
        <v>0</v>
      </c>
    </row>
    <row r="4606" customFormat="false" ht="15" hidden="false" customHeight="true" outlineLevel="0" collapsed="false">
      <c r="A4606" s="6" t="n">
        <f aca="false">1_Data_EDA!O4607</f>
        <v>1</v>
      </c>
      <c r="B4606" s="6" t="n">
        <f aca="false">1_Data_EDA!H4607</f>
        <v>4</v>
      </c>
      <c r="C4606" s="7" t="n">
        <f aca="false">1_Data_EDA!I4607</f>
        <v>49.97999954</v>
      </c>
      <c r="D4606" s="6" t="n">
        <f aca="false">1_Data_EDA!J4607</f>
        <v>3</v>
      </c>
      <c r="E4606" s="7" t="n">
        <f aca="false">1_Data_EDA!K4607</f>
        <v>149.9400024</v>
      </c>
      <c r="F4606" s="7" t="n">
        <f aca="false">1_Data_EDA!L4607</f>
        <v>13.48999977</v>
      </c>
      <c r="G4606" s="8" t="n">
        <f aca="false">1_Data_EDA!M4607</f>
        <v>0.090000004</v>
      </c>
      <c r="H4606" s="6" t="n">
        <f aca="false">IF(1_Data_EDA!B4607="First Class",1,0)</f>
        <v>0</v>
      </c>
      <c r="I4606" s="6" t="n">
        <f aca="false">IF(1_Data_EDA!B4607="Second Class",1,0)</f>
        <v>0</v>
      </c>
      <c r="J4606" s="6" t="n">
        <f aca="false">IF(1_Data_EDA!B4607="Same Day",1,0)</f>
        <v>0</v>
      </c>
      <c r="K4606" s="6" t="n">
        <f aca="false">IF(1_Data_EDA!C4607="Corporate",1,0)</f>
        <v>0</v>
      </c>
      <c r="L4606" s="6" t="n">
        <f aca="false">IF(1_Data_EDA!C4607="Home Office",1,0)</f>
        <v>0</v>
      </c>
      <c r="M4606" s="6" t="n">
        <f aca="false">IF(1_Data_EDA!D4607="Europe",1,0)</f>
        <v>0</v>
      </c>
      <c r="N4606" s="6" t="n">
        <f aca="false">IF(1_Data_EDA!D4607="LATAM",1,0)</f>
        <v>0</v>
      </c>
      <c r="O4606" s="6" t="n">
        <f aca="false">IF(1_Data_EDA!D4607="Pacific Asia",1,0)</f>
        <v>1</v>
      </c>
      <c r="P4606" s="6" t="n">
        <f aca="false">IF(1_Data_EDA!D4607="USCA",1,0)</f>
        <v>0</v>
      </c>
      <c r="Q4606" s="6" t="n">
        <f aca="false">IF(C4606&gt;MEDIAN(C$5:C$8004),1,0)</f>
        <v>0</v>
      </c>
      <c r="R4606" s="6" t="n">
        <f aca="false">IF(D4606&gt;2,1,0)</f>
        <v>1</v>
      </c>
    </row>
    <row r="4607" customFormat="false" ht="15" hidden="false" customHeight="true" outlineLevel="0" collapsed="false">
      <c r="A4607" s="6" t="n">
        <f aca="false">1_Data_EDA!O4608</f>
        <v>1</v>
      </c>
      <c r="B4607" s="6" t="n">
        <f aca="false">1_Data_EDA!H4608</f>
        <v>2</v>
      </c>
      <c r="C4607" s="7" t="n">
        <f aca="false">1_Data_EDA!I4608</f>
        <v>49.97999954</v>
      </c>
      <c r="D4607" s="6" t="n">
        <f aca="false">1_Data_EDA!J4608</f>
        <v>2</v>
      </c>
      <c r="E4607" s="7" t="n">
        <f aca="false">1_Data_EDA!K4608</f>
        <v>99.95999908</v>
      </c>
      <c r="F4607" s="7" t="n">
        <f aca="false">1_Data_EDA!L4608</f>
        <v>19.98999977</v>
      </c>
      <c r="G4607" s="8" t="n">
        <f aca="false">1_Data_EDA!M4608</f>
        <v>0.200000003</v>
      </c>
      <c r="H4607" s="6" t="n">
        <f aca="false">IF(1_Data_EDA!B4608="First Class",1,0)</f>
        <v>0</v>
      </c>
      <c r="I4607" s="6" t="n">
        <f aca="false">IF(1_Data_EDA!B4608="Second Class",1,0)</f>
        <v>1</v>
      </c>
      <c r="J4607" s="6" t="n">
        <f aca="false">IF(1_Data_EDA!B4608="Same Day",1,0)</f>
        <v>0</v>
      </c>
      <c r="K4607" s="6" t="n">
        <f aca="false">IF(1_Data_EDA!C4608="Corporate",1,0)</f>
        <v>0</v>
      </c>
      <c r="L4607" s="6" t="n">
        <f aca="false">IF(1_Data_EDA!C4608="Home Office",1,0)</f>
        <v>0</v>
      </c>
      <c r="M4607" s="6" t="n">
        <f aca="false">IF(1_Data_EDA!D4608="Europe",1,0)</f>
        <v>0</v>
      </c>
      <c r="N4607" s="6" t="n">
        <f aca="false">IF(1_Data_EDA!D4608="LATAM",1,0)</f>
        <v>0</v>
      </c>
      <c r="O4607" s="6" t="n">
        <f aca="false">IF(1_Data_EDA!D4608="Pacific Asia",1,0)</f>
        <v>1</v>
      </c>
      <c r="P4607" s="6" t="n">
        <f aca="false">IF(1_Data_EDA!D4608="USCA",1,0)</f>
        <v>0</v>
      </c>
      <c r="Q4607" s="6" t="n">
        <f aca="false">IF(C4607&gt;MEDIAN(C$5:C$8004),1,0)</f>
        <v>0</v>
      </c>
      <c r="R4607" s="6" t="n">
        <f aca="false">IF(D4607&gt;2,1,0)</f>
        <v>0</v>
      </c>
    </row>
    <row r="4608" customFormat="false" ht="15" hidden="false" customHeight="true" outlineLevel="0" collapsed="false">
      <c r="A4608" s="6" t="n">
        <f aca="false">1_Data_EDA!O4609</f>
        <v>0</v>
      </c>
      <c r="B4608" s="6" t="n">
        <f aca="false">1_Data_EDA!H4609</f>
        <v>0</v>
      </c>
      <c r="C4608" s="7" t="n">
        <f aca="false">1_Data_EDA!I4609</f>
        <v>129.9900055</v>
      </c>
      <c r="D4608" s="6" t="n">
        <f aca="false">1_Data_EDA!J4609</f>
        <v>1</v>
      </c>
      <c r="E4608" s="7" t="n">
        <f aca="false">1_Data_EDA!K4609</f>
        <v>129.9900055</v>
      </c>
      <c r="F4608" s="7" t="n">
        <f aca="false">1_Data_EDA!L4609</f>
        <v>11.69999981</v>
      </c>
      <c r="G4608" s="8" t="n">
        <f aca="false">1_Data_EDA!M4609</f>
        <v>0.090000004</v>
      </c>
      <c r="H4608" s="6" t="n">
        <f aca="false">IF(1_Data_EDA!B4609="First Class",1,0)</f>
        <v>0</v>
      </c>
      <c r="I4608" s="6" t="n">
        <f aca="false">IF(1_Data_EDA!B4609="Second Class",1,0)</f>
        <v>0</v>
      </c>
      <c r="J4608" s="6" t="n">
        <f aca="false">IF(1_Data_EDA!B4609="Same Day",1,0)</f>
        <v>1</v>
      </c>
      <c r="K4608" s="6" t="n">
        <f aca="false">IF(1_Data_EDA!C4609="Corporate",1,0)</f>
        <v>1</v>
      </c>
      <c r="L4608" s="6" t="n">
        <f aca="false">IF(1_Data_EDA!C4609="Home Office",1,0)</f>
        <v>0</v>
      </c>
      <c r="M4608" s="6" t="n">
        <f aca="false">IF(1_Data_EDA!D4609="Europe",1,0)</f>
        <v>0</v>
      </c>
      <c r="N4608" s="6" t="n">
        <f aca="false">IF(1_Data_EDA!D4609="LATAM",1,0)</f>
        <v>0</v>
      </c>
      <c r="O4608" s="6" t="n">
        <f aca="false">IF(1_Data_EDA!D4609="Pacific Asia",1,0)</f>
        <v>0</v>
      </c>
      <c r="P4608" s="6" t="n">
        <f aca="false">IF(1_Data_EDA!D4609="USCA",1,0)</f>
        <v>0</v>
      </c>
      <c r="Q4608" s="6" t="n">
        <f aca="false">IF(C4608&gt;MEDIAN(C$5:C$8004),1,0)</f>
        <v>1</v>
      </c>
      <c r="R4608" s="6" t="n">
        <f aca="false">IF(D4608&gt;2,1,0)</f>
        <v>0</v>
      </c>
    </row>
    <row r="4609" customFormat="false" ht="15" hidden="false" customHeight="true" outlineLevel="0" collapsed="false">
      <c r="A4609" s="6" t="n">
        <f aca="false">1_Data_EDA!O4610</f>
        <v>0</v>
      </c>
      <c r="B4609" s="6" t="n">
        <f aca="false">1_Data_EDA!H4610</f>
        <v>0</v>
      </c>
      <c r="C4609" s="7" t="n">
        <f aca="false">1_Data_EDA!I4610</f>
        <v>25</v>
      </c>
      <c r="D4609" s="6" t="n">
        <f aca="false">1_Data_EDA!J4610</f>
        <v>5</v>
      </c>
      <c r="E4609" s="7" t="n">
        <f aca="false">1_Data_EDA!K4610</f>
        <v>125</v>
      </c>
      <c r="F4609" s="7" t="n">
        <f aca="false">1_Data_EDA!L4610</f>
        <v>8.75</v>
      </c>
      <c r="G4609" s="8" t="n">
        <f aca="false">1_Data_EDA!M4610</f>
        <v>0.07</v>
      </c>
      <c r="H4609" s="6" t="n">
        <f aca="false">IF(1_Data_EDA!B4610="First Class",1,0)</f>
        <v>0</v>
      </c>
      <c r="I4609" s="6" t="n">
        <f aca="false">IF(1_Data_EDA!B4610="Second Class",1,0)</f>
        <v>0</v>
      </c>
      <c r="J4609" s="6" t="n">
        <f aca="false">IF(1_Data_EDA!B4610="Same Day",1,0)</f>
        <v>1</v>
      </c>
      <c r="K4609" s="6" t="n">
        <f aca="false">IF(1_Data_EDA!C4610="Corporate",1,0)</f>
        <v>1</v>
      </c>
      <c r="L4609" s="6" t="n">
        <f aca="false">IF(1_Data_EDA!C4610="Home Office",1,0)</f>
        <v>0</v>
      </c>
      <c r="M4609" s="6" t="n">
        <f aca="false">IF(1_Data_EDA!D4610="Europe",1,0)</f>
        <v>0</v>
      </c>
      <c r="N4609" s="6" t="n">
        <f aca="false">IF(1_Data_EDA!D4610="LATAM",1,0)</f>
        <v>0</v>
      </c>
      <c r="O4609" s="6" t="n">
        <f aca="false">IF(1_Data_EDA!D4610="Pacific Asia",1,0)</f>
        <v>1</v>
      </c>
      <c r="P4609" s="6" t="n">
        <f aca="false">IF(1_Data_EDA!D4610="USCA",1,0)</f>
        <v>0</v>
      </c>
      <c r="Q4609" s="6" t="n">
        <f aca="false">IF(C4609&gt;MEDIAN(C$5:C$8004),1,0)</f>
        <v>0</v>
      </c>
      <c r="R4609" s="6" t="n">
        <f aca="false">IF(D4609&gt;2,1,0)</f>
        <v>1</v>
      </c>
    </row>
    <row r="4610" customFormat="false" ht="15" hidden="false" customHeight="true" outlineLevel="0" collapsed="false">
      <c r="A4610" s="6" t="n">
        <f aca="false">1_Data_EDA!O4611</f>
        <v>1</v>
      </c>
      <c r="B4610" s="6" t="n">
        <f aca="false">1_Data_EDA!H4611</f>
        <v>2</v>
      </c>
      <c r="C4610" s="7" t="n">
        <f aca="false">1_Data_EDA!I4611</f>
        <v>59.99000168</v>
      </c>
      <c r="D4610" s="6" t="n">
        <f aca="false">1_Data_EDA!J4611</f>
        <v>3</v>
      </c>
      <c r="E4610" s="7" t="n">
        <f aca="false">1_Data_EDA!K4611</f>
        <v>179.9700012</v>
      </c>
      <c r="F4610" s="7" t="n">
        <f aca="false">1_Data_EDA!L4611</f>
        <v>23.39999962</v>
      </c>
      <c r="G4610" s="8" t="n">
        <f aca="false">1_Data_EDA!M4611</f>
        <v>0.129999995</v>
      </c>
      <c r="H4610" s="6" t="n">
        <f aca="false">IF(1_Data_EDA!B4611="First Class",1,0)</f>
        <v>0</v>
      </c>
      <c r="I4610" s="6" t="n">
        <f aca="false">IF(1_Data_EDA!B4611="Second Class",1,0)</f>
        <v>1</v>
      </c>
      <c r="J4610" s="6" t="n">
        <f aca="false">IF(1_Data_EDA!B4611="Same Day",1,0)</f>
        <v>0</v>
      </c>
      <c r="K4610" s="6" t="n">
        <f aca="false">IF(1_Data_EDA!C4611="Corporate",1,0)</f>
        <v>1</v>
      </c>
      <c r="L4610" s="6" t="n">
        <f aca="false">IF(1_Data_EDA!C4611="Home Office",1,0)</f>
        <v>0</v>
      </c>
      <c r="M4610" s="6" t="n">
        <f aca="false">IF(1_Data_EDA!D4611="Europe",1,0)</f>
        <v>0</v>
      </c>
      <c r="N4610" s="6" t="n">
        <f aca="false">IF(1_Data_EDA!D4611="LATAM",1,0)</f>
        <v>0</v>
      </c>
      <c r="O4610" s="6" t="n">
        <f aca="false">IF(1_Data_EDA!D4611="Pacific Asia",1,0)</f>
        <v>1</v>
      </c>
      <c r="P4610" s="6" t="n">
        <f aca="false">IF(1_Data_EDA!D4611="USCA",1,0)</f>
        <v>0</v>
      </c>
      <c r="Q4610" s="6" t="n">
        <f aca="false">IF(C4610&gt;MEDIAN(C$5:C$8004),1,0)</f>
        <v>0</v>
      </c>
      <c r="R4610" s="6" t="n">
        <f aca="false">IF(D4610&gt;2,1,0)</f>
        <v>1</v>
      </c>
    </row>
    <row r="4611" customFormat="false" ht="15" hidden="false" customHeight="true" outlineLevel="0" collapsed="false">
      <c r="A4611" s="6" t="n">
        <f aca="false">1_Data_EDA!O4612</f>
        <v>0</v>
      </c>
      <c r="B4611" s="6" t="n">
        <f aca="false">1_Data_EDA!H4612</f>
        <v>4</v>
      </c>
      <c r="C4611" s="7" t="n">
        <f aca="false">1_Data_EDA!I4612</f>
        <v>59.99000168</v>
      </c>
      <c r="D4611" s="6" t="n">
        <f aca="false">1_Data_EDA!J4612</f>
        <v>4</v>
      </c>
      <c r="E4611" s="7" t="n">
        <f aca="false">1_Data_EDA!K4612</f>
        <v>239.9600067</v>
      </c>
      <c r="F4611" s="7" t="n">
        <f aca="false">1_Data_EDA!L4612</f>
        <v>59.99000168</v>
      </c>
      <c r="G4611" s="8" t="n">
        <f aca="false">1_Data_EDA!M4612</f>
        <v>0.25</v>
      </c>
      <c r="H4611" s="6" t="n">
        <f aca="false">IF(1_Data_EDA!B4612="First Class",1,0)</f>
        <v>0</v>
      </c>
      <c r="I4611" s="6" t="n">
        <f aca="false">IF(1_Data_EDA!B4612="Second Class",1,0)</f>
        <v>0</v>
      </c>
      <c r="J4611" s="6" t="n">
        <f aca="false">IF(1_Data_EDA!B4612="Same Day",1,0)</f>
        <v>0</v>
      </c>
      <c r="K4611" s="6" t="n">
        <f aca="false">IF(1_Data_EDA!C4612="Corporate",1,0)</f>
        <v>1</v>
      </c>
      <c r="L4611" s="6" t="n">
        <f aca="false">IF(1_Data_EDA!C4612="Home Office",1,0)</f>
        <v>0</v>
      </c>
      <c r="M4611" s="6" t="n">
        <f aca="false">IF(1_Data_EDA!D4612="Europe",1,0)</f>
        <v>0</v>
      </c>
      <c r="N4611" s="6" t="n">
        <f aca="false">IF(1_Data_EDA!D4612="LATAM",1,0)</f>
        <v>0</v>
      </c>
      <c r="O4611" s="6" t="n">
        <f aca="false">IF(1_Data_EDA!D4612="Pacific Asia",1,0)</f>
        <v>0</v>
      </c>
      <c r="P4611" s="6" t="n">
        <f aca="false">IF(1_Data_EDA!D4612="USCA",1,0)</f>
        <v>0</v>
      </c>
      <c r="Q4611" s="6" t="n">
        <f aca="false">IF(C4611&gt;MEDIAN(C$5:C$8004),1,0)</f>
        <v>0</v>
      </c>
      <c r="R4611" s="6" t="n">
        <f aca="false">IF(D4611&gt;2,1,0)</f>
        <v>1</v>
      </c>
    </row>
    <row r="4612" customFormat="false" ht="15" hidden="false" customHeight="true" outlineLevel="0" collapsed="false">
      <c r="A4612" s="6" t="n">
        <f aca="false">1_Data_EDA!O4613</f>
        <v>0</v>
      </c>
      <c r="B4612" s="6" t="n">
        <f aca="false">1_Data_EDA!H4613</f>
        <v>4</v>
      </c>
      <c r="C4612" s="7" t="n">
        <f aca="false">1_Data_EDA!I4613</f>
        <v>50</v>
      </c>
      <c r="D4612" s="6" t="n">
        <f aca="false">1_Data_EDA!J4613</f>
        <v>5</v>
      </c>
      <c r="E4612" s="7" t="n">
        <f aca="false">1_Data_EDA!K4613</f>
        <v>250</v>
      </c>
      <c r="F4612" s="7" t="n">
        <f aca="false">1_Data_EDA!L4613</f>
        <v>42.5</v>
      </c>
      <c r="G4612" s="8" t="n">
        <f aca="false">1_Data_EDA!M4613</f>
        <v>0.170000002</v>
      </c>
      <c r="H4612" s="6" t="n">
        <f aca="false">IF(1_Data_EDA!B4613="First Class",1,0)</f>
        <v>0</v>
      </c>
      <c r="I4612" s="6" t="n">
        <f aca="false">IF(1_Data_EDA!B4613="Second Class",1,0)</f>
        <v>0</v>
      </c>
      <c r="J4612" s="6" t="n">
        <f aca="false">IF(1_Data_EDA!B4613="Same Day",1,0)</f>
        <v>0</v>
      </c>
      <c r="K4612" s="6" t="n">
        <f aca="false">IF(1_Data_EDA!C4613="Corporate",1,0)</f>
        <v>0</v>
      </c>
      <c r="L4612" s="6" t="n">
        <f aca="false">IF(1_Data_EDA!C4613="Home Office",1,0)</f>
        <v>0</v>
      </c>
      <c r="M4612" s="6" t="n">
        <f aca="false">IF(1_Data_EDA!D4613="Europe",1,0)</f>
        <v>1</v>
      </c>
      <c r="N4612" s="6" t="n">
        <f aca="false">IF(1_Data_EDA!D4613="LATAM",1,0)</f>
        <v>0</v>
      </c>
      <c r="O4612" s="6" t="n">
        <f aca="false">IF(1_Data_EDA!D4613="Pacific Asia",1,0)</f>
        <v>0</v>
      </c>
      <c r="P4612" s="6" t="n">
        <f aca="false">IF(1_Data_EDA!D4613="USCA",1,0)</f>
        <v>0</v>
      </c>
      <c r="Q4612" s="6" t="n">
        <f aca="false">IF(C4612&gt;MEDIAN(C$5:C$8004),1,0)</f>
        <v>0</v>
      </c>
      <c r="R4612" s="6" t="n">
        <f aca="false">IF(D4612&gt;2,1,0)</f>
        <v>1</v>
      </c>
    </row>
    <row r="4613" customFormat="false" ht="15" hidden="false" customHeight="true" outlineLevel="0" collapsed="false">
      <c r="A4613" s="6" t="n">
        <f aca="false">1_Data_EDA!O4614</f>
        <v>1</v>
      </c>
      <c r="B4613" s="6" t="n">
        <f aca="false">1_Data_EDA!H4614</f>
        <v>4</v>
      </c>
      <c r="C4613" s="7" t="n">
        <f aca="false">1_Data_EDA!I4614</f>
        <v>399.980011</v>
      </c>
      <c r="D4613" s="6" t="n">
        <f aca="false">1_Data_EDA!J4614</f>
        <v>1</v>
      </c>
      <c r="E4613" s="7" t="n">
        <f aca="false">1_Data_EDA!K4614</f>
        <v>399.980011</v>
      </c>
      <c r="F4613" s="7" t="n">
        <f aca="false">1_Data_EDA!L4614</f>
        <v>64</v>
      </c>
      <c r="G4613" s="8" t="n">
        <f aca="false">1_Data_EDA!M4614</f>
        <v>0.159999996</v>
      </c>
      <c r="H4613" s="6" t="n">
        <f aca="false">IF(1_Data_EDA!B4614="First Class",1,0)</f>
        <v>0</v>
      </c>
      <c r="I4613" s="6" t="n">
        <f aca="false">IF(1_Data_EDA!B4614="Second Class",1,0)</f>
        <v>0</v>
      </c>
      <c r="J4613" s="6" t="n">
        <f aca="false">IF(1_Data_EDA!B4614="Same Day",1,0)</f>
        <v>0</v>
      </c>
      <c r="K4613" s="6" t="n">
        <f aca="false">IF(1_Data_EDA!C4614="Corporate",1,0)</f>
        <v>0</v>
      </c>
      <c r="L4613" s="6" t="n">
        <f aca="false">IF(1_Data_EDA!C4614="Home Office",1,0)</f>
        <v>0</v>
      </c>
      <c r="M4613" s="6" t="n">
        <f aca="false">IF(1_Data_EDA!D4614="Europe",1,0)</f>
        <v>0</v>
      </c>
      <c r="N4613" s="6" t="n">
        <f aca="false">IF(1_Data_EDA!D4614="LATAM",1,0)</f>
        <v>0</v>
      </c>
      <c r="O4613" s="6" t="n">
        <f aca="false">IF(1_Data_EDA!D4614="Pacific Asia",1,0)</f>
        <v>1</v>
      </c>
      <c r="P4613" s="6" t="n">
        <f aca="false">IF(1_Data_EDA!D4614="USCA",1,0)</f>
        <v>0</v>
      </c>
      <c r="Q4613" s="6" t="n">
        <f aca="false">IF(C4613&gt;MEDIAN(C$5:C$8004),1,0)</f>
        <v>1</v>
      </c>
      <c r="R4613" s="6" t="n">
        <f aca="false">IF(D4613&gt;2,1,0)</f>
        <v>0</v>
      </c>
    </row>
    <row r="4614" customFormat="false" ht="15" hidden="false" customHeight="true" outlineLevel="0" collapsed="false">
      <c r="A4614" s="6" t="n">
        <f aca="false">1_Data_EDA!O4615</f>
        <v>1</v>
      </c>
      <c r="B4614" s="6" t="n">
        <f aca="false">1_Data_EDA!H4615</f>
        <v>2</v>
      </c>
      <c r="C4614" s="7" t="n">
        <f aca="false">1_Data_EDA!I4615</f>
        <v>129.9900055</v>
      </c>
      <c r="D4614" s="6" t="n">
        <f aca="false">1_Data_EDA!J4615</f>
        <v>1</v>
      </c>
      <c r="E4614" s="7" t="n">
        <f aca="false">1_Data_EDA!K4615</f>
        <v>129.9900055</v>
      </c>
      <c r="F4614" s="7" t="n">
        <f aca="false">1_Data_EDA!L4615</f>
        <v>15.60000038</v>
      </c>
      <c r="G4614" s="8" t="n">
        <f aca="false">1_Data_EDA!M4615</f>
        <v>0.119999997</v>
      </c>
      <c r="H4614" s="6" t="n">
        <f aca="false">IF(1_Data_EDA!B4615="First Class",1,0)</f>
        <v>0</v>
      </c>
      <c r="I4614" s="6" t="n">
        <f aca="false">IF(1_Data_EDA!B4615="Second Class",1,0)</f>
        <v>1</v>
      </c>
      <c r="J4614" s="6" t="n">
        <f aca="false">IF(1_Data_EDA!B4615="Same Day",1,0)</f>
        <v>0</v>
      </c>
      <c r="K4614" s="6" t="n">
        <f aca="false">IF(1_Data_EDA!C4615="Corporate",1,0)</f>
        <v>0</v>
      </c>
      <c r="L4614" s="6" t="n">
        <f aca="false">IF(1_Data_EDA!C4615="Home Office",1,0)</f>
        <v>0</v>
      </c>
      <c r="M4614" s="6" t="n">
        <f aca="false">IF(1_Data_EDA!D4615="Europe",1,0)</f>
        <v>1</v>
      </c>
      <c r="N4614" s="6" t="n">
        <f aca="false">IF(1_Data_EDA!D4615="LATAM",1,0)</f>
        <v>0</v>
      </c>
      <c r="O4614" s="6" t="n">
        <f aca="false">IF(1_Data_EDA!D4615="Pacific Asia",1,0)</f>
        <v>0</v>
      </c>
      <c r="P4614" s="6" t="n">
        <f aca="false">IF(1_Data_EDA!D4615="USCA",1,0)</f>
        <v>0</v>
      </c>
      <c r="Q4614" s="6" t="n">
        <f aca="false">IF(C4614&gt;MEDIAN(C$5:C$8004),1,0)</f>
        <v>1</v>
      </c>
      <c r="R4614" s="6" t="n">
        <f aca="false">IF(D4614&gt;2,1,0)</f>
        <v>0</v>
      </c>
    </row>
    <row r="4615" customFormat="false" ht="15" hidden="false" customHeight="true" outlineLevel="0" collapsed="false">
      <c r="A4615" s="6" t="n">
        <f aca="false">1_Data_EDA!O4616</f>
        <v>1</v>
      </c>
      <c r="B4615" s="6" t="n">
        <f aca="false">1_Data_EDA!H4616</f>
        <v>1</v>
      </c>
      <c r="C4615" s="7" t="n">
        <f aca="false">1_Data_EDA!I4616</f>
        <v>39.99000168</v>
      </c>
      <c r="D4615" s="6" t="n">
        <f aca="false">1_Data_EDA!J4616</f>
        <v>1</v>
      </c>
      <c r="E4615" s="7" t="n">
        <f aca="false">1_Data_EDA!K4616</f>
        <v>39.99000168</v>
      </c>
      <c r="F4615" s="7" t="n">
        <f aca="false">1_Data_EDA!L4616</f>
        <v>0</v>
      </c>
      <c r="G4615" s="8" t="n">
        <f aca="false">1_Data_EDA!M4616</f>
        <v>0</v>
      </c>
      <c r="H4615" s="6" t="n">
        <f aca="false">IF(1_Data_EDA!B4616="First Class",1,0)</f>
        <v>1</v>
      </c>
      <c r="I4615" s="6" t="n">
        <f aca="false">IF(1_Data_EDA!B4616="Second Class",1,0)</f>
        <v>0</v>
      </c>
      <c r="J4615" s="6" t="n">
        <f aca="false">IF(1_Data_EDA!B4616="Same Day",1,0)</f>
        <v>0</v>
      </c>
      <c r="K4615" s="6" t="n">
        <f aca="false">IF(1_Data_EDA!C4616="Corporate",1,0)</f>
        <v>0</v>
      </c>
      <c r="L4615" s="6" t="n">
        <f aca="false">IF(1_Data_EDA!C4616="Home Office",1,0)</f>
        <v>0</v>
      </c>
      <c r="M4615" s="6" t="n">
        <f aca="false">IF(1_Data_EDA!D4616="Europe",1,0)</f>
        <v>1</v>
      </c>
      <c r="N4615" s="6" t="n">
        <f aca="false">IF(1_Data_EDA!D4616="LATAM",1,0)</f>
        <v>0</v>
      </c>
      <c r="O4615" s="6" t="n">
        <f aca="false">IF(1_Data_EDA!D4616="Pacific Asia",1,0)</f>
        <v>0</v>
      </c>
      <c r="P4615" s="6" t="n">
        <f aca="false">IF(1_Data_EDA!D4616="USCA",1,0)</f>
        <v>0</v>
      </c>
      <c r="Q4615" s="6" t="n">
        <f aca="false">IF(C4615&gt;MEDIAN(C$5:C$8004),1,0)</f>
        <v>0</v>
      </c>
      <c r="R4615" s="6" t="n">
        <f aca="false">IF(D4615&gt;2,1,0)</f>
        <v>0</v>
      </c>
    </row>
    <row r="4616" customFormat="false" ht="15" hidden="false" customHeight="true" outlineLevel="0" collapsed="false">
      <c r="A4616" s="6" t="n">
        <f aca="false">1_Data_EDA!O4617</f>
        <v>0</v>
      </c>
      <c r="B4616" s="6" t="n">
        <f aca="false">1_Data_EDA!H4617</f>
        <v>4</v>
      </c>
      <c r="C4616" s="7" t="n">
        <f aca="false">1_Data_EDA!I4617</f>
        <v>99.98999786</v>
      </c>
      <c r="D4616" s="6" t="n">
        <f aca="false">1_Data_EDA!J4617</f>
        <v>3</v>
      </c>
      <c r="E4616" s="7" t="n">
        <f aca="false">1_Data_EDA!K4617</f>
        <v>299.9700012</v>
      </c>
      <c r="F4616" s="7" t="n">
        <f aca="false">1_Data_EDA!L4617</f>
        <v>59.99000168</v>
      </c>
      <c r="G4616" s="8" t="n">
        <f aca="false">1_Data_EDA!M4617</f>
        <v>0.200000003</v>
      </c>
      <c r="H4616" s="6" t="n">
        <f aca="false">IF(1_Data_EDA!B4617="First Class",1,0)</f>
        <v>0</v>
      </c>
      <c r="I4616" s="6" t="n">
        <f aca="false">IF(1_Data_EDA!B4617="Second Class",1,0)</f>
        <v>0</v>
      </c>
      <c r="J4616" s="6" t="n">
        <f aca="false">IF(1_Data_EDA!B4617="Same Day",1,0)</f>
        <v>0</v>
      </c>
      <c r="K4616" s="6" t="n">
        <f aca="false">IF(1_Data_EDA!C4617="Corporate",1,0)</f>
        <v>0</v>
      </c>
      <c r="L4616" s="6" t="n">
        <f aca="false">IF(1_Data_EDA!C4617="Home Office",1,0)</f>
        <v>0</v>
      </c>
      <c r="M4616" s="6" t="n">
        <f aca="false">IF(1_Data_EDA!D4617="Europe",1,0)</f>
        <v>0</v>
      </c>
      <c r="N4616" s="6" t="n">
        <f aca="false">IF(1_Data_EDA!D4617="LATAM",1,0)</f>
        <v>0</v>
      </c>
      <c r="O4616" s="6" t="n">
        <f aca="false">IF(1_Data_EDA!D4617="Pacific Asia",1,0)</f>
        <v>1</v>
      </c>
      <c r="P4616" s="6" t="n">
        <f aca="false">IF(1_Data_EDA!D4617="USCA",1,0)</f>
        <v>0</v>
      </c>
      <c r="Q4616" s="6" t="n">
        <f aca="false">IF(C4616&gt;MEDIAN(C$5:C$8004),1,0)</f>
        <v>1</v>
      </c>
      <c r="R4616" s="6" t="n">
        <f aca="false">IF(D4616&gt;2,1,0)</f>
        <v>1</v>
      </c>
    </row>
    <row r="4617" customFormat="false" ht="15" hidden="false" customHeight="true" outlineLevel="0" collapsed="false">
      <c r="A4617" s="6" t="n">
        <f aca="false">1_Data_EDA!O4618</f>
        <v>0</v>
      </c>
      <c r="B4617" s="6" t="n">
        <f aca="false">1_Data_EDA!H4618</f>
        <v>4</v>
      </c>
      <c r="C4617" s="7" t="n">
        <f aca="false">1_Data_EDA!I4618</f>
        <v>49.97999954</v>
      </c>
      <c r="D4617" s="6" t="n">
        <f aca="false">1_Data_EDA!J4618</f>
        <v>4</v>
      </c>
      <c r="E4617" s="7" t="n">
        <f aca="false">1_Data_EDA!K4618</f>
        <v>199.9199982</v>
      </c>
      <c r="F4617" s="7" t="n">
        <f aca="false">1_Data_EDA!L4618</f>
        <v>8</v>
      </c>
      <c r="G4617" s="8" t="n">
        <f aca="false">1_Data_EDA!M4618</f>
        <v>0.039999999</v>
      </c>
      <c r="H4617" s="6" t="n">
        <f aca="false">IF(1_Data_EDA!B4618="First Class",1,0)</f>
        <v>0</v>
      </c>
      <c r="I4617" s="6" t="n">
        <f aca="false">IF(1_Data_EDA!B4618="Second Class",1,0)</f>
        <v>0</v>
      </c>
      <c r="J4617" s="6" t="n">
        <f aca="false">IF(1_Data_EDA!B4618="Same Day",1,0)</f>
        <v>0</v>
      </c>
      <c r="K4617" s="6" t="n">
        <f aca="false">IF(1_Data_EDA!C4618="Corporate",1,0)</f>
        <v>1</v>
      </c>
      <c r="L4617" s="6" t="n">
        <f aca="false">IF(1_Data_EDA!C4618="Home Office",1,0)</f>
        <v>0</v>
      </c>
      <c r="M4617" s="6" t="n">
        <f aca="false">IF(1_Data_EDA!D4618="Europe",1,0)</f>
        <v>1</v>
      </c>
      <c r="N4617" s="6" t="n">
        <f aca="false">IF(1_Data_EDA!D4618="LATAM",1,0)</f>
        <v>0</v>
      </c>
      <c r="O4617" s="6" t="n">
        <f aca="false">IF(1_Data_EDA!D4618="Pacific Asia",1,0)</f>
        <v>0</v>
      </c>
      <c r="P4617" s="6" t="n">
        <f aca="false">IF(1_Data_EDA!D4618="USCA",1,0)</f>
        <v>0</v>
      </c>
      <c r="Q4617" s="6" t="n">
        <f aca="false">IF(C4617&gt;MEDIAN(C$5:C$8004),1,0)</f>
        <v>0</v>
      </c>
      <c r="R4617" s="6" t="n">
        <f aca="false">IF(D4617&gt;2,1,0)</f>
        <v>1</v>
      </c>
    </row>
    <row r="4618" customFormat="false" ht="15" hidden="false" customHeight="true" outlineLevel="0" collapsed="false">
      <c r="A4618" s="6" t="n">
        <f aca="false">1_Data_EDA!O4619</f>
        <v>0</v>
      </c>
      <c r="B4618" s="6" t="n">
        <f aca="false">1_Data_EDA!H4619</f>
        <v>4</v>
      </c>
      <c r="C4618" s="7" t="n">
        <f aca="false">1_Data_EDA!I4619</f>
        <v>399.980011</v>
      </c>
      <c r="D4618" s="6" t="n">
        <f aca="false">1_Data_EDA!J4619</f>
        <v>1</v>
      </c>
      <c r="E4618" s="7" t="n">
        <f aca="false">1_Data_EDA!K4619</f>
        <v>399.980011</v>
      </c>
      <c r="F4618" s="7" t="n">
        <f aca="false">1_Data_EDA!L4619</f>
        <v>80</v>
      </c>
      <c r="G4618" s="8" t="n">
        <f aca="false">1_Data_EDA!M4619</f>
        <v>0.200000003</v>
      </c>
      <c r="H4618" s="6" t="n">
        <f aca="false">IF(1_Data_EDA!B4619="First Class",1,0)</f>
        <v>0</v>
      </c>
      <c r="I4618" s="6" t="n">
        <f aca="false">IF(1_Data_EDA!B4619="Second Class",1,0)</f>
        <v>0</v>
      </c>
      <c r="J4618" s="6" t="n">
        <f aca="false">IF(1_Data_EDA!B4619="Same Day",1,0)</f>
        <v>0</v>
      </c>
      <c r="K4618" s="6" t="n">
        <f aca="false">IF(1_Data_EDA!C4619="Corporate",1,0)</f>
        <v>0</v>
      </c>
      <c r="L4618" s="6" t="n">
        <f aca="false">IF(1_Data_EDA!C4619="Home Office",1,0)</f>
        <v>1</v>
      </c>
      <c r="M4618" s="6" t="n">
        <f aca="false">IF(1_Data_EDA!D4619="Europe",1,0)</f>
        <v>0</v>
      </c>
      <c r="N4618" s="6" t="n">
        <f aca="false">IF(1_Data_EDA!D4619="LATAM",1,0)</f>
        <v>0</v>
      </c>
      <c r="O4618" s="6" t="n">
        <f aca="false">IF(1_Data_EDA!D4619="Pacific Asia",1,0)</f>
        <v>0</v>
      </c>
      <c r="P4618" s="6" t="n">
        <f aca="false">IF(1_Data_EDA!D4619="USCA",1,0)</f>
        <v>1</v>
      </c>
      <c r="Q4618" s="6" t="n">
        <f aca="false">IF(C4618&gt;MEDIAN(C$5:C$8004),1,0)</f>
        <v>1</v>
      </c>
      <c r="R4618" s="6" t="n">
        <f aca="false">IF(D4618&gt;2,1,0)</f>
        <v>0</v>
      </c>
    </row>
    <row r="4619" customFormat="false" ht="15" hidden="false" customHeight="true" outlineLevel="0" collapsed="false">
      <c r="A4619" s="6" t="n">
        <f aca="false">1_Data_EDA!O4620</f>
        <v>0</v>
      </c>
      <c r="B4619" s="6" t="n">
        <f aca="false">1_Data_EDA!H4620</f>
        <v>4</v>
      </c>
      <c r="C4619" s="7" t="n">
        <f aca="false">1_Data_EDA!I4620</f>
        <v>50</v>
      </c>
      <c r="D4619" s="6" t="n">
        <f aca="false">1_Data_EDA!J4620</f>
        <v>2</v>
      </c>
      <c r="E4619" s="7" t="n">
        <f aca="false">1_Data_EDA!K4620</f>
        <v>100</v>
      </c>
      <c r="F4619" s="7" t="n">
        <f aca="false">1_Data_EDA!L4620</f>
        <v>25</v>
      </c>
      <c r="G4619" s="8" t="n">
        <f aca="false">1_Data_EDA!M4620</f>
        <v>0.25</v>
      </c>
      <c r="H4619" s="6" t="n">
        <f aca="false">IF(1_Data_EDA!B4620="First Class",1,0)</f>
        <v>0</v>
      </c>
      <c r="I4619" s="6" t="n">
        <f aca="false">IF(1_Data_EDA!B4620="Second Class",1,0)</f>
        <v>0</v>
      </c>
      <c r="J4619" s="6" t="n">
        <f aca="false">IF(1_Data_EDA!B4620="Same Day",1,0)</f>
        <v>0</v>
      </c>
      <c r="K4619" s="6" t="n">
        <f aca="false">IF(1_Data_EDA!C4620="Corporate",1,0)</f>
        <v>1</v>
      </c>
      <c r="L4619" s="6" t="n">
        <f aca="false">IF(1_Data_EDA!C4620="Home Office",1,0)</f>
        <v>0</v>
      </c>
      <c r="M4619" s="6" t="n">
        <f aca="false">IF(1_Data_EDA!D4620="Europe",1,0)</f>
        <v>0</v>
      </c>
      <c r="N4619" s="6" t="n">
        <f aca="false">IF(1_Data_EDA!D4620="LATAM",1,0)</f>
        <v>1</v>
      </c>
      <c r="O4619" s="6" t="n">
        <f aca="false">IF(1_Data_EDA!D4620="Pacific Asia",1,0)</f>
        <v>0</v>
      </c>
      <c r="P4619" s="6" t="n">
        <f aca="false">IF(1_Data_EDA!D4620="USCA",1,0)</f>
        <v>0</v>
      </c>
      <c r="Q4619" s="6" t="n">
        <f aca="false">IF(C4619&gt;MEDIAN(C$5:C$8004),1,0)</f>
        <v>0</v>
      </c>
      <c r="R4619" s="6" t="n">
        <f aca="false">IF(D4619&gt;2,1,0)</f>
        <v>0</v>
      </c>
    </row>
    <row r="4620" customFormat="false" ht="15" hidden="false" customHeight="true" outlineLevel="0" collapsed="false">
      <c r="A4620" s="6" t="n">
        <f aca="false">1_Data_EDA!O4621</f>
        <v>1</v>
      </c>
      <c r="B4620" s="6" t="n">
        <f aca="false">1_Data_EDA!H4621</f>
        <v>4</v>
      </c>
      <c r="C4620" s="7" t="n">
        <f aca="false">1_Data_EDA!I4621</f>
        <v>199.9900055</v>
      </c>
      <c r="D4620" s="6" t="n">
        <f aca="false">1_Data_EDA!J4621</f>
        <v>1</v>
      </c>
      <c r="E4620" s="7" t="n">
        <f aca="false">1_Data_EDA!K4621</f>
        <v>199.9900055</v>
      </c>
      <c r="F4620" s="7" t="n">
        <f aca="false">1_Data_EDA!L4621</f>
        <v>14</v>
      </c>
      <c r="G4620" s="8" t="n">
        <f aca="false">1_Data_EDA!M4621</f>
        <v>0.07</v>
      </c>
      <c r="H4620" s="6" t="n">
        <f aca="false">IF(1_Data_EDA!B4621="First Class",1,0)</f>
        <v>0</v>
      </c>
      <c r="I4620" s="6" t="n">
        <f aca="false">IF(1_Data_EDA!B4621="Second Class",1,0)</f>
        <v>0</v>
      </c>
      <c r="J4620" s="6" t="n">
        <f aca="false">IF(1_Data_EDA!B4621="Same Day",1,0)</f>
        <v>0</v>
      </c>
      <c r="K4620" s="6" t="n">
        <f aca="false">IF(1_Data_EDA!C4621="Corporate",1,0)</f>
        <v>1</v>
      </c>
      <c r="L4620" s="6" t="n">
        <f aca="false">IF(1_Data_EDA!C4621="Home Office",1,0)</f>
        <v>0</v>
      </c>
      <c r="M4620" s="6" t="n">
        <f aca="false">IF(1_Data_EDA!D4621="Europe",1,0)</f>
        <v>0</v>
      </c>
      <c r="N4620" s="6" t="n">
        <f aca="false">IF(1_Data_EDA!D4621="LATAM",1,0)</f>
        <v>1</v>
      </c>
      <c r="O4620" s="6" t="n">
        <f aca="false">IF(1_Data_EDA!D4621="Pacific Asia",1,0)</f>
        <v>0</v>
      </c>
      <c r="P4620" s="6" t="n">
        <f aca="false">IF(1_Data_EDA!D4621="USCA",1,0)</f>
        <v>0</v>
      </c>
      <c r="Q4620" s="6" t="n">
        <f aca="false">IF(C4620&gt;MEDIAN(C$5:C$8004),1,0)</f>
        <v>1</v>
      </c>
      <c r="R4620" s="6" t="n">
        <f aca="false">IF(D4620&gt;2,1,0)</f>
        <v>0</v>
      </c>
    </row>
    <row r="4621" customFormat="false" ht="15" hidden="false" customHeight="true" outlineLevel="0" collapsed="false">
      <c r="A4621" s="6" t="n">
        <f aca="false">1_Data_EDA!O4622</f>
        <v>1</v>
      </c>
      <c r="B4621" s="6" t="n">
        <f aca="false">1_Data_EDA!H4622</f>
        <v>1</v>
      </c>
      <c r="C4621" s="7" t="n">
        <f aca="false">1_Data_EDA!I4622</f>
        <v>59.99000168</v>
      </c>
      <c r="D4621" s="6" t="n">
        <f aca="false">1_Data_EDA!J4622</f>
        <v>5</v>
      </c>
      <c r="E4621" s="7" t="n">
        <f aca="false">1_Data_EDA!K4622</f>
        <v>299.9500122</v>
      </c>
      <c r="F4621" s="7" t="n">
        <f aca="false">1_Data_EDA!L4622</f>
        <v>50.99000168</v>
      </c>
      <c r="G4621" s="8" t="n">
        <f aca="false">1_Data_EDA!M4622</f>
        <v>0.170000002</v>
      </c>
      <c r="H4621" s="6" t="n">
        <f aca="false">IF(1_Data_EDA!B4622="First Class",1,0)</f>
        <v>1</v>
      </c>
      <c r="I4621" s="6" t="n">
        <f aca="false">IF(1_Data_EDA!B4622="Second Class",1,0)</f>
        <v>0</v>
      </c>
      <c r="J4621" s="6" t="n">
        <f aca="false">IF(1_Data_EDA!B4622="Same Day",1,0)</f>
        <v>0</v>
      </c>
      <c r="K4621" s="6" t="n">
        <f aca="false">IF(1_Data_EDA!C4622="Corporate",1,0)</f>
        <v>1</v>
      </c>
      <c r="L4621" s="6" t="n">
        <f aca="false">IF(1_Data_EDA!C4622="Home Office",1,0)</f>
        <v>0</v>
      </c>
      <c r="M4621" s="6" t="n">
        <f aca="false">IF(1_Data_EDA!D4622="Europe",1,0)</f>
        <v>0</v>
      </c>
      <c r="N4621" s="6" t="n">
        <f aca="false">IF(1_Data_EDA!D4622="LATAM",1,0)</f>
        <v>0</v>
      </c>
      <c r="O4621" s="6" t="n">
        <f aca="false">IF(1_Data_EDA!D4622="Pacific Asia",1,0)</f>
        <v>1</v>
      </c>
      <c r="P4621" s="6" t="n">
        <f aca="false">IF(1_Data_EDA!D4622="USCA",1,0)</f>
        <v>0</v>
      </c>
      <c r="Q4621" s="6" t="n">
        <f aca="false">IF(C4621&gt;MEDIAN(C$5:C$8004),1,0)</f>
        <v>0</v>
      </c>
      <c r="R4621" s="6" t="n">
        <f aca="false">IF(D4621&gt;2,1,0)</f>
        <v>1</v>
      </c>
    </row>
    <row r="4622" customFormat="false" ht="15" hidden="false" customHeight="true" outlineLevel="0" collapsed="false">
      <c r="A4622" s="6" t="n">
        <f aca="false">1_Data_EDA!O4623</f>
        <v>0</v>
      </c>
      <c r="B4622" s="6" t="n">
        <f aca="false">1_Data_EDA!H4623</f>
        <v>4</v>
      </c>
      <c r="C4622" s="7" t="n">
        <f aca="false">1_Data_EDA!I4623</f>
        <v>59.99000168</v>
      </c>
      <c r="D4622" s="6" t="n">
        <f aca="false">1_Data_EDA!J4623</f>
        <v>4</v>
      </c>
      <c r="E4622" s="7" t="n">
        <f aca="false">1_Data_EDA!K4623</f>
        <v>239.9600067</v>
      </c>
      <c r="F4622" s="7" t="n">
        <f aca="false">1_Data_EDA!L4623</f>
        <v>31.19000053</v>
      </c>
      <c r="G4622" s="8" t="n">
        <f aca="false">1_Data_EDA!M4623</f>
        <v>0.129999995</v>
      </c>
      <c r="H4622" s="6" t="n">
        <f aca="false">IF(1_Data_EDA!B4623="First Class",1,0)</f>
        <v>0</v>
      </c>
      <c r="I4622" s="6" t="n">
        <f aca="false">IF(1_Data_EDA!B4623="Second Class",1,0)</f>
        <v>0</v>
      </c>
      <c r="J4622" s="6" t="n">
        <f aca="false">IF(1_Data_EDA!B4623="Same Day",1,0)</f>
        <v>0</v>
      </c>
      <c r="K4622" s="6" t="n">
        <f aca="false">IF(1_Data_EDA!C4623="Corporate",1,0)</f>
        <v>0</v>
      </c>
      <c r="L4622" s="6" t="n">
        <f aca="false">IF(1_Data_EDA!C4623="Home Office",1,0)</f>
        <v>0</v>
      </c>
      <c r="M4622" s="6" t="n">
        <f aca="false">IF(1_Data_EDA!D4623="Europe",1,0)</f>
        <v>0</v>
      </c>
      <c r="N4622" s="6" t="n">
        <f aca="false">IF(1_Data_EDA!D4623="LATAM",1,0)</f>
        <v>0</v>
      </c>
      <c r="O4622" s="6" t="n">
        <f aca="false">IF(1_Data_EDA!D4623="Pacific Asia",1,0)</f>
        <v>0</v>
      </c>
      <c r="P4622" s="6" t="n">
        <f aca="false">IF(1_Data_EDA!D4623="USCA",1,0)</f>
        <v>1</v>
      </c>
      <c r="Q4622" s="6" t="n">
        <f aca="false">IF(C4622&gt;MEDIAN(C$5:C$8004),1,0)</f>
        <v>0</v>
      </c>
      <c r="R4622" s="6" t="n">
        <f aca="false">IF(D4622&gt;2,1,0)</f>
        <v>1</v>
      </c>
    </row>
    <row r="4623" customFormat="false" ht="15" hidden="false" customHeight="true" outlineLevel="0" collapsed="false">
      <c r="A4623" s="6" t="n">
        <f aca="false">1_Data_EDA!O4624</f>
        <v>1</v>
      </c>
      <c r="B4623" s="6" t="n">
        <f aca="false">1_Data_EDA!H4624</f>
        <v>1</v>
      </c>
      <c r="C4623" s="7" t="n">
        <f aca="false">1_Data_EDA!I4624</f>
        <v>59.99000168</v>
      </c>
      <c r="D4623" s="6" t="n">
        <f aca="false">1_Data_EDA!J4624</f>
        <v>1</v>
      </c>
      <c r="E4623" s="7" t="n">
        <f aca="false">1_Data_EDA!K4624</f>
        <v>59.99000168</v>
      </c>
      <c r="F4623" s="7" t="n">
        <f aca="false">1_Data_EDA!L4624</f>
        <v>0.600000024</v>
      </c>
      <c r="G4623" s="8" t="n">
        <f aca="false">1_Data_EDA!M4624</f>
        <v>0.01</v>
      </c>
      <c r="H4623" s="6" t="n">
        <f aca="false">IF(1_Data_EDA!B4624="First Class",1,0)</f>
        <v>1</v>
      </c>
      <c r="I4623" s="6" t="n">
        <f aca="false">IF(1_Data_EDA!B4624="Second Class",1,0)</f>
        <v>0</v>
      </c>
      <c r="J4623" s="6" t="n">
        <f aca="false">IF(1_Data_EDA!B4624="Same Day",1,0)</f>
        <v>0</v>
      </c>
      <c r="K4623" s="6" t="n">
        <f aca="false">IF(1_Data_EDA!C4624="Corporate",1,0)</f>
        <v>0</v>
      </c>
      <c r="L4623" s="6" t="n">
        <f aca="false">IF(1_Data_EDA!C4624="Home Office",1,0)</f>
        <v>1</v>
      </c>
      <c r="M4623" s="6" t="n">
        <f aca="false">IF(1_Data_EDA!D4624="Europe",1,0)</f>
        <v>0</v>
      </c>
      <c r="N4623" s="6" t="n">
        <f aca="false">IF(1_Data_EDA!D4624="LATAM",1,0)</f>
        <v>0</v>
      </c>
      <c r="O4623" s="6" t="n">
        <f aca="false">IF(1_Data_EDA!D4624="Pacific Asia",1,0)</f>
        <v>1</v>
      </c>
      <c r="P4623" s="6" t="n">
        <f aca="false">IF(1_Data_EDA!D4624="USCA",1,0)</f>
        <v>0</v>
      </c>
      <c r="Q4623" s="6" t="n">
        <f aca="false">IF(C4623&gt;MEDIAN(C$5:C$8004),1,0)</f>
        <v>0</v>
      </c>
      <c r="R4623" s="6" t="n">
        <f aca="false">IF(D4623&gt;2,1,0)</f>
        <v>0</v>
      </c>
    </row>
    <row r="4624" customFormat="false" ht="15" hidden="false" customHeight="true" outlineLevel="0" collapsed="false">
      <c r="A4624" s="6" t="n">
        <f aca="false">1_Data_EDA!O4625</f>
        <v>0</v>
      </c>
      <c r="B4624" s="6" t="n">
        <f aca="false">1_Data_EDA!H4625</f>
        <v>4</v>
      </c>
      <c r="C4624" s="7" t="n">
        <f aca="false">1_Data_EDA!I4625</f>
        <v>59.99000168</v>
      </c>
      <c r="D4624" s="6" t="n">
        <f aca="false">1_Data_EDA!J4625</f>
        <v>2</v>
      </c>
      <c r="E4624" s="7" t="n">
        <f aca="false">1_Data_EDA!K4625</f>
        <v>119.9800034</v>
      </c>
      <c r="F4624" s="7" t="n">
        <f aca="false">1_Data_EDA!L4625</f>
        <v>15.60000038</v>
      </c>
      <c r="G4624" s="8" t="n">
        <f aca="false">1_Data_EDA!M4625</f>
        <v>0.129999995</v>
      </c>
      <c r="H4624" s="6" t="n">
        <f aca="false">IF(1_Data_EDA!B4625="First Class",1,0)</f>
        <v>0</v>
      </c>
      <c r="I4624" s="6" t="n">
        <f aca="false">IF(1_Data_EDA!B4625="Second Class",1,0)</f>
        <v>0</v>
      </c>
      <c r="J4624" s="6" t="n">
        <f aca="false">IF(1_Data_EDA!B4625="Same Day",1,0)</f>
        <v>0</v>
      </c>
      <c r="K4624" s="6" t="n">
        <f aca="false">IF(1_Data_EDA!C4625="Corporate",1,0)</f>
        <v>0</v>
      </c>
      <c r="L4624" s="6" t="n">
        <f aca="false">IF(1_Data_EDA!C4625="Home Office",1,0)</f>
        <v>0</v>
      </c>
      <c r="M4624" s="6" t="n">
        <f aca="false">IF(1_Data_EDA!D4625="Europe",1,0)</f>
        <v>0</v>
      </c>
      <c r="N4624" s="6" t="n">
        <f aca="false">IF(1_Data_EDA!D4625="LATAM",1,0)</f>
        <v>1</v>
      </c>
      <c r="O4624" s="6" t="n">
        <f aca="false">IF(1_Data_EDA!D4625="Pacific Asia",1,0)</f>
        <v>0</v>
      </c>
      <c r="P4624" s="6" t="n">
        <f aca="false">IF(1_Data_EDA!D4625="USCA",1,0)</f>
        <v>0</v>
      </c>
      <c r="Q4624" s="6" t="n">
        <f aca="false">IF(C4624&gt;MEDIAN(C$5:C$8004),1,0)</f>
        <v>0</v>
      </c>
      <c r="R4624" s="6" t="n">
        <f aca="false">IF(D4624&gt;2,1,0)</f>
        <v>0</v>
      </c>
    </row>
    <row r="4625" customFormat="false" ht="15" hidden="false" customHeight="true" outlineLevel="0" collapsed="false">
      <c r="A4625" s="6" t="n">
        <f aca="false">1_Data_EDA!O4626</f>
        <v>1</v>
      </c>
      <c r="B4625" s="6" t="n">
        <f aca="false">1_Data_EDA!H4626</f>
        <v>4</v>
      </c>
      <c r="C4625" s="7" t="n">
        <f aca="false">1_Data_EDA!I4626</f>
        <v>50</v>
      </c>
      <c r="D4625" s="6" t="n">
        <f aca="false">1_Data_EDA!J4626</f>
        <v>2</v>
      </c>
      <c r="E4625" s="7" t="n">
        <f aca="false">1_Data_EDA!K4626</f>
        <v>100</v>
      </c>
      <c r="F4625" s="7" t="n">
        <f aca="false">1_Data_EDA!L4626</f>
        <v>20</v>
      </c>
      <c r="G4625" s="8" t="n">
        <f aca="false">1_Data_EDA!M4626</f>
        <v>0.200000003</v>
      </c>
      <c r="H4625" s="6" t="n">
        <f aca="false">IF(1_Data_EDA!B4626="First Class",1,0)</f>
        <v>0</v>
      </c>
      <c r="I4625" s="6" t="n">
        <f aca="false">IF(1_Data_EDA!B4626="Second Class",1,0)</f>
        <v>0</v>
      </c>
      <c r="J4625" s="6" t="n">
        <f aca="false">IF(1_Data_EDA!B4626="Same Day",1,0)</f>
        <v>0</v>
      </c>
      <c r="K4625" s="6" t="n">
        <f aca="false">IF(1_Data_EDA!C4626="Corporate",1,0)</f>
        <v>0</v>
      </c>
      <c r="L4625" s="6" t="n">
        <f aca="false">IF(1_Data_EDA!C4626="Home Office",1,0)</f>
        <v>1</v>
      </c>
      <c r="M4625" s="6" t="n">
        <f aca="false">IF(1_Data_EDA!D4626="Europe",1,0)</f>
        <v>0</v>
      </c>
      <c r="N4625" s="6" t="n">
        <f aca="false">IF(1_Data_EDA!D4626="LATAM",1,0)</f>
        <v>0</v>
      </c>
      <c r="O4625" s="6" t="n">
        <f aca="false">IF(1_Data_EDA!D4626="Pacific Asia",1,0)</f>
        <v>0</v>
      </c>
      <c r="P4625" s="6" t="n">
        <f aca="false">IF(1_Data_EDA!D4626="USCA",1,0)</f>
        <v>1</v>
      </c>
      <c r="Q4625" s="6" t="n">
        <f aca="false">IF(C4625&gt;MEDIAN(C$5:C$8004),1,0)</f>
        <v>0</v>
      </c>
      <c r="R4625" s="6" t="n">
        <f aca="false">IF(D4625&gt;2,1,0)</f>
        <v>0</v>
      </c>
    </row>
    <row r="4626" customFormat="false" ht="15" hidden="false" customHeight="true" outlineLevel="0" collapsed="false">
      <c r="A4626" s="6" t="n">
        <f aca="false">1_Data_EDA!O4627</f>
        <v>1</v>
      </c>
      <c r="B4626" s="6" t="n">
        <f aca="false">1_Data_EDA!H4627</f>
        <v>1</v>
      </c>
      <c r="C4626" s="7" t="n">
        <f aca="false">1_Data_EDA!I4627</f>
        <v>59.99000168</v>
      </c>
      <c r="D4626" s="6" t="n">
        <f aca="false">1_Data_EDA!J4627</f>
        <v>1</v>
      </c>
      <c r="E4626" s="7" t="n">
        <f aca="false">1_Data_EDA!K4627</f>
        <v>59.99000168</v>
      </c>
      <c r="F4626" s="7" t="n">
        <f aca="false">1_Data_EDA!L4627</f>
        <v>6</v>
      </c>
      <c r="G4626" s="8" t="n">
        <f aca="false">1_Data_EDA!M4627</f>
        <v>0.100000001</v>
      </c>
      <c r="H4626" s="6" t="n">
        <f aca="false">IF(1_Data_EDA!B4627="First Class",1,0)</f>
        <v>1</v>
      </c>
      <c r="I4626" s="6" t="n">
        <f aca="false">IF(1_Data_EDA!B4627="Second Class",1,0)</f>
        <v>0</v>
      </c>
      <c r="J4626" s="6" t="n">
        <f aca="false">IF(1_Data_EDA!B4627="Same Day",1,0)</f>
        <v>0</v>
      </c>
      <c r="K4626" s="6" t="n">
        <f aca="false">IF(1_Data_EDA!C4627="Corporate",1,0)</f>
        <v>1</v>
      </c>
      <c r="L4626" s="6" t="n">
        <f aca="false">IF(1_Data_EDA!C4627="Home Office",1,0)</f>
        <v>0</v>
      </c>
      <c r="M4626" s="6" t="n">
        <f aca="false">IF(1_Data_EDA!D4627="Europe",1,0)</f>
        <v>0</v>
      </c>
      <c r="N4626" s="6" t="n">
        <f aca="false">IF(1_Data_EDA!D4627="LATAM",1,0)</f>
        <v>0</v>
      </c>
      <c r="O4626" s="6" t="n">
        <f aca="false">IF(1_Data_EDA!D4627="Pacific Asia",1,0)</f>
        <v>1</v>
      </c>
      <c r="P4626" s="6" t="n">
        <f aca="false">IF(1_Data_EDA!D4627="USCA",1,0)</f>
        <v>0</v>
      </c>
      <c r="Q4626" s="6" t="n">
        <f aca="false">IF(C4626&gt;MEDIAN(C$5:C$8004),1,0)</f>
        <v>0</v>
      </c>
      <c r="R4626" s="6" t="n">
        <f aca="false">IF(D4626&gt;2,1,0)</f>
        <v>0</v>
      </c>
    </row>
    <row r="4627" customFormat="false" ht="15" hidden="false" customHeight="true" outlineLevel="0" collapsed="false">
      <c r="A4627" s="6" t="n">
        <f aca="false">1_Data_EDA!O4628</f>
        <v>1</v>
      </c>
      <c r="B4627" s="6" t="n">
        <f aca="false">1_Data_EDA!H4628</f>
        <v>2</v>
      </c>
      <c r="C4627" s="7" t="n">
        <f aca="false">1_Data_EDA!I4628</f>
        <v>299.980011</v>
      </c>
      <c r="D4627" s="6" t="n">
        <f aca="false">1_Data_EDA!J4628</f>
        <v>1</v>
      </c>
      <c r="E4627" s="7" t="n">
        <f aca="false">1_Data_EDA!K4628</f>
        <v>299.980011</v>
      </c>
      <c r="F4627" s="7" t="n">
        <f aca="false">1_Data_EDA!L4628</f>
        <v>27</v>
      </c>
      <c r="G4627" s="8" t="n">
        <f aca="false">1_Data_EDA!M4628</f>
        <v>0.090000004</v>
      </c>
      <c r="H4627" s="6" t="n">
        <f aca="false">IF(1_Data_EDA!B4628="First Class",1,0)</f>
        <v>0</v>
      </c>
      <c r="I4627" s="6" t="n">
        <f aca="false">IF(1_Data_EDA!B4628="Second Class",1,0)</f>
        <v>1</v>
      </c>
      <c r="J4627" s="6" t="n">
        <f aca="false">IF(1_Data_EDA!B4628="Same Day",1,0)</f>
        <v>0</v>
      </c>
      <c r="K4627" s="6" t="n">
        <f aca="false">IF(1_Data_EDA!C4628="Corporate",1,0)</f>
        <v>0</v>
      </c>
      <c r="L4627" s="6" t="n">
        <f aca="false">IF(1_Data_EDA!C4628="Home Office",1,0)</f>
        <v>0</v>
      </c>
      <c r="M4627" s="6" t="n">
        <f aca="false">IF(1_Data_EDA!D4628="Europe",1,0)</f>
        <v>0</v>
      </c>
      <c r="N4627" s="6" t="n">
        <f aca="false">IF(1_Data_EDA!D4628="LATAM",1,0)</f>
        <v>1</v>
      </c>
      <c r="O4627" s="6" t="n">
        <f aca="false">IF(1_Data_EDA!D4628="Pacific Asia",1,0)</f>
        <v>0</v>
      </c>
      <c r="P4627" s="6" t="n">
        <f aca="false">IF(1_Data_EDA!D4628="USCA",1,0)</f>
        <v>0</v>
      </c>
      <c r="Q4627" s="6" t="n">
        <f aca="false">IF(C4627&gt;MEDIAN(C$5:C$8004),1,0)</f>
        <v>1</v>
      </c>
      <c r="R4627" s="6" t="n">
        <f aca="false">IF(D4627&gt;2,1,0)</f>
        <v>0</v>
      </c>
    </row>
    <row r="4628" customFormat="false" ht="15" hidden="false" customHeight="true" outlineLevel="0" collapsed="false">
      <c r="A4628" s="6" t="n">
        <f aca="false">1_Data_EDA!O4629</f>
        <v>0</v>
      </c>
      <c r="B4628" s="6" t="n">
        <f aca="false">1_Data_EDA!H4629</f>
        <v>4</v>
      </c>
      <c r="C4628" s="7" t="n">
        <f aca="false">1_Data_EDA!I4629</f>
        <v>49.97999954</v>
      </c>
      <c r="D4628" s="6" t="n">
        <f aca="false">1_Data_EDA!J4629</f>
        <v>5</v>
      </c>
      <c r="E4628" s="7" t="n">
        <f aca="false">1_Data_EDA!K4629</f>
        <v>249.8999939</v>
      </c>
      <c r="F4628" s="7" t="n">
        <f aca="false">1_Data_EDA!L4629</f>
        <v>29.98999977</v>
      </c>
      <c r="G4628" s="8" t="n">
        <f aca="false">1_Data_EDA!M4629</f>
        <v>0.119999997</v>
      </c>
      <c r="H4628" s="6" t="n">
        <f aca="false">IF(1_Data_EDA!B4629="First Class",1,0)</f>
        <v>0</v>
      </c>
      <c r="I4628" s="6" t="n">
        <f aca="false">IF(1_Data_EDA!B4629="Second Class",1,0)</f>
        <v>0</v>
      </c>
      <c r="J4628" s="6" t="n">
        <f aca="false">IF(1_Data_EDA!B4629="Same Day",1,0)</f>
        <v>0</v>
      </c>
      <c r="K4628" s="6" t="n">
        <f aca="false">IF(1_Data_EDA!C4629="Corporate",1,0)</f>
        <v>0</v>
      </c>
      <c r="L4628" s="6" t="n">
        <f aca="false">IF(1_Data_EDA!C4629="Home Office",1,0)</f>
        <v>0</v>
      </c>
      <c r="M4628" s="6" t="n">
        <f aca="false">IF(1_Data_EDA!D4629="Europe",1,0)</f>
        <v>1</v>
      </c>
      <c r="N4628" s="6" t="n">
        <f aca="false">IF(1_Data_EDA!D4629="LATAM",1,0)</f>
        <v>0</v>
      </c>
      <c r="O4628" s="6" t="n">
        <f aca="false">IF(1_Data_EDA!D4629="Pacific Asia",1,0)</f>
        <v>0</v>
      </c>
      <c r="P4628" s="6" t="n">
        <f aca="false">IF(1_Data_EDA!D4629="USCA",1,0)</f>
        <v>0</v>
      </c>
      <c r="Q4628" s="6" t="n">
        <f aca="false">IF(C4628&gt;MEDIAN(C$5:C$8004),1,0)</f>
        <v>0</v>
      </c>
      <c r="R4628" s="6" t="n">
        <f aca="false">IF(D4628&gt;2,1,0)</f>
        <v>1</v>
      </c>
    </row>
    <row r="4629" customFormat="false" ht="15" hidden="false" customHeight="true" outlineLevel="0" collapsed="false">
      <c r="A4629" s="6" t="n">
        <f aca="false">1_Data_EDA!O4630</f>
        <v>0</v>
      </c>
      <c r="B4629" s="6" t="n">
        <f aca="false">1_Data_EDA!H4630</f>
        <v>4</v>
      </c>
      <c r="C4629" s="7" t="n">
        <f aca="false">1_Data_EDA!I4630</f>
        <v>50</v>
      </c>
      <c r="D4629" s="6" t="n">
        <f aca="false">1_Data_EDA!J4630</f>
        <v>2</v>
      </c>
      <c r="E4629" s="7" t="n">
        <f aca="false">1_Data_EDA!K4630</f>
        <v>100</v>
      </c>
      <c r="F4629" s="7" t="n">
        <f aca="false">1_Data_EDA!L4630</f>
        <v>5</v>
      </c>
      <c r="G4629" s="8" t="n">
        <f aca="false">1_Data_EDA!M4630</f>
        <v>0.050000001</v>
      </c>
      <c r="H4629" s="6" t="n">
        <f aca="false">IF(1_Data_EDA!B4630="First Class",1,0)</f>
        <v>0</v>
      </c>
      <c r="I4629" s="6" t="n">
        <f aca="false">IF(1_Data_EDA!B4630="Second Class",1,0)</f>
        <v>0</v>
      </c>
      <c r="J4629" s="6" t="n">
        <f aca="false">IF(1_Data_EDA!B4630="Same Day",1,0)</f>
        <v>0</v>
      </c>
      <c r="K4629" s="6" t="n">
        <f aca="false">IF(1_Data_EDA!C4630="Corporate",1,0)</f>
        <v>1</v>
      </c>
      <c r="L4629" s="6" t="n">
        <f aca="false">IF(1_Data_EDA!C4630="Home Office",1,0)</f>
        <v>0</v>
      </c>
      <c r="M4629" s="6" t="n">
        <f aca="false">IF(1_Data_EDA!D4630="Europe",1,0)</f>
        <v>1</v>
      </c>
      <c r="N4629" s="6" t="n">
        <f aca="false">IF(1_Data_EDA!D4630="LATAM",1,0)</f>
        <v>0</v>
      </c>
      <c r="O4629" s="6" t="n">
        <f aca="false">IF(1_Data_EDA!D4630="Pacific Asia",1,0)</f>
        <v>0</v>
      </c>
      <c r="P4629" s="6" t="n">
        <f aca="false">IF(1_Data_EDA!D4630="USCA",1,0)</f>
        <v>0</v>
      </c>
      <c r="Q4629" s="6" t="n">
        <f aca="false">IF(C4629&gt;MEDIAN(C$5:C$8004),1,0)</f>
        <v>0</v>
      </c>
      <c r="R4629" s="6" t="n">
        <f aca="false">IF(D4629&gt;2,1,0)</f>
        <v>0</v>
      </c>
    </row>
    <row r="4630" customFormat="false" ht="15" hidden="false" customHeight="true" outlineLevel="0" collapsed="false">
      <c r="A4630" s="6" t="n">
        <f aca="false">1_Data_EDA!O4631</f>
        <v>1</v>
      </c>
      <c r="B4630" s="6" t="n">
        <f aca="false">1_Data_EDA!H4631</f>
        <v>1</v>
      </c>
      <c r="C4630" s="7" t="n">
        <f aca="false">1_Data_EDA!I4631</f>
        <v>50</v>
      </c>
      <c r="D4630" s="6" t="n">
        <f aca="false">1_Data_EDA!J4631</f>
        <v>5</v>
      </c>
      <c r="E4630" s="7" t="n">
        <f aca="false">1_Data_EDA!K4631</f>
        <v>250</v>
      </c>
      <c r="F4630" s="7" t="n">
        <f aca="false">1_Data_EDA!L4631</f>
        <v>45</v>
      </c>
      <c r="G4630" s="8" t="n">
        <f aca="false">1_Data_EDA!M4631</f>
        <v>0.180000007</v>
      </c>
      <c r="H4630" s="6" t="n">
        <f aca="false">IF(1_Data_EDA!B4631="First Class",1,0)</f>
        <v>1</v>
      </c>
      <c r="I4630" s="6" t="n">
        <f aca="false">IF(1_Data_EDA!B4631="Second Class",1,0)</f>
        <v>0</v>
      </c>
      <c r="J4630" s="6" t="n">
        <f aca="false">IF(1_Data_EDA!B4631="Same Day",1,0)</f>
        <v>0</v>
      </c>
      <c r="K4630" s="6" t="n">
        <f aca="false">IF(1_Data_EDA!C4631="Corporate",1,0)</f>
        <v>0</v>
      </c>
      <c r="L4630" s="6" t="n">
        <f aca="false">IF(1_Data_EDA!C4631="Home Office",1,0)</f>
        <v>1</v>
      </c>
      <c r="M4630" s="6" t="n">
        <f aca="false">IF(1_Data_EDA!D4631="Europe",1,0)</f>
        <v>1</v>
      </c>
      <c r="N4630" s="6" t="n">
        <f aca="false">IF(1_Data_EDA!D4631="LATAM",1,0)</f>
        <v>0</v>
      </c>
      <c r="O4630" s="6" t="n">
        <f aca="false">IF(1_Data_EDA!D4631="Pacific Asia",1,0)</f>
        <v>0</v>
      </c>
      <c r="P4630" s="6" t="n">
        <f aca="false">IF(1_Data_EDA!D4631="USCA",1,0)</f>
        <v>0</v>
      </c>
      <c r="Q4630" s="6" t="n">
        <f aca="false">IF(C4630&gt;MEDIAN(C$5:C$8004),1,0)</f>
        <v>0</v>
      </c>
      <c r="R4630" s="6" t="n">
        <f aca="false">IF(D4630&gt;2,1,0)</f>
        <v>1</v>
      </c>
    </row>
    <row r="4631" customFormat="false" ht="15" hidden="false" customHeight="true" outlineLevel="0" collapsed="false">
      <c r="A4631" s="6" t="n">
        <f aca="false">1_Data_EDA!O4632</f>
        <v>0</v>
      </c>
      <c r="B4631" s="6" t="n">
        <f aca="false">1_Data_EDA!H4632</f>
        <v>4</v>
      </c>
      <c r="C4631" s="7" t="n">
        <f aca="false">1_Data_EDA!I4632</f>
        <v>39.99000168</v>
      </c>
      <c r="D4631" s="6" t="n">
        <f aca="false">1_Data_EDA!J4632</f>
        <v>3</v>
      </c>
      <c r="E4631" s="7" t="n">
        <f aca="false">1_Data_EDA!K4632</f>
        <v>119.9700012</v>
      </c>
      <c r="F4631" s="7" t="n">
        <f aca="false">1_Data_EDA!L4632</f>
        <v>1.200000048</v>
      </c>
      <c r="G4631" s="8" t="n">
        <f aca="false">1_Data_EDA!M4632</f>
        <v>0.01</v>
      </c>
      <c r="H4631" s="6" t="n">
        <f aca="false">IF(1_Data_EDA!B4632="First Class",1,0)</f>
        <v>0</v>
      </c>
      <c r="I4631" s="6" t="n">
        <f aca="false">IF(1_Data_EDA!B4632="Second Class",1,0)</f>
        <v>0</v>
      </c>
      <c r="J4631" s="6" t="n">
        <f aca="false">IF(1_Data_EDA!B4632="Same Day",1,0)</f>
        <v>0</v>
      </c>
      <c r="K4631" s="6" t="n">
        <f aca="false">IF(1_Data_EDA!C4632="Corporate",1,0)</f>
        <v>0</v>
      </c>
      <c r="L4631" s="6" t="n">
        <f aca="false">IF(1_Data_EDA!C4632="Home Office",1,0)</f>
        <v>0</v>
      </c>
      <c r="M4631" s="6" t="n">
        <f aca="false">IF(1_Data_EDA!D4632="Europe",1,0)</f>
        <v>0</v>
      </c>
      <c r="N4631" s="6" t="n">
        <f aca="false">IF(1_Data_EDA!D4632="LATAM",1,0)</f>
        <v>0</v>
      </c>
      <c r="O4631" s="6" t="n">
        <f aca="false">IF(1_Data_EDA!D4632="Pacific Asia",1,0)</f>
        <v>0</v>
      </c>
      <c r="P4631" s="6" t="n">
        <f aca="false">IF(1_Data_EDA!D4632="USCA",1,0)</f>
        <v>0</v>
      </c>
      <c r="Q4631" s="6" t="n">
        <f aca="false">IF(C4631&gt;MEDIAN(C$5:C$8004),1,0)</f>
        <v>0</v>
      </c>
      <c r="R4631" s="6" t="n">
        <f aca="false">IF(D4631&gt;2,1,0)</f>
        <v>1</v>
      </c>
    </row>
    <row r="4632" customFormat="false" ht="15" hidden="false" customHeight="true" outlineLevel="0" collapsed="false">
      <c r="A4632" s="6" t="n">
        <f aca="false">1_Data_EDA!O4633</f>
        <v>0</v>
      </c>
      <c r="B4632" s="6" t="n">
        <f aca="false">1_Data_EDA!H4633</f>
        <v>4</v>
      </c>
      <c r="C4632" s="7" t="n">
        <f aca="false">1_Data_EDA!I4633</f>
        <v>50</v>
      </c>
      <c r="D4632" s="6" t="n">
        <f aca="false">1_Data_EDA!J4633</f>
        <v>2</v>
      </c>
      <c r="E4632" s="7" t="n">
        <f aca="false">1_Data_EDA!K4633</f>
        <v>100</v>
      </c>
      <c r="F4632" s="7" t="n">
        <f aca="false">1_Data_EDA!L4633</f>
        <v>7</v>
      </c>
      <c r="G4632" s="8" t="n">
        <f aca="false">1_Data_EDA!M4633</f>
        <v>0.07</v>
      </c>
      <c r="H4632" s="6" t="n">
        <f aca="false">IF(1_Data_EDA!B4633="First Class",1,0)</f>
        <v>0</v>
      </c>
      <c r="I4632" s="6" t="n">
        <f aca="false">IF(1_Data_EDA!B4633="Second Class",1,0)</f>
        <v>0</v>
      </c>
      <c r="J4632" s="6" t="n">
        <f aca="false">IF(1_Data_EDA!B4633="Same Day",1,0)</f>
        <v>0</v>
      </c>
      <c r="K4632" s="6" t="n">
        <f aca="false">IF(1_Data_EDA!C4633="Corporate",1,0)</f>
        <v>0</v>
      </c>
      <c r="L4632" s="6" t="n">
        <f aca="false">IF(1_Data_EDA!C4633="Home Office",1,0)</f>
        <v>0</v>
      </c>
      <c r="M4632" s="6" t="n">
        <f aca="false">IF(1_Data_EDA!D4633="Europe",1,0)</f>
        <v>0</v>
      </c>
      <c r="N4632" s="6" t="n">
        <f aca="false">IF(1_Data_EDA!D4633="LATAM",1,0)</f>
        <v>0</v>
      </c>
      <c r="O4632" s="6" t="n">
        <f aca="false">IF(1_Data_EDA!D4633="Pacific Asia",1,0)</f>
        <v>0</v>
      </c>
      <c r="P4632" s="6" t="n">
        <f aca="false">IF(1_Data_EDA!D4633="USCA",1,0)</f>
        <v>0</v>
      </c>
      <c r="Q4632" s="6" t="n">
        <f aca="false">IF(C4632&gt;MEDIAN(C$5:C$8004),1,0)</f>
        <v>0</v>
      </c>
      <c r="R4632" s="6" t="n">
        <f aca="false">IF(D4632&gt;2,1,0)</f>
        <v>0</v>
      </c>
    </row>
    <row r="4633" customFormat="false" ht="15" hidden="false" customHeight="true" outlineLevel="0" collapsed="false">
      <c r="A4633" s="6" t="n">
        <f aca="false">1_Data_EDA!O4634</f>
        <v>1</v>
      </c>
      <c r="B4633" s="6" t="n">
        <f aca="false">1_Data_EDA!H4634</f>
        <v>4</v>
      </c>
      <c r="C4633" s="7" t="n">
        <f aca="false">1_Data_EDA!I4634</f>
        <v>50</v>
      </c>
      <c r="D4633" s="6" t="n">
        <f aca="false">1_Data_EDA!J4634</f>
        <v>3</v>
      </c>
      <c r="E4633" s="7" t="n">
        <f aca="false">1_Data_EDA!K4634</f>
        <v>150</v>
      </c>
      <c r="F4633" s="7" t="n">
        <f aca="false">1_Data_EDA!L4634</f>
        <v>18</v>
      </c>
      <c r="G4633" s="8" t="n">
        <f aca="false">1_Data_EDA!M4634</f>
        <v>0.119999997</v>
      </c>
      <c r="H4633" s="6" t="n">
        <f aca="false">IF(1_Data_EDA!B4634="First Class",1,0)</f>
        <v>0</v>
      </c>
      <c r="I4633" s="6" t="n">
        <f aca="false">IF(1_Data_EDA!B4634="Second Class",1,0)</f>
        <v>0</v>
      </c>
      <c r="J4633" s="6" t="n">
        <f aca="false">IF(1_Data_EDA!B4634="Same Day",1,0)</f>
        <v>0</v>
      </c>
      <c r="K4633" s="6" t="n">
        <f aca="false">IF(1_Data_EDA!C4634="Corporate",1,0)</f>
        <v>0</v>
      </c>
      <c r="L4633" s="6" t="n">
        <f aca="false">IF(1_Data_EDA!C4634="Home Office",1,0)</f>
        <v>0</v>
      </c>
      <c r="M4633" s="6" t="n">
        <f aca="false">IF(1_Data_EDA!D4634="Europe",1,0)</f>
        <v>0</v>
      </c>
      <c r="N4633" s="6" t="n">
        <f aca="false">IF(1_Data_EDA!D4634="LATAM",1,0)</f>
        <v>1</v>
      </c>
      <c r="O4633" s="6" t="n">
        <f aca="false">IF(1_Data_EDA!D4634="Pacific Asia",1,0)</f>
        <v>0</v>
      </c>
      <c r="P4633" s="6" t="n">
        <f aca="false">IF(1_Data_EDA!D4634="USCA",1,0)</f>
        <v>0</v>
      </c>
      <c r="Q4633" s="6" t="n">
        <f aca="false">IF(C4633&gt;MEDIAN(C$5:C$8004),1,0)</f>
        <v>0</v>
      </c>
      <c r="R4633" s="6" t="n">
        <f aca="false">IF(D4633&gt;2,1,0)</f>
        <v>1</v>
      </c>
    </row>
    <row r="4634" customFormat="false" ht="15" hidden="false" customHeight="true" outlineLevel="0" collapsed="false">
      <c r="A4634" s="6" t="n">
        <f aca="false">1_Data_EDA!O4635</f>
        <v>0</v>
      </c>
      <c r="B4634" s="6" t="n">
        <f aca="false">1_Data_EDA!H4635</f>
        <v>4</v>
      </c>
      <c r="C4634" s="7" t="n">
        <f aca="false">1_Data_EDA!I4635</f>
        <v>49.97999954</v>
      </c>
      <c r="D4634" s="6" t="n">
        <f aca="false">1_Data_EDA!J4635</f>
        <v>2</v>
      </c>
      <c r="E4634" s="7" t="n">
        <f aca="false">1_Data_EDA!K4635</f>
        <v>99.95999908</v>
      </c>
      <c r="F4634" s="7" t="n">
        <f aca="false">1_Data_EDA!L4635</f>
        <v>24.98999977</v>
      </c>
      <c r="G4634" s="8" t="n">
        <f aca="false">1_Data_EDA!M4635</f>
        <v>0.25</v>
      </c>
      <c r="H4634" s="6" t="n">
        <f aca="false">IF(1_Data_EDA!B4635="First Class",1,0)</f>
        <v>0</v>
      </c>
      <c r="I4634" s="6" t="n">
        <f aca="false">IF(1_Data_EDA!B4635="Second Class",1,0)</f>
        <v>0</v>
      </c>
      <c r="J4634" s="6" t="n">
        <f aca="false">IF(1_Data_EDA!B4635="Same Day",1,0)</f>
        <v>0</v>
      </c>
      <c r="K4634" s="6" t="n">
        <f aca="false">IF(1_Data_EDA!C4635="Corporate",1,0)</f>
        <v>1</v>
      </c>
      <c r="L4634" s="6" t="n">
        <f aca="false">IF(1_Data_EDA!C4635="Home Office",1,0)</f>
        <v>0</v>
      </c>
      <c r="M4634" s="6" t="n">
        <f aca="false">IF(1_Data_EDA!D4635="Europe",1,0)</f>
        <v>1</v>
      </c>
      <c r="N4634" s="6" t="n">
        <f aca="false">IF(1_Data_EDA!D4635="LATAM",1,0)</f>
        <v>0</v>
      </c>
      <c r="O4634" s="6" t="n">
        <f aca="false">IF(1_Data_EDA!D4635="Pacific Asia",1,0)</f>
        <v>0</v>
      </c>
      <c r="P4634" s="6" t="n">
        <f aca="false">IF(1_Data_EDA!D4635="USCA",1,0)</f>
        <v>0</v>
      </c>
      <c r="Q4634" s="6" t="n">
        <f aca="false">IF(C4634&gt;MEDIAN(C$5:C$8004),1,0)</f>
        <v>0</v>
      </c>
      <c r="R4634" s="6" t="n">
        <f aca="false">IF(D4634&gt;2,1,0)</f>
        <v>0</v>
      </c>
    </row>
    <row r="4635" customFormat="false" ht="15" hidden="false" customHeight="true" outlineLevel="0" collapsed="false">
      <c r="A4635" s="6" t="n">
        <f aca="false">1_Data_EDA!O4636</f>
        <v>1</v>
      </c>
      <c r="B4635" s="6" t="n">
        <f aca="false">1_Data_EDA!H4636</f>
        <v>1</v>
      </c>
      <c r="C4635" s="7" t="n">
        <f aca="false">1_Data_EDA!I4636</f>
        <v>299.980011</v>
      </c>
      <c r="D4635" s="6" t="n">
        <f aca="false">1_Data_EDA!J4636</f>
        <v>1</v>
      </c>
      <c r="E4635" s="7" t="n">
        <f aca="false">1_Data_EDA!K4636</f>
        <v>299.980011</v>
      </c>
      <c r="F4635" s="7" t="n">
        <f aca="false">1_Data_EDA!L4636</f>
        <v>21</v>
      </c>
      <c r="G4635" s="8" t="n">
        <f aca="false">1_Data_EDA!M4636</f>
        <v>0.07</v>
      </c>
      <c r="H4635" s="6" t="n">
        <f aca="false">IF(1_Data_EDA!B4636="First Class",1,0)</f>
        <v>1</v>
      </c>
      <c r="I4635" s="6" t="n">
        <f aca="false">IF(1_Data_EDA!B4636="Second Class",1,0)</f>
        <v>0</v>
      </c>
      <c r="J4635" s="6" t="n">
        <f aca="false">IF(1_Data_EDA!B4636="Same Day",1,0)</f>
        <v>0</v>
      </c>
      <c r="K4635" s="6" t="n">
        <f aca="false">IF(1_Data_EDA!C4636="Corporate",1,0)</f>
        <v>1</v>
      </c>
      <c r="L4635" s="6" t="n">
        <f aca="false">IF(1_Data_EDA!C4636="Home Office",1,0)</f>
        <v>0</v>
      </c>
      <c r="M4635" s="6" t="n">
        <f aca="false">IF(1_Data_EDA!D4636="Europe",1,0)</f>
        <v>0</v>
      </c>
      <c r="N4635" s="6" t="n">
        <f aca="false">IF(1_Data_EDA!D4636="LATAM",1,0)</f>
        <v>1</v>
      </c>
      <c r="O4635" s="6" t="n">
        <f aca="false">IF(1_Data_EDA!D4636="Pacific Asia",1,0)</f>
        <v>0</v>
      </c>
      <c r="P4635" s="6" t="n">
        <f aca="false">IF(1_Data_EDA!D4636="USCA",1,0)</f>
        <v>0</v>
      </c>
      <c r="Q4635" s="6" t="n">
        <f aca="false">IF(C4635&gt;MEDIAN(C$5:C$8004),1,0)</f>
        <v>1</v>
      </c>
      <c r="R4635" s="6" t="n">
        <f aca="false">IF(D4635&gt;2,1,0)</f>
        <v>0</v>
      </c>
    </row>
    <row r="4636" customFormat="false" ht="15" hidden="false" customHeight="true" outlineLevel="0" collapsed="false">
      <c r="A4636" s="6" t="n">
        <f aca="false">1_Data_EDA!O4637</f>
        <v>1</v>
      </c>
      <c r="B4636" s="6" t="n">
        <f aca="false">1_Data_EDA!H4637</f>
        <v>2</v>
      </c>
      <c r="C4636" s="7" t="n">
        <f aca="false">1_Data_EDA!I4637</f>
        <v>49.97999954</v>
      </c>
      <c r="D4636" s="6" t="n">
        <f aca="false">1_Data_EDA!J4637</f>
        <v>1</v>
      </c>
      <c r="E4636" s="7" t="n">
        <f aca="false">1_Data_EDA!K4637</f>
        <v>49.97999954</v>
      </c>
      <c r="F4636" s="7" t="n">
        <f aca="false">1_Data_EDA!L4637</f>
        <v>2.75</v>
      </c>
      <c r="G4636" s="8" t="n">
        <f aca="false">1_Data_EDA!M4637</f>
        <v>0.059999999</v>
      </c>
      <c r="H4636" s="6" t="n">
        <f aca="false">IF(1_Data_EDA!B4637="First Class",1,0)</f>
        <v>0</v>
      </c>
      <c r="I4636" s="6" t="n">
        <f aca="false">IF(1_Data_EDA!B4637="Second Class",1,0)</f>
        <v>1</v>
      </c>
      <c r="J4636" s="6" t="n">
        <f aca="false">IF(1_Data_EDA!B4637="Same Day",1,0)</f>
        <v>0</v>
      </c>
      <c r="K4636" s="6" t="n">
        <f aca="false">IF(1_Data_EDA!C4637="Corporate",1,0)</f>
        <v>0</v>
      </c>
      <c r="L4636" s="6" t="n">
        <f aca="false">IF(1_Data_EDA!C4637="Home Office",1,0)</f>
        <v>0</v>
      </c>
      <c r="M4636" s="6" t="n">
        <f aca="false">IF(1_Data_EDA!D4637="Europe",1,0)</f>
        <v>0</v>
      </c>
      <c r="N4636" s="6" t="n">
        <f aca="false">IF(1_Data_EDA!D4637="LATAM",1,0)</f>
        <v>1</v>
      </c>
      <c r="O4636" s="6" t="n">
        <f aca="false">IF(1_Data_EDA!D4637="Pacific Asia",1,0)</f>
        <v>0</v>
      </c>
      <c r="P4636" s="6" t="n">
        <f aca="false">IF(1_Data_EDA!D4637="USCA",1,0)</f>
        <v>0</v>
      </c>
      <c r="Q4636" s="6" t="n">
        <f aca="false">IF(C4636&gt;MEDIAN(C$5:C$8004),1,0)</f>
        <v>0</v>
      </c>
      <c r="R4636" s="6" t="n">
        <f aca="false">IF(D4636&gt;2,1,0)</f>
        <v>0</v>
      </c>
    </row>
    <row r="4637" customFormat="false" ht="15" hidden="false" customHeight="true" outlineLevel="0" collapsed="false">
      <c r="A4637" s="6" t="n">
        <f aca="false">1_Data_EDA!O4638</f>
        <v>1</v>
      </c>
      <c r="B4637" s="6" t="n">
        <f aca="false">1_Data_EDA!H4638</f>
        <v>2</v>
      </c>
      <c r="C4637" s="7" t="n">
        <f aca="false">1_Data_EDA!I4638</f>
        <v>49.97999954</v>
      </c>
      <c r="D4637" s="6" t="n">
        <f aca="false">1_Data_EDA!J4638</f>
        <v>4</v>
      </c>
      <c r="E4637" s="7" t="n">
        <f aca="false">1_Data_EDA!K4638</f>
        <v>199.9199982</v>
      </c>
      <c r="F4637" s="7" t="n">
        <f aca="false">1_Data_EDA!L4638</f>
        <v>33.99000168</v>
      </c>
      <c r="G4637" s="8" t="n">
        <f aca="false">1_Data_EDA!M4638</f>
        <v>0.170000002</v>
      </c>
      <c r="H4637" s="6" t="n">
        <f aca="false">IF(1_Data_EDA!B4638="First Class",1,0)</f>
        <v>0</v>
      </c>
      <c r="I4637" s="6" t="n">
        <f aca="false">IF(1_Data_EDA!B4638="Second Class",1,0)</f>
        <v>1</v>
      </c>
      <c r="J4637" s="6" t="n">
        <f aca="false">IF(1_Data_EDA!B4638="Same Day",1,0)</f>
        <v>0</v>
      </c>
      <c r="K4637" s="6" t="n">
        <f aca="false">IF(1_Data_EDA!C4638="Corporate",1,0)</f>
        <v>0</v>
      </c>
      <c r="L4637" s="6" t="n">
        <f aca="false">IF(1_Data_EDA!C4638="Home Office",1,0)</f>
        <v>0</v>
      </c>
      <c r="M4637" s="6" t="n">
        <f aca="false">IF(1_Data_EDA!D4638="Europe",1,0)</f>
        <v>1</v>
      </c>
      <c r="N4637" s="6" t="n">
        <f aca="false">IF(1_Data_EDA!D4638="LATAM",1,0)</f>
        <v>0</v>
      </c>
      <c r="O4637" s="6" t="n">
        <f aca="false">IF(1_Data_EDA!D4638="Pacific Asia",1,0)</f>
        <v>0</v>
      </c>
      <c r="P4637" s="6" t="n">
        <f aca="false">IF(1_Data_EDA!D4638="USCA",1,0)</f>
        <v>0</v>
      </c>
      <c r="Q4637" s="6" t="n">
        <f aca="false">IF(C4637&gt;MEDIAN(C$5:C$8004),1,0)</f>
        <v>0</v>
      </c>
      <c r="R4637" s="6" t="n">
        <f aca="false">IF(D4637&gt;2,1,0)</f>
        <v>1</v>
      </c>
    </row>
    <row r="4638" customFormat="false" ht="15" hidden="false" customHeight="true" outlineLevel="0" collapsed="false">
      <c r="A4638" s="6" t="n">
        <f aca="false">1_Data_EDA!O4639</f>
        <v>0</v>
      </c>
      <c r="B4638" s="6" t="n">
        <f aca="false">1_Data_EDA!H4639</f>
        <v>4</v>
      </c>
      <c r="C4638" s="7" t="n">
        <f aca="false">1_Data_EDA!I4639</f>
        <v>299.980011</v>
      </c>
      <c r="D4638" s="6" t="n">
        <f aca="false">1_Data_EDA!J4639</f>
        <v>1</v>
      </c>
      <c r="E4638" s="7" t="n">
        <f aca="false">1_Data_EDA!K4639</f>
        <v>299.980011</v>
      </c>
      <c r="F4638" s="7" t="n">
        <f aca="false">1_Data_EDA!L4639</f>
        <v>45</v>
      </c>
      <c r="G4638" s="8" t="n">
        <f aca="false">1_Data_EDA!M4639</f>
        <v>0.150000006</v>
      </c>
      <c r="H4638" s="6" t="n">
        <f aca="false">IF(1_Data_EDA!B4639="First Class",1,0)</f>
        <v>0</v>
      </c>
      <c r="I4638" s="6" t="n">
        <f aca="false">IF(1_Data_EDA!B4639="Second Class",1,0)</f>
        <v>0</v>
      </c>
      <c r="J4638" s="6" t="n">
        <f aca="false">IF(1_Data_EDA!B4639="Same Day",1,0)</f>
        <v>0</v>
      </c>
      <c r="K4638" s="6" t="n">
        <f aca="false">IF(1_Data_EDA!C4639="Corporate",1,0)</f>
        <v>0</v>
      </c>
      <c r="L4638" s="6" t="n">
        <f aca="false">IF(1_Data_EDA!C4639="Home Office",1,0)</f>
        <v>1</v>
      </c>
      <c r="M4638" s="6" t="n">
        <f aca="false">IF(1_Data_EDA!D4639="Europe",1,0)</f>
        <v>1</v>
      </c>
      <c r="N4638" s="6" t="n">
        <f aca="false">IF(1_Data_EDA!D4639="LATAM",1,0)</f>
        <v>0</v>
      </c>
      <c r="O4638" s="6" t="n">
        <f aca="false">IF(1_Data_EDA!D4639="Pacific Asia",1,0)</f>
        <v>0</v>
      </c>
      <c r="P4638" s="6" t="n">
        <f aca="false">IF(1_Data_EDA!D4639="USCA",1,0)</f>
        <v>0</v>
      </c>
      <c r="Q4638" s="6" t="n">
        <f aca="false">IF(C4638&gt;MEDIAN(C$5:C$8004),1,0)</f>
        <v>1</v>
      </c>
      <c r="R4638" s="6" t="n">
        <f aca="false">IF(D4638&gt;2,1,0)</f>
        <v>0</v>
      </c>
    </row>
    <row r="4639" customFormat="false" ht="15" hidden="false" customHeight="true" outlineLevel="0" collapsed="false">
      <c r="A4639" s="6" t="n">
        <f aca="false">1_Data_EDA!O4640</f>
        <v>1</v>
      </c>
      <c r="B4639" s="6" t="n">
        <f aca="false">1_Data_EDA!H4640</f>
        <v>1</v>
      </c>
      <c r="C4639" s="7" t="n">
        <f aca="false">1_Data_EDA!I4640</f>
        <v>49.97999954</v>
      </c>
      <c r="D4639" s="6" t="n">
        <f aca="false">1_Data_EDA!J4640</f>
        <v>2</v>
      </c>
      <c r="E4639" s="7" t="n">
        <f aca="false">1_Data_EDA!K4640</f>
        <v>99.95999908</v>
      </c>
      <c r="F4639" s="7" t="n">
        <f aca="false">1_Data_EDA!L4640</f>
        <v>12.98999977</v>
      </c>
      <c r="G4639" s="8" t="n">
        <f aca="false">1_Data_EDA!M4640</f>
        <v>0.129999995</v>
      </c>
      <c r="H4639" s="6" t="n">
        <f aca="false">IF(1_Data_EDA!B4640="First Class",1,0)</f>
        <v>1</v>
      </c>
      <c r="I4639" s="6" t="n">
        <f aca="false">IF(1_Data_EDA!B4640="Second Class",1,0)</f>
        <v>0</v>
      </c>
      <c r="J4639" s="6" t="n">
        <f aca="false">IF(1_Data_EDA!B4640="Same Day",1,0)</f>
        <v>0</v>
      </c>
      <c r="K4639" s="6" t="n">
        <f aca="false">IF(1_Data_EDA!C4640="Corporate",1,0)</f>
        <v>1</v>
      </c>
      <c r="L4639" s="6" t="n">
        <f aca="false">IF(1_Data_EDA!C4640="Home Office",1,0)</f>
        <v>0</v>
      </c>
      <c r="M4639" s="6" t="n">
        <f aca="false">IF(1_Data_EDA!D4640="Europe",1,0)</f>
        <v>0</v>
      </c>
      <c r="N4639" s="6" t="n">
        <f aca="false">IF(1_Data_EDA!D4640="LATAM",1,0)</f>
        <v>1</v>
      </c>
      <c r="O4639" s="6" t="n">
        <f aca="false">IF(1_Data_EDA!D4640="Pacific Asia",1,0)</f>
        <v>0</v>
      </c>
      <c r="P4639" s="6" t="n">
        <f aca="false">IF(1_Data_EDA!D4640="USCA",1,0)</f>
        <v>0</v>
      </c>
      <c r="Q4639" s="6" t="n">
        <f aca="false">IF(C4639&gt;MEDIAN(C$5:C$8004),1,0)</f>
        <v>0</v>
      </c>
      <c r="R4639" s="6" t="n">
        <f aca="false">IF(D4639&gt;2,1,0)</f>
        <v>0</v>
      </c>
    </row>
    <row r="4640" customFormat="false" ht="15" hidden="false" customHeight="true" outlineLevel="0" collapsed="false">
      <c r="A4640" s="6" t="n">
        <f aca="false">1_Data_EDA!O4641</f>
        <v>0</v>
      </c>
      <c r="B4640" s="6" t="n">
        <f aca="false">1_Data_EDA!H4641</f>
        <v>4</v>
      </c>
      <c r="C4640" s="7" t="n">
        <f aca="false">1_Data_EDA!I4641</f>
        <v>59.99000168</v>
      </c>
      <c r="D4640" s="6" t="n">
        <f aca="false">1_Data_EDA!J4641</f>
        <v>1</v>
      </c>
      <c r="E4640" s="7" t="n">
        <f aca="false">1_Data_EDA!K4641</f>
        <v>59.99000168</v>
      </c>
      <c r="F4640" s="7" t="n">
        <f aca="false">1_Data_EDA!L4641</f>
        <v>1.200000048</v>
      </c>
      <c r="G4640" s="8" t="n">
        <f aca="false">1_Data_EDA!M4641</f>
        <v>0.02</v>
      </c>
      <c r="H4640" s="6" t="n">
        <f aca="false">IF(1_Data_EDA!B4641="First Class",1,0)</f>
        <v>0</v>
      </c>
      <c r="I4640" s="6" t="n">
        <f aca="false">IF(1_Data_EDA!B4641="Second Class",1,0)</f>
        <v>0</v>
      </c>
      <c r="J4640" s="6" t="n">
        <f aca="false">IF(1_Data_EDA!B4641="Same Day",1,0)</f>
        <v>0</v>
      </c>
      <c r="K4640" s="6" t="n">
        <f aca="false">IF(1_Data_EDA!C4641="Corporate",1,0)</f>
        <v>0</v>
      </c>
      <c r="L4640" s="6" t="n">
        <f aca="false">IF(1_Data_EDA!C4641="Home Office",1,0)</f>
        <v>0</v>
      </c>
      <c r="M4640" s="6" t="n">
        <f aca="false">IF(1_Data_EDA!D4641="Europe",1,0)</f>
        <v>0</v>
      </c>
      <c r="N4640" s="6" t="n">
        <f aca="false">IF(1_Data_EDA!D4641="LATAM",1,0)</f>
        <v>0</v>
      </c>
      <c r="O4640" s="6" t="n">
        <f aca="false">IF(1_Data_EDA!D4641="Pacific Asia",1,0)</f>
        <v>1</v>
      </c>
      <c r="P4640" s="6" t="n">
        <f aca="false">IF(1_Data_EDA!D4641="USCA",1,0)</f>
        <v>0</v>
      </c>
      <c r="Q4640" s="6" t="n">
        <f aca="false">IF(C4640&gt;MEDIAN(C$5:C$8004),1,0)</f>
        <v>0</v>
      </c>
      <c r="R4640" s="6" t="n">
        <f aca="false">IF(D4640&gt;2,1,0)</f>
        <v>0</v>
      </c>
    </row>
    <row r="4641" customFormat="false" ht="15" hidden="false" customHeight="true" outlineLevel="0" collapsed="false">
      <c r="A4641" s="6" t="n">
        <f aca="false">1_Data_EDA!O4642</f>
        <v>0</v>
      </c>
      <c r="B4641" s="6" t="n">
        <f aca="false">1_Data_EDA!H4642</f>
        <v>4</v>
      </c>
      <c r="C4641" s="7" t="n">
        <f aca="false">1_Data_EDA!I4642</f>
        <v>50</v>
      </c>
      <c r="D4641" s="6" t="n">
        <f aca="false">1_Data_EDA!J4642</f>
        <v>2</v>
      </c>
      <c r="E4641" s="7" t="n">
        <f aca="false">1_Data_EDA!K4642</f>
        <v>100</v>
      </c>
      <c r="F4641" s="7" t="n">
        <f aca="false">1_Data_EDA!L4642</f>
        <v>4</v>
      </c>
      <c r="G4641" s="8" t="n">
        <f aca="false">1_Data_EDA!M4642</f>
        <v>0.039999999</v>
      </c>
      <c r="H4641" s="6" t="n">
        <f aca="false">IF(1_Data_EDA!B4642="First Class",1,0)</f>
        <v>0</v>
      </c>
      <c r="I4641" s="6" t="n">
        <f aca="false">IF(1_Data_EDA!B4642="Second Class",1,0)</f>
        <v>0</v>
      </c>
      <c r="J4641" s="6" t="n">
        <f aca="false">IF(1_Data_EDA!B4642="Same Day",1,0)</f>
        <v>0</v>
      </c>
      <c r="K4641" s="6" t="n">
        <f aca="false">IF(1_Data_EDA!C4642="Corporate",1,0)</f>
        <v>0</v>
      </c>
      <c r="L4641" s="6" t="n">
        <f aca="false">IF(1_Data_EDA!C4642="Home Office",1,0)</f>
        <v>1</v>
      </c>
      <c r="M4641" s="6" t="n">
        <f aca="false">IF(1_Data_EDA!D4642="Europe",1,0)</f>
        <v>0</v>
      </c>
      <c r="N4641" s="6" t="n">
        <f aca="false">IF(1_Data_EDA!D4642="LATAM",1,0)</f>
        <v>1</v>
      </c>
      <c r="O4641" s="6" t="n">
        <f aca="false">IF(1_Data_EDA!D4642="Pacific Asia",1,0)</f>
        <v>0</v>
      </c>
      <c r="P4641" s="6" t="n">
        <f aca="false">IF(1_Data_EDA!D4642="USCA",1,0)</f>
        <v>0</v>
      </c>
      <c r="Q4641" s="6" t="n">
        <f aca="false">IF(C4641&gt;MEDIAN(C$5:C$8004),1,0)</f>
        <v>0</v>
      </c>
      <c r="R4641" s="6" t="n">
        <f aca="false">IF(D4641&gt;2,1,0)</f>
        <v>0</v>
      </c>
    </row>
    <row r="4642" customFormat="false" ht="15" hidden="false" customHeight="true" outlineLevel="0" collapsed="false">
      <c r="A4642" s="6" t="n">
        <f aca="false">1_Data_EDA!O4643</f>
        <v>0</v>
      </c>
      <c r="B4642" s="6" t="n">
        <f aca="false">1_Data_EDA!H4643</f>
        <v>4</v>
      </c>
      <c r="C4642" s="7" t="n">
        <f aca="false">1_Data_EDA!I4643</f>
        <v>34.99000168</v>
      </c>
      <c r="D4642" s="6" t="n">
        <f aca="false">1_Data_EDA!J4643</f>
        <v>3</v>
      </c>
      <c r="E4642" s="7" t="n">
        <f aca="false">1_Data_EDA!K4643</f>
        <v>104.9700012</v>
      </c>
      <c r="F4642" s="7" t="n">
        <f aca="false">1_Data_EDA!L4643</f>
        <v>17.84000015</v>
      </c>
      <c r="G4642" s="8" t="n">
        <f aca="false">1_Data_EDA!M4643</f>
        <v>0.170000002</v>
      </c>
      <c r="H4642" s="6" t="n">
        <f aca="false">IF(1_Data_EDA!B4643="First Class",1,0)</f>
        <v>0</v>
      </c>
      <c r="I4642" s="6" t="n">
        <f aca="false">IF(1_Data_EDA!B4643="Second Class",1,0)</f>
        <v>0</v>
      </c>
      <c r="J4642" s="6" t="n">
        <f aca="false">IF(1_Data_EDA!B4643="Same Day",1,0)</f>
        <v>0</v>
      </c>
      <c r="K4642" s="6" t="n">
        <f aca="false">IF(1_Data_EDA!C4643="Corporate",1,0)</f>
        <v>1</v>
      </c>
      <c r="L4642" s="6" t="n">
        <f aca="false">IF(1_Data_EDA!C4643="Home Office",1,0)</f>
        <v>0</v>
      </c>
      <c r="M4642" s="6" t="n">
        <f aca="false">IF(1_Data_EDA!D4643="Europe",1,0)</f>
        <v>0</v>
      </c>
      <c r="N4642" s="6" t="n">
        <f aca="false">IF(1_Data_EDA!D4643="LATAM",1,0)</f>
        <v>1</v>
      </c>
      <c r="O4642" s="6" t="n">
        <f aca="false">IF(1_Data_EDA!D4643="Pacific Asia",1,0)</f>
        <v>0</v>
      </c>
      <c r="P4642" s="6" t="n">
        <f aca="false">IF(1_Data_EDA!D4643="USCA",1,0)</f>
        <v>0</v>
      </c>
      <c r="Q4642" s="6" t="n">
        <f aca="false">IF(C4642&gt;MEDIAN(C$5:C$8004),1,0)</f>
        <v>0</v>
      </c>
      <c r="R4642" s="6" t="n">
        <f aca="false">IF(D4642&gt;2,1,0)</f>
        <v>1</v>
      </c>
    </row>
    <row r="4643" customFormat="false" ht="15" hidden="false" customHeight="true" outlineLevel="0" collapsed="false">
      <c r="A4643" s="6" t="n">
        <f aca="false">1_Data_EDA!O4644</f>
        <v>1</v>
      </c>
      <c r="B4643" s="6" t="n">
        <f aca="false">1_Data_EDA!H4644</f>
        <v>2</v>
      </c>
      <c r="C4643" s="7" t="n">
        <f aca="false">1_Data_EDA!I4644</f>
        <v>50</v>
      </c>
      <c r="D4643" s="6" t="n">
        <f aca="false">1_Data_EDA!J4644</f>
        <v>2</v>
      </c>
      <c r="E4643" s="7" t="n">
        <f aca="false">1_Data_EDA!K4644</f>
        <v>100</v>
      </c>
      <c r="F4643" s="7" t="n">
        <f aca="false">1_Data_EDA!L4644</f>
        <v>13</v>
      </c>
      <c r="G4643" s="8" t="n">
        <f aca="false">1_Data_EDA!M4644</f>
        <v>0.129999995</v>
      </c>
      <c r="H4643" s="6" t="n">
        <f aca="false">IF(1_Data_EDA!B4644="First Class",1,0)</f>
        <v>0</v>
      </c>
      <c r="I4643" s="6" t="n">
        <f aca="false">IF(1_Data_EDA!B4644="Second Class",1,0)</f>
        <v>1</v>
      </c>
      <c r="J4643" s="6" t="n">
        <f aca="false">IF(1_Data_EDA!B4644="Same Day",1,0)</f>
        <v>0</v>
      </c>
      <c r="K4643" s="6" t="n">
        <f aca="false">IF(1_Data_EDA!C4644="Corporate",1,0)</f>
        <v>0</v>
      </c>
      <c r="L4643" s="6" t="n">
        <f aca="false">IF(1_Data_EDA!C4644="Home Office",1,0)</f>
        <v>0</v>
      </c>
      <c r="M4643" s="6" t="n">
        <f aca="false">IF(1_Data_EDA!D4644="Europe",1,0)</f>
        <v>0</v>
      </c>
      <c r="N4643" s="6" t="n">
        <f aca="false">IF(1_Data_EDA!D4644="LATAM",1,0)</f>
        <v>0</v>
      </c>
      <c r="O4643" s="6" t="n">
        <f aca="false">IF(1_Data_EDA!D4644="Pacific Asia",1,0)</f>
        <v>0</v>
      </c>
      <c r="P4643" s="6" t="n">
        <f aca="false">IF(1_Data_EDA!D4644="USCA",1,0)</f>
        <v>0</v>
      </c>
      <c r="Q4643" s="6" t="n">
        <f aca="false">IF(C4643&gt;MEDIAN(C$5:C$8004),1,0)</f>
        <v>0</v>
      </c>
      <c r="R4643" s="6" t="n">
        <f aca="false">IF(D4643&gt;2,1,0)</f>
        <v>0</v>
      </c>
    </row>
    <row r="4644" customFormat="false" ht="15" hidden="false" customHeight="true" outlineLevel="0" collapsed="false">
      <c r="A4644" s="6" t="n">
        <f aca="false">1_Data_EDA!O4645</f>
        <v>1</v>
      </c>
      <c r="B4644" s="6" t="n">
        <f aca="false">1_Data_EDA!H4645</f>
        <v>4</v>
      </c>
      <c r="C4644" s="7" t="n">
        <f aca="false">1_Data_EDA!I4645</f>
        <v>49.97999954</v>
      </c>
      <c r="D4644" s="6" t="n">
        <f aca="false">1_Data_EDA!J4645</f>
        <v>3</v>
      </c>
      <c r="E4644" s="7" t="n">
        <f aca="false">1_Data_EDA!K4645</f>
        <v>149.9400024</v>
      </c>
      <c r="F4644" s="7" t="n">
        <f aca="false">1_Data_EDA!L4645</f>
        <v>8.25</v>
      </c>
      <c r="G4644" s="8" t="n">
        <f aca="false">1_Data_EDA!M4645</f>
        <v>0.059999999</v>
      </c>
      <c r="H4644" s="6" t="n">
        <f aca="false">IF(1_Data_EDA!B4645="First Class",1,0)</f>
        <v>0</v>
      </c>
      <c r="I4644" s="6" t="n">
        <f aca="false">IF(1_Data_EDA!B4645="Second Class",1,0)</f>
        <v>0</v>
      </c>
      <c r="J4644" s="6" t="n">
        <f aca="false">IF(1_Data_EDA!B4645="Same Day",1,0)</f>
        <v>0</v>
      </c>
      <c r="K4644" s="6" t="n">
        <f aca="false">IF(1_Data_EDA!C4645="Corporate",1,0)</f>
        <v>1</v>
      </c>
      <c r="L4644" s="6" t="n">
        <f aca="false">IF(1_Data_EDA!C4645="Home Office",1,0)</f>
        <v>0</v>
      </c>
      <c r="M4644" s="6" t="n">
        <f aca="false">IF(1_Data_EDA!D4645="Europe",1,0)</f>
        <v>0</v>
      </c>
      <c r="N4644" s="6" t="n">
        <f aca="false">IF(1_Data_EDA!D4645="LATAM",1,0)</f>
        <v>1</v>
      </c>
      <c r="O4644" s="6" t="n">
        <f aca="false">IF(1_Data_EDA!D4645="Pacific Asia",1,0)</f>
        <v>0</v>
      </c>
      <c r="P4644" s="6" t="n">
        <f aca="false">IF(1_Data_EDA!D4645="USCA",1,0)</f>
        <v>0</v>
      </c>
      <c r="Q4644" s="6" t="n">
        <f aca="false">IF(C4644&gt;MEDIAN(C$5:C$8004),1,0)</f>
        <v>0</v>
      </c>
      <c r="R4644" s="6" t="n">
        <f aca="false">IF(D4644&gt;2,1,0)</f>
        <v>1</v>
      </c>
    </row>
    <row r="4645" customFormat="false" ht="15" hidden="false" customHeight="true" outlineLevel="0" collapsed="false">
      <c r="A4645" s="6" t="n">
        <f aca="false">1_Data_EDA!O4646</f>
        <v>0</v>
      </c>
      <c r="B4645" s="6" t="n">
        <f aca="false">1_Data_EDA!H4646</f>
        <v>4</v>
      </c>
      <c r="C4645" s="7" t="n">
        <f aca="false">1_Data_EDA!I4646</f>
        <v>399.980011</v>
      </c>
      <c r="D4645" s="6" t="n">
        <f aca="false">1_Data_EDA!J4646</f>
        <v>1</v>
      </c>
      <c r="E4645" s="7" t="n">
        <f aca="false">1_Data_EDA!K4646</f>
        <v>399.980011</v>
      </c>
      <c r="F4645" s="7" t="n">
        <f aca="false">1_Data_EDA!L4646</f>
        <v>64</v>
      </c>
      <c r="G4645" s="8" t="n">
        <f aca="false">1_Data_EDA!M4646</f>
        <v>0.159999996</v>
      </c>
      <c r="H4645" s="6" t="n">
        <f aca="false">IF(1_Data_EDA!B4646="First Class",1,0)</f>
        <v>0</v>
      </c>
      <c r="I4645" s="6" t="n">
        <f aca="false">IF(1_Data_EDA!B4646="Second Class",1,0)</f>
        <v>0</v>
      </c>
      <c r="J4645" s="6" t="n">
        <f aca="false">IF(1_Data_EDA!B4646="Same Day",1,0)</f>
        <v>0</v>
      </c>
      <c r="K4645" s="6" t="n">
        <f aca="false">IF(1_Data_EDA!C4646="Corporate",1,0)</f>
        <v>0</v>
      </c>
      <c r="L4645" s="6" t="n">
        <f aca="false">IF(1_Data_EDA!C4646="Home Office",1,0)</f>
        <v>1</v>
      </c>
      <c r="M4645" s="6" t="n">
        <f aca="false">IF(1_Data_EDA!D4646="Europe",1,0)</f>
        <v>0</v>
      </c>
      <c r="N4645" s="6" t="n">
        <f aca="false">IF(1_Data_EDA!D4646="LATAM",1,0)</f>
        <v>1</v>
      </c>
      <c r="O4645" s="6" t="n">
        <f aca="false">IF(1_Data_EDA!D4646="Pacific Asia",1,0)</f>
        <v>0</v>
      </c>
      <c r="P4645" s="6" t="n">
        <f aca="false">IF(1_Data_EDA!D4646="USCA",1,0)</f>
        <v>0</v>
      </c>
      <c r="Q4645" s="6" t="n">
        <f aca="false">IF(C4645&gt;MEDIAN(C$5:C$8004),1,0)</f>
        <v>1</v>
      </c>
      <c r="R4645" s="6" t="n">
        <f aca="false">IF(D4645&gt;2,1,0)</f>
        <v>0</v>
      </c>
    </row>
    <row r="4646" customFormat="false" ht="15" hidden="false" customHeight="true" outlineLevel="0" collapsed="false">
      <c r="A4646" s="6" t="n">
        <f aca="false">1_Data_EDA!O4647</f>
        <v>0</v>
      </c>
      <c r="B4646" s="6" t="n">
        <f aca="false">1_Data_EDA!H4647</f>
        <v>4</v>
      </c>
      <c r="C4646" s="7" t="n">
        <f aca="false">1_Data_EDA!I4647</f>
        <v>199.9900055</v>
      </c>
      <c r="D4646" s="6" t="n">
        <f aca="false">1_Data_EDA!J4647</f>
        <v>1</v>
      </c>
      <c r="E4646" s="7" t="n">
        <f aca="false">1_Data_EDA!K4647</f>
        <v>199.9900055</v>
      </c>
      <c r="F4646" s="7" t="n">
        <f aca="false">1_Data_EDA!L4647</f>
        <v>24</v>
      </c>
      <c r="G4646" s="8" t="n">
        <f aca="false">1_Data_EDA!M4647</f>
        <v>0.119999997</v>
      </c>
      <c r="H4646" s="6" t="n">
        <f aca="false">IF(1_Data_EDA!B4647="First Class",1,0)</f>
        <v>0</v>
      </c>
      <c r="I4646" s="6" t="n">
        <f aca="false">IF(1_Data_EDA!B4647="Second Class",1,0)</f>
        <v>0</v>
      </c>
      <c r="J4646" s="6" t="n">
        <f aca="false">IF(1_Data_EDA!B4647="Same Day",1,0)</f>
        <v>0</v>
      </c>
      <c r="K4646" s="6" t="n">
        <f aca="false">IF(1_Data_EDA!C4647="Corporate",1,0)</f>
        <v>0</v>
      </c>
      <c r="L4646" s="6" t="n">
        <f aca="false">IF(1_Data_EDA!C4647="Home Office",1,0)</f>
        <v>0</v>
      </c>
      <c r="M4646" s="6" t="n">
        <f aca="false">IF(1_Data_EDA!D4647="Europe",1,0)</f>
        <v>0</v>
      </c>
      <c r="N4646" s="6" t="n">
        <f aca="false">IF(1_Data_EDA!D4647="LATAM",1,0)</f>
        <v>0</v>
      </c>
      <c r="O4646" s="6" t="n">
        <f aca="false">IF(1_Data_EDA!D4647="Pacific Asia",1,0)</f>
        <v>1</v>
      </c>
      <c r="P4646" s="6" t="n">
        <f aca="false">IF(1_Data_EDA!D4647="USCA",1,0)</f>
        <v>0</v>
      </c>
      <c r="Q4646" s="6" t="n">
        <f aca="false">IF(C4646&gt;MEDIAN(C$5:C$8004),1,0)</f>
        <v>1</v>
      </c>
      <c r="R4646" s="6" t="n">
        <f aca="false">IF(D4646&gt;2,1,0)</f>
        <v>0</v>
      </c>
    </row>
    <row r="4647" customFormat="false" ht="15" hidden="false" customHeight="true" outlineLevel="0" collapsed="false">
      <c r="A4647" s="6" t="n">
        <f aca="false">1_Data_EDA!O4648</f>
        <v>1</v>
      </c>
      <c r="B4647" s="6" t="n">
        <f aca="false">1_Data_EDA!H4648</f>
        <v>2</v>
      </c>
      <c r="C4647" s="7" t="n">
        <f aca="false">1_Data_EDA!I4648</f>
        <v>39.99000168</v>
      </c>
      <c r="D4647" s="6" t="n">
        <f aca="false">1_Data_EDA!J4648</f>
        <v>4</v>
      </c>
      <c r="E4647" s="7" t="n">
        <f aca="false">1_Data_EDA!K4648</f>
        <v>159.9600067</v>
      </c>
      <c r="F4647" s="7" t="n">
        <f aca="false">1_Data_EDA!L4648</f>
        <v>8.800000191</v>
      </c>
      <c r="G4647" s="8" t="n">
        <f aca="false">1_Data_EDA!M4648</f>
        <v>0.059999999</v>
      </c>
      <c r="H4647" s="6" t="n">
        <f aca="false">IF(1_Data_EDA!B4648="First Class",1,0)</f>
        <v>0</v>
      </c>
      <c r="I4647" s="6" t="n">
        <f aca="false">IF(1_Data_EDA!B4648="Second Class",1,0)</f>
        <v>1</v>
      </c>
      <c r="J4647" s="6" t="n">
        <f aca="false">IF(1_Data_EDA!B4648="Same Day",1,0)</f>
        <v>0</v>
      </c>
      <c r="K4647" s="6" t="n">
        <f aca="false">IF(1_Data_EDA!C4648="Corporate",1,0)</f>
        <v>1</v>
      </c>
      <c r="L4647" s="6" t="n">
        <f aca="false">IF(1_Data_EDA!C4648="Home Office",1,0)</f>
        <v>0</v>
      </c>
      <c r="M4647" s="6" t="n">
        <f aca="false">IF(1_Data_EDA!D4648="Europe",1,0)</f>
        <v>0</v>
      </c>
      <c r="N4647" s="6" t="n">
        <f aca="false">IF(1_Data_EDA!D4648="LATAM",1,0)</f>
        <v>0</v>
      </c>
      <c r="O4647" s="6" t="n">
        <f aca="false">IF(1_Data_EDA!D4648="Pacific Asia",1,0)</f>
        <v>1</v>
      </c>
      <c r="P4647" s="6" t="n">
        <f aca="false">IF(1_Data_EDA!D4648="USCA",1,0)</f>
        <v>0</v>
      </c>
      <c r="Q4647" s="6" t="n">
        <f aca="false">IF(C4647&gt;MEDIAN(C$5:C$8004),1,0)</f>
        <v>0</v>
      </c>
      <c r="R4647" s="6" t="n">
        <f aca="false">IF(D4647&gt;2,1,0)</f>
        <v>1</v>
      </c>
    </row>
    <row r="4648" customFormat="false" ht="15" hidden="false" customHeight="true" outlineLevel="0" collapsed="false">
      <c r="A4648" s="6" t="n">
        <f aca="false">1_Data_EDA!O4649</f>
        <v>1</v>
      </c>
      <c r="B4648" s="6" t="n">
        <f aca="false">1_Data_EDA!H4649</f>
        <v>4</v>
      </c>
      <c r="C4648" s="7" t="n">
        <f aca="false">1_Data_EDA!I4649</f>
        <v>50</v>
      </c>
      <c r="D4648" s="6" t="n">
        <f aca="false">1_Data_EDA!J4649</f>
        <v>3</v>
      </c>
      <c r="E4648" s="7" t="n">
        <f aca="false">1_Data_EDA!K4649</f>
        <v>150</v>
      </c>
      <c r="F4648" s="7" t="n">
        <f aca="false">1_Data_EDA!L4649</f>
        <v>4.5</v>
      </c>
      <c r="G4648" s="8" t="n">
        <f aca="false">1_Data_EDA!M4649</f>
        <v>0.029999999</v>
      </c>
      <c r="H4648" s="6" t="n">
        <f aca="false">IF(1_Data_EDA!B4649="First Class",1,0)</f>
        <v>0</v>
      </c>
      <c r="I4648" s="6" t="n">
        <f aca="false">IF(1_Data_EDA!B4649="Second Class",1,0)</f>
        <v>0</v>
      </c>
      <c r="J4648" s="6" t="n">
        <f aca="false">IF(1_Data_EDA!B4649="Same Day",1,0)</f>
        <v>0</v>
      </c>
      <c r="K4648" s="6" t="n">
        <f aca="false">IF(1_Data_EDA!C4649="Corporate",1,0)</f>
        <v>0</v>
      </c>
      <c r="L4648" s="6" t="n">
        <f aca="false">IF(1_Data_EDA!C4649="Home Office",1,0)</f>
        <v>0</v>
      </c>
      <c r="M4648" s="6" t="n">
        <f aca="false">IF(1_Data_EDA!D4649="Europe",1,0)</f>
        <v>0</v>
      </c>
      <c r="N4648" s="6" t="n">
        <f aca="false">IF(1_Data_EDA!D4649="LATAM",1,0)</f>
        <v>0</v>
      </c>
      <c r="O4648" s="6" t="n">
        <f aca="false">IF(1_Data_EDA!D4649="Pacific Asia",1,0)</f>
        <v>1</v>
      </c>
      <c r="P4648" s="6" t="n">
        <f aca="false">IF(1_Data_EDA!D4649="USCA",1,0)</f>
        <v>0</v>
      </c>
      <c r="Q4648" s="6" t="n">
        <f aca="false">IF(C4648&gt;MEDIAN(C$5:C$8004),1,0)</f>
        <v>0</v>
      </c>
      <c r="R4648" s="6" t="n">
        <f aca="false">IF(D4648&gt;2,1,0)</f>
        <v>1</v>
      </c>
    </row>
    <row r="4649" customFormat="false" ht="15" hidden="false" customHeight="true" outlineLevel="0" collapsed="false">
      <c r="A4649" s="6" t="n">
        <f aca="false">1_Data_EDA!O4650</f>
        <v>1</v>
      </c>
      <c r="B4649" s="6" t="n">
        <f aca="false">1_Data_EDA!H4650</f>
        <v>1</v>
      </c>
      <c r="C4649" s="7" t="n">
        <f aca="false">1_Data_EDA!I4650</f>
        <v>50</v>
      </c>
      <c r="D4649" s="6" t="n">
        <f aca="false">1_Data_EDA!J4650</f>
        <v>4</v>
      </c>
      <c r="E4649" s="7" t="n">
        <f aca="false">1_Data_EDA!K4650</f>
        <v>200</v>
      </c>
      <c r="F4649" s="7" t="n">
        <f aca="false">1_Data_EDA!L4650</f>
        <v>34</v>
      </c>
      <c r="G4649" s="8" t="n">
        <f aca="false">1_Data_EDA!M4650</f>
        <v>0.170000002</v>
      </c>
      <c r="H4649" s="6" t="n">
        <f aca="false">IF(1_Data_EDA!B4650="First Class",1,0)</f>
        <v>1</v>
      </c>
      <c r="I4649" s="6" t="n">
        <f aca="false">IF(1_Data_EDA!B4650="Second Class",1,0)</f>
        <v>0</v>
      </c>
      <c r="J4649" s="6" t="n">
        <f aca="false">IF(1_Data_EDA!B4650="Same Day",1,0)</f>
        <v>0</v>
      </c>
      <c r="K4649" s="6" t="n">
        <f aca="false">IF(1_Data_EDA!C4650="Corporate",1,0)</f>
        <v>1</v>
      </c>
      <c r="L4649" s="6" t="n">
        <f aca="false">IF(1_Data_EDA!C4650="Home Office",1,0)</f>
        <v>0</v>
      </c>
      <c r="M4649" s="6" t="n">
        <f aca="false">IF(1_Data_EDA!D4650="Europe",1,0)</f>
        <v>0</v>
      </c>
      <c r="N4649" s="6" t="n">
        <f aca="false">IF(1_Data_EDA!D4650="LATAM",1,0)</f>
        <v>1</v>
      </c>
      <c r="O4649" s="6" t="n">
        <f aca="false">IF(1_Data_EDA!D4650="Pacific Asia",1,0)</f>
        <v>0</v>
      </c>
      <c r="P4649" s="6" t="n">
        <f aca="false">IF(1_Data_EDA!D4650="USCA",1,0)</f>
        <v>0</v>
      </c>
      <c r="Q4649" s="6" t="n">
        <f aca="false">IF(C4649&gt;MEDIAN(C$5:C$8004),1,0)</f>
        <v>0</v>
      </c>
      <c r="R4649" s="6" t="n">
        <f aca="false">IF(D4649&gt;2,1,0)</f>
        <v>1</v>
      </c>
    </row>
    <row r="4650" customFormat="false" ht="15" hidden="false" customHeight="true" outlineLevel="0" collapsed="false">
      <c r="A4650" s="6" t="n">
        <f aca="false">1_Data_EDA!O4651</f>
        <v>0</v>
      </c>
      <c r="B4650" s="6" t="n">
        <f aca="false">1_Data_EDA!H4651</f>
        <v>4</v>
      </c>
      <c r="C4650" s="7" t="n">
        <f aca="false">1_Data_EDA!I4651</f>
        <v>399.980011</v>
      </c>
      <c r="D4650" s="6" t="n">
        <f aca="false">1_Data_EDA!J4651</f>
        <v>1</v>
      </c>
      <c r="E4650" s="7" t="n">
        <f aca="false">1_Data_EDA!K4651</f>
        <v>399.980011</v>
      </c>
      <c r="F4650" s="7" t="n">
        <f aca="false">1_Data_EDA!L4651</f>
        <v>16</v>
      </c>
      <c r="G4650" s="8" t="n">
        <f aca="false">1_Data_EDA!M4651</f>
        <v>0.039999999</v>
      </c>
      <c r="H4650" s="6" t="n">
        <f aca="false">IF(1_Data_EDA!B4651="First Class",1,0)</f>
        <v>0</v>
      </c>
      <c r="I4650" s="6" t="n">
        <f aca="false">IF(1_Data_EDA!B4651="Second Class",1,0)</f>
        <v>0</v>
      </c>
      <c r="J4650" s="6" t="n">
        <f aca="false">IF(1_Data_EDA!B4651="Same Day",1,0)</f>
        <v>0</v>
      </c>
      <c r="K4650" s="6" t="n">
        <f aca="false">IF(1_Data_EDA!C4651="Corporate",1,0)</f>
        <v>0</v>
      </c>
      <c r="L4650" s="6" t="n">
        <f aca="false">IF(1_Data_EDA!C4651="Home Office",1,0)</f>
        <v>1</v>
      </c>
      <c r="M4650" s="6" t="n">
        <f aca="false">IF(1_Data_EDA!D4651="Europe",1,0)</f>
        <v>0</v>
      </c>
      <c r="N4650" s="6" t="n">
        <f aca="false">IF(1_Data_EDA!D4651="LATAM",1,0)</f>
        <v>0</v>
      </c>
      <c r="O4650" s="6" t="n">
        <f aca="false">IF(1_Data_EDA!D4651="Pacific Asia",1,0)</f>
        <v>1</v>
      </c>
      <c r="P4650" s="6" t="n">
        <f aca="false">IF(1_Data_EDA!D4651="USCA",1,0)</f>
        <v>0</v>
      </c>
      <c r="Q4650" s="6" t="n">
        <f aca="false">IF(C4650&gt;MEDIAN(C$5:C$8004),1,0)</f>
        <v>1</v>
      </c>
      <c r="R4650" s="6" t="n">
        <f aca="false">IF(D4650&gt;2,1,0)</f>
        <v>0</v>
      </c>
    </row>
    <row r="4651" customFormat="false" ht="15" hidden="false" customHeight="true" outlineLevel="0" collapsed="false">
      <c r="A4651" s="6" t="n">
        <f aca="false">1_Data_EDA!O4652</f>
        <v>1</v>
      </c>
      <c r="B4651" s="6" t="n">
        <f aca="false">1_Data_EDA!H4652</f>
        <v>2</v>
      </c>
      <c r="C4651" s="7" t="n">
        <f aca="false">1_Data_EDA!I4652</f>
        <v>49.97999954</v>
      </c>
      <c r="D4651" s="6" t="n">
        <f aca="false">1_Data_EDA!J4652</f>
        <v>4</v>
      </c>
      <c r="E4651" s="7" t="n">
        <f aca="false">1_Data_EDA!K4652</f>
        <v>199.9199982</v>
      </c>
      <c r="F4651" s="7" t="n">
        <f aca="false">1_Data_EDA!L4652</f>
        <v>33.99000168</v>
      </c>
      <c r="G4651" s="8" t="n">
        <f aca="false">1_Data_EDA!M4652</f>
        <v>0.170000002</v>
      </c>
      <c r="H4651" s="6" t="n">
        <f aca="false">IF(1_Data_EDA!B4652="First Class",1,0)</f>
        <v>0</v>
      </c>
      <c r="I4651" s="6" t="n">
        <f aca="false">IF(1_Data_EDA!B4652="Second Class",1,0)</f>
        <v>1</v>
      </c>
      <c r="J4651" s="6" t="n">
        <f aca="false">IF(1_Data_EDA!B4652="Same Day",1,0)</f>
        <v>0</v>
      </c>
      <c r="K4651" s="6" t="n">
        <f aca="false">IF(1_Data_EDA!C4652="Corporate",1,0)</f>
        <v>0</v>
      </c>
      <c r="L4651" s="6" t="n">
        <f aca="false">IF(1_Data_EDA!C4652="Home Office",1,0)</f>
        <v>0</v>
      </c>
      <c r="M4651" s="6" t="n">
        <f aca="false">IF(1_Data_EDA!D4652="Europe",1,0)</f>
        <v>0</v>
      </c>
      <c r="N4651" s="6" t="n">
        <f aca="false">IF(1_Data_EDA!D4652="LATAM",1,0)</f>
        <v>0</v>
      </c>
      <c r="O4651" s="6" t="n">
        <f aca="false">IF(1_Data_EDA!D4652="Pacific Asia",1,0)</f>
        <v>1</v>
      </c>
      <c r="P4651" s="6" t="n">
        <f aca="false">IF(1_Data_EDA!D4652="USCA",1,0)</f>
        <v>0</v>
      </c>
      <c r="Q4651" s="6" t="n">
        <f aca="false">IF(C4651&gt;MEDIAN(C$5:C$8004),1,0)</f>
        <v>0</v>
      </c>
      <c r="R4651" s="6" t="n">
        <f aca="false">IF(D4651&gt;2,1,0)</f>
        <v>1</v>
      </c>
    </row>
    <row r="4652" customFormat="false" ht="15" hidden="false" customHeight="true" outlineLevel="0" collapsed="false">
      <c r="A4652" s="6" t="n">
        <f aca="false">1_Data_EDA!O4653</f>
        <v>0</v>
      </c>
      <c r="B4652" s="6" t="n">
        <f aca="false">1_Data_EDA!H4653</f>
        <v>4</v>
      </c>
      <c r="C4652" s="7" t="n">
        <f aca="false">1_Data_EDA!I4653</f>
        <v>129.9900055</v>
      </c>
      <c r="D4652" s="6" t="n">
        <f aca="false">1_Data_EDA!J4653</f>
        <v>1</v>
      </c>
      <c r="E4652" s="7" t="n">
        <f aca="false">1_Data_EDA!K4653</f>
        <v>129.9900055</v>
      </c>
      <c r="F4652" s="7" t="n">
        <f aca="false">1_Data_EDA!L4653</f>
        <v>13</v>
      </c>
      <c r="G4652" s="8" t="n">
        <f aca="false">1_Data_EDA!M4653</f>
        <v>0.100000001</v>
      </c>
      <c r="H4652" s="6" t="n">
        <f aca="false">IF(1_Data_EDA!B4653="First Class",1,0)</f>
        <v>0</v>
      </c>
      <c r="I4652" s="6" t="n">
        <f aca="false">IF(1_Data_EDA!B4653="Second Class",1,0)</f>
        <v>0</v>
      </c>
      <c r="J4652" s="6" t="n">
        <f aca="false">IF(1_Data_EDA!B4653="Same Day",1,0)</f>
        <v>0</v>
      </c>
      <c r="K4652" s="6" t="n">
        <f aca="false">IF(1_Data_EDA!C4653="Corporate",1,0)</f>
        <v>0</v>
      </c>
      <c r="L4652" s="6" t="n">
        <f aca="false">IF(1_Data_EDA!C4653="Home Office",1,0)</f>
        <v>0</v>
      </c>
      <c r="M4652" s="6" t="n">
        <f aca="false">IF(1_Data_EDA!D4653="Europe",1,0)</f>
        <v>0</v>
      </c>
      <c r="N4652" s="6" t="n">
        <f aca="false">IF(1_Data_EDA!D4653="LATAM",1,0)</f>
        <v>1</v>
      </c>
      <c r="O4652" s="6" t="n">
        <f aca="false">IF(1_Data_EDA!D4653="Pacific Asia",1,0)</f>
        <v>0</v>
      </c>
      <c r="P4652" s="6" t="n">
        <f aca="false">IF(1_Data_EDA!D4653="USCA",1,0)</f>
        <v>0</v>
      </c>
      <c r="Q4652" s="6" t="n">
        <f aca="false">IF(C4652&gt;MEDIAN(C$5:C$8004),1,0)</f>
        <v>1</v>
      </c>
      <c r="R4652" s="6" t="n">
        <f aca="false">IF(D4652&gt;2,1,0)</f>
        <v>0</v>
      </c>
    </row>
    <row r="4653" customFormat="false" ht="15" hidden="false" customHeight="true" outlineLevel="0" collapsed="false">
      <c r="A4653" s="6" t="n">
        <f aca="false">1_Data_EDA!O4654</f>
        <v>0</v>
      </c>
      <c r="B4653" s="6" t="n">
        <f aca="false">1_Data_EDA!H4654</f>
        <v>4</v>
      </c>
      <c r="C4653" s="7" t="n">
        <f aca="false">1_Data_EDA!I4654</f>
        <v>59.99000168</v>
      </c>
      <c r="D4653" s="6" t="n">
        <f aca="false">1_Data_EDA!J4654</f>
        <v>3</v>
      </c>
      <c r="E4653" s="7" t="n">
        <f aca="false">1_Data_EDA!K4654</f>
        <v>179.9700012</v>
      </c>
      <c r="F4653" s="7" t="n">
        <f aca="false">1_Data_EDA!L4654</f>
        <v>30.59000015</v>
      </c>
      <c r="G4653" s="8" t="n">
        <f aca="false">1_Data_EDA!M4654</f>
        <v>0.170000002</v>
      </c>
      <c r="H4653" s="6" t="n">
        <f aca="false">IF(1_Data_EDA!B4654="First Class",1,0)</f>
        <v>0</v>
      </c>
      <c r="I4653" s="6" t="n">
        <f aca="false">IF(1_Data_EDA!B4654="Second Class",1,0)</f>
        <v>0</v>
      </c>
      <c r="J4653" s="6" t="n">
        <f aca="false">IF(1_Data_EDA!B4654="Same Day",1,0)</f>
        <v>0</v>
      </c>
      <c r="K4653" s="6" t="n">
        <f aca="false">IF(1_Data_EDA!C4654="Corporate",1,0)</f>
        <v>0</v>
      </c>
      <c r="L4653" s="6" t="n">
        <f aca="false">IF(1_Data_EDA!C4654="Home Office",1,0)</f>
        <v>0</v>
      </c>
      <c r="M4653" s="6" t="n">
        <f aca="false">IF(1_Data_EDA!D4654="Europe",1,0)</f>
        <v>1</v>
      </c>
      <c r="N4653" s="6" t="n">
        <f aca="false">IF(1_Data_EDA!D4654="LATAM",1,0)</f>
        <v>0</v>
      </c>
      <c r="O4653" s="6" t="n">
        <f aca="false">IF(1_Data_EDA!D4654="Pacific Asia",1,0)</f>
        <v>0</v>
      </c>
      <c r="P4653" s="6" t="n">
        <f aca="false">IF(1_Data_EDA!D4654="USCA",1,0)</f>
        <v>0</v>
      </c>
      <c r="Q4653" s="6" t="n">
        <f aca="false">IF(C4653&gt;MEDIAN(C$5:C$8004),1,0)</f>
        <v>0</v>
      </c>
      <c r="R4653" s="6" t="n">
        <f aca="false">IF(D4653&gt;2,1,0)</f>
        <v>1</v>
      </c>
    </row>
    <row r="4654" customFormat="false" ht="15" hidden="false" customHeight="true" outlineLevel="0" collapsed="false">
      <c r="A4654" s="6" t="n">
        <f aca="false">1_Data_EDA!O4655</f>
        <v>0</v>
      </c>
      <c r="B4654" s="6" t="n">
        <f aca="false">1_Data_EDA!H4655</f>
        <v>4</v>
      </c>
      <c r="C4654" s="7" t="n">
        <f aca="false">1_Data_EDA!I4655</f>
        <v>59.99000168</v>
      </c>
      <c r="D4654" s="6" t="n">
        <f aca="false">1_Data_EDA!J4655</f>
        <v>5</v>
      </c>
      <c r="E4654" s="7" t="n">
        <f aca="false">1_Data_EDA!K4655</f>
        <v>299.9500122</v>
      </c>
      <c r="F4654" s="7" t="n">
        <f aca="false">1_Data_EDA!L4655</f>
        <v>0</v>
      </c>
      <c r="G4654" s="8" t="n">
        <f aca="false">1_Data_EDA!M4655</f>
        <v>0</v>
      </c>
      <c r="H4654" s="6" t="n">
        <f aca="false">IF(1_Data_EDA!B4655="First Class",1,0)</f>
        <v>0</v>
      </c>
      <c r="I4654" s="6" t="n">
        <f aca="false">IF(1_Data_EDA!B4655="Second Class",1,0)</f>
        <v>0</v>
      </c>
      <c r="J4654" s="6" t="n">
        <f aca="false">IF(1_Data_EDA!B4655="Same Day",1,0)</f>
        <v>0</v>
      </c>
      <c r="K4654" s="6" t="n">
        <f aca="false">IF(1_Data_EDA!C4655="Corporate",1,0)</f>
        <v>0</v>
      </c>
      <c r="L4654" s="6" t="n">
        <f aca="false">IF(1_Data_EDA!C4655="Home Office",1,0)</f>
        <v>1</v>
      </c>
      <c r="M4654" s="6" t="n">
        <f aca="false">IF(1_Data_EDA!D4655="Europe",1,0)</f>
        <v>0</v>
      </c>
      <c r="N4654" s="6" t="n">
        <f aca="false">IF(1_Data_EDA!D4655="LATAM",1,0)</f>
        <v>0</v>
      </c>
      <c r="O4654" s="6" t="n">
        <f aca="false">IF(1_Data_EDA!D4655="Pacific Asia",1,0)</f>
        <v>0</v>
      </c>
      <c r="P4654" s="6" t="n">
        <f aca="false">IF(1_Data_EDA!D4655="USCA",1,0)</f>
        <v>1</v>
      </c>
      <c r="Q4654" s="6" t="n">
        <f aca="false">IF(C4654&gt;MEDIAN(C$5:C$8004),1,0)</f>
        <v>0</v>
      </c>
      <c r="R4654" s="6" t="n">
        <f aca="false">IF(D4654&gt;2,1,0)</f>
        <v>1</v>
      </c>
    </row>
    <row r="4655" customFormat="false" ht="15" hidden="false" customHeight="true" outlineLevel="0" collapsed="false">
      <c r="A4655" s="6" t="n">
        <f aca="false">1_Data_EDA!O4656</f>
        <v>0</v>
      </c>
      <c r="B4655" s="6" t="n">
        <f aca="false">1_Data_EDA!H4656</f>
        <v>2</v>
      </c>
      <c r="C4655" s="7" t="n">
        <f aca="false">1_Data_EDA!I4656</f>
        <v>129.9900055</v>
      </c>
      <c r="D4655" s="6" t="n">
        <f aca="false">1_Data_EDA!J4656</f>
        <v>1</v>
      </c>
      <c r="E4655" s="7" t="n">
        <f aca="false">1_Data_EDA!K4656</f>
        <v>129.9900055</v>
      </c>
      <c r="F4655" s="7" t="n">
        <f aca="false">1_Data_EDA!L4656</f>
        <v>22.10000038</v>
      </c>
      <c r="G4655" s="8" t="n">
        <f aca="false">1_Data_EDA!M4656</f>
        <v>0.170000002</v>
      </c>
      <c r="H4655" s="6" t="n">
        <f aca="false">IF(1_Data_EDA!B4656="First Class",1,0)</f>
        <v>0</v>
      </c>
      <c r="I4655" s="6" t="n">
        <f aca="false">IF(1_Data_EDA!B4656="Second Class",1,0)</f>
        <v>1</v>
      </c>
      <c r="J4655" s="6" t="n">
        <f aca="false">IF(1_Data_EDA!B4656="Same Day",1,0)</f>
        <v>0</v>
      </c>
      <c r="K4655" s="6" t="n">
        <f aca="false">IF(1_Data_EDA!C4656="Corporate",1,0)</f>
        <v>0</v>
      </c>
      <c r="L4655" s="6" t="n">
        <f aca="false">IF(1_Data_EDA!C4656="Home Office",1,0)</f>
        <v>1</v>
      </c>
      <c r="M4655" s="6" t="n">
        <f aca="false">IF(1_Data_EDA!D4656="Europe",1,0)</f>
        <v>1</v>
      </c>
      <c r="N4655" s="6" t="n">
        <f aca="false">IF(1_Data_EDA!D4656="LATAM",1,0)</f>
        <v>0</v>
      </c>
      <c r="O4655" s="6" t="n">
        <f aca="false">IF(1_Data_EDA!D4656="Pacific Asia",1,0)</f>
        <v>0</v>
      </c>
      <c r="P4655" s="6" t="n">
        <f aca="false">IF(1_Data_EDA!D4656="USCA",1,0)</f>
        <v>0</v>
      </c>
      <c r="Q4655" s="6" t="n">
        <f aca="false">IF(C4655&gt;MEDIAN(C$5:C$8004),1,0)</f>
        <v>1</v>
      </c>
      <c r="R4655" s="6" t="n">
        <f aca="false">IF(D4655&gt;2,1,0)</f>
        <v>0</v>
      </c>
    </row>
    <row r="4656" customFormat="false" ht="15" hidden="false" customHeight="true" outlineLevel="0" collapsed="false">
      <c r="A4656" s="6" t="n">
        <f aca="false">1_Data_EDA!O4657</f>
        <v>0</v>
      </c>
      <c r="B4656" s="6" t="n">
        <f aca="false">1_Data_EDA!H4657</f>
        <v>4</v>
      </c>
      <c r="C4656" s="7" t="n">
        <f aca="false">1_Data_EDA!I4657</f>
        <v>199.9900055</v>
      </c>
      <c r="D4656" s="6" t="n">
        <f aca="false">1_Data_EDA!J4657</f>
        <v>1</v>
      </c>
      <c r="E4656" s="7" t="n">
        <f aca="false">1_Data_EDA!K4657</f>
        <v>199.9900055</v>
      </c>
      <c r="F4656" s="7" t="n">
        <f aca="false">1_Data_EDA!L4657</f>
        <v>34</v>
      </c>
      <c r="G4656" s="8" t="n">
        <f aca="false">1_Data_EDA!M4657</f>
        <v>0.170000002</v>
      </c>
      <c r="H4656" s="6" t="n">
        <f aca="false">IF(1_Data_EDA!B4657="First Class",1,0)</f>
        <v>0</v>
      </c>
      <c r="I4656" s="6" t="n">
        <f aca="false">IF(1_Data_EDA!B4657="Second Class",1,0)</f>
        <v>0</v>
      </c>
      <c r="J4656" s="6" t="n">
        <f aca="false">IF(1_Data_EDA!B4657="Same Day",1,0)</f>
        <v>0</v>
      </c>
      <c r="K4656" s="6" t="n">
        <f aca="false">IF(1_Data_EDA!C4657="Corporate",1,0)</f>
        <v>1</v>
      </c>
      <c r="L4656" s="6" t="n">
        <f aca="false">IF(1_Data_EDA!C4657="Home Office",1,0)</f>
        <v>0</v>
      </c>
      <c r="M4656" s="6" t="n">
        <f aca="false">IF(1_Data_EDA!D4657="Europe",1,0)</f>
        <v>0</v>
      </c>
      <c r="N4656" s="6" t="n">
        <f aca="false">IF(1_Data_EDA!D4657="LATAM",1,0)</f>
        <v>0</v>
      </c>
      <c r="O4656" s="6" t="n">
        <f aca="false">IF(1_Data_EDA!D4657="Pacific Asia",1,0)</f>
        <v>1</v>
      </c>
      <c r="P4656" s="6" t="n">
        <f aca="false">IF(1_Data_EDA!D4657="USCA",1,0)</f>
        <v>0</v>
      </c>
      <c r="Q4656" s="6" t="n">
        <f aca="false">IF(C4656&gt;MEDIAN(C$5:C$8004),1,0)</f>
        <v>1</v>
      </c>
      <c r="R4656" s="6" t="n">
        <f aca="false">IF(D4656&gt;2,1,0)</f>
        <v>0</v>
      </c>
    </row>
    <row r="4657" customFormat="false" ht="15" hidden="false" customHeight="true" outlineLevel="0" collapsed="false">
      <c r="A4657" s="6" t="n">
        <f aca="false">1_Data_EDA!O4658</f>
        <v>1</v>
      </c>
      <c r="B4657" s="6" t="n">
        <f aca="false">1_Data_EDA!H4658</f>
        <v>2</v>
      </c>
      <c r="C4657" s="7" t="n">
        <f aca="false">1_Data_EDA!I4658</f>
        <v>299.980011</v>
      </c>
      <c r="D4657" s="6" t="n">
        <f aca="false">1_Data_EDA!J4658</f>
        <v>1</v>
      </c>
      <c r="E4657" s="7" t="n">
        <f aca="false">1_Data_EDA!K4658</f>
        <v>299.980011</v>
      </c>
      <c r="F4657" s="7" t="n">
        <f aca="false">1_Data_EDA!L4658</f>
        <v>3</v>
      </c>
      <c r="G4657" s="8" t="n">
        <f aca="false">1_Data_EDA!M4658</f>
        <v>0.01</v>
      </c>
      <c r="H4657" s="6" t="n">
        <f aca="false">IF(1_Data_EDA!B4658="First Class",1,0)</f>
        <v>0</v>
      </c>
      <c r="I4657" s="6" t="n">
        <f aca="false">IF(1_Data_EDA!B4658="Second Class",1,0)</f>
        <v>1</v>
      </c>
      <c r="J4657" s="6" t="n">
        <f aca="false">IF(1_Data_EDA!B4658="Same Day",1,0)</f>
        <v>0</v>
      </c>
      <c r="K4657" s="6" t="n">
        <f aca="false">IF(1_Data_EDA!C4658="Corporate",1,0)</f>
        <v>0</v>
      </c>
      <c r="L4657" s="6" t="n">
        <f aca="false">IF(1_Data_EDA!C4658="Home Office",1,0)</f>
        <v>0</v>
      </c>
      <c r="M4657" s="6" t="n">
        <f aca="false">IF(1_Data_EDA!D4658="Europe",1,0)</f>
        <v>0</v>
      </c>
      <c r="N4657" s="6" t="n">
        <f aca="false">IF(1_Data_EDA!D4658="LATAM",1,0)</f>
        <v>0</v>
      </c>
      <c r="O4657" s="6" t="n">
        <f aca="false">IF(1_Data_EDA!D4658="Pacific Asia",1,0)</f>
        <v>0</v>
      </c>
      <c r="P4657" s="6" t="n">
        <f aca="false">IF(1_Data_EDA!D4658="USCA",1,0)</f>
        <v>1</v>
      </c>
      <c r="Q4657" s="6" t="n">
        <f aca="false">IF(C4657&gt;MEDIAN(C$5:C$8004),1,0)</f>
        <v>1</v>
      </c>
      <c r="R4657" s="6" t="n">
        <f aca="false">IF(D4657&gt;2,1,0)</f>
        <v>0</v>
      </c>
    </row>
    <row r="4658" customFormat="false" ht="15" hidden="false" customHeight="true" outlineLevel="0" collapsed="false">
      <c r="A4658" s="6" t="n">
        <f aca="false">1_Data_EDA!O4659</f>
        <v>0</v>
      </c>
      <c r="B4658" s="6" t="n">
        <f aca="false">1_Data_EDA!H4659</f>
        <v>4</v>
      </c>
      <c r="C4658" s="7" t="n">
        <f aca="false">1_Data_EDA!I4659</f>
        <v>399.980011</v>
      </c>
      <c r="D4658" s="6" t="n">
        <f aca="false">1_Data_EDA!J4659</f>
        <v>1</v>
      </c>
      <c r="E4658" s="7" t="n">
        <f aca="false">1_Data_EDA!K4659</f>
        <v>399.980011</v>
      </c>
      <c r="F4658" s="7" t="n">
        <f aca="false">1_Data_EDA!L4659</f>
        <v>52</v>
      </c>
      <c r="G4658" s="8" t="n">
        <f aca="false">1_Data_EDA!M4659</f>
        <v>0.129999995</v>
      </c>
      <c r="H4658" s="6" t="n">
        <f aca="false">IF(1_Data_EDA!B4659="First Class",1,0)</f>
        <v>0</v>
      </c>
      <c r="I4658" s="6" t="n">
        <f aca="false">IF(1_Data_EDA!B4659="Second Class",1,0)</f>
        <v>0</v>
      </c>
      <c r="J4658" s="6" t="n">
        <f aca="false">IF(1_Data_EDA!B4659="Same Day",1,0)</f>
        <v>0</v>
      </c>
      <c r="K4658" s="6" t="n">
        <f aca="false">IF(1_Data_EDA!C4659="Corporate",1,0)</f>
        <v>0</v>
      </c>
      <c r="L4658" s="6" t="n">
        <f aca="false">IF(1_Data_EDA!C4659="Home Office",1,0)</f>
        <v>0</v>
      </c>
      <c r="M4658" s="6" t="n">
        <f aca="false">IF(1_Data_EDA!D4659="Europe",1,0)</f>
        <v>1</v>
      </c>
      <c r="N4658" s="6" t="n">
        <f aca="false">IF(1_Data_EDA!D4659="LATAM",1,0)</f>
        <v>0</v>
      </c>
      <c r="O4658" s="6" t="n">
        <f aca="false">IF(1_Data_EDA!D4659="Pacific Asia",1,0)</f>
        <v>0</v>
      </c>
      <c r="P4658" s="6" t="n">
        <f aca="false">IF(1_Data_EDA!D4659="USCA",1,0)</f>
        <v>0</v>
      </c>
      <c r="Q4658" s="6" t="n">
        <f aca="false">IF(C4658&gt;MEDIAN(C$5:C$8004),1,0)</f>
        <v>1</v>
      </c>
      <c r="R4658" s="6" t="n">
        <f aca="false">IF(D4658&gt;2,1,0)</f>
        <v>0</v>
      </c>
    </row>
    <row r="4659" customFormat="false" ht="15" hidden="false" customHeight="true" outlineLevel="0" collapsed="false">
      <c r="A4659" s="6" t="n">
        <f aca="false">1_Data_EDA!O4660</f>
        <v>1</v>
      </c>
      <c r="B4659" s="6" t="n">
        <f aca="false">1_Data_EDA!H4660</f>
        <v>1</v>
      </c>
      <c r="C4659" s="7" t="n">
        <f aca="false">1_Data_EDA!I4660</f>
        <v>59.99000168</v>
      </c>
      <c r="D4659" s="6" t="n">
        <f aca="false">1_Data_EDA!J4660</f>
        <v>5</v>
      </c>
      <c r="E4659" s="7" t="n">
        <f aca="false">1_Data_EDA!K4660</f>
        <v>299.9500122</v>
      </c>
      <c r="F4659" s="7" t="n">
        <f aca="false">1_Data_EDA!L4660</f>
        <v>53.99000168</v>
      </c>
      <c r="G4659" s="8" t="n">
        <f aca="false">1_Data_EDA!M4660</f>
        <v>0.180000007</v>
      </c>
      <c r="H4659" s="6" t="n">
        <f aca="false">IF(1_Data_EDA!B4660="First Class",1,0)</f>
        <v>1</v>
      </c>
      <c r="I4659" s="6" t="n">
        <f aca="false">IF(1_Data_EDA!B4660="Second Class",1,0)</f>
        <v>0</v>
      </c>
      <c r="J4659" s="6" t="n">
        <f aca="false">IF(1_Data_EDA!B4660="Same Day",1,0)</f>
        <v>0</v>
      </c>
      <c r="K4659" s="6" t="n">
        <f aca="false">IF(1_Data_EDA!C4660="Corporate",1,0)</f>
        <v>0</v>
      </c>
      <c r="L4659" s="6" t="n">
        <f aca="false">IF(1_Data_EDA!C4660="Home Office",1,0)</f>
        <v>1</v>
      </c>
      <c r="M4659" s="6" t="n">
        <f aca="false">IF(1_Data_EDA!D4660="Europe",1,0)</f>
        <v>1</v>
      </c>
      <c r="N4659" s="6" t="n">
        <f aca="false">IF(1_Data_EDA!D4660="LATAM",1,0)</f>
        <v>0</v>
      </c>
      <c r="O4659" s="6" t="n">
        <f aca="false">IF(1_Data_EDA!D4660="Pacific Asia",1,0)</f>
        <v>0</v>
      </c>
      <c r="P4659" s="6" t="n">
        <f aca="false">IF(1_Data_EDA!D4660="USCA",1,0)</f>
        <v>0</v>
      </c>
      <c r="Q4659" s="6" t="n">
        <f aca="false">IF(C4659&gt;MEDIAN(C$5:C$8004),1,0)</f>
        <v>0</v>
      </c>
      <c r="R4659" s="6" t="n">
        <f aca="false">IF(D4659&gt;2,1,0)</f>
        <v>1</v>
      </c>
    </row>
    <row r="4660" customFormat="false" ht="15" hidden="false" customHeight="true" outlineLevel="0" collapsed="false">
      <c r="A4660" s="6" t="n">
        <f aca="false">1_Data_EDA!O4661</f>
        <v>1</v>
      </c>
      <c r="B4660" s="6" t="n">
        <f aca="false">1_Data_EDA!H4661</f>
        <v>1</v>
      </c>
      <c r="C4660" s="7" t="n">
        <f aca="false">1_Data_EDA!I4661</f>
        <v>299.980011</v>
      </c>
      <c r="D4660" s="6" t="n">
        <f aca="false">1_Data_EDA!J4661</f>
        <v>1</v>
      </c>
      <c r="E4660" s="7" t="n">
        <f aca="false">1_Data_EDA!K4661</f>
        <v>299.980011</v>
      </c>
      <c r="F4660" s="7" t="n">
        <f aca="false">1_Data_EDA!L4661</f>
        <v>21</v>
      </c>
      <c r="G4660" s="8" t="n">
        <f aca="false">1_Data_EDA!M4661</f>
        <v>0.07</v>
      </c>
      <c r="H4660" s="6" t="n">
        <f aca="false">IF(1_Data_EDA!B4661="First Class",1,0)</f>
        <v>1</v>
      </c>
      <c r="I4660" s="6" t="n">
        <f aca="false">IF(1_Data_EDA!B4661="Second Class",1,0)</f>
        <v>0</v>
      </c>
      <c r="J4660" s="6" t="n">
        <f aca="false">IF(1_Data_EDA!B4661="Same Day",1,0)</f>
        <v>0</v>
      </c>
      <c r="K4660" s="6" t="n">
        <f aca="false">IF(1_Data_EDA!C4661="Corporate",1,0)</f>
        <v>0</v>
      </c>
      <c r="L4660" s="6" t="n">
        <f aca="false">IF(1_Data_EDA!C4661="Home Office",1,0)</f>
        <v>0</v>
      </c>
      <c r="M4660" s="6" t="n">
        <f aca="false">IF(1_Data_EDA!D4661="Europe",1,0)</f>
        <v>0</v>
      </c>
      <c r="N4660" s="6" t="n">
        <f aca="false">IF(1_Data_EDA!D4661="LATAM",1,0)</f>
        <v>0</v>
      </c>
      <c r="O4660" s="6" t="n">
        <f aca="false">IF(1_Data_EDA!D4661="Pacific Asia",1,0)</f>
        <v>1</v>
      </c>
      <c r="P4660" s="6" t="n">
        <f aca="false">IF(1_Data_EDA!D4661="USCA",1,0)</f>
        <v>0</v>
      </c>
      <c r="Q4660" s="6" t="n">
        <f aca="false">IF(C4660&gt;MEDIAN(C$5:C$8004),1,0)</f>
        <v>1</v>
      </c>
      <c r="R4660" s="6" t="n">
        <f aca="false">IF(D4660&gt;2,1,0)</f>
        <v>0</v>
      </c>
    </row>
    <row r="4661" customFormat="false" ht="15" hidden="false" customHeight="true" outlineLevel="0" collapsed="false">
      <c r="A4661" s="6" t="n">
        <f aca="false">1_Data_EDA!O4662</f>
        <v>0</v>
      </c>
      <c r="B4661" s="6" t="n">
        <f aca="false">1_Data_EDA!H4662</f>
        <v>4</v>
      </c>
      <c r="C4661" s="7" t="n">
        <f aca="false">1_Data_EDA!I4662</f>
        <v>299.980011</v>
      </c>
      <c r="D4661" s="6" t="n">
        <f aca="false">1_Data_EDA!J4662</f>
        <v>1</v>
      </c>
      <c r="E4661" s="7" t="n">
        <f aca="false">1_Data_EDA!K4662</f>
        <v>299.980011</v>
      </c>
      <c r="F4661" s="7" t="n">
        <f aca="false">1_Data_EDA!L4662</f>
        <v>12</v>
      </c>
      <c r="G4661" s="8" t="n">
        <f aca="false">1_Data_EDA!M4662</f>
        <v>0.039999999</v>
      </c>
      <c r="H4661" s="6" t="n">
        <f aca="false">IF(1_Data_EDA!B4662="First Class",1,0)</f>
        <v>0</v>
      </c>
      <c r="I4661" s="6" t="n">
        <f aca="false">IF(1_Data_EDA!B4662="Second Class",1,0)</f>
        <v>0</v>
      </c>
      <c r="J4661" s="6" t="n">
        <f aca="false">IF(1_Data_EDA!B4662="Same Day",1,0)</f>
        <v>0</v>
      </c>
      <c r="K4661" s="6" t="n">
        <f aca="false">IF(1_Data_EDA!C4662="Corporate",1,0)</f>
        <v>0</v>
      </c>
      <c r="L4661" s="6" t="n">
        <f aca="false">IF(1_Data_EDA!C4662="Home Office",1,0)</f>
        <v>0</v>
      </c>
      <c r="M4661" s="6" t="n">
        <f aca="false">IF(1_Data_EDA!D4662="Europe",1,0)</f>
        <v>1</v>
      </c>
      <c r="N4661" s="6" t="n">
        <f aca="false">IF(1_Data_EDA!D4662="LATAM",1,0)</f>
        <v>0</v>
      </c>
      <c r="O4661" s="6" t="n">
        <f aca="false">IF(1_Data_EDA!D4662="Pacific Asia",1,0)</f>
        <v>0</v>
      </c>
      <c r="P4661" s="6" t="n">
        <f aca="false">IF(1_Data_EDA!D4662="USCA",1,0)</f>
        <v>0</v>
      </c>
      <c r="Q4661" s="6" t="n">
        <f aca="false">IF(C4661&gt;MEDIAN(C$5:C$8004),1,0)</f>
        <v>1</v>
      </c>
      <c r="R4661" s="6" t="n">
        <f aca="false">IF(D4661&gt;2,1,0)</f>
        <v>0</v>
      </c>
    </row>
    <row r="4662" customFormat="false" ht="15" hidden="false" customHeight="true" outlineLevel="0" collapsed="false">
      <c r="A4662" s="6" t="n">
        <f aca="false">1_Data_EDA!O4663</f>
        <v>1</v>
      </c>
      <c r="B4662" s="6" t="n">
        <f aca="false">1_Data_EDA!H4663</f>
        <v>4</v>
      </c>
      <c r="C4662" s="7" t="n">
        <f aca="false">1_Data_EDA!I4663</f>
        <v>50</v>
      </c>
      <c r="D4662" s="6" t="n">
        <f aca="false">1_Data_EDA!J4663</f>
        <v>4</v>
      </c>
      <c r="E4662" s="7" t="n">
        <f aca="false">1_Data_EDA!K4663</f>
        <v>200</v>
      </c>
      <c r="F4662" s="7" t="n">
        <f aca="false">1_Data_EDA!L4663</f>
        <v>30</v>
      </c>
      <c r="G4662" s="8" t="n">
        <f aca="false">1_Data_EDA!M4663</f>
        <v>0.150000006</v>
      </c>
      <c r="H4662" s="6" t="n">
        <f aca="false">IF(1_Data_EDA!B4663="First Class",1,0)</f>
        <v>0</v>
      </c>
      <c r="I4662" s="6" t="n">
        <f aca="false">IF(1_Data_EDA!B4663="Second Class",1,0)</f>
        <v>0</v>
      </c>
      <c r="J4662" s="6" t="n">
        <f aca="false">IF(1_Data_EDA!B4663="Same Day",1,0)</f>
        <v>0</v>
      </c>
      <c r="K4662" s="6" t="n">
        <f aca="false">IF(1_Data_EDA!C4663="Corporate",1,0)</f>
        <v>1</v>
      </c>
      <c r="L4662" s="6" t="n">
        <f aca="false">IF(1_Data_EDA!C4663="Home Office",1,0)</f>
        <v>0</v>
      </c>
      <c r="M4662" s="6" t="n">
        <f aca="false">IF(1_Data_EDA!D4663="Europe",1,0)</f>
        <v>0</v>
      </c>
      <c r="N4662" s="6" t="n">
        <f aca="false">IF(1_Data_EDA!D4663="LATAM",1,0)</f>
        <v>0</v>
      </c>
      <c r="O4662" s="6" t="n">
        <f aca="false">IF(1_Data_EDA!D4663="Pacific Asia",1,0)</f>
        <v>1</v>
      </c>
      <c r="P4662" s="6" t="n">
        <f aca="false">IF(1_Data_EDA!D4663="USCA",1,0)</f>
        <v>0</v>
      </c>
      <c r="Q4662" s="6" t="n">
        <f aca="false">IF(C4662&gt;MEDIAN(C$5:C$8004),1,0)</f>
        <v>0</v>
      </c>
      <c r="R4662" s="6" t="n">
        <f aca="false">IF(D4662&gt;2,1,0)</f>
        <v>1</v>
      </c>
    </row>
    <row r="4663" customFormat="false" ht="15" hidden="false" customHeight="true" outlineLevel="0" collapsed="false">
      <c r="A4663" s="6" t="n">
        <f aca="false">1_Data_EDA!O4664</f>
        <v>0</v>
      </c>
      <c r="B4663" s="6" t="n">
        <f aca="false">1_Data_EDA!H4664</f>
        <v>4</v>
      </c>
      <c r="C4663" s="7" t="n">
        <f aca="false">1_Data_EDA!I4664</f>
        <v>59.99000168</v>
      </c>
      <c r="D4663" s="6" t="n">
        <f aca="false">1_Data_EDA!J4664</f>
        <v>3</v>
      </c>
      <c r="E4663" s="7" t="n">
        <f aca="false">1_Data_EDA!K4664</f>
        <v>179.9700012</v>
      </c>
      <c r="F4663" s="7" t="n">
        <f aca="false">1_Data_EDA!L4664</f>
        <v>12.60000038</v>
      </c>
      <c r="G4663" s="8" t="n">
        <f aca="false">1_Data_EDA!M4664</f>
        <v>0.07</v>
      </c>
      <c r="H4663" s="6" t="n">
        <f aca="false">IF(1_Data_EDA!B4664="First Class",1,0)</f>
        <v>0</v>
      </c>
      <c r="I4663" s="6" t="n">
        <f aca="false">IF(1_Data_EDA!B4664="Second Class",1,0)</f>
        <v>0</v>
      </c>
      <c r="J4663" s="6" t="n">
        <f aca="false">IF(1_Data_EDA!B4664="Same Day",1,0)</f>
        <v>0</v>
      </c>
      <c r="K4663" s="6" t="n">
        <f aca="false">IF(1_Data_EDA!C4664="Corporate",1,0)</f>
        <v>0</v>
      </c>
      <c r="L4663" s="6" t="n">
        <f aca="false">IF(1_Data_EDA!C4664="Home Office",1,0)</f>
        <v>0</v>
      </c>
      <c r="M4663" s="6" t="n">
        <f aca="false">IF(1_Data_EDA!D4664="Europe",1,0)</f>
        <v>0</v>
      </c>
      <c r="N4663" s="6" t="n">
        <f aca="false">IF(1_Data_EDA!D4664="LATAM",1,0)</f>
        <v>0</v>
      </c>
      <c r="O4663" s="6" t="n">
        <f aca="false">IF(1_Data_EDA!D4664="Pacific Asia",1,0)</f>
        <v>1</v>
      </c>
      <c r="P4663" s="6" t="n">
        <f aca="false">IF(1_Data_EDA!D4664="USCA",1,0)</f>
        <v>0</v>
      </c>
      <c r="Q4663" s="6" t="n">
        <f aca="false">IF(C4663&gt;MEDIAN(C$5:C$8004),1,0)</f>
        <v>0</v>
      </c>
      <c r="R4663" s="6" t="n">
        <f aca="false">IF(D4663&gt;2,1,0)</f>
        <v>1</v>
      </c>
    </row>
    <row r="4664" customFormat="false" ht="15" hidden="false" customHeight="true" outlineLevel="0" collapsed="false">
      <c r="A4664" s="6" t="n">
        <f aca="false">1_Data_EDA!O4665</f>
        <v>1</v>
      </c>
      <c r="B4664" s="6" t="n">
        <f aca="false">1_Data_EDA!H4665</f>
        <v>4</v>
      </c>
      <c r="C4664" s="7" t="n">
        <f aca="false">1_Data_EDA!I4665</f>
        <v>199.9900055</v>
      </c>
      <c r="D4664" s="6" t="n">
        <f aca="false">1_Data_EDA!J4665</f>
        <v>1</v>
      </c>
      <c r="E4664" s="7" t="n">
        <f aca="false">1_Data_EDA!K4665</f>
        <v>199.9900055</v>
      </c>
      <c r="F4664" s="7" t="n">
        <f aca="false">1_Data_EDA!L4665</f>
        <v>11</v>
      </c>
      <c r="G4664" s="8" t="n">
        <f aca="false">1_Data_EDA!M4665</f>
        <v>0.059999999</v>
      </c>
      <c r="H4664" s="6" t="n">
        <f aca="false">IF(1_Data_EDA!B4665="First Class",1,0)</f>
        <v>0</v>
      </c>
      <c r="I4664" s="6" t="n">
        <f aca="false">IF(1_Data_EDA!B4665="Second Class",1,0)</f>
        <v>0</v>
      </c>
      <c r="J4664" s="6" t="n">
        <f aca="false">IF(1_Data_EDA!B4665="Same Day",1,0)</f>
        <v>0</v>
      </c>
      <c r="K4664" s="6" t="n">
        <f aca="false">IF(1_Data_EDA!C4665="Corporate",1,0)</f>
        <v>0</v>
      </c>
      <c r="L4664" s="6" t="n">
        <f aca="false">IF(1_Data_EDA!C4665="Home Office",1,0)</f>
        <v>0</v>
      </c>
      <c r="M4664" s="6" t="n">
        <f aca="false">IF(1_Data_EDA!D4665="Europe",1,0)</f>
        <v>1</v>
      </c>
      <c r="N4664" s="6" t="n">
        <f aca="false">IF(1_Data_EDA!D4665="LATAM",1,0)</f>
        <v>0</v>
      </c>
      <c r="O4664" s="6" t="n">
        <f aca="false">IF(1_Data_EDA!D4665="Pacific Asia",1,0)</f>
        <v>0</v>
      </c>
      <c r="P4664" s="6" t="n">
        <f aca="false">IF(1_Data_EDA!D4665="USCA",1,0)</f>
        <v>0</v>
      </c>
      <c r="Q4664" s="6" t="n">
        <f aca="false">IF(C4664&gt;MEDIAN(C$5:C$8004),1,0)</f>
        <v>1</v>
      </c>
      <c r="R4664" s="6" t="n">
        <f aca="false">IF(D4664&gt;2,1,0)</f>
        <v>0</v>
      </c>
    </row>
    <row r="4665" customFormat="false" ht="15" hidden="false" customHeight="true" outlineLevel="0" collapsed="false">
      <c r="A4665" s="6" t="n">
        <f aca="false">1_Data_EDA!O4666</f>
        <v>1</v>
      </c>
      <c r="B4665" s="6" t="n">
        <f aca="false">1_Data_EDA!H4666</f>
        <v>1</v>
      </c>
      <c r="C4665" s="7" t="n">
        <f aca="false">1_Data_EDA!I4666</f>
        <v>199.9900055</v>
      </c>
      <c r="D4665" s="6" t="n">
        <f aca="false">1_Data_EDA!J4666</f>
        <v>1</v>
      </c>
      <c r="E4665" s="7" t="n">
        <f aca="false">1_Data_EDA!K4666</f>
        <v>199.9900055</v>
      </c>
      <c r="F4665" s="7" t="n">
        <f aca="false">1_Data_EDA!L4666</f>
        <v>0</v>
      </c>
      <c r="G4665" s="8" t="n">
        <f aca="false">1_Data_EDA!M4666</f>
        <v>0</v>
      </c>
      <c r="H4665" s="6" t="n">
        <f aca="false">IF(1_Data_EDA!B4666="First Class",1,0)</f>
        <v>1</v>
      </c>
      <c r="I4665" s="6" t="n">
        <f aca="false">IF(1_Data_EDA!B4666="Second Class",1,0)</f>
        <v>0</v>
      </c>
      <c r="J4665" s="6" t="n">
        <f aca="false">IF(1_Data_EDA!B4666="Same Day",1,0)</f>
        <v>0</v>
      </c>
      <c r="K4665" s="6" t="n">
        <f aca="false">IF(1_Data_EDA!C4666="Corporate",1,0)</f>
        <v>0</v>
      </c>
      <c r="L4665" s="6" t="n">
        <f aca="false">IF(1_Data_EDA!C4666="Home Office",1,0)</f>
        <v>1</v>
      </c>
      <c r="M4665" s="6" t="n">
        <f aca="false">IF(1_Data_EDA!D4666="Europe",1,0)</f>
        <v>0</v>
      </c>
      <c r="N4665" s="6" t="n">
        <f aca="false">IF(1_Data_EDA!D4666="LATAM",1,0)</f>
        <v>0</v>
      </c>
      <c r="O4665" s="6" t="n">
        <f aca="false">IF(1_Data_EDA!D4666="Pacific Asia",1,0)</f>
        <v>1</v>
      </c>
      <c r="P4665" s="6" t="n">
        <f aca="false">IF(1_Data_EDA!D4666="USCA",1,0)</f>
        <v>0</v>
      </c>
      <c r="Q4665" s="6" t="n">
        <f aca="false">IF(C4665&gt;MEDIAN(C$5:C$8004),1,0)</f>
        <v>1</v>
      </c>
      <c r="R4665" s="6" t="n">
        <f aca="false">IF(D4665&gt;2,1,0)</f>
        <v>0</v>
      </c>
    </row>
    <row r="4666" customFormat="false" ht="15" hidden="false" customHeight="true" outlineLevel="0" collapsed="false">
      <c r="A4666" s="6" t="n">
        <f aca="false">1_Data_EDA!O4667</f>
        <v>1</v>
      </c>
      <c r="B4666" s="6" t="n">
        <f aca="false">1_Data_EDA!H4667</f>
        <v>2</v>
      </c>
      <c r="C4666" s="7" t="n">
        <f aca="false">1_Data_EDA!I4667</f>
        <v>19.98999977</v>
      </c>
      <c r="D4666" s="6" t="n">
        <f aca="false">1_Data_EDA!J4667</f>
        <v>3</v>
      </c>
      <c r="E4666" s="7" t="n">
        <f aca="false">1_Data_EDA!K4667</f>
        <v>59.97000122</v>
      </c>
      <c r="F4666" s="7" t="n">
        <f aca="false">1_Data_EDA!L4667</f>
        <v>7.800000191</v>
      </c>
      <c r="G4666" s="8" t="n">
        <f aca="false">1_Data_EDA!M4667</f>
        <v>0.129999995</v>
      </c>
      <c r="H4666" s="6" t="n">
        <f aca="false">IF(1_Data_EDA!B4667="First Class",1,0)</f>
        <v>0</v>
      </c>
      <c r="I4666" s="6" t="n">
        <f aca="false">IF(1_Data_EDA!B4667="Second Class",1,0)</f>
        <v>1</v>
      </c>
      <c r="J4666" s="6" t="n">
        <f aca="false">IF(1_Data_EDA!B4667="Same Day",1,0)</f>
        <v>0</v>
      </c>
      <c r="K4666" s="6" t="n">
        <f aca="false">IF(1_Data_EDA!C4667="Corporate",1,0)</f>
        <v>0</v>
      </c>
      <c r="L4666" s="6" t="n">
        <f aca="false">IF(1_Data_EDA!C4667="Home Office",1,0)</f>
        <v>0</v>
      </c>
      <c r="M4666" s="6" t="n">
        <f aca="false">IF(1_Data_EDA!D4667="Europe",1,0)</f>
        <v>0</v>
      </c>
      <c r="N4666" s="6" t="n">
        <f aca="false">IF(1_Data_EDA!D4667="LATAM",1,0)</f>
        <v>0</v>
      </c>
      <c r="O4666" s="6" t="n">
        <f aca="false">IF(1_Data_EDA!D4667="Pacific Asia",1,0)</f>
        <v>1</v>
      </c>
      <c r="P4666" s="6" t="n">
        <f aca="false">IF(1_Data_EDA!D4667="USCA",1,0)</f>
        <v>0</v>
      </c>
      <c r="Q4666" s="6" t="n">
        <f aca="false">IF(C4666&gt;MEDIAN(C$5:C$8004),1,0)</f>
        <v>0</v>
      </c>
      <c r="R4666" s="6" t="n">
        <f aca="false">IF(D4666&gt;2,1,0)</f>
        <v>1</v>
      </c>
    </row>
    <row r="4667" customFormat="false" ht="15" hidden="false" customHeight="true" outlineLevel="0" collapsed="false">
      <c r="A4667" s="6" t="n">
        <f aca="false">1_Data_EDA!O4668</f>
        <v>0</v>
      </c>
      <c r="B4667" s="6" t="n">
        <f aca="false">1_Data_EDA!H4668</f>
        <v>4</v>
      </c>
      <c r="C4667" s="7" t="n">
        <f aca="false">1_Data_EDA!I4668</f>
        <v>399.980011</v>
      </c>
      <c r="D4667" s="6" t="n">
        <f aca="false">1_Data_EDA!J4668</f>
        <v>1</v>
      </c>
      <c r="E4667" s="7" t="n">
        <f aca="false">1_Data_EDA!K4668</f>
        <v>399.980011</v>
      </c>
      <c r="F4667" s="7" t="n">
        <f aca="false">1_Data_EDA!L4668</f>
        <v>4</v>
      </c>
      <c r="G4667" s="8" t="n">
        <f aca="false">1_Data_EDA!M4668</f>
        <v>0.01</v>
      </c>
      <c r="H4667" s="6" t="n">
        <f aca="false">IF(1_Data_EDA!B4668="First Class",1,0)</f>
        <v>0</v>
      </c>
      <c r="I4667" s="6" t="n">
        <f aca="false">IF(1_Data_EDA!B4668="Second Class",1,0)</f>
        <v>0</v>
      </c>
      <c r="J4667" s="6" t="n">
        <f aca="false">IF(1_Data_EDA!B4668="Same Day",1,0)</f>
        <v>0</v>
      </c>
      <c r="K4667" s="6" t="n">
        <f aca="false">IF(1_Data_EDA!C4668="Corporate",1,0)</f>
        <v>0</v>
      </c>
      <c r="L4667" s="6" t="n">
        <f aca="false">IF(1_Data_EDA!C4668="Home Office",1,0)</f>
        <v>0</v>
      </c>
      <c r="M4667" s="6" t="n">
        <f aca="false">IF(1_Data_EDA!D4668="Europe",1,0)</f>
        <v>0</v>
      </c>
      <c r="N4667" s="6" t="n">
        <f aca="false">IF(1_Data_EDA!D4668="LATAM",1,0)</f>
        <v>1</v>
      </c>
      <c r="O4667" s="6" t="n">
        <f aca="false">IF(1_Data_EDA!D4668="Pacific Asia",1,0)</f>
        <v>0</v>
      </c>
      <c r="P4667" s="6" t="n">
        <f aca="false">IF(1_Data_EDA!D4668="USCA",1,0)</f>
        <v>0</v>
      </c>
      <c r="Q4667" s="6" t="n">
        <f aca="false">IF(C4667&gt;MEDIAN(C$5:C$8004),1,0)</f>
        <v>1</v>
      </c>
      <c r="R4667" s="6" t="n">
        <f aca="false">IF(D4667&gt;2,1,0)</f>
        <v>0</v>
      </c>
    </row>
    <row r="4668" customFormat="false" ht="15" hidden="false" customHeight="true" outlineLevel="0" collapsed="false">
      <c r="A4668" s="6" t="n">
        <f aca="false">1_Data_EDA!O4669</f>
        <v>1</v>
      </c>
      <c r="B4668" s="6" t="n">
        <f aca="false">1_Data_EDA!H4669</f>
        <v>1</v>
      </c>
      <c r="C4668" s="7" t="n">
        <f aca="false">1_Data_EDA!I4669</f>
        <v>50</v>
      </c>
      <c r="D4668" s="6" t="n">
        <f aca="false">1_Data_EDA!J4669</f>
        <v>5</v>
      </c>
      <c r="E4668" s="7" t="n">
        <f aca="false">1_Data_EDA!K4669</f>
        <v>250</v>
      </c>
      <c r="F4668" s="7" t="n">
        <f aca="false">1_Data_EDA!L4669</f>
        <v>32.5</v>
      </c>
      <c r="G4668" s="8" t="n">
        <f aca="false">1_Data_EDA!M4669</f>
        <v>0.129999995</v>
      </c>
      <c r="H4668" s="6" t="n">
        <f aca="false">IF(1_Data_EDA!B4669="First Class",1,0)</f>
        <v>1</v>
      </c>
      <c r="I4668" s="6" t="n">
        <f aca="false">IF(1_Data_EDA!B4669="Second Class",1,0)</f>
        <v>0</v>
      </c>
      <c r="J4668" s="6" t="n">
        <f aca="false">IF(1_Data_EDA!B4669="Same Day",1,0)</f>
        <v>0</v>
      </c>
      <c r="K4668" s="6" t="n">
        <f aca="false">IF(1_Data_EDA!C4669="Corporate",1,0)</f>
        <v>0</v>
      </c>
      <c r="L4668" s="6" t="n">
        <f aca="false">IF(1_Data_EDA!C4669="Home Office",1,0)</f>
        <v>0</v>
      </c>
      <c r="M4668" s="6" t="n">
        <f aca="false">IF(1_Data_EDA!D4669="Europe",1,0)</f>
        <v>0</v>
      </c>
      <c r="N4668" s="6" t="n">
        <f aca="false">IF(1_Data_EDA!D4669="LATAM",1,0)</f>
        <v>0</v>
      </c>
      <c r="O4668" s="6" t="n">
        <f aca="false">IF(1_Data_EDA!D4669="Pacific Asia",1,0)</f>
        <v>1</v>
      </c>
      <c r="P4668" s="6" t="n">
        <f aca="false">IF(1_Data_EDA!D4669="USCA",1,0)</f>
        <v>0</v>
      </c>
      <c r="Q4668" s="6" t="n">
        <f aca="false">IF(C4668&gt;MEDIAN(C$5:C$8004),1,0)</f>
        <v>0</v>
      </c>
      <c r="R4668" s="6" t="n">
        <f aca="false">IF(D4668&gt;2,1,0)</f>
        <v>1</v>
      </c>
    </row>
    <row r="4669" customFormat="false" ht="15" hidden="false" customHeight="true" outlineLevel="0" collapsed="false">
      <c r="A4669" s="6" t="n">
        <f aca="false">1_Data_EDA!O4670</f>
        <v>0</v>
      </c>
      <c r="B4669" s="6" t="n">
        <f aca="false">1_Data_EDA!H4670</f>
        <v>4</v>
      </c>
      <c r="C4669" s="7" t="n">
        <f aca="false">1_Data_EDA!I4670</f>
        <v>50</v>
      </c>
      <c r="D4669" s="6" t="n">
        <f aca="false">1_Data_EDA!J4670</f>
        <v>4</v>
      </c>
      <c r="E4669" s="7" t="n">
        <f aca="false">1_Data_EDA!K4670</f>
        <v>200</v>
      </c>
      <c r="F4669" s="7" t="n">
        <f aca="false">1_Data_EDA!L4670</f>
        <v>26</v>
      </c>
      <c r="G4669" s="8" t="n">
        <f aca="false">1_Data_EDA!M4670</f>
        <v>0.129999995</v>
      </c>
      <c r="H4669" s="6" t="n">
        <f aca="false">IF(1_Data_EDA!B4670="First Class",1,0)</f>
        <v>0</v>
      </c>
      <c r="I4669" s="6" t="n">
        <f aca="false">IF(1_Data_EDA!B4670="Second Class",1,0)</f>
        <v>0</v>
      </c>
      <c r="J4669" s="6" t="n">
        <f aca="false">IF(1_Data_EDA!B4670="Same Day",1,0)</f>
        <v>0</v>
      </c>
      <c r="K4669" s="6" t="n">
        <f aca="false">IF(1_Data_EDA!C4670="Corporate",1,0)</f>
        <v>1</v>
      </c>
      <c r="L4669" s="6" t="n">
        <f aca="false">IF(1_Data_EDA!C4670="Home Office",1,0)</f>
        <v>0</v>
      </c>
      <c r="M4669" s="6" t="n">
        <f aca="false">IF(1_Data_EDA!D4670="Europe",1,0)</f>
        <v>0</v>
      </c>
      <c r="N4669" s="6" t="n">
        <f aca="false">IF(1_Data_EDA!D4670="LATAM",1,0)</f>
        <v>0</v>
      </c>
      <c r="O4669" s="6" t="n">
        <f aca="false">IF(1_Data_EDA!D4670="Pacific Asia",1,0)</f>
        <v>1</v>
      </c>
      <c r="P4669" s="6" t="n">
        <f aca="false">IF(1_Data_EDA!D4670="USCA",1,0)</f>
        <v>0</v>
      </c>
      <c r="Q4669" s="6" t="n">
        <f aca="false">IF(C4669&gt;MEDIAN(C$5:C$8004),1,0)</f>
        <v>0</v>
      </c>
      <c r="R4669" s="6" t="n">
        <f aca="false">IF(D4669&gt;2,1,0)</f>
        <v>1</v>
      </c>
    </row>
    <row r="4670" customFormat="false" ht="15" hidden="false" customHeight="true" outlineLevel="0" collapsed="false">
      <c r="A4670" s="6" t="n">
        <f aca="false">1_Data_EDA!O4671</f>
        <v>1</v>
      </c>
      <c r="B4670" s="6" t="n">
        <f aca="false">1_Data_EDA!H4671</f>
        <v>1</v>
      </c>
      <c r="C4670" s="7" t="n">
        <f aca="false">1_Data_EDA!I4671</f>
        <v>39.99000168</v>
      </c>
      <c r="D4670" s="6" t="n">
        <f aca="false">1_Data_EDA!J4671</f>
        <v>3</v>
      </c>
      <c r="E4670" s="7" t="n">
        <f aca="false">1_Data_EDA!K4671</f>
        <v>119.9700012</v>
      </c>
      <c r="F4670" s="7" t="n">
        <f aca="false">1_Data_EDA!L4671</f>
        <v>18</v>
      </c>
      <c r="G4670" s="8" t="n">
        <f aca="false">1_Data_EDA!M4671</f>
        <v>0.150000006</v>
      </c>
      <c r="H4670" s="6" t="n">
        <f aca="false">IF(1_Data_EDA!B4671="First Class",1,0)</f>
        <v>1</v>
      </c>
      <c r="I4670" s="6" t="n">
        <f aca="false">IF(1_Data_EDA!B4671="Second Class",1,0)</f>
        <v>0</v>
      </c>
      <c r="J4670" s="6" t="n">
        <f aca="false">IF(1_Data_EDA!B4671="Same Day",1,0)</f>
        <v>0</v>
      </c>
      <c r="K4670" s="6" t="n">
        <f aca="false">IF(1_Data_EDA!C4671="Corporate",1,0)</f>
        <v>0</v>
      </c>
      <c r="L4670" s="6" t="n">
        <f aca="false">IF(1_Data_EDA!C4671="Home Office",1,0)</f>
        <v>0</v>
      </c>
      <c r="M4670" s="6" t="n">
        <f aca="false">IF(1_Data_EDA!D4671="Europe",1,0)</f>
        <v>0</v>
      </c>
      <c r="N4670" s="6" t="n">
        <f aca="false">IF(1_Data_EDA!D4671="LATAM",1,0)</f>
        <v>0</v>
      </c>
      <c r="O4670" s="6" t="n">
        <f aca="false">IF(1_Data_EDA!D4671="Pacific Asia",1,0)</f>
        <v>1</v>
      </c>
      <c r="P4670" s="6" t="n">
        <f aca="false">IF(1_Data_EDA!D4671="USCA",1,0)</f>
        <v>0</v>
      </c>
      <c r="Q4670" s="6" t="n">
        <f aca="false">IF(C4670&gt;MEDIAN(C$5:C$8004),1,0)</f>
        <v>0</v>
      </c>
      <c r="R4670" s="6" t="n">
        <f aca="false">IF(D4670&gt;2,1,0)</f>
        <v>1</v>
      </c>
    </row>
    <row r="4671" customFormat="false" ht="15" hidden="false" customHeight="true" outlineLevel="0" collapsed="false">
      <c r="A4671" s="6" t="n">
        <f aca="false">1_Data_EDA!O4672</f>
        <v>1</v>
      </c>
      <c r="B4671" s="6" t="n">
        <f aca="false">1_Data_EDA!H4672</f>
        <v>2</v>
      </c>
      <c r="C4671" s="7" t="n">
        <f aca="false">1_Data_EDA!I4672</f>
        <v>99.98999786</v>
      </c>
      <c r="D4671" s="6" t="n">
        <f aca="false">1_Data_EDA!J4672</f>
        <v>5</v>
      </c>
      <c r="E4671" s="7" t="n">
        <f aca="false">1_Data_EDA!K4672</f>
        <v>499.9500122</v>
      </c>
      <c r="F4671" s="7" t="n">
        <f aca="false">1_Data_EDA!L4672</f>
        <v>45</v>
      </c>
      <c r="G4671" s="8" t="n">
        <f aca="false">1_Data_EDA!M4672</f>
        <v>0.090000004</v>
      </c>
      <c r="H4671" s="6" t="n">
        <f aca="false">IF(1_Data_EDA!B4672="First Class",1,0)</f>
        <v>0</v>
      </c>
      <c r="I4671" s="6" t="n">
        <f aca="false">IF(1_Data_EDA!B4672="Second Class",1,0)</f>
        <v>1</v>
      </c>
      <c r="J4671" s="6" t="n">
        <f aca="false">IF(1_Data_EDA!B4672="Same Day",1,0)</f>
        <v>0</v>
      </c>
      <c r="K4671" s="6" t="n">
        <f aca="false">IF(1_Data_EDA!C4672="Corporate",1,0)</f>
        <v>0</v>
      </c>
      <c r="L4671" s="6" t="n">
        <f aca="false">IF(1_Data_EDA!C4672="Home Office",1,0)</f>
        <v>0</v>
      </c>
      <c r="M4671" s="6" t="n">
        <f aca="false">IF(1_Data_EDA!D4672="Europe",1,0)</f>
        <v>0</v>
      </c>
      <c r="N4671" s="6" t="n">
        <f aca="false">IF(1_Data_EDA!D4672="LATAM",1,0)</f>
        <v>1</v>
      </c>
      <c r="O4671" s="6" t="n">
        <f aca="false">IF(1_Data_EDA!D4672="Pacific Asia",1,0)</f>
        <v>0</v>
      </c>
      <c r="P4671" s="6" t="n">
        <f aca="false">IF(1_Data_EDA!D4672="USCA",1,0)</f>
        <v>0</v>
      </c>
      <c r="Q4671" s="6" t="n">
        <f aca="false">IF(C4671&gt;MEDIAN(C$5:C$8004),1,0)</f>
        <v>1</v>
      </c>
      <c r="R4671" s="6" t="n">
        <f aca="false">IF(D4671&gt;2,1,0)</f>
        <v>1</v>
      </c>
    </row>
    <row r="4672" customFormat="false" ht="15" hidden="false" customHeight="true" outlineLevel="0" collapsed="false">
      <c r="A4672" s="6" t="n">
        <f aca="false">1_Data_EDA!O4673</f>
        <v>0</v>
      </c>
      <c r="B4672" s="6" t="n">
        <f aca="false">1_Data_EDA!H4673</f>
        <v>4</v>
      </c>
      <c r="C4672" s="7" t="n">
        <f aca="false">1_Data_EDA!I4673</f>
        <v>129.9900055</v>
      </c>
      <c r="D4672" s="6" t="n">
        <f aca="false">1_Data_EDA!J4673</f>
        <v>1</v>
      </c>
      <c r="E4672" s="7" t="n">
        <f aca="false">1_Data_EDA!K4673</f>
        <v>129.9900055</v>
      </c>
      <c r="F4672" s="7" t="n">
        <f aca="false">1_Data_EDA!L4673</f>
        <v>6.5</v>
      </c>
      <c r="G4672" s="8" t="n">
        <f aca="false">1_Data_EDA!M4673</f>
        <v>0.050000001</v>
      </c>
      <c r="H4672" s="6" t="n">
        <f aca="false">IF(1_Data_EDA!B4673="First Class",1,0)</f>
        <v>0</v>
      </c>
      <c r="I4672" s="6" t="n">
        <f aca="false">IF(1_Data_EDA!B4673="Second Class",1,0)</f>
        <v>0</v>
      </c>
      <c r="J4672" s="6" t="n">
        <f aca="false">IF(1_Data_EDA!B4673="Same Day",1,0)</f>
        <v>0</v>
      </c>
      <c r="K4672" s="6" t="n">
        <f aca="false">IF(1_Data_EDA!C4673="Corporate",1,0)</f>
        <v>1</v>
      </c>
      <c r="L4672" s="6" t="n">
        <f aca="false">IF(1_Data_EDA!C4673="Home Office",1,0)</f>
        <v>0</v>
      </c>
      <c r="M4672" s="6" t="n">
        <f aca="false">IF(1_Data_EDA!D4673="Europe",1,0)</f>
        <v>0</v>
      </c>
      <c r="N4672" s="6" t="n">
        <f aca="false">IF(1_Data_EDA!D4673="LATAM",1,0)</f>
        <v>0</v>
      </c>
      <c r="O4672" s="6" t="n">
        <f aca="false">IF(1_Data_EDA!D4673="Pacific Asia",1,0)</f>
        <v>0</v>
      </c>
      <c r="P4672" s="6" t="n">
        <f aca="false">IF(1_Data_EDA!D4673="USCA",1,0)</f>
        <v>1</v>
      </c>
      <c r="Q4672" s="6" t="n">
        <f aca="false">IF(C4672&gt;MEDIAN(C$5:C$8004),1,0)</f>
        <v>1</v>
      </c>
      <c r="R4672" s="6" t="n">
        <f aca="false">IF(D4672&gt;2,1,0)</f>
        <v>0</v>
      </c>
    </row>
    <row r="4673" customFormat="false" ht="15" hidden="false" customHeight="true" outlineLevel="0" collapsed="false">
      <c r="A4673" s="6" t="n">
        <f aca="false">1_Data_EDA!O4674</f>
        <v>0</v>
      </c>
      <c r="B4673" s="6" t="n">
        <f aca="false">1_Data_EDA!H4674</f>
        <v>4</v>
      </c>
      <c r="C4673" s="7" t="n">
        <f aca="false">1_Data_EDA!I4674</f>
        <v>39.99000168</v>
      </c>
      <c r="D4673" s="6" t="n">
        <f aca="false">1_Data_EDA!J4674</f>
        <v>1</v>
      </c>
      <c r="E4673" s="7" t="n">
        <f aca="false">1_Data_EDA!K4674</f>
        <v>39.99000168</v>
      </c>
      <c r="F4673" s="7" t="n">
        <f aca="false">1_Data_EDA!L4674</f>
        <v>4</v>
      </c>
      <c r="G4673" s="8" t="n">
        <f aca="false">1_Data_EDA!M4674</f>
        <v>0.100000001</v>
      </c>
      <c r="H4673" s="6" t="n">
        <f aca="false">IF(1_Data_EDA!B4674="First Class",1,0)</f>
        <v>0</v>
      </c>
      <c r="I4673" s="6" t="n">
        <f aca="false">IF(1_Data_EDA!B4674="Second Class",1,0)</f>
        <v>0</v>
      </c>
      <c r="J4673" s="6" t="n">
        <f aca="false">IF(1_Data_EDA!B4674="Same Day",1,0)</f>
        <v>0</v>
      </c>
      <c r="K4673" s="6" t="n">
        <f aca="false">IF(1_Data_EDA!C4674="Corporate",1,0)</f>
        <v>0</v>
      </c>
      <c r="L4673" s="6" t="n">
        <f aca="false">IF(1_Data_EDA!C4674="Home Office",1,0)</f>
        <v>0</v>
      </c>
      <c r="M4673" s="6" t="n">
        <f aca="false">IF(1_Data_EDA!D4674="Europe",1,0)</f>
        <v>0</v>
      </c>
      <c r="N4673" s="6" t="n">
        <f aca="false">IF(1_Data_EDA!D4674="LATAM",1,0)</f>
        <v>0</v>
      </c>
      <c r="O4673" s="6" t="n">
        <f aca="false">IF(1_Data_EDA!D4674="Pacific Asia",1,0)</f>
        <v>1</v>
      </c>
      <c r="P4673" s="6" t="n">
        <f aca="false">IF(1_Data_EDA!D4674="USCA",1,0)</f>
        <v>0</v>
      </c>
      <c r="Q4673" s="6" t="n">
        <f aca="false">IF(C4673&gt;MEDIAN(C$5:C$8004),1,0)</f>
        <v>0</v>
      </c>
      <c r="R4673" s="6" t="n">
        <f aca="false">IF(D4673&gt;2,1,0)</f>
        <v>0</v>
      </c>
    </row>
    <row r="4674" customFormat="false" ht="15" hidden="false" customHeight="true" outlineLevel="0" collapsed="false">
      <c r="A4674" s="6" t="n">
        <f aca="false">1_Data_EDA!O4675</f>
        <v>1</v>
      </c>
      <c r="B4674" s="6" t="n">
        <f aca="false">1_Data_EDA!H4675</f>
        <v>2</v>
      </c>
      <c r="C4674" s="7" t="n">
        <f aca="false">1_Data_EDA!I4675</f>
        <v>299.980011</v>
      </c>
      <c r="D4674" s="6" t="n">
        <f aca="false">1_Data_EDA!J4675</f>
        <v>1</v>
      </c>
      <c r="E4674" s="7" t="n">
        <f aca="false">1_Data_EDA!K4675</f>
        <v>299.980011</v>
      </c>
      <c r="F4674" s="7" t="n">
        <f aca="false">1_Data_EDA!L4675</f>
        <v>12</v>
      </c>
      <c r="G4674" s="8" t="n">
        <f aca="false">1_Data_EDA!M4675</f>
        <v>0.039999999</v>
      </c>
      <c r="H4674" s="6" t="n">
        <f aca="false">IF(1_Data_EDA!B4675="First Class",1,0)</f>
        <v>0</v>
      </c>
      <c r="I4674" s="6" t="n">
        <f aca="false">IF(1_Data_EDA!B4675="Second Class",1,0)</f>
        <v>1</v>
      </c>
      <c r="J4674" s="6" t="n">
        <f aca="false">IF(1_Data_EDA!B4675="Same Day",1,0)</f>
        <v>0</v>
      </c>
      <c r="K4674" s="6" t="n">
        <f aca="false">IF(1_Data_EDA!C4675="Corporate",1,0)</f>
        <v>1</v>
      </c>
      <c r="L4674" s="6" t="n">
        <f aca="false">IF(1_Data_EDA!C4675="Home Office",1,0)</f>
        <v>0</v>
      </c>
      <c r="M4674" s="6" t="n">
        <f aca="false">IF(1_Data_EDA!D4675="Europe",1,0)</f>
        <v>1</v>
      </c>
      <c r="N4674" s="6" t="n">
        <f aca="false">IF(1_Data_EDA!D4675="LATAM",1,0)</f>
        <v>0</v>
      </c>
      <c r="O4674" s="6" t="n">
        <f aca="false">IF(1_Data_EDA!D4675="Pacific Asia",1,0)</f>
        <v>0</v>
      </c>
      <c r="P4674" s="6" t="n">
        <f aca="false">IF(1_Data_EDA!D4675="USCA",1,0)</f>
        <v>0</v>
      </c>
      <c r="Q4674" s="6" t="n">
        <f aca="false">IF(C4674&gt;MEDIAN(C$5:C$8004),1,0)</f>
        <v>1</v>
      </c>
      <c r="R4674" s="6" t="n">
        <f aca="false">IF(D4674&gt;2,1,0)</f>
        <v>0</v>
      </c>
    </row>
    <row r="4675" customFormat="false" ht="15" hidden="false" customHeight="true" outlineLevel="0" collapsed="false">
      <c r="A4675" s="6" t="n">
        <f aca="false">1_Data_EDA!O4676</f>
        <v>1</v>
      </c>
      <c r="B4675" s="6" t="n">
        <f aca="false">1_Data_EDA!H4676</f>
        <v>2</v>
      </c>
      <c r="C4675" s="7" t="n">
        <f aca="false">1_Data_EDA!I4676</f>
        <v>51.99000168</v>
      </c>
      <c r="D4675" s="6" t="n">
        <f aca="false">1_Data_EDA!J4676</f>
        <v>5</v>
      </c>
      <c r="E4675" s="7" t="n">
        <f aca="false">1_Data_EDA!K4676</f>
        <v>259.9500122</v>
      </c>
      <c r="F4675" s="7" t="n">
        <f aca="false">1_Data_EDA!L4676</f>
        <v>38.99000168</v>
      </c>
      <c r="G4675" s="8" t="n">
        <f aca="false">1_Data_EDA!M4676</f>
        <v>0.150000006</v>
      </c>
      <c r="H4675" s="6" t="n">
        <f aca="false">IF(1_Data_EDA!B4676="First Class",1,0)</f>
        <v>0</v>
      </c>
      <c r="I4675" s="6" t="n">
        <f aca="false">IF(1_Data_EDA!B4676="Second Class",1,0)</f>
        <v>1</v>
      </c>
      <c r="J4675" s="6" t="n">
        <f aca="false">IF(1_Data_EDA!B4676="Same Day",1,0)</f>
        <v>0</v>
      </c>
      <c r="K4675" s="6" t="n">
        <f aca="false">IF(1_Data_EDA!C4676="Corporate",1,0)</f>
        <v>1</v>
      </c>
      <c r="L4675" s="6" t="n">
        <f aca="false">IF(1_Data_EDA!C4676="Home Office",1,0)</f>
        <v>0</v>
      </c>
      <c r="M4675" s="6" t="n">
        <f aca="false">IF(1_Data_EDA!D4676="Europe",1,0)</f>
        <v>0</v>
      </c>
      <c r="N4675" s="6" t="n">
        <f aca="false">IF(1_Data_EDA!D4676="LATAM",1,0)</f>
        <v>0</v>
      </c>
      <c r="O4675" s="6" t="n">
        <f aca="false">IF(1_Data_EDA!D4676="Pacific Asia",1,0)</f>
        <v>1</v>
      </c>
      <c r="P4675" s="6" t="n">
        <f aca="false">IF(1_Data_EDA!D4676="USCA",1,0)</f>
        <v>0</v>
      </c>
      <c r="Q4675" s="6" t="n">
        <f aca="false">IF(C4675&gt;MEDIAN(C$5:C$8004),1,0)</f>
        <v>0</v>
      </c>
      <c r="R4675" s="6" t="n">
        <f aca="false">IF(D4675&gt;2,1,0)</f>
        <v>1</v>
      </c>
    </row>
    <row r="4676" customFormat="false" ht="15" hidden="false" customHeight="true" outlineLevel="0" collapsed="false">
      <c r="A4676" s="6" t="n">
        <f aca="false">1_Data_EDA!O4677</f>
        <v>0</v>
      </c>
      <c r="B4676" s="6" t="n">
        <f aca="false">1_Data_EDA!H4677</f>
        <v>4</v>
      </c>
      <c r="C4676" s="7" t="n">
        <f aca="false">1_Data_EDA!I4677</f>
        <v>399.980011</v>
      </c>
      <c r="D4676" s="6" t="n">
        <f aca="false">1_Data_EDA!J4677</f>
        <v>1</v>
      </c>
      <c r="E4676" s="7" t="n">
        <f aca="false">1_Data_EDA!K4677</f>
        <v>399.980011</v>
      </c>
      <c r="F4676" s="7" t="n">
        <f aca="false">1_Data_EDA!L4677</f>
        <v>64</v>
      </c>
      <c r="G4676" s="8" t="n">
        <f aca="false">1_Data_EDA!M4677</f>
        <v>0.159999996</v>
      </c>
      <c r="H4676" s="6" t="n">
        <f aca="false">IF(1_Data_EDA!B4677="First Class",1,0)</f>
        <v>0</v>
      </c>
      <c r="I4676" s="6" t="n">
        <f aca="false">IF(1_Data_EDA!B4677="Second Class",1,0)</f>
        <v>0</v>
      </c>
      <c r="J4676" s="6" t="n">
        <f aca="false">IF(1_Data_EDA!B4677="Same Day",1,0)</f>
        <v>0</v>
      </c>
      <c r="K4676" s="6" t="n">
        <f aca="false">IF(1_Data_EDA!C4677="Corporate",1,0)</f>
        <v>0</v>
      </c>
      <c r="L4676" s="6" t="n">
        <f aca="false">IF(1_Data_EDA!C4677="Home Office",1,0)</f>
        <v>0</v>
      </c>
      <c r="M4676" s="6" t="n">
        <f aca="false">IF(1_Data_EDA!D4677="Europe",1,0)</f>
        <v>0</v>
      </c>
      <c r="N4676" s="6" t="n">
        <f aca="false">IF(1_Data_EDA!D4677="LATAM",1,0)</f>
        <v>0</v>
      </c>
      <c r="O4676" s="6" t="n">
        <f aca="false">IF(1_Data_EDA!D4677="Pacific Asia",1,0)</f>
        <v>0</v>
      </c>
      <c r="P4676" s="6" t="n">
        <f aca="false">IF(1_Data_EDA!D4677="USCA",1,0)</f>
        <v>0</v>
      </c>
      <c r="Q4676" s="6" t="n">
        <f aca="false">IF(C4676&gt;MEDIAN(C$5:C$8004),1,0)</f>
        <v>1</v>
      </c>
      <c r="R4676" s="6" t="n">
        <f aca="false">IF(D4676&gt;2,1,0)</f>
        <v>0</v>
      </c>
    </row>
    <row r="4677" customFormat="false" ht="15" hidden="false" customHeight="true" outlineLevel="0" collapsed="false">
      <c r="A4677" s="6" t="n">
        <f aca="false">1_Data_EDA!O4678</f>
        <v>1</v>
      </c>
      <c r="B4677" s="6" t="n">
        <f aca="false">1_Data_EDA!H4678</f>
        <v>4</v>
      </c>
      <c r="C4677" s="7" t="n">
        <f aca="false">1_Data_EDA!I4678</f>
        <v>49.97999954</v>
      </c>
      <c r="D4677" s="6" t="n">
        <f aca="false">1_Data_EDA!J4678</f>
        <v>5</v>
      </c>
      <c r="E4677" s="7" t="n">
        <f aca="false">1_Data_EDA!K4678</f>
        <v>249.8999939</v>
      </c>
      <c r="F4677" s="7" t="n">
        <f aca="false">1_Data_EDA!L4678</f>
        <v>29.98999977</v>
      </c>
      <c r="G4677" s="8" t="n">
        <f aca="false">1_Data_EDA!M4678</f>
        <v>0.119999997</v>
      </c>
      <c r="H4677" s="6" t="n">
        <f aca="false">IF(1_Data_EDA!B4678="First Class",1,0)</f>
        <v>0</v>
      </c>
      <c r="I4677" s="6" t="n">
        <f aca="false">IF(1_Data_EDA!B4678="Second Class",1,0)</f>
        <v>0</v>
      </c>
      <c r="J4677" s="6" t="n">
        <f aca="false">IF(1_Data_EDA!B4678="Same Day",1,0)</f>
        <v>0</v>
      </c>
      <c r="K4677" s="6" t="n">
        <f aca="false">IF(1_Data_EDA!C4678="Corporate",1,0)</f>
        <v>0</v>
      </c>
      <c r="L4677" s="6" t="n">
        <f aca="false">IF(1_Data_EDA!C4678="Home Office",1,0)</f>
        <v>0</v>
      </c>
      <c r="M4677" s="6" t="n">
        <f aca="false">IF(1_Data_EDA!D4678="Europe",1,0)</f>
        <v>0</v>
      </c>
      <c r="N4677" s="6" t="n">
        <f aca="false">IF(1_Data_EDA!D4678="LATAM",1,0)</f>
        <v>0</v>
      </c>
      <c r="O4677" s="6" t="n">
        <f aca="false">IF(1_Data_EDA!D4678="Pacific Asia",1,0)</f>
        <v>1</v>
      </c>
      <c r="P4677" s="6" t="n">
        <f aca="false">IF(1_Data_EDA!D4678="USCA",1,0)</f>
        <v>0</v>
      </c>
      <c r="Q4677" s="6" t="n">
        <f aca="false">IF(C4677&gt;MEDIAN(C$5:C$8004),1,0)</f>
        <v>0</v>
      </c>
      <c r="R4677" s="6" t="n">
        <f aca="false">IF(D4677&gt;2,1,0)</f>
        <v>1</v>
      </c>
    </row>
    <row r="4678" customFormat="false" ht="15" hidden="false" customHeight="true" outlineLevel="0" collapsed="false">
      <c r="A4678" s="6" t="n">
        <f aca="false">1_Data_EDA!O4679</f>
        <v>0</v>
      </c>
      <c r="B4678" s="6" t="n">
        <f aca="false">1_Data_EDA!H4679</f>
        <v>4</v>
      </c>
      <c r="C4678" s="7" t="n">
        <f aca="false">1_Data_EDA!I4679</f>
        <v>50</v>
      </c>
      <c r="D4678" s="6" t="n">
        <f aca="false">1_Data_EDA!J4679</f>
        <v>3</v>
      </c>
      <c r="E4678" s="7" t="n">
        <f aca="false">1_Data_EDA!K4679</f>
        <v>150</v>
      </c>
      <c r="F4678" s="7" t="n">
        <f aca="false">1_Data_EDA!L4679</f>
        <v>25.5</v>
      </c>
      <c r="G4678" s="8" t="n">
        <f aca="false">1_Data_EDA!M4679</f>
        <v>0.170000002</v>
      </c>
      <c r="H4678" s="6" t="n">
        <f aca="false">IF(1_Data_EDA!B4679="First Class",1,0)</f>
        <v>0</v>
      </c>
      <c r="I4678" s="6" t="n">
        <f aca="false">IF(1_Data_EDA!B4679="Second Class",1,0)</f>
        <v>0</v>
      </c>
      <c r="J4678" s="6" t="n">
        <f aca="false">IF(1_Data_EDA!B4679="Same Day",1,0)</f>
        <v>0</v>
      </c>
      <c r="K4678" s="6" t="n">
        <f aca="false">IF(1_Data_EDA!C4679="Corporate",1,0)</f>
        <v>0</v>
      </c>
      <c r="L4678" s="6" t="n">
        <f aca="false">IF(1_Data_EDA!C4679="Home Office",1,0)</f>
        <v>1</v>
      </c>
      <c r="M4678" s="6" t="n">
        <f aca="false">IF(1_Data_EDA!D4679="Europe",1,0)</f>
        <v>0</v>
      </c>
      <c r="N4678" s="6" t="n">
        <f aca="false">IF(1_Data_EDA!D4679="LATAM",1,0)</f>
        <v>1</v>
      </c>
      <c r="O4678" s="6" t="n">
        <f aca="false">IF(1_Data_EDA!D4679="Pacific Asia",1,0)</f>
        <v>0</v>
      </c>
      <c r="P4678" s="6" t="n">
        <f aca="false">IF(1_Data_EDA!D4679="USCA",1,0)</f>
        <v>0</v>
      </c>
      <c r="Q4678" s="6" t="n">
        <f aca="false">IF(C4678&gt;MEDIAN(C$5:C$8004),1,0)</f>
        <v>0</v>
      </c>
      <c r="R4678" s="6" t="n">
        <f aca="false">IF(D4678&gt;2,1,0)</f>
        <v>1</v>
      </c>
    </row>
    <row r="4679" customFormat="false" ht="15" hidden="false" customHeight="true" outlineLevel="0" collapsed="false">
      <c r="A4679" s="6" t="n">
        <f aca="false">1_Data_EDA!O4680</f>
        <v>1</v>
      </c>
      <c r="B4679" s="6" t="n">
        <f aca="false">1_Data_EDA!H4680</f>
        <v>4</v>
      </c>
      <c r="C4679" s="7" t="n">
        <f aca="false">1_Data_EDA!I4680</f>
        <v>50</v>
      </c>
      <c r="D4679" s="6" t="n">
        <f aca="false">1_Data_EDA!J4680</f>
        <v>4</v>
      </c>
      <c r="E4679" s="7" t="n">
        <f aca="false">1_Data_EDA!K4680</f>
        <v>200</v>
      </c>
      <c r="F4679" s="7" t="n">
        <f aca="false">1_Data_EDA!L4680</f>
        <v>26</v>
      </c>
      <c r="G4679" s="8" t="n">
        <f aca="false">1_Data_EDA!M4680</f>
        <v>0.129999995</v>
      </c>
      <c r="H4679" s="6" t="n">
        <f aca="false">IF(1_Data_EDA!B4680="First Class",1,0)</f>
        <v>0</v>
      </c>
      <c r="I4679" s="6" t="n">
        <f aca="false">IF(1_Data_EDA!B4680="Second Class",1,0)</f>
        <v>0</v>
      </c>
      <c r="J4679" s="6" t="n">
        <f aca="false">IF(1_Data_EDA!B4680="Same Day",1,0)</f>
        <v>0</v>
      </c>
      <c r="K4679" s="6" t="n">
        <f aca="false">IF(1_Data_EDA!C4680="Corporate",1,0)</f>
        <v>0</v>
      </c>
      <c r="L4679" s="6" t="n">
        <f aca="false">IF(1_Data_EDA!C4680="Home Office",1,0)</f>
        <v>0</v>
      </c>
      <c r="M4679" s="6" t="n">
        <f aca="false">IF(1_Data_EDA!D4680="Europe",1,0)</f>
        <v>1</v>
      </c>
      <c r="N4679" s="6" t="n">
        <f aca="false">IF(1_Data_EDA!D4680="LATAM",1,0)</f>
        <v>0</v>
      </c>
      <c r="O4679" s="6" t="n">
        <f aca="false">IF(1_Data_EDA!D4680="Pacific Asia",1,0)</f>
        <v>0</v>
      </c>
      <c r="P4679" s="6" t="n">
        <f aca="false">IF(1_Data_EDA!D4680="USCA",1,0)</f>
        <v>0</v>
      </c>
      <c r="Q4679" s="6" t="n">
        <f aca="false">IF(C4679&gt;MEDIAN(C$5:C$8004),1,0)</f>
        <v>0</v>
      </c>
      <c r="R4679" s="6" t="n">
        <f aca="false">IF(D4679&gt;2,1,0)</f>
        <v>1</v>
      </c>
    </row>
    <row r="4680" customFormat="false" ht="15" hidden="false" customHeight="true" outlineLevel="0" collapsed="false">
      <c r="A4680" s="6" t="n">
        <f aca="false">1_Data_EDA!O4681</f>
        <v>1</v>
      </c>
      <c r="B4680" s="6" t="n">
        <f aca="false">1_Data_EDA!H4681</f>
        <v>4</v>
      </c>
      <c r="C4680" s="7" t="n">
        <f aca="false">1_Data_EDA!I4681</f>
        <v>129.9900055</v>
      </c>
      <c r="D4680" s="6" t="n">
        <f aca="false">1_Data_EDA!J4681</f>
        <v>1</v>
      </c>
      <c r="E4680" s="7" t="n">
        <f aca="false">1_Data_EDA!K4681</f>
        <v>129.9900055</v>
      </c>
      <c r="F4680" s="7" t="n">
        <f aca="false">1_Data_EDA!L4681</f>
        <v>19.5</v>
      </c>
      <c r="G4680" s="8" t="n">
        <f aca="false">1_Data_EDA!M4681</f>
        <v>0.150000006</v>
      </c>
      <c r="H4680" s="6" t="n">
        <f aca="false">IF(1_Data_EDA!B4681="First Class",1,0)</f>
        <v>0</v>
      </c>
      <c r="I4680" s="6" t="n">
        <f aca="false">IF(1_Data_EDA!B4681="Second Class",1,0)</f>
        <v>0</v>
      </c>
      <c r="J4680" s="6" t="n">
        <f aca="false">IF(1_Data_EDA!B4681="Same Day",1,0)</f>
        <v>0</v>
      </c>
      <c r="K4680" s="6" t="n">
        <f aca="false">IF(1_Data_EDA!C4681="Corporate",1,0)</f>
        <v>0</v>
      </c>
      <c r="L4680" s="6" t="n">
        <f aca="false">IF(1_Data_EDA!C4681="Home Office",1,0)</f>
        <v>0</v>
      </c>
      <c r="M4680" s="6" t="n">
        <f aca="false">IF(1_Data_EDA!D4681="Europe",1,0)</f>
        <v>0</v>
      </c>
      <c r="N4680" s="6" t="n">
        <f aca="false">IF(1_Data_EDA!D4681="LATAM",1,0)</f>
        <v>1</v>
      </c>
      <c r="O4680" s="6" t="n">
        <f aca="false">IF(1_Data_EDA!D4681="Pacific Asia",1,0)</f>
        <v>0</v>
      </c>
      <c r="P4680" s="6" t="n">
        <f aca="false">IF(1_Data_EDA!D4681="USCA",1,0)</f>
        <v>0</v>
      </c>
      <c r="Q4680" s="6" t="n">
        <f aca="false">IF(C4680&gt;MEDIAN(C$5:C$8004),1,0)</f>
        <v>1</v>
      </c>
      <c r="R4680" s="6" t="n">
        <f aca="false">IF(D4680&gt;2,1,0)</f>
        <v>0</v>
      </c>
    </row>
    <row r="4681" customFormat="false" ht="15" hidden="false" customHeight="true" outlineLevel="0" collapsed="false">
      <c r="A4681" s="6" t="n">
        <f aca="false">1_Data_EDA!O4682</f>
        <v>0</v>
      </c>
      <c r="B4681" s="6" t="n">
        <f aca="false">1_Data_EDA!H4682</f>
        <v>4</v>
      </c>
      <c r="C4681" s="7" t="n">
        <f aca="false">1_Data_EDA!I4682</f>
        <v>99.98999786</v>
      </c>
      <c r="D4681" s="6" t="n">
        <f aca="false">1_Data_EDA!J4682</f>
        <v>2</v>
      </c>
      <c r="E4681" s="7" t="n">
        <f aca="false">1_Data_EDA!K4682</f>
        <v>199.9799957</v>
      </c>
      <c r="F4681" s="7" t="n">
        <f aca="false">1_Data_EDA!L4682</f>
        <v>20</v>
      </c>
      <c r="G4681" s="8" t="n">
        <f aca="false">1_Data_EDA!M4682</f>
        <v>0.100000001</v>
      </c>
      <c r="H4681" s="6" t="n">
        <f aca="false">IF(1_Data_EDA!B4682="First Class",1,0)</f>
        <v>0</v>
      </c>
      <c r="I4681" s="6" t="n">
        <f aca="false">IF(1_Data_EDA!B4682="Second Class",1,0)</f>
        <v>0</v>
      </c>
      <c r="J4681" s="6" t="n">
        <f aca="false">IF(1_Data_EDA!B4682="Same Day",1,0)</f>
        <v>0</v>
      </c>
      <c r="K4681" s="6" t="n">
        <f aca="false">IF(1_Data_EDA!C4682="Corporate",1,0)</f>
        <v>1</v>
      </c>
      <c r="L4681" s="6" t="n">
        <f aca="false">IF(1_Data_EDA!C4682="Home Office",1,0)</f>
        <v>0</v>
      </c>
      <c r="M4681" s="6" t="n">
        <f aca="false">IF(1_Data_EDA!D4682="Europe",1,0)</f>
        <v>1</v>
      </c>
      <c r="N4681" s="6" t="n">
        <f aca="false">IF(1_Data_EDA!D4682="LATAM",1,0)</f>
        <v>0</v>
      </c>
      <c r="O4681" s="6" t="n">
        <f aca="false">IF(1_Data_EDA!D4682="Pacific Asia",1,0)</f>
        <v>0</v>
      </c>
      <c r="P4681" s="6" t="n">
        <f aca="false">IF(1_Data_EDA!D4682="USCA",1,0)</f>
        <v>0</v>
      </c>
      <c r="Q4681" s="6" t="n">
        <f aca="false">IF(C4681&gt;MEDIAN(C$5:C$8004),1,0)</f>
        <v>1</v>
      </c>
      <c r="R4681" s="6" t="n">
        <f aca="false">IF(D4681&gt;2,1,0)</f>
        <v>0</v>
      </c>
    </row>
    <row r="4682" customFormat="false" ht="15" hidden="false" customHeight="true" outlineLevel="0" collapsed="false">
      <c r="A4682" s="6" t="n">
        <f aca="false">1_Data_EDA!O4683</f>
        <v>1</v>
      </c>
      <c r="B4682" s="6" t="n">
        <f aca="false">1_Data_EDA!H4683</f>
        <v>2</v>
      </c>
      <c r="C4682" s="7" t="n">
        <f aca="false">1_Data_EDA!I4683</f>
        <v>24.98999977</v>
      </c>
      <c r="D4682" s="6" t="n">
        <f aca="false">1_Data_EDA!J4683</f>
        <v>2</v>
      </c>
      <c r="E4682" s="7" t="n">
        <f aca="false">1_Data_EDA!K4683</f>
        <v>49.97999954</v>
      </c>
      <c r="F4682" s="7" t="n">
        <f aca="false">1_Data_EDA!L4683</f>
        <v>8</v>
      </c>
      <c r="G4682" s="8" t="n">
        <f aca="false">1_Data_EDA!M4683</f>
        <v>0.159999996</v>
      </c>
      <c r="H4682" s="6" t="n">
        <f aca="false">IF(1_Data_EDA!B4683="First Class",1,0)</f>
        <v>0</v>
      </c>
      <c r="I4682" s="6" t="n">
        <f aca="false">IF(1_Data_EDA!B4683="Second Class",1,0)</f>
        <v>1</v>
      </c>
      <c r="J4682" s="6" t="n">
        <f aca="false">IF(1_Data_EDA!B4683="Same Day",1,0)</f>
        <v>0</v>
      </c>
      <c r="K4682" s="6" t="n">
        <f aca="false">IF(1_Data_EDA!C4683="Corporate",1,0)</f>
        <v>0</v>
      </c>
      <c r="L4682" s="6" t="n">
        <f aca="false">IF(1_Data_EDA!C4683="Home Office",1,0)</f>
        <v>1</v>
      </c>
      <c r="M4682" s="6" t="n">
        <f aca="false">IF(1_Data_EDA!D4683="Europe",1,0)</f>
        <v>0</v>
      </c>
      <c r="N4682" s="6" t="n">
        <f aca="false">IF(1_Data_EDA!D4683="LATAM",1,0)</f>
        <v>0</v>
      </c>
      <c r="O4682" s="6" t="n">
        <f aca="false">IF(1_Data_EDA!D4683="Pacific Asia",1,0)</f>
        <v>1</v>
      </c>
      <c r="P4682" s="6" t="n">
        <f aca="false">IF(1_Data_EDA!D4683="USCA",1,0)</f>
        <v>0</v>
      </c>
      <c r="Q4682" s="6" t="n">
        <f aca="false">IF(C4682&gt;MEDIAN(C$5:C$8004),1,0)</f>
        <v>0</v>
      </c>
      <c r="R4682" s="6" t="n">
        <f aca="false">IF(D4682&gt;2,1,0)</f>
        <v>0</v>
      </c>
    </row>
    <row r="4683" customFormat="false" ht="15" hidden="false" customHeight="true" outlineLevel="0" collapsed="false">
      <c r="A4683" s="6" t="n">
        <f aca="false">1_Data_EDA!O4684</f>
        <v>0</v>
      </c>
      <c r="B4683" s="6" t="n">
        <f aca="false">1_Data_EDA!H4684</f>
        <v>4</v>
      </c>
      <c r="C4683" s="7" t="n">
        <f aca="false">1_Data_EDA!I4684</f>
        <v>129.9900055</v>
      </c>
      <c r="D4683" s="6" t="n">
        <f aca="false">1_Data_EDA!J4684</f>
        <v>1</v>
      </c>
      <c r="E4683" s="7" t="n">
        <f aca="false">1_Data_EDA!K4684</f>
        <v>129.9900055</v>
      </c>
      <c r="F4683" s="7" t="n">
        <f aca="false">1_Data_EDA!L4684</f>
        <v>22.10000038</v>
      </c>
      <c r="G4683" s="8" t="n">
        <f aca="false">1_Data_EDA!M4684</f>
        <v>0.170000002</v>
      </c>
      <c r="H4683" s="6" t="n">
        <f aca="false">IF(1_Data_EDA!B4684="First Class",1,0)</f>
        <v>0</v>
      </c>
      <c r="I4683" s="6" t="n">
        <f aca="false">IF(1_Data_EDA!B4684="Second Class",1,0)</f>
        <v>0</v>
      </c>
      <c r="J4683" s="6" t="n">
        <f aca="false">IF(1_Data_EDA!B4684="Same Day",1,0)</f>
        <v>0</v>
      </c>
      <c r="K4683" s="6" t="n">
        <f aca="false">IF(1_Data_EDA!C4684="Corporate",1,0)</f>
        <v>0</v>
      </c>
      <c r="L4683" s="6" t="n">
        <f aca="false">IF(1_Data_EDA!C4684="Home Office",1,0)</f>
        <v>1</v>
      </c>
      <c r="M4683" s="6" t="n">
        <f aca="false">IF(1_Data_EDA!D4684="Europe",1,0)</f>
        <v>1</v>
      </c>
      <c r="N4683" s="6" t="n">
        <f aca="false">IF(1_Data_EDA!D4684="LATAM",1,0)</f>
        <v>0</v>
      </c>
      <c r="O4683" s="6" t="n">
        <f aca="false">IF(1_Data_EDA!D4684="Pacific Asia",1,0)</f>
        <v>0</v>
      </c>
      <c r="P4683" s="6" t="n">
        <f aca="false">IF(1_Data_EDA!D4684="USCA",1,0)</f>
        <v>0</v>
      </c>
      <c r="Q4683" s="6" t="n">
        <f aca="false">IF(C4683&gt;MEDIAN(C$5:C$8004),1,0)</f>
        <v>1</v>
      </c>
      <c r="R4683" s="6" t="n">
        <f aca="false">IF(D4683&gt;2,1,0)</f>
        <v>0</v>
      </c>
    </row>
    <row r="4684" customFormat="false" ht="15" hidden="false" customHeight="true" outlineLevel="0" collapsed="false">
      <c r="A4684" s="6" t="n">
        <f aca="false">1_Data_EDA!O4685</f>
        <v>0</v>
      </c>
      <c r="B4684" s="6" t="n">
        <f aca="false">1_Data_EDA!H4685</f>
        <v>0</v>
      </c>
      <c r="C4684" s="7" t="n">
        <f aca="false">1_Data_EDA!I4685</f>
        <v>399.980011</v>
      </c>
      <c r="D4684" s="6" t="n">
        <f aca="false">1_Data_EDA!J4685</f>
        <v>1</v>
      </c>
      <c r="E4684" s="7" t="n">
        <f aca="false">1_Data_EDA!K4685</f>
        <v>399.980011</v>
      </c>
      <c r="F4684" s="7" t="n">
        <f aca="false">1_Data_EDA!L4685</f>
        <v>4</v>
      </c>
      <c r="G4684" s="8" t="n">
        <f aca="false">1_Data_EDA!M4685</f>
        <v>0.01</v>
      </c>
      <c r="H4684" s="6" t="n">
        <f aca="false">IF(1_Data_EDA!B4685="First Class",1,0)</f>
        <v>0</v>
      </c>
      <c r="I4684" s="6" t="n">
        <f aca="false">IF(1_Data_EDA!B4685="Second Class",1,0)</f>
        <v>0</v>
      </c>
      <c r="J4684" s="6" t="n">
        <f aca="false">IF(1_Data_EDA!B4685="Same Day",1,0)</f>
        <v>1</v>
      </c>
      <c r="K4684" s="6" t="n">
        <f aca="false">IF(1_Data_EDA!C4685="Corporate",1,0)</f>
        <v>0</v>
      </c>
      <c r="L4684" s="6" t="n">
        <f aca="false">IF(1_Data_EDA!C4685="Home Office",1,0)</f>
        <v>0</v>
      </c>
      <c r="M4684" s="6" t="n">
        <f aca="false">IF(1_Data_EDA!D4685="Europe",1,0)</f>
        <v>0</v>
      </c>
      <c r="N4684" s="6" t="n">
        <f aca="false">IF(1_Data_EDA!D4685="LATAM",1,0)</f>
        <v>0</v>
      </c>
      <c r="O4684" s="6" t="n">
        <f aca="false">IF(1_Data_EDA!D4685="Pacific Asia",1,0)</f>
        <v>0</v>
      </c>
      <c r="P4684" s="6" t="n">
        <f aca="false">IF(1_Data_EDA!D4685="USCA",1,0)</f>
        <v>1</v>
      </c>
      <c r="Q4684" s="6" t="n">
        <f aca="false">IF(C4684&gt;MEDIAN(C$5:C$8004),1,0)</f>
        <v>1</v>
      </c>
      <c r="R4684" s="6" t="n">
        <f aca="false">IF(D4684&gt;2,1,0)</f>
        <v>0</v>
      </c>
    </row>
    <row r="4685" customFormat="false" ht="15" hidden="false" customHeight="true" outlineLevel="0" collapsed="false">
      <c r="A4685" s="6" t="n">
        <f aca="false">1_Data_EDA!O4686</f>
        <v>1</v>
      </c>
      <c r="B4685" s="6" t="n">
        <f aca="false">1_Data_EDA!H4686</f>
        <v>4</v>
      </c>
      <c r="C4685" s="7" t="n">
        <f aca="false">1_Data_EDA!I4686</f>
        <v>39.99000168</v>
      </c>
      <c r="D4685" s="6" t="n">
        <f aca="false">1_Data_EDA!J4686</f>
        <v>5</v>
      </c>
      <c r="E4685" s="7" t="n">
        <f aca="false">1_Data_EDA!K4686</f>
        <v>199.9499969</v>
      </c>
      <c r="F4685" s="7" t="n">
        <f aca="false">1_Data_EDA!L4686</f>
        <v>10</v>
      </c>
      <c r="G4685" s="8" t="n">
        <f aca="false">1_Data_EDA!M4686</f>
        <v>0.050000001</v>
      </c>
      <c r="H4685" s="6" t="n">
        <f aca="false">IF(1_Data_EDA!B4686="First Class",1,0)</f>
        <v>0</v>
      </c>
      <c r="I4685" s="6" t="n">
        <f aca="false">IF(1_Data_EDA!B4686="Second Class",1,0)</f>
        <v>0</v>
      </c>
      <c r="J4685" s="6" t="n">
        <f aca="false">IF(1_Data_EDA!B4686="Same Day",1,0)</f>
        <v>0</v>
      </c>
      <c r="K4685" s="6" t="n">
        <f aca="false">IF(1_Data_EDA!C4686="Corporate",1,0)</f>
        <v>0</v>
      </c>
      <c r="L4685" s="6" t="n">
        <f aca="false">IF(1_Data_EDA!C4686="Home Office",1,0)</f>
        <v>1</v>
      </c>
      <c r="M4685" s="6" t="n">
        <f aca="false">IF(1_Data_EDA!D4686="Europe",1,0)</f>
        <v>1</v>
      </c>
      <c r="N4685" s="6" t="n">
        <f aca="false">IF(1_Data_EDA!D4686="LATAM",1,0)</f>
        <v>0</v>
      </c>
      <c r="O4685" s="6" t="n">
        <f aca="false">IF(1_Data_EDA!D4686="Pacific Asia",1,0)</f>
        <v>0</v>
      </c>
      <c r="P4685" s="6" t="n">
        <f aca="false">IF(1_Data_EDA!D4686="USCA",1,0)</f>
        <v>0</v>
      </c>
      <c r="Q4685" s="6" t="n">
        <f aca="false">IF(C4685&gt;MEDIAN(C$5:C$8004),1,0)</f>
        <v>0</v>
      </c>
      <c r="R4685" s="6" t="n">
        <f aca="false">IF(D4685&gt;2,1,0)</f>
        <v>1</v>
      </c>
    </row>
    <row r="4686" customFormat="false" ht="15" hidden="false" customHeight="true" outlineLevel="0" collapsed="false">
      <c r="A4686" s="6" t="n">
        <f aca="false">1_Data_EDA!O4687</f>
        <v>0</v>
      </c>
      <c r="B4686" s="6" t="n">
        <f aca="false">1_Data_EDA!H4687</f>
        <v>4</v>
      </c>
      <c r="C4686" s="7" t="n">
        <f aca="false">1_Data_EDA!I4687</f>
        <v>49.97999954</v>
      </c>
      <c r="D4686" s="6" t="n">
        <f aca="false">1_Data_EDA!J4687</f>
        <v>1</v>
      </c>
      <c r="E4686" s="7" t="n">
        <f aca="false">1_Data_EDA!K4687</f>
        <v>49.97999954</v>
      </c>
      <c r="F4686" s="7" t="n">
        <f aca="false">1_Data_EDA!L4687</f>
        <v>2</v>
      </c>
      <c r="G4686" s="8" t="n">
        <f aca="false">1_Data_EDA!M4687</f>
        <v>0.039999999</v>
      </c>
      <c r="H4686" s="6" t="n">
        <f aca="false">IF(1_Data_EDA!B4687="First Class",1,0)</f>
        <v>0</v>
      </c>
      <c r="I4686" s="6" t="n">
        <f aca="false">IF(1_Data_EDA!B4687="Second Class",1,0)</f>
        <v>0</v>
      </c>
      <c r="J4686" s="6" t="n">
        <f aca="false">IF(1_Data_EDA!B4687="Same Day",1,0)</f>
        <v>0</v>
      </c>
      <c r="K4686" s="6" t="n">
        <f aca="false">IF(1_Data_EDA!C4687="Corporate",1,0)</f>
        <v>0</v>
      </c>
      <c r="L4686" s="6" t="n">
        <f aca="false">IF(1_Data_EDA!C4687="Home Office",1,0)</f>
        <v>0</v>
      </c>
      <c r="M4686" s="6" t="n">
        <f aca="false">IF(1_Data_EDA!D4687="Europe",1,0)</f>
        <v>0</v>
      </c>
      <c r="N4686" s="6" t="n">
        <f aca="false">IF(1_Data_EDA!D4687="LATAM",1,0)</f>
        <v>0</v>
      </c>
      <c r="O4686" s="6" t="n">
        <f aca="false">IF(1_Data_EDA!D4687="Pacific Asia",1,0)</f>
        <v>0</v>
      </c>
      <c r="P4686" s="6" t="n">
        <f aca="false">IF(1_Data_EDA!D4687="USCA",1,0)</f>
        <v>1</v>
      </c>
      <c r="Q4686" s="6" t="n">
        <f aca="false">IF(C4686&gt;MEDIAN(C$5:C$8004),1,0)</f>
        <v>0</v>
      </c>
      <c r="R4686" s="6" t="n">
        <f aca="false">IF(D4686&gt;2,1,0)</f>
        <v>0</v>
      </c>
    </row>
    <row r="4687" customFormat="false" ht="15" hidden="false" customHeight="true" outlineLevel="0" collapsed="false">
      <c r="A4687" s="6" t="n">
        <f aca="false">1_Data_EDA!O4688</f>
        <v>0</v>
      </c>
      <c r="B4687" s="6" t="n">
        <f aca="false">1_Data_EDA!H4688</f>
        <v>4</v>
      </c>
      <c r="C4687" s="7" t="n">
        <f aca="false">1_Data_EDA!I4688</f>
        <v>50</v>
      </c>
      <c r="D4687" s="6" t="n">
        <f aca="false">1_Data_EDA!J4688</f>
        <v>2</v>
      </c>
      <c r="E4687" s="7" t="n">
        <f aca="false">1_Data_EDA!K4688</f>
        <v>100</v>
      </c>
      <c r="F4687" s="7" t="n">
        <f aca="false">1_Data_EDA!L4688</f>
        <v>5</v>
      </c>
      <c r="G4687" s="8" t="n">
        <f aca="false">1_Data_EDA!M4688</f>
        <v>0.050000001</v>
      </c>
      <c r="H4687" s="6" t="n">
        <f aca="false">IF(1_Data_EDA!B4688="First Class",1,0)</f>
        <v>0</v>
      </c>
      <c r="I4687" s="6" t="n">
        <f aca="false">IF(1_Data_EDA!B4688="Second Class",1,0)</f>
        <v>0</v>
      </c>
      <c r="J4687" s="6" t="n">
        <f aca="false">IF(1_Data_EDA!B4688="Same Day",1,0)</f>
        <v>0</v>
      </c>
      <c r="K4687" s="6" t="n">
        <f aca="false">IF(1_Data_EDA!C4688="Corporate",1,0)</f>
        <v>0</v>
      </c>
      <c r="L4687" s="6" t="n">
        <f aca="false">IF(1_Data_EDA!C4688="Home Office",1,0)</f>
        <v>0</v>
      </c>
      <c r="M4687" s="6" t="n">
        <f aca="false">IF(1_Data_EDA!D4688="Europe",1,0)</f>
        <v>1</v>
      </c>
      <c r="N4687" s="6" t="n">
        <f aca="false">IF(1_Data_EDA!D4688="LATAM",1,0)</f>
        <v>0</v>
      </c>
      <c r="O4687" s="6" t="n">
        <f aca="false">IF(1_Data_EDA!D4688="Pacific Asia",1,0)</f>
        <v>0</v>
      </c>
      <c r="P4687" s="6" t="n">
        <f aca="false">IF(1_Data_EDA!D4688="USCA",1,0)</f>
        <v>0</v>
      </c>
      <c r="Q4687" s="6" t="n">
        <f aca="false">IF(C4687&gt;MEDIAN(C$5:C$8004),1,0)</f>
        <v>0</v>
      </c>
      <c r="R4687" s="6" t="n">
        <f aca="false">IF(D4687&gt;2,1,0)</f>
        <v>0</v>
      </c>
    </row>
    <row r="4688" customFormat="false" ht="15" hidden="false" customHeight="true" outlineLevel="0" collapsed="false">
      <c r="A4688" s="6" t="n">
        <f aca="false">1_Data_EDA!O4689</f>
        <v>1</v>
      </c>
      <c r="B4688" s="6" t="n">
        <f aca="false">1_Data_EDA!H4689</f>
        <v>2</v>
      </c>
      <c r="C4688" s="7" t="n">
        <f aca="false">1_Data_EDA!I4689</f>
        <v>50</v>
      </c>
      <c r="D4688" s="6" t="n">
        <f aca="false">1_Data_EDA!J4689</f>
        <v>4</v>
      </c>
      <c r="E4688" s="7" t="n">
        <f aca="false">1_Data_EDA!K4689</f>
        <v>200</v>
      </c>
      <c r="F4688" s="7" t="n">
        <f aca="false">1_Data_EDA!L4689</f>
        <v>4</v>
      </c>
      <c r="G4688" s="8" t="n">
        <f aca="false">1_Data_EDA!M4689</f>
        <v>0.02</v>
      </c>
      <c r="H4688" s="6" t="n">
        <f aca="false">IF(1_Data_EDA!B4689="First Class",1,0)</f>
        <v>0</v>
      </c>
      <c r="I4688" s="6" t="n">
        <f aca="false">IF(1_Data_EDA!B4689="Second Class",1,0)</f>
        <v>1</v>
      </c>
      <c r="J4688" s="6" t="n">
        <f aca="false">IF(1_Data_EDA!B4689="Same Day",1,0)</f>
        <v>0</v>
      </c>
      <c r="K4688" s="6" t="n">
        <f aca="false">IF(1_Data_EDA!C4689="Corporate",1,0)</f>
        <v>0</v>
      </c>
      <c r="L4688" s="6" t="n">
        <f aca="false">IF(1_Data_EDA!C4689="Home Office",1,0)</f>
        <v>1</v>
      </c>
      <c r="M4688" s="6" t="n">
        <f aca="false">IF(1_Data_EDA!D4689="Europe",1,0)</f>
        <v>0</v>
      </c>
      <c r="N4688" s="6" t="n">
        <f aca="false">IF(1_Data_EDA!D4689="LATAM",1,0)</f>
        <v>1</v>
      </c>
      <c r="O4688" s="6" t="n">
        <f aca="false">IF(1_Data_EDA!D4689="Pacific Asia",1,0)</f>
        <v>0</v>
      </c>
      <c r="P4688" s="6" t="n">
        <f aca="false">IF(1_Data_EDA!D4689="USCA",1,0)</f>
        <v>0</v>
      </c>
      <c r="Q4688" s="6" t="n">
        <f aca="false">IF(C4688&gt;MEDIAN(C$5:C$8004),1,0)</f>
        <v>0</v>
      </c>
      <c r="R4688" s="6" t="n">
        <f aca="false">IF(D4688&gt;2,1,0)</f>
        <v>1</v>
      </c>
    </row>
    <row r="4689" customFormat="false" ht="15" hidden="false" customHeight="true" outlineLevel="0" collapsed="false">
      <c r="A4689" s="6" t="n">
        <f aca="false">1_Data_EDA!O4690</f>
        <v>1</v>
      </c>
      <c r="B4689" s="6" t="n">
        <f aca="false">1_Data_EDA!H4690</f>
        <v>2</v>
      </c>
      <c r="C4689" s="7" t="n">
        <f aca="false">1_Data_EDA!I4690</f>
        <v>49.97999954</v>
      </c>
      <c r="D4689" s="6" t="n">
        <f aca="false">1_Data_EDA!J4690</f>
        <v>1</v>
      </c>
      <c r="E4689" s="7" t="n">
        <f aca="false">1_Data_EDA!K4690</f>
        <v>49.97999954</v>
      </c>
      <c r="F4689" s="7" t="n">
        <f aca="false">1_Data_EDA!L4690</f>
        <v>0.5</v>
      </c>
      <c r="G4689" s="8" t="n">
        <f aca="false">1_Data_EDA!M4690</f>
        <v>0.01</v>
      </c>
      <c r="H4689" s="6" t="n">
        <f aca="false">IF(1_Data_EDA!B4690="First Class",1,0)</f>
        <v>0</v>
      </c>
      <c r="I4689" s="6" t="n">
        <f aca="false">IF(1_Data_EDA!B4690="Second Class",1,0)</f>
        <v>1</v>
      </c>
      <c r="J4689" s="6" t="n">
        <f aca="false">IF(1_Data_EDA!B4690="Same Day",1,0)</f>
        <v>0</v>
      </c>
      <c r="K4689" s="6" t="n">
        <f aca="false">IF(1_Data_EDA!C4690="Corporate",1,0)</f>
        <v>1</v>
      </c>
      <c r="L4689" s="6" t="n">
        <f aca="false">IF(1_Data_EDA!C4690="Home Office",1,0)</f>
        <v>0</v>
      </c>
      <c r="M4689" s="6" t="n">
        <f aca="false">IF(1_Data_EDA!D4690="Europe",1,0)</f>
        <v>0</v>
      </c>
      <c r="N4689" s="6" t="n">
        <f aca="false">IF(1_Data_EDA!D4690="LATAM",1,0)</f>
        <v>0</v>
      </c>
      <c r="O4689" s="6" t="n">
        <f aca="false">IF(1_Data_EDA!D4690="Pacific Asia",1,0)</f>
        <v>1</v>
      </c>
      <c r="P4689" s="6" t="n">
        <f aca="false">IF(1_Data_EDA!D4690="USCA",1,0)</f>
        <v>0</v>
      </c>
      <c r="Q4689" s="6" t="n">
        <f aca="false">IF(C4689&gt;MEDIAN(C$5:C$8004),1,0)</f>
        <v>0</v>
      </c>
      <c r="R4689" s="6" t="n">
        <f aca="false">IF(D4689&gt;2,1,0)</f>
        <v>0</v>
      </c>
    </row>
    <row r="4690" customFormat="false" ht="15" hidden="false" customHeight="true" outlineLevel="0" collapsed="false">
      <c r="A4690" s="6" t="n">
        <f aca="false">1_Data_EDA!O4691</f>
        <v>1</v>
      </c>
      <c r="B4690" s="6" t="n">
        <f aca="false">1_Data_EDA!H4691</f>
        <v>4</v>
      </c>
      <c r="C4690" s="7" t="n">
        <f aca="false">1_Data_EDA!I4691</f>
        <v>199.9900055</v>
      </c>
      <c r="D4690" s="6" t="n">
        <f aca="false">1_Data_EDA!J4691</f>
        <v>1</v>
      </c>
      <c r="E4690" s="7" t="n">
        <f aca="false">1_Data_EDA!K4691</f>
        <v>199.9900055</v>
      </c>
      <c r="F4690" s="7" t="n">
        <f aca="false">1_Data_EDA!L4691</f>
        <v>4</v>
      </c>
      <c r="G4690" s="8" t="n">
        <f aca="false">1_Data_EDA!M4691</f>
        <v>0.02</v>
      </c>
      <c r="H4690" s="6" t="n">
        <f aca="false">IF(1_Data_EDA!B4691="First Class",1,0)</f>
        <v>0</v>
      </c>
      <c r="I4690" s="6" t="n">
        <f aca="false">IF(1_Data_EDA!B4691="Second Class",1,0)</f>
        <v>0</v>
      </c>
      <c r="J4690" s="6" t="n">
        <f aca="false">IF(1_Data_EDA!B4691="Same Day",1,0)</f>
        <v>0</v>
      </c>
      <c r="K4690" s="6" t="n">
        <f aca="false">IF(1_Data_EDA!C4691="Corporate",1,0)</f>
        <v>1</v>
      </c>
      <c r="L4690" s="6" t="n">
        <f aca="false">IF(1_Data_EDA!C4691="Home Office",1,0)</f>
        <v>0</v>
      </c>
      <c r="M4690" s="6" t="n">
        <f aca="false">IF(1_Data_EDA!D4691="Europe",1,0)</f>
        <v>0</v>
      </c>
      <c r="N4690" s="6" t="n">
        <f aca="false">IF(1_Data_EDA!D4691="LATAM",1,0)</f>
        <v>0</v>
      </c>
      <c r="O4690" s="6" t="n">
        <f aca="false">IF(1_Data_EDA!D4691="Pacific Asia",1,0)</f>
        <v>1</v>
      </c>
      <c r="P4690" s="6" t="n">
        <f aca="false">IF(1_Data_EDA!D4691="USCA",1,0)</f>
        <v>0</v>
      </c>
      <c r="Q4690" s="6" t="n">
        <f aca="false">IF(C4690&gt;MEDIAN(C$5:C$8004),1,0)</f>
        <v>1</v>
      </c>
      <c r="R4690" s="6" t="n">
        <f aca="false">IF(D4690&gt;2,1,0)</f>
        <v>0</v>
      </c>
    </row>
    <row r="4691" customFormat="false" ht="15" hidden="false" customHeight="true" outlineLevel="0" collapsed="false">
      <c r="A4691" s="6" t="n">
        <f aca="false">1_Data_EDA!O4692</f>
        <v>0</v>
      </c>
      <c r="B4691" s="6" t="n">
        <f aca="false">1_Data_EDA!H4692</f>
        <v>4</v>
      </c>
      <c r="C4691" s="7" t="n">
        <f aca="false">1_Data_EDA!I4692</f>
        <v>199.9900055</v>
      </c>
      <c r="D4691" s="6" t="n">
        <f aca="false">1_Data_EDA!J4692</f>
        <v>1</v>
      </c>
      <c r="E4691" s="7" t="n">
        <f aca="false">1_Data_EDA!K4692</f>
        <v>199.9900055</v>
      </c>
      <c r="F4691" s="7" t="n">
        <f aca="false">1_Data_EDA!L4692</f>
        <v>30</v>
      </c>
      <c r="G4691" s="8" t="n">
        <f aca="false">1_Data_EDA!M4692</f>
        <v>0.150000006</v>
      </c>
      <c r="H4691" s="6" t="n">
        <f aca="false">IF(1_Data_EDA!B4692="First Class",1,0)</f>
        <v>0</v>
      </c>
      <c r="I4691" s="6" t="n">
        <f aca="false">IF(1_Data_EDA!B4692="Second Class",1,0)</f>
        <v>0</v>
      </c>
      <c r="J4691" s="6" t="n">
        <f aca="false">IF(1_Data_EDA!B4692="Same Day",1,0)</f>
        <v>0</v>
      </c>
      <c r="K4691" s="6" t="n">
        <f aca="false">IF(1_Data_EDA!C4692="Corporate",1,0)</f>
        <v>1</v>
      </c>
      <c r="L4691" s="6" t="n">
        <f aca="false">IF(1_Data_EDA!C4692="Home Office",1,0)</f>
        <v>0</v>
      </c>
      <c r="M4691" s="6" t="n">
        <f aca="false">IF(1_Data_EDA!D4692="Europe",1,0)</f>
        <v>0</v>
      </c>
      <c r="N4691" s="6" t="n">
        <f aca="false">IF(1_Data_EDA!D4692="LATAM",1,0)</f>
        <v>1</v>
      </c>
      <c r="O4691" s="6" t="n">
        <f aca="false">IF(1_Data_EDA!D4692="Pacific Asia",1,0)</f>
        <v>0</v>
      </c>
      <c r="P4691" s="6" t="n">
        <f aca="false">IF(1_Data_EDA!D4692="USCA",1,0)</f>
        <v>0</v>
      </c>
      <c r="Q4691" s="6" t="n">
        <f aca="false">IF(C4691&gt;MEDIAN(C$5:C$8004),1,0)</f>
        <v>1</v>
      </c>
      <c r="R4691" s="6" t="n">
        <f aca="false">IF(D4691&gt;2,1,0)</f>
        <v>0</v>
      </c>
    </row>
    <row r="4692" customFormat="false" ht="15" hidden="false" customHeight="true" outlineLevel="0" collapsed="false">
      <c r="A4692" s="6" t="n">
        <f aca="false">1_Data_EDA!O4693</f>
        <v>1</v>
      </c>
      <c r="B4692" s="6" t="n">
        <f aca="false">1_Data_EDA!H4693</f>
        <v>2</v>
      </c>
      <c r="C4692" s="7" t="n">
        <f aca="false">1_Data_EDA!I4693</f>
        <v>299.980011</v>
      </c>
      <c r="D4692" s="6" t="n">
        <f aca="false">1_Data_EDA!J4693</f>
        <v>1</v>
      </c>
      <c r="E4692" s="7" t="n">
        <f aca="false">1_Data_EDA!K4693</f>
        <v>299.980011</v>
      </c>
      <c r="F4692" s="7" t="n">
        <f aca="false">1_Data_EDA!L4693</f>
        <v>75</v>
      </c>
      <c r="G4692" s="8" t="n">
        <f aca="false">1_Data_EDA!M4693</f>
        <v>0.25</v>
      </c>
      <c r="H4692" s="6" t="n">
        <f aca="false">IF(1_Data_EDA!B4693="First Class",1,0)</f>
        <v>0</v>
      </c>
      <c r="I4692" s="6" t="n">
        <f aca="false">IF(1_Data_EDA!B4693="Second Class",1,0)</f>
        <v>1</v>
      </c>
      <c r="J4692" s="6" t="n">
        <f aca="false">IF(1_Data_EDA!B4693="Same Day",1,0)</f>
        <v>0</v>
      </c>
      <c r="K4692" s="6" t="n">
        <f aca="false">IF(1_Data_EDA!C4693="Corporate",1,0)</f>
        <v>0</v>
      </c>
      <c r="L4692" s="6" t="n">
        <f aca="false">IF(1_Data_EDA!C4693="Home Office",1,0)</f>
        <v>0</v>
      </c>
      <c r="M4692" s="6" t="n">
        <f aca="false">IF(1_Data_EDA!D4693="Europe",1,0)</f>
        <v>0</v>
      </c>
      <c r="N4692" s="6" t="n">
        <f aca="false">IF(1_Data_EDA!D4693="LATAM",1,0)</f>
        <v>0</v>
      </c>
      <c r="O4692" s="6" t="n">
        <f aca="false">IF(1_Data_EDA!D4693="Pacific Asia",1,0)</f>
        <v>1</v>
      </c>
      <c r="P4692" s="6" t="n">
        <f aca="false">IF(1_Data_EDA!D4693="USCA",1,0)</f>
        <v>0</v>
      </c>
      <c r="Q4692" s="6" t="n">
        <f aca="false">IF(C4692&gt;MEDIAN(C$5:C$8004),1,0)</f>
        <v>1</v>
      </c>
      <c r="R4692" s="6" t="n">
        <f aca="false">IF(D4692&gt;2,1,0)</f>
        <v>0</v>
      </c>
    </row>
    <row r="4693" customFormat="false" ht="15" hidden="false" customHeight="true" outlineLevel="0" collapsed="false">
      <c r="A4693" s="6" t="n">
        <f aca="false">1_Data_EDA!O4694</f>
        <v>0</v>
      </c>
      <c r="B4693" s="6" t="n">
        <f aca="false">1_Data_EDA!H4694</f>
        <v>4</v>
      </c>
      <c r="C4693" s="7" t="n">
        <f aca="false">1_Data_EDA!I4694</f>
        <v>49.97999954</v>
      </c>
      <c r="D4693" s="6" t="n">
        <f aca="false">1_Data_EDA!J4694</f>
        <v>1</v>
      </c>
      <c r="E4693" s="7" t="n">
        <f aca="false">1_Data_EDA!K4694</f>
        <v>49.97999954</v>
      </c>
      <c r="F4693" s="7" t="n">
        <f aca="false">1_Data_EDA!L4694</f>
        <v>2.75</v>
      </c>
      <c r="G4693" s="8" t="n">
        <f aca="false">1_Data_EDA!M4694</f>
        <v>0.059999999</v>
      </c>
      <c r="H4693" s="6" t="n">
        <f aca="false">IF(1_Data_EDA!B4694="First Class",1,0)</f>
        <v>0</v>
      </c>
      <c r="I4693" s="6" t="n">
        <f aca="false">IF(1_Data_EDA!B4694="Second Class",1,0)</f>
        <v>0</v>
      </c>
      <c r="J4693" s="6" t="n">
        <f aca="false">IF(1_Data_EDA!B4694="Same Day",1,0)</f>
        <v>0</v>
      </c>
      <c r="K4693" s="6" t="n">
        <f aca="false">IF(1_Data_EDA!C4694="Corporate",1,0)</f>
        <v>0</v>
      </c>
      <c r="L4693" s="6" t="n">
        <f aca="false">IF(1_Data_EDA!C4694="Home Office",1,0)</f>
        <v>0</v>
      </c>
      <c r="M4693" s="6" t="n">
        <f aca="false">IF(1_Data_EDA!D4694="Europe",1,0)</f>
        <v>1</v>
      </c>
      <c r="N4693" s="6" t="n">
        <f aca="false">IF(1_Data_EDA!D4694="LATAM",1,0)</f>
        <v>0</v>
      </c>
      <c r="O4693" s="6" t="n">
        <f aca="false">IF(1_Data_EDA!D4694="Pacific Asia",1,0)</f>
        <v>0</v>
      </c>
      <c r="P4693" s="6" t="n">
        <f aca="false">IF(1_Data_EDA!D4694="USCA",1,0)</f>
        <v>0</v>
      </c>
      <c r="Q4693" s="6" t="n">
        <f aca="false">IF(C4693&gt;MEDIAN(C$5:C$8004),1,0)</f>
        <v>0</v>
      </c>
      <c r="R4693" s="6" t="n">
        <f aca="false">IF(D4693&gt;2,1,0)</f>
        <v>0</v>
      </c>
    </row>
    <row r="4694" customFormat="false" ht="15" hidden="false" customHeight="true" outlineLevel="0" collapsed="false">
      <c r="A4694" s="6" t="n">
        <f aca="false">1_Data_EDA!O4695</f>
        <v>0</v>
      </c>
      <c r="B4694" s="6" t="n">
        <f aca="false">1_Data_EDA!H4695</f>
        <v>4</v>
      </c>
      <c r="C4694" s="7" t="n">
        <f aca="false">1_Data_EDA!I4695</f>
        <v>99.98999786</v>
      </c>
      <c r="D4694" s="6" t="n">
        <f aca="false">1_Data_EDA!J4695</f>
        <v>5</v>
      </c>
      <c r="E4694" s="7" t="n">
        <f aca="false">1_Data_EDA!K4695</f>
        <v>499.9500122</v>
      </c>
      <c r="F4694" s="7" t="n">
        <f aca="false">1_Data_EDA!L4695</f>
        <v>84.98999786</v>
      </c>
      <c r="G4694" s="8" t="n">
        <f aca="false">1_Data_EDA!M4695</f>
        <v>0.170000002</v>
      </c>
      <c r="H4694" s="6" t="n">
        <f aca="false">IF(1_Data_EDA!B4695="First Class",1,0)</f>
        <v>0</v>
      </c>
      <c r="I4694" s="6" t="n">
        <f aca="false">IF(1_Data_EDA!B4695="Second Class",1,0)</f>
        <v>0</v>
      </c>
      <c r="J4694" s="6" t="n">
        <f aca="false">IF(1_Data_EDA!B4695="Same Day",1,0)</f>
        <v>0</v>
      </c>
      <c r="K4694" s="6" t="n">
        <f aca="false">IF(1_Data_EDA!C4695="Corporate",1,0)</f>
        <v>1</v>
      </c>
      <c r="L4694" s="6" t="n">
        <f aca="false">IF(1_Data_EDA!C4695="Home Office",1,0)</f>
        <v>0</v>
      </c>
      <c r="M4694" s="6" t="n">
        <f aca="false">IF(1_Data_EDA!D4695="Europe",1,0)</f>
        <v>0</v>
      </c>
      <c r="N4694" s="6" t="n">
        <f aca="false">IF(1_Data_EDA!D4695="LATAM",1,0)</f>
        <v>0</v>
      </c>
      <c r="O4694" s="6" t="n">
        <f aca="false">IF(1_Data_EDA!D4695="Pacific Asia",1,0)</f>
        <v>1</v>
      </c>
      <c r="P4694" s="6" t="n">
        <f aca="false">IF(1_Data_EDA!D4695="USCA",1,0)</f>
        <v>0</v>
      </c>
      <c r="Q4694" s="6" t="n">
        <f aca="false">IF(C4694&gt;MEDIAN(C$5:C$8004),1,0)</f>
        <v>1</v>
      </c>
      <c r="R4694" s="6" t="n">
        <f aca="false">IF(D4694&gt;2,1,0)</f>
        <v>1</v>
      </c>
    </row>
    <row r="4695" customFormat="false" ht="15" hidden="false" customHeight="true" outlineLevel="0" collapsed="false">
      <c r="A4695" s="6" t="n">
        <f aca="false">1_Data_EDA!O4696</f>
        <v>0</v>
      </c>
      <c r="B4695" s="6" t="n">
        <f aca="false">1_Data_EDA!H4696</f>
        <v>2</v>
      </c>
      <c r="C4695" s="7" t="n">
        <f aca="false">1_Data_EDA!I4696</f>
        <v>399.980011</v>
      </c>
      <c r="D4695" s="6" t="n">
        <f aca="false">1_Data_EDA!J4696</f>
        <v>1</v>
      </c>
      <c r="E4695" s="7" t="n">
        <f aca="false">1_Data_EDA!K4696</f>
        <v>399.980011</v>
      </c>
      <c r="F4695" s="7" t="n">
        <f aca="false">1_Data_EDA!L4696</f>
        <v>12</v>
      </c>
      <c r="G4695" s="8" t="n">
        <f aca="false">1_Data_EDA!M4696</f>
        <v>0.029999999</v>
      </c>
      <c r="H4695" s="6" t="n">
        <f aca="false">IF(1_Data_EDA!B4696="First Class",1,0)</f>
        <v>0</v>
      </c>
      <c r="I4695" s="6" t="n">
        <f aca="false">IF(1_Data_EDA!B4696="Second Class",1,0)</f>
        <v>1</v>
      </c>
      <c r="J4695" s="6" t="n">
        <f aca="false">IF(1_Data_EDA!B4696="Same Day",1,0)</f>
        <v>0</v>
      </c>
      <c r="K4695" s="6" t="n">
        <f aca="false">IF(1_Data_EDA!C4696="Corporate",1,0)</f>
        <v>0</v>
      </c>
      <c r="L4695" s="6" t="n">
        <f aca="false">IF(1_Data_EDA!C4696="Home Office",1,0)</f>
        <v>0</v>
      </c>
      <c r="M4695" s="6" t="n">
        <f aca="false">IF(1_Data_EDA!D4696="Europe",1,0)</f>
        <v>1</v>
      </c>
      <c r="N4695" s="6" t="n">
        <f aca="false">IF(1_Data_EDA!D4696="LATAM",1,0)</f>
        <v>0</v>
      </c>
      <c r="O4695" s="6" t="n">
        <f aca="false">IF(1_Data_EDA!D4696="Pacific Asia",1,0)</f>
        <v>0</v>
      </c>
      <c r="P4695" s="6" t="n">
        <f aca="false">IF(1_Data_EDA!D4696="USCA",1,0)</f>
        <v>0</v>
      </c>
      <c r="Q4695" s="6" t="n">
        <f aca="false">IF(C4695&gt;MEDIAN(C$5:C$8004),1,0)</f>
        <v>1</v>
      </c>
      <c r="R4695" s="6" t="n">
        <f aca="false">IF(D4695&gt;2,1,0)</f>
        <v>0</v>
      </c>
    </row>
    <row r="4696" customFormat="false" ht="15" hidden="false" customHeight="true" outlineLevel="0" collapsed="false">
      <c r="A4696" s="6" t="n">
        <f aca="false">1_Data_EDA!O4697</f>
        <v>1</v>
      </c>
      <c r="B4696" s="6" t="n">
        <f aca="false">1_Data_EDA!H4697</f>
        <v>0</v>
      </c>
      <c r="C4696" s="7" t="n">
        <f aca="false">1_Data_EDA!I4697</f>
        <v>49.97999954</v>
      </c>
      <c r="D4696" s="6" t="n">
        <f aca="false">1_Data_EDA!J4697</f>
        <v>5</v>
      </c>
      <c r="E4696" s="7" t="n">
        <f aca="false">1_Data_EDA!K4697</f>
        <v>249.8999939</v>
      </c>
      <c r="F4696" s="7" t="n">
        <f aca="false">1_Data_EDA!L4697</f>
        <v>22.48999977</v>
      </c>
      <c r="G4696" s="8" t="n">
        <f aca="false">1_Data_EDA!M4697</f>
        <v>0.090000004</v>
      </c>
      <c r="H4696" s="6" t="n">
        <f aca="false">IF(1_Data_EDA!B4697="First Class",1,0)</f>
        <v>0</v>
      </c>
      <c r="I4696" s="6" t="n">
        <f aca="false">IF(1_Data_EDA!B4697="Second Class",1,0)</f>
        <v>0</v>
      </c>
      <c r="J4696" s="6" t="n">
        <f aca="false">IF(1_Data_EDA!B4697="Same Day",1,0)</f>
        <v>1</v>
      </c>
      <c r="K4696" s="6" t="n">
        <f aca="false">IF(1_Data_EDA!C4697="Corporate",1,0)</f>
        <v>1</v>
      </c>
      <c r="L4696" s="6" t="n">
        <f aca="false">IF(1_Data_EDA!C4697="Home Office",1,0)</f>
        <v>0</v>
      </c>
      <c r="M4696" s="6" t="n">
        <f aca="false">IF(1_Data_EDA!D4697="Europe",1,0)</f>
        <v>0</v>
      </c>
      <c r="N4696" s="6" t="n">
        <f aca="false">IF(1_Data_EDA!D4697="LATAM",1,0)</f>
        <v>1</v>
      </c>
      <c r="O4696" s="6" t="n">
        <f aca="false">IF(1_Data_EDA!D4697="Pacific Asia",1,0)</f>
        <v>0</v>
      </c>
      <c r="P4696" s="6" t="n">
        <f aca="false">IF(1_Data_EDA!D4697="USCA",1,0)</f>
        <v>0</v>
      </c>
      <c r="Q4696" s="6" t="n">
        <f aca="false">IF(C4696&gt;MEDIAN(C$5:C$8004),1,0)</f>
        <v>0</v>
      </c>
      <c r="R4696" s="6" t="n">
        <f aca="false">IF(D4696&gt;2,1,0)</f>
        <v>1</v>
      </c>
    </row>
    <row r="4697" customFormat="false" ht="15" hidden="false" customHeight="true" outlineLevel="0" collapsed="false">
      <c r="A4697" s="6" t="n">
        <f aca="false">1_Data_EDA!O4698</f>
        <v>1</v>
      </c>
      <c r="B4697" s="6" t="n">
        <f aca="false">1_Data_EDA!H4698</f>
        <v>2</v>
      </c>
      <c r="C4697" s="7" t="n">
        <f aca="false">1_Data_EDA!I4698</f>
        <v>59.99000168</v>
      </c>
      <c r="D4697" s="6" t="n">
        <f aca="false">1_Data_EDA!J4698</f>
        <v>1</v>
      </c>
      <c r="E4697" s="7" t="n">
        <f aca="false">1_Data_EDA!K4698</f>
        <v>59.99000168</v>
      </c>
      <c r="F4697" s="7" t="n">
        <f aca="false">1_Data_EDA!L4698</f>
        <v>9.600000381</v>
      </c>
      <c r="G4697" s="8" t="n">
        <f aca="false">1_Data_EDA!M4698</f>
        <v>0.159999996</v>
      </c>
      <c r="H4697" s="6" t="n">
        <f aca="false">IF(1_Data_EDA!B4698="First Class",1,0)</f>
        <v>0</v>
      </c>
      <c r="I4697" s="6" t="n">
        <f aca="false">IF(1_Data_EDA!B4698="Second Class",1,0)</f>
        <v>1</v>
      </c>
      <c r="J4697" s="6" t="n">
        <f aca="false">IF(1_Data_EDA!B4698="Same Day",1,0)</f>
        <v>0</v>
      </c>
      <c r="K4697" s="6" t="n">
        <f aca="false">IF(1_Data_EDA!C4698="Corporate",1,0)</f>
        <v>0</v>
      </c>
      <c r="L4697" s="6" t="n">
        <f aca="false">IF(1_Data_EDA!C4698="Home Office",1,0)</f>
        <v>1</v>
      </c>
      <c r="M4697" s="6" t="n">
        <f aca="false">IF(1_Data_EDA!D4698="Europe",1,0)</f>
        <v>1</v>
      </c>
      <c r="N4697" s="6" t="n">
        <f aca="false">IF(1_Data_EDA!D4698="LATAM",1,0)</f>
        <v>0</v>
      </c>
      <c r="O4697" s="6" t="n">
        <f aca="false">IF(1_Data_EDA!D4698="Pacific Asia",1,0)</f>
        <v>0</v>
      </c>
      <c r="P4697" s="6" t="n">
        <f aca="false">IF(1_Data_EDA!D4698="USCA",1,0)</f>
        <v>0</v>
      </c>
      <c r="Q4697" s="6" t="n">
        <f aca="false">IF(C4697&gt;MEDIAN(C$5:C$8004),1,0)</f>
        <v>0</v>
      </c>
      <c r="R4697" s="6" t="n">
        <f aca="false">IF(D4697&gt;2,1,0)</f>
        <v>0</v>
      </c>
    </row>
    <row r="4698" customFormat="false" ht="15" hidden="false" customHeight="true" outlineLevel="0" collapsed="false">
      <c r="A4698" s="6" t="n">
        <f aca="false">1_Data_EDA!O4699</f>
        <v>1</v>
      </c>
      <c r="B4698" s="6" t="n">
        <f aca="false">1_Data_EDA!H4699</f>
        <v>4</v>
      </c>
      <c r="C4698" s="7" t="n">
        <f aca="false">1_Data_EDA!I4699</f>
        <v>399.980011</v>
      </c>
      <c r="D4698" s="6" t="n">
        <f aca="false">1_Data_EDA!J4699</f>
        <v>1</v>
      </c>
      <c r="E4698" s="7" t="n">
        <f aca="false">1_Data_EDA!K4699</f>
        <v>399.980011</v>
      </c>
      <c r="F4698" s="7" t="n">
        <f aca="false">1_Data_EDA!L4699</f>
        <v>48</v>
      </c>
      <c r="G4698" s="8" t="n">
        <f aca="false">1_Data_EDA!M4699</f>
        <v>0.119999997</v>
      </c>
      <c r="H4698" s="6" t="n">
        <f aca="false">IF(1_Data_EDA!B4699="First Class",1,0)</f>
        <v>0</v>
      </c>
      <c r="I4698" s="6" t="n">
        <f aca="false">IF(1_Data_EDA!B4699="Second Class",1,0)</f>
        <v>0</v>
      </c>
      <c r="J4698" s="6" t="n">
        <f aca="false">IF(1_Data_EDA!B4699="Same Day",1,0)</f>
        <v>0</v>
      </c>
      <c r="K4698" s="6" t="n">
        <f aca="false">IF(1_Data_EDA!C4699="Corporate",1,0)</f>
        <v>1</v>
      </c>
      <c r="L4698" s="6" t="n">
        <f aca="false">IF(1_Data_EDA!C4699="Home Office",1,0)</f>
        <v>0</v>
      </c>
      <c r="M4698" s="6" t="n">
        <f aca="false">IF(1_Data_EDA!D4699="Europe",1,0)</f>
        <v>1</v>
      </c>
      <c r="N4698" s="6" t="n">
        <f aca="false">IF(1_Data_EDA!D4699="LATAM",1,0)</f>
        <v>0</v>
      </c>
      <c r="O4698" s="6" t="n">
        <f aca="false">IF(1_Data_EDA!D4699="Pacific Asia",1,0)</f>
        <v>0</v>
      </c>
      <c r="P4698" s="6" t="n">
        <f aca="false">IF(1_Data_EDA!D4699="USCA",1,0)</f>
        <v>0</v>
      </c>
      <c r="Q4698" s="6" t="n">
        <f aca="false">IF(C4698&gt;MEDIAN(C$5:C$8004),1,0)</f>
        <v>1</v>
      </c>
      <c r="R4698" s="6" t="n">
        <f aca="false">IF(D4698&gt;2,1,0)</f>
        <v>0</v>
      </c>
    </row>
    <row r="4699" customFormat="false" ht="15" hidden="false" customHeight="true" outlineLevel="0" collapsed="false">
      <c r="A4699" s="6" t="n">
        <f aca="false">1_Data_EDA!O4700</f>
        <v>1</v>
      </c>
      <c r="B4699" s="6" t="n">
        <f aca="false">1_Data_EDA!H4700</f>
        <v>4</v>
      </c>
      <c r="C4699" s="7" t="n">
        <f aca="false">1_Data_EDA!I4700</f>
        <v>49.97999954</v>
      </c>
      <c r="D4699" s="6" t="n">
        <f aca="false">1_Data_EDA!J4700</f>
        <v>4</v>
      </c>
      <c r="E4699" s="7" t="n">
        <f aca="false">1_Data_EDA!K4700</f>
        <v>199.9199982</v>
      </c>
      <c r="F4699" s="7" t="n">
        <f aca="false">1_Data_EDA!L4700</f>
        <v>10</v>
      </c>
      <c r="G4699" s="8" t="n">
        <f aca="false">1_Data_EDA!M4700</f>
        <v>0.050000001</v>
      </c>
      <c r="H4699" s="6" t="n">
        <f aca="false">IF(1_Data_EDA!B4700="First Class",1,0)</f>
        <v>0</v>
      </c>
      <c r="I4699" s="6" t="n">
        <f aca="false">IF(1_Data_EDA!B4700="Second Class",1,0)</f>
        <v>0</v>
      </c>
      <c r="J4699" s="6" t="n">
        <f aca="false">IF(1_Data_EDA!B4700="Same Day",1,0)</f>
        <v>0</v>
      </c>
      <c r="K4699" s="6" t="n">
        <f aca="false">IF(1_Data_EDA!C4700="Corporate",1,0)</f>
        <v>1</v>
      </c>
      <c r="L4699" s="6" t="n">
        <f aca="false">IF(1_Data_EDA!C4700="Home Office",1,0)</f>
        <v>0</v>
      </c>
      <c r="M4699" s="6" t="n">
        <f aca="false">IF(1_Data_EDA!D4700="Europe",1,0)</f>
        <v>1</v>
      </c>
      <c r="N4699" s="6" t="n">
        <f aca="false">IF(1_Data_EDA!D4700="LATAM",1,0)</f>
        <v>0</v>
      </c>
      <c r="O4699" s="6" t="n">
        <f aca="false">IF(1_Data_EDA!D4700="Pacific Asia",1,0)</f>
        <v>0</v>
      </c>
      <c r="P4699" s="6" t="n">
        <f aca="false">IF(1_Data_EDA!D4700="USCA",1,0)</f>
        <v>0</v>
      </c>
      <c r="Q4699" s="6" t="n">
        <f aca="false">IF(C4699&gt;MEDIAN(C$5:C$8004),1,0)</f>
        <v>0</v>
      </c>
      <c r="R4699" s="6" t="n">
        <f aca="false">IF(D4699&gt;2,1,0)</f>
        <v>1</v>
      </c>
    </row>
    <row r="4700" customFormat="false" ht="15" hidden="false" customHeight="true" outlineLevel="0" collapsed="false">
      <c r="A4700" s="6" t="n">
        <f aca="false">1_Data_EDA!O4701</f>
        <v>0</v>
      </c>
      <c r="B4700" s="6" t="n">
        <f aca="false">1_Data_EDA!H4701</f>
        <v>4</v>
      </c>
      <c r="C4700" s="7" t="n">
        <f aca="false">1_Data_EDA!I4701</f>
        <v>129.9900055</v>
      </c>
      <c r="D4700" s="6" t="n">
        <f aca="false">1_Data_EDA!J4701</f>
        <v>1</v>
      </c>
      <c r="E4700" s="7" t="n">
        <f aca="false">1_Data_EDA!K4701</f>
        <v>129.9900055</v>
      </c>
      <c r="F4700" s="7" t="n">
        <f aca="false">1_Data_EDA!L4701</f>
        <v>3.900000095</v>
      </c>
      <c r="G4700" s="8" t="n">
        <f aca="false">1_Data_EDA!M4701</f>
        <v>0.029999999</v>
      </c>
      <c r="H4700" s="6" t="n">
        <f aca="false">IF(1_Data_EDA!B4701="First Class",1,0)</f>
        <v>0</v>
      </c>
      <c r="I4700" s="6" t="n">
        <f aca="false">IF(1_Data_EDA!B4701="Second Class",1,0)</f>
        <v>0</v>
      </c>
      <c r="J4700" s="6" t="n">
        <f aca="false">IF(1_Data_EDA!B4701="Same Day",1,0)</f>
        <v>0</v>
      </c>
      <c r="K4700" s="6" t="n">
        <f aca="false">IF(1_Data_EDA!C4701="Corporate",1,0)</f>
        <v>0</v>
      </c>
      <c r="L4700" s="6" t="n">
        <f aca="false">IF(1_Data_EDA!C4701="Home Office",1,0)</f>
        <v>0</v>
      </c>
      <c r="M4700" s="6" t="n">
        <f aca="false">IF(1_Data_EDA!D4701="Europe",1,0)</f>
        <v>1</v>
      </c>
      <c r="N4700" s="6" t="n">
        <f aca="false">IF(1_Data_EDA!D4701="LATAM",1,0)</f>
        <v>0</v>
      </c>
      <c r="O4700" s="6" t="n">
        <f aca="false">IF(1_Data_EDA!D4701="Pacific Asia",1,0)</f>
        <v>0</v>
      </c>
      <c r="P4700" s="6" t="n">
        <f aca="false">IF(1_Data_EDA!D4701="USCA",1,0)</f>
        <v>0</v>
      </c>
      <c r="Q4700" s="6" t="n">
        <f aca="false">IF(C4700&gt;MEDIAN(C$5:C$8004),1,0)</f>
        <v>1</v>
      </c>
      <c r="R4700" s="6" t="n">
        <f aca="false">IF(D4700&gt;2,1,0)</f>
        <v>0</v>
      </c>
    </row>
    <row r="4701" customFormat="false" ht="15" hidden="false" customHeight="true" outlineLevel="0" collapsed="false">
      <c r="A4701" s="6" t="n">
        <f aca="false">1_Data_EDA!O4702</f>
        <v>0</v>
      </c>
      <c r="B4701" s="6" t="n">
        <f aca="false">1_Data_EDA!H4702</f>
        <v>4</v>
      </c>
      <c r="C4701" s="7" t="n">
        <f aca="false">1_Data_EDA!I4702</f>
        <v>129.9900055</v>
      </c>
      <c r="D4701" s="6" t="n">
        <f aca="false">1_Data_EDA!J4702</f>
        <v>1</v>
      </c>
      <c r="E4701" s="7" t="n">
        <f aca="false">1_Data_EDA!K4702</f>
        <v>129.9900055</v>
      </c>
      <c r="F4701" s="7" t="n">
        <f aca="false">1_Data_EDA!L4702</f>
        <v>22.10000038</v>
      </c>
      <c r="G4701" s="8" t="n">
        <f aca="false">1_Data_EDA!M4702</f>
        <v>0.170000002</v>
      </c>
      <c r="H4701" s="6" t="n">
        <f aca="false">IF(1_Data_EDA!B4702="First Class",1,0)</f>
        <v>0</v>
      </c>
      <c r="I4701" s="6" t="n">
        <f aca="false">IF(1_Data_EDA!B4702="Second Class",1,0)</f>
        <v>0</v>
      </c>
      <c r="J4701" s="6" t="n">
        <f aca="false">IF(1_Data_EDA!B4702="Same Day",1,0)</f>
        <v>0</v>
      </c>
      <c r="K4701" s="6" t="n">
        <f aca="false">IF(1_Data_EDA!C4702="Corporate",1,0)</f>
        <v>0</v>
      </c>
      <c r="L4701" s="6" t="n">
        <f aca="false">IF(1_Data_EDA!C4702="Home Office",1,0)</f>
        <v>0</v>
      </c>
      <c r="M4701" s="6" t="n">
        <f aca="false">IF(1_Data_EDA!D4702="Europe",1,0)</f>
        <v>1</v>
      </c>
      <c r="N4701" s="6" t="n">
        <f aca="false">IF(1_Data_EDA!D4702="LATAM",1,0)</f>
        <v>0</v>
      </c>
      <c r="O4701" s="6" t="n">
        <f aca="false">IF(1_Data_EDA!D4702="Pacific Asia",1,0)</f>
        <v>0</v>
      </c>
      <c r="P4701" s="6" t="n">
        <f aca="false">IF(1_Data_EDA!D4702="USCA",1,0)</f>
        <v>0</v>
      </c>
      <c r="Q4701" s="6" t="n">
        <f aca="false">IF(C4701&gt;MEDIAN(C$5:C$8004),1,0)</f>
        <v>1</v>
      </c>
      <c r="R4701" s="6" t="n">
        <f aca="false">IF(D4701&gt;2,1,0)</f>
        <v>0</v>
      </c>
    </row>
    <row r="4702" customFormat="false" ht="15" hidden="false" customHeight="true" outlineLevel="0" collapsed="false">
      <c r="A4702" s="6" t="n">
        <f aca="false">1_Data_EDA!O4703</f>
        <v>1</v>
      </c>
      <c r="B4702" s="6" t="n">
        <f aca="false">1_Data_EDA!H4703</f>
        <v>4</v>
      </c>
      <c r="C4702" s="7" t="n">
        <f aca="false">1_Data_EDA!I4703</f>
        <v>99.98999786</v>
      </c>
      <c r="D4702" s="6" t="n">
        <f aca="false">1_Data_EDA!J4703</f>
        <v>3</v>
      </c>
      <c r="E4702" s="7" t="n">
        <f aca="false">1_Data_EDA!K4703</f>
        <v>299.9700012</v>
      </c>
      <c r="F4702" s="7" t="n">
        <f aca="false">1_Data_EDA!L4703</f>
        <v>45</v>
      </c>
      <c r="G4702" s="8" t="n">
        <f aca="false">1_Data_EDA!M4703</f>
        <v>0.150000006</v>
      </c>
      <c r="H4702" s="6" t="n">
        <f aca="false">IF(1_Data_EDA!B4703="First Class",1,0)</f>
        <v>0</v>
      </c>
      <c r="I4702" s="6" t="n">
        <f aca="false">IF(1_Data_EDA!B4703="Second Class",1,0)</f>
        <v>0</v>
      </c>
      <c r="J4702" s="6" t="n">
        <f aca="false">IF(1_Data_EDA!B4703="Same Day",1,0)</f>
        <v>0</v>
      </c>
      <c r="K4702" s="6" t="n">
        <f aca="false">IF(1_Data_EDA!C4703="Corporate",1,0)</f>
        <v>0</v>
      </c>
      <c r="L4702" s="6" t="n">
        <f aca="false">IF(1_Data_EDA!C4703="Home Office",1,0)</f>
        <v>1</v>
      </c>
      <c r="M4702" s="6" t="n">
        <f aca="false">IF(1_Data_EDA!D4703="Europe",1,0)</f>
        <v>1</v>
      </c>
      <c r="N4702" s="6" t="n">
        <f aca="false">IF(1_Data_EDA!D4703="LATAM",1,0)</f>
        <v>0</v>
      </c>
      <c r="O4702" s="6" t="n">
        <f aca="false">IF(1_Data_EDA!D4703="Pacific Asia",1,0)</f>
        <v>0</v>
      </c>
      <c r="P4702" s="6" t="n">
        <f aca="false">IF(1_Data_EDA!D4703="USCA",1,0)</f>
        <v>0</v>
      </c>
      <c r="Q4702" s="6" t="n">
        <f aca="false">IF(C4702&gt;MEDIAN(C$5:C$8004),1,0)</f>
        <v>1</v>
      </c>
      <c r="R4702" s="6" t="n">
        <f aca="false">IF(D4702&gt;2,1,0)</f>
        <v>1</v>
      </c>
    </row>
    <row r="4703" customFormat="false" ht="15" hidden="false" customHeight="true" outlineLevel="0" collapsed="false">
      <c r="A4703" s="6" t="n">
        <f aca="false">1_Data_EDA!O4704</f>
        <v>0</v>
      </c>
      <c r="B4703" s="6" t="n">
        <f aca="false">1_Data_EDA!H4704</f>
        <v>2</v>
      </c>
      <c r="C4703" s="7" t="n">
        <f aca="false">1_Data_EDA!I4704</f>
        <v>399.980011</v>
      </c>
      <c r="D4703" s="6" t="n">
        <f aca="false">1_Data_EDA!J4704</f>
        <v>1</v>
      </c>
      <c r="E4703" s="7" t="n">
        <f aca="false">1_Data_EDA!K4704</f>
        <v>399.980011</v>
      </c>
      <c r="F4703" s="7" t="n">
        <f aca="false">1_Data_EDA!L4704</f>
        <v>72</v>
      </c>
      <c r="G4703" s="8" t="n">
        <f aca="false">1_Data_EDA!M4704</f>
        <v>0.180000007</v>
      </c>
      <c r="H4703" s="6" t="n">
        <f aca="false">IF(1_Data_EDA!B4704="First Class",1,0)</f>
        <v>0</v>
      </c>
      <c r="I4703" s="6" t="n">
        <f aca="false">IF(1_Data_EDA!B4704="Second Class",1,0)</f>
        <v>1</v>
      </c>
      <c r="J4703" s="6" t="n">
        <f aca="false">IF(1_Data_EDA!B4704="Same Day",1,0)</f>
        <v>0</v>
      </c>
      <c r="K4703" s="6" t="n">
        <f aca="false">IF(1_Data_EDA!C4704="Corporate",1,0)</f>
        <v>0</v>
      </c>
      <c r="L4703" s="6" t="n">
        <f aca="false">IF(1_Data_EDA!C4704="Home Office",1,0)</f>
        <v>0</v>
      </c>
      <c r="M4703" s="6" t="n">
        <f aca="false">IF(1_Data_EDA!D4704="Europe",1,0)</f>
        <v>0</v>
      </c>
      <c r="N4703" s="6" t="n">
        <f aca="false">IF(1_Data_EDA!D4704="LATAM",1,0)</f>
        <v>1</v>
      </c>
      <c r="O4703" s="6" t="n">
        <f aca="false">IF(1_Data_EDA!D4704="Pacific Asia",1,0)</f>
        <v>0</v>
      </c>
      <c r="P4703" s="6" t="n">
        <f aca="false">IF(1_Data_EDA!D4704="USCA",1,0)</f>
        <v>0</v>
      </c>
      <c r="Q4703" s="6" t="n">
        <f aca="false">IF(C4703&gt;MEDIAN(C$5:C$8004),1,0)</f>
        <v>1</v>
      </c>
      <c r="R4703" s="6" t="n">
        <f aca="false">IF(D4703&gt;2,1,0)</f>
        <v>0</v>
      </c>
    </row>
    <row r="4704" customFormat="false" ht="15" hidden="false" customHeight="true" outlineLevel="0" collapsed="false">
      <c r="A4704" s="6" t="n">
        <f aca="false">1_Data_EDA!O4705</f>
        <v>1</v>
      </c>
      <c r="B4704" s="6" t="n">
        <f aca="false">1_Data_EDA!H4705</f>
        <v>4</v>
      </c>
      <c r="C4704" s="7" t="n">
        <f aca="false">1_Data_EDA!I4705</f>
        <v>99.98999786</v>
      </c>
      <c r="D4704" s="6" t="n">
        <f aca="false">1_Data_EDA!J4705</f>
        <v>3</v>
      </c>
      <c r="E4704" s="7" t="n">
        <f aca="false">1_Data_EDA!K4705</f>
        <v>299.9700012</v>
      </c>
      <c r="F4704" s="7" t="n">
        <f aca="false">1_Data_EDA!L4705</f>
        <v>9</v>
      </c>
      <c r="G4704" s="8" t="n">
        <f aca="false">1_Data_EDA!M4705</f>
        <v>0.029999999</v>
      </c>
      <c r="H4704" s="6" t="n">
        <f aca="false">IF(1_Data_EDA!B4705="First Class",1,0)</f>
        <v>0</v>
      </c>
      <c r="I4704" s="6" t="n">
        <f aca="false">IF(1_Data_EDA!B4705="Second Class",1,0)</f>
        <v>0</v>
      </c>
      <c r="J4704" s="6" t="n">
        <f aca="false">IF(1_Data_EDA!B4705="Same Day",1,0)</f>
        <v>0</v>
      </c>
      <c r="K4704" s="6" t="n">
        <f aca="false">IF(1_Data_EDA!C4705="Corporate",1,0)</f>
        <v>0</v>
      </c>
      <c r="L4704" s="6" t="n">
        <f aca="false">IF(1_Data_EDA!C4705="Home Office",1,0)</f>
        <v>0</v>
      </c>
      <c r="M4704" s="6" t="n">
        <f aca="false">IF(1_Data_EDA!D4705="Europe",1,0)</f>
        <v>0</v>
      </c>
      <c r="N4704" s="6" t="n">
        <f aca="false">IF(1_Data_EDA!D4705="LATAM",1,0)</f>
        <v>1</v>
      </c>
      <c r="O4704" s="6" t="n">
        <f aca="false">IF(1_Data_EDA!D4705="Pacific Asia",1,0)</f>
        <v>0</v>
      </c>
      <c r="P4704" s="6" t="n">
        <f aca="false">IF(1_Data_EDA!D4705="USCA",1,0)</f>
        <v>0</v>
      </c>
      <c r="Q4704" s="6" t="n">
        <f aca="false">IF(C4704&gt;MEDIAN(C$5:C$8004),1,0)</f>
        <v>1</v>
      </c>
      <c r="R4704" s="6" t="n">
        <f aca="false">IF(D4704&gt;2,1,0)</f>
        <v>1</v>
      </c>
    </row>
    <row r="4705" customFormat="false" ht="15" hidden="false" customHeight="true" outlineLevel="0" collapsed="false">
      <c r="A4705" s="6" t="n">
        <f aca="false">1_Data_EDA!O4706</f>
        <v>0</v>
      </c>
      <c r="B4705" s="6" t="n">
        <f aca="false">1_Data_EDA!H4706</f>
        <v>4</v>
      </c>
      <c r="C4705" s="7" t="n">
        <f aca="false">1_Data_EDA!I4706</f>
        <v>50</v>
      </c>
      <c r="D4705" s="6" t="n">
        <f aca="false">1_Data_EDA!J4706</f>
        <v>4</v>
      </c>
      <c r="E4705" s="7" t="n">
        <f aca="false">1_Data_EDA!K4706</f>
        <v>200</v>
      </c>
      <c r="F4705" s="7" t="n">
        <f aca="false">1_Data_EDA!L4706</f>
        <v>4</v>
      </c>
      <c r="G4705" s="8" t="n">
        <f aca="false">1_Data_EDA!M4706</f>
        <v>0.02</v>
      </c>
      <c r="H4705" s="6" t="n">
        <f aca="false">IF(1_Data_EDA!B4706="First Class",1,0)</f>
        <v>0</v>
      </c>
      <c r="I4705" s="6" t="n">
        <f aca="false">IF(1_Data_EDA!B4706="Second Class",1,0)</f>
        <v>0</v>
      </c>
      <c r="J4705" s="6" t="n">
        <f aca="false">IF(1_Data_EDA!B4706="Same Day",1,0)</f>
        <v>0</v>
      </c>
      <c r="K4705" s="6" t="n">
        <f aca="false">IF(1_Data_EDA!C4706="Corporate",1,0)</f>
        <v>0</v>
      </c>
      <c r="L4705" s="6" t="n">
        <f aca="false">IF(1_Data_EDA!C4706="Home Office",1,0)</f>
        <v>0</v>
      </c>
      <c r="M4705" s="6" t="n">
        <f aca="false">IF(1_Data_EDA!D4706="Europe",1,0)</f>
        <v>1</v>
      </c>
      <c r="N4705" s="6" t="n">
        <f aca="false">IF(1_Data_EDA!D4706="LATAM",1,0)</f>
        <v>0</v>
      </c>
      <c r="O4705" s="6" t="n">
        <f aca="false">IF(1_Data_EDA!D4706="Pacific Asia",1,0)</f>
        <v>0</v>
      </c>
      <c r="P4705" s="6" t="n">
        <f aca="false">IF(1_Data_EDA!D4706="USCA",1,0)</f>
        <v>0</v>
      </c>
      <c r="Q4705" s="6" t="n">
        <f aca="false">IF(C4705&gt;MEDIAN(C$5:C$8004),1,0)</f>
        <v>0</v>
      </c>
      <c r="R4705" s="6" t="n">
        <f aca="false">IF(D4705&gt;2,1,0)</f>
        <v>1</v>
      </c>
    </row>
    <row r="4706" customFormat="false" ht="15" hidden="false" customHeight="true" outlineLevel="0" collapsed="false">
      <c r="A4706" s="6" t="n">
        <f aca="false">1_Data_EDA!O4707</f>
        <v>0</v>
      </c>
      <c r="B4706" s="6" t="n">
        <f aca="false">1_Data_EDA!H4707</f>
        <v>2</v>
      </c>
      <c r="C4706" s="7" t="n">
        <f aca="false">1_Data_EDA!I4707</f>
        <v>199.9900055</v>
      </c>
      <c r="D4706" s="6" t="n">
        <f aca="false">1_Data_EDA!J4707</f>
        <v>1</v>
      </c>
      <c r="E4706" s="7" t="n">
        <f aca="false">1_Data_EDA!K4707</f>
        <v>199.9900055</v>
      </c>
      <c r="F4706" s="7" t="n">
        <f aca="false">1_Data_EDA!L4707</f>
        <v>2</v>
      </c>
      <c r="G4706" s="8" t="n">
        <f aca="false">1_Data_EDA!M4707</f>
        <v>0.01</v>
      </c>
      <c r="H4706" s="6" t="n">
        <f aca="false">IF(1_Data_EDA!B4707="First Class",1,0)</f>
        <v>0</v>
      </c>
      <c r="I4706" s="6" t="n">
        <f aca="false">IF(1_Data_EDA!B4707="Second Class",1,0)</f>
        <v>1</v>
      </c>
      <c r="J4706" s="6" t="n">
        <f aca="false">IF(1_Data_EDA!B4707="Same Day",1,0)</f>
        <v>0</v>
      </c>
      <c r="K4706" s="6" t="n">
        <f aca="false">IF(1_Data_EDA!C4707="Corporate",1,0)</f>
        <v>0</v>
      </c>
      <c r="L4706" s="6" t="n">
        <f aca="false">IF(1_Data_EDA!C4707="Home Office",1,0)</f>
        <v>0</v>
      </c>
      <c r="M4706" s="6" t="n">
        <f aca="false">IF(1_Data_EDA!D4707="Europe",1,0)</f>
        <v>1</v>
      </c>
      <c r="N4706" s="6" t="n">
        <f aca="false">IF(1_Data_EDA!D4707="LATAM",1,0)</f>
        <v>0</v>
      </c>
      <c r="O4706" s="6" t="n">
        <f aca="false">IF(1_Data_EDA!D4707="Pacific Asia",1,0)</f>
        <v>0</v>
      </c>
      <c r="P4706" s="6" t="n">
        <f aca="false">IF(1_Data_EDA!D4707="USCA",1,0)</f>
        <v>0</v>
      </c>
      <c r="Q4706" s="6" t="n">
        <f aca="false">IF(C4706&gt;MEDIAN(C$5:C$8004),1,0)</f>
        <v>1</v>
      </c>
      <c r="R4706" s="6" t="n">
        <f aca="false">IF(D4706&gt;2,1,0)</f>
        <v>0</v>
      </c>
    </row>
    <row r="4707" customFormat="false" ht="15" hidden="false" customHeight="true" outlineLevel="0" collapsed="false">
      <c r="A4707" s="6" t="n">
        <f aca="false">1_Data_EDA!O4708</f>
        <v>1</v>
      </c>
      <c r="B4707" s="6" t="n">
        <f aca="false">1_Data_EDA!H4708</f>
        <v>0</v>
      </c>
      <c r="C4707" s="7" t="n">
        <f aca="false">1_Data_EDA!I4708</f>
        <v>39.99000168</v>
      </c>
      <c r="D4707" s="6" t="n">
        <f aca="false">1_Data_EDA!J4708</f>
        <v>3</v>
      </c>
      <c r="E4707" s="7" t="n">
        <f aca="false">1_Data_EDA!K4708</f>
        <v>119.9700012</v>
      </c>
      <c r="F4707" s="7" t="n">
        <f aca="false">1_Data_EDA!L4708</f>
        <v>18</v>
      </c>
      <c r="G4707" s="8" t="n">
        <f aca="false">1_Data_EDA!M4708</f>
        <v>0.150000006</v>
      </c>
      <c r="H4707" s="6" t="n">
        <f aca="false">IF(1_Data_EDA!B4708="First Class",1,0)</f>
        <v>0</v>
      </c>
      <c r="I4707" s="6" t="n">
        <f aca="false">IF(1_Data_EDA!B4708="Second Class",1,0)</f>
        <v>0</v>
      </c>
      <c r="J4707" s="6" t="n">
        <f aca="false">IF(1_Data_EDA!B4708="Same Day",1,0)</f>
        <v>1</v>
      </c>
      <c r="K4707" s="6" t="n">
        <f aca="false">IF(1_Data_EDA!C4708="Corporate",1,0)</f>
        <v>0</v>
      </c>
      <c r="L4707" s="6" t="n">
        <f aca="false">IF(1_Data_EDA!C4708="Home Office",1,0)</f>
        <v>0</v>
      </c>
      <c r="M4707" s="6" t="n">
        <f aca="false">IF(1_Data_EDA!D4708="Europe",1,0)</f>
        <v>0</v>
      </c>
      <c r="N4707" s="6" t="n">
        <f aca="false">IF(1_Data_EDA!D4708="LATAM",1,0)</f>
        <v>1</v>
      </c>
      <c r="O4707" s="6" t="n">
        <f aca="false">IF(1_Data_EDA!D4708="Pacific Asia",1,0)</f>
        <v>0</v>
      </c>
      <c r="P4707" s="6" t="n">
        <f aca="false">IF(1_Data_EDA!D4708="USCA",1,0)</f>
        <v>0</v>
      </c>
      <c r="Q4707" s="6" t="n">
        <f aca="false">IF(C4707&gt;MEDIAN(C$5:C$8004),1,0)</f>
        <v>0</v>
      </c>
      <c r="R4707" s="6" t="n">
        <f aca="false">IF(D4707&gt;2,1,0)</f>
        <v>1</v>
      </c>
    </row>
    <row r="4708" customFormat="false" ht="15" hidden="false" customHeight="true" outlineLevel="0" collapsed="false">
      <c r="A4708" s="6" t="n">
        <f aca="false">1_Data_EDA!O4709</f>
        <v>0</v>
      </c>
      <c r="B4708" s="6" t="n">
        <f aca="false">1_Data_EDA!H4709</f>
        <v>4</v>
      </c>
      <c r="C4708" s="7" t="n">
        <f aca="false">1_Data_EDA!I4709</f>
        <v>129.9900055</v>
      </c>
      <c r="D4708" s="6" t="n">
        <f aca="false">1_Data_EDA!J4709</f>
        <v>1</v>
      </c>
      <c r="E4708" s="7" t="n">
        <f aca="false">1_Data_EDA!K4709</f>
        <v>129.9900055</v>
      </c>
      <c r="F4708" s="7" t="n">
        <f aca="false">1_Data_EDA!L4709</f>
        <v>32.5</v>
      </c>
      <c r="G4708" s="8" t="n">
        <f aca="false">1_Data_EDA!M4709</f>
        <v>0.25</v>
      </c>
      <c r="H4708" s="6" t="n">
        <f aca="false">IF(1_Data_EDA!B4709="First Class",1,0)</f>
        <v>0</v>
      </c>
      <c r="I4708" s="6" t="n">
        <f aca="false">IF(1_Data_EDA!B4709="Second Class",1,0)</f>
        <v>0</v>
      </c>
      <c r="J4708" s="6" t="n">
        <f aca="false">IF(1_Data_EDA!B4709="Same Day",1,0)</f>
        <v>0</v>
      </c>
      <c r="K4708" s="6" t="n">
        <f aca="false">IF(1_Data_EDA!C4709="Corporate",1,0)</f>
        <v>0</v>
      </c>
      <c r="L4708" s="6" t="n">
        <f aca="false">IF(1_Data_EDA!C4709="Home Office",1,0)</f>
        <v>1</v>
      </c>
      <c r="M4708" s="6" t="n">
        <f aca="false">IF(1_Data_EDA!D4709="Europe",1,0)</f>
        <v>0</v>
      </c>
      <c r="N4708" s="6" t="n">
        <f aca="false">IF(1_Data_EDA!D4709="LATAM",1,0)</f>
        <v>1</v>
      </c>
      <c r="O4708" s="6" t="n">
        <f aca="false">IF(1_Data_EDA!D4709="Pacific Asia",1,0)</f>
        <v>0</v>
      </c>
      <c r="P4708" s="6" t="n">
        <f aca="false">IF(1_Data_EDA!D4709="USCA",1,0)</f>
        <v>0</v>
      </c>
      <c r="Q4708" s="6" t="n">
        <f aca="false">IF(C4708&gt;MEDIAN(C$5:C$8004),1,0)</f>
        <v>1</v>
      </c>
      <c r="R4708" s="6" t="n">
        <f aca="false">IF(D4708&gt;2,1,0)</f>
        <v>0</v>
      </c>
    </row>
    <row r="4709" customFormat="false" ht="15" hidden="false" customHeight="true" outlineLevel="0" collapsed="false">
      <c r="A4709" s="6" t="n">
        <f aca="false">1_Data_EDA!O4710</f>
        <v>0</v>
      </c>
      <c r="B4709" s="6" t="n">
        <f aca="false">1_Data_EDA!H4710</f>
        <v>4</v>
      </c>
      <c r="C4709" s="7" t="n">
        <f aca="false">1_Data_EDA!I4710</f>
        <v>59.99000168</v>
      </c>
      <c r="D4709" s="6" t="n">
        <f aca="false">1_Data_EDA!J4710</f>
        <v>3</v>
      </c>
      <c r="E4709" s="7" t="n">
        <f aca="false">1_Data_EDA!K4710</f>
        <v>179.9700012</v>
      </c>
      <c r="F4709" s="7" t="n">
        <f aca="false">1_Data_EDA!L4710</f>
        <v>7.199999809</v>
      </c>
      <c r="G4709" s="8" t="n">
        <f aca="false">1_Data_EDA!M4710</f>
        <v>0.039999999</v>
      </c>
      <c r="H4709" s="6" t="n">
        <f aca="false">IF(1_Data_EDA!B4710="First Class",1,0)</f>
        <v>0</v>
      </c>
      <c r="I4709" s="6" t="n">
        <f aca="false">IF(1_Data_EDA!B4710="Second Class",1,0)</f>
        <v>0</v>
      </c>
      <c r="J4709" s="6" t="n">
        <f aca="false">IF(1_Data_EDA!B4710="Same Day",1,0)</f>
        <v>0</v>
      </c>
      <c r="K4709" s="6" t="n">
        <f aca="false">IF(1_Data_EDA!C4710="Corporate",1,0)</f>
        <v>0</v>
      </c>
      <c r="L4709" s="6" t="n">
        <f aca="false">IF(1_Data_EDA!C4710="Home Office",1,0)</f>
        <v>0</v>
      </c>
      <c r="M4709" s="6" t="n">
        <f aca="false">IF(1_Data_EDA!D4710="Europe",1,0)</f>
        <v>0</v>
      </c>
      <c r="N4709" s="6" t="n">
        <f aca="false">IF(1_Data_EDA!D4710="LATAM",1,0)</f>
        <v>1</v>
      </c>
      <c r="O4709" s="6" t="n">
        <f aca="false">IF(1_Data_EDA!D4710="Pacific Asia",1,0)</f>
        <v>0</v>
      </c>
      <c r="P4709" s="6" t="n">
        <f aca="false">IF(1_Data_EDA!D4710="USCA",1,0)</f>
        <v>0</v>
      </c>
      <c r="Q4709" s="6" t="n">
        <f aca="false">IF(C4709&gt;MEDIAN(C$5:C$8004),1,0)</f>
        <v>0</v>
      </c>
      <c r="R4709" s="6" t="n">
        <f aca="false">IF(D4709&gt;2,1,0)</f>
        <v>1</v>
      </c>
    </row>
    <row r="4710" customFormat="false" ht="15" hidden="false" customHeight="true" outlineLevel="0" collapsed="false">
      <c r="A4710" s="6" t="n">
        <f aca="false">1_Data_EDA!O4711</f>
        <v>1</v>
      </c>
      <c r="B4710" s="6" t="n">
        <f aca="false">1_Data_EDA!H4711</f>
        <v>4</v>
      </c>
      <c r="C4710" s="7" t="n">
        <f aca="false">1_Data_EDA!I4711</f>
        <v>49.97999954</v>
      </c>
      <c r="D4710" s="6" t="n">
        <f aca="false">1_Data_EDA!J4711</f>
        <v>1</v>
      </c>
      <c r="E4710" s="7" t="n">
        <f aca="false">1_Data_EDA!K4711</f>
        <v>49.97999954</v>
      </c>
      <c r="F4710" s="7" t="n">
        <f aca="false">1_Data_EDA!L4711</f>
        <v>5</v>
      </c>
      <c r="G4710" s="8" t="n">
        <f aca="false">1_Data_EDA!M4711</f>
        <v>0.100000001</v>
      </c>
      <c r="H4710" s="6" t="n">
        <f aca="false">IF(1_Data_EDA!B4711="First Class",1,0)</f>
        <v>0</v>
      </c>
      <c r="I4710" s="6" t="n">
        <f aca="false">IF(1_Data_EDA!B4711="Second Class",1,0)</f>
        <v>0</v>
      </c>
      <c r="J4710" s="6" t="n">
        <f aca="false">IF(1_Data_EDA!B4711="Same Day",1,0)</f>
        <v>0</v>
      </c>
      <c r="K4710" s="6" t="n">
        <f aca="false">IF(1_Data_EDA!C4711="Corporate",1,0)</f>
        <v>0</v>
      </c>
      <c r="L4710" s="6" t="n">
        <f aca="false">IF(1_Data_EDA!C4711="Home Office",1,0)</f>
        <v>0</v>
      </c>
      <c r="M4710" s="6" t="n">
        <f aca="false">IF(1_Data_EDA!D4711="Europe",1,0)</f>
        <v>0</v>
      </c>
      <c r="N4710" s="6" t="n">
        <f aca="false">IF(1_Data_EDA!D4711="LATAM",1,0)</f>
        <v>0</v>
      </c>
      <c r="O4710" s="6" t="n">
        <f aca="false">IF(1_Data_EDA!D4711="Pacific Asia",1,0)</f>
        <v>0</v>
      </c>
      <c r="P4710" s="6" t="n">
        <f aca="false">IF(1_Data_EDA!D4711="USCA",1,0)</f>
        <v>0</v>
      </c>
      <c r="Q4710" s="6" t="n">
        <f aca="false">IF(C4710&gt;MEDIAN(C$5:C$8004),1,0)</f>
        <v>0</v>
      </c>
      <c r="R4710" s="6" t="n">
        <f aca="false">IF(D4710&gt;2,1,0)</f>
        <v>0</v>
      </c>
    </row>
    <row r="4711" customFormat="false" ht="15" hidden="false" customHeight="true" outlineLevel="0" collapsed="false">
      <c r="A4711" s="6" t="n">
        <f aca="false">1_Data_EDA!O4712</f>
        <v>1</v>
      </c>
      <c r="B4711" s="6" t="n">
        <f aca="false">1_Data_EDA!H4712</f>
        <v>2</v>
      </c>
      <c r="C4711" s="7" t="n">
        <f aca="false">1_Data_EDA!I4712</f>
        <v>31.98999977</v>
      </c>
      <c r="D4711" s="6" t="n">
        <f aca="false">1_Data_EDA!J4712</f>
        <v>1</v>
      </c>
      <c r="E4711" s="7" t="n">
        <f aca="false">1_Data_EDA!K4712</f>
        <v>31.98999977</v>
      </c>
      <c r="F4711" s="7" t="n">
        <f aca="false">1_Data_EDA!L4712</f>
        <v>4.800000191</v>
      </c>
      <c r="G4711" s="8" t="n">
        <f aca="false">1_Data_EDA!M4712</f>
        <v>0.150000006</v>
      </c>
      <c r="H4711" s="6" t="n">
        <f aca="false">IF(1_Data_EDA!B4712="First Class",1,0)</f>
        <v>0</v>
      </c>
      <c r="I4711" s="6" t="n">
        <f aca="false">IF(1_Data_EDA!B4712="Second Class",1,0)</f>
        <v>1</v>
      </c>
      <c r="J4711" s="6" t="n">
        <f aca="false">IF(1_Data_EDA!B4712="Same Day",1,0)</f>
        <v>0</v>
      </c>
      <c r="K4711" s="6" t="n">
        <f aca="false">IF(1_Data_EDA!C4712="Corporate",1,0)</f>
        <v>1</v>
      </c>
      <c r="L4711" s="6" t="n">
        <f aca="false">IF(1_Data_EDA!C4712="Home Office",1,0)</f>
        <v>0</v>
      </c>
      <c r="M4711" s="6" t="n">
        <f aca="false">IF(1_Data_EDA!D4712="Europe",1,0)</f>
        <v>1</v>
      </c>
      <c r="N4711" s="6" t="n">
        <f aca="false">IF(1_Data_EDA!D4712="LATAM",1,0)</f>
        <v>0</v>
      </c>
      <c r="O4711" s="6" t="n">
        <f aca="false">IF(1_Data_EDA!D4712="Pacific Asia",1,0)</f>
        <v>0</v>
      </c>
      <c r="P4711" s="6" t="n">
        <f aca="false">IF(1_Data_EDA!D4712="USCA",1,0)</f>
        <v>0</v>
      </c>
      <c r="Q4711" s="6" t="n">
        <f aca="false">IF(C4711&gt;MEDIAN(C$5:C$8004),1,0)</f>
        <v>0</v>
      </c>
      <c r="R4711" s="6" t="n">
        <f aca="false">IF(D4711&gt;2,1,0)</f>
        <v>0</v>
      </c>
    </row>
    <row r="4712" customFormat="false" ht="15" hidden="false" customHeight="true" outlineLevel="0" collapsed="false">
      <c r="A4712" s="6" t="n">
        <f aca="false">1_Data_EDA!O4713</f>
        <v>0</v>
      </c>
      <c r="B4712" s="6" t="n">
        <f aca="false">1_Data_EDA!H4713</f>
        <v>0</v>
      </c>
      <c r="C4712" s="7" t="n">
        <f aca="false">1_Data_EDA!I4713</f>
        <v>399.980011</v>
      </c>
      <c r="D4712" s="6" t="n">
        <f aca="false">1_Data_EDA!J4713</f>
        <v>1</v>
      </c>
      <c r="E4712" s="7" t="n">
        <f aca="false">1_Data_EDA!K4713</f>
        <v>399.980011</v>
      </c>
      <c r="F4712" s="7" t="n">
        <f aca="false">1_Data_EDA!L4713</f>
        <v>68</v>
      </c>
      <c r="G4712" s="8" t="n">
        <f aca="false">1_Data_EDA!M4713</f>
        <v>0.170000002</v>
      </c>
      <c r="H4712" s="6" t="n">
        <f aca="false">IF(1_Data_EDA!B4713="First Class",1,0)</f>
        <v>0</v>
      </c>
      <c r="I4712" s="6" t="n">
        <f aca="false">IF(1_Data_EDA!B4713="Second Class",1,0)</f>
        <v>0</v>
      </c>
      <c r="J4712" s="6" t="n">
        <f aca="false">IF(1_Data_EDA!B4713="Same Day",1,0)</f>
        <v>1</v>
      </c>
      <c r="K4712" s="6" t="n">
        <f aca="false">IF(1_Data_EDA!C4713="Corporate",1,0)</f>
        <v>1</v>
      </c>
      <c r="L4712" s="6" t="n">
        <f aca="false">IF(1_Data_EDA!C4713="Home Office",1,0)</f>
        <v>0</v>
      </c>
      <c r="M4712" s="6" t="n">
        <f aca="false">IF(1_Data_EDA!D4713="Europe",1,0)</f>
        <v>0</v>
      </c>
      <c r="N4712" s="6" t="n">
        <f aca="false">IF(1_Data_EDA!D4713="LATAM",1,0)</f>
        <v>1</v>
      </c>
      <c r="O4712" s="6" t="n">
        <f aca="false">IF(1_Data_EDA!D4713="Pacific Asia",1,0)</f>
        <v>0</v>
      </c>
      <c r="P4712" s="6" t="n">
        <f aca="false">IF(1_Data_EDA!D4713="USCA",1,0)</f>
        <v>0</v>
      </c>
      <c r="Q4712" s="6" t="n">
        <f aca="false">IF(C4712&gt;MEDIAN(C$5:C$8004),1,0)</f>
        <v>1</v>
      </c>
      <c r="R4712" s="6" t="n">
        <f aca="false">IF(D4712&gt;2,1,0)</f>
        <v>0</v>
      </c>
    </row>
    <row r="4713" customFormat="false" ht="15" hidden="false" customHeight="true" outlineLevel="0" collapsed="false">
      <c r="A4713" s="6" t="n">
        <f aca="false">1_Data_EDA!O4714</f>
        <v>1</v>
      </c>
      <c r="B4713" s="6" t="n">
        <f aca="false">1_Data_EDA!H4714</f>
        <v>4</v>
      </c>
      <c r="C4713" s="7" t="n">
        <f aca="false">1_Data_EDA!I4714</f>
        <v>59.99000168</v>
      </c>
      <c r="D4713" s="6" t="n">
        <f aca="false">1_Data_EDA!J4714</f>
        <v>2</v>
      </c>
      <c r="E4713" s="7" t="n">
        <f aca="false">1_Data_EDA!K4714</f>
        <v>119.9800034</v>
      </c>
      <c r="F4713" s="7" t="n">
        <f aca="false">1_Data_EDA!L4714</f>
        <v>6.599999905</v>
      </c>
      <c r="G4713" s="8" t="n">
        <f aca="false">1_Data_EDA!M4714</f>
        <v>0.059999999</v>
      </c>
      <c r="H4713" s="6" t="n">
        <f aca="false">IF(1_Data_EDA!B4714="First Class",1,0)</f>
        <v>0</v>
      </c>
      <c r="I4713" s="6" t="n">
        <f aca="false">IF(1_Data_EDA!B4714="Second Class",1,0)</f>
        <v>0</v>
      </c>
      <c r="J4713" s="6" t="n">
        <f aca="false">IF(1_Data_EDA!B4714="Same Day",1,0)</f>
        <v>0</v>
      </c>
      <c r="K4713" s="6" t="n">
        <f aca="false">IF(1_Data_EDA!C4714="Corporate",1,0)</f>
        <v>1</v>
      </c>
      <c r="L4713" s="6" t="n">
        <f aca="false">IF(1_Data_EDA!C4714="Home Office",1,0)</f>
        <v>0</v>
      </c>
      <c r="M4713" s="6" t="n">
        <f aca="false">IF(1_Data_EDA!D4714="Europe",1,0)</f>
        <v>0</v>
      </c>
      <c r="N4713" s="6" t="n">
        <f aca="false">IF(1_Data_EDA!D4714="LATAM",1,0)</f>
        <v>0</v>
      </c>
      <c r="O4713" s="6" t="n">
        <f aca="false">IF(1_Data_EDA!D4714="Pacific Asia",1,0)</f>
        <v>1</v>
      </c>
      <c r="P4713" s="6" t="n">
        <f aca="false">IF(1_Data_EDA!D4714="USCA",1,0)</f>
        <v>0</v>
      </c>
      <c r="Q4713" s="6" t="n">
        <f aca="false">IF(C4713&gt;MEDIAN(C$5:C$8004),1,0)</f>
        <v>0</v>
      </c>
      <c r="R4713" s="6" t="n">
        <f aca="false">IF(D4713&gt;2,1,0)</f>
        <v>0</v>
      </c>
    </row>
    <row r="4714" customFormat="false" ht="15" hidden="false" customHeight="true" outlineLevel="0" collapsed="false">
      <c r="A4714" s="6" t="n">
        <f aca="false">1_Data_EDA!O4715</f>
        <v>1</v>
      </c>
      <c r="B4714" s="6" t="n">
        <f aca="false">1_Data_EDA!H4715</f>
        <v>0</v>
      </c>
      <c r="C4714" s="7" t="n">
        <f aca="false">1_Data_EDA!I4715</f>
        <v>49.97999954</v>
      </c>
      <c r="D4714" s="6" t="n">
        <f aca="false">1_Data_EDA!J4715</f>
        <v>3</v>
      </c>
      <c r="E4714" s="7" t="n">
        <f aca="false">1_Data_EDA!K4715</f>
        <v>149.9400024</v>
      </c>
      <c r="F4714" s="7" t="n">
        <f aca="false">1_Data_EDA!L4715</f>
        <v>17.98999977</v>
      </c>
      <c r="G4714" s="8" t="n">
        <f aca="false">1_Data_EDA!M4715</f>
        <v>0.119999997</v>
      </c>
      <c r="H4714" s="6" t="n">
        <f aca="false">IF(1_Data_EDA!B4715="First Class",1,0)</f>
        <v>0</v>
      </c>
      <c r="I4714" s="6" t="n">
        <f aca="false">IF(1_Data_EDA!B4715="Second Class",1,0)</f>
        <v>0</v>
      </c>
      <c r="J4714" s="6" t="n">
        <f aca="false">IF(1_Data_EDA!B4715="Same Day",1,0)</f>
        <v>1</v>
      </c>
      <c r="K4714" s="6" t="n">
        <f aca="false">IF(1_Data_EDA!C4715="Corporate",1,0)</f>
        <v>0</v>
      </c>
      <c r="L4714" s="6" t="n">
        <f aca="false">IF(1_Data_EDA!C4715="Home Office",1,0)</f>
        <v>0</v>
      </c>
      <c r="M4714" s="6" t="n">
        <f aca="false">IF(1_Data_EDA!D4715="Europe",1,0)</f>
        <v>0</v>
      </c>
      <c r="N4714" s="6" t="n">
        <f aca="false">IF(1_Data_EDA!D4715="LATAM",1,0)</f>
        <v>1</v>
      </c>
      <c r="O4714" s="6" t="n">
        <f aca="false">IF(1_Data_EDA!D4715="Pacific Asia",1,0)</f>
        <v>0</v>
      </c>
      <c r="P4714" s="6" t="n">
        <f aca="false">IF(1_Data_EDA!D4715="USCA",1,0)</f>
        <v>0</v>
      </c>
      <c r="Q4714" s="6" t="n">
        <f aca="false">IF(C4714&gt;MEDIAN(C$5:C$8004),1,0)</f>
        <v>0</v>
      </c>
      <c r="R4714" s="6" t="n">
        <f aca="false">IF(D4714&gt;2,1,0)</f>
        <v>1</v>
      </c>
    </row>
    <row r="4715" customFormat="false" ht="15" hidden="false" customHeight="true" outlineLevel="0" collapsed="false">
      <c r="A4715" s="6" t="n">
        <f aca="false">1_Data_EDA!O4716</f>
        <v>1</v>
      </c>
      <c r="B4715" s="6" t="n">
        <f aca="false">1_Data_EDA!H4716</f>
        <v>4</v>
      </c>
      <c r="C4715" s="7" t="n">
        <f aca="false">1_Data_EDA!I4716</f>
        <v>129.9900055</v>
      </c>
      <c r="D4715" s="6" t="n">
        <f aca="false">1_Data_EDA!J4716</f>
        <v>1</v>
      </c>
      <c r="E4715" s="7" t="n">
        <f aca="false">1_Data_EDA!K4716</f>
        <v>129.9900055</v>
      </c>
      <c r="F4715" s="7" t="n">
        <f aca="false">1_Data_EDA!L4716</f>
        <v>2.599999905</v>
      </c>
      <c r="G4715" s="8" t="n">
        <f aca="false">1_Data_EDA!M4716</f>
        <v>0.02</v>
      </c>
      <c r="H4715" s="6" t="n">
        <f aca="false">IF(1_Data_EDA!B4716="First Class",1,0)</f>
        <v>0</v>
      </c>
      <c r="I4715" s="6" t="n">
        <f aca="false">IF(1_Data_EDA!B4716="Second Class",1,0)</f>
        <v>0</v>
      </c>
      <c r="J4715" s="6" t="n">
        <f aca="false">IF(1_Data_EDA!B4716="Same Day",1,0)</f>
        <v>0</v>
      </c>
      <c r="K4715" s="6" t="n">
        <f aca="false">IF(1_Data_EDA!C4716="Corporate",1,0)</f>
        <v>0</v>
      </c>
      <c r="L4715" s="6" t="n">
        <f aca="false">IF(1_Data_EDA!C4716="Home Office",1,0)</f>
        <v>0</v>
      </c>
      <c r="M4715" s="6" t="n">
        <f aca="false">IF(1_Data_EDA!D4716="Europe",1,0)</f>
        <v>0</v>
      </c>
      <c r="N4715" s="6" t="n">
        <f aca="false">IF(1_Data_EDA!D4716="LATAM",1,0)</f>
        <v>1</v>
      </c>
      <c r="O4715" s="6" t="n">
        <f aca="false">IF(1_Data_EDA!D4716="Pacific Asia",1,0)</f>
        <v>0</v>
      </c>
      <c r="P4715" s="6" t="n">
        <f aca="false">IF(1_Data_EDA!D4716="USCA",1,0)</f>
        <v>0</v>
      </c>
      <c r="Q4715" s="6" t="n">
        <f aca="false">IF(C4715&gt;MEDIAN(C$5:C$8004),1,0)</f>
        <v>1</v>
      </c>
      <c r="R4715" s="6" t="n">
        <f aca="false">IF(D4715&gt;2,1,0)</f>
        <v>0</v>
      </c>
    </row>
    <row r="4716" customFormat="false" ht="15" hidden="false" customHeight="true" outlineLevel="0" collapsed="false">
      <c r="A4716" s="6" t="n">
        <f aca="false">1_Data_EDA!O4717</f>
        <v>0</v>
      </c>
      <c r="B4716" s="6" t="n">
        <f aca="false">1_Data_EDA!H4717</f>
        <v>4</v>
      </c>
      <c r="C4716" s="7" t="n">
        <f aca="false">1_Data_EDA!I4717</f>
        <v>99.98999786</v>
      </c>
      <c r="D4716" s="6" t="n">
        <f aca="false">1_Data_EDA!J4717</f>
        <v>5</v>
      </c>
      <c r="E4716" s="7" t="n">
        <f aca="false">1_Data_EDA!K4717</f>
        <v>499.9500122</v>
      </c>
      <c r="F4716" s="7" t="n">
        <f aca="false">1_Data_EDA!L4717</f>
        <v>74.98999786</v>
      </c>
      <c r="G4716" s="8" t="n">
        <f aca="false">1_Data_EDA!M4717</f>
        <v>0.150000006</v>
      </c>
      <c r="H4716" s="6" t="n">
        <f aca="false">IF(1_Data_EDA!B4717="First Class",1,0)</f>
        <v>0</v>
      </c>
      <c r="I4716" s="6" t="n">
        <f aca="false">IF(1_Data_EDA!B4717="Second Class",1,0)</f>
        <v>0</v>
      </c>
      <c r="J4716" s="6" t="n">
        <f aca="false">IF(1_Data_EDA!B4717="Same Day",1,0)</f>
        <v>0</v>
      </c>
      <c r="K4716" s="6" t="n">
        <f aca="false">IF(1_Data_EDA!C4717="Corporate",1,0)</f>
        <v>1</v>
      </c>
      <c r="L4716" s="6" t="n">
        <f aca="false">IF(1_Data_EDA!C4717="Home Office",1,0)</f>
        <v>0</v>
      </c>
      <c r="M4716" s="6" t="n">
        <f aca="false">IF(1_Data_EDA!D4717="Europe",1,0)</f>
        <v>1</v>
      </c>
      <c r="N4716" s="6" t="n">
        <f aca="false">IF(1_Data_EDA!D4717="LATAM",1,0)</f>
        <v>0</v>
      </c>
      <c r="O4716" s="6" t="n">
        <f aca="false">IF(1_Data_EDA!D4717="Pacific Asia",1,0)</f>
        <v>0</v>
      </c>
      <c r="P4716" s="6" t="n">
        <f aca="false">IF(1_Data_EDA!D4717="USCA",1,0)</f>
        <v>0</v>
      </c>
      <c r="Q4716" s="6" t="n">
        <f aca="false">IF(C4716&gt;MEDIAN(C$5:C$8004),1,0)</f>
        <v>1</v>
      </c>
      <c r="R4716" s="6" t="n">
        <f aca="false">IF(D4716&gt;2,1,0)</f>
        <v>1</v>
      </c>
    </row>
    <row r="4717" customFormat="false" ht="15" hidden="false" customHeight="true" outlineLevel="0" collapsed="false">
      <c r="A4717" s="6" t="n">
        <f aca="false">1_Data_EDA!O4718</f>
        <v>0</v>
      </c>
      <c r="B4717" s="6" t="n">
        <f aca="false">1_Data_EDA!H4718</f>
        <v>4</v>
      </c>
      <c r="C4717" s="7" t="n">
        <f aca="false">1_Data_EDA!I4718</f>
        <v>39.99000168</v>
      </c>
      <c r="D4717" s="6" t="n">
        <f aca="false">1_Data_EDA!J4718</f>
        <v>2</v>
      </c>
      <c r="E4717" s="7" t="n">
        <f aca="false">1_Data_EDA!K4718</f>
        <v>79.98000336</v>
      </c>
      <c r="F4717" s="7" t="n">
        <f aca="false">1_Data_EDA!L4718</f>
        <v>10.39999962</v>
      </c>
      <c r="G4717" s="8" t="n">
        <f aca="false">1_Data_EDA!M4718</f>
        <v>0.129999995</v>
      </c>
      <c r="H4717" s="6" t="n">
        <f aca="false">IF(1_Data_EDA!B4718="First Class",1,0)</f>
        <v>0</v>
      </c>
      <c r="I4717" s="6" t="n">
        <f aca="false">IF(1_Data_EDA!B4718="Second Class",1,0)</f>
        <v>0</v>
      </c>
      <c r="J4717" s="6" t="n">
        <f aca="false">IF(1_Data_EDA!B4718="Same Day",1,0)</f>
        <v>0</v>
      </c>
      <c r="K4717" s="6" t="n">
        <f aca="false">IF(1_Data_EDA!C4718="Corporate",1,0)</f>
        <v>1</v>
      </c>
      <c r="L4717" s="6" t="n">
        <f aca="false">IF(1_Data_EDA!C4718="Home Office",1,0)</f>
        <v>0</v>
      </c>
      <c r="M4717" s="6" t="n">
        <f aca="false">IF(1_Data_EDA!D4718="Europe",1,0)</f>
        <v>1</v>
      </c>
      <c r="N4717" s="6" t="n">
        <f aca="false">IF(1_Data_EDA!D4718="LATAM",1,0)</f>
        <v>0</v>
      </c>
      <c r="O4717" s="6" t="n">
        <f aca="false">IF(1_Data_EDA!D4718="Pacific Asia",1,0)</f>
        <v>0</v>
      </c>
      <c r="P4717" s="6" t="n">
        <f aca="false">IF(1_Data_EDA!D4718="USCA",1,0)</f>
        <v>0</v>
      </c>
      <c r="Q4717" s="6" t="n">
        <f aca="false">IF(C4717&gt;MEDIAN(C$5:C$8004),1,0)</f>
        <v>0</v>
      </c>
      <c r="R4717" s="6" t="n">
        <f aca="false">IF(D4717&gt;2,1,0)</f>
        <v>0</v>
      </c>
    </row>
    <row r="4718" customFormat="false" ht="15" hidden="false" customHeight="true" outlineLevel="0" collapsed="false">
      <c r="A4718" s="6" t="n">
        <f aca="false">1_Data_EDA!O4719</f>
        <v>0</v>
      </c>
      <c r="B4718" s="6" t="n">
        <f aca="false">1_Data_EDA!H4719</f>
        <v>4</v>
      </c>
      <c r="C4718" s="7" t="n">
        <f aca="false">1_Data_EDA!I4719</f>
        <v>59.99000168</v>
      </c>
      <c r="D4718" s="6" t="n">
        <f aca="false">1_Data_EDA!J4719</f>
        <v>5</v>
      </c>
      <c r="E4718" s="7" t="n">
        <f aca="false">1_Data_EDA!K4719</f>
        <v>299.9500122</v>
      </c>
      <c r="F4718" s="7" t="n">
        <f aca="false">1_Data_EDA!L4719</f>
        <v>12</v>
      </c>
      <c r="G4718" s="8" t="n">
        <f aca="false">1_Data_EDA!M4719</f>
        <v>0.039999999</v>
      </c>
      <c r="H4718" s="6" t="n">
        <f aca="false">IF(1_Data_EDA!B4719="First Class",1,0)</f>
        <v>0</v>
      </c>
      <c r="I4718" s="6" t="n">
        <f aca="false">IF(1_Data_EDA!B4719="Second Class",1,0)</f>
        <v>0</v>
      </c>
      <c r="J4718" s="6" t="n">
        <f aca="false">IF(1_Data_EDA!B4719="Same Day",1,0)</f>
        <v>0</v>
      </c>
      <c r="K4718" s="6" t="n">
        <f aca="false">IF(1_Data_EDA!C4719="Corporate",1,0)</f>
        <v>1</v>
      </c>
      <c r="L4718" s="6" t="n">
        <f aca="false">IF(1_Data_EDA!C4719="Home Office",1,0)</f>
        <v>0</v>
      </c>
      <c r="M4718" s="6" t="n">
        <f aca="false">IF(1_Data_EDA!D4719="Europe",1,0)</f>
        <v>0</v>
      </c>
      <c r="N4718" s="6" t="n">
        <f aca="false">IF(1_Data_EDA!D4719="LATAM",1,0)</f>
        <v>1</v>
      </c>
      <c r="O4718" s="6" t="n">
        <f aca="false">IF(1_Data_EDA!D4719="Pacific Asia",1,0)</f>
        <v>0</v>
      </c>
      <c r="P4718" s="6" t="n">
        <f aca="false">IF(1_Data_EDA!D4719="USCA",1,0)</f>
        <v>0</v>
      </c>
      <c r="Q4718" s="6" t="n">
        <f aca="false">IF(C4718&gt;MEDIAN(C$5:C$8004),1,0)</f>
        <v>0</v>
      </c>
      <c r="R4718" s="6" t="n">
        <f aca="false">IF(D4718&gt;2,1,0)</f>
        <v>1</v>
      </c>
    </row>
    <row r="4719" customFormat="false" ht="15" hidden="false" customHeight="true" outlineLevel="0" collapsed="false">
      <c r="A4719" s="6" t="n">
        <f aca="false">1_Data_EDA!O4720</f>
        <v>0</v>
      </c>
      <c r="B4719" s="6" t="n">
        <f aca="false">1_Data_EDA!H4720</f>
        <v>4</v>
      </c>
      <c r="C4719" s="7" t="n">
        <f aca="false">1_Data_EDA!I4720</f>
        <v>50</v>
      </c>
      <c r="D4719" s="6" t="n">
        <f aca="false">1_Data_EDA!J4720</f>
        <v>5</v>
      </c>
      <c r="E4719" s="7" t="n">
        <f aca="false">1_Data_EDA!K4720</f>
        <v>250</v>
      </c>
      <c r="F4719" s="7" t="n">
        <f aca="false">1_Data_EDA!L4720</f>
        <v>32.5</v>
      </c>
      <c r="G4719" s="8" t="n">
        <f aca="false">1_Data_EDA!M4720</f>
        <v>0.129999995</v>
      </c>
      <c r="H4719" s="6" t="n">
        <f aca="false">IF(1_Data_EDA!B4720="First Class",1,0)</f>
        <v>0</v>
      </c>
      <c r="I4719" s="6" t="n">
        <f aca="false">IF(1_Data_EDA!B4720="Second Class",1,0)</f>
        <v>0</v>
      </c>
      <c r="J4719" s="6" t="n">
        <f aca="false">IF(1_Data_EDA!B4720="Same Day",1,0)</f>
        <v>0</v>
      </c>
      <c r="K4719" s="6" t="n">
        <f aca="false">IF(1_Data_EDA!C4720="Corporate",1,0)</f>
        <v>1</v>
      </c>
      <c r="L4719" s="6" t="n">
        <f aca="false">IF(1_Data_EDA!C4720="Home Office",1,0)</f>
        <v>0</v>
      </c>
      <c r="M4719" s="6" t="n">
        <f aca="false">IF(1_Data_EDA!D4720="Europe",1,0)</f>
        <v>0</v>
      </c>
      <c r="N4719" s="6" t="n">
        <f aca="false">IF(1_Data_EDA!D4720="LATAM",1,0)</f>
        <v>1</v>
      </c>
      <c r="O4719" s="6" t="n">
        <f aca="false">IF(1_Data_EDA!D4720="Pacific Asia",1,0)</f>
        <v>0</v>
      </c>
      <c r="P4719" s="6" t="n">
        <f aca="false">IF(1_Data_EDA!D4720="USCA",1,0)</f>
        <v>0</v>
      </c>
      <c r="Q4719" s="6" t="n">
        <f aca="false">IF(C4719&gt;MEDIAN(C$5:C$8004),1,0)</f>
        <v>0</v>
      </c>
      <c r="R4719" s="6" t="n">
        <f aca="false">IF(D4719&gt;2,1,0)</f>
        <v>1</v>
      </c>
    </row>
    <row r="4720" customFormat="false" ht="15" hidden="false" customHeight="true" outlineLevel="0" collapsed="false">
      <c r="A4720" s="6" t="n">
        <f aca="false">1_Data_EDA!O4721</f>
        <v>1</v>
      </c>
      <c r="B4720" s="6" t="n">
        <f aca="false">1_Data_EDA!H4721</f>
        <v>4</v>
      </c>
      <c r="C4720" s="7" t="n">
        <f aca="false">1_Data_EDA!I4721</f>
        <v>299.980011</v>
      </c>
      <c r="D4720" s="6" t="n">
        <f aca="false">1_Data_EDA!J4721</f>
        <v>1</v>
      </c>
      <c r="E4720" s="7" t="n">
        <f aca="false">1_Data_EDA!K4721</f>
        <v>299.980011</v>
      </c>
      <c r="F4720" s="7" t="n">
        <f aca="false">1_Data_EDA!L4721</f>
        <v>54</v>
      </c>
      <c r="G4720" s="8" t="n">
        <f aca="false">1_Data_EDA!M4721</f>
        <v>0.180000007</v>
      </c>
      <c r="H4720" s="6" t="n">
        <f aca="false">IF(1_Data_EDA!B4721="First Class",1,0)</f>
        <v>0</v>
      </c>
      <c r="I4720" s="6" t="n">
        <f aca="false">IF(1_Data_EDA!B4721="Second Class",1,0)</f>
        <v>0</v>
      </c>
      <c r="J4720" s="6" t="n">
        <f aca="false">IF(1_Data_EDA!B4721="Same Day",1,0)</f>
        <v>0</v>
      </c>
      <c r="K4720" s="6" t="n">
        <f aca="false">IF(1_Data_EDA!C4721="Corporate",1,0)</f>
        <v>0</v>
      </c>
      <c r="L4720" s="6" t="n">
        <f aca="false">IF(1_Data_EDA!C4721="Home Office",1,0)</f>
        <v>0</v>
      </c>
      <c r="M4720" s="6" t="n">
        <f aca="false">IF(1_Data_EDA!D4721="Europe",1,0)</f>
        <v>0</v>
      </c>
      <c r="N4720" s="6" t="n">
        <f aca="false">IF(1_Data_EDA!D4721="LATAM",1,0)</f>
        <v>1</v>
      </c>
      <c r="O4720" s="6" t="n">
        <f aca="false">IF(1_Data_EDA!D4721="Pacific Asia",1,0)</f>
        <v>0</v>
      </c>
      <c r="P4720" s="6" t="n">
        <f aca="false">IF(1_Data_EDA!D4721="USCA",1,0)</f>
        <v>0</v>
      </c>
      <c r="Q4720" s="6" t="n">
        <f aca="false">IF(C4720&gt;MEDIAN(C$5:C$8004),1,0)</f>
        <v>1</v>
      </c>
      <c r="R4720" s="6" t="n">
        <f aca="false">IF(D4720&gt;2,1,0)</f>
        <v>0</v>
      </c>
    </row>
    <row r="4721" customFormat="false" ht="15" hidden="false" customHeight="true" outlineLevel="0" collapsed="false">
      <c r="A4721" s="6" t="n">
        <f aca="false">1_Data_EDA!O4722</f>
        <v>0</v>
      </c>
      <c r="B4721" s="6" t="n">
        <f aca="false">1_Data_EDA!H4722</f>
        <v>4</v>
      </c>
      <c r="C4721" s="7" t="n">
        <f aca="false">1_Data_EDA!I4722</f>
        <v>399.980011</v>
      </c>
      <c r="D4721" s="6" t="n">
        <f aca="false">1_Data_EDA!J4722</f>
        <v>1</v>
      </c>
      <c r="E4721" s="7" t="n">
        <f aca="false">1_Data_EDA!K4722</f>
        <v>399.980011</v>
      </c>
      <c r="F4721" s="7" t="n">
        <f aca="false">1_Data_EDA!L4722</f>
        <v>16</v>
      </c>
      <c r="G4721" s="8" t="n">
        <f aca="false">1_Data_EDA!M4722</f>
        <v>0.039999999</v>
      </c>
      <c r="H4721" s="6" t="n">
        <f aca="false">IF(1_Data_EDA!B4722="First Class",1,0)</f>
        <v>0</v>
      </c>
      <c r="I4721" s="6" t="n">
        <f aca="false">IF(1_Data_EDA!B4722="Second Class",1,0)</f>
        <v>0</v>
      </c>
      <c r="J4721" s="6" t="n">
        <f aca="false">IF(1_Data_EDA!B4722="Same Day",1,0)</f>
        <v>0</v>
      </c>
      <c r="K4721" s="6" t="n">
        <f aca="false">IF(1_Data_EDA!C4722="Corporate",1,0)</f>
        <v>1</v>
      </c>
      <c r="L4721" s="6" t="n">
        <f aca="false">IF(1_Data_EDA!C4722="Home Office",1,0)</f>
        <v>0</v>
      </c>
      <c r="M4721" s="6" t="n">
        <f aca="false">IF(1_Data_EDA!D4722="Europe",1,0)</f>
        <v>0</v>
      </c>
      <c r="N4721" s="6" t="n">
        <f aca="false">IF(1_Data_EDA!D4722="LATAM",1,0)</f>
        <v>1</v>
      </c>
      <c r="O4721" s="6" t="n">
        <f aca="false">IF(1_Data_EDA!D4722="Pacific Asia",1,0)</f>
        <v>0</v>
      </c>
      <c r="P4721" s="6" t="n">
        <f aca="false">IF(1_Data_EDA!D4722="USCA",1,0)</f>
        <v>0</v>
      </c>
      <c r="Q4721" s="6" t="n">
        <f aca="false">IF(C4721&gt;MEDIAN(C$5:C$8004),1,0)</f>
        <v>1</v>
      </c>
      <c r="R4721" s="6" t="n">
        <f aca="false">IF(D4721&gt;2,1,0)</f>
        <v>0</v>
      </c>
    </row>
    <row r="4722" customFormat="false" ht="15" hidden="false" customHeight="true" outlineLevel="0" collapsed="false">
      <c r="A4722" s="6" t="n">
        <f aca="false">1_Data_EDA!O4723</f>
        <v>1</v>
      </c>
      <c r="B4722" s="6" t="n">
        <f aca="false">1_Data_EDA!H4723</f>
        <v>4</v>
      </c>
      <c r="C4722" s="7" t="n">
        <f aca="false">1_Data_EDA!I4723</f>
        <v>47.99000168</v>
      </c>
      <c r="D4722" s="6" t="n">
        <f aca="false">1_Data_EDA!J4723</f>
        <v>1</v>
      </c>
      <c r="E4722" s="7" t="n">
        <f aca="false">1_Data_EDA!K4723</f>
        <v>47.99000168</v>
      </c>
      <c r="F4722" s="7" t="n">
        <f aca="false">1_Data_EDA!L4723</f>
        <v>1.919999957</v>
      </c>
      <c r="G4722" s="8" t="n">
        <f aca="false">1_Data_EDA!M4723</f>
        <v>0.039999999</v>
      </c>
      <c r="H4722" s="6" t="n">
        <f aca="false">IF(1_Data_EDA!B4723="First Class",1,0)</f>
        <v>0</v>
      </c>
      <c r="I4722" s="6" t="n">
        <f aca="false">IF(1_Data_EDA!B4723="Second Class",1,0)</f>
        <v>0</v>
      </c>
      <c r="J4722" s="6" t="n">
        <f aca="false">IF(1_Data_EDA!B4723="Same Day",1,0)</f>
        <v>0</v>
      </c>
      <c r="K4722" s="6" t="n">
        <f aca="false">IF(1_Data_EDA!C4723="Corporate",1,0)</f>
        <v>0</v>
      </c>
      <c r="L4722" s="6" t="n">
        <f aca="false">IF(1_Data_EDA!C4723="Home Office",1,0)</f>
        <v>0</v>
      </c>
      <c r="M4722" s="6" t="n">
        <f aca="false">IF(1_Data_EDA!D4723="Europe",1,0)</f>
        <v>0</v>
      </c>
      <c r="N4722" s="6" t="n">
        <f aca="false">IF(1_Data_EDA!D4723="LATAM",1,0)</f>
        <v>1</v>
      </c>
      <c r="O4722" s="6" t="n">
        <f aca="false">IF(1_Data_EDA!D4723="Pacific Asia",1,0)</f>
        <v>0</v>
      </c>
      <c r="P4722" s="6" t="n">
        <f aca="false">IF(1_Data_EDA!D4723="USCA",1,0)</f>
        <v>0</v>
      </c>
      <c r="Q4722" s="6" t="n">
        <f aca="false">IF(C4722&gt;MEDIAN(C$5:C$8004),1,0)</f>
        <v>0</v>
      </c>
      <c r="R4722" s="6" t="n">
        <f aca="false">IF(D4722&gt;2,1,0)</f>
        <v>0</v>
      </c>
    </row>
    <row r="4723" customFormat="false" ht="15" hidden="false" customHeight="true" outlineLevel="0" collapsed="false">
      <c r="A4723" s="6" t="n">
        <f aca="false">1_Data_EDA!O4724</f>
        <v>1</v>
      </c>
      <c r="B4723" s="6" t="n">
        <f aca="false">1_Data_EDA!H4724</f>
        <v>4</v>
      </c>
      <c r="C4723" s="7" t="n">
        <f aca="false">1_Data_EDA!I4724</f>
        <v>129.9900055</v>
      </c>
      <c r="D4723" s="6" t="n">
        <f aca="false">1_Data_EDA!J4724</f>
        <v>1</v>
      </c>
      <c r="E4723" s="7" t="n">
        <f aca="false">1_Data_EDA!K4724</f>
        <v>129.9900055</v>
      </c>
      <c r="F4723" s="7" t="n">
        <f aca="false">1_Data_EDA!L4724</f>
        <v>9.100000381</v>
      </c>
      <c r="G4723" s="8" t="n">
        <f aca="false">1_Data_EDA!M4724</f>
        <v>0.07</v>
      </c>
      <c r="H4723" s="6" t="n">
        <f aca="false">IF(1_Data_EDA!B4724="First Class",1,0)</f>
        <v>0</v>
      </c>
      <c r="I4723" s="6" t="n">
        <f aca="false">IF(1_Data_EDA!B4724="Second Class",1,0)</f>
        <v>0</v>
      </c>
      <c r="J4723" s="6" t="n">
        <f aca="false">IF(1_Data_EDA!B4724="Same Day",1,0)</f>
        <v>0</v>
      </c>
      <c r="K4723" s="6" t="n">
        <f aca="false">IF(1_Data_EDA!C4724="Corporate",1,0)</f>
        <v>0</v>
      </c>
      <c r="L4723" s="6" t="n">
        <f aca="false">IF(1_Data_EDA!C4724="Home Office",1,0)</f>
        <v>0</v>
      </c>
      <c r="M4723" s="6" t="n">
        <f aca="false">IF(1_Data_EDA!D4724="Europe",1,0)</f>
        <v>0</v>
      </c>
      <c r="N4723" s="6" t="n">
        <f aca="false">IF(1_Data_EDA!D4724="LATAM",1,0)</f>
        <v>0</v>
      </c>
      <c r="O4723" s="6" t="n">
        <f aca="false">IF(1_Data_EDA!D4724="Pacific Asia",1,0)</f>
        <v>0</v>
      </c>
      <c r="P4723" s="6" t="n">
        <f aca="false">IF(1_Data_EDA!D4724="USCA",1,0)</f>
        <v>1</v>
      </c>
      <c r="Q4723" s="6" t="n">
        <f aca="false">IF(C4723&gt;MEDIAN(C$5:C$8004),1,0)</f>
        <v>1</v>
      </c>
      <c r="R4723" s="6" t="n">
        <f aca="false">IF(D4723&gt;2,1,0)</f>
        <v>0</v>
      </c>
    </row>
    <row r="4724" customFormat="false" ht="15" hidden="false" customHeight="true" outlineLevel="0" collapsed="false">
      <c r="A4724" s="6" t="n">
        <f aca="false">1_Data_EDA!O4725</f>
        <v>0</v>
      </c>
      <c r="B4724" s="6" t="n">
        <f aca="false">1_Data_EDA!H4725</f>
        <v>4</v>
      </c>
      <c r="C4724" s="7" t="n">
        <f aca="false">1_Data_EDA!I4725</f>
        <v>59.99000168</v>
      </c>
      <c r="D4724" s="6" t="n">
        <f aca="false">1_Data_EDA!J4725</f>
        <v>4</v>
      </c>
      <c r="E4724" s="7" t="n">
        <f aca="false">1_Data_EDA!K4725</f>
        <v>239.9600067</v>
      </c>
      <c r="F4724" s="7" t="n">
        <f aca="false">1_Data_EDA!L4725</f>
        <v>12</v>
      </c>
      <c r="G4724" s="8" t="n">
        <f aca="false">1_Data_EDA!M4725</f>
        <v>0.050000001</v>
      </c>
      <c r="H4724" s="6" t="n">
        <f aca="false">IF(1_Data_EDA!B4725="First Class",1,0)</f>
        <v>0</v>
      </c>
      <c r="I4724" s="6" t="n">
        <f aca="false">IF(1_Data_EDA!B4725="Second Class",1,0)</f>
        <v>0</v>
      </c>
      <c r="J4724" s="6" t="n">
        <f aca="false">IF(1_Data_EDA!B4725="Same Day",1,0)</f>
        <v>0</v>
      </c>
      <c r="K4724" s="6" t="n">
        <f aca="false">IF(1_Data_EDA!C4725="Corporate",1,0)</f>
        <v>0</v>
      </c>
      <c r="L4724" s="6" t="n">
        <f aca="false">IF(1_Data_EDA!C4725="Home Office",1,0)</f>
        <v>1</v>
      </c>
      <c r="M4724" s="6" t="n">
        <f aca="false">IF(1_Data_EDA!D4725="Europe",1,0)</f>
        <v>0</v>
      </c>
      <c r="N4724" s="6" t="n">
        <f aca="false">IF(1_Data_EDA!D4725="LATAM",1,0)</f>
        <v>0</v>
      </c>
      <c r="O4724" s="6" t="n">
        <f aca="false">IF(1_Data_EDA!D4725="Pacific Asia",1,0)</f>
        <v>1</v>
      </c>
      <c r="P4724" s="6" t="n">
        <f aca="false">IF(1_Data_EDA!D4725="USCA",1,0)</f>
        <v>0</v>
      </c>
      <c r="Q4724" s="6" t="n">
        <f aca="false">IF(C4724&gt;MEDIAN(C$5:C$8004),1,0)</f>
        <v>0</v>
      </c>
      <c r="R4724" s="6" t="n">
        <f aca="false">IF(D4724&gt;2,1,0)</f>
        <v>1</v>
      </c>
    </row>
    <row r="4725" customFormat="false" ht="15" hidden="false" customHeight="true" outlineLevel="0" collapsed="false">
      <c r="A4725" s="6" t="n">
        <f aca="false">1_Data_EDA!O4726</f>
        <v>1</v>
      </c>
      <c r="B4725" s="6" t="n">
        <f aca="false">1_Data_EDA!H4726</f>
        <v>1</v>
      </c>
      <c r="C4725" s="7" t="n">
        <f aca="false">1_Data_EDA!I4726</f>
        <v>49.97999954</v>
      </c>
      <c r="D4725" s="6" t="n">
        <f aca="false">1_Data_EDA!J4726</f>
        <v>3</v>
      </c>
      <c r="E4725" s="7" t="n">
        <f aca="false">1_Data_EDA!K4726</f>
        <v>149.9400024</v>
      </c>
      <c r="F4725" s="7" t="n">
        <f aca="false">1_Data_EDA!L4726</f>
        <v>10.5</v>
      </c>
      <c r="G4725" s="8" t="n">
        <f aca="false">1_Data_EDA!M4726</f>
        <v>0.07</v>
      </c>
      <c r="H4725" s="6" t="n">
        <f aca="false">IF(1_Data_EDA!B4726="First Class",1,0)</f>
        <v>1</v>
      </c>
      <c r="I4725" s="6" t="n">
        <f aca="false">IF(1_Data_EDA!B4726="Second Class",1,0)</f>
        <v>0</v>
      </c>
      <c r="J4725" s="6" t="n">
        <f aca="false">IF(1_Data_EDA!B4726="Same Day",1,0)</f>
        <v>0</v>
      </c>
      <c r="K4725" s="6" t="n">
        <f aca="false">IF(1_Data_EDA!C4726="Corporate",1,0)</f>
        <v>0</v>
      </c>
      <c r="L4725" s="6" t="n">
        <f aca="false">IF(1_Data_EDA!C4726="Home Office",1,0)</f>
        <v>1</v>
      </c>
      <c r="M4725" s="6" t="n">
        <f aca="false">IF(1_Data_EDA!D4726="Europe",1,0)</f>
        <v>1</v>
      </c>
      <c r="N4725" s="6" t="n">
        <f aca="false">IF(1_Data_EDA!D4726="LATAM",1,0)</f>
        <v>0</v>
      </c>
      <c r="O4725" s="6" t="n">
        <f aca="false">IF(1_Data_EDA!D4726="Pacific Asia",1,0)</f>
        <v>0</v>
      </c>
      <c r="P4725" s="6" t="n">
        <f aca="false">IF(1_Data_EDA!D4726="USCA",1,0)</f>
        <v>0</v>
      </c>
      <c r="Q4725" s="6" t="n">
        <f aca="false">IF(C4725&gt;MEDIAN(C$5:C$8004),1,0)</f>
        <v>0</v>
      </c>
      <c r="R4725" s="6" t="n">
        <f aca="false">IF(D4725&gt;2,1,0)</f>
        <v>1</v>
      </c>
    </row>
    <row r="4726" customFormat="false" ht="15" hidden="false" customHeight="true" outlineLevel="0" collapsed="false">
      <c r="A4726" s="6" t="n">
        <f aca="false">1_Data_EDA!O4727</f>
        <v>0</v>
      </c>
      <c r="B4726" s="6" t="n">
        <f aca="false">1_Data_EDA!H4727</f>
        <v>4</v>
      </c>
      <c r="C4726" s="7" t="n">
        <f aca="false">1_Data_EDA!I4727</f>
        <v>59.99000168</v>
      </c>
      <c r="D4726" s="6" t="n">
        <f aca="false">1_Data_EDA!J4727</f>
        <v>4</v>
      </c>
      <c r="E4726" s="7" t="n">
        <f aca="false">1_Data_EDA!K4727</f>
        <v>239.9600067</v>
      </c>
      <c r="F4726" s="7" t="n">
        <f aca="false">1_Data_EDA!L4727</f>
        <v>24</v>
      </c>
      <c r="G4726" s="8" t="n">
        <f aca="false">1_Data_EDA!M4727</f>
        <v>0.100000001</v>
      </c>
      <c r="H4726" s="6" t="n">
        <f aca="false">IF(1_Data_EDA!B4727="First Class",1,0)</f>
        <v>0</v>
      </c>
      <c r="I4726" s="6" t="n">
        <f aca="false">IF(1_Data_EDA!B4727="Second Class",1,0)</f>
        <v>0</v>
      </c>
      <c r="J4726" s="6" t="n">
        <f aca="false">IF(1_Data_EDA!B4727="Same Day",1,0)</f>
        <v>0</v>
      </c>
      <c r="K4726" s="6" t="n">
        <f aca="false">IF(1_Data_EDA!C4727="Corporate",1,0)</f>
        <v>1</v>
      </c>
      <c r="L4726" s="6" t="n">
        <f aca="false">IF(1_Data_EDA!C4727="Home Office",1,0)</f>
        <v>0</v>
      </c>
      <c r="M4726" s="6" t="n">
        <f aca="false">IF(1_Data_EDA!D4727="Europe",1,0)</f>
        <v>1</v>
      </c>
      <c r="N4726" s="6" t="n">
        <f aca="false">IF(1_Data_EDA!D4727="LATAM",1,0)</f>
        <v>0</v>
      </c>
      <c r="O4726" s="6" t="n">
        <f aca="false">IF(1_Data_EDA!D4727="Pacific Asia",1,0)</f>
        <v>0</v>
      </c>
      <c r="P4726" s="6" t="n">
        <f aca="false">IF(1_Data_EDA!D4727="USCA",1,0)</f>
        <v>0</v>
      </c>
      <c r="Q4726" s="6" t="n">
        <f aca="false">IF(C4726&gt;MEDIAN(C$5:C$8004),1,0)</f>
        <v>0</v>
      </c>
      <c r="R4726" s="6" t="n">
        <f aca="false">IF(D4726&gt;2,1,0)</f>
        <v>1</v>
      </c>
    </row>
    <row r="4727" customFormat="false" ht="15" hidden="false" customHeight="true" outlineLevel="0" collapsed="false">
      <c r="A4727" s="6" t="n">
        <f aca="false">1_Data_EDA!O4728</f>
        <v>1</v>
      </c>
      <c r="B4727" s="6" t="n">
        <f aca="false">1_Data_EDA!H4728</f>
        <v>4</v>
      </c>
      <c r="C4727" s="7" t="n">
        <f aca="false">1_Data_EDA!I4728</f>
        <v>99.98999786</v>
      </c>
      <c r="D4727" s="6" t="n">
        <f aca="false">1_Data_EDA!J4728</f>
        <v>5</v>
      </c>
      <c r="E4727" s="7" t="n">
        <f aca="false">1_Data_EDA!K4728</f>
        <v>499.9500122</v>
      </c>
      <c r="F4727" s="7" t="n">
        <f aca="false">1_Data_EDA!L4728</f>
        <v>74.98999786</v>
      </c>
      <c r="G4727" s="8" t="n">
        <f aca="false">1_Data_EDA!M4728</f>
        <v>0.150000006</v>
      </c>
      <c r="H4727" s="6" t="n">
        <f aca="false">IF(1_Data_EDA!B4728="First Class",1,0)</f>
        <v>0</v>
      </c>
      <c r="I4727" s="6" t="n">
        <f aca="false">IF(1_Data_EDA!B4728="Second Class",1,0)</f>
        <v>0</v>
      </c>
      <c r="J4727" s="6" t="n">
        <f aca="false">IF(1_Data_EDA!B4728="Same Day",1,0)</f>
        <v>0</v>
      </c>
      <c r="K4727" s="6" t="n">
        <f aca="false">IF(1_Data_EDA!C4728="Corporate",1,0)</f>
        <v>0</v>
      </c>
      <c r="L4727" s="6" t="n">
        <f aca="false">IF(1_Data_EDA!C4728="Home Office",1,0)</f>
        <v>1</v>
      </c>
      <c r="M4727" s="6" t="n">
        <f aca="false">IF(1_Data_EDA!D4728="Europe",1,0)</f>
        <v>0</v>
      </c>
      <c r="N4727" s="6" t="n">
        <f aca="false">IF(1_Data_EDA!D4728="LATAM",1,0)</f>
        <v>0</v>
      </c>
      <c r="O4727" s="6" t="n">
        <f aca="false">IF(1_Data_EDA!D4728="Pacific Asia",1,0)</f>
        <v>0</v>
      </c>
      <c r="P4727" s="6" t="n">
        <f aca="false">IF(1_Data_EDA!D4728="USCA",1,0)</f>
        <v>1</v>
      </c>
      <c r="Q4727" s="6" t="n">
        <f aca="false">IF(C4727&gt;MEDIAN(C$5:C$8004),1,0)</f>
        <v>1</v>
      </c>
      <c r="R4727" s="6" t="n">
        <f aca="false">IF(D4727&gt;2,1,0)</f>
        <v>1</v>
      </c>
    </row>
    <row r="4728" customFormat="false" ht="15" hidden="false" customHeight="true" outlineLevel="0" collapsed="false">
      <c r="A4728" s="6" t="n">
        <f aca="false">1_Data_EDA!O4729</f>
        <v>1</v>
      </c>
      <c r="B4728" s="6" t="n">
        <f aca="false">1_Data_EDA!H4729</f>
        <v>1</v>
      </c>
      <c r="C4728" s="7" t="n">
        <f aca="false">1_Data_EDA!I4729</f>
        <v>39.99000168</v>
      </c>
      <c r="D4728" s="6" t="n">
        <f aca="false">1_Data_EDA!J4729</f>
        <v>3</v>
      </c>
      <c r="E4728" s="7" t="n">
        <f aca="false">1_Data_EDA!K4729</f>
        <v>119.9700012</v>
      </c>
      <c r="F4728" s="7" t="n">
        <f aca="false">1_Data_EDA!L4729</f>
        <v>0</v>
      </c>
      <c r="G4728" s="8" t="n">
        <f aca="false">1_Data_EDA!M4729</f>
        <v>0</v>
      </c>
      <c r="H4728" s="6" t="n">
        <f aca="false">IF(1_Data_EDA!B4729="First Class",1,0)</f>
        <v>1</v>
      </c>
      <c r="I4728" s="6" t="n">
        <f aca="false">IF(1_Data_EDA!B4729="Second Class",1,0)</f>
        <v>0</v>
      </c>
      <c r="J4728" s="6" t="n">
        <f aca="false">IF(1_Data_EDA!B4729="Same Day",1,0)</f>
        <v>0</v>
      </c>
      <c r="K4728" s="6" t="n">
        <f aca="false">IF(1_Data_EDA!C4729="Corporate",1,0)</f>
        <v>1</v>
      </c>
      <c r="L4728" s="6" t="n">
        <f aca="false">IF(1_Data_EDA!C4729="Home Office",1,0)</f>
        <v>0</v>
      </c>
      <c r="M4728" s="6" t="n">
        <f aca="false">IF(1_Data_EDA!D4729="Europe",1,0)</f>
        <v>0</v>
      </c>
      <c r="N4728" s="6" t="n">
        <f aca="false">IF(1_Data_EDA!D4729="LATAM",1,0)</f>
        <v>1</v>
      </c>
      <c r="O4728" s="6" t="n">
        <f aca="false">IF(1_Data_EDA!D4729="Pacific Asia",1,0)</f>
        <v>0</v>
      </c>
      <c r="P4728" s="6" t="n">
        <f aca="false">IF(1_Data_EDA!D4729="USCA",1,0)</f>
        <v>0</v>
      </c>
      <c r="Q4728" s="6" t="n">
        <f aca="false">IF(C4728&gt;MEDIAN(C$5:C$8004),1,0)</f>
        <v>0</v>
      </c>
      <c r="R4728" s="6" t="n">
        <f aca="false">IF(D4728&gt;2,1,0)</f>
        <v>1</v>
      </c>
    </row>
    <row r="4729" customFormat="false" ht="15" hidden="false" customHeight="true" outlineLevel="0" collapsed="false">
      <c r="A4729" s="6" t="n">
        <f aca="false">1_Data_EDA!O4730</f>
        <v>1</v>
      </c>
      <c r="B4729" s="6" t="n">
        <f aca="false">1_Data_EDA!H4730</f>
        <v>4</v>
      </c>
      <c r="C4729" s="7" t="n">
        <f aca="false">1_Data_EDA!I4730</f>
        <v>199.9900055</v>
      </c>
      <c r="D4729" s="6" t="n">
        <f aca="false">1_Data_EDA!J4730</f>
        <v>1</v>
      </c>
      <c r="E4729" s="7" t="n">
        <f aca="false">1_Data_EDA!K4730</f>
        <v>199.9900055</v>
      </c>
      <c r="F4729" s="7" t="n">
        <f aca="false">1_Data_EDA!L4730</f>
        <v>34</v>
      </c>
      <c r="G4729" s="8" t="n">
        <f aca="false">1_Data_EDA!M4730</f>
        <v>0.170000002</v>
      </c>
      <c r="H4729" s="6" t="n">
        <f aca="false">IF(1_Data_EDA!B4730="First Class",1,0)</f>
        <v>0</v>
      </c>
      <c r="I4729" s="6" t="n">
        <f aca="false">IF(1_Data_EDA!B4730="Second Class",1,0)</f>
        <v>0</v>
      </c>
      <c r="J4729" s="6" t="n">
        <f aca="false">IF(1_Data_EDA!B4730="Same Day",1,0)</f>
        <v>0</v>
      </c>
      <c r="K4729" s="6" t="n">
        <f aca="false">IF(1_Data_EDA!C4730="Corporate",1,0)</f>
        <v>1</v>
      </c>
      <c r="L4729" s="6" t="n">
        <f aca="false">IF(1_Data_EDA!C4730="Home Office",1,0)</f>
        <v>0</v>
      </c>
      <c r="M4729" s="6" t="n">
        <f aca="false">IF(1_Data_EDA!D4730="Europe",1,0)</f>
        <v>1</v>
      </c>
      <c r="N4729" s="6" t="n">
        <f aca="false">IF(1_Data_EDA!D4730="LATAM",1,0)</f>
        <v>0</v>
      </c>
      <c r="O4729" s="6" t="n">
        <f aca="false">IF(1_Data_EDA!D4730="Pacific Asia",1,0)</f>
        <v>0</v>
      </c>
      <c r="P4729" s="6" t="n">
        <f aca="false">IF(1_Data_EDA!D4730="USCA",1,0)</f>
        <v>0</v>
      </c>
      <c r="Q4729" s="6" t="n">
        <f aca="false">IF(C4729&gt;MEDIAN(C$5:C$8004),1,0)</f>
        <v>1</v>
      </c>
      <c r="R4729" s="6" t="n">
        <f aca="false">IF(D4729&gt;2,1,0)</f>
        <v>0</v>
      </c>
    </row>
    <row r="4730" customFormat="false" ht="15" hidden="false" customHeight="true" outlineLevel="0" collapsed="false">
      <c r="A4730" s="6" t="n">
        <f aca="false">1_Data_EDA!O4731</f>
        <v>1</v>
      </c>
      <c r="B4730" s="6" t="n">
        <f aca="false">1_Data_EDA!H4731</f>
        <v>1</v>
      </c>
      <c r="C4730" s="7" t="n">
        <f aca="false">1_Data_EDA!I4731</f>
        <v>49.97999954</v>
      </c>
      <c r="D4730" s="6" t="n">
        <f aca="false">1_Data_EDA!J4731</f>
        <v>5</v>
      </c>
      <c r="E4730" s="7" t="n">
        <f aca="false">1_Data_EDA!K4731</f>
        <v>249.8999939</v>
      </c>
      <c r="F4730" s="7" t="n">
        <f aca="false">1_Data_EDA!L4731</f>
        <v>7.5</v>
      </c>
      <c r="G4730" s="8" t="n">
        <f aca="false">1_Data_EDA!M4731</f>
        <v>0.029999999</v>
      </c>
      <c r="H4730" s="6" t="n">
        <f aca="false">IF(1_Data_EDA!B4731="First Class",1,0)</f>
        <v>1</v>
      </c>
      <c r="I4730" s="6" t="n">
        <f aca="false">IF(1_Data_EDA!B4731="Second Class",1,0)</f>
        <v>0</v>
      </c>
      <c r="J4730" s="6" t="n">
        <f aca="false">IF(1_Data_EDA!B4731="Same Day",1,0)</f>
        <v>0</v>
      </c>
      <c r="K4730" s="6" t="n">
        <f aca="false">IF(1_Data_EDA!C4731="Corporate",1,0)</f>
        <v>0</v>
      </c>
      <c r="L4730" s="6" t="n">
        <f aca="false">IF(1_Data_EDA!C4731="Home Office",1,0)</f>
        <v>0</v>
      </c>
      <c r="M4730" s="6" t="n">
        <f aca="false">IF(1_Data_EDA!D4731="Europe",1,0)</f>
        <v>0</v>
      </c>
      <c r="N4730" s="6" t="n">
        <f aca="false">IF(1_Data_EDA!D4731="LATAM",1,0)</f>
        <v>0</v>
      </c>
      <c r="O4730" s="6" t="n">
        <f aca="false">IF(1_Data_EDA!D4731="Pacific Asia",1,0)</f>
        <v>0</v>
      </c>
      <c r="P4730" s="6" t="n">
        <f aca="false">IF(1_Data_EDA!D4731="USCA",1,0)</f>
        <v>1</v>
      </c>
      <c r="Q4730" s="6" t="n">
        <f aca="false">IF(C4730&gt;MEDIAN(C$5:C$8004),1,0)</f>
        <v>0</v>
      </c>
      <c r="R4730" s="6" t="n">
        <f aca="false">IF(D4730&gt;2,1,0)</f>
        <v>1</v>
      </c>
    </row>
    <row r="4731" customFormat="false" ht="15" hidden="false" customHeight="true" outlineLevel="0" collapsed="false">
      <c r="A4731" s="6" t="n">
        <f aca="false">1_Data_EDA!O4732</f>
        <v>0</v>
      </c>
      <c r="B4731" s="6" t="n">
        <f aca="false">1_Data_EDA!H4732</f>
        <v>4</v>
      </c>
      <c r="C4731" s="7" t="n">
        <f aca="false">1_Data_EDA!I4732</f>
        <v>39.99000168</v>
      </c>
      <c r="D4731" s="6" t="n">
        <f aca="false">1_Data_EDA!J4732</f>
        <v>5</v>
      </c>
      <c r="E4731" s="7" t="n">
        <f aca="false">1_Data_EDA!K4732</f>
        <v>199.9499969</v>
      </c>
      <c r="F4731" s="7" t="n">
        <f aca="false">1_Data_EDA!L4732</f>
        <v>0</v>
      </c>
      <c r="G4731" s="8" t="n">
        <f aca="false">1_Data_EDA!M4732</f>
        <v>0</v>
      </c>
      <c r="H4731" s="6" t="n">
        <f aca="false">IF(1_Data_EDA!B4732="First Class",1,0)</f>
        <v>0</v>
      </c>
      <c r="I4731" s="6" t="n">
        <f aca="false">IF(1_Data_EDA!B4732="Second Class",1,0)</f>
        <v>0</v>
      </c>
      <c r="J4731" s="6" t="n">
        <f aca="false">IF(1_Data_EDA!B4732="Same Day",1,0)</f>
        <v>0</v>
      </c>
      <c r="K4731" s="6" t="n">
        <f aca="false">IF(1_Data_EDA!C4732="Corporate",1,0)</f>
        <v>0</v>
      </c>
      <c r="L4731" s="6" t="n">
        <f aca="false">IF(1_Data_EDA!C4732="Home Office",1,0)</f>
        <v>0</v>
      </c>
      <c r="M4731" s="6" t="n">
        <f aca="false">IF(1_Data_EDA!D4732="Europe",1,0)</f>
        <v>1</v>
      </c>
      <c r="N4731" s="6" t="n">
        <f aca="false">IF(1_Data_EDA!D4732="LATAM",1,0)</f>
        <v>0</v>
      </c>
      <c r="O4731" s="6" t="n">
        <f aca="false">IF(1_Data_EDA!D4732="Pacific Asia",1,0)</f>
        <v>0</v>
      </c>
      <c r="P4731" s="6" t="n">
        <f aca="false">IF(1_Data_EDA!D4732="USCA",1,0)</f>
        <v>0</v>
      </c>
      <c r="Q4731" s="6" t="n">
        <f aca="false">IF(C4731&gt;MEDIAN(C$5:C$8004),1,0)</f>
        <v>0</v>
      </c>
      <c r="R4731" s="6" t="n">
        <f aca="false">IF(D4731&gt;2,1,0)</f>
        <v>1</v>
      </c>
    </row>
    <row r="4732" customFormat="false" ht="15" hidden="false" customHeight="true" outlineLevel="0" collapsed="false">
      <c r="A4732" s="6" t="n">
        <f aca="false">1_Data_EDA!O4733</f>
        <v>1</v>
      </c>
      <c r="B4732" s="6" t="n">
        <f aca="false">1_Data_EDA!H4733</f>
        <v>4</v>
      </c>
      <c r="C4732" s="7" t="n">
        <f aca="false">1_Data_EDA!I4733</f>
        <v>399.980011</v>
      </c>
      <c r="D4732" s="6" t="n">
        <f aca="false">1_Data_EDA!J4733</f>
        <v>1</v>
      </c>
      <c r="E4732" s="7" t="n">
        <f aca="false">1_Data_EDA!K4733</f>
        <v>399.980011</v>
      </c>
      <c r="F4732" s="7" t="n">
        <f aca="false">1_Data_EDA!L4733</f>
        <v>40</v>
      </c>
      <c r="G4732" s="8" t="n">
        <f aca="false">1_Data_EDA!M4733</f>
        <v>0.100000001</v>
      </c>
      <c r="H4732" s="6" t="n">
        <f aca="false">IF(1_Data_EDA!B4733="First Class",1,0)</f>
        <v>0</v>
      </c>
      <c r="I4732" s="6" t="n">
        <f aca="false">IF(1_Data_EDA!B4733="Second Class",1,0)</f>
        <v>0</v>
      </c>
      <c r="J4732" s="6" t="n">
        <f aca="false">IF(1_Data_EDA!B4733="Same Day",1,0)</f>
        <v>0</v>
      </c>
      <c r="K4732" s="6" t="n">
        <f aca="false">IF(1_Data_EDA!C4733="Corporate",1,0)</f>
        <v>0</v>
      </c>
      <c r="L4732" s="6" t="n">
        <f aca="false">IF(1_Data_EDA!C4733="Home Office",1,0)</f>
        <v>1</v>
      </c>
      <c r="M4732" s="6" t="n">
        <f aca="false">IF(1_Data_EDA!D4733="Europe",1,0)</f>
        <v>1</v>
      </c>
      <c r="N4732" s="6" t="n">
        <f aca="false">IF(1_Data_EDA!D4733="LATAM",1,0)</f>
        <v>0</v>
      </c>
      <c r="O4732" s="6" t="n">
        <f aca="false">IF(1_Data_EDA!D4733="Pacific Asia",1,0)</f>
        <v>0</v>
      </c>
      <c r="P4732" s="6" t="n">
        <f aca="false">IF(1_Data_EDA!D4733="USCA",1,0)</f>
        <v>0</v>
      </c>
      <c r="Q4732" s="6" t="n">
        <f aca="false">IF(C4732&gt;MEDIAN(C$5:C$8004),1,0)</f>
        <v>1</v>
      </c>
      <c r="R4732" s="6" t="n">
        <f aca="false">IF(D4732&gt;2,1,0)</f>
        <v>0</v>
      </c>
    </row>
    <row r="4733" customFormat="false" ht="15" hidden="false" customHeight="true" outlineLevel="0" collapsed="false">
      <c r="A4733" s="6" t="n">
        <f aca="false">1_Data_EDA!O4734</f>
        <v>0</v>
      </c>
      <c r="B4733" s="6" t="n">
        <f aca="false">1_Data_EDA!H4734</f>
        <v>4</v>
      </c>
      <c r="C4733" s="7" t="n">
        <f aca="false">1_Data_EDA!I4734</f>
        <v>99.98999786</v>
      </c>
      <c r="D4733" s="6" t="n">
        <f aca="false">1_Data_EDA!J4734</f>
        <v>2</v>
      </c>
      <c r="E4733" s="7" t="n">
        <f aca="false">1_Data_EDA!K4734</f>
        <v>199.9799957</v>
      </c>
      <c r="F4733" s="7" t="n">
        <f aca="false">1_Data_EDA!L4734</f>
        <v>30</v>
      </c>
      <c r="G4733" s="8" t="n">
        <f aca="false">1_Data_EDA!M4734</f>
        <v>0.150000006</v>
      </c>
      <c r="H4733" s="6" t="n">
        <f aca="false">IF(1_Data_EDA!B4734="First Class",1,0)</f>
        <v>0</v>
      </c>
      <c r="I4733" s="6" t="n">
        <f aca="false">IF(1_Data_EDA!B4734="Second Class",1,0)</f>
        <v>0</v>
      </c>
      <c r="J4733" s="6" t="n">
        <f aca="false">IF(1_Data_EDA!B4734="Same Day",1,0)</f>
        <v>0</v>
      </c>
      <c r="K4733" s="6" t="n">
        <f aca="false">IF(1_Data_EDA!C4734="Corporate",1,0)</f>
        <v>0</v>
      </c>
      <c r="L4733" s="6" t="n">
        <f aca="false">IF(1_Data_EDA!C4734="Home Office",1,0)</f>
        <v>0</v>
      </c>
      <c r="M4733" s="6" t="n">
        <f aca="false">IF(1_Data_EDA!D4734="Europe",1,0)</f>
        <v>0</v>
      </c>
      <c r="N4733" s="6" t="n">
        <f aca="false">IF(1_Data_EDA!D4734="LATAM",1,0)</f>
        <v>1</v>
      </c>
      <c r="O4733" s="6" t="n">
        <f aca="false">IF(1_Data_EDA!D4734="Pacific Asia",1,0)</f>
        <v>0</v>
      </c>
      <c r="P4733" s="6" t="n">
        <f aca="false">IF(1_Data_EDA!D4734="USCA",1,0)</f>
        <v>0</v>
      </c>
      <c r="Q4733" s="6" t="n">
        <f aca="false">IF(C4733&gt;MEDIAN(C$5:C$8004),1,0)</f>
        <v>1</v>
      </c>
      <c r="R4733" s="6" t="n">
        <f aca="false">IF(D4733&gt;2,1,0)</f>
        <v>0</v>
      </c>
    </row>
    <row r="4734" customFormat="false" ht="15" hidden="false" customHeight="true" outlineLevel="0" collapsed="false">
      <c r="A4734" s="6" t="n">
        <f aca="false">1_Data_EDA!O4735</f>
        <v>0</v>
      </c>
      <c r="B4734" s="6" t="n">
        <f aca="false">1_Data_EDA!H4735</f>
        <v>4</v>
      </c>
      <c r="C4734" s="7" t="n">
        <f aca="false">1_Data_EDA!I4735</f>
        <v>49.97999954</v>
      </c>
      <c r="D4734" s="6" t="n">
        <f aca="false">1_Data_EDA!J4735</f>
        <v>4</v>
      </c>
      <c r="E4734" s="7" t="n">
        <f aca="false">1_Data_EDA!K4735</f>
        <v>199.9199982</v>
      </c>
      <c r="F4734" s="7" t="n">
        <f aca="false">1_Data_EDA!L4735</f>
        <v>17.98999977</v>
      </c>
      <c r="G4734" s="8" t="n">
        <f aca="false">1_Data_EDA!M4735</f>
        <v>0.090000004</v>
      </c>
      <c r="H4734" s="6" t="n">
        <f aca="false">IF(1_Data_EDA!B4735="First Class",1,0)</f>
        <v>0</v>
      </c>
      <c r="I4734" s="6" t="n">
        <f aca="false">IF(1_Data_EDA!B4735="Second Class",1,0)</f>
        <v>0</v>
      </c>
      <c r="J4734" s="6" t="n">
        <f aca="false">IF(1_Data_EDA!B4735="Same Day",1,0)</f>
        <v>0</v>
      </c>
      <c r="K4734" s="6" t="n">
        <f aca="false">IF(1_Data_EDA!C4735="Corporate",1,0)</f>
        <v>0</v>
      </c>
      <c r="L4734" s="6" t="n">
        <f aca="false">IF(1_Data_EDA!C4735="Home Office",1,0)</f>
        <v>1</v>
      </c>
      <c r="M4734" s="6" t="n">
        <f aca="false">IF(1_Data_EDA!D4735="Europe",1,0)</f>
        <v>0</v>
      </c>
      <c r="N4734" s="6" t="n">
        <f aca="false">IF(1_Data_EDA!D4735="LATAM",1,0)</f>
        <v>0</v>
      </c>
      <c r="O4734" s="6" t="n">
        <f aca="false">IF(1_Data_EDA!D4735="Pacific Asia",1,0)</f>
        <v>1</v>
      </c>
      <c r="P4734" s="6" t="n">
        <f aca="false">IF(1_Data_EDA!D4735="USCA",1,0)</f>
        <v>0</v>
      </c>
      <c r="Q4734" s="6" t="n">
        <f aca="false">IF(C4734&gt;MEDIAN(C$5:C$8004),1,0)</f>
        <v>0</v>
      </c>
      <c r="R4734" s="6" t="n">
        <f aca="false">IF(D4734&gt;2,1,0)</f>
        <v>1</v>
      </c>
    </row>
    <row r="4735" customFormat="false" ht="15" hidden="false" customHeight="true" outlineLevel="0" collapsed="false">
      <c r="A4735" s="6" t="n">
        <f aca="false">1_Data_EDA!O4736</f>
        <v>1</v>
      </c>
      <c r="B4735" s="6" t="n">
        <f aca="false">1_Data_EDA!H4736</f>
        <v>0</v>
      </c>
      <c r="C4735" s="7" t="n">
        <f aca="false">1_Data_EDA!I4736</f>
        <v>50</v>
      </c>
      <c r="D4735" s="6" t="n">
        <f aca="false">1_Data_EDA!J4736</f>
        <v>2</v>
      </c>
      <c r="E4735" s="7" t="n">
        <f aca="false">1_Data_EDA!K4736</f>
        <v>100</v>
      </c>
      <c r="F4735" s="7" t="n">
        <f aca="false">1_Data_EDA!L4736</f>
        <v>15</v>
      </c>
      <c r="G4735" s="8" t="n">
        <f aca="false">1_Data_EDA!M4736</f>
        <v>0.150000006</v>
      </c>
      <c r="H4735" s="6" t="n">
        <f aca="false">IF(1_Data_EDA!B4736="First Class",1,0)</f>
        <v>0</v>
      </c>
      <c r="I4735" s="6" t="n">
        <f aca="false">IF(1_Data_EDA!B4736="Second Class",1,0)</f>
        <v>0</v>
      </c>
      <c r="J4735" s="6" t="n">
        <f aca="false">IF(1_Data_EDA!B4736="Same Day",1,0)</f>
        <v>1</v>
      </c>
      <c r="K4735" s="6" t="n">
        <f aca="false">IF(1_Data_EDA!C4736="Corporate",1,0)</f>
        <v>1</v>
      </c>
      <c r="L4735" s="6" t="n">
        <f aca="false">IF(1_Data_EDA!C4736="Home Office",1,0)</f>
        <v>0</v>
      </c>
      <c r="M4735" s="6" t="n">
        <f aca="false">IF(1_Data_EDA!D4736="Europe",1,0)</f>
        <v>0</v>
      </c>
      <c r="N4735" s="6" t="n">
        <f aca="false">IF(1_Data_EDA!D4736="LATAM",1,0)</f>
        <v>0</v>
      </c>
      <c r="O4735" s="6" t="n">
        <f aca="false">IF(1_Data_EDA!D4736="Pacific Asia",1,0)</f>
        <v>1</v>
      </c>
      <c r="P4735" s="6" t="n">
        <f aca="false">IF(1_Data_EDA!D4736="USCA",1,0)</f>
        <v>0</v>
      </c>
      <c r="Q4735" s="6" t="n">
        <f aca="false">IF(C4735&gt;MEDIAN(C$5:C$8004),1,0)</f>
        <v>0</v>
      </c>
      <c r="R4735" s="6" t="n">
        <f aca="false">IF(D4735&gt;2,1,0)</f>
        <v>0</v>
      </c>
    </row>
    <row r="4736" customFormat="false" ht="15" hidden="false" customHeight="true" outlineLevel="0" collapsed="false">
      <c r="A4736" s="6" t="n">
        <f aca="false">1_Data_EDA!O4737</f>
        <v>1</v>
      </c>
      <c r="B4736" s="6" t="n">
        <f aca="false">1_Data_EDA!H4737</f>
        <v>4</v>
      </c>
      <c r="C4736" s="7" t="n">
        <f aca="false">1_Data_EDA!I4737</f>
        <v>99.98999786</v>
      </c>
      <c r="D4736" s="6" t="n">
        <f aca="false">1_Data_EDA!J4737</f>
        <v>4</v>
      </c>
      <c r="E4736" s="7" t="n">
        <f aca="false">1_Data_EDA!K4737</f>
        <v>399.9599915</v>
      </c>
      <c r="F4736" s="7" t="n">
        <f aca="false">1_Data_EDA!L4737</f>
        <v>22</v>
      </c>
      <c r="G4736" s="8" t="n">
        <f aca="false">1_Data_EDA!M4737</f>
        <v>0.059999999</v>
      </c>
      <c r="H4736" s="6" t="n">
        <f aca="false">IF(1_Data_EDA!B4737="First Class",1,0)</f>
        <v>0</v>
      </c>
      <c r="I4736" s="6" t="n">
        <f aca="false">IF(1_Data_EDA!B4737="Second Class",1,0)</f>
        <v>0</v>
      </c>
      <c r="J4736" s="6" t="n">
        <f aca="false">IF(1_Data_EDA!B4737="Same Day",1,0)</f>
        <v>0</v>
      </c>
      <c r="K4736" s="6" t="n">
        <f aca="false">IF(1_Data_EDA!C4737="Corporate",1,0)</f>
        <v>0</v>
      </c>
      <c r="L4736" s="6" t="n">
        <f aca="false">IF(1_Data_EDA!C4737="Home Office",1,0)</f>
        <v>0</v>
      </c>
      <c r="M4736" s="6" t="n">
        <f aca="false">IF(1_Data_EDA!D4737="Europe",1,0)</f>
        <v>1</v>
      </c>
      <c r="N4736" s="6" t="n">
        <f aca="false">IF(1_Data_EDA!D4737="LATAM",1,0)</f>
        <v>0</v>
      </c>
      <c r="O4736" s="6" t="n">
        <f aca="false">IF(1_Data_EDA!D4737="Pacific Asia",1,0)</f>
        <v>0</v>
      </c>
      <c r="P4736" s="6" t="n">
        <f aca="false">IF(1_Data_EDA!D4737="USCA",1,0)</f>
        <v>0</v>
      </c>
      <c r="Q4736" s="6" t="n">
        <f aca="false">IF(C4736&gt;MEDIAN(C$5:C$8004),1,0)</f>
        <v>1</v>
      </c>
      <c r="R4736" s="6" t="n">
        <f aca="false">IF(D4736&gt;2,1,0)</f>
        <v>1</v>
      </c>
    </row>
    <row r="4737" customFormat="false" ht="15" hidden="false" customHeight="true" outlineLevel="0" collapsed="false">
      <c r="A4737" s="6" t="n">
        <f aca="false">1_Data_EDA!O4738</f>
        <v>1</v>
      </c>
      <c r="B4737" s="6" t="n">
        <f aca="false">1_Data_EDA!H4738</f>
        <v>4</v>
      </c>
      <c r="C4737" s="7" t="n">
        <f aca="false">1_Data_EDA!I4738</f>
        <v>357.1000061</v>
      </c>
      <c r="D4737" s="6" t="n">
        <f aca="false">1_Data_EDA!J4738</f>
        <v>1</v>
      </c>
      <c r="E4737" s="7" t="n">
        <f aca="false">1_Data_EDA!K4738</f>
        <v>357.1000061</v>
      </c>
      <c r="F4737" s="7" t="n">
        <f aca="false">1_Data_EDA!L4738</f>
        <v>19.63999939</v>
      </c>
      <c r="G4737" s="8" t="n">
        <f aca="false">1_Data_EDA!M4738</f>
        <v>0.059999999</v>
      </c>
      <c r="H4737" s="6" t="n">
        <f aca="false">IF(1_Data_EDA!B4738="First Class",1,0)</f>
        <v>0</v>
      </c>
      <c r="I4737" s="6" t="n">
        <f aca="false">IF(1_Data_EDA!B4738="Second Class",1,0)</f>
        <v>0</v>
      </c>
      <c r="J4737" s="6" t="n">
        <f aca="false">IF(1_Data_EDA!B4738="Same Day",1,0)</f>
        <v>0</v>
      </c>
      <c r="K4737" s="6" t="n">
        <f aca="false">IF(1_Data_EDA!C4738="Corporate",1,0)</f>
        <v>1</v>
      </c>
      <c r="L4737" s="6" t="n">
        <f aca="false">IF(1_Data_EDA!C4738="Home Office",1,0)</f>
        <v>0</v>
      </c>
      <c r="M4737" s="6" t="n">
        <f aca="false">IF(1_Data_EDA!D4738="Europe",1,0)</f>
        <v>1</v>
      </c>
      <c r="N4737" s="6" t="n">
        <f aca="false">IF(1_Data_EDA!D4738="LATAM",1,0)</f>
        <v>0</v>
      </c>
      <c r="O4737" s="6" t="n">
        <f aca="false">IF(1_Data_EDA!D4738="Pacific Asia",1,0)</f>
        <v>0</v>
      </c>
      <c r="P4737" s="6" t="n">
        <f aca="false">IF(1_Data_EDA!D4738="USCA",1,0)</f>
        <v>0</v>
      </c>
      <c r="Q4737" s="6" t="n">
        <f aca="false">IF(C4737&gt;MEDIAN(C$5:C$8004),1,0)</f>
        <v>1</v>
      </c>
      <c r="R4737" s="6" t="n">
        <f aca="false">IF(D4737&gt;2,1,0)</f>
        <v>0</v>
      </c>
    </row>
    <row r="4738" customFormat="false" ht="15" hidden="false" customHeight="true" outlineLevel="0" collapsed="false">
      <c r="A4738" s="6" t="n">
        <f aca="false">1_Data_EDA!O4739</f>
        <v>1</v>
      </c>
      <c r="B4738" s="6" t="n">
        <f aca="false">1_Data_EDA!H4739</f>
        <v>4</v>
      </c>
      <c r="C4738" s="7" t="n">
        <f aca="false">1_Data_EDA!I4739</f>
        <v>199.9900055</v>
      </c>
      <c r="D4738" s="6" t="n">
        <f aca="false">1_Data_EDA!J4739</f>
        <v>1</v>
      </c>
      <c r="E4738" s="7" t="n">
        <f aca="false">1_Data_EDA!K4739</f>
        <v>199.9900055</v>
      </c>
      <c r="F4738" s="7" t="n">
        <f aca="false">1_Data_EDA!L4739</f>
        <v>18</v>
      </c>
      <c r="G4738" s="8" t="n">
        <f aca="false">1_Data_EDA!M4739</f>
        <v>0.090000004</v>
      </c>
      <c r="H4738" s="6" t="n">
        <f aca="false">IF(1_Data_EDA!B4739="First Class",1,0)</f>
        <v>0</v>
      </c>
      <c r="I4738" s="6" t="n">
        <f aca="false">IF(1_Data_EDA!B4739="Second Class",1,0)</f>
        <v>0</v>
      </c>
      <c r="J4738" s="6" t="n">
        <f aca="false">IF(1_Data_EDA!B4739="Same Day",1,0)</f>
        <v>0</v>
      </c>
      <c r="K4738" s="6" t="n">
        <f aca="false">IF(1_Data_EDA!C4739="Corporate",1,0)</f>
        <v>0</v>
      </c>
      <c r="L4738" s="6" t="n">
        <f aca="false">IF(1_Data_EDA!C4739="Home Office",1,0)</f>
        <v>0</v>
      </c>
      <c r="M4738" s="6" t="n">
        <f aca="false">IF(1_Data_EDA!D4739="Europe",1,0)</f>
        <v>0</v>
      </c>
      <c r="N4738" s="6" t="n">
        <f aca="false">IF(1_Data_EDA!D4739="LATAM",1,0)</f>
        <v>0</v>
      </c>
      <c r="O4738" s="6" t="n">
        <f aca="false">IF(1_Data_EDA!D4739="Pacific Asia",1,0)</f>
        <v>1</v>
      </c>
      <c r="P4738" s="6" t="n">
        <f aca="false">IF(1_Data_EDA!D4739="USCA",1,0)</f>
        <v>0</v>
      </c>
      <c r="Q4738" s="6" t="n">
        <f aca="false">IF(C4738&gt;MEDIAN(C$5:C$8004),1,0)</f>
        <v>1</v>
      </c>
      <c r="R4738" s="6" t="n">
        <f aca="false">IF(D4738&gt;2,1,0)</f>
        <v>0</v>
      </c>
    </row>
    <row r="4739" customFormat="false" ht="15" hidden="false" customHeight="true" outlineLevel="0" collapsed="false">
      <c r="A4739" s="6" t="n">
        <f aca="false">1_Data_EDA!O4740</f>
        <v>0</v>
      </c>
      <c r="B4739" s="6" t="n">
        <f aca="false">1_Data_EDA!H4740</f>
        <v>4</v>
      </c>
      <c r="C4739" s="7" t="n">
        <f aca="false">1_Data_EDA!I4740</f>
        <v>49.97999954</v>
      </c>
      <c r="D4739" s="6" t="n">
        <f aca="false">1_Data_EDA!J4740</f>
        <v>4</v>
      </c>
      <c r="E4739" s="7" t="n">
        <f aca="false">1_Data_EDA!K4740</f>
        <v>199.9199982</v>
      </c>
      <c r="F4739" s="7" t="n">
        <f aca="false">1_Data_EDA!L4740</f>
        <v>2</v>
      </c>
      <c r="G4739" s="8" t="n">
        <f aca="false">1_Data_EDA!M4740</f>
        <v>0.01</v>
      </c>
      <c r="H4739" s="6" t="n">
        <f aca="false">IF(1_Data_EDA!B4740="First Class",1,0)</f>
        <v>0</v>
      </c>
      <c r="I4739" s="6" t="n">
        <f aca="false">IF(1_Data_EDA!B4740="Second Class",1,0)</f>
        <v>0</v>
      </c>
      <c r="J4739" s="6" t="n">
        <f aca="false">IF(1_Data_EDA!B4740="Same Day",1,0)</f>
        <v>0</v>
      </c>
      <c r="K4739" s="6" t="n">
        <f aca="false">IF(1_Data_EDA!C4740="Corporate",1,0)</f>
        <v>0</v>
      </c>
      <c r="L4739" s="6" t="n">
        <f aca="false">IF(1_Data_EDA!C4740="Home Office",1,0)</f>
        <v>1</v>
      </c>
      <c r="M4739" s="6" t="n">
        <f aca="false">IF(1_Data_EDA!D4740="Europe",1,0)</f>
        <v>0</v>
      </c>
      <c r="N4739" s="6" t="n">
        <f aca="false">IF(1_Data_EDA!D4740="LATAM",1,0)</f>
        <v>0</v>
      </c>
      <c r="O4739" s="6" t="n">
        <f aca="false">IF(1_Data_EDA!D4740="Pacific Asia",1,0)</f>
        <v>1</v>
      </c>
      <c r="P4739" s="6" t="n">
        <f aca="false">IF(1_Data_EDA!D4740="USCA",1,0)</f>
        <v>0</v>
      </c>
      <c r="Q4739" s="6" t="n">
        <f aca="false">IF(C4739&gt;MEDIAN(C$5:C$8004),1,0)</f>
        <v>0</v>
      </c>
      <c r="R4739" s="6" t="n">
        <f aca="false">IF(D4739&gt;2,1,0)</f>
        <v>1</v>
      </c>
    </row>
    <row r="4740" customFormat="false" ht="15" hidden="false" customHeight="true" outlineLevel="0" collapsed="false">
      <c r="A4740" s="6" t="n">
        <f aca="false">1_Data_EDA!O4741</f>
        <v>1</v>
      </c>
      <c r="B4740" s="6" t="n">
        <f aca="false">1_Data_EDA!H4741</f>
        <v>4</v>
      </c>
      <c r="C4740" s="7" t="n">
        <f aca="false">1_Data_EDA!I4741</f>
        <v>129.9900055</v>
      </c>
      <c r="D4740" s="6" t="n">
        <f aca="false">1_Data_EDA!J4741</f>
        <v>1</v>
      </c>
      <c r="E4740" s="7" t="n">
        <f aca="false">1_Data_EDA!K4741</f>
        <v>129.9900055</v>
      </c>
      <c r="F4740" s="7" t="n">
        <f aca="false">1_Data_EDA!L4741</f>
        <v>22.10000038</v>
      </c>
      <c r="G4740" s="8" t="n">
        <f aca="false">1_Data_EDA!M4741</f>
        <v>0.170000002</v>
      </c>
      <c r="H4740" s="6" t="n">
        <f aca="false">IF(1_Data_EDA!B4741="First Class",1,0)</f>
        <v>0</v>
      </c>
      <c r="I4740" s="6" t="n">
        <f aca="false">IF(1_Data_EDA!B4741="Second Class",1,0)</f>
        <v>0</v>
      </c>
      <c r="J4740" s="6" t="n">
        <f aca="false">IF(1_Data_EDA!B4741="Same Day",1,0)</f>
        <v>0</v>
      </c>
      <c r="K4740" s="6" t="n">
        <f aca="false">IF(1_Data_EDA!C4741="Corporate",1,0)</f>
        <v>1</v>
      </c>
      <c r="L4740" s="6" t="n">
        <f aca="false">IF(1_Data_EDA!C4741="Home Office",1,0)</f>
        <v>0</v>
      </c>
      <c r="M4740" s="6" t="n">
        <f aca="false">IF(1_Data_EDA!D4741="Europe",1,0)</f>
        <v>1</v>
      </c>
      <c r="N4740" s="6" t="n">
        <f aca="false">IF(1_Data_EDA!D4741="LATAM",1,0)</f>
        <v>0</v>
      </c>
      <c r="O4740" s="6" t="n">
        <f aca="false">IF(1_Data_EDA!D4741="Pacific Asia",1,0)</f>
        <v>0</v>
      </c>
      <c r="P4740" s="6" t="n">
        <f aca="false">IF(1_Data_EDA!D4741="USCA",1,0)</f>
        <v>0</v>
      </c>
      <c r="Q4740" s="6" t="n">
        <f aca="false">IF(C4740&gt;MEDIAN(C$5:C$8004),1,0)</f>
        <v>1</v>
      </c>
      <c r="R4740" s="6" t="n">
        <f aca="false">IF(D4740&gt;2,1,0)</f>
        <v>0</v>
      </c>
    </row>
    <row r="4741" customFormat="false" ht="15" hidden="false" customHeight="true" outlineLevel="0" collapsed="false">
      <c r="A4741" s="6" t="n">
        <f aca="false">1_Data_EDA!O4742</f>
        <v>1</v>
      </c>
      <c r="B4741" s="6" t="n">
        <f aca="false">1_Data_EDA!H4742</f>
        <v>4</v>
      </c>
      <c r="C4741" s="7" t="n">
        <f aca="false">1_Data_EDA!I4742</f>
        <v>399.980011</v>
      </c>
      <c r="D4741" s="6" t="n">
        <f aca="false">1_Data_EDA!J4742</f>
        <v>1</v>
      </c>
      <c r="E4741" s="7" t="n">
        <f aca="false">1_Data_EDA!K4742</f>
        <v>399.980011</v>
      </c>
      <c r="F4741" s="7" t="n">
        <f aca="false">1_Data_EDA!L4742</f>
        <v>28</v>
      </c>
      <c r="G4741" s="8" t="n">
        <f aca="false">1_Data_EDA!M4742</f>
        <v>0.07</v>
      </c>
      <c r="H4741" s="6" t="n">
        <f aca="false">IF(1_Data_EDA!B4742="First Class",1,0)</f>
        <v>0</v>
      </c>
      <c r="I4741" s="6" t="n">
        <f aca="false">IF(1_Data_EDA!B4742="Second Class",1,0)</f>
        <v>0</v>
      </c>
      <c r="J4741" s="6" t="n">
        <f aca="false">IF(1_Data_EDA!B4742="Same Day",1,0)</f>
        <v>0</v>
      </c>
      <c r="K4741" s="6" t="n">
        <f aca="false">IF(1_Data_EDA!C4742="Corporate",1,0)</f>
        <v>0</v>
      </c>
      <c r="L4741" s="6" t="n">
        <f aca="false">IF(1_Data_EDA!C4742="Home Office",1,0)</f>
        <v>1</v>
      </c>
      <c r="M4741" s="6" t="n">
        <f aca="false">IF(1_Data_EDA!D4742="Europe",1,0)</f>
        <v>1</v>
      </c>
      <c r="N4741" s="6" t="n">
        <f aca="false">IF(1_Data_EDA!D4742="LATAM",1,0)</f>
        <v>0</v>
      </c>
      <c r="O4741" s="6" t="n">
        <f aca="false">IF(1_Data_EDA!D4742="Pacific Asia",1,0)</f>
        <v>0</v>
      </c>
      <c r="P4741" s="6" t="n">
        <f aca="false">IF(1_Data_EDA!D4742="USCA",1,0)</f>
        <v>0</v>
      </c>
      <c r="Q4741" s="6" t="n">
        <f aca="false">IF(C4741&gt;MEDIAN(C$5:C$8004),1,0)</f>
        <v>1</v>
      </c>
      <c r="R4741" s="6" t="n">
        <f aca="false">IF(D4741&gt;2,1,0)</f>
        <v>0</v>
      </c>
    </row>
    <row r="4742" customFormat="false" ht="15" hidden="false" customHeight="true" outlineLevel="0" collapsed="false">
      <c r="A4742" s="6" t="n">
        <f aca="false">1_Data_EDA!O4743</f>
        <v>1</v>
      </c>
      <c r="B4742" s="6" t="n">
        <f aca="false">1_Data_EDA!H4743</f>
        <v>4</v>
      </c>
      <c r="C4742" s="7" t="n">
        <f aca="false">1_Data_EDA!I4743</f>
        <v>49.97999954</v>
      </c>
      <c r="D4742" s="6" t="n">
        <f aca="false">1_Data_EDA!J4743</f>
        <v>1</v>
      </c>
      <c r="E4742" s="7" t="n">
        <f aca="false">1_Data_EDA!K4743</f>
        <v>49.97999954</v>
      </c>
      <c r="F4742" s="7" t="n">
        <f aca="false">1_Data_EDA!L4743</f>
        <v>10</v>
      </c>
      <c r="G4742" s="8" t="n">
        <f aca="false">1_Data_EDA!M4743</f>
        <v>0.200000003</v>
      </c>
      <c r="H4742" s="6" t="n">
        <f aca="false">IF(1_Data_EDA!B4743="First Class",1,0)</f>
        <v>0</v>
      </c>
      <c r="I4742" s="6" t="n">
        <f aca="false">IF(1_Data_EDA!B4743="Second Class",1,0)</f>
        <v>0</v>
      </c>
      <c r="J4742" s="6" t="n">
        <f aca="false">IF(1_Data_EDA!B4743="Same Day",1,0)</f>
        <v>0</v>
      </c>
      <c r="K4742" s="6" t="n">
        <f aca="false">IF(1_Data_EDA!C4743="Corporate",1,0)</f>
        <v>0</v>
      </c>
      <c r="L4742" s="6" t="n">
        <f aca="false">IF(1_Data_EDA!C4743="Home Office",1,0)</f>
        <v>0</v>
      </c>
      <c r="M4742" s="6" t="n">
        <f aca="false">IF(1_Data_EDA!D4743="Europe",1,0)</f>
        <v>0</v>
      </c>
      <c r="N4742" s="6" t="n">
        <f aca="false">IF(1_Data_EDA!D4743="LATAM",1,0)</f>
        <v>0</v>
      </c>
      <c r="O4742" s="6" t="n">
        <f aca="false">IF(1_Data_EDA!D4743="Pacific Asia",1,0)</f>
        <v>1</v>
      </c>
      <c r="P4742" s="6" t="n">
        <f aca="false">IF(1_Data_EDA!D4743="USCA",1,0)</f>
        <v>0</v>
      </c>
      <c r="Q4742" s="6" t="n">
        <f aca="false">IF(C4742&gt;MEDIAN(C$5:C$8004),1,0)</f>
        <v>0</v>
      </c>
      <c r="R4742" s="6" t="n">
        <f aca="false">IF(D4742&gt;2,1,0)</f>
        <v>0</v>
      </c>
    </row>
    <row r="4743" customFormat="false" ht="15" hidden="false" customHeight="true" outlineLevel="0" collapsed="false">
      <c r="A4743" s="6" t="n">
        <f aca="false">1_Data_EDA!O4744</f>
        <v>1</v>
      </c>
      <c r="B4743" s="6" t="n">
        <f aca="false">1_Data_EDA!H4744</f>
        <v>2</v>
      </c>
      <c r="C4743" s="7" t="n">
        <f aca="false">1_Data_EDA!I4744</f>
        <v>49.97999954</v>
      </c>
      <c r="D4743" s="6" t="n">
        <f aca="false">1_Data_EDA!J4744</f>
        <v>1</v>
      </c>
      <c r="E4743" s="7" t="n">
        <f aca="false">1_Data_EDA!K4744</f>
        <v>49.97999954</v>
      </c>
      <c r="F4743" s="7" t="n">
        <f aca="false">1_Data_EDA!L4744</f>
        <v>4.5</v>
      </c>
      <c r="G4743" s="8" t="n">
        <f aca="false">1_Data_EDA!M4744</f>
        <v>0.090000004</v>
      </c>
      <c r="H4743" s="6" t="n">
        <f aca="false">IF(1_Data_EDA!B4744="First Class",1,0)</f>
        <v>0</v>
      </c>
      <c r="I4743" s="6" t="n">
        <f aca="false">IF(1_Data_EDA!B4744="Second Class",1,0)</f>
        <v>1</v>
      </c>
      <c r="J4743" s="6" t="n">
        <f aca="false">IF(1_Data_EDA!B4744="Same Day",1,0)</f>
        <v>0</v>
      </c>
      <c r="K4743" s="6" t="n">
        <f aca="false">IF(1_Data_EDA!C4744="Corporate",1,0)</f>
        <v>1</v>
      </c>
      <c r="L4743" s="6" t="n">
        <f aca="false">IF(1_Data_EDA!C4744="Home Office",1,0)</f>
        <v>0</v>
      </c>
      <c r="M4743" s="6" t="n">
        <f aca="false">IF(1_Data_EDA!D4744="Europe",1,0)</f>
        <v>0</v>
      </c>
      <c r="N4743" s="6" t="n">
        <f aca="false">IF(1_Data_EDA!D4744="LATAM",1,0)</f>
        <v>0</v>
      </c>
      <c r="O4743" s="6" t="n">
        <f aca="false">IF(1_Data_EDA!D4744="Pacific Asia",1,0)</f>
        <v>1</v>
      </c>
      <c r="P4743" s="6" t="n">
        <f aca="false">IF(1_Data_EDA!D4744="USCA",1,0)</f>
        <v>0</v>
      </c>
      <c r="Q4743" s="6" t="n">
        <f aca="false">IF(C4743&gt;MEDIAN(C$5:C$8004),1,0)</f>
        <v>0</v>
      </c>
      <c r="R4743" s="6" t="n">
        <f aca="false">IF(D4743&gt;2,1,0)</f>
        <v>0</v>
      </c>
    </row>
    <row r="4744" customFormat="false" ht="15" hidden="false" customHeight="true" outlineLevel="0" collapsed="false">
      <c r="A4744" s="6" t="n">
        <f aca="false">1_Data_EDA!O4745</f>
        <v>0</v>
      </c>
      <c r="B4744" s="6" t="n">
        <f aca="false">1_Data_EDA!H4745</f>
        <v>4</v>
      </c>
      <c r="C4744" s="7" t="n">
        <f aca="false">1_Data_EDA!I4745</f>
        <v>50</v>
      </c>
      <c r="D4744" s="6" t="n">
        <f aca="false">1_Data_EDA!J4745</f>
        <v>1</v>
      </c>
      <c r="E4744" s="7" t="n">
        <f aca="false">1_Data_EDA!K4745</f>
        <v>50</v>
      </c>
      <c r="F4744" s="7" t="n">
        <f aca="false">1_Data_EDA!L4745</f>
        <v>2.75</v>
      </c>
      <c r="G4744" s="8" t="n">
        <f aca="false">1_Data_EDA!M4745</f>
        <v>0.059999999</v>
      </c>
      <c r="H4744" s="6" t="n">
        <f aca="false">IF(1_Data_EDA!B4745="First Class",1,0)</f>
        <v>0</v>
      </c>
      <c r="I4744" s="6" t="n">
        <f aca="false">IF(1_Data_EDA!B4745="Second Class",1,0)</f>
        <v>0</v>
      </c>
      <c r="J4744" s="6" t="n">
        <f aca="false">IF(1_Data_EDA!B4745="Same Day",1,0)</f>
        <v>0</v>
      </c>
      <c r="K4744" s="6" t="n">
        <f aca="false">IF(1_Data_EDA!C4745="Corporate",1,0)</f>
        <v>0</v>
      </c>
      <c r="L4744" s="6" t="n">
        <f aca="false">IF(1_Data_EDA!C4745="Home Office",1,0)</f>
        <v>0</v>
      </c>
      <c r="M4744" s="6" t="n">
        <f aca="false">IF(1_Data_EDA!D4745="Europe",1,0)</f>
        <v>1</v>
      </c>
      <c r="N4744" s="6" t="n">
        <f aca="false">IF(1_Data_EDA!D4745="LATAM",1,0)</f>
        <v>0</v>
      </c>
      <c r="O4744" s="6" t="n">
        <f aca="false">IF(1_Data_EDA!D4745="Pacific Asia",1,0)</f>
        <v>0</v>
      </c>
      <c r="P4744" s="6" t="n">
        <f aca="false">IF(1_Data_EDA!D4745="USCA",1,0)</f>
        <v>0</v>
      </c>
      <c r="Q4744" s="6" t="n">
        <f aca="false">IF(C4744&gt;MEDIAN(C$5:C$8004),1,0)</f>
        <v>0</v>
      </c>
      <c r="R4744" s="6" t="n">
        <f aca="false">IF(D4744&gt;2,1,0)</f>
        <v>0</v>
      </c>
    </row>
    <row r="4745" customFormat="false" ht="15" hidden="false" customHeight="true" outlineLevel="0" collapsed="false">
      <c r="A4745" s="6" t="n">
        <f aca="false">1_Data_EDA!O4746</f>
        <v>0</v>
      </c>
      <c r="B4745" s="6" t="n">
        <f aca="false">1_Data_EDA!H4746</f>
        <v>4</v>
      </c>
      <c r="C4745" s="7" t="n">
        <f aca="false">1_Data_EDA!I4746</f>
        <v>59.08000183</v>
      </c>
      <c r="D4745" s="6" t="n">
        <f aca="false">1_Data_EDA!J4746</f>
        <v>1</v>
      </c>
      <c r="E4745" s="7" t="n">
        <f aca="false">1_Data_EDA!K4746</f>
        <v>59.08000183</v>
      </c>
      <c r="F4745" s="7" t="n">
        <f aca="false">1_Data_EDA!L4746</f>
        <v>10.03999996</v>
      </c>
      <c r="G4745" s="8" t="n">
        <f aca="false">1_Data_EDA!M4746</f>
        <v>0.170000002</v>
      </c>
      <c r="H4745" s="6" t="n">
        <f aca="false">IF(1_Data_EDA!B4746="First Class",1,0)</f>
        <v>0</v>
      </c>
      <c r="I4745" s="6" t="n">
        <f aca="false">IF(1_Data_EDA!B4746="Second Class",1,0)</f>
        <v>0</v>
      </c>
      <c r="J4745" s="6" t="n">
        <f aca="false">IF(1_Data_EDA!B4746="Same Day",1,0)</f>
        <v>0</v>
      </c>
      <c r="K4745" s="6" t="n">
        <f aca="false">IF(1_Data_EDA!C4746="Corporate",1,0)</f>
        <v>0</v>
      </c>
      <c r="L4745" s="6" t="n">
        <f aca="false">IF(1_Data_EDA!C4746="Home Office",1,0)</f>
        <v>0</v>
      </c>
      <c r="M4745" s="6" t="n">
        <f aca="false">IF(1_Data_EDA!D4746="Europe",1,0)</f>
        <v>0</v>
      </c>
      <c r="N4745" s="6" t="n">
        <f aca="false">IF(1_Data_EDA!D4746="LATAM",1,0)</f>
        <v>0</v>
      </c>
      <c r="O4745" s="6" t="n">
        <f aca="false">IF(1_Data_EDA!D4746="Pacific Asia",1,0)</f>
        <v>1</v>
      </c>
      <c r="P4745" s="6" t="n">
        <f aca="false">IF(1_Data_EDA!D4746="USCA",1,0)</f>
        <v>0</v>
      </c>
      <c r="Q4745" s="6" t="n">
        <f aca="false">IF(C4745&gt;MEDIAN(C$5:C$8004),1,0)</f>
        <v>0</v>
      </c>
      <c r="R4745" s="6" t="n">
        <f aca="false">IF(D4745&gt;2,1,0)</f>
        <v>0</v>
      </c>
    </row>
    <row r="4746" customFormat="false" ht="15" hidden="false" customHeight="true" outlineLevel="0" collapsed="false">
      <c r="A4746" s="6" t="n">
        <f aca="false">1_Data_EDA!O4747</f>
        <v>0</v>
      </c>
      <c r="B4746" s="6" t="n">
        <f aca="false">1_Data_EDA!H4747</f>
        <v>4</v>
      </c>
      <c r="C4746" s="7" t="n">
        <f aca="false">1_Data_EDA!I4747</f>
        <v>50</v>
      </c>
      <c r="D4746" s="6" t="n">
        <f aca="false">1_Data_EDA!J4747</f>
        <v>1</v>
      </c>
      <c r="E4746" s="7" t="n">
        <f aca="false">1_Data_EDA!K4747</f>
        <v>50</v>
      </c>
      <c r="F4746" s="7" t="n">
        <f aca="false">1_Data_EDA!L4747</f>
        <v>2.5</v>
      </c>
      <c r="G4746" s="8" t="n">
        <f aca="false">1_Data_EDA!M4747</f>
        <v>0.050000001</v>
      </c>
      <c r="H4746" s="6" t="n">
        <f aca="false">IF(1_Data_EDA!B4747="First Class",1,0)</f>
        <v>0</v>
      </c>
      <c r="I4746" s="6" t="n">
        <f aca="false">IF(1_Data_EDA!B4747="Second Class",1,0)</f>
        <v>0</v>
      </c>
      <c r="J4746" s="6" t="n">
        <f aca="false">IF(1_Data_EDA!B4747="Same Day",1,0)</f>
        <v>0</v>
      </c>
      <c r="K4746" s="6" t="n">
        <f aca="false">IF(1_Data_EDA!C4747="Corporate",1,0)</f>
        <v>0</v>
      </c>
      <c r="L4746" s="6" t="n">
        <f aca="false">IF(1_Data_EDA!C4747="Home Office",1,0)</f>
        <v>1</v>
      </c>
      <c r="M4746" s="6" t="n">
        <f aca="false">IF(1_Data_EDA!D4747="Europe",1,0)</f>
        <v>0</v>
      </c>
      <c r="N4746" s="6" t="n">
        <f aca="false">IF(1_Data_EDA!D4747="LATAM",1,0)</f>
        <v>0</v>
      </c>
      <c r="O4746" s="6" t="n">
        <f aca="false">IF(1_Data_EDA!D4747="Pacific Asia",1,0)</f>
        <v>0</v>
      </c>
      <c r="P4746" s="6" t="n">
        <f aca="false">IF(1_Data_EDA!D4747="USCA",1,0)</f>
        <v>1</v>
      </c>
      <c r="Q4746" s="6" t="n">
        <f aca="false">IF(C4746&gt;MEDIAN(C$5:C$8004),1,0)</f>
        <v>0</v>
      </c>
      <c r="R4746" s="6" t="n">
        <f aca="false">IF(D4746&gt;2,1,0)</f>
        <v>0</v>
      </c>
    </row>
    <row r="4747" customFormat="false" ht="15" hidden="false" customHeight="true" outlineLevel="0" collapsed="false">
      <c r="A4747" s="6" t="n">
        <f aca="false">1_Data_EDA!O4748</f>
        <v>1</v>
      </c>
      <c r="B4747" s="6" t="n">
        <f aca="false">1_Data_EDA!H4748</f>
        <v>2</v>
      </c>
      <c r="C4747" s="7" t="n">
        <f aca="false">1_Data_EDA!I4748</f>
        <v>49.97999954</v>
      </c>
      <c r="D4747" s="6" t="n">
        <f aca="false">1_Data_EDA!J4748</f>
        <v>5</v>
      </c>
      <c r="E4747" s="7" t="n">
        <f aca="false">1_Data_EDA!K4748</f>
        <v>249.8999939</v>
      </c>
      <c r="F4747" s="7" t="n">
        <f aca="false">1_Data_EDA!L4748</f>
        <v>5</v>
      </c>
      <c r="G4747" s="8" t="n">
        <f aca="false">1_Data_EDA!M4748</f>
        <v>0.02</v>
      </c>
      <c r="H4747" s="6" t="n">
        <f aca="false">IF(1_Data_EDA!B4748="First Class",1,0)</f>
        <v>0</v>
      </c>
      <c r="I4747" s="6" t="n">
        <f aca="false">IF(1_Data_EDA!B4748="Second Class",1,0)</f>
        <v>1</v>
      </c>
      <c r="J4747" s="6" t="n">
        <f aca="false">IF(1_Data_EDA!B4748="Same Day",1,0)</f>
        <v>0</v>
      </c>
      <c r="K4747" s="6" t="n">
        <f aca="false">IF(1_Data_EDA!C4748="Corporate",1,0)</f>
        <v>0</v>
      </c>
      <c r="L4747" s="6" t="n">
        <f aca="false">IF(1_Data_EDA!C4748="Home Office",1,0)</f>
        <v>0</v>
      </c>
      <c r="M4747" s="6" t="n">
        <f aca="false">IF(1_Data_EDA!D4748="Europe",1,0)</f>
        <v>0</v>
      </c>
      <c r="N4747" s="6" t="n">
        <f aca="false">IF(1_Data_EDA!D4748="LATAM",1,0)</f>
        <v>1</v>
      </c>
      <c r="O4747" s="6" t="n">
        <f aca="false">IF(1_Data_EDA!D4748="Pacific Asia",1,0)</f>
        <v>0</v>
      </c>
      <c r="P4747" s="6" t="n">
        <f aca="false">IF(1_Data_EDA!D4748="USCA",1,0)</f>
        <v>0</v>
      </c>
      <c r="Q4747" s="6" t="n">
        <f aca="false">IF(C4747&gt;MEDIAN(C$5:C$8004),1,0)</f>
        <v>0</v>
      </c>
      <c r="R4747" s="6" t="n">
        <f aca="false">IF(D4747&gt;2,1,0)</f>
        <v>1</v>
      </c>
    </row>
    <row r="4748" customFormat="false" ht="15" hidden="false" customHeight="true" outlineLevel="0" collapsed="false">
      <c r="A4748" s="6" t="n">
        <f aca="false">1_Data_EDA!O4749</f>
        <v>0</v>
      </c>
      <c r="B4748" s="6" t="n">
        <f aca="false">1_Data_EDA!H4749</f>
        <v>4</v>
      </c>
      <c r="C4748" s="7" t="n">
        <f aca="false">1_Data_EDA!I4749</f>
        <v>199.9900055</v>
      </c>
      <c r="D4748" s="6" t="n">
        <f aca="false">1_Data_EDA!J4749</f>
        <v>1</v>
      </c>
      <c r="E4748" s="7" t="n">
        <f aca="false">1_Data_EDA!K4749</f>
        <v>199.9900055</v>
      </c>
      <c r="F4748" s="7" t="n">
        <f aca="false">1_Data_EDA!L4749</f>
        <v>10</v>
      </c>
      <c r="G4748" s="8" t="n">
        <f aca="false">1_Data_EDA!M4749</f>
        <v>0.050000001</v>
      </c>
      <c r="H4748" s="6" t="n">
        <f aca="false">IF(1_Data_EDA!B4749="First Class",1,0)</f>
        <v>0</v>
      </c>
      <c r="I4748" s="6" t="n">
        <f aca="false">IF(1_Data_EDA!B4749="Second Class",1,0)</f>
        <v>0</v>
      </c>
      <c r="J4748" s="6" t="n">
        <f aca="false">IF(1_Data_EDA!B4749="Same Day",1,0)</f>
        <v>0</v>
      </c>
      <c r="K4748" s="6" t="n">
        <f aca="false">IF(1_Data_EDA!C4749="Corporate",1,0)</f>
        <v>0</v>
      </c>
      <c r="L4748" s="6" t="n">
        <f aca="false">IF(1_Data_EDA!C4749="Home Office",1,0)</f>
        <v>0</v>
      </c>
      <c r="M4748" s="6" t="n">
        <f aca="false">IF(1_Data_EDA!D4749="Europe",1,0)</f>
        <v>0</v>
      </c>
      <c r="N4748" s="6" t="n">
        <f aca="false">IF(1_Data_EDA!D4749="LATAM",1,0)</f>
        <v>0</v>
      </c>
      <c r="O4748" s="6" t="n">
        <f aca="false">IF(1_Data_EDA!D4749="Pacific Asia",1,0)</f>
        <v>1</v>
      </c>
      <c r="P4748" s="6" t="n">
        <f aca="false">IF(1_Data_EDA!D4749="USCA",1,0)</f>
        <v>0</v>
      </c>
      <c r="Q4748" s="6" t="n">
        <f aca="false">IF(C4748&gt;MEDIAN(C$5:C$8004),1,0)</f>
        <v>1</v>
      </c>
      <c r="R4748" s="6" t="n">
        <f aca="false">IF(D4748&gt;2,1,0)</f>
        <v>0</v>
      </c>
    </row>
    <row r="4749" customFormat="false" ht="15" hidden="false" customHeight="true" outlineLevel="0" collapsed="false">
      <c r="A4749" s="6" t="n">
        <f aca="false">1_Data_EDA!O4750</f>
        <v>0</v>
      </c>
      <c r="B4749" s="6" t="n">
        <f aca="false">1_Data_EDA!H4750</f>
        <v>4</v>
      </c>
      <c r="C4749" s="7" t="n">
        <f aca="false">1_Data_EDA!I4750</f>
        <v>39.99000168</v>
      </c>
      <c r="D4749" s="6" t="n">
        <f aca="false">1_Data_EDA!J4750</f>
        <v>5</v>
      </c>
      <c r="E4749" s="7" t="n">
        <f aca="false">1_Data_EDA!K4750</f>
        <v>199.9499969</v>
      </c>
      <c r="F4749" s="7" t="n">
        <f aca="false">1_Data_EDA!L4750</f>
        <v>4</v>
      </c>
      <c r="G4749" s="8" t="n">
        <f aca="false">1_Data_EDA!M4750</f>
        <v>0.02</v>
      </c>
      <c r="H4749" s="6" t="n">
        <f aca="false">IF(1_Data_EDA!B4750="First Class",1,0)</f>
        <v>0</v>
      </c>
      <c r="I4749" s="6" t="n">
        <f aca="false">IF(1_Data_EDA!B4750="Second Class",1,0)</f>
        <v>0</v>
      </c>
      <c r="J4749" s="6" t="n">
        <f aca="false">IF(1_Data_EDA!B4750="Same Day",1,0)</f>
        <v>0</v>
      </c>
      <c r="K4749" s="6" t="n">
        <f aca="false">IF(1_Data_EDA!C4750="Corporate",1,0)</f>
        <v>1</v>
      </c>
      <c r="L4749" s="6" t="n">
        <f aca="false">IF(1_Data_EDA!C4750="Home Office",1,0)</f>
        <v>0</v>
      </c>
      <c r="M4749" s="6" t="n">
        <f aca="false">IF(1_Data_EDA!D4750="Europe",1,0)</f>
        <v>0</v>
      </c>
      <c r="N4749" s="6" t="n">
        <f aca="false">IF(1_Data_EDA!D4750="LATAM",1,0)</f>
        <v>1</v>
      </c>
      <c r="O4749" s="6" t="n">
        <f aca="false">IF(1_Data_EDA!D4750="Pacific Asia",1,0)</f>
        <v>0</v>
      </c>
      <c r="P4749" s="6" t="n">
        <f aca="false">IF(1_Data_EDA!D4750="USCA",1,0)</f>
        <v>0</v>
      </c>
      <c r="Q4749" s="6" t="n">
        <f aca="false">IF(C4749&gt;MEDIAN(C$5:C$8004),1,0)</f>
        <v>0</v>
      </c>
      <c r="R4749" s="6" t="n">
        <f aca="false">IF(D4749&gt;2,1,0)</f>
        <v>1</v>
      </c>
    </row>
    <row r="4750" customFormat="false" ht="15" hidden="false" customHeight="true" outlineLevel="0" collapsed="false">
      <c r="A4750" s="6" t="n">
        <f aca="false">1_Data_EDA!O4751</f>
        <v>0</v>
      </c>
      <c r="B4750" s="6" t="n">
        <f aca="false">1_Data_EDA!H4751</f>
        <v>4</v>
      </c>
      <c r="C4750" s="7" t="n">
        <f aca="false">1_Data_EDA!I4751</f>
        <v>199.9900055</v>
      </c>
      <c r="D4750" s="6" t="n">
        <f aca="false">1_Data_EDA!J4751</f>
        <v>1</v>
      </c>
      <c r="E4750" s="7" t="n">
        <f aca="false">1_Data_EDA!K4751</f>
        <v>199.9900055</v>
      </c>
      <c r="F4750" s="7" t="n">
        <f aca="false">1_Data_EDA!L4751</f>
        <v>40</v>
      </c>
      <c r="G4750" s="8" t="n">
        <f aca="false">1_Data_EDA!M4751</f>
        <v>0.200000003</v>
      </c>
      <c r="H4750" s="6" t="n">
        <f aca="false">IF(1_Data_EDA!B4751="First Class",1,0)</f>
        <v>0</v>
      </c>
      <c r="I4750" s="6" t="n">
        <f aca="false">IF(1_Data_EDA!B4751="Second Class",1,0)</f>
        <v>0</v>
      </c>
      <c r="J4750" s="6" t="n">
        <f aca="false">IF(1_Data_EDA!B4751="Same Day",1,0)</f>
        <v>0</v>
      </c>
      <c r="K4750" s="6" t="n">
        <f aca="false">IF(1_Data_EDA!C4751="Corporate",1,0)</f>
        <v>0</v>
      </c>
      <c r="L4750" s="6" t="n">
        <f aca="false">IF(1_Data_EDA!C4751="Home Office",1,0)</f>
        <v>0</v>
      </c>
      <c r="M4750" s="6" t="n">
        <f aca="false">IF(1_Data_EDA!D4751="Europe",1,0)</f>
        <v>0</v>
      </c>
      <c r="N4750" s="6" t="n">
        <f aca="false">IF(1_Data_EDA!D4751="LATAM",1,0)</f>
        <v>0</v>
      </c>
      <c r="O4750" s="6" t="n">
        <f aca="false">IF(1_Data_EDA!D4751="Pacific Asia",1,0)</f>
        <v>1</v>
      </c>
      <c r="P4750" s="6" t="n">
        <f aca="false">IF(1_Data_EDA!D4751="USCA",1,0)</f>
        <v>0</v>
      </c>
      <c r="Q4750" s="6" t="n">
        <f aca="false">IF(C4750&gt;MEDIAN(C$5:C$8004),1,0)</f>
        <v>1</v>
      </c>
      <c r="R4750" s="6" t="n">
        <f aca="false">IF(D4750&gt;2,1,0)</f>
        <v>0</v>
      </c>
    </row>
    <row r="4751" customFormat="false" ht="15" hidden="false" customHeight="true" outlineLevel="0" collapsed="false">
      <c r="A4751" s="6" t="n">
        <f aca="false">1_Data_EDA!O4752</f>
        <v>0</v>
      </c>
      <c r="B4751" s="6" t="n">
        <f aca="false">1_Data_EDA!H4752</f>
        <v>4</v>
      </c>
      <c r="C4751" s="7" t="n">
        <f aca="false">1_Data_EDA!I4752</f>
        <v>59.99000168</v>
      </c>
      <c r="D4751" s="6" t="n">
        <f aca="false">1_Data_EDA!J4752</f>
        <v>1</v>
      </c>
      <c r="E4751" s="7" t="n">
        <f aca="false">1_Data_EDA!K4752</f>
        <v>59.99000168</v>
      </c>
      <c r="F4751" s="7" t="n">
        <f aca="false">1_Data_EDA!L4752</f>
        <v>3</v>
      </c>
      <c r="G4751" s="8" t="n">
        <f aca="false">1_Data_EDA!M4752</f>
        <v>0.050000001</v>
      </c>
      <c r="H4751" s="6" t="n">
        <f aca="false">IF(1_Data_EDA!B4752="First Class",1,0)</f>
        <v>0</v>
      </c>
      <c r="I4751" s="6" t="n">
        <f aca="false">IF(1_Data_EDA!B4752="Second Class",1,0)</f>
        <v>0</v>
      </c>
      <c r="J4751" s="6" t="n">
        <f aca="false">IF(1_Data_EDA!B4752="Same Day",1,0)</f>
        <v>0</v>
      </c>
      <c r="K4751" s="6" t="n">
        <f aca="false">IF(1_Data_EDA!C4752="Corporate",1,0)</f>
        <v>0</v>
      </c>
      <c r="L4751" s="6" t="n">
        <f aca="false">IF(1_Data_EDA!C4752="Home Office",1,0)</f>
        <v>0</v>
      </c>
      <c r="M4751" s="6" t="n">
        <f aca="false">IF(1_Data_EDA!D4752="Europe",1,0)</f>
        <v>1</v>
      </c>
      <c r="N4751" s="6" t="n">
        <f aca="false">IF(1_Data_EDA!D4752="LATAM",1,0)</f>
        <v>0</v>
      </c>
      <c r="O4751" s="6" t="n">
        <f aca="false">IF(1_Data_EDA!D4752="Pacific Asia",1,0)</f>
        <v>0</v>
      </c>
      <c r="P4751" s="6" t="n">
        <f aca="false">IF(1_Data_EDA!D4752="USCA",1,0)</f>
        <v>0</v>
      </c>
      <c r="Q4751" s="6" t="n">
        <f aca="false">IF(C4751&gt;MEDIAN(C$5:C$8004),1,0)</f>
        <v>0</v>
      </c>
      <c r="R4751" s="6" t="n">
        <f aca="false">IF(D4751&gt;2,1,0)</f>
        <v>0</v>
      </c>
    </row>
    <row r="4752" customFormat="false" ht="15" hidden="false" customHeight="true" outlineLevel="0" collapsed="false">
      <c r="A4752" s="6" t="n">
        <f aca="false">1_Data_EDA!O4753</f>
        <v>0</v>
      </c>
      <c r="B4752" s="6" t="n">
        <f aca="false">1_Data_EDA!H4753</f>
        <v>4</v>
      </c>
      <c r="C4752" s="7" t="n">
        <f aca="false">1_Data_EDA!I4753</f>
        <v>19.98999977</v>
      </c>
      <c r="D4752" s="6" t="n">
        <f aca="false">1_Data_EDA!J4753</f>
        <v>1</v>
      </c>
      <c r="E4752" s="7" t="n">
        <f aca="false">1_Data_EDA!K4753</f>
        <v>19.98999977</v>
      </c>
      <c r="F4752" s="7" t="n">
        <f aca="false">1_Data_EDA!L4753</f>
        <v>1.399999976</v>
      </c>
      <c r="G4752" s="8" t="n">
        <f aca="false">1_Data_EDA!M4753</f>
        <v>0.07</v>
      </c>
      <c r="H4752" s="6" t="n">
        <f aca="false">IF(1_Data_EDA!B4753="First Class",1,0)</f>
        <v>0</v>
      </c>
      <c r="I4752" s="6" t="n">
        <f aca="false">IF(1_Data_EDA!B4753="Second Class",1,0)</f>
        <v>0</v>
      </c>
      <c r="J4752" s="6" t="n">
        <f aca="false">IF(1_Data_EDA!B4753="Same Day",1,0)</f>
        <v>0</v>
      </c>
      <c r="K4752" s="6" t="n">
        <f aca="false">IF(1_Data_EDA!C4753="Corporate",1,0)</f>
        <v>1</v>
      </c>
      <c r="L4752" s="6" t="n">
        <f aca="false">IF(1_Data_EDA!C4753="Home Office",1,0)</f>
        <v>0</v>
      </c>
      <c r="M4752" s="6" t="n">
        <f aca="false">IF(1_Data_EDA!D4753="Europe",1,0)</f>
        <v>0</v>
      </c>
      <c r="N4752" s="6" t="n">
        <f aca="false">IF(1_Data_EDA!D4753="LATAM",1,0)</f>
        <v>0</v>
      </c>
      <c r="O4752" s="6" t="n">
        <f aca="false">IF(1_Data_EDA!D4753="Pacific Asia",1,0)</f>
        <v>0</v>
      </c>
      <c r="P4752" s="6" t="n">
        <f aca="false">IF(1_Data_EDA!D4753="USCA",1,0)</f>
        <v>0</v>
      </c>
      <c r="Q4752" s="6" t="n">
        <f aca="false">IF(C4752&gt;MEDIAN(C$5:C$8004),1,0)</f>
        <v>0</v>
      </c>
      <c r="R4752" s="6" t="n">
        <f aca="false">IF(D4752&gt;2,1,0)</f>
        <v>0</v>
      </c>
    </row>
    <row r="4753" customFormat="false" ht="15" hidden="false" customHeight="true" outlineLevel="0" collapsed="false">
      <c r="A4753" s="6" t="n">
        <f aca="false">1_Data_EDA!O4754</f>
        <v>0</v>
      </c>
      <c r="B4753" s="6" t="n">
        <f aca="false">1_Data_EDA!H4754</f>
        <v>4</v>
      </c>
      <c r="C4753" s="7" t="n">
        <f aca="false">1_Data_EDA!I4754</f>
        <v>399.980011</v>
      </c>
      <c r="D4753" s="6" t="n">
        <f aca="false">1_Data_EDA!J4754</f>
        <v>1</v>
      </c>
      <c r="E4753" s="7" t="n">
        <f aca="false">1_Data_EDA!K4754</f>
        <v>399.980011</v>
      </c>
      <c r="F4753" s="7" t="n">
        <f aca="false">1_Data_EDA!L4754</f>
        <v>12</v>
      </c>
      <c r="G4753" s="8" t="n">
        <f aca="false">1_Data_EDA!M4754</f>
        <v>0.029999999</v>
      </c>
      <c r="H4753" s="6" t="n">
        <f aca="false">IF(1_Data_EDA!B4754="First Class",1,0)</f>
        <v>0</v>
      </c>
      <c r="I4753" s="6" t="n">
        <f aca="false">IF(1_Data_EDA!B4754="Second Class",1,0)</f>
        <v>0</v>
      </c>
      <c r="J4753" s="6" t="n">
        <f aca="false">IF(1_Data_EDA!B4754="Same Day",1,0)</f>
        <v>0</v>
      </c>
      <c r="K4753" s="6" t="n">
        <f aca="false">IF(1_Data_EDA!C4754="Corporate",1,0)</f>
        <v>0</v>
      </c>
      <c r="L4753" s="6" t="n">
        <f aca="false">IF(1_Data_EDA!C4754="Home Office",1,0)</f>
        <v>0</v>
      </c>
      <c r="M4753" s="6" t="n">
        <f aca="false">IF(1_Data_EDA!D4754="Europe",1,0)</f>
        <v>0</v>
      </c>
      <c r="N4753" s="6" t="n">
        <f aca="false">IF(1_Data_EDA!D4754="LATAM",1,0)</f>
        <v>0</v>
      </c>
      <c r="O4753" s="6" t="n">
        <f aca="false">IF(1_Data_EDA!D4754="Pacific Asia",1,0)</f>
        <v>1</v>
      </c>
      <c r="P4753" s="6" t="n">
        <f aca="false">IF(1_Data_EDA!D4754="USCA",1,0)</f>
        <v>0</v>
      </c>
      <c r="Q4753" s="6" t="n">
        <f aca="false">IF(C4753&gt;MEDIAN(C$5:C$8004),1,0)</f>
        <v>1</v>
      </c>
      <c r="R4753" s="6" t="n">
        <f aca="false">IF(D4753&gt;2,1,0)</f>
        <v>0</v>
      </c>
    </row>
    <row r="4754" customFormat="false" ht="15" hidden="false" customHeight="true" outlineLevel="0" collapsed="false">
      <c r="A4754" s="6" t="n">
        <f aca="false">1_Data_EDA!O4755</f>
        <v>1</v>
      </c>
      <c r="B4754" s="6" t="n">
        <f aca="false">1_Data_EDA!H4755</f>
        <v>4</v>
      </c>
      <c r="C4754" s="7" t="n">
        <f aca="false">1_Data_EDA!I4755</f>
        <v>99.98999786</v>
      </c>
      <c r="D4754" s="6" t="n">
        <f aca="false">1_Data_EDA!J4755</f>
        <v>5</v>
      </c>
      <c r="E4754" s="7" t="n">
        <f aca="false">1_Data_EDA!K4755</f>
        <v>499.9500122</v>
      </c>
      <c r="F4754" s="7" t="n">
        <f aca="false">1_Data_EDA!L4755</f>
        <v>59.99000168</v>
      </c>
      <c r="G4754" s="8" t="n">
        <f aca="false">1_Data_EDA!M4755</f>
        <v>0.119999997</v>
      </c>
      <c r="H4754" s="6" t="n">
        <f aca="false">IF(1_Data_EDA!B4755="First Class",1,0)</f>
        <v>0</v>
      </c>
      <c r="I4754" s="6" t="n">
        <f aca="false">IF(1_Data_EDA!B4755="Second Class",1,0)</f>
        <v>0</v>
      </c>
      <c r="J4754" s="6" t="n">
        <f aca="false">IF(1_Data_EDA!B4755="Same Day",1,0)</f>
        <v>0</v>
      </c>
      <c r="K4754" s="6" t="n">
        <f aca="false">IF(1_Data_EDA!C4755="Corporate",1,0)</f>
        <v>0</v>
      </c>
      <c r="L4754" s="6" t="n">
        <f aca="false">IF(1_Data_EDA!C4755="Home Office",1,0)</f>
        <v>1</v>
      </c>
      <c r="M4754" s="6" t="n">
        <f aca="false">IF(1_Data_EDA!D4755="Europe",1,0)</f>
        <v>0</v>
      </c>
      <c r="N4754" s="6" t="n">
        <f aca="false">IF(1_Data_EDA!D4755="LATAM",1,0)</f>
        <v>1</v>
      </c>
      <c r="O4754" s="6" t="n">
        <f aca="false">IF(1_Data_EDA!D4755="Pacific Asia",1,0)</f>
        <v>0</v>
      </c>
      <c r="P4754" s="6" t="n">
        <f aca="false">IF(1_Data_EDA!D4755="USCA",1,0)</f>
        <v>0</v>
      </c>
      <c r="Q4754" s="6" t="n">
        <f aca="false">IF(C4754&gt;MEDIAN(C$5:C$8004),1,0)</f>
        <v>1</v>
      </c>
      <c r="R4754" s="6" t="n">
        <f aca="false">IF(D4754&gt;2,1,0)</f>
        <v>1</v>
      </c>
    </row>
    <row r="4755" customFormat="false" ht="15" hidden="false" customHeight="true" outlineLevel="0" collapsed="false">
      <c r="A4755" s="6" t="n">
        <f aca="false">1_Data_EDA!O4756</f>
        <v>1</v>
      </c>
      <c r="B4755" s="6" t="n">
        <f aca="false">1_Data_EDA!H4756</f>
        <v>4</v>
      </c>
      <c r="C4755" s="7" t="n">
        <f aca="false">1_Data_EDA!I4756</f>
        <v>99.98999786</v>
      </c>
      <c r="D4755" s="6" t="n">
        <f aca="false">1_Data_EDA!J4756</f>
        <v>5</v>
      </c>
      <c r="E4755" s="7" t="n">
        <f aca="false">1_Data_EDA!K4756</f>
        <v>499.9500122</v>
      </c>
      <c r="F4755" s="7" t="n">
        <f aca="false">1_Data_EDA!L4756</f>
        <v>64.98999786</v>
      </c>
      <c r="G4755" s="8" t="n">
        <f aca="false">1_Data_EDA!M4756</f>
        <v>0.129999995</v>
      </c>
      <c r="H4755" s="6" t="n">
        <f aca="false">IF(1_Data_EDA!B4756="First Class",1,0)</f>
        <v>0</v>
      </c>
      <c r="I4755" s="6" t="n">
        <f aca="false">IF(1_Data_EDA!B4756="Second Class",1,0)</f>
        <v>0</v>
      </c>
      <c r="J4755" s="6" t="n">
        <f aca="false">IF(1_Data_EDA!B4756="Same Day",1,0)</f>
        <v>0</v>
      </c>
      <c r="K4755" s="6" t="n">
        <f aca="false">IF(1_Data_EDA!C4756="Corporate",1,0)</f>
        <v>0</v>
      </c>
      <c r="L4755" s="6" t="n">
        <f aca="false">IF(1_Data_EDA!C4756="Home Office",1,0)</f>
        <v>0</v>
      </c>
      <c r="M4755" s="6" t="n">
        <f aca="false">IF(1_Data_EDA!D4756="Europe",1,0)</f>
        <v>0</v>
      </c>
      <c r="N4755" s="6" t="n">
        <f aca="false">IF(1_Data_EDA!D4756="LATAM",1,0)</f>
        <v>1</v>
      </c>
      <c r="O4755" s="6" t="n">
        <f aca="false">IF(1_Data_EDA!D4756="Pacific Asia",1,0)</f>
        <v>0</v>
      </c>
      <c r="P4755" s="6" t="n">
        <f aca="false">IF(1_Data_EDA!D4756="USCA",1,0)</f>
        <v>0</v>
      </c>
      <c r="Q4755" s="6" t="n">
        <f aca="false">IF(C4755&gt;MEDIAN(C$5:C$8004),1,0)</f>
        <v>1</v>
      </c>
      <c r="R4755" s="6" t="n">
        <f aca="false">IF(D4755&gt;2,1,0)</f>
        <v>1</v>
      </c>
    </row>
    <row r="4756" customFormat="false" ht="15" hidden="false" customHeight="true" outlineLevel="0" collapsed="false">
      <c r="A4756" s="6" t="n">
        <f aca="false">1_Data_EDA!O4757</f>
        <v>1</v>
      </c>
      <c r="B4756" s="6" t="n">
        <f aca="false">1_Data_EDA!H4757</f>
        <v>2</v>
      </c>
      <c r="C4756" s="7" t="n">
        <f aca="false">1_Data_EDA!I4757</f>
        <v>299.980011</v>
      </c>
      <c r="D4756" s="6" t="n">
        <f aca="false">1_Data_EDA!J4757</f>
        <v>1</v>
      </c>
      <c r="E4756" s="7" t="n">
        <f aca="false">1_Data_EDA!K4757</f>
        <v>299.980011</v>
      </c>
      <c r="F4756" s="7" t="n">
        <f aca="false">1_Data_EDA!L4757</f>
        <v>6</v>
      </c>
      <c r="G4756" s="8" t="n">
        <f aca="false">1_Data_EDA!M4757</f>
        <v>0.02</v>
      </c>
      <c r="H4756" s="6" t="n">
        <f aca="false">IF(1_Data_EDA!B4757="First Class",1,0)</f>
        <v>0</v>
      </c>
      <c r="I4756" s="6" t="n">
        <f aca="false">IF(1_Data_EDA!B4757="Second Class",1,0)</f>
        <v>1</v>
      </c>
      <c r="J4756" s="6" t="n">
        <f aca="false">IF(1_Data_EDA!B4757="Same Day",1,0)</f>
        <v>0</v>
      </c>
      <c r="K4756" s="6" t="n">
        <f aca="false">IF(1_Data_EDA!C4757="Corporate",1,0)</f>
        <v>0</v>
      </c>
      <c r="L4756" s="6" t="n">
        <f aca="false">IF(1_Data_EDA!C4757="Home Office",1,0)</f>
        <v>0</v>
      </c>
      <c r="M4756" s="6" t="n">
        <f aca="false">IF(1_Data_EDA!D4757="Europe",1,0)</f>
        <v>0</v>
      </c>
      <c r="N4756" s="6" t="n">
        <f aca="false">IF(1_Data_EDA!D4757="LATAM",1,0)</f>
        <v>1</v>
      </c>
      <c r="O4756" s="6" t="n">
        <f aca="false">IF(1_Data_EDA!D4757="Pacific Asia",1,0)</f>
        <v>0</v>
      </c>
      <c r="P4756" s="6" t="n">
        <f aca="false">IF(1_Data_EDA!D4757="USCA",1,0)</f>
        <v>0</v>
      </c>
      <c r="Q4756" s="6" t="n">
        <f aca="false">IF(C4756&gt;MEDIAN(C$5:C$8004),1,0)</f>
        <v>1</v>
      </c>
      <c r="R4756" s="6" t="n">
        <f aca="false">IF(D4756&gt;2,1,0)</f>
        <v>0</v>
      </c>
    </row>
    <row r="4757" customFormat="false" ht="15" hidden="false" customHeight="true" outlineLevel="0" collapsed="false">
      <c r="A4757" s="6" t="n">
        <f aca="false">1_Data_EDA!O4758</f>
        <v>0</v>
      </c>
      <c r="B4757" s="6" t="n">
        <f aca="false">1_Data_EDA!H4758</f>
        <v>4</v>
      </c>
      <c r="C4757" s="7" t="n">
        <f aca="false">1_Data_EDA!I4758</f>
        <v>50</v>
      </c>
      <c r="D4757" s="6" t="n">
        <f aca="false">1_Data_EDA!J4758</f>
        <v>5</v>
      </c>
      <c r="E4757" s="7" t="n">
        <f aca="false">1_Data_EDA!K4758</f>
        <v>250</v>
      </c>
      <c r="F4757" s="7" t="n">
        <f aca="false">1_Data_EDA!L4758</f>
        <v>37.5</v>
      </c>
      <c r="G4757" s="8" t="n">
        <f aca="false">1_Data_EDA!M4758</f>
        <v>0.150000006</v>
      </c>
      <c r="H4757" s="6" t="n">
        <f aca="false">IF(1_Data_EDA!B4758="First Class",1,0)</f>
        <v>0</v>
      </c>
      <c r="I4757" s="6" t="n">
        <f aca="false">IF(1_Data_EDA!B4758="Second Class",1,0)</f>
        <v>0</v>
      </c>
      <c r="J4757" s="6" t="n">
        <f aca="false">IF(1_Data_EDA!B4758="Same Day",1,0)</f>
        <v>0</v>
      </c>
      <c r="K4757" s="6" t="n">
        <f aca="false">IF(1_Data_EDA!C4758="Corporate",1,0)</f>
        <v>0</v>
      </c>
      <c r="L4757" s="6" t="n">
        <f aca="false">IF(1_Data_EDA!C4758="Home Office",1,0)</f>
        <v>0</v>
      </c>
      <c r="M4757" s="6" t="n">
        <f aca="false">IF(1_Data_EDA!D4758="Europe",1,0)</f>
        <v>0</v>
      </c>
      <c r="N4757" s="6" t="n">
        <f aca="false">IF(1_Data_EDA!D4758="LATAM",1,0)</f>
        <v>0</v>
      </c>
      <c r="O4757" s="6" t="n">
        <f aca="false">IF(1_Data_EDA!D4758="Pacific Asia",1,0)</f>
        <v>0</v>
      </c>
      <c r="P4757" s="6" t="n">
        <f aca="false">IF(1_Data_EDA!D4758="USCA",1,0)</f>
        <v>1</v>
      </c>
      <c r="Q4757" s="6" t="n">
        <f aca="false">IF(C4757&gt;MEDIAN(C$5:C$8004),1,0)</f>
        <v>0</v>
      </c>
      <c r="R4757" s="6" t="n">
        <f aca="false">IF(D4757&gt;2,1,0)</f>
        <v>1</v>
      </c>
    </row>
    <row r="4758" customFormat="false" ht="15" hidden="false" customHeight="true" outlineLevel="0" collapsed="false">
      <c r="A4758" s="6" t="n">
        <f aca="false">1_Data_EDA!O4759</f>
        <v>1</v>
      </c>
      <c r="B4758" s="6" t="n">
        <f aca="false">1_Data_EDA!H4759</f>
        <v>1</v>
      </c>
      <c r="C4758" s="7" t="n">
        <f aca="false">1_Data_EDA!I4759</f>
        <v>50</v>
      </c>
      <c r="D4758" s="6" t="n">
        <f aca="false">1_Data_EDA!J4759</f>
        <v>5</v>
      </c>
      <c r="E4758" s="7" t="n">
        <f aca="false">1_Data_EDA!K4759</f>
        <v>250</v>
      </c>
      <c r="F4758" s="7" t="n">
        <f aca="false">1_Data_EDA!L4759</f>
        <v>12.5</v>
      </c>
      <c r="G4758" s="8" t="n">
        <f aca="false">1_Data_EDA!M4759</f>
        <v>0.050000001</v>
      </c>
      <c r="H4758" s="6" t="n">
        <f aca="false">IF(1_Data_EDA!B4759="First Class",1,0)</f>
        <v>1</v>
      </c>
      <c r="I4758" s="6" t="n">
        <f aca="false">IF(1_Data_EDA!B4759="Second Class",1,0)</f>
        <v>0</v>
      </c>
      <c r="J4758" s="6" t="n">
        <f aca="false">IF(1_Data_EDA!B4759="Same Day",1,0)</f>
        <v>0</v>
      </c>
      <c r="K4758" s="6" t="n">
        <f aca="false">IF(1_Data_EDA!C4759="Corporate",1,0)</f>
        <v>1</v>
      </c>
      <c r="L4758" s="6" t="n">
        <f aca="false">IF(1_Data_EDA!C4759="Home Office",1,0)</f>
        <v>0</v>
      </c>
      <c r="M4758" s="6" t="n">
        <f aca="false">IF(1_Data_EDA!D4759="Europe",1,0)</f>
        <v>1</v>
      </c>
      <c r="N4758" s="6" t="n">
        <f aca="false">IF(1_Data_EDA!D4759="LATAM",1,0)</f>
        <v>0</v>
      </c>
      <c r="O4758" s="6" t="n">
        <f aca="false">IF(1_Data_EDA!D4759="Pacific Asia",1,0)</f>
        <v>0</v>
      </c>
      <c r="P4758" s="6" t="n">
        <f aca="false">IF(1_Data_EDA!D4759="USCA",1,0)</f>
        <v>0</v>
      </c>
      <c r="Q4758" s="6" t="n">
        <f aca="false">IF(C4758&gt;MEDIAN(C$5:C$8004),1,0)</f>
        <v>0</v>
      </c>
      <c r="R4758" s="6" t="n">
        <f aca="false">IF(D4758&gt;2,1,0)</f>
        <v>1</v>
      </c>
    </row>
    <row r="4759" customFormat="false" ht="15" hidden="false" customHeight="true" outlineLevel="0" collapsed="false">
      <c r="A4759" s="6" t="n">
        <f aca="false">1_Data_EDA!O4760</f>
        <v>1</v>
      </c>
      <c r="B4759" s="6" t="n">
        <f aca="false">1_Data_EDA!H4760</f>
        <v>2</v>
      </c>
      <c r="C4759" s="7" t="n">
        <f aca="false">1_Data_EDA!I4760</f>
        <v>199.9900055</v>
      </c>
      <c r="D4759" s="6" t="n">
        <f aca="false">1_Data_EDA!J4760</f>
        <v>1</v>
      </c>
      <c r="E4759" s="7" t="n">
        <f aca="false">1_Data_EDA!K4760</f>
        <v>199.9900055</v>
      </c>
      <c r="F4759" s="7" t="n">
        <f aca="false">1_Data_EDA!L4760</f>
        <v>26</v>
      </c>
      <c r="G4759" s="8" t="n">
        <f aca="false">1_Data_EDA!M4760</f>
        <v>0.129999995</v>
      </c>
      <c r="H4759" s="6" t="n">
        <f aca="false">IF(1_Data_EDA!B4760="First Class",1,0)</f>
        <v>0</v>
      </c>
      <c r="I4759" s="6" t="n">
        <f aca="false">IF(1_Data_EDA!B4760="Second Class",1,0)</f>
        <v>1</v>
      </c>
      <c r="J4759" s="6" t="n">
        <f aca="false">IF(1_Data_EDA!B4760="Same Day",1,0)</f>
        <v>0</v>
      </c>
      <c r="K4759" s="6" t="n">
        <f aca="false">IF(1_Data_EDA!C4760="Corporate",1,0)</f>
        <v>1</v>
      </c>
      <c r="L4759" s="6" t="n">
        <f aca="false">IF(1_Data_EDA!C4760="Home Office",1,0)</f>
        <v>0</v>
      </c>
      <c r="M4759" s="6" t="n">
        <f aca="false">IF(1_Data_EDA!D4760="Europe",1,0)</f>
        <v>0</v>
      </c>
      <c r="N4759" s="6" t="n">
        <f aca="false">IF(1_Data_EDA!D4760="LATAM",1,0)</f>
        <v>0</v>
      </c>
      <c r="O4759" s="6" t="n">
        <f aca="false">IF(1_Data_EDA!D4760="Pacific Asia",1,0)</f>
        <v>0</v>
      </c>
      <c r="P4759" s="6" t="n">
        <f aca="false">IF(1_Data_EDA!D4760="USCA",1,0)</f>
        <v>1</v>
      </c>
      <c r="Q4759" s="6" t="n">
        <f aca="false">IF(C4759&gt;MEDIAN(C$5:C$8004),1,0)</f>
        <v>1</v>
      </c>
      <c r="R4759" s="6" t="n">
        <f aca="false">IF(D4759&gt;2,1,0)</f>
        <v>0</v>
      </c>
    </row>
    <row r="4760" customFormat="false" ht="15" hidden="false" customHeight="true" outlineLevel="0" collapsed="false">
      <c r="A4760" s="6" t="n">
        <f aca="false">1_Data_EDA!O4761</f>
        <v>1</v>
      </c>
      <c r="B4760" s="6" t="n">
        <f aca="false">1_Data_EDA!H4761</f>
        <v>4</v>
      </c>
      <c r="C4760" s="7" t="n">
        <f aca="false">1_Data_EDA!I4761</f>
        <v>129.9900055</v>
      </c>
      <c r="D4760" s="6" t="n">
        <f aca="false">1_Data_EDA!J4761</f>
        <v>1</v>
      </c>
      <c r="E4760" s="7" t="n">
        <f aca="false">1_Data_EDA!K4761</f>
        <v>129.9900055</v>
      </c>
      <c r="F4760" s="7" t="n">
        <f aca="false">1_Data_EDA!L4761</f>
        <v>2.599999905</v>
      </c>
      <c r="G4760" s="8" t="n">
        <f aca="false">1_Data_EDA!M4761</f>
        <v>0.02</v>
      </c>
      <c r="H4760" s="6" t="n">
        <f aca="false">IF(1_Data_EDA!B4761="First Class",1,0)</f>
        <v>0</v>
      </c>
      <c r="I4760" s="6" t="n">
        <f aca="false">IF(1_Data_EDA!B4761="Second Class",1,0)</f>
        <v>0</v>
      </c>
      <c r="J4760" s="6" t="n">
        <f aca="false">IF(1_Data_EDA!B4761="Same Day",1,0)</f>
        <v>0</v>
      </c>
      <c r="K4760" s="6" t="n">
        <f aca="false">IF(1_Data_EDA!C4761="Corporate",1,0)</f>
        <v>1</v>
      </c>
      <c r="L4760" s="6" t="n">
        <f aca="false">IF(1_Data_EDA!C4761="Home Office",1,0)</f>
        <v>0</v>
      </c>
      <c r="M4760" s="6" t="n">
        <f aca="false">IF(1_Data_EDA!D4761="Europe",1,0)</f>
        <v>1</v>
      </c>
      <c r="N4760" s="6" t="n">
        <f aca="false">IF(1_Data_EDA!D4761="LATAM",1,0)</f>
        <v>0</v>
      </c>
      <c r="O4760" s="6" t="n">
        <f aca="false">IF(1_Data_EDA!D4761="Pacific Asia",1,0)</f>
        <v>0</v>
      </c>
      <c r="P4760" s="6" t="n">
        <f aca="false">IF(1_Data_EDA!D4761="USCA",1,0)</f>
        <v>0</v>
      </c>
      <c r="Q4760" s="6" t="n">
        <f aca="false">IF(C4760&gt;MEDIAN(C$5:C$8004),1,0)</f>
        <v>1</v>
      </c>
      <c r="R4760" s="6" t="n">
        <f aca="false">IF(D4760&gt;2,1,0)</f>
        <v>0</v>
      </c>
    </row>
    <row r="4761" customFormat="false" ht="15" hidden="false" customHeight="true" outlineLevel="0" collapsed="false">
      <c r="A4761" s="6" t="n">
        <f aca="false">1_Data_EDA!O4762</f>
        <v>1</v>
      </c>
      <c r="B4761" s="6" t="n">
        <f aca="false">1_Data_EDA!H4762</f>
        <v>2</v>
      </c>
      <c r="C4761" s="7" t="n">
        <f aca="false">1_Data_EDA!I4762</f>
        <v>49.97999954</v>
      </c>
      <c r="D4761" s="6" t="n">
        <f aca="false">1_Data_EDA!J4762</f>
        <v>1</v>
      </c>
      <c r="E4761" s="7" t="n">
        <f aca="false">1_Data_EDA!K4762</f>
        <v>49.97999954</v>
      </c>
      <c r="F4761" s="7" t="n">
        <f aca="false">1_Data_EDA!L4762</f>
        <v>12.5</v>
      </c>
      <c r="G4761" s="8" t="n">
        <f aca="false">1_Data_EDA!M4762</f>
        <v>0.25</v>
      </c>
      <c r="H4761" s="6" t="n">
        <f aca="false">IF(1_Data_EDA!B4762="First Class",1,0)</f>
        <v>0</v>
      </c>
      <c r="I4761" s="6" t="n">
        <f aca="false">IF(1_Data_EDA!B4762="Second Class",1,0)</f>
        <v>1</v>
      </c>
      <c r="J4761" s="6" t="n">
        <f aca="false">IF(1_Data_EDA!B4762="Same Day",1,0)</f>
        <v>0</v>
      </c>
      <c r="K4761" s="6" t="n">
        <f aca="false">IF(1_Data_EDA!C4762="Corporate",1,0)</f>
        <v>0</v>
      </c>
      <c r="L4761" s="6" t="n">
        <f aca="false">IF(1_Data_EDA!C4762="Home Office",1,0)</f>
        <v>0</v>
      </c>
      <c r="M4761" s="6" t="n">
        <f aca="false">IF(1_Data_EDA!D4762="Europe",1,0)</f>
        <v>0</v>
      </c>
      <c r="N4761" s="6" t="n">
        <f aca="false">IF(1_Data_EDA!D4762="LATAM",1,0)</f>
        <v>1</v>
      </c>
      <c r="O4761" s="6" t="n">
        <f aca="false">IF(1_Data_EDA!D4762="Pacific Asia",1,0)</f>
        <v>0</v>
      </c>
      <c r="P4761" s="6" t="n">
        <f aca="false">IF(1_Data_EDA!D4762="USCA",1,0)</f>
        <v>0</v>
      </c>
      <c r="Q4761" s="6" t="n">
        <f aca="false">IF(C4761&gt;MEDIAN(C$5:C$8004),1,0)</f>
        <v>0</v>
      </c>
      <c r="R4761" s="6" t="n">
        <f aca="false">IF(D4761&gt;2,1,0)</f>
        <v>0</v>
      </c>
    </row>
    <row r="4762" customFormat="false" ht="15" hidden="false" customHeight="true" outlineLevel="0" collapsed="false">
      <c r="A4762" s="6" t="n">
        <f aca="false">1_Data_EDA!O4763</f>
        <v>1</v>
      </c>
      <c r="B4762" s="6" t="n">
        <f aca="false">1_Data_EDA!H4763</f>
        <v>1</v>
      </c>
      <c r="C4762" s="7" t="n">
        <f aca="false">1_Data_EDA!I4763</f>
        <v>50</v>
      </c>
      <c r="D4762" s="6" t="n">
        <f aca="false">1_Data_EDA!J4763</f>
        <v>3</v>
      </c>
      <c r="E4762" s="7" t="n">
        <f aca="false">1_Data_EDA!K4763</f>
        <v>150</v>
      </c>
      <c r="F4762" s="7" t="n">
        <f aca="false">1_Data_EDA!L4763</f>
        <v>27</v>
      </c>
      <c r="G4762" s="8" t="n">
        <f aca="false">1_Data_EDA!M4763</f>
        <v>0.180000007</v>
      </c>
      <c r="H4762" s="6" t="n">
        <f aca="false">IF(1_Data_EDA!B4763="First Class",1,0)</f>
        <v>1</v>
      </c>
      <c r="I4762" s="6" t="n">
        <f aca="false">IF(1_Data_EDA!B4763="Second Class",1,0)</f>
        <v>0</v>
      </c>
      <c r="J4762" s="6" t="n">
        <f aca="false">IF(1_Data_EDA!B4763="Same Day",1,0)</f>
        <v>0</v>
      </c>
      <c r="K4762" s="6" t="n">
        <f aca="false">IF(1_Data_EDA!C4763="Corporate",1,0)</f>
        <v>0</v>
      </c>
      <c r="L4762" s="6" t="n">
        <f aca="false">IF(1_Data_EDA!C4763="Home Office",1,0)</f>
        <v>1</v>
      </c>
      <c r="M4762" s="6" t="n">
        <f aca="false">IF(1_Data_EDA!D4763="Europe",1,0)</f>
        <v>0</v>
      </c>
      <c r="N4762" s="6" t="n">
        <f aca="false">IF(1_Data_EDA!D4763="LATAM",1,0)</f>
        <v>1</v>
      </c>
      <c r="O4762" s="6" t="n">
        <f aca="false">IF(1_Data_EDA!D4763="Pacific Asia",1,0)</f>
        <v>0</v>
      </c>
      <c r="P4762" s="6" t="n">
        <f aca="false">IF(1_Data_EDA!D4763="USCA",1,0)</f>
        <v>0</v>
      </c>
      <c r="Q4762" s="6" t="n">
        <f aca="false">IF(C4762&gt;MEDIAN(C$5:C$8004),1,0)</f>
        <v>0</v>
      </c>
      <c r="R4762" s="6" t="n">
        <f aca="false">IF(D4762&gt;2,1,0)</f>
        <v>1</v>
      </c>
    </row>
    <row r="4763" customFormat="false" ht="15" hidden="false" customHeight="true" outlineLevel="0" collapsed="false">
      <c r="A4763" s="6" t="n">
        <f aca="false">1_Data_EDA!O4764</f>
        <v>0</v>
      </c>
      <c r="B4763" s="6" t="n">
        <f aca="false">1_Data_EDA!H4764</f>
        <v>4</v>
      </c>
      <c r="C4763" s="7" t="n">
        <f aca="false">1_Data_EDA!I4764</f>
        <v>50</v>
      </c>
      <c r="D4763" s="6" t="n">
        <f aca="false">1_Data_EDA!J4764</f>
        <v>2</v>
      </c>
      <c r="E4763" s="7" t="n">
        <f aca="false">1_Data_EDA!K4764</f>
        <v>100</v>
      </c>
      <c r="F4763" s="7" t="n">
        <f aca="false">1_Data_EDA!L4764</f>
        <v>7</v>
      </c>
      <c r="G4763" s="8" t="n">
        <f aca="false">1_Data_EDA!M4764</f>
        <v>0.07</v>
      </c>
      <c r="H4763" s="6" t="n">
        <f aca="false">IF(1_Data_EDA!B4764="First Class",1,0)</f>
        <v>0</v>
      </c>
      <c r="I4763" s="6" t="n">
        <f aca="false">IF(1_Data_EDA!B4764="Second Class",1,0)</f>
        <v>0</v>
      </c>
      <c r="J4763" s="6" t="n">
        <f aca="false">IF(1_Data_EDA!B4764="Same Day",1,0)</f>
        <v>0</v>
      </c>
      <c r="K4763" s="6" t="n">
        <f aca="false">IF(1_Data_EDA!C4764="Corporate",1,0)</f>
        <v>1</v>
      </c>
      <c r="L4763" s="6" t="n">
        <f aca="false">IF(1_Data_EDA!C4764="Home Office",1,0)</f>
        <v>0</v>
      </c>
      <c r="M4763" s="6" t="n">
        <f aca="false">IF(1_Data_EDA!D4764="Europe",1,0)</f>
        <v>1</v>
      </c>
      <c r="N4763" s="6" t="n">
        <f aca="false">IF(1_Data_EDA!D4764="LATAM",1,0)</f>
        <v>0</v>
      </c>
      <c r="O4763" s="6" t="n">
        <f aca="false">IF(1_Data_EDA!D4764="Pacific Asia",1,0)</f>
        <v>0</v>
      </c>
      <c r="P4763" s="6" t="n">
        <f aca="false">IF(1_Data_EDA!D4764="USCA",1,0)</f>
        <v>0</v>
      </c>
      <c r="Q4763" s="6" t="n">
        <f aca="false">IF(C4763&gt;MEDIAN(C$5:C$8004),1,0)</f>
        <v>0</v>
      </c>
      <c r="R4763" s="6" t="n">
        <f aca="false">IF(D4763&gt;2,1,0)</f>
        <v>0</v>
      </c>
    </row>
    <row r="4764" customFormat="false" ht="15" hidden="false" customHeight="true" outlineLevel="0" collapsed="false">
      <c r="A4764" s="6" t="n">
        <f aca="false">1_Data_EDA!O4765</f>
        <v>0</v>
      </c>
      <c r="B4764" s="6" t="n">
        <f aca="false">1_Data_EDA!H4765</f>
        <v>4</v>
      </c>
      <c r="C4764" s="7" t="n">
        <f aca="false">1_Data_EDA!I4765</f>
        <v>461.480011</v>
      </c>
      <c r="D4764" s="6" t="n">
        <f aca="false">1_Data_EDA!J4765</f>
        <v>1</v>
      </c>
      <c r="E4764" s="7" t="n">
        <f aca="false">1_Data_EDA!K4765</f>
        <v>461.480011</v>
      </c>
      <c r="F4764" s="7" t="n">
        <f aca="false">1_Data_EDA!L4765</f>
        <v>83.0699997</v>
      </c>
      <c r="G4764" s="8" t="n">
        <f aca="false">1_Data_EDA!M4765</f>
        <v>0.180000007</v>
      </c>
      <c r="H4764" s="6" t="n">
        <f aca="false">IF(1_Data_EDA!B4765="First Class",1,0)</f>
        <v>0</v>
      </c>
      <c r="I4764" s="6" t="n">
        <f aca="false">IF(1_Data_EDA!B4765="Second Class",1,0)</f>
        <v>0</v>
      </c>
      <c r="J4764" s="6" t="n">
        <f aca="false">IF(1_Data_EDA!B4765="Same Day",1,0)</f>
        <v>0</v>
      </c>
      <c r="K4764" s="6" t="n">
        <f aca="false">IF(1_Data_EDA!C4765="Corporate",1,0)</f>
        <v>0</v>
      </c>
      <c r="L4764" s="6" t="n">
        <f aca="false">IF(1_Data_EDA!C4765="Home Office",1,0)</f>
        <v>1</v>
      </c>
      <c r="M4764" s="6" t="n">
        <f aca="false">IF(1_Data_EDA!D4765="Europe",1,0)</f>
        <v>1</v>
      </c>
      <c r="N4764" s="6" t="n">
        <f aca="false">IF(1_Data_EDA!D4765="LATAM",1,0)</f>
        <v>0</v>
      </c>
      <c r="O4764" s="6" t="n">
        <f aca="false">IF(1_Data_EDA!D4765="Pacific Asia",1,0)</f>
        <v>0</v>
      </c>
      <c r="P4764" s="6" t="n">
        <f aca="false">IF(1_Data_EDA!D4765="USCA",1,0)</f>
        <v>0</v>
      </c>
      <c r="Q4764" s="6" t="n">
        <f aca="false">IF(C4764&gt;MEDIAN(C$5:C$8004),1,0)</f>
        <v>1</v>
      </c>
      <c r="R4764" s="6" t="n">
        <f aca="false">IF(D4764&gt;2,1,0)</f>
        <v>0</v>
      </c>
    </row>
    <row r="4765" customFormat="false" ht="15" hidden="false" customHeight="true" outlineLevel="0" collapsed="false">
      <c r="A4765" s="6" t="n">
        <f aca="false">1_Data_EDA!O4766</f>
        <v>1</v>
      </c>
      <c r="B4765" s="6" t="n">
        <f aca="false">1_Data_EDA!H4766</f>
        <v>4</v>
      </c>
      <c r="C4765" s="7" t="n">
        <f aca="false">1_Data_EDA!I4766</f>
        <v>129.9900055</v>
      </c>
      <c r="D4765" s="6" t="n">
        <f aca="false">1_Data_EDA!J4766</f>
        <v>1</v>
      </c>
      <c r="E4765" s="7" t="n">
        <f aca="false">1_Data_EDA!K4766</f>
        <v>129.9900055</v>
      </c>
      <c r="F4765" s="7" t="n">
        <f aca="false">1_Data_EDA!L4766</f>
        <v>22.10000038</v>
      </c>
      <c r="G4765" s="8" t="n">
        <f aca="false">1_Data_EDA!M4766</f>
        <v>0.170000002</v>
      </c>
      <c r="H4765" s="6" t="n">
        <f aca="false">IF(1_Data_EDA!B4766="First Class",1,0)</f>
        <v>0</v>
      </c>
      <c r="I4765" s="6" t="n">
        <f aca="false">IF(1_Data_EDA!B4766="Second Class",1,0)</f>
        <v>0</v>
      </c>
      <c r="J4765" s="6" t="n">
        <f aca="false">IF(1_Data_EDA!B4766="Same Day",1,0)</f>
        <v>0</v>
      </c>
      <c r="K4765" s="6" t="n">
        <f aca="false">IF(1_Data_EDA!C4766="Corporate",1,0)</f>
        <v>1</v>
      </c>
      <c r="L4765" s="6" t="n">
        <f aca="false">IF(1_Data_EDA!C4766="Home Office",1,0)</f>
        <v>0</v>
      </c>
      <c r="M4765" s="6" t="n">
        <f aca="false">IF(1_Data_EDA!D4766="Europe",1,0)</f>
        <v>0</v>
      </c>
      <c r="N4765" s="6" t="n">
        <f aca="false">IF(1_Data_EDA!D4766="LATAM",1,0)</f>
        <v>0</v>
      </c>
      <c r="O4765" s="6" t="n">
        <f aca="false">IF(1_Data_EDA!D4766="Pacific Asia",1,0)</f>
        <v>1</v>
      </c>
      <c r="P4765" s="6" t="n">
        <f aca="false">IF(1_Data_EDA!D4766="USCA",1,0)</f>
        <v>0</v>
      </c>
      <c r="Q4765" s="6" t="n">
        <f aca="false">IF(C4765&gt;MEDIAN(C$5:C$8004),1,0)</f>
        <v>1</v>
      </c>
      <c r="R4765" s="6" t="n">
        <f aca="false">IF(D4765&gt;2,1,0)</f>
        <v>0</v>
      </c>
    </row>
    <row r="4766" customFormat="false" ht="15" hidden="false" customHeight="true" outlineLevel="0" collapsed="false">
      <c r="A4766" s="6" t="n">
        <f aca="false">1_Data_EDA!O4767</f>
        <v>0</v>
      </c>
      <c r="B4766" s="6" t="n">
        <f aca="false">1_Data_EDA!H4767</f>
        <v>4</v>
      </c>
      <c r="C4766" s="7" t="n">
        <f aca="false">1_Data_EDA!I4767</f>
        <v>49.97999954</v>
      </c>
      <c r="D4766" s="6" t="n">
        <f aca="false">1_Data_EDA!J4767</f>
        <v>4</v>
      </c>
      <c r="E4766" s="7" t="n">
        <f aca="false">1_Data_EDA!K4767</f>
        <v>199.9199982</v>
      </c>
      <c r="F4766" s="7" t="n">
        <f aca="false">1_Data_EDA!L4767</f>
        <v>11</v>
      </c>
      <c r="G4766" s="8" t="n">
        <f aca="false">1_Data_EDA!M4767</f>
        <v>0.059999999</v>
      </c>
      <c r="H4766" s="6" t="n">
        <f aca="false">IF(1_Data_EDA!B4767="First Class",1,0)</f>
        <v>0</v>
      </c>
      <c r="I4766" s="6" t="n">
        <f aca="false">IF(1_Data_EDA!B4767="Second Class",1,0)</f>
        <v>0</v>
      </c>
      <c r="J4766" s="6" t="n">
        <f aca="false">IF(1_Data_EDA!B4767="Same Day",1,0)</f>
        <v>0</v>
      </c>
      <c r="K4766" s="6" t="n">
        <f aca="false">IF(1_Data_EDA!C4767="Corporate",1,0)</f>
        <v>0</v>
      </c>
      <c r="L4766" s="6" t="n">
        <f aca="false">IF(1_Data_EDA!C4767="Home Office",1,0)</f>
        <v>0</v>
      </c>
      <c r="M4766" s="6" t="n">
        <f aca="false">IF(1_Data_EDA!D4767="Europe",1,0)</f>
        <v>0</v>
      </c>
      <c r="N4766" s="6" t="n">
        <f aca="false">IF(1_Data_EDA!D4767="LATAM",1,0)</f>
        <v>0</v>
      </c>
      <c r="O4766" s="6" t="n">
        <f aca="false">IF(1_Data_EDA!D4767="Pacific Asia",1,0)</f>
        <v>0</v>
      </c>
      <c r="P4766" s="6" t="n">
        <f aca="false">IF(1_Data_EDA!D4767="USCA",1,0)</f>
        <v>1</v>
      </c>
      <c r="Q4766" s="6" t="n">
        <f aca="false">IF(C4766&gt;MEDIAN(C$5:C$8004),1,0)</f>
        <v>0</v>
      </c>
      <c r="R4766" s="6" t="n">
        <f aca="false">IF(D4766&gt;2,1,0)</f>
        <v>1</v>
      </c>
    </row>
    <row r="4767" customFormat="false" ht="15" hidden="false" customHeight="true" outlineLevel="0" collapsed="false">
      <c r="A4767" s="6" t="n">
        <f aca="false">1_Data_EDA!O4768</f>
        <v>0</v>
      </c>
      <c r="B4767" s="6" t="n">
        <f aca="false">1_Data_EDA!H4768</f>
        <v>2</v>
      </c>
      <c r="C4767" s="7" t="n">
        <f aca="false">1_Data_EDA!I4768</f>
        <v>299.980011</v>
      </c>
      <c r="D4767" s="6" t="n">
        <f aca="false">1_Data_EDA!J4768</f>
        <v>1</v>
      </c>
      <c r="E4767" s="7" t="n">
        <f aca="false">1_Data_EDA!K4768</f>
        <v>299.980011</v>
      </c>
      <c r="F4767" s="7" t="n">
        <f aca="false">1_Data_EDA!L4768</f>
        <v>3</v>
      </c>
      <c r="G4767" s="8" t="n">
        <f aca="false">1_Data_EDA!M4768</f>
        <v>0.01</v>
      </c>
      <c r="H4767" s="6" t="n">
        <f aca="false">IF(1_Data_EDA!B4768="First Class",1,0)</f>
        <v>0</v>
      </c>
      <c r="I4767" s="6" t="n">
        <f aca="false">IF(1_Data_EDA!B4768="Second Class",1,0)</f>
        <v>1</v>
      </c>
      <c r="J4767" s="6" t="n">
        <f aca="false">IF(1_Data_EDA!B4768="Same Day",1,0)</f>
        <v>0</v>
      </c>
      <c r="K4767" s="6" t="n">
        <f aca="false">IF(1_Data_EDA!C4768="Corporate",1,0)</f>
        <v>0</v>
      </c>
      <c r="L4767" s="6" t="n">
        <f aca="false">IF(1_Data_EDA!C4768="Home Office",1,0)</f>
        <v>0</v>
      </c>
      <c r="M4767" s="6" t="n">
        <f aca="false">IF(1_Data_EDA!D4768="Europe",1,0)</f>
        <v>0</v>
      </c>
      <c r="N4767" s="6" t="n">
        <f aca="false">IF(1_Data_EDA!D4768="LATAM",1,0)</f>
        <v>1</v>
      </c>
      <c r="O4767" s="6" t="n">
        <f aca="false">IF(1_Data_EDA!D4768="Pacific Asia",1,0)</f>
        <v>0</v>
      </c>
      <c r="P4767" s="6" t="n">
        <f aca="false">IF(1_Data_EDA!D4768="USCA",1,0)</f>
        <v>0</v>
      </c>
      <c r="Q4767" s="6" t="n">
        <f aca="false">IF(C4767&gt;MEDIAN(C$5:C$8004),1,0)</f>
        <v>1</v>
      </c>
      <c r="R4767" s="6" t="n">
        <f aca="false">IF(D4767&gt;2,1,0)</f>
        <v>0</v>
      </c>
    </row>
    <row r="4768" customFormat="false" ht="15" hidden="false" customHeight="true" outlineLevel="0" collapsed="false">
      <c r="A4768" s="6" t="n">
        <f aca="false">1_Data_EDA!O4769</f>
        <v>1</v>
      </c>
      <c r="B4768" s="6" t="n">
        <f aca="false">1_Data_EDA!H4769</f>
        <v>1</v>
      </c>
      <c r="C4768" s="7" t="n">
        <f aca="false">1_Data_EDA!I4769</f>
        <v>199.9900055</v>
      </c>
      <c r="D4768" s="6" t="n">
        <f aca="false">1_Data_EDA!J4769</f>
        <v>1</v>
      </c>
      <c r="E4768" s="7" t="n">
        <f aca="false">1_Data_EDA!K4769</f>
        <v>199.9900055</v>
      </c>
      <c r="F4768" s="7" t="n">
        <f aca="false">1_Data_EDA!L4769</f>
        <v>32</v>
      </c>
      <c r="G4768" s="8" t="n">
        <f aca="false">1_Data_EDA!M4769</f>
        <v>0.159999996</v>
      </c>
      <c r="H4768" s="6" t="n">
        <f aca="false">IF(1_Data_EDA!B4769="First Class",1,0)</f>
        <v>1</v>
      </c>
      <c r="I4768" s="6" t="n">
        <f aca="false">IF(1_Data_EDA!B4769="Second Class",1,0)</f>
        <v>0</v>
      </c>
      <c r="J4768" s="6" t="n">
        <f aca="false">IF(1_Data_EDA!B4769="Same Day",1,0)</f>
        <v>0</v>
      </c>
      <c r="K4768" s="6" t="n">
        <f aca="false">IF(1_Data_EDA!C4769="Corporate",1,0)</f>
        <v>0</v>
      </c>
      <c r="L4768" s="6" t="n">
        <f aca="false">IF(1_Data_EDA!C4769="Home Office",1,0)</f>
        <v>0</v>
      </c>
      <c r="M4768" s="6" t="n">
        <f aca="false">IF(1_Data_EDA!D4769="Europe",1,0)</f>
        <v>1</v>
      </c>
      <c r="N4768" s="6" t="n">
        <f aca="false">IF(1_Data_EDA!D4769="LATAM",1,0)</f>
        <v>0</v>
      </c>
      <c r="O4768" s="6" t="n">
        <f aca="false">IF(1_Data_EDA!D4769="Pacific Asia",1,0)</f>
        <v>0</v>
      </c>
      <c r="P4768" s="6" t="n">
        <f aca="false">IF(1_Data_EDA!D4769="USCA",1,0)</f>
        <v>0</v>
      </c>
      <c r="Q4768" s="6" t="n">
        <f aca="false">IF(C4768&gt;MEDIAN(C$5:C$8004),1,0)</f>
        <v>1</v>
      </c>
      <c r="R4768" s="6" t="n">
        <f aca="false">IF(D4768&gt;2,1,0)</f>
        <v>0</v>
      </c>
    </row>
    <row r="4769" customFormat="false" ht="15" hidden="false" customHeight="true" outlineLevel="0" collapsed="false">
      <c r="A4769" s="6" t="n">
        <f aca="false">1_Data_EDA!O4770</f>
        <v>1</v>
      </c>
      <c r="B4769" s="6" t="n">
        <f aca="false">1_Data_EDA!H4770</f>
        <v>4</v>
      </c>
      <c r="C4769" s="7" t="n">
        <f aca="false">1_Data_EDA!I4770</f>
        <v>99.98999786</v>
      </c>
      <c r="D4769" s="6" t="n">
        <f aca="false">1_Data_EDA!J4770</f>
        <v>2</v>
      </c>
      <c r="E4769" s="7" t="n">
        <f aca="false">1_Data_EDA!K4770</f>
        <v>199.9799957</v>
      </c>
      <c r="F4769" s="7" t="n">
        <f aca="false">1_Data_EDA!L4770</f>
        <v>6</v>
      </c>
      <c r="G4769" s="8" t="n">
        <f aca="false">1_Data_EDA!M4770</f>
        <v>0.029999999</v>
      </c>
      <c r="H4769" s="6" t="n">
        <f aca="false">IF(1_Data_EDA!B4770="First Class",1,0)</f>
        <v>0</v>
      </c>
      <c r="I4769" s="6" t="n">
        <f aca="false">IF(1_Data_EDA!B4770="Second Class",1,0)</f>
        <v>0</v>
      </c>
      <c r="J4769" s="6" t="n">
        <f aca="false">IF(1_Data_EDA!B4770="Same Day",1,0)</f>
        <v>0</v>
      </c>
      <c r="K4769" s="6" t="n">
        <f aca="false">IF(1_Data_EDA!C4770="Corporate",1,0)</f>
        <v>0</v>
      </c>
      <c r="L4769" s="6" t="n">
        <f aca="false">IF(1_Data_EDA!C4770="Home Office",1,0)</f>
        <v>0</v>
      </c>
      <c r="M4769" s="6" t="n">
        <f aca="false">IF(1_Data_EDA!D4770="Europe",1,0)</f>
        <v>0</v>
      </c>
      <c r="N4769" s="6" t="n">
        <f aca="false">IF(1_Data_EDA!D4770="LATAM",1,0)</f>
        <v>0</v>
      </c>
      <c r="O4769" s="6" t="n">
        <f aca="false">IF(1_Data_EDA!D4770="Pacific Asia",1,0)</f>
        <v>1</v>
      </c>
      <c r="P4769" s="6" t="n">
        <f aca="false">IF(1_Data_EDA!D4770="USCA",1,0)</f>
        <v>0</v>
      </c>
      <c r="Q4769" s="6" t="n">
        <f aca="false">IF(C4769&gt;MEDIAN(C$5:C$8004),1,0)</f>
        <v>1</v>
      </c>
      <c r="R4769" s="6" t="n">
        <f aca="false">IF(D4769&gt;2,1,0)</f>
        <v>0</v>
      </c>
    </row>
    <row r="4770" customFormat="false" ht="15" hidden="false" customHeight="true" outlineLevel="0" collapsed="false">
      <c r="A4770" s="6" t="n">
        <f aca="false">1_Data_EDA!O4771</f>
        <v>1</v>
      </c>
      <c r="B4770" s="6" t="n">
        <f aca="false">1_Data_EDA!H4771</f>
        <v>4</v>
      </c>
      <c r="C4770" s="7" t="n">
        <f aca="false">1_Data_EDA!I4771</f>
        <v>59.99000168</v>
      </c>
      <c r="D4770" s="6" t="n">
        <f aca="false">1_Data_EDA!J4771</f>
        <v>3</v>
      </c>
      <c r="E4770" s="7" t="n">
        <f aca="false">1_Data_EDA!K4771</f>
        <v>179.9700012</v>
      </c>
      <c r="F4770" s="7" t="n">
        <f aca="false">1_Data_EDA!L4771</f>
        <v>9</v>
      </c>
      <c r="G4770" s="8" t="n">
        <f aca="false">1_Data_EDA!M4771</f>
        <v>0.050000001</v>
      </c>
      <c r="H4770" s="6" t="n">
        <f aca="false">IF(1_Data_EDA!B4771="First Class",1,0)</f>
        <v>0</v>
      </c>
      <c r="I4770" s="6" t="n">
        <f aca="false">IF(1_Data_EDA!B4771="Second Class",1,0)</f>
        <v>0</v>
      </c>
      <c r="J4770" s="6" t="n">
        <f aca="false">IF(1_Data_EDA!B4771="Same Day",1,0)</f>
        <v>0</v>
      </c>
      <c r="K4770" s="6" t="n">
        <f aca="false">IF(1_Data_EDA!C4771="Corporate",1,0)</f>
        <v>1</v>
      </c>
      <c r="L4770" s="6" t="n">
        <f aca="false">IF(1_Data_EDA!C4771="Home Office",1,0)</f>
        <v>0</v>
      </c>
      <c r="M4770" s="6" t="n">
        <f aca="false">IF(1_Data_EDA!D4771="Europe",1,0)</f>
        <v>0</v>
      </c>
      <c r="N4770" s="6" t="n">
        <f aca="false">IF(1_Data_EDA!D4771="LATAM",1,0)</f>
        <v>0</v>
      </c>
      <c r="O4770" s="6" t="n">
        <f aca="false">IF(1_Data_EDA!D4771="Pacific Asia",1,0)</f>
        <v>1</v>
      </c>
      <c r="P4770" s="6" t="n">
        <f aca="false">IF(1_Data_EDA!D4771="USCA",1,0)</f>
        <v>0</v>
      </c>
      <c r="Q4770" s="6" t="n">
        <f aca="false">IF(C4770&gt;MEDIAN(C$5:C$8004),1,0)</f>
        <v>0</v>
      </c>
      <c r="R4770" s="6" t="n">
        <f aca="false">IF(D4770&gt;2,1,0)</f>
        <v>1</v>
      </c>
    </row>
    <row r="4771" customFormat="false" ht="15" hidden="false" customHeight="true" outlineLevel="0" collapsed="false">
      <c r="A4771" s="6" t="n">
        <f aca="false">1_Data_EDA!O4772</f>
        <v>1</v>
      </c>
      <c r="B4771" s="6" t="n">
        <f aca="false">1_Data_EDA!H4772</f>
        <v>4</v>
      </c>
      <c r="C4771" s="7" t="n">
        <f aca="false">1_Data_EDA!I4772</f>
        <v>199.9900055</v>
      </c>
      <c r="D4771" s="6" t="n">
        <f aca="false">1_Data_EDA!J4772</f>
        <v>1</v>
      </c>
      <c r="E4771" s="7" t="n">
        <f aca="false">1_Data_EDA!K4772</f>
        <v>199.9900055</v>
      </c>
      <c r="F4771" s="7" t="n">
        <f aca="false">1_Data_EDA!L4772</f>
        <v>2</v>
      </c>
      <c r="G4771" s="8" t="n">
        <f aca="false">1_Data_EDA!M4772</f>
        <v>0.01</v>
      </c>
      <c r="H4771" s="6" t="n">
        <f aca="false">IF(1_Data_EDA!B4772="First Class",1,0)</f>
        <v>0</v>
      </c>
      <c r="I4771" s="6" t="n">
        <f aca="false">IF(1_Data_EDA!B4772="Second Class",1,0)</f>
        <v>0</v>
      </c>
      <c r="J4771" s="6" t="n">
        <f aca="false">IF(1_Data_EDA!B4772="Same Day",1,0)</f>
        <v>0</v>
      </c>
      <c r="K4771" s="6" t="n">
        <f aca="false">IF(1_Data_EDA!C4772="Corporate",1,0)</f>
        <v>0</v>
      </c>
      <c r="L4771" s="6" t="n">
        <f aca="false">IF(1_Data_EDA!C4772="Home Office",1,0)</f>
        <v>0</v>
      </c>
      <c r="M4771" s="6" t="n">
        <f aca="false">IF(1_Data_EDA!D4772="Europe",1,0)</f>
        <v>0</v>
      </c>
      <c r="N4771" s="6" t="n">
        <f aca="false">IF(1_Data_EDA!D4772="LATAM",1,0)</f>
        <v>1</v>
      </c>
      <c r="O4771" s="6" t="n">
        <f aca="false">IF(1_Data_EDA!D4772="Pacific Asia",1,0)</f>
        <v>0</v>
      </c>
      <c r="P4771" s="6" t="n">
        <f aca="false">IF(1_Data_EDA!D4772="USCA",1,0)</f>
        <v>0</v>
      </c>
      <c r="Q4771" s="6" t="n">
        <f aca="false">IF(C4771&gt;MEDIAN(C$5:C$8004),1,0)</f>
        <v>1</v>
      </c>
      <c r="R4771" s="6" t="n">
        <f aca="false">IF(D4771&gt;2,1,0)</f>
        <v>0</v>
      </c>
    </row>
    <row r="4772" customFormat="false" ht="15" hidden="false" customHeight="true" outlineLevel="0" collapsed="false">
      <c r="A4772" s="6" t="n">
        <f aca="false">1_Data_EDA!O4773</f>
        <v>0</v>
      </c>
      <c r="B4772" s="6" t="n">
        <f aca="false">1_Data_EDA!H4773</f>
        <v>4</v>
      </c>
      <c r="C4772" s="7" t="n">
        <f aca="false">1_Data_EDA!I4773</f>
        <v>199.9900055</v>
      </c>
      <c r="D4772" s="6" t="n">
        <f aca="false">1_Data_EDA!J4773</f>
        <v>1</v>
      </c>
      <c r="E4772" s="7" t="n">
        <f aca="false">1_Data_EDA!K4773</f>
        <v>199.9900055</v>
      </c>
      <c r="F4772" s="7" t="n">
        <f aca="false">1_Data_EDA!L4773</f>
        <v>24</v>
      </c>
      <c r="G4772" s="8" t="n">
        <f aca="false">1_Data_EDA!M4773</f>
        <v>0.119999997</v>
      </c>
      <c r="H4772" s="6" t="n">
        <f aca="false">IF(1_Data_EDA!B4773="First Class",1,0)</f>
        <v>0</v>
      </c>
      <c r="I4772" s="6" t="n">
        <f aca="false">IF(1_Data_EDA!B4773="Second Class",1,0)</f>
        <v>0</v>
      </c>
      <c r="J4772" s="6" t="n">
        <f aca="false">IF(1_Data_EDA!B4773="Same Day",1,0)</f>
        <v>0</v>
      </c>
      <c r="K4772" s="6" t="n">
        <f aca="false">IF(1_Data_EDA!C4773="Corporate",1,0)</f>
        <v>0</v>
      </c>
      <c r="L4772" s="6" t="n">
        <f aca="false">IF(1_Data_EDA!C4773="Home Office",1,0)</f>
        <v>1</v>
      </c>
      <c r="M4772" s="6" t="n">
        <f aca="false">IF(1_Data_EDA!D4773="Europe",1,0)</f>
        <v>1</v>
      </c>
      <c r="N4772" s="6" t="n">
        <f aca="false">IF(1_Data_EDA!D4773="LATAM",1,0)</f>
        <v>0</v>
      </c>
      <c r="O4772" s="6" t="n">
        <f aca="false">IF(1_Data_EDA!D4773="Pacific Asia",1,0)</f>
        <v>0</v>
      </c>
      <c r="P4772" s="6" t="n">
        <f aca="false">IF(1_Data_EDA!D4773="USCA",1,0)</f>
        <v>0</v>
      </c>
      <c r="Q4772" s="6" t="n">
        <f aca="false">IF(C4772&gt;MEDIAN(C$5:C$8004),1,0)</f>
        <v>1</v>
      </c>
      <c r="R4772" s="6" t="n">
        <f aca="false">IF(D4772&gt;2,1,0)</f>
        <v>0</v>
      </c>
    </row>
    <row r="4773" customFormat="false" ht="15" hidden="false" customHeight="true" outlineLevel="0" collapsed="false">
      <c r="A4773" s="6" t="n">
        <f aca="false">1_Data_EDA!O4774</f>
        <v>0</v>
      </c>
      <c r="B4773" s="6" t="n">
        <f aca="false">1_Data_EDA!H4774</f>
        <v>2</v>
      </c>
      <c r="C4773" s="7" t="n">
        <f aca="false">1_Data_EDA!I4774</f>
        <v>299.980011</v>
      </c>
      <c r="D4773" s="6" t="n">
        <f aca="false">1_Data_EDA!J4774</f>
        <v>1</v>
      </c>
      <c r="E4773" s="7" t="n">
        <f aca="false">1_Data_EDA!K4774</f>
        <v>299.980011</v>
      </c>
      <c r="F4773" s="7" t="n">
        <f aca="false">1_Data_EDA!L4774</f>
        <v>54</v>
      </c>
      <c r="G4773" s="8" t="n">
        <f aca="false">1_Data_EDA!M4774</f>
        <v>0.180000007</v>
      </c>
      <c r="H4773" s="6" t="n">
        <f aca="false">IF(1_Data_EDA!B4774="First Class",1,0)</f>
        <v>0</v>
      </c>
      <c r="I4773" s="6" t="n">
        <f aca="false">IF(1_Data_EDA!B4774="Second Class",1,0)</f>
        <v>1</v>
      </c>
      <c r="J4773" s="6" t="n">
        <f aca="false">IF(1_Data_EDA!B4774="Same Day",1,0)</f>
        <v>0</v>
      </c>
      <c r="K4773" s="6" t="n">
        <f aca="false">IF(1_Data_EDA!C4774="Corporate",1,0)</f>
        <v>0</v>
      </c>
      <c r="L4773" s="6" t="n">
        <f aca="false">IF(1_Data_EDA!C4774="Home Office",1,0)</f>
        <v>0</v>
      </c>
      <c r="M4773" s="6" t="n">
        <f aca="false">IF(1_Data_EDA!D4774="Europe",1,0)</f>
        <v>1</v>
      </c>
      <c r="N4773" s="6" t="n">
        <f aca="false">IF(1_Data_EDA!D4774="LATAM",1,0)</f>
        <v>0</v>
      </c>
      <c r="O4773" s="6" t="n">
        <f aca="false">IF(1_Data_EDA!D4774="Pacific Asia",1,0)</f>
        <v>0</v>
      </c>
      <c r="P4773" s="6" t="n">
        <f aca="false">IF(1_Data_EDA!D4774="USCA",1,0)</f>
        <v>0</v>
      </c>
      <c r="Q4773" s="6" t="n">
        <f aca="false">IF(C4773&gt;MEDIAN(C$5:C$8004),1,0)</f>
        <v>1</v>
      </c>
      <c r="R4773" s="6" t="n">
        <f aca="false">IF(D4773&gt;2,1,0)</f>
        <v>0</v>
      </c>
    </row>
    <row r="4774" customFormat="false" ht="15" hidden="false" customHeight="true" outlineLevel="0" collapsed="false">
      <c r="A4774" s="6" t="n">
        <f aca="false">1_Data_EDA!O4775</f>
        <v>0</v>
      </c>
      <c r="B4774" s="6" t="n">
        <f aca="false">1_Data_EDA!H4775</f>
        <v>4</v>
      </c>
      <c r="C4774" s="7" t="n">
        <f aca="false">1_Data_EDA!I4775</f>
        <v>59.99000168</v>
      </c>
      <c r="D4774" s="6" t="n">
        <f aca="false">1_Data_EDA!J4775</f>
        <v>1</v>
      </c>
      <c r="E4774" s="7" t="n">
        <f aca="false">1_Data_EDA!K4775</f>
        <v>59.99000168</v>
      </c>
      <c r="F4774" s="7" t="n">
        <f aca="false">1_Data_EDA!L4775</f>
        <v>9</v>
      </c>
      <c r="G4774" s="8" t="n">
        <f aca="false">1_Data_EDA!M4775</f>
        <v>0.150000006</v>
      </c>
      <c r="H4774" s="6" t="n">
        <f aca="false">IF(1_Data_EDA!B4775="First Class",1,0)</f>
        <v>0</v>
      </c>
      <c r="I4774" s="6" t="n">
        <f aca="false">IF(1_Data_EDA!B4775="Second Class",1,0)</f>
        <v>0</v>
      </c>
      <c r="J4774" s="6" t="n">
        <f aca="false">IF(1_Data_EDA!B4775="Same Day",1,0)</f>
        <v>0</v>
      </c>
      <c r="K4774" s="6" t="n">
        <f aca="false">IF(1_Data_EDA!C4775="Corporate",1,0)</f>
        <v>0</v>
      </c>
      <c r="L4774" s="6" t="n">
        <f aca="false">IF(1_Data_EDA!C4775="Home Office",1,0)</f>
        <v>1</v>
      </c>
      <c r="M4774" s="6" t="n">
        <f aca="false">IF(1_Data_EDA!D4775="Europe",1,0)</f>
        <v>1</v>
      </c>
      <c r="N4774" s="6" t="n">
        <f aca="false">IF(1_Data_EDA!D4775="LATAM",1,0)</f>
        <v>0</v>
      </c>
      <c r="O4774" s="6" t="n">
        <f aca="false">IF(1_Data_EDA!D4775="Pacific Asia",1,0)</f>
        <v>0</v>
      </c>
      <c r="P4774" s="6" t="n">
        <f aca="false">IF(1_Data_EDA!D4775="USCA",1,0)</f>
        <v>0</v>
      </c>
      <c r="Q4774" s="6" t="n">
        <f aca="false">IF(C4774&gt;MEDIAN(C$5:C$8004),1,0)</f>
        <v>0</v>
      </c>
      <c r="R4774" s="6" t="n">
        <f aca="false">IF(D4774&gt;2,1,0)</f>
        <v>0</v>
      </c>
    </row>
    <row r="4775" customFormat="false" ht="15" hidden="false" customHeight="true" outlineLevel="0" collapsed="false">
      <c r="A4775" s="6" t="n">
        <f aca="false">1_Data_EDA!O4776</f>
        <v>1</v>
      </c>
      <c r="B4775" s="6" t="n">
        <f aca="false">1_Data_EDA!H4776</f>
        <v>4</v>
      </c>
      <c r="C4775" s="7" t="n">
        <f aca="false">1_Data_EDA!I4776</f>
        <v>49.97999954</v>
      </c>
      <c r="D4775" s="6" t="n">
        <f aca="false">1_Data_EDA!J4776</f>
        <v>5</v>
      </c>
      <c r="E4775" s="7" t="n">
        <f aca="false">1_Data_EDA!K4776</f>
        <v>249.8999939</v>
      </c>
      <c r="F4775" s="7" t="n">
        <f aca="false">1_Data_EDA!L4776</f>
        <v>62.47999954</v>
      </c>
      <c r="G4775" s="8" t="n">
        <f aca="false">1_Data_EDA!M4776</f>
        <v>0.25</v>
      </c>
      <c r="H4775" s="6" t="n">
        <f aca="false">IF(1_Data_EDA!B4776="First Class",1,0)</f>
        <v>0</v>
      </c>
      <c r="I4775" s="6" t="n">
        <f aca="false">IF(1_Data_EDA!B4776="Second Class",1,0)</f>
        <v>0</v>
      </c>
      <c r="J4775" s="6" t="n">
        <f aca="false">IF(1_Data_EDA!B4776="Same Day",1,0)</f>
        <v>0</v>
      </c>
      <c r="K4775" s="6" t="n">
        <f aca="false">IF(1_Data_EDA!C4776="Corporate",1,0)</f>
        <v>0</v>
      </c>
      <c r="L4775" s="6" t="n">
        <f aca="false">IF(1_Data_EDA!C4776="Home Office",1,0)</f>
        <v>1</v>
      </c>
      <c r="M4775" s="6" t="n">
        <f aca="false">IF(1_Data_EDA!D4776="Europe",1,0)</f>
        <v>0</v>
      </c>
      <c r="N4775" s="6" t="n">
        <f aca="false">IF(1_Data_EDA!D4776="LATAM",1,0)</f>
        <v>0</v>
      </c>
      <c r="O4775" s="6" t="n">
        <f aca="false">IF(1_Data_EDA!D4776="Pacific Asia",1,0)</f>
        <v>0</v>
      </c>
      <c r="P4775" s="6" t="n">
        <f aca="false">IF(1_Data_EDA!D4776="USCA",1,0)</f>
        <v>1</v>
      </c>
      <c r="Q4775" s="6" t="n">
        <f aca="false">IF(C4775&gt;MEDIAN(C$5:C$8004),1,0)</f>
        <v>0</v>
      </c>
      <c r="R4775" s="6" t="n">
        <f aca="false">IF(D4775&gt;2,1,0)</f>
        <v>1</v>
      </c>
    </row>
    <row r="4776" customFormat="false" ht="15" hidden="false" customHeight="true" outlineLevel="0" collapsed="false">
      <c r="A4776" s="6" t="n">
        <f aca="false">1_Data_EDA!O4777</f>
        <v>1</v>
      </c>
      <c r="B4776" s="6" t="n">
        <f aca="false">1_Data_EDA!H4777</f>
        <v>2</v>
      </c>
      <c r="C4776" s="7" t="n">
        <f aca="false">1_Data_EDA!I4777</f>
        <v>59.99000168</v>
      </c>
      <c r="D4776" s="6" t="n">
        <f aca="false">1_Data_EDA!J4777</f>
        <v>5</v>
      </c>
      <c r="E4776" s="7" t="n">
        <f aca="false">1_Data_EDA!K4777</f>
        <v>299.9500122</v>
      </c>
      <c r="F4776" s="7" t="n">
        <f aca="false">1_Data_EDA!L4777</f>
        <v>15</v>
      </c>
      <c r="G4776" s="8" t="n">
        <f aca="false">1_Data_EDA!M4777</f>
        <v>0.050000001</v>
      </c>
      <c r="H4776" s="6" t="n">
        <f aca="false">IF(1_Data_EDA!B4777="First Class",1,0)</f>
        <v>0</v>
      </c>
      <c r="I4776" s="6" t="n">
        <f aca="false">IF(1_Data_EDA!B4777="Second Class",1,0)</f>
        <v>1</v>
      </c>
      <c r="J4776" s="6" t="n">
        <f aca="false">IF(1_Data_EDA!B4777="Same Day",1,0)</f>
        <v>0</v>
      </c>
      <c r="K4776" s="6" t="n">
        <f aca="false">IF(1_Data_EDA!C4777="Corporate",1,0)</f>
        <v>0</v>
      </c>
      <c r="L4776" s="6" t="n">
        <f aca="false">IF(1_Data_EDA!C4777="Home Office",1,0)</f>
        <v>0</v>
      </c>
      <c r="M4776" s="6" t="n">
        <f aca="false">IF(1_Data_EDA!D4777="Europe",1,0)</f>
        <v>0</v>
      </c>
      <c r="N4776" s="6" t="n">
        <f aca="false">IF(1_Data_EDA!D4777="LATAM",1,0)</f>
        <v>0</v>
      </c>
      <c r="O4776" s="6" t="n">
        <f aca="false">IF(1_Data_EDA!D4777="Pacific Asia",1,0)</f>
        <v>1</v>
      </c>
      <c r="P4776" s="6" t="n">
        <f aca="false">IF(1_Data_EDA!D4777="USCA",1,0)</f>
        <v>0</v>
      </c>
      <c r="Q4776" s="6" t="n">
        <f aca="false">IF(C4776&gt;MEDIAN(C$5:C$8004),1,0)</f>
        <v>0</v>
      </c>
      <c r="R4776" s="6" t="n">
        <f aca="false">IF(D4776&gt;2,1,0)</f>
        <v>1</v>
      </c>
    </row>
    <row r="4777" customFormat="false" ht="15" hidden="false" customHeight="true" outlineLevel="0" collapsed="false">
      <c r="A4777" s="6" t="n">
        <f aca="false">1_Data_EDA!O4778</f>
        <v>0</v>
      </c>
      <c r="B4777" s="6" t="n">
        <f aca="false">1_Data_EDA!H4778</f>
        <v>4</v>
      </c>
      <c r="C4777" s="7" t="n">
        <f aca="false">1_Data_EDA!I4778</f>
        <v>59.99000168</v>
      </c>
      <c r="D4777" s="6" t="n">
        <f aca="false">1_Data_EDA!J4778</f>
        <v>2</v>
      </c>
      <c r="E4777" s="7" t="n">
        <f aca="false">1_Data_EDA!K4778</f>
        <v>119.9800034</v>
      </c>
      <c r="F4777" s="7" t="n">
        <f aca="false">1_Data_EDA!L4778</f>
        <v>30</v>
      </c>
      <c r="G4777" s="8" t="n">
        <f aca="false">1_Data_EDA!M4778</f>
        <v>0.25</v>
      </c>
      <c r="H4777" s="6" t="n">
        <f aca="false">IF(1_Data_EDA!B4778="First Class",1,0)</f>
        <v>0</v>
      </c>
      <c r="I4777" s="6" t="n">
        <f aca="false">IF(1_Data_EDA!B4778="Second Class",1,0)</f>
        <v>0</v>
      </c>
      <c r="J4777" s="6" t="n">
        <f aca="false">IF(1_Data_EDA!B4778="Same Day",1,0)</f>
        <v>0</v>
      </c>
      <c r="K4777" s="6" t="n">
        <f aca="false">IF(1_Data_EDA!C4778="Corporate",1,0)</f>
        <v>1</v>
      </c>
      <c r="L4777" s="6" t="n">
        <f aca="false">IF(1_Data_EDA!C4778="Home Office",1,0)</f>
        <v>0</v>
      </c>
      <c r="M4777" s="6" t="n">
        <f aca="false">IF(1_Data_EDA!D4778="Europe",1,0)</f>
        <v>1</v>
      </c>
      <c r="N4777" s="6" t="n">
        <f aca="false">IF(1_Data_EDA!D4778="LATAM",1,0)</f>
        <v>0</v>
      </c>
      <c r="O4777" s="6" t="n">
        <f aca="false">IF(1_Data_EDA!D4778="Pacific Asia",1,0)</f>
        <v>0</v>
      </c>
      <c r="P4777" s="6" t="n">
        <f aca="false">IF(1_Data_EDA!D4778="USCA",1,0)</f>
        <v>0</v>
      </c>
      <c r="Q4777" s="6" t="n">
        <f aca="false">IF(C4777&gt;MEDIAN(C$5:C$8004),1,0)</f>
        <v>0</v>
      </c>
      <c r="R4777" s="6" t="n">
        <f aca="false">IF(D4777&gt;2,1,0)</f>
        <v>0</v>
      </c>
    </row>
    <row r="4778" customFormat="false" ht="15" hidden="false" customHeight="true" outlineLevel="0" collapsed="false">
      <c r="A4778" s="6" t="n">
        <f aca="false">1_Data_EDA!O4779</f>
        <v>0</v>
      </c>
      <c r="B4778" s="6" t="n">
        <f aca="false">1_Data_EDA!H4779</f>
        <v>2</v>
      </c>
      <c r="C4778" s="7" t="n">
        <f aca="false">1_Data_EDA!I4779</f>
        <v>50</v>
      </c>
      <c r="D4778" s="6" t="n">
        <f aca="false">1_Data_EDA!J4779</f>
        <v>2</v>
      </c>
      <c r="E4778" s="7" t="n">
        <f aca="false">1_Data_EDA!K4779</f>
        <v>100</v>
      </c>
      <c r="F4778" s="7" t="n">
        <f aca="false">1_Data_EDA!L4779</f>
        <v>25</v>
      </c>
      <c r="G4778" s="8" t="n">
        <f aca="false">1_Data_EDA!M4779</f>
        <v>0.25</v>
      </c>
      <c r="H4778" s="6" t="n">
        <f aca="false">IF(1_Data_EDA!B4779="First Class",1,0)</f>
        <v>0</v>
      </c>
      <c r="I4778" s="6" t="n">
        <f aca="false">IF(1_Data_EDA!B4779="Second Class",1,0)</f>
        <v>1</v>
      </c>
      <c r="J4778" s="6" t="n">
        <f aca="false">IF(1_Data_EDA!B4779="Same Day",1,0)</f>
        <v>0</v>
      </c>
      <c r="K4778" s="6" t="n">
        <f aca="false">IF(1_Data_EDA!C4779="Corporate",1,0)</f>
        <v>0</v>
      </c>
      <c r="L4778" s="6" t="n">
        <f aca="false">IF(1_Data_EDA!C4779="Home Office",1,0)</f>
        <v>0</v>
      </c>
      <c r="M4778" s="6" t="n">
        <f aca="false">IF(1_Data_EDA!D4779="Europe",1,0)</f>
        <v>1</v>
      </c>
      <c r="N4778" s="6" t="n">
        <f aca="false">IF(1_Data_EDA!D4779="LATAM",1,0)</f>
        <v>0</v>
      </c>
      <c r="O4778" s="6" t="n">
        <f aca="false">IF(1_Data_EDA!D4779="Pacific Asia",1,0)</f>
        <v>0</v>
      </c>
      <c r="P4778" s="6" t="n">
        <f aca="false">IF(1_Data_EDA!D4779="USCA",1,0)</f>
        <v>0</v>
      </c>
      <c r="Q4778" s="6" t="n">
        <f aca="false">IF(C4778&gt;MEDIAN(C$5:C$8004),1,0)</f>
        <v>0</v>
      </c>
      <c r="R4778" s="6" t="n">
        <f aca="false">IF(D4778&gt;2,1,0)</f>
        <v>0</v>
      </c>
    </row>
    <row r="4779" customFormat="false" ht="15" hidden="false" customHeight="true" outlineLevel="0" collapsed="false">
      <c r="A4779" s="6" t="n">
        <f aca="false">1_Data_EDA!O4780</f>
        <v>1</v>
      </c>
      <c r="B4779" s="6" t="n">
        <f aca="false">1_Data_EDA!H4780</f>
        <v>4</v>
      </c>
      <c r="C4779" s="7" t="n">
        <f aca="false">1_Data_EDA!I4780</f>
        <v>199.9900055</v>
      </c>
      <c r="D4779" s="6" t="n">
        <f aca="false">1_Data_EDA!J4780</f>
        <v>1</v>
      </c>
      <c r="E4779" s="7" t="n">
        <f aca="false">1_Data_EDA!K4780</f>
        <v>199.9900055</v>
      </c>
      <c r="F4779" s="7" t="n">
        <f aca="false">1_Data_EDA!L4780</f>
        <v>36</v>
      </c>
      <c r="G4779" s="8" t="n">
        <f aca="false">1_Data_EDA!M4780</f>
        <v>0.180000007</v>
      </c>
      <c r="H4779" s="6" t="n">
        <f aca="false">IF(1_Data_EDA!B4780="First Class",1,0)</f>
        <v>0</v>
      </c>
      <c r="I4779" s="6" t="n">
        <f aca="false">IF(1_Data_EDA!B4780="Second Class",1,0)</f>
        <v>0</v>
      </c>
      <c r="J4779" s="6" t="n">
        <f aca="false">IF(1_Data_EDA!B4780="Same Day",1,0)</f>
        <v>0</v>
      </c>
      <c r="K4779" s="6" t="n">
        <f aca="false">IF(1_Data_EDA!C4780="Corporate",1,0)</f>
        <v>0</v>
      </c>
      <c r="L4779" s="6" t="n">
        <f aca="false">IF(1_Data_EDA!C4780="Home Office",1,0)</f>
        <v>1</v>
      </c>
      <c r="M4779" s="6" t="n">
        <f aca="false">IF(1_Data_EDA!D4780="Europe",1,0)</f>
        <v>0</v>
      </c>
      <c r="N4779" s="6" t="n">
        <f aca="false">IF(1_Data_EDA!D4780="LATAM",1,0)</f>
        <v>1</v>
      </c>
      <c r="O4779" s="6" t="n">
        <f aca="false">IF(1_Data_EDA!D4780="Pacific Asia",1,0)</f>
        <v>0</v>
      </c>
      <c r="P4779" s="6" t="n">
        <f aca="false">IF(1_Data_EDA!D4780="USCA",1,0)</f>
        <v>0</v>
      </c>
      <c r="Q4779" s="6" t="n">
        <f aca="false">IF(C4779&gt;MEDIAN(C$5:C$8004),1,0)</f>
        <v>1</v>
      </c>
      <c r="R4779" s="6" t="n">
        <f aca="false">IF(D4779&gt;2,1,0)</f>
        <v>0</v>
      </c>
    </row>
    <row r="4780" customFormat="false" ht="15" hidden="false" customHeight="true" outlineLevel="0" collapsed="false">
      <c r="A4780" s="6" t="n">
        <f aca="false">1_Data_EDA!O4781</f>
        <v>1</v>
      </c>
      <c r="B4780" s="6" t="n">
        <f aca="false">1_Data_EDA!H4781</f>
        <v>2</v>
      </c>
      <c r="C4780" s="7" t="n">
        <f aca="false">1_Data_EDA!I4781</f>
        <v>129.9900055</v>
      </c>
      <c r="D4780" s="6" t="n">
        <f aca="false">1_Data_EDA!J4781</f>
        <v>1</v>
      </c>
      <c r="E4780" s="7" t="n">
        <f aca="false">1_Data_EDA!K4781</f>
        <v>129.9900055</v>
      </c>
      <c r="F4780" s="7" t="n">
        <f aca="false">1_Data_EDA!L4781</f>
        <v>23.39999962</v>
      </c>
      <c r="G4780" s="8" t="n">
        <f aca="false">1_Data_EDA!M4781</f>
        <v>0.180000007</v>
      </c>
      <c r="H4780" s="6" t="n">
        <f aca="false">IF(1_Data_EDA!B4781="First Class",1,0)</f>
        <v>0</v>
      </c>
      <c r="I4780" s="6" t="n">
        <f aca="false">IF(1_Data_EDA!B4781="Second Class",1,0)</f>
        <v>1</v>
      </c>
      <c r="J4780" s="6" t="n">
        <f aca="false">IF(1_Data_EDA!B4781="Same Day",1,0)</f>
        <v>0</v>
      </c>
      <c r="K4780" s="6" t="n">
        <f aca="false">IF(1_Data_EDA!C4781="Corporate",1,0)</f>
        <v>0</v>
      </c>
      <c r="L4780" s="6" t="n">
        <f aca="false">IF(1_Data_EDA!C4781="Home Office",1,0)</f>
        <v>1</v>
      </c>
      <c r="M4780" s="6" t="n">
        <f aca="false">IF(1_Data_EDA!D4781="Europe",1,0)</f>
        <v>0</v>
      </c>
      <c r="N4780" s="6" t="n">
        <f aca="false">IF(1_Data_EDA!D4781="LATAM",1,0)</f>
        <v>1</v>
      </c>
      <c r="O4780" s="6" t="n">
        <f aca="false">IF(1_Data_EDA!D4781="Pacific Asia",1,0)</f>
        <v>0</v>
      </c>
      <c r="P4780" s="6" t="n">
        <f aca="false">IF(1_Data_EDA!D4781="USCA",1,0)</f>
        <v>0</v>
      </c>
      <c r="Q4780" s="6" t="n">
        <f aca="false">IF(C4780&gt;MEDIAN(C$5:C$8004),1,0)</f>
        <v>1</v>
      </c>
      <c r="R4780" s="6" t="n">
        <f aca="false">IF(D4780&gt;2,1,0)</f>
        <v>0</v>
      </c>
    </row>
    <row r="4781" customFormat="false" ht="15" hidden="false" customHeight="true" outlineLevel="0" collapsed="false">
      <c r="A4781" s="6" t="n">
        <f aca="false">1_Data_EDA!O4782</f>
        <v>0</v>
      </c>
      <c r="B4781" s="6" t="n">
        <f aca="false">1_Data_EDA!H4782</f>
        <v>2</v>
      </c>
      <c r="C4781" s="7" t="n">
        <f aca="false">1_Data_EDA!I4782</f>
        <v>357.1000061</v>
      </c>
      <c r="D4781" s="6" t="n">
        <f aca="false">1_Data_EDA!J4782</f>
        <v>1</v>
      </c>
      <c r="E4781" s="7" t="n">
        <f aca="false">1_Data_EDA!K4782</f>
        <v>357.1000061</v>
      </c>
      <c r="F4781" s="7" t="n">
        <f aca="false">1_Data_EDA!L4782</f>
        <v>57.13999939</v>
      </c>
      <c r="G4781" s="8" t="n">
        <f aca="false">1_Data_EDA!M4782</f>
        <v>0.159999996</v>
      </c>
      <c r="H4781" s="6" t="n">
        <f aca="false">IF(1_Data_EDA!B4782="First Class",1,0)</f>
        <v>0</v>
      </c>
      <c r="I4781" s="6" t="n">
        <f aca="false">IF(1_Data_EDA!B4782="Second Class",1,0)</f>
        <v>1</v>
      </c>
      <c r="J4781" s="6" t="n">
        <f aca="false">IF(1_Data_EDA!B4782="Same Day",1,0)</f>
        <v>0</v>
      </c>
      <c r="K4781" s="6" t="n">
        <f aca="false">IF(1_Data_EDA!C4782="Corporate",1,0)</f>
        <v>1</v>
      </c>
      <c r="L4781" s="6" t="n">
        <f aca="false">IF(1_Data_EDA!C4782="Home Office",1,0)</f>
        <v>0</v>
      </c>
      <c r="M4781" s="6" t="n">
        <f aca="false">IF(1_Data_EDA!D4782="Europe",1,0)</f>
        <v>1</v>
      </c>
      <c r="N4781" s="6" t="n">
        <f aca="false">IF(1_Data_EDA!D4782="LATAM",1,0)</f>
        <v>0</v>
      </c>
      <c r="O4781" s="6" t="n">
        <f aca="false">IF(1_Data_EDA!D4782="Pacific Asia",1,0)</f>
        <v>0</v>
      </c>
      <c r="P4781" s="6" t="n">
        <f aca="false">IF(1_Data_EDA!D4782="USCA",1,0)</f>
        <v>0</v>
      </c>
      <c r="Q4781" s="6" t="n">
        <f aca="false">IF(C4781&gt;MEDIAN(C$5:C$8004),1,0)</f>
        <v>1</v>
      </c>
      <c r="R4781" s="6" t="n">
        <f aca="false">IF(D4781&gt;2,1,0)</f>
        <v>0</v>
      </c>
    </row>
    <row r="4782" customFormat="false" ht="15" hidden="false" customHeight="true" outlineLevel="0" collapsed="false">
      <c r="A4782" s="6" t="n">
        <f aca="false">1_Data_EDA!O4783</f>
        <v>0</v>
      </c>
      <c r="B4782" s="6" t="n">
        <f aca="false">1_Data_EDA!H4783</f>
        <v>4</v>
      </c>
      <c r="C4782" s="7" t="n">
        <f aca="false">1_Data_EDA!I4783</f>
        <v>25</v>
      </c>
      <c r="D4782" s="6" t="n">
        <f aca="false">1_Data_EDA!J4783</f>
        <v>2</v>
      </c>
      <c r="E4782" s="7" t="n">
        <f aca="false">1_Data_EDA!K4783</f>
        <v>50</v>
      </c>
      <c r="F4782" s="7" t="n">
        <f aca="false">1_Data_EDA!L4783</f>
        <v>2.5</v>
      </c>
      <c r="G4782" s="8" t="n">
        <f aca="false">1_Data_EDA!M4783</f>
        <v>0.050000001</v>
      </c>
      <c r="H4782" s="6" t="n">
        <f aca="false">IF(1_Data_EDA!B4783="First Class",1,0)</f>
        <v>0</v>
      </c>
      <c r="I4782" s="6" t="n">
        <f aca="false">IF(1_Data_EDA!B4783="Second Class",1,0)</f>
        <v>0</v>
      </c>
      <c r="J4782" s="6" t="n">
        <f aca="false">IF(1_Data_EDA!B4783="Same Day",1,0)</f>
        <v>0</v>
      </c>
      <c r="K4782" s="6" t="n">
        <f aca="false">IF(1_Data_EDA!C4783="Corporate",1,0)</f>
        <v>0</v>
      </c>
      <c r="L4782" s="6" t="n">
        <f aca="false">IF(1_Data_EDA!C4783="Home Office",1,0)</f>
        <v>0</v>
      </c>
      <c r="M4782" s="6" t="n">
        <f aca="false">IF(1_Data_EDA!D4783="Europe",1,0)</f>
        <v>1</v>
      </c>
      <c r="N4782" s="6" t="n">
        <f aca="false">IF(1_Data_EDA!D4783="LATAM",1,0)</f>
        <v>0</v>
      </c>
      <c r="O4782" s="6" t="n">
        <f aca="false">IF(1_Data_EDA!D4783="Pacific Asia",1,0)</f>
        <v>0</v>
      </c>
      <c r="P4782" s="6" t="n">
        <f aca="false">IF(1_Data_EDA!D4783="USCA",1,0)</f>
        <v>0</v>
      </c>
      <c r="Q4782" s="6" t="n">
        <f aca="false">IF(C4782&gt;MEDIAN(C$5:C$8004),1,0)</f>
        <v>0</v>
      </c>
      <c r="R4782" s="6" t="n">
        <f aca="false">IF(D4782&gt;2,1,0)</f>
        <v>0</v>
      </c>
    </row>
    <row r="4783" customFormat="false" ht="15" hidden="false" customHeight="true" outlineLevel="0" collapsed="false">
      <c r="A4783" s="6" t="n">
        <f aca="false">1_Data_EDA!O4784</f>
        <v>1</v>
      </c>
      <c r="B4783" s="6" t="n">
        <f aca="false">1_Data_EDA!H4784</f>
        <v>2</v>
      </c>
      <c r="C4783" s="7" t="n">
        <f aca="false">1_Data_EDA!I4784</f>
        <v>50</v>
      </c>
      <c r="D4783" s="6" t="n">
        <f aca="false">1_Data_EDA!J4784</f>
        <v>3</v>
      </c>
      <c r="E4783" s="7" t="n">
        <f aca="false">1_Data_EDA!K4784</f>
        <v>150</v>
      </c>
      <c r="F4783" s="7" t="n">
        <f aca="false">1_Data_EDA!L4784</f>
        <v>6</v>
      </c>
      <c r="G4783" s="8" t="n">
        <f aca="false">1_Data_EDA!M4784</f>
        <v>0.039999999</v>
      </c>
      <c r="H4783" s="6" t="n">
        <f aca="false">IF(1_Data_EDA!B4784="First Class",1,0)</f>
        <v>0</v>
      </c>
      <c r="I4783" s="6" t="n">
        <f aca="false">IF(1_Data_EDA!B4784="Second Class",1,0)</f>
        <v>1</v>
      </c>
      <c r="J4783" s="6" t="n">
        <f aca="false">IF(1_Data_EDA!B4784="Same Day",1,0)</f>
        <v>0</v>
      </c>
      <c r="K4783" s="6" t="n">
        <f aca="false">IF(1_Data_EDA!C4784="Corporate",1,0)</f>
        <v>1</v>
      </c>
      <c r="L4783" s="6" t="n">
        <f aca="false">IF(1_Data_EDA!C4784="Home Office",1,0)</f>
        <v>0</v>
      </c>
      <c r="M4783" s="6" t="n">
        <f aca="false">IF(1_Data_EDA!D4784="Europe",1,0)</f>
        <v>1</v>
      </c>
      <c r="N4783" s="6" t="n">
        <f aca="false">IF(1_Data_EDA!D4784="LATAM",1,0)</f>
        <v>0</v>
      </c>
      <c r="O4783" s="6" t="n">
        <f aca="false">IF(1_Data_EDA!D4784="Pacific Asia",1,0)</f>
        <v>0</v>
      </c>
      <c r="P4783" s="6" t="n">
        <f aca="false">IF(1_Data_EDA!D4784="USCA",1,0)</f>
        <v>0</v>
      </c>
      <c r="Q4783" s="6" t="n">
        <f aca="false">IF(C4783&gt;MEDIAN(C$5:C$8004),1,0)</f>
        <v>0</v>
      </c>
      <c r="R4783" s="6" t="n">
        <f aca="false">IF(D4783&gt;2,1,0)</f>
        <v>1</v>
      </c>
    </row>
    <row r="4784" customFormat="false" ht="15" hidden="false" customHeight="true" outlineLevel="0" collapsed="false">
      <c r="A4784" s="6" t="n">
        <f aca="false">1_Data_EDA!O4785</f>
        <v>1</v>
      </c>
      <c r="B4784" s="6" t="n">
        <f aca="false">1_Data_EDA!H4785</f>
        <v>4</v>
      </c>
      <c r="C4784" s="7" t="n">
        <f aca="false">1_Data_EDA!I4785</f>
        <v>129.9900055</v>
      </c>
      <c r="D4784" s="6" t="n">
        <f aca="false">1_Data_EDA!J4785</f>
        <v>1</v>
      </c>
      <c r="E4784" s="7" t="n">
        <f aca="false">1_Data_EDA!K4785</f>
        <v>129.9900055</v>
      </c>
      <c r="F4784" s="7" t="n">
        <f aca="false">1_Data_EDA!L4785</f>
        <v>22.10000038</v>
      </c>
      <c r="G4784" s="8" t="n">
        <f aca="false">1_Data_EDA!M4785</f>
        <v>0.170000002</v>
      </c>
      <c r="H4784" s="6" t="n">
        <f aca="false">IF(1_Data_EDA!B4785="First Class",1,0)</f>
        <v>0</v>
      </c>
      <c r="I4784" s="6" t="n">
        <f aca="false">IF(1_Data_EDA!B4785="Second Class",1,0)</f>
        <v>0</v>
      </c>
      <c r="J4784" s="6" t="n">
        <f aca="false">IF(1_Data_EDA!B4785="Same Day",1,0)</f>
        <v>0</v>
      </c>
      <c r="K4784" s="6" t="n">
        <f aca="false">IF(1_Data_EDA!C4785="Corporate",1,0)</f>
        <v>0</v>
      </c>
      <c r="L4784" s="6" t="n">
        <f aca="false">IF(1_Data_EDA!C4785="Home Office",1,0)</f>
        <v>1</v>
      </c>
      <c r="M4784" s="6" t="n">
        <f aca="false">IF(1_Data_EDA!D4785="Europe",1,0)</f>
        <v>0</v>
      </c>
      <c r="N4784" s="6" t="n">
        <f aca="false">IF(1_Data_EDA!D4785="LATAM",1,0)</f>
        <v>0</v>
      </c>
      <c r="O4784" s="6" t="n">
        <f aca="false">IF(1_Data_EDA!D4785="Pacific Asia",1,0)</f>
        <v>0</v>
      </c>
      <c r="P4784" s="6" t="n">
        <f aca="false">IF(1_Data_EDA!D4785="USCA",1,0)</f>
        <v>1</v>
      </c>
      <c r="Q4784" s="6" t="n">
        <f aca="false">IF(C4784&gt;MEDIAN(C$5:C$8004),1,0)</f>
        <v>1</v>
      </c>
      <c r="R4784" s="6" t="n">
        <f aca="false">IF(D4784&gt;2,1,0)</f>
        <v>0</v>
      </c>
    </row>
    <row r="4785" customFormat="false" ht="15" hidden="false" customHeight="true" outlineLevel="0" collapsed="false">
      <c r="A4785" s="6" t="n">
        <f aca="false">1_Data_EDA!O4786</f>
        <v>0</v>
      </c>
      <c r="B4785" s="6" t="n">
        <f aca="false">1_Data_EDA!H4786</f>
        <v>4</v>
      </c>
      <c r="C4785" s="7" t="n">
        <f aca="false">1_Data_EDA!I4786</f>
        <v>399.980011</v>
      </c>
      <c r="D4785" s="6" t="n">
        <f aca="false">1_Data_EDA!J4786</f>
        <v>1</v>
      </c>
      <c r="E4785" s="7" t="n">
        <f aca="false">1_Data_EDA!K4786</f>
        <v>399.980011</v>
      </c>
      <c r="F4785" s="7" t="n">
        <f aca="false">1_Data_EDA!L4786</f>
        <v>8</v>
      </c>
      <c r="G4785" s="8" t="n">
        <f aca="false">1_Data_EDA!M4786</f>
        <v>0.02</v>
      </c>
      <c r="H4785" s="6" t="n">
        <f aca="false">IF(1_Data_EDA!B4786="First Class",1,0)</f>
        <v>0</v>
      </c>
      <c r="I4785" s="6" t="n">
        <f aca="false">IF(1_Data_EDA!B4786="Second Class",1,0)</f>
        <v>0</v>
      </c>
      <c r="J4785" s="6" t="n">
        <f aca="false">IF(1_Data_EDA!B4786="Same Day",1,0)</f>
        <v>0</v>
      </c>
      <c r="K4785" s="6" t="n">
        <f aca="false">IF(1_Data_EDA!C4786="Corporate",1,0)</f>
        <v>0</v>
      </c>
      <c r="L4785" s="6" t="n">
        <f aca="false">IF(1_Data_EDA!C4786="Home Office",1,0)</f>
        <v>1</v>
      </c>
      <c r="M4785" s="6" t="n">
        <f aca="false">IF(1_Data_EDA!D4786="Europe",1,0)</f>
        <v>1</v>
      </c>
      <c r="N4785" s="6" t="n">
        <f aca="false">IF(1_Data_EDA!D4786="LATAM",1,0)</f>
        <v>0</v>
      </c>
      <c r="O4785" s="6" t="n">
        <f aca="false">IF(1_Data_EDA!D4786="Pacific Asia",1,0)</f>
        <v>0</v>
      </c>
      <c r="P4785" s="6" t="n">
        <f aca="false">IF(1_Data_EDA!D4786="USCA",1,0)</f>
        <v>0</v>
      </c>
      <c r="Q4785" s="6" t="n">
        <f aca="false">IF(C4785&gt;MEDIAN(C$5:C$8004),1,0)</f>
        <v>1</v>
      </c>
      <c r="R4785" s="6" t="n">
        <f aca="false">IF(D4785&gt;2,1,0)</f>
        <v>0</v>
      </c>
    </row>
    <row r="4786" customFormat="false" ht="15" hidden="false" customHeight="true" outlineLevel="0" collapsed="false">
      <c r="A4786" s="6" t="n">
        <f aca="false">1_Data_EDA!O4787</f>
        <v>1</v>
      </c>
      <c r="B4786" s="6" t="n">
        <f aca="false">1_Data_EDA!H4787</f>
        <v>2</v>
      </c>
      <c r="C4786" s="7" t="n">
        <f aca="false">1_Data_EDA!I4787</f>
        <v>199.9900055</v>
      </c>
      <c r="D4786" s="6" t="n">
        <f aca="false">1_Data_EDA!J4787</f>
        <v>1</v>
      </c>
      <c r="E4786" s="7" t="n">
        <f aca="false">1_Data_EDA!K4787</f>
        <v>199.9900055</v>
      </c>
      <c r="F4786" s="7" t="n">
        <f aca="false">1_Data_EDA!L4787</f>
        <v>18</v>
      </c>
      <c r="G4786" s="8" t="n">
        <f aca="false">1_Data_EDA!M4787</f>
        <v>0.090000004</v>
      </c>
      <c r="H4786" s="6" t="n">
        <f aca="false">IF(1_Data_EDA!B4787="First Class",1,0)</f>
        <v>0</v>
      </c>
      <c r="I4786" s="6" t="n">
        <f aca="false">IF(1_Data_EDA!B4787="Second Class",1,0)</f>
        <v>1</v>
      </c>
      <c r="J4786" s="6" t="n">
        <f aca="false">IF(1_Data_EDA!B4787="Same Day",1,0)</f>
        <v>0</v>
      </c>
      <c r="K4786" s="6" t="n">
        <f aca="false">IF(1_Data_EDA!C4787="Corporate",1,0)</f>
        <v>1</v>
      </c>
      <c r="L4786" s="6" t="n">
        <f aca="false">IF(1_Data_EDA!C4787="Home Office",1,0)</f>
        <v>0</v>
      </c>
      <c r="M4786" s="6" t="n">
        <f aca="false">IF(1_Data_EDA!D4787="Europe",1,0)</f>
        <v>0</v>
      </c>
      <c r="N4786" s="6" t="n">
        <f aca="false">IF(1_Data_EDA!D4787="LATAM",1,0)</f>
        <v>0</v>
      </c>
      <c r="O4786" s="6" t="n">
        <f aca="false">IF(1_Data_EDA!D4787="Pacific Asia",1,0)</f>
        <v>1</v>
      </c>
      <c r="P4786" s="6" t="n">
        <f aca="false">IF(1_Data_EDA!D4787="USCA",1,0)</f>
        <v>0</v>
      </c>
      <c r="Q4786" s="6" t="n">
        <f aca="false">IF(C4786&gt;MEDIAN(C$5:C$8004),1,0)</f>
        <v>1</v>
      </c>
      <c r="R4786" s="6" t="n">
        <f aca="false">IF(D4786&gt;2,1,0)</f>
        <v>0</v>
      </c>
    </row>
    <row r="4787" customFormat="false" ht="15" hidden="false" customHeight="true" outlineLevel="0" collapsed="false">
      <c r="A4787" s="6" t="n">
        <f aca="false">1_Data_EDA!O4788</f>
        <v>0</v>
      </c>
      <c r="B4787" s="6" t="n">
        <f aca="false">1_Data_EDA!H4788</f>
        <v>4</v>
      </c>
      <c r="C4787" s="7" t="n">
        <f aca="false">1_Data_EDA!I4788</f>
        <v>399.980011</v>
      </c>
      <c r="D4787" s="6" t="n">
        <f aca="false">1_Data_EDA!J4788</f>
        <v>1</v>
      </c>
      <c r="E4787" s="7" t="n">
        <f aca="false">1_Data_EDA!K4788</f>
        <v>399.980011</v>
      </c>
      <c r="F4787" s="7" t="n">
        <f aca="false">1_Data_EDA!L4788</f>
        <v>52</v>
      </c>
      <c r="G4787" s="8" t="n">
        <f aca="false">1_Data_EDA!M4788</f>
        <v>0.129999995</v>
      </c>
      <c r="H4787" s="6" t="n">
        <f aca="false">IF(1_Data_EDA!B4788="First Class",1,0)</f>
        <v>0</v>
      </c>
      <c r="I4787" s="6" t="n">
        <f aca="false">IF(1_Data_EDA!B4788="Second Class",1,0)</f>
        <v>0</v>
      </c>
      <c r="J4787" s="6" t="n">
        <f aca="false">IF(1_Data_EDA!B4788="Same Day",1,0)</f>
        <v>0</v>
      </c>
      <c r="K4787" s="6" t="n">
        <f aca="false">IF(1_Data_EDA!C4788="Corporate",1,0)</f>
        <v>0</v>
      </c>
      <c r="L4787" s="6" t="n">
        <f aca="false">IF(1_Data_EDA!C4788="Home Office",1,0)</f>
        <v>0</v>
      </c>
      <c r="M4787" s="6" t="n">
        <f aca="false">IF(1_Data_EDA!D4788="Europe",1,0)</f>
        <v>0</v>
      </c>
      <c r="N4787" s="6" t="n">
        <f aca="false">IF(1_Data_EDA!D4788="LATAM",1,0)</f>
        <v>0</v>
      </c>
      <c r="O4787" s="6" t="n">
        <f aca="false">IF(1_Data_EDA!D4788="Pacific Asia",1,0)</f>
        <v>1</v>
      </c>
      <c r="P4787" s="6" t="n">
        <f aca="false">IF(1_Data_EDA!D4788="USCA",1,0)</f>
        <v>0</v>
      </c>
      <c r="Q4787" s="6" t="n">
        <f aca="false">IF(C4787&gt;MEDIAN(C$5:C$8004),1,0)</f>
        <v>1</v>
      </c>
      <c r="R4787" s="6" t="n">
        <f aca="false">IF(D4787&gt;2,1,0)</f>
        <v>0</v>
      </c>
    </row>
    <row r="4788" customFormat="false" ht="15" hidden="false" customHeight="true" outlineLevel="0" collapsed="false">
      <c r="A4788" s="6" t="n">
        <f aca="false">1_Data_EDA!O4789</f>
        <v>0</v>
      </c>
      <c r="B4788" s="6" t="n">
        <f aca="false">1_Data_EDA!H4789</f>
        <v>4</v>
      </c>
      <c r="C4788" s="7" t="n">
        <f aca="false">1_Data_EDA!I4789</f>
        <v>49.97999954</v>
      </c>
      <c r="D4788" s="6" t="n">
        <f aca="false">1_Data_EDA!J4789</f>
        <v>2</v>
      </c>
      <c r="E4788" s="7" t="n">
        <f aca="false">1_Data_EDA!K4789</f>
        <v>99.95999908</v>
      </c>
      <c r="F4788" s="7" t="n">
        <f aca="false">1_Data_EDA!L4789</f>
        <v>16.98999977</v>
      </c>
      <c r="G4788" s="8" t="n">
        <f aca="false">1_Data_EDA!M4789</f>
        <v>0.170000002</v>
      </c>
      <c r="H4788" s="6" t="n">
        <f aca="false">IF(1_Data_EDA!B4789="First Class",1,0)</f>
        <v>0</v>
      </c>
      <c r="I4788" s="6" t="n">
        <f aca="false">IF(1_Data_EDA!B4789="Second Class",1,0)</f>
        <v>0</v>
      </c>
      <c r="J4788" s="6" t="n">
        <f aca="false">IF(1_Data_EDA!B4789="Same Day",1,0)</f>
        <v>0</v>
      </c>
      <c r="K4788" s="6" t="n">
        <f aca="false">IF(1_Data_EDA!C4789="Corporate",1,0)</f>
        <v>1</v>
      </c>
      <c r="L4788" s="6" t="n">
        <f aca="false">IF(1_Data_EDA!C4789="Home Office",1,0)</f>
        <v>0</v>
      </c>
      <c r="M4788" s="6" t="n">
        <f aca="false">IF(1_Data_EDA!D4789="Europe",1,0)</f>
        <v>0</v>
      </c>
      <c r="N4788" s="6" t="n">
        <f aca="false">IF(1_Data_EDA!D4789="LATAM",1,0)</f>
        <v>0</v>
      </c>
      <c r="O4788" s="6" t="n">
        <f aca="false">IF(1_Data_EDA!D4789="Pacific Asia",1,0)</f>
        <v>1</v>
      </c>
      <c r="P4788" s="6" t="n">
        <f aca="false">IF(1_Data_EDA!D4789="USCA",1,0)</f>
        <v>0</v>
      </c>
      <c r="Q4788" s="6" t="n">
        <f aca="false">IF(C4788&gt;MEDIAN(C$5:C$8004),1,0)</f>
        <v>0</v>
      </c>
      <c r="R4788" s="6" t="n">
        <f aca="false">IF(D4788&gt;2,1,0)</f>
        <v>0</v>
      </c>
    </row>
    <row r="4789" customFormat="false" ht="15" hidden="false" customHeight="true" outlineLevel="0" collapsed="false">
      <c r="A4789" s="6" t="n">
        <f aca="false">1_Data_EDA!O4790</f>
        <v>1</v>
      </c>
      <c r="B4789" s="6" t="n">
        <f aca="false">1_Data_EDA!H4790</f>
        <v>4</v>
      </c>
      <c r="C4789" s="7" t="n">
        <f aca="false">1_Data_EDA!I4790</f>
        <v>399.980011</v>
      </c>
      <c r="D4789" s="6" t="n">
        <f aca="false">1_Data_EDA!J4790</f>
        <v>1</v>
      </c>
      <c r="E4789" s="7" t="n">
        <f aca="false">1_Data_EDA!K4790</f>
        <v>399.980011</v>
      </c>
      <c r="F4789" s="7" t="n">
        <f aca="false">1_Data_EDA!L4790</f>
        <v>52</v>
      </c>
      <c r="G4789" s="8" t="n">
        <f aca="false">1_Data_EDA!M4790</f>
        <v>0.129999995</v>
      </c>
      <c r="H4789" s="6" t="n">
        <f aca="false">IF(1_Data_EDA!B4790="First Class",1,0)</f>
        <v>0</v>
      </c>
      <c r="I4789" s="6" t="n">
        <f aca="false">IF(1_Data_EDA!B4790="Second Class",1,0)</f>
        <v>0</v>
      </c>
      <c r="J4789" s="6" t="n">
        <f aca="false">IF(1_Data_EDA!B4790="Same Day",1,0)</f>
        <v>0</v>
      </c>
      <c r="K4789" s="6" t="n">
        <f aca="false">IF(1_Data_EDA!C4790="Corporate",1,0)</f>
        <v>1</v>
      </c>
      <c r="L4789" s="6" t="n">
        <f aca="false">IF(1_Data_EDA!C4790="Home Office",1,0)</f>
        <v>0</v>
      </c>
      <c r="M4789" s="6" t="n">
        <f aca="false">IF(1_Data_EDA!D4790="Europe",1,0)</f>
        <v>1</v>
      </c>
      <c r="N4789" s="6" t="n">
        <f aca="false">IF(1_Data_EDA!D4790="LATAM",1,0)</f>
        <v>0</v>
      </c>
      <c r="O4789" s="6" t="n">
        <f aca="false">IF(1_Data_EDA!D4790="Pacific Asia",1,0)</f>
        <v>0</v>
      </c>
      <c r="P4789" s="6" t="n">
        <f aca="false">IF(1_Data_EDA!D4790="USCA",1,0)</f>
        <v>0</v>
      </c>
      <c r="Q4789" s="6" t="n">
        <f aca="false">IF(C4789&gt;MEDIAN(C$5:C$8004),1,0)</f>
        <v>1</v>
      </c>
      <c r="R4789" s="6" t="n">
        <f aca="false">IF(D4789&gt;2,1,0)</f>
        <v>0</v>
      </c>
    </row>
    <row r="4790" customFormat="false" ht="15" hidden="false" customHeight="true" outlineLevel="0" collapsed="false">
      <c r="A4790" s="6" t="n">
        <f aca="false">1_Data_EDA!O4791</f>
        <v>1</v>
      </c>
      <c r="B4790" s="6" t="n">
        <f aca="false">1_Data_EDA!H4791</f>
        <v>1</v>
      </c>
      <c r="C4790" s="7" t="n">
        <f aca="false">1_Data_EDA!I4791</f>
        <v>49.97999954</v>
      </c>
      <c r="D4790" s="6" t="n">
        <f aca="false">1_Data_EDA!J4791</f>
        <v>2</v>
      </c>
      <c r="E4790" s="7" t="n">
        <f aca="false">1_Data_EDA!K4791</f>
        <v>99.95999908</v>
      </c>
      <c r="F4790" s="7" t="n">
        <f aca="false">1_Data_EDA!L4791</f>
        <v>4</v>
      </c>
      <c r="G4790" s="8" t="n">
        <f aca="false">1_Data_EDA!M4791</f>
        <v>0.039999999</v>
      </c>
      <c r="H4790" s="6" t="n">
        <f aca="false">IF(1_Data_EDA!B4791="First Class",1,0)</f>
        <v>1</v>
      </c>
      <c r="I4790" s="6" t="n">
        <f aca="false">IF(1_Data_EDA!B4791="Second Class",1,0)</f>
        <v>0</v>
      </c>
      <c r="J4790" s="6" t="n">
        <f aca="false">IF(1_Data_EDA!B4791="Same Day",1,0)</f>
        <v>0</v>
      </c>
      <c r="K4790" s="6" t="n">
        <f aca="false">IF(1_Data_EDA!C4791="Corporate",1,0)</f>
        <v>0</v>
      </c>
      <c r="L4790" s="6" t="n">
        <f aca="false">IF(1_Data_EDA!C4791="Home Office",1,0)</f>
        <v>0</v>
      </c>
      <c r="M4790" s="6" t="n">
        <f aca="false">IF(1_Data_EDA!D4791="Europe",1,0)</f>
        <v>0</v>
      </c>
      <c r="N4790" s="6" t="n">
        <f aca="false">IF(1_Data_EDA!D4791="LATAM",1,0)</f>
        <v>1</v>
      </c>
      <c r="O4790" s="6" t="n">
        <f aca="false">IF(1_Data_EDA!D4791="Pacific Asia",1,0)</f>
        <v>0</v>
      </c>
      <c r="P4790" s="6" t="n">
        <f aca="false">IF(1_Data_EDA!D4791="USCA",1,0)</f>
        <v>0</v>
      </c>
      <c r="Q4790" s="6" t="n">
        <f aca="false">IF(C4790&gt;MEDIAN(C$5:C$8004),1,0)</f>
        <v>0</v>
      </c>
      <c r="R4790" s="6" t="n">
        <f aca="false">IF(D4790&gt;2,1,0)</f>
        <v>0</v>
      </c>
    </row>
    <row r="4791" customFormat="false" ht="15" hidden="false" customHeight="true" outlineLevel="0" collapsed="false">
      <c r="A4791" s="6" t="n">
        <f aca="false">1_Data_EDA!O4792</f>
        <v>0</v>
      </c>
      <c r="B4791" s="6" t="n">
        <f aca="false">1_Data_EDA!H4792</f>
        <v>4</v>
      </c>
      <c r="C4791" s="7" t="n">
        <f aca="false">1_Data_EDA!I4792</f>
        <v>299.980011</v>
      </c>
      <c r="D4791" s="6" t="n">
        <f aca="false">1_Data_EDA!J4792</f>
        <v>1</v>
      </c>
      <c r="E4791" s="7" t="n">
        <f aca="false">1_Data_EDA!K4792</f>
        <v>299.980011</v>
      </c>
      <c r="F4791" s="7" t="n">
        <f aca="false">1_Data_EDA!L4792</f>
        <v>3</v>
      </c>
      <c r="G4791" s="8" t="n">
        <f aca="false">1_Data_EDA!M4792</f>
        <v>0.01</v>
      </c>
      <c r="H4791" s="6" t="n">
        <f aca="false">IF(1_Data_EDA!B4792="First Class",1,0)</f>
        <v>0</v>
      </c>
      <c r="I4791" s="6" t="n">
        <f aca="false">IF(1_Data_EDA!B4792="Second Class",1,0)</f>
        <v>0</v>
      </c>
      <c r="J4791" s="6" t="n">
        <f aca="false">IF(1_Data_EDA!B4792="Same Day",1,0)</f>
        <v>0</v>
      </c>
      <c r="K4791" s="6" t="n">
        <f aca="false">IF(1_Data_EDA!C4792="Corporate",1,0)</f>
        <v>1</v>
      </c>
      <c r="L4791" s="6" t="n">
        <f aca="false">IF(1_Data_EDA!C4792="Home Office",1,0)</f>
        <v>0</v>
      </c>
      <c r="M4791" s="6" t="n">
        <f aca="false">IF(1_Data_EDA!D4792="Europe",1,0)</f>
        <v>0</v>
      </c>
      <c r="N4791" s="6" t="n">
        <f aca="false">IF(1_Data_EDA!D4792="LATAM",1,0)</f>
        <v>1</v>
      </c>
      <c r="O4791" s="6" t="n">
        <f aca="false">IF(1_Data_EDA!D4792="Pacific Asia",1,0)</f>
        <v>0</v>
      </c>
      <c r="P4791" s="6" t="n">
        <f aca="false">IF(1_Data_EDA!D4792="USCA",1,0)</f>
        <v>0</v>
      </c>
      <c r="Q4791" s="6" t="n">
        <f aca="false">IF(C4791&gt;MEDIAN(C$5:C$8004),1,0)</f>
        <v>1</v>
      </c>
      <c r="R4791" s="6" t="n">
        <f aca="false">IF(D4791&gt;2,1,0)</f>
        <v>0</v>
      </c>
    </row>
    <row r="4792" customFormat="false" ht="15" hidden="false" customHeight="true" outlineLevel="0" collapsed="false">
      <c r="A4792" s="6" t="n">
        <f aca="false">1_Data_EDA!O4793</f>
        <v>1</v>
      </c>
      <c r="B4792" s="6" t="n">
        <f aca="false">1_Data_EDA!H4793</f>
        <v>1</v>
      </c>
      <c r="C4792" s="7" t="n">
        <f aca="false">1_Data_EDA!I4793</f>
        <v>129.9900055</v>
      </c>
      <c r="D4792" s="6" t="n">
        <f aca="false">1_Data_EDA!J4793</f>
        <v>1</v>
      </c>
      <c r="E4792" s="7" t="n">
        <f aca="false">1_Data_EDA!K4793</f>
        <v>129.9900055</v>
      </c>
      <c r="F4792" s="7" t="n">
        <f aca="false">1_Data_EDA!L4793</f>
        <v>3.900000095</v>
      </c>
      <c r="G4792" s="8" t="n">
        <f aca="false">1_Data_EDA!M4793</f>
        <v>0.029999999</v>
      </c>
      <c r="H4792" s="6" t="n">
        <f aca="false">IF(1_Data_EDA!B4793="First Class",1,0)</f>
        <v>1</v>
      </c>
      <c r="I4792" s="6" t="n">
        <f aca="false">IF(1_Data_EDA!B4793="Second Class",1,0)</f>
        <v>0</v>
      </c>
      <c r="J4792" s="6" t="n">
        <f aca="false">IF(1_Data_EDA!B4793="Same Day",1,0)</f>
        <v>0</v>
      </c>
      <c r="K4792" s="6" t="n">
        <f aca="false">IF(1_Data_EDA!C4793="Corporate",1,0)</f>
        <v>0</v>
      </c>
      <c r="L4792" s="6" t="n">
        <f aca="false">IF(1_Data_EDA!C4793="Home Office",1,0)</f>
        <v>1</v>
      </c>
      <c r="M4792" s="6" t="n">
        <f aca="false">IF(1_Data_EDA!D4793="Europe",1,0)</f>
        <v>0</v>
      </c>
      <c r="N4792" s="6" t="n">
        <f aca="false">IF(1_Data_EDA!D4793="LATAM",1,0)</f>
        <v>0</v>
      </c>
      <c r="O4792" s="6" t="n">
        <f aca="false">IF(1_Data_EDA!D4793="Pacific Asia",1,0)</f>
        <v>1</v>
      </c>
      <c r="P4792" s="6" t="n">
        <f aca="false">IF(1_Data_EDA!D4793="USCA",1,0)</f>
        <v>0</v>
      </c>
      <c r="Q4792" s="6" t="n">
        <f aca="false">IF(C4792&gt;MEDIAN(C$5:C$8004),1,0)</f>
        <v>1</v>
      </c>
      <c r="R4792" s="6" t="n">
        <f aca="false">IF(D4792&gt;2,1,0)</f>
        <v>0</v>
      </c>
    </row>
    <row r="4793" customFormat="false" ht="15" hidden="false" customHeight="true" outlineLevel="0" collapsed="false">
      <c r="A4793" s="6" t="n">
        <f aca="false">1_Data_EDA!O4794</f>
        <v>0</v>
      </c>
      <c r="B4793" s="6" t="n">
        <f aca="false">1_Data_EDA!H4794</f>
        <v>4</v>
      </c>
      <c r="C4793" s="7" t="n">
        <f aca="false">1_Data_EDA!I4794</f>
        <v>99.98999786</v>
      </c>
      <c r="D4793" s="6" t="n">
        <f aca="false">1_Data_EDA!J4794</f>
        <v>2</v>
      </c>
      <c r="E4793" s="7" t="n">
        <f aca="false">1_Data_EDA!K4794</f>
        <v>199.9799957</v>
      </c>
      <c r="F4793" s="7" t="n">
        <f aca="false">1_Data_EDA!L4794</f>
        <v>50</v>
      </c>
      <c r="G4793" s="8" t="n">
        <f aca="false">1_Data_EDA!M4794</f>
        <v>0.25</v>
      </c>
      <c r="H4793" s="6" t="n">
        <f aca="false">IF(1_Data_EDA!B4794="First Class",1,0)</f>
        <v>0</v>
      </c>
      <c r="I4793" s="6" t="n">
        <f aca="false">IF(1_Data_EDA!B4794="Second Class",1,0)</f>
        <v>0</v>
      </c>
      <c r="J4793" s="6" t="n">
        <f aca="false">IF(1_Data_EDA!B4794="Same Day",1,0)</f>
        <v>0</v>
      </c>
      <c r="K4793" s="6" t="n">
        <f aca="false">IF(1_Data_EDA!C4794="Corporate",1,0)</f>
        <v>0</v>
      </c>
      <c r="L4793" s="6" t="n">
        <f aca="false">IF(1_Data_EDA!C4794="Home Office",1,0)</f>
        <v>0</v>
      </c>
      <c r="M4793" s="6" t="n">
        <f aca="false">IF(1_Data_EDA!D4794="Europe",1,0)</f>
        <v>1</v>
      </c>
      <c r="N4793" s="6" t="n">
        <f aca="false">IF(1_Data_EDA!D4794="LATAM",1,0)</f>
        <v>0</v>
      </c>
      <c r="O4793" s="6" t="n">
        <f aca="false">IF(1_Data_EDA!D4794="Pacific Asia",1,0)</f>
        <v>0</v>
      </c>
      <c r="P4793" s="6" t="n">
        <f aca="false">IF(1_Data_EDA!D4794="USCA",1,0)</f>
        <v>0</v>
      </c>
      <c r="Q4793" s="6" t="n">
        <f aca="false">IF(C4793&gt;MEDIAN(C$5:C$8004),1,0)</f>
        <v>1</v>
      </c>
      <c r="R4793" s="6" t="n">
        <f aca="false">IF(D4793&gt;2,1,0)</f>
        <v>0</v>
      </c>
    </row>
    <row r="4794" customFormat="false" ht="15" hidden="false" customHeight="true" outlineLevel="0" collapsed="false">
      <c r="A4794" s="6" t="n">
        <f aca="false">1_Data_EDA!O4795</f>
        <v>0</v>
      </c>
      <c r="B4794" s="6" t="n">
        <f aca="false">1_Data_EDA!H4795</f>
        <v>2</v>
      </c>
      <c r="C4794" s="7" t="n">
        <f aca="false">1_Data_EDA!I4795</f>
        <v>129.9900055</v>
      </c>
      <c r="D4794" s="6" t="n">
        <f aca="false">1_Data_EDA!J4795</f>
        <v>1</v>
      </c>
      <c r="E4794" s="7" t="n">
        <f aca="false">1_Data_EDA!K4795</f>
        <v>129.9900055</v>
      </c>
      <c r="F4794" s="7" t="n">
        <f aca="false">1_Data_EDA!L4795</f>
        <v>5.199999809</v>
      </c>
      <c r="G4794" s="8" t="n">
        <f aca="false">1_Data_EDA!M4795</f>
        <v>0.039999999</v>
      </c>
      <c r="H4794" s="6" t="n">
        <f aca="false">IF(1_Data_EDA!B4795="First Class",1,0)</f>
        <v>0</v>
      </c>
      <c r="I4794" s="6" t="n">
        <f aca="false">IF(1_Data_EDA!B4795="Second Class",1,0)</f>
        <v>1</v>
      </c>
      <c r="J4794" s="6" t="n">
        <f aca="false">IF(1_Data_EDA!B4795="Same Day",1,0)</f>
        <v>0</v>
      </c>
      <c r="K4794" s="6" t="n">
        <f aca="false">IF(1_Data_EDA!C4795="Corporate",1,0)</f>
        <v>0</v>
      </c>
      <c r="L4794" s="6" t="n">
        <f aca="false">IF(1_Data_EDA!C4795="Home Office",1,0)</f>
        <v>0</v>
      </c>
      <c r="M4794" s="6" t="n">
        <f aca="false">IF(1_Data_EDA!D4795="Europe",1,0)</f>
        <v>0</v>
      </c>
      <c r="N4794" s="6" t="n">
        <f aca="false">IF(1_Data_EDA!D4795="LATAM",1,0)</f>
        <v>1</v>
      </c>
      <c r="O4794" s="6" t="n">
        <f aca="false">IF(1_Data_EDA!D4795="Pacific Asia",1,0)</f>
        <v>0</v>
      </c>
      <c r="P4794" s="6" t="n">
        <f aca="false">IF(1_Data_EDA!D4795="USCA",1,0)</f>
        <v>0</v>
      </c>
      <c r="Q4794" s="6" t="n">
        <f aca="false">IF(C4794&gt;MEDIAN(C$5:C$8004),1,0)</f>
        <v>1</v>
      </c>
      <c r="R4794" s="6" t="n">
        <f aca="false">IF(D4794&gt;2,1,0)</f>
        <v>0</v>
      </c>
    </row>
    <row r="4795" customFormat="false" ht="15" hidden="false" customHeight="true" outlineLevel="0" collapsed="false">
      <c r="A4795" s="6" t="n">
        <f aca="false">1_Data_EDA!O4796</f>
        <v>1</v>
      </c>
      <c r="B4795" s="6" t="n">
        <f aca="false">1_Data_EDA!H4796</f>
        <v>2</v>
      </c>
      <c r="C4795" s="7" t="n">
        <f aca="false">1_Data_EDA!I4796</f>
        <v>99.98999786</v>
      </c>
      <c r="D4795" s="6" t="n">
        <f aca="false">1_Data_EDA!J4796</f>
        <v>3</v>
      </c>
      <c r="E4795" s="7" t="n">
        <f aca="false">1_Data_EDA!K4796</f>
        <v>299.9700012</v>
      </c>
      <c r="F4795" s="7" t="n">
        <f aca="false">1_Data_EDA!L4796</f>
        <v>3</v>
      </c>
      <c r="G4795" s="8" t="n">
        <f aca="false">1_Data_EDA!M4796</f>
        <v>0.01</v>
      </c>
      <c r="H4795" s="6" t="n">
        <f aca="false">IF(1_Data_EDA!B4796="First Class",1,0)</f>
        <v>0</v>
      </c>
      <c r="I4795" s="6" t="n">
        <f aca="false">IF(1_Data_EDA!B4796="Second Class",1,0)</f>
        <v>1</v>
      </c>
      <c r="J4795" s="6" t="n">
        <f aca="false">IF(1_Data_EDA!B4796="Same Day",1,0)</f>
        <v>0</v>
      </c>
      <c r="K4795" s="6" t="n">
        <f aca="false">IF(1_Data_EDA!C4796="Corporate",1,0)</f>
        <v>1</v>
      </c>
      <c r="L4795" s="6" t="n">
        <f aca="false">IF(1_Data_EDA!C4796="Home Office",1,0)</f>
        <v>0</v>
      </c>
      <c r="M4795" s="6" t="n">
        <f aca="false">IF(1_Data_EDA!D4796="Europe",1,0)</f>
        <v>0</v>
      </c>
      <c r="N4795" s="6" t="n">
        <f aca="false">IF(1_Data_EDA!D4796="LATAM",1,0)</f>
        <v>0</v>
      </c>
      <c r="O4795" s="6" t="n">
        <f aca="false">IF(1_Data_EDA!D4796="Pacific Asia",1,0)</f>
        <v>1</v>
      </c>
      <c r="P4795" s="6" t="n">
        <f aca="false">IF(1_Data_EDA!D4796="USCA",1,0)</f>
        <v>0</v>
      </c>
      <c r="Q4795" s="6" t="n">
        <f aca="false">IF(C4795&gt;MEDIAN(C$5:C$8004),1,0)</f>
        <v>1</v>
      </c>
      <c r="R4795" s="6" t="n">
        <f aca="false">IF(D4795&gt;2,1,0)</f>
        <v>1</v>
      </c>
    </row>
    <row r="4796" customFormat="false" ht="15" hidden="false" customHeight="true" outlineLevel="0" collapsed="false">
      <c r="A4796" s="6" t="n">
        <f aca="false">1_Data_EDA!O4797</f>
        <v>0</v>
      </c>
      <c r="B4796" s="6" t="n">
        <f aca="false">1_Data_EDA!H4797</f>
        <v>4</v>
      </c>
      <c r="C4796" s="7" t="n">
        <f aca="false">1_Data_EDA!I4797</f>
        <v>39.99000168</v>
      </c>
      <c r="D4796" s="6" t="n">
        <f aca="false">1_Data_EDA!J4797</f>
        <v>2</v>
      </c>
      <c r="E4796" s="7" t="n">
        <f aca="false">1_Data_EDA!K4797</f>
        <v>79.98000336</v>
      </c>
      <c r="F4796" s="7" t="n">
        <f aca="false">1_Data_EDA!L4797</f>
        <v>4</v>
      </c>
      <c r="G4796" s="8" t="n">
        <f aca="false">1_Data_EDA!M4797</f>
        <v>0.050000001</v>
      </c>
      <c r="H4796" s="6" t="n">
        <f aca="false">IF(1_Data_EDA!B4797="First Class",1,0)</f>
        <v>0</v>
      </c>
      <c r="I4796" s="6" t="n">
        <f aca="false">IF(1_Data_EDA!B4797="Second Class",1,0)</f>
        <v>0</v>
      </c>
      <c r="J4796" s="6" t="n">
        <f aca="false">IF(1_Data_EDA!B4797="Same Day",1,0)</f>
        <v>0</v>
      </c>
      <c r="K4796" s="6" t="n">
        <f aca="false">IF(1_Data_EDA!C4797="Corporate",1,0)</f>
        <v>1</v>
      </c>
      <c r="L4796" s="6" t="n">
        <f aca="false">IF(1_Data_EDA!C4797="Home Office",1,0)</f>
        <v>0</v>
      </c>
      <c r="M4796" s="6" t="n">
        <f aca="false">IF(1_Data_EDA!D4797="Europe",1,0)</f>
        <v>0</v>
      </c>
      <c r="N4796" s="6" t="n">
        <f aca="false">IF(1_Data_EDA!D4797="LATAM",1,0)</f>
        <v>0</v>
      </c>
      <c r="O4796" s="6" t="n">
        <f aca="false">IF(1_Data_EDA!D4797="Pacific Asia",1,0)</f>
        <v>0</v>
      </c>
      <c r="P4796" s="6" t="n">
        <f aca="false">IF(1_Data_EDA!D4797="USCA",1,0)</f>
        <v>1</v>
      </c>
      <c r="Q4796" s="6" t="n">
        <f aca="false">IF(C4796&gt;MEDIAN(C$5:C$8004),1,0)</f>
        <v>0</v>
      </c>
      <c r="R4796" s="6" t="n">
        <f aca="false">IF(D4796&gt;2,1,0)</f>
        <v>0</v>
      </c>
    </row>
    <row r="4797" customFormat="false" ht="15" hidden="false" customHeight="true" outlineLevel="0" collapsed="false">
      <c r="A4797" s="6" t="n">
        <f aca="false">1_Data_EDA!O4798</f>
        <v>0</v>
      </c>
      <c r="B4797" s="6" t="n">
        <f aca="false">1_Data_EDA!H4798</f>
        <v>0</v>
      </c>
      <c r="C4797" s="7" t="n">
        <f aca="false">1_Data_EDA!I4798</f>
        <v>39.75</v>
      </c>
      <c r="D4797" s="6" t="n">
        <f aca="false">1_Data_EDA!J4798</f>
        <v>1</v>
      </c>
      <c r="E4797" s="7" t="n">
        <f aca="false">1_Data_EDA!K4798</f>
        <v>39.75</v>
      </c>
      <c r="F4797" s="7" t="n">
        <f aca="false">1_Data_EDA!L4798</f>
        <v>1.99000001</v>
      </c>
      <c r="G4797" s="8" t="n">
        <f aca="false">1_Data_EDA!M4798</f>
        <v>0.050000001</v>
      </c>
      <c r="H4797" s="6" t="n">
        <f aca="false">IF(1_Data_EDA!B4798="First Class",1,0)</f>
        <v>0</v>
      </c>
      <c r="I4797" s="6" t="n">
        <f aca="false">IF(1_Data_EDA!B4798="Second Class",1,0)</f>
        <v>0</v>
      </c>
      <c r="J4797" s="6" t="n">
        <f aca="false">IF(1_Data_EDA!B4798="Same Day",1,0)</f>
        <v>1</v>
      </c>
      <c r="K4797" s="6" t="n">
        <f aca="false">IF(1_Data_EDA!C4798="Corporate",1,0)</f>
        <v>0</v>
      </c>
      <c r="L4797" s="6" t="n">
        <f aca="false">IF(1_Data_EDA!C4798="Home Office",1,0)</f>
        <v>0</v>
      </c>
      <c r="M4797" s="6" t="n">
        <f aca="false">IF(1_Data_EDA!D4798="Europe",1,0)</f>
        <v>0</v>
      </c>
      <c r="N4797" s="6" t="n">
        <f aca="false">IF(1_Data_EDA!D4798="LATAM",1,0)</f>
        <v>0</v>
      </c>
      <c r="O4797" s="6" t="n">
        <f aca="false">IF(1_Data_EDA!D4798="Pacific Asia",1,0)</f>
        <v>1</v>
      </c>
      <c r="P4797" s="6" t="n">
        <f aca="false">IF(1_Data_EDA!D4798="USCA",1,0)</f>
        <v>0</v>
      </c>
      <c r="Q4797" s="6" t="n">
        <f aca="false">IF(C4797&gt;MEDIAN(C$5:C$8004),1,0)</f>
        <v>0</v>
      </c>
      <c r="R4797" s="6" t="n">
        <f aca="false">IF(D4797&gt;2,1,0)</f>
        <v>0</v>
      </c>
    </row>
    <row r="4798" customFormat="false" ht="15" hidden="false" customHeight="true" outlineLevel="0" collapsed="false">
      <c r="A4798" s="6" t="n">
        <f aca="false">1_Data_EDA!O4799</f>
        <v>1</v>
      </c>
      <c r="B4798" s="6" t="n">
        <f aca="false">1_Data_EDA!H4799</f>
        <v>4</v>
      </c>
      <c r="C4798" s="7" t="n">
        <f aca="false">1_Data_EDA!I4799</f>
        <v>199.9900055</v>
      </c>
      <c r="D4798" s="6" t="n">
        <f aca="false">1_Data_EDA!J4799</f>
        <v>1</v>
      </c>
      <c r="E4798" s="7" t="n">
        <f aca="false">1_Data_EDA!K4799</f>
        <v>199.9900055</v>
      </c>
      <c r="F4798" s="7" t="n">
        <f aca="false">1_Data_EDA!L4799</f>
        <v>32</v>
      </c>
      <c r="G4798" s="8" t="n">
        <f aca="false">1_Data_EDA!M4799</f>
        <v>0.159999996</v>
      </c>
      <c r="H4798" s="6" t="n">
        <f aca="false">IF(1_Data_EDA!B4799="First Class",1,0)</f>
        <v>0</v>
      </c>
      <c r="I4798" s="6" t="n">
        <f aca="false">IF(1_Data_EDA!B4799="Second Class",1,0)</f>
        <v>0</v>
      </c>
      <c r="J4798" s="6" t="n">
        <f aca="false">IF(1_Data_EDA!B4799="Same Day",1,0)</f>
        <v>0</v>
      </c>
      <c r="K4798" s="6" t="n">
        <f aca="false">IF(1_Data_EDA!C4799="Corporate",1,0)</f>
        <v>1</v>
      </c>
      <c r="L4798" s="6" t="n">
        <f aca="false">IF(1_Data_EDA!C4799="Home Office",1,0)</f>
        <v>0</v>
      </c>
      <c r="M4798" s="6" t="n">
        <f aca="false">IF(1_Data_EDA!D4799="Europe",1,0)</f>
        <v>1</v>
      </c>
      <c r="N4798" s="6" t="n">
        <f aca="false">IF(1_Data_EDA!D4799="LATAM",1,0)</f>
        <v>0</v>
      </c>
      <c r="O4798" s="6" t="n">
        <f aca="false">IF(1_Data_EDA!D4799="Pacific Asia",1,0)</f>
        <v>0</v>
      </c>
      <c r="P4798" s="6" t="n">
        <f aca="false">IF(1_Data_EDA!D4799="USCA",1,0)</f>
        <v>0</v>
      </c>
      <c r="Q4798" s="6" t="n">
        <f aca="false">IF(C4798&gt;MEDIAN(C$5:C$8004),1,0)</f>
        <v>1</v>
      </c>
      <c r="R4798" s="6" t="n">
        <f aca="false">IF(D4798&gt;2,1,0)</f>
        <v>0</v>
      </c>
    </row>
    <row r="4799" customFormat="false" ht="15" hidden="false" customHeight="true" outlineLevel="0" collapsed="false">
      <c r="A4799" s="6" t="n">
        <f aca="false">1_Data_EDA!O4800</f>
        <v>0</v>
      </c>
      <c r="B4799" s="6" t="n">
        <f aca="false">1_Data_EDA!H4800</f>
        <v>4</v>
      </c>
      <c r="C4799" s="7" t="n">
        <f aca="false">1_Data_EDA!I4800</f>
        <v>129.9900055</v>
      </c>
      <c r="D4799" s="6" t="n">
        <f aca="false">1_Data_EDA!J4800</f>
        <v>1</v>
      </c>
      <c r="E4799" s="7" t="n">
        <f aca="false">1_Data_EDA!K4800</f>
        <v>129.9900055</v>
      </c>
      <c r="F4799" s="7" t="n">
        <f aca="false">1_Data_EDA!L4800</f>
        <v>1.299999952</v>
      </c>
      <c r="G4799" s="8" t="n">
        <f aca="false">1_Data_EDA!M4800</f>
        <v>0.01</v>
      </c>
      <c r="H4799" s="6" t="n">
        <f aca="false">IF(1_Data_EDA!B4800="First Class",1,0)</f>
        <v>0</v>
      </c>
      <c r="I4799" s="6" t="n">
        <f aca="false">IF(1_Data_EDA!B4800="Second Class",1,0)</f>
        <v>0</v>
      </c>
      <c r="J4799" s="6" t="n">
        <f aca="false">IF(1_Data_EDA!B4800="Same Day",1,0)</f>
        <v>0</v>
      </c>
      <c r="K4799" s="6" t="n">
        <f aca="false">IF(1_Data_EDA!C4800="Corporate",1,0)</f>
        <v>0</v>
      </c>
      <c r="L4799" s="6" t="n">
        <f aca="false">IF(1_Data_EDA!C4800="Home Office",1,0)</f>
        <v>1</v>
      </c>
      <c r="M4799" s="6" t="n">
        <f aca="false">IF(1_Data_EDA!D4800="Europe",1,0)</f>
        <v>1</v>
      </c>
      <c r="N4799" s="6" t="n">
        <f aca="false">IF(1_Data_EDA!D4800="LATAM",1,0)</f>
        <v>0</v>
      </c>
      <c r="O4799" s="6" t="n">
        <f aca="false">IF(1_Data_EDA!D4800="Pacific Asia",1,0)</f>
        <v>0</v>
      </c>
      <c r="P4799" s="6" t="n">
        <f aca="false">IF(1_Data_EDA!D4800="USCA",1,0)</f>
        <v>0</v>
      </c>
      <c r="Q4799" s="6" t="n">
        <f aca="false">IF(C4799&gt;MEDIAN(C$5:C$8004),1,0)</f>
        <v>1</v>
      </c>
      <c r="R4799" s="6" t="n">
        <f aca="false">IF(D4799&gt;2,1,0)</f>
        <v>0</v>
      </c>
    </row>
    <row r="4800" customFormat="false" ht="15" hidden="false" customHeight="true" outlineLevel="0" collapsed="false">
      <c r="A4800" s="6" t="n">
        <f aca="false">1_Data_EDA!O4801</f>
        <v>0</v>
      </c>
      <c r="B4800" s="6" t="n">
        <f aca="false">1_Data_EDA!H4801</f>
        <v>4</v>
      </c>
      <c r="C4800" s="7" t="n">
        <f aca="false">1_Data_EDA!I4801</f>
        <v>59.99000168</v>
      </c>
      <c r="D4800" s="6" t="n">
        <f aca="false">1_Data_EDA!J4801</f>
        <v>3</v>
      </c>
      <c r="E4800" s="7" t="n">
        <f aca="false">1_Data_EDA!K4801</f>
        <v>179.9700012</v>
      </c>
      <c r="F4800" s="7" t="n">
        <f aca="false">1_Data_EDA!L4801</f>
        <v>30.59000015</v>
      </c>
      <c r="G4800" s="8" t="n">
        <f aca="false">1_Data_EDA!M4801</f>
        <v>0.170000002</v>
      </c>
      <c r="H4800" s="6" t="n">
        <f aca="false">IF(1_Data_EDA!B4801="First Class",1,0)</f>
        <v>0</v>
      </c>
      <c r="I4800" s="6" t="n">
        <f aca="false">IF(1_Data_EDA!B4801="Second Class",1,0)</f>
        <v>0</v>
      </c>
      <c r="J4800" s="6" t="n">
        <f aca="false">IF(1_Data_EDA!B4801="Same Day",1,0)</f>
        <v>0</v>
      </c>
      <c r="K4800" s="6" t="n">
        <f aca="false">IF(1_Data_EDA!C4801="Corporate",1,0)</f>
        <v>0</v>
      </c>
      <c r="L4800" s="6" t="n">
        <f aca="false">IF(1_Data_EDA!C4801="Home Office",1,0)</f>
        <v>1</v>
      </c>
      <c r="M4800" s="6" t="n">
        <f aca="false">IF(1_Data_EDA!D4801="Europe",1,0)</f>
        <v>1</v>
      </c>
      <c r="N4800" s="6" t="n">
        <f aca="false">IF(1_Data_EDA!D4801="LATAM",1,0)</f>
        <v>0</v>
      </c>
      <c r="O4800" s="6" t="n">
        <f aca="false">IF(1_Data_EDA!D4801="Pacific Asia",1,0)</f>
        <v>0</v>
      </c>
      <c r="P4800" s="6" t="n">
        <f aca="false">IF(1_Data_EDA!D4801="USCA",1,0)</f>
        <v>0</v>
      </c>
      <c r="Q4800" s="6" t="n">
        <f aca="false">IF(C4800&gt;MEDIAN(C$5:C$8004),1,0)</f>
        <v>0</v>
      </c>
      <c r="R4800" s="6" t="n">
        <f aca="false">IF(D4800&gt;2,1,0)</f>
        <v>1</v>
      </c>
    </row>
    <row r="4801" customFormat="false" ht="15" hidden="false" customHeight="true" outlineLevel="0" collapsed="false">
      <c r="A4801" s="6" t="n">
        <f aca="false">1_Data_EDA!O4802</f>
        <v>1</v>
      </c>
      <c r="B4801" s="6" t="n">
        <f aca="false">1_Data_EDA!H4802</f>
        <v>2</v>
      </c>
      <c r="C4801" s="7" t="n">
        <f aca="false">1_Data_EDA!I4802</f>
        <v>199.9900055</v>
      </c>
      <c r="D4801" s="6" t="n">
        <f aca="false">1_Data_EDA!J4802</f>
        <v>1</v>
      </c>
      <c r="E4801" s="7" t="n">
        <f aca="false">1_Data_EDA!K4802</f>
        <v>199.9900055</v>
      </c>
      <c r="F4801" s="7" t="n">
        <f aca="false">1_Data_EDA!L4802</f>
        <v>2</v>
      </c>
      <c r="G4801" s="8" t="n">
        <f aca="false">1_Data_EDA!M4802</f>
        <v>0.01</v>
      </c>
      <c r="H4801" s="6" t="n">
        <f aca="false">IF(1_Data_EDA!B4802="First Class",1,0)</f>
        <v>0</v>
      </c>
      <c r="I4801" s="6" t="n">
        <f aca="false">IF(1_Data_EDA!B4802="Second Class",1,0)</f>
        <v>1</v>
      </c>
      <c r="J4801" s="6" t="n">
        <f aca="false">IF(1_Data_EDA!B4802="Same Day",1,0)</f>
        <v>0</v>
      </c>
      <c r="K4801" s="6" t="n">
        <f aca="false">IF(1_Data_EDA!C4802="Corporate",1,0)</f>
        <v>0</v>
      </c>
      <c r="L4801" s="6" t="n">
        <f aca="false">IF(1_Data_EDA!C4802="Home Office",1,0)</f>
        <v>0</v>
      </c>
      <c r="M4801" s="6" t="n">
        <f aca="false">IF(1_Data_EDA!D4802="Europe",1,0)</f>
        <v>1</v>
      </c>
      <c r="N4801" s="6" t="n">
        <f aca="false">IF(1_Data_EDA!D4802="LATAM",1,0)</f>
        <v>0</v>
      </c>
      <c r="O4801" s="6" t="n">
        <f aca="false">IF(1_Data_EDA!D4802="Pacific Asia",1,0)</f>
        <v>0</v>
      </c>
      <c r="P4801" s="6" t="n">
        <f aca="false">IF(1_Data_EDA!D4802="USCA",1,0)</f>
        <v>0</v>
      </c>
      <c r="Q4801" s="6" t="n">
        <f aca="false">IF(C4801&gt;MEDIAN(C$5:C$8004),1,0)</f>
        <v>1</v>
      </c>
      <c r="R4801" s="6" t="n">
        <f aca="false">IF(D4801&gt;2,1,0)</f>
        <v>0</v>
      </c>
    </row>
    <row r="4802" customFormat="false" ht="15" hidden="false" customHeight="true" outlineLevel="0" collapsed="false">
      <c r="A4802" s="6" t="n">
        <f aca="false">1_Data_EDA!O4803</f>
        <v>0</v>
      </c>
      <c r="B4802" s="6" t="n">
        <f aca="false">1_Data_EDA!H4803</f>
        <v>4</v>
      </c>
      <c r="C4802" s="7" t="n">
        <f aca="false">1_Data_EDA!I4803</f>
        <v>129.9900055</v>
      </c>
      <c r="D4802" s="6" t="n">
        <f aca="false">1_Data_EDA!J4803</f>
        <v>1</v>
      </c>
      <c r="E4802" s="7" t="n">
        <f aca="false">1_Data_EDA!K4803</f>
        <v>129.9900055</v>
      </c>
      <c r="F4802" s="7" t="n">
        <f aca="false">1_Data_EDA!L4803</f>
        <v>5.199999809</v>
      </c>
      <c r="G4802" s="8" t="n">
        <f aca="false">1_Data_EDA!M4803</f>
        <v>0.039999999</v>
      </c>
      <c r="H4802" s="6" t="n">
        <f aca="false">IF(1_Data_EDA!B4803="First Class",1,0)</f>
        <v>0</v>
      </c>
      <c r="I4802" s="6" t="n">
        <f aca="false">IF(1_Data_EDA!B4803="Second Class",1,0)</f>
        <v>0</v>
      </c>
      <c r="J4802" s="6" t="n">
        <f aca="false">IF(1_Data_EDA!B4803="Same Day",1,0)</f>
        <v>0</v>
      </c>
      <c r="K4802" s="6" t="n">
        <f aca="false">IF(1_Data_EDA!C4803="Corporate",1,0)</f>
        <v>0</v>
      </c>
      <c r="L4802" s="6" t="n">
        <f aca="false">IF(1_Data_EDA!C4803="Home Office",1,0)</f>
        <v>1</v>
      </c>
      <c r="M4802" s="6" t="n">
        <f aca="false">IF(1_Data_EDA!D4803="Europe",1,0)</f>
        <v>0</v>
      </c>
      <c r="N4802" s="6" t="n">
        <f aca="false">IF(1_Data_EDA!D4803="LATAM",1,0)</f>
        <v>0</v>
      </c>
      <c r="O4802" s="6" t="n">
        <f aca="false">IF(1_Data_EDA!D4803="Pacific Asia",1,0)</f>
        <v>1</v>
      </c>
      <c r="P4802" s="6" t="n">
        <f aca="false">IF(1_Data_EDA!D4803="USCA",1,0)</f>
        <v>0</v>
      </c>
      <c r="Q4802" s="6" t="n">
        <f aca="false">IF(C4802&gt;MEDIAN(C$5:C$8004),1,0)</f>
        <v>1</v>
      </c>
      <c r="R4802" s="6" t="n">
        <f aca="false">IF(D4802&gt;2,1,0)</f>
        <v>0</v>
      </c>
    </row>
    <row r="4803" customFormat="false" ht="15" hidden="false" customHeight="true" outlineLevel="0" collapsed="false">
      <c r="A4803" s="6" t="n">
        <f aca="false">1_Data_EDA!O4804</f>
        <v>0</v>
      </c>
      <c r="B4803" s="6" t="n">
        <f aca="false">1_Data_EDA!H4804</f>
        <v>4</v>
      </c>
      <c r="C4803" s="7" t="n">
        <f aca="false">1_Data_EDA!I4804</f>
        <v>129.9900055</v>
      </c>
      <c r="D4803" s="6" t="n">
        <f aca="false">1_Data_EDA!J4804</f>
        <v>1</v>
      </c>
      <c r="E4803" s="7" t="n">
        <f aca="false">1_Data_EDA!K4804</f>
        <v>129.9900055</v>
      </c>
      <c r="F4803" s="7" t="n">
        <f aca="false">1_Data_EDA!L4804</f>
        <v>15.60000038</v>
      </c>
      <c r="G4803" s="8" t="n">
        <f aca="false">1_Data_EDA!M4804</f>
        <v>0.119999997</v>
      </c>
      <c r="H4803" s="6" t="n">
        <f aca="false">IF(1_Data_EDA!B4804="First Class",1,0)</f>
        <v>0</v>
      </c>
      <c r="I4803" s="6" t="n">
        <f aca="false">IF(1_Data_EDA!B4804="Second Class",1,0)</f>
        <v>0</v>
      </c>
      <c r="J4803" s="6" t="n">
        <f aca="false">IF(1_Data_EDA!B4804="Same Day",1,0)</f>
        <v>0</v>
      </c>
      <c r="K4803" s="6" t="n">
        <f aca="false">IF(1_Data_EDA!C4804="Corporate",1,0)</f>
        <v>0</v>
      </c>
      <c r="L4803" s="6" t="n">
        <f aca="false">IF(1_Data_EDA!C4804="Home Office",1,0)</f>
        <v>1</v>
      </c>
      <c r="M4803" s="6" t="n">
        <f aca="false">IF(1_Data_EDA!D4804="Europe",1,0)</f>
        <v>0</v>
      </c>
      <c r="N4803" s="6" t="n">
        <f aca="false">IF(1_Data_EDA!D4804="LATAM",1,0)</f>
        <v>1</v>
      </c>
      <c r="O4803" s="6" t="n">
        <f aca="false">IF(1_Data_EDA!D4804="Pacific Asia",1,0)</f>
        <v>0</v>
      </c>
      <c r="P4803" s="6" t="n">
        <f aca="false">IF(1_Data_EDA!D4804="USCA",1,0)</f>
        <v>0</v>
      </c>
      <c r="Q4803" s="6" t="n">
        <f aca="false">IF(C4803&gt;MEDIAN(C$5:C$8004),1,0)</f>
        <v>1</v>
      </c>
      <c r="R4803" s="6" t="n">
        <f aca="false">IF(D4803&gt;2,1,0)</f>
        <v>0</v>
      </c>
    </row>
    <row r="4804" customFormat="false" ht="15" hidden="false" customHeight="true" outlineLevel="0" collapsed="false">
      <c r="A4804" s="6" t="n">
        <f aca="false">1_Data_EDA!O4805</f>
        <v>1</v>
      </c>
      <c r="B4804" s="6" t="n">
        <f aca="false">1_Data_EDA!H4805</f>
        <v>1</v>
      </c>
      <c r="C4804" s="7" t="n">
        <f aca="false">1_Data_EDA!I4805</f>
        <v>299.980011</v>
      </c>
      <c r="D4804" s="6" t="n">
        <f aca="false">1_Data_EDA!J4805</f>
        <v>1</v>
      </c>
      <c r="E4804" s="7" t="n">
        <f aca="false">1_Data_EDA!K4805</f>
        <v>299.980011</v>
      </c>
      <c r="F4804" s="7" t="n">
        <f aca="false">1_Data_EDA!L4805</f>
        <v>21</v>
      </c>
      <c r="G4804" s="8" t="n">
        <f aca="false">1_Data_EDA!M4805</f>
        <v>0.07</v>
      </c>
      <c r="H4804" s="6" t="n">
        <f aca="false">IF(1_Data_EDA!B4805="First Class",1,0)</f>
        <v>1</v>
      </c>
      <c r="I4804" s="6" t="n">
        <f aca="false">IF(1_Data_EDA!B4805="Second Class",1,0)</f>
        <v>0</v>
      </c>
      <c r="J4804" s="6" t="n">
        <f aca="false">IF(1_Data_EDA!B4805="Same Day",1,0)</f>
        <v>0</v>
      </c>
      <c r="K4804" s="6" t="n">
        <f aca="false">IF(1_Data_EDA!C4805="Corporate",1,0)</f>
        <v>1</v>
      </c>
      <c r="L4804" s="6" t="n">
        <f aca="false">IF(1_Data_EDA!C4805="Home Office",1,0)</f>
        <v>0</v>
      </c>
      <c r="M4804" s="6" t="n">
        <f aca="false">IF(1_Data_EDA!D4805="Europe",1,0)</f>
        <v>1</v>
      </c>
      <c r="N4804" s="6" t="n">
        <f aca="false">IF(1_Data_EDA!D4805="LATAM",1,0)</f>
        <v>0</v>
      </c>
      <c r="O4804" s="6" t="n">
        <f aca="false">IF(1_Data_EDA!D4805="Pacific Asia",1,0)</f>
        <v>0</v>
      </c>
      <c r="P4804" s="6" t="n">
        <f aca="false">IF(1_Data_EDA!D4805="USCA",1,0)</f>
        <v>0</v>
      </c>
      <c r="Q4804" s="6" t="n">
        <f aca="false">IF(C4804&gt;MEDIAN(C$5:C$8004),1,0)</f>
        <v>1</v>
      </c>
      <c r="R4804" s="6" t="n">
        <f aca="false">IF(D4804&gt;2,1,0)</f>
        <v>0</v>
      </c>
    </row>
    <row r="4805" customFormat="false" ht="15" hidden="false" customHeight="true" outlineLevel="0" collapsed="false">
      <c r="A4805" s="6" t="n">
        <f aca="false">1_Data_EDA!O4806</f>
        <v>1</v>
      </c>
      <c r="B4805" s="6" t="n">
        <f aca="false">1_Data_EDA!H4806</f>
        <v>2</v>
      </c>
      <c r="C4805" s="7" t="n">
        <f aca="false">1_Data_EDA!I4806</f>
        <v>199.9900055</v>
      </c>
      <c r="D4805" s="6" t="n">
        <f aca="false">1_Data_EDA!J4806</f>
        <v>1</v>
      </c>
      <c r="E4805" s="7" t="n">
        <f aca="false">1_Data_EDA!K4806</f>
        <v>199.9900055</v>
      </c>
      <c r="F4805" s="7" t="n">
        <f aca="false">1_Data_EDA!L4806</f>
        <v>11</v>
      </c>
      <c r="G4805" s="8" t="n">
        <f aca="false">1_Data_EDA!M4806</f>
        <v>0.059999999</v>
      </c>
      <c r="H4805" s="6" t="n">
        <f aca="false">IF(1_Data_EDA!B4806="First Class",1,0)</f>
        <v>0</v>
      </c>
      <c r="I4805" s="6" t="n">
        <f aca="false">IF(1_Data_EDA!B4806="Second Class",1,0)</f>
        <v>1</v>
      </c>
      <c r="J4805" s="6" t="n">
        <f aca="false">IF(1_Data_EDA!B4806="Same Day",1,0)</f>
        <v>0</v>
      </c>
      <c r="K4805" s="6" t="n">
        <f aca="false">IF(1_Data_EDA!C4806="Corporate",1,0)</f>
        <v>0</v>
      </c>
      <c r="L4805" s="6" t="n">
        <f aca="false">IF(1_Data_EDA!C4806="Home Office",1,0)</f>
        <v>0</v>
      </c>
      <c r="M4805" s="6" t="n">
        <f aca="false">IF(1_Data_EDA!D4806="Europe",1,0)</f>
        <v>1</v>
      </c>
      <c r="N4805" s="6" t="n">
        <f aca="false">IF(1_Data_EDA!D4806="LATAM",1,0)</f>
        <v>0</v>
      </c>
      <c r="O4805" s="6" t="n">
        <f aca="false">IF(1_Data_EDA!D4806="Pacific Asia",1,0)</f>
        <v>0</v>
      </c>
      <c r="P4805" s="6" t="n">
        <f aca="false">IF(1_Data_EDA!D4806="USCA",1,0)</f>
        <v>0</v>
      </c>
      <c r="Q4805" s="6" t="n">
        <f aca="false">IF(C4805&gt;MEDIAN(C$5:C$8004),1,0)</f>
        <v>1</v>
      </c>
      <c r="R4805" s="6" t="n">
        <f aca="false">IF(D4805&gt;2,1,0)</f>
        <v>0</v>
      </c>
    </row>
    <row r="4806" customFormat="false" ht="15" hidden="false" customHeight="true" outlineLevel="0" collapsed="false">
      <c r="A4806" s="6" t="n">
        <f aca="false">1_Data_EDA!O4807</f>
        <v>0</v>
      </c>
      <c r="B4806" s="6" t="n">
        <f aca="false">1_Data_EDA!H4807</f>
        <v>4</v>
      </c>
      <c r="C4806" s="7" t="n">
        <f aca="false">1_Data_EDA!I4807</f>
        <v>49.97999954</v>
      </c>
      <c r="D4806" s="6" t="n">
        <f aca="false">1_Data_EDA!J4807</f>
        <v>1</v>
      </c>
      <c r="E4806" s="7" t="n">
        <f aca="false">1_Data_EDA!K4807</f>
        <v>49.97999954</v>
      </c>
      <c r="F4806" s="7" t="n">
        <f aca="false">1_Data_EDA!L4807</f>
        <v>8</v>
      </c>
      <c r="G4806" s="8" t="n">
        <f aca="false">1_Data_EDA!M4807</f>
        <v>0.159999996</v>
      </c>
      <c r="H4806" s="6" t="n">
        <f aca="false">IF(1_Data_EDA!B4807="First Class",1,0)</f>
        <v>0</v>
      </c>
      <c r="I4806" s="6" t="n">
        <f aca="false">IF(1_Data_EDA!B4807="Second Class",1,0)</f>
        <v>0</v>
      </c>
      <c r="J4806" s="6" t="n">
        <f aca="false">IF(1_Data_EDA!B4807="Same Day",1,0)</f>
        <v>0</v>
      </c>
      <c r="K4806" s="6" t="n">
        <f aca="false">IF(1_Data_EDA!C4807="Corporate",1,0)</f>
        <v>0</v>
      </c>
      <c r="L4806" s="6" t="n">
        <f aca="false">IF(1_Data_EDA!C4807="Home Office",1,0)</f>
        <v>0</v>
      </c>
      <c r="M4806" s="6" t="n">
        <f aca="false">IF(1_Data_EDA!D4807="Europe",1,0)</f>
        <v>0</v>
      </c>
      <c r="N4806" s="6" t="n">
        <f aca="false">IF(1_Data_EDA!D4807="LATAM",1,0)</f>
        <v>1</v>
      </c>
      <c r="O4806" s="6" t="n">
        <f aca="false">IF(1_Data_EDA!D4807="Pacific Asia",1,0)</f>
        <v>0</v>
      </c>
      <c r="P4806" s="6" t="n">
        <f aca="false">IF(1_Data_EDA!D4807="USCA",1,0)</f>
        <v>0</v>
      </c>
      <c r="Q4806" s="6" t="n">
        <f aca="false">IF(C4806&gt;MEDIAN(C$5:C$8004),1,0)</f>
        <v>0</v>
      </c>
      <c r="R4806" s="6" t="n">
        <f aca="false">IF(D4806&gt;2,1,0)</f>
        <v>0</v>
      </c>
    </row>
    <row r="4807" customFormat="false" ht="15" hidden="false" customHeight="true" outlineLevel="0" collapsed="false">
      <c r="A4807" s="6" t="n">
        <f aca="false">1_Data_EDA!O4808</f>
        <v>1</v>
      </c>
      <c r="B4807" s="6" t="n">
        <f aca="false">1_Data_EDA!H4808</f>
        <v>4</v>
      </c>
      <c r="C4807" s="7" t="n">
        <f aca="false">1_Data_EDA!I4808</f>
        <v>54.97000122</v>
      </c>
      <c r="D4807" s="6" t="n">
        <f aca="false">1_Data_EDA!J4808</f>
        <v>5</v>
      </c>
      <c r="E4807" s="7" t="n">
        <f aca="false">1_Data_EDA!K4808</f>
        <v>274.8500061</v>
      </c>
      <c r="F4807" s="7" t="n">
        <f aca="false">1_Data_EDA!L4808</f>
        <v>54.97000122</v>
      </c>
      <c r="G4807" s="8" t="n">
        <f aca="false">1_Data_EDA!M4808</f>
        <v>0.200000003</v>
      </c>
      <c r="H4807" s="6" t="n">
        <f aca="false">IF(1_Data_EDA!B4808="First Class",1,0)</f>
        <v>0</v>
      </c>
      <c r="I4807" s="6" t="n">
        <f aca="false">IF(1_Data_EDA!B4808="Second Class",1,0)</f>
        <v>0</v>
      </c>
      <c r="J4807" s="6" t="n">
        <f aca="false">IF(1_Data_EDA!B4808="Same Day",1,0)</f>
        <v>0</v>
      </c>
      <c r="K4807" s="6" t="n">
        <f aca="false">IF(1_Data_EDA!C4808="Corporate",1,0)</f>
        <v>0</v>
      </c>
      <c r="L4807" s="6" t="n">
        <f aca="false">IF(1_Data_EDA!C4808="Home Office",1,0)</f>
        <v>0</v>
      </c>
      <c r="M4807" s="6" t="n">
        <f aca="false">IF(1_Data_EDA!D4808="Europe",1,0)</f>
        <v>0</v>
      </c>
      <c r="N4807" s="6" t="n">
        <f aca="false">IF(1_Data_EDA!D4808="LATAM",1,0)</f>
        <v>1</v>
      </c>
      <c r="O4807" s="6" t="n">
        <f aca="false">IF(1_Data_EDA!D4808="Pacific Asia",1,0)</f>
        <v>0</v>
      </c>
      <c r="P4807" s="6" t="n">
        <f aca="false">IF(1_Data_EDA!D4808="USCA",1,0)</f>
        <v>0</v>
      </c>
      <c r="Q4807" s="6" t="n">
        <f aca="false">IF(C4807&gt;MEDIAN(C$5:C$8004),1,0)</f>
        <v>0</v>
      </c>
      <c r="R4807" s="6" t="n">
        <f aca="false">IF(D4807&gt;2,1,0)</f>
        <v>1</v>
      </c>
    </row>
    <row r="4808" customFormat="false" ht="15" hidden="false" customHeight="true" outlineLevel="0" collapsed="false">
      <c r="A4808" s="6" t="n">
        <f aca="false">1_Data_EDA!O4809</f>
        <v>1</v>
      </c>
      <c r="B4808" s="6" t="n">
        <f aca="false">1_Data_EDA!H4809</f>
        <v>1</v>
      </c>
      <c r="C4808" s="7" t="n">
        <f aca="false">1_Data_EDA!I4809</f>
        <v>129.9900055</v>
      </c>
      <c r="D4808" s="6" t="n">
        <f aca="false">1_Data_EDA!J4809</f>
        <v>1</v>
      </c>
      <c r="E4808" s="7" t="n">
        <f aca="false">1_Data_EDA!K4809</f>
        <v>129.9900055</v>
      </c>
      <c r="F4808" s="7" t="n">
        <f aca="false">1_Data_EDA!L4809</f>
        <v>2.599999905</v>
      </c>
      <c r="G4808" s="8" t="n">
        <f aca="false">1_Data_EDA!M4809</f>
        <v>0.02</v>
      </c>
      <c r="H4808" s="6" t="n">
        <f aca="false">IF(1_Data_EDA!B4809="First Class",1,0)</f>
        <v>1</v>
      </c>
      <c r="I4808" s="6" t="n">
        <f aca="false">IF(1_Data_EDA!B4809="Second Class",1,0)</f>
        <v>0</v>
      </c>
      <c r="J4808" s="6" t="n">
        <f aca="false">IF(1_Data_EDA!B4809="Same Day",1,0)</f>
        <v>0</v>
      </c>
      <c r="K4808" s="6" t="n">
        <f aca="false">IF(1_Data_EDA!C4809="Corporate",1,0)</f>
        <v>0</v>
      </c>
      <c r="L4808" s="6" t="n">
        <f aca="false">IF(1_Data_EDA!C4809="Home Office",1,0)</f>
        <v>0</v>
      </c>
      <c r="M4808" s="6" t="n">
        <f aca="false">IF(1_Data_EDA!D4809="Europe",1,0)</f>
        <v>0</v>
      </c>
      <c r="N4808" s="6" t="n">
        <f aca="false">IF(1_Data_EDA!D4809="LATAM",1,0)</f>
        <v>0</v>
      </c>
      <c r="O4808" s="6" t="n">
        <f aca="false">IF(1_Data_EDA!D4809="Pacific Asia",1,0)</f>
        <v>1</v>
      </c>
      <c r="P4808" s="6" t="n">
        <f aca="false">IF(1_Data_EDA!D4809="USCA",1,0)</f>
        <v>0</v>
      </c>
      <c r="Q4808" s="6" t="n">
        <f aca="false">IF(C4808&gt;MEDIAN(C$5:C$8004),1,0)</f>
        <v>1</v>
      </c>
      <c r="R4808" s="6" t="n">
        <f aca="false">IF(D4808&gt;2,1,0)</f>
        <v>0</v>
      </c>
    </row>
    <row r="4809" customFormat="false" ht="15" hidden="false" customHeight="true" outlineLevel="0" collapsed="false">
      <c r="A4809" s="6" t="n">
        <f aca="false">1_Data_EDA!O4810</f>
        <v>1</v>
      </c>
      <c r="B4809" s="6" t="n">
        <f aca="false">1_Data_EDA!H4810</f>
        <v>4</v>
      </c>
      <c r="C4809" s="7" t="n">
        <f aca="false">1_Data_EDA!I4810</f>
        <v>299.980011</v>
      </c>
      <c r="D4809" s="6" t="n">
        <f aca="false">1_Data_EDA!J4810</f>
        <v>1</v>
      </c>
      <c r="E4809" s="7" t="n">
        <f aca="false">1_Data_EDA!K4810</f>
        <v>299.980011</v>
      </c>
      <c r="F4809" s="7" t="n">
        <f aca="false">1_Data_EDA!L4810</f>
        <v>51</v>
      </c>
      <c r="G4809" s="8" t="n">
        <f aca="false">1_Data_EDA!M4810</f>
        <v>0.170000002</v>
      </c>
      <c r="H4809" s="6" t="n">
        <f aca="false">IF(1_Data_EDA!B4810="First Class",1,0)</f>
        <v>0</v>
      </c>
      <c r="I4809" s="6" t="n">
        <f aca="false">IF(1_Data_EDA!B4810="Second Class",1,0)</f>
        <v>0</v>
      </c>
      <c r="J4809" s="6" t="n">
        <f aca="false">IF(1_Data_EDA!B4810="Same Day",1,0)</f>
        <v>0</v>
      </c>
      <c r="K4809" s="6" t="n">
        <f aca="false">IF(1_Data_EDA!C4810="Corporate",1,0)</f>
        <v>0</v>
      </c>
      <c r="L4809" s="6" t="n">
        <f aca="false">IF(1_Data_EDA!C4810="Home Office",1,0)</f>
        <v>1</v>
      </c>
      <c r="M4809" s="6" t="n">
        <f aca="false">IF(1_Data_EDA!D4810="Europe",1,0)</f>
        <v>1</v>
      </c>
      <c r="N4809" s="6" t="n">
        <f aca="false">IF(1_Data_EDA!D4810="LATAM",1,0)</f>
        <v>0</v>
      </c>
      <c r="O4809" s="6" t="n">
        <f aca="false">IF(1_Data_EDA!D4810="Pacific Asia",1,0)</f>
        <v>0</v>
      </c>
      <c r="P4809" s="6" t="n">
        <f aca="false">IF(1_Data_EDA!D4810="USCA",1,0)</f>
        <v>0</v>
      </c>
      <c r="Q4809" s="6" t="n">
        <f aca="false">IF(C4809&gt;MEDIAN(C$5:C$8004),1,0)</f>
        <v>1</v>
      </c>
      <c r="R4809" s="6" t="n">
        <f aca="false">IF(D4809&gt;2,1,0)</f>
        <v>0</v>
      </c>
    </row>
    <row r="4810" customFormat="false" ht="15" hidden="false" customHeight="true" outlineLevel="0" collapsed="false">
      <c r="A4810" s="6" t="n">
        <f aca="false">1_Data_EDA!O4811</f>
        <v>0</v>
      </c>
      <c r="B4810" s="6" t="n">
        <f aca="false">1_Data_EDA!H4811</f>
        <v>4</v>
      </c>
      <c r="C4810" s="7" t="n">
        <f aca="false">1_Data_EDA!I4811</f>
        <v>49.97999954</v>
      </c>
      <c r="D4810" s="6" t="n">
        <f aca="false">1_Data_EDA!J4811</f>
        <v>2</v>
      </c>
      <c r="E4810" s="7" t="n">
        <f aca="false">1_Data_EDA!K4811</f>
        <v>99.95999908</v>
      </c>
      <c r="F4810" s="7" t="n">
        <f aca="false">1_Data_EDA!L4811</f>
        <v>7</v>
      </c>
      <c r="G4810" s="8" t="n">
        <f aca="false">1_Data_EDA!M4811</f>
        <v>0.07</v>
      </c>
      <c r="H4810" s="6" t="n">
        <f aca="false">IF(1_Data_EDA!B4811="First Class",1,0)</f>
        <v>0</v>
      </c>
      <c r="I4810" s="6" t="n">
        <f aca="false">IF(1_Data_EDA!B4811="Second Class",1,0)</f>
        <v>0</v>
      </c>
      <c r="J4810" s="6" t="n">
        <f aca="false">IF(1_Data_EDA!B4811="Same Day",1,0)</f>
        <v>0</v>
      </c>
      <c r="K4810" s="6" t="n">
        <f aca="false">IF(1_Data_EDA!C4811="Corporate",1,0)</f>
        <v>0</v>
      </c>
      <c r="L4810" s="6" t="n">
        <f aca="false">IF(1_Data_EDA!C4811="Home Office",1,0)</f>
        <v>0</v>
      </c>
      <c r="M4810" s="6" t="n">
        <f aca="false">IF(1_Data_EDA!D4811="Europe",1,0)</f>
        <v>0</v>
      </c>
      <c r="N4810" s="6" t="n">
        <f aca="false">IF(1_Data_EDA!D4811="LATAM",1,0)</f>
        <v>1</v>
      </c>
      <c r="O4810" s="6" t="n">
        <f aca="false">IF(1_Data_EDA!D4811="Pacific Asia",1,0)</f>
        <v>0</v>
      </c>
      <c r="P4810" s="6" t="n">
        <f aca="false">IF(1_Data_EDA!D4811="USCA",1,0)</f>
        <v>0</v>
      </c>
      <c r="Q4810" s="6" t="n">
        <f aca="false">IF(C4810&gt;MEDIAN(C$5:C$8004),1,0)</f>
        <v>0</v>
      </c>
      <c r="R4810" s="6" t="n">
        <f aca="false">IF(D4810&gt;2,1,0)</f>
        <v>0</v>
      </c>
    </row>
    <row r="4811" customFormat="false" ht="15" hidden="false" customHeight="true" outlineLevel="0" collapsed="false">
      <c r="A4811" s="6" t="n">
        <f aca="false">1_Data_EDA!O4812</f>
        <v>1</v>
      </c>
      <c r="B4811" s="6" t="n">
        <f aca="false">1_Data_EDA!H4812</f>
        <v>4</v>
      </c>
      <c r="C4811" s="7" t="n">
        <f aca="false">1_Data_EDA!I4812</f>
        <v>65</v>
      </c>
      <c r="D4811" s="6" t="n">
        <f aca="false">1_Data_EDA!J4812</f>
        <v>5</v>
      </c>
      <c r="E4811" s="7" t="n">
        <f aca="false">1_Data_EDA!K4812</f>
        <v>325</v>
      </c>
      <c r="F4811" s="7" t="n">
        <f aca="false">1_Data_EDA!L4812</f>
        <v>29.25</v>
      </c>
      <c r="G4811" s="8" t="n">
        <f aca="false">1_Data_EDA!M4812</f>
        <v>0.090000004</v>
      </c>
      <c r="H4811" s="6" t="n">
        <f aca="false">IF(1_Data_EDA!B4812="First Class",1,0)</f>
        <v>0</v>
      </c>
      <c r="I4811" s="6" t="n">
        <f aca="false">IF(1_Data_EDA!B4812="Second Class",1,0)</f>
        <v>0</v>
      </c>
      <c r="J4811" s="6" t="n">
        <f aca="false">IF(1_Data_EDA!B4812="Same Day",1,0)</f>
        <v>0</v>
      </c>
      <c r="K4811" s="6" t="n">
        <f aca="false">IF(1_Data_EDA!C4812="Corporate",1,0)</f>
        <v>0</v>
      </c>
      <c r="L4811" s="6" t="n">
        <f aca="false">IF(1_Data_EDA!C4812="Home Office",1,0)</f>
        <v>0</v>
      </c>
      <c r="M4811" s="6" t="n">
        <f aca="false">IF(1_Data_EDA!D4812="Europe",1,0)</f>
        <v>1</v>
      </c>
      <c r="N4811" s="6" t="n">
        <f aca="false">IF(1_Data_EDA!D4812="LATAM",1,0)</f>
        <v>0</v>
      </c>
      <c r="O4811" s="6" t="n">
        <f aca="false">IF(1_Data_EDA!D4812="Pacific Asia",1,0)</f>
        <v>0</v>
      </c>
      <c r="P4811" s="6" t="n">
        <f aca="false">IF(1_Data_EDA!D4812="USCA",1,0)</f>
        <v>0</v>
      </c>
      <c r="Q4811" s="6" t="n">
        <f aca="false">IF(C4811&gt;MEDIAN(C$5:C$8004),1,0)</f>
        <v>0</v>
      </c>
      <c r="R4811" s="6" t="n">
        <f aca="false">IF(D4811&gt;2,1,0)</f>
        <v>1</v>
      </c>
    </row>
    <row r="4812" customFormat="false" ht="15" hidden="false" customHeight="true" outlineLevel="0" collapsed="false">
      <c r="A4812" s="6" t="n">
        <f aca="false">1_Data_EDA!O4813</f>
        <v>0</v>
      </c>
      <c r="B4812" s="6" t="n">
        <f aca="false">1_Data_EDA!H4813</f>
        <v>4</v>
      </c>
      <c r="C4812" s="7" t="n">
        <f aca="false">1_Data_EDA!I4813</f>
        <v>49.97999954</v>
      </c>
      <c r="D4812" s="6" t="n">
        <f aca="false">1_Data_EDA!J4813</f>
        <v>5</v>
      </c>
      <c r="E4812" s="7" t="n">
        <f aca="false">1_Data_EDA!K4813</f>
        <v>249.8999939</v>
      </c>
      <c r="F4812" s="7" t="n">
        <f aca="false">1_Data_EDA!L4813</f>
        <v>42.47999954</v>
      </c>
      <c r="G4812" s="8" t="n">
        <f aca="false">1_Data_EDA!M4813</f>
        <v>0.170000002</v>
      </c>
      <c r="H4812" s="6" t="n">
        <f aca="false">IF(1_Data_EDA!B4813="First Class",1,0)</f>
        <v>0</v>
      </c>
      <c r="I4812" s="6" t="n">
        <f aca="false">IF(1_Data_EDA!B4813="Second Class",1,0)</f>
        <v>0</v>
      </c>
      <c r="J4812" s="6" t="n">
        <f aca="false">IF(1_Data_EDA!B4813="Same Day",1,0)</f>
        <v>0</v>
      </c>
      <c r="K4812" s="6" t="n">
        <f aca="false">IF(1_Data_EDA!C4813="Corporate",1,0)</f>
        <v>1</v>
      </c>
      <c r="L4812" s="6" t="n">
        <f aca="false">IF(1_Data_EDA!C4813="Home Office",1,0)</f>
        <v>0</v>
      </c>
      <c r="M4812" s="6" t="n">
        <f aca="false">IF(1_Data_EDA!D4813="Europe",1,0)</f>
        <v>0</v>
      </c>
      <c r="N4812" s="6" t="n">
        <f aca="false">IF(1_Data_EDA!D4813="LATAM",1,0)</f>
        <v>0</v>
      </c>
      <c r="O4812" s="6" t="n">
        <f aca="false">IF(1_Data_EDA!D4813="Pacific Asia",1,0)</f>
        <v>1</v>
      </c>
      <c r="P4812" s="6" t="n">
        <f aca="false">IF(1_Data_EDA!D4813="USCA",1,0)</f>
        <v>0</v>
      </c>
      <c r="Q4812" s="6" t="n">
        <f aca="false">IF(C4812&gt;MEDIAN(C$5:C$8004),1,0)</f>
        <v>0</v>
      </c>
      <c r="R4812" s="6" t="n">
        <f aca="false">IF(D4812&gt;2,1,0)</f>
        <v>1</v>
      </c>
    </row>
    <row r="4813" customFormat="false" ht="15" hidden="false" customHeight="true" outlineLevel="0" collapsed="false">
      <c r="A4813" s="6" t="n">
        <f aca="false">1_Data_EDA!O4814</f>
        <v>1</v>
      </c>
      <c r="B4813" s="6" t="n">
        <f aca="false">1_Data_EDA!H4814</f>
        <v>1</v>
      </c>
      <c r="C4813" s="7" t="n">
        <f aca="false">1_Data_EDA!I4814</f>
        <v>49.97999954</v>
      </c>
      <c r="D4813" s="6" t="n">
        <f aca="false">1_Data_EDA!J4814</f>
        <v>2</v>
      </c>
      <c r="E4813" s="7" t="n">
        <f aca="false">1_Data_EDA!K4814</f>
        <v>99.95999908</v>
      </c>
      <c r="F4813" s="7" t="n">
        <f aca="false">1_Data_EDA!L4814</f>
        <v>10</v>
      </c>
      <c r="G4813" s="8" t="n">
        <f aca="false">1_Data_EDA!M4814</f>
        <v>0.100000001</v>
      </c>
      <c r="H4813" s="6" t="n">
        <f aca="false">IF(1_Data_EDA!B4814="First Class",1,0)</f>
        <v>1</v>
      </c>
      <c r="I4813" s="6" t="n">
        <f aca="false">IF(1_Data_EDA!B4814="Second Class",1,0)</f>
        <v>0</v>
      </c>
      <c r="J4813" s="6" t="n">
        <f aca="false">IF(1_Data_EDA!B4814="Same Day",1,0)</f>
        <v>0</v>
      </c>
      <c r="K4813" s="6" t="n">
        <f aca="false">IF(1_Data_EDA!C4814="Corporate",1,0)</f>
        <v>0</v>
      </c>
      <c r="L4813" s="6" t="n">
        <f aca="false">IF(1_Data_EDA!C4814="Home Office",1,0)</f>
        <v>1</v>
      </c>
      <c r="M4813" s="6" t="n">
        <f aca="false">IF(1_Data_EDA!D4814="Europe",1,0)</f>
        <v>0</v>
      </c>
      <c r="N4813" s="6" t="n">
        <f aca="false">IF(1_Data_EDA!D4814="LATAM",1,0)</f>
        <v>0</v>
      </c>
      <c r="O4813" s="6" t="n">
        <f aca="false">IF(1_Data_EDA!D4814="Pacific Asia",1,0)</f>
        <v>0</v>
      </c>
      <c r="P4813" s="6" t="n">
        <f aca="false">IF(1_Data_EDA!D4814="USCA",1,0)</f>
        <v>1</v>
      </c>
      <c r="Q4813" s="6" t="n">
        <f aca="false">IF(C4813&gt;MEDIAN(C$5:C$8004),1,0)</f>
        <v>0</v>
      </c>
      <c r="R4813" s="6" t="n">
        <f aca="false">IF(D4813&gt;2,1,0)</f>
        <v>0</v>
      </c>
    </row>
    <row r="4814" customFormat="false" ht="15" hidden="false" customHeight="true" outlineLevel="0" collapsed="false">
      <c r="A4814" s="6" t="n">
        <f aca="false">1_Data_EDA!O4815</f>
        <v>1</v>
      </c>
      <c r="B4814" s="6" t="n">
        <f aca="false">1_Data_EDA!H4815</f>
        <v>4</v>
      </c>
      <c r="C4814" s="7" t="n">
        <f aca="false">1_Data_EDA!I4815</f>
        <v>15.98999977</v>
      </c>
      <c r="D4814" s="6" t="n">
        <f aca="false">1_Data_EDA!J4815</f>
        <v>3</v>
      </c>
      <c r="E4814" s="7" t="n">
        <f aca="false">1_Data_EDA!K4815</f>
        <v>47.97000122</v>
      </c>
      <c r="F4814" s="7" t="n">
        <f aca="false">1_Data_EDA!L4815</f>
        <v>9.590000153</v>
      </c>
      <c r="G4814" s="8" t="n">
        <f aca="false">1_Data_EDA!M4815</f>
        <v>0.200000003</v>
      </c>
      <c r="H4814" s="6" t="n">
        <f aca="false">IF(1_Data_EDA!B4815="First Class",1,0)</f>
        <v>0</v>
      </c>
      <c r="I4814" s="6" t="n">
        <f aca="false">IF(1_Data_EDA!B4815="Second Class",1,0)</f>
        <v>0</v>
      </c>
      <c r="J4814" s="6" t="n">
        <f aca="false">IF(1_Data_EDA!B4815="Same Day",1,0)</f>
        <v>0</v>
      </c>
      <c r="K4814" s="6" t="n">
        <f aca="false">IF(1_Data_EDA!C4815="Corporate",1,0)</f>
        <v>0</v>
      </c>
      <c r="L4814" s="6" t="n">
        <f aca="false">IF(1_Data_EDA!C4815="Home Office",1,0)</f>
        <v>0</v>
      </c>
      <c r="M4814" s="6" t="n">
        <f aca="false">IF(1_Data_EDA!D4815="Europe",1,0)</f>
        <v>0</v>
      </c>
      <c r="N4814" s="6" t="n">
        <f aca="false">IF(1_Data_EDA!D4815="LATAM",1,0)</f>
        <v>1</v>
      </c>
      <c r="O4814" s="6" t="n">
        <f aca="false">IF(1_Data_EDA!D4815="Pacific Asia",1,0)</f>
        <v>0</v>
      </c>
      <c r="P4814" s="6" t="n">
        <f aca="false">IF(1_Data_EDA!D4815="USCA",1,0)</f>
        <v>0</v>
      </c>
      <c r="Q4814" s="6" t="n">
        <f aca="false">IF(C4814&gt;MEDIAN(C$5:C$8004),1,0)</f>
        <v>0</v>
      </c>
      <c r="R4814" s="6" t="n">
        <f aca="false">IF(D4814&gt;2,1,0)</f>
        <v>1</v>
      </c>
    </row>
    <row r="4815" customFormat="false" ht="15" hidden="false" customHeight="true" outlineLevel="0" collapsed="false">
      <c r="A4815" s="6" t="n">
        <f aca="false">1_Data_EDA!O4816</f>
        <v>1</v>
      </c>
      <c r="B4815" s="6" t="n">
        <f aca="false">1_Data_EDA!H4816</f>
        <v>4</v>
      </c>
      <c r="C4815" s="7" t="n">
        <f aca="false">1_Data_EDA!I4816</f>
        <v>129.9900055</v>
      </c>
      <c r="D4815" s="6" t="n">
        <f aca="false">1_Data_EDA!J4816</f>
        <v>1</v>
      </c>
      <c r="E4815" s="7" t="n">
        <f aca="false">1_Data_EDA!K4816</f>
        <v>129.9900055</v>
      </c>
      <c r="F4815" s="7" t="n">
        <f aca="false">1_Data_EDA!L4816</f>
        <v>15.60000038</v>
      </c>
      <c r="G4815" s="8" t="n">
        <f aca="false">1_Data_EDA!M4816</f>
        <v>0.119999997</v>
      </c>
      <c r="H4815" s="6" t="n">
        <f aca="false">IF(1_Data_EDA!B4816="First Class",1,0)</f>
        <v>0</v>
      </c>
      <c r="I4815" s="6" t="n">
        <f aca="false">IF(1_Data_EDA!B4816="Second Class",1,0)</f>
        <v>0</v>
      </c>
      <c r="J4815" s="6" t="n">
        <f aca="false">IF(1_Data_EDA!B4816="Same Day",1,0)</f>
        <v>0</v>
      </c>
      <c r="K4815" s="6" t="n">
        <f aca="false">IF(1_Data_EDA!C4816="Corporate",1,0)</f>
        <v>1</v>
      </c>
      <c r="L4815" s="6" t="n">
        <f aca="false">IF(1_Data_EDA!C4816="Home Office",1,0)</f>
        <v>0</v>
      </c>
      <c r="M4815" s="6" t="n">
        <f aca="false">IF(1_Data_EDA!D4816="Europe",1,0)</f>
        <v>0</v>
      </c>
      <c r="N4815" s="6" t="n">
        <f aca="false">IF(1_Data_EDA!D4816="LATAM",1,0)</f>
        <v>0</v>
      </c>
      <c r="O4815" s="6" t="n">
        <f aca="false">IF(1_Data_EDA!D4816="Pacific Asia",1,0)</f>
        <v>0</v>
      </c>
      <c r="P4815" s="6" t="n">
        <f aca="false">IF(1_Data_EDA!D4816="USCA",1,0)</f>
        <v>1</v>
      </c>
      <c r="Q4815" s="6" t="n">
        <f aca="false">IF(C4815&gt;MEDIAN(C$5:C$8004),1,0)</f>
        <v>1</v>
      </c>
      <c r="R4815" s="6" t="n">
        <f aca="false">IF(D4815&gt;2,1,0)</f>
        <v>0</v>
      </c>
    </row>
    <row r="4816" customFormat="false" ht="15" hidden="false" customHeight="true" outlineLevel="0" collapsed="false">
      <c r="A4816" s="6" t="n">
        <f aca="false">1_Data_EDA!O4817</f>
        <v>1</v>
      </c>
      <c r="B4816" s="6" t="n">
        <f aca="false">1_Data_EDA!H4817</f>
        <v>4</v>
      </c>
      <c r="C4816" s="7" t="n">
        <f aca="false">1_Data_EDA!I4817</f>
        <v>99.98999786</v>
      </c>
      <c r="D4816" s="6" t="n">
        <f aca="false">1_Data_EDA!J4817</f>
        <v>3</v>
      </c>
      <c r="E4816" s="7" t="n">
        <f aca="false">1_Data_EDA!K4817</f>
        <v>299.9700012</v>
      </c>
      <c r="F4816" s="7" t="n">
        <f aca="false">1_Data_EDA!L4817</f>
        <v>21</v>
      </c>
      <c r="G4816" s="8" t="n">
        <f aca="false">1_Data_EDA!M4817</f>
        <v>0.07</v>
      </c>
      <c r="H4816" s="6" t="n">
        <f aca="false">IF(1_Data_EDA!B4817="First Class",1,0)</f>
        <v>0</v>
      </c>
      <c r="I4816" s="6" t="n">
        <f aca="false">IF(1_Data_EDA!B4817="Second Class",1,0)</f>
        <v>0</v>
      </c>
      <c r="J4816" s="6" t="n">
        <f aca="false">IF(1_Data_EDA!B4817="Same Day",1,0)</f>
        <v>0</v>
      </c>
      <c r="K4816" s="6" t="n">
        <f aca="false">IF(1_Data_EDA!C4817="Corporate",1,0)</f>
        <v>0</v>
      </c>
      <c r="L4816" s="6" t="n">
        <f aca="false">IF(1_Data_EDA!C4817="Home Office",1,0)</f>
        <v>1</v>
      </c>
      <c r="M4816" s="6" t="n">
        <f aca="false">IF(1_Data_EDA!D4817="Europe",1,0)</f>
        <v>1</v>
      </c>
      <c r="N4816" s="6" t="n">
        <f aca="false">IF(1_Data_EDA!D4817="LATAM",1,0)</f>
        <v>0</v>
      </c>
      <c r="O4816" s="6" t="n">
        <f aca="false">IF(1_Data_EDA!D4817="Pacific Asia",1,0)</f>
        <v>0</v>
      </c>
      <c r="P4816" s="6" t="n">
        <f aca="false">IF(1_Data_EDA!D4817="USCA",1,0)</f>
        <v>0</v>
      </c>
      <c r="Q4816" s="6" t="n">
        <f aca="false">IF(C4816&gt;MEDIAN(C$5:C$8004),1,0)</f>
        <v>1</v>
      </c>
      <c r="R4816" s="6" t="n">
        <f aca="false">IF(D4816&gt;2,1,0)</f>
        <v>1</v>
      </c>
    </row>
    <row r="4817" customFormat="false" ht="15" hidden="false" customHeight="true" outlineLevel="0" collapsed="false">
      <c r="A4817" s="6" t="n">
        <f aca="false">1_Data_EDA!O4818</f>
        <v>1</v>
      </c>
      <c r="B4817" s="6" t="n">
        <f aca="false">1_Data_EDA!H4818</f>
        <v>2</v>
      </c>
      <c r="C4817" s="7" t="n">
        <f aca="false">1_Data_EDA!I4818</f>
        <v>129.9900055</v>
      </c>
      <c r="D4817" s="6" t="n">
        <f aca="false">1_Data_EDA!J4818</f>
        <v>1</v>
      </c>
      <c r="E4817" s="7" t="n">
        <f aca="false">1_Data_EDA!K4818</f>
        <v>129.9900055</v>
      </c>
      <c r="F4817" s="7" t="n">
        <f aca="false">1_Data_EDA!L4818</f>
        <v>9.100000381</v>
      </c>
      <c r="G4817" s="8" t="n">
        <f aca="false">1_Data_EDA!M4818</f>
        <v>0.07</v>
      </c>
      <c r="H4817" s="6" t="n">
        <f aca="false">IF(1_Data_EDA!B4818="First Class",1,0)</f>
        <v>0</v>
      </c>
      <c r="I4817" s="6" t="n">
        <f aca="false">IF(1_Data_EDA!B4818="Second Class",1,0)</f>
        <v>1</v>
      </c>
      <c r="J4817" s="6" t="n">
        <f aca="false">IF(1_Data_EDA!B4818="Same Day",1,0)</f>
        <v>0</v>
      </c>
      <c r="K4817" s="6" t="n">
        <f aca="false">IF(1_Data_EDA!C4818="Corporate",1,0)</f>
        <v>0</v>
      </c>
      <c r="L4817" s="6" t="n">
        <f aca="false">IF(1_Data_EDA!C4818="Home Office",1,0)</f>
        <v>0</v>
      </c>
      <c r="M4817" s="6" t="n">
        <f aca="false">IF(1_Data_EDA!D4818="Europe",1,0)</f>
        <v>0</v>
      </c>
      <c r="N4817" s="6" t="n">
        <f aca="false">IF(1_Data_EDA!D4818="LATAM",1,0)</f>
        <v>0</v>
      </c>
      <c r="O4817" s="6" t="n">
        <f aca="false">IF(1_Data_EDA!D4818="Pacific Asia",1,0)</f>
        <v>1</v>
      </c>
      <c r="P4817" s="6" t="n">
        <f aca="false">IF(1_Data_EDA!D4818="USCA",1,0)</f>
        <v>0</v>
      </c>
      <c r="Q4817" s="6" t="n">
        <f aca="false">IF(C4817&gt;MEDIAN(C$5:C$8004),1,0)</f>
        <v>1</v>
      </c>
      <c r="R4817" s="6" t="n">
        <f aca="false">IF(D4817&gt;2,1,0)</f>
        <v>0</v>
      </c>
    </row>
    <row r="4818" customFormat="false" ht="15" hidden="false" customHeight="true" outlineLevel="0" collapsed="false">
      <c r="A4818" s="6" t="n">
        <f aca="false">1_Data_EDA!O4819</f>
        <v>1</v>
      </c>
      <c r="B4818" s="6" t="n">
        <f aca="false">1_Data_EDA!H4819</f>
        <v>1</v>
      </c>
      <c r="C4818" s="7" t="n">
        <f aca="false">1_Data_EDA!I4819</f>
        <v>50</v>
      </c>
      <c r="D4818" s="6" t="n">
        <f aca="false">1_Data_EDA!J4819</f>
        <v>1</v>
      </c>
      <c r="E4818" s="7" t="n">
        <f aca="false">1_Data_EDA!K4819</f>
        <v>50</v>
      </c>
      <c r="F4818" s="7" t="n">
        <f aca="false">1_Data_EDA!L4819</f>
        <v>2.75</v>
      </c>
      <c r="G4818" s="8" t="n">
        <f aca="false">1_Data_EDA!M4819</f>
        <v>0.059999999</v>
      </c>
      <c r="H4818" s="6" t="n">
        <f aca="false">IF(1_Data_EDA!B4819="First Class",1,0)</f>
        <v>1</v>
      </c>
      <c r="I4818" s="6" t="n">
        <f aca="false">IF(1_Data_EDA!B4819="Second Class",1,0)</f>
        <v>0</v>
      </c>
      <c r="J4818" s="6" t="n">
        <f aca="false">IF(1_Data_EDA!B4819="Same Day",1,0)</f>
        <v>0</v>
      </c>
      <c r="K4818" s="6" t="n">
        <f aca="false">IF(1_Data_EDA!C4819="Corporate",1,0)</f>
        <v>1</v>
      </c>
      <c r="L4818" s="6" t="n">
        <f aca="false">IF(1_Data_EDA!C4819="Home Office",1,0)</f>
        <v>0</v>
      </c>
      <c r="M4818" s="6" t="n">
        <f aca="false">IF(1_Data_EDA!D4819="Europe",1,0)</f>
        <v>0</v>
      </c>
      <c r="N4818" s="6" t="n">
        <f aca="false">IF(1_Data_EDA!D4819="LATAM",1,0)</f>
        <v>1</v>
      </c>
      <c r="O4818" s="6" t="n">
        <f aca="false">IF(1_Data_EDA!D4819="Pacific Asia",1,0)</f>
        <v>0</v>
      </c>
      <c r="P4818" s="6" t="n">
        <f aca="false">IF(1_Data_EDA!D4819="USCA",1,0)</f>
        <v>0</v>
      </c>
      <c r="Q4818" s="6" t="n">
        <f aca="false">IF(C4818&gt;MEDIAN(C$5:C$8004),1,0)</f>
        <v>0</v>
      </c>
      <c r="R4818" s="6" t="n">
        <f aca="false">IF(D4818&gt;2,1,0)</f>
        <v>0</v>
      </c>
    </row>
    <row r="4819" customFormat="false" ht="15" hidden="false" customHeight="true" outlineLevel="0" collapsed="false">
      <c r="A4819" s="6" t="n">
        <f aca="false">1_Data_EDA!O4820</f>
        <v>1</v>
      </c>
      <c r="B4819" s="6" t="n">
        <f aca="false">1_Data_EDA!H4820</f>
        <v>4</v>
      </c>
      <c r="C4819" s="7" t="n">
        <f aca="false">1_Data_EDA!I4820</f>
        <v>299.980011</v>
      </c>
      <c r="D4819" s="6" t="n">
        <f aca="false">1_Data_EDA!J4820</f>
        <v>1</v>
      </c>
      <c r="E4819" s="7" t="n">
        <f aca="false">1_Data_EDA!K4820</f>
        <v>299.980011</v>
      </c>
      <c r="F4819" s="7" t="n">
        <f aca="false">1_Data_EDA!L4820</f>
        <v>16.5</v>
      </c>
      <c r="G4819" s="8" t="n">
        <f aca="false">1_Data_EDA!M4820</f>
        <v>0.059999999</v>
      </c>
      <c r="H4819" s="6" t="n">
        <f aca="false">IF(1_Data_EDA!B4820="First Class",1,0)</f>
        <v>0</v>
      </c>
      <c r="I4819" s="6" t="n">
        <f aca="false">IF(1_Data_EDA!B4820="Second Class",1,0)</f>
        <v>0</v>
      </c>
      <c r="J4819" s="6" t="n">
        <f aca="false">IF(1_Data_EDA!B4820="Same Day",1,0)</f>
        <v>0</v>
      </c>
      <c r="K4819" s="6" t="n">
        <f aca="false">IF(1_Data_EDA!C4820="Corporate",1,0)</f>
        <v>1</v>
      </c>
      <c r="L4819" s="6" t="n">
        <f aca="false">IF(1_Data_EDA!C4820="Home Office",1,0)</f>
        <v>0</v>
      </c>
      <c r="M4819" s="6" t="n">
        <f aca="false">IF(1_Data_EDA!D4820="Europe",1,0)</f>
        <v>0</v>
      </c>
      <c r="N4819" s="6" t="n">
        <f aca="false">IF(1_Data_EDA!D4820="LATAM",1,0)</f>
        <v>0</v>
      </c>
      <c r="O4819" s="6" t="n">
        <f aca="false">IF(1_Data_EDA!D4820="Pacific Asia",1,0)</f>
        <v>1</v>
      </c>
      <c r="P4819" s="6" t="n">
        <f aca="false">IF(1_Data_EDA!D4820="USCA",1,0)</f>
        <v>0</v>
      </c>
      <c r="Q4819" s="6" t="n">
        <f aca="false">IF(C4819&gt;MEDIAN(C$5:C$8004),1,0)</f>
        <v>1</v>
      </c>
      <c r="R4819" s="6" t="n">
        <f aca="false">IF(D4819&gt;2,1,0)</f>
        <v>0</v>
      </c>
    </row>
    <row r="4820" customFormat="false" ht="15" hidden="false" customHeight="true" outlineLevel="0" collapsed="false">
      <c r="A4820" s="6" t="n">
        <f aca="false">1_Data_EDA!O4821</f>
        <v>0</v>
      </c>
      <c r="B4820" s="6" t="n">
        <f aca="false">1_Data_EDA!H4821</f>
        <v>4</v>
      </c>
      <c r="C4820" s="7" t="n">
        <f aca="false">1_Data_EDA!I4821</f>
        <v>49.97999954</v>
      </c>
      <c r="D4820" s="6" t="n">
        <f aca="false">1_Data_EDA!J4821</f>
        <v>2</v>
      </c>
      <c r="E4820" s="7" t="n">
        <f aca="false">1_Data_EDA!K4821</f>
        <v>99.95999908</v>
      </c>
      <c r="F4820" s="7" t="n">
        <f aca="false">1_Data_EDA!L4821</f>
        <v>1</v>
      </c>
      <c r="G4820" s="8" t="n">
        <f aca="false">1_Data_EDA!M4821</f>
        <v>0.01</v>
      </c>
      <c r="H4820" s="6" t="n">
        <f aca="false">IF(1_Data_EDA!B4821="First Class",1,0)</f>
        <v>0</v>
      </c>
      <c r="I4820" s="6" t="n">
        <f aca="false">IF(1_Data_EDA!B4821="Second Class",1,0)</f>
        <v>0</v>
      </c>
      <c r="J4820" s="6" t="n">
        <f aca="false">IF(1_Data_EDA!B4821="Same Day",1,0)</f>
        <v>0</v>
      </c>
      <c r="K4820" s="6" t="n">
        <f aca="false">IF(1_Data_EDA!C4821="Corporate",1,0)</f>
        <v>0</v>
      </c>
      <c r="L4820" s="6" t="n">
        <f aca="false">IF(1_Data_EDA!C4821="Home Office",1,0)</f>
        <v>1</v>
      </c>
      <c r="M4820" s="6" t="n">
        <f aca="false">IF(1_Data_EDA!D4821="Europe",1,0)</f>
        <v>1</v>
      </c>
      <c r="N4820" s="6" t="n">
        <f aca="false">IF(1_Data_EDA!D4821="LATAM",1,0)</f>
        <v>0</v>
      </c>
      <c r="O4820" s="6" t="n">
        <f aca="false">IF(1_Data_EDA!D4821="Pacific Asia",1,0)</f>
        <v>0</v>
      </c>
      <c r="P4820" s="6" t="n">
        <f aca="false">IF(1_Data_EDA!D4821="USCA",1,0)</f>
        <v>0</v>
      </c>
      <c r="Q4820" s="6" t="n">
        <f aca="false">IF(C4820&gt;MEDIAN(C$5:C$8004),1,0)</f>
        <v>0</v>
      </c>
      <c r="R4820" s="6" t="n">
        <f aca="false">IF(D4820&gt;2,1,0)</f>
        <v>0</v>
      </c>
    </row>
    <row r="4821" customFormat="false" ht="15" hidden="false" customHeight="true" outlineLevel="0" collapsed="false">
      <c r="A4821" s="6" t="n">
        <f aca="false">1_Data_EDA!O4822</f>
        <v>1</v>
      </c>
      <c r="B4821" s="6" t="n">
        <f aca="false">1_Data_EDA!H4822</f>
        <v>2</v>
      </c>
      <c r="C4821" s="7" t="n">
        <f aca="false">1_Data_EDA!I4822</f>
        <v>399.980011</v>
      </c>
      <c r="D4821" s="6" t="n">
        <f aca="false">1_Data_EDA!J4822</f>
        <v>1</v>
      </c>
      <c r="E4821" s="7" t="n">
        <f aca="false">1_Data_EDA!K4822</f>
        <v>399.980011</v>
      </c>
      <c r="F4821" s="7" t="n">
        <f aca="false">1_Data_EDA!L4822</f>
        <v>36</v>
      </c>
      <c r="G4821" s="8" t="n">
        <f aca="false">1_Data_EDA!M4822</f>
        <v>0.090000004</v>
      </c>
      <c r="H4821" s="6" t="n">
        <f aca="false">IF(1_Data_EDA!B4822="First Class",1,0)</f>
        <v>0</v>
      </c>
      <c r="I4821" s="6" t="n">
        <f aca="false">IF(1_Data_EDA!B4822="Second Class",1,0)</f>
        <v>1</v>
      </c>
      <c r="J4821" s="6" t="n">
        <f aca="false">IF(1_Data_EDA!B4822="Same Day",1,0)</f>
        <v>0</v>
      </c>
      <c r="K4821" s="6" t="n">
        <f aca="false">IF(1_Data_EDA!C4822="Corporate",1,0)</f>
        <v>0</v>
      </c>
      <c r="L4821" s="6" t="n">
        <f aca="false">IF(1_Data_EDA!C4822="Home Office",1,0)</f>
        <v>1</v>
      </c>
      <c r="M4821" s="6" t="n">
        <f aca="false">IF(1_Data_EDA!D4822="Europe",1,0)</f>
        <v>0</v>
      </c>
      <c r="N4821" s="6" t="n">
        <f aca="false">IF(1_Data_EDA!D4822="LATAM",1,0)</f>
        <v>0</v>
      </c>
      <c r="O4821" s="6" t="n">
        <f aca="false">IF(1_Data_EDA!D4822="Pacific Asia",1,0)</f>
        <v>0</v>
      </c>
      <c r="P4821" s="6" t="n">
        <f aca="false">IF(1_Data_EDA!D4822="USCA",1,0)</f>
        <v>1</v>
      </c>
      <c r="Q4821" s="6" t="n">
        <f aca="false">IF(C4821&gt;MEDIAN(C$5:C$8004),1,0)</f>
        <v>1</v>
      </c>
      <c r="R4821" s="6" t="n">
        <f aca="false">IF(D4821&gt;2,1,0)</f>
        <v>0</v>
      </c>
    </row>
    <row r="4822" customFormat="false" ht="15" hidden="false" customHeight="true" outlineLevel="0" collapsed="false">
      <c r="A4822" s="6" t="n">
        <f aca="false">1_Data_EDA!O4823</f>
        <v>0</v>
      </c>
      <c r="B4822" s="6" t="n">
        <f aca="false">1_Data_EDA!H4823</f>
        <v>4</v>
      </c>
      <c r="C4822" s="7" t="n">
        <f aca="false">1_Data_EDA!I4823</f>
        <v>199.9900055</v>
      </c>
      <c r="D4822" s="6" t="n">
        <f aca="false">1_Data_EDA!J4823</f>
        <v>1</v>
      </c>
      <c r="E4822" s="7" t="n">
        <f aca="false">1_Data_EDA!K4823</f>
        <v>199.9900055</v>
      </c>
      <c r="F4822" s="7" t="n">
        <f aca="false">1_Data_EDA!L4823</f>
        <v>10</v>
      </c>
      <c r="G4822" s="8" t="n">
        <f aca="false">1_Data_EDA!M4823</f>
        <v>0.050000001</v>
      </c>
      <c r="H4822" s="6" t="n">
        <f aca="false">IF(1_Data_EDA!B4823="First Class",1,0)</f>
        <v>0</v>
      </c>
      <c r="I4822" s="6" t="n">
        <f aca="false">IF(1_Data_EDA!B4823="Second Class",1,0)</f>
        <v>0</v>
      </c>
      <c r="J4822" s="6" t="n">
        <f aca="false">IF(1_Data_EDA!B4823="Same Day",1,0)</f>
        <v>0</v>
      </c>
      <c r="K4822" s="6" t="n">
        <f aca="false">IF(1_Data_EDA!C4823="Corporate",1,0)</f>
        <v>0</v>
      </c>
      <c r="L4822" s="6" t="n">
        <f aca="false">IF(1_Data_EDA!C4823="Home Office",1,0)</f>
        <v>0</v>
      </c>
      <c r="M4822" s="6" t="n">
        <f aca="false">IF(1_Data_EDA!D4823="Europe",1,0)</f>
        <v>0</v>
      </c>
      <c r="N4822" s="6" t="n">
        <f aca="false">IF(1_Data_EDA!D4823="LATAM",1,0)</f>
        <v>0</v>
      </c>
      <c r="O4822" s="6" t="n">
        <f aca="false">IF(1_Data_EDA!D4823="Pacific Asia",1,0)</f>
        <v>0</v>
      </c>
      <c r="P4822" s="6" t="n">
        <f aca="false">IF(1_Data_EDA!D4823="USCA",1,0)</f>
        <v>1</v>
      </c>
      <c r="Q4822" s="6" t="n">
        <f aca="false">IF(C4822&gt;MEDIAN(C$5:C$8004),1,0)</f>
        <v>1</v>
      </c>
      <c r="R4822" s="6" t="n">
        <f aca="false">IF(D4822&gt;2,1,0)</f>
        <v>0</v>
      </c>
    </row>
    <row r="4823" customFormat="false" ht="15" hidden="false" customHeight="true" outlineLevel="0" collapsed="false">
      <c r="A4823" s="6" t="n">
        <f aca="false">1_Data_EDA!O4824</f>
        <v>1</v>
      </c>
      <c r="B4823" s="6" t="n">
        <f aca="false">1_Data_EDA!H4824</f>
        <v>1</v>
      </c>
      <c r="C4823" s="7" t="n">
        <f aca="false">1_Data_EDA!I4824</f>
        <v>39.99000168</v>
      </c>
      <c r="D4823" s="6" t="n">
        <f aca="false">1_Data_EDA!J4824</f>
        <v>5</v>
      </c>
      <c r="E4823" s="7" t="n">
        <f aca="false">1_Data_EDA!K4824</f>
        <v>199.9499969</v>
      </c>
      <c r="F4823" s="7" t="n">
        <f aca="false">1_Data_EDA!L4824</f>
        <v>23.98999977</v>
      </c>
      <c r="G4823" s="8" t="n">
        <f aca="false">1_Data_EDA!M4824</f>
        <v>0.119999997</v>
      </c>
      <c r="H4823" s="6" t="n">
        <f aca="false">IF(1_Data_EDA!B4824="First Class",1,0)</f>
        <v>1</v>
      </c>
      <c r="I4823" s="6" t="n">
        <f aca="false">IF(1_Data_EDA!B4824="Second Class",1,0)</f>
        <v>0</v>
      </c>
      <c r="J4823" s="6" t="n">
        <f aca="false">IF(1_Data_EDA!B4824="Same Day",1,0)</f>
        <v>0</v>
      </c>
      <c r="K4823" s="6" t="n">
        <f aca="false">IF(1_Data_EDA!C4824="Corporate",1,0)</f>
        <v>0</v>
      </c>
      <c r="L4823" s="6" t="n">
        <f aca="false">IF(1_Data_EDA!C4824="Home Office",1,0)</f>
        <v>0</v>
      </c>
      <c r="M4823" s="6" t="n">
        <f aca="false">IF(1_Data_EDA!D4824="Europe",1,0)</f>
        <v>0</v>
      </c>
      <c r="N4823" s="6" t="n">
        <f aca="false">IF(1_Data_EDA!D4824="LATAM",1,0)</f>
        <v>1</v>
      </c>
      <c r="O4823" s="6" t="n">
        <f aca="false">IF(1_Data_EDA!D4824="Pacific Asia",1,0)</f>
        <v>0</v>
      </c>
      <c r="P4823" s="6" t="n">
        <f aca="false">IF(1_Data_EDA!D4824="USCA",1,0)</f>
        <v>0</v>
      </c>
      <c r="Q4823" s="6" t="n">
        <f aca="false">IF(C4823&gt;MEDIAN(C$5:C$8004),1,0)</f>
        <v>0</v>
      </c>
      <c r="R4823" s="6" t="n">
        <f aca="false">IF(D4823&gt;2,1,0)</f>
        <v>1</v>
      </c>
    </row>
    <row r="4824" customFormat="false" ht="15" hidden="false" customHeight="true" outlineLevel="0" collapsed="false">
      <c r="A4824" s="6" t="n">
        <f aca="false">1_Data_EDA!O4825</f>
        <v>1</v>
      </c>
      <c r="B4824" s="6" t="n">
        <f aca="false">1_Data_EDA!H4825</f>
        <v>1</v>
      </c>
      <c r="C4824" s="7" t="n">
        <f aca="false">1_Data_EDA!I4825</f>
        <v>299.980011</v>
      </c>
      <c r="D4824" s="6" t="n">
        <f aca="false">1_Data_EDA!J4825</f>
        <v>1</v>
      </c>
      <c r="E4824" s="7" t="n">
        <f aca="false">1_Data_EDA!K4825</f>
        <v>299.980011</v>
      </c>
      <c r="F4824" s="7" t="n">
        <f aca="false">1_Data_EDA!L4825</f>
        <v>51</v>
      </c>
      <c r="G4824" s="8" t="n">
        <f aca="false">1_Data_EDA!M4825</f>
        <v>0.170000002</v>
      </c>
      <c r="H4824" s="6" t="n">
        <f aca="false">IF(1_Data_EDA!B4825="First Class",1,0)</f>
        <v>1</v>
      </c>
      <c r="I4824" s="6" t="n">
        <f aca="false">IF(1_Data_EDA!B4825="Second Class",1,0)</f>
        <v>0</v>
      </c>
      <c r="J4824" s="6" t="n">
        <f aca="false">IF(1_Data_EDA!B4825="Same Day",1,0)</f>
        <v>0</v>
      </c>
      <c r="K4824" s="6" t="n">
        <f aca="false">IF(1_Data_EDA!C4825="Corporate",1,0)</f>
        <v>0</v>
      </c>
      <c r="L4824" s="6" t="n">
        <f aca="false">IF(1_Data_EDA!C4825="Home Office",1,0)</f>
        <v>0</v>
      </c>
      <c r="M4824" s="6" t="n">
        <f aca="false">IF(1_Data_EDA!D4825="Europe",1,0)</f>
        <v>0</v>
      </c>
      <c r="N4824" s="6" t="n">
        <f aca="false">IF(1_Data_EDA!D4825="LATAM",1,0)</f>
        <v>0</v>
      </c>
      <c r="O4824" s="6" t="n">
        <f aca="false">IF(1_Data_EDA!D4825="Pacific Asia",1,0)</f>
        <v>0</v>
      </c>
      <c r="P4824" s="6" t="n">
        <f aca="false">IF(1_Data_EDA!D4825="USCA",1,0)</f>
        <v>1</v>
      </c>
      <c r="Q4824" s="6" t="n">
        <f aca="false">IF(C4824&gt;MEDIAN(C$5:C$8004),1,0)</f>
        <v>1</v>
      </c>
      <c r="R4824" s="6" t="n">
        <f aca="false">IF(D4824&gt;2,1,0)</f>
        <v>0</v>
      </c>
    </row>
    <row r="4825" customFormat="false" ht="15" hidden="false" customHeight="true" outlineLevel="0" collapsed="false">
      <c r="A4825" s="6" t="n">
        <f aca="false">1_Data_EDA!O4826</f>
        <v>1</v>
      </c>
      <c r="B4825" s="6" t="n">
        <f aca="false">1_Data_EDA!H4826</f>
        <v>0</v>
      </c>
      <c r="C4825" s="7" t="n">
        <f aca="false">1_Data_EDA!I4826</f>
        <v>59.99000168</v>
      </c>
      <c r="D4825" s="6" t="n">
        <f aca="false">1_Data_EDA!J4826</f>
        <v>5</v>
      </c>
      <c r="E4825" s="7" t="n">
        <f aca="false">1_Data_EDA!K4826</f>
        <v>299.9500122</v>
      </c>
      <c r="F4825" s="7" t="n">
        <f aca="false">1_Data_EDA!L4826</f>
        <v>3</v>
      </c>
      <c r="G4825" s="8" t="n">
        <f aca="false">1_Data_EDA!M4826</f>
        <v>0.01</v>
      </c>
      <c r="H4825" s="6" t="n">
        <f aca="false">IF(1_Data_EDA!B4826="First Class",1,0)</f>
        <v>0</v>
      </c>
      <c r="I4825" s="6" t="n">
        <f aca="false">IF(1_Data_EDA!B4826="Second Class",1,0)</f>
        <v>0</v>
      </c>
      <c r="J4825" s="6" t="n">
        <f aca="false">IF(1_Data_EDA!B4826="Same Day",1,0)</f>
        <v>1</v>
      </c>
      <c r="K4825" s="6" t="n">
        <f aca="false">IF(1_Data_EDA!C4826="Corporate",1,0)</f>
        <v>0</v>
      </c>
      <c r="L4825" s="6" t="n">
        <f aca="false">IF(1_Data_EDA!C4826="Home Office",1,0)</f>
        <v>1</v>
      </c>
      <c r="M4825" s="6" t="n">
        <f aca="false">IF(1_Data_EDA!D4826="Europe",1,0)</f>
        <v>0</v>
      </c>
      <c r="N4825" s="6" t="n">
        <f aca="false">IF(1_Data_EDA!D4826="LATAM",1,0)</f>
        <v>0</v>
      </c>
      <c r="O4825" s="6" t="n">
        <f aca="false">IF(1_Data_EDA!D4826="Pacific Asia",1,0)</f>
        <v>1</v>
      </c>
      <c r="P4825" s="6" t="n">
        <f aca="false">IF(1_Data_EDA!D4826="USCA",1,0)</f>
        <v>0</v>
      </c>
      <c r="Q4825" s="6" t="n">
        <f aca="false">IF(C4825&gt;MEDIAN(C$5:C$8004),1,0)</f>
        <v>0</v>
      </c>
      <c r="R4825" s="6" t="n">
        <f aca="false">IF(D4825&gt;2,1,0)</f>
        <v>1</v>
      </c>
    </row>
    <row r="4826" customFormat="false" ht="15" hidden="false" customHeight="true" outlineLevel="0" collapsed="false">
      <c r="A4826" s="6" t="n">
        <f aca="false">1_Data_EDA!O4827</f>
        <v>0</v>
      </c>
      <c r="B4826" s="6" t="n">
        <f aca="false">1_Data_EDA!H4827</f>
        <v>4</v>
      </c>
      <c r="C4826" s="7" t="n">
        <f aca="false">1_Data_EDA!I4827</f>
        <v>50</v>
      </c>
      <c r="D4826" s="6" t="n">
        <f aca="false">1_Data_EDA!J4827</f>
        <v>1</v>
      </c>
      <c r="E4826" s="7" t="n">
        <f aca="false">1_Data_EDA!K4827</f>
        <v>50</v>
      </c>
      <c r="F4826" s="7" t="n">
        <f aca="false">1_Data_EDA!L4827</f>
        <v>4.5</v>
      </c>
      <c r="G4826" s="8" t="n">
        <f aca="false">1_Data_EDA!M4827</f>
        <v>0.090000004</v>
      </c>
      <c r="H4826" s="6" t="n">
        <f aca="false">IF(1_Data_EDA!B4827="First Class",1,0)</f>
        <v>0</v>
      </c>
      <c r="I4826" s="6" t="n">
        <f aca="false">IF(1_Data_EDA!B4827="Second Class",1,0)</f>
        <v>0</v>
      </c>
      <c r="J4826" s="6" t="n">
        <f aca="false">IF(1_Data_EDA!B4827="Same Day",1,0)</f>
        <v>0</v>
      </c>
      <c r="K4826" s="6" t="n">
        <f aca="false">IF(1_Data_EDA!C4827="Corporate",1,0)</f>
        <v>0</v>
      </c>
      <c r="L4826" s="6" t="n">
        <f aca="false">IF(1_Data_EDA!C4827="Home Office",1,0)</f>
        <v>0</v>
      </c>
      <c r="M4826" s="6" t="n">
        <f aca="false">IF(1_Data_EDA!D4827="Europe",1,0)</f>
        <v>0</v>
      </c>
      <c r="N4826" s="6" t="n">
        <f aca="false">IF(1_Data_EDA!D4827="LATAM",1,0)</f>
        <v>0</v>
      </c>
      <c r="O4826" s="6" t="n">
        <f aca="false">IF(1_Data_EDA!D4827="Pacific Asia",1,0)</f>
        <v>1</v>
      </c>
      <c r="P4826" s="6" t="n">
        <f aca="false">IF(1_Data_EDA!D4827="USCA",1,0)</f>
        <v>0</v>
      </c>
      <c r="Q4826" s="6" t="n">
        <f aca="false">IF(C4826&gt;MEDIAN(C$5:C$8004),1,0)</f>
        <v>0</v>
      </c>
      <c r="R4826" s="6" t="n">
        <f aca="false">IF(D4826&gt;2,1,0)</f>
        <v>0</v>
      </c>
    </row>
    <row r="4827" customFormat="false" ht="15" hidden="false" customHeight="true" outlineLevel="0" collapsed="false">
      <c r="A4827" s="6" t="n">
        <f aca="false">1_Data_EDA!O4828</f>
        <v>0</v>
      </c>
      <c r="B4827" s="6" t="n">
        <f aca="false">1_Data_EDA!H4828</f>
        <v>4</v>
      </c>
      <c r="C4827" s="7" t="n">
        <f aca="false">1_Data_EDA!I4828</f>
        <v>39.99000168</v>
      </c>
      <c r="D4827" s="6" t="n">
        <f aca="false">1_Data_EDA!J4828</f>
        <v>1</v>
      </c>
      <c r="E4827" s="7" t="n">
        <f aca="false">1_Data_EDA!K4828</f>
        <v>39.99000168</v>
      </c>
      <c r="F4827" s="7" t="n">
        <f aca="false">1_Data_EDA!L4828</f>
        <v>0.800000012</v>
      </c>
      <c r="G4827" s="8" t="n">
        <f aca="false">1_Data_EDA!M4828</f>
        <v>0.02</v>
      </c>
      <c r="H4827" s="6" t="n">
        <f aca="false">IF(1_Data_EDA!B4828="First Class",1,0)</f>
        <v>0</v>
      </c>
      <c r="I4827" s="6" t="n">
        <f aca="false">IF(1_Data_EDA!B4828="Second Class",1,0)</f>
        <v>0</v>
      </c>
      <c r="J4827" s="6" t="n">
        <f aca="false">IF(1_Data_EDA!B4828="Same Day",1,0)</f>
        <v>0</v>
      </c>
      <c r="K4827" s="6" t="n">
        <f aca="false">IF(1_Data_EDA!C4828="Corporate",1,0)</f>
        <v>0</v>
      </c>
      <c r="L4827" s="6" t="n">
        <f aca="false">IF(1_Data_EDA!C4828="Home Office",1,0)</f>
        <v>0</v>
      </c>
      <c r="M4827" s="6" t="n">
        <f aca="false">IF(1_Data_EDA!D4828="Europe",1,0)</f>
        <v>0</v>
      </c>
      <c r="N4827" s="6" t="n">
        <f aca="false">IF(1_Data_EDA!D4828="LATAM",1,0)</f>
        <v>1</v>
      </c>
      <c r="O4827" s="6" t="n">
        <f aca="false">IF(1_Data_EDA!D4828="Pacific Asia",1,0)</f>
        <v>0</v>
      </c>
      <c r="P4827" s="6" t="n">
        <f aca="false">IF(1_Data_EDA!D4828="USCA",1,0)</f>
        <v>0</v>
      </c>
      <c r="Q4827" s="6" t="n">
        <f aca="false">IF(C4827&gt;MEDIAN(C$5:C$8004),1,0)</f>
        <v>0</v>
      </c>
      <c r="R4827" s="6" t="n">
        <f aca="false">IF(D4827&gt;2,1,0)</f>
        <v>0</v>
      </c>
    </row>
    <row r="4828" customFormat="false" ht="15" hidden="false" customHeight="true" outlineLevel="0" collapsed="false">
      <c r="A4828" s="6" t="n">
        <f aca="false">1_Data_EDA!O4829</f>
        <v>0</v>
      </c>
      <c r="B4828" s="6" t="n">
        <f aca="false">1_Data_EDA!H4829</f>
        <v>4</v>
      </c>
      <c r="C4828" s="7" t="n">
        <f aca="false">1_Data_EDA!I4829</f>
        <v>50</v>
      </c>
      <c r="D4828" s="6" t="n">
        <f aca="false">1_Data_EDA!J4829</f>
        <v>4</v>
      </c>
      <c r="E4828" s="7" t="n">
        <f aca="false">1_Data_EDA!K4829</f>
        <v>200</v>
      </c>
      <c r="F4828" s="7" t="n">
        <f aca="false">1_Data_EDA!L4829</f>
        <v>40</v>
      </c>
      <c r="G4828" s="8" t="n">
        <f aca="false">1_Data_EDA!M4829</f>
        <v>0.200000003</v>
      </c>
      <c r="H4828" s="6" t="n">
        <f aca="false">IF(1_Data_EDA!B4829="First Class",1,0)</f>
        <v>0</v>
      </c>
      <c r="I4828" s="6" t="n">
        <f aca="false">IF(1_Data_EDA!B4829="Second Class",1,0)</f>
        <v>0</v>
      </c>
      <c r="J4828" s="6" t="n">
        <f aca="false">IF(1_Data_EDA!B4829="Same Day",1,0)</f>
        <v>0</v>
      </c>
      <c r="K4828" s="6" t="n">
        <f aca="false">IF(1_Data_EDA!C4829="Corporate",1,0)</f>
        <v>0</v>
      </c>
      <c r="L4828" s="6" t="n">
        <f aca="false">IF(1_Data_EDA!C4829="Home Office",1,0)</f>
        <v>1</v>
      </c>
      <c r="M4828" s="6" t="n">
        <f aca="false">IF(1_Data_EDA!D4829="Europe",1,0)</f>
        <v>0</v>
      </c>
      <c r="N4828" s="6" t="n">
        <f aca="false">IF(1_Data_EDA!D4829="LATAM",1,0)</f>
        <v>0</v>
      </c>
      <c r="O4828" s="6" t="n">
        <f aca="false">IF(1_Data_EDA!D4829="Pacific Asia",1,0)</f>
        <v>0</v>
      </c>
      <c r="P4828" s="6" t="n">
        <f aca="false">IF(1_Data_EDA!D4829="USCA",1,0)</f>
        <v>1</v>
      </c>
      <c r="Q4828" s="6" t="n">
        <f aca="false">IF(C4828&gt;MEDIAN(C$5:C$8004),1,0)</f>
        <v>0</v>
      </c>
      <c r="R4828" s="6" t="n">
        <f aca="false">IF(D4828&gt;2,1,0)</f>
        <v>1</v>
      </c>
    </row>
    <row r="4829" customFormat="false" ht="15" hidden="false" customHeight="true" outlineLevel="0" collapsed="false">
      <c r="A4829" s="6" t="n">
        <f aca="false">1_Data_EDA!O4830</f>
        <v>0</v>
      </c>
      <c r="B4829" s="6" t="n">
        <f aca="false">1_Data_EDA!H4830</f>
        <v>4</v>
      </c>
      <c r="C4829" s="7" t="n">
        <f aca="false">1_Data_EDA!I4830</f>
        <v>129.9900055</v>
      </c>
      <c r="D4829" s="6" t="n">
        <f aca="false">1_Data_EDA!J4830</f>
        <v>1</v>
      </c>
      <c r="E4829" s="7" t="n">
        <f aca="false">1_Data_EDA!K4830</f>
        <v>129.9900055</v>
      </c>
      <c r="F4829" s="7" t="n">
        <f aca="false">1_Data_EDA!L4830</f>
        <v>16.89999962</v>
      </c>
      <c r="G4829" s="8" t="n">
        <f aca="false">1_Data_EDA!M4830</f>
        <v>0.129999995</v>
      </c>
      <c r="H4829" s="6" t="n">
        <f aca="false">IF(1_Data_EDA!B4830="First Class",1,0)</f>
        <v>0</v>
      </c>
      <c r="I4829" s="6" t="n">
        <f aca="false">IF(1_Data_EDA!B4830="Second Class",1,0)</f>
        <v>0</v>
      </c>
      <c r="J4829" s="6" t="n">
        <f aca="false">IF(1_Data_EDA!B4830="Same Day",1,0)</f>
        <v>0</v>
      </c>
      <c r="K4829" s="6" t="n">
        <f aca="false">IF(1_Data_EDA!C4830="Corporate",1,0)</f>
        <v>0</v>
      </c>
      <c r="L4829" s="6" t="n">
        <f aca="false">IF(1_Data_EDA!C4830="Home Office",1,0)</f>
        <v>0</v>
      </c>
      <c r="M4829" s="6" t="n">
        <f aca="false">IF(1_Data_EDA!D4830="Europe",1,0)</f>
        <v>0</v>
      </c>
      <c r="N4829" s="6" t="n">
        <f aca="false">IF(1_Data_EDA!D4830="LATAM",1,0)</f>
        <v>0</v>
      </c>
      <c r="O4829" s="6" t="n">
        <f aca="false">IF(1_Data_EDA!D4830="Pacific Asia",1,0)</f>
        <v>0</v>
      </c>
      <c r="P4829" s="6" t="n">
        <f aca="false">IF(1_Data_EDA!D4830="USCA",1,0)</f>
        <v>1</v>
      </c>
      <c r="Q4829" s="6" t="n">
        <f aca="false">IF(C4829&gt;MEDIAN(C$5:C$8004),1,0)</f>
        <v>1</v>
      </c>
      <c r="R4829" s="6" t="n">
        <f aca="false">IF(D4829&gt;2,1,0)</f>
        <v>0</v>
      </c>
    </row>
    <row r="4830" customFormat="false" ht="15" hidden="false" customHeight="true" outlineLevel="0" collapsed="false">
      <c r="A4830" s="6" t="n">
        <f aca="false">1_Data_EDA!O4831</f>
        <v>1</v>
      </c>
      <c r="B4830" s="6" t="n">
        <f aca="false">1_Data_EDA!H4831</f>
        <v>0</v>
      </c>
      <c r="C4830" s="7" t="n">
        <f aca="false">1_Data_EDA!I4831</f>
        <v>199.9900055</v>
      </c>
      <c r="D4830" s="6" t="n">
        <f aca="false">1_Data_EDA!J4831</f>
        <v>1</v>
      </c>
      <c r="E4830" s="7" t="n">
        <f aca="false">1_Data_EDA!K4831</f>
        <v>199.9900055</v>
      </c>
      <c r="F4830" s="7" t="n">
        <f aca="false">1_Data_EDA!L4831</f>
        <v>4</v>
      </c>
      <c r="G4830" s="8" t="n">
        <f aca="false">1_Data_EDA!M4831</f>
        <v>0.02</v>
      </c>
      <c r="H4830" s="6" t="n">
        <f aca="false">IF(1_Data_EDA!B4831="First Class",1,0)</f>
        <v>0</v>
      </c>
      <c r="I4830" s="6" t="n">
        <f aca="false">IF(1_Data_EDA!B4831="Second Class",1,0)</f>
        <v>0</v>
      </c>
      <c r="J4830" s="6" t="n">
        <f aca="false">IF(1_Data_EDA!B4831="Same Day",1,0)</f>
        <v>1</v>
      </c>
      <c r="K4830" s="6" t="n">
        <f aca="false">IF(1_Data_EDA!C4831="Corporate",1,0)</f>
        <v>1</v>
      </c>
      <c r="L4830" s="6" t="n">
        <f aca="false">IF(1_Data_EDA!C4831="Home Office",1,0)</f>
        <v>0</v>
      </c>
      <c r="M4830" s="6" t="n">
        <f aca="false">IF(1_Data_EDA!D4831="Europe",1,0)</f>
        <v>0</v>
      </c>
      <c r="N4830" s="6" t="n">
        <f aca="false">IF(1_Data_EDA!D4831="LATAM",1,0)</f>
        <v>1</v>
      </c>
      <c r="O4830" s="6" t="n">
        <f aca="false">IF(1_Data_EDA!D4831="Pacific Asia",1,0)</f>
        <v>0</v>
      </c>
      <c r="P4830" s="6" t="n">
        <f aca="false">IF(1_Data_EDA!D4831="USCA",1,0)</f>
        <v>0</v>
      </c>
      <c r="Q4830" s="6" t="n">
        <f aca="false">IF(C4830&gt;MEDIAN(C$5:C$8004),1,0)</f>
        <v>1</v>
      </c>
      <c r="R4830" s="6" t="n">
        <f aca="false">IF(D4830&gt;2,1,0)</f>
        <v>0</v>
      </c>
    </row>
    <row r="4831" customFormat="false" ht="15" hidden="false" customHeight="true" outlineLevel="0" collapsed="false">
      <c r="A4831" s="6" t="n">
        <f aca="false">1_Data_EDA!O4832</f>
        <v>1</v>
      </c>
      <c r="B4831" s="6" t="n">
        <f aca="false">1_Data_EDA!H4832</f>
        <v>2</v>
      </c>
      <c r="C4831" s="7" t="n">
        <f aca="false">1_Data_EDA!I4832</f>
        <v>49.97999954</v>
      </c>
      <c r="D4831" s="6" t="n">
        <f aca="false">1_Data_EDA!J4832</f>
        <v>2</v>
      </c>
      <c r="E4831" s="7" t="n">
        <f aca="false">1_Data_EDA!K4832</f>
        <v>99.95999908</v>
      </c>
      <c r="F4831" s="7" t="n">
        <f aca="false">1_Data_EDA!L4832</f>
        <v>3</v>
      </c>
      <c r="G4831" s="8" t="n">
        <f aca="false">1_Data_EDA!M4832</f>
        <v>0.029999999</v>
      </c>
      <c r="H4831" s="6" t="n">
        <f aca="false">IF(1_Data_EDA!B4832="First Class",1,0)</f>
        <v>0</v>
      </c>
      <c r="I4831" s="6" t="n">
        <f aca="false">IF(1_Data_EDA!B4832="Second Class",1,0)</f>
        <v>1</v>
      </c>
      <c r="J4831" s="6" t="n">
        <f aca="false">IF(1_Data_EDA!B4832="Same Day",1,0)</f>
        <v>0</v>
      </c>
      <c r="K4831" s="6" t="n">
        <f aca="false">IF(1_Data_EDA!C4832="Corporate",1,0)</f>
        <v>1</v>
      </c>
      <c r="L4831" s="6" t="n">
        <f aca="false">IF(1_Data_EDA!C4832="Home Office",1,0)</f>
        <v>0</v>
      </c>
      <c r="M4831" s="6" t="n">
        <f aca="false">IF(1_Data_EDA!D4832="Europe",1,0)</f>
        <v>1</v>
      </c>
      <c r="N4831" s="6" t="n">
        <f aca="false">IF(1_Data_EDA!D4832="LATAM",1,0)</f>
        <v>0</v>
      </c>
      <c r="O4831" s="6" t="n">
        <f aca="false">IF(1_Data_EDA!D4832="Pacific Asia",1,0)</f>
        <v>0</v>
      </c>
      <c r="P4831" s="6" t="n">
        <f aca="false">IF(1_Data_EDA!D4832="USCA",1,0)</f>
        <v>0</v>
      </c>
      <c r="Q4831" s="6" t="n">
        <f aca="false">IF(C4831&gt;MEDIAN(C$5:C$8004),1,0)</f>
        <v>0</v>
      </c>
      <c r="R4831" s="6" t="n">
        <f aca="false">IF(D4831&gt;2,1,0)</f>
        <v>0</v>
      </c>
    </row>
    <row r="4832" customFormat="false" ht="15" hidden="false" customHeight="true" outlineLevel="0" collapsed="false">
      <c r="A4832" s="6" t="n">
        <f aca="false">1_Data_EDA!O4833</f>
        <v>1</v>
      </c>
      <c r="B4832" s="6" t="n">
        <f aca="false">1_Data_EDA!H4833</f>
        <v>4</v>
      </c>
      <c r="C4832" s="7" t="n">
        <f aca="false">1_Data_EDA!I4833</f>
        <v>99.98999786</v>
      </c>
      <c r="D4832" s="6" t="n">
        <f aca="false">1_Data_EDA!J4833</f>
        <v>4</v>
      </c>
      <c r="E4832" s="7" t="n">
        <f aca="false">1_Data_EDA!K4833</f>
        <v>399.9599915</v>
      </c>
      <c r="F4832" s="7" t="n">
        <f aca="false">1_Data_EDA!L4833</f>
        <v>22</v>
      </c>
      <c r="G4832" s="8" t="n">
        <f aca="false">1_Data_EDA!M4833</f>
        <v>0.059999999</v>
      </c>
      <c r="H4832" s="6" t="n">
        <f aca="false">IF(1_Data_EDA!B4833="First Class",1,0)</f>
        <v>0</v>
      </c>
      <c r="I4832" s="6" t="n">
        <f aca="false">IF(1_Data_EDA!B4833="Second Class",1,0)</f>
        <v>0</v>
      </c>
      <c r="J4832" s="6" t="n">
        <f aca="false">IF(1_Data_EDA!B4833="Same Day",1,0)</f>
        <v>0</v>
      </c>
      <c r="K4832" s="6" t="n">
        <f aca="false">IF(1_Data_EDA!C4833="Corporate",1,0)</f>
        <v>0</v>
      </c>
      <c r="L4832" s="6" t="n">
        <f aca="false">IF(1_Data_EDA!C4833="Home Office",1,0)</f>
        <v>0</v>
      </c>
      <c r="M4832" s="6" t="n">
        <f aca="false">IF(1_Data_EDA!D4833="Europe",1,0)</f>
        <v>0</v>
      </c>
      <c r="N4832" s="6" t="n">
        <f aca="false">IF(1_Data_EDA!D4833="LATAM",1,0)</f>
        <v>1</v>
      </c>
      <c r="O4832" s="6" t="n">
        <f aca="false">IF(1_Data_EDA!D4833="Pacific Asia",1,0)</f>
        <v>0</v>
      </c>
      <c r="P4832" s="6" t="n">
        <f aca="false">IF(1_Data_EDA!D4833="USCA",1,0)</f>
        <v>0</v>
      </c>
      <c r="Q4832" s="6" t="n">
        <f aca="false">IF(C4832&gt;MEDIAN(C$5:C$8004),1,0)</f>
        <v>1</v>
      </c>
      <c r="R4832" s="6" t="n">
        <f aca="false">IF(D4832&gt;2,1,0)</f>
        <v>1</v>
      </c>
    </row>
    <row r="4833" customFormat="false" ht="15" hidden="false" customHeight="true" outlineLevel="0" collapsed="false">
      <c r="A4833" s="6" t="n">
        <f aca="false">1_Data_EDA!O4834</f>
        <v>0</v>
      </c>
      <c r="B4833" s="6" t="n">
        <f aca="false">1_Data_EDA!H4834</f>
        <v>4</v>
      </c>
      <c r="C4833" s="7" t="n">
        <f aca="false">1_Data_EDA!I4834</f>
        <v>215.8200073</v>
      </c>
      <c r="D4833" s="6" t="n">
        <f aca="false">1_Data_EDA!J4834</f>
        <v>1</v>
      </c>
      <c r="E4833" s="7" t="n">
        <f aca="false">1_Data_EDA!K4834</f>
        <v>215.8200073</v>
      </c>
      <c r="F4833" s="7" t="n">
        <f aca="false">1_Data_EDA!L4834</f>
        <v>4.320000172</v>
      </c>
      <c r="G4833" s="8" t="n">
        <f aca="false">1_Data_EDA!M4834</f>
        <v>0.02</v>
      </c>
      <c r="H4833" s="6" t="n">
        <f aca="false">IF(1_Data_EDA!B4834="First Class",1,0)</f>
        <v>0</v>
      </c>
      <c r="I4833" s="6" t="n">
        <f aca="false">IF(1_Data_EDA!B4834="Second Class",1,0)</f>
        <v>0</v>
      </c>
      <c r="J4833" s="6" t="n">
        <f aca="false">IF(1_Data_EDA!B4834="Same Day",1,0)</f>
        <v>0</v>
      </c>
      <c r="K4833" s="6" t="n">
        <f aca="false">IF(1_Data_EDA!C4834="Corporate",1,0)</f>
        <v>0</v>
      </c>
      <c r="L4833" s="6" t="n">
        <f aca="false">IF(1_Data_EDA!C4834="Home Office",1,0)</f>
        <v>0</v>
      </c>
      <c r="M4833" s="6" t="n">
        <f aca="false">IF(1_Data_EDA!D4834="Europe",1,0)</f>
        <v>0</v>
      </c>
      <c r="N4833" s="6" t="n">
        <f aca="false">IF(1_Data_EDA!D4834="LATAM",1,0)</f>
        <v>0</v>
      </c>
      <c r="O4833" s="6" t="n">
        <f aca="false">IF(1_Data_EDA!D4834="Pacific Asia",1,0)</f>
        <v>1</v>
      </c>
      <c r="P4833" s="6" t="n">
        <f aca="false">IF(1_Data_EDA!D4834="USCA",1,0)</f>
        <v>0</v>
      </c>
      <c r="Q4833" s="6" t="n">
        <f aca="false">IF(C4833&gt;MEDIAN(C$5:C$8004),1,0)</f>
        <v>1</v>
      </c>
      <c r="R4833" s="6" t="n">
        <f aca="false">IF(D4833&gt;2,1,0)</f>
        <v>0</v>
      </c>
    </row>
    <row r="4834" customFormat="false" ht="15" hidden="false" customHeight="true" outlineLevel="0" collapsed="false">
      <c r="A4834" s="6" t="n">
        <f aca="false">1_Data_EDA!O4835</f>
        <v>1</v>
      </c>
      <c r="B4834" s="6" t="n">
        <f aca="false">1_Data_EDA!H4835</f>
        <v>4</v>
      </c>
      <c r="C4834" s="7" t="n">
        <f aca="false">1_Data_EDA!I4835</f>
        <v>199.9900055</v>
      </c>
      <c r="D4834" s="6" t="n">
        <f aca="false">1_Data_EDA!J4835</f>
        <v>1</v>
      </c>
      <c r="E4834" s="7" t="n">
        <f aca="false">1_Data_EDA!K4835</f>
        <v>199.9900055</v>
      </c>
      <c r="F4834" s="7" t="n">
        <f aca="false">1_Data_EDA!L4835</f>
        <v>32</v>
      </c>
      <c r="G4834" s="8" t="n">
        <f aca="false">1_Data_EDA!M4835</f>
        <v>0.159999996</v>
      </c>
      <c r="H4834" s="6" t="n">
        <f aca="false">IF(1_Data_EDA!B4835="First Class",1,0)</f>
        <v>0</v>
      </c>
      <c r="I4834" s="6" t="n">
        <f aca="false">IF(1_Data_EDA!B4835="Second Class",1,0)</f>
        <v>0</v>
      </c>
      <c r="J4834" s="6" t="n">
        <f aca="false">IF(1_Data_EDA!B4835="Same Day",1,0)</f>
        <v>0</v>
      </c>
      <c r="K4834" s="6" t="n">
        <f aca="false">IF(1_Data_EDA!C4835="Corporate",1,0)</f>
        <v>1</v>
      </c>
      <c r="L4834" s="6" t="n">
        <f aca="false">IF(1_Data_EDA!C4835="Home Office",1,0)</f>
        <v>0</v>
      </c>
      <c r="M4834" s="6" t="n">
        <f aca="false">IF(1_Data_EDA!D4835="Europe",1,0)</f>
        <v>0</v>
      </c>
      <c r="N4834" s="6" t="n">
        <f aca="false">IF(1_Data_EDA!D4835="LATAM",1,0)</f>
        <v>0</v>
      </c>
      <c r="O4834" s="6" t="n">
        <f aca="false">IF(1_Data_EDA!D4835="Pacific Asia",1,0)</f>
        <v>1</v>
      </c>
      <c r="P4834" s="6" t="n">
        <f aca="false">IF(1_Data_EDA!D4835="USCA",1,0)</f>
        <v>0</v>
      </c>
      <c r="Q4834" s="6" t="n">
        <f aca="false">IF(C4834&gt;MEDIAN(C$5:C$8004),1,0)</f>
        <v>1</v>
      </c>
      <c r="R4834" s="6" t="n">
        <f aca="false">IF(D4834&gt;2,1,0)</f>
        <v>0</v>
      </c>
    </row>
    <row r="4835" customFormat="false" ht="15" hidden="false" customHeight="true" outlineLevel="0" collapsed="false">
      <c r="A4835" s="6" t="n">
        <f aca="false">1_Data_EDA!O4836</f>
        <v>0</v>
      </c>
      <c r="B4835" s="6" t="n">
        <f aca="false">1_Data_EDA!H4836</f>
        <v>2</v>
      </c>
      <c r="C4835" s="7" t="n">
        <f aca="false">1_Data_EDA!I4836</f>
        <v>24.98999977</v>
      </c>
      <c r="D4835" s="6" t="n">
        <f aca="false">1_Data_EDA!J4836</f>
        <v>1</v>
      </c>
      <c r="E4835" s="7" t="n">
        <f aca="false">1_Data_EDA!K4836</f>
        <v>24.98999977</v>
      </c>
      <c r="F4835" s="7" t="n">
        <f aca="false">1_Data_EDA!L4836</f>
        <v>1</v>
      </c>
      <c r="G4835" s="8" t="n">
        <f aca="false">1_Data_EDA!M4836</f>
        <v>0.039999999</v>
      </c>
      <c r="H4835" s="6" t="n">
        <f aca="false">IF(1_Data_EDA!B4836="First Class",1,0)</f>
        <v>0</v>
      </c>
      <c r="I4835" s="6" t="n">
        <f aca="false">IF(1_Data_EDA!B4836="Second Class",1,0)</f>
        <v>1</v>
      </c>
      <c r="J4835" s="6" t="n">
        <f aca="false">IF(1_Data_EDA!B4836="Same Day",1,0)</f>
        <v>0</v>
      </c>
      <c r="K4835" s="6" t="n">
        <f aca="false">IF(1_Data_EDA!C4836="Corporate",1,0)</f>
        <v>0</v>
      </c>
      <c r="L4835" s="6" t="n">
        <f aca="false">IF(1_Data_EDA!C4836="Home Office",1,0)</f>
        <v>1</v>
      </c>
      <c r="M4835" s="6" t="n">
        <f aca="false">IF(1_Data_EDA!D4836="Europe",1,0)</f>
        <v>0</v>
      </c>
      <c r="N4835" s="6" t="n">
        <f aca="false">IF(1_Data_EDA!D4836="LATAM",1,0)</f>
        <v>0</v>
      </c>
      <c r="O4835" s="6" t="n">
        <f aca="false">IF(1_Data_EDA!D4836="Pacific Asia",1,0)</f>
        <v>1</v>
      </c>
      <c r="P4835" s="6" t="n">
        <f aca="false">IF(1_Data_EDA!D4836="USCA",1,0)</f>
        <v>0</v>
      </c>
      <c r="Q4835" s="6" t="n">
        <f aca="false">IF(C4835&gt;MEDIAN(C$5:C$8004),1,0)</f>
        <v>0</v>
      </c>
      <c r="R4835" s="6" t="n">
        <f aca="false">IF(D4835&gt;2,1,0)</f>
        <v>0</v>
      </c>
    </row>
    <row r="4836" customFormat="false" ht="15" hidden="false" customHeight="true" outlineLevel="0" collapsed="false">
      <c r="A4836" s="6" t="n">
        <f aca="false">1_Data_EDA!O4837</f>
        <v>0</v>
      </c>
      <c r="B4836" s="6" t="n">
        <f aca="false">1_Data_EDA!H4837</f>
        <v>4</v>
      </c>
      <c r="C4836" s="7" t="n">
        <f aca="false">1_Data_EDA!I4837</f>
        <v>59.99000168</v>
      </c>
      <c r="D4836" s="6" t="n">
        <f aca="false">1_Data_EDA!J4837</f>
        <v>2</v>
      </c>
      <c r="E4836" s="7" t="n">
        <f aca="false">1_Data_EDA!K4837</f>
        <v>119.9800034</v>
      </c>
      <c r="F4836" s="7" t="n">
        <f aca="false">1_Data_EDA!L4837</f>
        <v>2.400000095</v>
      </c>
      <c r="G4836" s="8" t="n">
        <f aca="false">1_Data_EDA!M4837</f>
        <v>0.02</v>
      </c>
      <c r="H4836" s="6" t="n">
        <f aca="false">IF(1_Data_EDA!B4837="First Class",1,0)</f>
        <v>0</v>
      </c>
      <c r="I4836" s="6" t="n">
        <f aca="false">IF(1_Data_EDA!B4837="Second Class",1,0)</f>
        <v>0</v>
      </c>
      <c r="J4836" s="6" t="n">
        <f aca="false">IF(1_Data_EDA!B4837="Same Day",1,0)</f>
        <v>0</v>
      </c>
      <c r="K4836" s="6" t="n">
        <f aca="false">IF(1_Data_EDA!C4837="Corporate",1,0)</f>
        <v>0</v>
      </c>
      <c r="L4836" s="6" t="n">
        <f aca="false">IF(1_Data_EDA!C4837="Home Office",1,0)</f>
        <v>1</v>
      </c>
      <c r="M4836" s="6" t="n">
        <f aca="false">IF(1_Data_EDA!D4837="Europe",1,0)</f>
        <v>0</v>
      </c>
      <c r="N4836" s="6" t="n">
        <f aca="false">IF(1_Data_EDA!D4837="LATAM",1,0)</f>
        <v>0</v>
      </c>
      <c r="O4836" s="6" t="n">
        <f aca="false">IF(1_Data_EDA!D4837="Pacific Asia",1,0)</f>
        <v>0</v>
      </c>
      <c r="P4836" s="6" t="n">
        <f aca="false">IF(1_Data_EDA!D4837="USCA",1,0)</f>
        <v>1</v>
      </c>
      <c r="Q4836" s="6" t="n">
        <f aca="false">IF(C4836&gt;MEDIAN(C$5:C$8004),1,0)</f>
        <v>0</v>
      </c>
      <c r="R4836" s="6" t="n">
        <f aca="false">IF(D4836&gt;2,1,0)</f>
        <v>0</v>
      </c>
    </row>
    <row r="4837" customFormat="false" ht="15" hidden="false" customHeight="true" outlineLevel="0" collapsed="false">
      <c r="A4837" s="6" t="n">
        <f aca="false">1_Data_EDA!O4838</f>
        <v>0</v>
      </c>
      <c r="B4837" s="6" t="n">
        <f aca="false">1_Data_EDA!H4838</f>
        <v>4</v>
      </c>
      <c r="C4837" s="7" t="n">
        <f aca="false">1_Data_EDA!I4838</f>
        <v>199.9900055</v>
      </c>
      <c r="D4837" s="6" t="n">
        <f aca="false">1_Data_EDA!J4838</f>
        <v>1</v>
      </c>
      <c r="E4837" s="7" t="n">
        <f aca="false">1_Data_EDA!K4838</f>
        <v>199.9900055</v>
      </c>
      <c r="F4837" s="7" t="n">
        <f aca="false">1_Data_EDA!L4838</f>
        <v>11</v>
      </c>
      <c r="G4837" s="8" t="n">
        <f aca="false">1_Data_EDA!M4838</f>
        <v>0.059999999</v>
      </c>
      <c r="H4837" s="6" t="n">
        <f aca="false">IF(1_Data_EDA!B4838="First Class",1,0)</f>
        <v>0</v>
      </c>
      <c r="I4837" s="6" t="n">
        <f aca="false">IF(1_Data_EDA!B4838="Second Class",1,0)</f>
        <v>0</v>
      </c>
      <c r="J4837" s="6" t="n">
        <f aca="false">IF(1_Data_EDA!B4838="Same Day",1,0)</f>
        <v>0</v>
      </c>
      <c r="K4837" s="6" t="n">
        <f aca="false">IF(1_Data_EDA!C4838="Corporate",1,0)</f>
        <v>1</v>
      </c>
      <c r="L4837" s="6" t="n">
        <f aca="false">IF(1_Data_EDA!C4838="Home Office",1,0)</f>
        <v>0</v>
      </c>
      <c r="M4837" s="6" t="n">
        <f aca="false">IF(1_Data_EDA!D4838="Europe",1,0)</f>
        <v>0</v>
      </c>
      <c r="N4837" s="6" t="n">
        <f aca="false">IF(1_Data_EDA!D4838="LATAM",1,0)</f>
        <v>0</v>
      </c>
      <c r="O4837" s="6" t="n">
        <f aca="false">IF(1_Data_EDA!D4838="Pacific Asia",1,0)</f>
        <v>1</v>
      </c>
      <c r="P4837" s="6" t="n">
        <f aca="false">IF(1_Data_EDA!D4838="USCA",1,0)</f>
        <v>0</v>
      </c>
      <c r="Q4837" s="6" t="n">
        <f aca="false">IF(C4837&gt;MEDIAN(C$5:C$8004),1,0)</f>
        <v>1</v>
      </c>
      <c r="R4837" s="6" t="n">
        <f aca="false">IF(D4837&gt;2,1,0)</f>
        <v>0</v>
      </c>
    </row>
    <row r="4838" customFormat="false" ht="15" hidden="false" customHeight="true" outlineLevel="0" collapsed="false">
      <c r="A4838" s="6" t="n">
        <f aca="false">1_Data_EDA!O4839</f>
        <v>0</v>
      </c>
      <c r="B4838" s="6" t="n">
        <f aca="false">1_Data_EDA!H4839</f>
        <v>2</v>
      </c>
      <c r="C4838" s="7" t="n">
        <f aca="false">1_Data_EDA!I4839</f>
        <v>399.980011</v>
      </c>
      <c r="D4838" s="6" t="n">
        <f aca="false">1_Data_EDA!J4839</f>
        <v>1</v>
      </c>
      <c r="E4838" s="7" t="n">
        <f aca="false">1_Data_EDA!K4839</f>
        <v>399.980011</v>
      </c>
      <c r="F4838" s="7" t="n">
        <f aca="false">1_Data_EDA!L4839</f>
        <v>64</v>
      </c>
      <c r="G4838" s="8" t="n">
        <f aca="false">1_Data_EDA!M4839</f>
        <v>0.159999996</v>
      </c>
      <c r="H4838" s="6" t="n">
        <f aca="false">IF(1_Data_EDA!B4839="First Class",1,0)</f>
        <v>0</v>
      </c>
      <c r="I4838" s="6" t="n">
        <f aca="false">IF(1_Data_EDA!B4839="Second Class",1,0)</f>
        <v>1</v>
      </c>
      <c r="J4838" s="6" t="n">
        <f aca="false">IF(1_Data_EDA!B4839="Same Day",1,0)</f>
        <v>0</v>
      </c>
      <c r="K4838" s="6" t="n">
        <f aca="false">IF(1_Data_EDA!C4839="Corporate",1,0)</f>
        <v>1</v>
      </c>
      <c r="L4838" s="6" t="n">
        <f aca="false">IF(1_Data_EDA!C4839="Home Office",1,0)</f>
        <v>0</v>
      </c>
      <c r="M4838" s="6" t="n">
        <f aca="false">IF(1_Data_EDA!D4839="Europe",1,0)</f>
        <v>1</v>
      </c>
      <c r="N4838" s="6" t="n">
        <f aca="false">IF(1_Data_EDA!D4839="LATAM",1,0)</f>
        <v>0</v>
      </c>
      <c r="O4838" s="6" t="n">
        <f aca="false">IF(1_Data_EDA!D4839="Pacific Asia",1,0)</f>
        <v>0</v>
      </c>
      <c r="P4838" s="6" t="n">
        <f aca="false">IF(1_Data_EDA!D4839="USCA",1,0)</f>
        <v>0</v>
      </c>
      <c r="Q4838" s="6" t="n">
        <f aca="false">IF(C4838&gt;MEDIAN(C$5:C$8004),1,0)</f>
        <v>1</v>
      </c>
      <c r="R4838" s="6" t="n">
        <f aca="false">IF(D4838&gt;2,1,0)</f>
        <v>0</v>
      </c>
    </row>
    <row r="4839" customFormat="false" ht="15" hidden="false" customHeight="true" outlineLevel="0" collapsed="false">
      <c r="A4839" s="6" t="n">
        <f aca="false">1_Data_EDA!O4840</f>
        <v>1</v>
      </c>
      <c r="B4839" s="6" t="n">
        <f aca="false">1_Data_EDA!H4840</f>
        <v>4</v>
      </c>
      <c r="C4839" s="7" t="n">
        <f aca="false">1_Data_EDA!I4840</f>
        <v>59.99000168</v>
      </c>
      <c r="D4839" s="6" t="n">
        <f aca="false">1_Data_EDA!J4840</f>
        <v>2</v>
      </c>
      <c r="E4839" s="7" t="n">
        <f aca="false">1_Data_EDA!K4840</f>
        <v>119.9800034</v>
      </c>
      <c r="F4839" s="7" t="n">
        <f aca="false">1_Data_EDA!L4840</f>
        <v>30</v>
      </c>
      <c r="G4839" s="8" t="n">
        <f aca="false">1_Data_EDA!M4840</f>
        <v>0.25</v>
      </c>
      <c r="H4839" s="6" t="n">
        <f aca="false">IF(1_Data_EDA!B4840="First Class",1,0)</f>
        <v>0</v>
      </c>
      <c r="I4839" s="6" t="n">
        <f aca="false">IF(1_Data_EDA!B4840="Second Class",1,0)</f>
        <v>0</v>
      </c>
      <c r="J4839" s="6" t="n">
        <f aca="false">IF(1_Data_EDA!B4840="Same Day",1,0)</f>
        <v>0</v>
      </c>
      <c r="K4839" s="6" t="n">
        <f aca="false">IF(1_Data_EDA!C4840="Corporate",1,0)</f>
        <v>1</v>
      </c>
      <c r="L4839" s="6" t="n">
        <f aca="false">IF(1_Data_EDA!C4840="Home Office",1,0)</f>
        <v>0</v>
      </c>
      <c r="M4839" s="6" t="n">
        <f aca="false">IF(1_Data_EDA!D4840="Europe",1,0)</f>
        <v>0</v>
      </c>
      <c r="N4839" s="6" t="n">
        <f aca="false">IF(1_Data_EDA!D4840="LATAM",1,0)</f>
        <v>0</v>
      </c>
      <c r="O4839" s="6" t="n">
        <f aca="false">IF(1_Data_EDA!D4840="Pacific Asia",1,0)</f>
        <v>1</v>
      </c>
      <c r="P4839" s="6" t="n">
        <f aca="false">IF(1_Data_EDA!D4840="USCA",1,0)</f>
        <v>0</v>
      </c>
      <c r="Q4839" s="6" t="n">
        <f aca="false">IF(C4839&gt;MEDIAN(C$5:C$8004),1,0)</f>
        <v>0</v>
      </c>
      <c r="R4839" s="6" t="n">
        <f aca="false">IF(D4839&gt;2,1,0)</f>
        <v>0</v>
      </c>
    </row>
    <row r="4840" customFormat="false" ht="15" hidden="false" customHeight="true" outlineLevel="0" collapsed="false">
      <c r="A4840" s="6" t="n">
        <f aca="false">1_Data_EDA!O4841</f>
        <v>0</v>
      </c>
      <c r="B4840" s="6" t="n">
        <f aca="false">1_Data_EDA!H4841</f>
        <v>4</v>
      </c>
      <c r="C4840" s="7" t="n">
        <f aca="false">1_Data_EDA!I4841</f>
        <v>49.97999954</v>
      </c>
      <c r="D4840" s="6" t="n">
        <f aca="false">1_Data_EDA!J4841</f>
        <v>4</v>
      </c>
      <c r="E4840" s="7" t="n">
        <f aca="false">1_Data_EDA!K4841</f>
        <v>199.9199982</v>
      </c>
      <c r="F4840" s="7" t="n">
        <f aca="false">1_Data_EDA!L4841</f>
        <v>2</v>
      </c>
      <c r="G4840" s="8" t="n">
        <f aca="false">1_Data_EDA!M4841</f>
        <v>0.01</v>
      </c>
      <c r="H4840" s="6" t="n">
        <f aca="false">IF(1_Data_EDA!B4841="First Class",1,0)</f>
        <v>0</v>
      </c>
      <c r="I4840" s="6" t="n">
        <f aca="false">IF(1_Data_EDA!B4841="Second Class",1,0)</f>
        <v>0</v>
      </c>
      <c r="J4840" s="6" t="n">
        <f aca="false">IF(1_Data_EDA!B4841="Same Day",1,0)</f>
        <v>0</v>
      </c>
      <c r="K4840" s="6" t="n">
        <f aca="false">IF(1_Data_EDA!C4841="Corporate",1,0)</f>
        <v>1</v>
      </c>
      <c r="L4840" s="6" t="n">
        <f aca="false">IF(1_Data_EDA!C4841="Home Office",1,0)</f>
        <v>0</v>
      </c>
      <c r="M4840" s="6" t="n">
        <f aca="false">IF(1_Data_EDA!D4841="Europe",1,0)</f>
        <v>0</v>
      </c>
      <c r="N4840" s="6" t="n">
        <f aca="false">IF(1_Data_EDA!D4841="LATAM",1,0)</f>
        <v>0</v>
      </c>
      <c r="O4840" s="6" t="n">
        <f aca="false">IF(1_Data_EDA!D4841="Pacific Asia",1,0)</f>
        <v>0</v>
      </c>
      <c r="P4840" s="6" t="n">
        <f aca="false">IF(1_Data_EDA!D4841="USCA",1,0)</f>
        <v>0</v>
      </c>
      <c r="Q4840" s="6" t="n">
        <f aca="false">IF(C4840&gt;MEDIAN(C$5:C$8004),1,0)</f>
        <v>0</v>
      </c>
      <c r="R4840" s="6" t="n">
        <f aca="false">IF(D4840&gt;2,1,0)</f>
        <v>1</v>
      </c>
    </row>
    <row r="4841" customFormat="false" ht="15" hidden="false" customHeight="true" outlineLevel="0" collapsed="false">
      <c r="A4841" s="6" t="n">
        <f aca="false">1_Data_EDA!O4842</f>
        <v>1</v>
      </c>
      <c r="B4841" s="6" t="n">
        <f aca="false">1_Data_EDA!H4842</f>
        <v>4</v>
      </c>
      <c r="C4841" s="7" t="n">
        <f aca="false">1_Data_EDA!I4842</f>
        <v>50</v>
      </c>
      <c r="D4841" s="6" t="n">
        <f aca="false">1_Data_EDA!J4842</f>
        <v>2</v>
      </c>
      <c r="E4841" s="7" t="n">
        <f aca="false">1_Data_EDA!K4842</f>
        <v>100</v>
      </c>
      <c r="F4841" s="7" t="n">
        <f aca="false">1_Data_EDA!L4842</f>
        <v>12</v>
      </c>
      <c r="G4841" s="8" t="n">
        <f aca="false">1_Data_EDA!M4842</f>
        <v>0.119999997</v>
      </c>
      <c r="H4841" s="6" t="n">
        <f aca="false">IF(1_Data_EDA!B4842="First Class",1,0)</f>
        <v>0</v>
      </c>
      <c r="I4841" s="6" t="n">
        <f aca="false">IF(1_Data_EDA!B4842="Second Class",1,0)</f>
        <v>0</v>
      </c>
      <c r="J4841" s="6" t="n">
        <f aca="false">IF(1_Data_EDA!B4842="Same Day",1,0)</f>
        <v>0</v>
      </c>
      <c r="K4841" s="6" t="n">
        <f aca="false">IF(1_Data_EDA!C4842="Corporate",1,0)</f>
        <v>0</v>
      </c>
      <c r="L4841" s="6" t="n">
        <f aca="false">IF(1_Data_EDA!C4842="Home Office",1,0)</f>
        <v>0</v>
      </c>
      <c r="M4841" s="6" t="n">
        <f aca="false">IF(1_Data_EDA!D4842="Europe",1,0)</f>
        <v>0</v>
      </c>
      <c r="N4841" s="6" t="n">
        <f aca="false">IF(1_Data_EDA!D4842="LATAM",1,0)</f>
        <v>0</v>
      </c>
      <c r="O4841" s="6" t="n">
        <f aca="false">IF(1_Data_EDA!D4842="Pacific Asia",1,0)</f>
        <v>1</v>
      </c>
      <c r="P4841" s="6" t="n">
        <f aca="false">IF(1_Data_EDA!D4842="USCA",1,0)</f>
        <v>0</v>
      </c>
      <c r="Q4841" s="6" t="n">
        <f aca="false">IF(C4841&gt;MEDIAN(C$5:C$8004),1,0)</f>
        <v>0</v>
      </c>
      <c r="R4841" s="6" t="n">
        <f aca="false">IF(D4841&gt;2,1,0)</f>
        <v>0</v>
      </c>
    </row>
    <row r="4842" customFormat="false" ht="15" hidden="false" customHeight="true" outlineLevel="0" collapsed="false">
      <c r="A4842" s="6" t="n">
        <f aca="false">1_Data_EDA!O4843</f>
        <v>1</v>
      </c>
      <c r="B4842" s="6" t="n">
        <f aca="false">1_Data_EDA!H4843</f>
        <v>2</v>
      </c>
      <c r="C4842" s="7" t="n">
        <f aca="false">1_Data_EDA!I4843</f>
        <v>299.980011</v>
      </c>
      <c r="D4842" s="6" t="n">
        <f aca="false">1_Data_EDA!J4843</f>
        <v>1</v>
      </c>
      <c r="E4842" s="7" t="n">
        <f aca="false">1_Data_EDA!K4843</f>
        <v>299.980011</v>
      </c>
      <c r="F4842" s="7" t="n">
        <f aca="false">1_Data_EDA!L4843</f>
        <v>30</v>
      </c>
      <c r="G4842" s="8" t="n">
        <f aca="false">1_Data_EDA!M4843</f>
        <v>0.100000001</v>
      </c>
      <c r="H4842" s="6" t="n">
        <f aca="false">IF(1_Data_EDA!B4843="First Class",1,0)</f>
        <v>0</v>
      </c>
      <c r="I4842" s="6" t="n">
        <f aca="false">IF(1_Data_EDA!B4843="Second Class",1,0)</f>
        <v>1</v>
      </c>
      <c r="J4842" s="6" t="n">
        <f aca="false">IF(1_Data_EDA!B4843="Same Day",1,0)</f>
        <v>0</v>
      </c>
      <c r="K4842" s="6" t="n">
        <f aca="false">IF(1_Data_EDA!C4843="Corporate",1,0)</f>
        <v>1</v>
      </c>
      <c r="L4842" s="6" t="n">
        <f aca="false">IF(1_Data_EDA!C4843="Home Office",1,0)</f>
        <v>0</v>
      </c>
      <c r="M4842" s="6" t="n">
        <f aca="false">IF(1_Data_EDA!D4843="Europe",1,0)</f>
        <v>1</v>
      </c>
      <c r="N4842" s="6" t="n">
        <f aca="false">IF(1_Data_EDA!D4843="LATAM",1,0)</f>
        <v>0</v>
      </c>
      <c r="O4842" s="6" t="n">
        <f aca="false">IF(1_Data_EDA!D4843="Pacific Asia",1,0)</f>
        <v>0</v>
      </c>
      <c r="P4842" s="6" t="n">
        <f aca="false">IF(1_Data_EDA!D4843="USCA",1,0)</f>
        <v>0</v>
      </c>
      <c r="Q4842" s="6" t="n">
        <f aca="false">IF(C4842&gt;MEDIAN(C$5:C$8004),1,0)</f>
        <v>1</v>
      </c>
      <c r="R4842" s="6" t="n">
        <f aca="false">IF(D4842&gt;2,1,0)</f>
        <v>0</v>
      </c>
    </row>
    <row r="4843" customFormat="false" ht="15" hidden="false" customHeight="true" outlineLevel="0" collapsed="false">
      <c r="A4843" s="6" t="n">
        <f aca="false">1_Data_EDA!O4844</f>
        <v>1</v>
      </c>
      <c r="B4843" s="6" t="n">
        <f aca="false">1_Data_EDA!H4844</f>
        <v>4</v>
      </c>
      <c r="C4843" s="7" t="n">
        <f aca="false">1_Data_EDA!I4844</f>
        <v>59.99000168</v>
      </c>
      <c r="D4843" s="6" t="n">
        <f aca="false">1_Data_EDA!J4844</f>
        <v>1</v>
      </c>
      <c r="E4843" s="7" t="n">
        <f aca="false">1_Data_EDA!K4844</f>
        <v>59.99000168</v>
      </c>
      <c r="F4843" s="7" t="n">
        <f aca="false">1_Data_EDA!L4844</f>
        <v>7.800000191</v>
      </c>
      <c r="G4843" s="8" t="n">
        <f aca="false">1_Data_EDA!M4844</f>
        <v>0.129999995</v>
      </c>
      <c r="H4843" s="6" t="n">
        <f aca="false">IF(1_Data_EDA!B4844="First Class",1,0)</f>
        <v>0</v>
      </c>
      <c r="I4843" s="6" t="n">
        <f aca="false">IF(1_Data_EDA!B4844="Second Class",1,0)</f>
        <v>0</v>
      </c>
      <c r="J4843" s="6" t="n">
        <f aca="false">IF(1_Data_EDA!B4844="Same Day",1,0)</f>
        <v>0</v>
      </c>
      <c r="K4843" s="6" t="n">
        <f aca="false">IF(1_Data_EDA!C4844="Corporate",1,0)</f>
        <v>0</v>
      </c>
      <c r="L4843" s="6" t="n">
        <f aca="false">IF(1_Data_EDA!C4844="Home Office",1,0)</f>
        <v>0</v>
      </c>
      <c r="M4843" s="6" t="n">
        <f aca="false">IF(1_Data_EDA!D4844="Europe",1,0)</f>
        <v>0</v>
      </c>
      <c r="N4843" s="6" t="n">
        <f aca="false">IF(1_Data_EDA!D4844="LATAM",1,0)</f>
        <v>1</v>
      </c>
      <c r="O4843" s="6" t="n">
        <f aca="false">IF(1_Data_EDA!D4844="Pacific Asia",1,0)</f>
        <v>0</v>
      </c>
      <c r="P4843" s="6" t="n">
        <f aca="false">IF(1_Data_EDA!D4844="USCA",1,0)</f>
        <v>0</v>
      </c>
      <c r="Q4843" s="6" t="n">
        <f aca="false">IF(C4843&gt;MEDIAN(C$5:C$8004),1,0)</f>
        <v>0</v>
      </c>
      <c r="R4843" s="6" t="n">
        <f aca="false">IF(D4843&gt;2,1,0)</f>
        <v>0</v>
      </c>
    </row>
    <row r="4844" customFormat="false" ht="15" hidden="false" customHeight="true" outlineLevel="0" collapsed="false">
      <c r="A4844" s="6" t="n">
        <f aca="false">1_Data_EDA!O4845</f>
        <v>1</v>
      </c>
      <c r="B4844" s="6" t="n">
        <f aca="false">1_Data_EDA!H4845</f>
        <v>4</v>
      </c>
      <c r="C4844" s="7" t="n">
        <f aca="false">1_Data_EDA!I4845</f>
        <v>49.97999954</v>
      </c>
      <c r="D4844" s="6" t="n">
        <f aca="false">1_Data_EDA!J4845</f>
        <v>2</v>
      </c>
      <c r="E4844" s="7" t="n">
        <f aca="false">1_Data_EDA!K4845</f>
        <v>99.95999908</v>
      </c>
      <c r="F4844" s="7" t="n">
        <f aca="false">1_Data_EDA!L4845</f>
        <v>16.98999977</v>
      </c>
      <c r="G4844" s="8" t="n">
        <f aca="false">1_Data_EDA!M4845</f>
        <v>0.170000002</v>
      </c>
      <c r="H4844" s="6" t="n">
        <f aca="false">IF(1_Data_EDA!B4845="First Class",1,0)</f>
        <v>0</v>
      </c>
      <c r="I4844" s="6" t="n">
        <f aca="false">IF(1_Data_EDA!B4845="Second Class",1,0)</f>
        <v>0</v>
      </c>
      <c r="J4844" s="6" t="n">
        <f aca="false">IF(1_Data_EDA!B4845="Same Day",1,0)</f>
        <v>0</v>
      </c>
      <c r="K4844" s="6" t="n">
        <f aca="false">IF(1_Data_EDA!C4845="Corporate",1,0)</f>
        <v>0</v>
      </c>
      <c r="L4844" s="6" t="n">
        <f aca="false">IF(1_Data_EDA!C4845="Home Office",1,0)</f>
        <v>0</v>
      </c>
      <c r="M4844" s="6" t="n">
        <f aca="false">IF(1_Data_EDA!D4845="Europe",1,0)</f>
        <v>0</v>
      </c>
      <c r="N4844" s="6" t="n">
        <f aca="false">IF(1_Data_EDA!D4845="LATAM",1,0)</f>
        <v>0</v>
      </c>
      <c r="O4844" s="6" t="n">
        <f aca="false">IF(1_Data_EDA!D4845="Pacific Asia",1,0)</f>
        <v>0</v>
      </c>
      <c r="P4844" s="6" t="n">
        <f aca="false">IF(1_Data_EDA!D4845="USCA",1,0)</f>
        <v>0</v>
      </c>
      <c r="Q4844" s="6" t="n">
        <f aca="false">IF(C4844&gt;MEDIAN(C$5:C$8004),1,0)</f>
        <v>0</v>
      </c>
      <c r="R4844" s="6" t="n">
        <f aca="false">IF(D4844&gt;2,1,0)</f>
        <v>0</v>
      </c>
    </row>
    <row r="4845" customFormat="false" ht="15" hidden="false" customHeight="true" outlineLevel="0" collapsed="false">
      <c r="A4845" s="6" t="n">
        <f aca="false">1_Data_EDA!O4846</f>
        <v>0</v>
      </c>
      <c r="B4845" s="6" t="n">
        <f aca="false">1_Data_EDA!H4846</f>
        <v>4</v>
      </c>
      <c r="C4845" s="7" t="n">
        <f aca="false">1_Data_EDA!I4846</f>
        <v>50</v>
      </c>
      <c r="D4845" s="6" t="n">
        <f aca="false">1_Data_EDA!J4846</f>
        <v>3</v>
      </c>
      <c r="E4845" s="7" t="n">
        <f aca="false">1_Data_EDA!K4846</f>
        <v>150</v>
      </c>
      <c r="F4845" s="7" t="n">
        <f aca="false">1_Data_EDA!L4846</f>
        <v>0</v>
      </c>
      <c r="G4845" s="8" t="n">
        <f aca="false">1_Data_EDA!M4846</f>
        <v>0</v>
      </c>
      <c r="H4845" s="6" t="n">
        <f aca="false">IF(1_Data_EDA!B4846="First Class",1,0)</f>
        <v>0</v>
      </c>
      <c r="I4845" s="6" t="n">
        <f aca="false">IF(1_Data_EDA!B4846="Second Class",1,0)</f>
        <v>0</v>
      </c>
      <c r="J4845" s="6" t="n">
        <f aca="false">IF(1_Data_EDA!B4846="Same Day",1,0)</f>
        <v>0</v>
      </c>
      <c r="K4845" s="6" t="n">
        <f aca="false">IF(1_Data_EDA!C4846="Corporate",1,0)</f>
        <v>0</v>
      </c>
      <c r="L4845" s="6" t="n">
        <f aca="false">IF(1_Data_EDA!C4846="Home Office",1,0)</f>
        <v>0</v>
      </c>
      <c r="M4845" s="6" t="n">
        <f aca="false">IF(1_Data_EDA!D4846="Europe",1,0)</f>
        <v>1</v>
      </c>
      <c r="N4845" s="6" t="n">
        <f aca="false">IF(1_Data_EDA!D4846="LATAM",1,0)</f>
        <v>0</v>
      </c>
      <c r="O4845" s="6" t="n">
        <f aca="false">IF(1_Data_EDA!D4846="Pacific Asia",1,0)</f>
        <v>0</v>
      </c>
      <c r="P4845" s="6" t="n">
        <f aca="false">IF(1_Data_EDA!D4846="USCA",1,0)</f>
        <v>0</v>
      </c>
      <c r="Q4845" s="6" t="n">
        <f aca="false">IF(C4845&gt;MEDIAN(C$5:C$8004),1,0)</f>
        <v>0</v>
      </c>
      <c r="R4845" s="6" t="n">
        <f aca="false">IF(D4845&gt;2,1,0)</f>
        <v>1</v>
      </c>
    </row>
    <row r="4846" customFormat="false" ht="15" hidden="false" customHeight="true" outlineLevel="0" collapsed="false">
      <c r="A4846" s="6" t="n">
        <f aca="false">1_Data_EDA!O4847</f>
        <v>0</v>
      </c>
      <c r="B4846" s="6" t="n">
        <f aca="false">1_Data_EDA!H4847</f>
        <v>4</v>
      </c>
      <c r="C4846" s="7" t="n">
        <f aca="false">1_Data_EDA!I4847</f>
        <v>24.98999977</v>
      </c>
      <c r="D4846" s="6" t="n">
        <f aca="false">1_Data_EDA!J4847</f>
        <v>1</v>
      </c>
      <c r="E4846" s="7" t="n">
        <f aca="false">1_Data_EDA!K4847</f>
        <v>24.98999977</v>
      </c>
      <c r="F4846" s="7" t="n">
        <f aca="false">1_Data_EDA!L4847</f>
        <v>2.5</v>
      </c>
      <c r="G4846" s="8" t="n">
        <f aca="false">1_Data_EDA!M4847</f>
        <v>0.100000001</v>
      </c>
      <c r="H4846" s="6" t="n">
        <f aca="false">IF(1_Data_EDA!B4847="First Class",1,0)</f>
        <v>0</v>
      </c>
      <c r="I4846" s="6" t="n">
        <f aca="false">IF(1_Data_EDA!B4847="Second Class",1,0)</f>
        <v>0</v>
      </c>
      <c r="J4846" s="6" t="n">
        <f aca="false">IF(1_Data_EDA!B4847="Same Day",1,0)</f>
        <v>0</v>
      </c>
      <c r="K4846" s="6" t="n">
        <f aca="false">IF(1_Data_EDA!C4847="Corporate",1,0)</f>
        <v>0</v>
      </c>
      <c r="L4846" s="6" t="n">
        <f aca="false">IF(1_Data_EDA!C4847="Home Office",1,0)</f>
        <v>0</v>
      </c>
      <c r="M4846" s="6" t="n">
        <f aca="false">IF(1_Data_EDA!D4847="Europe",1,0)</f>
        <v>0</v>
      </c>
      <c r="N4846" s="6" t="n">
        <f aca="false">IF(1_Data_EDA!D4847="LATAM",1,0)</f>
        <v>0</v>
      </c>
      <c r="O4846" s="6" t="n">
        <f aca="false">IF(1_Data_EDA!D4847="Pacific Asia",1,0)</f>
        <v>0</v>
      </c>
      <c r="P4846" s="6" t="n">
        <f aca="false">IF(1_Data_EDA!D4847="USCA",1,0)</f>
        <v>1</v>
      </c>
      <c r="Q4846" s="6" t="n">
        <f aca="false">IF(C4846&gt;MEDIAN(C$5:C$8004),1,0)</f>
        <v>0</v>
      </c>
      <c r="R4846" s="6" t="n">
        <f aca="false">IF(D4846&gt;2,1,0)</f>
        <v>0</v>
      </c>
    </row>
    <row r="4847" customFormat="false" ht="15" hidden="false" customHeight="true" outlineLevel="0" collapsed="false">
      <c r="A4847" s="6" t="n">
        <f aca="false">1_Data_EDA!O4848</f>
        <v>0</v>
      </c>
      <c r="B4847" s="6" t="n">
        <f aca="false">1_Data_EDA!H4848</f>
        <v>4</v>
      </c>
      <c r="C4847" s="7" t="n">
        <f aca="false">1_Data_EDA!I4848</f>
        <v>299.980011</v>
      </c>
      <c r="D4847" s="6" t="n">
        <f aca="false">1_Data_EDA!J4848</f>
        <v>1</v>
      </c>
      <c r="E4847" s="7" t="n">
        <f aca="false">1_Data_EDA!K4848</f>
        <v>299.980011</v>
      </c>
      <c r="F4847" s="7" t="n">
        <f aca="false">1_Data_EDA!L4848</f>
        <v>30</v>
      </c>
      <c r="G4847" s="8" t="n">
        <f aca="false">1_Data_EDA!M4848</f>
        <v>0.100000001</v>
      </c>
      <c r="H4847" s="6" t="n">
        <f aca="false">IF(1_Data_EDA!B4848="First Class",1,0)</f>
        <v>0</v>
      </c>
      <c r="I4847" s="6" t="n">
        <f aca="false">IF(1_Data_EDA!B4848="Second Class",1,0)</f>
        <v>0</v>
      </c>
      <c r="J4847" s="6" t="n">
        <f aca="false">IF(1_Data_EDA!B4848="Same Day",1,0)</f>
        <v>0</v>
      </c>
      <c r="K4847" s="6" t="n">
        <f aca="false">IF(1_Data_EDA!C4848="Corporate",1,0)</f>
        <v>0</v>
      </c>
      <c r="L4847" s="6" t="n">
        <f aca="false">IF(1_Data_EDA!C4848="Home Office",1,0)</f>
        <v>0</v>
      </c>
      <c r="M4847" s="6" t="n">
        <f aca="false">IF(1_Data_EDA!D4848="Europe",1,0)</f>
        <v>0</v>
      </c>
      <c r="N4847" s="6" t="n">
        <f aca="false">IF(1_Data_EDA!D4848="LATAM",1,0)</f>
        <v>1</v>
      </c>
      <c r="O4847" s="6" t="n">
        <f aca="false">IF(1_Data_EDA!D4848="Pacific Asia",1,0)</f>
        <v>0</v>
      </c>
      <c r="P4847" s="6" t="n">
        <f aca="false">IF(1_Data_EDA!D4848="USCA",1,0)</f>
        <v>0</v>
      </c>
      <c r="Q4847" s="6" t="n">
        <f aca="false">IF(C4847&gt;MEDIAN(C$5:C$8004),1,0)</f>
        <v>1</v>
      </c>
      <c r="R4847" s="6" t="n">
        <f aca="false">IF(D4847&gt;2,1,0)</f>
        <v>0</v>
      </c>
    </row>
    <row r="4848" customFormat="false" ht="15" hidden="false" customHeight="true" outlineLevel="0" collapsed="false">
      <c r="A4848" s="6" t="n">
        <f aca="false">1_Data_EDA!O4849</f>
        <v>0</v>
      </c>
      <c r="B4848" s="6" t="n">
        <f aca="false">1_Data_EDA!H4849</f>
        <v>4</v>
      </c>
      <c r="C4848" s="7" t="n">
        <f aca="false">1_Data_EDA!I4849</f>
        <v>50</v>
      </c>
      <c r="D4848" s="6" t="n">
        <f aca="false">1_Data_EDA!J4849</f>
        <v>1</v>
      </c>
      <c r="E4848" s="7" t="n">
        <f aca="false">1_Data_EDA!K4849</f>
        <v>50</v>
      </c>
      <c r="F4848" s="7" t="n">
        <f aca="false">1_Data_EDA!L4849</f>
        <v>2</v>
      </c>
      <c r="G4848" s="8" t="n">
        <f aca="false">1_Data_EDA!M4849</f>
        <v>0.039999999</v>
      </c>
      <c r="H4848" s="6" t="n">
        <f aca="false">IF(1_Data_EDA!B4849="First Class",1,0)</f>
        <v>0</v>
      </c>
      <c r="I4848" s="6" t="n">
        <f aca="false">IF(1_Data_EDA!B4849="Second Class",1,0)</f>
        <v>0</v>
      </c>
      <c r="J4848" s="6" t="n">
        <f aca="false">IF(1_Data_EDA!B4849="Same Day",1,0)</f>
        <v>0</v>
      </c>
      <c r="K4848" s="6" t="n">
        <f aca="false">IF(1_Data_EDA!C4849="Corporate",1,0)</f>
        <v>1</v>
      </c>
      <c r="L4848" s="6" t="n">
        <f aca="false">IF(1_Data_EDA!C4849="Home Office",1,0)</f>
        <v>0</v>
      </c>
      <c r="M4848" s="6" t="n">
        <f aca="false">IF(1_Data_EDA!D4849="Europe",1,0)</f>
        <v>0</v>
      </c>
      <c r="N4848" s="6" t="n">
        <f aca="false">IF(1_Data_EDA!D4849="LATAM",1,0)</f>
        <v>0</v>
      </c>
      <c r="O4848" s="6" t="n">
        <f aca="false">IF(1_Data_EDA!D4849="Pacific Asia",1,0)</f>
        <v>0</v>
      </c>
      <c r="P4848" s="6" t="n">
        <f aca="false">IF(1_Data_EDA!D4849="USCA",1,0)</f>
        <v>0</v>
      </c>
      <c r="Q4848" s="6" t="n">
        <f aca="false">IF(C4848&gt;MEDIAN(C$5:C$8004),1,0)</f>
        <v>0</v>
      </c>
      <c r="R4848" s="6" t="n">
        <f aca="false">IF(D4848&gt;2,1,0)</f>
        <v>0</v>
      </c>
    </row>
    <row r="4849" customFormat="false" ht="15" hidden="false" customHeight="true" outlineLevel="0" collapsed="false">
      <c r="A4849" s="6" t="n">
        <f aca="false">1_Data_EDA!O4850</f>
        <v>1</v>
      </c>
      <c r="B4849" s="6" t="n">
        <f aca="false">1_Data_EDA!H4850</f>
        <v>2</v>
      </c>
      <c r="C4849" s="7" t="n">
        <f aca="false">1_Data_EDA!I4850</f>
        <v>129.9900055</v>
      </c>
      <c r="D4849" s="6" t="n">
        <f aca="false">1_Data_EDA!J4850</f>
        <v>1</v>
      </c>
      <c r="E4849" s="7" t="n">
        <f aca="false">1_Data_EDA!K4850</f>
        <v>129.9900055</v>
      </c>
      <c r="F4849" s="7" t="n">
        <f aca="false">1_Data_EDA!L4850</f>
        <v>23.39999962</v>
      </c>
      <c r="G4849" s="8" t="n">
        <f aca="false">1_Data_EDA!M4850</f>
        <v>0.180000007</v>
      </c>
      <c r="H4849" s="6" t="n">
        <f aca="false">IF(1_Data_EDA!B4850="First Class",1,0)</f>
        <v>0</v>
      </c>
      <c r="I4849" s="6" t="n">
        <f aca="false">IF(1_Data_EDA!B4850="Second Class",1,0)</f>
        <v>1</v>
      </c>
      <c r="J4849" s="6" t="n">
        <f aca="false">IF(1_Data_EDA!B4850="Same Day",1,0)</f>
        <v>0</v>
      </c>
      <c r="K4849" s="6" t="n">
        <f aca="false">IF(1_Data_EDA!C4850="Corporate",1,0)</f>
        <v>0</v>
      </c>
      <c r="L4849" s="6" t="n">
        <f aca="false">IF(1_Data_EDA!C4850="Home Office",1,0)</f>
        <v>0</v>
      </c>
      <c r="M4849" s="6" t="n">
        <f aca="false">IF(1_Data_EDA!D4850="Europe",1,0)</f>
        <v>0</v>
      </c>
      <c r="N4849" s="6" t="n">
        <f aca="false">IF(1_Data_EDA!D4850="LATAM",1,0)</f>
        <v>0</v>
      </c>
      <c r="O4849" s="6" t="n">
        <f aca="false">IF(1_Data_EDA!D4850="Pacific Asia",1,0)</f>
        <v>1</v>
      </c>
      <c r="P4849" s="6" t="n">
        <f aca="false">IF(1_Data_EDA!D4850="USCA",1,0)</f>
        <v>0</v>
      </c>
      <c r="Q4849" s="6" t="n">
        <f aca="false">IF(C4849&gt;MEDIAN(C$5:C$8004),1,0)</f>
        <v>1</v>
      </c>
      <c r="R4849" s="6" t="n">
        <f aca="false">IF(D4849&gt;2,1,0)</f>
        <v>0</v>
      </c>
    </row>
    <row r="4850" customFormat="false" ht="15" hidden="false" customHeight="true" outlineLevel="0" collapsed="false">
      <c r="A4850" s="6" t="n">
        <f aca="false">1_Data_EDA!O4851</f>
        <v>0</v>
      </c>
      <c r="B4850" s="6" t="n">
        <f aca="false">1_Data_EDA!H4851</f>
        <v>4</v>
      </c>
      <c r="C4850" s="7" t="n">
        <f aca="false">1_Data_EDA!I4851</f>
        <v>59.99000168</v>
      </c>
      <c r="D4850" s="6" t="n">
        <f aca="false">1_Data_EDA!J4851</f>
        <v>5</v>
      </c>
      <c r="E4850" s="7" t="n">
        <f aca="false">1_Data_EDA!K4851</f>
        <v>299.9500122</v>
      </c>
      <c r="F4850" s="7" t="n">
        <f aca="false">1_Data_EDA!L4851</f>
        <v>9</v>
      </c>
      <c r="G4850" s="8" t="n">
        <f aca="false">1_Data_EDA!M4851</f>
        <v>0.029999999</v>
      </c>
      <c r="H4850" s="6" t="n">
        <f aca="false">IF(1_Data_EDA!B4851="First Class",1,0)</f>
        <v>0</v>
      </c>
      <c r="I4850" s="6" t="n">
        <f aca="false">IF(1_Data_EDA!B4851="Second Class",1,0)</f>
        <v>0</v>
      </c>
      <c r="J4850" s="6" t="n">
        <f aca="false">IF(1_Data_EDA!B4851="Same Day",1,0)</f>
        <v>0</v>
      </c>
      <c r="K4850" s="6" t="n">
        <f aca="false">IF(1_Data_EDA!C4851="Corporate",1,0)</f>
        <v>1</v>
      </c>
      <c r="L4850" s="6" t="n">
        <f aca="false">IF(1_Data_EDA!C4851="Home Office",1,0)</f>
        <v>0</v>
      </c>
      <c r="M4850" s="6" t="n">
        <f aca="false">IF(1_Data_EDA!D4851="Europe",1,0)</f>
        <v>0</v>
      </c>
      <c r="N4850" s="6" t="n">
        <f aca="false">IF(1_Data_EDA!D4851="LATAM",1,0)</f>
        <v>1</v>
      </c>
      <c r="O4850" s="6" t="n">
        <f aca="false">IF(1_Data_EDA!D4851="Pacific Asia",1,0)</f>
        <v>0</v>
      </c>
      <c r="P4850" s="6" t="n">
        <f aca="false">IF(1_Data_EDA!D4851="USCA",1,0)</f>
        <v>0</v>
      </c>
      <c r="Q4850" s="6" t="n">
        <f aca="false">IF(C4850&gt;MEDIAN(C$5:C$8004),1,0)</f>
        <v>0</v>
      </c>
      <c r="R4850" s="6" t="n">
        <f aca="false">IF(D4850&gt;2,1,0)</f>
        <v>1</v>
      </c>
    </row>
    <row r="4851" customFormat="false" ht="15" hidden="false" customHeight="true" outlineLevel="0" collapsed="false">
      <c r="A4851" s="6" t="n">
        <f aca="false">1_Data_EDA!O4852</f>
        <v>1</v>
      </c>
      <c r="B4851" s="6" t="n">
        <f aca="false">1_Data_EDA!H4852</f>
        <v>4</v>
      </c>
      <c r="C4851" s="7" t="n">
        <f aca="false">1_Data_EDA!I4852</f>
        <v>299.980011</v>
      </c>
      <c r="D4851" s="6" t="n">
        <f aca="false">1_Data_EDA!J4852</f>
        <v>1</v>
      </c>
      <c r="E4851" s="7" t="n">
        <f aca="false">1_Data_EDA!K4852</f>
        <v>299.980011</v>
      </c>
      <c r="F4851" s="7" t="n">
        <f aca="false">1_Data_EDA!L4852</f>
        <v>54</v>
      </c>
      <c r="G4851" s="8" t="n">
        <f aca="false">1_Data_EDA!M4852</f>
        <v>0.180000007</v>
      </c>
      <c r="H4851" s="6" t="n">
        <f aca="false">IF(1_Data_EDA!B4852="First Class",1,0)</f>
        <v>0</v>
      </c>
      <c r="I4851" s="6" t="n">
        <f aca="false">IF(1_Data_EDA!B4852="Second Class",1,0)</f>
        <v>0</v>
      </c>
      <c r="J4851" s="6" t="n">
        <f aca="false">IF(1_Data_EDA!B4852="Same Day",1,0)</f>
        <v>0</v>
      </c>
      <c r="K4851" s="6" t="n">
        <f aca="false">IF(1_Data_EDA!C4852="Corporate",1,0)</f>
        <v>0</v>
      </c>
      <c r="L4851" s="6" t="n">
        <f aca="false">IF(1_Data_EDA!C4852="Home Office",1,0)</f>
        <v>1</v>
      </c>
      <c r="M4851" s="6" t="n">
        <f aca="false">IF(1_Data_EDA!D4852="Europe",1,0)</f>
        <v>1</v>
      </c>
      <c r="N4851" s="6" t="n">
        <f aca="false">IF(1_Data_EDA!D4852="LATAM",1,0)</f>
        <v>0</v>
      </c>
      <c r="O4851" s="6" t="n">
        <f aca="false">IF(1_Data_EDA!D4852="Pacific Asia",1,0)</f>
        <v>0</v>
      </c>
      <c r="P4851" s="6" t="n">
        <f aca="false">IF(1_Data_EDA!D4852="USCA",1,0)</f>
        <v>0</v>
      </c>
      <c r="Q4851" s="6" t="n">
        <f aca="false">IF(C4851&gt;MEDIAN(C$5:C$8004),1,0)</f>
        <v>1</v>
      </c>
      <c r="R4851" s="6" t="n">
        <f aca="false">IF(D4851&gt;2,1,0)</f>
        <v>0</v>
      </c>
    </row>
    <row r="4852" customFormat="false" ht="15" hidden="false" customHeight="true" outlineLevel="0" collapsed="false">
      <c r="A4852" s="6" t="n">
        <f aca="false">1_Data_EDA!O4853</f>
        <v>0</v>
      </c>
      <c r="B4852" s="6" t="n">
        <f aca="false">1_Data_EDA!H4853</f>
        <v>4</v>
      </c>
      <c r="C4852" s="7" t="n">
        <f aca="false">1_Data_EDA!I4853</f>
        <v>59.99000168</v>
      </c>
      <c r="D4852" s="6" t="n">
        <f aca="false">1_Data_EDA!J4853</f>
        <v>5</v>
      </c>
      <c r="E4852" s="7" t="n">
        <f aca="false">1_Data_EDA!K4853</f>
        <v>299.9500122</v>
      </c>
      <c r="F4852" s="7" t="n">
        <f aca="false">1_Data_EDA!L4853</f>
        <v>59.99000168</v>
      </c>
      <c r="G4852" s="8" t="n">
        <f aca="false">1_Data_EDA!M4853</f>
        <v>0.200000003</v>
      </c>
      <c r="H4852" s="6" t="n">
        <f aca="false">IF(1_Data_EDA!B4853="First Class",1,0)</f>
        <v>0</v>
      </c>
      <c r="I4852" s="6" t="n">
        <f aca="false">IF(1_Data_EDA!B4853="Second Class",1,0)</f>
        <v>0</v>
      </c>
      <c r="J4852" s="6" t="n">
        <f aca="false">IF(1_Data_EDA!B4853="Same Day",1,0)</f>
        <v>0</v>
      </c>
      <c r="K4852" s="6" t="n">
        <f aca="false">IF(1_Data_EDA!C4853="Corporate",1,0)</f>
        <v>0</v>
      </c>
      <c r="L4852" s="6" t="n">
        <f aca="false">IF(1_Data_EDA!C4853="Home Office",1,0)</f>
        <v>1</v>
      </c>
      <c r="M4852" s="6" t="n">
        <f aca="false">IF(1_Data_EDA!D4853="Europe",1,0)</f>
        <v>0</v>
      </c>
      <c r="N4852" s="6" t="n">
        <f aca="false">IF(1_Data_EDA!D4853="LATAM",1,0)</f>
        <v>0</v>
      </c>
      <c r="O4852" s="6" t="n">
        <f aca="false">IF(1_Data_EDA!D4853="Pacific Asia",1,0)</f>
        <v>1</v>
      </c>
      <c r="P4852" s="6" t="n">
        <f aca="false">IF(1_Data_EDA!D4853="USCA",1,0)</f>
        <v>0</v>
      </c>
      <c r="Q4852" s="6" t="n">
        <f aca="false">IF(C4852&gt;MEDIAN(C$5:C$8004),1,0)</f>
        <v>0</v>
      </c>
      <c r="R4852" s="6" t="n">
        <f aca="false">IF(D4852&gt;2,1,0)</f>
        <v>1</v>
      </c>
    </row>
    <row r="4853" customFormat="false" ht="15" hidden="false" customHeight="true" outlineLevel="0" collapsed="false">
      <c r="A4853" s="6" t="n">
        <f aca="false">1_Data_EDA!O4854</f>
        <v>0</v>
      </c>
      <c r="B4853" s="6" t="n">
        <f aca="false">1_Data_EDA!H4854</f>
        <v>4</v>
      </c>
      <c r="C4853" s="7" t="n">
        <f aca="false">1_Data_EDA!I4854</f>
        <v>99.98999786</v>
      </c>
      <c r="D4853" s="6" t="n">
        <f aca="false">1_Data_EDA!J4854</f>
        <v>2</v>
      </c>
      <c r="E4853" s="7" t="n">
        <f aca="false">1_Data_EDA!K4854</f>
        <v>199.9799957</v>
      </c>
      <c r="F4853" s="7" t="n">
        <f aca="false">1_Data_EDA!L4854</f>
        <v>2</v>
      </c>
      <c r="G4853" s="8" t="n">
        <f aca="false">1_Data_EDA!M4854</f>
        <v>0.01</v>
      </c>
      <c r="H4853" s="6" t="n">
        <f aca="false">IF(1_Data_EDA!B4854="First Class",1,0)</f>
        <v>0</v>
      </c>
      <c r="I4853" s="6" t="n">
        <f aca="false">IF(1_Data_EDA!B4854="Second Class",1,0)</f>
        <v>0</v>
      </c>
      <c r="J4853" s="6" t="n">
        <f aca="false">IF(1_Data_EDA!B4854="Same Day",1,0)</f>
        <v>0</v>
      </c>
      <c r="K4853" s="6" t="n">
        <f aca="false">IF(1_Data_EDA!C4854="Corporate",1,0)</f>
        <v>0</v>
      </c>
      <c r="L4853" s="6" t="n">
        <f aca="false">IF(1_Data_EDA!C4854="Home Office",1,0)</f>
        <v>1</v>
      </c>
      <c r="M4853" s="6" t="n">
        <f aca="false">IF(1_Data_EDA!D4854="Europe",1,0)</f>
        <v>0</v>
      </c>
      <c r="N4853" s="6" t="n">
        <f aca="false">IF(1_Data_EDA!D4854="LATAM",1,0)</f>
        <v>0</v>
      </c>
      <c r="O4853" s="6" t="n">
        <f aca="false">IF(1_Data_EDA!D4854="Pacific Asia",1,0)</f>
        <v>0</v>
      </c>
      <c r="P4853" s="6" t="n">
        <f aca="false">IF(1_Data_EDA!D4854="USCA",1,0)</f>
        <v>1</v>
      </c>
      <c r="Q4853" s="6" t="n">
        <f aca="false">IF(C4853&gt;MEDIAN(C$5:C$8004),1,0)</f>
        <v>1</v>
      </c>
      <c r="R4853" s="6" t="n">
        <f aca="false">IF(D4853&gt;2,1,0)</f>
        <v>0</v>
      </c>
    </row>
    <row r="4854" customFormat="false" ht="15" hidden="false" customHeight="true" outlineLevel="0" collapsed="false">
      <c r="A4854" s="6" t="n">
        <f aca="false">1_Data_EDA!O4855</f>
        <v>1</v>
      </c>
      <c r="B4854" s="6" t="n">
        <f aca="false">1_Data_EDA!H4855</f>
        <v>1</v>
      </c>
      <c r="C4854" s="7" t="n">
        <f aca="false">1_Data_EDA!I4855</f>
        <v>199.9900055</v>
      </c>
      <c r="D4854" s="6" t="n">
        <f aca="false">1_Data_EDA!J4855</f>
        <v>1</v>
      </c>
      <c r="E4854" s="7" t="n">
        <f aca="false">1_Data_EDA!K4855</f>
        <v>199.9900055</v>
      </c>
      <c r="F4854" s="7" t="n">
        <f aca="false">1_Data_EDA!L4855</f>
        <v>32</v>
      </c>
      <c r="G4854" s="8" t="n">
        <f aca="false">1_Data_EDA!M4855</f>
        <v>0.159999996</v>
      </c>
      <c r="H4854" s="6" t="n">
        <f aca="false">IF(1_Data_EDA!B4855="First Class",1,0)</f>
        <v>1</v>
      </c>
      <c r="I4854" s="6" t="n">
        <f aca="false">IF(1_Data_EDA!B4855="Second Class",1,0)</f>
        <v>0</v>
      </c>
      <c r="J4854" s="6" t="n">
        <f aca="false">IF(1_Data_EDA!B4855="Same Day",1,0)</f>
        <v>0</v>
      </c>
      <c r="K4854" s="6" t="n">
        <f aca="false">IF(1_Data_EDA!C4855="Corporate",1,0)</f>
        <v>0</v>
      </c>
      <c r="L4854" s="6" t="n">
        <f aca="false">IF(1_Data_EDA!C4855="Home Office",1,0)</f>
        <v>0</v>
      </c>
      <c r="M4854" s="6" t="n">
        <f aca="false">IF(1_Data_EDA!D4855="Europe",1,0)</f>
        <v>0</v>
      </c>
      <c r="N4854" s="6" t="n">
        <f aca="false">IF(1_Data_EDA!D4855="LATAM",1,0)</f>
        <v>0</v>
      </c>
      <c r="O4854" s="6" t="n">
        <f aca="false">IF(1_Data_EDA!D4855="Pacific Asia",1,0)</f>
        <v>0</v>
      </c>
      <c r="P4854" s="6" t="n">
        <f aca="false">IF(1_Data_EDA!D4855="USCA",1,0)</f>
        <v>1</v>
      </c>
      <c r="Q4854" s="6" t="n">
        <f aca="false">IF(C4854&gt;MEDIAN(C$5:C$8004),1,0)</f>
        <v>1</v>
      </c>
      <c r="R4854" s="6" t="n">
        <f aca="false">IF(D4854&gt;2,1,0)</f>
        <v>0</v>
      </c>
    </row>
    <row r="4855" customFormat="false" ht="15" hidden="false" customHeight="true" outlineLevel="0" collapsed="false">
      <c r="A4855" s="6" t="n">
        <f aca="false">1_Data_EDA!O4856</f>
        <v>1</v>
      </c>
      <c r="B4855" s="6" t="n">
        <f aca="false">1_Data_EDA!H4856</f>
        <v>2</v>
      </c>
      <c r="C4855" s="7" t="n">
        <f aca="false">1_Data_EDA!I4856</f>
        <v>99.98999786</v>
      </c>
      <c r="D4855" s="6" t="n">
        <f aca="false">1_Data_EDA!J4856</f>
        <v>5</v>
      </c>
      <c r="E4855" s="7" t="n">
        <f aca="false">1_Data_EDA!K4856</f>
        <v>499.9500122</v>
      </c>
      <c r="F4855" s="7" t="n">
        <f aca="false">1_Data_EDA!L4856</f>
        <v>79.98999786</v>
      </c>
      <c r="G4855" s="8" t="n">
        <f aca="false">1_Data_EDA!M4856</f>
        <v>0.159999996</v>
      </c>
      <c r="H4855" s="6" t="n">
        <f aca="false">IF(1_Data_EDA!B4856="First Class",1,0)</f>
        <v>0</v>
      </c>
      <c r="I4855" s="6" t="n">
        <f aca="false">IF(1_Data_EDA!B4856="Second Class",1,0)</f>
        <v>1</v>
      </c>
      <c r="J4855" s="6" t="n">
        <f aca="false">IF(1_Data_EDA!B4856="Same Day",1,0)</f>
        <v>0</v>
      </c>
      <c r="K4855" s="6" t="n">
        <f aca="false">IF(1_Data_EDA!C4856="Corporate",1,0)</f>
        <v>0</v>
      </c>
      <c r="L4855" s="6" t="n">
        <f aca="false">IF(1_Data_EDA!C4856="Home Office",1,0)</f>
        <v>1</v>
      </c>
      <c r="M4855" s="6" t="n">
        <f aca="false">IF(1_Data_EDA!D4856="Europe",1,0)</f>
        <v>0</v>
      </c>
      <c r="N4855" s="6" t="n">
        <f aca="false">IF(1_Data_EDA!D4856="LATAM",1,0)</f>
        <v>0</v>
      </c>
      <c r="O4855" s="6" t="n">
        <f aca="false">IF(1_Data_EDA!D4856="Pacific Asia",1,0)</f>
        <v>1</v>
      </c>
      <c r="P4855" s="6" t="n">
        <f aca="false">IF(1_Data_EDA!D4856="USCA",1,0)</f>
        <v>0</v>
      </c>
      <c r="Q4855" s="6" t="n">
        <f aca="false">IF(C4855&gt;MEDIAN(C$5:C$8004),1,0)</f>
        <v>1</v>
      </c>
      <c r="R4855" s="6" t="n">
        <f aca="false">IF(D4855&gt;2,1,0)</f>
        <v>1</v>
      </c>
    </row>
    <row r="4856" customFormat="false" ht="15" hidden="false" customHeight="true" outlineLevel="0" collapsed="false">
      <c r="A4856" s="6" t="n">
        <f aca="false">1_Data_EDA!O4857</f>
        <v>1</v>
      </c>
      <c r="B4856" s="6" t="n">
        <f aca="false">1_Data_EDA!H4857</f>
        <v>4</v>
      </c>
      <c r="C4856" s="7" t="n">
        <f aca="false">1_Data_EDA!I4857</f>
        <v>99.98999786</v>
      </c>
      <c r="D4856" s="6" t="n">
        <f aca="false">1_Data_EDA!J4857</f>
        <v>3</v>
      </c>
      <c r="E4856" s="7" t="n">
        <f aca="false">1_Data_EDA!K4857</f>
        <v>299.9700012</v>
      </c>
      <c r="F4856" s="7" t="n">
        <f aca="false">1_Data_EDA!L4857</f>
        <v>0</v>
      </c>
      <c r="G4856" s="8" t="n">
        <f aca="false">1_Data_EDA!M4857</f>
        <v>0</v>
      </c>
      <c r="H4856" s="6" t="n">
        <f aca="false">IF(1_Data_EDA!B4857="First Class",1,0)</f>
        <v>0</v>
      </c>
      <c r="I4856" s="6" t="n">
        <f aca="false">IF(1_Data_EDA!B4857="Second Class",1,0)</f>
        <v>0</v>
      </c>
      <c r="J4856" s="6" t="n">
        <f aca="false">IF(1_Data_EDA!B4857="Same Day",1,0)</f>
        <v>0</v>
      </c>
      <c r="K4856" s="6" t="n">
        <f aca="false">IF(1_Data_EDA!C4857="Corporate",1,0)</f>
        <v>0</v>
      </c>
      <c r="L4856" s="6" t="n">
        <f aca="false">IF(1_Data_EDA!C4857="Home Office",1,0)</f>
        <v>1</v>
      </c>
      <c r="M4856" s="6" t="n">
        <f aca="false">IF(1_Data_EDA!D4857="Europe",1,0)</f>
        <v>0</v>
      </c>
      <c r="N4856" s="6" t="n">
        <f aca="false">IF(1_Data_EDA!D4857="LATAM",1,0)</f>
        <v>0</v>
      </c>
      <c r="O4856" s="6" t="n">
        <f aca="false">IF(1_Data_EDA!D4857="Pacific Asia",1,0)</f>
        <v>0</v>
      </c>
      <c r="P4856" s="6" t="n">
        <f aca="false">IF(1_Data_EDA!D4857="USCA",1,0)</f>
        <v>1</v>
      </c>
      <c r="Q4856" s="6" t="n">
        <f aca="false">IF(C4856&gt;MEDIAN(C$5:C$8004),1,0)</f>
        <v>1</v>
      </c>
      <c r="R4856" s="6" t="n">
        <f aca="false">IF(D4856&gt;2,1,0)</f>
        <v>1</v>
      </c>
    </row>
    <row r="4857" customFormat="false" ht="15" hidden="false" customHeight="true" outlineLevel="0" collapsed="false">
      <c r="A4857" s="6" t="n">
        <f aca="false">1_Data_EDA!O4858</f>
        <v>0</v>
      </c>
      <c r="B4857" s="6" t="n">
        <f aca="false">1_Data_EDA!H4858</f>
        <v>4</v>
      </c>
      <c r="C4857" s="7" t="n">
        <f aca="false">1_Data_EDA!I4858</f>
        <v>39.99000168</v>
      </c>
      <c r="D4857" s="6" t="n">
        <f aca="false">1_Data_EDA!J4858</f>
        <v>1</v>
      </c>
      <c r="E4857" s="7" t="n">
        <f aca="false">1_Data_EDA!K4858</f>
        <v>39.99000168</v>
      </c>
      <c r="F4857" s="7" t="n">
        <f aca="false">1_Data_EDA!L4858</f>
        <v>2</v>
      </c>
      <c r="G4857" s="8" t="n">
        <f aca="false">1_Data_EDA!M4858</f>
        <v>0.050000001</v>
      </c>
      <c r="H4857" s="6" t="n">
        <f aca="false">IF(1_Data_EDA!B4858="First Class",1,0)</f>
        <v>0</v>
      </c>
      <c r="I4857" s="6" t="n">
        <f aca="false">IF(1_Data_EDA!B4858="Second Class",1,0)</f>
        <v>0</v>
      </c>
      <c r="J4857" s="6" t="n">
        <f aca="false">IF(1_Data_EDA!B4858="Same Day",1,0)</f>
        <v>0</v>
      </c>
      <c r="K4857" s="6" t="n">
        <f aca="false">IF(1_Data_EDA!C4858="Corporate",1,0)</f>
        <v>0</v>
      </c>
      <c r="L4857" s="6" t="n">
        <f aca="false">IF(1_Data_EDA!C4858="Home Office",1,0)</f>
        <v>0</v>
      </c>
      <c r="M4857" s="6" t="n">
        <f aca="false">IF(1_Data_EDA!D4858="Europe",1,0)</f>
        <v>0</v>
      </c>
      <c r="N4857" s="6" t="n">
        <f aca="false">IF(1_Data_EDA!D4858="LATAM",1,0)</f>
        <v>0</v>
      </c>
      <c r="O4857" s="6" t="n">
        <f aca="false">IF(1_Data_EDA!D4858="Pacific Asia",1,0)</f>
        <v>0</v>
      </c>
      <c r="P4857" s="6" t="n">
        <f aca="false">IF(1_Data_EDA!D4858="USCA",1,0)</f>
        <v>1</v>
      </c>
      <c r="Q4857" s="6" t="n">
        <f aca="false">IF(C4857&gt;MEDIAN(C$5:C$8004),1,0)</f>
        <v>0</v>
      </c>
      <c r="R4857" s="6" t="n">
        <f aca="false">IF(D4857&gt;2,1,0)</f>
        <v>0</v>
      </c>
    </row>
    <row r="4858" customFormat="false" ht="15" hidden="false" customHeight="true" outlineLevel="0" collapsed="false">
      <c r="A4858" s="6" t="n">
        <f aca="false">1_Data_EDA!O4859</f>
        <v>0</v>
      </c>
      <c r="B4858" s="6" t="n">
        <f aca="false">1_Data_EDA!H4859</f>
        <v>4</v>
      </c>
      <c r="C4858" s="7" t="n">
        <f aca="false">1_Data_EDA!I4859</f>
        <v>79.98999786</v>
      </c>
      <c r="D4858" s="6" t="n">
        <f aca="false">1_Data_EDA!J4859</f>
        <v>4</v>
      </c>
      <c r="E4858" s="7" t="n">
        <f aca="false">1_Data_EDA!K4859</f>
        <v>319.9599915</v>
      </c>
      <c r="F4858" s="7" t="n">
        <f aca="false">1_Data_EDA!L4859</f>
        <v>3.200000048</v>
      </c>
      <c r="G4858" s="8" t="n">
        <f aca="false">1_Data_EDA!M4859</f>
        <v>0.01</v>
      </c>
      <c r="H4858" s="6" t="n">
        <f aca="false">IF(1_Data_EDA!B4859="First Class",1,0)</f>
        <v>0</v>
      </c>
      <c r="I4858" s="6" t="n">
        <f aca="false">IF(1_Data_EDA!B4859="Second Class",1,0)</f>
        <v>0</v>
      </c>
      <c r="J4858" s="6" t="n">
        <f aca="false">IF(1_Data_EDA!B4859="Same Day",1,0)</f>
        <v>0</v>
      </c>
      <c r="K4858" s="6" t="n">
        <f aca="false">IF(1_Data_EDA!C4859="Corporate",1,0)</f>
        <v>0</v>
      </c>
      <c r="L4858" s="6" t="n">
        <f aca="false">IF(1_Data_EDA!C4859="Home Office",1,0)</f>
        <v>0</v>
      </c>
      <c r="M4858" s="6" t="n">
        <f aca="false">IF(1_Data_EDA!D4859="Europe",1,0)</f>
        <v>1</v>
      </c>
      <c r="N4858" s="6" t="n">
        <f aca="false">IF(1_Data_EDA!D4859="LATAM",1,0)</f>
        <v>0</v>
      </c>
      <c r="O4858" s="6" t="n">
        <f aca="false">IF(1_Data_EDA!D4859="Pacific Asia",1,0)</f>
        <v>0</v>
      </c>
      <c r="P4858" s="6" t="n">
        <f aca="false">IF(1_Data_EDA!D4859="USCA",1,0)</f>
        <v>0</v>
      </c>
      <c r="Q4858" s="6" t="n">
        <f aca="false">IF(C4858&gt;MEDIAN(C$5:C$8004),1,0)</f>
        <v>1</v>
      </c>
      <c r="R4858" s="6" t="n">
        <f aca="false">IF(D4858&gt;2,1,0)</f>
        <v>1</v>
      </c>
    </row>
    <row r="4859" customFormat="false" ht="15" hidden="false" customHeight="true" outlineLevel="0" collapsed="false">
      <c r="A4859" s="6" t="n">
        <f aca="false">1_Data_EDA!O4860</f>
        <v>1</v>
      </c>
      <c r="B4859" s="6" t="n">
        <f aca="false">1_Data_EDA!H4860</f>
        <v>4</v>
      </c>
      <c r="C4859" s="7" t="n">
        <f aca="false">1_Data_EDA!I4860</f>
        <v>39.99000168</v>
      </c>
      <c r="D4859" s="6" t="n">
        <f aca="false">1_Data_EDA!J4860</f>
        <v>2</v>
      </c>
      <c r="E4859" s="7" t="n">
        <f aca="false">1_Data_EDA!K4860</f>
        <v>79.98000336</v>
      </c>
      <c r="F4859" s="7" t="n">
        <f aca="false">1_Data_EDA!L4860</f>
        <v>12</v>
      </c>
      <c r="G4859" s="8" t="n">
        <f aca="false">1_Data_EDA!M4860</f>
        <v>0.150000006</v>
      </c>
      <c r="H4859" s="6" t="n">
        <f aca="false">IF(1_Data_EDA!B4860="First Class",1,0)</f>
        <v>0</v>
      </c>
      <c r="I4859" s="6" t="n">
        <f aca="false">IF(1_Data_EDA!B4860="Second Class",1,0)</f>
        <v>0</v>
      </c>
      <c r="J4859" s="6" t="n">
        <f aca="false">IF(1_Data_EDA!B4860="Same Day",1,0)</f>
        <v>0</v>
      </c>
      <c r="K4859" s="6" t="n">
        <f aca="false">IF(1_Data_EDA!C4860="Corporate",1,0)</f>
        <v>0</v>
      </c>
      <c r="L4859" s="6" t="n">
        <f aca="false">IF(1_Data_EDA!C4860="Home Office",1,0)</f>
        <v>0</v>
      </c>
      <c r="M4859" s="6" t="n">
        <f aca="false">IF(1_Data_EDA!D4860="Europe",1,0)</f>
        <v>1</v>
      </c>
      <c r="N4859" s="6" t="n">
        <f aca="false">IF(1_Data_EDA!D4860="LATAM",1,0)</f>
        <v>0</v>
      </c>
      <c r="O4859" s="6" t="n">
        <f aca="false">IF(1_Data_EDA!D4860="Pacific Asia",1,0)</f>
        <v>0</v>
      </c>
      <c r="P4859" s="6" t="n">
        <f aca="false">IF(1_Data_EDA!D4860="USCA",1,0)</f>
        <v>0</v>
      </c>
      <c r="Q4859" s="6" t="n">
        <f aca="false">IF(C4859&gt;MEDIAN(C$5:C$8004),1,0)</f>
        <v>0</v>
      </c>
      <c r="R4859" s="6" t="n">
        <f aca="false">IF(D4859&gt;2,1,0)</f>
        <v>0</v>
      </c>
    </row>
    <row r="4860" customFormat="false" ht="15" hidden="false" customHeight="true" outlineLevel="0" collapsed="false">
      <c r="A4860" s="6" t="n">
        <f aca="false">1_Data_EDA!O4861</f>
        <v>0</v>
      </c>
      <c r="B4860" s="6" t="n">
        <f aca="false">1_Data_EDA!H4861</f>
        <v>4</v>
      </c>
      <c r="C4860" s="7" t="n">
        <f aca="false">1_Data_EDA!I4861</f>
        <v>199.9900055</v>
      </c>
      <c r="D4860" s="6" t="n">
        <f aca="false">1_Data_EDA!J4861</f>
        <v>1</v>
      </c>
      <c r="E4860" s="7" t="n">
        <f aca="false">1_Data_EDA!K4861</f>
        <v>199.9900055</v>
      </c>
      <c r="F4860" s="7" t="n">
        <f aca="false">1_Data_EDA!L4861</f>
        <v>10</v>
      </c>
      <c r="G4860" s="8" t="n">
        <f aca="false">1_Data_EDA!M4861</f>
        <v>0.050000001</v>
      </c>
      <c r="H4860" s="6" t="n">
        <f aca="false">IF(1_Data_EDA!B4861="First Class",1,0)</f>
        <v>0</v>
      </c>
      <c r="I4860" s="6" t="n">
        <f aca="false">IF(1_Data_EDA!B4861="Second Class",1,0)</f>
        <v>0</v>
      </c>
      <c r="J4860" s="6" t="n">
        <f aca="false">IF(1_Data_EDA!B4861="Same Day",1,0)</f>
        <v>0</v>
      </c>
      <c r="K4860" s="6" t="n">
        <f aca="false">IF(1_Data_EDA!C4861="Corporate",1,0)</f>
        <v>0</v>
      </c>
      <c r="L4860" s="6" t="n">
        <f aca="false">IF(1_Data_EDA!C4861="Home Office",1,0)</f>
        <v>0</v>
      </c>
      <c r="M4860" s="6" t="n">
        <f aca="false">IF(1_Data_EDA!D4861="Europe",1,0)</f>
        <v>0</v>
      </c>
      <c r="N4860" s="6" t="n">
        <f aca="false">IF(1_Data_EDA!D4861="LATAM",1,0)</f>
        <v>0</v>
      </c>
      <c r="O4860" s="6" t="n">
        <f aca="false">IF(1_Data_EDA!D4861="Pacific Asia",1,0)</f>
        <v>1</v>
      </c>
      <c r="P4860" s="6" t="n">
        <f aca="false">IF(1_Data_EDA!D4861="USCA",1,0)</f>
        <v>0</v>
      </c>
      <c r="Q4860" s="6" t="n">
        <f aca="false">IF(C4860&gt;MEDIAN(C$5:C$8004),1,0)</f>
        <v>1</v>
      </c>
      <c r="R4860" s="6" t="n">
        <f aca="false">IF(D4860&gt;2,1,0)</f>
        <v>0</v>
      </c>
    </row>
    <row r="4861" customFormat="false" ht="15" hidden="false" customHeight="true" outlineLevel="0" collapsed="false">
      <c r="A4861" s="6" t="n">
        <f aca="false">1_Data_EDA!O4862</f>
        <v>1</v>
      </c>
      <c r="B4861" s="6" t="n">
        <f aca="false">1_Data_EDA!H4862</f>
        <v>1</v>
      </c>
      <c r="C4861" s="7" t="n">
        <f aca="false">1_Data_EDA!I4862</f>
        <v>260.6499939</v>
      </c>
      <c r="D4861" s="6" t="n">
        <f aca="false">1_Data_EDA!J4862</f>
        <v>1</v>
      </c>
      <c r="E4861" s="7" t="n">
        <f aca="false">1_Data_EDA!K4862</f>
        <v>260.6499939</v>
      </c>
      <c r="F4861" s="7" t="n">
        <f aca="false">1_Data_EDA!L4862</f>
        <v>13.02999973</v>
      </c>
      <c r="G4861" s="8" t="n">
        <f aca="false">1_Data_EDA!M4862</f>
        <v>0.050000001</v>
      </c>
      <c r="H4861" s="6" t="n">
        <f aca="false">IF(1_Data_EDA!B4862="First Class",1,0)</f>
        <v>1</v>
      </c>
      <c r="I4861" s="6" t="n">
        <f aca="false">IF(1_Data_EDA!B4862="Second Class",1,0)</f>
        <v>0</v>
      </c>
      <c r="J4861" s="6" t="n">
        <f aca="false">IF(1_Data_EDA!B4862="Same Day",1,0)</f>
        <v>0</v>
      </c>
      <c r="K4861" s="6" t="n">
        <f aca="false">IF(1_Data_EDA!C4862="Corporate",1,0)</f>
        <v>1</v>
      </c>
      <c r="L4861" s="6" t="n">
        <f aca="false">IF(1_Data_EDA!C4862="Home Office",1,0)</f>
        <v>0</v>
      </c>
      <c r="M4861" s="6" t="n">
        <f aca="false">IF(1_Data_EDA!D4862="Europe",1,0)</f>
        <v>0</v>
      </c>
      <c r="N4861" s="6" t="n">
        <f aca="false">IF(1_Data_EDA!D4862="LATAM",1,0)</f>
        <v>0</v>
      </c>
      <c r="O4861" s="6" t="n">
        <f aca="false">IF(1_Data_EDA!D4862="Pacific Asia",1,0)</f>
        <v>1</v>
      </c>
      <c r="P4861" s="6" t="n">
        <f aca="false">IF(1_Data_EDA!D4862="USCA",1,0)</f>
        <v>0</v>
      </c>
      <c r="Q4861" s="6" t="n">
        <f aca="false">IF(C4861&gt;MEDIAN(C$5:C$8004),1,0)</f>
        <v>1</v>
      </c>
      <c r="R4861" s="6" t="n">
        <f aca="false">IF(D4861&gt;2,1,0)</f>
        <v>0</v>
      </c>
    </row>
    <row r="4862" customFormat="false" ht="15" hidden="false" customHeight="true" outlineLevel="0" collapsed="false">
      <c r="A4862" s="6" t="n">
        <f aca="false">1_Data_EDA!O4863</f>
        <v>1</v>
      </c>
      <c r="B4862" s="6" t="n">
        <f aca="false">1_Data_EDA!H4863</f>
        <v>0</v>
      </c>
      <c r="C4862" s="7" t="n">
        <f aca="false">1_Data_EDA!I4863</f>
        <v>299.980011</v>
      </c>
      <c r="D4862" s="6" t="n">
        <f aca="false">1_Data_EDA!J4863</f>
        <v>1</v>
      </c>
      <c r="E4862" s="7" t="n">
        <f aca="false">1_Data_EDA!K4863</f>
        <v>299.980011</v>
      </c>
      <c r="F4862" s="7" t="n">
        <f aca="false">1_Data_EDA!L4863</f>
        <v>39</v>
      </c>
      <c r="G4862" s="8" t="n">
        <f aca="false">1_Data_EDA!M4863</f>
        <v>0.129999995</v>
      </c>
      <c r="H4862" s="6" t="n">
        <f aca="false">IF(1_Data_EDA!B4863="First Class",1,0)</f>
        <v>0</v>
      </c>
      <c r="I4862" s="6" t="n">
        <f aca="false">IF(1_Data_EDA!B4863="Second Class",1,0)</f>
        <v>0</v>
      </c>
      <c r="J4862" s="6" t="n">
        <f aca="false">IF(1_Data_EDA!B4863="Same Day",1,0)</f>
        <v>1</v>
      </c>
      <c r="K4862" s="6" t="n">
        <f aca="false">IF(1_Data_EDA!C4863="Corporate",1,0)</f>
        <v>1</v>
      </c>
      <c r="L4862" s="6" t="n">
        <f aca="false">IF(1_Data_EDA!C4863="Home Office",1,0)</f>
        <v>0</v>
      </c>
      <c r="M4862" s="6" t="n">
        <f aca="false">IF(1_Data_EDA!D4863="Europe",1,0)</f>
        <v>0</v>
      </c>
      <c r="N4862" s="6" t="n">
        <f aca="false">IF(1_Data_EDA!D4863="LATAM",1,0)</f>
        <v>0</v>
      </c>
      <c r="O4862" s="6" t="n">
        <f aca="false">IF(1_Data_EDA!D4863="Pacific Asia",1,0)</f>
        <v>1</v>
      </c>
      <c r="P4862" s="6" t="n">
        <f aca="false">IF(1_Data_EDA!D4863="USCA",1,0)</f>
        <v>0</v>
      </c>
      <c r="Q4862" s="6" t="n">
        <f aca="false">IF(C4862&gt;MEDIAN(C$5:C$8004),1,0)</f>
        <v>1</v>
      </c>
      <c r="R4862" s="6" t="n">
        <f aca="false">IF(D4862&gt;2,1,0)</f>
        <v>0</v>
      </c>
    </row>
    <row r="4863" customFormat="false" ht="15" hidden="false" customHeight="true" outlineLevel="0" collapsed="false">
      <c r="A4863" s="6" t="n">
        <f aca="false">1_Data_EDA!O4864</f>
        <v>1</v>
      </c>
      <c r="B4863" s="6" t="n">
        <f aca="false">1_Data_EDA!H4864</f>
        <v>1</v>
      </c>
      <c r="C4863" s="7" t="n">
        <f aca="false">1_Data_EDA!I4864</f>
        <v>129.9900055</v>
      </c>
      <c r="D4863" s="6" t="n">
        <f aca="false">1_Data_EDA!J4864</f>
        <v>1</v>
      </c>
      <c r="E4863" s="7" t="n">
        <f aca="false">1_Data_EDA!K4864</f>
        <v>129.9900055</v>
      </c>
      <c r="F4863" s="7" t="n">
        <f aca="false">1_Data_EDA!L4864</f>
        <v>13</v>
      </c>
      <c r="G4863" s="8" t="n">
        <f aca="false">1_Data_EDA!M4864</f>
        <v>0.100000001</v>
      </c>
      <c r="H4863" s="6" t="n">
        <f aca="false">IF(1_Data_EDA!B4864="First Class",1,0)</f>
        <v>1</v>
      </c>
      <c r="I4863" s="6" t="n">
        <f aca="false">IF(1_Data_EDA!B4864="Second Class",1,0)</f>
        <v>0</v>
      </c>
      <c r="J4863" s="6" t="n">
        <f aca="false">IF(1_Data_EDA!B4864="Same Day",1,0)</f>
        <v>0</v>
      </c>
      <c r="K4863" s="6" t="n">
        <f aca="false">IF(1_Data_EDA!C4864="Corporate",1,0)</f>
        <v>0</v>
      </c>
      <c r="L4863" s="6" t="n">
        <f aca="false">IF(1_Data_EDA!C4864="Home Office",1,0)</f>
        <v>0</v>
      </c>
      <c r="M4863" s="6" t="n">
        <f aca="false">IF(1_Data_EDA!D4864="Europe",1,0)</f>
        <v>0</v>
      </c>
      <c r="N4863" s="6" t="n">
        <f aca="false">IF(1_Data_EDA!D4864="LATAM",1,0)</f>
        <v>0</v>
      </c>
      <c r="O4863" s="6" t="n">
        <f aca="false">IF(1_Data_EDA!D4864="Pacific Asia",1,0)</f>
        <v>0</v>
      </c>
      <c r="P4863" s="6" t="n">
        <f aca="false">IF(1_Data_EDA!D4864="USCA",1,0)</f>
        <v>1</v>
      </c>
      <c r="Q4863" s="6" t="n">
        <f aca="false">IF(C4863&gt;MEDIAN(C$5:C$8004),1,0)</f>
        <v>1</v>
      </c>
      <c r="R4863" s="6" t="n">
        <f aca="false">IF(D4863&gt;2,1,0)</f>
        <v>0</v>
      </c>
    </row>
    <row r="4864" customFormat="false" ht="15" hidden="false" customHeight="true" outlineLevel="0" collapsed="false">
      <c r="A4864" s="6" t="n">
        <f aca="false">1_Data_EDA!O4865</f>
        <v>1</v>
      </c>
      <c r="B4864" s="6" t="n">
        <f aca="false">1_Data_EDA!H4865</f>
        <v>1</v>
      </c>
      <c r="C4864" s="7" t="n">
        <f aca="false">1_Data_EDA!I4865</f>
        <v>399.980011</v>
      </c>
      <c r="D4864" s="6" t="n">
        <f aca="false">1_Data_EDA!J4865</f>
        <v>1</v>
      </c>
      <c r="E4864" s="7" t="n">
        <f aca="false">1_Data_EDA!K4865</f>
        <v>399.980011</v>
      </c>
      <c r="F4864" s="7" t="n">
        <f aca="false">1_Data_EDA!L4865</f>
        <v>28</v>
      </c>
      <c r="G4864" s="8" t="n">
        <f aca="false">1_Data_EDA!M4865</f>
        <v>0.07</v>
      </c>
      <c r="H4864" s="6" t="n">
        <f aca="false">IF(1_Data_EDA!B4865="First Class",1,0)</f>
        <v>1</v>
      </c>
      <c r="I4864" s="6" t="n">
        <f aca="false">IF(1_Data_EDA!B4865="Second Class",1,0)</f>
        <v>0</v>
      </c>
      <c r="J4864" s="6" t="n">
        <f aca="false">IF(1_Data_EDA!B4865="Same Day",1,0)</f>
        <v>0</v>
      </c>
      <c r="K4864" s="6" t="n">
        <f aca="false">IF(1_Data_EDA!C4865="Corporate",1,0)</f>
        <v>0</v>
      </c>
      <c r="L4864" s="6" t="n">
        <f aca="false">IF(1_Data_EDA!C4865="Home Office",1,0)</f>
        <v>0</v>
      </c>
      <c r="M4864" s="6" t="n">
        <f aca="false">IF(1_Data_EDA!D4865="Europe",1,0)</f>
        <v>0</v>
      </c>
      <c r="N4864" s="6" t="n">
        <f aca="false">IF(1_Data_EDA!D4865="LATAM",1,0)</f>
        <v>0</v>
      </c>
      <c r="O4864" s="6" t="n">
        <f aca="false">IF(1_Data_EDA!D4865="Pacific Asia",1,0)</f>
        <v>0</v>
      </c>
      <c r="P4864" s="6" t="n">
        <f aca="false">IF(1_Data_EDA!D4865="USCA",1,0)</f>
        <v>1</v>
      </c>
      <c r="Q4864" s="6" t="n">
        <f aca="false">IF(C4864&gt;MEDIAN(C$5:C$8004),1,0)</f>
        <v>1</v>
      </c>
      <c r="R4864" s="6" t="n">
        <f aca="false">IF(D4864&gt;2,1,0)</f>
        <v>0</v>
      </c>
    </row>
    <row r="4865" customFormat="false" ht="15" hidden="false" customHeight="true" outlineLevel="0" collapsed="false">
      <c r="A4865" s="6" t="n">
        <f aca="false">1_Data_EDA!O4866</f>
        <v>1</v>
      </c>
      <c r="B4865" s="6" t="n">
        <f aca="false">1_Data_EDA!H4866</f>
        <v>1</v>
      </c>
      <c r="C4865" s="7" t="n">
        <f aca="false">1_Data_EDA!I4866</f>
        <v>399.980011</v>
      </c>
      <c r="D4865" s="6" t="n">
        <f aca="false">1_Data_EDA!J4866</f>
        <v>1</v>
      </c>
      <c r="E4865" s="7" t="n">
        <f aca="false">1_Data_EDA!K4866</f>
        <v>399.980011</v>
      </c>
      <c r="F4865" s="7" t="n">
        <f aca="false">1_Data_EDA!L4866</f>
        <v>64</v>
      </c>
      <c r="G4865" s="8" t="n">
        <f aca="false">1_Data_EDA!M4866</f>
        <v>0.159999996</v>
      </c>
      <c r="H4865" s="6" t="n">
        <f aca="false">IF(1_Data_EDA!B4866="First Class",1,0)</f>
        <v>1</v>
      </c>
      <c r="I4865" s="6" t="n">
        <f aca="false">IF(1_Data_EDA!B4866="Second Class",1,0)</f>
        <v>0</v>
      </c>
      <c r="J4865" s="6" t="n">
        <f aca="false">IF(1_Data_EDA!B4866="Same Day",1,0)</f>
        <v>0</v>
      </c>
      <c r="K4865" s="6" t="n">
        <f aca="false">IF(1_Data_EDA!C4866="Corporate",1,0)</f>
        <v>0</v>
      </c>
      <c r="L4865" s="6" t="n">
        <f aca="false">IF(1_Data_EDA!C4866="Home Office",1,0)</f>
        <v>0</v>
      </c>
      <c r="M4865" s="6" t="n">
        <f aca="false">IF(1_Data_EDA!D4866="Europe",1,0)</f>
        <v>1</v>
      </c>
      <c r="N4865" s="6" t="n">
        <f aca="false">IF(1_Data_EDA!D4866="LATAM",1,0)</f>
        <v>0</v>
      </c>
      <c r="O4865" s="6" t="n">
        <f aca="false">IF(1_Data_EDA!D4866="Pacific Asia",1,0)</f>
        <v>0</v>
      </c>
      <c r="P4865" s="6" t="n">
        <f aca="false">IF(1_Data_EDA!D4866="USCA",1,0)</f>
        <v>0</v>
      </c>
      <c r="Q4865" s="6" t="n">
        <f aca="false">IF(C4865&gt;MEDIAN(C$5:C$8004),1,0)</f>
        <v>1</v>
      </c>
      <c r="R4865" s="6" t="n">
        <f aca="false">IF(D4865&gt;2,1,0)</f>
        <v>0</v>
      </c>
    </row>
    <row r="4866" customFormat="false" ht="15" hidden="false" customHeight="true" outlineLevel="0" collapsed="false">
      <c r="A4866" s="6" t="n">
        <f aca="false">1_Data_EDA!O4867</f>
        <v>1</v>
      </c>
      <c r="B4866" s="6" t="n">
        <f aca="false">1_Data_EDA!H4867</f>
        <v>4</v>
      </c>
      <c r="C4866" s="7" t="n">
        <f aca="false">1_Data_EDA!I4867</f>
        <v>49.97999954</v>
      </c>
      <c r="D4866" s="6" t="n">
        <f aca="false">1_Data_EDA!J4867</f>
        <v>1</v>
      </c>
      <c r="E4866" s="7" t="n">
        <f aca="false">1_Data_EDA!K4867</f>
        <v>49.97999954</v>
      </c>
      <c r="F4866" s="7" t="n">
        <f aca="false">1_Data_EDA!L4867</f>
        <v>1.5</v>
      </c>
      <c r="G4866" s="8" t="n">
        <f aca="false">1_Data_EDA!M4867</f>
        <v>0.029999999</v>
      </c>
      <c r="H4866" s="6" t="n">
        <f aca="false">IF(1_Data_EDA!B4867="First Class",1,0)</f>
        <v>0</v>
      </c>
      <c r="I4866" s="6" t="n">
        <f aca="false">IF(1_Data_EDA!B4867="Second Class",1,0)</f>
        <v>0</v>
      </c>
      <c r="J4866" s="6" t="n">
        <f aca="false">IF(1_Data_EDA!B4867="Same Day",1,0)</f>
        <v>0</v>
      </c>
      <c r="K4866" s="6" t="n">
        <f aca="false">IF(1_Data_EDA!C4867="Corporate",1,0)</f>
        <v>0</v>
      </c>
      <c r="L4866" s="6" t="n">
        <f aca="false">IF(1_Data_EDA!C4867="Home Office",1,0)</f>
        <v>0</v>
      </c>
      <c r="M4866" s="6" t="n">
        <f aca="false">IF(1_Data_EDA!D4867="Europe",1,0)</f>
        <v>0</v>
      </c>
      <c r="N4866" s="6" t="n">
        <f aca="false">IF(1_Data_EDA!D4867="LATAM",1,0)</f>
        <v>0</v>
      </c>
      <c r="O4866" s="6" t="n">
        <f aca="false">IF(1_Data_EDA!D4867="Pacific Asia",1,0)</f>
        <v>1</v>
      </c>
      <c r="P4866" s="6" t="n">
        <f aca="false">IF(1_Data_EDA!D4867="USCA",1,0)</f>
        <v>0</v>
      </c>
      <c r="Q4866" s="6" t="n">
        <f aca="false">IF(C4866&gt;MEDIAN(C$5:C$8004),1,0)</f>
        <v>0</v>
      </c>
      <c r="R4866" s="6" t="n">
        <f aca="false">IF(D4866&gt;2,1,0)</f>
        <v>0</v>
      </c>
    </row>
    <row r="4867" customFormat="false" ht="15" hidden="false" customHeight="true" outlineLevel="0" collapsed="false">
      <c r="A4867" s="6" t="n">
        <f aca="false">1_Data_EDA!O4868</f>
        <v>1</v>
      </c>
      <c r="B4867" s="6" t="n">
        <f aca="false">1_Data_EDA!H4868</f>
        <v>4</v>
      </c>
      <c r="C4867" s="7" t="n">
        <f aca="false">1_Data_EDA!I4868</f>
        <v>327.75</v>
      </c>
      <c r="D4867" s="6" t="n">
        <f aca="false">1_Data_EDA!J4868</f>
        <v>1</v>
      </c>
      <c r="E4867" s="7" t="n">
        <f aca="false">1_Data_EDA!K4868</f>
        <v>327.75</v>
      </c>
      <c r="F4867" s="7" t="n">
        <f aca="false">1_Data_EDA!L4868</f>
        <v>0</v>
      </c>
      <c r="G4867" s="8" t="n">
        <f aca="false">1_Data_EDA!M4868</f>
        <v>0</v>
      </c>
      <c r="H4867" s="6" t="n">
        <f aca="false">IF(1_Data_EDA!B4868="First Class",1,0)</f>
        <v>0</v>
      </c>
      <c r="I4867" s="6" t="n">
        <f aca="false">IF(1_Data_EDA!B4868="Second Class",1,0)</f>
        <v>0</v>
      </c>
      <c r="J4867" s="6" t="n">
        <f aca="false">IF(1_Data_EDA!B4868="Same Day",1,0)</f>
        <v>0</v>
      </c>
      <c r="K4867" s="6" t="n">
        <f aca="false">IF(1_Data_EDA!C4868="Corporate",1,0)</f>
        <v>0</v>
      </c>
      <c r="L4867" s="6" t="n">
        <f aca="false">IF(1_Data_EDA!C4868="Home Office",1,0)</f>
        <v>0</v>
      </c>
      <c r="M4867" s="6" t="n">
        <f aca="false">IF(1_Data_EDA!D4868="Europe",1,0)</f>
        <v>0</v>
      </c>
      <c r="N4867" s="6" t="n">
        <f aca="false">IF(1_Data_EDA!D4868="LATAM",1,0)</f>
        <v>0</v>
      </c>
      <c r="O4867" s="6" t="n">
        <f aca="false">IF(1_Data_EDA!D4868="Pacific Asia",1,0)</f>
        <v>1</v>
      </c>
      <c r="P4867" s="6" t="n">
        <f aca="false">IF(1_Data_EDA!D4868="USCA",1,0)</f>
        <v>0</v>
      </c>
      <c r="Q4867" s="6" t="n">
        <f aca="false">IF(C4867&gt;MEDIAN(C$5:C$8004),1,0)</f>
        <v>1</v>
      </c>
      <c r="R4867" s="6" t="n">
        <f aca="false">IF(D4867&gt;2,1,0)</f>
        <v>0</v>
      </c>
    </row>
    <row r="4868" customFormat="false" ht="15" hidden="false" customHeight="true" outlineLevel="0" collapsed="false">
      <c r="A4868" s="6" t="n">
        <f aca="false">1_Data_EDA!O4869</f>
        <v>0</v>
      </c>
      <c r="B4868" s="6" t="n">
        <f aca="false">1_Data_EDA!H4869</f>
        <v>2</v>
      </c>
      <c r="C4868" s="7" t="n">
        <f aca="false">1_Data_EDA!I4869</f>
        <v>59.99000168</v>
      </c>
      <c r="D4868" s="6" t="n">
        <f aca="false">1_Data_EDA!J4869</f>
        <v>1</v>
      </c>
      <c r="E4868" s="7" t="n">
        <f aca="false">1_Data_EDA!K4869</f>
        <v>59.99000168</v>
      </c>
      <c r="F4868" s="7" t="n">
        <f aca="false">1_Data_EDA!L4869</f>
        <v>12</v>
      </c>
      <c r="G4868" s="8" t="n">
        <f aca="false">1_Data_EDA!M4869</f>
        <v>0.200000003</v>
      </c>
      <c r="H4868" s="6" t="n">
        <f aca="false">IF(1_Data_EDA!B4869="First Class",1,0)</f>
        <v>0</v>
      </c>
      <c r="I4868" s="6" t="n">
        <f aca="false">IF(1_Data_EDA!B4869="Second Class",1,0)</f>
        <v>1</v>
      </c>
      <c r="J4868" s="6" t="n">
        <f aca="false">IF(1_Data_EDA!B4869="Same Day",1,0)</f>
        <v>0</v>
      </c>
      <c r="K4868" s="6" t="n">
        <f aca="false">IF(1_Data_EDA!C4869="Corporate",1,0)</f>
        <v>0</v>
      </c>
      <c r="L4868" s="6" t="n">
        <f aca="false">IF(1_Data_EDA!C4869="Home Office",1,0)</f>
        <v>1</v>
      </c>
      <c r="M4868" s="6" t="n">
        <f aca="false">IF(1_Data_EDA!D4869="Europe",1,0)</f>
        <v>0</v>
      </c>
      <c r="N4868" s="6" t="n">
        <f aca="false">IF(1_Data_EDA!D4869="LATAM",1,0)</f>
        <v>0</v>
      </c>
      <c r="O4868" s="6" t="n">
        <f aca="false">IF(1_Data_EDA!D4869="Pacific Asia",1,0)</f>
        <v>1</v>
      </c>
      <c r="P4868" s="6" t="n">
        <f aca="false">IF(1_Data_EDA!D4869="USCA",1,0)</f>
        <v>0</v>
      </c>
      <c r="Q4868" s="6" t="n">
        <f aca="false">IF(C4868&gt;MEDIAN(C$5:C$8004),1,0)</f>
        <v>0</v>
      </c>
      <c r="R4868" s="6" t="n">
        <f aca="false">IF(D4868&gt;2,1,0)</f>
        <v>0</v>
      </c>
    </row>
    <row r="4869" customFormat="false" ht="15" hidden="false" customHeight="true" outlineLevel="0" collapsed="false">
      <c r="A4869" s="6" t="n">
        <f aca="false">1_Data_EDA!O4870</f>
        <v>0</v>
      </c>
      <c r="B4869" s="6" t="n">
        <f aca="false">1_Data_EDA!H4870</f>
        <v>4</v>
      </c>
      <c r="C4869" s="7" t="n">
        <f aca="false">1_Data_EDA!I4870</f>
        <v>59.99000168</v>
      </c>
      <c r="D4869" s="6" t="n">
        <f aca="false">1_Data_EDA!J4870</f>
        <v>5</v>
      </c>
      <c r="E4869" s="7" t="n">
        <f aca="false">1_Data_EDA!K4870</f>
        <v>299.9500122</v>
      </c>
      <c r="F4869" s="7" t="n">
        <f aca="false">1_Data_EDA!L4870</f>
        <v>50.99000168</v>
      </c>
      <c r="G4869" s="8" t="n">
        <f aca="false">1_Data_EDA!M4870</f>
        <v>0.170000002</v>
      </c>
      <c r="H4869" s="6" t="n">
        <f aca="false">IF(1_Data_EDA!B4870="First Class",1,0)</f>
        <v>0</v>
      </c>
      <c r="I4869" s="6" t="n">
        <f aca="false">IF(1_Data_EDA!B4870="Second Class",1,0)</f>
        <v>0</v>
      </c>
      <c r="J4869" s="6" t="n">
        <f aca="false">IF(1_Data_EDA!B4870="Same Day",1,0)</f>
        <v>0</v>
      </c>
      <c r="K4869" s="6" t="n">
        <f aca="false">IF(1_Data_EDA!C4870="Corporate",1,0)</f>
        <v>0</v>
      </c>
      <c r="L4869" s="6" t="n">
        <f aca="false">IF(1_Data_EDA!C4870="Home Office",1,0)</f>
        <v>0</v>
      </c>
      <c r="M4869" s="6" t="n">
        <f aca="false">IF(1_Data_EDA!D4870="Europe",1,0)</f>
        <v>1</v>
      </c>
      <c r="N4869" s="6" t="n">
        <f aca="false">IF(1_Data_EDA!D4870="LATAM",1,0)</f>
        <v>0</v>
      </c>
      <c r="O4869" s="6" t="n">
        <f aca="false">IF(1_Data_EDA!D4870="Pacific Asia",1,0)</f>
        <v>0</v>
      </c>
      <c r="P4869" s="6" t="n">
        <f aca="false">IF(1_Data_EDA!D4870="USCA",1,0)</f>
        <v>0</v>
      </c>
      <c r="Q4869" s="6" t="n">
        <f aca="false">IF(C4869&gt;MEDIAN(C$5:C$8004),1,0)</f>
        <v>0</v>
      </c>
      <c r="R4869" s="6" t="n">
        <f aca="false">IF(D4869&gt;2,1,0)</f>
        <v>1</v>
      </c>
    </row>
    <row r="4870" customFormat="false" ht="15" hidden="false" customHeight="true" outlineLevel="0" collapsed="false">
      <c r="A4870" s="6" t="n">
        <f aca="false">1_Data_EDA!O4871</f>
        <v>1</v>
      </c>
      <c r="B4870" s="6" t="n">
        <f aca="false">1_Data_EDA!H4871</f>
        <v>4</v>
      </c>
      <c r="C4870" s="7" t="n">
        <f aca="false">1_Data_EDA!I4871</f>
        <v>50</v>
      </c>
      <c r="D4870" s="6" t="n">
        <f aca="false">1_Data_EDA!J4871</f>
        <v>5</v>
      </c>
      <c r="E4870" s="7" t="n">
        <f aca="false">1_Data_EDA!K4871</f>
        <v>250</v>
      </c>
      <c r="F4870" s="7" t="n">
        <f aca="false">1_Data_EDA!L4871</f>
        <v>13.75</v>
      </c>
      <c r="G4870" s="8" t="n">
        <f aca="false">1_Data_EDA!M4871</f>
        <v>0.059999999</v>
      </c>
      <c r="H4870" s="6" t="n">
        <f aca="false">IF(1_Data_EDA!B4871="First Class",1,0)</f>
        <v>0</v>
      </c>
      <c r="I4870" s="6" t="n">
        <f aca="false">IF(1_Data_EDA!B4871="Second Class",1,0)</f>
        <v>0</v>
      </c>
      <c r="J4870" s="6" t="n">
        <f aca="false">IF(1_Data_EDA!B4871="Same Day",1,0)</f>
        <v>0</v>
      </c>
      <c r="K4870" s="6" t="n">
        <f aca="false">IF(1_Data_EDA!C4871="Corporate",1,0)</f>
        <v>0</v>
      </c>
      <c r="L4870" s="6" t="n">
        <f aca="false">IF(1_Data_EDA!C4871="Home Office",1,0)</f>
        <v>1</v>
      </c>
      <c r="M4870" s="6" t="n">
        <f aca="false">IF(1_Data_EDA!D4871="Europe",1,0)</f>
        <v>0</v>
      </c>
      <c r="N4870" s="6" t="n">
        <f aca="false">IF(1_Data_EDA!D4871="LATAM",1,0)</f>
        <v>1</v>
      </c>
      <c r="O4870" s="6" t="n">
        <f aca="false">IF(1_Data_EDA!D4871="Pacific Asia",1,0)</f>
        <v>0</v>
      </c>
      <c r="P4870" s="6" t="n">
        <f aca="false">IF(1_Data_EDA!D4871="USCA",1,0)</f>
        <v>0</v>
      </c>
      <c r="Q4870" s="6" t="n">
        <f aca="false">IF(C4870&gt;MEDIAN(C$5:C$8004),1,0)</f>
        <v>0</v>
      </c>
      <c r="R4870" s="6" t="n">
        <f aca="false">IF(D4870&gt;2,1,0)</f>
        <v>1</v>
      </c>
    </row>
    <row r="4871" customFormat="false" ht="15" hidden="false" customHeight="true" outlineLevel="0" collapsed="false">
      <c r="A4871" s="6" t="n">
        <f aca="false">1_Data_EDA!O4872</f>
        <v>1</v>
      </c>
      <c r="B4871" s="6" t="n">
        <f aca="false">1_Data_EDA!H4872</f>
        <v>4</v>
      </c>
      <c r="C4871" s="7" t="n">
        <f aca="false">1_Data_EDA!I4872</f>
        <v>49.97999954</v>
      </c>
      <c r="D4871" s="6" t="n">
        <f aca="false">1_Data_EDA!J4872</f>
        <v>2</v>
      </c>
      <c r="E4871" s="7" t="n">
        <f aca="false">1_Data_EDA!K4872</f>
        <v>99.95999908</v>
      </c>
      <c r="F4871" s="7" t="n">
        <f aca="false">1_Data_EDA!L4872</f>
        <v>4</v>
      </c>
      <c r="G4871" s="8" t="n">
        <f aca="false">1_Data_EDA!M4872</f>
        <v>0.039999999</v>
      </c>
      <c r="H4871" s="6" t="n">
        <f aca="false">IF(1_Data_EDA!B4872="First Class",1,0)</f>
        <v>0</v>
      </c>
      <c r="I4871" s="6" t="n">
        <f aca="false">IF(1_Data_EDA!B4872="Second Class",1,0)</f>
        <v>0</v>
      </c>
      <c r="J4871" s="6" t="n">
        <f aca="false">IF(1_Data_EDA!B4872="Same Day",1,0)</f>
        <v>0</v>
      </c>
      <c r="K4871" s="6" t="n">
        <f aca="false">IF(1_Data_EDA!C4872="Corporate",1,0)</f>
        <v>1</v>
      </c>
      <c r="L4871" s="6" t="n">
        <f aca="false">IF(1_Data_EDA!C4872="Home Office",1,0)</f>
        <v>0</v>
      </c>
      <c r="M4871" s="6" t="n">
        <f aca="false">IF(1_Data_EDA!D4872="Europe",1,0)</f>
        <v>0</v>
      </c>
      <c r="N4871" s="6" t="n">
        <f aca="false">IF(1_Data_EDA!D4872="LATAM",1,0)</f>
        <v>0</v>
      </c>
      <c r="O4871" s="6" t="n">
        <f aca="false">IF(1_Data_EDA!D4872="Pacific Asia",1,0)</f>
        <v>0</v>
      </c>
      <c r="P4871" s="6" t="n">
        <f aca="false">IF(1_Data_EDA!D4872="USCA",1,0)</f>
        <v>1</v>
      </c>
      <c r="Q4871" s="6" t="n">
        <f aca="false">IF(C4871&gt;MEDIAN(C$5:C$8004),1,0)</f>
        <v>0</v>
      </c>
      <c r="R4871" s="6" t="n">
        <f aca="false">IF(D4871&gt;2,1,0)</f>
        <v>0</v>
      </c>
    </row>
    <row r="4872" customFormat="false" ht="15" hidden="false" customHeight="true" outlineLevel="0" collapsed="false">
      <c r="A4872" s="6" t="n">
        <f aca="false">1_Data_EDA!O4873</f>
        <v>1</v>
      </c>
      <c r="B4872" s="6" t="n">
        <f aca="false">1_Data_EDA!H4873</f>
        <v>1</v>
      </c>
      <c r="C4872" s="7" t="n">
        <f aca="false">1_Data_EDA!I4873</f>
        <v>25</v>
      </c>
      <c r="D4872" s="6" t="n">
        <f aca="false">1_Data_EDA!J4873</f>
        <v>1</v>
      </c>
      <c r="E4872" s="7" t="n">
        <f aca="false">1_Data_EDA!K4873</f>
        <v>25</v>
      </c>
      <c r="F4872" s="7" t="n">
        <f aca="false">1_Data_EDA!L4873</f>
        <v>2.5</v>
      </c>
      <c r="G4872" s="8" t="n">
        <f aca="false">1_Data_EDA!M4873</f>
        <v>0.100000001</v>
      </c>
      <c r="H4872" s="6" t="n">
        <f aca="false">IF(1_Data_EDA!B4873="First Class",1,0)</f>
        <v>1</v>
      </c>
      <c r="I4872" s="6" t="n">
        <f aca="false">IF(1_Data_EDA!B4873="Second Class",1,0)</f>
        <v>0</v>
      </c>
      <c r="J4872" s="6" t="n">
        <f aca="false">IF(1_Data_EDA!B4873="Same Day",1,0)</f>
        <v>0</v>
      </c>
      <c r="K4872" s="6" t="n">
        <f aca="false">IF(1_Data_EDA!C4873="Corporate",1,0)</f>
        <v>0</v>
      </c>
      <c r="L4872" s="6" t="n">
        <f aca="false">IF(1_Data_EDA!C4873="Home Office",1,0)</f>
        <v>0</v>
      </c>
      <c r="M4872" s="6" t="n">
        <f aca="false">IF(1_Data_EDA!D4873="Europe",1,0)</f>
        <v>1</v>
      </c>
      <c r="N4872" s="6" t="n">
        <f aca="false">IF(1_Data_EDA!D4873="LATAM",1,0)</f>
        <v>0</v>
      </c>
      <c r="O4872" s="6" t="n">
        <f aca="false">IF(1_Data_EDA!D4873="Pacific Asia",1,0)</f>
        <v>0</v>
      </c>
      <c r="P4872" s="6" t="n">
        <f aca="false">IF(1_Data_EDA!D4873="USCA",1,0)</f>
        <v>0</v>
      </c>
      <c r="Q4872" s="6" t="n">
        <f aca="false">IF(C4872&gt;MEDIAN(C$5:C$8004),1,0)</f>
        <v>0</v>
      </c>
      <c r="R4872" s="6" t="n">
        <f aca="false">IF(D4872&gt;2,1,0)</f>
        <v>0</v>
      </c>
    </row>
    <row r="4873" customFormat="false" ht="15" hidden="false" customHeight="true" outlineLevel="0" collapsed="false">
      <c r="A4873" s="6" t="n">
        <f aca="false">1_Data_EDA!O4874</f>
        <v>1</v>
      </c>
      <c r="B4873" s="6" t="n">
        <f aca="false">1_Data_EDA!H4874</f>
        <v>4</v>
      </c>
      <c r="C4873" s="7" t="n">
        <f aca="false">1_Data_EDA!I4874</f>
        <v>39.99000168</v>
      </c>
      <c r="D4873" s="6" t="n">
        <f aca="false">1_Data_EDA!J4874</f>
        <v>4</v>
      </c>
      <c r="E4873" s="7" t="n">
        <f aca="false">1_Data_EDA!K4874</f>
        <v>159.9600067</v>
      </c>
      <c r="F4873" s="7" t="n">
        <f aca="false">1_Data_EDA!L4874</f>
        <v>39.99000168</v>
      </c>
      <c r="G4873" s="8" t="n">
        <f aca="false">1_Data_EDA!M4874</f>
        <v>0.25</v>
      </c>
      <c r="H4873" s="6" t="n">
        <f aca="false">IF(1_Data_EDA!B4874="First Class",1,0)</f>
        <v>0</v>
      </c>
      <c r="I4873" s="6" t="n">
        <f aca="false">IF(1_Data_EDA!B4874="Second Class",1,0)</f>
        <v>0</v>
      </c>
      <c r="J4873" s="6" t="n">
        <f aca="false">IF(1_Data_EDA!B4874="Same Day",1,0)</f>
        <v>0</v>
      </c>
      <c r="K4873" s="6" t="n">
        <f aca="false">IF(1_Data_EDA!C4874="Corporate",1,0)</f>
        <v>0</v>
      </c>
      <c r="L4873" s="6" t="n">
        <f aca="false">IF(1_Data_EDA!C4874="Home Office",1,0)</f>
        <v>1</v>
      </c>
      <c r="M4873" s="6" t="n">
        <f aca="false">IF(1_Data_EDA!D4874="Europe",1,0)</f>
        <v>0</v>
      </c>
      <c r="N4873" s="6" t="n">
        <f aca="false">IF(1_Data_EDA!D4874="LATAM",1,0)</f>
        <v>0</v>
      </c>
      <c r="O4873" s="6" t="n">
        <f aca="false">IF(1_Data_EDA!D4874="Pacific Asia",1,0)</f>
        <v>0</v>
      </c>
      <c r="P4873" s="6" t="n">
        <f aca="false">IF(1_Data_EDA!D4874="USCA",1,0)</f>
        <v>0</v>
      </c>
      <c r="Q4873" s="6" t="n">
        <f aca="false">IF(C4873&gt;MEDIAN(C$5:C$8004),1,0)</f>
        <v>0</v>
      </c>
      <c r="R4873" s="6" t="n">
        <f aca="false">IF(D4873&gt;2,1,0)</f>
        <v>1</v>
      </c>
    </row>
    <row r="4874" customFormat="false" ht="15" hidden="false" customHeight="true" outlineLevel="0" collapsed="false">
      <c r="A4874" s="6" t="n">
        <f aca="false">1_Data_EDA!O4875</f>
        <v>0</v>
      </c>
      <c r="B4874" s="6" t="n">
        <f aca="false">1_Data_EDA!H4875</f>
        <v>4</v>
      </c>
      <c r="C4874" s="7" t="n">
        <f aca="false">1_Data_EDA!I4875</f>
        <v>50</v>
      </c>
      <c r="D4874" s="6" t="n">
        <f aca="false">1_Data_EDA!J4875</f>
        <v>2</v>
      </c>
      <c r="E4874" s="7" t="n">
        <f aca="false">1_Data_EDA!K4875</f>
        <v>100</v>
      </c>
      <c r="F4874" s="7" t="n">
        <f aca="false">1_Data_EDA!L4875</f>
        <v>2</v>
      </c>
      <c r="G4874" s="8" t="n">
        <f aca="false">1_Data_EDA!M4875</f>
        <v>0.02</v>
      </c>
      <c r="H4874" s="6" t="n">
        <f aca="false">IF(1_Data_EDA!B4875="First Class",1,0)</f>
        <v>0</v>
      </c>
      <c r="I4874" s="6" t="n">
        <f aca="false">IF(1_Data_EDA!B4875="Second Class",1,0)</f>
        <v>0</v>
      </c>
      <c r="J4874" s="6" t="n">
        <f aca="false">IF(1_Data_EDA!B4875="Same Day",1,0)</f>
        <v>0</v>
      </c>
      <c r="K4874" s="6" t="n">
        <f aca="false">IF(1_Data_EDA!C4875="Corporate",1,0)</f>
        <v>0</v>
      </c>
      <c r="L4874" s="6" t="n">
        <f aca="false">IF(1_Data_EDA!C4875="Home Office",1,0)</f>
        <v>0</v>
      </c>
      <c r="M4874" s="6" t="n">
        <f aca="false">IF(1_Data_EDA!D4875="Europe",1,0)</f>
        <v>0</v>
      </c>
      <c r="N4874" s="6" t="n">
        <f aca="false">IF(1_Data_EDA!D4875="LATAM",1,0)</f>
        <v>0</v>
      </c>
      <c r="O4874" s="6" t="n">
        <f aca="false">IF(1_Data_EDA!D4875="Pacific Asia",1,0)</f>
        <v>1</v>
      </c>
      <c r="P4874" s="6" t="n">
        <f aca="false">IF(1_Data_EDA!D4875="USCA",1,0)</f>
        <v>0</v>
      </c>
      <c r="Q4874" s="6" t="n">
        <f aca="false">IF(C4874&gt;MEDIAN(C$5:C$8004),1,0)</f>
        <v>0</v>
      </c>
      <c r="R4874" s="6" t="n">
        <f aca="false">IF(D4874&gt;2,1,0)</f>
        <v>0</v>
      </c>
    </row>
    <row r="4875" customFormat="false" ht="15" hidden="false" customHeight="true" outlineLevel="0" collapsed="false">
      <c r="A4875" s="6" t="n">
        <f aca="false">1_Data_EDA!O4876</f>
        <v>1</v>
      </c>
      <c r="B4875" s="6" t="n">
        <f aca="false">1_Data_EDA!H4876</f>
        <v>4</v>
      </c>
      <c r="C4875" s="7" t="n">
        <f aca="false">1_Data_EDA!I4876</f>
        <v>50</v>
      </c>
      <c r="D4875" s="6" t="n">
        <f aca="false">1_Data_EDA!J4876</f>
        <v>5</v>
      </c>
      <c r="E4875" s="7" t="n">
        <f aca="false">1_Data_EDA!K4876</f>
        <v>250</v>
      </c>
      <c r="F4875" s="7" t="n">
        <f aca="false">1_Data_EDA!L4876</f>
        <v>2.5</v>
      </c>
      <c r="G4875" s="8" t="n">
        <f aca="false">1_Data_EDA!M4876</f>
        <v>0.01</v>
      </c>
      <c r="H4875" s="6" t="n">
        <f aca="false">IF(1_Data_EDA!B4876="First Class",1,0)</f>
        <v>0</v>
      </c>
      <c r="I4875" s="6" t="n">
        <f aca="false">IF(1_Data_EDA!B4876="Second Class",1,0)</f>
        <v>0</v>
      </c>
      <c r="J4875" s="6" t="n">
        <f aca="false">IF(1_Data_EDA!B4876="Same Day",1,0)</f>
        <v>0</v>
      </c>
      <c r="K4875" s="6" t="n">
        <f aca="false">IF(1_Data_EDA!C4876="Corporate",1,0)</f>
        <v>0</v>
      </c>
      <c r="L4875" s="6" t="n">
        <f aca="false">IF(1_Data_EDA!C4876="Home Office",1,0)</f>
        <v>0</v>
      </c>
      <c r="M4875" s="6" t="n">
        <f aca="false">IF(1_Data_EDA!D4876="Europe",1,0)</f>
        <v>1</v>
      </c>
      <c r="N4875" s="6" t="n">
        <f aca="false">IF(1_Data_EDA!D4876="LATAM",1,0)</f>
        <v>0</v>
      </c>
      <c r="O4875" s="6" t="n">
        <f aca="false">IF(1_Data_EDA!D4876="Pacific Asia",1,0)</f>
        <v>0</v>
      </c>
      <c r="P4875" s="6" t="n">
        <f aca="false">IF(1_Data_EDA!D4876="USCA",1,0)</f>
        <v>0</v>
      </c>
      <c r="Q4875" s="6" t="n">
        <f aca="false">IF(C4875&gt;MEDIAN(C$5:C$8004),1,0)</f>
        <v>0</v>
      </c>
      <c r="R4875" s="6" t="n">
        <f aca="false">IF(D4875&gt;2,1,0)</f>
        <v>1</v>
      </c>
    </row>
    <row r="4876" customFormat="false" ht="15" hidden="false" customHeight="true" outlineLevel="0" collapsed="false">
      <c r="A4876" s="6" t="n">
        <f aca="false">1_Data_EDA!O4877</f>
        <v>0</v>
      </c>
      <c r="B4876" s="6" t="n">
        <f aca="false">1_Data_EDA!H4877</f>
        <v>2</v>
      </c>
      <c r="C4876" s="7" t="n">
        <f aca="false">1_Data_EDA!I4877</f>
        <v>59.99000168</v>
      </c>
      <c r="D4876" s="6" t="n">
        <f aca="false">1_Data_EDA!J4877</f>
        <v>1</v>
      </c>
      <c r="E4876" s="7" t="n">
        <f aca="false">1_Data_EDA!K4877</f>
        <v>59.99000168</v>
      </c>
      <c r="F4876" s="7" t="n">
        <f aca="false">1_Data_EDA!L4877</f>
        <v>6</v>
      </c>
      <c r="G4876" s="8" t="n">
        <f aca="false">1_Data_EDA!M4877</f>
        <v>0.100000001</v>
      </c>
      <c r="H4876" s="6" t="n">
        <f aca="false">IF(1_Data_EDA!B4877="First Class",1,0)</f>
        <v>0</v>
      </c>
      <c r="I4876" s="6" t="n">
        <f aca="false">IF(1_Data_EDA!B4877="Second Class",1,0)</f>
        <v>1</v>
      </c>
      <c r="J4876" s="6" t="n">
        <f aca="false">IF(1_Data_EDA!B4877="Same Day",1,0)</f>
        <v>0</v>
      </c>
      <c r="K4876" s="6" t="n">
        <f aca="false">IF(1_Data_EDA!C4877="Corporate",1,0)</f>
        <v>0</v>
      </c>
      <c r="L4876" s="6" t="n">
        <f aca="false">IF(1_Data_EDA!C4877="Home Office",1,0)</f>
        <v>0</v>
      </c>
      <c r="M4876" s="6" t="n">
        <f aca="false">IF(1_Data_EDA!D4877="Europe",1,0)</f>
        <v>0</v>
      </c>
      <c r="N4876" s="6" t="n">
        <f aca="false">IF(1_Data_EDA!D4877="LATAM",1,0)</f>
        <v>0</v>
      </c>
      <c r="O4876" s="6" t="n">
        <f aca="false">IF(1_Data_EDA!D4877="Pacific Asia",1,0)</f>
        <v>0</v>
      </c>
      <c r="P4876" s="6" t="n">
        <f aca="false">IF(1_Data_EDA!D4877="USCA",1,0)</f>
        <v>1</v>
      </c>
      <c r="Q4876" s="6" t="n">
        <f aca="false">IF(C4876&gt;MEDIAN(C$5:C$8004),1,0)</f>
        <v>0</v>
      </c>
      <c r="R4876" s="6" t="n">
        <f aca="false">IF(D4876&gt;2,1,0)</f>
        <v>0</v>
      </c>
    </row>
    <row r="4877" customFormat="false" ht="15" hidden="false" customHeight="true" outlineLevel="0" collapsed="false">
      <c r="A4877" s="6" t="n">
        <f aca="false">1_Data_EDA!O4878</f>
        <v>0</v>
      </c>
      <c r="B4877" s="6" t="n">
        <f aca="false">1_Data_EDA!H4878</f>
        <v>4</v>
      </c>
      <c r="C4877" s="7" t="n">
        <f aca="false">1_Data_EDA!I4878</f>
        <v>59.99000168</v>
      </c>
      <c r="D4877" s="6" t="n">
        <f aca="false">1_Data_EDA!J4878</f>
        <v>4</v>
      </c>
      <c r="E4877" s="7" t="n">
        <f aca="false">1_Data_EDA!K4878</f>
        <v>239.9600067</v>
      </c>
      <c r="F4877" s="7" t="n">
        <f aca="false">1_Data_EDA!L4878</f>
        <v>40.79000092</v>
      </c>
      <c r="G4877" s="8" t="n">
        <f aca="false">1_Data_EDA!M4878</f>
        <v>0.170000002</v>
      </c>
      <c r="H4877" s="6" t="n">
        <f aca="false">IF(1_Data_EDA!B4878="First Class",1,0)</f>
        <v>0</v>
      </c>
      <c r="I4877" s="6" t="n">
        <f aca="false">IF(1_Data_EDA!B4878="Second Class",1,0)</f>
        <v>0</v>
      </c>
      <c r="J4877" s="6" t="n">
        <f aca="false">IF(1_Data_EDA!B4878="Same Day",1,0)</f>
        <v>0</v>
      </c>
      <c r="K4877" s="6" t="n">
        <f aca="false">IF(1_Data_EDA!C4878="Corporate",1,0)</f>
        <v>0</v>
      </c>
      <c r="L4877" s="6" t="n">
        <f aca="false">IF(1_Data_EDA!C4878="Home Office",1,0)</f>
        <v>0</v>
      </c>
      <c r="M4877" s="6" t="n">
        <f aca="false">IF(1_Data_EDA!D4878="Europe",1,0)</f>
        <v>1</v>
      </c>
      <c r="N4877" s="6" t="n">
        <f aca="false">IF(1_Data_EDA!D4878="LATAM",1,0)</f>
        <v>0</v>
      </c>
      <c r="O4877" s="6" t="n">
        <f aca="false">IF(1_Data_EDA!D4878="Pacific Asia",1,0)</f>
        <v>0</v>
      </c>
      <c r="P4877" s="6" t="n">
        <f aca="false">IF(1_Data_EDA!D4878="USCA",1,0)</f>
        <v>0</v>
      </c>
      <c r="Q4877" s="6" t="n">
        <f aca="false">IF(C4877&gt;MEDIAN(C$5:C$8004),1,0)</f>
        <v>0</v>
      </c>
      <c r="R4877" s="6" t="n">
        <f aca="false">IF(D4877&gt;2,1,0)</f>
        <v>1</v>
      </c>
    </row>
    <row r="4878" customFormat="false" ht="15" hidden="false" customHeight="true" outlineLevel="0" collapsed="false">
      <c r="A4878" s="6" t="n">
        <f aca="false">1_Data_EDA!O4879</f>
        <v>1</v>
      </c>
      <c r="B4878" s="6" t="n">
        <f aca="false">1_Data_EDA!H4879</f>
        <v>4</v>
      </c>
      <c r="C4878" s="7" t="n">
        <f aca="false">1_Data_EDA!I4879</f>
        <v>50</v>
      </c>
      <c r="D4878" s="6" t="n">
        <f aca="false">1_Data_EDA!J4879</f>
        <v>3</v>
      </c>
      <c r="E4878" s="7" t="n">
        <f aca="false">1_Data_EDA!K4879</f>
        <v>150</v>
      </c>
      <c r="F4878" s="7" t="n">
        <f aca="false">1_Data_EDA!L4879</f>
        <v>7.5</v>
      </c>
      <c r="G4878" s="8" t="n">
        <f aca="false">1_Data_EDA!M4879</f>
        <v>0.050000001</v>
      </c>
      <c r="H4878" s="6" t="n">
        <f aca="false">IF(1_Data_EDA!B4879="First Class",1,0)</f>
        <v>0</v>
      </c>
      <c r="I4878" s="6" t="n">
        <f aca="false">IF(1_Data_EDA!B4879="Second Class",1,0)</f>
        <v>0</v>
      </c>
      <c r="J4878" s="6" t="n">
        <f aca="false">IF(1_Data_EDA!B4879="Same Day",1,0)</f>
        <v>0</v>
      </c>
      <c r="K4878" s="6" t="n">
        <f aca="false">IF(1_Data_EDA!C4879="Corporate",1,0)</f>
        <v>1</v>
      </c>
      <c r="L4878" s="6" t="n">
        <f aca="false">IF(1_Data_EDA!C4879="Home Office",1,0)</f>
        <v>0</v>
      </c>
      <c r="M4878" s="6" t="n">
        <f aca="false">IF(1_Data_EDA!D4879="Europe",1,0)</f>
        <v>0</v>
      </c>
      <c r="N4878" s="6" t="n">
        <f aca="false">IF(1_Data_EDA!D4879="LATAM",1,0)</f>
        <v>1</v>
      </c>
      <c r="O4878" s="6" t="n">
        <f aca="false">IF(1_Data_EDA!D4879="Pacific Asia",1,0)</f>
        <v>0</v>
      </c>
      <c r="P4878" s="6" t="n">
        <f aca="false">IF(1_Data_EDA!D4879="USCA",1,0)</f>
        <v>0</v>
      </c>
      <c r="Q4878" s="6" t="n">
        <f aca="false">IF(C4878&gt;MEDIAN(C$5:C$8004),1,0)</f>
        <v>0</v>
      </c>
      <c r="R4878" s="6" t="n">
        <f aca="false">IF(D4878&gt;2,1,0)</f>
        <v>1</v>
      </c>
    </row>
    <row r="4879" customFormat="false" ht="15" hidden="false" customHeight="true" outlineLevel="0" collapsed="false">
      <c r="A4879" s="6" t="n">
        <f aca="false">1_Data_EDA!O4880</f>
        <v>1</v>
      </c>
      <c r="B4879" s="6" t="n">
        <f aca="false">1_Data_EDA!H4880</f>
        <v>1</v>
      </c>
      <c r="C4879" s="7" t="n">
        <f aca="false">1_Data_EDA!I4880</f>
        <v>399.980011</v>
      </c>
      <c r="D4879" s="6" t="n">
        <f aca="false">1_Data_EDA!J4880</f>
        <v>1</v>
      </c>
      <c r="E4879" s="7" t="n">
        <f aca="false">1_Data_EDA!K4880</f>
        <v>399.980011</v>
      </c>
      <c r="F4879" s="7" t="n">
        <f aca="false">1_Data_EDA!L4880</f>
        <v>64</v>
      </c>
      <c r="G4879" s="8" t="n">
        <f aca="false">1_Data_EDA!M4880</f>
        <v>0.159999996</v>
      </c>
      <c r="H4879" s="6" t="n">
        <f aca="false">IF(1_Data_EDA!B4880="First Class",1,0)</f>
        <v>1</v>
      </c>
      <c r="I4879" s="6" t="n">
        <f aca="false">IF(1_Data_EDA!B4880="Second Class",1,0)</f>
        <v>0</v>
      </c>
      <c r="J4879" s="6" t="n">
        <f aca="false">IF(1_Data_EDA!B4880="Same Day",1,0)</f>
        <v>0</v>
      </c>
      <c r="K4879" s="6" t="n">
        <f aca="false">IF(1_Data_EDA!C4880="Corporate",1,0)</f>
        <v>0</v>
      </c>
      <c r="L4879" s="6" t="n">
        <f aca="false">IF(1_Data_EDA!C4880="Home Office",1,0)</f>
        <v>1</v>
      </c>
      <c r="M4879" s="6" t="n">
        <f aca="false">IF(1_Data_EDA!D4880="Europe",1,0)</f>
        <v>0</v>
      </c>
      <c r="N4879" s="6" t="n">
        <f aca="false">IF(1_Data_EDA!D4880="LATAM",1,0)</f>
        <v>0</v>
      </c>
      <c r="O4879" s="6" t="n">
        <f aca="false">IF(1_Data_EDA!D4880="Pacific Asia",1,0)</f>
        <v>1</v>
      </c>
      <c r="P4879" s="6" t="n">
        <f aca="false">IF(1_Data_EDA!D4880="USCA",1,0)</f>
        <v>0</v>
      </c>
      <c r="Q4879" s="6" t="n">
        <f aca="false">IF(C4879&gt;MEDIAN(C$5:C$8004),1,0)</f>
        <v>1</v>
      </c>
      <c r="R4879" s="6" t="n">
        <f aca="false">IF(D4879&gt;2,1,0)</f>
        <v>0</v>
      </c>
    </row>
    <row r="4880" customFormat="false" ht="15" hidden="false" customHeight="true" outlineLevel="0" collapsed="false">
      <c r="A4880" s="6" t="n">
        <f aca="false">1_Data_EDA!O4881</f>
        <v>0</v>
      </c>
      <c r="B4880" s="6" t="n">
        <f aca="false">1_Data_EDA!H4881</f>
        <v>4</v>
      </c>
      <c r="C4880" s="7" t="n">
        <f aca="false">1_Data_EDA!I4881</f>
        <v>59.99000168</v>
      </c>
      <c r="D4880" s="6" t="n">
        <f aca="false">1_Data_EDA!J4881</f>
        <v>3</v>
      </c>
      <c r="E4880" s="7" t="n">
        <f aca="false">1_Data_EDA!K4881</f>
        <v>179.9700012</v>
      </c>
      <c r="F4880" s="7" t="n">
        <f aca="false">1_Data_EDA!L4881</f>
        <v>27</v>
      </c>
      <c r="G4880" s="8" t="n">
        <f aca="false">1_Data_EDA!M4881</f>
        <v>0.150000006</v>
      </c>
      <c r="H4880" s="6" t="n">
        <f aca="false">IF(1_Data_EDA!B4881="First Class",1,0)</f>
        <v>0</v>
      </c>
      <c r="I4880" s="6" t="n">
        <f aca="false">IF(1_Data_EDA!B4881="Second Class",1,0)</f>
        <v>0</v>
      </c>
      <c r="J4880" s="6" t="n">
        <f aca="false">IF(1_Data_EDA!B4881="Same Day",1,0)</f>
        <v>0</v>
      </c>
      <c r="K4880" s="6" t="n">
        <f aca="false">IF(1_Data_EDA!C4881="Corporate",1,0)</f>
        <v>0</v>
      </c>
      <c r="L4880" s="6" t="n">
        <f aca="false">IF(1_Data_EDA!C4881="Home Office",1,0)</f>
        <v>0</v>
      </c>
      <c r="M4880" s="6" t="n">
        <f aca="false">IF(1_Data_EDA!D4881="Europe",1,0)</f>
        <v>1</v>
      </c>
      <c r="N4880" s="6" t="n">
        <f aca="false">IF(1_Data_EDA!D4881="LATAM",1,0)</f>
        <v>0</v>
      </c>
      <c r="O4880" s="6" t="n">
        <f aca="false">IF(1_Data_EDA!D4881="Pacific Asia",1,0)</f>
        <v>0</v>
      </c>
      <c r="P4880" s="6" t="n">
        <f aca="false">IF(1_Data_EDA!D4881="USCA",1,0)</f>
        <v>0</v>
      </c>
      <c r="Q4880" s="6" t="n">
        <f aca="false">IF(C4880&gt;MEDIAN(C$5:C$8004),1,0)</f>
        <v>0</v>
      </c>
      <c r="R4880" s="6" t="n">
        <f aca="false">IF(D4880&gt;2,1,0)</f>
        <v>1</v>
      </c>
    </row>
    <row r="4881" customFormat="false" ht="15" hidden="false" customHeight="true" outlineLevel="0" collapsed="false">
      <c r="A4881" s="6" t="n">
        <f aca="false">1_Data_EDA!O4882</f>
        <v>1</v>
      </c>
      <c r="B4881" s="6" t="n">
        <f aca="false">1_Data_EDA!H4882</f>
        <v>4</v>
      </c>
      <c r="C4881" s="7" t="n">
        <f aca="false">1_Data_EDA!I4882</f>
        <v>11.53999996</v>
      </c>
      <c r="D4881" s="6" t="n">
        <f aca="false">1_Data_EDA!J4882</f>
        <v>1</v>
      </c>
      <c r="E4881" s="7" t="n">
        <f aca="false">1_Data_EDA!K4882</f>
        <v>11.53999996</v>
      </c>
      <c r="F4881" s="7" t="n">
        <f aca="false">1_Data_EDA!L4882</f>
        <v>2.890000105</v>
      </c>
      <c r="G4881" s="8" t="n">
        <f aca="false">1_Data_EDA!M4882</f>
        <v>0.25</v>
      </c>
      <c r="H4881" s="6" t="n">
        <f aca="false">IF(1_Data_EDA!B4882="First Class",1,0)</f>
        <v>0</v>
      </c>
      <c r="I4881" s="6" t="n">
        <f aca="false">IF(1_Data_EDA!B4882="Second Class",1,0)</f>
        <v>0</v>
      </c>
      <c r="J4881" s="6" t="n">
        <f aca="false">IF(1_Data_EDA!B4882="Same Day",1,0)</f>
        <v>0</v>
      </c>
      <c r="K4881" s="6" t="n">
        <f aca="false">IF(1_Data_EDA!C4882="Corporate",1,0)</f>
        <v>0</v>
      </c>
      <c r="L4881" s="6" t="n">
        <f aca="false">IF(1_Data_EDA!C4882="Home Office",1,0)</f>
        <v>0</v>
      </c>
      <c r="M4881" s="6" t="n">
        <f aca="false">IF(1_Data_EDA!D4882="Europe",1,0)</f>
        <v>0</v>
      </c>
      <c r="N4881" s="6" t="n">
        <f aca="false">IF(1_Data_EDA!D4882="LATAM",1,0)</f>
        <v>0</v>
      </c>
      <c r="O4881" s="6" t="n">
        <f aca="false">IF(1_Data_EDA!D4882="Pacific Asia",1,0)</f>
        <v>1</v>
      </c>
      <c r="P4881" s="6" t="n">
        <f aca="false">IF(1_Data_EDA!D4882="USCA",1,0)</f>
        <v>0</v>
      </c>
      <c r="Q4881" s="6" t="n">
        <f aca="false">IF(C4881&gt;MEDIAN(C$5:C$8004),1,0)</f>
        <v>0</v>
      </c>
      <c r="R4881" s="6" t="n">
        <f aca="false">IF(D4881&gt;2,1,0)</f>
        <v>0</v>
      </c>
    </row>
    <row r="4882" customFormat="false" ht="15" hidden="false" customHeight="true" outlineLevel="0" collapsed="false">
      <c r="A4882" s="6" t="n">
        <f aca="false">1_Data_EDA!O4883</f>
        <v>1</v>
      </c>
      <c r="B4882" s="6" t="n">
        <f aca="false">1_Data_EDA!H4883</f>
        <v>4</v>
      </c>
      <c r="C4882" s="7" t="n">
        <f aca="false">1_Data_EDA!I4883</f>
        <v>49.97999954</v>
      </c>
      <c r="D4882" s="6" t="n">
        <f aca="false">1_Data_EDA!J4883</f>
        <v>5</v>
      </c>
      <c r="E4882" s="7" t="n">
        <f aca="false">1_Data_EDA!K4883</f>
        <v>249.8999939</v>
      </c>
      <c r="F4882" s="7" t="n">
        <f aca="false">1_Data_EDA!L4883</f>
        <v>29.98999977</v>
      </c>
      <c r="G4882" s="8" t="n">
        <f aca="false">1_Data_EDA!M4883</f>
        <v>0.119999997</v>
      </c>
      <c r="H4882" s="6" t="n">
        <f aca="false">IF(1_Data_EDA!B4883="First Class",1,0)</f>
        <v>0</v>
      </c>
      <c r="I4882" s="6" t="n">
        <f aca="false">IF(1_Data_EDA!B4883="Second Class",1,0)</f>
        <v>0</v>
      </c>
      <c r="J4882" s="6" t="n">
        <f aca="false">IF(1_Data_EDA!B4883="Same Day",1,0)</f>
        <v>0</v>
      </c>
      <c r="K4882" s="6" t="n">
        <f aca="false">IF(1_Data_EDA!C4883="Corporate",1,0)</f>
        <v>0</v>
      </c>
      <c r="L4882" s="6" t="n">
        <f aca="false">IF(1_Data_EDA!C4883="Home Office",1,0)</f>
        <v>0</v>
      </c>
      <c r="M4882" s="6" t="n">
        <f aca="false">IF(1_Data_EDA!D4883="Europe",1,0)</f>
        <v>1</v>
      </c>
      <c r="N4882" s="6" t="n">
        <f aca="false">IF(1_Data_EDA!D4883="LATAM",1,0)</f>
        <v>0</v>
      </c>
      <c r="O4882" s="6" t="n">
        <f aca="false">IF(1_Data_EDA!D4883="Pacific Asia",1,0)</f>
        <v>0</v>
      </c>
      <c r="P4882" s="6" t="n">
        <f aca="false">IF(1_Data_EDA!D4883="USCA",1,0)</f>
        <v>0</v>
      </c>
      <c r="Q4882" s="6" t="n">
        <f aca="false">IF(C4882&gt;MEDIAN(C$5:C$8004),1,0)</f>
        <v>0</v>
      </c>
      <c r="R4882" s="6" t="n">
        <f aca="false">IF(D4882&gt;2,1,0)</f>
        <v>1</v>
      </c>
    </row>
    <row r="4883" customFormat="false" ht="15" hidden="false" customHeight="true" outlineLevel="0" collapsed="false">
      <c r="A4883" s="6" t="n">
        <f aca="false">1_Data_EDA!O4884</f>
        <v>1</v>
      </c>
      <c r="B4883" s="6" t="n">
        <f aca="false">1_Data_EDA!H4884</f>
        <v>2</v>
      </c>
      <c r="C4883" s="7" t="n">
        <f aca="false">1_Data_EDA!I4884</f>
        <v>199.9900055</v>
      </c>
      <c r="D4883" s="6" t="n">
        <f aca="false">1_Data_EDA!J4884</f>
        <v>1</v>
      </c>
      <c r="E4883" s="7" t="n">
        <f aca="false">1_Data_EDA!K4884</f>
        <v>199.9900055</v>
      </c>
      <c r="F4883" s="7" t="n">
        <f aca="false">1_Data_EDA!L4884</f>
        <v>2</v>
      </c>
      <c r="G4883" s="8" t="n">
        <f aca="false">1_Data_EDA!M4884</f>
        <v>0.01</v>
      </c>
      <c r="H4883" s="6" t="n">
        <f aca="false">IF(1_Data_EDA!B4884="First Class",1,0)</f>
        <v>0</v>
      </c>
      <c r="I4883" s="6" t="n">
        <f aca="false">IF(1_Data_EDA!B4884="Second Class",1,0)</f>
        <v>1</v>
      </c>
      <c r="J4883" s="6" t="n">
        <f aca="false">IF(1_Data_EDA!B4884="Same Day",1,0)</f>
        <v>0</v>
      </c>
      <c r="K4883" s="6" t="n">
        <f aca="false">IF(1_Data_EDA!C4884="Corporate",1,0)</f>
        <v>0</v>
      </c>
      <c r="L4883" s="6" t="n">
        <f aca="false">IF(1_Data_EDA!C4884="Home Office",1,0)</f>
        <v>0</v>
      </c>
      <c r="M4883" s="6" t="n">
        <f aca="false">IF(1_Data_EDA!D4884="Europe",1,0)</f>
        <v>0</v>
      </c>
      <c r="N4883" s="6" t="n">
        <f aca="false">IF(1_Data_EDA!D4884="LATAM",1,0)</f>
        <v>1</v>
      </c>
      <c r="O4883" s="6" t="n">
        <f aca="false">IF(1_Data_EDA!D4884="Pacific Asia",1,0)</f>
        <v>0</v>
      </c>
      <c r="P4883" s="6" t="n">
        <f aca="false">IF(1_Data_EDA!D4884="USCA",1,0)</f>
        <v>0</v>
      </c>
      <c r="Q4883" s="6" t="n">
        <f aca="false">IF(C4883&gt;MEDIAN(C$5:C$8004),1,0)</f>
        <v>1</v>
      </c>
      <c r="R4883" s="6" t="n">
        <f aca="false">IF(D4883&gt;2,1,0)</f>
        <v>0</v>
      </c>
    </row>
    <row r="4884" customFormat="false" ht="15" hidden="false" customHeight="true" outlineLevel="0" collapsed="false">
      <c r="A4884" s="6" t="n">
        <f aca="false">1_Data_EDA!O4885</f>
        <v>1</v>
      </c>
      <c r="B4884" s="6" t="n">
        <f aca="false">1_Data_EDA!H4885</f>
        <v>4</v>
      </c>
      <c r="C4884" s="7" t="n">
        <f aca="false">1_Data_EDA!I4885</f>
        <v>99.98999786</v>
      </c>
      <c r="D4884" s="6" t="n">
        <f aca="false">1_Data_EDA!J4885</f>
        <v>5</v>
      </c>
      <c r="E4884" s="7" t="n">
        <f aca="false">1_Data_EDA!K4885</f>
        <v>499.9500122</v>
      </c>
      <c r="F4884" s="7" t="n">
        <f aca="false">1_Data_EDA!L4885</f>
        <v>50</v>
      </c>
      <c r="G4884" s="8" t="n">
        <f aca="false">1_Data_EDA!M4885</f>
        <v>0.100000001</v>
      </c>
      <c r="H4884" s="6" t="n">
        <f aca="false">IF(1_Data_EDA!B4885="First Class",1,0)</f>
        <v>0</v>
      </c>
      <c r="I4884" s="6" t="n">
        <f aca="false">IF(1_Data_EDA!B4885="Second Class",1,0)</f>
        <v>0</v>
      </c>
      <c r="J4884" s="6" t="n">
        <f aca="false">IF(1_Data_EDA!B4885="Same Day",1,0)</f>
        <v>0</v>
      </c>
      <c r="K4884" s="6" t="n">
        <f aca="false">IF(1_Data_EDA!C4885="Corporate",1,0)</f>
        <v>0</v>
      </c>
      <c r="L4884" s="6" t="n">
        <f aca="false">IF(1_Data_EDA!C4885="Home Office",1,0)</f>
        <v>0</v>
      </c>
      <c r="M4884" s="6" t="n">
        <f aca="false">IF(1_Data_EDA!D4885="Europe",1,0)</f>
        <v>0</v>
      </c>
      <c r="N4884" s="6" t="n">
        <f aca="false">IF(1_Data_EDA!D4885="LATAM",1,0)</f>
        <v>1</v>
      </c>
      <c r="O4884" s="6" t="n">
        <f aca="false">IF(1_Data_EDA!D4885="Pacific Asia",1,0)</f>
        <v>0</v>
      </c>
      <c r="P4884" s="6" t="n">
        <f aca="false">IF(1_Data_EDA!D4885="USCA",1,0)</f>
        <v>0</v>
      </c>
      <c r="Q4884" s="6" t="n">
        <f aca="false">IF(C4884&gt;MEDIAN(C$5:C$8004),1,0)</f>
        <v>1</v>
      </c>
      <c r="R4884" s="6" t="n">
        <f aca="false">IF(D4884&gt;2,1,0)</f>
        <v>1</v>
      </c>
    </row>
    <row r="4885" customFormat="false" ht="15" hidden="false" customHeight="true" outlineLevel="0" collapsed="false">
      <c r="A4885" s="6" t="n">
        <f aca="false">1_Data_EDA!O4886</f>
        <v>0</v>
      </c>
      <c r="B4885" s="6" t="n">
        <f aca="false">1_Data_EDA!H4886</f>
        <v>4</v>
      </c>
      <c r="C4885" s="7" t="n">
        <f aca="false">1_Data_EDA!I4886</f>
        <v>293.0400085</v>
      </c>
      <c r="D4885" s="6" t="n">
        <f aca="false">1_Data_EDA!J4886</f>
        <v>1</v>
      </c>
      <c r="E4885" s="7" t="n">
        <f aca="false">1_Data_EDA!K4886</f>
        <v>293.0400085</v>
      </c>
      <c r="F4885" s="7" t="n">
        <f aca="false">1_Data_EDA!L4886</f>
        <v>16.12000084</v>
      </c>
      <c r="G4885" s="8" t="n">
        <f aca="false">1_Data_EDA!M4886</f>
        <v>0.059999999</v>
      </c>
      <c r="H4885" s="6" t="n">
        <f aca="false">IF(1_Data_EDA!B4886="First Class",1,0)</f>
        <v>0</v>
      </c>
      <c r="I4885" s="6" t="n">
        <f aca="false">IF(1_Data_EDA!B4886="Second Class",1,0)</f>
        <v>0</v>
      </c>
      <c r="J4885" s="6" t="n">
        <f aca="false">IF(1_Data_EDA!B4886="Same Day",1,0)</f>
        <v>0</v>
      </c>
      <c r="K4885" s="6" t="n">
        <f aca="false">IF(1_Data_EDA!C4886="Corporate",1,0)</f>
        <v>0</v>
      </c>
      <c r="L4885" s="6" t="n">
        <f aca="false">IF(1_Data_EDA!C4886="Home Office",1,0)</f>
        <v>0</v>
      </c>
      <c r="M4885" s="6" t="n">
        <f aca="false">IF(1_Data_EDA!D4886="Europe",1,0)</f>
        <v>0</v>
      </c>
      <c r="N4885" s="6" t="n">
        <f aca="false">IF(1_Data_EDA!D4886="LATAM",1,0)</f>
        <v>0</v>
      </c>
      <c r="O4885" s="6" t="n">
        <f aca="false">IF(1_Data_EDA!D4886="Pacific Asia",1,0)</f>
        <v>1</v>
      </c>
      <c r="P4885" s="6" t="n">
        <f aca="false">IF(1_Data_EDA!D4886="USCA",1,0)</f>
        <v>0</v>
      </c>
      <c r="Q4885" s="6" t="n">
        <f aca="false">IF(C4885&gt;MEDIAN(C$5:C$8004),1,0)</f>
        <v>1</v>
      </c>
      <c r="R4885" s="6" t="n">
        <f aca="false">IF(D4885&gt;2,1,0)</f>
        <v>0</v>
      </c>
    </row>
    <row r="4886" customFormat="false" ht="15" hidden="false" customHeight="true" outlineLevel="0" collapsed="false">
      <c r="A4886" s="6" t="n">
        <f aca="false">1_Data_EDA!O4887</f>
        <v>0</v>
      </c>
      <c r="B4886" s="6" t="n">
        <f aca="false">1_Data_EDA!H4887</f>
        <v>4</v>
      </c>
      <c r="C4886" s="7" t="n">
        <f aca="false">1_Data_EDA!I4887</f>
        <v>129.9900055</v>
      </c>
      <c r="D4886" s="6" t="n">
        <f aca="false">1_Data_EDA!J4887</f>
        <v>1</v>
      </c>
      <c r="E4886" s="7" t="n">
        <f aca="false">1_Data_EDA!K4887</f>
        <v>129.9900055</v>
      </c>
      <c r="F4886" s="7" t="n">
        <f aca="false">1_Data_EDA!L4887</f>
        <v>0</v>
      </c>
      <c r="G4886" s="8" t="n">
        <f aca="false">1_Data_EDA!M4887</f>
        <v>0</v>
      </c>
      <c r="H4886" s="6" t="n">
        <f aca="false">IF(1_Data_EDA!B4887="First Class",1,0)</f>
        <v>0</v>
      </c>
      <c r="I4886" s="6" t="n">
        <f aca="false">IF(1_Data_EDA!B4887="Second Class",1,0)</f>
        <v>0</v>
      </c>
      <c r="J4886" s="6" t="n">
        <f aca="false">IF(1_Data_EDA!B4887="Same Day",1,0)</f>
        <v>0</v>
      </c>
      <c r="K4886" s="6" t="n">
        <f aca="false">IF(1_Data_EDA!C4887="Corporate",1,0)</f>
        <v>0</v>
      </c>
      <c r="L4886" s="6" t="n">
        <f aca="false">IF(1_Data_EDA!C4887="Home Office",1,0)</f>
        <v>1</v>
      </c>
      <c r="M4886" s="6" t="n">
        <f aca="false">IF(1_Data_EDA!D4887="Europe",1,0)</f>
        <v>0</v>
      </c>
      <c r="N4886" s="6" t="n">
        <f aca="false">IF(1_Data_EDA!D4887="LATAM",1,0)</f>
        <v>1</v>
      </c>
      <c r="O4886" s="6" t="n">
        <f aca="false">IF(1_Data_EDA!D4887="Pacific Asia",1,0)</f>
        <v>0</v>
      </c>
      <c r="P4886" s="6" t="n">
        <f aca="false">IF(1_Data_EDA!D4887="USCA",1,0)</f>
        <v>0</v>
      </c>
      <c r="Q4886" s="6" t="n">
        <f aca="false">IF(C4886&gt;MEDIAN(C$5:C$8004),1,0)</f>
        <v>1</v>
      </c>
      <c r="R4886" s="6" t="n">
        <f aca="false">IF(D4886&gt;2,1,0)</f>
        <v>0</v>
      </c>
    </row>
    <row r="4887" customFormat="false" ht="15" hidden="false" customHeight="true" outlineLevel="0" collapsed="false">
      <c r="A4887" s="6" t="n">
        <f aca="false">1_Data_EDA!O4888</f>
        <v>1</v>
      </c>
      <c r="B4887" s="6" t="n">
        <f aca="false">1_Data_EDA!H4888</f>
        <v>1</v>
      </c>
      <c r="C4887" s="7" t="n">
        <f aca="false">1_Data_EDA!I4888</f>
        <v>399.980011</v>
      </c>
      <c r="D4887" s="6" t="n">
        <f aca="false">1_Data_EDA!J4888</f>
        <v>1</v>
      </c>
      <c r="E4887" s="7" t="n">
        <f aca="false">1_Data_EDA!K4888</f>
        <v>399.980011</v>
      </c>
      <c r="F4887" s="7" t="n">
        <f aca="false">1_Data_EDA!L4888</f>
        <v>20</v>
      </c>
      <c r="G4887" s="8" t="n">
        <f aca="false">1_Data_EDA!M4888</f>
        <v>0.050000001</v>
      </c>
      <c r="H4887" s="6" t="n">
        <f aca="false">IF(1_Data_EDA!B4888="First Class",1,0)</f>
        <v>1</v>
      </c>
      <c r="I4887" s="6" t="n">
        <f aca="false">IF(1_Data_EDA!B4888="Second Class",1,0)</f>
        <v>0</v>
      </c>
      <c r="J4887" s="6" t="n">
        <f aca="false">IF(1_Data_EDA!B4888="Same Day",1,0)</f>
        <v>0</v>
      </c>
      <c r="K4887" s="6" t="n">
        <f aca="false">IF(1_Data_EDA!C4888="Corporate",1,0)</f>
        <v>0</v>
      </c>
      <c r="L4887" s="6" t="n">
        <f aca="false">IF(1_Data_EDA!C4888="Home Office",1,0)</f>
        <v>0</v>
      </c>
      <c r="M4887" s="6" t="n">
        <f aca="false">IF(1_Data_EDA!D4888="Europe",1,0)</f>
        <v>0</v>
      </c>
      <c r="N4887" s="6" t="n">
        <f aca="false">IF(1_Data_EDA!D4888="LATAM",1,0)</f>
        <v>1</v>
      </c>
      <c r="O4887" s="6" t="n">
        <f aca="false">IF(1_Data_EDA!D4888="Pacific Asia",1,0)</f>
        <v>0</v>
      </c>
      <c r="P4887" s="6" t="n">
        <f aca="false">IF(1_Data_EDA!D4888="USCA",1,0)</f>
        <v>0</v>
      </c>
      <c r="Q4887" s="6" t="n">
        <f aca="false">IF(C4887&gt;MEDIAN(C$5:C$8004),1,0)</f>
        <v>1</v>
      </c>
      <c r="R4887" s="6" t="n">
        <f aca="false">IF(D4887&gt;2,1,0)</f>
        <v>0</v>
      </c>
    </row>
    <row r="4888" customFormat="false" ht="15" hidden="false" customHeight="true" outlineLevel="0" collapsed="false">
      <c r="A4888" s="6" t="n">
        <f aca="false">1_Data_EDA!O4889</f>
        <v>0</v>
      </c>
      <c r="B4888" s="6" t="n">
        <f aca="false">1_Data_EDA!H4889</f>
        <v>4</v>
      </c>
      <c r="C4888" s="7" t="n">
        <f aca="false">1_Data_EDA!I4889</f>
        <v>129.9900055</v>
      </c>
      <c r="D4888" s="6" t="n">
        <f aca="false">1_Data_EDA!J4889</f>
        <v>1</v>
      </c>
      <c r="E4888" s="7" t="n">
        <f aca="false">1_Data_EDA!K4889</f>
        <v>129.9900055</v>
      </c>
      <c r="F4888" s="7" t="n">
        <f aca="false">1_Data_EDA!L4889</f>
        <v>0</v>
      </c>
      <c r="G4888" s="8" t="n">
        <f aca="false">1_Data_EDA!M4889</f>
        <v>0</v>
      </c>
      <c r="H4888" s="6" t="n">
        <f aca="false">IF(1_Data_EDA!B4889="First Class",1,0)</f>
        <v>0</v>
      </c>
      <c r="I4888" s="6" t="n">
        <f aca="false">IF(1_Data_EDA!B4889="Second Class",1,0)</f>
        <v>0</v>
      </c>
      <c r="J4888" s="6" t="n">
        <f aca="false">IF(1_Data_EDA!B4889="Same Day",1,0)</f>
        <v>0</v>
      </c>
      <c r="K4888" s="6" t="n">
        <f aca="false">IF(1_Data_EDA!C4889="Corporate",1,0)</f>
        <v>0</v>
      </c>
      <c r="L4888" s="6" t="n">
        <f aca="false">IF(1_Data_EDA!C4889="Home Office",1,0)</f>
        <v>1</v>
      </c>
      <c r="M4888" s="6" t="n">
        <f aca="false">IF(1_Data_EDA!D4889="Europe",1,0)</f>
        <v>0</v>
      </c>
      <c r="N4888" s="6" t="n">
        <f aca="false">IF(1_Data_EDA!D4889="LATAM",1,0)</f>
        <v>0</v>
      </c>
      <c r="O4888" s="6" t="n">
        <f aca="false">IF(1_Data_EDA!D4889="Pacific Asia",1,0)</f>
        <v>1</v>
      </c>
      <c r="P4888" s="6" t="n">
        <f aca="false">IF(1_Data_EDA!D4889="USCA",1,0)</f>
        <v>0</v>
      </c>
      <c r="Q4888" s="6" t="n">
        <f aca="false">IF(C4888&gt;MEDIAN(C$5:C$8004),1,0)</f>
        <v>1</v>
      </c>
      <c r="R4888" s="6" t="n">
        <f aca="false">IF(D4888&gt;2,1,0)</f>
        <v>0</v>
      </c>
    </row>
    <row r="4889" customFormat="false" ht="15" hidden="false" customHeight="true" outlineLevel="0" collapsed="false">
      <c r="A4889" s="6" t="n">
        <f aca="false">1_Data_EDA!O4890</f>
        <v>0</v>
      </c>
      <c r="B4889" s="6" t="n">
        <f aca="false">1_Data_EDA!H4890</f>
        <v>4</v>
      </c>
      <c r="C4889" s="7" t="n">
        <f aca="false">1_Data_EDA!I4890</f>
        <v>357.1000061</v>
      </c>
      <c r="D4889" s="6" t="n">
        <f aca="false">1_Data_EDA!J4890</f>
        <v>1</v>
      </c>
      <c r="E4889" s="7" t="n">
        <f aca="false">1_Data_EDA!K4890</f>
        <v>357.1000061</v>
      </c>
      <c r="F4889" s="7" t="n">
        <f aca="false">1_Data_EDA!L4890</f>
        <v>89.27999878</v>
      </c>
      <c r="G4889" s="8" t="n">
        <f aca="false">1_Data_EDA!M4890</f>
        <v>0.25</v>
      </c>
      <c r="H4889" s="6" t="n">
        <f aca="false">IF(1_Data_EDA!B4890="First Class",1,0)</f>
        <v>0</v>
      </c>
      <c r="I4889" s="6" t="n">
        <f aca="false">IF(1_Data_EDA!B4890="Second Class",1,0)</f>
        <v>0</v>
      </c>
      <c r="J4889" s="6" t="n">
        <f aca="false">IF(1_Data_EDA!B4890="Same Day",1,0)</f>
        <v>0</v>
      </c>
      <c r="K4889" s="6" t="n">
        <f aca="false">IF(1_Data_EDA!C4890="Corporate",1,0)</f>
        <v>0</v>
      </c>
      <c r="L4889" s="6" t="n">
        <f aca="false">IF(1_Data_EDA!C4890="Home Office",1,0)</f>
        <v>0</v>
      </c>
      <c r="M4889" s="6" t="n">
        <f aca="false">IF(1_Data_EDA!D4890="Europe",1,0)</f>
        <v>1</v>
      </c>
      <c r="N4889" s="6" t="n">
        <f aca="false">IF(1_Data_EDA!D4890="LATAM",1,0)</f>
        <v>0</v>
      </c>
      <c r="O4889" s="6" t="n">
        <f aca="false">IF(1_Data_EDA!D4890="Pacific Asia",1,0)</f>
        <v>0</v>
      </c>
      <c r="P4889" s="6" t="n">
        <f aca="false">IF(1_Data_EDA!D4890="USCA",1,0)</f>
        <v>0</v>
      </c>
      <c r="Q4889" s="6" t="n">
        <f aca="false">IF(C4889&gt;MEDIAN(C$5:C$8004),1,0)</f>
        <v>1</v>
      </c>
      <c r="R4889" s="6" t="n">
        <f aca="false">IF(D4889&gt;2,1,0)</f>
        <v>0</v>
      </c>
    </row>
    <row r="4890" customFormat="false" ht="15" hidden="false" customHeight="true" outlineLevel="0" collapsed="false">
      <c r="A4890" s="6" t="n">
        <f aca="false">1_Data_EDA!O4891</f>
        <v>1</v>
      </c>
      <c r="B4890" s="6" t="n">
        <f aca="false">1_Data_EDA!H4891</f>
        <v>1</v>
      </c>
      <c r="C4890" s="7" t="n">
        <f aca="false">1_Data_EDA!I4891</f>
        <v>129.9900055</v>
      </c>
      <c r="D4890" s="6" t="n">
        <f aca="false">1_Data_EDA!J4891</f>
        <v>1</v>
      </c>
      <c r="E4890" s="7" t="n">
        <f aca="false">1_Data_EDA!K4891</f>
        <v>129.9900055</v>
      </c>
      <c r="F4890" s="7" t="n">
        <f aca="false">1_Data_EDA!L4891</f>
        <v>19.5</v>
      </c>
      <c r="G4890" s="8" t="n">
        <f aca="false">1_Data_EDA!M4891</f>
        <v>0.150000006</v>
      </c>
      <c r="H4890" s="6" t="n">
        <f aca="false">IF(1_Data_EDA!B4891="First Class",1,0)</f>
        <v>1</v>
      </c>
      <c r="I4890" s="6" t="n">
        <f aca="false">IF(1_Data_EDA!B4891="Second Class",1,0)</f>
        <v>0</v>
      </c>
      <c r="J4890" s="6" t="n">
        <f aca="false">IF(1_Data_EDA!B4891="Same Day",1,0)</f>
        <v>0</v>
      </c>
      <c r="K4890" s="6" t="n">
        <f aca="false">IF(1_Data_EDA!C4891="Corporate",1,0)</f>
        <v>0</v>
      </c>
      <c r="L4890" s="6" t="n">
        <f aca="false">IF(1_Data_EDA!C4891="Home Office",1,0)</f>
        <v>0</v>
      </c>
      <c r="M4890" s="6" t="n">
        <f aca="false">IF(1_Data_EDA!D4891="Europe",1,0)</f>
        <v>1</v>
      </c>
      <c r="N4890" s="6" t="n">
        <f aca="false">IF(1_Data_EDA!D4891="LATAM",1,0)</f>
        <v>0</v>
      </c>
      <c r="O4890" s="6" t="n">
        <f aca="false">IF(1_Data_EDA!D4891="Pacific Asia",1,0)</f>
        <v>0</v>
      </c>
      <c r="P4890" s="6" t="n">
        <f aca="false">IF(1_Data_EDA!D4891="USCA",1,0)</f>
        <v>0</v>
      </c>
      <c r="Q4890" s="6" t="n">
        <f aca="false">IF(C4890&gt;MEDIAN(C$5:C$8004),1,0)</f>
        <v>1</v>
      </c>
      <c r="R4890" s="6" t="n">
        <f aca="false">IF(D4890&gt;2,1,0)</f>
        <v>0</v>
      </c>
    </row>
    <row r="4891" customFormat="false" ht="15" hidden="false" customHeight="true" outlineLevel="0" collapsed="false">
      <c r="A4891" s="6" t="n">
        <f aca="false">1_Data_EDA!O4892</f>
        <v>1</v>
      </c>
      <c r="B4891" s="6" t="n">
        <f aca="false">1_Data_EDA!H4892</f>
        <v>1</v>
      </c>
      <c r="C4891" s="7" t="n">
        <f aca="false">1_Data_EDA!I4892</f>
        <v>50</v>
      </c>
      <c r="D4891" s="6" t="n">
        <f aca="false">1_Data_EDA!J4892</f>
        <v>2</v>
      </c>
      <c r="E4891" s="7" t="n">
        <f aca="false">1_Data_EDA!K4892</f>
        <v>100</v>
      </c>
      <c r="F4891" s="7" t="n">
        <f aca="false">1_Data_EDA!L4892</f>
        <v>5.5</v>
      </c>
      <c r="G4891" s="8" t="n">
        <f aca="false">1_Data_EDA!M4892</f>
        <v>0.059999999</v>
      </c>
      <c r="H4891" s="6" t="n">
        <f aca="false">IF(1_Data_EDA!B4892="First Class",1,0)</f>
        <v>1</v>
      </c>
      <c r="I4891" s="6" t="n">
        <f aca="false">IF(1_Data_EDA!B4892="Second Class",1,0)</f>
        <v>0</v>
      </c>
      <c r="J4891" s="6" t="n">
        <f aca="false">IF(1_Data_EDA!B4892="Same Day",1,0)</f>
        <v>0</v>
      </c>
      <c r="K4891" s="6" t="n">
        <f aca="false">IF(1_Data_EDA!C4892="Corporate",1,0)</f>
        <v>1</v>
      </c>
      <c r="L4891" s="6" t="n">
        <f aca="false">IF(1_Data_EDA!C4892="Home Office",1,0)</f>
        <v>0</v>
      </c>
      <c r="M4891" s="6" t="n">
        <f aca="false">IF(1_Data_EDA!D4892="Europe",1,0)</f>
        <v>0</v>
      </c>
      <c r="N4891" s="6" t="n">
        <f aca="false">IF(1_Data_EDA!D4892="LATAM",1,0)</f>
        <v>0</v>
      </c>
      <c r="O4891" s="6" t="n">
        <f aca="false">IF(1_Data_EDA!D4892="Pacific Asia",1,0)</f>
        <v>1</v>
      </c>
      <c r="P4891" s="6" t="n">
        <f aca="false">IF(1_Data_EDA!D4892="USCA",1,0)</f>
        <v>0</v>
      </c>
      <c r="Q4891" s="6" t="n">
        <f aca="false">IF(C4891&gt;MEDIAN(C$5:C$8004),1,0)</f>
        <v>0</v>
      </c>
      <c r="R4891" s="6" t="n">
        <f aca="false">IF(D4891&gt;2,1,0)</f>
        <v>0</v>
      </c>
    </row>
    <row r="4892" customFormat="false" ht="15" hidden="false" customHeight="true" outlineLevel="0" collapsed="false">
      <c r="A4892" s="6" t="n">
        <f aca="false">1_Data_EDA!O4893</f>
        <v>1</v>
      </c>
      <c r="B4892" s="6" t="n">
        <f aca="false">1_Data_EDA!H4893</f>
        <v>2</v>
      </c>
      <c r="C4892" s="7" t="n">
        <f aca="false">1_Data_EDA!I4893</f>
        <v>199.9900055</v>
      </c>
      <c r="D4892" s="6" t="n">
        <f aca="false">1_Data_EDA!J4893</f>
        <v>1</v>
      </c>
      <c r="E4892" s="7" t="n">
        <f aca="false">1_Data_EDA!K4893</f>
        <v>199.9900055</v>
      </c>
      <c r="F4892" s="7" t="n">
        <f aca="false">1_Data_EDA!L4893</f>
        <v>2</v>
      </c>
      <c r="G4892" s="8" t="n">
        <f aca="false">1_Data_EDA!M4893</f>
        <v>0.01</v>
      </c>
      <c r="H4892" s="6" t="n">
        <f aca="false">IF(1_Data_EDA!B4893="First Class",1,0)</f>
        <v>0</v>
      </c>
      <c r="I4892" s="6" t="n">
        <f aca="false">IF(1_Data_EDA!B4893="Second Class",1,0)</f>
        <v>1</v>
      </c>
      <c r="J4892" s="6" t="n">
        <f aca="false">IF(1_Data_EDA!B4893="Same Day",1,0)</f>
        <v>0</v>
      </c>
      <c r="K4892" s="6" t="n">
        <f aca="false">IF(1_Data_EDA!C4893="Corporate",1,0)</f>
        <v>0</v>
      </c>
      <c r="L4892" s="6" t="n">
        <f aca="false">IF(1_Data_EDA!C4893="Home Office",1,0)</f>
        <v>1</v>
      </c>
      <c r="M4892" s="6" t="n">
        <f aca="false">IF(1_Data_EDA!D4893="Europe",1,0)</f>
        <v>1</v>
      </c>
      <c r="N4892" s="6" t="n">
        <f aca="false">IF(1_Data_EDA!D4893="LATAM",1,0)</f>
        <v>0</v>
      </c>
      <c r="O4892" s="6" t="n">
        <f aca="false">IF(1_Data_EDA!D4893="Pacific Asia",1,0)</f>
        <v>0</v>
      </c>
      <c r="P4892" s="6" t="n">
        <f aca="false">IF(1_Data_EDA!D4893="USCA",1,0)</f>
        <v>0</v>
      </c>
      <c r="Q4892" s="6" t="n">
        <f aca="false">IF(C4892&gt;MEDIAN(C$5:C$8004),1,0)</f>
        <v>1</v>
      </c>
      <c r="R4892" s="6" t="n">
        <f aca="false">IF(D4892&gt;2,1,0)</f>
        <v>0</v>
      </c>
    </row>
    <row r="4893" customFormat="false" ht="15" hidden="false" customHeight="true" outlineLevel="0" collapsed="false">
      <c r="A4893" s="6" t="n">
        <f aca="false">1_Data_EDA!O4894</f>
        <v>0</v>
      </c>
      <c r="B4893" s="6" t="n">
        <f aca="false">1_Data_EDA!H4894</f>
        <v>4</v>
      </c>
      <c r="C4893" s="7" t="n">
        <f aca="false">1_Data_EDA!I4894</f>
        <v>59.99000168</v>
      </c>
      <c r="D4893" s="6" t="n">
        <f aca="false">1_Data_EDA!J4894</f>
        <v>3</v>
      </c>
      <c r="E4893" s="7" t="n">
        <f aca="false">1_Data_EDA!K4894</f>
        <v>179.9700012</v>
      </c>
      <c r="F4893" s="7" t="n">
        <f aca="false">1_Data_EDA!L4894</f>
        <v>28.79999924</v>
      </c>
      <c r="G4893" s="8" t="n">
        <f aca="false">1_Data_EDA!M4894</f>
        <v>0.159999996</v>
      </c>
      <c r="H4893" s="6" t="n">
        <f aca="false">IF(1_Data_EDA!B4894="First Class",1,0)</f>
        <v>0</v>
      </c>
      <c r="I4893" s="6" t="n">
        <f aca="false">IF(1_Data_EDA!B4894="Second Class",1,0)</f>
        <v>0</v>
      </c>
      <c r="J4893" s="6" t="n">
        <f aca="false">IF(1_Data_EDA!B4894="Same Day",1,0)</f>
        <v>0</v>
      </c>
      <c r="K4893" s="6" t="n">
        <f aca="false">IF(1_Data_EDA!C4894="Corporate",1,0)</f>
        <v>1</v>
      </c>
      <c r="L4893" s="6" t="n">
        <f aca="false">IF(1_Data_EDA!C4894="Home Office",1,0)</f>
        <v>0</v>
      </c>
      <c r="M4893" s="6" t="n">
        <f aca="false">IF(1_Data_EDA!D4894="Europe",1,0)</f>
        <v>0</v>
      </c>
      <c r="N4893" s="6" t="n">
        <f aca="false">IF(1_Data_EDA!D4894="LATAM",1,0)</f>
        <v>0</v>
      </c>
      <c r="O4893" s="6" t="n">
        <f aca="false">IF(1_Data_EDA!D4894="Pacific Asia",1,0)</f>
        <v>1</v>
      </c>
      <c r="P4893" s="6" t="n">
        <f aca="false">IF(1_Data_EDA!D4894="USCA",1,0)</f>
        <v>0</v>
      </c>
      <c r="Q4893" s="6" t="n">
        <f aca="false">IF(C4893&gt;MEDIAN(C$5:C$8004),1,0)</f>
        <v>0</v>
      </c>
      <c r="R4893" s="6" t="n">
        <f aca="false">IF(D4893&gt;2,1,0)</f>
        <v>1</v>
      </c>
    </row>
    <row r="4894" customFormat="false" ht="15" hidden="false" customHeight="true" outlineLevel="0" collapsed="false">
      <c r="A4894" s="6" t="n">
        <f aca="false">1_Data_EDA!O4895</f>
        <v>1</v>
      </c>
      <c r="B4894" s="6" t="n">
        <f aca="false">1_Data_EDA!H4895</f>
        <v>4</v>
      </c>
      <c r="C4894" s="7" t="n">
        <f aca="false">1_Data_EDA!I4895</f>
        <v>299.980011</v>
      </c>
      <c r="D4894" s="6" t="n">
        <f aca="false">1_Data_EDA!J4895</f>
        <v>1</v>
      </c>
      <c r="E4894" s="7" t="n">
        <f aca="false">1_Data_EDA!K4895</f>
        <v>299.980011</v>
      </c>
      <c r="F4894" s="7" t="n">
        <f aca="false">1_Data_EDA!L4895</f>
        <v>16.5</v>
      </c>
      <c r="G4894" s="8" t="n">
        <f aca="false">1_Data_EDA!M4895</f>
        <v>0.059999999</v>
      </c>
      <c r="H4894" s="6" t="n">
        <f aca="false">IF(1_Data_EDA!B4895="First Class",1,0)</f>
        <v>0</v>
      </c>
      <c r="I4894" s="6" t="n">
        <f aca="false">IF(1_Data_EDA!B4895="Second Class",1,0)</f>
        <v>0</v>
      </c>
      <c r="J4894" s="6" t="n">
        <f aca="false">IF(1_Data_EDA!B4895="Same Day",1,0)</f>
        <v>0</v>
      </c>
      <c r="K4894" s="6" t="n">
        <f aca="false">IF(1_Data_EDA!C4895="Corporate",1,0)</f>
        <v>0</v>
      </c>
      <c r="L4894" s="6" t="n">
        <f aca="false">IF(1_Data_EDA!C4895="Home Office",1,0)</f>
        <v>1</v>
      </c>
      <c r="M4894" s="6" t="n">
        <f aca="false">IF(1_Data_EDA!D4895="Europe",1,0)</f>
        <v>1</v>
      </c>
      <c r="N4894" s="6" t="n">
        <f aca="false">IF(1_Data_EDA!D4895="LATAM",1,0)</f>
        <v>0</v>
      </c>
      <c r="O4894" s="6" t="n">
        <f aca="false">IF(1_Data_EDA!D4895="Pacific Asia",1,0)</f>
        <v>0</v>
      </c>
      <c r="P4894" s="6" t="n">
        <f aca="false">IF(1_Data_EDA!D4895="USCA",1,0)</f>
        <v>0</v>
      </c>
      <c r="Q4894" s="6" t="n">
        <f aca="false">IF(C4894&gt;MEDIAN(C$5:C$8004),1,0)</f>
        <v>1</v>
      </c>
      <c r="R4894" s="6" t="n">
        <f aca="false">IF(D4894&gt;2,1,0)</f>
        <v>0</v>
      </c>
    </row>
    <row r="4895" customFormat="false" ht="15" hidden="false" customHeight="true" outlineLevel="0" collapsed="false">
      <c r="A4895" s="6" t="n">
        <f aca="false">1_Data_EDA!O4896</f>
        <v>0</v>
      </c>
      <c r="B4895" s="6" t="n">
        <f aca="false">1_Data_EDA!H4896</f>
        <v>4</v>
      </c>
      <c r="C4895" s="7" t="n">
        <f aca="false">1_Data_EDA!I4896</f>
        <v>399.980011</v>
      </c>
      <c r="D4895" s="6" t="n">
        <f aca="false">1_Data_EDA!J4896</f>
        <v>1</v>
      </c>
      <c r="E4895" s="7" t="n">
        <f aca="false">1_Data_EDA!K4896</f>
        <v>399.980011</v>
      </c>
      <c r="F4895" s="7" t="n">
        <f aca="false">1_Data_EDA!L4896</f>
        <v>64</v>
      </c>
      <c r="G4895" s="8" t="n">
        <f aca="false">1_Data_EDA!M4896</f>
        <v>0.159999996</v>
      </c>
      <c r="H4895" s="6" t="n">
        <f aca="false">IF(1_Data_EDA!B4896="First Class",1,0)</f>
        <v>0</v>
      </c>
      <c r="I4895" s="6" t="n">
        <f aca="false">IF(1_Data_EDA!B4896="Second Class",1,0)</f>
        <v>0</v>
      </c>
      <c r="J4895" s="6" t="n">
        <f aca="false">IF(1_Data_EDA!B4896="Same Day",1,0)</f>
        <v>0</v>
      </c>
      <c r="K4895" s="6" t="n">
        <f aca="false">IF(1_Data_EDA!C4896="Corporate",1,0)</f>
        <v>0</v>
      </c>
      <c r="L4895" s="6" t="n">
        <f aca="false">IF(1_Data_EDA!C4896="Home Office",1,0)</f>
        <v>0</v>
      </c>
      <c r="M4895" s="6" t="n">
        <f aca="false">IF(1_Data_EDA!D4896="Europe",1,0)</f>
        <v>0</v>
      </c>
      <c r="N4895" s="6" t="n">
        <f aca="false">IF(1_Data_EDA!D4896="LATAM",1,0)</f>
        <v>1</v>
      </c>
      <c r="O4895" s="6" t="n">
        <f aca="false">IF(1_Data_EDA!D4896="Pacific Asia",1,0)</f>
        <v>0</v>
      </c>
      <c r="P4895" s="6" t="n">
        <f aca="false">IF(1_Data_EDA!D4896="USCA",1,0)</f>
        <v>0</v>
      </c>
      <c r="Q4895" s="6" t="n">
        <f aca="false">IF(C4895&gt;MEDIAN(C$5:C$8004),1,0)</f>
        <v>1</v>
      </c>
      <c r="R4895" s="6" t="n">
        <f aca="false">IF(D4895&gt;2,1,0)</f>
        <v>0</v>
      </c>
    </row>
    <row r="4896" customFormat="false" ht="15" hidden="false" customHeight="true" outlineLevel="0" collapsed="false">
      <c r="A4896" s="6" t="n">
        <f aca="false">1_Data_EDA!O4897</f>
        <v>1</v>
      </c>
      <c r="B4896" s="6" t="n">
        <f aca="false">1_Data_EDA!H4897</f>
        <v>2</v>
      </c>
      <c r="C4896" s="7" t="n">
        <f aca="false">1_Data_EDA!I4897</f>
        <v>299.980011</v>
      </c>
      <c r="D4896" s="6" t="n">
        <f aca="false">1_Data_EDA!J4897</f>
        <v>1</v>
      </c>
      <c r="E4896" s="7" t="n">
        <f aca="false">1_Data_EDA!K4897</f>
        <v>299.980011</v>
      </c>
      <c r="F4896" s="7" t="n">
        <f aca="false">1_Data_EDA!L4897</f>
        <v>21</v>
      </c>
      <c r="G4896" s="8" t="n">
        <f aca="false">1_Data_EDA!M4897</f>
        <v>0.07</v>
      </c>
      <c r="H4896" s="6" t="n">
        <f aca="false">IF(1_Data_EDA!B4897="First Class",1,0)</f>
        <v>0</v>
      </c>
      <c r="I4896" s="6" t="n">
        <f aca="false">IF(1_Data_EDA!B4897="Second Class",1,0)</f>
        <v>1</v>
      </c>
      <c r="J4896" s="6" t="n">
        <f aca="false">IF(1_Data_EDA!B4897="Same Day",1,0)</f>
        <v>0</v>
      </c>
      <c r="K4896" s="6" t="n">
        <f aca="false">IF(1_Data_EDA!C4897="Corporate",1,0)</f>
        <v>1</v>
      </c>
      <c r="L4896" s="6" t="n">
        <f aca="false">IF(1_Data_EDA!C4897="Home Office",1,0)</f>
        <v>0</v>
      </c>
      <c r="M4896" s="6" t="n">
        <f aca="false">IF(1_Data_EDA!D4897="Europe",1,0)</f>
        <v>0</v>
      </c>
      <c r="N4896" s="6" t="n">
        <f aca="false">IF(1_Data_EDA!D4897="LATAM",1,0)</f>
        <v>1</v>
      </c>
      <c r="O4896" s="6" t="n">
        <f aca="false">IF(1_Data_EDA!D4897="Pacific Asia",1,0)</f>
        <v>0</v>
      </c>
      <c r="P4896" s="6" t="n">
        <f aca="false">IF(1_Data_EDA!D4897="USCA",1,0)</f>
        <v>0</v>
      </c>
      <c r="Q4896" s="6" t="n">
        <f aca="false">IF(C4896&gt;MEDIAN(C$5:C$8004),1,0)</f>
        <v>1</v>
      </c>
      <c r="R4896" s="6" t="n">
        <f aca="false">IF(D4896&gt;2,1,0)</f>
        <v>0</v>
      </c>
    </row>
    <row r="4897" customFormat="false" ht="15" hidden="false" customHeight="true" outlineLevel="0" collapsed="false">
      <c r="A4897" s="6" t="n">
        <f aca="false">1_Data_EDA!O4898</f>
        <v>1</v>
      </c>
      <c r="B4897" s="6" t="n">
        <f aca="false">1_Data_EDA!H4898</f>
        <v>2</v>
      </c>
      <c r="C4897" s="7" t="n">
        <f aca="false">1_Data_EDA!I4898</f>
        <v>59.99000168</v>
      </c>
      <c r="D4897" s="6" t="n">
        <f aca="false">1_Data_EDA!J4898</f>
        <v>3</v>
      </c>
      <c r="E4897" s="7" t="n">
        <f aca="false">1_Data_EDA!K4898</f>
        <v>179.9700012</v>
      </c>
      <c r="F4897" s="7" t="n">
        <f aca="false">1_Data_EDA!L4898</f>
        <v>0</v>
      </c>
      <c r="G4897" s="8" t="n">
        <f aca="false">1_Data_EDA!M4898</f>
        <v>0</v>
      </c>
      <c r="H4897" s="6" t="n">
        <f aca="false">IF(1_Data_EDA!B4898="First Class",1,0)</f>
        <v>0</v>
      </c>
      <c r="I4897" s="6" t="n">
        <f aca="false">IF(1_Data_EDA!B4898="Second Class",1,0)</f>
        <v>1</v>
      </c>
      <c r="J4897" s="6" t="n">
        <f aca="false">IF(1_Data_EDA!B4898="Same Day",1,0)</f>
        <v>0</v>
      </c>
      <c r="K4897" s="6" t="n">
        <f aca="false">IF(1_Data_EDA!C4898="Corporate",1,0)</f>
        <v>0</v>
      </c>
      <c r="L4897" s="6" t="n">
        <f aca="false">IF(1_Data_EDA!C4898="Home Office",1,0)</f>
        <v>0</v>
      </c>
      <c r="M4897" s="6" t="n">
        <f aca="false">IF(1_Data_EDA!D4898="Europe",1,0)</f>
        <v>0</v>
      </c>
      <c r="N4897" s="6" t="n">
        <f aca="false">IF(1_Data_EDA!D4898="LATAM",1,0)</f>
        <v>1</v>
      </c>
      <c r="O4897" s="6" t="n">
        <f aca="false">IF(1_Data_EDA!D4898="Pacific Asia",1,0)</f>
        <v>0</v>
      </c>
      <c r="P4897" s="6" t="n">
        <f aca="false">IF(1_Data_EDA!D4898="USCA",1,0)</f>
        <v>0</v>
      </c>
      <c r="Q4897" s="6" t="n">
        <f aca="false">IF(C4897&gt;MEDIAN(C$5:C$8004),1,0)</f>
        <v>0</v>
      </c>
      <c r="R4897" s="6" t="n">
        <f aca="false">IF(D4897&gt;2,1,0)</f>
        <v>1</v>
      </c>
    </row>
    <row r="4898" customFormat="false" ht="15" hidden="false" customHeight="true" outlineLevel="0" collapsed="false">
      <c r="A4898" s="6" t="n">
        <f aca="false">1_Data_EDA!O4899</f>
        <v>1</v>
      </c>
      <c r="B4898" s="6" t="n">
        <f aca="false">1_Data_EDA!H4899</f>
        <v>4</v>
      </c>
      <c r="C4898" s="7" t="n">
        <f aca="false">1_Data_EDA!I4899</f>
        <v>299.980011</v>
      </c>
      <c r="D4898" s="6" t="n">
        <f aca="false">1_Data_EDA!J4899</f>
        <v>1</v>
      </c>
      <c r="E4898" s="7" t="n">
        <f aca="false">1_Data_EDA!K4899</f>
        <v>299.980011</v>
      </c>
      <c r="F4898" s="7" t="n">
        <f aca="false">1_Data_EDA!L4899</f>
        <v>6</v>
      </c>
      <c r="G4898" s="8" t="n">
        <f aca="false">1_Data_EDA!M4899</f>
        <v>0.02</v>
      </c>
      <c r="H4898" s="6" t="n">
        <f aca="false">IF(1_Data_EDA!B4899="First Class",1,0)</f>
        <v>0</v>
      </c>
      <c r="I4898" s="6" t="n">
        <f aca="false">IF(1_Data_EDA!B4899="Second Class",1,0)</f>
        <v>0</v>
      </c>
      <c r="J4898" s="6" t="n">
        <f aca="false">IF(1_Data_EDA!B4899="Same Day",1,0)</f>
        <v>0</v>
      </c>
      <c r="K4898" s="6" t="n">
        <f aca="false">IF(1_Data_EDA!C4899="Corporate",1,0)</f>
        <v>1</v>
      </c>
      <c r="L4898" s="6" t="n">
        <f aca="false">IF(1_Data_EDA!C4899="Home Office",1,0)</f>
        <v>0</v>
      </c>
      <c r="M4898" s="6" t="n">
        <f aca="false">IF(1_Data_EDA!D4899="Europe",1,0)</f>
        <v>0</v>
      </c>
      <c r="N4898" s="6" t="n">
        <f aca="false">IF(1_Data_EDA!D4899="LATAM",1,0)</f>
        <v>0</v>
      </c>
      <c r="O4898" s="6" t="n">
        <f aca="false">IF(1_Data_EDA!D4899="Pacific Asia",1,0)</f>
        <v>0</v>
      </c>
      <c r="P4898" s="6" t="n">
        <f aca="false">IF(1_Data_EDA!D4899="USCA",1,0)</f>
        <v>1</v>
      </c>
      <c r="Q4898" s="6" t="n">
        <f aca="false">IF(C4898&gt;MEDIAN(C$5:C$8004),1,0)</f>
        <v>1</v>
      </c>
      <c r="R4898" s="6" t="n">
        <f aca="false">IF(D4898&gt;2,1,0)</f>
        <v>0</v>
      </c>
    </row>
    <row r="4899" customFormat="false" ht="15" hidden="false" customHeight="true" outlineLevel="0" collapsed="false">
      <c r="A4899" s="6" t="n">
        <f aca="false">1_Data_EDA!O4900</f>
        <v>0</v>
      </c>
      <c r="B4899" s="6" t="n">
        <f aca="false">1_Data_EDA!H4900</f>
        <v>2</v>
      </c>
      <c r="C4899" s="7" t="n">
        <f aca="false">1_Data_EDA!I4900</f>
        <v>199.9900055</v>
      </c>
      <c r="D4899" s="6" t="n">
        <f aca="false">1_Data_EDA!J4900</f>
        <v>1</v>
      </c>
      <c r="E4899" s="7" t="n">
        <f aca="false">1_Data_EDA!K4900</f>
        <v>199.9900055</v>
      </c>
      <c r="F4899" s="7" t="n">
        <f aca="false">1_Data_EDA!L4900</f>
        <v>32</v>
      </c>
      <c r="G4899" s="8" t="n">
        <f aca="false">1_Data_EDA!M4900</f>
        <v>0.159999996</v>
      </c>
      <c r="H4899" s="6" t="n">
        <f aca="false">IF(1_Data_EDA!B4900="First Class",1,0)</f>
        <v>0</v>
      </c>
      <c r="I4899" s="6" t="n">
        <f aca="false">IF(1_Data_EDA!B4900="Second Class",1,0)</f>
        <v>1</v>
      </c>
      <c r="J4899" s="6" t="n">
        <f aca="false">IF(1_Data_EDA!B4900="Same Day",1,0)</f>
        <v>0</v>
      </c>
      <c r="K4899" s="6" t="n">
        <f aca="false">IF(1_Data_EDA!C4900="Corporate",1,0)</f>
        <v>0</v>
      </c>
      <c r="L4899" s="6" t="n">
        <f aca="false">IF(1_Data_EDA!C4900="Home Office",1,0)</f>
        <v>0</v>
      </c>
      <c r="M4899" s="6" t="n">
        <f aca="false">IF(1_Data_EDA!D4900="Europe",1,0)</f>
        <v>1</v>
      </c>
      <c r="N4899" s="6" t="n">
        <f aca="false">IF(1_Data_EDA!D4900="LATAM",1,0)</f>
        <v>0</v>
      </c>
      <c r="O4899" s="6" t="n">
        <f aca="false">IF(1_Data_EDA!D4900="Pacific Asia",1,0)</f>
        <v>0</v>
      </c>
      <c r="P4899" s="6" t="n">
        <f aca="false">IF(1_Data_EDA!D4900="USCA",1,0)</f>
        <v>0</v>
      </c>
      <c r="Q4899" s="6" t="n">
        <f aca="false">IF(C4899&gt;MEDIAN(C$5:C$8004),1,0)</f>
        <v>1</v>
      </c>
      <c r="R4899" s="6" t="n">
        <f aca="false">IF(D4899&gt;2,1,0)</f>
        <v>0</v>
      </c>
    </row>
    <row r="4900" customFormat="false" ht="15" hidden="false" customHeight="true" outlineLevel="0" collapsed="false">
      <c r="A4900" s="6" t="n">
        <f aca="false">1_Data_EDA!O4901</f>
        <v>0</v>
      </c>
      <c r="B4900" s="6" t="n">
        <f aca="false">1_Data_EDA!H4901</f>
        <v>4</v>
      </c>
      <c r="C4900" s="7" t="n">
        <f aca="false">1_Data_EDA!I4901</f>
        <v>199.9900055</v>
      </c>
      <c r="D4900" s="6" t="n">
        <f aca="false">1_Data_EDA!J4901</f>
        <v>1</v>
      </c>
      <c r="E4900" s="7" t="n">
        <f aca="false">1_Data_EDA!K4901</f>
        <v>199.9900055</v>
      </c>
      <c r="F4900" s="7" t="n">
        <f aca="false">1_Data_EDA!L4901</f>
        <v>40</v>
      </c>
      <c r="G4900" s="8" t="n">
        <f aca="false">1_Data_EDA!M4901</f>
        <v>0.200000003</v>
      </c>
      <c r="H4900" s="6" t="n">
        <f aca="false">IF(1_Data_EDA!B4901="First Class",1,0)</f>
        <v>0</v>
      </c>
      <c r="I4900" s="6" t="n">
        <f aca="false">IF(1_Data_EDA!B4901="Second Class",1,0)</f>
        <v>0</v>
      </c>
      <c r="J4900" s="6" t="n">
        <f aca="false">IF(1_Data_EDA!B4901="Same Day",1,0)</f>
        <v>0</v>
      </c>
      <c r="K4900" s="6" t="n">
        <f aca="false">IF(1_Data_EDA!C4901="Corporate",1,0)</f>
        <v>0</v>
      </c>
      <c r="L4900" s="6" t="n">
        <f aca="false">IF(1_Data_EDA!C4901="Home Office",1,0)</f>
        <v>0</v>
      </c>
      <c r="M4900" s="6" t="n">
        <f aca="false">IF(1_Data_EDA!D4901="Europe",1,0)</f>
        <v>0</v>
      </c>
      <c r="N4900" s="6" t="n">
        <f aca="false">IF(1_Data_EDA!D4901="LATAM",1,0)</f>
        <v>1</v>
      </c>
      <c r="O4900" s="6" t="n">
        <f aca="false">IF(1_Data_EDA!D4901="Pacific Asia",1,0)</f>
        <v>0</v>
      </c>
      <c r="P4900" s="6" t="n">
        <f aca="false">IF(1_Data_EDA!D4901="USCA",1,0)</f>
        <v>0</v>
      </c>
      <c r="Q4900" s="6" t="n">
        <f aca="false">IF(C4900&gt;MEDIAN(C$5:C$8004),1,0)</f>
        <v>1</v>
      </c>
      <c r="R4900" s="6" t="n">
        <f aca="false">IF(D4900&gt;2,1,0)</f>
        <v>0</v>
      </c>
    </row>
    <row r="4901" customFormat="false" ht="15" hidden="false" customHeight="true" outlineLevel="0" collapsed="false">
      <c r="A4901" s="6" t="n">
        <f aca="false">1_Data_EDA!O4902</f>
        <v>0</v>
      </c>
      <c r="B4901" s="6" t="n">
        <f aca="false">1_Data_EDA!H4902</f>
        <v>4</v>
      </c>
      <c r="C4901" s="7" t="n">
        <f aca="false">1_Data_EDA!I4902</f>
        <v>399.980011</v>
      </c>
      <c r="D4901" s="6" t="n">
        <f aca="false">1_Data_EDA!J4902</f>
        <v>1</v>
      </c>
      <c r="E4901" s="7" t="n">
        <f aca="false">1_Data_EDA!K4902</f>
        <v>399.980011</v>
      </c>
      <c r="F4901" s="7" t="n">
        <f aca="false">1_Data_EDA!L4902</f>
        <v>48</v>
      </c>
      <c r="G4901" s="8" t="n">
        <f aca="false">1_Data_EDA!M4902</f>
        <v>0.119999997</v>
      </c>
      <c r="H4901" s="6" t="n">
        <f aca="false">IF(1_Data_EDA!B4902="First Class",1,0)</f>
        <v>0</v>
      </c>
      <c r="I4901" s="6" t="n">
        <f aca="false">IF(1_Data_EDA!B4902="Second Class",1,0)</f>
        <v>0</v>
      </c>
      <c r="J4901" s="6" t="n">
        <f aca="false">IF(1_Data_EDA!B4902="Same Day",1,0)</f>
        <v>0</v>
      </c>
      <c r="K4901" s="6" t="n">
        <f aca="false">IF(1_Data_EDA!C4902="Corporate",1,0)</f>
        <v>0</v>
      </c>
      <c r="L4901" s="6" t="n">
        <f aca="false">IF(1_Data_EDA!C4902="Home Office",1,0)</f>
        <v>0</v>
      </c>
      <c r="M4901" s="6" t="n">
        <f aca="false">IF(1_Data_EDA!D4902="Europe",1,0)</f>
        <v>0</v>
      </c>
      <c r="N4901" s="6" t="n">
        <f aca="false">IF(1_Data_EDA!D4902="LATAM",1,0)</f>
        <v>1</v>
      </c>
      <c r="O4901" s="6" t="n">
        <f aca="false">IF(1_Data_EDA!D4902="Pacific Asia",1,0)</f>
        <v>0</v>
      </c>
      <c r="P4901" s="6" t="n">
        <f aca="false">IF(1_Data_EDA!D4902="USCA",1,0)</f>
        <v>0</v>
      </c>
      <c r="Q4901" s="6" t="n">
        <f aca="false">IF(C4901&gt;MEDIAN(C$5:C$8004),1,0)</f>
        <v>1</v>
      </c>
      <c r="R4901" s="6" t="n">
        <f aca="false">IF(D4901&gt;2,1,0)</f>
        <v>0</v>
      </c>
    </row>
    <row r="4902" customFormat="false" ht="15" hidden="false" customHeight="true" outlineLevel="0" collapsed="false">
      <c r="A4902" s="6" t="n">
        <f aca="false">1_Data_EDA!O4903</f>
        <v>1</v>
      </c>
      <c r="B4902" s="6" t="n">
        <f aca="false">1_Data_EDA!H4903</f>
        <v>4</v>
      </c>
      <c r="C4902" s="7" t="n">
        <f aca="false">1_Data_EDA!I4903</f>
        <v>399.980011</v>
      </c>
      <c r="D4902" s="6" t="n">
        <f aca="false">1_Data_EDA!J4903</f>
        <v>1</v>
      </c>
      <c r="E4902" s="7" t="n">
        <f aca="false">1_Data_EDA!K4903</f>
        <v>399.980011</v>
      </c>
      <c r="F4902" s="7" t="n">
        <f aca="false">1_Data_EDA!L4903</f>
        <v>22</v>
      </c>
      <c r="G4902" s="8" t="n">
        <f aca="false">1_Data_EDA!M4903</f>
        <v>0.059999999</v>
      </c>
      <c r="H4902" s="6" t="n">
        <f aca="false">IF(1_Data_EDA!B4903="First Class",1,0)</f>
        <v>0</v>
      </c>
      <c r="I4902" s="6" t="n">
        <f aca="false">IF(1_Data_EDA!B4903="Second Class",1,0)</f>
        <v>0</v>
      </c>
      <c r="J4902" s="6" t="n">
        <f aca="false">IF(1_Data_EDA!B4903="Same Day",1,0)</f>
        <v>0</v>
      </c>
      <c r="K4902" s="6" t="n">
        <f aca="false">IF(1_Data_EDA!C4903="Corporate",1,0)</f>
        <v>0</v>
      </c>
      <c r="L4902" s="6" t="n">
        <f aca="false">IF(1_Data_EDA!C4903="Home Office",1,0)</f>
        <v>1</v>
      </c>
      <c r="M4902" s="6" t="n">
        <f aca="false">IF(1_Data_EDA!D4903="Europe",1,0)</f>
        <v>0</v>
      </c>
      <c r="N4902" s="6" t="n">
        <f aca="false">IF(1_Data_EDA!D4903="LATAM",1,0)</f>
        <v>1</v>
      </c>
      <c r="O4902" s="6" t="n">
        <f aca="false">IF(1_Data_EDA!D4903="Pacific Asia",1,0)</f>
        <v>0</v>
      </c>
      <c r="P4902" s="6" t="n">
        <f aca="false">IF(1_Data_EDA!D4903="USCA",1,0)</f>
        <v>0</v>
      </c>
      <c r="Q4902" s="6" t="n">
        <f aca="false">IF(C4902&gt;MEDIAN(C$5:C$8004),1,0)</f>
        <v>1</v>
      </c>
      <c r="R4902" s="6" t="n">
        <f aca="false">IF(D4902&gt;2,1,0)</f>
        <v>0</v>
      </c>
    </row>
    <row r="4903" customFormat="false" ht="15" hidden="false" customHeight="true" outlineLevel="0" collapsed="false">
      <c r="A4903" s="6" t="n">
        <f aca="false">1_Data_EDA!O4904</f>
        <v>0</v>
      </c>
      <c r="B4903" s="6" t="n">
        <f aca="false">1_Data_EDA!H4904</f>
        <v>4</v>
      </c>
      <c r="C4903" s="7" t="n">
        <f aca="false">1_Data_EDA!I4904</f>
        <v>15.98999977</v>
      </c>
      <c r="D4903" s="6" t="n">
        <f aca="false">1_Data_EDA!J4904</f>
        <v>3</v>
      </c>
      <c r="E4903" s="7" t="n">
        <f aca="false">1_Data_EDA!K4904</f>
        <v>47.97000122</v>
      </c>
      <c r="F4903" s="7" t="n">
        <f aca="false">1_Data_EDA!L4904</f>
        <v>1.440000057</v>
      </c>
      <c r="G4903" s="8" t="n">
        <f aca="false">1_Data_EDA!M4904</f>
        <v>0.029999999</v>
      </c>
      <c r="H4903" s="6" t="n">
        <f aca="false">IF(1_Data_EDA!B4904="First Class",1,0)</f>
        <v>0</v>
      </c>
      <c r="I4903" s="6" t="n">
        <f aca="false">IF(1_Data_EDA!B4904="Second Class",1,0)</f>
        <v>0</v>
      </c>
      <c r="J4903" s="6" t="n">
        <f aca="false">IF(1_Data_EDA!B4904="Same Day",1,0)</f>
        <v>0</v>
      </c>
      <c r="K4903" s="6" t="n">
        <f aca="false">IF(1_Data_EDA!C4904="Corporate",1,0)</f>
        <v>0</v>
      </c>
      <c r="L4903" s="6" t="n">
        <f aca="false">IF(1_Data_EDA!C4904="Home Office",1,0)</f>
        <v>0</v>
      </c>
      <c r="M4903" s="6" t="n">
        <f aca="false">IF(1_Data_EDA!D4904="Europe",1,0)</f>
        <v>0</v>
      </c>
      <c r="N4903" s="6" t="n">
        <f aca="false">IF(1_Data_EDA!D4904="LATAM",1,0)</f>
        <v>0</v>
      </c>
      <c r="O4903" s="6" t="n">
        <f aca="false">IF(1_Data_EDA!D4904="Pacific Asia",1,0)</f>
        <v>1</v>
      </c>
      <c r="P4903" s="6" t="n">
        <f aca="false">IF(1_Data_EDA!D4904="USCA",1,0)</f>
        <v>0</v>
      </c>
      <c r="Q4903" s="6" t="n">
        <f aca="false">IF(C4903&gt;MEDIAN(C$5:C$8004),1,0)</f>
        <v>0</v>
      </c>
      <c r="R4903" s="6" t="n">
        <f aca="false">IF(D4903&gt;2,1,0)</f>
        <v>1</v>
      </c>
    </row>
    <row r="4904" customFormat="false" ht="15" hidden="false" customHeight="true" outlineLevel="0" collapsed="false">
      <c r="A4904" s="6" t="n">
        <f aca="false">1_Data_EDA!O4905</f>
        <v>1</v>
      </c>
      <c r="B4904" s="6" t="n">
        <f aca="false">1_Data_EDA!H4905</f>
        <v>2</v>
      </c>
      <c r="C4904" s="7" t="n">
        <f aca="false">1_Data_EDA!I4905</f>
        <v>199.9900055</v>
      </c>
      <c r="D4904" s="6" t="n">
        <f aca="false">1_Data_EDA!J4905</f>
        <v>1</v>
      </c>
      <c r="E4904" s="7" t="n">
        <f aca="false">1_Data_EDA!K4905</f>
        <v>199.9900055</v>
      </c>
      <c r="F4904" s="7" t="n">
        <f aca="false">1_Data_EDA!L4905</f>
        <v>34</v>
      </c>
      <c r="G4904" s="8" t="n">
        <f aca="false">1_Data_EDA!M4905</f>
        <v>0.170000002</v>
      </c>
      <c r="H4904" s="6" t="n">
        <f aca="false">IF(1_Data_EDA!B4905="First Class",1,0)</f>
        <v>0</v>
      </c>
      <c r="I4904" s="6" t="n">
        <f aca="false">IF(1_Data_EDA!B4905="Second Class",1,0)</f>
        <v>1</v>
      </c>
      <c r="J4904" s="6" t="n">
        <f aca="false">IF(1_Data_EDA!B4905="Same Day",1,0)</f>
        <v>0</v>
      </c>
      <c r="K4904" s="6" t="n">
        <f aca="false">IF(1_Data_EDA!C4905="Corporate",1,0)</f>
        <v>0</v>
      </c>
      <c r="L4904" s="6" t="n">
        <f aca="false">IF(1_Data_EDA!C4905="Home Office",1,0)</f>
        <v>0</v>
      </c>
      <c r="M4904" s="6" t="n">
        <f aca="false">IF(1_Data_EDA!D4905="Europe",1,0)</f>
        <v>1</v>
      </c>
      <c r="N4904" s="6" t="n">
        <f aca="false">IF(1_Data_EDA!D4905="LATAM",1,0)</f>
        <v>0</v>
      </c>
      <c r="O4904" s="6" t="n">
        <f aca="false">IF(1_Data_EDA!D4905="Pacific Asia",1,0)</f>
        <v>0</v>
      </c>
      <c r="P4904" s="6" t="n">
        <f aca="false">IF(1_Data_EDA!D4905="USCA",1,0)</f>
        <v>0</v>
      </c>
      <c r="Q4904" s="6" t="n">
        <f aca="false">IF(C4904&gt;MEDIAN(C$5:C$8004),1,0)</f>
        <v>1</v>
      </c>
      <c r="R4904" s="6" t="n">
        <f aca="false">IF(D4904&gt;2,1,0)</f>
        <v>0</v>
      </c>
    </row>
    <row r="4905" customFormat="false" ht="15" hidden="false" customHeight="true" outlineLevel="0" collapsed="false">
      <c r="A4905" s="6" t="n">
        <f aca="false">1_Data_EDA!O4906</f>
        <v>0</v>
      </c>
      <c r="B4905" s="6" t="n">
        <f aca="false">1_Data_EDA!H4906</f>
        <v>4</v>
      </c>
      <c r="C4905" s="7" t="n">
        <f aca="false">1_Data_EDA!I4906</f>
        <v>1500</v>
      </c>
      <c r="D4905" s="6" t="n">
        <f aca="false">1_Data_EDA!J4906</f>
        <v>1</v>
      </c>
      <c r="E4905" s="7" t="n">
        <f aca="false">1_Data_EDA!K4906</f>
        <v>1500</v>
      </c>
      <c r="F4905" s="7" t="n">
        <f aca="false">1_Data_EDA!L4906</f>
        <v>300</v>
      </c>
      <c r="G4905" s="8" t="n">
        <f aca="false">1_Data_EDA!M4906</f>
        <v>0.200000003</v>
      </c>
      <c r="H4905" s="6" t="n">
        <f aca="false">IF(1_Data_EDA!B4906="First Class",1,0)</f>
        <v>0</v>
      </c>
      <c r="I4905" s="6" t="n">
        <f aca="false">IF(1_Data_EDA!B4906="Second Class",1,0)</f>
        <v>0</v>
      </c>
      <c r="J4905" s="6" t="n">
        <f aca="false">IF(1_Data_EDA!B4906="Same Day",1,0)</f>
        <v>0</v>
      </c>
      <c r="K4905" s="6" t="n">
        <f aca="false">IF(1_Data_EDA!C4906="Corporate",1,0)</f>
        <v>0</v>
      </c>
      <c r="L4905" s="6" t="n">
        <f aca="false">IF(1_Data_EDA!C4906="Home Office",1,0)</f>
        <v>0</v>
      </c>
      <c r="M4905" s="6" t="n">
        <f aca="false">IF(1_Data_EDA!D4906="Europe",1,0)</f>
        <v>1</v>
      </c>
      <c r="N4905" s="6" t="n">
        <f aca="false">IF(1_Data_EDA!D4906="LATAM",1,0)</f>
        <v>0</v>
      </c>
      <c r="O4905" s="6" t="n">
        <f aca="false">IF(1_Data_EDA!D4906="Pacific Asia",1,0)</f>
        <v>0</v>
      </c>
      <c r="P4905" s="6" t="n">
        <f aca="false">IF(1_Data_EDA!D4906="USCA",1,0)</f>
        <v>0</v>
      </c>
      <c r="Q4905" s="6" t="n">
        <f aca="false">IF(C4905&gt;MEDIAN(C$5:C$8004),1,0)</f>
        <v>1</v>
      </c>
      <c r="R4905" s="6" t="n">
        <f aca="false">IF(D4905&gt;2,1,0)</f>
        <v>0</v>
      </c>
    </row>
    <row r="4906" customFormat="false" ht="15" hidden="false" customHeight="true" outlineLevel="0" collapsed="false">
      <c r="A4906" s="6" t="n">
        <f aca="false">1_Data_EDA!O4907</f>
        <v>1</v>
      </c>
      <c r="B4906" s="6" t="n">
        <f aca="false">1_Data_EDA!H4907</f>
        <v>4</v>
      </c>
      <c r="C4906" s="7" t="n">
        <f aca="false">1_Data_EDA!I4907</f>
        <v>49.97999954</v>
      </c>
      <c r="D4906" s="6" t="n">
        <f aca="false">1_Data_EDA!J4907</f>
        <v>2</v>
      </c>
      <c r="E4906" s="7" t="n">
        <f aca="false">1_Data_EDA!K4907</f>
        <v>99.95999908</v>
      </c>
      <c r="F4906" s="7" t="n">
        <f aca="false">1_Data_EDA!L4907</f>
        <v>24.98999977</v>
      </c>
      <c r="G4906" s="8" t="n">
        <f aca="false">1_Data_EDA!M4907</f>
        <v>0.25</v>
      </c>
      <c r="H4906" s="6" t="n">
        <f aca="false">IF(1_Data_EDA!B4907="First Class",1,0)</f>
        <v>0</v>
      </c>
      <c r="I4906" s="6" t="n">
        <f aca="false">IF(1_Data_EDA!B4907="Second Class",1,0)</f>
        <v>0</v>
      </c>
      <c r="J4906" s="6" t="n">
        <f aca="false">IF(1_Data_EDA!B4907="Same Day",1,0)</f>
        <v>0</v>
      </c>
      <c r="K4906" s="6" t="n">
        <f aca="false">IF(1_Data_EDA!C4907="Corporate",1,0)</f>
        <v>0</v>
      </c>
      <c r="L4906" s="6" t="n">
        <f aca="false">IF(1_Data_EDA!C4907="Home Office",1,0)</f>
        <v>0</v>
      </c>
      <c r="M4906" s="6" t="n">
        <f aca="false">IF(1_Data_EDA!D4907="Europe",1,0)</f>
        <v>0</v>
      </c>
      <c r="N4906" s="6" t="n">
        <f aca="false">IF(1_Data_EDA!D4907="LATAM",1,0)</f>
        <v>1</v>
      </c>
      <c r="O4906" s="6" t="n">
        <f aca="false">IF(1_Data_EDA!D4907="Pacific Asia",1,0)</f>
        <v>0</v>
      </c>
      <c r="P4906" s="6" t="n">
        <f aca="false">IF(1_Data_EDA!D4907="USCA",1,0)</f>
        <v>0</v>
      </c>
      <c r="Q4906" s="6" t="n">
        <f aca="false">IF(C4906&gt;MEDIAN(C$5:C$8004),1,0)</f>
        <v>0</v>
      </c>
      <c r="R4906" s="6" t="n">
        <f aca="false">IF(D4906&gt;2,1,0)</f>
        <v>0</v>
      </c>
    </row>
    <row r="4907" customFormat="false" ht="15" hidden="false" customHeight="true" outlineLevel="0" collapsed="false">
      <c r="A4907" s="6" t="n">
        <f aca="false">1_Data_EDA!O4908</f>
        <v>0</v>
      </c>
      <c r="B4907" s="6" t="n">
        <f aca="false">1_Data_EDA!H4908</f>
        <v>4</v>
      </c>
      <c r="C4907" s="7" t="n">
        <f aca="false">1_Data_EDA!I4908</f>
        <v>299.980011</v>
      </c>
      <c r="D4907" s="6" t="n">
        <f aca="false">1_Data_EDA!J4908</f>
        <v>1</v>
      </c>
      <c r="E4907" s="7" t="n">
        <f aca="false">1_Data_EDA!K4908</f>
        <v>299.980011</v>
      </c>
      <c r="F4907" s="7" t="n">
        <f aca="false">1_Data_EDA!L4908</f>
        <v>45</v>
      </c>
      <c r="G4907" s="8" t="n">
        <f aca="false">1_Data_EDA!M4908</f>
        <v>0.150000006</v>
      </c>
      <c r="H4907" s="6" t="n">
        <f aca="false">IF(1_Data_EDA!B4908="First Class",1,0)</f>
        <v>0</v>
      </c>
      <c r="I4907" s="6" t="n">
        <f aca="false">IF(1_Data_EDA!B4908="Second Class",1,0)</f>
        <v>0</v>
      </c>
      <c r="J4907" s="6" t="n">
        <f aca="false">IF(1_Data_EDA!B4908="Same Day",1,0)</f>
        <v>0</v>
      </c>
      <c r="K4907" s="6" t="n">
        <f aca="false">IF(1_Data_EDA!C4908="Corporate",1,0)</f>
        <v>0</v>
      </c>
      <c r="L4907" s="6" t="n">
        <f aca="false">IF(1_Data_EDA!C4908="Home Office",1,0)</f>
        <v>0</v>
      </c>
      <c r="M4907" s="6" t="n">
        <f aca="false">IF(1_Data_EDA!D4908="Europe",1,0)</f>
        <v>1</v>
      </c>
      <c r="N4907" s="6" t="n">
        <f aca="false">IF(1_Data_EDA!D4908="LATAM",1,0)</f>
        <v>0</v>
      </c>
      <c r="O4907" s="6" t="n">
        <f aca="false">IF(1_Data_EDA!D4908="Pacific Asia",1,0)</f>
        <v>0</v>
      </c>
      <c r="P4907" s="6" t="n">
        <f aca="false">IF(1_Data_EDA!D4908="USCA",1,0)</f>
        <v>0</v>
      </c>
      <c r="Q4907" s="6" t="n">
        <f aca="false">IF(C4907&gt;MEDIAN(C$5:C$8004),1,0)</f>
        <v>1</v>
      </c>
      <c r="R4907" s="6" t="n">
        <f aca="false">IF(D4907&gt;2,1,0)</f>
        <v>0</v>
      </c>
    </row>
    <row r="4908" customFormat="false" ht="15" hidden="false" customHeight="true" outlineLevel="0" collapsed="false">
      <c r="A4908" s="6" t="n">
        <f aca="false">1_Data_EDA!O4909</f>
        <v>1</v>
      </c>
      <c r="B4908" s="6" t="n">
        <f aca="false">1_Data_EDA!H4909</f>
        <v>2</v>
      </c>
      <c r="C4908" s="7" t="n">
        <f aca="false">1_Data_EDA!I4909</f>
        <v>50</v>
      </c>
      <c r="D4908" s="6" t="n">
        <f aca="false">1_Data_EDA!J4909</f>
        <v>2</v>
      </c>
      <c r="E4908" s="7" t="n">
        <f aca="false">1_Data_EDA!K4909</f>
        <v>100</v>
      </c>
      <c r="F4908" s="7" t="n">
        <f aca="false">1_Data_EDA!L4909</f>
        <v>0</v>
      </c>
      <c r="G4908" s="8" t="n">
        <f aca="false">1_Data_EDA!M4909</f>
        <v>0</v>
      </c>
      <c r="H4908" s="6" t="n">
        <f aca="false">IF(1_Data_EDA!B4909="First Class",1,0)</f>
        <v>0</v>
      </c>
      <c r="I4908" s="6" t="n">
        <f aca="false">IF(1_Data_EDA!B4909="Second Class",1,0)</f>
        <v>1</v>
      </c>
      <c r="J4908" s="6" t="n">
        <f aca="false">IF(1_Data_EDA!B4909="Same Day",1,0)</f>
        <v>0</v>
      </c>
      <c r="K4908" s="6" t="n">
        <f aca="false">IF(1_Data_EDA!C4909="Corporate",1,0)</f>
        <v>1</v>
      </c>
      <c r="L4908" s="6" t="n">
        <f aca="false">IF(1_Data_EDA!C4909="Home Office",1,0)</f>
        <v>0</v>
      </c>
      <c r="M4908" s="6" t="n">
        <f aca="false">IF(1_Data_EDA!D4909="Europe",1,0)</f>
        <v>1</v>
      </c>
      <c r="N4908" s="6" t="n">
        <f aca="false">IF(1_Data_EDA!D4909="LATAM",1,0)</f>
        <v>0</v>
      </c>
      <c r="O4908" s="6" t="n">
        <f aca="false">IF(1_Data_EDA!D4909="Pacific Asia",1,0)</f>
        <v>0</v>
      </c>
      <c r="P4908" s="6" t="n">
        <f aca="false">IF(1_Data_EDA!D4909="USCA",1,0)</f>
        <v>0</v>
      </c>
      <c r="Q4908" s="6" t="n">
        <f aca="false">IF(C4908&gt;MEDIAN(C$5:C$8004),1,0)</f>
        <v>0</v>
      </c>
      <c r="R4908" s="6" t="n">
        <f aca="false">IF(D4908&gt;2,1,0)</f>
        <v>0</v>
      </c>
    </row>
    <row r="4909" customFormat="false" ht="15" hidden="false" customHeight="true" outlineLevel="0" collapsed="false">
      <c r="A4909" s="6" t="n">
        <f aca="false">1_Data_EDA!O4910</f>
        <v>0</v>
      </c>
      <c r="B4909" s="6" t="n">
        <f aca="false">1_Data_EDA!H4910</f>
        <v>4</v>
      </c>
      <c r="C4909" s="7" t="n">
        <f aca="false">1_Data_EDA!I4910</f>
        <v>50</v>
      </c>
      <c r="D4909" s="6" t="n">
        <f aca="false">1_Data_EDA!J4910</f>
        <v>1</v>
      </c>
      <c r="E4909" s="7" t="n">
        <f aca="false">1_Data_EDA!K4910</f>
        <v>50</v>
      </c>
      <c r="F4909" s="7" t="n">
        <f aca="false">1_Data_EDA!L4910</f>
        <v>3.5</v>
      </c>
      <c r="G4909" s="8" t="n">
        <f aca="false">1_Data_EDA!M4910</f>
        <v>0.07</v>
      </c>
      <c r="H4909" s="6" t="n">
        <f aca="false">IF(1_Data_EDA!B4910="First Class",1,0)</f>
        <v>0</v>
      </c>
      <c r="I4909" s="6" t="n">
        <f aca="false">IF(1_Data_EDA!B4910="Second Class",1,0)</f>
        <v>0</v>
      </c>
      <c r="J4909" s="6" t="n">
        <f aca="false">IF(1_Data_EDA!B4910="Same Day",1,0)</f>
        <v>0</v>
      </c>
      <c r="K4909" s="6" t="n">
        <f aca="false">IF(1_Data_EDA!C4910="Corporate",1,0)</f>
        <v>0</v>
      </c>
      <c r="L4909" s="6" t="n">
        <f aca="false">IF(1_Data_EDA!C4910="Home Office",1,0)</f>
        <v>1</v>
      </c>
      <c r="M4909" s="6" t="n">
        <f aca="false">IF(1_Data_EDA!D4910="Europe",1,0)</f>
        <v>0</v>
      </c>
      <c r="N4909" s="6" t="n">
        <f aca="false">IF(1_Data_EDA!D4910="LATAM",1,0)</f>
        <v>0</v>
      </c>
      <c r="O4909" s="6" t="n">
        <f aca="false">IF(1_Data_EDA!D4910="Pacific Asia",1,0)</f>
        <v>1</v>
      </c>
      <c r="P4909" s="6" t="n">
        <f aca="false">IF(1_Data_EDA!D4910="USCA",1,0)</f>
        <v>0</v>
      </c>
      <c r="Q4909" s="6" t="n">
        <f aca="false">IF(C4909&gt;MEDIAN(C$5:C$8004),1,0)</f>
        <v>0</v>
      </c>
      <c r="R4909" s="6" t="n">
        <f aca="false">IF(D4909&gt;2,1,0)</f>
        <v>0</v>
      </c>
    </row>
    <row r="4910" customFormat="false" ht="15" hidden="false" customHeight="true" outlineLevel="0" collapsed="false">
      <c r="A4910" s="6" t="n">
        <f aca="false">1_Data_EDA!O4911</f>
        <v>1</v>
      </c>
      <c r="B4910" s="6" t="n">
        <f aca="false">1_Data_EDA!H4911</f>
        <v>2</v>
      </c>
      <c r="C4910" s="7" t="n">
        <f aca="false">1_Data_EDA!I4911</f>
        <v>399.980011</v>
      </c>
      <c r="D4910" s="6" t="n">
        <f aca="false">1_Data_EDA!J4911</f>
        <v>1</v>
      </c>
      <c r="E4910" s="7" t="n">
        <f aca="false">1_Data_EDA!K4911</f>
        <v>399.980011</v>
      </c>
      <c r="F4910" s="7" t="n">
        <f aca="false">1_Data_EDA!L4911</f>
        <v>64</v>
      </c>
      <c r="G4910" s="8" t="n">
        <f aca="false">1_Data_EDA!M4911</f>
        <v>0.159999996</v>
      </c>
      <c r="H4910" s="6" t="n">
        <f aca="false">IF(1_Data_EDA!B4911="First Class",1,0)</f>
        <v>0</v>
      </c>
      <c r="I4910" s="6" t="n">
        <f aca="false">IF(1_Data_EDA!B4911="Second Class",1,0)</f>
        <v>1</v>
      </c>
      <c r="J4910" s="6" t="n">
        <f aca="false">IF(1_Data_EDA!B4911="Same Day",1,0)</f>
        <v>0</v>
      </c>
      <c r="K4910" s="6" t="n">
        <f aca="false">IF(1_Data_EDA!C4911="Corporate",1,0)</f>
        <v>0</v>
      </c>
      <c r="L4910" s="6" t="n">
        <f aca="false">IF(1_Data_EDA!C4911="Home Office",1,0)</f>
        <v>0</v>
      </c>
      <c r="M4910" s="6" t="n">
        <f aca="false">IF(1_Data_EDA!D4911="Europe",1,0)</f>
        <v>0</v>
      </c>
      <c r="N4910" s="6" t="n">
        <f aca="false">IF(1_Data_EDA!D4911="LATAM",1,0)</f>
        <v>0</v>
      </c>
      <c r="O4910" s="6" t="n">
        <f aca="false">IF(1_Data_EDA!D4911="Pacific Asia",1,0)</f>
        <v>0</v>
      </c>
      <c r="P4910" s="6" t="n">
        <f aca="false">IF(1_Data_EDA!D4911="USCA",1,0)</f>
        <v>0</v>
      </c>
      <c r="Q4910" s="6" t="n">
        <f aca="false">IF(C4910&gt;MEDIAN(C$5:C$8004),1,0)</f>
        <v>1</v>
      </c>
      <c r="R4910" s="6" t="n">
        <f aca="false">IF(D4910&gt;2,1,0)</f>
        <v>0</v>
      </c>
    </row>
    <row r="4911" customFormat="false" ht="15" hidden="false" customHeight="true" outlineLevel="0" collapsed="false">
      <c r="A4911" s="6" t="n">
        <f aca="false">1_Data_EDA!O4912</f>
        <v>1</v>
      </c>
      <c r="B4911" s="6" t="n">
        <f aca="false">1_Data_EDA!H4912</f>
        <v>1</v>
      </c>
      <c r="C4911" s="7" t="n">
        <f aca="false">1_Data_EDA!I4912</f>
        <v>49.97999954</v>
      </c>
      <c r="D4911" s="6" t="n">
        <f aca="false">1_Data_EDA!J4912</f>
        <v>4</v>
      </c>
      <c r="E4911" s="7" t="n">
        <f aca="false">1_Data_EDA!K4912</f>
        <v>199.9199982</v>
      </c>
      <c r="F4911" s="7" t="n">
        <f aca="false">1_Data_EDA!L4912</f>
        <v>10</v>
      </c>
      <c r="G4911" s="8" t="n">
        <f aca="false">1_Data_EDA!M4912</f>
        <v>0.050000001</v>
      </c>
      <c r="H4911" s="6" t="n">
        <f aca="false">IF(1_Data_EDA!B4912="First Class",1,0)</f>
        <v>1</v>
      </c>
      <c r="I4911" s="6" t="n">
        <f aca="false">IF(1_Data_EDA!B4912="Second Class",1,0)</f>
        <v>0</v>
      </c>
      <c r="J4911" s="6" t="n">
        <f aca="false">IF(1_Data_EDA!B4912="Same Day",1,0)</f>
        <v>0</v>
      </c>
      <c r="K4911" s="6" t="n">
        <f aca="false">IF(1_Data_EDA!C4912="Corporate",1,0)</f>
        <v>1</v>
      </c>
      <c r="L4911" s="6" t="n">
        <f aca="false">IF(1_Data_EDA!C4912="Home Office",1,0)</f>
        <v>0</v>
      </c>
      <c r="M4911" s="6" t="n">
        <f aca="false">IF(1_Data_EDA!D4912="Europe",1,0)</f>
        <v>1</v>
      </c>
      <c r="N4911" s="6" t="n">
        <f aca="false">IF(1_Data_EDA!D4912="LATAM",1,0)</f>
        <v>0</v>
      </c>
      <c r="O4911" s="6" t="n">
        <f aca="false">IF(1_Data_EDA!D4912="Pacific Asia",1,0)</f>
        <v>0</v>
      </c>
      <c r="P4911" s="6" t="n">
        <f aca="false">IF(1_Data_EDA!D4912="USCA",1,0)</f>
        <v>0</v>
      </c>
      <c r="Q4911" s="6" t="n">
        <f aca="false">IF(C4911&gt;MEDIAN(C$5:C$8004),1,0)</f>
        <v>0</v>
      </c>
      <c r="R4911" s="6" t="n">
        <f aca="false">IF(D4911&gt;2,1,0)</f>
        <v>1</v>
      </c>
    </row>
    <row r="4912" customFormat="false" ht="15" hidden="false" customHeight="true" outlineLevel="0" collapsed="false">
      <c r="A4912" s="6" t="n">
        <f aca="false">1_Data_EDA!O4913</f>
        <v>1</v>
      </c>
      <c r="B4912" s="6" t="n">
        <f aca="false">1_Data_EDA!H4913</f>
        <v>4</v>
      </c>
      <c r="C4912" s="7" t="n">
        <f aca="false">1_Data_EDA!I4913</f>
        <v>129.9900055</v>
      </c>
      <c r="D4912" s="6" t="n">
        <f aca="false">1_Data_EDA!J4913</f>
        <v>1</v>
      </c>
      <c r="E4912" s="7" t="n">
        <f aca="false">1_Data_EDA!K4913</f>
        <v>129.9900055</v>
      </c>
      <c r="F4912" s="7" t="n">
        <f aca="false">1_Data_EDA!L4913</f>
        <v>26</v>
      </c>
      <c r="G4912" s="8" t="n">
        <f aca="false">1_Data_EDA!M4913</f>
        <v>0.200000003</v>
      </c>
      <c r="H4912" s="6" t="n">
        <f aca="false">IF(1_Data_EDA!B4913="First Class",1,0)</f>
        <v>0</v>
      </c>
      <c r="I4912" s="6" t="n">
        <f aca="false">IF(1_Data_EDA!B4913="Second Class",1,0)</f>
        <v>0</v>
      </c>
      <c r="J4912" s="6" t="n">
        <f aca="false">IF(1_Data_EDA!B4913="Same Day",1,0)</f>
        <v>0</v>
      </c>
      <c r="K4912" s="6" t="n">
        <f aca="false">IF(1_Data_EDA!C4913="Corporate",1,0)</f>
        <v>1</v>
      </c>
      <c r="L4912" s="6" t="n">
        <f aca="false">IF(1_Data_EDA!C4913="Home Office",1,0)</f>
        <v>0</v>
      </c>
      <c r="M4912" s="6" t="n">
        <f aca="false">IF(1_Data_EDA!D4913="Europe",1,0)</f>
        <v>0</v>
      </c>
      <c r="N4912" s="6" t="n">
        <f aca="false">IF(1_Data_EDA!D4913="LATAM",1,0)</f>
        <v>0</v>
      </c>
      <c r="O4912" s="6" t="n">
        <f aca="false">IF(1_Data_EDA!D4913="Pacific Asia",1,0)</f>
        <v>1</v>
      </c>
      <c r="P4912" s="6" t="n">
        <f aca="false">IF(1_Data_EDA!D4913="USCA",1,0)</f>
        <v>0</v>
      </c>
      <c r="Q4912" s="6" t="n">
        <f aca="false">IF(C4912&gt;MEDIAN(C$5:C$8004),1,0)</f>
        <v>1</v>
      </c>
      <c r="R4912" s="6" t="n">
        <f aca="false">IF(D4912&gt;2,1,0)</f>
        <v>0</v>
      </c>
    </row>
    <row r="4913" customFormat="false" ht="15" hidden="false" customHeight="true" outlineLevel="0" collapsed="false">
      <c r="A4913" s="6" t="n">
        <f aca="false">1_Data_EDA!O4914</f>
        <v>1</v>
      </c>
      <c r="B4913" s="6" t="n">
        <f aca="false">1_Data_EDA!H4914</f>
        <v>1</v>
      </c>
      <c r="C4913" s="7" t="n">
        <f aca="false">1_Data_EDA!I4914</f>
        <v>299.980011</v>
      </c>
      <c r="D4913" s="6" t="n">
        <f aca="false">1_Data_EDA!J4914</f>
        <v>1</v>
      </c>
      <c r="E4913" s="7" t="n">
        <f aca="false">1_Data_EDA!K4914</f>
        <v>299.980011</v>
      </c>
      <c r="F4913" s="7" t="n">
        <f aca="false">1_Data_EDA!L4914</f>
        <v>16.5</v>
      </c>
      <c r="G4913" s="8" t="n">
        <f aca="false">1_Data_EDA!M4914</f>
        <v>0.059999999</v>
      </c>
      <c r="H4913" s="6" t="n">
        <f aca="false">IF(1_Data_EDA!B4914="First Class",1,0)</f>
        <v>1</v>
      </c>
      <c r="I4913" s="6" t="n">
        <f aca="false">IF(1_Data_EDA!B4914="Second Class",1,0)</f>
        <v>0</v>
      </c>
      <c r="J4913" s="6" t="n">
        <f aca="false">IF(1_Data_EDA!B4914="Same Day",1,0)</f>
        <v>0</v>
      </c>
      <c r="K4913" s="6" t="n">
        <f aca="false">IF(1_Data_EDA!C4914="Corporate",1,0)</f>
        <v>0</v>
      </c>
      <c r="L4913" s="6" t="n">
        <f aca="false">IF(1_Data_EDA!C4914="Home Office",1,0)</f>
        <v>0</v>
      </c>
      <c r="M4913" s="6" t="n">
        <f aca="false">IF(1_Data_EDA!D4914="Europe",1,0)</f>
        <v>0</v>
      </c>
      <c r="N4913" s="6" t="n">
        <f aca="false">IF(1_Data_EDA!D4914="LATAM",1,0)</f>
        <v>1</v>
      </c>
      <c r="O4913" s="6" t="n">
        <f aca="false">IF(1_Data_EDA!D4914="Pacific Asia",1,0)</f>
        <v>0</v>
      </c>
      <c r="P4913" s="6" t="n">
        <f aca="false">IF(1_Data_EDA!D4914="USCA",1,0)</f>
        <v>0</v>
      </c>
      <c r="Q4913" s="6" t="n">
        <f aca="false">IF(C4913&gt;MEDIAN(C$5:C$8004),1,0)</f>
        <v>1</v>
      </c>
      <c r="R4913" s="6" t="n">
        <f aca="false">IF(D4913&gt;2,1,0)</f>
        <v>0</v>
      </c>
    </row>
    <row r="4914" customFormat="false" ht="15" hidden="false" customHeight="true" outlineLevel="0" collapsed="false">
      <c r="A4914" s="6" t="n">
        <f aca="false">1_Data_EDA!O4915</f>
        <v>0</v>
      </c>
      <c r="B4914" s="6" t="n">
        <f aca="false">1_Data_EDA!H4915</f>
        <v>4</v>
      </c>
      <c r="C4914" s="7" t="n">
        <f aca="false">1_Data_EDA!I4915</f>
        <v>199.9900055</v>
      </c>
      <c r="D4914" s="6" t="n">
        <f aca="false">1_Data_EDA!J4915</f>
        <v>1</v>
      </c>
      <c r="E4914" s="7" t="n">
        <f aca="false">1_Data_EDA!K4915</f>
        <v>199.9900055</v>
      </c>
      <c r="F4914" s="7" t="n">
        <f aca="false">1_Data_EDA!L4915</f>
        <v>26</v>
      </c>
      <c r="G4914" s="8" t="n">
        <f aca="false">1_Data_EDA!M4915</f>
        <v>0.129999995</v>
      </c>
      <c r="H4914" s="6" t="n">
        <f aca="false">IF(1_Data_EDA!B4915="First Class",1,0)</f>
        <v>0</v>
      </c>
      <c r="I4914" s="6" t="n">
        <f aca="false">IF(1_Data_EDA!B4915="Second Class",1,0)</f>
        <v>0</v>
      </c>
      <c r="J4914" s="6" t="n">
        <f aca="false">IF(1_Data_EDA!B4915="Same Day",1,0)</f>
        <v>0</v>
      </c>
      <c r="K4914" s="6" t="n">
        <f aca="false">IF(1_Data_EDA!C4915="Corporate",1,0)</f>
        <v>0</v>
      </c>
      <c r="L4914" s="6" t="n">
        <f aca="false">IF(1_Data_EDA!C4915="Home Office",1,0)</f>
        <v>0</v>
      </c>
      <c r="M4914" s="6" t="n">
        <f aca="false">IF(1_Data_EDA!D4915="Europe",1,0)</f>
        <v>0</v>
      </c>
      <c r="N4914" s="6" t="n">
        <f aca="false">IF(1_Data_EDA!D4915="LATAM",1,0)</f>
        <v>1</v>
      </c>
      <c r="O4914" s="6" t="n">
        <f aca="false">IF(1_Data_EDA!D4915="Pacific Asia",1,0)</f>
        <v>0</v>
      </c>
      <c r="P4914" s="6" t="n">
        <f aca="false">IF(1_Data_EDA!D4915="USCA",1,0)</f>
        <v>0</v>
      </c>
      <c r="Q4914" s="6" t="n">
        <f aca="false">IF(C4914&gt;MEDIAN(C$5:C$8004),1,0)</f>
        <v>1</v>
      </c>
      <c r="R4914" s="6" t="n">
        <f aca="false">IF(D4914&gt;2,1,0)</f>
        <v>0</v>
      </c>
    </row>
    <row r="4915" customFormat="false" ht="15" hidden="false" customHeight="true" outlineLevel="0" collapsed="false">
      <c r="A4915" s="6" t="n">
        <f aca="false">1_Data_EDA!O4916</f>
        <v>0</v>
      </c>
      <c r="B4915" s="6" t="n">
        <f aca="false">1_Data_EDA!H4916</f>
        <v>0</v>
      </c>
      <c r="C4915" s="7" t="n">
        <f aca="false">1_Data_EDA!I4916</f>
        <v>399.980011</v>
      </c>
      <c r="D4915" s="6" t="n">
        <f aca="false">1_Data_EDA!J4916</f>
        <v>1</v>
      </c>
      <c r="E4915" s="7" t="n">
        <f aca="false">1_Data_EDA!K4916</f>
        <v>399.980011</v>
      </c>
      <c r="F4915" s="7" t="n">
        <f aca="false">1_Data_EDA!L4916</f>
        <v>28</v>
      </c>
      <c r="G4915" s="8" t="n">
        <f aca="false">1_Data_EDA!M4916</f>
        <v>0.07</v>
      </c>
      <c r="H4915" s="6" t="n">
        <f aca="false">IF(1_Data_EDA!B4916="First Class",1,0)</f>
        <v>0</v>
      </c>
      <c r="I4915" s="6" t="n">
        <f aca="false">IF(1_Data_EDA!B4916="Second Class",1,0)</f>
        <v>0</v>
      </c>
      <c r="J4915" s="6" t="n">
        <f aca="false">IF(1_Data_EDA!B4916="Same Day",1,0)</f>
        <v>1</v>
      </c>
      <c r="K4915" s="6" t="n">
        <f aca="false">IF(1_Data_EDA!C4916="Corporate",1,0)</f>
        <v>0</v>
      </c>
      <c r="L4915" s="6" t="n">
        <f aca="false">IF(1_Data_EDA!C4916="Home Office",1,0)</f>
        <v>0</v>
      </c>
      <c r="M4915" s="6" t="n">
        <f aca="false">IF(1_Data_EDA!D4916="Europe",1,0)</f>
        <v>0</v>
      </c>
      <c r="N4915" s="6" t="n">
        <f aca="false">IF(1_Data_EDA!D4916="LATAM",1,0)</f>
        <v>0</v>
      </c>
      <c r="O4915" s="6" t="n">
        <f aca="false">IF(1_Data_EDA!D4916="Pacific Asia",1,0)</f>
        <v>0</v>
      </c>
      <c r="P4915" s="6" t="n">
        <f aca="false">IF(1_Data_EDA!D4916="USCA",1,0)</f>
        <v>1</v>
      </c>
      <c r="Q4915" s="6" t="n">
        <f aca="false">IF(C4915&gt;MEDIAN(C$5:C$8004),1,0)</f>
        <v>1</v>
      </c>
      <c r="R4915" s="6" t="n">
        <f aca="false">IF(D4915&gt;2,1,0)</f>
        <v>0</v>
      </c>
    </row>
    <row r="4916" customFormat="false" ht="15" hidden="false" customHeight="true" outlineLevel="0" collapsed="false">
      <c r="A4916" s="6" t="n">
        <f aca="false">1_Data_EDA!O4917</f>
        <v>1</v>
      </c>
      <c r="B4916" s="6" t="n">
        <f aca="false">1_Data_EDA!H4917</f>
        <v>1</v>
      </c>
      <c r="C4916" s="7" t="n">
        <f aca="false">1_Data_EDA!I4917</f>
        <v>50</v>
      </c>
      <c r="D4916" s="6" t="n">
        <f aca="false">1_Data_EDA!J4917</f>
        <v>1</v>
      </c>
      <c r="E4916" s="7" t="n">
        <f aca="false">1_Data_EDA!K4917</f>
        <v>50</v>
      </c>
      <c r="F4916" s="7" t="n">
        <f aca="false">1_Data_EDA!L4917</f>
        <v>0.5</v>
      </c>
      <c r="G4916" s="8" t="n">
        <f aca="false">1_Data_EDA!M4917</f>
        <v>0.01</v>
      </c>
      <c r="H4916" s="6" t="n">
        <f aca="false">IF(1_Data_EDA!B4917="First Class",1,0)</f>
        <v>1</v>
      </c>
      <c r="I4916" s="6" t="n">
        <f aca="false">IF(1_Data_EDA!B4917="Second Class",1,0)</f>
        <v>0</v>
      </c>
      <c r="J4916" s="6" t="n">
        <f aca="false">IF(1_Data_EDA!B4917="Same Day",1,0)</f>
        <v>0</v>
      </c>
      <c r="K4916" s="6" t="n">
        <f aca="false">IF(1_Data_EDA!C4917="Corporate",1,0)</f>
        <v>1</v>
      </c>
      <c r="L4916" s="6" t="n">
        <f aca="false">IF(1_Data_EDA!C4917="Home Office",1,0)</f>
        <v>0</v>
      </c>
      <c r="M4916" s="6" t="n">
        <f aca="false">IF(1_Data_EDA!D4917="Europe",1,0)</f>
        <v>0</v>
      </c>
      <c r="N4916" s="6" t="n">
        <f aca="false">IF(1_Data_EDA!D4917="LATAM",1,0)</f>
        <v>1</v>
      </c>
      <c r="O4916" s="6" t="n">
        <f aca="false">IF(1_Data_EDA!D4917="Pacific Asia",1,0)</f>
        <v>0</v>
      </c>
      <c r="P4916" s="6" t="n">
        <f aca="false">IF(1_Data_EDA!D4917="USCA",1,0)</f>
        <v>0</v>
      </c>
      <c r="Q4916" s="6" t="n">
        <f aca="false">IF(C4916&gt;MEDIAN(C$5:C$8004),1,0)</f>
        <v>0</v>
      </c>
      <c r="R4916" s="6" t="n">
        <f aca="false">IF(D4916&gt;2,1,0)</f>
        <v>0</v>
      </c>
    </row>
    <row r="4917" customFormat="false" ht="15" hidden="false" customHeight="true" outlineLevel="0" collapsed="false">
      <c r="A4917" s="6" t="n">
        <f aca="false">1_Data_EDA!O4918</f>
        <v>0</v>
      </c>
      <c r="B4917" s="6" t="n">
        <f aca="false">1_Data_EDA!H4918</f>
        <v>4</v>
      </c>
      <c r="C4917" s="7" t="n">
        <f aca="false">1_Data_EDA!I4918</f>
        <v>39.99000168</v>
      </c>
      <c r="D4917" s="6" t="n">
        <f aca="false">1_Data_EDA!J4918</f>
        <v>3</v>
      </c>
      <c r="E4917" s="7" t="n">
        <f aca="false">1_Data_EDA!K4918</f>
        <v>119.9700012</v>
      </c>
      <c r="F4917" s="7" t="n">
        <f aca="false">1_Data_EDA!L4918</f>
        <v>23.98999977</v>
      </c>
      <c r="G4917" s="8" t="n">
        <f aca="false">1_Data_EDA!M4918</f>
        <v>0.200000003</v>
      </c>
      <c r="H4917" s="6" t="n">
        <f aca="false">IF(1_Data_EDA!B4918="First Class",1,0)</f>
        <v>0</v>
      </c>
      <c r="I4917" s="6" t="n">
        <f aca="false">IF(1_Data_EDA!B4918="Second Class",1,0)</f>
        <v>0</v>
      </c>
      <c r="J4917" s="6" t="n">
        <f aca="false">IF(1_Data_EDA!B4918="Same Day",1,0)</f>
        <v>0</v>
      </c>
      <c r="K4917" s="6" t="n">
        <f aca="false">IF(1_Data_EDA!C4918="Corporate",1,0)</f>
        <v>0</v>
      </c>
      <c r="L4917" s="6" t="n">
        <f aca="false">IF(1_Data_EDA!C4918="Home Office",1,0)</f>
        <v>0</v>
      </c>
      <c r="M4917" s="6" t="n">
        <f aca="false">IF(1_Data_EDA!D4918="Europe",1,0)</f>
        <v>0</v>
      </c>
      <c r="N4917" s="6" t="n">
        <f aca="false">IF(1_Data_EDA!D4918="LATAM",1,0)</f>
        <v>0</v>
      </c>
      <c r="O4917" s="6" t="n">
        <f aca="false">IF(1_Data_EDA!D4918="Pacific Asia",1,0)</f>
        <v>0</v>
      </c>
      <c r="P4917" s="6" t="n">
        <f aca="false">IF(1_Data_EDA!D4918="USCA",1,0)</f>
        <v>1</v>
      </c>
      <c r="Q4917" s="6" t="n">
        <f aca="false">IF(C4917&gt;MEDIAN(C$5:C$8004),1,0)</f>
        <v>0</v>
      </c>
      <c r="R4917" s="6" t="n">
        <f aca="false">IF(D4917&gt;2,1,0)</f>
        <v>1</v>
      </c>
    </row>
    <row r="4918" customFormat="false" ht="15" hidden="false" customHeight="true" outlineLevel="0" collapsed="false">
      <c r="A4918" s="6" t="n">
        <f aca="false">1_Data_EDA!O4919</f>
        <v>0</v>
      </c>
      <c r="B4918" s="6" t="n">
        <f aca="false">1_Data_EDA!H4919</f>
        <v>4</v>
      </c>
      <c r="C4918" s="7" t="n">
        <f aca="false">1_Data_EDA!I4919</f>
        <v>50</v>
      </c>
      <c r="D4918" s="6" t="n">
        <f aca="false">1_Data_EDA!J4919</f>
        <v>1</v>
      </c>
      <c r="E4918" s="7" t="n">
        <f aca="false">1_Data_EDA!K4919</f>
        <v>50</v>
      </c>
      <c r="F4918" s="7" t="n">
        <f aca="false">1_Data_EDA!L4919</f>
        <v>1.5</v>
      </c>
      <c r="G4918" s="8" t="n">
        <f aca="false">1_Data_EDA!M4919</f>
        <v>0.029999999</v>
      </c>
      <c r="H4918" s="6" t="n">
        <f aca="false">IF(1_Data_EDA!B4919="First Class",1,0)</f>
        <v>0</v>
      </c>
      <c r="I4918" s="6" t="n">
        <f aca="false">IF(1_Data_EDA!B4919="Second Class",1,0)</f>
        <v>0</v>
      </c>
      <c r="J4918" s="6" t="n">
        <f aca="false">IF(1_Data_EDA!B4919="Same Day",1,0)</f>
        <v>0</v>
      </c>
      <c r="K4918" s="6" t="n">
        <f aca="false">IF(1_Data_EDA!C4919="Corporate",1,0)</f>
        <v>1</v>
      </c>
      <c r="L4918" s="6" t="n">
        <f aca="false">IF(1_Data_EDA!C4919="Home Office",1,0)</f>
        <v>0</v>
      </c>
      <c r="M4918" s="6" t="n">
        <f aca="false">IF(1_Data_EDA!D4919="Europe",1,0)</f>
        <v>0</v>
      </c>
      <c r="N4918" s="6" t="n">
        <f aca="false">IF(1_Data_EDA!D4919="LATAM",1,0)</f>
        <v>0</v>
      </c>
      <c r="O4918" s="6" t="n">
        <f aca="false">IF(1_Data_EDA!D4919="Pacific Asia",1,0)</f>
        <v>0</v>
      </c>
      <c r="P4918" s="6" t="n">
        <f aca="false">IF(1_Data_EDA!D4919="USCA",1,0)</f>
        <v>0</v>
      </c>
      <c r="Q4918" s="6" t="n">
        <f aca="false">IF(C4918&gt;MEDIAN(C$5:C$8004),1,0)</f>
        <v>0</v>
      </c>
      <c r="R4918" s="6" t="n">
        <f aca="false">IF(D4918&gt;2,1,0)</f>
        <v>0</v>
      </c>
    </row>
    <row r="4919" customFormat="false" ht="15" hidden="false" customHeight="true" outlineLevel="0" collapsed="false">
      <c r="A4919" s="6" t="n">
        <f aca="false">1_Data_EDA!O4920</f>
        <v>0</v>
      </c>
      <c r="B4919" s="6" t="n">
        <f aca="false">1_Data_EDA!H4920</f>
        <v>2</v>
      </c>
      <c r="C4919" s="7" t="n">
        <f aca="false">1_Data_EDA!I4920</f>
        <v>299.980011</v>
      </c>
      <c r="D4919" s="6" t="n">
        <f aca="false">1_Data_EDA!J4920</f>
        <v>1</v>
      </c>
      <c r="E4919" s="7" t="n">
        <f aca="false">1_Data_EDA!K4920</f>
        <v>299.980011</v>
      </c>
      <c r="F4919" s="7" t="n">
        <f aca="false">1_Data_EDA!L4920</f>
        <v>3</v>
      </c>
      <c r="G4919" s="8" t="n">
        <f aca="false">1_Data_EDA!M4920</f>
        <v>0.01</v>
      </c>
      <c r="H4919" s="6" t="n">
        <f aca="false">IF(1_Data_EDA!B4920="First Class",1,0)</f>
        <v>0</v>
      </c>
      <c r="I4919" s="6" t="n">
        <f aca="false">IF(1_Data_EDA!B4920="Second Class",1,0)</f>
        <v>1</v>
      </c>
      <c r="J4919" s="6" t="n">
        <f aca="false">IF(1_Data_EDA!B4920="Same Day",1,0)</f>
        <v>0</v>
      </c>
      <c r="K4919" s="6" t="n">
        <f aca="false">IF(1_Data_EDA!C4920="Corporate",1,0)</f>
        <v>1</v>
      </c>
      <c r="L4919" s="6" t="n">
        <f aca="false">IF(1_Data_EDA!C4920="Home Office",1,0)</f>
        <v>0</v>
      </c>
      <c r="M4919" s="6" t="n">
        <f aca="false">IF(1_Data_EDA!D4920="Europe",1,0)</f>
        <v>0</v>
      </c>
      <c r="N4919" s="6" t="n">
        <f aca="false">IF(1_Data_EDA!D4920="LATAM",1,0)</f>
        <v>0</v>
      </c>
      <c r="O4919" s="6" t="n">
        <f aca="false">IF(1_Data_EDA!D4920="Pacific Asia",1,0)</f>
        <v>0</v>
      </c>
      <c r="P4919" s="6" t="n">
        <f aca="false">IF(1_Data_EDA!D4920="USCA",1,0)</f>
        <v>1</v>
      </c>
      <c r="Q4919" s="6" t="n">
        <f aca="false">IF(C4919&gt;MEDIAN(C$5:C$8004),1,0)</f>
        <v>1</v>
      </c>
      <c r="R4919" s="6" t="n">
        <f aca="false">IF(D4919&gt;2,1,0)</f>
        <v>0</v>
      </c>
    </row>
    <row r="4920" customFormat="false" ht="15" hidden="false" customHeight="true" outlineLevel="0" collapsed="false">
      <c r="A4920" s="6" t="n">
        <f aca="false">1_Data_EDA!O4921</f>
        <v>1</v>
      </c>
      <c r="B4920" s="6" t="n">
        <f aca="false">1_Data_EDA!H4921</f>
        <v>2</v>
      </c>
      <c r="C4920" s="7" t="n">
        <f aca="false">1_Data_EDA!I4921</f>
        <v>50</v>
      </c>
      <c r="D4920" s="6" t="n">
        <f aca="false">1_Data_EDA!J4921</f>
        <v>2</v>
      </c>
      <c r="E4920" s="7" t="n">
        <f aca="false">1_Data_EDA!K4921</f>
        <v>100</v>
      </c>
      <c r="F4920" s="7" t="n">
        <f aca="false">1_Data_EDA!L4921</f>
        <v>15</v>
      </c>
      <c r="G4920" s="8" t="n">
        <f aca="false">1_Data_EDA!M4921</f>
        <v>0.150000006</v>
      </c>
      <c r="H4920" s="6" t="n">
        <f aca="false">IF(1_Data_EDA!B4921="First Class",1,0)</f>
        <v>0</v>
      </c>
      <c r="I4920" s="6" t="n">
        <f aca="false">IF(1_Data_EDA!B4921="Second Class",1,0)</f>
        <v>1</v>
      </c>
      <c r="J4920" s="6" t="n">
        <f aca="false">IF(1_Data_EDA!B4921="Same Day",1,0)</f>
        <v>0</v>
      </c>
      <c r="K4920" s="6" t="n">
        <f aca="false">IF(1_Data_EDA!C4921="Corporate",1,0)</f>
        <v>0</v>
      </c>
      <c r="L4920" s="6" t="n">
        <f aca="false">IF(1_Data_EDA!C4921="Home Office",1,0)</f>
        <v>0</v>
      </c>
      <c r="M4920" s="6" t="n">
        <f aca="false">IF(1_Data_EDA!D4921="Europe",1,0)</f>
        <v>0</v>
      </c>
      <c r="N4920" s="6" t="n">
        <f aca="false">IF(1_Data_EDA!D4921="LATAM",1,0)</f>
        <v>1</v>
      </c>
      <c r="O4920" s="6" t="n">
        <f aca="false">IF(1_Data_EDA!D4921="Pacific Asia",1,0)</f>
        <v>0</v>
      </c>
      <c r="P4920" s="6" t="n">
        <f aca="false">IF(1_Data_EDA!D4921="USCA",1,0)</f>
        <v>0</v>
      </c>
      <c r="Q4920" s="6" t="n">
        <f aca="false">IF(C4920&gt;MEDIAN(C$5:C$8004),1,0)</f>
        <v>0</v>
      </c>
      <c r="R4920" s="6" t="n">
        <f aca="false">IF(D4920&gt;2,1,0)</f>
        <v>0</v>
      </c>
    </row>
    <row r="4921" customFormat="false" ht="15" hidden="false" customHeight="true" outlineLevel="0" collapsed="false">
      <c r="A4921" s="6" t="n">
        <f aca="false">1_Data_EDA!O4922</f>
        <v>0</v>
      </c>
      <c r="B4921" s="6" t="n">
        <f aca="false">1_Data_EDA!H4922</f>
        <v>4</v>
      </c>
      <c r="C4921" s="7" t="n">
        <f aca="false">1_Data_EDA!I4922</f>
        <v>50</v>
      </c>
      <c r="D4921" s="6" t="n">
        <f aca="false">1_Data_EDA!J4922</f>
        <v>3</v>
      </c>
      <c r="E4921" s="7" t="n">
        <f aca="false">1_Data_EDA!K4922</f>
        <v>150</v>
      </c>
      <c r="F4921" s="7" t="n">
        <f aca="false">1_Data_EDA!L4922</f>
        <v>30</v>
      </c>
      <c r="G4921" s="8" t="n">
        <f aca="false">1_Data_EDA!M4922</f>
        <v>0.200000003</v>
      </c>
      <c r="H4921" s="6" t="n">
        <f aca="false">IF(1_Data_EDA!B4922="First Class",1,0)</f>
        <v>0</v>
      </c>
      <c r="I4921" s="6" t="n">
        <f aca="false">IF(1_Data_EDA!B4922="Second Class",1,0)</f>
        <v>0</v>
      </c>
      <c r="J4921" s="6" t="n">
        <f aca="false">IF(1_Data_EDA!B4922="Same Day",1,0)</f>
        <v>0</v>
      </c>
      <c r="K4921" s="6" t="n">
        <f aca="false">IF(1_Data_EDA!C4922="Corporate",1,0)</f>
        <v>0</v>
      </c>
      <c r="L4921" s="6" t="n">
        <f aca="false">IF(1_Data_EDA!C4922="Home Office",1,0)</f>
        <v>0</v>
      </c>
      <c r="M4921" s="6" t="n">
        <f aca="false">IF(1_Data_EDA!D4922="Europe",1,0)</f>
        <v>0</v>
      </c>
      <c r="N4921" s="6" t="n">
        <f aca="false">IF(1_Data_EDA!D4922="LATAM",1,0)</f>
        <v>0</v>
      </c>
      <c r="O4921" s="6" t="n">
        <f aca="false">IF(1_Data_EDA!D4922="Pacific Asia",1,0)</f>
        <v>0</v>
      </c>
      <c r="P4921" s="6" t="n">
        <f aca="false">IF(1_Data_EDA!D4922="USCA",1,0)</f>
        <v>1</v>
      </c>
      <c r="Q4921" s="6" t="n">
        <f aca="false">IF(C4921&gt;MEDIAN(C$5:C$8004),1,0)</f>
        <v>0</v>
      </c>
      <c r="R4921" s="6" t="n">
        <f aca="false">IF(D4921&gt;2,1,0)</f>
        <v>1</v>
      </c>
    </row>
    <row r="4922" customFormat="false" ht="15" hidden="false" customHeight="true" outlineLevel="0" collapsed="false">
      <c r="A4922" s="6" t="n">
        <f aca="false">1_Data_EDA!O4923</f>
        <v>1</v>
      </c>
      <c r="B4922" s="6" t="n">
        <f aca="false">1_Data_EDA!H4923</f>
        <v>2</v>
      </c>
      <c r="C4922" s="7" t="n">
        <f aca="false">1_Data_EDA!I4923</f>
        <v>59.99000168</v>
      </c>
      <c r="D4922" s="6" t="n">
        <f aca="false">1_Data_EDA!J4923</f>
        <v>1</v>
      </c>
      <c r="E4922" s="7" t="n">
        <f aca="false">1_Data_EDA!K4923</f>
        <v>59.99000168</v>
      </c>
      <c r="F4922" s="7" t="n">
        <f aca="false">1_Data_EDA!L4923</f>
        <v>7.199999809</v>
      </c>
      <c r="G4922" s="8" t="n">
        <f aca="false">1_Data_EDA!M4923</f>
        <v>0.119999997</v>
      </c>
      <c r="H4922" s="6" t="n">
        <f aca="false">IF(1_Data_EDA!B4923="First Class",1,0)</f>
        <v>0</v>
      </c>
      <c r="I4922" s="6" t="n">
        <f aca="false">IF(1_Data_EDA!B4923="Second Class",1,0)</f>
        <v>1</v>
      </c>
      <c r="J4922" s="6" t="n">
        <f aca="false">IF(1_Data_EDA!B4923="Same Day",1,0)</f>
        <v>0</v>
      </c>
      <c r="K4922" s="6" t="n">
        <f aca="false">IF(1_Data_EDA!C4923="Corporate",1,0)</f>
        <v>1</v>
      </c>
      <c r="L4922" s="6" t="n">
        <f aca="false">IF(1_Data_EDA!C4923="Home Office",1,0)</f>
        <v>0</v>
      </c>
      <c r="M4922" s="6" t="n">
        <f aca="false">IF(1_Data_EDA!D4923="Europe",1,0)</f>
        <v>0</v>
      </c>
      <c r="N4922" s="6" t="n">
        <f aca="false">IF(1_Data_EDA!D4923="LATAM",1,0)</f>
        <v>1</v>
      </c>
      <c r="O4922" s="6" t="n">
        <f aca="false">IF(1_Data_EDA!D4923="Pacific Asia",1,0)</f>
        <v>0</v>
      </c>
      <c r="P4922" s="6" t="n">
        <f aca="false">IF(1_Data_EDA!D4923="USCA",1,0)</f>
        <v>0</v>
      </c>
      <c r="Q4922" s="6" t="n">
        <f aca="false">IF(C4922&gt;MEDIAN(C$5:C$8004),1,0)</f>
        <v>0</v>
      </c>
      <c r="R4922" s="6" t="n">
        <f aca="false">IF(D4922&gt;2,1,0)</f>
        <v>0</v>
      </c>
    </row>
    <row r="4923" customFormat="false" ht="15" hidden="false" customHeight="true" outlineLevel="0" collapsed="false">
      <c r="A4923" s="6" t="n">
        <f aca="false">1_Data_EDA!O4924</f>
        <v>1</v>
      </c>
      <c r="B4923" s="6" t="n">
        <f aca="false">1_Data_EDA!H4924</f>
        <v>2</v>
      </c>
      <c r="C4923" s="7" t="n">
        <f aca="false">1_Data_EDA!I4924</f>
        <v>49.97999954</v>
      </c>
      <c r="D4923" s="6" t="n">
        <f aca="false">1_Data_EDA!J4924</f>
        <v>1</v>
      </c>
      <c r="E4923" s="7" t="n">
        <f aca="false">1_Data_EDA!K4924</f>
        <v>49.97999954</v>
      </c>
      <c r="F4923" s="7" t="n">
        <f aca="false">1_Data_EDA!L4924</f>
        <v>1.5</v>
      </c>
      <c r="G4923" s="8" t="n">
        <f aca="false">1_Data_EDA!M4924</f>
        <v>0.029999999</v>
      </c>
      <c r="H4923" s="6" t="n">
        <f aca="false">IF(1_Data_EDA!B4924="First Class",1,0)</f>
        <v>0</v>
      </c>
      <c r="I4923" s="6" t="n">
        <f aca="false">IF(1_Data_EDA!B4924="Second Class",1,0)</f>
        <v>1</v>
      </c>
      <c r="J4923" s="6" t="n">
        <f aca="false">IF(1_Data_EDA!B4924="Same Day",1,0)</f>
        <v>0</v>
      </c>
      <c r="K4923" s="6" t="n">
        <f aca="false">IF(1_Data_EDA!C4924="Corporate",1,0)</f>
        <v>0</v>
      </c>
      <c r="L4923" s="6" t="n">
        <f aca="false">IF(1_Data_EDA!C4924="Home Office",1,0)</f>
        <v>1</v>
      </c>
      <c r="M4923" s="6" t="n">
        <f aca="false">IF(1_Data_EDA!D4924="Europe",1,0)</f>
        <v>0</v>
      </c>
      <c r="N4923" s="6" t="n">
        <f aca="false">IF(1_Data_EDA!D4924="LATAM",1,0)</f>
        <v>0</v>
      </c>
      <c r="O4923" s="6" t="n">
        <f aca="false">IF(1_Data_EDA!D4924="Pacific Asia",1,0)</f>
        <v>1</v>
      </c>
      <c r="P4923" s="6" t="n">
        <f aca="false">IF(1_Data_EDA!D4924="USCA",1,0)</f>
        <v>0</v>
      </c>
      <c r="Q4923" s="6" t="n">
        <f aca="false">IF(C4923&gt;MEDIAN(C$5:C$8004),1,0)</f>
        <v>0</v>
      </c>
      <c r="R4923" s="6" t="n">
        <f aca="false">IF(D4923&gt;2,1,0)</f>
        <v>0</v>
      </c>
    </row>
    <row r="4924" customFormat="false" ht="15" hidden="false" customHeight="true" outlineLevel="0" collapsed="false">
      <c r="A4924" s="6" t="n">
        <f aca="false">1_Data_EDA!O4925</f>
        <v>0</v>
      </c>
      <c r="B4924" s="6" t="n">
        <f aca="false">1_Data_EDA!H4925</f>
        <v>0</v>
      </c>
      <c r="C4924" s="7" t="n">
        <f aca="false">1_Data_EDA!I4925</f>
        <v>49.97999954</v>
      </c>
      <c r="D4924" s="6" t="n">
        <f aca="false">1_Data_EDA!J4925</f>
        <v>2</v>
      </c>
      <c r="E4924" s="7" t="n">
        <f aca="false">1_Data_EDA!K4925</f>
        <v>99.95999908</v>
      </c>
      <c r="F4924" s="7" t="n">
        <f aca="false">1_Data_EDA!L4925</f>
        <v>12</v>
      </c>
      <c r="G4924" s="8" t="n">
        <f aca="false">1_Data_EDA!M4925</f>
        <v>0.119999997</v>
      </c>
      <c r="H4924" s="6" t="n">
        <f aca="false">IF(1_Data_EDA!B4925="First Class",1,0)</f>
        <v>0</v>
      </c>
      <c r="I4924" s="6" t="n">
        <f aca="false">IF(1_Data_EDA!B4925="Second Class",1,0)</f>
        <v>0</v>
      </c>
      <c r="J4924" s="6" t="n">
        <f aca="false">IF(1_Data_EDA!B4925="Same Day",1,0)</f>
        <v>1</v>
      </c>
      <c r="K4924" s="6" t="n">
        <f aca="false">IF(1_Data_EDA!C4925="Corporate",1,0)</f>
        <v>0</v>
      </c>
      <c r="L4924" s="6" t="n">
        <f aca="false">IF(1_Data_EDA!C4925="Home Office",1,0)</f>
        <v>1</v>
      </c>
      <c r="M4924" s="6" t="n">
        <f aca="false">IF(1_Data_EDA!D4925="Europe",1,0)</f>
        <v>1</v>
      </c>
      <c r="N4924" s="6" t="n">
        <f aca="false">IF(1_Data_EDA!D4925="LATAM",1,0)</f>
        <v>0</v>
      </c>
      <c r="O4924" s="6" t="n">
        <f aca="false">IF(1_Data_EDA!D4925="Pacific Asia",1,0)</f>
        <v>0</v>
      </c>
      <c r="P4924" s="6" t="n">
        <f aca="false">IF(1_Data_EDA!D4925="USCA",1,0)</f>
        <v>0</v>
      </c>
      <c r="Q4924" s="6" t="n">
        <f aca="false">IF(C4924&gt;MEDIAN(C$5:C$8004),1,0)</f>
        <v>0</v>
      </c>
      <c r="R4924" s="6" t="n">
        <f aca="false">IF(D4924&gt;2,1,0)</f>
        <v>0</v>
      </c>
    </row>
    <row r="4925" customFormat="false" ht="15" hidden="false" customHeight="true" outlineLevel="0" collapsed="false">
      <c r="A4925" s="6" t="n">
        <f aca="false">1_Data_EDA!O4926</f>
        <v>0</v>
      </c>
      <c r="B4925" s="6" t="n">
        <f aca="false">1_Data_EDA!H4926</f>
        <v>4</v>
      </c>
      <c r="C4925" s="7" t="n">
        <f aca="false">1_Data_EDA!I4926</f>
        <v>39.99000168</v>
      </c>
      <c r="D4925" s="6" t="n">
        <f aca="false">1_Data_EDA!J4926</f>
        <v>2</v>
      </c>
      <c r="E4925" s="7" t="n">
        <f aca="false">1_Data_EDA!K4926</f>
        <v>79.98000336</v>
      </c>
      <c r="F4925" s="7" t="n">
        <f aca="false">1_Data_EDA!L4926</f>
        <v>0</v>
      </c>
      <c r="G4925" s="8" t="n">
        <f aca="false">1_Data_EDA!M4926</f>
        <v>0</v>
      </c>
      <c r="H4925" s="6" t="n">
        <f aca="false">IF(1_Data_EDA!B4926="First Class",1,0)</f>
        <v>0</v>
      </c>
      <c r="I4925" s="6" t="n">
        <f aca="false">IF(1_Data_EDA!B4926="Second Class",1,0)</f>
        <v>0</v>
      </c>
      <c r="J4925" s="6" t="n">
        <f aca="false">IF(1_Data_EDA!B4926="Same Day",1,0)</f>
        <v>0</v>
      </c>
      <c r="K4925" s="6" t="n">
        <f aca="false">IF(1_Data_EDA!C4926="Corporate",1,0)</f>
        <v>1</v>
      </c>
      <c r="L4925" s="6" t="n">
        <f aca="false">IF(1_Data_EDA!C4926="Home Office",1,0)</f>
        <v>0</v>
      </c>
      <c r="M4925" s="6" t="n">
        <f aca="false">IF(1_Data_EDA!D4926="Europe",1,0)</f>
        <v>0</v>
      </c>
      <c r="N4925" s="6" t="n">
        <f aca="false">IF(1_Data_EDA!D4926="LATAM",1,0)</f>
        <v>0</v>
      </c>
      <c r="O4925" s="6" t="n">
        <f aca="false">IF(1_Data_EDA!D4926="Pacific Asia",1,0)</f>
        <v>0</v>
      </c>
      <c r="P4925" s="6" t="n">
        <f aca="false">IF(1_Data_EDA!D4926="USCA",1,0)</f>
        <v>1</v>
      </c>
      <c r="Q4925" s="6" t="n">
        <f aca="false">IF(C4925&gt;MEDIAN(C$5:C$8004),1,0)</f>
        <v>0</v>
      </c>
      <c r="R4925" s="6" t="n">
        <f aca="false">IF(D4925&gt;2,1,0)</f>
        <v>0</v>
      </c>
    </row>
    <row r="4926" customFormat="false" ht="15" hidden="false" customHeight="true" outlineLevel="0" collapsed="false">
      <c r="A4926" s="6" t="n">
        <f aca="false">1_Data_EDA!O4927</f>
        <v>1</v>
      </c>
      <c r="B4926" s="6" t="n">
        <f aca="false">1_Data_EDA!H4927</f>
        <v>2</v>
      </c>
      <c r="C4926" s="7" t="n">
        <f aca="false">1_Data_EDA!I4927</f>
        <v>39.99000168</v>
      </c>
      <c r="D4926" s="6" t="n">
        <f aca="false">1_Data_EDA!J4927</f>
        <v>5</v>
      </c>
      <c r="E4926" s="7" t="n">
        <f aca="false">1_Data_EDA!K4927</f>
        <v>199.9499969</v>
      </c>
      <c r="F4926" s="7" t="n">
        <f aca="false">1_Data_EDA!L4927</f>
        <v>10</v>
      </c>
      <c r="G4926" s="8" t="n">
        <f aca="false">1_Data_EDA!M4927</f>
        <v>0.050000001</v>
      </c>
      <c r="H4926" s="6" t="n">
        <f aca="false">IF(1_Data_EDA!B4927="First Class",1,0)</f>
        <v>0</v>
      </c>
      <c r="I4926" s="6" t="n">
        <f aca="false">IF(1_Data_EDA!B4927="Second Class",1,0)</f>
        <v>1</v>
      </c>
      <c r="J4926" s="6" t="n">
        <f aca="false">IF(1_Data_EDA!B4927="Same Day",1,0)</f>
        <v>0</v>
      </c>
      <c r="K4926" s="6" t="n">
        <f aca="false">IF(1_Data_EDA!C4927="Corporate",1,0)</f>
        <v>0</v>
      </c>
      <c r="L4926" s="6" t="n">
        <f aca="false">IF(1_Data_EDA!C4927="Home Office",1,0)</f>
        <v>1</v>
      </c>
      <c r="M4926" s="6" t="n">
        <f aca="false">IF(1_Data_EDA!D4927="Europe",1,0)</f>
        <v>0</v>
      </c>
      <c r="N4926" s="6" t="n">
        <f aca="false">IF(1_Data_EDA!D4927="LATAM",1,0)</f>
        <v>1</v>
      </c>
      <c r="O4926" s="6" t="n">
        <f aca="false">IF(1_Data_EDA!D4927="Pacific Asia",1,0)</f>
        <v>0</v>
      </c>
      <c r="P4926" s="6" t="n">
        <f aca="false">IF(1_Data_EDA!D4927="USCA",1,0)</f>
        <v>0</v>
      </c>
      <c r="Q4926" s="6" t="n">
        <f aca="false">IF(C4926&gt;MEDIAN(C$5:C$8004),1,0)</f>
        <v>0</v>
      </c>
      <c r="R4926" s="6" t="n">
        <f aca="false">IF(D4926&gt;2,1,0)</f>
        <v>1</v>
      </c>
    </row>
    <row r="4927" customFormat="false" ht="15" hidden="false" customHeight="true" outlineLevel="0" collapsed="false">
      <c r="A4927" s="6" t="n">
        <f aca="false">1_Data_EDA!O4928</f>
        <v>1</v>
      </c>
      <c r="B4927" s="6" t="n">
        <f aca="false">1_Data_EDA!H4928</f>
        <v>4</v>
      </c>
      <c r="C4927" s="7" t="n">
        <f aca="false">1_Data_EDA!I4928</f>
        <v>49.97999954</v>
      </c>
      <c r="D4927" s="6" t="n">
        <f aca="false">1_Data_EDA!J4928</f>
        <v>4</v>
      </c>
      <c r="E4927" s="7" t="n">
        <f aca="false">1_Data_EDA!K4928</f>
        <v>199.9199982</v>
      </c>
      <c r="F4927" s="7" t="n">
        <f aca="false">1_Data_EDA!L4928</f>
        <v>17.98999977</v>
      </c>
      <c r="G4927" s="8" t="n">
        <f aca="false">1_Data_EDA!M4928</f>
        <v>0.090000004</v>
      </c>
      <c r="H4927" s="6" t="n">
        <f aca="false">IF(1_Data_EDA!B4928="First Class",1,0)</f>
        <v>0</v>
      </c>
      <c r="I4927" s="6" t="n">
        <f aca="false">IF(1_Data_EDA!B4928="Second Class",1,0)</f>
        <v>0</v>
      </c>
      <c r="J4927" s="6" t="n">
        <f aca="false">IF(1_Data_EDA!B4928="Same Day",1,0)</f>
        <v>0</v>
      </c>
      <c r="K4927" s="6" t="n">
        <f aca="false">IF(1_Data_EDA!C4928="Corporate",1,0)</f>
        <v>0</v>
      </c>
      <c r="L4927" s="6" t="n">
        <f aca="false">IF(1_Data_EDA!C4928="Home Office",1,0)</f>
        <v>0</v>
      </c>
      <c r="M4927" s="6" t="n">
        <f aca="false">IF(1_Data_EDA!D4928="Europe",1,0)</f>
        <v>0</v>
      </c>
      <c r="N4927" s="6" t="n">
        <f aca="false">IF(1_Data_EDA!D4928="LATAM",1,0)</f>
        <v>1</v>
      </c>
      <c r="O4927" s="6" t="n">
        <f aca="false">IF(1_Data_EDA!D4928="Pacific Asia",1,0)</f>
        <v>0</v>
      </c>
      <c r="P4927" s="6" t="n">
        <f aca="false">IF(1_Data_EDA!D4928="USCA",1,0)</f>
        <v>0</v>
      </c>
      <c r="Q4927" s="6" t="n">
        <f aca="false">IF(C4927&gt;MEDIAN(C$5:C$8004),1,0)</f>
        <v>0</v>
      </c>
      <c r="R4927" s="6" t="n">
        <f aca="false">IF(D4927&gt;2,1,0)</f>
        <v>1</v>
      </c>
    </row>
    <row r="4928" customFormat="false" ht="15" hidden="false" customHeight="true" outlineLevel="0" collapsed="false">
      <c r="A4928" s="6" t="n">
        <f aca="false">1_Data_EDA!O4929</f>
        <v>0</v>
      </c>
      <c r="B4928" s="6" t="n">
        <f aca="false">1_Data_EDA!H4929</f>
        <v>4</v>
      </c>
      <c r="C4928" s="7" t="n">
        <f aca="false">1_Data_EDA!I4929</f>
        <v>399.980011</v>
      </c>
      <c r="D4928" s="6" t="n">
        <f aca="false">1_Data_EDA!J4929</f>
        <v>1</v>
      </c>
      <c r="E4928" s="7" t="n">
        <f aca="false">1_Data_EDA!K4929</f>
        <v>399.980011</v>
      </c>
      <c r="F4928" s="7" t="n">
        <f aca="false">1_Data_EDA!L4929</f>
        <v>72</v>
      </c>
      <c r="G4928" s="8" t="n">
        <f aca="false">1_Data_EDA!M4929</f>
        <v>0.180000007</v>
      </c>
      <c r="H4928" s="6" t="n">
        <f aca="false">IF(1_Data_EDA!B4929="First Class",1,0)</f>
        <v>0</v>
      </c>
      <c r="I4928" s="6" t="n">
        <f aca="false">IF(1_Data_EDA!B4929="Second Class",1,0)</f>
        <v>0</v>
      </c>
      <c r="J4928" s="6" t="n">
        <f aca="false">IF(1_Data_EDA!B4929="Same Day",1,0)</f>
        <v>0</v>
      </c>
      <c r="K4928" s="6" t="n">
        <f aca="false">IF(1_Data_EDA!C4929="Corporate",1,0)</f>
        <v>0</v>
      </c>
      <c r="L4928" s="6" t="n">
        <f aca="false">IF(1_Data_EDA!C4929="Home Office",1,0)</f>
        <v>1</v>
      </c>
      <c r="M4928" s="6" t="n">
        <f aca="false">IF(1_Data_EDA!D4929="Europe",1,0)</f>
        <v>0</v>
      </c>
      <c r="N4928" s="6" t="n">
        <f aca="false">IF(1_Data_EDA!D4929="LATAM",1,0)</f>
        <v>0</v>
      </c>
      <c r="O4928" s="6" t="n">
        <f aca="false">IF(1_Data_EDA!D4929="Pacific Asia",1,0)</f>
        <v>1</v>
      </c>
      <c r="P4928" s="6" t="n">
        <f aca="false">IF(1_Data_EDA!D4929="USCA",1,0)</f>
        <v>0</v>
      </c>
      <c r="Q4928" s="6" t="n">
        <f aca="false">IF(C4928&gt;MEDIAN(C$5:C$8004),1,0)</f>
        <v>1</v>
      </c>
      <c r="R4928" s="6" t="n">
        <f aca="false">IF(D4928&gt;2,1,0)</f>
        <v>0</v>
      </c>
    </row>
    <row r="4929" customFormat="false" ht="15" hidden="false" customHeight="true" outlineLevel="0" collapsed="false">
      <c r="A4929" s="6" t="n">
        <f aca="false">1_Data_EDA!O4930</f>
        <v>0</v>
      </c>
      <c r="B4929" s="6" t="n">
        <f aca="false">1_Data_EDA!H4930</f>
        <v>4</v>
      </c>
      <c r="C4929" s="7" t="n">
        <f aca="false">1_Data_EDA!I4930</f>
        <v>50</v>
      </c>
      <c r="D4929" s="6" t="n">
        <f aca="false">1_Data_EDA!J4930</f>
        <v>1</v>
      </c>
      <c r="E4929" s="7" t="n">
        <f aca="false">1_Data_EDA!K4930</f>
        <v>50</v>
      </c>
      <c r="F4929" s="7" t="n">
        <f aca="false">1_Data_EDA!L4930</f>
        <v>3.5</v>
      </c>
      <c r="G4929" s="8" t="n">
        <f aca="false">1_Data_EDA!M4930</f>
        <v>0.07</v>
      </c>
      <c r="H4929" s="6" t="n">
        <f aca="false">IF(1_Data_EDA!B4930="First Class",1,0)</f>
        <v>0</v>
      </c>
      <c r="I4929" s="6" t="n">
        <f aca="false">IF(1_Data_EDA!B4930="Second Class",1,0)</f>
        <v>0</v>
      </c>
      <c r="J4929" s="6" t="n">
        <f aca="false">IF(1_Data_EDA!B4930="Same Day",1,0)</f>
        <v>0</v>
      </c>
      <c r="K4929" s="6" t="n">
        <f aca="false">IF(1_Data_EDA!C4930="Corporate",1,0)</f>
        <v>1</v>
      </c>
      <c r="L4929" s="6" t="n">
        <f aca="false">IF(1_Data_EDA!C4930="Home Office",1,0)</f>
        <v>0</v>
      </c>
      <c r="M4929" s="6" t="n">
        <f aca="false">IF(1_Data_EDA!D4930="Europe",1,0)</f>
        <v>0</v>
      </c>
      <c r="N4929" s="6" t="n">
        <f aca="false">IF(1_Data_EDA!D4930="LATAM",1,0)</f>
        <v>0</v>
      </c>
      <c r="O4929" s="6" t="n">
        <f aca="false">IF(1_Data_EDA!D4930="Pacific Asia",1,0)</f>
        <v>1</v>
      </c>
      <c r="P4929" s="6" t="n">
        <f aca="false">IF(1_Data_EDA!D4930="USCA",1,0)</f>
        <v>0</v>
      </c>
      <c r="Q4929" s="6" t="n">
        <f aca="false">IF(C4929&gt;MEDIAN(C$5:C$8004),1,0)</f>
        <v>0</v>
      </c>
      <c r="R4929" s="6" t="n">
        <f aca="false">IF(D4929&gt;2,1,0)</f>
        <v>0</v>
      </c>
    </row>
    <row r="4930" customFormat="false" ht="15" hidden="false" customHeight="true" outlineLevel="0" collapsed="false">
      <c r="A4930" s="6" t="n">
        <f aca="false">1_Data_EDA!O4931</f>
        <v>1</v>
      </c>
      <c r="B4930" s="6" t="n">
        <f aca="false">1_Data_EDA!H4931</f>
        <v>4</v>
      </c>
      <c r="C4930" s="7" t="n">
        <f aca="false">1_Data_EDA!I4931</f>
        <v>49.97999954</v>
      </c>
      <c r="D4930" s="6" t="n">
        <f aca="false">1_Data_EDA!J4931</f>
        <v>3</v>
      </c>
      <c r="E4930" s="7" t="n">
        <f aca="false">1_Data_EDA!K4931</f>
        <v>149.9400024</v>
      </c>
      <c r="F4930" s="7" t="n">
        <f aca="false">1_Data_EDA!L4931</f>
        <v>37.49000168</v>
      </c>
      <c r="G4930" s="8" t="n">
        <f aca="false">1_Data_EDA!M4931</f>
        <v>0.25</v>
      </c>
      <c r="H4930" s="6" t="n">
        <f aca="false">IF(1_Data_EDA!B4931="First Class",1,0)</f>
        <v>0</v>
      </c>
      <c r="I4930" s="6" t="n">
        <f aca="false">IF(1_Data_EDA!B4931="Second Class",1,0)</f>
        <v>0</v>
      </c>
      <c r="J4930" s="6" t="n">
        <f aca="false">IF(1_Data_EDA!B4931="Same Day",1,0)</f>
        <v>0</v>
      </c>
      <c r="K4930" s="6" t="n">
        <f aca="false">IF(1_Data_EDA!C4931="Corporate",1,0)</f>
        <v>0</v>
      </c>
      <c r="L4930" s="6" t="n">
        <f aca="false">IF(1_Data_EDA!C4931="Home Office",1,0)</f>
        <v>1</v>
      </c>
      <c r="M4930" s="6" t="n">
        <f aca="false">IF(1_Data_EDA!D4931="Europe",1,0)</f>
        <v>1</v>
      </c>
      <c r="N4930" s="6" t="n">
        <f aca="false">IF(1_Data_EDA!D4931="LATAM",1,0)</f>
        <v>0</v>
      </c>
      <c r="O4930" s="6" t="n">
        <f aca="false">IF(1_Data_EDA!D4931="Pacific Asia",1,0)</f>
        <v>0</v>
      </c>
      <c r="P4930" s="6" t="n">
        <f aca="false">IF(1_Data_EDA!D4931="USCA",1,0)</f>
        <v>0</v>
      </c>
      <c r="Q4930" s="6" t="n">
        <f aca="false">IF(C4930&gt;MEDIAN(C$5:C$8004),1,0)</f>
        <v>0</v>
      </c>
      <c r="R4930" s="6" t="n">
        <f aca="false">IF(D4930&gt;2,1,0)</f>
        <v>1</v>
      </c>
    </row>
    <row r="4931" customFormat="false" ht="15" hidden="false" customHeight="true" outlineLevel="0" collapsed="false">
      <c r="A4931" s="6" t="n">
        <f aca="false">1_Data_EDA!O4932</f>
        <v>0</v>
      </c>
      <c r="B4931" s="6" t="n">
        <f aca="false">1_Data_EDA!H4932</f>
        <v>0</v>
      </c>
      <c r="C4931" s="7" t="n">
        <f aca="false">1_Data_EDA!I4932</f>
        <v>199.9900055</v>
      </c>
      <c r="D4931" s="6" t="n">
        <f aca="false">1_Data_EDA!J4932</f>
        <v>1</v>
      </c>
      <c r="E4931" s="7" t="n">
        <f aca="false">1_Data_EDA!K4932</f>
        <v>199.9900055</v>
      </c>
      <c r="F4931" s="7" t="n">
        <f aca="false">1_Data_EDA!L4932</f>
        <v>34</v>
      </c>
      <c r="G4931" s="8" t="n">
        <f aca="false">1_Data_EDA!M4932</f>
        <v>0.170000002</v>
      </c>
      <c r="H4931" s="6" t="n">
        <f aca="false">IF(1_Data_EDA!B4932="First Class",1,0)</f>
        <v>0</v>
      </c>
      <c r="I4931" s="6" t="n">
        <f aca="false">IF(1_Data_EDA!B4932="Second Class",1,0)</f>
        <v>0</v>
      </c>
      <c r="J4931" s="6" t="n">
        <f aca="false">IF(1_Data_EDA!B4932="Same Day",1,0)</f>
        <v>1</v>
      </c>
      <c r="K4931" s="6" t="n">
        <f aca="false">IF(1_Data_EDA!C4932="Corporate",1,0)</f>
        <v>1</v>
      </c>
      <c r="L4931" s="6" t="n">
        <f aca="false">IF(1_Data_EDA!C4932="Home Office",1,0)</f>
        <v>0</v>
      </c>
      <c r="M4931" s="6" t="n">
        <f aca="false">IF(1_Data_EDA!D4932="Europe",1,0)</f>
        <v>0</v>
      </c>
      <c r="N4931" s="6" t="n">
        <f aca="false">IF(1_Data_EDA!D4932="LATAM",1,0)</f>
        <v>1</v>
      </c>
      <c r="O4931" s="6" t="n">
        <f aca="false">IF(1_Data_EDA!D4932="Pacific Asia",1,0)</f>
        <v>0</v>
      </c>
      <c r="P4931" s="6" t="n">
        <f aca="false">IF(1_Data_EDA!D4932="USCA",1,0)</f>
        <v>0</v>
      </c>
      <c r="Q4931" s="6" t="n">
        <f aca="false">IF(C4931&gt;MEDIAN(C$5:C$8004),1,0)</f>
        <v>1</v>
      </c>
      <c r="R4931" s="6" t="n">
        <f aca="false">IF(D4931&gt;2,1,0)</f>
        <v>0</v>
      </c>
    </row>
    <row r="4932" customFormat="false" ht="15" hidden="false" customHeight="true" outlineLevel="0" collapsed="false">
      <c r="A4932" s="6" t="n">
        <f aca="false">1_Data_EDA!O4933</f>
        <v>0</v>
      </c>
      <c r="B4932" s="6" t="n">
        <f aca="false">1_Data_EDA!H4933</f>
        <v>4</v>
      </c>
      <c r="C4932" s="7" t="n">
        <f aca="false">1_Data_EDA!I4933</f>
        <v>129.9900055</v>
      </c>
      <c r="D4932" s="6" t="n">
        <f aca="false">1_Data_EDA!J4933</f>
        <v>1</v>
      </c>
      <c r="E4932" s="7" t="n">
        <f aca="false">1_Data_EDA!K4933</f>
        <v>129.9900055</v>
      </c>
      <c r="F4932" s="7" t="n">
        <f aca="false">1_Data_EDA!L4933</f>
        <v>15.60000038</v>
      </c>
      <c r="G4932" s="8" t="n">
        <f aca="false">1_Data_EDA!M4933</f>
        <v>0.119999997</v>
      </c>
      <c r="H4932" s="6" t="n">
        <f aca="false">IF(1_Data_EDA!B4933="First Class",1,0)</f>
        <v>0</v>
      </c>
      <c r="I4932" s="6" t="n">
        <f aca="false">IF(1_Data_EDA!B4933="Second Class",1,0)</f>
        <v>0</v>
      </c>
      <c r="J4932" s="6" t="n">
        <f aca="false">IF(1_Data_EDA!B4933="Same Day",1,0)</f>
        <v>0</v>
      </c>
      <c r="K4932" s="6" t="n">
        <f aca="false">IF(1_Data_EDA!C4933="Corporate",1,0)</f>
        <v>0</v>
      </c>
      <c r="L4932" s="6" t="n">
        <f aca="false">IF(1_Data_EDA!C4933="Home Office",1,0)</f>
        <v>0</v>
      </c>
      <c r="M4932" s="6" t="n">
        <f aca="false">IF(1_Data_EDA!D4933="Europe",1,0)</f>
        <v>0</v>
      </c>
      <c r="N4932" s="6" t="n">
        <f aca="false">IF(1_Data_EDA!D4933="LATAM",1,0)</f>
        <v>0</v>
      </c>
      <c r="O4932" s="6" t="n">
        <f aca="false">IF(1_Data_EDA!D4933="Pacific Asia",1,0)</f>
        <v>1</v>
      </c>
      <c r="P4932" s="6" t="n">
        <f aca="false">IF(1_Data_EDA!D4933="USCA",1,0)</f>
        <v>0</v>
      </c>
      <c r="Q4932" s="6" t="n">
        <f aca="false">IF(C4932&gt;MEDIAN(C$5:C$8004),1,0)</f>
        <v>1</v>
      </c>
      <c r="R4932" s="6" t="n">
        <f aca="false">IF(D4932&gt;2,1,0)</f>
        <v>0</v>
      </c>
    </row>
    <row r="4933" customFormat="false" ht="15" hidden="false" customHeight="true" outlineLevel="0" collapsed="false">
      <c r="A4933" s="6" t="n">
        <f aca="false">1_Data_EDA!O4934</f>
        <v>1</v>
      </c>
      <c r="B4933" s="6" t="n">
        <f aca="false">1_Data_EDA!H4934</f>
        <v>1</v>
      </c>
      <c r="C4933" s="7" t="n">
        <f aca="false">1_Data_EDA!I4934</f>
        <v>30</v>
      </c>
      <c r="D4933" s="6" t="n">
        <f aca="false">1_Data_EDA!J4934</f>
        <v>3</v>
      </c>
      <c r="E4933" s="7" t="n">
        <f aca="false">1_Data_EDA!K4934</f>
        <v>90</v>
      </c>
      <c r="F4933" s="7" t="n">
        <f aca="false">1_Data_EDA!L4934</f>
        <v>16.20000076</v>
      </c>
      <c r="G4933" s="8" t="n">
        <f aca="false">1_Data_EDA!M4934</f>
        <v>0.180000007</v>
      </c>
      <c r="H4933" s="6" t="n">
        <f aca="false">IF(1_Data_EDA!B4934="First Class",1,0)</f>
        <v>1</v>
      </c>
      <c r="I4933" s="6" t="n">
        <f aca="false">IF(1_Data_EDA!B4934="Second Class",1,0)</f>
        <v>0</v>
      </c>
      <c r="J4933" s="6" t="n">
        <f aca="false">IF(1_Data_EDA!B4934="Same Day",1,0)</f>
        <v>0</v>
      </c>
      <c r="K4933" s="6" t="n">
        <f aca="false">IF(1_Data_EDA!C4934="Corporate",1,0)</f>
        <v>0</v>
      </c>
      <c r="L4933" s="6" t="n">
        <f aca="false">IF(1_Data_EDA!C4934="Home Office",1,0)</f>
        <v>0</v>
      </c>
      <c r="M4933" s="6" t="n">
        <f aca="false">IF(1_Data_EDA!D4934="Europe",1,0)</f>
        <v>0</v>
      </c>
      <c r="N4933" s="6" t="n">
        <f aca="false">IF(1_Data_EDA!D4934="LATAM",1,0)</f>
        <v>0</v>
      </c>
      <c r="O4933" s="6" t="n">
        <f aca="false">IF(1_Data_EDA!D4934="Pacific Asia",1,0)</f>
        <v>1</v>
      </c>
      <c r="P4933" s="6" t="n">
        <f aca="false">IF(1_Data_EDA!D4934="USCA",1,0)</f>
        <v>0</v>
      </c>
      <c r="Q4933" s="6" t="n">
        <f aca="false">IF(C4933&gt;MEDIAN(C$5:C$8004),1,0)</f>
        <v>0</v>
      </c>
      <c r="R4933" s="6" t="n">
        <f aca="false">IF(D4933&gt;2,1,0)</f>
        <v>1</v>
      </c>
    </row>
    <row r="4934" customFormat="false" ht="15" hidden="false" customHeight="true" outlineLevel="0" collapsed="false">
      <c r="A4934" s="6" t="n">
        <f aca="false">1_Data_EDA!O4935</f>
        <v>1</v>
      </c>
      <c r="B4934" s="6" t="n">
        <f aca="false">1_Data_EDA!H4935</f>
        <v>4</v>
      </c>
      <c r="C4934" s="7" t="n">
        <f aca="false">1_Data_EDA!I4935</f>
        <v>299.980011</v>
      </c>
      <c r="D4934" s="6" t="n">
        <f aca="false">1_Data_EDA!J4935</f>
        <v>1</v>
      </c>
      <c r="E4934" s="7" t="n">
        <f aca="false">1_Data_EDA!K4935</f>
        <v>299.980011</v>
      </c>
      <c r="F4934" s="7" t="n">
        <f aca="false">1_Data_EDA!L4935</f>
        <v>21</v>
      </c>
      <c r="G4934" s="8" t="n">
        <f aca="false">1_Data_EDA!M4935</f>
        <v>0.07</v>
      </c>
      <c r="H4934" s="6" t="n">
        <f aca="false">IF(1_Data_EDA!B4935="First Class",1,0)</f>
        <v>0</v>
      </c>
      <c r="I4934" s="6" t="n">
        <f aca="false">IF(1_Data_EDA!B4935="Second Class",1,0)</f>
        <v>0</v>
      </c>
      <c r="J4934" s="6" t="n">
        <f aca="false">IF(1_Data_EDA!B4935="Same Day",1,0)</f>
        <v>0</v>
      </c>
      <c r="K4934" s="6" t="n">
        <f aca="false">IF(1_Data_EDA!C4935="Corporate",1,0)</f>
        <v>0</v>
      </c>
      <c r="L4934" s="6" t="n">
        <f aca="false">IF(1_Data_EDA!C4935="Home Office",1,0)</f>
        <v>0</v>
      </c>
      <c r="M4934" s="6" t="n">
        <f aca="false">IF(1_Data_EDA!D4935="Europe",1,0)</f>
        <v>0</v>
      </c>
      <c r="N4934" s="6" t="n">
        <f aca="false">IF(1_Data_EDA!D4935="LATAM",1,0)</f>
        <v>0</v>
      </c>
      <c r="O4934" s="6" t="n">
        <f aca="false">IF(1_Data_EDA!D4935="Pacific Asia",1,0)</f>
        <v>1</v>
      </c>
      <c r="P4934" s="6" t="n">
        <f aca="false">IF(1_Data_EDA!D4935="USCA",1,0)</f>
        <v>0</v>
      </c>
      <c r="Q4934" s="6" t="n">
        <f aca="false">IF(C4934&gt;MEDIAN(C$5:C$8004),1,0)</f>
        <v>1</v>
      </c>
      <c r="R4934" s="6" t="n">
        <f aca="false">IF(D4934&gt;2,1,0)</f>
        <v>0</v>
      </c>
    </row>
    <row r="4935" customFormat="false" ht="15" hidden="false" customHeight="true" outlineLevel="0" collapsed="false">
      <c r="A4935" s="6" t="n">
        <f aca="false">1_Data_EDA!O4936</f>
        <v>1</v>
      </c>
      <c r="B4935" s="6" t="n">
        <f aca="false">1_Data_EDA!H4936</f>
        <v>4</v>
      </c>
      <c r="C4935" s="7" t="n">
        <f aca="false">1_Data_EDA!I4936</f>
        <v>299.980011</v>
      </c>
      <c r="D4935" s="6" t="n">
        <f aca="false">1_Data_EDA!J4936</f>
        <v>1</v>
      </c>
      <c r="E4935" s="7" t="n">
        <f aca="false">1_Data_EDA!K4936</f>
        <v>299.980011</v>
      </c>
      <c r="F4935" s="7" t="n">
        <f aca="false">1_Data_EDA!L4936</f>
        <v>15</v>
      </c>
      <c r="G4935" s="8" t="n">
        <f aca="false">1_Data_EDA!M4936</f>
        <v>0.050000001</v>
      </c>
      <c r="H4935" s="6" t="n">
        <f aca="false">IF(1_Data_EDA!B4936="First Class",1,0)</f>
        <v>0</v>
      </c>
      <c r="I4935" s="6" t="n">
        <f aca="false">IF(1_Data_EDA!B4936="Second Class",1,0)</f>
        <v>0</v>
      </c>
      <c r="J4935" s="6" t="n">
        <f aca="false">IF(1_Data_EDA!B4936="Same Day",1,0)</f>
        <v>0</v>
      </c>
      <c r="K4935" s="6" t="n">
        <f aca="false">IF(1_Data_EDA!C4936="Corporate",1,0)</f>
        <v>0</v>
      </c>
      <c r="L4935" s="6" t="n">
        <f aca="false">IF(1_Data_EDA!C4936="Home Office",1,0)</f>
        <v>0</v>
      </c>
      <c r="M4935" s="6" t="n">
        <f aca="false">IF(1_Data_EDA!D4936="Europe",1,0)</f>
        <v>0</v>
      </c>
      <c r="N4935" s="6" t="n">
        <f aca="false">IF(1_Data_EDA!D4936="LATAM",1,0)</f>
        <v>1</v>
      </c>
      <c r="O4935" s="6" t="n">
        <f aca="false">IF(1_Data_EDA!D4936="Pacific Asia",1,0)</f>
        <v>0</v>
      </c>
      <c r="P4935" s="6" t="n">
        <f aca="false">IF(1_Data_EDA!D4936="USCA",1,0)</f>
        <v>0</v>
      </c>
      <c r="Q4935" s="6" t="n">
        <f aca="false">IF(C4935&gt;MEDIAN(C$5:C$8004),1,0)</f>
        <v>1</v>
      </c>
      <c r="R4935" s="6" t="n">
        <f aca="false">IF(D4935&gt;2,1,0)</f>
        <v>0</v>
      </c>
    </row>
    <row r="4936" customFormat="false" ht="15" hidden="false" customHeight="true" outlineLevel="0" collapsed="false">
      <c r="A4936" s="6" t="n">
        <f aca="false">1_Data_EDA!O4937</f>
        <v>0</v>
      </c>
      <c r="B4936" s="6" t="n">
        <f aca="false">1_Data_EDA!H4937</f>
        <v>4</v>
      </c>
      <c r="C4936" s="7" t="n">
        <f aca="false">1_Data_EDA!I4937</f>
        <v>129.9900055</v>
      </c>
      <c r="D4936" s="6" t="n">
        <f aca="false">1_Data_EDA!J4937</f>
        <v>1</v>
      </c>
      <c r="E4936" s="7" t="n">
        <f aca="false">1_Data_EDA!K4937</f>
        <v>129.9900055</v>
      </c>
      <c r="F4936" s="7" t="n">
        <f aca="false">1_Data_EDA!L4937</f>
        <v>19.5</v>
      </c>
      <c r="G4936" s="8" t="n">
        <f aca="false">1_Data_EDA!M4937</f>
        <v>0.150000006</v>
      </c>
      <c r="H4936" s="6" t="n">
        <f aca="false">IF(1_Data_EDA!B4937="First Class",1,0)</f>
        <v>0</v>
      </c>
      <c r="I4936" s="6" t="n">
        <f aca="false">IF(1_Data_EDA!B4937="Second Class",1,0)</f>
        <v>0</v>
      </c>
      <c r="J4936" s="6" t="n">
        <f aca="false">IF(1_Data_EDA!B4937="Same Day",1,0)</f>
        <v>0</v>
      </c>
      <c r="K4936" s="6" t="n">
        <f aca="false">IF(1_Data_EDA!C4937="Corporate",1,0)</f>
        <v>0</v>
      </c>
      <c r="L4936" s="6" t="n">
        <f aca="false">IF(1_Data_EDA!C4937="Home Office",1,0)</f>
        <v>1</v>
      </c>
      <c r="M4936" s="6" t="n">
        <f aca="false">IF(1_Data_EDA!D4937="Europe",1,0)</f>
        <v>0</v>
      </c>
      <c r="N4936" s="6" t="n">
        <f aca="false">IF(1_Data_EDA!D4937="LATAM",1,0)</f>
        <v>0</v>
      </c>
      <c r="O4936" s="6" t="n">
        <f aca="false">IF(1_Data_EDA!D4937="Pacific Asia",1,0)</f>
        <v>0</v>
      </c>
      <c r="P4936" s="6" t="n">
        <f aca="false">IF(1_Data_EDA!D4937="USCA",1,0)</f>
        <v>0</v>
      </c>
      <c r="Q4936" s="6" t="n">
        <f aca="false">IF(C4936&gt;MEDIAN(C$5:C$8004),1,0)</f>
        <v>1</v>
      </c>
      <c r="R4936" s="6" t="n">
        <f aca="false">IF(D4936&gt;2,1,0)</f>
        <v>0</v>
      </c>
    </row>
    <row r="4937" customFormat="false" ht="15" hidden="false" customHeight="true" outlineLevel="0" collapsed="false">
      <c r="A4937" s="6" t="n">
        <f aca="false">1_Data_EDA!O4938</f>
        <v>1</v>
      </c>
      <c r="B4937" s="6" t="n">
        <f aca="false">1_Data_EDA!H4938</f>
        <v>4</v>
      </c>
      <c r="C4937" s="7" t="n">
        <f aca="false">1_Data_EDA!I4938</f>
        <v>50</v>
      </c>
      <c r="D4937" s="6" t="n">
        <f aca="false">1_Data_EDA!J4938</f>
        <v>3</v>
      </c>
      <c r="E4937" s="7" t="n">
        <f aca="false">1_Data_EDA!K4938</f>
        <v>150</v>
      </c>
      <c r="F4937" s="7" t="n">
        <f aca="false">1_Data_EDA!L4938</f>
        <v>0</v>
      </c>
      <c r="G4937" s="8" t="n">
        <f aca="false">1_Data_EDA!M4938</f>
        <v>0</v>
      </c>
      <c r="H4937" s="6" t="n">
        <f aca="false">IF(1_Data_EDA!B4938="First Class",1,0)</f>
        <v>0</v>
      </c>
      <c r="I4937" s="6" t="n">
        <f aca="false">IF(1_Data_EDA!B4938="Second Class",1,0)</f>
        <v>0</v>
      </c>
      <c r="J4937" s="6" t="n">
        <f aca="false">IF(1_Data_EDA!B4938="Same Day",1,0)</f>
        <v>0</v>
      </c>
      <c r="K4937" s="6" t="n">
        <f aca="false">IF(1_Data_EDA!C4938="Corporate",1,0)</f>
        <v>0</v>
      </c>
      <c r="L4937" s="6" t="n">
        <f aca="false">IF(1_Data_EDA!C4938="Home Office",1,0)</f>
        <v>1</v>
      </c>
      <c r="M4937" s="6" t="n">
        <f aca="false">IF(1_Data_EDA!D4938="Europe",1,0)</f>
        <v>1</v>
      </c>
      <c r="N4937" s="6" t="n">
        <f aca="false">IF(1_Data_EDA!D4938="LATAM",1,0)</f>
        <v>0</v>
      </c>
      <c r="O4937" s="6" t="n">
        <f aca="false">IF(1_Data_EDA!D4938="Pacific Asia",1,0)</f>
        <v>0</v>
      </c>
      <c r="P4937" s="6" t="n">
        <f aca="false">IF(1_Data_EDA!D4938="USCA",1,0)</f>
        <v>0</v>
      </c>
      <c r="Q4937" s="6" t="n">
        <f aca="false">IF(C4937&gt;MEDIAN(C$5:C$8004),1,0)</f>
        <v>0</v>
      </c>
      <c r="R4937" s="6" t="n">
        <f aca="false">IF(D4937&gt;2,1,0)</f>
        <v>1</v>
      </c>
    </row>
    <row r="4938" customFormat="false" ht="15" hidden="false" customHeight="true" outlineLevel="0" collapsed="false">
      <c r="A4938" s="6" t="n">
        <f aca="false">1_Data_EDA!O4939</f>
        <v>1</v>
      </c>
      <c r="B4938" s="6" t="n">
        <f aca="false">1_Data_EDA!H4939</f>
        <v>4</v>
      </c>
      <c r="C4938" s="7" t="n">
        <f aca="false">1_Data_EDA!I4939</f>
        <v>99.98999786</v>
      </c>
      <c r="D4938" s="6" t="n">
        <f aca="false">1_Data_EDA!J4939</f>
        <v>2</v>
      </c>
      <c r="E4938" s="7" t="n">
        <f aca="false">1_Data_EDA!K4939</f>
        <v>199.9799957</v>
      </c>
      <c r="F4938" s="7" t="n">
        <f aca="false">1_Data_EDA!L4939</f>
        <v>32</v>
      </c>
      <c r="G4938" s="8" t="n">
        <f aca="false">1_Data_EDA!M4939</f>
        <v>0.159999996</v>
      </c>
      <c r="H4938" s="6" t="n">
        <f aca="false">IF(1_Data_EDA!B4939="First Class",1,0)</f>
        <v>0</v>
      </c>
      <c r="I4938" s="6" t="n">
        <f aca="false">IF(1_Data_EDA!B4939="Second Class",1,0)</f>
        <v>0</v>
      </c>
      <c r="J4938" s="6" t="n">
        <f aca="false">IF(1_Data_EDA!B4939="Same Day",1,0)</f>
        <v>0</v>
      </c>
      <c r="K4938" s="6" t="n">
        <f aca="false">IF(1_Data_EDA!C4939="Corporate",1,0)</f>
        <v>0</v>
      </c>
      <c r="L4938" s="6" t="n">
        <f aca="false">IF(1_Data_EDA!C4939="Home Office",1,0)</f>
        <v>0</v>
      </c>
      <c r="M4938" s="6" t="n">
        <f aca="false">IF(1_Data_EDA!D4939="Europe",1,0)</f>
        <v>0</v>
      </c>
      <c r="N4938" s="6" t="n">
        <f aca="false">IF(1_Data_EDA!D4939="LATAM",1,0)</f>
        <v>1</v>
      </c>
      <c r="O4938" s="6" t="n">
        <f aca="false">IF(1_Data_EDA!D4939="Pacific Asia",1,0)</f>
        <v>0</v>
      </c>
      <c r="P4938" s="6" t="n">
        <f aca="false">IF(1_Data_EDA!D4939="USCA",1,0)</f>
        <v>0</v>
      </c>
      <c r="Q4938" s="6" t="n">
        <f aca="false">IF(C4938&gt;MEDIAN(C$5:C$8004),1,0)</f>
        <v>1</v>
      </c>
      <c r="R4938" s="6" t="n">
        <f aca="false">IF(D4938&gt;2,1,0)</f>
        <v>0</v>
      </c>
    </row>
    <row r="4939" customFormat="false" ht="15" hidden="false" customHeight="true" outlineLevel="0" collapsed="false">
      <c r="A4939" s="6" t="n">
        <f aca="false">1_Data_EDA!O4940</f>
        <v>1</v>
      </c>
      <c r="B4939" s="6" t="n">
        <f aca="false">1_Data_EDA!H4940</f>
        <v>4</v>
      </c>
      <c r="C4939" s="7" t="n">
        <f aca="false">1_Data_EDA!I4940</f>
        <v>59.99000168</v>
      </c>
      <c r="D4939" s="6" t="n">
        <f aca="false">1_Data_EDA!J4940</f>
        <v>1</v>
      </c>
      <c r="E4939" s="7" t="n">
        <f aca="false">1_Data_EDA!K4940</f>
        <v>59.99000168</v>
      </c>
      <c r="F4939" s="7" t="n">
        <f aca="false">1_Data_EDA!L4940</f>
        <v>9</v>
      </c>
      <c r="G4939" s="8" t="n">
        <f aca="false">1_Data_EDA!M4940</f>
        <v>0.150000006</v>
      </c>
      <c r="H4939" s="6" t="n">
        <f aca="false">IF(1_Data_EDA!B4940="First Class",1,0)</f>
        <v>0</v>
      </c>
      <c r="I4939" s="6" t="n">
        <f aca="false">IF(1_Data_EDA!B4940="Second Class",1,0)</f>
        <v>0</v>
      </c>
      <c r="J4939" s="6" t="n">
        <f aca="false">IF(1_Data_EDA!B4940="Same Day",1,0)</f>
        <v>0</v>
      </c>
      <c r="K4939" s="6" t="n">
        <f aca="false">IF(1_Data_EDA!C4940="Corporate",1,0)</f>
        <v>0</v>
      </c>
      <c r="L4939" s="6" t="n">
        <f aca="false">IF(1_Data_EDA!C4940="Home Office",1,0)</f>
        <v>1</v>
      </c>
      <c r="M4939" s="6" t="n">
        <f aca="false">IF(1_Data_EDA!D4940="Europe",1,0)</f>
        <v>1</v>
      </c>
      <c r="N4939" s="6" t="n">
        <f aca="false">IF(1_Data_EDA!D4940="LATAM",1,0)</f>
        <v>0</v>
      </c>
      <c r="O4939" s="6" t="n">
        <f aca="false">IF(1_Data_EDA!D4940="Pacific Asia",1,0)</f>
        <v>0</v>
      </c>
      <c r="P4939" s="6" t="n">
        <f aca="false">IF(1_Data_EDA!D4940="USCA",1,0)</f>
        <v>0</v>
      </c>
      <c r="Q4939" s="6" t="n">
        <f aca="false">IF(C4939&gt;MEDIAN(C$5:C$8004),1,0)</f>
        <v>0</v>
      </c>
      <c r="R4939" s="6" t="n">
        <f aca="false">IF(D4939&gt;2,1,0)</f>
        <v>0</v>
      </c>
    </row>
    <row r="4940" customFormat="false" ht="15" hidden="false" customHeight="true" outlineLevel="0" collapsed="false">
      <c r="A4940" s="6" t="n">
        <f aca="false">1_Data_EDA!O4941</f>
        <v>0</v>
      </c>
      <c r="B4940" s="6" t="n">
        <f aca="false">1_Data_EDA!H4941</f>
        <v>4</v>
      </c>
      <c r="C4940" s="7" t="n">
        <f aca="false">1_Data_EDA!I4941</f>
        <v>19.98999977</v>
      </c>
      <c r="D4940" s="6" t="n">
        <f aca="false">1_Data_EDA!J4941</f>
        <v>1</v>
      </c>
      <c r="E4940" s="7" t="n">
        <f aca="false">1_Data_EDA!K4941</f>
        <v>19.98999977</v>
      </c>
      <c r="F4940" s="7" t="n">
        <f aca="false">1_Data_EDA!L4941</f>
        <v>5</v>
      </c>
      <c r="G4940" s="8" t="n">
        <f aca="false">1_Data_EDA!M4941</f>
        <v>0.25</v>
      </c>
      <c r="H4940" s="6" t="n">
        <f aca="false">IF(1_Data_EDA!B4941="First Class",1,0)</f>
        <v>0</v>
      </c>
      <c r="I4940" s="6" t="n">
        <f aca="false">IF(1_Data_EDA!B4941="Second Class",1,0)</f>
        <v>0</v>
      </c>
      <c r="J4940" s="6" t="n">
        <f aca="false">IF(1_Data_EDA!B4941="Same Day",1,0)</f>
        <v>0</v>
      </c>
      <c r="K4940" s="6" t="n">
        <f aca="false">IF(1_Data_EDA!C4941="Corporate",1,0)</f>
        <v>1</v>
      </c>
      <c r="L4940" s="6" t="n">
        <f aca="false">IF(1_Data_EDA!C4941="Home Office",1,0)</f>
        <v>0</v>
      </c>
      <c r="M4940" s="6" t="n">
        <f aca="false">IF(1_Data_EDA!D4941="Europe",1,0)</f>
        <v>0</v>
      </c>
      <c r="N4940" s="6" t="n">
        <f aca="false">IF(1_Data_EDA!D4941="LATAM",1,0)</f>
        <v>1</v>
      </c>
      <c r="O4940" s="6" t="n">
        <f aca="false">IF(1_Data_EDA!D4941="Pacific Asia",1,0)</f>
        <v>0</v>
      </c>
      <c r="P4940" s="6" t="n">
        <f aca="false">IF(1_Data_EDA!D4941="USCA",1,0)</f>
        <v>0</v>
      </c>
      <c r="Q4940" s="6" t="n">
        <f aca="false">IF(C4940&gt;MEDIAN(C$5:C$8004),1,0)</f>
        <v>0</v>
      </c>
      <c r="R4940" s="6" t="n">
        <f aca="false">IF(D4940&gt;2,1,0)</f>
        <v>0</v>
      </c>
    </row>
    <row r="4941" customFormat="false" ht="15" hidden="false" customHeight="true" outlineLevel="0" collapsed="false">
      <c r="A4941" s="6" t="n">
        <f aca="false">1_Data_EDA!O4942</f>
        <v>1</v>
      </c>
      <c r="B4941" s="6" t="n">
        <f aca="false">1_Data_EDA!H4942</f>
        <v>1</v>
      </c>
      <c r="C4941" s="7" t="n">
        <f aca="false">1_Data_EDA!I4942</f>
        <v>399.980011</v>
      </c>
      <c r="D4941" s="6" t="n">
        <f aca="false">1_Data_EDA!J4942</f>
        <v>1</v>
      </c>
      <c r="E4941" s="7" t="n">
        <f aca="false">1_Data_EDA!K4942</f>
        <v>399.980011</v>
      </c>
      <c r="F4941" s="7" t="n">
        <f aca="false">1_Data_EDA!L4942</f>
        <v>28</v>
      </c>
      <c r="G4941" s="8" t="n">
        <f aca="false">1_Data_EDA!M4942</f>
        <v>0.07</v>
      </c>
      <c r="H4941" s="6" t="n">
        <f aca="false">IF(1_Data_EDA!B4942="First Class",1,0)</f>
        <v>1</v>
      </c>
      <c r="I4941" s="6" t="n">
        <f aca="false">IF(1_Data_EDA!B4942="Second Class",1,0)</f>
        <v>0</v>
      </c>
      <c r="J4941" s="6" t="n">
        <f aca="false">IF(1_Data_EDA!B4942="Same Day",1,0)</f>
        <v>0</v>
      </c>
      <c r="K4941" s="6" t="n">
        <f aca="false">IF(1_Data_EDA!C4942="Corporate",1,0)</f>
        <v>1</v>
      </c>
      <c r="L4941" s="6" t="n">
        <f aca="false">IF(1_Data_EDA!C4942="Home Office",1,0)</f>
        <v>0</v>
      </c>
      <c r="M4941" s="6" t="n">
        <f aca="false">IF(1_Data_EDA!D4942="Europe",1,0)</f>
        <v>0</v>
      </c>
      <c r="N4941" s="6" t="n">
        <f aca="false">IF(1_Data_EDA!D4942="LATAM",1,0)</f>
        <v>0</v>
      </c>
      <c r="O4941" s="6" t="n">
        <f aca="false">IF(1_Data_EDA!D4942="Pacific Asia",1,0)</f>
        <v>0</v>
      </c>
      <c r="P4941" s="6" t="n">
        <f aca="false">IF(1_Data_EDA!D4942="USCA",1,0)</f>
        <v>0</v>
      </c>
      <c r="Q4941" s="6" t="n">
        <f aca="false">IF(C4941&gt;MEDIAN(C$5:C$8004),1,0)</f>
        <v>1</v>
      </c>
      <c r="R4941" s="6" t="n">
        <f aca="false">IF(D4941&gt;2,1,0)</f>
        <v>0</v>
      </c>
    </row>
    <row r="4942" customFormat="false" ht="15" hidden="false" customHeight="true" outlineLevel="0" collapsed="false">
      <c r="A4942" s="6" t="n">
        <f aca="false">1_Data_EDA!O4943</f>
        <v>0</v>
      </c>
      <c r="B4942" s="6" t="n">
        <f aca="false">1_Data_EDA!H4943</f>
        <v>4</v>
      </c>
      <c r="C4942" s="7" t="n">
        <f aca="false">1_Data_EDA!I4943</f>
        <v>24.98999977</v>
      </c>
      <c r="D4942" s="6" t="n">
        <f aca="false">1_Data_EDA!J4943</f>
        <v>2</v>
      </c>
      <c r="E4942" s="7" t="n">
        <f aca="false">1_Data_EDA!K4943</f>
        <v>49.97999954</v>
      </c>
      <c r="F4942" s="7" t="n">
        <f aca="false">1_Data_EDA!L4943</f>
        <v>9</v>
      </c>
      <c r="G4942" s="8" t="n">
        <f aca="false">1_Data_EDA!M4943</f>
        <v>0.180000007</v>
      </c>
      <c r="H4942" s="6" t="n">
        <f aca="false">IF(1_Data_EDA!B4943="First Class",1,0)</f>
        <v>0</v>
      </c>
      <c r="I4942" s="6" t="n">
        <f aca="false">IF(1_Data_EDA!B4943="Second Class",1,0)</f>
        <v>0</v>
      </c>
      <c r="J4942" s="6" t="n">
        <f aca="false">IF(1_Data_EDA!B4943="Same Day",1,0)</f>
        <v>0</v>
      </c>
      <c r="K4942" s="6" t="n">
        <f aca="false">IF(1_Data_EDA!C4943="Corporate",1,0)</f>
        <v>1</v>
      </c>
      <c r="L4942" s="6" t="n">
        <f aca="false">IF(1_Data_EDA!C4943="Home Office",1,0)</f>
        <v>0</v>
      </c>
      <c r="M4942" s="6" t="n">
        <f aca="false">IF(1_Data_EDA!D4943="Europe",1,0)</f>
        <v>0</v>
      </c>
      <c r="N4942" s="6" t="n">
        <f aca="false">IF(1_Data_EDA!D4943="LATAM",1,0)</f>
        <v>1</v>
      </c>
      <c r="O4942" s="6" t="n">
        <f aca="false">IF(1_Data_EDA!D4943="Pacific Asia",1,0)</f>
        <v>0</v>
      </c>
      <c r="P4942" s="6" t="n">
        <f aca="false">IF(1_Data_EDA!D4943="USCA",1,0)</f>
        <v>0</v>
      </c>
      <c r="Q4942" s="6" t="n">
        <f aca="false">IF(C4942&gt;MEDIAN(C$5:C$8004),1,0)</f>
        <v>0</v>
      </c>
      <c r="R4942" s="6" t="n">
        <f aca="false">IF(D4942&gt;2,1,0)</f>
        <v>0</v>
      </c>
    </row>
    <row r="4943" customFormat="false" ht="15" hidden="false" customHeight="true" outlineLevel="0" collapsed="false">
      <c r="A4943" s="6" t="n">
        <f aca="false">1_Data_EDA!O4944</f>
        <v>1</v>
      </c>
      <c r="B4943" s="6" t="n">
        <f aca="false">1_Data_EDA!H4944</f>
        <v>2</v>
      </c>
      <c r="C4943" s="7" t="n">
        <f aca="false">1_Data_EDA!I4944</f>
        <v>50</v>
      </c>
      <c r="D4943" s="6" t="n">
        <f aca="false">1_Data_EDA!J4944</f>
        <v>4</v>
      </c>
      <c r="E4943" s="7" t="n">
        <f aca="false">1_Data_EDA!K4944</f>
        <v>200</v>
      </c>
      <c r="F4943" s="7" t="n">
        <f aca="false">1_Data_EDA!L4944</f>
        <v>32</v>
      </c>
      <c r="G4943" s="8" t="n">
        <f aca="false">1_Data_EDA!M4944</f>
        <v>0.159999996</v>
      </c>
      <c r="H4943" s="6" t="n">
        <f aca="false">IF(1_Data_EDA!B4944="First Class",1,0)</f>
        <v>0</v>
      </c>
      <c r="I4943" s="6" t="n">
        <f aca="false">IF(1_Data_EDA!B4944="Second Class",1,0)</f>
        <v>1</v>
      </c>
      <c r="J4943" s="6" t="n">
        <f aca="false">IF(1_Data_EDA!B4944="Same Day",1,0)</f>
        <v>0</v>
      </c>
      <c r="K4943" s="6" t="n">
        <f aca="false">IF(1_Data_EDA!C4944="Corporate",1,0)</f>
        <v>0</v>
      </c>
      <c r="L4943" s="6" t="n">
        <f aca="false">IF(1_Data_EDA!C4944="Home Office",1,0)</f>
        <v>0</v>
      </c>
      <c r="M4943" s="6" t="n">
        <f aca="false">IF(1_Data_EDA!D4944="Europe",1,0)</f>
        <v>1</v>
      </c>
      <c r="N4943" s="6" t="n">
        <f aca="false">IF(1_Data_EDA!D4944="LATAM",1,0)</f>
        <v>0</v>
      </c>
      <c r="O4943" s="6" t="n">
        <f aca="false">IF(1_Data_EDA!D4944="Pacific Asia",1,0)</f>
        <v>0</v>
      </c>
      <c r="P4943" s="6" t="n">
        <f aca="false">IF(1_Data_EDA!D4944="USCA",1,0)</f>
        <v>0</v>
      </c>
      <c r="Q4943" s="6" t="n">
        <f aca="false">IF(C4943&gt;MEDIAN(C$5:C$8004),1,0)</f>
        <v>0</v>
      </c>
      <c r="R4943" s="6" t="n">
        <f aca="false">IF(D4943&gt;2,1,0)</f>
        <v>1</v>
      </c>
    </row>
    <row r="4944" customFormat="false" ht="15" hidden="false" customHeight="true" outlineLevel="0" collapsed="false">
      <c r="A4944" s="6" t="n">
        <f aca="false">1_Data_EDA!O4945</f>
        <v>1</v>
      </c>
      <c r="B4944" s="6" t="n">
        <f aca="false">1_Data_EDA!H4945</f>
        <v>4</v>
      </c>
      <c r="C4944" s="7" t="n">
        <f aca="false">1_Data_EDA!I4945</f>
        <v>299.980011</v>
      </c>
      <c r="D4944" s="6" t="n">
        <f aca="false">1_Data_EDA!J4945</f>
        <v>1</v>
      </c>
      <c r="E4944" s="7" t="n">
        <f aca="false">1_Data_EDA!K4945</f>
        <v>299.980011</v>
      </c>
      <c r="F4944" s="7" t="n">
        <f aca="false">1_Data_EDA!L4945</f>
        <v>27</v>
      </c>
      <c r="G4944" s="8" t="n">
        <f aca="false">1_Data_EDA!M4945</f>
        <v>0.090000004</v>
      </c>
      <c r="H4944" s="6" t="n">
        <f aca="false">IF(1_Data_EDA!B4945="First Class",1,0)</f>
        <v>0</v>
      </c>
      <c r="I4944" s="6" t="n">
        <f aca="false">IF(1_Data_EDA!B4945="Second Class",1,0)</f>
        <v>0</v>
      </c>
      <c r="J4944" s="6" t="n">
        <f aca="false">IF(1_Data_EDA!B4945="Same Day",1,0)</f>
        <v>0</v>
      </c>
      <c r="K4944" s="6" t="n">
        <f aca="false">IF(1_Data_EDA!C4945="Corporate",1,0)</f>
        <v>1</v>
      </c>
      <c r="L4944" s="6" t="n">
        <f aca="false">IF(1_Data_EDA!C4945="Home Office",1,0)</f>
        <v>0</v>
      </c>
      <c r="M4944" s="6" t="n">
        <f aca="false">IF(1_Data_EDA!D4945="Europe",1,0)</f>
        <v>0</v>
      </c>
      <c r="N4944" s="6" t="n">
        <f aca="false">IF(1_Data_EDA!D4945="LATAM",1,0)</f>
        <v>0</v>
      </c>
      <c r="O4944" s="6" t="n">
        <f aca="false">IF(1_Data_EDA!D4945="Pacific Asia",1,0)</f>
        <v>1</v>
      </c>
      <c r="P4944" s="6" t="n">
        <f aca="false">IF(1_Data_EDA!D4945="USCA",1,0)</f>
        <v>0</v>
      </c>
      <c r="Q4944" s="6" t="n">
        <f aca="false">IF(C4944&gt;MEDIAN(C$5:C$8004),1,0)</f>
        <v>1</v>
      </c>
      <c r="R4944" s="6" t="n">
        <f aca="false">IF(D4944&gt;2,1,0)</f>
        <v>0</v>
      </c>
    </row>
    <row r="4945" customFormat="false" ht="15" hidden="false" customHeight="true" outlineLevel="0" collapsed="false">
      <c r="A4945" s="6" t="n">
        <f aca="false">1_Data_EDA!O4946</f>
        <v>0</v>
      </c>
      <c r="B4945" s="6" t="n">
        <f aca="false">1_Data_EDA!H4946</f>
        <v>4</v>
      </c>
      <c r="C4945" s="7" t="n">
        <f aca="false">1_Data_EDA!I4946</f>
        <v>24.98999977</v>
      </c>
      <c r="D4945" s="6" t="n">
        <f aca="false">1_Data_EDA!J4946</f>
        <v>2</v>
      </c>
      <c r="E4945" s="7" t="n">
        <f aca="false">1_Data_EDA!K4946</f>
        <v>49.97999954</v>
      </c>
      <c r="F4945" s="7" t="n">
        <f aca="false">1_Data_EDA!L4946</f>
        <v>8.5</v>
      </c>
      <c r="G4945" s="8" t="n">
        <f aca="false">1_Data_EDA!M4946</f>
        <v>0.170000002</v>
      </c>
      <c r="H4945" s="6" t="n">
        <f aca="false">IF(1_Data_EDA!B4946="First Class",1,0)</f>
        <v>0</v>
      </c>
      <c r="I4945" s="6" t="n">
        <f aca="false">IF(1_Data_EDA!B4946="Second Class",1,0)</f>
        <v>0</v>
      </c>
      <c r="J4945" s="6" t="n">
        <f aca="false">IF(1_Data_EDA!B4946="Same Day",1,0)</f>
        <v>0</v>
      </c>
      <c r="K4945" s="6" t="n">
        <f aca="false">IF(1_Data_EDA!C4946="Corporate",1,0)</f>
        <v>1</v>
      </c>
      <c r="L4945" s="6" t="n">
        <f aca="false">IF(1_Data_EDA!C4946="Home Office",1,0)</f>
        <v>0</v>
      </c>
      <c r="M4945" s="6" t="n">
        <f aca="false">IF(1_Data_EDA!D4946="Europe",1,0)</f>
        <v>0</v>
      </c>
      <c r="N4945" s="6" t="n">
        <f aca="false">IF(1_Data_EDA!D4946="LATAM",1,0)</f>
        <v>1</v>
      </c>
      <c r="O4945" s="6" t="n">
        <f aca="false">IF(1_Data_EDA!D4946="Pacific Asia",1,0)</f>
        <v>0</v>
      </c>
      <c r="P4945" s="6" t="n">
        <f aca="false">IF(1_Data_EDA!D4946="USCA",1,0)</f>
        <v>0</v>
      </c>
      <c r="Q4945" s="6" t="n">
        <f aca="false">IF(C4945&gt;MEDIAN(C$5:C$8004),1,0)</f>
        <v>0</v>
      </c>
      <c r="R4945" s="6" t="n">
        <f aca="false">IF(D4945&gt;2,1,0)</f>
        <v>0</v>
      </c>
    </row>
    <row r="4946" customFormat="false" ht="15" hidden="false" customHeight="true" outlineLevel="0" collapsed="false">
      <c r="A4946" s="6" t="n">
        <f aca="false">1_Data_EDA!O4947</f>
        <v>1</v>
      </c>
      <c r="B4946" s="6" t="n">
        <f aca="false">1_Data_EDA!H4947</f>
        <v>1</v>
      </c>
      <c r="C4946" s="7" t="n">
        <f aca="false">1_Data_EDA!I4947</f>
        <v>129.9900055</v>
      </c>
      <c r="D4946" s="6" t="n">
        <f aca="false">1_Data_EDA!J4947</f>
        <v>1</v>
      </c>
      <c r="E4946" s="7" t="n">
        <f aca="false">1_Data_EDA!K4947</f>
        <v>129.9900055</v>
      </c>
      <c r="F4946" s="7" t="n">
        <f aca="false">1_Data_EDA!L4947</f>
        <v>9.100000381</v>
      </c>
      <c r="G4946" s="8" t="n">
        <f aca="false">1_Data_EDA!M4947</f>
        <v>0.07</v>
      </c>
      <c r="H4946" s="6" t="n">
        <f aca="false">IF(1_Data_EDA!B4947="First Class",1,0)</f>
        <v>1</v>
      </c>
      <c r="I4946" s="6" t="n">
        <f aca="false">IF(1_Data_EDA!B4947="Second Class",1,0)</f>
        <v>0</v>
      </c>
      <c r="J4946" s="6" t="n">
        <f aca="false">IF(1_Data_EDA!B4947="Same Day",1,0)</f>
        <v>0</v>
      </c>
      <c r="K4946" s="6" t="n">
        <f aca="false">IF(1_Data_EDA!C4947="Corporate",1,0)</f>
        <v>0</v>
      </c>
      <c r="L4946" s="6" t="n">
        <f aca="false">IF(1_Data_EDA!C4947="Home Office",1,0)</f>
        <v>0</v>
      </c>
      <c r="M4946" s="6" t="n">
        <f aca="false">IF(1_Data_EDA!D4947="Europe",1,0)</f>
        <v>0</v>
      </c>
      <c r="N4946" s="6" t="n">
        <f aca="false">IF(1_Data_EDA!D4947="LATAM",1,0)</f>
        <v>0</v>
      </c>
      <c r="O4946" s="6" t="n">
        <f aca="false">IF(1_Data_EDA!D4947="Pacific Asia",1,0)</f>
        <v>1</v>
      </c>
      <c r="P4946" s="6" t="n">
        <f aca="false">IF(1_Data_EDA!D4947="USCA",1,0)</f>
        <v>0</v>
      </c>
      <c r="Q4946" s="6" t="n">
        <f aca="false">IF(C4946&gt;MEDIAN(C$5:C$8004),1,0)</f>
        <v>1</v>
      </c>
      <c r="R4946" s="6" t="n">
        <f aca="false">IF(D4946&gt;2,1,0)</f>
        <v>0</v>
      </c>
    </row>
    <row r="4947" customFormat="false" ht="15" hidden="false" customHeight="true" outlineLevel="0" collapsed="false">
      <c r="A4947" s="6" t="n">
        <f aca="false">1_Data_EDA!O4948</f>
        <v>0</v>
      </c>
      <c r="B4947" s="6" t="n">
        <f aca="false">1_Data_EDA!H4948</f>
        <v>4</v>
      </c>
      <c r="C4947" s="7" t="n">
        <f aca="false">1_Data_EDA!I4948</f>
        <v>49.97999954</v>
      </c>
      <c r="D4947" s="6" t="n">
        <f aca="false">1_Data_EDA!J4948</f>
        <v>4</v>
      </c>
      <c r="E4947" s="7" t="n">
        <f aca="false">1_Data_EDA!K4948</f>
        <v>199.9199982</v>
      </c>
      <c r="F4947" s="7" t="n">
        <f aca="false">1_Data_EDA!L4948</f>
        <v>2</v>
      </c>
      <c r="G4947" s="8" t="n">
        <f aca="false">1_Data_EDA!M4948</f>
        <v>0.01</v>
      </c>
      <c r="H4947" s="6" t="n">
        <f aca="false">IF(1_Data_EDA!B4948="First Class",1,0)</f>
        <v>0</v>
      </c>
      <c r="I4947" s="6" t="n">
        <f aca="false">IF(1_Data_EDA!B4948="Second Class",1,0)</f>
        <v>0</v>
      </c>
      <c r="J4947" s="6" t="n">
        <f aca="false">IF(1_Data_EDA!B4948="Same Day",1,0)</f>
        <v>0</v>
      </c>
      <c r="K4947" s="6" t="n">
        <f aca="false">IF(1_Data_EDA!C4948="Corporate",1,0)</f>
        <v>1</v>
      </c>
      <c r="L4947" s="6" t="n">
        <f aca="false">IF(1_Data_EDA!C4948="Home Office",1,0)</f>
        <v>0</v>
      </c>
      <c r="M4947" s="6" t="n">
        <f aca="false">IF(1_Data_EDA!D4948="Europe",1,0)</f>
        <v>0</v>
      </c>
      <c r="N4947" s="6" t="n">
        <f aca="false">IF(1_Data_EDA!D4948="LATAM",1,0)</f>
        <v>0</v>
      </c>
      <c r="O4947" s="6" t="n">
        <f aca="false">IF(1_Data_EDA!D4948="Pacific Asia",1,0)</f>
        <v>1</v>
      </c>
      <c r="P4947" s="6" t="n">
        <f aca="false">IF(1_Data_EDA!D4948="USCA",1,0)</f>
        <v>0</v>
      </c>
      <c r="Q4947" s="6" t="n">
        <f aca="false">IF(C4947&gt;MEDIAN(C$5:C$8004),1,0)</f>
        <v>0</v>
      </c>
      <c r="R4947" s="6" t="n">
        <f aca="false">IF(D4947&gt;2,1,0)</f>
        <v>1</v>
      </c>
    </row>
    <row r="4948" customFormat="false" ht="15" hidden="false" customHeight="true" outlineLevel="0" collapsed="false">
      <c r="A4948" s="6" t="n">
        <f aca="false">1_Data_EDA!O4949</f>
        <v>1</v>
      </c>
      <c r="B4948" s="6" t="n">
        <f aca="false">1_Data_EDA!H4949</f>
        <v>2</v>
      </c>
      <c r="C4948" s="7" t="n">
        <f aca="false">1_Data_EDA!I4949</f>
        <v>50</v>
      </c>
      <c r="D4948" s="6" t="n">
        <f aca="false">1_Data_EDA!J4949</f>
        <v>4</v>
      </c>
      <c r="E4948" s="7" t="n">
        <f aca="false">1_Data_EDA!K4949</f>
        <v>200</v>
      </c>
      <c r="F4948" s="7" t="n">
        <f aca="false">1_Data_EDA!L4949</f>
        <v>8</v>
      </c>
      <c r="G4948" s="8" t="n">
        <f aca="false">1_Data_EDA!M4949</f>
        <v>0.039999999</v>
      </c>
      <c r="H4948" s="6" t="n">
        <f aca="false">IF(1_Data_EDA!B4949="First Class",1,0)</f>
        <v>0</v>
      </c>
      <c r="I4948" s="6" t="n">
        <f aca="false">IF(1_Data_EDA!B4949="Second Class",1,0)</f>
        <v>1</v>
      </c>
      <c r="J4948" s="6" t="n">
        <f aca="false">IF(1_Data_EDA!B4949="Same Day",1,0)</f>
        <v>0</v>
      </c>
      <c r="K4948" s="6" t="n">
        <f aca="false">IF(1_Data_EDA!C4949="Corporate",1,0)</f>
        <v>0</v>
      </c>
      <c r="L4948" s="6" t="n">
        <f aca="false">IF(1_Data_EDA!C4949="Home Office",1,0)</f>
        <v>0</v>
      </c>
      <c r="M4948" s="6" t="n">
        <f aca="false">IF(1_Data_EDA!D4949="Europe",1,0)</f>
        <v>0</v>
      </c>
      <c r="N4948" s="6" t="n">
        <f aca="false">IF(1_Data_EDA!D4949="LATAM",1,0)</f>
        <v>1</v>
      </c>
      <c r="O4948" s="6" t="n">
        <f aca="false">IF(1_Data_EDA!D4949="Pacific Asia",1,0)</f>
        <v>0</v>
      </c>
      <c r="P4948" s="6" t="n">
        <f aca="false">IF(1_Data_EDA!D4949="USCA",1,0)</f>
        <v>0</v>
      </c>
      <c r="Q4948" s="6" t="n">
        <f aca="false">IF(C4948&gt;MEDIAN(C$5:C$8004),1,0)</f>
        <v>0</v>
      </c>
      <c r="R4948" s="6" t="n">
        <f aca="false">IF(D4948&gt;2,1,0)</f>
        <v>1</v>
      </c>
    </row>
    <row r="4949" customFormat="false" ht="15" hidden="false" customHeight="true" outlineLevel="0" collapsed="false">
      <c r="A4949" s="6" t="n">
        <f aca="false">1_Data_EDA!O4950</f>
        <v>1</v>
      </c>
      <c r="B4949" s="6" t="n">
        <f aca="false">1_Data_EDA!H4950</f>
        <v>2</v>
      </c>
      <c r="C4949" s="7" t="n">
        <f aca="false">1_Data_EDA!I4950</f>
        <v>199.9900055</v>
      </c>
      <c r="D4949" s="6" t="n">
        <f aca="false">1_Data_EDA!J4950</f>
        <v>1</v>
      </c>
      <c r="E4949" s="7" t="n">
        <f aca="false">1_Data_EDA!K4950</f>
        <v>199.9900055</v>
      </c>
      <c r="F4949" s="7" t="n">
        <f aca="false">1_Data_EDA!L4950</f>
        <v>30</v>
      </c>
      <c r="G4949" s="8" t="n">
        <f aca="false">1_Data_EDA!M4950</f>
        <v>0.150000006</v>
      </c>
      <c r="H4949" s="6" t="n">
        <f aca="false">IF(1_Data_EDA!B4950="First Class",1,0)</f>
        <v>0</v>
      </c>
      <c r="I4949" s="6" t="n">
        <f aca="false">IF(1_Data_EDA!B4950="Second Class",1,0)</f>
        <v>1</v>
      </c>
      <c r="J4949" s="6" t="n">
        <f aca="false">IF(1_Data_EDA!B4950="Same Day",1,0)</f>
        <v>0</v>
      </c>
      <c r="K4949" s="6" t="n">
        <f aca="false">IF(1_Data_EDA!C4950="Corporate",1,0)</f>
        <v>0</v>
      </c>
      <c r="L4949" s="6" t="n">
        <f aca="false">IF(1_Data_EDA!C4950="Home Office",1,0)</f>
        <v>0</v>
      </c>
      <c r="M4949" s="6" t="n">
        <f aca="false">IF(1_Data_EDA!D4950="Europe",1,0)</f>
        <v>0</v>
      </c>
      <c r="N4949" s="6" t="n">
        <f aca="false">IF(1_Data_EDA!D4950="LATAM",1,0)</f>
        <v>1</v>
      </c>
      <c r="O4949" s="6" t="n">
        <f aca="false">IF(1_Data_EDA!D4950="Pacific Asia",1,0)</f>
        <v>0</v>
      </c>
      <c r="P4949" s="6" t="n">
        <f aca="false">IF(1_Data_EDA!D4950="USCA",1,0)</f>
        <v>0</v>
      </c>
      <c r="Q4949" s="6" t="n">
        <f aca="false">IF(C4949&gt;MEDIAN(C$5:C$8004),1,0)</f>
        <v>1</v>
      </c>
      <c r="R4949" s="6" t="n">
        <f aca="false">IF(D4949&gt;2,1,0)</f>
        <v>0</v>
      </c>
    </row>
    <row r="4950" customFormat="false" ht="15" hidden="false" customHeight="true" outlineLevel="0" collapsed="false">
      <c r="A4950" s="6" t="n">
        <f aca="false">1_Data_EDA!O4951</f>
        <v>0</v>
      </c>
      <c r="B4950" s="6" t="n">
        <f aca="false">1_Data_EDA!H4951</f>
        <v>4</v>
      </c>
      <c r="C4950" s="7" t="n">
        <f aca="false">1_Data_EDA!I4951</f>
        <v>49.97999954</v>
      </c>
      <c r="D4950" s="6" t="n">
        <f aca="false">1_Data_EDA!J4951</f>
        <v>3</v>
      </c>
      <c r="E4950" s="7" t="n">
        <f aca="false">1_Data_EDA!K4951</f>
        <v>149.9400024</v>
      </c>
      <c r="F4950" s="7" t="n">
        <f aca="false">1_Data_EDA!L4951</f>
        <v>0</v>
      </c>
      <c r="G4950" s="8" t="n">
        <f aca="false">1_Data_EDA!M4951</f>
        <v>0</v>
      </c>
      <c r="H4950" s="6" t="n">
        <f aca="false">IF(1_Data_EDA!B4951="First Class",1,0)</f>
        <v>0</v>
      </c>
      <c r="I4950" s="6" t="n">
        <f aca="false">IF(1_Data_EDA!B4951="Second Class",1,0)</f>
        <v>0</v>
      </c>
      <c r="J4950" s="6" t="n">
        <f aca="false">IF(1_Data_EDA!B4951="Same Day",1,0)</f>
        <v>0</v>
      </c>
      <c r="K4950" s="6" t="n">
        <f aca="false">IF(1_Data_EDA!C4951="Corporate",1,0)</f>
        <v>0</v>
      </c>
      <c r="L4950" s="6" t="n">
        <f aca="false">IF(1_Data_EDA!C4951="Home Office",1,0)</f>
        <v>0</v>
      </c>
      <c r="M4950" s="6" t="n">
        <f aca="false">IF(1_Data_EDA!D4951="Europe",1,0)</f>
        <v>0</v>
      </c>
      <c r="N4950" s="6" t="n">
        <f aca="false">IF(1_Data_EDA!D4951="LATAM",1,0)</f>
        <v>1</v>
      </c>
      <c r="O4950" s="6" t="n">
        <f aca="false">IF(1_Data_EDA!D4951="Pacific Asia",1,0)</f>
        <v>0</v>
      </c>
      <c r="P4950" s="6" t="n">
        <f aca="false">IF(1_Data_EDA!D4951="USCA",1,0)</f>
        <v>0</v>
      </c>
      <c r="Q4950" s="6" t="n">
        <f aca="false">IF(C4950&gt;MEDIAN(C$5:C$8004),1,0)</f>
        <v>0</v>
      </c>
      <c r="R4950" s="6" t="n">
        <f aca="false">IF(D4950&gt;2,1,0)</f>
        <v>1</v>
      </c>
    </row>
    <row r="4951" customFormat="false" ht="15" hidden="false" customHeight="true" outlineLevel="0" collapsed="false">
      <c r="A4951" s="6" t="n">
        <f aca="false">1_Data_EDA!O4952</f>
        <v>1</v>
      </c>
      <c r="B4951" s="6" t="n">
        <f aca="false">1_Data_EDA!H4952</f>
        <v>2</v>
      </c>
      <c r="C4951" s="7" t="n">
        <f aca="false">1_Data_EDA!I4952</f>
        <v>34.99000168</v>
      </c>
      <c r="D4951" s="6" t="n">
        <f aca="false">1_Data_EDA!J4952</f>
        <v>1</v>
      </c>
      <c r="E4951" s="7" t="n">
        <f aca="false">1_Data_EDA!K4952</f>
        <v>34.99000168</v>
      </c>
      <c r="F4951" s="7" t="n">
        <f aca="false">1_Data_EDA!L4952</f>
        <v>2.450000048</v>
      </c>
      <c r="G4951" s="8" t="n">
        <f aca="false">1_Data_EDA!M4952</f>
        <v>0.07</v>
      </c>
      <c r="H4951" s="6" t="n">
        <f aca="false">IF(1_Data_EDA!B4952="First Class",1,0)</f>
        <v>0</v>
      </c>
      <c r="I4951" s="6" t="n">
        <f aca="false">IF(1_Data_EDA!B4952="Second Class",1,0)</f>
        <v>1</v>
      </c>
      <c r="J4951" s="6" t="n">
        <f aca="false">IF(1_Data_EDA!B4952="Same Day",1,0)</f>
        <v>0</v>
      </c>
      <c r="K4951" s="6" t="n">
        <f aca="false">IF(1_Data_EDA!C4952="Corporate",1,0)</f>
        <v>1</v>
      </c>
      <c r="L4951" s="6" t="n">
        <f aca="false">IF(1_Data_EDA!C4952="Home Office",1,0)</f>
        <v>0</v>
      </c>
      <c r="M4951" s="6" t="n">
        <f aca="false">IF(1_Data_EDA!D4952="Europe",1,0)</f>
        <v>0</v>
      </c>
      <c r="N4951" s="6" t="n">
        <f aca="false">IF(1_Data_EDA!D4952="LATAM",1,0)</f>
        <v>1</v>
      </c>
      <c r="O4951" s="6" t="n">
        <f aca="false">IF(1_Data_EDA!D4952="Pacific Asia",1,0)</f>
        <v>0</v>
      </c>
      <c r="P4951" s="6" t="n">
        <f aca="false">IF(1_Data_EDA!D4952="USCA",1,0)</f>
        <v>0</v>
      </c>
      <c r="Q4951" s="6" t="n">
        <f aca="false">IF(C4951&gt;MEDIAN(C$5:C$8004),1,0)</f>
        <v>0</v>
      </c>
      <c r="R4951" s="6" t="n">
        <f aca="false">IF(D4951&gt;2,1,0)</f>
        <v>0</v>
      </c>
    </row>
    <row r="4952" customFormat="false" ht="15" hidden="false" customHeight="true" outlineLevel="0" collapsed="false">
      <c r="A4952" s="6" t="n">
        <f aca="false">1_Data_EDA!O4953</f>
        <v>1</v>
      </c>
      <c r="B4952" s="6" t="n">
        <f aca="false">1_Data_EDA!H4953</f>
        <v>4</v>
      </c>
      <c r="C4952" s="7" t="n">
        <f aca="false">1_Data_EDA!I4953</f>
        <v>327.75</v>
      </c>
      <c r="D4952" s="6" t="n">
        <f aca="false">1_Data_EDA!J4953</f>
        <v>1</v>
      </c>
      <c r="E4952" s="7" t="n">
        <f aca="false">1_Data_EDA!K4953</f>
        <v>327.75</v>
      </c>
      <c r="F4952" s="7" t="n">
        <f aca="false">1_Data_EDA!L4953</f>
        <v>3.279999971</v>
      </c>
      <c r="G4952" s="8" t="n">
        <f aca="false">1_Data_EDA!M4953</f>
        <v>0.01</v>
      </c>
      <c r="H4952" s="6" t="n">
        <f aca="false">IF(1_Data_EDA!B4953="First Class",1,0)</f>
        <v>0</v>
      </c>
      <c r="I4952" s="6" t="n">
        <f aca="false">IF(1_Data_EDA!B4953="Second Class",1,0)</f>
        <v>0</v>
      </c>
      <c r="J4952" s="6" t="n">
        <f aca="false">IF(1_Data_EDA!B4953="Same Day",1,0)</f>
        <v>0</v>
      </c>
      <c r="K4952" s="6" t="n">
        <f aca="false">IF(1_Data_EDA!C4953="Corporate",1,0)</f>
        <v>1</v>
      </c>
      <c r="L4952" s="6" t="n">
        <f aca="false">IF(1_Data_EDA!C4953="Home Office",1,0)</f>
        <v>0</v>
      </c>
      <c r="M4952" s="6" t="n">
        <f aca="false">IF(1_Data_EDA!D4953="Europe",1,0)</f>
        <v>0</v>
      </c>
      <c r="N4952" s="6" t="n">
        <f aca="false">IF(1_Data_EDA!D4953="LATAM",1,0)</f>
        <v>0</v>
      </c>
      <c r="O4952" s="6" t="n">
        <f aca="false">IF(1_Data_EDA!D4953="Pacific Asia",1,0)</f>
        <v>1</v>
      </c>
      <c r="P4952" s="6" t="n">
        <f aca="false">IF(1_Data_EDA!D4953="USCA",1,0)</f>
        <v>0</v>
      </c>
      <c r="Q4952" s="6" t="n">
        <f aca="false">IF(C4952&gt;MEDIAN(C$5:C$8004),1,0)</f>
        <v>1</v>
      </c>
      <c r="R4952" s="6" t="n">
        <f aca="false">IF(D4952&gt;2,1,0)</f>
        <v>0</v>
      </c>
    </row>
    <row r="4953" customFormat="false" ht="15" hidden="false" customHeight="true" outlineLevel="0" collapsed="false">
      <c r="A4953" s="6" t="n">
        <f aca="false">1_Data_EDA!O4954</f>
        <v>1</v>
      </c>
      <c r="B4953" s="6" t="n">
        <f aca="false">1_Data_EDA!H4954</f>
        <v>1</v>
      </c>
      <c r="C4953" s="7" t="n">
        <f aca="false">1_Data_EDA!I4954</f>
        <v>199.9900055</v>
      </c>
      <c r="D4953" s="6" t="n">
        <f aca="false">1_Data_EDA!J4954</f>
        <v>1</v>
      </c>
      <c r="E4953" s="7" t="n">
        <f aca="false">1_Data_EDA!K4954</f>
        <v>199.9900055</v>
      </c>
      <c r="F4953" s="7" t="n">
        <f aca="false">1_Data_EDA!L4954</f>
        <v>0</v>
      </c>
      <c r="G4953" s="8" t="n">
        <f aca="false">1_Data_EDA!M4954</f>
        <v>0</v>
      </c>
      <c r="H4953" s="6" t="n">
        <f aca="false">IF(1_Data_EDA!B4954="First Class",1,0)</f>
        <v>1</v>
      </c>
      <c r="I4953" s="6" t="n">
        <f aca="false">IF(1_Data_EDA!B4954="Second Class",1,0)</f>
        <v>0</v>
      </c>
      <c r="J4953" s="6" t="n">
        <f aca="false">IF(1_Data_EDA!B4954="Same Day",1,0)</f>
        <v>0</v>
      </c>
      <c r="K4953" s="6" t="n">
        <f aca="false">IF(1_Data_EDA!C4954="Corporate",1,0)</f>
        <v>0</v>
      </c>
      <c r="L4953" s="6" t="n">
        <f aca="false">IF(1_Data_EDA!C4954="Home Office",1,0)</f>
        <v>1</v>
      </c>
      <c r="M4953" s="6" t="n">
        <f aca="false">IF(1_Data_EDA!D4954="Europe",1,0)</f>
        <v>0</v>
      </c>
      <c r="N4953" s="6" t="n">
        <f aca="false">IF(1_Data_EDA!D4954="LATAM",1,0)</f>
        <v>0</v>
      </c>
      <c r="O4953" s="6" t="n">
        <f aca="false">IF(1_Data_EDA!D4954="Pacific Asia",1,0)</f>
        <v>1</v>
      </c>
      <c r="P4953" s="6" t="n">
        <f aca="false">IF(1_Data_EDA!D4954="USCA",1,0)</f>
        <v>0</v>
      </c>
      <c r="Q4953" s="6" t="n">
        <f aca="false">IF(C4953&gt;MEDIAN(C$5:C$8004),1,0)</f>
        <v>1</v>
      </c>
      <c r="R4953" s="6" t="n">
        <f aca="false">IF(D4953&gt;2,1,0)</f>
        <v>0</v>
      </c>
    </row>
    <row r="4954" customFormat="false" ht="15" hidden="false" customHeight="true" outlineLevel="0" collapsed="false">
      <c r="A4954" s="6" t="n">
        <f aca="false">1_Data_EDA!O4955</f>
        <v>1</v>
      </c>
      <c r="B4954" s="6" t="n">
        <f aca="false">1_Data_EDA!H4955</f>
        <v>1</v>
      </c>
      <c r="C4954" s="7" t="n">
        <f aca="false">1_Data_EDA!I4955</f>
        <v>22</v>
      </c>
      <c r="D4954" s="6" t="n">
        <f aca="false">1_Data_EDA!J4955</f>
        <v>2</v>
      </c>
      <c r="E4954" s="7" t="n">
        <f aca="false">1_Data_EDA!K4955</f>
        <v>44</v>
      </c>
      <c r="F4954" s="7" t="n">
        <f aca="false">1_Data_EDA!L4955</f>
        <v>0.879999995</v>
      </c>
      <c r="G4954" s="8" t="n">
        <f aca="false">1_Data_EDA!M4955</f>
        <v>0.02</v>
      </c>
      <c r="H4954" s="6" t="n">
        <f aca="false">IF(1_Data_EDA!B4955="First Class",1,0)</f>
        <v>1</v>
      </c>
      <c r="I4954" s="6" t="n">
        <f aca="false">IF(1_Data_EDA!B4955="Second Class",1,0)</f>
        <v>0</v>
      </c>
      <c r="J4954" s="6" t="n">
        <f aca="false">IF(1_Data_EDA!B4955="Same Day",1,0)</f>
        <v>0</v>
      </c>
      <c r="K4954" s="6" t="n">
        <f aca="false">IF(1_Data_EDA!C4955="Corporate",1,0)</f>
        <v>1</v>
      </c>
      <c r="L4954" s="6" t="n">
        <f aca="false">IF(1_Data_EDA!C4955="Home Office",1,0)</f>
        <v>0</v>
      </c>
      <c r="M4954" s="6" t="n">
        <f aca="false">IF(1_Data_EDA!D4955="Europe",1,0)</f>
        <v>1</v>
      </c>
      <c r="N4954" s="6" t="n">
        <f aca="false">IF(1_Data_EDA!D4955="LATAM",1,0)</f>
        <v>0</v>
      </c>
      <c r="O4954" s="6" t="n">
        <f aca="false">IF(1_Data_EDA!D4955="Pacific Asia",1,0)</f>
        <v>0</v>
      </c>
      <c r="P4954" s="6" t="n">
        <f aca="false">IF(1_Data_EDA!D4955="USCA",1,0)</f>
        <v>0</v>
      </c>
      <c r="Q4954" s="6" t="n">
        <f aca="false">IF(C4954&gt;MEDIAN(C$5:C$8004),1,0)</f>
        <v>0</v>
      </c>
      <c r="R4954" s="6" t="n">
        <f aca="false">IF(D4954&gt;2,1,0)</f>
        <v>0</v>
      </c>
    </row>
    <row r="4955" customFormat="false" ht="15" hidden="false" customHeight="true" outlineLevel="0" collapsed="false">
      <c r="A4955" s="6" t="n">
        <f aca="false">1_Data_EDA!O4956</f>
        <v>0</v>
      </c>
      <c r="B4955" s="6" t="n">
        <f aca="false">1_Data_EDA!H4956</f>
        <v>4</v>
      </c>
      <c r="C4955" s="7" t="n">
        <f aca="false">1_Data_EDA!I4956</f>
        <v>99.98999786</v>
      </c>
      <c r="D4955" s="6" t="n">
        <f aca="false">1_Data_EDA!J4956</f>
        <v>3</v>
      </c>
      <c r="E4955" s="7" t="n">
        <f aca="false">1_Data_EDA!K4956</f>
        <v>299.9700012</v>
      </c>
      <c r="F4955" s="7" t="n">
        <f aca="false">1_Data_EDA!L4956</f>
        <v>12</v>
      </c>
      <c r="G4955" s="8" t="n">
        <f aca="false">1_Data_EDA!M4956</f>
        <v>0.039999999</v>
      </c>
      <c r="H4955" s="6" t="n">
        <f aca="false">IF(1_Data_EDA!B4956="First Class",1,0)</f>
        <v>0</v>
      </c>
      <c r="I4955" s="6" t="n">
        <f aca="false">IF(1_Data_EDA!B4956="Second Class",1,0)</f>
        <v>0</v>
      </c>
      <c r="J4955" s="6" t="n">
        <f aca="false">IF(1_Data_EDA!B4956="Same Day",1,0)</f>
        <v>0</v>
      </c>
      <c r="K4955" s="6" t="n">
        <f aca="false">IF(1_Data_EDA!C4956="Corporate",1,0)</f>
        <v>0</v>
      </c>
      <c r="L4955" s="6" t="n">
        <f aca="false">IF(1_Data_EDA!C4956="Home Office",1,0)</f>
        <v>0</v>
      </c>
      <c r="M4955" s="6" t="n">
        <f aca="false">IF(1_Data_EDA!D4956="Europe",1,0)</f>
        <v>0</v>
      </c>
      <c r="N4955" s="6" t="n">
        <f aca="false">IF(1_Data_EDA!D4956="LATAM",1,0)</f>
        <v>0</v>
      </c>
      <c r="O4955" s="6" t="n">
        <f aca="false">IF(1_Data_EDA!D4956="Pacific Asia",1,0)</f>
        <v>0</v>
      </c>
      <c r="P4955" s="6" t="n">
        <f aca="false">IF(1_Data_EDA!D4956="USCA",1,0)</f>
        <v>0</v>
      </c>
      <c r="Q4955" s="6" t="n">
        <f aca="false">IF(C4955&gt;MEDIAN(C$5:C$8004),1,0)</f>
        <v>1</v>
      </c>
      <c r="R4955" s="6" t="n">
        <f aca="false">IF(D4955&gt;2,1,0)</f>
        <v>1</v>
      </c>
    </row>
    <row r="4956" customFormat="false" ht="15" hidden="false" customHeight="true" outlineLevel="0" collapsed="false">
      <c r="A4956" s="6" t="n">
        <f aca="false">1_Data_EDA!O4957</f>
        <v>0</v>
      </c>
      <c r="B4956" s="6" t="n">
        <f aca="false">1_Data_EDA!H4957</f>
        <v>4</v>
      </c>
      <c r="C4956" s="7" t="n">
        <f aca="false">1_Data_EDA!I4957</f>
        <v>59.99000168</v>
      </c>
      <c r="D4956" s="6" t="n">
        <f aca="false">1_Data_EDA!J4957</f>
        <v>2</v>
      </c>
      <c r="E4956" s="7" t="n">
        <f aca="false">1_Data_EDA!K4957</f>
        <v>119.9800034</v>
      </c>
      <c r="F4956" s="7" t="n">
        <f aca="false">1_Data_EDA!L4957</f>
        <v>4.800000191</v>
      </c>
      <c r="G4956" s="8" t="n">
        <f aca="false">1_Data_EDA!M4957</f>
        <v>0.039999999</v>
      </c>
      <c r="H4956" s="6" t="n">
        <f aca="false">IF(1_Data_EDA!B4957="First Class",1,0)</f>
        <v>0</v>
      </c>
      <c r="I4956" s="6" t="n">
        <f aca="false">IF(1_Data_EDA!B4957="Second Class",1,0)</f>
        <v>0</v>
      </c>
      <c r="J4956" s="6" t="n">
        <f aca="false">IF(1_Data_EDA!B4957="Same Day",1,0)</f>
        <v>0</v>
      </c>
      <c r="K4956" s="6" t="n">
        <f aca="false">IF(1_Data_EDA!C4957="Corporate",1,0)</f>
        <v>0</v>
      </c>
      <c r="L4956" s="6" t="n">
        <f aca="false">IF(1_Data_EDA!C4957="Home Office",1,0)</f>
        <v>0</v>
      </c>
      <c r="M4956" s="6" t="n">
        <f aca="false">IF(1_Data_EDA!D4957="Europe",1,0)</f>
        <v>0</v>
      </c>
      <c r="N4956" s="6" t="n">
        <f aca="false">IF(1_Data_EDA!D4957="LATAM",1,0)</f>
        <v>1</v>
      </c>
      <c r="O4956" s="6" t="n">
        <f aca="false">IF(1_Data_EDA!D4957="Pacific Asia",1,0)</f>
        <v>0</v>
      </c>
      <c r="P4956" s="6" t="n">
        <f aca="false">IF(1_Data_EDA!D4957="USCA",1,0)</f>
        <v>0</v>
      </c>
      <c r="Q4956" s="6" t="n">
        <f aca="false">IF(C4956&gt;MEDIAN(C$5:C$8004),1,0)</f>
        <v>0</v>
      </c>
      <c r="R4956" s="6" t="n">
        <f aca="false">IF(D4956&gt;2,1,0)</f>
        <v>0</v>
      </c>
    </row>
    <row r="4957" customFormat="false" ht="15" hidden="false" customHeight="true" outlineLevel="0" collapsed="false">
      <c r="A4957" s="6" t="n">
        <f aca="false">1_Data_EDA!O4958</f>
        <v>1</v>
      </c>
      <c r="B4957" s="6" t="n">
        <f aca="false">1_Data_EDA!H4958</f>
        <v>2</v>
      </c>
      <c r="C4957" s="7" t="n">
        <f aca="false">1_Data_EDA!I4958</f>
        <v>17.98999977</v>
      </c>
      <c r="D4957" s="6" t="n">
        <f aca="false">1_Data_EDA!J4958</f>
        <v>4</v>
      </c>
      <c r="E4957" s="7" t="n">
        <f aca="false">1_Data_EDA!K4958</f>
        <v>71.95999908</v>
      </c>
      <c r="F4957" s="7" t="n">
        <f aca="false">1_Data_EDA!L4958</f>
        <v>3.960000038</v>
      </c>
      <c r="G4957" s="8" t="n">
        <f aca="false">1_Data_EDA!M4958</f>
        <v>0.059999999</v>
      </c>
      <c r="H4957" s="6" t="n">
        <f aca="false">IF(1_Data_EDA!B4958="First Class",1,0)</f>
        <v>0</v>
      </c>
      <c r="I4957" s="6" t="n">
        <f aca="false">IF(1_Data_EDA!B4958="Second Class",1,0)</f>
        <v>1</v>
      </c>
      <c r="J4957" s="6" t="n">
        <f aca="false">IF(1_Data_EDA!B4958="Same Day",1,0)</f>
        <v>0</v>
      </c>
      <c r="K4957" s="6" t="n">
        <f aca="false">IF(1_Data_EDA!C4958="Corporate",1,0)</f>
        <v>1</v>
      </c>
      <c r="L4957" s="6" t="n">
        <f aca="false">IF(1_Data_EDA!C4958="Home Office",1,0)</f>
        <v>0</v>
      </c>
      <c r="M4957" s="6" t="n">
        <f aca="false">IF(1_Data_EDA!D4958="Europe",1,0)</f>
        <v>0</v>
      </c>
      <c r="N4957" s="6" t="n">
        <f aca="false">IF(1_Data_EDA!D4958="LATAM",1,0)</f>
        <v>1</v>
      </c>
      <c r="O4957" s="6" t="n">
        <f aca="false">IF(1_Data_EDA!D4958="Pacific Asia",1,0)</f>
        <v>0</v>
      </c>
      <c r="P4957" s="6" t="n">
        <f aca="false">IF(1_Data_EDA!D4958="USCA",1,0)</f>
        <v>0</v>
      </c>
      <c r="Q4957" s="6" t="n">
        <f aca="false">IF(C4957&gt;MEDIAN(C$5:C$8004),1,0)</f>
        <v>0</v>
      </c>
      <c r="R4957" s="6" t="n">
        <f aca="false">IF(D4957&gt;2,1,0)</f>
        <v>1</v>
      </c>
    </row>
    <row r="4958" customFormat="false" ht="15" hidden="false" customHeight="true" outlineLevel="0" collapsed="false">
      <c r="A4958" s="6" t="n">
        <f aca="false">1_Data_EDA!O4959</f>
        <v>1</v>
      </c>
      <c r="B4958" s="6" t="n">
        <f aca="false">1_Data_EDA!H4959</f>
        <v>1</v>
      </c>
      <c r="C4958" s="7" t="n">
        <f aca="false">1_Data_EDA!I4959</f>
        <v>129.9900055</v>
      </c>
      <c r="D4958" s="6" t="n">
        <f aca="false">1_Data_EDA!J4959</f>
        <v>1</v>
      </c>
      <c r="E4958" s="7" t="n">
        <f aca="false">1_Data_EDA!K4959</f>
        <v>129.9900055</v>
      </c>
      <c r="F4958" s="7" t="n">
        <f aca="false">1_Data_EDA!L4959</f>
        <v>11.69999981</v>
      </c>
      <c r="G4958" s="8" t="n">
        <f aca="false">1_Data_EDA!M4959</f>
        <v>0.090000004</v>
      </c>
      <c r="H4958" s="6" t="n">
        <f aca="false">IF(1_Data_EDA!B4959="First Class",1,0)</f>
        <v>1</v>
      </c>
      <c r="I4958" s="6" t="n">
        <f aca="false">IF(1_Data_EDA!B4959="Second Class",1,0)</f>
        <v>0</v>
      </c>
      <c r="J4958" s="6" t="n">
        <f aca="false">IF(1_Data_EDA!B4959="Same Day",1,0)</f>
        <v>0</v>
      </c>
      <c r="K4958" s="6" t="n">
        <f aca="false">IF(1_Data_EDA!C4959="Corporate",1,0)</f>
        <v>1</v>
      </c>
      <c r="L4958" s="6" t="n">
        <f aca="false">IF(1_Data_EDA!C4959="Home Office",1,0)</f>
        <v>0</v>
      </c>
      <c r="M4958" s="6" t="n">
        <f aca="false">IF(1_Data_EDA!D4959="Europe",1,0)</f>
        <v>1</v>
      </c>
      <c r="N4958" s="6" t="n">
        <f aca="false">IF(1_Data_EDA!D4959="LATAM",1,0)</f>
        <v>0</v>
      </c>
      <c r="O4958" s="6" t="n">
        <f aca="false">IF(1_Data_EDA!D4959="Pacific Asia",1,0)</f>
        <v>0</v>
      </c>
      <c r="P4958" s="6" t="n">
        <f aca="false">IF(1_Data_EDA!D4959="USCA",1,0)</f>
        <v>0</v>
      </c>
      <c r="Q4958" s="6" t="n">
        <f aca="false">IF(C4958&gt;MEDIAN(C$5:C$8004),1,0)</f>
        <v>1</v>
      </c>
      <c r="R4958" s="6" t="n">
        <f aca="false">IF(D4958&gt;2,1,0)</f>
        <v>0</v>
      </c>
    </row>
    <row r="4959" customFormat="false" ht="15" hidden="false" customHeight="true" outlineLevel="0" collapsed="false">
      <c r="A4959" s="6" t="n">
        <f aca="false">1_Data_EDA!O4960</f>
        <v>1</v>
      </c>
      <c r="B4959" s="6" t="n">
        <f aca="false">1_Data_EDA!H4960</f>
        <v>2</v>
      </c>
      <c r="C4959" s="7" t="n">
        <f aca="false">1_Data_EDA!I4960</f>
        <v>199.9900055</v>
      </c>
      <c r="D4959" s="6" t="n">
        <f aca="false">1_Data_EDA!J4960</f>
        <v>1</v>
      </c>
      <c r="E4959" s="7" t="n">
        <f aca="false">1_Data_EDA!K4960</f>
        <v>199.9900055</v>
      </c>
      <c r="F4959" s="7" t="n">
        <f aca="false">1_Data_EDA!L4960</f>
        <v>30</v>
      </c>
      <c r="G4959" s="8" t="n">
        <f aca="false">1_Data_EDA!M4960</f>
        <v>0.150000006</v>
      </c>
      <c r="H4959" s="6" t="n">
        <f aca="false">IF(1_Data_EDA!B4960="First Class",1,0)</f>
        <v>0</v>
      </c>
      <c r="I4959" s="6" t="n">
        <f aca="false">IF(1_Data_EDA!B4960="Second Class",1,0)</f>
        <v>1</v>
      </c>
      <c r="J4959" s="6" t="n">
        <f aca="false">IF(1_Data_EDA!B4960="Same Day",1,0)</f>
        <v>0</v>
      </c>
      <c r="K4959" s="6" t="n">
        <f aca="false">IF(1_Data_EDA!C4960="Corporate",1,0)</f>
        <v>0</v>
      </c>
      <c r="L4959" s="6" t="n">
        <f aca="false">IF(1_Data_EDA!C4960="Home Office",1,0)</f>
        <v>0</v>
      </c>
      <c r="M4959" s="6" t="n">
        <f aca="false">IF(1_Data_EDA!D4960="Europe",1,0)</f>
        <v>0</v>
      </c>
      <c r="N4959" s="6" t="n">
        <f aca="false">IF(1_Data_EDA!D4960="LATAM",1,0)</f>
        <v>0</v>
      </c>
      <c r="O4959" s="6" t="n">
        <f aca="false">IF(1_Data_EDA!D4960="Pacific Asia",1,0)</f>
        <v>0</v>
      </c>
      <c r="P4959" s="6" t="n">
        <f aca="false">IF(1_Data_EDA!D4960="USCA",1,0)</f>
        <v>0</v>
      </c>
      <c r="Q4959" s="6" t="n">
        <f aca="false">IF(C4959&gt;MEDIAN(C$5:C$8004),1,0)</f>
        <v>1</v>
      </c>
      <c r="R4959" s="6" t="n">
        <f aca="false">IF(D4959&gt;2,1,0)</f>
        <v>0</v>
      </c>
    </row>
    <row r="4960" customFormat="false" ht="15" hidden="false" customHeight="true" outlineLevel="0" collapsed="false">
      <c r="A4960" s="6" t="n">
        <f aca="false">1_Data_EDA!O4961</f>
        <v>0</v>
      </c>
      <c r="B4960" s="6" t="n">
        <f aca="false">1_Data_EDA!H4961</f>
        <v>4</v>
      </c>
      <c r="C4960" s="7" t="n">
        <f aca="false">1_Data_EDA!I4961</f>
        <v>59.99000168</v>
      </c>
      <c r="D4960" s="6" t="n">
        <f aca="false">1_Data_EDA!J4961</f>
        <v>2</v>
      </c>
      <c r="E4960" s="7" t="n">
        <f aca="false">1_Data_EDA!K4961</f>
        <v>119.9800034</v>
      </c>
      <c r="F4960" s="7" t="n">
        <f aca="false">1_Data_EDA!L4961</f>
        <v>4.800000191</v>
      </c>
      <c r="G4960" s="8" t="n">
        <f aca="false">1_Data_EDA!M4961</f>
        <v>0.039999999</v>
      </c>
      <c r="H4960" s="6" t="n">
        <f aca="false">IF(1_Data_EDA!B4961="First Class",1,0)</f>
        <v>0</v>
      </c>
      <c r="I4960" s="6" t="n">
        <f aca="false">IF(1_Data_EDA!B4961="Second Class",1,0)</f>
        <v>0</v>
      </c>
      <c r="J4960" s="6" t="n">
        <f aca="false">IF(1_Data_EDA!B4961="Same Day",1,0)</f>
        <v>0</v>
      </c>
      <c r="K4960" s="6" t="n">
        <f aca="false">IF(1_Data_EDA!C4961="Corporate",1,0)</f>
        <v>0</v>
      </c>
      <c r="L4960" s="6" t="n">
        <f aca="false">IF(1_Data_EDA!C4961="Home Office",1,0)</f>
        <v>0</v>
      </c>
      <c r="M4960" s="6" t="n">
        <f aca="false">IF(1_Data_EDA!D4961="Europe",1,0)</f>
        <v>0</v>
      </c>
      <c r="N4960" s="6" t="n">
        <f aca="false">IF(1_Data_EDA!D4961="LATAM",1,0)</f>
        <v>0</v>
      </c>
      <c r="O4960" s="6" t="n">
        <f aca="false">IF(1_Data_EDA!D4961="Pacific Asia",1,0)</f>
        <v>0</v>
      </c>
      <c r="P4960" s="6" t="n">
        <f aca="false">IF(1_Data_EDA!D4961="USCA",1,0)</f>
        <v>0</v>
      </c>
      <c r="Q4960" s="6" t="n">
        <f aca="false">IF(C4960&gt;MEDIAN(C$5:C$8004),1,0)</f>
        <v>0</v>
      </c>
      <c r="R4960" s="6" t="n">
        <f aca="false">IF(D4960&gt;2,1,0)</f>
        <v>0</v>
      </c>
    </row>
    <row r="4961" customFormat="false" ht="15" hidden="false" customHeight="true" outlineLevel="0" collapsed="false">
      <c r="A4961" s="6" t="n">
        <f aca="false">1_Data_EDA!O4962</f>
        <v>0</v>
      </c>
      <c r="B4961" s="6" t="n">
        <f aca="false">1_Data_EDA!H4962</f>
        <v>4</v>
      </c>
      <c r="C4961" s="7" t="n">
        <f aca="false">1_Data_EDA!I4962</f>
        <v>49.97999954</v>
      </c>
      <c r="D4961" s="6" t="n">
        <f aca="false">1_Data_EDA!J4962</f>
        <v>2</v>
      </c>
      <c r="E4961" s="7" t="n">
        <f aca="false">1_Data_EDA!K4962</f>
        <v>99.95999908</v>
      </c>
      <c r="F4961" s="7" t="n">
        <f aca="false">1_Data_EDA!L4962</f>
        <v>24.98999977</v>
      </c>
      <c r="G4961" s="8" t="n">
        <f aca="false">1_Data_EDA!M4962</f>
        <v>0.25</v>
      </c>
      <c r="H4961" s="6" t="n">
        <f aca="false">IF(1_Data_EDA!B4962="First Class",1,0)</f>
        <v>0</v>
      </c>
      <c r="I4961" s="6" t="n">
        <f aca="false">IF(1_Data_EDA!B4962="Second Class",1,0)</f>
        <v>0</v>
      </c>
      <c r="J4961" s="6" t="n">
        <f aca="false">IF(1_Data_EDA!B4962="Same Day",1,0)</f>
        <v>0</v>
      </c>
      <c r="K4961" s="6" t="n">
        <f aca="false">IF(1_Data_EDA!C4962="Corporate",1,0)</f>
        <v>0</v>
      </c>
      <c r="L4961" s="6" t="n">
        <f aca="false">IF(1_Data_EDA!C4962="Home Office",1,0)</f>
        <v>1</v>
      </c>
      <c r="M4961" s="6" t="n">
        <f aca="false">IF(1_Data_EDA!D4962="Europe",1,0)</f>
        <v>0</v>
      </c>
      <c r="N4961" s="6" t="n">
        <f aca="false">IF(1_Data_EDA!D4962="LATAM",1,0)</f>
        <v>1</v>
      </c>
      <c r="O4961" s="6" t="n">
        <f aca="false">IF(1_Data_EDA!D4962="Pacific Asia",1,0)</f>
        <v>0</v>
      </c>
      <c r="P4961" s="6" t="n">
        <f aca="false">IF(1_Data_EDA!D4962="USCA",1,0)</f>
        <v>0</v>
      </c>
      <c r="Q4961" s="6" t="n">
        <f aca="false">IF(C4961&gt;MEDIAN(C$5:C$8004),1,0)</f>
        <v>0</v>
      </c>
      <c r="R4961" s="6" t="n">
        <f aca="false">IF(D4961&gt;2,1,0)</f>
        <v>0</v>
      </c>
    </row>
    <row r="4962" customFormat="false" ht="15" hidden="false" customHeight="true" outlineLevel="0" collapsed="false">
      <c r="A4962" s="6" t="n">
        <f aca="false">1_Data_EDA!O4963</f>
        <v>0</v>
      </c>
      <c r="B4962" s="6" t="n">
        <f aca="false">1_Data_EDA!H4963</f>
        <v>4</v>
      </c>
      <c r="C4962" s="7" t="n">
        <f aca="false">1_Data_EDA!I4963</f>
        <v>59.99000168</v>
      </c>
      <c r="D4962" s="6" t="n">
        <f aca="false">1_Data_EDA!J4963</f>
        <v>1</v>
      </c>
      <c r="E4962" s="7" t="n">
        <f aca="false">1_Data_EDA!K4963</f>
        <v>59.99000168</v>
      </c>
      <c r="F4962" s="7" t="n">
        <f aca="false">1_Data_EDA!L4963</f>
        <v>2.400000095</v>
      </c>
      <c r="G4962" s="8" t="n">
        <f aca="false">1_Data_EDA!M4963</f>
        <v>0.039999999</v>
      </c>
      <c r="H4962" s="6" t="n">
        <f aca="false">IF(1_Data_EDA!B4963="First Class",1,0)</f>
        <v>0</v>
      </c>
      <c r="I4962" s="6" t="n">
        <f aca="false">IF(1_Data_EDA!B4963="Second Class",1,0)</f>
        <v>0</v>
      </c>
      <c r="J4962" s="6" t="n">
        <f aca="false">IF(1_Data_EDA!B4963="Same Day",1,0)</f>
        <v>0</v>
      </c>
      <c r="K4962" s="6" t="n">
        <f aca="false">IF(1_Data_EDA!C4963="Corporate",1,0)</f>
        <v>1</v>
      </c>
      <c r="L4962" s="6" t="n">
        <f aca="false">IF(1_Data_EDA!C4963="Home Office",1,0)</f>
        <v>0</v>
      </c>
      <c r="M4962" s="6" t="n">
        <f aca="false">IF(1_Data_EDA!D4963="Europe",1,0)</f>
        <v>0</v>
      </c>
      <c r="N4962" s="6" t="n">
        <f aca="false">IF(1_Data_EDA!D4963="LATAM",1,0)</f>
        <v>0</v>
      </c>
      <c r="O4962" s="6" t="n">
        <f aca="false">IF(1_Data_EDA!D4963="Pacific Asia",1,0)</f>
        <v>0</v>
      </c>
      <c r="P4962" s="6" t="n">
        <f aca="false">IF(1_Data_EDA!D4963="USCA",1,0)</f>
        <v>0</v>
      </c>
      <c r="Q4962" s="6" t="n">
        <f aca="false">IF(C4962&gt;MEDIAN(C$5:C$8004),1,0)</f>
        <v>0</v>
      </c>
      <c r="R4962" s="6" t="n">
        <f aca="false">IF(D4962&gt;2,1,0)</f>
        <v>0</v>
      </c>
    </row>
    <row r="4963" customFormat="false" ht="15" hidden="false" customHeight="true" outlineLevel="0" collapsed="false">
      <c r="A4963" s="6" t="n">
        <f aca="false">1_Data_EDA!O4964</f>
        <v>1</v>
      </c>
      <c r="B4963" s="6" t="n">
        <f aca="false">1_Data_EDA!H4964</f>
        <v>4</v>
      </c>
      <c r="C4963" s="7" t="n">
        <f aca="false">1_Data_EDA!I4964</f>
        <v>49.97999954</v>
      </c>
      <c r="D4963" s="6" t="n">
        <f aca="false">1_Data_EDA!J4964</f>
        <v>3</v>
      </c>
      <c r="E4963" s="7" t="n">
        <f aca="false">1_Data_EDA!K4964</f>
        <v>149.9400024</v>
      </c>
      <c r="F4963" s="7" t="n">
        <f aca="false">1_Data_EDA!L4964</f>
        <v>6</v>
      </c>
      <c r="G4963" s="8" t="n">
        <f aca="false">1_Data_EDA!M4964</f>
        <v>0.039999999</v>
      </c>
      <c r="H4963" s="6" t="n">
        <f aca="false">IF(1_Data_EDA!B4964="First Class",1,0)</f>
        <v>0</v>
      </c>
      <c r="I4963" s="6" t="n">
        <f aca="false">IF(1_Data_EDA!B4964="Second Class",1,0)</f>
        <v>0</v>
      </c>
      <c r="J4963" s="6" t="n">
        <f aca="false">IF(1_Data_EDA!B4964="Same Day",1,0)</f>
        <v>0</v>
      </c>
      <c r="K4963" s="6" t="n">
        <f aca="false">IF(1_Data_EDA!C4964="Corporate",1,0)</f>
        <v>0</v>
      </c>
      <c r="L4963" s="6" t="n">
        <f aca="false">IF(1_Data_EDA!C4964="Home Office",1,0)</f>
        <v>0</v>
      </c>
      <c r="M4963" s="6" t="n">
        <f aca="false">IF(1_Data_EDA!D4964="Europe",1,0)</f>
        <v>0</v>
      </c>
      <c r="N4963" s="6" t="n">
        <f aca="false">IF(1_Data_EDA!D4964="LATAM",1,0)</f>
        <v>1</v>
      </c>
      <c r="O4963" s="6" t="n">
        <f aca="false">IF(1_Data_EDA!D4964="Pacific Asia",1,0)</f>
        <v>0</v>
      </c>
      <c r="P4963" s="6" t="n">
        <f aca="false">IF(1_Data_EDA!D4964="USCA",1,0)</f>
        <v>0</v>
      </c>
      <c r="Q4963" s="6" t="n">
        <f aca="false">IF(C4963&gt;MEDIAN(C$5:C$8004),1,0)</f>
        <v>0</v>
      </c>
      <c r="R4963" s="6" t="n">
        <f aca="false">IF(D4963&gt;2,1,0)</f>
        <v>1</v>
      </c>
    </row>
    <row r="4964" customFormat="false" ht="15" hidden="false" customHeight="true" outlineLevel="0" collapsed="false">
      <c r="A4964" s="6" t="n">
        <f aca="false">1_Data_EDA!O4965</f>
        <v>1</v>
      </c>
      <c r="B4964" s="6" t="n">
        <f aca="false">1_Data_EDA!H4965</f>
        <v>4</v>
      </c>
      <c r="C4964" s="7" t="n">
        <f aca="false">1_Data_EDA!I4965</f>
        <v>49.97999954</v>
      </c>
      <c r="D4964" s="6" t="n">
        <f aca="false">1_Data_EDA!J4965</f>
        <v>2</v>
      </c>
      <c r="E4964" s="7" t="n">
        <f aca="false">1_Data_EDA!K4965</f>
        <v>99.95999908</v>
      </c>
      <c r="F4964" s="7" t="n">
        <f aca="false">1_Data_EDA!L4965</f>
        <v>12</v>
      </c>
      <c r="G4964" s="8" t="n">
        <f aca="false">1_Data_EDA!M4965</f>
        <v>0.119999997</v>
      </c>
      <c r="H4964" s="6" t="n">
        <f aca="false">IF(1_Data_EDA!B4965="First Class",1,0)</f>
        <v>0</v>
      </c>
      <c r="I4964" s="6" t="n">
        <f aca="false">IF(1_Data_EDA!B4965="Second Class",1,0)</f>
        <v>0</v>
      </c>
      <c r="J4964" s="6" t="n">
        <f aca="false">IF(1_Data_EDA!B4965="Same Day",1,0)</f>
        <v>0</v>
      </c>
      <c r="K4964" s="6" t="n">
        <f aca="false">IF(1_Data_EDA!C4965="Corporate",1,0)</f>
        <v>1</v>
      </c>
      <c r="L4964" s="6" t="n">
        <f aca="false">IF(1_Data_EDA!C4965="Home Office",1,0)</f>
        <v>0</v>
      </c>
      <c r="M4964" s="6" t="n">
        <f aca="false">IF(1_Data_EDA!D4965="Europe",1,0)</f>
        <v>0</v>
      </c>
      <c r="N4964" s="6" t="n">
        <f aca="false">IF(1_Data_EDA!D4965="LATAM",1,0)</f>
        <v>1</v>
      </c>
      <c r="O4964" s="6" t="n">
        <f aca="false">IF(1_Data_EDA!D4965="Pacific Asia",1,0)</f>
        <v>0</v>
      </c>
      <c r="P4964" s="6" t="n">
        <f aca="false">IF(1_Data_EDA!D4965="USCA",1,0)</f>
        <v>0</v>
      </c>
      <c r="Q4964" s="6" t="n">
        <f aca="false">IF(C4964&gt;MEDIAN(C$5:C$8004),1,0)</f>
        <v>0</v>
      </c>
      <c r="R4964" s="6" t="n">
        <f aca="false">IF(D4964&gt;2,1,0)</f>
        <v>0</v>
      </c>
    </row>
    <row r="4965" customFormat="false" ht="15" hidden="false" customHeight="true" outlineLevel="0" collapsed="false">
      <c r="A4965" s="6" t="n">
        <f aca="false">1_Data_EDA!O4966</f>
        <v>1</v>
      </c>
      <c r="B4965" s="6" t="n">
        <f aca="false">1_Data_EDA!H4966</f>
        <v>0</v>
      </c>
      <c r="C4965" s="7" t="n">
        <f aca="false">1_Data_EDA!I4966</f>
        <v>399.980011</v>
      </c>
      <c r="D4965" s="6" t="n">
        <f aca="false">1_Data_EDA!J4966</f>
        <v>1</v>
      </c>
      <c r="E4965" s="7" t="n">
        <f aca="false">1_Data_EDA!K4966</f>
        <v>399.980011</v>
      </c>
      <c r="F4965" s="7" t="n">
        <f aca="false">1_Data_EDA!L4966</f>
        <v>40</v>
      </c>
      <c r="G4965" s="8" t="n">
        <f aca="false">1_Data_EDA!M4966</f>
        <v>0.100000001</v>
      </c>
      <c r="H4965" s="6" t="n">
        <f aca="false">IF(1_Data_EDA!B4966="First Class",1,0)</f>
        <v>0</v>
      </c>
      <c r="I4965" s="6" t="n">
        <f aca="false">IF(1_Data_EDA!B4966="Second Class",1,0)</f>
        <v>0</v>
      </c>
      <c r="J4965" s="6" t="n">
        <f aca="false">IF(1_Data_EDA!B4966="Same Day",1,0)</f>
        <v>1</v>
      </c>
      <c r="K4965" s="6" t="n">
        <f aca="false">IF(1_Data_EDA!C4966="Corporate",1,0)</f>
        <v>0</v>
      </c>
      <c r="L4965" s="6" t="n">
        <f aca="false">IF(1_Data_EDA!C4966="Home Office",1,0)</f>
        <v>0</v>
      </c>
      <c r="M4965" s="6" t="n">
        <f aca="false">IF(1_Data_EDA!D4966="Europe",1,0)</f>
        <v>1</v>
      </c>
      <c r="N4965" s="6" t="n">
        <f aca="false">IF(1_Data_EDA!D4966="LATAM",1,0)</f>
        <v>0</v>
      </c>
      <c r="O4965" s="6" t="n">
        <f aca="false">IF(1_Data_EDA!D4966="Pacific Asia",1,0)</f>
        <v>0</v>
      </c>
      <c r="P4965" s="6" t="n">
        <f aca="false">IF(1_Data_EDA!D4966="USCA",1,0)</f>
        <v>0</v>
      </c>
      <c r="Q4965" s="6" t="n">
        <f aca="false">IF(C4965&gt;MEDIAN(C$5:C$8004),1,0)</f>
        <v>1</v>
      </c>
      <c r="R4965" s="6" t="n">
        <f aca="false">IF(D4965&gt;2,1,0)</f>
        <v>0</v>
      </c>
    </row>
    <row r="4966" customFormat="false" ht="15" hidden="false" customHeight="true" outlineLevel="0" collapsed="false">
      <c r="A4966" s="6" t="n">
        <f aca="false">1_Data_EDA!O4967</f>
        <v>1</v>
      </c>
      <c r="B4966" s="6" t="n">
        <f aca="false">1_Data_EDA!H4967</f>
        <v>2</v>
      </c>
      <c r="C4966" s="7" t="n">
        <f aca="false">1_Data_EDA!I4967</f>
        <v>59.99000168</v>
      </c>
      <c r="D4966" s="6" t="n">
        <f aca="false">1_Data_EDA!J4967</f>
        <v>1</v>
      </c>
      <c r="E4966" s="7" t="n">
        <f aca="false">1_Data_EDA!K4967</f>
        <v>59.99000168</v>
      </c>
      <c r="F4966" s="7" t="n">
        <f aca="false">1_Data_EDA!L4967</f>
        <v>0</v>
      </c>
      <c r="G4966" s="8" t="n">
        <f aca="false">1_Data_EDA!M4967</f>
        <v>0</v>
      </c>
      <c r="H4966" s="6" t="n">
        <f aca="false">IF(1_Data_EDA!B4967="First Class",1,0)</f>
        <v>0</v>
      </c>
      <c r="I4966" s="6" t="n">
        <f aca="false">IF(1_Data_EDA!B4967="Second Class",1,0)</f>
        <v>1</v>
      </c>
      <c r="J4966" s="6" t="n">
        <f aca="false">IF(1_Data_EDA!B4967="Same Day",1,0)</f>
        <v>0</v>
      </c>
      <c r="K4966" s="6" t="n">
        <f aca="false">IF(1_Data_EDA!C4967="Corporate",1,0)</f>
        <v>1</v>
      </c>
      <c r="L4966" s="6" t="n">
        <f aca="false">IF(1_Data_EDA!C4967="Home Office",1,0)</f>
        <v>0</v>
      </c>
      <c r="M4966" s="6" t="n">
        <f aca="false">IF(1_Data_EDA!D4967="Europe",1,0)</f>
        <v>1</v>
      </c>
      <c r="N4966" s="6" t="n">
        <f aca="false">IF(1_Data_EDA!D4967="LATAM",1,0)</f>
        <v>0</v>
      </c>
      <c r="O4966" s="6" t="n">
        <f aca="false">IF(1_Data_EDA!D4967="Pacific Asia",1,0)</f>
        <v>0</v>
      </c>
      <c r="P4966" s="6" t="n">
        <f aca="false">IF(1_Data_EDA!D4967="USCA",1,0)</f>
        <v>0</v>
      </c>
      <c r="Q4966" s="6" t="n">
        <f aca="false">IF(C4966&gt;MEDIAN(C$5:C$8004),1,0)</f>
        <v>0</v>
      </c>
      <c r="R4966" s="6" t="n">
        <f aca="false">IF(D4966&gt;2,1,0)</f>
        <v>0</v>
      </c>
    </row>
    <row r="4967" customFormat="false" ht="15" hidden="false" customHeight="true" outlineLevel="0" collapsed="false">
      <c r="A4967" s="6" t="n">
        <f aca="false">1_Data_EDA!O4968</f>
        <v>1</v>
      </c>
      <c r="B4967" s="6" t="n">
        <f aca="false">1_Data_EDA!H4968</f>
        <v>1</v>
      </c>
      <c r="C4967" s="7" t="n">
        <f aca="false">1_Data_EDA!I4968</f>
        <v>129.9900055</v>
      </c>
      <c r="D4967" s="6" t="n">
        <f aca="false">1_Data_EDA!J4968</f>
        <v>1</v>
      </c>
      <c r="E4967" s="7" t="n">
        <f aca="false">1_Data_EDA!K4968</f>
        <v>129.9900055</v>
      </c>
      <c r="F4967" s="7" t="n">
        <f aca="false">1_Data_EDA!L4968</f>
        <v>1.299999952</v>
      </c>
      <c r="G4967" s="8" t="n">
        <f aca="false">1_Data_EDA!M4968</f>
        <v>0.01</v>
      </c>
      <c r="H4967" s="6" t="n">
        <f aca="false">IF(1_Data_EDA!B4968="First Class",1,0)</f>
        <v>1</v>
      </c>
      <c r="I4967" s="6" t="n">
        <f aca="false">IF(1_Data_EDA!B4968="Second Class",1,0)</f>
        <v>0</v>
      </c>
      <c r="J4967" s="6" t="n">
        <f aca="false">IF(1_Data_EDA!B4968="Same Day",1,0)</f>
        <v>0</v>
      </c>
      <c r="K4967" s="6" t="n">
        <f aca="false">IF(1_Data_EDA!C4968="Corporate",1,0)</f>
        <v>0</v>
      </c>
      <c r="L4967" s="6" t="n">
        <f aca="false">IF(1_Data_EDA!C4968="Home Office",1,0)</f>
        <v>0</v>
      </c>
      <c r="M4967" s="6" t="n">
        <f aca="false">IF(1_Data_EDA!D4968="Europe",1,0)</f>
        <v>1</v>
      </c>
      <c r="N4967" s="6" t="n">
        <f aca="false">IF(1_Data_EDA!D4968="LATAM",1,0)</f>
        <v>0</v>
      </c>
      <c r="O4967" s="6" t="n">
        <f aca="false">IF(1_Data_EDA!D4968="Pacific Asia",1,0)</f>
        <v>0</v>
      </c>
      <c r="P4967" s="6" t="n">
        <f aca="false">IF(1_Data_EDA!D4968="USCA",1,0)</f>
        <v>0</v>
      </c>
      <c r="Q4967" s="6" t="n">
        <f aca="false">IF(C4967&gt;MEDIAN(C$5:C$8004),1,0)</f>
        <v>1</v>
      </c>
      <c r="R4967" s="6" t="n">
        <f aca="false">IF(D4967&gt;2,1,0)</f>
        <v>0</v>
      </c>
    </row>
    <row r="4968" customFormat="false" ht="15" hidden="false" customHeight="true" outlineLevel="0" collapsed="false">
      <c r="A4968" s="6" t="n">
        <f aca="false">1_Data_EDA!O4969</f>
        <v>1</v>
      </c>
      <c r="B4968" s="6" t="n">
        <f aca="false">1_Data_EDA!H4969</f>
        <v>2</v>
      </c>
      <c r="C4968" s="7" t="n">
        <f aca="false">1_Data_EDA!I4969</f>
        <v>50</v>
      </c>
      <c r="D4968" s="6" t="n">
        <f aca="false">1_Data_EDA!J4969</f>
        <v>5</v>
      </c>
      <c r="E4968" s="7" t="n">
        <f aca="false">1_Data_EDA!K4969</f>
        <v>250</v>
      </c>
      <c r="F4968" s="7" t="n">
        <f aca="false">1_Data_EDA!L4969</f>
        <v>13.75</v>
      </c>
      <c r="G4968" s="8" t="n">
        <f aca="false">1_Data_EDA!M4969</f>
        <v>0.059999999</v>
      </c>
      <c r="H4968" s="6" t="n">
        <f aca="false">IF(1_Data_EDA!B4969="First Class",1,0)</f>
        <v>0</v>
      </c>
      <c r="I4968" s="6" t="n">
        <f aca="false">IF(1_Data_EDA!B4969="Second Class",1,0)</f>
        <v>1</v>
      </c>
      <c r="J4968" s="6" t="n">
        <f aca="false">IF(1_Data_EDA!B4969="Same Day",1,0)</f>
        <v>0</v>
      </c>
      <c r="K4968" s="6" t="n">
        <f aca="false">IF(1_Data_EDA!C4969="Corporate",1,0)</f>
        <v>0</v>
      </c>
      <c r="L4968" s="6" t="n">
        <f aca="false">IF(1_Data_EDA!C4969="Home Office",1,0)</f>
        <v>1</v>
      </c>
      <c r="M4968" s="6" t="n">
        <f aca="false">IF(1_Data_EDA!D4969="Europe",1,0)</f>
        <v>0</v>
      </c>
      <c r="N4968" s="6" t="n">
        <f aca="false">IF(1_Data_EDA!D4969="LATAM",1,0)</f>
        <v>0</v>
      </c>
      <c r="O4968" s="6" t="n">
        <f aca="false">IF(1_Data_EDA!D4969="Pacific Asia",1,0)</f>
        <v>0</v>
      </c>
      <c r="P4968" s="6" t="n">
        <f aca="false">IF(1_Data_EDA!D4969="USCA",1,0)</f>
        <v>0</v>
      </c>
      <c r="Q4968" s="6" t="n">
        <f aca="false">IF(C4968&gt;MEDIAN(C$5:C$8004),1,0)</f>
        <v>0</v>
      </c>
      <c r="R4968" s="6" t="n">
        <f aca="false">IF(D4968&gt;2,1,0)</f>
        <v>1</v>
      </c>
    </row>
    <row r="4969" customFormat="false" ht="15" hidden="false" customHeight="true" outlineLevel="0" collapsed="false">
      <c r="A4969" s="6" t="n">
        <f aca="false">1_Data_EDA!O4970</f>
        <v>1</v>
      </c>
      <c r="B4969" s="6" t="n">
        <f aca="false">1_Data_EDA!H4970</f>
        <v>1</v>
      </c>
      <c r="C4969" s="7" t="n">
        <f aca="false">1_Data_EDA!I4970</f>
        <v>399.980011</v>
      </c>
      <c r="D4969" s="6" t="n">
        <f aca="false">1_Data_EDA!J4970</f>
        <v>1</v>
      </c>
      <c r="E4969" s="7" t="n">
        <f aca="false">1_Data_EDA!K4970</f>
        <v>399.980011</v>
      </c>
      <c r="F4969" s="7" t="n">
        <f aca="false">1_Data_EDA!L4970</f>
        <v>72</v>
      </c>
      <c r="G4969" s="8" t="n">
        <f aca="false">1_Data_EDA!M4970</f>
        <v>0.180000007</v>
      </c>
      <c r="H4969" s="6" t="n">
        <f aca="false">IF(1_Data_EDA!B4970="First Class",1,0)</f>
        <v>1</v>
      </c>
      <c r="I4969" s="6" t="n">
        <f aca="false">IF(1_Data_EDA!B4970="Second Class",1,0)</f>
        <v>0</v>
      </c>
      <c r="J4969" s="6" t="n">
        <f aca="false">IF(1_Data_EDA!B4970="Same Day",1,0)</f>
        <v>0</v>
      </c>
      <c r="K4969" s="6" t="n">
        <f aca="false">IF(1_Data_EDA!C4970="Corporate",1,0)</f>
        <v>0</v>
      </c>
      <c r="L4969" s="6" t="n">
        <f aca="false">IF(1_Data_EDA!C4970="Home Office",1,0)</f>
        <v>1</v>
      </c>
      <c r="M4969" s="6" t="n">
        <f aca="false">IF(1_Data_EDA!D4970="Europe",1,0)</f>
        <v>0</v>
      </c>
      <c r="N4969" s="6" t="n">
        <f aca="false">IF(1_Data_EDA!D4970="LATAM",1,0)</f>
        <v>1</v>
      </c>
      <c r="O4969" s="6" t="n">
        <f aca="false">IF(1_Data_EDA!D4970="Pacific Asia",1,0)</f>
        <v>0</v>
      </c>
      <c r="P4969" s="6" t="n">
        <f aca="false">IF(1_Data_EDA!D4970="USCA",1,0)</f>
        <v>0</v>
      </c>
      <c r="Q4969" s="6" t="n">
        <f aca="false">IF(C4969&gt;MEDIAN(C$5:C$8004),1,0)</f>
        <v>1</v>
      </c>
      <c r="R4969" s="6" t="n">
        <f aca="false">IF(D4969&gt;2,1,0)</f>
        <v>0</v>
      </c>
    </row>
    <row r="4970" customFormat="false" ht="15" hidden="false" customHeight="true" outlineLevel="0" collapsed="false">
      <c r="A4970" s="6" t="n">
        <f aca="false">1_Data_EDA!O4971</f>
        <v>0</v>
      </c>
      <c r="B4970" s="6" t="n">
        <f aca="false">1_Data_EDA!H4971</f>
        <v>4</v>
      </c>
      <c r="C4970" s="7" t="n">
        <f aca="false">1_Data_EDA!I4971</f>
        <v>39.99000168</v>
      </c>
      <c r="D4970" s="6" t="n">
        <f aca="false">1_Data_EDA!J4971</f>
        <v>2</v>
      </c>
      <c r="E4970" s="7" t="n">
        <f aca="false">1_Data_EDA!K4971</f>
        <v>79.98000336</v>
      </c>
      <c r="F4970" s="7" t="n">
        <f aca="false">1_Data_EDA!L4971</f>
        <v>20</v>
      </c>
      <c r="G4970" s="8" t="n">
        <f aca="false">1_Data_EDA!M4971</f>
        <v>0.25</v>
      </c>
      <c r="H4970" s="6" t="n">
        <f aca="false">IF(1_Data_EDA!B4971="First Class",1,0)</f>
        <v>0</v>
      </c>
      <c r="I4970" s="6" t="n">
        <f aca="false">IF(1_Data_EDA!B4971="Second Class",1,0)</f>
        <v>0</v>
      </c>
      <c r="J4970" s="6" t="n">
        <f aca="false">IF(1_Data_EDA!B4971="Same Day",1,0)</f>
        <v>0</v>
      </c>
      <c r="K4970" s="6" t="n">
        <f aca="false">IF(1_Data_EDA!C4971="Corporate",1,0)</f>
        <v>0</v>
      </c>
      <c r="L4970" s="6" t="n">
        <f aca="false">IF(1_Data_EDA!C4971="Home Office",1,0)</f>
        <v>0</v>
      </c>
      <c r="M4970" s="6" t="n">
        <f aca="false">IF(1_Data_EDA!D4971="Europe",1,0)</f>
        <v>1</v>
      </c>
      <c r="N4970" s="6" t="n">
        <f aca="false">IF(1_Data_EDA!D4971="LATAM",1,0)</f>
        <v>0</v>
      </c>
      <c r="O4970" s="6" t="n">
        <f aca="false">IF(1_Data_EDA!D4971="Pacific Asia",1,0)</f>
        <v>0</v>
      </c>
      <c r="P4970" s="6" t="n">
        <f aca="false">IF(1_Data_EDA!D4971="USCA",1,0)</f>
        <v>0</v>
      </c>
      <c r="Q4970" s="6" t="n">
        <f aca="false">IF(C4970&gt;MEDIAN(C$5:C$8004),1,0)</f>
        <v>0</v>
      </c>
      <c r="R4970" s="6" t="n">
        <f aca="false">IF(D4970&gt;2,1,0)</f>
        <v>0</v>
      </c>
    </row>
    <row r="4971" customFormat="false" ht="15" hidden="false" customHeight="true" outlineLevel="0" collapsed="false">
      <c r="A4971" s="6" t="n">
        <f aca="false">1_Data_EDA!O4972</f>
        <v>0</v>
      </c>
      <c r="B4971" s="6" t="n">
        <f aca="false">1_Data_EDA!H4972</f>
        <v>4</v>
      </c>
      <c r="C4971" s="7" t="n">
        <f aca="false">1_Data_EDA!I4972</f>
        <v>30</v>
      </c>
      <c r="D4971" s="6" t="n">
        <f aca="false">1_Data_EDA!J4972</f>
        <v>2</v>
      </c>
      <c r="E4971" s="7" t="n">
        <f aca="false">1_Data_EDA!K4972</f>
        <v>60</v>
      </c>
      <c r="F4971" s="7" t="n">
        <f aca="false">1_Data_EDA!L4972</f>
        <v>0.600000024</v>
      </c>
      <c r="G4971" s="8" t="n">
        <f aca="false">1_Data_EDA!M4972</f>
        <v>0.01</v>
      </c>
      <c r="H4971" s="6" t="n">
        <f aca="false">IF(1_Data_EDA!B4972="First Class",1,0)</f>
        <v>0</v>
      </c>
      <c r="I4971" s="6" t="n">
        <f aca="false">IF(1_Data_EDA!B4972="Second Class",1,0)</f>
        <v>0</v>
      </c>
      <c r="J4971" s="6" t="n">
        <f aca="false">IF(1_Data_EDA!B4972="Same Day",1,0)</f>
        <v>0</v>
      </c>
      <c r="K4971" s="6" t="n">
        <f aca="false">IF(1_Data_EDA!C4972="Corporate",1,0)</f>
        <v>0</v>
      </c>
      <c r="L4971" s="6" t="n">
        <f aca="false">IF(1_Data_EDA!C4972="Home Office",1,0)</f>
        <v>0</v>
      </c>
      <c r="M4971" s="6" t="n">
        <f aca="false">IF(1_Data_EDA!D4972="Europe",1,0)</f>
        <v>0</v>
      </c>
      <c r="N4971" s="6" t="n">
        <f aca="false">IF(1_Data_EDA!D4972="LATAM",1,0)</f>
        <v>1</v>
      </c>
      <c r="O4971" s="6" t="n">
        <f aca="false">IF(1_Data_EDA!D4972="Pacific Asia",1,0)</f>
        <v>0</v>
      </c>
      <c r="P4971" s="6" t="n">
        <f aca="false">IF(1_Data_EDA!D4972="USCA",1,0)</f>
        <v>0</v>
      </c>
      <c r="Q4971" s="6" t="n">
        <f aca="false">IF(C4971&gt;MEDIAN(C$5:C$8004),1,0)</f>
        <v>0</v>
      </c>
      <c r="R4971" s="6" t="n">
        <f aca="false">IF(D4971&gt;2,1,0)</f>
        <v>0</v>
      </c>
    </row>
    <row r="4972" customFormat="false" ht="15" hidden="false" customHeight="true" outlineLevel="0" collapsed="false">
      <c r="A4972" s="6" t="n">
        <f aca="false">1_Data_EDA!O4973</f>
        <v>1</v>
      </c>
      <c r="B4972" s="6" t="n">
        <f aca="false">1_Data_EDA!H4973</f>
        <v>2</v>
      </c>
      <c r="C4972" s="7" t="n">
        <f aca="false">1_Data_EDA!I4973</f>
        <v>49.97999954</v>
      </c>
      <c r="D4972" s="6" t="n">
        <f aca="false">1_Data_EDA!J4973</f>
        <v>4</v>
      </c>
      <c r="E4972" s="7" t="n">
        <f aca="false">1_Data_EDA!K4973</f>
        <v>199.9199982</v>
      </c>
      <c r="F4972" s="7" t="n">
        <f aca="false">1_Data_EDA!L4973</f>
        <v>17.98999977</v>
      </c>
      <c r="G4972" s="8" t="n">
        <f aca="false">1_Data_EDA!M4973</f>
        <v>0.090000004</v>
      </c>
      <c r="H4972" s="6" t="n">
        <f aca="false">IF(1_Data_EDA!B4973="First Class",1,0)</f>
        <v>0</v>
      </c>
      <c r="I4972" s="6" t="n">
        <f aca="false">IF(1_Data_EDA!B4973="Second Class",1,0)</f>
        <v>1</v>
      </c>
      <c r="J4972" s="6" t="n">
        <f aca="false">IF(1_Data_EDA!B4973="Same Day",1,0)</f>
        <v>0</v>
      </c>
      <c r="K4972" s="6" t="n">
        <f aca="false">IF(1_Data_EDA!C4973="Corporate",1,0)</f>
        <v>0</v>
      </c>
      <c r="L4972" s="6" t="n">
        <f aca="false">IF(1_Data_EDA!C4973="Home Office",1,0)</f>
        <v>0</v>
      </c>
      <c r="M4972" s="6" t="n">
        <f aca="false">IF(1_Data_EDA!D4973="Europe",1,0)</f>
        <v>1</v>
      </c>
      <c r="N4972" s="6" t="n">
        <f aca="false">IF(1_Data_EDA!D4973="LATAM",1,0)</f>
        <v>0</v>
      </c>
      <c r="O4972" s="6" t="n">
        <f aca="false">IF(1_Data_EDA!D4973="Pacific Asia",1,0)</f>
        <v>0</v>
      </c>
      <c r="P4972" s="6" t="n">
        <f aca="false">IF(1_Data_EDA!D4973="USCA",1,0)</f>
        <v>0</v>
      </c>
      <c r="Q4972" s="6" t="n">
        <f aca="false">IF(C4972&gt;MEDIAN(C$5:C$8004),1,0)</f>
        <v>0</v>
      </c>
      <c r="R4972" s="6" t="n">
        <f aca="false">IF(D4972&gt;2,1,0)</f>
        <v>1</v>
      </c>
    </row>
    <row r="4973" customFormat="false" ht="15" hidden="false" customHeight="true" outlineLevel="0" collapsed="false">
      <c r="A4973" s="6" t="n">
        <f aca="false">1_Data_EDA!O4974</f>
        <v>1</v>
      </c>
      <c r="B4973" s="6" t="n">
        <f aca="false">1_Data_EDA!H4974</f>
        <v>1</v>
      </c>
      <c r="C4973" s="7" t="n">
        <f aca="false">1_Data_EDA!I4974</f>
        <v>49.97999954</v>
      </c>
      <c r="D4973" s="6" t="n">
        <f aca="false">1_Data_EDA!J4974</f>
        <v>2</v>
      </c>
      <c r="E4973" s="7" t="n">
        <f aca="false">1_Data_EDA!K4974</f>
        <v>99.95999908</v>
      </c>
      <c r="F4973" s="7" t="n">
        <f aca="false">1_Data_EDA!L4974</f>
        <v>3</v>
      </c>
      <c r="G4973" s="8" t="n">
        <f aca="false">1_Data_EDA!M4974</f>
        <v>0.029999999</v>
      </c>
      <c r="H4973" s="6" t="n">
        <f aca="false">IF(1_Data_EDA!B4974="First Class",1,0)</f>
        <v>1</v>
      </c>
      <c r="I4973" s="6" t="n">
        <f aca="false">IF(1_Data_EDA!B4974="Second Class",1,0)</f>
        <v>0</v>
      </c>
      <c r="J4973" s="6" t="n">
        <f aca="false">IF(1_Data_EDA!B4974="Same Day",1,0)</f>
        <v>0</v>
      </c>
      <c r="K4973" s="6" t="n">
        <f aca="false">IF(1_Data_EDA!C4974="Corporate",1,0)</f>
        <v>0</v>
      </c>
      <c r="L4973" s="6" t="n">
        <f aca="false">IF(1_Data_EDA!C4974="Home Office",1,0)</f>
        <v>1</v>
      </c>
      <c r="M4973" s="6" t="n">
        <f aca="false">IF(1_Data_EDA!D4974="Europe",1,0)</f>
        <v>0</v>
      </c>
      <c r="N4973" s="6" t="n">
        <f aca="false">IF(1_Data_EDA!D4974="LATAM",1,0)</f>
        <v>1</v>
      </c>
      <c r="O4973" s="6" t="n">
        <f aca="false">IF(1_Data_EDA!D4974="Pacific Asia",1,0)</f>
        <v>0</v>
      </c>
      <c r="P4973" s="6" t="n">
        <f aca="false">IF(1_Data_EDA!D4974="USCA",1,0)</f>
        <v>0</v>
      </c>
      <c r="Q4973" s="6" t="n">
        <f aca="false">IF(C4973&gt;MEDIAN(C$5:C$8004),1,0)</f>
        <v>0</v>
      </c>
      <c r="R4973" s="6" t="n">
        <f aca="false">IF(D4973&gt;2,1,0)</f>
        <v>0</v>
      </c>
    </row>
    <row r="4974" customFormat="false" ht="15" hidden="false" customHeight="true" outlineLevel="0" collapsed="false">
      <c r="A4974" s="6" t="n">
        <f aca="false">1_Data_EDA!O4975</f>
        <v>1</v>
      </c>
      <c r="B4974" s="6" t="n">
        <f aca="false">1_Data_EDA!H4975</f>
        <v>1</v>
      </c>
      <c r="C4974" s="7" t="n">
        <f aca="false">1_Data_EDA!I4975</f>
        <v>299.980011</v>
      </c>
      <c r="D4974" s="6" t="n">
        <f aca="false">1_Data_EDA!J4975</f>
        <v>1</v>
      </c>
      <c r="E4974" s="7" t="n">
        <f aca="false">1_Data_EDA!K4975</f>
        <v>299.980011</v>
      </c>
      <c r="F4974" s="7" t="n">
        <f aca="false">1_Data_EDA!L4975</f>
        <v>48</v>
      </c>
      <c r="G4974" s="8" t="n">
        <f aca="false">1_Data_EDA!M4975</f>
        <v>0.159999996</v>
      </c>
      <c r="H4974" s="6" t="n">
        <f aca="false">IF(1_Data_EDA!B4975="First Class",1,0)</f>
        <v>1</v>
      </c>
      <c r="I4974" s="6" t="n">
        <f aca="false">IF(1_Data_EDA!B4975="Second Class",1,0)</f>
        <v>0</v>
      </c>
      <c r="J4974" s="6" t="n">
        <f aca="false">IF(1_Data_EDA!B4975="Same Day",1,0)</f>
        <v>0</v>
      </c>
      <c r="K4974" s="6" t="n">
        <f aca="false">IF(1_Data_EDA!C4975="Corporate",1,0)</f>
        <v>0</v>
      </c>
      <c r="L4974" s="6" t="n">
        <f aca="false">IF(1_Data_EDA!C4975="Home Office",1,0)</f>
        <v>1</v>
      </c>
      <c r="M4974" s="6" t="n">
        <f aca="false">IF(1_Data_EDA!D4975="Europe",1,0)</f>
        <v>0</v>
      </c>
      <c r="N4974" s="6" t="n">
        <f aca="false">IF(1_Data_EDA!D4975="LATAM",1,0)</f>
        <v>0</v>
      </c>
      <c r="O4974" s="6" t="n">
        <f aca="false">IF(1_Data_EDA!D4975="Pacific Asia",1,0)</f>
        <v>1</v>
      </c>
      <c r="P4974" s="6" t="n">
        <f aca="false">IF(1_Data_EDA!D4975="USCA",1,0)</f>
        <v>0</v>
      </c>
      <c r="Q4974" s="6" t="n">
        <f aca="false">IF(C4974&gt;MEDIAN(C$5:C$8004),1,0)</f>
        <v>1</v>
      </c>
      <c r="R4974" s="6" t="n">
        <f aca="false">IF(D4974&gt;2,1,0)</f>
        <v>0</v>
      </c>
    </row>
    <row r="4975" customFormat="false" ht="15" hidden="false" customHeight="true" outlineLevel="0" collapsed="false">
      <c r="A4975" s="6" t="n">
        <f aca="false">1_Data_EDA!O4976</f>
        <v>1</v>
      </c>
      <c r="B4975" s="6" t="n">
        <f aca="false">1_Data_EDA!H4976</f>
        <v>1</v>
      </c>
      <c r="C4975" s="7" t="n">
        <f aca="false">1_Data_EDA!I4976</f>
        <v>50</v>
      </c>
      <c r="D4975" s="6" t="n">
        <f aca="false">1_Data_EDA!J4976</f>
        <v>1</v>
      </c>
      <c r="E4975" s="7" t="n">
        <f aca="false">1_Data_EDA!K4976</f>
        <v>50</v>
      </c>
      <c r="F4975" s="7" t="n">
        <f aca="false">1_Data_EDA!L4976</f>
        <v>8.5</v>
      </c>
      <c r="G4975" s="8" t="n">
        <f aca="false">1_Data_EDA!M4976</f>
        <v>0.170000002</v>
      </c>
      <c r="H4975" s="6" t="n">
        <f aca="false">IF(1_Data_EDA!B4976="First Class",1,0)</f>
        <v>1</v>
      </c>
      <c r="I4975" s="6" t="n">
        <f aca="false">IF(1_Data_EDA!B4976="Second Class",1,0)</f>
        <v>0</v>
      </c>
      <c r="J4975" s="6" t="n">
        <f aca="false">IF(1_Data_EDA!B4976="Same Day",1,0)</f>
        <v>0</v>
      </c>
      <c r="K4975" s="6" t="n">
        <f aca="false">IF(1_Data_EDA!C4976="Corporate",1,0)</f>
        <v>0</v>
      </c>
      <c r="L4975" s="6" t="n">
        <f aca="false">IF(1_Data_EDA!C4976="Home Office",1,0)</f>
        <v>0</v>
      </c>
      <c r="M4975" s="6" t="n">
        <f aca="false">IF(1_Data_EDA!D4976="Europe",1,0)</f>
        <v>0</v>
      </c>
      <c r="N4975" s="6" t="n">
        <f aca="false">IF(1_Data_EDA!D4976="LATAM",1,0)</f>
        <v>1</v>
      </c>
      <c r="O4975" s="6" t="n">
        <f aca="false">IF(1_Data_EDA!D4976="Pacific Asia",1,0)</f>
        <v>0</v>
      </c>
      <c r="P4975" s="6" t="n">
        <f aca="false">IF(1_Data_EDA!D4976="USCA",1,0)</f>
        <v>0</v>
      </c>
      <c r="Q4975" s="6" t="n">
        <f aca="false">IF(C4975&gt;MEDIAN(C$5:C$8004),1,0)</f>
        <v>0</v>
      </c>
      <c r="R4975" s="6" t="n">
        <f aca="false">IF(D4975&gt;2,1,0)</f>
        <v>0</v>
      </c>
    </row>
    <row r="4976" customFormat="false" ht="15" hidden="false" customHeight="true" outlineLevel="0" collapsed="false">
      <c r="A4976" s="6" t="n">
        <f aca="false">1_Data_EDA!O4977</f>
        <v>1</v>
      </c>
      <c r="B4976" s="6" t="n">
        <f aca="false">1_Data_EDA!H4977</f>
        <v>4</v>
      </c>
      <c r="C4976" s="7" t="n">
        <f aca="false">1_Data_EDA!I4977</f>
        <v>49.97999954</v>
      </c>
      <c r="D4976" s="6" t="n">
        <f aca="false">1_Data_EDA!J4977</f>
        <v>5</v>
      </c>
      <c r="E4976" s="7" t="n">
        <f aca="false">1_Data_EDA!K4977</f>
        <v>249.8999939</v>
      </c>
      <c r="F4976" s="7" t="n">
        <f aca="false">1_Data_EDA!L4977</f>
        <v>42.47999954</v>
      </c>
      <c r="G4976" s="8" t="n">
        <f aca="false">1_Data_EDA!M4977</f>
        <v>0.170000002</v>
      </c>
      <c r="H4976" s="6" t="n">
        <f aca="false">IF(1_Data_EDA!B4977="First Class",1,0)</f>
        <v>0</v>
      </c>
      <c r="I4976" s="6" t="n">
        <f aca="false">IF(1_Data_EDA!B4977="Second Class",1,0)</f>
        <v>0</v>
      </c>
      <c r="J4976" s="6" t="n">
        <f aca="false">IF(1_Data_EDA!B4977="Same Day",1,0)</f>
        <v>0</v>
      </c>
      <c r="K4976" s="6" t="n">
        <f aca="false">IF(1_Data_EDA!C4977="Corporate",1,0)</f>
        <v>1</v>
      </c>
      <c r="L4976" s="6" t="n">
        <f aca="false">IF(1_Data_EDA!C4977="Home Office",1,0)</f>
        <v>0</v>
      </c>
      <c r="M4976" s="6" t="n">
        <f aca="false">IF(1_Data_EDA!D4977="Europe",1,0)</f>
        <v>0</v>
      </c>
      <c r="N4976" s="6" t="n">
        <f aca="false">IF(1_Data_EDA!D4977="LATAM",1,0)</f>
        <v>1</v>
      </c>
      <c r="O4976" s="6" t="n">
        <f aca="false">IF(1_Data_EDA!D4977="Pacific Asia",1,0)</f>
        <v>0</v>
      </c>
      <c r="P4976" s="6" t="n">
        <f aca="false">IF(1_Data_EDA!D4977="USCA",1,0)</f>
        <v>0</v>
      </c>
      <c r="Q4976" s="6" t="n">
        <f aca="false">IF(C4976&gt;MEDIAN(C$5:C$8004),1,0)</f>
        <v>0</v>
      </c>
      <c r="R4976" s="6" t="n">
        <f aca="false">IF(D4976&gt;2,1,0)</f>
        <v>1</v>
      </c>
    </row>
    <row r="4977" customFormat="false" ht="15" hidden="false" customHeight="true" outlineLevel="0" collapsed="false">
      <c r="A4977" s="6" t="n">
        <f aca="false">1_Data_EDA!O4978</f>
        <v>0</v>
      </c>
      <c r="B4977" s="6" t="n">
        <f aca="false">1_Data_EDA!H4978</f>
        <v>4</v>
      </c>
      <c r="C4977" s="7" t="n">
        <f aca="false">1_Data_EDA!I4978</f>
        <v>49.97999954</v>
      </c>
      <c r="D4977" s="6" t="n">
        <f aca="false">1_Data_EDA!J4978</f>
        <v>2</v>
      </c>
      <c r="E4977" s="7" t="n">
        <f aca="false">1_Data_EDA!K4978</f>
        <v>99.95999908</v>
      </c>
      <c r="F4977" s="7" t="n">
        <f aca="false">1_Data_EDA!L4978</f>
        <v>15.98999977</v>
      </c>
      <c r="G4977" s="8" t="n">
        <f aca="false">1_Data_EDA!M4978</f>
        <v>0.159999996</v>
      </c>
      <c r="H4977" s="6" t="n">
        <f aca="false">IF(1_Data_EDA!B4978="First Class",1,0)</f>
        <v>0</v>
      </c>
      <c r="I4977" s="6" t="n">
        <f aca="false">IF(1_Data_EDA!B4978="Second Class",1,0)</f>
        <v>0</v>
      </c>
      <c r="J4977" s="6" t="n">
        <f aca="false">IF(1_Data_EDA!B4978="Same Day",1,0)</f>
        <v>0</v>
      </c>
      <c r="K4977" s="6" t="n">
        <f aca="false">IF(1_Data_EDA!C4978="Corporate",1,0)</f>
        <v>1</v>
      </c>
      <c r="L4977" s="6" t="n">
        <f aca="false">IF(1_Data_EDA!C4978="Home Office",1,0)</f>
        <v>0</v>
      </c>
      <c r="M4977" s="6" t="n">
        <f aca="false">IF(1_Data_EDA!D4978="Europe",1,0)</f>
        <v>0</v>
      </c>
      <c r="N4977" s="6" t="n">
        <f aca="false">IF(1_Data_EDA!D4978="LATAM",1,0)</f>
        <v>1</v>
      </c>
      <c r="O4977" s="6" t="n">
        <f aca="false">IF(1_Data_EDA!D4978="Pacific Asia",1,0)</f>
        <v>0</v>
      </c>
      <c r="P4977" s="6" t="n">
        <f aca="false">IF(1_Data_EDA!D4978="USCA",1,0)</f>
        <v>0</v>
      </c>
      <c r="Q4977" s="6" t="n">
        <f aca="false">IF(C4977&gt;MEDIAN(C$5:C$8004),1,0)</f>
        <v>0</v>
      </c>
      <c r="R4977" s="6" t="n">
        <f aca="false">IF(D4977&gt;2,1,0)</f>
        <v>0</v>
      </c>
    </row>
    <row r="4978" customFormat="false" ht="15" hidden="false" customHeight="true" outlineLevel="0" collapsed="false">
      <c r="A4978" s="6" t="n">
        <f aca="false">1_Data_EDA!O4979</f>
        <v>0</v>
      </c>
      <c r="B4978" s="6" t="n">
        <f aca="false">1_Data_EDA!H4979</f>
        <v>4</v>
      </c>
      <c r="C4978" s="7" t="n">
        <f aca="false">1_Data_EDA!I4979</f>
        <v>59.99000168</v>
      </c>
      <c r="D4978" s="6" t="n">
        <f aca="false">1_Data_EDA!J4979</f>
        <v>4</v>
      </c>
      <c r="E4978" s="7" t="n">
        <f aca="false">1_Data_EDA!K4979</f>
        <v>239.9600067</v>
      </c>
      <c r="F4978" s="7" t="n">
        <f aca="false">1_Data_EDA!L4979</f>
        <v>4.800000191</v>
      </c>
      <c r="G4978" s="8" t="n">
        <f aca="false">1_Data_EDA!M4979</f>
        <v>0.02</v>
      </c>
      <c r="H4978" s="6" t="n">
        <f aca="false">IF(1_Data_EDA!B4979="First Class",1,0)</f>
        <v>0</v>
      </c>
      <c r="I4978" s="6" t="n">
        <f aca="false">IF(1_Data_EDA!B4979="Second Class",1,0)</f>
        <v>0</v>
      </c>
      <c r="J4978" s="6" t="n">
        <f aca="false">IF(1_Data_EDA!B4979="Same Day",1,0)</f>
        <v>0</v>
      </c>
      <c r="K4978" s="6" t="n">
        <f aca="false">IF(1_Data_EDA!C4979="Corporate",1,0)</f>
        <v>0</v>
      </c>
      <c r="L4978" s="6" t="n">
        <f aca="false">IF(1_Data_EDA!C4979="Home Office",1,0)</f>
        <v>0</v>
      </c>
      <c r="M4978" s="6" t="n">
        <f aca="false">IF(1_Data_EDA!D4979="Europe",1,0)</f>
        <v>0</v>
      </c>
      <c r="N4978" s="6" t="n">
        <f aca="false">IF(1_Data_EDA!D4979="LATAM",1,0)</f>
        <v>0</v>
      </c>
      <c r="O4978" s="6" t="n">
        <f aca="false">IF(1_Data_EDA!D4979="Pacific Asia",1,0)</f>
        <v>0</v>
      </c>
      <c r="P4978" s="6" t="n">
        <f aca="false">IF(1_Data_EDA!D4979="USCA",1,0)</f>
        <v>0</v>
      </c>
      <c r="Q4978" s="6" t="n">
        <f aca="false">IF(C4978&gt;MEDIAN(C$5:C$8004),1,0)</f>
        <v>0</v>
      </c>
      <c r="R4978" s="6" t="n">
        <f aca="false">IF(D4978&gt;2,1,0)</f>
        <v>1</v>
      </c>
    </row>
    <row r="4979" customFormat="false" ht="15" hidden="false" customHeight="true" outlineLevel="0" collapsed="false">
      <c r="A4979" s="6" t="n">
        <f aca="false">1_Data_EDA!O4980</f>
        <v>0</v>
      </c>
      <c r="B4979" s="6" t="n">
        <f aca="false">1_Data_EDA!H4980</f>
        <v>2</v>
      </c>
      <c r="C4979" s="7" t="n">
        <f aca="false">1_Data_EDA!I4980</f>
        <v>129.9900055</v>
      </c>
      <c r="D4979" s="6" t="n">
        <f aca="false">1_Data_EDA!J4980</f>
        <v>1</v>
      </c>
      <c r="E4979" s="7" t="n">
        <f aca="false">1_Data_EDA!K4980</f>
        <v>129.9900055</v>
      </c>
      <c r="F4979" s="7" t="n">
        <f aca="false">1_Data_EDA!L4980</f>
        <v>3.900000095</v>
      </c>
      <c r="G4979" s="8" t="n">
        <f aca="false">1_Data_EDA!M4980</f>
        <v>0.029999999</v>
      </c>
      <c r="H4979" s="6" t="n">
        <f aca="false">IF(1_Data_EDA!B4980="First Class",1,0)</f>
        <v>0</v>
      </c>
      <c r="I4979" s="6" t="n">
        <f aca="false">IF(1_Data_EDA!B4980="Second Class",1,0)</f>
        <v>1</v>
      </c>
      <c r="J4979" s="6" t="n">
        <f aca="false">IF(1_Data_EDA!B4980="Same Day",1,0)</f>
        <v>0</v>
      </c>
      <c r="K4979" s="6" t="n">
        <f aca="false">IF(1_Data_EDA!C4980="Corporate",1,0)</f>
        <v>0</v>
      </c>
      <c r="L4979" s="6" t="n">
        <f aca="false">IF(1_Data_EDA!C4980="Home Office",1,0)</f>
        <v>1</v>
      </c>
      <c r="M4979" s="6" t="n">
        <f aca="false">IF(1_Data_EDA!D4980="Europe",1,0)</f>
        <v>0</v>
      </c>
      <c r="N4979" s="6" t="n">
        <f aca="false">IF(1_Data_EDA!D4980="LATAM",1,0)</f>
        <v>1</v>
      </c>
      <c r="O4979" s="6" t="n">
        <f aca="false">IF(1_Data_EDA!D4980="Pacific Asia",1,0)</f>
        <v>0</v>
      </c>
      <c r="P4979" s="6" t="n">
        <f aca="false">IF(1_Data_EDA!D4980="USCA",1,0)</f>
        <v>0</v>
      </c>
      <c r="Q4979" s="6" t="n">
        <f aca="false">IF(C4979&gt;MEDIAN(C$5:C$8004),1,0)</f>
        <v>1</v>
      </c>
      <c r="R4979" s="6" t="n">
        <f aca="false">IF(D4979&gt;2,1,0)</f>
        <v>0</v>
      </c>
    </row>
    <row r="4980" customFormat="false" ht="15" hidden="false" customHeight="true" outlineLevel="0" collapsed="false">
      <c r="A4980" s="6" t="n">
        <f aca="false">1_Data_EDA!O4981</f>
        <v>0</v>
      </c>
      <c r="B4980" s="6" t="n">
        <f aca="false">1_Data_EDA!H4981</f>
        <v>0</v>
      </c>
      <c r="C4980" s="7" t="n">
        <f aca="false">1_Data_EDA!I4981</f>
        <v>129.9900055</v>
      </c>
      <c r="D4980" s="6" t="n">
        <f aca="false">1_Data_EDA!J4981</f>
        <v>1</v>
      </c>
      <c r="E4980" s="7" t="n">
        <f aca="false">1_Data_EDA!K4981</f>
        <v>129.9900055</v>
      </c>
      <c r="F4980" s="7" t="n">
        <f aca="false">1_Data_EDA!L4981</f>
        <v>19.5</v>
      </c>
      <c r="G4980" s="8" t="n">
        <f aca="false">1_Data_EDA!M4981</f>
        <v>0.150000006</v>
      </c>
      <c r="H4980" s="6" t="n">
        <f aca="false">IF(1_Data_EDA!B4981="First Class",1,0)</f>
        <v>0</v>
      </c>
      <c r="I4980" s="6" t="n">
        <f aca="false">IF(1_Data_EDA!B4981="Second Class",1,0)</f>
        <v>0</v>
      </c>
      <c r="J4980" s="6" t="n">
        <f aca="false">IF(1_Data_EDA!B4981="Same Day",1,0)</f>
        <v>1</v>
      </c>
      <c r="K4980" s="6" t="n">
        <f aca="false">IF(1_Data_EDA!C4981="Corporate",1,0)</f>
        <v>1</v>
      </c>
      <c r="L4980" s="6" t="n">
        <f aca="false">IF(1_Data_EDA!C4981="Home Office",1,0)</f>
        <v>0</v>
      </c>
      <c r="M4980" s="6" t="n">
        <f aca="false">IF(1_Data_EDA!D4981="Europe",1,0)</f>
        <v>0</v>
      </c>
      <c r="N4980" s="6" t="n">
        <f aca="false">IF(1_Data_EDA!D4981="LATAM",1,0)</f>
        <v>1</v>
      </c>
      <c r="O4980" s="6" t="n">
        <f aca="false">IF(1_Data_EDA!D4981="Pacific Asia",1,0)</f>
        <v>0</v>
      </c>
      <c r="P4980" s="6" t="n">
        <f aca="false">IF(1_Data_EDA!D4981="USCA",1,0)</f>
        <v>0</v>
      </c>
      <c r="Q4980" s="6" t="n">
        <f aca="false">IF(C4980&gt;MEDIAN(C$5:C$8004),1,0)</f>
        <v>1</v>
      </c>
      <c r="R4980" s="6" t="n">
        <f aca="false">IF(D4980&gt;2,1,0)</f>
        <v>0</v>
      </c>
    </row>
    <row r="4981" customFormat="false" ht="15" hidden="false" customHeight="true" outlineLevel="0" collapsed="false">
      <c r="A4981" s="6" t="n">
        <f aca="false">1_Data_EDA!O4982</f>
        <v>0</v>
      </c>
      <c r="B4981" s="6" t="n">
        <f aca="false">1_Data_EDA!H4982</f>
        <v>2</v>
      </c>
      <c r="C4981" s="7" t="n">
        <f aca="false">1_Data_EDA!I4982</f>
        <v>99.98999786</v>
      </c>
      <c r="D4981" s="6" t="n">
        <f aca="false">1_Data_EDA!J4982</f>
        <v>1</v>
      </c>
      <c r="E4981" s="7" t="n">
        <f aca="false">1_Data_EDA!K4982</f>
        <v>99.98999786</v>
      </c>
      <c r="F4981" s="7" t="n">
        <f aca="false">1_Data_EDA!L4982</f>
        <v>12</v>
      </c>
      <c r="G4981" s="8" t="n">
        <f aca="false">1_Data_EDA!M4982</f>
        <v>0.119999997</v>
      </c>
      <c r="H4981" s="6" t="n">
        <f aca="false">IF(1_Data_EDA!B4982="First Class",1,0)</f>
        <v>0</v>
      </c>
      <c r="I4981" s="6" t="n">
        <f aca="false">IF(1_Data_EDA!B4982="Second Class",1,0)</f>
        <v>1</v>
      </c>
      <c r="J4981" s="6" t="n">
        <f aca="false">IF(1_Data_EDA!B4982="Same Day",1,0)</f>
        <v>0</v>
      </c>
      <c r="K4981" s="6" t="n">
        <f aca="false">IF(1_Data_EDA!C4982="Corporate",1,0)</f>
        <v>0</v>
      </c>
      <c r="L4981" s="6" t="n">
        <f aca="false">IF(1_Data_EDA!C4982="Home Office",1,0)</f>
        <v>0</v>
      </c>
      <c r="M4981" s="6" t="n">
        <f aca="false">IF(1_Data_EDA!D4982="Europe",1,0)</f>
        <v>0</v>
      </c>
      <c r="N4981" s="6" t="n">
        <f aca="false">IF(1_Data_EDA!D4982="LATAM",1,0)</f>
        <v>1</v>
      </c>
      <c r="O4981" s="6" t="n">
        <f aca="false">IF(1_Data_EDA!D4982="Pacific Asia",1,0)</f>
        <v>0</v>
      </c>
      <c r="P4981" s="6" t="n">
        <f aca="false">IF(1_Data_EDA!D4982="USCA",1,0)</f>
        <v>0</v>
      </c>
      <c r="Q4981" s="6" t="n">
        <f aca="false">IF(C4981&gt;MEDIAN(C$5:C$8004),1,0)</f>
        <v>1</v>
      </c>
      <c r="R4981" s="6" t="n">
        <f aca="false">IF(D4981&gt;2,1,0)</f>
        <v>0</v>
      </c>
    </row>
    <row r="4982" customFormat="false" ht="15" hidden="false" customHeight="true" outlineLevel="0" collapsed="false">
      <c r="A4982" s="6" t="n">
        <f aca="false">1_Data_EDA!O4983</f>
        <v>0</v>
      </c>
      <c r="B4982" s="6" t="n">
        <f aca="false">1_Data_EDA!H4983</f>
        <v>4</v>
      </c>
      <c r="C4982" s="7" t="n">
        <f aca="false">1_Data_EDA!I4983</f>
        <v>49.97999954</v>
      </c>
      <c r="D4982" s="6" t="n">
        <f aca="false">1_Data_EDA!J4983</f>
        <v>1</v>
      </c>
      <c r="E4982" s="7" t="n">
        <f aca="false">1_Data_EDA!K4983</f>
        <v>49.97999954</v>
      </c>
      <c r="F4982" s="7" t="n">
        <f aca="false">1_Data_EDA!L4983</f>
        <v>2.5</v>
      </c>
      <c r="G4982" s="8" t="n">
        <f aca="false">1_Data_EDA!M4983</f>
        <v>0.050000001</v>
      </c>
      <c r="H4982" s="6" t="n">
        <f aca="false">IF(1_Data_EDA!B4983="First Class",1,0)</f>
        <v>0</v>
      </c>
      <c r="I4982" s="6" t="n">
        <f aca="false">IF(1_Data_EDA!B4983="Second Class",1,0)</f>
        <v>0</v>
      </c>
      <c r="J4982" s="6" t="n">
        <f aca="false">IF(1_Data_EDA!B4983="Same Day",1,0)</f>
        <v>0</v>
      </c>
      <c r="K4982" s="6" t="n">
        <f aca="false">IF(1_Data_EDA!C4983="Corporate",1,0)</f>
        <v>0</v>
      </c>
      <c r="L4982" s="6" t="n">
        <f aca="false">IF(1_Data_EDA!C4983="Home Office",1,0)</f>
        <v>0</v>
      </c>
      <c r="M4982" s="6" t="n">
        <f aca="false">IF(1_Data_EDA!D4983="Europe",1,0)</f>
        <v>0</v>
      </c>
      <c r="N4982" s="6" t="n">
        <f aca="false">IF(1_Data_EDA!D4983="LATAM",1,0)</f>
        <v>0</v>
      </c>
      <c r="O4982" s="6" t="n">
        <f aca="false">IF(1_Data_EDA!D4983="Pacific Asia",1,0)</f>
        <v>0</v>
      </c>
      <c r="P4982" s="6" t="n">
        <f aca="false">IF(1_Data_EDA!D4983="USCA",1,0)</f>
        <v>1</v>
      </c>
      <c r="Q4982" s="6" t="n">
        <f aca="false">IF(C4982&gt;MEDIAN(C$5:C$8004),1,0)</f>
        <v>0</v>
      </c>
      <c r="R4982" s="6" t="n">
        <f aca="false">IF(D4982&gt;2,1,0)</f>
        <v>0</v>
      </c>
    </row>
    <row r="4983" customFormat="false" ht="15" hidden="false" customHeight="true" outlineLevel="0" collapsed="false">
      <c r="A4983" s="6" t="n">
        <f aca="false">1_Data_EDA!O4984</f>
        <v>1</v>
      </c>
      <c r="B4983" s="6" t="n">
        <f aca="false">1_Data_EDA!H4984</f>
        <v>2</v>
      </c>
      <c r="C4983" s="7" t="n">
        <f aca="false">1_Data_EDA!I4984</f>
        <v>399.980011</v>
      </c>
      <c r="D4983" s="6" t="n">
        <f aca="false">1_Data_EDA!J4984</f>
        <v>1</v>
      </c>
      <c r="E4983" s="7" t="n">
        <f aca="false">1_Data_EDA!K4984</f>
        <v>399.980011</v>
      </c>
      <c r="F4983" s="7" t="n">
        <f aca="false">1_Data_EDA!L4984</f>
        <v>60</v>
      </c>
      <c r="G4983" s="8" t="n">
        <f aca="false">1_Data_EDA!M4984</f>
        <v>0.150000006</v>
      </c>
      <c r="H4983" s="6" t="n">
        <f aca="false">IF(1_Data_EDA!B4984="First Class",1,0)</f>
        <v>0</v>
      </c>
      <c r="I4983" s="6" t="n">
        <f aca="false">IF(1_Data_EDA!B4984="Second Class",1,0)</f>
        <v>1</v>
      </c>
      <c r="J4983" s="6" t="n">
        <f aca="false">IF(1_Data_EDA!B4984="Same Day",1,0)</f>
        <v>0</v>
      </c>
      <c r="K4983" s="6" t="n">
        <f aca="false">IF(1_Data_EDA!C4984="Corporate",1,0)</f>
        <v>1</v>
      </c>
      <c r="L4983" s="6" t="n">
        <f aca="false">IF(1_Data_EDA!C4984="Home Office",1,0)</f>
        <v>0</v>
      </c>
      <c r="M4983" s="6" t="n">
        <f aca="false">IF(1_Data_EDA!D4984="Europe",1,0)</f>
        <v>0</v>
      </c>
      <c r="N4983" s="6" t="n">
        <f aca="false">IF(1_Data_EDA!D4984="LATAM",1,0)</f>
        <v>1</v>
      </c>
      <c r="O4983" s="6" t="n">
        <f aca="false">IF(1_Data_EDA!D4984="Pacific Asia",1,0)</f>
        <v>0</v>
      </c>
      <c r="P4983" s="6" t="n">
        <f aca="false">IF(1_Data_EDA!D4984="USCA",1,0)</f>
        <v>0</v>
      </c>
      <c r="Q4983" s="6" t="n">
        <f aca="false">IF(C4983&gt;MEDIAN(C$5:C$8004),1,0)</f>
        <v>1</v>
      </c>
      <c r="R4983" s="6" t="n">
        <f aca="false">IF(D4983&gt;2,1,0)</f>
        <v>0</v>
      </c>
    </row>
    <row r="4984" customFormat="false" ht="15" hidden="false" customHeight="true" outlineLevel="0" collapsed="false">
      <c r="A4984" s="6" t="n">
        <f aca="false">1_Data_EDA!O4985</f>
        <v>1</v>
      </c>
      <c r="B4984" s="6" t="n">
        <f aca="false">1_Data_EDA!H4985</f>
        <v>2</v>
      </c>
      <c r="C4984" s="7" t="n">
        <f aca="false">1_Data_EDA!I4985</f>
        <v>39.99000168</v>
      </c>
      <c r="D4984" s="6" t="n">
        <f aca="false">1_Data_EDA!J4985</f>
        <v>1</v>
      </c>
      <c r="E4984" s="7" t="n">
        <f aca="false">1_Data_EDA!K4985</f>
        <v>39.99000168</v>
      </c>
      <c r="F4984" s="7" t="n">
        <f aca="false">1_Data_EDA!L4985</f>
        <v>2</v>
      </c>
      <c r="G4984" s="8" t="n">
        <f aca="false">1_Data_EDA!M4985</f>
        <v>0.050000001</v>
      </c>
      <c r="H4984" s="6" t="n">
        <f aca="false">IF(1_Data_EDA!B4985="First Class",1,0)</f>
        <v>0</v>
      </c>
      <c r="I4984" s="6" t="n">
        <f aca="false">IF(1_Data_EDA!B4985="Second Class",1,0)</f>
        <v>1</v>
      </c>
      <c r="J4984" s="6" t="n">
        <f aca="false">IF(1_Data_EDA!B4985="Same Day",1,0)</f>
        <v>0</v>
      </c>
      <c r="K4984" s="6" t="n">
        <f aca="false">IF(1_Data_EDA!C4985="Corporate",1,0)</f>
        <v>0</v>
      </c>
      <c r="L4984" s="6" t="n">
        <f aca="false">IF(1_Data_EDA!C4985="Home Office",1,0)</f>
        <v>0</v>
      </c>
      <c r="M4984" s="6" t="n">
        <f aca="false">IF(1_Data_EDA!D4985="Europe",1,0)</f>
        <v>0</v>
      </c>
      <c r="N4984" s="6" t="n">
        <f aca="false">IF(1_Data_EDA!D4985="LATAM",1,0)</f>
        <v>0</v>
      </c>
      <c r="O4984" s="6" t="n">
        <f aca="false">IF(1_Data_EDA!D4985="Pacific Asia",1,0)</f>
        <v>1</v>
      </c>
      <c r="P4984" s="6" t="n">
        <f aca="false">IF(1_Data_EDA!D4985="USCA",1,0)</f>
        <v>0</v>
      </c>
      <c r="Q4984" s="6" t="n">
        <f aca="false">IF(C4984&gt;MEDIAN(C$5:C$8004),1,0)</f>
        <v>0</v>
      </c>
      <c r="R4984" s="6" t="n">
        <f aca="false">IF(D4984&gt;2,1,0)</f>
        <v>0</v>
      </c>
    </row>
    <row r="4985" customFormat="false" ht="15" hidden="false" customHeight="true" outlineLevel="0" collapsed="false">
      <c r="A4985" s="6" t="n">
        <f aca="false">1_Data_EDA!O4986</f>
        <v>1</v>
      </c>
      <c r="B4985" s="6" t="n">
        <f aca="false">1_Data_EDA!H4986</f>
        <v>4</v>
      </c>
      <c r="C4985" s="7" t="n">
        <f aca="false">1_Data_EDA!I4986</f>
        <v>399.980011</v>
      </c>
      <c r="D4985" s="6" t="n">
        <f aca="false">1_Data_EDA!J4986</f>
        <v>1</v>
      </c>
      <c r="E4985" s="7" t="n">
        <f aca="false">1_Data_EDA!K4986</f>
        <v>399.980011</v>
      </c>
      <c r="F4985" s="7" t="n">
        <f aca="false">1_Data_EDA!L4986</f>
        <v>12</v>
      </c>
      <c r="G4985" s="8" t="n">
        <f aca="false">1_Data_EDA!M4986</f>
        <v>0.029999999</v>
      </c>
      <c r="H4985" s="6" t="n">
        <f aca="false">IF(1_Data_EDA!B4986="First Class",1,0)</f>
        <v>0</v>
      </c>
      <c r="I4985" s="6" t="n">
        <f aca="false">IF(1_Data_EDA!B4986="Second Class",1,0)</f>
        <v>0</v>
      </c>
      <c r="J4985" s="6" t="n">
        <f aca="false">IF(1_Data_EDA!B4986="Same Day",1,0)</f>
        <v>0</v>
      </c>
      <c r="K4985" s="6" t="n">
        <f aca="false">IF(1_Data_EDA!C4986="Corporate",1,0)</f>
        <v>1</v>
      </c>
      <c r="L4985" s="6" t="n">
        <f aca="false">IF(1_Data_EDA!C4986="Home Office",1,0)</f>
        <v>0</v>
      </c>
      <c r="M4985" s="6" t="n">
        <f aca="false">IF(1_Data_EDA!D4986="Europe",1,0)</f>
        <v>1</v>
      </c>
      <c r="N4985" s="6" t="n">
        <f aca="false">IF(1_Data_EDA!D4986="LATAM",1,0)</f>
        <v>0</v>
      </c>
      <c r="O4985" s="6" t="n">
        <f aca="false">IF(1_Data_EDA!D4986="Pacific Asia",1,0)</f>
        <v>0</v>
      </c>
      <c r="P4985" s="6" t="n">
        <f aca="false">IF(1_Data_EDA!D4986="USCA",1,0)</f>
        <v>0</v>
      </c>
      <c r="Q4985" s="6" t="n">
        <f aca="false">IF(C4985&gt;MEDIAN(C$5:C$8004),1,0)</f>
        <v>1</v>
      </c>
      <c r="R4985" s="6" t="n">
        <f aca="false">IF(D4985&gt;2,1,0)</f>
        <v>0</v>
      </c>
    </row>
    <row r="4986" customFormat="false" ht="15" hidden="false" customHeight="true" outlineLevel="0" collapsed="false">
      <c r="A4986" s="6" t="n">
        <f aca="false">1_Data_EDA!O4987</f>
        <v>0</v>
      </c>
      <c r="B4986" s="6" t="n">
        <f aca="false">1_Data_EDA!H4987</f>
        <v>2</v>
      </c>
      <c r="C4986" s="7" t="n">
        <f aca="false">1_Data_EDA!I4987</f>
        <v>39.75</v>
      </c>
      <c r="D4986" s="6" t="n">
        <f aca="false">1_Data_EDA!J4987</f>
        <v>1</v>
      </c>
      <c r="E4986" s="7" t="n">
        <f aca="false">1_Data_EDA!K4987</f>
        <v>39.75</v>
      </c>
      <c r="F4986" s="7" t="n">
        <f aca="false">1_Data_EDA!L4987</f>
        <v>7.949999809</v>
      </c>
      <c r="G4986" s="8" t="n">
        <f aca="false">1_Data_EDA!M4987</f>
        <v>0.200000003</v>
      </c>
      <c r="H4986" s="6" t="n">
        <f aca="false">IF(1_Data_EDA!B4987="First Class",1,0)</f>
        <v>0</v>
      </c>
      <c r="I4986" s="6" t="n">
        <f aca="false">IF(1_Data_EDA!B4987="Second Class",1,0)</f>
        <v>1</v>
      </c>
      <c r="J4986" s="6" t="n">
        <f aca="false">IF(1_Data_EDA!B4987="Same Day",1,0)</f>
        <v>0</v>
      </c>
      <c r="K4986" s="6" t="n">
        <f aca="false">IF(1_Data_EDA!C4987="Corporate",1,0)</f>
        <v>1</v>
      </c>
      <c r="L4986" s="6" t="n">
        <f aca="false">IF(1_Data_EDA!C4987="Home Office",1,0)</f>
        <v>0</v>
      </c>
      <c r="M4986" s="6" t="n">
        <f aca="false">IF(1_Data_EDA!D4987="Europe",1,0)</f>
        <v>0</v>
      </c>
      <c r="N4986" s="6" t="n">
        <f aca="false">IF(1_Data_EDA!D4987="LATAM",1,0)</f>
        <v>0</v>
      </c>
      <c r="O4986" s="6" t="n">
        <f aca="false">IF(1_Data_EDA!D4987="Pacific Asia",1,0)</f>
        <v>1</v>
      </c>
      <c r="P4986" s="6" t="n">
        <f aca="false">IF(1_Data_EDA!D4987="USCA",1,0)</f>
        <v>0</v>
      </c>
      <c r="Q4986" s="6" t="n">
        <f aca="false">IF(C4986&gt;MEDIAN(C$5:C$8004),1,0)</f>
        <v>0</v>
      </c>
      <c r="R4986" s="6" t="n">
        <f aca="false">IF(D4986&gt;2,1,0)</f>
        <v>0</v>
      </c>
    </row>
    <row r="4987" customFormat="false" ht="15" hidden="false" customHeight="true" outlineLevel="0" collapsed="false">
      <c r="A4987" s="6" t="n">
        <f aca="false">1_Data_EDA!O4988</f>
        <v>0</v>
      </c>
      <c r="B4987" s="6" t="n">
        <f aca="false">1_Data_EDA!H4988</f>
        <v>4</v>
      </c>
      <c r="C4987" s="7" t="n">
        <f aca="false">1_Data_EDA!I4988</f>
        <v>129.9900055</v>
      </c>
      <c r="D4987" s="6" t="n">
        <f aca="false">1_Data_EDA!J4988</f>
        <v>1</v>
      </c>
      <c r="E4987" s="7" t="n">
        <f aca="false">1_Data_EDA!K4988</f>
        <v>129.9900055</v>
      </c>
      <c r="F4987" s="7" t="n">
        <f aca="false">1_Data_EDA!L4988</f>
        <v>13</v>
      </c>
      <c r="G4987" s="8" t="n">
        <f aca="false">1_Data_EDA!M4988</f>
        <v>0.100000001</v>
      </c>
      <c r="H4987" s="6" t="n">
        <f aca="false">IF(1_Data_EDA!B4988="First Class",1,0)</f>
        <v>0</v>
      </c>
      <c r="I4987" s="6" t="n">
        <f aca="false">IF(1_Data_EDA!B4988="Second Class",1,0)</f>
        <v>0</v>
      </c>
      <c r="J4987" s="6" t="n">
        <f aca="false">IF(1_Data_EDA!B4988="Same Day",1,0)</f>
        <v>0</v>
      </c>
      <c r="K4987" s="6" t="n">
        <f aca="false">IF(1_Data_EDA!C4988="Corporate",1,0)</f>
        <v>0</v>
      </c>
      <c r="L4987" s="6" t="n">
        <f aca="false">IF(1_Data_EDA!C4988="Home Office",1,0)</f>
        <v>0</v>
      </c>
      <c r="M4987" s="6" t="n">
        <f aca="false">IF(1_Data_EDA!D4988="Europe",1,0)</f>
        <v>0</v>
      </c>
      <c r="N4987" s="6" t="n">
        <f aca="false">IF(1_Data_EDA!D4988="LATAM",1,0)</f>
        <v>0</v>
      </c>
      <c r="O4987" s="6" t="n">
        <f aca="false">IF(1_Data_EDA!D4988="Pacific Asia",1,0)</f>
        <v>1</v>
      </c>
      <c r="P4987" s="6" t="n">
        <f aca="false">IF(1_Data_EDA!D4988="USCA",1,0)</f>
        <v>0</v>
      </c>
      <c r="Q4987" s="6" t="n">
        <f aca="false">IF(C4987&gt;MEDIAN(C$5:C$8004),1,0)</f>
        <v>1</v>
      </c>
      <c r="R4987" s="6" t="n">
        <f aca="false">IF(D4987&gt;2,1,0)</f>
        <v>0</v>
      </c>
    </row>
    <row r="4988" customFormat="false" ht="15" hidden="false" customHeight="true" outlineLevel="0" collapsed="false">
      <c r="A4988" s="6" t="n">
        <f aca="false">1_Data_EDA!O4989</f>
        <v>1</v>
      </c>
      <c r="B4988" s="6" t="n">
        <f aca="false">1_Data_EDA!H4989</f>
        <v>4</v>
      </c>
      <c r="C4988" s="7" t="n">
        <f aca="false">1_Data_EDA!I4989</f>
        <v>50</v>
      </c>
      <c r="D4988" s="6" t="n">
        <f aca="false">1_Data_EDA!J4989</f>
        <v>3</v>
      </c>
      <c r="E4988" s="7" t="n">
        <f aca="false">1_Data_EDA!K4989</f>
        <v>150</v>
      </c>
      <c r="F4988" s="7" t="n">
        <f aca="false">1_Data_EDA!L4989</f>
        <v>7.5</v>
      </c>
      <c r="G4988" s="8" t="n">
        <f aca="false">1_Data_EDA!M4989</f>
        <v>0.050000001</v>
      </c>
      <c r="H4988" s="6" t="n">
        <f aca="false">IF(1_Data_EDA!B4989="First Class",1,0)</f>
        <v>0</v>
      </c>
      <c r="I4988" s="6" t="n">
        <f aca="false">IF(1_Data_EDA!B4989="Second Class",1,0)</f>
        <v>0</v>
      </c>
      <c r="J4988" s="6" t="n">
        <f aca="false">IF(1_Data_EDA!B4989="Same Day",1,0)</f>
        <v>0</v>
      </c>
      <c r="K4988" s="6" t="n">
        <f aca="false">IF(1_Data_EDA!C4989="Corporate",1,0)</f>
        <v>0</v>
      </c>
      <c r="L4988" s="6" t="n">
        <f aca="false">IF(1_Data_EDA!C4989="Home Office",1,0)</f>
        <v>0</v>
      </c>
      <c r="M4988" s="6" t="n">
        <f aca="false">IF(1_Data_EDA!D4989="Europe",1,0)</f>
        <v>0</v>
      </c>
      <c r="N4988" s="6" t="n">
        <f aca="false">IF(1_Data_EDA!D4989="LATAM",1,0)</f>
        <v>0</v>
      </c>
      <c r="O4988" s="6" t="n">
        <f aca="false">IF(1_Data_EDA!D4989="Pacific Asia",1,0)</f>
        <v>0</v>
      </c>
      <c r="P4988" s="6" t="n">
        <f aca="false">IF(1_Data_EDA!D4989="USCA",1,0)</f>
        <v>0</v>
      </c>
      <c r="Q4988" s="6" t="n">
        <f aca="false">IF(C4988&gt;MEDIAN(C$5:C$8004),1,0)</f>
        <v>0</v>
      </c>
      <c r="R4988" s="6" t="n">
        <f aca="false">IF(D4988&gt;2,1,0)</f>
        <v>1</v>
      </c>
    </row>
    <row r="4989" customFormat="false" ht="15" hidden="false" customHeight="true" outlineLevel="0" collapsed="false">
      <c r="A4989" s="6" t="n">
        <f aca="false">1_Data_EDA!O4990</f>
        <v>1</v>
      </c>
      <c r="B4989" s="6" t="n">
        <f aca="false">1_Data_EDA!H4990</f>
        <v>1</v>
      </c>
      <c r="C4989" s="7" t="n">
        <f aca="false">1_Data_EDA!I4990</f>
        <v>99.98999786</v>
      </c>
      <c r="D4989" s="6" t="n">
        <f aca="false">1_Data_EDA!J4990</f>
        <v>1</v>
      </c>
      <c r="E4989" s="7" t="n">
        <f aca="false">1_Data_EDA!K4990</f>
        <v>99.98999786</v>
      </c>
      <c r="F4989" s="7" t="n">
        <f aca="false">1_Data_EDA!L4990</f>
        <v>20</v>
      </c>
      <c r="G4989" s="8" t="n">
        <f aca="false">1_Data_EDA!M4990</f>
        <v>0.200000003</v>
      </c>
      <c r="H4989" s="6" t="n">
        <f aca="false">IF(1_Data_EDA!B4990="First Class",1,0)</f>
        <v>1</v>
      </c>
      <c r="I4989" s="6" t="n">
        <f aca="false">IF(1_Data_EDA!B4990="Second Class",1,0)</f>
        <v>0</v>
      </c>
      <c r="J4989" s="6" t="n">
        <f aca="false">IF(1_Data_EDA!B4990="Same Day",1,0)</f>
        <v>0</v>
      </c>
      <c r="K4989" s="6" t="n">
        <f aca="false">IF(1_Data_EDA!C4990="Corporate",1,0)</f>
        <v>1</v>
      </c>
      <c r="L4989" s="6" t="n">
        <f aca="false">IF(1_Data_EDA!C4990="Home Office",1,0)</f>
        <v>0</v>
      </c>
      <c r="M4989" s="6" t="n">
        <f aca="false">IF(1_Data_EDA!D4990="Europe",1,0)</f>
        <v>0</v>
      </c>
      <c r="N4989" s="6" t="n">
        <f aca="false">IF(1_Data_EDA!D4990="LATAM",1,0)</f>
        <v>0</v>
      </c>
      <c r="O4989" s="6" t="n">
        <f aca="false">IF(1_Data_EDA!D4990="Pacific Asia",1,0)</f>
        <v>0</v>
      </c>
      <c r="P4989" s="6" t="n">
        <f aca="false">IF(1_Data_EDA!D4990="USCA",1,0)</f>
        <v>1</v>
      </c>
      <c r="Q4989" s="6" t="n">
        <f aca="false">IF(C4989&gt;MEDIAN(C$5:C$8004),1,0)</f>
        <v>1</v>
      </c>
      <c r="R4989" s="6" t="n">
        <f aca="false">IF(D4989&gt;2,1,0)</f>
        <v>0</v>
      </c>
    </row>
    <row r="4990" customFormat="false" ht="15" hidden="false" customHeight="true" outlineLevel="0" collapsed="false">
      <c r="A4990" s="6" t="n">
        <f aca="false">1_Data_EDA!O4991</f>
        <v>1</v>
      </c>
      <c r="B4990" s="6" t="n">
        <f aca="false">1_Data_EDA!H4991</f>
        <v>4</v>
      </c>
      <c r="C4990" s="7" t="n">
        <f aca="false">1_Data_EDA!I4991</f>
        <v>532.5800171</v>
      </c>
      <c r="D4990" s="6" t="n">
        <f aca="false">1_Data_EDA!J4991</f>
        <v>1</v>
      </c>
      <c r="E4990" s="7" t="n">
        <f aca="false">1_Data_EDA!K4991</f>
        <v>532.5800171</v>
      </c>
      <c r="F4990" s="7" t="n">
        <f aca="false">1_Data_EDA!L4991</f>
        <v>5.329999924</v>
      </c>
      <c r="G4990" s="8" t="n">
        <f aca="false">1_Data_EDA!M4991</f>
        <v>0.01</v>
      </c>
      <c r="H4990" s="6" t="n">
        <f aca="false">IF(1_Data_EDA!B4991="First Class",1,0)</f>
        <v>0</v>
      </c>
      <c r="I4990" s="6" t="n">
        <f aca="false">IF(1_Data_EDA!B4991="Second Class",1,0)</f>
        <v>0</v>
      </c>
      <c r="J4990" s="6" t="n">
        <f aca="false">IF(1_Data_EDA!B4991="Same Day",1,0)</f>
        <v>0</v>
      </c>
      <c r="K4990" s="6" t="n">
        <f aca="false">IF(1_Data_EDA!C4991="Corporate",1,0)</f>
        <v>0</v>
      </c>
      <c r="L4990" s="6" t="n">
        <f aca="false">IF(1_Data_EDA!C4991="Home Office",1,0)</f>
        <v>0</v>
      </c>
      <c r="M4990" s="6" t="n">
        <f aca="false">IF(1_Data_EDA!D4991="Europe",1,0)</f>
        <v>0</v>
      </c>
      <c r="N4990" s="6" t="n">
        <f aca="false">IF(1_Data_EDA!D4991="LATAM",1,0)</f>
        <v>0</v>
      </c>
      <c r="O4990" s="6" t="n">
        <f aca="false">IF(1_Data_EDA!D4991="Pacific Asia",1,0)</f>
        <v>1</v>
      </c>
      <c r="P4990" s="6" t="n">
        <f aca="false">IF(1_Data_EDA!D4991="USCA",1,0)</f>
        <v>0</v>
      </c>
      <c r="Q4990" s="6" t="n">
        <f aca="false">IF(C4990&gt;MEDIAN(C$5:C$8004),1,0)</f>
        <v>1</v>
      </c>
      <c r="R4990" s="6" t="n">
        <f aca="false">IF(D4990&gt;2,1,0)</f>
        <v>0</v>
      </c>
    </row>
    <row r="4991" customFormat="false" ht="15" hidden="false" customHeight="true" outlineLevel="0" collapsed="false">
      <c r="A4991" s="6" t="n">
        <f aca="false">1_Data_EDA!O4992</f>
        <v>1</v>
      </c>
      <c r="B4991" s="6" t="n">
        <f aca="false">1_Data_EDA!H4992</f>
        <v>1</v>
      </c>
      <c r="C4991" s="7" t="n">
        <f aca="false">1_Data_EDA!I4992</f>
        <v>129.9900055</v>
      </c>
      <c r="D4991" s="6" t="n">
        <f aca="false">1_Data_EDA!J4992</f>
        <v>1</v>
      </c>
      <c r="E4991" s="7" t="n">
        <f aca="false">1_Data_EDA!K4992</f>
        <v>129.9900055</v>
      </c>
      <c r="F4991" s="7" t="n">
        <f aca="false">1_Data_EDA!L4992</f>
        <v>11.69999981</v>
      </c>
      <c r="G4991" s="8" t="n">
        <f aca="false">1_Data_EDA!M4992</f>
        <v>0.090000004</v>
      </c>
      <c r="H4991" s="6" t="n">
        <f aca="false">IF(1_Data_EDA!B4992="First Class",1,0)</f>
        <v>1</v>
      </c>
      <c r="I4991" s="6" t="n">
        <f aca="false">IF(1_Data_EDA!B4992="Second Class",1,0)</f>
        <v>0</v>
      </c>
      <c r="J4991" s="6" t="n">
        <f aca="false">IF(1_Data_EDA!B4992="Same Day",1,0)</f>
        <v>0</v>
      </c>
      <c r="K4991" s="6" t="n">
        <f aca="false">IF(1_Data_EDA!C4992="Corporate",1,0)</f>
        <v>0</v>
      </c>
      <c r="L4991" s="6" t="n">
        <f aca="false">IF(1_Data_EDA!C4992="Home Office",1,0)</f>
        <v>0</v>
      </c>
      <c r="M4991" s="6" t="n">
        <f aca="false">IF(1_Data_EDA!D4992="Europe",1,0)</f>
        <v>0</v>
      </c>
      <c r="N4991" s="6" t="n">
        <f aca="false">IF(1_Data_EDA!D4992="LATAM",1,0)</f>
        <v>1</v>
      </c>
      <c r="O4991" s="6" t="n">
        <f aca="false">IF(1_Data_EDA!D4992="Pacific Asia",1,0)</f>
        <v>0</v>
      </c>
      <c r="P4991" s="6" t="n">
        <f aca="false">IF(1_Data_EDA!D4992="USCA",1,0)</f>
        <v>0</v>
      </c>
      <c r="Q4991" s="6" t="n">
        <f aca="false">IF(C4991&gt;MEDIAN(C$5:C$8004),1,0)</f>
        <v>1</v>
      </c>
      <c r="R4991" s="6" t="n">
        <f aca="false">IF(D4991&gt;2,1,0)</f>
        <v>0</v>
      </c>
    </row>
    <row r="4992" customFormat="false" ht="15" hidden="false" customHeight="true" outlineLevel="0" collapsed="false">
      <c r="A4992" s="6" t="n">
        <f aca="false">1_Data_EDA!O4993</f>
        <v>1</v>
      </c>
      <c r="B4992" s="6" t="n">
        <f aca="false">1_Data_EDA!H4993</f>
        <v>2</v>
      </c>
      <c r="C4992" s="7" t="n">
        <f aca="false">1_Data_EDA!I4993</f>
        <v>9.989999771</v>
      </c>
      <c r="D4992" s="6" t="n">
        <f aca="false">1_Data_EDA!J4993</f>
        <v>5</v>
      </c>
      <c r="E4992" s="7" t="n">
        <f aca="false">1_Data_EDA!K4993</f>
        <v>49.95000076</v>
      </c>
      <c r="F4992" s="7" t="n">
        <f aca="false">1_Data_EDA!L4993</f>
        <v>8.489999771</v>
      </c>
      <c r="G4992" s="8" t="n">
        <f aca="false">1_Data_EDA!M4993</f>
        <v>0.170000002</v>
      </c>
      <c r="H4992" s="6" t="n">
        <f aca="false">IF(1_Data_EDA!B4993="First Class",1,0)</f>
        <v>0</v>
      </c>
      <c r="I4992" s="6" t="n">
        <f aca="false">IF(1_Data_EDA!B4993="Second Class",1,0)</f>
        <v>1</v>
      </c>
      <c r="J4992" s="6" t="n">
        <f aca="false">IF(1_Data_EDA!B4993="Same Day",1,0)</f>
        <v>0</v>
      </c>
      <c r="K4992" s="6" t="n">
        <f aca="false">IF(1_Data_EDA!C4993="Corporate",1,0)</f>
        <v>0</v>
      </c>
      <c r="L4992" s="6" t="n">
        <f aca="false">IF(1_Data_EDA!C4993="Home Office",1,0)</f>
        <v>0</v>
      </c>
      <c r="M4992" s="6" t="n">
        <f aca="false">IF(1_Data_EDA!D4993="Europe",1,0)</f>
        <v>0</v>
      </c>
      <c r="N4992" s="6" t="n">
        <f aca="false">IF(1_Data_EDA!D4993="LATAM",1,0)</f>
        <v>1</v>
      </c>
      <c r="O4992" s="6" t="n">
        <f aca="false">IF(1_Data_EDA!D4993="Pacific Asia",1,0)</f>
        <v>0</v>
      </c>
      <c r="P4992" s="6" t="n">
        <f aca="false">IF(1_Data_EDA!D4993="USCA",1,0)</f>
        <v>0</v>
      </c>
      <c r="Q4992" s="6" t="n">
        <f aca="false">IF(C4992&gt;MEDIAN(C$5:C$8004),1,0)</f>
        <v>0</v>
      </c>
      <c r="R4992" s="6" t="n">
        <f aca="false">IF(D4992&gt;2,1,0)</f>
        <v>1</v>
      </c>
    </row>
    <row r="4993" customFormat="false" ht="15" hidden="false" customHeight="true" outlineLevel="0" collapsed="false">
      <c r="A4993" s="6" t="n">
        <f aca="false">1_Data_EDA!O4994</f>
        <v>1</v>
      </c>
      <c r="B4993" s="6" t="n">
        <f aca="false">1_Data_EDA!H4994</f>
        <v>1</v>
      </c>
      <c r="C4993" s="7" t="n">
        <f aca="false">1_Data_EDA!I4994</f>
        <v>299.980011</v>
      </c>
      <c r="D4993" s="6" t="n">
        <f aca="false">1_Data_EDA!J4994</f>
        <v>1</v>
      </c>
      <c r="E4993" s="7" t="n">
        <f aca="false">1_Data_EDA!K4994</f>
        <v>299.980011</v>
      </c>
      <c r="F4993" s="7" t="n">
        <f aca="false">1_Data_EDA!L4994</f>
        <v>12</v>
      </c>
      <c r="G4993" s="8" t="n">
        <f aca="false">1_Data_EDA!M4994</f>
        <v>0.039999999</v>
      </c>
      <c r="H4993" s="6" t="n">
        <f aca="false">IF(1_Data_EDA!B4994="First Class",1,0)</f>
        <v>1</v>
      </c>
      <c r="I4993" s="6" t="n">
        <f aca="false">IF(1_Data_EDA!B4994="Second Class",1,0)</f>
        <v>0</v>
      </c>
      <c r="J4993" s="6" t="n">
        <f aca="false">IF(1_Data_EDA!B4994="Same Day",1,0)</f>
        <v>0</v>
      </c>
      <c r="K4993" s="6" t="n">
        <f aca="false">IF(1_Data_EDA!C4994="Corporate",1,0)</f>
        <v>0</v>
      </c>
      <c r="L4993" s="6" t="n">
        <f aca="false">IF(1_Data_EDA!C4994="Home Office",1,0)</f>
        <v>1</v>
      </c>
      <c r="M4993" s="6" t="n">
        <f aca="false">IF(1_Data_EDA!D4994="Europe",1,0)</f>
        <v>0</v>
      </c>
      <c r="N4993" s="6" t="n">
        <f aca="false">IF(1_Data_EDA!D4994="LATAM",1,0)</f>
        <v>1</v>
      </c>
      <c r="O4993" s="6" t="n">
        <f aca="false">IF(1_Data_EDA!D4994="Pacific Asia",1,0)</f>
        <v>0</v>
      </c>
      <c r="P4993" s="6" t="n">
        <f aca="false">IF(1_Data_EDA!D4994="USCA",1,0)</f>
        <v>0</v>
      </c>
      <c r="Q4993" s="6" t="n">
        <f aca="false">IF(C4993&gt;MEDIAN(C$5:C$8004),1,0)</f>
        <v>1</v>
      </c>
      <c r="R4993" s="6" t="n">
        <f aca="false">IF(D4993&gt;2,1,0)</f>
        <v>0</v>
      </c>
    </row>
    <row r="4994" customFormat="false" ht="15" hidden="false" customHeight="true" outlineLevel="0" collapsed="false">
      <c r="A4994" s="6" t="n">
        <f aca="false">1_Data_EDA!O4995</f>
        <v>0</v>
      </c>
      <c r="B4994" s="6" t="n">
        <f aca="false">1_Data_EDA!H4995</f>
        <v>4</v>
      </c>
      <c r="C4994" s="7" t="n">
        <f aca="false">1_Data_EDA!I4995</f>
        <v>49.97999954</v>
      </c>
      <c r="D4994" s="6" t="n">
        <f aca="false">1_Data_EDA!J4995</f>
        <v>1</v>
      </c>
      <c r="E4994" s="7" t="n">
        <f aca="false">1_Data_EDA!K4995</f>
        <v>49.97999954</v>
      </c>
      <c r="F4994" s="7" t="n">
        <f aca="false">1_Data_EDA!L4995</f>
        <v>8.5</v>
      </c>
      <c r="G4994" s="8" t="n">
        <f aca="false">1_Data_EDA!M4995</f>
        <v>0.170000002</v>
      </c>
      <c r="H4994" s="6" t="n">
        <f aca="false">IF(1_Data_EDA!B4995="First Class",1,0)</f>
        <v>0</v>
      </c>
      <c r="I4994" s="6" t="n">
        <f aca="false">IF(1_Data_EDA!B4995="Second Class",1,0)</f>
        <v>0</v>
      </c>
      <c r="J4994" s="6" t="n">
        <f aca="false">IF(1_Data_EDA!B4995="Same Day",1,0)</f>
        <v>0</v>
      </c>
      <c r="K4994" s="6" t="n">
        <f aca="false">IF(1_Data_EDA!C4995="Corporate",1,0)</f>
        <v>0</v>
      </c>
      <c r="L4994" s="6" t="n">
        <f aca="false">IF(1_Data_EDA!C4995="Home Office",1,0)</f>
        <v>0</v>
      </c>
      <c r="M4994" s="6" t="n">
        <f aca="false">IF(1_Data_EDA!D4995="Europe",1,0)</f>
        <v>0</v>
      </c>
      <c r="N4994" s="6" t="n">
        <f aca="false">IF(1_Data_EDA!D4995="LATAM",1,0)</f>
        <v>1</v>
      </c>
      <c r="O4994" s="6" t="n">
        <f aca="false">IF(1_Data_EDA!D4995="Pacific Asia",1,0)</f>
        <v>0</v>
      </c>
      <c r="P4994" s="6" t="n">
        <f aca="false">IF(1_Data_EDA!D4995="USCA",1,0)</f>
        <v>0</v>
      </c>
      <c r="Q4994" s="6" t="n">
        <f aca="false">IF(C4994&gt;MEDIAN(C$5:C$8004),1,0)</f>
        <v>0</v>
      </c>
      <c r="R4994" s="6" t="n">
        <f aca="false">IF(D4994&gt;2,1,0)</f>
        <v>0</v>
      </c>
    </row>
    <row r="4995" customFormat="false" ht="15" hidden="false" customHeight="true" outlineLevel="0" collapsed="false">
      <c r="A4995" s="6" t="n">
        <f aca="false">1_Data_EDA!O4996</f>
        <v>1</v>
      </c>
      <c r="B4995" s="6" t="n">
        <f aca="false">1_Data_EDA!H4996</f>
        <v>1</v>
      </c>
      <c r="C4995" s="7" t="n">
        <f aca="false">1_Data_EDA!I4996</f>
        <v>129.9900055</v>
      </c>
      <c r="D4995" s="6" t="n">
        <f aca="false">1_Data_EDA!J4996</f>
        <v>1</v>
      </c>
      <c r="E4995" s="7" t="n">
        <f aca="false">1_Data_EDA!K4996</f>
        <v>129.9900055</v>
      </c>
      <c r="F4995" s="7" t="n">
        <f aca="false">1_Data_EDA!L4996</f>
        <v>15.60000038</v>
      </c>
      <c r="G4995" s="8" t="n">
        <f aca="false">1_Data_EDA!M4996</f>
        <v>0.119999997</v>
      </c>
      <c r="H4995" s="6" t="n">
        <f aca="false">IF(1_Data_EDA!B4996="First Class",1,0)</f>
        <v>1</v>
      </c>
      <c r="I4995" s="6" t="n">
        <f aca="false">IF(1_Data_EDA!B4996="Second Class",1,0)</f>
        <v>0</v>
      </c>
      <c r="J4995" s="6" t="n">
        <f aca="false">IF(1_Data_EDA!B4996="Same Day",1,0)</f>
        <v>0</v>
      </c>
      <c r="K4995" s="6" t="n">
        <f aca="false">IF(1_Data_EDA!C4996="Corporate",1,0)</f>
        <v>0</v>
      </c>
      <c r="L4995" s="6" t="n">
        <f aca="false">IF(1_Data_EDA!C4996="Home Office",1,0)</f>
        <v>0</v>
      </c>
      <c r="M4995" s="6" t="n">
        <f aca="false">IF(1_Data_EDA!D4996="Europe",1,0)</f>
        <v>0</v>
      </c>
      <c r="N4995" s="6" t="n">
        <f aca="false">IF(1_Data_EDA!D4996="LATAM",1,0)</f>
        <v>0</v>
      </c>
      <c r="O4995" s="6" t="n">
        <f aca="false">IF(1_Data_EDA!D4996="Pacific Asia",1,0)</f>
        <v>1</v>
      </c>
      <c r="P4995" s="6" t="n">
        <f aca="false">IF(1_Data_EDA!D4996="USCA",1,0)</f>
        <v>0</v>
      </c>
      <c r="Q4995" s="6" t="n">
        <f aca="false">IF(C4995&gt;MEDIAN(C$5:C$8004),1,0)</f>
        <v>1</v>
      </c>
      <c r="R4995" s="6" t="n">
        <f aca="false">IF(D4995&gt;2,1,0)</f>
        <v>0</v>
      </c>
    </row>
    <row r="4996" customFormat="false" ht="15" hidden="false" customHeight="true" outlineLevel="0" collapsed="false">
      <c r="A4996" s="6" t="n">
        <f aca="false">1_Data_EDA!O4997</f>
        <v>1</v>
      </c>
      <c r="B4996" s="6" t="n">
        <f aca="false">1_Data_EDA!H4997</f>
        <v>2</v>
      </c>
      <c r="C4996" s="7" t="n">
        <f aca="false">1_Data_EDA!I4997</f>
        <v>129.9900055</v>
      </c>
      <c r="D4996" s="6" t="n">
        <f aca="false">1_Data_EDA!J4997</f>
        <v>1</v>
      </c>
      <c r="E4996" s="7" t="n">
        <f aca="false">1_Data_EDA!K4997</f>
        <v>129.9900055</v>
      </c>
      <c r="F4996" s="7" t="n">
        <f aca="false">1_Data_EDA!L4997</f>
        <v>5.199999809</v>
      </c>
      <c r="G4996" s="8" t="n">
        <f aca="false">1_Data_EDA!M4997</f>
        <v>0.039999999</v>
      </c>
      <c r="H4996" s="6" t="n">
        <f aca="false">IF(1_Data_EDA!B4997="First Class",1,0)</f>
        <v>0</v>
      </c>
      <c r="I4996" s="6" t="n">
        <f aca="false">IF(1_Data_EDA!B4997="Second Class",1,0)</f>
        <v>1</v>
      </c>
      <c r="J4996" s="6" t="n">
        <f aca="false">IF(1_Data_EDA!B4997="Same Day",1,0)</f>
        <v>0</v>
      </c>
      <c r="K4996" s="6" t="n">
        <f aca="false">IF(1_Data_EDA!C4997="Corporate",1,0)</f>
        <v>0</v>
      </c>
      <c r="L4996" s="6" t="n">
        <f aca="false">IF(1_Data_EDA!C4997="Home Office",1,0)</f>
        <v>0</v>
      </c>
      <c r="M4996" s="6" t="n">
        <f aca="false">IF(1_Data_EDA!D4997="Europe",1,0)</f>
        <v>0</v>
      </c>
      <c r="N4996" s="6" t="n">
        <f aca="false">IF(1_Data_EDA!D4997="LATAM",1,0)</f>
        <v>0</v>
      </c>
      <c r="O4996" s="6" t="n">
        <f aca="false">IF(1_Data_EDA!D4997="Pacific Asia",1,0)</f>
        <v>1</v>
      </c>
      <c r="P4996" s="6" t="n">
        <f aca="false">IF(1_Data_EDA!D4997="USCA",1,0)</f>
        <v>0</v>
      </c>
      <c r="Q4996" s="6" t="n">
        <f aca="false">IF(C4996&gt;MEDIAN(C$5:C$8004),1,0)</f>
        <v>1</v>
      </c>
      <c r="R4996" s="6" t="n">
        <f aca="false">IF(D4996&gt;2,1,0)</f>
        <v>0</v>
      </c>
    </row>
    <row r="4997" customFormat="false" ht="15" hidden="false" customHeight="true" outlineLevel="0" collapsed="false">
      <c r="A4997" s="6" t="n">
        <f aca="false">1_Data_EDA!O4998</f>
        <v>1</v>
      </c>
      <c r="B4997" s="6" t="n">
        <f aca="false">1_Data_EDA!H4998</f>
        <v>4</v>
      </c>
      <c r="C4997" s="7" t="n">
        <f aca="false">1_Data_EDA!I4998</f>
        <v>399.980011</v>
      </c>
      <c r="D4997" s="6" t="n">
        <f aca="false">1_Data_EDA!J4998</f>
        <v>1</v>
      </c>
      <c r="E4997" s="7" t="n">
        <f aca="false">1_Data_EDA!K4998</f>
        <v>399.980011</v>
      </c>
      <c r="F4997" s="7" t="n">
        <f aca="false">1_Data_EDA!L4998</f>
        <v>64</v>
      </c>
      <c r="G4997" s="8" t="n">
        <f aca="false">1_Data_EDA!M4998</f>
        <v>0.159999996</v>
      </c>
      <c r="H4997" s="6" t="n">
        <f aca="false">IF(1_Data_EDA!B4998="First Class",1,0)</f>
        <v>0</v>
      </c>
      <c r="I4997" s="6" t="n">
        <f aca="false">IF(1_Data_EDA!B4998="Second Class",1,0)</f>
        <v>0</v>
      </c>
      <c r="J4997" s="6" t="n">
        <f aca="false">IF(1_Data_EDA!B4998="Same Day",1,0)</f>
        <v>0</v>
      </c>
      <c r="K4997" s="6" t="n">
        <f aca="false">IF(1_Data_EDA!C4998="Corporate",1,0)</f>
        <v>0</v>
      </c>
      <c r="L4997" s="6" t="n">
        <f aca="false">IF(1_Data_EDA!C4998="Home Office",1,0)</f>
        <v>0</v>
      </c>
      <c r="M4997" s="6" t="n">
        <f aca="false">IF(1_Data_EDA!D4998="Europe",1,0)</f>
        <v>1</v>
      </c>
      <c r="N4997" s="6" t="n">
        <f aca="false">IF(1_Data_EDA!D4998="LATAM",1,0)</f>
        <v>0</v>
      </c>
      <c r="O4997" s="6" t="n">
        <f aca="false">IF(1_Data_EDA!D4998="Pacific Asia",1,0)</f>
        <v>0</v>
      </c>
      <c r="P4997" s="6" t="n">
        <f aca="false">IF(1_Data_EDA!D4998="USCA",1,0)</f>
        <v>0</v>
      </c>
      <c r="Q4997" s="6" t="n">
        <f aca="false">IF(C4997&gt;MEDIAN(C$5:C$8004),1,0)</f>
        <v>1</v>
      </c>
      <c r="R4997" s="6" t="n">
        <f aca="false">IF(D4997&gt;2,1,0)</f>
        <v>0</v>
      </c>
    </row>
    <row r="4998" customFormat="false" ht="15" hidden="false" customHeight="true" outlineLevel="0" collapsed="false">
      <c r="A4998" s="6" t="n">
        <f aca="false">1_Data_EDA!O4999</f>
        <v>0</v>
      </c>
      <c r="B4998" s="6" t="n">
        <f aca="false">1_Data_EDA!H4999</f>
        <v>4</v>
      </c>
      <c r="C4998" s="7" t="n">
        <f aca="false">1_Data_EDA!I4999</f>
        <v>199.9900055</v>
      </c>
      <c r="D4998" s="6" t="n">
        <f aca="false">1_Data_EDA!J4999</f>
        <v>1</v>
      </c>
      <c r="E4998" s="7" t="n">
        <f aca="false">1_Data_EDA!K4999</f>
        <v>199.9900055</v>
      </c>
      <c r="F4998" s="7" t="n">
        <f aca="false">1_Data_EDA!L4999</f>
        <v>18</v>
      </c>
      <c r="G4998" s="8" t="n">
        <f aca="false">1_Data_EDA!M4999</f>
        <v>0.090000004</v>
      </c>
      <c r="H4998" s="6" t="n">
        <f aca="false">IF(1_Data_EDA!B4999="First Class",1,0)</f>
        <v>0</v>
      </c>
      <c r="I4998" s="6" t="n">
        <f aca="false">IF(1_Data_EDA!B4999="Second Class",1,0)</f>
        <v>0</v>
      </c>
      <c r="J4998" s="6" t="n">
        <f aca="false">IF(1_Data_EDA!B4999="Same Day",1,0)</f>
        <v>0</v>
      </c>
      <c r="K4998" s="6" t="n">
        <f aca="false">IF(1_Data_EDA!C4999="Corporate",1,0)</f>
        <v>0</v>
      </c>
      <c r="L4998" s="6" t="n">
        <f aca="false">IF(1_Data_EDA!C4999="Home Office",1,0)</f>
        <v>0</v>
      </c>
      <c r="M4998" s="6" t="n">
        <f aca="false">IF(1_Data_EDA!D4999="Europe",1,0)</f>
        <v>0</v>
      </c>
      <c r="N4998" s="6" t="n">
        <f aca="false">IF(1_Data_EDA!D4999="LATAM",1,0)</f>
        <v>0</v>
      </c>
      <c r="O4998" s="6" t="n">
        <f aca="false">IF(1_Data_EDA!D4999="Pacific Asia",1,0)</f>
        <v>0</v>
      </c>
      <c r="P4998" s="6" t="n">
        <f aca="false">IF(1_Data_EDA!D4999="USCA",1,0)</f>
        <v>1</v>
      </c>
      <c r="Q4998" s="6" t="n">
        <f aca="false">IF(C4998&gt;MEDIAN(C$5:C$8004),1,0)</f>
        <v>1</v>
      </c>
      <c r="R4998" s="6" t="n">
        <f aca="false">IF(D4998&gt;2,1,0)</f>
        <v>0</v>
      </c>
    </row>
    <row r="4999" customFormat="false" ht="15" hidden="false" customHeight="true" outlineLevel="0" collapsed="false">
      <c r="A4999" s="6" t="n">
        <f aca="false">1_Data_EDA!O5000</f>
        <v>1</v>
      </c>
      <c r="B4999" s="6" t="n">
        <f aca="false">1_Data_EDA!H5000</f>
        <v>2</v>
      </c>
      <c r="C4999" s="7" t="n">
        <f aca="false">1_Data_EDA!I5000</f>
        <v>59.99000168</v>
      </c>
      <c r="D4999" s="6" t="n">
        <f aca="false">1_Data_EDA!J5000</f>
        <v>4</v>
      </c>
      <c r="E4999" s="7" t="n">
        <f aca="false">1_Data_EDA!K5000</f>
        <v>239.9600067</v>
      </c>
      <c r="F4999" s="7" t="n">
        <f aca="false">1_Data_EDA!L5000</f>
        <v>9.600000381</v>
      </c>
      <c r="G4999" s="8" t="n">
        <f aca="false">1_Data_EDA!M5000</f>
        <v>0.039999999</v>
      </c>
      <c r="H4999" s="6" t="n">
        <f aca="false">IF(1_Data_EDA!B5000="First Class",1,0)</f>
        <v>0</v>
      </c>
      <c r="I4999" s="6" t="n">
        <f aca="false">IF(1_Data_EDA!B5000="Second Class",1,0)</f>
        <v>1</v>
      </c>
      <c r="J4999" s="6" t="n">
        <f aca="false">IF(1_Data_EDA!B5000="Same Day",1,0)</f>
        <v>0</v>
      </c>
      <c r="K4999" s="6" t="n">
        <f aca="false">IF(1_Data_EDA!C5000="Corporate",1,0)</f>
        <v>0</v>
      </c>
      <c r="L4999" s="6" t="n">
        <f aca="false">IF(1_Data_EDA!C5000="Home Office",1,0)</f>
        <v>0</v>
      </c>
      <c r="M4999" s="6" t="n">
        <f aca="false">IF(1_Data_EDA!D5000="Europe",1,0)</f>
        <v>0</v>
      </c>
      <c r="N4999" s="6" t="n">
        <f aca="false">IF(1_Data_EDA!D5000="LATAM",1,0)</f>
        <v>0</v>
      </c>
      <c r="O4999" s="6" t="n">
        <f aca="false">IF(1_Data_EDA!D5000="Pacific Asia",1,0)</f>
        <v>0</v>
      </c>
      <c r="P4999" s="6" t="n">
        <f aca="false">IF(1_Data_EDA!D5000="USCA",1,0)</f>
        <v>1</v>
      </c>
      <c r="Q4999" s="6" t="n">
        <f aca="false">IF(C4999&gt;MEDIAN(C$5:C$8004),1,0)</f>
        <v>0</v>
      </c>
      <c r="R4999" s="6" t="n">
        <f aca="false">IF(D4999&gt;2,1,0)</f>
        <v>1</v>
      </c>
    </row>
    <row r="5000" customFormat="false" ht="15" hidden="false" customHeight="true" outlineLevel="0" collapsed="false">
      <c r="A5000" s="6" t="n">
        <f aca="false">1_Data_EDA!O5001</f>
        <v>0</v>
      </c>
      <c r="B5000" s="6" t="n">
        <f aca="false">1_Data_EDA!H5001</f>
        <v>4</v>
      </c>
      <c r="C5000" s="7" t="n">
        <f aca="false">1_Data_EDA!I5001</f>
        <v>59.99000168</v>
      </c>
      <c r="D5000" s="6" t="n">
        <f aca="false">1_Data_EDA!J5001</f>
        <v>3</v>
      </c>
      <c r="E5000" s="7" t="n">
        <f aca="false">1_Data_EDA!K5001</f>
        <v>179.9700012</v>
      </c>
      <c r="F5000" s="7" t="n">
        <f aca="false">1_Data_EDA!L5001</f>
        <v>9.899999619</v>
      </c>
      <c r="G5000" s="8" t="n">
        <f aca="false">1_Data_EDA!M5001</f>
        <v>0.059999999</v>
      </c>
      <c r="H5000" s="6" t="n">
        <f aca="false">IF(1_Data_EDA!B5001="First Class",1,0)</f>
        <v>0</v>
      </c>
      <c r="I5000" s="6" t="n">
        <f aca="false">IF(1_Data_EDA!B5001="Second Class",1,0)</f>
        <v>0</v>
      </c>
      <c r="J5000" s="6" t="n">
        <f aca="false">IF(1_Data_EDA!B5001="Same Day",1,0)</f>
        <v>0</v>
      </c>
      <c r="K5000" s="6" t="n">
        <f aca="false">IF(1_Data_EDA!C5001="Corporate",1,0)</f>
        <v>0</v>
      </c>
      <c r="L5000" s="6" t="n">
        <f aca="false">IF(1_Data_EDA!C5001="Home Office",1,0)</f>
        <v>1</v>
      </c>
      <c r="M5000" s="6" t="n">
        <f aca="false">IF(1_Data_EDA!D5001="Europe",1,0)</f>
        <v>0</v>
      </c>
      <c r="N5000" s="6" t="n">
        <f aca="false">IF(1_Data_EDA!D5001="LATAM",1,0)</f>
        <v>0</v>
      </c>
      <c r="O5000" s="6" t="n">
        <f aca="false">IF(1_Data_EDA!D5001="Pacific Asia",1,0)</f>
        <v>0</v>
      </c>
      <c r="P5000" s="6" t="n">
        <f aca="false">IF(1_Data_EDA!D5001="USCA",1,0)</f>
        <v>1</v>
      </c>
      <c r="Q5000" s="6" t="n">
        <f aca="false">IF(C5000&gt;MEDIAN(C$5:C$8004),1,0)</f>
        <v>0</v>
      </c>
      <c r="R5000" s="6" t="n">
        <f aca="false">IF(D5000&gt;2,1,0)</f>
        <v>1</v>
      </c>
    </row>
    <row r="5001" customFormat="false" ht="15" hidden="false" customHeight="true" outlineLevel="0" collapsed="false">
      <c r="A5001" s="6" t="n">
        <f aca="false">1_Data_EDA!O5002</f>
        <v>1</v>
      </c>
      <c r="B5001" s="6" t="n">
        <f aca="false">1_Data_EDA!H5002</f>
        <v>4</v>
      </c>
      <c r="C5001" s="7" t="n">
        <f aca="false">1_Data_EDA!I5002</f>
        <v>399.980011</v>
      </c>
      <c r="D5001" s="6" t="n">
        <f aca="false">1_Data_EDA!J5002</f>
        <v>1</v>
      </c>
      <c r="E5001" s="7" t="n">
        <f aca="false">1_Data_EDA!K5002</f>
        <v>399.980011</v>
      </c>
      <c r="F5001" s="7" t="n">
        <f aca="false">1_Data_EDA!L5002</f>
        <v>48</v>
      </c>
      <c r="G5001" s="8" t="n">
        <f aca="false">1_Data_EDA!M5002</f>
        <v>0.119999997</v>
      </c>
      <c r="H5001" s="6" t="n">
        <f aca="false">IF(1_Data_EDA!B5002="First Class",1,0)</f>
        <v>0</v>
      </c>
      <c r="I5001" s="6" t="n">
        <f aca="false">IF(1_Data_EDA!B5002="Second Class",1,0)</f>
        <v>0</v>
      </c>
      <c r="J5001" s="6" t="n">
        <f aca="false">IF(1_Data_EDA!B5002="Same Day",1,0)</f>
        <v>0</v>
      </c>
      <c r="K5001" s="6" t="n">
        <f aca="false">IF(1_Data_EDA!C5002="Corporate",1,0)</f>
        <v>0</v>
      </c>
      <c r="L5001" s="6" t="n">
        <f aca="false">IF(1_Data_EDA!C5002="Home Office",1,0)</f>
        <v>0</v>
      </c>
      <c r="M5001" s="6" t="n">
        <f aca="false">IF(1_Data_EDA!D5002="Europe",1,0)</f>
        <v>0</v>
      </c>
      <c r="N5001" s="6" t="n">
        <f aca="false">IF(1_Data_EDA!D5002="LATAM",1,0)</f>
        <v>0</v>
      </c>
      <c r="O5001" s="6" t="n">
        <f aca="false">IF(1_Data_EDA!D5002="Pacific Asia",1,0)</f>
        <v>0</v>
      </c>
      <c r="P5001" s="6" t="n">
        <f aca="false">IF(1_Data_EDA!D5002="USCA",1,0)</f>
        <v>1</v>
      </c>
      <c r="Q5001" s="6" t="n">
        <f aca="false">IF(C5001&gt;MEDIAN(C$5:C$8004),1,0)</f>
        <v>1</v>
      </c>
      <c r="R5001" s="6" t="n">
        <f aca="false">IF(D5001&gt;2,1,0)</f>
        <v>0</v>
      </c>
    </row>
    <row r="5002" customFormat="false" ht="15" hidden="false" customHeight="true" outlineLevel="0" collapsed="false">
      <c r="A5002" s="6" t="n">
        <f aca="false">1_Data_EDA!O5003</f>
        <v>1</v>
      </c>
      <c r="B5002" s="6" t="n">
        <f aca="false">1_Data_EDA!H5003</f>
        <v>4</v>
      </c>
      <c r="C5002" s="7" t="n">
        <f aca="false">1_Data_EDA!I5003</f>
        <v>129.9900055</v>
      </c>
      <c r="D5002" s="6" t="n">
        <f aca="false">1_Data_EDA!J5003</f>
        <v>1</v>
      </c>
      <c r="E5002" s="7" t="n">
        <f aca="false">1_Data_EDA!K5003</f>
        <v>129.9900055</v>
      </c>
      <c r="F5002" s="7" t="n">
        <f aca="false">1_Data_EDA!L5003</f>
        <v>0</v>
      </c>
      <c r="G5002" s="8" t="n">
        <f aca="false">1_Data_EDA!M5003</f>
        <v>0</v>
      </c>
      <c r="H5002" s="6" t="n">
        <f aca="false">IF(1_Data_EDA!B5003="First Class",1,0)</f>
        <v>0</v>
      </c>
      <c r="I5002" s="6" t="n">
        <f aca="false">IF(1_Data_EDA!B5003="Second Class",1,0)</f>
        <v>0</v>
      </c>
      <c r="J5002" s="6" t="n">
        <f aca="false">IF(1_Data_EDA!B5003="Same Day",1,0)</f>
        <v>0</v>
      </c>
      <c r="K5002" s="6" t="n">
        <f aca="false">IF(1_Data_EDA!C5003="Corporate",1,0)</f>
        <v>1</v>
      </c>
      <c r="L5002" s="6" t="n">
        <f aca="false">IF(1_Data_EDA!C5003="Home Office",1,0)</f>
        <v>0</v>
      </c>
      <c r="M5002" s="6" t="n">
        <f aca="false">IF(1_Data_EDA!D5003="Europe",1,0)</f>
        <v>0</v>
      </c>
      <c r="N5002" s="6" t="n">
        <f aca="false">IF(1_Data_EDA!D5003="LATAM",1,0)</f>
        <v>0</v>
      </c>
      <c r="O5002" s="6" t="n">
        <f aca="false">IF(1_Data_EDA!D5003="Pacific Asia",1,0)</f>
        <v>0</v>
      </c>
      <c r="P5002" s="6" t="n">
        <f aca="false">IF(1_Data_EDA!D5003="USCA",1,0)</f>
        <v>0</v>
      </c>
      <c r="Q5002" s="6" t="n">
        <f aca="false">IF(C5002&gt;MEDIAN(C$5:C$8004),1,0)</f>
        <v>1</v>
      </c>
      <c r="R5002" s="6" t="n">
        <f aca="false">IF(D5002&gt;2,1,0)</f>
        <v>0</v>
      </c>
    </row>
    <row r="5003" customFormat="false" ht="15" hidden="false" customHeight="true" outlineLevel="0" collapsed="false">
      <c r="A5003" s="6" t="n">
        <f aca="false">1_Data_EDA!O5004</f>
        <v>0</v>
      </c>
      <c r="B5003" s="6" t="n">
        <f aca="false">1_Data_EDA!H5004</f>
        <v>0</v>
      </c>
      <c r="C5003" s="7" t="n">
        <f aca="false">1_Data_EDA!I5004</f>
        <v>39.99000168</v>
      </c>
      <c r="D5003" s="6" t="n">
        <f aca="false">1_Data_EDA!J5004</f>
        <v>1</v>
      </c>
      <c r="E5003" s="7" t="n">
        <f aca="false">1_Data_EDA!K5004</f>
        <v>39.99000168</v>
      </c>
      <c r="F5003" s="7" t="n">
        <f aca="false">1_Data_EDA!L5004</f>
        <v>0.400000006</v>
      </c>
      <c r="G5003" s="8" t="n">
        <f aca="false">1_Data_EDA!M5004</f>
        <v>0.01</v>
      </c>
      <c r="H5003" s="6" t="n">
        <f aca="false">IF(1_Data_EDA!B5004="First Class",1,0)</f>
        <v>0</v>
      </c>
      <c r="I5003" s="6" t="n">
        <f aca="false">IF(1_Data_EDA!B5004="Second Class",1,0)</f>
        <v>0</v>
      </c>
      <c r="J5003" s="6" t="n">
        <f aca="false">IF(1_Data_EDA!B5004="Same Day",1,0)</f>
        <v>1</v>
      </c>
      <c r="K5003" s="6" t="n">
        <f aca="false">IF(1_Data_EDA!C5004="Corporate",1,0)</f>
        <v>0</v>
      </c>
      <c r="L5003" s="6" t="n">
        <f aca="false">IF(1_Data_EDA!C5004="Home Office",1,0)</f>
        <v>0</v>
      </c>
      <c r="M5003" s="6" t="n">
        <f aca="false">IF(1_Data_EDA!D5004="Europe",1,0)</f>
        <v>0</v>
      </c>
      <c r="N5003" s="6" t="n">
        <f aca="false">IF(1_Data_EDA!D5004="LATAM",1,0)</f>
        <v>0</v>
      </c>
      <c r="O5003" s="6" t="n">
        <f aca="false">IF(1_Data_EDA!D5004="Pacific Asia",1,0)</f>
        <v>1</v>
      </c>
      <c r="P5003" s="6" t="n">
        <f aca="false">IF(1_Data_EDA!D5004="USCA",1,0)</f>
        <v>0</v>
      </c>
      <c r="Q5003" s="6" t="n">
        <f aca="false">IF(C5003&gt;MEDIAN(C$5:C$8004),1,0)</f>
        <v>0</v>
      </c>
      <c r="R5003" s="6" t="n">
        <f aca="false">IF(D5003&gt;2,1,0)</f>
        <v>0</v>
      </c>
    </row>
    <row r="5004" customFormat="false" ht="15" hidden="false" customHeight="true" outlineLevel="0" collapsed="false">
      <c r="A5004" s="6" t="n">
        <f aca="false">1_Data_EDA!O5005</f>
        <v>0</v>
      </c>
      <c r="B5004" s="6" t="n">
        <f aca="false">1_Data_EDA!H5005</f>
        <v>4</v>
      </c>
      <c r="C5004" s="7" t="n">
        <f aca="false">1_Data_EDA!I5005</f>
        <v>49.97999954</v>
      </c>
      <c r="D5004" s="6" t="n">
        <f aca="false">1_Data_EDA!J5005</f>
        <v>3</v>
      </c>
      <c r="E5004" s="7" t="n">
        <f aca="false">1_Data_EDA!K5005</f>
        <v>149.9400024</v>
      </c>
      <c r="F5004" s="7" t="n">
        <f aca="false">1_Data_EDA!L5005</f>
        <v>1.5</v>
      </c>
      <c r="G5004" s="8" t="n">
        <f aca="false">1_Data_EDA!M5005</f>
        <v>0.01</v>
      </c>
      <c r="H5004" s="6" t="n">
        <f aca="false">IF(1_Data_EDA!B5005="First Class",1,0)</f>
        <v>0</v>
      </c>
      <c r="I5004" s="6" t="n">
        <f aca="false">IF(1_Data_EDA!B5005="Second Class",1,0)</f>
        <v>0</v>
      </c>
      <c r="J5004" s="6" t="n">
        <f aca="false">IF(1_Data_EDA!B5005="Same Day",1,0)</f>
        <v>0</v>
      </c>
      <c r="K5004" s="6" t="n">
        <f aca="false">IF(1_Data_EDA!C5005="Corporate",1,0)</f>
        <v>1</v>
      </c>
      <c r="L5004" s="6" t="n">
        <f aca="false">IF(1_Data_EDA!C5005="Home Office",1,0)</f>
        <v>0</v>
      </c>
      <c r="M5004" s="6" t="n">
        <f aca="false">IF(1_Data_EDA!D5005="Europe",1,0)</f>
        <v>0</v>
      </c>
      <c r="N5004" s="6" t="n">
        <f aca="false">IF(1_Data_EDA!D5005="LATAM",1,0)</f>
        <v>0</v>
      </c>
      <c r="O5004" s="6" t="n">
        <f aca="false">IF(1_Data_EDA!D5005="Pacific Asia",1,0)</f>
        <v>0</v>
      </c>
      <c r="P5004" s="6" t="n">
        <f aca="false">IF(1_Data_EDA!D5005="USCA",1,0)</f>
        <v>1</v>
      </c>
      <c r="Q5004" s="6" t="n">
        <f aca="false">IF(C5004&gt;MEDIAN(C$5:C$8004),1,0)</f>
        <v>0</v>
      </c>
      <c r="R5004" s="6" t="n">
        <f aca="false">IF(D5004&gt;2,1,0)</f>
        <v>1</v>
      </c>
    </row>
    <row r="5005" customFormat="false" ht="15" hidden="false" customHeight="true" outlineLevel="0" collapsed="false">
      <c r="A5005" s="6" t="n">
        <f aca="false">1_Data_EDA!O5006</f>
        <v>1</v>
      </c>
      <c r="B5005" s="6" t="n">
        <f aca="false">1_Data_EDA!H5006</f>
        <v>4</v>
      </c>
      <c r="C5005" s="7" t="n">
        <f aca="false">1_Data_EDA!I5006</f>
        <v>399.980011</v>
      </c>
      <c r="D5005" s="6" t="n">
        <f aca="false">1_Data_EDA!J5006</f>
        <v>1</v>
      </c>
      <c r="E5005" s="7" t="n">
        <f aca="false">1_Data_EDA!K5006</f>
        <v>399.980011</v>
      </c>
      <c r="F5005" s="7" t="n">
        <f aca="false">1_Data_EDA!L5006</f>
        <v>36</v>
      </c>
      <c r="G5005" s="8" t="n">
        <f aca="false">1_Data_EDA!M5006</f>
        <v>0.090000004</v>
      </c>
      <c r="H5005" s="6" t="n">
        <f aca="false">IF(1_Data_EDA!B5006="First Class",1,0)</f>
        <v>0</v>
      </c>
      <c r="I5005" s="6" t="n">
        <f aca="false">IF(1_Data_EDA!B5006="Second Class",1,0)</f>
        <v>0</v>
      </c>
      <c r="J5005" s="6" t="n">
        <f aca="false">IF(1_Data_EDA!B5006="Same Day",1,0)</f>
        <v>0</v>
      </c>
      <c r="K5005" s="6" t="n">
        <f aca="false">IF(1_Data_EDA!C5006="Corporate",1,0)</f>
        <v>0</v>
      </c>
      <c r="L5005" s="6" t="n">
        <f aca="false">IF(1_Data_EDA!C5006="Home Office",1,0)</f>
        <v>0</v>
      </c>
      <c r="M5005" s="6" t="n">
        <f aca="false">IF(1_Data_EDA!D5006="Europe",1,0)</f>
        <v>1</v>
      </c>
      <c r="N5005" s="6" t="n">
        <f aca="false">IF(1_Data_EDA!D5006="LATAM",1,0)</f>
        <v>0</v>
      </c>
      <c r="O5005" s="6" t="n">
        <f aca="false">IF(1_Data_EDA!D5006="Pacific Asia",1,0)</f>
        <v>0</v>
      </c>
      <c r="P5005" s="6" t="n">
        <f aca="false">IF(1_Data_EDA!D5006="USCA",1,0)</f>
        <v>0</v>
      </c>
      <c r="Q5005" s="6" t="n">
        <f aca="false">IF(C5005&gt;MEDIAN(C$5:C$8004),1,0)</f>
        <v>1</v>
      </c>
      <c r="R5005" s="6" t="n">
        <f aca="false">IF(D5005&gt;2,1,0)</f>
        <v>0</v>
      </c>
    </row>
    <row r="5006" customFormat="false" ht="15" hidden="false" customHeight="true" outlineLevel="0" collapsed="false">
      <c r="A5006" s="6" t="n">
        <f aca="false">1_Data_EDA!O5007</f>
        <v>1</v>
      </c>
      <c r="B5006" s="6" t="n">
        <f aca="false">1_Data_EDA!H5007</f>
        <v>4</v>
      </c>
      <c r="C5006" s="7" t="n">
        <f aca="false">1_Data_EDA!I5007</f>
        <v>49.97999954</v>
      </c>
      <c r="D5006" s="6" t="n">
        <f aca="false">1_Data_EDA!J5007</f>
        <v>2</v>
      </c>
      <c r="E5006" s="7" t="n">
        <f aca="false">1_Data_EDA!K5007</f>
        <v>99.95999908</v>
      </c>
      <c r="F5006" s="7" t="n">
        <f aca="false">1_Data_EDA!L5007</f>
        <v>19.98999977</v>
      </c>
      <c r="G5006" s="8" t="n">
        <f aca="false">1_Data_EDA!M5007</f>
        <v>0.200000003</v>
      </c>
      <c r="H5006" s="6" t="n">
        <f aca="false">IF(1_Data_EDA!B5007="First Class",1,0)</f>
        <v>0</v>
      </c>
      <c r="I5006" s="6" t="n">
        <f aca="false">IF(1_Data_EDA!B5007="Second Class",1,0)</f>
        <v>0</v>
      </c>
      <c r="J5006" s="6" t="n">
        <f aca="false">IF(1_Data_EDA!B5007="Same Day",1,0)</f>
        <v>0</v>
      </c>
      <c r="K5006" s="6" t="n">
        <f aca="false">IF(1_Data_EDA!C5007="Corporate",1,0)</f>
        <v>1</v>
      </c>
      <c r="L5006" s="6" t="n">
        <f aca="false">IF(1_Data_EDA!C5007="Home Office",1,0)</f>
        <v>0</v>
      </c>
      <c r="M5006" s="6" t="n">
        <f aca="false">IF(1_Data_EDA!D5007="Europe",1,0)</f>
        <v>0</v>
      </c>
      <c r="N5006" s="6" t="n">
        <f aca="false">IF(1_Data_EDA!D5007="LATAM",1,0)</f>
        <v>0</v>
      </c>
      <c r="O5006" s="6" t="n">
        <f aca="false">IF(1_Data_EDA!D5007="Pacific Asia",1,0)</f>
        <v>0</v>
      </c>
      <c r="P5006" s="6" t="n">
        <f aca="false">IF(1_Data_EDA!D5007="USCA",1,0)</f>
        <v>1</v>
      </c>
      <c r="Q5006" s="6" t="n">
        <f aca="false">IF(C5006&gt;MEDIAN(C$5:C$8004),1,0)</f>
        <v>0</v>
      </c>
      <c r="R5006" s="6" t="n">
        <f aca="false">IF(D5006&gt;2,1,0)</f>
        <v>0</v>
      </c>
    </row>
    <row r="5007" customFormat="false" ht="15" hidden="false" customHeight="true" outlineLevel="0" collapsed="false">
      <c r="A5007" s="6" t="n">
        <f aca="false">1_Data_EDA!O5008</f>
        <v>0</v>
      </c>
      <c r="B5007" s="6" t="n">
        <f aca="false">1_Data_EDA!H5008</f>
        <v>4</v>
      </c>
      <c r="C5007" s="7" t="n">
        <f aca="false">1_Data_EDA!I5008</f>
        <v>39.99000168</v>
      </c>
      <c r="D5007" s="6" t="n">
        <f aca="false">1_Data_EDA!J5008</f>
        <v>4</v>
      </c>
      <c r="E5007" s="7" t="n">
        <f aca="false">1_Data_EDA!K5008</f>
        <v>159.9600067</v>
      </c>
      <c r="F5007" s="7" t="n">
        <f aca="false">1_Data_EDA!L5008</f>
        <v>31.98999977</v>
      </c>
      <c r="G5007" s="8" t="n">
        <f aca="false">1_Data_EDA!M5008</f>
        <v>0.200000003</v>
      </c>
      <c r="H5007" s="6" t="n">
        <f aca="false">IF(1_Data_EDA!B5008="First Class",1,0)</f>
        <v>0</v>
      </c>
      <c r="I5007" s="6" t="n">
        <f aca="false">IF(1_Data_EDA!B5008="Second Class",1,0)</f>
        <v>0</v>
      </c>
      <c r="J5007" s="6" t="n">
        <f aca="false">IF(1_Data_EDA!B5008="Same Day",1,0)</f>
        <v>0</v>
      </c>
      <c r="K5007" s="6" t="n">
        <f aca="false">IF(1_Data_EDA!C5008="Corporate",1,0)</f>
        <v>1</v>
      </c>
      <c r="L5007" s="6" t="n">
        <f aca="false">IF(1_Data_EDA!C5008="Home Office",1,0)</f>
        <v>0</v>
      </c>
      <c r="M5007" s="6" t="n">
        <f aca="false">IF(1_Data_EDA!D5008="Europe",1,0)</f>
        <v>0</v>
      </c>
      <c r="N5007" s="6" t="n">
        <f aca="false">IF(1_Data_EDA!D5008="LATAM",1,0)</f>
        <v>0</v>
      </c>
      <c r="O5007" s="6" t="n">
        <f aca="false">IF(1_Data_EDA!D5008="Pacific Asia",1,0)</f>
        <v>1</v>
      </c>
      <c r="P5007" s="6" t="n">
        <f aca="false">IF(1_Data_EDA!D5008="USCA",1,0)</f>
        <v>0</v>
      </c>
      <c r="Q5007" s="6" t="n">
        <f aca="false">IF(C5007&gt;MEDIAN(C$5:C$8004),1,0)</f>
        <v>0</v>
      </c>
      <c r="R5007" s="6" t="n">
        <f aca="false">IF(D5007&gt;2,1,0)</f>
        <v>1</v>
      </c>
    </row>
    <row r="5008" customFormat="false" ht="15" hidden="false" customHeight="true" outlineLevel="0" collapsed="false">
      <c r="A5008" s="6" t="n">
        <f aca="false">1_Data_EDA!O5009</f>
        <v>1</v>
      </c>
      <c r="B5008" s="6" t="n">
        <f aca="false">1_Data_EDA!H5009</f>
        <v>2</v>
      </c>
      <c r="C5008" s="7" t="n">
        <f aca="false">1_Data_EDA!I5009</f>
        <v>59.99000168</v>
      </c>
      <c r="D5008" s="6" t="n">
        <f aca="false">1_Data_EDA!J5009</f>
        <v>2</v>
      </c>
      <c r="E5008" s="7" t="n">
        <f aca="false">1_Data_EDA!K5009</f>
        <v>119.9800034</v>
      </c>
      <c r="F5008" s="7" t="n">
        <f aca="false">1_Data_EDA!L5009</f>
        <v>3.599999905</v>
      </c>
      <c r="G5008" s="8" t="n">
        <f aca="false">1_Data_EDA!M5009</f>
        <v>0.029999999</v>
      </c>
      <c r="H5008" s="6" t="n">
        <f aca="false">IF(1_Data_EDA!B5009="First Class",1,0)</f>
        <v>0</v>
      </c>
      <c r="I5008" s="6" t="n">
        <f aca="false">IF(1_Data_EDA!B5009="Second Class",1,0)</f>
        <v>1</v>
      </c>
      <c r="J5008" s="6" t="n">
        <f aca="false">IF(1_Data_EDA!B5009="Same Day",1,0)</f>
        <v>0</v>
      </c>
      <c r="K5008" s="6" t="n">
        <f aca="false">IF(1_Data_EDA!C5009="Corporate",1,0)</f>
        <v>0</v>
      </c>
      <c r="L5008" s="6" t="n">
        <f aca="false">IF(1_Data_EDA!C5009="Home Office",1,0)</f>
        <v>0</v>
      </c>
      <c r="M5008" s="6" t="n">
        <f aca="false">IF(1_Data_EDA!D5009="Europe",1,0)</f>
        <v>1</v>
      </c>
      <c r="N5008" s="6" t="n">
        <f aca="false">IF(1_Data_EDA!D5009="LATAM",1,0)</f>
        <v>0</v>
      </c>
      <c r="O5008" s="6" t="n">
        <f aca="false">IF(1_Data_EDA!D5009="Pacific Asia",1,0)</f>
        <v>0</v>
      </c>
      <c r="P5008" s="6" t="n">
        <f aca="false">IF(1_Data_EDA!D5009="USCA",1,0)</f>
        <v>0</v>
      </c>
      <c r="Q5008" s="6" t="n">
        <f aca="false">IF(C5008&gt;MEDIAN(C$5:C$8004),1,0)</f>
        <v>0</v>
      </c>
      <c r="R5008" s="6" t="n">
        <f aca="false">IF(D5008&gt;2,1,0)</f>
        <v>0</v>
      </c>
    </row>
    <row r="5009" customFormat="false" ht="15" hidden="false" customHeight="true" outlineLevel="0" collapsed="false">
      <c r="A5009" s="6" t="n">
        <f aca="false">1_Data_EDA!O5010</f>
        <v>1</v>
      </c>
      <c r="B5009" s="6" t="n">
        <f aca="false">1_Data_EDA!H5010</f>
        <v>4</v>
      </c>
      <c r="C5009" s="7" t="n">
        <f aca="false">1_Data_EDA!I5010</f>
        <v>59.99000168</v>
      </c>
      <c r="D5009" s="6" t="n">
        <f aca="false">1_Data_EDA!J5010</f>
        <v>3</v>
      </c>
      <c r="E5009" s="7" t="n">
        <f aca="false">1_Data_EDA!K5010</f>
        <v>179.9700012</v>
      </c>
      <c r="F5009" s="7" t="n">
        <f aca="false">1_Data_EDA!L5010</f>
        <v>7.199999809</v>
      </c>
      <c r="G5009" s="8" t="n">
        <f aca="false">1_Data_EDA!M5010</f>
        <v>0.039999999</v>
      </c>
      <c r="H5009" s="6" t="n">
        <f aca="false">IF(1_Data_EDA!B5010="First Class",1,0)</f>
        <v>0</v>
      </c>
      <c r="I5009" s="6" t="n">
        <f aca="false">IF(1_Data_EDA!B5010="Second Class",1,0)</f>
        <v>0</v>
      </c>
      <c r="J5009" s="6" t="n">
        <f aca="false">IF(1_Data_EDA!B5010="Same Day",1,0)</f>
        <v>0</v>
      </c>
      <c r="K5009" s="6" t="n">
        <f aca="false">IF(1_Data_EDA!C5010="Corporate",1,0)</f>
        <v>0</v>
      </c>
      <c r="L5009" s="6" t="n">
        <f aca="false">IF(1_Data_EDA!C5010="Home Office",1,0)</f>
        <v>0</v>
      </c>
      <c r="M5009" s="6" t="n">
        <f aca="false">IF(1_Data_EDA!D5010="Europe",1,0)</f>
        <v>1</v>
      </c>
      <c r="N5009" s="6" t="n">
        <f aca="false">IF(1_Data_EDA!D5010="LATAM",1,0)</f>
        <v>0</v>
      </c>
      <c r="O5009" s="6" t="n">
        <f aca="false">IF(1_Data_EDA!D5010="Pacific Asia",1,0)</f>
        <v>0</v>
      </c>
      <c r="P5009" s="6" t="n">
        <f aca="false">IF(1_Data_EDA!D5010="USCA",1,0)</f>
        <v>0</v>
      </c>
      <c r="Q5009" s="6" t="n">
        <f aca="false">IF(C5009&gt;MEDIAN(C$5:C$8004),1,0)</f>
        <v>0</v>
      </c>
      <c r="R5009" s="6" t="n">
        <f aca="false">IF(D5009&gt;2,1,0)</f>
        <v>1</v>
      </c>
    </row>
    <row r="5010" customFormat="false" ht="15" hidden="false" customHeight="true" outlineLevel="0" collapsed="false">
      <c r="A5010" s="6" t="n">
        <f aca="false">1_Data_EDA!O5011</f>
        <v>1</v>
      </c>
      <c r="B5010" s="6" t="n">
        <f aca="false">1_Data_EDA!H5011</f>
        <v>4</v>
      </c>
      <c r="C5010" s="7" t="n">
        <f aca="false">1_Data_EDA!I5011</f>
        <v>39.99000168</v>
      </c>
      <c r="D5010" s="6" t="n">
        <f aca="false">1_Data_EDA!J5011</f>
        <v>1</v>
      </c>
      <c r="E5010" s="7" t="n">
        <f aca="false">1_Data_EDA!K5011</f>
        <v>39.99000168</v>
      </c>
      <c r="F5010" s="7" t="n">
        <f aca="false">1_Data_EDA!L5011</f>
        <v>6</v>
      </c>
      <c r="G5010" s="8" t="n">
        <f aca="false">1_Data_EDA!M5011</f>
        <v>0.150000006</v>
      </c>
      <c r="H5010" s="6" t="n">
        <f aca="false">IF(1_Data_EDA!B5011="First Class",1,0)</f>
        <v>0</v>
      </c>
      <c r="I5010" s="6" t="n">
        <f aca="false">IF(1_Data_EDA!B5011="Second Class",1,0)</f>
        <v>0</v>
      </c>
      <c r="J5010" s="6" t="n">
        <f aca="false">IF(1_Data_EDA!B5011="Same Day",1,0)</f>
        <v>0</v>
      </c>
      <c r="K5010" s="6" t="n">
        <f aca="false">IF(1_Data_EDA!C5011="Corporate",1,0)</f>
        <v>0</v>
      </c>
      <c r="L5010" s="6" t="n">
        <f aca="false">IF(1_Data_EDA!C5011="Home Office",1,0)</f>
        <v>0</v>
      </c>
      <c r="M5010" s="6" t="n">
        <f aca="false">IF(1_Data_EDA!D5011="Europe",1,0)</f>
        <v>1</v>
      </c>
      <c r="N5010" s="6" t="n">
        <f aca="false">IF(1_Data_EDA!D5011="LATAM",1,0)</f>
        <v>0</v>
      </c>
      <c r="O5010" s="6" t="n">
        <f aca="false">IF(1_Data_EDA!D5011="Pacific Asia",1,0)</f>
        <v>0</v>
      </c>
      <c r="P5010" s="6" t="n">
        <f aca="false">IF(1_Data_EDA!D5011="USCA",1,0)</f>
        <v>0</v>
      </c>
      <c r="Q5010" s="6" t="n">
        <f aca="false">IF(C5010&gt;MEDIAN(C$5:C$8004),1,0)</f>
        <v>0</v>
      </c>
      <c r="R5010" s="6" t="n">
        <f aca="false">IF(D5010&gt;2,1,0)</f>
        <v>0</v>
      </c>
    </row>
    <row r="5011" customFormat="false" ht="15" hidden="false" customHeight="true" outlineLevel="0" collapsed="false">
      <c r="A5011" s="6" t="n">
        <f aca="false">1_Data_EDA!O5012</f>
        <v>0</v>
      </c>
      <c r="B5011" s="6" t="n">
        <f aca="false">1_Data_EDA!H5012</f>
        <v>2</v>
      </c>
      <c r="C5011" s="7" t="n">
        <f aca="false">1_Data_EDA!I5012</f>
        <v>50</v>
      </c>
      <c r="D5011" s="6" t="n">
        <f aca="false">1_Data_EDA!J5012</f>
        <v>1</v>
      </c>
      <c r="E5011" s="7" t="n">
        <f aca="false">1_Data_EDA!K5012</f>
        <v>50</v>
      </c>
      <c r="F5011" s="7" t="n">
        <f aca="false">1_Data_EDA!L5012</f>
        <v>1</v>
      </c>
      <c r="G5011" s="8" t="n">
        <f aca="false">1_Data_EDA!M5012</f>
        <v>0.02</v>
      </c>
      <c r="H5011" s="6" t="n">
        <f aca="false">IF(1_Data_EDA!B5012="First Class",1,0)</f>
        <v>0</v>
      </c>
      <c r="I5011" s="6" t="n">
        <f aca="false">IF(1_Data_EDA!B5012="Second Class",1,0)</f>
        <v>1</v>
      </c>
      <c r="J5011" s="6" t="n">
        <f aca="false">IF(1_Data_EDA!B5012="Same Day",1,0)</f>
        <v>0</v>
      </c>
      <c r="K5011" s="6" t="n">
        <f aca="false">IF(1_Data_EDA!C5012="Corporate",1,0)</f>
        <v>1</v>
      </c>
      <c r="L5011" s="6" t="n">
        <f aca="false">IF(1_Data_EDA!C5012="Home Office",1,0)</f>
        <v>0</v>
      </c>
      <c r="M5011" s="6" t="n">
        <f aca="false">IF(1_Data_EDA!D5012="Europe",1,0)</f>
        <v>1</v>
      </c>
      <c r="N5011" s="6" t="n">
        <f aca="false">IF(1_Data_EDA!D5012="LATAM",1,0)</f>
        <v>0</v>
      </c>
      <c r="O5011" s="6" t="n">
        <f aca="false">IF(1_Data_EDA!D5012="Pacific Asia",1,0)</f>
        <v>0</v>
      </c>
      <c r="P5011" s="6" t="n">
        <f aca="false">IF(1_Data_EDA!D5012="USCA",1,0)</f>
        <v>0</v>
      </c>
      <c r="Q5011" s="6" t="n">
        <f aca="false">IF(C5011&gt;MEDIAN(C$5:C$8004),1,0)</f>
        <v>0</v>
      </c>
      <c r="R5011" s="6" t="n">
        <f aca="false">IF(D5011&gt;2,1,0)</f>
        <v>0</v>
      </c>
    </row>
    <row r="5012" customFormat="false" ht="15" hidden="false" customHeight="true" outlineLevel="0" collapsed="false">
      <c r="A5012" s="6" t="n">
        <f aca="false">1_Data_EDA!O5013</f>
        <v>1</v>
      </c>
      <c r="B5012" s="6" t="n">
        <f aca="false">1_Data_EDA!H5013</f>
        <v>1</v>
      </c>
      <c r="C5012" s="7" t="n">
        <f aca="false">1_Data_EDA!I5013</f>
        <v>49.97999954</v>
      </c>
      <c r="D5012" s="6" t="n">
        <f aca="false">1_Data_EDA!J5013</f>
        <v>1</v>
      </c>
      <c r="E5012" s="7" t="n">
        <f aca="false">1_Data_EDA!K5013</f>
        <v>49.97999954</v>
      </c>
      <c r="F5012" s="7" t="n">
        <f aca="false">1_Data_EDA!L5013</f>
        <v>8.5</v>
      </c>
      <c r="G5012" s="8" t="n">
        <f aca="false">1_Data_EDA!M5013</f>
        <v>0.170000002</v>
      </c>
      <c r="H5012" s="6" t="n">
        <f aca="false">IF(1_Data_EDA!B5013="First Class",1,0)</f>
        <v>1</v>
      </c>
      <c r="I5012" s="6" t="n">
        <f aca="false">IF(1_Data_EDA!B5013="Second Class",1,0)</f>
        <v>0</v>
      </c>
      <c r="J5012" s="6" t="n">
        <f aca="false">IF(1_Data_EDA!B5013="Same Day",1,0)</f>
        <v>0</v>
      </c>
      <c r="K5012" s="6" t="n">
        <f aca="false">IF(1_Data_EDA!C5013="Corporate",1,0)</f>
        <v>0</v>
      </c>
      <c r="L5012" s="6" t="n">
        <f aca="false">IF(1_Data_EDA!C5013="Home Office",1,0)</f>
        <v>0</v>
      </c>
      <c r="M5012" s="6" t="n">
        <f aca="false">IF(1_Data_EDA!D5013="Europe",1,0)</f>
        <v>1</v>
      </c>
      <c r="N5012" s="6" t="n">
        <f aca="false">IF(1_Data_EDA!D5013="LATAM",1,0)</f>
        <v>0</v>
      </c>
      <c r="O5012" s="6" t="n">
        <f aca="false">IF(1_Data_EDA!D5013="Pacific Asia",1,0)</f>
        <v>0</v>
      </c>
      <c r="P5012" s="6" t="n">
        <f aca="false">IF(1_Data_EDA!D5013="USCA",1,0)</f>
        <v>0</v>
      </c>
      <c r="Q5012" s="6" t="n">
        <f aca="false">IF(C5012&gt;MEDIAN(C$5:C$8004),1,0)</f>
        <v>0</v>
      </c>
      <c r="R5012" s="6" t="n">
        <f aca="false">IF(D5012&gt;2,1,0)</f>
        <v>0</v>
      </c>
    </row>
    <row r="5013" customFormat="false" ht="15" hidden="false" customHeight="true" outlineLevel="0" collapsed="false">
      <c r="A5013" s="6" t="n">
        <f aca="false">1_Data_EDA!O5014</f>
        <v>1</v>
      </c>
      <c r="B5013" s="6" t="n">
        <f aca="false">1_Data_EDA!H5014</f>
        <v>4</v>
      </c>
      <c r="C5013" s="7" t="n">
        <f aca="false">1_Data_EDA!I5014</f>
        <v>59.99000168</v>
      </c>
      <c r="D5013" s="6" t="n">
        <f aca="false">1_Data_EDA!J5014</f>
        <v>2</v>
      </c>
      <c r="E5013" s="7" t="n">
        <f aca="false">1_Data_EDA!K5014</f>
        <v>119.9800034</v>
      </c>
      <c r="F5013" s="7" t="n">
        <f aca="false">1_Data_EDA!L5014</f>
        <v>1.200000048</v>
      </c>
      <c r="G5013" s="8" t="n">
        <f aca="false">1_Data_EDA!M5014</f>
        <v>0.01</v>
      </c>
      <c r="H5013" s="6" t="n">
        <f aca="false">IF(1_Data_EDA!B5014="First Class",1,0)</f>
        <v>0</v>
      </c>
      <c r="I5013" s="6" t="n">
        <f aca="false">IF(1_Data_EDA!B5014="Second Class",1,0)</f>
        <v>0</v>
      </c>
      <c r="J5013" s="6" t="n">
        <f aca="false">IF(1_Data_EDA!B5014="Same Day",1,0)</f>
        <v>0</v>
      </c>
      <c r="K5013" s="6" t="n">
        <f aca="false">IF(1_Data_EDA!C5014="Corporate",1,0)</f>
        <v>0</v>
      </c>
      <c r="L5013" s="6" t="n">
        <f aca="false">IF(1_Data_EDA!C5014="Home Office",1,0)</f>
        <v>0</v>
      </c>
      <c r="M5013" s="6" t="n">
        <f aca="false">IF(1_Data_EDA!D5014="Europe",1,0)</f>
        <v>0</v>
      </c>
      <c r="N5013" s="6" t="n">
        <f aca="false">IF(1_Data_EDA!D5014="LATAM",1,0)</f>
        <v>1</v>
      </c>
      <c r="O5013" s="6" t="n">
        <f aca="false">IF(1_Data_EDA!D5014="Pacific Asia",1,0)</f>
        <v>0</v>
      </c>
      <c r="P5013" s="6" t="n">
        <f aca="false">IF(1_Data_EDA!D5014="USCA",1,0)</f>
        <v>0</v>
      </c>
      <c r="Q5013" s="6" t="n">
        <f aca="false">IF(C5013&gt;MEDIAN(C$5:C$8004),1,0)</f>
        <v>0</v>
      </c>
      <c r="R5013" s="6" t="n">
        <f aca="false">IF(D5013&gt;2,1,0)</f>
        <v>0</v>
      </c>
    </row>
    <row r="5014" customFormat="false" ht="15" hidden="false" customHeight="true" outlineLevel="0" collapsed="false">
      <c r="A5014" s="6" t="n">
        <f aca="false">1_Data_EDA!O5015</f>
        <v>1</v>
      </c>
      <c r="B5014" s="6" t="n">
        <f aca="false">1_Data_EDA!H5015</f>
        <v>4</v>
      </c>
      <c r="C5014" s="7" t="n">
        <f aca="false">1_Data_EDA!I5015</f>
        <v>199.9900055</v>
      </c>
      <c r="D5014" s="6" t="n">
        <f aca="false">1_Data_EDA!J5015</f>
        <v>1</v>
      </c>
      <c r="E5014" s="7" t="n">
        <f aca="false">1_Data_EDA!K5015</f>
        <v>199.9900055</v>
      </c>
      <c r="F5014" s="7" t="n">
        <f aca="false">1_Data_EDA!L5015</f>
        <v>4</v>
      </c>
      <c r="G5014" s="8" t="n">
        <f aca="false">1_Data_EDA!M5015</f>
        <v>0.02</v>
      </c>
      <c r="H5014" s="6" t="n">
        <f aca="false">IF(1_Data_EDA!B5015="First Class",1,0)</f>
        <v>0</v>
      </c>
      <c r="I5014" s="6" t="n">
        <f aca="false">IF(1_Data_EDA!B5015="Second Class",1,0)</f>
        <v>0</v>
      </c>
      <c r="J5014" s="6" t="n">
        <f aca="false">IF(1_Data_EDA!B5015="Same Day",1,0)</f>
        <v>0</v>
      </c>
      <c r="K5014" s="6" t="n">
        <f aca="false">IF(1_Data_EDA!C5015="Corporate",1,0)</f>
        <v>0</v>
      </c>
      <c r="L5014" s="6" t="n">
        <f aca="false">IF(1_Data_EDA!C5015="Home Office",1,0)</f>
        <v>0</v>
      </c>
      <c r="M5014" s="6" t="n">
        <f aca="false">IF(1_Data_EDA!D5015="Europe",1,0)</f>
        <v>1</v>
      </c>
      <c r="N5014" s="6" t="n">
        <f aca="false">IF(1_Data_EDA!D5015="LATAM",1,0)</f>
        <v>0</v>
      </c>
      <c r="O5014" s="6" t="n">
        <f aca="false">IF(1_Data_EDA!D5015="Pacific Asia",1,0)</f>
        <v>0</v>
      </c>
      <c r="P5014" s="6" t="n">
        <f aca="false">IF(1_Data_EDA!D5015="USCA",1,0)</f>
        <v>0</v>
      </c>
      <c r="Q5014" s="6" t="n">
        <f aca="false">IF(C5014&gt;MEDIAN(C$5:C$8004),1,0)</f>
        <v>1</v>
      </c>
      <c r="R5014" s="6" t="n">
        <f aca="false">IF(D5014&gt;2,1,0)</f>
        <v>0</v>
      </c>
    </row>
    <row r="5015" customFormat="false" ht="15" hidden="false" customHeight="true" outlineLevel="0" collapsed="false">
      <c r="A5015" s="6" t="n">
        <f aca="false">1_Data_EDA!O5016</f>
        <v>1</v>
      </c>
      <c r="B5015" s="6" t="n">
        <f aca="false">1_Data_EDA!H5016</f>
        <v>2</v>
      </c>
      <c r="C5015" s="7" t="n">
        <f aca="false">1_Data_EDA!I5016</f>
        <v>59.99000168</v>
      </c>
      <c r="D5015" s="6" t="n">
        <f aca="false">1_Data_EDA!J5016</f>
        <v>4</v>
      </c>
      <c r="E5015" s="7" t="n">
        <f aca="false">1_Data_EDA!K5016</f>
        <v>239.9600067</v>
      </c>
      <c r="F5015" s="7" t="n">
        <f aca="false">1_Data_EDA!L5016</f>
        <v>28.79999924</v>
      </c>
      <c r="G5015" s="8" t="n">
        <f aca="false">1_Data_EDA!M5016</f>
        <v>0.119999997</v>
      </c>
      <c r="H5015" s="6" t="n">
        <f aca="false">IF(1_Data_EDA!B5016="First Class",1,0)</f>
        <v>0</v>
      </c>
      <c r="I5015" s="6" t="n">
        <f aca="false">IF(1_Data_EDA!B5016="Second Class",1,0)</f>
        <v>1</v>
      </c>
      <c r="J5015" s="6" t="n">
        <f aca="false">IF(1_Data_EDA!B5016="Same Day",1,0)</f>
        <v>0</v>
      </c>
      <c r="K5015" s="6" t="n">
        <f aca="false">IF(1_Data_EDA!C5016="Corporate",1,0)</f>
        <v>0</v>
      </c>
      <c r="L5015" s="6" t="n">
        <f aca="false">IF(1_Data_EDA!C5016="Home Office",1,0)</f>
        <v>0</v>
      </c>
      <c r="M5015" s="6" t="n">
        <f aca="false">IF(1_Data_EDA!D5016="Europe",1,0)</f>
        <v>0</v>
      </c>
      <c r="N5015" s="6" t="n">
        <f aca="false">IF(1_Data_EDA!D5016="LATAM",1,0)</f>
        <v>0</v>
      </c>
      <c r="O5015" s="6" t="n">
        <f aca="false">IF(1_Data_EDA!D5016="Pacific Asia",1,0)</f>
        <v>0</v>
      </c>
      <c r="P5015" s="6" t="n">
        <f aca="false">IF(1_Data_EDA!D5016="USCA",1,0)</f>
        <v>1</v>
      </c>
      <c r="Q5015" s="6" t="n">
        <f aca="false">IF(C5015&gt;MEDIAN(C$5:C$8004),1,0)</f>
        <v>0</v>
      </c>
      <c r="R5015" s="6" t="n">
        <f aca="false">IF(D5015&gt;2,1,0)</f>
        <v>1</v>
      </c>
    </row>
    <row r="5016" customFormat="false" ht="15" hidden="false" customHeight="true" outlineLevel="0" collapsed="false">
      <c r="A5016" s="6" t="n">
        <f aca="false">1_Data_EDA!O5017</f>
        <v>1</v>
      </c>
      <c r="B5016" s="6" t="n">
        <f aca="false">1_Data_EDA!H5017</f>
        <v>2</v>
      </c>
      <c r="C5016" s="7" t="n">
        <f aca="false">1_Data_EDA!I5017</f>
        <v>399.980011</v>
      </c>
      <c r="D5016" s="6" t="n">
        <f aca="false">1_Data_EDA!J5017</f>
        <v>1</v>
      </c>
      <c r="E5016" s="7" t="n">
        <f aca="false">1_Data_EDA!K5017</f>
        <v>399.980011</v>
      </c>
      <c r="F5016" s="7" t="n">
        <f aca="false">1_Data_EDA!L5017</f>
        <v>16</v>
      </c>
      <c r="G5016" s="8" t="n">
        <f aca="false">1_Data_EDA!M5017</f>
        <v>0.039999999</v>
      </c>
      <c r="H5016" s="6" t="n">
        <f aca="false">IF(1_Data_EDA!B5017="First Class",1,0)</f>
        <v>0</v>
      </c>
      <c r="I5016" s="6" t="n">
        <f aca="false">IF(1_Data_EDA!B5017="Second Class",1,0)</f>
        <v>1</v>
      </c>
      <c r="J5016" s="6" t="n">
        <f aca="false">IF(1_Data_EDA!B5017="Same Day",1,0)</f>
        <v>0</v>
      </c>
      <c r="K5016" s="6" t="n">
        <f aca="false">IF(1_Data_EDA!C5017="Corporate",1,0)</f>
        <v>1</v>
      </c>
      <c r="L5016" s="6" t="n">
        <f aca="false">IF(1_Data_EDA!C5017="Home Office",1,0)</f>
        <v>0</v>
      </c>
      <c r="M5016" s="6" t="n">
        <f aca="false">IF(1_Data_EDA!D5017="Europe",1,0)</f>
        <v>1</v>
      </c>
      <c r="N5016" s="6" t="n">
        <f aca="false">IF(1_Data_EDA!D5017="LATAM",1,0)</f>
        <v>0</v>
      </c>
      <c r="O5016" s="6" t="n">
        <f aca="false">IF(1_Data_EDA!D5017="Pacific Asia",1,0)</f>
        <v>0</v>
      </c>
      <c r="P5016" s="6" t="n">
        <f aca="false">IF(1_Data_EDA!D5017="USCA",1,0)</f>
        <v>0</v>
      </c>
      <c r="Q5016" s="6" t="n">
        <f aca="false">IF(C5016&gt;MEDIAN(C$5:C$8004),1,0)</f>
        <v>1</v>
      </c>
      <c r="R5016" s="6" t="n">
        <f aca="false">IF(D5016&gt;2,1,0)</f>
        <v>0</v>
      </c>
    </row>
    <row r="5017" customFormat="false" ht="15" hidden="false" customHeight="true" outlineLevel="0" collapsed="false">
      <c r="A5017" s="6" t="n">
        <f aca="false">1_Data_EDA!O5018</f>
        <v>1</v>
      </c>
      <c r="B5017" s="6" t="n">
        <f aca="false">1_Data_EDA!H5018</f>
        <v>2</v>
      </c>
      <c r="C5017" s="7" t="n">
        <f aca="false">1_Data_EDA!I5018</f>
        <v>299.980011</v>
      </c>
      <c r="D5017" s="6" t="n">
        <f aca="false">1_Data_EDA!J5018</f>
        <v>1</v>
      </c>
      <c r="E5017" s="7" t="n">
        <f aca="false">1_Data_EDA!K5018</f>
        <v>299.980011</v>
      </c>
      <c r="F5017" s="7" t="n">
        <f aca="false">1_Data_EDA!L5018</f>
        <v>75</v>
      </c>
      <c r="G5017" s="8" t="n">
        <f aca="false">1_Data_EDA!M5018</f>
        <v>0.25</v>
      </c>
      <c r="H5017" s="6" t="n">
        <f aca="false">IF(1_Data_EDA!B5018="First Class",1,0)</f>
        <v>0</v>
      </c>
      <c r="I5017" s="6" t="n">
        <f aca="false">IF(1_Data_EDA!B5018="Second Class",1,0)</f>
        <v>1</v>
      </c>
      <c r="J5017" s="6" t="n">
        <f aca="false">IF(1_Data_EDA!B5018="Same Day",1,0)</f>
        <v>0</v>
      </c>
      <c r="K5017" s="6" t="n">
        <f aca="false">IF(1_Data_EDA!C5018="Corporate",1,0)</f>
        <v>0</v>
      </c>
      <c r="L5017" s="6" t="n">
        <f aca="false">IF(1_Data_EDA!C5018="Home Office",1,0)</f>
        <v>1</v>
      </c>
      <c r="M5017" s="6" t="n">
        <f aca="false">IF(1_Data_EDA!D5018="Europe",1,0)</f>
        <v>0</v>
      </c>
      <c r="N5017" s="6" t="n">
        <f aca="false">IF(1_Data_EDA!D5018="LATAM",1,0)</f>
        <v>0</v>
      </c>
      <c r="O5017" s="6" t="n">
        <f aca="false">IF(1_Data_EDA!D5018="Pacific Asia",1,0)</f>
        <v>1</v>
      </c>
      <c r="P5017" s="6" t="n">
        <f aca="false">IF(1_Data_EDA!D5018="USCA",1,0)</f>
        <v>0</v>
      </c>
      <c r="Q5017" s="6" t="n">
        <f aca="false">IF(C5017&gt;MEDIAN(C$5:C$8004),1,0)</f>
        <v>1</v>
      </c>
      <c r="R5017" s="6" t="n">
        <f aca="false">IF(D5017&gt;2,1,0)</f>
        <v>0</v>
      </c>
    </row>
    <row r="5018" customFormat="false" ht="15" hidden="false" customHeight="true" outlineLevel="0" collapsed="false">
      <c r="A5018" s="6" t="n">
        <f aca="false">1_Data_EDA!O5019</f>
        <v>1</v>
      </c>
      <c r="B5018" s="6" t="n">
        <f aca="false">1_Data_EDA!H5019</f>
        <v>2</v>
      </c>
      <c r="C5018" s="7" t="n">
        <f aca="false">1_Data_EDA!I5019</f>
        <v>49.97999954</v>
      </c>
      <c r="D5018" s="6" t="n">
        <f aca="false">1_Data_EDA!J5019</f>
        <v>4</v>
      </c>
      <c r="E5018" s="7" t="n">
        <f aca="false">1_Data_EDA!K5019</f>
        <v>199.9199982</v>
      </c>
      <c r="F5018" s="7" t="n">
        <f aca="false">1_Data_EDA!L5019</f>
        <v>17.98999977</v>
      </c>
      <c r="G5018" s="8" t="n">
        <f aca="false">1_Data_EDA!M5019</f>
        <v>0.090000004</v>
      </c>
      <c r="H5018" s="6" t="n">
        <f aca="false">IF(1_Data_EDA!B5019="First Class",1,0)</f>
        <v>0</v>
      </c>
      <c r="I5018" s="6" t="n">
        <f aca="false">IF(1_Data_EDA!B5019="Second Class",1,0)</f>
        <v>1</v>
      </c>
      <c r="J5018" s="6" t="n">
        <f aca="false">IF(1_Data_EDA!B5019="Same Day",1,0)</f>
        <v>0</v>
      </c>
      <c r="K5018" s="6" t="n">
        <f aca="false">IF(1_Data_EDA!C5019="Corporate",1,0)</f>
        <v>1</v>
      </c>
      <c r="L5018" s="6" t="n">
        <f aca="false">IF(1_Data_EDA!C5019="Home Office",1,0)</f>
        <v>0</v>
      </c>
      <c r="M5018" s="6" t="n">
        <f aca="false">IF(1_Data_EDA!D5019="Europe",1,0)</f>
        <v>0</v>
      </c>
      <c r="N5018" s="6" t="n">
        <f aca="false">IF(1_Data_EDA!D5019="LATAM",1,0)</f>
        <v>1</v>
      </c>
      <c r="O5018" s="6" t="n">
        <f aca="false">IF(1_Data_EDA!D5019="Pacific Asia",1,0)</f>
        <v>0</v>
      </c>
      <c r="P5018" s="6" t="n">
        <f aca="false">IF(1_Data_EDA!D5019="USCA",1,0)</f>
        <v>0</v>
      </c>
      <c r="Q5018" s="6" t="n">
        <f aca="false">IF(C5018&gt;MEDIAN(C$5:C$8004),1,0)</f>
        <v>0</v>
      </c>
      <c r="R5018" s="6" t="n">
        <f aca="false">IF(D5018&gt;2,1,0)</f>
        <v>1</v>
      </c>
    </row>
    <row r="5019" customFormat="false" ht="15" hidden="false" customHeight="true" outlineLevel="0" collapsed="false">
      <c r="A5019" s="6" t="n">
        <f aca="false">1_Data_EDA!O5020</f>
        <v>0</v>
      </c>
      <c r="B5019" s="6" t="n">
        <f aca="false">1_Data_EDA!H5020</f>
        <v>4</v>
      </c>
      <c r="C5019" s="7" t="n">
        <f aca="false">1_Data_EDA!I5020</f>
        <v>49.97999954</v>
      </c>
      <c r="D5019" s="6" t="n">
        <f aca="false">1_Data_EDA!J5020</f>
        <v>3</v>
      </c>
      <c r="E5019" s="7" t="n">
        <f aca="false">1_Data_EDA!K5020</f>
        <v>149.9400024</v>
      </c>
      <c r="F5019" s="7" t="n">
        <f aca="false">1_Data_EDA!L5020</f>
        <v>25.48999977</v>
      </c>
      <c r="G5019" s="8" t="n">
        <f aca="false">1_Data_EDA!M5020</f>
        <v>0.170000002</v>
      </c>
      <c r="H5019" s="6" t="n">
        <f aca="false">IF(1_Data_EDA!B5020="First Class",1,0)</f>
        <v>0</v>
      </c>
      <c r="I5019" s="6" t="n">
        <f aca="false">IF(1_Data_EDA!B5020="Second Class",1,0)</f>
        <v>0</v>
      </c>
      <c r="J5019" s="6" t="n">
        <f aca="false">IF(1_Data_EDA!B5020="Same Day",1,0)</f>
        <v>0</v>
      </c>
      <c r="K5019" s="6" t="n">
        <f aca="false">IF(1_Data_EDA!C5020="Corporate",1,0)</f>
        <v>0</v>
      </c>
      <c r="L5019" s="6" t="n">
        <f aca="false">IF(1_Data_EDA!C5020="Home Office",1,0)</f>
        <v>1</v>
      </c>
      <c r="M5019" s="6" t="n">
        <f aca="false">IF(1_Data_EDA!D5020="Europe",1,0)</f>
        <v>1</v>
      </c>
      <c r="N5019" s="6" t="n">
        <f aca="false">IF(1_Data_EDA!D5020="LATAM",1,0)</f>
        <v>0</v>
      </c>
      <c r="O5019" s="6" t="n">
        <f aca="false">IF(1_Data_EDA!D5020="Pacific Asia",1,0)</f>
        <v>0</v>
      </c>
      <c r="P5019" s="6" t="n">
        <f aca="false">IF(1_Data_EDA!D5020="USCA",1,0)</f>
        <v>0</v>
      </c>
      <c r="Q5019" s="6" t="n">
        <f aca="false">IF(C5019&gt;MEDIAN(C$5:C$8004),1,0)</f>
        <v>0</v>
      </c>
      <c r="R5019" s="6" t="n">
        <f aca="false">IF(D5019&gt;2,1,0)</f>
        <v>1</v>
      </c>
    </row>
    <row r="5020" customFormat="false" ht="15" hidden="false" customHeight="true" outlineLevel="0" collapsed="false">
      <c r="A5020" s="6" t="n">
        <f aca="false">1_Data_EDA!O5021</f>
        <v>0</v>
      </c>
      <c r="B5020" s="6" t="n">
        <f aca="false">1_Data_EDA!H5021</f>
        <v>4</v>
      </c>
      <c r="C5020" s="7" t="n">
        <f aca="false">1_Data_EDA!I5021</f>
        <v>199.9900055</v>
      </c>
      <c r="D5020" s="6" t="n">
        <f aca="false">1_Data_EDA!J5021</f>
        <v>1</v>
      </c>
      <c r="E5020" s="7" t="n">
        <f aca="false">1_Data_EDA!K5021</f>
        <v>199.9900055</v>
      </c>
      <c r="F5020" s="7" t="n">
        <f aca="false">1_Data_EDA!L5021</f>
        <v>24</v>
      </c>
      <c r="G5020" s="8" t="n">
        <f aca="false">1_Data_EDA!M5021</f>
        <v>0.119999997</v>
      </c>
      <c r="H5020" s="6" t="n">
        <f aca="false">IF(1_Data_EDA!B5021="First Class",1,0)</f>
        <v>0</v>
      </c>
      <c r="I5020" s="6" t="n">
        <f aca="false">IF(1_Data_EDA!B5021="Second Class",1,0)</f>
        <v>0</v>
      </c>
      <c r="J5020" s="6" t="n">
        <f aca="false">IF(1_Data_EDA!B5021="Same Day",1,0)</f>
        <v>0</v>
      </c>
      <c r="K5020" s="6" t="n">
        <f aca="false">IF(1_Data_EDA!C5021="Corporate",1,0)</f>
        <v>0</v>
      </c>
      <c r="L5020" s="6" t="n">
        <f aca="false">IF(1_Data_EDA!C5021="Home Office",1,0)</f>
        <v>1</v>
      </c>
      <c r="M5020" s="6" t="n">
        <f aca="false">IF(1_Data_EDA!D5021="Europe",1,0)</f>
        <v>0</v>
      </c>
      <c r="N5020" s="6" t="n">
        <f aca="false">IF(1_Data_EDA!D5021="LATAM",1,0)</f>
        <v>0</v>
      </c>
      <c r="O5020" s="6" t="n">
        <f aca="false">IF(1_Data_EDA!D5021="Pacific Asia",1,0)</f>
        <v>0</v>
      </c>
      <c r="P5020" s="6" t="n">
        <f aca="false">IF(1_Data_EDA!D5021="USCA",1,0)</f>
        <v>1</v>
      </c>
      <c r="Q5020" s="6" t="n">
        <f aca="false">IF(C5020&gt;MEDIAN(C$5:C$8004),1,0)</f>
        <v>1</v>
      </c>
      <c r="R5020" s="6" t="n">
        <f aca="false">IF(D5020&gt;2,1,0)</f>
        <v>0</v>
      </c>
    </row>
    <row r="5021" customFormat="false" ht="15" hidden="false" customHeight="true" outlineLevel="0" collapsed="false">
      <c r="A5021" s="6" t="n">
        <f aca="false">1_Data_EDA!O5022</f>
        <v>1</v>
      </c>
      <c r="B5021" s="6" t="n">
        <f aca="false">1_Data_EDA!H5022</f>
        <v>4</v>
      </c>
      <c r="C5021" s="7" t="n">
        <f aca="false">1_Data_EDA!I5022</f>
        <v>49.97999954</v>
      </c>
      <c r="D5021" s="6" t="n">
        <f aca="false">1_Data_EDA!J5022</f>
        <v>2</v>
      </c>
      <c r="E5021" s="7" t="n">
        <f aca="false">1_Data_EDA!K5022</f>
        <v>99.95999908</v>
      </c>
      <c r="F5021" s="7" t="n">
        <f aca="false">1_Data_EDA!L5022</f>
        <v>15.98999977</v>
      </c>
      <c r="G5021" s="8" t="n">
        <f aca="false">1_Data_EDA!M5022</f>
        <v>0.159999996</v>
      </c>
      <c r="H5021" s="6" t="n">
        <f aca="false">IF(1_Data_EDA!B5022="First Class",1,0)</f>
        <v>0</v>
      </c>
      <c r="I5021" s="6" t="n">
        <f aca="false">IF(1_Data_EDA!B5022="Second Class",1,0)</f>
        <v>0</v>
      </c>
      <c r="J5021" s="6" t="n">
        <f aca="false">IF(1_Data_EDA!B5022="Same Day",1,0)</f>
        <v>0</v>
      </c>
      <c r="K5021" s="6" t="n">
        <f aca="false">IF(1_Data_EDA!C5022="Corporate",1,0)</f>
        <v>0</v>
      </c>
      <c r="L5021" s="6" t="n">
        <f aca="false">IF(1_Data_EDA!C5022="Home Office",1,0)</f>
        <v>0</v>
      </c>
      <c r="M5021" s="6" t="n">
        <f aca="false">IF(1_Data_EDA!D5022="Europe",1,0)</f>
        <v>0</v>
      </c>
      <c r="N5021" s="6" t="n">
        <f aca="false">IF(1_Data_EDA!D5022="LATAM",1,0)</f>
        <v>0</v>
      </c>
      <c r="O5021" s="6" t="n">
        <f aca="false">IF(1_Data_EDA!D5022="Pacific Asia",1,0)</f>
        <v>0</v>
      </c>
      <c r="P5021" s="6" t="n">
        <f aca="false">IF(1_Data_EDA!D5022="USCA",1,0)</f>
        <v>1</v>
      </c>
      <c r="Q5021" s="6" t="n">
        <f aca="false">IF(C5021&gt;MEDIAN(C$5:C$8004),1,0)</f>
        <v>0</v>
      </c>
      <c r="R5021" s="6" t="n">
        <f aca="false">IF(D5021&gt;2,1,0)</f>
        <v>0</v>
      </c>
    </row>
    <row r="5022" customFormat="false" ht="15" hidden="false" customHeight="true" outlineLevel="0" collapsed="false">
      <c r="A5022" s="6" t="n">
        <f aca="false">1_Data_EDA!O5023</f>
        <v>1</v>
      </c>
      <c r="B5022" s="6" t="n">
        <f aca="false">1_Data_EDA!H5023</f>
        <v>1</v>
      </c>
      <c r="C5022" s="7" t="n">
        <f aca="false">1_Data_EDA!I5023</f>
        <v>59.99000168</v>
      </c>
      <c r="D5022" s="6" t="n">
        <f aca="false">1_Data_EDA!J5023</f>
        <v>4</v>
      </c>
      <c r="E5022" s="7" t="n">
        <f aca="false">1_Data_EDA!K5023</f>
        <v>239.9600067</v>
      </c>
      <c r="F5022" s="7" t="n">
        <f aca="false">1_Data_EDA!L5023</f>
        <v>28.79999924</v>
      </c>
      <c r="G5022" s="8" t="n">
        <f aca="false">1_Data_EDA!M5023</f>
        <v>0.119999997</v>
      </c>
      <c r="H5022" s="6" t="n">
        <f aca="false">IF(1_Data_EDA!B5023="First Class",1,0)</f>
        <v>1</v>
      </c>
      <c r="I5022" s="6" t="n">
        <f aca="false">IF(1_Data_EDA!B5023="Second Class",1,0)</f>
        <v>0</v>
      </c>
      <c r="J5022" s="6" t="n">
        <f aca="false">IF(1_Data_EDA!B5023="Same Day",1,0)</f>
        <v>0</v>
      </c>
      <c r="K5022" s="6" t="n">
        <f aca="false">IF(1_Data_EDA!C5023="Corporate",1,0)</f>
        <v>0</v>
      </c>
      <c r="L5022" s="6" t="n">
        <f aca="false">IF(1_Data_EDA!C5023="Home Office",1,0)</f>
        <v>0</v>
      </c>
      <c r="M5022" s="6" t="n">
        <f aca="false">IF(1_Data_EDA!D5023="Europe",1,0)</f>
        <v>0</v>
      </c>
      <c r="N5022" s="6" t="n">
        <f aca="false">IF(1_Data_EDA!D5023="LATAM",1,0)</f>
        <v>0</v>
      </c>
      <c r="O5022" s="6" t="n">
        <f aca="false">IF(1_Data_EDA!D5023="Pacific Asia",1,0)</f>
        <v>1</v>
      </c>
      <c r="P5022" s="6" t="n">
        <f aca="false">IF(1_Data_EDA!D5023="USCA",1,0)</f>
        <v>0</v>
      </c>
      <c r="Q5022" s="6" t="n">
        <f aca="false">IF(C5022&gt;MEDIAN(C$5:C$8004),1,0)</f>
        <v>0</v>
      </c>
      <c r="R5022" s="6" t="n">
        <f aca="false">IF(D5022&gt;2,1,0)</f>
        <v>1</v>
      </c>
    </row>
    <row r="5023" customFormat="false" ht="15" hidden="false" customHeight="true" outlineLevel="0" collapsed="false">
      <c r="A5023" s="6" t="n">
        <f aca="false">1_Data_EDA!O5024</f>
        <v>1</v>
      </c>
      <c r="B5023" s="6" t="n">
        <f aca="false">1_Data_EDA!H5024</f>
        <v>2</v>
      </c>
      <c r="C5023" s="7" t="n">
        <f aca="false">1_Data_EDA!I5024</f>
        <v>39.99000168</v>
      </c>
      <c r="D5023" s="6" t="n">
        <f aca="false">1_Data_EDA!J5024</f>
        <v>5</v>
      </c>
      <c r="E5023" s="7" t="n">
        <f aca="false">1_Data_EDA!K5024</f>
        <v>199.9499969</v>
      </c>
      <c r="F5023" s="7" t="n">
        <f aca="false">1_Data_EDA!L5024</f>
        <v>23.98999977</v>
      </c>
      <c r="G5023" s="8" t="n">
        <f aca="false">1_Data_EDA!M5024</f>
        <v>0.119999997</v>
      </c>
      <c r="H5023" s="6" t="n">
        <f aca="false">IF(1_Data_EDA!B5024="First Class",1,0)</f>
        <v>0</v>
      </c>
      <c r="I5023" s="6" t="n">
        <f aca="false">IF(1_Data_EDA!B5024="Second Class",1,0)</f>
        <v>1</v>
      </c>
      <c r="J5023" s="6" t="n">
        <f aca="false">IF(1_Data_EDA!B5024="Same Day",1,0)</f>
        <v>0</v>
      </c>
      <c r="K5023" s="6" t="n">
        <f aca="false">IF(1_Data_EDA!C5024="Corporate",1,0)</f>
        <v>0</v>
      </c>
      <c r="L5023" s="6" t="n">
        <f aca="false">IF(1_Data_EDA!C5024="Home Office",1,0)</f>
        <v>0</v>
      </c>
      <c r="M5023" s="6" t="n">
        <f aca="false">IF(1_Data_EDA!D5024="Europe",1,0)</f>
        <v>1</v>
      </c>
      <c r="N5023" s="6" t="n">
        <f aca="false">IF(1_Data_EDA!D5024="LATAM",1,0)</f>
        <v>0</v>
      </c>
      <c r="O5023" s="6" t="n">
        <f aca="false">IF(1_Data_EDA!D5024="Pacific Asia",1,0)</f>
        <v>0</v>
      </c>
      <c r="P5023" s="6" t="n">
        <f aca="false">IF(1_Data_EDA!D5024="USCA",1,0)</f>
        <v>0</v>
      </c>
      <c r="Q5023" s="6" t="n">
        <f aca="false">IF(C5023&gt;MEDIAN(C$5:C$8004),1,0)</f>
        <v>0</v>
      </c>
      <c r="R5023" s="6" t="n">
        <f aca="false">IF(D5023&gt;2,1,0)</f>
        <v>1</v>
      </c>
    </row>
    <row r="5024" customFormat="false" ht="15" hidden="false" customHeight="true" outlineLevel="0" collapsed="false">
      <c r="A5024" s="6" t="n">
        <f aca="false">1_Data_EDA!O5025</f>
        <v>1</v>
      </c>
      <c r="B5024" s="6" t="n">
        <f aca="false">1_Data_EDA!H5025</f>
        <v>4</v>
      </c>
      <c r="C5024" s="7" t="n">
        <f aca="false">1_Data_EDA!I5025</f>
        <v>399.980011</v>
      </c>
      <c r="D5024" s="6" t="n">
        <f aca="false">1_Data_EDA!J5025</f>
        <v>1</v>
      </c>
      <c r="E5024" s="7" t="n">
        <f aca="false">1_Data_EDA!K5025</f>
        <v>399.980011</v>
      </c>
      <c r="F5024" s="7" t="n">
        <f aca="false">1_Data_EDA!L5025</f>
        <v>80</v>
      </c>
      <c r="G5024" s="8" t="n">
        <f aca="false">1_Data_EDA!M5025</f>
        <v>0.200000003</v>
      </c>
      <c r="H5024" s="6" t="n">
        <f aca="false">IF(1_Data_EDA!B5025="First Class",1,0)</f>
        <v>0</v>
      </c>
      <c r="I5024" s="6" t="n">
        <f aca="false">IF(1_Data_EDA!B5025="Second Class",1,0)</f>
        <v>0</v>
      </c>
      <c r="J5024" s="6" t="n">
        <f aca="false">IF(1_Data_EDA!B5025="Same Day",1,0)</f>
        <v>0</v>
      </c>
      <c r="K5024" s="6" t="n">
        <f aca="false">IF(1_Data_EDA!C5025="Corporate",1,0)</f>
        <v>0</v>
      </c>
      <c r="L5024" s="6" t="n">
        <f aca="false">IF(1_Data_EDA!C5025="Home Office",1,0)</f>
        <v>0</v>
      </c>
      <c r="M5024" s="6" t="n">
        <f aca="false">IF(1_Data_EDA!D5025="Europe",1,0)</f>
        <v>0</v>
      </c>
      <c r="N5024" s="6" t="n">
        <f aca="false">IF(1_Data_EDA!D5025="LATAM",1,0)</f>
        <v>1</v>
      </c>
      <c r="O5024" s="6" t="n">
        <f aca="false">IF(1_Data_EDA!D5025="Pacific Asia",1,0)</f>
        <v>0</v>
      </c>
      <c r="P5024" s="6" t="n">
        <f aca="false">IF(1_Data_EDA!D5025="USCA",1,0)</f>
        <v>0</v>
      </c>
      <c r="Q5024" s="6" t="n">
        <f aca="false">IF(C5024&gt;MEDIAN(C$5:C$8004),1,0)</f>
        <v>1</v>
      </c>
      <c r="R5024" s="6" t="n">
        <f aca="false">IF(D5024&gt;2,1,0)</f>
        <v>0</v>
      </c>
    </row>
    <row r="5025" customFormat="false" ht="15" hidden="false" customHeight="true" outlineLevel="0" collapsed="false">
      <c r="A5025" s="6" t="n">
        <f aca="false">1_Data_EDA!O5026</f>
        <v>1</v>
      </c>
      <c r="B5025" s="6" t="n">
        <f aca="false">1_Data_EDA!H5026</f>
        <v>4</v>
      </c>
      <c r="C5025" s="7" t="n">
        <f aca="false">1_Data_EDA!I5026</f>
        <v>49.97999954</v>
      </c>
      <c r="D5025" s="6" t="n">
        <f aca="false">1_Data_EDA!J5026</f>
        <v>1</v>
      </c>
      <c r="E5025" s="7" t="n">
        <f aca="false">1_Data_EDA!K5026</f>
        <v>49.97999954</v>
      </c>
      <c r="F5025" s="7" t="n">
        <f aca="false">1_Data_EDA!L5026</f>
        <v>2.75</v>
      </c>
      <c r="G5025" s="8" t="n">
        <f aca="false">1_Data_EDA!M5026</f>
        <v>0.059999999</v>
      </c>
      <c r="H5025" s="6" t="n">
        <f aca="false">IF(1_Data_EDA!B5026="First Class",1,0)</f>
        <v>0</v>
      </c>
      <c r="I5025" s="6" t="n">
        <f aca="false">IF(1_Data_EDA!B5026="Second Class",1,0)</f>
        <v>0</v>
      </c>
      <c r="J5025" s="6" t="n">
        <f aca="false">IF(1_Data_EDA!B5026="Same Day",1,0)</f>
        <v>0</v>
      </c>
      <c r="K5025" s="6" t="n">
        <f aca="false">IF(1_Data_EDA!C5026="Corporate",1,0)</f>
        <v>0</v>
      </c>
      <c r="L5025" s="6" t="n">
        <f aca="false">IF(1_Data_EDA!C5026="Home Office",1,0)</f>
        <v>0</v>
      </c>
      <c r="M5025" s="6" t="n">
        <f aca="false">IF(1_Data_EDA!D5026="Europe",1,0)</f>
        <v>0</v>
      </c>
      <c r="N5025" s="6" t="n">
        <f aca="false">IF(1_Data_EDA!D5026="LATAM",1,0)</f>
        <v>0</v>
      </c>
      <c r="O5025" s="6" t="n">
        <f aca="false">IF(1_Data_EDA!D5026="Pacific Asia",1,0)</f>
        <v>1</v>
      </c>
      <c r="P5025" s="6" t="n">
        <f aca="false">IF(1_Data_EDA!D5026="USCA",1,0)</f>
        <v>0</v>
      </c>
      <c r="Q5025" s="6" t="n">
        <f aca="false">IF(C5025&gt;MEDIAN(C$5:C$8004),1,0)</f>
        <v>0</v>
      </c>
      <c r="R5025" s="6" t="n">
        <f aca="false">IF(D5025&gt;2,1,0)</f>
        <v>0</v>
      </c>
    </row>
    <row r="5026" customFormat="false" ht="15" hidden="false" customHeight="true" outlineLevel="0" collapsed="false">
      <c r="A5026" s="6" t="n">
        <f aca="false">1_Data_EDA!O5027</f>
        <v>0</v>
      </c>
      <c r="B5026" s="6" t="n">
        <f aca="false">1_Data_EDA!H5027</f>
        <v>4</v>
      </c>
      <c r="C5026" s="7" t="n">
        <f aca="false">1_Data_EDA!I5027</f>
        <v>399.980011</v>
      </c>
      <c r="D5026" s="6" t="n">
        <f aca="false">1_Data_EDA!J5027</f>
        <v>1</v>
      </c>
      <c r="E5026" s="7" t="n">
        <f aca="false">1_Data_EDA!K5027</f>
        <v>399.980011</v>
      </c>
      <c r="F5026" s="7" t="n">
        <f aca="false">1_Data_EDA!L5027</f>
        <v>12</v>
      </c>
      <c r="G5026" s="8" t="n">
        <f aca="false">1_Data_EDA!M5027</f>
        <v>0.029999999</v>
      </c>
      <c r="H5026" s="6" t="n">
        <f aca="false">IF(1_Data_EDA!B5027="First Class",1,0)</f>
        <v>0</v>
      </c>
      <c r="I5026" s="6" t="n">
        <f aca="false">IF(1_Data_EDA!B5027="Second Class",1,0)</f>
        <v>0</v>
      </c>
      <c r="J5026" s="6" t="n">
        <f aca="false">IF(1_Data_EDA!B5027="Same Day",1,0)</f>
        <v>0</v>
      </c>
      <c r="K5026" s="6" t="n">
        <f aca="false">IF(1_Data_EDA!C5027="Corporate",1,0)</f>
        <v>0</v>
      </c>
      <c r="L5026" s="6" t="n">
        <f aca="false">IF(1_Data_EDA!C5027="Home Office",1,0)</f>
        <v>1</v>
      </c>
      <c r="M5026" s="6" t="n">
        <f aca="false">IF(1_Data_EDA!D5027="Europe",1,0)</f>
        <v>0</v>
      </c>
      <c r="N5026" s="6" t="n">
        <f aca="false">IF(1_Data_EDA!D5027="LATAM",1,0)</f>
        <v>0</v>
      </c>
      <c r="O5026" s="6" t="n">
        <f aca="false">IF(1_Data_EDA!D5027="Pacific Asia",1,0)</f>
        <v>0</v>
      </c>
      <c r="P5026" s="6" t="n">
        <f aca="false">IF(1_Data_EDA!D5027="USCA",1,0)</f>
        <v>0</v>
      </c>
      <c r="Q5026" s="6" t="n">
        <f aca="false">IF(C5026&gt;MEDIAN(C$5:C$8004),1,0)</f>
        <v>1</v>
      </c>
      <c r="R5026" s="6" t="n">
        <f aca="false">IF(D5026&gt;2,1,0)</f>
        <v>0</v>
      </c>
    </row>
    <row r="5027" customFormat="false" ht="15" hidden="false" customHeight="true" outlineLevel="0" collapsed="false">
      <c r="A5027" s="6" t="n">
        <f aca="false">1_Data_EDA!O5028</f>
        <v>1</v>
      </c>
      <c r="B5027" s="6" t="n">
        <f aca="false">1_Data_EDA!H5028</f>
        <v>1</v>
      </c>
      <c r="C5027" s="7" t="n">
        <f aca="false">1_Data_EDA!I5028</f>
        <v>59.99000168</v>
      </c>
      <c r="D5027" s="6" t="n">
        <f aca="false">1_Data_EDA!J5028</f>
        <v>2</v>
      </c>
      <c r="E5027" s="7" t="n">
        <f aca="false">1_Data_EDA!K5028</f>
        <v>119.9800034</v>
      </c>
      <c r="F5027" s="7" t="n">
        <f aca="false">1_Data_EDA!L5028</f>
        <v>4.800000191</v>
      </c>
      <c r="G5027" s="8" t="n">
        <f aca="false">1_Data_EDA!M5028</f>
        <v>0.039999999</v>
      </c>
      <c r="H5027" s="6" t="n">
        <f aca="false">IF(1_Data_EDA!B5028="First Class",1,0)</f>
        <v>1</v>
      </c>
      <c r="I5027" s="6" t="n">
        <f aca="false">IF(1_Data_EDA!B5028="Second Class",1,0)</f>
        <v>0</v>
      </c>
      <c r="J5027" s="6" t="n">
        <f aca="false">IF(1_Data_EDA!B5028="Same Day",1,0)</f>
        <v>0</v>
      </c>
      <c r="K5027" s="6" t="n">
        <f aca="false">IF(1_Data_EDA!C5028="Corporate",1,0)</f>
        <v>1</v>
      </c>
      <c r="L5027" s="6" t="n">
        <f aca="false">IF(1_Data_EDA!C5028="Home Office",1,0)</f>
        <v>0</v>
      </c>
      <c r="M5027" s="6" t="n">
        <f aca="false">IF(1_Data_EDA!D5028="Europe",1,0)</f>
        <v>0</v>
      </c>
      <c r="N5027" s="6" t="n">
        <f aca="false">IF(1_Data_EDA!D5028="LATAM",1,0)</f>
        <v>1</v>
      </c>
      <c r="O5027" s="6" t="n">
        <f aca="false">IF(1_Data_EDA!D5028="Pacific Asia",1,0)</f>
        <v>0</v>
      </c>
      <c r="P5027" s="6" t="n">
        <f aca="false">IF(1_Data_EDA!D5028="USCA",1,0)</f>
        <v>0</v>
      </c>
      <c r="Q5027" s="6" t="n">
        <f aca="false">IF(C5027&gt;MEDIAN(C$5:C$8004),1,0)</f>
        <v>0</v>
      </c>
      <c r="R5027" s="6" t="n">
        <f aca="false">IF(D5027&gt;2,1,0)</f>
        <v>0</v>
      </c>
    </row>
    <row r="5028" customFormat="false" ht="15" hidden="false" customHeight="true" outlineLevel="0" collapsed="false">
      <c r="A5028" s="6" t="n">
        <f aca="false">1_Data_EDA!O5029</f>
        <v>1</v>
      </c>
      <c r="B5028" s="6" t="n">
        <f aca="false">1_Data_EDA!H5029</f>
        <v>4</v>
      </c>
      <c r="C5028" s="7" t="n">
        <f aca="false">1_Data_EDA!I5029</f>
        <v>199.9900055</v>
      </c>
      <c r="D5028" s="6" t="n">
        <f aca="false">1_Data_EDA!J5029</f>
        <v>1</v>
      </c>
      <c r="E5028" s="7" t="n">
        <f aca="false">1_Data_EDA!K5029</f>
        <v>199.9900055</v>
      </c>
      <c r="F5028" s="7" t="n">
        <f aca="false">1_Data_EDA!L5029</f>
        <v>4</v>
      </c>
      <c r="G5028" s="8" t="n">
        <f aca="false">1_Data_EDA!M5029</f>
        <v>0.02</v>
      </c>
      <c r="H5028" s="6" t="n">
        <f aca="false">IF(1_Data_EDA!B5029="First Class",1,0)</f>
        <v>0</v>
      </c>
      <c r="I5028" s="6" t="n">
        <f aca="false">IF(1_Data_EDA!B5029="Second Class",1,0)</f>
        <v>0</v>
      </c>
      <c r="J5028" s="6" t="n">
        <f aca="false">IF(1_Data_EDA!B5029="Same Day",1,0)</f>
        <v>0</v>
      </c>
      <c r="K5028" s="6" t="n">
        <f aca="false">IF(1_Data_EDA!C5029="Corporate",1,0)</f>
        <v>0</v>
      </c>
      <c r="L5028" s="6" t="n">
        <f aca="false">IF(1_Data_EDA!C5029="Home Office",1,0)</f>
        <v>0</v>
      </c>
      <c r="M5028" s="6" t="n">
        <f aca="false">IF(1_Data_EDA!D5029="Europe",1,0)</f>
        <v>0</v>
      </c>
      <c r="N5028" s="6" t="n">
        <f aca="false">IF(1_Data_EDA!D5029="LATAM",1,0)</f>
        <v>1</v>
      </c>
      <c r="O5028" s="6" t="n">
        <f aca="false">IF(1_Data_EDA!D5029="Pacific Asia",1,0)</f>
        <v>0</v>
      </c>
      <c r="P5028" s="6" t="n">
        <f aca="false">IF(1_Data_EDA!D5029="USCA",1,0)</f>
        <v>0</v>
      </c>
      <c r="Q5028" s="6" t="n">
        <f aca="false">IF(C5028&gt;MEDIAN(C$5:C$8004),1,0)</f>
        <v>1</v>
      </c>
      <c r="R5028" s="6" t="n">
        <f aca="false">IF(D5028&gt;2,1,0)</f>
        <v>0</v>
      </c>
    </row>
    <row r="5029" customFormat="false" ht="15" hidden="false" customHeight="true" outlineLevel="0" collapsed="false">
      <c r="A5029" s="6" t="n">
        <f aca="false">1_Data_EDA!O5030</f>
        <v>0</v>
      </c>
      <c r="B5029" s="6" t="n">
        <f aca="false">1_Data_EDA!H5030</f>
        <v>4</v>
      </c>
      <c r="C5029" s="7" t="n">
        <f aca="false">1_Data_EDA!I5030</f>
        <v>299.980011</v>
      </c>
      <c r="D5029" s="6" t="n">
        <f aca="false">1_Data_EDA!J5030</f>
        <v>1</v>
      </c>
      <c r="E5029" s="7" t="n">
        <f aca="false">1_Data_EDA!K5030</f>
        <v>299.980011</v>
      </c>
      <c r="F5029" s="7" t="n">
        <f aca="false">1_Data_EDA!L5030</f>
        <v>51</v>
      </c>
      <c r="G5029" s="8" t="n">
        <f aca="false">1_Data_EDA!M5030</f>
        <v>0.170000002</v>
      </c>
      <c r="H5029" s="6" t="n">
        <f aca="false">IF(1_Data_EDA!B5030="First Class",1,0)</f>
        <v>0</v>
      </c>
      <c r="I5029" s="6" t="n">
        <f aca="false">IF(1_Data_EDA!B5030="Second Class",1,0)</f>
        <v>0</v>
      </c>
      <c r="J5029" s="6" t="n">
        <f aca="false">IF(1_Data_EDA!B5030="Same Day",1,0)</f>
        <v>0</v>
      </c>
      <c r="K5029" s="6" t="n">
        <f aca="false">IF(1_Data_EDA!C5030="Corporate",1,0)</f>
        <v>0</v>
      </c>
      <c r="L5029" s="6" t="n">
        <f aca="false">IF(1_Data_EDA!C5030="Home Office",1,0)</f>
        <v>0</v>
      </c>
      <c r="M5029" s="6" t="n">
        <f aca="false">IF(1_Data_EDA!D5030="Europe",1,0)</f>
        <v>0</v>
      </c>
      <c r="N5029" s="6" t="n">
        <f aca="false">IF(1_Data_EDA!D5030="LATAM",1,0)</f>
        <v>1</v>
      </c>
      <c r="O5029" s="6" t="n">
        <f aca="false">IF(1_Data_EDA!D5030="Pacific Asia",1,0)</f>
        <v>0</v>
      </c>
      <c r="P5029" s="6" t="n">
        <f aca="false">IF(1_Data_EDA!D5030="USCA",1,0)</f>
        <v>0</v>
      </c>
      <c r="Q5029" s="6" t="n">
        <f aca="false">IF(C5029&gt;MEDIAN(C$5:C$8004),1,0)</f>
        <v>1</v>
      </c>
      <c r="R5029" s="6" t="n">
        <f aca="false">IF(D5029&gt;2,1,0)</f>
        <v>0</v>
      </c>
    </row>
    <row r="5030" customFormat="false" ht="15" hidden="false" customHeight="true" outlineLevel="0" collapsed="false">
      <c r="A5030" s="6" t="n">
        <f aca="false">1_Data_EDA!O5031</f>
        <v>1</v>
      </c>
      <c r="B5030" s="6" t="n">
        <f aca="false">1_Data_EDA!H5031</f>
        <v>1</v>
      </c>
      <c r="C5030" s="7" t="n">
        <f aca="false">1_Data_EDA!I5031</f>
        <v>50</v>
      </c>
      <c r="D5030" s="6" t="n">
        <f aca="false">1_Data_EDA!J5031</f>
        <v>5</v>
      </c>
      <c r="E5030" s="7" t="n">
        <f aca="false">1_Data_EDA!K5031</f>
        <v>250</v>
      </c>
      <c r="F5030" s="7" t="n">
        <f aca="false">1_Data_EDA!L5031</f>
        <v>42.5</v>
      </c>
      <c r="G5030" s="8" t="n">
        <f aca="false">1_Data_EDA!M5031</f>
        <v>0.170000002</v>
      </c>
      <c r="H5030" s="6" t="n">
        <f aca="false">IF(1_Data_EDA!B5031="First Class",1,0)</f>
        <v>1</v>
      </c>
      <c r="I5030" s="6" t="n">
        <f aca="false">IF(1_Data_EDA!B5031="Second Class",1,0)</f>
        <v>0</v>
      </c>
      <c r="J5030" s="6" t="n">
        <f aca="false">IF(1_Data_EDA!B5031="Same Day",1,0)</f>
        <v>0</v>
      </c>
      <c r="K5030" s="6" t="n">
        <f aca="false">IF(1_Data_EDA!C5031="Corporate",1,0)</f>
        <v>1</v>
      </c>
      <c r="L5030" s="6" t="n">
        <f aca="false">IF(1_Data_EDA!C5031="Home Office",1,0)</f>
        <v>0</v>
      </c>
      <c r="M5030" s="6" t="n">
        <f aca="false">IF(1_Data_EDA!D5031="Europe",1,0)</f>
        <v>0</v>
      </c>
      <c r="N5030" s="6" t="n">
        <f aca="false">IF(1_Data_EDA!D5031="LATAM",1,0)</f>
        <v>1</v>
      </c>
      <c r="O5030" s="6" t="n">
        <f aca="false">IF(1_Data_EDA!D5031="Pacific Asia",1,0)</f>
        <v>0</v>
      </c>
      <c r="P5030" s="6" t="n">
        <f aca="false">IF(1_Data_EDA!D5031="USCA",1,0)</f>
        <v>0</v>
      </c>
      <c r="Q5030" s="6" t="n">
        <f aca="false">IF(C5030&gt;MEDIAN(C$5:C$8004),1,0)</f>
        <v>0</v>
      </c>
      <c r="R5030" s="6" t="n">
        <f aca="false">IF(D5030&gt;2,1,0)</f>
        <v>1</v>
      </c>
    </row>
    <row r="5031" customFormat="false" ht="15" hidden="false" customHeight="true" outlineLevel="0" collapsed="false">
      <c r="A5031" s="6" t="n">
        <f aca="false">1_Data_EDA!O5032</f>
        <v>0</v>
      </c>
      <c r="B5031" s="6" t="n">
        <f aca="false">1_Data_EDA!H5032</f>
        <v>4</v>
      </c>
      <c r="C5031" s="7" t="n">
        <f aca="false">1_Data_EDA!I5032</f>
        <v>39.99000168</v>
      </c>
      <c r="D5031" s="6" t="n">
        <f aca="false">1_Data_EDA!J5032</f>
        <v>4</v>
      </c>
      <c r="E5031" s="7" t="n">
        <f aca="false">1_Data_EDA!K5032</f>
        <v>159.9600067</v>
      </c>
      <c r="F5031" s="7" t="n">
        <f aca="false">1_Data_EDA!L5032</f>
        <v>14.39999962</v>
      </c>
      <c r="G5031" s="8" t="n">
        <f aca="false">1_Data_EDA!M5032</f>
        <v>0.090000004</v>
      </c>
      <c r="H5031" s="6" t="n">
        <f aca="false">IF(1_Data_EDA!B5032="First Class",1,0)</f>
        <v>0</v>
      </c>
      <c r="I5031" s="6" t="n">
        <f aca="false">IF(1_Data_EDA!B5032="Second Class",1,0)</f>
        <v>0</v>
      </c>
      <c r="J5031" s="6" t="n">
        <f aca="false">IF(1_Data_EDA!B5032="Same Day",1,0)</f>
        <v>0</v>
      </c>
      <c r="K5031" s="6" t="n">
        <f aca="false">IF(1_Data_EDA!C5032="Corporate",1,0)</f>
        <v>0</v>
      </c>
      <c r="L5031" s="6" t="n">
        <f aca="false">IF(1_Data_EDA!C5032="Home Office",1,0)</f>
        <v>0</v>
      </c>
      <c r="M5031" s="6" t="n">
        <f aca="false">IF(1_Data_EDA!D5032="Europe",1,0)</f>
        <v>0</v>
      </c>
      <c r="N5031" s="6" t="n">
        <f aca="false">IF(1_Data_EDA!D5032="LATAM",1,0)</f>
        <v>0</v>
      </c>
      <c r="O5031" s="6" t="n">
        <f aca="false">IF(1_Data_EDA!D5032="Pacific Asia",1,0)</f>
        <v>0</v>
      </c>
      <c r="P5031" s="6" t="n">
        <f aca="false">IF(1_Data_EDA!D5032="USCA",1,0)</f>
        <v>1</v>
      </c>
      <c r="Q5031" s="6" t="n">
        <f aca="false">IF(C5031&gt;MEDIAN(C$5:C$8004),1,0)</f>
        <v>0</v>
      </c>
      <c r="R5031" s="6" t="n">
        <f aca="false">IF(D5031&gt;2,1,0)</f>
        <v>1</v>
      </c>
    </row>
    <row r="5032" customFormat="false" ht="15" hidden="false" customHeight="true" outlineLevel="0" collapsed="false">
      <c r="A5032" s="6" t="n">
        <f aca="false">1_Data_EDA!O5033</f>
        <v>1</v>
      </c>
      <c r="B5032" s="6" t="n">
        <f aca="false">1_Data_EDA!H5033</f>
        <v>4</v>
      </c>
      <c r="C5032" s="7" t="n">
        <f aca="false">1_Data_EDA!I5033</f>
        <v>129.9900055</v>
      </c>
      <c r="D5032" s="6" t="n">
        <f aca="false">1_Data_EDA!J5033</f>
        <v>1</v>
      </c>
      <c r="E5032" s="7" t="n">
        <f aca="false">1_Data_EDA!K5033</f>
        <v>129.9900055</v>
      </c>
      <c r="F5032" s="7" t="n">
        <f aca="false">1_Data_EDA!L5033</f>
        <v>16.89999962</v>
      </c>
      <c r="G5032" s="8" t="n">
        <f aca="false">1_Data_EDA!M5033</f>
        <v>0.129999995</v>
      </c>
      <c r="H5032" s="6" t="n">
        <f aca="false">IF(1_Data_EDA!B5033="First Class",1,0)</f>
        <v>0</v>
      </c>
      <c r="I5032" s="6" t="n">
        <f aca="false">IF(1_Data_EDA!B5033="Second Class",1,0)</f>
        <v>0</v>
      </c>
      <c r="J5032" s="6" t="n">
        <f aca="false">IF(1_Data_EDA!B5033="Same Day",1,0)</f>
        <v>0</v>
      </c>
      <c r="K5032" s="6" t="n">
        <f aca="false">IF(1_Data_EDA!C5033="Corporate",1,0)</f>
        <v>1</v>
      </c>
      <c r="L5032" s="6" t="n">
        <f aca="false">IF(1_Data_EDA!C5033="Home Office",1,0)</f>
        <v>0</v>
      </c>
      <c r="M5032" s="6" t="n">
        <f aca="false">IF(1_Data_EDA!D5033="Europe",1,0)</f>
        <v>1</v>
      </c>
      <c r="N5032" s="6" t="n">
        <f aca="false">IF(1_Data_EDA!D5033="LATAM",1,0)</f>
        <v>0</v>
      </c>
      <c r="O5032" s="6" t="n">
        <f aca="false">IF(1_Data_EDA!D5033="Pacific Asia",1,0)</f>
        <v>0</v>
      </c>
      <c r="P5032" s="6" t="n">
        <f aca="false">IF(1_Data_EDA!D5033="USCA",1,0)</f>
        <v>0</v>
      </c>
      <c r="Q5032" s="6" t="n">
        <f aca="false">IF(C5032&gt;MEDIAN(C$5:C$8004),1,0)</f>
        <v>1</v>
      </c>
      <c r="R5032" s="6" t="n">
        <f aca="false">IF(D5032&gt;2,1,0)</f>
        <v>0</v>
      </c>
    </row>
    <row r="5033" customFormat="false" ht="15" hidden="false" customHeight="true" outlineLevel="0" collapsed="false">
      <c r="A5033" s="6" t="n">
        <f aca="false">1_Data_EDA!O5034</f>
        <v>1</v>
      </c>
      <c r="B5033" s="6" t="n">
        <f aca="false">1_Data_EDA!H5034</f>
        <v>4</v>
      </c>
      <c r="C5033" s="7" t="n">
        <f aca="false">1_Data_EDA!I5034</f>
        <v>39.99000168</v>
      </c>
      <c r="D5033" s="6" t="n">
        <f aca="false">1_Data_EDA!J5034</f>
        <v>2</v>
      </c>
      <c r="E5033" s="7" t="n">
        <f aca="false">1_Data_EDA!K5034</f>
        <v>79.98000336</v>
      </c>
      <c r="F5033" s="7" t="n">
        <f aca="false">1_Data_EDA!L5034</f>
        <v>4</v>
      </c>
      <c r="G5033" s="8" t="n">
        <f aca="false">1_Data_EDA!M5034</f>
        <v>0.050000001</v>
      </c>
      <c r="H5033" s="6" t="n">
        <f aca="false">IF(1_Data_EDA!B5034="First Class",1,0)</f>
        <v>0</v>
      </c>
      <c r="I5033" s="6" t="n">
        <f aca="false">IF(1_Data_EDA!B5034="Second Class",1,0)</f>
        <v>0</v>
      </c>
      <c r="J5033" s="6" t="n">
        <f aca="false">IF(1_Data_EDA!B5034="Same Day",1,0)</f>
        <v>0</v>
      </c>
      <c r="K5033" s="6" t="n">
        <f aca="false">IF(1_Data_EDA!C5034="Corporate",1,0)</f>
        <v>0</v>
      </c>
      <c r="L5033" s="6" t="n">
        <f aca="false">IF(1_Data_EDA!C5034="Home Office",1,0)</f>
        <v>0</v>
      </c>
      <c r="M5033" s="6" t="n">
        <f aca="false">IF(1_Data_EDA!D5034="Europe",1,0)</f>
        <v>0</v>
      </c>
      <c r="N5033" s="6" t="n">
        <f aca="false">IF(1_Data_EDA!D5034="LATAM",1,0)</f>
        <v>0</v>
      </c>
      <c r="O5033" s="6" t="n">
        <f aca="false">IF(1_Data_EDA!D5034="Pacific Asia",1,0)</f>
        <v>1</v>
      </c>
      <c r="P5033" s="6" t="n">
        <f aca="false">IF(1_Data_EDA!D5034="USCA",1,0)</f>
        <v>0</v>
      </c>
      <c r="Q5033" s="6" t="n">
        <f aca="false">IF(C5033&gt;MEDIAN(C$5:C$8004),1,0)</f>
        <v>0</v>
      </c>
      <c r="R5033" s="6" t="n">
        <f aca="false">IF(D5033&gt;2,1,0)</f>
        <v>0</v>
      </c>
    </row>
    <row r="5034" customFormat="false" ht="15" hidden="false" customHeight="true" outlineLevel="0" collapsed="false">
      <c r="A5034" s="6" t="n">
        <f aca="false">1_Data_EDA!O5035</f>
        <v>1</v>
      </c>
      <c r="B5034" s="6" t="n">
        <f aca="false">1_Data_EDA!H5035</f>
        <v>2</v>
      </c>
      <c r="C5034" s="7" t="n">
        <f aca="false">1_Data_EDA!I5035</f>
        <v>99.98999786</v>
      </c>
      <c r="D5034" s="6" t="n">
        <f aca="false">1_Data_EDA!J5035</f>
        <v>3</v>
      </c>
      <c r="E5034" s="7" t="n">
        <f aca="false">1_Data_EDA!K5035</f>
        <v>299.9700012</v>
      </c>
      <c r="F5034" s="7" t="n">
        <f aca="false">1_Data_EDA!L5035</f>
        <v>15</v>
      </c>
      <c r="G5034" s="8" t="n">
        <f aca="false">1_Data_EDA!M5035</f>
        <v>0.050000001</v>
      </c>
      <c r="H5034" s="6" t="n">
        <f aca="false">IF(1_Data_EDA!B5035="First Class",1,0)</f>
        <v>0</v>
      </c>
      <c r="I5034" s="6" t="n">
        <f aca="false">IF(1_Data_EDA!B5035="Second Class",1,0)</f>
        <v>1</v>
      </c>
      <c r="J5034" s="6" t="n">
        <f aca="false">IF(1_Data_EDA!B5035="Same Day",1,0)</f>
        <v>0</v>
      </c>
      <c r="K5034" s="6" t="n">
        <f aca="false">IF(1_Data_EDA!C5035="Corporate",1,0)</f>
        <v>0</v>
      </c>
      <c r="L5034" s="6" t="n">
        <f aca="false">IF(1_Data_EDA!C5035="Home Office",1,0)</f>
        <v>0</v>
      </c>
      <c r="M5034" s="6" t="n">
        <f aca="false">IF(1_Data_EDA!D5035="Europe",1,0)</f>
        <v>0</v>
      </c>
      <c r="N5034" s="6" t="n">
        <f aca="false">IF(1_Data_EDA!D5035="LATAM",1,0)</f>
        <v>1</v>
      </c>
      <c r="O5034" s="6" t="n">
        <f aca="false">IF(1_Data_EDA!D5035="Pacific Asia",1,0)</f>
        <v>0</v>
      </c>
      <c r="P5034" s="6" t="n">
        <f aca="false">IF(1_Data_EDA!D5035="USCA",1,0)</f>
        <v>0</v>
      </c>
      <c r="Q5034" s="6" t="n">
        <f aca="false">IF(C5034&gt;MEDIAN(C$5:C$8004),1,0)</f>
        <v>1</v>
      </c>
      <c r="R5034" s="6" t="n">
        <f aca="false">IF(D5034&gt;2,1,0)</f>
        <v>1</v>
      </c>
    </row>
    <row r="5035" customFormat="false" ht="15" hidden="false" customHeight="true" outlineLevel="0" collapsed="false">
      <c r="A5035" s="6" t="n">
        <f aca="false">1_Data_EDA!O5036</f>
        <v>0</v>
      </c>
      <c r="B5035" s="6" t="n">
        <f aca="false">1_Data_EDA!H5036</f>
        <v>4</v>
      </c>
      <c r="C5035" s="7" t="n">
        <f aca="false">1_Data_EDA!I5036</f>
        <v>99.98999786</v>
      </c>
      <c r="D5035" s="6" t="n">
        <f aca="false">1_Data_EDA!J5036</f>
        <v>5</v>
      </c>
      <c r="E5035" s="7" t="n">
        <f aca="false">1_Data_EDA!K5036</f>
        <v>499.9500122</v>
      </c>
      <c r="F5035" s="7" t="n">
        <f aca="false">1_Data_EDA!L5036</f>
        <v>27.5</v>
      </c>
      <c r="G5035" s="8" t="n">
        <f aca="false">1_Data_EDA!M5036</f>
        <v>0.059999999</v>
      </c>
      <c r="H5035" s="6" t="n">
        <f aca="false">IF(1_Data_EDA!B5036="First Class",1,0)</f>
        <v>0</v>
      </c>
      <c r="I5035" s="6" t="n">
        <f aca="false">IF(1_Data_EDA!B5036="Second Class",1,0)</f>
        <v>0</v>
      </c>
      <c r="J5035" s="6" t="n">
        <f aca="false">IF(1_Data_EDA!B5036="Same Day",1,0)</f>
        <v>0</v>
      </c>
      <c r="K5035" s="6" t="n">
        <f aca="false">IF(1_Data_EDA!C5036="Corporate",1,0)</f>
        <v>0</v>
      </c>
      <c r="L5035" s="6" t="n">
        <f aca="false">IF(1_Data_EDA!C5036="Home Office",1,0)</f>
        <v>1</v>
      </c>
      <c r="M5035" s="6" t="n">
        <f aca="false">IF(1_Data_EDA!D5036="Europe",1,0)</f>
        <v>1</v>
      </c>
      <c r="N5035" s="6" t="n">
        <f aca="false">IF(1_Data_EDA!D5036="LATAM",1,0)</f>
        <v>0</v>
      </c>
      <c r="O5035" s="6" t="n">
        <f aca="false">IF(1_Data_EDA!D5036="Pacific Asia",1,0)</f>
        <v>0</v>
      </c>
      <c r="P5035" s="6" t="n">
        <f aca="false">IF(1_Data_EDA!D5036="USCA",1,0)</f>
        <v>0</v>
      </c>
      <c r="Q5035" s="6" t="n">
        <f aca="false">IF(C5035&gt;MEDIAN(C$5:C$8004),1,0)</f>
        <v>1</v>
      </c>
      <c r="R5035" s="6" t="n">
        <f aca="false">IF(D5035&gt;2,1,0)</f>
        <v>1</v>
      </c>
    </row>
    <row r="5036" customFormat="false" ht="15" hidden="false" customHeight="true" outlineLevel="0" collapsed="false">
      <c r="A5036" s="6" t="n">
        <f aca="false">1_Data_EDA!O5037</f>
        <v>0</v>
      </c>
      <c r="B5036" s="6" t="n">
        <f aca="false">1_Data_EDA!H5037</f>
        <v>4</v>
      </c>
      <c r="C5036" s="7" t="n">
        <f aca="false">1_Data_EDA!I5037</f>
        <v>49.97999954</v>
      </c>
      <c r="D5036" s="6" t="n">
        <f aca="false">1_Data_EDA!J5037</f>
        <v>3</v>
      </c>
      <c r="E5036" s="7" t="n">
        <f aca="false">1_Data_EDA!K5037</f>
        <v>149.9400024</v>
      </c>
      <c r="F5036" s="7" t="n">
        <f aca="false">1_Data_EDA!L5037</f>
        <v>1.5</v>
      </c>
      <c r="G5036" s="8" t="n">
        <f aca="false">1_Data_EDA!M5037</f>
        <v>0.01</v>
      </c>
      <c r="H5036" s="6" t="n">
        <f aca="false">IF(1_Data_EDA!B5037="First Class",1,0)</f>
        <v>0</v>
      </c>
      <c r="I5036" s="6" t="n">
        <f aca="false">IF(1_Data_EDA!B5037="Second Class",1,0)</f>
        <v>0</v>
      </c>
      <c r="J5036" s="6" t="n">
        <f aca="false">IF(1_Data_EDA!B5037="Same Day",1,0)</f>
        <v>0</v>
      </c>
      <c r="K5036" s="6" t="n">
        <f aca="false">IF(1_Data_EDA!C5037="Corporate",1,0)</f>
        <v>1</v>
      </c>
      <c r="L5036" s="6" t="n">
        <f aca="false">IF(1_Data_EDA!C5037="Home Office",1,0)</f>
        <v>0</v>
      </c>
      <c r="M5036" s="6" t="n">
        <f aca="false">IF(1_Data_EDA!D5037="Europe",1,0)</f>
        <v>1</v>
      </c>
      <c r="N5036" s="6" t="n">
        <f aca="false">IF(1_Data_EDA!D5037="LATAM",1,0)</f>
        <v>0</v>
      </c>
      <c r="O5036" s="6" t="n">
        <f aca="false">IF(1_Data_EDA!D5037="Pacific Asia",1,0)</f>
        <v>0</v>
      </c>
      <c r="P5036" s="6" t="n">
        <f aca="false">IF(1_Data_EDA!D5037="USCA",1,0)</f>
        <v>0</v>
      </c>
      <c r="Q5036" s="6" t="n">
        <f aca="false">IF(C5036&gt;MEDIAN(C$5:C$8004),1,0)</f>
        <v>0</v>
      </c>
      <c r="R5036" s="6" t="n">
        <f aca="false">IF(D5036&gt;2,1,0)</f>
        <v>1</v>
      </c>
    </row>
    <row r="5037" customFormat="false" ht="15" hidden="false" customHeight="true" outlineLevel="0" collapsed="false">
      <c r="A5037" s="6" t="n">
        <f aca="false">1_Data_EDA!O5038</f>
        <v>0</v>
      </c>
      <c r="B5037" s="6" t="n">
        <f aca="false">1_Data_EDA!H5038</f>
        <v>4</v>
      </c>
      <c r="C5037" s="7" t="n">
        <f aca="false">1_Data_EDA!I5038</f>
        <v>129.9900055</v>
      </c>
      <c r="D5037" s="6" t="n">
        <f aca="false">1_Data_EDA!J5038</f>
        <v>1</v>
      </c>
      <c r="E5037" s="7" t="n">
        <f aca="false">1_Data_EDA!K5038</f>
        <v>129.9900055</v>
      </c>
      <c r="F5037" s="7" t="n">
        <f aca="false">1_Data_EDA!L5038</f>
        <v>0</v>
      </c>
      <c r="G5037" s="8" t="n">
        <f aca="false">1_Data_EDA!M5038</f>
        <v>0</v>
      </c>
      <c r="H5037" s="6" t="n">
        <f aca="false">IF(1_Data_EDA!B5038="First Class",1,0)</f>
        <v>0</v>
      </c>
      <c r="I5037" s="6" t="n">
        <f aca="false">IF(1_Data_EDA!B5038="Second Class",1,0)</f>
        <v>0</v>
      </c>
      <c r="J5037" s="6" t="n">
        <f aca="false">IF(1_Data_EDA!B5038="Same Day",1,0)</f>
        <v>0</v>
      </c>
      <c r="K5037" s="6" t="n">
        <f aca="false">IF(1_Data_EDA!C5038="Corporate",1,0)</f>
        <v>0</v>
      </c>
      <c r="L5037" s="6" t="n">
        <f aca="false">IF(1_Data_EDA!C5038="Home Office",1,0)</f>
        <v>0</v>
      </c>
      <c r="M5037" s="6" t="n">
        <f aca="false">IF(1_Data_EDA!D5038="Europe",1,0)</f>
        <v>0</v>
      </c>
      <c r="N5037" s="6" t="n">
        <f aca="false">IF(1_Data_EDA!D5038="LATAM",1,0)</f>
        <v>0</v>
      </c>
      <c r="O5037" s="6" t="n">
        <f aca="false">IF(1_Data_EDA!D5038="Pacific Asia",1,0)</f>
        <v>1</v>
      </c>
      <c r="P5037" s="6" t="n">
        <f aca="false">IF(1_Data_EDA!D5038="USCA",1,0)</f>
        <v>0</v>
      </c>
      <c r="Q5037" s="6" t="n">
        <f aca="false">IF(C5037&gt;MEDIAN(C$5:C$8004),1,0)</f>
        <v>1</v>
      </c>
      <c r="R5037" s="6" t="n">
        <f aca="false">IF(D5037&gt;2,1,0)</f>
        <v>0</v>
      </c>
    </row>
    <row r="5038" customFormat="false" ht="15" hidden="false" customHeight="true" outlineLevel="0" collapsed="false">
      <c r="A5038" s="6" t="n">
        <f aca="false">1_Data_EDA!O5039</f>
        <v>1</v>
      </c>
      <c r="B5038" s="6" t="n">
        <f aca="false">1_Data_EDA!H5039</f>
        <v>4</v>
      </c>
      <c r="C5038" s="7" t="n">
        <f aca="false">1_Data_EDA!I5039</f>
        <v>129.9900055</v>
      </c>
      <c r="D5038" s="6" t="n">
        <f aca="false">1_Data_EDA!J5039</f>
        <v>1</v>
      </c>
      <c r="E5038" s="7" t="n">
        <f aca="false">1_Data_EDA!K5039</f>
        <v>129.9900055</v>
      </c>
      <c r="F5038" s="7" t="n">
        <f aca="false">1_Data_EDA!L5039</f>
        <v>5.199999809</v>
      </c>
      <c r="G5038" s="8" t="n">
        <f aca="false">1_Data_EDA!M5039</f>
        <v>0.039999999</v>
      </c>
      <c r="H5038" s="6" t="n">
        <f aca="false">IF(1_Data_EDA!B5039="First Class",1,0)</f>
        <v>0</v>
      </c>
      <c r="I5038" s="6" t="n">
        <f aca="false">IF(1_Data_EDA!B5039="Second Class",1,0)</f>
        <v>0</v>
      </c>
      <c r="J5038" s="6" t="n">
        <f aca="false">IF(1_Data_EDA!B5039="Same Day",1,0)</f>
        <v>0</v>
      </c>
      <c r="K5038" s="6" t="n">
        <f aca="false">IF(1_Data_EDA!C5039="Corporate",1,0)</f>
        <v>0</v>
      </c>
      <c r="L5038" s="6" t="n">
        <f aca="false">IF(1_Data_EDA!C5039="Home Office",1,0)</f>
        <v>1</v>
      </c>
      <c r="M5038" s="6" t="n">
        <f aca="false">IF(1_Data_EDA!D5039="Europe",1,0)</f>
        <v>0</v>
      </c>
      <c r="N5038" s="6" t="n">
        <f aca="false">IF(1_Data_EDA!D5039="LATAM",1,0)</f>
        <v>0</v>
      </c>
      <c r="O5038" s="6" t="n">
        <f aca="false">IF(1_Data_EDA!D5039="Pacific Asia",1,0)</f>
        <v>0</v>
      </c>
      <c r="P5038" s="6" t="n">
        <f aca="false">IF(1_Data_EDA!D5039="USCA",1,0)</f>
        <v>1</v>
      </c>
      <c r="Q5038" s="6" t="n">
        <f aca="false">IF(C5038&gt;MEDIAN(C$5:C$8004),1,0)</f>
        <v>1</v>
      </c>
      <c r="R5038" s="6" t="n">
        <f aca="false">IF(D5038&gt;2,1,0)</f>
        <v>0</v>
      </c>
    </row>
    <row r="5039" customFormat="false" ht="15" hidden="false" customHeight="true" outlineLevel="0" collapsed="false">
      <c r="A5039" s="6" t="n">
        <f aca="false">1_Data_EDA!O5040</f>
        <v>1</v>
      </c>
      <c r="B5039" s="6" t="n">
        <f aca="false">1_Data_EDA!H5040</f>
        <v>2</v>
      </c>
      <c r="C5039" s="7" t="n">
        <f aca="false">1_Data_EDA!I5040</f>
        <v>39.75</v>
      </c>
      <c r="D5039" s="6" t="n">
        <f aca="false">1_Data_EDA!J5040</f>
        <v>1</v>
      </c>
      <c r="E5039" s="7" t="n">
        <f aca="false">1_Data_EDA!K5040</f>
        <v>39.75</v>
      </c>
      <c r="F5039" s="7" t="n">
        <f aca="false">1_Data_EDA!L5040</f>
        <v>3.980000019</v>
      </c>
      <c r="G5039" s="8" t="n">
        <f aca="false">1_Data_EDA!M5040</f>
        <v>0.100000001</v>
      </c>
      <c r="H5039" s="6" t="n">
        <f aca="false">IF(1_Data_EDA!B5040="First Class",1,0)</f>
        <v>0</v>
      </c>
      <c r="I5039" s="6" t="n">
        <f aca="false">IF(1_Data_EDA!B5040="Second Class",1,0)</f>
        <v>1</v>
      </c>
      <c r="J5039" s="6" t="n">
        <f aca="false">IF(1_Data_EDA!B5040="Same Day",1,0)</f>
        <v>0</v>
      </c>
      <c r="K5039" s="6" t="n">
        <f aca="false">IF(1_Data_EDA!C5040="Corporate",1,0)</f>
        <v>0</v>
      </c>
      <c r="L5039" s="6" t="n">
        <f aca="false">IF(1_Data_EDA!C5040="Home Office",1,0)</f>
        <v>1</v>
      </c>
      <c r="M5039" s="6" t="n">
        <f aca="false">IF(1_Data_EDA!D5040="Europe",1,0)</f>
        <v>0</v>
      </c>
      <c r="N5039" s="6" t="n">
        <f aca="false">IF(1_Data_EDA!D5040="LATAM",1,0)</f>
        <v>0</v>
      </c>
      <c r="O5039" s="6" t="n">
        <f aca="false">IF(1_Data_EDA!D5040="Pacific Asia",1,0)</f>
        <v>1</v>
      </c>
      <c r="P5039" s="6" t="n">
        <f aca="false">IF(1_Data_EDA!D5040="USCA",1,0)</f>
        <v>0</v>
      </c>
      <c r="Q5039" s="6" t="n">
        <f aca="false">IF(C5039&gt;MEDIAN(C$5:C$8004),1,0)</f>
        <v>0</v>
      </c>
      <c r="R5039" s="6" t="n">
        <f aca="false">IF(D5039&gt;2,1,0)</f>
        <v>0</v>
      </c>
    </row>
    <row r="5040" customFormat="false" ht="15" hidden="false" customHeight="true" outlineLevel="0" collapsed="false">
      <c r="A5040" s="6" t="n">
        <f aca="false">1_Data_EDA!O5041</f>
        <v>0</v>
      </c>
      <c r="B5040" s="6" t="n">
        <f aca="false">1_Data_EDA!H5041</f>
        <v>0</v>
      </c>
      <c r="C5040" s="7" t="n">
        <f aca="false">1_Data_EDA!I5041</f>
        <v>11.28999996</v>
      </c>
      <c r="D5040" s="6" t="n">
        <f aca="false">1_Data_EDA!J5041</f>
        <v>1</v>
      </c>
      <c r="E5040" s="7" t="n">
        <f aca="false">1_Data_EDA!K5041</f>
        <v>11.28999996</v>
      </c>
      <c r="F5040" s="7" t="n">
        <f aca="false">1_Data_EDA!L5041</f>
        <v>1.129999995</v>
      </c>
      <c r="G5040" s="8" t="n">
        <f aca="false">1_Data_EDA!M5041</f>
        <v>0.100000001</v>
      </c>
      <c r="H5040" s="6" t="n">
        <f aca="false">IF(1_Data_EDA!B5041="First Class",1,0)</f>
        <v>0</v>
      </c>
      <c r="I5040" s="6" t="n">
        <f aca="false">IF(1_Data_EDA!B5041="Second Class",1,0)</f>
        <v>0</v>
      </c>
      <c r="J5040" s="6" t="n">
        <f aca="false">IF(1_Data_EDA!B5041="Same Day",1,0)</f>
        <v>1</v>
      </c>
      <c r="K5040" s="6" t="n">
        <f aca="false">IF(1_Data_EDA!C5041="Corporate",1,0)</f>
        <v>1</v>
      </c>
      <c r="L5040" s="6" t="n">
        <f aca="false">IF(1_Data_EDA!C5041="Home Office",1,0)</f>
        <v>0</v>
      </c>
      <c r="M5040" s="6" t="n">
        <f aca="false">IF(1_Data_EDA!D5041="Europe",1,0)</f>
        <v>1</v>
      </c>
      <c r="N5040" s="6" t="n">
        <f aca="false">IF(1_Data_EDA!D5041="LATAM",1,0)</f>
        <v>0</v>
      </c>
      <c r="O5040" s="6" t="n">
        <f aca="false">IF(1_Data_EDA!D5041="Pacific Asia",1,0)</f>
        <v>0</v>
      </c>
      <c r="P5040" s="6" t="n">
        <f aca="false">IF(1_Data_EDA!D5041="USCA",1,0)</f>
        <v>0</v>
      </c>
      <c r="Q5040" s="6" t="n">
        <f aca="false">IF(C5040&gt;MEDIAN(C$5:C$8004),1,0)</f>
        <v>0</v>
      </c>
      <c r="R5040" s="6" t="n">
        <f aca="false">IF(D5040&gt;2,1,0)</f>
        <v>0</v>
      </c>
    </row>
    <row r="5041" customFormat="false" ht="15" hidden="false" customHeight="true" outlineLevel="0" collapsed="false">
      <c r="A5041" s="6" t="n">
        <f aca="false">1_Data_EDA!O5042</f>
        <v>0</v>
      </c>
      <c r="B5041" s="6" t="n">
        <f aca="false">1_Data_EDA!H5042</f>
        <v>2</v>
      </c>
      <c r="C5041" s="7" t="n">
        <f aca="false">1_Data_EDA!I5042</f>
        <v>50</v>
      </c>
      <c r="D5041" s="6" t="n">
        <f aca="false">1_Data_EDA!J5042</f>
        <v>3</v>
      </c>
      <c r="E5041" s="7" t="n">
        <f aca="false">1_Data_EDA!K5042</f>
        <v>150</v>
      </c>
      <c r="F5041" s="7" t="n">
        <f aca="false">1_Data_EDA!L5042</f>
        <v>37.5</v>
      </c>
      <c r="G5041" s="8" t="n">
        <f aca="false">1_Data_EDA!M5042</f>
        <v>0.25</v>
      </c>
      <c r="H5041" s="6" t="n">
        <f aca="false">IF(1_Data_EDA!B5042="First Class",1,0)</f>
        <v>0</v>
      </c>
      <c r="I5041" s="6" t="n">
        <f aca="false">IF(1_Data_EDA!B5042="Second Class",1,0)</f>
        <v>1</v>
      </c>
      <c r="J5041" s="6" t="n">
        <f aca="false">IF(1_Data_EDA!B5042="Same Day",1,0)</f>
        <v>0</v>
      </c>
      <c r="K5041" s="6" t="n">
        <f aca="false">IF(1_Data_EDA!C5042="Corporate",1,0)</f>
        <v>0</v>
      </c>
      <c r="L5041" s="6" t="n">
        <f aca="false">IF(1_Data_EDA!C5042="Home Office",1,0)</f>
        <v>0</v>
      </c>
      <c r="M5041" s="6" t="n">
        <f aca="false">IF(1_Data_EDA!D5042="Europe",1,0)</f>
        <v>0</v>
      </c>
      <c r="N5041" s="6" t="n">
        <f aca="false">IF(1_Data_EDA!D5042="LATAM",1,0)</f>
        <v>1</v>
      </c>
      <c r="O5041" s="6" t="n">
        <f aca="false">IF(1_Data_EDA!D5042="Pacific Asia",1,0)</f>
        <v>0</v>
      </c>
      <c r="P5041" s="6" t="n">
        <f aca="false">IF(1_Data_EDA!D5042="USCA",1,0)</f>
        <v>0</v>
      </c>
      <c r="Q5041" s="6" t="n">
        <f aca="false">IF(C5041&gt;MEDIAN(C$5:C$8004),1,0)</f>
        <v>0</v>
      </c>
      <c r="R5041" s="6" t="n">
        <f aca="false">IF(D5041&gt;2,1,0)</f>
        <v>1</v>
      </c>
    </row>
    <row r="5042" customFormat="false" ht="15" hidden="false" customHeight="true" outlineLevel="0" collapsed="false">
      <c r="A5042" s="6" t="n">
        <f aca="false">1_Data_EDA!O5043</f>
        <v>1</v>
      </c>
      <c r="B5042" s="6" t="n">
        <f aca="false">1_Data_EDA!H5043</f>
        <v>2</v>
      </c>
      <c r="C5042" s="7" t="n">
        <f aca="false">1_Data_EDA!I5043</f>
        <v>299.980011</v>
      </c>
      <c r="D5042" s="6" t="n">
        <f aca="false">1_Data_EDA!J5043</f>
        <v>1</v>
      </c>
      <c r="E5042" s="7" t="n">
        <f aca="false">1_Data_EDA!K5043</f>
        <v>299.980011</v>
      </c>
      <c r="F5042" s="7" t="n">
        <f aca="false">1_Data_EDA!L5043</f>
        <v>15</v>
      </c>
      <c r="G5042" s="8" t="n">
        <f aca="false">1_Data_EDA!M5043</f>
        <v>0.050000001</v>
      </c>
      <c r="H5042" s="6" t="n">
        <f aca="false">IF(1_Data_EDA!B5043="First Class",1,0)</f>
        <v>0</v>
      </c>
      <c r="I5042" s="6" t="n">
        <f aca="false">IF(1_Data_EDA!B5043="Second Class",1,0)</f>
        <v>1</v>
      </c>
      <c r="J5042" s="6" t="n">
        <f aca="false">IF(1_Data_EDA!B5043="Same Day",1,0)</f>
        <v>0</v>
      </c>
      <c r="K5042" s="6" t="n">
        <f aca="false">IF(1_Data_EDA!C5043="Corporate",1,0)</f>
        <v>0</v>
      </c>
      <c r="L5042" s="6" t="n">
        <f aca="false">IF(1_Data_EDA!C5043="Home Office",1,0)</f>
        <v>0</v>
      </c>
      <c r="M5042" s="6" t="n">
        <f aca="false">IF(1_Data_EDA!D5043="Europe",1,0)</f>
        <v>0</v>
      </c>
      <c r="N5042" s="6" t="n">
        <f aca="false">IF(1_Data_EDA!D5043="LATAM",1,0)</f>
        <v>0</v>
      </c>
      <c r="O5042" s="6" t="n">
        <f aca="false">IF(1_Data_EDA!D5043="Pacific Asia",1,0)</f>
        <v>0</v>
      </c>
      <c r="P5042" s="6" t="n">
        <f aca="false">IF(1_Data_EDA!D5043="USCA",1,0)</f>
        <v>0</v>
      </c>
      <c r="Q5042" s="6" t="n">
        <f aca="false">IF(C5042&gt;MEDIAN(C$5:C$8004),1,0)</f>
        <v>1</v>
      </c>
      <c r="R5042" s="6" t="n">
        <f aca="false">IF(D5042&gt;2,1,0)</f>
        <v>0</v>
      </c>
    </row>
    <row r="5043" customFormat="false" ht="15" hidden="false" customHeight="true" outlineLevel="0" collapsed="false">
      <c r="A5043" s="6" t="n">
        <f aca="false">1_Data_EDA!O5044</f>
        <v>0</v>
      </c>
      <c r="B5043" s="6" t="n">
        <f aca="false">1_Data_EDA!H5044</f>
        <v>4</v>
      </c>
      <c r="C5043" s="7" t="n">
        <f aca="false">1_Data_EDA!I5044</f>
        <v>49.97999954</v>
      </c>
      <c r="D5043" s="6" t="n">
        <f aca="false">1_Data_EDA!J5044</f>
        <v>4</v>
      </c>
      <c r="E5043" s="7" t="n">
        <f aca="false">1_Data_EDA!K5044</f>
        <v>199.9199982</v>
      </c>
      <c r="F5043" s="7" t="n">
        <f aca="false">1_Data_EDA!L5044</f>
        <v>39.97999954</v>
      </c>
      <c r="G5043" s="8" t="n">
        <f aca="false">1_Data_EDA!M5044</f>
        <v>0.200000003</v>
      </c>
      <c r="H5043" s="6" t="n">
        <f aca="false">IF(1_Data_EDA!B5044="First Class",1,0)</f>
        <v>0</v>
      </c>
      <c r="I5043" s="6" t="n">
        <f aca="false">IF(1_Data_EDA!B5044="Second Class",1,0)</f>
        <v>0</v>
      </c>
      <c r="J5043" s="6" t="n">
        <f aca="false">IF(1_Data_EDA!B5044="Same Day",1,0)</f>
        <v>0</v>
      </c>
      <c r="K5043" s="6" t="n">
        <f aca="false">IF(1_Data_EDA!C5044="Corporate",1,0)</f>
        <v>0</v>
      </c>
      <c r="L5043" s="6" t="n">
        <f aca="false">IF(1_Data_EDA!C5044="Home Office",1,0)</f>
        <v>0</v>
      </c>
      <c r="M5043" s="6" t="n">
        <f aca="false">IF(1_Data_EDA!D5044="Europe",1,0)</f>
        <v>1</v>
      </c>
      <c r="N5043" s="6" t="n">
        <f aca="false">IF(1_Data_EDA!D5044="LATAM",1,0)</f>
        <v>0</v>
      </c>
      <c r="O5043" s="6" t="n">
        <f aca="false">IF(1_Data_EDA!D5044="Pacific Asia",1,0)</f>
        <v>0</v>
      </c>
      <c r="P5043" s="6" t="n">
        <f aca="false">IF(1_Data_EDA!D5044="USCA",1,0)</f>
        <v>0</v>
      </c>
      <c r="Q5043" s="6" t="n">
        <f aca="false">IF(C5043&gt;MEDIAN(C$5:C$8004),1,0)</f>
        <v>0</v>
      </c>
      <c r="R5043" s="6" t="n">
        <f aca="false">IF(D5043&gt;2,1,0)</f>
        <v>1</v>
      </c>
    </row>
    <row r="5044" customFormat="false" ht="15" hidden="false" customHeight="true" outlineLevel="0" collapsed="false">
      <c r="A5044" s="6" t="n">
        <f aca="false">1_Data_EDA!O5045</f>
        <v>0</v>
      </c>
      <c r="B5044" s="6" t="n">
        <f aca="false">1_Data_EDA!H5045</f>
        <v>0</v>
      </c>
      <c r="C5044" s="7" t="n">
        <f aca="false">1_Data_EDA!I5045</f>
        <v>49.97999954</v>
      </c>
      <c r="D5044" s="6" t="n">
        <f aca="false">1_Data_EDA!J5045</f>
        <v>2</v>
      </c>
      <c r="E5044" s="7" t="n">
        <f aca="false">1_Data_EDA!K5045</f>
        <v>99.95999908</v>
      </c>
      <c r="F5044" s="7" t="n">
        <f aca="false">1_Data_EDA!L5045</f>
        <v>19.98999977</v>
      </c>
      <c r="G5044" s="8" t="n">
        <f aca="false">1_Data_EDA!M5045</f>
        <v>0.200000003</v>
      </c>
      <c r="H5044" s="6" t="n">
        <f aca="false">IF(1_Data_EDA!B5045="First Class",1,0)</f>
        <v>0</v>
      </c>
      <c r="I5044" s="6" t="n">
        <f aca="false">IF(1_Data_EDA!B5045="Second Class",1,0)</f>
        <v>0</v>
      </c>
      <c r="J5044" s="6" t="n">
        <f aca="false">IF(1_Data_EDA!B5045="Same Day",1,0)</f>
        <v>1</v>
      </c>
      <c r="K5044" s="6" t="n">
        <f aca="false">IF(1_Data_EDA!C5045="Corporate",1,0)</f>
        <v>0</v>
      </c>
      <c r="L5044" s="6" t="n">
        <f aca="false">IF(1_Data_EDA!C5045="Home Office",1,0)</f>
        <v>0</v>
      </c>
      <c r="M5044" s="6" t="n">
        <f aca="false">IF(1_Data_EDA!D5045="Europe",1,0)</f>
        <v>0</v>
      </c>
      <c r="N5044" s="6" t="n">
        <f aca="false">IF(1_Data_EDA!D5045="LATAM",1,0)</f>
        <v>0</v>
      </c>
      <c r="O5044" s="6" t="n">
        <f aca="false">IF(1_Data_EDA!D5045="Pacific Asia",1,0)</f>
        <v>0</v>
      </c>
      <c r="P5044" s="6" t="n">
        <f aca="false">IF(1_Data_EDA!D5045="USCA",1,0)</f>
        <v>1</v>
      </c>
      <c r="Q5044" s="6" t="n">
        <f aca="false">IF(C5044&gt;MEDIAN(C$5:C$8004),1,0)</f>
        <v>0</v>
      </c>
      <c r="R5044" s="6" t="n">
        <f aca="false">IF(D5044&gt;2,1,0)</f>
        <v>0</v>
      </c>
    </row>
    <row r="5045" customFormat="false" ht="15" hidden="false" customHeight="true" outlineLevel="0" collapsed="false">
      <c r="A5045" s="6" t="n">
        <f aca="false">1_Data_EDA!O5046</f>
        <v>0</v>
      </c>
      <c r="B5045" s="6" t="n">
        <f aca="false">1_Data_EDA!H5046</f>
        <v>4</v>
      </c>
      <c r="C5045" s="7" t="n">
        <f aca="false">1_Data_EDA!I5046</f>
        <v>399.980011</v>
      </c>
      <c r="D5045" s="6" t="n">
        <f aca="false">1_Data_EDA!J5046</f>
        <v>1</v>
      </c>
      <c r="E5045" s="7" t="n">
        <f aca="false">1_Data_EDA!K5046</f>
        <v>399.980011</v>
      </c>
      <c r="F5045" s="7" t="n">
        <f aca="false">1_Data_EDA!L5046</f>
        <v>100</v>
      </c>
      <c r="G5045" s="8" t="n">
        <f aca="false">1_Data_EDA!M5046</f>
        <v>0.25</v>
      </c>
      <c r="H5045" s="6" t="n">
        <f aca="false">IF(1_Data_EDA!B5046="First Class",1,0)</f>
        <v>0</v>
      </c>
      <c r="I5045" s="6" t="n">
        <f aca="false">IF(1_Data_EDA!B5046="Second Class",1,0)</f>
        <v>0</v>
      </c>
      <c r="J5045" s="6" t="n">
        <f aca="false">IF(1_Data_EDA!B5046="Same Day",1,0)</f>
        <v>0</v>
      </c>
      <c r="K5045" s="6" t="n">
        <f aca="false">IF(1_Data_EDA!C5046="Corporate",1,0)</f>
        <v>0</v>
      </c>
      <c r="L5045" s="6" t="n">
        <f aca="false">IF(1_Data_EDA!C5046="Home Office",1,0)</f>
        <v>1</v>
      </c>
      <c r="M5045" s="6" t="n">
        <f aca="false">IF(1_Data_EDA!D5046="Europe",1,0)</f>
        <v>0</v>
      </c>
      <c r="N5045" s="6" t="n">
        <f aca="false">IF(1_Data_EDA!D5046="LATAM",1,0)</f>
        <v>0</v>
      </c>
      <c r="O5045" s="6" t="n">
        <f aca="false">IF(1_Data_EDA!D5046="Pacific Asia",1,0)</f>
        <v>1</v>
      </c>
      <c r="P5045" s="6" t="n">
        <f aca="false">IF(1_Data_EDA!D5046="USCA",1,0)</f>
        <v>0</v>
      </c>
      <c r="Q5045" s="6" t="n">
        <f aca="false">IF(C5045&gt;MEDIAN(C$5:C$8004),1,0)</f>
        <v>1</v>
      </c>
      <c r="R5045" s="6" t="n">
        <f aca="false">IF(D5045&gt;2,1,0)</f>
        <v>0</v>
      </c>
    </row>
    <row r="5046" customFormat="false" ht="15" hidden="false" customHeight="true" outlineLevel="0" collapsed="false">
      <c r="A5046" s="6" t="n">
        <f aca="false">1_Data_EDA!O5047</f>
        <v>0</v>
      </c>
      <c r="B5046" s="6" t="n">
        <f aca="false">1_Data_EDA!H5047</f>
        <v>4</v>
      </c>
      <c r="C5046" s="7" t="n">
        <f aca="false">1_Data_EDA!I5047</f>
        <v>39.75</v>
      </c>
      <c r="D5046" s="6" t="n">
        <f aca="false">1_Data_EDA!J5047</f>
        <v>1</v>
      </c>
      <c r="E5046" s="7" t="n">
        <f aca="false">1_Data_EDA!K5047</f>
        <v>39.75</v>
      </c>
      <c r="F5046" s="7" t="n">
        <f aca="false">1_Data_EDA!L5047</f>
        <v>0.400000006</v>
      </c>
      <c r="G5046" s="8" t="n">
        <f aca="false">1_Data_EDA!M5047</f>
        <v>0.01</v>
      </c>
      <c r="H5046" s="6" t="n">
        <f aca="false">IF(1_Data_EDA!B5047="First Class",1,0)</f>
        <v>0</v>
      </c>
      <c r="I5046" s="6" t="n">
        <f aca="false">IF(1_Data_EDA!B5047="Second Class",1,0)</f>
        <v>0</v>
      </c>
      <c r="J5046" s="6" t="n">
        <f aca="false">IF(1_Data_EDA!B5047="Same Day",1,0)</f>
        <v>0</v>
      </c>
      <c r="K5046" s="6" t="n">
        <f aca="false">IF(1_Data_EDA!C5047="Corporate",1,0)</f>
        <v>0</v>
      </c>
      <c r="L5046" s="6" t="n">
        <f aca="false">IF(1_Data_EDA!C5047="Home Office",1,0)</f>
        <v>1</v>
      </c>
      <c r="M5046" s="6" t="n">
        <f aca="false">IF(1_Data_EDA!D5047="Europe",1,0)</f>
        <v>0</v>
      </c>
      <c r="N5046" s="6" t="n">
        <f aca="false">IF(1_Data_EDA!D5047="LATAM",1,0)</f>
        <v>0</v>
      </c>
      <c r="O5046" s="6" t="n">
        <f aca="false">IF(1_Data_EDA!D5047="Pacific Asia",1,0)</f>
        <v>1</v>
      </c>
      <c r="P5046" s="6" t="n">
        <f aca="false">IF(1_Data_EDA!D5047="USCA",1,0)</f>
        <v>0</v>
      </c>
      <c r="Q5046" s="6" t="n">
        <f aca="false">IF(C5046&gt;MEDIAN(C$5:C$8004),1,0)</f>
        <v>0</v>
      </c>
      <c r="R5046" s="6" t="n">
        <f aca="false">IF(D5046&gt;2,1,0)</f>
        <v>0</v>
      </c>
    </row>
    <row r="5047" customFormat="false" ht="15" hidden="false" customHeight="true" outlineLevel="0" collapsed="false">
      <c r="A5047" s="6" t="n">
        <f aca="false">1_Data_EDA!O5048</f>
        <v>0</v>
      </c>
      <c r="B5047" s="6" t="n">
        <f aca="false">1_Data_EDA!H5048</f>
        <v>4</v>
      </c>
      <c r="C5047" s="7" t="n">
        <f aca="false">1_Data_EDA!I5048</f>
        <v>14.98999977</v>
      </c>
      <c r="D5047" s="6" t="n">
        <f aca="false">1_Data_EDA!J5048</f>
        <v>2</v>
      </c>
      <c r="E5047" s="7" t="n">
        <f aca="false">1_Data_EDA!K5048</f>
        <v>29.97999954</v>
      </c>
      <c r="F5047" s="7" t="n">
        <f aca="false">1_Data_EDA!L5048</f>
        <v>1.200000048</v>
      </c>
      <c r="G5047" s="8" t="n">
        <f aca="false">1_Data_EDA!M5048</f>
        <v>0.039999999</v>
      </c>
      <c r="H5047" s="6" t="n">
        <f aca="false">IF(1_Data_EDA!B5048="First Class",1,0)</f>
        <v>0</v>
      </c>
      <c r="I5047" s="6" t="n">
        <f aca="false">IF(1_Data_EDA!B5048="Second Class",1,0)</f>
        <v>0</v>
      </c>
      <c r="J5047" s="6" t="n">
        <f aca="false">IF(1_Data_EDA!B5048="Same Day",1,0)</f>
        <v>0</v>
      </c>
      <c r="K5047" s="6" t="n">
        <f aca="false">IF(1_Data_EDA!C5048="Corporate",1,0)</f>
        <v>0</v>
      </c>
      <c r="L5047" s="6" t="n">
        <f aca="false">IF(1_Data_EDA!C5048="Home Office",1,0)</f>
        <v>0</v>
      </c>
      <c r="M5047" s="6" t="n">
        <f aca="false">IF(1_Data_EDA!D5048="Europe",1,0)</f>
        <v>0</v>
      </c>
      <c r="N5047" s="6" t="n">
        <f aca="false">IF(1_Data_EDA!D5048="LATAM",1,0)</f>
        <v>0</v>
      </c>
      <c r="O5047" s="6" t="n">
        <f aca="false">IF(1_Data_EDA!D5048="Pacific Asia",1,0)</f>
        <v>1</v>
      </c>
      <c r="P5047" s="6" t="n">
        <f aca="false">IF(1_Data_EDA!D5048="USCA",1,0)</f>
        <v>0</v>
      </c>
      <c r="Q5047" s="6" t="n">
        <f aca="false">IF(C5047&gt;MEDIAN(C$5:C$8004),1,0)</f>
        <v>0</v>
      </c>
      <c r="R5047" s="6" t="n">
        <f aca="false">IF(D5047&gt;2,1,0)</f>
        <v>0</v>
      </c>
    </row>
    <row r="5048" customFormat="false" ht="15" hidden="false" customHeight="true" outlineLevel="0" collapsed="false">
      <c r="A5048" s="6" t="n">
        <f aca="false">1_Data_EDA!O5049</f>
        <v>1</v>
      </c>
      <c r="B5048" s="6" t="n">
        <f aca="false">1_Data_EDA!H5049</f>
        <v>2</v>
      </c>
      <c r="C5048" s="7" t="n">
        <f aca="false">1_Data_EDA!I5049</f>
        <v>99.98999786</v>
      </c>
      <c r="D5048" s="6" t="n">
        <f aca="false">1_Data_EDA!J5049</f>
        <v>2</v>
      </c>
      <c r="E5048" s="7" t="n">
        <f aca="false">1_Data_EDA!K5049</f>
        <v>199.9799957</v>
      </c>
      <c r="F5048" s="7" t="n">
        <f aca="false">1_Data_EDA!L5049</f>
        <v>6</v>
      </c>
      <c r="G5048" s="8" t="n">
        <f aca="false">1_Data_EDA!M5049</f>
        <v>0.029999999</v>
      </c>
      <c r="H5048" s="6" t="n">
        <f aca="false">IF(1_Data_EDA!B5049="First Class",1,0)</f>
        <v>0</v>
      </c>
      <c r="I5048" s="6" t="n">
        <f aca="false">IF(1_Data_EDA!B5049="Second Class",1,0)</f>
        <v>1</v>
      </c>
      <c r="J5048" s="6" t="n">
        <f aca="false">IF(1_Data_EDA!B5049="Same Day",1,0)</f>
        <v>0</v>
      </c>
      <c r="K5048" s="6" t="n">
        <f aca="false">IF(1_Data_EDA!C5049="Corporate",1,0)</f>
        <v>0</v>
      </c>
      <c r="L5048" s="6" t="n">
        <f aca="false">IF(1_Data_EDA!C5049="Home Office",1,0)</f>
        <v>0</v>
      </c>
      <c r="M5048" s="6" t="n">
        <f aca="false">IF(1_Data_EDA!D5049="Europe",1,0)</f>
        <v>0</v>
      </c>
      <c r="N5048" s="6" t="n">
        <f aca="false">IF(1_Data_EDA!D5049="LATAM",1,0)</f>
        <v>1</v>
      </c>
      <c r="O5048" s="6" t="n">
        <f aca="false">IF(1_Data_EDA!D5049="Pacific Asia",1,0)</f>
        <v>0</v>
      </c>
      <c r="P5048" s="6" t="n">
        <f aca="false">IF(1_Data_EDA!D5049="USCA",1,0)</f>
        <v>0</v>
      </c>
      <c r="Q5048" s="6" t="n">
        <f aca="false">IF(C5048&gt;MEDIAN(C$5:C$8004),1,0)</f>
        <v>1</v>
      </c>
      <c r="R5048" s="6" t="n">
        <f aca="false">IF(D5048&gt;2,1,0)</f>
        <v>0</v>
      </c>
    </row>
    <row r="5049" customFormat="false" ht="15" hidden="false" customHeight="true" outlineLevel="0" collapsed="false">
      <c r="A5049" s="6" t="n">
        <f aca="false">1_Data_EDA!O5050</f>
        <v>0</v>
      </c>
      <c r="B5049" s="6" t="n">
        <f aca="false">1_Data_EDA!H5050</f>
        <v>4</v>
      </c>
      <c r="C5049" s="7" t="n">
        <f aca="false">1_Data_EDA!I5050</f>
        <v>50</v>
      </c>
      <c r="D5049" s="6" t="n">
        <f aca="false">1_Data_EDA!J5050</f>
        <v>4</v>
      </c>
      <c r="E5049" s="7" t="n">
        <f aca="false">1_Data_EDA!K5050</f>
        <v>200</v>
      </c>
      <c r="F5049" s="7" t="n">
        <f aca="false">1_Data_EDA!L5050</f>
        <v>4</v>
      </c>
      <c r="G5049" s="8" t="n">
        <f aca="false">1_Data_EDA!M5050</f>
        <v>0.02</v>
      </c>
      <c r="H5049" s="6" t="n">
        <f aca="false">IF(1_Data_EDA!B5050="First Class",1,0)</f>
        <v>0</v>
      </c>
      <c r="I5049" s="6" t="n">
        <f aca="false">IF(1_Data_EDA!B5050="Second Class",1,0)</f>
        <v>0</v>
      </c>
      <c r="J5049" s="6" t="n">
        <f aca="false">IF(1_Data_EDA!B5050="Same Day",1,0)</f>
        <v>0</v>
      </c>
      <c r="K5049" s="6" t="n">
        <f aca="false">IF(1_Data_EDA!C5050="Corporate",1,0)</f>
        <v>1</v>
      </c>
      <c r="L5049" s="6" t="n">
        <f aca="false">IF(1_Data_EDA!C5050="Home Office",1,0)</f>
        <v>0</v>
      </c>
      <c r="M5049" s="6" t="n">
        <f aca="false">IF(1_Data_EDA!D5050="Europe",1,0)</f>
        <v>0</v>
      </c>
      <c r="N5049" s="6" t="n">
        <f aca="false">IF(1_Data_EDA!D5050="LATAM",1,0)</f>
        <v>0</v>
      </c>
      <c r="O5049" s="6" t="n">
        <f aca="false">IF(1_Data_EDA!D5050="Pacific Asia",1,0)</f>
        <v>0</v>
      </c>
      <c r="P5049" s="6" t="n">
        <f aca="false">IF(1_Data_EDA!D5050="USCA",1,0)</f>
        <v>0</v>
      </c>
      <c r="Q5049" s="6" t="n">
        <f aca="false">IF(C5049&gt;MEDIAN(C$5:C$8004),1,0)</f>
        <v>0</v>
      </c>
      <c r="R5049" s="6" t="n">
        <f aca="false">IF(D5049&gt;2,1,0)</f>
        <v>1</v>
      </c>
    </row>
    <row r="5050" customFormat="false" ht="15" hidden="false" customHeight="true" outlineLevel="0" collapsed="false">
      <c r="A5050" s="6" t="n">
        <f aca="false">1_Data_EDA!O5051</f>
        <v>1</v>
      </c>
      <c r="B5050" s="6" t="n">
        <f aca="false">1_Data_EDA!H5051</f>
        <v>4</v>
      </c>
      <c r="C5050" s="7" t="n">
        <f aca="false">1_Data_EDA!I5051</f>
        <v>59.99000168</v>
      </c>
      <c r="D5050" s="6" t="n">
        <f aca="false">1_Data_EDA!J5051</f>
        <v>3</v>
      </c>
      <c r="E5050" s="7" t="n">
        <f aca="false">1_Data_EDA!K5051</f>
        <v>179.9700012</v>
      </c>
      <c r="F5050" s="7" t="n">
        <f aca="false">1_Data_EDA!L5051</f>
        <v>16.20000076</v>
      </c>
      <c r="G5050" s="8" t="n">
        <f aca="false">1_Data_EDA!M5051</f>
        <v>0.090000004</v>
      </c>
      <c r="H5050" s="6" t="n">
        <f aca="false">IF(1_Data_EDA!B5051="First Class",1,0)</f>
        <v>0</v>
      </c>
      <c r="I5050" s="6" t="n">
        <f aca="false">IF(1_Data_EDA!B5051="Second Class",1,0)</f>
        <v>0</v>
      </c>
      <c r="J5050" s="6" t="n">
        <f aca="false">IF(1_Data_EDA!B5051="Same Day",1,0)</f>
        <v>0</v>
      </c>
      <c r="K5050" s="6" t="n">
        <f aca="false">IF(1_Data_EDA!C5051="Corporate",1,0)</f>
        <v>0</v>
      </c>
      <c r="L5050" s="6" t="n">
        <f aca="false">IF(1_Data_EDA!C5051="Home Office",1,0)</f>
        <v>0</v>
      </c>
      <c r="M5050" s="6" t="n">
        <f aca="false">IF(1_Data_EDA!D5051="Europe",1,0)</f>
        <v>1</v>
      </c>
      <c r="N5050" s="6" t="n">
        <f aca="false">IF(1_Data_EDA!D5051="LATAM",1,0)</f>
        <v>0</v>
      </c>
      <c r="O5050" s="6" t="n">
        <f aca="false">IF(1_Data_EDA!D5051="Pacific Asia",1,0)</f>
        <v>0</v>
      </c>
      <c r="P5050" s="6" t="n">
        <f aca="false">IF(1_Data_EDA!D5051="USCA",1,0)</f>
        <v>0</v>
      </c>
      <c r="Q5050" s="6" t="n">
        <f aca="false">IF(C5050&gt;MEDIAN(C$5:C$8004),1,0)</f>
        <v>0</v>
      </c>
      <c r="R5050" s="6" t="n">
        <f aca="false">IF(D5050&gt;2,1,0)</f>
        <v>1</v>
      </c>
    </row>
    <row r="5051" customFormat="false" ht="15" hidden="false" customHeight="true" outlineLevel="0" collapsed="false">
      <c r="A5051" s="6" t="n">
        <f aca="false">1_Data_EDA!O5052</f>
        <v>0</v>
      </c>
      <c r="B5051" s="6" t="n">
        <f aca="false">1_Data_EDA!H5052</f>
        <v>4</v>
      </c>
      <c r="C5051" s="7" t="n">
        <f aca="false">1_Data_EDA!I5052</f>
        <v>199.9900055</v>
      </c>
      <c r="D5051" s="6" t="n">
        <f aca="false">1_Data_EDA!J5052</f>
        <v>1</v>
      </c>
      <c r="E5051" s="7" t="n">
        <f aca="false">1_Data_EDA!K5052</f>
        <v>199.9900055</v>
      </c>
      <c r="F5051" s="7" t="n">
        <f aca="false">1_Data_EDA!L5052</f>
        <v>24</v>
      </c>
      <c r="G5051" s="8" t="n">
        <f aca="false">1_Data_EDA!M5052</f>
        <v>0.119999997</v>
      </c>
      <c r="H5051" s="6" t="n">
        <f aca="false">IF(1_Data_EDA!B5052="First Class",1,0)</f>
        <v>0</v>
      </c>
      <c r="I5051" s="6" t="n">
        <f aca="false">IF(1_Data_EDA!B5052="Second Class",1,0)</f>
        <v>0</v>
      </c>
      <c r="J5051" s="6" t="n">
        <f aca="false">IF(1_Data_EDA!B5052="Same Day",1,0)</f>
        <v>0</v>
      </c>
      <c r="K5051" s="6" t="n">
        <f aca="false">IF(1_Data_EDA!C5052="Corporate",1,0)</f>
        <v>0</v>
      </c>
      <c r="L5051" s="6" t="n">
        <f aca="false">IF(1_Data_EDA!C5052="Home Office",1,0)</f>
        <v>0</v>
      </c>
      <c r="M5051" s="6" t="n">
        <f aca="false">IF(1_Data_EDA!D5052="Europe",1,0)</f>
        <v>0</v>
      </c>
      <c r="N5051" s="6" t="n">
        <f aca="false">IF(1_Data_EDA!D5052="LATAM",1,0)</f>
        <v>0</v>
      </c>
      <c r="O5051" s="6" t="n">
        <f aca="false">IF(1_Data_EDA!D5052="Pacific Asia",1,0)</f>
        <v>1</v>
      </c>
      <c r="P5051" s="6" t="n">
        <f aca="false">IF(1_Data_EDA!D5052="USCA",1,0)</f>
        <v>0</v>
      </c>
      <c r="Q5051" s="6" t="n">
        <f aca="false">IF(C5051&gt;MEDIAN(C$5:C$8004),1,0)</f>
        <v>1</v>
      </c>
      <c r="R5051" s="6" t="n">
        <f aca="false">IF(D5051&gt;2,1,0)</f>
        <v>0</v>
      </c>
    </row>
    <row r="5052" customFormat="false" ht="15" hidden="false" customHeight="true" outlineLevel="0" collapsed="false">
      <c r="A5052" s="6" t="n">
        <f aca="false">1_Data_EDA!O5053</f>
        <v>1</v>
      </c>
      <c r="B5052" s="6" t="n">
        <f aca="false">1_Data_EDA!H5053</f>
        <v>2</v>
      </c>
      <c r="C5052" s="7" t="n">
        <f aca="false">1_Data_EDA!I5053</f>
        <v>30</v>
      </c>
      <c r="D5052" s="6" t="n">
        <f aca="false">1_Data_EDA!J5053</f>
        <v>2</v>
      </c>
      <c r="E5052" s="7" t="n">
        <f aca="false">1_Data_EDA!K5053</f>
        <v>60</v>
      </c>
      <c r="F5052" s="7" t="n">
        <f aca="false">1_Data_EDA!L5053</f>
        <v>9.600000381</v>
      </c>
      <c r="G5052" s="8" t="n">
        <f aca="false">1_Data_EDA!M5053</f>
        <v>0.159999996</v>
      </c>
      <c r="H5052" s="6" t="n">
        <f aca="false">IF(1_Data_EDA!B5053="First Class",1,0)</f>
        <v>0</v>
      </c>
      <c r="I5052" s="6" t="n">
        <f aca="false">IF(1_Data_EDA!B5053="Second Class",1,0)</f>
        <v>1</v>
      </c>
      <c r="J5052" s="6" t="n">
        <f aca="false">IF(1_Data_EDA!B5053="Same Day",1,0)</f>
        <v>0</v>
      </c>
      <c r="K5052" s="6" t="n">
        <f aca="false">IF(1_Data_EDA!C5053="Corporate",1,0)</f>
        <v>1</v>
      </c>
      <c r="L5052" s="6" t="n">
        <f aca="false">IF(1_Data_EDA!C5053="Home Office",1,0)</f>
        <v>0</v>
      </c>
      <c r="M5052" s="6" t="n">
        <f aca="false">IF(1_Data_EDA!D5053="Europe",1,0)</f>
        <v>0</v>
      </c>
      <c r="N5052" s="6" t="n">
        <f aca="false">IF(1_Data_EDA!D5053="LATAM",1,0)</f>
        <v>0</v>
      </c>
      <c r="O5052" s="6" t="n">
        <f aca="false">IF(1_Data_EDA!D5053="Pacific Asia",1,0)</f>
        <v>1</v>
      </c>
      <c r="P5052" s="6" t="n">
        <f aca="false">IF(1_Data_EDA!D5053="USCA",1,0)</f>
        <v>0</v>
      </c>
      <c r="Q5052" s="6" t="n">
        <f aca="false">IF(C5052&gt;MEDIAN(C$5:C$8004),1,0)</f>
        <v>0</v>
      </c>
      <c r="R5052" s="6" t="n">
        <f aca="false">IF(D5052&gt;2,1,0)</f>
        <v>0</v>
      </c>
    </row>
    <row r="5053" customFormat="false" ht="15" hidden="false" customHeight="true" outlineLevel="0" collapsed="false">
      <c r="A5053" s="6" t="n">
        <f aca="false">1_Data_EDA!O5054</f>
        <v>0</v>
      </c>
      <c r="B5053" s="6" t="n">
        <f aca="false">1_Data_EDA!H5054</f>
        <v>4</v>
      </c>
      <c r="C5053" s="7" t="n">
        <f aca="false">1_Data_EDA!I5054</f>
        <v>99.98999786</v>
      </c>
      <c r="D5053" s="6" t="n">
        <f aca="false">1_Data_EDA!J5054</f>
        <v>5</v>
      </c>
      <c r="E5053" s="7" t="n">
        <f aca="false">1_Data_EDA!K5054</f>
        <v>499.9500122</v>
      </c>
      <c r="F5053" s="7" t="n">
        <f aca="false">1_Data_EDA!L5054</f>
        <v>79.98999786</v>
      </c>
      <c r="G5053" s="8" t="n">
        <f aca="false">1_Data_EDA!M5054</f>
        <v>0.159999996</v>
      </c>
      <c r="H5053" s="6" t="n">
        <f aca="false">IF(1_Data_EDA!B5054="First Class",1,0)</f>
        <v>0</v>
      </c>
      <c r="I5053" s="6" t="n">
        <f aca="false">IF(1_Data_EDA!B5054="Second Class",1,0)</f>
        <v>0</v>
      </c>
      <c r="J5053" s="6" t="n">
        <f aca="false">IF(1_Data_EDA!B5054="Same Day",1,0)</f>
        <v>0</v>
      </c>
      <c r="K5053" s="6" t="n">
        <f aca="false">IF(1_Data_EDA!C5054="Corporate",1,0)</f>
        <v>0</v>
      </c>
      <c r="L5053" s="6" t="n">
        <f aca="false">IF(1_Data_EDA!C5054="Home Office",1,0)</f>
        <v>0</v>
      </c>
      <c r="M5053" s="6" t="n">
        <f aca="false">IF(1_Data_EDA!D5054="Europe",1,0)</f>
        <v>0</v>
      </c>
      <c r="N5053" s="6" t="n">
        <f aca="false">IF(1_Data_EDA!D5054="LATAM",1,0)</f>
        <v>1</v>
      </c>
      <c r="O5053" s="6" t="n">
        <f aca="false">IF(1_Data_EDA!D5054="Pacific Asia",1,0)</f>
        <v>0</v>
      </c>
      <c r="P5053" s="6" t="n">
        <f aca="false">IF(1_Data_EDA!D5054="USCA",1,0)</f>
        <v>0</v>
      </c>
      <c r="Q5053" s="6" t="n">
        <f aca="false">IF(C5053&gt;MEDIAN(C$5:C$8004),1,0)</f>
        <v>1</v>
      </c>
      <c r="R5053" s="6" t="n">
        <f aca="false">IF(D5053&gt;2,1,0)</f>
        <v>1</v>
      </c>
    </row>
    <row r="5054" customFormat="false" ht="15" hidden="false" customHeight="true" outlineLevel="0" collapsed="false">
      <c r="A5054" s="6" t="n">
        <f aca="false">1_Data_EDA!O5055</f>
        <v>0</v>
      </c>
      <c r="B5054" s="6" t="n">
        <f aca="false">1_Data_EDA!H5055</f>
        <v>4</v>
      </c>
      <c r="C5054" s="7" t="n">
        <f aca="false">1_Data_EDA!I5055</f>
        <v>39.99000168</v>
      </c>
      <c r="D5054" s="6" t="n">
        <f aca="false">1_Data_EDA!J5055</f>
        <v>5</v>
      </c>
      <c r="E5054" s="7" t="n">
        <f aca="false">1_Data_EDA!K5055</f>
        <v>199.9499969</v>
      </c>
      <c r="F5054" s="7" t="n">
        <f aca="false">1_Data_EDA!L5055</f>
        <v>29.98999977</v>
      </c>
      <c r="G5054" s="8" t="n">
        <f aca="false">1_Data_EDA!M5055</f>
        <v>0.150000006</v>
      </c>
      <c r="H5054" s="6" t="n">
        <f aca="false">IF(1_Data_EDA!B5055="First Class",1,0)</f>
        <v>0</v>
      </c>
      <c r="I5054" s="6" t="n">
        <f aca="false">IF(1_Data_EDA!B5055="Second Class",1,0)</f>
        <v>0</v>
      </c>
      <c r="J5054" s="6" t="n">
        <f aca="false">IF(1_Data_EDA!B5055="Same Day",1,0)</f>
        <v>0</v>
      </c>
      <c r="K5054" s="6" t="n">
        <f aca="false">IF(1_Data_EDA!C5055="Corporate",1,0)</f>
        <v>0</v>
      </c>
      <c r="L5054" s="6" t="n">
        <f aca="false">IF(1_Data_EDA!C5055="Home Office",1,0)</f>
        <v>0</v>
      </c>
      <c r="M5054" s="6" t="n">
        <f aca="false">IF(1_Data_EDA!D5055="Europe",1,0)</f>
        <v>1</v>
      </c>
      <c r="N5054" s="6" t="n">
        <f aca="false">IF(1_Data_EDA!D5055="LATAM",1,0)</f>
        <v>0</v>
      </c>
      <c r="O5054" s="6" t="n">
        <f aca="false">IF(1_Data_EDA!D5055="Pacific Asia",1,0)</f>
        <v>0</v>
      </c>
      <c r="P5054" s="6" t="n">
        <f aca="false">IF(1_Data_EDA!D5055="USCA",1,0)</f>
        <v>0</v>
      </c>
      <c r="Q5054" s="6" t="n">
        <f aca="false">IF(C5054&gt;MEDIAN(C$5:C$8004),1,0)</f>
        <v>0</v>
      </c>
      <c r="R5054" s="6" t="n">
        <f aca="false">IF(D5054&gt;2,1,0)</f>
        <v>1</v>
      </c>
    </row>
    <row r="5055" customFormat="false" ht="15" hidden="false" customHeight="true" outlineLevel="0" collapsed="false">
      <c r="A5055" s="6" t="n">
        <f aca="false">1_Data_EDA!O5056</f>
        <v>1</v>
      </c>
      <c r="B5055" s="6" t="n">
        <f aca="false">1_Data_EDA!H5056</f>
        <v>2</v>
      </c>
      <c r="C5055" s="7" t="n">
        <f aca="false">1_Data_EDA!I5056</f>
        <v>99.98999786</v>
      </c>
      <c r="D5055" s="6" t="n">
        <f aca="false">1_Data_EDA!J5056</f>
        <v>5</v>
      </c>
      <c r="E5055" s="7" t="n">
        <f aca="false">1_Data_EDA!K5056</f>
        <v>499.9500122</v>
      </c>
      <c r="F5055" s="7" t="n">
        <f aca="false">1_Data_EDA!L5056</f>
        <v>35</v>
      </c>
      <c r="G5055" s="8" t="n">
        <f aca="false">1_Data_EDA!M5056</f>
        <v>0.07</v>
      </c>
      <c r="H5055" s="6" t="n">
        <f aca="false">IF(1_Data_EDA!B5056="First Class",1,0)</f>
        <v>0</v>
      </c>
      <c r="I5055" s="6" t="n">
        <f aca="false">IF(1_Data_EDA!B5056="Second Class",1,0)</f>
        <v>1</v>
      </c>
      <c r="J5055" s="6" t="n">
        <f aca="false">IF(1_Data_EDA!B5056="Same Day",1,0)</f>
        <v>0</v>
      </c>
      <c r="K5055" s="6" t="n">
        <f aca="false">IF(1_Data_EDA!C5056="Corporate",1,0)</f>
        <v>0</v>
      </c>
      <c r="L5055" s="6" t="n">
        <f aca="false">IF(1_Data_EDA!C5056="Home Office",1,0)</f>
        <v>0</v>
      </c>
      <c r="M5055" s="6" t="n">
        <f aca="false">IF(1_Data_EDA!D5056="Europe",1,0)</f>
        <v>0</v>
      </c>
      <c r="N5055" s="6" t="n">
        <f aca="false">IF(1_Data_EDA!D5056="LATAM",1,0)</f>
        <v>0</v>
      </c>
      <c r="O5055" s="6" t="n">
        <f aca="false">IF(1_Data_EDA!D5056="Pacific Asia",1,0)</f>
        <v>0</v>
      </c>
      <c r="P5055" s="6" t="n">
        <f aca="false">IF(1_Data_EDA!D5056="USCA",1,0)</f>
        <v>1</v>
      </c>
      <c r="Q5055" s="6" t="n">
        <f aca="false">IF(C5055&gt;MEDIAN(C$5:C$8004),1,0)</f>
        <v>1</v>
      </c>
      <c r="R5055" s="6" t="n">
        <f aca="false">IF(D5055&gt;2,1,0)</f>
        <v>1</v>
      </c>
    </row>
    <row r="5056" customFormat="false" ht="15" hidden="false" customHeight="true" outlineLevel="0" collapsed="false">
      <c r="A5056" s="6" t="n">
        <f aca="false">1_Data_EDA!O5057</f>
        <v>1</v>
      </c>
      <c r="B5056" s="6" t="n">
        <f aca="false">1_Data_EDA!H5057</f>
        <v>2</v>
      </c>
      <c r="C5056" s="7" t="n">
        <f aca="false">1_Data_EDA!I5057</f>
        <v>99.98999786</v>
      </c>
      <c r="D5056" s="6" t="n">
        <f aca="false">1_Data_EDA!J5057</f>
        <v>5</v>
      </c>
      <c r="E5056" s="7" t="n">
        <f aca="false">1_Data_EDA!K5057</f>
        <v>499.9500122</v>
      </c>
      <c r="F5056" s="7" t="n">
        <f aca="false">1_Data_EDA!L5057</f>
        <v>64.98999786</v>
      </c>
      <c r="G5056" s="8" t="n">
        <f aca="false">1_Data_EDA!M5057</f>
        <v>0.129999995</v>
      </c>
      <c r="H5056" s="6" t="n">
        <f aca="false">IF(1_Data_EDA!B5057="First Class",1,0)</f>
        <v>0</v>
      </c>
      <c r="I5056" s="6" t="n">
        <f aca="false">IF(1_Data_EDA!B5057="Second Class",1,0)</f>
        <v>1</v>
      </c>
      <c r="J5056" s="6" t="n">
        <f aca="false">IF(1_Data_EDA!B5057="Same Day",1,0)</f>
        <v>0</v>
      </c>
      <c r="K5056" s="6" t="n">
        <f aca="false">IF(1_Data_EDA!C5057="Corporate",1,0)</f>
        <v>0</v>
      </c>
      <c r="L5056" s="6" t="n">
        <f aca="false">IF(1_Data_EDA!C5057="Home Office",1,0)</f>
        <v>0</v>
      </c>
      <c r="M5056" s="6" t="n">
        <f aca="false">IF(1_Data_EDA!D5057="Europe",1,0)</f>
        <v>0</v>
      </c>
      <c r="N5056" s="6" t="n">
        <f aca="false">IF(1_Data_EDA!D5057="LATAM",1,0)</f>
        <v>0</v>
      </c>
      <c r="O5056" s="6" t="n">
        <f aca="false">IF(1_Data_EDA!D5057="Pacific Asia",1,0)</f>
        <v>1</v>
      </c>
      <c r="P5056" s="6" t="n">
        <f aca="false">IF(1_Data_EDA!D5057="USCA",1,0)</f>
        <v>0</v>
      </c>
      <c r="Q5056" s="6" t="n">
        <f aca="false">IF(C5056&gt;MEDIAN(C$5:C$8004),1,0)</f>
        <v>1</v>
      </c>
      <c r="R5056" s="6" t="n">
        <f aca="false">IF(D5056&gt;2,1,0)</f>
        <v>1</v>
      </c>
    </row>
    <row r="5057" customFormat="false" ht="15" hidden="false" customHeight="true" outlineLevel="0" collapsed="false">
      <c r="A5057" s="6" t="n">
        <f aca="false">1_Data_EDA!O5058</f>
        <v>0</v>
      </c>
      <c r="B5057" s="6" t="n">
        <f aca="false">1_Data_EDA!H5058</f>
        <v>4</v>
      </c>
      <c r="C5057" s="7" t="n">
        <f aca="false">1_Data_EDA!I5058</f>
        <v>129.9900055</v>
      </c>
      <c r="D5057" s="6" t="n">
        <f aca="false">1_Data_EDA!J5058</f>
        <v>1</v>
      </c>
      <c r="E5057" s="7" t="n">
        <f aca="false">1_Data_EDA!K5058</f>
        <v>129.9900055</v>
      </c>
      <c r="F5057" s="7" t="n">
        <f aca="false">1_Data_EDA!L5058</f>
        <v>2.599999905</v>
      </c>
      <c r="G5057" s="8" t="n">
        <f aca="false">1_Data_EDA!M5058</f>
        <v>0.02</v>
      </c>
      <c r="H5057" s="6" t="n">
        <f aca="false">IF(1_Data_EDA!B5058="First Class",1,0)</f>
        <v>0</v>
      </c>
      <c r="I5057" s="6" t="n">
        <f aca="false">IF(1_Data_EDA!B5058="Second Class",1,0)</f>
        <v>0</v>
      </c>
      <c r="J5057" s="6" t="n">
        <f aca="false">IF(1_Data_EDA!B5058="Same Day",1,0)</f>
        <v>0</v>
      </c>
      <c r="K5057" s="6" t="n">
        <f aca="false">IF(1_Data_EDA!C5058="Corporate",1,0)</f>
        <v>0</v>
      </c>
      <c r="L5057" s="6" t="n">
        <f aca="false">IF(1_Data_EDA!C5058="Home Office",1,0)</f>
        <v>1</v>
      </c>
      <c r="M5057" s="6" t="n">
        <f aca="false">IF(1_Data_EDA!D5058="Europe",1,0)</f>
        <v>0</v>
      </c>
      <c r="N5057" s="6" t="n">
        <f aca="false">IF(1_Data_EDA!D5058="LATAM",1,0)</f>
        <v>0</v>
      </c>
      <c r="O5057" s="6" t="n">
        <f aca="false">IF(1_Data_EDA!D5058="Pacific Asia",1,0)</f>
        <v>1</v>
      </c>
      <c r="P5057" s="6" t="n">
        <f aca="false">IF(1_Data_EDA!D5058="USCA",1,0)</f>
        <v>0</v>
      </c>
      <c r="Q5057" s="6" t="n">
        <f aca="false">IF(C5057&gt;MEDIAN(C$5:C$8004),1,0)</f>
        <v>1</v>
      </c>
      <c r="R5057" s="6" t="n">
        <f aca="false">IF(D5057&gt;2,1,0)</f>
        <v>0</v>
      </c>
    </row>
    <row r="5058" customFormat="false" ht="15" hidden="false" customHeight="true" outlineLevel="0" collapsed="false">
      <c r="A5058" s="6" t="n">
        <f aca="false">1_Data_EDA!O5059</f>
        <v>1</v>
      </c>
      <c r="B5058" s="6" t="n">
        <f aca="false">1_Data_EDA!H5059</f>
        <v>2</v>
      </c>
      <c r="C5058" s="7" t="n">
        <f aca="false">1_Data_EDA!I5059</f>
        <v>260.6499939</v>
      </c>
      <c r="D5058" s="6" t="n">
        <f aca="false">1_Data_EDA!J5059</f>
        <v>1</v>
      </c>
      <c r="E5058" s="7" t="n">
        <f aca="false">1_Data_EDA!K5059</f>
        <v>260.6499939</v>
      </c>
      <c r="F5058" s="7" t="n">
        <f aca="false">1_Data_EDA!L5059</f>
        <v>46.91999817</v>
      </c>
      <c r="G5058" s="8" t="n">
        <f aca="false">1_Data_EDA!M5059</f>
        <v>0.180000007</v>
      </c>
      <c r="H5058" s="6" t="n">
        <f aca="false">IF(1_Data_EDA!B5059="First Class",1,0)</f>
        <v>0</v>
      </c>
      <c r="I5058" s="6" t="n">
        <f aca="false">IF(1_Data_EDA!B5059="Second Class",1,0)</f>
        <v>1</v>
      </c>
      <c r="J5058" s="6" t="n">
        <f aca="false">IF(1_Data_EDA!B5059="Same Day",1,0)</f>
        <v>0</v>
      </c>
      <c r="K5058" s="6" t="n">
        <f aca="false">IF(1_Data_EDA!C5059="Corporate",1,0)</f>
        <v>1</v>
      </c>
      <c r="L5058" s="6" t="n">
        <f aca="false">IF(1_Data_EDA!C5059="Home Office",1,0)</f>
        <v>0</v>
      </c>
      <c r="M5058" s="6" t="n">
        <f aca="false">IF(1_Data_EDA!D5059="Europe",1,0)</f>
        <v>0</v>
      </c>
      <c r="N5058" s="6" t="n">
        <f aca="false">IF(1_Data_EDA!D5059="LATAM",1,0)</f>
        <v>0</v>
      </c>
      <c r="O5058" s="6" t="n">
        <f aca="false">IF(1_Data_EDA!D5059="Pacific Asia",1,0)</f>
        <v>1</v>
      </c>
      <c r="P5058" s="6" t="n">
        <f aca="false">IF(1_Data_EDA!D5059="USCA",1,0)</f>
        <v>0</v>
      </c>
      <c r="Q5058" s="6" t="n">
        <f aca="false">IF(C5058&gt;MEDIAN(C$5:C$8004),1,0)</f>
        <v>1</v>
      </c>
      <c r="R5058" s="6" t="n">
        <f aca="false">IF(D5058&gt;2,1,0)</f>
        <v>0</v>
      </c>
    </row>
    <row r="5059" customFormat="false" ht="15" hidden="false" customHeight="true" outlineLevel="0" collapsed="false">
      <c r="A5059" s="6" t="n">
        <f aca="false">1_Data_EDA!O5060</f>
        <v>1</v>
      </c>
      <c r="B5059" s="6" t="n">
        <f aca="false">1_Data_EDA!H5060</f>
        <v>4</v>
      </c>
      <c r="C5059" s="7" t="n">
        <f aca="false">1_Data_EDA!I5060</f>
        <v>59.99000168</v>
      </c>
      <c r="D5059" s="6" t="n">
        <f aca="false">1_Data_EDA!J5060</f>
        <v>3</v>
      </c>
      <c r="E5059" s="7" t="n">
        <f aca="false">1_Data_EDA!K5060</f>
        <v>179.9700012</v>
      </c>
      <c r="F5059" s="7" t="n">
        <f aca="false">1_Data_EDA!L5060</f>
        <v>3.599999905</v>
      </c>
      <c r="G5059" s="8" t="n">
        <f aca="false">1_Data_EDA!M5060</f>
        <v>0.02</v>
      </c>
      <c r="H5059" s="6" t="n">
        <f aca="false">IF(1_Data_EDA!B5060="First Class",1,0)</f>
        <v>0</v>
      </c>
      <c r="I5059" s="6" t="n">
        <f aca="false">IF(1_Data_EDA!B5060="Second Class",1,0)</f>
        <v>0</v>
      </c>
      <c r="J5059" s="6" t="n">
        <f aca="false">IF(1_Data_EDA!B5060="Same Day",1,0)</f>
        <v>0</v>
      </c>
      <c r="K5059" s="6" t="n">
        <f aca="false">IF(1_Data_EDA!C5060="Corporate",1,0)</f>
        <v>1</v>
      </c>
      <c r="L5059" s="6" t="n">
        <f aca="false">IF(1_Data_EDA!C5060="Home Office",1,0)</f>
        <v>0</v>
      </c>
      <c r="M5059" s="6" t="n">
        <f aca="false">IF(1_Data_EDA!D5060="Europe",1,0)</f>
        <v>0</v>
      </c>
      <c r="N5059" s="6" t="n">
        <f aca="false">IF(1_Data_EDA!D5060="LATAM",1,0)</f>
        <v>0</v>
      </c>
      <c r="O5059" s="6" t="n">
        <f aca="false">IF(1_Data_EDA!D5060="Pacific Asia",1,0)</f>
        <v>0</v>
      </c>
      <c r="P5059" s="6" t="n">
        <f aca="false">IF(1_Data_EDA!D5060="USCA",1,0)</f>
        <v>1</v>
      </c>
      <c r="Q5059" s="6" t="n">
        <f aca="false">IF(C5059&gt;MEDIAN(C$5:C$8004),1,0)</f>
        <v>0</v>
      </c>
      <c r="R5059" s="6" t="n">
        <f aca="false">IF(D5059&gt;2,1,0)</f>
        <v>1</v>
      </c>
    </row>
    <row r="5060" customFormat="false" ht="15" hidden="false" customHeight="true" outlineLevel="0" collapsed="false">
      <c r="A5060" s="6" t="n">
        <f aca="false">1_Data_EDA!O5061</f>
        <v>1</v>
      </c>
      <c r="B5060" s="6" t="n">
        <f aca="false">1_Data_EDA!H5061</f>
        <v>2</v>
      </c>
      <c r="C5060" s="7" t="n">
        <f aca="false">1_Data_EDA!I5061</f>
        <v>199.9900055</v>
      </c>
      <c r="D5060" s="6" t="n">
        <f aca="false">1_Data_EDA!J5061</f>
        <v>1</v>
      </c>
      <c r="E5060" s="7" t="n">
        <f aca="false">1_Data_EDA!K5061</f>
        <v>199.9900055</v>
      </c>
      <c r="F5060" s="7" t="n">
        <f aca="false">1_Data_EDA!L5061</f>
        <v>18</v>
      </c>
      <c r="G5060" s="8" t="n">
        <f aca="false">1_Data_EDA!M5061</f>
        <v>0.090000004</v>
      </c>
      <c r="H5060" s="6" t="n">
        <f aca="false">IF(1_Data_EDA!B5061="First Class",1,0)</f>
        <v>0</v>
      </c>
      <c r="I5060" s="6" t="n">
        <f aca="false">IF(1_Data_EDA!B5061="Second Class",1,0)</f>
        <v>1</v>
      </c>
      <c r="J5060" s="6" t="n">
        <f aca="false">IF(1_Data_EDA!B5061="Same Day",1,0)</f>
        <v>0</v>
      </c>
      <c r="K5060" s="6" t="n">
        <f aca="false">IF(1_Data_EDA!C5061="Corporate",1,0)</f>
        <v>0</v>
      </c>
      <c r="L5060" s="6" t="n">
        <f aca="false">IF(1_Data_EDA!C5061="Home Office",1,0)</f>
        <v>0</v>
      </c>
      <c r="M5060" s="6" t="n">
        <f aca="false">IF(1_Data_EDA!D5061="Europe",1,0)</f>
        <v>0</v>
      </c>
      <c r="N5060" s="6" t="n">
        <f aca="false">IF(1_Data_EDA!D5061="LATAM",1,0)</f>
        <v>1</v>
      </c>
      <c r="O5060" s="6" t="n">
        <f aca="false">IF(1_Data_EDA!D5061="Pacific Asia",1,0)</f>
        <v>0</v>
      </c>
      <c r="P5060" s="6" t="n">
        <f aca="false">IF(1_Data_EDA!D5061="USCA",1,0)</f>
        <v>0</v>
      </c>
      <c r="Q5060" s="6" t="n">
        <f aca="false">IF(C5060&gt;MEDIAN(C$5:C$8004),1,0)</f>
        <v>1</v>
      </c>
      <c r="R5060" s="6" t="n">
        <f aca="false">IF(D5060&gt;2,1,0)</f>
        <v>0</v>
      </c>
    </row>
    <row r="5061" customFormat="false" ht="15" hidden="false" customHeight="true" outlineLevel="0" collapsed="false">
      <c r="A5061" s="6" t="n">
        <f aca="false">1_Data_EDA!O5062</f>
        <v>0</v>
      </c>
      <c r="B5061" s="6" t="n">
        <f aca="false">1_Data_EDA!H5062</f>
        <v>4</v>
      </c>
      <c r="C5061" s="7" t="n">
        <f aca="false">1_Data_EDA!I5062</f>
        <v>59.99000168</v>
      </c>
      <c r="D5061" s="6" t="n">
        <f aca="false">1_Data_EDA!J5062</f>
        <v>3</v>
      </c>
      <c r="E5061" s="7" t="n">
        <f aca="false">1_Data_EDA!K5062</f>
        <v>179.9700012</v>
      </c>
      <c r="F5061" s="7" t="n">
        <f aca="false">1_Data_EDA!L5062</f>
        <v>18</v>
      </c>
      <c r="G5061" s="8" t="n">
        <f aca="false">1_Data_EDA!M5062</f>
        <v>0.100000001</v>
      </c>
      <c r="H5061" s="6" t="n">
        <f aca="false">IF(1_Data_EDA!B5062="First Class",1,0)</f>
        <v>0</v>
      </c>
      <c r="I5061" s="6" t="n">
        <f aca="false">IF(1_Data_EDA!B5062="Second Class",1,0)</f>
        <v>0</v>
      </c>
      <c r="J5061" s="6" t="n">
        <f aca="false">IF(1_Data_EDA!B5062="Same Day",1,0)</f>
        <v>0</v>
      </c>
      <c r="K5061" s="6" t="n">
        <f aca="false">IF(1_Data_EDA!C5062="Corporate",1,0)</f>
        <v>0</v>
      </c>
      <c r="L5061" s="6" t="n">
        <f aca="false">IF(1_Data_EDA!C5062="Home Office",1,0)</f>
        <v>0</v>
      </c>
      <c r="M5061" s="6" t="n">
        <f aca="false">IF(1_Data_EDA!D5062="Europe",1,0)</f>
        <v>0</v>
      </c>
      <c r="N5061" s="6" t="n">
        <f aca="false">IF(1_Data_EDA!D5062="LATAM",1,0)</f>
        <v>0</v>
      </c>
      <c r="O5061" s="6" t="n">
        <f aca="false">IF(1_Data_EDA!D5062="Pacific Asia",1,0)</f>
        <v>1</v>
      </c>
      <c r="P5061" s="6" t="n">
        <f aca="false">IF(1_Data_EDA!D5062="USCA",1,0)</f>
        <v>0</v>
      </c>
      <c r="Q5061" s="6" t="n">
        <f aca="false">IF(C5061&gt;MEDIAN(C$5:C$8004),1,0)</f>
        <v>0</v>
      </c>
      <c r="R5061" s="6" t="n">
        <f aca="false">IF(D5061&gt;2,1,0)</f>
        <v>1</v>
      </c>
    </row>
    <row r="5062" customFormat="false" ht="15" hidden="false" customHeight="true" outlineLevel="0" collapsed="false">
      <c r="A5062" s="6" t="n">
        <f aca="false">1_Data_EDA!O5063</f>
        <v>0</v>
      </c>
      <c r="B5062" s="6" t="n">
        <f aca="false">1_Data_EDA!H5063</f>
        <v>4</v>
      </c>
      <c r="C5062" s="7" t="n">
        <f aca="false">1_Data_EDA!I5063</f>
        <v>39.99000168</v>
      </c>
      <c r="D5062" s="6" t="n">
        <f aca="false">1_Data_EDA!J5063</f>
        <v>5</v>
      </c>
      <c r="E5062" s="7" t="n">
        <f aca="false">1_Data_EDA!K5063</f>
        <v>199.9499969</v>
      </c>
      <c r="F5062" s="7" t="n">
        <f aca="false">1_Data_EDA!L5063</f>
        <v>10</v>
      </c>
      <c r="G5062" s="8" t="n">
        <f aca="false">1_Data_EDA!M5063</f>
        <v>0.050000001</v>
      </c>
      <c r="H5062" s="6" t="n">
        <f aca="false">IF(1_Data_EDA!B5063="First Class",1,0)</f>
        <v>0</v>
      </c>
      <c r="I5062" s="6" t="n">
        <f aca="false">IF(1_Data_EDA!B5063="Second Class",1,0)</f>
        <v>0</v>
      </c>
      <c r="J5062" s="6" t="n">
        <f aca="false">IF(1_Data_EDA!B5063="Same Day",1,0)</f>
        <v>0</v>
      </c>
      <c r="K5062" s="6" t="n">
        <f aca="false">IF(1_Data_EDA!C5063="Corporate",1,0)</f>
        <v>0</v>
      </c>
      <c r="L5062" s="6" t="n">
        <f aca="false">IF(1_Data_EDA!C5063="Home Office",1,0)</f>
        <v>0</v>
      </c>
      <c r="M5062" s="6" t="n">
        <f aca="false">IF(1_Data_EDA!D5063="Europe",1,0)</f>
        <v>1</v>
      </c>
      <c r="N5062" s="6" t="n">
        <f aca="false">IF(1_Data_EDA!D5063="LATAM",1,0)</f>
        <v>0</v>
      </c>
      <c r="O5062" s="6" t="n">
        <f aca="false">IF(1_Data_EDA!D5063="Pacific Asia",1,0)</f>
        <v>0</v>
      </c>
      <c r="P5062" s="6" t="n">
        <f aca="false">IF(1_Data_EDA!D5063="USCA",1,0)</f>
        <v>0</v>
      </c>
      <c r="Q5062" s="6" t="n">
        <f aca="false">IF(C5062&gt;MEDIAN(C$5:C$8004),1,0)</f>
        <v>0</v>
      </c>
      <c r="R5062" s="6" t="n">
        <f aca="false">IF(D5062&gt;2,1,0)</f>
        <v>1</v>
      </c>
    </row>
    <row r="5063" customFormat="false" ht="15" hidden="false" customHeight="true" outlineLevel="0" collapsed="false">
      <c r="A5063" s="6" t="n">
        <f aca="false">1_Data_EDA!O5064</f>
        <v>1</v>
      </c>
      <c r="B5063" s="6" t="n">
        <f aca="false">1_Data_EDA!H5064</f>
        <v>4</v>
      </c>
      <c r="C5063" s="7" t="n">
        <f aca="false">1_Data_EDA!I5064</f>
        <v>199.9900055</v>
      </c>
      <c r="D5063" s="6" t="n">
        <f aca="false">1_Data_EDA!J5064</f>
        <v>1</v>
      </c>
      <c r="E5063" s="7" t="n">
        <f aca="false">1_Data_EDA!K5064</f>
        <v>199.9900055</v>
      </c>
      <c r="F5063" s="7" t="n">
        <f aca="false">1_Data_EDA!L5064</f>
        <v>20</v>
      </c>
      <c r="G5063" s="8" t="n">
        <f aca="false">1_Data_EDA!M5064</f>
        <v>0.100000001</v>
      </c>
      <c r="H5063" s="6" t="n">
        <f aca="false">IF(1_Data_EDA!B5064="First Class",1,0)</f>
        <v>0</v>
      </c>
      <c r="I5063" s="6" t="n">
        <f aca="false">IF(1_Data_EDA!B5064="Second Class",1,0)</f>
        <v>0</v>
      </c>
      <c r="J5063" s="6" t="n">
        <f aca="false">IF(1_Data_EDA!B5064="Same Day",1,0)</f>
        <v>0</v>
      </c>
      <c r="K5063" s="6" t="n">
        <f aca="false">IF(1_Data_EDA!C5064="Corporate",1,0)</f>
        <v>0</v>
      </c>
      <c r="L5063" s="6" t="n">
        <f aca="false">IF(1_Data_EDA!C5064="Home Office",1,0)</f>
        <v>0</v>
      </c>
      <c r="M5063" s="6" t="n">
        <f aca="false">IF(1_Data_EDA!D5064="Europe",1,0)</f>
        <v>0</v>
      </c>
      <c r="N5063" s="6" t="n">
        <f aca="false">IF(1_Data_EDA!D5064="LATAM",1,0)</f>
        <v>0</v>
      </c>
      <c r="O5063" s="6" t="n">
        <f aca="false">IF(1_Data_EDA!D5064="Pacific Asia",1,0)</f>
        <v>0</v>
      </c>
      <c r="P5063" s="6" t="n">
        <f aca="false">IF(1_Data_EDA!D5064="USCA",1,0)</f>
        <v>1</v>
      </c>
      <c r="Q5063" s="6" t="n">
        <f aca="false">IF(C5063&gt;MEDIAN(C$5:C$8004),1,0)</f>
        <v>1</v>
      </c>
      <c r="R5063" s="6" t="n">
        <f aca="false">IF(D5063&gt;2,1,0)</f>
        <v>0</v>
      </c>
    </row>
    <row r="5064" customFormat="false" ht="15" hidden="false" customHeight="true" outlineLevel="0" collapsed="false">
      <c r="A5064" s="6" t="n">
        <f aca="false">1_Data_EDA!O5065</f>
        <v>0</v>
      </c>
      <c r="B5064" s="6" t="n">
        <f aca="false">1_Data_EDA!H5065</f>
        <v>4</v>
      </c>
      <c r="C5064" s="7" t="n">
        <f aca="false">1_Data_EDA!I5065</f>
        <v>50</v>
      </c>
      <c r="D5064" s="6" t="n">
        <f aca="false">1_Data_EDA!J5065</f>
        <v>4</v>
      </c>
      <c r="E5064" s="7" t="n">
        <f aca="false">1_Data_EDA!K5065</f>
        <v>200</v>
      </c>
      <c r="F5064" s="7" t="n">
        <f aca="false">1_Data_EDA!L5065</f>
        <v>8</v>
      </c>
      <c r="G5064" s="8" t="n">
        <f aca="false">1_Data_EDA!M5065</f>
        <v>0.039999999</v>
      </c>
      <c r="H5064" s="6" t="n">
        <f aca="false">IF(1_Data_EDA!B5065="First Class",1,0)</f>
        <v>0</v>
      </c>
      <c r="I5064" s="6" t="n">
        <f aca="false">IF(1_Data_EDA!B5065="Second Class",1,0)</f>
        <v>0</v>
      </c>
      <c r="J5064" s="6" t="n">
        <f aca="false">IF(1_Data_EDA!B5065="Same Day",1,0)</f>
        <v>0</v>
      </c>
      <c r="K5064" s="6" t="n">
        <f aca="false">IF(1_Data_EDA!C5065="Corporate",1,0)</f>
        <v>1</v>
      </c>
      <c r="L5064" s="6" t="n">
        <f aca="false">IF(1_Data_EDA!C5065="Home Office",1,0)</f>
        <v>0</v>
      </c>
      <c r="M5064" s="6" t="n">
        <f aca="false">IF(1_Data_EDA!D5065="Europe",1,0)</f>
        <v>0</v>
      </c>
      <c r="N5064" s="6" t="n">
        <f aca="false">IF(1_Data_EDA!D5065="LATAM",1,0)</f>
        <v>0</v>
      </c>
      <c r="O5064" s="6" t="n">
        <f aca="false">IF(1_Data_EDA!D5065="Pacific Asia",1,0)</f>
        <v>1</v>
      </c>
      <c r="P5064" s="6" t="n">
        <f aca="false">IF(1_Data_EDA!D5065="USCA",1,0)</f>
        <v>0</v>
      </c>
      <c r="Q5064" s="6" t="n">
        <f aca="false">IF(C5064&gt;MEDIAN(C$5:C$8004),1,0)</f>
        <v>0</v>
      </c>
      <c r="R5064" s="6" t="n">
        <f aca="false">IF(D5064&gt;2,1,0)</f>
        <v>1</v>
      </c>
    </row>
    <row r="5065" customFormat="false" ht="15" hidden="false" customHeight="true" outlineLevel="0" collapsed="false">
      <c r="A5065" s="6" t="n">
        <f aca="false">1_Data_EDA!O5066</f>
        <v>1</v>
      </c>
      <c r="B5065" s="6" t="n">
        <f aca="false">1_Data_EDA!H5066</f>
        <v>4</v>
      </c>
      <c r="C5065" s="7" t="n">
        <f aca="false">1_Data_EDA!I5066</f>
        <v>50</v>
      </c>
      <c r="D5065" s="6" t="n">
        <f aca="false">1_Data_EDA!J5066</f>
        <v>2</v>
      </c>
      <c r="E5065" s="7" t="n">
        <f aca="false">1_Data_EDA!K5066</f>
        <v>100</v>
      </c>
      <c r="F5065" s="7" t="n">
        <f aca="false">1_Data_EDA!L5066</f>
        <v>20</v>
      </c>
      <c r="G5065" s="8" t="n">
        <f aca="false">1_Data_EDA!M5066</f>
        <v>0.200000003</v>
      </c>
      <c r="H5065" s="6" t="n">
        <f aca="false">IF(1_Data_EDA!B5066="First Class",1,0)</f>
        <v>0</v>
      </c>
      <c r="I5065" s="6" t="n">
        <f aca="false">IF(1_Data_EDA!B5066="Second Class",1,0)</f>
        <v>0</v>
      </c>
      <c r="J5065" s="6" t="n">
        <f aca="false">IF(1_Data_EDA!B5066="Same Day",1,0)</f>
        <v>0</v>
      </c>
      <c r="K5065" s="6" t="n">
        <f aca="false">IF(1_Data_EDA!C5066="Corporate",1,0)</f>
        <v>0</v>
      </c>
      <c r="L5065" s="6" t="n">
        <f aca="false">IF(1_Data_EDA!C5066="Home Office",1,0)</f>
        <v>0</v>
      </c>
      <c r="M5065" s="6" t="n">
        <f aca="false">IF(1_Data_EDA!D5066="Europe",1,0)</f>
        <v>0</v>
      </c>
      <c r="N5065" s="6" t="n">
        <f aca="false">IF(1_Data_EDA!D5066="LATAM",1,0)</f>
        <v>1</v>
      </c>
      <c r="O5065" s="6" t="n">
        <f aca="false">IF(1_Data_EDA!D5066="Pacific Asia",1,0)</f>
        <v>0</v>
      </c>
      <c r="P5065" s="6" t="n">
        <f aca="false">IF(1_Data_EDA!D5066="USCA",1,0)</f>
        <v>0</v>
      </c>
      <c r="Q5065" s="6" t="n">
        <f aca="false">IF(C5065&gt;MEDIAN(C$5:C$8004),1,0)</f>
        <v>0</v>
      </c>
      <c r="R5065" s="6" t="n">
        <f aca="false">IF(D5065&gt;2,1,0)</f>
        <v>0</v>
      </c>
    </row>
    <row r="5066" customFormat="false" ht="15" hidden="false" customHeight="true" outlineLevel="0" collapsed="false">
      <c r="A5066" s="6" t="n">
        <f aca="false">1_Data_EDA!O5067</f>
        <v>1</v>
      </c>
      <c r="B5066" s="6" t="n">
        <f aca="false">1_Data_EDA!H5067</f>
        <v>1</v>
      </c>
      <c r="C5066" s="7" t="n">
        <f aca="false">1_Data_EDA!I5067</f>
        <v>11.53999996</v>
      </c>
      <c r="D5066" s="6" t="n">
        <f aca="false">1_Data_EDA!J5067</f>
        <v>1</v>
      </c>
      <c r="E5066" s="7" t="n">
        <f aca="false">1_Data_EDA!K5067</f>
        <v>11.53999996</v>
      </c>
      <c r="F5066" s="7" t="n">
        <f aca="false">1_Data_EDA!L5067</f>
        <v>2.079999924</v>
      </c>
      <c r="G5066" s="8" t="n">
        <f aca="false">1_Data_EDA!M5067</f>
        <v>0.180000007</v>
      </c>
      <c r="H5066" s="6" t="n">
        <f aca="false">IF(1_Data_EDA!B5067="First Class",1,0)</f>
        <v>1</v>
      </c>
      <c r="I5066" s="6" t="n">
        <f aca="false">IF(1_Data_EDA!B5067="Second Class",1,0)</f>
        <v>0</v>
      </c>
      <c r="J5066" s="6" t="n">
        <f aca="false">IF(1_Data_EDA!B5067="Same Day",1,0)</f>
        <v>0</v>
      </c>
      <c r="K5066" s="6" t="n">
        <f aca="false">IF(1_Data_EDA!C5067="Corporate",1,0)</f>
        <v>0</v>
      </c>
      <c r="L5066" s="6" t="n">
        <f aca="false">IF(1_Data_EDA!C5067="Home Office",1,0)</f>
        <v>0</v>
      </c>
      <c r="M5066" s="6" t="n">
        <f aca="false">IF(1_Data_EDA!D5067="Europe",1,0)</f>
        <v>0</v>
      </c>
      <c r="N5066" s="6" t="n">
        <f aca="false">IF(1_Data_EDA!D5067="LATAM",1,0)</f>
        <v>0</v>
      </c>
      <c r="O5066" s="6" t="n">
        <f aca="false">IF(1_Data_EDA!D5067="Pacific Asia",1,0)</f>
        <v>1</v>
      </c>
      <c r="P5066" s="6" t="n">
        <f aca="false">IF(1_Data_EDA!D5067="USCA",1,0)</f>
        <v>0</v>
      </c>
      <c r="Q5066" s="6" t="n">
        <f aca="false">IF(C5066&gt;MEDIAN(C$5:C$8004),1,0)</f>
        <v>0</v>
      </c>
      <c r="R5066" s="6" t="n">
        <f aca="false">IF(D5066&gt;2,1,0)</f>
        <v>0</v>
      </c>
    </row>
    <row r="5067" customFormat="false" ht="15" hidden="false" customHeight="true" outlineLevel="0" collapsed="false">
      <c r="A5067" s="6" t="n">
        <f aca="false">1_Data_EDA!O5068</f>
        <v>0</v>
      </c>
      <c r="B5067" s="6" t="n">
        <f aca="false">1_Data_EDA!H5068</f>
        <v>2</v>
      </c>
      <c r="C5067" s="7" t="n">
        <f aca="false">1_Data_EDA!I5068</f>
        <v>59.99000168</v>
      </c>
      <c r="D5067" s="6" t="n">
        <f aca="false">1_Data_EDA!J5068</f>
        <v>3</v>
      </c>
      <c r="E5067" s="7" t="n">
        <f aca="false">1_Data_EDA!K5068</f>
        <v>179.9700012</v>
      </c>
      <c r="F5067" s="7" t="n">
        <f aca="false">1_Data_EDA!L5068</f>
        <v>3.599999905</v>
      </c>
      <c r="G5067" s="8" t="n">
        <f aca="false">1_Data_EDA!M5068</f>
        <v>0.02</v>
      </c>
      <c r="H5067" s="6" t="n">
        <f aca="false">IF(1_Data_EDA!B5068="First Class",1,0)</f>
        <v>0</v>
      </c>
      <c r="I5067" s="6" t="n">
        <f aca="false">IF(1_Data_EDA!B5068="Second Class",1,0)</f>
        <v>1</v>
      </c>
      <c r="J5067" s="6" t="n">
        <f aca="false">IF(1_Data_EDA!B5068="Same Day",1,0)</f>
        <v>0</v>
      </c>
      <c r="K5067" s="6" t="n">
        <f aca="false">IF(1_Data_EDA!C5068="Corporate",1,0)</f>
        <v>0</v>
      </c>
      <c r="L5067" s="6" t="n">
        <f aca="false">IF(1_Data_EDA!C5068="Home Office",1,0)</f>
        <v>0</v>
      </c>
      <c r="M5067" s="6" t="n">
        <f aca="false">IF(1_Data_EDA!D5068="Europe",1,0)</f>
        <v>0</v>
      </c>
      <c r="N5067" s="6" t="n">
        <f aca="false">IF(1_Data_EDA!D5068="LATAM",1,0)</f>
        <v>1</v>
      </c>
      <c r="O5067" s="6" t="n">
        <f aca="false">IF(1_Data_EDA!D5068="Pacific Asia",1,0)</f>
        <v>0</v>
      </c>
      <c r="P5067" s="6" t="n">
        <f aca="false">IF(1_Data_EDA!D5068="USCA",1,0)</f>
        <v>0</v>
      </c>
      <c r="Q5067" s="6" t="n">
        <f aca="false">IF(C5067&gt;MEDIAN(C$5:C$8004),1,0)</f>
        <v>0</v>
      </c>
      <c r="R5067" s="6" t="n">
        <f aca="false">IF(D5067&gt;2,1,0)</f>
        <v>1</v>
      </c>
    </row>
    <row r="5068" customFormat="false" ht="15" hidden="false" customHeight="true" outlineLevel="0" collapsed="false">
      <c r="A5068" s="6" t="n">
        <f aca="false">1_Data_EDA!O5069</f>
        <v>1</v>
      </c>
      <c r="B5068" s="6" t="n">
        <f aca="false">1_Data_EDA!H5069</f>
        <v>4</v>
      </c>
      <c r="C5068" s="7" t="n">
        <f aca="false">1_Data_EDA!I5069</f>
        <v>59.99000168</v>
      </c>
      <c r="D5068" s="6" t="n">
        <f aca="false">1_Data_EDA!J5069</f>
        <v>5</v>
      </c>
      <c r="E5068" s="7" t="n">
        <f aca="false">1_Data_EDA!K5069</f>
        <v>299.9500122</v>
      </c>
      <c r="F5068" s="7" t="n">
        <f aca="false">1_Data_EDA!L5069</f>
        <v>50.99000168</v>
      </c>
      <c r="G5068" s="8" t="n">
        <f aca="false">1_Data_EDA!M5069</f>
        <v>0.170000002</v>
      </c>
      <c r="H5068" s="6" t="n">
        <f aca="false">IF(1_Data_EDA!B5069="First Class",1,0)</f>
        <v>0</v>
      </c>
      <c r="I5068" s="6" t="n">
        <f aca="false">IF(1_Data_EDA!B5069="Second Class",1,0)</f>
        <v>0</v>
      </c>
      <c r="J5068" s="6" t="n">
        <f aca="false">IF(1_Data_EDA!B5069="Same Day",1,0)</f>
        <v>0</v>
      </c>
      <c r="K5068" s="6" t="n">
        <f aca="false">IF(1_Data_EDA!C5069="Corporate",1,0)</f>
        <v>0</v>
      </c>
      <c r="L5068" s="6" t="n">
        <f aca="false">IF(1_Data_EDA!C5069="Home Office",1,0)</f>
        <v>0</v>
      </c>
      <c r="M5068" s="6" t="n">
        <f aca="false">IF(1_Data_EDA!D5069="Europe",1,0)</f>
        <v>0</v>
      </c>
      <c r="N5068" s="6" t="n">
        <f aca="false">IF(1_Data_EDA!D5069="LATAM",1,0)</f>
        <v>1</v>
      </c>
      <c r="O5068" s="6" t="n">
        <f aca="false">IF(1_Data_EDA!D5069="Pacific Asia",1,0)</f>
        <v>0</v>
      </c>
      <c r="P5068" s="6" t="n">
        <f aca="false">IF(1_Data_EDA!D5069="USCA",1,0)</f>
        <v>0</v>
      </c>
      <c r="Q5068" s="6" t="n">
        <f aca="false">IF(C5068&gt;MEDIAN(C$5:C$8004),1,0)</f>
        <v>0</v>
      </c>
      <c r="R5068" s="6" t="n">
        <f aca="false">IF(D5068&gt;2,1,0)</f>
        <v>1</v>
      </c>
    </row>
    <row r="5069" customFormat="false" ht="15" hidden="false" customHeight="true" outlineLevel="0" collapsed="false">
      <c r="A5069" s="6" t="n">
        <f aca="false">1_Data_EDA!O5070</f>
        <v>0</v>
      </c>
      <c r="B5069" s="6" t="n">
        <f aca="false">1_Data_EDA!H5070</f>
        <v>4</v>
      </c>
      <c r="C5069" s="7" t="n">
        <f aca="false">1_Data_EDA!I5070</f>
        <v>59.99000168</v>
      </c>
      <c r="D5069" s="6" t="n">
        <f aca="false">1_Data_EDA!J5070</f>
        <v>4</v>
      </c>
      <c r="E5069" s="7" t="n">
        <f aca="false">1_Data_EDA!K5070</f>
        <v>239.9600067</v>
      </c>
      <c r="F5069" s="7" t="n">
        <f aca="false">1_Data_EDA!L5070</f>
        <v>13.19999981</v>
      </c>
      <c r="G5069" s="8" t="n">
        <f aca="false">1_Data_EDA!M5070</f>
        <v>0.059999999</v>
      </c>
      <c r="H5069" s="6" t="n">
        <f aca="false">IF(1_Data_EDA!B5070="First Class",1,0)</f>
        <v>0</v>
      </c>
      <c r="I5069" s="6" t="n">
        <f aca="false">IF(1_Data_EDA!B5070="Second Class",1,0)</f>
        <v>0</v>
      </c>
      <c r="J5069" s="6" t="n">
        <f aca="false">IF(1_Data_EDA!B5070="Same Day",1,0)</f>
        <v>0</v>
      </c>
      <c r="K5069" s="6" t="n">
        <f aca="false">IF(1_Data_EDA!C5070="Corporate",1,0)</f>
        <v>0</v>
      </c>
      <c r="L5069" s="6" t="n">
        <f aca="false">IF(1_Data_EDA!C5070="Home Office",1,0)</f>
        <v>0</v>
      </c>
      <c r="M5069" s="6" t="n">
        <f aca="false">IF(1_Data_EDA!D5070="Europe",1,0)</f>
        <v>0</v>
      </c>
      <c r="N5069" s="6" t="n">
        <f aca="false">IF(1_Data_EDA!D5070="LATAM",1,0)</f>
        <v>0</v>
      </c>
      <c r="O5069" s="6" t="n">
        <f aca="false">IF(1_Data_EDA!D5070="Pacific Asia",1,0)</f>
        <v>1</v>
      </c>
      <c r="P5069" s="6" t="n">
        <f aca="false">IF(1_Data_EDA!D5070="USCA",1,0)</f>
        <v>0</v>
      </c>
      <c r="Q5069" s="6" t="n">
        <f aca="false">IF(C5069&gt;MEDIAN(C$5:C$8004),1,0)</f>
        <v>0</v>
      </c>
      <c r="R5069" s="6" t="n">
        <f aca="false">IF(D5069&gt;2,1,0)</f>
        <v>1</v>
      </c>
    </row>
    <row r="5070" customFormat="false" ht="15" hidden="false" customHeight="true" outlineLevel="0" collapsed="false">
      <c r="A5070" s="6" t="n">
        <f aca="false">1_Data_EDA!O5071</f>
        <v>0</v>
      </c>
      <c r="B5070" s="6" t="n">
        <f aca="false">1_Data_EDA!H5071</f>
        <v>0</v>
      </c>
      <c r="C5070" s="7" t="n">
        <f aca="false">1_Data_EDA!I5071</f>
        <v>399.980011</v>
      </c>
      <c r="D5070" s="6" t="n">
        <f aca="false">1_Data_EDA!J5071</f>
        <v>1</v>
      </c>
      <c r="E5070" s="7" t="n">
        <f aca="false">1_Data_EDA!K5071</f>
        <v>399.980011</v>
      </c>
      <c r="F5070" s="7" t="n">
        <f aca="false">1_Data_EDA!L5071</f>
        <v>80</v>
      </c>
      <c r="G5070" s="8" t="n">
        <f aca="false">1_Data_EDA!M5071</f>
        <v>0.200000003</v>
      </c>
      <c r="H5070" s="6" t="n">
        <f aca="false">IF(1_Data_EDA!B5071="First Class",1,0)</f>
        <v>0</v>
      </c>
      <c r="I5070" s="6" t="n">
        <f aca="false">IF(1_Data_EDA!B5071="Second Class",1,0)</f>
        <v>0</v>
      </c>
      <c r="J5070" s="6" t="n">
        <f aca="false">IF(1_Data_EDA!B5071="Same Day",1,0)</f>
        <v>1</v>
      </c>
      <c r="K5070" s="6" t="n">
        <f aca="false">IF(1_Data_EDA!C5071="Corporate",1,0)</f>
        <v>0</v>
      </c>
      <c r="L5070" s="6" t="n">
        <f aca="false">IF(1_Data_EDA!C5071="Home Office",1,0)</f>
        <v>1</v>
      </c>
      <c r="M5070" s="6" t="n">
        <f aca="false">IF(1_Data_EDA!D5071="Europe",1,0)</f>
        <v>1</v>
      </c>
      <c r="N5070" s="6" t="n">
        <f aca="false">IF(1_Data_EDA!D5071="LATAM",1,0)</f>
        <v>0</v>
      </c>
      <c r="O5070" s="6" t="n">
        <f aca="false">IF(1_Data_EDA!D5071="Pacific Asia",1,0)</f>
        <v>0</v>
      </c>
      <c r="P5070" s="6" t="n">
        <f aca="false">IF(1_Data_EDA!D5071="USCA",1,0)</f>
        <v>0</v>
      </c>
      <c r="Q5070" s="6" t="n">
        <f aca="false">IF(C5070&gt;MEDIAN(C$5:C$8004),1,0)</f>
        <v>1</v>
      </c>
      <c r="R5070" s="6" t="n">
        <f aca="false">IF(D5070&gt;2,1,0)</f>
        <v>0</v>
      </c>
    </row>
    <row r="5071" customFormat="false" ht="15" hidden="false" customHeight="true" outlineLevel="0" collapsed="false">
      <c r="A5071" s="6" t="n">
        <f aca="false">1_Data_EDA!O5072</f>
        <v>0</v>
      </c>
      <c r="B5071" s="6" t="n">
        <f aca="false">1_Data_EDA!H5072</f>
        <v>4</v>
      </c>
      <c r="C5071" s="7" t="n">
        <f aca="false">1_Data_EDA!I5072</f>
        <v>129.9900055</v>
      </c>
      <c r="D5071" s="6" t="n">
        <f aca="false">1_Data_EDA!J5072</f>
        <v>1</v>
      </c>
      <c r="E5071" s="7" t="n">
        <f aca="false">1_Data_EDA!K5072</f>
        <v>129.9900055</v>
      </c>
      <c r="F5071" s="7" t="n">
        <f aca="false">1_Data_EDA!L5072</f>
        <v>11.69999981</v>
      </c>
      <c r="G5071" s="8" t="n">
        <f aca="false">1_Data_EDA!M5072</f>
        <v>0.090000004</v>
      </c>
      <c r="H5071" s="6" t="n">
        <f aca="false">IF(1_Data_EDA!B5072="First Class",1,0)</f>
        <v>0</v>
      </c>
      <c r="I5071" s="6" t="n">
        <f aca="false">IF(1_Data_EDA!B5072="Second Class",1,0)</f>
        <v>0</v>
      </c>
      <c r="J5071" s="6" t="n">
        <f aca="false">IF(1_Data_EDA!B5072="Same Day",1,0)</f>
        <v>0</v>
      </c>
      <c r="K5071" s="6" t="n">
        <f aca="false">IF(1_Data_EDA!C5072="Corporate",1,0)</f>
        <v>0</v>
      </c>
      <c r="L5071" s="6" t="n">
        <f aca="false">IF(1_Data_EDA!C5072="Home Office",1,0)</f>
        <v>0</v>
      </c>
      <c r="M5071" s="6" t="n">
        <f aca="false">IF(1_Data_EDA!D5072="Europe",1,0)</f>
        <v>0</v>
      </c>
      <c r="N5071" s="6" t="n">
        <f aca="false">IF(1_Data_EDA!D5072="LATAM",1,0)</f>
        <v>1</v>
      </c>
      <c r="O5071" s="6" t="n">
        <f aca="false">IF(1_Data_EDA!D5072="Pacific Asia",1,0)</f>
        <v>0</v>
      </c>
      <c r="P5071" s="6" t="n">
        <f aca="false">IF(1_Data_EDA!D5072="USCA",1,0)</f>
        <v>0</v>
      </c>
      <c r="Q5071" s="6" t="n">
        <f aca="false">IF(C5071&gt;MEDIAN(C$5:C$8004),1,0)</f>
        <v>1</v>
      </c>
      <c r="R5071" s="6" t="n">
        <f aca="false">IF(D5071&gt;2,1,0)</f>
        <v>0</v>
      </c>
    </row>
    <row r="5072" customFormat="false" ht="15" hidden="false" customHeight="true" outlineLevel="0" collapsed="false">
      <c r="A5072" s="6" t="n">
        <f aca="false">1_Data_EDA!O5073</f>
        <v>1</v>
      </c>
      <c r="B5072" s="6" t="n">
        <f aca="false">1_Data_EDA!H5073</f>
        <v>4</v>
      </c>
      <c r="C5072" s="7" t="n">
        <f aca="false">1_Data_EDA!I5073</f>
        <v>49.97999954</v>
      </c>
      <c r="D5072" s="6" t="n">
        <f aca="false">1_Data_EDA!J5073</f>
        <v>5</v>
      </c>
      <c r="E5072" s="7" t="n">
        <f aca="false">1_Data_EDA!K5073</f>
        <v>249.8999939</v>
      </c>
      <c r="F5072" s="7" t="n">
        <f aca="false">1_Data_EDA!L5073</f>
        <v>42.47999954</v>
      </c>
      <c r="G5072" s="8" t="n">
        <f aca="false">1_Data_EDA!M5073</f>
        <v>0.170000002</v>
      </c>
      <c r="H5072" s="6" t="n">
        <f aca="false">IF(1_Data_EDA!B5073="First Class",1,0)</f>
        <v>0</v>
      </c>
      <c r="I5072" s="6" t="n">
        <f aca="false">IF(1_Data_EDA!B5073="Second Class",1,0)</f>
        <v>0</v>
      </c>
      <c r="J5072" s="6" t="n">
        <f aca="false">IF(1_Data_EDA!B5073="Same Day",1,0)</f>
        <v>0</v>
      </c>
      <c r="K5072" s="6" t="n">
        <f aca="false">IF(1_Data_EDA!C5073="Corporate",1,0)</f>
        <v>0</v>
      </c>
      <c r="L5072" s="6" t="n">
        <f aca="false">IF(1_Data_EDA!C5073="Home Office",1,0)</f>
        <v>0</v>
      </c>
      <c r="M5072" s="6" t="n">
        <f aca="false">IF(1_Data_EDA!D5073="Europe",1,0)</f>
        <v>1</v>
      </c>
      <c r="N5072" s="6" t="n">
        <f aca="false">IF(1_Data_EDA!D5073="LATAM",1,0)</f>
        <v>0</v>
      </c>
      <c r="O5072" s="6" t="n">
        <f aca="false">IF(1_Data_EDA!D5073="Pacific Asia",1,0)</f>
        <v>0</v>
      </c>
      <c r="P5072" s="6" t="n">
        <f aca="false">IF(1_Data_EDA!D5073="USCA",1,0)</f>
        <v>0</v>
      </c>
      <c r="Q5072" s="6" t="n">
        <f aca="false">IF(C5072&gt;MEDIAN(C$5:C$8004),1,0)</f>
        <v>0</v>
      </c>
      <c r="R5072" s="6" t="n">
        <f aca="false">IF(D5072&gt;2,1,0)</f>
        <v>1</v>
      </c>
    </row>
    <row r="5073" customFormat="false" ht="15" hidden="false" customHeight="true" outlineLevel="0" collapsed="false">
      <c r="A5073" s="6" t="n">
        <f aca="false">1_Data_EDA!O5074</f>
        <v>1</v>
      </c>
      <c r="B5073" s="6" t="n">
        <f aca="false">1_Data_EDA!H5074</f>
        <v>1</v>
      </c>
      <c r="C5073" s="7" t="n">
        <f aca="false">1_Data_EDA!I5074</f>
        <v>49.97999954</v>
      </c>
      <c r="D5073" s="6" t="n">
        <f aca="false">1_Data_EDA!J5074</f>
        <v>1</v>
      </c>
      <c r="E5073" s="7" t="n">
        <f aca="false">1_Data_EDA!K5074</f>
        <v>49.97999954</v>
      </c>
      <c r="F5073" s="7" t="n">
        <f aca="false">1_Data_EDA!L5074</f>
        <v>1.5</v>
      </c>
      <c r="G5073" s="8" t="n">
        <f aca="false">1_Data_EDA!M5074</f>
        <v>0.029999999</v>
      </c>
      <c r="H5073" s="6" t="n">
        <f aca="false">IF(1_Data_EDA!B5074="First Class",1,0)</f>
        <v>1</v>
      </c>
      <c r="I5073" s="6" t="n">
        <f aca="false">IF(1_Data_EDA!B5074="Second Class",1,0)</f>
        <v>0</v>
      </c>
      <c r="J5073" s="6" t="n">
        <f aca="false">IF(1_Data_EDA!B5074="Same Day",1,0)</f>
        <v>0</v>
      </c>
      <c r="K5073" s="6" t="n">
        <f aca="false">IF(1_Data_EDA!C5074="Corporate",1,0)</f>
        <v>1</v>
      </c>
      <c r="L5073" s="6" t="n">
        <f aca="false">IF(1_Data_EDA!C5074="Home Office",1,0)</f>
        <v>0</v>
      </c>
      <c r="M5073" s="6" t="n">
        <f aca="false">IF(1_Data_EDA!D5074="Europe",1,0)</f>
        <v>0</v>
      </c>
      <c r="N5073" s="6" t="n">
        <f aca="false">IF(1_Data_EDA!D5074="LATAM",1,0)</f>
        <v>0</v>
      </c>
      <c r="O5073" s="6" t="n">
        <f aca="false">IF(1_Data_EDA!D5074="Pacific Asia",1,0)</f>
        <v>1</v>
      </c>
      <c r="P5073" s="6" t="n">
        <f aca="false">IF(1_Data_EDA!D5074="USCA",1,0)</f>
        <v>0</v>
      </c>
      <c r="Q5073" s="6" t="n">
        <f aca="false">IF(C5073&gt;MEDIAN(C$5:C$8004),1,0)</f>
        <v>0</v>
      </c>
      <c r="R5073" s="6" t="n">
        <f aca="false">IF(D5073&gt;2,1,0)</f>
        <v>0</v>
      </c>
    </row>
    <row r="5074" customFormat="false" ht="15" hidden="false" customHeight="true" outlineLevel="0" collapsed="false">
      <c r="A5074" s="6" t="n">
        <f aca="false">1_Data_EDA!O5075</f>
        <v>1</v>
      </c>
      <c r="B5074" s="6" t="n">
        <f aca="false">1_Data_EDA!H5075</f>
        <v>4</v>
      </c>
      <c r="C5074" s="7" t="n">
        <f aca="false">1_Data_EDA!I5075</f>
        <v>129.9900055</v>
      </c>
      <c r="D5074" s="6" t="n">
        <f aca="false">1_Data_EDA!J5075</f>
        <v>1</v>
      </c>
      <c r="E5074" s="7" t="n">
        <f aca="false">1_Data_EDA!K5075</f>
        <v>129.9900055</v>
      </c>
      <c r="F5074" s="7" t="n">
        <f aca="false">1_Data_EDA!L5075</f>
        <v>6.5</v>
      </c>
      <c r="G5074" s="8" t="n">
        <f aca="false">1_Data_EDA!M5075</f>
        <v>0.050000001</v>
      </c>
      <c r="H5074" s="6" t="n">
        <f aca="false">IF(1_Data_EDA!B5075="First Class",1,0)</f>
        <v>0</v>
      </c>
      <c r="I5074" s="6" t="n">
        <f aca="false">IF(1_Data_EDA!B5075="Second Class",1,0)</f>
        <v>0</v>
      </c>
      <c r="J5074" s="6" t="n">
        <f aca="false">IF(1_Data_EDA!B5075="Same Day",1,0)</f>
        <v>0</v>
      </c>
      <c r="K5074" s="6" t="n">
        <f aca="false">IF(1_Data_EDA!C5075="Corporate",1,0)</f>
        <v>0</v>
      </c>
      <c r="L5074" s="6" t="n">
        <f aca="false">IF(1_Data_EDA!C5075="Home Office",1,0)</f>
        <v>0</v>
      </c>
      <c r="M5074" s="6" t="n">
        <f aca="false">IF(1_Data_EDA!D5075="Europe",1,0)</f>
        <v>0</v>
      </c>
      <c r="N5074" s="6" t="n">
        <f aca="false">IF(1_Data_EDA!D5075="LATAM",1,0)</f>
        <v>0</v>
      </c>
      <c r="O5074" s="6" t="n">
        <f aca="false">IF(1_Data_EDA!D5075="Pacific Asia",1,0)</f>
        <v>1</v>
      </c>
      <c r="P5074" s="6" t="n">
        <f aca="false">IF(1_Data_EDA!D5075="USCA",1,0)</f>
        <v>0</v>
      </c>
      <c r="Q5074" s="6" t="n">
        <f aca="false">IF(C5074&gt;MEDIAN(C$5:C$8004),1,0)</f>
        <v>1</v>
      </c>
      <c r="R5074" s="6" t="n">
        <f aca="false">IF(D5074&gt;2,1,0)</f>
        <v>0</v>
      </c>
    </row>
    <row r="5075" customFormat="false" ht="15" hidden="false" customHeight="true" outlineLevel="0" collapsed="false">
      <c r="A5075" s="6" t="n">
        <f aca="false">1_Data_EDA!O5076</f>
        <v>0</v>
      </c>
      <c r="B5075" s="6" t="n">
        <f aca="false">1_Data_EDA!H5076</f>
        <v>4</v>
      </c>
      <c r="C5075" s="7" t="n">
        <f aca="false">1_Data_EDA!I5076</f>
        <v>59.99000168</v>
      </c>
      <c r="D5075" s="6" t="n">
        <f aca="false">1_Data_EDA!J5076</f>
        <v>2</v>
      </c>
      <c r="E5075" s="7" t="n">
        <f aca="false">1_Data_EDA!K5076</f>
        <v>119.9800034</v>
      </c>
      <c r="F5075" s="7" t="n">
        <f aca="false">1_Data_EDA!L5076</f>
        <v>21.60000038</v>
      </c>
      <c r="G5075" s="8" t="n">
        <f aca="false">1_Data_EDA!M5076</f>
        <v>0.180000007</v>
      </c>
      <c r="H5075" s="6" t="n">
        <f aca="false">IF(1_Data_EDA!B5076="First Class",1,0)</f>
        <v>0</v>
      </c>
      <c r="I5075" s="6" t="n">
        <f aca="false">IF(1_Data_EDA!B5076="Second Class",1,0)</f>
        <v>0</v>
      </c>
      <c r="J5075" s="6" t="n">
        <f aca="false">IF(1_Data_EDA!B5076="Same Day",1,0)</f>
        <v>0</v>
      </c>
      <c r="K5075" s="6" t="n">
        <f aca="false">IF(1_Data_EDA!C5076="Corporate",1,0)</f>
        <v>0</v>
      </c>
      <c r="L5075" s="6" t="n">
        <f aca="false">IF(1_Data_EDA!C5076="Home Office",1,0)</f>
        <v>0</v>
      </c>
      <c r="M5075" s="6" t="n">
        <f aca="false">IF(1_Data_EDA!D5076="Europe",1,0)</f>
        <v>1</v>
      </c>
      <c r="N5075" s="6" t="n">
        <f aca="false">IF(1_Data_EDA!D5076="LATAM",1,0)</f>
        <v>0</v>
      </c>
      <c r="O5075" s="6" t="n">
        <f aca="false">IF(1_Data_EDA!D5076="Pacific Asia",1,0)</f>
        <v>0</v>
      </c>
      <c r="P5075" s="6" t="n">
        <f aca="false">IF(1_Data_EDA!D5076="USCA",1,0)</f>
        <v>0</v>
      </c>
      <c r="Q5075" s="6" t="n">
        <f aca="false">IF(C5075&gt;MEDIAN(C$5:C$8004),1,0)</f>
        <v>0</v>
      </c>
      <c r="R5075" s="6" t="n">
        <f aca="false">IF(D5075&gt;2,1,0)</f>
        <v>0</v>
      </c>
    </row>
    <row r="5076" customFormat="false" ht="15" hidden="false" customHeight="true" outlineLevel="0" collapsed="false">
      <c r="A5076" s="6" t="n">
        <f aca="false">1_Data_EDA!O5077</f>
        <v>1</v>
      </c>
      <c r="B5076" s="6" t="n">
        <f aca="false">1_Data_EDA!H5077</f>
        <v>4</v>
      </c>
      <c r="C5076" s="7" t="n">
        <f aca="false">1_Data_EDA!I5077</f>
        <v>31.98999977</v>
      </c>
      <c r="D5076" s="6" t="n">
        <f aca="false">1_Data_EDA!J5077</f>
        <v>2</v>
      </c>
      <c r="E5076" s="7" t="n">
        <f aca="false">1_Data_EDA!K5077</f>
        <v>63.97999954</v>
      </c>
      <c r="F5076" s="7" t="n">
        <f aca="false">1_Data_EDA!L5077</f>
        <v>12.80000019</v>
      </c>
      <c r="G5076" s="8" t="n">
        <f aca="false">1_Data_EDA!M5077</f>
        <v>0.200000003</v>
      </c>
      <c r="H5076" s="6" t="n">
        <f aca="false">IF(1_Data_EDA!B5077="First Class",1,0)</f>
        <v>0</v>
      </c>
      <c r="I5076" s="6" t="n">
        <f aca="false">IF(1_Data_EDA!B5077="Second Class",1,0)</f>
        <v>0</v>
      </c>
      <c r="J5076" s="6" t="n">
        <f aca="false">IF(1_Data_EDA!B5077="Same Day",1,0)</f>
        <v>0</v>
      </c>
      <c r="K5076" s="6" t="n">
        <f aca="false">IF(1_Data_EDA!C5077="Corporate",1,0)</f>
        <v>1</v>
      </c>
      <c r="L5076" s="6" t="n">
        <f aca="false">IF(1_Data_EDA!C5077="Home Office",1,0)</f>
        <v>0</v>
      </c>
      <c r="M5076" s="6" t="n">
        <f aca="false">IF(1_Data_EDA!D5077="Europe",1,0)</f>
        <v>0</v>
      </c>
      <c r="N5076" s="6" t="n">
        <f aca="false">IF(1_Data_EDA!D5077="LATAM",1,0)</f>
        <v>0</v>
      </c>
      <c r="O5076" s="6" t="n">
        <f aca="false">IF(1_Data_EDA!D5077="Pacific Asia",1,0)</f>
        <v>0</v>
      </c>
      <c r="P5076" s="6" t="n">
        <f aca="false">IF(1_Data_EDA!D5077="USCA",1,0)</f>
        <v>1</v>
      </c>
      <c r="Q5076" s="6" t="n">
        <f aca="false">IF(C5076&gt;MEDIAN(C$5:C$8004),1,0)</f>
        <v>0</v>
      </c>
      <c r="R5076" s="6" t="n">
        <f aca="false">IF(D5076&gt;2,1,0)</f>
        <v>0</v>
      </c>
    </row>
    <row r="5077" customFormat="false" ht="15" hidden="false" customHeight="true" outlineLevel="0" collapsed="false">
      <c r="A5077" s="6" t="n">
        <f aca="false">1_Data_EDA!O5078</f>
        <v>0</v>
      </c>
      <c r="B5077" s="6" t="n">
        <f aca="false">1_Data_EDA!H5078</f>
        <v>4</v>
      </c>
      <c r="C5077" s="7" t="n">
        <f aca="false">1_Data_EDA!I5078</f>
        <v>59.99000168</v>
      </c>
      <c r="D5077" s="6" t="n">
        <f aca="false">1_Data_EDA!J5078</f>
        <v>4</v>
      </c>
      <c r="E5077" s="7" t="n">
        <f aca="false">1_Data_EDA!K5078</f>
        <v>239.9600067</v>
      </c>
      <c r="F5077" s="7" t="n">
        <f aca="false">1_Data_EDA!L5078</f>
        <v>43.18999863</v>
      </c>
      <c r="G5077" s="8" t="n">
        <f aca="false">1_Data_EDA!M5078</f>
        <v>0.180000007</v>
      </c>
      <c r="H5077" s="6" t="n">
        <f aca="false">IF(1_Data_EDA!B5078="First Class",1,0)</f>
        <v>0</v>
      </c>
      <c r="I5077" s="6" t="n">
        <f aca="false">IF(1_Data_EDA!B5078="Second Class",1,0)</f>
        <v>0</v>
      </c>
      <c r="J5077" s="6" t="n">
        <f aca="false">IF(1_Data_EDA!B5078="Same Day",1,0)</f>
        <v>0</v>
      </c>
      <c r="K5077" s="6" t="n">
        <f aca="false">IF(1_Data_EDA!C5078="Corporate",1,0)</f>
        <v>0</v>
      </c>
      <c r="L5077" s="6" t="n">
        <f aca="false">IF(1_Data_EDA!C5078="Home Office",1,0)</f>
        <v>0</v>
      </c>
      <c r="M5077" s="6" t="n">
        <f aca="false">IF(1_Data_EDA!D5078="Europe",1,0)</f>
        <v>0</v>
      </c>
      <c r="N5077" s="6" t="n">
        <f aca="false">IF(1_Data_EDA!D5078="LATAM",1,0)</f>
        <v>0</v>
      </c>
      <c r="O5077" s="6" t="n">
        <f aca="false">IF(1_Data_EDA!D5078="Pacific Asia",1,0)</f>
        <v>0</v>
      </c>
      <c r="P5077" s="6" t="n">
        <f aca="false">IF(1_Data_EDA!D5078="USCA",1,0)</f>
        <v>0</v>
      </c>
      <c r="Q5077" s="6" t="n">
        <f aca="false">IF(C5077&gt;MEDIAN(C$5:C$8004),1,0)</f>
        <v>0</v>
      </c>
      <c r="R5077" s="6" t="n">
        <f aca="false">IF(D5077&gt;2,1,0)</f>
        <v>1</v>
      </c>
    </row>
    <row r="5078" customFormat="false" ht="15" hidden="false" customHeight="true" outlineLevel="0" collapsed="false">
      <c r="A5078" s="6" t="n">
        <f aca="false">1_Data_EDA!O5079</f>
        <v>0</v>
      </c>
      <c r="B5078" s="6" t="n">
        <f aca="false">1_Data_EDA!H5079</f>
        <v>4</v>
      </c>
      <c r="C5078" s="7" t="n">
        <f aca="false">1_Data_EDA!I5079</f>
        <v>39.99000168</v>
      </c>
      <c r="D5078" s="6" t="n">
        <f aca="false">1_Data_EDA!J5079</f>
        <v>2</v>
      </c>
      <c r="E5078" s="7" t="n">
        <f aca="false">1_Data_EDA!K5079</f>
        <v>79.98000336</v>
      </c>
      <c r="F5078" s="7" t="n">
        <f aca="false">1_Data_EDA!L5079</f>
        <v>0.800000012</v>
      </c>
      <c r="G5078" s="8" t="n">
        <f aca="false">1_Data_EDA!M5079</f>
        <v>0.01</v>
      </c>
      <c r="H5078" s="6" t="n">
        <f aca="false">IF(1_Data_EDA!B5079="First Class",1,0)</f>
        <v>0</v>
      </c>
      <c r="I5078" s="6" t="n">
        <f aca="false">IF(1_Data_EDA!B5079="Second Class",1,0)</f>
        <v>0</v>
      </c>
      <c r="J5078" s="6" t="n">
        <f aca="false">IF(1_Data_EDA!B5079="Same Day",1,0)</f>
        <v>0</v>
      </c>
      <c r="K5078" s="6" t="n">
        <f aca="false">IF(1_Data_EDA!C5079="Corporate",1,0)</f>
        <v>1</v>
      </c>
      <c r="L5078" s="6" t="n">
        <f aca="false">IF(1_Data_EDA!C5079="Home Office",1,0)</f>
        <v>0</v>
      </c>
      <c r="M5078" s="6" t="n">
        <f aca="false">IF(1_Data_EDA!D5079="Europe",1,0)</f>
        <v>1</v>
      </c>
      <c r="N5078" s="6" t="n">
        <f aca="false">IF(1_Data_EDA!D5079="LATAM",1,0)</f>
        <v>0</v>
      </c>
      <c r="O5078" s="6" t="n">
        <f aca="false">IF(1_Data_EDA!D5079="Pacific Asia",1,0)</f>
        <v>0</v>
      </c>
      <c r="P5078" s="6" t="n">
        <f aca="false">IF(1_Data_EDA!D5079="USCA",1,0)</f>
        <v>0</v>
      </c>
      <c r="Q5078" s="6" t="n">
        <f aca="false">IF(C5078&gt;MEDIAN(C$5:C$8004),1,0)</f>
        <v>0</v>
      </c>
      <c r="R5078" s="6" t="n">
        <f aca="false">IF(D5078&gt;2,1,0)</f>
        <v>0</v>
      </c>
    </row>
    <row r="5079" customFormat="false" ht="15" hidden="false" customHeight="true" outlineLevel="0" collapsed="false">
      <c r="A5079" s="6" t="n">
        <f aca="false">1_Data_EDA!O5080</f>
        <v>0</v>
      </c>
      <c r="B5079" s="6" t="n">
        <f aca="false">1_Data_EDA!H5080</f>
        <v>4</v>
      </c>
      <c r="C5079" s="7" t="n">
        <f aca="false">1_Data_EDA!I5080</f>
        <v>299.980011</v>
      </c>
      <c r="D5079" s="6" t="n">
        <f aca="false">1_Data_EDA!J5080</f>
        <v>1</v>
      </c>
      <c r="E5079" s="7" t="n">
        <f aca="false">1_Data_EDA!K5080</f>
        <v>299.980011</v>
      </c>
      <c r="F5079" s="7" t="n">
        <f aca="false">1_Data_EDA!L5080</f>
        <v>54</v>
      </c>
      <c r="G5079" s="8" t="n">
        <f aca="false">1_Data_EDA!M5080</f>
        <v>0.180000007</v>
      </c>
      <c r="H5079" s="6" t="n">
        <f aca="false">IF(1_Data_EDA!B5080="First Class",1,0)</f>
        <v>0</v>
      </c>
      <c r="I5079" s="6" t="n">
        <f aca="false">IF(1_Data_EDA!B5080="Second Class",1,0)</f>
        <v>0</v>
      </c>
      <c r="J5079" s="6" t="n">
        <f aca="false">IF(1_Data_EDA!B5080="Same Day",1,0)</f>
        <v>0</v>
      </c>
      <c r="K5079" s="6" t="n">
        <f aca="false">IF(1_Data_EDA!C5080="Corporate",1,0)</f>
        <v>0</v>
      </c>
      <c r="L5079" s="6" t="n">
        <f aca="false">IF(1_Data_EDA!C5080="Home Office",1,0)</f>
        <v>0</v>
      </c>
      <c r="M5079" s="6" t="n">
        <f aca="false">IF(1_Data_EDA!D5080="Europe",1,0)</f>
        <v>0</v>
      </c>
      <c r="N5079" s="6" t="n">
        <f aca="false">IF(1_Data_EDA!D5080="LATAM",1,0)</f>
        <v>0</v>
      </c>
      <c r="O5079" s="6" t="n">
        <f aca="false">IF(1_Data_EDA!D5080="Pacific Asia",1,0)</f>
        <v>0</v>
      </c>
      <c r="P5079" s="6" t="n">
        <f aca="false">IF(1_Data_EDA!D5080="USCA",1,0)</f>
        <v>1</v>
      </c>
      <c r="Q5079" s="6" t="n">
        <f aca="false">IF(C5079&gt;MEDIAN(C$5:C$8004),1,0)</f>
        <v>1</v>
      </c>
      <c r="R5079" s="6" t="n">
        <f aca="false">IF(D5079&gt;2,1,0)</f>
        <v>0</v>
      </c>
    </row>
    <row r="5080" customFormat="false" ht="15" hidden="false" customHeight="true" outlineLevel="0" collapsed="false">
      <c r="A5080" s="6" t="n">
        <f aca="false">1_Data_EDA!O5081</f>
        <v>0</v>
      </c>
      <c r="B5080" s="6" t="n">
        <f aca="false">1_Data_EDA!H5081</f>
        <v>4</v>
      </c>
      <c r="C5080" s="7" t="n">
        <f aca="false">1_Data_EDA!I5081</f>
        <v>461.480011</v>
      </c>
      <c r="D5080" s="6" t="n">
        <f aca="false">1_Data_EDA!J5081</f>
        <v>1</v>
      </c>
      <c r="E5080" s="7" t="n">
        <f aca="false">1_Data_EDA!K5081</f>
        <v>461.480011</v>
      </c>
      <c r="F5080" s="7" t="n">
        <f aca="false">1_Data_EDA!L5081</f>
        <v>59.99000168</v>
      </c>
      <c r="G5080" s="8" t="n">
        <f aca="false">1_Data_EDA!M5081</f>
        <v>0.129999995</v>
      </c>
      <c r="H5080" s="6" t="n">
        <f aca="false">IF(1_Data_EDA!B5081="First Class",1,0)</f>
        <v>0</v>
      </c>
      <c r="I5080" s="6" t="n">
        <f aca="false">IF(1_Data_EDA!B5081="Second Class",1,0)</f>
        <v>0</v>
      </c>
      <c r="J5080" s="6" t="n">
        <f aca="false">IF(1_Data_EDA!B5081="Same Day",1,0)</f>
        <v>0</v>
      </c>
      <c r="K5080" s="6" t="n">
        <f aca="false">IF(1_Data_EDA!C5081="Corporate",1,0)</f>
        <v>1</v>
      </c>
      <c r="L5080" s="6" t="n">
        <f aca="false">IF(1_Data_EDA!C5081="Home Office",1,0)</f>
        <v>0</v>
      </c>
      <c r="M5080" s="6" t="n">
        <f aca="false">IF(1_Data_EDA!D5081="Europe",1,0)</f>
        <v>0</v>
      </c>
      <c r="N5080" s="6" t="n">
        <f aca="false">IF(1_Data_EDA!D5081="LATAM",1,0)</f>
        <v>0</v>
      </c>
      <c r="O5080" s="6" t="n">
        <f aca="false">IF(1_Data_EDA!D5081="Pacific Asia",1,0)</f>
        <v>1</v>
      </c>
      <c r="P5080" s="6" t="n">
        <f aca="false">IF(1_Data_EDA!D5081="USCA",1,0)</f>
        <v>0</v>
      </c>
      <c r="Q5080" s="6" t="n">
        <f aca="false">IF(C5080&gt;MEDIAN(C$5:C$8004),1,0)</f>
        <v>1</v>
      </c>
      <c r="R5080" s="6" t="n">
        <f aca="false">IF(D5080&gt;2,1,0)</f>
        <v>0</v>
      </c>
    </row>
    <row r="5081" customFormat="false" ht="15" hidden="false" customHeight="true" outlineLevel="0" collapsed="false">
      <c r="A5081" s="6" t="n">
        <f aca="false">1_Data_EDA!O5082</f>
        <v>1</v>
      </c>
      <c r="B5081" s="6" t="n">
        <f aca="false">1_Data_EDA!H5082</f>
        <v>1</v>
      </c>
      <c r="C5081" s="7" t="n">
        <f aca="false">1_Data_EDA!I5082</f>
        <v>399.980011</v>
      </c>
      <c r="D5081" s="6" t="n">
        <f aca="false">1_Data_EDA!J5082</f>
        <v>1</v>
      </c>
      <c r="E5081" s="7" t="n">
        <f aca="false">1_Data_EDA!K5082</f>
        <v>399.980011</v>
      </c>
      <c r="F5081" s="7" t="n">
        <f aca="false">1_Data_EDA!L5082</f>
        <v>80</v>
      </c>
      <c r="G5081" s="8" t="n">
        <f aca="false">1_Data_EDA!M5082</f>
        <v>0.200000003</v>
      </c>
      <c r="H5081" s="6" t="n">
        <f aca="false">IF(1_Data_EDA!B5082="First Class",1,0)</f>
        <v>1</v>
      </c>
      <c r="I5081" s="6" t="n">
        <f aca="false">IF(1_Data_EDA!B5082="Second Class",1,0)</f>
        <v>0</v>
      </c>
      <c r="J5081" s="6" t="n">
        <f aca="false">IF(1_Data_EDA!B5082="Same Day",1,0)</f>
        <v>0</v>
      </c>
      <c r="K5081" s="6" t="n">
        <f aca="false">IF(1_Data_EDA!C5082="Corporate",1,0)</f>
        <v>0</v>
      </c>
      <c r="L5081" s="6" t="n">
        <f aca="false">IF(1_Data_EDA!C5082="Home Office",1,0)</f>
        <v>0</v>
      </c>
      <c r="M5081" s="6" t="n">
        <f aca="false">IF(1_Data_EDA!D5082="Europe",1,0)</f>
        <v>0</v>
      </c>
      <c r="N5081" s="6" t="n">
        <f aca="false">IF(1_Data_EDA!D5082="LATAM",1,0)</f>
        <v>1</v>
      </c>
      <c r="O5081" s="6" t="n">
        <f aca="false">IF(1_Data_EDA!D5082="Pacific Asia",1,0)</f>
        <v>0</v>
      </c>
      <c r="P5081" s="6" t="n">
        <f aca="false">IF(1_Data_EDA!D5082="USCA",1,0)</f>
        <v>0</v>
      </c>
      <c r="Q5081" s="6" t="n">
        <f aca="false">IF(C5081&gt;MEDIAN(C$5:C$8004),1,0)</f>
        <v>1</v>
      </c>
      <c r="R5081" s="6" t="n">
        <f aca="false">IF(D5081&gt;2,1,0)</f>
        <v>0</v>
      </c>
    </row>
    <row r="5082" customFormat="false" ht="15" hidden="false" customHeight="true" outlineLevel="0" collapsed="false">
      <c r="A5082" s="6" t="n">
        <f aca="false">1_Data_EDA!O5083</f>
        <v>1</v>
      </c>
      <c r="B5082" s="6" t="n">
        <f aca="false">1_Data_EDA!H5083</f>
        <v>2</v>
      </c>
      <c r="C5082" s="7" t="n">
        <f aca="false">1_Data_EDA!I5083</f>
        <v>30</v>
      </c>
      <c r="D5082" s="6" t="n">
        <f aca="false">1_Data_EDA!J5083</f>
        <v>5</v>
      </c>
      <c r="E5082" s="7" t="n">
        <f aca="false">1_Data_EDA!K5083</f>
        <v>150</v>
      </c>
      <c r="F5082" s="7" t="n">
        <f aca="false">1_Data_EDA!L5083</f>
        <v>6</v>
      </c>
      <c r="G5082" s="8" t="n">
        <f aca="false">1_Data_EDA!M5083</f>
        <v>0.039999999</v>
      </c>
      <c r="H5082" s="6" t="n">
        <f aca="false">IF(1_Data_EDA!B5083="First Class",1,0)</f>
        <v>0</v>
      </c>
      <c r="I5082" s="6" t="n">
        <f aca="false">IF(1_Data_EDA!B5083="Second Class",1,0)</f>
        <v>1</v>
      </c>
      <c r="J5082" s="6" t="n">
        <f aca="false">IF(1_Data_EDA!B5083="Same Day",1,0)</f>
        <v>0</v>
      </c>
      <c r="K5082" s="6" t="n">
        <f aca="false">IF(1_Data_EDA!C5083="Corporate",1,0)</f>
        <v>0</v>
      </c>
      <c r="L5082" s="6" t="n">
        <f aca="false">IF(1_Data_EDA!C5083="Home Office",1,0)</f>
        <v>0</v>
      </c>
      <c r="M5082" s="6" t="n">
        <f aca="false">IF(1_Data_EDA!D5083="Europe",1,0)</f>
        <v>0</v>
      </c>
      <c r="N5082" s="6" t="n">
        <f aca="false">IF(1_Data_EDA!D5083="LATAM",1,0)</f>
        <v>0</v>
      </c>
      <c r="O5082" s="6" t="n">
        <f aca="false">IF(1_Data_EDA!D5083="Pacific Asia",1,0)</f>
        <v>0</v>
      </c>
      <c r="P5082" s="6" t="n">
        <f aca="false">IF(1_Data_EDA!D5083="USCA",1,0)</f>
        <v>1</v>
      </c>
      <c r="Q5082" s="6" t="n">
        <f aca="false">IF(C5082&gt;MEDIAN(C$5:C$8004),1,0)</f>
        <v>0</v>
      </c>
      <c r="R5082" s="6" t="n">
        <f aca="false">IF(D5082&gt;2,1,0)</f>
        <v>1</v>
      </c>
    </row>
    <row r="5083" customFormat="false" ht="15" hidden="false" customHeight="true" outlineLevel="0" collapsed="false">
      <c r="A5083" s="6" t="n">
        <f aca="false">1_Data_EDA!O5084</f>
        <v>1</v>
      </c>
      <c r="B5083" s="6" t="n">
        <f aca="false">1_Data_EDA!H5084</f>
        <v>2</v>
      </c>
      <c r="C5083" s="7" t="n">
        <f aca="false">1_Data_EDA!I5084</f>
        <v>399.980011</v>
      </c>
      <c r="D5083" s="6" t="n">
        <f aca="false">1_Data_EDA!J5084</f>
        <v>1</v>
      </c>
      <c r="E5083" s="7" t="n">
        <f aca="false">1_Data_EDA!K5084</f>
        <v>399.980011</v>
      </c>
      <c r="F5083" s="7" t="n">
        <f aca="false">1_Data_EDA!L5084</f>
        <v>72</v>
      </c>
      <c r="G5083" s="8" t="n">
        <f aca="false">1_Data_EDA!M5084</f>
        <v>0.180000007</v>
      </c>
      <c r="H5083" s="6" t="n">
        <f aca="false">IF(1_Data_EDA!B5084="First Class",1,0)</f>
        <v>0</v>
      </c>
      <c r="I5083" s="6" t="n">
        <f aca="false">IF(1_Data_EDA!B5084="Second Class",1,0)</f>
        <v>1</v>
      </c>
      <c r="J5083" s="6" t="n">
        <f aca="false">IF(1_Data_EDA!B5084="Same Day",1,0)</f>
        <v>0</v>
      </c>
      <c r="K5083" s="6" t="n">
        <f aca="false">IF(1_Data_EDA!C5084="Corporate",1,0)</f>
        <v>1</v>
      </c>
      <c r="L5083" s="6" t="n">
        <f aca="false">IF(1_Data_EDA!C5084="Home Office",1,0)</f>
        <v>0</v>
      </c>
      <c r="M5083" s="6" t="n">
        <f aca="false">IF(1_Data_EDA!D5084="Europe",1,0)</f>
        <v>0</v>
      </c>
      <c r="N5083" s="6" t="n">
        <f aca="false">IF(1_Data_EDA!D5084="LATAM",1,0)</f>
        <v>1</v>
      </c>
      <c r="O5083" s="6" t="n">
        <f aca="false">IF(1_Data_EDA!D5084="Pacific Asia",1,0)</f>
        <v>0</v>
      </c>
      <c r="P5083" s="6" t="n">
        <f aca="false">IF(1_Data_EDA!D5084="USCA",1,0)</f>
        <v>0</v>
      </c>
      <c r="Q5083" s="6" t="n">
        <f aca="false">IF(C5083&gt;MEDIAN(C$5:C$8004),1,0)</f>
        <v>1</v>
      </c>
      <c r="R5083" s="6" t="n">
        <f aca="false">IF(D5083&gt;2,1,0)</f>
        <v>0</v>
      </c>
    </row>
    <row r="5084" customFormat="false" ht="15" hidden="false" customHeight="true" outlineLevel="0" collapsed="false">
      <c r="A5084" s="6" t="n">
        <f aca="false">1_Data_EDA!O5085</f>
        <v>1</v>
      </c>
      <c r="B5084" s="6" t="n">
        <f aca="false">1_Data_EDA!H5085</f>
        <v>1</v>
      </c>
      <c r="C5084" s="7" t="n">
        <f aca="false">1_Data_EDA!I5085</f>
        <v>199.9900055</v>
      </c>
      <c r="D5084" s="6" t="n">
        <f aca="false">1_Data_EDA!J5085</f>
        <v>1</v>
      </c>
      <c r="E5084" s="7" t="n">
        <f aca="false">1_Data_EDA!K5085</f>
        <v>199.9900055</v>
      </c>
      <c r="F5084" s="7" t="n">
        <f aca="false">1_Data_EDA!L5085</f>
        <v>26</v>
      </c>
      <c r="G5084" s="8" t="n">
        <f aca="false">1_Data_EDA!M5085</f>
        <v>0.129999995</v>
      </c>
      <c r="H5084" s="6" t="n">
        <f aca="false">IF(1_Data_EDA!B5085="First Class",1,0)</f>
        <v>1</v>
      </c>
      <c r="I5084" s="6" t="n">
        <f aca="false">IF(1_Data_EDA!B5085="Second Class",1,0)</f>
        <v>0</v>
      </c>
      <c r="J5084" s="6" t="n">
        <f aca="false">IF(1_Data_EDA!B5085="Same Day",1,0)</f>
        <v>0</v>
      </c>
      <c r="K5084" s="6" t="n">
        <f aca="false">IF(1_Data_EDA!C5085="Corporate",1,0)</f>
        <v>0</v>
      </c>
      <c r="L5084" s="6" t="n">
        <f aca="false">IF(1_Data_EDA!C5085="Home Office",1,0)</f>
        <v>0</v>
      </c>
      <c r="M5084" s="6" t="n">
        <f aca="false">IF(1_Data_EDA!D5085="Europe",1,0)</f>
        <v>0</v>
      </c>
      <c r="N5084" s="6" t="n">
        <f aca="false">IF(1_Data_EDA!D5085="LATAM",1,0)</f>
        <v>0</v>
      </c>
      <c r="O5084" s="6" t="n">
        <f aca="false">IF(1_Data_EDA!D5085="Pacific Asia",1,0)</f>
        <v>1</v>
      </c>
      <c r="P5084" s="6" t="n">
        <f aca="false">IF(1_Data_EDA!D5085="USCA",1,0)</f>
        <v>0</v>
      </c>
      <c r="Q5084" s="6" t="n">
        <f aca="false">IF(C5084&gt;MEDIAN(C$5:C$8004),1,0)</f>
        <v>1</v>
      </c>
      <c r="R5084" s="6" t="n">
        <f aca="false">IF(D5084&gt;2,1,0)</f>
        <v>0</v>
      </c>
    </row>
    <row r="5085" customFormat="false" ht="15" hidden="false" customHeight="true" outlineLevel="0" collapsed="false">
      <c r="A5085" s="6" t="n">
        <f aca="false">1_Data_EDA!O5086</f>
        <v>1</v>
      </c>
      <c r="B5085" s="6" t="n">
        <f aca="false">1_Data_EDA!H5086</f>
        <v>1</v>
      </c>
      <c r="C5085" s="7" t="n">
        <f aca="false">1_Data_EDA!I5086</f>
        <v>59.99000168</v>
      </c>
      <c r="D5085" s="6" t="n">
        <f aca="false">1_Data_EDA!J5086</f>
        <v>2</v>
      </c>
      <c r="E5085" s="7" t="n">
        <f aca="false">1_Data_EDA!K5086</f>
        <v>119.9800034</v>
      </c>
      <c r="F5085" s="7" t="n">
        <f aca="false">1_Data_EDA!L5086</f>
        <v>0</v>
      </c>
      <c r="G5085" s="8" t="n">
        <f aca="false">1_Data_EDA!M5086</f>
        <v>0</v>
      </c>
      <c r="H5085" s="6" t="n">
        <f aca="false">IF(1_Data_EDA!B5086="First Class",1,0)</f>
        <v>1</v>
      </c>
      <c r="I5085" s="6" t="n">
        <f aca="false">IF(1_Data_EDA!B5086="Second Class",1,0)</f>
        <v>0</v>
      </c>
      <c r="J5085" s="6" t="n">
        <f aca="false">IF(1_Data_EDA!B5086="Same Day",1,0)</f>
        <v>0</v>
      </c>
      <c r="K5085" s="6" t="n">
        <f aca="false">IF(1_Data_EDA!C5086="Corporate",1,0)</f>
        <v>0</v>
      </c>
      <c r="L5085" s="6" t="n">
        <f aca="false">IF(1_Data_EDA!C5086="Home Office",1,0)</f>
        <v>1</v>
      </c>
      <c r="M5085" s="6" t="n">
        <f aca="false">IF(1_Data_EDA!D5086="Europe",1,0)</f>
        <v>1</v>
      </c>
      <c r="N5085" s="6" t="n">
        <f aca="false">IF(1_Data_EDA!D5086="LATAM",1,0)</f>
        <v>0</v>
      </c>
      <c r="O5085" s="6" t="n">
        <f aca="false">IF(1_Data_EDA!D5086="Pacific Asia",1,0)</f>
        <v>0</v>
      </c>
      <c r="P5085" s="6" t="n">
        <f aca="false">IF(1_Data_EDA!D5086="USCA",1,0)</f>
        <v>0</v>
      </c>
      <c r="Q5085" s="6" t="n">
        <f aca="false">IF(C5085&gt;MEDIAN(C$5:C$8004),1,0)</f>
        <v>0</v>
      </c>
      <c r="R5085" s="6" t="n">
        <f aca="false">IF(D5085&gt;2,1,0)</f>
        <v>0</v>
      </c>
    </row>
    <row r="5086" customFormat="false" ht="15" hidden="false" customHeight="true" outlineLevel="0" collapsed="false">
      <c r="A5086" s="6" t="n">
        <f aca="false">1_Data_EDA!O5087</f>
        <v>1</v>
      </c>
      <c r="B5086" s="6" t="n">
        <f aca="false">1_Data_EDA!H5087</f>
        <v>2</v>
      </c>
      <c r="C5086" s="7" t="n">
        <f aca="false">1_Data_EDA!I5087</f>
        <v>129.9900055</v>
      </c>
      <c r="D5086" s="6" t="n">
        <f aca="false">1_Data_EDA!J5087</f>
        <v>1</v>
      </c>
      <c r="E5086" s="7" t="n">
        <f aca="false">1_Data_EDA!K5087</f>
        <v>129.9900055</v>
      </c>
      <c r="F5086" s="7" t="n">
        <f aca="false">1_Data_EDA!L5087</f>
        <v>16.89999962</v>
      </c>
      <c r="G5086" s="8" t="n">
        <f aca="false">1_Data_EDA!M5087</f>
        <v>0.129999995</v>
      </c>
      <c r="H5086" s="6" t="n">
        <f aca="false">IF(1_Data_EDA!B5087="First Class",1,0)</f>
        <v>0</v>
      </c>
      <c r="I5086" s="6" t="n">
        <f aca="false">IF(1_Data_EDA!B5087="Second Class",1,0)</f>
        <v>1</v>
      </c>
      <c r="J5086" s="6" t="n">
        <f aca="false">IF(1_Data_EDA!B5087="Same Day",1,0)</f>
        <v>0</v>
      </c>
      <c r="K5086" s="6" t="n">
        <f aca="false">IF(1_Data_EDA!C5087="Corporate",1,0)</f>
        <v>1</v>
      </c>
      <c r="L5086" s="6" t="n">
        <f aca="false">IF(1_Data_EDA!C5087="Home Office",1,0)</f>
        <v>0</v>
      </c>
      <c r="M5086" s="6" t="n">
        <f aca="false">IF(1_Data_EDA!D5087="Europe",1,0)</f>
        <v>1</v>
      </c>
      <c r="N5086" s="6" t="n">
        <f aca="false">IF(1_Data_EDA!D5087="LATAM",1,0)</f>
        <v>0</v>
      </c>
      <c r="O5086" s="6" t="n">
        <f aca="false">IF(1_Data_EDA!D5087="Pacific Asia",1,0)</f>
        <v>0</v>
      </c>
      <c r="P5086" s="6" t="n">
        <f aca="false">IF(1_Data_EDA!D5087="USCA",1,0)</f>
        <v>0</v>
      </c>
      <c r="Q5086" s="6" t="n">
        <f aca="false">IF(C5086&gt;MEDIAN(C$5:C$8004),1,0)</f>
        <v>1</v>
      </c>
      <c r="R5086" s="6" t="n">
        <f aca="false">IF(D5086&gt;2,1,0)</f>
        <v>0</v>
      </c>
    </row>
    <row r="5087" customFormat="false" ht="15" hidden="false" customHeight="true" outlineLevel="0" collapsed="false">
      <c r="A5087" s="6" t="n">
        <f aca="false">1_Data_EDA!O5088</f>
        <v>1</v>
      </c>
      <c r="B5087" s="6" t="n">
        <f aca="false">1_Data_EDA!H5088</f>
        <v>2</v>
      </c>
      <c r="C5087" s="7" t="n">
        <f aca="false">1_Data_EDA!I5088</f>
        <v>299.980011</v>
      </c>
      <c r="D5087" s="6" t="n">
        <f aca="false">1_Data_EDA!J5088</f>
        <v>1</v>
      </c>
      <c r="E5087" s="7" t="n">
        <f aca="false">1_Data_EDA!K5088</f>
        <v>299.980011</v>
      </c>
      <c r="F5087" s="7" t="n">
        <f aca="false">1_Data_EDA!L5088</f>
        <v>60</v>
      </c>
      <c r="G5087" s="8" t="n">
        <f aca="false">1_Data_EDA!M5088</f>
        <v>0.200000003</v>
      </c>
      <c r="H5087" s="6" t="n">
        <f aca="false">IF(1_Data_EDA!B5088="First Class",1,0)</f>
        <v>0</v>
      </c>
      <c r="I5087" s="6" t="n">
        <f aca="false">IF(1_Data_EDA!B5088="Second Class",1,0)</f>
        <v>1</v>
      </c>
      <c r="J5087" s="6" t="n">
        <f aca="false">IF(1_Data_EDA!B5088="Same Day",1,0)</f>
        <v>0</v>
      </c>
      <c r="K5087" s="6" t="n">
        <f aca="false">IF(1_Data_EDA!C5088="Corporate",1,0)</f>
        <v>0</v>
      </c>
      <c r="L5087" s="6" t="n">
        <f aca="false">IF(1_Data_EDA!C5088="Home Office",1,0)</f>
        <v>0</v>
      </c>
      <c r="M5087" s="6" t="n">
        <f aca="false">IF(1_Data_EDA!D5088="Europe",1,0)</f>
        <v>0</v>
      </c>
      <c r="N5087" s="6" t="n">
        <f aca="false">IF(1_Data_EDA!D5088="LATAM",1,0)</f>
        <v>1</v>
      </c>
      <c r="O5087" s="6" t="n">
        <f aca="false">IF(1_Data_EDA!D5088="Pacific Asia",1,0)</f>
        <v>0</v>
      </c>
      <c r="P5087" s="6" t="n">
        <f aca="false">IF(1_Data_EDA!D5088="USCA",1,0)</f>
        <v>0</v>
      </c>
      <c r="Q5087" s="6" t="n">
        <f aca="false">IF(C5087&gt;MEDIAN(C$5:C$8004),1,0)</f>
        <v>1</v>
      </c>
      <c r="R5087" s="6" t="n">
        <f aca="false">IF(D5087&gt;2,1,0)</f>
        <v>0</v>
      </c>
    </row>
    <row r="5088" customFormat="false" ht="15" hidden="false" customHeight="true" outlineLevel="0" collapsed="false">
      <c r="A5088" s="6" t="n">
        <f aca="false">1_Data_EDA!O5089</f>
        <v>0</v>
      </c>
      <c r="B5088" s="6" t="n">
        <f aca="false">1_Data_EDA!H5089</f>
        <v>4</v>
      </c>
      <c r="C5088" s="7" t="n">
        <f aca="false">1_Data_EDA!I5089</f>
        <v>129.9900055</v>
      </c>
      <c r="D5088" s="6" t="n">
        <f aca="false">1_Data_EDA!J5089</f>
        <v>1</v>
      </c>
      <c r="E5088" s="7" t="n">
        <f aca="false">1_Data_EDA!K5089</f>
        <v>129.9900055</v>
      </c>
      <c r="F5088" s="7" t="n">
        <f aca="false">1_Data_EDA!L5089</f>
        <v>26</v>
      </c>
      <c r="G5088" s="8" t="n">
        <f aca="false">1_Data_EDA!M5089</f>
        <v>0.200000003</v>
      </c>
      <c r="H5088" s="6" t="n">
        <f aca="false">IF(1_Data_EDA!B5089="First Class",1,0)</f>
        <v>0</v>
      </c>
      <c r="I5088" s="6" t="n">
        <f aca="false">IF(1_Data_EDA!B5089="Second Class",1,0)</f>
        <v>0</v>
      </c>
      <c r="J5088" s="6" t="n">
        <f aca="false">IF(1_Data_EDA!B5089="Same Day",1,0)</f>
        <v>0</v>
      </c>
      <c r="K5088" s="6" t="n">
        <f aca="false">IF(1_Data_EDA!C5089="Corporate",1,0)</f>
        <v>0</v>
      </c>
      <c r="L5088" s="6" t="n">
        <f aca="false">IF(1_Data_EDA!C5089="Home Office",1,0)</f>
        <v>1</v>
      </c>
      <c r="M5088" s="6" t="n">
        <f aca="false">IF(1_Data_EDA!D5089="Europe",1,0)</f>
        <v>0</v>
      </c>
      <c r="N5088" s="6" t="n">
        <f aca="false">IF(1_Data_EDA!D5089="LATAM",1,0)</f>
        <v>0</v>
      </c>
      <c r="O5088" s="6" t="n">
        <f aca="false">IF(1_Data_EDA!D5089="Pacific Asia",1,0)</f>
        <v>1</v>
      </c>
      <c r="P5088" s="6" t="n">
        <f aca="false">IF(1_Data_EDA!D5089="USCA",1,0)</f>
        <v>0</v>
      </c>
      <c r="Q5088" s="6" t="n">
        <f aca="false">IF(C5088&gt;MEDIAN(C$5:C$8004),1,0)</f>
        <v>1</v>
      </c>
      <c r="R5088" s="6" t="n">
        <f aca="false">IF(D5088&gt;2,1,0)</f>
        <v>0</v>
      </c>
    </row>
    <row r="5089" customFormat="false" ht="15" hidden="false" customHeight="true" outlineLevel="0" collapsed="false">
      <c r="A5089" s="6" t="n">
        <f aca="false">1_Data_EDA!O5090</f>
        <v>1</v>
      </c>
      <c r="B5089" s="6" t="n">
        <f aca="false">1_Data_EDA!H5090</f>
        <v>4</v>
      </c>
      <c r="C5089" s="7" t="n">
        <f aca="false">1_Data_EDA!I5090</f>
        <v>129.9900055</v>
      </c>
      <c r="D5089" s="6" t="n">
        <f aca="false">1_Data_EDA!J5090</f>
        <v>1</v>
      </c>
      <c r="E5089" s="7" t="n">
        <f aca="false">1_Data_EDA!K5090</f>
        <v>129.9900055</v>
      </c>
      <c r="F5089" s="7" t="n">
        <f aca="false">1_Data_EDA!L5090</f>
        <v>9.100000381</v>
      </c>
      <c r="G5089" s="8" t="n">
        <f aca="false">1_Data_EDA!M5090</f>
        <v>0.07</v>
      </c>
      <c r="H5089" s="6" t="n">
        <f aca="false">IF(1_Data_EDA!B5090="First Class",1,0)</f>
        <v>0</v>
      </c>
      <c r="I5089" s="6" t="n">
        <f aca="false">IF(1_Data_EDA!B5090="Second Class",1,0)</f>
        <v>0</v>
      </c>
      <c r="J5089" s="6" t="n">
        <f aca="false">IF(1_Data_EDA!B5090="Same Day",1,0)</f>
        <v>0</v>
      </c>
      <c r="K5089" s="6" t="n">
        <f aca="false">IF(1_Data_EDA!C5090="Corporate",1,0)</f>
        <v>0</v>
      </c>
      <c r="L5089" s="6" t="n">
        <f aca="false">IF(1_Data_EDA!C5090="Home Office",1,0)</f>
        <v>1</v>
      </c>
      <c r="M5089" s="6" t="n">
        <f aca="false">IF(1_Data_EDA!D5090="Europe",1,0)</f>
        <v>0</v>
      </c>
      <c r="N5089" s="6" t="n">
        <f aca="false">IF(1_Data_EDA!D5090="LATAM",1,0)</f>
        <v>1</v>
      </c>
      <c r="O5089" s="6" t="n">
        <f aca="false">IF(1_Data_EDA!D5090="Pacific Asia",1,0)</f>
        <v>0</v>
      </c>
      <c r="P5089" s="6" t="n">
        <f aca="false">IF(1_Data_EDA!D5090="USCA",1,0)</f>
        <v>0</v>
      </c>
      <c r="Q5089" s="6" t="n">
        <f aca="false">IF(C5089&gt;MEDIAN(C$5:C$8004),1,0)</f>
        <v>1</v>
      </c>
      <c r="R5089" s="6" t="n">
        <f aca="false">IF(D5089&gt;2,1,0)</f>
        <v>0</v>
      </c>
    </row>
    <row r="5090" customFormat="false" ht="15" hidden="false" customHeight="true" outlineLevel="0" collapsed="false">
      <c r="A5090" s="6" t="n">
        <f aca="false">1_Data_EDA!O5091</f>
        <v>0</v>
      </c>
      <c r="B5090" s="6" t="n">
        <f aca="false">1_Data_EDA!H5091</f>
        <v>2</v>
      </c>
      <c r="C5090" s="7" t="n">
        <f aca="false">1_Data_EDA!I5091</f>
        <v>39.75</v>
      </c>
      <c r="D5090" s="6" t="n">
        <f aca="false">1_Data_EDA!J5091</f>
        <v>1</v>
      </c>
      <c r="E5090" s="7" t="n">
        <f aca="false">1_Data_EDA!K5091</f>
        <v>39.75</v>
      </c>
      <c r="F5090" s="7" t="n">
        <f aca="false">1_Data_EDA!L5091</f>
        <v>0</v>
      </c>
      <c r="G5090" s="8" t="n">
        <f aca="false">1_Data_EDA!M5091</f>
        <v>0</v>
      </c>
      <c r="H5090" s="6" t="n">
        <f aca="false">IF(1_Data_EDA!B5091="First Class",1,0)</f>
        <v>0</v>
      </c>
      <c r="I5090" s="6" t="n">
        <f aca="false">IF(1_Data_EDA!B5091="Second Class",1,0)</f>
        <v>1</v>
      </c>
      <c r="J5090" s="6" t="n">
        <f aca="false">IF(1_Data_EDA!B5091="Same Day",1,0)</f>
        <v>0</v>
      </c>
      <c r="K5090" s="6" t="n">
        <f aca="false">IF(1_Data_EDA!C5091="Corporate",1,0)</f>
        <v>1</v>
      </c>
      <c r="L5090" s="6" t="n">
        <f aca="false">IF(1_Data_EDA!C5091="Home Office",1,0)</f>
        <v>0</v>
      </c>
      <c r="M5090" s="6" t="n">
        <f aca="false">IF(1_Data_EDA!D5091="Europe",1,0)</f>
        <v>0</v>
      </c>
      <c r="N5090" s="6" t="n">
        <f aca="false">IF(1_Data_EDA!D5091="LATAM",1,0)</f>
        <v>0</v>
      </c>
      <c r="O5090" s="6" t="n">
        <f aca="false">IF(1_Data_EDA!D5091="Pacific Asia",1,0)</f>
        <v>1</v>
      </c>
      <c r="P5090" s="6" t="n">
        <f aca="false">IF(1_Data_EDA!D5091="USCA",1,0)</f>
        <v>0</v>
      </c>
      <c r="Q5090" s="6" t="n">
        <f aca="false">IF(C5090&gt;MEDIAN(C$5:C$8004),1,0)</f>
        <v>0</v>
      </c>
      <c r="R5090" s="6" t="n">
        <f aca="false">IF(D5090&gt;2,1,0)</f>
        <v>0</v>
      </c>
    </row>
    <row r="5091" customFormat="false" ht="15" hidden="false" customHeight="true" outlineLevel="0" collapsed="false">
      <c r="A5091" s="6" t="n">
        <f aca="false">1_Data_EDA!O5092</f>
        <v>0</v>
      </c>
      <c r="B5091" s="6" t="n">
        <f aca="false">1_Data_EDA!H5092</f>
        <v>4</v>
      </c>
      <c r="C5091" s="7" t="n">
        <f aca="false">1_Data_EDA!I5092</f>
        <v>399.980011</v>
      </c>
      <c r="D5091" s="6" t="n">
        <f aca="false">1_Data_EDA!J5092</f>
        <v>1</v>
      </c>
      <c r="E5091" s="7" t="n">
        <f aca="false">1_Data_EDA!K5092</f>
        <v>399.980011</v>
      </c>
      <c r="F5091" s="7" t="n">
        <f aca="false">1_Data_EDA!L5092</f>
        <v>64</v>
      </c>
      <c r="G5091" s="8" t="n">
        <f aca="false">1_Data_EDA!M5092</f>
        <v>0.159999996</v>
      </c>
      <c r="H5091" s="6" t="n">
        <f aca="false">IF(1_Data_EDA!B5092="First Class",1,0)</f>
        <v>0</v>
      </c>
      <c r="I5091" s="6" t="n">
        <f aca="false">IF(1_Data_EDA!B5092="Second Class",1,0)</f>
        <v>0</v>
      </c>
      <c r="J5091" s="6" t="n">
        <f aca="false">IF(1_Data_EDA!B5092="Same Day",1,0)</f>
        <v>0</v>
      </c>
      <c r="K5091" s="6" t="n">
        <f aca="false">IF(1_Data_EDA!C5092="Corporate",1,0)</f>
        <v>0</v>
      </c>
      <c r="L5091" s="6" t="n">
        <f aca="false">IF(1_Data_EDA!C5092="Home Office",1,0)</f>
        <v>0</v>
      </c>
      <c r="M5091" s="6" t="n">
        <f aca="false">IF(1_Data_EDA!D5092="Europe",1,0)</f>
        <v>0</v>
      </c>
      <c r="N5091" s="6" t="n">
        <f aca="false">IF(1_Data_EDA!D5092="LATAM",1,0)</f>
        <v>0</v>
      </c>
      <c r="O5091" s="6" t="n">
        <f aca="false">IF(1_Data_EDA!D5092="Pacific Asia",1,0)</f>
        <v>0</v>
      </c>
      <c r="P5091" s="6" t="n">
        <f aca="false">IF(1_Data_EDA!D5092="USCA",1,0)</f>
        <v>1</v>
      </c>
      <c r="Q5091" s="6" t="n">
        <f aca="false">IF(C5091&gt;MEDIAN(C$5:C$8004),1,0)</f>
        <v>1</v>
      </c>
      <c r="R5091" s="6" t="n">
        <f aca="false">IF(D5091&gt;2,1,0)</f>
        <v>0</v>
      </c>
    </row>
    <row r="5092" customFormat="false" ht="15" hidden="false" customHeight="true" outlineLevel="0" collapsed="false">
      <c r="A5092" s="6" t="n">
        <f aca="false">1_Data_EDA!O5093</f>
        <v>0</v>
      </c>
      <c r="B5092" s="6" t="n">
        <f aca="false">1_Data_EDA!H5093</f>
        <v>4</v>
      </c>
      <c r="C5092" s="7" t="n">
        <f aca="false">1_Data_EDA!I5093</f>
        <v>39.99000168</v>
      </c>
      <c r="D5092" s="6" t="n">
        <f aca="false">1_Data_EDA!J5093</f>
        <v>1</v>
      </c>
      <c r="E5092" s="7" t="n">
        <f aca="false">1_Data_EDA!K5093</f>
        <v>39.99000168</v>
      </c>
      <c r="F5092" s="7" t="n">
        <f aca="false">1_Data_EDA!L5093</f>
        <v>10</v>
      </c>
      <c r="G5092" s="8" t="n">
        <f aca="false">1_Data_EDA!M5093</f>
        <v>0.25</v>
      </c>
      <c r="H5092" s="6" t="n">
        <f aca="false">IF(1_Data_EDA!B5093="First Class",1,0)</f>
        <v>0</v>
      </c>
      <c r="I5092" s="6" t="n">
        <f aca="false">IF(1_Data_EDA!B5093="Second Class",1,0)</f>
        <v>0</v>
      </c>
      <c r="J5092" s="6" t="n">
        <f aca="false">IF(1_Data_EDA!B5093="Same Day",1,0)</f>
        <v>0</v>
      </c>
      <c r="K5092" s="6" t="n">
        <f aca="false">IF(1_Data_EDA!C5093="Corporate",1,0)</f>
        <v>0</v>
      </c>
      <c r="L5092" s="6" t="n">
        <f aca="false">IF(1_Data_EDA!C5093="Home Office",1,0)</f>
        <v>0</v>
      </c>
      <c r="M5092" s="6" t="n">
        <f aca="false">IF(1_Data_EDA!D5093="Europe",1,0)</f>
        <v>1</v>
      </c>
      <c r="N5092" s="6" t="n">
        <f aca="false">IF(1_Data_EDA!D5093="LATAM",1,0)</f>
        <v>0</v>
      </c>
      <c r="O5092" s="6" t="n">
        <f aca="false">IF(1_Data_EDA!D5093="Pacific Asia",1,0)</f>
        <v>0</v>
      </c>
      <c r="P5092" s="6" t="n">
        <f aca="false">IF(1_Data_EDA!D5093="USCA",1,0)</f>
        <v>0</v>
      </c>
      <c r="Q5092" s="6" t="n">
        <f aca="false">IF(C5092&gt;MEDIAN(C$5:C$8004),1,0)</f>
        <v>0</v>
      </c>
      <c r="R5092" s="6" t="n">
        <f aca="false">IF(D5092&gt;2,1,0)</f>
        <v>0</v>
      </c>
    </row>
    <row r="5093" customFormat="false" ht="15" hidden="false" customHeight="true" outlineLevel="0" collapsed="false">
      <c r="A5093" s="6" t="n">
        <f aca="false">1_Data_EDA!O5094</f>
        <v>1</v>
      </c>
      <c r="B5093" s="6" t="n">
        <f aca="false">1_Data_EDA!H5094</f>
        <v>4</v>
      </c>
      <c r="C5093" s="7" t="n">
        <f aca="false">1_Data_EDA!I5094</f>
        <v>399.980011</v>
      </c>
      <c r="D5093" s="6" t="n">
        <f aca="false">1_Data_EDA!J5094</f>
        <v>1</v>
      </c>
      <c r="E5093" s="7" t="n">
        <f aca="false">1_Data_EDA!K5094</f>
        <v>399.980011</v>
      </c>
      <c r="F5093" s="7" t="n">
        <f aca="false">1_Data_EDA!L5094</f>
        <v>68</v>
      </c>
      <c r="G5093" s="8" t="n">
        <f aca="false">1_Data_EDA!M5094</f>
        <v>0.170000002</v>
      </c>
      <c r="H5093" s="6" t="n">
        <f aca="false">IF(1_Data_EDA!B5094="First Class",1,0)</f>
        <v>0</v>
      </c>
      <c r="I5093" s="6" t="n">
        <f aca="false">IF(1_Data_EDA!B5094="Second Class",1,0)</f>
        <v>0</v>
      </c>
      <c r="J5093" s="6" t="n">
        <f aca="false">IF(1_Data_EDA!B5094="Same Day",1,0)</f>
        <v>0</v>
      </c>
      <c r="K5093" s="6" t="n">
        <f aca="false">IF(1_Data_EDA!C5094="Corporate",1,0)</f>
        <v>0</v>
      </c>
      <c r="L5093" s="6" t="n">
        <f aca="false">IF(1_Data_EDA!C5094="Home Office",1,0)</f>
        <v>1</v>
      </c>
      <c r="M5093" s="6" t="n">
        <f aca="false">IF(1_Data_EDA!D5094="Europe",1,0)</f>
        <v>0</v>
      </c>
      <c r="N5093" s="6" t="n">
        <f aca="false">IF(1_Data_EDA!D5094="LATAM",1,0)</f>
        <v>1</v>
      </c>
      <c r="O5093" s="6" t="n">
        <f aca="false">IF(1_Data_EDA!D5094="Pacific Asia",1,0)</f>
        <v>0</v>
      </c>
      <c r="P5093" s="6" t="n">
        <f aca="false">IF(1_Data_EDA!D5094="USCA",1,0)</f>
        <v>0</v>
      </c>
      <c r="Q5093" s="6" t="n">
        <f aca="false">IF(C5093&gt;MEDIAN(C$5:C$8004),1,0)</f>
        <v>1</v>
      </c>
      <c r="R5093" s="6" t="n">
        <f aca="false">IF(D5093&gt;2,1,0)</f>
        <v>0</v>
      </c>
    </row>
    <row r="5094" customFormat="false" ht="15" hidden="false" customHeight="true" outlineLevel="0" collapsed="false">
      <c r="A5094" s="6" t="n">
        <f aca="false">1_Data_EDA!O5095</f>
        <v>1</v>
      </c>
      <c r="B5094" s="6" t="n">
        <f aca="false">1_Data_EDA!H5095</f>
        <v>1</v>
      </c>
      <c r="C5094" s="7" t="n">
        <f aca="false">1_Data_EDA!I5095</f>
        <v>39.99000168</v>
      </c>
      <c r="D5094" s="6" t="n">
        <f aca="false">1_Data_EDA!J5095</f>
        <v>5</v>
      </c>
      <c r="E5094" s="7" t="n">
        <f aca="false">1_Data_EDA!K5095</f>
        <v>199.9499969</v>
      </c>
      <c r="F5094" s="7" t="n">
        <f aca="false">1_Data_EDA!L5095</f>
        <v>4</v>
      </c>
      <c r="G5094" s="8" t="n">
        <f aca="false">1_Data_EDA!M5095</f>
        <v>0.02</v>
      </c>
      <c r="H5094" s="6" t="n">
        <f aca="false">IF(1_Data_EDA!B5095="First Class",1,0)</f>
        <v>1</v>
      </c>
      <c r="I5094" s="6" t="n">
        <f aca="false">IF(1_Data_EDA!B5095="Second Class",1,0)</f>
        <v>0</v>
      </c>
      <c r="J5094" s="6" t="n">
        <f aca="false">IF(1_Data_EDA!B5095="Same Day",1,0)</f>
        <v>0</v>
      </c>
      <c r="K5094" s="6" t="n">
        <f aca="false">IF(1_Data_EDA!C5095="Corporate",1,0)</f>
        <v>0</v>
      </c>
      <c r="L5094" s="6" t="n">
        <f aca="false">IF(1_Data_EDA!C5095="Home Office",1,0)</f>
        <v>0</v>
      </c>
      <c r="M5094" s="6" t="n">
        <f aca="false">IF(1_Data_EDA!D5095="Europe",1,0)</f>
        <v>0</v>
      </c>
      <c r="N5094" s="6" t="n">
        <f aca="false">IF(1_Data_EDA!D5095="LATAM",1,0)</f>
        <v>0</v>
      </c>
      <c r="O5094" s="6" t="n">
        <f aca="false">IF(1_Data_EDA!D5095="Pacific Asia",1,0)</f>
        <v>0</v>
      </c>
      <c r="P5094" s="6" t="n">
        <f aca="false">IF(1_Data_EDA!D5095="USCA",1,0)</f>
        <v>0</v>
      </c>
      <c r="Q5094" s="6" t="n">
        <f aca="false">IF(C5094&gt;MEDIAN(C$5:C$8004),1,0)</f>
        <v>0</v>
      </c>
      <c r="R5094" s="6" t="n">
        <f aca="false">IF(D5094&gt;2,1,0)</f>
        <v>1</v>
      </c>
    </row>
    <row r="5095" customFormat="false" ht="15" hidden="false" customHeight="true" outlineLevel="0" collapsed="false">
      <c r="A5095" s="6" t="n">
        <f aca="false">1_Data_EDA!O5096</f>
        <v>0</v>
      </c>
      <c r="B5095" s="6" t="n">
        <f aca="false">1_Data_EDA!H5096</f>
        <v>2</v>
      </c>
      <c r="C5095" s="7" t="n">
        <f aca="false">1_Data_EDA!I5096</f>
        <v>129.9900055</v>
      </c>
      <c r="D5095" s="6" t="n">
        <f aca="false">1_Data_EDA!J5096</f>
        <v>1</v>
      </c>
      <c r="E5095" s="7" t="n">
        <f aca="false">1_Data_EDA!K5096</f>
        <v>129.9900055</v>
      </c>
      <c r="F5095" s="7" t="n">
        <f aca="false">1_Data_EDA!L5096</f>
        <v>13</v>
      </c>
      <c r="G5095" s="8" t="n">
        <f aca="false">1_Data_EDA!M5096</f>
        <v>0.100000001</v>
      </c>
      <c r="H5095" s="6" t="n">
        <f aca="false">IF(1_Data_EDA!B5096="First Class",1,0)</f>
        <v>0</v>
      </c>
      <c r="I5095" s="6" t="n">
        <f aca="false">IF(1_Data_EDA!B5096="Second Class",1,0)</f>
        <v>1</v>
      </c>
      <c r="J5095" s="6" t="n">
        <f aca="false">IF(1_Data_EDA!B5096="Same Day",1,0)</f>
        <v>0</v>
      </c>
      <c r="K5095" s="6" t="n">
        <f aca="false">IF(1_Data_EDA!C5096="Corporate",1,0)</f>
        <v>0</v>
      </c>
      <c r="L5095" s="6" t="n">
        <f aca="false">IF(1_Data_EDA!C5096="Home Office",1,0)</f>
        <v>1</v>
      </c>
      <c r="M5095" s="6" t="n">
        <f aca="false">IF(1_Data_EDA!D5096="Europe",1,0)</f>
        <v>1</v>
      </c>
      <c r="N5095" s="6" t="n">
        <f aca="false">IF(1_Data_EDA!D5096="LATAM",1,0)</f>
        <v>0</v>
      </c>
      <c r="O5095" s="6" t="n">
        <f aca="false">IF(1_Data_EDA!D5096="Pacific Asia",1,0)</f>
        <v>0</v>
      </c>
      <c r="P5095" s="6" t="n">
        <f aca="false">IF(1_Data_EDA!D5096="USCA",1,0)</f>
        <v>0</v>
      </c>
      <c r="Q5095" s="6" t="n">
        <f aca="false">IF(C5095&gt;MEDIAN(C$5:C$8004),1,0)</f>
        <v>1</v>
      </c>
      <c r="R5095" s="6" t="n">
        <f aca="false">IF(D5095&gt;2,1,0)</f>
        <v>0</v>
      </c>
    </row>
    <row r="5096" customFormat="false" ht="15" hidden="false" customHeight="true" outlineLevel="0" collapsed="false">
      <c r="A5096" s="6" t="n">
        <f aca="false">1_Data_EDA!O5097</f>
        <v>1</v>
      </c>
      <c r="B5096" s="6" t="n">
        <f aca="false">1_Data_EDA!H5097</f>
        <v>2</v>
      </c>
      <c r="C5096" s="7" t="n">
        <f aca="false">1_Data_EDA!I5097</f>
        <v>50</v>
      </c>
      <c r="D5096" s="6" t="n">
        <f aca="false">1_Data_EDA!J5097</f>
        <v>4</v>
      </c>
      <c r="E5096" s="7" t="n">
        <f aca="false">1_Data_EDA!K5097</f>
        <v>200</v>
      </c>
      <c r="F5096" s="7" t="n">
        <f aca="false">1_Data_EDA!L5097</f>
        <v>2</v>
      </c>
      <c r="G5096" s="8" t="n">
        <f aca="false">1_Data_EDA!M5097</f>
        <v>0.01</v>
      </c>
      <c r="H5096" s="6" t="n">
        <f aca="false">IF(1_Data_EDA!B5097="First Class",1,0)</f>
        <v>0</v>
      </c>
      <c r="I5096" s="6" t="n">
        <f aca="false">IF(1_Data_EDA!B5097="Second Class",1,0)</f>
        <v>1</v>
      </c>
      <c r="J5096" s="6" t="n">
        <f aca="false">IF(1_Data_EDA!B5097="Same Day",1,0)</f>
        <v>0</v>
      </c>
      <c r="K5096" s="6" t="n">
        <f aca="false">IF(1_Data_EDA!C5097="Corporate",1,0)</f>
        <v>0</v>
      </c>
      <c r="L5096" s="6" t="n">
        <f aca="false">IF(1_Data_EDA!C5097="Home Office",1,0)</f>
        <v>0</v>
      </c>
      <c r="M5096" s="6" t="n">
        <f aca="false">IF(1_Data_EDA!D5097="Europe",1,0)</f>
        <v>0</v>
      </c>
      <c r="N5096" s="6" t="n">
        <f aca="false">IF(1_Data_EDA!D5097="LATAM",1,0)</f>
        <v>1</v>
      </c>
      <c r="O5096" s="6" t="n">
        <f aca="false">IF(1_Data_EDA!D5097="Pacific Asia",1,0)</f>
        <v>0</v>
      </c>
      <c r="P5096" s="6" t="n">
        <f aca="false">IF(1_Data_EDA!D5097="USCA",1,0)</f>
        <v>0</v>
      </c>
      <c r="Q5096" s="6" t="n">
        <f aca="false">IF(C5096&gt;MEDIAN(C$5:C$8004),1,0)</f>
        <v>0</v>
      </c>
      <c r="R5096" s="6" t="n">
        <f aca="false">IF(D5096&gt;2,1,0)</f>
        <v>1</v>
      </c>
    </row>
    <row r="5097" customFormat="false" ht="15" hidden="false" customHeight="true" outlineLevel="0" collapsed="false">
      <c r="A5097" s="6" t="n">
        <f aca="false">1_Data_EDA!O5098</f>
        <v>0</v>
      </c>
      <c r="B5097" s="6" t="n">
        <f aca="false">1_Data_EDA!H5098</f>
        <v>4</v>
      </c>
      <c r="C5097" s="7" t="n">
        <f aca="false">1_Data_EDA!I5098</f>
        <v>84.40000153</v>
      </c>
      <c r="D5097" s="6" t="n">
        <f aca="false">1_Data_EDA!J5098</f>
        <v>1</v>
      </c>
      <c r="E5097" s="7" t="n">
        <f aca="false">1_Data_EDA!K5098</f>
        <v>84.40000153</v>
      </c>
      <c r="F5097" s="7" t="n">
        <f aca="false">1_Data_EDA!L5098</f>
        <v>12.65999985</v>
      </c>
      <c r="G5097" s="8" t="n">
        <f aca="false">1_Data_EDA!M5098</f>
        <v>0.150000006</v>
      </c>
      <c r="H5097" s="6" t="n">
        <f aca="false">IF(1_Data_EDA!B5098="First Class",1,0)</f>
        <v>0</v>
      </c>
      <c r="I5097" s="6" t="n">
        <f aca="false">IF(1_Data_EDA!B5098="Second Class",1,0)</f>
        <v>0</v>
      </c>
      <c r="J5097" s="6" t="n">
        <f aca="false">IF(1_Data_EDA!B5098="Same Day",1,0)</f>
        <v>0</v>
      </c>
      <c r="K5097" s="6" t="n">
        <f aca="false">IF(1_Data_EDA!C5098="Corporate",1,0)</f>
        <v>1</v>
      </c>
      <c r="L5097" s="6" t="n">
        <f aca="false">IF(1_Data_EDA!C5098="Home Office",1,0)</f>
        <v>0</v>
      </c>
      <c r="M5097" s="6" t="n">
        <f aca="false">IF(1_Data_EDA!D5098="Europe",1,0)</f>
        <v>0</v>
      </c>
      <c r="N5097" s="6" t="n">
        <f aca="false">IF(1_Data_EDA!D5098="LATAM",1,0)</f>
        <v>0</v>
      </c>
      <c r="O5097" s="6" t="n">
        <f aca="false">IF(1_Data_EDA!D5098="Pacific Asia",1,0)</f>
        <v>1</v>
      </c>
      <c r="P5097" s="6" t="n">
        <f aca="false">IF(1_Data_EDA!D5098="USCA",1,0)</f>
        <v>0</v>
      </c>
      <c r="Q5097" s="6" t="n">
        <f aca="false">IF(C5097&gt;MEDIAN(C$5:C$8004),1,0)</f>
        <v>1</v>
      </c>
      <c r="R5097" s="6" t="n">
        <f aca="false">IF(D5097&gt;2,1,0)</f>
        <v>0</v>
      </c>
    </row>
    <row r="5098" customFormat="false" ht="15" hidden="false" customHeight="true" outlineLevel="0" collapsed="false">
      <c r="A5098" s="6" t="n">
        <f aca="false">1_Data_EDA!O5099</f>
        <v>0</v>
      </c>
      <c r="B5098" s="6" t="n">
        <f aca="false">1_Data_EDA!H5099</f>
        <v>4</v>
      </c>
      <c r="C5098" s="7" t="n">
        <f aca="false">1_Data_EDA!I5099</f>
        <v>59.99000168</v>
      </c>
      <c r="D5098" s="6" t="n">
        <f aca="false">1_Data_EDA!J5099</f>
        <v>3</v>
      </c>
      <c r="E5098" s="7" t="n">
        <f aca="false">1_Data_EDA!K5099</f>
        <v>179.9700012</v>
      </c>
      <c r="F5098" s="7" t="n">
        <f aca="false">1_Data_EDA!L5099</f>
        <v>9.899999619</v>
      </c>
      <c r="G5098" s="8" t="n">
        <f aca="false">1_Data_EDA!M5099</f>
        <v>0.059999999</v>
      </c>
      <c r="H5098" s="6" t="n">
        <f aca="false">IF(1_Data_EDA!B5099="First Class",1,0)</f>
        <v>0</v>
      </c>
      <c r="I5098" s="6" t="n">
        <f aca="false">IF(1_Data_EDA!B5099="Second Class",1,0)</f>
        <v>0</v>
      </c>
      <c r="J5098" s="6" t="n">
        <f aca="false">IF(1_Data_EDA!B5099="Same Day",1,0)</f>
        <v>0</v>
      </c>
      <c r="K5098" s="6" t="n">
        <f aca="false">IF(1_Data_EDA!C5099="Corporate",1,0)</f>
        <v>0</v>
      </c>
      <c r="L5098" s="6" t="n">
        <f aca="false">IF(1_Data_EDA!C5099="Home Office",1,0)</f>
        <v>0</v>
      </c>
      <c r="M5098" s="6" t="n">
        <f aca="false">IF(1_Data_EDA!D5099="Europe",1,0)</f>
        <v>0</v>
      </c>
      <c r="N5098" s="6" t="n">
        <f aca="false">IF(1_Data_EDA!D5099="LATAM",1,0)</f>
        <v>1</v>
      </c>
      <c r="O5098" s="6" t="n">
        <f aca="false">IF(1_Data_EDA!D5099="Pacific Asia",1,0)</f>
        <v>0</v>
      </c>
      <c r="P5098" s="6" t="n">
        <f aca="false">IF(1_Data_EDA!D5099="USCA",1,0)</f>
        <v>0</v>
      </c>
      <c r="Q5098" s="6" t="n">
        <f aca="false">IF(C5098&gt;MEDIAN(C$5:C$8004),1,0)</f>
        <v>0</v>
      </c>
      <c r="R5098" s="6" t="n">
        <f aca="false">IF(D5098&gt;2,1,0)</f>
        <v>1</v>
      </c>
    </row>
    <row r="5099" customFormat="false" ht="15" hidden="false" customHeight="true" outlineLevel="0" collapsed="false">
      <c r="A5099" s="6" t="n">
        <f aca="false">1_Data_EDA!O5100</f>
        <v>0</v>
      </c>
      <c r="B5099" s="6" t="n">
        <f aca="false">1_Data_EDA!H5100</f>
        <v>2</v>
      </c>
      <c r="C5099" s="7" t="n">
        <f aca="false">1_Data_EDA!I5100</f>
        <v>299.980011</v>
      </c>
      <c r="D5099" s="6" t="n">
        <f aca="false">1_Data_EDA!J5100</f>
        <v>1</v>
      </c>
      <c r="E5099" s="7" t="n">
        <f aca="false">1_Data_EDA!K5100</f>
        <v>299.980011</v>
      </c>
      <c r="F5099" s="7" t="n">
        <f aca="false">1_Data_EDA!L5100</f>
        <v>21</v>
      </c>
      <c r="G5099" s="8" t="n">
        <f aca="false">1_Data_EDA!M5100</f>
        <v>0.07</v>
      </c>
      <c r="H5099" s="6" t="n">
        <f aca="false">IF(1_Data_EDA!B5100="First Class",1,0)</f>
        <v>0</v>
      </c>
      <c r="I5099" s="6" t="n">
        <f aca="false">IF(1_Data_EDA!B5100="Second Class",1,0)</f>
        <v>1</v>
      </c>
      <c r="J5099" s="6" t="n">
        <f aca="false">IF(1_Data_EDA!B5100="Same Day",1,0)</f>
        <v>0</v>
      </c>
      <c r="K5099" s="6" t="n">
        <f aca="false">IF(1_Data_EDA!C5100="Corporate",1,0)</f>
        <v>0</v>
      </c>
      <c r="L5099" s="6" t="n">
        <f aca="false">IF(1_Data_EDA!C5100="Home Office",1,0)</f>
        <v>0</v>
      </c>
      <c r="M5099" s="6" t="n">
        <f aca="false">IF(1_Data_EDA!D5100="Europe",1,0)</f>
        <v>0</v>
      </c>
      <c r="N5099" s="6" t="n">
        <f aca="false">IF(1_Data_EDA!D5100="LATAM",1,0)</f>
        <v>0</v>
      </c>
      <c r="O5099" s="6" t="n">
        <f aca="false">IF(1_Data_EDA!D5100="Pacific Asia",1,0)</f>
        <v>0</v>
      </c>
      <c r="P5099" s="6" t="n">
        <f aca="false">IF(1_Data_EDA!D5100="USCA",1,0)</f>
        <v>1</v>
      </c>
      <c r="Q5099" s="6" t="n">
        <f aca="false">IF(C5099&gt;MEDIAN(C$5:C$8004),1,0)</f>
        <v>1</v>
      </c>
      <c r="R5099" s="6" t="n">
        <f aca="false">IF(D5099&gt;2,1,0)</f>
        <v>0</v>
      </c>
    </row>
    <row r="5100" customFormat="false" ht="15" hidden="false" customHeight="true" outlineLevel="0" collapsed="false">
      <c r="A5100" s="6" t="n">
        <f aca="false">1_Data_EDA!O5101</f>
        <v>1</v>
      </c>
      <c r="B5100" s="6" t="n">
        <f aca="false">1_Data_EDA!H5101</f>
        <v>0</v>
      </c>
      <c r="C5100" s="7" t="n">
        <f aca="false">1_Data_EDA!I5101</f>
        <v>299.980011</v>
      </c>
      <c r="D5100" s="6" t="n">
        <f aca="false">1_Data_EDA!J5101</f>
        <v>1</v>
      </c>
      <c r="E5100" s="7" t="n">
        <f aca="false">1_Data_EDA!K5101</f>
        <v>299.980011</v>
      </c>
      <c r="F5100" s="7" t="n">
        <f aca="false">1_Data_EDA!L5101</f>
        <v>30</v>
      </c>
      <c r="G5100" s="8" t="n">
        <f aca="false">1_Data_EDA!M5101</f>
        <v>0.100000001</v>
      </c>
      <c r="H5100" s="6" t="n">
        <f aca="false">IF(1_Data_EDA!B5101="First Class",1,0)</f>
        <v>0</v>
      </c>
      <c r="I5100" s="6" t="n">
        <f aca="false">IF(1_Data_EDA!B5101="Second Class",1,0)</f>
        <v>0</v>
      </c>
      <c r="J5100" s="6" t="n">
        <f aca="false">IF(1_Data_EDA!B5101="Same Day",1,0)</f>
        <v>1</v>
      </c>
      <c r="K5100" s="6" t="n">
        <f aca="false">IF(1_Data_EDA!C5101="Corporate",1,0)</f>
        <v>0</v>
      </c>
      <c r="L5100" s="6" t="n">
        <f aca="false">IF(1_Data_EDA!C5101="Home Office",1,0)</f>
        <v>0</v>
      </c>
      <c r="M5100" s="6" t="n">
        <f aca="false">IF(1_Data_EDA!D5101="Europe",1,0)</f>
        <v>0</v>
      </c>
      <c r="N5100" s="6" t="n">
        <f aca="false">IF(1_Data_EDA!D5101="LATAM",1,0)</f>
        <v>0</v>
      </c>
      <c r="O5100" s="6" t="n">
        <f aca="false">IF(1_Data_EDA!D5101="Pacific Asia",1,0)</f>
        <v>0</v>
      </c>
      <c r="P5100" s="6" t="n">
        <f aca="false">IF(1_Data_EDA!D5101="USCA",1,0)</f>
        <v>1</v>
      </c>
      <c r="Q5100" s="6" t="n">
        <f aca="false">IF(C5100&gt;MEDIAN(C$5:C$8004),1,0)</f>
        <v>1</v>
      </c>
      <c r="R5100" s="6" t="n">
        <f aca="false">IF(D5100&gt;2,1,0)</f>
        <v>0</v>
      </c>
    </row>
    <row r="5101" customFormat="false" ht="15" hidden="false" customHeight="true" outlineLevel="0" collapsed="false">
      <c r="A5101" s="6" t="n">
        <f aca="false">1_Data_EDA!O5102</f>
        <v>1</v>
      </c>
      <c r="B5101" s="6" t="n">
        <f aca="false">1_Data_EDA!H5102</f>
        <v>4</v>
      </c>
      <c r="C5101" s="7" t="n">
        <f aca="false">1_Data_EDA!I5102</f>
        <v>124.9899979</v>
      </c>
      <c r="D5101" s="6" t="n">
        <f aca="false">1_Data_EDA!J5102</f>
        <v>1</v>
      </c>
      <c r="E5101" s="7" t="n">
        <f aca="false">1_Data_EDA!K5102</f>
        <v>124.9899979</v>
      </c>
      <c r="F5101" s="7" t="n">
        <f aca="false">1_Data_EDA!L5102</f>
        <v>3.75</v>
      </c>
      <c r="G5101" s="8" t="n">
        <f aca="false">1_Data_EDA!M5102</f>
        <v>0.029999999</v>
      </c>
      <c r="H5101" s="6" t="n">
        <f aca="false">IF(1_Data_EDA!B5102="First Class",1,0)</f>
        <v>0</v>
      </c>
      <c r="I5101" s="6" t="n">
        <f aca="false">IF(1_Data_EDA!B5102="Second Class",1,0)</f>
        <v>0</v>
      </c>
      <c r="J5101" s="6" t="n">
        <f aca="false">IF(1_Data_EDA!B5102="Same Day",1,0)</f>
        <v>0</v>
      </c>
      <c r="K5101" s="6" t="n">
        <f aca="false">IF(1_Data_EDA!C5102="Corporate",1,0)</f>
        <v>0</v>
      </c>
      <c r="L5101" s="6" t="n">
        <f aca="false">IF(1_Data_EDA!C5102="Home Office",1,0)</f>
        <v>1</v>
      </c>
      <c r="M5101" s="6" t="n">
        <f aca="false">IF(1_Data_EDA!D5102="Europe",1,0)</f>
        <v>1</v>
      </c>
      <c r="N5101" s="6" t="n">
        <f aca="false">IF(1_Data_EDA!D5102="LATAM",1,0)</f>
        <v>0</v>
      </c>
      <c r="O5101" s="6" t="n">
        <f aca="false">IF(1_Data_EDA!D5102="Pacific Asia",1,0)</f>
        <v>0</v>
      </c>
      <c r="P5101" s="6" t="n">
        <f aca="false">IF(1_Data_EDA!D5102="USCA",1,0)</f>
        <v>0</v>
      </c>
      <c r="Q5101" s="6" t="n">
        <f aca="false">IF(C5101&gt;MEDIAN(C$5:C$8004),1,0)</f>
        <v>1</v>
      </c>
      <c r="R5101" s="6" t="n">
        <f aca="false">IF(D5101&gt;2,1,0)</f>
        <v>0</v>
      </c>
    </row>
    <row r="5102" customFormat="false" ht="15" hidden="false" customHeight="true" outlineLevel="0" collapsed="false">
      <c r="A5102" s="6" t="n">
        <f aca="false">1_Data_EDA!O5103</f>
        <v>0</v>
      </c>
      <c r="B5102" s="6" t="n">
        <f aca="false">1_Data_EDA!H5103</f>
        <v>4</v>
      </c>
      <c r="C5102" s="7" t="n">
        <f aca="false">1_Data_EDA!I5103</f>
        <v>199.9900055</v>
      </c>
      <c r="D5102" s="6" t="n">
        <f aca="false">1_Data_EDA!J5103</f>
        <v>1</v>
      </c>
      <c r="E5102" s="7" t="n">
        <f aca="false">1_Data_EDA!K5103</f>
        <v>199.9900055</v>
      </c>
      <c r="F5102" s="7" t="n">
        <f aca="false">1_Data_EDA!L5103</f>
        <v>36</v>
      </c>
      <c r="G5102" s="8" t="n">
        <f aca="false">1_Data_EDA!M5103</f>
        <v>0.180000007</v>
      </c>
      <c r="H5102" s="6" t="n">
        <f aca="false">IF(1_Data_EDA!B5103="First Class",1,0)</f>
        <v>0</v>
      </c>
      <c r="I5102" s="6" t="n">
        <f aca="false">IF(1_Data_EDA!B5103="Second Class",1,0)</f>
        <v>0</v>
      </c>
      <c r="J5102" s="6" t="n">
        <f aca="false">IF(1_Data_EDA!B5103="Same Day",1,0)</f>
        <v>0</v>
      </c>
      <c r="K5102" s="6" t="n">
        <f aca="false">IF(1_Data_EDA!C5103="Corporate",1,0)</f>
        <v>0</v>
      </c>
      <c r="L5102" s="6" t="n">
        <f aca="false">IF(1_Data_EDA!C5103="Home Office",1,0)</f>
        <v>0</v>
      </c>
      <c r="M5102" s="6" t="n">
        <f aca="false">IF(1_Data_EDA!D5103="Europe",1,0)</f>
        <v>0</v>
      </c>
      <c r="N5102" s="6" t="n">
        <f aca="false">IF(1_Data_EDA!D5103="LATAM",1,0)</f>
        <v>1</v>
      </c>
      <c r="O5102" s="6" t="n">
        <f aca="false">IF(1_Data_EDA!D5103="Pacific Asia",1,0)</f>
        <v>0</v>
      </c>
      <c r="P5102" s="6" t="n">
        <f aca="false">IF(1_Data_EDA!D5103="USCA",1,0)</f>
        <v>0</v>
      </c>
      <c r="Q5102" s="6" t="n">
        <f aca="false">IF(C5102&gt;MEDIAN(C$5:C$8004),1,0)</f>
        <v>1</v>
      </c>
      <c r="R5102" s="6" t="n">
        <f aca="false">IF(D5102&gt;2,1,0)</f>
        <v>0</v>
      </c>
    </row>
    <row r="5103" customFormat="false" ht="15" hidden="false" customHeight="true" outlineLevel="0" collapsed="false">
      <c r="A5103" s="6" t="n">
        <f aca="false">1_Data_EDA!O5104</f>
        <v>1</v>
      </c>
      <c r="B5103" s="6" t="n">
        <f aca="false">1_Data_EDA!H5104</f>
        <v>4</v>
      </c>
      <c r="C5103" s="7" t="n">
        <f aca="false">1_Data_EDA!I5104</f>
        <v>59.99000168</v>
      </c>
      <c r="D5103" s="6" t="n">
        <f aca="false">1_Data_EDA!J5104</f>
        <v>2</v>
      </c>
      <c r="E5103" s="7" t="n">
        <f aca="false">1_Data_EDA!K5104</f>
        <v>119.9800034</v>
      </c>
      <c r="F5103" s="7" t="n">
        <f aca="false">1_Data_EDA!L5104</f>
        <v>10.80000019</v>
      </c>
      <c r="G5103" s="8" t="n">
        <f aca="false">1_Data_EDA!M5104</f>
        <v>0.090000004</v>
      </c>
      <c r="H5103" s="6" t="n">
        <f aca="false">IF(1_Data_EDA!B5104="First Class",1,0)</f>
        <v>0</v>
      </c>
      <c r="I5103" s="6" t="n">
        <f aca="false">IF(1_Data_EDA!B5104="Second Class",1,0)</f>
        <v>0</v>
      </c>
      <c r="J5103" s="6" t="n">
        <f aca="false">IF(1_Data_EDA!B5104="Same Day",1,0)</f>
        <v>0</v>
      </c>
      <c r="K5103" s="6" t="n">
        <f aca="false">IF(1_Data_EDA!C5104="Corporate",1,0)</f>
        <v>0</v>
      </c>
      <c r="L5103" s="6" t="n">
        <f aca="false">IF(1_Data_EDA!C5104="Home Office",1,0)</f>
        <v>1</v>
      </c>
      <c r="M5103" s="6" t="n">
        <f aca="false">IF(1_Data_EDA!D5104="Europe",1,0)</f>
        <v>0</v>
      </c>
      <c r="N5103" s="6" t="n">
        <f aca="false">IF(1_Data_EDA!D5104="LATAM",1,0)</f>
        <v>1</v>
      </c>
      <c r="O5103" s="6" t="n">
        <f aca="false">IF(1_Data_EDA!D5104="Pacific Asia",1,0)</f>
        <v>0</v>
      </c>
      <c r="P5103" s="6" t="n">
        <f aca="false">IF(1_Data_EDA!D5104="USCA",1,0)</f>
        <v>0</v>
      </c>
      <c r="Q5103" s="6" t="n">
        <f aca="false">IF(C5103&gt;MEDIAN(C$5:C$8004),1,0)</f>
        <v>0</v>
      </c>
      <c r="R5103" s="6" t="n">
        <f aca="false">IF(D5103&gt;2,1,0)</f>
        <v>0</v>
      </c>
    </row>
    <row r="5104" customFormat="false" ht="15" hidden="false" customHeight="true" outlineLevel="0" collapsed="false">
      <c r="A5104" s="6" t="n">
        <f aca="false">1_Data_EDA!O5105</f>
        <v>0</v>
      </c>
      <c r="B5104" s="6" t="n">
        <f aca="false">1_Data_EDA!H5105</f>
        <v>4</v>
      </c>
      <c r="C5104" s="7" t="n">
        <f aca="false">1_Data_EDA!I5105</f>
        <v>49.97999954</v>
      </c>
      <c r="D5104" s="6" t="n">
        <f aca="false">1_Data_EDA!J5105</f>
        <v>4</v>
      </c>
      <c r="E5104" s="7" t="n">
        <f aca="false">1_Data_EDA!K5105</f>
        <v>199.9199982</v>
      </c>
      <c r="F5104" s="7" t="n">
        <f aca="false">1_Data_EDA!L5105</f>
        <v>8</v>
      </c>
      <c r="G5104" s="8" t="n">
        <f aca="false">1_Data_EDA!M5105</f>
        <v>0.039999999</v>
      </c>
      <c r="H5104" s="6" t="n">
        <f aca="false">IF(1_Data_EDA!B5105="First Class",1,0)</f>
        <v>0</v>
      </c>
      <c r="I5104" s="6" t="n">
        <f aca="false">IF(1_Data_EDA!B5105="Second Class",1,0)</f>
        <v>0</v>
      </c>
      <c r="J5104" s="6" t="n">
        <f aca="false">IF(1_Data_EDA!B5105="Same Day",1,0)</f>
        <v>0</v>
      </c>
      <c r="K5104" s="6" t="n">
        <f aca="false">IF(1_Data_EDA!C5105="Corporate",1,0)</f>
        <v>0</v>
      </c>
      <c r="L5104" s="6" t="n">
        <f aca="false">IF(1_Data_EDA!C5105="Home Office",1,0)</f>
        <v>0</v>
      </c>
      <c r="M5104" s="6" t="n">
        <f aca="false">IF(1_Data_EDA!D5105="Europe",1,0)</f>
        <v>0</v>
      </c>
      <c r="N5104" s="6" t="n">
        <f aca="false">IF(1_Data_EDA!D5105="LATAM",1,0)</f>
        <v>1</v>
      </c>
      <c r="O5104" s="6" t="n">
        <f aca="false">IF(1_Data_EDA!D5105="Pacific Asia",1,0)</f>
        <v>0</v>
      </c>
      <c r="P5104" s="6" t="n">
        <f aca="false">IF(1_Data_EDA!D5105="USCA",1,0)</f>
        <v>0</v>
      </c>
      <c r="Q5104" s="6" t="n">
        <f aca="false">IF(C5104&gt;MEDIAN(C$5:C$8004),1,0)</f>
        <v>0</v>
      </c>
      <c r="R5104" s="6" t="n">
        <f aca="false">IF(D5104&gt;2,1,0)</f>
        <v>1</v>
      </c>
    </row>
    <row r="5105" customFormat="false" ht="15" hidden="false" customHeight="true" outlineLevel="0" collapsed="false">
      <c r="A5105" s="6" t="n">
        <f aca="false">1_Data_EDA!O5106</f>
        <v>0</v>
      </c>
      <c r="B5105" s="6" t="n">
        <f aca="false">1_Data_EDA!H5106</f>
        <v>4</v>
      </c>
      <c r="C5105" s="7" t="n">
        <f aca="false">1_Data_EDA!I5106</f>
        <v>299.980011</v>
      </c>
      <c r="D5105" s="6" t="n">
        <f aca="false">1_Data_EDA!J5106</f>
        <v>1</v>
      </c>
      <c r="E5105" s="7" t="n">
        <f aca="false">1_Data_EDA!K5106</f>
        <v>299.980011</v>
      </c>
      <c r="F5105" s="7" t="n">
        <f aca="false">1_Data_EDA!L5106</f>
        <v>30</v>
      </c>
      <c r="G5105" s="8" t="n">
        <f aca="false">1_Data_EDA!M5106</f>
        <v>0.100000001</v>
      </c>
      <c r="H5105" s="6" t="n">
        <f aca="false">IF(1_Data_EDA!B5106="First Class",1,0)</f>
        <v>0</v>
      </c>
      <c r="I5105" s="6" t="n">
        <f aca="false">IF(1_Data_EDA!B5106="Second Class",1,0)</f>
        <v>0</v>
      </c>
      <c r="J5105" s="6" t="n">
        <f aca="false">IF(1_Data_EDA!B5106="Same Day",1,0)</f>
        <v>0</v>
      </c>
      <c r="K5105" s="6" t="n">
        <f aca="false">IF(1_Data_EDA!C5106="Corporate",1,0)</f>
        <v>1</v>
      </c>
      <c r="L5105" s="6" t="n">
        <f aca="false">IF(1_Data_EDA!C5106="Home Office",1,0)</f>
        <v>0</v>
      </c>
      <c r="M5105" s="6" t="n">
        <f aca="false">IF(1_Data_EDA!D5106="Europe",1,0)</f>
        <v>0</v>
      </c>
      <c r="N5105" s="6" t="n">
        <f aca="false">IF(1_Data_EDA!D5106="LATAM",1,0)</f>
        <v>1</v>
      </c>
      <c r="O5105" s="6" t="n">
        <f aca="false">IF(1_Data_EDA!D5106="Pacific Asia",1,0)</f>
        <v>0</v>
      </c>
      <c r="P5105" s="6" t="n">
        <f aca="false">IF(1_Data_EDA!D5106="USCA",1,0)</f>
        <v>0</v>
      </c>
      <c r="Q5105" s="6" t="n">
        <f aca="false">IF(C5105&gt;MEDIAN(C$5:C$8004),1,0)</f>
        <v>1</v>
      </c>
      <c r="R5105" s="6" t="n">
        <f aca="false">IF(D5105&gt;2,1,0)</f>
        <v>0</v>
      </c>
    </row>
    <row r="5106" customFormat="false" ht="15" hidden="false" customHeight="true" outlineLevel="0" collapsed="false">
      <c r="A5106" s="6" t="n">
        <f aca="false">1_Data_EDA!O5107</f>
        <v>1</v>
      </c>
      <c r="B5106" s="6" t="n">
        <f aca="false">1_Data_EDA!H5107</f>
        <v>2</v>
      </c>
      <c r="C5106" s="7" t="n">
        <f aca="false">1_Data_EDA!I5107</f>
        <v>49.97999954</v>
      </c>
      <c r="D5106" s="6" t="n">
        <f aca="false">1_Data_EDA!J5107</f>
        <v>2</v>
      </c>
      <c r="E5106" s="7" t="n">
        <f aca="false">1_Data_EDA!K5107</f>
        <v>99.95999908</v>
      </c>
      <c r="F5106" s="7" t="n">
        <f aca="false">1_Data_EDA!L5107</f>
        <v>12</v>
      </c>
      <c r="G5106" s="8" t="n">
        <f aca="false">1_Data_EDA!M5107</f>
        <v>0.119999997</v>
      </c>
      <c r="H5106" s="6" t="n">
        <f aca="false">IF(1_Data_EDA!B5107="First Class",1,0)</f>
        <v>0</v>
      </c>
      <c r="I5106" s="6" t="n">
        <f aca="false">IF(1_Data_EDA!B5107="Second Class",1,0)</f>
        <v>1</v>
      </c>
      <c r="J5106" s="6" t="n">
        <f aca="false">IF(1_Data_EDA!B5107="Same Day",1,0)</f>
        <v>0</v>
      </c>
      <c r="K5106" s="6" t="n">
        <f aca="false">IF(1_Data_EDA!C5107="Corporate",1,0)</f>
        <v>1</v>
      </c>
      <c r="L5106" s="6" t="n">
        <f aca="false">IF(1_Data_EDA!C5107="Home Office",1,0)</f>
        <v>0</v>
      </c>
      <c r="M5106" s="6" t="n">
        <f aca="false">IF(1_Data_EDA!D5107="Europe",1,0)</f>
        <v>0</v>
      </c>
      <c r="N5106" s="6" t="n">
        <f aca="false">IF(1_Data_EDA!D5107="LATAM",1,0)</f>
        <v>0</v>
      </c>
      <c r="O5106" s="6" t="n">
        <f aca="false">IF(1_Data_EDA!D5107="Pacific Asia",1,0)</f>
        <v>0</v>
      </c>
      <c r="P5106" s="6" t="n">
        <f aca="false">IF(1_Data_EDA!D5107="USCA",1,0)</f>
        <v>0</v>
      </c>
      <c r="Q5106" s="6" t="n">
        <f aca="false">IF(C5106&gt;MEDIAN(C$5:C$8004),1,0)</f>
        <v>0</v>
      </c>
      <c r="R5106" s="6" t="n">
        <f aca="false">IF(D5106&gt;2,1,0)</f>
        <v>0</v>
      </c>
    </row>
    <row r="5107" customFormat="false" ht="15" hidden="false" customHeight="true" outlineLevel="0" collapsed="false">
      <c r="A5107" s="6" t="n">
        <f aca="false">1_Data_EDA!O5108</f>
        <v>1</v>
      </c>
      <c r="B5107" s="6" t="n">
        <f aca="false">1_Data_EDA!H5108</f>
        <v>4</v>
      </c>
      <c r="C5107" s="7" t="n">
        <f aca="false">1_Data_EDA!I5108</f>
        <v>59.99000168</v>
      </c>
      <c r="D5107" s="6" t="n">
        <f aca="false">1_Data_EDA!J5108</f>
        <v>4</v>
      </c>
      <c r="E5107" s="7" t="n">
        <f aca="false">1_Data_EDA!K5108</f>
        <v>239.9600067</v>
      </c>
      <c r="F5107" s="7" t="n">
        <f aca="false">1_Data_EDA!L5108</f>
        <v>59.99000168</v>
      </c>
      <c r="G5107" s="8" t="n">
        <f aca="false">1_Data_EDA!M5108</f>
        <v>0.25</v>
      </c>
      <c r="H5107" s="6" t="n">
        <f aca="false">IF(1_Data_EDA!B5108="First Class",1,0)</f>
        <v>0</v>
      </c>
      <c r="I5107" s="6" t="n">
        <f aca="false">IF(1_Data_EDA!B5108="Second Class",1,0)</f>
        <v>0</v>
      </c>
      <c r="J5107" s="6" t="n">
        <f aca="false">IF(1_Data_EDA!B5108="Same Day",1,0)</f>
        <v>0</v>
      </c>
      <c r="K5107" s="6" t="n">
        <f aca="false">IF(1_Data_EDA!C5108="Corporate",1,0)</f>
        <v>0</v>
      </c>
      <c r="L5107" s="6" t="n">
        <f aca="false">IF(1_Data_EDA!C5108="Home Office",1,0)</f>
        <v>0</v>
      </c>
      <c r="M5107" s="6" t="n">
        <f aca="false">IF(1_Data_EDA!D5108="Europe",1,0)</f>
        <v>0</v>
      </c>
      <c r="N5107" s="6" t="n">
        <f aca="false">IF(1_Data_EDA!D5108="LATAM",1,0)</f>
        <v>0</v>
      </c>
      <c r="O5107" s="6" t="n">
        <f aca="false">IF(1_Data_EDA!D5108="Pacific Asia",1,0)</f>
        <v>1</v>
      </c>
      <c r="P5107" s="6" t="n">
        <f aca="false">IF(1_Data_EDA!D5108="USCA",1,0)</f>
        <v>0</v>
      </c>
      <c r="Q5107" s="6" t="n">
        <f aca="false">IF(C5107&gt;MEDIAN(C$5:C$8004),1,0)</f>
        <v>0</v>
      </c>
      <c r="R5107" s="6" t="n">
        <f aca="false">IF(D5107&gt;2,1,0)</f>
        <v>1</v>
      </c>
    </row>
    <row r="5108" customFormat="false" ht="15" hidden="false" customHeight="true" outlineLevel="0" collapsed="false">
      <c r="A5108" s="6" t="n">
        <f aca="false">1_Data_EDA!O5109</f>
        <v>1</v>
      </c>
      <c r="B5108" s="6" t="n">
        <f aca="false">1_Data_EDA!H5109</f>
        <v>1</v>
      </c>
      <c r="C5108" s="7" t="n">
        <f aca="false">1_Data_EDA!I5109</f>
        <v>50</v>
      </c>
      <c r="D5108" s="6" t="n">
        <f aca="false">1_Data_EDA!J5109</f>
        <v>3</v>
      </c>
      <c r="E5108" s="7" t="n">
        <f aca="false">1_Data_EDA!K5109</f>
        <v>150</v>
      </c>
      <c r="F5108" s="7" t="n">
        <f aca="false">1_Data_EDA!L5109</f>
        <v>8.25</v>
      </c>
      <c r="G5108" s="8" t="n">
        <f aca="false">1_Data_EDA!M5109</f>
        <v>0.059999999</v>
      </c>
      <c r="H5108" s="6" t="n">
        <f aca="false">IF(1_Data_EDA!B5109="First Class",1,0)</f>
        <v>1</v>
      </c>
      <c r="I5108" s="6" t="n">
        <f aca="false">IF(1_Data_EDA!B5109="Second Class",1,0)</f>
        <v>0</v>
      </c>
      <c r="J5108" s="6" t="n">
        <f aca="false">IF(1_Data_EDA!B5109="Same Day",1,0)</f>
        <v>0</v>
      </c>
      <c r="K5108" s="6" t="n">
        <f aca="false">IF(1_Data_EDA!C5109="Corporate",1,0)</f>
        <v>0</v>
      </c>
      <c r="L5108" s="6" t="n">
        <f aca="false">IF(1_Data_EDA!C5109="Home Office",1,0)</f>
        <v>0</v>
      </c>
      <c r="M5108" s="6" t="n">
        <f aca="false">IF(1_Data_EDA!D5109="Europe",1,0)</f>
        <v>1</v>
      </c>
      <c r="N5108" s="6" t="n">
        <f aca="false">IF(1_Data_EDA!D5109="LATAM",1,0)</f>
        <v>0</v>
      </c>
      <c r="O5108" s="6" t="n">
        <f aca="false">IF(1_Data_EDA!D5109="Pacific Asia",1,0)</f>
        <v>0</v>
      </c>
      <c r="P5108" s="6" t="n">
        <f aca="false">IF(1_Data_EDA!D5109="USCA",1,0)</f>
        <v>0</v>
      </c>
      <c r="Q5108" s="6" t="n">
        <f aca="false">IF(C5108&gt;MEDIAN(C$5:C$8004),1,0)</f>
        <v>0</v>
      </c>
      <c r="R5108" s="6" t="n">
        <f aca="false">IF(D5108&gt;2,1,0)</f>
        <v>1</v>
      </c>
    </row>
    <row r="5109" customFormat="false" ht="15" hidden="false" customHeight="true" outlineLevel="0" collapsed="false">
      <c r="A5109" s="6" t="n">
        <f aca="false">1_Data_EDA!O5110</f>
        <v>0</v>
      </c>
      <c r="B5109" s="6" t="n">
        <f aca="false">1_Data_EDA!H5110</f>
        <v>4</v>
      </c>
      <c r="C5109" s="7" t="n">
        <f aca="false">1_Data_EDA!I5110</f>
        <v>129.9900055</v>
      </c>
      <c r="D5109" s="6" t="n">
        <f aca="false">1_Data_EDA!J5110</f>
        <v>1</v>
      </c>
      <c r="E5109" s="7" t="n">
        <f aca="false">1_Data_EDA!K5110</f>
        <v>129.9900055</v>
      </c>
      <c r="F5109" s="7" t="n">
        <f aca="false">1_Data_EDA!L5110</f>
        <v>26</v>
      </c>
      <c r="G5109" s="8" t="n">
        <f aca="false">1_Data_EDA!M5110</f>
        <v>0.200000003</v>
      </c>
      <c r="H5109" s="6" t="n">
        <f aca="false">IF(1_Data_EDA!B5110="First Class",1,0)</f>
        <v>0</v>
      </c>
      <c r="I5109" s="6" t="n">
        <f aca="false">IF(1_Data_EDA!B5110="Second Class",1,0)</f>
        <v>0</v>
      </c>
      <c r="J5109" s="6" t="n">
        <f aca="false">IF(1_Data_EDA!B5110="Same Day",1,0)</f>
        <v>0</v>
      </c>
      <c r="K5109" s="6" t="n">
        <f aca="false">IF(1_Data_EDA!C5110="Corporate",1,0)</f>
        <v>1</v>
      </c>
      <c r="L5109" s="6" t="n">
        <f aca="false">IF(1_Data_EDA!C5110="Home Office",1,0)</f>
        <v>0</v>
      </c>
      <c r="M5109" s="6" t="n">
        <f aca="false">IF(1_Data_EDA!D5110="Europe",1,0)</f>
        <v>0</v>
      </c>
      <c r="N5109" s="6" t="n">
        <f aca="false">IF(1_Data_EDA!D5110="LATAM",1,0)</f>
        <v>0</v>
      </c>
      <c r="O5109" s="6" t="n">
        <f aca="false">IF(1_Data_EDA!D5110="Pacific Asia",1,0)</f>
        <v>0</v>
      </c>
      <c r="P5109" s="6" t="n">
        <f aca="false">IF(1_Data_EDA!D5110="USCA",1,0)</f>
        <v>0</v>
      </c>
      <c r="Q5109" s="6" t="n">
        <f aca="false">IF(C5109&gt;MEDIAN(C$5:C$8004),1,0)</f>
        <v>1</v>
      </c>
      <c r="R5109" s="6" t="n">
        <f aca="false">IF(D5109&gt;2,1,0)</f>
        <v>0</v>
      </c>
    </row>
    <row r="5110" customFormat="false" ht="15" hidden="false" customHeight="true" outlineLevel="0" collapsed="false">
      <c r="A5110" s="6" t="n">
        <f aca="false">1_Data_EDA!O5111</f>
        <v>0</v>
      </c>
      <c r="B5110" s="6" t="n">
        <f aca="false">1_Data_EDA!H5111</f>
        <v>4</v>
      </c>
      <c r="C5110" s="7" t="n">
        <f aca="false">1_Data_EDA!I5111</f>
        <v>39.99000168</v>
      </c>
      <c r="D5110" s="6" t="n">
        <f aca="false">1_Data_EDA!J5111</f>
        <v>4</v>
      </c>
      <c r="E5110" s="7" t="n">
        <f aca="false">1_Data_EDA!K5111</f>
        <v>159.9600067</v>
      </c>
      <c r="F5110" s="7" t="n">
        <f aca="false">1_Data_EDA!L5111</f>
        <v>25.59000015</v>
      </c>
      <c r="G5110" s="8" t="n">
        <f aca="false">1_Data_EDA!M5111</f>
        <v>0.159999996</v>
      </c>
      <c r="H5110" s="6" t="n">
        <f aca="false">IF(1_Data_EDA!B5111="First Class",1,0)</f>
        <v>0</v>
      </c>
      <c r="I5110" s="6" t="n">
        <f aca="false">IF(1_Data_EDA!B5111="Second Class",1,0)</f>
        <v>0</v>
      </c>
      <c r="J5110" s="6" t="n">
        <f aca="false">IF(1_Data_EDA!B5111="Same Day",1,0)</f>
        <v>0</v>
      </c>
      <c r="K5110" s="6" t="n">
        <f aca="false">IF(1_Data_EDA!C5111="Corporate",1,0)</f>
        <v>0</v>
      </c>
      <c r="L5110" s="6" t="n">
        <f aca="false">IF(1_Data_EDA!C5111="Home Office",1,0)</f>
        <v>0</v>
      </c>
      <c r="M5110" s="6" t="n">
        <f aca="false">IF(1_Data_EDA!D5111="Europe",1,0)</f>
        <v>0</v>
      </c>
      <c r="N5110" s="6" t="n">
        <f aca="false">IF(1_Data_EDA!D5111="LATAM",1,0)</f>
        <v>0</v>
      </c>
      <c r="O5110" s="6" t="n">
        <f aca="false">IF(1_Data_EDA!D5111="Pacific Asia",1,0)</f>
        <v>0</v>
      </c>
      <c r="P5110" s="6" t="n">
        <f aca="false">IF(1_Data_EDA!D5111="USCA",1,0)</f>
        <v>1</v>
      </c>
      <c r="Q5110" s="6" t="n">
        <f aca="false">IF(C5110&gt;MEDIAN(C$5:C$8004),1,0)</f>
        <v>0</v>
      </c>
      <c r="R5110" s="6" t="n">
        <f aca="false">IF(D5110&gt;2,1,0)</f>
        <v>1</v>
      </c>
    </row>
    <row r="5111" customFormat="false" ht="15" hidden="false" customHeight="true" outlineLevel="0" collapsed="false">
      <c r="A5111" s="6" t="n">
        <f aca="false">1_Data_EDA!O5112</f>
        <v>0</v>
      </c>
      <c r="B5111" s="6" t="n">
        <f aca="false">1_Data_EDA!H5112</f>
        <v>4</v>
      </c>
      <c r="C5111" s="7" t="n">
        <f aca="false">1_Data_EDA!I5112</f>
        <v>399.980011</v>
      </c>
      <c r="D5111" s="6" t="n">
        <f aca="false">1_Data_EDA!J5112</f>
        <v>1</v>
      </c>
      <c r="E5111" s="7" t="n">
        <f aca="false">1_Data_EDA!K5112</f>
        <v>399.980011</v>
      </c>
      <c r="F5111" s="7" t="n">
        <f aca="false">1_Data_EDA!L5112</f>
        <v>28</v>
      </c>
      <c r="G5111" s="8" t="n">
        <f aca="false">1_Data_EDA!M5112</f>
        <v>0.07</v>
      </c>
      <c r="H5111" s="6" t="n">
        <f aca="false">IF(1_Data_EDA!B5112="First Class",1,0)</f>
        <v>0</v>
      </c>
      <c r="I5111" s="6" t="n">
        <f aca="false">IF(1_Data_EDA!B5112="Second Class",1,0)</f>
        <v>0</v>
      </c>
      <c r="J5111" s="6" t="n">
        <f aca="false">IF(1_Data_EDA!B5112="Same Day",1,0)</f>
        <v>0</v>
      </c>
      <c r="K5111" s="6" t="n">
        <f aca="false">IF(1_Data_EDA!C5112="Corporate",1,0)</f>
        <v>1</v>
      </c>
      <c r="L5111" s="6" t="n">
        <f aca="false">IF(1_Data_EDA!C5112="Home Office",1,0)</f>
        <v>0</v>
      </c>
      <c r="M5111" s="6" t="n">
        <f aca="false">IF(1_Data_EDA!D5112="Europe",1,0)</f>
        <v>0</v>
      </c>
      <c r="N5111" s="6" t="n">
        <f aca="false">IF(1_Data_EDA!D5112="LATAM",1,0)</f>
        <v>1</v>
      </c>
      <c r="O5111" s="6" t="n">
        <f aca="false">IF(1_Data_EDA!D5112="Pacific Asia",1,0)</f>
        <v>0</v>
      </c>
      <c r="P5111" s="6" t="n">
        <f aca="false">IF(1_Data_EDA!D5112="USCA",1,0)</f>
        <v>0</v>
      </c>
      <c r="Q5111" s="6" t="n">
        <f aca="false">IF(C5111&gt;MEDIAN(C$5:C$8004),1,0)</f>
        <v>1</v>
      </c>
      <c r="R5111" s="6" t="n">
        <f aca="false">IF(D5111&gt;2,1,0)</f>
        <v>0</v>
      </c>
    </row>
    <row r="5112" customFormat="false" ht="15" hidden="false" customHeight="true" outlineLevel="0" collapsed="false">
      <c r="A5112" s="6" t="n">
        <f aca="false">1_Data_EDA!O5113</f>
        <v>1</v>
      </c>
      <c r="B5112" s="6" t="n">
        <f aca="false">1_Data_EDA!H5113</f>
        <v>4</v>
      </c>
      <c r="C5112" s="7" t="n">
        <f aca="false">1_Data_EDA!I5113</f>
        <v>99.98999786</v>
      </c>
      <c r="D5112" s="6" t="n">
        <f aca="false">1_Data_EDA!J5113</f>
        <v>2</v>
      </c>
      <c r="E5112" s="7" t="n">
        <f aca="false">1_Data_EDA!K5113</f>
        <v>199.9799957</v>
      </c>
      <c r="F5112" s="7" t="n">
        <f aca="false">1_Data_EDA!L5113</f>
        <v>2</v>
      </c>
      <c r="G5112" s="8" t="n">
        <f aca="false">1_Data_EDA!M5113</f>
        <v>0.01</v>
      </c>
      <c r="H5112" s="6" t="n">
        <f aca="false">IF(1_Data_EDA!B5113="First Class",1,0)</f>
        <v>0</v>
      </c>
      <c r="I5112" s="6" t="n">
        <f aca="false">IF(1_Data_EDA!B5113="Second Class",1,0)</f>
        <v>0</v>
      </c>
      <c r="J5112" s="6" t="n">
        <f aca="false">IF(1_Data_EDA!B5113="Same Day",1,0)</f>
        <v>0</v>
      </c>
      <c r="K5112" s="6" t="n">
        <f aca="false">IF(1_Data_EDA!C5113="Corporate",1,0)</f>
        <v>1</v>
      </c>
      <c r="L5112" s="6" t="n">
        <f aca="false">IF(1_Data_EDA!C5113="Home Office",1,0)</f>
        <v>0</v>
      </c>
      <c r="M5112" s="6" t="n">
        <f aca="false">IF(1_Data_EDA!D5113="Europe",1,0)</f>
        <v>0</v>
      </c>
      <c r="N5112" s="6" t="n">
        <f aca="false">IF(1_Data_EDA!D5113="LATAM",1,0)</f>
        <v>0</v>
      </c>
      <c r="O5112" s="6" t="n">
        <f aca="false">IF(1_Data_EDA!D5113="Pacific Asia",1,0)</f>
        <v>1</v>
      </c>
      <c r="P5112" s="6" t="n">
        <f aca="false">IF(1_Data_EDA!D5113="USCA",1,0)</f>
        <v>0</v>
      </c>
      <c r="Q5112" s="6" t="n">
        <f aca="false">IF(C5112&gt;MEDIAN(C$5:C$8004),1,0)</f>
        <v>1</v>
      </c>
      <c r="R5112" s="6" t="n">
        <f aca="false">IF(D5112&gt;2,1,0)</f>
        <v>0</v>
      </c>
    </row>
    <row r="5113" customFormat="false" ht="15" hidden="false" customHeight="true" outlineLevel="0" collapsed="false">
      <c r="A5113" s="6" t="n">
        <f aca="false">1_Data_EDA!O5114</f>
        <v>0</v>
      </c>
      <c r="B5113" s="6" t="n">
        <f aca="false">1_Data_EDA!H5114</f>
        <v>4</v>
      </c>
      <c r="C5113" s="7" t="n">
        <f aca="false">1_Data_EDA!I5114</f>
        <v>50</v>
      </c>
      <c r="D5113" s="6" t="n">
        <f aca="false">1_Data_EDA!J5114</f>
        <v>1</v>
      </c>
      <c r="E5113" s="7" t="n">
        <f aca="false">1_Data_EDA!K5114</f>
        <v>50</v>
      </c>
      <c r="F5113" s="7" t="n">
        <f aca="false">1_Data_EDA!L5114</f>
        <v>6.5</v>
      </c>
      <c r="G5113" s="8" t="n">
        <f aca="false">1_Data_EDA!M5114</f>
        <v>0.129999995</v>
      </c>
      <c r="H5113" s="6" t="n">
        <f aca="false">IF(1_Data_EDA!B5114="First Class",1,0)</f>
        <v>0</v>
      </c>
      <c r="I5113" s="6" t="n">
        <f aca="false">IF(1_Data_EDA!B5114="Second Class",1,0)</f>
        <v>0</v>
      </c>
      <c r="J5113" s="6" t="n">
        <f aca="false">IF(1_Data_EDA!B5114="Same Day",1,0)</f>
        <v>0</v>
      </c>
      <c r="K5113" s="6" t="n">
        <f aca="false">IF(1_Data_EDA!C5114="Corporate",1,0)</f>
        <v>0</v>
      </c>
      <c r="L5113" s="6" t="n">
        <f aca="false">IF(1_Data_EDA!C5114="Home Office",1,0)</f>
        <v>1</v>
      </c>
      <c r="M5113" s="6" t="n">
        <f aca="false">IF(1_Data_EDA!D5114="Europe",1,0)</f>
        <v>1</v>
      </c>
      <c r="N5113" s="6" t="n">
        <f aca="false">IF(1_Data_EDA!D5114="LATAM",1,0)</f>
        <v>0</v>
      </c>
      <c r="O5113" s="6" t="n">
        <f aca="false">IF(1_Data_EDA!D5114="Pacific Asia",1,0)</f>
        <v>0</v>
      </c>
      <c r="P5113" s="6" t="n">
        <f aca="false">IF(1_Data_EDA!D5114="USCA",1,0)</f>
        <v>0</v>
      </c>
      <c r="Q5113" s="6" t="n">
        <f aca="false">IF(C5113&gt;MEDIAN(C$5:C$8004),1,0)</f>
        <v>0</v>
      </c>
      <c r="R5113" s="6" t="n">
        <f aca="false">IF(D5113&gt;2,1,0)</f>
        <v>0</v>
      </c>
    </row>
    <row r="5114" customFormat="false" ht="15" hidden="false" customHeight="true" outlineLevel="0" collapsed="false">
      <c r="A5114" s="6" t="n">
        <f aca="false">1_Data_EDA!O5115</f>
        <v>0</v>
      </c>
      <c r="B5114" s="6" t="n">
        <f aca="false">1_Data_EDA!H5115</f>
        <v>4</v>
      </c>
      <c r="C5114" s="7" t="n">
        <f aca="false">1_Data_EDA!I5115</f>
        <v>399.980011</v>
      </c>
      <c r="D5114" s="6" t="n">
        <f aca="false">1_Data_EDA!J5115</f>
        <v>1</v>
      </c>
      <c r="E5114" s="7" t="n">
        <f aca="false">1_Data_EDA!K5115</f>
        <v>399.980011</v>
      </c>
      <c r="F5114" s="7" t="n">
        <f aca="false">1_Data_EDA!L5115</f>
        <v>80</v>
      </c>
      <c r="G5114" s="8" t="n">
        <f aca="false">1_Data_EDA!M5115</f>
        <v>0.200000003</v>
      </c>
      <c r="H5114" s="6" t="n">
        <f aca="false">IF(1_Data_EDA!B5115="First Class",1,0)</f>
        <v>0</v>
      </c>
      <c r="I5114" s="6" t="n">
        <f aca="false">IF(1_Data_EDA!B5115="Second Class",1,0)</f>
        <v>0</v>
      </c>
      <c r="J5114" s="6" t="n">
        <f aca="false">IF(1_Data_EDA!B5115="Same Day",1,0)</f>
        <v>0</v>
      </c>
      <c r="K5114" s="6" t="n">
        <f aca="false">IF(1_Data_EDA!C5115="Corporate",1,0)</f>
        <v>0</v>
      </c>
      <c r="L5114" s="6" t="n">
        <f aca="false">IF(1_Data_EDA!C5115="Home Office",1,0)</f>
        <v>1</v>
      </c>
      <c r="M5114" s="6" t="n">
        <f aca="false">IF(1_Data_EDA!D5115="Europe",1,0)</f>
        <v>0</v>
      </c>
      <c r="N5114" s="6" t="n">
        <f aca="false">IF(1_Data_EDA!D5115="LATAM",1,0)</f>
        <v>0</v>
      </c>
      <c r="O5114" s="6" t="n">
        <f aca="false">IF(1_Data_EDA!D5115="Pacific Asia",1,0)</f>
        <v>0</v>
      </c>
      <c r="P5114" s="6" t="n">
        <f aca="false">IF(1_Data_EDA!D5115="USCA",1,0)</f>
        <v>0</v>
      </c>
      <c r="Q5114" s="6" t="n">
        <f aca="false">IF(C5114&gt;MEDIAN(C$5:C$8004),1,0)</f>
        <v>1</v>
      </c>
      <c r="R5114" s="6" t="n">
        <f aca="false">IF(D5114&gt;2,1,0)</f>
        <v>0</v>
      </c>
    </row>
    <row r="5115" customFormat="false" ht="15" hidden="false" customHeight="true" outlineLevel="0" collapsed="false">
      <c r="A5115" s="6" t="n">
        <f aca="false">1_Data_EDA!O5116</f>
        <v>0</v>
      </c>
      <c r="B5115" s="6" t="n">
        <f aca="false">1_Data_EDA!H5116</f>
        <v>4</v>
      </c>
      <c r="C5115" s="7" t="n">
        <f aca="false">1_Data_EDA!I5116</f>
        <v>49.97999954</v>
      </c>
      <c r="D5115" s="6" t="n">
        <f aca="false">1_Data_EDA!J5116</f>
        <v>1</v>
      </c>
      <c r="E5115" s="7" t="n">
        <f aca="false">1_Data_EDA!K5116</f>
        <v>49.97999954</v>
      </c>
      <c r="F5115" s="7" t="n">
        <f aca="false">1_Data_EDA!L5116</f>
        <v>2</v>
      </c>
      <c r="G5115" s="8" t="n">
        <f aca="false">1_Data_EDA!M5116</f>
        <v>0.039999999</v>
      </c>
      <c r="H5115" s="6" t="n">
        <f aca="false">IF(1_Data_EDA!B5116="First Class",1,0)</f>
        <v>0</v>
      </c>
      <c r="I5115" s="6" t="n">
        <f aca="false">IF(1_Data_EDA!B5116="Second Class",1,0)</f>
        <v>0</v>
      </c>
      <c r="J5115" s="6" t="n">
        <f aca="false">IF(1_Data_EDA!B5116="Same Day",1,0)</f>
        <v>0</v>
      </c>
      <c r="K5115" s="6" t="n">
        <f aca="false">IF(1_Data_EDA!C5116="Corporate",1,0)</f>
        <v>0</v>
      </c>
      <c r="L5115" s="6" t="n">
        <f aca="false">IF(1_Data_EDA!C5116="Home Office",1,0)</f>
        <v>1</v>
      </c>
      <c r="M5115" s="6" t="n">
        <f aca="false">IF(1_Data_EDA!D5116="Europe",1,0)</f>
        <v>0</v>
      </c>
      <c r="N5115" s="6" t="n">
        <f aca="false">IF(1_Data_EDA!D5116="LATAM",1,0)</f>
        <v>0</v>
      </c>
      <c r="O5115" s="6" t="n">
        <f aca="false">IF(1_Data_EDA!D5116="Pacific Asia",1,0)</f>
        <v>0</v>
      </c>
      <c r="P5115" s="6" t="n">
        <f aca="false">IF(1_Data_EDA!D5116="USCA",1,0)</f>
        <v>0</v>
      </c>
      <c r="Q5115" s="6" t="n">
        <f aca="false">IF(C5115&gt;MEDIAN(C$5:C$8004),1,0)</f>
        <v>0</v>
      </c>
      <c r="R5115" s="6" t="n">
        <f aca="false">IF(D5115&gt;2,1,0)</f>
        <v>0</v>
      </c>
    </row>
    <row r="5116" customFormat="false" ht="15" hidden="false" customHeight="true" outlineLevel="0" collapsed="false">
      <c r="A5116" s="6" t="n">
        <f aca="false">1_Data_EDA!O5117</f>
        <v>1</v>
      </c>
      <c r="B5116" s="6" t="n">
        <f aca="false">1_Data_EDA!H5117</f>
        <v>2</v>
      </c>
      <c r="C5116" s="7" t="n">
        <f aca="false">1_Data_EDA!I5117</f>
        <v>199.9900055</v>
      </c>
      <c r="D5116" s="6" t="n">
        <f aca="false">1_Data_EDA!J5117</f>
        <v>1</v>
      </c>
      <c r="E5116" s="7" t="n">
        <f aca="false">1_Data_EDA!K5117</f>
        <v>199.9900055</v>
      </c>
      <c r="F5116" s="7" t="n">
        <f aca="false">1_Data_EDA!L5117</f>
        <v>26</v>
      </c>
      <c r="G5116" s="8" t="n">
        <f aca="false">1_Data_EDA!M5117</f>
        <v>0.129999995</v>
      </c>
      <c r="H5116" s="6" t="n">
        <f aca="false">IF(1_Data_EDA!B5117="First Class",1,0)</f>
        <v>0</v>
      </c>
      <c r="I5116" s="6" t="n">
        <f aca="false">IF(1_Data_EDA!B5117="Second Class",1,0)</f>
        <v>1</v>
      </c>
      <c r="J5116" s="6" t="n">
        <f aca="false">IF(1_Data_EDA!B5117="Same Day",1,0)</f>
        <v>0</v>
      </c>
      <c r="K5116" s="6" t="n">
        <f aca="false">IF(1_Data_EDA!C5117="Corporate",1,0)</f>
        <v>1</v>
      </c>
      <c r="L5116" s="6" t="n">
        <f aca="false">IF(1_Data_EDA!C5117="Home Office",1,0)</f>
        <v>0</v>
      </c>
      <c r="M5116" s="6" t="n">
        <f aca="false">IF(1_Data_EDA!D5117="Europe",1,0)</f>
        <v>1</v>
      </c>
      <c r="N5116" s="6" t="n">
        <f aca="false">IF(1_Data_EDA!D5117="LATAM",1,0)</f>
        <v>0</v>
      </c>
      <c r="O5116" s="6" t="n">
        <f aca="false">IF(1_Data_EDA!D5117="Pacific Asia",1,0)</f>
        <v>0</v>
      </c>
      <c r="P5116" s="6" t="n">
        <f aca="false">IF(1_Data_EDA!D5117="USCA",1,0)</f>
        <v>0</v>
      </c>
      <c r="Q5116" s="6" t="n">
        <f aca="false">IF(C5116&gt;MEDIAN(C$5:C$8004),1,0)</f>
        <v>1</v>
      </c>
      <c r="R5116" s="6" t="n">
        <f aca="false">IF(D5116&gt;2,1,0)</f>
        <v>0</v>
      </c>
    </row>
    <row r="5117" customFormat="false" ht="15" hidden="false" customHeight="true" outlineLevel="0" collapsed="false">
      <c r="A5117" s="6" t="n">
        <f aca="false">1_Data_EDA!O5118</f>
        <v>0</v>
      </c>
      <c r="B5117" s="6" t="n">
        <f aca="false">1_Data_EDA!H5118</f>
        <v>4</v>
      </c>
      <c r="C5117" s="7" t="n">
        <f aca="false">1_Data_EDA!I5118</f>
        <v>50</v>
      </c>
      <c r="D5117" s="6" t="n">
        <f aca="false">1_Data_EDA!J5118</f>
        <v>5</v>
      </c>
      <c r="E5117" s="7" t="n">
        <f aca="false">1_Data_EDA!K5118</f>
        <v>250</v>
      </c>
      <c r="F5117" s="7" t="n">
        <f aca="false">1_Data_EDA!L5118</f>
        <v>13.75</v>
      </c>
      <c r="G5117" s="8" t="n">
        <f aca="false">1_Data_EDA!M5118</f>
        <v>0.059999999</v>
      </c>
      <c r="H5117" s="6" t="n">
        <f aca="false">IF(1_Data_EDA!B5118="First Class",1,0)</f>
        <v>0</v>
      </c>
      <c r="I5117" s="6" t="n">
        <f aca="false">IF(1_Data_EDA!B5118="Second Class",1,0)</f>
        <v>0</v>
      </c>
      <c r="J5117" s="6" t="n">
        <f aca="false">IF(1_Data_EDA!B5118="Same Day",1,0)</f>
        <v>0</v>
      </c>
      <c r="K5117" s="6" t="n">
        <f aca="false">IF(1_Data_EDA!C5118="Corporate",1,0)</f>
        <v>0</v>
      </c>
      <c r="L5117" s="6" t="n">
        <f aca="false">IF(1_Data_EDA!C5118="Home Office",1,0)</f>
        <v>0</v>
      </c>
      <c r="M5117" s="6" t="n">
        <f aca="false">IF(1_Data_EDA!D5118="Europe",1,0)</f>
        <v>1</v>
      </c>
      <c r="N5117" s="6" t="n">
        <f aca="false">IF(1_Data_EDA!D5118="LATAM",1,0)</f>
        <v>0</v>
      </c>
      <c r="O5117" s="6" t="n">
        <f aca="false">IF(1_Data_EDA!D5118="Pacific Asia",1,0)</f>
        <v>0</v>
      </c>
      <c r="P5117" s="6" t="n">
        <f aca="false">IF(1_Data_EDA!D5118="USCA",1,0)</f>
        <v>0</v>
      </c>
      <c r="Q5117" s="6" t="n">
        <f aca="false">IF(C5117&gt;MEDIAN(C$5:C$8004),1,0)</f>
        <v>0</v>
      </c>
      <c r="R5117" s="6" t="n">
        <f aca="false">IF(D5117&gt;2,1,0)</f>
        <v>1</v>
      </c>
    </row>
    <row r="5118" customFormat="false" ht="15" hidden="false" customHeight="true" outlineLevel="0" collapsed="false">
      <c r="A5118" s="6" t="n">
        <f aca="false">1_Data_EDA!O5119</f>
        <v>1</v>
      </c>
      <c r="B5118" s="6" t="n">
        <f aca="false">1_Data_EDA!H5119</f>
        <v>0</v>
      </c>
      <c r="C5118" s="7" t="n">
        <f aca="false">1_Data_EDA!I5119</f>
        <v>99.98999786</v>
      </c>
      <c r="D5118" s="6" t="n">
        <f aca="false">1_Data_EDA!J5119</f>
        <v>1</v>
      </c>
      <c r="E5118" s="7" t="n">
        <f aca="false">1_Data_EDA!K5119</f>
        <v>99.98999786</v>
      </c>
      <c r="F5118" s="7" t="n">
        <f aca="false">1_Data_EDA!L5119</f>
        <v>18</v>
      </c>
      <c r="G5118" s="8" t="n">
        <f aca="false">1_Data_EDA!M5119</f>
        <v>0.180000007</v>
      </c>
      <c r="H5118" s="6" t="n">
        <f aca="false">IF(1_Data_EDA!B5119="First Class",1,0)</f>
        <v>0</v>
      </c>
      <c r="I5118" s="6" t="n">
        <f aca="false">IF(1_Data_EDA!B5119="Second Class",1,0)</f>
        <v>0</v>
      </c>
      <c r="J5118" s="6" t="n">
        <f aca="false">IF(1_Data_EDA!B5119="Same Day",1,0)</f>
        <v>1</v>
      </c>
      <c r="K5118" s="6" t="n">
        <f aca="false">IF(1_Data_EDA!C5119="Corporate",1,0)</f>
        <v>0</v>
      </c>
      <c r="L5118" s="6" t="n">
        <f aca="false">IF(1_Data_EDA!C5119="Home Office",1,0)</f>
        <v>0</v>
      </c>
      <c r="M5118" s="6" t="n">
        <f aca="false">IF(1_Data_EDA!D5119="Europe",1,0)</f>
        <v>0</v>
      </c>
      <c r="N5118" s="6" t="n">
        <f aca="false">IF(1_Data_EDA!D5119="LATAM",1,0)</f>
        <v>0</v>
      </c>
      <c r="O5118" s="6" t="n">
        <f aca="false">IF(1_Data_EDA!D5119="Pacific Asia",1,0)</f>
        <v>0</v>
      </c>
      <c r="P5118" s="6" t="n">
        <f aca="false">IF(1_Data_EDA!D5119="USCA",1,0)</f>
        <v>0</v>
      </c>
      <c r="Q5118" s="6" t="n">
        <f aca="false">IF(C5118&gt;MEDIAN(C$5:C$8004),1,0)</f>
        <v>1</v>
      </c>
      <c r="R5118" s="6" t="n">
        <f aca="false">IF(D5118&gt;2,1,0)</f>
        <v>0</v>
      </c>
    </row>
    <row r="5119" customFormat="false" ht="15" hidden="false" customHeight="true" outlineLevel="0" collapsed="false">
      <c r="A5119" s="6" t="n">
        <f aca="false">1_Data_EDA!O5120</f>
        <v>0</v>
      </c>
      <c r="B5119" s="6" t="n">
        <f aca="false">1_Data_EDA!H5120</f>
        <v>4</v>
      </c>
      <c r="C5119" s="7" t="n">
        <f aca="false">1_Data_EDA!I5120</f>
        <v>199.9900055</v>
      </c>
      <c r="D5119" s="6" t="n">
        <f aca="false">1_Data_EDA!J5120</f>
        <v>1</v>
      </c>
      <c r="E5119" s="7" t="n">
        <f aca="false">1_Data_EDA!K5120</f>
        <v>199.9900055</v>
      </c>
      <c r="F5119" s="7" t="n">
        <f aca="false">1_Data_EDA!L5120</f>
        <v>6</v>
      </c>
      <c r="G5119" s="8" t="n">
        <f aca="false">1_Data_EDA!M5120</f>
        <v>0.029999999</v>
      </c>
      <c r="H5119" s="6" t="n">
        <f aca="false">IF(1_Data_EDA!B5120="First Class",1,0)</f>
        <v>0</v>
      </c>
      <c r="I5119" s="6" t="n">
        <f aca="false">IF(1_Data_EDA!B5120="Second Class",1,0)</f>
        <v>0</v>
      </c>
      <c r="J5119" s="6" t="n">
        <f aca="false">IF(1_Data_EDA!B5120="Same Day",1,0)</f>
        <v>0</v>
      </c>
      <c r="K5119" s="6" t="n">
        <f aca="false">IF(1_Data_EDA!C5120="Corporate",1,0)</f>
        <v>1</v>
      </c>
      <c r="L5119" s="6" t="n">
        <f aca="false">IF(1_Data_EDA!C5120="Home Office",1,0)</f>
        <v>0</v>
      </c>
      <c r="M5119" s="6" t="n">
        <f aca="false">IF(1_Data_EDA!D5120="Europe",1,0)</f>
        <v>0</v>
      </c>
      <c r="N5119" s="6" t="n">
        <f aca="false">IF(1_Data_EDA!D5120="LATAM",1,0)</f>
        <v>1</v>
      </c>
      <c r="O5119" s="6" t="n">
        <f aca="false">IF(1_Data_EDA!D5120="Pacific Asia",1,0)</f>
        <v>0</v>
      </c>
      <c r="P5119" s="6" t="n">
        <f aca="false">IF(1_Data_EDA!D5120="USCA",1,0)</f>
        <v>0</v>
      </c>
      <c r="Q5119" s="6" t="n">
        <f aca="false">IF(C5119&gt;MEDIAN(C$5:C$8004),1,0)</f>
        <v>1</v>
      </c>
      <c r="R5119" s="6" t="n">
        <f aca="false">IF(D5119&gt;2,1,0)</f>
        <v>0</v>
      </c>
    </row>
    <row r="5120" customFormat="false" ht="15" hidden="false" customHeight="true" outlineLevel="0" collapsed="false">
      <c r="A5120" s="6" t="n">
        <f aca="false">1_Data_EDA!O5121</f>
        <v>1</v>
      </c>
      <c r="B5120" s="6" t="n">
        <f aca="false">1_Data_EDA!H5121</f>
        <v>4</v>
      </c>
      <c r="C5120" s="7" t="n">
        <f aca="false">1_Data_EDA!I5121</f>
        <v>99.98999786</v>
      </c>
      <c r="D5120" s="6" t="n">
        <f aca="false">1_Data_EDA!J5121</f>
        <v>2</v>
      </c>
      <c r="E5120" s="7" t="n">
        <f aca="false">1_Data_EDA!K5121</f>
        <v>199.9799957</v>
      </c>
      <c r="F5120" s="7" t="n">
        <f aca="false">1_Data_EDA!L5121</f>
        <v>40</v>
      </c>
      <c r="G5120" s="8" t="n">
        <f aca="false">1_Data_EDA!M5121</f>
        <v>0.200000003</v>
      </c>
      <c r="H5120" s="6" t="n">
        <f aca="false">IF(1_Data_EDA!B5121="First Class",1,0)</f>
        <v>0</v>
      </c>
      <c r="I5120" s="6" t="n">
        <f aca="false">IF(1_Data_EDA!B5121="Second Class",1,0)</f>
        <v>0</v>
      </c>
      <c r="J5120" s="6" t="n">
        <f aca="false">IF(1_Data_EDA!B5121="Same Day",1,0)</f>
        <v>0</v>
      </c>
      <c r="K5120" s="6" t="n">
        <f aca="false">IF(1_Data_EDA!C5121="Corporate",1,0)</f>
        <v>0</v>
      </c>
      <c r="L5120" s="6" t="n">
        <f aca="false">IF(1_Data_EDA!C5121="Home Office",1,0)</f>
        <v>0</v>
      </c>
      <c r="M5120" s="6" t="n">
        <f aca="false">IF(1_Data_EDA!D5121="Europe",1,0)</f>
        <v>1</v>
      </c>
      <c r="N5120" s="6" t="n">
        <f aca="false">IF(1_Data_EDA!D5121="LATAM",1,0)</f>
        <v>0</v>
      </c>
      <c r="O5120" s="6" t="n">
        <f aca="false">IF(1_Data_EDA!D5121="Pacific Asia",1,0)</f>
        <v>0</v>
      </c>
      <c r="P5120" s="6" t="n">
        <f aca="false">IF(1_Data_EDA!D5121="USCA",1,0)</f>
        <v>0</v>
      </c>
      <c r="Q5120" s="6" t="n">
        <f aca="false">IF(C5120&gt;MEDIAN(C$5:C$8004),1,0)</f>
        <v>1</v>
      </c>
      <c r="R5120" s="6" t="n">
        <f aca="false">IF(D5120&gt;2,1,0)</f>
        <v>0</v>
      </c>
    </row>
    <row r="5121" customFormat="false" ht="15" hidden="false" customHeight="true" outlineLevel="0" collapsed="false">
      <c r="A5121" s="6" t="n">
        <f aca="false">1_Data_EDA!O5122</f>
        <v>1</v>
      </c>
      <c r="B5121" s="6" t="n">
        <f aca="false">1_Data_EDA!H5122</f>
        <v>4</v>
      </c>
      <c r="C5121" s="7" t="n">
        <f aca="false">1_Data_EDA!I5122</f>
        <v>49.97999954</v>
      </c>
      <c r="D5121" s="6" t="n">
        <f aca="false">1_Data_EDA!J5122</f>
        <v>5</v>
      </c>
      <c r="E5121" s="7" t="n">
        <f aca="false">1_Data_EDA!K5122</f>
        <v>249.8999939</v>
      </c>
      <c r="F5121" s="7" t="n">
        <f aca="false">1_Data_EDA!L5122</f>
        <v>39.97999954</v>
      </c>
      <c r="G5121" s="8" t="n">
        <f aca="false">1_Data_EDA!M5122</f>
        <v>0.159999996</v>
      </c>
      <c r="H5121" s="6" t="n">
        <f aca="false">IF(1_Data_EDA!B5122="First Class",1,0)</f>
        <v>0</v>
      </c>
      <c r="I5121" s="6" t="n">
        <f aca="false">IF(1_Data_EDA!B5122="Second Class",1,0)</f>
        <v>0</v>
      </c>
      <c r="J5121" s="6" t="n">
        <f aca="false">IF(1_Data_EDA!B5122="Same Day",1,0)</f>
        <v>0</v>
      </c>
      <c r="K5121" s="6" t="n">
        <f aca="false">IF(1_Data_EDA!C5122="Corporate",1,0)</f>
        <v>0</v>
      </c>
      <c r="L5121" s="6" t="n">
        <f aca="false">IF(1_Data_EDA!C5122="Home Office",1,0)</f>
        <v>0</v>
      </c>
      <c r="M5121" s="6" t="n">
        <f aca="false">IF(1_Data_EDA!D5122="Europe",1,0)</f>
        <v>1</v>
      </c>
      <c r="N5121" s="6" t="n">
        <f aca="false">IF(1_Data_EDA!D5122="LATAM",1,0)</f>
        <v>0</v>
      </c>
      <c r="O5121" s="6" t="n">
        <f aca="false">IF(1_Data_EDA!D5122="Pacific Asia",1,0)</f>
        <v>0</v>
      </c>
      <c r="P5121" s="6" t="n">
        <f aca="false">IF(1_Data_EDA!D5122="USCA",1,0)</f>
        <v>0</v>
      </c>
      <c r="Q5121" s="6" t="n">
        <f aca="false">IF(C5121&gt;MEDIAN(C$5:C$8004),1,0)</f>
        <v>0</v>
      </c>
      <c r="R5121" s="6" t="n">
        <f aca="false">IF(D5121&gt;2,1,0)</f>
        <v>1</v>
      </c>
    </row>
    <row r="5122" customFormat="false" ht="15" hidden="false" customHeight="true" outlineLevel="0" collapsed="false">
      <c r="A5122" s="6" t="n">
        <f aca="false">1_Data_EDA!O5123</f>
        <v>1</v>
      </c>
      <c r="B5122" s="6" t="n">
        <f aca="false">1_Data_EDA!H5123</f>
        <v>4</v>
      </c>
      <c r="C5122" s="7" t="n">
        <f aca="false">1_Data_EDA!I5123</f>
        <v>99.98999786</v>
      </c>
      <c r="D5122" s="6" t="n">
        <f aca="false">1_Data_EDA!J5123</f>
        <v>3</v>
      </c>
      <c r="E5122" s="7" t="n">
        <f aca="false">1_Data_EDA!K5123</f>
        <v>299.9700012</v>
      </c>
      <c r="F5122" s="7" t="n">
        <f aca="false">1_Data_EDA!L5123</f>
        <v>48</v>
      </c>
      <c r="G5122" s="8" t="n">
        <f aca="false">1_Data_EDA!M5123</f>
        <v>0.159999996</v>
      </c>
      <c r="H5122" s="6" t="n">
        <f aca="false">IF(1_Data_EDA!B5123="First Class",1,0)</f>
        <v>0</v>
      </c>
      <c r="I5122" s="6" t="n">
        <f aca="false">IF(1_Data_EDA!B5123="Second Class",1,0)</f>
        <v>0</v>
      </c>
      <c r="J5122" s="6" t="n">
        <f aca="false">IF(1_Data_EDA!B5123="Same Day",1,0)</f>
        <v>0</v>
      </c>
      <c r="K5122" s="6" t="n">
        <f aca="false">IF(1_Data_EDA!C5123="Corporate",1,0)</f>
        <v>0</v>
      </c>
      <c r="L5122" s="6" t="n">
        <f aca="false">IF(1_Data_EDA!C5123="Home Office",1,0)</f>
        <v>0</v>
      </c>
      <c r="M5122" s="6" t="n">
        <f aca="false">IF(1_Data_EDA!D5123="Europe",1,0)</f>
        <v>0</v>
      </c>
      <c r="N5122" s="6" t="n">
        <f aca="false">IF(1_Data_EDA!D5123="LATAM",1,0)</f>
        <v>0</v>
      </c>
      <c r="O5122" s="6" t="n">
        <f aca="false">IF(1_Data_EDA!D5123="Pacific Asia",1,0)</f>
        <v>0</v>
      </c>
      <c r="P5122" s="6" t="n">
        <f aca="false">IF(1_Data_EDA!D5123="USCA",1,0)</f>
        <v>1</v>
      </c>
      <c r="Q5122" s="6" t="n">
        <f aca="false">IF(C5122&gt;MEDIAN(C$5:C$8004),1,0)</f>
        <v>1</v>
      </c>
      <c r="R5122" s="6" t="n">
        <f aca="false">IF(D5122&gt;2,1,0)</f>
        <v>1</v>
      </c>
    </row>
    <row r="5123" customFormat="false" ht="15" hidden="false" customHeight="true" outlineLevel="0" collapsed="false">
      <c r="A5123" s="6" t="n">
        <f aca="false">1_Data_EDA!O5124</f>
        <v>1</v>
      </c>
      <c r="B5123" s="6" t="n">
        <f aca="false">1_Data_EDA!H5124</f>
        <v>4</v>
      </c>
      <c r="C5123" s="7" t="n">
        <f aca="false">1_Data_EDA!I5124</f>
        <v>49.97999954</v>
      </c>
      <c r="D5123" s="6" t="n">
        <f aca="false">1_Data_EDA!J5124</f>
        <v>4</v>
      </c>
      <c r="E5123" s="7" t="n">
        <f aca="false">1_Data_EDA!K5124</f>
        <v>199.9199982</v>
      </c>
      <c r="F5123" s="7" t="n">
        <f aca="false">1_Data_EDA!L5124</f>
        <v>33.99000168</v>
      </c>
      <c r="G5123" s="8" t="n">
        <f aca="false">1_Data_EDA!M5124</f>
        <v>0.170000002</v>
      </c>
      <c r="H5123" s="6" t="n">
        <f aca="false">IF(1_Data_EDA!B5124="First Class",1,0)</f>
        <v>0</v>
      </c>
      <c r="I5123" s="6" t="n">
        <f aca="false">IF(1_Data_EDA!B5124="Second Class",1,0)</f>
        <v>0</v>
      </c>
      <c r="J5123" s="6" t="n">
        <f aca="false">IF(1_Data_EDA!B5124="Same Day",1,0)</f>
        <v>0</v>
      </c>
      <c r="K5123" s="6" t="n">
        <f aca="false">IF(1_Data_EDA!C5124="Corporate",1,0)</f>
        <v>0</v>
      </c>
      <c r="L5123" s="6" t="n">
        <f aca="false">IF(1_Data_EDA!C5124="Home Office",1,0)</f>
        <v>0</v>
      </c>
      <c r="M5123" s="6" t="n">
        <f aca="false">IF(1_Data_EDA!D5124="Europe",1,0)</f>
        <v>0</v>
      </c>
      <c r="N5123" s="6" t="n">
        <f aca="false">IF(1_Data_EDA!D5124="LATAM",1,0)</f>
        <v>0</v>
      </c>
      <c r="O5123" s="6" t="n">
        <f aca="false">IF(1_Data_EDA!D5124="Pacific Asia",1,0)</f>
        <v>1</v>
      </c>
      <c r="P5123" s="6" t="n">
        <f aca="false">IF(1_Data_EDA!D5124="USCA",1,0)</f>
        <v>0</v>
      </c>
      <c r="Q5123" s="6" t="n">
        <f aca="false">IF(C5123&gt;MEDIAN(C$5:C$8004),1,0)</f>
        <v>0</v>
      </c>
      <c r="R5123" s="6" t="n">
        <f aca="false">IF(D5123&gt;2,1,0)</f>
        <v>1</v>
      </c>
    </row>
    <row r="5124" customFormat="false" ht="15" hidden="false" customHeight="true" outlineLevel="0" collapsed="false">
      <c r="A5124" s="6" t="n">
        <f aca="false">1_Data_EDA!O5125</f>
        <v>0</v>
      </c>
      <c r="B5124" s="6" t="n">
        <f aca="false">1_Data_EDA!H5125</f>
        <v>4</v>
      </c>
      <c r="C5124" s="7" t="n">
        <f aca="false">1_Data_EDA!I5125</f>
        <v>49.97999954</v>
      </c>
      <c r="D5124" s="6" t="n">
        <f aca="false">1_Data_EDA!J5125</f>
        <v>5</v>
      </c>
      <c r="E5124" s="7" t="n">
        <f aca="false">1_Data_EDA!K5125</f>
        <v>249.8999939</v>
      </c>
      <c r="F5124" s="7" t="n">
        <f aca="false">1_Data_EDA!L5125</f>
        <v>24.98999977</v>
      </c>
      <c r="G5124" s="8" t="n">
        <f aca="false">1_Data_EDA!M5125</f>
        <v>0.100000001</v>
      </c>
      <c r="H5124" s="6" t="n">
        <f aca="false">IF(1_Data_EDA!B5125="First Class",1,0)</f>
        <v>0</v>
      </c>
      <c r="I5124" s="6" t="n">
        <f aca="false">IF(1_Data_EDA!B5125="Second Class",1,0)</f>
        <v>0</v>
      </c>
      <c r="J5124" s="6" t="n">
        <f aca="false">IF(1_Data_EDA!B5125="Same Day",1,0)</f>
        <v>0</v>
      </c>
      <c r="K5124" s="6" t="n">
        <f aca="false">IF(1_Data_EDA!C5125="Corporate",1,0)</f>
        <v>1</v>
      </c>
      <c r="L5124" s="6" t="n">
        <f aca="false">IF(1_Data_EDA!C5125="Home Office",1,0)</f>
        <v>0</v>
      </c>
      <c r="M5124" s="6" t="n">
        <f aca="false">IF(1_Data_EDA!D5125="Europe",1,0)</f>
        <v>0</v>
      </c>
      <c r="N5124" s="6" t="n">
        <f aca="false">IF(1_Data_EDA!D5125="LATAM",1,0)</f>
        <v>0</v>
      </c>
      <c r="O5124" s="6" t="n">
        <f aca="false">IF(1_Data_EDA!D5125="Pacific Asia",1,0)</f>
        <v>1</v>
      </c>
      <c r="P5124" s="6" t="n">
        <f aca="false">IF(1_Data_EDA!D5125="USCA",1,0)</f>
        <v>0</v>
      </c>
      <c r="Q5124" s="6" t="n">
        <f aca="false">IF(C5124&gt;MEDIAN(C$5:C$8004),1,0)</f>
        <v>0</v>
      </c>
      <c r="R5124" s="6" t="n">
        <f aca="false">IF(D5124&gt;2,1,0)</f>
        <v>1</v>
      </c>
    </row>
    <row r="5125" customFormat="false" ht="15" hidden="false" customHeight="true" outlineLevel="0" collapsed="false">
      <c r="A5125" s="6" t="n">
        <f aca="false">1_Data_EDA!O5126</f>
        <v>0</v>
      </c>
      <c r="B5125" s="6" t="n">
        <f aca="false">1_Data_EDA!H5126</f>
        <v>4</v>
      </c>
      <c r="C5125" s="7" t="n">
        <f aca="false">1_Data_EDA!I5126</f>
        <v>399.980011</v>
      </c>
      <c r="D5125" s="6" t="n">
        <f aca="false">1_Data_EDA!J5126</f>
        <v>1</v>
      </c>
      <c r="E5125" s="7" t="n">
        <f aca="false">1_Data_EDA!K5126</f>
        <v>399.980011</v>
      </c>
      <c r="F5125" s="7" t="n">
        <f aca="false">1_Data_EDA!L5126</f>
        <v>28</v>
      </c>
      <c r="G5125" s="8" t="n">
        <f aca="false">1_Data_EDA!M5126</f>
        <v>0.07</v>
      </c>
      <c r="H5125" s="6" t="n">
        <f aca="false">IF(1_Data_EDA!B5126="First Class",1,0)</f>
        <v>0</v>
      </c>
      <c r="I5125" s="6" t="n">
        <f aca="false">IF(1_Data_EDA!B5126="Second Class",1,0)</f>
        <v>0</v>
      </c>
      <c r="J5125" s="6" t="n">
        <f aca="false">IF(1_Data_EDA!B5126="Same Day",1,0)</f>
        <v>0</v>
      </c>
      <c r="K5125" s="6" t="n">
        <f aca="false">IF(1_Data_EDA!C5126="Corporate",1,0)</f>
        <v>0</v>
      </c>
      <c r="L5125" s="6" t="n">
        <f aca="false">IF(1_Data_EDA!C5126="Home Office",1,0)</f>
        <v>0</v>
      </c>
      <c r="M5125" s="6" t="n">
        <f aca="false">IF(1_Data_EDA!D5126="Europe",1,0)</f>
        <v>0</v>
      </c>
      <c r="N5125" s="6" t="n">
        <f aca="false">IF(1_Data_EDA!D5126="LATAM",1,0)</f>
        <v>0</v>
      </c>
      <c r="O5125" s="6" t="n">
        <f aca="false">IF(1_Data_EDA!D5126="Pacific Asia",1,0)</f>
        <v>1</v>
      </c>
      <c r="P5125" s="6" t="n">
        <f aca="false">IF(1_Data_EDA!D5126="USCA",1,0)</f>
        <v>0</v>
      </c>
      <c r="Q5125" s="6" t="n">
        <f aca="false">IF(C5125&gt;MEDIAN(C$5:C$8004),1,0)</f>
        <v>1</v>
      </c>
      <c r="R5125" s="6" t="n">
        <f aca="false">IF(D5125&gt;2,1,0)</f>
        <v>0</v>
      </c>
    </row>
    <row r="5126" customFormat="false" ht="15" hidden="false" customHeight="true" outlineLevel="0" collapsed="false">
      <c r="A5126" s="6" t="n">
        <f aca="false">1_Data_EDA!O5127</f>
        <v>0</v>
      </c>
      <c r="B5126" s="6" t="n">
        <f aca="false">1_Data_EDA!H5127</f>
        <v>4</v>
      </c>
      <c r="C5126" s="7" t="n">
        <f aca="false">1_Data_EDA!I5127</f>
        <v>99.98999786</v>
      </c>
      <c r="D5126" s="6" t="n">
        <f aca="false">1_Data_EDA!J5127</f>
        <v>4</v>
      </c>
      <c r="E5126" s="7" t="n">
        <f aca="false">1_Data_EDA!K5127</f>
        <v>399.9599915</v>
      </c>
      <c r="F5126" s="7" t="n">
        <f aca="false">1_Data_EDA!L5127</f>
        <v>0</v>
      </c>
      <c r="G5126" s="8" t="n">
        <f aca="false">1_Data_EDA!M5127</f>
        <v>0</v>
      </c>
      <c r="H5126" s="6" t="n">
        <f aca="false">IF(1_Data_EDA!B5127="First Class",1,0)</f>
        <v>0</v>
      </c>
      <c r="I5126" s="6" t="n">
        <f aca="false">IF(1_Data_EDA!B5127="Second Class",1,0)</f>
        <v>0</v>
      </c>
      <c r="J5126" s="6" t="n">
        <f aca="false">IF(1_Data_EDA!B5127="Same Day",1,0)</f>
        <v>0</v>
      </c>
      <c r="K5126" s="6" t="n">
        <f aca="false">IF(1_Data_EDA!C5127="Corporate",1,0)</f>
        <v>0</v>
      </c>
      <c r="L5126" s="6" t="n">
        <f aca="false">IF(1_Data_EDA!C5127="Home Office",1,0)</f>
        <v>0</v>
      </c>
      <c r="M5126" s="6" t="n">
        <f aca="false">IF(1_Data_EDA!D5127="Europe",1,0)</f>
        <v>0</v>
      </c>
      <c r="N5126" s="6" t="n">
        <f aca="false">IF(1_Data_EDA!D5127="LATAM",1,0)</f>
        <v>1</v>
      </c>
      <c r="O5126" s="6" t="n">
        <f aca="false">IF(1_Data_EDA!D5127="Pacific Asia",1,0)</f>
        <v>0</v>
      </c>
      <c r="P5126" s="6" t="n">
        <f aca="false">IF(1_Data_EDA!D5127="USCA",1,0)</f>
        <v>0</v>
      </c>
      <c r="Q5126" s="6" t="n">
        <f aca="false">IF(C5126&gt;MEDIAN(C$5:C$8004),1,0)</f>
        <v>1</v>
      </c>
      <c r="R5126" s="6" t="n">
        <f aca="false">IF(D5126&gt;2,1,0)</f>
        <v>1</v>
      </c>
    </row>
    <row r="5127" customFormat="false" ht="15" hidden="false" customHeight="true" outlineLevel="0" collapsed="false">
      <c r="A5127" s="6" t="n">
        <f aca="false">1_Data_EDA!O5128</f>
        <v>1</v>
      </c>
      <c r="B5127" s="6" t="n">
        <f aca="false">1_Data_EDA!H5128</f>
        <v>2</v>
      </c>
      <c r="C5127" s="7" t="n">
        <f aca="false">1_Data_EDA!I5128</f>
        <v>129.9900055</v>
      </c>
      <c r="D5127" s="6" t="n">
        <f aca="false">1_Data_EDA!J5128</f>
        <v>1</v>
      </c>
      <c r="E5127" s="7" t="n">
        <f aca="false">1_Data_EDA!K5128</f>
        <v>129.9900055</v>
      </c>
      <c r="F5127" s="7" t="n">
        <f aca="false">1_Data_EDA!L5128</f>
        <v>23.39999962</v>
      </c>
      <c r="G5127" s="8" t="n">
        <f aca="false">1_Data_EDA!M5128</f>
        <v>0.180000007</v>
      </c>
      <c r="H5127" s="6" t="n">
        <f aca="false">IF(1_Data_EDA!B5128="First Class",1,0)</f>
        <v>0</v>
      </c>
      <c r="I5127" s="6" t="n">
        <f aca="false">IF(1_Data_EDA!B5128="Second Class",1,0)</f>
        <v>1</v>
      </c>
      <c r="J5127" s="6" t="n">
        <f aca="false">IF(1_Data_EDA!B5128="Same Day",1,0)</f>
        <v>0</v>
      </c>
      <c r="K5127" s="6" t="n">
        <f aca="false">IF(1_Data_EDA!C5128="Corporate",1,0)</f>
        <v>0</v>
      </c>
      <c r="L5127" s="6" t="n">
        <f aca="false">IF(1_Data_EDA!C5128="Home Office",1,0)</f>
        <v>1</v>
      </c>
      <c r="M5127" s="6" t="n">
        <f aca="false">IF(1_Data_EDA!D5128="Europe",1,0)</f>
        <v>1</v>
      </c>
      <c r="N5127" s="6" t="n">
        <f aca="false">IF(1_Data_EDA!D5128="LATAM",1,0)</f>
        <v>0</v>
      </c>
      <c r="O5127" s="6" t="n">
        <f aca="false">IF(1_Data_EDA!D5128="Pacific Asia",1,0)</f>
        <v>0</v>
      </c>
      <c r="P5127" s="6" t="n">
        <f aca="false">IF(1_Data_EDA!D5128="USCA",1,0)</f>
        <v>0</v>
      </c>
      <c r="Q5127" s="6" t="n">
        <f aca="false">IF(C5127&gt;MEDIAN(C$5:C$8004),1,0)</f>
        <v>1</v>
      </c>
      <c r="R5127" s="6" t="n">
        <f aca="false">IF(D5127&gt;2,1,0)</f>
        <v>0</v>
      </c>
    </row>
    <row r="5128" customFormat="false" ht="15" hidden="false" customHeight="true" outlineLevel="0" collapsed="false">
      <c r="A5128" s="6" t="n">
        <f aca="false">1_Data_EDA!O5129</f>
        <v>0</v>
      </c>
      <c r="B5128" s="6" t="n">
        <f aca="false">1_Data_EDA!H5129</f>
        <v>4</v>
      </c>
      <c r="C5128" s="7" t="n">
        <f aca="false">1_Data_EDA!I5129</f>
        <v>50</v>
      </c>
      <c r="D5128" s="6" t="n">
        <f aca="false">1_Data_EDA!J5129</f>
        <v>1</v>
      </c>
      <c r="E5128" s="7" t="n">
        <f aca="false">1_Data_EDA!K5129</f>
        <v>50</v>
      </c>
      <c r="F5128" s="7" t="n">
        <f aca="false">1_Data_EDA!L5129</f>
        <v>2.75</v>
      </c>
      <c r="G5128" s="8" t="n">
        <f aca="false">1_Data_EDA!M5129</f>
        <v>0.059999999</v>
      </c>
      <c r="H5128" s="6" t="n">
        <f aca="false">IF(1_Data_EDA!B5129="First Class",1,0)</f>
        <v>0</v>
      </c>
      <c r="I5128" s="6" t="n">
        <f aca="false">IF(1_Data_EDA!B5129="Second Class",1,0)</f>
        <v>0</v>
      </c>
      <c r="J5128" s="6" t="n">
        <f aca="false">IF(1_Data_EDA!B5129="Same Day",1,0)</f>
        <v>0</v>
      </c>
      <c r="K5128" s="6" t="n">
        <f aca="false">IF(1_Data_EDA!C5129="Corporate",1,0)</f>
        <v>0</v>
      </c>
      <c r="L5128" s="6" t="n">
        <f aca="false">IF(1_Data_EDA!C5129="Home Office",1,0)</f>
        <v>1</v>
      </c>
      <c r="M5128" s="6" t="n">
        <f aca="false">IF(1_Data_EDA!D5129="Europe",1,0)</f>
        <v>0</v>
      </c>
      <c r="N5128" s="6" t="n">
        <f aca="false">IF(1_Data_EDA!D5129="LATAM",1,0)</f>
        <v>1</v>
      </c>
      <c r="O5128" s="6" t="n">
        <f aca="false">IF(1_Data_EDA!D5129="Pacific Asia",1,0)</f>
        <v>0</v>
      </c>
      <c r="P5128" s="6" t="n">
        <f aca="false">IF(1_Data_EDA!D5129="USCA",1,0)</f>
        <v>0</v>
      </c>
      <c r="Q5128" s="6" t="n">
        <f aca="false">IF(C5128&gt;MEDIAN(C$5:C$8004),1,0)</f>
        <v>0</v>
      </c>
      <c r="R5128" s="6" t="n">
        <f aca="false">IF(D5128&gt;2,1,0)</f>
        <v>0</v>
      </c>
    </row>
    <row r="5129" customFormat="false" ht="15" hidden="false" customHeight="true" outlineLevel="0" collapsed="false">
      <c r="A5129" s="6" t="n">
        <f aca="false">1_Data_EDA!O5130</f>
        <v>1</v>
      </c>
      <c r="B5129" s="6" t="n">
        <f aca="false">1_Data_EDA!H5130</f>
        <v>4</v>
      </c>
      <c r="C5129" s="7" t="n">
        <f aca="false">1_Data_EDA!I5130</f>
        <v>59.99000168</v>
      </c>
      <c r="D5129" s="6" t="n">
        <f aca="false">1_Data_EDA!J5130</f>
        <v>1</v>
      </c>
      <c r="E5129" s="7" t="n">
        <f aca="false">1_Data_EDA!K5130</f>
        <v>59.99000168</v>
      </c>
      <c r="F5129" s="7" t="n">
        <f aca="false">1_Data_EDA!L5130</f>
        <v>10.80000019</v>
      </c>
      <c r="G5129" s="8" t="n">
        <f aca="false">1_Data_EDA!M5130</f>
        <v>0.180000007</v>
      </c>
      <c r="H5129" s="6" t="n">
        <f aca="false">IF(1_Data_EDA!B5130="First Class",1,0)</f>
        <v>0</v>
      </c>
      <c r="I5129" s="6" t="n">
        <f aca="false">IF(1_Data_EDA!B5130="Second Class",1,0)</f>
        <v>0</v>
      </c>
      <c r="J5129" s="6" t="n">
        <f aca="false">IF(1_Data_EDA!B5130="Same Day",1,0)</f>
        <v>0</v>
      </c>
      <c r="K5129" s="6" t="n">
        <f aca="false">IF(1_Data_EDA!C5130="Corporate",1,0)</f>
        <v>0</v>
      </c>
      <c r="L5129" s="6" t="n">
        <f aca="false">IF(1_Data_EDA!C5130="Home Office",1,0)</f>
        <v>0</v>
      </c>
      <c r="M5129" s="6" t="n">
        <f aca="false">IF(1_Data_EDA!D5130="Europe",1,0)</f>
        <v>1</v>
      </c>
      <c r="N5129" s="6" t="n">
        <f aca="false">IF(1_Data_EDA!D5130="LATAM",1,0)</f>
        <v>0</v>
      </c>
      <c r="O5129" s="6" t="n">
        <f aca="false">IF(1_Data_EDA!D5130="Pacific Asia",1,0)</f>
        <v>0</v>
      </c>
      <c r="P5129" s="6" t="n">
        <f aca="false">IF(1_Data_EDA!D5130="USCA",1,0)</f>
        <v>0</v>
      </c>
      <c r="Q5129" s="6" t="n">
        <f aca="false">IF(C5129&gt;MEDIAN(C$5:C$8004),1,0)</f>
        <v>0</v>
      </c>
      <c r="R5129" s="6" t="n">
        <f aca="false">IF(D5129&gt;2,1,0)</f>
        <v>0</v>
      </c>
    </row>
    <row r="5130" customFormat="false" ht="15" hidden="false" customHeight="true" outlineLevel="0" collapsed="false">
      <c r="A5130" s="6" t="n">
        <f aca="false">1_Data_EDA!O5131</f>
        <v>0</v>
      </c>
      <c r="B5130" s="6" t="n">
        <f aca="false">1_Data_EDA!H5131</f>
        <v>4</v>
      </c>
      <c r="C5130" s="7" t="n">
        <f aca="false">1_Data_EDA!I5131</f>
        <v>39.99000168</v>
      </c>
      <c r="D5130" s="6" t="n">
        <f aca="false">1_Data_EDA!J5131</f>
        <v>1</v>
      </c>
      <c r="E5130" s="7" t="n">
        <f aca="false">1_Data_EDA!K5131</f>
        <v>39.99000168</v>
      </c>
      <c r="F5130" s="7" t="n">
        <f aca="false">1_Data_EDA!L5131</f>
        <v>3.599999905</v>
      </c>
      <c r="G5130" s="8" t="n">
        <f aca="false">1_Data_EDA!M5131</f>
        <v>0.090000004</v>
      </c>
      <c r="H5130" s="6" t="n">
        <f aca="false">IF(1_Data_EDA!B5131="First Class",1,0)</f>
        <v>0</v>
      </c>
      <c r="I5130" s="6" t="n">
        <f aca="false">IF(1_Data_EDA!B5131="Second Class",1,0)</f>
        <v>0</v>
      </c>
      <c r="J5130" s="6" t="n">
        <f aca="false">IF(1_Data_EDA!B5131="Same Day",1,0)</f>
        <v>0</v>
      </c>
      <c r="K5130" s="6" t="n">
        <f aca="false">IF(1_Data_EDA!C5131="Corporate",1,0)</f>
        <v>0</v>
      </c>
      <c r="L5130" s="6" t="n">
        <f aca="false">IF(1_Data_EDA!C5131="Home Office",1,0)</f>
        <v>0</v>
      </c>
      <c r="M5130" s="6" t="n">
        <f aca="false">IF(1_Data_EDA!D5131="Europe",1,0)</f>
        <v>1</v>
      </c>
      <c r="N5130" s="6" t="n">
        <f aca="false">IF(1_Data_EDA!D5131="LATAM",1,0)</f>
        <v>0</v>
      </c>
      <c r="O5130" s="6" t="n">
        <f aca="false">IF(1_Data_EDA!D5131="Pacific Asia",1,0)</f>
        <v>0</v>
      </c>
      <c r="P5130" s="6" t="n">
        <f aca="false">IF(1_Data_EDA!D5131="USCA",1,0)</f>
        <v>0</v>
      </c>
      <c r="Q5130" s="6" t="n">
        <f aca="false">IF(C5130&gt;MEDIAN(C$5:C$8004),1,0)</f>
        <v>0</v>
      </c>
      <c r="R5130" s="6" t="n">
        <f aca="false">IF(D5130&gt;2,1,0)</f>
        <v>0</v>
      </c>
    </row>
    <row r="5131" customFormat="false" ht="15" hidden="false" customHeight="true" outlineLevel="0" collapsed="false">
      <c r="A5131" s="6" t="n">
        <f aca="false">1_Data_EDA!O5132</f>
        <v>1</v>
      </c>
      <c r="B5131" s="6" t="n">
        <f aca="false">1_Data_EDA!H5132</f>
        <v>4</v>
      </c>
      <c r="C5131" s="7" t="n">
        <f aca="false">1_Data_EDA!I5132</f>
        <v>129.9900055</v>
      </c>
      <c r="D5131" s="6" t="n">
        <f aca="false">1_Data_EDA!J5132</f>
        <v>1</v>
      </c>
      <c r="E5131" s="7" t="n">
        <f aca="false">1_Data_EDA!K5132</f>
        <v>129.9900055</v>
      </c>
      <c r="F5131" s="7" t="n">
        <f aca="false">1_Data_EDA!L5132</f>
        <v>2.599999905</v>
      </c>
      <c r="G5131" s="8" t="n">
        <f aca="false">1_Data_EDA!M5132</f>
        <v>0.02</v>
      </c>
      <c r="H5131" s="6" t="n">
        <f aca="false">IF(1_Data_EDA!B5132="First Class",1,0)</f>
        <v>0</v>
      </c>
      <c r="I5131" s="6" t="n">
        <f aca="false">IF(1_Data_EDA!B5132="Second Class",1,0)</f>
        <v>0</v>
      </c>
      <c r="J5131" s="6" t="n">
        <f aca="false">IF(1_Data_EDA!B5132="Same Day",1,0)</f>
        <v>0</v>
      </c>
      <c r="K5131" s="6" t="n">
        <f aca="false">IF(1_Data_EDA!C5132="Corporate",1,0)</f>
        <v>0</v>
      </c>
      <c r="L5131" s="6" t="n">
        <f aca="false">IF(1_Data_EDA!C5132="Home Office",1,0)</f>
        <v>0</v>
      </c>
      <c r="M5131" s="6" t="n">
        <f aca="false">IF(1_Data_EDA!D5132="Europe",1,0)</f>
        <v>0</v>
      </c>
      <c r="N5131" s="6" t="n">
        <f aca="false">IF(1_Data_EDA!D5132="LATAM",1,0)</f>
        <v>1</v>
      </c>
      <c r="O5131" s="6" t="n">
        <f aca="false">IF(1_Data_EDA!D5132="Pacific Asia",1,0)</f>
        <v>0</v>
      </c>
      <c r="P5131" s="6" t="n">
        <f aca="false">IF(1_Data_EDA!D5132="USCA",1,0)</f>
        <v>0</v>
      </c>
      <c r="Q5131" s="6" t="n">
        <f aca="false">IF(C5131&gt;MEDIAN(C$5:C$8004),1,0)</f>
        <v>1</v>
      </c>
      <c r="R5131" s="6" t="n">
        <f aca="false">IF(D5131&gt;2,1,0)</f>
        <v>0</v>
      </c>
    </row>
    <row r="5132" customFormat="false" ht="15" hidden="false" customHeight="true" outlineLevel="0" collapsed="false">
      <c r="A5132" s="6" t="n">
        <f aca="false">1_Data_EDA!O5133</f>
        <v>0</v>
      </c>
      <c r="B5132" s="6" t="n">
        <f aca="false">1_Data_EDA!H5133</f>
        <v>4</v>
      </c>
      <c r="C5132" s="7" t="n">
        <f aca="false">1_Data_EDA!I5133</f>
        <v>299.980011</v>
      </c>
      <c r="D5132" s="6" t="n">
        <f aca="false">1_Data_EDA!J5133</f>
        <v>1</v>
      </c>
      <c r="E5132" s="7" t="n">
        <f aca="false">1_Data_EDA!K5133</f>
        <v>299.980011</v>
      </c>
      <c r="F5132" s="7" t="n">
        <f aca="false">1_Data_EDA!L5133</f>
        <v>12</v>
      </c>
      <c r="G5132" s="8" t="n">
        <f aca="false">1_Data_EDA!M5133</f>
        <v>0.039999999</v>
      </c>
      <c r="H5132" s="6" t="n">
        <f aca="false">IF(1_Data_EDA!B5133="First Class",1,0)</f>
        <v>0</v>
      </c>
      <c r="I5132" s="6" t="n">
        <f aca="false">IF(1_Data_EDA!B5133="Second Class",1,0)</f>
        <v>0</v>
      </c>
      <c r="J5132" s="6" t="n">
        <f aca="false">IF(1_Data_EDA!B5133="Same Day",1,0)</f>
        <v>0</v>
      </c>
      <c r="K5132" s="6" t="n">
        <f aca="false">IF(1_Data_EDA!C5133="Corporate",1,0)</f>
        <v>0</v>
      </c>
      <c r="L5132" s="6" t="n">
        <f aca="false">IF(1_Data_EDA!C5133="Home Office",1,0)</f>
        <v>1</v>
      </c>
      <c r="M5132" s="6" t="n">
        <f aca="false">IF(1_Data_EDA!D5133="Europe",1,0)</f>
        <v>1</v>
      </c>
      <c r="N5132" s="6" t="n">
        <f aca="false">IF(1_Data_EDA!D5133="LATAM",1,0)</f>
        <v>0</v>
      </c>
      <c r="O5132" s="6" t="n">
        <f aca="false">IF(1_Data_EDA!D5133="Pacific Asia",1,0)</f>
        <v>0</v>
      </c>
      <c r="P5132" s="6" t="n">
        <f aca="false">IF(1_Data_EDA!D5133="USCA",1,0)</f>
        <v>0</v>
      </c>
      <c r="Q5132" s="6" t="n">
        <f aca="false">IF(C5132&gt;MEDIAN(C$5:C$8004),1,0)</f>
        <v>1</v>
      </c>
      <c r="R5132" s="6" t="n">
        <f aca="false">IF(D5132&gt;2,1,0)</f>
        <v>0</v>
      </c>
    </row>
    <row r="5133" customFormat="false" ht="15" hidden="false" customHeight="true" outlineLevel="0" collapsed="false">
      <c r="A5133" s="6" t="n">
        <f aca="false">1_Data_EDA!O5134</f>
        <v>1</v>
      </c>
      <c r="B5133" s="6" t="n">
        <f aca="false">1_Data_EDA!H5134</f>
        <v>4</v>
      </c>
      <c r="C5133" s="7" t="n">
        <f aca="false">1_Data_EDA!I5134</f>
        <v>199.9900055</v>
      </c>
      <c r="D5133" s="6" t="n">
        <f aca="false">1_Data_EDA!J5134</f>
        <v>1</v>
      </c>
      <c r="E5133" s="7" t="n">
        <f aca="false">1_Data_EDA!K5134</f>
        <v>199.9900055</v>
      </c>
      <c r="F5133" s="7" t="n">
        <f aca="false">1_Data_EDA!L5134</f>
        <v>30</v>
      </c>
      <c r="G5133" s="8" t="n">
        <f aca="false">1_Data_EDA!M5134</f>
        <v>0.150000006</v>
      </c>
      <c r="H5133" s="6" t="n">
        <f aca="false">IF(1_Data_EDA!B5134="First Class",1,0)</f>
        <v>0</v>
      </c>
      <c r="I5133" s="6" t="n">
        <f aca="false">IF(1_Data_EDA!B5134="Second Class",1,0)</f>
        <v>0</v>
      </c>
      <c r="J5133" s="6" t="n">
        <f aca="false">IF(1_Data_EDA!B5134="Same Day",1,0)</f>
        <v>0</v>
      </c>
      <c r="K5133" s="6" t="n">
        <f aca="false">IF(1_Data_EDA!C5134="Corporate",1,0)</f>
        <v>0</v>
      </c>
      <c r="L5133" s="6" t="n">
        <f aca="false">IF(1_Data_EDA!C5134="Home Office",1,0)</f>
        <v>0</v>
      </c>
      <c r="M5133" s="6" t="n">
        <f aca="false">IF(1_Data_EDA!D5134="Europe",1,0)</f>
        <v>0</v>
      </c>
      <c r="N5133" s="6" t="n">
        <f aca="false">IF(1_Data_EDA!D5134="LATAM",1,0)</f>
        <v>0</v>
      </c>
      <c r="O5133" s="6" t="n">
        <f aca="false">IF(1_Data_EDA!D5134="Pacific Asia",1,0)</f>
        <v>1</v>
      </c>
      <c r="P5133" s="6" t="n">
        <f aca="false">IF(1_Data_EDA!D5134="USCA",1,0)</f>
        <v>0</v>
      </c>
      <c r="Q5133" s="6" t="n">
        <f aca="false">IF(C5133&gt;MEDIAN(C$5:C$8004),1,0)</f>
        <v>1</v>
      </c>
      <c r="R5133" s="6" t="n">
        <f aca="false">IF(D5133&gt;2,1,0)</f>
        <v>0</v>
      </c>
    </row>
    <row r="5134" customFormat="false" ht="15" hidden="false" customHeight="true" outlineLevel="0" collapsed="false">
      <c r="A5134" s="6" t="n">
        <f aca="false">1_Data_EDA!O5135</f>
        <v>1</v>
      </c>
      <c r="B5134" s="6" t="n">
        <f aca="false">1_Data_EDA!H5135</f>
        <v>0</v>
      </c>
      <c r="C5134" s="7" t="n">
        <f aca="false">1_Data_EDA!I5135</f>
        <v>99.98999786</v>
      </c>
      <c r="D5134" s="6" t="n">
        <f aca="false">1_Data_EDA!J5135</f>
        <v>3</v>
      </c>
      <c r="E5134" s="7" t="n">
        <f aca="false">1_Data_EDA!K5135</f>
        <v>299.9700012</v>
      </c>
      <c r="F5134" s="7" t="n">
        <f aca="false">1_Data_EDA!L5135</f>
        <v>30</v>
      </c>
      <c r="G5134" s="8" t="n">
        <f aca="false">1_Data_EDA!M5135</f>
        <v>0.100000001</v>
      </c>
      <c r="H5134" s="6" t="n">
        <f aca="false">IF(1_Data_EDA!B5135="First Class",1,0)</f>
        <v>0</v>
      </c>
      <c r="I5134" s="6" t="n">
        <f aca="false">IF(1_Data_EDA!B5135="Second Class",1,0)</f>
        <v>0</v>
      </c>
      <c r="J5134" s="6" t="n">
        <f aca="false">IF(1_Data_EDA!B5135="Same Day",1,0)</f>
        <v>1</v>
      </c>
      <c r="K5134" s="6" t="n">
        <f aca="false">IF(1_Data_EDA!C5135="Corporate",1,0)</f>
        <v>0</v>
      </c>
      <c r="L5134" s="6" t="n">
        <f aca="false">IF(1_Data_EDA!C5135="Home Office",1,0)</f>
        <v>0</v>
      </c>
      <c r="M5134" s="6" t="n">
        <f aca="false">IF(1_Data_EDA!D5135="Europe",1,0)</f>
        <v>0</v>
      </c>
      <c r="N5134" s="6" t="n">
        <f aca="false">IF(1_Data_EDA!D5135="LATAM",1,0)</f>
        <v>0</v>
      </c>
      <c r="O5134" s="6" t="n">
        <f aca="false">IF(1_Data_EDA!D5135="Pacific Asia",1,0)</f>
        <v>0</v>
      </c>
      <c r="P5134" s="6" t="n">
        <f aca="false">IF(1_Data_EDA!D5135="USCA",1,0)</f>
        <v>1</v>
      </c>
      <c r="Q5134" s="6" t="n">
        <f aca="false">IF(C5134&gt;MEDIAN(C$5:C$8004),1,0)</f>
        <v>1</v>
      </c>
      <c r="R5134" s="6" t="n">
        <f aca="false">IF(D5134&gt;2,1,0)</f>
        <v>1</v>
      </c>
    </row>
    <row r="5135" customFormat="false" ht="15" hidden="false" customHeight="true" outlineLevel="0" collapsed="false">
      <c r="A5135" s="6" t="n">
        <f aca="false">1_Data_EDA!O5136</f>
        <v>1</v>
      </c>
      <c r="B5135" s="6" t="n">
        <f aca="false">1_Data_EDA!H5136</f>
        <v>4</v>
      </c>
      <c r="C5135" s="7" t="n">
        <f aca="false">1_Data_EDA!I5136</f>
        <v>199.9900055</v>
      </c>
      <c r="D5135" s="6" t="n">
        <f aca="false">1_Data_EDA!J5136</f>
        <v>1</v>
      </c>
      <c r="E5135" s="7" t="n">
        <f aca="false">1_Data_EDA!K5136</f>
        <v>199.9900055</v>
      </c>
      <c r="F5135" s="7" t="n">
        <f aca="false">1_Data_EDA!L5136</f>
        <v>4</v>
      </c>
      <c r="G5135" s="8" t="n">
        <f aca="false">1_Data_EDA!M5136</f>
        <v>0.02</v>
      </c>
      <c r="H5135" s="6" t="n">
        <f aca="false">IF(1_Data_EDA!B5136="First Class",1,0)</f>
        <v>0</v>
      </c>
      <c r="I5135" s="6" t="n">
        <f aca="false">IF(1_Data_EDA!B5136="Second Class",1,0)</f>
        <v>0</v>
      </c>
      <c r="J5135" s="6" t="n">
        <f aca="false">IF(1_Data_EDA!B5136="Same Day",1,0)</f>
        <v>0</v>
      </c>
      <c r="K5135" s="6" t="n">
        <f aca="false">IF(1_Data_EDA!C5136="Corporate",1,0)</f>
        <v>0</v>
      </c>
      <c r="L5135" s="6" t="n">
        <f aca="false">IF(1_Data_EDA!C5136="Home Office",1,0)</f>
        <v>0</v>
      </c>
      <c r="M5135" s="6" t="n">
        <f aca="false">IF(1_Data_EDA!D5136="Europe",1,0)</f>
        <v>0</v>
      </c>
      <c r="N5135" s="6" t="n">
        <f aca="false">IF(1_Data_EDA!D5136="LATAM",1,0)</f>
        <v>1</v>
      </c>
      <c r="O5135" s="6" t="n">
        <f aca="false">IF(1_Data_EDA!D5136="Pacific Asia",1,0)</f>
        <v>0</v>
      </c>
      <c r="P5135" s="6" t="n">
        <f aca="false">IF(1_Data_EDA!D5136="USCA",1,0)</f>
        <v>0</v>
      </c>
      <c r="Q5135" s="6" t="n">
        <f aca="false">IF(C5135&gt;MEDIAN(C$5:C$8004),1,0)</f>
        <v>1</v>
      </c>
      <c r="R5135" s="6" t="n">
        <f aca="false">IF(D5135&gt;2,1,0)</f>
        <v>0</v>
      </c>
    </row>
    <row r="5136" customFormat="false" ht="15" hidden="false" customHeight="true" outlineLevel="0" collapsed="false">
      <c r="A5136" s="6" t="n">
        <f aca="false">1_Data_EDA!O5137</f>
        <v>0</v>
      </c>
      <c r="B5136" s="6" t="n">
        <f aca="false">1_Data_EDA!H5137</f>
        <v>4</v>
      </c>
      <c r="C5136" s="7" t="n">
        <f aca="false">1_Data_EDA!I5137</f>
        <v>49.97999954</v>
      </c>
      <c r="D5136" s="6" t="n">
        <f aca="false">1_Data_EDA!J5137</f>
        <v>1</v>
      </c>
      <c r="E5136" s="7" t="n">
        <f aca="false">1_Data_EDA!K5137</f>
        <v>49.97999954</v>
      </c>
      <c r="F5136" s="7" t="n">
        <f aca="false">1_Data_EDA!L5137</f>
        <v>2.75</v>
      </c>
      <c r="G5136" s="8" t="n">
        <f aca="false">1_Data_EDA!M5137</f>
        <v>0.059999999</v>
      </c>
      <c r="H5136" s="6" t="n">
        <f aca="false">IF(1_Data_EDA!B5137="First Class",1,0)</f>
        <v>0</v>
      </c>
      <c r="I5136" s="6" t="n">
        <f aca="false">IF(1_Data_EDA!B5137="Second Class",1,0)</f>
        <v>0</v>
      </c>
      <c r="J5136" s="6" t="n">
        <f aca="false">IF(1_Data_EDA!B5137="Same Day",1,0)</f>
        <v>0</v>
      </c>
      <c r="K5136" s="6" t="n">
        <f aca="false">IF(1_Data_EDA!C5137="Corporate",1,0)</f>
        <v>0</v>
      </c>
      <c r="L5136" s="6" t="n">
        <f aca="false">IF(1_Data_EDA!C5137="Home Office",1,0)</f>
        <v>1</v>
      </c>
      <c r="M5136" s="6" t="n">
        <f aca="false">IF(1_Data_EDA!D5137="Europe",1,0)</f>
        <v>0</v>
      </c>
      <c r="N5136" s="6" t="n">
        <f aca="false">IF(1_Data_EDA!D5137="LATAM",1,0)</f>
        <v>0</v>
      </c>
      <c r="O5136" s="6" t="n">
        <f aca="false">IF(1_Data_EDA!D5137="Pacific Asia",1,0)</f>
        <v>1</v>
      </c>
      <c r="P5136" s="6" t="n">
        <f aca="false">IF(1_Data_EDA!D5137="USCA",1,0)</f>
        <v>0</v>
      </c>
      <c r="Q5136" s="6" t="n">
        <f aca="false">IF(C5136&gt;MEDIAN(C$5:C$8004),1,0)</f>
        <v>0</v>
      </c>
      <c r="R5136" s="6" t="n">
        <f aca="false">IF(D5136&gt;2,1,0)</f>
        <v>0</v>
      </c>
    </row>
    <row r="5137" customFormat="false" ht="15" hidden="false" customHeight="true" outlineLevel="0" collapsed="false">
      <c r="A5137" s="6" t="n">
        <f aca="false">1_Data_EDA!O5138</f>
        <v>1</v>
      </c>
      <c r="B5137" s="6" t="n">
        <f aca="false">1_Data_EDA!H5138</f>
        <v>1</v>
      </c>
      <c r="C5137" s="7" t="n">
        <f aca="false">1_Data_EDA!I5138</f>
        <v>59.99000168</v>
      </c>
      <c r="D5137" s="6" t="n">
        <f aca="false">1_Data_EDA!J5138</f>
        <v>2</v>
      </c>
      <c r="E5137" s="7" t="n">
        <f aca="false">1_Data_EDA!K5138</f>
        <v>119.9800034</v>
      </c>
      <c r="F5137" s="7" t="n">
        <f aca="false">1_Data_EDA!L5138</f>
        <v>0</v>
      </c>
      <c r="G5137" s="8" t="n">
        <f aca="false">1_Data_EDA!M5138</f>
        <v>0</v>
      </c>
      <c r="H5137" s="6" t="n">
        <f aca="false">IF(1_Data_EDA!B5138="First Class",1,0)</f>
        <v>1</v>
      </c>
      <c r="I5137" s="6" t="n">
        <f aca="false">IF(1_Data_EDA!B5138="Second Class",1,0)</f>
        <v>0</v>
      </c>
      <c r="J5137" s="6" t="n">
        <f aca="false">IF(1_Data_EDA!B5138="Same Day",1,0)</f>
        <v>0</v>
      </c>
      <c r="K5137" s="6" t="n">
        <f aca="false">IF(1_Data_EDA!C5138="Corporate",1,0)</f>
        <v>0</v>
      </c>
      <c r="L5137" s="6" t="n">
        <f aca="false">IF(1_Data_EDA!C5138="Home Office",1,0)</f>
        <v>0</v>
      </c>
      <c r="M5137" s="6" t="n">
        <f aca="false">IF(1_Data_EDA!D5138="Europe",1,0)</f>
        <v>0</v>
      </c>
      <c r="N5137" s="6" t="n">
        <f aca="false">IF(1_Data_EDA!D5138="LATAM",1,0)</f>
        <v>1</v>
      </c>
      <c r="O5137" s="6" t="n">
        <f aca="false">IF(1_Data_EDA!D5138="Pacific Asia",1,0)</f>
        <v>0</v>
      </c>
      <c r="P5137" s="6" t="n">
        <f aca="false">IF(1_Data_EDA!D5138="USCA",1,0)</f>
        <v>0</v>
      </c>
      <c r="Q5137" s="6" t="n">
        <f aca="false">IF(C5137&gt;MEDIAN(C$5:C$8004),1,0)</f>
        <v>0</v>
      </c>
      <c r="R5137" s="6" t="n">
        <f aca="false">IF(D5137&gt;2,1,0)</f>
        <v>0</v>
      </c>
    </row>
    <row r="5138" customFormat="false" ht="15" hidden="false" customHeight="true" outlineLevel="0" collapsed="false">
      <c r="A5138" s="6" t="n">
        <f aca="false">1_Data_EDA!O5139</f>
        <v>1</v>
      </c>
      <c r="B5138" s="6" t="n">
        <f aca="false">1_Data_EDA!H5139</f>
        <v>4</v>
      </c>
      <c r="C5138" s="7" t="n">
        <f aca="false">1_Data_EDA!I5139</f>
        <v>50</v>
      </c>
      <c r="D5138" s="6" t="n">
        <f aca="false">1_Data_EDA!J5139</f>
        <v>5</v>
      </c>
      <c r="E5138" s="7" t="n">
        <f aca="false">1_Data_EDA!K5139</f>
        <v>250</v>
      </c>
      <c r="F5138" s="7" t="n">
        <f aca="false">1_Data_EDA!L5139</f>
        <v>17.5</v>
      </c>
      <c r="G5138" s="8" t="n">
        <f aca="false">1_Data_EDA!M5139</f>
        <v>0.07</v>
      </c>
      <c r="H5138" s="6" t="n">
        <f aca="false">IF(1_Data_EDA!B5139="First Class",1,0)</f>
        <v>0</v>
      </c>
      <c r="I5138" s="6" t="n">
        <f aca="false">IF(1_Data_EDA!B5139="Second Class",1,0)</f>
        <v>0</v>
      </c>
      <c r="J5138" s="6" t="n">
        <f aca="false">IF(1_Data_EDA!B5139="Same Day",1,0)</f>
        <v>0</v>
      </c>
      <c r="K5138" s="6" t="n">
        <f aca="false">IF(1_Data_EDA!C5139="Corporate",1,0)</f>
        <v>0</v>
      </c>
      <c r="L5138" s="6" t="n">
        <f aca="false">IF(1_Data_EDA!C5139="Home Office",1,0)</f>
        <v>0</v>
      </c>
      <c r="M5138" s="6" t="n">
        <f aca="false">IF(1_Data_EDA!D5139="Europe",1,0)</f>
        <v>0</v>
      </c>
      <c r="N5138" s="6" t="n">
        <f aca="false">IF(1_Data_EDA!D5139="LATAM",1,0)</f>
        <v>1</v>
      </c>
      <c r="O5138" s="6" t="n">
        <f aca="false">IF(1_Data_EDA!D5139="Pacific Asia",1,0)</f>
        <v>0</v>
      </c>
      <c r="P5138" s="6" t="n">
        <f aca="false">IF(1_Data_EDA!D5139="USCA",1,0)</f>
        <v>0</v>
      </c>
      <c r="Q5138" s="6" t="n">
        <f aca="false">IF(C5138&gt;MEDIAN(C$5:C$8004),1,0)</f>
        <v>0</v>
      </c>
      <c r="R5138" s="6" t="n">
        <f aca="false">IF(D5138&gt;2,1,0)</f>
        <v>1</v>
      </c>
    </row>
    <row r="5139" customFormat="false" ht="15" hidden="false" customHeight="true" outlineLevel="0" collapsed="false">
      <c r="A5139" s="6" t="n">
        <f aca="false">1_Data_EDA!O5140</f>
        <v>1</v>
      </c>
      <c r="B5139" s="6" t="n">
        <f aca="false">1_Data_EDA!H5140</f>
        <v>4</v>
      </c>
      <c r="C5139" s="7" t="n">
        <f aca="false">1_Data_EDA!I5140</f>
        <v>50</v>
      </c>
      <c r="D5139" s="6" t="n">
        <f aca="false">1_Data_EDA!J5140</f>
        <v>3</v>
      </c>
      <c r="E5139" s="7" t="n">
        <f aca="false">1_Data_EDA!K5140</f>
        <v>150</v>
      </c>
      <c r="F5139" s="7" t="n">
        <f aca="false">1_Data_EDA!L5140</f>
        <v>0</v>
      </c>
      <c r="G5139" s="8" t="n">
        <f aca="false">1_Data_EDA!M5140</f>
        <v>0</v>
      </c>
      <c r="H5139" s="6" t="n">
        <f aca="false">IF(1_Data_EDA!B5140="First Class",1,0)</f>
        <v>0</v>
      </c>
      <c r="I5139" s="6" t="n">
        <f aca="false">IF(1_Data_EDA!B5140="Second Class",1,0)</f>
        <v>0</v>
      </c>
      <c r="J5139" s="6" t="n">
        <f aca="false">IF(1_Data_EDA!B5140="Same Day",1,0)</f>
        <v>0</v>
      </c>
      <c r="K5139" s="6" t="n">
        <f aca="false">IF(1_Data_EDA!C5140="Corporate",1,0)</f>
        <v>0</v>
      </c>
      <c r="L5139" s="6" t="n">
        <f aca="false">IF(1_Data_EDA!C5140="Home Office",1,0)</f>
        <v>1</v>
      </c>
      <c r="M5139" s="6" t="n">
        <f aca="false">IF(1_Data_EDA!D5140="Europe",1,0)</f>
        <v>1</v>
      </c>
      <c r="N5139" s="6" t="n">
        <f aca="false">IF(1_Data_EDA!D5140="LATAM",1,0)</f>
        <v>0</v>
      </c>
      <c r="O5139" s="6" t="n">
        <f aca="false">IF(1_Data_EDA!D5140="Pacific Asia",1,0)</f>
        <v>0</v>
      </c>
      <c r="P5139" s="6" t="n">
        <f aca="false">IF(1_Data_EDA!D5140="USCA",1,0)</f>
        <v>0</v>
      </c>
      <c r="Q5139" s="6" t="n">
        <f aca="false">IF(C5139&gt;MEDIAN(C$5:C$8004),1,0)</f>
        <v>0</v>
      </c>
      <c r="R5139" s="6" t="n">
        <f aca="false">IF(D5139&gt;2,1,0)</f>
        <v>1</v>
      </c>
    </row>
    <row r="5140" customFormat="false" ht="15" hidden="false" customHeight="true" outlineLevel="0" collapsed="false">
      <c r="A5140" s="6" t="n">
        <f aca="false">1_Data_EDA!O5141</f>
        <v>1</v>
      </c>
      <c r="B5140" s="6" t="n">
        <f aca="false">1_Data_EDA!H5141</f>
        <v>4</v>
      </c>
      <c r="C5140" s="7" t="n">
        <f aca="false">1_Data_EDA!I5141</f>
        <v>399.980011</v>
      </c>
      <c r="D5140" s="6" t="n">
        <f aca="false">1_Data_EDA!J5141</f>
        <v>1</v>
      </c>
      <c r="E5140" s="7" t="n">
        <f aca="false">1_Data_EDA!K5141</f>
        <v>399.980011</v>
      </c>
      <c r="F5140" s="7" t="n">
        <f aca="false">1_Data_EDA!L5141</f>
        <v>48</v>
      </c>
      <c r="G5140" s="8" t="n">
        <f aca="false">1_Data_EDA!M5141</f>
        <v>0.119999997</v>
      </c>
      <c r="H5140" s="6" t="n">
        <f aca="false">IF(1_Data_EDA!B5141="First Class",1,0)</f>
        <v>0</v>
      </c>
      <c r="I5140" s="6" t="n">
        <f aca="false">IF(1_Data_EDA!B5141="Second Class",1,0)</f>
        <v>0</v>
      </c>
      <c r="J5140" s="6" t="n">
        <f aca="false">IF(1_Data_EDA!B5141="Same Day",1,0)</f>
        <v>0</v>
      </c>
      <c r="K5140" s="6" t="n">
        <f aca="false">IF(1_Data_EDA!C5141="Corporate",1,0)</f>
        <v>0</v>
      </c>
      <c r="L5140" s="6" t="n">
        <f aca="false">IF(1_Data_EDA!C5141="Home Office",1,0)</f>
        <v>1</v>
      </c>
      <c r="M5140" s="6" t="n">
        <f aca="false">IF(1_Data_EDA!D5141="Europe",1,0)</f>
        <v>0</v>
      </c>
      <c r="N5140" s="6" t="n">
        <f aca="false">IF(1_Data_EDA!D5141="LATAM",1,0)</f>
        <v>0</v>
      </c>
      <c r="O5140" s="6" t="n">
        <f aca="false">IF(1_Data_EDA!D5141="Pacific Asia",1,0)</f>
        <v>1</v>
      </c>
      <c r="P5140" s="6" t="n">
        <f aca="false">IF(1_Data_EDA!D5141="USCA",1,0)</f>
        <v>0</v>
      </c>
      <c r="Q5140" s="6" t="n">
        <f aca="false">IF(C5140&gt;MEDIAN(C$5:C$8004),1,0)</f>
        <v>1</v>
      </c>
      <c r="R5140" s="6" t="n">
        <f aca="false">IF(D5140&gt;2,1,0)</f>
        <v>0</v>
      </c>
    </row>
    <row r="5141" customFormat="false" ht="15" hidden="false" customHeight="true" outlineLevel="0" collapsed="false">
      <c r="A5141" s="6" t="n">
        <f aca="false">1_Data_EDA!O5142</f>
        <v>1</v>
      </c>
      <c r="B5141" s="6" t="n">
        <f aca="false">1_Data_EDA!H5142</f>
        <v>1</v>
      </c>
      <c r="C5141" s="7" t="n">
        <f aca="false">1_Data_EDA!I5142</f>
        <v>50</v>
      </c>
      <c r="D5141" s="6" t="n">
        <f aca="false">1_Data_EDA!J5142</f>
        <v>1</v>
      </c>
      <c r="E5141" s="7" t="n">
        <f aca="false">1_Data_EDA!K5142</f>
        <v>50</v>
      </c>
      <c r="F5141" s="7" t="n">
        <f aca="false">1_Data_EDA!L5142</f>
        <v>10</v>
      </c>
      <c r="G5141" s="8" t="n">
        <f aca="false">1_Data_EDA!M5142</f>
        <v>0.200000003</v>
      </c>
      <c r="H5141" s="6" t="n">
        <f aca="false">IF(1_Data_EDA!B5142="First Class",1,0)</f>
        <v>1</v>
      </c>
      <c r="I5141" s="6" t="n">
        <f aca="false">IF(1_Data_EDA!B5142="Second Class",1,0)</f>
        <v>0</v>
      </c>
      <c r="J5141" s="6" t="n">
        <f aca="false">IF(1_Data_EDA!B5142="Same Day",1,0)</f>
        <v>0</v>
      </c>
      <c r="K5141" s="6" t="n">
        <f aca="false">IF(1_Data_EDA!C5142="Corporate",1,0)</f>
        <v>0</v>
      </c>
      <c r="L5141" s="6" t="n">
        <f aca="false">IF(1_Data_EDA!C5142="Home Office",1,0)</f>
        <v>0</v>
      </c>
      <c r="M5141" s="6" t="n">
        <f aca="false">IF(1_Data_EDA!D5142="Europe",1,0)</f>
        <v>1</v>
      </c>
      <c r="N5141" s="6" t="n">
        <f aca="false">IF(1_Data_EDA!D5142="LATAM",1,0)</f>
        <v>0</v>
      </c>
      <c r="O5141" s="6" t="n">
        <f aca="false">IF(1_Data_EDA!D5142="Pacific Asia",1,0)</f>
        <v>0</v>
      </c>
      <c r="P5141" s="6" t="n">
        <f aca="false">IF(1_Data_EDA!D5142="USCA",1,0)</f>
        <v>0</v>
      </c>
      <c r="Q5141" s="6" t="n">
        <f aca="false">IF(C5141&gt;MEDIAN(C$5:C$8004),1,0)</f>
        <v>0</v>
      </c>
      <c r="R5141" s="6" t="n">
        <f aca="false">IF(D5141&gt;2,1,0)</f>
        <v>0</v>
      </c>
    </row>
    <row r="5142" customFormat="false" ht="15" hidden="false" customHeight="true" outlineLevel="0" collapsed="false">
      <c r="A5142" s="6" t="n">
        <f aca="false">1_Data_EDA!O5143</f>
        <v>0</v>
      </c>
      <c r="B5142" s="6" t="n">
        <f aca="false">1_Data_EDA!H5143</f>
        <v>4</v>
      </c>
      <c r="C5142" s="7" t="n">
        <f aca="false">1_Data_EDA!I5143</f>
        <v>50</v>
      </c>
      <c r="D5142" s="6" t="n">
        <f aca="false">1_Data_EDA!J5143</f>
        <v>4</v>
      </c>
      <c r="E5142" s="7" t="n">
        <f aca="false">1_Data_EDA!K5143</f>
        <v>200</v>
      </c>
      <c r="F5142" s="7" t="n">
        <f aca="false">1_Data_EDA!L5143</f>
        <v>36</v>
      </c>
      <c r="G5142" s="8" t="n">
        <f aca="false">1_Data_EDA!M5143</f>
        <v>0.180000007</v>
      </c>
      <c r="H5142" s="6" t="n">
        <f aca="false">IF(1_Data_EDA!B5143="First Class",1,0)</f>
        <v>0</v>
      </c>
      <c r="I5142" s="6" t="n">
        <f aca="false">IF(1_Data_EDA!B5143="Second Class",1,0)</f>
        <v>0</v>
      </c>
      <c r="J5142" s="6" t="n">
        <f aca="false">IF(1_Data_EDA!B5143="Same Day",1,0)</f>
        <v>0</v>
      </c>
      <c r="K5142" s="6" t="n">
        <f aca="false">IF(1_Data_EDA!C5143="Corporate",1,0)</f>
        <v>0</v>
      </c>
      <c r="L5142" s="6" t="n">
        <f aca="false">IF(1_Data_EDA!C5143="Home Office",1,0)</f>
        <v>0</v>
      </c>
      <c r="M5142" s="6" t="n">
        <f aca="false">IF(1_Data_EDA!D5143="Europe",1,0)</f>
        <v>0</v>
      </c>
      <c r="N5142" s="6" t="n">
        <f aca="false">IF(1_Data_EDA!D5143="LATAM",1,0)</f>
        <v>1</v>
      </c>
      <c r="O5142" s="6" t="n">
        <f aca="false">IF(1_Data_EDA!D5143="Pacific Asia",1,0)</f>
        <v>0</v>
      </c>
      <c r="P5142" s="6" t="n">
        <f aca="false">IF(1_Data_EDA!D5143="USCA",1,0)</f>
        <v>0</v>
      </c>
      <c r="Q5142" s="6" t="n">
        <f aca="false">IF(C5142&gt;MEDIAN(C$5:C$8004),1,0)</f>
        <v>0</v>
      </c>
      <c r="R5142" s="6" t="n">
        <f aca="false">IF(D5142&gt;2,1,0)</f>
        <v>1</v>
      </c>
    </row>
    <row r="5143" customFormat="false" ht="15" hidden="false" customHeight="true" outlineLevel="0" collapsed="false">
      <c r="A5143" s="6" t="n">
        <f aca="false">1_Data_EDA!O5144</f>
        <v>1</v>
      </c>
      <c r="B5143" s="6" t="n">
        <f aca="false">1_Data_EDA!H5144</f>
        <v>2</v>
      </c>
      <c r="C5143" s="7" t="n">
        <f aca="false">1_Data_EDA!I5144</f>
        <v>24.98999977</v>
      </c>
      <c r="D5143" s="6" t="n">
        <f aca="false">1_Data_EDA!J5144</f>
        <v>2</v>
      </c>
      <c r="E5143" s="7" t="n">
        <f aca="false">1_Data_EDA!K5144</f>
        <v>49.97999954</v>
      </c>
      <c r="F5143" s="7" t="n">
        <f aca="false">1_Data_EDA!L5144</f>
        <v>6.5</v>
      </c>
      <c r="G5143" s="8" t="n">
        <f aca="false">1_Data_EDA!M5144</f>
        <v>0.129999995</v>
      </c>
      <c r="H5143" s="6" t="n">
        <f aca="false">IF(1_Data_EDA!B5144="First Class",1,0)</f>
        <v>0</v>
      </c>
      <c r="I5143" s="6" t="n">
        <f aca="false">IF(1_Data_EDA!B5144="Second Class",1,0)</f>
        <v>1</v>
      </c>
      <c r="J5143" s="6" t="n">
        <f aca="false">IF(1_Data_EDA!B5144="Same Day",1,0)</f>
        <v>0</v>
      </c>
      <c r="K5143" s="6" t="n">
        <f aca="false">IF(1_Data_EDA!C5144="Corporate",1,0)</f>
        <v>0</v>
      </c>
      <c r="L5143" s="6" t="n">
        <f aca="false">IF(1_Data_EDA!C5144="Home Office",1,0)</f>
        <v>1</v>
      </c>
      <c r="M5143" s="6" t="n">
        <f aca="false">IF(1_Data_EDA!D5144="Europe",1,0)</f>
        <v>0</v>
      </c>
      <c r="N5143" s="6" t="n">
        <f aca="false">IF(1_Data_EDA!D5144="LATAM",1,0)</f>
        <v>1</v>
      </c>
      <c r="O5143" s="6" t="n">
        <f aca="false">IF(1_Data_EDA!D5144="Pacific Asia",1,0)</f>
        <v>0</v>
      </c>
      <c r="P5143" s="6" t="n">
        <f aca="false">IF(1_Data_EDA!D5144="USCA",1,0)</f>
        <v>0</v>
      </c>
      <c r="Q5143" s="6" t="n">
        <f aca="false">IF(C5143&gt;MEDIAN(C$5:C$8004),1,0)</f>
        <v>0</v>
      </c>
      <c r="R5143" s="6" t="n">
        <f aca="false">IF(D5143&gt;2,1,0)</f>
        <v>0</v>
      </c>
    </row>
    <row r="5144" customFormat="false" ht="15" hidden="false" customHeight="true" outlineLevel="0" collapsed="false">
      <c r="A5144" s="6" t="n">
        <f aca="false">1_Data_EDA!O5145</f>
        <v>0</v>
      </c>
      <c r="B5144" s="6" t="n">
        <f aca="false">1_Data_EDA!H5145</f>
        <v>0</v>
      </c>
      <c r="C5144" s="7" t="n">
        <f aca="false">1_Data_EDA!I5145</f>
        <v>199.9900055</v>
      </c>
      <c r="D5144" s="6" t="n">
        <f aca="false">1_Data_EDA!J5145</f>
        <v>1</v>
      </c>
      <c r="E5144" s="7" t="n">
        <f aca="false">1_Data_EDA!K5145</f>
        <v>199.9900055</v>
      </c>
      <c r="F5144" s="7" t="n">
        <f aca="false">1_Data_EDA!L5145</f>
        <v>40</v>
      </c>
      <c r="G5144" s="8" t="n">
        <f aca="false">1_Data_EDA!M5145</f>
        <v>0.200000003</v>
      </c>
      <c r="H5144" s="6" t="n">
        <f aca="false">IF(1_Data_EDA!B5145="First Class",1,0)</f>
        <v>0</v>
      </c>
      <c r="I5144" s="6" t="n">
        <f aca="false">IF(1_Data_EDA!B5145="Second Class",1,0)</f>
        <v>0</v>
      </c>
      <c r="J5144" s="6" t="n">
        <f aca="false">IF(1_Data_EDA!B5145="Same Day",1,0)</f>
        <v>1</v>
      </c>
      <c r="K5144" s="6" t="n">
        <f aca="false">IF(1_Data_EDA!C5145="Corporate",1,0)</f>
        <v>0</v>
      </c>
      <c r="L5144" s="6" t="n">
        <f aca="false">IF(1_Data_EDA!C5145="Home Office",1,0)</f>
        <v>0</v>
      </c>
      <c r="M5144" s="6" t="n">
        <f aca="false">IF(1_Data_EDA!D5145="Europe",1,0)</f>
        <v>0</v>
      </c>
      <c r="N5144" s="6" t="n">
        <f aca="false">IF(1_Data_EDA!D5145="LATAM",1,0)</f>
        <v>0</v>
      </c>
      <c r="O5144" s="6" t="n">
        <f aca="false">IF(1_Data_EDA!D5145="Pacific Asia",1,0)</f>
        <v>0</v>
      </c>
      <c r="P5144" s="6" t="n">
        <f aca="false">IF(1_Data_EDA!D5145="USCA",1,0)</f>
        <v>0</v>
      </c>
      <c r="Q5144" s="6" t="n">
        <f aca="false">IF(C5144&gt;MEDIAN(C$5:C$8004),1,0)</f>
        <v>1</v>
      </c>
      <c r="R5144" s="6" t="n">
        <f aca="false">IF(D5144&gt;2,1,0)</f>
        <v>0</v>
      </c>
    </row>
    <row r="5145" customFormat="false" ht="15" hidden="false" customHeight="true" outlineLevel="0" collapsed="false">
      <c r="A5145" s="6" t="n">
        <f aca="false">1_Data_EDA!O5146</f>
        <v>1</v>
      </c>
      <c r="B5145" s="6" t="n">
        <f aca="false">1_Data_EDA!H5146</f>
        <v>2</v>
      </c>
      <c r="C5145" s="7" t="n">
        <f aca="false">1_Data_EDA!I5146</f>
        <v>99.98999786</v>
      </c>
      <c r="D5145" s="6" t="n">
        <f aca="false">1_Data_EDA!J5146</f>
        <v>3</v>
      </c>
      <c r="E5145" s="7" t="n">
        <f aca="false">1_Data_EDA!K5146</f>
        <v>299.9700012</v>
      </c>
      <c r="F5145" s="7" t="n">
        <f aca="false">1_Data_EDA!L5146</f>
        <v>3</v>
      </c>
      <c r="G5145" s="8" t="n">
        <f aca="false">1_Data_EDA!M5146</f>
        <v>0.01</v>
      </c>
      <c r="H5145" s="6" t="n">
        <f aca="false">IF(1_Data_EDA!B5146="First Class",1,0)</f>
        <v>0</v>
      </c>
      <c r="I5145" s="6" t="n">
        <f aca="false">IF(1_Data_EDA!B5146="Second Class",1,0)</f>
        <v>1</v>
      </c>
      <c r="J5145" s="6" t="n">
        <f aca="false">IF(1_Data_EDA!B5146="Same Day",1,0)</f>
        <v>0</v>
      </c>
      <c r="K5145" s="6" t="n">
        <f aca="false">IF(1_Data_EDA!C5146="Corporate",1,0)</f>
        <v>0</v>
      </c>
      <c r="L5145" s="6" t="n">
        <f aca="false">IF(1_Data_EDA!C5146="Home Office",1,0)</f>
        <v>0</v>
      </c>
      <c r="M5145" s="6" t="n">
        <f aca="false">IF(1_Data_EDA!D5146="Europe",1,0)</f>
        <v>1</v>
      </c>
      <c r="N5145" s="6" t="n">
        <f aca="false">IF(1_Data_EDA!D5146="LATAM",1,0)</f>
        <v>0</v>
      </c>
      <c r="O5145" s="6" t="n">
        <f aca="false">IF(1_Data_EDA!D5146="Pacific Asia",1,0)</f>
        <v>0</v>
      </c>
      <c r="P5145" s="6" t="n">
        <f aca="false">IF(1_Data_EDA!D5146="USCA",1,0)</f>
        <v>0</v>
      </c>
      <c r="Q5145" s="6" t="n">
        <f aca="false">IF(C5145&gt;MEDIAN(C$5:C$8004),1,0)</f>
        <v>1</v>
      </c>
      <c r="R5145" s="6" t="n">
        <f aca="false">IF(D5145&gt;2,1,0)</f>
        <v>1</v>
      </c>
    </row>
    <row r="5146" customFormat="false" ht="15" hidden="false" customHeight="true" outlineLevel="0" collapsed="false">
      <c r="A5146" s="6" t="n">
        <f aca="false">1_Data_EDA!O5147</f>
        <v>1</v>
      </c>
      <c r="B5146" s="6" t="n">
        <f aca="false">1_Data_EDA!H5147</f>
        <v>1</v>
      </c>
      <c r="C5146" s="7" t="n">
        <f aca="false">1_Data_EDA!I5147</f>
        <v>59.99000168</v>
      </c>
      <c r="D5146" s="6" t="n">
        <f aca="false">1_Data_EDA!J5147</f>
        <v>2</v>
      </c>
      <c r="E5146" s="7" t="n">
        <f aca="false">1_Data_EDA!K5147</f>
        <v>119.9800034</v>
      </c>
      <c r="F5146" s="7" t="n">
        <f aca="false">1_Data_EDA!L5147</f>
        <v>6.599999905</v>
      </c>
      <c r="G5146" s="8" t="n">
        <f aca="false">1_Data_EDA!M5147</f>
        <v>0.059999999</v>
      </c>
      <c r="H5146" s="6" t="n">
        <f aca="false">IF(1_Data_EDA!B5147="First Class",1,0)</f>
        <v>1</v>
      </c>
      <c r="I5146" s="6" t="n">
        <f aca="false">IF(1_Data_EDA!B5147="Second Class",1,0)</f>
        <v>0</v>
      </c>
      <c r="J5146" s="6" t="n">
        <f aca="false">IF(1_Data_EDA!B5147="Same Day",1,0)</f>
        <v>0</v>
      </c>
      <c r="K5146" s="6" t="n">
        <f aca="false">IF(1_Data_EDA!C5147="Corporate",1,0)</f>
        <v>0</v>
      </c>
      <c r="L5146" s="6" t="n">
        <f aca="false">IF(1_Data_EDA!C5147="Home Office",1,0)</f>
        <v>0</v>
      </c>
      <c r="M5146" s="6" t="n">
        <f aca="false">IF(1_Data_EDA!D5147="Europe",1,0)</f>
        <v>1</v>
      </c>
      <c r="N5146" s="6" t="n">
        <f aca="false">IF(1_Data_EDA!D5147="LATAM",1,0)</f>
        <v>0</v>
      </c>
      <c r="O5146" s="6" t="n">
        <f aca="false">IF(1_Data_EDA!D5147="Pacific Asia",1,0)</f>
        <v>0</v>
      </c>
      <c r="P5146" s="6" t="n">
        <f aca="false">IF(1_Data_EDA!D5147="USCA",1,0)</f>
        <v>0</v>
      </c>
      <c r="Q5146" s="6" t="n">
        <f aca="false">IF(C5146&gt;MEDIAN(C$5:C$8004),1,0)</f>
        <v>0</v>
      </c>
      <c r="R5146" s="6" t="n">
        <f aca="false">IF(D5146&gt;2,1,0)</f>
        <v>0</v>
      </c>
    </row>
    <row r="5147" customFormat="false" ht="15" hidden="false" customHeight="true" outlineLevel="0" collapsed="false">
      <c r="A5147" s="6" t="n">
        <f aca="false">1_Data_EDA!O5148</f>
        <v>0</v>
      </c>
      <c r="B5147" s="6" t="n">
        <f aca="false">1_Data_EDA!H5148</f>
        <v>4</v>
      </c>
      <c r="C5147" s="7" t="n">
        <f aca="false">1_Data_EDA!I5148</f>
        <v>99.98999786</v>
      </c>
      <c r="D5147" s="6" t="n">
        <f aca="false">1_Data_EDA!J5148</f>
        <v>3</v>
      </c>
      <c r="E5147" s="7" t="n">
        <f aca="false">1_Data_EDA!K5148</f>
        <v>299.9700012</v>
      </c>
      <c r="F5147" s="7" t="n">
        <f aca="false">1_Data_EDA!L5148</f>
        <v>15</v>
      </c>
      <c r="G5147" s="8" t="n">
        <f aca="false">1_Data_EDA!M5148</f>
        <v>0.050000001</v>
      </c>
      <c r="H5147" s="6" t="n">
        <f aca="false">IF(1_Data_EDA!B5148="First Class",1,0)</f>
        <v>0</v>
      </c>
      <c r="I5147" s="6" t="n">
        <f aca="false">IF(1_Data_EDA!B5148="Second Class",1,0)</f>
        <v>0</v>
      </c>
      <c r="J5147" s="6" t="n">
        <f aca="false">IF(1_Data_EDA!B5148="Same Day",1,0)</f>
        <v>0</v>
      </c>
      <c r="K5147" s="6" t="n">
        <f aca="false">IF(1_Data_EDA!C5148="Corporate",1,0)</f>
        <v>0</v>
      </c>
      <c r="L5147" s="6" t="n">
        <f aca="false">IF(1_Data_EDA!C5148="Home Office",1,0)</f>
        <v>0</v>
      </c>
      <c r="M5147" s="6" t="n">
        <f aca="false">IF(1_Data_EDA!D5148="Europe",1,0)</f>
        <v>0</v>
      </c>
      <c r="N5147" s="6" t="n">
        <f aca="false">IF(1_Data_EDA!D5148="LATAM",1,0)</f>
        <v>0</v>
      </c>
      <c r="O5147" s="6" t="n">
        <f aca="false">IF(1_Data_EDA!D5148="Pacific Asia",1,0)</f>
        <v>0</v>
      </c>
      <c r="P5147" s="6" t="n">
        <f aca="false">IF(1_Data_EDA!D5148="USCA",1,0)</f>
        <v>1</v>
      </c>
      <c r="Q5147" s="6" t="n">
        <f aca="false">IF(C5147&gt;MEDIAN(C$5:C$8004),1,0)</f>
        <v>1</v>
      </c>
      <c r="R5147" s="6" t="n">
        <f aca="false">IF(D5147&gt;2,1,0)</f>
        <v>1</v>
      </c>
    </row>
    <row r="5148" customFormat="false" ht="15" hidden="false" customHeight="true" outlineLevel="0" collapsed="false">
      <c r="A5148" s="6" t="n">
        <f aca="false">1_Data_EDA!O5149</f>
        <v>0</v>
      </c>
      <c r="B5148" s="6" t="n">
        <f aca="false">1_Data_EDA!H5149</f>
        <v>4</v>
      </c>
      <c r="C5148" s="7" t="n">
        <f aca="false">1_Data_EDA!I5149</f>
        <v>129.9900055</v>
      </c>
      <c r="D5148" s="6" t="n">
        <f aca="false">1_Data_EDA!J5149</f>
        <v>1</v>
      </c>
      <c r="E5148" s="7" t="n">
        <f aca="false">1_Data_EDA!K5149</f>
        <v>129.9900055</v>
      </c>
      <c r="F5148" s="7" t="n">
        <f aca="false">1_Data_EDA!L5149</f>
        <v>19.5</v>
      </c>
      <c r="G5148" s="8" t="n">
        <f aca="false">1_Data_EDA!M5149</f>
        <v>0.150000006</v>
      </c>
      <c r="H5148" s="6" t="n">
        <f aca="false">IF(1_Data_EDA!B5149="First Class",1,0)</f>
        <v>0</v>
      </c>
      <c r="I5148" s="6" t="n">
        <f aca="false">IF(1_Data_EDA!B5149="Second Class",1,0)</f>
        <v>0</v>
      </c>
      <c r="J5148" s="6" t="n">
        <f aca="false">IF(1_Data_EDA!B5149="Same Day",1,0)</f>
        <v>0</v>
      </c>
      <c r="K5148" s="6" t="n">
        <f aca="false">IF(1_Data_EDA!C5149="Corporate",1,0)</f>
        <v>0</v>
      </c>
      <c r="L5148" s="6" t="n">
        <f aca="false">IF(1_Data_EDA!C5149="Home Office",1,0)</f>
        <v>0</v>
      </c>
      <c r="M5148" s="6" t="n">
        <f aca="false">IF(1_Data_EDA!D5149="Europe",1,0)</f>
        <v>0</v>
      </c>
      <c r="N5148" s="6" t="n">
        <f aca="false">IF(1_Data_EDA!D5149="LATAM",1,0)</f>
        <v>0</v>
      </c>
      <c r="O5148" s="6" t="n">
        <f aca="false">IF(1_Data_EDA!D5149="Pacific Asia",1,0)</f>
        <v>1</v>
      </c>
      <c r="P5148" s="6" t="n">
        <f aca="false">IF(1_Data_EDA!D5149="USCA",1,0)</f>
        <v>0</v>
      </c>
      <c r="Q5148" s="6" t="n">
        <f aca="false">IF(C5148&gt;MEDIAN(C$5:C$8004),1,0)</f>
        <v>1</v>
      </c>
      <c r="R5148" s="6" t="n">
        <f aca="false">IF(D5148&gt;2,1,0)</f>
        <v>0</v>
      </c>
    </row>
    <row r="5149" customFormat="false" ht="15" hidden="false" customHeight="true" outlineLevel="0" collapsed="false">
      <c r="A5149" s="6" t="n">
        <f aca="false">1_Data_EDA!O5150</f>
        <v>1</v>
      </c>
      <c r="B5149" s="6" t="n">
        <f aca="false">1_Data_EDA!H5150</f>
        <v>0</v>
      </c>
      <c r="C5149" s="7" t="n">
        <f aca="false">1_Data_EDA!I5150</f>
        <v>27.98999977</v>
      </c>
      <c r="D5149" s="6" t="n">
        <f aca="false">1_Data_EDA!J5150</f>
        <v>2</v>
      </c>
      <c r="E5149" s="7" t="n">
        <f aca="false">1_Data_EDA!K5150</f>
        <v>55.97999954</v>
      </c>
      <c r="F5149" s="7" t="n">
        <f aca="false">1_Data_EDA!L5150</f>
        <v>0.560000002</v>
      </c>
      <c r="G5149" s="8" t="n">
        <f aca="false">1_Data_EDA!M5150</f>
        <v>0.01</v>
      </c>
      <c r="H5149" s="6" t="n">
        <f aca="false">IF(1_Data_EDA!B5150="First Class",1,0)</f>
        <v>0</v>
      </c>
      <c r="I5149" s="6" t="n">
        <f aca="false">IF(1_Data_EDA!B5150="Second Class",1,0)</f>
        <v>0</v>
      </c>
      <c r="J5149" s="6" t="n">
        <f aca="false">IF(1_Data_EDA!B5150="Same Day",1,0)</f>
        <v>1</v>
      </c>
      <c r="K5149" s="6" t="n">
        <f aca="false">IF(1_Data_EDA!C5150="Corporate",1,0)</f>
        <v>1</v>
      </c>
      <c r="L5149" s="6" t="n">
        <f aca="false">IF(1_Data_EDA!C5150="Home Office",1,0)</f>
        <v>0</v>
      </c>
      <c r="M5149" s="6" t="n">
        <f aca="false">IF(1_Data_EDA!D5150="Europe",1,0)</f>
        <v>0</v>
      </c>
      <c r="N5149" s="6" t="n">
        <f aca="false">IF(1_Data_EDA!D5150="LATAM",1,0)</f>
        <v>1</v>
      </c>
      <c r="O5149" s="6" t="n">
        <f aca="false">IF(1_Data_EDA!D5150="Pacific Asia",1,0)</f>
        <v>0</v>
      </c>
      <c r="P5149" s="6" t="n">
        <f aca="false">IF(1_Data_EDA!D5150="USCA",1,0)</f>
        <v>0</v>
      </c>
      <c r="Q5149" s="6" t="n">
        <f aca="false">IF(C5149&gt;MEDIAN(C$5:C$8004),1,0)</f>
        <v>0</v>
      </c>
      <c r="R5149" s="6" t="n">
        <f aca="false">IF(D5149&gt;2,1,0)</f>
        <v>0</v>
      </c>
    </row>
    <row r="5150" customFormat="false" ht="15" hidden="false" customHeight="true" outlineLevel="0" collapsed="false">
      <c r="A5150" s="6" t="n">
        <f aca="false">1_Data_EDA!O5151</f>
        <v>1</v>
      </c>
      <c r="B5150" s="6" t="n">
        <f aca="false">1_Data_EDA!H5151</f>
        <v>4</v>
      </c>
      <c r="C5150" s="7" t="n">
        <f aca="false">1_Data_EDA!I5151</f>
        <v>49.97999954</v>
      </c>
      <c r="D5150" s="6" t="n">
        <f aca="false">1_Data_EDA!J5151</f>
        <v>3</v>
      </c>
      <c r="E5150" s="7" t="n">
        <f aca="false">1_Data_EDA!K5151</f>
        <v>149.9400024</v>
      </c>
      <c r="F5150" s="7" t="n">
        <f aca="false">1_Data_EDA!L5151</f>
        <v>37.49000168</v>
      </c>
      <c r="G5150" s="8" t="n">
        <f aca="false">1_Data_EDA!M5151</f>
        <v>0.25</v>
      </c>
      <c r="H5150" s="6" t="n">
        <f aca="false">IF(1_Data_EDA!B5151="First Class",1,0)</f>
        <v>0</v>
      </c>
      <c r="I5150" s="6" t="n">
        <f aca="false">IF(1_Data_EDA!B5151="Second Class",1,0)</f>
        <v>0</v>
      </c>
      <c r="J5150" s="6" t="n">
        <f aca="false">IF(1_Data_EDA!B5151="Same Day",1,0)</f>
        <v>0</v>
      </c>
      <c r="K5150" s="6" t="n">
        <f aca="false">IF(1_Data_EDA!C5151="Corporate",1,0)</f>
        <v>0</v>
      </c>
      <c r="L5150" s="6" t="n">
        <f aca="false">IF(1_Data_EDA!C5151="Home Office",1,0)</f>
        <v>0</v>
      </c>
      <c r="M5150" s="6" t="n">
        <f aca="false">IF(1_Data_EDA!D5151="Europe",1,0)</f>
        <v>1</v>
      </c>
      <c r="N5150" s="6" t="n">
        <f aca="false">IF(1_Data_EDA!D5151="LATAM",1,0)</f>
        <v>0</v>
      </c>
      <c r="O5150" s="6" t="n">
        <f aca="false">IF(1_Data_EDA!D5151="Pacific Asia",1,0)</f>
        <v>0</v>
      </c>
      <c r="P5150" s="6" t="n">
        <f aca="false">IF(1_Data_EDA!D5151="USCA",1,0)</f>
        <v>0</v>
      </c>
      <c r="Q5150" s="6" t="n">
        <f aca="false">IF(C5150&gt;MEDIAN(C$5:C$8004),1,0)</f>
        <v>0</v>
      </c>
      <c r="R5150" s="6" t="n">
        <f aca="false">IF(D5150&gt;2,1,0)</f>
        <v>1</v>
      </c>
    </row>
    <row r="5151" customFormat="false" ht="15" hidden="false" customHeight="true" outlineLevel="0" collapsed="false">
      <c r="A5151" s="6" t="n">
        <f aca="false">1_Data_EDA!O5152</f>
        <v>1</v>
      </c>
      <c r="B5151" s="6" t="n">
        <f aca="false">1_Data_EDA!H5152</f>
        <v>4</v>
      </c>
      <c r="C5151" s="7" t="n">
        <f aca="false">1_Data_EDA!I5152</f>
        <v>24.98999977</v>
      </c>
      <c r="D5151" s="6" t="n">
        <f aca="false">1_Data_EDA!J5152</f>
        <v>2</v>
      </c>
      <c r="E5151" s="7" t="n">
        <f aca="false">1_Data_EDA!K5152</f>
        <v>49.97999954</v>
      </c>
      <c r="F5151" s="7" t="n">
        <f aca="false">1_Data_EDA!L5152</f>
        <v>10</v>
      </c>
      <c r="G5151" s="8" t="n">
        <f aca="false">1_Data_EDA!M5152</f>
        <v>0.200000003</v>
      </c>
      <c r="H5151" s="6" t="n">
        <f aca="false">IF(1_Data_EDA!B5152="First Class",1,0)</f>
        <v>0</v>
      </c>
      <c r="I5151" s="6" t="n">
        <f aca="false">IF(1_Data_EDA!B5152="Second Class",1,0)</f>
        <v>0</v>
      </c>
      <c r="J5151" s="6" t="n">
        <f aca="false">IF(1_Data_EDA!B5152="Same Day",1,0)</f>
        <v>0</v>
      </c>
      <c r="K5151" s="6" t="n">
        <f aca="false">IF(1_Data_EDA!C5152="Corporate",1,0)</f>
        <v>0</v>
      </c>
      <c r="L5151" s="6" t="n">
        <f aca="false">IF(1_Data_EDA!C5152="Home Office",1,0)</f>
        <v>1</v>
      </c>
      <c r="M5151" s="6" t="n">
        <f aca="false">IF(1_Data_EDA!D5152="Europe",1,0)</f>
        <v>0</v>
      </c>
      <c r="N5151" s="6" t="n">
        <f aca="false">IF(1_Data_EDA!D5152="LATAM",1,0)</f>
        <v>0</v>
      </c>
      <c r="O5151" s="6" t="n">
        <f aca="false">IF(1_Data_EDA!D5152="Pacific Asia",1,0)</f>
        <v>1</v>
      </c>
      <c r="P5151" s="6" t="n">
        <f aca="false">IF(1_Data_EDA!D5152="USCA",1,0)</f>
        <v>0</v>
      </c>
      <c r="Q5151" s="6" t="n">
        <f aca="false">IF(C5151&gt;MEDIAN(C$5:C$8004),1,0)</f>
        <v>0</v>
      </c>
      <c r="R5151" s="6" t="n">
        <f aca="false">IF(D5151&gt;2,1,0)</f>
        <v>0</v>
      </c>
    </row>
    <row r="5152" customFormat="false" ht="15" hidden="false" customHeight="true" outlineLevel="0" collapsed="false">
      <c r="A5152" s="6" t="n">
        <f aca="false">1_Data_EDA!O5153</f>
        <v>1</v>
      </c>
      <c r="B5152" s="6" t="n">
        <f aca="false">1_Data_EDA!H5153</f>
        <v>1</v>
      </c>
      <c r="C5152" s="7" t="n">
        <f aca="false">1_Data_EDA!I5153</f>
        <v>59.99000168</v>
      </c>
      <c r="D5152" s="6" t="n">
        <f aca="false">1_Data_EDA!J5153</f>
        <v>1</v>
      </c>
      <c r="E5152" s="7" t="n">
        <f aca="false">1_Data_EDA!K5153</f>
        <v>59.99000168</v>
      </c>
      <c r="F5152" s="7" t="n">
        <f aca="false">1_Data_EDA!L5153</f>
        <v>7.800000191</v>
      </c>
      <c r="G5152" s="8" t="n">
        <f aca="false">1_Data_EDA!M5153</f>
        <v>0.129999995</v>
      </c>
      <c r="H5152" s="6" t="n">
        <f aca="false">IF(1_Data_EDA!B5153="First Class",1,0)</f>
        <v>1</v>
      </c>
      <c r="I5152" s="6" t="n">
        <f aca="false">IF(1_Data_EDA!B5153="Second Class",1,0)</f>
        <v>0</v>
      </c>
      <c r="J5152" s="6" t="n">
        <f aca="false">IF(1_Data_EDA!B5153="Same Day",1,0)</f>
        <v>0</v>
      </c>
      <c r="K5152" s="6" t="n">
        <f aca="false">IF(1_Data_EDA!C5153="Corporate",1,0)</f>
        <v>1</v>
      </c>
      <c r="L5152" s="6" t="n">
        <f aca="false">IF(1_Data_EDA!C5153="Home Office",1,0)</f>
        <v>0</v>
      </c>
      <c r="M5152" s="6" t="n">
        <f aca="false">IF(1_Data_EDA!D5153="Europe",1,0)</f>
        <v>0</v>
      </c>
      <c r="N5152" s="6" t="n">
        <f aca="false">IF(1_Data_EDA!D5153="LATAM",1,0)</f>
        <v>0</v>
      </c>
      <c r="O5152" s="6" t="n">
        <f aca="false">IF(1_Data_EDA!D5153="Pacific Asia",1,0)</f>
        <v>0</v>
      </c>
      <c r="P5152" s="6" t="n">
        <f aca="false">IF(1_Data_EDA!D5153="USCA",1,0)</f>
        <v>1</v>
      </c>
      <c r="Q5152" s="6" t="n">
        <f aca="false">IF(C5152&gt;MEDIAN(C$5:C$8004),1,0)</f>
        <v>0</v>
      </c>
      <c r="R5152" s="6" t="n">
        <f aca="false">IF(D5152&gt;2,1,0)</f>
        <v>0</v>
      </c>
    </row>
    <row r="5153" customFormat="false" ht="15" hidden="false" customHeight="true" outlineLevel="0" collapsed="false">
      <c r="A5153" s="6" t="n">
        <f aca="false">1_Data_EDA!O5154</f>
        <v>1</v>
      </c>
      <c r="B5153" s="6" t="n">
        <f aca="false">1_Data_EDA!H5154</f>
        <v>1</v>
      </c>
      <c r="C5153" s="7" t="n">
        <f aca="false">1_Data_EDA!I5154</f>
        <v>59.99000168</v>
      </c>
      <c r="D5153" s="6" t="n">
        <f aca="false">1_Data_EDA!J5154</f>
        <v>3</v>
      </c>
      <c r="E5153" s="7" t="n">
        <f aca="false">1_Data_EDA!K5154</f>
        <v>179.9700012</v>
      </c>
      <c r="F5153" s="7" t="n">
        <f aca="false">1_Data_EDA!L5154</f>
        <v>18</v>
      </c>
      <c r="G5153" s="8" t="n">
        <f aca="false">1_Data_EDA!M5154</f>
        <v>0.100000001</v>
      </c>
      <c r="H5153" s="6" t="n">
        <f aca="false">IF(1_Data_EDA!B5154="First Class",1,0)</f>
        <v>1</v>
      </c>
      <c r="I5153" s="6" t="n">
        <f aca="false">IF(1_Data_EDA!B5154="Second Class",1,0)</f>
        <v>0</v>
      </c>
      <c r="J5153" s="6" t="n">
        <f aca="false">IF(1_Data_EDA!B5154="Same Day",1,0)</f>
        <v>0</v>
      </c>
      <c r="K5153" s="6" t="n">
        <f aca="false">IF(1_Data_EDA!C5154="Corporate",1,0)</f>
        <v>0</v>
      </c>
      <c r="L5153" s="6" t="n">
        <f aca="false">IF(1_Data_EDA!C5154="Home Office",1,0)</f>
        <v>1</v>
      </c>
      <c r="M5153" s="6" t="n">
        <f aca="false">IF(1_Data_EDA!D5154="Europe",1,0)</f>
        <v>0</v>
      </c>
      <c r="N5153" s="6" t="n">
        <f aca="false">IF(1_Data_EDA!D5154="LATAM",1,0)</f>
        <v>0</v>
      </c>
      <c r="O5153" s="6" t="n">
        <f aca="false">IF(1_Data_EDA!D5154="Pacific Asia",1,0)</f>
        <v>1</v>
      </c>
      <c r="P5153" s="6" t="n">
        <f aca="false">IF(1_Data_EDA!D5154="USCA",1,0)</f>
        <v>0</v>
      </c>
      <c r="Q5153" s="6" t="n">
        <f aca="false">IF(C5153&gt;MEDIAN(C$5:C$8004),1,0)</f>
        <v>0</v>
      </c>
      <c r="R5153" s="6" t="n">
        <f aca="false">IF(D5153&gt;2,1,0)</f>
        <v>1</v>
      </c>
    </row>
    <row r="5154" customFormat="false" ht="15" hidden="false" customHeight="true" outlineLevel="0" collapsed="false">
      <c r="A5154" s="6" t="n">
        <f aca="false">1_Data_EDA!O5155</f>
        <v>1</v>
      </c>
      <c r="B5154" s="6" t="n">
        <f aca="false">1_Data_EDA!H5155</f>
        <v>4</v>
      </c>
      <c r="C5154" s="7" t="n">
        <f aca="false">1_Data_EDA!I5155</f>
        <v>47.99000168</v>
      </c>
      <c r="D5154" s="6" t="n">
        <f aca="false">1_Data_EDA!J5155</f>
        <v>5</v>
      </c>
      <c r="E5154" s="7" t="n">
        <f aca="false">1_Data_EDA!K5155</f>
        <v>239.9499969</v>
      </c>
      <c r="F5154" s="7" t="n">
        <f aca="false">1_Data_EDA!L5155</f>
        <v>21.60000038</v>
      </c>
      <c r="G5154" s="8" t="n">
        <f aca="false">1_Data_EDA!M5155</f>
        <v>0.090000004</v>
      </c>
      <c r="H5154" s="6" t="n">
        <f aca="false">IF(1_Data_EDA!B5155="First Class",1,0)</f>
        <v>0</v>
      </c>
      <c r="I5154" s="6" t="n">
        <f aca="false">IF(1_Data_EDA!B5155="Second Class",1,0)</f>
        <v>0</v>
      </c>
      <c r="J5154" s="6" t="n">
        <f aca="false">IF(1_Data_EDA!B5155="Same Day",1,0)</f>
        <v>0</v>
      </c>
      <c r="K5154" s="6" t="n">
        <f aca="false">IF(1_Data_EDA!C5155="Corporate",1,0)</f>
        <v>0</v>
      </c>
      <c r="L5154" s="6" t="n">
        <f aca="false">IF(1_Data_EDA!C5155="Home Office",1,0)</f>
        <v>1</v>
      </c>
      <c r="M5154" s="6" t="n">
        <f aca="false">IF(1_Data_EDA!D5155="Europe",1,0)</f>
        <v>1</v>
      </c>
      <c r="N5154" s="6" t="n">
        <f aca="false">IF(1_Data_EDA!D5155="LATAM",1,0)</f>
        <v>0</v>
      </c>
      <c r="O5154" s="6" t="n">
        <f aca="false">IF(1_Data_EDA!D5155="Pacific Asia",1,0)</f>
        <v>0</v>
      </c>
      <c r="P5154" s="6" t="n">
        <f aca="false">IF(1_Data_EDA!D5155="USCA",1,0)</f>
        <v>0</v>
      </c>
      <c r="Q5154" s="6" t="n">
        <f aca="false">IF(C5154&gt;MEDIAN(C$5:C$8004),1,0)</f>
        <v>0</v>
      </c>
      <c r="R5154" s="6" t="n">
        <f aca="false">IF(D5154&gt;2,1,0)</f>
        <v>1</v>
      </c>
    </row>
    <row r="5155" customFormat="false" ht="15" hidden="false" customHeight="true" outlineLevel="0" collapsed="false">
      <c r="A5155" s="6" t="n">
        <f aca="false">1_Data_EDA!O5156</f>
        <v>0</v>
      </c>
      <c r="B5155" s="6" t="n">
        <f aca="false">1_Data_EDA!H5156</f>
        <v>0</v>
      </c>
      <c r="C5155" s="7" t="n">
        <f aca="false">1_Data_EDA!I5156</f>
        <v>129.9900055</v>
      </c>
      <c r="D5155" s="6" t="n">
        <f aca="false">1_Data_EDA!J5156</f>
        <v>1</v>
      </c>
      <c r="E5155" s="7" t="n">
        <f aca="false">1_Data_EDA!K5156</f>
        <v>129.9900055</v>
      </c>
      <c r="F5155" s="7" t="n">
        <f aca="false">1_Data_EDA!L5156</f>
        <v>22.10000038</v>
      </c>
      <c r="G5155" s="8" t="n">
        <f aca="false">1_Data_EDA!M5156</f>
        <v>0.170000002</v>
      </c>
      <c r="H5155" s="6" t="n">
        <f aca="false">IF(1_Data_EDA!B5156="First Class",1,0)</f>
        <v>0</v>
      </c>
      <c r="I5155" s="6" t="n">
        <f aca="false">IF(1_Data_EDA!B5156="Second Class",1,0)</f>
        <v>0</v>
      </c>
      <c r="J5155" s="6" t="n">
        <f aca="false">IF(1_Data_EDA!B5156="Same Day",1,0)</f>
        <v>1</v>
      </c>
      <c r="K5155" s="6" t="n">
        <f aca="false">IF(1_Data_EDA!C5156="Corporate",1,0)</f>
        <v>1</v>
      </c>
      <c r="L5155" s="6" t="n">
        <f aca="false">IF(1_Data_EDA!C5156="Home Office",1,0)</f>
        <v>0</v>
      </c>
      <c r="M5155" s="6" t="n">
        <f aca="false">IF(1_Data_EDA!D5156="Europe",1,0)</f>
        <v>0</v>
      </c>
      <c r="N5155" s="6" t="n">
        <f aca="false">IF(1_Data_EDA!D5156="LATAM",1,0)</f>
        <v>0</v>
      </c>
      <c r="O5155" s="6" t="n">
        <f aca="false">IF(1_Data_EDA!D5156="Pacific Asia",1,0)</f>
        <v>1</v>
      </c>
      <c r="P5155" s="6" t="n">
        <f aca="false">IF(1_Data_EDA!D5156="USCA",1,0)</f>
        <v>0</v>
      </c>
      <c r="Q5155" s="6" t="n">
        <f aca="false">IF(C5155&gt;MEDIAN(C$5:C$8004),1,0)</f>
        <v>1</v>
      </c>
      <c r="R5155" s="6" t="n">
        <f aca="false">IF(D5155&gt;2,1,0)</f>
        <v>0</v>
      </c>
    </row>
    <row r="5156" customFormat="false" ht="15" hidden="false" customHeight="true" outlineLevel="0" collapsed="false">
      <c r="A5156" s="6" t="n">
        <f aca="false">1_Data_EDA!O5157</f>
        <v>1</v>
      </c>
      <c r="B5156" s="6" t="n">
        <f aca="false">1_Data_EDA!H5157</f>
        <v>1</v>
      </c>
      <c r="C5156" s="7" t="n">
        <f aca="false">1_Data_EDA!I5157</f>
        <v>299.980011</v>
      </c>
      <c r="D5156" s="6" t="n">
        <f aca="false">1_Data_EDA!J5157</f>
        <v>1</v>
      </c>
      <c r="E5156" s="7" t="n">
        <f aca="false">1_Data_EDA!K5157</f>
        <v>299.980011</v>
      </c>
      <c r="F5156" s="7" t="n">
        <f aca="false">1_Data_EDA!L5157</f>
        <v>12</v>
      </c>
      <c r="G5156" s="8" t="n">
        <f aca="false">1_Data_EDA!M5157</f>
        <v>0.039999999</v>
      </c>
      <c r="H5156" s="6" t="n">
        <f aca="false">IF(1_Data_EDA!B5157="First Class",1,0)</f>
        <v>1</v>
      </c>
      <c r="I5156" s="6" t="n">
        <f aca="false">IF(1_Data_EDA!B5157="Second Class",1,0)</f>
        <v>0</v>
      </c>
      <c r="J5156" s="6" t="n">
        <f aca="false">IF(1_Data_EDA!B5157="Same Day",1,0)</f>
        <v>0</v>
      </c>
      <c r="K5156" s="6" t="n">
        <f aca="false">IF(1_Data_EDA!C5157="Corporate",1,0)</f>
        <v>0</v>
      </c>
      <c r="L5156" s="6" t="n">
        <f aca="false">IF(1_Data_EDA!C5157="Home Office",1,0)</f>
        <v>0</v>
      </c>
      <c r="M5156" s="6" t="n">
        <f aca="false">IF(1_Data_EDA!D5157="Europe",1,0)</f>
        <v>0</v>
      </c>
      <c r="N5156" s="6" t="n">
        <f aca="false">IF(1_Data_EDA!D5157="LATAM",1,0)</f>
        <v>1</v>
      </c>
      <c r="O5156" s="6" t="n">
        <f aca="false">IF(1_Data_EDA!D5157="Pacific Asia",1,0)</f>
        <v>0</v>
      </c>
      <c r="P5156" s="6" t="n">
        <f aca="false">IF(1_Data_EDA!D5157="USCA",1,0)</f>
        <v>0</v>
      </c>
      <c r="Q5156" s="6" t="n">
        <f aca="false">IF(C5156&gt;MEDIAN(C$5:C$8004),1,0)</f>
        <v>1</v>
      </c>
      <c r="R5156" s="6" t="n">
        <f aca="false">IF(D5156&gt;2,1,0)</f>
        <v>0</v>
      </c>
    </row>
    <row r="5157" customFormat="false" ht="15" hidden="false" customHeight="true" outlineLevel="0" collapsed="false">
      <c r="A5157" s="6" t="n">
        <f aca="false">1_Data_EDA!O5158</f>
        <v>1</v>
      </c>
      <c r="B5157" s="6" t="n">
        <f aca="false">1_Data_EDA!H5158</f>
        <v>4</v>
      </c>
      <c r="C5157" s="7" t="n">
        <f aca="false">1_Data_EDA!I5158</f>
        <v>49.97999954</v>
      </c>
      <c r="D5157" s="6" t="n">
        <f aca="false">1_Data_EDA!J5158</f>
        <v>5</v>
      </c>
      <c r="E5157" s="7" t="n">
        <f aca="false">1_Data_EDA!K5158</f>
        <v>249.8999939</v>
      </c>
      <c r="F5157" s="7" t="n">
        <f aca="false">1_Data_EDA!L5158</f>
        <v>32.49000168</v>
      </c>
      <c r="G5157" s="8" t="n">
        <f aca="false">1_Data_EDA!M5158</f>
        <v>0.129999995</v>
      </c>
      <c r="H5157" s="6" t="n">
        <f aca="false">IF(1_Data_EDA!B5158="First Class",1,0)</f>
        <v>0</v>
      </c>
      <c r="I5157" s="6" t="n">
        <f aca="false">IF(1_Data_EDA!B5158="Second Class",1,0)</f>
        <v>0</v>
      </c>
      <c r="J5157" s="6" t="n">
        <f aca="false">IF(1_Data_EDA!B5158="Same Day",1,0)</f>
        <v>0</v>
      </c>
      <c r="K5157" s="6" t="n">
        <f aca="false">IF(1_Data_EDA!C5158="Corporate",1,0)</f>
        <v>1</v>
      </c>
      <c r="L5157" s="6" t="n">
        <f aca="false">IF(1_Data_EDA!C5158="Home Office",1,0)</f>
        <v>0</v>
      </c>
      <c r="M5157" s="6" t="n">
        <f aca="false">IF(1_Data_EDA!D5158="Europe",1,0)</f>
        <v>0</v>
      </c>
      <c r="N5157" s="6" t="n">
        <f aca="false">IF(1_Data_EDA!D5158="LATAM",1,0)</f>
        <v>0</v>
      </c>
      <c r="O5157" s="6" t="n">
        <f aca="false">IF(1_Data_EDA!D5158="Pacific Asia",1,0)</f>
        <v>0</v>
      </c>
      <c r="P5157" s="6" t="n">
        <f aca="false">IF(1_Data_EDA!D5158="USCA",1,0)</f>
        <v>1</v>
      </c>
      <c r="Q5157" s="6" t="n">
        <f aca="false">IF(C5157&gt;MEDIAN(C$5:C$8004),1,0)</f>
        <v>0</v>
      </c>
      <c r="R5157" s="6" t="n">
        <f aca="false">IF(D5157&gt;2,1,0)</f>
        <v>1</v>
      </c>
    </row>
    <row r="5158" customFormat="false" ht="15" hidden="false" customHeight="true" outlineLevel="0" collapsed="false">
      <c r="A5158" s="6" t="n">
        <f aca="false">1_Data_EDA!O5159</f>
        <v>1</v>
      </c>
      <c r="B5158" s="6" t="n">
        <f aca="false">1_Data_EDA!H5159</f>
        <v>4</v>
      </c>
      <c r="C5158" s="7" t="n">
        <f aca="false">1_Data_EDA!I5159</f>
        <v>399.980011</v>
      </c>
      <c r="D5158" s="6" t="n">
        <f aca="false">1_Data_EDA!J5159</f>
        <v>1</v>
      </c>
      <c r="E5158" s="7" t="n">
        <f aca="false">1_Data_EDA!K5159</f>
        <v>399.980011</v>
      </c>
      <c r="F5158" s="7" t="n">
        <f aca="false">1_Data_EDA!L5159</f>
        <v>68</v>
      </c>
      <c r="G5158" s="8" t="n">
        <f aca="false">1_Data_EDA!M5159</f>
        <v>0.170000002</v>
      </c>
      <c r="H5158" s="6" t="n">
        <f aca="false">IF(1_Data_EDA!B5159="First Class",1,0)</f>
        <v>0</v>
      </c>
      <c r="I5158" s="6" t="n">
        <f aca="false">IF(1_Data_EDA!B5159="Second Class",1,0)</f>
        <v>0</v>
      </c>
      <c r="J5158" s="6" t="n">
        <f aca="false">IF(1_Data_EDA!B5159="Same Day",1,0)</f>
        <v>0</v>
      </c>
      <c r="K5158" s="6" t="n">
        <f aca="false">IF(1_Data_EDA!C5159="Corporate",1,0)</f>
        <v>0</v>
      </c>
      <c r="L5158" s="6" t="n">
        <f aca="false">IF(1_Data_EDA!C5159="Home Office",1,0)</f>
        <v>1</v>
      </c>
      <c r="M5158" s="6" t="n">
        <f aca="false">IF(1_Data_EDA!D5159="Europe",1,0)</f>
        <v>0</v>
      </c>
      <c r="N5158" s="6" t="n">
        <f aca="false">IF(1_Data_EDA!D5159="LATAM",1,0)</f>
        <v>0</v>
      </c>
      <c r="O5158" s="6" t="n">
        <f aca="false">IF(1_Data_EDA!D5159="Pacific Asia",1,0)</f>
        <v>0</v>
      </c>
      <c r="P5158" s="6" t="n">
        <f aca="false">IF(1_Data_EDA!D5159="USCA",1,0)</f>
        <v>1</v>
      </c>
      <c r="Q5158" s="6" t="n">
        <f aca="false">IF(C5158&gt;MEDIAN(C$5:C$8004),1,0)</f>
        <v>1</v>
      </c>
      <c r="R5158" s="6" t="n">
        <f aca="false">IF(D5158&gt;2,1,0)</f>
        <v>0</v>
      </c>
    </row>
    <row r="5159" customFormat="false" ht="15" hidden="false" customHeight="true" outlineLevel="0" collapsed="false">
      <c r="A5159" s="6" t="n">
        <f aca="false">1_Data_EDA!O5160</f>
        <v>1</v>
      </c>
      <c r="B5159" s="6" t="n">
        <f aca="false">1_Data_EDA!H5160</f>
        <v>1</v>
      </c>
      <c r="C5159" s="7" t="n">
        <f aca="false">1_Data_EDA!I5160</f>
        <v>399.980011</v>
      </c>
      <c r="D5159" s="6" t="n">
        <f aca="false">1_Data_EDA!J5160</f>
        <v>1</v>
      </c>
      <c r="E5159" s="7" t="n">
        <f aca="false">1_Data_EDA!K5160</f>
        <v>399.980011</v>
      </c>
      <c r="F5159" s="7" t="n">
        <f aca="false">1_Data_EDA!L5160</f>
        <v>28</v>
      </c>
      <c r="G5159" s="8" t="n">
        <f aca="false">1_Data_EDA!M5160</f>
        <v>0.07</v>
      </c>
      <c r="H5159" s="6" t="n">
        <f aca="false">IF(1_Data_EDA!B5160="First Class",1,0)</f>
        <v>1</v>
      </c>
      <c r="I5159" s="6" t="n">
        <f aca="false">IF(1_Data_EDA!B5160="Second Class",1,0)</f>
        <v>0</v>
      </c>
      <c r="J5159" s="6" t="n">
        <f aca="false">IF(1_Data_EDA!B5160="Same Day",1,0)</f>
        <v>0</v>
      </c>
      <c r="K5159" s="6" t="n">
        <f aca="false">IF(1_Data_EDA!C5160="Corporate",1,0)</f>
        <v>0</v>
      </c>
      <c r="L5159" s="6" t="n">
        <f aca="false">IF(1_Data_EDA!C5160="Home Office",1,0)</f>
        <v>0</v>
      </c>
      <c r="M5159" s="6" t="n">
        <f aca="false">IF(1_Data_EDA!D5160="Europe",1,0)</f>
        <v>1</v>
      </c>
      <c r="N5159" s="6" t="n">
        <f aca="false">IF(1_Data_EDA!D5160="LATAM",1,0)</f>
        <v>0</v>
      </c>
      <c r="O5159" s="6" t="n">
        <f aca="false">IF(1_Data_EDA!D5160="Pacific Asia",1,0)</f>
        <v>0</v>
      </c>
      <c r="P5159" s="6" t="n">
        <f aca="false">IF(1_Data_EDA!D5160="USCA",1,0)</f>
        <v>0</v>
      </c>
      <c r="Q5159" s="6" t="n">
        <f aca="false">IF(C5159&gt;MEDIAN(C$5:C$8004),1,0)</f>
        <v>1</v>
      </c>
      <c r="R5159" s="6" t="n">
        <f aca="false">IF(D5159&gt;2,1,0)</f>
        <v>0</v>
      </c>
    </row>
    <row r="5160" customFormat="false" ht="15" hidden="false" customHeight="true" outlineLevel="0" collapsed="false">
      <c r="A5160" s="6" t="n">
        <f aca="false">1_Data_EDA!O5161</f>
        <v>0</v>
      </c>
      <c r="B5160" s="6" t="n">
        <f aca="false">1_Data_EDA!H5161</f>
        <v>4</v>
      </c>
      <c r="C5160" s="7" t="n">
        <f aca="false">1_Data_EDA!I5161</f>
        <v>99.98999786</v>
      </c>
      <c r="D5160" s="6" t="n">
        <f aca="false">1_Data_EDA!J5161</f>
        <v>3</v>
      </c>
      <c r="E5160" s="7" t="n">
        <f aca="false">1_Data_EDA!K5161</f>
        <v>299.9700012</v>
      </c>
      <c r="F5160" s="7" t="n">
        <f aca="false">1_Data_EDA!L5161</f>
        <v>6</v>
      </c>
      <c r="G5160" s="8" t="n">
        <f aca="false">1_Data_EDA!M5161</f>
        <v>0.02</v>
      </c>
      <c r="H5160" s="6" t="n">
        <f aca="false">IF(1_Data_EDA!B5161="First Class",1,0)</f>
        <v>0</v>
      </c>
      <c r="I5160" s="6" t="n">
        <f aca="false">IF(1_Data_EDA!B5161="Second Class",1,0)</f>
        <v>0</v>
      </c>
      <c r="J5160" s="6" t="n">
        <f aca="false">IF(1_Data_EDA!B5161="Same Day",1,0)</f>
        <v>0</v>
      </c>
      <c r="K5160" s="6" t="n">
        <f aca="false">IF(1_Data_EDA!C5161="Corporate",1,0)</f>
        <v>0</v>
      </c>
      <c r="L5160" s="6" t="n">
        <f aca="false">IF(1_Data_EDA!C5161="Home Office",1,0)</f>
        <v>1</v>
      </c>
      <c r="M5160" s="6" t="n">
        <f aca="false">IF(1_Data_EDA!D5161="Europe",1,0)</f>
        <v>0</v>
      </c>
      <c r="N5160" s="6" t="n">
        <f aca="false">IF(1_Data_EDA!D5161="LATAM",1,0)</f>
        <v>1</v>
      </c>
      <c r="O5160" s="6" t="n">
        <f aca="false">IF(1_Data_EDA!D5161="Pacific Asia",1,0)</f>
        <v>0</v>
      </c>
      <c r="P5160" s="6" t="n">
        <f aca="false">IF(1_Data_EDA!D5161="USCA",1,0)</f>
        <v>0</v>
      </c>
      <c r="Q5160" s="6" t="n">
        <f aca="false">IF(C5160&gt;MEDIAN(C$5:C$8004),1,0)</f>
        <v>1</v>
      </c>
      <c r="R5160" s="6" t="n">
        <f aca="false">IF(D5160&gt;2,1,0)</f>
        <v>1</v>
      </c>
    </row>
    <row r="5161" customFormat="false" ht="15" hidden="false" customHeight="true" outlineLevel="0" collapsed="false">
      <c r="A5161" s="6" t="n">
        <f aca="false">1_Data_EDA!O5162</f>
        <v>0</v>
      </c>
      <c r="B5161" s="6" t="n">
        <f aca="false">1_Data_EDA!H5162</f>
        <v>4</v>
      </c>
      <c r="C5161" s="7" t="n">
        <f aca="false">1_Data_EDA!I5162</f>
        <v>299.980011</v>
      </c>
      <c r="D5161" s="6" t="n">
        <f aca="false">1_Data_EDA!J5162</f>
        <v>1</v>
      </c>
      <c r="E5161" s="7" t="n">
        <f aca="false">1_Data_EDA!K5162</f>
        <v>299.980011</v>
      </c>
      <c r="F5161" s="7" t="n">
        <f aca="false">1_Data_EDA!L5162</f>
        <v>48</v>
      </c>
      <c r="G5161" s="8" t="n">
        <f aca="false">1_Data_EDA!M5162</f>
        <v>0.159999996</v>
      </c>
      <c r="H5161" s="6" t="n">
        <f aca="false">IF(1_Data_EDA!B5162="First Class",1,0)</f>
        <v>0</v>
      </c>
      <c r="I5161" s="6" t="n">
        <f aca="false">IF(1_Data_EDA!B5162="Second Class",1,0)</f>
        <v>0</v>
      </c>
      <c r="J5161" s="6" t="n">
        <f aca="false">IF(1_Data_EDA!B5162="Same Day",1,0)</f>
        <v>0</v>
      </c>
      <c r="K5161" s="6" t="n">
        <f aca="false">IF(1_Data_EDA!C5162="Corporate",1,0)</f>
        <v>1</v>
      </c>
      <c r="L5161" s="6" t="n">
        <f aca="false">IF(1_Data_EDA!C5162="Home Office",1,0)</f>
        <v>0</v>
      </c>
      <c r="M5161" s="6" t="n">
        <f aca="false">IF(1_Data_EDA!D5162="Europe",1,0)</f>
        <v>1</v>
      </c>
      <c r="N5161" s="6" t="n">
        <f aca="false">IF(1_Data_EDA!D5162="LATAM",1,0)</f>
        <v>0</v>
      </c>
      <c r="O5161" s="6" t="n">
        <f aca="false">IF(1_Data_EDA!D5162="Pacific Asia",1,0)</f>
        <v>0</v>
      </c>
      <c r="P5161" s="6" t="n">
        <f aca="false">IF(1_Data_EDA!D5162="USCA",1,0)</f>
        <v>0</v>
      </c>
      <c r="Q5161" s="6" t="n">
        <f aca="false">IF(C5161&gt;MEDIAN(C$5:C$8004),1,0)</f>
        <v>1</v>
      </c>
      <c r="R5161" s="6" t="n">
        <f aca="false">IF(D5161&gt;2,1,0)</f>
        <v>0</v>
      </c>
    </row>
    <row r="5162" customFormat="false" ht="15" hidden="false" customHeight="true" outlineLevel="0" collapsed="false">
      <c r="A5162" s="6" t="n">
        <f aca="false">1_Data_EDA!O5163</f>
        <v>0</v>
      </c>
      <c r="B5162" s="6" t="n">
        <f aca="false">1_Data_EDA!H5163</f>
        <v>4</v>
      </c>
      <c r="C5162" s="7" t="n">
        <f aca="false">1_Data_EDA!I5163</f>
        <v>299.980011</v>
      </c>
      <c r="D5162" s="6" t="n">
        <f aca="false">1_Data_EDA!J5163</f>
        <v>1</v>
      </c>
      <c r="E5162" s="7" t="n">
        <f aca="false">1_Data_EDA!K5163</f>
        <v>299.980011</v>
      </c>
      <c r="F5162" s="7" t="n">
        <f aca="false">1_Data_EDA!L5163</f>
        <v>27</v>
      </c>
      <c r="G5162" s="8" t="n">
        <f aca="false">1_Data_EDA!M5163</f>
        <v>0.090000004</v>
      </c>
      <c r="H5162" s="6" t="n">
        <f aca="false">IF(1_Data_EDA!B5163="First Class",1,0)</f>
        <v>0</v>
      </c>
      <c r="I5162" s="6" t="n">
        <f aca="false">IF(1_Data_EDA!B5163="Second Class",1,0)</f>
        <v>0</v>
      </c>
      <c r="J5162" s="6" t="n">
        <f aca="false">IF(1_Data_EDA!B5163="Same Day",1,0)</f>
        <v>0</v>
      </c>
      <c r="K5162" s="6" t="n">
        <f aca="false">IF(1_Data_EDA!C5163="Corporate",1,0)</f>
        <v>0</v>
      </c>
      <c r="L5162" s="6" t="n">
        <f aca="false">IF(1_Data_EDA!C5163="Home Office",1,0)</f>
        <v>0</v>
      </c>
      <c r="M5162" s="6" t="n">
        <f aca="false">IF(1_Data_EDA!D5163="Europe",1,0)</f>
        <v>1</v>
      </c>
      <c r="N5162" s="6" t="n">
        <f aca="false">IF(1_Data_EDA!D5163="LATAM",1,0)</f>
        <v>0</v>
      </c>
      <c r="O5162" s="6" t="n">
        <f aca="false">IF(1_Data_EDA!D5163="Pacific Asia",1,0)</f>
        <v>0</v>
      </c>
      <c r="P5162" s="6" t="n">
        <f aca="false">IF(1_Data_EDA!D5163="USCA",1,0)</f>
        <v>0</v>
      </c>
      <c r="Q5162" s="6" t="n">
        <f aca="false">IF(C5162&gt;MEDIAN(C$5:C$8004),1,0)</f>
        <v>1</v>
      </c>
      <c r="R5162" s="6" t="n">
        <f aca="false">IF(D5162&gt;2,1,0)</f>
        <v>0</v>
      </c>
    </row>
    <row r="5163" customFormat="false" ht="15" hidden="false" customHeight="true" outlineLevel="0" collapsed="false">
      <c r="A5163" s="6" t="n">
        <f aca="false">1_Data_EDA!O5164</f>
        <v>0</v>
      </c>
      <c r="B5163" s="6" t="n">
        <f aca="false">1_Data_EDA!H5164</f>
        <v>4</v>
      </c>
      <c r="C5163" s="7" t="n">
        <f aca="false">1_Data_EDA!I5164</f>
        <v>49.97999954</v>
      </c>
      <c r="D5163" s="6" t="n">
        <f aca="false">1_Data_EDA!J5164</f>
        <v>1</v>
      </c>
      <c r="E5163" s="7" t="n">
        <f aca="false">1_Data_EDA!K5164</f>
        <v>49.97999954</v>
      </c>
      <c r="F5163" s="7" t="n">
        <f aca="false">1_Data_EDA!L5164</f>
        <v>8</v>
      </c>
      <c r="G5163" s="8" t="n">
        <f aca="false">1_Data_EDA!M5164</f>
        <v>0.159999996</v>
      </c>
      <c r="H5163" s="6" t="n">
        <f aca="false">IF(1_Data_EDA!B5164="First Class",1,0)</f>
        <v>0</v>
      </c>
      <c r="I5163" s="6" t="n">
        <f aca="false">IF(1_Data_EDA!B5164="Second Class",1,0)</f>
        <v>0</v>
      </c>
      <c r="J5163" s="6" t="n">
        <f aca="false">IF(1_Data_EDA!B5164="Same Day",1,0)</f>
        <v>0</v>
      </c>
      <c r="K5163" s="6" t="n">
        <f aca="false">IF(1_Data_EDA!C5164="Corporate",1,0)</f>
        <v>1</v>
      </c>
      <c r="L5163" s="6" t="n">
        <f aca="false">IF(1_Data_EDA!C5164="Home Office",1,0)</f>
        <v>0</v>
      </c>
      <c r="M5163" s="6" t="n">
        <f aca="false">IF(1_Data_EDA!D5164="Europe",1,0)</f>
        <v>0</v>
      </c>
      <c r="N5163" s="6" t="n">
        <f aca="false">IF(1_Data_EDA!D5164="LATAM",1,0)</f>
        <v>0</v>
      </c>
      <c r="O5163" s="6" t="n">
        <f aca="false">IF(1_Data_EDA!D5164="Pacific Asia",1,0)</f>
        <v>0</v>
      </c>
      <c r="P5163" s="6" t="n">
        <f aca="false">IF(1_Data_EDA!D5164="USCA",1,0)</f>
        <v>1</v>
      </c>
      <c r="Q5163" s="6" t="n">
        <f aca="false">IF(C5163&gt;MEDIAN(C$5:C$8004),1,0)</f>
        <v>0</v>
      </c>
      <c r="R5163" s="6" t="n">
        <f aca="false">IF(D5163&gt;2,1,0)</f>
        <v>0</v>
      </c>
    </row>
    <row r="5164" customFormat="false" ht="15" hidden="false" customHeight="true" outlineLevel="0" collapsed="false">
      <c r="A5164" s="6" t="n">
        <f aca="false">1_Data_EDA!O5165</f>
        <v>1</v>
      </c>
      <c r="B5164" s="6" t="n">
        <f aca="false">1_Data_EDA!H5165</f>
        <v>4</v>
      </c>
      <c r="C5164" s="7" t="n">
        <f aca="false">1_Data_EDA!I5165</f>
        <v>199.9900055</v>
      </c>
      <c r="D5164" s="6" t="n">
        <f aca="false">1_Data_EDA!J5165</f>
        <v>1</v>
      </c>
      <c r="E5164" s="7" t="n">
        <f aca="false">1_Data_EDA!K5165</f>
        <v>199.9900055</v>
      </c>
      <c r="F5164" s="7" t="n">
        <f aca="false">1_Data_EDA!L5165</f>
        <v>20</v>
      </c>
      <c r="G5164" s="8" t="n">
        <f aca="false">1_Data_EDA!M5165</f>
        <v>0.100000001</v>
      </c>
      <c r="H5164" s="6" t="n">
        <f aca="false">IF(1_Data_EDA!B5165="First Class",1,0)</f>
        <v>0</v>
      </c>
      <c r="I5164" s="6" t="n">
        <f aca="false">IF(1_Data_EDA!B5165="Second Class",1,0)</f>
        <v>0</v>
      </c>
      <c r="J5164" s="6" t="n">
        <f aca="false">IF(1_Data_EDA!B5165="Same Day",1,0)</f>
        <v>0</v>
      </c>
      <c r="K5164" s="6" t="n">
        <f aca="false">IF(1_Data_EDA!C5165="Corporate",1,0)</f>
        <v>0</v>
      </c>
      <c r="L5164" s="6" t="n">
        <f aca="false">IF(1_Data_EDA!C5165="Home Office",1,0)</f>
        <v>1</v>
      </c>
      <c r="M5164" s="6" t="n">
        <f aca="false">IF(1_Data_EDA!D5165="Europe",1,0)</f>
        <v>0</v>
      </c>
      <c r="N5164" s="6" t="n">
        <f aca="false">IF(1_Data_EDA!D5165="LATAM",1,0)</f>
        <v>0</v>
      </c>
      <c r="O5164" s="6" t="n">
        <f aca="false">IF(1_Data_EDA!D5165="Pacific Asia",1,0)</f>
        <v>1</v>
      </c>
      <c r="P5164" s="6" t="n">
        <f aca="false">IF(1_Data_EDA!D5165="USCA",1,0)</f>
        <v>0</v>
      </c>
      <c r="Q5164" s="6" t="n">
        <f aca="false">IF(C5164&gt;MEDIAN(C$5:C$8004),1,0)</f>
        <v>1</v>
      </c>
      <c r="R5164" s="6" t="n">
        <f aca="false">IF(D5164&gt;2,1,0)</f>
        <v>0</v>
      </c>
    </row>
    <row r="5165" customFormat="false" ht="15" hidden="false" customHeight="true" outlineLevel="0" collapsed="false">
      <c r="A5165" s="6" t="n">
        <f aca="false">1_Data_EDA!O5166</f>
        <v>1</v>
      </c>
      <c r="B5165" s="6" t="n">
        <f aca="false">1_Data_EDA!H5166</f>
        <v>4</v>
      </c>
      <c r="C5165" s="7" t="n">
        <f aca="false">1_Data_EDA!I5166</f>
        <v>399.980011</v>
      </c>
      <c r="D5165" s="6" t="n">
        <f aca="false">1_Data_EDA!J5166</f>
        <v>1</v>
      </c>
      <c r="E5165" s="7" t="n">
        <f aca="false">1_Data_EDA!K5166</f>
        <v>399.980011</v>
      </c>
      <c r="F5165" s="7" t="n">
        <f aca="false">1_Data_EDA!L5166</f>
        <v>16</v>
      </c>
      <c r="G5165" s="8" t="n">
        <f aca="false">1_Data_EDA!M5166</f>
        <v>0.039999999</v>
      </c>
      <c r="H5165" s="6" t="n">
        <f aca="false">IF(1_Data_EDA!B5166="First Class",1,0)</f>
        <v>0</v>
      </c>
      <c r="I5165" s="6" t="n">
        <f aca="false">IF(1_Data_EDA!B5166="Second Class",1,0)</f>
        <v>0</v>
      </c>
      <c r="J5165" s="6" t="n">
        <f aca="false">IF(1_Data_EDA!B5166="Same Day",1,0)</f>
        <v>0</v>
      </c>
      <c r="K5165" s="6" t="n">
        <f aca="false">IF(1_Data_EDA!C5166="Corporate",1,0)</f>
        <v>0</v>
      </c>
      <c r="L5165" s="6" t="n">
        <f aca="false">IF(1_Data_EDA!C5166="Home Office",1,0)</f>
        <v>0</v>
      </c>
      <c r="M5165" s="6" t="n">
        <f aca="false">IF(1_Data_EDA!D5166="Europe",1,0)</f>
        <v>0</v>
      </c>
      <c r="N5165" s="6" t="n">
        <f aca="false">IF(1_Data_EDA!D5166="LATAM",1,0)</f>
        <v>1</v>
      </c>
      <c r="O5165" s="6" t="n">
        <f aca="false">IF(1_Data_EDA!D5166="Pacific Asia",1,0)</f>
        <v>0</v>
      </c>
      <c r="P5165" s="6" t="n">
        <f aca="false">IF(1_Data_EDA!D5166="USCA",1,0)</f>
        <v>0</v>
      </c>
      <c r="Q5165" s="6" t="n">
        <f aca="false">IF(C5165&gt;MEDIAN(C$5:C$8004),1,0)</f>
        <v>1</v>
      </c>
      <c r="R5165" s="6" t="n">
        <f aca="false">IF(D5165&gt;2,1,0)</f>
        <v>0</v>
      </c>
    </row>
    <row r="5166" customFormat="false" ht="15" hidden="false" customHeight="true" outlineLevel="0" collapsed="false">
      <c r="A5166" s="6" t="n">
        <f aca="false">1_Data_EDA!O5167</f>
        <v>0</v>
      </c>
      <c r="B5166" s="6" t="n">
        <f aca="false">1_Data_EDA!H5167</f>
        <v>4</v>
      </c>
      <c r="C5166" s="7" t="n">
        <f aca="false">1_Data_EDA!I5167</f>
        <v>84.40000153</v>
      </c>
      <c r="D5166" s="6" t="n">
        <f aca="false">1_Data_EDA!J5167</f>
        <v>1</v>
      </c>
      <c r="E5166" s="7" t="n">
        <f aca="false">1_Data_EDA!K5167</f>
        <v>84.40000153</v>
      </c>
      <c r="F5166" s="7" t="n">
        <f aca="false">1_Data_EDA!L5167</f>
        <v>0</v>
      </c>
      <c r="G5166" s="8" t="n">
        <f aca="false">1_Data_EDA!M5167</f>
        <v>0</v>
      </c>
      <c r="H5166" s="6" t="n">
        <f aca="false">IF(1_Data_EDA!B5167="First Class",1,0)</f>
        <v>0</v>
      </c>
      <c r="I5166" s="6" t="n">
        <f aca="false">IF(1_Data_EDA!B5167="Second Class",1,0)</f>
        <v>0</v>
      </c>
      <c r="J5166" s="6" t="n">
        <f aca="false">IF(1_Data_EDA!B5167="Same Day",1,0)</f>
        <v>0</v>
      </c>
      <c r="K5166" s="6" t="n">
        <f aca="false">IF(1_Data_EDA!C5167="Corporate",1,0)</f>
        <v>1</v>
      </c>
      <c r="L5166" s="6" t="n">
        <f aca="false">IF(1_Data_EDA!C5167="Home Office",1,0)</f>
        <v>0</v>
      </c>
      <c r="M5166" s="6" t="n">
        <f aca="false">IF(1_Data_EDA!D5167="Europe",1,0)</f>
        <v>0</v>
      </c>
      <c r="N5166" s="6" t="n">
        <f aca="false">IF(1_Data_EDA!D5167="LATAM",1,0)</f>
        <v>0</v>
      </c>
      <c r="O5166" s="6" t="n">
        <f aca="false">IF(1_Data_EDA!D5167="Pacific Asia",1,0)</f>
        <v>1</v>
      </c>
      <c r="P5166" s="6" t="n">
        <f aca="false">IF(1_Data_EDA!D5167="USCA",1,0)</f>
        <v>0</v>
      </c>
      <c r="Q5166" s="6" t="n">
        <f aca="false">IF(C5166&gt;MEDIAN(C$5:C$8004),1,0)</f>
        <v>1</v>
      </c>
      <c r="R5166" s="6" t="n">
        <f aca="false">IF(D5166&gt;2,1,0)</f>
        <v>0</v>
      </c>
    </row>
    <row r="5167" customFormat="false" ht="15" hidden="false" customHeight="true" outlineLevel="0" collapsed="false">
      <c r="A5167" s="6" t="n">
        <f aca="false">1_Data_EDA!O5168</f>
        <v>1</v>
      </c>
      <c r="B5167" s="6" t="n">
        <f aca="false">1_Data_EDA!H5168</f>
        <v>1</v>
      </c>
      <c r="C5167" s="7" t="n">
        <f aca="false">1_Data_EDA!I5168</f>
        <v>199.9900055</v>
      </c>
      <c r="D5167" s="6" t="n">
        <f aca="false">1_Data_EDA!J5168</f>
        <v>1</v>
      </c>
      <c r="E5167" s="7" t="n">
        <f aca="false">1_Data_EDA!K5168</f>
        <v>199.9900055</v>
      </c>
      <c r="F5167" s="7" t="n">
        <f aca="false">1_Data_EDA!L5168</f>
        <v>26</v>
      </c>
      <c r="G5167" s="8" t="n">
        <f aca="false">1_Data_EDA!M5168</f>
        <v>0.129999995</v>
      </c>
      <c r="H5167" s="6" t="n">
        <f aca="false">IF(1_Data_EDA!B5168="First Class",1,0)</f>
        <v>1</v>
      </c>
      <c r="I5167" s="6" t="n">
        <f aca="false">IF(1_Data_EDA!B5168="Second Class",1,0)</f>
        <v>0</v>
      </c>
      <c r="J5167" s="6" t="n">
        <f aca="false">IF(1_Data_EDA!B5168="Same Day",1,0)</f>
        <v>0</v>
      </c>
      <c r="K5167" s="6" t="n">
        <f aca="false">IF(1_Data_EDA!C5168="Corporate",1,0)</f>
        <v>0</v>
      </c>
      <c r="L5167" s="6" t="n">
        <f aca="false">IF(1_Data_EDA!C5168="Home Office",1,0)</f>
        <v>0</v>
      </c>
      <c r="M5167" s="6" t="n">
        <f aca="false">IF(1_Data_EDA!D5168="Europe",1,0)</f>
        <v>1</v>
      </c>
      <c r="N5167" s="6" t="n">
        <f aca="false">IF(1_Data_EDA!D5168="LATAM",1,0)</f>
        <v>0</v>
      </c>
      <c r="O5167" s="6" t="n">
        <f aca="false">IF(1_Data_EDA!D5168="Pacific Asia",1,0)</f>
        <v>0</v>
      </c>
      <c r="P5167" s="6" t="n">
        <f aca="false">IF(1_Data_EDA!D5168="USCA",1,0)</f>
        <v>0</v>
      </c>
      <c r="Q5167" s="6" t="n">
        <f aca="false">IF(C5167&gt;MEDIAN(C$5:C$8004),1,0)</f>
        <v>1</v>
      </c>
      <c r="R5167" s="6" t="n">
        <f aca="false">IF(D5167&gt;2,1,0)</f>
        <v>0</v>
      </c>
    </row>
    <row r="5168" customFormat="false" ht="15" hidden="false" customHeight="true" outlineLevel="0" collapsed="false">
      <c r="A5168" s="6" t="n">
        <f aca="false">1_Data_EDA!O5169</f>
        <v>0</v>
      </c>
      <c r="B5168" s="6" t="n">
        <f aca="false">1_Data_EDA!H5169</f>
        <v>4</v>
      </c>
      <c r="C5168" s="7" t="n">
        <f aca="false">1_Data_EDA!I5169</f>
        <v>461.480011</v>
      </c>
      <c r="D5168" s="6" t="n">
        <f aca="false">1_Data_EDA!J5169</f>
        <v>1</v>
      </c>
      <c r="E5168" s="7" t="n">
        <f aca="false">1_Data_EDA!K5169</f>
        <v>461.480011</v>
      </c>
      <c r="F5168" s="7" t="n">
        <f aca="false">1_Data_EDA!L5169</f>
        <v>78.44999695</v>
      </c>
      <c r="G5168" s="8" t="n">
        <f aca="false">1_Data_EDA!M5169</f>
        <v>0.170000002</v>
      </c>
      <c r="H5168" s="6" t="n">
        <f aca="false">IF(1_Data_EDA!B5169="First Class",1,0)</f>
        <v>0</v>
      </c>
      <c r="I5168" s="6" t="n">
        <f aca="false">IF(1_Data_EDA!B5169="Second Class",1,0)</f>
        <v>0</v>
      </c>
      <c r="J5168" s="6" t="n">
        <f aca="false">IF(1_Data_EDA!B5169="Same Day",1,0)</f>
        <v>0</v>
      </c>
      <c r="K5168" s="6" t="n">
        <f aca="false">IF(1_Data_EDA!C5169="Corporate",1,0)</f>
        <v>0</v>
      </c>
      <c r="L5168" s="6" t="n">
        <f aca="false">IF(1_Data_EDA!C5169="Home Office",1,0)</f>
        <v>0</v>
      </c>
      <c r="M5168" s="6" t="n">
        <f aca="false">IF(1_Data_EDA!D5169="Europe",1,0)</f>
        <v>1</v>
      </c>
      <c r="N5168" s="6" t="n">
        <f aca="false">IF(1_Data_EDA!D5169="LATAM",1,0)</f>
        <v>0</v>
      </c>
      <c r="O5168" s="6" t="n">
        <f aca="false">IF(1_Data_EDA!D5169="Pacific Asia",1,0)</f>
        <v>0</v>
      </c>
      <c r="P5168" s="6" t="n">
        <f aca="false">IF(1_Data_EDA!D5169="USCA",1,0)</f>
        <v>0</v>
      </c>
      <c r="Q5168" s="6" t="n">
        <f aca="false">IF(C5168&gt;MEDIAN(C$5:C$8004),1,0)</f>
        <v>1</v>
      </c>
      <c r="R5168" s="6" t="n">
        <f aca="false">IF(D5168&gt;2,1,0)</f>
        <v>0</v>
      </c>
    </row>
    <row r="5169" customFormat="false" ht="15" hidden="false" customHeight="true" outlineLevel="0" collapsed="false">
      <c r="A5169" s="6" t="n">
        <f aca="false">1_Data_EDA!O5170</f>
        <v>1</v>
      </c>
      <c r="B5169" s="6" t="n">
        <f aca="false">1_Data_EDA!H5170</f>
        <v>1</v>
      </c>
      <c r="C5169" s="7" t="n">
        <f aca="false">1_Data_EDA!I5170</f>
        <v>49.97999954</v>
      </c>
      <c r="D5169" s="6" t="n">
        <f aca="false">1_Data_EDA!J5170</f>
        <v>2</v>
      </c>
      <c r="E5169" s="7" t="n">
        <f aca="false">1_Data_EDA!K5170</f>
        <v>99.95999908</v>
      </c>
      <c r="F5169" s="7" t="n">
        <f aca="false">1_Data_EDA!L5170</f>
        <v>12</v>
      </c>
      <c r="G5169" s="8" t="n">
        <f aca="false">1_Data_EDA!M5170</f>
        <v>0.119999997</v>
      </c>
      <c r="H5169" s="6" t="n">
        <f aca="false">IF(1_Data_EDA!B5170="First Class",1,0)</f>
        <v>1</v>
      </c>
      <c r="I5169" s="6" t="n">
        <f aca="false">IF(1_Data_EDA!B5170="Second Class",1,0)</f>
        <v>0</v>
      </c>
      <c r="J5169" s="6" t="n">
        <f aca="false">IF(1_Data_EDA!B5170="Same Day",1,0)</f>
        <v>0</v>
      </c>
      <c r="K5169" s="6" t="n">
        <f aca="false">IF(1_Data_EDA!C5170="Corporate",1,0)</f>
        <v>0</v>
      </c>
      <c r="L5169" s="6" t="n">
        <f aca="false">IF(1_Data_EDA!C5170="Home Office",1,0)</f>
        <v>0</v>
      </c>
      <c r="M5169" s="6" t="n">
        <f aca="false">IF(1_Data_EDA!D5170="Europe",1,0)</f>
        <v>1</v>
      </c>
      <c r="N5169" s="6" t="n">
        <f aca="false">IF(1_Data_EDA!D5170="LATAM",1,0)</f>
        <v>0</v>
      </c>
      <c r="O5169" s="6" t="n">
        <f aca="false">IF(1_Data_EDA!D5170="Pacific Asia",1,0)</f>
        <v>0</v>
      </c>
      <c r="P5169" s="6" t="n">
        <f aca="false">IF(1_Data_EDA!D5170="USCA",1,0)</f>
        <v>0</v>
      </c>
      <c r="Q5169" s="6" t="n">
        <f aca="false">IF(C5169&gt;MEDIAN(C$5:C$8004),1,0)</f>
        <v>0</v>
      </c>
      <c r="R5169" s="6" t="n">
        <f aca="false">IF(D5169&gt;2,1,0)</f>
        <v>0</v>
      </c>
    </row>
    <row r="5170" customFormat="false" ht="15" hidden="false" customHeight="true" outlineLevel="0" collapsed="false">
      <c r="A5170" s="6" t="n">
        <f aca="false">1_Data_EDA!O5171</f>
        <v>1</v>
      </c>
      <c r="B5170" s="6" t="n">
        <f aca="false">1_Data_EDA!H5171</f>
        <v>1</v>
      </c>
      <c r="C5170" s="7" t="n">
        <f aca="false">1_Data_EDA!I5171</f>
        <v>50</v>
      </c>
      <c r="D5170" s="6" t="n">
        <f aca="false">1_Data_EDA!J5171</f>
        <v>2</v>
      </c>
      <c r="E5170" s="7" t="n">
        <f aca="false">1_Data_EDA!K5171</f>
        <v>100</v>
      </c>
      <c r="F5170" s="7" t="n">
        <f aca="false">1_Data_EDA!L5171</f>
        <v>5.5</v>
      </c>
      <c r="G5170" s="8" t="n">
        <f aca="false">1_Data_EDA!M5171</f>
        <v>0.059999999</v>
      </c>
      <c r="H5170" s="6" t="n">
        <f aca="false">IF(1_Data_EDA!B5171="First Class",1,0)</f>
        <v>1</v>
      </c>
      <c r="I5170" s="6" t="n">
        <f aca="false">IF(1_Data_EDA!B5171="Second Class",1,0)</f>
        <v>0</v>
      </c>
      <c r="J5170" s="6" t="n">
        <f aca="false">IF(1_Data_EDA!B5171="Same Day",1,0)</f>
        <v>0</v>
      </c>
      <c r="K5170" s="6" t="n">
        <f aca="false">IF(1_Data_EDA!C5171="Corporate",1,0)</f>
        <v>0</v>
      </c>
      <c r="L5170" s="6" t="n">
        <f aca="false">IF(1_Data_EDA!C5171="Home Office",1,0)</f>
        <v>0</v>
      </c>
      <c r="M5170" s="6" t="n">
        <f aca="false">IF(1_Data_EDA!D5171="Europe",1,0)</f>
        <v>0</v>
      </c>
      <c r="N5170" s="6" t="n">
        <f aca="false">IF(1_Data_EDA!D5171="LATAM",1,0)</f>
        <v>1</v>
      </c>
      <c r="O5170" s="6" t="n">
        <f aca="false">IF(1_Data_EDA!D5171="Pacific Asia",1,0)</f>
        <v>0</v>
      </c>
      <c r="P5170" s="6" t="n">
        <f aca="false">IF(1_Data_EDA!D5171="USCA",1,0)</f>
        <v>0</v>
      </c>
      <c r="Q5170" s="6" t="n">
        <f aca="false">IF(C5170&gt;MEDIAN(C$5:C$8004),1,0)</f>
        <v>0</v>
      </c>
      <c r="R5170" s="6" t="n">
        <f aca="false">IF(D5170&gt;2,1,0)</f>
        <v>0</v>
      </c>
    </row>
    <row r="5171" customFormat="false" ht="15" hidden="false" customHeight="true" outlineLevel="0" collapsed="false">
      <c r="A5171" s="6" t="n">
        <f aca="false">1_Data_EDA!O5172</f>
        <v>0</v>
      </c>
      <c r="B5171" s="6" t="n">
        <f aca="false">1_Data_EDA!H5172</f>
        <v>4</v>
      </c>
      <c r="C5171" s="7" t="n">
        <f aca="false">1_Data_EDA!I5172</f>
        <v>99.98999786</v>
      </c>
      <c r="D5171" s="6" t="n">
        <f aca="false">1_Data_EDA!J5172</f>
        <v>3</v>
      </c>
      <c r="E5171" s="7" t="n">
        <f aca="false">1_Data_EDA!K5172</f>
        <v>299.9700012</v>
      </c>
      <c r="F5171" s="7" t="n">
        <f aca="false">1_Data_EDA!L5172</f>
        <v>15</v>
      </c>
      <c r="G5171" s="8" t="n">
        <f aca="false">1_Data_EDA!M5172</f>
        <v>0.050000001</v>
      </c>
      <c r="H5171" s="6" t="n">
        <f aca="false">IF(1_Data_EDA!B5172="First Class",1,0)</f>
        <v>0</v>
      </c>
      <c r="I5171" s="6" t="n">
        <f aca="false">IF(1_Data_EDA!B5172="Second Class",1,0)</f>
        <v>0</v>
      </c>
      <c r="J5171" s="6" t="n">
        <f aca="false">IF(1_Data_EDA!B5172="Same Day",1,0)</f>
        <v>0</v>
      </c>
      <c r="K5171" s="6" t="n">
        <f aca="false">IF(1_Data_EDA!C5172="Corporate",1,0)</f>
        <v>0</v>
      </c>
      <c r="L5171" s="6" t="n">
        <f aca="false">IF(1_Data_EDA!C5172="Home Office",1,0)</f>
        <v>0</v>
      </c>
      <c r="M5171" s="6" t="n">
        <f aca="false">IF(1_Data_EDA!D5172="Europe",1,0)</f>
        <v>0</v>
      </c>
      <c r="N5171" s="6" t="n">
        <f aca="false">IF(1_Data_EDA!D5172="LATAM",1,0)</f>
        <v>0</v>
      </c>
      <c r="O5171" s="6" t="n">
        <f aca="false">IF(1_Data_EDA!D5172="Pacific Asia",1,0)</f>
        <v>1</v>
      </c>
      <c r="P5171" s="6" t="n">
        <f aca="false">IF(1_Data_EDA!D5172="USCA",1,0)</f>
        <v>0</v>
      </c>
      <c r="Q5171" s="6" t="n">
        <f aca="false">IF(C5171&gt;MEDIAN(C$5:C$8004),1,0)</f>
        <v>1</v>
      </c>
      <c r="R5171" s="6" t="n">
        <f aca="false">IF(D5171&gt;2,1,0)</f>
        <v>1</v>
      </c>
    </row>
    <row r="5172" customFormat="false" ht="15" hidden="false" customHeight="true" outlineLevel="0" collapsed="false">
      <c r="A5172" s="6" t="n">
        <f aca="false">1_Data_EDA!O5173</f>
        <v>0</v>
      </c>
      <c r="B5172" s="6" t="n">
        <f aca="false">1_Data_EDA!H5173</f>
        <v>4</v>
      </c>
      <c r="C5172" s="7" t="n">
        <f aca="false">1_Data_EDA!I5173</f>
        <v>50</v>
      </c>
      <c r="D5172" s="6" t="n">
        <f aca="false">1_Data_EDA!J5173</f>
        <v>2</v>
      </c>
      <c r="E5172" s="7" t="n">
        <f aca="false">1_Data_EDA!K5173</f>
        <v>100</v>
      </c>
      <c r="F5172" s="7" t="n">
        <f aca="false">1_Data_EDA!L5173</f>
        <v>18</v>
      </c>
      <c r="G5172" s="8" t="n">
        <f aca="false">1_Data_EDA!M5173</f>
        <v>0.180000007</v>
      </c>
      <c r="H5172" s="6" t="n">
        <f aca="false">IF(1_Data_EDA!B5173="First Class",1,0)</f>
        <v>0</v>
      </c>
      <c r="I5172" s="6" t="n">
        <f aca="false">IF(1_Data_EDA!B5173="Second Class",1,0)</f>
        <v>0</v>
      </c>
      <c r="J5172" s="6" t="n">
        <f aca="false">IF(1_Data_EDA!B5173="Same Day",1,0)</f>
        <v>0</v>
      </c>
      <c r="K5172" s="6" t="n">
        <f aca="false">IF(1_Data_EDA!C5173="Corporate",1,0)</f>
        <v>0</v>
      </c>
      <c r="L5172" s="6" t="n">
        <f aca="false">IF(1_Data_EDA!C5173="Home Office",1,0)</f>
        <v>1</v>
      </c>
      <c r="M5172" s="6" t="n">
        <f aca="false">IF(1_Data_EDA!D5173="Europe",1,0)</f>
        <v>0</v>
      </c>
      <c r="N5172" s="6" t="n">
        <f aca="false">IF(1_Data_EDA!D5173="LATAM",1,0)</f>
        <v>0</v>
      </c>
      <c r="O5172" s="6" t="n">
        <f aca="false">IF(1_Data_EDA!D5173="Pacific Asia",1,0)</f>
        <v>0</v>
      </c>
      <c r="P5172" s="6" t="n">
        <f aca="false">IF(1_Data_EDA!D5173="USCA",1,0)</f>
        <v>0</v>
      </c>
      <c r="Q5172" s="6" t="n">
        <f aca="false">IF(C5172&gt;MEDIAN(C$5:C$8004),1,0)</f>
        <v>0</v>
      </c>
      <c r="R5172" s="6" t="n">
        <f aca="false">IF(D5172&gt;2,1,0)</f>
        <v>0</v>
      </c>
    </row>
    <row r="5173" customFormat="false" ht="15" hidden="false" customHeight="true" outlineLevel="0" collapsed="false">
      <c r="A5173" s="6" t="n">
        <f aca="false">1_Data_EDA!O5174</f>
        <v>0</v>
      </c>
      <c r="B5173" s="6" t="n">
        <f aca="false">1_Data_EDA!H5174</f>
        <v>4</v>
      </c>
      <c r="C5173" s="7" t="n">
        <f aca="false">1_Data_EDA!I5174</f>
        <v>399.980011</v>
      </c>
      <c r="D5173" s="6" t="n">
        <f aca="false">1_Data_EDA!J5174</f>
        <v>1</v>
      </c>
      <c r="E5173" s="7" t="n">
        <f aca="false">1_Data_EDA!K5174</f>
        <v>399.980011</v>
      </c>
      <c r="F5173" s="7" t="n">
        <f aca="false">1_Data_EDA!L5174</f>
        <v>0</v>
      </c>
      <c r="G5173" s="8" t="n">
        <f aca="false">1_Data_EDA!M5174</f>
        <v>0</v>
      </c>
      <c r="H5173" s="6" t="n">
        <f aca="false">IF(1_Data_EDA!B5174="First Class",1,0)</f>
        <v>0</v>
      </c>
      <c r="I5173" s="6" t="n">
        <f aca="false">IF(1_Data_EDA!B5174="Second Class",1,0)</f>
        <v>0</v>
      </c>
      <c r="J5173" s="6" t="n">
        <f aca="false">IF(1_Data_EDA!B5174="Same Day",1,0)</f>
        <v>0</v>
      </c>
      <c r="K5173" s="6" t="n">
        <f aca="false">IF(1_Data_EDA!C5174="Corporate",1,0)</f>
        <v>1</v>
      </c>
      <c r="L5173" s="6" t="n">
        <f aca="false">IF(1_Data_EDA!C5174="Home Office",1,0)</f>
        <v>0</v>
      </c>
      <c r="M5173" s="6" t="n">
        <f aca="false">IF(1_Data_EDA!D5174="Europe",1,0)</f>
        <v>1</v>
      </c>
      <c r="N5173" s="6" t="n">
        <f aca="false">IF(1_Data_EDA!D5174="LATAM",1,0)</f>
        <v>0</v>
      </c>
      <c r="O5173" s="6" t="n">
        <f aca="false">IF(1_Data_EDA!D5174="Pacific Asia",1,0)</f>
        <v>0</v>
      </c>
      <c r="P5173" s="6" t="n">
        <f aca="false">IF(1_Data_EDA!D5174="USCA",1,0)</f>
        <v>0</v>
      </c>
      <c r="Q5173" s="6" t="n">
        <f aca="false">IF(C5173&gt;MEDIAN(C$5:C$8004),1,0)</f>
        <v>1</v>
      </c>
      <c r="R5173" s="6" t="n">
        <f aca="false">IF(D5173&gt;2,1,0)</f>
        <v>0</v>
      </c>
    </row>
    <row r="5174" customFormat="false" ht="15" hidden="false" customHeight="true" outlineLevel="0" collapsed="false">
      <c r="A5174" s="6" t="n">
        <f aca="false">1_Data_EDA!O5175</f>
        <v>1</v>
      </c>
      <c r="B5174" s="6" t="n">
        <f aca="false">1_Data_EDA!H5175</f>
        <v>4</v>
      </c>
      <c r="C5174" s="7" t="n">
        <f aca="false">1_Data_EDA!I5175</f>
        <v>299.980011</v>
      </c>
      <c r="D5174" s="6" t="n">
        <f aca="false">1_Data_EDA!J5175</f>
        <v>1</v>
      </c>
      <c r="E5174" s="7" t="n">
        <f aca="false">1_Data_EDA!K5175</f>
        <v>299.980011</v>
      </c>
      <c r="F5174" s="7" t="n">
        <f aca="false">1_Data_EDA!L5175</f>
        <v>30</v>
      </c>
      <c r="G5174" s="8" t="n">
        <f aca="false">1_Data_EDA!M5175</f>
        <v>0.100000001</v>
      </c>
      <c r="H5174" s="6" t="n">
        <f aca="false">IF(1_Data_EDA!B5175="First Class",1,0)</f>
        <v>0</v>
      </c>
      <c r="I5174" s="6" t="n">
        <f aca="false">IF(1_Data_EDA!B5175="Second Class",1,0)</f>
        <v>0</v>
      </c>
      <c r="J5174" s="6" t="n">
        <f aca="false">IF(1_Data_EDA!B5175="Same Day",1,0)</f>
        <v>0</v>
      </c>
      <c r="K5174" s="6" t="n">
        <f aca="false">IF(1_Data_EDA!C5175="Corporate",1,0)</f>
        <v>1</v>
      </c>
      <c r="L5174" s="6" t="n">
        <f aca="false">IF(1_Data_EDA!C5175="Home Office",1,0)</f>
        <v>0</v>
      </c>
      <c r="M5174" s="6" t="n">
        <f aca="false">IF(1_Data_EDA!D5175="Europe",1,0)</f>
        <v>1</v>
      </c>
      <c r="N5174" s="6" t="n">
        <f aca="false">IF(1_Data_EDA!D5175="LATAM",1,0)</f>
        <v>0</v>
      </c>
      <c r="O5174" s="6" t="n">
        <f aca="false">IF(1_Data_EDA!D5175="Pacific Asia",1,0)</f>
        <v>0</v>
      </c>
      <c r="P5174" s="6" t="n">
        <f aca="false">IF(1_Data_EDA!D5175="USCA",1,0)</f>
        <v>0</v>
      </c>
      <c r="Q5174" s="6" t="n">
        <f aca="false">IF(C5174&gt;MEDIAN(C$5:C$8004),1,0)</f>
        <v>1</v>
      </c>
      <c r="R5174" s="6" t="n">
        <f aca="false">IF(D5174&gt;2,1,0)</f>
        <v>0</v>
      </c>
    </row>
    <row r="5175" customFormat="false" ht="15" hidden="false" customHeight="true" outlineLevel="0" collapsed="false">
      <c r="A5175" s="6" t="n">
        <f aca="false">1_Data_EDA!O5176</f>
        <v>0</v>
      </c>
      <c r="B5175" s="6" t="n">
        <f aca="false">1_Data_EDA!H5176</f>
        <v>4</v>
      </c>
      <c r="C5175" s="7" t="n">
        <f aca="false">1_Data_EDA!I5176</f>
        <v>39.99000168</v>
      </c>
      <c r="D5175" s="6" t="n">
        <f aca="false">1_Data_EDA!J5176</f>
        <v>4</v>
      </c>
      <c r="E5175" s="7" t="n">
        <f aca="false">1_Data_EDA!K5176</f>
        <v>159.9600067</v>
      </c>
      <c r="F5175" s="7" t="n">
        <f aca="false">1_Data_EDA!L5176</f>
        <v>25.59000015</v>
      </c>
      <c r="G5175" s="8" t="n">
        <f aca="false">1_Data_EDA!M5176</f>
        <v>0.159999996</v>
      </c>
      <c r="H5175" s="6" t="n">
        <f aca="false">IF(1_Data_EDA!B5176="First Class",1,0)</f>
        <v>0</v>
      </c>
      <c r="I5175" s="6" t="n">
        <f aca="false">IF(1_Data_EDA!B5176="Second Class",1,0)</f>
        <v>0</v>
      </c>
      <c r="J5175" s="6" t="n">
        <f aca="false">IF(1_Data_EDA!B5176="Same Day",1,0)</f>
        <v>0</v>
      </c>
      <c r="K5175" s="6" t="n">
        <f aca="false">IF(1_Data_EDA!C5176="Corporate",1,0)</f>
        <v>0</v>
      </c>
      <c r="L5175" s="6" t="n">
        <f aca="false">IF(1_Data_EDA!C5176="Home Office",1,0)</f>
        <v>0</v>
      </c>
      <c r="M5175" s="6" t="n">
        <f aca="false">IF(1_Data_EDA!D5176="Europe",1,0)</f>
        <v>1</v>
      </c>
      <c r="N5175" s="6" t="n">
        <f aca="false">IF(1_Data_EDA!D5176="LATAM",1,0)</f>
        <v>0</v>
      </c>
      <c r="O5175" s="6" t="n">
        <f aca="false">IF(1_Data_EDA!D5176="Pacific Asia",1,0)</f>
        <v>0</v>
      </c>
      <c r="P5175" s="6" t="n">
        <f aca="false">IF(1_Data_EDA!D5176="USCA",1,0)</f>
        <v>0</v>
      </c>
      <c r="Q5175" s="6" t="n">
        <f aca="false">IF(C5175&gt;MEDIAN(C$5:C$8004),1,0)</f>
        <v>0</v>
      </c>
      <c r="R5175" s="6" t="n">
        <f aca="false">IF(D5175&gt;2,1,0)</f>
        <v>1</v>
      </c>
    </row>
    <row r="5176" customFormat="false" ht="15" hidden="false" customHeight="true" outlineLevel="0" collapsed="false">
      <c r="A5176" s="6" t="n">
        <f aca="false">1_Data_EDA!O5177</f>
        <v>1</v>
      </c>
      <c r="B5176" s="6" t="n">
        <f aca="false">1_Data_EDA!H5177</f>
        <v>4</v>
      </c>
      <c r="C5176" s="7" t="n">
        <f aca="false">1_Data_EDA!I5177</f>
        <v>299.980011</v>
      </c>
      <c r="D5176" s="6" t="n">
        <f aca="false">1_Data_EDA!J5177</f>
        <v>1</v>
      </c>
      <c r="E5176" s="7" t="n">
        <f aca="false">1_Data_EDA!K5177</f>
        <v>299.980011</v>
      </c>
      <c r="F5176" s="7" t="n">
        <f aca="false">1_Data_EDA!L5177</f>
        <v>3</v>
      </c>
      <c r="G5176" s="8" t="n">
        <f aca="false">1_Data_EDA!M5177</f>
        <v>0.01</v>
      </c>
      <c r="H5176" s="6" t="n">
        <f aca="false">IF(1_Data_EDA!B5177="First Class",1,0)</f>
        <v>0</v>
      </c>
      <c r="I5176" s="6" t="n">
        <f aca="false">IF(1_Data_EDA!B5177="Second Class",1,0)</f>
        <v>0</v>
      </c>
      <c r="J5176" s="6" t="n">
        <f aca="false">IF(1_Data_EDA!B5177="Same Day",1,0)</f>
        <v>0</v>
      </c>
      <c r="K5176" s="6" t="n">
        <f aca="false">IF(1_Data_EDA!C5177="Corporate",1,0)</f>
        <v>1</v>
      </c>
      <c r="L5176" s="6" t="n">
        <f aca="false">IF(1_Data_EDA!C5177="Home Office",1,0)</f>
        <v>0</v>
      </c>
      <c r="M5176" s="6" t="n">
        <f aca="false">IF(1_Data_EDA!D5177="Europe",1,0)</f>
        <v>1</v>
      </c>
      <c r="N5176" s="6" t="n">
        <f aca="false">IF(1_Data_EDA!D5177="LATAM",1,0)</f>
        <v>0</v>
      </c>
      <c r="O5176" s="6" t="n">
        <f aca="false">IF(1_Data_EDA!D5177="Pacific Asia",1,0)</f>
        <v>0</v>
      </c>
      <c r="P5176" s="6" t="n">
        <f aca="false">IF(1_Data_EDA!D5177="USCA",1,0)</f>
        <v>0</v>
      </c>
      <c r="Q5176" s="6" t="n">
        <f aca="false">IF(C5176&gt;MEDIAN(C$5:C$8004),1,0)</f>
        <v>1</v>
      </c>
      <c r="R5176" s="6" t="n">
        <f aca="false">IF(D5176&gt;2,1,0)</f>
        <v>0</v>
      </c>
    </row>
    <row r="5177" customFormat="false" ht="15" hidden="false" customHeight="true" outlineLevel="0" collapsed="false">
      <c r="A5177" s="6" t="n">
        <f aca="false">1_Data_EDA!O5178</f>
        <v>1</v>
      </c>
      <c r="B5177" s="6" t="n">
        <f aca="false">1_Data_EDA!H5178</f>
        <v>2</v>
      </c>
      <c r="C5177" s="7" t="n">
        <f aca="false">1_Data_EDA!I5178</f>
        <v>129.9900055</v>
      </c>
      <c r="D5177" s="6" t="n">
        <f aca="false">1_Data_EDA!J5178</f>
        <v>1</v>
      </c>
      <c r="E5177" s="7" t="n">
        <f aca="false">1_Data_EDA!K5178</f>
        <v>129.9900055</v>
      </c>
      <c r="F5177" s="7" t="n">
        <f aca="false">1_Data_EDA!L5178</f>
        <v>32.5</v>
      </c>
      <c r="G5177" s="8" t="n">
        <f aca="false">1_Data_EDA!M5178</f>
        <v>0.25</v>
      </c>
      <c r="H5177" s="6" t="n">
        <f aca="false">IF(1_Data_EDA!B5178="First Class",1,0)</f>
        <v>0</v>
      </c>
      <c r="I5177" s="6" t="n">
        <f aca="false">IF(1_Data_EDA!B5178="Second Class",1,0)</f>
        <v>1</v>
      </c>
      <c r="J5177" s="6" t="n">
        <f aca="false">IF(1_Data_EDA!B5178="Same Day",1,0)</f>
        <v>0</v>
      </c>
      <c r="K5177" s="6" t="n">
        <f aca="false">IF(1_Data_EDA!C5178="Corporate",1,0)</f>
        <v>0</v>
      </c>
      <c r="L5177" s="6" t="n">
        <f aca="false">IF(1_Data_EDA!C5178="Home Office",1,0)</f>
        <v>0</v>
      </c>
      <c r="M5177" s="6" t="n">
        <f aca="false">IF(1_Data_EDA!D5178="Europe",1,0)</f>
        <v>0</v>
      </c>
      <c r="N5177" s="6" t="n">
        <f aca="false">IF(1_Data_EDA!D5178="LATAM",1,0)</f>
        <v>0</v>
      </c>
      <c r="O5177" s="6" t="n">
        <f aca="false">IF(1_Data_EDA!D5178="Pacific Asia",1,0)</f>
        <v>0</v>
      </c>
      <c r="P5177" s="6" t="n">
        <f aca="false">IF(1_Data_EDA!D5178="USCA",1,0)</f>
        <v>1</v>
      </c>
      <c r="Q5177" s="6" t="n">
        <f aca="false">IF(C5177&gt;MEDIAN(C$5:C$8004),1,0)</f>
        <v>1</v>
      </c>
      <c r="R5177" s="6" t="n">
        <f aca="false">IF(D5177&gt;2,1,0)</f>
        <v>0</v>
      </c>
    </row>
    <row r="5178" customFormat="false" ht="15" hidden="false" customHeight="true" outlineLevel="0" collapsed="false">
      <c r="A5178" s="6" t="n">
        <f aca="false">1_Data_EDA!O5179</f>
        <v>1</v>
      </c>
      <c r="B5178" s="6" t="n">
        <f aca="false">1_Data_EDA!H5179</f>
        <v>1</v>
      </c>
      <c r="C5178" s="7" t="n">
        <f aca="false">1_Data_EDA!I5179</f>
        <v>299.980011</v>
      </c>
      <c r="D5178" s="6" t="n">
        <f aca="false">1_Data_EDA!J5179</f>
        <v>1</v>
      </c>
      <c r="E5178" s="7" t="n">
        <f aca="false">1_Data_EDA!K5179</f>
        <v>299.980011</v>
      </c>
      <c r="F5178" s="7" t="n">
        <f aca="false">1_Data_EDA!L5179</f>
        <v>21</v>
      </c>
      <c r="G5178" s="8" t="n">
        <f aca="false">1_Data_EDA!M5179</f>
        <v>0.07</v>
      </c>
      <c r="H5178" s="6" t="n">
        <f aca="false">IF(1_Data_EDA!B5179="First Class",1,0)</f>
        <v>1</v>
      </c>
      <c r="I5178" s="6" t="n">
        <f aca="false">IF(1_Data_EDA!B5179="Second Class",1,0)</f>
        <v>0</v>
      </c>
      <c r="J5178" s="6" t="n">
        <f aca="false">IF(1_Data_EDA!B5179="Same Day",1,0)</f>
        <v>0</v>
      </c>
      <c r="K5178" s="6" t="n">
        <f aca="false">IF(1_Data_EDA!C5179="Corporate",1,0)</f>
        <v>1</v>
      </c>
      <c r="L5178" s="6" t="n">
        <f aca="false">IF(1_Data_EDA!C5179="Home Office",1,0)</f>
        <v>0</v>
      </c>
      <c r="M5178" s="6" t="n">
        <f aca="false">IF(1_Data_EDA!D5179="Europe",1,0)</f>
        <v>0</v>
      </c>
      <c r="N5178" s="6" t="n">
        <f aca="false">IF(1_Data_EDA!D5179="LATAM",1,0)</f>
        <v>0</v>
      </c>
      <c r="O5178" s="6" t="n">
        <f aca="false">IF(1_Data_EDA!D5179="Pacific Asia",1,0)</f>
        <v>1</v>
      </c>
      <c r="P5178" s="6" t="n">
        <f aca="false">IF(1_Data_EDA!D5179="USCA",1,0)</f>
        <v>0</v>
      </c>
      <c r="Q5178" s="6" t="n">
        <f aca="false">IF(C5178&gt;MEDIAN(C$5:C$8004),1,0)</f>
        <v>1</v>
      </c>
      <c r="R5178" s="6" t="n">
        <f aca="false">IF(D5178&gt;2,1,0)</f>
        <v>0</v>
      </c>
    </row>
    <row r="5179" customFormat="false" ht="15" hidden="false" customHeight="true" outlineLevel="0" collapsed="false">
      <c r="A5179" s="6" t="n">
        <f aca="false">1_Data_EDA!O5180</f>
        <v>0</v>
      </c>
      <c r="B5179" s="6" t="n">
        <f aca="false">1_Data_EDA!H5180</f>
        <v>4</v>
      </c>
      <c r="C5179" s="7" t="n">
        <f aca="false">1_Data_EDA!I5180</f>
        <v>199.9900055</v>
      </c>
      <c r="D5179" s="6" t="n">
        <f aca="false">1_Data_EDA!J5180</f>
        <v>1</v>
      </c>
      <c r="E5179" s="7" t="n">
        <f aca="false">1_Data_EDA!K5180</f>
        <v>199.9900055</v>
      </c>
      <c r="F5179" s="7" t="n">
        <f aca="false">1_Data_EDA!L5180</f>
        <v>4</v>
      </c>
      <c r="G5179" s="8" t="n">
        <f aca="false">1_Data_EDA!M5180</f>
        <v>0.02</v>
      </c>
      <c r="H5179" s="6" t="n">
        <f aca="false">IF(1_Data_EDA!B5180="First Class",1,0)</f>
        <v>0</v>
      </c>
      <c r="I5179" s="6" t="n">
        <f aca="false">IF(1_Data_EDA!B5180="Second Class",1,0)</f>
        <v>0</v>
      </c>
      <c r="J5179" s="6" t="n">
        <f aca="false">IF(1_Data_EDA!B5180="Same Day",1,0)</f>
        <v>0</v>
      </c>
      <c r="K5179" s="6" t="n">
        <f aca="false">IF(1_Data_EDA!C5180="Corporate",1,0)</f>
        <v>1</v>
      </c>
      <c r="L5179" s="6" t="n">
        <f aca="false">IF(1_Data_EDA!C5180="Home Office",1,0)</f>
        <v>0</v>
      </c>
      <c r="M5179" s="6" t="n">
        <f aca="false">IF(1_Data_EDA!D5180="Europe",1,0)</f>
        <v>1</v>
      </c>
      <c r="N5179" s="6" t="n">
        <f aca="false">IF(1_Data_EDA!D5180="LATAM",1,0)</f>
        <v>0</v>
      </c>
      <c r="O5179" s="6" t="n">
        <f aca="false">IF(1_Data_EDA!D5180="Pacific Asia",1,0)</f>
        <v>0</v>
      </c>
      <c r="P5179" s="6" t="n">
        <f aca="false">IF(1_Data_EDA!D5180="USCA",1,0)</f>
        <v>0</v>
      </c>
      <c r="Q5179" s="6" t="n">
        <f aca="false">IF(C5179&gt;MEDIAN(C$5:C$8004),1,0)</f>
        <v>1</v>
      </c>
      <c r="R5179" s="6" t="n">
        <f aca="false">IF(D5179&gt;2,1,0)</f>
        <v>0</v>
      </c>
    </row>
    <row r="5180" customFormat="false" ht="15" hidden="false" customHeight="true" outlineLevel="0" collapsed="false">
      <c r="A5180" s="6" t="n">
        <f aca="false">1_Data_EDA!O5181</f>
        <v>0</v>
      </c>
      <c r="B5180" s="6" t="n">
        <f aca="false">1_Data_EDA!H5181</f>
        <v>4</v>
      </c>
      <c r="C5180" s="7" t="n">
        <f aca="false">1_Data_EDA!I5181</f>
        <v>39.99000168</v>
      </c>
      <c r="D5180" s="6" t="n">
        <f aca="false">1_Data_EDA!J5181</f>
        <v>1</v>
      </c>
      <c r="E5180" s="7" t="n">
        <f aca="false">1_Data_EDA!K5181</f>
        <v>39.99000168</v>
      </c>
      <c r="F5180" s="7" t="n">
        <f aca="false">1_Data_EDA!L5181</f>
        <v>2.200000048</v>
      </c>
      <c r="G5180" s="8" t="n">
        <f aca="false">1_Data_EDA!M5181</f>
        <v>0.059999999</v>
      </c>
      <c r="H5180" s="6" t="n">
        <f aca="false">IF(1_Data_EDA!B5181="First Class",1,0)</f>
        <v>0</v>
      </c>
      <c r="I5180" s="6" t="n">
        <f aca="false">IF(1_Data_EDA!B5181="Second Class",1,0)</f>
        <v>0</v>
      </c>
      <c r="J5180" s="6" t="n">
        <f aca="false">IF(1_Data_EDA!B5181="Same Day",1,0)</f>
        <v>0</v>
      </c>
      <c r="K5180" s="6" t="n">
        <f aca="false">IF(1_Data_EDA!C5181="Corporate",1,0)</f>
        <v>0</v>
      </c>
      <c r="L5180" s="6" t="n">
        <f aca="false">IF(1_Data_EDA!C5181="Home Office",1,0)</f>
        <v>0</v>
      </c>
      <c r="M5180" s="6" t="n">
        <f aca="false">IF(1_Data_EDA!D5181="Europe",1,0)</f>
        <v>0</v>
      </c>
      <c r="N5180" s="6" t="n">
        <f aca="false">IF(1_Data_EDA!D5181="LATAM",1,0)</f>
        <v>0</v>
      </c>
      <c r="O5180" s="6" t="n">
        <f aca="false">IF(1_Data_EDA!D5181="Pacific Asia",1,0)</f>
        <v>1</v>
      </c>
      <c r="P5180" s="6" t="n">
        <f aca="false">IF(1_Data_EDA!D5181="USCA",1,0)</f>
        <v>0</v>
      </c>
      <c r="Q5180" s="6" t="n">
        <f aca="false">IF(C5180&gt;MEDIAN(C$5:C$8004),1,0)</f>
        <v>0</v>
      </c>
      <c r="R5180" s="6" t="n">
        <f aca="false">IF(D5180&gt;2,1,0)</f>
        <v>0</v>
      </c>
    </row>
    <row r="5181" customFormat="false" ht="15" hidden="false" customHeight="true" outlineLevel="0" collapsed="false">
      <c r="A5181" s="6" t="n">
        <f aca="false">1_Data_EDA!O5182</f>
        <v>0</v>
      </c>
      <c r="B5181" s="6" t="n">
        <f aca="false">1_Data_EDA!H5182</f>
        <v>2</v>
      </c>
      <c r="C5181" s="7" t="n">
        <f aca="false">1_Data_EDA!I5182</f>
        <v>84.40000153</v>
      </c>
      <c r="D5181" s="6" t="n">
        <f aca="false">1_Data_EDA!J5182</f>
        <v>1</v>
      </c>
      <c r="E5181" s="7" t="n">
        <f aca="false">1_Data_EDA!K5182</f>
        <v>84.40000153</v>
      </c>
      <c r="F5181" s="7" t="n">
        <f aca="false">1_Data_EDA!L5182</f>
        <v>13.5</v>
      </c>
      <c r="G5181" s="8" t="n">
        <f aca="false">1_Data_EDA!M5182</f>
        <v>0.159999996</v>
      </c>
      <c r="H5181" s="6" t="n">
        <f aca="false">IF(1_Data_EDA!B5182="First Class",1,0)</f>
        <v>0</v>
      </c>
      <c r="I5181" s="6" t="n">
        <f aca="false">IF(1_Data_EDA!B5182="Second Class",1,0)</f>
        <v>1</v>
      </c>
      <c r="J5181" s="6" t="n">
        <f aca="false">IF(1_Data_EDA!B5182="Same Day",1,0)</f>
        <v>0</v>
      </c>
      <c r="K5181" s="6" t="n">
        <f aca="false">IF(1_Data_EDA!C5182="Corporate",1,0)</f>
        <v>0</v>
      </c>
      <c r="L5181" s="6" t="n">
        <f aca="false">IF(1_Data_EDA!C5182="Home Office",1,0)</f>
        <v>0</v>
      </c>
      <c r="M5181" s="6" t="n">
        <f aca="false">IF(1_Data_EDA!D5182="Europe",1,0)</f>
        <v>0</v>
      </c>
      <c r="N5181" s="6" t="n">
        <f aca="false">IF(1_Data_EDA!D5182="LATAM",1,0)</f>
        <v>0</v>
      </c>
      <c r="O5181" s="6" t="n">
        <f aca="false">IF(1_Data_EDA!D5182="Pacific Asia",1,0)</f>
        <v>1</v>
      </c>
      <c r="P5181" s="6" t="n">
        <f aca="false">IF(1_Data_EDA!D5182="USCA",1,0)</f>
        <v>0</v>
      </c>
      <c r="Q5181" s="6" t="n">
        <f aca="false">IF(C5181&gt;MEDIAN(C$5:C$8004),1,0)</f>
        <v>1</v>
      </c>
      <c r="R5181" s="6" t="n">
        <f aca="false">IF(D5181&gt;2,1,0)</f>
        <v>0</v>
      </c>
    </row>
    <row r="5182" customFormat="false" ht="15" hidden="false" customHeight="true" outlineLevel="0" collapsed="false">
      <c r="A5182" s="6" t="n">
        <f aca="false">1_Data_EDA!O5183</f>
        <v>1</v>
      </c>
      <c r="B5182" s="6" t="n">
        <f aca="false">1_Data_EDA!H5183</f>
        <v>4</v>
      </c>
      <c r="C5182" s="7" t="n">
        <f aca="false">1_Data_EDA!I5183</f>
        <v>129.9900055</v>
      </c>
      <c r="D5182" s="6" t="n">
        <f aca="false">1_Data_EDA!J5183</f>
        <v>1</v>
      </c>
      <c r="E5182" s="7" t="n">
        <f aca="false">1_Data_EDA!K5183</f>
        <v>129.9900055</v>
      </c>
      <c r="F5182" s="7" t="n">
        <f aca="false">1_Data_EDA!L5183</f>
        <v>32.5</v>
      </c>
      <c r="G5182" s="8" t="n">
        <f aca="false">1_Data_EDA!M5183</f>
        <v>0.25</v>
      </c>
      <c r="H5182" s="6" t="n">
        <f aca="false">IF(1_Data_EDA!B5183="First Class",1,0)</f>
        <v>0</v>
      </c>
      <c r="I5182" s="6" t="n">
        <f aca="false">IF(1_Data_EDA!B5183="Second Class",1,0)</f>
        <v>0</v>
      </c>
      <c r="J5182" s="6" t="n">
        <f aca="false">IF(1_Data_EDA!B5183="Same Day",1,0)</f>
        <v>0</v>
      </c>
      <c r="K5182" s="6" t="n">
        <f aca="false">IF(1_Data_EDA!C5183="Corporate",1,0)</f>
        <v>0</v>
      </c>
      <c r="L5182" s="6" t="n">
        <f aca="false">IF(1_Data_EDA!C5183="Home Office",1,0)</f>
        <v>0</v>
      </c>
      <c r="M5182" s="6" t="n">
        <f aca="false">IF(1_Data_EDA!D5183="Europe",1,0)</f>
        <v>0</v>
      </c>
      <c r="N5182" s="6" t="n">
        <f aca="false">IF(1_Data_EDA!D5183="LATAM",1,0)</f>
        <v>0</v>
      </c>
      <c r="O5182" s="6" t="n">
        <f aca="false">IF(1_Data_EDA!D5183="Pacific Asia",1,0)</f>
        <v>0</v>
      </c>
      <c r="P5182" s="6" t="n">
        <f aca="false">IF(1_Data_EDA!D5183="USCA",1,0)</f>
        <v>0</v>
      </c>
      <c r="Q5182" s="6" t="n">
        <f aca="false">IF(C5182&gt;MEDIAN(C$5:C$8004),1,0)</f>
        <v>1</v>
      </c>
      <c r="R5182" s="6" t="n">
        <f aca="false">IF(D5182&gt;2,1,0)</f>
        <v>0</v>
      </c>
    </row>
    <row r="5183" customFormat="false" ht="15" hidden="false" customHeight="true" outlineLevel="0" collapsed="false">
      <c r="A5183" s="6" t="n">
        <f aca="false">1_Data_EDA!O5184</f>
        <v>1</v>
      </c>
      <c r="B5183" s="6" t="n">
        <f aca="false">1_Data_EDA!H5184</f>
        <v>2</v>
      </c>
      <c r="C5183" s="7" t="n">
        <f aca="false">1_Data_EDA!I5184</f>
        <v>49.97999954</v>
      </c>
      <c r="D5183" s="6" t="n">
        <f aca="false">1_Data_EDA!J5184</f>
        <v>5</v>
      </c>
      <c r="E5183" s="7" t="n">
        <f aca="false">1_Data_EDA!K5184</f>
        <v>249.8999939</v>
      </c>
      <c r="F5183" s="7" t="n">
        <f aca="false">1_Data_EDA!L5184</f>
        <v>0</v>
      </c>
      <c r="G5183" s="8" t="n">
        <f aca="false">1_Data_EDA!M5184</f>
        <v>0</v>
      </c>
      <c r="H5183" s="6" t="n">
        <f aca="false">IF(1_Data_EDA!B5184="First Class",1,0)</f>
        <v>0</v>
      </c>
      <c r="I5183" s="6" t="n">
        <f aca="false">IF(1_Data_EDA!B5184="Second Class",1,0)</f>
        <v>1</v>
      </c>
      <c r="J5183" s="6" t="n">
        <f aca="false">IF(1_Data_EDA!B5184="Same Day",1,0)</f>
        <v>0</v>
      </c>
      <c r="K5183" s="6" t="n">
        <f aca="false">IF(1_Data_EDA!C5184="Corporate",1,0)</f>
        <v>0</v>
      </c>
      <c r="L5183" s="6" t="n">
        <f aca="false">IF(1_Data_EDA!C5184="Home Office",1,0)</f>
        <v>0</v>
      </c>
      <c r="M5183" s="6" t="n">
        <f aca="false">IF(1_Data_EDA!D5184="Europe",1,0)</f>
        <v>0</v>
      </c>
      <c r="N5183" s="6" t="n">
        <f aca="false">IF(1_Data_EDA!D5184="LATAM",1,0)</f>
        <v>0</v>
      </c>
      <c r="O5183" s="6" t="n">
        <f aca="false">IF(1_Data_EDA!D5184="Pacific Asia",1,0)</f>
        <v>1</v>
      </c>
      <c r="P5183" s="6" t="n">
        <f aca="false">IF(1_Data_EDA!D5184="USCA",1,0)</f>
        <v>0</v>
      </c>
      <c r="Q5183" s="6" t="n">
        <f aca="false">IF(C5183&gt;MEDIAN(C$5:C$8004),1,0)</f>
        <v>0</v>
      </c>
      <c r="R5183" s="6" t="n">
        <f aca="false">IF(D5183&gt;2,1,0)</f>
        <v>1</v>
      </c>
    </row>
    <row r="5184" customFormat="false" ht="15" hidden="false" customHeight="true" outlineLevel="0" collapsed="false">
      <c r="A5184" s="6" t="n">
        <f aca="false">1_Data_EDA!O5185</f>
        <v>1</v>
      </c>
      <c r="B5184" s="6" t="n">
        <f aca="false">1_Data_EDA!H5185</f>
        <v>4</v>
      </c>
      <c r="C5184" s="7" t="n">
        <f aca="false">1_Data_EDA!I5185</f>
        <v>199.9900055</v>
      </c>
      <c r="D5184" s="6" t="n">
        <f aca="false">1_Data_EDA!J5185</f>
        <v>1</v>
      </c>
      <c r="E5184" s="7" t="n">
        <f aca="false">1_Data_EDA!K5185</f>
        <v>199.9900055</v>
      </c>
      <c r="F5184" s="7" t="n">
        <f aca="false">1_Data_EDA!L5185</f>
        <v>30</v>
      </c>
      <c r="G5184" s="8" t="n">
        <f aca="false">1_Data_EDA!M5185</f>
        <v>0.150000006</v>
      </c>
      <c r="H5184" s="6" t="n">
        <f aca="false">IF(1_Data_EDA!B5185="First Class",1,0)</f>
        <v>0</v>
      </c>
      <c r="I5184" s="6" t="n">
        <f aca="false">IF(1_Data_EDA!B5185="Second Class",1,0)</f>
        <v>0</v>
      </c>
      <c r="J5184" s="6" t="n">
        <f aca="false">IF(1_Data_EDA!B5185="Same Day",1,0)</f>
        <v>0</v>
      </c>
      <c r="K5184" s="6" t="n">
        <f aca="false">IF(1_Data_EDA!C5185="Corporate",1,0)</f>
        <v>0</v>
      </c>
      <c r="L5184" s="6" t="n">
        <f aca="false">IF(1_Data_EDA!C5185="Home Office",1,0)</f>
        <v>0</v>
      </c>
      <c r="M5184" s="6" t="n">
        <f aca="false">IF(1_Data_EDA!D5185="Europe",1,0)</f>
        <v>0</v>
      </c>
      <c r="N5184" s="6" t="n">
        <f aca="false">IF(1_Data_EDA!D5185="LATAM",1,0)</f>
        <v>1</v>
      </c>
      <c r="O5184" s="6" t="n">
        <f aca="false">IF(1_Data_EDA!D5185="Pacific Asia",1,0)</f>
        <v>0</v>
      </c>
      <c r="P5184" s="6" t="n">
        <f aca="false">IF(1_Data_EDA!D5185="USCA",1,0)</f>
        <v>0</v>
      </c>
      <c r="Q5184" s="6" t="n">
        <f aca="false">IF(C5184&gt;MEDIAN(C$5:C$8004),1,0)</f>
        <v>1</v>
      </c>
      <c r="R5184" s="6" t="n">
        <f aca="false">IF(D5184&gt;2,1,0)</f>
        <v>0</v>
      </c>
    </row>
    <row r="5185" customFormat="false" ht="15" hidden="false" customHeight="true" outlineLevel="0" collapsed="false">
      <c r="A5185" s="6" t="n">
        <f aca="false">1_Data_EDA!O5186</f>
        <v>0</v>
      </c>
      <c r="B5185" s="6" t="n">
        <f aca="false">1_Data_EDA!H5186</f>
        <v>4</v>
      </c>
      <c r="C5185" s="7" t="n">
        <f aca="false">1_Data_EDA!I5186</f>
        <v>59.99000168</v>
      </c>
      <c r="D5185" s="6" t="n">
        <f aca="false">1_Data_EDA!J5186</f>
        <v>1</v>
      </c>
      <c r="E5185" s="7" t="n">
        <f aca="false">1_Data_EDA!K5186</f>
        <v>59.99000168</v>
      </c>
      <c r="F5185" s="7" t="n">
        <f aca="false">1_Data_EDA!L5186</f>
        <v>5.400000095</v>
      </c>
      <c r="G5185" s="8" t="n">
        <f aca="false">1_Data_EDA!M5186</f>
        <v>0.090000004</v>
      </c>
      <c r="H5185" s="6" t="n">
        <f aca="false">IF(1_Data_EDA!B5186="First Class",1,0)</f>
        <v>0</v>
      </c>
      <c r="I5185" s="6" t="n">
        <f aca="false">IF(1_Data_EDA!B5186="Second Class",1,0)</f>
        <v>0</v>
      </c>
      <c r="J5185" s="6" t="n">
        <f aca="false">IF(1_Data_EDA!B5186="Same Day",1,0)</f>
        <v>0</v>
      </c>
      <c r="K5185" s="6" t="n">
        <f aca="false">IF(1_Data_EDA!C5186="Corporate",1,0)</f>
        <v>0</v>
      </c>
      <c r="L5185" s="6" t="n">
        <f aca="false">IF(1_Data_EDA!C5186="Home Office",1,0)</f>
        <v>1</v>
      </c>
      <c r="M5185" s="6" t="n">
        <f aca="false">IF(1_Data_EDA!D5186="Europe",1,0)</f>
        <v>0</v>
      </c>
      <c r="N5185" s="6" t="n">
        <f aca="false">IF(1_Data_EDA!D5186="LATAM",1,0)</f>
        <v>0</v>
      </c>
      <c r="O5185" s="6" t="n">
        <f aca="false">IF(1_Data_EDA!D5186="Pacific Asia",1,0)</f>
        <v>0</v>
      </c>
      <c r="P5185" s="6" t="n">
        <f aca="false">IF(1_Data_EDA!D5186="USCA",1,0)</f>
        <v>0</v>
      </c>
      <c r="Q5185" s="6" t="n">
        <f aca="false">IF(C5185&gt;MEDIAN(C$5:C$8004),1,0)</f>
        <v>0</v>
      </c>
      <c r="R5185" s="6" t="n">
        <f aca="false">IF(D5185&gt;2,1,0)</f>
        <v>0</v>
      </c>
    </row>
    <row r="5186" customFormat="false" ht="15" hidden="false" customHeight="true" outlineLevel="0" collapsed="false">
      <c r="A5186" s="6" t="n">
        <f aca="false">1_Data_EDA!O5187</f>
        <v>1</v>
      </c>
      <c r="B5186" s="6" t="n">
        <f aca="false">1_Data_EDA!H5187</f>
        <v>1</v>
      </c>
      <c r="C5186" s="7" t="n">
        <f aca="false">1_Data_EDA!I5187</f>
        <v>199.9900055</v>
      </c>
      <c r="D5186" s="6" t="n">
        <f aca="false">1_Data_EDA!J5187</f>
        <v>1</v>
      </c>
      <c r="E5186" s="7" t="n">
        <f aca="false">1_Data_EDA!K5187</f>
        <v>199.9900055</v>
      </c>
      <c r="F5186" s="7" t="n">
        <f aca="false">1_Data_EDA!L5187</f>
        <v>40</v>
      </c>
      <c r="G5186" s="8" t="n">
        <f aca="false">1_Data_EDA!M5187</f>
        <v>0.200000003</v>
      </c>
      <c r="H5186" s="6" t="n">
        <f aca="false">IF(1_Data_EDA!B5187="First Class",1,0)</f>
        <v>1</v>
      </c>
      <c r="I5186" s="6" t="n">
        <f aca="false">IF(1_Data_EDA!B5187="Second Class",1,0)</f>
        <v>0</v>
      </c>
      <c r="J5186" s="6" t="n">
        <f aca="false">IF(1_Data_EDA!B5187="Same Day",1,0)</f>
        <v>0</v>
      </c>
      <c r="K5186" s="6" t="n">
        <f aca="false">IF(1_Data_EDA!C5187="Corporate",1,0)</f>
        <v>0</v>
      </c>
      <c r="L5186" s="6" t="n">
        <f aca="false">IF(1_Data_EDA!C5187="Home Office",1,0)</f>
        <v>0</v>
      </c>
      <c r="M5186" s="6" t="n">
        <f aca="false">IF(1_Data_EDA!D5187="Europe",1,0)</f>
        <v>1</v>
      </c>
      <c r="N5186" s="6" t="n">
        <f aca="false">IF(1_Data_EDA!D5187="LATAM",1,0)</f>
        <v>0</v>
      </c>
      <c r="O5186" s="6" t="n">
        <f aca="false">IF(1_Data_EDA!D5187="Pacific Asia",1,0)</f>
        <v>0</v>
      </c>
      <c r="P5186" s="6" t="n">
        <f aca="false">IF(1_Data_EDA!D5187="USCA",1,0)</f>
        <v>0</v>
      </c>
      <c r="Q5186" s="6" t="n">
        <f aca="false">IF(C5186&gt;MEDIAN(C$5:C$8004),1,0)</f>
        <v>1</v>
      </c>
      <c r="R5186" s="6" t="n">
        <f aca="false">IF(D5186&gt;2,1,0)</f>
        <v>0</v>
      </c>
    </row>
    <row r="5187" customFormat="false" ht="15" hidden="false" customHeight="true" outlineLevel="0" collapsed="false">
      <c r="A5187" s="6" t="n">
        <f aca="false">1_Data_EDA!O5188</f>
        <v>1</v>
      </c>
      <c r="B5187" s="6" t="n">
        <f aca="false">1_Data_EDA!H5188</f>
        <v>4</v>
      </c>
      <c r="C5187" s="7" t="n">
        <f aca="false">1_Data_EDA!I5188</f>
        <v>50</v>
      </c>
      <c r="D5187" s="6" t="n">
        <f aca="false">1_Data_EDA!J5188</f>
        <v>4</v>
      </c>
      <c r="E5187" s="7" t="n">
        <f aca="false">1_Data_EDA!K5188</f>
        <v>200</v>
      </c>
      <c r="F5187" s="7" t="n">
        <f aca="false">1_Data_EDA!L5188</f>
        <v>18</v>
      </c>
      <c r="G5187" s="8" t="n">
        <f aca="false">1_Data_EDA!M5188</f>
        <v>0.090000004</v>
      </c>
      <c r="H5187" s="6" t="n">
        <f aca="false">IF(1_Data_EDA!B5188="First Class",1,0)</f>
        <v>0</v>
      </c>
      <c r="I5187" s="6" t="n">
        <f aca="false">IF(1_Data_EDA!B5188="Second Class",1,0)</f>
        <v>0</v>
      </c>
      <c r="J5187" s="6" t="n">
        <f aca="false">IF(1_Data_EDA!B5188="Same Day",1,0)</f>
        <v>0</v>
      </c>
      <c r="K5187" s="6" t="n">
        <f aca="false">IF(1_Data_EDA!C5188="Corporate",1,0)</f>
        <v>1</v>
      </c>
      <c r="L5187" s="6" t="n">
        <f aca="false">IF(1_Data_EDA!C5188="Home Office",1,0)</f>
        <v>0</v>
      </c>
      <c r="M5187" s="6" t="n">
        <f aca="false">IF(1_Data_EDA!D5188="Europe",1,0)</f>
        <v>0</v>
      </c>
      <c r="N5187" s="6" t="n">
        <f aca="false">IF(1_Data_EDA!D5188="LATAM",1,0)</f>
        <v>0</v>
      </c>
      <c r="O5187" s="6" t="n">
        <f aca="false">IF(1_Data_EDA!D5188="Pacific Asia",1,0)</f>
        <v>0</v>
      </c>
      <c r="P5187" s="6" t="n">
        <f aca="false">IF(1_Data_EDA!D5188="USCA",1,0)</f>
        <v>0</v>
      </c>
      <c r="Q5187" s="6" t="n">
        <f aca="false">IF(C5187&gt;MEDIAN(C$5:C$8004),1,0)</f>
        <v>0</v>
      </c>
      <c r="R5187" s="6" t="n">
        <f aca="false">IF(D5187&gt;2,1,0)</f>
        <v>1</v>
      </c>
    </row>
    <row r="5188" customFormat="false" ht="15" hidden="false" customHeight="true" outlineLevel="0" collapsed="false">
      <c r="A5188" s="6" t="n">
        <f aca="false">1_Data_EDA!O5189</f>
        <v>0</v>
      </c>
      <c r="B5188" s="6" t="n">
        <f aca="false">1_Data_EDA!H5189</f>
        <v>4</v>
      </c>
      <c r="C5188" s="7" t="n">
        <f aca="false">1_Data_EDA!I5189</f>
        <v>293.0400085</v>
      </c>
      <c r="D5188" s="6" t="n">
        <f aca="false">1_Data_EDA!J5189</f>
        <v>1</v>
      </c>
      <c r="E5188" s="7" t="n">
        <f aca="false">1_Data_EDA!K5189</f>
        <v>293.0400085</v>
      </c>
      <c r="F5188" s="7" t="n">
        <f aca="false">1_Data_EDA!L5189</f>
        <v>8.789999962</v>
      </c>
      <c r="G5188" s="8" t="n">
        <f aca="false">1_Data_EDA!M5189</f>
        <v>0.029999999</v>
      </c>
      <c r="H5188" s="6" t="n">
        <f aca="false">IF(1_Data_EDA!B5189="First Class",1,0)</f>
        <v>0</v>
      </c>
      <c r="I5188" s="6" t="n">
        <f aca="false">IF(1_Data_EDA!B5189="Second Class",1,0)</f>
        <v>0</v>
      </c>
      <c r="J5188" s="6" t="n">
        <f aca="false">IF(1_Data_EDA!B5189="Same Day",1,0)</f>
        <v>0</v>
      </c>
      <c r="K5188" s="6" t="n">
        <f aca="false">IF(1_Data_EDA!C5189="Corporate",1,0)</f>
        <v>1</v>
      </c>
      <c r="L5188" s="6" t="n">
        <f aca="false">IF(1_Data_EDA!C5189="Home Office",1,0)</f>
        <v>0</v>
      </c>
      <c r="M5188" s="6" t="n">
        <f aca="false">IF(1_Data_EDA!D5189="Europe",1,0)</f>
        <v>0</v>
      </c>
      <c r="N5188" s="6" t="n">
        <f aca="false">IF(1_Data_EDA!D5189="LATAM",1,0)</f>
        <v>0</v>
      </c>
      <c r="O5188" s="6" t="n">
        <f aca="false">IF(1_Data_EDA!D5189="Pacific Asia",1,0)</f>
        <v>1</v>
      </c>
      <c r="P5188" s="6" t="n">
        <f aca="false">IF(1_Data_EDA!D5189="USCA",1,0)</f>
        <v>0</v>
      </c>
      <c r="Q5188" s="6" t="n">
        <f aca="false">IF(C5188&gt;MEDIAN(C$5:C$8004),1,0)</f>
        <v>1</v>
      </c>
      <c r="R5188" s="6" t="n">
        <f aca="false">IF(D5188&gt;2,1,0)</f>
        <v>0</v>
      </c>
    </row>
    <row r="5189" customFormat="false" ht="15" hidden="false" customHeight="true" outlineLevel="0" collapsed="false">
      <c r="A5189" s="6" t="n">
        <f aca="false">1_Data_EDA!O5190</f>
        <v>0</v>
      </c>
      <c r="B5189" s="6" t="n">
        <f aca="false">1_Data_EDA!H5190</f>
        <v>4</v>
      </c>
      <c r="C5189" s="7" t="n">
        <f aca="false">1_Data_EDA!I5190</f>
        <v>59.99000168</v>
      </c>
      <c r="D5189" s="6" t="n">
        <f aca="false">1_Data_EDA!J5190</f>
        <v>3</v>
      </c>
      <c r="E5189" s="7" t="n">
        <f aca="false">1_Data_EDA!K5190</f>
        <v>179.9700012</v>
      </c>
      <c r="F5189" s="7" t="n">
        <f aca="false">1_Data_EDA!L5190</f>
        <v>5.400000095</v>
      </c>
      <c r="G5189" s="8" t="n">
        <f aca="false">1_Data_EDA!M5190</f>
        <v>0.029999999</v>
      </c>
      <c r="H5189" s="6" t="n">
        <f aca="false">IF(1_Data_EDA!B5190="First Class",1,0)</f>
        <v>0</v>
      </c>
      <c r="I5189" s="6" t="n">
        <f aca="false">IF(1_Data_EDA!B5190="Second Class",1,0)</f>
        <v>0</v>
      </c>
      <c r="J5189" s="6" t="n">
        <f aca="false">IF(1_Data_EDA!B5190="Same Day",1,0)</f>
        <v>0</v>
      </c>
      <c r="K5189" s="6" t="n">
        <f aca="false">IF(1_Data_EDA!C5190="Corporate",1,0)</f>
        <v>0</v>
      </c>
      <c r="L5189" s="6" t="n">
        <f aca="false">IF(1_Data_EDA!C5190="Home Office",1,0)</f>
        <v>0</v>
      </c>
      <c r="M5189" s="6" t="n">
        <f aca="false">IF(1_Data_EDA!D5190="Europe",1,0)</f>
        <v>0</v>
      </c>
      <c r="N5189" s="6" t="n">
        <f aca="false">IF(1_Data_EDA!D5190="LATAM",1,0)</f>
        <v>1</v>
      </c>
      <c r="O5189" s="6" t="n">
        <f aca="false">IF(1_Data_EDA!D5190="Pacific Asia",1,0)</f>
        <v>0</v>
      </c>
      <c r="P5189" s="6" t="n">
        <f aca="false">IF(1_Data_EDA!D5190="USCA",1,0)</f>
        <v>0</v>
      </c>
      <c r="Q5189" s="6" t="n">
        <f aca="false">IF(C5189&gt;MEDIAN(C$5:C$8004),1,0)</f>
        <v>0</v>
      </c>
      <c r="R5189" s="6" t="n">
        <f aca="false">IF(D5189&gt;2,1,0)</f>
        <v>1</v>
      </c>
    </row>
    <row r="5190" customFormat="false" ht="15" hidden="false" customHeight="true" outlineLevel="0" collapsed="false">
      <c r="A5190" s="6" t="n">
        <f aca="false">1_Data_EDA!O5191</f>
        <v>0</v>
      </c>
      <c r="B5190" s="6" t="n">
        <f aca="false">1_Data_EDA!H5191</f>
        <v>4</v>
      </c>
      <c r="C5190" s="7" t="n">
        <f aca="false">1_Data_EDA!I5191</f>
        <v>129.9900055</v>
      </c>
      <c r="D5190" s="6" t="n">
        <f aca="false">1_Data_EDA!J5191</f>
        <v>1</v>
      </c>
      <c r="E5190" s="7" t="n">
        <f aca="false">1_Data_EDA!K5191</f>
        <v>129.9900055</v>
      </c>
      <c r="F5190" s="7" t="n">
        <f aca="false">1_Data_EDA!L5191</f>
        <v>32.5</v>
      </c>
      <c r="G5190" s="8" t="n">
        <f aca="false">1_Data_EDA!M5191</f>
        <v>0.25</v>
      </c>
      <c r="H5190" s="6" t="n">
        <f aca="false">IF(1_Data_EDA!B5191="First Class",1,0)</f>
        <v>0</v>
      </c>
      <c r="I5190" s="6" t="n">
        <f aca="false">IF(1_Data_EDA!B5191="Second Class",1,0)</f>
        <v>0</v>
      </c>
      <c r="J5190" s="6" t="n">
        <f aca="false">IF(1_Data_EDA!B5191="Same Day",1,0)</f>
        <v>0</v>
      </c>
      <c r="K5190" s="6" t="n">
        <f aca="false">IF(1_Data_EDA!C5191="Corporate",1,0)</f>
        <v>0</v>
      </c>
      <c r="L5190" s="6" t="n">
        <f aca="false">IF(1_Data_EDA!C5191="Home Office",1,0)</f>
        <v>0</v>
      </c>
      <c r="M5190" s="6" t="n">
        <f aca="false">IF(1_Data_EDA!D5191="Europe",1,0)</f>
        <v>1</v>
      </c>
      <c r="N5190" s="6" t="n">
        <f aca="false">IF(1_Data_EDA!D5191="LATAM",1,0)</f>
        <v>0</v>
      </c>
      <c r="O5190" s="6" t="n">
        <f aca="false">IF(1_Data_EDA!D5191="Pacific Asia",1,0)</f>
        <v>0</v>
      </c>
      <c r="P5190" s="6" t="n">
        <f aca="false">IF(1_Data_EDA!D5191="USCA",1,0)</f>
        <v>0</v>
      </c>
      <c r="Q5190" s="6" t="n">
        <f aca="false">IF(C5190&gt;MEDIAN(C$5:C$8004),1,0)</f>
        <v>1</v>
      </c>
      <c r="R5190" s="6" t="n">
        <f aca="false">IF(D5190&gt;2,1,0)</f>
        <v>0</v>
      </c>
    </row>
    <row r="5191" customFormat="false" ht="15" hidden="false" customHeight="true" outlineLevel="0" collapsed="false">
      <c r="A5191" s="6" t="n">
        <f aca="false">1_Data_EDA!O5192</f>
        <v>0</v>
      </c>
      <c r="B5191" s="6" t="n">
        <f aca="false">1_Data_EDA!H5192</f>
        <v>4</v>
      </c>
      <c r="C5191" s="7" t="n">
        <f aca="false">1_Data_EDA!I5192</f>
        <v>399.980011</v>
      </c>
      <c r="D5191" s="6" t="n">
        <f aca="false">1_Data_EDA!J5192</f>
        <v>1</v>
      </c>
      <c r="E5191" s="7" t="n">
        <f aca="false">1_Data_EDA!K5192</f>
        <v>399.980011</v>
      </c>
      <c r="F5191" s="7" t="n">
        <f aca="false">1_Data_EDA!L5192</f>
        <v>64</v>
      </c>
      <c r="G5191" s="8" t="n">
        <f aca="false">1_Data_EDA!M5192</f>
        <v>0.159999996</v>
      </c>
      <c r="H5191" s="6" t="n">
        <f aca="false">IF(1_Data_EDA!B5192="First Class",1,0)</f>
        <v>0</v>
      </c>
      <c r="I5191" s="6" t="n">
        <f aca="false">IF(1_Data_EDA!B5192="Second Class",1,0)</f>
        <v>0</v>
      </c>
      <c r="J5191" s="6" t="n">
        <f aca="false">IF(1_Data_EDA!B5192="Same Day",1,0)</f>
        <v>0</v>
      </c>
      <c r="K5191" s="6" t="n">
        <f aca="false">IF(1_Data_EDA!C5192="Corporate",1,0)</f>
        <v>0</v>
      </c>
      <c r="L5191" s="6" t="n">
        <f aca="false">IF(1_Data_EDA!C5192="Home Office",1,0)</f>
        <v>0</v>
      </c>
      <c r="M5191" s="6" t="n">
        <f aca="false">IF(1_Data_EDA!D5192="Europe",1,0)</f>
        <v>0</v>
      </c>
      <c r="N5191" s="6" t="n">
        <f aca="false">IF(1_Data_EDA!D5192="LATAM",1,0)</f>
        <v>0</v>
      </c>
      <c r="O5191" s="6" t="n">
        <f aca="false">IF(1_Data_EDA!D5192="Pacific Asia",1,0)</f>
        <v>1</v>
      </c>
      <c r="P5191" s="6" t="n">
        <f aca="false">IF(1_Data_EDA!D5192="USCA",1,0)</f>
        <v>0</v>
      </c>
      <c r="Q5191" s="6" t="n">
        <f aca="false">IF(C5191&gt;MEDIAN(C$5:C$8004),1,0)</f>
        <v>1</v>
      </c>
      <c r="R5191" s="6" t="n">
        <f aca="false">IF(D5191&gt;2,1,0)</f>
        <v>0</v>
      </c>
    </row>
    <row r="5192" customFormat="false" ht="15" hidden="false" customHeight="true" outlineLevel="0" collapsed="false">
      <c r="A5192" s="6" t="n">
        <f aca="false">1_Data_EDA!O5193</f>
        <v>0</v>
      </c>
      <c r="B5192" s="6" t="n">
        <f aca="false">1_Data_EDA!H5193</f>
        <v>4</v>
      </c>
      <c r="C5192" s="7" t="n">
        <f aca="false">1_Data_EDA!I5193</f>
        <v>50</v>
      </c>
      <c r="D5192" s="6" t="n">
        <f aca="false">1_Data_EDA!J5193</f>
        <v>4</v>
      </c>
      <c r="E5192" s="7" t="n">
        <f aca="false">1_Data_EDA!K5193</f>
        <v>200</v>
      </c>
      <c r="F5192" s="7" t="n">
        <f aca="false">1_Data_EDA!L5193</f>
        <v>40</v>
      </c>
      <c r="G5192" s="8" t="n">
        <f aca="false">1_Data_EDA!M5193</f>
        <v>0.200000003</v>
      </c>
      <c r="H5192" s="6" t="n">
        <f aca="false">IF(1_Data_EDA!B5193="First Class",1,0)</f>
        <v>0</v>
      </c>
      <c r="I5192" s="6" t="n">
        <f aca="false">IF(1_Data_EDA!B5193="Second Class",1,0)</f>
        <v>0</v>
      </c>
      <c r="J5192" s="6" t="n">
        <f aca="false">IF(1_Data_EDA!B5193="Same Day",1,0)</f>
        <v>0</v>
      </c>
      <c r="K5192" s="6" t="n">
        <f aca="false">IF(1_Data_EDA!C5193="Corporate",1,0)</f>
        <v>0</v>
      </c>
      <c r="L5192" s="6" t="n">
        <f aca="false">IF(1_Data_EDA!C5193="Home Office",1,0)</f>
        <v>0</v>
      </c>
      <c r="M5192" s="6" t="n">
        <f aca="false">IF(1_Data_EDA!D5193="Europe",1,0)</f>
        <v>0</v>
      </c>
      <c r="N5192" s="6" t="n">
        <f aca="false">IF(1_Data_EDA!D5193="LATAM",1,0)</f>
        <v>0</v>
      </c>
      <c r="O5192" s="6" t="n">
        <f aca="false">IF(1_Data_EDA!D5193="Pacific Asia",1,0)</f>
        <v>0</v>
      </c>
      <c r="P5192" s="6" t="n">
        <f aca="false">IF(1_Data_EDA!D5193="USCA",1,0)</f>
        <v>0</v>
      </c>
      <c r="Q5192" s="6" t="n">
        <f aca="false">IF(C5192&gt;MEDIAN(C$5:C$8004),1,0)</f>
        <v>0</v>
      </c>
      <c r="R5192" s="6" t="n">
        <f aca="false">IF(D5192&gt;2,1,0)</f>
        <v>1</v>
      </c>
    </row>
    <row r="5193" customFormat="false" ht="15" hidden="false" customHeight="true" outlineLevel="0" collapsed="false">
      <c r="A5193" s="6" t="n">
        <f aca="false">1_Data_EDA!O5194</f>
        <v>0</v>
      </c>
      <c r="B5193" s="6" t="n">
        <f aca="false">1_Data_EDA!H5194</f>
        <v>4</v>
      </c>
      <c r="C5193" s="7" t="n">
        <f aca="false">1_Data_EDA!I5194</f>
        <v>50</v>
      </c>
      <c r="D5193" s="6" t="n">
        <f aca="false">1_Data_EDA!J5194</f>
        <v>1</v>
      </c>
      <c r="E5193" s="7" t="n">
        <f aca="false">1_Data_EDA!K5194</f>
        <v>50</v>
      </c>
      <c r="F5193" s="7" t="n">
        <f aca="false">1_Data_EDA!L5194</f>
        <v>2</v>
      </c>
      <c r="G5193" s="8" t="n">
        <f aca="false">1_Data_EDA!M5194</f>
        <v>0.039999999</v>
      </c>
      <c r="H5193" s="6" t="n">
        <f aca="false">IF(1_Data_EDA!B5194="First Class",1,0)</f>
        <v>0</v>
      </c>
      <c r="I5193" s="6" t="n">
        <f aca="false">IF(1_Data_EDA!B5194="Second Class",1,0)</f>
        <v>0</v>
      </c>
      <c r="J5193" s="6" t="n">
        <f aca="false">IF(1_Data_EDA!B5194="Same Day",1,0)</f>
        <v>0</v>
      </c>
      <c r="K5193" s="6" t="n">
        <f aca="false">IF(1_Data_EDA!C5194="Corporate",1,0)</f>
        <v>1</v>
      </c>
      <c r="L5193" s="6" t="n">
        <f aca="false">IF(1_Data_EDA!C5194="Home Office",1,0)</f>
        <v>0</v>
      </c>
      <c r="M5193" s="6" t="n">
        <f aca="false">IF(1_Data_EDA!D5194="Europe",1,0)</f>
        <v>0</v>
      </c>
      <c r="N5193" s="6" t="n">
        <f aca="false">IF(1_Data_EDA!D5194="LATAM",1,0)</f>
        <v>0</v>
      </c>
      <c r="O5193" s="6" t="n">
        <f aca="false">IF(1_Data_EDA!D5194="Pacific Asia",1,0)</f>
        <v>0</v>
      </c>
      <c r="P5193" s="6" t="n">
        <f aca="false">IF(1_Data_EDA!D5194="USCA",1,0)</f>
        <v>1</v>
      </c>
      <c r="Q5193" s="6" t="n">
        <f aca="false">IF(C5193&gt;MEDIAN(C$5:C$8004),1,0)</f>
        <v>0</v>
      </c>
      <c r="R5193" s="6" t="n">
        <f aca="false">IF(D5193&gt;2,1,0)</f>
        <v>0</v>
      </c>
    </row>
    <row r="5194" customFormat="false" ht="15" hidden="false" customHeight="true" outlineLevel="0" collapsed="false">
      <c r="A5194" s="6" t="n">
        <f aca="false">1_Data_EDA!O5195</f>
        <v>0</v>
      </c>
      <c r="B5194" s="6" t="n">
        <f aca="false">1_Data_EDA!H5195</f>
        <v>4</v>
      </c>
      <c r="C5194" s="7" t="n">
        <f aca="false">1_Data_EDA!I5195</f>
        <v>299.980011</v>
      </c>
      <c r="D5194" s="6" t="n">
        <f aca="false">1_Data_EDA!J5195</f>
        <v>1</v>
      </c>
      <c r="E5194" s="7" t="n">
        <f aca="false">1_Data_EDA!K5195</f>
        <v>299.980011</v>
      </c>
      <c r="F5194" s="7" t="n">
        <f aca="false">1_Data_EDA!L5195</f>
        <v>39</v>
      </c>
      <c r="G5194" s="8" t="n">
        <f aca="false">1_Data_EDA!M5195</f>
        <v>0.129999995</v>
      </c>
      <c r="H5194" s="6" t="n">
        <f aca="false">IF(1_Data_EDA!B5195="First Class",1,0)</f>
        <v>0</v>
      </c>
      <c r="I5194" s="6" t="n">
        <f aca="false">IF(1_Data_EDA!B5195="Second Class",1,0)</f>
        <v>0</v>
      </c>
      <c r="J5194" s="6" t="n">
        <f aca="false">IF(1_Data_EDA!B5195="Same Day",1,0)</f>
        <v>0</v>
      </c>
      <c r="K5194" s="6" t="n">
        <f aca="false">IF(1_Data_EDA!C5195="Corporate",1,0)</f>
        <v>0</v>
      </c>
      <c r="L5194" s="6" t="n">
        <f aca="false">IF(1_Data_EDA!C5195="Home Office",1,0)</f>
        <v>0</v>
      </c>
      <c r="M5194" s="6" t="n">
        <f aca="false">IF(1_Data_EDA!D5195="Europe",1,0)</f>
        <v>0</v>
      </c>
      <c r="N5194" s="6" t="n">
        <f aca="false">IF(1_Data_EDA!D5195="LATAM",1,0)</f>
        <v>1</v>
      </c>
      <c r="O5194" s="6" t="n">
        <f aca="false">IF(1_Data_EDA!D5195="Pacific Asia",1,0)</f>
        <v>0</v>
      </c>
      <c r="P5194" s="6" t="n">
        <f aca="false">IF(1_Data_EDA!D5195="USCA",1,0)</f>
        <v>0</v>
      </c>
      <c r="Q5194" s="6" t="n">
        <f aca="false">IF(C5194&gt;MEDIAN(C$5:C$8004),1,0)</f>
        <v>1</v>
      </c>
      <c r="R5194" s="6" t="n">
        <f aca="false">IF(D5194&gt;2,1,0)</f>
        <v>0</v>
      </c>
    </row>
    <row r="5195" customFormat="false" ht="15" hidden="false" customHeight="true" outlineLevel="0" collapsed="false">
      <c r="A5195" s="6" t="n">
        <f aca="false">1_Data_EDA!O5196</f>
        <v>1</v>
      </c>
      <c r="B5195" s="6" t="n">
        <f aca="false">1_Data_EDA!H5196</f>
        <v>2</v>
      </c>
      <c r="C5195" s="7" t="n">
        <f aca="false">1_Data_EDA!I5196</f>
        <v>49.97999954</v>
      </c>
      <c r="D5195" s="6" t="n">
        <f aca="false">1_Data_EDA!J5196</f>
        <v>1</v>
      </c>
      <c r="E5195" s="7" t="n">
        <f aca="false">1_Data_EDA!K5196</f>
        <v>49.97999954</v>
      </c>
      <c r="F5195" s="7" t="n">
        <f aca="false">1_Data_EDA!L5196</f>
        <v>6</v>
      </c>
      <c r="G5195" s="8" t="n">
        <f aca="false">1_Data_EDA!M5196</f>
        <v>0.119999997</v>
      </c>
      <c r="H5195" s="6" t="n">
        <f aca="false">IF(1_Data_EDA!B5196="First Class",1,0)</f>
        <v>0</v>
      </c>
      <c r="I5195" s="6" t="n">
        <f aca="false">IF(1_Data_EDA!B5196="Second Class",1,0)</f>
        <v>1</v>
      </c>
      <c r="J5195" s="6" t="n">
        <f aca="false">IF(1_Data_EDA!B5196="Same Day",1,0)</f>
        <v>0</v>
      </c>
      <c r="K5195" s="6" t="n">
        <f aca="false">IF(1_Data_EDA!C5196="Corporate",1,0)</f>
        <v>0</v>
      </c>
      <c r="L5195" s="6" t="n">
        <f aca="false">IF(1_Data_EDA!C5196="Home Office",1,0)</f>
        <v>0</v>
      </c>
      <c r="M5195" s="6" t="n">
        <f aca="false">IF(1_Data_EDA!D5196="Europe",1,0)</f>
        <v>1</v>
      </c>
      <c r="N5195" s="6" t="n">
        <f aca="false">IF(1_Data_EDA!D5196="LATAM",1,0)</f>
        <v>0</v>
      </c>
      <c r="O5195" s="6" t="n">
        <f aca="false">IF(1_Data_EDA!D5196="Pacific Asia",1,0)</f>
        <v>0</v>
      </c>
      <c r="P5195" s="6" t="n">
        <f aca="false">IF(1_Data_EDA!D5196="USCA",1,0)</f>
        <v>0</v>
      </c>
      <c r="Q5195" s="6" t="n">
        <f aca="false">IF(C5195&gt;MEDIAN(C$5:C$8004),1,0)</f>
        <v>0</v>
      </c>
      <c r="R5195" s="6" t="n">
        <f aca="false">IF(D5195&gt;2,1,0)</f>
        <v>0</v>
      </c>
    </row>
    <row r="5196" customFormat="false" ht="15" hidden="false" customHeight="true" outlineLevel="0" collapsed="false">
      <c r="A5196" s="6" t="n">
        <f aca="false">1_Data_EDA!O5197</f>
        <v>1</v>
      </c>
      <c r="B5196" s="6" t="n">
        <f aca="false">1_Data_EDA!H5197</f>
        <v>4</v>
      </c>
      <c r="C5196" s="7" t="n">
        <f aca="false">1_Data_EDA!I5197</f>
        <v>80</v>
      </c>
      <c r="D5196" s="6" t="n">
        <f aca="false">1_Data_EDA!J5197</f>
        <v>4</v>
      </c>
      <c r="E5196" s="7" t="n">
        <f aca="false">1_Data_EDA!K5197</f>
        <v>320</v>
      </c>
      <c r="F5196" s="7" t="n">
        <f aca="false">1_Data_EDA!L5197</f>
        <v>54.40000153</v>
      </c>
      <c r="G5196" s="8" t="n">
        <f aca="false">1_Data_EDA!M5197</f>
        <v>0.170000002</v>
      </c>
      <c r="H5196" s="6" t="n">
        <f aca="false">IF(1_Data_EDA!B5197="First Class",1,0)</f>
        <v>0</v>
      </c>
      <c r="I5196" s="6" t="n">
        <f aca="false">IF(1_Data_EDA!B5197="Second Class",1,0)</f>
        <v>0</v>
      </c>
      <c r="J5196" s="6" t="n">
        <f aca="false">IF(1_Data_EDA!B5197="Same Day",1,0)</f>
        <v>0</v>
      </c>
      <c r="K5196" s="6" t="n">
        <f aca="false">IF(1_Data_EDA!C5197="Corporate",1,0)</f>
        <v>1</v>
      </c>
      <c r="L5196" s="6" t="n">
        <f aca="false">IF(1_Data_EDA!C5197="Home Office",1,0)</f>
        <v>0</v>
      </c>
      <c r="M5196" s="6" t="n">
        <f aca="false">IF(1_Data_EDA!D5197="Europe",1,0)</f>
        <v>1</v>
      </c>
      <c r="N5196" s="6" t="n">
        <f aca="false">IF(1_Data_EDA!D5197="LATAM",1,0)</f>
        <v>0</v>
      </c>
      <c r="O5196" s="6" t="n">
        <f aca="false">IF(1_Data_EDA!D5197="Pacific Asia",1,0)</f>
        <v>0</v>
      </c>
      <c r="P5196" s="6" t="n">
        <f aca="false">IF(1_Data_EDA!D5197="USCA",1,0)</f>
        <v>0</v>
      </c>
      <c r="Q5196" s="6" t="n">
        <f aca="false">IF(C5196&gt;MEDIAN(C$5:C$8004),1,0)</f>
        <v>1</v>
      </c>
      <c r="R5196" s="6" t="n">
        <f aca="false">IF(D5196&gt;2,1,0)</f>
        <v>1</v>
      </c>
    </row>
    <row r="5197" customFormat="false" ht="15" hidden="false" customHeight="true" outlineLevel="0" collapsed="false">
      <c r="A5197" s="6" t="n">
        <f aca="false">1_Data_EDA!O5198</f>
        <v>0</v>
      </c>
      <c r="B5197" s="6" t="n">
        <f aca="false">1_Data_EDA!H5198</f>
        <v>4</v>
      </c>
      <c r="C5197" s="7" t="n">
        <f aca="false">1_Data_EDA!I5198</f>
        <v>79.98999786</v>
      </c>
      <c r="D5197" s="6" t="n">
        <f aca="false">1_Data_EDA!J5198</f>
        <v>4</v>
      </c>
      <c r="E5197" s="7" t="n">
        <f aca="false">1_Data_EDA!K5198</f>
        <v>319.9599915</v>
      </c>
      <c r="F5197" s="7" t="n">
        <f aca="false">1_Data_EDA!L5198</f>
        <v>6.400000095</v>
      </c>
      <c r="G5197" s="8" t="n">
        <f aca="false">1_Data_EDA!M5198</f>
        <v>0.02</v>
      </c>
      <c r="H5197" s="6" t="n">
        <f aca="false">IF(1_Data_EDA!B5198="First Class",1,0)</f>
        <v>0</v>
      </c>
      <c r="I5197" s="6" t="n">
        <f aca="false">IF(1_Data_EDA!B5198="Second Class",1,0)</f>
        <v>0</v>
      </c>
      <c r="J5197" s="6" t="n">
        <f aca="false">IF(1_Data_EDA!B5198="Same Day",1,0)</f>
        <v>0</v>
      </c>
      <c r="K5197" s="6" t="n">
        <f aca="false">IF(1_Data_EDA!C5198="Corporate",1,0)</f>
        <v>1</v>
      </c>
      <c r="L5197" s="6" t="n">
        <f aca="false">IF(1_Data_EDA!C5198="Home Office",1,0)</f>
        <v>0</v>
      </c>
      <c r="M5197" s="6" t="n">
        <f aca="false">IF(1_Data_EDA!D5198="Europe",1,0)</f>
        <v>1</v>
      </c>
      <c r="N5197" s="6" t="n">
        <f aca="false">IF(1_Data_EDA!D5198="LATAM",1,0)</f>
        <v>0</v>
      </c>
      <c r="O5197" s="6" t="n">
        <f aca="false">IF(1_Data_EDA!D5198="Pacific Asia",1,0)</f>
        <v>0</v>
      </c>
      <c r="P5197" s="6" t="n">
        <f aca="false">IF(1_Data_EDA!D5198="USCA",1,0)</f>
        <v>0</v>
      </c>
      <c r="Q5197" s="6" t="n">
        <f aca="false">IF(C5197&gt;MEDIAN(C$5:C$8004),1,0)</f>
        <v>1</v>
      </c>
      <c r="R5197" s="6" t="n">
        <f aca="false">IF(D5197&gt;2,1,0)</f>
        <v>1</v>
      </c>
    </row>
    <row r="5198" customFormat="false" ht="15" hidden="false" customHeight="true" outlineLevel="0" collapsed="false">
      <c r="A5198" s="6" t="n">
        <f aca="false">1_Data_EDA!O5199</f>
        <v>0</v>
      </c>
      <c r="B5198" s="6" t="n">
        <f aca="false">1_Data_EDA!H5199</f>
        <v>4</v>
      </c>
      <c r="C5198" s="7" t="n">
        <f aca="false">1_Data_EDA!I5199</f>
        <v>39.99000168</v>
      </c>
      <c r="D5198" s="6" t="n">
        <f aca="false">1_Data_EDA!J5199</f>
        <v>4</v>
      </c>
      <c r="E5198" s="7" t="n">
        <f aca="false">1_Data_EDA!K5199</f>
        <v>159.9600067</v>
      </c>
      <c r="F5198" s="7" t="n">
        <f aca="false">1_Data_EDA!L5199</f>
        <v>28.79000092</v>
      </c>
      <c r="G5198" s="8" t="n">
        <f aca="false">1_Data_EDA!M5199</f>
        <v>0.180000007</v>
      </c>
      <c r="H5198" s="6" t="n">
        <f aca="false">IF(1_Data_EDA!B5199="First Class",1,0)</f>
        <v>0</v>
      </c>
      <c r="I5198" s="6" t="n">
        <f aca="false">IF(1_Data_EDA!B5199="Second Class",1,0)</f>
        <v>0</v>
      </c>
      <c r="J5198" s="6" t="n">
        <f aca="false">IF(1_Data_EDA!B5199="Same Day",1,0)</f>
        <v>0</v>
      </c>
      <c r="K5198" s="6" t="n">
        <f aca="false">IF(1_Data_EDA!C5199="Corporate",1,0)</f>
        <v>0</v>
      </c>
      <c r="L5198" s="6" t="n">
        <f aca="false">IF(1_Data_EDA!C5199="Home Office",1,0)</f>
        <v>0</v>
      </c>
      <c r="M5198" s="6" t="n">
        <f aca="false">IF(1_Data_EDA!D5199="Europe",1,0)</f>
        <v>0</v>
      </c>
      <c r="N5198" s="6" t="n">
        <f aca="false">IF(1_Data_EDA!D5199="LATAM",1,0)</f>
        <v>1</v>
      </c>
      <c r="O5198" s="6" t="n">
        <f aca="false">IF(1_Data_EDA!D5199="Pacific Asia",1,0)</f>
        <v>0</v>
      </c>
      <c r="P5198" s="6" t="n">
        <f aca="false">IF(1_Data_EDA!D5199="USCA",1,0)</f>
        <v>0</v>
      </c>
      <c r="Q5198" s="6" t="n">
        <f aca="false">IF(C5198&gt;MEDIAN(C$5:C$8004),1,0)</f>
        <v>0</v>
      </c>
      <c r="R5198" s="6" t="n">
        <f aca="false">IF(D5198&gt;2,1,0)</f>
        <v>1</v>
      </c>
    </row>
    <row r="5199" customFormat="false" ht="15" hidden="false" customHeight="true" outlineLevel="0" collapsed="false">
      <c r="A5199" s="6" t="n">
        <f aca="false">1_Data_EDA!O5200</f>
        <v>1</v>
      </c>
      <c r="B5199" s="6" t="n">
        <f aca="false">1_Data_EDA!H5200</f>
        <v>1</v>
      </c>
      <c r="C5199" s="7" t="n">
        <f aca="false">1_Data_EDA!I5200</f>
        <v>50</v>
      </c>
      <c r="D5199" s="6" t="n">
        <f aca="false">1_Data_EDA!J5200</f>
        <v>3</v>
      </c>
      <c r="E5199" s="7" t="n">
        <f aca="false">1_Data_EDA!K5200</f>
        <v>150</v>
      </c>
      <c r="F5199" s="7" t="n">
        <f aca="false">1_Data_EDA!L5200</f>
        <v>3</v>
      </c>
      <c r="G5199" s="8" t="n">
        <f aca="false">1_Data_EDA!M5200</f>
        <v>0.02</v>
      </c>
      <c r="H5199" s="6" t="n">
        <f aca="false">IF(1_Data_EDA!B5200="First Class",1,0)</f>
        <v>1</v>
      </c>
      <c r="I5199" s="6" t="n">
        <f aca="false">IF(1_Data_EDA!B5200="Second Class",1,0)</f>
        <v>0</v>
      </c>
      <c r="J5199" s="6" t="n">
        <f aca="false">IF(1_Data_EDA!B5200="Same Day",1,0)</f>
        <v>0</v>
      </c>
      <c r="K5199" s="6" t="n">
        <f aca="false">IF(1_Data_EDA!C5200="Corporate",1,0)</f>
        <v>0</v>
      </c>
      <c r="L5199" s="6" t="n">
        <f aca="false">IF(1_Data_EDA!C5200="Home Office",1,0)</f>
        <v>0</v>
      </c>
      <c r="M5199" s="6" t="n">
        <f aca="false">IF(1_Data_EDA!D5200="Europe",1,0)</f>
        <v>1</v>
      </c>
      <c r="N5199" s="6" t="n">
        <f aca="false">IF(1_Data_EDA!D5200="LATAM",1,0)</f>
        <v>0</v>
      </c>
      <c r="O5199" s="6" t="n">
        <f aca="false">IF(1_Data_EDA!D5200="Pacific Asia",1,0)</f>
        <v>0</v>
      </c>
      <c r="P5199" s="6" t="n">
        <f aca="false">IF(1_Data_EDA!D5200="USCA",1,0)</f>
        <v>0</v>
      </c>
      <c r="Q5199" s="6" t="n">
        <f aca="false">IF(C5199&gt;MEDIAN(C$5:C$8004),1,0)</f>
        <v>0</v>
      </c>
      <c r="R5199" s="6" t="n">
        <f aca="false">IF(D5199&gt;2,1,0)</f>
        <v>1</v>
      </c>
    </row>
    <row r="5200" customFormat="false" ht="15" hidden="false" customHeight="true" outlineLevel="0" collapsed="false">
      <c r="A5200" s="6" t="n">
        <f aca="false">1_Data_EDA!O5201</f>
        <v>1</v>
      </c>
      <c r="B5200" s="6" t="n">
        <f aca="false">1_Data_EDA!H5201</f>
        <v>4</v>
      </c>
      <c r="C5200" s="7" t="n">
        <f aca="false">1_Data_EDA!I5201</f>
        <v>99.98999786</v>
      </c>
      <c r="D5200" s="6" t="n">
        <f aca="false">1_Data_EDA!J5201</f>
        <v>1</v>
      </c>
      <c r="E5200" s="7" t="n">
        <f aca="false">1_Data_EDA!K5201</f>
        <v>99.98999786</v>
      </c>
      <c r="F5200" s="7" t="n">
        <f aca="false">1_Data_EDA!L5201</f>
        <v>20</v>
      </c>
      <c r="G5200" s="8" t="n">
        <f aca="false">1_Data_EDA!M5201</f>
        <v>0.200000003</v>
      </c>
      <c r="H5200" s="6" t="n">
        <f aca="false">IF(1_Data_EDA!B5201="First Class",1,0)</f>
        <v>0</v>
      </c>
      <c r="I5200" s="6" t="n">
        <f aca="false">IF(1_Data_EDA!B5201="Second Class",1,0)</f>
        <v>0</v>
      </c>
      <c r="J5200" s="6" t="n">
        <f aca="false">IF(1_Data_EDA!B5201="Same Day",1,0)</f>
        <v>0</v>
      </c>
      <c r="K5200" s="6" t="n">
        <f aca="false">IF(1_Data_EDA!C5201="Corporate",1,0)</f>
        <v>0</v>
      </c>
      <c r="L5200" s="6" t="n">
        <f aca="false">IF(1_Data_EDA!C5201="Home Office",1,0)</f>
        <v>0</v>
      </c>
      <c r="M5200" s="6" t="n">
        <f aca="false">IF(1_Data_EDA!D5201="Europe",1,0)</f>
        <v>0</v>
      </c>
      <c r="N5200" s="6" t="n">
        <f aca="false">IF(1_Data_EDA!D5201="LATAM",1,0)</f>
        <v>0</v>
      </c>
      <c r="O5200" s="6" t="n">
        <f aca="false">IF(1_Data_EDA!D5201="Pacific Asia",1,0)</f>
        <v>0</v>
      </c>
      <c r="P5200" s="6" t="n">
        <f aca="false">IF(1_Data_EDA!D5201="USCA",1,0)</f>
        <v>1</v>
      </c>
      <c r="Q5200" s="6" t="n">
        <f aca="false">IF(C5200&gt;MEDIAN(C$5:C$8004),1,0)</f>
        <v>1</v>
      </c>
      <c r="R5200" s="6" t="n">
        <f aca="false">IF(D5200&gt;2,1,0)</f>
        <v>0</v>
      </c>
    </row>
    <row r="5201" customFormat="false" ht="15" hidden="false" customHeight="true" outlineLevel="0" collapsed="false">
      <c r="A5201" s="6" t="n">
        <f aca="false">1_Data_EDA!O5202</f>
        <v>1</v>
      </c>
      <c r="B5201" s="6" t="n">
        <f aca="false">1_Data_EDA!H5202</f>
        <v>2</v>
      </c>
      <c r="C5201" s="7" t="n">
        <f aca="false">1_Data_EDA!I5202</f>
        <v>50</v>
      </c>
      <c r="D5201" s="6" t="n">
        <f aca="false">1_Data_EDA!J5202</f>
        <v>5</v>
      </c>
      <c r="E5201" s="7" t="n">
        <f aca="false">1_Data_EDA!K5202</f>
        <v>250</v>
      </c>
      <c r="F5201" s="7" t="n">
        <f aca="false">1_Data_EDA!L5202</f>
        <v>25</v>
      </c>
      <c r="G5201" s="8" t="n">
        <f aca="false">1_Data_EDA!M5202</f>
        <v>0.100000001</v>
      </c>
      <c r="H5201" s="6" t="n">
        <f aca="false">IF(1_Data_EDA!B5202="First Class",1,0)</f>
        <v>0</v>
      </c>
      <c r="I5201" s="6" t="n">
        <f aca="false">IF(1_Data_EDA!B5202="Second Class",1,0)</f>
        <v>1</v>
      </c>
      <c r="J5201" s="6" t="n">
        <f aca="false">IF(1_Data_EDA!B5202="Same Day",1,0)</f>
        <v>0</v>
      </c>
      <c r="K5201" s="6" t="n">
        <f aca="false">IF(1_Data_EDA!C5202="Corporate",1,0)</f>
        <v>0</v>
      </c>
      <c r="L5201" s="6" t="n">
        <f aca="false">IF(1_Data_EDA!C5202="Home Office",1,0)</f>
        <v>0</v>
      </c>
      <c r="M5201" s="6" t="n">
        <f aca="false">IF(1_Data_EDA!D5202="Europe",1,0)</f>
        <v>1</v>
      </c>
      <c r="N5201" s="6" t="n">
        <f aca="false">IF(1_Data_EDA!D5202="LATAM",1,0)</f>
        <v>0</v>
      </c>
      <c r="O5201" s="6" t="n">
        <f aca="false">IF(1_Data_EDA!D5202="Pacific Asia",1,0)</f>
        <v>0</v>
      </c>
      <c r="P5201" s="6" t="n">
        <f aca="false">IF(1_Data_EDA!D5202="USCA",1,0)</f>
        <v>0</v>
      </c>
      <c r="Q5201" s="6" t="n">
        <f aca="false">IF(C5201&gt;MEDIAN(C$5:C$8004),1,0)</f>
        <v>0</v>
      </c>
      <c r="R5201" s="6" t="n">
        <f aca="false">IF(D5201&gt;2,1,0)</f>
        <v>1</v>
      </c>
    </row>
    <row r="5202" customFormat="false" ht="15" hidden="false" customHeight="true" outlineLevel="0" collapsed="false">
      <c r="A5202" s="6" t="n">
        <f aca="false">1_Data_EDA!O5203</f>
        <v>0</v>
      </c>
      <c r="B5202" s="6" t="n">
        <f aca="false">1_Data_EDA!H5203</f>
        <v>4</v>
      </c>
      <c r="C5202" s="7" t="n">
        <f aca="false">1_Data_EDA!I5203</f>
        <v>99.98999786</v>
      </c>
      <c r="D5202" s="6" t="n">
        <f aca="false">1_Data_EDA!J5203</f>
        <v>2</v>
      </c>
      <c r="E5202" s="7" t="n">
        <f aca="false">1_Data_EDA!K5203</f>
        <v>199.9799957</v>
      </c>
      <c r="F5202" s="7" t="n">
        <f aca="false">1_Data_EDA!L5203</f>
        <v>36</v>
      </c>
      <c r="G5202" s="8" t="n">
        <f aca="false">1_Data_EDA!M5203</f>
        <v>0.180000007</v>
      </c>
      <c r="H5202" s="6" t="n">
        <f aca="false">IF(1_Data_EDA!B5203="First Class",1,0)</f>
        <v>0</v>
      </c>
      <c r="I5202" s="6" t="n">
        <f aca="false">IF(1_Data_EDA!B5203="Second Class",1,0)</f>
        <v>0</v>
      </c>
      <c r="J5202" s="6" t="n">
        <f aca="false">IF(1_Data_EDA!B5203="Same Day",1,0)</f>
        <v>0</v>
      </c>
      <c r="K5202" s="6" t="n">
        <f aca="false">IF(1_Data_EDA!C5203="Corporate",1,0)</f>
        <v>0</v>
      </c>
      <c r="L5202" s="6" t="n">
        <f aca="false">IF(1_Data_EDA!C5203="Home Office",1,0)</f>
        <v>1</v>
      </c>
      <c r="M5202" s="6" t="n">
        <f aca="false">IF(1_Data_EDA!D5203="Europe",1,0)</f>
        <v>0</v>
      </c>
      <c r="N5202" s="6" t="n">
        <f aca="false">IF(1_Data_EDA!D5203="LATAM",1,0)</f>
        <v>0</v>
      </c>
      <c r="O5202" s="6" t="n">
        <f aca="false">IF(1_Data_EDA!D5203="Pacific Asia",1,0)</f>
        <v>1</v>
      </c>
      <c r="P5202" s="6" t="n">
        <f aca="false">IF(1_Data_EDA!D5203="USCA",1,0)</f>
        <v>0</v>
      </c>
      <c r="Q5202" s="6" t="n">
        <f aca="false">IF(C5202&gt;MEDIAN(C$5:C$8004),1,0)</f>
        <v>1</v>
      </c>
      <c r="R5202" s="6" t="n">
        <f aca="false">IF(D5202&gt;2,1,0)</f>
        <v>0</v>
      </c>
    </row>
    <row r="5203" customFormat="false" ht="15" hidden="false" customHeight="true" outlineLevel="0" collapsed="false">
      <c r="A5203" s="6" t="n">
        <f aca="false">1_Data_EDA!O5204</f>
        <v>0</v>
      </c>
      <c r="B5203" s="6" t="n">
        <f aca="false">1_Data_EDA!H5204</f>
        <v>4</v>
      </c>
      <c r="C5203" s="7" t="n">
        <f aca="false">1_Data_EDA!I5204</f>
        <v>49.97999954</v>
      </c>
      <c r="D5203" s="6" t="n">
        <f aca="false">1_Data_EDA!J5204</f>
        <v>3</v>
      </c>
      <c r="E5203" s="7" t="n">
        <f aca="false">1_Data_EDA!K5204</f>
        <v>149.9400024</v>
      </c>
      <c r="F5203" s="7" t="n">
        <f aca="false">1_Data_EDA!L5204</f>
        <v>1.5</v>
      </c>
      <c r="G5203" s="8" t="n">
        <f aca="false">1_Data_EDA!M5204</f>
        <v>0.01</v>
      </c>
      <c r="H5203" s="6" t="n">
        <f aca="false">IF(1_Data_EDA!B5204="First Class",1,0)</f>
        <v>0</v>
      </c>
      <c r="I5203" s="6" t="n">
        <f aca="false">IF(1_Data_EDA!B5204="Second Class",1,0)</f>
        <v>0</v>
      </c>
      <c r="J5203" s="6" t="n">
        <f aca="false">IF(1_Data_EDA!B5204="Same Day",1,0)</f>
        <v>0</v>
      </c>
      <c r="K5203" s="6" t="n">
        <f aca="false">IF(1_Data_EDA!C5204="Corporate",1,0)</f>
        <v>0</v>
      </c>
      <c r="L5203" s="6" t="n">
        <f aca="false">IF(1_Data_EDA!C5204="Home Office",1,0)</f>
        <v>0</v>
      </c>
      <c r="M5203" s="6" t="n">
        <f aca="false">IF(1_Data_EDA!D5204="Europe",1,0)</f>
        <v>0</v>
      </c>
      <c r="N5203" s="6" t="n">
        <f aca="false">IF(1_Data_EDA!D5204="LATAM",1,0)</f>
        <v>0</v>
      </c>
      <c r="O5203" s="6" t="n">
        <f aca="false">IF(1_Data_EDA!D5204="Pacific Asia",1,0)</f>
        <v>0</v>
      </c>
      <c r="P5203" s="6" t="n">
        <f aca="false">IF(1_Data_EDA!D5204="USCA",1,0)</f>
        <v>0</v>
      </c>
      <c r="Q5203" s="6" t="n">
        <f aca="false">IF(C5203&gt;MEDIAN(C$5:C$8004),1,0)</f>
        <v>0</v>
      </c>
      <c r="R5203" s="6" t="n">
        <f aca="false">IF(D5203&gt;2,1,0)</f>
        <v>1</v>
      </c>
    </row>
    <row r="5204" customFormat="false" ht="15" hidden="false" customHeight="true" outlineLevel="0" collapsed="false">
      <c r="A5204" s="6" t="n">
        <f aca="false">1_Data_EDA!O5205</f>
        <v>0</v>
      </c>
      <c r="B5204" s="6" t="n">
        <f aca="false">1_Data_EDA!H5205</f>
        <v>4</v>
      </c>
      <c r="C5204" s="7" t="n">
        <f aca="false">1_Data_EDA!I5205</f>
        <v>49.97999954</v>
      </c>
      <c r="D5204" s="6" t="n">
        <f aca="false">1_Data_EDA!J5205</f>
        <v>1</v>
      </c>
      <c r="E5204" s="7" t="n">
        <f aca="false">1_Data_EDA!K5205</f>
        <v>49.97999954</v>
      </c>
      <c r="F5204" s="7" t="n">
        <f aca="false">1_Data_EDA!L5205</f>
        <v>6.5</v>
      </c>
      <c r="G5204" s="8" t="n">
        <f aca="false">1_Data_EDA!M5205</f>
        <v>0.129999995</v>
      </c>
      <c r="H5204" s="6" t="n">
        <f aca="false">IF(1_Data_EDA!B5205="First Class",1,0)</f>
        <v>0</v>
      </c>
      <c r="I5204" s="6" t="n">
        <f aca="false">IF(1_Data_EDA!B5205="Second Class",1,0)</f>
        <v>0</v>
      </c>
      <c r="J5204" s="6" t="n">
        <f aca="false">IF(1_Data_EDA!B5205="Same Day",1,0)</f>
        <v>0</v>
      </c>
      <c r="K5204" s="6" t="n">
        <f aca="false">IF(1_Data_EDA!C5205="Corporate",1,0)</f>
        <v>0</v>
      </c>
      <c r="L5204" s="6" t="n">
        <f aca="false">IF(1_Data_EDA!C5205="Home Office",1,0)</f>
        <v>0</v>
      </c>
      <c r="M5204" s="6" t="n">
        <f aca="false">IF(1_Data_EDA!D5205="Europe",1,0)</f>
        <v>1</v>
      </c>
      <c r="N5204" s="6" t="n">
        <f aca="false">IF(1_Data_EDA!D5205="LATAM",1,0)</f>
        <v>0</v>
      </c>
      <c r="O5204" s="6" t="n">
        <f aca="false">IF(1_Data_EDA!D5205="Pacific Asia",1,0)</f>
        <v>0</v>
      </c>
      <c r="P5204" s="6" t="n">
        <f aca="false">IF(1_Data_EDA!D5205="USCA",1,0)</f>
        <v>0</v>
      </c>
      <c r="Q5204" s="6" t="n">
        <f aca="false">IF(C5204&gt;MEDIAN(C$5:C$8004),1,0)</f>
        <v>0</v>
      </c>
      <c r="R5204" s="6" t="n">
        <f aca="false">IF(D5204&gt;2,1,0)</f>
        <v>0</v>
      </c>
    </row>
    <row r="5205" customFormat="false" ht="15" hidden="false" customHeight="true" outlineLevel="0" collapsed="false">
      <c r="A5205" s="6" t="n">
        <f aca="false">1_Data_EDA!O5206</f>
        <v>0</v>
      </c>
      <c r="B5205" s="6" t="n">
        <f aca="false">1_Data_EDA!H5206</f>
        <v>4</v>
      </c>
      <c r="C5205" s="7" t="n">
        <f aca="false">1_Data_EDA!I5206</f>
        <v>50</v>
      </c>
      <c r="D5205" s="6" t="n">
        <f aca="false">1_Data_EDA!J5206</f>
        <v>5</v>
      </c>
      <c r="E5205" s="7" t="n">
        <f aca="false">1_Data_EDA!K5206</f>
        <v>250</v>
      </c>
      <c r="F5205" s="7" t="n">
        <f aca="false">1_Data_EDA!L5206</f>
        <v>50</v>
      </c>
      <c r="G5205" s="8" t="n">
        <f aca="false">1_Data_EDA!M5206</f>
        <v>0.200000003</v>
      </c>
      <c r="H5205" s="6" t="n">
        <f aca="false">IF(1_Data_EDA!B5206="First Class",1,0)</f>
        <v>0</v>
      </c>
      <c r="I5205" s="6" t="n">
        <f aca="false">IF(1_Data_EDA!B5206="Second Class",1,0)</f>
        <v>0</v>
      </c>
      <c r="J5205" s="6" t="n">
        <f aca="false">IF(1_Data_EDA!B5206="Same Day",1,0)</f>
        <v>0</v>
      </c>
      <c r="K5205" s="6" t="n">
        <f aca="false">IF(1_Data_EDA!C5206="Corporate",1,0)</f>
        <v>0</v>
      </c>
      <c r="L5205" s="6" t="n">
        <f aca="false">IF(1_Data_EDA!C5206="Home Office",1,0)</f>
        <v>0</v>
      </c>
      <c r="M5205" s="6" t="n">
        <f aca="false">IF(1_Data_EDA!D5206="Europe",1,0)</f>
        <v>0</v>
      </c>
      <c r="N5205" s="6" t="n">
        <f aca="false">IF(1_Data_EDA!D5206="LATAM",1,0)</f>
        <v>1</v>
      </c>
      <c r="O5205" s="6" t="n">
        <f aca="false">IF(1_Data_EDA!D5206="Pacific Asia",1,0)</f>
        <v>0</v>
      </c>
      <c r="P5205" s="6" t="n">
        <f aca="false">IF(1_Data_EDA!D5206="USCA",1,0)</f>
        <v>0</v>
      </c>
      <c r="Q5205" s="6" t="n">
        <f aca="false">IF(C5205&gt;MEDIAN(C$5:C$8004),1,0)</f>
        <v>0</v>
      </c>
      <c r="R5205" s="6" t="n">
        <f aca="false">IF(D5205&gt;2,1,0)</f>
        <v>1</v>
      </c>
    </row>
    <row r="5206" customFormat="false" ht="15" hidden="false" customHeight="true" outlineLevel="0" collapsed="false">
      <c r="A5206" s="6" t="n">
        <f aca="false">1_Data_EDA!O5207</f>
        <v>1</v>
      </c>
      <c r="B5206" s="6" t="n">
        <f aca="false">1_Data_EDA!H5207</f>
        <v>4</v>
      </c>
      <c r="C5206" s="7" t="n">
        <f aca="false">1_Data_EDA!I5207</f>
        <v>299.980011</v>
      </c>
      <c r="D5206" s="6" t="n">
        <f aca="false">1_Data_EDA!J5207</f>
        <v>1</v>
      </c>
      <c r="E5206" s="7" t="n">
        <f aca="false">1_Data_EDA!K5207</f>
        <v>299.980011</v>
      </c>
      <c r="F5206" s="7" t="n">
        <f aca="false">1_Data_EDA!L5207</f>
        <v>0</v>
      </c>
      <c r="G5206" s="8" t="n">
        <f aca="false">1_Data_EDA!M5207</f>
        <v>0</v>
      </c>
      <c r="H5206" s="6" t="n">
        <f aca="false">IF(1_Data_EDA!B5207="First Class",1,0)</f>
        <v>0</v>
      </c>
      <c r="I5206" s="6" t="n">
        <f aca="false">IF(1_Data_EDA!B5207="Second Class",1,0)</f>
        <v>0</v>
      </c>
      <c r="J5206" s="6" t="n">
        <f aca="false">IF(1_Data_EDA!B5207="Same Day",1,0)</f>
        <v>0</v>
      </c>
      <c r="K5206" s="6" t="n">
        <f aca="false">IF(1_Data_EDA!C5207="Corporate",1,0)</f>
        <v>0</v>
      </c>
      <c r="L5206" s="6" t="n">
        <f aca="false">IF(1_Data_EDA!C5207="Home Office",1,0)</f>
        <v>0</v>
      </c>
      <c r="M5206" s="6" t="n">
        <f aca="false">IF(1_Data_EDA!D5207="Europe",1,0)</f>
        <v>1</v>
      </c>
      <c r="N5206" s="6" t="n">
        <f aca="false">IF(1_Data_EDA!D5207="LATAM",1,0)</f>
        <v>0</v>
      </c>
      <c r="O5206" s="6" t="n">
        <f aca="false">IF(1_Data_EDA!D5207="Pacific Asia",1,0)</f>
        <v>0</v>
      </c>
      <c r="P5206" s="6" t="n">
        <f aca="false">IF(1_Data_EDA!D5207="USCA",1,0)</f>
        <v>0</v>
      </c>
      <c r="Q5206" s="6" t="n">
        <f aca="false">IF(C5206&gt;MEDIAN(C$5:C$8004),1,0)</f>
        <v>1</v>
      </c>
      <c r="R5206" s="6" t="n">
        <f aca="false">IF(D5206&gt;2,1,0)</f>
        <v>0</v>
      </c>
    </row>
    <row r="5207" customFormat="false" ht="15" hidden="false" customHeight="true" outlineLevel="0" collapsed="false">
      <c r="A5207" s="6" t="n">
        <f aca="false">1_Data_EDA!O5208</f>
        <v>1</v>
      </c>
      <c r="B5207" s="6" t="n">
        <f aca="false">1_Data_EDA!H5208</f>
        <v>1</v>
      </c>
      <c r="C5207" s="7" t="n">
        <f aca="false">1_Data_EDA!I5208</f>
        <v>50</v>
      </c>
      <c r="D5207" s="6" t="n">
        <f aca="false">1_Data_EDA!J5208</f>
        <v>1</v>
      </c>
      <c r="E5207" s="7" t="n">
        <f aca="false">1_Data_EDA!K5208</f>
        <v>50</v>
      </c>
      <c r="F5207" s="7" t="n">
        <f aca="false">1_Data_EDA!L5208</f>
        <v>7.5</v>
      </c>
      <c r="G5207" s="8" t="n">
        <f aca="false">1_Data_EDA!M5208</f>
        <v>0.150000006</v>
      </c>
      <c r="H5207" s="6" t="n">
        <f aca="false">IF(1_Data_EDA!B5208="First Class",1,0)</f>
        <v>1</v>
      </c>
      <c r="I5207" s="6" t="n">
        <f aca="false">IF(1_Data_EDA!B5208="Second Class",1,0)</f>
        <v>0</v>
      </c>
      <c r="J5207" s="6" t="n">
        <f aca="false">IF(1_Data_EDA!B5208="Same Day",1,0)</f>
        <v>0</v>
      </c>
      <c r="K5207" s="6" t="n">
        <f aca="false">IF(1_Data_EDA!C5208="Corporate",1,0)</f>
        <v>1</v>
      </c>
      <c r="L5207" s="6" t="n">
        <f aca="false">IF(1_Data_EDA!C5208="Home Office",1,0)</f>
        <v>0</v>
      </c>
      <c r="M5207" s="6" t="n">
        <f aca="false">IF(1_Data_EDA!D5208="Europe",1,0)</f>
        <v>0</v>
      </c>
      <c r="N5207" s="6" t="n">
        <f aca="false">IF(1_Data_EDA!D5208="LATAM",1,0)</f>
        <v>0</v>
      </c>
      <c r="O5207" s="6" t="n">
        <f aca="false">IF(1_Data_EDA!D5208="Pacific Asia",1,0)</f>
        <v>1</v>
      </c>
      <c r="P5207" s="6" t="n">
        <f aca="false">IF(1_Data_EDA!D5208="USCA",1,0)</f>
        <v>0</v>
      </c>
      <c r="Q5207" s="6" t="n">
        <f aca="false">IF(C5207&gt;MEDIAN(C$5:C$8004),1,0)</f>
        <v>0</v>
      </c>
      <c r="R5207" s="6" t="n">
        <f aca="false">IF(D5207&gt;2,1,0)</f>
        <v>0</v>
      </c>
    </row>
    <row r="5208" customFormat="false" ht="15" hidden="false" customHeight="true" outlineLevel="0" collapsed="false">
      <c r="A5208" s="6" t="n">
        <f aca="false">1_Data_EDA!O5209</f>
        <v>0</v>
      </c>
      <c r="B5208" s="6" t="n">
        <f aca="false">1_Data_EDA!H5209</f>
        <v>4</v>
      </c>
      <c r="C5208" s="7" t="n">
        <f aca="false">1_Data_EDA!I5209</f>
        <v>99.98999786</v>
      </c>
      <c r="D5208" s="6" t="n">
        <f aca="false">1_Data_EDA!J5209</f>
        <v>1</v>
      </c>
      <c r="E5208" s="7" t="n">
        <f aca="false">1_Data_EDA!K5209</f>
        <v>99.98999786</v>
      </c>
      <c r="F5208" s="7" t="n">
        <f aca="false">1_Data_EDA!L5209</f>
        <v>5.5</v>
      </c>
      <c r="G5208" s="8" t="n">
        <f aca="false">1_Data_EDA!M5209</f>
        <v>0.059999999</v>
      </c>
      <c r="H5208" s="6" t="n">
        <f aca="false">IF(1_Data_EDA!B5209="First Class",1,0)</f>
        <v>0</v>
      </c>
      <c r="I5208" s="6" t="n">
        <f aca="false">IF(1_Data_EDA!B5209="Second Class",1,0)</f>
        <v>0</v>
      </c>
      <c r="J5208" s="6" t="n">
        <f aca="false">IF(1_Data_EDA!B5209="Same Day",1,0)</f>
        <v>0</v>
      </c>
      <c r="K5208" s="6" t="n">
        <f aca="false">IF(1_Data_EDA!C5209="Corporate",1,0)</f>
        <v>0</v>
      </c>
      <c r="L5208" s="6" t="n">
        <f aca="false">IF(1_Data_EDA!C5209="Home Office",1,0)</f>
        <v>1</v>
      </c>
      <c r="M5208" s="6" t="n">
        <f aca="false">IF(1_Data_EDA!D5209="Europe",1,0)</f>
        <v>0</v>
      </c>
      <c r="N5208" s="6" t="n">
        <f aca="false">IF(1_Data_EDA!D5209="LATAM",1,0)</f>
        <v>1</v>
      </c>
      <c r="O5208" s="6" t="n">
        <f aca="false">IF(1_Data_EDA!D5209="Pacific Asia",1,0)</f>
        <v>0</v>
      </c>
      <c r="P5208" s="6" t="n">
        <f aca="false">IF(1_Data_EDA!D5209="USCA",1,0)</f>
        <v>0</v>
      </c>
      <c r="Q5208" s="6" t="n">
        <f aca="false">IF(C5208&gt;MEDIAN(C$5:C$8004),1,0)</f>
        <v>1</v>
      </c>
      <c r="R5208" s="6" t="n">
        <f aca="false">IF(D5208&gt;2,1,0)</f>
        <v>0</v>
      </c>
    </row>
    <row r="5209" customFormat="false" ht="15" hidden="false" customHeight="true" outlineLevel="0" collapsed="false">
      <c r="A5209" s="6" t="n">
        <f aca="false">1_Data_EDA!O5210</f>
        <v>1</v>
      </c>
      <c r="B5209" s="6" t="n">
        <f aca="false">1_Data_EDA!H5210</f>
        <v>4</v>
      </c>
      <c r="C5209" s="7" t="n">
        <f aca="false">1_Data_EDA!I5210</f>
        <v>59.99000168</v>
      </c>
      <c r="D5209" s="6" t="n">
        <f aca="false">1_Data_EDA!J5210</f>
        <v>2</v>
      </c>
      <c r="E5209" s="7" t="n">
        <f aca="false">1_Data_EDA!K5210</f>
        <v>119.9800034</v>
      </c>
      <c r="F5209" s="7" t="n">
        <f aca="false">1_Data_EDA!L5210</f>
        <v>3.599999905</v>
      </c>
      <c r="G5209" s="8" t="n">
        <f aca="false">1_Data_EDA!M5210</f>
        <v>0.029999999</v>
      </c>
      <c r="H5209" s="6" t="n">
        <f aca="false">IF(1_Data_EDA!B5210="First Class",1,0)</f>
        <v>0</v>
      </c>
      <c r="I5209" s="6" t="n">
        <f aca="false">IF(1_Data_EDA!B5210="Second Class",1,0)</f>
        <v>0</v>
      </c>
      <c r="J5209" s="6" t="n">
        <f aca="false">IF(1_Data_EDA!B5210="Same Day",1,0)</f>
        <v>0</v>
      </c>
      <c r="K5209" s="6" t="n">
        <f aca="false">IF(1_Data_EDA!C5210="Corporate",1,0)</f>
        <v>1</v>
      </c>
      <c r="L5209" s="6" t="n">
        <f aca="false">IF(1_Data_EDA!C5210="Home Office",1,0)</f>
        <v>0</v>
      </c>
      <c r="M5209" s="6" t="n">
        <f aca="false">IF(1_Data_EDA!D5210="Europe",1,0)</f>
        <v>1</v>
      </c>
      <c r="N5209" s="6" t="n">
        <f aca="false">IF(1_Data_EDA!D5210="LATAM",1,0)</f>
        <v>0</v>
      </c>
      <c r="O5209" s="6" t="n">
        <f aca="false">IF(1_Data_EDA!D5210="Pacific Asia",1,0)</f>
        <v>0</v>
      </c>
      <c r="P5209" s="6" t="n">
        <f aca="false">IF(1_Data_EDA!D5210="USCA",1,0)</f>
        <v>0</v>
      </c>
      <c r="Q5209" s="6" t="n">
        <f aca="false">IF(C5209&gt;MEDIAN(C$5:C$8004),1,0)</f>
        <v>0</v>
      </c>
      <c r="R5209" s="6" t="n">
        <f aca="false">IF(D5209&gt;2,1,0)</f>
        <v>0</v>
      </c>
    </row>
    <row r="5210" customFormat="false" ht="15" hidden="false" customHeight="true" outlineLevel="0" collapsed="false">
      <c r="A5210" s="6" t="n">
        <f aca="false">1_Data_EDA!O5211</f>
        <v>1</v>
      </c>
      <c r="B5210" s="6" t="n">
        <f aca="false">1_Data_EDA!H5211</f>
        <v>4</v>
      </c>
      <c r="C5210" s="7" t="n">
        <f aca="false">1_Data_EDA!I5211</f>
        <v>399.980011</v>
      </c>
      <c r="D5210" s="6" t="n">
        <f aca="false">1_Data_EDA!J5211</f>
        <v>1</v>
      </c>
      <c r="E5210" s="7" t="n">
        <f aca="false">1_Data_EDA!K5211</f>
        <v>399.980011</v>
      </c>
      <c r="F5210" s="7" t="n">
        <f aca="false">1_Data_EDA!L5211</f>
        <v>64</v>
      </c>
      <c r="G5210" s="8" t="n">
        <f aca="false">1_Data_EDA!M5211</f>
        <v>0.159999996</v>
      </c>
      <c r="H5210" s="6" t="n">
        <f aca="false">IF(1_Data_EDA!B5211="First Class",1,0)</f>
        <v>0</v>
      </c>
      <c r="I5210" s="6" t="n">
        <f aca="false">IF(1_Data_EDA!B5211="Second Class",1,0)</f>
        <v>0</v>
      </c>
      <c r="J5210" s="6" t="n">
        <f aca="false">IF(1_Data_EDA!B5211="Same Day",1,0)</f>
        <v>0</v>
      </c>
      <c r="K5210" s="6" t="n">
        <f aca="false">IF(1_Data_EDA!C5211="Corporate",1,0)</f>
        <v>0</v>
      </c>
      <c r="L5210" s="6" t="n">
        <f aca="false">IF(1_Data_EDA!C5211="Home Office",1,0)</f>
        <v>0</v>
      </c>
      <c r="M5210" s="6" t="n">
        <f aca="false">IF(1_Data_EDA!D5211="Europe",1,0)</f>
        <v>0</v>
      </c>
      <c r="N5210" s="6" t="n">
        <f aca="false">IF(1_Data_EDA!D5211="LATAM",1,0)</f>
        <v>1</v>
      </c>
      <c r="O5210" s="6" t="n">
        <f aca="false">IF(1_Data_EDA!D5211="Pacific Asia",1,0)</f>
        <v>0</v>
      </c>
      <c r="P5210" s="6" t="n">
        <f aca="false">IF(1_Data_EDA!D5211="USCA",1,0)</f>
        <v>0</v>
      </c>
      <c r="Q5210" s="6" t="n">
        <f aca="false">IF(C5210&gt;MEDIAN(C$5:C$8004),1,0)</f>
        <v>1</v>
      </c>
      <c r="R5210" s="6" t="n">
        <f aca="false">IF(D5210&gt;2,1,0)</f>
        <v>0</v>
      </c>
    </row>
    <row r="5211" customFormat="false" ht="15" hidden="false" customHeight="true" outlineLevel="0" collapsed="false">
      <c r="A5211" s="6" t="n">
        <f aca="false">1_Data_EDA!O5212</f>
        <v>1</v>
      </c>
      <c r="B5211" s="6" t="n">
        <f aca="false">1_Data_EDA!H5212</f>
        <v>2</v>
      </c>
      <c r="C5211" s="7" t="n">
        <f aca="false">1_Data_EDA!I5212</f>
        <v>129.9900055</v>
      </c>
      <c r="D5211" s="6" t="n">
        <f aca="false">1_Data_EDA!J5212</f>
        <v>1</v>
      </c>
      <c r="E5211" s="7" t="n">
        <f aca="false">1_Data_EDA!K5212</f>
        <v>129.9900055</v>
      </c>
      <c r="F5211" s="7" t="n">
        <f aca="false">1_Data_EDA!L5212</f>
        <v>20.79999924</v>
      </c>
      <c r="G5211" s="8" t="n">
        <f aca="false">1_Data_EDA!M5212</f>
        <v>0.159999996</v>
      </c>
      <c r="H5211" s="6" t="n">
        <f aca="false">IF(1_Data_EDA!B5212="First Class",1,0)</f>
        <v>0</v>
      </c>
      <c r="I5211" s="6" t="n">
        <f aca="false">IF(1_Data_EDA!B5212="Second Class",1,0)</f>
        <v>1</v>
      </c>
      <c r="J5211" s="6" t="n">
        <f aca="false">IF(1_Data_EDA!B5212="Same Day",1,0)</f>
        <v>0</v>
      </c>
      <c r="K5211" s="6" t="n">
        <f aca="false">IF(1_Data_EDA!C5212="Corporate",1,0)</f>
        <v>0</v>
      </c>
      <c r="L5211" s="6" t="n">
        <f aca="false">IF(1_Data_EDA!C5212="Home Office",1,0)</f>
        <v>1</v>
      </c>
      <c r="M5211" s="6" t="n">
        <f aca="false">IF(1_Data_EDA!D5212="Europe",1,0)</f>
        <v>0</v>
      </c>
      <c r="N5211" s="6" t="n">
        <f aca="false">IF(1_Data_EDA!D5212="LATAM",1,0)</f>
        <v>0</v>
      </c>
      <c r="O5211" s="6" t="n">
        <f aca="false">IF(1_Data_EDA!D5212="Pacific Asia",1,0)</f>
        <v>0</v>
      </c>
      <c r="P5211" s="6" t="n">
        <f aca="false">IF(1_Data_EDA!D5212="USCA",1,0)</f>
        <v>0</v>
      </c>
      <c r="Q5211" s="6" t="n">
        <f aca="false">IF(C5211&gt;MEDIAN(C$5:C$8004),1,0)</f>
        <v>1</v>
      </c>
      <c r="R5211" s="6" t="n">
        <f aca="false">IF(D5211&gt;2,1,0)</f>
        <v>0</v>
      </c>
    </row>
    <row r="5212" customFormat="false" ht="15" hidden="false" customHeight="true" outlineLevel="0" collapsed="false">
      <c r="A5212" s="6" t="n">
        <f aca="false">1_Data_EDA!O5213</f>
        <v>0</v>
      </c>
      <c r="B5212" s="6" t="n">
        <f aca="false">1_Data_EDA!H5213</f>
        <v>4</v>
      </c>
      <c r="C5212" s="7" t="n">
        <f aca="false">1_Data_EDA!I5213</f>
        <v>39.75</v>
      </c>
      <c r="D5212" s="6" t="n">
        <f aca="false">1_Data_EDA!J5213</f>
        <v>1</v>
      </c>
      <c r="E5212" s="7" t="n">
        <f aca="false">1_Data_EDA!K5213</f>
        <v>39.75</v>
      </c>
      <c r="F5212" s="7" t="n">
        <f aca="false">1_Data_EDA!L5213</f>
        <v>3.980000019</v>
      </c>
      <c r="G5212" s="8" t="n">
        <f aca="false">1_Data_EDA!M5213</f>
        <v>0.100000001</v>
      </c>
      <c r="H5212" s="6" t="n">
        <f aca="false">IF(1_Data_EDA!B5213="First Class",1,0)</f>
        <v>0</v>
      </c>
      <c r="I5212" s="6" t="n">
        <f aca="false">IF(1_Data_EDA!B5213="Second Class",1,0)</f>
        <v>0</v>
      </c>
      <c r="J5212" s="6" t="n">
        <f aca="false">IF(1_Data_EDA!B5213="Same Day",1,0)</f>
        <v>0</v>
      </c>
      <c r="K5212" s="6" t="n">
        <f aca="false">IF(1_Data_EDA!C5213="Corporate",1,0)</f>
        <v>0</v>
      </c>
      <c r="L5212" s="6" t="n">
        <f aca="false">IF(1_Data_EDA!C5213="Home Office",1,0)</f>
        <v>0</v>
      </c>
      <c r="M5212" s="6" t="n">
        <f aca="false">IF(1_Data_EDA!D5213="Europe",1,0)</f>
        <v>0</v>
      </c>
      <c r="N5212" s="6" t="n">
        <f aca="false">IF(1_Data_EDA!D5213="LATAM",1,0)</f>
        <v>0</v>
      </c>
      <c r="O5212" s="6" t="n">
        <f aca="false">IF(1_Data_EDA!D5213="Pacific Asia",1,0)</f>
        <v>1</v>
      </c>
      <c r="P5212" s="6" t="n">
        <f aca="false">IF(1_Data_EDA!D5213="USCA",1,0)</f>
        <v>0</v>
      </c>
      <c r="Q5212" s="6" t="n">
        <f aca="false">IF(C5212&gt;MEDIAN(C$5:C$8004),1,0)</f>
        <v>0</v>
      </c>
      <c r="R5212" s="6" t="n">
        <f aca="false">IF(D5212&gt;2,1,0)</f>
        <v>0</v>
      </c>
    </row>
    <row r="5213" customFormat="false" ht="15" hidden="false" customHeight="true" outlineLevel="0" collapsed="false">
      <c r="A5213" s="6" t="n">
        <f aca="false">1_Data_EDA!O5214</f>
        <v>1</v>
      </c>
      <c r="B5213" s="6" t="n">
        <f aca="false">1_Data_EDA!H5214</f>
        <v>1</v>
      </c>
      <c r="C5213" s="7" t="n">
        <f aca="false">1_Data_EDA!I5214</f>
        <v>199.9900055</v>
      </c>
      <c r="D5213" s="6" t="n">
        <f aca="false">1_Data_EDA!J5214</f>
        <v>1</v>
      </c>
      <c r="E5213" s="7" t="n">
        <f aca="false">1_Data_EDA!K5214</f>
        <v>199.9900055</v>
      </c>
      <c r="F5213" s="7" t="n">
        <f aca="false">1_Data_EDA!L5214</f>
        <v>14</v>
      </c>
      <c r="G5213" s="8" t="n">
        <f aca="false">1_Data_EDA!M5214</f>
        <v>0.07</v>
      </c>
      <c r="H5213" s="6" t="n">
        <f aca="false">IF(1_Data_EDA!B5214="First Class",1,0)</f>
        <v>1</v>
      </c>
      <c r="I5213" s="6" t="n">
        <f aca="false">IF(1_Data_EDA!B5214="Second Class",1,0)</f>
        <v>0</v>
      </c>
      <c r="J5213" s="6" t="n">
        <f aca="false">IF(1_Data_EDA!B5214="Same Day",1,0)</f>
        <v>0</v>
      </c>
      <c r="K5213" s="6" t="n">
        <f aca="false">IF(1_Data_EDA!C5214="Corporate",1,0)</f>
        <v>1</v>
      </c>
      <c r="L5213" s="6" t="n">
        <f aca="false">IF(1_Data_EDA!C5214="Home Office",1,0)</f>
        <v>0</v>
      </c>
      <c r="M5213" s="6" t="n">
        <f aca="false">IF(1_Data_EDA!D5214="Europe",1,0)</f>
        <v>0</v>
      </c>
      <c r="N5213" s="6" t="n">
        <f aca="false">IF(1_Data_EDA!D5214="LATAM",1,0)</f>
        <v>0</v>
      </c>
      <c r="O5213" s="6" t="n">
        <f aca="false">IF(1_Data_EDA!D5214="Pacific Asia",1,0)</f>
        <v>0</v>
      </c>
      <c r="P5213" s="6" t="n">
        <f aca="false">IF(1_Data_EDA!D5214="USCA",1,0)</f>
        <v>1</v>
      </c>
      <c r="Q5213" s="6" t="n">
        <f aca="false">IF(C5213&gt;MEDIAN(C$5:C$8004),1,0)</f>
        <v>1</v>
      </c>
      <c r="R5213" s="6" t="n">
        <f aca="false">IF(D5213&gt;2,1,0)</f>
        <v>0</v>
      </c>
    </row>
    <row r="5214" customFormat="false" ht="15" hidden="false" customHeight="true" outlineLevel="0" collapsed="false">
      <c r="A5214" s="6" t="n">
        <f aca="false">1_Data_EDA!O5215</f>
        <v>1</v>
      </c>
      <c r="B5214" s="6" t="n">
        <f aca="false">1_Data_EDA!H5215</f>
        <v>0</v>
      </c>
      <c r="C5214" s="7" t="n">
        <f aca="false">1_Data_EDA!I5215</f>
        <v>399.980011</v>
      </c>
      <c r="D5214" s="6" t="n">
        <f aca="false">1_Data_EDA!J5215</f>
        <v>1</v>
      </c>
      <c r="E5214" s="7" t="n">
        <f aca="false">1_Data_EDA!K5215</f>
        <v>399.980011</v>
      </c>
      <c r="F5214" s="7" t="n">
        <f aca="false">1_Data_EDA!L5215</f>
        <v>80</v>
      </c>
      <c r="G5214" s="8" t="n">
        <f aca="false">1_Data_EDA!M5215</f>
        <v>0.200000003</v>
      </c>
      <c r="H5214" s="6" t="n">
        <f aca="false">IF(1_Data_EDA!B5215="First Class",1,0)</f>
        <v>0</v>
      </c>
      <c r="I5214" s="6" t="n">
        <f aca="false">IF(1_Data_EDA!B5215="Second Class",1,0)</f>
        <v>0</v>
      </c>
      <c r="J5214" s="6" t="n">
        <f aca="false">IF(1_Data_EDA!B5215="Same Day",1,0)</f>
        <v>1</v>
      </c>
      <c r="K5214" s="6" t="n">
        <f aca="false">IF(1_Data_EDA!C5215="Corporate",1,0)</f>
        <v>0</v>
      </c>
      <c r="L5214" s="6" t="n">
        <f aca="false">IF(1_Data_EDA!C5215="Home Office",1,0)</f>
        <v>0</v>
      </c>
      <c r="M5214" s="6" t="n">
        <f aca="false">IF(1_Data_EDA!D5215="Europe",1,0)</f>
        <v>0</v>
      </c>
      <c r="N5214" s="6" t="n">
        <f aca="false">IF(1_Data_EDA!D5215="LATAM",1,0)</f>
        <v>1</v>
      </c>
      <c r="O5214" s="6" t="n">
        <f aca="false">IF(1_Data_EDA!D5215="Pacific Asia",1,0)</f>
        <v>0</v>
      </c>
      <c r="P5214" s="6" t="n">
        <f aca="false">IF(1_Data_EDA!D5215="USCA",1,0)</f>
        <v>0</v>
      </c>
      <c r="Q5214" s="6" t="n">
        <f aca="false">IF(C5214&gt;MEDIAN(C$5:C$8004),1,0)</f>
        <v>1</v>
      </c>
      <c r="R5214" s="6" t="n">
        <f aca="false">IF(D5214&gt;2,1,0)</f>
        <v>0</v>
      </c>
    </row>
    <row r="5215" customFormat="false" ht="15" hidden="false" customHeight="true" outlineLevel="0" collapsed="false">
      <c r="A5215" s="6" t="n">
        <f aca="false">1_Data_EDA!O5216</f>
        <v>1</v>
      </c>
      <c r="B5215" s="6" t="n">
        <f aca="false">1_Data_EDA!H5216</f>
        <v>4</v>
      </c>
      <c r="C5215" s="7" t="n">
        <f aca="false">1_Data_EDA!I5216</f>
        <v>50</v>
      </c>
      <c r="D5215" s="6" t="n">
        <f aca="false">1_Data_EDA!J5216</f>
        <v>2</v>
      </c>
      <c r="E5215" s="7" t="n">
        <f aca="false">1_Data_EDA!K5216</f>
        <v>100</v>
      </c>
      <c r="F5215" s="7" t="n">
        <f aca="false">1_Data_EDA!L5216</f>
        <v>15</v>
      </c>
      <c r="G5215" s="8" t="n">
        <f aca="false">1_Data_EDA!M5216</f>
        <v>0.150000006</v>
      </c>
      <c r="H5215" s="6" t="n">
        <f aca="false">IF(1_Data_EDA!B5216="First Class",1,0)</f>
        <v>0</v>
      </c>
      <c r="I5215" s="6" t="n">
        <f aca="false">IF(1_Data_EDA!B5216="Second Class",1,0)</f>
        <v>0</v>
      </c>
      <c r="J5215" s="6" t="n">
        <f aca="false">IF(1_Data_EDA!B5216="Same Day",1,0)</f>
        <v>0</v>
      </c>
      <c r="K5215" s="6" t="n">
        <f aca="false">IF(1_Data_EDA!C5216="Corporate",1,0)</f>
        <v>0</v>
      </c>
      <c r="L5215" s="6" t="n">
        <f aca="false">IF(1_Data_EDA!C5216="Home Office",1,0)</f>
        <v>0</v>
      </c>
      <c r="M5215" s="6" t="n">
        <f aca="false">IF(1_Data_EDA!D5216="Europe",1,0)</f>
        <v>0</v>
      </c>
      <c r="N5215" s="6" t="n">
        <f aca="false">IF(1_Data_EDA!D5216="LATAM",1,0)</f>
        <v>1</v>
      </c>
      <c r="O5215" s="6" t="n">
        <f aca="false">IF(1_Data_EDA!D5216="Pacific Asia",1,0)</f>
        <v>0</v>
      </c>
      <c r="P5215" s="6" t="n">
        <f aca="false">IF(1_Data_EDA!D5216="USCA",1,0)</f>
        <v>0</v>
      </c>
      <c r="Q5215" s="6" t="n">
        <f aca="false">IF(C5215&gt;MEDIAN(C$5:C$8004),1,0)</f>
        <v>0</v>
      </c>
      <c r="R5215" s="6" t="n">
        <f aca="false">IF(D5215&gt;2,1,0)</f>
        <v>0</v>
      </c>
    </row>
    <row r="5216" customFormat="false" ht="15" hidden="false" customHeight="true" outlineLevel="0" collapsed="false">
      <c r="A5216" s="6" t="n">
        <f aca="false">1_Data_EDA!O5217</f>
        <v>1</v>
      </c>
      <c r="B5216" s="6" t="n">
        <f aca="false">1_Data_EDA!H5217</f>
        <v>2</v>
      </c>
      <c r="C5216" s="7" t="n">
        <f aca="false">1_Data_EDA!I5217</f>
        <v>129.9900055</v>
      </c>
      <c r="D5216" s="6" t="n">
        <f aca="false">1_Data_EDA!J5217</f>
        <v>1</v>
      </c>
      <c r="E5216" s="7" t="n">
        <f aca="false">1_Data_EDA!K5217</f>
        <v>129.9900055</v>
      </c>
      <c r="F5216" s="7" t="n">
        <f aca="false">1_Data_EDA!L5217</f>
        <v>0</v>
      </c>
      <c r="G5216" s="8" t="n">
        <f aca="false">1_Data_EDA!M5217</f>
        <v>0</v>
      </c>
      <c r="H5216" s="6" t="n">
        <f aca="false">IF(1_Data_EDA!B5217="First Class",1,0)</f>
        <v>0</v>
      </c>
      <c r="I5216" s="6" t="n">
        <f aca="false">IF(1_Data_EDA!B5217="Second Class",1,0)</f>
        <v>1</v>
      </c>
      <c r="J5216" s="6" t="n">
        <f aca="false">IF(1_Data_EDA!B5217="Same Day",1,0)</f>
        <v>0</v>
      </c>
      <c r="K5216" s="6" t="n">
        <f aca="false">IF(1_Data_EDA!C5217="Corporate",1,0)</f>
        <v>1</v>
      </c>
      <c r="L5216" s="6" t="n">
        <f aca="false">IF(1_Data_EDA!C5217="Home Office",1,0)</f>
        <v>0</v>
      </c>
      <c r="M5216" s="6" t="n">
        <f aca="false">IF(1_Data_EDA!D5217="Europe",1,0)</f>
        <v>0</v>
      </c>
      <c r="N5216" s="6" t="n">
        <f aca="false">IF(1_Data_EDA!D5217="LATAM",1,0)</f>
        <v>0</v>
      </c>
      <c r="O5216" s="6" t="n">
        <f aca="false">IF(1_Data_EDA!D5217="Pacific Asia",1,0)</f>
        <v>1</v>
      </c>
      <c r="P5216" s="6" t="n">
        <f aca="false">IF(1_Data_EDA!D5217="USCA",1,0)</f>
        <v>0</v>
      </c>
      <c r="Q5216" s="6" t="n">
        <f aca="false">IF(C5216&gt;MEDIAN(C$5:C$8004),1,0)</f>
        <v>1</v>
      </c>
      <c r="R5216" s="6" t="n">
        <f aca="false">IF(D5216&gt;2,1,0)</f>
        <v>0</v>
      </c>
    </row>
    <row r="5217" customFormat="false" ht="15" hidden="false" customHeight="true" outlineLevel="0" collapsed="false">
      <c r="A5217" s="6" t="n">
        <f aca="false">1_Data_EDA!O5218</f>
        <v>0</v>
      </c>
      <c r="B5217" s="6" t="n">
        <f aca="false">1_Data_EDA!H5218</f>
        <v>4</v>
      </c>
      <c r="C5217" s="7" t="n">
        <f aca="false">1_Data_EDA!I5218</f>
        <v>59.99000168</v>
      </c>
      <c r="D5217" s="6" t="n">
        <f aca="false">1_Data_EDA!J5218</f>
        <v>3</v>
      </c>
      <c r="E5217" s="7" t="n">
        <f aca="false">1_Data_EDA!K5218</f>
        <v>179.9700012</v>
      </c>
      <c r="F5217" s="7" t="n">
        <f aca="false">1_Data_EDA!L5218</f>
        <v>12.60000038</v>
      </c>
      <c r="G5217" s="8" t="n">
        <f aca="false">1_Data_EDA!M5218</f>
        <v>0.07</v>
      </c>
      <c r="H5217" s="6" t="n">
        <f aca="false">IF(1_Data_EDA!B5218="First Class",1,0)</f>
        <v>0</v>
      </c>
      <c r="I5217" s="6" t="n">
        <f aca="false">IF(1_Data_EDA!B5218="Second Class",1,0)</f>
        <v>0</v>
      </c>
      <c r="J5217" s="6" t="n">
        <f aca="false">IF(1_Data_EDA!B5218="Same Day",1,0)</f>
        <v>0</v>
      </c>
      <c r="K5217" s="6" t="n">
        <f aca="false">IF(1_Data_EDA!C5218="Corporate",1,0)</f>
        <v>0</v>
      </c>
      <c r="L5217" s="6" t="n">
        <f aca="false">IF(1_Data_EDA!C5218="Home Office",1,0)</f>
        <v>0</v>
      </c>
      <c r="M5217" s="6" t="n">
        <f aca="false">IF(1_Data_EDA!D5218="Europe",1,0)</f>
        <v>1</v>
      </c>
      <c r="N5217" s="6" t="n">
        <f aca="false">IF(1_Data_EDA!D5218="LATAM",1,0)</f>
        <v>0</v>
      </c>
      <c r="O5217" s="6" t="n">
        <f aca="false">IF(1_Data_EDA!D5218="Pacific Asia",1,0)</f>
        <v>0</v>
      </c>
      <c r="P5217" s="6" t="n">
        <f aca="false">IF(1_Data_EDA!D5218="USCA",1,0)</f>
        <v>0</v>
      </c>
      <c r="Q5217" s="6" t="n">
        <f aca="false">IF(C5217&gt;MEDIAN(C$5:C$8004),1,0)</f>
        <v>0</v>
      </c>
      <c r="R5217" s="6" t="n">
        <f aca="false">IF(D5217&gt;2,1,0)</f>
        <v>1</v>
      </c>
    </row>
    <row r="5218" customFormat="false" ht="15" hidden="false" customHeight="true" outlineLevel="0" collapsed="false">
      <c r="A5218" s="6" t="n">
        <f aca="false">1_Data_EDA!O5219</f>
        <v>1</v>
      </c>
      <c r="B5218" s="6" t="n">
        <f aca="false">1_Data_EDA!H5219</f>
        <v>2</v>
      </c>
      <c r="C5218" s="7" t="n">
        <f aca="false">1_Data_EDA!I5219</f>
        <v>39.99000168</v>
      </c>
      <c r="D5218" s="6" t="n">
        <f aca="false">1_Data_EDA!J5219</f>
        <v>5</v>
      </c>
      <c r="E5218" s="7" t="n">
        <f aca="false">1_Data_EDA!K5219</f>
        <v>199.9499969</v>
      </c>
      <c r="F5218" s="7" t="n">
        <f aca="false">1_Data_EDA!L5219</f>
        <v>25.98999977</v>
      </c>
      <c r="G5218" s="8" t="n">
        <f aca="false">1_Data_EDA!M5219</f>
        <v>0.129999995</v>
      </c>
      <c r="H5218" s="6" t="n">
        <f aca="false">IF(1_Data_EDA!B5219="First Class",1,0)</f>
        <v>0</v>
      </c>
      <c r="I5218" s="6" t="n">
        <f aca="false">IF(1_Data_EDA!B5219="Second Class",1,0)</f>
        <v>1</v>
      </c>
      <c r="J5218" s="6" t="n">
        <f aca="false">IF(1_Data_EDA!B5219="Same Day",1,0)</f>
        <v>0</v>
      </c>
      <c r="K5218" s="6" t="n">
        <f aca="false">IF(1_Data_EDA!C5219="Corporate",1,0)</f>
        <v>0</v>
      </c>
      <c r="L5218" s="6" t="n">
        <f aca="false">IF(1_Data_EDA!C5219="Home Office",1,0)</f>
        <v>0</v>
      </c>
      <c r="M5218" s="6" t="n">
        <f aca="false">IF(1_Data_EDA!D5219="Europe",1,0)</f>
        <v>1</v>
      </c>
      <c r="N5218" s="6" t="n">
        <f aca="false">IF(1_Data_EDA!D5219="LATAM",1,0)</f>
        <v>0</v>
      </c>
      <c r="O5218" s="6" t="n">
        <f aca="false">IF(1_Data_EDA!D5219="Pacific Asia",1,0)</f>
        <v>0</v>
      </c>
      <c r="P5218" s="6" t="n">
        <f aca="false">IF(1_Data_EDA!D5219="USCA",1,0)</f>
        <v>0</v>
      </c>
      <c r="Q5218" s="6" t="n">
        <f aca="false">IF(C5218&gt;MEDIAN(C$5:C$8004),1,0)</f>
        <v>0</v>
      </c>
      <c r="R5218" s="6" t="n">
        <f aca="false">IF(D5218&gt;2,1,0)</f>
        <v>1</v>
      </c>
    </row>
    <row r="5219" customFormat="false" ht="15" hidden="false" customHeight="true" outlineLevel="0" collapsed="false">
      <c r="A5219" s="6" t="n">
        <f aca="false">1_Data_EDA!O5220</f>
        <v>0</v>
      </c>
      <c r="B5219" s="6" t="n">
        <f aca="false">1_Data_EDA!H5220</f>
        <v>4</v>
      </c>
      <c r="C5219" s="7" t="n">
        <f aca="false">1_Data_EDA!I5220</f>
        <v>49.97999954</v>
      </c>
      <c r="D5219" s="6" t="n">
        <f aca="false">1_Data_EDA!J5220</f>
        <v>1</v>
      </c>
      <c r="E5219" s="7" t="n">
        <f aca="false">1_Data_EDA!K5220</f>
        <v>49.97999954</v>
      </c>
      <c r="F5219" s="7" t="n">
        <f aca="false">1_Data_EDA!L5220</f>
        <v>3.5</v>
      </c>
      <c r="G5219" s="8" t="n">
        <f aca="false">1_Data_EDA!M5220</f>
        <v>0.07</v>
      </c>
      <c r="H5219" s="6" t="n">
        <f aca="false">IF(1_Data_EDA!B5220="First Class",1,0)</f>
        <v>0</v>
      </c>
      <c r="I5219" s="6" t="n">
        <f aca="false">IF(1_Data_EDA!B5220="Second Class",1,0)</f>
        <v>0</v>
      </c>
      <c r="J5219" s="6" t="n">
        <f aca="false">IF(1_Data_EDA!B5220="Same Day",1,0)</f>
        <v>0</v>
      </c>
      <c r="K5219" s="6" t="n">
        <f aca="false">IF(1_Data_EDA!C5220="Corporate",1,0)</f>
        <v>0</v>
      </c>
      <c r="L5219" s="6" t="n">
        <f aca="false">IF(1_Data_EDA!C5220="Home Office",1,0)</f>
        <v>0</v>
      </c>
      <c r="M5219" s="6" t="n">
        <f aca="false">IF(1_Data_EDA!D5220="Europe",1,0)</f>
        <v>0</v>
      </c>
      <c r="N5219" s="6" t="n">
        <f aca="false">IF(1_Data_EDA!D5220="LATAM",1,0)</f>
        <v>1</v>
      </c>
      <c r="O5219" s="6" t="n">
        <f aca="false">IF(1_Data_EDA!D5220="Pacific Asia",1,0)</f>
        <v>0</v>
      </c>
      <c r="P5219" s="6" t="n">
        <f aca="false">IF(1_Data_EDA!D5220="USCA",1,0)</f>
        <v>0</v>
      </c>
      <c r="Q5219" s="6" t="n">
        <f aca="false">IF(C5219&gt;MEDIAN(C$5:C$8004),1,0)</f>
        <v>0</v>
      </c>
      <c r="R5219" s="6" t="n">
        <f aca="false">IF(D5219&gt;2,1,0)</f>
        <v>0</v>
      </c>
    </row>
    <row r="5220" customFormat="false" ht="15" hidden="false" customHeight="true" outlineLevel="0" collapsed="false">
      <c r="A5220" s="6" t="n">
        <f aca="false">1_Data_EDA!O5221</f>
        <v>0</v>
      </c>
      <c r="B5220" s="6" t="n">
        <f aca="false">1_Data_EDA!H5221</f>
        <v>4</v>
      </c>
      <c r="C5220" s="7" t="n">
        <f aca="false">1_Data_EDA!I5221</f>
        <v>199.9900055</v>
      </c>
      <c r="D5220" s="6" t="n">
        <f aca="false">1_Data_EDA!J5221</f>
        <v>1</v>
      </c>
      <c r="E5220" s="7" t="n">
        <f aca="false">1_Data_EDA!K5221</f>
        <v>199.9900055</v>
      </c>
      <c r="F5220" s="7" t="n">
        <f aca="false">1_Data_EDA!L5221</f>
        <v>36</v>
      </c>
      <c r="G5220" s="8" t="n">
        <f aca="false">1_Data_EDA!M5221</f>
        <v>0.180000007</v>
      </c>
      <c r="H5220" s="6" t="n">
        <f aca="false">IF(1_Data_EDA!B5221="First Class",1,0)</f>
        <v>0</v>
      </c>
      <c r="I5220" s="6" t="n">
        <f aca="false">IF(1_Data_EDA!B5221="Second Class",1,0)</f>
        <v>0</v>
      </c>
      <c r="J5220" s="6" t="n">
        <f aca="false">IF(1_Data_EDA!B5221="Same Day",1,0)</f>
        <v>0</v>
      </c>
      <c r="K5220" s="6" t="n">
        <f aca="false">IF(1_Data_EDA!C5221="Corporate",1,0)</f>
        <v>0</v>
      </c>
      <c r="L5220" s="6" t="n">
        <f aca="false">IF(1_Data_EDA!C5221="Home Office",1,0)</f>
        <v>0</v>
      </c>
      <c r="M5220" s="6" t="n">
        <f aca="false">IF(1_Data_EDA!D5221="Europe",1,0)</f>
        <v>0</v>
      </c>
      <c r="N5220" s="6" t="n">
        <f aca="false">IF(1_Data_EDA!D5221="LATAM",1,0)</f>
        <v>0</v>
      </c>
      <c r="O5220" s="6" t="n">
        <f aca="false">IF(1_Data_EDA!D5221="Pacific Asia",1,0)</f>
        <v>0</v>
      </c>
      <c r="P5220" s="6" t="n">
        <f aca="false">IF(1_Data_EDA!D5221="USCA",1,0)</f>
        <v>1</v>
      </c>
      <c r="Q5220" s="6" t="n">
        <f aca="false">IF(C5220&gt;MEDIAN(C$5:C$8004),1,0)</f>
        <v>1</v>
      </c>
      <c r="R5220" s="6" t="n">
        <f aca="false">IF(D5220&gt;2,1,0)</f>
        <v>0</v>
      </c>
    </row>
    <row r="5221" customFormat="false" ht="15" hidden="false" customHeight="true" outlineLevel="0" collapsed="false">
      <c r="A5221" s="6" t="n">
        <f aca="false">1_Data_EDA!O5222</f>
        <v>0</v>
      </c>
      <c r="B5221" s="6" t="n">
        <f aca="false">1_Data_EDA!H5222</f>
        <v>0</v>
      </c>
      <c r="C5221" s="7" t="n">
        <f aca="false">1_Data_EDA!I5222</f>
        <v>59.99000168</v>
      </c>
      <c r="D5221" s="6" t="n">
        <f aca="false">1_Data_EDA!J5222</f>
        <v>3</v>
      </c>
      <c r="E5221" s="7" t="n">
        <f aca="false">1_Data_EDA!K5222</f>
        <v>179.9700012</v>
      </c>
      <c r="F5221" s="7" t="n">
        <f aca="false">1_Data_EDA!L5222</f>
        <v>27</v>
      </c>
      <c r="G5221" s="8" t="n">
        <f aca="false">1_Data_EDA!M5222</f>
        <v>0.150000006</v>
      </c>
      <c r="H5221" s="6" t="n">
        <f aca="false">IF(1_Data_EDA!B5222="First Class",1,0)</f>
        <v>0</v>
      </c>
      <c r="I5221" s="6" t="n">
        <f aca="false">IF(1_Data_EDA!B5222="Second Class",1,0)</f>
        <v>0</v>
      </c>
      <c r="J5221" s="6" t="n">
        <f aca="false">IF(1_Data_EDA!B5222="Same Day",1,0)</f>
        <v>1</v>
      </c>
      <c r="K5221" s="6" t="n">
        <f aca="false">IF(1_Data_EDA!C5222="Corporate",1,0)</f>
        <v>0</v>
      </c>
      <c r="L5221" s="6" t="n">
        <f aca="false">IF(1_Data_EDA!C5222="Home Office",1,0)</f>
        <v>1</v>
      </c>
      <c r="M5221" s="6" t="n">
        <f aca="false">IF(1_Data_EDA!D5222="Europe",1,0)</f>
        <v>1</v>
      </c>
      <c r="N5221" s="6" t="n">
        <f aca="false">IF(1_Data_EDA!D5222="LATAM",1,0)</f>
        <v>0</v>
      </c>
      <c r="O5221" s="6" t="n">
        <f aca="false">IF(1_Data_EDA!D5222="Pacific Asia",1,0)</f>
        <v>0</v>
      </c>
      <c r="P5221" s="6" t="n">
        <f aca="false">IF(1_Data_EDA!D5222="USCA",1,0)</f>
        <v>0</v>
      </c>
      <c r="Q5221" s="6" t="n">
        <f aca="false">IF(C5221&gt;MEDIAN(C$5:C$8004),1,0)</f>
        <v>0</v>
      </c>
      <c r="R5221" s="6" t="n">
        <f aca="false">IF(D5221&gt;2,1,0)</f>
        <v>1</v>
      </c>
    </row>
    <row r="5222" customFormat="false" ht="15" hidden="false" customHeight="true" outlineLevel="0" collapsed="false">
      <c r="A5222" s="6" t="n">
        <f aca="false">1_Data_EDA!O5223</f>
        <v>1</v>
      </c>
      <c r="B5222" s="6" t="n">
        <f aca="false">1_Data_EDA!H5223</f>
        <v>4</v>
      </c>
      <c r="C5222" s="7" t="n">
        <f aca="false">1_Data_EDA!I5223</f>
        <v>39.99000168</v>
      </c>
      <c r="D5222" s="6" t="n">
        <f aca="false">1_Data_EDA!J5223</f>
        <v>1</v>
      </c>
      <c r="E5222" s="7" t="n">
        <f aca="false">1_Data_EDA!K5223</f>
        <v>39.99000168</v>
      </c>
      <c r="F5222" s="7" t="n">
        <f aca="false">1_Data_EDA!L5223</f>
        <v>4.800000191</v>
      </c>
      <c r="G5222" s="8" t="n">
        <f aca="false">1_Data_EDA!M5223</f>
        <v>0.119999997</v>
      </c>
      <c r="H5222" s="6" t="n">
        <f aca="false">IF(1_Data_EDA!B5223="First Class",1,0)</f>
        <v>0</v>
      </c>
      <c r="I5222" s="6" t="n">
        <f aca="false">IF(1_Data_EDA!B5223="Second Class",1,0)</f>
        <v>0</v>
      </c>
      <c r="J5222" s="6" t="n">
        <f aca="false">IF(1_Data_EDA!B5223="Same Day",1,0)</f>
        <v>0</v>
      </c>
      <c r="K5222" s="6" t="n">
        <f aca="false">IF(1_Data_EDA!C5223="Corporate",1,0)</f>
        <v>1</v>
      </c>
      <c r="L5222" s="6" t="n">
        <f aca="false">IF(1_Data_EDA!C5223="Home Office",1,0)</f>
        <v>0</v>
      </c>
      <c r="M5222" s="6" t="n">
        <f aca="false">IF(1_Data_EDA!D5223="Europe",1,0)</f>
        <v>0</v>
      </c>
      <c r="N5222" s="6" t="n">
        <f aca="false">IF(1_Data_EDA!D5223="LATAM",1,0)</f>
        <v>0</v>
      </c>
      <c r="O5222" s="6" t="n">
        <f aca="false">IF(1_Data_EDA!D5223="Pacific Asia",1,0)</f>
        <v>1</v>
      </c>
      <c r="P5222" s="6" t="n">
        <f aca="false">IF(1_Data_EDA!D5223="USCA",1,0)</f>
        <v>0</v>
      </c>
      <c r="Q5222" s="6" t="n">
        <f aca="false">IF(C5222&gt;MEDIAN(C$5:C$8004),1,0)</f>
        <v>0</v>
      </c>
      <c r="R5222" s="6" t="n">
        <f aca="false">IF(D5222&gt;2,1,0)</f>
        <v>0</v>
      </c>
    </row>
    <row r="5223" customFormat="false" ht="15" hidden="false" customHeight="true" outlineLevel="0" collapsed="false">
      <c r="A5223" s="6" t="n">
        <f aca="false">1_Data_EDA!O5224</f>
        <v>0</v>
      </c>
      <c r="B5223" s="6" t="n">
        <f aca="false">1_Data_EDA!H5224</f>
        <v>4</v>
      </c>
      <c r="C5223" s="7" t="n">
        <f aca="false">1_Data_EDA!I5224</f>
        <v>39.99000168</v>
      </c>
      <c r="D5223" s="6" t="n">
        <f aca="false">1_Data_EDA!J5224</f>
        <v>2</v>
      </c>
      <c r="E5223" s="7" t="n">
        <f aca="false">1_Data_EDA!K5224</f>
        <v>79.98000336</v>
      </c>
      <c r="F5223" s="7" t="n">
        <f aca="false">1_Data_EDA!L5224</f>
        <v>2.400000095</v>
      </c>
      <c r="G5223" s="8" t="n">
        <f aca="false">1_Data_EDA!M5224</f>
        <v>0.029999999</v>
      </c>
      <c r="H5223" s="6" t="n">
        <f aca="false">IF(1_Data_EDA!B5224="First Class",1,0)</f>
        <v>0</v>
      </c>
      <c r="I5223" s="6" t="n">
        <f aca="false">IF(1_Data_EDA!B5224="Second Class",1,0)</f>
        <v>0</v>
      </c>
      <c r="J5223" s="6" t="n">
        <f aca="false">IF(1_Data_EDA!B5224="Same Day",1,0)</f>
        <v>0</v>
      </c>
      <c r="K5223" s="6" t="n">
        <f aca="false">IF(1_Data_EDA!C5224="Corporate",1,0)</f>
        <v>1</v>
      </c>
      <c r="L5223" s="6" t="n">
        <f aca="false">IF(1_Data_EDA!C5224="Home Office",1,0)</f>
        <v>0</v>
      </c>
      <c r="M5223" s="6" t="n">
        <f aca="false">IF(1_Data_EDA!D5224="Europe",1,0)</f>
        <v>0</v>
      </c>
      <c r="N5223" s="6" t="n">
        <f aca="false">IF(1_Data_EDA!D5224="LATAM",1,0)</f>
        <v>0</v>
      </c>
      <c r="O5223" s="6" t="n">
        <f aca="false">IF(1_Data_EDA!D5224="Pacific Asia",1,0)</f>
        <v>0</v>
      </c>
      <c r="P5223" s="6" t="n">
        <f aca="false">IF(1_Data_EDA!D5224="USCA",1,0)</f>
        <v>0</v>
      </c>
      <c r="Q5223" s="6" t="n">
        <f aca="false">IF(C5223&gt;MEDIAN(C$5:C$8004),1,0)</f>
        <v>0</v>
      </c>
      <c r="R5223" s="6" t="n">
        <f aca="false">IF(D5223&gt;2,1,0)</f>
        <v>0</v>
      </c>
    </row>
    <row r="5224" customFormat="false" ht="15" hidden="false" customHeight="true" outlineLevel="0" collapsed="false">
      <c r="A5224" s="6" t="n">
        <f aca="false">1_Data_EDA!O5225</f>
        <v>1</v>
      </c>
      <c r="B5224" s="6" t="n">
        <f aca="false">1_Data_EDA!H5225</f>
        <v>4</v>
      </c>
      <c r="C5224" s="7" t="n">
        <f aca="false">1_Data_EDA!I5225</f>
        <v>299.980011</v>
      </c>
      <c r="D5224" s="6" t="n">
        <f aca="false">1_Data_EDA!J5225</f>
        <v>1</v>
      </c>
      <c r="E5224" s="7" t="n">
        <f aca="false">1_Data_EDA!K5225</f>
        <v>299.980011</v>
      </c>
      <c r="F5224" s="7" t="n">
        <f aca="false">1_Data_EDA!L5225</f>
        <v>15</v>
      </c>
      <c r="G5224" s="8" t="n">
        <f aca="false">1_Data_EDA!M5225</f>
        <v>0.050000001</v>
      </c>
      <c r="H5224" s="6" t="n">
        <f aca="false">IF(1_Data_EDA!B5225="First Class",1,0)</f>
        <v>0</v>
      </c>
      <c r="I5224" s="6" t="n">
        <f aca="false">IF(1_Data_EDA!B5225="Second Class",1,0)</f>
        <v>0</v>
      </c>
      <c r="J5224" s="6" t="n">
        <f aca="false">IF(1_Data_EDA!B5225="Same Day",1,0)</f>
        <v>0</v>
      </c>
      <c r="K5224" s="6" t="n">
        <f aca="false">IF(1_Data_EDA!C5225="Corporate",1,0)</f>
        <v>0</v>
      </c>
      <c r="L5224" s="6" t="n">
        <f aca="false">IF(1_Data_EDA!C5225="Home Office",1,0)</f>
        <v>0</v>
      </c>
      <c r="M5224" s="6" t="n">
        <f aca="false">IF(1_Data_EDA!D5225="Europe",1,0)</f>
        <v>0</v>
      </c>
      <c r="N5224" s="6" t="n">
        <f aca="false">IF(1_Data_EDA!D5225="LATAM",1,0)</f>
        <v>1</v>
      </c>
      <c r="O5224" s="6" t="n">
        <f aca="false">IF(1_Data_EDA!D5225="Pacific Asia",1,0)</f>
        <v>0</v>
      </c>
      <c r="P5224" s="6" t="n">
        <f aca="false">IF(1_Data_EDA!D5225="USCA",1,0)</f>
        <v>0</v>
      </c>
      <c r="Q5224" s="6" t="n">
        <f aca="false">IF(C5224&gt;MEDIAN(C$5:C$8004),1,0)</f>
        <v>1</v>
      </c>
      <c r="R5224" s="6" t="n">
        <f aca="false">IF(D5224&gt;2,1,0)</f>
        <v>0</v>
      </c>
    </row>
    <row r="5225" customFormat="false" ht="15" hidden="false" customHeight="true" outlineLevel="0" collapsed="false">
      <c r="A5225" s="6" t="n">
        <f aca="false">1_Data_EDA!O5226</f>
        <v>1</v>
      </c>
      <c r="B5225" s="6" t="n">
        <f aca="false">1_Data_EDA!H5226</f>
        <v>4</v>
      </c>
      <c r="C5225" s="7" t="n">
        <f aca="false">1_Data_EDA!I5226</f>
        <v>50</v>
      </c>
      <c r="D5225" s="6" t="n">
        <f aca="false">1_Data_EDA!J5226</f>
        <v>4</v>
      </c>
      <c r="E5225" s="7" t="n">
        <f aca="false">1_Data_EDA!K5226</f>
        <v>200</v>
      </c>
      <c r="F5225" s="7" t="n">
        <f aca="false">1_Data_EDA!L5226</f>
        <v>0</v>
      </c>
      <c r="G5225" s="8" t="n">
        <f aca="false">1_Data_EDA!M5226</f>
        <v>0</v>
      </c>
      <c r="H5225" s="6" t="n">
        <f aca="false">IF(1_Data_EDA!B5226="First Class",1,0)</f>
        <v>0</v>
      </c>
      <c r="I5225" s="6" t="n">
        <f aca="false">IF(1_Data_EDA!B5226="Second Class",1,0)</f>
        <v>0</v>
      </c>
      <c r="J5225" s="6" t="n">
        <f aca="false">IF(1_Data_EDA!B5226="Same Day",1,0)</f>
        <v>0</v>
      </c>
      <c r="K5225" s="6" t="n">
        <f aca="false">IF(1_Data_EDA!C5226="Corporate",1,0)</f>
        <v>1</v>
      </c>
      <c r="L5225" s="6" t="n">
        <f aca="false">IF(1_Data_EDA!C5226="Home Office",1,0)</f>
        <v>0</v>
      </c>
      <c r="M5225" s="6" t="n">
        <f aca="false">IF(1_Data_EDA!D5226="Europe",1,0)</f>
        <v>0</v>
      </c>
      <c r="N5225" s="6" t="n">
        <f aca="false">IF(1_Data_EDA!D5226="LATAM",1,0)</f>
        <v>0</v>
      </c>
      <c r="O5225" s="6" t="n">
        <f aca="false">IF(1_Data_EDA!D5226="Pacific Asia",1,0)</f>
        <v>1</v>
      </c>
      <c r="P5225" s="6" t="n">
        <f aca="false">IF(1_Data_EDA!D5226="USCA",1,0)</f>
        <v>0</v>
      </c>
      <c r="Q5225" s="6" t="n">
        <f aca="false">IF(C5225&gt;MEDIAN(C$5:C$8004),1,0)</f>
        <v>0</v>
      </c>
      <c r="R5225" s="6" t="n">
        <f aca="false">IF(D5225&gt;2,1,0)</f>
        <v>1</v>
      </c>
    </row>
    <row r="5226" customFormat="false" ht="15" hidden="false" customHeight="true" outlineLevel="0" collapsed="false">
      <c r="A5226" s="6" t="n">
        <f aca="false">1_Data_EDA!O5227</f>
        <v>1</v>
      </c>
      <c r="B5226" s="6" t="n">
        <f aca="false">1_Data_EDA!H5227</f>
        <v>4</v>
      </c>
      <c r="C5226" s="7" t="n">
        <f aca="false">1_Data_EDA!I5227</f>
        <v>50</v>
      </c>
      <c r="D5226" s="6" t="n">
        <f aca="false">1_Data_EDA!J5227</f>
        <v>3</v>
      </c>
      <c r="E5226" s="7" t="n">
        <f aca="false">1_Data_EDA!K5227</f>
        <v>150</v>
      </c>
      <c r="F5226" s="7" t="n">
        <f aca="false">1_Data_EDA!L5227</f>
        <v>4.5</v>
      </c>
      <c r="G5226" s="8" t="n">
        <f aca="false">1_Data_EDA!M5227</f>
        <v>0.029999999</v>
      </c>
      <c r="H5226" s="6" t="n">
        <f aca="false">IF(1_Data_EDA!B5227="First Class",1,0)</f>
        <v>0</v>
      </c>
      <c r="I5226" s="6" t="n">
        <f aca="false">IF(1_Data_EDA!B5227="Second Class",1,0)</f>
        <v>0</v>
      </c>
      <c r="J5226" s="6" t="n">
        <f aca="false">IF(1_Data_EDA!B5227="Same Day",1,0)</f>
        <v>0</v>
      </c>
      <c r="K5226" s="6" t="n">
        <f aca="false">IF(1_Data_EDA!C5227="Corporate",1,0)</f>
        <v>0</v>
      </c>
      <c r="L5226" s="6" t="n">
        <f aca="false">IF(1_Data_EDA!C5227="Home Office",1,0)</f>
        <v>0</v>
      </c>
      <c r="M5226" s="6" t="n">
        <f aca="false">IF(1_Data_EDA!D5227="Europe",1,0)</f>
        <v>1</v>
      </c>
      <c r="N5226" s="6" t="n">
        <f aca="false">IF(1_Data_EDA!D5227="LATAM",1,0)</f>
        <v>0</v>
      </c>
      <c r="O5226" s="6" t="n">
        <f aca="false">IF(1_Data_EDA!D5227="Pacific Asia",1,0)</f>
        <v>0</v>
      </c>
      <c r="P5226" s="6" t="n">
        <f aca="false">IF(1_Data_EDA!D5227="USCA",1,0)</f>
        <v>0</v>
      </c>
      <c r="Q5226" s="6" t="n">
        <f aca="false">IF(C5226&gt;MEDIAN(C$5:C$8004),1,0)</f>
        <v>0</v>
      </c>
      <c r="R5226" s="6" t="n">
        <f aca="false">IF(D5226&gt;2,1,0)</f>
        <v>1</v>
      </c>
    </row>
    <row r="5227" customFormat="false" ht="15" hidden="false" customHeight="true" outlineLevel="0" collapsed="false">
      <c r="A5227" s="6" t="n">
        <f aca="false">1_Data_EDA!O5228</f>
        <v>1</v>
      </c>
      <c r="B5227" s="6" t="n">
        <f aca="false">1_Data_EDA!H5228</f>
        <v>2</v>
      </c>
      <c r="C5227" s="7" t="n">
        <f aca="false">1_Data_EDA!I5228</f>
        <v>59.99000168</v>
      </c>
      <c r="D5227" s="6" t="n">
        <f aca="false">1_Data_EDA!J5228</f>
        <v>5</v>
      </c>
      <c r="E5227" s="7" t="n">
        <f aca="false">1_Data_EDA!K5228</f>
        <v>299.9500122</v>
      </c>
      <c r="F5227" s="7" t="n">
        <f aca="false">1_Data_EDA!L5228</f>
        <v>44.99000168</v>
      </c>
      <c r="G5227" s="8" t="n">
        <f aca="false">1_Data_EDA!M5228</f>
        <v>0.150000006</v>
      </c>
      <c r="H5227" s="6" t="n">
        <f aca="false">IF(1_Data_EDA!B5228="First Class",1,0)</f>
        <v>0</v>
      </c>
      <c r="I5227" s="6" t="n">
        <f aca="false">IF(1_Data_EDA!B5228="Second Class",1,0)</f>
        <v>1</v>
      </c>
      <c r="J5227" s="6" t="n">
        <f aca="false">IF(1_Data_EDA!B5228="Same Day",1,0)</f>
        <v>0</v>
      </c>
      <c r="K5227" s="6" t="n">
        <f aca="false">IF(1_Data_EDA!C5228="Corporate",1,0)</f>
        <v>0</v>
      </c>
      <c r="L5227" s="6" t="n">
        <f aca="false">IF(1_Data_EDA!C5228="Home Office",1,0)</f>
        <v>1</v>
      </c>
      <c r="M5227" s="6" t="n">
        <f aca="false">IF(1_Data_EDA!D5228="Europe",1,0)</f>
        <v>0</v>
      </c>
      <c r="N5227" s="6" t="n">
        <f aca="false">IF(1_Data_EDA!D5228="LATAM",1,0)</f>
        <v>1</v>
      </c>
      <c r="O5227" s="6" t="n">
        <f aca="false">IF(1_Data_EDA!D5228="Pacific Asia",1,0)</f>
        <v>0</v>
      </c>
      <c r="P5227" s="6" t="n">
        <f aca="false">IF(1_Data_EDA!D5228="USCA",1,0)</f>
        <v>0</v>
      </c>
      <c r="Q5227" s="6" t="n">
        <f aca="false">IF(C5227&gt;MEDIAN(C$5:C$8004),1,0)</f>
        <v>0</v>
      </c>
      <c r="R5227" s="6" t="n">
        <f aca="false">IF(D5227&gt;2,1,0)</f>
        <v>1</v>
      </c>
    </row>
    <row r="5228" customFormat="false" ht="15" hidden="false" customHeight="true" outlineLevel="0" collapsed="false">
      <c r="A5228" s="6" t="n">
        <f aca="false">1_Data_EDA!O5229</f>
        <v>1</v>
      </c>
      <c r="B5228" s="6" t="n">
        <f aca="false">1_Data_EDA!H5229</f>
        <v>4</v>
      </c>
      <c r="C5228" s="7" t="n">
        <f aca="false">1_Data_EDA!I5229</f>
        <v>59.99000168</v>
      </c>
      <c r="D5228" s="6" t="n">
        <f aca="false">1_Data_EDA!J5229</f>
        <v>2</v>
      </c>
      <c r="E5228" s="7" t="n">
        <f aca="false">1_Data_EDA!K5229</f>
        <v>119.9800034</v>
      </c>
      <c r="F5228" s="7" t="n">
        <f aca="false">1_Data_EDA!L5229</f>
        <v>2.400000095</v>
      </c>
      <c r="G5228" s="8" t="n">
        <f aca="false">1_Data_EDA!M5229</f>
        <v>0.02</v>
      </c>
      <c r="H5228" s="6" t="n">
        <f aca="false">IF(1_Data_EDA!B5229="First Class",1,0)</f>
        <v>0</v>
      </c>
      <c r="I5228" s="6" t="n">
        <f aca="false">IF(1_Data_EDA!B5229="Second Class",1,0)</f>
        <v>0</v>
      </c>
      <c r="J5228" s="6" t="n">
        <f aca="false">IF(1_Data_EDA!B5229="Same Day",1,0)</f>
        <v>0</v>
      </c>
      <c r="K5228" s="6" t="n">
        <f aca="false">IF(1_Data_EDA!C5229="Corporate",1,0)</f>
        <v>0</v>
      </c>
      <c r="L5228" s="6" t="n">
        <f aca="false">IF(1_Data_EDA!C5229="Home Office",1,0)</f>
        <v>0</v>
      </c>
      <c r="M5228" s="6" t="n">
        <f aca="false">IF(1_Data_EDA!D5229="Europe",1,0)</f>
        <v>0</v>
      </c>
      <c r="N5228" s="6" t="n">
        <f aca="false">IF(1_Data_EDA!D5229="LATAM",1,0)</f>
        <v>0</v>
      </c>
      <c r="O5228" s="6" t="n">
        <f aca="false">IF(1_Data_EDA!D5229="Pacific Asia",1,0)</f>
        <v>0</v>
      </c>
      <c r="P5228" s="6" t="n">
        <f aca="false">IF(1_Data_EDA!D5229="USCA",1,0)</f>
        <v>1</v>
      </c>
      <c r="Q5228" s="6" t="n">
        <f aca="false">IF(C5228&gt;MEDIAN(C$5:C$8004),1,0)</f>
        <v>0</v>
      </c>
      <c r="R5228" s="6" t="n">
        <f aca="false">IF(D5228&gt;2,1,0)</f>
        <v>0</v>
      </c>
    </row>
    <row r="5229" customFormat="false" ht="15" hidden="false" customHeight="true" outlineLevel="0" collapsed="false">
      <c r="A5229" s="6" t="n">
        <f aca="false">1_Data_EDA!O5230</f>
        <v>0</v>
      </c>
      <c r="B5229" s="6" t="n">
        <f aca="false">1_Data_EDA!H5230</f>
        <v>4</v>
      </c>
      <c r="C5229" s="7" t="n">
        <f aca="false">1_Data_EDA!I5230</f>
        <v>99.98999786</v>
      </c>
      <c r="D5229" s="6" t="n">
        <f aca="false">1_Data_EDA!J5230</f>
        <v>4</v>
      </c>
      <c r="E5229" s="7" t="n">
        <f aca="false">1_Data_EDA!K5230</f>
        <v>399.9599915</v>
      </c>
      <c r="F5229" s="7" t="n">
        <f aca="false">1_Data_EDA!L5230</f>
        <v>67.98999786</v>
      </c>
      <c r="G5229" s="8" t="n">
        <f aca="false">1_Data_EDA!M5230</f>
        <v>0.170000002</v>
      </c>
      <c r="H5229" s="6" t="n">
        <f aca="false">IF(1_Data_EDA!B5230="First Class",1,0)</f>
        <v>0</v>
      </c>
      <c r="I5229" s="6" t="n">
        <f aca="false">IF(1_Data_EDA!B5230="Second Class",1,0)</f>
        <v>0</v>
      </c>
      <c r="J5229" s="6" t="n">
        <f aca="false">IF(1_Data_EDA!B5230="Same Day",1,0)</f>
        <v>0</v>
      </c>
      <c r="K5229" s="6" t="n">
        <f aca="false">IF(1_Data_EDA!C5230="Corporate",1,0)</f>
        <v>1</v>
      </c>
      <c r="L5229" s="6" t="n">
        <f aca="false">IF(1_Data_EDA!C5230="Home Office",1,0)</f>
        <v>0</v>
      </c>
      <c r="M5229" s="6" t="n">
        <f aca="false">IF(1_Data_EDA!D5230="Europe",1,0)</f>
        <v>1</v>
      </c>
      <c r="N5229" s="6" t="n">
        <f aca="false">IF(1_Data_EDA!D5230="LATAM",1,0)</f>
        <v>0</v>
      </c>
      <c r="O5229" s="6" t="n">
        <f aca="false">IF(1_Data_EDA!D5230="Pacific Asia",1,0)</f>
        <v>0</v>
      </c>
      <c r="P5229" s="6" t="n">
        <f aca="false">IF(1_Data_EDA!D5230="USCA",1,0)</f>
        <v>0</v>
      </c>
      <c r="Q5229" s="6" t="n">
        <f aca="false">IF(C5229&gt;MEDIAN(C$5:C$8004),1,0)</f>
        <v>1</v>
      </c>
      <c r="R5229" s="6" t="n">
        <f aca="false">IF(D5229&gt;2,1,0)</f>
        <v>1</v>
      </c>
    </row>
    <row r="5230" customFormat="false" ht="15" hidden="false" customHeight="true" outlineLevel="0" collapsed="false">
      <c r="A5230" s="6" t="n">
        <f aca="false">1_Data_EDA!O5231</f>
        <v>0</v>
      </c>
      <c r="B5230" s="6" t="n">
        <f aca="false">1_Data_EDA!H5231</f>
        <v>4</v>
      </c>
      <c r="C5230" s="7" t="n">
        <f aca="false">1_Data_EDA!I5231</f>
        <v>532.5800171</v>
      </c>
      <c r="D5230" s="6" t="n">
        <f aca="false">1_Data_EDA!J5231</f>
        <v>1</v>
      </c>
      <c r="E5230" s="7" t="n">
        <f aca="false">1_Data_EDA!K5231</f>
        <v>532.5800171</v>
      </c>
      <c r="F5230" s="7" t="n">
        <f aca="false">1_Data_EDA!L5231</f>
        <v>15.97999954</v>
      </c>
      <c r="G5230" s="8" t="n">
        <f aca="false">1_Data_EDA!M5231</f>
        <v>0.029999999</v>
      </c>
      <c r="H5230" s="6" t="n">
        <f aca="false">IF(1_Data_EDA!B5231="First Class",1,0)</f>
        <v>0</v>
      </c>
      <c r="I5230" s="6" t="n">
        <f aca="false">IF(1_Data_EDA!B5231="Second Class",1,0)</f>
        <v>0</v>
      </c>
      <c r="J5230" s="6" t="n">
        <f aca="false">IF(1_Data_EDA!B5231="Same Day",1,0)</f>
        <v>0</v>
      </c>
      <c r="K5230" s="6" t="n">
        <f aca="false">IF(1_Data_EDA!C5231="Corporate",1,0)</f>
        <v>1</v>
      </c>
      <c r="L5230" s="6" t="n">
        <f aca="false">IF(1_Data_EDA!C5231="Home Office",1,0)</f>
        <v>0</v>
      </c>
      <c r="M5230" s="6" t="n">
        <f aca="false">IF(1_Data_EDA!D5231="Europe",1,0)</f>
        <v>0</v>
      </c>
      <c r="N5230" s="6" t="n">
        <f aca="false">IF(1_Data_EDA!D5231="LATAM",1,0)</f>
        <v>0</v>
      </c>
      <c r="O5230" s="6" t="n">
        <f aca="false">IF(1_Data_EDA!D5231="Pacific Asia",1,0)</f>
        <v>1</v>
      </c>
      <c r="P5230" s="6" t="n">
        <f aca="false">IF(1_Data_EDA!D5231="USCA",1,0)</f>
        <v>0</v>
      </c>
      <c r="Q5230" s="6" t="n">
        <f aca="false">IF(C5230&gt;MEDIAN(C$5:C$8004),1,0)</f>
        <v>1</v>
      </c>
      <c r="R5230" s="6" t="n">
        <f aca="false">IF(D5230&gt;2,1,0)</f>
        <v>0</v>
      </c>
    </row>
    <row r="5231" customFormat="false" ht="15" hidden="false" customHeight="true" outlineLevel="0" collapsed="false">
      <c r="A5231" s="6" t="n">
        <f aca="false">1_Data_EDA!O5232</f>
        <v>1</v>
      </c>
      <c r="B5231" s="6" t="n">
        <f aca="false">1_Data_EDA!H5232</f>
        <v>2</v>
      </c>
      <c r="C5231" s="7" t="n">
        <f aca="false">1_Data_EDA!I5232</f>
        <v>49.97999954</v>
      </c>
      <c r="D5231" s="6" t="n">
        <f aca="false">1_Data_EDA!J5232</f>
        <v>5</v>
      </c>
      <c r="E5231" s="7" t="n">
        <f aca="false">1_Data_EDA!K5232</f>
        <v>249.8999939</v>
      </c>
      <c r="F5231" s="7" t="n">
        <f aca="false">1_Data_EDA!L5232</f>
        <v>62.47999954</v>
      </c>
      <c r="G5231" s="8" t="n">
        <f aca="false">1_Data_EDA!M5232</f>
        <v>0.25</v>
      </c>
      <c r="H5231" s="6" t="n">
        <f aca="false">IF(1_Data_EDA!B5232="First Class",1,0)</f>
        <v>0</v>
      </c>
      <c r="I5231" s="6" t="n">
        <f aca="false">IF(1_Data_EDA!B5232="Second Class",1,0)</f>
        <v>1</v>
      </c>
      <c r="J5231" s="6" t="n">
        <f aca="false">IF(1_Data_EDA!B5232="Same Day",1,0)</f>
        <v>0</v>
      </c>
      <c r="K5231" s="6" t="n">
        <f aca="false">IF(1_Data_EDA!C5232="Corporate",1,0)</f>
        <v>0</v>
      </c>
      <c r="L5231" s="6" t="n">
        <f aca="false">IF(1_Data_EDA!C5232="Home Office",1,0)</f>
        <v>1</v>
      </c>
      <c r="M5231" s="6" t="n">
        <f aca="false">IF(1_Data_EDA!D5232="Europe",1,0)</f>
        <v>1</v>
      </c>
      <c r="N5231" s="6" t="n">
        <f aca="false">IF(1_Data_EDA!D5232="LATAM",1,0)</f>
        <v>0</v>
      </c>
      <c r="O5231" s="6" t="n">
        <f aca="false">IF(1_Data_EDA!D5232="Pacific Asia",1,0)</f>
        <v>0</v>
      </c>
      <c r="P5231" s="6" t="n">
        <f aca="false">IF(1_Data_EDA!D5232="USCA",1,0)</f>
        <v>0</v>
      </c>
      <c r="Q5231" s="6" t="n">
        <f aca="false">IF(C5231&gt;MEDIAN(C$5:C$8004),1,0)</f>
        <v>0</v>
      </c>
      <c r="R5231" s="6" t="n">
        <f aca="false">IF(D5231&gt;2,1,0)</f>
        <v>1</v>
      </c>
    </row>
    <row r="5232" customFormat="false" ht="15" hidden="false" customHeight="true" outlineLevel="0" collapsed="false">
      <c r="A5232" s="6" t="n">
        <f aca="false">1_Data_EDA!O5233</f>
        <v>0</v>
      </c>
      <c r="B5232" s="6" t="n">
        <f aca="false">1_Data_EDA!H5233</f>
        <v>4</v>
      </c>
      <c r="C5232" s="7" t="n">
        <f aca="false">1_Data_EDA!I5233</f>
        <v>199.9900055</v>
      </c>
      <c r="D5232" s="6" t="n">
        <f aca="false">1_Data_EDA!J5233</f>
        <v>1</v>
      </c>
      <c r="E5232" s="7" t="n">
        <f aca="false">1_Data_EDA!K5233</f>
        <v>199.9900055</v>
      </c>
      <c r="F5232" s="7" t="n">
        <f aca="false">1_Data_EDA!L5233</f>
        <v>30</v>
      </c>
      <c r="G5232" s="8" t="n">
        <f aca="false">1_Data_EDA!M5233</f>
        <v>0.150000006</v>
      </c>
      <c r="H5232" s="6" t="n">
        <f aca="false">IF(1_Data_EDA!B5233="First Class",1,0)</f>
        <v>0</v>
      </c>
      <c r="I5232" s="6" t="n">
        <f aca="false">IF(1_Data_EDA!B5233="Second Class",1,0)</f>
        <v>0</v>
      </c>
      <c r="J5232" s="6" t="n">
        <f aca="false">IF(1_Data_EDA!B5233="Same Day",1,0)</f>
        <v>0</v>
      </c>
      <c r="K5232" s="6" t="n">
        <f aca="false">IF(1_Data_EDA!C5233="Corporate",1,0)</f>
        <v>1</v>
      </c>
      <c r="L5232" s="6" t="n">
        <f aca="false">IF(1_Data_EDA!C5233="Home Office",1,0)</f>
        <v>0</v>
      </c>
      <c r="M5232" s="6" t="n">
        <f aca="false">IF(1_Data_EDA!D5233="Europe",1,0)</f>
        <v>0</v>
      </c>
      <c r="N5232" s="6" t="n">
        <f aca="false">IF(1_Data_EDA!D5233="LATAM",1,0)</f>
        <v>1</v>
      </c>
      <c r="O5232" s="6" t="n">
        <f aca="false">IF(1_Data_EDA!D5233="Pacific Asia",1,0)</f>
        <v>0</v>
      </c>
      <c r="P5232" s="6" t="n">
        <f aca="false">IF(1_Data_EDA!D5233="USCA",1,0)</f>
        <v>0</v>
      </c>
      <c r="Q5232" s="6" t="n">
        <f aca="false">IF(C5232&gt;MEDIAN(C$5:C$8004),1,0)</f>
        <v>1</v>
      </c>
      <c r="R5232" s="6" t="n">
        <f aca="false">IF(D5232&gt;2,1,0)</f>
        <v>0</v>
      </c>
    </row>
    <row r="5233" customFormat="false" ht="15" hidden="false" customHeight="true" outlineLevel="0" collapsed="false">
      <c r="A5233" s="6" t="n">
        <f aca="false">1_Data_EDA!O5234</f>
        <v>0</v>
      </c>
      <c r="B5233" s="6" t="n">
        <f aca="false">1_Data_EDA!H5234</f>
        <v>4</v>
      </c>
      <c r="C5233" s="7" t="n">
        <f aca="false">1_Data_EDA!I5234</f>
        <v>164.3800049</v>
      </c>
      <c r="D5233" s="6" t="n">
        <f aca="false">1_Data_EDA!J5234</f>
        <v>1</v>
      </c>
      <c r="E5233" s="7" t="n">
        <f aca="false">1_Data_EDA!K5234</f>
        <v>164.3800049</v>
      </c>
      <c r="F5233" s="7" t="n">
        <f aca="false">1_Data_EDA!L5234</f>
        <v>8.220000267</v>
      </c>
      <c r="G5233" s="8" t="n">
        <f aca="false">1_Data_EDA!M5234</f>
        <v>0.050000001</v>
      </c>
      <c r="H5233" s="6" t="n">
        <f aca="false">IF(1_Data_EDA!B5234="First Class",1,0)</f>
        <v>0</v>
      </c>
      <c r="I5233" s="6" t="n">
        <f aca="false">IF(1_Data_EDA!B5234="Second Class",1,0)</f>
        <v>0</v>
      </c>
      <c r="J5233" s="6" t="n">
        <f aca="false">IF(1_Data_EDA!B5234="Same Day",1,0)</f>
        <v>0</v>
      </c>
      <c r="K5233" s="6" t="n">
        <f aca="false">IF(1_Data_EDA!C5234="Corporate",1,0)</f>
        <v>0</v>
      </c>
      <c r="L5233" s="6" t="n">
        <f aca="false">IF(1_Data_EDA!C5234="Home Office",1,0)</f>
        <v>0</v>
      </c>
      <c r="M5233" s="6" t="n">
        <f aca="false">IF(1_Data_EDA!D5234="Europe",1,0)</f>
        <v>0</v>
      </c>
      <c r="N5233" s="6" t="n">
        <f aca="false">IF(1_Data_EDA!D5234="LATAM",1,0)</f>
        <v>0</v>
      </c>
      <c r="O5233" s="6" t="n">
        <f aca="false">IF(1_Data_EDA!D5234="Pacific Asia",1,0)</f>
        <v>1</v>
      </c>
      <c r="P5233" s="6" t="n">
        <f aca="false">IF(1_Data_EDA!D5234="USCA",1,0)</f>
        <v>0</v>
      </c>
      <c r="Q5233" s="6" t="n">
        <f aca="false">IF(C5233&gt;MEDIAN(C$5:C$8004),1,0)</f>
        <v>1</v>
      </c>
      <c r="R5233" s="6" t="n">
        <f aca="false">IF(D5233&gt;2,1,0)</f>
        <v>0</v>
      </c>
    </row>
    <row r="5234" customFormat="false" ht="15" hidden="false" customHeight="true" outlineLevel="0" collapsed="false">
      <c r="A5234" s="6" t="n">
        <f aca="false">1_Data_EDA!O5235</f>
        <v>1</v>
      </c>
      <c r="B5234" s="6" t="n">
        <f aca="false">1_Data_EDA!H5235</f>
        <v>4</v>
      </c>
      <c r="C5234" s="7" t="n">
        <f aca="false">1_Data_EDA!I5235</f>
        <v>50</v>
      </c>
      <c r="D5234" s="6" t="n">
        <f aca="false">1_Data_EDA!J5235</f>
        <v>3</v>
      </c>
      <c r="E5234" s="7" t="n">
        <f aca="false">1_Data_EDA!K5235</f>
        <v>150</v>
      </c>
      <c r="F5234" s="7" t="n">
        <f aca="false">1_Data_EDA!L5235</f>
        <v>37.5</v>
      </c>
      <c r="G5234" s="8" t="n">
        <f aca="false">1_Data_EDA!M5235</f>
        <v>0.25</v>
      </c>
      <c r="H5234" s="6" t="n">
        <f aca="false">IF(1_Data_EDA!B5235="First Class",1,0)</f>
        <v>0</v>
      </c>
      <c r="I5234" s="6" t="n">
        <f aca="false">IF(1_Data_EDA!B5235="Second Class",1,0)</f>
        <v>0</v>
      </c>
      <c r="J5234" s="6" t="n">
        <f aca="false">IF(1_Data_EDA!B5235="Same Day",1,0)</f>
        <v>0</v>
      </c>
      <c r="K5234" s="6" t="n">
        <f aca="false">IF(1_Data_EDA!C5235="Corporate",1,0)</f>
        <v>0</v>
      </c>
      <c r="L5234" s="6" t="n">
        <f aca="false">IF(1_Data_EDA!C5235="Home Office",1,0)</f>
        <v>0</v>
      </c>
      <c r="M5234" s="6" t="n">
        <f aca="false">IF(1_Data_EDA!D5235="Europe",1,0)</f>
        <v>0</v>
      </c>
      <c r="N5234" s="6" t="n">
        <f aca="false">IF(1_Data_EDA!D5235="LATAM",1,0)</f>
        <v>1</v>
      </c>
      <c r="O5234" s="6" t="n">
        <f aca="false">IF(1_Data_EDA!D5235="Pacific Asia",1,0)</f>
        <v>0</v>
      </c>
      <c r="P5234" s="6" t="n">
        <f aca="false">IF(1_Data_EDA!D5235="USCA",1,0)</f>
        <v>0</v>
      </c>
      <c r="Q5234" s="6" t="n">
        <f aca="false">IF(C5234&gt;MEDIAN(C$5:C$8004),1,0)</f>
        <v>0</v>
      </c>
      <c r="R5234" s="6" t="n">
        <f aca="false">IF(D5234&gt;2,1,0)</f>
        <v>1</v>
      </c>
    </row>
    <row r="5235" customFormat="false" ht="15" hidden="false" customHeight="true" outlineLevel="0" collapsed="false">
      <c r="A5235" s="6" t="n">
        <f aca="false">1_Data_EDA!O5236</f>
        <v>0</v>
      </c>
      <c r="B5235" s="6" t="n">
        <f aca="false">1_Data_EDA!H5236</f>
        <v>4</v>
      </c>
      <c r="C5235" s="7" t="n">
        <f aca="false">1_Data_EDA!I5236</f>
        <v>49.97999954</v>
      </c>
      <c r="D5235" s="6" t="n">
        <f aca="false">1_Data_EDA!J5236</f>
        <v>2</v>
      </c>
      <c r="E5235" s="7" t="n">
        <f aca="false">1_Data_EDA!K5236</f>
        <v>99.95999908</v>
      </c>
      <c r="F5235" s="7" t="n">
        <f aca="false">1_Data_EDA!L5236</f>
        <v>14.98999977</v>
      </c>
      <c r="G5235" s="8" t="n">
        <f aca="false">1_Data_EDA!M5236</f>
        <v>0.150000006</v>
      </c>
      <c r="H5235" s="6" t="n">
        <f aca="false">IF(1_Data_EDA!B5236="First Class",1,0)</f>
        <v>0</v>
      </c>
      <c r="I5235" s="6" t="n">
        <f aca="false">IF(1_Data_EDA!B5236="Second Class",1,0)</f>
        <v>0</v>
      </c>
      <c r="J5235" s="6" t="n">
        <f aca="false">IF(1_Data_EDA!B5236="Same Day",1,0)</f>
        <v>0</v>
      </c>
      <c r="K5235" s="6" t="n">
        <f aca="false">IF(1_Data_EDA!C5236="Corporate",1,0)</f>
        <v>0</v>
      </c>
      <c r="L5235" s="6" t="n">
        <f aca="false">IF(1_Data_EDA!C5236="Home Office",1,0)</f>
        <v>1</v>
      </c>
      <c r="M5235" s="6" t="n">
        <f aca="false">IF(1_Data_EDA!D5236="Europe",1,0)</f>
        <v>1</v>
      </c>
      <c r="N5235" s="6" t="n">
        <f aca="false">IF(1_Data_EDA!D5236="LATAM",1,0)</f>
        <v>0</v>
      </c>
      <c r="O5235" s="6" t="n">
        <f aca="false">IF(1_Data_EDA!D5236="Pacific Asia",1,0)</f>
        <v>0</v>
      </c>
      <c r="P5235" s="6" t="n">
        <f aca="false">IF(1_Data_EDA!D5236="USCA",1,0)</f>
        <v>0</v>
      </c>
      <c r="Q5235" s="6" t="n">
        <f aca="false">IF(C5235&gt;MEDIAN(C$5:C$8004),1,0)</f>
        <v>0</v>
      </c>
      <c r="R5235" s="6" t="n">
        <f aca="false">IF(D5235&gt;2,1,0)</f>
        <v>0</v>
      </c>
    </row>
    <row r="5236" customFormat="false" ht="15" hidden="false" customHeight="true" outlineLevel="0" collapsed="false">
      <c r="A5236" s="6" t="n">
        <f aca="false">1_Data_EDA!O5237</f>
        <v>1</v>
      </c>
      <c r="B5236" s="6" t="n">
        <f aca="false">1_Data_EDA!H5237</f>
        <v>2</v>
      </c>
      <c r="C5236" s="7" t="n">
        <f aca="false">1_Data_EDA!I5237</f>
        <v>399.980011</v>
      </c>
      <c r="D5236" s="6" t="n">
        <f aca="false">1_Data_EDA!J5237</f>
        <v>1</v>
      </c>
      <c r="E5236" s="7" t="n">
        <f aca="false">1_Data_EDA!K5237</f>
        <v>399.980011</v>
      </c>
      <c r="F5236" s="7" t="n">
        <f aca="false">1_Data_EDA!L5237</f>
        <v>28</v>
      </c>
      <c r="G5236" s="8" t="n">
        <f aca="false">1_Data_EDA!M5237</f>
        <v>0.07</v>
      </c>
      <c r="H5236" s="6" t="n">
        <f aca="false">IF(1_Data_EDA!B5237="First Class",1,0)</f>
        <v>0</v>
      </c>
      <c r="I5236" s="6" t="n">
        <f aca="false">IF(1_Data_EDA!B5237="Second Class",1,0)</f>
        <v>1</v>
      </c>
      <c r="J5236" s="6" t="n">
        <f aca="false">IF(1_Data_EDA!B5237="Same Day",1,0)</f>
        <v>0</v>
      </c>
      <c r="K5236" s="6" t="n">
        <f aca="false">IF(1_Data_EDA!C5237="Corporate",1,0)</f>
        <v>0</v>
      </c>
      <c r="L5236" s="6" t="n">
        <f aca="false">IF(1_Data_EDA!C5237="Home Office",1,0)</f>
        <v>0</v>
      </c>
      <c r="M5236" s="6" t="n">
        <f aca="false">IF(1_Data_EDA!D5237="Europe",1,0)</f>
        <v>0</v>
      </c>
      <c r="N5236" s="6" t="n">
        <f aca="false">IF(1_Data_EDA!D5237="LATAM",1,0)</f>
        <v>1</v>
      </c>
      <c r="O5236" s="6" t="n">
        <f aca="false">IF(1_Data_EDA!D5237="Pacific Asia",1,0)</f>
        <v>0</v>
      </c>
      <c r="P5236" s="6" t="n">
        <f aca="false">IF(1_Data_EDA!D5237="USCA",1,0)</f>
        <v>0</v>
      </c>
      <c r="Q5236" s="6" t="n">
        <f aca="false">IF(C5236&gt;MEDIAN(C$5:C$8004),1,0)</f>
        <v>1</v>
      </c>
      <c r="R5236" s="6" t="n">
        <f aca="false">IF(D5236&gt;2,1,0)</f>
        <v>0</v>
      </c>
    </row>
    <row r="5237" customFormat="false" ht="15" hidden="false" customHeight="true" outlineLevel="0" collapsed="false">
      <c r="A5237" s="6" t="n">
        <f aca="false">1_Data_EDA!O5238</f>
        <v>0</v>
      </c>
      <c r="B5237" s="6" t="n">
        <f aca="false">1_Data_EDA!H5238</f>
        <v>4</v>
      </c>
      <c r="C5237" s="7" t="n">
        <f aca="false">1_Data_EDA!I5238</f>
        <v>99.98999786</v>
      </c>
      <c r="D5237" s="6" t="n">
        <f aca="false">1_Data_EDA!J5238</f>
        <v>2</v>
      </c>
      <c r="E5237" s="7" t="n">
        <f aca="false">1_Data_EDA!K5238</f>
        <v>199.9799957</v>
      </c>
      <c r="F5237" s="7" t="n">
        <f aca="false">1_Data_EDA!L5238</f>
        <v>40</v>
      </c>
      <c r="G5237" s="8" t="n">
        <f aca="false">1_Data_EDA!M5238</f>
        <v>0.200000003</v>
      </c>
      <c r="H5237" s="6" t="n">
        <f aca="false">IF(1_Data_EDA!B5238="First Class",1,0)</f>
        <v>0</v>
      </c>
      <c r="I5237" s="6" t="n">
        <f aca="false">IF(1_Data_EDA!B5238="Second Class",1,0)</f>
        <v>0</v>
      </c>
      <c r="J5237" s="6" t="n">
        <f aca="false">IF(1_Data_EDA!B5238="Same Day",1,0)</f>
        <v>0</v>
      </c>
      <c r="K5237" s="6" t="n">
        <f aca="false">IF(1_Data_EDA!C5238="Corporate",1,0)</f>
        <v>1</v>
      </c>
      <c r="L5237" s="6" t="n">
        <f aca="false">IF(1_Data_EDA!C5238="Home Office",1,0)</f>
        <v>0</v>
      </c>
      <c r="M5237" s="6" t="n">
        <f aca="false">IF(1_Data_EDA!D5238="Europe",1,0)</f>
        <v>0</v>
      </c>
      <c r="N5237" s="6" t="n">
        <f aca="false">IF(1_Data_EDA!D5238="LATAM",1,0)</f>
        <v>0</v>
      </c>
      <c r="O5237" s="6" t="n">
        <f aca="false">IF(1_Data_EDA!D5238="Pacific Asia",1,0)</f>
        <v>1</v>
      </c>
      <c r="P5237" s="6" t="n">
        <f aca="false">IF(1_Data_EDA!D5238="USCA",1,0)</f>
        <v>0</v>
      </c>
      <c r="Q5237" s="6" t="n">
        <f aca="false">IF(C5237&gt;MEDIAN(C$5:C$8004),1,0)</f>
        <v>1</v>
      </c>
      <c r="R5237" s="6" t="n">
        <f aca="false">IF(D5237&gt;2,1,0)</f>
        <v>0</v>
      </c>
    </row>
    <row r="5238" customFormat="false" ht="15" hidden="false" customHeight="true" outlineLevel="0" collapsed="false">
      <c r="A5238" s="6" t="n">
        <f aca="false">1_Data_EDA!O5239</f>
        <v>1</v>
      </c>
      <c r="B5238" s="6" t="n">
        <f aca="false">1_Data_EDA!H5239</f>
        <v>2</v>
      </c>
      <c r="C5238" s="7" t="n">
        <f aca="false">1_Data_EDA!I5239</f>
        <v>129.9900055</v>
      </c>
      <c r="D5238" s="6" t="n">
        <f aca="false">1_Data_EDA!J5239</f>
        <v>1</v>
      </c>
      <c r="E5238" s="7" t="n">
        <f aca="false">1_Data_EDA!K5239</f>
        <v>129.9900055</v>
      </c>
      <c r="F5238" s="7" t="n">
        <f aca="false">1_Data_EDA!L5239</f>
        <v>0</v>
      </c>
      <c r="G5238" s="8" t="n">
        <f aca="false">1_Data_EDA!M5239</f>
        <v>0</v>
      </c>
      <c r="H5238" s="6" t="n">
        <f aca="false">IF(1_Data_EDA!B5239="First Class",1,0)</f>
        <v>0</v>
      </c>
      <c r="I5238" s="6" t="n">
        <f aca="false">IF(1_Data_EDA!B5239="Second Class",1,0)</f>
        <v>1</v>
      </c>
      <c r="J5238" s="6" t="n">
        <f aca="false">IF(1_Data_EDA!B5239="Same Day",1,0)</f>
        <v>0</v>
      </c>
      <c r="K5238" s="6" t="n">
        <f aca="false">IF(1_Data_EDA!C5239="Corporate",1,0)</f>
        <v>0</v>
      </c>
      <c r="L5238" s="6" t="n">
        <f aca="false">IF(1_Data_EDA!C5239="Home Office",1,0)</f>
        <v>1</v>
      </c>
      <c r="M5238" s="6" t="n">
        <f aca="false">IF(1_Data_EDA!D5239="Europe",1,0)</f>
        <v>1</v>
      </c>
      <c r="N5238" s="6" t="n">
        <f aca="false">IF(1_Data_EDA!D5239="LATAM",1,0)</f>
        <v>0</v>
      </c>
      <c r="O5238" s="6" t="n">
        <f aca="false">IF(1_Data_EDA!D5239="Pacific Asia",1,0)</f>
        <v>0</v>
      </c>
      <c r="P5238" s="6" t="n">
        <f aca="false">IF(1_Data_EDA!D5239="USCA",1,0)</f>
        <v>0</v>
      </c>
      <c r="Q5238" s="6" t="n">
        <f aca="false">IF(C5238&gt;MEDIAN(C$5:C$8004),1,0)</f>
        <v>1</v>
      </c>
      <c r="R5238" s="6" t="n">
        <f aca="false">IF(D5238&gt;2,1,0)</f>
        <v>0</v>
      </c>
    </row>
    <row r="5239" customFormat="false" ht="15" hidden="false" customHeight="true" outlineLevel="0" collapsed="false">
      <c r="A5239" s="6" t="n">
        <f aca="false">1_Data_EDA!O5240</f>
        <v>0</v>
      </c>
      <c r="B5239" s="6" t="n">
        <f aca="false">1_Data_EDA!H5240</f>
        <v>4</v>
      </c>
      <c r="C5239" s="7" t="n">
        <f aca="false">1_Data_EDA!I5240</f>
        <v>357.1000061</v>
      </c>
      <c r="D5239" s="6" t="n">
        <f aca="false">1_Data_EDA!J5240</f>
        <v>1</v>
      </c>
      <c r="E5239" s="7" t="n">
        <f aca="false">1_Data_EDA!K5240</f>
        <v>357.1000061</v>
      </c>
      <c r="F5239" s="7" t="n">
        <f aca="false">1_Data_EDA!L5240</f>
        <v>42.84999847</v>
      </c>
      <c r="G5239" s="8" t="n">
        <f aca="false">1_Data_EDA!M5240</f>
        <v>0.119999997</v>
      </c>
      <c r="H5239" s="6" t="n">
        <f aca="false">IF(1_Data_EDA!B5240="First Class",1,0)</f>
        <v>0</v>
      </c>
      <c r="I5239" s="6" t="n">
        <f aca="false">IF(1_Data_EDA!B5240="Second Class",1,0)</f>
        <v>0</v>
      </c>
      <c r="J5239" s="6" t="n">
        <f aca="false">IF(1_Data_EDA!B5240="Same Day",1,0)</f>
        <v>0</v>
      </c>
      <c r="K5239" s="6" t="n">
        <f aca="false">IF(1_Data_EDA!C5240="Corporate",1,0)</f>
        <v>0</v>
      </c>
      <c r="L5239" s="6" t="n">
        <f aca="false">IF(1_Data_EDA!C5240="Home Office",1,0)</f>
        <v>0</v>
      </c>
      <c r="M5239" s="6" t="n">
        <f aca="false">IF(1_Data_EDA!D5240="Europe",1,0)</f>
        <v>1</v>
      </c>
      <c r="N5239" s="6" t="n">
        <f aca="false">IF(1_Data_EDA!D5240="LATAM",1,0)</f>
        <v>0</v>
      </c>
      <c r="O5239" s="6" t="n">
        <f aca="false">IF(1_Data_EDA!D5240="Pacific Asia",1,0)</f>
        <v>0</v>
      </c>
      <c r="P5239" s="6" t="n">
        <f aca="false">IF(1_Data_EDA!D5240="USCA",1,0)</f>
        <v>0</v>
      </c>
      <c r="Q5239" s="6" t="n">
        <f aca="false">IF(C5239&gt;MEDIAN(C$5:C$8004),1,0)</f>
        <v>1</v>
      </c>
      <c r="R5239" s="6" t="n">
        <f aca="false">IF(D5239&gt;2,1,0)</f>
        <v>0</v>
      </c>
    </row>
    <row r="5240" customFormat="false" ht="15" hidden="false" customHeight="true" outlineLevel="0" collapsed="false">
      <c r="A5240" s="6" t="n">
        <f aca="false">1_Data_EDA!O5241</f>
        <v>1</v>
      </c>
      <c r="B5240" s="6" t="n">
        <f aca="false">1_Data_EDA!H5241</f>
        <v>4</v>
      </c>
      <c r="C5240" s="7" t="n">
        <f aca="false">1_Data_EDA!I5241</f>
        <v>399.980011</v>
      </c>
      <c r="D5240" s="6" t="n">
        <f aca="false">1_Data_EDA!J5241</f>
        <v>1</v>
      </c>
      <c r="E5240" s="7" t="n">
        <f aca="false">1_Data_EDA!K5241</f>
        <v>399.980011</v>
      </c>
      <c r="F5240" s="7" t="n">
        <f aca="false">1_Data_EDA!L5241</f>
        <v>64</v>
      </c>
      <c r="G5240" s="8" t="n">
        <f aca="false">1_Data_EDA!M5241</f>
        <v>0.159999996</v>
      </c>
      <c r="H5240" s="6" t="n">
        <f aca="false">IF(1_Data_EDA!B5241="First Class",1,0)</f>
        <v>0</v>
      </c>
      <c r="I5240" s="6" t="n">
        <f aca="false">IF(1_Data_EDA!B5241="Second Class",1,0)</f>
        <v>0</v>
      </c>
      <c r="J5240" s="6" t="n">
        <f aca="false">IF(1_Data_EDA!B5241="Same Day",1,0)</f>
        <v>0</v>
      </c>
      <c r="K5240" s="6" t="n">
        <f aca="false">IF(1_Data_EDA!C5241="Corporate",1,0)</f>
        <v>1</v>
      </c>
      <c r="L5240" s="6" t="n">
        <f aca="false">IF(1_Data_EDA!C5241="Home Office",1,0)</f>
        <v>0</v>
      </c>
      <c r="M5240" s="6" t="n">
        <f aca="false">IF(1_Data_EDA!D5241="Europe",1,0)</f>
        <v>0</v>
      </c>
      <c r="N5240" s="6" t="n">
        <f aca="false">IF(1_Data_EDA!D5241="LATAM",1,0)</f>
        <v>1</v>
      </c>
      <c r="O5240" s="6" t="n">
        <f aca="false">IF(1_Data_EDA!D5241="Pacific Asia",1,0)</f>
        <v>0</v>
      </c>
      <c r="P5240" s="6" t="n">
        <f aca="false">IF(1_Data_EDA!D5241="USCA",1,0)</f>
        <v>0</v>
      </c>
      <c r="Q5240" s="6" t="n">
        <f aca="false">IF(C5240&gt;MEDIAN(C$5:C$8004),1,0)</f>
        <v>1</v>
      </c>
      <c r="R5240" s="6" t="n">
        <f aca="false">IF(D5240&gt;2,1,0)</f>
        <v>0</v>
      </c>
    </row>
    <row r="5241" customFormat="false" ht="15" hidden="false" customHeight="true" outlineLevel="0" collapsed="false">
      <c r="A5241" s="6" t="n">
        <f aca="false">1_Data_EDA!O5242</f>
        <v>1</v>
      </c>
      <c r="B5241" s="6" t="n">
        <f aca="false">1_Data_EDA!H5242</f>
        <v>2</v>
      </c>
      <c r="C5241" s="7" t="n">
        <f aca="false">1_Data_EDA!I5242</f>
        <v>49.97999954</v>
      </c>
      <c r="D5241" s="6" t="n">
        <f aca="false">1_Data_EDA!J5242</f>
        <v>4</v>
      </c>
      <c r="E5241" s="7" t="n">
        <f aca="false">1_Data_EDA!K5242</f>
        <v>199.9199982</v>
      </c>
      <c r="F5241" s="7" t="n">
        <f aca="false">1_Data_EDA!L5242</f>
        <v>23.98999977</v>
      </c>
      <c r="G5241" s="8" t="n">
        <f aca="false">1_Data_EDA!M5242</f>
        <v>0.119999997</v>
      </c>
      <c r="H5241" s="6" t="n">
        <f aca="false">IF(1_Data_EDA!B5242="First Class",1,0)</f>
        <v>0</v>
      </c>
      <c r="I5241" s="6" t="n">
        <f aca="false">IF(1_Data_EDA!B5242="Second Class",1,0)</f>
        <v>1</v>
      </c>
      <c r="J5241" s="6" t="n">
        <f aca="false">IF(1_Data_EDA!B5242="Same Day",1,0)</f>
        <v>0</v>
      </c>
      <c r="K5241" s="6" t="n">
        <f aca="false">IF(1_Data_EDA!C5242="Corporate",1,0)</f>
        <v>0</v>
      </c>
      <c r="L5241" s="6" t="n">
        <f aca="false">IF(1_Data_EDA!C5242="Home Office",1,0)</f>
        <v>0</v>
      </c>
      <c r="M5241" s="6" t="n">
        <f aca="false">IF(1_Data_EDA!D5242="Europe",1,0)</f>
        <v>0</v>
      </c>
      <c r="N5241" s="6" t="n">
        <f aca="false">IF(1_Data_EDA!D5242="LATAM",1,0)</f>
        <v>1</v>
      </c>
      <c r="O5241" s="6" t="n">
        <f aca="false">IF(1_Data_EDA!D5242="Pacific Asia",1,0)</f>
        <v>0</v>
      </c>
      <c r="P5241" s="6" t="n">
        <f aca="false">IF(1_Data_EDA!D5242="USCA",1,0)</f>
        <v>0</v>
      </c>
      <c r="Q5241" s="6" t="n">
        <f aca="false">IF(C5241&gt;MEDIAN(C$5:C$8004),1,0)</f>
        <v>0</v>
      </c>
      <c r="R5241" s="6" t="n">
        <f aca="false">IF(D5241&gt;2,1,0)</f>
        <v>1</v>
      </c>
    </row>
    <row r="5242" customFormat="false" ht="15" hidden="false" customHeight="true" outlineLevel="0" collapsed="false">
      <c r="A5242" s="6" t="n">
        <f aca="false">1_Data_EDA!O5243</f>
        <v>0</v>
      </c>
      <c r="B5242" s="6" t="n">
        <f aca="false">1_Data_EDA!H5243</f>
        <v>4</v>
      </c>
      <c r="C5242" s="7" t="n">
        <f aca="false">1_Data_EDA!I5243</f>
        <v>49.97999954</v>
      </c>
      <c r="D5242" s="6" t="n">
        <f aca="false">1_Data_EDA!J5243</f>
        <v>4</v>
      </c>
      <c r="E5242" s="7" t="n">
        <f aca="false">1_Data_EDA!K5243</f>
        <v>199.9199982</v>
      </c>
      <c r="F5242" s="7" t="n">
        <f aca="false">1_Data_EDA!L5243</f>
        <v>35.99000168</v>
      </c>
      <c r="G5242" s="8" t="n">
        <f aca="false">1_Data_EDA!M5243</f>
        <v>0.180000007</v>
      </c>
      <c r="H5242" s="6" t="n">
        <f aca="false">IF(1_Data_EDA!B5243="First Class",1,0)</f>
        <v>0</v>
      </c>
      <c r="I5242" s="6" t="n">
        <f aca="false">IF(1_Data_EDA!B5243="Second Class",1,0)</f>
        <v>0</v>
      </c>
      <c r="J5242" s="6" t="n">
        <f aca="false">IF(1_Data_EDA!B5243="Same Day",1,0)</f>
        <v>0</v>
      </c>
      <c r="K5242" s="6" t="n">
        <f aca="false">IF(1_Data_EDA!C5243="Corporate",1,0)</f>
        <v>0</v>
      </c>
      <c r="L5242" s="6" t="n">
        <f aca="false">IF(1_Data_EDA!C5243="Home Office",1,0)</f>
        <v>1</v>
      </c>
      <c r="M5242" s="6" t="n">
        <f aca="false">IF(1_Data_EDA!D5243="Europe",1,0)</f>
        <v>0</v>
      </c>
      <c r="N5242" s="6" t="n">
        <f aca="false">IF(1_Data_EDA!D5243="LATAM",1,0)</f>
        <v>0</v>
      </c>
      <c r="O5242" s="6" t="n">
        <f aca="false">IF(1_Data_EDA!D5243="Pacific Asia",1,0)</f>
        <v>1</v>
      </c>
      <c r="P5242" s="6" t="n">
        <f aca="false">IF(1_Data_EDA!D5243="USCA",1,0)</f>
        <v>0</v>
      </c>
      <c r="Q5242" s="6" t="n">
        <f aca="false">IF(C5242&gt;MEDIAN(C$5:C$8004),1,0)</f>
        <v>0</v>
      </c>
      <c r="R5242" s="6" t="n">
        <f aca="false">IF(D5242&gt;2,1,0)</f>
        <v>1</v>
      </c>
    </row>
    <row r="5243" customFormat="false" ht="15" hidden="false" customHeight="true" outlineLevel="0" collapsed="false">
      <c r="A5243" s="6" t="n">
        <f aca="false">1_Data_EDA!O5244</f>
        <v>0</v>
      </c>
      <c r="B5243" s="6" t="n">
        <f aca="false">1_Data_EDA!H5244</f>
        <v>2</v>
      </c>
      <c r="C5243" s="7" t="n">
        <f aca="false">1_Data_EDA!I5244</f>
        <v>293.0400085</v>
      </c>
      <c r="D5243" s="6" t="n">
        <f aca="false">1_Data_EDA!J5244</f>
        <v>1</v>
      </c>
      <c r="E5243" s="7" t="n">
        <f aca="false">1_Data_EDA!K5244</f>
        <v>293.0400085</v>
      </c>
      <c r="F5243" s="7" t="n">
        <f aca="false">1_Data_EDA!L5244</f>
        <v>29.29999924</v>
      </c>
      <c r="G5243" s="8" t="n">
        <f aca="false">1_Data_EDA!M5244</f>
        <v>0.100000001</v>
      </c>
      <c r="H5243" s="6" t="n">
        <f aca="false">IF(1_Data_EDA!B5244="First Class",1,0)</f>
        <v>0</v>
      </c>
      <c r="I5243" s="6" t="n">
        <f aca="false">IF(1_Data_EDA!B5244="Second Class",1,0)</f>
        <v>1</v>
      </c>
      <c r="J5243" s="6" t="n">
        <f aca="false">IF(1_Data_EDA!B5244="Same Day",1,0)</f>
        <v>0</v>
      </c>
      <c r="K5243" s="6" t="n">
        <f aca="false">IF(1_Data_EDA!C5244="Corporate",1,0)</f>
        <v>1</v>
      </c>
      <c r="L5243" s="6" t="n">
        <f aca="false">IF(1_Data_EDA!C5244="Home Office",1,0)</f>
        <v>0</v>
      </c>
      <c r="M5243" s="6" t="n">
        <f aca="false">IF(1_Data_EDA!D5244="Europe",1,0)</f>
        <v>0</v>
      </c>
      <c r="N5243" s="6" t="n">
        <f aca="false">IF(1_Data_EDA!D5244="LATAM",1,0)</f>
        <v>0</v>
      </c>
      <c r="O5243" s="6" t="n">
        <f aca="false">IF(1_Data_EDA!D5244="Pacific Asia",1,0)</f>
        <v>1</v>
      </c>
      <c r="P5243" s="6" t="n">
        <f aca="false">IF(1_Data_EDA!D5244="USCA",1,0)</f>
        <v>0</v>
      </c>
      <c r="Q5243" s="6" t="n">
        <f aca="false">IF(C5243&gt;MEDIAN(C$5:C$8004),1,0)</f>
        <v>1</v>
      </c>
      <c r="R5243" s="6" t="n">
        <f aca="false">IF(D5243&gt;2,1,0)</f>
        <v>0</v>
      </c>
    </row>
    <row r="5244" customFormat="false" ht="15" hidden="false" customHeight="true" outlineLevel="0" collapsed="false">
      <c r="A5244" s="6" t="n">
        <f aca="false">1_Data_EDA!O5245</f>
        <v>0</v>
      </c>
      <c r="B5244" s="6" t="n">
        <f aca="false">1_Data_EDA!H5245</f>
        <v>4</v>
      </c>
      <c r="C5244" s="7" t="n">
        <f aca="false">1_Data_EDA!I5245</f>
        <v>129.9900055</v>
      </c>
      <c r="D5244" s="6" t="n">
        <f aca="false">1_Data_EDA!J5245</f>
        <v>1</v>
      </c>
      <c r="E5244" s="7" t="n">
        <f aca="false">1_Data_EDA!K5245</f>
        <v>129.9900055</v>
      </c>
      <c r="F5244" s="7" t="n">
        <f aca="false">1_Data_EDA!L5245</f>
        <v>2.599999905</v>
      </c>
      <c r="G5244" s="8" t="n">
        <f aca="false">1_Data_EDA!M5245</f>
        <v>0.02</v>
      </c>
      <c r="H5244" s="6" t="n">
        <f aca="false">IF(1_Data_EDA!B5245="First Class",1,0)</f>
        <v>0</v>
      </c>
      <c r="I5244" s="6" t="n">
        <f aca="false">IF(1_Data_EDA!B5245="Second Class",1,0)</f>
        <v>0</v>
      </c>
      <c r="J5244" s="6" t="n">
        <f aca="false">IF(1_Data_EDA!B5245="Same Day",1,0)</f>
        <v>0</v>
      </c>
      <c r="K5244" s="6" t="n">
        <f aca="false">IF(1_Data_EDA!C5245="Corporate",1,0)</f>
        <v>0</v>
      </c>
      <c r="L5244" s="6" t="n">
        <f aca="false">IF(1_Data_EDA!C5245="Home Office",1,0)</f>
        <v>0</v>
      </c>
      <c r="M5244" s="6" t="n">
        <f aca="false">IF(1_Data_EDA!D5245="Europe",1,0)</f>
        <v>1</v>
      </c>
      <c r="N5244" s="6" t="n">
        <f aca="false">IF(1_Data_EDA!D5245="LATAM",1,0)</f>
        <v>0</v>
      </c>
      <c r="O5244" s="6" t="n">
        <f aca="false">IF(1_Data_EDA!D5245="Pacific Asia",1,0)</f>
        <v>0</v>
      </c>
      <c r="P5244" s="6" t="n">
        <f aca="false">IF(1_Data_EDA!D5245="USCA",1,0)</f>
        <v>0</v>
      </c>
      <c r="Q5244" s="6" t="n">
        <f aca="false">IF(C5244&gt;MEDIAN(C$5:C$8004),1,0)</f>
        <v>1</v>
      </c>
      <c r="R5244" s="6" t="n">
        <f aca="false">IF(D5244&gt;2,1,0)</f>
        <v>0</v>
      </c>
    </row>
    <row r="5245" customFormat="false" ht="15" hidden="false" customHeight="true" outlineLevel="0" collapsed="false">
      <c r="A5245" s="6" t="n">
        <f aca="false">1_Data_EDA!O5246</f>
        <v>0</v>
      </c>
      <c r="B5245" s="6" t="n">
        <f aca="false">1_Data_EDA!H5246</f>
        <v>4</v>
      </c>
      <c r="C5245" s="7" t="n">
        <f aca="false">1_Data_EDA!I5246</f>
        <v>49.97999954</v>
      </c>
      <c r="D5245" s="6" t="n">
        <f aca="false">1_Data_EDA!J5246</f>
        <v>5</v>
      </c>
      <c r="E5245" s="7" t="n">
        <f aca="false">1_Data_EDA!K5246</f>
        <v>249.8999939</v>
      </c>
      <c r="F5245" s="7" t="n">
        <f aca="false">1_Data_EDA!L5246</f>
        <v>62.47999954</v>
      </c>
      <c r="G5245" s="8" t="n">
        <f aca="false">1_Data_EDA!M5246</f>
        <v>0.25</v>
      </c>
      <c r="H5245" s="6" t="n">
        <f aca="false">IF(1_Data_EDA!B5246="First Class",1,0)</f>
        <v>0</v>
      </c>
      <c r="I5245" s="6" t="n">
        <f aca="false">IF(1_Data_EDA!B5246="Second Class",1,0)</f>
        <v>0</v>
      </c>
      <c r="J5245" s="6" t="n">
        <f aca="false">IF(1_Data_EDA!B5246="Same Day",1,0)</f>
        <v>0</v>
      </c>
      <c r="K5245" s="6" t="n">
        <f aca="false">IF(1_Data_EDA!C5246="Corporate",1,0)</f>
        <v>1</v>
      </c>
      <c r="L5245" s="6" t="n">
        <f aca="false">IF(1_Data_EDA!C5246="Home Office",1,0)</f>
        <v>0</v>
      </c>
      <c r="M5245" s="6" t="n">
        <f aca="false">IF(1_Data_EDA!D5246="Europe",1,0)</f>
        <v>1</v>
      </c>
      <c r="N5245" s="6" t="n">
        <f aca="false">IF(1_Data_EDA!D5246="LATAM",1,0)</f>
        <v>0</v>
      </c>
      <c r="O5245" s="6" t="n">
        <f aca="false">IF(1_Data_EDA!D5246="Pacific Asia",1,0)</f>
        <v>0</v>
      </c>
      <c r="P5245" s="6" t="n">
        <f aca="false">IF(1_Data_EDA!D5246="USCA",1,0)</f>
        <v>0</v>
      </c>
      <c r="Q5245" s="6" t="n">
        <f aca="false">IF(C5245&gt;MEDIAN(C$5:C$8004),1,0)</f>
        <v>0</v>
      </c>
      <c r="R5245" s="6" t="n">
        <f aca="false">IF(D5245&gt;2,1,0)</f>
        <v>1</v>
      </c>
    </row>
    <row r="5246" customFormat="false" ht="15" hidden="false" customHeight="true" outlineLevel="0" collapsed="false">
      <c r="A5246" s="6" t="n">
        <f aca="false">1_Data_EDA!O5247</f>
        <v>1</v>
      </c>
      <c r="B5246" s="6" t="n">
        <f aca="false">1_Data_EDA!H5247</f>
        <v>1</v>
      </c>
      <c r="C5246" s="7" t="n">
        <f aca="false">1_Data_EDA!I5247</f>
        <v>59.99000168</v>
      </c>
      <c r="D5246" s="6" t="n">
        <f aca="false">1_Data_EDA!J5247</f>
        <v>5</v>
      </c>
      <c r="E5246" s="7" t="n">
        <f aca="false">1_Data_EDA!K5247</f>
        <v>299.9500122</v>
      </c>
      <c r="F5246" s="7" t="n">
        <f aca="false">1_Data_EDA!L5247</f>
        <v>38.99000168</v>
      </c>
      <c r="G5246" s="8" t="n">
        <f aca="false">1_Data_EDA!M5247</f>
        <v>0.129999995</v>
      </c>
      <c r="H5246" s="6" t="n">
        <f aca="false">IF(1_Data_EDA!B5247="First Class",1,0)</f>
        <v>1</v>
      </c>
      <c r="I5246" s="6" t="n">
        <f aca="false">IF(1_Data_EDA!B5247="Second Class",1,0)</f>
        <v>0</v>
      </c>
      <c r="J5246" s="6" t="n">
        <f aca="false">IF(1_Data_EDA!B5247="Same Day",1,0)</f>
        <v>0</v>
      </c>
      <c r="K5246" s="6" t="n">
        <f aca="false">IF(1_Data_EDA!C5247="Corporate",1,0)</f>
        <v>0</v>
      </c>
      <c r="L5246" s="6" t="n">
        <f aca="false">IF(1_Data_EDA!C5247="Home Office",1,0)</f>
        <v>0</v>
      </c>
      <c r="M5246" s="6" t="n">
        <f aca="false">IF(1_Data_EDA!D5247="Europe",1,0)</f>
        <v>1</v>
      </c>
      <c r="N5246" s="6" t="n">
        <f aca="false">IF(1_Data_EDA!D5247="LATAM",1,0)</f>
        <v>0</v>
      </c>
      <c r="O5246" s="6" t="n">
        <f aca="false">IF(1_Data_EDA!D5247="Pacific Asia",1,0)</f>
        <v>0</v>
      </c>
      <c r="P5246" s="6" t="n">
        <f aca="false">IF(1_Data_EDA!D5247="USCA",1,0)</f>
        <v>0</v>
      </c>
      <c r="Q5246" s="6" t="n">
        <f aca="false">IF(C5246&gt;MEDIAN(C$5:C$8004),1,0)</f>
        <v>0</v>
      </c>
      <c r="R5246" s="6" t="n">
        <f aca="false">IF(D5246&gt;2,1,0)</f>
        <v>1</v>
      </c>
    </row>
    <row r="5247" customFormat="false" ht="15" hidden="false" customHeight="true" outlineLevel="0" collapsed="false">
      <c r="A5247" s="6" t="n">
        <f aca="false">1_Data_EDA!O5248</f>
        <v>1</v>
      </c>
      <c r="B5247" s="6" t="n">
        <f aca="false">1_Data_EDA!H5248</f>
        <v>1</v>
      </c>
      <c r="C5247" s="7" t="n">
        <f aca="false">1_Data_EDA!I5248</f>
        <v>199.9900055</v>
      </c>
      <c r="D5247" s="6" t="n">
        <f aca="false">1_Data_EDA!J5248</f>
        <v>1</v>
      </c>
      <c r="E5247" s="7" t="n">
        <f aca="false">1_Data_EDA!K5248</f>
        <v>199.9900055</v>
      </c>
      <c r="F5247" s="7" t="n">
        <f aca="false">1_Data_EDA!L5248</f>
        <v>8</v>
      </c>
      <c r="G5247" s="8" t="n">
        <f aca="false">1_Data_EDA!M5248</f>
        <v>0.039999999</v>
      </c>
      <c r="H5247" s="6" t="n">
        <f aca="false">IF(1_Data_EDA!B5248="First Class",1,0)</f>
        <v>1</v>
      </c>
      <c r="I5247" s="6" t="n">
        <f aca="false">IF(1_Data_EDA!B5248="Second Class",1,0)</f>
        <v>0</v>
      </c>
      <c r="J5247" s="6" t="n">
        <f aca="false">IF(1_Data_EDA!B5248="Same Day",1,0)</f>
        <v>0</v>
      </c>
      <c r="K5247" s="6" t="n">
        <f aca="false">IF(1_Data_EDA!C5248="Corporate",1,0)</f>
        <v>1</v>
      </c>
      <c r="L5247" s="6" t="n">
        <f aca="false">IF(1_Data_EDA!C5248="Home Office",1,0)</f>
        <v>0</v>
      </c>
      <c r="M5247" s="6" t="n">
        <f aca="false">IF(1_Data_EDA!D5248="Europe",1,0)</f>
        <v>0</v>
      </c>
      <c r="N5247" s="6" t="n">
        <f aca="false">IF(1_Data_EDA!D5248="LATAM",1,0)</f>
        <v>1</v>
      </c>
      <c r="O5247" s="6" t="n">
        <f aca="false">IF(1_Data_EDA!D5248="Pacific Asia",1,0)</f>
        <v>0</v>
      </c>
      <c r="P5247" s="6" t="n">
        <f aca="false">IF(1_Data_EDA!D5248="USCA",1,0)</f>
        <v>0</v>
      </c>
      <c r="Q5247" s="6" t="n">
        <f aca="false">IF(C5247&gt;MEDIAN(C$5:C$8004),1,0)</f>
        <v>1</v>
      </c>
      <c r="R5247" s="6" t="n">
        <f aca="false">IF(D5247&gt;2,1,0)</f>
        <v>0</v>
      </c>
    </row>
    <row r="5248" customFormat="false" ht="15" hidden="false" customHeight="true" outlineLevel="0" collapsed="false">
      <c r="A5248" s="6" t="n">
        <f aca="false">1_Data_EDA!O5249</f>
        <v>1</v>
      </c>
      <c r="B5248" s="6" t="n">
        <f aca="false">1_Data_EDA!H5249</f>
        <v>2</v>
      </c>
      <c r="C5248" s="7" t="n">
        <f aca="false">1_Data_EDA!I5249</f>
        <v>99.98999786</v>
      </c>
      <c r="D5248" s="6" t="n">
        <f aca="false">1_Data_EDA!J5249</f>
        <v>1</v>
      </c>
      <c r="E5248" s="7" t="n">
        <f aca="false">1_Data_EDA!K5249</f>
        <v>99.98999786</v>
      </c>
      <c r="F5248" s="7" t="n">
        <f aca="false">1_Data_EDA!L5249</f>
        <v>4</v>
      </c>
      <c r="G5248" s="8" t="n">
        <f aca="false">1_Data_EDA!M5249</f>
        <v>0.039999999</v>
      </c>
      <c r="H5248" s="6" t="n">
        <f aca="false">IF(1_Data_EDA!B5249="First Class",1,0)</f>
        <v>0</v>
      </c>
      <c r="I5248" s="6" t="n">
        <f aca="false">IF(1_Data_EDA!B5249="Second Class",1,0)</f>
        <v>1</v>
      </c>
      <c r="J5248" s="6" t="n">
        <f aca="false">IF(1_Data_EDA!B5249="Same Day",1,0)</f>
        <v>0</v>
      </c>
      <c r="K5248" s="6" t="n">
        <f aca="false">IF(1_Data_EDA!C5249="Corporate",1,0)</f>
        <v>0</v>
      </c>
      <c r="L5248" s="6" t="n">
        <f aca="false">IF(1_Data_EDA!C5249="Home Office",1,0)</f>
        <v>1</v>
      </c>
      <c r="M5248" s="6" t="n">
        <f aca="false">IF(1_Data_EDA!D5249="Europe",1,0)</f>
        <v>0</v>
      </c>
      <c r="N5248" s="6" t="n">
        <f aca="false">IF(1_Data_EDA!D5249="LATAM",1,0)</f>
        <v>0</v>
      </c>
      <c r="O5248" s="6" t="n">
        <f aca="false">IF(1_Data_EDA!D5249="Pacific Asia",1,0)</f>
        <v>1</v>
      </c>
      <c r="P5248" s="6" t="n">
        <f aca="false">IF(1_Data_EDA!D5249="USCA",1,0)</f>
        <v>0</v>
      </c>
      <c r="Q5248" s="6" t="n">
        <f aca="false">IF(C5248&gt;MEDIAN(C$5:C$8004),1,0)</f>
        <v>1</v>
      </c>
      <c r="R5248" s="6" t="n">
        <f aca="false">IF(D5248&gt;2,1,0)</f>
        <v>0</v>
      </c>
    </row>
    <row r="5249" customFormat="false" ht="15" hidden="false" customHeight="true" outlineLevel="0" collapsed="false">
      <c r="A5249" s="6" t="n">
        <f aca="false">1_Data_EDA!O5250</f>
        <v>1</v>
      </c>
      <c r="B5249" s="6" t="n">
        <f aca="false">1_Data_EDA!H5250</f>
        <v>1</v>
      </c>
      <c r="C5249" s="7" t="n">
        <f aca="false">1_Data_EDA!I5250</f>
        <v>129.9900055</v>
      </c>
      <c r="D5249" s="6" t="n">
        <f aca="false">1_Data_EDA!J5250</f>
        <v>1</v>
      </c>
      <c r="E5249" s="7" t="n">
        <f aca="false">1_Data_EDA!K5250</f>
        <v>129.9900055</v>
      </c>
      <c r="F5249" s="7" t="n">
        <f aca="false">1_Data_EDA!L5250</f>
        <v>3.900000095</v>
      </c>
      <c r="G5249" s="8" t="n">
        <f aca="false">1_Data_EDA!M5250</f>
        <v>0.029999999</v>
      </c>
      <c r="H5249" s="6" t="n">
        <f aca="false">IF(1_Data_EDA!B5250="First Class",1,0)</f>
        <v>1</v>
      </c>
      <c r="I5249" s="6" t="n">
        <f aca="false">IF(1_Data_EDA!B5250="Second Class",1,0)</f>
        <v>0</v>
      </c>
      <c r="J5249" s="6" t="n">
        <f aca="false">IF(1_Data_EDA!B5250="Same Day",1,0)</f>
        <v>0</v>
      </c>
      <c r="K5249" s="6" t="n">
        <f aca="false">IF(1_Data_EDA!C5250="Corporate",1,0)</f>
        <v>0</v>
      </c>
      <c r="L5249" s="6" t="n">
        <f aca="false">IF(1_Data_EDA!C5250="Home Office",1,0)</f>
        <v>0</v>
      </c>
      <c r="M5249" s="6" t="n">
        <f aca="false">IF(1_Data_EDA!D5250="Europe",1,0)</f>
        <v>0</v>
      </c>
      <c r="N5249" s="6" t="n">
        <f aca="false">IF(1_Data_EDA!D5250="LATAM",1,0)</f>
        <v>1</v>
      </c>
      <c r="O5249" s="6" t="n">
        <f aca="false">IF(1_Data_EDA!D5250="Pacific Asia",1,0)</f>
        <v>0</v>
      </c>
      <c r="P5249" s="6" t="n">
        <f aca="false">IF(1_Data_EDA!D5250="USCA",1,0)</f>
        <v>0</v>
      </c>
      <c r="Q5249" s="6" t="n">
        <f aca="false">IF(C5249&gt;MEDIAN(C$5:C$8004),1,0)</f>
        <v>1</v>
      </c>
      <c r="R5249" s="6" t="n">
        <f aca="false">IF(D5249&gt;2,1,0)</f>
        <v>0</v>
      </c>
    </row>
    <row r="5250" customFormat="false" ht="15" hidden="false" customHeight="true" outlineLevel="0" collapsed="false">
      <c r="A5250" s="6" t="n">
        <f aca="false">1_Data_EDA!O5251</f>
        <v>1</v>
      </c>
      <c r="B5250" s="6" t="n">
        <f aca="false">1_Data_EDA!H5251</f>
        <v>4</v>
      </c>
      <c r="C5250" s="7" t="n">
        <f aca="false">1_Data_EDA!I5251</f>
        <v>129.9900055</v>
      </c>
      <c r="D5250" s="6" t="n">
        <f aca="false">1_Data_EDA!J5251</f>
        <v>1</v>
      </c>
      <c r="E5250" s="7" t="n">
        <f aca="false">1_Data_EDA!K5251</f>
        <v>129.9900055</v>
      </c>
      <c r="F5250" s="7" t="n">
        <f aca="false">1_Data_EDA!L5251</f>
        <v>0</v>
      </c>
      <c r="G5250" s="8" t="n">
        <f aca="false">1_Data_EDA!M5251</f>
        <v>0</v>
      </c>
      <c r="H5250" s="6" t="n">
        <f aca="false">IF(1_Data_EDA!B5251="First Class",1,0)</f>
        <v>0</v>
      </c>
      <c r="I5250" s="6" t="n">
        <f aca="false">IF(1_Data_EDA!B5251="Second Class",1,0)</f>
        <v>0</v>
      </c>
      <c r="J5250" s="6" t="n">
        <f aca="false">IF(1_Data_EDA!B5251="Same Day",1,0)</f>
        <v>0</v>
      </c>
      <c r="K5250" s="6" t="n">
        <f aca="false">IF(1_Data_EDA!C5251="Corporate",1,0)</f>
        <v>0</v>
      </c>
      <c r="L5250" s="6" t="n">
        <f aca="false">IF(1_Data_EDA!C5251="Home Office",1,0)</f>
        <v>1</v>
      </c>
      <c r="M5250" s="6" t="n">
        <f aca="false">IF(1_Data_EDA!D5251="Europe",1,0)</f>
        <v>0</v>
      </c>
      <c r="N5250" s="6" t="n">
        <f aca="false">IF(1_Data_EDA!D5251="LATAM",1,0)</f>
        <v>0</v>
      </c>
      <c r="O5250" s="6" t="n">
        <f aca="false">IF(1_Data_EDA!D5251="Pacific Asia",1,0)</f>
        <v>1</v>
      </c>
      <c r="P5250" s="6" t="n">
        <f aca="false">IF(1_Data_EDA!D5251="USCA",1,0)</f>
        <v>0</v>
      </c>
      <c r="Q5250" s="6" t="n">
        <f aca="false">IF(C5250&gt;MEDIAN(C$5:C$8004),1,0)</f>
        <v>1</v>
      </c>
      <c r="R5250" s="6" t="n">
        <f aca="false">IF(D5250&gt;2,1,0)</f>
        <v>0</v>
      </c>
    </row>
    <row r="5251" customFormat="false" ht="15" hidden="false" customHeight="true" outlineLevel="0" collapsed="false">
      <c r="A5251" s="6" t="n">
        <f aca="false">1_Data_EDA!O5252</f>
        <v>0</v>
      </c>
      <c r="B5251" s="6" t="n">
        <f aca="false">1_Data_EDA!H5252</f>
        <v>0</v>
      </c>
      <c r="C5251" s="7" t="n">
        <f aca="false">1_Data_EDA!I5252</f>
        <v>299.980011</v>
      </c>
      <c r="D5251" s="6" t="n">
        <f aca="false">1_Data_EDA!J5252</f>
        <v>1</v>
      </c>
      <c r="E5251" s="7" t="n">
        <f aca="false">1_Data_EDA!K5252</f>
        <v>299.980011</v>
      </c>
      <c r="F5251" s="7" t="n">
        <f aca="false">1_Data_EDA!L5252</f>
        <v>39</v>
      </c>
      <c r="G5251" s="8" t="n">
        <f aca="false">1_Data_EDA!M5252</f>
        <v>0.129999995</v>
      </c>
      <c r="H5251" s="6" t="n">
        <f aca="false">IF(1_Data_EDA!B5252="First Class",1,0)</f>
        <v>0</v>
      </c>
      <c r="I5251" s="6" t="n">
        <f aca="false">IF(1_Data_EDA!B5252="Second Class",1,0)</f>
        <v>0</v>
      </c>
      <c r="J5251" s="6" t="n">
        <f aca="false">IF(1_Data_EDA!B5252="Same Day",1,0)</f>
        <v>1</v>
      </c>
      <c r="K5251" s="6" t="n">
        <f aca="false">IF(1_Data_EDA!C5252="Corporate",1,0)</f>
        <v>0</v>
      </c>
      <c r="L5251" s="6" t="n">
        <f aca="false">IF(1_Data_EDA!C5252="Home Office",1,0)</f>
        <v>1</v>
      </c>
      <c r="M5251" s="6" t="n">
        <f aca="false">IF(1_Data_EDA!D5252="Europe",1,0)</f>
        <v>0</v>
      </c>
      <c r="N5251" s="6" t="n">
        <f aca="false">IF(1_Data_EDA!D5252="LATAM",1,0)</f>
        <v>0</v>
      </c>
      <c r="O5251" s="6" t="n">
        <f aca="false">IF(1_Data_EDA!D5252="Pacific Asia",1,0)</f>
        <v>0</v>
      </c>
      <c r="P5251" s="6" t="n">
        <f aca="false">IF(1_Data_EDA!D5252="USCA",1,0)</f>
        <v>0</v>
      </c>
      <c r="Q5251" s="6" t="n">
        <f aca="false">IF(C5251&gt;MEDIAN(C$5:C$8004),1,0)</f>
        <v>1</v>
      </c>
      <c r="R5251" s="6" t="n">
        <f aca="false">IF(D5251&gt;2,1,0)</f>
        <v>0</v>
      </c>
    </row>
    <row r="5252" customFormat="false" ht="15" hidden="false" customHeight="true" outlineLevel="0" collapsed="false">
      <c r="A5252" s="6" t="n">
        <f aca="false">1_Data_EDA!O5253</f>
        <v>0</v>
      </c>
      <c r="B5252" s="6" t="n">
        <f aca="false">1_Data_EDA!H5253</f>
        <v>4</v>
      </c>
      <c r="C5252" s="7" t="n">
        <f aca="false">1_Data_EDA!I5253</f>
        <v>59.99000168</v>
      </c>
      <c r="D5252" s="6" t="n">
        <f aca="false">1_Data_EDA!J5253</f>
        <v>1</v>
      </c>
      <c r="E5252" s="7" t="n">
        <f aca="false">1_Data_EDA!K5253</f>
        <v>59.99000168</v>
      </c>
      <c r="F5252" s="7" t="n">
        <f aca="false">1_Data_EDA!L5253</f>
        <v>6</v>
      </c>
      <c r="G5252" s="8" t="n">
        <f aca="false">1_Data_EDA!M5253</f>
        <v>0.100000001</v>
      </c>
      <c r="H5252" s="6" t="n">
        <f aca="false">IF(1_Data_EDA!B5253="First Class",1,0)</f>
        <v>0</v>
      </c>
      <c r="I5252" s="6" t="n">
        <f aca="false">IF(1_Data_EDA!B5253="Second Class",1,0)</f>
        <v>0</v>
      </c>
      <c r="J5252" s="6" t="n">
        <f aca="false">IF(1_Data_EDA!B5253="Same Day",1,0)</f>
        <v>0</v>
      </c>
      <c r="K5252" s="6" t="n">
        <f aca="false">IF(1_Data_EDA!C5253="Corporate",1,0)</f>
        <v>0</v>
      </c>
      <c r="L5252" s="6" t="n">
        <f aca="false">IF(1_Data_EDA!C5253="Home Office",1,0)</f>
        <v>0</v>
      </c>
      <c r="M5252" s="6" t="n">
        <f aca="false">IF(1_Data_EDA!D5253="Europe",1,0)</f>
        <v>0</v>
      </c>
      <c r="N5252" s="6" t="n">
        <f aca="false">IF(1_Data_EDA!D5253="LATAM",1,0)</f>
        <v>1</v>
      </c>
      <c r="O5252" s="6" t="n">
        <f aca="false">IF(1_Data_EDA!D5253="Pacific Asia",1,0)</f>
        <v>0</v>
      </c>
      <c r="P5252" s="6" t="n">
        <f aca="false">IF(1_Data_EDA!D5253="USCA",1,0)</f>
        <v>0</v>
      </c>
      <c r="Q5252" s="6" t="n">
        <f aca="false">IF(C5252&gt;MEDIAN(C$5:C$8004),1,0)</f>
        <v>0</v>
      </c>
      <c r="R5252" s="6" t="n">
        <f aca="false">IF(D5252&gt;2,1,0)</f>
        <v>0</v>
      </c>
    </row>
    <row r="5253" customFormat="false" ht="15" hidden="false" customHeight="true" outlineLevel="0" collapsed="false">
      <c r="A5253" s="6" t="n">
        <f aca="false">1_Data_EDA!O5254</f>
        <v>1</v>
      </c>
      <c r="B5253" s="6" t="n">
        <f aca="false">1_Data_EDA!H5254</f>
        <v>2</v>
      </c>
      <c r="C5253" s="7" t="n">
        <f aca="false">1_Data_EDA!I5254</f>
        <v>399.980011</v>
      </c>
      <c r="D5253" s="6" t="n">
        <f aca="false">1_Data_EDA!J5254</f>
        <v>1</v>
      </c>
      <c r="E5253" s="7" t="n">
        <f aca="false">1_Data_EDA!K5254</f>
        <v>399.980011</v>
      </c>
      <c r="F5253" s="7" t="n">
        <f aca="false">1_Data_EDA!L5254</f>
        <v>36</v>
      </c>
      <c r="G5253" s="8" t="n">
        <f aca="false">1_Data_EDA!M5254</f>
        <v>0.090000004</v>
      </c>
      <c r="H5253" s="6" t="n">
        <f aca="false">IF(1_Data_EDA!B5254="First Class",1,0)</f>
        <v>0</v>
      </c>
      <c r="I5253" s="6" t="n">
        <f aca="false">IF(1_Data_EDA!B5254="Second Class",1,0)</f>
        <v>1</v>
      </c>
      <c r="J5253" s="6" t="n">
        <f aca="false">IF(1_Data_EDA!B5254="Same Day",1,0)</f>
        <v>0</v>
      </c>
      <c r="K5253" s="6" t="n">
        <f aca="false">IF(1_Data_EDA!C5254="Corporate",1,0)</f>
        <v>0</v>
      </c>
      <c r="L5253" s="6" t="n">
        <f aca="false">IF(1_Data_EDA!C5254="Home Office",1,0)</f>
        <v>1</v>
      </c>
      <c r="M5253" s="6" t="n">
        <f aca="false">IF(1_Data_EDA!D5254="Europe",1,0)</f>
        <v>0</v>
      </c>
      <c r="N5253" s="6" t="n">
        <f aca="false">IF(1_Data_EDA!D5254="LATAM",1,0)</f>
        <v>0</v>
      </c>
      <c r="O5253" s="6" t="n">
        <f aca="false">IF(1_Data_EDA!D5254="Pacific Asia",1,0)</f>
        <v>1</v>
      </c>
      <c r="P5253" s="6" t="n">
        <f aca="false">IF(1_Data_EDA!D5254="USCA",1,0)</f>
        <v>0</v>
      </c>
      <c r="Q5253" s="6" t="n">
        <f aca="false">IF(C5253&gt;MEDIAN(C$5:C$8004),1,0)</f>
        <v>1</v>
      </c>
      <c r="R5253" s="6" t="n">
        <f aca="false">IF(D5253&gt;2,1,0)</f>
        <v>0</v>
      </c>
    </row>
    <row r="5254" customFormat="false" ht="15" hidden="false" customHeight="true" outlineLevel="0" collapsed="false">
      <c r="A5254" s="6" t="n">
        <f aca="false">1_Data_EDA!O5255</f>
        <v>0</v>
      </c>
      <c r="B5254" s="6" t="n">
        <f aca="false">1_Data_EDA!H5255</f>
        <v>4</v>
      </c>
      <c r="C5254" s="7" t="n">
        <f aca="false">1_Data_EDA!I5255</f>
        <v>399.980011</v>
      </c>
      <c r="D5254" s="6" t="n">
        <f aca="false">1_Data_EDA!J5255</f>
        <v>1</v>
      </c>
      <c r="E5254" s="7" t="n">
        <f aca="false">1_Data_EDA!K5255</f>
        <v>399.980011</v>
      </c>
      <c r="F5254" s="7" t="n">
        <f aca="false">1_Data_EDA!L5255</f>
        <v>22</v>
      </c>
      <c r="G5254" s="8" t="n">
        <f aca="false">1_Data_EDA!M5255</f>
        <v>0.059999999</v>
      </c>
      <c r="H5254" s="6" t="n">
        <f aca="false">IF(1_Data_EDA!B5255="First Class",1,0)</f>
        <v>0</v>
      </c>
      <c r="I5254" s="6" t="n">
        <f aca="false">IF(1_Data_EDA!B5255="Second Class",1,0)</f>
        <v>0</v>
      </c>
      <c r="J5254" s="6" t="n">
        <f aca="false">IF(1_Data_EDA!B5255="Same Day",1,0)</f>
        <v>0</v>
      </c>
      <c r="K5254" s="6" t="n">
        <f aca="false">IF(1_Data_EDA!C5255="Corporate",1,0)</f>
        <v>0</v>
      </c>
      <c r="L5254" s="6" t="n">
        <f aca="false">IF(1_Data_EDA!C5255="Home Office",1,0)</f>
        <v>1</v>
      </c>
      <c r="M5254" s="6" t="n">
        <f aca="false">IF(1_Data_EDA!D5255="Europe",1,0)</f>
        <v>1</v>
      </c>
      <c r="N5254" s="6" t="n">
        <f aca="false">IF(1_Data_EDA!D5255="LATAM",1,0)</f>
        <v>0</v>
      </c>
      <c r="O5254" s="6" t="n">
        <f aca="false">IF(1_Data_EDA!D5255="Pacific Asia",1,0)</f>
        <v>0</v>
      </c>
      <c r="P5254" s="6" t="n">
        <f aca="false">IF(1_Data_EDA!D5255="USCA",1,0)</f>
        <v>0</v>
      </c>
      <c r="Q5254" s="6" t="n">
        <f aca="false">IF(C5254&gt;MEDIAN(C$5:C$8004),1,0)</f>
        <v>1</v>
      </c>
      <c r="R5254" s="6" t="n">
        <f aca="false">IF(D5254&gt;2,1,0)</f>
        <v>0</v>
      </c>
    </row>
    <row r="5255" customFormat="false" ht="15" hidden="false" customHeight="true" outlineLevel="0" collapsed="false">
      <c r="A5255" s="6" t="n">
        <f aca="false">1_Data_EDA!O5256</f>
        <v>0</v>
      </c>
      <c r="B5255" s="6" t="n">
        <f aca="false">1_Data_EDA!H5256</f>
        <v>4</v>
      </c>
      <c r="C5255" s="7" t="n">
        <f aca="false">1_Data_EDA!I5256</f>
        <v>49.97999954</v>
      </c>
      <c r="D5255" s="6" t="n">
        <f aca="false">1_Data_EDA!J5256</f>
        <v>1</v>
      </c>
      <c r="E5255" s="7" t="n">
        <f aca="false">1_Data_EDA!K5256</f>
        <v>49.97999954</v>
      </c>
      <c r="F5255" s="7" t="n">
        <f aca="false">1_Data_EDA!L5256</f>
        <v>5</v>
      </c>
      <c r="G5255" s="8" t="n">
        <f aca="false">1_Data_EDA!M5256</f>
        <v>0.100000001</v>
      </c>
      <c r="H5255" s="6" t="n">
        <f aca="false">IF(1_Data_EDA!B5256="First Class",1,0)</f>
        <v>0</v>
      </c>
      <c r="I5255" s="6" t="n">
        <f aca="false">IF(1_Data_EDA!B5256="Second Class",1,0)</f>
        <v>0</v>
      </c>
      <c r="J5255" s="6" t="n">
        <f aca="false">IF(1_Data_EDA!B5256="Same Day",1,0)</f>
        <v>0</v>
      </c>
      <c r="K5255" s="6" t="n">
        <f aca="false">IF(1_Data_EDA!C5256="Corporate",1,0)</f>
        <v>1</v>
      </c>
      <c r="L5255" s="6" t="n">
        <f aca="false">IF(1_Data_EDA!C5256="Home Office",1,0)</f>
        <v>0</v>
      </c>
      <c r="M5255" s="6" t="n">
        <f aca="false">IF(1_Data_EDA!D5256="Europe",1,0)</f>
        <v>0</v>
      </c>
      <c r="N5255" s="6" t="n">
        <f aca="false">IF(1_Data_EDA!D5256="LATAM",1,0)</f>
        <v>0</v>
      </c>
      <c r="O5255" s="6" t="n">
        <f aca="false">IF(1_Data_EDA!D5256="Pacific Asia",1,0)</f>
        <v>1</v>
      </c>
      <c r="P5255" s="6" t="n">
        <f aca="false">IF(1_Data_EDA!D5256="USCA",1,0)</f>
        <v>0</v>
      </c>
      <c r="Q5255" s="6" t="n">
        <f aca="false">IF(C5255&gt;MEDIAN(C$5:C$8004),1,0)</f>
        <v>0</v>
      </c>
      <c r="R5255" s="6" t="n">
        <f aca="false">IF(D5255&gt;2,1,0)</f>
        <v>0</v>
      </c>
    </row>
    <row r="5256" customFormat="false" ht="15" hidden="false" customHeight="true" outlineLevel="0" collapsed="false">
      <c r="A5256" s="6" t="n">
        <f aca="false">1_Data_EDA!O5257</f>
        <v>1</v>
      </c>
      <c r="B5256" s="6" t="n">
        <f aca="false">1_Data_EDA!H5257</f>
        <v>2</v>
      </c>
      <c r="C5256" s="7" t="n">
        <f aca="false">1_Data_EDA!I5257</f>
        <v>49.97999954</v>
      </c>
      <c r="D5256" s="6" t="n">
        <f aca="false">1_Data_EDA!J5257</f>
        <v>3</v>
      </c>
      <c r="E5256" s="7" t="n">
        <f aca="false">1_Data_EDA!K5257</f>
        <v>149.9400024</v>
      </c>
      <c r="F5256" s="7" t="n">
        <f aca="false">1_Data_EDA!L5257</f>
        <v>17.98999977</v>
      </c>
      <c r="G5256" s="8" t="n">
        <f aca="false">1_Data_EDA!M5257</f>
        <v>0.119999997</v>
      </c>
      <c r="H5256" s="6" t="n">
        <f aca="false">IF(1_Data_EDA!B5257="First Class",1,0)</f>
        <v>0</v>
      </c>
      <c r="I5256" s="6" t="n">
        <f aca="false">IF(1_Data_EDA!B5257="Second Class",1,0)</f>
        <v>1</v>
      </c>
      <c r="J5256" s="6" t="n">
        <f aca="false">IF(1_Data_EDA!B5257="Same Day",1,0)</f>
        <v>0</v>
      </c>
      <c r="K5256" s="6" t="n">
        <f aca="false">IF(1_Data_EDA!C5257="Corporate",1,0)</f>
        <v>0</v>
      </c>
      <c r="L5256" s="6" t="n">
        <f aca="false">IF(1_Data_EDA!C5257="Home Office",1,0)</f>
        <v>0</v>
      </c>
      <c r="M5256" s="6" t="n">
        <f aca="false">IF(1_Data_EDA!D5257="Europe",1,0)</f>
        <v>0</v>
      </c>
      <c r="N5256" s="6" t="n">
        <f aca="false">IF(1_Data_EDA!D5257="LATAM",1,0)</f>
        <v>1</v>
      </c>
      <c r="O5256" s="6" t="n">
        <f aca="false">IF(1_Data_EDA!D5257="Pacific Asia",1,0)</f>
        <v>0</v>
      </c>
      <c r="P5256" s="6" t="n">
        <f aca="false">IF(1_Data_EDA!D5257="USCA",1,0)</f>
        <v>0</v>
      </c>
      <c r="Q5256" s="6" t="n">
        <f aca="false">IF(C5256&gt;MEDIAN(C$5:C$8004),1,0)</f>
        <v>0</v>
      </c>
      <c r="R5256" s="6" t="n">
        <f aca="false">IF(D5256&gt;2,1,0)</f>
        <v>1</v>
      </c>
    </row>
    <row r="5257" customFormat="false" ht="15" hidden="false" customHeight="true" outlineLevel="0" collapsed="false">
      <c r="A5257" s="6" t="n">
        <f aca="false">1_Data_EDA!O5258</f>
        <v>0</v>
      </c>
      <c r="B5257" s="6" t="n">
        <f aca="false">1_Data_EDA!H5258</f>
        <v>4</v>
      </c>
      <c r="C5257" s="7" t="n">
        <f aca="false">1_Data_EDA!I5258</f>
        <v>39.99000168</v>
      </c>
      <c r="D5257" s="6" t="n">
        <f aca="false">1_Data_EDA!J5258</f>
        <v>1</v>
      </c>
      <c r="E5257" s="7" t="n">
        <f aca="false">1_Data_EDA!K5258</f>
        <v>39.99000168</v>
      </c>
      <c r="F5257" s="7" t="n">
        <f aca="false">1_Data_EDA!L5258</f>
        <v>4</v>
      </c>
      <c r="G5257" s="8" t="n">
        <f aca="false">1_Data_EDA!M5258</f>
        <v>0.100000001</v>
      </c>
      <c r="H5257" s="6" t="n">
        <f aca="false">IF(1_Data_EDA!B5258="First Class",1,0)</f>
        <v>0</v>
      </c>
      <c r="I5257" s="6" t="n">
        <f aca="false">IF(1_Data_EDA!B5258="Second Class",1,0)</f>
        <v>0</v>
      </c>
      <c r="J5257" s="6" t="n">
        <f aca="false">IF(1_Data_EDA!B5258="Same Day",1,0)</f>
        <v>0</v>
      </c>
      <c r="K5257" s="6" t="n">
        <f aca="false">IF(1_Data_EDA!C5258="Corporate",1,0)</f>
        <v>0</v>
      </c>
      <c r="L5257" s="6" t="n">
        <f aca="false">IF(1_Data_EDA!C5258="Home Office",1,0)</f>
        <v>0</v>
      </c>
      <c r="M5257" s="6" t="n">
        <f aca="false">IF(1_Data_EDA!D5258="Europe",1,0)</f>
        <v>0</v>
      </c>
      <c r="N5257" s="6" t="n">
        <f aca="false">IF(1_Data_EDA!D5258="LATAM",1,0)</f>
        <v>0</v>
      </c>
      <c r="O5257" s="6" t="n">
        <f aca="false">IF(1_Data_EDA!D5258="Pacific Asia",1,0)</f>
        <v>1</v>
      </c>
      <c r="P5257" s="6" t="n">
        <f aca="false">IF(1_Data_EDA!D5258="USCA",1,0)</f>
        <v>0</v>
      </c>
      <c r="Q5257" s="6" t="n">
        <f aca="false">IF(C5257&gt;MEDIAN(C$5:C$8004),1,0)</f>
        <v>0</v>
      </c>
      <c r="R5257" s="6" t="n">
        <f aca="false">IF(D5257&gt;2,1,0)</f>
        <v>0</v>
      </c>
    </row>
    <row r="5258" customFormat="false" ht="15" hidden="false" customHeight="true" outlineLevel="0" collapsed="false">
      <c r="A5258" s="6" t="n">
        <f aca="false">1_Data_EDA!O5259</f>
        <v>1</v>
      </c>
      <c r="B5258" s="6" t="n">
        <f aca="false">1_Data_EDA!H5259</f>
        <v>1</v>
      </c>
      <c r="C5258" s="7" t="n">
        <f aca="false">1_Data_EDA!I5259</f>
        <v>39.99000168</v>
      </c>
      <c r="D5258" s="6" t="n">
        <f aca="false">1_Data_EDA!J5259</f>
        <v>4</v>
      </c>
      <c r="E5258" s="7" t="n">
        <f aca="false">1_Data_EDA!K5259</f>
        <v>159.9600067</v>
      </c>
      <c r="F5258" s="7" t="n">
        <f aca="false">1_Data_EDA!L5259</f>
        <v>28.79000092</v>
      </c>
      <c r="G5258" s="8" t="n">
        <f aca="false">1_Data_EDA!M5259</f>
        <v>0.180000007</v>
      </c>
      <c r="H5258" s="6" t="n">
        <f aca="false">IF(1_Data_EDA!B5259="First Class",1,0)</f>
        <v>1</v>
      </c>
      <c r="I5258" s="6" t="n">
        <f aca="false">IF(1_Data_EDA!B5259="Second Class",1,0)</f>
        <v>0</v>
      </c>
      <c r="J5258" s="6" t="n">
        <f aca="false">IF(1_Data_EDA!B5259="Same Day",1,0)</f>
        <v>0</v>
      </c>
      <c r="K5258" s="6" t="n">
        <f aca="false">IF(1_Data_EDA!C5259="Corporate",1,0)</f>
        <v>0</v>
      </c>
      <c r="L5258" s="6" t="n">
        <f aca="false">IF(1_Data_EDA!C5259="Home Office",1,0)</f>
        <v>1</v>
      </c>
      <c r="M5258" s="6" t="n">
        <f aca="false">IF(1_Data_EDA!D5259="Europe",1,0)</f>
        <v>0</v>
      </c>
      <c r="N5258" s="6" t="n">
        <f aca="false">IF(1_Data_EDA!D5259="LATAM",1,0)</f>
        <v>1</v>
      </c>
      <c r="O5258" s="6" t="n">
        <f aca="false">IF(1_Data_EDA!D5259="Pacific Asia",1,0)</f>
        <v>0</v>
      </c>
      <c r="P5258" s="6" t="n">
        <f aca="false">IF(1_Data_EDA!D5259="USCA",1,0)</f>
        <v>0</v>
      </c>
      <c r="Q5258" s="6" t="n">
        <f aca="false">IF(C5258&gt;MEDIAN(C$5:C$8004),1,0)</f>
        <v>0</v>
      </c>
      <c r="R5258" s="6" t="n">
        <f aca="false">IF(D5258&gt;2,1,0)</f>
        <v>1</v>
      </c>
    </row>
    <row r="5259" customFormat="false" ht="15" hidden="false" customHeight="true" outlineLevel="0" collapsed="false">
      <c r="A5259" s="6" t="n">
        <f aca="false">1_Data_EDA!O5260</f>
        <v>0</v>
      </c>
      <c r="B5259" s="6" t="n">
        <f aca="false">1_Data_EDA!H5260</f>
        <v>4</v>
      </c>
      <c r="C5259" s="7" t="n">
        <f aca="false">1_Data_EDA!I5260</f>
        <v>99.98999786</v>
      </c>
      <c r="D5259" s="6" t="n">
        <f aca="false">1_Data_EDA!J5260</f>
        <v>4</v>
      </c>
      <c r="E5259" s="7" t="n">
        <f aca="false">1_Data_EDA!K5260</f>
        <v>399.9599915</v>
      </c>
      <c r="F5259" s="7" t="n">
        <f aca="false">1_Data_EDA!L5260</f>
        <v>12</v>
      </c>
      <c r="G5259" s="8" t="n">
        <f aca="false">1_Data_EDA!M5260</f>
        <v>0.029999999</v>
      </c>
      <c r="H5259" s="6" t="n">
        <f aca="false">IF(1_Data_EDA!B5260="First Class",1,0)</f>
        <v>0</v>
      </c>
      <c r="I5259" s="6" t="n">
        <f aca="false">IF(1_Data_EDA!B5260="Second Class",1,0)</f>
        <v>0</v>
      </c>
      <c r="J5259" s="6" t="n">
        <f aca="false">IF(1_Data_EDA!B5260="Same Day",1,0)</f>
        <v>0</v>
      </c>
      <c r="K5259" s="6" t="n">
        <f aca="false">IF(1_Data_EDA!C5260="Corporate",1,0)</f>
        <v>0</v>
      </c>
      <c r="L5259" s="6" t="n">
        <f aca="false">IF(1_Data_EDA!C5260="Home Office",1,0)</f>
        <v>0</v>
      </c>
      <c r="M5259" s="6" t="n">
        <f aca="false">IF(1_Data_EDA!D5260="Europe",1,0)</f>
        <v>0</v>
      </c>
      <c r="N5259" s="6" t="n">
        <f aca="false">IF(1_Data_EDA!D5260="LATAM",1,0)</f>
        <v>1</v>
      </c>
      <c r="O5259" s="6" t="n">
        <f aca="false">IF(1_Data_EDA!D5260="Pacific Asia",1,0)</f>
        <v>0</v>
      </c>
      <c r="P5259" s="6" t="n">
        <f aca="false">IF(1_Data_EDA!D5260="USCA",1,0)</f>
        <v>0</v>
      </c>
      <c r="Q5259" s="6" t="n">
        <f aca="false">IF(C5259&gt;MEDIAN(C$5:C$8004),1,0)</f>
        <v>1</v>
      </c>
      <c r="R5259" s="6" t="n">
        <f aca="false">IF(D5259&gt;2,1,0)</f>
        <v>1</v>
      </c>
    </row>
    <row r="5260" customFormat="false" ht="15" hidden="false" customHeight="true" outlineLevel="0" collapsed="false">
      <c r="A5260" s="6" t="n">
        <f aca="false">1_Data_EDA!O5261</f>
        <v>1</v>
      </c>
      <c r="B5260" s="6" t="n">
        <f aca="false">1_Data_EDA!H5261</f>
        <v>1</v>
      </c>
      <c r="C5260" s="7" t="n">
        <f aca="false">1_Data_EDA!I5261</f>
        <v>59.99000168</v>
      </c>
      <c r="D5260" s="6" t="n">
        <f aca="false">1_Data_EDA!J5261</f>
        <v>4</v>
      </c>
      <c r="E5260" s="7" t="n">
        <f aca="false">1_Data_EDA!K5261</f>
        <v>239.9600067</v>
      </c>
      <c r="F5260" s="7" t="n">
        <f aca="false">1_Data_EDA!L5261</f>
        <v>16.79999924</v>
      </c>
      <c r="G5260" s="8" t="n">
        <f aca="false">1_Data_EDA!M5261</f>
        <v>0.07</v>
      </c>
      <c r="H5260" s="6" t="n">
        <f aca="false">IF(1_Data_EDA!B5261="First Class",1,0)</f>
        <v>1</v>
      </c>
      <c r="I5260" s="6" t="n">
        <f aca="false">IF(1_Data_EDA!B5261="Second Class",1,0)</f>
        <v>0</v>
      </c>
      <c r="J5260" s="6" t="n">
        <f aca="false">IF(1_Data_EDA!B5261="Same Day",1,0)</f>
        <v>0</v>
      </c>
      <c r="K5260" s="6" t="n">
        <f aca="false">IF(1_Data_EDA!C5261="Corporate",1,0)</f>
        <v>0</v>
      </c>
      <c r="L5260" s="6" t="n">
        <f aca="false">IF(1_Data_EDA!C5261="Home Office",1,0)</f>
        <v>0</v>
      </c>
      <c r="M5260" s="6" t="n">
        <f aca="false">IF(1_Data_EDA!D5261="Europe",1,0)</f>
        <v>1</v>
      </c>
      <c r="N5260" s="6" t="n">
        <f aca="false">IF(1_Data_EDA!D5261="LATAM",1,0)</f>
        <v>0</v>
      </c>
      <c r="O5260" s="6" t="n">
        <f aca="false">IF(1_Data_EDA!D5261="Pacific Asia",1,0)</f>
        <v>0</v>
      </c>
      <c r="P5260" s="6" t="n">
        <f aca="false">IF(1_Data_EDA!D5261="USCA",1,0)</f>
        <v>0</v>
      </c>
      <c r="Q5260" s="6" t="n">
        <f aca="false">IF(C5260&gt;MEDIAN(C$5:C$8004),1,0)</f>
        <v>0</v>
      </c>
      <c r="R5260" s="6" t="n">
        <f aca="false">IF(D5260&gt;2,1,0)</f>
        <v>1</v>
      </c>
    </row>
    <row r="5261" customFormat="false" ht="15" hidden="false" customHeight="true" outlineLevel="0" collapsed="false">
      <c r="A5261" s="6" t="n">
        <f aca="false">1_Data_EDA!O5262</f>
        <v>0</v>
      </c>
      <c r="B5261" s="6" t="n">
        <f aca="false">1_Data_EDA!H5262</f>
        <v>4</v>
      </c>
      <c r="C5261" s="7" t="n">
        <f aca="false">1_Data_EDA!I5262</f>
        <v>50</v>
      </c>
      <c r="D5261" s="6" t="n">
        <f aca="false">1_Data_EDA!J5262</f>
        <v>1</v>
      </c>
      <c r="E5261" s="7" t="n">
        <f aca="false">1_Data_EDA!K5262</f>
        <v>50</v>
      </c>
      <c r="F5261" s="7" t="n">
        <f aca="false">1_Data_EDA!L5262</f>
        <v>10</v>
      </c>
      <c r="G5261" s="8" t="n">
        <f aca="false">1_Data_EDA!M5262</f>
        <v>0.200000003</v>
      </c>
      <c r="H5261" s="6" t="n">
        <f aca="false">IF(1_Data_EDA!B5262="First Class",1,0)</f>
        <v>0</v>
      </c>
      <c r="I5261" s="6" t="n">
        <f aca="false">IF(1_Data_EDA!B5262="Second Class",1,0)</f>
        <v>0</v>
      </c>
      <c r="J5261" s="6" t="n">
        <f aca="false">IF(1_Data_EDA!B5262="Same Day",1,0)</f>
        <v>0</v>
      </c>
      <c r="K5261" s="6" t="n">
        <f aca="false">IF(1_Data_EDA!C5262="Corporate",1,0)</f>
        <v>0</v>
      </c>
      <c r="L5261" s="6" t="n">
        <f aca="false">IF(1_Data_EDA!C5262="Home Office",1,0)</f>
        <v>0</v>
      </c>
      <c r="M5261" s="6" t="n">
        <f aca="false">IF(1_Data_EDA!D5262="Europe",1,0)</f>
        <v>1</v>
      </c>
      <c r="N5261" s="6" t="n">
        <f aca="false">IF(1_Data_EDA!D5262="LATAM",1,0)</f>
        <v>0</v>
      </c>
      <c r="O5261" s="6" t="n">
        <f aca="false">IF(1_Data_EDA!D5262="Pacific Asia",1,0)</f>
        <v>0</v>
      </c>
      <c r="P5261" s="6" t="n">
        <f aca="false">IF(1_Data_EDA!D5262="USCA",1,0)</f>
        <v>0</v>
      </c>
      <c r="Q5261" s="6" t="n">
        <f aca="false">IF(C5261&gt;MEDIAN(C$5:C$8004),1,0)</f>
        <v>0</v>
      </c>
      <c r="R5261" s="6" t="n">
        <f aca="false">IF(D5261&gt;2,1,0)</f>
        <v>0</v>
      </c>
    </row>
    <row r="5262" customFormat="false" ht="15" hidden="false" customHeight="true" outlineLevel="0" collapsed="false">
      <c r="A5262" s="6" t="n">
        <f aca="false">1_Data_EDA!O5263</f>
        <v>1</v>
      </c>
      <c r="B5262" s="6" t="n">
        <f aca="false">1_Data_EDA!H5263</f>
        <v>1</v>
      </c>
      <c r="C5262" s="7" t="n">
        <f aca="false">1_Data_EDA!I5263</f>
        <v>199.9900055</v>
      </c>
      <c r="D5262" s="6" t="n">
        <f aca="false">1_Data_EDA!J5263</f>
        <v>1</v>
      </c>
      <c r="E5262" s="7" t="n">
        <f aca="false">1_Data_EDA!K5263</f>
        <v>199.9900055</v>
      </c>
      <c r="F5262" s="7" t="n">
        <f aca="false">1_Data_EDA!L5263</f>
        <v>20</v>
      </c>
      <c r="G5262" s="8" t="n">
        <f aca="false">1_Data_EDA!M5263</f>
        <v>0.100000001</v>
      </c>
      <c r="H5262" s="6" t="n">
        <f aca="false">IF(1_Data_EDA!B5263="First Class",1,0)</f>
        <v>1</v>
      </c>
      <c r="I5262" s="6" t="n">
        <f aca="false">IF(1_Data_EDA!B5263="Second Class",1,0)</f>
        <v>0</v>
      </c>
      <c r="J5262" s="6" t="n">
        <f aca="false">IF(1_Data_EDA!B5263="Same Day",1,0)</f>
        <v>0</v>
      </c>
      <c r="K5262" s="6" t="n">
        <f aca="false">IF(1_Data_EDA!C5263="Corporate",1,0)</f>
        <v>0</v>
      </c>
      <c r="L5262" s="6" t="n">
        <f aca="false">IF(1_Data_EDA!C5263="Home Office",1,0)</f>
        <v>1</v>
      </c>
      <c r="M5262" s="6" t="n">
        <f aca="false">IF(1_Data_EDA!D5263="Europe",1,0)</f>
        <v>0</v>
      </c>
      <c r="N5262" s="6" t="n">
        <f aca="false">IF(1_Data_EDA!D5263="LATAM",1,0)</f>
        <v>0</v>
      </c>
      <c r="O5262" s="6" t="n">
        <f aca="false">IF(1_Data_EDA!D5263="Pacific Asia",1,0)</f>
        <v>0</v>
      </c>
      <c r="P5262" s="6" t="n">
        <f aca="false">IF(1_Data_EDA!D5263="USCA",1,0)</f>
        <v>1</v>
      </c>
      <c r="Q5262" s="6" t="n">
        <f aca="false">IF(C5262&gt;MEDIAN(C$5:C$8004),1,0)</f>
        <v>1</v>
      </c>
      <c r="R5262" s="6" t="n">
        <f aca="false">IF(D5262&gt;2,1,0)</f>
        <v>0</v>
      </c>
    </row>
    <row r="5263" customFormat="false" ht="15" hidden="false" customHeight="true" outlineLevel="0" collapsed="false">
      <c r="A5263" s="6" t="n">
        <f aca="false">1_Data_EDA!O5264</f>
        <v>1</v>
      </c>
      <c r="B5263" s="6" t="n">
        <f aca="false">1_Data_EDA!H5264</f>
        <v>4</v>
      </c>
      <c r="C5263" s="7" t="n">
        <f aca="false">1_Data_EDA!I5264</f>
        <v>399.980011</v>
      </c>
      <c r="D5263" s="6" t="n">
        <f aca="false">1_Data_EDA!J5264</f>
        <v>1</v>
      </c>
      <c r="E5263" s="7" t="n">
        <f aca="false">1_Data_EDA!K5264</f>
        <v>399.980011</v>
      </c>
      <c r="F5263" s="7" t="n">
        <f aca="false">1_Data_EDA!L5264</f>
        <v>68</v>
      </c>
      <c r="G5263" s="8" t="n">
        <f aca="false">1_Data_EDA!M5264</f>
        <v>0.170000002</v>
      </c>
      <c r="H5263" s="6" t="n">
        <f aca="false">IF(1_Data_EDA!B5264="First Class",1,0)</f>
        <v>0</v>
      </c>
      <c r="I5263" s="6" t="n">
        <f aca="false">IF(1_Data_EDA!B5264="Second Class",1,0)</f>
        <v>0</v>
      </c>
      <c r="J5263" s="6" t="n">
        <f aca="false">IF(1_Data_EDA!B5264="Same Day",1,0)</f>
        <v>0</v>
      </c>
      <c r="K5263" s="6" t="n">
        <f aca="false">IF(1_Data_EDA!C5264="Corporate",1,0)</f>
        <v>1</v>
      </c>
      <c r="L5263" s="6" t="n">
        <f aca="false">IF(1_Data_EDA!C5264="Home Office",1,0)</f>
        <v>0</v>
      </c>
      <c r="M5263" s="6" t="n">
        <f aca="false">IF(1_Data_EDA!D5264="Europe",1,0)</f>
        <v>0</v>
      </c>
      <c r="N5263" s="6" t="n">
        <f aca="false">IF(1_Data_EDA!D5264="LATAM",1,0)</f>
        <v>0</v>
      </c>
      <c r="O5263" s="6" t="n">
        <f aca="false">IF(1_Data_EDA!D5264="Pacific Asia",1,0)</f>
        <v>1</v>
      </c>
      <c r="P5263" s="6" t="n">
        <f aca="false">IF(1_Data_EDA!D5264="USCA",1,0)</f>
        <v>0</v>
      </c>
      <c r="Q5263" s="6" t="n">
        <f aca="false">IF(C5263&gt;MEDIAN(C$5:C$8004),1,0)</f>
        <v>1</v>
      </c>
      <c r="R5263" s="6" t="n">
        <f aca="false">IF(D5263&gt;2,1,0)</f>
        <v>0</v>
      </c>
    </row>
    <row r="5264" customFormat="false" ht="15" hidden="false" customHeight="true" outlineLevel="0" collapsed="false">
      <c r="A5264" s="6" t="n">
        <f aca="false">1_Data_EDA!O5265</f>
        <v>1</v>
      </c>
      <c r="B5264" s="6" t="n">
        <f aca="false">1_Data_EDA!H5265</f>
        <v>2</v>
      </c>
      <c r="C5264" s="7" t="n">
        <f aca="false">1_Data_EDA!I5265</f>
        <v>129.9900055</v>
      </c>
      <c r="D5264" s="6" t="n">
        <f aca="false">1_Data_EDA!J5265</f>
        <v>1</v>
      </c>
      <c r="E5264" s="7" t="n">
        <f aca="false">1_Data_EDA!K5265</f>
        <v>129.9900055</v>
      </c>
      <c r="F5264" s="7" t="n">
        <f aca="false">1_Data_EDA!L5265</f>
        <v>11.69999981</v>
      </c>
      <c r="G5264" s="8" t="n">
        <f aca="false">1_Data_EDA!M5265</f>
        <v>0.090000004</v>
      </c>
      <c r="H5264" s="6" t="n">
        <f aca="false">IF(1_Data_EDA!B5265="First Class",1,0)</f>
        <v>0</v>
      </c>
      <c r="I5264" s="6" t="n">
        <f aca="false">IF(1_Data_EDA!B5265="Second Class",1,0)</f>
        <v>1</v>
      </c>
      <c r="J5264" s="6" t="n">
        <f aca="false">IF(1_Data_EDA!B5265="Same Day",1,0)</f>
        <v>0</v>
      </c>
      <c r="K5264" s="6" t="n">
        <f aca="false">IF(1_Data_EDA!C5265="Corporate",1,0)</f>
        <v>0</v>
      </c>
      <c r="L5264" s="6" t="n">
        <f aca="false">IF(1_Data_EDA!C5265="Home Office",1,0)</f>
        <v>0</v>
      </c>
      <c r="M5264" s="6" t="n">
        <f aca="false">IF(1_Data_EDA!D5265="Europe",1,0)</f>
        <v>1</v>
      </c>
      <c r="N5264" s="6" t="n">
        <f aca="false">IF(1_Data_EDA!D5265="LATAM",1,0)</f>
        <v>0</v>
      </c>
      <c r="O5264" s="6" t="n">
        <f aca="false">IF(1_Data_EDA!D5265="Pacific Asia",1,0)</f>
        <v>0</v>
      </c>
      <c r="P5264" s="6" t="n">
        <f aca="false">IF(1_Data_EDA!D5265="USCA",1,0)</f>
        <v>0</v>
      </c>
      <c r="Q5264" s="6" t="n">
        <f aca="false">IF(C5264&gt;MEDIAN(C$5:C$8004),1,0)</f>
        <v>1</v>
      </c>
      <c r="R5264" s="6" t="n">
        <f aca="false">IF(D5264&gt;2,1,0)</f>
        <v>0</v>
      </c>
    </row>
    <row r="5265" customFormat="false" ht="15" hidden="false" customHeight="true" outlineLevel="0" collapsed="false">
      <c r="A5265" s="6" t="n">
        <f aca="false">1_Data_EDA!O5266</f>
        <v>1</v>
      </c>
      <c r="B5265" s="6" t="n">
        <f aca="false">1_Data_EDA!H5266</f>
        <v>1</v>
      </c>
      <c r="C5265" s="7" t="n">
        <f aca="false">1_Data_EDA!I5266</f>
        <v>24.98999977</v>
      </c>
      <c r="D5265" s="6" t="n">
        <f aca="false">1_Data_EDA!J5266</f>
        <v>1</v>
      </c>
      <c r="E5265" s="7" t="n">
        <f aca="false">1_Data_EDA!K5266</f>
        <v>24.98999977</v>
      </c>
      <c r="F5265" s="7" t="n">
        <f aca="false">1_Data_EDA!L5266</f>
        <v>0.25</v>
      </c>
      <c r="G5265" s="8" t="n">
        <f aca="false">1_Data_EDA!M5266</f>
        <v>0.01</v>
      </c>
      <c r="H5265" s="6" t="n">
        <f aca="false">IF(1_Data_EDA!B5266="First Class",1,0)</f>
        <v>1</v>
      </c>
      <c r="I5265" s="6" t="n">
        <f aca="false">IF(1_Data_EDA!B5266="Second Class",1,0)</f>
        <v>0</v>
      </c>
      <c r="J5265" s="6" t="n">
        <f aca="false">IF(1_Data_EDA!B5266="Same Day",1,0)</f>
        <v>0</v>
      </c>
      <c r="K5265" s="6" t="n">
        <f aca="false">IF(1_Data_EDA!C5266="Corporate",1,0)</f>
        <v>0</v>
      </c>
      <c r="L5265" s="6" t="n">
        <f aca="false">IF(1_Data_EDA!C5266="Home Office",1,0)</f>
        <v>0</v>
      </c>
      <c r="M5265" s="6" t="n">
        <f aca="false">IF(1_Data_EDA!D5266="Europe",1,0)</f>
        <v>0</v>
      </c>
      <c r="N5265" s="6" t="n">
        <f aca="false">IF(1_Data_EDA!D5266="LATAM",1,0)</f>
        <v>0</v>
      </c>
      <c r="O5265" s="6" t="n">
        <f aca="false">IF(1_Data_EDA!D5266="Pacific Asia",1,0)</f>
        <v>0</v>
      </c>
      <c r="P5265" s="6" t="n">
        <f aca="false">IF(1_Data_EDA!D5266="USCA",1,0)</f>
        <v>1</v>
      </c>
      <c r="Q5265" s="6" t="n">
        <f aca="false">IF(C5265&gt;MEDIAN(C$5:C$8004),1,0)</f>
        <v>0</v>
      </c>
      <c r="R5265" s="6" t="n">
        <f aca="false">IF(D5265&gt;2,1,0)</f>
        <v>0</v>
      </c>
    </row>
    <row r="5266" customFormat="false" ht="15" hidden="false" customHeight="true" outlineLevel="0" collapsed="false">
      <c r="A5266" s="6" t="n">
        <f aca="false">1_Data_EDA!O5267</f>
        <v>1</v>
      </c>
      <c r="B5266" s="6" t="n">
        <f aca="false">1_Data_EDA!H5267</f>
        <v>2</v>
      </c>
      <c r="C5266" s="7" t="n">
        <f aca="false">1_Data_EDA!I5267</f>
        <v>49.97999954</v>
      </c>
      <c r="D5266" s="6" t="n">
        <f aca="false">1_Data_EDA!J5267</f>
        <v>2</v>
      </c>
      <c r="E5266" s="7" t="n">
        <f aca="false">1_Data_EDA!K5267</f>
        <v>99.95999908</v>
      </c>
      <c r="F5266" s="7" t="n">
        <f aca="false">1_Data_EDA!L5267</f>
        <v>9</v>
      </c>
      <c r="G5266" s="8" t="n">
        <f aca="false">1_Data_EDA!M5267</f>
        <v>0.090000004</v>
      </c>
      <c r="H5266" s="6" t="n">
        <f aca="false">IF(1_Data_EDA!B5267="First Class",1,0)</f>
        <v>0</v>
      </c>
      <c r="I5266" s="6" t="n">
        <f aca="false">IF(1_Data_EDA!B5267="Second Class",1,0)</f>
        <v>1</v>
      </c>
      <c r="J5266" s="6" t="n">
        <f aca="false">IF(1_Data_EDA!B5267="Same Day",1,0)</f>
        <v>0</v>
      </c>
      <c r="K5266" s="6" t="n">
        <f aca="false">IF(1_Data_EDA!C5267="Corporate",1,0)</f>
        <v>0</v>
      </c>
      <c r="L5266" s="6" t="n">
        <f aca="false">IF(1_Data_EDA!C5267="Home Office",1,0)</f>
        <v>0</v>
      </c>
      <c r="M5266" s="6" t="n">
        <f aca="false">IF(1_Data_EDA!D5267="Europe",1,0)</f>
        <v>0</v>
      </c>
      <c r="N5266" s="6" t="n">
        <f aca="false">IF(1_Data_EDA!D5267="LATAM",1,0)</f>
        <v>1</v>
      </c>
      <c r="O5266" s="6" t="n">
        <f aca="false">IF(1_Data_EDA!D5267="Pacific Asia",1,0)</f>
        <v>0</v>
      </c>
      <c r="P5266" s="6" t="n">
        <f aca="false">IF(1_Data_EDA!D5267="USCA",1,0)</f>
        <v>0</v>
      </c>
      <c r="Q5266" s="6" t="n">
        <f aca="false">IF(C5266&gt;MEDIAN(C$5:C$8004),1,0)</f>
        <v>0</v>
      </c>
      <c r="R5266" s="6" t="n">
        <f aca="false">IF(D5266&gt;2,1,0)</f>
        <v>0</v>
      </c>
    </row>
    <row r="5267" customFormat="false" ht="15" hidden="false" customHeight="true" outlineLevel="0" collapsed="false">
      <c r="A5267" s="6" t="n">
        <f aca="false">1_Data_EDA!O5268</f>
        <v>0</v>
      </c>
      <c r="B5267" s="6" t="n">
        <f aca="false">1_Data_EDA!H5268</f>
        <v>4</v>
      </c>
      <c r="C5267" s="7" t="n">
        <f aca="false">1_Data_EDA!I5268</f>
        <v>199.9900055</v>
      </c>
      <c r="D5267" s="6" t="n">
        <f aca="false">1_Data_EDA!J5268</f>
        <v>1</v>
      </c>
      <c r="E5267" s="7" t="n">
        <f aca="false">1_Data_EDA!K5268</f>
        <v>199.9900055</v>
      </c>
      <c r="F5267" s="7" t="n">
        <f aca="false">1_Data_EDA!L5268</f>
        <v>4</v>
      </c>
      <c r="G5267" s="8" t="n">
        <f aca="false">1_Data_EDA!M5268</f>
        <v>0.02</v>
      </c>
      <c r="H5267" s="6" t="n">
        <f aca="false">IF(1_Data_EDA!B5268="First Class",1,0)</f>
        <v>0</v>
      </c>
      <c r="I5267" s="6" t="n">
        <f aca="false">IF(1_Data_EDA!B5268="Second Class",1,0)</f>
        <v>0</v>
      </c>
      <c r="J5267" s="6" t="n">
        <f aca="false">IF(1_Data_EDA!B5268="Same Day",1,0)</f>
        <v>0</v>
      </c>
      <c r="K5267" s="6" t="n">
        <f aca="false">IF(1_Data_EDA!C5268="Corporate",1,0)</f>
        <v>0</v>
      </c>
      <c r="L5267" s="6" t="n">
        <f aca="false">IF(1_Data_EDA!C5268="Home Office",1,0)</f>
        <v>1</v>
      </c>
      <c r="M5267" s="6" t="n">
        <f aca="false">IF(1_Data_EDA!D5268="Europe",1,0)</f>
        <v>1</v>
      </c>
      <c r="N5267" s="6" t="n">
        <f aca="false">IF(1_Data_EDA!D5268="LATAM",1,0)</f>
        <v>0</v>
      </c>
      <c r="O5267" s="6" t="n">
        <f aca="false">IF(1_Data_EDA!D5268="Pacific Asia",1,0)</f>
        <v>0</v>
      </c>
      <c r="P5267" s="6" t="n">
        <f aca="false">IF(1_Data_EDA!D5268="USCA",1,0)</f>
        <v>0</v>
      </c>
      <c r="Q5267" s="6" t="n">
        <f aca="false">IF(C5267&gt;MEDIAN(C$5:C$8004),1,0)</f>
        <v>1</v>
      </c>
      <c r="R5267" s="6" t="n">
        <f aca="false">IF(D5267&gt;2,1,0)</f>
        <v>0</v>
      </c>
    </row>
    <row r="5268" customFormat="false" ht="15" hidden="false" customHeight="true" outlineLevel="0" collapsed="false">
      <c r="A5268" s="6" t="n">
        <f aca="false">1_Data_EDA!O5269</f>
        <v>1</v>
      </c>
      <c r="B5268" s="6" t="n">
        <f aca="false">1_Data_EDA!H5269</f>
        <v>1</v>
      </c>
      <c r="C5268" s="7" t="n">
        <f aca="false">1_Data_EDA!I5269</f>
        <v>59.99000168</v>
      </c>
      <c r="D5268" s="6" t="n">
        <f aca="false">1_Data_EDA!J5269</f>
        <v>1</v>
      </c>
      <c r="E5268" s="7" t="n">
        <f aca="false">1_Data_EDA!K5269</f>
        <v>59.99000168</v>
      </c>
      <c r="F5268" s="7" t="n">
        <f aca="false">1_Data_EDA!L5269</f>
        <v>0.600000024</v>
      </c>
      <c r="G5268" s="8" t="n">
        <f aca="false">1_Data_EDA!M5269</f>
        <v>0.01</v>
      </c>
      <c r="H5268" s="6" t="n">
        <f aca="false">IF(1_Data_EDA!B5269="First Class",1,0)</f>
        <v>1</v>
      </c>
      <c r="I5268" s="6" t="n">
        <f aca="false">IF(1_Data_EDA!B5269="Second Class",1,0)</f>
        <v>0</v>
      </c>
      <c r="J5268" s="6" t="n">
        <f aca="false">IF(1_Data_EDA!B5269="Same Day",1,0)</f>
        <v>0</v>
      </c>
      <c r="K5268" s="6" t="n">
        <f aca="false">IF(1_Data_EDA!C5269="Corporate",1,0)</f>
        <v>0</v>
      </c>
      <c r="L5268" s="6" t="n">
        <f aca="false">IF(1_Data_EDA!C5269="Home Office",1,0)</f>
        <v>0</v>
      </c>
      <c r="M5268" s="6" t="n">
        <f aca="false">IF(1_Data_EDA!D5269="Europe",1,0)</f>
        <v>0</v>
      </c>
      <c r="N5268" s="6" t="n">
        <f aca="false">IF(1_Data_EDA!D5269="LATAM",1,0)</f>
        <v>0</v>
      </c>
      <c r="O5268" s="6" t="n">
        <f aca="false">IF(1_Data_EDA!D5269="Pacific Asia",1,0)</f>
        <v>0</v>
      </c>
      <c r="P5268" s="6" t="n">
        <f aca="false">IF(1_Data_EDA!D5269="USCA",1,0)</f>
        <v>1</v>
      </c>
      <c r="Q5268" s="6" t="n">
        <f aca="false">IF(C5268&gt;MEDIAN(C$5:C$8004),1,0)</f>
        <v>0</v>
      </c>
      <c r="R5268" s="6" t="n">
        <f aca="false">IF(D5268&gt;2,1,0)</f>
        <v>0</v>
      </c>
    </row>
    <row r="5269" customFormat="false" ht="15" hidden="false" customHeight="true" outlineLevel="0" collapsed="false">
      <c r="A5269" s="6" t="n">
        <f aca="false">1_Data_EDA!O5270</f>
        <v>1</v>
      </c>
      <c r="B5269" s="6" t="n">
        <f aca="false">1_Data_EDA!H5270</f>
        <v>4</v>
      </c>
      <c r="C5269" s="7" t="n">
        <f aca="false">1_Data_EDA!I5270</f>
        <v>129.9900055</v>
      </c>
      <c r="D5269" s="6" t="n">
        <f aca="false">1_Data_EDA!J5270</f>
        <v>1</v>
      </c>
      <c r="E5269" s="7" t="n">
        <f aca="false">1_Data_EDA!K5270</f>
        <v>129.9900055</v>
      </c>
      <c r="F5269" s="7" t="n">
        <f aca="false">1_Data_EDA!L5270</f>
        <v>6.5</v>
      </c>
      <c r="G5269" s="8" t="n">
        <f aca="false">1_Data_EDA!M5270</f>
        <v>0.050000001</v>
      </c>
      <c r="H5269" s="6" t="n">
        <f aca="false">IF(1_Data_EDA!B5270="First Class",1,0)</f>
        <v>0</v>
      </c>
      <c r="I5269" s="6" t="n">
        <f aca="false">IF(1_Data_EDA!B5270="Second Class",1,0)</f>
        <v>0</v>
      </c>
      <c r="J5269" s="6" t="n">
        <f aca="false">IF(1_Data_EDA!B5270="Same Day",1,0)</f>
        <v>0</v>
      </c>
      <c r="K5269" s="6" t="n">
        <f aca="false">IF(1_Data_EDA!C5270="Corporate",1,0)</f>
        <v>1</v>
      </c>
      <c r="L5269" s="6" t="n">
        <f aca="false">IF(1_Data_EDA!C5270="Home Office",1,0)</f>
        <v>0</v>
      </c>
      <c r="M5269" s="6" t="n">
        <f aca="false">IF(1_Data_EDA!D5270="Europe",1,0)</f>
        <v>0</v>
      </c>
      <c r="N5269" s="6" t="n">
        <f aca="false">IF(1_Data_EDA!D5270="LATAM",1,0)</f>
        <v>0</v>
      </c>
      <c r="O5269" s="6" t="n">
        <f aca="false">IF(1_Data_EDA!D5270="Pacific Asia",1,0)</f>
        <v>0</v>
      </c>
      <c r="P5269" s="6" t="n">
        <f aca="false">IF(1_Data_EDA!D5270="USCA",1,0)</f>
        <v>0</v>
      </c>
      <c r="Q5269" s="6" t="n">
        <f aca="false">IF(C5269&gt;MEDIAN(C$5:C$8004),1,0)</f>
        <v>1</v>
      </c>
      <c r="R5269" s="6" t="n">
        <f aca="false">IF(D5269&gt;2,1,0)</f>
        <v>0</v>
      </c>
    </row>
    <row r="5270" customFormat="false" ht="15" hidden="false" customHeight="true" outlineLevel="0" collapsed="false">
      <c r="A5270" s="6" t="n">
        <f aca="false">1_Data_EDA!O5271</f>
        <v>0</v>
      </c>
      <c r="B5270" s="6" t="n">
        <f aca="false">1_Data_EDA!H5271</f>
        <v>2</v>
      </c>
      <c r="C5270" s="7" t="n">
        <f aca="false">1_Data_EDA!I5271</f>
        <v>50</v>
      </c>
      <c r="D5270" s="6" t="n">
        <f aca="false">1_Data_EDA!J5271</f>
        <v>3</v>
      </c>
      <c r="E5270" s="7" t="n">
        <f aca="false">1_Data_EDA!K5271</f>
        <v>150</v>
      </c>
      <c r="F5270" s="7" t="n">
        <f aca="false">1_Data_EDA!L5271</f>
        <v>25.5</v>
      </c>
      <c r="G5270" s="8" t="n">
        <f aca="false">1_Data_EDA!M5271</f>
        <v>0.170000002</v>
      </c>
      <c r="H5270" s="6" t="n">
        <f aca="false">IF(1_Data_EDA!B5271="First Class",1,0)</f>
        <v>0</v>
      </c>
      <c r="I5270" s="6" t="n">
        <f aca="false">IF(1_Data_EDA!B5271="Second Class",1,0)</f>
        <v>1</v>
      </c>
      <c r="J5270" s="6" t="n">
        <f aca="false">IF(1_Data_EDA!B5271="Same Day",1,0)</f>
        <v>0</v>
      </c>
      <c r="K5270" s="6" t="n">
        <f aca="false">IF(1_Data_EDA!C5271="Corporate",1,0)</f>
        <v>0</v>
      </c>
      <c r="L5270" s="6" t="n">
        <f aca="false">IF(1_Data_EDA!C5271="Home Office",1,0)</f>
        <v>0</v>
      </c>
      <c r="M5270" s="6" t="n">
        <f aca="false">IF(1_Data_EDA!D5271="Europe",1,0)</f>
        <v>0</v>
      </c>
      <c r="N5270" s="6" t="n">
        <f aca="false">IF(1_Data_EDA!D5271="LATAM",1,0)</f>
        <v>1</v>
      </c>
      <c r="O5270" s="6" t="n">
        <f aca="false">IF(1_Data_EDA!D5271="Pacific Asia",1,0)</f>
        <v>0</v>
      </c>
      <c r="P5270" s="6" t="n">
        <f aca="false">IF(1_Data_EDA!D5271="USCA",1,0)</f>
        <v>0</v>
      </c>
      <c r="Q5270" s="6" t="n">
        <f aca="false">IF(C5270&gt;MEDIAN(C$5:C$8004),1,0)</f>
        <v>0</v>
      </c>
      <c r="R5270" s="6" t="n">
        <f aca="false">IF(D5270&gt;2,1,0)</f>
        <v>1</v>
      </c>
    </row>
    <row r="5271" customFormat="false" ht="15" hidden="false" customHeight="true" outlineLevel="0" collapsed="false">
      <c r="A5271" s="6" t="n">
        <f aca="false">1_Data_EDA!O5272</f>
        <v>1</v>
      </c>
      <c r="B5271" s="6" t="n">
        <f aca="false">1_Data_EDA!H5272</f>
        <v>0</v>
      </c>
      <c r="C5271" s="7" t="n">
        <f aca="false">1_Data_EDA!I5272</f>
        <v>99.98999786</v>
      </c>
      <c r="D5271" s="6" t="n">
        <f aca="false">1_Data_EDA!J5272</f>
        <v>4</v>
      </c>
      <c r="E5271" s="7" t="n">
        <f aca="false">1_Data_EDA!K5272</f>
        <v>399.9599915</v>
      </c>
      <c r="F5271" s="7" t="n">
        <f aca="false">1_Data_EDA!L5272</f>
        <v>79.98999786</v>
      </c>
      <c r="G5271" s="8" t="n">
        <f aca="false">1_Data_EDA!M5272</f>
        <v>0.200000003</v>
      </c>
      <c r="H5271" s="6" t="n">
        <f aca="false">IF(1_Data_EDA!B5272="First Class",1,0)</f>
        <v>0</v>
      </c>
      <c r="I5271" s="6" t="n">
        <f aca="false">IF(1_Data_EDA!B5272="Second Class",1,0)</f>
        <v>0</v>
      </c>
      <c r="J5271" s="6" t="n">
        <f aca="false">IF(1_Data_EDA!B5272="Same Day",1,0)</f>
        <v>1</v>
      </c>
      <c r="K5271" s="6" t="n">
        <f aca="false">IF(1_Data_EDA!C5272="Corporate",1,0)</f>
        <v>0</v>
      </c>
      <c r="L5271" s="6" t="n">
        <f aca="false">IF(1_Data_EDA!C5272="Home Office",1,0)</f>
        <v>1</v>
      </c>
      <c r="M5271" s="6" t="n">
        <f aca="false">IF(1_Data_EDA!D5272="Europe",1,0)</f>
        <v>0</v>
      </c>
      <c r="N5271" s="6" t="n">
        <f aca="false">IF(1_Data_EDA!D5272="LATAM",1,0)</f>
        <v>1</v>
      </c>
      <c r="O5271" s="6" t="n">
        <f aca="false">IF(1_Data_EDA!D5272="Pacific Asia",1,0)</f>
        <v>0</v>
      </c>
      <c r="P5271" s="6" t="n">
        <f aca="false">IF(1_Data_EDA!D5272="USCA",1,0)</f>
        <v>0</v>
      </c>
      <c r="Q5271" s="6" t="n">
        <f aca="false">IF(C5271&gt;MEDIAN(C$5:C$8004),1,0)</f>
        <v>1</v>
      </c>
      <c r="R5271" s="6" t="n">
        <f aca="false">IF(D5271&gt;2,1,0)</f>
        <v>1</v>
      </c>
    </row>
    <row r="5272" customFormat="false" ht="15" hidden="false" customHeight="true" outlineLevel="0" collapsed="false">
      <c r="A5272" s="6" t="n">
        <f aca="false">1_Data_EDA!O5273</f>
        <v>1</v>
      </c>
      <c r="B5272" s="6" t="n">
        <f aca="false">1_Data_EDA!H5273</f>
        <v>2</v>
      </c>
      <c r="C5272" s="7" t="n">
        <f aca="false">1_Data_EDA!I5273</f>
        <v>49.97999954</v>
      </c>
      <c r="D5272" s="6" t="n">
        <f aca="false">1_Data_EDA!J5273</f>
        <v>4</v>
      </c>
      <c r="E5272" s="7" t="n">
        <f aca="false">1_Data_EDA!K5273</f>
        <v>199.9199982</v>
      </c>
      <c r="F5272" s="7" t="n">
        <f aca="false">1_Data_EDA!L5273</f>
        <v>39.97999954</v>
      </c>
      <c r="G5272" s="8" t="n">
        <f aca="false">1_Data_EDA!M5273</f>
        <v>0.200000003</v>
      </c>
      <c r="H5272" s="6" t="n">
        <f aca="false">IF(1_Data_EDA!B5273="First Class",1,0)</f>
        <v>0</v>
      </c>
      <c r="I5272" s="6" t="n">
        <f aca="false">IF(1_Data_EDA!B5273="Second Class",1,0)</f>
        <v>1</v>
      </c>
      <c r="J5272" s="6" t="n">
        <f aca="false">IF(1_Data_EDA!B5273="Same Day",1,0)</f>
        <v>0</v>
      </c>
      <c r="K5272" s="6" t="n">
        <f aca="false">IF(1_Data_EDA!C5273="Corporate",1,0)</f>
        <v>1</v>
      </c>
      <c r="L5272" s="6" t="n">
        <f aca="false">IF(1_Data_EDA!C5273="Home Office",1,0)</f>
        <v>0</v>
      </c>
      <c r="M5272" s="6" t="n">
        <f aca="false">IF(1_Data_EDA!D5273="Europe",1,0)</f>
        <v>1</v>
      </c>
      <c r="N5272" s="6" t="n">
        <f aca="false">IF(1_Data_EDA!D5273="LATAM",1,0)</f>
        <v>0</v>
      </c>
      <c r="O5272" s="6" t="n">
        <f aca="false">IF(1_Data_EDA!D5273="Pacific Asia",1,0)</f>
        <v>0</v>
      </c>
      <c r="P5272" s="6" t="n">
        <f aca="false">IF(1_Data_EDA!D5273="USCA",1,0)</f>
        <v>0</v>
      </c>
      <c r="Q5272" s="6" t="n">
        <f aca="false">IF(C5272&gt;MEDIAN(C$5:C$8004),1,0)</f>
        <v>0</v>
      </c>
      <c r="R5272" s="6" t="n">
        <f aca="false">IF(D5272&gt;2,1,0)</f>
        <v>1</v>
      </c>
    </row>
    <row r="5273" customFormat="false" ht="15" hidden="false" customHeight="true" outlineLevel="0" collapsed="false">
      <c r="A5273" s="6" t="n">
        <f aca="false">1_Data_EDA!O5274</f>
        <v>1</v>
      </c>
      <c r="B5273" s="6" t="n">
        <f aca="false">1_Data_EDA!H5274</f>
        <v>1</v>
      </c>
      <c r="C5273" s="7" t="n">
        <f aca="false">1_Data_EDA!I5274</f>
        <v>99.98999786</v>
      </c>
      <c r="D5273" s="6" t="n">
        <f aca="false">1_Data_EDA!J5274</f>
        <v>2</v>
      </c>
      <c r="E5273" s="7" t="n">
        <f aca="false">1_Data_EDA!K5274</f>
        <v>199.9799957</v>
      </c>
      <c r="F5273" s="7" t="n">
        <f aca="false">1_Data_EDA!L5274</f>
        <v>6</v>
      </c>
      <c r="G5273" s="8" t="n">
        <f aca="false">1_Data_EDA!M5274</f>
        <v>0.029999999</v>
      </c>
      <c r="H5273" s="6" t="n">
        <f aca="false">IF(1_Data_EDA!B5274="First Class",1,0)</f>
        <v>1</v>
      </c>
      <c r="I5273" s="6" t="n">
        <f aca="false">IF(1_Data_EDA!B5274="Second Class",1,0)</f>
        <v>0</v>
      </c>
      <c r="J5273" s="6" t="n">
        <f aca="false">IF(1_Data_EDA!B5274="Same Day",1,0)</f>
        <v>0</v>
      </c>
      <c r="K5273" s="6" t="n">
        <f aca="false">IF(1_Data_EDA!C5274="Corporate",1,0)</f>
        <v>0</v>
      </c>
      <c r="L5273" s="6" t="n">
        <f aca="false">IF(1_Data_EDA!C5274="Home Office",1,0)</f>
        <v>1</v>
      </c>
      <c r="M5273" s="6" t="n">
        <f aca="false">IF(1_Data_EDA!D5274="Europe",1,0)</f>
        <v>0</v>
      </c>
      <c r="N5273" s="6" t="n">
        <f aca="false">IF(1_Data_EDA!D5274="LATAM",1,0)</f>
        <v>0</v>
      </c>
      <c r="O5273" s="6" t="n">
        <f aca="false">IF(1_Data_EDA!D5274="Pacific Asia",1,0)</f>
        <v>0</v>
      </c>
      <c r="P5273" s="6" t="n">
        <f aca="false">IF(1_Data_EDA!D5274="USCA",1,0)</f>
        <v>1</v>
      </c>
      <c r="Q5273" s="6" t="n">
        <f aca="false">IF(C5273&gt;MEDIAN(C$5:C$8004),1,0)</f>
        <v>1</v>
      </c>
      <c r="R5273" s="6" t="n">
        <f aca="false">IF(D5273&gt;2,1,0)</f>
        <v>0</v>
      </c>
    </row>
    <row r="5274" customFormat="false" ht="15" hidden="false" customHeight="true" outlineLevel="0" collapsed="false">
      <c r="A5274" s="6" t="n">
        <f aca="false">1_Data_EDA!O5275</f>
        <v>1</v>
      </c>
      <c r="B5274" s="6" t="n">
        <f aca="false">1_Data_EDA!H5275</f>
        <v>4</v>
      </c>
      <c r="C5274" s="7" t="n">
        <f aca="false">1_Data_EDA!I5275</f>
        <v>399.980011</v>
      </c>
      <c r="D5274" s="6" t="n">
        <f aca="false">1_Data_EDA!J5275</f>
        <v>1</v>
      </c>
      <c r="E5274" s="7" t="n">
        <f aca="false">1_Data_EDA!K5275</f>
        <v>399.980011</v>
      </c>
      <c r="F5274" s="7" t="n">
        <f aca="false">1_Data_EDA!L5275</f>
        <v>40</v>
      </c>
      <c r="G5274" s="8" t="n">
        <f aca="false">1_Data_EDA!M5275</f>
        <v>0.100000001</v>
      </c>
      <c r="H5274" s="6" t="n">
        <f aca="false">IF(1_Data_EDA!B5275="First Class",1,0)</f>
        <v>0</v>
      </c>
      <c r="I5274" s="6" t="n">
        <f aca="false">IF(1_Data_EDA!B5275="Second Class",1,0)</f>
        <v>0</v>
      </c>
      <c r="J5274" s="6" t="n">
        <f aca="false">IF(1_Data_EDA!B5275="Same Day",1,0)</f>
        <v>0</v>
      </c>
      <c r="K5274" s="6" t="n">
        <f aca="false">IF(1_Data_EDA!C5275="Corporate",1,0)</f>
        <v>0</v>
      </c>
      <c r="L5274" s="6" t="n">
        <f aca="false">IF(1_Data_EDA!C5275="Home Office",1,0)</f>
        <v>0</v>
      </c>
      <c r="M5274" s="6" t="n">
        <f aca="false">IF(1_Data_EDA!D5275="Europe",1,0)</f>
        <v>0</v>
      </c>
      <c r="N5274" s="6" t="n">
        <f aca="false">IF(1_Data_EDA!D5275="LATAM",1,0)</f>
        <v>0</v>
      </c>
      <c r="O5274" s="6" t="n">
        <f aca="false">IF(1_Data_EDA!D5275="Pacific Asia",1,0)</f>
        <v>0</v>
      </c>
      <c r="P5274" s="6" t="n">
        <f aca="false">IF(1_Data_EDA!D5275="USCA",1,0)</f>
        <v>1</v>
      </c>
      <c r="Q5274" s="6" t="n">
        <f aca="false">IF(C5274&gt;MEDIAN(C$5:C$8004),1,0)</f>
        <v>1</v>
      </c>
      <c r="R5274" s="6" t="n">
        <f aca="false">IF(D5274&gt;2,1,0)</f>
        <v>0</v>
      </c>
    </row>
    <row r="5275" customFormat="false" ht="15" hidden="false" customHeight="true" outlineLevel="0" collapsed="false">
      <c r="A5275" s="6" t="n">
        <f aca="false">1_Data_EDA!O5276</f>
        <v>1</v>
      </c>
      <c r="B5275" s="6" t="n">
        <f aca="false">1_Data_EDA!H5276</f>
        <v>1</v>
      </c>
      <c r="C5275" s="7" t="n">
        <f aca="false">1_Data_EDA!I5276</f>
        <v>59.99000168</v>
      </c>
      <c r="D5275" s="6" t="n">
        <f aca="false">1_Data_EDA!J5276</f>
        <v>1</v>
      </c>
      <c r="E5275" s="7" t="n">
        <f aca="false">1_Data_EDA!K5276</f>
        <v>59.99000168</v>
      </c>
      <c r="F5275" s="7" t="n">
        <f aca="false">1_Data_EDA!L5276</f>
        <v>12</v>
      </c>
      <c r="G5275" s="8" t="n">
        <f aca="false">1_Data_EDA!M5276</f>
        <v>0.200000003</v>
      </c>
      <c r="H5275" s="6" t="n">
        <f aca="false">IF(1_Data_EDA!B5276="First Class",1,0)</f>
        <v>1</v>
      </c>
      <c r="I5275" s="6" t="n">
        <f aca="false">IF(1_Data_EDA!B5276="Second Class",1,0)</f>
        <v>0</v>
      </c>
      <c r="J5275" s="6" t="n">
        <f aca="false">IF(1_Data_EDA!B5276="Same Day",1,0)</f>
        <v>0</v>
      </c>
      <c r="K5275" s="6" t="n">
        <f aca="false">IF(1_Data_EDA!C5276="Corporate",1,0)</f>
        <v>1</v>
      </c>
      <c r="L5275" s="6" t="n">
        <f aca="false">IF(1_Data_EDA!C5276="Home Office",1,0)</f>
        <v>0</v>
      </c>
      <c r="M5275" s="6" t="n">
        <f aca="false">IF(1_Data_EDA!D5276="Europe",1,0)</f>
        <v>1</v>
      </c>
      <c r="N5275" s="6" t="n">
        <f aca="false">IF(1_Data_EDA!D5276="LATAM",1,0)</f>
        <v>0</v>
      </c>
      <c r="O5275" s="6" t="n">
        <f aca="false">IF(1_Data_EDA!D5276="Pacific Asia",1,0)</f>
        <v>0</v>
      </c>
      <c r="P5275" s="6" t="n">
        <f aca="false">IF(1_Data_EDA!D5276="USCA",1,0)</f>
        <v>0</v>
      </c>
      <c r="Q5275" s="6" t="n">
        <f aca="false">IF(C5275&gt;MEDIAN(C$5:C$8004),1,0)</f>
        <v>0</v>
      </c>
      <c r="R5275" s="6" t="n">
        <f aca="false">IF(D5275&gt;2,1,0)</f>
        <v>0</v>
      </c>
    </row>
    <row r="5276" customFormat="false" ht="15" hidden="false" customHeight="true" outlineLevel="0" collapsed="false">
      <c r="A5276" s="6" t="n">
        <f aca="false">1_Data_EDA!O5277</f>
        <v>1</v>
      </c>
      <c r="B5276" s="6" t="n">
        <f aca="false">1_Data_EDA!H5277</f>
        <v>4</v>
      </c>
      <c r="C5276" s="7" t="n">
        <f aca="false">1_Data_EDA!I5277</f>
        <v>50</v>
      </c>
      <c r="D5276" s="6" t="n">
        <f aca="false">1_Data_EDA!J5277</f>
        <v>3</v>
      </c>
      <c r="E5276" s="7" t="n">
        <f aca="false">1_Data_EDA!K5277</f>
        <v>150</v>
      </c>
      <c r="F5276" s="7" t="n">
        <f aca="false">1_Data_EDA!L5277</f>
        <v>4.5</v>
      </c>
      <c r="G5276" s="8" t="n">
        <f aca="false">1_Data_EDA!M5277</f>
        <v>0.029999999</v>
      </c>
      <c r="H5276" s="6" t="n">
        <f aca="false">IF(1_Data_EDA!B5277="First Class",1,0)</f>
        <v>0</v>
      </c>
      <c r="I5276" s="6" t="n">
        <f aca="false">IF(1_Data_EDA!B5277="Second Class",1,0)</f>
        <v>0</v>
      </c>
      <c r="J5276" s="6" t="n">
        <f aca="false">IF(1_Data_EDA!B5277="Same Day",1,0)</f>
        <v>0</v>
      </c>
      <c r="K5276" s="6" t="n">
        <f aca="false">IF(1_Data_EDA!C5277="Corporate",1,0)</f>
        <v>1</v>
      </c>
      <c r="L5276" s="6" t="n">
        <f aca="false">IF(1_Data_EDA!C5277="Home Office",1,0)</f>
        <v>0</v>
      </c>
      <c r="M5276" s="6" t="n">
        <f aca="false">IF(1_Data_EDA!D5277="Europe",1,0)</f>
        <v>0</v>
      </c>
      <c r="N5276" s="6" t="n">
        <f aca="false">IF(1_Data_EDA!D5277="LATAM",1,0)</f>
        <v>0</v>
      </c>
      <c r="O5276" s="6" t="n">
        <f aca="false">IF(1_Data_EDA!D5277="Pacific Asia",1,0)</f>
        <v>1</v>
      </c>
      <c r="P5276" s="6" t="n">
        <f aca="false">IF(1_Data_EDA!D5277="USCA",1,0)</f>
        <v>0</v>
      </c>
      <c r="Q5276" s="6" t="n">
        <f aca="false">IF(C5276&gt;MEDIAN(C$5:C$8004),1,0)</f>
        <v>0</v>
      </c>
      <c r="R5276" s="6" t="n">
        <f aca="false">IF(D5276&gt;2,1,0)</f>
        <v>1</v>
      </c>
    </row>
    <row r="5277" customFormat="false" ht="15" hidden="false" customHeight="true" outlineLevel="0" collapsed="false">
      <c r="A5277" s="6" t="n">
        <f aca="false">1_Data_EDA!O5278</f>
        <v>1</v>
      </c>
      <c r="B5277" s="6" t="n">
        <f aca="false">1_Data_EDA!H5278</f>
        <v>2</v>
      </c>
      <c r="C5277" s="7" t="n">
        <f aca="false">1_Data_EDA!I5278</f>
        <v>31.98999977</v>
      </c>
      <c r="D5277" s="6" t="n">
        <f aca="false">1_Data_EDA!J5278</f>
        <v>2</v>
      </c>
      <c r="E5277" s="7" t="n">
        <f aca="false">1_Data_EDA!K5278</f>
        <v>63.97999954</v>
      </c>
      <c r="F5277" s="7" t="n">
        <f aca="false">1_Data_EDA!L5278</f>
        <v>10.23999977</v>
      </c>
      <c r="G5277" s="8" t="n">
        <f aca="false">1_Data_EDA!M5278</f>
        <v>0.159999996</v>
      </c>
      <c r="H5277" s="6" t="n">
        <f aca="false">IF(1_Data_EDA!B5278="First Class",1,0)</f>
        <v>0</v>
      </c>
      <c r="I5277" s="6" t="n">
        <f aca="false">IF(1_Data_EDA!B5278="Second Class",1,0)</f>
        <v>1</v>
      </c>
      <c r="J5277" s="6" t="n">
        <f aca="false">IF(1_Data_EDA!B5278="Same Day",1,0)</f>
        <v>0</v>
      </c>
      <c r="K5277" s="6" t="n">
        <f aca="false">IF(1_Data_EDA!C5278="Corporate",1,0)</f>
        <v>0</v>
      </c>
      <c r="L5277" s="6" t="n">
        <f aca="false">IF(1_Data_EDA!C5278="Home Office",1,0)</f>
        <v>0</v>
      </c>
      <c r="M5277" s="6" t="n">
        <f aca="false">IF(1_Data_EDA!D5278="Europe",1,0)</f>
        <v>0</v>
      </c>
      <c r="N5277" s="6" t="n">
        <f aca="false">IF(1_Data_EDA!D5278="LATAM",1,0)</f>
        <v>1</v>
      </c>
      <c r="O5277" s="6" t="n">
        <f aca="false">IF(1_Data_EDA!D5278="Pacific Asia",1,0)</f>
        <v>0</v>
      </c>
      <c r="P5277" s="6" t="n">
        <f aca="false">IF(1_Data_EDA!D5278="USCA",1,0)</f>
        <v>0</v>
      </c>
      <c r="Q5277" s="6" t="n">
        <f aca="false">IF(C5277&gt;MEDIAN(C$5:C$8004),1,0)</f>
        <v>0</v>
      </c>
      <c r="R5277" s="6" t="n">
        <f aca="false">IF(D5277&gt;2,1,0)</f>
        <v>0</v>
      </c>
    </row>
    <row r="5278" customFormat="false" ht="15" hidden="false" customHeight="true" outlineLevel="0" collapsed="false">
      <c r="A5278" s="6" t="n">
        <f aca="false">1_Data_EDA!O5279</f>
        <v>0</v>
      </c>
      <c r="B5278" s="6" t="n">
        <f aca="false">1_Data_EDA!H5279</f>
        <v>4</v>
      </c>
      <c r="C5278" s="7" t="n">
        <f aca="false">1_Data_EDA!I5279</f>
        <v>59.99000168</v>
      </c>
      <c r="D5278" s="6" t="n">
        <f aca="false">1_Data_EDA!J5279</f>
        <v>4</v>
      </c>
      <c r="E5278" s="7" t="n">
        <f aca="false">1_Data_EDA!K5279</f>
        <v>239.9600067</v>
      </c>
      <c r="F5278" s="7" t="n">
        <f aca="false">1_Data_EDA!L5279</f>
        <v>16.79999924</v>
      </c>
      <c r="G5278" s="8" t="n">
        <f aca="false">1_Data_EDA!M5279</f>
        <v>0.07</v>
      </c>
      <c r="H5278" s="6" t="n">
        <f aca="false">IF(1_Data_EDA!B5279="First Class",1,0)</f>
        <v>0</v>
      </c>
      <c r="I5278" s="6" t="n">
        <f aca="false">IF(1_Data_EDA!B5279="Second Class",1,0)</f>
        <v>0</v>
      </c>
      <c r="J5278" s="6" t="n">
        <f aca="false">IF(1_Data_EDA!B5279="Same Day",1,0)</f>
        <v>0</v>
      </c>
      <c r="K5278" s="6" t="n">
        <f aca="false">IF(1_Data_EDA!C5279="Corporate",1,0)</f>
        <v>0</v>
      </c>
      <c r="L5278" s="6" t="n">
        <f aca="false">IF(1_Data_EDA!C5279="Home Office",1,0)</f>
        <v>0</v>
      </c>
      <c r="M5278" s="6" t="n">
        <f aca="false">IF(1_Data_EDA!D5279="Europe",1,0)</f>
        <v>0</v>
      </c>
      <c r="N5278" s="6" t="n">
        <f aca="false">IF(1_Data_EDA!D5279="LATAM",1,0)</f>
        <v>0</v>
      </c>
      <c r="O5278" s="6" t="n">
        <f aca="false">IF(1_Data_EDA!D5279="Pacific Asia",1,0)</f>
        <v>0</v>
      </c>
      <c r="P5278" s="6" t="n">
        <f aca="false">IF(1_Data_EDA!D5279="USCA",1,0)</f>
        <v>0</v>
      </c>
      <c r="Q5278" s="6" t="n">
        <f aca="false">IF(C5278&gt;MEDIAN(C$5:C$8004),1,0)</f>
        <v>0</v>
      </c>
      <c r="R5278" s="6" t="n">
        <f aca="false">IF(D5278&gt;2,1,0)</f>
        <v>1</v>
      </c>
    </row>
    <row r="5279" customFormat="false" ht="15" hidden="false" customHeight="true" outlineLevel="0" collapsed="false">
      <c r="A5279" s="6" t="n">
        <f aca="false">1_Data_EDA!O5280</f>
        <v>1</v>
      </c>
      <c r="B5279" s="6" t="n">
        <f aca="false">1_Data_EDA!H5280</f>
        <v>1</v>
      </c>
      <c r="C5279" s="7" t="n">
        <f aca="false">1_Data_EDA!I5280</f>
        <v>50</v>
      </c>
      <c r="D5279" s="6" t="n">
        <f aca="false">1_Data_EDA!J5280</f>
        <v>3</v>
      </c>
      <c r="E5279" s="7" t="n">
        <f aca="false">1_Data_EDA!K5280</f>
        <v>150</v>
      </c>
      <c r="F5279" s="7" t="n">
        <f aca="false">1_Data_EDA!L5280</f>
        <v>18</v>
      </c>
      <c r="G5279" s="8" t="n">
        <f aca="false">1_Data_EDA!M5280</f>
        <v>0.119999997</v>
      </c>
      <c r="H5279" s="6" t="n">
        <f aca="false">IF(1_Data_EDA!B5280="First Class",1,0)</f>
        <v>1</v>
      </c>
      <c r="I5279" s="6" t="n">
        <f aca="false">IF(1_Data_EDA!B5280="Second Class",1,0)</f>
        <v>0</v>
      </c>
      <c r="J5279" s="6" t="n">
        <f aca="false">IF(1_Data_EDA!B5280="Same Day",1,0)</f>
        <v>0</v>
      </c>
      <c r="K5279" s="6" t="n">
        <f aca="false">IF(1_Data_EDA!C5280="Corporate",1,0)</f>
        <v>1</v>
      </c>
      <c r="L5279" s="6" t="n">
        <f aca="false">IF(1_Data_EDA!C5280="Home Office",1,0)</f>
        <v>0</v>
      </c>
      <c r="M5279" s="6" t="n">
        <f aca="false">IF(1_Data_EDA!D5280="Europe",1,0)</f>
        <v>0</v>
      </c>
      <c r="N5279" s="6" t="n">
        <f aca="false">IF(1_Data_EDA!D5280="LATAM",1,0)</f>
        <v>0</v>
      </c>
      <c r="O5279" s="6" t="n">
        <f aca="false">IF(1_Data_EDA!D5280="Pacific Asia",1,0)</f>
        <v>1</v>
      </c>
      <c r="P5279" s="6" t="n">
        <f aca="false">IF(1_Data_EDA!D5280="USCA",1,0)</f>
        <v>0</v>
      </c>
      <c r="Q5279" s="6" t="n">
        <f aca="false">IF(C5279&gt;MEDIAN(C$5:C$8004),1,0)</f>
        <v>0</v>
      </c>
      <c r="R5279" s="6" t="n">
        <f aca="false">IF(D5279&gt;2,1,0)</f>
        <v>1</v>
      </c>
    </row>
    <row r="5280" customFormat="false" ht="15" hidden="false" customHeight="true" outlineLevel="0" collapsed="false">
      <c r="A5280" s="6" t="n">
        <f aca="false">1_Data_EDA!O5281</f>
        <v>0</v>
      </c>
      <c r="B5280" s="6" t="n">
        <f aca="false">1_Data_EDA!H5281</f>
        <v>4</v>
      </c>
      <c r="C5280" s="7" t="n">
        <f aca="false">1_Data_EDA!I5281</f>
        <v>129.9900055</v>
      </c>
      <c r="D5280" s="6" t="n">
        <f aca="false">1_Data_EDA!J5281</f>
        <v>1</v>
      </c>
      <c r="E5280" s="7" t="n">
        <f aca="false">1_Data_EDA!K5281</f>
        <v>129.9900055</v>
      </c>
      <c r="F5280" s="7" t="n">
        <f aca="false">1_Data_EDA!L5281</f>
        <v>6.5</v>
      </c>
      <c r="G5280" s="8" t="n">
        <f aca="false">1_Data_EDA!M5281</f>
        <v>0.050000001</v>
      </c>
      <c r="H5280" s="6" t="n">
        <f aca="false">IF(1_Data_EDA!B5281="First Class",1,0)</f>
        <v>0</v>
      </c>
      <c r="I5280" s="6" t="n">
        <f aca="false">IF(1_Data_EDA!B5281="Second Class",1,0)</f>
        <v>0</v>
      </c>
      <c r="J5280" s="6" t="n">
        <f aca="false">IF(1_Data_EDA!B5281="Same Day",1,0)</f>
        <v>0</v>
      </c>
      <c r="K5280" s="6" t="n">
        <f aca="false">IF(1_Data_EDA!C5281="Corporate",1,0)</f>
        <v>0</v>
      </c>
      <c r="L5280" s="6" t="n">
        <f aca="false">IF(1_Data_EDA!C5281="Home Office",1,0)</f>
        <v>0</v>
      </c>
      <c r="M5280" s="6" t="n">
        <f aca="false">IF(1_Data_EDA!D5281="Europe",1,0)</f>
        <v>1</v>
      </c>
      <c r="N5280" s="6" t="n">
        <f aca="false">IF(1_Data_EDA!D5281="LATAM",1,0)</f>
        <v>0</v>
      </c>
      <c r="O5280" s="6" t="n">
        <f aca="false">IF(1_Data_EDA!D5281="Pacific Asia",1,0)</f>
        <v>0</v>
      </c>
      <c r="P5280" s="6" t="n">
        <f aca="false">IF(1_Data_EDA!D5281="USCA",1,0)</f>
        <v>0</v>
      </c>
      <c r="Q5280" s="6" t="n">
        <f aca="false">IF(C5280&gt;MEDIAN(C$5:C$8004),1,0)</f>
        <v>1</v>
      </c>
      <c r="R5280" s="6" t="n">
        <f aca="false">IF(D5280&gt;2,1,0)</f>
        <v>0</v>
      </c>
    </row>
    <row r="5281" customFormat="false" ht="15" hidden="false" customHeight="true" outlineLevel="0" collapsed="false">
      <c r="A5281" s="6" t="n">
        <f aca="false">1_Data_EDA!O5282</f>
        <v>1</v>
      </c>
      <c r="B5281" s="6" t="n">
        <f aca="false">1_Data_EDA!H5282</f>
        <v>2</v>
      </c>
      <c r="C5281" s="7" t="n">
        <f aca="false">1_Data_EDA!I5282</f>
        <v>24.98999977</v>
      </c>
      <c r="D5281" s="6" t="n">
        <f aca="false">1_Data_EDA!J5282</f>
        <v>5</v>
      </c>
      <c r="E5281" s="7" t="n">
        <f aca="false">1_Data_EDA!K5282</f>
        <v>124.9499969</v>
      </c>
      <c r="F5281" s="7" t="n">
        <f aca="false">1_Data_EDA!L5282</f>
        <v>14.98999977</v>
      </c>
      <c r="G5281" s="8" t="n">
        <f aca="false">1_Data_EDA!M5282</f>
        <v>0.119999997</v>
      </c>
      <c r="H5281" s="6" t="n">
        <f aca="false">IF(1_Data_EDA!B5282="First Class",1,0)</f>
        <v>0</v>
      </c>
      <c r="I5281" s="6" t="n">
        <f aca="false">IF(1_Data_EDA!B5282="Second Class",1,0)</f>
        <v>1</v>
      </c>
      <c r="J5281" s="6" t="n">
        <f aca="false">IF(1_Data_EDA!B5282="Same Day",1,0)</f>
        <v>0</v>
      </c>
      <c r="K5281" s="6" t="n">
        <f aca="false">IF(1_Data_EDA!C5282="Corporate",1,0)</f>
        <v>0</v>
      </c>
      <c r="L5281" s="6" t="n">
        <f aca="false">IF(1_Data_EDA!C5282="Home Office",1,0)</f>
        <v>0</v>
      </c>
      <c r="M5281" s="6" t="n">
        <f aca="false">IF(1_Data_EDA!D5282="Europe",1,0)</f>
        <v>0</v>
      </c>
      <c r="N5281" s="6" t="n">
        <f aca="false">IF(1_Data_EDA!D5282="LATAM",1,0)</f>
        <v>0</v>
      </c>
      <c r="O5281" s="6" t="n">
        <f aca="false">IF(1_Data_EDA!D5282="Pacific Asia",1,0)</f>
        <v>0</v>
      </c>
      <c r="P5281" s="6" t="n">
        <f aca="false">IF(1_Data_EDA!D5282="USCA",1,0)</f>
        <v>1</v>
      </c>
      <c r="Q5281" s="6" t="n">
        <f aca="false">IF(C5281&gt;MEDIAN(C$5:C$8004),1,0)</f>
        <v>0</v>
      </c>
      <c r="R5281" s="6" t="n">
        <f aca="false">IF(D5281&gt;2,1,0)</f>
        <v>1</v>
      </c>
    </row>
    <row r="5282" customFormat="false" ht="15" hidden="false" customHeight="true" outlineLevel="0" collapsed="false">
      <c r="A5282" s="6" t="n">
        <f aca="false">1_Data_EDA!O5283</f>
        <v>1</v>
      </c>
      <c r="B5282" s="6" t="n">
        <f aca="false">1_Data_EDA!H5283</f>
        <v>4</v>
      </c>
      <c r="C5282" s="7" t="n">
        <f aca="false">1_Data_EDA!I5283</f>
        <v>39.99000168</v>
      </c>
      <c r="D5282" s="6" t="n">
        <f aca="false">1_Data_EDA!J5283</f>
        <v>2</v>
      </c>
      <c r="E5282" s="7" t="n">
        <f aca="false">1_Data_EDA!K5283</f>
        <v>79.98000336</v>
      </c>
      <c r="F5282" s="7" t="n">
        <f aca="false">1_Data_EDA!L5283</f>
        <v>3.200000048</v>
      </c>
      <c r="G5282" s="8" t="n">
        <f aca="false">1_Data_EDA!M5283</f>
        <v>0.039999999</v>
      </c>
      <c r="H5282" s="6" t="n">
        <f aca="false">IF(1_Data_EDA!B5283="First Class",1,0)</f>
        <v>0</v>
      </c>
      <c r="I5282" s="6" t="n">
        <f aca="false">IF(1_Data_EDA!B5283="Second Class",1,0)</f>
        <v>0</v>
      </c>
      <c r="J5282" s="6" t="n">
        <f aca="false">IF(1_Data_EDA!B5283="Same Day",1,0)</f>
        <v>0</v>
      </c>
      <c r="K5282" s="6" t="n">
        <f aca="false">IF(1_Data_EDA!C5283="Corporate",1,0)</f>
        <v>0</v>
      </c>
      <c r="L5282" s="6" t="n">
        <f aca="false">IF(1_Data_EDA!C5283="Home Office",1,0)</f>
        <v>0</v>
      </c>
      <c r="M5282" s="6" t="n">
        <f aca="false">IF(1_Data_EDA!D5283="Europe",1,0)</f>
        <v>1</v>
      </c>
      <c r="N5282" s="6" t="n">
        <f aca="false">IF(1_Data_EDA!D5283="LATAM",1,0)</f>
        <v>0</v>
      </c>
      <c r="O5282" s="6" t="n">
        <f aca="false">IF(1_Data_EDA!D5283="Pacific Asia",1,0)</f>
        <v>0</v>
      </c>
      <c r="P5282" s="6" t="n">
        <f aca="false">IF(1_Data_EDA!D5283="USCA",1,0)</f>
        <v>0</v>
      </c>
      <c r="Q5282" s="6" t="n">
        <f aca="false">IF(C5282&gt;MEDIAN(C$5:C$8004),1,0)</f>
        <v>0</v>
      </c>
      <c r="R5282" s="6" t="n">
        <f aca="false">IF(D5282&gt;2,1,0)</f>
        <v>0</v>
      </c>
    </row>
    <row r="5283" customFormat="false" ht="15" hidden="false" customHeight="true" outlineLevel="0" collapsed="false">
      <c r="A5283" s="6" t="n">
        <f aca="false">1_Data_EDA!O5284</f>
        <v>1</v>
      </c>
      <c r="B5283" s="6" t="n">
        <f aca="false">1_Data_EDA!H5284</f>
        <v>2</v>
      </c>
      <c r="C5283" s="7" t="n">
        <f aca="false">1_Data_EDA!I5284</f>
        <v>15.98999977</v>
      </c>
      <c r="D5283" s="6" t="n">
        <f aca="false">1_Data_EDA!J5284</f>
        <v>4</v>
      </c>
      <c r="E5283" s="7" t="n">
        <f aca="false">1_Data_EDA!K5284</f>
        <v>63.95999908</v>
      </c>
      <c r="F5283" s="7" t="n">
        <f aca="false">1_Data_EDA!L5284</f>
        <v>7.679999828</v>
      </c>
      <c r="G5283" s="8" t="n">
        <f aca="false">1_Data_EDA!M5284</f>
        <v>0.119999997</v>
      </c>
      <c r="H5283" s="6" t="n">
        <f aca="false">IF(1_Data_EDA!B5284="First Class",1,0)</f>
        <v>0</v>
      </c>
      <c r="I5283" s="6" t="n">
        <f aca="false">IF(1_Data_EDA!B5284="Second Class",1,0)</f>
        <v>1</v>
      </c>
      <c r="J5283" s="6" t="n">
        <f aca="false">IF(1_Data_EDA!B5284="Same Day",1,0)</f>
        <v>0</v>
      </c>
      <c r="K5283" s="6" t="n">
        <f aca="false">IF(1_Data_EDA!C5284="Corporate",1,0)</f>
        <v>0</v>
      </c>
      <c r="L5283" s="6" t="n">
        <f aca="false">IF(1_Data_EDA!C5284="Home Office",1,0)</f>
        <v>0</v>
      </c>
      <c r="M5283" s="6" t="n">
        <f aca="false">IF(1_Data_EDA!D5284="Europe",1,0)</f>
        <v>0</v>
      </c>
      <c r="N5283" s="6" t="n">
        <f aca="false">IF(1_Data_EDA!D5284="LATAM",1,0)</f>
        <v>1</v>
      </c>
      <c r="O5283" s="6" t="n">
        <f aca="false">IF(1_Data_EDA!D5284="Pacific Asia",1,0)</f>
        <v>0</v>
      </c>
      <c r="P5283" s="6" t="n">
        <f aca="false">IF(1_Data_EDA!D5284="USCA",1,0)</f>
        <v>0</v>
      </c>
      <c r="Q5283" s="6" t="n">
        <f aca="false">IF(C5283&gt;MEDIAN(C$5:C$8004),1,0)</f>
        <v>0</v>
      </c>
      <c r="R5283" s="6" t="n">
        <f aca="false">IF(D5283&gt;2,1,0)</f>
        <v>1</v>
      </c>
    </row>
    <row r="5284" customFormat="false" ht="15" hidden="false" customHeight="true" outlineLevel="0" collapsed="false">
      <c r="A5284" s="6" t="n">
        <f aca="false">1_Data_EDA!O5285</f>
        <v>1</v>
      </c>
      <c r="B5284" s="6" t="n">
        <f aca="false">1_Data_EDA!H5285</f>
        <v>2</v>
      </c>
      <c r="C5284" s="7" t="n">
        <f aca="false">1_Data_EDA!I5285</f>
        <v>59.99000168</v>
      </c>
      <c r="D5284" s="6" t="n">
        <f aca="false">1_Data_EDA!J5285</f>
        <v>1</v>
      </c>
      <c r="E5284" s="7" t="n">
        <f aca="false">1_Data_EDA!K5285</f>
        <v>59.99000168</v>
      </c>
      <c r="F5284" s="7" t="n">
        <f aca="false">1_Data_EDA!L5285</f>
        <v>15</v>
      </c>
      <c r="G5284" s="8" t="n">
        <f aca="false">1_Data_EDA!M5285</f>
        <v>0.25</v>
      </c>
      <c r="H5284" s="6" t="n">
        <f aca="false">IF(1_Data_EDA!B5285="First Class",1,0)</f>
        <v>0</v>
      </c>
      <c r="I5284" s="6" t="n">
        <f aca="false">IF(1_Data_EDA!B5285="Second Class",1,0)</f>
        <v>1</v>
      </c>
      <c r="J5284" s="6" t="n">
        <f aca="false">IF(1_Data_EDA!B5285="Same Day",1,0)</f>
        <v>0</v>
      </c>
      <c r="K5284" s="6" t="n">
        <f aca="false">IF(1_Data_EDA!C5285="Corporate",1,0)</f>
        <v>0</v>
      </c>
      <c r="L5284" s="6" t="n">
        <f aca="false">IF(1_Data_EDA!C5285="Home Office",1,0)</f>
        <v>0</v>
      </c>
      <c r="M5284" s="6" t="n">
        <f aca="false">IF(1_Data_EDA!D5285="Europe",1,0)</f>
        <v>1</v>
      </c>
      <c r="N5284" s="6" t="n">
        <f aca="false">IF(1_Data_EDA!D5285="LATAM",1,0)</f>
        <v>0</v>
      </c>
      <c r="O5284" s="6" t="n">
        <f aca="false">IF(1_Data_EDA!D5285="Pacific Asia",1,0)</f>
        <v>0</v>
      </c>
      <c r="P5284" s="6" t="n">
        <f aca="false">IF(1_Data_EDA!D5285="USCA",1,0)</f>
        <v>0</v>
      </c>
      <c r="Q5284" s="6" t="n">
        <f aca="false">IF(C5284&gt;MEDIAN(C$5:C$8004),1,0)</f>
        <v>0</v>
      </c>
      <c r="R5284" s="6" t="n">
        <f aca="false">IF(D5284&gt;2,1,0)</f>
        <v>0</v>
      </c>
    </row>
    <row r="5285" customFormat="false" ht="15" hidden="false" customHeight="true" outlineLevel="0" collapsed="false">
      <c r="A5285" s="6" t="n">
        <f aca="false">1_Data_EDA!O5286</f>
        <v>0</v>
      </c>
      <c r="B5285" s="6" t="n">
        <f aca="false">1_Data_EDA!H5286</f>
        <v>4</v>
      </c>
      <c r="C5285" s="7" t="n">
        <f aca="false">1_Data_EDA!I5286</f>
        <v>59.99000168</v>
      </c>
      <c r="D5285" s="6" t="n">
        <f aca="false">1_Data_EDA!J5286</f>
        <v>4</v>
      </c>
      <c r="E5285" s="7" t="n">
        <f aca="false">1_Data_EDA!K5286</f>
        <v>239.9600067</v>
      </c>
      <c r="F5285" s="7" t="n">
        <f aca="false">1_Data_EDA!L5286</f>
        <v>16.79999924</v>
      </c>
      <c r="G5285" s="8" t="n">
        <f aca="false">1_Data_EDA!M5286</f>
        <v>0.07</v>
      </c>
      <c r="H5285" s="6" t="n">
        <f aca="false">IF(1_Data_EDA!B5286="First Class",1,0)</f>
        <v>0</v>
      </c>
      <c r="I5285" s="6" t="n">
        <f aca="false">IF(1_Data_EDA!B5286="Second Class",1,0)</f>
        <v>0</v>
      </c>
      <c r="J5285" s="6" t="n">
        <f aca="false">IF(1_Data_EDA!B5286="Same Day",1,0)</f>
        <v>0</v>
      </c>
      <c r="K5285" s="6" t="n">
        <f aca="false">IF(1_Data_EDA!C5286="Corporate",1,0)</f>
        <v>1</v>
      </c>
      <c r="L5285" s="6" t="n">
        <f aca="false">IF(1_Data_EDA!C5286="Home Office",1,0)</f>
        <v>0</v>
      </c>
      <c r="M5285" s="6" t="n">
        <f aca="false">IF(1_Data_EDA!D5286="Europe",1,0)</f>
        <v>0</v>
      </c>
      <c r="N5285" s="6" t="n">
        <f aca="false">IF(1_Data_EDA!D5286="LATAM",1,0)</f>
        <v>0</v>
      </c>
      <c r="O5285" s="6" t="n">
        <f aca="false">IF(1_Data_EDA!D5286="Pacific Asia",1,0)</f>
        <v>1</v>
      </c>
      <c r="P5285" s="6" t="n">
        <f aca="false">IF(1_Data_EDA!D5286="USCA",1,0)</f>
        <v>0</v>
      </c>
      <c r="Q5285" s="6" t="n">
        <f aca="false">IF(C5285&gt;MEDIAN(C$5:C$8004),1,0)</f>
        <v>0</v>
      </c>
      <c r="R5285" s="6" t="n">
        <f aca="false">IF(D5285&gt;2,1,0)</f>
        <v>1</v>
      </c>
    </row>
    <row r="5286" customFormat="false" ht="15" hidden="false" customHeight="true" outlineLevel="0" collapsed="false">
      <c r="A5286" s="6" t="n">
        <f aca="false">1_Data_EDA!O5287</f>
        <v>1</v>
      </c>
      <c r="B5286" s="6" t="n">
        <f aca="false">1_Data_EDA!H5287</f>
        <v>2</v>
      </c>
      <c r="C5286" s="7" t="n">
        <f aca="false">1_Data_EDA!I5287</f>
        <v>199.9900055</v>
      </c>
      <c r="D5286" s="6" t="n">
        <f aca="false">1_Data_EDA!J5287</f>
        <v>1</v>
      </c>
      <c r="E5286" s="7" t="n">
        <f aca="false">1_Data_EDA!K5287</f>
        <v>199.9900055</v>
      </c>
      <c r="F5286" s="7" t="n">
        <f aca="false">1_Data_EDA!L5287</f>
        <v>24</v>
      </c>
      <c r="G5286" s="8" t="n">
        <f aca="false">1_Data_EDA!M5287</f>
        <v>0.119999997</v>
      </c>
      <c r="H5286" s="6" t="n">
        <f aca="false">IF(1_Data_EDA!B5287="First Class",1,0)</f>
        <v>0</v>
      </c>
      <c r="I5286" s="6" t="n">
        <f aca="false">IF(1_Data_EDA!B5287="Second Class",1,0)</f>
        <v>1</v>
      </c>
      <c r="J5286" s="6" t="n">
        <f aca="false">IF(1_Data_EDA!B5287="Same Day",1,0)</f>
        <v>0</v>
      </c>
      <c r="K5286" s="6" t="n">
        <f aca="false">IF(1_Data_EDA!C5287="Corporate",1,0)</f>
        <v>0</v>
      </c>
      <c r="L5286" s="6" t="n">
        <f aca="false">IF(1_Data_EDA!C5287="Home Office",1,0)</f>
        <v>0</v>
      </c>
      <c r="M5286" s="6" t="n">
        <f aca="false">IF(1_Data_EDA!D5287="Europe",1,0)</f>
        <v>1</v>
      </c>
      <c r="N5286" s="6" t="n">
        <f aca="false">IF(1_Data_EDA!D5287="LATAM",1,0)</f>
        <v>0</v>
      </c>
      <c r="O5286" s="6" t="n">
        <f aca="false">IF(1_Data_EDA!D5287="Pacific Asia",1,0)</f>
        <v>0</v>
      </c>
      <c r="P5286" s="6" t="n">
        <f aca="false">IF(1_Data_EDA!D5287="USCA",1,0)</f>
        <v>0</v>
      </c>
      <c r="Q5286" s="6" t="n">
        <f aca="false">IF(C5286&gt;MEDIAN(C$5:C$8004),1,0)</f>
        <v>1</v>
      </c>
      <c r="R5286" s="6" t="n">
        <f aca="false">IF(D5286&gt;2,1,0)</f>
        <v>0</v>
      </c>
    </row>
    <row r="5287" customFormat="false" ht="15" hidden="false" customHeight="true" outlineLevel="0" collapsed="false">
      <c r="A5287" s="6" t="n">
        <f aca="false">1_Data_EDA!O5288</f>
        <v>0</v>
      </c>
      <c r="B5287" s="6" t="n">
        <f aca="false">1_Data_EDA!H5288</f>
        <v>0</v>
      </c>
      <c r="C5287" s="7" t="n">
        <f aca="false">1_Data_EDA!I5288</f>
        <v>50</v>
      </c>
      <c r="D5287" s="6" t="n">
        <f aca="false">1_Data_EDA!J5288</f>
        <v>5</v>
      </c>
      <c r="E5287" s="7" t="n">
        <f aca="false">1_Data_EDA!K5288</f>
        <v>250</v>
      </c>
      <c r="F5287" s="7" t="n">
        <f aca="false">1_Data_EDA!L5288</f>
        <v>32.5</v>
      </c>
      <c r="G5287" s="8" t="n">
        <f aca="false">1_Data_EDA!M5288</f>
        <v>0.129999995</v>
      </c>
      <c r="H5287" s="6" t="n">
        <f aca="false">IF(1_Data_EDA!B5288="First Class",1,0)</f>
        <v>0</v>
      </c>
      <c r="I5287" s="6" t="n">
        <f aca="false">IF(1_Data_EDA!B5288="Second Class",1,0)</f>
        <v>0</v>
      </c>
      <c r="J5287" s="6" t="n">
        <f aca="false">IF(1_Data_EDA!B5288="Same Day",1,0)</f>
        <v>1</v>
      </c>
      <c r="K5287" s="6" t="n">
        <f aca="false">IF(1_Data_EDA!C5288="Corporate",1,0)</f>
        <v>1</v>
      </c>
      <c r="L5287" s="6" t="n">
        <f aca="false">IF(1_Data_EDA!C5288="Home Office",1,0)</f>
        <v>0</v>
      </c>
      <c r="M5287" s="6" t="n">
        <f aca="false">IF(1_Data_EDA!D5288="Europe",1,0)</f>
        <v>0</v>
      </c>
      <c r="N5287" s="6" t="n">
        <f aca="false">IF(1_Data_EDA!D5288="LATAM",1,0)</f>
        <v>1</v>
      </c>
      <c r="O5287" s="6" t="n">
        <f aca="false">IF(1_Data_EDA!D5288="Pacific Asia",1,0)</f>
        <v>0</v>
      </c>
      <c r="P5287" s="6" t="n">
        <f aca="false">IF(1_Data_EDA!D5288="USCA",1,0)</f>
        <v>0</v>
      </c>
      <c r="Q5287" s="6" t="n">
        <f aca="false">IF(C5287&gt;MEDIAN(C$5:C$8004),1,0)</f>
        <v>0</v>
      </c>
      <c r="R5287" s="6" t="n">
        <f aca="false">IF(D5287&gt;2,1,0)</f>
        <v>1</v>
      </c>
    </row>
    <row r="5288" customFormat="false" ht="15" hidden="false" customHeight="true" outlineLevel="0" collapsed="false">
      <c r="A5288" s="6" t="n">
        <f aca="false">1_Data_EDA!O5289</f>
        <v>0</v>
      </c>
      <c r="B5288" s="6" t="n">
        <f aca="false">1_Data_EDA!H5289</f>
        <v>4</v>
      </c>
      <c r="C5288" s="7" t="n">
        <f aca="false">1_Data_EDA!I5289</f>
        <v>50</v>
      </c>
      <c r="D5288" s="6" t="n">
        <f aca="false">1_Data_EDA!J5289</f>
        <v>4</v>
      </c>
      <c r="E5288" s="7" t="n">
        <f aca="false">1_Data_EDA!K5289</f>
        <v>200</v>
      </c>
      <c r="F5288" s="7" t="n">
        <f aca="false">1_Data_EDA!L5289</f>
        <v>18</v>
      </c>
      <c r="G5288" s="8" t="n">
        <f aca="false">1_Data_EDA!M5289</f>
        <v>0.090000004</v>
      </c>
      <c r="H5288" s="6" t="n">
        <f aca="false">IF(1_Data_EDA!B5289="First Class",1,0)</f>
        <v>0</v>
      </c>
      <c r="I5288" s="6" t="n">
        <f aca="false">IF(1_Data_EDA!B5289="Second Class",1,0)</f>
        <v>0</v>
      </c>
      <c r="J5288" s="6" t="n">
        <f aca="false">IF(1_Data_EDA!B5289="Same Day",1,0)</f>
        <v>0</v>
      </c>
      <c r="K5288" s="6" t="n">
        <f aca="false">IF(1_Data_EDA!C5289="Corporate",1,0)</f>
        <v>1</v>
      </c>
      <c r="L5288" s="6" t="n">
        <f aca="false">IF(1_Data_EDA!C5289="Home Office",1,0)</f>
        <v>0</v>
      </c>
      <c r="M5288" s="6" t="n">
        <f aca="false">IF(1_Data_EDA!D5289="Europe",1,0)</f>
        <v>0</v>
      </c>
      <c r="N5288" s="6" t="n">
        <f aca="false">IF(1_Data_EDA!D5289="LATAM",1,0)</f>
        <v>1</v>
      </c>
      <c r="O5288" s="6" t="n">
        <f aca="false">IF(1_Data_EDA!D5289="Pacific Asia",1,0)</f>
        <v>0</v>
      </c>
      <c r="P5288" s="6" t="n">
        <f aca="false">IF(1_Data_EDA!D5289="USCA",1,0)</f>
        <v>0</v>
      </c>
      <c r="Q5288" s="6" t="n">
        <f aca="false">IF(C5288&gt;MEDIAN(C$5:C$8004),1,0)</f>
        <v>0</v>
      </c>
      <c r="R5288" s="6" t="n">
        <f aca="false">IF(D5288&gt;2,1,0)</f>
        <v>1</v>
      </c>
    </row>
    <row r="5289" customFormat="false" ht="15" hidden="false" customHeight="true" outlineLevel="0" collapsed="false">
      <c r="A5289" s="6" t="n">
        <f aca="false">1_Data_EDA!O5290</f>
        <v>1</v>
      </c>
      <c r="B5289" s="6" t="n">
        <f aca="false">1_Data_EDA!H5290</f>
        <v>1</v>
      </c>
      <c r="C5289" s="7" t="n">
        <f aca="false">1_Data_EDA!I5290</f>
        <v>50</v>
      </c>
      <c r="D5289" s="6" t="n">
        <f aca="false">1_Data_EDA!J5290</f>
        <v>1</v>
      </c>
      <c r="E5289" s="7" t="n">
        <f aca="false">1_Data_EDA!K5290</f>
        <v>50</v>
      </c>
      <c r="F5289" s="7" t="n">
        <f aca="false">1_Data_EDA!L5290</f>
        <v>2</v>
      </c>
      <c r="G5289" s="8" t="n">
        <f aca="false">1_Data_EDA!M5290</f>
        <v>0.039999999</v>
      </c>
      <c r="H5289" s="6" t="n">
        <f aca="false">IF(1_Data_EDA!B5290="First Class",1,0)</f>
        <v>1</v>
      </c>
      <c r="I5289" s="6" t="n">
        <f aca="false">IF(1_Data_EDA!B5290="Second Class",1,0)</f>
        <v>0</v>
      </c>
      <c r="J5289" s="6" t="n">
        <f aca="false">IF(1_Data_EDA!B5290="Same Day",1,0)</f>
        <v>0</v>
      </c>
      <c r="K5289" s="6" t="n">
        <f aca="false">IF(1_Data_EDA!C5290="Corporate",1,0)</f>
        <v>0</v>
      </c>
      <c r="L5289" s="6" t="n">
        <f aca="false">IF(1_Data_EDA!C5290="Home Office",1,0)</f>
        <v>0</v>
      </c>
      <c r="M5289" s="6" t="n">
        <f aca="false">IF(1_Data_EDA!D5290="Europe",1,0)</f>
        <v>1</v>
      </c>
      <c r="N5289" s="6" t="n">
        <f aca="false">IF(1_Data_EDA!D5290="LATAM",1,0)</f>
        <v>0</v>
      </c>
      <c r="O5289" s="6" t="n">
        <f aca="false">IF(1_Data_EDA!D5290="Pacific Asia",1,0)</f>
        <v>0</v>
      </c>
      <c r="P5289" s="6" t="n">
        <f aca="false">IF(1_Data_EDA!D5290="USCA",1,0)</f>
        <v>0</v>
      </c>
      <c r="Q5289" s="6" t="n">
        <f aca="false">IF(C5289&gt;MEDIAN(C$5:C$8004),1,0)</f>
        <v>0</v>
      </c>
      <c r="R5289" s="6" t="n">
        <f aca="false">IF(D5289&gt;2,1,0)</f>
        <v>0</v>
      </c>
    </row>
    <row r="5290" customFormat="false" ht="15" hidden="false" customHeight="true" outlineLevel="0" collapsed="false">
      <c r="A5290" s="6" t="n">
        <f aca="false">1_Data_EDA!O5291</f>
        <v>1</v>
      </c>
      <c r="B5290" s="6" t="n">
        <f aca="false">1_Data_EDA!H5291</f>
        <v>2</v>
      </c>
      <c r="C5290" s="7" t="n">
        <f aca="false">1_Data_EDA!I5291</f>
        <v>399.980011</v>
      </c>
      <c r="D5290" s="6" t="n">
        <f aca="false">1_Data_EDA!J5291</f>
        <v>1</v>
      </c>
      <c r="E5290" s="7" t="n">
        <f aca="false">1_Data_EDA!K5291</f>
        <v>399.980011</v>
      </c>
      <c r="F5290" s="7" t="n">
        <f aca="false">1_Data_EDA!L5291</f>
        <v>100</v>
      </c>
      <c r="G5290" s="8" t="n">
        <f aca="false">1_Data_EDA!M5291</f>
        <v>0.25</v>
      </c>
      <c r="H5290" s="6" t="n">
        <f aca="false">IF(1_Data_EDA!B5291="First Class",1,0)</f>
        <v>0</v>
      </c>
      <c r="I5290" s="6" t="n">
        <f aca="false">IF(1_Data_EDA!B5291="Second Class",1,0)</f>
        <v>1</v>
      </c>
      <c r="J5290" s="6" t="n">
        <f aca="false">IF(1_Data_EDA!B5291="Same Day",1,0)</f>
        <v>0</v>
      </c>
      <c r="K5290" s="6" t="n">
        <f aca="false">IF(1_Data_EDA!C5291="Corporate",1,0)</f>
        <v>0</v>
      </c>
      <c r="L5290" s="6" t="n">
        <f aca="false">IF(1_Data_EDA!C5291="Home Office",1,0)</f>
        <v>0</v>
      </c>
      <c r="M5290" s="6" t="n">
        <f aca="false">IF(1_Data_EDA!D5291="Europe",1,0)</f>
        <v>1</v>
      </c>
      <c r="N5290" s="6" t="n">
        <f aca="false">IF(1_Data_EDA!D5291="LATAM",1,0)</f>
        <v>0</v>
      </c>
      <c r="O5290" s="6" t="n">
        <f aca="false">IF(1_Data_EDA!D5291="Pacific Asia",1,0)</f>
        <v>0</v>
      </c>
      <c r="P5290" s="6" t="n">
        <f aca="false">IF(1_Data_EDA!D5291="USCA",1,0)</f>
        <v>0</v>
      </c>
      <c r="Q5290" s="6" t="n">
        <f aca="false">IF(C5290&gt;MEDIAN(C$5:C$8004),1,0)</f>
        <v>1</v>
      </c>
      <c r="R5290" s="6" t="n">
        <f aca="false">IF(D5290&gt;2,1,0)</f>
        <v>0</v>
      </c>
    </row>
    <row r="5291" customFormat="false" ht="15" hidden="false" customHeight="true" outlineLevel="0" collapsed="false">
      <c r="A5291" s="6" t="n">
        <f aca="false">1_Data_EDA!O5292</f>
        <v>1</v>
      </c>
      <c r="B5291" s="6" t="n">
        <f aca="false">1_Data_EDA!H5292</f>
        <v>4</v>
      </c>
      <c r="C5291" s="7" t="n">
        <f aca="false">1_Data_EDA!I5292</f>
        <v>299.980011</v>
      </c>
      <c r="D5291" s="6" t="n">
        <f aca="false">1_Data_EDA!J5292</f>
        <v>1</v>
      </c>
      <c r="E5291" s="7" t="n">
        <f aca="false">1_Data_EDA!K5292</f>
        <v>299.980011</v>
      </c>
      <c r="F5291" s="7" t="n">
        <f aca="false">1_Data_EDA!L5292</f>
        <v>15</v>
      </c>
      <c r="G5291" s="8" t="n">
        <f aca="false">1_Data_EDA!M5292</f>
        <v>0.050000001</v>
      </c>
      <c r="H5291" s="6" t="n">
        <f aca="false">IF(1_Data_EDA!B5292="First Class",1,0)</f>
        <v>0</v>
      </c>
      <c r="I5291" s="6" t="n">
        <f aca="false">IF(1_Data_EDA!B5292="Second Class",1,0)</f>
        <v>0</v>
      </c>
      <c r="J5291" s="6" t="n">
        <f aca="false">IF(1_Data_EDA!B5292="Same Day",1,0)</f>
        <v>0</v>
      </c>
      <c r="K5291" s="6" t="n">
        <f aca="false">IF(1_Data_EDA!C5292="Corporate",1,0)</f>
        <v>0</v>
      </c>
      <c r="L5291" s="6" t="n">
        <f aca="false">IF(1_Data_EDA!C5292="Home Office",1,0)</f>
        <v>0</v>
      </c>
      <c r="M5291" s="6" t="n">
        <f aca="false">IF(1_Data_EDA!D5292="Europe",1,0)</f>
        <v>0</v>
      </c>
      <c r="N5291" s="6" t="n">
        <f aca="false">IF(1_Data_EDA!D5292="LATAM",1,0)</f>
        <v>0</v>
      </c>
      <c r="O5291" s="6" t="n">
        <f aca="false">IF(1_Data_EDA!D5292="Pacific Asia",1,0)</f>
        <v>1</v>
      </c>
      <c r="P5291" s="6" t="n">
        <f aca="false">IF(1_Data_EDA!D5292="USCA",1,0)</f>
        <v>0</v>
      </c>
      <c r="Q5291" s="6" t="n">
        <f aca="false">IF(C5291&gt;MEDIAN(C$5:C$8004),1,0)</f>
        <v>1</v>
      </c>
      <c r="R5291" s="6" t="n">
        <f aca="false">IF(D5291&gt;2,1,0)</f>
        <v>0</v>
      </c>
    </row>
    <row r="5292" customFormat="false" ht="15" hidden="false" customHeight="true" outlineLevel="0" collapsed="false">
      <c r="A5292" s="6" t="n">
        <f aca="false">1_Data_EDA!O5293</f>
        <v>1</v>
      </c>
      <c r="B5292" s="6" t="n">
        <f aca="false">1_Data_EDA!H5293</f>
        <v>4</v>
      </c>
      <c r="C5292" s="7" t="n">
        <f aca="false">1_Data_EDA!I5293</f>
        <v>24.98999977</v>
      </c>
      <c r="D5292" s="6" t="n">
        <f aca="false">1_Data_EDA!J5293</f>
        <v>1</v>
      </c>
      <c r="E5292" s="7" t="n">
        <f aca="false">1_Data_EDA!K5293</f>
        <v>24.98999977</v>
      </c>
      <c r="F5292" s="7" t="n">
        <f aca="false">1_Data_EDA!L5293</f>
        <v>4</v>
      </c>
      <c r="G5292" s="8" t="n">
        <f aca="false">1_Data_EDA!M5293</f>
        <v>0.159999996</v>
      </c>
      <c r="H5292" s="6" t="n">
        <f aca="false">IF(1_Data_EDA!B5293="First Class",1,0)</f>
        <v>0</v>
      </c>
      <c r="I5292" s="6" t="n">
        <f aca="false">IF(1_Data_EDA!B5293="Second Class",1,0)</f>
        <v>0</v>
      </c>
      <c r="J5292" s="6" t="n">
        <f aca="false">IF(1_Data_EDA!B5293="Same Day",1,0)</f>
        <v>0</v>
      </c>
      <c r="K5292" s="6" t="n">
        <f aca="false">IF(1_Data_EDA!C5293="Corporate",1,0)</f>
        <v>1</v>
      </c>
      <c r="L5292" s="6" t="n">
        <f aca="false">IF(1_Data_EDA!C5293="Home Office",1,0)</f>
        <v>0</v>
      </c>
      <c r="M5292" s="6" t="n">
        <f aca="false">IF(1_Data_EDA!D5293="Europe",1,0)</f>
        <v>0</v>
      </c>
      <c r="N5292" s="6" t="n">
        <f aca="false">IF(1_Data_EDA!D5293="LATAM",1,0)</f>
        <v>1</v>
      </c>
      <c r="O5292" s="6" t="n">
        <f aca="false">IF(1_Data_EDA!D5293="Pacific Asia",1,0)</f>
        <v>0</v>
      </c>
      <c r="P5292" s="6" t="n">
        <f aca="false">IF(1_Data_EDA!D5293="USCA",1,0)</f>
        <v>0</v>
      </c>
      <c r="Q5292" s="6" t="n">
        <f aca="false">IF(C5292&gt;MEDIAN(C$5:C$8004),1,0)</f>
        <v>0</v>
      </c>
      <c r="R5292" s="6" t="n">
        <f aca="false">IF(D5292&gt;2,1,0)</f>
        <v>0</v>
      </c>
    </row>
    <row r="5293" customFormat="false" ht="15" hidden="false" customHeight="true" outlineLevel="0" collapsed="false">
      <c r="A5293" s="6" t="n">
        <f aca="false">1_Data_EDA!O5294</f>
        <v>1</v>
      </c>
      <c r="B5293" s="6" t="n">
        <f aca="false">1_Data_EDA!H5294</f>
        <v>2</v>
      </c>
      <c r="C5293" s="7" t="n">
        <f aca="false">1_Data_EDA!I5294</f>
        <v>25</v>
      </c>
      <c r="D5293" s="6" t="n">
        <f aca="false">1_Data_EDA!J5294</f>
        <v>1</v>
      </c>
      <c r="E5293" s="7" t="n">
        <f aca="false">1_Data_EDA!K5294</f>
        <v>25</v>
      </c>
      <c r="F5293" s="7" t="n">
        <f aca="false">1_Data_EDA!L5294</f>
        <v>1.75</v>
      </c>
      <c r="G5293" s="8" t="n">
        <f aca="false">1_Data_EDA!M5294</f>
        <v>0.07</v>
      </c>
      <c r="H5293" s="6" t="n">
        <f aca="false">IF(1_Data_EDA!B5294="First Class",1,0)</f>
        <v>0</v>
      </c>
      <c r="I5293" s="6" t="n">
        <f aca="false">IF(1_Data_EDA!B5294="Second Class",1,0)</f>
        <v>1</v>
      </c>
      <c r="J5293" s="6" t="n">
        <f aca="false">IF(1_Data_EDA!B5294="Same Day",1,0)</f>
        <v>0</v>
      </c>
      <c r="K5293" s="6" t="n">
        <f aca="false">IF(1_Data_EDA!C5294="Corporate",1,0)</f>
        <v>0</v>
      </c>
      <c r="L5293" s="6" t="n">
        <f aca="false">IF(1_Data_EDA!C5294="Home Office",1,0)</f>
        <v>1</v>
      </c>
      <c r="M5293" s="6" t="n">
        <f aca="false">IF(1_Data_EDA!D5294="Europe",1,0)</f>
        <v>0</v>
      </c>
      <c r="N5293" s="6" t="n">
        <f aca="false">IF(1_Data_EDA!D5294="LATAM",1,0)</f>
        <v>1</v>
      </c>
      <c r="O5293" s="6" t="n">
        <f aca="false">IF(1_Data_EDA!D5294="Pacific Asia",1,0)</f>
        <v>0</v>
      </c>
      <c r="P5293" s="6" t="n">
        <f aca="false">IF(1_Data_EDA!D5294="USCA",1,0)</f>
        <v>0</v>
      </c>
      <c r="Q5293" s="6" t="n">
        <f aca="false">IF(C5293&gt;MEDIAN(C$5:C$8004),1,0)</f>
        <v>0</v>
      </c>
      <c r="R5293" s="6" t="n">
        <f aca="false">IF(D5293&gt;2,1,0)</f>
        <v>0</v>
      </c>
    </row>
    <row r="5294" customFormat="false" ht="15" hidden="false" customHeight="true" outlineLevel="0" collapsed="false">
      <c r="A5294" s="6" t="n">
        <f aca="false">1_Data_EDA!O5295</f>
        <v>1</v>
      </c>
      <c r="B5294" s="6" t="n">
        <f aca="false">1_Data_EDA!H5295</f>
        <v>4</v>
      </c>
      <c r="C5294" s="7" t="n">
        <f aca="false">1_Data_EDA!I5295</f>
        <v>299.980011</v>
      </c>
      <c r="D5294" s="6" t="n">
        <f aca="false">1_Data_EDA!J5295</f>
        <v>1</v>
      </c>
      <c r="E5294" s="7" t="n">
        <f aca="false">1_Data_EDA!K5295</f>
        <v>299.980011</v>
      </c>
      <c r="F5294" s="7" t="n">
        <f aca="false">1_Data_EDA!L5295</f>
        <v>6</v>
      </c>
      <c r="G5294" s="8" t="n">
        <f aca="false">1_Data_EDA!M5295</f>
        <v>0.02</v>
      </c>
      <c r="H5294" s="6" t="n">
        <f aca="false">IF(1_Data_EDA!B5295="First Class",1,0)</f>
        <v>0</v>
      </c>
      <c r="I5294" s="6" t="n">
        <f aca="false">IF(1_Data_EDA!B5295="Second Class",1,0)</f>
        <v>0</v>
      </c>
      <c r="J5294" s="6" t="n">
        <f aca="false">IF(1_Data_EDA!B5295="Same Day",1,0)</f>
        <v>0</v>
      </c>
      <c r="K5294" s="6" t="n">
        <f aca="false">IF(1_Data_EDA!C5295="Corporate",1,0)</f>
        <v>1</v>
      </c>
      <c r="L5294" s="6" t="n">
        <f aca="false">IF(1_Data_EDA!C5295="Home Office",1,0)</f>
        <v>0</v>
      </c>
      <c r="M5294" s="6" t="n">
        <f aca="false">IF(1_Data_EDA!D5295="Europe",1,0)</f>
        <v>0</v>
      </c>
      <c r="N5294" s="6" t="n">
        <f aca="false">IF(1_Data_EDA!D5295="LATAM",1,0)</f>
        <v>1</v>
      </c>
      <c r="O5294" s="6" t="n">
        <f aca="false">IF(1_Data_EDA!D5295="Pacific Asia",1,0)</f>
        <v>0</v>
      </c>
      <c r="P5294" s="6" t="n">
        <f aca="false">IF(1_Data_EDA!D5295="USCA",1,0)</f>
        <v>0</v>
      </c>
      <c r="Q5294" s="6" t="n">
        <f aca="false">IF(C5294&gt;MEDIAN(C$5:C$8004),1,0)</f>
        <v>1</v>
      </c>
      <c r="R5294" s="6" t="n">
        <f aca="false">IF(D5294&gt;2,1,0)</f>
        <v>0</v>
      </c>
    </row>
    <row r="5295" customFormat="false" ht="15" hidden="false" customHeight="true" outlineLevel="0" collapsed="false">
      <c r="A5295" s="6" t="n">
        <f aca="false">1_Data_EDA!O5296</f>
        <v>0</v>
      </c>
      <c r="B5295" s="6" t="n">
        <f aca="false">1_Data_EDA!H5296</f>
        <v>4</v>
      </c>
      <c r="C5295" s="7" t="n">
        <f aca="false">1_Data_EDA!I5296</f>
        <v>399.980011</v>
      </c>
      <c r="D5295" s="6" t="n">
        <f aca="false">1_Data_EDA!J5296</f>
        <v>1</v>
      </c>
      <c r="E5295" s="7" t="n">
        <f aca="false">1_Data_EDA!K5296</f>
        <v>399.980011</v>
      </c>
      <c r="F5295" s="7" t="n">
        <f aca="false">1_Data_EDA!L5296</f>
        <v>52</v>
      </c>
      <c r="G5295" s="8" t="n">
        <f aca="false">1_Data_EDA!M5296</f>
        <v>0.129999995</v>
      </c>
      <c r="H5295" s="6" t="n">
        <f aca="false">IF(1_Data_EDA!B5296="First Class",1,0)</f>
        <v>0</v>
      </c>
      <c r="I5295" s="6" t="n">
        <f aca="false">IF(1_Data_EDA!B5296="Second Class",1,0)</f>
        <v>0</v>
      </c>
      <c r="J5295" s="6" t="n">
        <f aca="false">IF(1_Data_EDA!B5296="Same Day",1,0)</f>
        <v>0</v>
      </c>
      <c r="K5295" s="6" t="n">
        <f aca="false">IF(1_Data_EDA!C5296="Corporate",1,0)</f>
        <v>0</v>
      </c>
      <c r="L5295" s="6" t="n">
        <f aca="false">IF(1_Data_EDA!C5296="Home Office",1,0)</f>
        <v>0</v>
      </c>
      <c r="M5295" s="6" t="n">
        <f aca="false">IF(1_Data_EDA!D5296="Europe",1,0)</f>
        <v>1</v>
      </c>
      <c r="N5295" s="6" t="n">
        <f aca="false">IF(1_Data_EDA!D5296="LATAM",1,0)</f>
        <v>0</v>
      </c>
      <c r="O5295" s="6" t="n">
        <f aca="false">IF(1_Data_EDA!D5296="Pacific Asia",1,0)</f>
        <v>0</v>
      </c>
      <c r="P5295" s="6" t="n">
        <f aca="false">IF(1_Data_EDA!D5296="USCA",1,0)</f>
        <v>0</v>
      </c>
      <c r="Q5295" s="6" t="n">
        <f aca="false">IF(C5295&gt;MEDIAN(C$5:C$8004),1,0)</f>
        <v>1</v>
      </c>
      <c r="R5295" s="6" t="n">
        <f aca="false">IF(D5295&gt;2,1,0)</f>
        <v>0</v>
      </c>
    </row>
    <row r="5296" customFormat="false" ht="15" hidden="false" customHeight="true" outlineLevel="0" collapsed="false">
      <c r="A5296" s="6" t="n">
        <f aca="false">1_Data_EDA!O5297</f>
        <v>0</v>
      </c>
      <c r="B5296" s="6" t="n">
        <f aca="false">1_Data_EDA!H5297</f>
        <v>4</v>
      </c>
      <c r="C5296" s="7" t="n">
        <f aca="false">1_Data_EDA!I5297</f>
        <v>59.99000168</v>
      </c>
      <c r="D5296" s="6" t="n">
        <f aca="false">1_Data_EDA!J5297</f>
        <v>4</v>
      </c>
      <c r="E5296" s="7" t="n">
        <f aca="false">1_Data_EDA!K5297</f>
        <v>239.9600067</v>
      </c>
      <c r="F5296" s="7" t="n">
        <f aca="false">1_Data_EDA!L5297</f>
        <v>47.99000168</v>
      </c>
      <c r="G5296" s="8" t="n">
        <f aca="false">1_Data_EDA!M5297</f>
        <v>0.200000003</v>
      </c>
      <c r="H5296" s="6" t="n">
        <f aca="false">IF(1_Data_EDA!B5297="First Class",1,0)</f>
        <v>0</v>
      </c>
      <c r="I5296" s="6" t="n">
        <f aca="false">IF(1_Data_EDA!B5297="Second Class",1,0)</f>
        <v>0</v>
      </c>
      <c r="J5296" s="6" t="n">
        <f aca="false">IF(1_Data_EDA!B5297="Same Day",1,0)</f>
        <v>0</v>
      </c>
      <c r="K5296" s="6" t="n">
        <f aca="false">IF(1_Data_EDA!C5297="Corporate",1,0)</f>
        <v>0</v>
      </c>
      <c r="L5296" s="6" t="n">
        <f aca="false">IF(1_Data_EDA!C5297="Home Office",1,0)</f>
        <v>0</v>
      </c>
      <c r="M5296" s="6" t="n">
        <f aca="false">IF(1_Data_EDA!D5297="Europe",1,0)</f>
        <v>0</v>
      </c>
      <c r="N5296" s="6" t="n">
        <f aca="false">IF(1_Data_EDA!D5297="LATAM",1,0)</f>
        <v>1</v>
      </c>
      <c r="O5296" s="6" t="n">
        <f aca="false">IF(1_Data_EDA!D5297="Pacific Asia",1,0)</f>
        <v>0</v>
      </c>
      <c r="P5296" s="6" t="n">
        <f aca="false">IF(1_Data_EDA!D5297="USCA",1,0)</f>
        <v>0</v>
      </c>
      <c r="Q5296" s="6" t="n">
        <f aca="false">IF(C5296&gt;MEDIAN(C$5:C$8004),1,0)</f>
        <v>0</v>
      </c>
      <c r="R5296" s="6" t="n">
        <f aca="false">IF(D5296&gt;2,1,0)</f>
        <v>1</v>
      </c>
    </row>
    <row r="5297" customFormat="false" ht="15" hidden="false" customHeight="true" outlineLevel="0" collapsed="false">
      <c r="A5297" s="6" t="n">
        <f aca="false">1_Data_EDA!O5298</f>
        <v>1</v>
      </c>
      <c r="B5297" s="6" t="n">
        <f aca="false">1_Data_EDA!H5298</f>
        <v>0</v>
      </c>
      <c r="C5297" s="7" t="n">
        <f aca="false">1_Data_EDA!I5298</f>
        <v>59.99000168</v>
      </c>
      <c r="D5297" s="6" t="n">
        <f aca="false">1_Data_EDA!J5298</f>
        <v>5</v>
      </c>
      <c r="E5297" s="7" t="n">
        <f aca="false">1_Data_EDA!K5298</f>
        <v>299.9500122</v>
      </c>
      <c r="F5297" s="7" t="n">
        <f aca="false">1_Data_EDA!L5298</f>
        <v>3</v>
      </c>
      <c r="G5297" s="8" t="n">
        <f aca="false">1_Data_EDA!M5298</f>
        <v>0.01</v>
      </c>
      <c r="H5297" s="6" t="n">
        <f aca="false">IF(1_Data_EDA!B5298="First Class",1,0)</f>
        <v>0</v>
      </c>
      <c r="I5297" s="6" t="n">
        <f aca="false">IF(1_Data_EDA!B5298="Second Class",1,0)</f>
        <v>0</v>
      </c>
      <c r="J5297" s="6" t="n">
        <f aca="false">IF(1_Data_EDA!B5298="Same Day",1,0)</f>
        <v>1</v>
      </c>
      <c r="K5297" s="6" t="n">
        <f aca="false">IF(1_Data_EDA!C5298="Corporate",1,0)</f>
        <v>0</v>
      </c>
      <c r="L5297" s="6" t="n">
        <f aca="false">IF(1_Data_EDA!C5298="Home Office",1,0)</f>
        <v>0</v>
      </c>
      <c r="M5297" s="6" t="n">
        <f aca="false">IF(1_Data_EDA!D5298="Europe",1,0)</f>
        <v>0</v>
      </c>
      <c r="N5297" s="6" t="n">
        <f aca="false">IF(1_Data_EDA!D5298="LATAM",1,0)</f>
        <v>0</v>
      </c>
      <c r="O5297" s="6" t="n">
        <f aca="false">IF(1_Data_EDA!D5298="Pacific Asia",1,0)</f>
        <v>1</v>
      </c>
      <c r="P5297" s="6" t="n">
        <f aca="false">IF(1_Data_EDA!D5298="USCA",1,0)</f>
        <v>0</v>
      </c>
      <c r="Q5297" s="6" t="n">
        <f aca="false">IF(C5297&gt;MEDIAN(C$5:C$8004),1,0)</f>
        <v>0</v>
      </c>
      <c r="R5297" s="6" t="n">
        <f aca="false">IF(D5297&gt;2,1,0)</f>
        <v>1</v>
      </c>
    </row>
    <row r="5298" customFormat="false" ht="15" hidden="false" customHeight="true" outlineLevel="0" collapsed="false">
      <c r="A5298" s="6" t="n">
        <f aca="false">1_Data_EDA!O5299</f>
        <v>1</v>
      </c>
      <c r="B5298" s="6" t="n">
        <f aca="false">1_Data_EDA!H5299</f>
        <v>4</v>
      </c>
      <c r="C5298" s="7" t="n">
        <f aca="false">1_Data_EDA!I5299</f>
        <v>99.98999786</v>
      </c>
      <c r="D5298" s="6" t="n">
        <f aca="false">1_Data_EDA!J5299</f>
        <v>3</v>
      </c>
      <c r="E5298" s="7" t="n">
        <f aca="false">1_Data_EDA!K5299</f>
        <v>299.9700012</v>
      </c>
      <c r="F5298" s="7" t="n">
        <f aca="false">1_Data_EDA!L5299</f>
        <v>3</v>
      </c>
      <c r="G5298" s="8" t="n">
        <f aca="false">1_Data_EDA!M5299</f>
        <v>0.01</v>
      </c>
      <c r="H5298" s="6" t="n">
        <f aca="false">IF(1_Data_EDA!B5299="First Class",1,0)</f>
        <v>0</v>
      </c>
      <c r="I5298" s="6" t="n">
        <f aca="false">IF(1_Data_EDA!B5299="Second Class",1,0)</f>
        <v>0</v>
      </c>
      <c r="J5298" s="6" t="n">
        <f aca="false">IF(1_Data_EDA!B5299="Same Day",1,0)</f>
        <v>0</v>
      </c>
      <c r="K5298" s="6" t="n">
        <f aca="false">IF(1_Data_EDA!C5299="Corporate",1,0)</f>
        <v>1</v>
      </c>
      <c r="L5298" s="6" t="n">
        <f aca="false">IF(1_Data_EDA!C5299="Home Office",1,0)</f>
        <v>0</v>
      </c>
      <c r="M5298" s="6" t="n">
        <f aca="false">IF(1_Data_EDA!D5299="Europe",1,0)</f>
        <v>0</v>
      </c>
      <c r="N5298" s="6" t="n">
        <f aca="false">IF(1_Data_EDA!D5299="LATAM",1,0)</f>
        <v>0</v>
      </c>
      <c r="O5298" s="6" t="n">
        <f aca="false">IF(1_Data_EDA!D5299="Pacific Asia",1,0)</f>
        <v>1</v>
      </c>
      <c r="P5298" s="6" t="n">
        <f aca="false">IF(1_Data_EDA!D5299="USCA",1,0)</f>
        <v>0</v>
      </c>
      <c r="Q5298" s="6" t="n">
        <f aca="false">IF(C5298&gt;MEDIAN(C$5:C$8004),1,0)</f>
        <v>1</v>
      </c>
      <c r="R5298" s="6" t="n">
        <f aca="false">IF(D5298&gt;2,1,0)</f>
        <v>1</v>
      </c>
    </row>
    <row r="5299" customFormat="false" ht="15" hidden="false" customHeight="true" outlineLevel="0" collapsed="false">
      <c r="A5299" s="6" t="n">
        <f aca="false">1_Data_EDA!O5300</f>
        <v>1</v>
      </c>
      <c r="B5299" s="6" t="n">
        <f aca="false">1_Data_EDA!H5300</f>
        <v>1</v>
      </c>
      <c r="C5299" s="7" t="n">
        <f aca="false">1_Data_EDA!I5300</f>
        <v>399.980011</v>
      </c>
      <c r="D5299" s="6" t="n">
        <f aca="false">1_Data_EDA!J5300</f>
        <v>1</v>
      </c>
      <c r="E5299" s="7" t="n">
        <f aca="false">1_Data_EDA!K5300</f>
        <v>399.980011</v>
      </c>
      <c r="F5299" s="7" t="n">
        <f aca="false">1_Data_EDA!L5300</f>
        <v>4</v>
      </c>
      <c r="G5299" s="8" t="n">
        <f aca="false">1_Data_EDA!M5300</f>
        <v>0.01</v>
      </c>
      <c r="H5299" s="6" t="n">
        <f aca="false">IF(1_Data_EDA!B5300="First Class",1,0)</f>
        <v>1</v>
      </c>
      <c r="I5299" s="6" t="n">
        <f aca="false">IF(1_Data_EDA!B5300="Second Class",1,0)</f>
        <v>0</v>
      </c>
      <c r="J5299" s="6" t="n">
        <f aca="false">IF(1_Data_EDA!B5300="Same Day",1,0)</f>
        <v>0</v>
      </c>
      <c r="K5299" s="6" t="n">
        <f aca="false">IF(1_Data_EDA!C5300="Corporate",1,0)</f>
        <v>1</v>
      </c>
      <c r="L5299" s="6" t="n">
        <f aca="false">IF(1_Data_EDA!C5300="Home Office",1,0)</f>
        <v>0</v>
      </c>
      <c r="M5299" s="6" t="n">
        <f aca="false">IF(1_Data_EDA!D5300="Europe",1,0)</f>
        <v>0</v>
      </c>
      <c r="N5299" s="6" t="n">
        <f aca="false">IF(1_Data_EDA!D5300="LATAM",1,0)</f>
        <v>0</v>
      </c>
      <c r="O5299" s="6" t="n">
        <f aca="false">IF(1_Data_EDA!D5300="Pacific Asia",1,0)</f>
        <v>0</v>
      </c>
      <c r="P5299" s="6" t="n">
        <f aca="false">IF(1_Data_EDA!D5300="USCA",1,0)</f>
        <v>0</v>
      </c>
      <c r="Q5299" s="6" t="n">
        <f aca="false">IF(C5299&gt;MEDIAN(C$5:C$8004),1,0)</f>
        <v>1</v>
      </c>
      <c r="R5299" s="6" t="n">
        <f aca="false">IF(D5299&gt;2,1,0)</f>
        <v>0</v>
      </c>
    </row>
    <row r="5300" customFormat="false" ht="15" hidden="false" customHeight="true" outlineLevel="0" collapsed="false">
      <c r="A5300" s="6" t="n">
        <f aca="false">1_Data_EDA!O5301</f>
        <v>1</v>
      </c>
      <c r="B5300" s="6" t="n">
        <f aca="false">1_Data_EDA!H5301</f>
        <v>2</v>
      </c>
      <c r="C5300" s="7" t="n">
        <f aca="false">1_Data_EDA!I5301</f>
        <v>50</v>
      </c>
      <c r="D5300" s="6" t="n">
        <f aca="false">1_Data_EDA!J5301</f>
        <v>2</v>
      </c>
      <c r="E5300" s="7" t="n">
        <f aca="false">1_Data_EDA!K5301</f>
        <v>100</v>
      </c>
      <c r="F5300" s="7" t="n">
        <f aca="false">1_Data_EDA!L5301</f>
        <v>25</v>
      </c>
      <c r="G5300" s="8" t="n">
        <f aca="false">1_Data_EDA!M5301</f>
        <v>0.25</v>
      </c>
      <c r="H5300" s="6" t="n">
        <f aca="false">IF(1_Data_EDA!B5301="First Class",1,0)</f>
        <v>0</v>
      </c>
      <c r="I5300" s="6" t="n">
        <f aca="false">IF(1_Data_EDA!B5301="Second Class",1,0)</f>
        <v>1</v>
      </c>
      <c r="J5300" s="6" t="n">
        <f aca="false">IF(1_Data_EDA!B5301="Same Day",1,0)</f>
        <v>0</v>
      </c>
      <c r="K5300" s="6" t="n">
        <f aca="false">IF(1_Data_EDA!C5301="Corporate",1,0)</f>
        <v>0</v>
      </c>
      <c r="L5300" s="6" t="n">
        <f aca="false">IF(1_Data_EDA!C5301="Home Office",1,0)</f>
        <v>0</v>
      </c>
      <c r="M5300" s="6" t="n">
        <f aca="false">IF(1_Data_EDA!D5301="Europe",1,0)</f>
        <v>0</v>
      </c>
      <c r="N5300" s="6" t="n">
        <f aca="false">IF(1_Data_EDA!D5301="LATAM",1,0)</f>
        <v>1</v>
      </c>
      <c r="O5300" s="6" t="n">
        <f aca="false">IF(1_Data_EDA!D5301="Pacific Asia",1,0)</f>
        <v>0</v>
      </c>
      <c r="P5300" s="6" t="n">
        <f aca="false">IF(1_Data_EDA!D5301="USCA",1,0)</f>
        <v>0</v>
      </c>
      <c r="Q5300" s="6" t="n">
        <f aca="false">IF(C5300&gt;MEDIAN(C$5:C$8004),1,0)</f>
        <v>0</v>
      </c>
      <c r="R5300" s="6" t="n">
        <f aca="false">IF(D5300&gt;2,1,0)</f>
        <v>0</v>
      </c>
    </row>
    <row r="5301" customFormat="false" ht="15" hidden="false" customHeight="true" outlineLevel="0" collapsed="false">
      <c r="A5301" s="6" t="n">
        <f aca="false">1_Data_EDA!O5302</f>
        <v>1</v>
      </c>
      <c r="B5301" s="6" t="n">
        <f aca="false">1_Data_EDA!H5302</f>
        <v>4</v>
      </c>
      <c r="C5301" s="7" t="n">
        <f aca="false">1_Data_EDA!I5302</f>
        <v>399.980011</v>
      </c>
      <c r="D5301" s="6" t="n">
        <f aca="false">1_Data_EDA!J5302</f>
        <v>1</v>
      </c>
      <c r="E5301" s="7" t="n">
        <f aca="false">1_Data_EDA!K5302</f>
        <v>399.980011</v>
      </c>
      <c r="F5301" s="7" t="n">
        <f aca="false">1_Data_EDA!L5302</f>
        <v>100</v>
      </c>
      <c r="G5301" s="8" t="n">
        <f aca="false">1_Data_EDA!M5302</f>
        <v>0.25</v>
      </c>
      <c r="H5301" s="6" t="n">
        <f aca="false">IF(1_Data_EDA!B5302="First Class",1,0)</f>
        <v>0</v>
      </c>
      <c r="I5301" s="6" t="n">
        <f aca="false">IF(1_Data_EDA!B5302="Second Class",1,0)</f>
        <v>0</v>
      </c>
      <c r="J5301" s="6" t="n">
        <f aca="false">IF(1_Data_EDA!B5302="Same Day",1,0)</f>
        <v>0</v>
      </c>
      <c r="K5301" s="6" t="n">
        <f aca="false">IF(1_Data_EDA!C5302="Corporate",1,0)</f>
        <v>0</v>
      </c>
      <c r="L5301" s="6" t="n">
        <f aca="false">IF(1_Data_EDA!C5302="Home Office",1,0)</f>
        <v>0</v>
      </c>
      <c r="M5301" s="6" t="n">
        <f aca="false">IF(1_Data_EDA!D5302="Europe",1,0)</f>
        <v>0</v>
      </c>
      <c r="N5301" s="6" t="n">
        <f aca="false">IF(1_Data_EDA!D5302="LATAM",1,0)</f>
        <v>1</v>
      </c>
      <c r="O5301" s="6" t="n">
        <f aca="false">IF(1_Data_EDA!D5302="Pacific Asia",1,0)</f>
        <v>0</v>
      </c>
      <c r="P5301" s="6" t="n">
        <f aca="false">IF(1_Data_EDA!D5302="USCA",1,0)</f>
        <v>0</v>
      </c>
      <c r="Q5301" s="6" t="n">
        <f aca="false">IF(C5301&gt;MEDIAN(C$5:C$8004),1,0)</f>
        <v>1</v>
      </c>
      <c r="R5301" s="6" t="n">
        <f aca="false">IF(D5301&gt;2,1,0)</f>
        <v>0</v>
      </c>
    </row>
    <row r="5302" customFormat="false" ht="15" hidden="false" customHeight="true" outlineLevel="0" collapsed="false">
      <c r="A5302" s="6" t="n">
        <f aca="false">1_Data_EDA!O5303</f>
        <v>0</v>
      </c>
      <c r="B5302" s="6" t="n">
        <f aca="false">1_Data_EDA!H5303</f>
        <v>4</v>
      </c>
      <c r="C5302" s="7" t="n">
        <f aca="false">1_Data_EDA!I5303</f>
        <v>199.9900055</v>
      </c>
      <c r="D5302" s="6" t="n">
        <f aca="false">1_Data_EDA!J5303</f>
        <v>1</v>
      </c>
      <c r="E5302" s="7" t="n">
        <f aca="false">1_Data_EDA!K5303</f>
        <v>199.9900055</v>
      </c>
      <c r="F5302" s="7" t="n">
        <f aca="false">1_Data_EDA!L5303</f>
        <v>10</v>
      </c>
      <c r="G5302" s="8" t="n">
        <f aca="false">1_Data_EDA!M5303</f>
        <v>0.050000001</v>
      </c>
      <c r="H5302" s="6" t="n">
        <f aca="false">IF(1_Data_EDA!B5303="First Class",1,0)</f>
        <v>0</v>
      </c>
      <c r="I5302" s="6" t="n">
        <f aca="false">IF(1_Data_EDA!B5303="Second Class",1,0)</f>
        <v>0</v>
      </c>
      <c r="J5302" s="6" t="n">
        <f aca="false">IF(1_Data_EDA!B5303="Same Day",1,0)</f>
        <v>0</v>
      </c>
      <c r="K5302" s="6" t="n">
        <f aca="false">IF(1_Data_EDA!C5303="Corporate",1,0)</f>
        <v>0</v>
      </c>
      <c r="L5302" s="6" t="n">
        <f aca="false">IF(1_Data_EDA!C5303="Home Office",1,0)</f>
        <v>1</v>
      </c>
      <c r="M5302" s="6" t="n">
        <f aca="false">IF(1_Data_EDA!D5303="Europe",1,0)</f>
        <v>0</v>
      </c>
      <c r="N5302" s="6" t="n">
        <f aca="false">IF(1_Data_EDA!D5303="LATAM",1,0)</f>
        <v>1</v>
      </c>
      <c r="O5302" s="6" t="n">
        <f aca="false">IF(1_Data_EDA!D5303="Pacific Asia",1,0)</f>
        <v>0</v>
      </c>
      <c r="P5302" s="6" t="n">
        <f aca="false">IF(1_Data_EDA!D5303="USCA",1,0)</f>
        <v>0</v>
      </c>
      <c r="Q5302" s="6" t="n">
        <f aca="false">IF(C5302&gt;MEDIAN(C$5:C$8004),1,0)</f>
        <v>1</v>
      </c>
      <c r="R5302" s="6" t="n">
        <f aca="false">IF(D5302&gt;2,1,0)</f>
        <v>0</v>
      </c>
    </row>
    <row r="5303" customFormat="false" ht="15" hidden="false" customHeight="true" outlineLevel="0" collapsed="false">
      <c r="A5303" s="6" t="n">
        <f aca="false">1_Data_EDA!O5304</f>
        <v>1</v>
      </c>
      <c r="B5303" s="6" t="n">
        <f aca="false">1_Data_EDA!H5304</f>
        <v>4</v>
      </c>
      <c r="C5303" s="7" t="n">
        <f aca="false">1_Data_EDA!I5304</f>
        <v>50</v>
      </c>
      <c r="D5303" s="6" t="n">
        <f aca="false">1_Data_EDA!J5304</f>
        <v>5</v>
      </c>
      <c r="E5303" s="7" t="n">
        <f aca="false">1_Data_EDA!K5304</f>
        <v>250</v>
      </c>
      <c r="F5303" s="7" t="n">
        <f aca="false">1_Data_EDA!L5304</f>
        <v>17.5</v>
      </c>
      <c r="G5303" s="8" t="n">
        <f aca="false">1_Data_EDA!M5304</f>
        <v>0.07</v>
      </c>
      <c r="H5303" s="6" t="n">
        <f aca="false">IF(1_Data_EDA!B5304="First Class",1,0)</f>
        <v>0</v>
      </c>
      <c r="I5303" s="6" t="n">
        <f aca="false">IF(1_Data_EDA!B5304="Second Class",1,0)</f>
        <v>0</v>
      </c>
      <c r="J5303" s="6" t="n">
        <f aca="false">IF(1_Data_EDA!B5304="Same Day",1,0)</f>
        <v>0</v>
      </c>
      <c r="K5303" s="6" t="n">
        <f aca="false">IF(1_Data_EDA!C5304="Corporate",1,0)</f>
        <v>1</v>
      </c>
      <c r="L5303" s="6" t="n">
        <f aca="false">IF(1_Data_EDA!C5304="Home Office",1,0)</f>
        <v>0</v>
      </c>
      <c r="M5303" s="6" t="n">
        <f aca="false">IF(1_Data_EDA!D5304="Europe",1,0)</f>
        <v>0</v>
      </c>
      <c r="N5303" s="6" t="n">
        <f aca="false">IF(1_Data_EDA!D5304="LATAM",1,0)</f>
        <v>0</v>
      </c>
      <c r="O5303" s="6" t="n">
        <f aca="false">IF(1_Data_EDA!D5304="Pacific Asia",1,0)</f>
        <v>0</v>
      </c>
      <c r="P5303" s="6" t="n">
        <f aca="false">IF(1_Data_EDA!D5304="USCA",1,0)</f>
        <v>1</v>
      </c>
      <c r="Q5303" s="6" t="n">
        <f aca="false">IF(C5303&gt;MEDIAN(C$5:C$8004),1,0)</f>
        <v>0</v>
      </c>
      <c r="R5303" s="6" t="n">
        <f aca="false">IF(D5303&gt;2,1,0)</f>
        <v>1</v>
      </c>
    </row>
    <row r="5304" customFormat="false" ht="15" hidden="false" customHeight="true" outlineLevel="0" collapsed="false">
      <c r="A5304" s="6" t="n">
        <f aca="false">1_Data_EDA!O5305</f>
        <v>0</v>
      </c>
      <c r="B5304" s="6" t="n">
        <f aca="false">1_Data_EDA!H5305</f>
        <v>4</v>
      </c>
      <c r="C5304" s="7" t="n">
        <f aca="false">1_Data_EDA!I5305</f>
        <v>50</v>
      </c>
      <c r="D5304" s="6" t="n">
        <f aca="false">1_Data_EDA!J5305</f>
        <v>3</v>
      </c>
      <c r="E5304" s="7" t="n">
        <f aca="false">1_Data_EDA!K5305</f>
        <v>150</v>
      </c>
      <c r="F5304" s="7" t="n">
        <f aca="false">1_Data_EDA!L5305</f>
        <v>6</v>
      </c>
      <c r="G5304" s="8" t="n">
        <f aca="false">1_Data_EDA!M5305</f>
        <v>0.039999999</v>
      </c>
      <c r="H5304" s="6" t="n">
        <f aca="false">IF(1_Data_EDA!B5305="First Class",1,0)</f>
        <v>0</v>
      </c>
      <c r="I5304" s="6" t="n">
        <f aca="false">IF(1_Data_EDA!B5305="Second Class",1,0)</f>
        <v>0</v>
      </c>
      <c r="J5304" s="6" t="n">
        <f aca="false">IF(1_Data_EDA!B5305="Same Day",1,0)</f>
        <v>0</v>
      </c>
      <c r="K5304" s="6" t="n">
        <f aca="false">IF(1_Data_EDA!C5305="Corporate",1,0)</f>
        <v>0</v>
      </c>
      <c r="L5304" s="6" t="n">
        <f aca="false">IF(1_Data_EDA!C5305="Home Office",1,0)</f>
        <v>1</v>
      </c>
      <c r="M5304" s="6" t="n">
        <f aca="false">IF(1_Data_EDA!D5305="Europe",1,0)</f>
        <v>0</v>
      </c>
      <c r="N5304" s="6" t="n">
        <f aca="false">IF(1_Data_EDA!D5305="LATAM",1,0)</f>
        <v>0</v>
      </c>
      <c r="O5304" s="6" t="n">
        <f aca="false">IF(1_Data_EDA!D5305="Pacific Asia",1,0)</f>
        <v>0</v>
      </c>
      <c r="P5304" s="6" t="n">
        <f aca="false">IF(1_Data_EDA!D5305="USCA",1,0)</f>
        <v>1</v>
      </c>
      <c r="Q5304" s="6" t="n">
        <f aca="false">IF(C5304&gt;MEDIAN(C$5:C$8004),1,0)</f>
        <v>0</v>
      </c>
      <c r="R5304" s="6" t="n">
        <f aca="false">IF(D5304&gt;2,1,0)</f>
        <v>1</v>
      </c>
    </row>
    <row r="5305" customFormat="false" ht="15" hidden="false" customHeight="true" outlineLevel="0" collapsed="false">
      <c r="A5305" s="6" t="n">
        <f aca="false">1_Data_EDA!O5306</f>
        <v>0</v>
      </c>
      <c r="B5305" s="6" t="n">
        <f aca="false">1_Data_EDA!H5306</f>
        <v>2</v>
      </c>
      <c r="C5305" s="7" t="n">
        <f aca="false">1_Data_EDA!I5306</f>
        <v>299.980011</v>
      </c>
      <c r="D5305" s="6" t="n">
        <f aca="false">1_Data_EDA!J5306</f>
        <v>1</v>
      </c>
      <c r="E5305" s="7" t="n">
        <f aca="false">1_Data_EDA!K5306</f>
        <v>299.980011</v>
      </c>
      <c r="F5305" s="7" t="n">
        <f aca="false">1_Data_EDA!L5306</f>
        <v>15</v>
      </c>
      <c r="G5305" s="8" t="n">
        <f aca="false">1_Data_EDA!M5306</f>
        <v>0.050000001</v>
      </c>
      <c r="H5305" s="6" t="n">
        <f aca="false">IF(1_Data_EDA!B5306="First Class",1,0)</f>
        <v>0</v>
      </c>
      <c r="I5305" s="6" t="n">
        <f aca="false">IF(1_Data_EDA!B5306="Second Class",1,0)</f>
        <v>1</v>
      </c>
      <c r="J5305" s="6" t="n">
        <f aca="false">IF(1_Data_EDA!B5306="Same Day",1,0)</f>
        <v>0</v>
      </c>
      <c r="K5305" s="6" t="n">
        <f aca="false">IF(1_Data_EDA!C5306="Corporate",1,0)</f>
        <v>1</v>
      </c>
      <c r="L5305" s="6" t="n">
        <f aca="false">IF(1_Data_EDA!C5306="Home Office",1,0)</f>
        <v>0</v>
      </c>
      <c r="M5305" s="6" t="n">
        <f aca="false">IF(1_Data_EDA!D5306="Europe",1,0)</f>
        <v>0</v>
      </c>
      <c r="N5305" s="6" t="n">
        <f aca="false">IF(1_Data_EDA!D5306="LATAM",1,0)</f>
        <v>0</v>
      </c>
      <c r="O5305" s="6" t="n">
        <f aca="false">IF(1_Data_EDA!D5306="Pacific Asia",1,0)</f>
        <v>1</v>
      </c>
      <c r="P5305" s="6" t="n">
        <f aca="false">IF(1_Data_EDA!D5306="USCA",1,0)</f>
        <v>0</v>
      </c>
      <c r="Q5305" s="6" t="n">
        <f aca="false">IF(C5305&gt;MEDIAN(C$5:C$8004),1,0)</f>
        <v>1</v>
      </c>
      <c r="R5305" s="6" t="n">
        <f aca="false">IF(D5305&gt;2,1,0)</f>
        <v>0</v>
      </c>
    </row>
    <row r="5306" customFormat="false" ht="15" hidden="false" customHeight="true" outlineLevel="0" collapsed="false">
      <c r="A5306" s="6" t="n">
        <f aca="false">1_Data_EDA!O5307</f>
        <v>0</v>
      </c>
      <c r="B5306" s="6" t="n">
        <f aca="false">1_Data_EDA!H5307</f>
        <v>4</v>
      </c>
      <c r="C5306" s="7" t="n">
        <f aca="false">1_Data_EDA!I5307</f>
        <v>59.99000168</v>
      </c>
      <c r="D5306" s="6" t="n">
        <f aca="false">1_Data_EDA!J5307</f>
        <v>4</v>
      </c>
      <c r="E5306" s="7" t="n">
        <f aca="false">1_Data_EDA!K5307</f>
        <v>239.9600067</v>
      </c>
      <c r="F5306" s="7" t="n">
        <f aca="false">1_Data_EDA!L5307</f>
        <v>31.19000053</v>
      </c>
      <c r="G5306" s="8" t="n">
        <f aca="false">1_Data_EDA!M5307</f>
        <v>0.129999995</v>
      </c>
      <c r="H5306" s="6" t="n">
        <f aca="false">IF(1_Data_EDA!B5307="First Class",1,0)</f>
        <v>0</v>
      </c>
      <c r="I5306" s="6" t="n">
        <f aca="false">IF(1_Data_EDA!B5307="Second Class",1,0)</f>
        <v>0</v>
      </c>
      <c r="J5306" s="6" t="n">
        <f aca="false">IF(1_Data_EDA!B5307="Same Day",1,0)</f>
        <v>0</v>
      </c>
      <c r="K5306" s="6" t="n">
        <f aca="false">IF(1_Data_EDA!C5307="Corporate",1,0)</f>
        <v>0</v>
      </c>
      <c r="L5306" s="6" t="n">
        <f aca="false">IF(1_Data_EDA!C5307="Home Office",1,0)</f>
        <v>0</v>
      </c>
      <c r="M5306" s="6" t="n">
        <f aca="false">IF(1_Data_EDA!D5307="Europe",1,0)</f>
        <v>0</v>
      </c>
      <c r="N5306" s="6" t="n">
        <f aca="false">IF(1_Data_EDA!D5307="LATAM",1,0)</f>
        <v>0</v>
      </c>
      <c r="O5306" s="6" t="n">
        <f aca="false">IF(1_Data_EDA!D5307="Pacific Asia",1,0)</f>
        <v>1</v>
      </c>
      <c r="P5306" s="6" t="n">
        <f aca="false">IF(1_Data_EDA!D5307="USCA",1,0)</f>
        <v>0</v>
      </c>
      <c r="Q5306" s="6" t="n">
        <f aca="false">IF(C5306&gt;MEDIAN(C$5:C$8004),1,0)</f>
        <v>0</v>
      </c>
      <c r="R5306" s="6" t="n">
        <f aca="false">IF(D5306&gt;2,1,0)</f>
        <v>1</v>
      </c>
    </row>
    <row r="5307" customFormat="false" ht="15" hidden="false" customHeight="true" outlineLevel="0" collapsed="false">
      <c r="A5307" s="6" t="n">
        <f aca="false">1_Data_EDA!O5308</f>
        <v>1</v>
      </c>
      <c r="B5307" s="6" t="n">
        <f aca="false">1_Data_EDA!H5308</f>
        <v>4</v>
      </c>
      <c r="C5307" s="7" t="n">
        <f aca="false">1_Data_EDA!I5308</f>
        <v>49.97999954</v>
      </c>
      <c r="D5307" s="6" t="n">
        <f aca="false">1_Data_EDA!J5308</f>
        <v>3</v>
      </c>
      <c r="E5307" s="7" t="n">
        <f aca="false">1_Data_EDA!K5308</f>
        <v>149.9400024</v>
      </c>
      <c r="F5307" s="7" t="n">
        <f aca="false">1_Data_EDA!L5308</f>
        <v>26.98999977</v>
      </c>
      <c r="G5307" s="8" t="n">
        <f aca="false">1_Data_EDA!M5308</f>
        <v>0.180000007</v>
      </c>
      <c r="H5307" s="6" t="n">
        <f aca="false">IF(1_Data_EDA!B5308="First Class",1,0)</f>
        <v>0</v>
      </c>
      <c r="I5307" s="6" t="n">
        <f aca="false">IF(1_Data_EDA!B5308="Second Class",1,0)</f>
        <v>0</v>
      </c>
      <c r="J5307" s="6" t="n">
        <f aca="false">IF(1_Data_EDA!B5308="Same Day",1,0)</f>
        <v>0</v>
      </c>
      <c r="K5307" s="6" t="n">
        <f aca="false">IF(1_Data_EDA!C5308="Corporate",1,0)</f>
        <v>0</v>
      </c>
      <c r="L5307" s="6" t="n">
        <f aca="false">IF(1_Data_EDA!C5308="Home Office",1,0)</f>
        <v>0</v>
      </c>
      <c r="M5307" s="6" t="n">
        <f aca="false">IF(1_Data_EDA!D5308="Europe",1,0)</f>
        <v>1</v>
      </c>
      <c r="N5307" s="6" t="n">
        <f aca="false">IF(1_Data_EDA!D5308="LATAM",1,0)</f>
        <v>0</v>
      </c>
      <c r="O5307" s="6" t="n">
        <f aca="false">IF(1_Data_EDA!D5308="Pacific Asia",1,0)</f>
        <v>0</v>
      </c>
      <c r="P5307" s="6" t="n">
        <f aca="false">IF(1_Data_EDA!D5308="USCA",1,0)</f>
        <v>0</v>
      </c>
      <c r="Q5307" s="6" t="n">
        <f aca="false">IF(C5307&gt;MEDIAN(C$5:C$8004),1,0)</f>
        <v>0</v>
      </c>
      <c r="R5307" s="6" t="n">
        <f aca="false">IF(D5307&gt;2,1,0)</f>
        <v>1</v>
      </c>
    </row>
    <row r="5308" customFormat="false" ht="15" hidden="false" customHeight="true" outlineLevel="0" collapsed="false">
      <c r="A5308" s="6" t="n">
        <f aca="false">1_Data_EDA!O5309</f>
        <v>1</v>
      </c>
      <c r="B5308" s="6" t="n">
        <f aca="false">1_Data_EDA!H5309</f>
        <v>1</v>
      </c>
      <c r="C5308" s="7" t="n">
        <f aca="false">1_Data_EDA!I5309</f>
        <v>399.980011</v>
      </c>
      <c r="D5308" s="6" t="n">
        <f aca="false">1_Data_EDA!J5309</f>
        <v>1</v>
      </c>
      <c r="E5308" s="7" t="n">
        <f aca="false">1_Data_EDA!K5309</f>
        <v>399.980011</v>
      </c>
      <c r="F5308" s="7" t="n">
        <f aca="false">1_Data_EDA!L5309</f>
        <v>72</v>
      </c>
      <c r="G5308" s="8" t="n">
        <f aca="false">1_Data_EDA!M5309</f>
        <v>0.180000007</v>
      </c>
      <c r="H5308" s="6" t="n">
        <f aca="false">IF(1_Data_EDA!B5309="First Class",1,0)</f>
        <v>1</v>
      </c>
      <c r="I5308" s="6" t="n">
        <f aca="false">IF(1_Data_EDA!B5309="Second Class",1,0)</f>
        <v>0</v>
      </c>
      <c r="J5308" s="6" t="n">
        <f aca="false">IF(1_Data_EDA!B5309="Same Day",1,0)</f>
        <v>0</v>
      </c>
      <c r="K5308" s="6" t="n">
        <f aca="false">IF(1_Data_EDA!C5309="Corporate",1,0)</f>
        <v>0</v>
      </c>
      <c r="L5308" s="6" t="n">
        <f aca="false">IF(1_Data_EDA!C5309="Home Office",1,0)</f>
        <v>0</v>
      </c>
      <c r="M5308" s="6" t="n">
        <f aca="false">IF(1_Data_EDA!D5309="Europe",1,0)</f>
        <v>0</v>
      </c>
      <c r="N5308" s="6" t="n">
        <f aca="false">IF(1_Data_EDA!D5309="LATAM",1,0)</f>
        <v>0</v>
      </c>
      <c r="O5308" s="6" t="n">
        <f aca="false">IF(1_Data_EDA!D5309="Pacific Asia",1,0)</f>
        <v>1</v>
      </c>
      <c r="P5308" s="6" t="n">
        <f aca="false">IF(1_Data_EDA!D5309="USCA",1,0)</f>
        <v>0</v>
      </c>
      <c r="Q5308" s="6" t="n">
        <f aca="false">IF(C5308&gt;MEDIAN(C$5:C$8004),1,0)</f>
        <v>1</v>
      </c>
      <c r="R5308" s="6" t="n">
        <f aca="false">IF(D5308&gt;2,1,0)</f>
        <v>0</v>
      </c>
    </row>
    <row r="5309" customFormat="false" ht="15" hidden="false" customHeight="true" outlineLevel="0" collapsed="false">
      <c r="A5309" s="6" t="n">
        <f aca="false">1_Data_EDA!O5310</f>
        <v>1</v>
      </c>
      <c r="B5309" s="6" t="n">
        <f aca="false">1_Data_EDA!H5310</f>
        <v>2</v>
      </c>
      <c r="C5309" s="7" t="n">
        <f aca="false">1_Data_EDA!I5310</f>
        <v>199.9900055</v>
      </c>
      <c r="D5309" s="6" t="n">
        <f aca="false">1_Data_EDA!J5310</f>
        <v>1</v>
      </c>
      <c r="E5309" s="7" t="n">
        <f aca="false">1_Data_EDA!K5310</f>
        <v>199.9900055</v>
      </c>
      <c r="F5309" s="7" t="n">
        <f aca="false">1_Data_EDA!L5310</f>
        <v>4</v>
      </c>
      <c r="G5309" s="8" t="n">
        <f aca="false">1_Data_EDA!M5310</f>
        <v>0.02</v>
      </c>
      <c r="H5309" s="6" t="n">
        <f aca="false">IF(1_Data_EDA!B5310="First Class",1,0)</f>
        <v>0</v>
      </c>
      <c r="I5309" s="6" t="n">
        <f aca="false">IF(1_Data_EDA!B5310="Second Class",1,0)</f>
        <v>1</v>
      </c>
      <c r="J5309" s="6" t="n">
        <f aca="false">IF(1_Data_EDA!B5310="Same Day",1,0)</f>
        <v>0</v>
      </c>
      <c r="K5309" s="6" t="n">
        <f aca="false">IF(1_Data_EDA!C5310="Corporate",1,0)</f>
        <v>0</v>
      </c>
      <c r="L5309" s="6" t="n">
        <f aca="false">IF(1_Data_EDA!C5310="Home Office",1,0)</f>
        <v>0</v>
      </c>
      <c r="M5309" s="6" t="n">
        <f aca="false">IF(1_Data_EDA!D5310="Europe",1,0)</f>
        <v>0</v>
      </c>
      <c r="N5309" s="6" t="n">
        <f aca="false">IF(1_Data_EDA!D5310="LATAM",1,0)</f>
        <v>0</v>
      </c>
      <c r="O5309" s="6" t="n">
        <f aca="false">IF(1_Data_EDA!D5310="Pacific Asia",1,0)</f>
        <v>1</v>
      </c>
      <c r="P5309" s="6" t="n">
        <f aca="false">IF(1_Data_EDA!D5310="USCA",1,0)</f>
        <v>0</v>
      </c>
      <c r="Q5309" s="6" t="n">
        <f aca="false">IF(C5309&gt;MEDIAN(C$5:C$8004),1,0)</f>
        <v>1</v>
      </c>
      <c r="R5309" s="6" t="n">
        <f aca="false">IF(D5309&gt;2,1,0)</f>
        <v>0</v>
      </c>
    </row>
    <row r="5310" customFormat="false" ht="15" hidden="false" customHeight="true" outlineLevel="0" collapsed="false">
      <c r="A5310" s="6" t="n">
        <f aca="false">1_Data_EDA!O5311</f>
        <v>1</v>
      </c>
      <c r="B5310" s="6" t="n">
        <f aca="false">1_Data_EDA!H5311</f>
        <v>4</v>
      </c>
      <c r="C5310" s="7" t="n">
        <f aca="false">1_Data_EDA!I5311</f>
        <v>49.97999954</v>
      </c>
      <c r="D5310" s="6" t="n">
        <f aca="false">1_Data_EDA!J5311</f>
        <v>3</v>
      </c>
      <c r="E5310" s="7" t="n">
        <f aca="false">1_Data_EDA!K5311</f>
        <v>149.9400024</v>
      </c>
      <c r="F5310" s="7" t="n">
        <f aca="false">1_Data_EDA!L5311</f>
        <v>14.98999977</v>
      </c>
      <c r="G5310" s="8" t="n">
        <f aca="false">1_Data_EDA!M5311</f>
        <v>0.100000001</v>
      </c>
      <c r="H5310" s="6" t="n">
        <f aca="false">IF(1_Data_EDA!B5311="First Class",1,0)</f>
        <v>0</v>
      </c>
      <c r="I5310" s="6" t="n">
        <f aca="false">IF(1_Data_EDA!B5311="Second Class",1,0)</f>
        <v>0</v>
      </c>
      <c r="J5310" s="6" t="n">
        <f aca="false">IF(1_Data_EDA!B5311="Same Day",1,0)</f>
        <v>0</v>
      </c>
      <c r="K5310" s="6" t="n">
        <f aca="false">IF(1_Data_EDA!C5311="Corporate",1,0)</f>
        <v>0</v>
      </c>
      <c r="L5310" s="6" t="n">
        <f aca="false">IF(1_Data_EDA!C5311="Home Office",1,0)</f>
        <v>0</v>
      </c>
      <c r="M5310" s="6" t="n">
        <f aca="false">IF(1_Data_EDA!D5311="Europe",1,0)</f>
        <v>0</v>
      </c>
      <c r="N5310" s="6" t="n">
        <f aca="false">IF(1_Data_EDA!D5311="LATAM",1,0)</f>
        <v>1</v>
      </c>
      <c r="O5310" s="6" t="n">
        <f aca="false">IF(1_Data_EDA!D5311="Pacific Asia",1,0)</f>
        <v>0</v>
      </c>
      <c r="P5310" s="6" t="n">
        <f aca="false">IF(1_Data_EDA!D5311="USCA",1,0)</f>
        <v>0</v>
      </c>
      <c r="Q5310" s="6" t="n">
        <f aca="false">IF(C5310&gt;MEDIAN(C$5:C$8004),1,0)</f>
        <v>0</v>
      </c>
      <c r="R5310" s="6" t="n">
        <f aca="false">IF(D5310&gt;2,1,0)</f>
        <v>1</v>
      </c>
    </row>
    <row r="5311" customFormat="false" ht="15" hidden="false" customHeight="true" outlineLevel="0" collapsed="false">
      <c r="A5311" s="6" t="n">
        <f aca="false">1_Data_EDA!O5312</f>
        <v>1</v>
      </c>
      <c r="B5311" s="6" t="n">
        <f aca="false">1_Data_EDA!H5312</f>
        <v>1</v>
      </c>
      <c r="C5311" s="7" t="n">
        <f aca="false">1_Data_EDA!I5312</f>
        <v>299.980011</v>
      </c>
      <c r="D5311" s="6" t="n">
        <f aca="false">1_Data_EDA!J5312</f>
        <v>1</v>
      </c>
      <c r="E5311" s="7" t="n">
        <f aca="false">1_Data_EDA!K5312</f>
        <v>299.980011</v>
      </c>
      <c r="F5311" s="7" t="n">
        <f aca="false">1_Data_EDA!L5312</f>
        <v>48</v>
      </c>
      <c r="G5311" s="8" t="n">
        <f aca="false">1_Data_EDA!M5312</f>
        <v>0.159999996</v>
      </c>
      <c r="H5311" s="6" t="n">
        <f aca="false">IF(1_Data_EDA!B5312="First Class",1,0)</f>
        <v>1</v>
      </c>
      <c r="I5311" s="6" t="n">
        <f aca="false">IF(1_Data_EDA!B5312="Second Class",1,0)</f>
        <v>0</v>
      </c>
      <c r="J5311" s="6" t="n">
        <f aca="false">IF(1_Data_EDA!B5312="Same Day",1,0)</f>
        <v>0</v>
      </c>
      <c r="K5311" s="6" t="n">
        <f aca="false">IF(1_Data_EDA!C5312="Corporate",1,0)</f>
        <v>0</v>
      </c>
      <c r="L5311" s="6" t="n">
        <f aca="false">IF(1_Data_EDA!C5312="Home Office",1,0)</f>
        <v>0</v>
      </c>
      <c r="M5311" s="6" t="n">
        <f aca="false">IF(1_Data_EDA!D5312="Europe",1,0)</f>
        <v>0</v>
      </c>
      <c r="N5311" s="6" t="n">
        <f aca="false">IF(1_Data_EDA!D5312="LATAM",1,0)</f>
        <v>0</v>
      </c>
      <c r="O5311" s="6" t="n">
        <f aca="false">IF(1_Data_EDA!D5312="Pacific Asia",1,0)</f>
        <v>0</v>
      </c>
      <c r="P5311" s="6" t="n">
        <f aca="false">IF(1_Data_EDA!D5312="USCA",1,0)</f>
        <v>1</v>
      </c>
      <c r="Q5311" s="6" t="n">
        <f aca="false">IF(C5311&gt;MEDIAN(C$5:C$8004),1,0)</f>
        <v>1</v>
      </c>
      <c r="R5311" s="6" t="n">
        <f aca="false">IF(D5311&gt;2,1,0)</f>
        <v>0</v>
      </c>
    </row>
    <row r="5312" customFormat="false" ht="15" hidden="false" customHeight="true" outlineLevel="0" collapsed="false">
      <c r="A5312" s="6" t="n">
        <f aca="false">1_Data_EDA!O5313</f>
        <v>0</v>
      </c>
      <c r="B5312" s="6" t="n">
        <f aca="false">1_Data_EDA!H5313</f>
        <v>4</v>
      </c>
      <c r="C5312" s="7" t="n">
        <f aca="false">1_Data_EDA!I5313</f>
        <v>109.9899979</v>
      </c>
      <c r="D5312" s="6" t="n">
        <f aca="false">1_Data_EDA!J5313</f>
        <v>1</v>
      </c>
      <c r="E5312" s="7" t="n">
        <f aca="false">1_Data_EDA!K5313</f>
        <v>109.9899979</v>
      </c>
      <c r="F5312" s="7" t="n">
        <f aca="false">1_Data_EDA!L5313</f>
        <v>7.699999809</v>
      </c>
      <c r="G5312" s="8" t="n">
        <f aca="false">1_Data_EDA!M5313</f>
        <v>0.07</v>
      </c>
      <c r="H5312" s="6" t="n">
        <f aca="false">IF(1_Data_EDA!B5313="First Class",1,0)</f>
        <v>0</v>
      </c>
      <c r="I5312" s="6" t="n">
        <f aca="false">IF(1_Data_EDA!B5313="Second Class",1,0)</f>
        <v>0</v>
      </c>
      <c r="J5312" s="6" t="n">
        <f aca="false">IF(1_Data_EDA!B5313="Same Day",1,0)</f>
        <v>0</v>
      </c>
      <c r="K5312" s="6" t="n">
        <f aca="false">IF(1_Data_EDA!C5313="Corporate",1,0)</f>
        <v>1</v>
      </c>
      <c r="L5312" s="6" t="n">
        <f aca="false">IF(1_Data_EDA!C5313="Home Office",1,0)</f>
        <v>0</v>
      </c>
      <c r="M5312" s="6" t="n">
        <f aca="false">IF(1_Data_EDA!D5313="Europe",1,0)</f>
        <v>0</v>
      </c>
      <c r="N5312" s="6" t="n">
        <f aca="false">IF(1_Data_EDA!D5313="LATAM",1,0)</f>
        <v>1</v>
      </c>
      <c r="O5312" s="6" t="n">
        <f aca="false">IF(1_Data_EDA!D5313="Pacific Asia",1,0)</f>
        <v>0</v>
      </c>
      <c r="P5312" s="6" t="n">
        <f aca="false">IF(1_Data_EDA!D5313="USCA",1,0)</f>
        <v>0</v>
      </c>
      <c r="Q5312" s="6" t="n">
        <f aca="false">IF(C5312&gt;MEDIAN(C$5:C$8004),1,0)</f>
        <v>1</v>
      </c>
      <c r="R5312" s="6" t="n">
        <f aca="false">IF(D5312&gt;2,1,0)</f>
        <v>0</v>
      </c>
    </row>
    <row r="5313" customFormat="false" ht="15" hidden="false" customHeight="true" outlineLevel="0" collapsed="false">
      <c r="A5313" s="6" t="n">
        <f aca="false">1_Data_EDA!O5314</f>
        <v>0</v>
      </c>
      <c r="B5313" s="6" t="n">
        <f aca="false">1_Data_EDA!H5314</f>
        <v>4</v>
      </c>
      <c r="C5313" s="7" t="n">
        <f aca="false">1_Data_EDA!I5314</f>
        <v>129.9900055</v>
      </c>
      <c r="D5313" s="6" t="n">
        <f aca="false">1_Data_EDA!J5314</f>
        <v>1</v>
      </c>
      <c r="E5313" s="7" t="n">
        <f aca="false">1_Data_EDA!K5314</f>
        <v>129.9900055</v>
      </c>
      <c r="F5313" s="7" t="n">
        <f aca="false">1_Data_EDA!L5314</f>
        <v>7.150000095</v>
      </c>
      <c r="G5313" s="8" t="n">
        <f aca="false">1_Data_EDA!M5314</f>
        <v>0.059999999</v>
      </c>
      <c r="H5313" s="6" t="n">
        <f aca="false">IF(1_Data_EDA!B5314="First Class",1,0)</f>
        <v>0</v>
      </c>
      <c r="I5313" s="6" t="n">
        <f aca="false">IF(1_Data_EDA!B5314="Second Class",1,0)</f>
        <v>0</v>
      </c>
      <c r="J5313" s="6" t="n">
        <f aca="false">IF(1_Data_EDA!B5314="Same Day",1,0)</f>
        <v>0</v>
      </c>
      <c r="K5313" s="6" t="n">
        <f aca="false">IF(1_Data_EDA!C5314="Corporate",1,0)</f>
        <v>0</v>
      </c>
      <c r="L5313" s="6" t="n">
        <f aca="false">IF(1_Data_EDA!C5314="Home Office",1,0)</f>
        <v>0</v>
      </c>
      <c r="M5313" s="6" t="n">
        <f aca="false">IF(1_Data_EDA!D5314="Europe",1,0)</f>
        <v>0</v>
      </c>
      <c r="N5313" s="6" t="n">
        <f aca="false">IF(1_Data_EDA!D5314="LATAM",1,0)</f>
        <v>0</v>
      </c>
      <c r="O5313" s="6" t="n">
        <f aca="false">IF(1_Data_EDA!D5314="Pacific Asia",1,0)</f>
        <v>0</v>
      </c>
      <c r="P5313" s="6" t="n">
        <f aca="false">IF(1_Data_EDA!D5314="USCA",1,0)</f>
        <v>0</v>
      </c>
      <c r="Q5313" s="6" t="n">
        <f aca="false">IF(C5313&gt;MEDIAN(C$5:C$8004),1,0)</f>
        <v>1</v>
      </c>
      <c r="R5313" s="6" t="n">
        <f aca="false">IF(D5313&gt;2,1,0)</f>
        <v>0</v>
      </c>
    </row>
    <row r="5314" customFormat="false" ht="15" hidden="false" customHeight="true" outlineLevel="0" collapsed="false">
      <c r="A5314" s="6" t="n">
        <f aca="false">1_Data_EDA!O5315</f>
        <v>0</v>
      </c>
      <c r="B5314" s="6" t="n">
        <f aca="false">1_Data_EDA!H5315</f>
        <v>4</v>
      </c>
      <c r="C5314" s="7" t="n">
        <f aca="false">1_Data_EDA!I5315</f>
        <v>129.9900055</v>
      </c>
      <c r="D5314" s="6" t="n">
        <f aca="false">1_Data_EDA!J5315</f>
        <v>1</v>
      </c>
      <c r="E5314" s="7" t="n">
        <f aca="false">1_Data_EDA!K5315</f>
        <v>129.9900055</v>
      </c>
      <c r="F5314" s="7" t="n">
        <f aca="false">1_Data_EDA!L5315</f>
        <v>6.5</v>
      </c>
      <c r="G5314" s="8" t="n">
        <f aca="false">1_Data_EDA!M5315</f>
        <v>0.050000001</v>
      </c>
      <c r="H5314" s="6" t="n">
        <f aca="false">IF(1_Data_EDA!B5315="First Class",1,0)</f>
        <v>0</v>
      </c>
      <c r="I5314" s="6" t="n">
        <f aca="false">IF(1_Data_EDA!B5315="Second Class",1,0)</f>
        <v>0</v>
      </c>
      <c r="J5314" s="6" t="n">
        <f aca="false">IF(1_Data_EDA!B5315="Same Day",1,0)</f>
        <v>0</v>
      </c>
      <c r="K5314" s="6" t="n">
        <f aca="false">IF(1_Data_EDA!C5315="Corporate",1,0)</f>
        <v>1</v>
      </c>
      <c r="L5314" s="6" t="n">
        <f aca="false">IF(1_Data_EDA!C5315="Home Office",1,0)</f>
        <v>0</v>
      </c>
      <c r="M5314" s="6" t="n">
        <f aca="false">IF(1_Data_EDA!D5315="Europe",1,0)</f>
        <v>1</v>
      </c>
      <c r="N5314" s="6" t="n">
        <f aca="false">IF(1_Data_EDA!D5315="LATAM",1,0)</f>
        <v>0</v>
      </c>
      <c r="O5314" s="6" t="n">
        <f aca="false">IF(1_Data_EDA!D5315="Pacific Asia",1,0)</f>
        <v>0</v>
      </c>
      <c r="P5314" s="6" t="n">
        <f aca="false">IF(1_Data_EDA!D5315="USCA",1,0)</f>
        <v>0</v>
      </c>
      <c r="Q5314" s="6" t="n">
        <f aca="false">IF(C5314&gt;MEDIAN(C$5:C$8004),1,0)</f>
        <v>1</v>
      </c>
      <c r="R5314" s="6" t="n">
        <f aca="false">IF(D5314&gt;2,1,0)</f>
        <v>0</v>
      </c>
    </row>
    <row r="5315" customFormat="false" ht="15" hidden="false" customHeight="true" outlineLevel="0" collapsed="false">
      <c r="A5315" s="6" t="n">
        <f aca="false">1_Data_EDA!O5316</f>
        <v>0</v>
      </c>
      <c r="B5315" s="6" t="n">
        <f aca="false">1_Data_EDA!H5316</f>
        <v>4</v>
      </c>
      <c r="C5315" s="7" t="n">
        <f aca="false">1_Data_EDA!I5316</f>
        <v>50</v>
      </c>
      <c r="D5315" s="6" t="n">
        <f aca="false">1_Data_EDA!J5316</f>
        <v>2</v>
      </c>
      <c r="E5315" s="7" t="n">
        <f aca="false">1_Data_EDA!K5316</f>
        <v>100</v>
      </c>
      <c r="F5315" s="7" t="n">
        <f aca="false">1_Data_EDA!L5316</f>
        <v>5.5</v>
      </c>
      <c r="G5315" s="8" t="n">
        <f aca="false">1_Data_EDA!M5316</f>
        <v>0.059999999</v>
      </c>
      <c r="H5315" s="6" t="n">
        <f aca="false">IF(1_Data_EDA!B5316="First Class",1,0)</f>
        <v>0</v>
      </c>
      <c r="I5315" s="6" t="n">
        <f aca="false">IF(1_Data_EDA!B5316="Second Class",1,0)</f>
        <v>0</v>
      </c>
      <c r="J5315" s="6" t="n">
        <f aca="false">IF(1_Data_EDA!B5316="Same Day",1,0)</f>
        <v>0</v>
      </c>
      <c r="K5315" s="6" t="n">
        <f aca="false">IF(1_Data_EDA!C5316="Corporate",1,0)</f>
        <v>0</v>
      </c>
      <c r="L5315" s="6" t="n">
        <f aca="false">IF(1_Data_EDA!C5316="Home Office",1,0)</f>
        <v>0</v>
      </c>
      <c r="M5315" s="6" t="n">
        <f aca="false">IF(1_Data_EDA!D5316="Europe",1,0)</f>
        <v>0</v>
      </c>
      <c r="N5315" s="6" t="n">
        <f aca="false">IF(1_Data_EDA!D5316="LATAM",1,0)</f>
        <v>0</v>
      </c>
      <c r="O5315" s="6" t="n">
        <f aca="false">IF(1_Data_EDA!D5316="Pacific Asia",1,0)</f>
        <v>0</v>
      </c>
      <c r="P5315" s="6" t="n">
        <f aca="false">IF(1_Data_EDA!D5316="USCA",1,0)</f>
        <v>0</v>
      </c>
      <c r="Q5315" s="6" t="n">
        <f aca="false">IF(C5315&gt;MEDIAN(C$5:C$8004),1,0)</f>
        <v>0</v>
      </c>
      <c r="R5315" s="6" t="n">
        <f aca="false">IF(D5315&gt;2,1,0)</f>
        <v>0</v>
      </c>
    </row>
    <row r="5316" customFormat="false" ht="15" hidden="false" customHeight="true" outlineLevel="0" collapsed="false">
      <c r="A5316" s="6" t="n">
        <f aca="false">1_Data_EDA!O5317</f>
        <v>0</v>
      </c>
      <c r="B5316" s="6" t="n">
        <f aca="false">1_Data_EDA!H5317</f>
        <v>4</v>
      </c>
      <c r="C5316" s="7" t="n">
        <f aca="false">1_Data_EDA!I5317</f>
        <v>47.99000168</v>
      </c>
      <c r="D5316" s="6" t="n">
        <f aca="false">1_Data_EDA!J5317</f>
        <v>5</v>
      </c>
      <c r="E5316" s="7" t="n">
        <f aca="false">1_Data_EDA!K5317</f>
        <v>239.9499969</v>
      </c>
      <c r="F5316" s="7" t="n">
        <f aca="false">1_Data_EDA!L5317</f>
        <v>0</v>
      </c>
      <c r="G5316" s="8" t="n">
        <f aca="false">1_Data_EDA!M5317</f>
        <v>0</v>
      </c>
      <c r="H5316" s="6" t="n">
        <f aca="false">IF(1_Data_EDA!B5317="First Class",1,0)</f>
        <v>0</v>
      </c>
      <c r="I5316" s="6" t="n">
        <f aca="false">IF(1_Data_EDA!B5317="Second Class",1,0)</f>
        <v>0</v>
      </c>
      <c r="J5316" s="6" t="n">
        <f aca="false">IF(1_Data_EDA!B5317="Same Day",1,0)</f>
        <v>0</v>
      </c>
      <c r="K5316" s="6" t="n">
        <f aca="false">IF(1_Data_EDA!C5317="Corporate",1,0)</f>
        <v>0</v>
      </c>
      <c r="L5316" s="6" t="n">
        <f aca="false">IF(1_Data_EDA!C5317="Home Office",1,0)</f>
        <v>0</v>
      </c>
      <c r="M5316" s="6" t="n">
        <f aca="false">IF(1_Data_EDA!D5317="Europe",1,0)</f>
        <v>0</v>
      </c>
      <c r="N5316" s="6" t="n">
        <f aca="false">IF(1_Data_EDA!D5317="LATAM",1,0)</f>
        <v>1</v>
      </c>
      <c r="O5316" s="6" t="n">
        <f aca="false">IF(1_Data_EDA!D5317="Pacific Asia",1,0)</f>
        <v>0</v>
      </c>
      <c r="P5316" s="6" t="n">
        <f aca="false">IF(1_Data_EDA!D5317="USCA",1,0)</f>
        <v>0</v>
      </c>
      <c r="Q5316" s="6" t="n">
        <f aca="false">IF(C5316&gt;MEDIAN(C$5:C$8004),1,0)</f>
        <v>0</v>
      </c>
      <c r="R5316" s="6" t="n">
        <f aca="false">IF(D5316&gt;2,1,0)</f>
        <v>1</v>
      </c>
    </row>
    <row r="5317" customFormat="false" ht="15" hidden="false" customHeight="true" outlineLevel="0" collapsed="false">
      <c r="A5317" s="6" t="n">
        <f aca="false">1_Data_EDA!O5318</f>
        <v>1</v>
      </c>
      <c r="B5317" s="6" t="n">
        <f aca="false">1_Data_EDA!H5318</f>
        <v>4</v>
      </c>
      <c r="C5317" s="7" t="n">
        <f aca="false">1_Data_EDA!I5318</f>
        <v>49.97999954</v>
      </c>
      <c r="D5317" s="6" t="n">
        <f aca="false">1_Data_EDA!J5318</f>
        <v>1</v>
      </c>
      <c r="E5317" s="7" t="n">
        <f aca="false">1_Data_EDA!K5318</f>
        <v>49.97999954</v>
      </c>
      <c r="F5317" s="7" t="n">
        <f aca="false">1_Data_EDA!L5318</f>
        <v>2.75</v>
      </c>
      <c r="G5317" s="8" t="n">
        <f aca="false">1_Data_EDA!M5318</f>
        <v>0.059999999</v>
      </c>
      <c r="H5317" s="6" t="n">
        <f aca="false">IF(1_Data_EDA!B5318="First Class",1,0)</f>
        <v>0</v>
      </c>
      <c r="I5317" s="6" t="n">
        <f aca="false">IF(1_Data_EDA!B5318="Second Class",1,0)</f>
        <v>0</v>
      </c>
      <c r="J5317" s="6" t="n">
        <f aca="false">IF(1_Data_EDA!B5318="Same Day",1,0)</f>
        <v>0</v>
      </c>
      <c r="K5317" s="6" t="n">
        <f aca="false">IF(1_Data_EDA!C5318="Corporate",1,0)</f>
        <v>0</v>
      </c>
      <c r="L5317" s="6" t="n">
        <f aca="false">IF(1_Data_EDA!C5318="Home Office",1,0)</f>
        <v>0</v>
      </c>
      <c r="M5317" s="6" t="n">
        <f aca="false">IF(1_Data_EDA!D5318="Europe",1,0)</f>
        <v>0</v>
      </c>
      <c r="N5317" s="6" t="n">
        <f aca="false">IF(1_Data_EDA!D5318="LATAM",1,0)</f>
        <v>1</v>
      </c>
      <c r="O5317" s="6" t="n">
        <f aca="false">IF(1_Data_EDA!D5318="Pacific Asia",1,0)</f>
        <v>0</v>
      </c>
      <c r="P5317" s="6" t="n">
        <f aca="false">IF(1_Data_EDA!D5318="USCA",1,0)</f>
        <v>0</v>
      </c>
      <c r="Q5317" s="6" t="n">
        <f aca="false">IF(C5317&gt;MEDIAN(C$5:C$8004),1,0)</f>
        <v>0</v>
      </c>
      <c r="R5317" s="6" t="n">
        <f aca="false">IF(D5317&gt;2,1,0)</f>
        <v>0</v>
      </c>
    </row>
    <row r="5318" customFormat="false" ht="15" hidden="false" customHeight="true" outlineLevel="0" collapsed="false">
      <c r="A5318" s="6" t="n">
        <f aca="false">1_Data_EDA!O5319</f>
        <v>1</v>
      </c>
      <c r="B5318" s="6" t="n">
        <f aca="false">1_Data_EDA!H5319</f>
        <v>1</v>
      </c>
      <c r="C5318" s="7" t="n">
        <f aca="false">1_Data_EDA!I5319</f>
        <v>299.980011</v>
      </c>
      <c r="D5318" s="6" t="n">
        <f aca="false">1_Data_EDA!J5319</f>
        <v>1</v>
      </c>
      <c r="E5318" s="7" t="n">
        <f aca="false">1_Data_EDA!K5319</f>
        <v>299.980011</v>
      </c>
      <c r="F5318" s="7" t="n">
        <f aca="false">1_Data_EDA!L5319</f>
        <v>48</v>
      </c>
      <c r="G5318" s="8" t="n">
        <f aca="false">1_Data_EDA!M5319</f>
        <v>0.159999996</v>
      </c>
      <c r="H5318" s="6" t="n">
        <f aca="false">IF(1_Data_EDA!B5319="First Class",1,0)</f>
        <v>1</v>
      </c>
      <c r="I5318" s="6" t="n">
        <f aca="false">IF(1_Data_EDA!B5319="Second Class",1,0)</f>
        <v>0</v>
      </c>
      <c r="J5318" s="6" t="n">
        <f aca="false">IF(1_Data_EDA!B5319="Same Day",1,0)</f>
        <v>0</v>
      </c>
      <c r="K5318" s="6" t="n">
        <f aca="false">IF(1_Data_EDA!C5319="Corporate",1,0)</f>
        <v>0</v>
      </c>
      <c r="L5318" s="6" t="n">
        <f aca="false">IF(1_Data_EDA!C5319="Home Office",1,0)</f>
        <v>0</v>
      </c>
      <c r="M5318" s="6" t="n">
        <f aca="false">IF(1_Data_EDA!D5319="Europe",1,0)</f>
        <v>1</v>
      </c>
      <c r="N5318" s="6" t="n">
        <f aca="false">IF(1_Data_EDA!D5319="LATAM",1,0)</f>
        <v>0</v>
      </c>
      <c r="O5318" s="6" t="n">
        <f aca="false">IF(1_Data_EDA!D5319="Pacific Asia",1,0)</f>
        <v>0</v>
      </c>
      <c r="P5318" s="6" t="n">
        <f aca="false">IF(1_Data_EDA!D5319="USCA",1,0)</f>
        <v>0</v>
      </c>
      <c r="Q5318" s="6" t="n">
        <f aca="false">IF(C5318&gt;MEDIAN(C$5:C$8004),1,0)</f>
        <v>1</v>
      </c>
      <c r="R5318" s="6" t="n">
        <f aca="false">IF(D5318&gt;2,1,0)</f>
        <v>0</v>
      </c>
    </row>
    <row r="5319" customFormat="false" ht="15" hidden="false" customHeight="true" outlineLevel="0" collapsed="false">
      <c r="A5319" s="6" t="n">
        <f aca="false">1_Data_EDA!O5320</f>
        <v>0</v>
      </c>
      <c r="B5319" s="6" t="n">
        <f aca="false">1_Data_EDA!H5320</f>
        <v>4</v>
      </c>
      <c r="C5319" s="7" t="n">
        <f aca="false">1_Data_EDA!I5320</f>
        <v>39.99000168</v>
      </c>
      <c r="D5319" s="6" t="n">
        <f aca="false">1_Data_EDA!J5320</f>
        <v>2</v>
      </c>
      <c r="E5319" s="7" t="n">
        <f aca="false">1_Data_EDA!K5320</f>
        <v>79.98000336</v>
      </c>
      <c r="F5319" s="7" t="n">
        <f aca="false">1_Data_EDA!L5320</f>
        <v>1.600000024</v>
      </c>
      <c r="G5319" s="8" t="n">
        <f aca="false">1_Data_EDA!M5320</f>
        <v>0.02</v>
      </c>
      <c r="H5319" s="6" t="n">
        <f aca="false">IF(1_Data_EDA!B5320="First Class",1,0)</f>
        <v>0</v>
      </c>
      <c r="I5319" s="6" t="n">
        <f aca="false">IF(1_Data_EDA!B5320="Second Class",1,0)</f>
        <v>0</v>
      </c>
      <c r="J5319" s="6" t="n">
        <f aca="false">IF(1_Data_EDA!B5320="Same Day",1,0)</f>
        <v>0</v>
      </c>
      <c r="K5319" s="6" t="n">
        <f aca="false">IF(1_Data_EDA!C5320="Corporate",1,0)</f>
        <v>1</v>
      </c>
      <c r="L5319" s="6" t="n">
        <f aca="false">IF(1_Data_EDA!C5320="Home Office",1,0)</f>
        <v>0</v>
      </c>
      <c r="M5319" s="6" t="n">
        <f aca="false">IF(1_Data_EDA!D5320="Europe",1,0)</f>
        <v>1</v>
      </c>
      <c r="N5319" s="6" t="n">
        <f aca="false">IF(1_Data_EDA!D5320="LATAM",1,0)</f>
        <v>0</v>
      </c>
      <c r="O5319" s="6" t="n">
        <f aca="false">IF(1_Data_EDA!D5320="Pacific Asia",1,0)</f>
        <v>0</v>
      </c>
      <c r="P5319" s="6" t="n">
        <f aca="false">IF(1_Data_EDA!D5320="USCA",1,0)</f>
        <v>0</v>
      </c>
      <c r="Q5319" s="6" t="n">
        <f aca="false">IF(C5319&gt;MEDIAN(C$5:C$8004),1,0)</f>
        <v>0</v>
      </c>
      <c r="R5319" s="6" t="n">
        <f aca="false">IF(D5319&gt;2,1,0)</f>
        <v>0</v>
      </c>
    </row>
    <row r="5320" customFormat="false" ht="15" hidden="false" customHeight="true" outlineLevel="0" collapsed="false">
      <c r="A5320" s="6" t="n">
        <f aca="false">1_Data_EDA!O5321</f>
        <v>0</v>
      </c>
      <c r="B5320" s="6" t="n">
        <f aca="false">1_Data_EDA!H5321</f>
        <v>4</v>
      </c>
      <c r="C5320" s="7" t="n">
        <f aca="false">1_Data_EDA!I5321</f>
        <v>50</v>
      </c>
      <c r="D5320" s="6" t="n">
        <f aca="false">1_Data_EDA!J5321</f>
        <v>4</v>
      </c>
      <c r="E5320" s="7" t="n">
        <f aca="false">1_Data_EDA!K5321</f>
        <v>200</v>
      </c>
      <c r="F5320" s="7" t="n">
        <f aca="false">1_Data_EDA!L5321</f>
        <v>10</v>
      </c>
      <c r="G5320" s="8" t="n">
        <f aca="false">1_Data_EDA!M5321</f>
        <v>0.050000001</v>
      </c>
      <c r="H5320" s="6" t="n">
        <f aca="false">IF(1_Data_EDA!B5321="First Class",1,0)</f>
        <v>0</v>
      </c>
      <c r="I5320" s="6" t="n">
        <f aca="false">IF(1_Data_EDA!B5321="Second Class",1,0)</f>
        <v>0</v>
      </c>
      <c r="J5320" s="6" t="n">
        <f aca="false">IF(1_Data_EDA!B5321="Same Day",1,0)</f>
        <v>0</v>
      </c>
      <c r="K5320" s="6" t="n">
        <f aca="false">IF(1_Data_EDA!C5321="Corporate",1,0)</f>
        <v>0</v>
      </c>
      <c r="L5320" s="6" t="n">
        <f aca="false">IF(1_Data_EDA!C5321="Home Office",1,0)</f>
        <v>1</v>
      </c>
      <c r="M5320" s="6" t="n">
        <f aca="false">IF(1_Data_EDA!D5321="Europe",1,0)</f>
        <v>0</v>
      </c>
      <c r="N5320" s="6" t="n">
        <f aca="false">IF(1_Data_EDA!D5321="LATAM",1,0)</f>
        <v>0</v>
      </c>
      <c r="O5320" s="6" t="n">
        <f aca="false">IF(1_Data_EDA!D5321="Pacific Asia",1,0)</f>
        <v>0</v>
      </c>
      <c r="P5320" s="6" t="n">
        <f aca="false">IF(1_Data_EDA!D5321="USCA",1,0)</f>
        <v>1</v>
      </c>
      <c r="Q5320" s="6" t="n">
        <f aca="false">IF(C5320&gt;MEDIAN(C$5:C$8004),1,0)</f>
        <v>0</v>
      </c>
      <c r="R5320" s="6" t="n">
        <f aca="false">IF(D5320&gt;2,1,0)</f>
        <v>1</v>
      </c>
    </row>
    <row r="5321" customFormat="false" ht="15" hidden="false" customHeight="true" outlineLevel="0" collapsed="false">
      <c r="A5321" s="6" t="n">
        <f aca="false">1_Data_EDA!O5322</f>
        <v>0</v>
      </c>
      <c r="B5321" s="6" t="n">
        <f aca="false">1_Data_EDA!H5322</f>
        <v>4</v>
      </c>
      <c r="C5321" s="7" t="n">
        <f aca="false">1_Data_EDA!I5322</f>
        <v>399.980011</v>
      </c>
      <c r="D5321" s="6" t="n">
        <f aca="false">1_Data_EDA!J5322</f>
        <v>1</v>
      </c>
      <c r="E5321" s="7" t="n">
        <f aca="false">1_Data_EDA!K5322</f>
        <v>399.980011</v>
      </c>
      <c r="F5321" s="7" t="n">
        <f aca="false">1_Data_EDA!L5322</f>
        <v>72</v>
      </c>
      <c r="G5321" s="8" t="n">
        <f aca="false">1_Data_EDA!M5322</f>
        <v>0.180000007</v>
      </c>
      <c r="H5321" s="6" t="n">
        <f aca="false">IF(1_Data_EDA!B5322="First Class",1,0)</f>
        <v>0</v>
      </c>
      <c r="I5321" s="6" t="n">
        <f aca="false">IF(1_Data_EDA!B5322="Second Class",1,0)</f>
        <v>0</v>
      </c>
      <c r="J5321" s="6" t="n">
        <f aca="false">IF(1_Data_EDA!B5322="Same Day",1,0)</f>
        <v>0</v>
      </c>
      <c r="K5321" s="6" t="n">
        <f aca="false">IF(1_Data_EDA!C5322="Corporate",1,0)</f>
        <v>0</v>
      </c>
      <c r="L5321" s="6" t="n">
        <f aca="false">IF(1_Data_EDA!C5322="Home Office",1,0)</f>
        <v>0</v>
      </c>
      <c r="M5321" s="6" t="n">
        <f aca="false">IF(1_Data_EDA!D5322="Europe",1,0)</f>
        <v>1</v>
      </c>
      <c r="N5321" s="6" t="n">
        <f aca="false">IF(1_Data_EDA!D5322="LATAM",1,0)</f>
        <v>0</v>
      </c>
      <c r="O5321" s="6" t="n">
        <f aca="false">IF(1_Data_EDA!D5322="Pacific Asia",1,0)</f>
        <v>0</v>
      </c>
      <c r="P5321" s="6" t="n">
        <f aca="false">IF(1_Data_EDA!D5322="USCA",1,0)</f>
        <v>0</v>
      </c>
      <c r="Q5321" s="6" t="n">
        <f aca="false">IF(C5321&gt;MEDIAN(C$5:C$8004),1,0)</f>
        <v>1</v>
      </c>
      <c r="R5321" s="6" t="n">
        <f aca="false">IF(D5321&gt;2,1,0)</f>
        <v>0</v>
      </c>
    </row>
    <row r="5322" customFormat="false" ht="15" hidden="false" customHeight="true" outlineLevel="0" collapsed="false">
      <c r="A5322" s="6" t="n">
        <f aca="false">1_Data_EDA!O5323</f>
        <v>0</v>
      </c>
      <c r="B5322" s="6" t="n">
        <f aca="false">1_Data_EDA!H5323</f>
        <v>4</v>
      </c>
      <c r="C5322" s="7" t="n">
        <f aca="false">1_Data_EDA!I5323</f>
        <v>399.980011</v>
      </c>
      <c r="D5322" s="6" t="n">
        <f aca="false">1_Data_EDA!J5323</f>
        <v>1</v>
      </c>
      <c r="E5322" s="7" t="n">
        <f aca="false">1_Data_EDA!K5323</f>
        <v>399.980011</v>
      </c>
      <c r="F5322" s="7" t="n">
        <f aca="false">1_Data_EDA!L5323</f>
        <v>20</v>
      </c>
      <c r="G5322" s="8" t="n">
        <f aca="false">1_Data_EDA!M5323</f>
        <v>0.050000001</v>
      </c>
      <c r="H5322" s="6" t="n">
        <f aca="false">IF(1_Data_EDA!B5323="First Class",1,0)</f>
        <v>0</v>
      </c>
      <c r="I5322" s="6" t="n">
        <f aca="false">IF(1_Data_EDA!B5323="Second Class",1,0)</f>
        <v>0</v>
      </c>
      <c r="J5322" s="6" t="n">
        <f aca="false">IF(1_Data_EDA!B5323="Same Day",1,0)</f>
        <v>0</v>
      </c>
      <c r="K5322" s="6" t="n">
        <f aca="false">IF(1_Data_EDA!C5323="Corporate",1,0)</f>
        <v>0</v>
      </c>
      <c r="L5322" s="6" t="n">
        <f aca="false">IF(1_Data_EDA!C5323="Home Office",1,0)</f>
        <v>0</v>
      </c>
      <c r="M5322" s="6" t="n">
        <f aca="false">IF(1_Data_EDA!D5323="Europe",1,0)</f>
        <v>0</v>
      </c>
      <c r="N5322" s="6" t="n">
        <f aca="false">IF(1_Data_EDA!D5323="LATAM",1,0)</f>
        <v>1</v>
      </c>
      <c r="O5322" s="6" t="n">
        <f aca="false">IF(1_Data_EDA!D5323="Pacific Asia",1,0)</f>
        <v>0</v>
      </c>
      <c r="P5322" s="6" t="n">
        <f aca="false">IF(1_Data_EDA!D5323="USCA",1,0)</f>
        <v>0</v>
      </c>
      <c r="Q5322" s="6" t="n">
        <f aca="false">IF(C5322&gt;MEDIAN(C$5:C$8004),1,0)</f>
        <v>1</v>
      </c>
      <c r="R5322" s="6" t="n">
        <f aca="false">IF(D5322&gt;2,1,0)</f>
        <v>0</v>
      </c>
    </row>
    <row r="5323" customFormat="false" ht="15" hidden="false" customHeight="true" outlineLevel="0" collapsed="false">
      <c r="A5323" s="6" t="n">
        <f aca="false">1_Data_EDA!O5324</f>
        <v>1</v>
      </c>
      <c r="B5323" s="6" t="n">
        <f aca="false">1_Data_EDA!H5324</f>
        <v>4</v>
      </c>
      <c r="C5323" s="7" t="n">
        <f aca="false">1_Data_EDA!I5324</f>
        <v>59.99000168</v>
      </c>
      <c r="D5323" s="6" t="n">
        <f aca="false">1_Data_EDA!J5324</f>
        <v>3</v>
      </c>
      <c r="E5323" s="7" t="n">
        <f aca="false">1_Data_EDA!K5324</f>
        <v>179.9700012</v>
      </c>
      <c r="F5323" s="7" t="n">
        <f aca="false">1_Data_EDA!L5324</f>
        <v>23.39999962</v>
      </c>
      <c r="G5323" s="8" t="n">
        <f aca="false">1_Data_EDA!M5324</f>
        <v>0.129999995</v>
      </c>
      <c r="H5323" s="6" t="n">
        <f aca="false">IF(1_Data_EDA!B5324="First Class",1,0)</f>
        <v>0</v>
      </c>
      <c r="I5323" s="6" t="n">
        <f aca="false">IF(1_Data_EDA!B5324="Second Class",1,0)</f>
        <v>0</v>
      </c>
      <c r="J5323" s="6" t="n">
        <f aca="false">IF(1_Data_EDA!B5324="Same Day",1,0)</f>
        <v>0</v>
      </c>
      <c r="K5323" s="6" t="n">
        <f aca="false">IF(1_Data_EDA!C5324="Corporate",1,0)</f>
        <v>0</v>
      </c>
      <c r="L5323" s="6" t="n">
        <f aca="false">IF(1_Data_EDA!C5324="Home Office",1,0)</f>
        <v>1</v>
      </c>
      <c r="M5323" s="6" t="n">
        <f aca="false">IF(1_Data_EDA!D5324="Europe",1,0)</f>
        <v>0</v>
      </c>
      <c r="N5323" s="6" t="n">
        <f aca="false">IF(1_Data_EDA!D5324="LATAM",1,0)</f>
        <v>0</v>
      </c>
      <c r="O5323" s="6" t="n">
        <f aca="false">IF(1_Data_EDA!D5324="Pacific Asia",1,0)</f>
        <v>1</v>
      </c>
      <c r="P5323" s="6" t="n">
        <f aca="false">IF(1_Data_EDA!D5324="USCA",1,0)</f>
        <v>0</v>
      </c>
      <c r="Q5323" s="6" t="n">
        <f aca="false">IF(C5323&gt;MEDIAN(C$5:C$8004),1,0)</f>
        <v>0</v>
      </c>
      <c r="R5323" s="6" t="n">
        <f aca="false">IF(D5323&gt;2,1,0)</f>
        <v>1</v>
      </c>
    </row>
    <row r="5324" customFormat="false" ht="15" hidden="false" customHeight="true" outlineLevel="0" collapsed="false">
      <c r="A5324" s="6" t="n">
        <f aca="false">1_Data_EDA!O5325</f>
        <v>0</v>
      </c>
      <c r="B5324" s="6" t="n">
        <f aca="false">1_Data_EDA!H5325</f>
        <v>0</v>
      </c>
      <c r="C5324" s="7" t="n">
        <f aca="false">1_Data_EDA!I5325</f>
        <v>399.980011</v>
      </c>
      <c r="D5324" s="6" t="n">
        <f aca="false">1_Data_EDA!J5325</f>
        <v>1</v>
      </c>
      <c r="E5324" s="7" t="n">
        <f aca="false">1_Data_EDA!K5325</f>
        <v>399.980011</v>
      </c>
      <c r="F5324" s="7" t="n">
        <f aca="false">1_Data_EDA!L5325</f>
        <v>64</v>
      </c>
      <c r="G5324" s="8" t="n">
        <f aca="false">1_Data_EDA!M5325</f>
        <v>0.159999996</v>
      </c>
      <c r="H5324" s="6" t="n">
        <f aca="false">IF(1_Data_EDA!B5325="First Class",1,0)</f>
        <v>0</v>
      </c>
      <c r="I5324" s="6" t="n">
        <f aca="false">IF(1_Data_EDA!B5325="Second Class",1,0)</f>
        <v>0</v>
      </c>
      <c r="J5324" s="6" t="n">
        <f aca="false">IF(1_Data_EDA!B5325="Same Day",1,0)</f>
        <v>1</v>
      </c>
      <c r="K5324" s="6" t="n">
        <f aca="false">IF(1_Data_EDA!C5325="Corporate",1,0)</f>
        <v>0</v>
      </c>
      <c r="L5324" s="6" t="n">
        <f aca="false">IF(1_Data_EDA!C5325="Home Office",1,0)</f>
        <v>1</v>
      </c>
      <c r="M5324" s="6" t="n">
        <f aca="false">IF(1_Data_EDA!D5325="Europe",1,0)</f>
        <v>0</v>
      </c>
      <c r="N5324" s="6" t="n">
        <f aca="false">IF(1_Data_EDA!D5325="LATAM",1,0)</f>
        <v>1</v>
      </c>
      <c r="O5324" s="6" t="n">
        <f aca="false">IF(1_Data_EDA!D5325="Pacific Asia",1,0)</f>
        <v>0</v>
      </c>
      <c r="P5324" s="6" t="n">
        <f aca="false">IF(1_Data_EDA!D5325="USCA",1,0)</f>
        <v>0</v>
      </c>
      <c r="Q5324" s="6" t="n">
        <f aca="false">IF(C5324&gt;MEDIAN(C$5:C$8004),1,0)</f>
        <v>1</v>
      </c>
      <c r="R5324" s="6" t="n">
        <f aca="false">IF(D5324&gt;2,1,0)</f>
        <v>0</v>
      </c>
    </row>
    <row r="5325" customFormat="false" ht="15" hidden="false" customHeight="true" outlineLevel="0" collapsed="false">
      <c r="A5325" s="6" t="n">
        <f aca="false">1_Data_EDA!O5326</f>
        <v>0</v>
      </c>
      <c r="B5325" s="6" t="n">
        <f aca="false">1_Data_EDA!H5326</f>
        <v>4</v>
      </c>
      <c r="C5325" s="7" t="n">
        <f aca="false">1_Data_EDA!I5326</f>
        <v>129.9900055</v>
      </c>
      <c r="D5325" s="6" t="n">
        <f aca="false">1_Data_EDA!J5326</f>
        <v>1</v>
      </c>
      <c r="E5325" s="7" t="n">
        <f aca="false">1_Data_EDA!K5326</f>
        <v>129.9900055</v>
      </c>
      <c r="F5325" s="7" t="n">
        <f aca="false">1_Data_EDA!L5326</f>
        <v>19.5</v>
      </c>
      <c r="G5325" s="8" t="n">
        <f aca="false">1_Data_EDA!M5326</f>
        <v>0.150000006</v>
      </c>
      <c r="H5325" s="6" t="n">
        <f aca="false">IF(1_Data_EDA!B5326="First Class",1,0)</f>
        <v>0</v>
      </c>
      <c r="I5325" s="6" t="n">
        <f aca="false">IF(1_Data_EDA!B5326="Second Class",1,0)</f>
        <v>0</v>
      </c>
      <c r="J5325" s="6" t="n">
        <f aca="false">IF(1_Data_EDA!B5326="Same Day",1,0)</f>
        <v>0</v>
      </c>
      <c r="K5325" s="6" t="n">
        <f aca="false">IF(1_Data_EDA!C5326="Corporate",1,0)</f>
        <v>0</v>
      </c>
      <c r="L5325" s="6" t="n">
        <f aca="false">IF(1_Data_EDA!C5326="Home Office",1,0)</f>
        <v>0</v>
      </c>
      <c r="M5325" s="6" t="n">
        <f aca="false">IF(1_Data_EDA!D5326="Europe",1,0)</f>
        <v>0</v>
      </c>
      <c r="N5325" s="6" t="n">
        <f aca="false">IF(1_Data_EDA!D5326="LATAM",1,0)</f>
        <v>1</v>
      </c>
      <c r="O5325" s="6" t="n">
        <f aca="false">IF(1_Data_EDA!D5326="Pacific Asia",1,0)</f>
        <v>0</v>
      </c>
      <c r="P5325" s="6" t="n">
        <f aca="false">IF(1_Data_EDA!D5326="USCA",1,0)</f>
        <v>0</v>
      </c>
      <c r="Q5325" s="6" t="n">
        <f aca="false">IF(C5325&gt;MEDIAN(C$5:C$8004),1,0)</f>
        <v>1</v>
      </c>
      <c r="R5325" s="6" t="n">
        <f aca="false">IF(D5325&gt;2,1,0)</f>
        <v>0</v>
      </c>
    </row>
    <row r="5326" customFormat="false" ht="15" hidden="false" customHeight="true" outlineLevel="0" collapsed="false">
      <c r="A5326" s="6" t="n">
        <f aca="false">1_Data_EDA!O5327</f>
        <v>1</v>
      </c>
      <c r="B5326" s="6" t="n">
        <f aca="false">1_Data_EDA!H5327</f>
        <v>4</v>
      </c>
      <c r="C5326" s="7" t="n">
        <f aca="false">1_Data_EDA!I5327</f>
        <v>49.97999954</v>
      </c>
      <c r="D5326" s="6" t="n">
        <f aca="false">1_Data_EDA!J5327</f>
        <v>5</v>
      </c>
      <c r="E5326" s="7" t="n">
        <f aca="false">1_Data_EDA!K5327</f>
        <v>249.8999939</v>
      </c>
      <c r="F5326" s="7" t="n">
        <f aca="false">1_Data_EDA!L5327</f>
        <v>24.98999977</v>
      </c>
      <c r="G5326" s="8" t="n">
        <f aca="false">1_Data_EDA!M5327</f>
        <v>0.100000001</v>
      </c>
      <c r="H5326" s="6" t="n">
        <f aca="false">IF(1_Data_EDA!B5327="First Class",1,0)</f>
        <v>0</v>
      </c>
      <c r="I5326" s="6" t="n">
        <f aca="false">IF(1_Data_EDA!B5327="Second Class",1,0)</f>
        <v>0</v>
      </c>
      <c r="J5326" s="6" t="n">
        <f aca="false">IF(1_Data_EDA!B5327="Same Day",1,0)</f>
        <v>0</v>
      </c>
      <c r="K5326" s="6" t="n">
        <f aca="false">IF(1_Data_EDA!C5327="Corporate",1,0)</f>
        <v>0</v>
      </c>
      <c r="L5326" s="6" t="n">
        <f aca="false">IF(1_Data_EDA!C5327="Home Office",1,0)</f>
        <v>0</v>
      </c>
      <c r="M5326" s="6" t="n">
        <f aca="false">IF(1_Data_EDA!D5327="Europe",1,0)</f>
        <v>0</v>
      </c>
      <c r="N5326" s="6" t="n">
        <f aca="false">IF(1_Data_EDA!D5327="LATAM",1,0)</f>
        <v>0</v>
      </c>
      <c r="O5326" s="6" t="n">
        <f aca="false">IF(1_Data_EDA!D5327="Pacific Asia",1,0)</f>
        <v>0</v>
      </c>
      <c r="P5326" s="6" t="n">
        <f aca="false">IF(1_Data_EDA!D5327="USCA",1,0)</f>
        <v>1</v>
      </c>
      <c r="Q5326" s="6" t="n">
        <f aca="false">IF(C5326&gt;MEDIAN(C$5:C$8004),1,0)</f>
        <v>0</v>
      </c>
      <c r="R5326" s="6" t="n">
        <f aca="false">IF(D5326&gt;2,1,0)</f>
        <v>1</v>
      </c>
    </row>
    <row r="5327" customFormat="false" ht="15" hidden="false" customHeight="true" outlineLevel="0" collapsed="false">
      <c r="A5327" s="6" t="n">
        <f aca="false">1_Data_EDA!O5328</f>
        <v>1</v>
      </c>
      <c r="B5327" s="6" t="n">
        <f aca="false">1_Data_EDA!H5328</f>
        <v>4</v>
      </c>
      <c r="C5327" s="7" t="n">
        <f aca="false">1_Data_EDA!I5328</f>
        <v>299.980011</v>
      </c>
      <c r="D5327" s="6" t="n">
        <f aca="false">1_Data_EDA!J5328</f>
        <v>1</v>
      </c>
      <c r="E5327" s="7" t="n">
        <f aca="false">1_Data_EDA!K5328</f>
        <v>299.980011</v>
      </c>
      <c r="F5327" s="7" t="n">
        <f aca="false">1_Data_EDA!L5328</f>
        <v>3</v>
      </c>
      <c r="G5327" s="8" t="n">
        <f aca="false">1_Data_EDA!M5328</f>
        <v>0.01</v>
      </c>
      <c r="H5327" s="6" t="n">
        <f aca="false">IF(1_Data_EDA!B5328="First Class",1,0)</f>
        <v>0</v>
      </c>
      <c r="I5327" s="6" t="n">
        <f aca="false">IF(1_Data_EDA!B5328="Second Class",1,0)</f>
        <v>0</v>
      </c>
      <c r="J5327" s="6" t="n">
        <f aca="false">IF(1_Data_EDA!B5328="Same Day",1,0)</f>
        <v>0</v>
      </c>
      <c r="K5327" s="6" t="n">
        <f aca="false">IF(1_Data_EDA!C5328="Corporate",1,0)</f>
        <v>0</v>
      </c>
      <c r="L5327" s="6" t="n">
        <f aca="false">IF(1_Data_EDA!C5328="Home Office",1,0)</f>
        <v>0</v>
      </c>
      <c r="M5327" s="6" t="n">
        <f aca="false">IF(1_Data_EDA!D5328="Europe",1,0)</f>
        <v>0</v>
      </c>
      <c r="N5327" s="6" t="n">
        <f aca="false">IF(1_Data_EDA!D5328="LATAM",1,0)</f>
        <v>0</v>
      </c>
      <c r="O5327" s="6" t="n">
        <f aca="false">IF(1_Data_EDA!D5328="Pacific Asia",1,0)</f>
        <v>0</v>
      </c>
      <c r="P5327" s="6" t="n">
        <f aca="false">IF(1_Data_EDA!D5328="USCA",1,0)</f>
        <v>0</v>
      </c>
      <c r="Q5327" s="6" t="n">
        <f aca="false">IF(C5327&gt;MEDIAN(C$5:C$8004),1,0)</f>
        <v>1</v>
      </c>
      <c r="R5327" s="6" t="n">
        <f aca="false">IF(D5327&gt;2,1,0)</f>
        <v>0</v>
      </c>
    </row>
    <row r="5328" customFormat="false" ht="15" hidden="false" customHeight="true" outlineLevel="0" collapsed="false">
      <c r="A5328" s="6" t="n">
        <f aca="false">1_Data_EDA!O5329</f>
        <v>1</v>
      </c>
      <c r="B5328" s="6" t="n">
        <f aca="false">1_Data_EDA!H5329</f>
        <v>2</v>
      </c>
      <c r="C5328" s="7" t="n">
        <f aca="false">1_Data_EDA!I5329</f>
        <v>399.980011</v>
      </c>
      <c r="D5328" s="6" t="n">
        <f aca="false">1_Data_EDA!J5329</f>
        <v>1</v>
      </c>
      <c r="E5328" s="7" t="n">
        <f aca="false">1_Data_EDA!K5329</f>
        <v>399.980011</v>
      </c>
      <c r="F5328" s="7" t="n">
        <f aca="false">1_Data_EDA!L5329</f>
        <v>68</v>
      </c>
      <c r="G5328" s="8" t="n">
        <f aca="false">1_Data_EDA!M5329</f>
        <v>0.170000002</v>
      </c>
      <c r="H5328" s="6" t="n">
        <f aca="false">IF(1_Data_EDA!B5329="First Class",1,0)</f>
        <v>0</v>
      </c>
      <c r="I5328" s="6" t="n">
        <f aca="false">IF(1_Data_EDA!B5329="Second Class",1,0)</f>
        <v>1</v>
      </c>
      <c r="J5328" s="6" t="n">
        <f aca="false">IF(1_Data_EDA!B5329="Same Day",1,0)</f>
        <v>0</v>
      </c>
      <c r="K5328" s="6" t="n">
        <f aca="false">IF(1_Data_EDA!C5329="Corporate",1,0)</f>
        <v>0</v>
      </c>
      <c r="L5328" s="6" t="n">
        <f aca="false">IF(1_Data_EDA!C5329="Home Office",1,0)</f>
        <v>0</v>
      </c>
      <c r="M5328" s="6" t="n">
        <f aca="false">IF(1_Data_EDA!D5329="Europe",1,0)</f>
        <v>1</v>
      </c>
      <c r="N5328" s="6" t="n">
        <f aca="false">IF(1_Data_EDA!D5329="LATAM",1,0)</f>
        <v>0</v>
      </c>
      <c r="O5328" s="6" t="n">
        <f aca="false">IF(1_Data_EDA!D5329="Pacific Asia",1,0)</f>
        <v>0</v>
      </c>
      <c r="P5328" s="6" t="n">
        <f aca="false">IF(1_Data_EDA!D5329="USCA",1,0)</f>
        <v>0</v>
      </c>
      <c r="Q5328" s="6" t="n">
        <f aca="false">IF(C5328&gt;MEDIAN(C$5:C$8004),1,0)</f>
        <v>1</v>
      </c>
      <c r="R5328" s="6" t="n">
        <f aca="false">IF(D5328&gt;2,1,0)</f>
        <v>0</v>
      </c>
    </row>
    <row r="5329" customFormat="false" ht="15" hidden="false" customHeight="true" outlineLevel="0" collapsed="false">
      <c r="A5329" s="6" t="n">
        <f aca="false">1_Data_EDA!O5330</f>
        <v>1</v>
      </c>
      <c r="B5329" s="6" t="n">
        <f aca="false">1_Data_EDA!H5330</f>
        <v>1</v>
      </c>
      <c r="C5329" s="7" t="n">
        <f aca="false">1_Data_EDA!I5330</f>
        <v>49.97999954</v>
      </c>
      <c r="D5329" s="6" t="n">
        <f aca="false">1_Data_EDA!J5330</f>
        <v>2</v>
      </c>
      <c r="E5329" s="7" t="n">
        <f aca="false">1_Data_EDA!K5330</f>
        <v>99.95999908</v>
      </c>
      <c r="F5329" s="7" t="n">
        <f aca="false">1_Data_EDA!L5330</f>
        <v>4</v>
      </c>
      <c r="G5329" s="8" t="n">
        <f aca="false">1_Data_EDA!M5330</f>
        <v>0.039999999</v>
      </c>
      <c r="H5329" s="6" t="n">
        <f aca="false">IF(1_Data_EDA!B5330="First Class",1,0)</f>
        <v>1</v>
      </c>
      <c r="I5329" s="6" t="n">
        <f aca="false">IF(1_Data_EDA!B5330="Second Class",1,0)</f>
        <v>0</v>
      </c>
      <c r="J5329" s="6" t="n">
        <f aca="false">IF(1_Data_EDA!B5330="Same Day",1,0)</f>
        <v>0</v>
      </c>
      <c r="K5329" s="6" t="n">
        <f aca="false">IF(1_Data_EDA!C5330="Corporate",1,0)</f>
        <v>1</v>
      </c>
      <c r="L5329" s="6" t="n">
        <f aca="false">IF(1_Data_EDA!C5330="Home Office",1,0)</f>
        <v>0</v>
      </c>
      <c r="M5329" s="6" t="n">
        <f aca="false">IF(1_Data_EDA!D5330="Europe",1,0)</f>
        <v>0</v>
      </c>
      <c r="N5329" s="6" t="n">
        <f aca="false">IF(1_Data_EDA!D5330="LATAM",1,0)</f>
        <v>1</v>
      </c>
      <c r="O5329" s="6" t="n">
        <f aca="false">IF(1_Data_EDA!D5330="Pacific Asia",1,0)</f>
        <v>0</v>
      </c>
      <c r="P5329" s="6" t="n">
        <f aca="false">IF(1_Data_EDA!D5330="USCA",1,0)</f>
        <v>0</v>
      </c>
      <c r="Q5329" s="6" t="n">
        <f aca="false">IF(C5329&gt;MEDIAN(C$5:C$8004),1,0)</f>
        <v>0</v>
      </c>
      <c r="R5329" s="6" t="n">
        <f aca="false">IF(D5329&gt;2,1,0)</f>
        <v>0</v>
      </c>
    </row>
    <row r="5330" customFormat="false" ht="15" hidden="false" customHeight="true" outlineLevel="0" collapsed="false">
      <c r="A5330" s="6" t="n">
        <f aca="false">1_Data_EDA!O5331</f>
        <v>1</v>
      </c>
      <c r="B5330" s="6" t="n">
        <f aca="false">1_Data_EDA!H5331</f>
        <v>2</v>
      </c>
      <c r="C5330" s="7" t="n">
        <f aca="false">1_Data_EDA!I5331</f>
        <v>50</v>
      </c>
      <c r="D5330" s="6" t="n">
        <f aca="false">1_Data_EDA!J5331</f>
        <v>3</v>
      </c>
      <c r="E5330" s="7" t="n">
        <f aca="false">1_Data_EDA!K5331</f>
        <v>150</v>
      </c>
      <c r="F5330" s="7" t="n">
        <f aca="false">1_Data_EDA!L5331</f>
        <v>10.5</v>
      </c>
      <c r="G5330" s="8" t="n">
        <f aca="false">1_Data_EDA!M5331</f>
        <v>0.07</v>
      </c>
      <c r="H5330" s="6" t="n">
        <f aca="false">IF(1_Data_EDA!B5331="First Class",1,0)</f>
        <v>0</v>
      </c>
      <c r="I5330" s="6" t="n">
        <f aca="false">IF(1_Data_EDA!B5331="Second Class",1,0)</f>
        <v>1</v>
      </c>
      <c r="J5330" s="6" t="n">
        <f aca="false">IF(1_Data_EDA!B5331="Same Day",1,0)</f>
        <v>0</v>
      </c>
      <c r="K5330" s="6" t="n">
        <f aca="false">IF(1_Data_EDA!C5331="Corporate",1,0)</f>
        <v>0</v>
      </c>
      <c r="L5330" s="6" t="n">
        <f aca="false">IF(1_Data_EDA!C5331="Home Office",1,0)</f>
        <v>0</v>
      </c>
      <c r="M5330" s="6" t="n">
        <f aca="false">IF(1_Data_EDA!D5331="Europe",1,0)</f>
        <v>0</v>
      </c>
      <c r="N5330" s="6" t="n">
        <f aca="false">IF(1_Data_EDA!D5331="LATAM",1,0)</f>
        <v>1</v>
      </c>
      <c r="O5330" s="6" t="n">
        <f aca="false">IF(1_Data_EDA!D5331="Pacific Asia",1,0)</f>
        <v>0</v>
      </c>
      <c r="P5330" s="6" t="n">
        <f aca="false">IF(1_Data_EDA!D5331="USCA",1,0)</f>
        <v>0</v>
      </c>
      <c r="Q5330" s="6" t="n">
        <f aca="false">IF(C5330&gt;MEDIAN(C$5:C$8004),1,0)</f>
        <v>0</v>
      </c>
      <c r="R5330" s="6" t="n">
        <f aca="false">IF(D5330&gt;2,1,0)</f>
        <v>1</v>
      </c>
    </row>
    <row r="5331" customFormat="false" ht="15" hidden="false" customHeight="true" outlineLevel="0" collapsed="false">
      <c r="A5331" s="6" t="n">
        <f aca="false">1_Data_EDA!O5332</f>
        <v>1</v>
      </c>
      <c r="B5331" s="6" t="n">
        <f aca="false">1_Data_EDA!H5332</f>
        <v>4</v>
      </c>
      <c r="C5331" s="7" t="n">
        <f aca="false">1_Data_EDA!I5332</f>
        <v>299.980011</v>
      </c>
      <c r="D5331" s="6" t="n">
        <f aca="false">1_Data_EDA!J5332</f>
        <v>1</v>
      </c>
      <c r="E5331" s="7" t="n">
        <f aca="false">1_Data_EDA!K5332</f>
        <v>299.980011</v>
      </c>
      <c r="F5331" s="7" t="n">
        <f aca="false">1_Data_EDA!L5332</f>
        <v>39</v>
      </c>
      <c r="G5331" s="8" t="n">
        <f aca="false">1_Data_EDA!M5332</f>
        <v>0.129999995</v>
      </c>
      <c r="H5331" s="6" t="n">
        <f aca="false">IF(1_Data_EDA!B5332="First Class",1,0)</f>
        <v>0</v>
      </c>
      <c r="I5331" s="6" t="n">
        <f aca="false">IF(1_Data_EDA!B5332="Second Class",1,0)</f>
        <v>0</v>
      </c>
      <c r="J5331" s="6" t="n">
        <f aca="false">IF(1_Data_EDA!B5332="Same Day",1,0)</f>
        <v>0</v>
      </c>
      <c r="K5331" s="6" t="n">
        <f aca="false">IF(1_Data_EDA!C5332="Corporate",1,0)</f>
        <v>0</v>
      </c>
      <c r="L5331" s="6" t="n">
        <f aca="false">IF(1_Data_EDA!C5332="Home Office",1,0)</f>
        <v>0</v>
      </c>
      <c r="M5331" s="6" t="n">
        <f aca="false">IF(1_Data_EDA!D5332="Europe",1,0)</f>
        <v>1</v>
      </c>
      <c r="N5331" s="6" t="n">
        <f aca="false">IF(1_Data_EDA!D5332="LATAM",1,0)</f>
        <v>0</v>
      </c>
      <c r="O5331" s="6" t="n">
        <f aca="false">IF(1_Data_EDA!D5332="Pacific Asia",1,0)</f>
        <v>0</v>
      </c>
      <c r="P5331" s="6" t="n">
        <f aca="false">IF(1_Data_EDA!D5332="USCA",1,0)</f>
        <v>0</v>
      </c>
      <c r="Q5331" s="6" t="n">
        <f aca="false">IF(C5331&gt;MEDIAN(C$5:C$8004),1,0)</f>
        <v>1</v>
      </c>
      <c r="R5331" s="6" t="n">
        <f aca="false">IF(D5331&gt;2,1,0)</f>
        <v>0</v>
      </c>
    </row>
    <row r="5332" customFormat="false" ht="15" hidden="false" customHeight="true" outlineLevel="0" collapsed="false">
      <c r="A5332" s="6" t="n">
        <f aca="false">1_Data_EDA!O5333</f>
        <v>1</v>
      </c>
      <c r="B5332" s="6" t="n">
        <f aca="false">1_Data_EDA!H5333</f>
        <v>1</v>
      </c>
      <c r="C5332" s="7" t="n">
        <f aca="false">1_Data_EDA!I5333</f>
        <v>39.99000168</v>
      </c>
      <c r="D5332" s="6" t="n">
        <f aca="false">1_Data_EDA!J5333</f>
        <v>2</v>
      </c>
      <c r="E5332" s="7" t="n">
        <f aca="false">1_Data_EDA!K5333</f>
        <v>79.98000336</v>
      </c>
      <c r="F5332" s="7" t="n">
        <f aca="false">1_Data_EDA!L5333</f>
        <v>2.400000095</v>
      </c>
      <c r="G5332" s="8" t="n">
        <f aca="false">1_Data_EDA!M5333</f>
        <v>0.029999999</v>
      </c>
      <c r="H5332" s="6" t="n">
        <f aca="false">IF(1_Data_EDA!B5333="First Class",1,0)</f>
        <v>1</v>
      </c>
      <c r="I5332" s="6" t="n">
        <f aca="false">IF(1_Data_EDA!B5333="Second Class",1,0)</f>
        <v>0</v>
      </c>
      <c r="J5332" s="6" t="n">
        <f aca="false">IF(1_Data_EDA!B5333="Same Day",1,0)</f>
        <v>0</v>
      </c>
      <c r="K5332" s="6" t="n">
        <f aca="false">IF(1_Data_EDA!C5333="Corporate",1,0)</f>
        <v>0</v>
      </c>
      <c r="L5332" s="6" t="n">
        <f aca="false">IF(1_Data_EDA!C5333="Home Office",1,0)</f>
        <v>1</v>
      </c>
      <c r="M5332" s="6" t="n">
        <f aca="false">IF(1_Data_EDA!D5333="Europe",1,0)</f>
        <v>0</v>
      </c>
      <c r="N5332" s="6" t="n">
        <f aca="false">IF(1_Data_EDA!D5333="LATAM",1,0)</f>
        <v>1</v>
      </c>
      <c r="O5332" s="6" t="n">
        <f aca="false">IF(1_Data_EDA!D5333="Pacific Asia",1,0)</f>
        <v>0</v>
      </c>
      <c r="P5332" s="6" t="n">
        <f aca="false">IF(1_Data_EDA!D5333="USCA",1,0)</f>
        <v>0</v>
      </c>
      <c r="Q5332" s="6" t="n">
        <f aca="false">IF(C5332&gt;MEDIAN(C$5:C$8004),1,0)</f>
        <v>0</v>
      </c>
      <c r="R5332" s="6" t="n">
        <f aca="false">IF(D5332&gt;2,1,0)</f>
        <v>0</v>
      </c>
    </row>
    <row r="5333" customFormat="false" ht="15" hidden="false" customHeight="true" outlineLevel="0" collapsed="false">
      <c r="A5333" s="6" t="n">
        <f aca="false">1_Data_EDA!O5334</f>
        <v>1</v>
      </c>
      <c r="B5333" s="6" t="n">
        <f aca="false">1_Data_EDA!H5334</f>
        <v>2</v>
      </c>
      <c r="C5333" s="7" t="n">
        <f aca="false">1_Data_EDA!I5334</f>
        <v>461.480011</v>
      </c>
      <c r="D5333" s="6" t="n">
        <f aca="false">1_Data_EDA!J5334</f>
        <v>1</v>
      </c>
      <c r="E5333" s="7" t="n">
        <f aca="false">1_Data_EDA!K5334</f>
        <v>461.480011</v>
      </c>
      <c r="F5333" s="7" t="n">
        <f aca="false">1_Data_EDA!L5334</f>
        <v>69.22000122</v>
      </c>
      <c r="G5333" s="8" t="n">
        <f aca="false">1_Data_EDA!M5334</f>
        <v>0.150000006</v>
      </c>
      <c r="H5333" s="6" t="n">
        <f aca="false">IF(1_Data_EDA!B5334="First Class",1,0)</f>
        <v>0</v>
      </c>
      <c r="I5333" s="6" t="n">
        <f aca="false">IF(1_Data_EDA!B5334="Second Class",1,0)</f>
        <v>1</v>
      </c>
      <c r="J5333" s="6" t="n">
        <f aca="false">IF(1_Data_EDA!B5334="Same Day",1,0)</f>
        <v>0</v>
      </c>
      <c r="K5333" s="6" t="n">
        <f aca="false">IF(1_Data_EDA!C5334="Corporate",1,0)</f>
        <v>1</v>
      </c>
      <c r="L5333" s="6" t="n">
        <f aca="false">IF(1_Data_EDA!C5334="Home Office",1,0)</f>
        <v>0</v>
      </c>
      <c r="M5333" s="6" t="n">
        <f aca="false">IF(1_Data_EDA!D5334="Europe",1,0)</f>
        <v>0</v>
      </c>
      <c r="N5333" s="6" t="n">
        <f aca="false">IF(1_Data_EDA!D5334="LATAM",1,0)</f>
        <v>0</v>
      </c>
      <c r="O5333" s="6" t="n">
        <f aca="false">IF(1_Data_EDA!D5334="Pacific Asia",1,0)</f>
        <v>1</v>
      </c>
      <c r="P5333" s="6" t="n">
        <f aca="false">IF(1_Data_EDA!D5334="USCA",1,0)</f>
        <v>0</v>
      </c>
      <c r="Q5333" s="6" t="n">
        <f aca="false">IF(C5333&gt;MEDIAN(C$5:C$8004),1,0)</f>
        <v>1</v>
      </c>
      <c r="R5333" s="6" t="n">
        <f aca="false">IF(D5333&gt;2,1,0)</f>
        <v>0</v>
      </c>
    </row>
    <row r="5334" customFormat="false" ht="15" hidden="false" customHeight="true" outlineLevel="0" collapsed="false">
      <c r="A5334" s="6" t="n">
        <f aca="false">1_Data_EDA!O5335</f>
        <v>0</v>
      </c>
      <c r="B5334" s="6" t="n">
        <f aca="false">1_Data_EDA!H5335</f>
        <v>2</v>
      </c>
      <c r="C5334" s="7" t="n">
        <f aca="false">1_Data_EDA!I5335</f>
        <v>399.980011</v>
      </c>
      <c r="D5334" s="6" t="n">
        <f aca="false">1_Data_EDA!J5335</f>
        <v>1</v>
      </c>
      <c r="E5334" s="7" t="n">
        <f aca="false">1_Data_EDA!K5335</f>
        <v>399.980011</v>
      </c>
      <c r="F5334" s="7" t="n">
        <f aca="false">1_Data_EDA!L5335</f>
        <v>80</v>
      </c>
      <c r="G5334" s="8" t="n">
        <f aca="false">1_Data_EDA!M5335</f>
        <v>0.200000003</v>
      </c>
      <c r="H5334" s="6" t="n">
        <f aca="false">IF(1_Data_EDA!B5335="First Class",1,0)</f>
        <v>0</v>
      </c>
      <c r="I5334" s="6" t="n">
        <f aca="false">IF(1_Data_EDA!B5335="Second Class",1,0)</f>
        <v>1</v>
      </c>
      <c r="J5334" s="6" t="n">
        <f aca="false">IF(1_Data_EDA!B5335="Same Day",1,0)</f>
        <v>0</v>
      </c>
      <c r="K5334" s="6" t="n">
        <f aca="false">IF(1_Data_EDA!C5335="Corporate",1,0)</f>
        <v>0</v>
      </c>
      <c r="L5334" s="6" t="n">
        <f aca="false">IF(1_Data_EDA!C5335="Home Office",1,0)</f>
        <v>0</v>
      </c>
      <c r="M5334" s="6" t="n">
        <f aca="false">IF(1_Data_EDA!D5335="Europe",1,0)</f>
        <v>0</v>
      </c>
      <c r="N5334" s="6" t="n">
        <f aca="false">IF(1_Data_EDA!D5335="LATAM",1,0)</f>
        <v>0</v>
      </c>
      <c r="O5334" s="6" t="n">
        <f aca="false">IF(1_Data_EDA!D5335="Pacific Asia",1,0)</f>
        <v>0</v>
      </c>
      <c r="P5334" s="6" t="n">
        <f aca="false">IF(1_Data_EDA!D5335="USCA",1,0)</f>
        <v>1</v>
      </c>
      <c r="Q5334" s="6" t="n">
        <f aca="false">IF(C5334&gt;MEDIAN(C$5:C$8004),1,0)</f>
        <v>1</v>
      </c>
      <c r="R5334" s="6" t="n">
        <f aca="false">IF(D5334&gt;2,1,0)</f>
        <v>0</v>
      </c>
    </row>
    <row r="5335" customFormat="false" ht="15" hidden="false" customHeight="true" outlineLevel="0" collapsed="false">
      <c r="A5335" s="6" t="n">
        <f aca="false">1_Data_EDA!O5336</f>
        <v>1</v>
      </c>
      <c r="B5335" s="6" t="n">
        <f aca="false">1_Data_EDA!H5336</f>
        <v>2</v>
      </c>
      <c r="C5335" s="7" t="n">
        <f aca="false">1_Data_EDA!I5336</f>
        <v>31.98999977</v>
      </c>
      <c r="D5335" s="6" t="n">
        <f aca="false">1_Data_EDA!J5336</f>
        <v>1</v>
      </c>
      <c r="E5335" s="7" t="n">
        <f aca="false">1_Data_EDA!K5336</f>
        <v>31.98999977</v>
      </c>
      <c r="F5335" s="7" t="n">
        <f aca="false">1_Data_EDA!L5336</f>
        <v>0.959999979</v>
      </c>
      <c r="G5335" s="8" t="n">
        <f aca="false">1_Data_EDA!M5336</f>
        <v>0.029999999</v>
      </c>
      <c r="H5335" s="6" t="n">
        <f aca="false">IF(1_Data_EDA!B5336="First Class",1,0)</f>
        <v>0</v>
      </c>
      <c r="I5335" s="6" t="n">
        <f aca="false">IF(1_Data_EDA!B5336="Second Class",1,0)</f>
        <v>1</v>
      </c>
      <c r="J5335" s="6" t="n">
        <f aca="false">IF(1_Data_EDA!B5336="Same Day",1,0)</f>
        <v>0</v>
      </c>
      <c r="K5335" s="6" t="n">
        <f aca="false">IF(1_Data_EDA!C5336="Corporate",1,0)</f>
        <v>0</v>
      </c>
      <c r="L5335" s="6" t="n">
        <f aca="false">IF(1_Data_EDA!C5336="Home Office",1,0)</f>
        <v>1</v>
      </c>
      <c r="M5335" s="6" t="n">
        <f aca="false">IF(1_Data_EDA!D5336="Europe",1,0)</f>
        <v>0</v>
      </c>
      <c r="N5335" s="6" t="n">
        <f aca="false">IF(1_Data_EDA!D5336="LATAM",1,0)</f>
        <v>0</v>
      </c>
      <c r="O5335" s="6" t="n">
        <f aca="false">IF(1_Data_EDA!D5336="Pacific Asia",1,0)</f>
        <v>0</v>
      </c>
      <c r="P5335" s="6" t="n">
        <f aca="false">IF(1_Data_EDA!D5336="USCA",1,0)</f>
        <v>0</v>
      </c>
      <c r="Q5335" s="6" t="n">
        <f aca="false">IF(C5335&gt;MEDIAN(C$5:C$8004),1,0)</f>
        <v>0</v>
      </c>
      <c r="R5335" s="6" t="n">
        <f aca="false">IF(D5335&gt;2,1,0)</f>
        <v>0</v>
      </c>
    </row>
    <row r="5336" customFormat="false" ht="15" hidden="false" customHeight="true" outlineLevel="0" collapsed="false">
      <c r="A5336" s="6" t="n">
        <f aca="false">1_Data_EDA!O5337</f>
        <v>1</v>
      </c>
      <c r="B5336" s="6" t="n">
        <f aca="false">1_Data_EDA!H5337</f>
        <v>4</v>
      </c>
      <c r="C5336" s="7" t="n">
        <f aca="false">1_Data_EDA!I5337</f>
        <v>49.97999954</v>
      </c>
      <c r="D5336" s="6" t="n">
        <f aca="false">1_Data_EDA!J5337</f>
        <v>1</v>
      </c>
      <c r="E5336" s="7" t="n">
        <f aca="false">1_Data_EDA!K5337</f>
        <v>49.97999954</v>
      </c>
      <c r="F5336" s="7" t="n">
        <f aca="false">1_Data_EDA!L5337</f>
        <v>12.5</v>
      </c>
      <c r="G5336" s="8" t="n">
        <f aca="false">1_Data_EDA!M5337</f>
        <v>0.25</v>
      </c>
      <c r="H5336" s="6" t="n">
        <f aca="false">IF(1_Data_EDA!B5337="First Class",1,0)</f>
        <v>0</v>
      </c>
      <c r="I5336" s="6" t="n">
        <f aca="false">IF(1_Data_EDA!B5337="Second Class",1,0)</f>
        <v>0</v>
      </c>
      <c r="J5336" s="6" t="n">
        <f aca="false">IF(1_Data_EDA!B5337="Same Day",1,0)</f>
        <v>0</v>
      </c>
      <c r="K5336" s="6" t="n">
        <f aca="false">IF(1_Data_EDA!C5337="Corporate",1,0)</f>
        <v>1</v>
      </c>
      <c r="L5336" s="6" t="n">
        <f aca="false">IF(1_Data_EDA!C5337="Home Office",1,0)</f>
        <v>0</v>
      </c>
      <c r="M5336" s="6" t="n">
        <f aca="false">IF(1_Data_EDA!D5337="Europe",1,0)</f>
        <v>0</v>
      </c>
      <c r="N5336" s="6" t="n">
        <f aca="false">IF(1_Data_EDA!D5337="LATAM",1,0)</f>
        <v>0</v>
      </c>
      <c r="O5336" s="6" t="n">
        <f aca="false">IF(1_Data_EDA!D5337="Pacific Asia",1,0)</f>
        <v>0</v>
      </c>
      <c r="P5336" s="6" t="n">
        <f aca="false">IF(1_Data_EDA!D5337="USCA",1,0)</f>
        <v>1</v>
      </c>
      <c r="Q5336" s="6" t="n">
        <f aca="false">IF(C5336&gt;MEDIAN(C$5:C$8004),1,0)</f>
        <v>0</v>
      </c>
      <c r="R5336" s="6" t="n">
        <f aca="false">IF(D5336&gt;2,1,0)</f>
        <v>0</v>
      </c>
    </row>
    <row r="5337" customFormat="false" ht="15" hidden="false" customHeight="true" outlineLevel="0" collapsed="false">
      <c r="A5337" s="6" t="n">
        <f aca="false">1_Data_EDA!O5338</f>
        <v>1</v>
      </c>
      <c r="B5337" s="6" t="n">
        <f aca="false">1_Data_EDA!H5338</f>
        <v>4</v>
      </c>
      <c r="C5337" s="7" t="n">
        <f aca="false">1_Data_EDA!I5338</f>
        <v>49.97999954</v>
      </c>
      <c r="D5337" s="6" t="n">
        <f aca="false">1_Data_EDA!J5338</f>
        <v>5</v>
      </c>
      <c r="E5337" s="7" t="n">
        <f aca="false">1_Data_EDA!K5338</f>
        <v>249.8999939</v>
      </c>
      <c r="F5337" s="7" t="n">
        <f aca="false">1_Data_EDA!L5338</f>
        <v>39.97999954</v>
      </c>
      <c r="G5337" s="8" t="n">
        <f aca="false">1_Data_EDA!M5338</f>
        <v>0.159999996</v>
      </c>
      <c r="H5337" s="6" t="n">
        <f aca="false">IF(1_Data_EDA!B5338="First Class",1,0)</f>
        <v>0</v>
      </c>
      <c r="I5337" s="6" t="n">
        <f aca="false">IF(1_Data_EDA!B5338="Second Class",1,0)</f>
        <v>0</v>
      </c>
      <c r="J5337" s="6" t="n">
        <f aca="false">IF(1_Data_EDA!B5338="Same Day",1,0)</f>
        <v>0</v>
      </c>
      <c r="K5337" s="6" t="n">
        <f aca="false">IF(1_Data_EDA!C5338="Corporate",1,0)</f>
        <v>0</v>
      </c>
      <c r="L5337" s="6" t="n">
        <f aca="false">IF(1_Data_EDA!C5338="Home Office",1,0)</f>
        <v>0</v>
      </c>
      <c r="M5337" s="6" t="n">
        <f aca="false">IF(1_Data_EDA!D5338="Europe",1,0)</f>
        <v>0</v>
      </c>
      <c r="N5337" s="6" t="n">
        <f aca="false">IF(1_Data_EDA!D5338="LATAM",1,0)</f>
        <v>0</v>
      </c>
      <c r="O5337" s="6" t="n">
        <f aca="false">IF(1_Data_EDA!D5338="Pacific Asia",1,0)</f>
        <v>1</v>
      </c>
      <c r="P5337" s="6" t="n">
        <f aca="false">IF(1_Data_EDA!D5338="USCA",1,0)</f>
        <v>0</v>
      </c>
      <c r="Q5337" s="6" t="n">
        <f aca="false">IF(C5337&gt;MEDIAN(C$5:C$8004),1,0)</f>
        <v>0</v>
      </c>
      <c r="R5337" s="6" t="n">
        <f aca="false">IF(D5337&gt;2,1,0)</f>
        <v>1</v>
      </c>
    </row>
    <row r="5338" customFormat="false" ht="15" hidden="false" customHeight="true" outlineLevel="0" collapsed="false">
      <c r="A5338" s="6" t="n">
        <f aca="false">1_Data_EDA!O5339</f>
        <v>1</v>
      </c>
      <c r="B5338" s="6" t="n">
        <f aca="false">1_Data_EDA!H5339</f>
        <v>1</v>
      </c>
      <c r="C5338" s="7" t="n">
        <f aca="false">1_Data_EDA!I5339</f>
        <v>49.97999954</v>
      </c>
      <c r="D5338" s="6" t="n">
        <f aca="false">1_Data_EDA!J5339</f>
        <v>3</v>
      </c>
      <c r="E5338" s="7" t="n">
        <f aca="false">1_Data_EDA!K5339</f>
        <v>149.9400024</v>
      </c>
      <c r="F5338" s="7" t="n">
        <f aca="false">1_Data_EDA!L5339</f>
        <v>0</v>
      </c>
      <c r="G5338" s="8" t="n">
        <f aca="false">1_Data_EDA!M5339</f>
        <v>0</v>
      </c>
      <c r="H5338" s="6" t="n">
        <f aca="false">IF(1_Data_EDA!B5339="First Class",1,0)</f>
        <v>1</v>
      </c>
      <c r="I5338" s="6" t="n">
        <f aca="false">IF(1_Data_EDA!B5339="Second Class",1,0)</f>
        <v>0</v>
      </c>
      <c r="J5338" s="6" t="n">
        <f aca="false">IF(1_Data_EDA!B5339="Same Day",1,0)</f>
        <v>0</v>
      </c>
      <c r="K5338" s="6" t="n">
        <f aca="false">IF(1_Data_EDA!C5339="Corporate",1,0)</f>
        <v>0</v>
      </c>
      <c r="L5338" s="6" t="n">
        <f aca="false">IF(1_Data_EDA!C5339="Home Office",1,0)</f>
        <v>0</v>
      </c>
      <c r="M5338" s="6" t="n">
        <f aca="false">IF(1_Data_EDA!D5339="Europe",1,0)</f>
        <v>0</v>
      </c>
      <c r="N5338" s="6" t="n">
        <f aca="false">IF(1_Data_EDA!D5339="LATAM",1,0)</f>
        <v>0</v>
      </c>
      <c r="O5338" s="6" t="n">
        <f aca="false">IF(1_Data_EDA!D5339="Pacific Asia",1,0)</f>
        <v>1</v>
      </c>
      <c r="P5338" s="6" t="n">
        <f aca="false">IF(1_Data_EDA!D5339="USCA",1,0)</f>
        <v>0</v>
      </c>
      <c r="Q5338" s="6" t="n">
        <f aca="false">IF(C5338&gt;MEDIAN(C$5:C$8004),1,0)</f>
        <v>0</v>
      </c>
      <c r="R5338" s="6" t="n">
        <f aca="false">IF(D5338&gt;2,1,0)</f>
        <v>1</v>
      </c>
    </row>
    <row r="5339" customFormat="false" ht="15" hidden="false" customHeight="true" outlineLevel="0" collapsed="false">
      <c r="A5339" s="6" t="n">
        <f aca="false">1_Data_EDA!O5340</f>
        <v>1</v>
      </c>
      <c r="B5339" s="6" t="n">
        <f aca="false">1_Data_EDA!H5340</f>
        <v>4</v>
      </c>
      <c r="C5339" s="7" t="n">
        <f aca="false">1_Data_EDA!I5340</f>
        <v>59.99000168</v>
      </c>
      <c r="D5339" s="6" t="n">
        <f aca="false">1_Data_EDA!J5340</f>
        <v>5</v>
      </c>
      <c r="E5339" s="7" t="n">
        <f aca="false">1_Data_EDA!K5340</f>
        <v>299.9500122</v>
      </c>
      <c r="F5339" s="7" t="n">
        <f aca="false">1_Data_EDA!L5340</f>
        <v>50.99000168</v>
      </c>
      <c r="G5339" s="8" t="n">
        <f aca="false">1_Data_EDA!M5340</f>
        <v>0.170000002</v>
      </c>
      <c r="H5339" s="6" t="n">
        <f aca="false">IF(1_Data_EDA!B5340="First Class",1,0)</f>
        <v>0</v>
      </c>
      <c r="I5339" s="6" t="n">
        <f aca="false">IF(1_Data_EDA!B5340="Second Class",1,0)</f>
        <v>0</v>
      </c>
      <c r="J5339" s="6" t="n">
        <f aca="false">IF(1_Data_EDA!B5340="Same Day",1,0)</f>
        <v>0</v>
      </c>
      <c r="K5339" s="6" t="n">
        <f aca="false">IF(1_Data_EDA!C5340="Corporate",1,0)</f>
        <v>0</v>
      </c>
      <c r="L5339" s="6" t="n">
        <f aca="false">IF(1_Data_EDA!C5340="Home Office",1,0)</f>
        <v>0</v>
      </c>
      <c r="M5339" s="6" t="n">
        <f aca="false">IF(1_Data_EDA!D5340="Europe",1,0)</f>
        <v>1</v>
      </c>
      <c r="N5339" s="6" t="n">
        <f aca="false">IF(1_Data_EDA!D5340="LATAM",1,0)</f>
        <v>0</v>
      </c>
      <c r="O5339" s="6" t="n">
        <f aca="false">IF(1_Data_EDA!D5340="Pacific Asia",1,0)</f>
        <v>0</v>
      </c>
      <c r="P5339" s="6" t="n">
        <f aca="false">IF(1_Data_EDA!D5340="USCA",1,0)</f>
        <v>0</v>
      </c>
      <c r="Q5339" s="6" t="n">
        <f aca="false">IF(C5339&gt;MEDIAN(C$5:C$8004),1,0)</f>
        <v>0</v>
      </c>
      <c r="R5339" s="6" t="n">
        <f aca="false">IF(D5339&gt;2,1,0)</f>
        <v>1</v>
      </c>
    </row>
    <row r="5340" customFormat="false" ht="15" hidden="false" customHeight="true" outlineLevel="0" collapsed="false">
      <c r="A5340" s="6" t="n">
        <f aca="false">1_Data_EDA!O5341</f>
        <v>0</v>
      </c>
      <c r="B5340" s="6" t="n">
        <f aca="false">1_Data_EDA!H5341</f>
        <v>4</v>
      </c>
      <c r="C5340" s="7" t="n">
        <f aca="false">1_Data_EDA!I5341</f>
        <v>99.98999786</v>
      </c>
      <c r="D5340" s="6" t="n">
        <f aca="false">1_Data_EDA!J5341</f>
        <v>3</v>
      </c>
      <c r="E5340" s="7" t="n">
        <f aca="false">1_Data_EDA!K5341</f>
        <v>299.9700012</v>
      </c>
      <c r="F5340" s="7" t="n">
        <f aca="false">1_Data_EDA!L5341</f>
        <v>21</v>
      </c>
      <c r="G5340" s="8" t="n">
        <f aca="false">1_Data_EDA!M5341</f>
        <v>0.07</v>
      </c>
      <c r="H5340" s="6" t="n">
        <f aca="false">IF(1_Data_EDA!B5341="First Class",1,0)</f>
        <v>0</v>
      </c>
      <c r="I5340" s="6" t="n">
        <f aca="false">IF(1_Data_EDA!B5341="Second Class",1,0)</f>
        <v>0</v>
      </c>
      <c r="J5340" s="6" t="n">
        <f aca="false">IF(1_Data_EDA!B5341="Same Day",1,0)</f>
        <v>0</v>
      </c>
      <c r="K5340" s="6" t="n">
        <f aca="false">IF(1_Data_EDA!C5341="Corporate",1,0)</f>
        <v>0</v>
      </c>
      <c r="L5340" s="6" t="n">
        <f aca="false">IF(1_Data_EDA!C5341="Home Office",1,0)</f>
        <v>0</v>
      </c>
      <c r="M5340" s="6" t="n">
        <f aca="false">IF(1_Data_EDA!D5341="Europe",1,0)</f>
        <v>0</v>
      </c>
      <c r="N5340" s="6" t="n">
        <f aca="false">IF(1_Data_EDA!D5341="LATAM",1,0)</f>
        <v>1</v>
      </c>
      <c r="O5340" s="6" t="n">
        <f aca="false">IF(1_Data_EDA!D5341="Pacific Asia",1,0)</f>
        <v>0</v>
      </c>
      <c r="P5340" s="6" t="n">
        <f aca="false">IF(1_Data_EDA!D5341="USCA",1,0)</f>
        <v>0</v>
      </c>
      <c r="Q5340" s="6" t="n">
        <f aca="false">IF(C5340&gt;MEDIAN(C$5:C$8004),1,0)</f>
        <v>1</v>
      </c>
      <c r="R5340" s="6" t="n">
        <f aca="false">IF(D5340&gt;2,1,0)</f>
        <v>1</v>
      </c>
    </row>
    <row r="5341" customFormat="false" ht="15" hidden="false" customHeight="true" outlineLevel="0" collapsed="false">
      <c r="A5341" s="6" t="n">
        <f aca="false">1_Data_EDA!O5342</f>
        <v>0</v>
      </c>
      <c r="B5341" s="6" t="n">
        <f aca="false">1_Data_EDA!H5342</f>
        <v>4</v>
      </c>
      <c r="C5341" s="7" t="n">
        <f aca="false">1_Data_EDA!I5342</f>
        <v>59.99000168</v>
      </c>
      <c r="D5341" s="6" t="n">
        <f aca="false">1_Data_EDA!J5342</f>
        <v>3</v>
      </c>
      <c r="E5341" s="7" t="n">
        <f aca="false">1_Data_EDA!K5342</f>
        <v>179.9700012</v>
      </c>
      <c r="F5341" s="7" t="n">
        <f aca="false">1_Data_EDA!L5342</f>
        <v>9.899999619</v>
      </c>
      <c r="G5341" s="8" t="n">
        <f aca="false">1_Data_EDA!M5342</f>
        <v>0.059999999</v>
      </c>
      <c r="H5341" s="6" t="n">
        <f aca="false">IF(1_Data_EDA!B5342="First Class",1,0)</f>
        <v>0</v>
      </c>
      <c r="I5341" s="6" t="n">
        <f aca="false">IF(1_Data_EDA!B5342="Second Class",1,0)</f>
        <v>0</v>
      </c>
      <c r="J5341" s="6" t="n">
        <f aca="false">IF(1_Data_EDA!B5342="Same Day",1,0)</f>
        <v>0</v>
      </c>
      <c r="K5341" s="6" t="n">
        <f aca="false">IF(1_Data_EDA!C5342="Corporate",1,0)</f>
        <v>1</v>
      </c>
      <c r="L5341" s="6" t="n">
        <f aca="false">IF(1_Data_EDA!C5342="Home Office",1,0)</f>
        <v>0</v>
      </c>
      <c r="M5341" s="6" t="n">
        <f aca="false">IF(1_Data_EDA!D5342="Europe",1,0)</f>
        <v>0</v>
      </c>
      <c r="N5341" s="6" t="n">
        <f aca="false">IF(1_Data_EDA!D5342="LATAM",1,0)</f>
        <v>0</v>
      </c>
      <c r="O5341" s="6" t="n">
        <f aca="false">IF(1_Data_EDA!D5342="Pacific Asia",1,0)</f>
        <v>1</v>
      </c>
      <c r="P5341" s="6" t="n">
        <f aca="false">IF(1_Data_EDA!D5342="USCA",1,0)</f>
        <v>0</v>
      </c>
      <c r="Q5341" s="6" t="n">
        <f aca="false">IF(C5341&gt;MEDIAN(C$5:C$8004),1,0)</f>
        <v>0</v>
      </c>
      <c r="R5341" s="6" t="n">
        <f aca="false">IF(D5341&gt;2,1,0)</f>
        <v>1</v>
      </c>
    </row>
    <row r="5342" customFormat="false" ht="15" hidden="false" customHeight="true" outlineLevel="0" collapsed="false">
      <c r="A5342" s="6" t="n">
        <f aca="false">1_Data_EDA!O5343</f>
        <v>0</v>
      </c>
      <c r="B5342" s="6" t="n">
        <f aca="false">1_Data_EDA!H5343</f>
        <v>4</v>
      </c>
      <c r="C5342" s="7" t="n">
        <f aca="false">1_Data_EDA!I5343</f>
        <v>59.99000168</v>
      </c>
      <c r="D5342" s="6" t="n">
        <f aca="false">1_Data_EDA!J5343</f>
        <v>5</v>
      </c>
      <c r="E5342" s="7" t="n">
        <f aca="false">1_Data_EDA!K5343</f>
        <v>299.9500122</v>
      </c>
      <c r="F5342" s="7" t="n">
        <f aca="false">1_Data_EDA!L5343</f>
        <v>53.99000168</v>
      </c>
      <c r="G5342" s="8" t="n">
        <f aca="false">1_Data_EDA!M5343</f>
        <v>0.180000007</v>
      </c>
      <c r="H5342" s="6" t="n">
        <f aca="false">IF(1_Data_EDA!B5343="First Class",1,0)</f>
        <v>0</v>
      </c>
      <c r="I5342" s="6" t="n">
        <f aca="false">IF(1_Data_EDA!B5343="Second Class",1,0)</f>
        <v>0</v>
      </c>
      <c r="J5342" s="6" t="n">
        <f aca="false">IF(1_Data_EDA!B5343="Same Day",1,0)</f>
        <v>0</v>
      </c>
      <c r="K5342" s="6" t="n">
        <f aca="false">IF(1_Data_EDA!C5343="Corporate",1,0)</f>
        <v>1</v>
      </c>
      <c r="L5342" s="6" t="n">
        <f aca="false">IF(1_Data_EDA!C5343="Home Office",1,0)</f>
        <v>0</v>
      </c>
      <c r="M5342" s="6" t="n">
        <f aca="false">IF(1_Data_EDA!D5343="Europe",1,0)</f>
        <v>0</v>
      </c>
      <c r="N5342" s="6" t="n">
        <f aca="false">IF(1_Data_EDA!D5343="LATAM",1,0)</f>
        <v>1</v>
      </c>
      <c r="O5342" s="6" t="n">
        <f aca="false">IF(1_Data_EDA!D5343="Pacific Asia",1,0)</f>
        <v>0</v>
      </c>
      <c r="P5342" s="6" t="n">
        <f aca="false">IF(1_Data_EDA!D5343="USCA",1,0)</f>
        <v>0</v>
      </c>
      <c r="Q5342" s="6" t="n">
        <f aca="false">IF(C5342&gt;MEDIAN(C$5:C$8004),1,0)</f>
        <v>0</v>
      </c>
      <c r="R5342" s="6" t="n">
        <f aca="false">IF(D5342&gt;2,1,0)</f>
        <v>1</v>
      </c>
    </row>
    <row r="5343" customFormat="false" ht="15" hidden="false" customHeight="true" outlineLevel="0" collapsed="false">
      <c r="A5343" s="6" t="n">
        <f aca="false">1_Data_EDA!O5344</f>
        <v>1</v>
      </c>
      <c r="B5343" s="6" t="n">
        <f aca="false">1_Data_EDA!H5344</f>
        <v>4</v>
      </c>
      <c r="C5343" s="7" t="n">
        <f aca="false">1_Data_EDA!I5344</f>
        <v>179.9900055</v>
      </c>
      <c r="D5343" s="6" t="n">
        <f aca="false">1_Data_EDA!J5344</f>
        <v>1</v>
      </c>
      <c r="E5343" s="7" t="n">
        <f aca="false">1_Data_EDA!K5344</f>
        <v>179.9900055</v>
      </c>
      <c r="F5343" s="7" t="n">
        <f aca="false">1_Data_EDA!L5344</f>
        <v>3.599999905</v>
      </c>
      <c r="G5343" s="8" t="n">
        <f aca="false">1_Data_EDA!M5344</f>
        <v>0.02</v>
      </c>
      <c r="H5343" s="6" t="n">
        <f aca="false">IF(1_Data_EDA!B5344="First Class",1,0)</f>
        <v>0</v>
      </c>
      <c r="I5343" s="6" t="n">
        <f aca="false">IF(1_Data_EDA!B5344="Second Class",1,0)</f>
        <v>0</v>
      </c>
      <c r="J5343" s="6" t="n">
        <f aca="false">IF(1_Data_EDA!B5344="Same Day",1,0)</f>
        <v>0</v>
      </c>
      <c r="K5343" s="6" t="n">
        <f aca="false">IF(1_Data_EDA!C5344="Corporate",1,0)</f>
        <v>1</v>
      </c>
      <c r="L5343" s="6" t="n">
        <f aca="false">IF(1_Data_EDA!C5344="Home Office",1,0)</f>
        <v>0</v>
      </c>
      <c r="M5343" s="6" t="n">
        <f aca="false">IF(1_Data_EDA!D5344="Europe",1,0)</f>
        <v>0</v>
      </c>
      <c r="N5343" s="6" t="n">
        <f aca="false">IF(1_Data_EDA!D5344="LATAM",1,0)</f>
        <v>1</v>
      </c>
      <c r="O5343" s="6" t="n">
        <f aca="false">IF(1_Data_EDA!D5344="Pacific Asia",1,0)</f>
        <v>0</v>
      </c>
      <c r="P5343" s="6" t="n">
        <f aca="false">IF(1_Data_EDA!D5344="USCA",1,0)</f>
        <v>0</v>
      </c>
      <c r="Q5343" s="6" t="n">
        <f aca="false">IF(C5343&gt;MEDIAN(C$5:C$8004),1,0)</f>
        <v>1</v>
      </c>
      <c r="R5343" s="6" t="n">
        <f aca="false">IF(D5343&gt;2,1,0)</f>
        <v>0</v>
      </c>
    </row>
    <row r="5344" customFormat="false" ht="15" hidden="false" customHeight="true" outlineLevel="0" collapsed="false">
      <c r="A5344" s="6" t="n">
        <f aca="false">1_Data_EDA!O5345</f>
        <v>1</v>
      </c>
      <c r="B5344" s="6" t="n">
        <f aca="false">1_Data_EDA!H5345</f>
        <v>4</v>
      </c>
      <c r="C5344" s="7" t="n">
        <f aca="false">1_Data_EDA!I5345</f>
        <v>39.99000168</v>
      </c>
      <c r="D5344" s="6" t="n">
        <f aca="false">1_Data_EDA!J5345</f>
        <v>5</v>
      </c>
      <c r="E5344" s="7" t="n">
        <f aca="false">1_Data_EDA!K5345</f>
        <v>199.9499969</v>
      </c>
      <c r="F5344" s="7" t="n">
        <f aca="false">1_Data_EDA!L5345</f>
        <v>29.98999977</v>
      </c>
      <c r="G5344" s="8" t="n">
        <f aca="false">1_Data_EDA!M5345</f>
        <v>0.150000006</v>
      </c>
      <c r="H5344" s="6" t="n">
        <f aca="false">IF(1_Data_EDA!B5345="First Class",1,0)</f>
        <v>0</v>
      </c>
      <c r="I5344" s="6" t="n">
        <f aca="false">IF(1_Data_EDA!B5345="Second Class",1,0)</f>
        <v>0</v>
      </c>
      <c r="J5344" s="6" t="n">
        <f aca="false">IF(1_Data_EDA!B5345="Same Day",1,0)</f>
        <v>0</v>
      </c>
      <c r="K5344" s="6" t="n">
        <f aca="false">IF(1_Data_EDA!C5345="Corporate",1,0)</f>
        <v>0</v>
      </c>
      <c r="L5344" s="6" t="n">
        <f aca="false">IF(1_Data_EDA!C5345="Home Office",1,0)</f>
        <v>0</v>
      </c>
      <c r="M5344" s="6" t="n">
        <f aca="false">IF(1_Data_EDA!D5345="Europe",1,0)</f>
        <v>1</v>
      </c>
      <c r="N5344" s="6" t="n">
        <f aca="false">IF(1_Data_EDA!D5345="LATAM",1,0)</f>
        <v>0</v>
      </c>
      <c r="O5344" s="6" t="n">
        <f aca="false">IF(1_Data_EDA!D5345="Pacific Asia",1,0)</f>
        <v>0</v>
      </c>
      <c r="P5344" s="6" t="n">
        <f aca="false">IF(1_Data_EDA!D5345="USCA",1,0)</f>
        <v>0</v>
      </c>
      <c r="Q5344" s="6" t="n">
        <f aca="false">IF(C5344&gt;MEDIAN(C$5:C$8004),1,0)</f>
        <v>0</v>
      </c>
      <c r="R5344" s="6" t="n">
        <f aca="false">IF(D5344&gt;2,1,0)</f>
        <v>1</v>
      </c>
    </row>
    <row r="5345" customFormat="false" ht="15" hidden="false" customHeight="true" outlineLevel="0" collapsed="false">
      <c r="A5345" s="6" t="n">
        <f aca="false">1_Data_EDA!O5346</f>
        <v>1</v>
      </c>
      <c r="B5345" s="6" t="n">
        <f aca="false">1_Data_EDA!H5346</f>
        <v>4</v>
      </c>
      <c r="C5345" s="7" t="n">
        <f aca="false">1_Data_EDA!I5346</f>
        <v>50</v>
      </c>
      <c r="D5345" s="6" t="n">
        <f aca="false">1_Data_EDA!J5346</f>
        <v>1</v>
      </c>
      <c r="E5345" s="7" t="n">
        <f aca="false">1_Data_EDA!K5346</f>
        <v>50</v>
      </c>
      <c r="F5345" s="7" t="n">
        <f aca="false">1_Data_EDA!L5346</f>
        <v>0.5</v>
      </c>
      <c r="G5345" s="8" t="n">
        <f aca="false">1_Data_EDA!M5346</f>
        <v>0.01</v>
      </c>
      <c r="H5345" s="6" t="n">
        <f aca="false">IF(1_Data_EDA!B5346="First Class",1,0)</f>
        <v>0</v>
      </c>
      <c r="I5345" s="6" t="n">
        <f aca="false">IF(1_Data_EDA!B5346="Second Class",1,0)</f>
        <v>0</v>
      </c>
      <c r="J5345" s="6" t="n">
        <f aca="false">IF(1_Data_EDA!B5346="Same Day",1,0)</f>
        <v>0</v>
      </c>
      <c r="K5345" s="6" t="n">
        <f aca="false">IF(1_Data_EDA!C5346="Corporate",1,0)</f>
        <v>0</v>
      </c>
      <c r="L5345" s="6" t="n">
        <f aca="false">IF(1_Data_EDA!C5346="Home Office",1,0)</f>
        <v>1</v>
      </c>
      <c r="M5345" s="6" t="n">
        <f aca="false">IF(1_Data_EDA!D5346="Europe",1,0)</f>
        <v>0</v>
      </c>
      <c r="N5345" s="6" t="n">
        <f aca="false">IF(1_Data_EDA!D5346="LATAM",1,0)</f>
        <v>0</v>
      </c>
      <c r="O5345" s="6" t="n">
        <f aca="false">IF(1_Data_EDA!D5346="Pacific Asia",1,0)</f>
        <v>1</v>
      </c>
      <c r="P5345" s="6" t="n">
        <f aca="false">IF(1_Data_EDA!D5346="USCA",1,0)</f>
        <v>0</v>
      </c>
      <c r="Q5345" s="6" t="n">
        <f aca="false">IF(C5345&gt;MEDIAN(C$5:C$8004),1,0)</f>
        <v>0</v>
      </c>
      <c r="R5345" s="6" t="n">
        <f aca="false">IF(D5345&gt;2,1,0)</f>
        <v>0</v>
      </c>
    </row>
    <row r="5346" customFormat="false" ht="15" hidden="false" customHeight="true" outlineLevel="0" collapsed="false">
      <c r="A5346" s="6" t="n">
        <f aca="false">1_Data_EDA!O5347</f>
        <v>1</v>
      </c>
      <c r="B5346" s="6" t="n">
        <f aca="false">1_Data_EDA!H5347</f>
        <v>4</v>
      </c>
      <c r="C5346" s="7" t="n">
        <f aca="false">1_Data_EDA!I5347</f>
        <v>399.980011</v>
      </c>
      <c r="D5346" s="6" t="n">
        <f aca="false">1_Data_EDA!J5347</f>
        <v>1</v>
      </c>
      <c r="E5346" s="7" t="n">
        <f aca="false">1_Data_EDA!K5347</f>
        <v>399.980011</v>
      </c>
      <c r="F5346" s="7" t="n">
        <f aca="false">1_Data_EDA!L5347</f>
        <v>40</v>
      </c>
      <c r="G5346" s="8" t="n">
        <f aca="false">1_Data_EDA!M5347</f>
        <v>0.100000001</v>
      </c>
      <c r="H5346" s="6" t="n">
        <f aca="false">IF(1_Data_EDA!B5347="First Class",1,0)</f>
        <v>0</v>
      </c>
      <c r="I5346" s="6" t="n">
        <f aca="false">IF(1_Data_EDA!B5347="Second Class",1,0)</f>
        <v>0</v>
      </c>
      <c r="J5346" s="6" t="n">
        <f aca="false">IF(1_Data_EDA!B5347="Same Day",1,0)</f>
        <v>0</v>
      </c>
      <c r="K5346" s="6" t="n">
        <f aca="false">IF(1_Data_EDA!C5347="Corporate",1,0)</f>
        <v>1</v>
      </c>
      <c r="L5346" s="6" t="n">
        <f aca="false">IF(1_Data_EDA!C5347="Home Office",1,0)</f>
        <v>0</v>
      </c>
      <c r="M5346" s="6" t="n">
        <f aca="false">IF(1_Data_EDA!D5347="Europe",1,0)</f>
        <v>0</v>
      </c>
      <c r="N5346" s="6" t="n">
        <f aca="false">IF(1_Data_EDA!D5347="LATAM",1,0)</f>
        <v>0</v>
      </c>
      <c r="O5346" s="6" t="n">
        <f aca="false">IF(1_Data_EDA!D5347="Pacific Asia",1,0)</f>
        <v>0</v>
      </c>
      <c r="P5346" s="6" t="n">
        <f aca="false">IF(1_Data_EDA!D5347="USCA",1,0)</f>
        <v>1</v>
      </c>
      <c r="Q5346" s="6" t="n">
        <f aca="false">IF(C5346&gt;MEDIAN(C$5:C$8004),1,0)</f>
        <v>1</v>
      </c>
      <c r="R5346" s="6" t="n">
        <f aca="false">IF(D5346&gt;2,1,0)</f>
        <v>0</v>
      </c>
    </row>
    <row r="5347" customFormat="false" ht="15" hidden="false" customHeight="true" outlineLevel="0" collapsed="false">
      <c r="A5347" s="6" t="n">
        <f aca="false">1_Data_EDA!O5348</f>
        <v>1</v>
      </c>
      <c r="B5347" s="6" t="n">
        <f aca="false">1_Data_EDA!H5348</f>
        <v>2</v>
      </c>
      <c r="C5347" s="7" t="n">
        <f aca="false">1_Data_EDA!I5348</f>
        <v>99.98999786</v>
      </c>
      <c r="D5347" s="6" t="n">
        <f aca="false">1_Data_EDA!J5348</f>
        <v>2</v>
      </c>
      <c r="E5347" s="7" t="n">
        <f aca="false">1_Data_EDA!K5348</f>
        <v>199.9799957</v>
      </c>
      <c r="F5347" s="7" t="n">
        <f aca="false">1_Data_EDA!L5348</f>
        <v>0</v>
      </c>
      <c r="G5347" s="8" t="n">
        <f aca="false">1_Data_EDA!M5348</f>
        <v>0</v>
      </c>
      <c r="H5347" s="6" t="n">
        <f aca="false">IF(1_Data_EDA!B5348="First Class",1,0)</f>
        <v>0</v>
      </c>
      <c r="I5347" s="6" t="n">
        <f aca="false">IF(1_Data_EDA!B5348="Second Class",1,0)</f>
        <v>1</v>
      </c>
      <c r="J5347" s="6" t="n">
        <f aca="false">IF(1_Data_EDA!B5348="Same Day",1,0)</f>
        <v>0</v>
      </c>
      <c r="K5347" s="6" t="n">
        <f aca="false">IF(1_Data_EDA!C5348="Corporate",1,0)</f>
        <v>0</v>
      </c>
      <c r="L5347" s="6" t="n">
        <f aca="false">IF(1_Data_EDA!C5348="Home Office",1,0)</f>
        <v>0</v>
      </c>
      <c r="M5347" s="6" t="n">
        <f aca="false">IF(1_Data_EDA!D5348="Europe",1,0)</f>
        <v>1</v>
      </c>
      <c r="N5347" s="6" t="n">
        <f aca="false">IF(1_Data_EDA!D5348="LATAM",1,0)</f>
        <v>0</v>
      </c>
      <c r="O5347" s="6" t="n">
        <f aca="false">IF(1_Data_EDA!D5348="Pacific Asia",1,0)</f>
        <v>0</v>
      </c>
      <c r="P5347" s="6" t="n">
        <f aca="false">IF(1_Data_EDA!D5348="USCA",1,0)</f>
        <v>0</v>
      </c>
      <c r="Q5347" s="6" t="n">
        <f aca="false">IF(C5347&gt;MEDIAN(C$5:C$8004),1,0)</f>
        <v>1</v>
      </c>
      <c r="R5347" s="6" t="n">
        <f aca="false">IF(D5347&gt;2,1,0)</f>
        <v>0</v>
      </c>
    </row>
    <row r="5348" customFormat="false" ht="15" hidden="false" customHeight="true" outlineLevel="0" collapsed="false">
      <c r="A5348" s="6" t="n">
        <f aca="false">1_Data_EDA!O5349</f>
        <v>1</v>
      </c>
      <c r="B5348" s="6" t="n">
        <f aca="false">1_Data_EDA!H5349</f>
        <v>4</v>
      </c>
      <c r="C5348" s="7" t="n">
        <f aca="false">1_Data_EDA!I5349</f>
        <v>34.99000168</v>
      </c>
      <c r="D5348" s="6" t="n">
        <f aca="false">1_Data_EDA!J5349</f>
        <v>5</v>
      </c>
      <c r="E5348" s="7" t="n">
        <f aca="false">1_Data_EDA!K5349</f>
        <v>174.9499969</v>
      </c>
      <c r="F5348" s="7" t="n">
        <f aca="false">1_Data_EDA!L5349</f>
        <v>3.5</v>
      </c>
      <c r="G5348" s="8" t="n">
        <f aca="false">1_Data_EDA!M5349</f>
        <v>0.02</v>
      </c>
      <c r="H5348" s="6" t="n">
        <f aca="false">IF(1_Data_EDA!B5349="First Class",1,0)</f>
        <v>0</v>
      </c>
      <c r="I5348" s="6" t="n">
        <f aca="false">IF(1_Data_EDA!B5349="Second Class",1,0)</f>
        <v>0</v>
      </c>
      <c r="J5348" s="6" t="n">
        <f aca="false">IF(1_Data_EDA!B5349="Same Day",1,0)</f>
        <v>0</v>
      </c>
      <c r="K5348" s="6" t="n">
        <f aca="false">IF(1_Data_EDA!C5349="Corporate",1,0)</f>
        <v>0</v>
      </c>
      <c r="L5348" s="6" t="n">
        <f aca="false">IF(1_Data_EDA!C5349="Home Office",1,0)</f>
        <v>0</v>
      </c>
      <c r="M5348" s="6" t="n">
        <f aca="false">IF(1_Data_EDA!D5349="Europe",1,0)</f>
        <v>0</v>
      </c>
      <c r="N5348" s="6" t="n">
        <f aca="false">IF(1_Data_EDA!D5349="LATAM",1,0)</f>
        <v>0</v>
      </c>
      <c r="O5348" s="6" t="n">
        <f aca="false">IF(1_Data_EDA!D5349="Pacific Asia",1,0)</f>
        <v>0</v>
      </c>
      <c r="P5348" s="6" t="n">
        <f aca="false">IF(1_Data_EDA!D5349="USCA",1,0)</f>
        <v>0</v>
      </c>
      <c r="Q5348" s="6" t="n">
        <f aca="false">IF(C5348&gt;MEDIAN(C$5:C$8004),1,0)</f>
        <v>0</v>
      </c>
      <c r="R5348" s="6" t="n">
        <f aca="false">IF(D5348&gt;2,1,0)</f>
        <v>1</v>
      </c>
    </row>
    <row r="5349" customFormat="false" ht="15" hidden="false" customHeight="true" outlineLevel="0" collapsed="false">
      <c r="A5349" s="6" t="n">
        <f aca="false">1_Data_EDA!O5350</f>
        <v>1</v>
      </c>
      <c r="B5349" s="6" t="n">
        <f aca="false">1_Data_EDA!H5350</f>
        <v>2</v>
      </c>
      <c r="C5349" s="7" t="n">
        <f aca="false">1_Data_EDA!I5350</f>
        <v>49.97999954</v>
      </c>
      <c r="D5349" s="6" t="n">
        <f aca="false">1_Data_EDA!J5350</f>
        <v>4</v>
      </c>
      <c r="E5349" s="7" t="n">
        <f aca="false">1_Data_EDA!K5350</f>
        <v>199.9199982</v>
      </c>
      <c r="F5349" s="7" t="n">
        <f aca="false">1_Data_EDA!L5350</f>
        <v>6</v>
      </c>
      <c r="G5349" s="8" t="n">
        <f aca="false">1_Data_EDA!M5350</f>
        <v>0.029999999</v>
      </c>
      <c r="H5349" s="6" t="n">
        <f aca="false">IF(1_Data_EDA!B5350="First Class",1,0)</f>
        <v>0</v>
      </c>
      <c r="I5349" s="6" t="n">
        <f aca="false">IF(1_Data_EDA!B5350="Second Class",1,0)</f>
        <v>1</v>
      </c>
      <c r="J5349" s="6" t="n">
        <f aca="false">IF(1_Data_EDA!B5350="Same Day",1,0)</f>
        <v>0</v>
      </c>
      <c r="K5349" s="6" t="n">
        <f aca="false">IF(1_Data_EDA!C5350="Corporate",1,0)</f>
        <v>1</v>
      </c>
      <c r="L5349" s="6" t="n">
        <f aca="false">IF(1_Data_EDA!C5350="Home Office",1,0)</f>
        <v>0</v>
      </c>
      <c r="M5349" s="6" t="n">
        <f aca="false">IF(1_Data_EDA!D5350="Europe",1,0)</f>
        <v>0</v>
      </c>
      <c r="N5349" s="6" t="n">
        <f aca="false">IF(1_Data_EDA!D5350="LATAM",1,0)</f>
        <v>1</v>
      </c>
      <c r="O5349" s="6" t="n">
        <f aca="false">IF(1_Data_EDA!D5350="Pacific Asia",1,0)</f>
        <v>0</v>
      </c>
      <c r="P5349" s="6" t="n">
        <f aca="false">IF(1_Data_EDA!D5350="USCA",1,0)</f>
        <v>0</v>
      </c>
      <c r="Q5349" s="6" t="n">
        <f aca="false">IF(C5349&gt;MEDIAN(C$5:C$8004),1,0)</f>
        <v>0</v>
      </c>
      <c r="R5349" s="6" t="n">
        <f aca="false">IF(D5349&gt;2,1,0)</f>
        <v>1</v>
      </c>
    </row>
    <row r="5350" customFormat="false" ht="15" hidden="false" customHeight="true" outlineLevel="0" collapsed="false">
      <c r="A5350" s="6" t="n">
        <f aca="false">1_Data_EDA!O5351</f>
        <v>1</v>
      </c>
      <c r="B5350" s="6" t="n">
        <f aca="false">1_Data_EDA!H5351</f>
        <v>4</v>
      </c>
      <c r="C5350" s="7" t="n">
        <f aca="false">1_Data_EDA!I5351</f>
        <v>49.97999954</v>
      </c>
      <c r="D5350" s="6" t="n">
        <f aca="false">1_Data_EDA!J5351</f>
        <v>1</v>
      </c>
      <c r="E5350" s="7" t="n">
        <f aca="false">1_Data_EDA!K5351</f>
        <v>49.97999954</v>
      </c>
      <c r="F5350" s="7" t="n">
        <f aca="false">1_Data_EDA!L5351</f>
        <v>1</v>
      </c>
      <c r="G5350" s="8" t="n">
        <f aca="false">1_Data_EDA!M5351</f>
        <v>0.02</v>
      </c>
      <c r="H5350" s="6" t="n">
        <f aca="false">IF(1_Data_EDA!B5351="First Class",1,0)</f>
        <v>0</v>
      </c>
      <c r="I5350" s="6" t="n">
        <f aca="false">IF(1_Data_EDA!B5351="Second Class",1,0)</f>
        <v>0</v>
      </c>
      <c r="J5350" s="6" t="n">
        <f aca="false">IF(1_Data_EDA!B5351="Same Day",1,0)</f>
        <v>0</v>
      </c>
      <c r="K5350" s="6" t="n">
        <f aca="false">IF(1_Data_EDA!C5351="Corporate",1,0)</f>
        <v>0</v>
      </c>
      <c r="L5350" s="6" t="n">
        <f aca="false">IF(1_Data_EDA!C5351="Home Office",1,0)</f>
        <v>0</v>
      </c>
      <c r="M5350" s="6" t="n">
        <f aca="false">IF(1_Data_EDA!D5351="Europe",1,0)</f>
        <v>1</v>
      </c>
      <c r="N5350" s="6" t="n">
        <f aca="false">IF(1_Data_EDA!D5351="LATAM",1,0)</f>
        <v>0</v>
      </c>
      <c r="O5350" s="6" t="n">
        <f aca="false">IF(1_Data_EDA!D5351="Pacific Asia",1,0)</f>
        <v>0</v>
      </c>
      <c r="P5350" s="6" t="n">
        <f aca="false">IF(1_Data_EDA!D5351="USCA",1,0)</f>
        <v>0</v>
      </c>
      <c r="Q5350" s="6" t="n">
        <f aca="false">IF(C5350&gt;MEDIAN(C$5:C$8004),1,0)</f>
        <v>0</v>
      </c>
      <c r="R5350" s="6" t="n">
        <f aca="false">IF(D5350&gt;2,1,0)</f>
        <v>0</v>
      </c>
    </row>
    <row r="5351" customFormat="false" ht="15" hidden="false" customHeight="true" outlineLevel="0" collapsed="false">
      <c r="A5351" s="6" t="n">
        <f aca="false">1_Data_EDA!O5352</f>
        <v>0</v>
      </c>
      <c r="B5351" s="6" t="n">
        <f aca="false">1_Data_EDA!H5352</f>
        <v>4</v>
      </c>
      <c r="C5351" s="7" t="n">
        <f aca="false">1_Data_EDA!I5352</f>
        <v>299.980011</v>
      </c>
      <c r="D5351" s="6" t="n">
        <f aca="false">1_Data_EDA!J5352</f>
        <v>1</v>
      </c>
      <c r="E5351" s="7" t="n">
        <f aca="false">1_Data_EDA!K5352</f>
        <v>299.980011</v>
      </c>
      <c r="F5351" s="7" t="n">
        <f aca="false">1_Data_EDA!L5352</f>
        <v>75</v>
      </c>
      <c r="G5351" s="8" t="n">
        <f aca="false">1_Data_EDA!M5352</f>
        <v>0.25</v>
      </c>
      <c r="H5351" s="6" t="n">
        <f aca="false">IF(1_Data_EDA!B5352="First Class",1,0)</f>
        <v>0</v>
      </c>
      <c r="I5351" s="6" t="n">
        <f aca="false">IF(1_Data_EDA!B5352="Second Class",1,0)</f>
        <v>0</v>
      </c>
      <c r="J5351" s="6" t="n">
        <f aca="false">IF(1_Data_EDA!B5352="Same Day",1,0)</f>
        <v>0</v>
      </c>
      <c r="K5351" s="6" t="n">
        <f aca="false">IF(1_Data_EDA!C5352="Corporate",1,0)</f>
        <v>0</v>
      </c>
      <c r="L5351" s="6" t="n">
        <f aca="false">IF(1_Data_EDA!C5352="Home Office",1,0)</f>
        <v>0</v>
      </c>
      <c r="M5351" s="6" t="n">
        <f aca="false">IF(1_Data_EDA!D5352="Europe",1,0)</f>
        <v>0</v>
      </c>
      <c r="N5351" s="6" t="n">
        <f aca="false">IF(1_Data_EDA!D5352="LATAM",1,0)</f>
        <v>1</v>
      </c>
      <c r="O5351" s="6" t="n">
        <f aca="false">IF(1_Data_EDA!D5352="Pacific Asia",1,0)</f>
        <v>0</v>
      </c>
      <c r="P5351" s="6" t="n">
        <f aca="false">IF(1_Data_EDA!D5352="USCA",1,0)</f>
        <v>0</v>
      </c>
      <c r="Q5351" s="6" t="n">
        <f aca="false">IF(C5351&gt;MEDIAN(C$5:C$8004),1,0)</f>
        <v>1</v>
      </c>
      <c r="R5351" s="6" t="n">
        <f aca="false">IF(D5351&gt;2,1,0)</f>
        <v>0</v>
      </c>
    </row>
    <row r="5352" customFormat="false" ht="15" hidden="false" customHeight="true" outlineLevel="0" collapsed="false">
      <c r="A5352" s="6" t="n">
        <f aca="false">1_Data_EDA!O5353</f>
        <v>1</v>
      </c>
      <c r="B5352" s="6" t="n">
        <f aca="false">1_Data_EDA!H5353</f>
        <v>4</v>
      </c>
      <c r="C5352" s="7" t="n">
        <f aca="false">1_Data_EDA!I5353</f>
        <v>399.980011</v>
      </c>
      <c r="D5352" s="6" t="n">
        <f aca="false">1_Data_EDA!J5353</f>
        <v>1</v>
      </c>
      <c r="E5352" s="7" t="n">
        <f aca="false">1_Data_EDA!K5353</f>
        <v>399.980011</v>
      </c>
      <c r="F5352" s="7" t="n">
        <f aca="false">1_Data_EDA!L5353</f>
        <v>40</v>
      </c>
      <c r="G5352" s="8" t="n">
        <f aca="false">1_Data_EDA!M5353</f>
        <v>0.100000001</v>
      </c>
      <c r="H5352" s="6" t="n">
        <f aca="false">IF(1_Data_EDA!B5353="First Class",1,0)</f>
        <v>0</v>
      </c>
      <c r="I5352" s="6" t="n">
        <f aca="false">IF(1_Data_EDA!B5353="Second Class",1,0)</f>
        <v>0</v>
      </c>
      <c r="J5352" s="6" t="n">
        <f aca="false">IF(1_Data_EDA!B5353="Same Day",1,0)</f>
        <v>0</v>
      </c>
      <c r="K5352" s="6" t="n">
        <f aca="false">IF(1_Data_EDA!C5353="Corporate",1,0)</f>
        <v>1</v>
      </c>
      <c r="L5352" s="6" t="n">
        <f aca="false">IF(1_Data_EDA!C5353="Home Office",1,0)</f>
        <v>0</v>
      </c>
      <c r="M5352" s="6" t="n">
        <f aca="false">IF(1_Data_EDA!D5353="Europe",1,0)</f>
        <v>0</v>
      </c>
      <c r="N5352" s="6" t="n">
        <f aca="false">IF(1_Data_EDA!D5353="LATAM",1,0)</f>
        <v>0</v>
      </c>
      <c r="O5352" s="6" t="n">
        <f aca="false">IF(1_Data_EDA!D5353="Pacific Asia",1,0)</f>
        <v>0</v>
      </c>
      <c r="P5352" s="6" t="n">
        <f aca="false">IF(1_Data_EDA!D5353="USCA",1,0)</f>
        <v>0</v>
      </c>
      <c r="Q5352" s="6" t="n">
        <f aca="false">IF(C5352&gt;MEDIAN(C$5:C$8004),1,0)</f>
        <v>1</v>
      </c>
      <c r="R5352" s="6" t="n">
        <f aca="false">IF(D5352&gt;2,1,0)</f>
        <v>0</v>
      </c>
    </row>
    <row r="5353" customFormat="false" ht="15" hidden="false" customHeight="true" outlineLevel="0" collapsed="false">
      <c r="A5353" s="6" t="n">
        <f aca="false">1_Data_EDA!O5354</f>
        <v>0</v>
      </c>
      <c r="B5353" s="6" t="n">
        <f aca="false">1_Data_EDA!H5354</f>
        <v>4</v>
      </c>
      <c r="C5353" s="7" t="n">
        <f aca="false">1_Data_EDA!I5354</f>
        <v>199.9900055</v>
      </c>
      <c r="D5353" s="6" t="n">
        <f aca="false">1_Data_EDA!J5354</f>
        <v>1</v>
      </c>
      <c r="E5353" s="7" t="n">
        <f aca="false">1_Data_EDA!K5354</f>
        <v>199.9900055</v>
      </c>
      <c r="F5353" s="7" t="n">
        <f aca="false">1_Data_EDA!L5354</f>
        <v>20</v>
      </c>
      <c r="G5353" s="8" t="n">
        <f aca="false">1_Data_EDA!M5354</f>
        <v>0.100000001</v>
      </c>
      <c r="H5353" s="6" t="n">
        <f aca="false">IF(1_Data_EDA!B5354="First Class",1,0)</f>
        <v>0</v>
      </c>
      <c r="I5353" s="6" t="n">
        <f aca="false">IF(1_Data_EDA!B5354="Second Class",1,0)</f>
        <v>0</v>
      </c>
      <c r="J5353" s="6" t="n">
        <f aca="false">IF(1_Data_EDA!B5354="Same Day",1,0)</f>
        <v>0</v>
      </c>
      <c r="K5353" s="6" t="n">
        <f aca="false">IF(1_Data_EDA!C5354="Corporate",1,0)</f>
        <v>0</v>
      </c>
      <c r="L5353" s="6" t="n">
        <f aca="false">IF(1_Data_EDA!C5354="Home Office",1,0)</f>
        <v>0</v>
      </c>
      <c r="M5353" s="6" t="n">
        <f aca="false">IF(1_Data_EDA!D5354="Europe",1,0)</f>
        <v>1</v>
      </c>
      <c r="N5353" s="6" t="n">
        <f aca="false">IF(1_Data_EDA!D5354="LATAM",1,0)</f>
        <v>0</v>
      </c>
      <c r="O5353" s="6" t="n">
        <f aca="false">IF(1_Data_EDA!D5354="Pacific Asia",1,0)</f>
        <v>0</v>
      </c>
      <c r="P5353" s="6" t="n">
        <f aca="false">IF(1_Data_EDA!D5354="USCA",1,0)</f>
        <v>0</v>
      </c>
      <c r="Q5353" s="6" t="n">
        <f aca="false">IF(C5353&gt;MEDIAN(C$5:C$8004),1,0)</f>
        <v>1</v>
      </c>
      <c r="R5353" s="6" t="n">
        <f aca="false">IF(D5353&gt;2,1,0)</f>
        <v>0</v>
      </c>
    </row>
    <row r="5354" customFormat="false" ht="15" hidden="false" customHeight="true" outlineLevel="0" collapsed="false">
      <c r="A5354" s="6" t="n">
        <f aca="false">1_Data_EDA!O5355</f>
        <v>1</v>
      </c>
      <c r="B5354" s="6" t="n">
        <f aca="false">1_Data_EDA!H5355</f>
        <v>4</v>
      </c>
      <c r="C5354" s="7" t="n">
        <f aca="false">1_Data_EDA!I5355</f>
        <v>129.9900055</v>
      </c>
      <c r="D5354" s="6" t="n">
        <f aca="false">1_Data_EDA!J5355</f>
        <v>1</v>
      </c>
      <c r="E5354" s="7" t="n">
        <f aca="false">1_Data_EDA!K5355</f>
        <v>129.9900055</v>
      </c>
      <c r="F5354" s="7" t="n">
        <f aca="false">1_Data_EDA!L5355</f>
        <v>1.299999952</v>
      </c>
      <c r="G5354" s="8" t="n">
        <f aca="false">1_Data_EDA!M5355</f>
        <v>0.01</v>
      </c>
      <c r="H5354" s="6" t="n">
        <f aca="false">IF(1_Data_EDA!B5355="First Class",1,0)</f>
        <v>0</v>
      </c>
      <c r="I5354" s="6" t="n">
        <f aca="false">IF(1_Data_EDA!B5355="Second Class",1,0)</f>
        <v>0</v>
      </c>
      <c r="J5354" s="6" t="n">
        <f aca="false">IF(1_Data_EDA!B5355="Same Day",1,0)</f>
        <v>0</v>
      </c>
      <c r="K5354" s="6" t="n">
        <f aca="false">IF(1_Data_EDA!C5355="Corporate",1,0)</f>
        <v>1</v>
      </c>
      <c r="L5354" s="6" t="n">
        <f aca="false">IF(1_Data_EDA!C5355="Home Office",1,0)</f>
        <v>0</v>
      </c>
      <c r="M5354" s="6" t="n">
        <f aca="false">IF(1_Data_EDA!D5355="Europe",1,0)</f>
        <v>0</v>
      </c>
      <c r="N5354" s="6" t="n">
        <f aca="false">IF(1_Data_EDA!D5355="LATAM",1,0)</f>
        <v>0</v>
      </c>
      <c r="O5354" s="6" t="n">
        <f aca="false">IF(1_Data_EDA!D5355="Pacific Asia",1,0)</f>
        <v>1</v>
      </c>
      <c r="P5354" s="6" t="n">
        <f aca="false">IF(1_Data_EDA!D5355="USCA",1,0)</f>
        <v>0</v>
      </c>
      <c r="Q5354" s="6" t="n">
        <f aca="false">IF(C5354&gt;MEDIAN(C$5:C$8004),1,0)</f>
        <v>1</v>
      </c>
      <c r="R5354" s="6" t="n">
        <f aca="false">IF(D5354&gt;2,1,0)</f>
        <v>0</v>
      </c>
    </row>
    <row r="5355" customFormat="false" ht="15" hidden="false" customHeight="true" outlineLevel="0" collapsed="false">
      <c r="A5355" s="6" t="n">
        <f aca="false">1_Data_EDA!O5356</f>
        <v>0</v>
      </c>
      <c r="B5355" s="6" t="n">
        <f aca="false">1_Data_EDA!H5356</f>
        <v>2</v>
      </c>
      <c r="C5355" s="7" t="n">
        <f aca="false">1_Data_EDA!I5356</f>
        <v>399.980011</v>
      </c>
      <c r="D5355" s="6" t="n">
        <f aca="false">1_Data_EDA!J5356</f>
        <v>1</v>
      </c>
      <c r="E5355" s="7" t="n">
        <f aca="false">1_Data_EDA!K5356</f>
        <v>399.980011</v>
      </c>
      <c r="F5355" s="7" t="n">
        <f aca="false">1_Data_EDA!L5356</f>
        <v>60</v>
      </c>
      <c r="G5355" s="8" t="n">
        <f aca="false">1_Data_EDA!M5356</f>
        <v>0.150000006</v>
      </c>
      <c r="H5355" s="6" t="n">
        <f aca="false">IF(1_Data_EDA!B5356="First Class",1,0)</f>
        <v>0</v>
      </c>
      <c r="I5355" s="6" t="n">
        <f aca="false">IF(1_Data_EDA!B5356="Second Class",1,0)</f>
        <v>1</v>
      </c>
      <c r="J5355" s="6" t="n">
        <f aca="false">IF(1_Data_EDA!B5356="Same Day",1,0)</f>
        <v>0</v>
      </c>
      <c r="K5355" s="6" t="n">
        <f aca="false">IF(1_Data_EDA!C5356="Corporate",1,0)</f>
        <v>0</v>
      </c>
      <c r="L5355" s="6" t="n">
        <f aca="false">IF(1_Data_EDA!C5356="Home Office",1,0)</f>
        <v>0</v>
      </c>
      <c r="M5355" s="6" t="n">
        <f aca="false">IF(1_Data_EDA!D5356="Europe",1,0)</f>
        <v>0</v>
      </c>
      <c r="N5355" s="6" t="n">
        <f aca="false">IF(1_Data_EDA!D5356="LATAM",1,0)</f>
        <v>1</v>
      </c>
      <c r="O5355" s="6" t="n">
        <f aca="false">IF(1_Data_EDA!D5356="Pacific Asia",1,0)</f>
        <v>0</v>
      </c>
      <c r="P5355" s="6" t="n">
        <f aca="false">IF(1_Data_EDA!D5356="USCA",1,0)</f>
        <v>0</v>
      </c>
      <c r="Q5355" s="6" t="n">
        <f aca="false">IF(C5355&gt;MEDIAN(C$5:C$8004),1,0)</f>
        <v>1</v>
      </c>
      <c r="R5355" s="6" t="n">
        <f aca="false">IF(D5355&gt;2,1,0)</f>
        <v>0</v>
      </c>
    </row>
    <row r="5356" customFormat="false" ht="15" hidden="false" customHeight="true" outlineLevel="0" collapsed="false">
      <c r="A5356" s="6" t="n">
        <f aca="false">1_Data_EDA!O5357</f>
        <v>1</v>
      </c>
      <c r="B5356" s="6" t="n">
        <f aca="false">1_Data_EDA!H5357</f>
        <v>2</v>
      </c>
      <c r="C5356" s="7" t="n">
        <f aca="false">1_Data_EDA!I5357</f>
        <v>59.99000168</v>
      </c>
      <c r="D5356" s="6" t="n">
        <f aca="false">1_Data_EDA!J5357</f>
        <v>4</v>
      </c>
      <c r="E5356" s="7" t="n">
        <f aca="false">1_Data_EDA!K5357</f>
        <v>239.9600067</v>
      </c>
      <c r="F5356" s="7" t="n">
        <f aca="false">1_Data_EDA!L5357</f>
        <v>21.60000038</v>
      </c>
      <c r="G5356" s="8" t="n">
        <f aca="false">1_Data_EDA!M5357</f>
        <v>0.090000004</v>
      </c>
      <c r="H5356" s="6" t="n">
        <f aca="false">IF(1_Data_EDA!B5357="First Class",1,0)</f>
        <v>0</v>
      </c>
      <c r="I5356" s="6" t="n">
        <f aca="false">IF(1_Data_EDA!B5357="Second Class",1,0)</f>
        <v>1</v>
      </c>
      <c r="J5356" s="6" t="n">
        <f aca="false">IF(1_Data_EDA!B5357="Same Day",1,0)</f>
        <v>0</v>
      </c>
      <c r="K5356" s="6" t="n">
        <f aca="false">IF(1_Data_EDA!C5357="Corporate",1,0)</f>
        <v>0</v>
      </c>
      <c r="L5356" s="6" t="n">
        <f aca="false">IF(1_Data_EDA!C5357="Home Office",1,0)</f>
        <v>1</v>
      </c>
      <c r="M5356" s="6" t="n">
        <f aca="false">IF(1_Data_EDA!D5357="Europe",1,0)</f>
        <v>1</v>
      </c>
      <c r="N5356" s="6" t="n">
        <f aca="false">IF(1_Data_EDA!D5357="LATAM",1,0)</f>
        <v>0</v>
      </c>
      <c r="O5356" s="6" t="n">
        <f aca="false">IF(1_Data_EDA!D5357="Pacific Asia",1,0)</f>
        <v>0</v>
      </c>
      <c r="P5356" s="6" t="n">
        <f aca="false">IF(1_Data_EDA!D5357="USCA",1,0)</f>
        <v>0</v>
      </c>
      <c r="Q5356" s="6" t="n">
        <f aca="false">IF(C5356&gt;MEDIAN(C$5:C$8004),1,0)</f>
        <v>0</v>
      </c>
      <c r="R5356" s="6" t="n">
        <f aca="false">IF(D5356&gt;2,1,0)</f>
        <v>1</v>
      </c>
    </row>
    <row r="5357" customFormat="false" ht="15" hidden="false" customHeight="true" outlineLevel="0" collapsed="false">
      <c r="A5357" s="6" t="n">
        <f aca="false">1_Data_EDA!O5358</f>
        <v>0</v>
      </c>
      <c r="B5357" s="6" t="n">
        <f aca="false">1_Data_EDA!H5358</f>
        <v>4</v>
      </c>
      <c r="C5357" s="7" t="n">
        <f aca="false">1_Data_EDA!I5358</f>
        <v>99.98999786</v>
      </c>
      <c r="D5357" s="6" t="n">
        <f aca="false">1_Data_EDA!J5358</f>
        <v>4</v>
      </c>
      <c r="E5357" s="7" t="n">
        <f aca="false">1_Data_EDA!K5358</f>
        <v>399.9599915</v>
      </c>
      <c r="F5357" s="7" t="n">
        <f aca="false">1_Data_EDA!L5358</f>
        <v>20</v>
      </c>
      <c r="G5357" s="8" t="n">
        <f aca="false">1_Data_EDA!M5358</f>
        <v>0.050000001</v>
      </c>
      <c r="H5357" s="6" t="n">
        <f aca="false">IF(1_Data_EDA!B5358="First Class",1,0)</f>
        <v>0</v>
      </c>
      <c r="I5357" s="6" t="n">
        <f aca="false">IF(1_Data_EDA!B5358="Second Class",1,0)</f>
        <v>0</v>
      </c>
      <c r="J5357" s="6" t="n">
        <f aca="false">IF(1_Data_EDA!B5358="Same Day",1,0)</f>
        <v>0</v>
      </c>
      <c r="K5357" s="6" t="n">
        <f aca="false">IF(1_Data_EDA!C5358="Corporate",1,0)</f>
        <v>0</v>
      </c>
      <c r="L5357" s="6" t="n">
        <f aca="false">IF(1_Data_EDA!C5358="Home Office",1,0)</f>
        <v>0</v>
      </c>
      <c r="M5357" s="6" t="n">
        <f aca="false">IF(1_Data_EDA!D5358="Europe",1,0)</f>
        <v>1</v>
      </c>
      <c r="N5357" s="6" t="n">
        <f aca="false">IF(1_Data_EDA!D5358="LATAM",1,0)</f>
        <v>0</v>
      </c>
      <c r="O5357" s="6" t="n">
        <f aca="false">IF(1_Data_EDA!D5358="Pacific Asia",1,0)</f>
        <v>0</v>
      </c>
      <c r="P5357" s="6" t="n">
        <f aca="false">IF(1_Data_EDA!D5358="USCA",1,0)</f>
        <v>0</v>
      </c>
      <c r="Q5357" s="6" t="n">
        <f aca="false">IF(C5357&gt;MEDIAN(C$5:C$8004),1,0)</f>
        <v>1</v>
      </c>
      <c r="R5357" s="6" t="n">
        <f aca="false">IF(D5357&gt;2,1,0)</f>
        <v>1</v>
      </c>
    </row>
    <row r="5358" customFormat="false" ht="15" hidden="false" customHeight="true" outlineLevel="0" collapsed="false">
      <c r="A5358" s="6" t="n">
        <f aca="false">1_Data_EDA!O5359</f>
        <v>1</v>
      </c>
      <c r="B5358" s="6" t="n">
        <f aca="false">1_Data_EDA!H5359</f>
        <v>1</v>
      </c>
      <c r="C5358" s="7" t="n">
        <f aca="false">1_Data_EDA!I5359</f>
        <v>49.97999954</v>
      </c>
      <c r="D5358" s="6" t="n">
        <f aca="false">1_Data_EDA!J5359</f>
        <v>5</v>
      </c>
      <c r="E5358" s="7" t="n">
        <f aca="false">1_Data_EDA!K5359</f>
        <v>249.8999939</v>
      </c>
      <c r="F5358" s="7" t="n">
        <f aca="false">1_Data_EDA!L5359</f>
        <v>37.49000168</v>
      </c>
      <c r="G5358" s="8" t="n">
        <f aca="false">1_Data_EDA!M5359</f>
        <v>0.150000006</v>
      </c>
      <c r="H5358" s="6" t="n">
        <f aca="false">IF(1_Data_EDA!B5359="First Class",1,0)</f>
        <v>1</v>
      </c>
      <c r="I5358" s="6" t="n">
        <f aca="false">IF(1_Data_EDA!B5359="Second Class",1,0)</f>
        <v>0</v>
      </c>
      <c r="J5358" s="6" t="n">
        <f aca="false">IF(1_Data_EDA!B5359="Same Day",1,0)</f>
        <v>0</v>
      </c>
      <c r="K5358" s="6" t="n">
        <f aca="false">IF(1_Data_EDA!C5359="Corporate",1,0)</f>
        <v>1</v>
      </c>
      <c r="L5358" s="6" t="n">
        <f aca="false">IF(1_Data_EDA!C5359="Home Office",1,0)</f>
        <v>0</v>
      </c>
      <c r="M5358" s="6" t="n">
        <f aca="false">IF(1_Data_EDA!D5359="Europe",1,0)</f>
        <v>1</v>
      </c>
      <c r="N5358" s="6" t="n">
        <f aca="false">IF(1_Data_EDA!D5359="LATAM",1,0)</f>
        <v>0</v>
      </c>
      <c r="O5358" s="6" t="n">
        <f aca="false">IF(1_Data_EDA!D5359="Pacific Asia",1,0)</f>
        <v>0</v>
      </c>
      <c r="P5358" s="6" t="n">
        <f aca="false">IF(1_Data_EDA!D5359="USCA",1,0)</f>
        <v>0</v>
      </c>
      <c r="Q5358" s="6" t="n">
        <f aca="false">IF(C5358&gt;MEDIAN(C$5:C$8004),1,0)</f>
        <v>0</v>
      </c>
      <c r="R5358" s="6" t="n">
        <f aca="false">IF(D5358&gt;2,1,0)</f>
        <v>1</v>
      </c>
    </row>
    <row r="5359" customFormat="false" ht="15" hidden="false" customHeight="true" outlineLevel="0" collapsed="false">
      <c r="A5359" s="6" t="n">
        <f aca="false">1_Data_EDA!O5360</f>
        <v>0</v>
      </c>
      <c r="B5359" s="6" t="n">
        <f aca="false">1_Data_EDA!H5360</f>
        <v>4</v>
      </c>
      <c r="C5359" s="7" t="n">
        <f aca="false">1_Data_EDA!I5360</f>
        <v>39.99000168</v>
      </c>
      <c r="D5359" s="6" t="n">
        <f aca="false">1_Data_EDA!J5360</f>
        <v>2</v>
      </c>
      <c r="E5359" s="7" t="n">
        <f aca="false">1_Data_EDA!K5360</f>
        <v>79.98000336</v>
      </c>
      <c r="F5359" s="7" t="n">
        <f aca="false">1_Data_EDA!L5360</f>
        <v>8</v>
      </c>
      <c r="G5359" s="8" t="n">
        <f aca="false">1_Data_EDA!M5360</f>
        <v>0.100000001</v>
      </c>
      <c r="H5359" s="6" t="n">
        <f aca="false">IF(1_Data_EDA!B5360="First Class",1,0)</f>
        <v>0</v>
      </c>
      <c r="I5359" s="6" t="n">
        <f aca="false">IF(1_Data_EDA!B5360="Second Class",1,0)</f>
        <v>0</v>
      </c>
      <c r="J5359" s="6" t="n">
        <f aca="false">IF(1_Data_EDA!B5360="Same Day",1,0)</f>
        <v>0</v>
      </c>
      <c r="K5359" s="6" t="n">
        <f aca="false">IF(1_Data_EDA!C5360="Corporate",1,0)</f>
        <v>1</v>
      </c>
      <c r="L5359" s="6" t="n">
        <f aca="false">IF(1_Data_EDA!C5360="Home Office",1,0)</f>
        <v>0</v>
      </c>
      <c r="M5359" s="6" t="n">
        <f aca="false">IF(1_Data_EDA!D5360="Europe",1,0)</f>
        <v>1</v>
      </c>
      <c r="N5359" s="6" t="n">
        <f aca="false">IF(1_Data_EDA!D5360="LATAM",1,0)</f>
        <v>0</v>
      </c>
      <c r="O5359" s="6" t="n">
        <f aca="false">IF(1_Data_EDA!D5360="Pacific Asia",1,0)</f>
        <v>0</v>
      </c>
      <c r="P5359" s="6" t="n">
        <f aca="false">IF(1_Data_EDA!D5360="USCA",1,0)</f>
        <v>0</v>
      </c>
      <c r="Q5359" s="6" t="n">
        <f aca="false">IF(C5359&gt;MEDIAN(C$5:C$8004),1,0)</f>
        <v>0</v>
      </c>
      <c r="R5359" s="6" t="n">
        <f aca="false">IF(D5359&gt;2,1,0)</f>
        <v>0</v>
      </c>
    </row>
    <row r="5360" customFormat="false" ht="15" hidden="false" customHeight="true" outlineLevel="0" collapsed="false">
      <c r="A5360" s="6" t="n">
        <f aca="false">1_Data_EDA!O5361</f>
        <v>1</v>
      </c>
      <c r="B5360" s="6" t="n">
        <f aca="false">1_Data_EDA!H5361</f>
        <v>4</v>
      </c>
      <c r="C5360" s="7" t="n">
        <f aca="false">1_Data_EDA!I5361</f>
        <v>99.98999786</v>
      </c>
      <c r="D5360" s="6" t="n">
        <f aca="false">1_Data_EDA!J5361</f>
        <v>4</v>
      </c>
      <c r="E5360" s="7" t="n">
        <f aca="false">1_Data_EDA!K5361</f>
        <v>399.9599915</v>
      </c>
      <c r="F5360" s="7" t="n">
        <f aca="false">1_Data_EDA!L5361</f>
        <v>51.99000168</v>
      </c>
      <c r="G5360" s="8" t="n">
        <f aca="false">1_Data_EDA!M5361</f>
        <v>0.129999995</v>
      </c>
      <c r="H5360" s="6" t="n">
        <f aca="false">IF(1_Data_EDA!B5361="First Class",1,0)</f>
        <v>0</v>
      </c>
      <c r="I5360" s="6" t="n">
        <f aca="false">IF(1_Data_EDA!B5361="Second Class",1,0)</f>
        <v>0</v>
      </c>
      <c r="J5360" s="6" t="n">
        <f aca="false">IF(1_Data_EDA!B5361="Same Day",1,0)</f>
        <v>0</v>
      </c>
      <c r="K5360" s="6" t="n">
        <f aca="false">IF(1_Data_EDA!C5361="Corporate",1,0)</f>
        <v>1</v>
      </c>
      <c r="L5360" s="6" t="n">
        <f aca="false">IF(1_Data_EDA!C5361="Home Office",1,0)</f>
        <v>0</v>
      </c>
      <c r="M5360" s="6" t="n">
        <f aca="false">IF(1_Data_EDA!D5361="Europe",1,0)</f>
        <v>0</v>
      </c>
      <c r="N5360" s="6" t="n">
        <f aca="false">IF(1_Data_EDA!D5361="LATAM",1,0)</f>
        <v>1</v>
      </c>
      <c r="O5360" s="6" t="n">
        <f aca="false">IF(1_Data_EDA!D5361="Pacific Asia",1,0)</f>
        <v>0</v>
      </c>
      <c r="P5360" s="6" t="n">
        <f aca="false">IF(1_Data_EDA!D5361="USCA",1,0)</f>
        <v>0</v>
      </c>
      <c r="Q5360" s="6" t="n">
        <f aca="false">IF(C5360&gt;MEDIAN(C$5:C$8004),1,0)</f>
        <v>1</v>
      </c>
      <c r="R5360" s="6" t="n">
        <f aca="false">IF(D5360&gt;2,1,0)</f>
        <v>1</v>
      </c>
    </row>
    <row r="5361" customFormat="false" ht="15" hidden="false" customHeight="true" outlineLevel="0" collapsed="false">
      <c r="A5361" s="6" t="n">
        <f aca="false">1_Data_EDA!O5362</f>
        <v>0</v>
      </c>
      <c r="B5361" s="6" t="n">
        <f aca="false">1_Data_EDA!H5362</f>
        <v>0</v>
      </c>
      <c r="C5361" s="7" t="n">
        <f aca="false">1_Data_EDA!I5362</f>
        <v>129.9900055</v>
      </c>
      <c r="D5361" s="6" t="n">
        <f aca="false">1_Data_EDA!J5362</f>
        <v>1</v>
      </c>
      <c r="E5361" s="7" t="n">
        <f aca="false">1_Data_EDA!K5362</f>
        <v>129.9900055</v>
      </c>
      <c r="F5361" s="7" t="n">
        <f aca="false">1_Data_EDA!L5362</f>
        <v>20.79999924</v>
      </c>
      <c r="G5361" s="8" t="n">
        <f aca="false">1_Data_EDA!M5362</f>
        <v>0.159999996</v>
      </c>
      <c r="H5361" s="6" t="n">
        <f aca="false">IF(1_Data_EDA!B5362="First Class",1,0)</f>
        <v>0</v>
      </c>
      <c r="I5361" s="6" t="n">
        <f aca="false">IF(1_Data_EDA!B5362="Second Class",1,0)</f>
        <v>0</v>
      </c>
      <c r="J5361" s="6" t="n">
        <f aca="false">IF(1_Data_EDA!B5362="Same Day",1,0)</f>
        <v>1</v>
      </c>
      <c r="K5361" s="6" t="n">
        <f aca="false">IF(1_Data_EDA!C5362="Corporate",1,0)</f>
        <v>0</v>
      </c>
      <c r="L5361" s="6" t="n">
        <f aca="false">IF(1_Data_EDA!C5362="Home Office",1,0)</f>
        <v>0</v>
      </c>
      <c r="M5361" s="6" t="n">
        <f aca="false">IF(1_Data_EDA!D5362="Europe",1,0)</f>
        <v>0</v>
      </c>
      <c r="N5361" s="6" t="n">
        <f aca="false">IF(1_Data_EDA!D5362="LATAM",1,0)</f>
        <v>1</v>
      </c>
      <c r="O5361" s="6" t="n">
        <f aca="false">IF(1_Data_EDA!D5362="Pacific Asia",1,0)</f>
        <v>0</v>
      </c>
      <c r="P5361" s="6" t="n">
        <f aca="false">IF(1_Data_EDA!D5362="USCA",1,0)</f>
        <v>0</v>
      </c>
      <c r="Q5361" s="6" t="n">
        <f aca="false">IF(C5361&gt;MEDIAN(C$5:C$8004),1,0)</f>
        <v>1</v>
      </c>
      <c r="R5361" s="6" t="n">
        <f aca="false">IF(D5361&gt;2,1,0)</f>
        <v>0</v>
      </c>
    </row>
    <row r="5362" customFormat="false" ht="15" hidden="false" customHeight="true" outlineLevel="0" collapsed="false">
      <c r="A5362" s="6" t="n">
        <f aca="false">1_Data_EDA!O5363</f>
        <v>0</v>
      </c>
      <c r="B5362" s="6" t="n">
        <f aca="false">1_Data_EDA!H5363</f>
        <v>4</v>
      </c>
      <c r="C5362" s="7" t="n">
        <f aca="false">1_Data_EDA!I5363</f>
        <v>49.97999954</v>
      </c>
      <c r="D5362" s="6" t="n">
        <f aca="false">1_Data_EDA!J5363</f>
        <v>1</v>
      </c>
      <c r="E5362" s="7" t="n">
        <f aca="false">1_Data_EDA!K5363</f>
        <v>49.97999954</v>
      </c>
      <c r="F5362" s="7" t="n">
        <f aca="false">1_Data_EDA!L5363</f>
        <v>6.5</v>
      </c>
      <c r="G5362" s="8" t="n">
        <f aca="false">1_Data_EDA!M5363</f>
        <v>0.129999995</v>
      </c>
      <c r="H5362" s="6" t="n">
        <f aca="false">IF(1_Data_EDA!B5363="First Class",1,0)</f>
        <v>0</v>
      </c>
      <c r="I5362" s="6" t="n">
        <f aca="false">IF(1_Data_EDA!B5363="Second Class",1,0)</f>
        <v>0</v>
      </c>
      <c r="J5362" s="6" t="n">
        <f aca="false">IF(1_Data_EDA!B5363="Same Day",1,0)</f>
        <v>0</v>
      </c>
      <c r="K5362" s="6" t="n">
        <f aca="false">IF(1_Data_EDA!C5363="Corporate",1,0)</f>
        <v>1</v>
      </c>
      <c r="L5362" s="6" t="n">
        <f aca="false">IF(1_Data_EDA!C5363="Home Office",1,0)</f>
        <v>0</v>
      </c>
      <c r="M5362" s="6" t="n">
        <f aca="false">IF(1_Data_EDA!D5363="Europe",1,0)</f>
        <v>0</v>
      </c>
      <c r="N5362" s="6" t="n">
        <f aca="false">IF(1_Data_EDA!D5363="LATAM",1,0)</f>
        <v>0</v>
      </c>
      <c r="O5362" s="6" t="n">
        <f aca="false">IF(1_Data_EDA!D5363="Pacific Asia",1,0)</f>
        <v>1</v>
      </c>
      <c r="P5362" s="6" t="n">
        <f aca="false">IF(1_Data_EDA!D5363="USCA",1,0)</f>
        <v>0</v>
      </c>
      <c r="Q5362" s="6" t="n">
        <f aca="false">IF(C5362&gt;MEDIAN(C$5:C$8004),1,0)</f>
        <v>0</v>
      </c>
      <c r="R5362" s="6" t="n">
        <f aca="false">IF(D5362&gt;2,1,0)</f>
        <v>0</v>
      </c>
    </row>
    <row r="5363" customFormat="false" ht="15" hidden="false" customHeight="true" outlineLevel="0" collapsed="false">
      <c r="A5363" s="6" t="n">
        <f aca="false">1_Data_EDA!O5364</f>
        <v>0</v>
      </c>
      <c r="B5363" s="6" t="n">
        <f aca="false">1_Data_EDA!H5364</f>
        <v>4</v>
      </c>
      <c r="C5363" s="7" t="n">
        <f aca="false">1_Data_EDA!I5364</f>
        <v>39.99000168</v>
      </c>
      <c r="D5363" s="6" t="n">
        <f aca="false">1_Data_EDA!J5364</f>
        <v>1</v>
      </c>
      <c r="E5363" s="7" t="n">
        <f aca="false">1_Data_EDA!K5364</f>
        <v>39.99000168</v>
      </c>
      <c r="F5363" s="7" t="n">
        <f aca="false">1_Data_EDA!L5364</f>
        <v>10</v>
      </c>
      <c r="G5363" s="8" t="n">
        <f aca="false">1_Data_EDA!M5364</f>
        <v>0.25</v>
      </c>
      <c r="H5363" s="6" t="n">
        <f aca="false">IF(1_Data_EDA!B5364="First Class",1,0)</f>
        <v>0</v>
      </c>
      <c r="I5363" s="6" t="n">
        <f aca="false">IF(1_Data_EDA!B5364="Second Class",1,0)</f>
        <v>0</v>
      </c>
      <c r="J5363" s="6" t="n">
        <f aca="false">IF(1_Data_EDA!B5364="Same Day",1,0)</f>
        <v>0</v>
      </c>
      <c r="K5363" s="6" t="n">
        <f aca="false">IF(1_Data_EDA!C5364="Corporate",1,0)</f>
        <v>1</v>
      </c>
      <c r="L5363" s="6" t="n">
        <f aca="false">IF(1_Data_EDA!C5364="Home Office",1,0)</f>
        <v>0</v>
      </c>
      <c r="M5363" s="6" t="n">
        <f aca="false">IF(1_Data_EDA!D5364="Europe",1,0)</f>
        <v>0</v>
      </c>
      <c r="N5363" s="6" t="n">
        <f aca="false">IF(1_Data_EDA!D5364="LATAM",1,0)</f>
        <v>0</v>
      </c>
      <c r="O5363" s="6" t="n">
        <f aca="false">IF(1_Data_EDA!D5364="Pacific Asia",1,0)</f>
        <v>1</v>
      </c>
      <c r="P5363" s="6" t="n">
        <f aca="false">IF(1_Data_EDA!D5364="USCA",1,0)</f>
        <v>0</v>
      </c>
      <c r="Q5363" s="6" t="n">
        <f aca="false">IF(C5363&gt;MEDIAN(C$5:C$8004),1,0)</f>
        <v>0</v>
      </c>
      <c r="R5363" s="6" t="n">
        <f aca="false">IF(D5363&gt;2,1,0)</f>
        <v>0</v>
      </c>
    </row>
    <row r="5364" customFormat="false" ht="15" hidden="false" customHeight="true" outlineLevel="0" collapsed="false">
      <c r="A5364" s="6" t="n">
        <f aca="false">1_Data_EDA!O5365</f>
        <v>1</v>
      </c>
      <c r="B5364" s="6" t="n">
        <f aca="false">1_Data_EDA!H5365</f>
        <v>4</v>
      </c>
      <c r="C5364" s="7" t="n">
        <f aca="false">1_Data_EDA!I5365</f>
        <v>44.99000168</v>
      </c>
      <c r="D5364" s="6" t="n">
        <f aca="false">1_Data_EDA!J5365</f>
        <v>3</v>
      </c>
      <c r="E5364" s="7" t="n">
        <f aca="false">1_Data_EDA!K5365</f>
        <v>134.9700012</v>
      </c>
      <c r="F5364" s="7" t="n">
        <f aca="false">1_Data_EDA!L5365</f>
        <v>16.20000076</v>
      </c>
      <c r="G5364" s="8" t="n">
        <f aca="false">1_Data_EDA!M5365</f>
        <v>0.119999997</v>
      </c>
      <c r="H5364" s="6" t="n">
        <f aca="false">IF(1_Data_EDA!B5365="First Class",1,0)</f>
        <v>0</v>
      </c>
      <c r="I5364" s="6" t="n">
        <f aca="false">IF(1_Data_EDA!B5365="Second Class",1,0)</f>
        <v>0</v>
      </c>
      <c r="J5364" s="6" t="n">
        <f aca="false">IF(1_Data_EDA!B5365="Same Day",1,0)</f>
        <v>0</v>
      </c>
      <c r="K5364" s="6" t="n">
        <f aca="false">IF(1_Data_EDA!C5365="Corporate",1,0)</f>
        <v>0</v>
      </c>
      <c r="L5364" s="6" t="n">
        <f aca="false">IF(1_Data_EDA!C5365="Home Office",1,0)</f>
        <v>1</v>
      </c>
      <c r="M5364" s="6" t="n">
        <f aca="false">IF(1_Data_EDA!D5365="Europe",1,0)</f>
        <v>0</v>
      </c>
      <c r="N5364" s="6" t="n">
        <f aca="false">IF(1_Data_EDA!D5365="LATAM",1,0)</f>
        <v>1</v>
      </c>
      <c r="O5364" s="6" t="n">
        <f aca="false">IF(1_Data_EDA!D5365="Pacific Asia",1,0)</f>
        <v>0</v>
      </c>
      <c r="P5364" s="6" t="n">
        <f aca="false">IF(1_Data_EDA!D5365="USCA",1,0)</f>
        <v>0</v>
      </c>
      <c r="Q5364" s="6" t="n">
        <f aca="false">IF(C5364&gt;MEDIAN(C$5:C$8004),1,0)</f>
        <v>0</v>
      </c>
      <c r="R5364" s="6" t="n">
        <f aca="false">IF(D5364&gt;2,1,0)</f>
        <v>1</v>
      </c>
    </row>
    <row r="5365" customFormat="false" ht="15" hidden="false" customHeight="true" outlineLevel="0" collapsed="false">
      <c r="A5365" s="6" t="n">
        <f aca="false">1_Data_EDA!O5366</f>
        <v>1</v>
      </c>
      <c r="B5365" s="6" t="n">
        <f aca="false">1_Data_EDA!H5366</f>
        <v>1</v>
      </c>
      <c r="C5365" s="7" t="n">
        <f aca="false">1_Data_EDA!I5366</f>
        <v>399.980011</v>
      </c>
      <c r="D5365" s="6" t="n">
        <f aca="false">1_Data_EDA!J5366</f>
        <v>1</v>
      </c>
      <c r="E5365" s="7" t="n">
        <f aca="false">1_Data_EDA!K5366</f>
        <v>399.980011</v>
      </c>
      <c r="F5365" s="7" t="n">
        <f aca="false">1_Data_EDA!L5366</f>
        <v>16</v>
      </c>
      <c r="G5365" s="8" t="n">
        <f aca="false">1_Data_EDA!M5366</f>
        <v>0.039999999</v>
      </c>
      <c r="H5365" s="6" t="n">
        <f aca="false">IF(1_Data_EDA!B5366="First Class",1,0)</f>
        <v>1</v>
      </c>
      <c r="I5365" s="6" t="n">
        <f aca="false">IF(1_Data_EDA!B5366="Second Class",1,0)</f>
        <v>0</v>
      </c>
      <c r="J5365" s="6" t="n">
        <f aca="false">IF(1_Data_EDA!B5366="Same Day",1,0)</f>
        <v>0</v>
      </c>
      <c r="K5365" s="6" t="n">
        <f aca="false">IF(1_Data_EDA!C5366="Corporate",1,0)</f>
        <v>0</v>
      </c>
      <c r="L5365" s="6" t="n">
        <f aca="false">IF(1_Data_EDA!C5366="Home Office",1,0)</f>
        <v>1</v>
      </c>
      <c r="M5365" s="6" t="n">
        <f aca="false">IF(1_Data_EDA!D5366="Europe",1,0)</f>
        <v>0</v>
      </c>
      <c r="N5365" s="6" t="n">
        <f aca="false">IF(1_Data_EDA!D5366="LATAM",1,0)</f>
        <v>1</v>
      </c>
      <c r="O5365" s="6" t="n">
        <f aca="false">IF(1_Data_EDA!D5366="Pacific Asia",1,0)</f>
        <v>0</v>
      </c>
      <c r="P5365" s="6" t="n">
        <f aca="false">IF(1_Data_EDA!D5366="USCA",1,0)</f>
        <v>0</v>
      </c>
      <c r="Q5365" s="6" t="n">
        <f aca="false">IF(C5365&gt;MEDIAN(C$5:C$8004),1,0)</f>
        <v>1</v>
      </c>
      <c r="R5365" s="6" t="n">
        <f aca="false">IF(D5365&gt;2,1,0)</f>
        <v>0</v>
      </c>
    </row>
    <row r="5366" customFormat="false" ht="15" hidden="false" customHeight="true" outlineLevel="0" collapsed="false">
      <c r="A5366" s="6" t="n">
        <f aca="false">1_Data_EDA!O5367</f>
        <v>0</v>
      </c>
      <c r="B5366" s="6" t="n">
        <f aca="false">1_Data_EDA!H5367</f>
        <v>4</v>
      </c>
      <c r="C5366" s="7" t="n">
        <f aca="false">1_Data_EDA!I5367</f>
        <v>299.980011</v>
      </c>
      <c r="D5366" s="6" t="n">
        <f aca="false">1_Data_EDA!J5367</f>
        <v>1</v>
      </c>
      <c r="E5366" s="7" t="n">
        <f aca="false">1_Data_EDA!K5367</f>
        <v>299.980011</v>
      </c>
      <c r="F5366" s="7" t="n">
        <f aca="false">1_Data_EDA!L5367</f>
        <v>51</v>
      </c>
      <c r="G5366" s="8" t="n">
        <f aca="false">1_Data_EDA!M5367</f>
        <v>0.170000002</v>
      </c>
      <c r="H5366" s="6" t="n">
        <f aca="false">IF(1_Data_EDA!B5367="First Class",1,0)</f>
        <v>0</v>
      </c>
      <c r="I5366" s="6" t="n">
        <f aca="false">IF(1_Data_EDA!B5367="Second Class",1,0)</f>
        <v>0</v>
      </c>
      <c r="J5366" s="6" t="n">
        <f aca="false">IF(1_Data_EDA!B5367="Same Day",1,0)</f>
        <v>0</v>
      </c>
      <c r="K5366" s="6" t="n">
        <f aca="false">IF(1_Data_EDA!C5367="Corporate",1,0)</f>
        <v>0</v>
      </c>
      <c r="L5366" s="6" t="n">
        <f aca="false">IF(1_Data_EDA!C5367="Home Office",1,0)</f>
        <v>0</v>
      </c>
      <c r="M5366" s="6" t="n">
        <f aca="false">IF(1_Data_EDA!D5367="Europe",1,0)</f>
        <v>0</v>
      </c>
      <c r="N5366" s="6" t="n">
        <f aca="false">IF(1_Data_EDA!D5367="LATAM",1,0)</f>
        <v>1</v>
      </c>
      <c r="O5366" s="6" t="n">
        <f aca="false">IF(1_Data_EDA!D5367="Pacific Asia",1,0)</f>
        <v>0</v>
      </c>
      <c r="P5366" s="6" t="n">
        <f aca="false">IF(1_Data_EDA!D5367="USCA",1,0)</f>
        <v>0</v>
      </c>
      <c r="Q5366" s="6" t="n">
        <f aca="false">IF(C5366&gt;MEDIAN(C$5:C$8004),1,0)</f>
        <v>1</v>
      </c>
      <c r="R5366" s="6" t="n">
        <f aca="false">IF(D5366&gt;2,1,0)</f>
        <v>0</v>
      </c>
    </row>
    <row r="5367" customFormat="false" ht="15" hidden="false" customHeight="true" outlineLevel="0" collapsed="false">
      <c r="A5367" s="6" t="n">
        <f aca="false">1_Data_EDA!O5368</f>
        <v>0</v>
      </c>
      <c r="B5367" s="6" t="n">
        <f aca="false">1_Data_EDA!H5368</f>
        <v>2</v>
      </c>
      <c r="C5367" s="7" t="n">
        <f aca="false">1_Data_EDA!I5368</f>
        <v>49.97999954</v>
      </c>
      <c r="D5367" s="6" t="n">
        <f aca="false">1_Data_EDA!J5368</f>
        <v>2</v>
      </c>
      <c r="E5367" s="7" t="n">
        <f aca="false">1_Data_EDA!K5368</f>
        <v>99.95999908</v>
      </c>
      <c r="F5367" s="7" t="n">
        <f aca="false">1_Data_EDA!L5368</f>
        <v>17.98999977</v>
      </c>
      <c r="G5367" s="8" t="n">
        <f aca="false">1_Data_EDA!M5368</f>
        <v>0.180000007</v>
      </c>
      <c r="H5367" s="6" t="n">
        <f aca="false">IF(1_Data_EDA!B5368="First Class",1,0)</f>
        <v>0</v>
      </c>
      <c r="I5367" s="6" t="n">
        <f aca="false">IF(1_Data_EDA!B5368="Second Class",1,0)</f>
        <v>1</v>
      </c>
      <c r="J5367" s="6" t="n">
        <f aca="false">IF(1_Data_EDA!B5368="Same Day",1,0)</f>
        <v>0</v>
      </c>
      <c r="K5367" s="6" t="n">
        <f aca="false">IF(1_Data_EDA!C5368="Corporate",1,0)</f>
        <v>0</v>
      </c>
      <c r="L5367" s="6" t="n">
        <f aca="false">IF(1_Data_EDA!C5368="Home Office",1,0)</f>
        <v>0</v>
      </c>
      <c r="M5367" s="6" t="n">
        <f aca="false">IF(1_Data_EDA!D5368="Europe",1,0)</f>
        <v>0</v>
      </c>
      <c r="N5367" s="6" t="n">
        <f aca="false">IF(1_Data_EDA!D5368="LATAM",1,0)</f>
        <v>0</v>
      </c>
      <c r="O5367" s="6" t="n">
        <f aca="false">IF(1_Data_EDA!D5368="Pacific Asia",1,0)</f>
        <v>0</v>
      </c>
      <c r="P5367" s="6" t="n">
        <f aca="false">IF(1_Data_EDA!D5368="USCA",1,0)</f>
        <v>1</v>
      </c>
      <c r="Q5367" s="6" t="n">
        <f aca="false">IF(C5367&gt;MEDIAN(C$5:C$8004),1,0)</f>
        <v>0</v>
      </c>
      <c r="R5367" s="6" t="n">
        <f aca="false">IF(D5367&gt;2,1,0)</f>
        <v>0</v>
      </c>
    </row>
    <row r="5368" customFormat="false" ht="15" hidden="false" customHeight="true" outlineLevel="0" collapsed="false">
      <c r="A5368" s="6" t="n">
        <f aca="false">1_Data_EDA!O5369</f>
        <v>1</v>
      </c>
      <c r="B5368" s="6" t="n">
        <f aca="false">1_Data_EDA!H5369</f>
        <v>1</v>
      </c>
      <c r="C5368" s="7" t="n">
        <f aca="false">1_Data_EDA!I5369</f>
        <v>50</v>
      </c>
      <c r="D5368" s="6" t="n">
        <f aca="false">1_Data_EDA!J5369</f>
        <v>2</v>
      </c>
      <c r="E5368" s="7" t="n">
        <f aca="false">1_Data_EDA!K5369</f>
        <v>100</v>
      </c>
      <c r="F5368" s="7" t="n">
        <f aca="false">1_Data_EDA!L5369</f>
        <v>25</v>
      </c>
      <c r="G5368" s="8" t="n">
        <f aca="false">1_Data_EDA!M5369</f>
        <v>0.25</v>
      </c>
      <c r="H5368" s="6" t="n">
        <f aca="false">IF(1_Data_EDA!B5369="First Class",1,0)</f>
        <v>1</v>
      </c>
      <c r="I5368" s="6" t="n">
        <f aca="false">IF(1_Data_EDA!B5369="Second Class",1,0)</f>
        <v>0</v>
      </c>
      <c r="J5368" s="6" t="n">
        <f aca="false">IF(1_Data_EDA!B5369="Same Day",1,0)</f>
        <v>0</v>
      </c>
      <c r="K5368" s="6" t="n">
        <f aca="false">IF(1_Data_EDA!C5369="Corporate",1,0)</f>
        <v>0</v>
      </c>
      <c r="L5368" s="6" t="n">
        <f aca="false">IF(1_Data_EDA!C5369="Home Office",1,0)</f>
        <v>0</v>
      </c>
      <c r="M5368" s="6" t="n">
        <f aca="false">IF(1_Data_EDA!D5369="Europe",1,0)</f>
        <v>0</v>
      </c>
      <c r="N5368" s="6" t="n">
        <f aca="false">IF(1_Data_EDA!D5369="LATAM",1,0)</f>
        <v>0</v>
      </c>
      <c r="O5368" s="6" t="n">
        <f aca="false">IF(1_Data_EDA!D5369="Pacific Asia",1,0)</f>
        <v>0</v>
      </c>
      <c r="P5368" s="6" t="n">
        <f aca="false">IF(1_Data_EDA!D5369="USCA",1,0)</f>
        <v>0</v>
      </c>
      <c r="Q5368" s="6" t="n">
        <f aca="false">IF(C5368&gt;MEDIAN(C$5:C$8004),1,0)</f>
        <v>0</v>
      </c>
      <c r="R5368" s="6" t="n">
        <f aca="false">IF(D5368&gt;2,1,0)</f>
        <v>0</v>
      </c>
    </row>
    <row r="5369" customFormat="false" ht="15" hidden="false" customHeight="true" outlineLevel="0" collapsed="false">
      <c r="A5369" s="6" t="n">
        <f aca="false">1_Data_EDA!O5370</f>
        <v>0</v>
      </c>
      <c r="B5369" s="6" t="n">
        <f aca="false">1_Data_EDA!H5370</f>
        <v>4</v>
      </c>
      <c r="C5369" s="7" t="n">
        <f aca="false">1_Data_EDA!I5370</f>
        <v>49.97999954</v>
      </c>
      <c r="D5369" s="6" t="n">
        <f aca="false">1_Data_EDA!J5370</f>
        <v>2</v>
      </c>
      <c r="E5369" s="7" t="n">
        <f aca="false">1_Data_EDA!K5370</f>
        <v>99.95999908</v>
      </c>
      <c r="F5369" s="7" t="n">
        <f aca="false">1_Data_EDA!L5370</f>
        <v>9</v>
      </c>
      <c r="G5369" s="8" t="n">
        <f aca="false">1_Data_EDA!M5370</f>
        <v>0.090000004</v>
      </c>
      <c r="H5369" s="6" t="n">
        <f aca="false">IF(1_Data_EDA!B5370="First Class",1,0)</f>
        <v>0</v>
      </c>
      <c r="I5369" s="6" t="n">
        <f aca="false">IF(1_Data_EDA!B5370="Second Class",1,0)</f>
        <v>0</v>
      </c>
      <c r="J5369" s="6" t="n">
        <f aca="false">IF(1_Data_EDA!B5370="Same Day",1,0)</f>
        <v>0</v>
      </c>
      <c r="K5369" s="6" t="n">
        <f aca="false">IF(1_Data_EDA!C5370="Corporate",1,0)</f>
        <v>0</v>
      </c>
      <c r="L5369" s="6" t="n">
        <f aca="false">IF(1_Data_EDA!C5370="Home Office",1,0)</f>
        <v>0</v>
      </c>
      <c r="M5369" s="6" t="n">
        <f aca="false">IF(1_Data_EDA!D5370="Europe",1,0)</f>
        <v>1</v>
      </c>
      <c r="N5369" s="6" t="n">
        <f aca="false">IF(1_Data_EDA!D5370="LATAM",1,0)</f>
        <v>0</v>
      </c>
      <c r="O5369" s="6" t="n">
        <f aca="false">IF(1_Data_EDA!D5370="Pacific Asia",1,0)</f>
        <v>0</v>
      </c>
      <c r="P5369" s="6" t="n">
        <f aca="false">IF(1_Data_EDA!D5370="USCA",1,0)</f>
        <v>0</v>
      </c>
      <c r="Q5369" s="6" t="n">
        <f aca="false">IF(C5369&gt;MEDIAN(C$5:C$8004),1,0)</f>
        <v>0</v>
      </c>
      <c r="R5369" s="6" t="n">
        <f aca="false">IF(D5369&gt;2,1,0)</f>
        <v>0</v>
      </c>
    </row>
    <row r="5370" customFormat="false" ht="15" hidden="false" customHeight="true" outlineLevel="0" collapsed="false">
      <c r="A5370" s="6" t="n">
        <f aca="false">1_Data_EDA!O5371</f>
        <v>1</v>
      </c>
      <c r="B5370" s="6" t="n">
        <f aca="false">1_Data_EDA!H5371</f>
        <v>2</v>
      </c>
      <c r="C5370" s="7" t="n">
        <f aca="false">1_Data_EDA!I5371</f>
        <v>39.99000168</v>
      </c>
      <c r="D5370" s="6" t="n">
        <f aca="false">1_Data_EDA!J5371</f>
        <v>4</v>
      </c>
      <c r="E5370" s="7" t="n">
        <f aca="false">1_Data_EDA!K5371</f>
        <v>159.9600067</v>
      </c>
      <c r="F5370" s="7" t="n">
        <f aca="false">1_Data_EDA!L5371</f>
        <v>23.98999977</v>
      </c>
      <c r="G5370" s="8" t="n">
        <f aca="false">1_Data_EDA!M5371</f>
        <v>0.150000006</v>
      </c>
      <c r="H5370" s="6" t="n">
        <f aca="false">IF(1_Data_EDA!B5371="First Class",1,0)</f>
        <v>0</v>
      </c>
      <c r="I5370" s="6" t="n">
        <f aca="false">IF(1_Data_EDA!B5371="Second Class",1,0)</f>
        <v>1</v>
      </c>
      <c r="J5370" s="6" t="n">
        <f aca="false">IF(1_Data_EDA!B5371="Same Day",1,0)</f>
        <v>0</v>
      </c>
      <c r="K5370" s="6" t="n">
        <f aca="false">IF(1_Data_EDA!C5371="Corporate",1,0)</f>
        <v>0</v>
      </c>
      <c r="L5370" s="6" t="n">
        <f aca="false">IF(1_Data_EDA!C5371="Home Office",1,0)</f>
        <v>1</v>
      </c>
      <c r="M5370" s="6" t="n">
        <f aca="false">IF(1_Data_EDA!D5371="Europe",1,0)</f>
        <v>0</v>
      </c>
      <c r="N5370" s="6" t="n">
        <f aca="false">IF(1_Data_EDA!D5371="LATAM",1,0)</f>
        <v>1</v>
      </c>
      <c r="O5370" s="6" t="n">
        <f aca="false">IF(1_Data_EDA!D5371="Pacific Asia",1,0)</f>
        <v>0</v>
      </c>
      <c r="P5370" s="6" t="n">
        <f aca="false">IF(1_Data_EDA!D5371="USCA",1,0)</f>
        <v>0</v>
      </c>
      <c r="Q5370" s="6" t="n">
        <f aca="false">IF(C5370&gt;MEDIAN(C$5:C$8004),1,0)</f>
        <v>0</v>
      </c>
      <c r="R5370" s="6" t="n">
        <f aca="false">IF(D5370&gt;2,1,0)</f>
        <v>1</v>
      </c>
    </row>
    <row r="5371" customFormat="false" ht="15" hidden="false" customHeight="true" outlineLevel="0" collapsed="false">
      <c r="A5371" s="6" t="n">
        <f aca="false">1_Data_EDA!O5372</f>
        <v>0</v>
      </c>
      <c r="B5371" s="6" t="n">
        <f aca="false">1_Data_EDA!H5372</f>
        <v>2</v>
      </c>
      <c r="C5371" s="7" t="n">
        <f aca="false">1_Data_EDA!I5372</f>
        <v>199.9900055</v>
      </c>
      <c r="D5371" s="6" t="n">
        <f aca="false">1_Data_EDA!J5372</f>
        <v>1</v>
      </c>
      <c r="E5371" s="7" t="n">
        <f aca="false">1_Data_EDA!K5372</f>
        <v>199.9900055</v>
      </c>
      <c r="F5371" s="7" t="n">
        <f aca="false">1_Data_EDA!L5372</f>
        <v>0</v>
      </c>
      <c r="G5371" s="8" t="n">
        <f aca="false">1_Data_EDA!M5372</f>
        <v>0</v>
      </c>
      <c r="H5371" s="6" t="n">
        <f aca="false">IF(1_Data_EDA!B5372="First Class",1,0)</f>
        <v>0</v>
      </c>
      <c r="I5371" s="6" t="n">
        <f aca="false">IF(1_Data_EDA!B5372="Second Class",1,0)</f>
        <v>1</v>
      </c>
      <c r="J5371" s="6" t="n">
        <f aca="false">IF(1_Data_EDA!B5372="Same Day",1,0)</f>
        <v>0</v>
      </c>
      <c r="K5371" s="6" t="n">
        <f aca="false">IF(1_Data_EDA!C5372="Corporate",1,0)</f>
        <v>0</v>
      </c>
      <c r="L5371" s="6" t="n">
        <f aca="false">IF(1_Data_EDA!C5372="Home Office",1,0)</f>
        <v>0</v>
      </c>
      <c r="M5371" s="6" t="n">
        <f aca="false">IF(1_Data_EDA!D5372="Europe",1,0)</f>
        <v>0</v>
      </c>
      <c r="N5371" s="6" t="n">
        <f aca="false">IF(1_Data_EDA!D5372="LATAM",1,0)</f>
        <v>0</v>
      </c>
      <c r="O5371" s="6" t="n">
        <f aca="false">IF(1_Data_EDA!D5372="Pacific Asia",1,0)</f>
        <v>0</v>
      </c>
      <c r="P5371" s="6" t="n">
        <f aca="false">IF(1_Data_EDA!D5372="USCA",1,0)</f>
        <v>0</v>
      </c>
      <c r="Q5371" s="6" t="n">
        <f aca="false">IF(C5371&gt;MEDIAN(C$5:C$8004),1,0)</f>
        <v>1</v>
      </c>
      <c r="R5371" s="6" t="n">
        <f aca="false">IF(D5371&gt;2,1,0)</f>
        <v>0</v>
      </c>
    </row>
    <row r="5372" customFormat="false" ht="15" hidden="false" customHeight="true" outlineLevel="0" collapsed="false">
      <c r="A5372" s="6" t="n">
        <f aca="false">1_Data_EDA!O5373</f>
        <v>0</v>
      </c>
      <c r="B5372" s="6" t="n">
        <f aca="false">1_Data_EDA!H5373</f>
        <v>4</v>
      </c>
      <c r="C5372" s="7" t="n">
        <f aca="false">1_Data_EDA!I5373</f>
        <v>30</v>
      </c>
      <c r="D5372" s="6" t="n">
        <f aca="false">1_Data_EDA!J5373</f>
        <v>5</v>
      </c>
      <c r="E5372" s="7" t="n">
        <f aca="false">1_Data_EDA!K5373</f>
        <v>150</v>
      </c>
      <c r="F5372" s="7" t="n">
        <f aca="false">1_Data_EDA!L5373</f>
        <v>4.5</v>
      </c>
      <c r="G5372" s="8" t="n">
        <f aca="false">1_Data_EDA!M5373</f>
        <v>0.029999999</v>
      </c>
      <c r="H5372" s="6" t="n">
        <f aca="false">IF(1_Data_EDA!B5373="First Class",1,0)</f>
        <v>0</v>
      </c>
      <c r="I5372" s="6" t="n">
        <f aca="false">IF(1_Data_EDA!B5373="Second Class",1,0)</f>
        <v>0</v>
      </c>
      <c r="J5372" s="6" t="n">
        <f aca="false">IF(1_Data_EDA!B5373="Same Day",1,0)</f>
        <v>0</v>
      </c>
      <c r="K5372" s="6" t="n">
        <f aca="false">IF(1_Data_EDA!C5373="Corporate",1,0)</f>
        <v>0</v>
      </c>
      <c r="L5372" s="6" t="n">
        <f aca="false">IF(1_Data_EDA!C5373="Home Office",1,0)</f>
        <v>0</v>
      </c>
      <c r="M5372" s="6" t="n">
        <f aca="false">IF(1_Data_EDA!D5373="Europe",1,0)</f>
        <v>0</v>
      </c>
      <c r="N5372" s="6" t="n">
        <f aca="false">IF(1_Data_EDA!D5373="LATAM",1,0)</f>
        <v>1</v>
      </c>
      <c r="O5372" s="6" t="n">
        <f aca="false">IF(1_Data_EDA!D5373="Pacific Asia",1,0)</f>
        <v>0</v>
      </c>
      <c r="P5372" s="6" t="n">
        <f aca="false">IF(1_Data_EDA!D5373="USCA",1,0)</f>
        <v>0</v>
      </c>
      <c r="Q5372" s="6" t="n">
        <f aca="false">IF(C5372&gt;MEDIAN(C$5:C$8004),1,0)</f>
        <v>0</v>
      </c>
      <c r="R5372" s="6" t="n">
        <f aca="false">IF(D5372&gt;2,1,0)</f>
        <v>1</v>
      </c>
    </row>
    <row r="5373" customFormat="false" ht="15" hidden="false" customHeight="true" outlineLevel="0" collapsed="false">
      <c r="A5373" s="6" t="n">
        <f aca="false">1_Data_EDA!O5374</f>
        <v>1</v>
      </c>
      <c r="B5373" s="6" t="n">
        <f aca="false">1_Data_EDA!H5374</f>
        <v>2</v>
      </c>
      <c r="C5373" s="7" t="n">
        <f aca="false">1_Data_EDA!I5374</f>
        <v>129.9900055</v>
      </c>
      <c r="D5373" s="6" t="n">
        <f aca="false">1_Data_EDA!J5374</f>
        <v>1</v>
      </c>
      <c r="E5373" s="7" t="n">
        <f aca="false">1_Data_EDA!K5374</f>
        <v>129.9900055</v>
      </c>
      <c r="F5373" s="7" t="n">
        <f aca="false">1_Data_EDA!L5374</f>
        <v>11.69999981</v>
      </c>
      <c r="G5373" s="8" t="n">
        <f aca="false">1_Data_EDA!M5374</f>
        <v>0.090000004</v>
      </c>
      <c r="H5373" s="6" t="n">
        <f aca="false">IF(1_Data_EDA!B5374="First Class",1,0)</f>
        <v>0</v>
      </c>
      <c r="I5373" s="6" t="n">
        <f aca="false">IF(1_Data_EDA!B5374="Second Class",1,0)</f>
        <v>1</v>
      </c>
      <c r="J5373" s="6" t="n">
        <f aca="false">IF(1_Data_EDA!B5374="Same Day",1,0)</f>
        <v>0</v>
      </c>
      <c r="K5373" s="6" t="n">
        <f aca="false">IF(1_Data_EDA!C5374="Corporate",1,0)</f>
        <v>0</v>
      </c>
      <c r="L5373" s="6" t="n">
        <f aca="false">IF(1_Data_EDA!C5374="Home Office",1,0)</f>
        <v>1</v>
      </c>
      <c r="M5373" s="6" t="n">
        <f aca="false">IF(1_Data_EDA!D5374="Europe",1,0)</f>
        <v>0</v>
      </c>
      <c r="N5373" s="6" t="n">
        <f aca="false">IF(1_Data_EDA!D5374="LATAM",1,0)</f>
        <v>0</v>
      </c>
      <c r="O5373" s="6" t="n">
        <f aca="false">IF(1_Data_EDA!D5374="Pacific Asia",1,0)</f>
        <v>0</v>
      </c>
      <c r="P5373" s="6" t="n">
        <f aca="false">IF(1_Data_EDA!D5374="USCA",1,0)</f>
        <v>1</v>
      </c>
      <c r="Q5373" s="6" t="n">
        <f aca="false">IF(C5373&gt;MEDIAN(C$5:C$8004),1,0)</f>
        <v>1</v>
      </c>
      <c r="R5373" s="6" t="n">
        <f aca="false">IF(D5373&gt;2,1,0)</f>
        <v>0</v>
      </c>
    </row>
    <row r="5374" customFormat="false" ht="15" hidden="false" customHeight="true" outlineLevel="0" collapsed="false">
      <c r="A5374" s="6" t="n">
        <f aca="false">1_Data_EDA!O5375</f>
        <v>1</v>
      </c>
      <c r="B5374" s="6" t="n">
        <f aca="false">1_Data_EDA!H5375</f>
        <v>4</v>
      </c>
      <c r="C5374" s="7" t="n">
        <f aca="false">1_Data_EDA!I5375</f>
        <v>129.9900055</v>
      </c>
      <c r="D5374" s="6" t="n">
        <f aca="false">1_Data_EDA!J5375</f>
        <v>1</v>
      </c>
      <c r="E5374" s="7" t="n">
        <f aca="false">1_Data_EDA!K5375</f>
        <v>129.9900055</v>
      </c>
      <c r="F5374" s="7" t="n">
        <f aca="false">1_Data_EDA!L5375</f>
        <v>3.900000095</v>
      </c>
      <c r="G5374" s="8" t="n">
        <f aca="false">1_Data_EDA!M5375</f>
        <v>0.029999999</v>
      </c>
      <c r="H5374" s="6" t="n">
        <f aca="false">IF(1_Data_EDA!B5375="First Class",1,0)</f>
        <v>0</v>
      </c>
      <c r="I5374" s="6" t="n">
        <f aca="false">IF(1_Data_EDA!B5375="Second Class",1,0)</f>
        <v>0</v>
      </c>
      <c r="J5374" s="6" t="n">
        <f aca="false">IF(1_Data_EDA!B5375="Same Day",1,0)</f>
        <v>0</v>
      </c>
      <c r="K5374" s="6" t="n">
        <f aca="false">IF(1_Data_EDA!C5375="Corporate",1,0)</f>
        <v>0</v>
      </c>
      <c r="L5374" s="6" t="n">
        <f aca="false">IF(1_Data_EDA!C5375="Home Office",1,0)</f>
        <v>1</v>
      </c>
      <c r="M5374" s="6" t="n">
        <f aca="false">IF(1_Data_EDA!D5375="Europe",1,0)</f>
        <v>0</v>
      </c>
      <c r="N5374" s="6" t="n">
        <f aca="false">IF(1_Data_EDA!D5375="LATAM",1,0)</f>
        <v>0</v>
      </c>
      <c r="O5374" s="6" t="n">
        <f aca="false">IF(1_Data_EDA!D5375="Pacific Asia",1,0)</f>
        <v>1</v>
      </c>
      <c r="P5374" s="6" t="n">
        <f aca="false">IF(1_Data_EDA!D5375="USCA",1,0)</f>
        <v>0</v>
      </c>
      <c r="Q5374" s="6" t="n">
        <f aca="false">IF(C5374&gt;MEDIAN(C$5:C$8004),1,0)</f>
        <v>1</v>
      </c>
      <c r="R5374" s="6" t="n">
        <f aca="false">IF(D5374&gt;2,1,0)</f>
        <v>0</v>
      </c>
    </row>
    <row r="5375" customFormat="false" ht="15" hidden="false" customHeight="true" outlineLevel="0" collapsed="false">
      <c r="A5375" s="6" t="n">
        <f aca="false">1_Data_EDA!O5376</f>
        <v>1</v>
      </c>
      <c r="B5375" s="6" t="n">
        <f aca="false">1_Data_EDA!H5376</f>
        <v>4</v>
      </c>
      <c r="C5375" s="7" t="n">
        <f aca="false">1_Data_EDA!I5376</f>
        <v>129.9900055</v>
      </c>
      <c r="D5375" s="6" t="n">
        <f aca="false">1_Data_EDA!J5376</f>
        <v>1</v>
      </c>
      <c r="E5375" s="7" t="n">
        <f aca="false">1_Data_EDA!K5376</f>
        <v>129.9900055</v>
      </c>
      <c r="F5375" s="7" t="n">
        <f aca="false">1_Data_EDA!L5376</f>
        <v>0</v>
      </c>
      <c r="G5375" s="8" t="n">
        <f aca="false">1_Data_EDA!M5376</f>
        <v>0</v>
      </c>
      <c r="H5375" s="6" t="n">
        <f aca="false">IF(1_Data_EDA!B5376="First Class",1,0)</f>
        <v>0</v>
      </c>
      <c r="I5375" s="6" t="n">
        <f aca="false">IF(1_Data_EDA!B5376="Second Class",1,0)</f>
        <v>0</v>
      </c>
      <c r="J5375" s="6" t="n">
        <f aca="false">IF(1_Data_EDA!B5376="Same Day",1,0)</f>
        <v>0</v>
      </c>
      <c r="K5375" s="6" t="n">
        <f aca="false">IF(1_Data_EDA!C5376="Corporate",1,0)</f>
        <v>0</v>
      </c>
      <c r="L5375" s="6" t="n">
        <f aca="false">IF(1_Data_EDA!C5376="Home Office",1,0)</f>
        <v>0</v>
      </c>
      <c r="M5375" s="6" t="n">
        <f aca="false">IF(1_Data_EDA!D5376="Europe",1,0)</f>
        <v>0</v>
      </c>
      <c r="N5375" s="6" t="n">
        <f aca="false">IF(1_Data_EDA!D5376="LATAM",1,0)</f>
        <v>0</v>
      </c>
      <c r="O5375" s="6" t="n">
        <f aca="false">IF(1_Data_EDA!D5376="Pacific Asia",1,0)</f>
        <v>1</v>
      </c>
      <c r="P5375" s="6" t="n">
        <f aca="false">IF(1_Data_EDA!D5376="USCA",1,0)</f>
        <v>0</v>
      </c>
      <c r="Q5375" s="6" t="n">
        <f aca="false">IF(C5375&gt;MEDIAN(C$5:C$8004),1,0)</f>
        <v>1</v>
      </c>
      <c r="R5375" s="6" t="n">
        <f aca="false">IF(D5375&gt;2,1,0)</f>
        <v>0</v>
      </c>
    </row>
    <row r="5376" customFormat="false" ht="15" hidden="false" customHeight="true" outlineLevel="0" collapsed="false">
      <c r="A5376" s="6" t="n">
        <f aca="false">1_Data_EDA!O5377</f>
        <v>0</v>
      </c>
      <c r="B5376" s="6" t="n">
        <f aca="false">1_Data_EDA!H5377</f>
        <v>2</v>
      </c>
      <c r="C5376" s="7" t="n">
        <f aca="false">1_Data_EDA!I5377</f>
        <v>299.980011</v>
      </c>
      <c r="D5376" s="6" t="n">
        <f aca="false">1_Data_EDA!J5377</f>
        <v>1</v>
      </c>
      <c r="E5376" s="7" t="n">
        <f aca="false">1_Data_EDA!K5377</f>
        <v>299.980011</v>
      </c>
      <c r="F5376" s="7" t="n">
        <f aca="false">1_Data_EDA!L5377</f>
        <v>36</v>
      </c>
      <c r="G5376" s="8" t="n">
        <f aca="false">1_Data_EDA!M5377</f>
        <v>0.119999997</v>
      </c>
      <c r="H5376" s="6" t="n">
        <f aca="false">IF(1_Data_EDA!B5377="First Class",1,0)</f>
        <v>0</v>
      </c>
      <c r="I5376" s="6" t="n">
        <f aca="false">IF(1_Data_EDA!B5377="Second Class",1,0)</f>
        <v>1</v>
      </c>
      <c r="J5376" s="6" t="n">
        <f aca="false">IF(1_Data_EDA!B5377="Same Day",1,0)</f>
        <v>0</v>
      </c>
      <c r="K5376" s="6" t="n">
        <f aca="false">IF(1_Data_EDA!C5377="Corporate",1,0)</f>
        <v>0</v>
      </c>
      <c r="L5376" s="6" t="n">
        <f aca="false">IF(1_Data_EDA!C5377="Home Office",1,0)</f>
        <v>0</v>
      </c>
      <c r="M5376" s="6" t="n">
        <f aca="false">IF(1_Data_EDA!D5377="Europe",1,0)</f>
        <v>0</v>
      </c>
      <c r="N5376" s="6" t="n">
        <f aca="false">IF(1_Data_EDA!D5377="LATAM",1,0)</f>
        <v>0</v>
      </c>
      <c r="O5376" s="6" t="n">
        <f aca="false">IF(1_Data_EDA!D5377="Pacific Asia",1,0)</f>
        <v>1</v>
      </c>
      <c r="P5376" s="6" t="n">
        <f aca="false">IF(1_Data_EDA!D5377="USCA",1,0)</f>
        <v>0</v>
      </c>
      <c r="Q5376" s="6" t="n">
        <f aca="false">IF(C5376&gt;MEDIAN(C$5:C$8004),1,0)</f>
        <v>1</v>
      </c>
      <c r="R5376" s="6" t="n">
        <f aca="false">IF(D5376&gt;2,1,0)</f>
        <v>0</v>
      </c>
    </row>
    <row r="5377" customFormat="false" ht="15" hidden="false" customHeight="true" outlineLevel="0" collapsed="false">
      <c r="A5377" s="6" t="n">
        <f aca="false">1_Data_EDA!O5378</f>
        <v>0</v>
      </c>
      <c r="B5377" s="6" t="n">
        <f aca="false">1_Data_EDA!H5378</f>
        <v>4</v>
      </c>
      <c r="C5377" s="7" t="n">
        <f aca="false">1_Data_EDA!I5378</f>
        <v>59.99000168</v>
      </c>
      <c r="D5377" s="6" t="n">
        <f aca="false">1_Data_EDA!J5378</f>
        <v>4</v>
      </c>
      <c r="E5377" s="7" t="n">
        <f aca="false">1_Data_EDA!K5378</f>
        <v>239.9600067</v>
      </c>
      <c r="F5377" s="7" t="n">
        <f aca="false">1_Data_EDA!L5378</f>
        <v>2.400000095</v>
      </c>
      <c r="G5377" s="8" t="n">
        <f aca="false">1_Data_EDA!M5378</f>
        <v>0.01</v>
      </c>
      <c r="H5377" s="6" t="n">
        <f aca="false">IF(1_Data_EDA!B5378="First Class",1,0)</f>
        <v>0</v>
      </c>
      <c r="I5377" s="6" t="n">
        <f aca="false">IF(1_Data_EDA!B5378="Second Class",1,0)</f>
        <v>0</v>
      </c>
      <c r="J5377" s="6" t="n">
        <f aca="false">IF(1_Data_EDA!B5378="Same Day",1,0)</f>
        <v>0</v>
      </c>
      <c r="K5377" s="6" t="n">
        <f aca="false">IF(1_Data_EDA!C5378="Corporate",1,0)</f>
        <v>1</v>
      </c>
      <c r="L5377" s="6" t="n">
        <f aca="false">IF(1_Data_EDA!C5378="Home Office",1,0)</f>
        <v>0</v>
      </c>
      <c r="M5377" s="6" t="n">
        <f aca="false">IF(1_Data_EDA!D5378="Europe",1,0)</f>
        <v>1</v>
      </c>
      <c r="N5377" s="6" t="n">
        <f aca="false">IF(1_Data_EDA!D5378="LATAM",1,0)</f>
        <v>0</v>
      </c>
      <c r="O5377" s="6" t="n">
        <f aca="false">IF(1_Data_EDA!D5378="Pacific Asia",1,0)</f>
        <v>0</v>
      </c>
      <c r="P5377" s="6" t="n">
        <f aca="false">IF(1_Data_EDA!D5378="USCA",1,0)</f>
        <v>0</v>
      </c>
      <c r="Q5377" s="6" t="n">
        <f aca="false">IF(C5377&gt;MEDIAN(C$5:C$8004),1,0)</f>
        <v>0</v>
      </c>
      <c r="R5377" s="6" t="n">
        <f aca="false">IF(D5377&gt;2,1,0)</f>
        <v>1</v>
      </c>
    </row>
    <row r="5378" customFormat="false" ht="15" hidden="false" customHeight="true" outlineLevel="0" collapsed="false">
      <c r="A5378" s="6" t="n">
        <f aca="false">1_Data_EDA!O5379</f>
        <v>1</v>
      </c>
      <c r="B5378" s="6" t="n">
        <f aca="false">1_Data_EDA!H5379</f>
        <v>1</v>
      </c>
      <c r="C5378" s="7" t="n">
        <f aca="false">1_Data_EDA!I5379</f>
        <v>39.99000168</v>
      </c>
      <c r="D5378" s="6" t="n">
        <f aca="false">1_Data_EDA!J5379</f>
        <v>3</v>
      </c>
      <c r="E5378" s="7" t="n">
        <f aca="false">1_Data_EDA!K5379</f>
        <v>119.9700012</v>
      </c>
      <c r="F5378" s="7" t="n">
        <f aca="false">1_Data_EDA!L5379</f>
        <v>19.20000076</v>
      </c>
      <c r="G5378" s="8" t="n">
        <f aca="false">1_Data_EDA!M5379</f>
        <v>0.159999996</v>
      </c>
      <c r="H5378" s="6" t="n">
        <f aca="false">IF(1_Data_EDA!B5379="First Class",1,0)</f>
        <v>1</v>
      </c>
      <c r="I5378" s="6" t="n">
        <f aca="false">IF(1_Data_EDA!B5379="Second Class",1,0)</f>
        <v>0</v>
      </c>
      <c r="J5378" s="6" t="n">
        <f aca="false">IF(1_Data_EDA!B5379="Same Day",1,0)</f>
        <v>0</v>
      </c>
      <c r="K5378" s="6" t="n">
        <f aca="false">IF(1_Data_EDA!C5379="Corporate",1,0)</f>
        <v>0</v>
      </c>
      <c r="L5378" s="6" t="n">
        <f aca="false">IF(1_Data_EDA!C5379="Home Office",1,0)</f>
        <v>0</v>
      </c>
      <c r="M5378" s="6" t="n">
        <f aca="false">IF(1_Data_EDA!D5379="Europe",1,0)</f>
        <v>0</v>
      </c>
      <c r="N5378" s="6" t="n">
        <f aca="false">IF(1_Data_EDA!D5379="LATAM",1,0)</f>
        <v>0</v>
      </c>
      <c r="O5378" s="6" t="n">
        <f aca="false">IF(1_Data_EDA!D5379="Pacific Asia",1,0)</f>
        <v>0</v>
      </c>
      <c r="P5378" s="6" t="n">
        <f aca="false">IF(1_Data_EDA!D5379="USCA",1,0)</f>
        <v>1</v>
      </c>
      <c r="Q5378" s="6" t="n">
        <f aca="false">IF(C5378&gt;MEDIAN(C$5:C$8004),1,0)</f>
        <v>0</v>
      </c>
      <c r="R5378" s="6" t="n">
        <f aca="false">IF(D5378&gt;2,1,0)</f>
        <v>1</v>
      </c>
    </row>
    <row r="5379" customFormat="false" ht="15" hidden="false" customHeight="true" outlineLevel="0" collapsed="false">
      <c r="A5379" s="6" t="n">
        <f aca="false">1_Data_EDA!O5380</f>
        <v>0</v>
      </c>
      <c r="B5379" s="6" t="n">
        <f aca="false">1_Data_EDA!H5380</f>
        <v>0</v>
      </c>
      <c r="C5379" s="7" t="n">
        <f aca="false">1_Data_EDA!I5380</f>
        <v>399.980011</v>
      </c>
      <c r="D5379" s="6" t="n">
        <f aca="false">1_Data_EDA!J5380</f>
        <v>1</v>
      </c>
      <c r="E5379" s="7" t="n">
        <f aca="false">1_Data_EDA!K5380</f>
        <v>399.980011</v>
      </c>
      <c r="F5379" s="7" t="n">
        <f aca="false">1_Data_EDA!L5380</f>
        <v>12</v>
      </c>
      <c r="G5379" s="8" t="n">
        <f aca="false">1_Data_EDA!M5380</f>
        <v>0.029999999</v>
      </c>
      <c r="H5379" s="6" t="n">
        <f aca="false">IF(1_Data_EDA!B5380="First Class",1,0)</f>
        <v>0</v>
      </c>
      <c r="I5379" s="6" t="n">
        <f aca="false">IF(1_Data_EDA!B5380="Second Class",1,0)</f>
        <v>0</v>
      </c>
      <c r="J5379" s="6" t="n">
        <f aca="false">IF(1_Data_EDA!B5380="Same Day",1,0)</f>
        <v>1</v>
      </c>
      <c r="K5379" s="6" t="n">
        <f aca="false">IF(1_Data_EDA!C5380="Corporate",1,0)</f>
        <v>0</v>
      </c>
      <c r="L5379" s="6" t="n">
        <f aca="false">IF(1_Data_EDA!C5380="Home Office",1,0)</f>
        <v>0</v>
      </c>
      <c r="M5379" s="6" t="n">
        <f aca="false">IF(1_Data_EDA!D5380="Europe",1,0)</f>
        <v>0</v>
      </c>
      <c r="N5379" s="6" t="n">
        <f aca="false">IF(1_Data_EDA!D5380="LATAM",1,0)</f>
        <v>1</v>
      </c>
      <c r="O5379" s="6" t="n">
        <f aca="false">IF(1_Data_EDA!D5380="Pacific Asia",1,0)</f>
        <v>0</v>
      </c>
      <c r="P5379" s="6" t="n">
        <f aca="false">IF(1_Data_EDA!D5380="USCA",1,0)</f>
        <v>0</v>
      </c>
      <c r="Q5379" s="6" t="n">
        <f aca="false">IF(C5379&gt;MEDIAN(C$5:C$8004),1,0)</f>
        <v>1</v>
      </c>
      <c r="R5379" s="6" t="n">
        <f aca="false">IF(D5379&gt;2,1,0)</f>
        <v>0</v>
      </c>
    </row>
    <row r="5380" customFormat="false" ht="15" hidden="false" customHeight="true" outlineLevel="0" collapsed="false">
      <c r="A5380" s="6" t="n">
        <f aca="false">1_Data_EDA!O5381</f>
        <v>1</v>
      </c>
      <c r="B5380" s="6" t="n">
        <f aca="false">1_Data_EDA!H5381</f>
        <v>2</v>
      </c>
      <c r="C5380" s="7" t="n">
        <f aca="false">1_Data_EDA!I5381</f>
        <v>199.9900055</v>
      </c>
      <c r="D5380" s="6" t="n">
        <f aca="false">1_Data_EDA!J5381</f>
        <v>1</v>
      </c>
      <c r="E5380" s="7" t="n">
        <f aca="false">1_Data_EDA!K5381</f>
        <v>199.9900055</v>
      </c>
      <c r="F5380" s="7" t="n">
        <f aca="false">1_Data_EDA!L5381</f>
        <v>26</v>
      </c>
      <c r="G5380" s="8" t="n">
        <f aca="false">1_Data_EDA!M5381</f>
        <v>0.129999995</v>
      </c>
      <c r="H5380" s="6" t="n">
        <f aca="false">IF(1_Data_EDA!B5381="First Class",1,0)</f>
        <v>0</v>
      </c>
      <c r="I5380" s="6" t="n">
        <f aca="false">IF(1_Data_EDA!B5381="Second Class",1,0)</f>
        <v>1</v>
      </c>
      <c r="J5380" s="6" t="n">
        <f aca="false">IF(1_Data_EDA!B5381="Same Day",1,0)</f>
        <v>0</v>
      </c>
      <c r="K5380" s="6" t="n">
        <f aca="false">IF(1_Data_EDA!C5381="Corporate",1,0)</f>
        <v>0</v>
      </c>
      <c r="L5380" s="6" t="n">
        <f aca="false">IF(1_Data_EDA!C5381="Home Office",1,0)</f>
        <v>0</v>
      </c>
      <c r="M5380" s="6" t="n">
        <f aca="false">IF(1_Data_EDA!D5381="Europe",1,0)</f>
        <v>0</v>
      </c>
      <c r="N5380" s="6" t="n">
        <f aca="false">IF(1_Data_EDA!D5381="LATAM",1,0)</f>
        <v>1</v>
      </c>
      <c r="O5380" s="6" t="n">
        <f aca="false">IF(1_Data_EDA!D5381="Pacific Asia",1,0)</f>
        <v>0</v>
      </c>
      <c r="P5380" s="6" t="n">
        <f aca="false">IF(1_Data_EDA!D5381="USCA",1,0)</f>
        <v>0</v>
      </c>
      <c r="Q5380" s="6" t="n">
        <f aca="false">IF(C5380&gt;MEDIAN(C$5:C$8004),1,0)</f>
        <v>1</v>
      </c>
      <c r="R5380" s="6" t="n">
        <f aca="false">IF(D5380&gt;2,1,0)</f>
        <v>0</v>
      </c>
    </row>
    <row r="5381" customFormat="false" ht="15" hidden="false" customHeight="true" outlineLevel="0" collapsed="false">
      <c r="A5381" s="6" t="n">
        <f aca="false">1_Data_EDA!O5382</f>
        <v>1</v>
      </c>
      <c r="B5381" s="6" t="n">
        <f aca="false">1_Data_EDA!H5382</f>
        <v>4</v>
      </c>
      <c r="C5381" s="7" t="n">
        <f aca="false">1_Data_EDA!I5382</f>
        <v>129.9900055</v>
      </c>
      <c r="D5381" s="6" t="n">
        <f aca="false">1_Data_EDA!J5382</f>
        <v>1</v>
      </c>
      <c r="E5381" s="7" t="n">
        <f aca="false">1_Data_EDA!K5382</f>
        <v>129.9900055</v>
      </c>
      <c r="F5381" s="7" t="n">
        <f aca="false">1_Data_EDA!L5382</f>
        <v>2.599999905</v>
      </c>
      <c r="G5381" s="8" t="n">
        <f aca="false">1_Data_EDA!M5382</f>
        <v>0.02</v>
      </c>
      <c r="H5381" s="6" t="n">
        <f aca="false">IF(1_Data_EDA!B5382="First Class",1,0)</f>
        <v>0</v>
      </c>
      <c r="I5381" s="6" t="n">
        <f aca="false">IF(1_Data_EDA!B5382="Second Class",1,0)</f>
        <v>0</v>
      </c>
      <c r="J5381" s="6" t="n">
        <f aca="false">IF(1_Data_EDA!B5382="Same Day",1,0)</f>
        <v>0</v>
      </c>
      <c r="K5381" s="6" t="n">
        <f aca="false">IF(1_Data_EDA!C5382="Corporate",1,0)</f>
        <v>0</v>
      </c>
      <c r="L5381" s="6" t="n">
        <f aca="false">IF(1_Data_EDA!C5382="Home Office",1,0)</f>
        <v>0</v>
      </c>
      <c r="M5381" s="6" t="n">
        <f aca="false">IF(1_Data_EDA!D5382="Europe",1,0)</f>
        <v>0</v>
      </c>
      <c r="N5381" s="6" t="n">
        <f aca="false">IF(1_Data_EDA!D5382="LATAM",1,0)</f>
        <v>1</v>
      </c>
      <c r="O5381" s="6" t="n">
        <f aca="false">IF(1_Data_EDA!D5382="Pacific Asia",1,0)</f>
        <v>0</v>
      </c>
      <c r="P5381" s="6" t="n">
        <f aca="false">IF(1_Data_EDA!D5382="USCA",1,0)</f>
        <v>0</v>
      </c>
      <c r="Q5381" s="6" t="n">
        <f aca="false">IF(C5381&gt;MEDIAN(C$5:C$8004),1,0)</f>
        <v>1</v>
      </c>
      <c r="R5381" s="6" t="n">
        <f aca="false">IF(D5381&gt;2,1,0)</f>
        <v>0</v>
      </c>
    </row>
    <row r="5382" customFormat="false" ht="15" hidden="false" customHeight="true" outlineLevel="0" collapsed="false">
      <c r="A5382" s="6" t="n">
        <f aca="false">1_Data_EDA!O5383</f>
        <v>0</v>
      </c>
      <c r="B5382" s="6" t="n">
        <f aca="false">1_Data_EDA!H5383</f>
        <v>4</v>
      </c>
      <c r="C5382" s="7" t="n">
        <f aca="false">1_Data_EDA!I5383</f>
        <v>199.9900055</v>
      </c>
      <c r="D5382" s="6" t="n">
        <f aca="false">1_Data_EDA!J5383</f>
        <v>1</v>
      </c>
      <c r="E5382" s="7" t="n">
        <f aca="false">1_Data_EDA!K5383</f>
        <v>199.9900055</v>
      </c>
      <c r="F5382" s="7" t="n">
        <f aca="false">1_Data_EDA!L5383</f>
        <v>34</v>
      </c>
      <c r="G5382" s="8" t="n">
        <f aca="false">1_Data_EDA!M5383</f>
        <v>0.170000002</v>
      </c>
      <c r="H5382" s="6" t="n">
        <f aca="false">IF(1_Data_EDA!B5383="First Class",1,0)</f>
        <v>0</v>
      </c>
      <c r="I5382" s="6" t="n">
        <f aca="false">IF(1_Data_EDA!B5383="Second Class",1,0)</f>
        <v>0</v>
      </c>
      <c r="J5382" s="6" t="n">
        <f aca="false">IF(1_Data_EDA!B5383="Same Day",1,0)</f>
        <v>0</v>
      </c>
      <c r="K5382" s="6" t="n">
        <f aca="false">IF(1_Data_EDA!C5383="Corporate",1,0)</f>
        <v>0</v>
      </c>
      <c r="L5382" s="6" t="n">
        <f aca="false">IF(1_Data_EDA!C5383="Home Office",1,0)</f>
        <v>1</v>
      </c>
      <c r="M5382" s="6" t="n">
        <f aca="false">IF(1_Data_EDA!D5383="Europe",1,0)</f>
        <v>0</v>
      </c>
      <c r="N5382" s="6" t="n">
        <f aca="false">IF(1_Data_EDA!D5383="LATAM",1,0)</f>
        <v>0</v>
      </c>
      <c r="O5382" s="6" t="n">
        <f aca="false">IF(1_Data_EDA!D5383="Pacific Asia",1,0)</f>
        <v>1</v>
      </c>
      <c r="P5382" s="6" t="n">
        <f aca="false">IF(1_Data_EDA!D5383="USCA",1,0)</f>
        <v>0</v>
      </c>
      <c r="Q5382" s="6" t="n">
        <f aca="false">IF(C5382&gt;MEDIAN(C$5:C$8004),1,0)</f>
        <v>1</v>
      </c>
      <c r="R5382" s="6" t="n">
        <f aca="false">IF(D5382&gt;2,1,0)</f>
        <v>0</v>
      </c>
    </row>
    <row r="5383" customFormat="false" ht="15" hidden="false" customHeight="true" outlineLevel="0" collapsed="false">
      <c r="A5383" s="6" t="n">
        <f aca="false">1_Data_EDA!O5384</f>
        <v>1</v>
      </c>
      <c r="B5383" s="6" t="n">
        <f aca="false">1_Data_EDA!H5384</f>
        <v>2</v>
      </c>
      <c r="C5383" s="7" t="n">
        <f aca="false">1_Data_EDA!I5384</f>
        <v>11.28999996</v>
      </c>
      <c r="D5383" s="6" t="n">
        <f aca="false">1_Data_EDA!J5384</f>
        <v>1</v>
      </c>
      <c r="E5383" s="7" t="n">
        <f aca="false">1_Data_EDA!K5384</f>
        <v>11.28999996</v>
      </c>
      <c r="F5383" s="7" t="n">
        <f aca="false">1_Data_EDA!L5384</f>
        <v>0.449999988</v>
      </c>
      <c r="G5383" s="8" t="n">
        <f aca="false">1_Data_EDA!M5384</f>
        <v>0.039999999</v>
      </c>
      <c r="H5383" s="6" t="n">
        <f aca="false">IF(1_Data_EDA!B5384="First Class",1,0)</f>
        <v>0</v>
      </c>
      <c r="I5383" s="6" t="n">
        <f aca="false">IF(1_Data_EDA!B5384="Second Class",1,0)</f>
        <v>1</v>
      </c>
      <c r="J5383" s="6" t="n">
        <f aca="false">IF(1_Data_EDA!B5384="Same Day",1,0)</f>
        <v>0</v>
      </c>
      <c r="K5383" s="6" t="n">
        <f aca="false">IF(1_Data_EDA!C5384="Corporate",1,0)</f>
        <v>0</v>
      </c>
      <c r="L5383" s="6" t="n">
        <f aca="false">IF(1_Data_EDA!C5384="Home Office",1,0)</f>
        <v>0</v>
      </c>
      <c r="M5383" s="6" t="n">
        <f aca="false">IF(1_Data_EDA!D5384="Europe",1,0)</f>
        <v>1</v>
      </c>
      <c r="N5383" s="6" t="n">
        <f aca="false">IF(1_Data_EDA!D5384="LATAM",1,0)</f>
        <v>0</v>
      </c>
      <c r="O5383" s="6" t="n">
        <f aca="false">IF(1_Data_EDA!D5384="Pacific Asia",1,0)</f>
        <v>0</v>
      </c>
      <c r="P5383" s="6" t="n">
        <f aca="false">IF(1_Data_EDA!D5384="USCA",1,0)</f>
        <v>0</v>
      </c>
      <c r="Q5383" s="6" t="n">
        <f aca="false">IF(C5383&gt;MEDIAN(C$5:C$8004),1,0)</f>
        <v>0</v>
      </c>
      <c r="R5383" s="6" t="n">
        <f aca="false">IF(D5383&gt;2,1,0)</f>
        <v>0</v>
      </c>
    </row>
    <row r="5384" customFormat="false" ht="15" hidden="false" customHeight="true" outlineLevel="0" collapsed="false">
      <c r="A5384" s="6" t="n">
        <f aca="false">1_Data_EDA!O5385</f>
        <v>1</v>
      </c>
      <c r="B5384" s="6" t="n">
        <f aca="false">1_Data_EDA!H5385</f>
        <v>2</v>
      </c>
      <c r="C5384" s="7" t="n">
        <f aca="false">1_Data_EDA!I5385</f>
        <v>59.99000168</v>
      </c>
      <c r="D5384" s="6" t="n">
        <f aca="false">1_Data_EDA!J5385</f>
        <v>5</v>
      </c>
      <c r="E5384" s="7" t="n">
        <f aca="false">1_Data_EDA!K5385</f>
        <v>299.9500122</v>
      </c>
      <c r="F5384" s="7" t="n">
        <f aca="false">1_Data_EDA!L5385</f>
        <v>3</v>
      </c>
      <c r="G5384" s="8" t="n">
        <f aca="false">1_Data_EDA!M5385</f>
        <v>0.01</v>
      </c>
      <c r="H5384" s="6" t="n">
        <f aca="false">IF(1_Data_EDA!B5385="First Class",1,0)</f>
        <v>0</v>
      </c>
      <c r="I5384" s="6" t="n">
        <f aca="false">IF(1_Data_EDA!B5385="Second Class",1,0)</f>
        <v>1</v>
      </c>
      <c r="J5384" s="6" t="n">
        <f aca="false">IF(1_Data_EDA!B5385="Same Day",1,0)</f>
        <v>0</v>
      </c>
      <c r="K5384" s="6" t="n">
        <f aca="false">IF(1_Data_EDA!C5385="Corporate",1,0)</f>
        <v>0</v>
      </c>
      <c r="L5384" s="6" t="n">
        <f aca="false">IF(1_Data_EDA!C5385="Home Office",1,0)</f>
        <v>1</v>
      </c>
      <c r="M5384" s="6" t="n">
        <f aca="false">IF(1_Data_EDA!D5385="Europe",1,0)</f>
        <v>0</v>
      </c>
      <c r="N5384" s="6" t="n">
        <f aca="false">IF(1_Data_EDA!D5385="LATAM",1,0)</f>
        <v>0</v>
      </c>
      <c r="O5384" s="6" t="n">
        <f aca="false">IF(1_Data_EDA!D5385="Pacific Asia",1,0)</f>
        <v>0</v>
      </c>
      <c r="P5384" s="6" t="n">
        <f aca="false">IF(1_Data_EDA!D5385="USCA",1,0)</f>
        <v>1</v>
      </c>
      <c r="Q5384" s="6" t="n">
        <f aca="false">IF(C5384&gt;MEDIAN(C$5:C$8004),1,0)</f>
        <v>0</v>
      </c>
      <c r="R5384" s="6" t="n">
        <f aca="false">IF(D5384&gt;2,1,0)</f>
        <v>1</v>
      </c>
    </row>
    <row r="5385" customFormat="false" ht="15" hidden="false" customHeight="true" outlineLevel="0" collapsed="false">
      <c r="A5385" s="6" t="n">
        <f aca="false">1_Data_EDA!O5386</f>
        <v>0</v>
      </c>
      <c r="B5385" s="6" t="n">
        <f aca="false">1_Data_EDA!H5386</f>
        <v>0</v>
      </c>
      <c r="C5385" s="7" t="n">
        <f aca="false">1_Data_EDA!I5386</f>
        <v>299.980011</v>
      </c>
      <c r="D5385" s="6" t="n">
        <f aca="false">1_Data_EDA!J5386</f>
        <v>1</v>
      </c>
      <c r="E5385" s="7" t="n">
        <f aca="false">1_Data_EDA!K5386</f>
        <v>299.980011</v>
      </c>
      <c r="F5385" s="7" t="n">
        <f aca="false">1_Data_EDA!L5386</f>
        <v>45</v>
      </c>
      <c r="G5385" s="8" t="n">
        <f aca="false">1_Data_EDA!M5386</f>
        <v>0.150000006</v>
      </c>
      <c r="H5385" s="6" t="n">
        <f aca="false">IF(1_Data_EDA!B5386="First Class",1,0)</f>
        <v>0</v>
      </c>
      <c r="I5385" s="6" t="n">
        <f aca="false">IF(1_Data_EDA!B5386="Second Class",1,0)</f>
        <v>0</v>
      </c>
      <c r="J5385" s="6" t="n">
        <f aca="false">IF(1_Data_EDA!B5386="Same Day",1,0)</f>
        <v>1</v>
      </c>
      <c r="K5385" s="6" t="n">
        <f aca="false">IF(1_Data_EDA!C5386="Corporate",1,0)</f>
        <v>0</v>
      </c>
      <c r="L5385" s="6" t="n">
        <f aca="false">IF(1_Data_EDA!C5386="Home Office",1,0)</f>
        <v>0</v>
      </c>
      <c r="M5385" s="6" t="n">
        <f aca="false">IF(1_Data_EDA!D5386="Europe",1,0)</f>
        <v>0</v>
      </c>
      <c r="N5385" s="6" t="n">
        <f aca="false">IF(1_Data_EDA!D5386="LATAM",1,0)</f>
        <v>0</v>
      </c>
      <c r="O5385" s="6" t="n">
        <f aca="false">IF(1_Data_EDA!D5386="Pacific Asia",1,0)</f>
        <v>0</v>
      </c>
      <c r="P5385" s="6" t="n">
        <f aca="false">IF(1_Data_EDA!D5386="USCA",1,0)</f>
        <v>0</v>
      </c>
      <c r="Q5385" s="6" t="n">
        <f aca="false">IF(C5385&gt;MEDIAN(C$5:C$8004),1,0)</f>
        <v>1</v>
      </c>
      <c r="R5385" s="6" t="n">
        <f aca="false">IF(D5385&gt;2,1,0)</f>
        <v>0</v>
      </c>
    </row>
    <row r="5386" customFormat="false" ht="15" hidden="false" customHeight="true" outlineLevel="0" collapsed="false">
      <c r="A5386" s="6" t="n">
        <f aca="false">1_Data_EDA!O5387</f>
        <v>1</v>
      </c>
      <c r="B5386" s="6" t="n">
        <f aca="false">1_Data_EDA!H5387</f>
        <v>1</v>
      </c>
      <c r="C5386" s="7" t="n">
        <f aca="false">1_Data_EDA!I5387</f>
        <v>59.99000168</v>
      </c>
      <c r="D5386" s="6" t="n">
        <f aca="false">1_Data_EDA!J5387</f>
        <v>3</v>
      </c>
      <c r="E5386" s="7" t="n">
        <f aca="false">1_Data_EDA!K5387</f>
        <v>179.9700012</v>
      </c>
      <c r="F5386" s="7" t="n">
        <f aca="false">1_Data_EDA!L5387</f>
        <v>32.38999939</v>
      </c>
      <c r="G5386" s="8" t="n">
        <f aca="false">1_Data_EDA!M5387</f>
        <v>0.180000007</v>
      </c>
      <c r="H5386" s="6" t="n">
        <f aca="false">IF(1_Data_EDA!B5387="First Class",1,0)</f>
        <v>1</v>
      </c>
      <c r="I5386" s="6" t="n">
        <f aca="false">IF(1_Data_EDA!B5387="Second Class",1,0)</f>
        <v>0</v>
      </c>
      <c r="J5386" s="6" t="n">
        <f aca="false">IF(1_Data_EDA!B5387="Same Day",1,0)</f>
        <v>0</v>
      </c>
      <c r="K5386" s="6" t="n">
        <f aca="false">IF(1_Data_EDA!C5387="Corporate",1,0)</f>
        <v>0</v>
      </c>
      <c r="L5386" s="6" t="n">
        <f aca="false">IF(1_Data_EDA!C5387="Home Office",1,0)</f>
        <v>0</v>
      </c>
      <c r="M5386" s="6" t="n">
        <f aca="false">IF(1_Data_EDA!D5387="Europe",1,0)</f>
        <v>0</v>
      </c>
      <c r="N5386" s="6" t="n">
        <f aca="false">IF(1_Data_EDA!D5387="LATAM",1,0)</f>
        <v>0</v>
      </c>
      <c r="O5386" s="6" t="n">
        <f aca="false">IF(1_Data_EDA!D5387="Pacific Asia",1,0)</f>
        <v>0</v>
      </c>
      <c r="P5386" s="6" t="n">
        <f aca="false">IF(1_Data_EDA!D5387="USCA",1,0)</f>
        <v>0</v>
      </c>
      <c r="Q5386" s="6" t="n">
        <f aca="false">IF(C5386&gt;MEDIAN(C$5:C$8004),1,0)</f>
        <v>0</v>
      </c>
      <c r="R5386" s="6" t="n">
        <f aca="false">IF(D5386&gt;2,1,0)</f>
        <v>1</v>
      </c>
    </row>
    <row r="5387" customFormat="false" ht="15" hidden="false" customHeight="true" outlineLevel="0" collapsed="false">
      <c r="A5387" s="6" t="n">
        <f aca="false">1_Data_EDA!O5388</f>
        <v>0</v>
      </c>
      <c r="B5387" s="6" t="n">
        <f aca="false">1_Data_EDA!H5388</f>
        <v>4</v>
      </c>
      <c r="C5387" s="7" t="n">
        <f aca="false">1_Data_EDA!I5388</f>
        <v>199.9900055</v>
      </c>
      <c r="D5387" s="6" t="n">
        <f aca="false">1_Data_EDA!J5388</f>
        <v>1</v>
      </c>
      <c r="E5387" s="7" t="n">
        <f aca="false">1_Data_EDA!K5388</f>
        <v>199.9900055</v>
      </c>
      <c r="F5387" s="7" t="n">
        <f aca="false">1_Data_EDA!L5388</f>
        <v>50</v>
      </c>
      <c r="G5387" s="8" t="n">
        <f aca="false">1_Data_EDA!M5388</f>
        <v>0.25</v>
      </c>
      <c r="H5387" s="6" t="n">
        <f aca="false">IF(1_Data_EDA!B5388="First Class",1,0)</f>
        <v>0</v>
      </c>
      <c r="I5387" s="6" t="n">
        <f aca="false">IF(1_Data_EDA!B5388="Second Class",1,0)</f>
        <v>0</v>
      </c>
      <c r="J5387" s="6" t="n">
        <f aca="false">IF(1_Data_EDA!B5388="Same Day",1,0)</f>
        <v>0</v>
      </c>
      <c r="K5387" s="6" t="n">
        <f aca="false">IF(1_Data_EDA!C5388="Corporate",1,0)</f>
        <v>1</v>
      </c>
      <c r="L5387" s="6" t="n">
        <f aca="false">IF(1_Data_EDA!C5388="Home Office",1,0)</f>
        <v>0</v>
      </c>
      <c r="M5387" s="6" t="n">
        <f aca="false">IF(1_Data_EDA!D5388="Europe",1,0)</f>
        <v>0</v>
      </c>
      <c r="N5387" s="6" t="n">
        <f aca="false">IF(1_Data_EDA!D5388="LATAM",1,0)</f>
        <v>1</v>
      </c>
      <c r="O5387" s="6" t="n">
        <f aca="false">IF(1_Data_EDA!D5388="Pacific Asia",1,0)</f>
        <v>0</v>
      </c>
      <c r="P5387" s="6" t="n">
        <f aca="false">IF(1_Data_EDA!D5388="USCA",1,0)</f>
        <v>0</v>
      </c>
      <c r="Q5387" s="6" t="n">
        <f aca="false">IF(C5387&gt;MEDIAN(C$5:C$8004),1,0)</f>
        <v>1</v>
      </c>
      <c r="R5387" s="6" t="n">
        <f aca="false">IF(D5387&gt;2,1,0)</f>
        <v>0</v>
      </c>
    </row>
    <row r="5388" customFormat="false" ht="15" hidden="false" customHeight="true" outlineLevel="0" collapsed="false">
      <c r="A5388" s="6" t="n">
        <f aca="false">1_Data_EDA!O5389</f>
        <v>0</v>
      </c>
      <c r="B5388" s="6" t="n">
        <f aca="false">1_Data_EDA!H5389</f>
        <v>4</v>
      </c>
      <c r="C5388" s="7" t="n">
        <f aca="false">1_Data_EDA!I5389</f>
        <v>59.99000168</v>
      </c>
      <c r="D5388" s="6" t="n">
        <f aca="false">1_Data_EDA!J5389</f>
        <v>2</v>
      </c>
      <c r="E5388" s="7" t="n">
        <f aca="false">1_Data_EDA!K5389</f>
        <v>119.9800034</v>
      </c>
      <c r="F5388" s="7" t="n">
        <f aca="false">1_Data_EDA!L5389</f>
        <v>0</v>
      </c>
      <c r="G5388" s="8" t="n">
        <f aca="false">1_Data_EDA!M5389</f>
        <v>0</v>
      </c>
      <c r="H5388" s="6" t="n">
        <f aca="false">IF(1_Data_EDA!B5389="First Class",1,0)</f>
        <v>0</v>
      </c>
      <c r="I5388" s="6" t="n">
        <f aca="false">IF(1_Data_EDA!B5389="Second Class",1,0)</f>
        <v>0</v>
      </c>
      <c r="J5388" s="6" t="n">
        <f aca="false">IF(1_Data_EDA!B5389="Same Day",1,0)</f>
        <v>0</v>
      </c>
      <c r="K5388" s="6" t="n">
        <f aca="false">IF(1_Data_EDA!C5389="Corporate",1,0)</f>
        <v>1</v>
      </c>
      <c r="L5388" s="6" t="n">
        <f aca="false">IF(1_Data_EDA!C5389="Home Office",1,0)</f>
        <v>0</v>
      </c>
      <c r="M5388" s="6" t="n">
        <f aca="false">IF(1_Data_EDA!D5389="Europe",1,0)</f>
        <v>0</v>
      </c>
      <c r="N5388" s="6" t="n">
        <f aca="false">IF(1_Data_EDA!D5389="LATAM",1,0)</f>
        <v>1</v>
      </c>
      <c r="O5388" s="6" t="n">
        <f aca="false">IF(1_Data_EDA!D5389="Pacific Asia",1,0)</f>
        <v>0</v>
      </c>
      <c r="P5388" s="6" t="n">
        <f aca="false">IF(1_Data_EDA!D5389="USCA",1,0)</f>
        <v>0</v>
      </c>
      <c r="Q5388" s="6" t="n">
        <f aca="false">IF(C5388&gt;MEDIAN(C$5:C$8004),1,0)</f>
        <v>0</v>
      </c>
      <c r="R5388" s="6" t="n">
        <f aca="false">IF(D5388&gt;2,1,0)</f>
        <v>0</v>
      </c>
    </row>
    <row r="5389" customFormat="false" ht="15" hidden="false" customHeight="true" outlineLevel="0" collapsed="false">
      <c r="A5389" s="6" t="n">
        <f aca="false">1_Data_EDA!O5390</f>
        <v>0</v>
      </c>
      <c r="B5389" s="6" t="n">
        <f aca="false">1_Data_EDA!H5390</f>
        <v>4</v>
      </c>
      <c r="C5389" s="7" t="n">
        <f aca="false">1_Data_EDA!I5390</f>
        <v>99.98999786</v>
      </c>
      <c r="D5389" s="6" t="n">
        <f aca="false">1_Data_EDA!J5390</f>
        <v>1</v>
      </c>
      <c r="E5389" s="7" t="n">
        <f aca="false">1_Data_EDA!K5390</f>
        <v>99.98999786</v>
      </c>
      <c r="F5389" s="7" t="n">
        <f aca="false">1_Data_EDA!L5390</f>
        <v>7</v>
      </c>
      <c r="G5389" s="8" t="n">
        <f aca="false">1_Data_EDA!M5390</f>
        <v>0.07</v>
      </c>
      <c r="H5389" s="6" t="n">
        <f aca="false">IF(1_Data_EDA!B5390="First Class",1,0)</f>
        <v>0</v>
      </c>
      <c r="I5389" s="6" t="n">
        <f aca="false">IF(1_Data_EDA!B5390="Second Class",1,0)</f>
        <v>0</v>
      </c>
      <c r="J5389" s="6" t="n">
        <f aca="false">IF(1_Data_EDA!B5390="Same Day",1,0)</f>
        <v>0</v>
      </c>
      <c r="K5389" s="6" t="n">
        <f aca="false">IF(1_Data_EDA!C5390="Corporate",1,0)</f>
        <v>1</v>
      </c>
      <c r="L5389" s="6" t="n">
        <f aca="false">IF(1_Data_EDA!C5390="Home Office",1,0)</f>
        <v>0</v>
      </c>
      <c r="M5389" s="6" t="n">
        <f aca="false">IF(1_Data_EDA!D5390="Europe",1,0)</f>
        <v>0</v>
      </c>
      <c r="N5389" s="6" t="n">
        <f aca="false">IF(1_Data_EDA!D5390="LATAM",1,0)</f>
        <v>0</v>
      </c>
      <c r="O5389" s="6" t="n">
        <f aca="false">IF(1_Data_EDA!D5390="Pacific Asia",1,0)</f>
        <v>0</v>
      </c>
      <c r="P5389" s="6" t="n">
        <f aca="false">IF(1_Data_EDA!D5390="USCA",1,0)</f>
        <v>0</v>
      </c>
      <c r="Q5389" s="6" t="n">
        <f aca="false">IF(C5389&gt;MEDIAN(C$5:C$8004),1,0)</f>
        <v>1</v>
      </c>
      <c r="R5389" s="6" t="n">
        <f aca="false">IF(D5389&gt;2,1,0)</f>
        <v>0</v>
      </c>
    </row>
    <row r="5390" customFormat="false" ht="15" hidden="false" customHeight="true" outlineLevel="0" collapsed="false">
      <c r="A5390" s="6" t="n">
        <f aca="false">1_Data_EDA!O5391</f>
        <v>1</v>
      </c>
      <c r="B5390" s="6" t="n">
        <f aca="false">1_Data_EDA!H5391</f>
        <v>1</v>
      </c>
      <c r="C5390" s="7" t="n">
        <f aca="false">1_Data_EDA!I5391</f>
        <v>199.9900055</v>
      </c>
      <c r="D5390" s="6" t="n">
        <f aca="false">1_Data_EDA!J5391</f>
        <v>1</v>
      </c>
      <c r="E5390" s="7" t="n">
        <f aca="false">1_Data_EDA!K5391</f>
        <v>199.9900055</v>
      </c>
      <c r="F5390" s="7" t="n">
        <f aca="false">1_Data_EDA!L5391</f>
        <v>2</v>
      </c>
      <c r="G5390" s="8" t="n">
        <f aca="false">1_Data_EDA!M5391</f>
        <v>0.01</v>
      </c>
      <c r="H5390" s="6" t="n">
        <f aca="false">IF(1_Data_EDA!B5391="First Class",1,0)</f>
        <v>1</v>
      </c>
      <c r="I5390" s="6" t="n">
        <f aca="false">IF(1_Data_EDA!B5391="Second Class",1,0)</f>
        <v>0</v>
      </c>
      <c r="J5390" s="6" t="n">
        <f aca="false">IF(1_Data_EDA!B5391="Same Day",1,0)</f>
        <v>0</v>
      </c>
      <c r="K5390" s="6" t="n">
        <f aca="false">IF(1_Data_EDA!C5391="Corporate",1,0)</f>
        <v>1</v>
      </c>
      <c r="L5390" s="6" t="n">
        <f aca="false">IF(1_Data_EDA!C5391="Home Office",1,0)</f>
        <v>0</v>
      </c>
      <c r="M5390" s="6" t="n">
        <f aca="false">IF(1_Data_EDA!D5391="Europe",1,0)</f>
        <v>0</v>
      </c>
      <c r="N5390" s="6" t="n">
        <f aca="false">IF(1_Data_EDA!D5391="LATAM",1,0)</f>
        <v>0</v>
      </c>
      <c r="O5390" s="6" t="n">
        <f aca="false">IF(1_Data_EDA!D5391="Pacific Asia",1,0)</f>
        <v>0</v>
      </c>
      <c r="P5390" s="6" t="n">
        <f aca="false">IF(1_Data_EDA!D5391="USCA",1,0)</f>
        <v>1</v>
      </c>
      <c r="Q5390" s="6" t="n">
        <f aca="false">IF(C5390&gt;MEDIAN(C$5:C$8004),1,0)</f>
        <v>1</v>
      </c>
      <c r="R5390" s="6" t="n">
        <f aca="false">IF(D5390&gt;2,1,0)</f>
        <v>0</v>
      </c>
    </row>
    <row r="5391" customFormat="false" ht="15" hidden="false" customHeight="true" outlineLevel="0" collapsed="false">
      <c r="A5391" s="6" t="n">
        <f aca="false">1_Data_EDA!O5392</f>
        <v>1</v>
      </c>
      <c r="B5391" s="6" t="n">
        <f aca="false">1_Data_EDA!H5392</f>
        <v>2</v>
      </c>
      <c r="C5391" s="7" t="n">
        <f aca="false">1_Data_EDA!I5392</f>
        <v>299.980011</v>
      </c>
      <c r="D5391" s="6" t="n">
        <f aca="false">1_Data_EDA!J5392</f>
        <v>1</v>
      </c>
      <c r="E5391" s="7" t="n">
        <f aca="false">1_Data_EDA!K5392</f>
        <v>299.980011</v>
      </c>
      <c r="F5391" s="7" t="n">
        <f aca="false">1_Data_EDA!L5392</f>
        <v>45</v>
      </c>
      <c r="G5391" s="8" t="n">
        <f aca="false">1_Data_EDA!M5392</f>
        <v>0.150000006</v>
      </c>
      <c r="H5391" s="6" t="n">
        <f aca="false">IF(1_Data_EDA!B5392="First Class",1,0)</f>
        <v>0</v>
      </c>
      <c r="I5391" s="6" t="n">
        <f aca="false">IF(1_Data_EDA!B5392="Second Class",1,0)</f>
        <v>1</v>
      </c>
      <c r="J5391" s="6" t="n">
        <f aca="false">IF(1_Data_EDA!B5392="Same Day",1,0)</f>
        <v>0</v>
      </c>
      <c r="K5391" s="6" t="n">
        <f aca="false">IF(1_Data_EDA!C5392="Corporate",1,0)</f>
        <v>1</v>
      </c>
      <c r="L5391" s="6" t="n">
        <f aca="false">IF(1_Data_EDA!C5392="Home Office",1,0)</f>
        <v>0</v>
      </c>
      <c r="M5391" s="6" t="n">
        <f aca="false">IF(1_Data_EDA!D5392="Europe",1,0)</f>
        <v>1</v>
      </c>
      <c r="N5391" s="6" t="n">
        <f aca="false">IF(1_Data_EDA!D5392="LATAM",1,0)</f>
        <v>0</v>
      </c>
      <c r="O5391" s="6" t="n">
        <f aca="false">IF(1_Data_EDA!D5392="Pacific Asia",1,0)</f>
        <v>0</v>
      </c>
      <c r="P5391" s="6" t="n">
        <f aca="false">IF(1_Data_EDA!D5392="USCA",1,0)</f>
        <v>0</v>
      </c>
      <c r="Q5391" s="6" t="n">
        <f aca="false">IF(C5391&gt;MEDIAN(C$5:C$8004),1,0)</f>
        <v>1</v>
      </c>
      <c r="R5391" s="6" t="n">
        <f aca="false">IF(D5391&gt;2,1,0)</f>
        <v>0</v>
      </c>
    </row>
    <row r="5392" customFormat="false" ht="15" hidden="false" customHeight="true" outlineLevel="0" collapsed="false">
      <c r="A5392" s="6" t="n">
        <f aca="false">1_Data_EDA!O5393</f>
        <v>0</v>
      </c>
      <c r="B5392" s="6" t="n">
        <f aca="false">1_Data_EDA!H5393</f>
        <v>4</v>
      </c>
      <c r="C5392" s="7" t="n">
        <f aca="false">1_Data_EDA!I5393</f>
        <v>399.980011</v>
      </c>
      <c r="D5392" s="6" t="n">
        <f aca="false">1_Data_EDA!J5393</f>
        <v>1</v>
      </c>
      <c r="E5392" s="7" t="n">
        <f aca="false">1_Data_EDA!K5393</f>
        <v>399.980011</v>
      </c>
      <c r="F5392" s="7" t="n">
        <f aca="false">1_Data_EDA!L5393</f>
        <v>0</v>
      </c>
      <c r="G5392" s="8" t="n">
        <f aca="false">1_Data_EDA!M5393</f>
        <v>0</v>
      </c>
      <c r="H5392" s="6" t="n">
        <f aca="false">IF(1_Data_EDA!B5393="First Class",1,0)</f>
        <v>0</v>
      </c>
      <c r="I5392" s="6" t="n">
        <f aca="false">IF(1_Data_EDA!B5393="Second Class",1,0)</f>
        <v>0</v>
      </c>
      <c r="J5392" s="6" t="n">
        <f aca="false">IF(1_Data_EDA!B5393="Same Day",1,0)</f>
        <v>0</v>
      </c>
      <c r="K5392" s="6" t="n">
        <f aca="false">IF(1_Data_EDA!C5393="Corporate",1,0)</f>
        <v>0</v>
      </c>
      <c r="L5392" s="6" t="n">
        <f aca="false">IF(1_Data_EDA!C5393="Home Office",1,0)</f>
        <v>1</v>
      </c>
      <c r="M5392" s="6" t="n">
        <f aca="false">IF(1_Data_EDA!D5393="Europe",1,0)</f>
        <v>0</v>
      </c>
      <c r="N5392" s="6" t="n">
        <f aca="false">IF(1_Data_EDA!D5393="LATAM",1,0)</f>
        <v>1</v>
      </c>
      <c r="O5392" s="6" t="n">
        <f aca="false">IF(1_Data_EDA!D5393="Pacific Asia",1,0)</f>
        <v>0</v>
      </c>
      <c r="P5392" s="6" t="n">
        <f aca="false">IF(1_Data_EDA!D5393="USCA",1,0)</f>
        <v>0</v>
      </c>
      <c r="Q5392" s="6" t="n">
        <f aca="false">IF(C5392&gt;MEDIAN(C$5:C$8004),1,0)</f>
        <v>1</v>
      </c>
      <c r="R5392" s="6" t="n">
        <f aca="false">IF(D5392&gt;2,1,0)</f>
        <v>0</v>
      </c>
    </row>
    <row r="5393" customFormat="false" ht="15" hidden="false" customHeight="true" outlineLevel="0" collapsed="false">
      <c r="A5393" s="6" t="n">
        <f aca="false">1_Data_EDA!O5394</f>
        <v>1</v>
      </c>
      <c r="B5393" s="6" t="n">
        <f aca="false">1_Data_EDA!H5394</f>
        <v>4</v>
      </c>
      <c r="C5393" s="7" t="n">
        <f aca="false">1_Data_EDA!I5394</f>
        <v>59.99000168</v>
      </c>
      <c r="D5393" s="6" t="n">
        <f aca="false">1_Data_EDA!J5394</f>
        <v>1</v>
      </c>
      <c r="E5393" s="7" t="n">
        <f aca="false">1_Data_EDA!K5394</f>
        <v>59.99000168</v>
      </c>
      <c r="F5393" s="7" t="n">
        <f aca="false">1_Data_EDA!L5394</f>
        <v>10.19999981</v>
      </c>
      <c r="G5393" s="8" t="n">
        <f aca="false">1_Data_EDA!M5394</f>
        <v>0.170000002</v>
      </c>
      <c r="H5393" s="6" t="n">
        <f aca="false">IF(1_Data_EDA!B5394="First Class",1,0)</f>
        <v>0</v>
      </c>
      <c r="I5393" s="6" t="n">
        <f aca="false">IF(1_Data_EDA!B5394="Second Class",1,0)</f>
        <v>0</v>
      </c>
      <c r="J5393" s="6" t="n">
        <f aca="false">IF(1_Data_EDA!B5394="Same Day",1,0)</f>
        <v>0</v>
      </c>
      <c r="K5393" s="6" t="n">
        <f aca="false">IF(1_Data_EDA!C5394="Corporate",1,0)</f>
        <v>0</v>
      </c>
      <c r="L5393" s="6" t="n">
        <f aca="false">IF(1_Data_EDA!C5394="Home Office",1,0)</f>
        <v>0</v>
      </c>
      <c r="M5393" s="6" t="n">
        <f aca="false">IF(1_Data_EDA!D5394="Europe",1,0)</f>
        <v>1</v>
      </c>
      <c r="N5393" s="6" t="n">
        <f aca="false">IF(1_Data_EDA!D5394="LATAM",1,0)</f>
        <v>0</v>
      </c>
      <c r="O5393" s="6" t="n">
        <f aca="false">IF(1_Data_EDA!D5394="Pacific Asia",1,0)</f>
        <v>0</v>
      </c>
      <c r="P5393" s="6" t="n">
        <f aca="false">IF(1_Data_EDA!D5394="USCA",1,0)</f>
        <v>0</v>
      </c>
      <c r="Q5393" s="6" t="n">
        <f aca="false">IF(C5393&gt;MEDIAN(C$5:C$8004),1,0)</f>
        <v>0</v>
      </c>
      <c r="R5393" s="6" t="n">
        <f aca="false">IF(D5393&gt;2,1,0)</f>
        <v>0</v>
      </c>
    </row>
    <row r="5394" customFormat="false" ht="15" hidden="false" customHeight="true" outlineLevel="0" collapsed="false">
      <c r="A5394" s="6" t="n">
        <f aca="false">1_Data_EDA!O5395</f>
        <v>1</v>
      </c>
      <c r="B5394" s="6" t="n">
        <f aca="false">1_Data_EDA!H5395</f>
        <v>4</v>
      </c>
      <c r="C5394" s="7" t="n">
        <f aca="false">1_Data_EDA!I5395</f>
        <v>50</v>
      </c>
      <c r="D5394" s="6" t="n">
        <f aca="false">1_Data_EDA!J5395</f>
        <v>3</v>
      </c>
      <c r="E5394" s="7" t="n">
        <f aca="false">1_Data_EDA!K5395</f>
        <v>150</v>
      </c>
      <c r="F5394" s="7" t="n">
        <f aca="false">1_Data_EDA!L5395</f>
        <v>30</v>
      </c>
      <c r="G5394" s="8" t="n">
        <f aca="false">1_Data_EDA!M5395</f>
        <v>0.200000003</v>
      </c>
      <c r="H5394" s="6" t="n">
        <f aca="false">IF(1_Data_EDA!B5395="First Class",1,0)</f>
        <v>0</v>
      </c>
      <c r="I5394" s="6" t="n">
        <f aca="false">IF(1_Data_EDA!B5395="Second Class",1,0)</f>
        <v>0</v>
      </c>
      <c r="J5394" s="6" t="n">
        <f aca="false">IF(1_Data_EDA!B5395="Same Day",1,0)</f>
        <v>0</v>
      </c>
      <c r="K5394" s="6" t="n">
        <f aca="false">IF(1_Data_EDA!C5395="Corporate",1,0)</f>
        <v>0</v>
      </c>
      <c r="L5394" s="6" t="n">
        <f aca="false">IF(1_Data_EDA!C5395="Home Office",1,0)</f>
        <v>0</v>
      </c>
      <c r="M5394" s="6" t="n">
        <f aca="false">IF(1_Data_EDA!D5395="Europe",1,0)</f>
        <v>0</v>
      </c>
      <c r="N5394" s="6" t="n">
        <f aca="false">IF(1_Data_EDA!D5395="LATAM",1,0)</f>
        <v>1</v>
      </c>
      <c r="O5394" s="6" t="n">
        <f aca="false">IF(1_Data_EDA!D5395="Pacific Asia",1,0)</f>
        <v>0</v>
      </c>
      <c r="P5394" s="6" t="n">
        <f aca="false">IF(1_Data_EDA!D5395="USCA",1,0)</f>
        <v>0</v>
      </c>
      <c r="Q5394" s="6" t="n">
        <f aca="false">IF(C5394&gt;MEDIAN(C$5:C$8004),1,0)</f>
        <v>0</v>
      </c>
      <c r="R5394" s="6" t="n">
        <f aca="false">IF(D5394&gt;2,1,0)</f>
        <v>1</v>
      </c>
    </row>
    <row r="5395" customFormat="false" ht="15" hidden="false" customHeight="true" outlineLevel="0" collapsed="false">
      <c r="A5395" s="6" t="n">
        <f aca="false">1_Data_EDA!O5396</f>
        <v>0</v>
      </c>
      <c r="B5395" s="6" t="n">
        <f aca="false">1_Data_EDA!H5396</f>
        <v>4</v>
      </c>
      <c r="C5395" s="7" t="n">
        <f aca="false">1_Data_EDA!I5396</f>
        <v>299.980011</v>
      </c>
      <c r="D5395" s="6" t="n">
        <f aca="false">1_Data_EDA!J5396</f>
        <v>1</v>
      </c>
      <c r="E5395" s="7" t="n">
        <f aca="false">1_Data_EDA!K5396</f>
        <v>299.980011</v>
      </c>
      <c r="F5395" s="7" t="n">
        <f aca="false">1_Data_EDA!L5396</f>
        <v>36</v>
      </c>
      <c r="G5395" s="8" t="n">
        <f aca="false">1_Data_EDA!M5396</f>
        <v>0.119999997</v>
      </c>
      <c r="H5395" s="6" t="n">
        <f aca="false">IF(1_Data_EDA!B5396="First Class",1,0)</f>
        <v>0</v>
      </c>
      <c r="I5395" s="6" t="n">
        <f aca="false">IF(1_Data_EDA!B5396="Second Class",1,0)</f>
        <v>0</v>
      </c>
      <c r="J5395" s="6" t="n">
        <f aca="false">IF(1_Data_EDA!B5396="Same Day",1,0)</f>
        <v>0</v>
      </c>
      <c r="K5395" s="6" t="n">
        <f aca="false">IF(1_Data_EDA!C5396="Corporate",1,0)</f>
        <v>1</v>
      </c>
      <c r="L5395" s="6" t="n">
        <f aca="false">IF(1_Data_EDA!C5396="Home Office",1,0)</f>
        <v>0</v>
      </c>
      <c r="M5395" s="6" t="n">
        <f aca="false">IF(1_Data_EDA!D5396="Europe",1,0)</f>
        <v>0</v>
      </c>
      <c r="N5395" s="6" t="n">
        <f aca="false">IF(1_Data_EDA!D5396="LATAM",1,0)</f>
        <v>1</v>
      </c>
      <c r="O5395" s="6" t="n">
        <f aca="false">IF(1_Data_EDA!D5396="Pacific Asia",1,0)</f>
        <v>0</v>
      </c>
      <c r="P5395" s="6" t="n">
        <f aca="false">IF(1_Data_EDA!D5396="USCA",1,0)</f>
        <v>0</v>
      </c>
      <c r="Q5395" s="6" t="n">
        <f aca="false">IF(C5395&gt;MEDIAN(C$5:C$8004),1,0)</f>
        <v>1</v>
      </c>
      <c r="R5395" s="6" t="n">
        <f aca="false">IF(D5395&gt;2,1,0)</f>
        <v>0</v>
      </c>
    </row>
    <row r="5396" customFormat="false" ht="15" hidden="false" customHeight="true" outlineLevel="0" collapsed="false">
      <c r="A5396" s="6" t="n">
        <f aca="false">1_Data_EDA!O5397</f>
        <v>1</v>
      </c>
      <c r="B5396" s="6" t="n">
        <f aca="false">1_Data_EDA!H5397</f>
        <v>4</v>
      </c>
      <c r="C5396" s="7" t="n">
        <f aca="false">1_Data_EDA!I5397</f>
        <v>59.99000168</v>
      </c>
      <c r="D5396" s="6" t="n">
        <f aca="false">1_Data_EDA!J5397</f>
        <v>1</v>
      </c>
      <c r="E5396" s="7" t="n">
        <f aca="false">1_Data_EDA!K5397</f>
        <v>59.99000168</v>
      </c>
      <c r="F5396" s="7" t="n">
        <f aca="false">1_Data_EDA!L5397</f>
        <v>15</v>
      </c>
      <c r="G5396" s="8" t="n">
        <f aca="false">1_Data_EDA!M5397</f>
        <v>0.25</v>
      </c>
      <c r="H5396" s="6" t="n">
        <f aca="false">IF(1_Data_EDA!B5397="First Class",1,0)</f>
        <v>0</v>
      </c>
      <c r="I5396" s="6" t="n">
        <f aca="false">IF(1_Data_EDA!B5397="Second Class",1,0)</f>
        <v>0</v>
      </c>
      <c r="J5396" s="6" t="n">
        <f aca="false">IF(1_Data_EDA!B5397="Same Day",1,0)</f>
        <v>0</v>
      </c>
      <c r="K5396" s="6" t="n">
        <f aca="false">IF(1_Data_EDA!C5397="Corporate",1,0)</f>
        <v>1</v>
      </c>
      <c r="L5396" s="6" t="n">
        <f aca="false">IF(1_Data_EDA!C5397="Home Office",1,0)</f>
        <v>0</v>
      </c>
      <c r="M5396" s="6" t="n">
        <f aca="false">IF(1_Data_EDA!D5397="Europe",1,0)</f>
        <v>0</v>
      </c>
      <c r="N5396" s="6" t="n">
        <f aca="false">IF(1_Data_EDA!D5397="LATAM",1,0)</f>
        <v>1</v>
      </c>
      <c r="O5396" s="6" t="n">
        <f aca="false">IF(1_Data_EDA!D5397="Pacific Asia",1,0)</f>
        <v>0</v>
      </c>
      <c r="P5396" s="6" t="n">
        <f aca="false">IF(1_Data_EDA!D5397="USCA",1,0)</f>
        <v>0</v>
      </c>
      <c r="Q5396" s="6" t="n">
        <f aca="false">IF(C5396&gt;MEDIAN(C$5:C$8004),1,0)</f>
        <v>0</v>
      </c>
      <c r="R5396" s="6" t="n">
        <f aca="false">IF(D5396&gt;2,1,0)</f>
        <v>0</v>
      </c>
    </row>
    <row r="5397" customFormat="false" ht="15" hidden="false" customHeight="true" outlineLevel="0" collapsed="false">
      <c r="A5397" s="6" t="n">
        <f aca="false">1_Data_EDA!O5398</f>
        <v>1</v>
      </c>
      <c r="B5397" s="6" t="n">
        <f aca="false">1_Data_EDA!H5398</f>
        <v>4</v>
      </c>
      <c r="C5397" s="7" t="n">
        <f aca="false">1_Data_EDA!I5398</f>
        <v>299.980011</v>
      </c>
      <c r="D5397" s="6" t="n">
        <f aca="false">1_Data_EDA!J5398</f>
        <v>1</v>
      </c>
      <c r="E5397" s="7" t="n">
        <f aca="false">1_Data_EDA!K5398</f>
        <v>299.980011</v>
      </c>
      <c r="F5397" s="7" t="n">
        <f aca="false">1_Data_EDA!L5398</f>
        <v>12</v>
      </c>
      <c r="G5397" s="8" t="n">
        <f aca="false">1_Data_EDA!M5398</f>
        <v>0.039999999</v>
      </c>
      <c r="H5397" s="6" t="n">
        <f aca="false">IF(1_Data_EDA!B5398="First Class",1,0)</f>
        <v>0</v>
      </c>
      <c r="I5397" s="6" t="n">
        <f aca="false">IF(1_Data_EDA!B5398="Second Class",1,0)</f>
        <v>0</v>
      </c>
      <c r="J5397" s="6" t="n">
        <f aca="false">IF(1_Data_EDA!B5398="Same Day",1,0)</f>
        <v>0</v>
      </c>
      <c r="K5397" s="6" t="n">
        <f aca="false">IF(1_Data_EDA!C5398="Corporate",1,0)</f>
        <v>0</v>
      </c>
      <c r="L5397" s="6" t="n">
        <f aca="false">IF(1_Data_EDA!C5398="Home Office",1,0)</f>
        <v>0</v>
      </c>
      <c r="M5397" s="6" t="n">
        <f aca="false">IF(1_Data_EDA!D5398="Europe",1,0)</f>
        <v>0</v>
      </c>
      <c r="N5397" s="6" t="n">
        <f aca="false">IF(1_Data_EDA!D5398="LATAM",1,0)</f>
        <v>0</v>
      </c>
      <c r="O5397" s="6" t="n">
        <f aca="false">IF(1_Data_EDA!D5398="Pacific Asia",1,0)</f>
        <v>0</v>
      </c>
      <c r="P5397" s="6" t="n">
        <f aca="false">IF(1_Data_EDA!D5398="USCA",1,0)</f>
        <v>0</v>
      </c>
      <c r="Q5397" s="6" t="n">
        <f aca="false">IF(C5397&gt;MEDIAN(C$5:C$8004),1,0)</f>
        <v>1</v>
      </c>
      <c r="R5397" s="6" t="n">
        <f aca="false">IF(D5397&gt;2,1,0)</f>
        <v>0</v>
      </c>
    </row>
    <row r="5398" customFormat="false" ht="15" hidden="false" customHeight="true" outlineLevel="0" collapsed="false">
      <c r="A5398" s="6" t="n">
        <f aca="false">1_Data_EDA!O5399</f>
        <v>0</v>
      </c>
      <c r="B5398" s="6" t="n">
        <f aca="false">1_Data_EDA!H5399</f>
        <v>4</v>
      </c>
      <c r="C5398" s="7" t="n">
        <f aca="false">1_Data_EDA!I5399</f>
        <v>299.980011</v>
      </c>
      <c r="D5398" s="6" t="n">
        <f aca="false">1_Data_EDA!J5399</f>
        <v>1</v>
      </c>
      <c r="E5398" s="7" t="n">
        <f aca="false">1_Data_EDA!K5399</f>
        <v>299.980011</v>
      </c>
      <c r="F5398" s="7" t="n">
        <f aca="false">1_Data_EDA!L5399</f>
        <v>3</v>
      </c>
      <c r="G5398" s="8" t="n">
        <f aca="false">1_Data_EDA!M5399</f>
        <v>0.01</v>
      </c>
      <c r="H5398" s="6" t="n">
        <f aca="false">IF(1_Data_EDA!B5399="First Class",1,0)</f>
        <v>0</v>
      </c>
      <c r="I5398" s="6" t="n">
        <f aca="false">IF(1_Data_EDA!B5399="Second Class",1,0)</f>
        <v>0</v>
      </c>
      <c r="J5398" s="6" t="n">
        <f aca="false">IF(1_Data_EDA!B5399="Same Day",1,0)</f>
        <v>0</v>
      </c>
      <c r="K5398" s="6" t="n">
        <f aca="false">IF(1_Data_EDA!C5399="Corporate",1,0)</f>
        <v>0</v>
      </c>
      <c r="L5398" s="6" t="n">
        <f aca="false">IF(1_Data_EDA!C5399="Home Office",1,0)</f>
        <v>1</v>
      </c>
      <c r="M5398" s="6" t="n">
        <f aca="false">IF(1_Data_EDA!D5399="Europe",1,0)</f>
        <v>0</v>
      </c>
      <c r="N5398" s="6" t="n">
        <f aca="false">IF(1_Data_EDA!D5399="LATAM",1,0)</f>
        <v>0</v>
      </c>
      <c r="O5398" s="6" t="n">
        <f aca="false">IF(1_Data_EDA!D5399="Pacific Asia",1,0)</f>
        <v>1</v>
      </c>
      <c r="P5398" s="6" t="n">
        <f aca="false">IF(1_Data_EDA!D5399="USCA",1,0)</f>
        <v>0</v>
      </c>
      <c r="Q5398" s="6" t="n">
        <f aca="false">IF(C5398&gt;MEDIAN(C$5:C$8004),1,0)</f>
        <v>1</v>
      </c>
      <c r="R5398" s="6" t="n">
        <f aca="false">IF(D5398&gt;2,1,0)</f>
        <v>0</v>
      </c>
    </row>
    <row r="5399" customFormat="false" ht="15" hidden="false" customHeight="true" outlineLevel="0" collapsed="false">
      <c r="A5399" s="6" t="n">
        <f aca="false">1_Data_EDA!O5400</f>
        <v>1</v>
      </c>
      <c r="B5399" s="6" t="n">
        <f aca="false">1_Data_EDA!H5400</f>
        <v>2</v>
      </c>
      <c r="C5399" s="7" t="n">
        <f aca="false">1_Data_EDA!I5400</f>
        <v>59.99000168</v>
      </c>
      <c r="D5399" s="6" t="n">
        <f aca="false">1_Data_EDA!J5400</f>
        <v>3</v>
      </c>
      <c r="E5399" s="7" t="n">
        <f aca="false">1_Data_EDA!K5400</f>
        <v>179.9700012</v>
      </c>
      <c r="F5399" s="7" t="n">
        <f aca="false">1_Data_EDA!L5400</f>
        <v>1.799999952</v>
      </c>
      <c r="G5399" s="8" t="n">
        <f aca="false">1_Data_EDA!M5400</f>
        <v>0.01</v>
      </c>
      <c r="H5399" s="6" t="n">
        <f aca="false">IF(1_Data_EDA!B5400="First Class",1,0)</f>
        <v>0</v>
      </c>
      <c r="I5399" s="6" t="n">
        <f aca="false">IF(1_Data_EDA!B5400="Second Class",1,0)</f>
        <v>1</v>
      </c>
      <c r="J5399" s="6" t="n">
        <f aca="false">IF(1_Data_EDA!B5400="Same Day",1,0)</f>
        <v>0</v>
      </c>
      <c r="K5399" s="6" t="n">
        <f aca="false">IF(1_Data_EDA!C5400="Corporate",1,0)</f>
        <v>0</v>
      </c>
      <c r="L5399" s="6" t="n">
        <f aca="false">IF(1_Data_EDA!C5400="Home Office",1,0)</f>
        <v>1</v>
      </c>
      <c r="M5399" s="6" t="n">
        <f aca="false">IF(1_Data_EDA!D5400="Europe",1,0)</f>
        <v>0</v>
      </c>
      <c r="N5399" s="6" t="n">
        <f aca="false">IF(1_Data_EDA!D5400="LATAM",1,0)</f>
        <v>0</v>
      </c>
      <c r="O5399" s="6" t="n">
        <f aca="false">IF(1_Data_EDA!D5400="Pacific Asia",1,0)</f>
        <v>1</v>
      </c>
      <c r="P5399" s="6" t="n">
        <f aca="false">IF(1_Data_EDA!D5400="USCA",1,0)</f>
        <v>0</v>
      </c>
      <c r="Q5399" s="6" t="n">
        <f aca="false">IF(C5399&gt;MEDIAN(C$5:C$8004),1,0)</f>
        <v>0</v>
      </c>
      <c r="R5399" s="6" t="n">
        <f aca="false">IF(D5399&gt;2,1,0)</f>
        <v>1</v>
      </c>
    </row>
    <row r="5400" customFormat="false" ht="15" hidden="false" customHeight="true" outlineLevel="0" collapsed="false">
      <c r="A5400" s="6" t="n">
        <f aca="false">1_Data_EDA!O5401</f>
        <v>1</v>
      </c>
      <c r="B5400" s="6" t="n">
        <f aca="false">1_Data_EDA!H5401</f>
        <v>1</v>
      </c>
      <c r="C5400" s="7" t="n">
        <f aca="false">1_Data_EDA!I5401</f>
        <v>129.9900055</v>
      </c>
      <c r="D5400" s="6" t="n">
        <f aca="false">1_Data_EDA!J5401</f>
        <v>1</v>
      </c>
      <c r="E5400" s="7" t="n">
        <f aca="false">1_Data_EDA!K5401</f>
        <v>129.9900055</v>
      </c>
      <c r="F5400" s="7" t="n">
        <f aca="false">1_Data_EDA!L5401</f>
        <v>2.599999905</v>
      </c>
      <c r="G5400" s="8" t="n">
        <f aca="false">1_Data_EDA!M5401</f>
        <v>0.02</v>
      </c>
      <c r="H5400" s="6" t="n">
        <f aca="false">IF(1_Data_EDA!B5401="First Class",1,0)</f>
        <v>1</v>
      </c>
      <c r="I5400" s="6" t="n">
        <f aca="false">IF(1_Data_EDA!B5401="Second Class",1,0)</f>
        <v>0</v>
      </c>
      <c r="J5400" s="6" t="n">
        <f aca="false">IF(1_Data_EDA!B5401="Same Day",1,0)</f>
        <v>0</v>
      </c>
      <c r="K5400" s="6" t="n">
        <f aca="false">IF(1_Data_EDA!C5401="Corporate",1,0)</f>
        <v>0</v>
      </c>
      <c r="L5400" s="6" t="n">
        <f aca="false">IF(1_Data_EDA!C5401="Home Office",1,0)</f>
        <v>0</v>
      </c>
      <c r="M5400" s="6" t="n">
        <f aca="false">IF(1_Data_EDA!D5401="Europe",1,0)</f>
        <v>1</v>
      </c>
      <c r="N5400" s="6" t="n">
        <f aca="false">IF(1_Data_EDA!D5401="LATAM",1,0)</f>
        <v>0</v>
      </c>
      <c r="O5400" s="6" t="n">
        <f aca="false">IF(1_Data_EDA!D5401="Pacific Asia",1,0)</f>
        <v>0</v>
      </c>
      <c r="P5400" s="6" t="n">
        <f aca="false">IF(1_Data_EDA!D5401="USCA",1,0)</f>
        <v>0</v>
      </c>
      <c r="Q5400" s="6" t="n">
        <f aca="false">IF(C5400&gt;MEDIAN(C$5:C$8004),1,0)</f>
        <v>1</v>
      </c>
      <c r="R5400" s="6" t="n">
        <f aca="false">IF(D5400&gt;2,1,0)</f>
        <v>0</v>
      </c>
    </row>
    <row r="5401" customFormat="false" ht="15" hidden="false" customHeight="true" outlineLevel="0" collapsed="false">
      <c r="A5401" s="6" t="n">
        <f aca="false">1_Data_EDA!O5402</f>
        <v>0</v>
      </c>
      <c r="B5401" s="6" t="n">
        <f aca="false">1_Data_EDA!H5402</f>
        <v>0</v>
      </c>
      <c r="C5401" s="7" t="n">
        <f aca="false">1_Data_EDA!I5402</f>
        <v>299.980011</v>
      </c>
      <c r="D5401" s="6" t="n">
        <f aca="false">1_Data_EDA!J5402</f>
        <v>1</v>
      </c>
      <c r="E5401" s="7" t="n">
        <f aca="false">1_Data_EDA!K5402</f>
        <v>299.980011</v>
      </c>
      <c r="F5401" s="7" t="n">
        <f aca="false">1_Data_EDA!L5402</f>
        <v>75</v>
      </c>
      <c r="G5401" s="8" t="n">
        <f aca="false">1_Data_EDA!M5402</f>
        <v>0.25</v>
      </c>
      <c r="H5401" s="6" t="n">
        <f aca="false">IF(1_Data_EDA!B5402="First Class",1,0)</f>
        <v>0</v>
      </c>
      <c r="I5401" s="6" t="n">
        <f aca="false">IF(1_Data_EDA!B5402="Second Class",1,0)</f>
        <v>0</v>
      </c>
      <c r="J5401" s="6" t="n">
        <f aca="false">IF(1_Data_EDA!B5402="Same Day",1,0)</f>
        <v>1</v>
      </c>
      <c r="K5401" s="6" t="n">
        <f aca="false">IF(1_Data_EDA!C5402="Corporate",1,0)</f>
        <v>0</v>
      </c>
      <c r="L5401" s="6" t="n">
        <f aca="false">IF(1_Data_EDA!C5402="Home Office",1,0)</f>
        <v>0</v>
      </c>
      <c r="M5401" s="6" t="n">
        <f aca="false">IF(1_Data_EDA!D5402="Europe",1,0)</f>
        <v>1</v>
      </c>
      <c r="N5401" s="6" t="n">
        <f aca="false">IF(1_Data_EDA!D5402="LATAM",1,0)</f>
        <v>0</v>
      </c>
      <c r="O5401" s="6" t="n">
        <f aca="false">IF(1_Data_EDA!D5402="Pacific Asia",1,0)</f>
        <v>0</v>
      </c>
      <c r="P5401" s="6" t="n">
        <f aca="false">IF(1_Data_EDA!D5402="USCA",1,0)</f>
        <v>0</v>
      </c>
      <c r="Q5401" s="6" t="n">
        <f aca="false">IF(C5401&gt;MEDIAN(C$5:C$8004),1,0)</f>
        <v>1</v>
      </c>
      <c r="R5401" s="6" t="n">
        <f aca="false">IF(D5401&gt;2,1,0)</f>
        <v>0</v>
      </c>
    </row>
    <row r="5402" customFormat="false" ht="15" hidden="false" customHeight="true" outlineLevel="0" collapsed="false">
      <c r="A5402" s="6" t="n">
        <f aca="false">1_Data_EDA!O5403</f>
        <v>1</v>
      </c>
      <c r="B5402" s="6" t="n">
        <f aca="false">1_Data_EDA!H5403</f>
        <v>1</v>
      </c>
      <c r="C5402" s="7" t="n">
        <f aca="false">1_Data_EDA!I5403</f>
        <v>49.97999954</v>
      </c>
      <c r="D5402" s="6" t="n">
        <f aca="false">1_Data_EDA!J5403</f>
        <v>3</v>
      </c>
      <c r="E5402" s="7" t="n">
        <f aca="false">1_Data_EDA!K5403</f>
        <v>149.9400024</v>
      </c>
      <c r="F5402" s="7" t="n">
        <f aca="false">1_Data_EDA!L5403</f>
        <v>6</v>
      </c>
      <c r="G5402" s="8" t="n">
        <f aca="false">1_Data_EDA!M5403</f>
        <v>0.039999999</v>
      </c>
      <c r="H5402" s="6" t="n">
        <f aca="false">IF(1_Data_EDA!B5403="First Class",1,0)</f>
        <v>1</v>
      </c>
      <c r="I5402" s="6" t="n">
        <f aca="false">IF(1_Data_EDA!B5403="Second Class",1,0)</f>
        <v>0</v>
      </c>
      <c r="J5402" s="6" t="n">
        <f aca="false">IF(1_Data_EDA!B5403="Same Day",1,0)</f>
        <v>0</v>
      </c>
      <c r="K5402" s="6" t="n">
        <f aca="false">IF(1_Data_EDA!C5403="Corporate",1,0)</f>
        <v>1</v>
      </c>
      <c r="L5402" s="6" t="n">
        <f aca="false">IF(1_Data_EDA!C5403="Home Office",1,0)</f>
        <v>0</v>
      </c>
      <c r="M5402" s="6" t="n">
        <f aca="false">IF(1_Data_EDA!D5403="Europe",1,0)</f>
        <v>0</v>
      </c>
      <c r="N5402" s="6" t="n">
        <f aca="false">IF(1_Data_EDA!D5403="LATAM",1,0)</f>
        <v>0</v>
      </c>
      <c r="O5402" s="6" t="n">
        <f aca="false">IF(1_Data_EDA!D5403="Pacific Asia",1,0)</f>
        <v>1</v>
      </c>
      <c r="P5402" s="6" t="n">
        <f aca="false">IF(1_Data_EDA!D5403="USCA",1,0)</f>
        <v>0</v>
      </c>
      <c r="Q5402" s="6" t="n">
        <f aca="false">IF(C5402&gt;MEDIAN(C$5:C$8004),1,0)</f>
        <v>0</v>
      </c>
      <c r="R5402" s="6" t="n">
        <f aca="false">IF(D5402&gt;2,1,0)</f>
        <v>1</v>
      </c>
    </row>
    <row r="5403" customFormat="false" ht="15" hidden="false" customHeight="true" outlineLevel="0" collapsed="false">
      <c r="A5403" s="6" t="n">
        <f aca="false">1_Data_EDA!O5404</f>
        <v>1</v>
      </c>
      <c r="B5403" s="6" t="n">
        <f aca="false">1_Data_EDA!H5404</f>
        <v>4</v>
      </c>
      <c r="C5403" s="7" t="n">
        <f aca="false">1_Data_EDA!I5404</f>
        <v>399.980011</v>
      </c>
      <c r="D5403" s="6" t="n">
        <f aca="false">1_Data_EDA!J5404</f>
        <v>1</v>
      </c>
      <c r="E5403" s="7" t="n">
        <f aca="false">1_Data_EDA!K5404</f>
        <v>399.980011</v>
      </c>
      <c r="F5403" s="7" t="n">
        <f aca="false">1_Data_EDA!L5404</f>
        <v>20</v>
      </c>
      <c r="G5403" s="8" t="n">
        <f aca="false">1_Data_EDA!M5404</f>
        <v>0.050000001</v>
      </c>
      <c r="H5403" s="6" t="n">
        <f aca="false">IF(1_Data_EDA!B5404="First Class",1,0)</f>
        <v>0</v>
      </c>
      <c r="I5403" s="6" t="n">
        <f aca="false">IF(1_Data_EDA!B5404="Second Class",1,0)</f>
        <v>0</v>
      </c>
      <c r="J5403" s="6" t="n">
        <f aca="false">IF(1_Data_EDA!B5404="Same Day",1,0)</f>
        <v>0</v>
      </c>
      <c r="K5403" s="6" t="n">
        <f aca="false">IF(1_Data_EDA!C5404="Corporate",1,0)</f>
        <v>0</v>
      </c>
      <c r="L5403" s="6" t="n">
        <f aca="false">IF(1_Data_EDA!C5404="Home Office",1,0)</f>
        <v>0</v>
      </c>
      <c r="M5403" s="6" t="n">
        <f aca="false">IF(1_Data_EDA!D5404="Europe",1,0)</f>
        <v>0</v>
      </c>
      <c r="N5403" s="6" t="n">
        <f aca="false">IF(1_Data_EDA!D5404="LATAM",1,0)</f>
        <v>0</v>
      </c>
      <c r="O5403" s="6" t="n">
        <f aca="false">IF(1_Data_EDA!D5404="Pacific Asia",1,0)</f>
        <v>1</v>
      </c>
      <c r="P5403" s="6" t="n">
        <f aca="false">IF(1_Data_EDA!D5404="USCA",1,0)</f>
        <v>0</v>
      </c>
      <c r="Q5403" s="6" t="n">
        <f aca="false">IF(C5403&gt;MEDIAN(C$5:C$8004),1,0)</f>
        <v>1</v>
      </c>
      <c r="R5403" s="6" t="n">
        <f aca="false">IF(D5403&gt;2,1,0)</f>
        <v>0</v>
      </c>
    </row>
    <row r="5404" customFormat="false" ht="15" hidden="false" customHeight="true" outlineLevel="0" collapsed="false">
      <c r="A5404" s="6" t="n">
        <f aca="false">1_Data_EDA!O5405</f>
        <v>1</v>
      </c>
      <c r="B5404" s="6" t="n">
        <f aca="false">1_Data_EDA!H5405</f>
        <v>2</v>
      </c>
      <c r="C5404" s="7" t="n">
        <f aca="false">1_Data_EDA!I5405</f>
        <v>99.98999786</v>
      </c>
      <c r="D5404" s="6" t="n">
        <f aca="false">1_Data_EDA!J5405</f>
        <v>1</v>
      </c>
      <c r="E5404" s="7" t="n">
        <f aca="false">1_Data_EDA!K5405</f>
        <v>99.98999786</v>
      </c>
      <c r="F5404" s="7" t="n">
        <f aca="false">1_Data_EDA!L5405</f>
        <v>20</v>
      </c>
      <c r="G5404" s="8" t="n">
        <f aca="false">1_Data_EDA!M5405</f>
        <v>0.200000003</v>
      </c>
      <c r="H5404" s="6" t="n">
        <f aca="false">IF(1_Data_EDA!B5405="First Class",1,0)</f>
        <v>0</v>
      </c>
      <c r="I5404" s="6" t="n">
        <f aca="false">IF(1_Data_EDA!B5405="Second Class",1,0)</f>
        <v>1</v>
      </c>
      <c r="J5404" s="6" t="n">
        <f aca="false">IF(1_Data_EDA!B5405="Same Day",1,0)</f>
        <v>0</v>
      </c>
      <c r="K5404" s="6" t="n">
        <f aca="false">IF(1_Data_EDA!C5405="Corporate",1,0)</f>
        <v>0</v>
      </c>
      <c r="L5404" s="6" t="n">
        <f aca="false">IF(1_Data_EDA!C5405="Home Office",1,0)</f>
        <v>0</v>
      </c>
      <c r="M5404" s="6" t="n">
        <f aca="false">IF(1_Data_EDA!D5405="Europe",1,0)</f>
        <v>1</v>
      </c>
      <c r="N5404" s="6" t="n">
        <f aca="false">IF(1_Data_EDA!D5405="LATAM",1,0)</f>
        <v>0</v>
      </c>
      <c r="O5404" s="6" t="n">
        <f aca="false">IF(1_Data_EDA!D5405="Pacific Asia",1,0)</f>
        <v>0</v>
      </c>
      <c r="P5404" s="6" t="n">
        <f aca="false">IF(1_Data_EDA!D5405="USCA",1,0)</f>
        <v>0</v>
      </c>
      <c r="Q5404" s="6" t="n">
        <f aca="false">IF(C5404&gt;MEDIAN(C$5:C$8004),1,0)</f>
        <v>1</v>
      </c>
      <c r="R5404" s="6" t="n">
        <f aca="false">IF(D5404&gt;2,1,0)</f>
        <v>0</v>
      </c>
    </row>
    <row r="5405" customFormat="false" ht="15" hidden="false" customHeight="true" outlineLevel="0" collapsed="false">
      <c r="A5405" s="6" t="n">
        <f aca="false">1_Data_EDA!O5406</f>
        <v>0</v>
      </c>
      <c r="B5405" s="6" t="n">
        <f aca="false">1_Data_EDA!H5406</f>
        <v>4</v>
      </c>
      <c r="C5405" s="7" t="n">
        <f aca="false">1_Data_EDA!I5406</f>
        <v>39.99000168</v>
      </c>
      <c r="D5405" s="6" t="n">
        <f aca="false">1_Data_EDA!J5406</f>
        <v>3</v>
      </c>
      <c r="E5405" s="7" t="n">
        <f aca="false">1_Data_EDA!K5406</f>
        <v>119.9700012</v>
      </c>
      <c r="F5405" s="7" t="n">
        <f aca="false">1_Data_EDA!L5406</f>
        <v>23.98999977</v>
      </c>
      <c r="G5405" s="8" t="n">
        <f aca="false">1_Data_EDA!M5406</f>
        <v>0.200000003</v>
      </c>
      <c r="H5405" s="6" t="n">
        <f aca="false">IF(1_Data_EDA!B5406="First Class",1,0)</f>
        <v>0</v>
      </c>
      <c r="I5405" s="6" t="n">
        <f aca="false">IF(1_Data_EDA!B5406="Second Class",1,0)</f>
        <v>0</v>
      </c>
      <c r="J5405" s="6" t="n">
        <f aca="false">IF(1_Data_EDA!B5406="Same Day",1,0)</f>
        <v>0</v>
      </c>
      <c r="K5405" s="6" t="n">
        <f aca="false">IF(1_Data_EDA!C5406="Corporate",1,0)</f>
        <v>0</v>
      </c>
      <c r="L5405" s="6" t="n">
        <f aca="false">IF(1_Data_EDA!C5406="Home Office",1,0)</f>
        <v>0</v>
      </c>
      <c r="M5405" s="6" t="n">
        <f aca="false">IF(1_Data_EDA!D5406="Europe",1,0)</f>
        <v>0</v>
      </c>
      <c r="N5405" s="6" t="n">
        <f aca="false">IF(1_Data_EDA!D5406="LATAM",1,0)</f>
        <v>1</v>
      </c>
      <c r="O5405" s="6" t="n">
        <f aca="false">IF(1_Data_EDA!D5406="Pacific Asia",1,0)</f>
        <v>0</v>
      </c>
      <c r="P5405" s="6" t="n">
        <f aca="false">IF(1_Data_EDA!D5406="USCA",1,0)</f>
        <v>0</v>
      </c>
      <c r="Q5405" s="6" t="n">
        <f aca="false">IF(C5405&gt;MEDIAN(C$5:C$8004),1,0)</f>
        <v>0</v>
      </c>
      <c r="R5405" s="6" t="n">
        <f aca="false">IF(D5405&gt;2,1,0)</f>
        <v>1</v>
      </c>
    </row>
    <row r="5406" customFormat="false" ht="15" hidden="false" customHeight="true" outlineLevel="0" collapsed="false">
      <c r="A5406" s="6" t="n">
        <f aca="false">1_Data_EDA!O5407</f>
        <v>1</v>
      </c>
      <c r="B5406" s="6" t="n">
        <f aca="false">1_Data_EDA!H5407</f>
        <v>2</v>
      </c>
      <c r="C5406" s="7" t="n">
        <f aca="false">1_Data_EDA!I5407</f>
        <v>59.99000168</v>
      </c>
      <c r="D5406" s="6" t="n">
        <f aca="false">1_Data_EDA!J5407</f>
        <v>1</v>
      </c>
      <c r="E5406" s="7" t="n">
        <f aca="false">1_Data_EDA!K5407</f>
        <v>59.99000168</v>
      </c>
      <c r="F5406" s="7" t="n">
        <f aca="false">1_Data_EDA!L5407</f>
        <v>4.199999809</v>
      </c>
      <c r="G5406" s="8" t="n">
        <f aca="false">1_Data_EDA!M5407</f>
        <v>0.07</v>
      </c>
      <c r="H5406" s="6" t="n">
        <f aca="false">IF(1_Data_EDA!B5407="First Class",1,0)</f>
        <v>0</v>
      </c>
      <c r="I5406" s="6" t="n">
        <f aca="false">IF(1_Data_EDA!B5407="Second Class",1,0)</f>
        <v>1</v>
      </c>
      <c r="J5406" s="6" t="n">
        <f aca="false">IF(1_Data_EDA!B5407="Same Day",1,0)</f>
        <v>0</v>
      </c>
      <c r="K5406" s="6" t="n">
        <f aca="false">IF(1_Data_EDA!C5407="Corporate",1,0)</f>
        <v>0</v>
      </c>
      <c r="L5406" s="6" t="n">
        <f aca="false">IF(1_Data_EDA!C5407="Home Office",1,0)</f>
        <v>0</v>
      </c>
      <c r="M5406" s="6" t="n">
        <f aca="false">IF(1_Data_EDA!D5407="Europe",1,0)</f>
        <v>1</v>
      </c>
      <c r="N5406" s="6" t="n">
        <f aca="false">IF(1_Data_EDA!D5407="LATAM",1,0)</f>
        <v>0</v>
      </c>
      <c r="O5406" s="6" t="n">
        <f aca="false">IF(1_Data_EDA!D5407="Pacific Asia",1,0)</f>
        <v>0</v>
      </c>
      <c r="P5406" s="6" t="n">
        <f aca="false">IF(1_Data_EDA!D5407="USCA",1,0)</f>
        <v>0</v>
      </c>
      <c r="Q5406" s="6" t="n">
        <f aca="false">IF(C5406&gt;MEDIAN(C$5:C$8004),1,0)</f>
        <v>0</v>
      </c>
      <c r="R5406" s="6" t="n">
        <f aca="false">IF(D5406&gt;2,1,0)</f>
        <v>0</v>
      </c>
    </row>
    <row r="5407" customFormat="false" ht="15" hidden="false" customHeight="true" outlineLevel="0" collapsed="false">
      <c r="A5407" s="6" t="n">
        <f aca="false">1_Data_EDA!O5408</f>
        <v>0</v>
      </c>
      <c r="B5407" s="6" t="n">
        <f aca="false">1_Data_EDA!H5408</f>
        <v>4</v>
      </c>
      <c r="C5407" s="7" t="n">
        <f aca="false">1_Data_EDA!I5408</f>
        <v>399.980011</v>
      </c>
      <c r="D5407" s="6" t="n">
        <f aca="false">1_Data_EDA!J5408</f>
        <v>1</v>
      </c>
      <c r="E5407" s="7" t="n">
        <f aca="false">1_Data_EDA!K5408</f>
        <v>399.980011</v>
      </c>
      <c r="F5407" s="7" t="n">
        <f aca="false">1_Data_EDA!L5408</f>
        <v>40</v>
      </c>
      <c r="G5407" s="8" t="n">
        <f aca="false">1_Data_EDA!M5408</f>
        <v>0.100000001</v>
      </c>
      <c r="H5407" s="6" t="n">
        <f aca="false">IF(1_Data_EDA!B5408="First Class",1,0)</f>
        <v>0</v>
      </c>
      <c r="I5407" s="6" t="n">
        <f aca="false">IF(1_Data_EDA!B5408="Second Class",1,0)</f>
        <v>0</v>
      </c>
      <c r="J5407" s="6" t="n">
        <f aca="false">IF(1_Data_EDA!B5408="Same Day",1,0)</f>
        <v>0</v>
      </c>
      <c r="K5407" s="6" t="n">
        <f aca="false">IF(1_Data_EDA!C5408="Corporate",1,0)</f>
        <v>0</v>
      </c>
      <c r="L5407" s="6" t="n">
        <f aca="false">IF(1_Data_EDA!C5408="Home Office",1,0)</f>
        <v>1</v>
      </c>
      <c r="M5407" s="6" t="n">
        <f aca="false">IF(1_Data_EDA!D5408="Europe",1,0)</f>
        <v>1</v>
      </c>
      <c r="N5407" s="6" t="n">
        <f aca="false">IF(1_Data_EDA!D5408="LATAM",1,0)</f>
        <v>0</v>
      </c>
      <c r="O5407" s="6" t="n">
        <f aca="false">IF(1_Data_EDA!D5408="Pacific Asia",1,0)</f>
        <v>0</v>
      </c>
      <c r="P5407" s="6" t="n">
        <f aca="false">IF(1_Data_EDA!D5408="USCA",1,0)</f>
        <v>0</v>
      </c>
      <c r="Q5407" s="6" t="n">
        <f aca="false">IF(C5407&gt;MEDIAN(C$5:C$8004),1,0)</f>
        <v>1</v>
      </c>
      <c r="R5407" s="6" t="n">
        <f aca="false">IF(D5407&gt;2,1,0)</f>
        <v>0</v>
      </c>
    </row>
    <row r="5408" customFormat="false" ht="15" hidden="false" customHeight="true" outlineLevel="0" collapsed="false">
      <c r="A5408" s="6" t="n">
        <f aca="false">1_Data_EDA!O5409</f>
        <v>0</v>
      </c>
      <c r="B5408" s="6" t="n">
        <f aca="false">1_Data_EDA!H5409</f>
        <v>4</v>
      </c>
      <c r="C5408" s="7" t="n">
        <f aca="false">1_Data_EDA!I5409</f>
        <v>59.99000168</v>
      </c>
      <c r="D5408" s="6" t="n">
        <f aca="false">1_Data_EDA!J5409</f>
        <v>1</v>
      </c>
      <c r="E5408" s="7" t="n">
        <f aca="false">1_Data_EDA!K5409</f>
        <v>59.99000168</v>
      </c>
      <c r="F5408" s="7" t="n">
        <f aca="false">1_Data_EDA!L5409</f>
        <v>2.400000095</v>
      </c>
      <c r="G5408" s="8" t="n">
        <f aca="false">1_Data_EDA!M5409</f>
        <v>0.039999999</v>
      </c>
      <c r="H5408" s="6" t="n">
        <f aca="false">IF(1_Data_EDA!B5409="First Class",1,0)</f>
        <v>0</v>
      </c>
      <c r="I5408" s="6" t="n">
        <f aca="false">IF(1_Data_EDA!B5409="Second Class",1,0)</f>
        <v>0</v>
      </c>
      <c r="J5408" s="6" t="n">
        <f aca="false">IF(1_Data_EDA!B5409="Same Day",1,0)</f>
        <v>0</v>
      </c>
      <c r="K5408" s="6" t="n">
        <f aca="false">IF(1_Data_EDA!C5409="Corporate",1,0)</f>
        <v>1</v>
      </c>
      <c r="L5408" s="6" t="n">
        <f aca="false">IF(1_Data_EDA!C5409="Home Office",1,0)</f>
        <v>0</v>
      </c>
      <c r="M5408" s="6" t="n">
        <f aca="false">IF(1_Data_EDA!D5409="Europe",1,0)</f>
        <v>1</v>
      </c>
      <c r="N5408" s="6" t="n">
        <f aca="false">IF(1_Data_EDA!D5409="LATAM",1,0)</f>
        <v>0</v>
      </c>
      <c r="O5408" s="6" t="n">
        <f aca="false">IF(1_Data_EDA!D5409="Pacific Asia",1,0)</f>
        <v>0</v>
      </c>
      <c r="P5408" s="6" t="n">
        <f aca="false">IF(1_Data_EDA!D5409="USCA",1,0)</f>
        <v>0</v>
      </c>
      <c r="Q5408" s="6" t="n">
        <f aca="false">IF(C5408&gt;MEDIAN(C$5:C$8004),1,0)</f>
        <v>0</v>
      </c>
      <c r="R5408" s="6" t="n">
        <f aca="false">IF(D5408&gt;2,1,0)</f>
        <v>0</v>
      </c>
    </row>
    <row r="5409" customFormat="false" ht="15" hidden="false" customHeight="true" outlineLevel="0" collapsed="false">
      <c r="A5409" s="6" t="n">
        <f aca="false">1_Data_EDA!O5410</f>
        <v>1</v>
      </c>
      <c r="B5409" s="6" t="n">
        <f aca="false">1_Data_EDA!H5410</f>
        <v>4</v>
      </c>
      <c r="C5409" s="7" t="n">
        <f aca="false">1_Data_EDA!I5410</f>
        <v>129.9900055</v>
      </c>
      <c r="D5409" s="6" t="n">
        <f aca="false">1_Data_EDA!J5410</f>
        <v>1</v>
      </c>
      <c r="E5409" s="7" t="n">
        <f aca="false">1_Data_EDA!K5410</f>
        <v>129.9900055</v>
      </c>
      <c r="F5409" s="7" t="n">
        <f aca="false">1_Data_EDA!L5410</f>
        <v>19.5</v>
      </c>
      <c r="G5409" s="8" t="n">
        <f aca="false">1_Data_EDA!M5410</f>
        <v>0.150000006</v>
      </c>
      <c r="H5409" s="6" t="n">
        <f aca="false">IF(1_Data_EDA!B5410="First Class",1,0)</f>
        <v>0</v>
      </c>
      <c r="I5409" s="6" t="n">
        <f aca="false">IF(1_Data_EDA!B5410="Second Class",1,0)</f>
        <v>0</v>
      </c>
      <c r="J5409" s="6" t="n">
        <f aca="false">IF(1_Data_EDA!B5410="Same Day",1,0)</f>
        <v>0</v>
      </c>
      <c r="K5409" s="6" t="n">
        <f aca="false">IF(1_Data_EDA!C5410="Corporate",1,0)</f>
        <v>0</v>
      </c>
      <c r="L5409" s="6" t="n">
        <f aca="false">IF(1_Data_EDA!C5410="Home Office",1,0)</f>
        <v>1</v>
      </c>
      <c r="M5409" s="6" t="n">
        <f aca="false">IF(1_Data_EDA!D5410="Europe",1,0)</f>
        <v>1</v>
      </c>
      <c r="N5409" s="6" t="n">
        <f aca="false">IF(1_Data_EDA!D5410="LATAM",1,0)</f>
        <v>0</v>
      </c>
      <c r="O5409" s="6" t="n">
        <f aca="false">IF(1_Data_EDA!D5410="Pacific Asia",1,0)</f>
        <v>0</v>
      </c>
      <c r="P5409" s="6" t="n">
        <f aca="false">IF(1_Data_EDA!D5410="USCA",1,0)</f>
        <v>0</v>
      </c>
      <c r="Q5409" s="6" t="n">
        <f aca="false">IF(C5409&gt;MEDIAN(C$5:C$8004),1,0)</f>
        <v>1</v>
      </c>
      <c r="R5409" s="6" t="n">
        <f aca="false">IF(D5409&gt;2,1,0)</f>
        <v>0</v>
      </c>
    </row>
    <row r="5410" customFormat="false" ht="15" hidden="false" customHeight="true" outlineLevel="0" collapsed="false">
      <c r="A5410" s="6" t="n">
        <f aca="false">1_Data_EDA!O5411</f>
        <v>0</v>
      </c>
      <c r="B5410" s="6" t="n">
        <f aca="false">1_Data_EDA!H5411</f>
        <v>4</v>
      </c>
      <c r="C5410" s="7" t="n">
        <f aca="false">1_Data_EDA!I5411</f>
        <v>47.99000168</v>
      </c>
      <c r="D5410" s="6" t="n">
        <f aca="false">1_Data_EDA!J5411</f>
        <v>4</v>
      </c>
      <c r="E5410" s="7" t="n">
        <f aca="false">1_Data_EDA!K5411</f>
        <v>191.9600067</v>
      </c>
      <c r="F5410" s="7" t="n">
        <f aca="false">1_Data_EDA!L5411</f>
        <v>24.95000076</v>
      </c>
      <c r="G5410" s="8" t="n">
        <f aca="false">1_Data_EDA!M5411</f>
        <v>0.129999995</v>
      </c>
      <c r="H5410" s="6" t="n">
        <f aca="false">IF(1_Data_EDA!B5411="First Class",1,0)</f>
        <v>0</v>
      </c>
      <c r="I5410" s="6" t="n">
        <f aca="false">IF(1_Data_EDA!B5411="Second Class",1,0)</f>
        <v>0</v>
      </c>
      <c r="J5410" s="6" t="n">
        <f aca="false">IF(1_Data_EDA!B5411="Same Day",1,0)</f>
        <v>0</v>
      </c>
      <c r="K5410" s="6" t="n">
        <f aca="false">IF(1_Data_EDA!C5411="Corporate",1,0)</f>
        <v>0</v>
      </c>
      <c r="L5410" s="6" t="n">
        <f aca="false">IF(1_Data_EDA!C5411="Home Office",1,0)</f>
        <v>0</v>
      </c>
      <c r="M5410" s="6" t="n">
        <f aca="false">IF(1_Data_EDA!D5411="Europe",1,0)</f>
        <v>0</v>
      </c>
      <c r="N5410" s="6" t="n">
        <f aca="false">IF(1_Data_EDA!D5411="LATAM",1,0)</f>
        <v>0</v>
      </c>
      <c r="O5410" s="6" t="n">
        <f aca="false">IF(1_Data_EDA!D5411="Pacific Asia",1,0)</f>
        <v>0</v>
      </c>
      <c r="P5410" s="6" t="n">
        <f aca="false">IF(1_Data_EDA!D5411="USCA",1,0)</f>
        <v>1</v>
      </c>
      <c r="Q5410" s="6" t="n">
        <f aca="false">IF(C5410&gt;MEDIAN(C$5:C$8004),1,0)</f>
        <v>0</v>
      </c>
      <c r="R5410" s="6" t="n">
        <f aca="false">IF(D5410&gt;2,1,0)</f>
        <v>1</v>
      </c>
    </row>
    <row r="5411" customFormat="false" ht="15" hidden="false" customHeight="true" outlineLevel="0" collapsed="false">
      <c r="A5411" s="6" t="n">
        <f aca="false">1_Data_EDA!O5412</f>
        <v>0</v>
      </c>
      <c r="B5411" s="6" t="n">
        <f aca="false">1_Data_EDA!H5412</f>
        <v>4</v>
      </c>
      <c r="C5411" s="7" t="n">
        <f aca="false">1_Data_EDA!I5412</f>
        <v>99.98999786</v>
      </c>
      <c r="D5411" s="6" t="n">
        <f aca="false">1_Data_EDA!J5412</f>
        <v>1</v>
      </c>
      <c r="E5411" s="7" t="n">
        <f aca="false">1_Data_EDA!K5412</f>
        <v>99.98999786</v>
      </c>
      <c r="F5411" s="7" t="n">
        <f aca="false">1_Data_EDA!L5412</f>
        <v>5</v>
      </c>
      <c r="G5411" s="8" t="n">
        <f aca="false">1_Data_EDA!M5412</f>
        <v>0.050000001</v>
      </c>
      <c r="H5411" s="6" t="n">
        <f aca="false">IF(1_Data_EDA!B5412="First Class",1,0)</f>
        <v>0</v>
      </c>
      <c r="I5411" s="6" t="n">
        <f aca="false">IF(1_Data_EDA!B5412="Second Class",1,0)</f>
        <v>0</v>
      </c>
      <c r="J5411" s="6" t="n">
        <f aca="false">IF(1_Data_EDA!B5412="Same Day",1,0)</f>
        <v>0</v>
      </c>
      <c r="K5411" s="6" t="n">
        <f aca="false">IF(1_Data_EDA!C5412="Corporate",1,0)</f>
        <v>1</v>
      </c>
      <c r="L5411" s="6" t="n">
        <f aca="false">IF(1_Data_EDA!C5412="Home Office",1,0)</f>
        <v>0</v>
      </c>
      <c r="M5411" s="6" t="n">
        <f aca="false">IF(1_Data_EDA!D5412="Europe",1,0)</f>
        <v>0</v>
      </c>
      <c r="N5411" s="6" t="n">
        <f aca="false">IF(1_Data_EDA!D5412="LATAM",1,0)</f>
        <v>0</v>
      </c>
      <c r="O5411" s="6" t="n">
        <f aca="false">IF(1_Data_EDA!D5412="Pacific Asia",1,0)</f>
        <v>0</v>
      </c>
      <c r="P5411" s="6" t="n">
        <f aca="false">IF(1_Data_EDA!D5412="USCA",1,0)</f>
        <v>1</v>
      </c>
      <c r="Q5411" s="6" t="n">
        <f aca="false">IF(C5411&gt;MEDIAN(C$5:C$8004),1,0)</f>
        <v>1</v>
      </c>
      <c r="R5411" s="6" t="n">
        <f aca="false">IF(D5411&gt;2,1,0)</f>
        <v>0</v>
      </c>
    </row>
    <row r="5412" customFormat="false" ht="15" hidden="false" customHeight="true" outlineLevel="0" collapsed="false">
      <c r="A5412" s="6" t="n">
        <f aca="false">1_Data_EDA!O5413</f>
        <v>0</v>
      </c>
      <c r="B5412" s="6" t="n">
        <f aca="false">1_Data_EDA!H5413</f>
        <v>4</v>
      </c>
      <c r="C5412" s="7" t="n">
        <f aca="false">1_Data_EDA!I5413</f>
        <v>399.980011</v>
      </c>
      <c r="D5412" s="6" t="n">
        <f aca="false">1_Data_EDA!J5413</f>
        <v>1</v>
      </c>
      <c r="E5412" s="7" t="n">
        <f aca="false">1_Data_EDA!K5413</f>
        <v>399.980011</v>
      </c>
      <c r="F5412" s="7" t="n">
        <f aca="false">1_Data_EDA!L5413</f>
        <v>72</v>
      </c>
      <c r="G5412" s="8" t="n">
        <f aca="false">1_Data_EDA!M5413</f>
        <v>0.180000007</v>
      </c>
      <c r="H5412" s="6" t="n">
        <f aca="false">IF(1_Data_EDA!B5413="First Class",1,0)</f>
        <v>0</v>
      </c>
      <c r="I5412" s="6" t="n">
        <f aca="false">IF(1_Data_EDA!B5413="Second Class",1,0)</f>
        <v>0</v>
      </c>
      <c r="J5412" s="6" t="n">
        <f aca="false">IF(1_Data_EDA!B5413="Same Day",1,0)</f>
        <v>0</v>
      </c>
      <c r="K5412" s="6" t="n">
        <f aca="false">IF(1_Data_EDA!C5413="Corporate",1,0)</f>
        <v>0</v>
      </c>
      <c r="L5412" s="6" t="n">
        <f aca="false">IF(1_Data_EDA!C5413="Home Office",1,0)</f>
        <v>0</v>
      </c>
      <c r="M5412" s="6" t="n">
        <f aca="false">IF(1_Data_EDA!D5413="Europe",1,0)</f>
        <v>0</v>
      </c>
      <c r="N5412" s="6" t="n">
        <f aca="false">IF(1_Data_EDA!D5413="LATAM",1,0)</f>
        <v>0</v>
      </c>
      <c r="O5412" s="6" t="n">
        <f aca="false">IF(1_Data_EDA!D5413="Pacific Asia",1,0)</f>
        <v>1</v>
      </c>
      <c r="P5412" s="6" t="n">
        <f aca="false">IF(1_Data_EDA!D5413="USCA",1,0)</f>
        <v>0</v>
      </c>
      <c r="Q5412" s="6" t="n">
        <f aca="false">IF(C5412&gt;MEDIAN(C$5:C$8004),1,0)</f>
        <v>1</v>
      </c>
      <c r="R5412" s="6" t="n">
        <f aca="false">IF(D5412&gt;2,1,0)</f>
        <v>0</v>
      </c>
    </row>
    <row r="5413" customFormat="false" ht="15" hidden="false" customHeight="true" outlineLevel="0" collapsed="false">
      <c r="A5413" s="6" t="n">
        <f aca="false">1_Data_EDA!O5414</f>
        <v>1</v>
      </c>
      <c r="B5413" s="6" t="n">
        <f aca="false">1_Data_EDA!H5414</f>
        <v>4</v>
      </c>
      <c r="C5413" s="7" t="n">
        <f aca="false">1_Data_EDA!I5414</f>
        <v>50</v>
      </c>
      <c r="D5413" s="6" t="n">
        <f aca="false">1_Data_EDA!J5414</f>
        <v>4</v>
      </c>
      <c r="E5413" s="7" t="n">
        <f aca="false">1_Data_EDA!K5414</f>
        <v>200</v>
      </c>
      <c r="F5413" s="7" t="n">
        <f aca="false">1_Data_EDA!L5414</f>
        <v>2</v>
      </c>
      <c r="G5413" s="8" t="n">
        <f aca="false">1_Data_EDA!M5414</f>
        <v>0.01</v>
      </c>
      <c r="H5413" s="6" t="n">
        <f aca="false">IF(1_Data_EDA!B5414="First Class",1,0)</f>
        <v>0</v>
      </c>
      <c r="I5413" s="6" t="n">
        <f aca="false">IF(1_Data_EDA!B5414="Second Class",1,0)</f>
        <v>0</v>
      </c>
      <c r="J5413" s="6" t="n">
        <f aca="false">IF(1_Data_EDA!B5414="Same Day",1,0)</f>
        <v>0</v>
      </c>
      <c r="K5413" s="6" t="n">
        <f aca="false">IF(1_Data_EDA!C5414="Corporate",1,0)</f>
        <v>1</v>
      </c>
      <c r="L5413" s="6" t="n">
        <f aca="false">IF(1_Data_EDA!C5414="Home Office",1,0)</f>
        <v>0</v>
      </c>
      <c r="M5413" s="6" t="n">
        <f aca="false">IF(1_Data_EDA!D5414="Europe",1,0)</f>
        <v>1</v>
      </c>
      <c r="N5413" s="6" t="n">
        <f aca="false">IF(1_Data_EDA!D5414="LATAM",1,0)</f>
        <v>0</v>
      </c>
      <c r="O5413" s="6" t="n">
        <f aca="false">IF(1_Data_EDA!D5414="Pacific Asia",1,0)</f>
        <v>0</v>
      </c>
      <c r="P5413" s="6" t="n">
        <f aca="false">IF(1_Data_EDA!D5414="USCA",1,0)</f>
        <v>0</v>
      </c>
      <c r="Q5413" s="6" t="n">
        <f aca="false">IF(C5413&gt;MEDIAN(C$5:C$8004),1,0)</f>
        <v>0</v>
      </c>
      <c r="R5413" s="6" t="n">
        <f aca="false">IF(D5413&gt;2,1,0)</f>
        <v>1</v>
      </c>
    </row>
    <row r="5414" customFormat="false" ht="15" hidden="false" customHeight="true" outlineLevel="0" collapsed="false">
      <c r="A5414" s="6" t="n">
        <f aca="false">1_Data_EDA!O5415</f>
        <v>0</v>
      </c>
      <c r="B5414" s="6" t="n">
        <f aca="false">1_Data_EDA!H5415</f>
        <v>4</v>
      </c>
      <c r="C5414" s="7" t="n">
        <f aca="false">1_Data_EDA!I5415</f>
        <v>399.980011</v>
      </c>
      <c r="D5414" s="6" t="n">
        <f aca="false">1_Data_EDA!J5415</f>
        <v>1</v>
      </c>
      <c r="E5414" s="7" t="n">
        <f aca="false">1_Data_EDA!K5415</f>
        <v>399.980011</v>
      </c>
      <c r="F5414" s="7" t="n">
        <f aca="false">1_Data_EDA!L5415</f>
        <v>12</v>
      </c>
      <c r="G5414" s="8" t="n">
        <f aca="false">1_Data_EDA!M5415</f>
        <v>0.029999999</v>
      </c>
      <c r="H5414" s="6" t="n">
        <f aca="false">IF(1_Data_EDA!B5415="First Class",1,0)</f>
        <v>0</v>
      </c>
      <c r="I5414" s="6" t="n">
        <f aca="false">IF(1_Data_EDA!B5415="Second Class",1,0)</f>
        <v>0</v>
      </c>
      <c r="J5414" s="6" t="n">
        <f aca="false">IF(1_Data_EDA!B5415="Same Day",1,0)</f>
        <v>0</v>
      </c>
      <c r="K5414" s="6" t="n">
        <f aca="false">IF(1_Data_EDA!C5415="Corporate",1,0)</f>
        <v>0</v>
      </c>
      <c r="L5414" s="6" t="n">
        <f aca="false">IF(1_Data_EDA!C5415="Home Office",1,0)</f>
        <v>0</v>
      </c>
      <c r="M5414" s="6" t="n">
        <f aca="false">IF(1_Data_EDA!D5415="Europe",1,0)</f>
        <v>0</v>
      </c>
      <c r="N5414" s="6" t="n">
        <f aca="false">IF(1_Data_EDA!D5415="LATAM",1,0)</f>
        <v>1</v>
      </c>
      <c r="O5414" s="6" t="n">
        <f aca="false">IF(1_Data_EDA!D5415="Pacific Asia",1,0)</f>
        <v>0</v>
      </c>
      <c r="P5414" s="6" t="n">
        <f aca="false">IF(1_Data_EDA!D5415="USCA",1,0)</f>
        <v>0</v>
      </c>
      <c r="Q5414" s="6" t="n">
        <f aca="false">IF(C5414&gt;MEDIAN(C$5:C$8004),1,0)</f>
        <v>1</v>
      </c>
      <c r="R5414" s="6" t="n">
        <f aca="false">IF(D5414&gt;2,1,0)</f>
        <v>0</v>
      </c>
    </row>
    <row r="5415" customFormat="false" ht="15" hidden="false" customHeight="true" outlineLevel="0" collapsed="false">
      <c r="A5415" s="6" t="n">
        <f aca="false">1_Data_EDA!O5416</f>
        <v>0</v>
      </c>
      <c r="B5415" s="6" t="n">
        <f aca="false">1_Data_EDA!H5416</f>
        <v>0</v>
      </c>
      <c r="C5415" s="7" t="n">
        <f aca="false">1_Data_EDA!I5416</f>
        <v>199.9900055</v>
      </c>
      <c r="D5415" s="6" t="n">
        <f aca="false">1_Data_EDA!J5416</f>
        <v>1</v>
      </c>
      <c r="E5415" s="7" t="n">
        <f aca="false">1_Data_EDA!K5416</f>
        <v>199.9900055</v>
      </c>
      <c r="F5415" s="7" t="n">
        <f aca="false">1_Data_EDA!L5416</f>
        <v>30</v>
      </c>
      <c r="G5415" s="8" t="n">
        <f aca="false">1_Data_EDA!M5416</f>
        <v>0.150000006</v>
      </c>
      <c r="H5415" s="6" t="n">
        <f aca="false">IF(1_Data_EDA!B5416="First Class",1,0)</f>
        <v>0</v>
      </c>
      <c r="I5415" s="6" t="n">
        <f aca="false">IF(1_Data_EDA!B5416="Second Class",1,0)</f>
        <v>0</v>
      </c>
      <c r="J5415" s="6" t="n">
        <f aca="false">IF(1_Data_EDA!B5416="Same Day",1,0)</f>
        <v>1</v>
      </c>
      <c r="K5415" s="6" t="n">
        <f aca="false">IF(1_Data_EDA!C5416="Corporate",1,0)</f>
        <v>1</v>
      </c>
      <c r="L5415" s="6" t="n">
        <f aca="false">IF(1_Data_EDA!C5416="Home Office",1,0)</f>
        <v>0</v>
      </c>
      <c r="M5415" s="6" t="n">
        <f aca="false">IF(1_Data_EDA!D5416="Europe",1,0)</f>
        <v>0</v>
      </c>
      <c r="N5415" s="6" t="n">
        <f aca="false">IF(1_Data_EDA!D5416="LATAM",1,0)</f>
        <v>0</v>
      </c>
      <c r="O5415" s="6" t="n">
        <f aca="false">IF(1_Data_EDA!D5416="Pacific Asia",1,0)</f>
        <v>0</v>
      </c>
      <c r="P5415" s="6" t="n">
        <f aca="false">IF(1_Data_EDA!D5416="USCA",1,0)</f>
        <v>1</v>
      </c>
      <c r="Q5415" s="6" t="n">
        <f aca="false">IF(C5415&gt;MEDIAN(C$5:C$8004),1,0)</f>
        <v>1</v>
      </c>
      <c r="R5415" s="6" t="n">
        <f aca="false">IF(D5415&gt;2,1,0)</f>
        <v>0</v>
      </c>
    </row>
    <row r="5416" customFormat="false" ht="15" hidden="false" customHeight="true" outlineLevel="0" collapsed="false">
      <c r="A5416" s="6" t="n">
        <f aca="false">1_Data_EDA!O5417</f>
        <v>0</v>
      </c>
      <c r="B5416" s="6" t="n">
        <f aca="false">1_Data_EDA!H5417</f>
        <v>4</v>
      </c>
      <c r="C5416" s="7" t="n">
        <f aca="false">1_Data_EDA!I5417</f>
        <v>59.99000168</v>
      </c>
      <c r="D5416" s="6" t="n">
        <f aca="false">1_Data_EDA!J5417</f>
        <v>4</v>
      </c>
      <c r="E5416" s="7" t="n">
        <f aca="false">1_Data_EDA!K5417</f>
        <v>239.9600067</v>
      </c>
      <c r="F5416" s="7" t="n">
        <f aca="false">1_Data_EDA!L5417</f>
        <v>31.19000053</v>
      </c>
      <c r="G5416" s="8" t="n">
        <f aca="false">1_Data_EDA!M5417</f>
        <v>0.129999995</v>
      </c>
      <c r="H5416" s="6" t="n">
        <f aca="false">IF(1_Data_EDA!B5417="First Class",1,0)</f>
        <v>0</v>
      </c>
      <c r="I5416" s="6" t="n">
        <f aca="false">IF(1_Data_EDA!B5417="Second Class",1,0)</f>
        <v>0</v>
      </c>
      <c r="J5416" s="6" t="n">
        <f aca="false">IF(1_Data_EDA!B5417="Same Day",1,0)</f>
        <v>0</v>
      </c>
      <c r="K5416" s="6" t="n">
        <f aca="false">IF(1_Data_EDA!C5417="Corporate",1,0)</f>
        <v>0</v>
      </c>
      <c r="L5416" s="6" t="n">
        <f aca="false">IF(1_Data_EDA!C5417="Home Office",1,0)</f>
        <v>0</v>
      </c>
      <c r="M5416" s="6" t="n">
        <f aca="false">IF(1_Data_EDA!D5417="Europe",1,0)</f>
        <v>0</v>
      </c>
      <c r="N5416" s="6" t="n">
        <f aca="false">IF(1_Data_EDA!D5417="LATAM",1,0)</f>
        <v>0</v>
      </c>
      <c r="O5416" s="6" t="n">
        <f aca="false">IF(1_Data_EDA!D5417="Pacific Asia",1,0)</f>
        <v>1</v>
      </c>
      <c r="P5416" s="6" t="n">
        <f aca="false">IF(1_Data_EDA!D5417="USCA",1,0)</f>
        <v>0</v>
      </c>
      <c r="Q5416" s="6" t="n">
        <f aca="false">IF(C5416&gt;MEDIAN(C$5:C$8004),1,0)</f>
        <v>0</v>
      </c>
      <c r="R5416" s="6" t="n">
        <f aca="false">IF(D5416&gt;2,1,0)</f>
        <v>1</v>
      </c>
    </row>
    <row r="5417" customFormat="false" ht="15" hidden="false" customHeight="true" outlineLevel="0" collapsed="false">
      <c r="A5417" s="6" t="n">
        <f aca="false">1_Data_EDA!O5418</f>
        <v>0</v>
      </c>
      <c r="B5417" s="6" t="n">
        <f aca="false">1_Data_EDA!H5418</f>
        <v>0</v>
      </c>
      <c r="C5417" s="7" t="n">
        <f aca="false">1_Data_EDA!I5418</f>
        <v>129.9900055</v>
      </c>
      <c r="D5417" s="6" t="n">
        <f aca="false">1_Data_EDA!J5418</f>
        <v>1</v>
      </c>
      <c r="E5417" s="7" t="n">
        <f aca="false">1_Data_EDA!K5418</f>
        <v>129.9900055</v>
      </c>
      <c r="F5417" s="7" t="n">
        <f aca="false">1_Data_EDA!L5418</f>
        <v>13</v>
      </c>
      <c r="G5417" s="8" t="n">
        <f aca="false">1_Data_EDA!M5418</f>
        <v>0.100000001</v>
      </c>
      <c r="H5417" s="6" t="n">
        <f aca="false">IF(1_Data_EDA!B5418="First Class",1,0)</f>
        <v>0</v>
      </c>
      <c r="I5417" s="6" t="n">
        <f aca="false">IF(1_Data_EDA!B5418="Second Class",1,0)</f>
        <v>0</v>
      </c>
      <c r="J5417" s="6" t="n">
        <f aca="false">IF(1_Data_EDA!B5418="Same Day",1,0)</f>
        <v>1</v>
      </c>
      <c r="K5417" s="6" t="n">
        <f aca="false">IF(1_Data_EDA!C5418="Corporate",1,0)</f>
        <v>0</v>
      </c>
      <c r="L5417" s="6" t="n">
        <f aca="false">IF(1_Data_EDA!C5418="Home Office",1,0)</f>
        <v>0</v>
      </c>
      <c r="M5417" s="6" t="n">
        <f aca="false">IF(1_Data_EDA!D5418="Europe",1,0)</f>
        <v>1</v>
      </c>
      <c r="N5417" s="6" t="n">
        <f aca="false">IF(1_Data_EDA!D5418="LATAM",1,0)</f>
        <v>0</v>
      </c>
      <c r="O5417" s="6" t="n">
        <f aca="false">IF(1_Data_EDA!D5418="Pacific Asia",1,0)</f>
        <v>0</v>
      </c>
      <c r="P5417" s="6" t="n">
        <f aca="false">IF(1_Data_EDA!D5418="USCA",1,0)</f>
        <v>0</v>
      </c>
      <c r="Q5417" s="6" t="n">
        <f aca="false">IF(C5417&gt;MEDIAN(C$5:C$8004),1,0)</f>
        <v>1</v>
      </c>
      <c r="R5417" s="6" t="n">
        <f aca="false">IF(D5417&gt;2,1,0)</f>
        <v>0</v>
      </c>
    </row>
    <row r="5418" customFormat="false" ht="15" hidden="false" customHeight="true" outlineLevel="0" collapsed="false">
      <c r="A5418" s="6" t="n">
        <f aca="false">1_Data_EDA!O5419</f>
        <v>0</v>
      </c>
      <c r="B5418" s="6" t="n">
        <f aca="false">1_Data_EDA!H5419</f>
        <v>4</v>
      </c>
      <c r="C5418" s="7" t="n">
        <f aca="false">1_Data_EDA!I5419</f>
        <v>129.9900055</v>
      </c>
      <c r="D5418" s="6" t="n">
        <f aca="false">1_Data_EDA!J5419</f>
        <v>1</v>
      </c>
      <c r="E5418" s="7" t="n">
        <f aca="false">1_Data_EDA!K5419</f>
        <v>129.9900055</v>
      </c>
      <c r="F5418" s="7" t="n">
        <f aca="false">1_Data_EDA!L5419</f>
        <v>6.5</v>
      </c>
      <c r="G5418" s="8" t="n">
        <f aca="false">1_Data_EDA!M5419</f>
        <v>0.050000001</v>
      </c>
      <c r="H5418" s="6" t="n">
        <f aca="false">IF(1_Data_EDA!B5419="First Class",1,0)</f>
        <v>0</v>
      </c>
      <c r="I5418" s="6" t="n">
        <f aca="false">IF(1_Data_EDA!B5419="Second Class",1,0)</f>
        <v>0</v>
      </c>
      <c r="J5418" s="6" t="n">
        <f aca="false">IF(1_Data_EDA!B5419="Same Day",1,0)</f>
        <v>0</v>
      </c>
      <c r="K5418" s="6" t="n">
        <f aca="false">IF(1_Data_EDA!C5419="Corporate",1,0)</f>
        <v>0</v>
      </c>
      <c r="L5418" s="6" t="n">
        <f aca="false">IF(1_Data_EDA!C5419="Home Office",1,0)</f>
        <v>1</v>
      </c>
      <c r="M5418" s="6" t="n">
        <f aca="false">IF(1_Data_EDA!D5419="Europe",1,0)</f>
        <v>0</v>
      </c>
      <c r="N5418" s="6" t="n">
        <f aca="false">IF(1_Data_EDA!D5419="LATAM",1,0)</f>
        <v>1</v>
      </c>
      <c r="O5418" s="6" t="n">
        <f aca="false">IF(1_Data_EDA!D5419="Pacific Asia",1,0)</f>
        <v>0</v>
      </c>
      <c r="P5418" s="6" t="n">
        <f aca="false">IF(1_Data_EDA!D5419="USCA",1,0)</f>
        <v>0</v>
      </c>
      <c r="Q5418" s="6" t="n">
        <f aca="false">IF(C5418&gt;MEDIAN(C$5:C$8004),1,0)</f>
        <v>1</v>
      </c>
      <c r="R5418" s="6" t="n">
        <f aca="false">IF(D5418&gt;2,1,0)</f>
        <v>0</v>
      </c>
    </row>
    <row r="5419" customFormat="false" ht="15" hidden="false" customHeight="true" outlineLevel="0" collapsed="false">
      <c r="A5419" s="6" t="n">
        <f aca="false">1_Data_EDA!O5420</f>
        <v>0</v>
      </c>
      <c r="B5419" s="6" t="n">
        <f aca="false">1_Data_EDA!H5420</f>
        <v>4</v>
      </c>
      <c r="C5419" s="7" t="n">
        <f aca="false">1_Data_EDA!I5420</f>
        <v>49.97999954</v>
      </c>
      <c r="D5419" s="6" t="n">
        <f aca="false">1_Data_EDA!J5420</f>
        <v>5</v>
      </c>
      <c r="E5419" s="7" t="n">
        <f aca="false">1_Data_EDA!K5420</f>
        <v>249.8999939</v>
      </c>
      <c r="F5419" s="7" t="n">
        <f aca="false">1_Data_EDA!L5420</f>
        <v>22.48999977</v>
      </c>
      <c r="G5419" s="8" t="n">
        <f aca="false">1_Data_EDA!M5420</f>
        <v>0.090000004</v>
      </c>
      <c r="H5419" s="6" t="n">
        <f aca="false">IF(1_Data_EDA!B5420="First Class",1,0)</f>
        <v>0</v>
      </c>
      <c r="I5419" s="6" t="n">
        <f aca="false">IF(1_Data_EDA!B5420="Second Class",1,0)</f>
        <v>0</v>
      </c>
      <c r="J5419" s="6" t="n">
        <f aca="false">IF(1_Data_EDA!B5420="Same Day",1,0)</f>
        <v>0</v>
      </c>
      <c r="K5419" s="6" t="n">
        <f aca="false">IF(1_Data_EDA!C5420="Corporate",1,0)</f>
        <v>0</v>
      </c>
      <c r="L5419" s="6" t="n">
        <f aca="false">IF(1_Data_EDA!C5420="Home Office",1,0)</f>
        <v>0</v>
      </c>
      <c r="M5419" s="6" t="n">
        <f aca="false">IF(1_Data_EDA!D5420="Europe",1,0)</f>
        <v>1</v>
      </c>
      <c r="N5419" s="6" t="n">
        <f aca="false">IF(1_Data_EDA!D5420="LATAM",1,0)</f>
        <v>0</v>
      </c>
      <c r="O5419" s="6" t="n">
        <f aca="false">IF(1_Data_EDA!D5420="Pacific Asia",1,0)</f>
        <v>0</v>
      </c>
      <c r="P5419" s="6" t="n">
        <f aca="false">IF(1_Data_EDA!D5420="USCA",1,0)</f>
        <v>0</v>
      </c>
      <c r="Q5419" s="6" t="n">
        <f aca="false">IF(C5419&gt;MEDIAN(C$5:C$8004),1,0)</f>
        <v>0</v>
      </c>
      <c r="R5419" s="6" t="n">
        <f aca="false">IF(D5419&gt;2,1,0)</f>
        <v>1</v>
      </c>
    </row>
    <row r="5420" customFormat="false" ht="15" hidden="false" customHeight="true" outlineLevel="0" collapsed="false">
      <c r="A5420" s="6" t="n">
        <f aca="false">1_Data_EDA!O5421</f>
        <v>0</v>
      </c>
      <c r="B5420" s="6" t="n">
        <f aca="false">1_Data_EDA!H5421</f>
        <v>2</v>
      </c>
      <c r="C5420" s="7" t="n">
        <f aca="false">1_Data_EDA!I5421</f>
        <v>199.9900055</v>
      </c>
      <c r="D5420" s="6" t="n">
        <f aca="false">1_Data_EDA!J5421</f>
        <v>1</v>
      </c>
      <c r="E5420" s="7" t="n">
        <f aca="false">1_Data_EDA!K5421</f>
        <v>199.9900055</v>
      </c>
      <c r="F5420" s="7" t="n">
        <f aca="false">1_Data_EDA!L5421</f>
        <v>8</v>
      </c>
      <c r="G5420" s="8" t="n">
        <f aca="false">1_Data_EDA!M5421</f>
        <v>0.039999999</v>
      </c>
      <c r="H5420" s="6" t="n">
        <f aca="false">IF(1_Data_EDA!B5421="First Class",1,0)</f>
        <v>0</v>
      </c>
      <c r="I5420" s="6" t="n">
        <f aca="false">IF(1_Data_EDA!B5421="Second Class",1,0)</f>
        <v>1</v>
      </c>
      <c r="J5420" s="6" t="n">
        <f aca="false">IF(1_Data_EDA!B5421="Same Day",1,0)</f>
        <v>0</v>
      </c>
      <c r="K5420" s="6" t="n">
        <f aca="false">IF(1_Data_EDA!C5421="Corporate",1,0)</f>
        <v>0</v>
      </c>
      <c r="L5420" s="6" t="n">
        <f aca="false">IF(1_Data_EDA!C5421="Home Office",1,0)</f>
        <v>0</v>
      </c>
      <c r="M5420" s="6" t="n">
        <f aca="false">IF(1_Data_EDA!D5421="Europe",1,0)</f>
        <v>0</v>
      </c>
      <c r="N5420" s="6" t="n">
        <f aca="false">IF(1_Data_EDA!D5421="LATAM",1,0)</f>
        <v>0</v>
      </c>
      <c r="O5420" s="6" t="n">
        <f aca="false">IF(1_Data_EDA!D5421="Pacific Asia",1,0)</f>
        <v>0</v>
      </c>
      <c r="P5420" s="6" t="n">
        <f aca="false">IF(1_Data_EDA!D5421="USCA",1,0)</f>
        <v>1</v>
      </c>
      <c r="Q5420" s="6" t="n">
        <f aca="false">IF(C5420&gt;MEDIAN(C$5:C$8004),1,0)</f>
        <v>1</v>
      </c>
      <c r="R5420" s="6" t="n">
        <f aca="false">IF(D5420&gt;2,1,0)</f>
        <v>0</v>
      </c>
    </row>
    <row r="5421" customFormat="false" ht="15" hidden="false" customHeight="true" outlineLevel="0" collapsed="false">
      <c r="A5421" s="6" t="n">
        <f aca="false">1_Data_EDA!O5422</f>
        <v>0</v>
      </c>
      <c r="B5421" s="6" t="n">
        <f aca="false">1_Data_EDA!H5422</f>
        <v>4</v>
      </c>
      <c r="C5421" s="7" t="n">
        <f aca="false">1_Data_EDA!I5422</f>
        <v>299.980011</v>
      </c>
      <c r="D5421" s="6" t="n">
        <f aca="false">1_Data_EDA!J5422</f>
        <v>1</v>
      </c>
      <c r="E5421" s="7" t="n">
        <f aca="false">1_Data_EDA!K5422</f>
        <v>299.980011</v>
      </c>
      <c r="F5421" s="7" t="n">
        <f aca="false">1_Data_EDA!L5422</f>
        <v>9</v>
      </c>
      <c r="G5421" s="8" t="n">
        <f aca="false">1_Data_EDA!M5422</f>
        <v>0.029999999</v>
      </c>
      <c r="H5421" s="6" t="n">
        <f aca="false">IF(1_Data_EDA!B5422="First Class",1,0)</f>
        <v>0</v>
      </c>
      <c r="I5421" s="6" t="n">
        <f aca="false">IF(1_Data_EDA!B5422="Second Class",1,0)</f>
        <v>0</v>
      </c>
      <c r="J5421" s="6" t="n">
        <f aca="false">IF(1_Data_EDA!B5422="Same Day",1,0)</f>
        <v>0</v>
      </c>
      <c r="K5421" s="6" t="n">
        <f aca="false">IF(1_Data_EDA!C5422="Corporate",1,0)</f>
        <v>0</v>
      </c>
      <c r="L5421" s="6" t="n">
        <f aca="false">IF(1_Data_EDA!C5422="Home Office",1,0)</f>
        <v>0</v>
      </c>
      <c r="M5421" s="6" t="n">
        <f aca="false">IF(1_Data_EDA!D5422="Europe",1,0)</f>
        <v>0</v>
      </c>
      <c r="N5421" s="6" t="n">
        <f aca="false">IF(1_Data_EDA!D5422="LATAM",1,0)</f>
        <v>0</v>
      </c>
      <c r="O5421" s="6" t="n">
        <f aca="false">IF(1_Data_EDA!D5422="Pacific Asia",1,0)</f>
        <v>0</v>
      </c>
      <c r="P5421" s="6" t="n">
        <f aca="false">IF(1_Data_EDA!D5422="USCA",1,0)</f>
        <v>1</v>
      </c>
      <c r="Q5421" s="6" t="n">
        <f aca="false">IF(C5421&gt;MEDIAN(C$5:C$8004),1,0)</f>
        <v>1</v>
      </c>
      <c r="R5421" s="6" t="n">
        <f aca="false">IF(D5421&gt;2,1,0)</f>
        <v>0</v>
      </c>
    </row>
    <row r="5422" customFormat="false" ht="15" hidden="false" customHeight="true" outlineLevel="0" collapsed="false">
      <c r="A5422" s="6" t="n">
        <f aca="false">1_Data_EDA!O5423</f>
        <v>0</v>
      </c>
      <c r="B5422" s="6" t="n">
        <f aca="false">1_Data_EDA!H5423</f>
        <v>0</v>
      </c>
      <c r="C5422" s="7" t="n">
        <f aca="false">1_Data_EDA!I5423</f>
        <v>49.97999954</v>
      </c>
      <c r="D5422" s="6" t="n">
        <f aca="false">1_Data_EDA!J5423</f>
        <v>2</v>
      </c>
      <c r="E5422" s="7" t="n">
        <f aca="false">1_Data_EDA!K5423</f>
        <v>99.95999908</v>
      </c>
      <c r="F5422" s="7" t="n">
        <f aca="false">1_Data_EDA!L5423</f>
        <v>12.98999977</v>
      </c>
      <c r="G5422" s="8" t="n">
        <f aca="false">1_Data_EDA!M5423</f>
        <v>0.129999995</v>
      </c>
      <c r="H5422" s="6" t="n">
        <f aca="false">IF(1_Data_EDA!B5423="First Class",1,0)</f>
        <v>0</v>
      </c>
      <c r="I5422" s="6" t="n">
        <f aca="false">IF(1_Data_EDA!B5423="Second Class",1,0)</f>
        <v>0</v>
      </c>
      <c r="J5422" s="6" t="n">
        <f aca="false">IF(1_Data_EDA!B5423="Same Day",1,0)</f>
        <v>1</v>
      </c>
      <c r="K5422" s="6" t="n">
        <f aca="false">IF(1_Data_EDA!C5423="Corporate",1,0)</f>
        <v>0</v>
      </c>
      <c r="L5422" s="6" t="n">
        <f aca="false">IF(1_Data_EDA!C5423="Home Office",1,0)</f>
        <v>0</v>
      </c>
      <c r="M5422" s="6" t="n">
        <f aca="false">IF(1_Data_EDA!D5423="Europe",1,0)</f>
        <v>0</v>
      </c>
      <c r="N5422" s="6" t="n">
        <f aca="false">IF(1_Data_EDA!D5423="LATAM",1,0)</f>
        <v>0</v>
      </c>
      <c r="O5422" s="6" t="n">
        <f aca="false">IF(1_Data_EDA!D5423="Pacific Asia",1,0)</f>
        <v>1</v>
      </c>
      <c r="P5422" s="6" t="n">
        <f aca="false">IF(1_Data_EDA!D5423="USCA",1,0)</f>
        <v>0</v>
      </c>
      <c r="Q5422" s="6" t="n">
        <f aca="false">IF(C5422&gt;MEDIAN(C$5:C$8004),1,0)</f>
        <v>0</v>
      </c>
      <c r="R5422" s="6" t="n">
        <f aca="false">IF(D5422&gt;2,1,0)</f>
        <v>0</v>
      </c>
    </row>
    <row r="5423" customFormat="false" ht="15" hidden="false" customHeight="true" outlineLevel="0" collapsed="false">
      <c r="A5423" s="6" t="n">
        <f aca="false">1_Data_EDA!O5424</f>
        <v>1</v>
      </c>
      <c r="B5423" s="6" t="n">
        <f aca="false">1_Data_EDA!H5424</f>
        <v>1</v>
      </c>
      <c r="C5423" s="7" t="n">
        <f aca="false">1_Data_EDA!I5424</f>
        <v>59.99000168</v>
      </c>
      <c r="D5423" s="6" t="n">
        <f aca="false">1_Data_EDA!J5424</f>
        <v>3</v>
      </c>
      <c r="E5423" s="7" t="n">
        <f aca="false">1_Data_EDA!K5424</f>
        <v>179.9700012</v>
      </c>
      <c r="F5423" s="7" t="n">
        <f aca="false">1_Data_EDA!L5424</f>
        <v>5.400000095</v>
      </c>
      <c r="G5423" s="8" t="n">
        <f aca="false">1_Data_EDA!M5424</f>
        <v>0.029999999</v>
      </c>
      <c r="H5423" s="6" t="n">
        <f aca="false">IF(1_Data_EDA!B5424="First Class",1,0)</f>
        <v>1</v>
      </c>
      <c r="I5423" s="6" t="n">
        <f aca="false">IF(1_Data_EDA!B5424="Second Class",1,0)</f>
        <v>0</v>
      </c>
      <c r="J5423" s="6" t="n">
        <f aca="false">IF(1_Data_EDA!B5424="Same Day",1,0)</f>
        <v>0</v>
      </c>
      <c r="K5423" s="6" t="n">
        <f aca="false">IF(1_Data_EDA!C5424="Corporate",1,0)</f>
        <v>0</v>
      </c>
      <c r="L5423" s="6" t="n">
        <f aca="false">IF(1_Data_EDA!C5424="Home Office",1,0)</f>
        <v>0</v>
      </c>
      <c r="M5423" s="6" t="n">
        <f aca="false">IF(1_Data_EDA!D5424="Europe",1,0)</f>
        <v>0</v>
      </c>
      <c r="N5423" s="6" t="n">
        <f aca="false">IF(1_Data_EDA!D5424="LATAM",1,0)</f>
        <v>0</v>
      </c>
      <c r="O5423" s="6" t="n">
        <f aca="false">IF(1_Data_EDA!D5424="Pacific Asia",1,0)</f>
        <v>0</v>
      </c>
      <c r="P5423" s="6" t="n">
        <f aca="false">IF(1_Data_EDA!D5424="USCA",1,0)</f>
        <v>1</v>
      </c>
      <c r="Q5423" s="6" t="n">
        <f aca="false">IF(C5423&gt;MEDIAN(C$5:C$8004),1,0)</f>
        <v>0</v>
      </c>
      <c r="R5423" s="6" t="n">
        <f aca="false">IF(D5423&gt;2,1,0)</f>
        <v>1</v>
      </c>
    </row>
    <row r="5424" customFormat="false" ht="15" hidden="false" customHeight="true" outlineLevel="0" collapsed="false">
      <c r="A5424" s="6" t="n">
        <f aca="false">1_Data_EDA!O5425</f>
        <v>0</v>
      </c>
      <c r="B5424" s="6" t="n">
        <f aca="false">1_Data_EDA!H5425</f>
        <v>4</v>
      </c>
      <c r="C5424" s="7" t="n">
        <f aca="false">1_Data_EDA!I5425</f>
        <v>49.97999954</v>
      </c>
      <c r="D5424" s="6" t="n">
        <f aca="false">1_Data_EDA!J5425</f>
        <v>2</v>
      </c>
      <c r="E5424" s="7" t="n">
        <f aca="false">1_Data_EDA!K5425</f>
        <v>99.95999908</v>
      </c>
      <c r="F5424" s="7" t="n">
        <f aca="false">1_Data_EDA!L5425</f>
        <v>5</v>
      </c>
      <c r="G5424" s="8" t="n">
        <f aca="false">1_Data_EDA!M5425</f>
        <v>0.050000001</v>
      </c>
      <c r="H5424" s="6" t="n">
        <f aca="false">IF(1_Data_EDA!B5425="First Class",1,0)</f>
        <v>0</v>
      </c>
      <c r="I5424" s="6" t="n">
        <f aca="false">IF(1_Data_EDA!B5425="Second Class",1,0)</f>
        <v>0</v>
      </c>
      <c r="J5424" s="6" t="n">
        <f aca="false">IF(1_Data_EDA!B5425="Same Day",1,0)</f>
        <v>0</v>
      </c>
      <c r="K5424" s="6" t="n">
        <f aca="false">IF(1_Data_EDA!C5425="Corporate",1,0)</f>
        <v>0</v>
      </c>
      <c r="L5424" s="6" t="n">
        <f aca="false">IF(1_Data_EDA!C5425="Home Office",1,0)</f>
        <v>0</v>
      </c>
      <c r="M5424" s="6" t="n">
        <f aca="false">IF(1_Data_EDA!D5425="Europe",1,0)</f>
        <v>0</v>
      </c>
      <c r="N5424" s="6" t="n">
        <f aca="false">IF(1_Data_EDA!D5425="LATAM",1,0)</f>
        <v>1</v>
      </c>
      <c r="O5424" s="6" t="n">
        <f aca="false">IF(1_Data_EDA!D5425="Pacific Asia",1,0)</f>
        <v>0</v>
      </c>
      <c r="P5424" s="6" t="n">
        <f aca="false">IF(1_Data_EDA!D5425="USCA",1,0)</f>
        <v>0</v>
      </c>
      <c r="Q5424" s="6" t="n">
        <f aca="false">IF(C5424&gt;MEDIAN(C$5:C$8004),1,0)</f>
        <v>0</v>
      </c>
      <c r="R5424" s="6" t="n">
        <f aca="false">IF(D5424&gt;2,1,0)</f>
        <v>0</v>
      </c>
    </row>
    <row r="5425" customFormat="false" ht="15" hidden="false" customHeight="true" outlineLevel="0" collapsed="false">
      <c r="A5425" s="6" t="n">
        <f aca="false">1_Data_EDA!O5426</f>
        <v>0</v>
      </c>
      <c r="B5425" s="6" t="n">
        <f aca="false">1_Data_EDA!H5426</f>
        <v>4</v>
      </c>
      <c r="C5425" s="7" t="n">
        <f aca="false">1_Data_EDA!I5426</f>
        <v>299.980011</v>
      </c>
      <c r="D5425" s="6" t="n">
        <f aca="false">1_Data_EDA!J5426</f>
        <v>1</v>
      </c>
      <c r="E5425" s="7" t="n">
        <f aca="false">1_Data_EDA!K5426</f>
        <v>299.980011</v>
      </c>
      <c r="F5425" s="7" t="n">
        <f aca="false">1_Data_EDA!L5426</f>
        <v>48</v>
      </c>
      <c r="G5425" s="8" t="n">
        <f aca="false">1_Data_EDA!M5426</f>
        <v>0.159999996</v>
      </c>
      <c r="H5425" s="6" t="n">
        <f aca="false">IF(1_Data_EDA!B5426="First Class",1,0)</f>
        <v>0</v>
      </c>
      <c r="I5425" s="6" t="n">
        <f aca="false">IF(1_Data_EDA!B5426="Second Class",1,0)</f>
        <v>0</v>
      </c>
      <c r="J5425" s="6" t="n">
        <f aca="false">IF(1_Data_EDA!B5426="Same Day",1,0)</f>
        <v>0</v>
      </c>
      <c r="K5425" s="6" t="n">
        <f aca="false">IF(1_Data_EDA!C5426="Corporate",1,0)</f>
        <v>1</v>
      </c>
      <c r="L5425" s="6" t="n">
        <f aca="false">IF(1_Data_EDA!C5426="Home Office",1,0)</f>
        <v>0</v>
      </c>
      <c r="M5425" s="6" t="n">
        <f aca="false">IF(1_Data_EDA!D5426="Europe",1,0)</f>
        <v>0</v>
      </c>
      <c r="N5425" s="6" t="n">
        <f aca="false">IF(1_Data_EDA!D5426="LATAM",1,0)</f>
        <v>1</v>
      </c>
      <c r="O5425" s="6" t="n">
        <f aca="false">IF(1_Data_EDA!D5426="Pacific Asia",1,0)</f>
        <v>0</v>
      </c>
      <c r="P5425" s="6" t="n">
        <f aca="false">IF(1_Data_EDA!D5426="USCA",1,0)</f>
        <v>0</v>
      </c>
      <c r="Q5425" s="6" t="n">
        <f aca="false">IF(C5425&gt;MEDIAN(C$5:C$8004),1,0)</f>
        <v>1</v>
      </c>
      <c r="R5425" s="6" t="n">
        <f aca="false">IF(D5425&gt;2,1,0)</f>
        <v>0</v>
      </c>
    </row>
    <row r="5426" customFormat="false" ht="15" hidden="false" customHeight="true" outlineLevel="0" collapsed="false">
      <c r="A5426" s="6" t="n">
        <f aca="false">1_Data_EDA!O5427</f>
        <v>0</v>
      </c>
      <c r="B5426" s="6" t="n">
        <f aca="false">1_Data_EDA!H5427</f>
        <v>4</v>
      </c>
      <c r="C5426" s="7" t="n">
        <f aca="false">1_Data_EDA!I5427</f>
        <v>129.9900055</v>
      </c>
      <c r="D5426" s="6" t="n">
        <f aca="false">1_Data_EDA!J5427</f>
        <v>1</v>
      </c>
      <c r="E5426" s="7" t="n">
        <f aca="false">1_Data_EDA!K5427</f>
        <v>129.9900055</v>
      </c>
      <c r="F5426" s="7" t="n">
        <f aca="false">1_Data_EDA!L5427</f>
        <v>6.5</v>
      </c>
      <c r="G5426" s="8" t="n">
        <f aca="false">1_Data_EDA!M5427</f>
        <v>0.050000001</v>
      </c>
      <c r="H5426" s="6" t="n">
        <f aca="false">IF(1_Data_EDA!B5427="First Class",1,0)</f>
        <v>0</v>
      </c>
      <c r="I5426" s="6" t="n">
        <f aca="false">IF(1_Data_EDA!B5427="Second Class",1,0)</f>
        <v>0</v>
      </c>
      <c r="J5426" s="6" t="n">
        <f aca="false">IF(1_Data_EDA!B5427="Same Day",1,0)</f>
        <v>0</v>
      </c>
      <c r="K5426" s="6" t="n">
        <f aca="false">IF(1_Data_EDA!C5427="Corporate",1,0)</f>
        <v>0</v>
      </c>
      <c r="L5426" s="6" t="n">
        <f aca="false">IF(1_Data_EDA!C5427="Home Office",1,0)</f>
        <v>0</v>
      </c>
      <c r="M5426" s="6" t="n">
        <f aca="false">IF(1_Data_EDA!D5427="Europe",1,0)</f>
        <v>0</v>
      </c>
      <c r="N5426" s="6" t="n">
        <f aca="false">IF(1_Data_EDA!D5427="LATAM",1,0)</f>
        <v>1</v>
      </c>
      <c r="O5426" s="6" t="n">
        <f aca="false">IF(1_Data_EDA!D5427="Pacific Asia",1,0)</f>
        <v>0</v>
      </c>
      <c r="P5426" s="6" t="n">
        <f aca="false">IF(1_Data_EDA!D5427="USCA",1,0)</f>
        <v>0</v>
      </c>
      <c r="Q5426" s="6" t="n">
        <f aca="false">IF(C5426&gt;MEDIAN(C$5:C$8004),1,0)</f>
        <v>1</v>
      </c>
      <c r="R5426" s="6" t="n">
        <f aca="false">IF(D5426&gt;2,1,0)</f>
        <v>0</v>
      </c>
    </row>
    <row r="5427" customFormat="false" ht="15" hidden="false" customHeight="true" outlineLevel="0" collapsed="false">
      <c r="A5427" s="6" t="n">
        <f aca="false">1_Data_EDA!O5428</f>
        <v>1</v>
      </c>
      <c r="B5427" s="6" t="n">
        <f aca="false">1_Data_EDA!H5428</f>
        <v>1</v>
      </c>
      <c r="C5427" s="7" t="n">
        <f aca="false">1_Data_EDA!I5428</f>
        <v>399.980011</v>
      </c>
      <c r="D5427" s="6" t="n">
        <f aca="false">1_Data_EDA!J5428</f>
        <v>1</v>
      </c>
      <c r="E5427" s="7" t="n">
        <f aca="false">1_Data_EDA!K5428</f>
        <v>399.980011</v>
      </c>
      <c r="F5427" s="7" t="n">
        <f aca="false">1_Data_EDA!L5428</f>
        <v>72</v>
      </c>
      <c r="G5427" s="8" t="n">
        <f aca="false">1_Data_EDA!M5428</f>
        <v>0.180000007</v>
      </c>
      <c r="H5427" s="6" t="n">
        <f aca="false">IF(1_Data_EDA!B5428="First Class",1,0)</f>
        <v>1</v>
      </c>
      <c r="I5427" s="6" t="n">
        <f aca="false">IF(1_Data_EDA!B5428="Second Class",1,0)</f>
        <v>0</v>
      </c>
      <c r="J5427" s="6" t="n">
        <f aca="false">IF(1_Data_EDA!B5428="Same Day",1,0)</f>
        <v>0</v>
      </c>
      <c r="K5427" s="6" t="n">
        <f aca="false">IF(1_Data_EDA!C5428="Corporate",1,0)</f>
        <v>0</v>
      </c>
      <c r="L5427" s="6" t="n">
        <f aca="false">IF(1_Data_EDA!C5428="Home Office",1,0)</f>
        <v>0</v>
      </c>
      <c r="M5427" s="6" t="n">
        <f aca="false">IF(1_Data_EDA!D5428="Europe",1,0)</f>
        <v>0</v>
      </c>
      <c r="N5427" s="6" t="n">
        <f aca="false">IF(1_Data_EDA!D5428="LATAM",1,0)</f>
        <v>0</v>
      </c>
      <c r="O5427" s="6" t="n">
        <f aca="false">IF(1_Data_EDA!D5428="Pacific Asia",1,0)</f>
        <v>0</v>
      </c>
      <c r="P5427" s="6" t="n">
        <f aca="false">IF(1_Data_EDA!D5428="USCA",1,0)</f>
        <v>1</v>
      </c>
      <c r="Q5427" s="6" t="n">
        <f aca="false">IF(C5427&gt;MEDIAN(C$5:C$8004),1,0)</f>
        <v>1</v>
      </c>
      <c r="R5427" s="6" t="n">
        <f aca="false">IF(D5427&gt;2,1,0)</f>
        <v>0</v>
      </c>
    </row>
    <row r="5428" customFormat="false" ht="15" hidden="false" customHeight="true" outlineLevel="0" collapsed="false">
      <c r="A5428" s="6" t="n">
        <f aca="false">1_Data_EDA!O5429</f>
        <v>1</v>
      </c>
      <c r="B5428" s="6" t="n">
        <f aca="false">1_Data_EDA!H5429</f>
        <v>4</v>
      </c>
      <c r="C5428" s="7" t="n">
        <f aca="false">1_Data_EDA!I5429</f>
        <v>39.99000168</v>
      </c>
      <c r="D5428" s="6" t="n">
        <f aca="false">1_Data_EDA!J5429</f>
        <v>3</v>
      </c>
      <c r="E5428" s="7" t="n">
        <f aca="false">1_Data_EDA!K5429</f>
        <v>119.9700012</v>
      </c>
      <c r="F5428" s="7" t="n">
        <f aca="false">1_Data_EDA!L5429</f>
        <v>20.38999939</v>
      </c>
      <c r="G5428" s="8" t="n">
        <f aca="false">1_Data_EDA!M5429</f>
        <v>0.170000002</v>
      </c>
      <c r="H5428" s="6" t="n">
        <f aca="false">IF(1_Data_EDA!B5429="First Class",1,0)</f>
        <v>0</v>
      </c>
      <c r="I5428" s="6" t="n">
        <f aca="false">IF(1_Data_EDA!B5429="Second Class",1,0)</f>
        <v>0</v>
      </c>
      <c r="J5428" s="6" t="n">
        <f aca="false">IF(1_Data_EDA!B5429="Same Day",1,0)</f>
        <v>0</v>
      </c>
      <c r="K5428" s="6" t="n">
        <f aca="false">IF(1_Data_EDA!C5429="Corporate",1,0)</f>
        <v>0</v>
      </c>
      <c r="L5428" s="6" t="n">
        <f aca="false">IF(1_Data_EDA!C5429="Home Office",1,0)</f>
        <v>1</v>
      </c>
      <c r="M5428" s="6" t="n">
        <f aca="false">IF(1_Data_EDA!D5429="Europe",1,0)</f>
        <v>1</v>
      </c>
      <c r="N5428" s="6" t="n">
        <f aca="false">IF(1_Data_EDA!D5429="LATAM",1,0)</f>
        <v>0</v>
      </c>
      <c r="O5428" s="6" t="n">
        <f aca="false">IF(1_Data_EDA!D5429="Pacific Asia",1,0)</f>
        <v>0</v>
      </c>
      <c r="P5428" s="6" t="n">
        <f aca="false">IF(1_Data_EDA!D5429="USCA",1,0)</f>
        <v>0</v>
      </c>
      <c r="Q5428" s="6" t="n">
        <f aca="false">IF(C5428&gt;MEDIAN(C$5:C$8004),1,0)</f>
        <v>0</v>
      </c>
      <c r="R5428" s="6" t="n">
        <f aca="false">IF(D5428&gt;2,1,0)</f>
        <v>1</v>
      </c>
    </row>
    <row r="5429" customFormat="false" ht="15" hidden="false" customHeight="true" outlineLevel="0" collapsed="false">
      <c r="A5429" s="6" t="n">
        <f aca="false">1_Data_EDA!O5430</f>
        <v>1</v>
      </c>
      <c r="B5429" s="6" t="n">
        <f aca="false">1_Data_EDA!H5430</f>
        <v>4</v>
      </c>
      <c r="C5429" s="7" t="n">
        <f aca="false">1_Data_EDA!I5430</f>
        <v>99.98999786</v>
      </c>
      <c r="D5429" s="6" t="n">
        <f aca="false">1_Data_EDA!J5430</f>
        <v>5</v>
      </c>
      <c r="E5429" s="7" t="n">
        <f aca="false">1_Data_EDA!K5430</f>
        <v>499.9500122</v>
      </c>
      <c r="F5429" s="7" t="n">
        <f aca="false">1_Data_EDA!L5430</f>
        <v>25</v>
      </c>
      <c r="G5429" s="8" t="n">
        <f aca="false">1_Data_EDA!M5430</f>
        <v>0.050000001</v>
      </c>
      <c r="H5429" s="6" t="n">
        <f aca="false">IF(1_Data_EDA!B5430="First Class",1,0)</f>
        <v>0</v>
      </c>
      <c r="I5429" s="6" t="n">
        <f aca="false">IF(1_Data_EDA!B5430="Second Class",1,0)</f>
        <v>0</v>
      </c>
      <c r="J5429" s="6" t="n">
        <f aca="false">IF(1_Data_EDA!B5430="Same Day",1,0)</f>
        <v>0</v>
      </c>
      <c r="K5429" s="6" t="n">
        <f aca="false">IF(1_Data_EDA!C5430="Corporate",1,0)</f>
        <v>0</v>
      </c>
      <c r="L5429" s="6" t="n">
        <f aca="false">IF(1_Data_EDA!C5430="Home Office",1,0)</f>
        <v>1</v>
      </c>
      <c r="M5429" s="6" t="n">
        <f aca="false">IF(1_Data_EDA!D5430="Europe",1,0)</f>
        <v>0</v>
      </c>
      <c r="N5429" s="6" t="n">
        <f aca="false">IF(1_Data_EDA!D5430="LATAM",1,0)</f>
        <v>1</v>
      </c>
      <c r="O5429" s="6" t="n">
        <f aca="false">IF(1_Data_EDA!D5430="Pacific Asia",1,0)</f>
        <v>0</v>
      </c>
      <c r="P5429" s="6" t="n">
        <f aca="false">IF(1_Data_EDA!D5430="USCA",1,0)</f>
        <v>0</v>
      </c>
      <c r="Q5429" s="6" t="n">
        <f aca="false">IF(C5429&gt;MEDIAN(C$5:C$8004),1,0)</f>
        <v>1</v>
      </c>
      <c r="R5429" s="6" t="n">
        <f aca="false">IF(D5429&gt;2,1,0)</f>
        <v>1</v>
      </c>
    </row>
    <row r="5430" customFormat="false" ht="15" hidden="false" customHeight="true" outlineLevel="0" collapsed="false">
      <c r="A5430" s="6" t="n">
        <f aca="false">1_Data_EDA!O5431</f>
        <v>0</v>
      </c>
      <c r="B5430" s="6" t="n">
        <f aca="false">1_Data_EDA!H5431</f>
        <v>4</v>
      </c>
      <c r="C5430" s="7" t="n">
        <f aca="false">1_Data_EDA!I5431</f>
        <v>99.98999786</v>
      </c>
      <c r="D5430" s="6" t="n">
        <f aca="false">1_Data_EDA!J5431</f>
        <v>3</v>
      </c>
      <c r="E5430" s="7" t="n">
        <f aca="false">1_Data_EDA!K5431</f>
        <v>299.9700012</v>
      </c>
      <c r="F5430" s="7" t="n">
        <f aca="false">1_Data_EDA!L5431</f>
        <v>30</v>
      </c>
      <c r="G5430" s="8" t="n">
        <f aca="false">1_Data_EDA!M5431</f>
        <v>0.100000001</v>
      </c>
      <c r="H5430" s="6" t="n">
        <f aca="false">IF(1_Data_EDA!B5431="First Class",1,0)</f>
        <v>0</v>
      </c>
      <c r="I5430" s="6" t="n">
        <f aca="false">IF(1_Data_EDA!B5431="Second Class",1,0)</f>
        <v>0</v>
      </c>
      <c r="J5430" s="6" t="n">
        <f aca="false">IF(1_Data_EDA!B5431="Same Day",1,0)</f>
        <v>0</v>
      </c>
      <c r="K5430" s="6" t="n">
        <f aca="false">IF(1_Data_EDA!C5431="Corporate",1,0)</f>
        <v>0</v>
      </c>
      <c r="L5430" s="6" t="n">
        <f aca="false">IF(1_Data_EDA!C5431="Home Office",1,0)</f>
        <v>0</v>
      </c>
      <c r="M5430" s="6" t="n">
        <f aca="false">IF(1_Data_EDA!D5431="Europe",1,0)</f>
        <v>0</v>
      </c>
      <c r="N5430" s="6" t="n">
        <f aca="false">IF(1_Data_EDA!D5431="LATAM",1,0)</f>
        <v>1</v>
      </c>
      <c r="O5430" s="6" t="n">
        <f aca="false">IF(1_Data_EDA!D5431="Pacific Asia",1,0)</f>
        <v>0</v>
      </c>
      <c r="P5430" s="6" t="n">
        <f aca="false">IF(1_Data_EDA!D5431="USCA",1,0)</f>
        <v>0</v>
      </c>
      <c r="Q5430" s="6" t="n">
        <f aca="false">IF(C5430&gt;MEDIAN(C$5:C$8004),1,0)</f>
        <v>1</v>
      </c>
      <c r="R5430" s="6" t="n">
        <f aca="false">IF(D5430&gt;2,1,0)</f>
        <v>1</v>
      </c>
    </row>
    <row r="5431" customFormat="false" ht="15" hidden="false" customHeight="true" outlineLevel="0" collapsed="false">
      <c r="A5431" s="6" t="n">
        <f aca="false">1_Data_EDA!O5432</f>
        <v>0</v>
      </c>
      <c r="B5431" s="6" t="n">
        <f aca="false">1_Data_EDA!H5432</f>
        <v>4</v>
      </c>
      <c r="C5431" s="7" t="n">
        <f aca="false">1_Data_EDA!I5432</f>
        <v>299.980011</v>
      </c>
      <c r="D5431" s="6" t="n">
        <f aca="false">1_Data_EDA!J5432</f>
        <v>1</v>
      </c>
      <c r="E5431" s="7" t="n">
        <f aca="false">1_Data_EDA!K5432</f>
        <v>299.980011</v>
      </c>
      <c r="F5431" s="7" t="n">
        <f aca="false">1_Data_EDA!L5432</f>
        <v>6</v>
      </c>
      <c r="G5431" s="8" t="n">
        <f aca="false">1_Data_EDA!M5432</f>
        <v>0.02</v>
      </c>
      <c r="H5431" s="6" t="n">
        <f aca="false">IF(1_Data_EDA!B5432="First Class",1,0)</f>
        <v>0</v>
      </c>
      <c r="I5431" s="6" t="n">
        <f aca="false">IF(1_Data_EDA!B5432="Second Class",1,0)</f>
        <v>0</v>
      </c>
      <c r="J5431" s="6" t="n">
        <f aca="false">IF(1_Data_EDA!B5432="Same Day",1,0)</f>
        <v>0</v>
      </c>
      <c r="K5431" s="6" t="n">
        <f aca="false">IF(1_Data_EDA!C5432="Corporate",1,0)</f>
        <v>0</v>
      </c>
      <c r="L5431" s="6" t="n">
        <f aca="false">IF(1_Data_EDA!C5432="Home Office",1,0)</f>
        <v>1</v>
      </c>
      <c r="M5431" s="6" t="n">
        <f aca="false">IF(1_Data_EDA!D5432="Europe",1,0)</f>
        <v>1</v>
      </c>
      <c r="N5431" s="6" t="n">
        <f aca="false">IF(1_Data_EDA!D5432="LATAM",1,0)</f>
        <v>0</v>
      </c>
      <c r="O5431" s="6" t="n">
        <f aca="false">IF(1_Data_EDA!D5432="Pacific Asia",1,0)</f>
        <v>0</v>
      </c>
      <c r="P5431" s="6" t="n">
        <f aca="false">IF(1_Data_EDA!D5432="USCA",1,0)</f>
        <v>0</v>
      </c>
      <c r="Q5431" s="6" t="n">
        <f aca="false">IF(C5431&gt;MEDIAN(C$5:C$8004),1,0)</f>
        <v>1</v>
      </c>
      <c r="R5431" s="6" t="n">
        <f aca="false">IF(D5431&gt;2,1,0)</f>
        <v>0</v>
      </c>
    </row>
    <row r="5432" customFormat="false" ht="15" hidden="false" customHeight="true" outlineLevel="0" collapsed="false">
      <c r="A5432" s="6" t="n">
        <f aca="false">1_Data_EDA!O5433</f>
        <v>0</v>
      </c>
      <c r="B5432" s="6" t="n">
        <f aca="false">1_Data_EDA!H5433</f>
        <v>4</v>
      </c>
      <c r="C5432" s="7" t="n">
        <f aca="false">1_Data_EDA!I5433</f>
        <v>21.98999977</v>
      </c>
      <c r="D5432" s="6" t="n">
        <f aca="false">1_Data_EDA!J5433</f>
        <v>3</v>
      </c>
      <c r="E5432" s="7" t="n">
        <f aca="false">1_Data_EDA!K5433</f>
        <v>65.97000122</v>
      </c>
      <c r="F5432" s="7" t="n">
        <f aca="false">1_Data_EDA!L5433</f>
        <v>5.940000057</v>
      </c>
      <c r="G5432" s="8" t="n">
        <f aca="false">1_Data_EDA!M5433</f>
        <v>0.090000004</v>
      </c>
      <c r="H5432" s="6" t="n">
        <f aca="false">IF(1_Data_EDA!B5433="First Class",1,0)</f>
        <v>0</v>
      </c>
      <c r="I5432" s="6" t="n">
        <f aca="false">IF(1_Data_EDA!B5433="Second Class",1,0)</f>
        <v>0</v>
      </c>
      <c r="J5432" s="6" t="n">
        <f aca="false">IF(1_Data_EDA!B5433="Same Day",1,0)</f>
        <v>0</v>
      </c>
      <c r="K5432" s="6" t="n">
        <f aca="false">IF(1_Data_EDA!C5433="Corporate",1,0)</f>
        <v>0</v>
      </c>
      <c r="L5432" s="6" t="n">
        <f aca="false">IF(1_Data_EDA!C5433="Home Office",1,0)</f>
        <v>0</v>
      </c>
      <c r="M5432" s="6" t="n">
        <f aca="false">IF(1_Data_EDA!D5433="Europe",1,0)</f>
        <v>1</v>
      </c>
      <c r="N5432" s="6" t="n">
        <f aca="false">IF(1_Data_EDA!D5433="LATAM",1,0)</f>
        <v>0</v>
      </c>
      <c r="O5432" s="6" t="n">
        <f aca="false">IF(1_Data_EDA!D5433="Pacific Asia",1,0)</f>
        <v>0</v>
      </c>
      <c r="P5432" s="6" t="n">
        <f aca="false">IF(1_Data_EDA!D5433="USCA",1,0)</f>
        <v>0</v>
      </c>
      <c r="Q5432" s="6" t="n">
        <f aca="false">IF(C5432&gt;MEDIAN(C$5:C$8004),1,0)</f>
        <v>0</v>
      </c>
      <c r="R5432" s="6" t="n">
        <f aca="false">IF(D5432&gt;2,1,0)</f>
        <v>1</v>
      </c>
    </row>
    <row r="5433" customFormat="false" ht="15" hidden="false" customHeight="true" outlineLevel="0" collapsed="false">
      <c r="A5433" s="6" t="n">
        <f aca="false">1_Data_EDA!O5434</f>
        <v>1</v>
      </c>
      <c r="B5433" s="6" t="n">
        <f aca="false">1_Data_EDA!H5434</f>
        <v>1</v>
      </c>
      <c r="C5433" s="7" t="n">
        <f aca="false">1_Data_EDA!I5434</f>
        <v>129.9900055</v>
      </c>
      <c r="D5433" s="6" t="n">
        <f aca="false">1_Data_EDA!J5434</f>
        <v>1</v>
      </c>
      <c r="E5433" s="7" t="n">
        <f aca="false">1_Data_EDA!K5434</f>
        <v>129.9900055</v>
      </c>
      <c r="F5433" s="7" t="n">
        <f aca="false">1_Data_EDA!L5434</f>
        <v>19.5</v>
      </c>
      <c r="G5433" s="8" t="n">
        <f aca="false">1_Data_EDA!M5434</f>
        <v>0.150000006</v>
      </c>
      <c r="H5433" s="6" t="n">
        <f aca="false">IF(1_Data_EDA!B5434="First Class",1,0)</f>
        <v>1</v>
      </c>
      <c r="I5433" s="6" t="n">
        <f aca="false">IF(1_Data_EDA!B5434="Second Class",1,0)</f>
        <v>0</v>
      </c>
      <c r="J5433" s="6" t="n">
        <f aca="false">IF(1_Data_EDA!B5434="Same Day",1,0)</f>
        <v>0</v>
      </c>
      <c r="K5433" s="6" t="n">
        <f aca="false">IF(1_Data_EDA!C5434="Corporate",1,0)</f>
        <v>1</v>
      </c>
      <c r="L5433" s="6" t="n">
        <f aca="false">IF(1_Data_EDA!C5434="Home Office",1,0)</f>
        <v>0</v>
      </c>
      <c r="M5433" s="6" t="n">
        <f aca="false">IF(1_Data_EDA!D5434="Europe",1,0)</f>
        <v>1</v>
      </c>
      <c r="N5433" s="6" t="n">
        <f aca="false">IF(1_Data_EDA!D5434="LATAM",1,0)</f>
        <v>0</v>
      </c>
      <c r="O5433" s="6" t="n">
        <f aca="false">IF(1_Data_EDA!D5434="Pacific Asia",1,0)</f>
        <v>0</v>
      </c>
      <c r="P5433" s="6" t="n">
        <f aca="false">IF(1_Data_EDA!D5434="USCA",1,0)</f>
        <v>0</v>
      </c>
      <c r="Q5433" s="6" t="n">
        <f aca="false">IF(C5433&gt;MEDIAN(C$5:C$8004),1,0)</f>
        <v>1</v>
      </c>
      <c r="R5433" s="6" t="n">
        <f aca="false">IF(D5433&gt;2,1,0)</f>
        <v>0</v>
      </c>
    </row>
    <row r="5434" customFormat="false" ht="15" hidden="false" customHeight="true" outlineLevel="0" collapsed="false">
      <c r="A5434" s="6" t="n">
        <f aca="false">1_Data_EDA!O5435</f>
        <v>1</v>
      </c>
      <c r="B5434" s="6" t="n">
        <f aca="false">1_Data_EDA!H5435</f>
        <v>2</v>
      </c>
      <c r="C5434" s="7" t="n">
        <f aca="false">1_Data_EDA!I5435</f>
        <v>99.98999786</v>
      </c>
      <c r="D5434" s="6" t="n">
        <f aca="false">1_Data_EDA!J5435</f>
        <v>4</v>
      </c>
      <c r="E5434" s="7" t="n">
        <f aca="false">1_Data_EDA!K5435</f>
        <v>399.9599915</v>
      </c>
      <c r="F5434" s="7" t="n">
        <f aca="false">1_Data_EDA!L5435</f>
        <v>12</v>
      </c>
      <c r="G5434" s="8" t="n">
        <f aca="false">1_Data_EDA!M5435</f>
        <v>0.029999999</v>
      </c>
      <c r="H5434" s="6" t="n">
        <f aca="false">IF(1_Data_EDA!B5435="First Class",1,0)</f>
        <v>0</v>
      </c>
      <c r="I5434" s="6" t="n">
        <f aca="false">IF(1_Data_EDA!B5435="Second Class",1,0)</f>
        <v>1</v>
      </c>
      <c r="J5434" s="6" t="n">
        <f aca="false">IF(1_Data_EDA!B5435="Same Day",1,0)</f>
        <v>0</v>
      </c>
      <c r="K5434" s="6" t="n">
        <f aca="false">IF(1_Data_EDA!C5435="Corporate",1,0)</f>
        <v>0</v>
      </c>
      <c r="L5434" s="6" t="n">
        <f aca="false">IF(1_Data_EDA!C5435="Home Office",1,0)</f>
        <v>0</v>
      </c>
      <c r="M5434" s="6" t="n">
        <f aca="false">IF(1_Data_EDA!D5435="Europe",1,0)</f>
        <v>0</v>
      </c>
      <c r="N5434" s="6" t="n">
        <f aca="false">IF(1_Data_EDA!D5435="LATAM",1,0)</f>
        <v>1</v>
      </c>
      <c r="O5434" s="6" t="n">
        <f aca="false">IF(1_Data_EDA!D5435="Pacific Asia",1,0)</f>
        <v>0</v>
      </c>
      <c r="P5434" s="6" t="n">
        <f aca="false">IF(1_Data_EDA!D5435="USCA",1,0)</f>
        <v>0</v>
      </c>
      <c r="Q5434" s="6" t="n">
        <f aca="false">IF(C5434&gt;MEDIAN(C$5:C$8004),1,0)</f>
        <v>1</v>
      </c>
      <c r="R5434" s="6" t="n">
        <f aca="false">IF(D5434&gt;2,1,0)</f>
        <v>1</v>
      </c>
    </row>
    <row r="5435" customFormat="false" ht="15" hidden="false" customHeight="true" outlineLevel="0" collapsed="false">
      <c r="A5435" s="6" t="n">
        <f aca="false">1_Data_EDA!O5436</f>
        <v>1</v>
      </c>
      <c r="B5435" s="6" t="n">
        <f aca="false">1_Data_EDA!H5436</f>
        <v>1</v>
      </c>
      <c r="C5435" s="7" t="n">
        <f aca="false">1_Data_EDA!I5436</f>
        <v>199.9900055</v>
      </c>
      <c r="D5435" s="6" t="n">
        <f aca="false">1_Data_EDA!J5436</f>
        <v>1</v>
      </c>
      <c r="E5435" s="7" t="n">
        <f aca="false">1_Data_EDA!K5436</f>
        <v>199.9900055</v>
      </c>
      <c r="F5435" s="7" t="n">
        <f aca="false">1_Data_EDA!L5436</f>
        <v>6</v>
      </c>
      <c r="G5435" s="8" t="n">
        <f aca="false">1_Data_EDA!M5436</f>
        <v>0.029999999</v>
      </c>
      <c r="H5435" s="6" t="n">
        <f aca="false">IF(1_Data_EDA!B5436="First Class",1,0)</f>
        <v>1</v>
      </c>
      <c r="I5435" s="6" t="n">
        <f aca="false">IF(1_Data_EDA!B5436="Second Class",1,0)</f>
        <v>0</v>
      </c>
      <c r="J5435" s="6" t="n">
        <f aca="false">IF(1_Data_EDA!B5436="Same Day",1,0)</f>
        <v>0</v>
      </c>
      <c r="K5435" s="6" t="n">
        <f aca="false">IF(1_Data_EDA!C5436="Corporate",1,0)</f>
        <v>0</v>
      </c>
      <c r="L5435" s="6" t="n">
        <f aca="false">IF(1_Data_EDA!C5436="Home Office",1,0)</f>
        <v>0</v>
      </c>
      <c r="M5435" s="6" t="n">
        <f aca="false">IF(1_Data_EDA!D5436="Europe",1,0)</f>
        <v>1</v>
      </c>
      <c r="N5435" s="6" t="n">
        <f aca="false">IF(1_Data_EDA!D5436="LATAM",1,0)</f>
        <v>0</v>
      </c>
      <c r="O5435" s="6" t="n">
        <f aca="false">IF(1_Data_EDA!D5436="Pacific Asia",1,0)</f>
        <v>0</v>
      </c>
      <c r="P5435" s="6" t="n">
        <f aca="false">IF(1_Data_EDA!D5436="USCA",1,0)</f>
        <v>0</v>
      </c>
      <c r="Q5435" s="6" t="n">
        <f aca="false">IF(C5435&gt;MEDIAN(C$5:C$8004),1,0)</f>
        <v>1</v>
      </c>
      <c r="R5435" s="6" t="n">
        <f aca="false">IF(D5435&gt;2,1,0)</f>
        <v>0</v>
      </c>
    </row>
    <row r="5436" customFormat="false" ht="15" hidden="false" customHeight="true" outlineLevel="0" collapsed="false">
      <c r="A5436" s="6" t="n">
        <f aca="false">1_Data_EDA!O5437</f>
        <v>1</v>
      </c>
      <c r="B5436" s="6" t="n">
        <f aca="false">1_Data_EDA!H5437</f>
        <v>4</v>
      </c>
      <c r="C5436" s="7" t="n">
        <f aca="false">1_Data_EDA!I5437</f>
        <v>50</v>
      </c>
      <c r="D5436" s="6" t="n">
        <f aca="false">1_Data_EDA!J5437</f>
        <v>2</v>
      </c>
      <c r="E5436" s="7" t="n">
        <f aca="false">1_Data_EDA!K5437</f>
        <v>100</v>
      </c>
      <c r="F5436" s="7" t="n">
        <f aca="false">1_Data_EDA!L5437</f>
        <v>13</v>
      </c>
      <c r="G5436" s="8" t="n">
        <f aca="false">1_Data_EDA!M5437</f>
        <v>0.129999995</v>
      </c>
      <c r="H5436" s="6" t="n">
        <f aca="false">IF(1_Data_EDA!B5437="First Class",1,0)</f>
        <v>0</v>
      </c>
      <c r="I5436" s="6" t="n">
        <f aca="false">IF(1_Data_EDA!B5437="Second Class",1,0)</f>
        <v>0</v>
      </c>
      <c r="J5436" s="6" t="n">
        <f aca="false">IF(1_Data_EDA!B5437="Same Day",1,0)</f>
        <v>0</v>
      </c>
      <c r="K5436" s="6" t="n">
        <f aca="false">IF(1_Data_EDA!C5437="Corporate",1,0)</f>
        <v>0</v>
      </c>
      <c r="L5436" s="6" t="n">
        <f aca="false">IF(1_Data_EDA!C5437="Home Office",1,0)</f>
        <v>1</v>
      </c>
      <c r="M5436" s="6" t="n">
        <f aca="false">IF(1_Data_EDA!D5437="Europe",1,0)</f>
        <v>0</v>
      </c>
      <c r="N5436" s="6" t="n">
        <f aca="false">IF(1_Data_EDA!D5437="LATAM",1,0)</f>
        <v>0</v>
      </c>
      <c r="O5436" s="6" t="n">
        <f aca="false">IF(1_Data_EDA!D5437="Pacific Asia",1,0)</f>
        <v>0</v>
      </c>
      <c r="P5436" s="6" t="n">
        <f aca="false">IF(1_Data_EDA!D5437="USCA",1,0)</f>
        <v>0</v>
      </c>
      <c r="Q5436" s="6" t="n">
        <f aca="false">IF(C5436&gt;MEDIAN(C$5:C$8004),1,0)</f>
        <v>0</v>
      </c>
      <c r="R5436" s="6" t="n">
        <f aca="false">IF(D5436&gt;2,1,0)</f>
        <v>0</v>
      </c>
    </row>
    <row r="5437" customFormat="false" ht="15" hidden="false" customHeight="true" outlineLevel="0" collapsed="false">
      <c r="A5437" s="6" t="n">
        <f aca="false">1_Data_EDA!O5438</f>
        <v>1</v>
      </c>
      <c r="B5437" s="6" t="n">
        <f aca="false">1_Data_EDA!H5438</f>
        <v>2</v>
      </c>
      <c r="C5437" s="7" t="n">
        <f aca="false">1_Data_EDA!I5438</f>
        <v>59.99000168</v>
      </c>
      <c r="D5437" s="6" t="n">
        <f aca="false">1_Data_EDA!J5438</f>
        <v>4</v>
      </c>
      <c r="E5437" s="7" t="n">
        <f aca="false">1_Data_EDA!K5438</f>
        <v>239.9600067</v>
      </c>
      <c r="F5437" s="7" t="n">
        <f aca="false">1_Data_EDA!L5438</f>
        <v>16.79999924</v>
      </c>
      <c r="G5437" s="8" t="n">
        <f aca="false">1_Data_EDA!M5438</f>
        <v>0.07</v>
      </c>
      <c r="H5437" s="6" t="n">
        <f aca="false">IF(1_Data_EDA!B5438="First Class",1,0)</f>
        <v>0</v>
      </c>
      <c r="I5437" s="6" t="n">
        <f aca="false">IF(1_Data_EDA!B5438="Second Class",1,0)</f>
        <v>1</v>
      </c>
      <c r="J5437" s="6" t="n">
        <f aca="false">IF(1_Data_EDA!B5438="Same Day",1,0)</f>
        <v>0</v>
      </c>
      <c r="K5437" s="6" t="n">
        <f aca="false">IF(1_Data_EDA!C5438="Corporate",1,0)</f>
        <v>1</v>
      </c>
      <c r="L5437" s="6" t="n">
        <f aca="false">IF(1_Data_EDA!C5438="Home Office",1,0)</f>
        <v>0</v>
      </c>
      <c r="M5437" s="6" t="n">
        <f aca="false">IF(1_Data_EDA!D5438="Europe",1,0)</f>
        <v>1</v>
      </c>
      <c r="N5437" s="6" t="n">
        <f aca="false">IF(1_Data_EDA!D5438="LATAM",1,0)</f>
        <v>0</v>
      </c>
      <c r="O5437" s="6" t="n">
        <f aca="false">IF(1_Data_EDA!D5438="Pacific Asia",1,0)</f>
        <v>0</v>
      </c>
      <c r="P5437" s="6" t="n">
        <f aca="false">IF(1_Data_EDA!D5438="USCA",1,0)</f>
        <v>0</v>
      </c>
      <c r="Q5437" s="6" t="n">
        <f aca="false">IF(C5437&gt;MEDIAN(C$5:C$8004),1,0)</f>
        <v>0</v>
      </c>
      <c r="R5437" s="6" t="n">
        <f aca="false">IF(D5437&gt;2,1,0)</f>
        <v>1</v>
      </c>
    </row>
    <row r="5438" customFormat="false" ht="15" hidden="false" customHeight="true" outlineLevel="0" collapsed="false">
      <c r="A5438" s="6" t="n">
        <f aca="false">1_Data_EDA!O5439</f>
        <v>0</v>
      </c>
      <c r="B5438" s="6" t="n">
        <f aca="false">1_Data_EDA!H5439</f>
        <v>4</v>
      </c>
      <c r="C5438" s="7" t="n">
        <f aca="false">1_Data_EDA!I5439</f>
        <v>399.980011</v>
      </c>
      <c r="D5438" s="6" t="n">
        <f aca="false">1_Data_EDA!J5439</f>
        <v>1</v>
      </c>
      <c r="E5438" s="7" t="n">
        <f aca="false">1_Data_EDA!K5439</f>
        <v>399.980011</v>
      </c>
      <c r="F5438" s="7" t="n">
        <f aca="false">1_Data_EDA!L5439</f>
        <v>22</v>
      </c>
      <c r="G5438" s="8" t="n">
        <f aca="false">1_Data_EDA!M5439</f>
        <v>0.059999999</v>
      </c>
      <c r="H5438" s="6" t="n">
        <f aca="false">IF(1_Data_EDA!B5439="First Class",1,0)</f>
        <v>0</v>
      </c>
      <c r="I5438" s="6" t="n">
        <f aca="false">IF(1_Data_EDA!B5439="Second Class",1,0)</f>
        <v>0</v>
      </c>
      <c r="J5438" s="6" t="n">
        <f aca="false">IF(1_Data_EDA!B5439="Same Day",1,0)</f>
        <v>0</v>
      </c>
      <c r="K5438" s="6" t="n">
        <f aca="false">IF(1_Data_EDA!C5439="Corporate",1,0)</f>
        <v>0</v>
      </c>
      <c r="L5438" s="6" t="n">
        <f aca="false">IF(1_Data_EDA!C5439="Home Office",1,0)</f>
        <v>0</v>
      </c>
      <c r="M5438" s="6" t="n">
        <f aca="false">IF(1_Data_EDA!D5439="Europe",1,0)</f>
        <v>1</v>
      </c>
      <c r="N5438" s="6" t="n">
        <f aca="false">IF(1_Data_EDA!D5439="LATAM",1,0)</f>
        <v>0</v>
      </c>
      <c r="O5438" s="6" t="n">
        <f aca="false">IF(1_Data_EDA!D5439="Pacific Asia",1,0)</f>
        <v>0</v>
      </c>
      <c r="P5438" s="6" t="n">
        <f aca="false">IF(1_Data_EDA!D5439="USCA",1,0)</f>
        <v>0</v>
      </c>
      <c r="Q5438" s="6" t="n">
        <f aca="false">IF(C5438&gt;MEDIAN(C$5:C$8004),1,0)</f>
        <v>1</v>
      </c>
      <c r="R5438" s="6" t="n">
        <f aca="false">IF(D5438&gt;2,1,0)</f>
        <v>0</v>
      </c>
    </row>
    <row r="5439" customFormat="false" ht="15" hidden="false" customHeight="true" outlineLevel="0" collapsed="false">
      <c r="A5439" s="6" t="n">
        <f aca="false">1_Data_EDA!O5440</f>
        <v>1</v>
      </c>
      <c r="B5439" s="6" t="n">
        <f aca="false">1_Data_EDA!H5440</f>
        <v>1</v>
      </c>
      <c r="C5439" s="7" t="n">
        <f aca="false">1_Data_EDA!I5440</f>
        <v>50</v>
      </c>
      <c r="D5439" s="6" t="n">
        <f aca="false">1_Data_EDA!J5440</f>
        <v>4</v>
      </c>
      <c r="E5439" s="7" t="n">
        <f aca="false">1_Data_EDA!K5440</f>
        <v>200</v>
      </c>
      <c r="F5439" s="7" t="n">
        <f aca="false">1_Data_EDA!L5440</f>
        <v>0</v>
      </c>
      <c r="G5439" s="8" t="n">
        <f aca="false">1_Data_EDA!M5440</f>
        <v>0</v>
      </c>
      <c r="H5439" s="6" t="n">
        <f aca="false">IF(1_Data_EDA!B5440="First Class",1,0)</f>
        <v>1</v>
      </c>
      <c r="I5439" s="6" t="n">
        <f aca="false">IF(1_Data_EDA!B5440="Second Class",1,0)</f>
        <v>0</v>
      </c>
      <c r="J5439" s="6" t="n">
        <f aca="false">IF(1_Data_EDA!B5440="Same Day",1,0)</f>
        <v>0</v>
      </c>
      <c r="K5439" s="6" t="n">
        <f aca="false">IF(1_Data_EDA!C5440="Corporate",1,0)</f>
        <v>0</v>
      </c>
      <c r="L5439" s="6" t="n">
        <f aca="false">IF(1_Data_EDA!C5440="Home Office",1,0)</f>
        <v>0</v>
      </c>
      <c r="M5439" s="6" t="n">
        <f aca="false">IF(1_Data_EDA!D5440="Europe",1,0)</f>
        <v>1</v>
      </c>
      <c r="N5439" s="6" t="n">
        <f aca="false">IF(1_Data_EDA!D5440="LATAM",1,0)</f>
        <v>0</v>
      </c>
      <c r="O5439" s="6" t="n">
        <f aca="false">IF(1_Data_EDA!D5440="Pacific Asia",1,0)</f>
        <v>0</v>
      </c>
      <c r="P5439" s="6" t="n">
        <f aca="false">IF(1_Data_EDA!D5440="USCA",1,0)</f>
        <v>0</v>
      </c>
      <c r="Q5439" s="6" t="n">
        <f aca="false">IF(C5439&gt;MEDIAN(C$5:C$8004),1,0)</f>
        <v>0</v>
      </c>
      <c r="R5439" s="6" t="n">
        <f aca="false">IF(D5439&gt;2,1,0)</f>
        <v>1</v>
      </c>
    </row>
    <row r="5440" customFormat="false" ht="15" hidden="false" customHeight="true" outlineLevel="0" collapsed="false">
      <c r="A5440" s="6" t="n">
        <f aca="false">1_Data_EDA!O5441</f>
        <v>0</v>
      </c>
      <c r="B5440" s="6" t="n">
        <f aca="false">1_Data_EDA!H5441</f>
        <v>4</v>
      </c>
      <c r="C5440" s="7" t="n">
        <f aca="false">1_Data_EDA!I5441</f>
        <v>399.980011</v>
      </c>
      <c r="D5440" s="6" t="n">
        <f aca="false">1_Data_EDA!J5441</f>
        <v>1</v>
      </c>
      <c r="E5440" s="7" t="n">
        <f aca="false">1_Data_EDA!K5441</f>
        <v>399.980011</v>
      </c>
      <c r="F5440" s="7" t="n">
        <f aca="false">1_Data_EDA!L5441</f>
        <v>20</v>
      </c>
      <c r="G5440" s="8" t="n">
        <f aca="false">1_Data_EDA!M5441</f>
        <v>0.050000001</v>
      </c>
      <c r="H5440" s="6" t="n">
        <f aca="false">IF(1_Data_EDA!B5441="First Class",1,0)</f>
        <v>0</v>
      </c>
      <c r="I5440" s="6" t="n">
        <f aca="false">IF(1_Data_EDA!B5441="Second Class",1,0)</f>
        <v>0</v>
      </c>
      <c r="J5440" s="6" t="n">
        <f aca="false">IF(1_Data_EDA!B5441="Same Day",1,0)</f>
        <v>0</v>
      </c>
      <c r="K5440" s="6" t="n">
        <f aca="false">IF(1_Data_EDA!C5441="Corporate",1,0)</f>
        <v>0</v>
      </c>
      <c r="L5440" s="6" t="n">
        <f aca="false">IF(1_Data_EDA!C5441="Home Office",1,0)</f>
        <v>0</v>
      </c>
      <c r="M5440" s="6" t="n">
        <f aca="false">IF(1_Data_EDA!D5441="Europe",1,0)</f>
        <v>1</v>
      </c>
      <c r="N5440" s="6" t="n">
        <f aca="false">IF(1_Data_EDA!D5441="LATAM",1,0)</f>
        <v>0</v>
      </c>
      <c r="O5440" s="6" t="n">
        <f aca="false">IF(1_Data_EDA!D5441="Pacific Asia",1,0)</f>
        <v>0</v>
      </c>
      <c r="P5440" s="6" t="n">
        <f aca="false">IF(1_Data_EDA!D5441="USCA",1,0)</f>
        <v>0</v>
      </c>
      <c r="Q5440" s="6" t="n">
        <f aca="false">IF(C5440&gt;MEDIAN(C$5:C$8004),1,0)</f>
        <v>1</v>
      </c>
      <c r="R5440" s="6" t="n">
        <f aca="false">IF(D5440&gt;2,1,0)</f>
        <v>0</v>
      </c>
    </row>
    <row r="5441" customFormat="false" ht="15" hidden="false" customHeight="true" outlineLevel="0" collapsed="false">
      <c r="A5441" s="6" t="n">
        <f aca="false">1_Data_EDA!O5442</f>
        <v>1</v>
      </c>
      <c r="B5441" s="6" t="n">
        <f aca="false">1_Data_EDA!H5442</f>
        <v>0</v>
      </c>
      <c r="C5441" s="7" t="n">
        <f aca="false">1_Data_EDA!I5442</f>
        <v>49.97999954</v>
      </c>
      <c r="D5441" s="6" t="n">
        <f aca="false">1_Data_EDA!J5442</f>
        <v>4</v>
      </c>
      <c r="E5441" s="7" t="n">
        <f aca="false">1_Data_EDA!K5442</f>
        <v>199.9199982</v>
      </c>
      <c r="F5441" s="7" t="n">
        <f aca="false">1_Data_EDA!L5442</f>
        <v>11</v>
      </c>
      <c r="G5441" s="8" t="n">
        <f aca="false">1_Data_EDA!M5442</f>
        <v>0.059999999</v>
      </c>
      <c r="H5441" s="6" t="n">
        <f aca="false">IF(1_Data_EDA!B5442="First Class",1,0)</f>
        <v>0</v>
      </c>
      <c r="I5441" s="6" t="n">
        <f aca="false">IF(1_Data_EDA!B5442="Second Class",1,0)</f>
        <v>0</v>
      </c>
      <c r="J5441" s="6" t="n">
        <f aca="false">IF(1_Data_EDA!B5442="Same Day",1,0)</f>
        <v>1</v>
      </c>
      <c r="K5441" s="6" t="n">
        <f aca="false">IF(1_Data_EDA!C5442="Corporate",1,0)</f>
        <v>0</v>
      </c>
      <c r="L5441" s="6" t="n">
        <f aca="false">IF(1_Data_EDA!C5442="Home Office",1,0)</f>
        <v>0</v>
      </c>
      <c r="M5441" s="6" t="n">
        <f aca="false">IF(1_Data_EDA!D5442="Europe",1,0)</f>
        <v>0</v>
      </c>
      <c r="N5441" s="6" t="n">
        <f aca="false">IF(1_Data_EDA!D5442="LATAM",1,0)</f>
        <v>1</v>
      </c>
      <c r="O5441" s="6" t="n">
        <f aca="false">IF(1_Data_EDA!D5442="Pacific Asia",1,0)</f>
        <v>0</v>
      </c>
      <c r="P5441" s="6" t="n">
        <f aca="false">IF(1_Data_EDA!D5442="USCA",1,0)</f>
        <v>0</v>
      </c>
      <c r="Q5441" s="6" t="n">
        <f aca="false">IF(C5441&gt;MEDIAN(C$5:C$8004),1,0)</f>
        <v>0</v>
      </c>
      <c r="R5441" s="6" t="n">
        <f aca="false">IF(D5441&gt;2,1,0)</f>
        <v>1</v>
      </c>
    </row>
    <row r="5442" customFormat="false" ht="15" hidden="false" customHeight="true" outlineLevel="0" collapsed="false">
      <c r="A5442" s="6" t="n">
        <f aca="false">1_Data_EDA!O5443</f>
        <v>0</v>
      </c>
      <c r="B5442" s="6" t="n">
        <f aca="false">1_Data_EDA!H5443</f>
        <v>4</v>
      </c>
      <c r="C5442" s="7" t="n">
        <f aca="false">1_Data_EDA!I5443</f>
        <v>399.980011</v>
      </c>
      <c r="D5442" s="6" t="n">
        <f aca="false">1_Data_EDA!J5443</f>
        <v>1</v>
      </c>
      <c r="E5442" s="7" t="n">
        <f aca="false">1_Data_EDA!K5443</f>
        <v>399.980011</v>
      </c>
      <c r="F5442" s="7" t="n">
        <f aca="false">1_Data_EDA!L5443</f>
        <v>16</v>
      </c>
      <c r="G5442" s="8" t="n">
        <f aca="false">1_Data_EDA!M5443</f>
        <v>0.039999999</v>
      </c>
      <c r="H5442" s="6" t="n">
        <f aca="false">IF(1_Data_EDA!B5443="First Class",1,0)</f>
        <v>0</v>
      </c>
      <c r="I5442" s="6" t="n">
        <f aca="false">IF(1_Data_EDA!B5443="Second Class",1,0)</f>
        <v>0</v>
      </c>
      <c r="J5442" s="6" t="n">
        <f aca="false">IF(1_Data_EDA!B5443="Same Day",1,0)</f>
        <v>0</v>
      </c>
      <c r="K5442" s="6" t="n">
        <f aca="false">IF(1_Data_EDA!C5443="Corporate",1,0)</f>
        <v>0</v>
      </c>
      <c r="L5442" s="6" t="n">
        <f aca="false">IF(1_Data_EDA!C5443="Home Office",1,0)</f>
        <v>0</v>
      </c>
      <c r="M5442" s="6" t="n">
        <f aca="false">IF(1_Data_EDA!D5443="Europe",1,0)</f>
        <v>0</v>
      </c>
      <c r="N5442" s="6" t="n">
        <f aca="false">IF(1_Data_EDA!D5443="LATAM",1,0)</f>
        <v>0</v>
      </c>
      <c r="O5442" s="6" t="n">
        <f aca="false">IF(1_Data_EDA!D5443="Pacific Asia",1,0)</f>
        <v>0</v>
      </c>
      <c r="P5442" s="6" t="n">
        <f aca="false">IF(1_Data_EDA!D5443="USCA",1,0)</f>
        <v>1</v>
      </c>
      <c r="Q5442" s="6" t="n">
        <f aca="false">IF(C5442&gt;MEDIAN(C$5:C$8004),1,0)</f>
        <v>1</v>
      </c>
      <c r="R5442" s="6" t="n">
        <f aca="false">IF(D5442&gt;2,1,0)</f>
        <v>0</v>
      </c>
    </row>
    <row r="5443" customFormat="false" ht="15" hidden="false" customHeight="true" outlineLevel="0" collapsed="false">
      <c r="A5443" s="6" t="n">
        <f aca="false">1_Data_EDA!O5444</f>
        <v>0</v>
      </c>
      <c r="B5443" s="6" t="n">
        <f aca="false">1_Data_EDA!H5444</f>
        <v>4</v>
      </c>
      <c r="C5443" s="7" t="n">
        <f aca="false">1_Data_EDA!I5444</f>
        <v>19.98999977</v>
      </c>
      <c r="D5443" s="6" t="n">
        <f aca="false">1_Data_EDA!J5444</f>
        <v>2</v>
      </c>
      <c r="E5443" s="7" t="n">
        <f aca="false">1_Data_EDA!K5444</f>
        <v>39.97999954</v>
      </c>
      <c r="F5443" s="7" t="n">
        <f aca="false">1_Data_EDA!L5444</f>
        <v>10</v>
      </c>
      <c r="G5443" s="8" t="n">
        <f aca="false">1_Data_EDA!M5444</f>
        <v>0.25</v>
      </c>
      <c r="H5443" s="6" t="n">
        <f aca="false">IF(1_Data_EDA!B5444="First Class",1,0)</f>
        <v>0</v>
      </c>
      <c r="I5443" s="6" t="n">
        <f aca="false">IF(1_Data_EDA!B5444="Second Class",1,0)</f>
        <v>0</v>
      </c>
      <c r="J5443" s="6" t="n">
        <f aca="false">IF(1_Data_EDA!B5444="Same Day",1,0)</f>
        <v>0</v>
      </c>
      <c r="K5443" s="6" t="n">
        <f aca="false">IF(1_Data_EDA!C5444="Corporate",1,0)</f>
        <v>0</v>
      </c>
      <c r="L5443" s="6" t="n">
        <f aca="false">IF(1_Data_EDA!C5444="Home Office",1,0)</f>
        <v>0</v>
      </c>
      <c r="M5443" s="6" t="n">
        <f aca="false">IF(1_Data_EDA!D5444="Europe",1,0)</f>
        <v>0</v>
      </c>
      <c r="N5443" s="6" t="n">
        <f aca="false">IF(1_Data_EDA!D5444="LATAM",1,0)</f>
        <v>0</v>
      </c>
      <c r="O5443" s="6" t="n">
        <f aca="false">IF(1_Data_EDA!D5444="Pacific Asia",1,0)</f>
        <v>0</v>
      </c>
      <c r="P5443" s="6" t="n">
        <f aca="false">IF(1_Data_EDA!D5444="USCA",1,0)</f>
        <v>1</v>
      </c>
      <c r="Q5443" s="6" t="n">
        <f aca="false">IF(C5443&gt;MEDIAN(C$5:C$8004),1,0)</f>
        <v>0</v>
      </c>
      <c r="R5443" s="6" t="n">
        <f aca="false">IF(D5443&gt;2,1,0)</f>
        <v>0</v>
      </c>
    </row>
    <row r="5444" customFormat="false" ht="15" hidden="false" customHeight="true" outlineLevel="0" collapsed="false">
      <c r="A5444" s="6" t="n">
        <f aca="false">1_Data_EDA!O5445</f>
        <v>0</v>
      </c>
      <c r="B5444" s="6" t="n">
        <f aca="false">1_Data_EDA!H5445</f>
        <v>4</v>
      </c>
      <c r="C5444" s="7" t="n">
        <f aca="false">1_Data_EDA!I5445</f>
        <v>99.98999786</v>
      </c>
      <c r="D5444" s="6" t="n">
        <f aca="false">1_Data_EDA!J5445</f>
        <v>2</v>
      </c>
      <c r="E5444" s="7" t="n">
        <f aca="false">1_Data_EDA!K5445</f>
        <v>199.9799957</v>
      </c>
      <c r="F5444" s="7" t="n">
        <f aca="false">1_Data_EDA!L5445</f>
        <v>2</v>
      </c>
      <c r="G5444" s="8" t="n">
        <f aca="false">1_Data_EDA!M5445</f>
        <v>0.01</v>
      </c>
      <c r="H5444" s="6" t="n">
        <f aca="false">IF(1_Data_EDA!B5445="First Class",1,0)</f>
        <v>0</v>
      </c>
      <c r="I5444" s="6" t="n">
        <f aca="false">IF(1_Data_EDA!B5445="Second Class",1,0)</f>
        <v>0</v>
      </c>
      <c r="J5444" s="6" t="n">
        <f aca="false">IF(1_Data_EDA!B5445="Same Day",1,0)</f>
        <v>0</v>
      </c>
      <c r="K5444" s="6" t="n">
        <f aca="false">IF(1_Data_EDA!C5445="Corporate",1,0)</f>
        <v>0</v>
      </c>
      <c r="L5444" s="6" t="n">
        <f aca="false">IF(1_Data_EDA!C5445="Home Office",1,0)</f>
        <v>0</v>
      </c>
      <c r="M5444" s="6" t="n">
        <f aca="false">IF(1_Data_EDA!D5445="Europe",1,0)</f>
        <v>1</v>
      </c>
      <c r="N5444" s="6" t="n">
        <f aca="false">IF(1_Data_EDA!D5445="LATAM",1,0)</f>
        <v>0</v>
      </c>
      <c r="O5444" s="6" t="n">
        <f aca="false">IF(1_Data_EDA!D5445="Pacific Asia",1,0)</f>
        <v>0</v>
      </c>
      <c r="P5444" s="6" t="n">
        <f aca="false">IF(1_Data_EDA!D5445="USCA",1,0)</f>
        <v>0</v>
      </c>
      <c r="Q5444" s="6" t="n">
        <f aca="false">IF(C5444&gt;MEDIAN(C$5:C$8004),1,0)</f>
        <v>1</v>
      </c>
      <c r="R5444" s="6" t="n">
        <f aca="false">IF(D5444&gt;2,1,0)</f>
        <v>0</v>
      </c>
    </row>
    <row r="5445" customFormat="false" ht="15" hidden="false" customHeight="true" outlineLevel="0" collapsed="false">
      <c r="A5445" s="6" t="n">
        <f aca="false">1_Data_EDA!O5446</f>
        <v>1</v>
      </c>
      <c r="B5445" s="6" t="n">
        <f aca="false">1_Data_EDA!H5446</f>
        <v>4</v>
      </c>
      <c r="C5445" s="7" t="n">
        <f aca="false">1_Data_EDA!I5446</f>
        <v>299.980011</v>
      </c>
      <c r="D5445" s="6" t="n">
        <f aca="false">1_Data_EDA!J5446</f>
        <v>1</v>
      </c>
      <c r="E5445" s="7" t="n">
        <f aca="false">1_Data_EDA!K5446</f>
        <v>299.980011</v>
      </c>
      <c r="F5445" s="7" t="n">
        <f aca="false">1_Data_EDA!L5446</f>
        <v>39</v>
      </c>
      <c r="G5445" s="8" t="n">
        <f aca="false">1_Data_EDA!M5446</f>
        <v>0.129999995</v>
      </c>
      <c r="H5445" s="6" t="n">
        <f aca="false">IF(1_Data_EDA!B5446="First Class",1,0)</f>
        <v>0</v>
      </c>
      <c r="I5445" s="6" t="n">
        <f aca="false">IF(1_Data_EDA!B5446="Second Class",1,0)</f>
        <v>0</v>
      </c>
      <c r="J5445" s="6" t="n">
        <f aca="false">IF(1_Data_EDA!B5446="Same Day",1,0)</f>
        <v>0</v>
      </c>
      <c r="K5445" s="6" t="n">
        <f aca="false">IF(1_Data_EDA!C5446="Corporate",1,0)</f>
        <v>1</v>
      </c>
      <c r="L5445" s="6" t="n">
        <f aca="false">IF(1_Data_EDA!C5446="Home Office",1,0)</f>
        <v>0</v>
      </c>
      <c r="M5445" s="6" t="n">
        <f aca="false">IF(1_Data_EDA!D5446="Europe",1,0)</f>
        <v>0</v>
      </c>
      <c r="N5445" s="6" t="n">
        <f aca="false">IF(1_Data_EDA!D5446="LATAM",1,0)</f>
        <v>1</v>
      </c>
      <c r="O5445" s="6" t="n">
        <f aca="false">IF(1_Data_EDA!D5446="Pacific Asia",1,0)</f>
        <v>0</v>
      </c>
      <c r="P5445" s="6" t="n">
        <f aca="false">IF(1_Data_EDA!D5446="USCA",1,0)</f>
        <v>0</v>
      </c>
      <c r="Q5445" s="6" t="n">
        <f aca="false">IF(C5445&gt;MEDIAN(C$5:C$8004),1,0)</f>
        <v>1</v>
      </c>
      <c r="R5445" s="6" t="n">
        <f aca="false">IF(D5445&gt;2,1,0)</f>
        <v>0</v>
      </c>
    </row>
    <row r="5446" customFormat="false" ht="15" hidden="false" customHeight="true" outlineLevel="0" collapsed="false">
      <c r="A5446" s="6" t="n">
        <f aca="false">1_Data_EDA!O5447</f>
        <v>1</v>
      </c>
      <c r="B5446" s="6" t="n">
        <f aca="false">1_Data_EDA!H5447</f>
        <v>2</v>
      </c>
      <c r="C5446" s="7" t="n">
        <f aca="false">1_Data_EDA!I5447</f>
        <v>399.980011</v>
      </c>
      <c r="D5446" s="6" t="n">
        <f aca="false">1_Data_EDA!J5447</f>
        <v>1</v>
      </c>
      <c r="E5446" s="7" t="n">
        <f aca="false">1_Data_EDA!K5447</f>
        <v>399.980011</v>
      </c>
      <c r="F5446" s="7" t="n">
        <f aca="false">1_Data_EDA!L5447</f>
        <v>64</v>
      </c>
      <c r="G5446" s="8" t="n">
        <f aca="false">1_Data_EDA!M5447</f>
        <v>0.159999996</v>
      </c>
      <c r="H5446" s="6" t="n">
        <f aca="false">IF(1_Data_EDA!B5447="First Class",1,0)</f>
        <v>0</v>
      </c>
      <c r="I5446" s="6" t="n">
        <f aca="false">IF(1_Data_EDA!B5447="Second Class",1,0)</f>
        <v>1</v>
      </c>
      <c r="J5446" s="6" t="n">
        <f aca="false">IF(1_Data_EDA!B5447="Same Day",1,0)</f>
        <v>0</v>
      </c>
      <c r="K5446" s="6" t="n">
        <f aca="false">IF(1_Data_EDA!C5447="Corporate",1,0)</f>
        <v>0</v>
      </c>
      <c r="L5446" s="6" t="n">
        <f aca="false">IF(1_Data_EDA!C5447="Home Office",1,0)</f>
        <v>0</v>
      </c>
      <c r="M5446" s="6" t="n">
        <f aca="false">IF(1_Data_EDA!D5447="Europe",1,0)</f>
        <v>0</v>
      </c>
      <c r="N5446" s="6" t="n">
        <f aca="false">IF(1_Data_EDA!D5447="LATAM",1,0)</f>
        <v>0</v>
      </c>
      <c r="O5446" s="6" t="n">
        <f aca="false">IF(1_Data_EDA!D5447="Pacific Asia",1,0)</f>
        <v>0</v>
      </c>
      <c r="P5446" s="6" t="n">
        <f aca="false">IF(1_Data_EDA!D5447="USCA",1,0)</f>
        <v>1</v>
      </c>
      <c r="Q5446" s="6" t="n">
        <f aca="false">IF(C5446&gt;MEDIAN(C$5:C$8004),1,0)</f>
        <v>1</v>
      </c>
      <c r="R5446" s="6" t="n">
        <f aca="false">IF(D5446&gt;2,1,0)</f>
        <v>0</v>
      </c>
    </row>
    <row r="5447" customFormat="false" ht="15" hidden="false" customHeight="true" outlineLevel="0" collapsed="false">
      <c r="A5447" s="6" t="n">
        <f aca="false">1_Data_EDA!O5448</f>
        <v>1</v>
      </c>
      <c r="B5447" s="6" t="n">
        <f aca="false">1_Data_EDA!H5448</f>
        <v>2</v>
      </c>
      <c r="C5447" s="7" t="n">
        <f aca="false">1_Data_EDA!I5448</f>
        <v>299.980011</v>
      </c>
      <c r="D5447" s="6" t="n">
        <f aca="false">1_Data_EDA!J5448</f>
        <v>1</v>
      </c>
      <c r="E5447" s="7" t="n">
        <f aca="false">1_Data_EDA!K5448</f>
        <v>299.980011</v>
      </c>
      <c r="F5447" s="7" t="n">
        <f aca="false">1_Data_EDA!L5448</f>
        <v>21</v>
      </c>
      <c r="G5447" s="8" t="n">
        <f aca="false">1_Data_EDA!M5448</f>
        <v>0.07</v>
      </c>
      <c r="H5447" s="6" t="n">
        <f aca="false">IF(1_Data_EDA!B5448="First Class",1,0)</f>
        <v>0</v>
      </c>
      <c r="I5447" s="6" t="n">
        <f aca="false">IF(1_Data_EDA!B5448="Second Class",1,0)</f>
        <v>1</v>
      </c>
      <c r="J5447" s="6" t="n">
        <f aca="false">IF(1_Data_EDA!B5448="Same Day",1,0)</f>
        <v>0</v>
      </c>
      <c r="K5447" s="6" t="n">
        <f aca="false">IF(1_Data_EDA!C5448="Corporate",1,0)</f>
        <v>0</v>
      </c>
      <c r="L5447" s="6" t="n">
        <f aca="false">IF(1_Data_EDA!C5448="Home Office",1,0)</f>
        <v>1</v>
      </c>
      <c r="M5447" s="6" t="n">
        <f aca="false">IF(1_Data_EDA!D5448="Europe",1,0)</f>
        <v>1</v>
      </c>
      <c r="N5447" s="6" t="n">
        <f aca="false">IF(1_Data_EDA!D5448="LATAM",1,0)</f>
        <v>0</v>
      </c>
      <c r="O5447" s="6" t="n">
        <f aca="false">IF(1_Data_EDA!D5448="Pacific Asia",1,0)</f>
        <v>0</v>
      </c>
      <c r="P5447" s="6" t="n">
        <f aca="false">IF(1_Data_EDA!D5448="USCA",1,0)</f>
        <v>0</v>
      </c>
      <c r="Q5447" s="6" t="n">
        <f aca="false">IF(C5447&gt;MEDIAN(C$5:C$8004),1,0)</f>
        <v>1</v>
      </c>
      <c r="R5447" s="6" t="n">
        <f aca="false">IF(D5447&gt;2,1,0)</f>
        <v>0</v>
      </c>
    </row>
    <row r="5448" customFormat="false" ht="15" hidden="false" customHeight="true" outlineLevel="0" collapsed="false">
      <c r="A5448" s="6" t="n">
        <f aca="false">1_Data_EDA!O5449</f>
        <v>1</v>
      </c>
      <c r="B5448" s="6" t="n">
        <f aca="false">1_Data_EDA!H5449</f>
        <v>1</v>
      </c>
      <c r="C5448" s="7" t="n">
        <f aca="false">1_Data_EDA!I5449</f>
        <v>50</v>
      </c>
      <c r="D5448" s="6" t="n">
        <f aca="false">1_Data_EDA!J5449</f>
        <v>2</v>
      </c>
      <c r="E5448" s="7" t="n">
        <f aca="false">1_Data_EDA!K5449</f>
        <v>100</v>
      </c>
      <c r="F5448" s="7" t="n">
        <f aca="false">1_Data_EDA!L5449</f>
        <v>5</v>
      </c>
      <c r="G5448" s="8" t="n">
        <f aca="false">1_Data_EDA!M5449</f>
        <v>0.050000001</v>
      </c>
      <c r="H5448" s="6" t="n">
        <f aca="false">IF(1_Data_EDA!B5449="First Class",1,0)</f>
        <v>1</v>
      </c>
      <c r="I5448" s="6" t="n">
        <f aca="false">IF(1_Data_EDA!B5449="Second Class",1,0)</f>
        <v>0</v>
      </c>
      <c r="J5448" s="6" t="n">
        <f aca="false">IF(1_Data_EDA!B5449="Same Day",1,0)</f>
        <v>0</v>
      </c>
      <c r="K5448" s="6" t="n">
        <f aca="false">IF(1_Data_EDA!C5449="Corporate",1,0)</f>
        <v>0</v>
      </c>
      <c r="L5448" s="6" t="n">
        <f aca="false">IF(1_Data_EDA!C5449="Home Office",1,0)</f>
        <v>1</v>
      </c>
      <c r="M5448" s="6" t="n">
        <f aca="false">IF(1_Data_EDA!D5449="Europe",1,0)</f>
        <v>0</v>
      </c>
      <c r="N5448" s="6" t="n">
        <f aca="false">IF(1_Data_EDA!D5449="LATAM",1,0)</f>
        <v>1</v>
      </c>
      <c r="O5448" s="6" t="n">
        <f aca="false">IF(1_Data_EDA!D5449="Pacific Asia",1,0)</f>
        <v>0</v>
      </c>
      <c r="P5448" s="6" t="n">
        <f aca="false">IF(1_Data_EDA!D5449="USCA",1,0)</f>
        <v>0</v>
      </c>
      <c r="Q5448" s="6" t="n">
        <f aca="false">IF(C5448&gt;MEDIAN(C$5:C$8004),1,0)</f>
        <v>0</v>
      </c>
      <c r="R5448" s="6" t="n">
        <f aca="false">IF(D5448&gt;2,1,0)</f>
        <v>0</v>
      </c>
    </row>
    <row r="5449" customFormat="false" ht="15" hidden="false" customHeight="true" outlineLevel="0" collapsed="false">
      <c r="A5449" s="6" t="n">
        <f aca="false">1_Data_EDA!O5450</f>
        <v>1</v>
      </c>
      <c r="B5449" s="6" t="n">
        <f aca="false">1_Data_EDA!H5450</f>
        <v>1</v>
      </c>
      <c r="C5449" s="7" t="n">
        <f aca="false">1_Data_EDA!I5450</f>
        <v>199.9900055</v>
      </c>
      <c r="D5449" s="6" t="n">
        <f aca="false">1_Data_EDA!J5450</f>
        <v>1</v>
      </c>
      <c r="E5449" s="7" t="n">
        <f aca="false">1_Data_EDA!K5450</f>
        <v>199.9900055</v>
      </c>
      <c r="F5449" s="7" t="n">
        <f aca="false">1_Data_EDA!L5450</f>
        <v>36</v>
      </c>
      <c r="G5449" s="8" t="n">
        <f aca="false">1_Data_EDA!M5450</f>
        <v>0.180000007</v>
      </c>
      <c r="H5449" s="6" t="n">
        <f aca="false">IF(1_Data_EDA!B5450="First Class",1,0)</f>
        <v>1</v>
      </c>
      <c r="I5449" s="6" t="n">
        <f aca="false">IF(1_Data_EDA!B5450="Second Class",1,0)</f>
        <v>0</v>
      </c>
      <c r="J5449" s="6" t="n">
        <f aca="false">IF(1_Data_EDA!B5450="Same Day",1,0)</f>
        <v>0</v>
      </c>
      <c r="K5449" s="6" t="n">
        <f aca="false">IF(1_Data_EDA!C5450="Corporate",1,0)</f>
        <v>0</v>
      </c>
      <c r="L5449" s="6" t="n">
        <f aca="false">IF(1_Data_EDA!C5450="Home Office",1,0)</f>
        <v>1</v>
      </c>
      <c r="M5449" s="6" t="n">
        <f aca="false">IF(1_Data_EDA!D5450="Europe",1,0)</f>
        <v>0</v>
      </c>
      <c r="N5449" s="6" t="n">
        <f aca="false">IF(1_Data_EDA!D5450="LATAM",1,0)</f>
        <v>0</v>
      </c>
      <c r="O5449" s="6" t="n">
        <f aca="false">IF(1_Data_EDA!D5450="Pacific Asia",1,0)</f>
        <v>1</v>
      </c>
      <c r="P5449" s="6" t="n">
        <f aca="false">IF(1_Data_EDA!D5450="USCA",1,0)</f>
        <v>0</v>
      </c>
      <c r="Q5449" s="6" t="n">
        <f aca="false">IF(C5449&gt;MEDIAN(C$5:C$8004),1,0)</f>
        <v>1</v>
      </c>
      <c r="R5449" s="6" t="n">
        <f aca="false">IF(D5449&gt;2,1,0)</f>
        <v>0</v>
      </c>
    </row>
    <row r="5450" customFormat="false" ht="15" hidden="false" customHeight="true" outlineLevel="0" collapsed="false">
      <c r="A5450" s="6" t="n">
        <f aca="false">1_Data_EDA!O5451</f>
        <v>1</v>
      </c>
      <c r="B5450" s="6" t="n">
        <f aca="false">1_Data_EDA!H5451</f>
        <v>4</v>
      </c>
      <c r="C5450" s="7" t="n">
        <f aca="false">1_Data_EDA!I5451</f>
        <v>99.98999786</v>
      </c>
      <c r="D5450" s="6" t="n">
        <f aca="false">1_Data_EDA!J5451</f>
        <v>1</v>
      </c>
      <c r="E5450" s="7" t="n">
        <f aca="false">1_Data_EDA!K5451</f>
        <v>99.98999786</v>
      </c>
      <c r="F5450" s="7" t="n">
        <f aca="false">1_Data_EDA!L5451</f>
        <v>9</v>
      </c>
      <c r="G5450" s="8" t="n">
        <f aca="false">1_Data_EDA!M5451</f>
        <v>0.090000004</v>
      </c>
      <c r="H5450" s="6" t="n">
        <f aca="false">IF(1_Data_EDA!B5451="First Class",1,0)</f>
        <v>0</v>
      </c>
      <c r="I5450" s="6" t="n">
        <f aca="false">IF(1_Data_EDA!B5451="Second Class",1,0)</f>
        <v>0</v>
      </c>
      <c r="J5450" s="6" t="n">
        <f aca="false">IF(1_Data_EDA!B5451="Same Day",1,0)</f>
        <v>0</v>
      </c>
      <c r="K5450" s="6" t="n">
        <f aca="false">IF(1_Data_EDA!C5451="Corporate",1,0)</f>
        <v>0</v>
      </c>
      <c r="L5450" s="6" t="n">
        <f aca="false">IF(1_Data_EDA!C5451="Home Office",1,0)</f>
        <v>0</v>
      </c>
      <c r="M5450" s="6" t="n">
        <f aca="false">IF(1_Data_EDA!D5451="Europe",1,0)</f>
        <v>0</v>
      </c>
      <c r="N5450" s="6" t="n">
        <f aca="false">IF(1_Data_EDA!D5451="LATAM",1,0)</f>
        <v>1</v>
      </c>
      <c r="O5450" s="6" t="n">
        <f aca="false">IF(1_Data_EDA!D5451="Pacific Asia",1,0)</f>
        <v>0</v>
      </c>
      <c r="P5450" s="6" t="n">
        <f aca="false">IF(1_Data_EDA!D5451="USCA",1,0)</f>
        <v>0</v>
      </c>
      <c r="Q5450" s="6" t="n">
        <f aca="false">IF(C5450&gt;MEDIAN(C$5:C$8004),1,0)</f>
        <v>1</v>
      </c>
      <c r="R5450" s="6" t="n">
        <f aca="false">IF(D5450&gt;2,1,0)</f>
        <v>0</v>
      </c>
    </row>
    <row r="5451" customFormat="false" ht="15" hidden="false" customHeight="true" outlineLevel="0" collapsed="false">
      <c r="A5451" s="6" t="n">
        <f aca="false">1_Data_EDA!O5452</f>
        <v>1</v>
      </c>
      <c r="B5451" s="6" t="n">
        <f aca="false">1_Data_EDA!H5452</f>
        <v>2</v>
      </c>
      <c r="C5451" s="7" t="n">
        <f aca="false">1_Data_EDA!I5452</f>
        <v>59.99000168</v>
      </c>
      <c r="D5451" s="6" t="n">
        <f aca="false">1_Data_EDA!J5452</f>
        <v>3</v>
      </c>
      <c r="E5451" s="7" t="n">
        <f aca="false">1_Data_EDA!K5452</f>
        <v>179.9700012</v>
      </c>
      <c r="F5451" s="7" t="n">
        <f aca="false">1_Data_EDA!L5452</f>
        <v>3.599999905</v>
      </c>
      <c r="G5451" s="8" t="n">
        <f aca="false">1_Data_EDA!M5452</f>
        <v>0.02</v>
      </c>
      <c r="H5451" s="6" t="n">
        <f aca="false">IF(1_Data_EDA!B5452="First Class",1,0)</f>
        <v>0</v>
      </c>
      <c r="I5451" s="6" t="n">
        <f aca="false">IF(1_Data_EDA!B5452="Second Class",1,0)</f>
        <v>1</v>
      </c>
      <c r="J5451" s="6" t="n">
        <f aca="false">IF(1_Data_EDA!B5452="Same Day",1,0)</f>
        <v>0</v>
      </c>
      <c r="K5451" s="6" t="n">
        <f aca="false">IF(1_Data_EDA!C5452="Corporate",1,0)</f>
        <v>1</v>
      </c>
      <c r="L5451" s="6" t="n">
        <f aca="false">IF(1_Data_EDA!C5452="Home Office",1,0)</f>
        <v>0</v>
      </c>
      <c r="M5451" s="6" t="n">
        <f aca="false">IF(1_Data_EDA!D5452="Europe",1,0)</f>
        <v>0</v>
      </c>
      <c r="N5451" s="6" t="n">
        <f aca="false">IF(1_Data_EDA!D5452="LATAM",1,0)</f>
        <v>0</v>
      </c>
      <c r="O5451" s="6" t="n">
        <f aca="false">IF(1_Data_EDA!D5452="Pacific Asia",1,0)</f>
        <v>0</v>
      </c>
      <c r="P5451" s="6" t="n">
        <f aca="false">IF(1_Data_EDA!D5452="USCA",1,0)</f>
        <v>1</v>
      </c>
      <c r="Q5451" s="6" t="n">
        <f aca="false">IF(C5451&gt;MEDIAN(C$5:C$8004),1,0)</f>
        <v>0</v>
      </c>
      <c r="R5451" s="6" t="n">
        <f aca="false">IF(D5451&gt;2,1,0)</f>
        <v>1</v>
      </c>
    </row>
    <row r="5452" customFormat="false" ht="15" hidden="false" customHeight="true" outlineLevel="0" collapsed="false">
      <c r="A5452" s="6" t="n">
        <f aca="false">1_Data_EDA!O5453</f>
        <v>1</v>
      </c>
      <c r="B5452" s="6" t="n">
        <f aca="false">1_Data_EDA!H5453</f>
        <v>2</v>
      </c>
      <c r="C5452" s="7" t="n">
        <f aca="false">1_Data_EDA!I5453</f>
        <v>399.980011</v>
      </c>
      <c r="D5452" s="6" t="n">
        <f aca="false">1_Data_EDA!J5453</f>
        <v>1</v>
      </c>
      <c r="E5452" s="7" t="n">
        <f aca="false">1_Data_EDA!K5453</f>
        <v>399.980011</v>
      </c>
      <c r="F5452" s="7" t="n">
        <f aca="false">1_Data_EDA!L5453</f>
        <v>52</v>
      </c>
      <c r="G5452" s="8" t="n">
        <f aca="false">1_Data_EDA!M5453</f>
        <v>0.129999995</v>
      </c>
      <c r="H5452" s="6" t="n">
        <f aca="false">IF(1_Data_EDA!B5453="First Class",1,0)</f>
        <v>0</v>
      </c>
      <c r="I5452" s="6" t="n">
        <f aca="false">IF(1_Data_EDA!B5453="Second Class",1,0)</f>
        <v>1</v>
      </c>
      <c r="J5452" s="6" t="n">
        <f aca="false">IF(1_Data_EDA!B5453="Same Day",1,0)</f>
        <v>0</v>
      </c>
      <c r="K5452" s="6" t="n">
        <f aca="false">IF(1_Data_EDA!C5453="Corporate",1,0)</f>
        <v>0</v>
      </c>
      <c r="L5452" s="6" t="n">
        <f aca="false">IF(1_Data_EDA!C5453="Home Office",1,0)</f>
        <v>0</v>
      </c>
      <c r="M5452" s="6" t="n">
        <f aca="false">IF(1_Data_EDA!D5453="Europe",1,0)</f>
        <v>1</v>
      </c>
      <c r="N5452" s="6" t="n">
        <f aca="false">IF(1_Data_EDA!D5453="LATAM",1,0)</f>
        <v>0</v>
      </c>
      <c r="O5452" s="6" t="n">
        <f aca="false">IF(1_Data_EDA!D5453="Pacific Asia",1,0)</f>
        <v>0</v>
      </c>
      <c r="P5452" s="6" t="n">
        <f aca="false">IF(1_Data_EDA!D5453="USCA",1,0)</f>
        <v>0</v>
      </c>
      <c r="Q5452" s="6" t="n">
        <f aca="false">IF(C5452&gt;MEDIAN(C$5:C$8004),1,0)</f>
        <v>1</v>
      </c>
      <c r="R5452" s="6" t="n">
        <f aca="false">IF(D5452&gt;2,1,0)</f>
        <v>0</v>
      </c>
    </row>
    <row r="5453" customFormat="false" ht="15" hidden="false" customHeight="true" outlineLevel="0" collapsed="false">
      <c r="A5453" s="6" t="n">
        <f aca="false">1_Data_EDA!O5454</f>
        <v>1</v>
      </c>
      <c r="B5453" s="6" t="n">
        <f aca="false">1_Data_EDA!H5454</f>
        <v>4</v>
      </c>
      <c r="C5453" s="7" t="n">
        <f aca="false">1_Data_EDA!I5454</f>
        <v>49.97999954</v>
      </c>
      <c r="D5453" s="6" t="n">
        <f aca="false">1_Data_EDA!J5454</f>
        <v>5</v>
      </c>
      <c r="E5453" s="7" t="n">
        <f aca="false">1_Data_EDA!K5454</f>
        <v>249.8999939</v>
      </c>
      <c r="F5453" s="7" t="n">
        <f aca="false">1_Data_EDA!L5454</f>
        <v>37.49000168</v>
      </c>
      <c r="G5453" s="8" t="n">
        <f aca="false">1_Data_EDA!M5454</f>
        <v>0.150000006</v>
      </c>
      <c r="H5453" s="6" t="n">
        <f aca="false">IF(1_Data_EDA!B5454="First Class",1,0)</f>
        <v>0</v>
      </c>
      <c r="I5453" s="6" t="n">
        <f aca="false">IF(1_Data_EDA!B5454="Second Class",1,0)</f>
        <v>0</v>
      </c>
      <c r="J5453" s="6" t="n">
        <f aca="false">IF(1_Data_EDA!B5454="Same Day",1,0)</f>
        <v>0</v>
      </c>
      <c r="K5453" s="6" t="n">
        <f aca="false">IF(1_Data_EDA!C5454="Corporate",1,0)</f>
        <v>0</v>
      </c>
      <c r="L5453" s="6" t="n">
        <f aca="false">IF(1_Data_EDA!C5454="Home Office",1,0)</f>
        <v>0</v>
      </c>
      <c r="M5453" s="6" t="n">
        <f aca="false">IF(1_Data_EDA!D5454="Europe",1,0)</f>
        <v>1</v>
      </c>
      <c r="N5453" s="6" t="n">
        <f aca="false">IF(1_Data_EDA!D5454="LATAM",1,0)</f>
        <v>0</v>
      </c>
      <c r="O5453" s="6" t="n">
        <f aca="false">IF(1_Data_EDA!D5454="Pacific Asia",1,0)</f>
        <v>0</v>
      </c>
      <c r="P5453" s="6" t="n">
        <f aca="false">IF(1_Data_EDA!D5454="USCA",1,0)</f>
        <v>0</v>
      </c>
      <c r="Q5453" s="6" t="n">
        <f aca="false">IF(C5453&gt;MEDIAN(C$5:C$8004),1,0)</f>
        <v>0</v>
      </c>
      <c r="R5453" s="6" t="n">
        <f aca="false">IF(D5453&gt;2,1,0)</f>
        <v>1</v>
      </c>
    </row>
    <row r="5454" customFormat="false" ht="15" hidden="false" customHeight="true" outlineLevel="0" collapsed="false">
      <c r="A5454" s="6" t="n">
        <f aca="false">1_Data_EDA!O5455</f>
        <v>0</v>
      </c>
      <c r="B5454" s="6" t="n">
        <f aca="false">1_Data_EDA!H5455</f>
        <v>4</v>
      </c>
      <c r="C5454" s="7" t="n">
        <f aca="false">1_Data_EDA!I5455</f>
        <v>50</v>
      </c>
      <c r="D5454" s="6" t="n">
        <f aca="false">1_Data_EDA!J5455</f>
        <v>2</v>
      </c>
      <c r="E5454" s="7" t="n">
        <f aca="false">1_Data_EDA!K5455</f>
        <v>100</v>
      </c>
      <c r="F5454" s="7" t="n">
        <f aca="false">1_Data_EDA!L5455</f>
        <v>25</v>
      </c>
      <c r="G5454" s="8" t="n">
        <f aca="false">1_Data_EDA!M5455</f>
        <v>0.25</v>
      </c>
      <c r="H5454" s="6" t="n">
        <f aca="false">IF(1_Data_EDA!B5455="First Class",1,0)</f>
        <v>0</v>
      </c>
      <c r="I5454" s="6" t="n">
        <f aca="false">IF(1_Data_EDA!B5455="Second Class",1,0)</f>
        <v>0</v>
      </c>
      <c r="J5454" s="6" t="n">
        <f aca="false">IF(1_Data_EDA!B5455="Same Day",1,0)</f>
        <v>0</v>
      </c>
      <c r="K5454" s="6" t="n">
        <f aca="false">IF(1_Data_EDA!C5455="Corporate",1,0)</f>
        <v>1</v>
      </c>
      <c r="L5454" s="6" t="n">
        <f aca="false">IF(1_Data_EDA!C5455="Home Office",1,0)</f>
        <v>0</v>
      </c>
      <c r="M5454" s="6" t="n">
        <f aca="false">IF(1_Data_EDA!D5455="Europe",1,0)</f>
        <v>0</v>
      </c>
      <c r="N5454" s="6" t="n">
        <f aca="false">IF(1_Data_EDA!D5455="LATAM",1,0)</f>
        <v>0</v>
      </c>
      <c r="O5454" s="6" t="n">
        <f aca="false">IF(1_Data_EDA!D5455="Pacific Asia",1,0)</f>
        <v>1</v>
      </c>
      <c r="P5454" s="6" t="n">
        <f aca="false">IF(1_Data_EDA!D5455="USCA",1,0)</f>
        <v>0</v>
      </c>
      <c r="Q5454" s="6" t="n">
        <f aca="false">IF(C5454&gt;MEDIAN(C$5:C$8004),1,0)</f>
        <v>0</v>
      </c>
      <c r="R5454" s="6" t="n">
        <f aca="false">IF(D5454&gt;2,1,0)</f>
        <v>0</v>
      </c>
    </row>
    <row r="5455" customFormat="false" ht="15" hidden="false" customHeight="true" outlineLevel="0" collapsed="false">
      <c r="A5455" s="6" t="n">
        <f aca="false">1_Data_EDA!O5456</f>
        <v>1</v>
      </c>
      <c r="B5455" s="6" t="n">
        <f aca="false">1_Data_EDA!H5456</f>
        <v>2</v>
      </c>
      <c r="C5455" s="7" t="n">
        <f aca="false">1_Data_EDA!I5456</f>
        <v>39.99000168</v>
      </c>
      <c r="D5455" s="6" t="n">
        <f aca="false">1_Data_EDA!J5456</f>
        <v>3</v>
      </c>
      <c r="E5455" s="7" t="n">
        <f aca="false">1_Data_EDA!K5456</f>
        <v>119.9700012</v>
      </c>
      <c r="F5455" s="7" t="n">
        <f aca="false">1_Data_EDA!L5456</f>
        <v>4.800000191</v>
      </c>
      <c r="G5455" s="8" t="n">
        <f aca="false">1_Data_EDA!M5456</f>
        <v>0.039999999</v>
      </c>
      <c r="H5455" s="6" t="n">
        <f aca="false">IF(1_Data_EDA!B5456="First Class",1,0)</f>
        <v>0</v>
      </c>
      <c r="I5455" s="6" t="n">
        <f aca="false">IF(1_Data_EDA!B5456="Second Class",1,0)</f>
        <v>1</v>
      </c>
      <c r="J5455" s="6" t="n">
        <f aca="false">IF(1_Data_EDA!B5456="Same Day",1,0)</f>
        <v>0</v>
      </c>
      <c r="K5455" s="6" t="n">
        <f aca="false">IF(1_Data_EDA!C5456="Corporate",1,0)</f>
        <v>0</v>
      </c>
      <c r="L5455" s="6" t="n">
        <f aca="false">IF(1_Data_EDA!C5456="Home Office",1,0)</f>
        <v>0</v>
      </c>
      <c r="M5455" s="6" t="n">
        <f aca="false">IF(1_Data_EDA!D5456="Europe",1,0)</f>
        <v>0</v>
      </c>
      <c r="N5455" s="6" t="n">
        <f aca="false">IF(1_Data_EDA!D5456="LATAM",1,0)</f>
        <v>1</v>
      </c>
      <c r="O5455" s="6" t="n">
        <f aca="false">IF(1_Data_EDA!D5456="Pacific Asia",1,0)</f>
        <v>0</v>
      </c>
      <c r="P5455" s="6" t="n">
        <f aca="false">IF(1_Data_EDA!D5456="USCA",1,0)</f>
        <v>0</v>
      </c>
      <c r="Q5455" s="6" t="n">
        <f aca="false">IF(C5455&gt;MEDIAN(C$5:C$8004),1,0)</f>
        <v>0</v>
      </c>
      <c r="R5455" s="6" t="n">
        <f aca="false">IF(D5455&gt;2,1,0)</f>
        <v>1</v>
      </c>
    </row>
    <row r="5456" customFormat="false" ht="15" hidden="false" customHeight="true" outlineLevel="0" collapsed="false">
      <c r="A5456" s="6" t="n">
        <f aca="false">1_Data_EDA!O5457</f>
        <v>1</v>
      </c>
      <c r="B5456" s="6" t="n">
        <f aca="false">1_Data_EDA!H5457</f>
        <v>4</v>
      </c>
      <c r="C5456" s="7" t="n">
        <f aca="false">1_Data_EDA!I5457</f>
        <v>99.98999786</v>
      </c>
      <c r="D5456" s="6" t="n">
        <f aca="false">1_Data_EDA!J5457</f>
        <v>2</v>
      </c>
      <c r="E5456" s="7" t="n">
        <f aca="false">1_Data_EDA!K5457</f>
        <v>199.9799957</v>
      </c>
      <c r="F5456" s="7" t="n">
        <f aca="false">1_Data_EDA!L5457</f>
        <v>40</v>
      </c>
      <c r="G5456" s="8" t="n">
        <f aca="false">1_Data_EDA!M5457</f>
        <v>0.200000003</v>
      </c>
      <c r="H5456" s="6" t="n">
        <f aca="false">IF(1_Data_EDA!B5457="First Class",1,0)</f>
        <v>0</v>
      </c>
      <c r="I5456" s="6" t="n">
        <f aca="false">IF(1_Data_EDA!B5457="Second Class",1,0)</f>
        <v>0</v>
      </c>
      <c r="J5456" s="6" t="n">
        <f aca="false">IF(1_Data_EDA!B5457="Same Day",1,0)</f>
        <v>0</v>
      </c>
      <c r="K5456" s="6" t="n">
        <f aca="false">IF(1_Data_EDA!C5457="Corporate",1,0)</f>
        <v>1</v>
      </c>
      <c r="L5456" s="6" t="n">
        <f aca="false">IF(1_Data_EDA!C5457="Home Office",1,0)</f>
        <v>0</v>
      </c>
      <c r="M5456" s="6" t="n">
        <f aca="false">IF(1_Data_EDA!D5457="Europe",1,0)</f>
        <v>0</v>
      </c>
      <c r="N5456" s="6" t="n">
        <f aca="false">IF(1_Data_EDA!D5457="LATAM",1,0)</f>
        <v>1</v>
      </c>
      <c r="O5456" s="6" t="n">
        <f aca="false">IF(1_Data_EDA!D5457="Pacific Asia",1,0)</f>
        <v>0</v>
      </c>
      <c r="P5456" s="6" t="n">
        <f aca="false">IF(1_Data_EDA!D5457="USCA",1,0)</f>
        <v>0</v>
      </c>
      <c r="Q5456" s="6" t="n">
        <f aca="false">IF(C5456&gt;MEDIAN(C$5:C$8004),1,0)</f>
        <v>1</v>
      </c>
      <c r="R5456" s="6" t="n">
        <f aca="false">IF(D5456&gt;2,1,0)</f>
        <v>0</v>
      </c>
    </row>
    <row r="5457" customFormat="false" ht="15" hidden="false" customHeight="true" outlineLevel="0" collapsed="false">
      <c r="A5457" s="6" t="n">
        <f aca="false">1_Data_EDA!O5458</f>
        <v>0</v>
      </c>
      <c r="B5457" s="6" t="n">
        <f aca="false">1_Data_EDA!H5458</f>
        <v>4</v>
      </c>
      <c r="C5457" s="7" t="n">
        <f aca="false">1_Data_EDA!I5458</f>
        <v>49.97999954</v>
      </c>
      <c r="D5457" s="6" t="n">
        <f aca="false">1_Data_EDA!J5458</f>
        <v>4</v>
      </c>
      <c r="E5457" s="7" t="n">
        <f aca="false">1_Data_EDA!K5458</f>
        <v>199.9199982</v>
      </c>
      <c r="F5457" s="7" t="n">
        <f aca="false">1_Data_EDA!L5458</f>
        <v>2</v>
      </c>
      <c r="G5457" s="8" t="n">
        <f aca="false">1_Data_EDA!M5458</f>
        <v>0.01</v>
      </c>
      <c r="H5457" s="6" t="n">
        <f aca="false">IF(1_Data_EDA!B5458="First Class",1,0)</f>
        <v>0</v>
      </c>
      <c r="I5457" s="6" t="n">
        <f aca="false">IF(1_Data_EDA!B5458="Second Class",1,0)</f>
        <v>0</v>
      </c>
      <c r="J5457" s="6" t="n">
        <f aca="false">IF(1_Data_EDA!B5458="Same Day",1,0)</f>
        <v>0</v>
      </c>
      <c r="K5457" s="6" t="n">
        <f aca="false">IF(1_Data_EDA!C5458="Corporate",1,0)</f>
        <v>0</v>
      </c>
      <c r="L5457" s="6" t="n">
        <f aca="false">IF(1_Data_EDA!C5458="Home Office",1,0)</f>
        <v>0</v>
      </c>
      <c r="M5457" s="6" t="n">
        <f aca="false">IF(1_Data_EDA!D5458="Europe",1,0)</f>
        <v>0</v>
      </c>
      <c r="N5457" s="6" t="n">
        <f aca="false">IF(1_Data_EDA!D5458="LATAM",1,0)</f>
        <v>0</v>
      </c>
      <c r="O5457" s="6" t="n">
        <f aca="false">IF(1_Data_EDA!D5458="Pacific Asia",1,0)</f>
        <v>1</v>
      </c>
      <c r="P5457" s="6" t="n">
        <f aca="false">IF(1_Data_EDA!D5458="USCA",1,0)</f>
        <v>0</v>
      </c>
      <c r="Q5457" s="6" t="n">
        <f aca="false">IF(C5457&gt;MEDIAN(C$5:C$8004),1,0)</f>
        <v>0</v>
      </c>
      <c r="R5457" s="6" t="n">
        <f aca="false">IF(D5457&gt;2,1,0)</f>
        <v>1</v>
      </c>
    </row>
    <row r="5458" customFormat="false" ht="15" hidden="false" customHeight="true" outlineLevel="0" collapsed="false">
      <c r="A5458" s="6" t="n">
        <f aca="false">1_Data_EDA!O5459</f>
        <v>0</v>
      </c>
      <c r="B5458" s="6" t="n">
        <f aca="false">1_Data_EDA!H5459</f>
        <v>4</v>
      </c>
      <c r="C5458" s="7" t="n">
        <f aca="false">1_Data_EDA!I5459</f>
        <v>99.98999786</v>
      </c>
      <c r="D5458" s="6" t="n">
        <f aca="false">1_Data_EDA!J5459</f>
        <v>3</v>
      </c>
      <c r="E5458" s="7" t="n">
        <f aca="false">1_Data_EDA!K5459</f>
        <v>299.9700012</v>
      </c>
      <c r="F5458" s="7" t="n">
        <f aca="false">1_Data_EDA!L5459</f>
        <v>48</v>
      </c>
      <c r="G5458" s="8" t="n">
        <f aca="false">1_Data_EDA!M5459</f>
        <v>0.159999996</v>
      </c>
      <c r="H5458" s="6" t="n">
        <f aca="false">IF(1_Data_EDA!B5459="First Class",1,0)</f>
        <v>0</v>
      </c>
      <c r="I5458" s="6" t="n">
        <f aca="false">IF(1_Data_EDA!B5459="Second Class",1,0)</f>
        <v>0</v>
      </c>
      <c r="J5458" s="6" t="n">
        <f aca="false">IF(1_Data_EDA!B5459="Same Day",1,0)</f>
        <v>0</v>
      </c>
      <c r="K5458" s="6" t="n">
        <f aca="false">IF(1_Data_EDA!C5459="Corporate",1,0)</f>
        <v>0</v>
      </c>
      <c r="L5458" s="6" t="n">
        <f aca="false">IF(1_Data_EDA!C5459="Home Office",1,0)</f>
        <v>0</v>
      </c>
      <c r="M5458" s="6" t="n">
        <f aca="false">IF(1_Data_EDA!D5459="Europe",1,0)</f>
        <v>0</v>
      </c>
      <c r="N5458" s="6" t="n">
        <f aca="false">IF(1_Data_EDA!D5459="LATAM",1,0)</f>
        <v>0</v>
      </c>
      <c r="O5458" s="6" t="n">
        <f aca="false">IF(1_Data_EDA!D5459="Pacific Asia",1,0)</f>
        <v>0</v>
      </c>
      <c r="P5458" s="6" t="n">
        <f aca="false">IF(1_Data_EDA!D5459="USCA",1,0)</f>
        <v>1</v>
      </c>
      <c r="Q5458" s="6" t="n">
        <f aca="false">IF(C5458&gt;MEDIAN(C$5:C$8004),1,0)</f>
        <v>1</v>
      </c>
      <c r="R5458" s="6" t="n">
        <f aca="false">IF(D5458&gt;2,1,0)</f>
        <v>1</v>
      </c>
    </row>
    <row r="5459" customFormat="false" ht="15" hidden="false" customHeight="true" outlineLevel="0" collapsed="false">
      <c r="A5459" s="6" t="n">
        <f aca="false">1_Data_EDA!O5460</f>
        <v>1</v>
      </c>
      <c r="B5459" s="6" t="n">
        <f aca="false">1_Data_EDA!H5460</f>
        <v>2</v>
      </c>
      <c r="C5459" s="7" t="n">
        <f aca="false">1_Data_EDA!I5460</f>
        <v>399.980011</v>
      </c>
      <c r="D5459" s="6" t="n">
        <f aca="false">1_Data_EDA!J5460</f>
        <v>1</v>
      </c>
      <c r="E5459" s="7" t="n">
        <f aca="false">1_Data_EDA!K5460</f>
        <v>399.980011</v>
      </c>
      <c r="F5459" s="7" t="n">
        <f aca="false">1_Data_EDA!L5460</f>
        <v>80</v>
      </c>
      <c r="G5459" s="8" t="n">
        <f aca="false">1_Data_EDA!M5460</f>
        <v>0.200000003</v>
      </c>
      <c r="H5459" s="6" t="n">
        <f aca="false">IF(1_Data_EDA!B5460="First Class",1,0)</f>
        <v>0</v>
      </c>
      <c r="I5459" s="6" t="n">
        <f aca="false">IF(1_Data_EDA!B5460="Second Class",1,0)</f>
        <v>1</v>
      </c>
      <c r="J5459" s="6" t="n">
        <f aca="false">IF(1_Data_EDA!B5460="Same Day",1,0)</f>
        <v>0</v>
      </c>
      <c r="K5459" s="6" t="n">
        <f aca="false">IF(1_Data_EDA!C5460="Corporate",1,0)</f>
        <v>0</v>
      </c>
      <c r="L5459" s="6" t="n">
        <f aca="false">IF(1_Data_EDA!C5460="Home Office",1,0)</f>
        <v>0</v>
      </c>
      <c r="M5459" s="6" t="n">
        <f aca="false">IF(1_Data_EDA!D5460="Europe",1,0)</f>
        <v>1</v>
      </c>
      <c r="N5459" s="6" t="n">
        <f aca="false">IF(1_Data_EDA!D5460="LATAM",1,0)</f>
        <v>0</v>
      </c>
      <c r="O5459" s="6" t="n">
        <f aca="false">IF(1_Data_EDA!D5460="Pacific Asia",1,0)</f>
        <v>0</v>
      </c>
      <c r="P5459" s="6" t="n">
        <f aca="false">IF(1_Data_EDA!D5460="USCA",1,0)</f>
        <v>0</v>
      </c>
      <c r="Q5459" s="6" t="n">
        <f aca="false">IF(C5459&gt;MEDIAN(C$5:C$8004),1,0)</f>
        <v>1</v>
      </c>
      <c r="R5459" s="6" t="n">
        <f aca="false">IF(D5459&gt;2,1,0)</f>
        <v>0</v>
      </c>
    </row>
    <row r="5460" customFormat="false" ht="15" hidden="false" customHeight="true" outlineLevel="0" collapsed="false">
      <c r="A5460" s="6" t="n">
        <f aca="false">1_Data_EDA!O5461</f>
        <v>0</v>
      </c>
      <c r="B5460" s="6" t="n">
        <f aca="false">1_Data_EDA!H5461</f>
        <v>4</v>
      </c>
      <c r="C5460" s="7" t="n">
        <f aca="false">1_Data_EDA!I5461</f>
        <v>49.97999954</v>
      </c>
      <c r="D5460" s="6" t="n">
        <f aca="false">1_Data_EDA!J5461</f>
        <v>2</v>
      </c>
      <c r="E5460" s="7" t="n">
        <f aca="false">1_Data_EDA!K5461</f>
        <v>99.95999908</v>
      </c>
      <c r="F5460" s="7" t="n">
        <f aca="false">1_Data_EDA!L5461</f>
        <v>5</v>
      </c>
      <c r="G5460" s="8" t="n">
        <f aca="false">1_Data_EDA!M5461</f>
        <v>0.050000001</v>
      </c>
      <c r="H5460" s="6" t="n">
        <f aca="false">IF(1_Data_EDA!B5461="First Class",1,0)</f>
        <v>0</v>
      </c>
      <c r="I5460" s="6" t="n">
        <f aca="false">IF(1_Data_EDA!B5461="Second Class",1,0)</f>
        <v>0</v>
      </c>
      <c r="J5460" s="6" t="n">
        <f aca="false">IF(1_Data_EDA!B5461="Same Day",1,0)</f>
        <v>0</v>
      </c>
      <c r="K5460" s="6" t="n">
        <f aca="false">IF(1_Data_EDA!C5461="Corporate",1,0)</f>
        <v>0</v>
      </c>
      <c r="L5460" s="6" t="n">
        <f aca="false">IF(1_Data_EDA!C5461="Home Office",1,0)</f>
        <v>0</v>
      </c>
      <c r="M5460" s="6" t="n">
        <f aca="false">IF(1_Data_EDA!D5461="Europe",1,0)</f>
        <v>0</v>
      </c>
      <c r="N5460" s="6" t="n">
        <f aca="false">IF(1_Data_EDA!D5461="LATAM",1,0)</f>
        <v>0</v>
      </c>
      <c r="O5460" s="6" t="n">
        <f aca="false">IF(1_Data_EDA!D5461="Pacific Asia",1,0)</f>
        <v>1</v>
      </c>
      <c r="P5460" s="6" t="n">
        <f aca="false">IF(1_Data_EDA!D5461="USCA",1,0)</f>
        <v>0</v>
      </c>
      <c r="Q5460" s="6" t="n">
        <f aca="false">IF(C5460&gt;MEDIAN(C$5:C$8004),1,0)</f>
        <v>0</v>
      </c>
      <c r="R5460" s="6" t="n">
        <f aca="false">IF(D5460&gt;2,1,0)</f>
        <v>0</v>
      </c>
    </row>
    <row r="5461" customFormat="false" ht="15" hidden="false" customHeight="true" outlineLevel="0" collapsed="false">
      <c r="A5461" s="6" t="n">
        <f aca="false">1_Data_EDA!O5462</f>
        <v>1</v>
      </c>
      <c r="B5461" s="6" t="n">
        <f aca="false">1_Data_EDA!H5462</f>
        <v>4</v>
      </c>
      <c r="C5461" s="7" t="n">
        <f aca="false">1_Data_EDA!I5462</f>
        <v>399.980011</v>
      </c>
      <c r="D5461" s="6" t="n">
        <f aca="false">1_Data_EDA!J5462</f>
        <v>1</v>
      </c>
      <c r="E5461" s="7" t="n">
        <f aca="false">1_Data_EDA!K5462</f>
        <v>399.980011</v>
      </c>
      <c r="F5461" s="7" t="n">
        <f aca="false">1_Data_EDA!L5462</f>
        <v>68</v>
      </c>
      <c r="G5461" s="8" t="n">
        <f aca="false">1_Data_EDA!M5462</f>
        <v>0.170000002</v>
      </c>
      <c r="H5461" s="6" t="n">
        <f aca="false">IF(1_Data_EDA!B5462="First Class",1,0)</f>
        <v>0</v>
      </c>
      <c r="I5461" s="6" t="n">
        <f aca="false">IF(1_Data_EDA!B5462="Second Class",1,0)</f>
        <v>0</v>
      </c>
      <c r="J5461" s="6" t="n">
        <f aca="false">IF(1_Data_EDA!B5462="Same Day",1,0)</f>
        <v>0</v>
      </c>
      <c r="K5461" s="6" t="n">
        <f aca="false">IF(1_Data_EDA!C5462="Corporate",1,0)</f>
        <v>1</v>
      </c>
      <c r="L5461" s="6" t="n">
        <f aca="false">IF(1_Data_EDA!C5462="Home Office",1,0)</f>
        <v>0</v>
      </c>
      <c r="M5461" s="6" t="n">
        <f aca="false">IF(1_Data_EDA!D5462="Europe",1,0)</f>
        <v>0</v>
      </c>
      <c r="N5461" s="6" t="n">
        <f aca="false">IF(1_Data_EDA!D5462="LATAM",1,0)</f>
        <v>1</v>
      </c>
      <c r="O5461" s="6" t="n">
        <f aca="false">IF(1_Data_EDA!D5462="Pacific Asia",1,0)</f>
        <v>0</v>
      </c>
      <c r="P5461" s="6" t="n">
        <f aca="false">IF(1_Data_EDA!D5462="USCA",1,0)</f>
        <v>0</v>
      </c>
      <c r="Q5461" s="6" t="n">
        <f aca="false">IF(C5461&gt;MEDIAN(C$5:C$8004),1,0)</f>
        <v>1</v>
      </c>
      <c r="R5461" s="6" t="n">
        <f aca="false">IF(D5461&gt;2,1,0)</f>
        <v>0</v>
      </c>
    </row>
    <row r="5462" customFormat="false" ht="15" hidden="false" customHeight="true" outlineLevel="0" collapsed="false">
      <c r="A5462" s="6" t="n">
        <f aca="false">1_Data_EDA!O5463</f>
        <v>1</v>
      </c>
      <c r="B5462" s="6" t="n">
        <f aca="false">1_Data_EDA!H5463</f>
        <v>1</v>
      </c>
      <c r="C5462" s="7" t="n">
        <f aca="false">1_Data_EDA!I5463</f>
        <v>399.980011</v>
      </c>
      <c r="D5462" s="6" t="n">
        <f aca="false">1_Data_EDA!J5463</f>
        <v>1</v>
      </c>
      <c r="E5462" s="7" t="n">
        <f aca="false">1_Data_EDA!K5463</f>
        <v>399.980011</v>
      </c>
      <c r="F5462" s="7" t="n">
        <f aca="false">1_Data_EDA!L5463</f>
        <v>8</v>
      </c>
      <c r="G5462" s="8" t="n">
        <f aca="false">1_Data_EDA!M5463</f>
        <v>0.02</v>
      </c>
      <c r="H5462" s="6" t="n">
        <f aca="false">IF(1_Data_EDA!B5463="First Class",1,0)</f>
        <v>1</v>
      </c>
      <c r="I5462" s="6" t="n">
        <f aca="false">IF(1_Data_EDA!B5463="Second Class",1,0)</f>
        <v>0</v>
      </c>
      <c r="J5462" s="6" t="n">
        <f aca="false">IF(1_Data_EDA!B5463="Same Day",1,0)</f>
        <v>0</v>
      </c>
      <c r="K5462" s="6" t="n">
        <f aca="false">IF(1_Data_EDA!C5463="Corporate",1,0)</f>
        <v>0</v>
      </c>
      <c r="L5462" s="6" t="n">
        <f aca="false">IF(1_Data_EDA!C5463="Home Office",1,0)</f>
        <v>0</v>
      </c>
      <c r="M5462" s="6" t="n">
        <f aca="false">IF(1_Data_EDA!D5463="Europe",1,0)</f>
        <v>0</v>
      </c>
      <c r="N5462" s="6" t="n">
        <f aca="false">IF(1_Data_EDA!D5463="LATAM",1,0)</f>
        <v>0</v>
      </c>
      <c r="O5462" s="6" t="n">
        <f aca="false">IF(1_Data_EDA!D5463="Pacific Asia",1,0)</f>
        <v>0</v>
      </c>
      <c r="P5462" s="6" t="n">
        <f aca="false">IF(1_Data_EDA!D5463="USCA",1,0)</f>
        <v>0</v>
      </c>
      <c r="Q5462" s="6" t="n">
        <f aca="false">IF(C5462&gt;MEDIAN(C$5:C$8004),1,0)</f>
        <v>1</v>
      </c>
      <c r="R5462" s="6" t="n">
        <f aca="false">IF(D5462&gt;2,1,0)</f>
        <v>0</v>
      </c>
    </row>
    <row r="5463" customFormat="false" ht="15" hidden="false" customHeight="true" outlineLevel="0" collapsed="false">
      <c r="A5463" s="6" t="n">
        <f aca="false">1_Data_EDA!O5464</f>
        <v>0</v>
      </c>
      <c r="B5463" s="6" t="n">
        <f aca="false">1_Data_EDA!H5464</f>
        <v>4</v>
      </c>
      <c r="C5463" s="7" t="n">
        <f aca="false">1_Data_EDA!I5464</f>
        <v>399.980011</v>
      </c>
      <c r="D5463" s="6" t="n">
        <f aca="false">1_Data_EDA!J5464</f>
        <v>1</v>
      </c>
      <c r="E5463" s="7" t="n">
        <f aca="false">1_Data_EDA!K5464</f>
        <v>399.980011</v>
      </c>
      <c r="F5463" s="7" t="n">
        <f aca="false">1_Data_EDA!L5464</f>
        <v>52</v>
      </c>
      <c r="G5463" s="8" t="n">
        <f aca="false">1_Data_EDA!M5464</f>
        <v>0.129999995</v>
      </c>
      <c r="H5463" s="6" t="n">
        <f aca="false">IF(1_Data_EDA!B5464="First Class",1,0)</f>
        <v>0</v>
      </c>
      <c r="I5463" s="6" t="n">
        <f aca="false">IF(1_Data_EDA!B5464="Second Class",1,0)</f>
        <v>0</v>
      </c>
      <c r="J5463" s="6" t="n">
        <f aca="false">IF(1_Data_EDA!B5464="Same Day",1,0)</f>
        <v>0</v>
      </c>
      <c r="K5463" s="6" t="n">
        <f aca="false">IF(1_Data_EDA!C5464="Corporate",1,0)</f>
        <v>1</v>
      </c>
      <c r="L5463" s="6" t="n">
        <f aca="false">IF(1_Data_EDA!C5464="Home Office",1,0)</f>
        <v>0</v>
      </c>
      <c r="M5463" s="6" t="n">
        <f aca="false">IF(1_Data_EDA!D5464="Europe",1,0)</f>
        <v>0</v>
      </c>
      <c r="N5463" s="6" t="n">
        <f aca="false">IF(1_Data_EDA!D5464="LATAM",1,0)</f>
        <v>1</v>
      </c>
      <c r="O5463" s="6" t="n">
        <f aca="false">IF(1_Data_EDA!D5464="Pacific Asia",1,0)</f>
        <v>0</v>
      </c>
      <c r="P5463" s="6" t="n">
        <f aca="false">IF(1_Data_EDA!D5464="USCA",1,0)</f>
        <v>0</v>
      </c>
      <c r="Q5463" s="6" t="n">
        <f aca="false">IF(C5463&gt;MEDIAN(C$5:C$8004),1,0)</f>
        <v>1</v>
      </c>
      <c r="R5463" s="6" t="n">
        <f aca="false">IF(D5463&gt;2,1,0)</f>
        <v>0</v>
      </c>
    </row>
    <row r="5464" customFormat="false" ht="15" hidden="false" customHeight="true" outlineLevel="0" collapsed="false">
      <c r="A5464" s="6" t="n">
        <f aca="false">1_Data_EDA!O5465</f>
        <v>1</v>
      </c>
      <c r="B5464" s="6" t="n">
        <f aca="false">1_Data_EDA!H5465</f>
        <v>0</v>
      </c>
      <c r="C5464" s="7" t="n">
        <f aca="false">1_Data_EDA!I5465</f>
        <v>199.9900055</v>
      </c>
      <c r="D5464" s="6" t="n">
        <f aca="false">1_Data_EDA!J5465</f>
        <v>1</v>
      </c>
      <c r="E5464" s="7" t="n">
        <f aca="false">1_Data_EDA!K5465</f>
        <v>199.9900055</v>
      </c>
      <c r="F5464" s="7" t="n">
        <f aca="false">1_Data_EDA!L5465</f>
        <v>4</v>
      </c>
      <c r="G5464" s="8" t="n">
        <f aca="false">1_Data_EDA!M5465</f>
        <v>0.02</v>
      </c>
      <c r="H5464" s="6" t="n">
        <f aca="false">IF(1_Data_EDA!B5465="First Class",1,0)</f>
        <v>0</v>
      </c>
      <c r="I5464" s="6" t="n">
        <f aca="false">IF(1_Data_EDA!B5465="Second Class",1,0)</f>
        <v>0</v>
      </c>
      <c r="J5464" s="6" t="n">
        <f aca="false">IF(1_Data_EDA!B5465="Same Day",1,0)</f>
        <v>1</v>
      </c>
      <c r="K5464" s="6" t="n">
        <f aca="false">IF(1_Data_EDA!C5465="Corporate",1,0)</f>
        <v>0</v>
      </c>
      <c r="L5464" s="6" t="n">
        <f aca="false">IF(1_Data_EDA!C5465="Home Office",1,0)</f>
        <v>1</v>
      </c>
      <c r="M5464" s="6" t="n">
        <f aca="false">IF(1_Data_EDA!D5465="Europe",1,0)</f>
        <v>1</v>
      </c>
      <c r="N5464" s="6" t="n">
        <f aca="false">IF(1_Data_EDA!D5465="LATAM",1,0)</f>
        <v>0</v>
      </c>
      <c r="O5464" s="6" t="n">
        <f aca="false">IF(1_Data_EDA!D5465="Pacific Asia",1,0)</f>
        <v>0</v>
      </c>
      <c r="P5464" s="6" t="n">
        <f aca="false">IF(1_Data_EDA!D5465="USCA",1,0)</f>
        <v>0</v>
      </c>
      <c r="Q5464" s="6" t="n">
        <f aca="false">IF(C5464&gt;MEDIAN(C$5:C$8004),1,0)</f>
        <v>1</v>
      </c>
      <c r="R5464" s="6" t="n">
        <f aca="false">IF(D5464&gt;2,1,0)</f>
        <v>0</v>
      </c>
    </row>
    <row r="5465" customFormat="false" ht="15" hidden="false" customHeight="true" outlineLevel="0" collapsed="false">
      <c r="A5465" s="6" t="n">
        <f aca="false">1_Data_EDA!O5466</f>
        <v>0</v>
      </c>
      <c r="B5465" s="6" t="n">
        <f aca="false">1_Data_EDA!H5466</f>
        <v>4</v>
      </c>
      <c r="C5465" s="7" t="n">
        <f aca="false">1_Data_EDA!I5466</f>
        <v>39.99000168</v>
      </c>
      <c r="D5465" s="6" t="n">
        <f aca="false">1_Data_EDA!J5466</f>
        <v>1</v>
      </c>
      <c r="E5465" s="7" t="n">
        <f aca="false">1_Data_EDA!K5466</f>
        <v>39.99000168</v>
      </c>
      <c r="F5465" s="7" t="n">
        <f aca="false">1_Data_EDA!L5466</f>
        <v>0.800000012</v>
      </c>
      <c r="G5465" s="8" t="n">
        <f aca="false">1_Data_EDA!M5466</f>
        <v>0.02</v>
      </c>
      <c r="H5465" s="6" t="n">
        <f aca="false">IF(1_Data_EDA!B5466="First Class",1,0)</f>
        <v>0</v>
      </c>
      <c r="I5465" s="6" t="n">
        <f aca="false">IF(1_Data_EDA!B5466="Second Class",1,0)</f>
        <v>0</v>
      </c>
      <c r="J5465" s="6" t="n">
        <f aca="false">IF(1_Data_EDA!B5466="Same Day",1,0)</f>
        <v>0</v>
      </c>
      <c r="K5465" s="6" t="n">
        <f aca="false">IF(1_Data_EDA!C5466="Corporate",1,0)</f>
        <v>1</v>
      </c>
      <c r="L5465" s="6" t="n">
        <f aca="false">IF(1_Data_EDA!C5466="Home Office",1,0)</f>
        <v>0</v>
      </c>
      <c r="M5465" s="6" t="n">
        <f aca="false">IF(1_Data_EDA!D5466="Europe",1,0)</f>
        <v>0</v>
      </c>
      <c r="N5465" s="6" t="n">
        <f aca="false">IF(1_Data_EDA!D5466="LATAM",1,0)</f>
        <v>0</v>
      </c>
      <c r="O5465" s="6" t="n">
        <f aca="false">IF(1_Data_EDA!D5466="Pacific Asia",1,0)</f>
        <v>0</v>
      </c>
      <c r="P5465" s="6" t="n">
        <f aca="false">IF(1_Data_EDA!D5466="USCA",1,0)</f>
        <v>1</v>
      </c>
      <c r="Q5465" s="6" t="n">
        <f aca="false">IF(C5465&gt;MEDIAN(C$5:C$8004),1,0)</f>
        <v>0</v>
      </c>
      <c r="R5465" s="6" t="n">
        <f aca="false">IF(D5465&gt;2,1,0)</f>
        <v>0</v>
      </c>
    </row>
    <row r="5466" customFormat="false" ht="15" hidden="false" customHeight="true" outlineLevel="0" collapsed="false">
      <c r="A5466" s="6" t="n">
        <f aca="false">1_Data_EDA!O5467</f>
        <v>1</v>
      </c>
      <c r="B5466" s="6" t="n">
        <f aca="false">1_Data_EDA!H5467</f>
        <v>2</v>
      </c>
      <c r="C5466" s="7" t="n">
        <f aca="false">1_Data_EDA!I5467</f>
        <v>215.8200073</v>
      </c>
      <c r="D5466" s="6" t="n">
        <f aca="false">1_Data_EDA!J5467</f>
        <v>1</v>
      </c>
      <c r="E5466" s="7" t="n">
        <f aca="false">1_Data_EDA!K5467</f>
        <v>215.8200073</v>
      </c>
      <c r="F5466" s="7" t="n">
        <f aca="false">1_Data_EDA!L5467</f>
        <v>4.320000172</v>
      </c>
      <c r="G5466" s="8" t="n">
        <f aca="false">1_Data_EDA!M5467</f>
        <v>0.02</v>
      </c>
      <c r="H5466" s="6" t="n">
        <f aca="false">IF(1_Data_EDA!B5467="First Class",1,0)</f>
        <v>0</v>
      </c>
      <c r="I5466" s="6" t="n">
        <f aca="false">IF(1_Data_EDA!B5467="Second Class",1,0)</f>
        <v>1</v>
      </c>
      <c r="J5466" s="6" t="n">
        <f aca="false">IF(1_Data_EDA!B5467="Same Day",1,0)</f>
        <v>0</v>
      </c>
      <c r="K5466" s="6" t="n">
        <f aca="false">IF(1_Data_EDA!C5467="Corporate",1,0)</f>
        <v>0</v>
      </c>
      <c r="L5466" s="6" t="n">
        <f aca="false">IF(1_Data_EDA!C5467="Home Office",1,0)</f>
        <v>0</v>
      </c>
      <c r="M5466" s="6" t="n">
        <f aca="false">IF(1_Data_EDA!D5467="Europe",1,0)</f>
        <v>0</v>
      </c>
      <c r="N5466" s="6" t="n">
        <f aca="false">IF(1_Data_EDA!D5467="LATAM",1,0)</f>
        <v>0</v>
      </c>
      <c r="O5466" s="6" t="n">
        <f aca="false">IF(1_Data_EDA!D5467="Pacific Asia",1,0)</f>
        <v>1</v>
      </c>
      <c r="P5466" s="6" t="n">
        <f aca="false">IF(1_Data_EDA!D5467="USCA",1,0)</f>
        <v>0</v>
      </c>
      <c r="Q5466" s="6" t="n">
        <f aca="false">IF(C5466&gt;MEDIAN(C$5:C$8004),1,0)</f>
        <v>1</v>
      </c>
      <c r="R5466" s="6" t="n">
        <f aca="false">IF(D5466&gt;2,1,0)</f>
        <v>0</v>
      </c>
    </row>
    <row r="5467" customFormat="false" ht="15" hidden="false" customHeight="true" outlineLevel="0" collapsed="false">
      <c r="A5467" s="6" t="n">
        <f aca="false">1_Data_EDA!O5468</f>
        <v>0</v>
      </c>
      <c r="B5467" s="6" t="n">
        <f aca="false">1_Data_EDA!H5468</f>
        <v>4</v>
      </c>
      <c r="C5467" s="7" t="n">
        <f aca="false">1_Data_EDA!I5468</f>
        <v>99.98999786</v>
      </c>
      <c r="D5467" s="6" t="n">
        <f aca="false">1_Data_EDA!J5468</f>
        <v>4</v>
      </c>
      <c r="E5467" s="7" t="n">
        <f aca="false">1_Data_EDA!K5468</f>
        <v>399.9599915</v>
      </c>
      <c r="F5467" s="7" t="n">
        <f aca="false">1_Data_EDA!L5468</f>
        <v>20</v>
      </c>
      <c r="G5467" s="8" t="n">
        <f aca="false">1_Data_EDA!M5468</f>
        <v>0.050000001</v>
      </c>
      <c r="H5467" s="6" t="n">
        <f aca="false">IF(1_Data_EDA!B5468="First Class",1,0)</f>
        <v>0</v>
      </c>
      <c r="I5467" s="6" t="n">
        <f aca="false">IF(1_Data_EDA!B5468="Second Class",1,0)</f>
        <v>0</v>
      </c>
      <c r="J5467" s="6" t="n">
        <f aca="false">IF(1_Data_EDA!B5468="Same Day",1,0)</f>
        <v>0</v>
      </c>
      <c r="K5467" s="6" t="n">
        <f aca="false">IF(1_Data_EDA!C5468="Corporate",1,0)</f>
        <v>0</v>
      </c>
      <c r="L5467" s="6" t="n">
        <f aca="false">IF(1_Data_EDA!C5468="Home Office",1,0)</f>
        <v>1</v>
      </c>
      <c r="M5467" s="6" t="n">
        <f aca="false">IF(1_Data_EDA!D5468="Europe",1,0)</f>
        <v>0</v>
      </c>
      <c r="N5467" s="6" t="n">
        <f aca="false">IF(1_Data_EDA!D5468="LATAM",1,0)</f>
        <v>1</v>
      </c>
      <c r="O5467" s="6" t="n">
        <f aca="false">IF(1_Data_EDA!D5468="Pacific Asia",1,0)</f>
        <v>0</v>
      </c>
      <c r="P5467" s="6" t="n">
        <f aca="false">IF(1_Data_EDA!D5468="USCA",1,0)</f>
        <v>0</v>
      </c>
      <c r="Q5467" s="6" t="n">
        <f aca="false">IF(C5467&gt;MEDIAN(C$5:C$8004),1,0)</f>
        <v>1</v>
      </c>
      <c r="R5467" s="6" t="n">
        <f aca="false">IF(D5467&gt;2,1,0)</f>
        <v>1</v>
      </c>
    </row>
    <row r="5468" customFormat="false" ht="15" hidden="false" customHeight="true" outlineLevel="0" collapsed="false">
      <c r="A5468" s="6" t="n">
        <f aca="false">1_Data_EDA!O5469</f>
        <v>1</v>
      </c>
      <c r="B5468" s="6" t="n">
        <f aca="false">1_Data_EDA!H5469</f>
        <v>0</v>
      </c>
      <c r="C5468" s="7" t="n">
        <f aca="false">1_Data_EDA!I5469</f>
        <v>399.980011</v>
      </c>
      <c r="D5468" s="6" t="n">
        <f aca="false">1_Data_EDA!J5469</f>
        <v>1</v>
      </c>
      <c r="E5468" s="7" t="n">
        <f aca="false">1_Data_EDA!K5469</f>
        <v>399.980011</v>
      </c>
      <c r="F5468" s="7" t="n">
        <f aca="false">1_Data_EDA!L5469</f>
        <v>12</v>
      </c>
      <c r="G5468" s="8" t="n">
        <f aca="false">1_Data_EDA!M5469</f>
        <v>0.029999999</v>
      </c>
      <c r="H5468" s="6" t="n">
        <f aca="false">IF(1_Data_EDA!B5469="First Class",1,0)</f>
        <v>0</v>
      </c>
      <c r="I5468" s="6" t="n">
        <f aca="false">IF(1_Data_EDA!B5469="Second Class",1,0)</f>
        <v>0</v>
      </c>
      <c r="J5468" s="6" t="n">
        <f aca="false">IF(1_Data_EDA!B5469="Same Day",1,0)</f>
        <v>1</v>
      </c>
      <c r="K5468" s="6" t="n">
        <f aca="false">IF(1_Data_EDA!C5469="Corporate",1,0)</f>
        <v>0</v>
      </c>
      <c r="L5468" s="6" t="n">
        <f aca="false">IF(1_Data_EDA!C5469="Home Office",1,0)</f>
        <v>0</v>
      </c>
      <c r="M5468" s="6" t="n">
        <f aca="false">IF(1_Data_EDA!D5469="Europe",1,0)</f>
        <v>1</v>
      </c>
      <c r="N5468" s="6" t="n">
        <f aca="false">IF(1_Data_EDA!D5469="LATAM",1,0)</f>
        <v>0</v>
      </c>
      <c r="O5468" s="6" t="n">
        <f aca="false">IF(1_Data_EDA!D5469="Pacific Asia",1,0)</f>
        <v>0</v>
      </c>
      <c r="P5468" s="6" t="n">
        <f aca="false">IF(1_Data_EDA!D5469="USCA",1,0)</f>
        <v>0</v>
      </c>
      <c r="Q5468" s="6" t="n">
        <f aca="false">IF(C5468&gt;MEDIAN(C$5:C$8004),1,0)</f>
        <v>1</v>
      </c>
      <c r="R5468" s="6" t="n">
        <f aca="false">IF(D5468&gt;2,1,0)</f>
        <v>0</v>
      </c>
    </row>
    <row r="5469" customFormat="false" ht="15" hidden="false" customHeight="true" outlineLevel="0" collapsed="false">
      <c r="A5469" s="6" t="n">
        <f aca="false">1_Data_EDA!O5470</f>
        <v>0</v>
      </c>
      <c r="B5469" s="6" t="n">
        <f aca="false">1_Data_EDA!H5470</f>
        <v>4</v>
      </c>
      <c r="C5469" s="7" t="n">
        <f aca="false">1_Data_EDA!I5470</f>
        <v>59.99000168</v>
      </c>
      <c r="D5469" s="6" t="n">
        <f aca="false">1_Data_EDA!J5470</f>
        <v>1</v>
      </c>
      <c r="E5469" s="7" t="n">
        <f aca="false">1_Data_EDA!K5470</f>
        <v>59.99000168</v>
      </c>
      <c r="F5469" s="7" t="n">
        <f aca="false">1_Data_EDA!L5470</f>
        <v>4.199999809</v>
      </c>
      <c r="G5469" s="8" t="n">
        <f aca="false">1_Data_EDA!M5470</f>
        <v>0.07</v>
      </c>
      <c r="H5469" s="6" t="n">
        <f aca="false">IF(1_Data_EDA!B5470="First Class",1,0)</f>
        <v>0</v>
      </c>
      <c r="I5469" s="6" t="n">
        <f aca="false">IF(1_Data_EDA!B5470="Second Class",1,0)</f>
        <v>0</v>
      </c>
      <c r="J5469" s="6" t="n">
        <f aca="false">IF(1_Data_EDA!B5470="Same Day",1,0)</f>
        <v>0</v>
      </c>
      <c r="K5469" s="6" t="n">
        <f aca="false">IF(1_Data_EDA!C5470="Corporate",1,0)</f>
        <v>1</v>
      </c>
      <c r="L5469" s="6" t="n">
        <f aca="false">IF(1_Data_EDA!C5470="Home Office",1,0)</f>
        <v>0</v>
      </c>
      <c r="M5469" s="6" t="n">
        <f aca="false">IF(1_Data_EDA!D5470="Europe",1,0)</f>
        <v>0</v>
      </c>
      <c r="N5469" s="6" t="n">
        <f aca="false">IF(1_Data_EDA!D5470="LATAM",1,0)</f>
        <v>0</v>
      </c>
      <c r="O5469" s="6" t="n">
        <f aca="false">IF(1_Data_EDA!D5470="Pacific Asia",1,0)</f>
        <v>1</v>
      </c>
      <c r="P5469" s="6" t="n">
        <f aca="false">IF(1_Data_EDA!D5470="USCA",1,0)</f>
        <v>0</v>
      </c>
      <c r="Q5469" s="6" t="n">
        <f aca="false">IF(C5469&gt;MEDIAN(C$5:C$8004),1,0)</f>
        <v>0</v>
      </c>
      <c r="R5469" s="6" t="n">
        <f aca="false">IF(D5469&gt;2,1,0)</f>
        <v>0</v>
      </c>
    </row>
    <row r="5470" customFormat="false" ht="15" hidden="false" customHeight="true" outlineLevel="0" collapsed="false">
      <c r="A5470" s="6" t="n">
        <f aca="false">1_Data_EDA!O5471</f>
        <v>1</v>
      </c>
      <c r="B5470" s="6" t="n">
        <f aca="false">1_Data_EDA!H5471</f>
        <v>2</v>
      </c>
      <c r="C5470" s="7" t="n">
        <f aca="false">1_Data_EDA!I5471</f>
        <v>399.980011</v>
      </c>
      <c r="D5470" s="6" t="n">
        <f aca="false">1_Data_EDA!J5471</f>
        <v>1</v>
      </c>
      <c r="E5470" s="7" t="n">
        <f aca="false">1_Data_EDA!K5471</f>
        <v>399.980011</v>
      </c>
      <c r="F5470" s="7" t="n">
        <f aca="false">1_Data_EDA!L5471</f>
        <v>36</v>
      </c>
      <c r="G5470" s="8" t="n">
        <f aca="false">1_Data_EDA!M5471</f>
        <v>0.090000004</v>
      </c>
      <c r="H5470" s="6" t="n">
        <f aca="false">IF(1_Data_EDA!B5471="First Class",1,0)</f>
        <v>0</v>
      </c>
      <c r="I5470" s="6" t="n">
        <f aca="false">IF(1_Data_EDA!B5471="Second Class",1,0)</f>
        <v>1</v>
      </c>
      <c r="J5470" s="6" t="n">
        <f aca="false">IF(1_Data_EDA!B5471="Same Day",1,0)</f>
        <v>0</v>
      </c>
      <c r="K5470" s="6" t="n">
        <f aca="false">IF(1_Data_EDA!C5471="Corporate",1,0)</f>
        <v>1</v>
      </c>
      <c r="L5470" s="6" t="n">
        <f aca="false">IF(1_Data_EDA!C5471="Home Office",1,0)</f>
        <v>0</v>
      </c>
      <c r="M5470" s="6" t="n">
        <f aca="false">IF(1_Data_EDA!D5471="Europe",1,0)</f>
        <v>0</v>
      </c>
      <c r="N5470" s="6" t="n">
        <f aca="false">IF(1_Data_EDA!D5471="LATAM",1,0)</f>
        <v>0</v>
      </c>
      <c r="O5470" s="6" t="n">
        <f aca="false">IF(1_Data_EDA!D5471="Pacific Asia",1,0)</f>
        <v>1</v>
      </c>
      <c r="P5470" s="6" t="n">
        <f aca="false">IF(1_Data_EDA!D5471="USCA",1,0)</f>
        <v>0</v>
      </c>
      <c r="Q5470" s="6" t="n">
        <f aca="false">IF(C5470&gt;MEDIAN(C$5:C$8004),1,0)</f>
        <v>1</v>
      </c>
      <c r="R5470" s="6" t="n">
        <f aca="false">IF(D5470&gt;2,1,0)</f>
        <v>0</v>
      </c>
    </row>
    <row r="5471" customFormat="false" ht="15" hidden="false" customHeight="true" outlineLevel="0" collapsed="false">
      <c r="A5471" s="6" t="n">
        <f aca="false">1_Data_EDA!O5472</f>
        <v>1</v>
      </c>
      <c r="B5471" s="6" t="n">
        <f aca="false">1_Data_EDA!H5472</f>
        <v>2</v>
      </c>
      <c r="C5471" s="7" t="n">
        <f aca="false">1_Data_EDA!I5472</f>
        <v>99.98999786</v>
      </c>
      <c r="D5471" s="6" t="n">
        <f aca="false">1_Data_EDA!J5472</f>
        <v>5</v>
      </c>
      <c r="E5471" s="7" t="n">
        <f aca="false">1_Data_EDA!K5472</f>
        <v>499.9500122</v>
      </c>
      <c r="F5471" s="7" t="n">
        <f aca="false">1_Data_EDA!L5472</f>
        <v>99.98999786</v>
      </c>
      <c r="G5471" s="8" t="n">
        <f aca="false">1_Data_EDA!M5472</f>
        <v>0.200000003</v>
      </c>
      <c r="H5471" s="6" t="n">
        <f aca="false">IF(1_Data_EDA!B5472="First Class",1,0)</f>
        <v>0</v>
      </c>
      <c r="I5471" s="6" t="n">
        <f aca="false">IF(1_Data_EDA!B5472="Second Class",1,0)</f>
        <v>1</v>
      </c>
      <c r="J5471" s="6" t="n">
        <f aca="false">IF(1_Data_EDA!B5472="Same Day",1,0)</f>
        <v>0</v>
      </c>
      <c r="K5471" s="6" t="n">
        <f aca="false">IF(1_Data_EDA!C5472="Corporate",1,0)</f>
        <v>0</v>
      </c>
      <c r="L5471" s="6" t="n">
        <f aca="false">IF(1_Data_EDA!C5472="Home Office",1,0)</f>
        <v>1</v>
      </c>
      <c r="M5471" s="6" t="n">
        <f aca="false">IF(1_Data_EDA!D5472="Europe",1,0)</f>
        <v>1</v>
      </c>
      <c r="N5471" s="6" t="n">
        <f aca="false">IF(1_Data_EDA!D5472="LATAM",1,0)</f>
        <v>0</v>
      </c>
      <c r="O5471" s="6" t="n">
        <f aca="false">IF(1_Data_EDA!D5472="Pacific Asia",1,0)</f>
        <v>0</v>
      </c>
      <c r="P5471" s="6" t="n">
        <f aca="false">IF(1_Data_EDA!D5472="USCA",1,0)</f>
        <v>0</v>
      </c>
      <c r="Q5471" s="6" t="n">
        <f aca="false">IF(C5471&gt;MEDIAN(C$5:C$8004),1,0)</f>
        <v>1</v>
      </c>
      <c r="R5471" s="6" t="n">
        <f aca="false">IF(D5471&gt;2,1,0)</f>
        <v>1</v>
      </c>
    </row>
    <row r="5472" customFormat="false" ht="15" hidden="false" customHeight="true" outlineLevel="0" collapsed="false">
      <c r="A5472" s="6" t="n">
        <f aca="false">1_Data_EDA!O5473</f>
        <v>1</v>
      </c>
      <c r="B5472" s="6" t="n">
        <f aca="false">1_Data_EDA!H5473</f>
        <v>2</v>
      </c>
      <c r="C5472" s="7" t="n">
        <f aca="false">1_Data_EDA!I5473</f>
        <v>252.8800049</v>
      </c>
      <c r="D5472" s="6" t="n">
        <f aca="false">1_Data_EDA!J5473</f>
        <v>1</v>
      </c>
      <c r="E5472" s="7" t="n">
        <f aca="false">1_Data_EDA!K5473</f>
        <v>252.8800049</v>
      </c>
      <c r="F5472" s="7" t="n">
        <f aca="false">1_Data_EDA!L5473</f>
        <v>30.35000038</v>
      </c>
      <c r="G5472" s="8" t="n">
        <f aca="false">1_Data_EDA!M5473</f>
        <v>0.119999997</v>
      </c>
      <c r="H5472" s="6" t="n">
        <f aca="false">IF(1_Data_EDA!B5473="First Class",1,0)</f>
        <v>0</v>
      </c>
      <c r="I5472" s="6" t="n">
        <f aca="false">IF(1_Data_EDA!B5473="Second Class",1,0)</f>
        <v>1</v>
      </c>
      <c r="J5472" s="6" t="n">
        <f aca="false">IF(1_Data_EDA!B5473="Same Day",1,0)</f>
        <v>0</v>
      </c>
      <c r="K5472" s="6" t="n">
        <f aca="false">IF(1_Data_EDA!C5473="Corporate",1,0)</f>
        <v>0</v>
      </c>
      <c r="L5472" s="6" t="n">
        <f aca="false">IF(1_Data_EDA!C5473="Home Office",1,0)</f>
        <v>0</v>
      </c>
      <c r="M5472" s="6" t="n">
        <f aca="false">IF(1_Data_EDA!D5473="Europe",1,0)</f>
        <v>1</v>
      </c>
      <c r="N5472" s="6" t="n">
        <f aca="false">IF(1_Data_EDA!D5473="LATAM",1,0)</f>
        <v>0</v>
      </c>
      <c r="O5472" s="6" t="n">
        <f aca="false">IF(1_Data_EDA!D5473="Pacific Asia",1,0)</f>
        <v>0</v>
      </c>
      <c r="P5472" s="6" t="n">
        <f aca="false">IF(1_Data_EDA!D5473="USCA",1,0)</f>
        <v>0</v>
      </c>
      <c r="Q5472" s="6" t="n">
        <f aca="false">IF(C5472&gt;MEDIAN(C$5:C$8004),1,0)</f>
        <v>1</v>
      </c>
      <c r="R5472" s="6" t="n">
        <f aca="false">IF(D5472&gt;2,1,0)</f>
        <v>0</v>
      </c>
    </row>
    <row r="5473" customFormat="false" ht="15" hidden="false" customHeight="true" outlineLevel="0" collapsed="false">
      <c r="A5473" s="6" t="n">
        <f aca="false">1_Data_EDA!O5474</f>
        <v>0</v>
      </c>
      <c r="B5473" s="6" t="n">
        <f aca="false">1_Data_EDA!H5474</f>
        <v>4</v>
      </c>
      <c r="C5473" s="7" t="n">
        <f aca="false">1_Data_EDA!I5474</f>
        <v>59.99000168</v>
      </c>
      <c r="D5473" s="6" t="n">
        <f aca="false">1_Data_EDA!J5474</f>
        <v>5</v>
      </c>
      <c r="E5473" s="7" t="n">
        <f aca="false">1_Data_EDA!K5474</f>
        <v>299.9500122</v>
      </c>
      <c r="F5473" s="7" t="n">
        <f aca="false">1_Data_EDA!L5474</f>
        <v>38.99000168</v>
      </c>
      <c r="G5473" s="8" t="n">
        <f aca="false">1_Data_EDA!M5474</f>
        <v>0.129999995</v>
      </c>
      <c r="H5473" s="6" t="n">
        <f aca="false">IF(1_Data_EDA!B5474="First Class",1,0)</f>
        <v>0</v>
      </c>
      <c r="I5473" s="6" t="n">
        <f aca="false">IF(1_Data_EDA!B5474="Second Class",1,0)</f>
        <v>0</v>
      </c>
      <c r="J5473" s="6" t="n">
        <f aca="false">IF(1_Data_EDA!B5474="Same Day",1,0)</f>
        <v>0</v>
      </c>
      <c r="K5473" s="6" t="n">
        <f aca="false">IF(1_Data_EDA!C5474="Corporate",1,0)</f>
        <v>0</v>
      </c>
      <c r="L5473" s="6" t="n">
        <f aca="false">IF(1_Data_EDA!C5474="Home Office",1,0)</f>
        <v>1</v>
      </c>
      <c r="M5473" s="6" t="n">
        <f aca="false">IF(1_Data_EDA!D5474="Europe",1,0)</f>
        <v>0</v>
      </c>
      <c r="N5473" s="6" t="n">
        <f aca="false">IF(1_Data_EDA!D5474="LATAM",1,0)</f>
        <v>1</v>
      </c>
      <c r="O5473" s="6" t="n">
        <f aca="false">IF(1_Data_EDA!D5474="Pacific Asia",1,0)</f>
        <v>0</v>
      </c>
      <c r="P5473" s="6" t="n">
        <f aca="false">IF(1_Data_EDA!D5474="USCA",1,0)</f>
        <v>0</v>
      </c>
      <c r="Q5473" s="6" t="n">
        <f aca="false">IF(C5473&gt;MEDIAN(C$5:C$8004),1,0)</f>
        <v>0</v>
      </c>
      <c r="R5473" s="6" t="n">
        <f aca="false">IF(D5473&gt;2,1,0)</f>
        <v>1</v>
      </c>
    </row>
    <row r="5474" customFormat="false" ht="15" hidden="false" customHeight="true" outlineLevel="0" collapsed="false">
      <c r="A5474" s="6" t="n">
        <f aca="false">1_Data_EDA!O5475</f>
        <v>1</v>
      </c>
      <c r="B5474" s="6" t="n">
        <f aca="false">1_Data_EDA!H5475</f>
        <v>4</v>
      </c>
      <c r="C5474" s="7" t="n">
        <f aca="false">1_Data_EDA!I5475</f>
        <v>99.98999786</v>
      </c>
      <c r="D5474" s="6" t="n">
        <f aca="false">1_Data_EDA!J5475</f>
        <v>5</v>
      </c>
      <c r="E5474" s="7" t="n">
        <f aca="false">1_Data_EDA!K5475</f>
        <v>499.9500122</v>
      </c>
      <c r="F5474" s="7" t="n">
        <f aca="false">1_Data_EDA!L5475</f>
        <v>64.98999786</v>
      </c>
      <c r="G5474" s="8" t="n">
        <f aca="false">1_Data_EDA!M5475</f>
        <v>0.129999995</v>
      </c>
      <c r="H5474" s="6" t="n">
        <f aca="false">IF(1_Data_EDA!B5475="First Class",1,0)</f>
        <v>0</v>
      </c>
      <c r="I5474" s="6" t="n">
        <f aca="false">IF(1_Data_EDA!B5475="Second Class",1,0)</f>
        <v>0</v>
      </c>
      <c r="J5474" s="6" t="n">
        <f aca="false">IF(1_Data_EDA!B5475="Same Day",1,0)</f>
        <v>0</v>
      </c>
      <c r="K5474" s="6" t="n">
        <f aca="false">IF(1_Data_EDA!C5475="Corporate",1,0)</f>
        <v>0</v>
      </c>
      <c r="L5474" s="6" t="n">
        <f aca="false">IF(1_Data_EDA!C5475="Home Office",1,0)</f>
        <v>0</v>
      </c>
      <c r="M5474" s="6" t="n">
        <f aca="false">IF(1_Data_EDA!D5475="Europe",1,0)</f>
        <v>1</v>
      </c>
      <c r="N5474" s="6" t="n">
        <f aca="false">IF(1_Data_EDA!D5475="LATAM",1,0)</f>
        <v>0</v>
      </c>
      <c r="O5474" s="6" t="n">
        <f aca="false">IF(1_Data_EDA!D5475="Pacific Asia",1,0)</f>
        <v>0</v>
      </c>
      <c r="P5474" s="6" t="n">
        <f aca="false">IF(1_Data_EDA!D5475="USCA",1,0)</f>
        <v>0</v>
      </c>
      <c r="Q5474" s="6" t="n">
        <f aca="false">IF(C5474&gt;MEDIAN(C$5:C$8004),1,0)</f>
        <v>1</v>
      </c>
      <c r="R5474" s="6" t="n">
        <f aca="false">IF(D5474&gt;2,1,0)</f>
        <v>1</v>
      </c>
    </row>
    <row r="5475" customFormat="false" ht="15" hidden="false" customHeight="true" outlineLevel="0" collapsed="false">
      <c r="A5475" s="6" t="n">
        <f aca="false">1_Data_EDA!O5476</f>
        <v>0</v>
      </c>
      <c r="B5475" s="6" t="n">
        <f aca="false">1_Data_EDA!H5476</f>
        <v>4</v>
      </c>
      <c r="C5475" s="7" t="n">
        <f aca="false">1_Data_EDA!I5476</f>
        <v>50</v>
      </c>
      <c r="D5475" s="6" t="n">
        <f aca="false">1_Data_EDA!J5476</f>
        <v>4</v>
      </c>
      <c r="E5475" s="7" t="n">
        <f aca="false">1_Data_EDA!K5476</f>
        <v>200</v>
      </c>
      <c r="F5475" s="7" t="n">
        <f aca="false">1_Data_EDA!L5476</f>
        <v>6</v>
      </c>
      <c r="G5475" s="8" t="n">
        <f aca="false">1_Data_EDA!M5476</f>
        <v>0.029999999</v>
      </c>
      <c r="H5475" s="6" t="n">
        <f aca="false">IF(1_Data_EDA!B5476="First Class",1,0)</f>
        <v>0</v>
      </c>
      <c r="I5475" s="6" t="n">
        <f aca="false">IF(1_Data_EDA!B5476="Second Class",1,0)</f>
        <v>0</v>
      </c>
      <c r="J5475" s="6" t="n">
        <f aca="false">IF(1_Data_EDA!B5476="Same Day",1,0)</f>
        <v>0</v>
      </c>
      <c r="K5475" s="6" t="n">
        <f aca="false">IF(1_Data_EDA!C5476="Corporate",1,0)</f>
        <v>0</v>
      </c>
      <c r="L5475" s="6" t="n">
        <f aca="false">IF(1_Data_EDA!C5476="Home Office",1,0)</f>
        <v>1</v>
      </c>
      <c r="M5475" s="6" t="n">
        <f aca="false">IF(1_Data_EDA!D5476="Europe",1,0)</f>
        <v>1</v>
      </c>
      <c r="N5475" s="6" t="n">
        <f aca="false">IF(1_Data_EDA!D5476="LATAM",1,0)</f>
        <v>0</v>
      </c>
      <c r="O5475" s="6" t="n">
        <f aca="false">IF(1_Data_EDA!D5476="Pacific Asia",1,0)</f>
        <v>0</v>
      </c>
      <c r="P5475" s="6" t="n">
        <f aca="false">IF(1_Data_EDA!D5476="USCA",1,0)</f>
        <v>0</v>
      </c>
      <c r="Q5475" s="6" t="n">
        <f aca="false">IF(C5475&gt;MEDIAN(C$5:C$8004),1,0)</f>
        <v>0</v>
      </c>
      <c r="R5475" s="6" t="n">
        <f aca="false">IF(D5475&gt;2,1,0)</f>
        <v>1</v>
      </c>
    </row>
    <row r="5476" customFormat="false" ht="15" hidden="false" customHeight="true" outlineLevel="0" collapsed="false">
      <c r="A5476" s="6" t="n">
        <f aca="false">1_Data_EDA!O5477</f>
        <v>1</v>
      </c>
      <c r="B5476" s="6" t="n">
        <f aca="false">1_Data_EDA!H5477</f>
        <v>1</v>
      </c>
      <c r="C5476" s="7" t="n">
        <f aca="false">1_Data_EDA!I5477</f>
        <v>50</v>
      </c>
      <c r="D5476" s="6" t="n">
        <f aca="false">1_Data_EDA!J5477</f>
        <v>1</v>
      </c>
      <c r="E5476" s="7" t="n">
        <f aca="false">1_Data_EDA!K5477</f>
        <v>50</v>
      </c>
      <c r="F5476" s="7" t="n">
        <f aca="false">1_Data_EDA!L5477</f>
        <v>6.5</v>
      </c>
      <c r="G5476" s="8" t="n">
        <f aca="false">1_Data_EDA!M5477</f>
        <v>0.129999995</v>
      </c>
      <c r="H5476" s="6" t="n">
        <f aca="false">IF(1_Data_EDA!B5477="First Class",1,0)</f>
        <v>1</v>
      </c>
      <c r="I5476" s="6" t="n">
        <f aca="false">IF(1_Data_EDA!B5477="Second Class",1,0)</f>
        <v>0</v>
      </c>
      <c r="J5476" s="6" t="n">
        <f aca="false">IF(1_Data_EDA!B5477="Same Day",1,0)</f>
        <v>0</v>
      </c>
      <c r="K5476" s="6" t="n">
        <f aca="false">IF(1_Data_EDA!C5477="Corporate",1,0)</f>
        <v>0</v>
      </c>
      <c r="L5476" s="6" t="n">
        <f aca="false">IF(1_Data_EDA!C5477="Home Office",1,0)</f>
        <v>0</v>
      </c>
      <c r="M5476" s="6" t="n">
        <f aca="false">IF(1_Data_EDA!D5477="Europe",1,0)</f>
        <v>0</v>
      </c>
      <c r="N5476" s="6" t="n">
        <f aca="false">IF(1_Data_EDA!D5477="LATAM",1,0)</f>
        <v>0</v>
      </c>
      <c r="O5476" s="6" t="n">
        <f aca="false">IF(1_Data_EDA!D5477="Pacific Asia",1,0)</f>
        <v>1</v>
      </c>
      <c r="P5476" s="6" t="n">
        <f aca="false">IF(1_Data_EDA!D5477="USCA",1,0)</f>
        <v>0</v>
      </c>
      <c r="Q5476" s="6" t="n">
        <f aca="false">IF(C5476&gt;MEDIAN(C$5:C$8004),1,0)</f>
        <v>0</v>
      </c>
      <c r="R5476" s="6" t="n">
        <f aca="false">IF(D5476&gt;2,1,0)</f>
        <v>0</v>
      </c>
    </row>
    <row r="5477" customFormat="false" ht="15" hidden="false" customHeight="true" outlineLevel="0" collapsed="false">
      <c r="A5477" s="6" t="n">
        <f aca="false">1_Data_EDA!O5478</f>
        <v>1</v>
      </c>
      <c r="B5477" s="6" t="n">
        <f aca="false">1_Data_EDA!H5478</f>
        <v>4</v>
      </c>
      <c r="C5477" s="7" t="n">
        <f aca="false">1_Data_EDA!I5478</f>
        <v>399.980011</v>
      </c>
      <c r="D5477" s="6" t="n">
        <f aca="false">1_Data_EDA!J5478</f>
        <v>1</v>
      </c>
      <c r="E5477" s="7" t="n">
        <f aca="false">1_Data_EDA!K5478</f>
        <v>399.980011</v>
      </c>
      <c r="F5477" s="7" t="n">
        <f aca="false">1_Data_EDA!L5478</f>
        <v>12</v>
      </c>
      <c r="G5477" s="8" t="n">
        <f aca="false">1_Data_EDA!M5478</f>
        <v>0.029999999</v>
      </c>
      <c r="H5477" s="6" t="n">
        <f aca="false">IF(1_Data_EDA!B5478="First Class",1,0)</f>
        <v>0</v>
      </c>
      <c r="I5477" s="6" t="n">
        <f aca="false">IF(1_Data_EDA!B5478="Second Class",1,0)</f>
        <v>0</v>
      </c>
      <c r="J5477" s="6" t="n">
        <f aca="false">IF(1_Data_EDA!B5478="Same Day",1,0)</f>
        <v>0</v>
      </c>
      <c r="K5477" s="6" t="n">
        <f aca="false">IF(1_Data_EDA!C5478="Corporate",1,0)</f>
        <v>0</v>
      </c>
      <c r="L5477" s="6" t="n">
        <f aca="false">IF(1_Data_EDA!C5478="Home Office",1,0)</f>
        <v>0</v>
      </c>
      <c r="M5477" s="6" t="n">
        <f aca="false">IF(1_Data_EDA!D5478="Europe",1,0)</f>
        <v>1</v>
      </c>
      <c r="N5477" s="6" t="n">
        <f aca="false">IF(1_Data_EDA!D5478="LATAM",1,0)</f>
        <v>0</v>
      </c>
      <c r="O5477" s="6" t="n">
        <f aca="false">IF(1_Data_EDA!D5478="Pacific Asia",1,0)</f>
        <v>0</v>
      </c>
      <c r="P5477" s="6" t="n">
        <f aca="false">IF(1_Data_EDA!D5478="USCA",1,0)</f>
        <v>0</v>
      </c>
      <c r="Q5477" s="6" t="n">
        <f aca="false">IF(C5477&gt;MEDIAN(C$5:C$8004),1,0)</f>
        <v>1</v>
      </c>
      <c r="R5477" s="6" t="n">
        <f aca="false">IF(D5477&gt;2,1,0)</f>
        <v>0</v>
      </c>
    </row>
    <row r="5478" customFormat="false" ht="15" hidden="false" customHeight="true" outlineLevel="0" collapsed="false">
      <c r="A5478" s="6" t="n">
        <f aca="false">1_Data_EDA!O5479</f>
        <v>1</v>
      </c>
      <c r="B5478" s="6" t="n">
        <f aca="false">1_Data_EDA!H5479</f>
        <v>2</v>
      </c>
      <c r="C5478" s="7" t="n">
        <f aca="false">1_Data_EDA!I5479</f>
        <v>399.980011</v>
      </c>
      <c r="D5478" s="6" t="n">
        <f aca="false">1_Data_EDA!J5479</f>
        <v>1</v>
      </c>
      <c r="E5478" s="7" t="n">
        <f aca="false">1_Data_EDA!K5479</f>
        <v>399.980011</v>
      </c>
      <c r="F5478" s="7" t="n">
        <f aca="false">1_Data_EDA!L5479</f>
        <v>80</v>
      </c>
      <c r="G5478" s="8" t="n">
        <f aca="false">1_Data_EDA!M5479</f>
        <v>0.200000003</v>
      </c>
      <c r="H5478" s="6" t="n">
        <f aca="false">IF(1_Data_EDA!B5479="First Class",1,0)</f>
        <v>0</v>
      </c>
      <c r="I5478" s="6" t="n">
        <f aca="false">IF(1_Data_EDA!B5479="Second Class",1,0)</f>
        <v>1</v>
      </c>
      <c r="J5478" s="6" t="n">
        <f aca="false">IF(1_Data_EDA!B5479="Same Day",1,0)</f>
        <v>0</v>
      </c>
      <c r="K5478" s="6" t="n">
        <f aca="false">IF(1_Data_EDA!C5479="Corporate",1,0)</f>
        <v>0</v>
      </c>
      <c r="L5478" s="6" t="n">
        <f aca="false">IF(1_Data_EDA!C5479="Home Office",1,0)</f>
        <v>0</v>
      </c>
      <c r="M5478" s="6" t="n">
        <f aca="false">IF(1_Data_EDA!D5479="Europe",1,0)</f>
        <v>0</v>
      </c>
      <c r="N5478" s="6" t="n">
        <f aca="false">IF(1_Data_EDA!D5479="LATAM",1,0)</f>
        <v>0</v>
      </c>
      <c r="O5478" s="6" t="n">
        <f aca="false">IF(1_Data_EDA!D5479="Pacific Asia",1,0)</f>
        <v>1</v>
      </c>
      <c r="P5478" s="6" t="n">
        <f aca="false">IF(1_Data_EDA!D5479="USCA",1,0)</f>
        <v>0</v>
      </c>
      <c r="Q5478" s="6" t="n">
        <f aca="false">IF(C5478&gt;MEDIAN(C$5:C$8004),1,0)</f>
        <v>1</v>
      </c>
      <c r="R5478" s="6" t="n">
        <f aca="false">IF(D5478&gt;2,1,0)</f>
        <v>0</v>
      </c>
    </row>
    <row r="5479" customFormat="false" ht="15" hidden="false" customHeight="true" outlineLevel="0" collapsed="false">
      <c r="A5479" s="6" t="n">
        <f aca="false">1_Data_EDA!O5480</f>
        <v>0</v>
      </c>
      <c r="B5479" s="6" t="n">
        <f aca="false">1_Data_EDA!H5480</f>
        <v>4</v>
      </c>
      <c r="C5479" s="7" t="n">
        <f aca="false">1_Data_EDA!I5480</f>
        <v>399.980011</v>
      </c>
      <c r="D5479" s="6" t="n">
        <f aca="false">1_Data_EDA!J5480</f>
        <v>1</v>
      </c>
      <c r="E5479" s="7" t="n">
        <f aca="false">1_Data_EDA!K5480</f>
        <v>399.980011</v>
      </c>
      <c r="F5479" s="7" t="n">
        <f aca="false">1_Data_EDA!L5480</f>
        <v>72</v>
      </c>
      <c r="G5479" s="8" t="n">
        <f aca="false">1_Data_EDA!M5480</f>
        <v>0.180000007</v>
      </c>
      <c r="H5479" s="6" t="n">
        <f aca="false">IF(1_Data_EDA!B5480="First Class",1,0)</f>
        <v>0</v>
      </c>
      <c r="I5479" s="6" t="n">
        <f aca="false">IF(1_Data_EDA!B5480="Second Class",1,0)</f>
        <v>0</v>
      </c>
      <c r="J5479" s="6" t="n">
        <f aca="false">IF(1_Data_EDA!B5480="Same Day",1,0)</f>
        <v>0</v>
      </c>
      <c r="K5479" s="6" t="n">
        <f aca="false">IF(1_Data_EDA!C5480="Corporate",1,0)</f>
        <v>1</v>
      </c>
      <c r="L5479" s="6" t="n">
        <f aca="false">IF(1_Data_EDA!C5480="Home Office",1,0)</f>
        <v>0</v>
      </c>
      <c r="M5479" s="6" t="n">
        <f aca="false">IF(1_Data_EDA!D5480="Europe",1,0)</f>
        <v>1</v>
      </c>
      <c r="N5479" s="6" t="n">
        <f aca="false">IF(1_Data_EDA!D5480="LATAM",1,0)</f>
        <v>0</v>
      </c>
      <c r="O5479" s="6" t="n">
        <f aca="false">IF(1_Data_EDA!D5480="Pacific Asia",1,0)</f>
        <v>0</v>
      </c>
      <c r="P5479" s="6" t="n">
        <f aca="false">IF(1_Data_EDA!D5480="USCA",1,0)</f>
        <v>0</v>
      </c>
      <c r="Q5479" s="6" t="n">
        <f aca="false">IF(C5479&gt;MEDIAN(C$5:C$8004),1,0)</f>
        <v>1</v>
      </c>
      <c r="R5479" s="6" t="n">
        <f aca="false">IF(D5479&gt;2,1,0)</f>
        <v>0</v>
      </c>
    </row>
    <row r="5480" customFormat="false" ht="15" hidden="false" customHeight="true" outlineLevel="0" collapsed="false">
      <c r="A5480" s="6" t="n">
        <f aca="false">1_Data_EDA!O5481</f>
        <v>1</v>
      </c>
      <c r="B5480" s="6" t="n">
        <f aca="false">1_Data_EDA!H5481</f>
        <v>2</v>
      </c>
      <c r="C5480" s="7" t="n">
        <f aca="false">1_Data_EDA!I5481</f>
        <v>24.98999977</v>
      </c>
      <c r="D5480" s="6" t="n">
        <f aca="false">1_Data_EDA!J5481</f>
        <v>5</v>
      </c>
      <c r="E5480" s="7" t="n">
        <f aca="false">1_Data_EDA!K5481</f>
        <v>124.9499969</v>
      </c>
      <c r="F5480" s="7" t="n">
        <f aca="false">1_Data_EDA!L5481</f>
        <v>19.98999977</v>
      </c>
      <c r="G5480" s="8" t="n">
        <f aca="false">1_Data_EDA!M5481</f>
        <v>0.159999996</v>
      </c>
      <c r="H5480" s="6" t="n">
        <f aca="false">IF(1_Data_EDA!B5481="First Class",1,0)</f>
        <v>0</v>
      </c>
      <c r="I5480" s="6" t="n">
        <f aca="false">IF(1_Data_EDA!B5481="Second Class",1,0)</f>
        <v>1</v>
      </c>
      <c r="J5480" s="6" t="n">
        <f aca="false">IF(1_Data_EDA!B5481="Same Day",1,0)</f>
        <v>0</v>
      </c>
      <c r="K5480" s="6" t="n">
        <f aca="false">IF(1_Data_EDA!C5481="Corporate",1,0)</f>
        <v>0</v>
      </c>
      <c r="L5480" s="6" t="n">
        <f aca="false">IF(1_Data_EDA!C5481="Home Office",1,0)</f>
        <v>0</v>
      </c>
      <c r="M5480" s="6" t="n">
        <f aca="false">IF(1_Data_EDA!D5481="Europe",1,0)</f>
        <v>0</v>
      </c>
      <c r="N5480" s="6" t="n">
        <f aca="false">IF(1_Data_EDA!D5481="LATAM",1,0)</f>
        <v>0</v>
      </c>
      <c r="O5480" s="6" t="n">
        <f aca="false">IF(1_Data_EDA!D5481="Pacific Asia",1,0)</f>
        <v>1</v>
      </c>
      <c r="P5480" s="6" t="n">
        <f aca="false">IF(1_Data_EDA!D5481="USCA",1,0)</f>
        <v>0</v>
      </c>
      <c r="Q5480" s="6" t="n">
        <f aca="false">IF(C5480&gt;MEDIAN(C$5:C$8004),1,0)</f>
        <v>0</v>
      </c>
      <c r="R5480" s="6" t="n">
        <f aca="false">IF(D5480&gt;2,1,0)</f>
        <v>1</v>
      </c>
    </row>
    <row r="5481" customFormat="false" ht="15" hidden="false" customHeight="true" outlineLevel="0" collapsed="false">
      <c r="A5481" s="6" t="n">
        <f aca="false">1_Data_EDA!O5482</f>
        <v>0</v>
      </c>
      <c r="B5481" s="6" t="n">
        <f aca="false">1_Data_EDA!H5482</f>
        <v>4</v>
      </c>
      <c r="C5481" s="7" t="n">
        <f aca="false">1_Data_EDA!I5482</f>
        <v>39.99000168</v>
      </c>
      <c r="D5481" s="6" t="n">
        <f aca="false">1_Data_EDA!J5482</f>
        <v>1</v>
      </c>
      <c r="E5481" s="7" t="n">
        <f aca="false">1_Data_EDA!K5482</f>
        <v>39.99000168</v>
      </c>
      <c r="F5481" s="7" t="n">
        <f aca="false">1_Data_EDA!L5482</f>
        <v>0.400000006</v>
      </c>
      <c r="G5481" s="8" t="n">
        <f aca="false">1_Data_EDA!M5482</f>
        <v>0.01</v>
      </c>
      <c r="H5481" s="6" t="n">
        <f aca="false">IF(1_Data_EDA!B5482="First Class",1,0)</f>
        <v>0</v>
      </c>
      <c r="I5481" s="6" t="n">
        <f aca="false">IF(1_Data_EDA!B5482="Second Class",1,0)</f>
        <v>0</v>
      </c>
      <c r="J5481" s="6" t="n">
        <f aca="false">IF(1_Data_EDA!B5482="Same Day",1,0)</f>
        <v>0</v>
      </c>
      <c r="K5481" s="6" t="n">
        <f aca="false">IF(1_Data_EDA!C5482="Corporate",1,0)</f>
        <v>0</v>
      </c>
      <c r="L5481" s="6" t="n">
        <f aca="false">IF(1_Data_EDA!C5482="Home Office",1,0)</f>
        <v>0</v>
      </c>
      <c r="M5481" s="6" t="n">
        <f aca="false">IF(1_Data_EDA!D5482="Europe",1,0)</f>
        <v>0</v>
      </c>
      <c r="N5481" s="6" t="n">
        <f aca="false">IF(1_Data_EDA!D5482="LATAM",1,0)</f>
        <v>0</v>
      </c>
      <c r="O5481" s="6" t="n">
        <f aca="false">IF(1_Data_EDA!D5482="Pacific Asia",1,0)</f>
        <v>1</v>
      </c>
      <c r="P5481" s="6" t="n">
        <f aca="false">IF(1_Data_EDA!D5482="USCA",1,0)</f>
        <v>0</v>
      </c>
      <c r="Q5481" s="6" t="n">
        <f aca="false">IF(C5481&gt;MEDIAN(C$5:C$8004),1,0)</f>
        <v>0</v>
      </c>
      <c r="R5481" s="6" t="n">
        <f aca="false">IF(D5481&gt;2,1,0)</f>
        <v>0</v>
      </c>
    </row>
    <row r="5482" customFormat="false" ht="15" hidden="false" customHeight="true" outlineLevel="0" collapsed="false">
      <c r="A5482" s="6" t="n">
        <f aca="false">1_Data_EDA!O5483</f>
        <v>1</v>
      </c>
      <c r="B5482" s="6" t="n">
        <f aca="false">1_Data_EDA!H5483</f>
        <v>4</v>
      </c>
      <c r="C5482" s="7" t="n">
        <f aca="false">1_Data_EDA!I5483</f>
        <v>34.99000168</v>
      </c>
      <c r="D5482" s="6" t="n">
        <f aca="false">1_Data_EDA!J5483</f>
        <v>4</v>
      </c>
      <c r="E5482" s="7" t="n">
        <f aca="false">1_Data_EDA!K5483</f>
        <v>139.9600067</v>
      </c>
      <c r="F5482" s="7" t="n">
        <f aca="false">1_Data_EDA!L5483</f>
        <v>4.199999809</v>
      </c>
      <c r="G5482" s="8" t="n">
        <f aca="false">1_Data_EDA!M5483</f>
        <v>0.029999999</v>
      </c>
      <c r="H5482" s="6" t="n">
        <f aca="false">IF(1_Data_EDA!B5483="First Class",1,0)</f>
        <v>0</v>
      </c>
      <c r="I5482" s="6" t="n">
        <f aca="false">IF(1_Data_EDA!B5483="Second Class",1,0)</f>
        <v>0</v>
      </c>
      <c r="J5482" s="6" t="n">
        <f aca="false">IF(1_Data_EDA!B5483="Same Day",1,0)</f>
        <v>0</v>
      </c>
      <c r="K5482" s="6" t="n">
        <f aca="false">IF(1_Data_EDA!C5483="Corporate",1,0)</f>
        <v>0</v>
      </c>
      <c r="L5482" s="6" t="n">
        <f aca="false">IF(1_Data_EDA!C5483="Home Office",1,0)</f>
        <v>0</v>
      </c>
      <c r="M5482" s="6" t="n">
        <f aca="false">IF(1_Data_EDA!D5483="Europe",1,0)</f>
        <v>0</v>
      </c>
      <c r="N5482" s="6" t="n">
        <f aca="false">IF(1_Data_EDA!D5483="LATAM",1,0)</f>
        <v>1</v>
      </c>
      <c r="O5482" s="6" t="n">
        <f aca="false">IF(1_Data_EDA!D5483="Pacific Asia",1,0)</f>
        <v>0</v>
      </c>
      <c r="P5482" s="6" t="n">
        <f aca="false">IF(1_Data_EDA!D5483="USCA",1,0)</f>
        <v>0</v>
      </c>
      <c r="Q5482" s="6" t="n">
        <f aca="false">IF(C5482&gt;MEDIAN(C$5:C$8004),1,0)</f>
        <v>0</v>
      </c>
      <c r="R5482" s="6" t="n">
        <f aca="false">IF(D5482&gt;2,1,0)</f>
        <v>1</v>
      </c>
    </row>
    <row r="5483" customFormat="false" ht="15" hidden="false" customHeight="true" outlineLevel="0" collapsed="false">
      <c r="A5483" s="6" t="n">
        <f aca="false">1_Data_EDA!O5484</f>
        <v>0</v>
      </c>
      <c r="B5483" s="6" t="n">
        <f aca="false">1_Data_EDA!H5484</f>
        <v>4</v>
      </c>
      <c r="C5483" s="7" t="n">
        <f aca="false">1_Data_EDA!I5484</f>
        <v>59.99000168</v>
      </c>
      <c r="D5483" s="6" t="n">
        <f aca="false">1_Data_EDA!J5484</f>
        <v>1</v>
      </c>
      <c r="E5483" s="7" t="n">
        <f aca="false">1_Data_EDA!K5484</f>
        <v>59.99000168</v>
      </c>
      <c r="F5483" s="7" t="n">
        <f aca="false">1_Data_EDA!L5484</f>
        <v>0.600000024</v>
      </c>
      <c r="G5483" s="8" t="n">
        <f aca="false">1_Data_EDA!M5484</f>
        <v>0.01</v>
      </c>
      <c r="H5483" s="6" t="n">
        <f aca="false">IF(1_Data_EDA!B5484="First Class",1,0)</f>
        <v>0</v>
      </c>
      <c r="I5483" s="6" t="n">
        <f aca="false">IF(1_Data_EDA!B5484="Second Class",1,0)</f>
        <v>0</v>
      </c>
      <c r="J5483" s="6" t="n">
        <f aca="false">IF(1_Data_EDA!B5484="Same Day",1,0)</f>
        <v>0</v>
      </c>
      <c r="K5483" s="6" t="n">
        <f aca="false">IF(1_Data_EDA!C5484="Corporate",1,0)</f>
        <v>0</v>
      </c>
      <c r="L5483" s="6" t="n">
        <f aca="false">IF(1_Data_EDA!C5484="Home Office",1,0)</f>
        <v>0</v>
      </c>
      <c r="M5483" s="6" t="n">
        <f aca="false">IF(1_Data_EDA!D5484="Europe",1,0)</f>
        <v>1</v>
      </c>
      <c r="N5483" s="6" t="n">
        <f aca="false">IF(1_Data_EDA!D5484="LATAM",1,0)</f>
        <v>0</v>
      </c>
      <c r="O5483" s="6" t="n">
        <f aca="false">IF(1_Data_EDA!D5484="Pacific Asia",1,0)</f>
        <v>0</v>
      </c>
      <c r="P5483" s="6" t="n">
        <f aca="false">IF(1_Data_EDA!D5484="USCA",1,0)</f>
        <v>0</v>
      </c>
      <c r="Q5483" s="6" t="n">
        <f aca="false">IF(C5483&gt;MEDIAN(C$5:C$8004),1,0)</f>
        <v>0</v>
      </c>
      <c r="R5483" s="6" t="n">
        <f aca="false">IF(D5483&gt;2,1,0)</f>
        <v>0</v>
      </c>
    </row>
    <row r="5484" customFormat="false" ht="15" hidden="false" customHeight="true" outlineLevel="0" collapsed="false">
      <c r="A5484" s="6" t="n">
        <f aca="false">1_Data_EDA!O5485</f>
        <v>0</v>
      </c>
      <c r="B5484" s="6" t="n">
        <f aca="false">1_Data_EDA!H5485</f>
        <v>4</v>
      </c>
      <c r="C5484" s="7" t="n">
        <f aca="false">1_Data_EDA!I5485</f>
        <v>21.98999977</v>
      </c>
      <c r="D5484" s="6" t="n">
        <f aca="false">1_Data_EDA!J5485</f>
        <v>1</v>
      </c>
      <c r="E5484" s="7" t="n">
        <f aca="false">1_Data_EDA!K5485</f>
        <v>21.98999977</v>
      </c>
      <c r="F5484" s="7" t="n">
        <f aca="false">1_Data_EDA!L5485</f>
        <v>0</v>
      </c>
      <c r="G5484" s="8" t="n">
        <f aca="false">1_Data_EDA!M5485</f>
        <v>0</v>
      </c>
      <c r="H5484" s="6" t="n">
        <f aca="false">IF(1_Data_EDA!B5485="First Class",1,0)</f>
        <v>0</v>
      </c>
      <c r="I5484" s="6" t="n">
        <f aca="false">IF(1_Data_EDA!B5485="Second Class",1,0)</f>
        <v>0</v>
      </c>
      <c r="J5484" s="6" t="n">
        <f aca="false">IF(1_Data_EDA!B5485="Same Day",1,0)</f>
        <v>0</v>
      </c>
      <c r="K5484" s="6" t="n">
        <f aca="false">IF(1_Data_EDA!C5485="Corporate",1,0)</f>
        <v>1</v>
      </c>
      <c r="L5484" s="6" t="n">
        <f aca="false">IF(1_Data_EDA!C5485="Home Office",1,0)</f>
        <v>0</v>
      </c>
      <c r="M5484" s="6" t="n">
        <f aca="false">IF(1_Data_EDA!D5485="Europe",1,0)</f>
        <v>0</v>
      </c>
      <c r="N5484" s="6" t="n">
        <f aca="false">IF(1_Data_EDA!D5485="LATAM",1,0)</f>
        <v>0</v>
      </c>
      <c r="O5484" s="6" t="n">
        <f aca="false">IF(1_Data_EDA!D5485="Pacific Asia",1,0)</f>
        <v>1</v>
      </c>
      <c r="P5484" s="6" t="n">
        <f aca="false">IF(1_Data_EDA!D5485="USCA",1,0)</f>
        <v>0</v>
      </c>
      <c r="Q5484" s="6" t="n">
        <f aca="false">IF(C5484&gt;MEDIAN(C$5:C$8004),1,0)</f>
        <v>0</v>
      </c>
      <c r="R5484" s="6" t="n">
        <f aca="false">IF(D5484&gt;2,1,0)</f>
        <v>0</v>
      </c>
    </row>
    <row r="5485" customFormat="false" ht="15" hidden="false" customHeight="true" outlineLevel="0" collapsed="false">
      <c r="A5485" s="6" t="n">
        <f aca="false">1_Data_EDA!O5486</f>
        <v>1</v>
      </c>
      <c r="B5485" s="6" t="n">
        <f aca="false">1_Data_EDA!H5486</f>
        <v>2</v>
      </c>
      <c r="C5485" s="7" t="n">
        <f aca="false">1_Data_EDA!I5486</f>
        <v>129.9900055</v>
      </c>
      <c r="D5485" s="6" t="n">
        <f aca="false">1_Data_EDA!J5486</f>
        <v>1</v>
      </c>
      <c r="E5485" s="7" t="n">
        <f aca="false">1_Data_EDA!K5486</f>
        <v>129.9900055</v>
      </c>
      <c r="F5485" s="7" t="n">
        <f aca="false">1_Data_EDA!L5486</f>
        <v>0</v>
      </c>
      <c r="G5485" s="8" t="n">
        <f aca="false">1_Data_EDA!M5486</f>
        <v>0</v>
      </c>
      <c r="H5485" s="6" t="n">
        <f aca="false">IF(1_Data_EDA!B5486="First Class",1,0)</f>
        <v>0</v>
      </c>
      <c r="I5485" s="6" t="n">
        <f aca="false">IF(1_Data_EDA!B5486="Second Class",1,0)</f>
        <v>1</v>
      </c>
      <c r="J5485" s="6" t="n">
        <f aca="false">IF(1_Data_EDA!B5486="Same Day",1,0)</f>
        <v>0</v>
      </c>
      <c r="K5485" s="6" t="n">
        <f aca="false">IF(1_Data_EDA!C5486="Corporate",1,0)</f>
        <v>0</v>
      </c>
      <c r="L5485" s="6" t="n">
        <f aca="false">IF(1_Data_EDA!C5486="Home Office",1,0)</f>
        <v>0</v>
      </c>
      <c r="M5485" s="6" t="n">
        <f aca="false">IF(1_Data_EDA!D5486="Europe",1,0)</f>
        <v>0</v>
      </c>
      <c r="N5485" s="6" t="n">
        <f aca="false">IF(1_Data_EDA!D5486="LATAM",1,0)</f>
        <v>1</v>
      </c>
      <c r="O5485" s="6" t="n">
        <f aca="false">IF(1_Data_EDA!D5486="Pacific Asia",1,0)</f>
        <v>0</v>
      </c>
      <c r="P5485" s="6" t="n">
        <f aca="false">IF(1_Data_EDA!D5486="USCA",1,0)</f>
        <v>0</v>
      </c>
      <c r="Q5485" s="6" t="n">
        <f aca="false">IF(C5485&gt;MEDIAN(C$5:C$8004),1,0)</f>
        <v>1</v>
      </c>
      <c r="R5485" s="6" t="n">
        <f aca="false">IF(D5485&gt;2,1,0)</f>
        <v>0</v>
      </c>
    </row>
    <row r="5486" customFormat="false" ht="15" hidden="false" customHeight="true" outlineLevel="0" collapsed="false">
      <c r="A5486" s="6" t="n">
        <f aca="false">1_Data_EDA!O5487</f>
        <v>0</v>
      </c>
      <c r="B5486" s="6" t="n">
        <f aca="false">1_Data_EDA!H5487</f>
        <v>4</v>
      </c>
      <c r="C5486" s="7" t="n">
        <f aca="false">1_Data_EDA!I5487</f>
        <v>164.3800049</v>
      </c>
      <c r="D5486" s="6" t="n">
        <f aca="false">1_Data_EDA!J5487</f>
        <v>1</v>
      </c>
      <c r="E5486" s="7" t="n">
        <f aca="false">1_Data_EDA!K5487</f>
        <v>164.3800049</v>
      </c>
      <c r="F5486" s="7" t="n">
        <f aca="false">1_Data_EDA!L5487</f>
        <v>6.579999924</v>
      </c>
      <c r="G5486" s="8" t="n">
        <f aca="false">1_Data_EDA!M5487</f>
        <v>0.039999999</v>
      </c>
      <c r="H5486" s="6" t="n">
        <f aca="false">IF(1_Data_EDA!B5487="First Class",1,0)</f>
        <v>0</v>
      </c>
      <c r="I5486" s="6" t="n">
        <f aca="false">IF(1_Data_EDA!B5487="Second Class",1,0)</f>
        <v>0</v>
      </c>
      <c r="J5486" s="6" t="n">
        <f aca="false">IF(1_Data_EDA!B5487="Same Day",1,0)</f>
        <v>0</v>
      </c>
      <c r="K5486" s="6" t="n">
        <f aca="false">IF(1_Data_EDA!C5487="Corporate",1,0)</f>
        <v>0</v>
      </c>
      <c r="L5486" s="6" t="n">
        <f aca="false">IF(1_Data_EDA!C5487="Home Office",1,0)</f>
        <v>0</v>
      </c>
      <c r="M5486" s="6" t="n">
        <f aca="false">IF(1_Data_EDA!D5487="Europe",1,0)</f>
        <v>0</v>
      </c>
      <c r="N5486" s="6" t="n">
        <f aca="false">IF(1_Data_EDA!D5487="LATAM",1,0)</f>
        <v>0</v>
      </c>
      <c r="O5486" s="6" t="n">
        <f aca="false">IF(1_Data_EDA!D5487="Pacific Asia",1,0)</f>
        <v>1</v>
      </c>
      <c r="P5486" s="6" t="n">
        <f aca="false">IF(1_Data_EDA!D5487="USCA",1,0)</f>
        <v>0</v>
      </c>
      <c r="Q5486" s="6" t="n">
        <f aca="false">IF(C5486&gt;MEDIAN(C$5:C$8004),1,0)</f>
        <v>1</v>
      </c>
      <c r="R5486" s="6" t="n">
        <f aca="false">IF(D5486&gt;2,1,0)</f>
        <v>0</v>
      </c>
    </row>
    <row r="5487" customFormat="false" ht="15" hidden="false" customHeight="true" outlineLevel="0" collapsed="false">
      <c r="A5487" s="6" t="n">
        <f aca="false">1_Data_EDA!O5488</f>
        <v>1</v>
      </c>
      <c r="B5487" s="6" t="n">
        <f aca="false">1_Data_EDA!H5488</f>
        <v>1</v>
      </c>
      <c r="C5487" s="7" t="n">
        <f aca="false">1_Data_EDA!I5488</f>
        <v>59.99000168</v>
      </c>
      <c r="D5487" s="6" t="n">
        <f aca="false">1_Data_EDA!J5488</f>
        <v>3</v>
      </c>
      <c r="E5487" s="7" t="n">
        <f aca="false">1_Data_EDA!K5488</f>
        <v>179.9700012</v>
      </c>
      <c r="F5487" s="7" t="n">
        <f aca="false">1_Data_EDA!L5488</f>
        <v>28.79999924</v>
      </c>
      <c r="G5487" s="8" t="n">
        <f aca="false">1_Data_EDA!M5488</f>
        <v>0.159999996</v>
      </c>
      <c r="H5487" s="6" t="n">
        <f aca="false">IF(1_Data_EDA!B5488="First Class",1,0)</f>
        <v>1</v>
      </c>
      <c r="I5487" s="6" t="n">
        <f aca="false">IF(1_Data_EDA!B5488="Second Class",1,0)</f>
        <v>0</v>
      </c>
      <c r="J5487" s="6" t="n">
        <f aca="false">IF(1_Data_EDA!B5488="Same Day",1,0)</f>
        <v>0</v>
      </c>
      <c r="K5487" s="6" t="n">
        <f aca="false">IF(1_Data_EDA!C5488="Corporate",1,0)</f>
        <v>0</v>
      </c>
      <c r="L5487" s="6" t="n">
        <f aca="false">IF(1_Data_EDA!C5488="Home Office",1,0)</f>
        <v>0</v>
      </c>
      <c r="M5487" s="6" t="n">
        <f aca="false">IF(1_Data_EDA!D5488="Europe",1,0)</f>
        <v>0</v>
      </c>
      <c r="N5487" s="6" t="n">
        <f aca="false">IF(1_Data_EDA!D5488="LATAM",1,0)</f>
        <v>0</v>
      </c>
      <c r="O5487" s="6" t="n">
        <f aca="false">IF(1_Data_EDA!D5488="Pacific Asia",1,0)</f>
        <v>0</v>
      </c>
      <c r="P5487" s="6" t="n">
        <f aca="false">IF(1_Data_EDA!D5488="USCA",1,0)</f>
        <v>1</v>
      </c>
      <c r="Q5487" s="6" t="n">
        <f aca="false">IF(C5487&gt;MEDIAN(C$5:C$8004),1,0)</f>
        <v>0</v>
      </c>
      <c r="R5487" s="6" t="n">
        <f aca="false">IF(D5487&gt;2,1,0)</f>
        <v>1</v>
      </c>
    </row>
    <row r="5488" customFormat="false" ht="15" hidden="false" customHeight="true" outlineLevel="0" collapsed="false">
      <c r="A5488" s="6" t="n">
        <f aca="false">1_Data_EDA!O5489</f>
        <v>1</v>
      </c>
      <c r="B5488" s="6" t="n">
        <f aca="false">1_Data_EDA!H5489</f>
        <v>4</v>
      </c>
      <c r="C5488" s="7" t="n">
        <f aca="false">1_Data_EDA!I5489</f>
        <v>129.9900055</v>
      </c>
      <c r="D5488" s="6" t="n">
        <f aca="false">1_Data_EDA!J5489</f>
        <v>1</v>
      </c>
      <c r="E5488" s="7" t="n">
        <f aca="false">1_Data_EDA!K5489</f>
        <v>129.9900055</v>
      </c>
      <c r="F5488" s="7" t="n">
        <f aca="false">1_Data_EDA!L5489</f>
        <v>20.79999924</v>
      </c>
      <c r="G5488" s="8" t="n">
        <f aca="false">1_Data_EDA!M5489</f>
        <v>0.159999996</v>
      </c>
      <c r="H5488" s="6" t="n">
        <f aca="false">IF(1_Data_EDA!B5489="First Class",1,0)</f>
        <v>0</v>
      </c>
      <c r="I5488" s="6" t="n">
        <f aca="false">IF(1_Data_EDA!B5489="Second Class",1,0)</f>
        <v>0</v>
      </c>
      <c r="J5488" s="6" t="n">
        <f aca="false">IF(1_Data_EDA!B5489="Same Day",1,0)</f>
        <v>0</v>
      </c>
      <c r="K5488" s="6" t="n">
        <f aca="false">IF(1_Data_EDA!C5489="Corporate",1,0)</f>
        <v>1</v>
      </c>
      <c r="L5488" s="6" t="n">
        <f aca="false">IF(1_Data_EDA!C5489="Home Office",1,0)</f>
        <v>0</v>
      </c>
      <c r="M5488" s="6" t="n">
        <f aca="false">IF(1_Data_EDA!D5489="Europe",1,0)</f>
        <v>0</v>
      </c>
      <c r="N5488" s="6" t="n">
        <f aca="false">IF(1_Data_EDA!D5489="LATAM",1,0)</f>
        <v>0</v>
      </c>
      <c r="O5488" s="6" t="n">
        <f aca="false">IF(1_Data_EDA!D5489="Pacific Asia",1,0)</f>
        <v>0</v>
      </c>
      <c r="P5488" s="6" t="n">
        <f aca="false">IF(1_Data_EDA!D5489="USCA",1,0)</f>
        <v>1</v>
      </c>
      <c r="Q5488" s="6" t="n">
        <f aca="false">IF(C5488&gt;MEDIAN(C$5:C$8004),1,0)</f>
        <v>1</v>
      </c>
      <c r="R5488" s="6" t="n">
        <f aca="false">IF(D5488&gt;2,1,0)</f>
        <v>0</v>
      </c>
    </row>
    <row r="5489" customFormat="false" ht="15" hidden="false" customHeight="true" outlineLevel="0" collapsed="false">
      <c r="A5489" s="6" t="n">
        <f aca="false">1_Data_EDA!O5490</f>
        <v>0</v>
      </c>
      <c r="B5489" s="6" t="n">
        <f aca="false">1_Data_EDA!H5490</f>
        <v>4</v>
      </c>
      <c r="C5489" s="7" t="n">
        <f aca="false">1_Data_EDA!I5490</f>
        <v>129.9900055</v>
      </c>
      <c r="D5489" s="6" t="n">
        <f aca="false">1_Data_EDA!J5490</f>
        <v>1</v>
      </c>
      <c r="E5489" s="7" t="n">
        <f aca="false">1_Data_EDA!K5490</f>
        <v>129.9900055</v>
      </c>
      <c r="F5489" s="7" t="n">
        <f aca="false">1_Data_EDA!L5490</f>
        <v>16.89999962</v>
      </c>
      <c r="G5489" s="8" t="n">
        <f aca="false">1_Data_EDA!M5490</f>
        <v>0.129999995</v>
      </c>
      <c r="H5489" s="6" t="n">
        <f aca="false">IF(1_Data_EDA!B5490="First Class",1,0)</f>
        <v>0</v>
      </c>
      <c r="I5489" s="6" t="n">
        <f aca="false">IF(1_Data_EDA!B5490="Second Class",1,0)</f>
        <v>0</v>
      </c>
      <c r="J5489" s="6" t="n">
        <f aca="false">IF(1_Data_EDA!B5490="Same Day",1,0)</f>
        <v>0</v>
      </c>
      <c r="K5489" s="6" t="n">
        <f aca="false">IF(1_Data_EDA!C5490="Corporate",1,0)</f>
        <v>0</v>
      </c>
      <c r="L5489" s="6" t="n">
        <f aca="false">IF(1_Data_EDA!C5490="Home Office",1,0)</f>
        <v>0</v>
      </c>
      <c r="M5489" s="6" t="n">
        <f aca="false">IF(1_Data_EDA!D5490="Europe",1,0)</f>
        <v>0</v>
      </c>
      <c r="N5489" s="6" t="n">
        <f aca="false">IF(1_Data_EDA!D5490="LATAM",1,0)</f>
        <v>0</v>
      </c>
      <c r="O5489" s="6" t="n">
        <f aca="false">IF(1_Data_EDA!D5490="Pacific Asia",1,0)</f>
        <v>0</v>
      </c>
      <c r="P5489" s="6" t="n">
        <f aca="false">IF(1_Data_EDA!D5490="USCA",1,0)</f>
        <v>0</v>
      </c>
      <c r="Q5489" s="6" t="n">
        <f aca="false">IF(C5489&gt;MEDIAN(C$5:C$8004),1,0)</f>
        <v>1</v>
      </c>
      <c r="R5489" s="6" t="n">
        <f aca="false">IF(D5489&gt;2,1,0)</f>
        <v>0</v>
      </c>
    </row>
    <row r="5490" customFormat="false" ht="15" hidden="false" customHeight="true" outlineLevel="0" collapsed="false">
      <c r="A5490" s="6" t="n">
        <f aca="false">1_Data_EDA!O5491</f>
        <v>1</v>
      </c>
      <c r="B5490" s="6" t="n">
        <f aca="false">1_Data_EDA!H5491</f>
        <v>1</v>
      </c>
      <c r="C5490" s="7" t="n">
        <f aca="false">1_Data_EDA!I5491</f>
        <v>399.980011</v>
      </c>
      <c r="D5490" s="6" t="n">
        <f aca="false">1_Data_EDA!J5491</f>
        <v>1</v>
      </c>
      <c r="E5490" s="7" t="n">
        <f aca="false">1_Data_EDA!K5491</f>
        <v>399.980011</v>
      </c>
      <c r="F5490" s="7" t="n">
        <f aca="false">1_Data_EDA!L5491</f>
        <v>20</v>
      </c>
      <c r="G5490" s="8" t="n">
        <f aca="false">1_Data_EDA!M5491</f>
        <v>0.050000001</v>
      </c>
      <c r="H5490" s="6" t="n">
        <f aca="false">IF(1_Data_EDA!B5491="First Class",1,0)</f>
        <v>1</v>
      </c>
      <c r="I5490" s="6" t="n">
        <f aca="false">IF(1_Data_EDA!B5491="Second Class",1,0)</f>
        <v>0</v>
      </c>
      <c r="J5490" s="6" t="n">
        <f aca="false">IF(1_Data_EDA!B5491="Same Day",1,0)</f>
        <v>0</v>
      </c>
      <c r="K5490" s="6" t="n">
        <f aca="false">IF(1_Data_EDA!C5491="Corporate",1,0)</f>
        <v>0</v>
      </c>
      <c r="L5490" s="6" t="n">
        <f aca="false">IF(1_Data_EDA!C5491="Home Office",1,0)</f>
        <v>0</v>
      </c>
      <c r="M5490" s="6" t="n">
        <f aca="false">IF(1_Data_EDA!D5491="Europe",1,0)</f>
        <v>0</v>
      </c>
      <c r="N5490" s="6" t="n">
        <f aca="false">IF(1_Data_EDA!D5491="LATAM",1,0)</f>
        <v>1</v>
      </c>
      <c r="O5490" s="6" t="n">
        <f aca="false">IF(1_Data_EDA!D5491="Pacific Asia",1,0)</f>
        <v>0</v>
      </c>
      <c r="P5490" s="6" t="n">
        <f aca="false">IF(1_Data_EDA!D5491="USCA",1,0)</f>
        <v>0</v>
      </c>
      <c r="Q5490" s="6" t="n">
        <f aca="false">IF(C5490&gt;MEDIAN(C$5:C$8004),1,0)</f>
        <v>1</v>
      </c>
      <c r="R5490" s="6" t="n">
        <f aca="false">IF(D5490&gt;2,1,0)</f>
        <v>0</v>
      </c>
    </row>
    <row r="5491" customFormat="false" ht="15" hidden="false" customHeight="true" outlineLevel="0" collapsed="false">
      <c r="A5491" s="6" t="n">
        <f aca="false">1_Data_EDA!O5492</f>
        <v>1</v>
      </c>
      <c r="B5491" s="6" t="n">
        <f aca="false">1_Data_EDA!H5492</f>
        <v>4</v>
      </c>
      <c r="C5491" s="7" t="n">
        <f aca="false">1_Data_EDA!I5492</f>
        <v>31.98999977</v>
      </c>
      <c r="D5491" s="6" t="n">
        <f aca="false">1_Data_EDA!J5492</f>
        <v>4</v>
      </c>
      <c r="E5491" s="7" t="n">
        <f aca="false">1_Data_EDA!K5492</f>
        <v>127.9599991</v>
      </c>
      <c r="F5491" s="7" t="n">
        <f aca="false">1_Data_EDA!L5492</f>
        <v>21.75</v>
      </c>
      <c r="G5491" s="8" t="n">
        <f aca="false">1_Data_EDA!M5492</f>
        <v>0.170000002</v>
      </c>
      <c r="H5491" s="6" t="n">
        <f aca="false">IF(1_Data_EDA!B5492="First Class",1,0)</f>
        <v>0</v>
      </c>
      <c r="I5491" s="6" t="n">
        <f aca="false">IF(1_Data_EDA!B5492="Second Class",1,0)</f>
        <v>0</v>
      </c>
      <c r="J5491" s="6" t="n">
        <f aca="false">IF(1_Data_EDA!B5492="Same Day",1,0)</f>
        <v>0</v>
      </c>
      <c r="K5491" s="6" t="n">
        <f aca="false">IF(1_Data_EDA!C5492="Corporate",1,0)</f>
        <v>0</v>
      </c>
      <c r="L5491" s="6" t="n">
        <f aca="false">IF(1_Data_EDA!C5492="Home Office",1,0)</f>
        <v>0</v>
      </c>
      <c r="M5491" s="6" t="n">
        <f aca="false">IF(1_Data_EDA!D5492="Europe",1,0)</f>
        <v>0</v>
      </c>
      <c r="N5491" s="6" t="n">
        <f aca="false">IF(1_Data_EDA!D5492="LATAM",1,0)</f>
        <v>1</v>
      </c>
      <c r="O5491" s="6" t="n">
        <f aca="false">IF(1_Data_EDA!D5492="Pacific Asia",1,0)</f>
        <v>0</v>
      </c>
      <c r="P5491" s="6" t="n">
        <f aca="false">IF(1_Data_EDA!D5492="USCA",1,0)</f>
        <v>0</v>
      </c>
      <c r="Q5491" s="6" t="n">
        <f aca="false">IF(C5491&gt;MEDIAN(C$5:C$8004),1,0)</f>
        <v>0</v>
      </c>
      <c r="R5491" s="6" t="n">
        <f aca="false">IF(D5491&gt;2,1,0)</f>
        <v>1</v>
      </c>
    </row>
    <row r="5492" customFormat="false" ht="15" hidden="false" customHeight="true" outlineLevel="0" collapsed="false">
      <c r="A5492" s="6" t="n">
        <f aca="false">1_Data_EDA!O5493</f>
        <v>1</v>
      </c>
      <c r="B5492" s="6" t="n">
        <f aca="false">1_Data_EDA!H5493</f>
        <v>2</v>
      </c>
      <c r="C5492" s="7" t="n">
        <f aca="false">1_Data_EDA!I5493</f>
        <v>39.99000168</v>
      </c>
      <c r="D5492" s="6" t="n">
        <f aca="false">1_Data_EDA!J5493</f>
        <v>1</v>
      </c>
      <c r="E5492" s="7" t="n">
        <f aca="false">1_Data_EDA!K5493</f>
        <v>39.99000168</v>
      </c>
      <c r="F5492" s="7" t="n">
        <f aca="false">1_Data_EDA!L5493</f>
        <v>1.600000024</v>
      </c>
      <c r="G5492" s="8" t="n">
        <f aca="false">1_Data_EDA!M5493</f>
        <v>0.039999999</v>
      </c>
      <c r="H5492" s="6" t="n">
        <f aca="false">IF(1_Data_EDA!B5493="First Class",1,0)</f>
        <v>0</v>
      </c>
      <c r="I5492" s="6" t="n">
        <f aca="false">IF(1_Data_EDA!B5493="Second Class",1,0)</f>
        <v>1</v>
      </c>
      <c r="J5492" s="6" t="n">
        <f aca="false">IF(1_Data_EDA!B5493="Same Day",1,0)</f>
        <v>0</v>
      </c>
      <c r="K5492" s="6" t="n">
        <f aca="false">IF(1_Data_EDA!C5493="Corporate",1,0)</f>
        <v>0</v>
      </c>
      <c r="L5492" s="6" t="n">
        <f aca="false">IF(1_Data_EDA!C5493="Home Office",1,0)</f>
        <v>0</v>
      </c>
      <c r="M5492" s="6" t="n">
        <f aca="false">IF(1_Data_EDA!D5493="Europe",1,0)</f>
        <v>0</v>
      </c>
      <c r="N5492" s="6" t="n">
        <f aca="false">IF(1_Data_EDA!D5493="LATAM",1,0)</f>
        <v>0</v>
      </c>
      <c r="O5492" s="6" t="n">
        <f aca="false">IF(1_Data_EDA!D5493="Pacific Asia",1,0)</f>
        <v>1</v>
      </c>
      <c r="P5492" s="6" t="n">
        <f aca="false">IF(1_Data_EDA!D5493="USCA",1,0)</f>
        <v>0</v>
      </c>
      <c r="Q5492" s="6" t="n">
        <f aca="false">IF(C5492&gt;MEDIAN(C$5:C$8004),1,0)</f>
        <v>0</v>
      </c>
      <c r="R5492" s="6" t="n">
        <f aca="false">IF(D5492&gt;2,1,0)</f>
        <v>0</v>
      </c>
    </row>
    <row r="5493" customFormat="false" ht="15" hidden="false" customHeight="true" outlineLevel="0" collapsed="false">
      <c r="A5493" s="6" t="n">
        <f aca="false">1_Data_EDA!O5494</f>
        <v>1</v>
      </c>
      <c r="B5493" s="6" t="n">
        <f aca="false">1_Data_EDA!H5494</f>
        <v>2</v>
      </c>
      <c r="C5493" s="7" t="n">
        <f aca="false">1_Data_EDA!I5494</f>
        <v>129.9900055</v>
      </c>
      <c r="D5493" s="6" t="n">
        <f aca="false">1_Data_EDA!J5494</f>
        <v>1</v>
      </c>
      <c r="E5493" s="7" t="n">
        <f aca="false">1_Data_EDA!K5494</f>
        <v>129.9900055</v>
      </c>
      <c r="F5493" s="7" t="n">
        <f aca="false">1_Data_EDA!L5494</f>
        <v>20.79999924</v>
      </c>
      <c r="G5493" s="8" t="n">
        <f aca="false">1_Data_EDA!M5494</f>
        <v>0.159999996</v>
      </c>
      <c r="H5493" s="6" t="n">
        <f aca="false">IF(1_Data_EDA!B5494="First Class",1,0)</f>
        <v>0</v>
      </c>
      <c r="I5493" s="6" t="n">
        <f aca="false">IF(1_Data_EDA!B5494="Second Class",1,0)</f>
        <v>1</v>
      </c>
      <c r="J5493" s="6" t="n">
        <f aca="false">IF(1_Data_EDA!B5494="Same Day",1,0)</f>
        <v>0</v>
      </c>
      <c r="K5493" s="6" t="n">
        <f aca="false">IF(1_Data_EDA!C5494="Corporate",1,0)</f>
        <v>0</v>
      </c>
      <c r="L5493" s="6" t="n">
        <f aca="false">IF(1_Data_EDA!C5494="Home Office",1,0)</f>
        <v>0</v>
      </c>
      <c r="M5493" s="6" t="n">
        <f aca="false">IF(1_Data_EDA!D5494="Europe",1,0)</f>
        <v>0</v>
      </c>
      <c r="N5493" s="6" t="n">
        <f aca="false">IF(1_Data_EDA!D5494="LATAM",1,0)</f>
        <v>0</v>
      </c>
      <c r="O5493" s="6" t="n">
        <f aca="false">IF(1_Data_EDA!D5494="Pacific Asia",1,0)</f>
        <v>0</v>
      </c>
      <c r="P5493" s="6" t="n">
        <f aca="false">IF(1_Data_EDA!D5494="USCA",1,0)</f>
        <v>1</v>
      </c>
      <c r="Q5493" s="6" t="n">
        <f aca="false">IF(C5493&gt;MEDIAN(C$5:C$8004),1,0)</f>
        <v>1</v>
      </c>
      <c r="R5493" s="6" t="n">
        <f aca="false">IF(D5493&gt;2,1,0)</f>
        <v>0</v>
      </c>
    </row>
    <row r="5494" customFormat="false" ht="15" hidden="false" customHeight="true" outlineLevel="0" collapsed="false">
      <c r="A5494" s="6" t="n">
        <f aca="false">1_Data_EDA!O5495</f>
        <v>1</v>
      </c>
      <c r="B5494" s="6" t="n">
        <f aca="false">1_Data_EDA!H5495</f>
        <v>1</v>
      </c>
      <c r="C5494" s="7" t="n">
        <f aca="false">1_Data_EDA!I5495</f>
        <v>39.99000168</v>
      </c>
      <c r="D5494" s="6" t="n">
        <f aca="false">1_Data_EDA!J5495</f>
        <v>4</v>
      </c>
      <c r="E5494" s="7" t="n">
        <f aca="false">1_Data_EDA!K5495</f>
        <v>159.9600067</v>
      </c>
      <c r="F5494" s="7" t="n">
        <f aca="false">1_Data_EDA!L5495</f>
        <v>28.79000092</v>
      </c>
      <c r="G5494" s="8" t="n">
        <f aca="false">1_Data_EDA!M5495</f>
        <v>0.180000007</v>
      </c>
      <c r="H5494" s="6" t="n">
        <f aca="false">IF(1_Data_EDA!B5495="First Class",1,0)</f>
        <v>1</v>
      </c>
      <c r="I5494" s="6" t="n">
        <f aca="false">IF(1_Data_EDA!B5495="Second Class",1,0)</f>
        <v>0</v>
      </c>
      <c r="J5494" s="6" t="n">
        <f aca="false">IF(1_Data_EDA!B5495="Same Day",1,0)</f>
        <v>0</v>
      </c>
      <c r="K5494" s="6" t="n">
        <f aca="false">IF(1_Data_EDA!C5495="Corporate",1,0)</f>
        <v>0</v>
      </c>
      <c r="L5494" s="6" t="n">
        <f aca="false">IF(1_Data_EDA!C5495="Home Office",1,0)</f>
        <v>0</v>
      </c>
      <c r="M5494" s="6" t="n">
        <f aca="false">IF(1_Data_EDA!D5495="Europe",1,0)</f>
        <v>0</v>
      </c>
      <c r="N5494" s="6" t="n">
        <f aca="false">IF(1_Data_EDA!D5495="LATAM",1,0)</f>
        <v>1</v>
      </c>
      <c r="O5494" s="6" t="n">
        <f aca="false">IF(1_Data_EDA!D5495="Pacific Asia",1,0)</f>
        <v>0</v>
      </c>
      <c r="P5494" s="6" t="n">
        <f aca="false">IF(1_Data_EDA!D5495="USCA",1,0)</f>
        <v>0</v>
      </c>
      <c r="Q5494" s="6" t="n">
        <f aca="false">IF(C5494&gt;MEDIAN(C$5:C$8004),1,0)</f>
        <v>0</v>
      </c>
      <c r="R5494" s="6" t="n">
        <f aca="false">IF(D5494&gt;2,1,0)</f>
        <v>1</v>
      </c>
    </row>
    <row r="5495" customFormat="false" ht="15" hidden="false" customHeight="true" outlineLevel="0" collapsed="false">
      <c r="A5495" s="6" t="n">
        <f aca="false">1_Data_EDA!O5496</f>
        <v>0</v>
      </c>
      <c r="B5495" s="6" t="n">
        <f aca="false">1_Data_EDA!H5496</f>
        <v>4</v>
      </c>
      <c r="C5495" s="7" t="n">
        <f aca="false">1_Data_EDA!I5496</f>
        <v>59.08000183</v>
      </c>
      <c r="D5495" s="6" t="n">
        <f aca="false">1_Data_EDA!J5496</f>
        <v>1</v>
      </c>
      <c r="E5495" s="7" t="n">
        <f aca="false">1_Data_EDA!K5496</f>
        <v>59.08000183</v>
      </c>
      <c r="F5495" s="7" t="n">
        <f aca="false">1_Data_EDA!L5496</f>
        <v>5.320000172</v>
      </c>
      <c r="G5495" s="8" t="n">
        <f aca="false">1_Data_EDA!M5496</f>
        <v>0.090000004</v>
      </c>
      <c r="H5495" s="6" t="n">
        <f aca="false">IF(1_Data_EDA!B5496="First Class",1,0)</f>
        <v>0</v>
      </c>
      <c r="I5495" s="6" t="n">
        <f aca="false">IF(1_Data_EDA!B5496="Second Class",1,0)</f>
        <v>0</v>
      </c>
      <c r="J5495" s="6" t="n">
        <f aca="false">IF(1_Data_EDA!B5496="Same Day",1,0)</f>
        <v>0</v>
      </c>
      <c r="K5495" s="6" t="n">
        <f aca="false">IF(1_Data_EDA!C5496="Corporate",1,0)</f>
        <v>0</v>
      </c>
      <c r="L5495" s="6" t="n">
        <f aca="false">IF(1_Data_EDA!C5496="Home Office",1,0)</f>
        <v>0</v>
      </c>
      <c r="M5495" s="6" t="n">
        <f aca="false">IF(1_Data_EDA!D5496="Europe",1,0)</f>
        <v>1</v>
      </c>
      <c r="N5495" s="6" t="n">
        <f aca="false">IF(1_Data_EDA!D5496="LATAM",1,0)</f>
        <v>0</v>
      </c>
      <c r="O5495" s="6" t="n">
        <f aca="false">IF(1_Data_EDA!D5496="Pacific Asia",1,0)</f>
        <v>0</v>
      </c>
      <c r="P5495" s="6" t="n">
        <f aca="false">IF(1_Data_EDA!D5496="USCA",1,0)</f>
        <v>0</v>
      </c>
      <c r="Q5495" s="6" t="n">
        <f aca="false">IF(C5495&gt;MEDIAN(C$5:C$8004),1,0)</f>
        <v>0</v>
      </c>
      <c r="R5495" s="6" t="n">
        <f aca="false">IF(D5495&gt;2,1,0)</f>
        <v>0</v>
      </c>
    </row>
    <row r="5496" customFormat="false" ht="15" hidden="false" customHeight="true" outlineLevel="0" collapsed="false">
      <c r="A5496" s="6" t="n">
        <f aca="false">1_Data_EDA!O5497</f>
        <v>0</v>
      </c>
      <c r="B5496" s="6" t="n">
        <f aca="false">1_Data_EDA!H5497</f>
        <v>4</v>
      </c>
      <c r="C5496" s="7" t="n">
        <f aca="false">1_Data_EDA!I5497</f>
        <v>99.98999786</v>
      </c>
      <c r="D5496" s="6" t="n">
        <f aca="false">1_Data_EDA!J5497</f>
        <v>5</v>
      </c>
      <c r="E5496" s="7" t="n">
        <f aca="false">1_Data_EDA!K5497</f>
        <v>499.9500122</v>
      </c>
      <c r="F5496" s="7" t="n">
        <f aca="false">1_Data_EDA!L5497</f>
        <v>99.98999786</v>
      </c>
      <c r="G5496" s="8" t="n">
        <f aca="false">1_Data_EDA!M5497</f>
        <v>0.200000003</v>
      </c>
      <c r="H5496" s="6" t="n">
        <f aca="false">IF(1_Data_EDA!B5497="First Class",1,0)</f>
        <v>0</v>
      </c>
      <c r="I5496" s="6" t="n">
        <f aca="false">IF(1_Data_EDA!B5497="Second Class",1,0)</f>
        <v>0</v>
      </c>
      <c r="J5496" s="6" t="n">
        <f aca="false">IF(1_Data_EDA!B5497="Same Day",1,0)</f>
        <v>0</v>
      </c>
      <c r="K5496" s="6" t="n">
        <f aca="false">IF(1_Data_EDA!C5497="Corporate",1,0)</f>
        <v>0</v>
      </c>
      <c r="L5496" s="6" t="n">
        <f aca="false">IF(1_Data_EDA!C5497="Home Office",1,0)</f>
        <v>0</v>
      </c>
      <c r="M5496" s="6" t="n">
        <f aca="false">IF(1_Data_EDA!D5497="Europe",1,0)</f>
        <v>0</v>
      </c>
      <c r="N5496" s="6" t="n">
        <f aca="false">IF(1_Data_EDA!D5497="LATAM",1,0)</f>
        <v>1</v>
      </c>
      <c r="O5496" s="6" t="n">
        <f aca="false">IF(1_Data_EDA!D5497="Pacific Asia",1,0)</f>
        <v>0</v>
      </c>
      <c r="P5496" s="6" t="n">
        <f aca="false">IF(1_Data_EDA!D5497="USCA",1,0)</f>
        <v>0</v>
      </c>
      <c r="Q5496" s="6" t="n">
        <f aca="false">IF(C5496&gt;MEDIAN(C$5:C$8004),1,0)</f>
        <v>1</v>
      </c>
      <c r="R5496" s="6" t="n">
        <f aca="false">IF(D5496&gt;2,1,0)</f>
        <v>1</v>
      </c>
    </row>
    <row r="5497" customFormat="false" ht="15" hidden="false" customHeight="true" outlineLevel="0" collapsed="false">
      <c r="A5497" s="6" t="n">
        <f aca="false">1_Data_EDA!O5498</f>
        <v>1</v>
      </c>
      <c r="B5497" s="6" t="n">
        <f aca="false">1_Data_EDA!H5498</f>
        <v>2</v>
      </c>
      <c r="C5497" s="7" t="n">
        <f aca="false">1_Data_EDA!I5498</f>
        <v>50</v>
      </c>
      <c r="D5497" s="6" t="n">
        <f aca="false">1_Data_EDA!J5498</f>
        <v>2</v>
      </c>
      <c r="E5497" s="7" t="n">
        <f aca="false">1_Data_EDA!K5498</f>
        <v>100</v>
      </c>
      <c r="F5497" s="7" t="n">
        <f aca="false">1_Data_EDA!L5498</f>
        <v>4</v>
      </c>
      <c r="G5497" s="8" t="n">
        <f aca="false">1_Data_EDA!M5498</f>
        <v>0.039999999</v>
      </c>
      <c r="H5497" s="6" t="n">
        <f aca="false">IF(1_Data_EDA!B5498="First Class",1,0)</f>
        <v>0</v>
      </c>
      <c r="I5497" s="6" t="n">
        <f aca="false">IF(1_Data_EDA!B5498="Second Class",1,0)</f>
        <v>1</v>
      </c>
      <c r="J5497" s="6" t="n">
        <f aca="false">IF(1_Data_EDA!B5498="Same Day",1,0)</f>
        <v>0</v>
      </c>
      <c r="K5497" s="6" t="n">
        <f aca="false">IF(1_Data_EDA!C5498="Corporate",1,0)</f>
        <v>0</v>
      </c>
      <c r="L5497" s="6" t="n">
        <f aca="false">IF(1_Data_EDA!C5498="Home Office",1,0)</f>
        <v>0</v>
      </c>
      <c r="M5497" s="6" t="n">
        <f aca="false">IF(1_Data_EDA!D5498="Europe",1,0)</f>
        <v>1</v>
      </c>
      <c r="N5497" s="6" t="n">
        <f aca="false">IF(1_Data_EDA!D5498="LATAM",1,0)</f>
        <v>0</v>
      </c>
      <c r="O5497" s="6" t="n">
        <f aca="false">IF(1_Data_EDA!D5498="Pacific Asia",1,0)</f>
        <v>0</v>
      </c>
      <c r="P5497" s="6" t="n">
        <f aca="false">IF(1_Data_EDA!D5498="USCA",1,0)</f>
        <v>0</v>
      </c>
      <c r="Q5497" s="6" t="n">
        <f aca="false">IF(C5497&gt;MEDIAN(C$5:C$8004),1,0)</f>
        <v>0</v>
      </c>
      <c r="R5497" s="6" t="n">
        <f aca="false">IF(D5497&gt;2,1,0)</f>
        <v>0</v>
      </c>
    </row>
    <row r="5498" customFormat="false" ht="15" hidden="false" customHeight="true" outlineLevel="0" collapsed="false">
      <c r="A5498" s="6" t="n">
        <f aca="false">1_Data_EDA!O5499</f>
        <v>0</v>
      </c>
      <c r="B5498" s="6" t="n">
        <f aca="false">1_Data_EDA!H5499</f>
        <v>4</v>
      </c>
      <c r="C5498" s="7" t="n">
        <f aca="false">1_Data_EDA!I5499</f>
        <v>34.99000168</v>
      </c>
      <c r="D5498" s="6" t="n">
        <f aca="false">1_Data_EDA!J5499</f>
        <v>2</v>
      </c>
      <c r="E5498" s="7" t="n">
        <f aca="false">1_Data_EDA!K5499</f>
        <v>69.98000336</v>
      </c>
      <c r="F5498" s="7" t="n">
        <f aca="false">1_Data_EDA!L5499</f>
        <v>9.100000381</v>
      </c>
      <c r="G5498" s="8" t="n">
        <f aca="false">1_Data_EDA!M5499</f>
        <v>0.129999995</v>
      </c>
      <c r="H5498" s="6" t="n">
        <f aca="false">IF(1_Data_EDA!B5499="First Class",1,0)</f>
        <v>0</v>
      </c>
      <c r="I5498" s="6" t="n">
        <f aca="false">IF(1_Data_EDA!B5499="Second Class",1,0)</f>
        <v>0</v>
      </c>
      <c r="J5498" s="6" t="n">
        <f aca="false">IF(1_Data_EDA!B5499="Same Day",1,0)</f>
        <v>0</v>
      </c>
      <c r="K5498" s="6" t="n">
        <f aca="false">IF(1_Data_EDA!C5499="Corporate",1,0)</f>
        <v>0</v>
      </c>
      <c r="L5498" s="6" t="n">
        <f aca="false">IF(1_Data_EDA!C5499="Home Office",1,0)</f>
        <v>0</v>
      </c>
      <c r="M5498" s="6" t="n">
        <f aca="false">IF(1_Data_EDA!D5499="Europe",1,0)</f>
        <v>0</v>
      </c>
      <c r="N5498" s="6" t="n">
        <f aca="false">IF(1_Data_EDA!D5499="LATAM",1,0)</f>
        <v>0</v>
      </c>
      <c r="O5498" s="6" t="n">
        <f aca="false">IF(1_Data_EDA!D5499="Pacific Asia",1,0)</f>
        <v>0</v>
      </c>
      <c r="P5498" s="6" t="n">
        <f aca="false">IF(1_Data_EDA!D5499="USCA",1,0)</f>
        <v>1</v>
      </c>
      <c r="Q5498" s="6" t="n">
        <f aca="false">IF(C5498&gt;MEDIAN(C$5:C$8004),1,0)</f>
        <v>0</v>
      </c>
      <c r="R5498" s="6" t="n">
        <f aca="false">IF(D5498&gt;2,1,0)</f>
        <v>0</v>
      </c>
    </row>
    <row r="5499" customFormat="false" ht="15" hidden="false" customHeight="true" outlineLevel="0" collapsed="false">
      <c r="A5499" s="6" t="n">
        <f aca="false">1_Data_EDA!O5500</f>
        <v>0</v>
      </c>
      <c r="B5499" s="6" t="n">
        <f aca="false">1_Data_EDA!H5500</f>
        <v>4</v>
      </c>
      <c r="C5499" s="7" t="n">
        <f aca="false">1_Data_EDA!I5500</f>
        <v>59.99000168</v>
      </c>
      <c r="D5499" s="6" t="n">
        <f aca="false">1_Data_EDA!J5500</f>
        <v>3</v>
      </c>
      <c r="E5499" s="7" t="n">
        <f aca="false">1_Data_EDA!K5500</f>
        <v>179.9700012</v>
      </c>
      <c r="F5499" s="7" t="n">
        <f aca="false">1_Data_EDA!L5500</f>
        <v>21.60000038</v>
      </c>
      <c r="G5499" s="8" t="n">
        <f aca="false">1_Data_EDA!M5500</f>
        <v>0.119999997</v>
      </c>
      <c r="H5499" s="6" t="n">
        <f aca="false">IF(1_Data_EDA!B5500="First Class",1,0)</f>
        <v>0</v>
      </c>
      <c r="I5499" s="6" t="n">
        <f aca="false">IF(1_Data_EDA!B5500="Second Class",1,0)</f>
        <v>0</v>
      </c>
      <c r="J5499" s="6" t="n">
        <f aca="false">IF(1_Data_EDA!B5500="Same Day",1,0)</f>
        <v>0</v>
      </c>
      <c r="K5499" s="6" t="n">
        <f aca="false">IF(1_Data_EDA!C5500="Corporate",1,0)</f>
        <v>0</v>
      </c>
      <c r="L5499" s="6" t="n">
        <f aca="false">IF(1_Data_EDA!C5500="Home Office",1,0)</f>
        <v>0</v>
      </c>
      <c r="M5499" s="6" t="n">
        <f aca="false">IF(1_Data_EDA!D5500="Europe",1,0)</f>
        <v>1</v>
      </c>
      <c r="N5499" s="6" t="n">
        <f aca="false">IF(1_Data_EDA!D5500="LATAM",1,0)</f>
        <v>0</v>
      </c>
      <c r="O5499" s="6" t="n">
        <f aca="false">IF(1_Data_EDA!D5500="Pacific Asia",1,0)</f>
        <v>0</v>
      </c>
      <c r="P5499" s="6" t="n">
        <f aca="false">IF(1_Data_EDA!D5500="USCA",1,0)</f>
        <v>0</v>
      </c>
      <c r="Q5499" s="6" t="n">
        <f aca="false">IF(C5499&gt;MEDIAN(C$5:C$8004),1,0)</f>
        <v>0</v>
      </c>
      <c r="R5499" s="6" t="n">
        <f aca="false">IF(D5499&gt;2,1,0)</f>
        <v>1</v>
      </c>
    </row>
    <row r="5500" customFormat="false" ht="15" hidden="false" customHeight="true" outlineLevel="0" collapsed="false">
      <c r="A5500" s="6" t="n">
        <f aca="false">1_Data_EDA!O5501</f>
        <v>1</v>
      </c>
      <c r="B5500" s="6" t="n">
        <f aca="false">1_Data_EDA!H5501</f>
        <v>4</v>
      </c>
      <c r="C5500" s="7" t="n">
        <f aca="false">1_Data_EDA!I5501</f>
        <v>129.9900055</v>
      </c>
      <c r="D5500" s="6" t="n">
        <f aca="false">1_Data_EDA!J5501</f>
        <v>1</v>
      </c>
      <c r="E5500" s="7" t="n">
        <f aca="false">1_Data_EDA!K5501</f>
        <v>129.9900055</v>
      </c>
      <c r="F5500" s="7" t="n">
        <f aca="false">1_Data_EDA!L5501</f>
        <v>11.69999981</v>
      </c>
      <c r="G5500" s="8" t="n">
        <f aca="false">1_Data_EDA!M5501</f>
        <v>0.090000004</v>
      </c>
      <c r="H5500" s="6" t="n">
        <f aca="false">IF(1_Data_EDA!B5501="First Class",1,0)</f>
        <v>0</v>
      </c>
      <c r="I5500" s="6" t="n">
        <f aca="false">IF(1_Data_EDA!B5501="Second Class",1,0)</f>
        <v>0</v>
      </c>
      <c r="J5500" s="6" t="n">
        <f aca="false">IF(1_Data_EDA!B5501="Same Day",1,0)</f>
        <v>0</v>
      </c>
      <c r="K5500" s="6" t="n">
        <f aca="false">IF(1_Data_EDA!C5501="Corporate",1,0)</f>
        <v>0</v>
      </c>
      <c r="L5500" s="6" t="n">
        <f aca="false">IF(1_Data_EDA!C5501="Home Office",1,0)</f>
        <v>1</v>
      </c>
      <c r="M5500" s="6" t="n">
        <f aca="false">IF(1_Data_EDA!D5501="Europe",1,0)</f>
        <v>0</v>
      </c>
      <c r="N5500" s="6" t="n">
        <f aca="false">IF(1_Data_EDA!D5501="LATAM",1,0)</f>
        <v>0</v>
      </c>
      <c r="O5500" s="6" t="n">
        <f aca="false">IF(1_Data_EDA!D5501="Pacific Asia",1,0)</f>
        <v>1</v>
      </c>
      <c r="P5500" s="6" t="n">
        <f aca="false">IF(1_Data_EDA!D5501="USCA",1,0)</f>
        <v>0</v>
      </c>
      <c r="Q5500" s="6" t="n">
        <f aca="false">IF(C5500&gt;MEDIAN(C$5:C$8004),1,0)</f>
        <v>1</v>
      </c>
      <c r="R5500" s="6" t="n">
        <f aca="false">IF(D5500&gt;2,1,0)</f>
        <v>0</v>
      </c>
    </row>
    <row r="5501" customFormat="false" ht="15" hidden="false" customHeight="true" outlineLevel="0" collapsed="false">
      <c r="A5501" s="6" t="n">
        <f aca="false">1_Data_EDA!O5502</f>
        <v>1</v>
      </c>
      <c r="B5501" s="6" t="n">
        <f aca="false">1_Data_EDA!H5502</f>
        <v>4</v>
      </c>
      <c r="C5501" s="7" t="n">
        <f aca="false">1_Data_EDA!I5502</f>
        <v>11.28999996</v>
      </c>
      <c r="D5501" s="6" t="n">
        <f aca="false">1_Data_EDA!J5502</f>
        <v>1</v>
      </c>
      <c r="E5501" s="7" t="n">
        <f aca="false">1_Data_EDA!K5502</f>
        <v>11.28999996</v>
      </c>
      <c r="F5501" s="7" t="n">
        <f aca="false">1_Data_EDA!L5502</f>
        <v>0.560000002</v>
      </c>
      <c r="G5501" s="8" t="n">
        <f aca="false">1_Data_EDA!M5502</f>
        <v>0.050000001</v>
      </c>
      <c r="H5501" s="6" t="n">
        <f aca="false">IF(1_Data_EDA!B5502="First Class",1,0)</f>
        <v>0</v>
      </c>
      <c r="I5501" s="6" t="n">
        <f aca="false">IF(1_Data_EDA!B5502="Second Class",1,0)</f>
        <v>0</v>
      </c>
      <c r="J5501" s="6" t="n">
        <f aca="false">IF(1_Data_EDA!B5502="Same Day",1,0)</f>
        <v>0</v>
      </c>
      <c r="K5501" s="6" t="n">
        <f aca="false">IF(1_Data_EDA!C5502="Corporate",1,0)</f>
        <v>0</v>
      </c>
      <c r="L5501" s="6" t="n">
        <f aca="false">IF(1_Data_EDA!C5502="Home Office",1,0)</f>
        <v>0</v>
      </c>
      <c r="M5501" s="6" t="n">
        <f aca="false">IF(1_Data_EDA!D5502="Europe",1,0)</f>
        <v>0</v>
      </c>
      <c r="N5501" s="6" t="n">
        <f aca="false">IF(1_Data_EDA!D5502="LATAM",1,0)</f>
        <v>0</v>
      </c>
      <c r="O5501" s="6" t="n">
        <f aca="false">IF(1_Data_EDA!D5502="Pacific Asia",1,0)</f>
        <v>1</v>
      </c>
      <c r="P5501" s="6" t="n">
        <f aca="false">IF(1_Data_EDA!D5502="USCA",1,0)</f>
        <v>0</v>
      </c>
      <c r="Q5501" s="6" t="n">
        <f aca="false">IF(C5501&gt;MEDIAN(C$5:C$8004),1,0)</f>
        <v>0</v>
      </c>
      <c r="R5501" s="6" t="n">
        <f aca="false">IF(D5501&gt;2,1,0)</f>
        <v>0</v>
      </c>
    </row>
    <row r="5502" customFormat="false" ht="15" hidden="false" customHeight="true" outlineLevel="0" collapsed="false">
      <c r="A5502" s="6" t="n">
        <f aca="false">1_Data_EDA!O5503</f>
        <v>0</v>
      </c>
      <c r="B5502" s="6" t="n">
        <f aca="false">1_Data_EDA!H5503</f>
        <v>4</v>
      </c>
      <c r="C5502" s="7" t="n">
        <f aca="false">1_Data_EDA!I5503</f>
        <v>59.99000168</v>
      </c>
      <c r="D5502" s="6" t="n">
        <f aca="false">1_Data_EDA!J5503</f>
        <v>1</v>
      </c>
      <c r="E5502" s="7" t="n">
        <f aca="false">1_Data_EDA!K5503</f>
        <v>59.99000168</v>
      </c>
      <c r="F5502" s="7" t="n">
        <f aca="false">1_Data_EDA!L5503</f>
        <v>4.199999809</v>
      </c>
      <c r="G5502" s="8" t="n">
        <f aca="false">1_Data_EDA!M5503</f>
        <v>0.07</v>
      </c>
      <c r="H5502" s="6" t="n">
        <f aca="false">IF(1_Data_EDA!B5503="First Class",1,0)</f>
        <v>0</v>
      </c>
      <c r="I5502" s="6" t="n">
        <f aca="false">IF(1_Data_EDA!B5503="Second Class",1,0)</f>
        <v>0</v>
      </c>
      <c r="J5502" s="6" t="n">
        <f aca="false">IF(1_Data_EDA!B5503="Same Day",1,0)</f>
        <v>0</v>
      </c>
      <c r="K5502" s="6" t="n">
        <f aca="false">IF(1_Data_EDA!C5503="Corporate",1,0)</f>
        <v>0</v>
      </c>
      <c r="L5502" s="6" t="n">
        <f aca="false">IF(1_Data_EDA!C5503="Home Office",1,0)</f>
        <v>0</v>
      </c>
      <c r="M5502" s="6" t="n">
        <f aca="false">IF(1_Data_EDA!D5503="Europe",1,0)</f>
        <v>0</v>
      </c>
      <c r="N5502" s="6" t="n">
        <f aca="false">IF(1_Data_EDA!D5503="LATAM",1,0)</f>
        <v>1</v>
      </c>
      <c r="O5502" s="6" t="n">
        <f aca="false">IF(1_Data_EDA!D5503="Pacific Asia",1,0)</f>
        <v>0</v>
      </c>
      <c r="P5502" s="6" t="n">
        <f aca="false">IF(1_Data_EDA!D5503="USCA",1,0)</f>
        <v>0</v>
      </c>
      <c r="Q5502" s="6" t="n">
        <f aca="false">IF(C5502&gt;MEDIAN(C$5:C$8004),1,0)</f>
        <v>0</v>
      </c>
      <c r="R5502" s="6" t="n">
        <f aca="false">IF(D5502&gt;2,1,0)</f>
        <v>0</v>
      </c>
    </row>
    <row r="5503" customFormat="false" ht="15" hidden="false" customHeight="true" outlineLevel="0" collapsed="false">
      <c r="A5503" s="6" t="n">
        <f aca="false">1_Data_EDA!O5504</f>
        <v>0</v>
      </c>
      <c r="B5503" s="6" t="n">
        <f aca="false">1_Data_EDA!H5504</f>
        <v>4</v>
      </c>
      <c r="C5503" s="7" t="n">
        <f aca="false">1_Data_EDA!I5504</f>
        <v>59.99000168</v>
      </c>
      <c r="D5503" s="6" t="n">
        <f aca="false">1_Data_EDA!J5504</f>
        <v>3</v>
      </c>
      <c r="E5503" s="7" t="n">
        <f aca="false">1_Data_EDA!K5504</f>
        <v>179.9700012</v>
      </c>
      <c r="F5503" s="7" t="n">
        <f aca="false">1_Data_EDA!L5504</f>
        <v>9</v>
      </c>
      <c r="G5503" s="8" t="n">
        <f aca="false">1_Data_EDA!M5504</f>
        <v>0.050000001</v>
      </c>
      <c r="H5503" s="6" t="n">
        <f aca="false">IF(1_Data_EDA!B5504="First Class",1,0)</f>
        <v>0</v>
      </c>
      <c r="I5503" s="6" t="n">
        <f aca="false">IF(1_Data_EDA!B5504="Second Class",1,0)</f>
        <v>0</v>
      </c>
      <c r="J5503" s="6" t="n">
        <f aca="false">IF(1_Data_EDA!B5504="Same Day",1,0)</f>
        <v>0</v>
      </c>
      <c r="K5503" s="6" t="n">
        <f aca="false">IF(1_Data_EDA!C5504="Corporate",1,0)</f>
        <v>1</v>
      </c>
      <c r="L5503" s="6" t="n">
        <f aca="false">IF(1_Data_EDA!C5504="Home Office",1,0)</f>
        <v>0</v>
      </c>
      <c r="M5503" s="6" t="n">
        <f aca="false">IF(1_Data_EDA!D5504="Europe",1,0)</f>
        <v>0</v>
      </c>
      <c r="N5503" s="6" t="n">
        <f aca="false">IF(1_Data_EDA!D5504="LATAM",1,0)</f>
        <v>0</v>
      </c>
      <c r="O5503" s="6" t="n">
        <f aca="false">IF(1_Data_EDA!D5504="Pacific Asia",1,0)</f>
        <v>1</v>
      </c>
      <c r="P5503" s="6" t="n">
        <f aca="false">IF(1_Data_EDA!D5504="USCA",1,0)</f>
        <v>0</v>
      </c>
      <c r="Q5503" s="6" t="n">
        <f aca="false">IF(C5503&gt;MEDIAN(C$5:C$8004),1,0)</f>
        <v>0</v>
      </c>
      <c r="R5503" s="6" t="n">
        <f aca="false">IF(D5503&gt;2,1,0)</f>
        <v>1</v>
      </c>
    </row>
    <row r="5504" customFormat="false" ht="15" hidden="false" customHeight="true" outlineLevel="0" collapsed="false">
      <c r="A5504" s="6" t="n">
        <f aca="false">1_Data_EDA!O5505</f>
        <v>1</v>
      </c>
      <c r="B5504" s="6" t="n">
        <f aca="false">1_Data_EDA!H5505</f>
        <v>4</v>
      </c>
      <c r="C5504" s="7" t="n">
        <f aca="false">1_Data_EDA!I5505</f>
        <v>49.97999954</v>
      </c>
      <c r="D5504" s="6" t="n">
        <f aca="false">1_Data_EDA!J5505</f>
        <v>1</v>
      </c>
      <c r="E5504" s="7" t="n">
        <f aca="false">1_Data_EDA!K5505</f>
        <v>49.97999954</v>
      </c>
      <c r="F5504" s="7" t="n">
        <f aca="false">1_Data_EDA!L5505</f>
        <v>2</v>
      </c>
      <c r="G5504" s="8" t="n">
        <f aca="false">1_Data_EDA!M5505</f>
        <v>0.039999999</v>
      </c>
      <c r="H5504" s="6" t="n">
        <f aca="false">IF(1_Data_EDA!B5505="First Class",1,0)</f>
        <v>0</v>
      </c>
      <c r="I5504" s="6" t="n">
        <f aca="false">IF(1_Data_EDA!B5505="Second Class",1,0)</f>
        <v>0</v>
      </c>
      <c r="J5504" s="6" t="n">
        <f aca="false">IF(1_Data_EDA!B5505="Same Day",1,0)</f>
        <v>0</v>
      </c>
      <c r="K5504" s="6" t="n">
        <f aca="false">IF(1_Data_EDA!C5505="Corporate",1,0)</f>
        <v>1</v>
      </c>
      <c r="L5504" s="6" t="n">
        <f aca="false">IF(1_Data_EDA!C5505="Home Office",1,0)</f>
        <v>0</v>
      </c>
      <c r="M5504" s="6" t="n">
        <f aca="false">IF(1_Data_EDA!D5505="Europe",1,0)</f>
        <v>0</v>
      </c>
      <c r="N5504" s="6" t="n">
        <f aca="false">IF(1_Data_EDA!D5505="LATAM",1,0)</f>
        <v>0</v>
      </c>
      <c r="O5504" s="6" t="n">
        <f aca="false">IF(1_Data_EDA!D5505="Pacific Asia",1,0)</f>
        <v>0</v>
      </c>
      <c r="P5504" s="6" t="n">
        <f aca="false">IF(1_Data_EDA!D5505="USCA",1,0)</f>
        <v>1</v>
      </c>
      <c r="Q5504" s="6" t="n">
        <f aca="false">IF(C5504&gt;MEDIAN(C$5:C$8004),1,0)</f>
        <v>0</v>
      </c>
      <c r="R5504" s="6" t="n">
        <f aca="false">IF(D5504&gt;2,1,0)</f>
        <v>0</v>
      </c>
    </row>
    <row r="5505" customFormat="false" ht="15" hidden="false" customHeight="true" outlineLevel="0" collapsed="false">
      <c r="A5505" s="6" t="n">
        <f aca="false">1_Data_EDA!O5506</f>
        <v>0</v>
      </c>
      <c r="B5505" s="6" t="n">
        <f aca="false">1_Data_EDA!H5506</f>
        <v>4</v>
      </c>
      <c r="C5505" s="7" t="n">
        <f aca="false">1_Data_EDA!I5506</f>
        <v>50</v>
      </c>
      <c r="D5505" s="6" t="n">
        <f aca="false">1_Data_EDA!J5506</f>
        <v>5</v>
      </c>
      <c r="E5505" s="7" t="n">
        <f aca="false">1_Data_EDA!K5506</f>
        <v>250</v>
      </c>
      <c r="F5505" s="7" t="n">
        <f aca="false">1_Data_EDA!L5506</f>
        <v>13.75</v>
      </c>
      <c r="G5505" s="8" t="n">
        <f aca="false">1_Data_EDA!M5506</f>
        <v>0.059999999</v>
      </c>
      <c r="H5505" s="6" t="n">
        <f aca="false">IF(1_Data_EDA!B5506="First Class",1,0)</f>
        <v>0</v>
      </c>
      <c r="I5505" s="6" t="n">
        <f aca="false">IF(1_Data_EDA!B5506="Second Class",1,0)</f>
        <v>0</v>
      </c>
      <c r="J5505" s="6" t="n">
        <f aca="false">IF(1_Data_EDA!B5506="Same Day",1,0)</f>
        <v>0</v>
      </c>
      <c r="K5505" s="6" t="n">
        <f aca="false">IF(1_Data_EDA!C5506="Corporate",1,0)</f>
        <v>0</v>
      </c>
      <c r="L5505" s="6" t="n">
        <f aca="false">IF(1_Data_EDA!C5506="Home Office",1,0)</f>
        <v>0</v>
      </c>
      <c r="M5505" s="6" t="n">
        <f aca="false">IF(1_Data_EDA!D5506="Europe",1,0)</f>
        <v>0</v>
      </c>
      <c r="N5505" s="6" t="n">
        <f aca="false">IF(1_Data_EDA!D5506="LATAM",1,0)</f>
        <v>0</v>
      </c>
      <c r="O5505" s="6" t="n">
        <f aca="false">IF(1_Data_EDA!D5506="Pacific Asia",1,0)</f>
        <v>0</v>
      </c>
      <c r="P5505" s="6" t="n">
        <f aca="false">IF(1_Data_EDA!D5506="USCA",1,0)</f>
        <v>0</v>
      </c>
      <c r="Q5505" s="6" t="n">
        <f aca="false">IF(C5505&gt;MEDIAN(C$5:C$8004),1,0)</f>
        <v>0</v>
      </c>
      <c r="R5505" s="6" t="n">
        <f aca="false">IF(D5505&gt;2,1,0)</f>
        <v>1</v>
      </c>
    </row>
    <row r="5506" customFormat="false" ht="15" hidden="false" customHeight="true" outlineLevel="0" collapsed="false">
      <c r="A5506" s="6" t="n">
        <f aca="false">1_Data_EDA!O5507</f>
        <v>0</v>
      </c>
      <c r="B5506" s="6" t="n">
        <f aca="false">1_Data_EDA!H5507</f>
        <v>4</v>
      </c>
      <c r="C5506" s="7" t="n">
        <f aca="false">1_Data_EDA!I5507</f>
        <v>260.6499939</v>
      </c>
      <c r="D5506" s="6" t="n">
        <f aca="false">1_Data_EDA!J5507</f>
        <v>1</v>
      </c>
      <c r="E5506" s="7" t="n">
        <f aca="false">1_Data_EDA!K5507</f>
        <v>260.6499939</v>
      </c>
      <c r="F5506" s="7" t="n">
        <f aca="false">1_Data_EDA!L5507</f>
        <v>65.16000366</v>
      </c>
      <c r="G5506" s="8" t="n">
        <f aca="false">1_Data_EDA!M5507</f>
        <v>0.25</v>
      </c>
      <c r="H5506" s="6" t="n">
        <f aca="false">IF(1_Data_EDA!B5507="First Class",1,0)</f>
        <v>0</v>
      </c>
      <c r="I5506" s="6" t="n">
        <f aca="false">IF(1_Data_EDA!B5507="Second Class",1,0)</f>
        <v>0</v>
      </c>
      <c r="J5506" s="6" t="n">
        <f aca="false">IF(1_Data_EDA!B5507="Same Day",1,0)</f>
        <v>0</v>
      </c>
      <c r="K5506" s="6" t="n">
        <f aca="false">IF(1_Data_EDA!C5507="Corporate",1,0)</f>
        <v>0</v>
      </c>
      <c r="L5506" s="6" t="n">
        <f aca="false">IF(1_Data_EDA!C5507="Home Office",1,0)</f>
        <v>1</v>
      </c>
      <c r="M5506" s="6" t="n">
        <f aca="false">IF(1_Data_EDA!D5507="Europe",1,0)</f>
        <v>0</v>
      </c>
      <c r="N5506" s="6" t="n">
        <f aca="false">IF(1_Data_EDA!D5507="LATAM",1,0)</f>
        <v>0</v>
      </c>
      <c r="O5506" s="6" t="n">
        <f aca="false">IF(1_Data_EDA!D5507="Pacific Asia",1,0)</f>
        <v>1</v>
      </c>
      <c r="P5506" s="6" t="n">
        <f aca="false">IF(1_Data_EDA!D5507="USCA",1,0)</f>
        <v>0</v>
      </c>
      <c r="Q5506" s="6" t="n">
        <f aca="false">IF(C5506&gt;MEDIAN(C$5:C$8004),1,0)</f>
        <v>1</v>
      </c>
      <c r="R5506" s="6" t="n">
        <f aca="false">IF(D5506&gt;2,1,0)</f>
        <v>0</v>
      </c>
    </row>
    <row r="5507" customFormat="false" ht="15" hidden="false" customHeight="true" outlineLevel="0" collapsed="false">
      <c r="A5507" s="6" t="n">
        <f aca="false">1_Data_EDA!O5508</f>
        <v>0</v>
      </c>
      <c r="B5507" s="6" t="n">
        <f aca="false">1_Data_EDA!H5508</f>
        <v>0</v>
      </c>
      <c r="C5507" s="7" t="n">
        <f aca="false">1_Data_EDA!I5508</f>
        <v>50</v>
      </c>
      <c r="D5507" s="6" t="n">
        <f aca="false">1_Data_EDA!J5508</f>
        <v>3</v>
      </c>
      <c r="E5507" s="7" t="n">
        <f aca="false">1_Data_EDA!K5508</f>
        <v>150</v>
      </c>
      <c r="F5507" s="7" t="n">
        <f aca="false">1_Data_EDA!L5508</f>
        <v>0</v>
      </c>
      <c r="G5507" s="8" t="n">
        <f aca="false">1_Data_EDA!M5508</f>
        <v>0</v>
      </c>
      <c r="H5507" s="6" t="n">
        <f aca="false">IF(1_Data_EDA!B5508="First Class",1,0)</f>
        <v>0</v>
      </c>
      <c r="I5507" s="6" t="n">
        <f aca="false">IF(1_Data_EDA!B5508="Second Class",1,0)</f>
        <v>0</v>
      </c>
      <c r="J5507" s="6" t="n">
        <f aca="false">IF(1_Data_EDA!B5508="Same Day",1,0)</f>
        <v>1</v>
      </c>
      <c r="K5507" s="6" t="n">
        <f aca="false">IF(1_Data_EDA!C5508="Corporate",1,0)</f>
        <v>0</v>
      </c>
      <c r="L5507" s="6" t="n">
        <f aca="false">IF(1_Data_EDA!C5508="Home Office",1,0)</f>
        <v>1</v>
      </c>
      <c r="M5507" s="6" t="n">
        <f aca="false">IF(1_Data_EDA!D5508="Europe",1,0)</f>
        <v>1</v>
      </c>
      <c r="N5507" s="6" t="n">
        <f aca="false">IF(1_Data_EDA!D5508="LATAM",1,0)</f>
        <v>0</v>
      </c>
      <c r="O5507" s="6" t="n">
        <f aca="false">IF(1_Data_EDA!D5508="Pacific Asia",1,0)</f>
        <v>0</v>
      </c>
      <c r="P5507" s="6" t="n">
        <f aca="false">IF(1_Data_EDA!D5508="USCA",1,0)</f>
        <v>0</v>
      </c>
      <c r="Q5507" s="6" t="n">
        <f aca="false">IF(C5507&gt;MEDIAN(C$5:C$8004),1,0)</f>
        <v>0</v>
      </c>
      <c r="R5507" s="6" t="n">
        <f aca="false">IF(D5507&gt;2,1,0)</f>
        <v>1</v>
      </c>
    </row>
    <row r="5508" customFormat="false" ht="15" hidden="false" customHeight="true" outlineLevel="0" collapsed="false">
      <c r="A5508" s="6" t="n">
        <f aca="false">1_Data_EDA!O5509</f>
        <v>0</v>
      </c>
      <c r="B5508" s="6" t="n">
        <f aca="false">1_Data_EDA!H5509</f>
        <v>4</v>
      </c>
      <c r="C5508" s="7" t="n">
        <f aca="false">1_Data_EDA!I5509</f>
        <v>39.99000168</v>
      </c>
      <c r="D5508" s="6" t="n">
        <f aca="false">1_Data_EDA!J5509</f>
        <v>3</v>
      </c>
      <c r="E5508" s="7" t="n">
        <f aca="false">1_Data_EDA!K5509</f>
        <v>119.9700012</v>
      </c>
      <c r="F5508" s="7" t="n">
        <f aca="false">1_Data_EDA!L5509</f>
        <v>1.200000048</v>
      </c>
      <c r="G5508" s="8" t="n">
        <f aca="false">1_Data_EDA!M5509</f>
        <v>0.01</v>
      </c>
      <c r="H5508" s="6" t="n">
        <f aca="false">IF(1_Data_EDA!B5509="First Class",1,0)</f>
        <v>0</v>
      </c>
      <c r="I5508" s="6" t="n">
        <f aca="false">IF(1_Data_EDA!B5509="Second Class",1,0)</f>
        <v>0</v>
      </c>
      <c r="J5508" s="6" t="n">
        <f aca="false">IF(1_Data_EDA!B5509="Same Day",1,0)</f>
        <v>0</v>
      </c>
      <c r="K5508" s="6" t="n">
        <f aca="false">IF(1_Data_EDA!C5509="Corporate",1,0)</f>
        <v>0</v>
      </c>
      <c r="L5508" s="6" t="n">
        <f aca="false">IF(1_Data_EDA!C5509="Home Office",1,0)</f>
        <v>0</v>
      </c>
      <c r="M5508" s="6" t="n">
        <f aca="false">IF(1_Data_EDA!D5509="Europe",1,0)</f>
        <v>0</v>
      </c>
      <c r="N5508" s="6" t="n">
        <f aca="false">IF(1_Data_EDA!D5509="LATAM",1,0)</f>
        <v>0</v>
      </c>
      <c r="O5508" s="6" t="n">
        <f aca="false">IF(1_Data_EDA!D5509="Pacific Asia",1,0)</f>
        <v>1</v>
      </c>
      <c r="P5508" s="6" t="n">
        <f aca="false">IF(1_Data_EDA!D5509="USCA",1,0)</f>
        <v>0</v>
      </c>
      <c r="Q5508" s="6" t="n">
        <f aca="false">IF(C5508&gt;MEDIAN(C$5:C$8004),1,0)</f>
        <v>0</v>
      </c>
      <c r="R5508" s="6" t="n">
        <f aca="false">IF(D5508&gt;2,1,0)</f>
        <v>1</v>
      </c>
    </row>
    <row r="5509" customFormat="false" ht="15" hidden="false" customHeight="true" outlineLevel="0" collapsed="false">
      <c r="A5509" s="6" t="n">
        <f aca="false">1_Data_EDA!O5510</f>
        <v>1</v>
      </c>
      <c r="B5509" s="6" t="n">
        <f aca="false">1_Data_EDA!H5510</f>
        <v>4</v>
      </c>
      <c r="C5509" s="7" t="n">
        <f aca="false">1_Data_EDA!I5510</f>
        <v>99.98999786</v>
      </c>
      <c r="D5509" s="6" t="n">
        <f aca="false">1_Data_EDA!J5510</f>
        <v>4</v>
      </c>
      <c r="E5509" s="7" t="n">
        <f aca="false">1_Data_EDA!K5510</f>
        <v>399.9599915</v>
      </c>
      <c r="F5509" s="7" t="n">
        <f aca="false">1_Data_EDA!L5510</f>
        <v>71.98999786</v>
      </c>
      <c r="G5509" s="8" t="n">
        <f aca="false">1_Data_EDA!M5510</f>
        <v>0.180000007</v>
      </c>
      <c r="H5509" s="6" t="n">
        <f aca="false">IF(1_Data_EDA!B5510="First Class",1,0)</f>
        <v>0</v>
      </c>
      <c r="I5509" s="6" t="n">
        <f aca="false">IF(1_Data_EDA!B5510="Second Class",1,0)</f>
        <v>0</v>
      </c>
      <c r="J5509" s="6" t="n">
        <f aca="false">IF(1_Data_EDA!B5510="Same Day",1,0)</f>
        <v>0</v>
      </c>
      <c r="K5509" s="6" t="n">
        <f aca="false">IF(1_Data_EDA!C5510="Corporate",1,0)</f>
        <v>0</v>
      </c>
      <c r="L5509" s="6" t="n">
        <f aca="false">IF(1_Data_EDA!C5510="Home Office",1,0)</f>
        <v>1</v>
      </c>
      <c r="M5509" s="6" t="n">
        <f aca="false">IF(1_Data_EDA!D5510="Europe",1,0)</f>
        <v>0</v>
      </c>
      <c r="N5509" s="6" t="n">
        <f aca="false">IF(1_Data_EDA!D5510="LATAM",1,0)</f>
        <v>0</v>
      </c>
      <c r="O5509" s="6" t="n">
        <f aca="false">IF(1_Data_EDA!D5510="Pacific Asia",1,0)</f>
        <v>1</v>
      </c>
      <c r="P5509" s="6" t="n">
        <f aca="false">IF(1_Data_EDA!D5510="USCA",1,0)</f>
        <v>0</v>
      </c>
      <c r="Q5509" s="6" t="n">
        <f aca="false">IF(C5509&gt;MEDIAN(C$5:C$8004),1,0)</f>
        <v>1</v>
      </c>
      <c r="R5509" s="6" t="n">
        <f aca="false">IF(D5509&gt;2,1,0)</f>
        <v>1</v>
      </c>
    </row>
    <row r="5510" customFormat="false" ht="15" hidden="false" customHeight="true" outlineLevel="0" collapsed="false">
      <c r="A5510" s="6" t="n">
        <f aca="false">1_Data_EDA!O5511</f>
        <v>1</v>
      </c>
      <c r="B5510" s="6" t="n">
        <f aca="false">1_Data_EDA!H5511</f>
        <v>1</v>
      </c>
      <c r="C5510" s="7" t="n">
        <f aca="false">1_Data_EDA!I5511</f>
        <v>199.9900055</v>
      </c>
      <c r="D5510" s="6" t="n">
        <f aca="false">1_Data_EDA!J5511</f>
        <v>1</v>
      </c>
      <c r="E5510" s="7" t="n">
        <f aca="false">1_Data_EDA!K5511</f>
        <v>199.9900055</v>
      </c>
      <c r="F5510" s="7" t="n">
        <f aca="false">1_Data_EDA!L5511</f>
        <v>36</v>
      </c>
      <c r="G5510" s="8" t="n">
        <f aca="false">1_Data_EDA!M5511</f>
        <v>0.180000007</v>
      </c>
      <c r="H5510" s="6" t="n">
        <f aca="false">IF(1_Data_EDA!B5511="First Class",1,0)</f>
        <v>1</v>
      </c>
      <c r="I5510" s="6" t="n">
        <f aca="false">IF(1_Data_EDA!B5511="Second Class",1,0)</f>
        <v>0</v>
      </c>
      <c r="J5510" s="6" t="n">
        <f aca="false">IF(1_Data_EDA!B5511="Same Day",1,0)</f>
        <v>0</v>
      </c>
      <c r="K5510" s="6" t="n">
        <f aca="false">IF(1_Data_EDA!C5511="Corporate",1,0)</f>
        <v>0</v>
      </c>
      <c r="L5510" s="6" t="n">
        <f aca="false">IF(1_Data_EDA!C5511="Home Office",1,0)</f>
        <v>0</v>
      </c>
      <c r="M5510" s="6" t="n">
        <f aca="false">IF(1_Data_EDA!D5511="Europe",1,0)</f>
        <v>0</v>
      </c>
      <c r="N5510" s="6" t="n">
        <f aca="false">IF(1_Data_EDA!D5511="LATAM",1,0)</f>
        <v>0</v>
      </c>
      <c r="O5510" s="6" t="n">
        <f aca="false">IF(1_Data_EDA!D5511="Pacific Asia",1,0)</f>
        <v>0</v>
      </c>
      <c r="P5510" s="6" t="n">
        <f aca="false">IF(1_Data_EDA!D5511="USCA",1,0)</f>
        <v>1</v>
      </c>
      <c r="Q5510" s="6" t="n">
        <f aca="false">IF(C5510&gt;MEDIAN(C$5:C$8004),1,0)</f>
        <v>1</v>
      </c>
      <c r="R5510" s="6" t="n">
        <f aca="false">IF(D5510&gt;2,1,0)</f>
        <v>0</v>
      </c>
    </row>
    <row r="5511" customFormat="false" ht="15" hidden="false" customHeight="true" outlineLevel="0" collapsed="false">
      <c r="A5511" s="6" t="n">
        <f aca="false">1_Data_EDA!O5512</f>
        <v>1</v>
      </c>
      <c r="B5511" s="6" t="n">
        <f aca="false">1_Data_EDA!H5512</f>
        <v>4</v>
      </c>
      <c r="C5511" s="7" t="n">
        <f aca="false">1_Data_EDA!I5512</f>
        <v>99.98999786</v>
      </c>
      <c r="D5511" s="6" t="n">
        <f aca="false">1_Data_EDA!J5512</f>
        <v>4</v>
      </c>
      <c r="E5511" s="7" t="n">
        <f aca="false">1_Data_EDA!K5512</f>
        <v>399.9599915</v>
      </c>
      <c r="F5511" s="7" t="n">
        <f aca="false">1_Data_EDA!L5512</f>
        <v>40</v>
      </c>
      <c r="G5511" s="8" t="n">
        <f aca="false">1_Data_EDA!M5512</f>
        <v>0.100000001</v>
      </c>
      <c r="H5511" s="6" t="n">
        <f aca="false">IF(1_Data_EDA!B5512="First Class",1,0)</f>
        <v>0</v>
      </c>
      <c r="I5511" s="6" t="n">
        <f aca="false">IF(1_Data_EDA!B5512="Second Class",1,0)</f>
        <v>0</v>
      </c>
      <c r="J5511" s="6" t="n">
        <f aca="false">IF(1_Data_EDA!B5512="Same Day",1,0)</f>
        <v>0</v>
      </c>
      <c r="K5511" s="6" t="n">
        <f aca="false">IF(1_Data_EDA!C5512="Corporate",1,0)</f>
        <v>0</v>
      </c>
      <c r="L5511" s="6" t="n">
        <f aca="false">IF(1_Data_EDA!C5512="Home Office",1,0)</f>
        <v>0</v>
      </c>
      <c r="M5511" s="6" t="n">
        <f aca="false">IF(1_Data_EDA!D5512="Europe",1,0)</f>
        <v>0</v>
      </c>
      <c r="N5511" s="6" t="n">
        <f aca="false">IF(1_Data_EDA!D5512="LATAM",1,0)</f>
        <v>0</v>
      </c>
      <c r="O5511" s="6" t="n">
        <f aca="false">IF(1_Data_EDA!D5512="Pacific Asia",1,0)</f>
        <v>0</v>
      </c>
      <c r="P5511" s="6" t="n">
        <f aca="false">IF(1_Data_EDA!D5512="USCA",1,0)</f>
        <v>1</v>
      </c>
      <c r="Q5511" s="6" t="n">
        <f aca="false">IF(C5511&gt;MEDIAN(C$5:C$8004),1,0)</f>
        <v>1</v>
      </c>
      <c r="R5511" s="6" t="n">
        <f aca="false">IF(D5511&gt;2,1,0)</f>
        <v>1</v>
      </c>
    </row>
    <row r="5512" customFormat="false" ht="15" hidden="false" customHeight="true" outlineLevel="0" collapsed="false">
      <c r="A5512" s="6" t="n">
        <f aca="false">1_Data_EDA!O5513</f>
        <v>1</v>
      </c>
      <c r="B5512" s="6" t="n">
        <f aca="false">1_Data_EDA!H5513</f>
        <v>1</v>
      </c>
      <c r="C5512" s="7" t="n">
        <f aca="false">1_Data_EDA!I5513</f>
        <v>199.9900055</v>
      </c>
      <c r="D5512" s="6" t="n">
        <f aca="false">1_Data_EDA!J5513</f>
        <v>1</v>
      </c>
      <c r="E5512" s="7" t="n">
        <f aca="false">1_Data_EDA!K5513</f>
        <v>199.9900055</v>
      </c>
      <c r="F5512" s="7" t="n">
        <f aca="false">1_Data_EDA!L5513</f>
        <v>11</v>
      </c>
      <c r="G5512" s="8" t="n">
        <f aca="false">1_Data_EDA!M5513</f>
        <v>0.059999999</v>
      </c>
      <c r="H5512" s="6" t="n">
        <f aca="false">IF(1_Data_EDA!B5513="First Class",1,0)</f>
        <v>1</v>
      </c>
      <c r="I5512" s="6" t="n">
        <f aca="false">IF(1_Data_EDA!B5513="Second Class",1,0)</f>
        <v>0</v>
      </c>
      <c r="J5512" s="6" t="n">
        <f aca="false">IF(1_Data_EDA!B5513="Same Day",1,0)</f>
        <v>0</v>
      </c>
      <c r="K5512" s="6" t="n">
        <f aca="false">IF(1_Data_EDA!C5513="Corporate",1,0)</f>
        <v>0</v>
      </c>
      <c r="L5512" s="6" t="n">
        <f aca="false">IF(1_Data_EDA!C5513="Home Office",1,0)</f>
        <v>1</v>
      </c>
      <c r="M5512" s="6" t="n">
        <f aca="false">IF(1_Data_EDA!D5513="Europe",1,0)</f>
        <v>1</v>
      </c>
      <c r="N5512" s="6" t="n">
        <f aca="false">IF(1_Data_EDA!D5513="LATAM",1,0)</f>
        <v>0</v>
      </c>
      <c r="O5512" s="6" t="n">
        <f aca="false">IF(1_Data_EDA!D5513="Pacific Asia",1,0)</f>
        <v>0</v>
      </c>
      <c r="P5512" s="6" t="n">
        <f aca="false">IF(1_Data_EDA!D5513="USCA",1,0)</f>
        <v>0</v>
      </c>
      <c r="Q5512" s="6" t="n">
        <f aca="false">IF(C5512&gt;MEDIAN(C$5:C$8004),1,0)</f>
        <v>1</v>
      </c>
      <c r="R5512" s="6" t="n">
        <f aca="false">IF(D5512&gt;2,1,0)</f>
        <v>0</v>
      </c>
    </row>
    <row r="5513" customFormat="false" ht="15" hidden="false" customHeight="true" outlineLevel="0" collapsed="false">
      <c r="A5513" s="6" t="n">
        <f aca="false">1_Data_EDA!O5514</f>
        <v>0</v>
      </c>
      <c r="B5513" s="6" t="n">
        <f aca="false">1_Data_EDA!H5514</f>
        <v>4</v>
      </c>
      <c r="C5513" s="7" t="n">
        <f aca="false">1_Data_EDA!I5514</f>
        <v>164.3800049</v>
      </c>
      <c r="D5513" s="6" t="n">
        <f aca="false">1_Data_EDA!J5514</f>
        <v>1</v>
      </c>
      <c r="E5513" s="7" t="n">
        <f aca="false">1_Data_EDA!K5514</f>
        <v>164.3800049</v>
      </c>
      <c r="F5513" s="7" t="n">
        <f aca="false">1_Data_EDA!L5514</f>
        <v>9.039999962</v>
      </c>
      <c r="G5513" s="8" t="n">
        <f aca="false">1_Data_EDA!M5514</f>
        <v>0.059999999</v>
      </c>
      <c r="H5513" s="6" t="n">
        <f aca="false">IF(1_Data_EDA!B5514="First Class",1,0)</f>
        <v>0</v>
      </c>
      <c r="I5513" s="6" t="n">
        <f aca="false">IF(1_Data_EDA!B5514="Second Class",1,0)</f>
        <v>0</v>
      </c>
      <c r="J5513" s="6" t="n">
        <f aca="false">IF(1_Data_EDA!B5514="Same Day",1,0)</f>
        <v>0</v>
      </c>
      <c r="K5513" s="6" t="n">
        <f aca="false">IF(1_Data_EDA!C5514="Corporate",1,0)</f>
        <v>0</v>
      </c>
      <c r="L5513" s="6" t="n">
        <f aca="false">IF(1_Data_EDA!C5514="Home Office",1,0)</f>
        <v>0</v>
      </c>
      <c r="M5513" s="6" t="n">
        <f aca="false">IF(1_Data_EDA!D5514="Europe",1,0)</f>
        <v>1</v>
      </c>
      <c r="N5513" s="6" t="n">
        <f aca="false">IF(1_Data_EDA!D5514="LATAM",1,0)</f>
        <v>0</v>
      </c>
      <c r="O5513" s="6" t="n">
        <f aca="false">IF(1_Data_EDA!D5514="Pacific Asia",1,0)</f>
        <v>0</v>
      </c>
      <c r="P5513" s="6" t="n">
        <f aca="false">IF(1_Data_EDA!D5514="USCA",1,0)</f>
        <v>0</v>
      </c>
      <c r="Q5513" s="6" t="n">
        <f aca="false">IF(C5513&gt;MEDIAN(C$5:C$8004),1,0)</f>
        <v>1</v>
      </c>
      <c r="R5513" s="6" t="n">
        <f aca="false">IF(D5513&gt;2,1,0)</f>
        <v>0</v>
      </c>
    </row>
    <row r="5514" customFormat="false" ht="15" hidden="false" customHeight="true" outlineLevel="0" collapsed="false">
      <c r="A5514" s="6" t="n">
        <f aca="false">1_Data_EDA!O5515</f>
        <v>1</v>
      </c>
      <c r="B5514" s="6" t="n">
        <f aca="false">1_Data_EDA!H5515</f>
        <v>4</v>
      </c>
      <c r="C5514" s="7" t="n">
        <f aca="false">1_Data_EDA!I5515</f>
        <v>59.99000168</v>
      </c>
      <c r="D5514" s="6" t="n">
        <f aca="false">1_Data_EDA!J5515</f>
        <v>1</v>
      </c>
      <c r="E5514" s="7" t="n">
        <f aca="false">1_Data_EDA!K5515</f>
        <v>59.99000168</v>
      </c>
      <c r="F5514" s="7" t="n">
        <f aca="false">1_Data_EDA!L5515</f>
        <v>2.400000095</v>
      </c>
      <c r="G5514" s="8" t="n">
        <f aca="false">1_Data_EDA!M5515</f>
        <v>0.039999999</v>
      </c>
      <c r="H5514" s="6" t="n">
        <f aca="false">IF(1_Data_EDA!B5515="First Class",1,0)</f>
        <v>0</v>
      </c>
      <c r="I5514" s="6" t="n">
        <f aca="false">IF(1_Data_EDA!B5515="Second Class",1,0)</f>
        <v>0</v>
      </c>
      <c r="J5514" s="6" t="n">
        <f aca="false">IF(1_Data_EDA!B5515="Same Day",1,0)</f>
        <v>0</v>
      </c>
      <c r="K5514" s="6" t="n">
        <f aca="false">IF(1_Data_EDA!C5515="Corporate",1,0)</f>
        <v>0</v>
      </c>
      <c r="L5514" s="6" t="n">
        <f aca="false">IF(1_Data_EDA!C5515="Home Office",1,0)</f>
        <v>1</v>
      </c>
      <c r="M5514" s="6" t="n">
        <f aca="false">IF(1_Data_EDA!D5515="Europe",1,0)</f>
        <v>1</v>
      </c>
      <c r="N5514" s="6" t="n">
        <f aca="false">IF(1_Data_EDA!D5515="LATAM",1,0)</f>
        <v>0</v>
      </c>
      <c r="O5514" s="6" t="n">
        <f aca="false">IF(1_Data_EDA!D5515="Pacific Asia",1,0)</f>
        <v>0</v>
      </c>
      <c r="P5514" s="6" t="n">
        <f aca="false">IF(1_Data_EDA!D5515="USCA",1,0)</f>
        <v>0</v>
      </c>
      <c r="Q5514" s="6" t="n">
        <f aca="false">IF(C5514&gt;MEDIAN(C$5:C$8004),1,0)</f>
        <v>0</v>
      </c>
      <c r="R5514" s="6" t="n">
        <f aca="false">IF(D5514&gt;2,1,0)</f>
        <v>0</v>
      </c>
    </row>
    <row r="5515" customFormat="false" ht="15" hidden="false" customHeight="true" outlineLevel="0" collapsed="false">
      <c r="A5515" s="6" t="n">
        <f aca="false">1_Data_EDA!O5516</f>
        <v>1</v>
      </c>
      <c r="B5515" s="6" t="n">
        <f aca="false">1_Data_EDA!H5516</f>
        <v>4</v>
      </c>
      <c r="C5515" s="7" t="n">
        <f aca="false">1_Data_EDA!I5516</f>
        <v>59.99000168</v>
      </c>
      <c r="D5515" s="6" t="n">
        <f aca="false">1_Data_EDA!J5516</f>
        <v>5</v>
      </c>
      <c r="E5515" s="7" t="n">
        <f aca="false">1_Data_EDA!K5516</f>
        <v>299.9500122</v>
      </c>
      <c r="F5515" s="7" t="n">
        <f aca="false">1_Data_EDA!L5516</f>
        <v>59.99000168</v>
      </c>
      <c r="G5515" s="8" t="n">
        <f aca="false">1_Data_EDA!M5516</f>
        <v>0.200000003</v>
      </c>
      <c r="H5515" s="6" t="n">
        <f aca="false">IF(1_Data_EDA!B5516="First Class",1,0)</f>
        <v>0</v>
      </c>
      <c r="I5515" s="6" t="n">
        <f aca="false">IF(1_Data_EDA!B5516="Second Class",1,0)</f>
        <v>0</v>
      </c>
      <c r="J5515" s="6" t="n">
        <f aca="false">IF(1_Data_EDA!B5516="Same Day",1,0)</f>
        <v>0</v>
      </c>
      <c r="K5515" s="6" t="n">
        <f aca="false">IF(1_Data_EDA!C5516="Corporate",1,0)</f>
        <v>1</v>
      </c>
      <c r="L5515" s="6" t="n">
        <f aca="false">IF(1_Data_EDA!C5516="Home Office",1,0)</f>
        <v>0</v>
      </c>
      <c r="M5515" s="6" t="n">
        <f aca="false">IF(1_Data_EDA!D5516="Europe",1,0)</f>
        <v>0</v>
      </c>
      <c r="N5515" s="6" t="n">
        <f aca="false">IF(1_Data_EDA!D5516="LATAM",1,0)</f>
        <v>1</v>
      </c>
      <c r="O5515" s="6" t="n">
        <f aca="false">IF(1_Data_EDA!D5516="Pacific Asia",1,0)</f>
        <v>0</v>
      </c>
      <c r="P5515" s="6" t="n">
        <f aca="false">IF(1_Data_EDA!D5516="USCA",1,0)</f>
        <v>0</v>
      </c>
      <c r="Q5515" s="6" t="n">
        <f aca="false">IF(C5515&gt;MEDIAN(C$5:C$8004),1,0)</f>
        <v>0</v>
      </c>
      <c r="R5515" s="6" t="n">
        <f aca="false">IF(D5515&gt;2,1,0)</f>
        <v>1</v>
      </c>
    </row>
    <row r="5516" customFormat="false" ht="15" hidden="false" customHeight="true" outlineLevel="0" collapsed="false">
      <c r="A5516" s="6" t="n">
        <f aca="false">1_Data_EDA!O5517</f>
        <v>1</v>
      </c>
      <c r="B5516" s="6" t="n">
        <f aca="false">1_Data_EDA!H5517</f>
        <v>4</v>
      </c>
      <c r="C5516" s="7" t="n">
        <f aca="false">1_Data_EDA!I5517</f>
        <v>39.99000168</v>
      </c>
      <c r="D5516" s="6" t="n">
        <f aca="false">1_Data_EDA!J5517</f>
        <v>5</v>
      </c>
      <c r="E5516" s="7" t="n">
        <f aca="false">1_Data_EDA!K5517</f>
        <v>199.9499969</v>
      </c>
      <c r="F5516" s="7" t="n">
        <f aca="false">1_Data_EDA!L5517</f>
        <v>8</v>
      </c>
      <c r="G5516" s="8" t="n">
        <f aca="false">1_Data_EDA!M5517</f>
        <v>0.039999999</v>
      </c>
      <c r="H5516" s="6" t="n">
        <f aca="false">IF(1_Data_EDA!B5517="First Class",1,0)</f>
        <v>0</v>
      </c>
      <c r="I5516" s="6" t="n">
        <f aca="false">IF(1_Data_EDA!B5517="Second Class",1,0)</f>
        <v>0</v>
      </c>
      <c r="J5516" s="6" t="n">
        <f aca="false">IF(1_Data_EDA!B5517="Same Day",1,0)</f>
        <v>0</v>
      </c>
      <c r="K5516" s="6" t="n">
        <f aca="false">IF(1_Data_EDA!C5517="Corporate",1,0)</f>
        <v>0</v>
      </c>
      <c r="L5516" s="6" t="n">
        <f aca="false">IF(1_Data_EDA!C5517="Home Office",1,0)</f>
        <v>0</v>
      </c>
      <c r="M5516" s="6" t="n">
        <f aca="false">IF(1_Data_EDA!D5517="Europe",1,0)</f>
        <v>0</v>
      </c>
      <c r="N5516" s="6" t="n">
        <f aca="false">IF(1_Data_EDA!D5517="LATAM",1,0)</f>
        <v>0</v>
      </c>
      <c r="O5516" s="6" t="n">
        <f aca="false">IF(1_Data_EDA!D5517="Pacific Asia",1,0)</f>
        <v>0</v>
      </c>
      <c r="P5516" s="6" t="n">
        <f aca="false">IF(1_Data_EDA!D5517="USCA",1,0)</f>
        <v>1</v>
      </c>
      <c r="Q5516" s="6" t="n">
        <f aca="false">IF(C5516&gt;MEDIAN(C$5:C$8004),1,0)</f>
        <v>0</v>
      </c>
      <c r="R5516" s="6" t="n">
        <f aca="false">IF(D5516&gt;2,1,0)</f>
        <v>1</v>
      </c>
    </row>
    <row r="5517" customFormat="false" ht="15" hidden="false" customHeight="true" outlineLevel="0" collapsed="false">
      <c r="A5517" s="6" t="n">
        <f aca="false">1_Data_EDA!O5518</f>
        <v>1</v>
      </c>
      <c r="B5517" s="6" t="n">
        <f aca="false">1_Data_EDA!H5518</f>
        <v>4</v>
      </c>
      <c r="C5517" s="7" t="n">
        <f aca="false">1_Data_EDA!I5518</f>
        <v>49.97999954</v>
      </c>
      <c r="D5517" s="6" t="n">
        <f aca="false">1_Data_EDA!J5518</f>
        <v>3</v>
      </c>
      <c r="E5517" s="7" t="n">
        <f aca="false">1_Data_EDA!K5518</f>
        <v>149.9400024</v>
      </c>
      <c r="F5517" s="7" t="n">
        <f aca="false">1_Data_EDA!L5518</f>
        <v>17.98999977</v>
      </c>
      <c r="G5517" s="8" t="n">
        <f aca="false">1_Data_EDA!M5518</f>
        <v>0.119999997</v>
      </c>
      <c r="H5517" s="6" t="n">
        <f aca="false">IF(1_Data_EDA!B5518="First Class",1,0)</f>
        <v>0</v>
      </c>
      <c r="I5517" s="6" t="n">
        <f aca="false">IF(1_Data_EDA!B5518="Second Class",1,0)</f>
        <v>0</v>
      </c>
      <c r="J5517" s="6" t="n">
        <f aca="false">IF(1_Data_EDA!B5518="Same Day",1,0)</f>
        <v>0</v>
      </c>
      <c r="K5517" s="6" t="n">
        <f aca="false">IF(1_Data_EDA!C5518="Corporate",1,0)</f>
        <v>0</v>
      </c>
      <c r="L5517" s="6" t="n">
        <f aca="false">IF(1_Data_EDA!C5518="Home Office",1,0)</f>
        <v>0</v>
      </c>
      <c r="M5517" s="6" t="n">
        <f aca="false">IF(1_Data_EDA!D5518="Europe",1,0)</f>
        <v>0</v>
      </c>
      <c r="N5517" s="6" t="n">
        <f aca="false">IF(1_Data_EDA!D5518="LATAM",1,0)</f>
        <v>0</v>
      </c>
      <c r="O5517" s="6" t="n">
        <f aca="false">IF(1_Data_EDA!D5518="Pacific Asia",1,0)</f>
        <v>1</v>
      </c>
      <c r="P5517" s="6" t="n">
        <f aca="false">IF(1_Data_EDA!D5518="USCA",1,0)</f>
        <v>0</v>
      </c>
      <c r="Q5517" s="6" t="n">
        <f aca="false">IF(C5517&gt;MEDIAN(C$5:C$8004),1,0)</f>
        <v>0</v>
      </c>
      <c r="R5517" s="6" t="n">
        <f aca="false">IF(D5517&gt;2,1,0)</f>
        <v>1</v>
      </c>
    </row>
    <row r="5518" customFormat="false" ht="15" hidden="false" customHeight="true" outlineLevel="0" collapsed="false">
      <c r="A5518" s="6" t="n">
        <f aca="false">1_Data_EDA!O5519</f>
        <v>0</v>
      </c>
      <c r="B5518" s="6" t="n">
        <f aca="false">1_Data_EDA!H5519</f>
        <v>4</v>
      </c>
      <c r="C5518" s="7" t="n">
        <f aca="false">1_Data_EDA!I5519</f>
        <v>129.9900055</v>
      </c>
      <c r="D5518" s="6" t="n">
        <f aca="false">1_Data_EDA!J5519</f>
        <v>1</v>
      </c>
      <c r="E5518" s="7" t="n">
        <f aca="false">1_Data_EDA!K5519</f>
        <v>129.9900055</v>
      </c>
      <c r="F5518" s="7" t="n">
        <f aca="false">1_Data_EDA!L5519</f>
        <v>15.60000038</v>
      </c>
      <c r="G5518" s="8" t="n">
        <f aca="false">1_Data_EDA!M5519</f>
        <v>0.119999997</v>
      </c>
      <c r="H5518" s="6" t="n">
        <f aca="false">IF(1_Data_EDA!B5519="First Class",1,0)</f>
        <v>0</v>
      </c>
      <c r="I5518" s="6" t="n">
        <f aca="false">IF(1_Data_EDA!B5519="Second Class",1,0)</f>
        <v>0</v>
      </c>
      <c r="J5518" s="6" t="n">
        <f aca="false">IF(1_Data_EDA!B5519="Same Day",1,0)</f>
        <v>0</v>
      </c>
      <c r="K5518" s="6" t="n">
        <f aca="false">IF(1_Data_EDA!C5519="Corporate",1,0)</f>
        <v>0</v>
      </c>
      <c r="L5518" s="6" t="n">
        <f aca="false">IF(1_Data_EDA!C5519="Home Office",1,0)</f>
        <v>1</v>
      </c>
      <c r="M5518" s="6" t="n">
        <f aca="false">IF(1_Data_EDA!D5519="Europe",1,0)</f>
        <v>0</v>
      </c>
      <c r="N5518" s="6" t="n">
        <f aca="false">IF(1_Data_EDA!D5519="LATAM",1,0)</f>
        <v>0</v>
      </c>
      <c r="O5518" s="6" t="n">
        <f aca="false">IF(1_Data_EDA!D5519="Pacific Asia",1,0)</f>
        <v>1</v>
      </c>
      <c r="P5518" s="6" t="n">
        <f aca="false">IF(1_Data_EDA!D5519="USCA",1,0)</f>
        <v>0</v>
      </c>
      <c r="Q5518" s="6" t="n">
        <f aca="false">IF(C5518&gt;MEDIAN(C$5:C$8004),1,0)</f>
        <v>1</v>
      </c>
      <c r="R5518" s="6" t="n">
        <f aca="false">IF(D5518&gt;2,1,0)</f>
        <v>0</v>
      </c>
    </row>
    <row r="5519" customFormat="false" ht="15" hidden="false" customHeight="true" outlineLevel="0" collapsed="false">
      <c r="A5519" s="6" t="n">
        <f aca="false">1_Data_EDA!O5520</f>
        <v>0</v>
      </c>
      <c r="B5519" s="6" t="n">
        <f aca="false">1_Data_EDA!H5520</f>
        <v>4</v>
      </c>
      <c r="C5519" s="7" t="n">
        <f aca="false">1_Data_EDA!I5520</f>
        <v>99.98999786</v>
      </c>
      <c r="D5519" s="6" t="n">
        <f aca="false">1_Data_EDA!J5520</f>
        <v>3</v>
      </c>
      <c r="E5519" s="7" t="n">
        <f aca="false">1_Data_EDA!K5520</f>
        <v>299.9700012</v>
      </c>
      <c r="F5519" s="7" t="n">
        <f aca="false">1_Data_EDA!L5520</f>
        <v>3</v>
      </c>
      <c r="G5519" s="8" t="n">
        <f aca="false">1_Data_EDA!M5520</f>
        <v>0.01</v>
      </c>
      <c r="H5519" s="6" t="n">
        <f aca="false">IF(1_Data_EDA!B5520="First Class",1,0)</f>
        <v>0</v>
      </c>
      <c r="I5519" s="6" t="n">
        <f aca="false">IF(1_Data_EDA!B5520="Second Class",1,0)</f>
        <v>0</v>
      </c>
      <c r="J5519" s="6" t="n">
        <f aca="false">IF(1_Data_EDA!B5520="Same Day",1,0)</f>
        <v>0</v>
      </c>
      <c r="K5519" s="6" t="n">
        <f aca="false">IF(1_Data_EDA!C5520="Corporate",1,0)</f>
        <v>1</v>
      </c>
      <c r="L5519" s="6" t="n">
        <f aca="false">IF(1_Data_EDA!C5520="Home Office",1,0)</f>
        <v>0</v>
      </c>
      <c r="M5519" s="6" t="n">
        <f aca="false">IF(1_Data_EDA!D5520="Europe",1,0)</f>
        <v>1</v>
      </c>
      <c r="N5519" s="6" t="n">
        <f aca="false">IF(1_Data_EDA!D5520="LATAM",1,0)</f>
        <v>0</v>
      </c>
      <c r="O5519" s="6" t="n">
        <f aca="false">IF(1_Data_EDA!D5520="Pacific Asia",1,0)</f>
        <v>0</v>
      </c>
      <c r="P5519" s="6" t="n">
        <f aca="false">IF(1_Data_EDA!D5520="USCA",1,0)</f>
        <v>0</v>
      </c>
      <c r="Q5519" s="6" t="n">
        <f aca="false">IF(C5519&gt;MEDIAN(C$5:C$8004),1,0)</f>
        <v>1</v>
      </c>
      <c r="R5519" s="6" t="n">
        <f aca="false">IF(D5519&gt;2,1,0)</f>
        <v>1</v>
      </c>
    </row>
    <row r="5520" customFormat="false" ht="15" hidden="false" customHeight="true" outlineLevel="0" collapsed="false">
      <c r="A5520" s="6" t="n">
        <f aca="false">1_Data_EDA!O5521</f>
        <v>0</v>
      </c>
      <c r="B5520" s="6" t="n">
        <f aca="false">1_Data_EDA!H5521</f>
        <v>4</v>
      </c>
      <c r="C5520" s="7" t="n">
        <f aca="false">1_Data_EDA!I5521</f>
        <v>50</v>
      </c>
      <c r="D5520" s="6" t="n">
        <f aca="false">1_Data_EDA!J5521</f>
        <v>1</v>
      </c>
      <c r="E5520" s="7" t="n">
        <f aca="false">1_Data_EDA!K5521</f>
        <v>50</v>
      </c>
      <c r="F5520" s="7" t="n">
        <f aca="false">1_Data_EDA!L5521</f>
        <v>2</v>
      </c>
      <c r="G5520" s="8" t="n">
        <f aca="false">1_Data_EDA!M5521</f>
        <v>0.039999999</v>
      </c>
      <c r="H5520" s="6" t="n">
        <f aca="false">IF(1_Data_EDA!B5521="First Class",1,0)</f>
        <v>0</v>
      </c>
      <c r="I5520" s="6" t="n">
        <f aca="false">IF(1_Data_EDA!B5521="Second Class",1,0)</f>
        <v>0</v>
      </c>
      <c r="J5520" s="6" t="n">
        <f aca="false">IF(1_Data_EDA!B5521="Same Day",1,0)</f>
        <v>0</v>
      </c>
      <c r="K5520" s="6" t="n">
        <f aca="false">IF(1_Data_EDA!C5521="Corporate",1,0)</f>
        <v>0</v>
      </c>
      <c r="L5520" s="6" t="n">
        <f aca="false">IF(1_Data_EDA!C5521="Home Office",1,0)</f>
        <v>0</v>
      </c>
      <c r="M5520" s="6" t="n">
        <f aca="false">IF(1_Data_EDA!D5521="Europe",1,0)</f>
        <v>1</v>
      </c>
      <c r="N5520" s="6" t="n">
        <f aca="false">IF(1_Data_EDA!D5521="LATAM",1,0)</f>
        <v>0</v>
      </c>
      <c r="O5520" s="6" t="n">
        <f aca="false">IF(1_Data_EDA!D5521="Pacific Asia",1,0)</f>
        <v>0</v>
      </c>
      <c r="P5520" s="6" t="n">
        <f aca="false">IF(1_Data_EDA!D5521="USCA",1,0)</f>
        <v>0</v>
      </c>
      <c r="Q5520" s="6" t="n">
        <f aca="false">IF(C5520&gt;MEDIAN(C$5:C$8004),1,0)</f>
        <v>0</v>
      </c>
      <c r="R5520" s="6" t="n">
        <f aca="false">IF(D5520&gt;2,1,0)</f>
        <v>0</v>
      </c>
    </row>
    <row r="5521" customFormat="false" ht="15" hidden="false" customHeight="true" outlineLevel="0" collapsed="false">
      <c r="A5521" s="6" t="n">
        <f aca="false">1_Data_EDA!O5522</f>
        <v>1</v>
      </c>
      <c r="B5521" s="6" t="n">
        <f aca="false">1_Data_EDA!H5522</f>
        <v>1</v>
      </c>
      <c r="C5521" s="7" t="n">
        <f aca="false">1_Data_EDA!I5522</f>
        <v>50</v>
      </c>
      <c r="D5521" s="6" t="n">
        <f aca="false">1_Data_EDA!J5522</f>
        <v>3</v>
      </c>
      <c r="E5521" s="7" t="n">
        <f aca="false">1_Data_EDA!K5522</f>
        <v>150</v>
      </c>
      <c r="F5521" s="7" t="n">
        <f aca="false">1_Data_EDA!L5522</f>
        <v>25.5</v>
      </c>
      <c r="G5521" s="8" t="n">
        <f aca="false">1_Data_EDA!M5522</f>
        <v>0.170000002</v>
      </c>
      <c r="H5521" s="6" t="n">
        <f aca="false">IF(1_Data_EDA!B5522="First Class",1,0)</f>
        <v>1</v>
      </c>
      <c r="I5521" s="6" t="n">
        <f aca="false">IF(1_Data_EDA!B5522="Second Class",1,0)</f>
        <v>0</v>
      </c>
      <c r="J5521" s="6" t="n">
        <f aca="false">IF(1_Data_EDA!B5522="Same Day",1,0)</f>
        <v>0</v>
      </c>
      <c r="K5521" s="6" t="n">
        <f aca="false">IF(1_Data_EDA!C5522="Corporate",1,0)</f>
        <v>1</v>
      </c>
      <c r="L5521" s="6" t="n">
        <f aca="false">IF(1_Data_EDA!C5522="Home Office",1,0)</f>
        <v>0</v>
      </c>
      <c r="M5521" s="6" t="n">
        <f aca="false">IF(1_Data_EDA!D5522="Europe",1,0)</f>
        <v>0</v>
      </c>
      <c r="N5521" s="6" t="n">
        <f aca="false">IF(1_Data_EDA!D5522="LATAM",1,0)</f>
        <v>0</v>
      </c>
      <c r="O5521" s="6" t="n">
        <f aca="false">IF(1_Data_EDA!D5522="Pacific Asia",1,0)</f>
        <v>0</v>
      </c>
      <c r="P5521" s="6" t="n">
        <f aca="false">IF(1_Data_EDA!D5522="USCA",1,0)</f>
        <v>1</v>
      </c>
      <c r="Q5521" s="6" t="n">
        <f aca="false">IF(C5521&gt;MEDIAN(C$5:C$8004),1,0)</f>
        <v>0</v>
      </c>
      <c r="R5521" s="6" t="n">
        <f aca="false">IF(D5521&gt;2,1,0)</f>
        <v>1</v>
      </c>
    </row>
    <row r="5522" customFormat="false" ht="15" hidden="false" customHeight="true" outlineLevel="0" collapsed="false">
      <c r="A5522" s="6" t="n">
        <f aca="false">1_Data_EDA!O5523</f>
        <v>0</v>
      </c>
      <c r="B5522" s="6" t="n">
        <f aca="false">1_Data_EDA!H5523</f>
        <v>2</v>
      </c>
      <c r="C5522" s="7" t="n">
        <f aca="false">1_Data_EDA!I5523</f>
        <v>59.99000168</v>
      </c>
      <c r="D5522" s="6" t="n">
        <f aca="false">1_Data_EDA!J5523</f>
        <v>3</v>
      </c>
      <c r="E5522" s="7" t="n">
        <f aca="false">1_Data_EDA!K5523</f>
        <v>179.9700012</v>
      </c>
      <c r="F5522" s="7" t="n">
        <f aca="false">1_Data_EDA!L5523</f>
        <v>30.59000015</v>
      </c>
      <c r="G5522" s="8" t="n">
        <f aca="false">1_Data_EDA!M5523</f>
        <v>0.170000002</v>
      </c>
      <c r="H5522" s="6" t="n">
        <f aca="false">IF(1_Data_EDA!B5523="First Class",1,0)</f>
        <v>0</v>
      </c>
      <c r="I5522" s="6" t="n">
        <f aca="false">IF(1_Data_EDA!B5523="Second Class",1,0)</f>
        <v>1</v>
      </c>
      <c r="J5522" s="6" t="n">
        <f aca="false">IF(1_Data_EDA!B5523="Same Day",1,0)</f>
        <v>0</v>
      </c>
      <c r="K5522" s="6" t="n">
        <f aca="false">IF(1_Data_EDA!C5523="Corporate",1,0)</f>
        <v>0</v>
      </c>
      <c r="L5522" s="6" t="n">
        <f aca="false">IF(1_Data_EDA!C5523="Home Office",1,0)</f>
        <v>0</v>
      </c>
      <c r="M5522" s="6" t="n">
        <f aca="false">IF(1_Data_EDA!D5523="Europe",1,0)</f>
        <v>1</v>
      </c>
      <c r="N5522" s="6" t="n">
        <f aca="false">IF(1_Data_EDA!D5523="LATAM",1,0)</f>
        <v>0</v>
      </c>
      <c r="O5522" s="6" t="n">
        <f aca="false">IF(1_Data_EDA!D5523="Pacific Asia",1,0)</f>
        <v>0</v>
      </c>
      <c r="P5522" s="6" t="n">
        <f aca="false">IF(1_Data_EDA!D5523="USCA",1,0)</f>
        <v>0</v>
      </c>
      <c r="Q5522" s="6" t="n">
        <f aca="false">IF(C5522&gt;MEDIAN(C$5:C$8004),1,0)</f>
        <v>0</v>
      </c>
      <c r="R5522" s="6" t="n">
        <f aca="false">IF(D5522&gt;2,1,0)</f>
        <v>1</v>
      </c>
    </row>
    <row r="5523" customFormat="false" ht="15" hidden="false" customHeight="true" outlineLevel="0" collapsed="false">
      <c r="A5523" s="6" t="n">
        <f aca="false">1_Data_EDA!O5524</f>
        <v>1</v>
      </c>
      <c r="B5523" s="6" t="n">
        <f aca="false">1_Data_EDA!H5524</f>
        <v>4</v>
      </c>
      <c r="C5523" s="7" t="n">
        <f aca="false">1_Data_EDA!I5524</f>
        <v>39.75</v>
      </c>
      <c r="D5523" s="6" t="n">
        <f aca="false">1_Data_EDA!J5524</f>
        <v>1</v>
      </c>
      <c r="E5523" s="7" t="n">
        <f aca="false">1_Data_EDA!K5524</f>
        <v>39.75</v>
      </c>
      <c r="F5523" s="7" t="n">
        <f aca="false">1_Data_EDA!L5524</f>
        <v>1.590000033</v>
      </c>
      <c r="G5523" s="8" t="n">
        <f aca="false">1_Data_EDA!M5524</f>
        <v>0.039999999</v>
      </c>
      <c r="H5523" s="6" t="n">
        <f aca="false">IF(1_Data_EDA!B5524="First Class",1,0)</f>
        <v>0</v>
      </c>
      <c r="I5523" s="6" t="n">
        <f aca="false">IF(1_Data_EDA!B5524="Second Class",1,0)</f>
        <v>0</v>
      </c>
      <c r="J5523" s="6" t="n">
        <f aca="false">IF(1_Data_EDA!B5524="Same Day",1,0)</f>
        <v>0</v>
      </c>
      <c r="K5523" s="6" t="n">
        <f aca="false">IF(1_Data_EDA!C5524="Corporate",1,0)</f>
        <v>0</v>
      </c>
      <c r="L5523" s="6" t="n">
        <f aca="false">IF(1_Data_EDA!C5524="Home Office",1,0)</f>
        <v>0</v>
      </c>
      <c r="M5523" s="6" t="n">
        <f aca="false">IF(1_Data_EDA!D5524="Europe",1,0)</f>
        <v>0</v>
      </c>
      <c r="N5523" s="6" t="n">
        <f aca="false">IF(1_Data_EDA!D5524="LATAM",1,0)</f>
        <v>0</v>
      </c>
      <c r="O5523" s="6" t="n">
        <f aca="false">IF(1_Data_EDA!D5524="Pacific Asia",1,0)</f>
        <v>1</v>
      </c>
      <c r="P5523" s="6" t="n">
        <f aca="false">IF(1_Data_EDA!D5524="USCA",1,0)</f>
        <v>0</v>
      </c>
      <c r="Q5523" s="6" t="n">
        <f aca="false">IF(C5523&gt;MEDIAN(C$5:C$8004),1,0)</f>
        <v>0</v>
      </c>
      <c r="R5523" s="6" t="n">
        <f aca="false">IF(D5523&gt;2,1,0)</f>
        <v>0</v>
      </c>
    </row>
    <row r="5524" customFormat="false" ht="15" hidden="false" customHeight="true" outlineLevel="0" collapsed="false">
      <c r="A5524" s="6" t="n">
        <f aca="false">1_Data_EDA!O5525</f>
        <v>0</v>
      </c>
      <c r="B5524" s="6" t="n">
        <f aca="false">1_Data_EDA!H5525</f>
        <v>4</v>
      </c>
      <c r="C5524" s="7" t="n">
        <f aca="false">1_Data_EDA!I5525</f>
        <v>199.9900055</v>
      </c>
      <c r="D5524" s="6" t="n">
        <f aca="false">1_Data_EDA!J5525</f>
        <v>1</v>
      </c>
      <c r="E5524" s="7" t="n">
        <f aca="false">1_Data_EDA!K5525</f>
        <v>199.9900055</v>
      </c>
      <c r="F5524" s="7" t="n">
        <f aca="false">1_Data_EDA!L5525</f>
        <v>14</v>
      </c>
      <c r="G5524" s="8" t="n">
        <f aca="false">1_Data_EDA!M5525</f>
        <v>0.07</v>
      </c>
      <c r="H5524" s="6" t="n">
        <f aca="false">IF(1_Data_EDA!B5525="First Class",1,0)</f>
        <v>0</v>
      </c>
      <c r="I5524" s="6" t="n">
        <f aca="false">IF(1_Data_EDA!B5525="Second Class",1,0)</f>
        <v>0</v>
      </c>
      <c r="J5524" s="6" t="n">
        <f aca="false">IF(1_Data_EDA!B5525="Same Day",1,0)</f>
        <v>0</v>
      </c>
      <c r="K5524" s="6" t="n">
        <f aca="false">IF(1_Data_EDA!C5525="Corporate",1,0)</f>
        <v>0</v>
      </c>
      <c r="L5524" s="6" t="n">
        <f aca="false">IF(1_Data_EDA!C5525="Home Office",1,0)</f>
        <v>0</v>
      </c>
      <c r="M5524" s="6" t="n">
        <f aca="false">IF(1_Data_EDA!D5525="Europe",1,0)</f>
        <v>0</v>
      </c>
      <c r="N5524" s="6" t="n">
        <f aca="false">IF(1_Data_EDA!D5525="LATAM",1,0)</f>
        <v>1</v>
      </c>
      <c r="O5524" s="6" t="n">
        <f aca="false">IF(1_Data_EDA!D5525="Pacific Asia",1,0)</f>
        <v>0</v>
      </c>
      <c r="P5524" s="6" t="n">
        <f aca="false">IF(1_Data_EDA!D5525="USCA",1,0)</f>
        <v>0</v>
      </c>
      <c r="Q5524" s="6" t="n">
        <f aca="false">IF(C5524&gt;MEDIAN(C$5:C$8004),1,0)</f>
        <v>1</v>
      </c>
      <c r="R5524" s="6" t="n">
        <f aca="false">IF(D5524&gt;2,1,0)</f>
        <v>0</v>
      </c>
    </row>
    <row r="5525" customFormat="false" ht="15" hidden="false" customHeight="true" outlineLevel="0" collapsed="false">
      <c r="A5525" s="6" t="n">
        <f aca="false">1_Data_EDA!O5526</f>
        <v>0</v>
      </c>
      <c r="B5525" s="6" t="n">
        <f aca="false">1_Data_EDA!H5526</f>
        <v>4</v>
      </c>
      <c r="C5525" s="7" t="n">
        <f aca="false">1_Data_EDA!I5526</f>
        <v>327.75</v>
      </c>
      <c r="D5525" s="6" t="n">
        <f aca="false">1_Data_EDA!J5526</f>
        <v>1</v>
      </c>
      <c r="E5525" s="7" t="n">
        <f aca="false">1_Data_EDA!K5526</f>
        <v>327.75</v>
      </c>
      <c r="F5525" s="7" t="n">
        <f aca="false">1_Data_EDA!L5526</f>
        <v>13.10999966</v>
      </c>
      <c r="G5525" s="8" t="n">
        <f aca="false">1_Data_EDA!M5526</f>
        <v>0.039999999</v>
      </c>
      <c r="H5525" s="6" t="n">
        <f aca="false">IF(1_Data_EDA!B5526="First Class",1,0)</f>
        <v>0</v>
      </c>
      <c r="I5525" s="6" t="n">
        <f aca="false">IF(1_Data_EDA!B5526="Second Class",1,0)</f>
        <v>0</v>
      </c>
      <c r="J5525" s="6" t="n">
        <f aca="false">IF(1_Data_EDA!B5526="Same Day",1,0)</f>
        <v>0</v>
      </c>
      <c r="K5525" s="6" t="n">
        <f aca="false">IF(1_Data_EDA!C5526="Corporate",1,0)</f>
        <v>1</v>
      </c>
      <c r="L5525" s="6" t="n">
        <f aca="false">IF(1_Data_EDA!C5526="Home Office",1,0)</f>
        <v>0</v>
      </c>
      <c r="M5525" s="6" t="n">
        <f aca="false">IF(1_Data_EDA!D5526="Europe",1,0)</f>
        <v>0</v>
      </c>
      <c r="N5525" s="6" t="n">
        <f aca="false">IF(1_Data_EDA!D5526="LATAM",1,0)</f>
        <v>0</v>
      </c>
      <c r="O5525" s="6" t="n">
        <f aca="false">IF(1_Data_EDA!D5526="Pacific Asia",1,0)</f>
        <v>1</v>
      </c>
      <c r="P5525" s="6" t="n">
        <f aca="false">IF(1_Data_EDA!D5526="USCA",1,0)</f>
        <v>0</v>
      </c>
      <c r="Q5525" s="6" t="n">
        <f aca="false">IF(C5525&gt;MEDIAN(C$5:C$8004),1,0)</f>
        <v>1</v>
      </c>
      <c r="R5525" s="6" t="n">
        <f aca="false">IF(D5525&gt;2,1,0)</f>
        <v>0</v>
      </c>
    </row>
    <row r="5526" customFormat="false" ht="15" hidden="false" customHeight="true" outlineLevel="0" collapsed="false">
      <c r="A5526" s="6" t="n">
        <f aca="false">1_Data_EDA!O5527</f>
        <v>0</v>
      </c>
      <c r="B5526" s="6" t="n">
        <f aca="false">1_Data_EDA!H5527</f>
        <v>4</v>
      </c>
      <c r="C5526" s="7" t="n">
        <f aca="false">1_Data_EDA!I5527</f>
        <v>129.9900055</v>
      </c>
      <c r="D5526" s="6" t="n">
        <f aca="false">1_Data_EDA!J5527</f>
        <v>1</v>
      </c>
      <c r="E5526" s="7" t="n">
        <f aca="false">1_Data_EDA!K5527</f>
        <v>129.9900055</v>
      </c>
      <c r="F5526" s="7" t="n">
        <f aca="false">1_Data_EDA!L5527</f>
        <v>5.199999809</v>
      </c>
      <c r="G5526" s="8" t="n">
        <f aca="false">1_Data_EDA!M5527</f>
        <v>0.039999999</v>
      </c>
      <c r="H5526" s="6" t="n">
        <f aca="false">IF(1_Data_EDA!B5527="First Class",1,0)</f>
        <v>0</v>
      </c>
      <c r="I5526" s="6" t="n">
        <f aca="false">IF(1_Data_EDA!B5527="Second Class",1,0)</f>
        <v>0</v>
      </c>
      <c r="J5526" s="6" t="n">
        <f aca="false">IF(1_Data_EDA!B5527="Same Day",1,0)</f>
        <v>0</v>
      </c>
      <c r="K5526" s="6" t="n">
        <f aca="false">IF(1_Data_EDA!C5527="Corporate",1,0)</f>
        <v>0</v>
      </c>
      <c r="L5526" s="6" t="n">
        <f aca="false">IF(1_Data_EDA!C5527="Home Office",1,0)</f>
        <v>0</v>
      </c>
      <c r="M5526" s="6" t="n">
        <f aca="false">IF(1_Data_EDA!D5527="Europe",1,0)</f>
        <v>0</v>
      </c>
      <c r="N5526" s="6" t="n">
        <f aca="false">IF(1_Data_EDA!D5527="LATAM",1,0)</f>
        <v>0</v>
      </c>
      <c r="O5526" s="6" t="n">
        <f aca="false">IF(1_Data_EDA!D5527="Pacific Asia",1,0)</f>
        <v>1</v>
      </c>
      <c r="P5526" s="6" t="n">
        <f aca="false">IF(1_Data_EDA!D5527="USCA",1,0)</f>
        <v>0</v>
      </c>
      <c r="Q5526" s="6" t="n">
        <f aca="false">IF(C5526&gt;MEDIAN(C$5:C$8004),1,0)</f>
        <v>1</v>
      </c>
      <c r="R5526" s="6" t="n">
        <f aca="false">IF(D5526&gt;2,1,0)</f>
        <v>0</v>
      </c>
    </row>
    <row r="5527" customFormat="false" ht="15" hidden="false" customHeight="true" outlineLevel="0" collapsed="false">
      <c r="A5527" s="6" t="n">
        <f aca="false">1_Data_EDA!O5528</f>
        <v>0</v>
      </c>
      <c r="B5527" s="6" t="n">
        <f aca="false">1_Data_EDA!H5528</f>
        <v>4</v>
      </c>
      <c r="C5527" s="7" t="n">
        <f aca="false">1_Data_EDA!I5528</f>
        <v>199.9900055</v>
      </c>
      <c r="D5527" s="6" t="n">
        <f aca="false">1_Data_EDA!J5528</f>
        <v>1</v>
      </c>
      <c r="E5527" s="7" t="n">
        <f aca="false">1_Data_EDA!K5528</f>
        <v>199.9900055</v>
      </c>
      <c r="F5527" s="7" t="n">
        <f aca="false">1_Data_EDA!L5528</f>
        <v>50</v>
      </c>
      <c r="G5527" s="8" t="n">
        <f aca="false">1_Data_EDA!M5528</f>
        <v>0.25</v>
      </c>
      <c r="H5527" s="6" t="n">
        <f aca="false">IF(1_Data_EDA!B5528="First Class",1,0)</f>
        <v>0</v>
      </c>
      <c r="I5527" s="6" t="n">
        <f aca="false">IF(1_Data_EDA!B5528="Second Class",1,0)</f>
        <v>0</v>
      </c>
      <c r="J5527" s="6" t="n">
        <f aca="false">IF(1_Data_EDA!B5528="Same Day",1,0)</f>
        <v>0</v>
      </c>
      <c r="K5527" s="6" t="n">
        <f aca="false">IF(1_Data_EDA!C5528="Corporate",1,0)</f>
        <v>0</v>
      </c>
      <c r="L5527" s="6" t="n">
        <f aca="false">IF(1_Data_EDA!C5528="Home Office",1,0)</f>
        <v>1</v>
      </c>
      <c r="M5527" s="6" t="n">
        <f aca="false">IF(1_Data_EDA!D5528="Europe",1,0)</f>
        <v>0</v>
      </c>
      <c r="N5527" s="6" t="n">
        <f aca="false">IF(1_Data_EDA!D5528="LATAM",1,0)</f>
        <v>0</v>
      </c>
      <c r="O5527" s="6" t="n">
        <f aca="false">IF(1_Data_EDA!D5528="Pacific Asia",1,0)</f>
        <v>1</v>
      </c>
      <c r="P5527" s="6" t="n">
        <f aca="false">IF(1_Data_EDA!D5528="USCA",1,0)</f>
        <v>0</v>
      </c>
      <c r="Q5527" s="6" t="n">
        <f aca="false">IF(C5527&gt;MEDIAN(C$5:C$8004),1,0)</f>
        <v>1</v>
      </c>
      <c r="R5527" s="6" t="n">
        <f aca="false">IF(D5527&gt;2,1,0)</f>
        <v>0</v>
      </c>
    </row>
    <row r="5528" customFormat="false" ht="15" hidden="false" customHeight="true" outlineLevel="0" collapsed="false">
      <c r="A5528" s="6" t="n">
        <f aca="false">1_Data_EDA!O5529</f>
        <v>1</v>
      </c>
      <c r="B5528" s="6" t="n">
        <f aca="false">1_Data_EDA!H5529</f>
        <v>0</v>
      </c>
      <c r="C5528" s="7" t="n">
        <f aca="false">1_Data_EDA!I5529</f>
        <v>260.6499939</v>
      </c>
      <c r="D5528" s="6" t="n">
        <f aca="false">1_Data_EDA!J5529</f>
        <v>1</v>
      </c>
      <c r="E5528" s="7" t="n">
        <f aca="false">1_Data_EDA!K5529</f>
        <v>260.6499939</v>
      </c>
      <c r="F5528" s="7" t="n">
        <f aca="false">1_Data_EDA!L5529</f>
        <v>39.09999847</v>
      </c>
      <c r="G5528" s="8" t="n">
        <f aca="false">1_Data_EDA!M5529</f>
        <v>0.150000006</v>
      </c>
      <c r="H5528" s="6" t="n">
        <f aca="false">IF(1_Data_EDA!B5529="First Class",1,0)</f>
        <v>0</v>
      </c>
      <c r="I5528" s="6" t="n">
        <f aca="false">IF(1_Data_EDA!B5529="Second Class",1,0)</f>
        <v>0</v>
      </c>
      <c r="J5528" s="6" t="n">
        <f aca="false">IF(1_Data_EDA!B5529="Same Day",1,0)</f>
        <v>1</v>
      </c>
      <c r="K5528" s="6" t="n">
        <f aca="false">IF(1_Data_EDA!C5529="Corporate",1,0)</f>
        <v>0</v>
      </c>
      <c r="L5528" s="6" t="n">
        <f aca="false">IF(1_Data_EDA!C5529="Home Office",1,0)</f>
        <v>0</v>
      </c>
      <c r="M5528" s="6" t="n">
        <f aca="false">IF(1_Data_EDA!D5529="Europe",1,0)</f>
        <v>0</v>
      </c>
      <c r="N5528" s="6" t="n">
        <f aca="false">IF(1_Data_EDA!D5529="LATAM",1,0)</f>
        <v>0</v>
      </c>
      <c r="O5528" s="6" t="n">
        <f aca="false">IF(1_Data_EDA!D5529="Pacific Asia",1,0)</f>
        <v>1</v>
      </c>
      <c r="P5528" s="6" t="n">
        <f aca="false">IF(1_Data_EDA!D5529="USCA",1,0)</f>
        <v>0</v>
      </c>
      <c r="Q5528" s="6" t="n">
        <f aca="false">IF(C5528&gt;MEDIAN(C$5:C$8004),1,0)</f>
        <v>1</v>
      </c>
      <c r="R5528" s="6" t="n">
        <f aca="false">IF(D5528&gt;2,1,0)</f>
        <v>0</v>
      </c>
    </row>
    <row r="5529" customFormat="false" ht="15" hidden="false" customHeight="true" outlineLevel="0" collapsed="false">
      <c r="A5529" s="6" t="n">
        <f aca="false">1_Data_EDA!O5530</f>
        <v>1</v>
      </c>
      <c r="B5529" s="6" t="n">
        <f aca="false">1_Data_EDA!H5530</f>
        <v>4</v>
      </c>
      <c r="C5529" s="7" t="n">
        <f aca="false">1_Data_EDA!I5530</f>
        <v>399.980011</v>
      </c>
      <c r="D5529" s="6" t="n">
        <f aca="false">1_Data_EDA!J5530</f>
        <v>1</v>
      </c>
      <c r="E5529" s="7" t="n">
        <f aca="false">1_Data_EDA!K5530</f>
        <v>399.980011</v>
      </c>
      <c r="F5529" s="7" t="n">
        <f aca="false">1_Data_EDA!L5530</f>
        <v>40</v>
      </c>
      <c r="G5529" s="8" t="n">
        <f aca="false">1_Data_EDA!M5530</f>
        <v>0.100000001</v>
      </c>
      <c r="H5529" s="6" t="n">
        <f aca="false">IF(1_Data_EDA!B5530="First Class",1,0)</f>
        <v>0</v>
      </c>
      <c r="I5529" s="6" t="n">
        <f aca="false">IF(1_Data_EDA!B5530="Second Class",1,0)</f>
        <v>0</v>
      </c>
      <c r="J5529" s="6" t="n">
        <f aca="false">IF(1_Data_EDA!B5530="Same Day",1,0)</f>
        <v>0</v>
      </c>
      <c r="K5529" s="6" t="n">
        <f aca="false">IF(1_Data_EDA!C5530="Corporate",1,0)</f>
        <v>1</v>
      </c>
      <c r="L5529" s="6" t="n">
        <f aca="false">IF(1_Data_EDA!C5530="Home Office",1,0)</f>
        <v>0</v>
      </c>
      <c r="M5529" s="6" t="n">
        <f aca="false">IF(1_Data_EDA!D5530="Europe",1,0)</f>
        <v>0</v>
      </c>
      <c r="N5529" s="6" t="n">
        <f aca="false">IF(1_Data_EDA!D5530="LATAM",1,0)</f>
        <v>0</v>
      </c>
      <c r="O5529" s="6" t="n">
        <f aca="false">IF(1_Data_EDA!D5530="Pacific Asia",1,0)</f>
        <v>0</v>
      </c>
      <c r="P5529" s="6" t="n">
        <f aca="false">IF(1_Data_EDA!D5530="USCA",1,0)</f>
        <v>0</v>
      </c>
      <c r="Q5529" s="6" t="n">
        <f aca="false">IF(C5529&gt;MEDIAN(C$5:C$8004),1,0)</f>
        <v>1</v>
      </c>
      <c r="R5529" s="6" t="n">
        <f aca="false">IF(D5529&gt;2,1,0)</f>
        <v>0</v>
      </c>
    </row>
    <row r="5530" customFormat="false" ht="15" hidden="false" customHeight="true" outlineLevel="0" collapsed="false">
      <c r="A5530" s="6" t="n">
        <f aca="false">1_Data_EDA!O5531</f>
        <v>0</v>
      </c>
      <c r="B5530" s="6" t="n">
        <f aca="false">1_Data_EDA!H5531</f>
        <v>2</v>
      </c>
      <c r="C5530" s="7" t="n">
        <f aca="false">1_Data_EDA!I5531</f>
        <v>49.97999954</v>
      </c>
      <c r="D5530" s="6" t="n">
        <f aca="false">1_Data_EDA!J5531</f>
        <v>4</v>
      </c>
      <c r="E5530" s="7" t="n">
        <f aca="false">1_Data_EDA!K5531</f>
        <v>199.9199982</v>
      </c>
      <c r="F5530" s="7" t="n">
        <f aca="false">1_Data_EDA!L5531</f>
        <v>2</v>
      </c>
      <c r="G5530" s="8" t="n">
        <f aca="false">1_Data_EDA!M5531</f>
        <v>0.01</v>
      </c>
      <c r="H5530" s="6" t="n">
        <f aca="false">IF(1_Data_EDA!B5531="First Class",1,0)</f>
        <v>0</v>
      </c>
      <c r="I5530" s="6" t="n">
        <f aca="false">IF(1_Data_EDA!B5531="Second Class",1,0)</f>
        <v>1</v>
      </c>
      <c r="J5530" s="6" t="n">
        <f aca="false">IF(1_Data_EDA!B5531="Same Day",1,0)</f>
        <v>0</v>
      </c>
      <c r="K5530" s="6" t="n">
        <f aca="false">IF(1_Data_EDA!C5531="Corporate",1,0)</f>
        <v>0</v>
      </c>
      <c r="L5530" s="6" t="n">
        <f aca="false">IF(1_Data_EDA!C5531="Home Office",1,0)</f>
        <v>0</v>
      </c>
      <c r="M5530" s="6" t="n">
        <f aca="false">IF(1_Data_EDA!D5531="Europe",1,0)</f>
        <v>0</v>
      </c>
      <c r="N5530" s="6" t="n">
        <f aca="false">IF(1_Data_EDA!D5531="LATAM",1,0)</f>
        <v>0</v>
      </c>
      <c r="O5530" s="6" t="n">
        <f aca="false">IF(1_Data_EDA!D5531="Pacific Asia",1,0)</f>
        <v>0</v>
      </c>
      <c r="P5530" s="6" t="n">
        <f aca="false">IF(1_Data_EDA!D5531="USCA",1,0)</f>
        <v>1</v>
      </c>
      <c r="Q5530" s="6" t="n">
        <f aca="false">IF(C5530&gt;MEDIAN(C$5:C$8004),1,0)</f>
        <v>0</v>
      </c>
      <c r="R5530" s="6" t="n">
        <f aca="false">IF(D5530&gt;2,1,0)</f>
        <v>1</v>
      </c>
    </row>
    <row r="5531" customFormat="false" ht="15" hidden="false" customHeight="true" outlineLevel="0" collapsed="false">
      <c r="A5531" s="6" t="n">
        <f aca="false">1_Data_EDA!O5532</f>
        <v>1</v>
      </c>
      <c r="B5531" s="6" t="n">
        <f aca="false">1_Data_EDA!H5532</f>
        <v>4</v>
      </c>
      <c r="C5531" s="7" t="n">
        <f aca="false">1_Data_EDA!I5532</f>
        <v>99.98999786</v>
      </c>
      <c r="D5531" s="6" t="n">
        <f aca="false">1_Data_EDA!J5532</f>
        <v>5</v>
      </c>
      <c r="E5531" s="7" t="n">
        <f aca="false">1_Data_EDA!K5532</f>
        <v>499.9500122</v>
      </c>
      <c r="F5531" s="7" t="n">
        <f aca="false">1_Data_EDA!L5532</f>
        <v>25</v>
      </c>
      <c r="G5531" s="8" t="n">
        <f aca="false">1_Data_EDA!M5532</f>
        <v>0.050000001</v>
      </c>
      <c r="H5531" s="6" t="n">
        <f aca="false">IF(1_Data_EDA!B5532="First Class",1,0)</f>
        <v>0</v>
      </c>
      <c r="I5531" s="6" t="n">
        <f aca="false">IF(1_Data_EDA!B5532="Second Class",1,0)</f>
        <v>0</v>
      </c>
      <c r="J5531" s="6" t="n">
        <f aca="false">IF(1_Data_EDA!B5532="Same Day",1,0)</f>
        <v>0</v>
      </c>
      <c r="K5531" s="6" t="n">
        <f aca="false">IF(1_Data_EDA!C5532="Corporate",1,0)</f>
        <v>0</v>
      </c>
      <c r="L5531" s="6" t="n">
        <f aca="false">IF(1_Data_EDA!C5532="Home Office",1,0)</f>
        <v>0</v>
      </c>
      <c r="M5531" s="6" t="n">
        <f aca="false">IF(1_Data_EDA!D5532="Europe",1,0)</f>
        <v>1</v>
      </c>
      <c r="N5531" s="6" t="n">
        <f aca="false">IF(1_Data_EDA!D5532="LATAM",1,0)</f>
        <v>0</v>
      </c>
      <c r="O5531" s="6" t="n">
        <f aca="false">IF(1_Data_EDA!D5532="Pacific Asia",1,0)</f>
        <v>0</v>
      </c>
      <c r="P5531" s="6" t="n">
        <f aca="false">IF(1_Data_EDA!D5532="USCA",1,0)</f>
        <v>0</v>
      </c>
      <c r="Q5531" s="6" t="n">
        <f aca="false">IF(C5531&gt;MEDIAN(C$5:C$8004),1,0)</f>
        <v>1</v>
      </c>
      <c r="R5531" s="6" t="n">
        <f aca="false">IF(D5531&gt;2,1,0)</f>
        <v>1</v>
      </c>
    </row>
    <row r="5532" customFormat="false" ht="15" hidden="false" customHeight="true" outlineLevel="0" collapsed="false">
      <c r="A5532" s="6" t="n">
        <f aca="false">1_Data_EDA!O5533</f>
        <v>1</v>
      </c>
      <c r="B5532" s="6" t="n">
        <f aca="false">1_Data_EDA!H5533</f>
        <v>4</v>
      </c>
      <c r="C5532" s="7" t="n">
        <f aca="false">1_Data_EDA!I5533</f>
        <v>99.98999786</v>
      </c>
      <c r="D5532" s="6" t="n">
        <f aca="false">1_Data_EDA!J5533</f>
        <v>3</v>
      </c>
      <c r="E5532" s="7" t="n">
        <f aca="false">1_Data_EDA!K5533</f>
        <v>299.9700012</v>
      </c>
      <c r="F5532" s="7" t="n">
        <f aca="false">1_Data_EDA!L5533</f>
        <v>9</v>
      </c>
      <c r="G5532" s="8" t="n">
        <f aca="false">1_Data_EDA!M5533</f>
        <v>0.029999999</v>
      </c>
      <c r="H5532" s="6" t="n">
        <f aca="false">IF(1_Data_EDA!B5533="First Class",1,0)</f>
        <v>0</v>
      </c>
      <c r="I5532" s="6" t="n">
        <f aca="false">IF(1_Data_EDA!B5533="Second Class",1,0)</f>
        <v>0</v>
      </c>
      <c r="J5532" s="6" t="n">
        <f aca="false">IF(1_Data_EDA!B5533="Same Day",1,0)</f>
        <v>0</v>
      </c>
      <c r="K5532" s="6" t="n">
        <f aca="false">IF(1_Data_EDA!C5533="Corporate",1,0)</f>
        <v>0</v>
      </c>
      <c r="L5532" s="6" t="n">
        <f aca="false">IF(1_Data_EDA!C5533="Home Office",1,0)</f>
        <v>0</v>
      </c>
      <c r="M5532" s="6" t="n">
        <f aca="false">IF(1_Data_EDA!D5533="Europe",1,0)</f>
        <v>1</v>
      </c>
      <c r="N5532" s="6" t="n">
        <f aca="false">IF(1_Data_EDA!D5533="LATAM",1,0)</f>
        <v>0</v>
      </c>
      <c r="O5532" s="6" t="n">
        <f aca="false">IF(1_Data_EDA!D5533="Pacific Asia",1,0)</f>
        <v>0</v>
      </c>
      <c r="P5532" s="6" t="n">
        <f aca="false">IF(1_Data_EDA!D5533="USCA",1,0)</f>
        <v>0</v>
      </c>
      <c r="Q5532" s="6" t="n">
        <f aca="false">IF(C5532&gt;MEDIAN(C$5:C$8004),1,0)</f>
        <v>1</v>
      </c>
      <c r="R5532" s="6" t="n">
        <f aca="false">IF(D5532&gt;2,1,0)</f>
        <v>1</v>
      </c>
    </row>
    <row r="5533" customFormat="false" ht="15" hidden="false" customHeight="true" outlineLevel="0" collapsed="false">
      <c r="A5533" s="6" t="n">
        <f aca="false">1_Data_EDA!O5534</f>
        <v>0</v>
      </c>
      <c r="B5533" s="6" t="n">
        <f aca="false">1_Data_EDA!H5534</f>
        <v>4</v>
      </c>
      <c r="C5533" s="7" t="n">
        <f aca="false">1_Data_EDA!I5534</f>
        <v>27.98999977</v>
      </c>
      <c r="D5533" s="6" t="n">
        <f aca="false">1_Data_EDA!J5534</f>
        <v>5</v>
      </c>
      <c r="E5533" s="7" t="n">
        <f aca="false">1_Data_EDA!K5534</f>
        <v>139.9499969</v>
      </c>
      <c r="F5533" s="7" t="n">
        <f aca="false">1_Data_EDA!L5534</f>
        <v>16.79000092</v>
      </c>
      <c r="G5533" s="8" t="n">
        <f aca="false">1_Data_EDA!M5534</f>
        <v>0.119999997</v>
      </c>
      <c r="H5533" s="6" t="n">
        <f aca="false">IF(1_Data_EDA!B5534="First Class",1,0)</f>
        <v>0</v>
      </c>
      <c r="I5533" s="6" t="n">
        <f aca="false">IF(1_Data_EDA!B5534="Second Class",1,0)</f>
        <v>0</v>
      </c>
      <c r="J5533" s="6" t="n">
        <f aca="false">IF(1_Data_EDA!B5534="Same Day",1,0)</f>
        <v>0</v>
      </c>
      <c r="K5533" s="6" t="n">
        <f aca="false">IF(1_Data_EDA!C5534="Corporate",1,0)</f>
        <v>0</v>
      </c>
      <c r="L5533" s="6" t="n">
        <f aca="false">IF(1_Data_EDA!C5534="Home Office",1,0)</f>
        <v>0</v>
      </c>
      <c r="M5533" s="6" t="n">
        <f aca="false">IF(1_Data_EDA!D5534="Europe",1,0)</f>
        <v>1</v>
      </c>
      <c r="N5533" s="6" t="n">
        <f aca="false">IF(1_Data_EDA!D5534="LATAM",1,0)</f>
        <v>0</v>
      </c>
      <c r="O5533" s="6" t="n">
        <f aca="false">IF(1_Data_EDA!D5534="Pacific Asia",1,0)</f>
        <v>0</v>
      </c>
      <c r="P5533" s="6" t="n">
        <f aca="false">IF(1_Data_EDA!D5534="USCA",1,0)</f>
        <v>0</v>
      </c>
      <c r="Q5533" s="6" t="n">
        <f aca="false">IF(C5533&gt;MEDIAN(C$5:C$8004),1,0)</f>
        <v>0</v>
      </c>
      <c r="R5533" s="6" t="n">
        <f aca="false">IF(D5533&gt;2,1,0)</f>
        <v>1</v>
      </c>
    </row>
    <row r="5534" customFormat="false" ht="15" hidden="false" customHeight="true" outlineLevel="0" collapsed="false">
      <c r="A5534" s="6" t="n">
        <f aca="false">1_Data_EDA!O5535</f>
        <v>1</v>
      </c>
      <c r="B5534" s="6" t="n">
        <f aca="false">1_Data_EDA!H5535</f>
        <v>1</v>
      </c>
      <c r="C5534" s="7" t="n">
        <f aca="false">1_Data_EDA!I5535</f>
        <v>199.9900055</v>
      </c>
      <c r="D5534" s="6" t="n">
        <f aca="false">1_Data_EDA!J5535</f>
        <v>1</v>
      </c>
      <c r="E5534" s="7" t="n">
        <f aca="false">1_Data_EDA!K5535</f>
        <v>199.9900055</v>
      </c>
      <c r="F5534" s="7" t="n">
        <f aca="false">1_Data_EDA!L5535</f>
        <v>10</v>
      </c>
      <c r="G5534" s="8" t="n">
        <f aca="false">1_Data_EDA!M5535</f>
        <v>0.050000001</v>
      </c>
      <c r="H5534" s="6" t="n">
        <f aca="false">IF(1_Data_EDA!B5535="First Class",1,0)</f>
        <v>1</v>
      </c>
      <c r="I5534" s="6" t="n">
        <f aca="false">IF(1_Data_EDA!B5535="Second Class",1,0)</f>
        <v>0</v>
      </c>
      <c r="J5534" s="6" t="n">
        <f aca="false">IF(1_Data_EDA!B5535="Same Day",1,0)</f>
        <v>0</v>
      </c>
      <c r="K5534" s="6" t="n">
        <f aca="false">IF(1_Data_EDA!C5535="Corporate",1,0)</f>
        <v>1</v>
      </c>
      <c r="L5534" s="6" t="n">
        <f aca="false">IF(1_Data_EDA!C5535="Home Office",1,0)</f>
        <v>0</v>
      </c>
      <c r="M5534" s="6" t="n">
        <f aca="false">IF(1_Data_EDA!D5535="Europe",1,0)</f>
        <v>0</v>
      </c>
      <c r="N5534" s="6" t="n">
        <f aca="false">IF(1_Data_EDA!D5535="LATAM",1,0)</f>
        <v>1</v>
      </c>
      <c r="O5534" s="6" t="n">
        <f aca="false">IF(1_Data_EDA!D5535="Pacific Asia",1,0)</f>
        <v>0</v>
      </c>
      <c r="P5534" s="6" t="n">
        <f aca="false">IF(1_Data_EDA!D5535="USCA",1,0)</f>
        <v>0</v>
      </c>
      <c r="Q5534" s="6" t="n">
        <f aca="false">IF(C5534&gt;MEDIAN(C$5:C$8004),1,0)</f>
        <v>1</v>
      </c>
      <c r="R5534" s="6" t="n">
        <f aca="false">IF(D5534&gt;2,1,0)</f>
        <v>0</v>
      </c>
    </row>
    <row r="5535" customFormat="false" ht="15" hidden="false" customHeight="true" outlineLevel="0" collapsed="false">
      <c r="A5535" s="6" t="n">
        <f aca="false">1_Data_EDA!O5536</f>
        <v>1</v>
      </c>
      <c r="B5535" s="6" t="n">
        <f aca="false">1_Data_EDA!H5536</f>
        <v>2</v>
      </c>
      <c r="C5535" s="7" t="n">
        <f aca="false">1_Data_EDA!I5536</f>
        <v>299.980011</v>
      </c>
      <c r="D5535" s="6" t="n">
        <f aca="false">1_Data_EDA!J5536</f>
        <v>1</v>
      </c>
      <c r="E5535" s="7" t="n">
        <f aca="false">1_Data_EDA!K5536</f>
        <v>299.980011</v>
      </c>
      <c r="F5535" s="7" t="n">
        <f aca="false">1_Data_EDA!L5536</f>
        <v>39</v>
      </c>
      <c r="G5535" s="8" t="n">
        <f aca="false">1_Data_EDA!M5536</f>
        <v>0.129999995</v>
      </c>
      <c r="H5535" s="6" t="n">
        <f aca="false">IF(1_Data_EDA!B5536="First Class",1,0)</f>
        <v>0</v>
      </c>
      <c r="I5535" s="6" t="n">
        <f aca="false">IF(1_Data_EDA!B5536="Second Class",1,0)</f>
        <v>1</v>
      </c>
      <c r="J5535" s="6" t="n">
        <f aca="false">IF(1_Data_EDA!B5536="Same Day",1,0)</f>
        <v>0</v>
      </c>
      <c r="K5535" s="6" t="n">
        <f aca="false">IF(1_Data_EDA!C5536="Corporate",1,0)</f>
        <v>0</v>
      </c>
      <c r="L5535" s="6" t="n">
        <f aca="false">IF(1_Data_EDA!C5536="Home Office",1,0)</f>
        <v>0</v>
      </c>
      <c r="M5535" s="6" t="n">
        <f aca="false">IF(1_Data_EDA!D5536="Europe",1,0)</f>
        <v>1</v>
      </c>
      <c r="N5535" s="6" t="n">
        <f aca="false">IF(1_Data_EDA!D5536="LATAM",1,0)</f>
        <v>0</v>
      </c>
      <c r="O5535" s="6" t="n">
        <f aca="false">IF(1_Data_EDA!D5536="Pacific Asia",1,0)</f>
        <v>0</v>
      </c>
      <c r="P5535" s="6" t="n">
        <f aca="false">IF(1_Data_EDA!D5536="USCA",1,0)</f>
        <v>0</v>
      </c>
      <c r="Q5535" s="6" t="n">
        <f aca="false">IF(C5535&gt;MEDIAN(C$5:C$8004),1,0)</f>
        <v>1</v>
      </c>
      <c r="R5535" s="6" t="n">
        <f aca="false">IF(D5535&gt;2,1,0)</f>
        <v>0</v>
      </c>
    </row>
    <row r="5536" customFormat="false" ht="15" hidden="false" customHeight="true" outlineLevel="0" collapsed="false">
      <c r="A5536" s="6" t="n">
        <f aca="false">1_Data_EDA!O5537</f>
        <v>0</v>
      </c>
      <c r="B5536" s="6" t="n">
        <f aca="false">1_Data_EDA!H5537</f>
        <v>4</v>
      </c>
      <c r="C5536" s="7" t="n">
        <f aca="false">1_Data_EDA!I5537</f>
        <v>59.99000168</v>
      </c>
      <c r="D5536" s="6" t="n">
        <f aca="false">1_Data_EDA!J5537</f>
        <v>5</v>
      </c>
      <c r="E5536" s="7" t="n">
        <f aca="false">1_Data_EDA!K5537</f>
        <v>299.9500122</v>
      </c>
      <c r="F5536" s="7" t="n">
        <f aca="false">1_Data_EDA!L5537</f>
        <v>21</v>
      </c>
      <c r="G5536" s="8" t="n">
        <f aca="false">1_Data_EDA!M5537</f>
        <v>0.07</v>
      </c>
      <c r="H5536" s="6" t="n">
        <f aca="false">IF(1_Data_EDA!B5537="First Class",1,0)</f>
        <v>0</v>
      </c>
      <c r="I5536" s="6" t="n">
        <f aca="false">IF(1_Data_EDA!B5537="Second Class",1,0)</f>
        <v>0</v>
      </c>
      <c r="J5536" s="6" t="n">
        <f aca="false">IF(1_Data_EDA!B5537="Same Day",1,0)</f>
        <v>0</v>
      </c>
      <c r="K5536" s="6" t="n">
        <f aca="false">IF(1_Data_EDA!C5537="Corporate",1,0)</f>
        <v>1</v>
      </c>
      <c r="L5536" s="6" t="n">
        <f aca="false">IF(1_Data_EDA!C5537="Home Office",1,0)</f>
        <v>0</v>
      </c>
      <c r="M5536" s="6" t="n">
        <f aca="false">IF(1_Data_EDA!D5537="Europe",1,0)</f>
        <v>0</v>
      </c>
      <c r="N5536" s="6" t="n">
        <f aca="false">IF(1_Data_EDA!D5537="LATAM",1,0)</f>
        <v>0</v>
      </c>
      <c r="O5536" s="6" t="n">
        <f aca="false">IF(1_Data_EDA!D5537="Pacific Asia",1,0)</f>
        <v>0</v>
      </c>
      <c r="P5536" s="6" t="n">
        <f aca="false">IF(1_Data_EDA!D5537="USCA",1,0)</f>
        <v>0</v>
      </c>
      <c r="Q5536" s="6" t="n">
        <f aca="false">IF(C5536&gt;MEDIAN(C$5:C$8004),1,0)</f>
        <v>0</v>
      </c>
      <c r="R5536" s="6" t="n">
        <f aca="false">IF(D5536&gt;2,1,0)</f>
        <v>1</v>
      </c>
    </row>
    <row r="5537" customFormat="false" ht="15" hidden="false" customHeight="true" outlineLevel="0" collapsed="false">
      <c r="A5537" s="6" t="n">
        <f aca="false">1_Data_EDA!O5538</f>
        <v>0</v>
      </c>
      <c r="B5537" s="6" t="n">
        <f aca="false">1_Data_EDA!H5538</f>
        <v>4</v>
      </c>
      <c r="C5537" s="7" t="n">
        <f aca="false">1_Data_EDA!I5538</f>
        <v>49.97999954</v>
      </c>
      <c r="D5537" s="6" t="n">
        <f aca="false">1_Data_EDA!J5538</f>
        <v>4</v>
      </c>
      <c r="E5537" s="7" t="n">
        <f aca="false">1_Data_EDA!K5538</f>
        <v>199.9199982</v>
      </c>
      <c r="F5537" s="7" t="n">
        <f aca="false">1_Data_EDA!L5538</f>
        <v>39.97999954</v>
      </c>
      <c r="G5537" s="8" t="n">
        <f aca="false">1_Data_EDA!M5538</f>
        <v>0.200000003</v>
      </c>
      <c r="H5537" s="6" t="n">
        <f aca="false">IF(1_Data_EDA!B5538="First Class",1,0)</f>
        <v>0</v>
      </c>
      <c r="I5537" s="6" t="n">
        <f aca="false">IF(1_Data_EDA!B5538="Second Class",1,0)</f>
        <v>0</v>
      </c>
      <c r="J5537" s="6" t="n">
        <f aca="false">IF(1_Data_EDA!B5538="Same Day",1,0)</f>
        <v>0</v>
      </c>
      <c r="K5537" s="6" t="n">
        <f aca="false">IF(1_Data_EDA!C5538="Corporate",1,0)</f>
        <v>0</v>
      </c>
      <c r="L5537" s="6" t="n">
        <f aca="false">IF(1_Data_EDA!C5538="Home Office",1,0)</f>
        <v>1</v>
      </c>
      <c r="M5537" s="6" t="n">
        <f aca="false">IF(1_Data_EDA!D5538="Europe",1,0)</f>
        <v>0</v>
      </c>
      <c r="N5537" s="6" t="n">
        <f aca="false">IF(1_Data_EDA!D5538="LATAM",1,0)</f>
        <v>0</v>
      </c>
      <c r="O5537" s="6" t="n">
        <f aca="false">IF(1_Data_EDA!D5538="Pacific Asia",1,0)</f>
        <v>1</v>
      </c>
      <c r="P5537" s="6" t="n">
        <f aca="false">IF(1_Data_EDA!D5538="USCA",1,0)</f>
        <v>0</v>
      </c>
      <c r="Q5537" s="6" t="n">
        <f aca="false">IF(C5537&gt;MEDIAN(C$5:C$8004),1,0)</f>
        <v>0</v>
      </c>
      <c r="R5537" s="6" t="n">
        <f aca="false">IF(D5537&gt;2,1,0)</f>
        <v>1</v>
      </c>
    </row>
    <row r="5538" customFormat="false" ht="15" hidden="false" customHeight="true" outlineLevel="0" collapsed="false">
      <c r="A5538" s="6" t="n">
        <f aca="false">1_Data_EDA!O5539</f>
        <v>1</v>
      </c>
      <c r="B5538" s="6" t="n">
        <f aca="false">1_Data_EDA!H5539</f>
        <v>4</v>
      </c>
      <c r="C5538" s="7" t="n">
        <f aca="false">1_Data_EDA!I5539</f>
        <v>49.97999954</v>
      </c>
      <c r="D5538" s="6" t="n">
        <f aca="false">1_Data_EDA!J5539</f>
        <v>2</v>
      </c>
      <c r="E5538" s="7" t="n">
        <f aca="false">1_Data_EDA!K5539</f>
        <v>99.95999908</v>
      </c>
      <c r="F5538" s="7" t="n">
        <f aca="false">1_Data_EDA!L5539</f>
        <v>3</v>
      </c>
      <c r="G5538" s="8" t="n">
        <f aca="false">1_Data_EDA!M5539</f>
        <v>0.029999999</v>
      </c>
      <c r="H5538" s="6" t="n">
        <f aca="false">IF(1_Data_EDA!B5539="First Class",1,0)</f>
        <v>0</v>
      </c>
      <c r="I5538" s="6" t="n">
        <f aca="false">IF(1_Data_EDA!B5539="Second Class",1,0)</f>
        <v>0</v>
      </c>
      <c r="J5538" s="6" t="n">
        <f aca="false">IF(1_Data_EDA!B5539="Same Day",1,0)</f>
        <v>0</v>
      </c>
      <c r="K5538" s="6" t="n">
        <f aca="false">IF(1_Data_EDA!C5539="Corporate",1,0)</f>
        <v>0</v>
      </c>
      <c r="L5538" s="6" t="n">
        <f aca="false">IF(1_Data_EDA!C5539="Home Office",1,0)</f>
        <v>0</v>
      </c>
      <c r="M5538" s="6" t="n">
        <f aca="false">IF(1_Data_EDA!D5539="Europe",1,0)</f>
        <v>0</v>
      </c>
      <c r="N5538" s="6" t="n">
        <f aca="false">IF(1_Data_EDA!D5539="LATAM",1,0)</f>
        <v>0</v>
      </c>
      <c r="O5538" s="6" t="n">
        <f aca="false">IF(1_Data_EDA!D5539="Pacific Asia",1,0)</f>
        <v>0</v>
      </c>
      <c r="P5538" s="6" t="n">
        <f aca="false">IF(1_Data_EDA!D5539="USCA",1,0)</f>
        <v>1</v>
      </c>
      <c r="Q5538" s="6" t="n">
        <f aca="false">IF(C5538&gt;MEDIAN(C$5:C$8004),1,0)</f>
        <v>0</v>
      </c>
      <c r="R5538" s="6" t="n">
        <f aca="false">IF(D5538&gt;2,1,0)</f>
        <v>0</v>
      </c>
    </row>
    <row r="5539" customFormat="false" ht="15" hidden="false" customHeight="true" outlineLevel="0" collapsed="false">
      <c r="A5539" s="6" t="n">
        <f aca="false">1_Data_EDA!O5540</f>
        <v>1</v>
      </c>
      <c r="B5539" s="6" t="n">
        <f aca="false">1_Data_EDA!H5540</f>
        <v>4</v>
      </c>
      <c r="C5539" s="7" t="n">
        <f aca="false">1_Data_EDA!I5540</f>
        <v>39.99000168</v>
      </c>
      <c r="D5539" s="6" t="n">
        <f aca="false">1_Data_EDA!J5540</f>
        <v>1</v>
      </c>
      <c r="E5539" s="7" t="n">
        <f aca="false">1_Data_EDA!K5540</f>
        <v>39.99000168</v>
      </c>
      <c r="F5539" s="7" t="n">
        <f aca="false">1_Data_EDA!L5540</f>
        <v>6</v>
      </c>
      <c r="G5539" s="8" t="n">
        <f aca="false">1_Data_EDA!M5540</f>
        <v>0.150000006</v>
      </c>
      <c r="H5539" s="6" t="n">
        <f aca="false">IF(1_Data_EDA!B5540="First Class",1,0)</f>
        <v>0</v>
      </c>
      <c r="I5539" s="6" t="n">
        <f aca="false">IF(1_Data_EDA!B5540="Second Class",1,0)</f>
        <v>0</v>
      </c>
      <c r="J5539" s="6" t="n">
        <f aca="false">IF(1_Data_EDA!B5540="Same Day",1,0)</f>
        <v>0</v>
      </c>
      <c r="K5539" s="6" t="n">
        <f aca="false">IF(1_Data_EDA!C5540="Corporate",1,0)</f>
        <v>0</v>
      </c>
      <c r="L5539" s="6" t="n">
        <f aca="false">IF(1_Data_EDA!C5540="Home Office",1,0)</f>
        <v>1</v>
      </c>
      <c r="M5539" s="6" t="n">
        <f aca="false">IF(1_Data_EDA!D5540="Europe",1,0)</f>
        <v>0</v>
      </c>
      <c r="N5539" s="6" t="n">
        <f aca="false">IF(1_Data_EDA!D5540="LATAM",1,0)</f>
        <v>0</v>
      </c>
      <c r="O5539" s="6" t="n">
        <f aca="false">IF(1_Data_EDA!D5540="Pacific Asia",1,0)</f>
        <v>1</v>
      </c>
      <c r="P5539" s="6" t="n">
        <f aca="false">IF(1_Data_EDA!D5540="USCA",1,0)</f>
        <v>0</v>
      </c>
      <c r="Q5539" s="6" t="n">
        <f aca="false">IF(C5539&gt;MEDIAN(C$5:C$8004),1,0)</f>
        <v>0</v>
      </c>
      <c r="R5539" s="6" t="n">
        <f aca="false">IF(D5539&gt;2,1,0)</f>
        <v>0</v>
      </c>
    </row>
    <row r="5540" customFormat="false" ht="15" hidden="false" customHeight="true" outlineLevel="0" collapsed="false">
      <c r="A5540" s="6" t="n">
        <f aca="false">1_Data_EDA!O5541</f>
        <v>1</v>
      </c>
      <c r="B5540" s="6" t="n">
        <f aca="false">1_Data_EDA!H5541</f>
        <v>4</v>
      </c>
      <c r="C5540" s="7" t="n">
        <f aca="false">1_Data_EDA!I5541</f>
        <v>129.9900055</v>
      </c>
      <c r="D5540" s="6" t="n">
        <f aca="false">1_Data_EDA!J5541</f>
        <v>1</v>
      </c>
      <c r="E5540" s="7" t="n">
        <f aca="false">1_Data_EDA!K5541</f>
        <v>129.9900055</v>
      </c>
      <c r="F5540" s="7" t="n">
        <f aca="false">1_Data_EDA!L5541</f>
        <v>9.100000381</v>
      </c>
      <c r="G5540" s="8" t="n">
        <f aca="false">1_Data_EDA!M5541</f>
        <v>0.07</v>
      </c>
      <c r="H5540" s="6" t="n">
        <f aca="false">IF(1_Data_EDA!B5541="First Class",1,0)</f>
        <v>0</v>
      </c>
      <c r="I5540" s="6" t="n">
        <f aca="false">IF(1_Data_EDA!B5541="Second Class",1,0)</f>
        <v>0</v>
      </c>
      <c r="J5540" s="6" t="n">
        <f aca="false">IF(1_Data_EDA!B5541="Same Day",1,0)</f>
        <v>0</v>
      </c>
      <c r="K5540" s="6" t="n">
        <f aca="false">IF(1_Data_EDA!C5541="Corporate",1,0)</f>
        <v>0</v>
      </c>
      <c r="L5540" s="6" t="n">
        <f aca="false">IF(1_Data_EDA!C5541="Home Office",1,0)</f>
        <v>0</v>
      </c>
      <c r="M5540" s="6" t="n">
        <f aca="false">IF(1_Data_EDA!D5541="Europe",1,0)</f>
        <v>1</v>
      </c>
      <c r="N5540" s="6" t="n">
        <f aca="false">IF(1_Data_EDA!D5541="LATAM",1,0)</f>
        <v>0</v>
      </c>
      <c r="O5540" s="6" t="n">
        <f aca="false">IF(1_Data_EDA!D5541="Pacific Asia",1,0)</f>
        <v>0</v>
      </c>
      <c r="P5540" s="6" t="n">
        <f aca="false">IF(1_Data_EDA!D5541="USCA",1,0)</f>
        <v>0</v>
      </c>
      <c r="Q5540" s="6" t="n">
        <f aca="false">IF(C5540&gt;MEDIAN(C$5:C$8004),1,0)</f>
        <v>1</v>
      </c>
      <c r="R5540" s="6" t="n">
        <f aca="false">IF(D5540&gt;2,1,0)</f>
        <v>0</v>
      </c>
    </row>
    <row r="5541" customFormat="false" ht="15" hidden="false" customHeight="true" outlineLevel="0" collapsed="false">
      <c r="A5541" s="6" t="n">
        <f aca="false">1_Data_EDA!O5542</f>
        <v>0</v>
      </c>
      <c r="B5541" s="6" t="n">
        <f aca="false">1_Data_EDA!H5542</f>
        <v>2</v>
      </c>
      <c r="C5541" s="7" t="n">
        <f aca="false">1_Data_EDA!I5542</f>
        <v>99.98999786</v>
      </c>
      <c r="D5541" s="6" t="n">
        <f aca="false">1_Data_EDA!J5542</f>
        <v>5</v>
      </c>
      <c r="E5541" s="7" t="n">
        <f aca="false">1_Data_EDA!K5542</f>
        <v>499.9500122</v>
      </c>
      <c r="F5541" s="7" t="n">
        <f aca="false">1_Data_EDA!L5542</f>
        <v>64.98999786</v>
      </c>
      <c r="G5541" s="8" t="n">
        <f aca="false">1_Data_EDA!M5542</f>
        <v>0.129999995</v>
      </c>
      <c r="H5541" s="6" t="n">
        <f aca="false">IF(1_Data_EDA!B5542="First Class",1,0)</f>
        <v>0</v>
      </c>
      <c r="I5541" s="6" t="n">
        <f aca="false">IF(1_Data_EDA!B5542="Second Class",1,0)</f>
        <v>1</v>
      </c>
      <c r="J5541" s="6" t="n">
        <f aca="false">IF(1_Data_EDA!B5542="Same Day",1,0)</f>
        <v>0</v>
      </c>
      <c r="K5541" s="6" t="n">
        <f aca="false">IF(1_Data_EDA!C5542="Corporate",1,0)</f>
        <v>1</v>
      </c>
      <c r="L5541" s="6" t="n">
        <f aca="false">IF(1_Data_EDA!C5542="Home Office",1,0)</f>
        <v>0</v>
      </c>
      <c r="M5541" s="6" t="n">
        <f aca="false">IF(1_Data_EDA!D5542="Europe",1,0)</f>
        <v>0</v>
      </c>
      <c r="N5541" s="6" t="n">
        <f aca="false">IF(1_Data_EDA!D5542="LATAM",1,0)</f>
        <v>0</v>
      </c>
      <c r="O5541" s="6" t="n">
        <f aca="false">IF(1_Data_EDA!D5542="Pacific Asia",1,0)</f>
        <v>1</v>
      </c>
      <c r="P5541" s="6" t="n">
        <f aca="false">IF(1_Data_EDA!D5542="USCA",1,0)</f>
        <v>0</v>
      </c>
      <c r="Q5541" s="6" t="n">
        <f aca="false">IF(C5541&gt;MEDIAN(C$5:C$8004),1,0)</f>
        <v>1</v>
      </c>
      <c r="R5541" s="6" t="n">
        <f aca="false">IF(D5541&gt;2,1,0)</f>
        <v>1</v>
      </c>
    </row>
    <row r="5542" customFormat="false" ht="15" hidden="false" customHeight="true" outlineLevel="0" collapsed="false">
      <c r="A5542" s="6" t="n">
        <f aca="false">1_Data_EDA!O5543</f>
        <v>1</v>
      </c>
      <c r="B5542" s="6" t="n">
        <f aca="false">1_Data_EDA!H5543</f>
        <v>1</v>
      </c>
      <c r="C5542" s="7" t="n">
        <f aca="false">1_Data_EDA!I5543</f>
        <v>49.97999954</v>
      </c>
      <c r="D5542" s="6" t="n">
        <f aca="false">1_Data_EDA!J5543</f>
        <v>2</v>
      </c>
      <c r="E5542" s="7" t="n">
        <f aca="false">1_Data_EDA!K5543</f>
        <v>99.95999908</v>
      </c>
      <c r="F5542" s="7" t="n">
        <f aca="false">1_Data_EDA!L5543</f>
        <v>15.98999977</v>
      </c>
      <c r="G5542" s="8" t="n">
        <f aca="false">1_Data_EDA!M5543</f>
        <v>0.159999996</v>
      </c>
      <c r="H5542" s="6" t="n">
        <f aca="false">IF(1_Data_EDA!B5543="First Class",1,0)</f>
        <v>1</v>
      </c>
      <c r="I5542" s="6" t="n">
        <f aca="false">IF(1_Data_EDA!B5543="Second Class",1,0)</f>
        <v>0</v>
      </c>
      <c r="J5542" s="6" t="n">
        <f aca="false">IF(1_Data_EDA!B5543="Same Day",1,0)</f>
        <v>0</v>
      </c>
      <c r="K5542" s="6" t="n">
        <f aca="false">IF(1_Data_EDA!C5543="Corporate",1,0)</f>
        <v>1</v>
      </c>
      <c r="L5542" s="6" t="n">
        <f aca="false">IF(1_Data_EDA!C5543="Home Office",1,0)</f>
        <v>0</v>
      </c>
      <c r="M5542" s="6" t="n">
        <f aca="false">IF(1_Data_EDA!D5543="Europe",1,0)</f>
        <v>1</v>
      </c>
      <c r="N5542" s="6" t="n">
        <f aca="false">IF(1_Data_EDA!D5543="LATAM",1,0)</f>
        <v>0</v>
      </c>
      <c r="O5542" s="6" t="n">
        <f aca="false">IF(1_Data_EDA!D5543="Pacific Asia",1,0)</f>
        <v>0</v>
      </c>
      <c r="P5542" s="6" t="n">
        <f aca="false">IF(1_Data_EDA!D5543="USCA",1,0)</f>
        <v>0</v>
      </c>
      <c r="Q5542" s="6" t="n">
        <f aca="false">IF(C5542&gt;MEDIAN(C$5:C$8004),1,0)</f>
        <v>0</v>
      </c>
      <c r="R5542" s="6" t="n">
        <f aca="false">IF(D5542&gt;2,1,0)</f>
        <v>0</v>
      </c>
    </row>
    <row r="5543" customFormat="false" ht="15" hidden="false" customHeight="true" outlineLevel="0" collapsed="false">
      <c r="A5543" s="6" t="n">
        <f aca="false">1_Data_EDA!O5544</f>
        <v>1</v>
      </c>
      <c r="B5543" s="6" t="n">
        <f aca="false">1_Data_EDA!H5544</f>
        <v>4</v>
      </c>
      <c r="C5543" s="7" t="n">
        <f aca="false">1_Data_EDA!I5544</f>
        <v>51.99000168</v>
      </c>
      <c r="D5543" s="6" t="n">
        <f aca="false">1_Data_EDA!J5544</f>
        <v>4</v>
      </c>
      <c r="E5543" s="7" t="n">
        <f aca="false">1_Data_EDA!K5544</f>
        <v>207.9600067</v>
      </c>
      <c r="F5543" s="7" t="n">
        <f aca="false">1_Data_EDA!L5544</f>
        <v>10.39999962</v>
      </c>
      <c r="G5543" s="8" t="n">
        <f aca="false">1_Data_EDA!M5544</f>
        <v>0.050000001</v>
      </c>
      <c r="H5543" s="6" t="n">
        <f aca="false">IF(1_Data_EDA!B5544="First Class",1,0)</f>
        <v>0</v>
      </c>
      <c r="I5543" s="6" t="n">
        <f aca="false">IF(1_Data_EDA!B5544="Second Class",1,0)</f>
        <v>0</v>
      </c>
      <c r="J5543" s="6" t="n">
        <f aca="false">IF(1_Data_EDA!B5544="Same Day",1,0)</f>
        <v>0</v>
      </c>
      <c r="K5543" s="6" t="n">
        <f aca="false">IF(1_Data_EDA!C5544="Corporate",1,0)</f>
        <v>0</v>
      </c>
      <c r="L5543" s="6" t="n">
        <f aca="false">IF(1_Data_EDA!C5544="Home Office",1,0)</f>
        <v>0</v>
      </c>
      <c r="M5543" s="6" t="n">
        <f aca="false">IF(1_Data_EDA!D5544="Europe",1,0)</f>
        <v>0</v>
      </c>
      <c r="N5543" s="6" t="n">
        <f aca="false">IF(1_Data_EDA!D5544="LATAM",1,0)</f>
        <v>1</v>
      </c>
      <c r="O5543" s="6" t="n">
        <f aca="false">IF(1_Data_EDA!D5544="Pacific Asia",1,0)</f>
        <v>0</v>
      </c>
      <c r="P5543" s="6" t="n">
        <f aca="false">IF(1_Data_EDA!D5544="USCA",1,0)</f>
        <v>0</v>
      </c>
      <c r="Q5543" s="6" t="n">
        <f aca="false">IF(C5543&gt;MEDIAN(C$5:C$8004),1,0)</f>
        <v>0</v>
      </c>
      <c r="R5543" s="6" t="n">
        <f aca="false">IF(D5543&gt;2,1,0)</f>
        <v>1</v>
      </c>
    </row>
    <row r="5544" customFormat="false" ht="15" hidden="false" customHeight="true" outlineLevel="0" collapsed="false">
      <c r="A5544" s="6" t="n">
        <f aca="false">1_Data_EDA!O5545</f>
        <v>0</v>
      </c>
      <c r="B5544" s="6" t="n">
        <f aca="false">1_Data_EDA!H5545</f>
        <v>4</v>
      </c>
      <c r="C5544" s="7" t="n">
        <f aca="false">1_Data_EDA!I5545</f>
        <v>399.980011</v>
      </c>
      <c r="D5544" s="6" t="n">
        <f aca="false">1_Data_EDA!J5545</f>
        <v>1</v>
      </c>
      <c r="E5544" s="7" t="n">
        <f aca="false">1_Data_EDA!K5545</f>
        <v>399.980011</v>
      </c>
      <c r="F5544" s="7" t="n">
        <f aca="false">1_Data_EDA!L5545</f>
        <v>52</v>
      </c>
      <c r="G5544" s="8" t="n">
        <f aca="false">1_Data_EDA!M5545</f>
        <v>0.129999995</v>
      </c>
      <c r="H5544" s="6" t="n">
        <f aca="false">IF(1_Data_EDA!B5545="First Class",1,0)</f>
        <v>0</v>
      </c>
      <c r="I5544" s="6" t="n">
        <f aca="false">IF(1_Data_EDA!B5545="Second Class",1,0)</f>
        <v>0</v>
      </c>
      <c r="J5544" s="6" t="n">
        <f aca="false">IF(1_Data_EDA!B5545="Same Day",1,0)</f>
        <v>0</v>
      </c>
      <c r="K5544" s="6" t="n">
        <f aca="false">IF(1_Data_EDA!C5545="Corporate",1,0)</f>
        <v>1</v>
      </c>
      <c r="L5544" s="6" t="n">
        <f aca="false">IF(1_Data_EDA!C5545="Home Office",1,0)</f>
        <v>0</v>
      </c>
      <c r="M5544" s="6" t="n">
        <f aca="false">IF(1_Data_EDA!D5545="Europe",1,0)</f>
        <v>1</v>
      </c>
      <c r="N5544" s="6" t="n">
        <f aca="false">IF(1_Data_EDA!D5545="LATAM",1,0)</f>
        <v>0</v>
      </c>
      <c r="O5544" s="6" t="n">
        <f aca="false">IF(1_Data_EDA!D5545="Pacific Asia",1,0)</f>
        <v>0</v>
      </c>
      <c r="P5544" s="6" t="n">
        <f aca="false">IF(1_Data_EDA!D5545="USCA",1,0)</f>
        <v>0</v>
      </c>
      <c r="Q5544" s="6" t="n">
        <f aca="false">IF(C5544&gt;MEDIAN(C$5:C$8004),1,0)</f>
        <v>1</v>
      </c>
      <c r="R5544" s="6" t="n">
        <f aca="false">IF(D5544&gt;2,1,0)</f>
        <v>0</v>
      </c>
    </row>
    <row r="5545" customFormat="false" ht="15" hidden="false" customHeight="true" outlineLevel="0" collapsed="false">
      <c r="A5545" s="6" t="n">
        <f aca="false">1_Data_EDA!O5546</f>
        <v>0</v>
      </c>
      <c r="B5545" s="6" t="n">
        <f aca="false">1_Data_EDA!H5546</f>
        <v>2</v>
      </c>
      <c r="C5545" s="7" t="n">
        <f aca="false">1_Data_EDA!I5546</f>
        <v>399.980011</v>
      </c>
      <c r="D5545" s="6" t="n">
        <f aca="false">1_Data_EDA!J5546</f>
        <v>1</v>
      </c>
      <c r="E5545" s="7" t="n">
        <f aca="false">1_Data_EDA!K5546</f>
        <v>399.980011</v>
      </c>
      <c r="F5545" s="7" t="n">
        <f aca="false">1_Data_EDA!L5546</f>
        <v>100</v>
      </c>
      <c r="G5545" s="8" t="n">
        <f aca="false">1_Data_EDA!M5546</f>
        <v>0.25</v>
      </c>
      <c r="H5545" s="6" t="n">
        <f aca="false">IF(1_Data_EDA!B5546="First Class",1,0)</f>
        <v>0</v>
      </c>
      <c r="I5545" s="6" t="n">
        <f aca="false">IF(1_Data_EDA!B5546="Second Class",1,0)</f>
        <v>1</v>
      </c>
      <c r="J5545" s="6" t="n">
        <f aca="false">IF(1_Data_EDA!B5546="Same Day",1,0)</f>
        <v>0</v>
      </c>
      <c r="K5545" s="6" t="n">
        <f aca="false">IF(1_Data_EDA!C5546="Corporate",1,0)</f>
        <v>0</v>
      </c>
      <c r="L5545" s="6" t="n">
        <f aca="false">IF(1_Data_EDA!C5546="Home Office",1,0)</f>
        <v>0</v>
      </c>
      <c r="M5545" s="6" t="n">
        <f aca="false">IF(1_Data_EDA!D5546="Europe",1,0)</f>
        <v>1</v>
      </c>
      <c r="N5545" s="6" t="n">
        <f aca="false">IF(1_Data_EDA!D5546="LATAM",1,0)</f>
        <v>0</v>
      </c>
      <c r="O5545" s="6" t="n">
        <f aca="false">IF(1_Data_EDA!D5546="Pacific Asia",1,0)</f>
        <v>0</v>
      </c>
      <c r="P5545" s="6" t="n">
        <f aca="false">IF(1_Data_EDA!D5546="USCA",1,0)</f>
        <v>0</v>
      </c>
      <c r="Q5545" s="6" t="n">
        <f aca="false">IF(C5545&gt;MEDIAN(C$5:C$8004),1,0)</f>
        <v>1</v>
      </c>
      <c r="R5545" s="6" t="n">
        <f aca="false">IF(D5545&gt;2,1,0)</f>
        <v>0</v>
      </c>
    </row>
    <row r="5546" customFormat="false" ht="15" hidden="false" customHeight="true" outlineLevel="0" collapsed="false">
      <c r="A5546" s="6" t="n">
        <f aca="false">1_Data_EDA!O5547</f>
        <v>0</v>
      </c>
      <c r="B5546" s="6" t="n">
        <f aca="false">1_Data_EDA!H5547</f>
        <v>4</v>
      </c>
      <c r="C5546" s="7" t="n">
        <f aca="false">1_Data_EDA!I5547</f>
        <v>299.980011</v>
      </c>
      <c r="D5546" s="6" t="n">
        <f aca="false">1_Data_EDA!J5547</f>
        <v>1</v>
      </c>
      <c r="E5546" s="7" t="n">
        <f aca="false">1_Data_EDA!K5547</f>
        <v>299.980011</v>
      </c>
      <c r="F5546" s="7" t="n">
        <f aca="false">1_Data_EDA!L5547</f>
        <v>45</v>
      </c>
      <c r="G5546" s="8" t="n">
        <f aca="false">1_Data_EDA!M5547</f>
        <v>0.150000006</v>
      </c>
      <c r="H5546" s="6" t="n">
        <f aca="false">IF(1_Data_EDA!B5547="First Class",1,0)</f>
        <v>0</v>
      </c>
      <c r="I5546" s="6" t="n">
        <f aca="false">IF(1_Data_EDA!B5547="Second Class",1,0)</f>
        <v>0</v>
      </c>
      <c r="J5546" s="6" t="n">
        <f aca="false">IF(1_Data_EDA!B5547="Same Day",1,0)</f>
        <v>0</v>
      </c>
      <c r="K5546" s="6" t="n">
        <f aca="false">IF(1_Data_EDA!C5547="Corporate",1,0)</f>
        <v>0</v>
      </c>
      <c r="L5546" s="6" t="n">
        <f aca="false">IF(1_Data_EDA!C5547="Home Office",1,0)</f>
        <v>1</v>
      </c>
      <c r="M5546" s="6" t="n">
        <f aca="false">IF(1_Data_EDA!D5547="Europe",1,0)</f>
        <v>0</v>
      </c>
      <c r="N5546" s="6" t="n">
        <f aca="false">IF(1_Data_EDA!D5547="LATAM",1,0)</f>
        <v>0</v>
      </c>
      <c r="O5546" s="6" t="n">
        <f aca="false">IF(1_Data_EDA!D5547="Pacific Asia",1,0)</f>
        <v>0</v>
      </c>
      <c r="P5546" s="6" t="n">
        <f aca="false">IF(1_Data_EDA!D5547="USCA",1,0)</f>
        <v>0</v>
      </c>
      <c r="Q5546" s="6" t="n">
        <f aca="false">IF(C5546&gt;MEDIAN(C$5:C$8004),1,0)</f>
        <v>1</v>
      </c>
      <c r="R5546" s="6" t="n">
        <f aca="false">IF(D5546&gt;2,1,0)</f>
        <v>0</v>
      </c>
    </row>
    <row r="5547" customFormat="false" ht="15" hidden="false" customHeight="true" outlineLevel="0" collapsed="false">
      <c r="A5547" s="6" t="n">
        <f aca="false">1_Data_EDA!O5548</f>
        <v>0</v>
      </c>
      <c r="B5547" s="6" t="n">
        <f aca="false">1_Data_EDA!H5548</f>
        <v>4</v>
      </c>
      <c r="C5547" s="7" t="n">
        <f aca="false">1_Data_EDA!I5548</f>
        <v>59.99000168</v>
      </c>
      <c r="D5547" s="6" t="n">
        <f aca="false">1_Data_EDA!J5548</f>
        <v>4</v>
      </c>
      <c r="E5547" s="7" t="n">
        <f aca="false">1_Data_EDA!K5548</f>
        <v>239.9600067</v>
      </c>
      <c r="F5547" s="7" t="n">
        <f aca="false">1_Data_EDA!L5548</f>
        <v>59.99000168</v>
      </c>
      <c r="G5547" s="8" t="n">
        <f aca="false">1_Data_EDA!M5548</f>
        <v>0.25</v>
      </c>
      <c r="H5547" s="6" t="n">
        <f aca="false">IF(1_Data_EDA!B5548="First Class",1,0)</f>
        <v>0</v>
      </c>
      <c r="I5547" s="6" t="n">
        <f aca="false">IF(1_Data_EDA!B5548="Second Class",1,0)</f>
        <v>0</v>
      </c>
      <c r="J5547" s="6" t="n">
        <f aca="false">IF(1_Data_EDA!B5548="Same Day",1,0)</f>
        <v>0</v>
      </c>
      <c r="K5547" s="6" t="n">
        <f aca="false">IF(1_Data_EDA!C5548="Corporate",1,0)</f>
        <v>0</v>
      </c>
      <c r="L5547" s="6" t="n">
        <f aca="false">IF(1_Data_EDA!C5548="Home Office",1,0)</f>
        <v>0</v>
      </c>
      <c r="M5547" s="6" t="n">
        <f aca="false">IF(1_Data_EDA!D5548="Europe",1,0)</f>
        <v>0</v>
      </c>
      <c r="N5547" s="6" t="n">
        <f aca="false">IF(1_Data_EDA!D5548="LATAM",1,0)</f>
        <v>0</v>
      </c>
      <c r="O5547" s="6" t="n">
        <f aca="false">IF(1_Data_EDA!D5548="Pacific Asia",1,0)</f>
        <v>1</v>
      </c>
      <c r="P5547" s="6" t="n">
        <f aca="false">IF(1_Data_EDA!D5548="USCA",1,0)</f>
        <v>0</v>
      </c>
      <c r="Q5547" s="6" t="n">
        <f aca="false">IF(C5547&gt;MEDIAN(C$5:C$8004),1,0)</f>
        <v>0</v>
      </c>
      <c r="R5547" s="6" t="n">
        <f aca="false">IF(D5547&gt;2,1,0)</f>
        <v>1</v>
      </c>
    </row>
    <row r="5548" customFormat="false" ht="15" hidden="false" customHeight="true" outlineLevel="0" collapsed="false">
      <c r="A5548" s="6" t="n">
        <f aca="false">1_Data_EDA!O5549</f>
        <v>0</v>
      </c>
      <c r="B5548" s="6" t="n">
        <f aca="false">1_Data_EDA!H5549</f>
        <v>4</v>
      </c>
      <c r="C5548" s="7" t="n">
        <f aca="false">1_Data_EDA!I5549</f>
        <v>30</v>
      </c>
      <c r="D5548" s="6" t="n">
        <f aca="false">1_Data_EDA!J5549</f>
        <v>5</v>
      </c>
      <c r="E5548" s="7" t="n">
        <f aca="false">1_Data_EDA!K5549</f>
        <v>150</v>
      </c>
      <c r="F5548" s="7" t="n">
        <f aca="false">1_Data_EDA!L5549</f>
        <v>10.5</v>
      </c>
      <c r="G5548" s="8" t="n">
        <f aca="false">1_Data_EDA!M5549</f>
        <v>0.07</v>
      </c>
      <c r="H5548" s="6" t="n">
        <f aca="false">IF(1_Data_EDA!B5549="First Class",1,0)</f>
        <v>0</v>
      </c>
      <c r="I5548" s="6" t="n">
        <f aca="false">IF(1_Data_EDA!B5549="Second Class",1,0)</f>
        <v>0</v>
      </c>
      <c r="J5548" s="6" t="n">
        <f aca="false">IF(1_Data_EDA!B5549="Same Day",1,0)</f>
        <v>0</v>
      </c>
      <c r="K5548" s="6" t="n">
        <f aca="false">IF(1_Data_EDA!C5549="Corporate",1,0)</f>
        <v>0</v>
      </c>
      <c r="L5548" s="6" t="n">
        <f aca="false">IF(1_Data_EDA!C5549="Home Office",1,0)</f>
        <v>0</v>
      </c>
      <c r="M5548" s="6" t="n">
        <f aca="false">IF(1_Data_EDA!D5549="Europe",1,0)</f>
        <v>0</v>
      </c>
      <c r="N5548" s="6" t="n">
        <f aca="false">IF(1_Data_EDA!D5549="LATAM",1,0)</f>
        <v>1</v>
      </c>
      <c r="O5548" s="6" t="n">
        <f aca="false">IF(1_Data_EDA!D5549="Pacific Asia",1,0)</f>
        <v>0</v>
      </c>
      <c r="P5548" s="6" t="n">
        <f aca="false">IF(1_Data_EDA!D5549="USCA",1,0)</f>
        <v>0</v>
      </c>
      <c r="Q5548" s="6" t="n">
        <f aca="false">IF(C5548&gt;MEDIAN(C$5:C$8004),1,0)</f>
        <v>0</v>
      </c>
      <c r="R5548" s="6" t="n">
        <f aca="false">IF(D5548&gt;2,1,0)</f>
        <v>1</v>
      </c>
    </row>
    <row r="5549" customFormat="false" ht="15" hidden="false" customHeight="true" outlineLevel="0" collapsed="false">
      <c r="A5549" s="6" t="n">
        <f aca="false">1_Data_EDA!O5550</f>
        <v>1</v>
      </c>
      <c r="B5549" s="6" t="n">
        <f aca="false">1_Data_EDA!H5550</f>
        <v>1</v>
      </c>
      <c r="C5549" s="7" t="n">
        <f aca="false">1_Data_EDA!I5550</f>
        <v>99.98999786</v>
      </c>
      <c r="D5549" s="6" t="n">
        <f aca="false">1_Data_EDA!J5550</f>
        <v>3</v>
      </c>
      <c r="E5549" s="7" t="n">
        <f aca="false">1_Data_EDA!K5550</f>
        <v>299.9700012</v>
      </c>
      <c r="F5549" s="7" t="n">
        <f aca="false">1_Data_EDA!L5550</f>
        <v>36</v>
      </c>
      <c r="G5549" s="8" t="n">
        <f aca="false">1_Data_EDA!M5550</f>
        <v>0.119999997</v>
      </c>
      <c r="H5549" s="6" t="n">
        <f aca="false">IF(1_Data_EDA!B5550="First Class",1,0)</f>
        <v>1</v>
      </c>
      <c r="I5549" s="6" t="n">
        <f aca="false">IF(1_Data_EDA!B5550="Second Class",1,0)</f>
        <v>0</v>
      </c>
      <c r="J5549" s="6" t="n">
        <f aca="false">IF(1_Data_EDA!B5550="Same Day",1,0)</f>
        <v>0</v>
      </c>
      <c r="K5549" s="6" t="n">
        <f aca="false">IF(1_Data_EDA!C5550="Corporate",1,0)</f>
        <v>0</v>
      </c>
      <c r="L5549" s="6" t="n">
        <f aca="false">IF(1_Data_EDA!C5550="Home Office",1,0)</f>
        <v>0</v>
      </c>
      <c r="M5549" s="6" t="n">
        <f aca="false">IF(1_Data_EDA!D5550="Europe",1,0)</f>
        <v>0</v>
      </c>
      <c r="N5549" s="6" t="n">
        <f aca="false">IF(1_Data_EDA!D5550="LATAM",1,0)</f>
        <v>0</v>
      </c>
      <c r="O5549" s="6" t="n">
        <f aca="false">IF(1_Data_EDA!D5550="Pacific Asia",1,0)</f>
        <v>0</v>
      </c>
      <c r="P5549" s="6" t="n">
        <f aca="false">IF(1_Data_EDA!D5550="USCA",1,0)</f>
        <v>1</v>
      </c>
      <c r="Q5549" s="6" t="n">
        <f aca="false">IF(C5549&gt;MEDIAN(C$5:C$8004),1,0)</f>
        <v>1</v>
      </c>
      <c r="R5549" s="6" t="n">
        <f aca="false">IF(D5549&gt;2,1,0)</f>
        <v>1</v>
      </c>
    </row>
    <row r="5550" customFormat="false" ht="15" hidden="false" customHeight="true" outlineLevel="0" collapsed="false">
      <c r="A5550" s="6" t="n">
        <f aca="false">1_Data_EDA!O5551</f>
        <v>0</v>
      </c>
      <c r="B5550" s="6" t="n">
        <f aca="false">1_Data_EDA!H5551</f>
        <v>4</v>
      </c>
      <c r="C5550" s="7" t="n">
        <f aca="false">1_Data_EDA!I5551</f>
        <v>50</v>
      </c>
      <c r="D5550" s="6" t="n">
        <f aca="false">1_Data_EDA!J5551</f>
        <v>5</v>
      </c>
      <c r="E5550" s="7" t="n">
        <f aca="false">1_Data_EDA!K5551</f>
        <v>250</v>
      </c>
      <c r="F5550" s="7" t="n">
        <f aca="false">1_Data_EDA!L5551</f>
        <v>62.5</v>
      </c>
      <c r="G5550" s="8" t="n">
        <f aca="false">1_Data_EDA!M5551</f>
        <v>0.25</v>
      </c>
      <c r="H5550" s="6" t="n">
        <f aca="false">IF(1_Data_EDA!B5551="First Class",1,0)</f>
        <v>0</v>
      </c>
      <c r="I5550" s="6" t="n">
        <f aca="false">IF(1_Data_EDA!B5551="Second Class",1,0)</f>
        <v>0</v>
      </c>
      <c r="J5550" s="6" t="n">
        <f aca="false">IF(1_Data_EDA!B5551="Same Day",1,0)</f>
        <v>0</v>
      </c>
      <c r="K5550" s="6" t="n">
        <f aca="false">IF(1_Data_EDA!C5551="Corporate",1,0)</f>
        <v>1</v>
      </c>
      <c r="L5550" s="6" t="n">
        <f aca="false">IF(1_Data_EDA!C5551="Home Office",1,0)</f>
        <v>0</v>
      </c>
      <c r="M5550" s="6" t="n">
        <f aca="false">IF(1_Data_EDA!D5551="Europe",1,0)</f>
        <v>0</v>
      </c>
      <c r="N5550" s="6" t="n">
        <f aca="false">IF(1_Data_EDA!D5551="LATAM",1,0)</f>
        <v>0</v>
      </c>
      <c r="O5550" s="6" t="n">
        <f aca="false">IF(1_Data_EDA!D5551="Pacific Asia",1,0)</f>
        <v>1</v>
      </c>
      <c r="P5550" s="6" t="n">
        <f aca="false">IF(1_Data_EDA!D5551="USCA",1,0)</f>
        <v>0</v>
      </c>
      <c r="Q5550" s="6" t="n">
        <f aca="false">IF(C5550&gt;MEDIAN(C$5:C$8004),1,0)</f>
        <v>0</v>
      </c>
      <c r="R5550" s="6" t="n">
        <f aca="false">IF(D5550&gt;2,1,0)</f>
        <v>1</v>
      </c>
    </row>
    <row r="5551" customFormat="false" ht="15" hidden="false" customHeight="true" outlineLevel="0" collapsed="false">
      <c r="A5551" s="6" t="n">
        <f aca="false">1_Data_EDA!O5552</f>
        <v>0</v>
      </c>
      <c r="B5551" s="6" t="n">
        <f aca="false">1_Data_EDA!H5552</f>
        <v>2</v>
      </c>
      <c r="C5551" s="7" t="n">
        <f aca="false">1_Data_EDA!I5552</f>
        <v>129.9900055</v>
      </c>
      <c r="D5551" s="6" t="n">
        <f aca="false">1_Data_EDA!J5552</f>
        <v>1</v>
      </c>
      <c r="E5551" s="7" t="n">
        <f aca="false">1_Data_EDA!K5552</f>
        <v>129.9900055</v>
      </c>
      <c r="F5551" s="7" t="n">
        <f aca="false">1_Data_EDA!L5552</f>
        <v>1.299999952</v>
      </c>
      <c r="G5551" s="8" t="n">
        <f aca="false">1_Data_EDA!M5552</f>
        <v>0.01</v>
      </c>
      <c r="H5551" s="6" t="n">
        <f aca="false">IF(1_Data_EDA!B5552="First Class",1,0)</f>
        <v>0</v>
      </c>
      <c r="I5551" s="6" t="n">
        <f aca="false">IF(1_Data_EDA!B5552="Second Class",1,0)</f>
        <v>1</v>
      </c>
      <c r="J5551" s="6" t="n">
        <f aca="false">IF(1_Data_EDA!B5552="Same Day",1,0)</f>
        <v>0</v>
      </c>
      <c r="K5551" s="6" t="n">
        <f aca="false">IF(1_Data_EDA!C5552="Corporate",1,0)</f>
        <v>0</v>
      </c>
      <c r="L5551" s="6" t="n">
        <f aca="false">IF(1_Data_EDA!C5552="Home Office",1,0)</f>
        <v>0</v>
      </c>
      <c r="M5551" s="6" t="n">
        <f aca="false">IF(1_Data_EDA!D5552="Europe",1,0)</f>
        <v>1</v>
      </c>
      <c r="N5551" s="6" t="n">
        <f aca="false">IF(1_Data_EDA!D5552="LATAM",1,0)</f>
        <v>0</v>
      </c>
      <c r="O5551" s="6" t="n">
        <f aca="false">IF(1_Data_EDA!D5552="Pacific Asia",1,0)</f>
        <v>0</v>
      </c>
      <c r="P5551" s="6" t="n">
        <f aca="false">IF(1_Data_EDA!D5552="USCA",1,0)</f>
        <v>0</v>
      </c>
      <c r="Q5551" s="6" t="n">
        <f aca="false">IF(C5551&gt;MEDIAN(C$5:C$8004),1,0)</f>
        <v>1</v>
      </c>
      <c r="R5551" s="6" t="n">
        <f aca="false">IF(D5551&gt;2,1,0)</f>
        <v>0</v>
      </c>
    </row>
    <row r="5552" customFormat="false" ht="15" hidden="false" customHeight="true" outlineLevel="0" collapsed="false">
      <c r="A5552" s="6" t="n">
        <f aca="false">1_Data_EDA!O5553</f>
        <v>0</v>
      </c>
      <c r="B5552" s="6" t="n">
        <f aca="false">1_Data_EDA!H5553</f>
        <v>4</v>
      </c>
      <c r="C5552" s="7" t="n">
        <f aca="false">1_Data_EDA!I5553</f>
        <v>39.99000168</v>
      </c>
      <c r="D5552" s="6" t="n">
        <f aca="false">1_Data_EDA!J5553</f>
        <v>2</v>
      </c>
      <c r="E5552" s="7" t="n">
        <f aca="false">1_Data_EDA!K5553</f>
        <v>79.98000336</v>
      </c>
      <c r="F5552" s="7" t="n">
        <f aca="false">1_Data_EDA!L5553</f>
        <v>12</v>
      </c>
      <c r="G5552" s="8" t="n">
        <f aca="false">1_Data_EDA!M5553</f>
        <v>0.150000006</v>
      </c>
      <c r="H5552" s="6" t="n">
        <f aca="false">IF(1_Data_EDA!B5553="First Class",1,0)</f>
        <v>0</v>
      </c>
      <c r="I5552" s="6" t="n">
        <f aca="false">IF(1_Data_EDA!B5553="Second Class",1,0)</f>
        <v>0</v>
      </c>
      <c r="J5552" s="6" t="n">
        <f aca="false">IF(1_Data_EDA!B5553="Same Day",1,0)</f>
        <v>0</v>
      </c>
      <c r="K5552" s="6" t="n">
        <f aca="false">IF(1_Data_EDA!C5553="Corporate",1,0)</f>
        <v>0</v>
      </c>
      <c r="L5552" s="6" t="n">
        <f aca="false">IF(1_Data_EDA!C5553="Home Office",1,0)</f>
        <v>0</v>
      </c>
      <c r="M5552" s="6" t="n">
        <f aca="false">IF(1_Data_EDA!D5553="Europe",1,0)</f>
        <v>0</v>
      </c>
      <c r="N5552" s="6" t="n">
        <f aca="false">IF(1_Data_EDA!D5553="LATAM",1,0)</f>
        <v>1</v>
      </c>
      <c r="O5552" s="6" t="n">
        <f aca="false">IF(1_Data_EDA!D5553="Pacific Asia",1,0)</f>
        <v>0</v>
      </c>
      <c r="P5552" s="6" t="n">
        <f aca="false">IF(1_Data_EDA!D5553="USCA",1,0)</f>
        <v>0</v>
      </c>
      <c r="Q5552" s="6" t="n">
        <f aca="false">IF(C5552&gt;MEDIAN(C$5:C$8004),1,0)</f>
        <v>0</v>
      </c>
      <c r="R5552" s="6" t="n">
        <f aca="false">IF(D5552&gt;2,1,0)</f>
        <v>0</v>
      </c>
    </row>
    <row r="5553" customFormat="false" ht="15" hidden="false" customHeight="true" outlineLevel="0" collapsed="false">
      <c r="A5553" s="6" t="n">
        <f aca="false">1_Data_EDA!O5554</f>
        <v>1</v>
      </c>
      <c r="B5553" s="6" t="n">
        <f aca="false">1_Data_EDA!H5554</f>
        <v>4</v>
      </c>
      <c r="C5553" s="7" t="n">
        <f aca="false">1_Data_EDA!I5554</f>
        <v>39.99000168</v>
      </c>
      <c r="D5553" s="6" t="n">
        <f aca="false">1_Data_EDA!J5554</f>
        <v>1</v>
      </c>
      <c r="E5553" s="7" t="n">
        <f aca="false">1_Data_EDA!K5554</f>
        <v>39.99000168</v>
      </c>
      <c r="F5553" s="7" t="n">
        <f aca="false">1_Data_EDA!L5554</f>
        <v>6.400000095</v>
      </c>
      <c r="G5553" s="8" t="n">
        <f aca="false">1_Data_EDA!M5554</f>
        <v>0.159999996</v>
      </c>
      <c r="H5553" s="6" t="n">
        <f aca="false">IF(1_Data_EDA!B5554="First Class",1,0)</f>
        <v>0</v>
      </c>
      <c r="I5553" s="6" t="n">
        <f aca="false">IF(1_Data_EDA!B5554="Second Class",1,0)</f>
        <v>0</v>
      </c>
      <c r="J5553" s="6" t="n">
        <f aca="false">IF(1_Data_EDA!B5554="Same Day",1,0)</f>
        <v>0</v>
      </c>
      <c r="K5553" s="6" t="n">
        <f aca="false">IF(1_Data_EDA!C5554="Corporate",1,0)</f>
        <v>0</v>
      </c>
      <c r="L5553" s="6" t="n">
        <f aca="false">IF(1_Data_EDA!C5554="Home Office",1,0)</f>
        <v>0</v>
      </c>
      <c r="M5553" s="6" t="n">
        <f aca="false">IF(1_Data_EDA!D5554="Europe",1,0)</f>
        <v>0</v>
      </c>
      <c r="N5553" s="6" t="n">
        <f aca="false">IF(1_Data_EDA!D5554="LATAM",1,0)</f>
        <v>0</v>
      </c>
      <c r="O5553" s="6" t="n">
        <f aca="false">IF(1_Data_EDA!D5554="Pacific Asia",1,0)</f>
        <v>1</v>
      </c>
      <c r="P5553" s="6" t="n">
        <f aca="false">IF(1_Data_EDA!D5554="USCA",1,0)</f>
        <v>0</v>
      </c>
      <c r="Q5553" s="6" t="n">
        <f aca="false">IF(C5553&gt;MEDIAN(C$5:C$8004),1,0)</f>
        <v>0</v>
      </c>
      <c r="R5553" s="6" t="n">
        <f aca="false">IF(D5553&gt;2,1,0)</f>
        <v>0</v>
      </c>
    </row>
    <row r="5554" customFormat="false" ht="15" hidden="false" customHeight="true" outlineLevel="0" collapsed="false">
      <c r="A5554" s="6" t="n">
        <f aca="false">1_Data_EDA!O5555</f>
        <v>1</v>
      </c>
      <c r="B5554" s="6" t="n">
        <f aca="false">1_Data_EDA!H5555</f>
        <v>1</v>
      </c>
      <c r="C5554" s="7" t="n">
        <f aca="false">1_Data_EDA!I5555</f>
        <v>50</v>
      </c>
      <c r="D5554" s="6" t="n">
        <f aca="false">1_Data_EDA!J5555</f>
        <v>5</v>
      </c>
      <c r="E5554" s="7" t="n">
        <f aca="false">1_Data_EDA!K5555</f>
        <v>250</v>
      </c>
      <c r="F5554" s="7" t="n">
        <f aca="false">1_Data_EDA!L5555</f>
        <v>13.75</v>
      </c>
      <c r="G5554" s="8" t="n">
        <f aca="false">1_Data_EDA!M5555</f>
        <v>0.059999999</v>
      </c>
      <c r="H5554" s="6" t="n">
        <f aca="false">IF(1_Data_EDA!B5555="First Class",1,0)</f>
        <v>1</v>
      </c>
      <c r="I5554" s="6" t="n">
        <f aca="false">IF(1_Data_EDA!B5555="Second Class",1,0)</f>
        <v>0</v>
      </c>
      <c r="J5554" s="6" t="n">
        <f aca="false">IF(1_Data_EDA!B5555="Same Day",1,0)</f>
        <v>0</v>
      </c>
      <c r="K5554" s="6" t="n">
        <f aca="false">IF(1_Data_EDA!C5555="Corporate",1,0)</f>
        <v>0</v>
      </c>
      <c r="L5554" s="6" t="n">
        <f aca="false">IF(1_Data_EDA!C5555="Home Office",1,0)</f>
        <v>0</v>
      </c>
      <c r="M5554" s="6" t="n">
        <f aca="false">IF(1_Data_EDA!D5555="Europe",1,0)</f>
        <v>0</v>
      </c>
      <c r="N5554" s="6" t="n">
        <f aca="false">IF(1_Data_EDA!D5555="LATAM",1,0)</f>
        <v>1</v>
      </c>
      <c r="O5554" s="6" t="n">
        <f aca="false">IF(1_Data_EDA!D5555="Pacific Asia",1,0)</f>
        <v>0</v>
      </c>
      <c r="P5554" s="6" t="n">
        <f aca="false">IF(1_Data_EDA!D5555="USCA",1,0)</f>
        <v>0</v>
      </c>
      <c r="Q5554" s="6" t="n">
        <f aca="false">IF(C5554&gt;MEDIAN(C$5:C$8004),1,0)</f>
        <v>0</v>
      </c>
      <c r="R5554" s="6" t="n">
        <f aca="false">IF(D5554&gt;2,1,0)</f>
        <v>1</v>
      </c>
    </row>
    <row r="5555" customFormat="false" ht="15" hidden="false" customHeight="true" outlineLevel="0" collapsed="false">
      <c r="A5555" s="6" t="n">
        <f aca="false">1_Data_EDA!O5556</f>
        <v>0</v>
      </c>
      <c r="B5555" s="6" t="n">
        <f aca="false">1_Data_EDA!H5556</f>
        <v>4</v>
      </c>
      <c r="C5555" s="7" t="n">
        <f aca="false">1_Data_EDA!I5556</f>
        <v>59.99000168</v>
      </c>
      <c r="D5555" s="6" t="n">
        <f aca="false">1_Data_EDA!J5556</f>
        <v>1</v>
      </c>
      <c r="E5555" s="7" t="n">
        <f aca="false">1_Data_EDA!K5556</f>
        <v>59.99000168</v>
      </c>
      <c r="F5555" s="7" t="n">
        <f aca="false">1_Data_EDA!L5556</f>
        <v>7.800000191</v>
      </c>
      <c r="G5555" s="8" t="n">
        <f aca="false">1_Data_EDA!M5556</f>
        <v>0.129999995</v>
      </c>
      <c r="H5555" s="6" t="n">
        <f aca="false">IF(1_Data_EDA!B5556="First Class",1,0)</f>
        <v>0</v>
      </c>
      <c r="I5555" s="6" t="n">
        <f aca="false">IF(1_Data_EDA!B5556="Second Class",1,0)</f>
        <v>0</v>
      </c>
      <c r="J5555" s="6" t="n">
        <f aca="false">IF(1_Data_EDA!B5556="Same Day",1,0)</f>
        <v>0</v>
      </c>
      <c r="K5555" s="6" t="n">
        <f aca="false">IF(1_Data_EDA!C5556="Corporate",1,0)</f>
        <v>0</v>
      </c>
      <c r="L5555" s="6" t="n">
        <f aca="false">IF(1_Data_EDA!C5556="Home Office",1,0)</f>
        <v>0</v>
      </c>
      <c r="M5555" s="6" t="n">
        <f aca="false">IF(1_Data_EDA!D5556="Europe",1,0)</f>
        <v>0</v>
      </c>
      <c r="N5555" s="6" t="n">
        <f aca="false">IF(1_Data_EDA!D5556="LATAM",1,0)</f>
        <v>0</v>
      </c>
      <c r="O5555" s="6" t="n">
        <f aca="false">IF(1_Data_EDA!D5556="Pacific Asia",1,0)</f>
        <v>0</v>
      </c>
      <c r="P5555" s="6" t="n">
        <f aca="false">IF(1_Data_EDA!D5556="USCA",1,0)</f>
        <v>0</v>
      </c>
      <c r="Q5555" s="6" t="n">
        <f aca="false">IF(C5555&gt;MEDIAN(C$5:C$8004),1,0)</f>
        <v>0</v>
      </c>
      <c r="R5555" s="6" t="n">
        <f aca="false">IF(D5555&gt;2,1,0)</f>
        <v>0</v>
      </c>
    </row>
    <row r="5556" customFormat="false" ht="15" hidden="false" customHeight="true" outlineLevel="0" collapsed="false">
      <c r="A5556" s="6" t="n">
        <f aca="false">1_Data_EDA!O5557</f>
        <v>0</v>
      </c>
      <c r="B5556" s="6" t="n">
        <f aca="false">1_Data_EDA!H5557</f>
        <v>4</v>
      </c>
      <c r="C5556" s="7" t="n">
        <f aca="false">1_Data_EDA!I5557</f>
        <v>49.97999954</v>
      </c>
      <c r="D5556" s="6" t="n">
        <f aca="false">1_Data_EDA!J5557</f>
        <v>4</v>
      </c>
      <c r="E5556" s="7" t="n">
        <f aca="false">1_Data_EDA!K5557</f>
        <v>199.9199982</v>
      </c>
      <c r="F5556" s="7" t="n">
        <f aca="false">1_Data_EDA!L5557</f>
        <v>11</v>
      </c>
      <c r="G5556" s="8" t="n">
        <f aca="false">1_Data_EDA!M5557</f>
        <v>0.059999999</v>
      </c>
      <c r="H5556" s="6" t="n">
        <f aca="false">IF(1_Data_EDA!B5557="First Class",1,0)</f>
        <v>0</v>
      </c>
      <c r="I5556" s="6" t="n">
        <f aca="false">IF(1_Data_EDA!B5557="Second Class",1,0)</f>
        <v>0</v>
      </c>
      <c r="J5556" s="6" t="n">
        <f aca="false">IF(1_Data_EDA!B5557="Same Day",1,0)</f>
        <v>0</v>
      </c>
      <c r="K5556" s="6" t="n">
        <f aca="false">IF(1_Data_EDA!C5557="Corporate",1,0)</f>
        <v>0</v>
      </c>
      <c r="L5556" s="6" t="n">
        <f aca="false">IF(1_Data_EDA!C5557="Home Office",1,0)</f>
        <v>0</v>
      </c>
      <c r="M5556" s="6" t="n">
        <f aca="false">IF(1_Data_EDA!D5557="Europe",1,0)</f>
        <v>0</v>
      </c>
      <c r="N5556" s="6" t="n">
        <f aca="false">IF(1_Data_EDA!D5557="LATAM",1,0)</f>
        <v>0</v>
      </c>
      <c r="O5556" s="6" t="n">
        <f aca="false">IF(1_Data_EDA!D5557="Pacific Asia",1,0)</f>
        <v>0</v>
      </c>
      <c r="P5556" s="6" t="n">
        <f aca="false">IF(1_Data_EDA!D5557="USCA",1,0)</f>
        <v>1</v>
      </c>
      <c r="Q5556" s="6" t="n">
        <f aca="false">IF(C5556&gt;MEDIAN(C$5:C$8004),1,0)</f>
        <v>0</v>
      </c>
      <c r="R5556" s="6" t="n">
        <f aca="false">IF(D5556&gt;2,1,0)</f>
        <v>1</v>
      </c>
    </row>
    <row r="5557" customFormat="false" ht="15" hidden="false" customHeight="true" outlineLevel="0" collapsed="false">
      <c r="A5557" s="6" t="n">
        <f aca="false">1_Data_EDA!O5558</f>
        <v>0</v>
      </c>
      <c r="B5557" s="6" t="n">
        <f aca="false">1_Data_EDA!H5558</f>
        <v>4</v>
      </c>
      <c r="C5557" s="7" t="n">
        <f aca="false">1_Data_EDA!I5558</f>
        <v>50</v>
      </c>
      <c r="D5557" s="6" t="n">
        <f aca="false">1_Data_EDA!J5558</f>
        <v>3</v>
      </c>
      <c r="E5557" s="7" t="n">
        <f aca="false">1_Data_EDA!K5558</f>
        <v>150</v>
      </c>
      <c r="F5557" s="7" t="n">
        <f aca="false">1_Data_EDA!L5558</f>
        <v>8.25</v>
      </c>
      <c r="G5557" s="8" t="n">
        <f aca="false">1_Data_EDA!M5558</f>
        <v>0.059999999</v>
      </c>
      <c r="H5557" s="6" t="n">
        <f aca="false">IF(1_Data_EDA!B5558="First Class",1,0)</f>
        <v>0</v>
      </c>
      <c r="I5557" s="6" t="n">
        <f aca="false">IF(1_Data_EDA!B5558="Second Class",1,0)</f>
        <v>0</v>
      </c>
      <c r="J5557" s="6" t="n">
        <f aca="false">IF(1_Data_EDA!B5558="Same Day",1,0)</f>
        <v>0</v>
      </c>
      <c r="K5557" s="6" t="n">
        <f aca="false">IF(1_Data_EDA!C5558="Corporate",1,0)</f>
        <v>0</v>
      </c>
      <c r="L5557" s="6" t="n">
        <f aca="false">IF(1_Data_EDA!C5558="Home Office",1,0)</f>
        <v>0</v>
      </c>
      <c r="M5557" s="6" t="n">
        <f aca="false">IF(1_Data_EDA!D5558="Europe",1,0)</f>
        <v>0</v>
      </c>
      <c r="N5557" s="6" t="n">
        <f aca="false">IF(1_Data_EDA!D5558="LATAM",1,0)</f>
        <v>1</v>
      </c>
      <c r="O5557" s="6" t="n">
        <f aca="false">IF(1_Data_EDA!D5558="Pacific Asia",1,0)</f>
        <v>0</v>
      </c>
      <c r="P5557" s="6" t="n">
        <f aca="false">IF(1_Data_EDA!D5558="USCA",1,0)</f>
        <v>0</v>
      </c>
      <c r="Q5557" s="6" t="n">
        <f aca="false">IF(C5557&gt;MEDIAN(C$5:C$8004),1,0)</f>
        <v>0</v>
      </c>
      <c r="R5557" s="6" t="n">
        <f aca="false">IF(D5557&gt;2,1,0)</f>
        <v>1</v>
      </c>
    </row>
    <row r="5558" customFormat="false" ht="15" hidden="false" customHeight="true" outlineLevel="0" collapsed="false">
      <c r="A5558" s="6" t="n">
        <f aca="false">1_Data_EDA!O5559</f>
        <v>0</v>
      </c>
      <c r="B5558" s="6" t="n">
        <f aca="false">1_Data_EDA!H5559</f>
        <v>4</v>
      </c>
      <c r="C5558" s="7" t="n">
        <f aca="false">1_Data_EDA!I5559</f>
        <v>399.980011</v>
      </c>
      <c r="D5558" s="6" t="n">
        <f aca="false">1_Data_EDA!J5559</f>
        <v>1</v>
      </c>
      <c r="E5558" s="7" t="n">
        <f aca="false">1_Data_EDA!K5559</f>
        <v>399.980011</v>
      </c>
      <c r="F5558" s="7" t="n">
        <f aca="false">1_Data_EDA!L5559</f>
        <v>28</v>
      </c>
      <c r="G5558" s="8" t="n">
        <f aca="false">1_Data_EDA!M5559</f>
        <v>0.07</v>
      </c>
      <c r="H5558" s="6" t="n">
        <f aca="false">IF(1_Data_EDA!B5559="First Class",1,0)</f>
        <v>0</v>
      </c>
      <c r="I5558" s="6" t="n">
        <f aca="false">IF(1_Data_EDA!B5559="Second Class",1,0)</f>
        <v>0</v>
      </c>
      <c r="J5558" s="6" t="n">
        <f aca="false">IF(1_Data_EDA!B5559="Same Day",1,0)</f>
        <v>0</v>
      </c>
      <c r="K5558" s="6" t="n">
        <f aca="false">IF(1_Data_EDA!C5559="Corporate",1,0)</f>
        <v>1</v>
      </c>
      <c r="L5558" s="6" t="n">
        <f aca="false">IF(1_Data_EDA!C5559="Home Office",1,0)</f>
        <v>0</v>
      </c>
      <c r="M5558" s="6" t="n">
        <f aca="false">IF(1_Data_EDA!D5559="Europe",1,0)</f>
        <v>0</v>
      </c>
      <c r="N5558" s="6" t="n">
        <f aca="false">IF(1_Data_EDA!D5559="LATAM",1,0)</f>
        <v>1</v>
      </c>
      <c r="O5558" s="6" t="n">
        <f aca="false">IF(1_Data_EDA!D5559="Pacific Asia",1,0)</f>
        <v>0</v>
      </c>
      <c r="P5558" s="6" t="n">
        <f aca="false">IF(1_Data_EDA!D5559="USCA",1,0)</f>
        <v>0</v>
      </c>
      <c r="Q5558" s="6" t="n">
        <f aca="false">IF(C5558&gt;MEDIAN(C$5:C$8004),1,0)</f>
        <v>1</v>
      </c>
      <c r="R5558" s="6" t="n">
        <f aca="false">IF(D5558&gt;2,1,0)</f>
        <v>0</v>
      </c>
    </row>
    <row r="5559" customFormat="false" ht="15" hidden="false" customHeight="true" outlineLevel="0" collapsed="false">
      <c r="A5559" s="6" t="n">
        <f aca="false">1_Data_EDA!O5560</f>
        <v>1</v>
      </c>
      <c r="B5559" s="6" t="n">
        <f aca="false">1_Data_EDA!H5560</f>
        <v>2</v>
      </c>
      <c r="C5559" s="7" t="n">
        <f aca="false">1_Data_EDA!I5560</f>
        <v>399.980011</v>
      </c>
      <c r="D5559" s="6" t="n">
        <f aca="false">1_Data_EDA!J5560</f>
        <v>1</v>
      </c>
      <c r="E5559" s="7" t="n">
        <f aca="false">1_Data_EDA!K5560</f>
        <v>399.980011</v>
      </c>
      <c r="F5559" s="7" t="n">
        <f aca="false">1_Data_EDA!L5560</f>
        <v>4</v>
      </c>
      <c r="G5559" s="8" t="n">
        <f aca="false">1_Data_EDA!M5560</f>
        <v>0.01</v>
      </c>
      <c r="H5559" s="6" t="n">
        <f aca="false">IF(1_Data_EDA!B5560="First Class",1,0)</f>
        <v>0</v>
      </c>
      <c r="I5559" s="6" t="n">
        <f aca="false">IF(1_Data_EDA!B5560="Second Class",1,0)</f>
        <v>1</v>
      </c>
      <c r="J5559" s="6" t="n">
        <f aca="false">IF(1_Data_EDA!B5560="Same Day",1,0)</f>
        <v>0</v>
      </c>
      <c r="K5559" s="6" t="n">
        <f aca="false">IF(1_Data_EDA!C5560="Corporate",1,0)</f>
        <v>0</v>
      </c>
      <c r="L5559" s="6" t="n">
        <f aca="false">IF(1_Data_EDA!C5560="Home Office",1,0)</f>
        <v>0</v>
      </c>
      <c r="M5559" s="6" t="n">
        <f aca="false">IF(1_Data_EDA!D5560="Europe",1,0)</f>
        <v>0</v>
      </c>
      <c r="N5559" s="6" t="n">
        <f aca="false">IF(1_Data_EDA!D5560="LATAM",1,0)</f>
        <v>0</v>
      </c>
      <c r="O5559" s="6" t="n">
        <f aca="false">IF(1_Data_EDA!D5560="Pacific Asia",1,0)</f>
        <v>0</v>
      </c>
      <c r="P5559" s="6" t="n">
        <f aca="false">IF(1_Data_EDA!D5560="USCA",1,0)</f>
        <v>1</v>
      </c>
      <c r="Q5559" s="6" t="n">
        <f aca="false">IF(C5559&gt;MEDIAN(C$5:C$8004),1,0)</f>
        <v>1</v>
      </c>
      <c r="R5559" s="6" t="n">
        <f aca="false">IF(D5559&gt;2,1,0)</f>
        <v>0</v>
      </c>
    </row>
    <row r="5560" customFormat="false" ht="15" hidden="false" customHeight="true" outlineLevel="0" collapsed="false">
      <c r="A5560" s="6" t="n">
        <f aca="false">1_Data_EDA!O5561</f>
        <v>0</v>
      </c>
      <c r="B5560" s="6" t="n">
        <f aca="false">1_Data_EDA!H5561</f>
        <v>4</v>
      </c>
      <c r="C5560" s="7" t="n">
        <f aca="false">1_Data_EDA!I5561</f>
        <v>299.980011</v>
      </c>
      <c r="D5560" s="6" t="n">
        <f aca="false">1_Data_EDA!J5561</f>
        <v>1</v>
      </c>
      <c r="E5560" s="7" t="n">
        <f aca="false">1_Data_EDA!K5561</f>
        <v>299.980011</v>
      </c>
      <c r="F5560" s="7" t="n">
        <f aca="false">1_Data_EDA!L5561</f>
        <v>27</v>
      </c>
      <c r="G5560" s="8" t="n">
        <f aca="false">1_Data_EDA!M5561</f>
        <v>0.090000004</v>
      </c>
      <c r="H5560" s="6" t="n">
        <f aca="false">IF(1_Data_EDA!B5561="First Class",1,0)</f>
        <v>0</v>
      </c>
      <c r="I5560" s="6" t="n">
        <f aca="false">IF(1_Data_EDA!B5561="Second Class",1,0)</f>
        <v>0</v>
      </c>
      <c r="J5560" s="6" t="n">
        <f aca="false">IF(1_Data_EDA!B5561="Same Day",1,0)</f>
        <v>0</v>
      </c>
      <c r="K5560" s="6" t="n">
        <f aca="false">IF(1_Data_EDA!C5561="Corporate",1,0)</f>
        <v>0</v>
      </c>
      <c r="L5560" s="6" t="n">
        <f aca="false">IF(1_Data_EDA!C5561="Home Office",1,0)</f>
        <v>0</v>
      </c>
      <c r="M5560" s="6" t="n">
        <f aca="false">IF(1_Data_EDA!D5561="Europe",1,0)</f>
        <v>0</v>
      </c>
      <c r="N5560" s="6" t="n">
        <f aca="false">IF(1_Data_EDA!D5561="LATAM",1,0)</f>
        <v>0</v>
      </c>
      <c r="O5560" s="6" t="n">
        <f aca="false">IF(1_Data_EDA!D5561="Pacific Asia",1,0)</f>
        <v>0</v>
      </c>
      <c r="P5560" s="6" t="n">
        <f aca="false">IF(1_Data_EDA!D5561="USCA",1,0)</f>
        <v>1</v>
      </c>
      <c r="Q5560" s="6" t="n">
        <f aca="false">IF(C5560&gt;MEDIAN(C$5:C$8004),1,0)</f>
        <v>1</v>
      </c>
      <c r="R5560" s="6" t="n">
        <f aca="false">IF(D5560&gt;2,1,0)</f>
        <v>0</v>
      </c>
    </row>
    <row r="5561" customFormat="false" ht="15" hidden="false" customHeight="true" outlineLevel="0" collapsed="false">
      <c r="A5561" s="6" t="n">
        <f aca="false">1_Data_EDA!O5562</f>
        <v>1</v>
      </c>
      <c r="B5561" s="6" t="n">
        <f aca="false">1_Data_EDA!H5562</f>
        <v>2</v>
      </c>
      <c r="C5561" s="7" t="n">
        <f aca="false">1_Data_EDA!I5562</f>
        <v>129.9900055</v>
      </c>
      <c r="D5561" s="6" t="n">
        <f aca="false">1_Data_EDA!J5562</f>
        <v>1</v>
      </c>
      <c r="E5561" s="7" t="n">
        <f aca="false">1_Data_EDA!K5562</f>
        <v>129.9900055</v>
      </c>
      <c r="F5561" s="7" t="n">
        <f aca="false">1_Data_EDA!L5562</f>
        <v>16.89999962</v>
      </c>
      <c r="G5561" s="8" t="n">
        <f aca="false">1_Data_EDA!M5562</f>
        <v>0.129999995</v>
      </c>
      <c r="H5561" s="6" t="n">
        <f aca="false">IF(1_Data_EDA!B5562="First Class",1,0)</f>
        <v>0</v>
      </c>
      <c r="I5561" s="6" t="n">
        <f aca="false">IF(1_Data_EDA!B5562="Second Class",1,0)</f>
        <v>1</v>
      </c>
      <c r="J5561" s="6" t="n">
        <f aca="false">IF(1_Data_EDA!B5562="Same Day",1,0)</f>
        <v>0</v>
      </c>
      <c r="K5561" s="6" t="n">
        <f aca="false">IF(1_Data_EDA!C5562="Corporate",1,0)</f>
        <v>0</v>
      </c>
      <c r="L5561" s="6" t="n">
        <f aca="false">IF(1_Data_EDA!C5562="Home Office",1,0)</f>
        <v>0</v>
      </c>
      <c r="M5561" s="6" t="n">
        <f aca="false">IF(1_Data_EDA!D5562="Europe",1,0)</f>
        <v>0</v>
      </c>
      <c r="N5561" s="6" t="n">
        <f aca="false">IF(1_Data_EDA!D5562="LATAM",1,0)</f>
        <v>1</v>
      </c>
      <c r="O5561" s="6" t="n">
        <f aca="false">IF(1_Data_EDA!D5562="Pacific Asia",1,0)</f>
        <v>0</v>
      </c>
      <c r="P5561" s="6" t="n">
        <f aca="false">IF(1_Data_EDA!D5562="USCA",1,0)</f>
        <v>0</v>
      </c>
      <c r="Q5561" s="6" t="n">
        <f aca="false">IF(C5561&gt;MEDIAN(C$5:C$8004),1,0)</f>
        <v>1</v>
      </c>
      <c r="R5561" s="6" t="n">
        <f aca="false">IF(D5561&gt;2,1,0)</f>
        <v>0</v>
      </c>
    </row>
    <row r="5562" customFormat="false" ht="15" hidden="false" customHeight="true" outlineLevel="0" collapsed="false">
      <c r="A5562" s="6" t="n">
        <f aca="false">1_Data_EDA!O5563</f>
        <v>0</v>
      </c>
      <c r="B5562" s="6" t="n">
        <f aca="false">1_Data_EDA!H5563</f>
        <v>0</v>
      </c>
      <c r="C5562" s="7" t="n">
        <f aca="false">1_Data_EDA!I5563</f>
        <v>50</v>
      </c>
      <c r="D5562" s="6" t="n">
        <f aca="false">1_Data_EDA!J5563</f>
        <v>5</v>
      </c>
      <c r="E5562" s="7" t="n">
        <f aca="false">1_Data_EDA!K5563</f>
        <v>250</v>
      </c>
      <c r="F5562" s="7" t="n">
        <f aca="false">1_Data_EDA!L5563</f>
        <v>62.5</v>
      </c>
      <c r="G5562" s="8" t="n">
        <f aca="false">1_Data_EDA!M5563</f>
        <v>0.25</v>
      </c>
      <c r="H5562" s="6" t="n">
        <f aca="false">IF(1_Data_EDA!B5563="First Class",1,0)</f>
        <v>0</v>
      </c>
      <c r="I5562" s="6" t="n">
        <f aca="false">IF(1_Data_EDA!B5563="Second Class",1,0)</f>
        <v>0</v>
      </c>
      <c r="J5562" s="6" t="n">
        <f aca="false">IF(1_Data_EDA!B5563="Same Day",1,0)</f>
        <v>1</v>
      </c>
      <c r="K5562" s="6" t="n">
        <f aca="false">IF(1_Data_EDA!C5563="Corporate",1,0)</f>
        <v>1</v>
      </c>
      <c r="L5562" s="6" t="n">
        <f aca="false">IF(1_Data_EDA!C5563="Home Office",1,0)</f>
        <v>0</v>
      </c>
      <c r="M5562" s="6" t="n">
        <f aca="false">IF(1_Data_EDA!D5563="Europe",1,0)</f>
        <v>0</v>
      </c>
      <c r="N5562" s="6" t="n">
        <f aca="false">IF(1_Data_EDA!D5563="LATAM",1,0)</f>
        <v>0</v>
      </c>
      <c r="O5562" s="6" t="n">
        <f aca="false">IF(1_Data_EDA!D5563="Pacific Asia",1,0)</f>
        <v>1</v>
      </c>
      <c r="P5562" s="6" t="n">
        <f aca="false">IF(1_Data_EDA!D5563="USCA",1,0)</f>
        <v>0</v>
      </c>
      <c r="Q5562" s="6" t="n">
        <f aca="false">IF(C5562&gt;MEDIAN(C$5:C$8004),1,0)</f>
        <v>0</v>
      </c>
      <c r="R5562" s="6" t="n">
        <f aca="false">IF(D5562&gt;2,1,0)</f>
        <v>1</v>
      </c>
    </row>
    <row r="5563" customFormat="false" ht="15" hidden="false" customHeight="true" outlineLevel="0" collapsed="false">
      <c r="A5563" s="6" t="n">
        <f aca="false">1_Data_EDA!O5564</f>
        <v>1</v>
      </c>
      <c r="B5563" s="6" t="n">
        <f aca="false">1_Data_EDA!H5564</f>
        <v>1</v>
      </c>
      <c r="C5563" s="7" t="n">
        <f aca="false">1_Data_EDA!I5564</f>
        <v>24.98999977</v>
      </c>
      <c r="D5563" s="6" t="n">
        <f aca="false">1_Data_EDA!J5564</f>
        <v>2</v>
      </c>
      <c r="E5563" s="7" t="n">
        <f aca="false">1_Data_EDA!K5564</f>
        <v>49.97999954</v>
      </c>
      <c r="F5563" s="7" t="n">
        <f aca="false">1_Data_EDA!L5564</f>
        <v>5</v>
      </c>
      <c r="G5563" s="8" t="n">
        <f aca="false">1_Data_EDA!M5564</f>
        <v>0.100000001</v>
      </c>
      <c r="H5563" s="6" t="n">
        <f aca="false">IF(1_Data_EDA!B5564="First Class",1,0)</f>
        <v>1</v>
      </c>
      <c r="I5563" s="6" t="n">
        <f aca="false">IF(1_Data_EDA!B5564="Second Class",1,0)</f>
        <v>0</v>
      </c>
      <c r="J5563" s="6" t="n">
        <f aca="false">IF(1_Data_EDA!B5564="Same Day",1,0)</f>
        <v>0</v>
      </c>
      <c r="K5563" s="6" t="n">
        <f aca="false">IF(1_Data_EDA!C5564="Corporate",1,0)</f>
        <v>0</v>
      </c>
      <c r="L5563" s="6" t="n">
        <f aca="false">IF(1_Data_EDA!C5564="Home Office",1,0)</f>
        <v>0</v>
      </c>
      <c r="M5563" s="6" t="n">
        <f aca="false">IF(1_Data_EDA!D5564="Europe",1,0)</f>
        <v>0</v>
      </c>
      <c r="N5563" s="6" t="n">
        <f aca="false">IF(1_Data_EDA!D5564="LATAM",1,0)</f>
        <v>1</v>
      </c>
      <c r="O5563" s="6" t="n">
        <f aca="false">IF(1_Data_EDA!D5564="Pacific Asia",1,0)</f>
        <v>0</v>
      </c>
      <c r="P5563" s="6" t="n">
        <f aca="false">IF(1_Data_EDA!D5564="USCA",1,0)</f>
        <v>0</v>
      </c>
      <c r="Q5563" s="6" t="n">
        <f aca="false">IF(C5563&gt;MEDIAN(C$5:C$8004),1,0)</f>
        <v>0</v>
      </c>
      <c r="R5563" s="6" t="n">
        <f aca="false">IF(D5563&gt;2,1,0)</f>
        <v>0</v>
      </c>
    </row>
    <row r="5564" customFormat="false" ht="15" hidden="false" customHeight="true" outlineLevel="0" collapsed="false">
      <c r="A5564" s="6" t="n">
        <f aca="false">1_Data_EDA!O5565</f>
        <v>1</v>
      </c>
      <c r="B5564" s="6" t="n">
        <f aca="false">1_Data_EDA!H5565</f>
        <v>2</v>
      </c>
      <c r="C5564" s="7" t="n">
        <f aca="false">1_Data_EDA!I5565</f>
        <v>199.9900055</v>
      </c>
      <c r="D5564" s="6" t="n">
        <f aca="false">1_Data_EDA!J5565</f>
        <v>1</v>
      </c>
      <c r="E5564" s="7" t="n">
        <f aca="false">1_Data_EDA!K5565</f>
        <v>199.9900055</v>
      </c>
      <c r="F5564" s="7" t="n">
        <f aca="false">1_Data_EDA!L5565</f>
        <v>14</v>
      </c>
      <c r="G5564" s="8" t="n">
        <f aca="false">1_Data_EDA!M5565</f>
        <v>0.07</v>
      </c>
      <c r="H5564" s="6" t="n">
        <f aca="false">IF(1_Data_EDA!B5565="First Class",1,0)</f>
        <v>0</v>
      </c>
      <c r="I5564" s="6" t="n">
        <f aca="false">IF(1_Data_EDA!B5565="Second Class",1,0)</f>
        <v>1</v>
      </c>
      <c r="J5564" s="6" t="n">
        <f aca="false">IF(1_Data_EDA!B5565="Same Day",1,0)</f>
        <v>0</v>
      </c>
      <c r="K5564" s="6" t="n">
        <f aca="false">IF(1_Data_EDA!C5565="Corporate",1,0)</f>
        <v>1</v>
      </c>
      <c r="L5564" s="6" t="n">
        <f aca="false">IF(1_Data_EDA!C5565="Home Office",1,0)</f>
        <v>0</v>
      </c>
      <c r="M5564" s="6" t="n">
        <f aca="false">IF(1_Data_EDA!D5565="Europe",1,0)</f>
        <v>0</v>
      </c>
      <c r="N5564" s="6" t="n">
        <f aca="false">IF(1_Data_EDA!D5565="LATAM",1,0)</f>
        <v>1</v>
      </c>
      <c r="O5564" s="6" t="n">
        <f aca="false">IF(1_Data_EDA!D5565="Pacific Asia",1,0)</f>
        <v>0</v>
      </c>
      <c r="P5564" s="6" t="n">
        <f aca="false">IF(1_Data_EDA!D5565="USCA",1,0)</f>
        <v>0</v>
      </c>
      <c r="Q5564" s="6" t="n">
        <f aca="false">IF(C5564&gt;MEDIAN(C$5:C$8004),1,0)</f>
        <v>1</v>
      </c>
      <c r="R5564" s="6" t="n">
        <f aca="false">IF(D5564&gt;2,1,0)</f>
        <v>0</v>
      </c>
    </row>
    <row r="5565" customFormat="false" ht="15" hidden="false" customHeight="true" outlineLevel="0" collapsed="false">
      <c r="A5565" s="6" t="n">
        <f aca="false">1_Data_EDA!O5566</f>
        <v>0</v>
      </c>
      <c r="B5565" s="6" t="n">
        <f aca="false">1_Data_EDA!H5566</f>
        <v>4</v>
      </c>
      <c r="C5565" s="7" t="n">
        <f aca="false">1_Data_EDA!I5566</f>
        <v>129.9900055</v>
      </c>
      <c r="D5565" s="6" t="n">
        <f aca="false">1_Data_EDA!J5566</f>
        <v>1</v>
      </c>
      <c r="E5565" s="7" t="n">
        <f aca="false">1_Data_EDA!K5566</f>
        <v>129.9900055</v>
      </c>
      <c r="F5565" s="7" t="n">
        <f aca="false">1_Data_EDA!L5566</f>
        <v>11.69999981</v>
      </c>
      <c r="G5565" s="8" t="n">
        <f aca="false">1_Data_EDA!M5566</f>
        <v>0.090000004</v>
      </c>
      <c r="H5565" s="6" t="n">
        <f aca="false">IF(1_Data_EDA!B5566="First Class",1,0)</f>
        <v>0</v>
      </c>
      <c r="I5565" s="6" t="n">
        <f aca="false">IF(1_Data_EDA!B5566="Second Class",1,0)</f>
        <v>0</v>
      </c>
      <c r="J5565" s="6" t="n">
        <f aca="false">IF(1_Data_EDA!B5566="Same Day",1,0)</f>
        <v>0</v>
      </c>
      <c r="K5565" s="6" t="n">
        <f aca="false">IF(1_Data_EDA!C5566="Corporate",1,0)</f>
        <v>0</v>
      </c>
      <c r="L5565" s="6" t="n">
        <f aca="false">IF(1_Data_EDA!C5566="Home Office",1,0)</f>
        <v>0</v>
      </c>
      <c r="M5565" s="6" t="n">
        <f aca="false">IF(1_Data_EDA!D5566="Europe",1,0)</f>
        <v>0</v>
      </c>
      <c r="N5565" s="6" t="n">
        <f aca="false">IF(1_Data_EDA!D5566="LATAM",1,0)</f>
        <v>1</v>
      </c>
      <c r="O5565" s="6" t="n">
        <f aca="false">IF(1_Data_EDA!D5566="Pacific Asia",1,0)</f>
        <v>0</v>
      </c>
      <c r="P5565" s="6" t="n">
        <f aca="false">IF(1_Data_EDA!D5566="USCA",1,0)</f>
        <v>0</v>
      </c>
      <c r="Q5565" s="6" t="n">
        <f aca="false">IF(C5565&gt;MEDIAN(C$5:C$8004),1,0)</f>
        <v>1</v>
      </c>
      <c r="R5565" s="6" t="n">
        <f aca="false">IF(D5565&gt;2,1,0)</f>
        <v>0</v>
      </c>
    </row>
    <row r="5566" customFormat="false" ht="15" hidden="false" customHeight="true" outlineLevel="0" collapsed="false">
      <c r="A5566" s="6" t="n">
        <f aca="false">1_Data_EDA!O5567</f>
        <v>1</v>
      </c>
      <c r="B5566" s="6" t="n">
        <f aca="false">1_Data_EDA!H5567</f>
        <v>4</v>
      </c>
      <c r="C5566" s="7" t="n">
        <f aca="false">1_Data_EDA!I5567</f>
        <v>99.98999786</v>
      </c>
      <c r="D5566" s="6" t="n">
        <f aca="false">1_Data_EDA!J5567</f>
        <v>3</v>
      </c>
      <c r="E5566" s="7" t="n">
        <f aca="false">1_Data_EDA!K5567</f>
        <v>299.9700012</v>
      </c>
      <c r="F5566" s="7" t="n">
        <f aca="false">1_Data_EDA!L5567</f>
        <v>15</v>
      </c>
      <c r="G5566" s="8" t="n">
        <f aca="false">1_Data_EDA!M5567</f>
        <v>0.050000001</v>
      </c>
      <c r="H5566" s="6" t="n">
        <f aca="false">IF(1_Data_EDA!B5567="First Class",1,0)</f>
        <v>0</v>
      </c>
      <c r="I5566" s="6" t="n">
        <f aca="false">IF(1_Data_EDA!B5567="Second Class",1,0)</f>
        <v>0</v>
      </c>
      <c r="J5566" s="6" t="n">
        <f aca="false">IF(1_Data_EDA!B5567="Same Day",1,0)</f>
        <v>0</v>
      </c>
      <c r="K5566" s="6" t="n">
        <f aca="false">IF(1_Data_EDA!C5567="Corporate",1,0)</f>
        <v>1</v>
      </c>
      <c r="L5566" s="6" t="n">
        <f aca="false">IF(1_Data_EDA!C5567="Home Office",1,0)</f>
        <v>0</v>
      </c>
      <c r="M5566" s="6" t="n">
        <f aca="false">IF(1_Data_EDA!D5567="Europe",1,0)</f>
        <v>1</v>
      </c>
      <c r="N5566" s="6" t="n">
        <f aca="false">IF(1_Data_EDA!D5567="LATAM",1,0)</f>
        <v>0</v>
      </c>
      <c r="O5566" s="6" t="n">
        <f aca="false">IF(1_Data_EDA!D5567="Pacific Asia",1,0)</f>
        <v>0</v>
      </c>
      <c r="P5566" s="6" t="n">
        <f aca="false">IF(1_Data_EDA!D5567="USCA",1,0)</f>
        <v>0</v>
      </c>
      <c r="Q5566" s="6" t="n">
        <f aca="false">IF(C5566&gt;MEDIAN(C$5:C$8004),1,0)</f>
        <v>1</v>
      </c>
      <c r="R5566" s="6" t="n">
        <f aca="false">IF(D5566&gt;2,1,0)</f>
        <v>1</v>
      </c>
    </row>
    <row r="5567" customFormat="false" ht="15" hidden="false" customHeight="true" outlineLevel="0" collapsed="false">
      <c r="A5567" s="6" t="n">
        <f aca="false">1_Data_EDA!O5568</f>
        <v>0</v>
      </c>
      <c r="B5567" s="6" t="n">
        <f aca="false">1_Data_EDA!H5568</f>
        <v>4</v>
      </c>
      <c r="C5567" s="7" t="n">
        <f aca="false">1_Data_EDA!I5568</f>
        <v>99.98999786</v>
      </c>
      <c r="D5567" s="6" t="n">
        <f aca="false">1_Data_EDA!J5568</f>
        <v>1</v>
      </c>
      <c r="E5567" s="7" t="n">
        <f aca="false">1_Data_EDA!K5568</f>
        <v>99.98999786</v>
      </c>
      <c r="F5567" s="7" t="n">
        <f aca="false">1_Data_EDA!L5568</f>
        <v>5.5</v>
      </c>
      <c r="G5567" s="8" t="n">
        <f aca="false">1_Data_EDA!M5568</f>
        <v>0.059999999</v>
      </c>
      <c r="H5567" s="6" t="n">
        <f aca="false">IF(1_Data_EDA!B5568="First Class",1,0)</f>
        <v>0</v>
      </c>
      <c r="I5567" s="6" t="n">
        <f aca="false">IF(1_Data_EDA!B5568="Second Class",1,0)</f>
        <v>0</v>
      </c>
      <c r="J5567" s="6" t="n">
        <f aca="false">IF(1_Data_EDA!B5568="Same Day",1,0)</f>
        <v>0</v>
      </c>
      <c r="K5567" s="6" t="n">
        <f aca="false">IF(1_Data_EDA!C5568="Corporate",1,0)</f>
        <v>0</v>
      </c>
      <c r="L5567" s="6" t="n">
        <f aca="false">IF(1_Data_EDA!C5568="Home Office",1,0)</f>
        <v>0</v>
      </c>
      <c r="M5567" s="6" t="n">
        <f aca="false">IF(1_Data_EDA!D5568="Europe",1,0)</f>
        <v>1</v>
      </c>
      <c r="N5567" s="6" t="n">
        <f aca="false">IF(1_Data_EDA!D5568="LATAM",1,0)</f>
        <v>0</v>
      </c>
      <c r="O5567" s="6" t="n">
        <f aca="false">IF(1_Data_EDA!D5568="Pacific Asia",1,0)</f>
        <v>0</v>
      </c>
      <c r="P5567" s="6" t="n">
        <f aca="false">IF(1_Data_EDA!D5568="USCA",1,0)</f>
        <v>0</v>
      </c>
      <c r="Q5567" s="6" t="n">
        <f aca="false">IF(C5567&gt;MEDIAN(C$5:C$8004),1,0)</f>
        <v>1</v>
      </c>
      <c r="R5567" s="6" t="n">
        <f aca="false">IF(D5567&gt;2,1,0)</f>
        <v>0</v>
      </c>
    </row>
    <row r="5568" customFormat="false" ht="15" hidden="false" customHeight="true" outlineLevel="0" collapsed="false">
      <c r="A5568" s="6" t="n">
        <f aca="false">1_Data_EDA!O5569</f>
        <v>1</v>
      </c>
      <c r="B5568" s="6" t="n">
        <f aca="false">1_Data_EDA!H5569</f>
        <v>1</v>
      </c>
      <c r="C5568" s="7" t="n">
        <f aca="false">1_Data_EDA!I5569</f>
        <v>299.980011</v>
      </c>
      <c r="D5568" s="6" t="n">
        <f aca="false">1_Data_EDA!J5569</f>
        <v>1</v>
      </c>
      <c r="E5568" s="7" t="n">
        <f aca="false">1_Data_EDA!K5569</f>
        <v>299.980011</v>
      </c>
      <c r="F5568" s="7" t="n">
        <f aca="false">1_Data_EDA!L5569</f>
        <v>16.5</v>
      </c>
      <c r="G5568" s="8" t="n">
        <f aca="false">1_Data_EDA!M5569</f>
        <v>0.059999999</v>
      </c>
      <c r="H5568" s="6" t="n">
        <f aca="false">IF(1_Data_EDA!B5569="First Class",1,0)</f>
        <v>1</v>
      </c>
      <c r="I5568" s="6" t="n">
        <f aca="false">IF(1_Data_EDA!B5569="Second Class",1,0)</f>
        <v>0</v>
      </c>
      <c r="J5568" s="6" t="n">
        <f aca="false">IF(1_Data_EDA!B5569="Same Day",1,0)</f>
        <v>0</v>
      </c>
      <c r="K5568" s="6" t="n">
        <f aca="false">IF(1_Data_EDA!C5569="Corporate",1,0)</f>
        <v>0</v>
      </c>
      <c r="L5568" s="6" t="n">
        <f aca="false">IF(1_Data_EDA!C5569="Home Office",1,0)</f>
        <v>0</v>
      </c>
      <c r="M5568" s="6" t="n">
        <f aca="false">IF(1_Data_EDA!D5569="Europe",1,0)</f>
        <v>0</v>
      </c>
      <c r="N5568" s="6" t="n">
        <f aca="false">IF(1_Data_EDA!D5569="LATAM",1,0)</f>
        <v>0</v>
      </c>
      <c r="O5568" s="6" t="n">
        <f aca="false">IF(1_Data_EDA!D5569="Pacific Asia",1,0)</f>
        <v>1</v>
      </c>
      <c r="P5568" s="6" t="n">
        <f aca="false">IF(1_Data_EDA!D5569="USCA",1,0)</f>
        <v>0</v>
      </c>
      <c r="Q5568" s="6" t="n">
        <f aca="false">IF(C5568&gt;MEDIAN(C$5:C$8004),1,0)</f>
        <v>1</v>
      </c>
      <c r="R5568" s="6" t="n">
        <f aca="false">IF(D5568&gt;2,1,0)</f>
        <v>0</v>
      </c>
    </row>
    <row r="5569" customFormat="false" ht="15" hidden="false" customHeight="true" outlineLevel="0" collapsed="false">
      <c r="A5569" s="6" t="n">
        <f aca="false">1_Data_EDA!O5570</f>
        <v>1</v>
      </c>
      <c r="B5569" s="6" t="n">
        <f aca="false">1_Data_EDA!H5570</f>
        <v>4</v>
      </c>
      <c r="C5569" s="7" t="n">
        <f aca="false">1_Data_EDA!I5570</f>
        <v>199.9900055</v>
      </c>
      <c r="D5569" s="6" t="n">
        <f aca="false">1_Data_EDA!J5570</f>
        <v>1</v>
      </c>
      <c r="E5569" s="7" t="n">
        <f aca="false">1_Data_EDA!K5570</f>
        <v>199.9900055</v>
      </c>
      <c r="F5569" s="7" t="n">
        <f aca="false">1_Data_EDA!L5570</f>
        <v>26</v>
      </c>
      <c r="G5569" s="8" t="n">
        <f aca="false">1_Data_EDA!M5570</f>
        <v>0.129999995</v>
      </c>
      <c r="H5569" s="6" t="n">
        <f aca="false">IF(1_Data_EDA!B5570="First Class",1,0)</f>
        <v>0</v>
      </c>
      <c r="I5569" s="6" t="n">
        <f aca="false">IF(1_Data_EDA!B5570="Second Class",1,0)</f>
        <v>0</v>
      </c>
      <c r="J5569" s="6" t="n">
        <f aca="false">IF(1_Data_EDA!B5570="Same Day",1,0)</f>
        <v>0</v>
      </c>
      <c r="K5569" s="6" t="n">
        <f aca="false">IF(1_Data_EDA!C5570="Corporate",1,0)</f>
        <v>1</v>
      </c>
      <c r="L5569" s="6" t="n">
        <f aca="false">IF(1_Data_EDA!C5570="Home Office",1,0)</f>
        <v>0</v>
      </c>
      <c r="M5569" s="6" t="n">
        <f aca="false">IF(1_Data_EDA!D5570="Europe",1,0)</f>
        <v>1</v>
      </c>
      <c r="N5569" s="6" t="n">
        <f aca="false">IF(1_Data_EDA!D5570="LATAM",1,0)</f>
        <v>0</v>
      </c>
      <c r="O5569" s="6" t="n">
        <f aca="false">IF(1_Data_EDA!D5570="Pacific Asia",1,0)</f>
        <v>0</v>
      </c>
      <c r="P5569" s="6" t="n">
        <f aca="false">IF(1_Data_EDA!D5570="USCA",1,0)</f>
        <v>0</v>
      </c>
      <c r="Q5569" s="6" t="n">
        <f aca="false">IF(C5569&gt;MEDIAN(C$5:C$8004),1,0)</f>
        <v>1</v>
      </c>
      <c r="R5569" s="6" t="n">
        <f aca="false">IF(D5569&gt;2,1,0)</f>
        <v>0</v>
      </c>
    </row>
    <row r="5570" customFormat="false" ht="15" hidden="false" customHeight="true" outlineLevel="0" collapsed="false">
      <c r="A5570" s="6" t="n">
        <f aca="false">1_Data_EDA!O5571</f>
        <v>0</v>
      </c>
      <c r="B5570" s="6" t="n">
        <f aca="false">1_Data_EDA!H5571</f>
        <v>4</v>
      </c>
      <c r="C5570" s="7" t="n">
        <f aca="false">1_Data_EDA!I5571</f>
        <v>39.99000168</v>
      </c>
      <c r="D5570" s="6" t="n">
        <f aca="false">1_Data_EDA!J5571</f>
        <v>5</v>
      </c>
      <c r="E5570" s="7" t="n">
        <f aca="false">1_Data_EDA!K5571</f>
        <v>199.9499969</v>
      </c>
      <c r="F5570" s="7" t="n">
        <f aca="false">1_Data_EDA!L5571</f>
        <v>49.99000168</v>
      </c>
      <c r="G5570" s="8" t="n">
        <f aca="false">1_Data_EDA!M5571</f>
        <v>0.25</v>
      </c>
      <c r="H5570" s="6" t="n">
        <f aca="false">IF(1_Data_EDA!B5571="First Class",1,0)</f>
        <v>0</v>
      </c>
      <c r="I5570" s="6" t="n">
        <f aca="false">IF(1_Data_EDA!B5571="Second Class",1,0)</f>
        <v>0</v>
      </c>
      <c r="J5570" s="6" t="n">
        <f aca="false">IF(1_Data_EDA!B5571="Same Day",1,0)</f>
        <v>0</v>
      </c>
      <c r="K5570" s="6" t="n">
        <f aca="false">IF(1_Data_EDA!C5571="Corporate",1,0)</f>
        <v>0</v>
      </c>
      <c r="L5570" s="6" t="n">
        <f aca="false">IF(1_Data_EDA!C5571="Home Office",1,0)</f>
        <v>0</v>
      </c>
      <c r="M5570" s="6" t="n">
        <f aca="false">IF(1_Data_EDA!D5571="Europe",1,0)</f>
        <v>0</v>
      </c>
      <c r="N5570" s="6" t="n">
        <f aca="false">IF(1_Data_EDA!D5571="LATAM",1,0)</f>
        <v>0</v>
      </c>
      <c r="O5570" s="6" t="n">
        <f aca="false">IF(1_Data_EDA!D5571="Pacific Asia",1,0)</f>
        <v>1</v>
      </c>
      <c r="P5570" s="6" t="n">
        <f aca="false">IF(1_Data_EDA!D5571="USCA",1,0)</f>
        <v>0</v>
      </c>
      <c r="Q5570" s="6" t="n">
        <f aca="false">IF(C5570&gt;MEDIAN(C$5:C$8004),1,0)</f>
        <v>0</v>
      </c>
      <c r="R5570" s="6" t="n">
        <f aca="false">IF(D5570&gt;2,1,0)</f>
        <v>1</v>
      </c>
    </row>
    <row r="5571" customFormat="false" ht="15" hidden="false" customHeight="true" outlineLevel="0" collapsed="false">
      <c r="A5571" s="6" t="n">
        <f aca="false">1_Data_EDA!O5572</f>
        <v>1</v>
      </c>
      <c r="B5571" s="6" t="n">
        <f aca="false">1_Data_EDA!H5572</f>
        <v>4</v>
      </c>
      <c r="C5571" s="7" t="n">
        <f aca="false">1_Data_EDA!I5572</f>
        <v>59.99000168</v>
      </c>
      <c r="D5571" s="6" t="n">
        <f aca="false">1_Data_EDA!J5572</f>
        <v>4</v>
      </c>
      <c r="E5571" s="7" t="n">
        <f aca="false">1_Data_EDA!K5572</f>
        <v>239.9600067</v>
      </c>
      <c r="F5571" s="7" t="n">
        <f aca="false">1_Data_EDA!L5572</f>
        <v>13.19999981</v>
      </c>
      <c r="G5571" s="8" t="n">
        <f aca="false">1_Data_EDA!M5572</f>
        <v>0.059999999</v>
      </c>
      <c r="H5571" s="6" t="n">
        <f aca="false">IF(1_Data_EDA!B5572="First Class",1,0)</f>
        <v>0</v>
      </c>
      <c r="I5571" s="6" t="n">
        <f aca="false">IF(1_Data_EDA!B5572="Second Class",1,0)</f>
        <v>0</v>
      </c>
      <c r="J5571" s="6" t="n">
        <f aca="false">IF(1_Data_EDA!B5572="Same Day",1,0)</f>
        <v>0</v>
      </c>
      <c r="K5571" s="6" t="n">
        <f aca="false">IF(1_Data_EDA!C5572="Corporate",1,0)</f>
        <v>0</v>
      </c>
      <c r="L5571" s="6" t="n">
        <f aca="false">IF(1_Data_EDA!C5572="Home Office",1,0)</f>
        <v>0</v>
      </c>
      <c r="M5571" s="6" t="n">
        <f aca="false">IF(1_Data_EDA!D5572="Europe",1,0)</f>
        <v>0</v>
      </c>
      <c r="N5571" s="6" t="n">
        <f aca="false">IF(1_Data_EDA!D5572="LATAM",1,0)</f>
        <v>0</v>
      </c>
      <c r="O5571" s="6" t="n">
        <f aca="false">IF(1_Data_EDA!D5572="Pacific Asia",1,0)</f>
        <v>1</v>
      </c>
      <c r="P5571" s="6" t="n">
        <f aca="false">IF(1_Data_EDA!D5572="USCA",1,0)</f>
        <v>0</v>
      </c>
      <c r="Q5571" s="6" t="n">
        <f aca="false">IF(C5571&gt;MEDIAN(C$5:C$8004),1,0)</f>
        <v>0</v>
      </c>
      <c r="R5571" s="6" t="n">
        <f aca="false">IF(D5571&gt;2,1,0)</f>
        <v>1</v>
      </c>
    </row>
    <row r="5572" customFormat="false" ht="15" hidden="false" customHeight="true" outlineLevel="0" collapsed="false">
      <c r="A5572" s="6" t="n">
        <f aca="false">1_Data_EDA!O5573</f>
        <v>1</v>
      </c>
      <c r="B5572" s="6" t="n">
        <f aca="false">1_Data_EDA!H5573</f>
        <v>4</v>
      </c>
      <c r="C5572" s="7" t="n">
        <f aca="false">1_Data_EDA!I5573</f>
        <v>129.9900055</v>
      </c>
      <c r="D5572" s="6" t="n">
        <f aca="false">1_Data_EDA!J5573</f>
        <v>1</v>
      </c>
      <c r="E5572" s="7" t="n">
        <f aca="false">1_Data_EDA!K5573</f>
        <v>129.9900055</v>
      </c>
      <c r="F5572" s="7" t="n">
        <f aca="false">1_Data_EDA!L5573</f>
        <v>3.900000095</v>
      </c>
      <c r="G5572" s="8" t="n">
        <f aca="false">1_Data_EDA!M5573</f>
        <v>0.029999999</v>
      </c>
      <c r="H5572" s="6" t="n">
        <f aca="false">IF(1_Data_EDA!B5573="First Class",1,0)</f>
        <v>0</v>
      </c>
      <c r="I5572" s="6" t="n">
        <f aca="false">IF(1_Data_EDA!B5573="Second Class",1,0)</f>
        <v>0</v>
      </c>
      <c r="J5572" s="6" t="n">
        <f aca="false">IF(1_Data_EDA!B5573="Same Day",1,0)</f>
        <v>0</v>
      </c>
      <c r="K5572" s="6" t="n">
        <f aca="false">IF(1_Data_EDA!C5573="Corporate",1,0)</f>
        <v>0</v>
      </c>
      <c r="L5572" s="6" t="n">
        <f aca="false">IF(1_Data_EDA!C5573="Home Office",1,0)</f>
        <v>0</v>
      </c>
      <c r="M5572" s="6" t="n">
        <f aca="false">IF(1_Data_EDA!D5573="Europe",1,0)</f>
        <v>0</v>
      </c>
      <c r="N5572" s="6" t="n">
        <f aca="false">IF(1_Data_EDA!D5573="LATAM",1,0)</f>
        <v>0</v>
      </c>
      <c r="O5572" s="6" t="n">
        <f aca="false">IF(1_Data_EDA!D5573="Pacific Asia",1,0)</f>
        <v>0</v>
      </c>
      <c r="P5572" s="6" t="n">
        <f aca="false">IF(1_Data_EDA!D5573="USCA",1,0)</f>
        <v>1</v>
      </c>
      <c r="Q5572" s="6" t="n">
        <f aca="false">IF(C5572&gt;MEDIAN(C$5:C$8004),1,0)</f>
        <v>1</v>
      </c>
      <c r="R5572" s="6" t="n">
        <f aca="false">IF(D5572&gt;2,1,0)</f>
        <v>0</v>
      </c>
    </row>
    <row r="5573" customFormat="false" ht="15" hidden="false" customHeight="true" outlineLevel="0" collapsed="false">
      <c r="A5573" s="6" t="n">
        <f aca="false">1_Data_EDA!O5574</f>
        <v>1</v>
      </c>
      <c r="B5573" s="6" t="n">
        <f aca="false">1_Data_EDA!H5574</f>
        <v>4</v>
      </c>
      <c r="C5573" s="7" t="n">
        <f aca="false">1_Data_EDA!I5574</f>
        <v>39.99000168</v>
      </c>
      <c r="D5573" s="6" t="n">
        <f aca="false">1_Data_EDA!J5574</f>
        <v>1</v>
      </c>
      <c r="E5573" s="7" t="n">
        <f aca="false">1_Data_EDA!K5574</f>
        <v>39.99000168</v>
      </c>
      <c r="F5573" s="7" t="n">
        <f aca="false">1_Data_EDA!L5574</f>
        <v>1.200000048</v>
      </c>
      <c r="G5573" s="8" t="n">
        <f aca="false">1_Data_EDA!M5574</f>
        <v>0.029999999</v>
      </c>
      <c r="H5573" s="6" t="n">
        <f aca="false">IF(1_Data_EDA!B5574="First Class",1,0)</f>
        <v>0</v>
      </c>
      <c r="I5573" s="6" t="n">
        <f aca="false">IF(1_Data_EDA!B5574="Second Class",1,0)</f>
        <v>0</v>
      </c>
      <c r="J5573" s="6" t="n">
        <f aca="false">IF(1_Data_EDA!B5574="Same Day",1,0)</f>
        <v>0</v>
      </c>
      <c r="K5573" s="6" t="n">
        <f aca="false">IF(1_Data_EDA!C5574="Corporate",1,0)</f>
        <v>0</v>
      </c>
      <c r="L5573" s="6" t="n">
        <f aca="false">IF(1_Data_EDA!C5574="Home Office",1,0)</f>
        <v>0</v>
      </c>
      <c r="M5573" s="6" t="n">
        <f aca="false">IF(1_Data_EDA!D5574="Europe",1,0)</f>
        <v>0</v>
      </c>
      <c r="N5573" s="6" t="n">
        <f aca="false">IF(1_Data_EDA!D5574="LATAM",1,0)</f>
        <v>0</v>
      </c>
      <c r="O5573" s="6" t="n">
        <f aca="false">IF(1_Data_EDA!D5574="Pacific Asia",1,0)</f>
        <v>1</v>
      </c>
      <c r="P5573" s="6" t="n">
        <f aca="false">IF(1_Data_EDA!D5574="USCA",1,0)</f>
        <v>0</v>
      </c>
      <c r="Q5573" s="6" t="n">
        <f aca="false">IF(C5573&gt;MEDIAN(C$5:C$8004),1,0)</f>
        <v>0</v>
      </c>
      <c r="R5573" s="6" t="n">
        <f aca="false">IF(D5573&gt;2,1,0)</f>
        <v>0</v>
      </c>
    </row>
    <row r="5574" customFormat="false" ht="15" hidden="false" customHeight="true" outlineLevel="0" collapsed="false">
      <c r="A5574" s="6" t="n">
        <f aca="false">1_Data_EDA!O5575</f>
        <v>1</v>
      </c>
      <c r="B5574" s="6" t="n">
        <f aca="false">1_Data_EDA!H5575</f>
        <v>4</v>
      </c>
      <c r="C5574" s="7" t="n">
        <f aca="false">1_Data_EDA!I5575</f>
        <v>39.99000168</v>
      </c>
      <c r="D5574" s="6" t="n">
        <f aca="false">1_Data_EDA!J5575</f>
        <v>2</v>
      </c>
      <c r="E5574" s="7" t="n">
        <f aca="false">1_Data_EDA!K5575</f>
        <v>79.98000336</v>
      </c>
      <c r="F5574" s="7" t="n">
        <f aca="false">1_Data_EDA!L5575</f>
        <v>8</v>
      </c>
      <c r="G5574" s="8" t="n">
        <f aca="false">1_Data_EDA!M5575</f>
        <v>0.100000001</v>
      </c>
      <c r="H5574" s="6" t="n">
        <f aca="false">IF(1_Data_EDA!B5575="First Class",1,0)</f>
        <v>0</v>
      </c>
      <c r="I5574" s="6" t="n">
        <f aca="false">IF(1_Data_EDA!B5575="Second Class",1,0)</f>
        <v>0</v>
      </c>
      <c r="J5574" s="6" t="n">
        <f aca="false">IF(1_Data_EDA!B5575="Same Day",1,0)</f>
        <v>0</v>
      </c>
      <c r="K5574" s="6" t="n">
        <f aca="false">IF(1_Data_EDA!C5575="Corporate",1,0)</f>
        <v>0</v>
      </c>
      <c r="L5574" s="6" t="n">
        <f aca="false">IF(1_Data_EDA!C5575="Home Office",1,0)</f>
        <v>0</v>
      </c>
      <c r="M5574" s="6" t="n">
        <f aca="false">IF(1_Data_EDA!D5575="Europe",1,0)</f>
        <v>1</v>
      </c>
      <c r="N5574" s="6" t="n">
        <f aca="false">IF(1_Data_EDA!D5575="LATAM",1,0)</f>
        <v>0</v>
      </c>
      <c r="O5574" s="6" t="n">
        <f aca="false">IF(1_Data_EDA!D5575="Pacific Asia",1,0)</f>
        <v>0</v>
      </c>
      <c r="P5574" s="6" t="n">
        <f aca="false">IF(1_Data_EDA!D5575="USCA",1,0)</f>
        <v>0</v>
      </c>
      <c r="Q5574" s="6" t="n">
        <f aca="false">IF(C5574&gt;MEDIAN(C$5:C$8004),1,0)</f>
        <v>0</v>
      </c>
      <c r="R5574" s="6" t="n">
        <f aca="false">IF(D5574&gt;2,1,0)</f>
        <v>0</v>
      </c>
    </row>
    <row r="5575" customFormat="false" ht="15" hidden="false" customHeight="true" outlineLevel="0" collapsed="false">
      <c r="A5575" s="6" t="n">
        <f aca="false">1_Data_EDA!O5576</f>
        <v>1</v>
      </c>
      <c r="B5575" s="6" t="n">
        <f aca="false">1_Data_EDA!H5576</f>
        <v>4</v>
      </c>
      <c r="C5575" s="7" t="n">
        <f aca="false">1_Data_EDA!I5576</f>
        <v>50</v>
      </c>
      <c r="D5575" s="6" t="n">
        <f aca="false">1_Data_EDA!J5576</f>
        <v>4</v>
      </c>
      <c r="E5575" s="7" t="n">
        <f aca="false">1_Data_EDA!K5576</f>
        <v>200</v>
      </c>
      <c r="F5575" s="7" t="n">
        <f aca="false">1_Data_EDA!L5576</f>
        <v>34</v>
      </c>
      <c r="G5575" s="8" t="n">
        <f aca="false">1_Data_EDA!M5576</f>
        <v>0.170000002</v>
      </c>
      <c r="H5575" s="6" t="n">
        <f aca="false">IF(1_Data_EDA!B5576="First Class",1,0)</f>
        <v>0</v>
      </c>
      <c r="I5575" s="6" t="n">
        <f aca="false">IF(1_Data_EDA!B5576="Second Class",1,0)</f>
        <v>0</v>
      </c>
      <c r="J5575" s="6" t="n">
        <f aca="false">IF(1_Data_EDA!B5576="Same Day",1,0)</f>
        <v>0</v>
      </c>
      <c r="K5575" s="6" t="n">
        <f aca="false">IF(1_Data_EDA!C5576="Corporate",1,0)</f>
        <v>1</v>
      </c>
      <c r="L5575" s="6" t="n">
        <f aca="false">IF(1_Data_EDA!C5576="Home Office",1,0)</f>
        <v>0</v>
      </c>
      <c r="M5575" s="6" t="n">
        <f aca="false">IF(1_Data_EDA!D5576="Europe",1,0)</f>
        <v>1</v>
      </c>
      <c r="N5575" s="6" t="n">
        <f aca="false">IF(1_Data_EDA!D5576="LATAM",1,0)</f>
        <v>0</v>
      </c>
      <c r="O5575" s="6" t="n">
        <f aca="false">IF(1_Data_EDA!D5576="Pacific Asia",1,0)</f>
        <v>0</v>
      </c>
      <c r="P5575" s="6" t="n">
        <f aca="false">IF(1_Data_EDA!D5576="USCA",1,0)</f>
        <v>0</v>
      </c>
      <c r="Q5575" s="6" t="n">
        <f aca="false">IF(C5575&gt;MEDIAN(C$5:C$8004),1,0)</f>
        <v>0</v>
      </c>
      <c r="R5575" s="6" t="n">
        <f aca="false">IF(D5575&gt;2,1,0)</f>
        <v>1</v>
      </c>
    </row>
    <row r="5576" customFormat="false" ht="15" hidden="false" customHeight="true" outlineLevel="0" collapsed="false">
      <c r="A5576" s="6" t="n">
        <f aca="false">1_Data_EDA!O5577</f>
        <v>1</v>
      </c>
      <c r="B5576" s="6" t="n">
        <f aca="false">1_Data_EDA!H5577</f>
        <v>1</v>
      </c>
      <c r="C5576" s="7" t="n">
        <f aca="false">1_Data_EDA!I5577</f>
        <v>199.9900055</v>
      </c>
      <c r="D5576" s="6" t="n">
        <f aca="false">1_Data_EDA!J5577</f>
        <v>1</v>
      </c>
      <c r="E5576" s="7" t="n">
        <f aca="false">1_Data_EDA!K5577</f>
        <v>199.9900055</v>
      </c>
      <c r="F5576" s="7" t="n">
        <f aca="false">1_Data_EDA!L5577</f>
        <v>11</v>
      </c>
      <c r="G5576" s="8" t="n">
        <f aca="false">1_Data_EDA!M5577</f>
        <v>0.059999999</v>
      </c>
      <c r="H5576" s="6" t="n">
        <f aca="false">IF(1_Data_EDA!B5577="First Class",1,0)</f>
        <v>1</v>
      </c>
      <c r="I5576" s="6" t="n">
        <f aca="false">IF(1_Data_EDA!B5577="Second Class",1,0)</f>
        <v>0</v>
      </c>
      <c r="J5576" s="6" t="n">
        <f aca="false">IF(1_Data_EDA!B5577="Same Day",1,0)</f>
        <v>0</v>
      </c>
      <c r="K5576" s="6" t="n">
        <f aca="false">IF(1_Data_EDA!C5577="Corporate",1,0)</f>
        <v>0</v>
      </c>
      <c r="L5576" s="6" t="n">
        <f aca="false">IF(1_Data_EDA!C5577="Home Office",1,0)</f>
        <v>1</v>
      </c>
      <c r="M5576" s="6" t="n">
        <f aca="false">IF(1_Data_EDA!D5577="Europe",1,0)</f>
        <v>0</v>
      </c>
      <c r="N5576" s="6" t="n">
        <f aca="false">IF(1_Data_EDA!D5577="LATAM",1,0)</f>
        <v>1</v>
      </c>
      <c r="O5576" s="6" t="n">
        <f aca="false">IF(1_Data_EDA!D5577="Pacific Asia",1,0)</f>
        <v>0</v>
      </c>
      <c r="P5576" s="6" t="n">
        <f aca="false">IF(1_Data_EDA!D5577="USCA",1,0)</f>
        <v>0</v>
      </c>
      <c r="Q5576" s="6" t="n">
        <f aca="false">IF(C5576&gt;MEDIAN(C$5:C$8004),1,0)</f>
        <v>1</v>
      </c>
      <c r="R5576" s="6" t="n">
        <f aca="false">IF(D5576&gt;2,1,0)</f>
        <v>0</v>
      </c>
    </row>
    <row r="5577" customFormat="false" ht="15" hidden="false" customHeight="true" outlineLevel="0" collapsed="false">
      <c r="A5577" s="6" t="n">
        <f aca="false">1_Data_EDA!O5578</f>
        <v>1</v>
      </c>
      <c r="B5577" s="6" t="n">
        <f aca="false">1_Data_EDA!H5578</f>
        <v>2</v>
      </c>
      <c r="C5577" s="7" t="n">
        <f aca="false">1_Data_EDA!I5578</f>
        <v>50</v>
      </c>
      <c r="D5577" s="6" t="n">
        <f aca="false">1_Data_EDA!J5578</f>
        <v>1</v>
      </c>
      <c r="E5577" s="7" t="n">
        <f aca="false">1_Data_EDA!K5578</f>
        <v>50</v>
      </c>
      <c r="F5577" s="7" t="n">
        <f aca="false">1_Data_EDA!L5578</f>
        <v>6.5</v>
      </c>
      <c r="G5577" s="8" t="n">
        <f aca="false">1_Data_EDA!M5578</f>
        <v>0.129999995</v>
      </c>
      <c r="H5577" s="6" t="n">
        <f aca="false">IF(1_Data_EDA!B5578="First Class",1,0)</f>
        <v>0</v>
      </c>
      <c r="I5577" s="6" t="n">
        <f aca="false">IF(1_Data_EDA!B5578="Second Class",1,0)</f>
        <v>1</v>
      </c>
      <c r="J5577" s="6" t="n">
        <f aca="false">IF(1_Data_EDA!B5578="Same Day",1,0)</f>
        <v>0</v>
      </c>
      <c r="K5577" s="6" t="n">
        <f aca="false">IF(1_Data_EDA!C5578="Corporate",1,0)</f>
        <v>1</v>
      </c>
      <c r="L5577" s="6" t="n">
        <f aca="false">IF(1_Data_EDA!C5578="Home Office",1,0)</f>
        <v>0</v>
      </c>
      <c r="M5577" s="6" t="n">
        <f aca="false">IF(1_Data_EDA!D5578="Europe",1,0)</f>
        <v>0</v>
      </c>
      <c r="N5577" s="6" t="n">
        <f aca="false">IF(1_Data_EDA!D5578="LATAM",1,0)</f>
        <v>1</v>
      </c>
      <c r="O5577" s="6" t="n">
        <f aca="false">IF(1_Data_EDA!D5578="Pacific Asia",1,0)</f>
        <v>0</v>
      </c>
      <c r="P5577" s="6" t="n">
        <f aca="false">IF(1_Data_EDA!D5578="USCA",1,0)</f>
        <v>0</v>
      </c>
      <c r="Q5577" s="6" t="n">
        <f aca="false">IF(C5577&gt;MEDIAN(C$5:C$8004),1,0)</f>
        <v>0</v>
      </c>
      <c r="R5577" s="6" t="n">
        <f aca="false">IF(D5577&gt;2,1,0)</f>
        <v>0</v>
      </c>
    </row>
    <row r="5578" customFormat="false" ht="15" hidden="false" customHeight="true" outlineLevel="0" collapsed="false">
      <c r="A5578" s="6" t="n">
        <f aca="false">1_Data_EDA!O5579</f>
        <v>0</v>
      </c>
      <c r="B5578" s="6" t="n">
        <f aca="false">1_Data_EDA!H5579</f>
        <v>4</v>
      </c>
      <c r="C5578" s="7" t="n">
        <f aca="false">1_Data_EDA!I5579</f>
        <v>59.99000168</v>
      </c>
      <c r="D5578" s="6" t="n">
        <f aca="false">1_Data_EDA!J5579</f>
        <v>5</v>
      </c>
      <c r="E5578" s="7" t="n">
        <f aca="false">1_Data_EDA!K5579</f>
        <v>299.9500122</v>
      </c>
      <c r="F5578" s="7" t="n">
        <f aca="false">1_Data_EDA!L5579</f>
        <v>6</v>
      </c>
      <c r="G5578" s="8" t="n">
        <f aca="false">1_Data_EDA!M5579</f>
        <v>0.02</v>
      </c>
      <c r="H5578" s="6" t="n">
        <f aca="false">IF(1_Data_EDA!B5579="First Class",1,0)</f>
        <v>0</v>
      </c>
      <c r="I5578" s="6" t="n">
        <f aca="false">IF(1_Data_EDA!B5579="Second Class",1,0)</f>
        <v>0</v>
      </c>
      <c r="J5578" s="6" t="n">
        <f aca="false">IF(1_Data_EDA!B5579="Same Day",1,0)</f>
        <v>0</v>
      </c>
      <c r="K5578" s="6" t="n">
        <f aca="false">IF(1_Data_EDA!C5579="Corporate",1,0)</f>
        <v>1</v>
      </c>
      <c r="L5578" s="6" t="n">
        <f aca="false">IF(1_Data_EDA!C5579="Home Office",1,0)</f>
        <v>0</v>
      </c>
      <c r="M5578" s="6" t="n">
        <f aca="false">IF(1_Data_EDA!D5579="Europe",1,0)</f>
        <v>1</v>
      </c>
      <c r="N5578" s="6" t="n">
        <f aca="false">IF(1_Data_EDA!D5579="LATAM",1,0)</f>
        <v>0</v>
      </c>
      <c r="O5578" s="6" t="n">
        <f aca="false">IF(1_Data_EDA!D5579="Pacific Asia",1,0)</f>
        <v>0</v>
      </c>
      <c r="P5578" s="6" t="n">
        <f aca="false">IF(1_Data_EDA!D5579="USCA",1,0)</f>
        <v>0</v>
      </c>
      <c r="Q5578" s="6" t="n">
        <f aca="false">IF(C5578&gt;MEDIAN(C$5:C$8004),1,0)</f>
        <v>0</v>
      </c>
      <c r="R5578" s="6" t="n">
        <f aca="false">IF(D5578&gt;2,1,0)</f>
        <v>1</v>
      </c>
    </row>
    <row r="5579" customFormat="false" ht="15" hidden="false" customHeight="true" outlineLevel="0" collapsed="false">
      <c r="A5579" s="6" t="n">
        <f aca="false">1_Data_EDA!O5580</f>
        <v>1</v>
      </c>
      <c r="B5579" s="6" t="n">
        <f aca="false">1_Data_EDA!H5580</f>
        <v>4</v>
      </c>
      <c r="C5579" s="7" t="n">
        <f aca="false">1_Data_EDA!I5580</f>
        <v>299.980011</v>
      </c>
      <c r="D5579" s="6" t="n">
        <f aca="false">1_Data_EDA!J5580</f>
        <v>1</v>
      </c>
      <c r="E5579" s="7" t="n">
        <f aca="false">1_Data_EDA!K5580</f>
        <v>299.980011</v>
      </c>
      <c r="F5579" s="7" t="n">
        <f aca="false">1_Data_EDA!L5580</f>
        <v>45</v>
      </c>
      <c r="G5579" s="8" t="n">
        <f aca="false">1_Data_EDA!M5580</f>
        <v>0.150000006</v>
      </c>
      <c r="H5579" s="6" t="n">
        <f aca="false">IF(1_Data_EDA!B5580="First Class",1,0)</f>
        <v>0</v>
      </c>
      <c r="I5579" s="6" t="n">
        <f aca="false">IF(1_Data_EDA!B5580="Second Class",1,0)</f>
        <v>0</v>
      </c>
      <c r="J5579" s="6" t="n">
        <f aca="false">IF(1_Data_EDA!B5580="Same Day",1,0)</f>
        <v>0</v>
      </c>
      <c r="K5579" s="6" t="n">
        <f aca="false">IF(1_Data_EDA!C5580="Corporate",1,0)</f>
        <v>1</v>
      </c>
      <c r="L5579" s="6" t="n">
        <f aca="false">IF(1_Data_EDA!C5580="Home Office",1,0)</f>
        <v>0</v>
      </c>
      <c r="M5579" s="6" t="n">
        <f aca="false">IF(1_Data_EDA!D5580="Europe",1,0)</f>
        <v>1</v>
      </c>
      <c r="N5579" s="6" t="n">
        <f aca="false">IF(1_Data_EDA!D5580="LATAM",1,0)</f>
        <v>0</v>
      </c>
      <c r="O5579" s="6" t="n">
        <f aca="false">IF(1_Data_EDA!D5580="Pacific Asia",1,0)</f>
        <v>0</v>
      </c>
      <c r="P5579" s="6" t="n">
        <f aca="false">IF(1_Data_EDA!D5580="USCA",1,0)</f>
        <v>0</v>
      </c>
      <c r="Q5579" s="6" t="n">
        <f aca="false">IF(C5579&gt;MEDIAN(C$5:C$8004),1,0)</f>
        <v>1</v>
      </c>
      <c r="R5579" s="6" t="n">
        <f aca="false">IF(D5579&gt;2,1,0)</f>
        <v>0</v>
      </c>
    </row>
    <row r="5580" customFormat="false" ht="15" hidden="false" customHeight="true" outlineLevel="0" collapsed="false">
      <c r="A5580" s="6" t="n">
        <f aca="false">1_Data_EDA!O5581</f>
        <v>0</v>
      </c>
      <c r="B5580" s="6" t="n">
        <f aca="false">1_Data_EDA!H5581</f>
        <v>4</v>
      </c>
      <c r="C5580" s="7" t="n">
        <f aca="false">1_Data_EDA!I5581</f>
        <v>49.97999954</v>
      </c>
      <c r="D5580" s="6" t="n">
        <f aca="false">1_Data_EDA!J5581</f>
        <v>4</v>
      </c>
      <c r="E5580" s="7" t="n">
        <f aca="false">1_Data_EDA!K5581</f>
        <v>199.9199982</v>
      </c>
      <c r="F5580" s="7" t="n">
        <f aca="false">1_Data_EDA!L5581</f>
        <v>0</v>
      </c>
      <c r="G5580" s="8" t="n">
        <f aca="false">1_Data_EDA!M5581</f>
        <v>0</v>
      </c>
      <c r="H5580" s="6" t="n">
        <f aca="false">IF(1_Data_EDA!B5581="First Class",1,0)</f>
        <v>0</v>
      </c>
      <c r="I5580" s="6" t="n">
        <f aca="false">IF(1_Data_EDA!B5581="Second Class",1,0)</f>
        <v>0</v>
      </c>
      <c r="J5580" s="6" t="n">
        <f aca="false">IF(1_Data_EDA!B5581="Same Day",1,0)</f>
        <v>0</v>
      </c>
      <c r="K5580" s="6" t="n">
        <f aca="false">IF(1_Data_EDA!C5581="Corporate",1,0)</f>
        <v>1</v>
      </c>
      <c r="L5580" s="6" t="n">
        <f aca="false">IF(1_Data_EDA!C5581="Home Office",1,0)</f>
        <v>0</v>
      </c>
      <c r="M5580" s="6" t="n">
        <f aca="false">IF(1_Data_EDA!D5581="Europe",1,0)</f>
        <v>1</v>
      </c>
      <c r="N5580" s="6" t="n">
        <f aca="false">IF(1_Data_EDA!D5581="LATAM",1,0)</f>
        <v>0</v>
      </c>
      <c r="O5580" s="6" t="n">
        <f aca="false">IF(1_Data_EDA!D5581="Pacific Asia",1,0)</f>
        <v>0</v>
      </c>
      <c r="P5580" s="6" t="n">
        <f aca="false">IF(1_Data_EDA!D5581="USCA",1,0)</f>
        <v>0</v>
      </c>
      <c r="Q5580" s="6" t="n">
        <f aca="false">IF(C5580&gt;MEDIAN(C$5:C$8004),1,0)</f>
        <v>0</v>
      </c>
      <c r="R5580" s="6" t="n">
        <f aca="false">IF(D5580&gt;2,1,0)</f>
        <v>1</v>
      </c>
    </row>
    <row r="5581" customFormat="false" ht="15" hidden="false" customHeight="true" outlineLevel="0" collapsed="false">
      <c r="A5581" s="6" t="n">
        <f aca="false">1_Data_EDA!O5582</f>
        <v>0</v>
      </c>
      <c r="B5581" s="6" t="n">
        <f aca="false">1_Data_EDA!H5582</f>
        <v>4</v>
      </c>
      <c r="C5581" s="7" t="n">
        <f aca="false">1_Data_EDA!I5582</f>
        <v>50</v>
      </c>
      <c r="D5581" s="6" t="n">
        <f aca="false">1_Data_EDA!J5582</f>
        <v>1</v>
      </c>
      <c r="E5581" s="7" t="n">
        <f aca="false">1_Data_EDA!K5582</f>
        <v>50</v>
      </c>
      <c r="F5581" s="7" t="n">
        <f aca="false">1_Data_EDA!L5582</f>
        <v>2.5</v>
      </c>
      <c r="G5581" s="8" t="n">
        <f aca="false">1_Data_EDA!M5582</f>
        <v>0.050000001</v>
      </c>
      <c r="H5581" s="6" t="n">
        <f aca="false">IF(1_Data_EDA!B5582="First Class",1,0)</f>
        <v>0</v>
      </c>
      <c r="I5581" s="6" t="n">
        <f aca="false">IF(1_Data_EDA!B5582="Second Class",1,0)</f>
        <v>0</v>
      </c>
      <c r="J5581" s="6" t="n">
        <f aca="false">IF(1_Data_EDA!B5582="Same Day",1,0)</f>
        <v>0</v>
      </c>
      <c r="K5581" s="6" t="n">
        <f aca="false">IF(1_Data_EDA!C5582="Corporate",1,0)</f>
        <v>0</v>
      </c>
      <c r="L5581" s="6" t="n">
        <f aca="false">IF(1_Data_EDA!C5582="Home Office",1,0)</f>
        <v>1</v>
      </c>
      <c r="M5581" s="6" t="n">
        <f aca="false">IF(1_Data_EDA!D5582="Europe",1,0)</f>
        <v>1</v>
      </c>
      <c r="N5581" s="6" t="n">
        <f aca="false">IF(1_Data_EDA!D5582="LATAM",1,0)</f>
        <v>0</v>
      </c>
      <c r="O5581" s="6" t="n">
        <f aca="false">IF(1_Data_EDA!D5582="Pacific Asia",1,0)</f>
        <v>0</v>
      </c>
      <c r="P5581" s="6" t="n">
        <f aca="false">IF(1_Data_EDA!D5582="USCA",1,0)</f>
        <v>0</v>
      </c>
      <c r="Q5581" s="6" t="n">
        <f aca="false">IF(C5581&gt;MEDIAN(C$5:C$8004),1,0)</f>
        <v>0</v>
      </c>
      <c r="R5581" s="6" t="n">
        <f aca="false">IF(D5581&gt;2,1,0)</f>
        <v>0</v>
      </c>
    </row>
    <row r="5582" customFormat="false" ht="15" hidden="false" customHeight="true" outlineLevel="0" collapsed="false">
      <c r="A5582" s="6" t="n">
        <f aca="false">1_Data_EDA!O5583</f>
        <v>1</v>
      </c>
      <c r="B5582" s="6" t="n">
        <f aca="false">1_Data_EDA!H5583</f>
        <v>2</v>
      </c>
      <c r="C5582" s="7" t="n">
        <f aca="false">1_Data_EDA!I5583</f>
        <v>49.97999954</v>
      </c>
      <c r="D5582" s="6" t="n">
        <f aca="false">1_Data_EDA!J5583</f>
        <v>5</v>
      </c>
      <c r="E5582" s="7" t="n">
        <f aca="false">1_Data_EDA!K5583</f>
        <v>249.8999939</v>
      </c>
      <c r="F5582" s="7" t="n">
        <f aca="false">1_Data_EDA!L5583</f>
        <v>39.97999954</v>
      </c>
      <c r="G5582" s="8" t="n">
        <f aca="false">1_Data_EDA!M5583</f>
        <v>0.159999996</v>
      </c>
      <c r="H5582" s="6" t="n">
        <f aca="false">IF(1_Data_EDA!B5583="First Class",1,0)</f>
        <v>0</v>
      </c>
      <c r="I5582" s="6" t="n">
        <f aca="false">IF(1_Data_EDA!B5583="Second Class",1,0)</f>
        <v>1</v>
      </c>
      <c r="J5582" s="6" t="n">
        <f aca="false">IF(1_Data_EDA!B5583="Same Day",1,0)</f>
        <v>0</v>
      </c>
      <c r="K5582" s="6" t="n">
        <f aca="false">IF(1_Data_EDA!C5583="Corporate",1,0)</f>
        <v>0</v>
      </c>
      <c r="L5582" s="6" t="n">
        <f aca="false">IF(1_Data_EDA!C5583="Home Office",1,0)</f>
        <v>0</v>
      </c>
      <c r="M5582" s="6" t="n">
        <f aca="false">IF(1_Data_EDA!D5583="Europe",1,0)</f>
        <v>0</v>
      </c>
      <c r="N5582" s="6" t="n">
        <f aca="false">IF(1_Data_EDA!D5583="LATAM",1,0)</f>
        <v>0</v>
      </c>
      <c r="O5582" s="6" t="n">
        <f aca="false">IF(1_Data_EDA!D5583="Pacific Asia",1,0)</f>
        <v>1</v>
      </c>
      <c r="P5582" s="6" t="n">
        <f aca="false">IF(1_Data_EDA!D5583="USCA",1,0)</f>
        <v>0</v>
      </c>
      <c r="Q5582" s="6" t="n">
        <f aca="false">IF(C5582&gt;MEDIAN(C$5:C$8004),1,0)</f>
        <v>0</v>
      </c>
      <c r="R5582" s="6" t="n">
        <f aca="false">IF(D5582&gt;2,1,0)</f>
        <v>1</v>
      </c>
    </row>
    <row r="5583" customFormat="false" ht="15" hidden="false" customHeight="true" outlineLevel="0" collapsed="false">
      <c r="A5583" s="6" t="n">
        <f aca="false">1_Data_EDA!O5584</f>
        <v>1</v>
      </c>
      <c r="B5583" s="6" t="n">
        <f aca="false">1_Data_EDA!H5584</f>
        <v>4</v>
      </c>
      <c r="C5583" s="7" t="n">
        <f aca="false">1_Data_EDA!I5584</f>
        <v>199.9900055</v>
      </c>
      <c r="D5583" s="6" t="n">
        <f aca="false">1_Data_EDA!J5584</f>
        <v>1</v>
      </c>
      <c r="E5583" s="7" t="n">
        <f aca="false">1_Data_EDA!K5584</f>
        <v>199.9900055</v>
      </c>
      <c r="F5583" s="7" t="n">
        <f aca="false">1_Data_EDA!L5584</f>
        <v>30</v>
      </c>
      <c r="G5583" s="8" t="n">
        <f aca="false">1_Data_EDA!M5584</f>
        <v>0.150000006</v>
      </c>
      <c r="H5583" s="6" t="n">
        <f aca="false">IF(1_Data_EDA!B5584="First Class",1,0)</f>
        <v>0</v>
      </c>
      <c r="I5583" s="6" t="n">
        <f aca="false">IF(1_Data_EDA!B5584="Second Class",1,0)</f>
        <v>0</v>
      </c>
      <c r="J5583" s="6" t="n">
        <f aca="false">IF(1_Data_EDA!B5584="Same Day",1,0)</f>
        <v>0</v>
      </c>
      <c r="K5583" s="6" t="n">
        <f aca="false">IF(1_Data_EDA!C5584="Corporate",1,0)</f>
        <v>1</v>
      </c>
      <c r="L5583" s="6" t="n">
        <f aca="false">IF(1_Data_EDA!C5584="Home Office",1,0)</f>
        <v>0</v>
      </c>
      <c r="M5583" s="6" t="n">
        <f aca="false">IF(1_Data_EDA!D5584="Europe",1,0)</f>
        <v>0</v>
      </c>
      <c r="N5583" s="6" t="n">
        <f aca="false">IF(1_Data_EDA!D5584="LATAM",1,0)</f>
        <v>1</v>
      </c>
      <c r="O5583" s="6" t="n">
        <f aca="false">IF(1_Data_EDA!D5584="Pacific Asia",1,0)</f>
        <v>0</v>
      </c>
      <c r="P5583" s="6" t="n">
        <f aca="false">IF(1_Data_EDA!D5584="USCA",1,0)</f>
        <v>0</v>
      </c>
      <c r="Q5583" s="6" t="n">
        <f aca="false">IF(C5583&gt;MEDIAN(C$5:C$8004),1,0)</f>
        <v>1</v>
      </c>
      <c r="R5583" s="6" t="n">
        <f aca="false">IF(D5583&gt;2,1,0)</f>
        <v>0</v>
      </c>
    </row>
    <row r="5584" customFormat="false" ht="15" hidden="false" customHeight="true" outlineLevel="0" collapsed="false">
      <c r="A5584" s="6" t="n">
        <f aca="false">1_Data_EDA!O5585</f>
        <v>1</v>
      </c>
      <c r="B5584" s="6" t="n">
        <f aca="false">1_Data_EDA!H5585</f>
        <v>0</v>
      </c>
      <c r="C5584" s="7" t="n">
        <f aca="false">1_Data_EDA!I5585</f>
        <v>49.97999954</v>
      </c>
      <c r="D5584" s="6" t="n">
        <f aca="false">1_Data_EDA!J5585</f>
        <v>4</v>
      </c>
      <c r="E5584" s="7" t="n">
        <f aca="false">1_Data_EDA!K5585</f>
        <v>199.9199982</v>
      </c>
      <c r="F5584" s="7" t="n">
        <f aca="false">1_Data_EDA!L5585</f>
        <v>39.97999954</v>
      </c>
      <c r="G5584" s="8" t="n">
        <f aca="false">1_Data_EDA!M5585</f>
        <v>0.200000003</v>
      </c>
      <c r="H5584" s="6" t="n">
        <f aca="false">IF(1_Data_EDA!B5585="First Class",1,0)</f>
        <v>0</v>
      </c>
      <c r="I5584" s="6" t="n">
        <f aca="false">IF(1_Data_EDA!B5585="Second Class",1,0)</f>
        <v>0</v>
      </c>
      <c r="J5584" s="6" t="n">
        <f aca="false">IF(1_Data_EDA!B5585="Same Day",1,0)</f>
        <v>1</v>
      </c>
      <c r="K5584" s="6" t="n">
        <f aca="false">IF(1_Data_EDA!C5585="Corporate",1,0)</f>
        <v>0</v>
      </c>
      <c r="L5584" s="6" t="n">
        <f aca="false">IF(1_Data_EDA!C5585="Home Office",1,0)</f>
        <v>1</v>
      </c>
      <c r="M5584" s="6" t="n">
        <f aca="false">IF(1_Data_EDA!D5585="Europe",1,0)</f>
        <v>0</v>
      </c>
      <c r="N5584" s="6" t="n">
        <f aca="false">IF(1_Data_EDA!D5585="LATAM",1,0)</f>
        <v>1</v>
      </c>
      <c r="O5584" s="6" t="n">
        <f aca="false">IF(1_Data_EDA!D5585="Pacific Asia",1,0)</f>
        <v>0</v>
      </c>
      <c r="P5584" s="6" t="n">
        <f aca="false">IF(1_Data_EDA!D5585="USCA",1,0)</f>
        <v>0</v>
      </c>
      <c r="Q5584" s="6" t="n">
        <f aca="false">IF(C5584&gt;MEDIAN(C$5:C$8004),1,0)</f>
        <v>0</v>
      </c>
      <c r="R5584" s="6" t="n">
        <f aca="false">IF(D5584&gt;2,1,0)</f>
        <v>1</v>
      </c>
    </row>
    <row r="5585" customFormat="false" ht="15" hidden="false" customHeight="true" outlineLevel="0" collapsed="false">
      <c r="A5585" s="6" t="n">
        <f aca="false">1_Data_EDA!O5586</f>
        <v>0</v>
      </c>
      <c r="B5585" s="6" t="n">
        <f aca="false">1_Data_EDA!H5586</f>
        <v>4</v>
      </c>
      <c r="C5585" s="7" t="n">
        <f aca="false">1_Data_EDA!I5586</f>
        <v>49.97999954</v>
      </c>
      <c r="D5585" s="6" t="n">
        <f aca="false">1_Data_EDA!J5586</f>
        <v>5</v>
      </c>
      <c r="E5585" s="7" t="n">
        <f aca="false">1_Data_EDA!K5586</f>
        <v>249.8999939</v>
      </c>
      <c r="F5585" s="7" t="n">
        <f aca="false">1_Data_EDA!L5586</f>
        <v>22.48999977</v>
      </c>
      <c r="G5585" s="8" t="n">
        <f aca="false">1_Data_EDA!M5586</f>
        <v>0.090000004</v>
      </c>
      <c r="H5585" s="6" t="n">
        <f aca="false">IF(1_Data_EDA!B5586="First Class",1,0)</f>
        <v>0</v>
      </c>
      <c r="I5585" s="6" t="n">
        <f aca="false">IF(1_Data_EDA!B5586="Second Class",1,0)</f>
        <v>0</v>
      </c>
      <c r="J5585" s="6" t="n">
        <f aca="false">IF(1_Data_EDA!B5586="Same Day",1,0)</f>
        <v>0</v>
      </c>
      <c r="K5585" s="6" t="n">
        <f aca="false">IF(1_Data_EDA!C5586="Corporate",1,0)</f>
        <v>0</v>
      </c>
      <c r="L5585" s="6" t="n">
        <f aca="false">IF(1_Data_EDA!C5586="Home Office",1,0)</f>
        <v>0</v>
      </c>
      <c r="M5585" s="6" t="n">
        <f aca="false">IF(1_Data_EDA!D5586="Europe",1,0)</f>
        <v>1</v>
      </c>
      <c r="N5585" s="6" t="n">
        <f aca="false">IF(1_Data_EDA!D5586="LATAM",1,0)</f>
        <v>0</v>
      </c>
      <c r="O5585" s="6" t="n">
        <f aca="false">IF(1_Data_EDA!D5586="Pacific Asia",1,0)</f>
        <v>0</v>
      </c>
      <c r="P5585" s="6" t="n">
        <f aca="false">IF(1_Data_EDA!D5586="USCA",1,0)</f>
        <v>0</v>
      </c>
      <c r="Q5585" s="6" t="n">
        <f aca="false">IF(C5585&gt;MEDIAN(C$5:C$8004),1,0)</f>
        <v>0</v>
      </c>
      <c r="R5585" s="6" t="n">
        <f aca="false">IF(D5585&gt;2,1,0)</f>
        <v>1</v>
      </c>
    </row>
    <row r="5586" customFormat="false" ht="15" hidden="false" customHeight="true" outlineLevel="0" collapsed="false">
      <c r="A5586" s="6" t="n">
        <f aca="false">1_Data_EDA!O5587</f>
        <v>0</v>
      </c>
      <c r="B5586" s="6" t="n">
        <f aca="false">1_Data_EDA!H5587</f>
        <v>4</v>
      </c>
      <c r="C5586" s="7" t="n">
        <f aca="false">1_Data_EDA!I5587</f>
        <v>199.9900055</v>
      </c>
      <c r="D5586" s="6" t="n">
        <f aca="false">1_Data_EDA!J5587</f>
        <v>1</v>
      </c>
      <c r="E5586" s="7" t="n">
        <f aca="false">1_Data_EDA!K5587</f>
        <v>199.9900055</v>
      </c>
      <c r="F5586" s="7" t="n">
        <f aca="false">1_Data_EDA!L5587</f>
        <v>4</v>
      </c>
      <c r="G5586" s="8" t="n">
        <f aca="false">1_Data_EDA!M5587</f>
        <v>0.02</v>
      </c>
      <c r="H5586" s="6" t="n">
        <f aca="false">IF(1_Data_EDA!B5587="First Class",1,0)</f>
        <v>0</v>
      </c>
      <c r="I5586" s="6" t="n">
        <f aca="false">IF(1_Data_EDA!B5587="Second Class",1,0)</f>
        <v>0</v>
      </c>
      <c r="J5586" s="6" t="n">
        <f aca="false">IF(1_Data_EDA!B5587="Same Day",1,0)</f>
        <v>0</v>
      </c>
      <c r="K5586" s="6" t="n">
        <f aca="false">IF(1_Data_EDA!C5587="Corporate",1,0)</f>
        <v>0</v>
      </c>
      <c r="L5586" s="6" t="n">
        <f aca="false">IF(1_Data_EDA!C5587="Home Office",1,0)</f>
        <v>0</v>
      </c>
      <c r="M5586" s="6" t="n">
        <f aca="false">IF(1_Data_EDA!D5587="Europe",1,0)</f>
        <v>0</v>
      </c>
      <c r="N5586" s="6" t="n">
        <f aca="false">IF(1_Data_EDA!D5587="LATAM",1,0)</f>
        <v>1</v>
      </c>
      <c r="O5586" s="6" t="n">
        <f aca="false">IF(1_Data_EDA!D5587="Pacific Asia",1,0)</f>
        <v>0</v>
      </c>
      <c r="P5586" s="6" t="n">
        <f aca="false">IF(1_Data_EDA!D5587="USCA",1,0)</f>
        <v>0</v>
      </c>
      <c r="Q5586" s="6" t="n">
        <f aca="false">IF(C5586&gt;MEDIAN(C$5:C$8004),1,0)</f>
        <v>1</v>
      </c>
      <c r="R5586" s="6" t="n">
        <f aca="false">IF(D5586&gt;2,1,0)</f>
        <v>0</v>
      </c>
    </row>
    <row r="5587" customFormat="false" ht="15" hidden="false" customHeight="true" outlineLevel="0" collapsed="false">
      <c r="A5587" s="6" t="n">
        <f aca="false">1_Data_EDA!O5588</f>
        <v>1</v>
      </c>
      <c r="B5587" s="6" t="n">
        <f aca="false">1_Data_EDA!H5588</f>
        <v>4</v>
      </c>
      <c r="C5587" s="7" t="n">
        <f aca="false">1_Data_EDA!I5588</f>
        <v>129.9900055</v>
      </c>
      <c r="D5587" s="6" t="n">
        <f aca="false">1_Data_EDA!J5588</f>
        <v>1</v>
      </c>
      <c r="E5587" s="7" t="n">
        <f aca="false">1_Data_EDA!K5588</f>
        <v>129.9900055</v>
      </c>
      <c r="F5587" s="7" t="n">
        <f aca="false">1_Data_EDA!L5588</f>
        <v>2.599999905</v>
      </c>
      <c r="G5587" s="8" t="n">
        <f aca="false">1_Data_EDA!M5588</f>
        <v>0.02</v>
      </c>
      <c r="H5587" s="6" t="n">
        <f aca="false">IF(1_Data_EDA!B5588="First Class",1,0)</f>
        <v>0</v>
      </c>
      <c r="I5587" s="6" t="n">
        <f aca="false">IF(1_Data_EDA!B5588="Second Class",1,0)</f>
        <v>0</v>
      </c>
      <c r="J5587" s="6" t="n">
        <f aca="false">IF(1_Data_EDA!B5588="Same Day",1,0)</f>
        <v>0</v>
      </c>
      <c r="K5587" s="6" t="n">
        <f aca="false">IF(1_Data_EDA!C5588="Corporate",1,0)</f>
        <v>0</v>
      </c>
      <c r="L5587" s="6" t="n">
        <f aca="false">IF(1_Data_EDA!C5588="Home Office",1,0)</f>
        <v>0</v>
      </c>
      <c r="M5587" s="6" t="n">
        <f aca="false">IF(1_Data_EDA!D5588="Europe",1,0)</f>
        <v>0</v>
      </c>
      <c r="N5587" s="6" t="n">
        <f aca="false">IF(1_Data_EDA!D5588="LATAM",1,0)</f>
        <v>1</v>
      </c>
      <c r="O5587" s="6" t="n">
        <f aca="false">IF(1_Data_EDA!D5588="Pacific Asia",1,0)</f>
        <v>0</v>
      </c>
      <c r="P5587" s="6" t="n">
        <f aca="false">IF(1_Data_EDA!D5588="USCA",1,0)</f>
        <v>0</v>
      </c>
      <c r="Q5587" s="6" t="n">
        <f aca="false">IF(C5587&gt;MEDIAN(C$5:C$8004),1,0)</f>
        <v>1</v>
      </c>
      <c r="R5587" s="6" t="n">
        <f aca="false">IF(D5587&gt;2,1,0)</f>
        <v>0</v>
      </c>
    </row>
    <row r="5588" customFormat="false" ht="15" hidden="false" customHeight="true" outlineLevel="0" collapsed="false">
      <c r="A5588" s="6" t="n">
        <f aca="false">1_Data_EDA!O5589</f>
        <v>0</v>
      </c>
      <c r="B5588" s="6" t="n">
        <f aca="false">1_Data_EDA!H5589</f>
        <v>2</v>
      </c>
      <c r="C5588" s="7" t="n">
        <f aca="false">1_Data_EDA!I5589</f>
        <v>21.98999977</v>
      </c>
      <c r="D5588" s="6" t="n">
        <f aca="false">1_Data_EDA!J5589</f>
        <v>3</v>
      </c>
      <c r="E5588" s="7" t="n">
        <f aca="false">1_Data_EDA!K5589</f>
        <v>65.97000122</v>
      </c>
      <c r="F5588" s="7" t="n">
        <f aca="false">1_Data_EDA!L5589</f>
        <v>6.599999905</v>
      </c>
      <c r="G5588" s="8" t="n">
        <f aca="false">1_Data_EDA!M5589</f>
        <v>0.100000001</v>
      </c>
      <c r="H5588" s="6" t="n">
        <f aca="false">IF(1_Data_EDA!B5589="First Class",1,0)</f>
        <v>0</v>
      </c>
      <c r="I5588" s="6" t="n">
        <f aca="false">IF(1_Data_EDA!B5589="Second Class",1,0)</f>
        <v>1</v>
      </c>
      <c r="J5588" s="6" t="n">
        <f aca="false">IF(1_Data_EDA!B5589="Same Day",1,0)</f>
        <v>0</v>
      </c>
      <c r="K5588" s="6" t="n">
        <f aca="false">IF(1_Data_EDA!C5589="Corporate",1,0)</f>
        <v>0</v>
      </c>
      <c r="L5588" s="6" t="n">
        <f aca="false">IF(1_Data_EDA!C5589="Home Office",1,0)</f>
        <v>1</v>
      </c>
      <c r="M5588" s="6" t="n">
        <f aca="false">IF(1_Data_EDA!D5589="Europe",1,0)</f>
        <v>1</v>
      </c>
      <c r="N5588" s="6" t="n">
        <f aca="false">IF(1_Data_EDA!D5589="LATAM",1,0)</f>
        <v>0</v>
      </c>
      <c r="O5588" s="6" t="n">
        <f aca="false">IF(1_Data_EDA!D5589="Pacific Asia",1,0)</f>
        <v>0</v>
      </c>
      <c r="P5588" s="6" t="n">
        <f aca="false">IF(1_Data_EDA!D5589="USCA",1,0)</f>
        <v>0</v>
      </c>
      <c r="Q5588" s="6" t="n">
        <f aca="false">IF(C5588&gt;MEDIAN(C$5:C$8004),1,0)</f>
        <v>0</v>
      </c>
      <c r="R5588" s="6" t="n">
        <f aca="false">IF(D5588&gt;2,1,0)</f>
        <v>1</v>
      </c>
    </row>
    <row r="5589" customFormat="false" ht="15" hidden="false" customHeight="true" outlineLevel="0" collapsed="false">
      <c r="A5589" s="6" t="n">
        <f aca="false">1_Data_EDA!O5590</f>
        <v>1</v>
      </c>
      <c r="B5589" s="6" t="n">
        <f aca="false">1_Data_EDA!H5590</f>
        <v>2</v>
      </c>
      <c r="C5589" s="7" t="n">
        <f aca="false">1_Data_EDA!I5590</f>
        <v>50</v>
      </c>
      <c r="D5589" s="6" t="n">
        <f aca="false">1_Data_EDA!J5590</f>
        <v>2</v>
      </c>
      <c r="E5589" s="7" t="n">
        <f aca="false">1_Data_EDA!K5590</f>
        <v>100</v>
      </c>
      <c r="F5589" s="7" t="n">
        <f aca="false">1_Data_EDA!L5590</f>
        <v>13</v>
      </c>
      <c r="G5589" s="8" t="n">
        <f aca="false">1_Data_EDA!M5590</f>
        <v>0.129999995</v>
      </c>
      <c r="H5589" s="6" t="n">
        <f aca="false">IF(1_Data_EDA!B5590="First Class",1,0)</f>
        <v>0</v>
      </c>
      <c r="I5589" s="6" t="n">
        <f aca="false">IF(1_Data_EDA!B5590="Second Class",1,0)</f>
        <v>1</v>
      </c>
      <c r="J5589" s="6" t="n">
        <f aca="false">IF(1_Data_EDA!B5590="Same Day",1,0)</f>
        <v>0</v>
      </c>
      <c r="K5589" s="6" t="n">
        <f aca="false">IF(1_Data_EDA!C5590="Corporate",1,0)</f>
        <v>1</v>
      </c>
      <c r="L5589" s="6" t="n">
        <f aca="false">IF(1_Data_EDA!C5590="Home Office",1,0)</f>
        <v>0</v>
      </c>
      <c r="M5589" s="6" t="n">
        <f aca="false">IF(1_Data_EDA!D5590="Europe",1,0)</f>
        <v>0</v>
      </c>
      <c r="N5589" s="6" t="n">
        <f aca="false">IF(1_Data_EDA!D5590="LATAM",1,0)</f>
        <v>0</v>
      </c>
      <c r="O5589" s="6" t="n">
        <f aca="false">IF(1_Data_EDA!D5590="Pacific Asia",1,0)</f>
        <v>0</v>
      </c>
      <c r="P5589" s="6" t="n">
        <f aca="false">IF(1_Data_EDA!D5590="USCA",1,0)</f>
        <v>1</v>
      </c>
      <c r="Q5589" s="6" t="n">
        <f aca="false">IF(C5589&gt;MEDIAN(C$5:C$8004),1,0)</f>
        <v>0</v>
      </c>
      <c r="R5589" s="6" t="n">
        <f aca="false">IF(D5589&gt;2,1,0)</f>
        <v>0</v>
      </c>
    </row>
    <row r="5590" customFormat="false" ht="15" hidden="false" customHeight="true" outlineLevel="0" collapsed="false">
      <c r="A5590" s="6" t="n">
        <f aca="false">1_Data_EDA!O5591</f>
        <v>0</v>
      </c>
      <c r="B5590" s="6" t="n">
        <f aca="false">1_Data_EDA!H5591</f>
        <v>4</v>
      </c>
      <c r="C5590" s="7" t="n">
        <f aca="false">1_Data_EDA!I5591</f>
        <v>129.9900055</v>
      </c>
      <c r="D5590" s="6" t="n">
        <f aca="false">1_Data_EDA!J5591</f>
        <v>1</v>
      </c>
      <c r="E5590" s="7" t="n">
        <f aca="false">1_Data_EDA!K5591</f>
        <v>129.9900055</v>
      </c>
      <c r="F5590" s="7" t="n">
        <f aca="false">1_Data_EDA!L5591</f>
        <v>11.69999981</v>
      </c>
      <c r="G5590" s="8" t="n">
        <f aca="false">1_Data_EDA!M5591</f>
        <v>0.090000004</v>
      </c>
      <c r="H5590" s="6" t="n">
        <f aca="false">IF(1_Data_EDA!B5591="First Class",1,0)</f>
        <v>0</v>
      </c>
      <c r="I5590" s="6" t="n">
        <f aca="false">IF(1_Data_EDA!B5591="Second Class",1,0)</f>
        <v>0</v>
      </c>
      <c r="J5590" s="6" t="n">
        <f aca="false">IF(1_Data_EDA!B5591="Same Day",1,0)</f>
        <v>0</v>
      </c>
      <c r="K5590" s="6" t="n">
        <f aca="false">IF(1_Data_EDA!C5591="Corporate",1,0)</f>
        <v>0</v>
      </c>
      <c r="L5590" s="6" t="n">
        <f aca="false">IF(1_Data_EDA!C5591="Home Office",1,0)</f>
        <v>0</v>
      </c>
      <c r="M5590" s="6" t="n">
        <f aca="false">IF(1_Data_EDA!D5591="Europe",1,0)</f>
        <v>1</v>
      </c>
      <c r="N5590" s="6" t="n">
        <f aca="false">IF(1_Data_EDA!D5591="LATAM",1,0)</f>
        <v>0</v>
      </c>
      <c r="O5590" s="6" t="n">
        <f aca="false">IF(1_Data_EDA!D5591="Pacific Asia",1,0)</f>
        <v>0</v>
      </c>
      <c r="P5590" s="6" t="n">
        <f aca="false">IF(1_Data_EDA!D5591="USCA",1,0)</f>
        <v>0</v>
      </c>
      <c r="Q5590" s="6" t="n">
        <f aca="false">IF(C5590&gt;MEDIAN(C$5:C$8004),1,0)</f>
        <v>1</v>
      </c>
      <c r="R5590" s="6" t="n">
        <f aca="false">IF(D5590&gt;2,1,0)</f>
        <v>0</v>
      </c>
    </row>
    <row r="5591" customFormat="false" ht="15" hidden="false" customHeight="true" outlineLevel="0" collapsed="false">
      <c r="A5591" s="6" t="n">
        <f aca="false">1_Data_EDA!O5592</f>
        <v>1</v>
      </c>
      <c r="B5591" s="6" t="n">
        <f aca="false">1_Data_EDA!H5592</f>
        <v>1</v>
      </c>
      <c r="C5591" s="7" t="n">
        <f aca="false">1_Data_EDA!I5592</f>
        <v>39.99000168</v>
      </c>
      <c r="D5591" s="6" t="n">
        <f aca="false">1_Data_EDA!J5592</f>
        <v>5</v>
      </c>
      <c r="E5591" s="7" t="n">
        <f aca="false">1_Data_EDA!K5592</f>
        <v>199.9499969</v>
      </c>
      <c r="F5591" s="7" t="n">
        <f aca="false">1_Data_EDA!L5592</f>
        <v>6</v>
      </c>
      <c r="G5591" s="8" t="n">
        <f aca="false">1_Data_EDA!M5592</f>
        <v>0.029999999</v>
      </c>
      <c r="H5591" s="6" t="n">
        <f aca="false">IF(1_Data_EDA!B5592="First Class",1,0)</f>
        <v>1</v>
      </c>
      <c r="I5591" s="6" t="n">
        <f aca="false">IF(1_Data_EDA!B5592="Second Class",1,0)</f>
        <v>0</v>
      </c>
      <c r="J5591" s="6" t="n">
        <f aca="false">IF(1_Data_EDA!B5592="Same Day",1,0)</f>
        <v>0</v>
      </c>
      <c r="K5591" s="6" t="n">
        <f aca="false">IF(1_Data_EDA!C5592="Corporate",1,0)</f>
        <v>1</v>
      </c>
      <c r="L5591" s="6" t="n">
        <f aca="false">IF(1_Data_EDA!C5592="Home Office",1,0)</f>
        <v>0</v>
      </c>
      <c r="M5591" s="6" t="n">
        <f aca="false">IF(1_Data_EDA!D5592="Europe",1,0)</f>
        <v>0</v>
      </c>
      <c r="N5591" s="6" t="n">
        <f aca="false">IF(1_Data_EDA!D5592="LATAM",1,0)</f>
        <v>0</v>
      </c>
      <c r="O5591" s="6" t="n">
        <f aca="false">IF(1_Data_EDA!D5592="Pacific Asia",1,0)</f>
        <v>0</v>
      </c>
      <c r="P5591" s="6" t="n">
        <f aca="false">IF(1_Data_EDA!D5592="USCA",1,0)</f>
        <v>1</v>
      </c>
      <c r="Q5591" s="6" t="n">
        <f aca="false">IF(C5591&gt;MEDIAN(C$5:C$8004),1,0)</f>
        <v>0</v>
      </c>
      <c r="R5591" s="6" t="n">
        <f aca="false">IF(D5591&gt;2,1,0)</f>
        <v>1</v>
      </c>
    </row>
    <row r="5592" customFormat="false" ht="15" hidden="false" customHeight="true" outlineLevel="0" collapsed="false">
      <c r="A5592" s="6" t="n">
        <f aca="false">1_Data_EDA!O5593</f>
        <v>0</v>
      </c>
      <c r="B5592" s="6" t="n">
        <f aca="false">1_Data_EDA!H5593</f>
        <v>4</v>
      </c>
      <c r="C5592" s="7" t="n">
        <f aca="false">1_Data_EDA!I5593</f>
        <v>50</v>
      </c>
      <c r="D5592" s="6" t="n">
        <f aca="false">1_Data_EDA!J5593</f>
        <v>2</v>
      </c>
      <c r="E5592" s="7" t="n">
        <f aca="false">1_Data_EDA!K5593</f>
        <v>100</v>
      </c>
      <c r="F5592" s="7" t="n">
        <f aca="false">1_Data_EDA!L5593</f>
        <v>10</v>
      </c>
      <c r="G5592" s="8" t="n">
        <f aca="false">1_Data_EDA!M5593</f>
        <v>0.100000001</v>
      </c>
      <c r="H5592" s="6" t="n">
        <f aca="false">IF(1_Data_EDA!B5593="First Class",1,0)</f>
        <v>0</v>
      </c>
      <c r="I5592" s="6" t="n">
        <f aca="false">IF(1_Data_EDA!B5593="Second Class",1,0)</f>
        <v>0</v>
      </c>
      <c r="J5592" s="6" t="n">
        <f aca="false">IF(1_Data_EDA!B5593="Same Day",1,0)</f>
        <v>0</v>
      </c>
      <c r="K5592" s="6" t="n">
        <f aca="false">IF(1_Data_EDA!C5593="Corporate",1,0)</f>
        <v>0</v>
      </c>
      <c r="L5592" s="6" t="n">
        <f aca="false">IF(1_Data_EDA!C5593="Home Office",1,0)</f>
        <v>0</v>
      </c>
      <c r="M5592" s="6" t="n">
        <f aca="false">IF(1_Data_EDA!D5593="Europe",1,0)</f>
        <v>1</v>
      </c>
      <c r="N5592" s="6" t="n">
        <f aca="false">IF(1_Data_EDA!D5593="LATAM",1,0)</f>
        <v>0</v>
      </c>
      <c r="O5592" s="6" t="n">
        <f aca="false">IF(1_Data_EDA!D5593="Pacific Asia",1,0)</f>
        <v>0</v>
      </c>
      <c r="P5592" s="6" t="n">
        <f aca="false">IF(1_Data_EDA!D5593="USCA",1,0)</f>
        <v>0</v>
      </c>
      <c r="Q5592" s="6" t="n">
        <f aca="false">IF(C5592&gt;MEDIAN(C$5:C$8004),1,0)</f>
        <v>0</v>
      </c>
      <c r="R5592" s="6" t="n">
        <f aca="false">IF(D5592&gt;2,1,0)</f>
        <v>0</v>
      </c>
    </row>
    <row r="5593" customFormat="false" ht="15" hidden="false" customHeight="true" outlineLevel="0" collapsed="false">
      <c r="A5593" s="6" t="n">
        <f aca="false">1_Data_EDA!O5594</f>
        <v>0</v>
      </c>
      <c r="B5593" s="6" t="n">
        <f aca="false">1_Data_EDA!H5594</f>
        <v>4</v>
      </c>
      <c r="C5593" s="7" t="n">
        <f aca="false">1_Data_EDA!I5594</f>
        <v>199.9900055</v>
      </c>
      <c r="D5593" s="6" t="n">
        <f aca="false">1_Data_EDA!J5594</f>
        <v>1</v>
      </c>
      <c r="E5593" s="7" t="n">
        <f aca="false">1_Data_EDA!K5594</f>
        <v>199.9900055</v>
      </c>
      <c r="F5593" s="7" t="n">
        <f aca="false">1_Data_EDA!L5594</f>
        <v>0</v>
      </c>
      <c r="G5593" s="8" t="n">
        <f aca="false">1_Data_EDA!M5594</f>
        <v>0</v>
      </c>
      <c r="H5593" s="6" t="n">
        <f aca="false">IF(1_Data_EDA!B5594="First Class",1,0)</f>
        <v>0</v>
      </c>
      <c r="I5593" s="6" t="n">
        <f aca="false">IF(1_Data_EDA!B5594="Second Class",1,0)</f>
        <v>0</v>
      </c>
      <c r="J5593" s="6" t="n">
        <f aca="false">IF(1_Data_EDA!B5594="Same Day",1,0)</f>
        <v>0</v>
      </c>
      <c r="K5593" s="6" t="n">
        <f aca="false">IF(1_Data_EDA!C5594="Corporate",1,0)</f>
        <v>1</v>
      </c>
      <c r="L5593" s="6" t="n">
        <f aca="false">IF(1_Data_EDA!C5594="Home Office",1,0)</f>
        <v>0</v>
      </c>
      <c r="M5593" s="6" t="n">
        <f aca="false">IF(1_Data_EDA!D5594="Europe",1,0)</f>
        <v>1</v>
      </c>
      <c r="N5593" s="6" t="n">
        <f aca="false">IF(1_Data_EDA!D5594="LATAM",1,0)</f>
        <v>0</v>
      </c>
      <c r="O5593" s="6" t="n">
        <f aca="false">IF(1_Data_EDA!D5594="Pacific Asia",1,0)</f>
        <v>0</v>
      </c>
      <c r="P5593" s="6" t="n">
        <f aca="false">IF(1_Data_EDA!D5594="USCA",1,0)</f>
        <v>0</v>
      </c>
      <c r="Q5593" s="6" t="n">
        <f aca="false">IF(C5593&gt;MEDIAN(C$5:C$8004),1,0)</f>
        <v>1</v>
      </c>
      <c r="R5593" s="6" t="n">
        <f aca="false">IF(D5593&gt;2,1,0)</f>
        <v>0</v>
      </c>
    </row>
    <row r="5594" customFormat="false" ht="15" hidden="false" customHeight="true" outlineLevel="0" collapsed="false">
      <c r="A5594" s="6" t="n">
        <f aca="false">1_Data_EDA!O5595</f>
        <v>0</v>
      </c>
      <c r="B5594" s="6" t="n">
        <f aca="false">1_Data_EDA!H5595</f>
        <v>4</v>
      </c>
      <c r="C5594" s="7" t="n">
        <f aca="false">1_Data_EDA!I5595</f>
        <v>199.9900055</v>
      </c>
      <c r="D5594" s="6" t="n">
        <f aca="false">1_Data_EDA!J5595</f>
        <v>1</v>
      </c>
      <c r="E5594" s="7" t="n">
        <f aca="false">1_Data_EDA!K5595</f>
        <v>199.9900055</v>
      </c>
      <c r="F5594" s="7" t="n">
        <f aca="false">1_Data_EDA!L5595</f>
        <v>11</v>
      </c>
      <c r="G5594" s="8" t="n">
        <f aca="false">1_Data_EDA!M5595</f>
        <v>0.059999999</v>
      </c>
      <c r="H5594" s="6" t="n">
        <f aca="false">IF(1_Data_EDA!B5595="First Class",1,0)</f>
        <v>0</v>
      </c>
      <c r="I5594" s="6" t="n">
        <f aca="false">IF(1_Data_EDA!B5595="Second Class",1,0)</f>
        <v>0</v>
      </c>
      <c r="J5594" s="6" t="n">
        <f aca="false">IF(1_Data_EDA!B5595="Same Day",1,0)</f>
        <v>0</v>
      </c>
      <c r="K5594" s="6" t="n">
        <f aca="false">IF(1_Data_EDA!C5595="Corporate",1,0)</f>
        <v>0</v>
      </c>
      <c r="L5594" s="6" t="n">
        <f aca="false">IF(1_Data_EDA!C5595="Home Office",1,0)</f>
        <v>0</v>
      </c>
      <c r="M5594" s="6" t="n">
        <f aca="false">IF(1_Data_EDA!D5595="Europe",1,0)</f>
        <v>0</v>
      </c>
      <c r="N5594" s="6" t="n">
        <f aca="false">IF(1_Data_EDA!D5595="LATAM",1,0)</f>
        <v>0</v>
      </c>
      <c r="O5594" s="6" t="n">
        <f aca="false">IF(1_Data_EDA!D5595="Pacific Asia",1,0)</f>
        <v>0</v>
      </c>
      <c r="P5594" s="6" t="n">
        <f aca="false">IF(1_Data_EDA!D5595="USCA",1,0)</f>
        <v>0</v>
      </c>
      <c r="Q5594" s="6" t="n">
        <f aca="false">IF(C5594&gt;MEDIAN(C$5:C$8004),1,0)</f>
        <v>1</v>
      </c>
      <c r="R5594" s="6" t="n">
        <f aca="false">IF(D5594&gt;2,1,0)</f>
        <v>0</v>
      </c>
    </row>
    <row r="5595" customFormat="false" ht="15" hidden="false" customHeight="true" outlineLevel="0" collapsed="false">
      <c r="A5595" s="6" t="n">
        <f aca="false">1_Data_EDA!O5596</f>
        <v>1</v>
      </c>
      <c r="B5595" s="6" t="n">
        <f aca="false">1_Data_EDA!H5596</f>
        <v>2</v>
      </c>
      <c r="C5595" s="7" t="n">
        <f aca="false">1_Data_EDA!I5596</f>
        <v>34.99000168</v>
      </c>
      <c r="D5595" s="6" t="n">
        <f aca="false">1_Data_EDA!J5596</f>
        <v>4</v>
      </c>
      <c r="E5595" s="7" t="n">
        <f aca="false">1_Data_EDA!K5596</f>
        <v>139.9600067</v>
      </c>
      <c r="F5595" s="7" t="n">
        <f aca="false">1_Data_EDA!L5596</f>
        <v>1.399999976</v>
      </c>
      <c r="G5595" s="8" t="n">
        <f aca="false">1_Data_EDA!M5596</f>
        <v>0.01</v>
      </c>
      <c r="H5595" s="6" t="n">
        <f aca="false">IF(1_Data_EDA!B5596="First Class",1,0)</f>
        <v>0</v>
      </c>
      <c r="I5595" s="6" t="n">
        <f aca="false">IF(1_Data_EDA!B5596="Second Class",1,0)</f>
        <v>1</v>
      </c>
      <c r="J5595" s="6" t="n">
        <f aca="false">IF(1_Data_EDA!B5596="Same Day",1,0)</f>
        <v>0</v>
      </c>
      <c r="K5595" s="6" t="n">
        <f aca="false">IF(1_Data_EDA!C5596="Corporate",1,0)</f>
        <v>0</v>
      </c>
      <c r="L5595" s="6" t="n">
        <f aca="false">IF(1_Data_EDA!C5596="Home Office",1,0)</f>
        <v>0</v>
      </c>
      <c r="M5595" s="6" t="n">
        <f aca="false">IF(1_Data_EDA!D5596="Europe",1,0)</f>
        <v>0</v>
      </c>
      <c r="N5595" s="6" t="n">
        <f aca="false">IF(1_Data_EDA!D5596="LATAM",1,0)</f>
        <v>1</v>
      </c>
      <c r="O5595" s="6" t="n">
        <f aca="false">IF(1_Data_EDA!D5596="Pacific Asia",1,0)</f>
        <v>0</v>
      </c>
      <c r="P5595" s="6" t="n">
        <f aca="false">IF(1_Data_EDA!D5596="USCA",1,0)</f>
        <v>0</v>
      </c>
      <c r="Q5595" s="6" t="n">
        <f aca="false">IF(C5595&gt;MEDIAN(C$5:C$8004),1,0)</f>
        <v>0</v>
      </c>
      <c r="R5595" s="6" t="n">
        <f aca="false">IF(D5595&gt;2,1,0)</f>
        <v>1</v>
      </c>
    </row>
    <row r="5596" customFormat="false" ht="15" hidden="false" customHeight="true" outlineLevel="0" collapsed="false">
      <c r="A5596" s="6" t="n">
        <f aca="false">1_Data_EDA!O5597</f>
        <v>0</v>
      </c>
      <c r="B5596" s="6" t="n">
        <f aca="false">1_Data_EDA!H5597</f>
        <v>4</v>
      </c>
      <c r="C5596" s="7" t="n">
        <f aca="false">1_Data_EDA!I5597</f>
        <v>99.98999786</v>
      </c>
      <c r="D5596" s="6" t="n">
        <f aca="false">1_Data_EDA!J5597</f>
        <v>4</v>
      </c>
      <c r="E5596" s="7" t="n">
        <f aca="false">1_Data_EDA!K5597</f>
        <v>399.9599915</v>
      </c>
      <c r="F5596" s="7" t="n">
        <f aca="false">1_Data_EDA!L5597</f>
        <v>20</v>
      </c>
      <c r="G5596" s="8" t="n">
        <f aca="false">1_Data_EDA!M5597</f>
        <v>0.050000001</v>
      </c>
      <c r="H5596" s="6" t="n">
        <f aca="false">IF(1_Data_EDA!B5597="First Class",1,0)</f>
        <v>0</v>
      </c>
      <c r="I5596" s="6" t="n">
        <f aca="false">IF(1_Data_EDA!B5597="Second Class",1,0)</f>
        <v>0</v>
      </c>
      <c r="J5596" s="6" t="n">
        <f aca="false">IF(1_Data_EDA!B5597="Same Day",1,0)</f>
        <v>0</v>
      </c>
      <c r="K5596" s="6" t="n">
        <f aca="false">IF(1_Data_EDA!C5597="Corporate",1,0)</f>
        <v>0</v>
      </c>
      <c r="L5596" s="6" t="n">
        <f aca="false">IF(1_Data_EDA!C5597="Home Office",1,0)</f>
        <v>1</v>
      </c>
      <c r="M5596" s="6" t="n">
        <f aca="false">IF(1_Data_EDA!D5597="Europe",1,0)</f>
        <v>0</v>
      </c>
      <c r="N5596" s="6" t="n">
        <f aca="false">IF(1_Data_EDA!D5597="LATAM",1,0)</f>
        <v>0</v>
      </c>
      <c r="O5596" s="6" t="n">
        <f aca="false">IF(1_Data_EDA!D5597="Pacific Asia",1,0)</f>
        <v>1</v>
      </c>
      <c r="P5596" s="6" t="n">
        <f aca="false">IF(1_Data_EDA!D5597="USCA",1,0)</f>
        <v>0</v>
      </c>
      <c r="Q5596" s="6" t="n">
        <f aca="false">IF(C5596&gt;MEDIAN(C$5:C$8004),1,0)</f>
        <v>1</v>
      </c>
      <c r="R5596" s="6" t="n">
        <f aca="false">IF(D5596&gt;2,1,0)</f>
        <v>1</v>
      </c>
    </row>
    <row r="5597" customFormat="false" ht="15" hidden="false" customHeight="true" outlineLevel="0" collapsed="false">
      <c r="A5597" s="6" t="n">
        <f aca="false">1_Data_EDA!O5598</f>
        <v>0</v>
      </c>
      <c r="B5597" s="6" t="n">
        <f aca="false">1_Data_EDA!H5598</f>
        <v>4</v>
      </c>
      <c r="C5597" s="7" t="n">
        <f aca="false">1_Data_EDA!I5598</f>
        <v>299.980011</v>
      </c>
      <c r="D5597" s="6" t="n">
        <f aca="false">1_Data_EDA!J5598</f>
        <v>1</v>
      </c>
      <c r="E5597" s="7" t="n">
        <f aca="false">1_Data_EDA!K5598</f>
        <v>299.980011</v>
      </c>
      <c r="F5597" s="7" t="n">
        <f aca="false">1_Data_EDA!L5598</f>
        <v>51</v>
      </c>
      <c r="G5597" s="8" t="n">
        <f aca="false">1_Data_EDA!M5598</f>
        <v>0.170000002</v>
      </c>
      <c r="H5597" s="6" t="n">
        <f aca="false">IF(1_Data_EDA!B5598="First Class",1,0)</f>
        <v>0</v>
      </c>
      <c r="I5597" s="6" t="n">
        <f aca="false">IF(1_Data_EDA!B5598="Second Class",1,0)</f>
        <v>0</v>
      </c>
      <c r="J5597" s="6" t="n">
        <f aca="false">IF(1_Data_EDA!B5598="Same Day",1,0)</f>
        <v>0</v>
      </c>
      <c r="K5597" s="6" t="n">
        <f aca="false">IF(1_Data_EDA!C5598="Corporate",1,0)</f>
        <v>0</v>
      </c>
      <c r="L5597" s="6" t="n">
        <f aca="false">IF(1_Data_EDA!C5598="Home Office",1,0)</f>
        <v>0</v>
      </c>
      <c r="M5597" s="6" t="n">
        <f aca="false">IF(1_Data_EDA!D5598="Europe",1,0)</f>
        <v>1</v>
      </c>
      <c r="N5597" s="6" t="n">
        <f aca="false">IF(1_Data_EDA!D5598="LATAM",1,0)</f>
        <v>0</v>
      </c>
      <c r="O5597" s="6" t="n">
        <f aca="false">IF(1_Data_EDA!D5598="Pacific Asia",1,0)</f>
        <v>0</v>
      </c>
      <c r="P5597" s="6" t="n">
        <f aca="false">IF(1_Data_EDA!D5598="USCA",1,0)</f>
        <v>0</v>
      </c>
      <c r="Q5597" s="6" t="n">
        <f aca="false">IF(C5597&gt;MEDIAN(C$5:C$8004),1,0)</f>
        <v>1</v>
      </c>
      <c r="R5597" s="6" t="n">
        <f aca="false">IF(D5597&gt;2,1,0)</f>
        <v>0</v>
      </c>
    </row>
    <row r="5598" customFormat="false" ht="15" hidden="false" customHeight="true" outlineLevel="0" collapsed="false">
      <c r="A5598" s="6" t="n">
        <f aca="false">1_Data_EDA!O5599</f>
        <v>0</v>
      </c>
      <c r="B5598" s="6" t="n">
        <f aca="false">1_Data_EDA!H5599</f>
        <v>4</v>
      </c>
      <c r="C5598" s="7" t="n">
        <f aca="false">1_Data_EDA!I5599</f>
        <v>299.980011</v>
      </c>
      <c r="D5598" s="6" t="n">
        <f aca="false">1_Data_EDA!J5599</f>
        <v>1</v>
      </c>
      <c r="E5598" s="7" t="n">
        <f aca="false">1_Data_EDA!K5599</f>
        <v>299.980011</v>
      </c>
      <c r="F5598" s="7" t="n">
        <f aca="false">1_Data_EDA!L5599</f>
        <v>45</v>
      </c>
      <c r="G5598" s="8" t="n">
        <f aca="false">1_Data_EDA!M5599</f>
        <v>0.150000006</v>
      </c>
      <c r="H5598" s="6" t="n">
        <f aca="false">IF(1_Data_EDA!B5599="First Class",1,0)</f>
        <v>0</v>
      </c>
      <c r="I5598" s="6" t="n">
        <f aca="false">IF(1_Data_EDA!B5599="Second Class",1,0)</f>
        <v>0</v>
      </c>
      <c r="J5598" s="6" t="n">
        <f aca="false">IF(1_Data_EDA!B5599="Same Day",1,0)</f>
        <v>0</v>
      </c>
      <c r="K5598" s="6" t="n">
        <f aca="false">IF(1_Data_EDA!C5599="Corporate",1,0)</f>
        <v>0</v>
      </c>
      <c r="L5598" s="6" t="n">
        <f aca="false">IF(1_Data_EDA!C5599="Home Office",1,0)</f>
        <v>0</v>
      </c>
      <c r="M5598" s="6" t="n">
        <f aca="false">IF(1_Data_EDA!D5599="Europe",1,0)</f>
        <v>1</v>
      </c>
      <c r="N5598" s="6" t="n">
        <f aca="false">IF(1_Data_EDA!D5599="LATAM",1,0)</f>
        <v>0</v>
      </c>
      <c r="O5598" s="6" t="n">
        <f aca="false">IF(1_Data_EDA!D5599="Pacific Asia",1,0)</f>
        <v>0</v>
      </c>
      <c r="P5598" s="6" t="n">
        <f aca="false">IF(1_Data_EDA!D5599="USCA",1,0)</f>
        <v>0</v>
      </c>
      <c r="Q5598" s="6" t="n">
        <f aca="false">IF(C5598&gt;MEDIAN(C$5:C$8004),1,0)</f>
        <v>1</v>
      </c>
      <c r="R5598" s="6" t="n">
        <f aca="false">IF(D5598&gt;2,1,0)</f>
        <v>0</v>
      </c>
    </row>
    <row r="5599" customFormat="false" ht="15" hidden="false" customHeight="true" outlineLevel="0" collapsed="false">
      <c r="A5599" s="6" t="n">
        <f aca="false">1_Data_EDA!O5600</f>
        <v>0</v>
      </c>
      <c r="B5599" s="6" t="n">
        <f aca="false">1_Data_EDA!H5600</f>
        <v>4</v>
      </c>
      <c r="C5599" s="7" t="n">
        <f aca="false">1_Data_EDA!I5600</f>
        <v>99.98999786</v>
      </c>
      <c r="D5599" s="6" t="n">
        <f aca="false">1_Data_EDA!J5600</f>
        <v>3</v>
      </c>
      <c r="E5599" s="7" t="n">
        <f aca="false">1_Data_EDA!K5600</f>
        <v>299.9700012</v>
      </c>
      <c r="F5599" s="7" t="n">
        <f aca="false">1_Data_EDA!L5600</f>
        <v>39</v>
      </c>
      <c r="G5599" s="8" t="n">
        <f aca="false">1_Data_EDA!M5600</f>
        <v>0.129999995</v>
      </c>
      <c r="H5599" s="6" t="n">
        <f aca="false">IF(1_Data_EDA!B5600="First Class",1,0)</f>
        <v>0</v>
      </c>
      <c r="I5599" s="6" t="n">
        <f aca="false">IF(1_Data_EDA!B5600="Second Class",1,0)</f>
        <v>0</v>
      </c>
      <c r="J5599" s="6" t="n">
        <f aca="false">IF(1_Data_EDA!B5600="Same Day",1,0)</f>
        <v>0</v>
      </c>
      <c r="K5599" s="6" t="n">
        <f aca="false">IF(1_Data_EDA!C5600="Corporate",1,0)</f>
        <v>0</v>
      </c>
      <c r="L5599" s="6" t="n">
        <f aca="false">IF(1_Data_EDA!C5600="Home Office",1,0)</f>
        <v>1</v>
      </c>
      <c r="M5599" s="6" t="n">
        <f aca="false">IF(1_Data_EDA!D5600="Europe",1,0)</f>
        <v>0</v>
      </c>
      <c r="N5599" s="6" t="n">
        <f aca="false">IF(1_Data_EDA!D5600="LATAM",1,0)</f>
        <v>0</v>
      </c>
      <c r="O5599" s="6" t="n">
        <f aca="false">IF(1_Data_EDA!D5600="Pacific Asia",1,0)</f>
        <v>0</v>
      </c>
      <c r="P5599" s="6" t="n">
        <f aca="false">IF(1_Data_EDA!D5600="USCA",1,0)</f>
        <v>1</v>
      </c>
      <c r="Q5599" s="6" t="n">
        <f aca="false">IF(C5599&gt;MEDIAN(C$5:C$8004),1,0)</f>
        <v>1</v>
      </c>
      <c r="R5599" s="6" t="n">
        <f aca="false">IF(D5599&gt;2,1,0)</f>
        <v>1</v>
      </c>
    </row>
    <row r="5600" customFormat="false" ht="15" hidden="false" customHeight="true" outlineLevel="0" collapsed="false">
      <c r="A5600" s="6" t="n">
        <f aca="false">1_Data_EDA!O5601</f>
        <v>1</v>
      </c>
      <c r="B5600" s="6" t="n">
        <f aca="false">1_Data_EDA!H5601</f>
        <v>2</v>
      </c>
      <c r="C5600" s="7" t="n">
        <f aca="false">1_Data_EDA!I5601</f>
        <v>399.980011</v>
      </c>
      <c r="D5600" s="6" t="n">
        <f aca="false">1_Data_EDA!J5601</f>
        <v>1</v>
      </c>
      <c r="E5600" s="7" t="n">
        <f aca="false">1_Data_EDA!K5601</f>
        <v>399.980011</v>
      </c>
      <c r="F5600" s="7" t="n">
        <f aca="false">1_Data_EDA!L5601</f>
        <v>8</v>
      </c>
      <c r="G5600" s="8" t="n">
        <f aca="false">1_Data_EDA!M5601</f>
        <v>0.02</v>
      </c>
      <c r="H5600" s="6" t="n">
        <f aca="false">IF(1_Data_EDA!B5601="First Class",1,0)</f>
        <v>0</v>
      </c>
      <c r="I5600" s="6" t="n">
        <f aca="false">IF(1_Data_EDA!B5601="Second Class",1,0)</f>
        <v>1</v>
      </c>
      <c r="J5600" s="6" t="n">
        <f aca="false">IF(1_Data_EDA!B5601="Same Day",1,0)</f>
        <v>0</v>
      </c>
      <c r="K5600" s="6" t="n">
        <f aca="false">IF(1_Data_EDA!C5601="Corporate",1,0)</f>
        <v>0</v>
      </c>
      <c r="L5600" s="6" t="n">
        <f aca="false">IF(1_Data_EDA!C5601="Home Office",1,0)</f>
        <v>0</v>
      </c>
      <c r="M5600" s="6" t="n">
        <f aca="false">IF(1_Data_EDA!D5601="Europe",1,0)</f>
        <v>1</v>
      </c>
      <c r="N5600" s="6" t="n">
        <f aca="false">IF(1_Data_EDA!D5601="LATAM",1,0)</f>
        <v>0</v>
      </c>
      <c r="O5600" s="6" t="n">
        <f aca="false">IF(1_Data_EDA!D5601="Pacific Asia",1,0)</f>
        <v>0</v>
      </c>
      <c r="P5600" s="6" t="n">
        <f aca="false">IF(1_Data_EDA!D5601="USCA",1,0)</f>
        <v>0</v>
      </c>
      <c r="Q5600" s="6" t="n">
        <f aca="false">IF(C5600&gt;MEDIAN(C$5:C$8004),1,0)</f>
        <v>1</v>
      </c>
      <c r="R5600" s="6" t="n">
        <f aca="false">IF(D5600&gt;2,1,0)</f>
        <v>0</v>
      </c>
    </row>
    <row r="5601" customFormat="false" ht="15" hidden="false" customHeight="true" outlineLevel="0" collapsed="false">
      <c r="A5601" s="6" t="n">
        <f aca="false">1_Data_EDA!O5602</f>
        <v>0</v>
      </c>
      <c r="B5601" s="6" t="n">
        <f aca="false">1_Data_EDA!H5602</f>
        <v>4</v>
      </c>
      <c r="C5601" s="7" t="n">
        <f aca="false">1_Data_EDA!I5602</f>
        <v>50</v>
      </c>
      <c r="D5601" s="6" t="n">
        <f aca="false">1_Data_EDA!J5602</f>
        <v>4</v>
      </c>
      <c r="E5601" s="7" t="n">
        <f aca="false">1_Data_EDA!K5602</f>
        <v>200</v>
      </c>
      <c r="F5601" s="7" t="n">
        <f aca="false">1_Data_EDA!L5602</f>
        <v>2</v>
      </c>
      <c r="G5601" s="8" t="n">
        <f aca="false">1_Data_EDA!M5602</f>
        <v>0.01</v>
      </c>
      <c r="H5601" s="6" t="n">
        <f aca="false">IF(1_Data_EDA!B5602="First Class",1,0)</f>
        <v>0</v>
      </c>
      <c r="I5601" s="6" t="n">
        <f aca="false">IF(1_Data_EDA!B5602="Second Class",1,0)</f>
        <v>0</v>
      </c>
      <c r="J5601" s="6" t="n">
        <f aca="false">IF(1_Data_EDA!B5602="Same Day",1,0)</f>
        <v>0</v>
      </c>
      <c r="K5601" s="6" t="n">
        <f aca="false">IF(1_Data_EDA!C5602="Corporate",1,0)</f>
        <v>1</v>
      </c>
      <c r="L5601" s="6" t="n">
        <f aca="false">IF(1_Data_EDA!C5602="Home Office",1,0)</f>
        <v>0</v>
      </c>
      <c r="M5601" s="6" t="n">
        <f aca="false">IF(1_Data_EDA!D5602="Europe",1,0)</f>
        <v>0</v>
      </c>
      <c r="N5601" s="6" t="n">
        <f aca="false">IF(1_Data_EDA!D5602="LATAM",1,0)</f>
        <v>0</v>
      </c>
      <c r="O5601" s="6" t="n">
        <f aca="false">IF(1_Data_EDA!D5602="Pacific Asia",1,0)</f>
        <v>1</v>
      </c>
      <c r="P5601" s="6" t="n">
        <f aca="false">IF(1_Data_EDA!D5602="USCA",1,0)</f>
        <v>0</v>
      </c>
      <c r="Q5601" s="6" t="n">
        <f aca="false">IF(C5601&gt;MEDIAN(C$5:C$8004),1,0)</f>
        <v>0</v>
      </c>
      <c r="R5601" s="6" t="n">
        <f aca="false">IF(D5601&gt;2,1,0)</f>
        <v>1</v>
      </c>
    </row>
    <row r="5602" customFormat="false" ht="15" hidden="false" customHeight="true" outlineLevel="0" collapsed="false">
      <c r="A5602" s="6" t="n">
        <f aca="false">1_Data_EDA!O5603</f>
        <v>1</v>
      </c>
      <c r="B5602" s="6" t="n">
        <f aca="false">1_Data_EDA!H5603</f>
        <v>4</v>
      </c>
      <c r="C5602" s="7" t="n">
        <f aca="false">1_Data_EDA!I5603</f>
        <v>49.97999954</v>
      </c>
      <c r="D5602" s="6" t="n">
        <f aca="false">1_Data_EDA!J5603</f>
        <v>1</v>
      </c>
      <c r="E5602" s="7" t="n">
        <f aca="false">1_Data_EDA!K5603</f>
        <v>49.97999954</v>
      </c>
      <c r="F5602" s="7" t="n">
        <f aca="false">1_Data_EDA!L5603</f>
        <v>6</v>
      </c>
      <c r="G5602" s="8" t="n">
        <f aca="false">1_Data_EDA!M5603</f>
        <v>0.119999997</v>
      </c>
      <c r="H5602" s="6" t="n">
        <f aca="false">IF(1_Data_EDA!B5603="First Class",1,0)</f>
        <v>0</v>
      </c>
      <c r="I5602" s="6" t="n">
        <f aca="false">IF(1_Data_EDA!B5603="Second Class",1,0)</f>
        <v>0</v>
      </c>
      <c r="J5602" s="6" t="n">
        <f aca="false">IF(1_Data_EDA!B5603="Same Day",1,0)</f>
        <v>0</v>
      </c>
      <c r="K5602" s="6" t="n">
        <f aca="false">IF(1_Data_EDA!C5603="Corporate",1,0)</f>
        <v>0</v>
      </c>
      <c r="L5602" s="6" t="n">
        <f aca="false">IF(1_Data_EDA!C5603="Home Office",1,0)</f>
        <v>0</v>
      </c>
      <c r="M5602" s="6" t="n">
        <f aca="false">IF(1_Data_EDA!D5603="Europe",1,0)</f>
        <v>0</v>
      </c>
      <c r="N5602" s="6" t="n">
        <f aca="false">IF(1_Data_EDA!D5603="LATAM",1,0)</f>
        <v>0</v>
      </c>
      <c r="O5602" s="6" t="n">
        <f aca="false">IF(1_Data_EDA!D5603="Pacific Asia",1,0)</f>
        <v>1</v>
      </c>
      <c r="P5602" s="6" t="n">
        <f aca="false">IF(1_Data_EDA!D5603="USCA",1,0)</f>
        <v>0</v>
      </c>
      <c r="Q5602" s="6" t="n">
        <f aca="false">IF(C5602&gt;MEDIAN(C$5:C$8004),1,0)</f>
        <v>0</v>
      </c>
      <c r="R5602" s="6" t="n">
        <f aca="false">IF(D5602&gt;2,1,0)</f>
        <v>0</v>
      </c>
    </row>
    <row r="5603" customFormat="false" ht="15" hidden="false" customHeight="true" outlineLevel="0" collapsed="false">
      <c r="A5603" s="6" t="n">
        <f aca="false">1_Data_EDA!O5604</f>
        <v>1</v>
      </c>
      <c r="B5603" s="6" t="n">
        <f aca="false">1_Data_EDA!H5604</f>
        <v>4</v>
      </c>
      <c r="C5603" s="7" t="n">
        <f aca="false">1_Data_EDA!I5604</f>
        <v>49.97999954</v>
      </c>
      <c r="D5603" s="6" t="n">
        <f aca="false">1_Data_EDA!J5604</f>
        <v>4</v>
      </c>
      <c r="E5603" s="7" t="n">
        <f aca="false">1_Data_EDA!K5604</f>
        <v>199.9199982</v>
      </c>
      <c r="F5603" s="7" t="n">
        <f aca="false">1_Data_EDA!L5604</f>
        <v>49.97999954</v>
      </c>
      <c r="G5603" s="8" t="n">
        <f aca="false">1_Data_EDA!M5604</f>
        <v>0.25</v>
      </c>
      <c r="H5603" s="6" t="n">
        <f aca="false">IF(1_Data_EDA!B5604="First Class",1,0)</f>
        <v>0</v>
      </c>
      <c r="I5603" s="6" t="n">
        <f aca="false">IF(1_Data_EDA!B5604="Second Class",1,0)</f>
        <v>0</v>
      </c>
      <c r="J5603" s="6" t="n">
        <f aca="false">IF(1_Data_EDA!B5604="Same Day",1,0)</f>
        <v>0</v>
      </c>
      <c r="K5603" s="6" t="n">
        <f aca="false">IF(1_Data_EDA!C5604="Corporate",1,0)</f>
        <v>0</v>
      </c>
      <c r="L5603" s="6" t="n">
        <f aca="false">IF(1_Data_EDA!C5604="Home Office",1,0)</f>
        <v>1</v>
      </c>
      <c r="M5603" s="6" t="n">
        <f aca="false">IF(1_Data_EDA!D5604="Europe",1,0)</f>
        <v>1</v>
      </c>
      <c r="N5603" s="6" t="n">
        <f aca="false">IF(1_Data_EDA!D5604="LATAM",1,0)</f>
        <v>0</v>
      </c>
      <c r="O5603" s="6" t="n">
        <f aca="false">IF(1_Data_EDA!D5604="Pacific Asia",1,0)</f>
        <v>0</v>
      </c>
      <c r="P5603" s="6" t="n">
        <f aca="false">IF(1_Data_EDA!D5604="USCA",1,0)</f>
        <v>0</v>
      </c>
      <c r="Q5603" s="6" t="n">
        <f aca="false">IF(C5603&gt;MEDIAN(C$5:C$8004),1,0)</f>
        <v>0</v>
      </c>
      <c r="R5603" s="6" t="n">
        <f aca="false">IF(D5603&gt;2,1,0)</f>
        <v>1</v>
      </c>
    </row>
    <row r="5604" customFormat="false" ht="15" hidden="false" customHeight="true" outlineLevel="0" collapsed="false">
      <c r="A5604" s="6" t="n">
        <f aca="false">1_Data_EDA!O5605</f>
        <v>1</v>
      </c>
      <c r="B5604" s="6" t="n">
        <f aca="false">1_Data_EDA!H5605</f>
        <v>4</v>
      </c>
      <c r="C5604" s="7" t="n">
        <f aca="false">1_Data_EDA!I5605</f>
        <v>49.97999954</v>
      </c>
      <c r="D5604" s="6" t="n">
        <f aca="false">1_Data_EDA!J5605</f>
        <v>5</v>
      </c>
      <c r="E5604" s="7" t="n">
        <f aca="false">1_Data_EDA!K5605</f>
        <v>249.8999939</v>
      </c>
      <c r="F5604" s="7" t="n">
        <f aca="false">1_Data_EDA!L5605</f>
        <v>32.49000168</v>
      </c>
      <c r="G5604" s="8" t="n">
        <f aca="false">1_Data_EDA!M5605</f>
        <v>0.129999995</v>
      </c>
      <c r="H5604" s="6" t="n">
        <f aca="false">IF(1_Data_EDA!B5605="First Class",1,0)</f>
        <v>0</v>
      </c>
      <c r="I5604" s="6" t="n">
        <f aca="false">IF(1_Data_EDA!B5605="Second Class",1,0)</f>
        <v>0</v>
      </c>
      <c r="J5604" s="6" t="n">
        <f aca="false">IF(1_Data_EDA!B5605="Same Day",1,0)</f>
        <v>0</v>
      </c>
      <c r="K5604" s="6" t="n">
        <f aca="false">IF(1_Data_EDA!C5605="Corporate",1,0)</f>
        <v>1</v>
      </c>
      <c r="L5604" s="6" t="n">
        <f aca="false">IF(1_Data_EDA!C5605="Home Office",1,0)</f>
        <v>0</v>
      </c>
      <c r="M5604" s="6" t="n">
        <f aca="false">IF(1_Data_EDA!D5605="Europe",1,0)</f>
        <v>1</v>
      </c>
      <c r="N5604" s="6" t="n">
        <f aca="false">IF(1_Data_EDA!D5605="LATAM",1,0)</f>
        <v>0</v>
      </c>
      <c r="O5604" s="6" t="n">
        <f aca="false">IF(1_Data_EDA!D5605="Pacific Asia",1,0)</f>
        <v>0</v>
      </c>
      <c r="P5604" s="6" t="n">
        <f aca="false">IF(1_Data_EDA!D5605="USCA",1,0)</f>
        <v>0</v>
      </c>
      <c r="Q5604" s="6" t="n">
        <f aca="false">IF(C5604&gt;MEDIAN(C$5:C$8004),1,0)</f>
        <v>0</v>
      </c>
      <c r="R5604" s="6" t="n">
        <f aca="false">IF(D5604&gt;2,1,0)</f>
        <v>1</v>
      </c>
    </row>
    <row r="5605" customFormat="false" ht="15" hidden="false" customHeight="true" outlineLevel="0" collapsed="false">
      <c r="A5605" s="6" t="n">
        <f aca="false">1_Data_EDA!O5606</f>
        <v>1</v>
      </c>
      <c r="B5605" s="6" t="n">
        <f aca="false">1_Data_EDA!H5606</f>
        <v>4</v>
      </c>
      <c r="C5605" s="7" t="n">
        <f aca="false">1_Data_EDA!I5606</f>
        <v>59.99000168</v>
      </c>
      <c r="D5605" s="6" t="n">
        <f aca="false">1_Data_EDA!J5606</f>
        <v>5</v>
      </c>
      <c r="E5605" s="7" t="n">
        <f aca="false">1_Data_EDA!K5606</f>
        <v>299.9500122</v>
      </c>
      <c r="F5605" s="7" t="n">
        <f aca="false">1_Data_EDA!L5606</f>
        <v>15</v>
      </c>
      <c r="G5605" s="8" t="n">
        <f aca="false">1_Data_EDA!M5606</f>
        <v>0.050000001</v>
      </c>
      <c r="H5605" s="6" t="n">
        <f aca="false">IF(1_Data_EDA!B5606="First Class",1,0)</f>
        <v>0</v>
      </c>
      <c r="I5605" s="6" t="n">
        <f aca="false">IF(1_Data_EDA!B5606="Second Class",1,0)</f>
        <v>0</v>
      </c>
      <c r="J5605" s="6" t="n">
        <f aca="false">IF(1_Data_EDA!B5606="Same Day",1,0)</f>
        <v>0</v>
      </c>
      <c r="K5605" s="6" t="n">
        <f aca="false">IF(1_Data_EDA!C5606="Corporate",1,0)</f>
        <v>0</v>
      </c>
      <c r="L5605" s="6" t="n">
        <f aca="false">IF(1_Data_EDA!C5606="Home Office",1,0)</f>
        <v>0</v>
      </c>
      <c r="M5605" s="6" t="n">
        <f aca="false">IF(1_Data_EDA!D5606="Europe",1,0)</f>
        <v>0</v>
      </c>
      <c r="N5605" s="6" t="n">
        <f aca="false">IF(1_Data_EDA!D5606="LATAM",1,0)</f>
        <v>1</v>
      </c>
      <c r="O5605" s="6" t="n">
        <f aca="false">IF(1_Data_EDA!D5606="Pacific Asia",1,0)</f>
        <v>0</v>
      </c>
      <c r="P5605" s="6" t="n">
        <f aca="false">IF(1_Data_EDA!D5606="USCA",1,0)</f>
        <v>0</v>
      </c>
      <c r="Q5605" s="6" t="n">
        <f aca="false">IF(C5605&gt;MEDIAN(C$5:C$8004),1,0)</f>
        <v>0</v>
      </c>
      <c r="R5605" s="6" t="n">
        <f aca="false">IF(D5605&gt;2,1,0)</f>
        <v>1</v>
      </c>
    </row>
    <row r="5606" customFormat="false" ht="15" hidden="false" customHeight="true" outlineLevel="0" collapsed="false">
      <c r="A5606" s="6" t="n">
        <f aca="false">1_Data_EDA!O5607</f>
        <v>1</v>
      </c>
      <c r="B5606" s="6" t="n">
        <f aca="false">1_Data_EDA!H5607</f>
        <v>4</v>
      </c>
      <c r="C5606" s="7" t="n">
        <f aca="false">1_Data_EDA!I5607</f>
        <v>49.97999954</v>
      </c>
      <c r="D5606" s="6" t="n">
        <f aca="false">1_Data_EDA!J5607</f>
        <v>1</v>
      </c>
      <c r="E5606" s="7" t="n">
        <f aca="false">1_Data_EDA!K5607</f>
        <v>49.97999954</v>
      </c>
      <c r="F5606" s="7" t="n">
        <f aca="false">1_Data_EDA!L5607</f>
        <v>2.75</v>
      </c>
      <c r="G5606" s="8" t="n">
        <f aca="false">1_Data_EDA!M5607</f>
        <v>0.059999999</v>
      </c>
      <c r="H5606" s="6" t="n">
        <f aca="false">IF(1_Data_EDA!B5607="First Class",1,0)</f>
        <v>0</v>
      </c>
      <c r="I5606" s="6" t="n">
        <f aca="false">IF(1_Data_EDA!B5607="Second Class",1,0)</f>
        <v>0</v>
      </c>
      <c r="J5606" s="6" t="n">
        <f aca="false">IF(1_Data_EDA!B5607="Same Day",1,0)</f>
        <v>0</v>
      </c>
      <c r="K5606" s="6" t="n">
        <f aca="false">IF(1_Data_EDA!C5607="Corporate",1,0)</f>
        <v>1</v>
      </c>
      <c r="L5606" s="6" t="n">
        <f aca="false">IF(1_Data_EDA!C5607="Home Office",1,0)</f>
        <v>0</v>
      </c>
      <c r="M5606" s="6" t="n">
        <f aca="false">IF(1_Data_EDA!D5607="Europe",1,0)</f>
        <v>1</v>
      </c>
      <c r="N5606" s="6" t="n">
        <f aca="false">IF(1_Data_EDA!D5607="LATAM",1,0)</f>
        <v>0</v>
      </c>
      <c r="O5606" s="6" t="n">
        <f aca="false">IF(1_Data_EDA!D5607="Pacific Asia",1,0)</f>
        <v>0</v>
      </c>
      <c r="P5606" s="6" t="n">
        <f aca="false">IF(1_Data_EDA!D5607="USCA",1,0)</f>
        <v>0</v>
      </c>
      <c r="Q5606" s="6" t="n">
        <f aca="false">IF(C5606&gt;MEDIAN(C$5:C$8004),1,0)</f>
        <v>0</v>
      </c>
      <c r="R5606" s="6" t="n">
        <f aca="false">IF(D5606&gt;2,1,0)</f>
        <v>0</v>
      </c>
    </row>
    <row r="5607" customFormat="false" ht="15" hidden="false" customHeight="true" outlineLevel="0" collapsed="false">
      <c r="A5607" s="6" t="n">
        <f aca="false">1_Data_EDA!O5608</f>
        <v>0</v>
      </c>
      <c r="B5607" s="6" t="n">
        <f aca="false">1_Data_EDA!H5608</f>
        <v>4</v>
      </c>
      <c r="C5607" s="7" t="n">
        <f aca="false">1_Data_EDA!I5608</f>
        <v>59.99000168</v>
      </c>
      <c r="D5607" s="6" t="n">
        <f aca="false">1_Data_EDA!J5608</f>
        <v>5</v>
      </c>
      <c r="E5607" s="7" t="n">
        <f aca="false">1_Data_EDA!K5608</f>
        <v>299.9500122</v>
      </c>
      <c r="F5607" s="7" t="n">
        <f aca="false">1_Data_EDA!L5608</f>
        <v>35.99000168</v>
      </c>
      <c r="G5607" s="8" t="n">
        <f aca="false">1_Data_EDA!M5608</f>
        <v>0.119999997</v>
      </c>
      <c r="H5607" s="6" t="n">
        <f aca="false">IF(1_Data_EDA!B5608="First Class",1,0)</f>
        <v>0</v>
      </c>
      <c r="I5607" s="6" t="n">
        <f aca="false">IF(1_Data_EDA!B5608="Second Class",1,0)</f>
        <v>0</v>
      </c>
      <c r="J5607" s="6" t="n">
        <f aca="false">IF(1_Data_EDA!B5608="Same Day",1,0)</f>
        <v>0</v>
      </c>
      <c r="K5607" s="6" t="n">
        <f aca="false">IF(1_Data_EDA!C5608="Corporate",1,0)</f>
        <v>0</v>
      </c>
      <c r="L5607" s="6" t="n">
        <f aca="false">IF(1_Data_EDA!C5608="Home Office",1,0)</f>
        <v>0</v>
      </c>
      <c r="M5607" s="6" t="n">
        <f aca="false">IF(1_Data_EDA!D5608="Europe",1,0)</f>
        <v>0</v>
      </c>
      <c r="N5607" s="6" t="n">
        <f aca="false">IF(1_Data_EDA!D5608="LATAM",1,0)</f>
        <v>1</v>
      </c>
      <c r="O5607" s="6" t="n">
        <f aca="false">IF(1_Data_EDA!D5608="Pacific Asia",1,0)</f>
        <v>0</v>
      </c>
      <c r="P5607" s="6" t="n">
        <f aca="false">IF(1_Data_EDA!D5608="USCA",1,0)</f>
        <v>0</v>
      </c>
      <c r="Q5607" s="6" t="n">
        <f aca="false">IF(C5607&gt;MEDIAN(C$5:C$8004),1,0)</f>
        <v>0</v>
      </c>
      <c r="R5607" s="6" t="n">
        <f aca="false">IF(D5607&gt;2,1,0)</f>
        <v>1</v>
      </c>
    </row>
    <row r="5608" customFormat="false" ht="15" hidden="false" customHeight="true" outlineLevel="0" collapsed="false">
      <c r="A5608" s="6" t="n">
        <f aca="false">1_Data_EDA!O5609</f>
        <v>1</v>
      </c>
      <c r="B5608" s="6" t="n">
        <f aca="false">1_Data_EDA!H5609</f>
        <v>4</v>
      </c>
      <c r="C5608" s="7" t="n">
        <f aca="false">1_Data_EDA!I5609</f>
        <v>50</v>
      </c>
      <c r="D5608" s="6" t="n">
        <f aca="false">1_Data_EDA!J5609</f>
        <v>2</v>
      </c>
      <c r="E5608" s="7" t="n">
        <f aca="false">1_Data_EDA!K5609</f>
        <v>100</v>
      </c>
      <c r="F5608" s="7" t="n">
        <f aca="false">1_Data_EDA!L5609</f>
        <v>5</v>
      </c>
      <c r="G5608" s="8" t="n">
        <f aca="false">1_Data_EDA!M5609</f>
        <v>0.050000001</v>
      </c>
      <c r="H5608" s="6" t="n">
        <f aca="false">IF(1_Data_EDA!B5609="First Class",1,0)</f>
        <v>0</v>
      </c>
      <c r="I5608" s="6" t="n">
        <f aca="false">IF(1_Data_EDA!B5609="Second Class",1,0)</f>
        <v>0</v>
      </c>
      <c r="J5608" s="6" t="n">
        <f aca="false">IF(1_Data_EDA!B5609="Same Day",1,0)</f>
        <v>0</v>
      </c>
      <c r="K5608" s="6" t="n">
        <f aca="false">IF(1_Data_EDA!C5609="Corporate",1,0)</f>
        <v>1</v>
      </c>
      <c r="L5608" s="6" t="n">
        <f aca="false">IF(1_Data_EDA!C5609="Home Office",1,0)</f>
        <v>0</v>
      </c>
      <c r="M5608" s="6" t="n">
        <f aca="false">IF(1_Data_EDA!D5609="Europe",1,0)</f>
        <v>0</v>
      </c>
      <c r="N5608" s="6" t="n">
        <f aca="false">IF(1_Data_EDA!D5609="LATAM",1,0)</f>
        <v>0</v>
      </c>
      <c r="O5608" s="6" t="n">
        <f aca="false">IF(1_Data_EDA!D5609="Pacific Asia",1,0)</f>
        <v>1</v>
      </c>
      <c r="P5608" s="6" t="n">
        <f aca="false">IF(1_Data_EDA!D5609="USCA",1,0)</f>
        <v>0</v>
      </c>
      <c r="Q5608" s="6" t="n">
        <f aca="false">IF(C5608&gt;MEDIAN(C$5:C$8004),1,0)</f>
        <v>0</v>
      </c>
      <c r="R5608" s="6" t="n">
        <f aca="false">IF(D5608&gt;2,1,0)</f>
        <v>0</v>
      </c>
    </row>
    <row r="5609" customFormat="false" ht="15" hidden="false" customHeight="true" outlineLevel="0" collapsed="false">
      <c r="A5609" s="6" t="n">
        <f aca="false">1_Data_EDA!O5610</f>
        <v>1</v>
      </c>
      <c r="B5609" s="6" t="n">
        <f aca="false">1_Data_EDA!H5610</f>
        <v>4</v>
      </c>
      <c r="C5609" s="7" t="n">
        <f aca="false">1_Data_EDA!I5610</f>
        <v>99.98999786</v>
      </c>
      <c r="D5609" s="6" t="n">
        <f aca="false">1_Data_EDA!J5610</f>
        <v>5</v>
      </c>
      <c r="E5609" s="7" t="n">
        <f aca="false">1_Data_EDA!K5610</f>
        <v>499.9500122</v>
      </c>
      <c r="F5609" s="7" t="n">
        <f aca="false">1_Data_EDA!L5610</f>
        <v>84.98999786</v>
      </c>
      <c r="G5609" s="8" t="n">
        <f aca="false">1_Data_EDA!M5610</f>
        <v>0.170000002</v>
      </c>
      <c r="H5609" s="6" t="n">
        <f aca="false">IF(1_Data_EDA!B5610="First Class",1,0)</f>
        <v>0</v>
      </c>
      <c r="I5609" s="6" t="n">
        <f aca="false">IF(1_Data_EDA!B5610="Second Class",1,0)</f>
        <v>0</v>
      </c>
      <c r="J5609" s="6" t="n">
        <f aca="false">IF(1_Data_EDA!B5610="Same Day",1,0)</f>
        <v>0</v>
      </c>
      <c r="K5609" s="6" t="n">
        <f aca="false">IF(1_Data_EDA!C5610="Corporate",1,0)</f>
        <v>0</v>
      </c>
      <c r="L5609" s="6" t="n">
        <f aca="false">IF(1_Data_EDA!C5610="Home Office",1,0)</f>
        <v>0</v>
      </c>
      <c r="M5609" s="6" t="n">
        <f aca="false">IF(1_Data_EDA!D5610="Europe",1,0)</f>
        <v>0</v>
      </c>
      <c r="N5609" s="6" t="n">
        <f aca="false">IF(1_Data_EDA!D5610="LATAM",1,0)</f>
        <v>0</v>
      </c>
      <c r="O5609" s="6" t="n">
        <f aca="false">IF(1_Data_EDA!D5610="Pacific Asia",1,0)</f>
        <v>0</v>
      </c>
      <c r="P5609" s="6" t="n">
        <f aca="false">IF(1_Data_EDA!D5610="USCA",1,0)</f>
        <v>1</v>
      </c>
      <c r="Q5609" s="6" t="n">
        <f aca="false">IF(C5609&gt;MEDIAN(C$5:C$8004),1,0)</f>
        <v>1</v>
      </c>
      <c r="R5609" s="6" t="n">
        <f aca="false">IF(D5609&gt;2,1,0)</f>
        <v>1</v>
      </c>
    </row>
    <row r="5610" customFormat="false" ht="15" hidden="false" customHeight="true" outlineLevel="0" collapsed="false">
      <c r="A5610" s="6" t="n">
        <f aca="false">1_Data_EDA!O5611</f>
        <v>1</v>
      </c>
      <c r="B5610" s="6" t="n">
        <f aca="false">1_Data_EDA!H5611</f>
        <v>2</v>
      </c>
      <c r="C5610" s="7" t="n">
        <f aca="false">1_Data_EDA!I5611</f>
        <v>49.97999954</v>
      </c>
      <c r="D5610" s="6" t="n">
        <f aca="false">1_Data_EDA!J5611</f>
        <v>2</v>
      </c>
      <c r="E5610" s="7" t="n">
        <f aca="false">1_Data_EDA!K5611</f>
        <v>99.95999908</v>
      </c>
      <c r="F5610" s="7" t="n">
        <f aca="false">1_Data_EDA!L5611</f>
        <v>24.98999977</v>
      </c>
      <c r="G5610" s="8" t="n">
        <f aca="false">1_Data_EDA!M5611</f>
        <v>0.25</v>
      </c>
      <c r="H5610" s="6" t="n">
        <f aca="false">IF(1_Data_EDA!B5611="First Class",1,0)</f>
        <v>0</v>
      </c>
      <c r="I5610" s="6" t="n">
        <f aca="false">IF(1_Data_EDA!B5611="Second Class",1,0)</f>
        <v>1</v>
      </c>
      <c r="J5610" s="6" t="n">
        <f aca="false">IF(1_Data_EDA!B5611="Same Day",1,0)</f>
        <v>0</v>
      </c>
      <c r="K5610" s="6" t="n">
        <f aca="false">IF(1_Data_EDA!C5611="Corporate",1,0)</f>
        <v>0</v>
      </c>
      <c r="L5610" s="6" t="n">
        <f aca="false">IF(1_Data_EDA!C5611="Home Office",1,0)</f>
        <v>0</v>
      </c>
      <c r="M5610" s="6" t="n">
        <f aca="false">IF(1_Data_EDA!D5611="Europe",1,0)</f>
        <v>1</v>
      </c>
      <c r="N5610" s="6" t="n">
        <f aca="false">IF(1_Data_EDA!D5611="LATAM",1,0)</f>
        <v>0</v>
      </c>
      <c r="O5610" s="6" t="n">
        <f aca="false">IF(1_Data_EDA!D5611="Pacific Asia",1,0)</f>
        <v>0</v>
      </c>
      <c r="P5610" s="6" t="n">
        <f aca="false">IF(1_Data_EDA!D5611="USCA",1,0)</f>
        <v>0</v>
      </c>
      <c r="Q5610" s="6" t="n">
        <f aca="false">IF(C5610&gt;MEDIAN(C$5:C$8004),1,0)</f>
        <v>0</v>
      </c>
      <c r="R5610" s="6" t="n">
        <f aca="false">IF(D5610&gt;2,1,0)</f>
        <v>0</v>
      </c>
    </row>
    <row r="5611" customFormat="false" ht="15" hidden="false" customHeight="true" outlineLevel="0" collapsed="false">
      <c r="A5611" s="6" t="n">
        <f aca="false">1_Data_EDA!O5612</f>
        <v>1</v>
      </c>
      <c r="B5611" s="6" t="n">
        <f aca="false">1_Data_EDA!H5612</f>
        <v>1</v>
      </c>
      <c r="C5611" s="7" t="n">
        <f aca="false">1_Data_EDA!I5612</f>
        <v>299.980011</v>
      </c>
      <c r="D5611" s="6" t="n">
        <f aca="false">1_Data_EDA!J5612</f>
        <v>1</v>
      </c>
      <c r="E5611" s="7" t="n">
        <f aca="false">1_Data_EDA!K5612</f>
        <v>299.980011</v>
      </c>
      <c r="F5611" s="7" t="n">
        <f aca="false">1_Data_EDA!L5612</f>
        <v>16.5</v>
      </c>
      <c r="G5611" s="8" t="n">
        <f aca="false">1_Data_EDA!M5612</f>
        <v>0.059999999</v>
      </c>
      <c r="H5611" s="6" t="n">
        <f aca="false">IF(1_Data_EDA!B5612="First Class",1,0)</f>
        <v>1</v>
      </c>
      <c r="I5611" s="6" t="n">
        <f aca="false">IF(1_Data_EDA!B5612="Second Class",1,0)</f>
        <v>0</v>
      </c>
      <c r="J5611" s="6" t="n">
        <f aca="false">IF(1_Data_EDA!B5612="Same Day",1,0)</f>
        <v>0</v>
      </c>
      <c r="K5611" s="6" t="n">
        <f aca="false">IF(1_Data_EDA!C5612="Corporate",1,0)</f>
        <v>1</v>
      </c>
      <c r="L5611" s="6" t="n">
        <f aca="false">IF(1_Data_EDA!C5612="Home Office",1,0)</f>
        <v>0</v>
      </c>
      <c r="M5611" s="6" t="n">
        <f aca="false">IF(1_Data_EDA!D5612="Europe",1,0)</f>
        <v>1</v>
      </c>
      <c r="N5611" s="6" t="n">
        <f aca="false">IF(1_Data_EDA!D5612="LATAM",1,0)</f>
        <v>0</v>
      </c>
      <c r="O5611" s="6" t="n">
        <f aca="false">IF(1_Data_EDA!D5612="Pacific Asia",1,0)</f>
        <v>0</v>
      </c>
      <c r="P5611" s="6" t="n">
        <f aca="false">IF(1_Data_EDA!D5612="USCA",1,0)</f>
        <v>0</v>
      </c>
      <c r="Q5611" s="6" t="n">
        <f aca="false">IF(C5611&gt;MEDIAN(C$5:C$8004),1,0)</f>
        <v>1</v>
      </c>
      <c r="R5611" s="6" t="n">
        <f aca="false">IF(D5611&gt;2,1,0)</f>
        <v>0</v>
      </c>
    </row>
    <row r="5612" customFormat="false" ht="15" hidden="false" customHeight="true" outlineLevel="0" collapsed="false">
      <c r="A5612" s="6" t="n">
        <f aca="false">1_Data_EDA!O5613</f>
        <v>0</v>
      </c>
      <c r="B5612" s="6" t="n">
        <f aca="false">1_Data_EDA!H5613</f>
        <v>4</v>
      </c>
      <c r="C5612" s="7" t="n">
        <f aca="false">1_Data_EDA!I5613</f>
        <v>399.980011</v>
      </c>
      <c r="D5612" s="6" t="n">
        <f aca="false">1_Data_EDA!J5613</f>
        <v>1</v>
      </c>
      <c r="E5612" s="7" t="n">
        <f aca="false">1_Data_EDA!K5613</f>
        <v>399.980011</v>
      </c>
      <c r="F5612" s="7" t="n">
        <f aca="false">1_Data_EDA!L5613</f>
        <v>64</v>
      </c>
      <c r="G5612" s="8" t="n">
        <f aca="false">1_Data_EDA!M5613</f>
        <v>0.159999996</v>
      </c>
      <c r="H5612" s="6" t="n">
        <f aca="false">IF(1_Data_EDA!B5613="First Class",1,0)</f>
        <v>0</v>
      </c>
      <c r="I5612" s="6" t="n">
        <f aca="false">IF(1_Data_EDA!B5613="Second Class",1,0)</f>
        <v>0</v>
      </c>
      <c r="J5612" s="6" t="n">
        <f aca="false">IF(1_Data_EDA!B5613="Same Day",1,0)</f>
        <v>0</v>
      </c>
      <c r="K5612" s="6" t="n">
        <f aca="false">IF(1_Data_EDA!C5613="Corporate",1,0)</f>
        <v>0</v>
      </c>
      <c r="L5612" s="6" t="n">
        <f aca="false">IF(1_Data_EDA!C5613="Home Office",1,0)</f>
        <v>0</v>
      </c>
      <c r="M5612" s="6" t="n">
        <f aca="false">IF(1_Data_EDA!D5613="Europe",1,0)</f>
        <v>0</v>
      </c>
      <c r="N5612" s="6" t="n">
        <f aca="false">IF(1_Data_EDA!D5613="LATAM",1,0)</f>
        <v>1</v>
      </c>
      <c r="O5612" s="6" t="n">
        <f aca="false">IF(1_Data_EDA!D5613="Pacific Asia",1,0)</f>
        <v>0</v>
      </c>
      <c r="P5612" s="6" t="n">
        <f aca="false">IF(1_Data_EDA!D5613="USCA",1,0)</f>
        <v>0</v>
      </c>
      <c r="Q5612" s="6" t="n">
        <f aca="false">IF(C5612&gt;MEDIAN(C$5:C$8004),1,0)</f>
        <v>1</v>
      </c>
      <c r="R5612" s="6" t="n">
        <f aca="false">IF(D5612&gt;2,1,0)</f>
        <v>0</v>
      </c>
    </row>
    <row r="5613" customFormat="false" ht="15" hidden="false" customHeight="true" outlineLevel="0" collapsed="false">
      <c r="A5613" s="6" t="n">
        <f aca="false">1_Data_EDA!O5614</f>
        <v>0</v>
      </c>
      <c r="B5613" s="6" t="n">
        <f aca="false">1_Data_EDA!H5614</f>
        <v>4</v>
      </c>
      <c r="C5613" s="7" t="n">
        <f aca="false">1_Data_EDA!I5614</f>
        <v>49.97999954</v>
      </c>
      <c r="D5613" s="6" t="n">
        <f aca="false">1_Data_EDA!J5614</f>
        <v>3</v>
      </c>
      <c r="E5613" s="7" t="n">
        <f aca="false">1_Data_EDA!K5614</f>
        <v>149.9400024</v>
      </c>
      <c r="F5613" s="7" t="n">
        <f aca="false">1_Data_EDA!L5614</f>
        <v>29.98999977</v>
      </c>
      <c r="G5613" s="8" t="n">
        <f aca="false">1_Data_EDA!M5614</f>
        <v>0.200000003</v>
      </c>
      <c r="H5613" s="6" t="n">
        <f aca="false">IF(1_Data_EDA!B5614="First Class",1,0)</f>
        <v>0</v>
      </c>
      <c r="I5613" s="6" t="n">
        <f aca="false">IF(1_Data_EDA!B5614="Second Class",1,0)</f>
        <v>0</v>
      </c>
      <c r="J5613" s="6" t="n">
        <f aca="false">IF(1_Data_EDA!B5614="Same Day",1,0)</f>
        <v>0</v>
      </c>
      <c r="K5613" s="6" t="n">
        <f aca="false">IF(1_Data_EDA!C5614="Corporate",1,0)</f>
        <v>1</v>
      </c>
      <c r="L5613" s="6" t="n">
        <f aca="false">IF(1_Data_EDA!C5614="Home Office",1,0)</f>
        <v>0</v>
      </c>
      <c r="M5613" s="6" t="n">
        <f aca="false">IF(1_Data_EDA!D5614="Europe",1,0)</f>
        <v>0</v>
      </c>
      <c r="N5613" s="6" t="n">
        <f aca="false">IF(1_Data_EDA!D5614="LATAM",1,0)</f>
        <v>0</v>
      </c>
      <c r="O5613" s="6" t="n">
        <f aca="false">IF(1_Data_EDA!D5614="Pacific Asia",1,0)</f>
        <v>0</v>
      </c>
      <c r="P5613" s="6" t="n">
        <f aca="false">IF(1_Data_EDA!D5614="USCA",1,0)</f>
        <v>1</v>
      </c>
      <c r="Q5613" s="6" t="n">
        <f aca="false">IF(C5613&gt;MEDIAN(C$5:C$8004),1,0)</f>
        <v>0</v>
      </c>
      <c r="R5613" s="6" t="n">
        <f aca="false">IF(D5613&gt;2,1,0)</f>
        <v>1</v>
      </c>
    </row>
    <row r="5614" customFormat="false" ht="15" hidden="false" customHeight="true" outlineLevel="0" collapsed="false">
      <c r="A5614" s="6" t="n">
        <f aca="false">1_Data_EDA!O5615</f>
        <v>0</v>
      </c>
      <c r="B5614" s="6" t="n">
        <f aca="false">1_Data_EDA!H5615</f>
        <v>4</v>
      </c>
      <c r="C5614" s="7" t="n">
        <f aca="false">1_Data_EDA!I5615</f>
        <v>399.980011</v>
      </c>
      <c r="D5614" s="6" t="n">
        <f aca="false">1_Data_EDA!J5615</f>
        <v>1</v>
      </c>
      <c r="E5614" s="7" t="n">
        <f aca="false">1_Data_EDA!K5615</f>
        <v>399.980011</v>
      </c>
      <c r="F5614" s="7" t="n">
        <f aca="false">1_Data_EDA!L5615</f>
        <v>22</v>
      </c>
      <c r="G5614" s="8" t="n">
        <f aca="false">1_Data_EDA!M5615</f>
        <v>0.059999999</v>
      </c>
      <c r="H5614" s="6" t="n">
        <f aca="false">IF(1_Data_EDA!B5615="First Class",1,0)</f>
        <v>0</v>
      </c>
      <c r="I5614" s="6" t="n">
        <f aca="false">IF(1_Data_EDA!B5615="Second Class",1,0)</f>
        <v>0</v>
      </c>
      <c r="J5614" s="6" t="n">
        <f aca="false">IF(1_Data_EDA!B5615="Same Day",1,0)</f>
        <v>0</v>
      </c>
      <c r="K5614" s="6" t="n">
        <f aca="false">IF(1_Data_EDA!C5615="Corporate",1,0)</f>
        <v>1</v>
      </c>
      <c r="L5614" s="6" t="n">
        <f aca="false">IF(1_Data_EDA!C5615="Home Office",1,0)</f>
        <v>0</v>
      </c>
      <c r="M5614" s="6" t="n">
        <f aca="false">IF(1_Data_EDA!D5615="Europe",1,0)</f>
        <v>0</v>
      </c>
      <c r="N5614" s="6" t="n">
        <f aca="false">IF(1_Data_EDA!D5615="LATAM",1,0)</f>
        <v>1</v>
      </c>
      <c r="O5614" s="6" t="n">
        <f aca="false">IF(1_Data_EDA!D5615="Pacific Asia",1,0)</f>
        <v>0</v>
      </c>
      <c r="P5614" s="6" t="n">
        <f aca="false">IF(1_Data_EDA!D5615="USCA",1,0)</f>
        <v>0</v>
      </c>
      <c r="Q5614" s="6" t="n">
        <f aca="false">IF(C5614&gt;MEDIAN(C$5:C$8004),1,0)</f>
        <v>1</v>
      </c>
      <c r="R5614" s="6" t="n">
        <f aca="false">IF(D5614&gt;2,1,0)</f>
        <v>0</v>
      </c>
    </row>
    <row r="5615" customFormat="false" ht="15" hidden="false" customHeight="true" outlineLevel="0" collapsed="false">
      <c r="A5615" s="6" t="n">
        <f aca="false">1_Data_EDA!O5616</f>
        <v>0</v>
      </c>
      <c r="B5615" s="6" t="n">
        <f aca="false">1_Data_EDA!H5616</f>
        <v>4</v>
      </c>
      <c r="C5615" s="7" t="n">
        <f aca="false">1_Data_EDA!I5616</f>
        <v>299.980011</v>
      </c>
      <c r="D5615" s="6" t="n">
        <f aca="false">1_Data_EDA!J5616</f>
        <v>1</v>
      </c>
      <c r="E5615" s="7" t="n">
        <f aca="false">1_Data_EDA!K5616</f>
        <v>299.980011</v>
      </c>
      <c r="F5615" s="7" t="n">
        <f aca="false">1_Data_EDA!L5616</f>
        <v>3</v>
      </c>
      <c r="G5615" s="8" t="n">
        <f aca="false">1_Data_EDA!M5616</f>
        <v>0.01</v>
      </c>
      <c r="H5615" s="6" t="n">
        <f aca="false">IF(1_Data_EDA!B5616="First Class",1,0)</f>
        <v>0</v>
      </c>
      <c r="I5615" s="6" t="n">
        <f aca="false">IF(1_Data_EDA!B5616="Second Class",1,0)</f>
        <v>0</v>
      </c>
      <c r="J5615" s="6" t="n">
        <f aca="false">IF(1_Data_EDA!B5616="Same Day",1,0)</f>
        <v>0</v>
      </c>
      <c r="K5615" s="6" t="n">
        <f aca="false">IF(1_Data_EDA!C5616="Corporate",1,0)</f>
        <v>1</v>
      </c>
      <c r="L5615" s="6" t="n">
        <f aca="false">IF(1_Data_EDA!C5616="Home Office",1,0)</f>
        <v>0</v>
      </c>
      <c r="M5615" s="6" t="n">
        <f aca="false">IF(1_Data_EDA!D5616="Europe",1,0)</f>
        <v>0</v>
      </c>
      <c r="N5615" s="6" t="n">
        <f aca="false">IF(1_Data_EDA!D5616="LATAM",1,0)</f>
        <v>1</v>
      </c>
      <c r="O5615" s="6" t="n">
        <f aca="false">IF(1_Data_EDA!D5616="Pacific Asia",1,0)</f>
        <v>0</v>
      </c>
      <c r="P5615" s="6" t="n">
        <f aca="false">IF(1_Data_EDA!D5616="USCA",1,0)</f>
        <v>0</v>
      </c>
      <c r="Q5615" s="6" t="n">
        <f aca="false">IF(C5615&gt;MEDIAN(C$5:C$8004),1,0)</f>
        <v>1</v>
      </c>
      <c r="R5615" s="6" t="n">
        <f aca="false">IF(D5615&gt;2,1,0)</f>
        <v>0</v>
      </c>
    </row>
    <row r="5616" customFormat="false" ht="15" hidden="false" customHeight="true" outlineLevel="0" collapsed="false">
      <c r="A5616" s="6" t="n">
        <f aca="false">1_Data_EDA!O5617</f>
        <v>0</v>
      </c>
      <c r="B5616" s="6" t="n">
        <f aca="false">1_Data_EDA!H5617</f>
        <v>4</v>
      </c>
      <c r="C5616" s="7" t="n">
        <f aca="false">1_Data_EDA!I5617</f>
        <v>129.9900055</v>
      </c>
      <c r="D5616" s="6" t="n">
        <f aca="false">1_Data_EDA!J5617</f>
        <v>1</v>
      </c>
      <c r="E5616" s="7" t="n">
        <f aca="false">1_Data_EDA!K5617</f>
        <v>129.9900055</v>
      </c>
      <c r="F5616" s="7" t="n">
        <f aca="false">1_Data_EDA!L5617</f>
        <v>16.89999962</v>
      </c>
      <c r="G5616" s="8" t="n">
        <f aca="false">1_Data_EDA!M5617</f>
        <v>0.129999995</v>
      </c>
      <c r="H5616" s="6" t="n">
        <f aca="false">IF(1_Data_EDA!B5617="First Class",1,0)</f>
        <v>0</v>
      </c>
      <c r="I5616" s="6" t="n">
        <f aca="false">IF(1_Data_EDA!B5617="Second Class",1,0)</f>
        <v>0</v>
      </c>
      <c r="J5616" s="6" t="n">
        <f aca="false">IF(1_Data_EDA!B5617="Same Day",1,0)</f>
        <v>0</v>
      </c>
      <c r="K5616" s="6" t="n">
        <f aca="false">IF(1_Data_EDA!C5617="Corporate",1,0)</f>
        <v>1</v>
      </c>
      <c r="L5616" s="6" t="n">
        <f aca="false">IF(1_Data_EDA!C5617="Home Office",1,0)</f>
        <v>0</v>
      </c>
      <c r="M5616" s="6" t="n">
        <f aca="false">IF(1_Data_EDA!D5617="Europe",1,0)</f>
        <v>0</v>
      </c>
      <c r="N5616" s="6" t="n">
        <f aca="false">IF(1_Data_EDA!D5617="LATAM",1,0)</f>
        <v>0</v>
      </c>
      <c r="O5616" s="6" t="n">
        <f aca="false">IF(1_Data_EDA!D5617="Pacific Asia",1,0)</f>
        <v>0</v>
      </c>
      <c r="P5616" s="6" t="n">
        <f aca="false">IF(1_Data_EDA!D5617="USCA",1,0)</f>
        <v>0</v>
      </c>
      <c r="Q5616" s="6" t="n">
        <f aca="false">IF(C5616&gt;MEDIAN(C$5:C$8004),1,0)</f>
        <v>1</v>
      </c>
      <c r="R5616" s="6" t="n">
        <f aca="false">IF(D5616&gt;2,1,0)</f>
        <v>0</v>
      </c>
    </row>
    <row r="5617" customFormat="false" ht="15" hidden="false" customHeight="true" outlineLevel="0" collapsed="false">
      <c r="A5617" s="6" t="n">
        <f aca="false">1_Data_EDA!O5618</f>
        <v>0</v>
      </c>
      <c r="B5617" s="6" t="n">
        <f aca="false">1_Data_EDA!H5618</f>
        <v>4</v>
      </c>
      <c r="C5617" s="7" t="n">
        <f aca="false">1_Data_EDA!I5618</f>
        <v>50</v>
      </c>
      <c r="D5617" s="6" t="n">
        <f aca="false">1_Data_EDA!J5618</f>
        <v>3</v>
      </c>
      <c r="E5617" s="7" t="n">
        <f aca="false">1_Data_EDA!K5618</f>
        <v>150</v>
      </c>
      <c r="F5617" s="7" t="n">
        <f aca="false">1_Data_EDA!L5618</f>
        <v>6</v>
      </c>
      <c r="G5617" s="8" t="n">
        <f aca="false">1_Data_EDA!M5618</f>
        <v>0.039999999</v>
      </c>
      <c r="H5617" s="6" t="n">
        <f aca="false">IF(1_Data_EDA!B5618="First Class",1,0)</f>
        <v>0</v>
      </c>
      <c r="I5617" s="6" t="n">
        <f aca="false">IF(1_Data_EDA!B5618="Second Class",1,0)</f>
        <v>0</v>
      </c>
      <c r="J5617" s="6" t="n">
        <f aca="false">IF(1_Data_EDA!B5618="Same Day",1,0)</f>
        <v>0</v>
      </c>
      <c r="K5617" s="6" t="n">
        <f aca="false">IF(1_Data_EDA!C5618="Corporate",1,0)</f>
        <v>1</v>
      </c>
      <c r="L5617" s="6" t="n">
        <f aca="false">IF(1_Data_EDA!C5618="Home Office",1,0)</f>
        <v>0</v>
      </c>
      <c r="M5617" s="6" t="n">
        <f aca="false">IF(1_Data_EDA!D5618="Europe",1,0)</f>
        <v>0</v>
      </c>
      <c r="N5617" s="6" t="n">
        <f aca="false">IF(1_Data_EDA!D5618="LATAM",1,0)</f>
        <v>0</v>
      </c>
      <c r="O5617" s="6" t="n">
        <f aca="false">IF(1_Data_EDA!D5618="Pacific Asia",1,0)</f>
        <v>0</v>
      </c>
      <c r="P5617" s="6" t="n">
        <f aca="false">IF(1_Data_EDA!D5618="USCA",1,0)</f>
        <v>1</v>
      </c>
      <c r="Q5617" s="6" t="n">
        <f aca="false">IF(C5617&gt;MEDIAN(C$5:C$8004),1,0)</f>
        <v>0</v>
      </c>
      <c r="R5617" s="6" t="n">
        <f aca="false">IF(D5617&gt;2,1,0)</f>
        <v>1</v>
      </c>
    </row>
    <row r="5618" customFormat="false" ht="15" hidden="false" customHeight="true" outlineLevel="0" collapsed="false">
      <c r="A5618" s="6" t="n">
        <f aca="false">1_Data_EDA!O5619</f>
        <v>1</v>
      </c>
      <c r="B5618" s="6" t="n">
        <f aca="false">1_Data_EDA!H5619</f>
        <v>4</v>
      </c>
      <c r="C5618" s="7" t="n">
        <f aca="false">1_Data_EDA!I5619</f>
        <v>399.980011</v>
      </c>
      <c r="D5618" s="6" t="n">
        <f aca="false">1_Data_EDA!J5619</f>
        <v>1</v>
      </c>
      <c r="E5618" s="7" t="n">
        <f aca="false">1_Data_EDA!K5619</f>
        <v>399.980011</v>
      </c>
      <c r="F5618" s="7" t="n">
        <f aca="false">1_Data_EDA!L5619</f>
        <v>36</v>
      </c>
      <c r="G5618" s="8" t="n">
        <f aca="false">1_Data_EDA!M5619</f>
        <v>0.090000004</v>
      </c>
      <c r="H5618" s="6" t="n">
        <f aca="false">IF(1_Data_EDA!B5619="First Class",1,0)</f>
        <v>0</v>
      </c>
      <c r="I5618" s="6" t="n">
        <f aca="false">IF(1_Data_EDA!B5619="Second Class",1,0)</f>
        <v>0</v>
      </c>
      <c r="J5618" s="6" t="n">
        <f aca="false">IF(1_Data_EDA!B5619="Same Day",1,0)</f>
        <v>0</v>
      </c>
      <c r="K5618" s="6" t="n">
        <f aca="false">IF(1_Data_EDA!C5619="Corporate",1,0)</f>
        <v>0</v>
      </c>
      <c r="L5618" s="6" t="n">
        <f aca="false">IF(1_Data_EDA!C5619="Home Office",1,0)</f>
        <v>0</v>
      </c>
      <c r="M5618" s="6" t="n">
        <f aca="false">IF(1_Data_EDA!D5619="Europe",1,0)</f>
        <v>0</v>
      </c>
      <c r="N5618" s="6" t="n">
        <f aca="false">IF(1_Data_EDA!D5619="LATAM",1,0)</f>
        <v>1</v>
      </c>
      <c r="O5618" s="6" t="n">
        <f aca="false">IF(1_Data_EDA!D5619="Pacific Asia",1,0)</f>
        <v>0</v>
      </c>
      <c r="P5618" s="6" t="n">
        <f aca="false">IF(1_Data_EDA!D5619="USCA",1,0)</f>
        <v>0</v>
      </c>
      <c r="Q5618" s="6" t="n">
        <f aca="false">IF(C5618&gt;MEDIAN(C$5:C$8004),1,0)</f>
        <v>1</v>
      </c>
      <c r="R5618" s="6" t="n">
        <f aca="false">IF(D5618&gt;2,1,0)</f>
        <v>0</v>
      </c>
    </row>
    <row r="5619" customFormat="false" ht="15" hidden="false" customHeight="true" outlineLevel="0" collapsed="false">
      <c r="A5619" s="6" t="n">
        <f aca="false">1_Data_EDA!O5620</f>
        <v>1</v>
      </c>
      <c r="B5619" s="6" t="n">
        <f aca="false">1_Data_EDA!H5620</f>
        <v>4</v>
      </c>
      <c r="C5619" s="7" t="n">
        <f aca="false">1_Data_EDA!I5620</f>
        <v>199.9900055</v>
      </c>
      <c r="D5619" s="6" t="n">
        <f aca="false">1_Data_EDA!J5620</f>
        <v>1</v>
      </c>
      <c r="E5619" s="7" t="n">
        <f aca="false">1_Data_EDA!K5620</f>
        <v>199.9900055</v>
      </c>
      <c r="F5619" s="7" t="n">
        <f aca="false">1_Data_EDA!L5620</f>
        <v>18</v>
      </c>
      <c r="G5619" s="8" t="n">
        <f aca="false">1_Data_EDA!M5620</f>
        <v>0.090000004</v>
      </c>
      <c r="H5619" s="6" t="n">
        <f aca="false">IF(1_Data_EDA!B5620="First Class",1,0)</f>
        <v>0</v>
      </c>
      <c r="I5619" s="6" t="n">
        <f aca="false">IF(1_Data_EDA!B5620="Second Class",1,0)</f>
        <v>0</v>
      </c>
      <c r="J5619" s="6" t="n">
        <f aca="false">IF(1_Data_EDA!B5620="Same Day",1,0)</f>
        <v>0</v>
      </c>
      <c r="K5619" s="6" t="n">
        <f aca="false">IF(1_Data_EDA!C5620="Corporate",1,0)</f>
        <v>0</v>
      </c>
      <c r="L5619" s="6" t="n">
        <f aca="false">IF(1_Data_EDA!C5620="Home Office",1,0)</f>
        <v>1</v>
      </c>
      <c r="M5619" s="6" t="n">
        <f aca="false">IF(1_Data_EDA!D5620="Europe",1,0)</f>
        <v>0</v>
      </c>
      <c r="N5619" s="6" t="n">
        <f aca="false">IF(1_Data_EDA!D5620="LATAM",1,0)</f>
        <v>0</v>
      </c>
      <c r="O5619" s="6" t="n">
        <f aca="false">IF(1_Data_EDA!D5620="Pacific Asia",1,0)</f>
        <v>1</v>
      </c>
      <c r="P5619" s="6" t="n">
        <f aca="false">IF(1_Data_EDA!D5620="USCA",1,0)</f>
        <v>0</v>
      </c>
      <c r="Q5619" s="6" t="n">
        <f aca="false">IF(C5619&gt;MEDIAN(C$5:C$8004),1,0)</f>
        <v>1</v>
      </c>
      <c r="R5619" s="6" t="n">
        <f aca="false">IF(D5619&gt;2,1,0)</f>
        <v>0</v>
      </c>
    </row>
    <row r="5620" customFormat="false" ht="15" hidden="false" customHeight="true" outlineLevel="0" collapsed="false">
      <c r="A5620" s="6" t="n">
        <f aca="false">1_Data_EDA!O5621</f>
        <v>0</v>
      </c>
      <c r="B5620" s="6" t="n">
        <f aca="false">1_Data_EDA!H5621</f>
        <v>4</v>
      </c>
      <c r="C5620" s="7" t="n">
        <f aca="false">1_Data_EDA!I5621</f>
        <v>59.99000168</v>
      </c>
      <c r="D5620" s="6" t="n">
        <f aca="false">1_Data_EDA!J5621</f>
        <v>3</v>
      </c>
      <c r="E5620" s="7" t="n">
        <f aca="false">1_Data_EDA!K5621</f>
        <v>179.9700012</v>
      </c>
      <c r="F5620" s="7" t="n">
        <f aca="false">1_Data_EDA!L5621</f>
        <v>9</v>
      </c>
      <c r="G5620" s="8" t="n">
        <f aca="false">1_Data_EDA!M5621</f>
        <v>0.050000001</v>
      </c>
      <c r="H5620" s="6" t="n">
        <f aca="false">IF(1_Data_EDA!B5621="First Class",1,0)</f>
        <v>0</v>
      </c>
      <c r="I5620" s="6" t="n">
        <f aca="false">IF(1_Data_EDA!B5621="Second Class",1,0)</f>
        <v>0</v>
      </c>
      <c r="J5620" s="6" t="n">
        <f aca="false">IF(1_Data_EDA!B5621="Same Day",1,0)</f>
        <v>0</v>
      </c>
      <c r="K5620" s="6" t="n">
        <f aca="false">IF(1_Data_EDA!C5621="Corporate",1,0)</f>
        <v>0</v>
      </c>
      <c r="L5620" s="6" t="n">
        <f aca="false">IF(1_Data_EDA!C5621="Home Office",1,0)</f>
        <v>0</v>
      </c>
      <c r="M5620" s="6" t="n">
        <f aca="false">IF(1_Data_EDA!D5621="Europe",1,0)</f>
        <v>0</v>
      </c>
      <c r="N5620" s="6" t="n">
        <f aca="false">IF(1_Data_EDA!D5621="LATAM",1,0)</f>
        <v>0</v>
      </c>
      <c r="O5620" s="6" t="n">
        <f aca="false">IF(1_Data_EDA!D5621="Pacific Asia",1,0)</f>
        <v>0</v>
      </c>
      <c r="P5620" s="6" t="n">
        <f aca="false">IF(1_Data_EDA!D5621="USCA",1,0)</f>
        <v>1</v>
      </c>
      <c r="Q5620" s="6" t="n">
        <f aca="false">IF(C5620&gt;MEDIAN(C$5:C$8004),1,0)</f>
        <v>0</v>
      </c>
      <c r="R5620" s="6" t="n">
        <f aca="false">IF(D5620&gt;2,1,0)</f>
        <v>1</v>
      </c>
    </row>
    <row r="5621" customFormat="false" ht="15" hidden="false" customHeight="true" outlineLevel="0" collapsed="false">
      <c r="A5621" s="6" t="n">
        <f aca="false">1_Data_EDA!O5622</f>
        <v>1</v>
      </c>
      <c r="B5621" s="6" t="n">
        <f aca="false">1_Data_EDA!H5622</f>
        <v>1</v>
      </c>
      <c r="C5621" s="7" t="n">
        <f aca="false">1_Data_EDA!I5622</f>
        <v>129.9900055</v>
      </c>
      <c r="D5621" s="6" t="n">
        <f aca="false">1_Data_EDA!J5622</f>
        <v>1</v>
      </c>
      <c r="E5621" s="7" t="n">
        <f aca="false">1_Data_EDA!K5622</f>
        <v>129.9900055</v>
      </c>
      <c r="F5621" s="7" t="n">
        <f aca="false">1_Data_EDA!L5622</f>
        <v>6.5</v>
      </c>
      <c r="G5621" s="8" t="n">
        <f aca="false">1_Data_EDA!M5622</f>
        <v>0.050000001</v>
      </c>
      <c r="H5621" s="6" t="n">
        <f aca="false">IF(1_Data_EDA!B5622="First Class",1,0)</f>
        <v>1</v>
      </c>
      <c r="I5621" s="6" t="n">
        <f aca="false">IF(1_Data_EDA!B5622="Second Class",1,0)</f>
        <v>0</v>
      </c>
      <c r="J5621" s="6" t="n">
        <f aca="false">IF(1_Data_EDA!B5622="Same Day",1,0)</f>
        <v>0</v>
      </c>
      <c r="K5621" s="6" t="n">
        <f aca="false">IF(1_Data_EDA!C5622="Corporate",1,0)</f>
        <v>0</v>
      </c>
      <c r="L5621" s="6" t="n">
        <f aca="false">IF(1_Data_EDA!C5622="Home Office",1,0)</f>
        <v>0</v>
      </c>
      <c r="M5621" s="6" t="n">
        <f aca="false">IF(1_Data_EDA!D5622="Europe",1,0)</f>
        <v>1</v>
      </c>
      <c r="N5621" s="6" t="n">
        <f aca="false">IF(1_Data_EDA!D5622="LATAM",1,0)</f>
        <v>0</v>
      </c>
      <c r="O5621" s="6" t="n">
        <f aca="false">IF(1_Data_EDA!D5622="Pacific Asia",1,0)</f>
        <v>0</v>
      </c>
      <c r="P5621" s="6" t="n">
        <f aca="false">IF(1_Data_EDA!D5622="USCA",1,0)</f>
        <v>0</v>
      </c>
      <c r="Q5621" s="6" t="n">
        <f aca="false">IF(C5621&gt;MEDIAN(C$5:C$8004),1,0)</f>
        <v>1</v>
      </c>
      <c r="R5621" s="6" t="n">
        <f aca="false">IF(D5621&gt;2,1,0)</f>
        <v>0</v>
      </c>
    </row>
    <row r="5622" customFormat="false" ht="15" hidden="false" customHeight="true" outlineLevel="0" collapsed="false">
      <c r="A5622" s="6" t="n">
        <f aca="false">1_Data_EDA!O5623</f>
        <v>0</v>
      </c>
      <c r="B5622" s="6" t="n">
        <f aca="false">1_Data_EDA!H5623</f>
        <v>0</v>
      </c>
      <c r="C5622" s="7" t="n">
        <f aca="false">1_Data_EDA!I5623</f>
        <v>399.980011</v>
      </c>
      <c r="D5622" s="6" t="n">
        <f aca="false">1_Data_EDA!J5623</f>
        <v>1</v>
      </c>
      <c r="E5622" s="7" t="n">
        <f aca="false">1_Data_EDA!K5623</f>
        <v>399.980011</v>
      </c>
      <c r="F5622" s="7" t="n">
        <f aca="false">1_Data_EDA!L5623</f>
        <v>28</v>
      </c>
      <c r="G5622" s="8" t="n">
        <f aca="false">1_Data_EDA!M5623</f>
        <v>0.07</v>
      </c>
      <c r="H5622" s="6" t="n">
        <f aca="false">IF(1_Data_EDA!B5623="First Class",1,0)</f>
        <v>0</v>
      </c>
      <c r="I5622" s="6" t="n">
        <f aca="false">IF(1_Data_EDA!B5623="Second Class",1,0)</f>
        <v>0</v>
      </c>
      <c r="J5622" s="6" t="n">
        <f aca="false">IF(1_Data_EDA!B5623="Same Day",1,0)</f>
        <v>1</v>
      </c>
      <c r="K5622" s="6" t="n">
        <f aca="false">IF(1_Data_EDA!C5623="Corporate",1,0)</f>
        <v>1</v>
      </c>
      <c r="L5622" s="6" t="n">
        <f aca="false">IF(1_Data_EDA!C5623="Home Office",1,0)</f>
        <v>0</v>
      </c>
      <c r="M5622" s="6" t="n">
        <f aca="false">IF(1_Data_EDA!D5623="Europe",1,0)</f>
        <v>0</v>
      </c>
      <c r="N5622" s="6" t="n">
        <f aca="false">IF(1_Data_EDA!D5623="LATAM",1,0)</f>
        <v>0</v>
      </c>
      <c r="O5622" s="6" t="n">
        <f aca="false">IF(1_Data_EDA!D5623="Pacific Asia",1,0)</f>
        <v>0</v>
      </c>
      <c r="P5622" s="6" t="n">
        <f aca="false">IF(1_Data_EDA!D5623="USCA",1,0)</f>
        <v>1</v>
      </c>
      <c r="Q5622" s="6" t="n">
        <f aca="false">IF(C5622&gt;MEDIAN(C$5:C$8004),1,0)</f>
        <v>1</v>
      </c>
      <c r="R5622" s="6" t="n">
        <f aca="false">IF(D5622&gt;2,1,0)</f>
        <v>0</v>
      </c>
    </row>
    <row r="5623" customFormat="false" ht="15" hidden="false" customHeight="true" outlineLevel="0" collapsed="false">
      <c r="A5623" s="6" t="n">
        <f aca="false">1_Data_EDA!O5624</f>
        <v>1</v>
      </c>
      <c r="B5623" s="6" t="n">
        <f aca="false">1_Data_EDA!H5624</f>
        <v>2</v>
      </c>
      <c r="C5623" s="7" t="n">
        <f aca="false">1_Data_EDA!I5624</f>
        <v>79.98999786</v>
      </c>
      <c r="D5623" s="6" t="n">
        <f aca="false">1_Data_EDA!J5624</f>
        <v>1</v>
      </c>
      <c r="E5623" s="7" t="n">
        <f aca="false">1_Data_EDA!K5624</f>
        <v>79.98999786</v>
      </c>
      <c r="F5623" s="7" t="n">
        <f aca="false">1_Data_EDA!L5624</f>
        <v>2.400000095</v>
      </c>
      <c r="G5623" s="8" t="n">
        <f aca="false">1_Data_EDA!M5624</f>
        <v>0.029999999</v>
      </c>
      <c r="H5623" s="6" t="n">
        <f aca="false">IF(1_Data_EDA!B5624="First Class",1,0)</f>
        <v>0</v>
      </c>
      <c r="I5623" s="6" t="n">
        <f aca="false">IF(1_Data_EDA!B5624="Second Class",1,0)</f>
        <v>1</v>
      </c>
      <c r="J5623" s="6" t="n">
        <f aca="false">IF(1_Data_EDA!B5624="Same Day",1,0)</f>
        <v>0</v>
      </c>
      <c r="K5623" s="6" t="n">
        <f aca="false">IF(1_Data_EDA!C5624="Corporate",1,0)</f>
        <v>1</v>
      </c>
      <c r="L5623" s="6" t="n">
        <f aca="false">IF(1_Data_EDA!C5624="Home Office",1,0)</f>
        <v>0</v>
      </c>
      <c r="M5623" s="6" t="n">
        <f aca="false">IF(1_Data_EDA!D5624="Europe",1,0)</f>
        <v>1</v>
      </c>
      <c r="N5623" s="6" t="n">
        <f aca="false">IF(1_Data_EDA!D5624="LATAM",1,0)</f>
        <v>0</v>
      </c>
      <c r="O5623" s="6" t="n">
        <f aca="false">IF(1_Data_EDA!D5624="Pacific Asia",1,0)</f>
        <v>0</v>
      </c>
      <c r="P5623" s="6" t="n">
        <f aca="false">IF(1_Data_EDA!D5624="USCA",1,0)</f>
        <v>0</v>
      </c>
      <c r="Q5623" s="6" t="n">
        <f aca="false">IF(C5623&gt;MEDIAN(C$5:C$8004),1,0)</f>
        <v>1</v>
      </c>
      <c r="R5623" s="6" t="n">
        <f aca="false">IF(D5623&gt;2,1,0)</f>
        <v>0</v>
      </c>
    </row>
    <row r="5624" customFormat="false" ht="15" hidden="false" customHeight="true" outlineLevel="0" collapsed="false">
      <c r="A5624" s="6" t="n">
        <f aca="false">1_Data_EDA!O5625</f>
        <v>1</v>
      </c>
      <c r="B5624" s="6" t="n">
        <f aca="false">1_Data_EDA!H5625</f>
        <v>4</v>
      </c>
      <c r="C5624" s="7" t="n">
        <f aca="false">1_Data_EDA!I5625</f>
        <v>49.97999954</v>
      </c>
      <c r="D5624" s="6" t="n">
        <f aca="false">1_Data_EDA!J5625</f>
        <v>5</v>
      </c>
      <c r="E5624" s="7" t="n">
        <f aca="false">1_Data_EDA!K5625</f>
        <v>249.8999939</v>
      </c>
      <c r="F5624" s="7" t="n">
        <f aca="false">1_Data_EDA!L5625</f>
        <v>49.97999954</v>
      </c>
      <c r="G5624" s="8" t="n">
        <f aca="false">1_Data_EDA!M5625</f>
        <v>0.200000003</v>
      </c>
      <c r="H5624" s="6" t="n">
        <f aca="false">IF(1_Data_EDA!B5625="First Class",1,0)</f>
        <v>0</v>
      </c>
      <c r="I5624" s="6" t="n">
        <f aca="false">IF(1_Data_EDA!B5625="Second Class",1,0)</f>
        <v>0</v>
      </c>
      <c r="J5624" s="6" t="n">
        <f aca="false">IF(1_Data_EDA!B5625="Same Day",1,0)</f>
        <v>0</v>
      </c>
      <c r="K5624" s="6" t="n">
        <f aca="false">IF(1_Data_EDA!C5625="Corporate",1,0)</f>
        <v>1</v>
      </c>
      <c r="L5624" s="6" t="n">
        <f aca="false">IF(1_Data_EDA!C5625="Home Office",1,0)</f>
        <v>0</v>
      </c>
      <c r="M5624" s="6" t="n">
        <f aca="false">IF(1_Data_EDA!D5625="Europe",1,0)</f>
        <v>0</v>
      </c>
      <c r="N5624" s="6" t="n">
        <f aca="false">IF(1_Data_EDA!D5625="LATAM",1,0)</f>
        <v>1</v>
      </c>
      <c r="O5624" s="6" t="n">
        <f aca="false">IF(1_Data_EDA!D5625="Pacific Asia",1,0)</f>
        <v>0</v>
      </c>
      <c r="P5624" s="6" t="n">
        <f aca="false">IF(1_Data_EDA!D5625="USCA",1,0)</f>
        <v>0</v>
      </c>
      <c r="Q5624" s="6" t="n">
        <f aca="false">IF(C5624&gt;MEDIAN(C$5:C$8004),1,0)</f>
        <v>0</v>
      </c>
      <c r="R5624" s="6" t="n">
        <f aca="false">IF(D5624&gt;2,1,0)</f>
        <v>1</v>
      </c>
    </row>
    <row r="5625" customFormat="false" ht="15" hidden="false" customHeight="true" outlineLevel="0" collapsed="false">
      <c r="A5625" s="6" t="n">
        <f aca="false">1_Data_EDA!O5626</f>
        <v>1</v>
      </c>
      <c r="B5625" s="6" t="n">
        <f aca="false">1_Data_EDA!H5626</f>
        <v>1</v>
      </c>
      <c r="C5625" s="7" t="n">
        <f aca="false">1_Data_EDA!I5626</f>
        <v>50</v>
      </c>
      <c r="D5625" s="6" t="n">
        <f aca="false">1_Data_EDA!J5626</f>
        <v>3</v>
      </c>
      <c r="E5625" s="7" t="n">
        <f aca="false">1_Data_EDA!K5626</f>
        <v>150</v>
      </c>
      <c r="F5625" s="7" t="n">
        <f aca="false">1_Data_EDA!L5626</f>
        <v>7.5</v>
      </c>
      <c r="G5625" s="8" t="n">
        <f aca="false">1_Data_EDA!M5626</f>
        <v>0.050000001</v>
      </c>
      <c r="H5625" s="6" t="n">
        <f aca="false">IF(1_Data_EDA!B5626="First Class",1,0)</f>
        <v>1</v>
      </c>
      <c r="I5625" s="6" t="n">
        <f aca="false">IF(1_Data_EDA!B5626="Second Class",1,0)</f>
        <v>0</v>
      </c>
      <c r="J5625" s="6" t="n">
        <f aca="false">IF(1_Data_EDA!B5626="Same Day",1,0)</f>
        <v>0</v>
      </c>
      <c r="K5625" s="6" t="n">
        <f aca="false">IF(1_Data_EDA!C5626="Corporate",1,0)</f>
        <v>0</v>
      </c>
      <c r="L5625" s="6" t="n">
        <f aca="false">IF(1_Data_EDA!C5626="Home Office",1,0)</f>
        <v>0</v>
      </c>
      <c r="M5625" s="6" t="n">
        <f aca="false">IF(1_Data_EDA!D5626="Europe",1,0)</f>
        <v>0</v>
      </c>
      <c r="N5625" s="6" t="n">
        <f aca="false">IF(1_Data_EDA!D5626="LATAM",1,0)</f>
        <v>0</v>
      </c>
      <c r="O5625" s="6" t="n">
        <f aca="false">IF(1_Data_EDA!D5626="Pacific Asia",1,0)</f>
        <v>1</v>
      </c>
      <c r="P5625" s="6" t="n">
        <f aca="false">IF(1_Data_EDA!D5626="USCA",1,0)</f>
        <v>0</v>
      </c>
      <c r="Q5625" s="6" t="n">
        <f aca="false">IF(C5625&gt;MEDIAN(C$5:C$8004),1,0)</f>
        <v>0</v>
      </c>
      <c r="R5625" s="6" t="n">
        <f aca="false">IF(D5625&gt;2,1,0)</f>
        <v>1</v>
      </c>
    </row>
    <row r="5626" customFormat="false" ht="15" hidden="false" customHeight="true" outlineLevel="0" collapsed="false">
      <c r="A5626" s="6" t="n">
        <f aca="false">1_Data_EDA!O5627</f>
        <v>1</v>
      </c>
      <c r="B5626" s="6" t="n">
        <f aca="false">1_Data_EDA!H5627</f>
        <v>4</v>
      </c>
      <c r="C5626" s="7" t="n">
        <f aca="false">1_Data_EDA!I5627</f>
        <v>299.980011</v>
      </c>
      <c r="D5626" s="6" t="n">
        <f aca="false">1_Data_EDA!J5627</f>
        <v>1</v>
      </c>
      <c r="E5626" s="7" t="n">
        <f aca="false">1_Data_EDA!K5627</f>
        <v>299.980011</v>
      </c>
      <c r="F5626" s="7" t="n">
        <f aca="false">1_Data_EDA!L5627</f>
        <v>16.5</v>
      </c>
      <c r="G5626" s="8" t="n">
        <f aca="false">1_Data_EDA!M5627</f>
        <v>0.059999999</v>
      </c>
      <c r="H5626" s="6" t="n">
        <f aca="false">IF(1_Data_EDA!B5627="First Class",1,0)</f>
        <v>0</v>
      </c>
      <c r="I5626" s="6" t="n">
        <f aca="false">IF(1_Data_EDA!B5627="Second Class",1,0)</f>
        <v>0</v>
      </c>
      <c r="J5626" s="6" t="n">
        <f aca="false">IF(1_Data_EDA!B5627="Same Day",1,0)</f>
        <v>0</v>
      </c>
      <c r="K5626" s="6" t="n">
        <f aca="false">IF(1_Data_EDA!C5627="Corporate",1,0)</f>
        <v>0</v>
      </c>
      <c r="L5626" s="6" t="n">
        <f aca="false">IF(1_Data_EDA!C5627="Home Office",1,0)</f>
        <v>0</v>
      </c>
      <c r="M5626" s="6" t="n">
        <f aca="false">IF(1_Data_EDA!D5627="Europe",1,0)</f>
        <v>0</v>
      </c>
      <c r="N5626" s="6" t="n">
        <f aca="false">IF(1_Data_EDA!D5627="LATAM",1,0)</f>
        <v>1</v>
      </c>
      <c r="O5626" s="6" t="n">
        <f aca="false">IF(1_Data_EDA!D5627="Pacific Asia",1,0)</f>
        <v>0</v>
      </c>
      <c r="P5626" s="6" t="n">
        <f aca="false">IF(1_Data_EDA!D5627="USCA",1,0)</f>
        <v>0</v>
      </c>
      <c r="Q5626" s="6" t="n">
        <f aca="false">IF(C5626&gt;MEDIAN(C$5:C$8004),1,0)</f>
        <v>1</v>
      </c>
      <c r="R5626" s="6" t="n">
        <f aca="false">IF(D5626&gt;2,1,0)</f>
        <v>0</v>
      </c>
    </row>
    <row r="5627" customFormat="false" ht="15" hidden="false" customHeight="true" outlineLevel="0" collapsed="false">
      <c r="A5627" s="6" t="n">
        <f aca="false">1_Data_EDA!O5628</f>
        <v>1</v>
      </c>
      <c r="B5627" s="6" t="n">
        <f aca="false">1_Data_EDA!H5628</f>
        <v>2</v>
      </c>
      <c r="C5627" s="7" t="n">
        <f aca="false">1_Data_EDA!I5628</f>
        <v>39.99000168</v>
      </c>
      <c r="D5627" s="6" t="n">
        <f aca="false">1_Data_EDA!J5628</f>
        <v>2</v>
      </c>
      <c r="E5627" s="7" t="n">
        <f aca="false">1_Data_EDA!K5628</f>
        <v>79.98000336</v>
      </c>
      <c r="F5627" s="7" t="n">
        <f aca="false">1_Data_EDA!L5628</f>
        <v>4.400000095</v>
      </c>
      <c r="G5627" s="8" t="n">
        <f aca="false">1_Data_EDA!M5628</f>
        <v>0.059999999</v>
      </c>
      <c r="H5627" s="6" t="n">
        <f aca="false">IF(1_Data_EDA!B5628="First Class",1,0)</f>
        <v>0</v>
      </c>
      <c r="I5627" s="6" t="n">
        <f aca="false">IF(1_Data_EDA!B5628="Second Class",1,0)</f>
        <v>1</v>
      </c>
      <c r="J5627" s="6" t="n">
        <f aca="false">IF(1_Data_EDA!B5628="Same Day",1,0)</f>
        <v>0</v>
      </c>
      <c r="K5627" s="6" t="n">
        <f aca="false">IF(1_Data_EDA!C5628="Corporate",1,0)</f>
        <v>0</v>
      </c>
      <c r="L5627" s="6" t="n">
        <f aca="false">IF(1_Data_EDA!C5628="Home Office",1,0)</f>
        <v>0</v>
      </c>
      <c r="M5627" s="6" t="n">
        <f aca="false">IF(1_Data_EDA!D5628="Europe",1,0)</f>
        <v>0</v>
      </c>
      <c r="N5627" s="6" t="n">
        <f aca="false">IF(1_Data_EDA!D5628="LATAM",1,0)</f>
        <v>0</v>
      </c>
      <c r="O5627" s="6" t="n">
        <f aca="false">IF(1_Data_EDA!D5628="Pacific Asia",1,0)</f>
        <v>0</v>
      </c>
      <c r="P5627" s="6" t="n">
        <f aca="false">IF(1_Data_EDA!D5628="USCA",1,0)</f>
        <v>0</v>
      </c>
      <c r="Q5627" s="6" t="n">
        <f aca="false">IF(C5627&gt;MEDIAN(C$5:C$8004),1,0)</f>
        <v>0</v>
      </c>
      <c r="R5627" s="6" t="n">
        <f aca="false">IF(D5627&gt;2,1,0)</f>
        <v>0</v>
      </c>
    </row>
    <row r="5628" customFormat="false" ht="15" hidden="false" customHeight="true" outlineLevel="0" collapsed="false">
      <c r="A5628" s="6" t="n">
        <f aca="false">1_Data_EDA!O5629</f>
        <v>1</v>
      </c>
      <c r="B5628" s="6" t="n">
        <f aca="false">1_Data_EDA!H5629</f>
        <v>4</v>
      </c>
      <c r="C5628" s="7" t="n">
        <f aca="false">1_Data_EDA!I5629</f>
        <v>252.8800049</v>
      </c>
      <c r="D5628" s="6" t="n">
        <f aca="false">1_Data_EDA!J5629</f>
        <v>1</v>
      </c>
      <c r="E5628" s="7" t="n">
        <f aca="false">1_Data_EDA!K5629</f>
        <v>252.8800049</v>
      </c>
      <c r="F5628" s="7" t="n">
        <f aca="false">1_Data_EDA!L5629</f>
        <v>10.11999989</v>
      </c>
      <c r="G5628" s="8" t="n">
        <f aca="false">1_Data_EDA!M5629</f>
        <v>0.039999999</v>
      </c>
      <c r="H5628" s="6" t="n">
        <f aca="false">IF(1_Data_EDA!B5629="First Class",1,0)</f>
        <v>0</v>
      </c>
      <c r="I5628" s="6" t="n">
        <f aca="false">IF(1_Data_EDA!B5629="Second Class",1,0)</f>
        <v>0</v>
      </c>
      <c r="J5628" s="6" t="n">
        <f aca="false">IF(1_Data_EDA!B5629="Same Day",1,0)</f>
        <v>0</v>
      </c>
      <c r="K5628" s="6" t="n">
        <f aca="false">IF(1_Data_EDA!C5629="Corporate",1,0)</f>
        <v>0</v>
      </c>
      <c r="L5628" s="6" t="n">
        <f aca="false">IF(1_Data_EDA!C5629="Home Office",1,0)</f>
        <v>0</v>
      </c>
      <c r="M5628" s="6" t="n">
        <f aca="false">IF(1_Data_EDA!D5629="Europe",1,0)</f>
        <v>1</v>
      </c>
      <c r="N5628" s="6" t="n">
        <f aca="false">IF(1_Data_EDA!D5629="LATAM",1,0)</f>
        <v>0</v>
      </c>
      <c r="O5628" s="6" t="n">
        <f aca="false">IF(1_Data_EDA!D5629="Pacific Asia",1,0)</f>
        <v>0</v>
      </c>
      <c r="P5628" s="6" t="n">
        <f aca="false">IF(1_Data_EDA!D5629="USCA",1,0)</f>
        <v>0</v>
      </c>
      <c r="Q5628" s="6" t="n">
        <f aca="false">IF(C5628&gt;MEDIAN(C$5:C$8004),1,0)</f>
        <v>1</v>
      </c>
      <c r="R5628" s="6" t="n">
        <f aca="false">IF(D5628&gt;2,1,0)</f>
        <v>0</v>
      </c>
    </row>
    <row r="5629" customFormat="false" ht="15" hidden="false" customHeight="true" outlineLevel="0" collapsed="false">
      <c r="A5629" s="6" t="n">
        <f aca="false">1_Data_EDA!O5630</f>
        <v>1</v>
      </c>
      <c r="B5629" s="6" t="n">
        <f aca="false">1_Data_EDA!H5630</f>
        <v>2</v>
      </c>
      <c r="C5629" s="7" t="n">
        <f aca="false">1_Data_EDA!I5630</f>
        <v>59.99000168</v>
      </c>
      <c r="D5629" s="6" t="n">
        <f aca="false">1_Data_EDA!J5630</f>
        <v>2</v>
      </c>
      <c r="E5629" s="7" t="n">
        <f aca="false">1_Data_EDA!K5630</f>
        <v>119.9800034</v>
      </c>
      <c r="F5629" s="7" t="n">
        <f aca="false">1_Data_EDA!L5630</f>
        <v>20.39999962</v>
      </c>
      <c r="G5629" s="8" t="n">
        <f aca="false">1_Data_EDA!M5630</f>
        <v>0.170000002</v>
      </c>
      <c r="H5629" s="6" t="n">
        <f aca="false">IF(1_Data_EDA!B5630="First Class",1,0)</f>
        <v>0</v>
      </c>
      <c r="I5629" s="6" t="n">
        <f aca="false">IF(1_Data_EDA!B5630="Second Class",1,0)</f>
        <v>1</v>
      </c>
      <c r="J5629" s="6" t="n">
        <f aca="false">IF(1_Data_EDA!B5630="Same Day",1,0)</f>
        <v>0</v>
      </c>
      <c r="K5629" s="6" t="n">
        <f aca="false">IF(1_Data_EDA!C5630="Corporate",1,0)</f>
        <v>0</v>
      </c>
      <c r="L5629" s="6" t="n">
        <f aca="false">IF(1_Data_EDA!C5630="Home Office",1,0)</f>
        <v>0</v>
      </c>
      <c r="M5629" s="6" t="n">
        <f aca="false">IF(1_Data_EDA!D5630="Europe",1,0)</f>
        <v>0</v>
      </c>
      <c r="N5629" s="6" t="n">
        <f aca="false">IF(1_Data_EDA!D5630="LATAM",1,0)</f>
        <v>0</v>
      </c>
      <c r="O5629" s="6" t="n">
        <f aca="false">IF(1_Data_EDA!D5630="Pacific Asia",1,0)</f>
        <v>0</v>
      </c>
      <c r="P5629" s="6" t="n">
        <f aca="false">IF(1_Data_EDA!D5630="USCA",1,0)</f>
        <v>0</v>
      </c>
      <c r="Q5629" s="6" t="n">
        <f aca="false">IF(C5629&gt;MEDIAN(C$5:C$8004),1,0)</f>
        <v>0</v>
      </c>
      <c r="R5629" s="6" t="n">
        <f aca="false">IF(D5629&gt;2,1,0)</f>
        <v>0</v>
      </c>
    </row>
    <row r="5630" customFormat="false" ht="15" hidden="false" customHeight="true" outlineLevel="0" collapsed="false">
      <c r="A5630" s="6" t="n">
        <f aca="false">1_Data_EDA!O5631</f>
        <v>0</v>
      </c>
      <c r="B5630" s="6" t="n">
        <f aca="false">1_Data_EDA!H5631</f>
        <v>4</v>
      </c>
      <c r="C5630" s="7" t="n">
        <f aca="false">1_Data_EDA!I5631</f>
        <v>99.98999786</v>
      </c>
      <c r="D5630" s="6" t="n">
        <f aca="false">1_Data_EDA!J5631</f>
        <v>2</v>
      </c>
      <c r="E5630" s="7" t="n">
        <f aca="false">1_Data_EDA!K5631</f>
        <v>199.9799957</v>
      </c>
      <c r="F5630" s="7" t="n">
        <f aca="false">1_Data_EDA!L5631</f>
        <v>8</v>
      </c>
      <c r="G5630" s="8" t="n">
        <f aca="false">1_Data_EDA!M5631</f>
        <v>0.039999999</v>
      </c>
      <c r="H5630" s="6" t="n">
        <f aca="false">IF(1_Data_EDA!B5631="First Class",1,0)</f>
        <v>0</v>
      </c>
      <c r="I5630" s="6" t="n">
        <f aca="false">IF(1_Data_EDA!B5631="Second Class",1,0)</f>
        <v>0</v>
      </c>
      <c r="J5630" s="6" t="n">
        <f aca="false">IF(1_Data_EDA!B5631="Same Day",1,0)</f>
        <v>0</v>
      </c>
      <c r="K5630" s="6" t="n">
        <f aca="false">IF(1_Data_EDA!C5631="Corporate",1,0)</f>
        <v>1</v>
      </c>
      <c r="L5630" s="6" t="n">
        <f aca="false">IF(1_Data_EDA!C5631="Home Office",1,0)</f>
        <v>0</v>
      </c>
      <c r="M5630" s="6" t="n">
        <f aca="false">IF(1_Data_EDA!D5631="Europe",1,0)</f>
        <v>0</v>
      </c>
      <c r="N5630" s="6" t="n">
        <f aca="false">IF(1_Data_EDA!D5631="LATAM",1,0)</f>
        <v>1</v>
      </c>
      <c r="O5630" s="6" t="n">
        <f aca="false">IF(1_Data_EDA!D5631="Pacific Asia",1,0)</f>
        <v>0</v>
      </c>
      <c r="P5630" s="6" t="n">
        <f aca="false">IF(1_Data_EDA!D5631="USCA",1,0)</f>
        <v>0</v>
      </c>
      <c r="Q5630" s="6" t="n">
        <f aca="false">IF(C5630&gt;MEDIAN(C$5:C$8004),1,0)</f>
        <v>1</v>
      </c>
      <c r="R5630" s="6" t="n">
        <f aca="false">IF(D5630&gt;2,1,0)</f>
        <v>0</v>
      </c>
    </row>
    <row r="5631" customFormat="false" ht="15" hidden="false" customHeight="true" outlineLevel="0" collapsed="false">
      <c r="A5631" s="6" t="n">
        <f aca="false">1_Data_EDA!O5632</f>
        <v>0</v>
      </c>
      <c r="B5631" s="6" t="n">
        <f aca="false">1_Data_EDA!H5632</f>
        <v>4</v>
      </c>
      <c r="C5631" s="7" t="n">
        <f aca="false">1_Data_EDA!I5632</f>
        <v>452.0400085</v>
      </c>
      <c r="D5631" s="6" t="n">
        <f aca="false">1_Data_EDA!J5632</f>
        <v>1</v>
      </c>
      <c r="E5631" s="7" t="n">
        <f aca="false">1_Data_EDA!K5632</f>
        <v>452.0400085</v>
      </c>
      <c r="F5631" s="7" t="n">
        <f aca="false">1_Data_EDA!L5632</f>
        <v>67.80999756</v>
      </c>
      <c r="G5631" s="8" t="n">
        <f aca="false">1_Data_EDA!M5632</f>
        <v>0.150000006</v>
      </c>
      <c r="H5631" s="6" t="n">
        <f aca="false">IF(1_Data_EDA!B5632="First Class",1,0)</f>
        <v>0</v>
      </c>
      <c r="I5631" s="6" t="n">
        <f aca="false">IF(1_Data_EDA!B5632="Second Class",1,0)</f>
        <v>0</v>
      </c>
      <c r="J5631" s="6" t="n">
        <f aca="false">IF(1_Data_EDA!B5632="Same Day",1,0)</f>
        <v>0</v>
      </c>
      <c r="K5631" s="6" t="n">
        <f aca="false">IF(1_Data_EDA!C5632="Corporate",1,0)</f>
        <v>0</v>
      </c>
      <c r="L5631" s="6" t="n">
        <f aca="false">IF(1_Data_EDA!C5632="Home Office",1,0)</f>
        <v>0</v>
      </c>
      <c r="M5631" s="6" t="n">
        <f aca="false">IF(1_Data_EDA!D5632="Europe",1,0)</f>
        <v>1</v>
      </c>
      <c r="N5631" s="6" t="n">
        <f aca="false">IF(1_Data_EDA!D5632="LATAM",1,0)</f>
        <v>0</v>
      </c>
      <c r="O5631" s="6" t="n">
        <f aca="false">IF(1_Data_EDA!D5632="Pacific Asia",1,0)</f>
        <v>0</v>
      </c>
      <c r="P5631" s="6" t="n">
        <f aca="false">IF(1_Data_EDA!D5632="USCA",1,0)</f>
        <v>0</v>
      </c>
      <c r="Q5631" s="6" t="n">
        <f aca="false">IF(C5631&gt;MEDIAN(C$5:C$8004),1,0)</f>
        <v>1</v>
      </c>
      <c r="R5631" s="6" t="n">
        <f aca="false">IF(D5631&gt;2,1,0)</f>
        <v>0</v>
      </c>
    </row>
    <row r="5632" customFormat="false" ht="15" hidden="false" customHeight="true" outlineLevel="0" collapsed="false">
      <c r="A5632" s="6" t="n">
        <f aca="false">1_Data_EDA!O5633</f>
        <v>1</v>
      </c>
      <c r="B5632" s="6" t="n">
        <f aca="false">1_Data_EDA!H5633</f>
        <v>4</v>
      </c>
      <c r="C5632" s="7" t="n">
        <f aca="false">1_Data_EDA!I5633</f>
        <v>199.9900055</v>
      </c>
      <c r="D5632" s="6" t="n">
        <f aca="false">1_Data_EDA!J5633</f>
        <v>1</v>
      </c>
      <c r="E5632" s="7" t="n">
        <f aca="false">1_Data_EDA!K5633</f>
        <v>199.9900055</v>
      </c>
      <c r="F5632" s="7" t="n">
        <f aca="false">1_Data_EDA!L5633</f>
        <v>36</v>
      </c>
      <c r="G5632" s="8" t="n">
        <f aca="false">1_Data_EDA!M5633</f>
        <v>0.180000007</v>
      </c>
      <c r="H5632" s="6" t="n">
        <f aca="false">IF(1_Data_EDA!B5633="First Class",1,0)</f>
        <v>0</v>
      </c>
      <c r="I5632" s="6" t="n">
        <f aca="false">IF(1_Data_EDA!B5633="Second Class",1,0)</f>
        <v>0</v>
      </c>
      <c r="J5632" s="6" t="n">
        <f aca="false">IF(1_Data_EDA!B5633="Same Day",1,0)</f>
        <v>0</v>
      </c>
      <c r="K5632" s="6" t="n">
        <f aca="false">IF(1_Data_EDA!C5633="Corporate",1,0)</f>
        <v>0</v>
      </c>
      <c r="L5632" s="6" t="n">
        <f aca="false">IF(1_Data_EDA!C5633="Home Office",1,0)</f>
        <v>1</v>
      </c>
      <c r="M5632" s="6" t="n">
        <f aca="false">IF(1_Data_EDA!D5633="Europe",1,0)</f>
        <v>1</v>
      </c>
      <c r="N5632" s="6" t="n">
        <f aca="false">IF(1_Data_EDA!D5633="LATAM",1,0)</f>
        <v>0</v>
      </c>
      <c r="O5632" s="6" t="n">
        <f aca="false">IF(1_Data_EDA!D5633="Pacific Asia",1,0)</f>
        <v>0</v>
      </c>
      <c r="P5632" s="6" t="n">
        <f aca="false">IF(1_Data_EDA!D5633="USCA",1,0)</f>
        <v>0</v>
      </c>
      <c r="Q5632" s="6" t="n">
        <f aca="false">IF(C5632&gt;MEDIAN(C$5:C$8004),1,0)</f>
        <v>1</v>
      </c>
      <c r="R5632" s="6" t="n">
        <f aca="false">IF(D5632&gt;2,1,0)</f>
        <v>0</v>
      </c>
    </row>
    <row r="5633" customFormat="false" ht="15" hidden="false" customHeight="true" outlineLevel="0" collapsed="false">
      <c r="A5633" s="6" t="n">
        <f aca="false">1_Data_EDA!O5634</f>
        <v>0</v>
      </c>
      <c r="B5633" s="6" t="n">
        <f aca="false">1_Data_EDA!H5634</f>
        <v>4</v>
      </c>
      <c r="C5633" s="7" t="n">
        <f aca="false">1_Data_EDA!I5634</f>
        <v>59.99000168</v>
      </c>
      <c r="D5633" s="6" t="n">
        <f aca="false">1_Data_EDA!J5634</f>
        <v>2</v>
      </c>
      <c r="E5633" s="7" t="n">
        <f aca="false">1_Data_EDA!K5634</f>
        <v>119.9800034</v>
      </c>
      <c r="F5633" s="7" t="n">
        <f aca="false">1_Data_EDA!L5634</f>
        <v>1.200000048</v>
      </c>
      <c r="G5633" s="8" t="n">
        <f aca="false">1_Data_EDA!M5634</f>
        <v>0.01</v>
      </c>
      <c r="H5633" s="6" t="n">
        <f aca="false">IF(1_Data_EDA!B5634="First Class",1,0)</f>
        <v>0</v>
      </c>
      <c r="I5633" s="6" t="n">
        <f aca="false">IF(1_Data_EDA!B5634="Second Class",1,0)</f>
        <v>0</v>
      </c>
      <c r="J5633" s="6" t="n">
        <f aca="false">IF(1_Data_EDA!B5634="Same Day",1,0)</f>
        <v>0</v>
      </c>
      <c r="K5633" s="6" t="n">
        <f aca="false">IF(1_Data_EDA!C5634="Corporate",1,0)</f>
        <v>1</v>
      </c>
      <c r="L5633" s="6" t="n">
        <f aca="false">IF(1_Data_EDA!C5634="Home Office",1,0)</f>
        <v>0</v>
      </c>
      <c r="M5633" s="6" t="n">
        <f aca="false">IF(1_Data_EDA!D5634="Europe",1,0)</f>
        <v>1</v>
      </c>
      <c r="N5633" s="6" t="n">
        <f aca="false">IF(1_Data_EDA!D5634="LATAM",1,0)</f>
        <v>0</v>
      </c>
      <c r="O5633" s="6" t="n">
        <f aca="false">IF(1_Data_EDA!D5634="Pacific Asia",1,0)</f>
        <v>0</v>
      </c>
      <c r="P5633" s="6" t="n">
        <f aca="false">IF(1_Data_EDA!D5634="USCA",1,0)</f>
        <v>0</v>
      </c>
      <c r="Q5633" s="6" t="n">
        <f aca="false">IF(C5633&gt;MEDIAN(C$5:C$8004),1,0)</f>
        <v>0</v>
      </c>
      <c r="R5633" s="6" t="n">
        <f aca="false">IF(D5633&gt;2,1,0)</f>
        <v>0</v>
      </c>
    </row>
    <row r="5634" customFormat="false" ht="15" hidden="false" customHeight="true" outlineLevel="0" collapsed="false">
      <c r="A5634" s="6" t="n">
        <f aca="false">1_Data_EDA!O5635</f>
        <v>1</v>
      </c>
      <c r="B5634" s="6" t="n">
        <f aca="false">1_Data_EDA!H5635</f>
        <v>2</v>
      </c>
      <c r="C5634" s="7" t="n">
        <f aca="false">1_Data_EDA!I5635</f>
        <v>199.9900055</v>
      </c>
      <c r="D5634" s="6" t="n">
        <f aca="false">1_Data_EDA!J5635</f>
        <v>1</v>
      </c>
      <c r="E5634" s="7" t="n">
        <f aca="false">1_Data_EDA!K5635</f>
        <v>199.9900055</v>
      </c>
      <c r="F5634" s="7" t="n">
        <f aca="false">1_Data_EDA!L5635</f>
        <v>36</v>
      </c>
      <c r="G5634" s="8" t="n">
        <f aca="false">1_Data_EDA!M5635</f>
        <v>0.180000007</v>
      </c>
      <c r="H5634" s="6" t="n">
        <f aca="false">IF(1_Data_EDA!B5635="First Class",1,0)</f>
        <v>0</v>
      </c>
      <c r="I5634" s="6" t="n">
        <f aca="false">IF(1_Data_EDA!B5635="Second Class",1,0)</f>
        <v>1</v>
      </c>
      <c r="J5634" s="6" t="n">
        <f aca="false">IF(1_Data_EDA!B5635="Same Day",1,0)</f>
        <v>0</v>
      </c>
      <c r="K5634" s="6" t="n">
        <f aca="false">IF(1_Data_EDA!C5635="Corporate",1,0)</f>
        <v>0</v>
      </c>
      <c r="L5634" s="6" t="n">
        <f aca="false">IF(1_Data_EDA!C5635="Home Office",1,0)</f>
        <v>1</v>
      </c>
      <c r="M5634" s="6" t="n">
        <f aca="false">IF(1_Data_EDA!D5635="Europe",1,0)</f>
        <v>0</v>
      </c>
      <c r="N5634" s="6" t="n">
        <f aca="false">IF(1_Data_EDA!D5635="LATAM",1,0)</f>
        <v>0</v>
      </c>
      <c r="O5634" s="6" t="n">
        <f aca="false">IF(1_Data_EDA!D5635="Pacific Asia",1,0)</f>
        <v>1</v>
      </c>
      <c r="P5634" s="6" t="n">
        <f aca="false">IF(1_Data_EDA!D5635="USCA",1,0)</f>
        <v>0</v>
      </c>
      <c r="Q5634" s="6" t="n">
        <f aca="false">IF(C5634&gt;MEDIAN(C$5:C$8004),1,0)</f>
        <v>1</v>
      </c>
      <c r="R5634" s="6" t="n">
        <f aca="false">IF(D5634&gt;2,1,0)</f>
        <v>0</v>
      </c>
    </row>
    <row r="5635" customFormat="false" ht="15" hidden="false" customHeight="true" outlineLevel="0" collapsed="false">
      <c r="A5635" s="6" t="n">
        <f aca="false">1_Data_EDA!O5636</f>
        <v>1</v>
      </c>
      <c r="B5635" s="6" t="n">
        <f aca="false">1_Data_EDA!H5636</f>
        <v>0</v>
      </c>
      <c r="C5635" s="7" t="n">
        <f aca="false">1_Data_EDA!I5636</f>
        <v>50</v>
      </c>
      <c r="D5635" s="6" t="n">
        <f aca="false">1_Data_EDA!J5636</f>
        <v>5</v>
      </c>
      <c r="E5635" s="7" t="n">
        <f aca="false">1_Data_EDA!K5636</f>
        <v>250</v>
      </c>
      <c r="F5635" s="7" t="n">
        <f aca="false">1_Data_EDA!L5636</f>
        <v>5</v>
      </c>
      <c r="G5635" s="8" t="n">
        <f aca="false">1_Data_EDA!M5636</f>
        <v>0.02</v>
      </c>
      <c r="H5635" s="6" t="n">
        <f aca="false">IF(1_Data_EDA!B5636="First Class",1,0)</f>
        <v>0</v>
      </c>
      <c r="I5635" s="6" t="n">
        <f aca="false">IF(1_Data_EDA!B5636="Second Class",1,0)</f>
        <v>0</v>
      </c>
      <c r="J5635" s="6" t="n">
        <f aca="false">IF(1_Data_EDA!B5636="Same Day",1,0)</f>
        <v>1</v>
      </c>
      <c r="K5635" s="6" t="n">
        <f aca="false">IF(1_Data_EDA!C5636="Corporate",1,0)</f>
        <v>0</v>
      </c>
      <c r="L5635" s="6" t="n">
        <f aca="false">IF(1_Data_EDA!C5636="Home Office",1,0)</f>
        <v>0</v>
      </c>
      <c r="M5635" s="6" t="n">
        <f aca="false">IF(1_Data_EDA!D5636="Europe",1,0)</f>
        <v>1</v>
      </c>
      <c r="N5635" s="6" t="n">
        <f aca="false">IF(1_Data_EDA!D5636="LATAM",1,0)</f>
        <v>0</v>
      </c>
      <c r="O5635" s="6" t="n">
        <f aca="false">IF(1_Data_EDA!D5636="Pacific Asia",1,0)</f>
        <v>0</v>
      </c>
      <c r="P5635" s="6" t="n">
        <f aca="false">IF(1_Data_EDA!D5636="USCA",1,0)</f>
        <v>0</v>
      </c>
      <c r="Q5635" s="6" t="n">
        <f aca="false">IF(C5635&gt;MEDIAN(C$5:C$8004),1,0)</f>
        <v>0</v>
      </c>
      <c r="R5635" s="6" t="n">
        <f aca="false">IF(D5635&gt;2,1,0)</f>
        <v>1</v>
      </c>
    </row>
    <row r="5636" customFormat="false" ht="15" hidden="false" customHeight="true" outlineLevel="0" collapsed="false">
      <c r="A5636" s="6" t="n">
        <f aca="false">1_Data_EDA!O5637</f>
        <v>1</v>
      </c>
      <c r="B5636" s="6" t="n">
        <f aca="false">1_Data_EDA!H5637</f>
        <v>0</v>
      </c>
      <c r="C5636" s="7" t="n">
        <f aca="false">1_Data_EDA!I5637</f>
        <v>59.08000183</v>
      </c>
      <c r="D5636" s="6" t="n">
        <f aca="false">1_Data_EDA!J5637</f>
        <v>1</v>
      </c>
      <c r="E5636" s="7" t="n">
        <f aca="false">1_Data_EDA!K5637</f>
        <v>59.08000183</v>
      </c>
      <c r="F5636" s="7" t="n">
        <f aca="false">1_Data_EDA!L5637</f>
        <v>10.03999996</v>
      </c>
      <c r="G5636" s="8" t="n">
        <f aca="false">1_Data_EDA!M5637</f>
        <v>0.170000002</v>
      </c>
      <c r="H5636" s="6" t="n">
        <f aca="false">IF(1_Data_EDA!B5637="First Class",1,0)</f>
        <v>0</v>
      </c>
      <c r="I5636" s="6" t="n">
        <f aca="false">IF(1_Data_EDA!B5637="Second Class",1,0)</f>
        <v>0</v>
      </c>
      <c r="J5636" s="6" t="n">
        <f aca="false">IF(1_Data_EDA!B5637="Same Day",1,0)</f>
        <v>1</v>
      </c>
      <c r="K5636" s="6" t="n">
        <f aca="false">IF(1_Data_EDA!C5637="Corporate",1,0)</f>
        <v>0</v>
      </c>
      <c r="L5636" s="6" t="n">
        <f aca="false">IF(1_Data_EDA!C5637="Home Office",1,0)</f>
        <v>1</v>
      </c>
      <c r="M5636" s="6" t="n">
        <f aca="false">IF(1_Data_EDA!D5637="Europe",1,0)</f>
        <v>0</v>
      </c>
      <c r="N5636" s="6" t="n">
        <f aca="false">IF(1_Data_EDA!D5637="LATAM",1,0)</f>
        <v>0</v>
      </c>
      <c r="O5636" s="6" t="n">
        <f aca="false">IF(1_Data_EDA!D5637="Pacific Asia",1,0)</f>
        <v>1</v>
      </c>
      <c r="P5636" s="6" t="n">
        <f aca="false">IF(1_Data_EDA!D5637="USCA",1,0)</f>
        <v>0</v>
      </c>
      <c r="Q5636" s="6" t="n">
        <f aca="false">IF(C5636&gt;MEDIAN(C$5:C$8004),1,0)</f>
        <v>0</v>
      </c>
      <c r="R5636" s="6" t="n">
        <f aca="false">IF(D5636&gt;2,1,0)</f>
        <v>0</v>
      </c>
    </row>
    <row r="5637" customFormat="false" ht="15" hidden="false" customHeight="true" outlineLevel="0" collapsed="false">
      <c r="A5637" s="6" t="n">
        <f aca="false">1_Data_EDA!O5638</f>
        <v>1</v>
      </c>
      <c r="B5637" s="6" t="n">
        <f aca="false">1_Data_EDA!H5638</f>
        <v>2</v>
      </c>
      <c r="C5637" s="7" t="n">
        <f aca="false">1_Data_EDA!I5638</f>
        <v>39.99000168</v>
      </c>
      <c r="D5637" s="6" t="n">
        <f aca="false">1_Data_EDA!J5638</f>
        <v>5</v>
      </c>
      <c r="E5637" s="7" t="n">
        <f aca="false">1_Data_EDA!K5638</f>
        <v>199.9499969</v>
      </c>
      <c r="F5637" s="7" t="n">
        <f aca="false">1_Data_EDA!L5638</f>
        <v>39.99000168</v>
      </c>
      <c r="G5637" s="8" t="n">
        <f aca="false">1_Data_EDA!M5638</f>
        <v>0.200000003</v>
      </c>
      <c r="H5637" s="6" t="n">
        <f aca="false">IF(1_Data_EDA!B5638="First Class",1,0)</f>
        <v>0</v>
      </c>
      <c r="I5637" s="6" t="n">
        <f aca="false">IF(1_Data_EDA!B5638="Second Class",1,0)</f>
        <v>1</v>
      </c>
      <c r="J5637" s="6" t="n">
        <f aca="false">IF(1_Data_EDA!B5638="Same Day",1,0)</f>
        <v>0</v>
      </c>
      <c r="K5637" s="6" t="n">
        <f aca="false">IF(1_Data_EDA!C5638="Corporate",1,0)</f>
        <v>0</v>
      </c>
      <c r="L5637" s="6" t="n">
        <f aca="false">IF(1_Data_EDA!C5638="Home Office",1,0)</f>
        <v>0</v>
      </c>
      <c r="M5637" s="6" t="n">
        <f aca="false">IF(1_Data_EDA!D5638="Europe",1,0)</f>
        <v>1</v>
      </c>
      <c r="N5637" s="6" t="n">
        <f aca="false">IF(1_Data_EDA!D5638="LATAM",1,0)</f>
        <v>0</v>
      </c>
      <c r="O5637" s="6" t="n">
        <f aca="false">IF(1_Data_EDA!D5638="Pacific Asia",1,0)</f>
        <v>0</v>
      </c>
      <c r="P5637" s="6" t="n">
        <f aca="false">IF(1_Data_EDA!D5638="USCA",1,0)</f>
        <v>0</v>
      </c>
      <c r="Q5637" s="6" t="n">
        <f aca="false">IF(C5637&gt;MEDIAN(C$5:C$8004),1,0)</f>
        <v>0</v>
      </c>
      <c r="R5637" s="6" t="n">
        <f aca="false">IF(D5637&gt;2,1,0)</f>
        <v>1</v>
      </c>
    </row>
    <row r="5638" customFormat="false" ht="15" hidden="false" customHeight="true" outlineLevel="0" collapsed="false">
      <c r="A5638" s="6" t="n">
        <f aca="false">1_Data_EDA!O5639</f>
        <v>1</v>
      </c>
      <c r="B5638" s="6" t="n">
        <f aca="false">1_Data_EDA!H5639</f>
        <v>4</v>
      </c>
      <c r="C5638" s="7" t="n">
        <f aca="false">1_Data_EDA!I5639</f>
        <v>59.99000168</v>
      </c>
      <c r="D5638" s="6" t="n">
        <f aca="false">1_Data_EDA!J5639</f>
        <v>1</v>
      </c>
      <c r="E5638" s="7" t="n">
        <f aca="false">1_Data_EDA!K5639</f>
        <v>59.99000168</v>
      </c>
      <c r="F5638" s="7" t="n">
        <f aca="false">1_Data_EDA!L5639</f>
        <v>15</v>
      </c>
      <c r="G5638" s="8" t="n">
        <f aca="false">1_Data_EDA!M5639</f>
        <v>0.25</v>
      </c>
      <c r="H5638" s="6" t="n">
        <f aca="false">IF(1_Data_EDA!B5639="First Class",1,0)</f>
        <v>0</v>
      </c>
      <c r="I5638" s="6" t="n">
        <f aca="false">IF(1_Data_EDA!B5639="Second Class",1,0)</f>
        <v>0</v>
      </c>
      <c r="J5638" s="6" t="n">
        <f aca="false">IF(1_Data_EDA!B5639="Same Day",1,0)</f>
        <v>0</v>
      </c>
      <c r="K5638" s="6" t="n">
        <f aca="false">IF(1_Data_EDA!C5639="Corporate",1,0)</f>
        <v>1</v>
      </c>
      <c r="L5638" s="6" t="n">
        <f aca="false">IF(1_Data_EDA!C5639="Home Office",1,0)</f>
        <v>0</v>
      </c>
      <c r="M5638" s="6" t="n">
        <f aca="false">IF(1_Data_EDA!D5639="Europe",1,0)</f>
        <v>0</v>
      </c>
      <c r="N5638" s="6" t="n">
        <f aca="false">IF(1_Data_EDA!D5639="LATAM",1,0)</f>
        <v>0</v>
      </c>
      <c r="O5638" s="6" t="n">
        <f aca="false">IF(1_Data_EDA!D5639="Pacific Asia",1,0)</f>
        <v>1</v>
      </c>
      <c r="P5638" s="6" t="n">
        <f aca="false">IF(1_Data_EDA!D5639="USCA",1,0)</f>
        <v>0</v>
      </c>
      <c r="Q5638" s="6" t="n">
        <f aca="false">IF(C5638&gt;MEDIAN(C$5:C$8004),1,0)</f>
        <v>0</v>
      </c>
      <c r="R5638" s="6" t="n">
        <f aca="false">IF(D5638&gt;2,1,0)</f>
        <v>0</v>
      </c>
    </row>
    <row r="5639" customFormat="false" ht="15" hidden="false" customHeight="true" outlineLevel="0" collapsed="false">
      <c r="A5639" s="6" t="n">
        <f aca="false">1_Data_EDA!O5640</f>
        <v>1</v>
      </c>
      <c r="B5639" s="6" t="n">
        <f aca="false">1_Data_EDA!H5640</f>
        <v>4</v>
      </c>
      <c r="C5639" s="7" t="n">
        <f aca="false">1_Data_EDA!I5640</f>
        <v>54.97000122</v>
      </c>
      <c r="D5639" s="6" t="n">
        <f aca="false">1_Data_EDA!J5640</f>
        <v>2</v>
      </c>
      <c r="E5639" s="7" t="n">
        <f aca="false">1_Data_EDA!K5640</f>
        <v>109.9400024</v>
      </c>
      <c r="F5639" s="7" t="n">
        <f aca="false">1_Data_EDA!L5640</f>
        <v>10.98999977</v>
      </c>
      <c r="G5639" s="8" t="n">
        <f aca="false">1_Data_EDA!M5640</f>
        <v>0.100000001</v>
      </c>
      <c r="H5639" s="6" t="n">
        <f aca="false">IF(1_Data_EDA!B5640="First Class",1,0)</f>
        <v>0</v>
      </c>
      <c r="I5639" s="6" t="n">
        <f aca="false">IF(1_Data_EDA!B5640="Second Class",1,0)</f>
        <v>0</v>
      </c>
      <c r="J5639" s="6" t="n">
        <f aca="false">IF(1_Data_EDA!B5640="Same Day",1,0)</f>
        <v>0</v>
      </c>
      <c r="K5639" s="6" t="n">
        <f aca="false">IF(1_Data_EDA!C5640="Corporate",1,0)</f>
        <v>0</v>
      </c>
      <c r="L5639" s="6" t="n">
        <f aca="false">IF(1_Data_EDA!C5640="Home Office",1,0)</f>
        <v>0</v>
      </c>
      <c r="M5639" s="6" t="n">
        <f aca="false">IF(1_Data_EDA!D5640="Europe",1,0)</f>
        <v>0</v>
      </c>
      <c r="N5639" s="6" t="n">
        <f aca="false">IF(1_Data_EDA!D5640="LATAM",1,0)</f>
        <v>0</v>
      </c>
      <c r="O5639" s="6" t="n">
        <f aca="false">IF(1_Data_EDA!D5640="Pacific Asia",1,0)</f>
        <v>1</v>
      </c>
      <c r="P5639" s="6" t="n">
        <f aca="false">IF(1_Data_EDA!D5640="USCA",1,0)</f>
        <v>0</v>
      </c>
      <c r="Q5639" s="6" t="n">
        <f aca="false">IF(C5639&gt;MEDIAN(C$5:C$8004),1,0)</f>
        <v>0</v>
      </c>
      <c r="R5639" s="6" t="n">
        <f aca="false">IF(D5639&gt;2,1,0)</f>
        <v>0</v>
      </c>
    </row>
    <row r="5640" customFormat="false" ht="15" hidden="false" customHeight="true" outlineLevel="0" collapsed="false">
      <c r="A5640" s="6" t="n">
        <f aca="false">1_Data_EDA!O5641</f>
        <v>1</v>
      </c>
      <c r="B5640" s="6" t="n">
        <f aca="false">1_Data_EDA!H5641</f>
        <v>1</v>
      </c>
      <c r="C5640" s="7" t="n">
        <f aca="false">1_Data_EDA!I5641</f>
        <v>59.99000168</v>
      </c>
      <c r="D5640" s="6" t="n">
        <f aca="false">1_Data_EDA!J5641</f>
        <v>1</v>
      </c>
      <c r="E5640" s="7" t="n">
        <f aca="false">1_Data_EDA!K5641</f>
        <v>59.99000168</v>
      </c>
      <c r="F5640" s="7" t="n">
        <f aca="false">1_Data_EDA!L5641</f>
        <v>3.299999952</v>
      </c>
      <c r="G5640" s="8" t="n">
        <f aca="false">1_Data_EDA!M5641</f>
        <v>0.059999999</v>
      </c>
      <c r="H5640" s="6" t="n">
        <f aca="false">IF(1_Data_EDA!B5641="First Class",1,0)</f>
        <v>1</v>
      </c>
      <c r="I5640" s="6" t="n">
        <f aca="false">IF(1_Data_EDA!B5641="Second Class",1,0)</f>
        <v>0</v>
      </c>
      <c r="J5640" s="6" t="n">
        <f aca="false">IF(1_Data_EDA!B5641="Same Day",1,0)</f>
        <v>0</v>
      </c>
      <c r="K5640" s="6" t="n">
        <f aca="false">IF(1_Data_EDA!C5641="Corporate",1,0)</f>
        <v>0</v>
      </c>
      <c r="L5640" s="6" t="n">
        <f aca="false">IF(1_Data_EDA!C5641="Home Office",1,0)</f>
        <v>0</v>
      </c>
      <c r="M5640" s="6" t="n">
        <f aca="false">IF(1_Data_EDA!D5641="Europe",1,0)</f>
        <v>1</v>
      </c>
      <c r="N5640" s="6" t="n">
        <f aca="false">IF(1_Data_EDA!D5641="LATAM",1,0)</f>
        <v>0</v>
      </c>
      <c r="O5640" s="6" t="n">
        <f aca="false">IF(1_Data_EDA!D5641="Pacific Asia",1,0)</f>
        <v>0</v>
      </c>
      <c r="P5640" s="6" t="n">
        <f aca="false">IF(1_Data_EDA!D5641="USCA",1,0)</f>
        <v>0</v>
      </c>
      <c r="Q5640" s="6" t="n">
        <f aca="false">IF(C5640&gt;MEDIAN(C$5:C$8004),1,0)</f>
        <v>0</v>
      </c>
      <c r="R5640" s="6" t="n">
        <f aca="false">IF(D5640&gt;2,1,0)</f>
        <v>0</v>
      </c>
    </row>
    <row r="5641" customFormat="false" ht="15" hidden="false" customHeight="true" outlineLevel="0" collapsed="false">
      <c r="A5641" s="6" t="n">
        <f aca="false">1_Data_EDA!O5642</f>
        <v>0</v>
      </c>
      <c r="B5641" s="6" t="n">
        <f aca="false">1_Data_EDA!H5642</f>
        <v>4</v>
      </c>
      <c r="C5641" s="7" t="n">
        <f aca="false">1_Data_EDA!I5642</f>
        <v>129.9900055</v>
      </c>
      <c r="D5641" s="6" t="n">
        <f aca="false">1_Data_EDA!J5642</f>
        <v>1</v>
      </c>
      <c r="E5641" s="7" t="n">
        <f aca="false">1_Data_EDA!K5642</f>
        <v>129.9900055</v>
      </c>
      <c r="F5641" s="7" t="n">
        <f aca="false">1_Data_EDA!L5642</f>
        <v>7.150000095</v>
      </c>
      <c r="G5641" s="8" t="n">
        <f aca="false">1_Data_EDA!M5642</f>
        <v>0.059999999</v>
      </c>
      <c r="H5641" s="6" t="n">
        <f aca="false">IF(1_Data_EDA!B5642="First Class",1,0)</f>
        <v>0</v>
      </c>
      <c r="I5641" s="6" t="n">
        <f aca="false">IF(1_Data_EDA!B5642="Second Class",1,0)</f>
        <v>0</v>
      </c>
      <c r="J5641" s="6" t="n">
        <f aca="false">IF(1_Data_EDA!B5642="Same Day",1,0)</f>
        <v>0</v>
      </c>
      <c r="K5641" s="6" t="n">
        <f aca="false">IF(1_Data_EDA!C5642="Corporate",1,0)</f>
        <v>0</v>
      </c>
      <c r="L5641" s="6" t="n">
        <f aca="false">IF(1_Data_EDA!C5642="Home Office",1,0)</f>
        <v>0</v>
      </c>
      <c r="M5641" s="6" t="n">
        <f aca="false">IF(1_Data_EDA!D5642="Europe",1,0)</f>
        <v>0</v>
      </c>
      <c r="N5641" s="6" t="n">
        <f aca="false">IF(1_Data_EDA!D5642="LATAM",1,0)</f>
        <v>0</v>
      </c>
      <c r="O5641" s="6" t="n">
        <f aca="false">IF(1_Data_EDA!D5642="Pacific Asia",1,0)</f>
        <v>0</v>
      </c>
      <c r="P5641" s="6" t="n">
        <f aca="false">IF(1_Data_EDA!D5642="USCA",1,0)</f>
        <v>1</v>
      </c>
      <c r="Q5641" s="6" t="n">
        <f aca="false">IF(C5641&gt;MEDIAN(C$5:C$8004),1,0)</f>
        <v>1</v>
      </c>
      <c r="R5641" s="6" t="n">
        <f aca="false">IF(D5641&gt;2,1,0)</f>
        <v>0</v>
      </c>
    </row>
    <row r="5642" customFormat="false" ht="15" hidden="false" customHeight="true" outlineLevel="0" collapsed="false">
      <c r="A5642" s="6" t="n">
        <f aca="false">1_Data_EDA!O5643</f>
        <v>1</v>
      </c>
      <c r="B5642" s="6" t="n">
        <f aca="false">1_Data_EDA!H5643</f>
        <v>2</v>
      </c>
      <c r="C5642" s="7" t="n">
        <f aca="false">1_Data_EDA!I5643</f>
        <v>129.9900055</v>
      </c>
      <c r="D5642" s="6" t="n">
        <f aca="false">1_Data_EDA!J5643</f>
        <v>1</v>
      </c>
      <c r="E5642" s="7" t="n">
        <f aca="false">1_Data_EDA!K5643</f>
        <v>129.9900055</v>
      </c>
      <c r="F5642" s="7" t="n">
        <f aca="false">1_Data_EDA!L5643</f>
        <v>2.599999905</v>
      </c>
      <c r="G5642" s="8" t="n">
        <f aca="false">1_Data_EDA!M5643</f>
        <v>0.02</v>
      </c>
      <c r="H5642" s="6" t="n">
        <f aca="false">IF(1_Data_EDA!B5643="First Class",1,0)</f>
        <v>0</v>
      </c>
      <c r="I5642" s="6" t="n">
        <f aca="false">IF(1_Data_EDA!B5643="Second Class",1,0)</f>
        <v>1</v>
      </c>
      <c r="J5642" s="6" t="n">
        <f aca="false">IF(1_Data_EDA!B5643="Same Day",1,0)</f>
        <v>0</v>
      </c>
      <c r="K5642" s="6" t="n">
        <f aca="false">IF(1_Data_EDA!C5643="Corporate",1,0)</f>
        <v>1</v>
      </c>
      <c r="L5642" s="6" t="n">
        <f aca="false">IF(1_Data_EDA!C5643="Home Office",1,0)</f>
        <v>0</v>
      </c>
      <c r="M5642" s="6" t="n">
        <f aca="false">IF(1_Data_EDA!D5643="Europe",1,0)</f>
        <v>1</v>
      </c>
      <c r="N5642" s="6" t="n">
        <f aca="false">IF(1_Data_EDA!D5643="LATAM",1,0)</f>
        <v>0</v>
      </c>
      <c r="O5642" s="6" t="n">
        <f aca="false">IF(1_Data_EDA!D5643="Pacific Asia",1,0)</f>
        <v>0</v>
      </c>
      <c r="P5642" s="6" t="n">
        <f aca="false">IF(1_Data_EDA!D5643="USCA",1,0)</f>
        <v>0</v>
      </c>
      <c r="Q5642" s="6" t="n">
        <f aca="false">IF(C5642&gt;MEDIAN(C$5:C$8004),1,0)</f>
        <v>1</v>
      </c>
      <c r="R5642" s="6" t="n">
        <f aca="false">IF(D5642&gt;2,1,0)</f>
        <v>0</v>
      </c>
    </row>
    <row r="5643" customFormat="false" ht="15" hidden="false" customHeight="true" outlineLevel="0" collapsed="false">
      <c r="A5643" s="6" t="n">
        <f aca="false">1_Data_EDA!O5644</f>
        <v>0</v>
      </c>
      <c r="B5643" s="6" t="n">
        <f aca="false">1_Data_EDA!H5644</f>
        <v>4</v>
      </c>
      <c r="C5643" s="7" t="n">
        <f aca="false">1_Data_EDA!I5644</f>
        <v>299.9899902</v>
      </c>
      <c r="D5643" s="6" t="n">
        <f aca="false">1_Data_EDA!J5644</f>
        <v>1</v>
      </c>
      <c r="E5643" s="7" t="n">
        <f aca="false">1_Data_EDA!K5644</f>
        <v>299.9899902</v>
      </c>
      <c r="F5643" s="7" t="n">
        <f aca="false">1_Data_EDA!L5644</f>
        <v>30</v>
      </c>
      <c r="G5643" s="8" t="n">
        <f aca="false">1_Data_EDA!M5644</f>
        <v>0.100000001</v>
      </c>
      <c r="H5643" s="6" t="n">
        <f aca="false">IF(1_Data_EDA!B5644="First Class",1,0)</f>
        <v>0</v>
      </c>
      <c r="I5643" s="6" t="n">
        <f aca="false">IF(1_Data_EDA!B5644="Second Class",1,0)</f>
        <v>0</v>
      </c>
      <c r="J5643" s="6" t="n">
        <f aca="false">IF(1_Data_EDA!B5644="Same Day",1,0)</f>
        <v>0</v>
      </c>
      <c r="K5643" s="6" t="n">
        <f aca="false">IF(1_Data_EDA!C5644="Corporate",1,0)</f>
        <v>0</v>
      </c>
      <c r="L5643" s="6" t="n">
        <f aca="false">IF(1_Data_EDA!C5644="Home Office",1,0)</f>
        <v>0</v>
      </c>
      <c r="M5643" s="6" t="n">
        <f aca="false">IF(1_Data_EDA!D5644="Europe",1,0)</f>
        <v>1</v>
      </c>
      <c r="N5643" s="6" t="n">
        <f aca="false">IF(1_Data_EDA!D5644="LATAM",1,0)</f>
        <v>0</v>
      </c>
      <c r="O5643" s="6" t="n">
        <f aca="false">IF(1_Data_EDA!D5644="Pacific Asia",1,0)</f>
        <v>0</v>
      </c>
      <c r="P5643" s="6" t="n">
        <f aca="false">IF(1_Data_EDA!D5644="USCA",1,0)</f>
        <v>0</v>
      </c>
      <c r="Q5643" s="6" t="n">
        <f aca="false">IF(C5643&gt;MEDIAN(C$5:C$8004),1,0)</f>
        <v>1</v>
      </c>
      <c r="R5643" s="6" t="n">
        <f aca="false">IF(D5643&gt;2,1,0)</f>
        <v>0</v>
      </c>
    </row>
    <row r="5644" customFormat="false" ht="15" hidden="false" customHeight="true" outlineLevel="0" collapsed="false">
      <c r="A5644" s="6" t="n">
        <f aca="false">1_Data_EDA!O5645</f>
        <v>1</v>
      </c>
      <c r="B5644" s="6" t="n">
        <f aca="false">1_Data_EDA!H5645</f>
        <v>0</v>
      </c>
      <c r="C5644" s="7" t="n">
        <f aca="false">1_Data_EDA!I5645</f>
        <v>129.9900055</v>
      </c>
      <c r="D5644" s="6" t="n">
        <f aca="false">1_Data_EDA!J5645</f>
        <v>1</v>
      </c>
      <c r="E5644" s="7" t="n">
        <f aca="false">1_Data_EDA!K5645</f>
        <v>129.9900055</v>
      </c>
      <c r="F5644" s="7" t="n">
        <f aca="false">1_Data_EDA!L5645</f>
        <v>5.199999809</v>
      </c>
      <c r="G5644" s="8" t="n">
        <f aca="false">1_Data_EDA!M5645</f>
        <v>0.039999999</v>
      </c>
      <c r="H5644" s="6" t="n">
        <f aca="false">IF(1_Data_EDA!B5645="First Class",1,0)</f>
        <v>0</v>
      </c>
      <c r="I5644" s="6" t="n">
        <f aca="false">IF(1_Data_EDA!B5645="Second Class",1,0)</f>
        <v>0</v>
      </c>
      <c r="J5644" s="6" t="n">
        <f aca="false">IF(1_Data_EDA!B5645="Same Day",1,0)</f>
        <v>1</v>
      </c>
      <c r="K5644" s="6" t="n">
        <f aca="false">IF(1_Data_EDA!C5645="Corporate",1,0)</f>
        <v>0</v>
      </c>
      <c r="L5644" s="6" t="n">
        <f aca="false">IF(1_Data_EDA!C5645="Home Office",1,0)</f>
        <v>0</v>
      </c>
      <c r="M5644" s="6" t="n">
        <f aca="false">IF(1_Data_EDA!D5645="Europe",1,0)</f>
        <v>1</v>
      </c>
      <c r="N5644" s="6" t="n">
        <f aca="false">IF(1_Data_EDA!D5645="LATAM",1,0)</f>
        <v>0</v>
      </c>
      <c r="O5644" s="6" t="n">
        <f aca="false">IF(1_Data_EDA!D5645="Pacific Asia",1,0)</f>
        <v>0</v>
      </c>
      <c r="P5644" s="6" t="n">
        <f aca="false">IF(1_Data_EDA!D5645="USCA",1,0)</f>
        <v>0</v>
      </c>
      <c r="Q5644" s="6" t="n">
        <f aca="false">IF(C5644&gt;MEDIAN(C$5:C$8004),1,0)</f>
        <v>1</v>
      </c>
      <c r="R5644" s="6" t="n">
        <f aca="false">IF(D5644&gt;2,1,0)</f>
        <v>0</v>
      </c>
    </row>
    <row r="5645" customFormat="false" ht="15" hidden="false" customHeight="true" outlineLevel="0" collapsed="false">
      <c r="A5645" s="6" t="n">
        <f aca="false">1_Data_EDA!O5646</f>
        <v>0</v>
      </c>
      <c r="B5645" s="6" t="n">
        <f aca="false">1_Data_EDA!H5646</f>
        <v>4</v>
      </c>
      <c r="C5645" s="7" t="n">
        <f aca="false">1_Data_EDA!I5646</f>
        <v>1500</v>
      </c>
      <c r="D5645" s="6" t="n">
        <f aca="false">1_Data_EDA!J5646</f>
        <v>1</v>
      </c>
      <c r="E5645" s="7" t="n">
        <f aca="false">1_Data_EDA!K5646</f>
        <v>1500</v>
      </c>
      <c r="F5645" s="7" t="n">
        <f aca="false">1_Data_EDA!L5646</f>
        <v>15</v>
      </c>
      <c r="G5645" s="8" t="n">
        <f aca="false">1_Data_EDA!M5646</f>
        <v>0.01</v>
      </c>
      <c r="H5645" s="6" t="n">
        <f aca="false">IF(1_Data_EDA!B5646="First Class",1,0)</f>
        <v>0</v>
      </c>
      <c r="I5645" s="6" t="n">
        <f aca="false">IF(1_Data_EDA!B5646="Second Class",1,0)</f>
        <v>0</v>
      </c>
      <c r="J5645" s="6" t="n">
        <f aca="false">IF(1_Data_EDA!B5646="Same Day",1,0)</f>
        <v>0</v>
      </c>
      <c r="K5645" s="6" t="n">
        <f aca="false">IF(1_Data_EDA!C5646="Corporate",1,0)</f>
        <v>0</v>
      </c>
      <c r="L5645" s="6" t="n">
        <f aca="false">IF(1_Data_EDA!C5646="Home Office",1,0)</f>
        <v>0</v>
      </c>
      <c r="M5645" s="6" t="n">
        <f aca="false">IF(1_Data_EDA!D5646="Europe",1,0)</f>
        <v>1</v>
      </c>
      <c r="N5645" s="6" t="n">
        <f aca="false">IF(1_Data_EDA!D5646="LATAM",1,0)</f>
        <v>0</v>
      </c>
      <c r="O5645" s="6" t="n">
        <f aca="false">IF(1_Data_EDA!D5646="Pacific Asia",1,0)</f>
        <v>0</v>
      </c>
      <c r="P5645" s="6" t="n">
        <f aca="false">IF(1_Data_EDA!D5646="USCA",1,0)</f>
        <v>0</v>
      </c>
      <c r="Q5645" s="6" t="n">
        <f aca="false">IF(C5645&gt;MEDIAN(C$5:C$8004),1,0)</f>
        <v>1</v>
      </c>
      <c r="R5645" s="6" t="n">
        <f aca="false">IF(D5645&gt;2,1,0)</f>
        <v>0</v>
      </c>
    </row>
    <row r="5646" customFormat="false" ht="15" hidden="false" customHeight="true" outlineLevel="0" collapsed="false">
      <c r="A5646" s="6" t="n">
        <f aca="false">1_Data_EDA!O5647</f>
        <v>1</v>
      </c>
      <c r="B5646" s="6" t="n">
        <f aca="false">1_Data_EDA!H5647</f>
        <v>4</v>
      </c>
      <c r="C5646" s="7" t="n">
        <f aca="false">1_Data_EDA!I5647</f>
        <v>50</v>
      </c>
      <c r="D5646" s="6" t="n">
        <f aca="false">1_Data_EDA!J5647</f>
        <v>4</v>
      </c>
      <c r="E5646" s="7" t="n">
        <f aca="false">1_Data_EDA!K5647</f>
        <v>200</v>
      </c>
      <c r="F5646" s="7" t="n">
        <f aca="false">1_Data_EDA!L5647</f>
        <v>36</v>
      </c>
      <c r="G5646" s="8" t="n">
        <f aca="false">1_Data_EDA!M5647</f>
        <v>0.180000007</v>
      </c>
      <c r="H5646" s="6" t="n">
        <f aca="false">IF(1_Data_EDA!B5647="First Class",1,0)</f>
        <v>0</v>
      </c>
      <c r="I5646" s="6" t="n">
        <f aca="false">IF(1_Data_EDA!B5647="Second Class",1,0)</f>
        <v>0</v>
      </c>
      <c r="J5646" s="6" t="n">
        <f aca="false">IF(1_Data_EDA!B5647="Same Day",1,0)</f>
        <v>0</v>
      </c>
      <c r="K5646" s="6" t="n">
        <f aca="false">IF(1_Data_EDA!C5647="Corporate",1,0)</f>
        <v>0</v>
      </c>
      <c r="L5646" s="6" t="n">
        <f aca="false">IF(1_Data_EDA!C5647="Home Office",1,0)</f>
        <v>0</v>
      </c>
      <c r="M5646" s="6" t="n">
        <f aca="false">IF(1_Data_EDA!D5647="Europe",1,0)</f>
        <v>0</v>
      </c>
      <c r="N5646" s="6" t="n">
        <f aca="false">IF(1_Data_EDA!D5647="LATAM",1,0)</f>
        <v>0</v>
      </c>
      <c r="O5646" s="6" t="n">
        <f aca="false">IF(1_Data_EDA!D5647="Pacific Asia",1,0)</f>
        <v>1</v>
      </c>
      <c r="P5646" s="6" t="n">
        <f aca="false">IF(1_Data_EDA!D5647="USCA",1,0)</f>
        <v>0</v>
      </c>
      <c r="Q5646" s="6" t="n">
        <f aca="false">IF(C5646&gt;MEDIAN(C$5:C$8004),1,0)</f>
        <v>0</v>
      </c>
      <c r="R5646" s="6" t="n">
        <f aca="false">IF(D5646&gt;2,1,0)</f>
        <v>1</v>
      </c>
    </row>
    <row r="5647" customFormat="false" ht="15" hidden="false" customHeight="true" outlineLevel="0" collapsed="false">
      <c r="A5647" s="6" t="n">
        <f aca="false">1_Data_EDA!O5648</f>
        <v>1</v>
      </c>
      <c r="B5647" s="6" t="n">
        <f aca="false">1_Data_EDA!H5648</f>
        <v>1</v>
      </c>
      <c r="C5647" s="7" t="n">
        <f aca="false">1_Data_EDA!I5648</f>
        <v>15.98999977</v>
      </c>
      <c r="D5647" s="6" t="n">
        <f aca="false">1_Data_EDA!J5648</f>
        <v>1</v>
      </c>
      <c r="E5647" s="7" t="n">
        <f aca="false">1_Data_EDA!K5648</f>
        <v>15.98999977</v>
      </c>
      <c r="F5647" s="7" t="n">
        <f aca="false">1_Data_EDA!L5648</f>
        <v>0.879999995</v>
      </c>
      <c r="G5647" s="8" t="n">
        <f aca="false">1_Data_EDA!M5648</f>
        <v>0.059999999</v>
      </c>
      <c r="H5647" s="6" t="n">
        <f aca="false">IF(1_Data_EDA!B5648="First Class",1,0)</f>
        <v>1</v>
      </c>
      <c r="I5647" s="6" t="n">
        <f aca="false">IF(1_Data_EDA!B5648="Second Class",1,0)</f>
        <v>0</v>
      </c>
      <c r="J5647" s="6" t="n">
        <f aca="false">IF(1_Data_EDA!B5648="Same Day",1,0)</f>
        <v>0</v>
      </c>
      <c r="K5647" s="6" t="n">
        <f aca="false">IF(1_Data_EDA!C5648="Corporate",1,0)</f>
        <v>0</v>
      </c>
      <c r="L5647" s="6" t="n">
        <f aca="false">IF(1_Data_EDA!C5648="Home Office",1,0)</f>
        <v>0</v>
      </c>
      <c r="M5647" s="6" t="n">
        <f aca="false">IF(1_Data_EDA!D5648="Europe",1,0)</f>
        <v>0</v>
      </c>
      <c r="N5647" s="6" t="n">
        <f aca="false">IF(1_Data_EDA!D5648="LATAM",1,0)</f>
        <v>0</v>
      </c>
      <c r="O5647" s="6" t="n">
        <f aca="false">IF(1_Data_EDA!D5648="Pacific Asia",1,0)</f>
        <v>0</v>
      </c>
      <c r="P5647" s="6" t="n">
        <f aca="false">IF(1_Data_EDA!D5648="USCA",1,0)</f>
        <v>0</v>
      </c>
      <c r="Q5647" s="6" t="n">
        <f aca="false">IF(C5647&gt;MEDIAN(C$5:C$8004),1,0)</f>
        <v>0</v>
      </c>
      <c r="R5647" s="6" t="n">
        <f aca="false">IF(D5647&gt;2,1,0)</f>
        <v>0</v>
      </c>
    </row>
    <row r="5648" customFormat="false" ht="15" hidden="false" customHeight="true" outlineLevel="0" collapsed="false">
      <c r="A5648" s="6" t="n">
        <f aca="false">1_Data_EDA!O5649</f>
        <v>1</v>
      </c>
      <c r="B5648" s="6" t="n">
        <f aca="false">1_Data_EDA!H5649</f>
        <v>2</v>
      </c>
      <c r="C5648" s="7" t="n">
        <f aca="false">1_Data_EDA!I5649</f>
        <v>59.99000168</v>
      </c>
      <c r="D5648" s="6" t="n">
        <f aca="false">1_Data_EDA!J5649</f>
        <v>5</v>
      </c>
      <c r="E5648" s="7" t="n">
        <f aca="false">1_Data_EDA!K5649</f>
        <v>299.9500122</v>
      </c>
      <c r="F5648" s="7" t="n">
        <f aca="false">1_Data_EDA!L5649</f>
        <v>21</v>
      </c>
      <c r="G5648" s="8" t="n">
        <f aca="false">1_Data_EDA!M5649</f>
        <v>0.07</v>
      </c>
      <c r="H5648" s="6" t="n">
        <f aca="false">IF(1_Data_EDA!B5649="First Class",1,0)</f>
        <v>0</v>
      </c>
      <c r="I5648" s="6" t="n">
        <f aca="false">IF(1_Data_EDA!B5649="Second Class",1,0)</f>
        <v>1</v>
      </c>
      <c r="J5648" s="6" t="n">
        <f aca="false">IF(1_Data_EDA!B5649="Same Day",1,0)</f>
        <v>0</v>
      </c>
      <c r="K5648" s="6" t="n">
        <f aca="false">IF(1_Data_EDA!C5649="Corporate",1,0)</f>
        <v>0</v>
      </c>
      <c r="L5648" s="6" t="n">
        <f aca="false">IF(1_Data_EDA!C5649="Home Office",1,0)</f>
        <v>0</v>
      </c>
      <c r="M5648" s="6" t="n">
        <f aca="false">IF(1_Data_EDA!D5649="Europe",1,0)</f>
        <v>0</v>
      </c>
      <c r="N5648" s="6" t="n">
        <f aca="false">IF(1_Data_EDA!D5649="LATAM",1,0)</f>
        <v>1</v>
      </c>
      <c r="O5648" s="6" t="n">
        <f aca="false">IF(1_Data_EDA!D5649="Pacific Asia",1,0)</f>
        <v>0</v>
      </c>
      <c r="P5648" s="6" t="n">
        <f aca="false">IF(1_Data_EDA!D5649="USCA",1,0)</f>
        <v>0</v>
      </c>
      <c r="Q5648" s="6" t="n">
        <f aca="false">IF(C5648&gt;MEDIAN(C$5:C$8004),1,0)</f>
        <v>0</v>
      </c>
      <c r="R5648" s="6" t="n">
        <f aca="false">IF(D5648&gt;2,1,0)</f>
        <v>1</v>
      </c>
    </row>
    <row r="5649" customFormat="false" ht="15" hidden="false" customHeight="true" outlineLevel="0" collapsed="false">
      <c r="A5649" s="6" t="n">
        <f aca="false">1_Data_EDA!O5650</f>
        <v>0</v>
      </c>
      <c r="B5649" s="6" t="n">
        <f aca="false">1_Data_EDA!H5650</f>
        <v>4</v>
      </c>
      <c r="C5649" s="7" t="n">
        <f aca="false">1_Data_EDA!I5650</f>
        <v>50</v>
      </c>
      <c r="D5649" s="6" t="n">
        <f aca="false">1_Data_EDA!J5650</f>
        <v>3</v>
      </c>
      <c r="E5649" s="7" t="n">
        <f aca="false">1_Data_EDA!K5650</f>
        <v>150</v>
      </c>
      <c r="F5649" s="7" t="n">
        <f aca="false">1_Data_EDA!L5650</f>
        <v>18</v>
      </c>
      <c r="G5649" s="8" t="n">
        <f aca="false">1_Data_EDA!M5650</f>
        <v>0.119999997</v>
      </c>
      <c r="H5649" s="6" t="n">
        <f aca="false">IF(1_Data_EDA!B5650="First Class",1,0)</f>
        <v>0</v>
      </c>
      <c r="I5649" s="6" t="n">
        <f aca="false">IF(1_Data_EDA!B5650="Second Class",1,0)</f>
        <v>0</v>
      </c>
      <c r="J5649" s="6" t="n">
        <f aca="false">IF(1_Data_EDA!B5650="Same Day",1,0)</f>
        <v>0</v>
      </c>
      <c r="K5649" s="6" t="n">
        <f aca="false">IF(1_Data_EDA!C5650="Corporate",1,0)</f>
        <v>0</v>
      </c>
      <c r="L5649" s="6" t="n">
        <f aca="false">IF(1_Data_EDA!C5650="Home Office",1,0)</f>
        <v>0</v>
      </c>
      <c r="M5649" s="6" t="n">
        <f aca="false">IF(1_Data_EDA!D5650="Europe",1,0)</f>
        <v>1</v>
      </c>
      <c r="N5649" s="6" t="n">
        <f aca="false">IF(1_Data_EDA!D5650="LATAM",1,0)</f>
        <v>0</v>
      </c>
      <c r="O5649" s="6" t="n">
        <f aca="false">IF(1_Data_EDA!D5650="Pacific Asia",1,0)</f>
        <v>0</v>
      </c>
      <c r="P5649" s="6" t="n">
        <f aca="false">IF(1_Data_EDA!D5650="USCA",1,0)</f>
        <v>0</v>
      </c>
      <c r="Q5649" s="6" t="n">
        <f aca="false">IF(C5649&gt;MEDIAN(C$5:C$8004),1,0)</f>
        <v>0</v>
      </c>
      <c r="R5649" s="6" t="n">
        <f aca="false">IF(D5649&gt;2,1,0)</f>
        <v>1</v>
      </c>
    </row>
    <row r="5650" customFormat="false" ht="15" hidden="false" customHeight="true" outlineLevel="0" collapsed="false">
      <c r="A5650" s="6" t="n">
        <f aca="false">1_Data_EDA!O5651</f>
        <v>1</v>
      </c>
      <c r="B5650" s="6" t="n">
        <f aca="false">1_Data_EDA!H5651</f>
        <v>4</v>
      </c>
      <c r="C5650" s="7" t="n">
        <f aca="false">1_Data_EDA!I5651</f>
        <v>39.99000168</v>
      </c>
      <c r="D5650" s="6" t="n">
        <f aca="false">1_Data_EDA!J5651</f>
        <v>1</v>
      </c>
      <c r="E5650" s="7" t="n">
        <f aca="false">1_Data_EDA!K5651</f>
        <v>39.99000168</v>
      </c>
      <c r="F5650" s="7" t="n">
        <f aca="false">1_Data_EDA!L5651</f>
        <v>3.599999905</v>
      </c>
      <c r="G5650" s="8" t="n">
        <f aca="false">1_Data_EDA!M5651</f>
        <v>0.090000004</v>
      </c>
      <c r="H5650" s="6" t="n">
        <f aca="false">IF(1_Data_EDA!B5651="First Class",1,0)</f>
        <v>0</v>
      </c>
      <c r="I5650" s="6" t="n">
        <f aca="false">IF(1_Data_EDA!B5651="Second Class",1,0)</f>
        <v>0</v>
      </c>
      <c r="J5650" s="6" t="n">
        <f aca="false">IF(1_Data_EDA!B5651="Same Day",1,0)</f>
        <v>0</v>
      </c>
      <c r="K5650" s="6" t="n">
        <f aca="false">IF(1_Data_EDA!C5651="Corporate",1,0)</f>
        <v>0</v>
      </c>
      <c r="L5650" s="6" t="n">
        <f aca="false">IF(1_Data_EDA!C5651="Home Office",1,0)</f>
        <v>0</v>
      </c>
      <c r="M5650" s="6" t="n">
        <f aca="false">IF(1_Data_EDA!D5651="Europe",1,0)</f>
        <v>1</v>
      </c>
      <c r="N5650" s="6" t="n">
        <f aca="false">IF(1_Data_EDA!D5651="LATAM",1,0)</f>
        <v>0</v>
      </c>
      <c r="O5650" s="6" t="n">
        <f aca="false">IF(1_Data_EDA!D5651="Pacific Asia",1,0)</f>
        <v>0</v>
      </c>
      <c r="P5650" s="6" t="n">
        <f aca="false">IF(1_Data_EDA!D5651="USCA",1,0)</f>
        <v>0</v>
      </c>
      <c r="Q5650" s="6" t="n">
        <f aca="false">IF(C5650&gt;MEDIAN(C$5:C$8004),1,0)</f>
        <v>0</v>
      </c>
      <c r="R5650" s="6" t="n">
        <f aca="false">IF(D5650&gt;2,1,0)</f>
        <v>0</v>
      </c>
    </row>
    <row r="5651" customFormat="false" ht="15" hidden="false" customHeight="true" outlineLevel="0" collapsed="false">
      <c r="A5651" s="6" t="n">
        <f aca="false">1_Data_EDA!O5652</f>
        <v>0</v>
      </c>
      <c r="B5651" s="6" t="n">
        <f aca="false">1_Data_EDA!H5652</f>
        <v>4</v>
      </c>
      <c r="C5651" s="7" t="n">
        <f aca="false">1_Data_EDA!I5652</f>
        <v>99.98999786</v>
      </c>
      <c r="D5651" s="6" t="n">
        <f aca="false">1_Data_EDA!J5652</f>
        <v>5</v>
      </c>
      <c r="E5651" s="7" t="n">
        <f aca="false">1_Data_EDA!K5652</f>
        <v>499.9500122</v>
      </c>
      <c r="F5651" s="7" t="n">
        <f aca="false">1_Data_EDA!L5652</f>
        <v>5</v>
      </c>
      <c r="G5651" s="8" t="n">
        <f aca="false">1_Data_EDA!M5652</f>
        <v>0.01</v>
      </c>
      <c r="H5651" s="6" t="n">
        <f aca="false">IF(1_Data_EDA!B5652="First Class",1,0)</f>
        <v>0</v>
      </c>
      <c r="I5651" s="6" t="n">
        <f aca="false">IF(1_Data_EDA!B5652="Second Class",1,0)</f>
        <v>0</v>
      </c>
      <c r="J5651" s="6" t="n">
        <f aca="false">IF(1_Data_EDA!B5652="Same Day",1,0)</f>
        <v>0</v>
      </c>
      <c r="K5651" s="6" t="n">
        <f aca="false">IF(1_Data_EDA!C5652="Corporate",1,0)</f>
        <v>0</v>
      </c>
      <c r="L5651" s="6" t="n">
        <f aca="false">IF(1_Data_EDA!C5652="Home Office",1,0)</f>
        <v>0</v>
      </c>
      <c r="M5651" s="6" t="n">
        <f aca="false">IF(1_Data_EDA!D5652="Europe",1,0)</f>
        <v>0</v>
      </c>
      <c r="N5651" s="6" t="n">
        <f aca="false">IF(1_Data_EDA!D5652="LATAM",1,0)</f>
        <v>1</v>
      </c>
      <c r="O5651" s="6" t="n">
        <f aca="false">IF(1_Data_EDA!D5652="Pacific Asia",1,0)</f>
        <v>0</v>
      </c>
      <c r="P5651" s="6" t="n">
        <f aca="false">IF(1_Data_EDA!D5652="USCA",1,0)</f>
        <v>0</v>
      </c>
      <c r="Q5651" s="6" t="n">
        <f aca="false">IF(C5651&gt;MEDIAN(C$5:C$8004),1,0)</f>
        <v>1</v>
      </c>
      <c r="R5651" s="6" t="n">
        <f aca="false">IF(D5651&gt;2,1,0)</f>
        <v>1</v>
      </c>
    </row>
    <row r="5652" customFormat="false" ht="15" hidden="false" customHeight="true" outlineLevel="0" collapsed="false">
      <c r="A5652" s="6" t="n">
        <f aca="false">1_Data_EDA!O5653</f>
        <v>1</v>
      </c>
      <c r="B5652" s="6" t="n">
        <f aca="false">1_Data_EDA!H5653</f>
        <v>4</v>
      </c>
      <c r="C5652" s="7" t="n">
        <f aca="false">1_Data_EDA!I5653</f>
        <v>59.99000168</v>
      </c>
      <c r="D5652" s="6" t="n">
        <f aca="false">1_Data_EDA!J5653</f>
        <v>1</v>
      </c>
      <c r="E5652" s="7" t="n">
        <f aca="false">1_Data_EDA!K5653</f>
        <v>59.99000168</v>
      </c>
      <c r="F5652" s="7" t="n">
        <f aca="false">1_Data_EDA!L5653</f>
        <v>10.80000019</v>
      </c>
      <c r="G5652" s="8" t="n">
        <f aca="false">1_Data_EDA!M5653</f>
        <v>0.180000007</v>
      </c>
      <c r="H5652" s="6" t="n">
        <f aca="false">IF(1_Data_EDA!B5653="First Class",1,0)</f>
        <v>0</v>
      </c>
      <c r="I5652" s="6" t="n">
        <f aca="false">IF(1_Data_EDA!B5653="Second Class",1,0)</f>
        <v>0</v>
      </c>
      <c r="J5652" s="6" t="n">
        <f aca="false">IF(1_Data_EDA!B5653="Same Day",1,0)</f>
        <v>0</v>
      </c>
      <c r="K5652" s="6" t="n">
        <f aca="false">IF(1_Data_EDA!C5653="Corporate",1,0)</f>
        <v>0</v>
      </c>
      <c r="L5652" s="6" t="n">
        <f aca="false">IF(1_Data_EDA!C5653="Home Office",1,0)</f>
        <v>0</v>
      </c>
      <c r="M5652" s="6" t="n">
        <f aca="false">IF(1_Data_EDA!D5653="Europe",1,0)</f>
        <v>1</v>
      </c>
      <c r="N5652" s="6" t="n">
        <f aca="false">IF(1_Data_EDA!D5653="LATAM",1,0)</f>
        <v>0</v>
      </c>
      <c r="O5652" s="6" t="n">
        <f aca="false">IF(1_Data_EDA!D5653="Pacific Asia",1,0)</f>
        <v>0</v>
      </c>
      <c r="P5652" s="6" t="n">
        <f aca="false">IF(1_Data_EDA!D5653="USCA",1,0)</f>
        <v>0</v>
      </c>
      <c r="Q5652" s="6" t="n">
        <f aca="false">IF(C5652&gt;MEDIAN(C$5:C$8004),1,0)</f>
        <v>0</v>
      </c>
      <c r="R5652" s="6" t="n">
        <f aca="false">IF(D5652&gt;2,1,0)</f>
        <v>0</v>
      </c>
    </row>
    <row r="5653" customFormat="false" ht="15" hidden="false" customHeight="true" outlineLevel="0" collapsed="false">
      <c r="A5653" s="6" t="n">
        <f aca="false">1_Data_EDA!O5654</f>
        <v>1</v>
      </c>
      <c r="B5653" s="6" t="n">
        <f aca="false">1_Data_EDA!H5654</f>
        <v>4</v>
      </c>
      <c r="C5653" s="7" t="n">
        <f aca="false">1_Data_EDA!I5654</f>
        <v>199.9900055</v>
      </c>
      <c r="D5653" s="6" t="n">
        <f aca="false">1_Data_EDA!J5654</f>
        <v>1</v>
      </c>
      <c r="E5653" s="7" t="n">
        <f aca="false">1_Data_EDA!K5654</f>
        <v>199.9900055</v>
      </c>
      <c r="F5653" s="7" t="n">
        <f aca="false">1_Data_EDA!L5654</f>
        <v>40</v>
      </c>
      <c r="G5653" s="8" t="n">
        <f aca="false">1_Data_EDA!M5654</f>
        <v>0.200000003</v>
      </c>
      <c r="H5653" s="6" t="n">
        <f aca="false">IF(1_Data_EDA!B5654="First Class",1,0)</f>
        <v>0</v>
      </c>
      <c r="I5653" s="6" t="n">
        <f aca="false">IF(1_Data_EDA!B5654="Second Class",1,0)</f>
        <v>0</v>
      </c>
      <c r="J5653" s="6" t="n">
        <f aca="false">IF(1_Data_EDA!B5654="Same Day",1,0)</f>
        <v>0</v>
      </c>
      <c r="K5653" s="6" t="n">
        <f aca="false">IF(1_Data_EDA!C5654="Corporate",1,0)</f>
        <v>1</v>
      </c>
      <c r="L5653" s="6" t="n">
        <f aca="false">IF(1_Data_EDA!C5654="Home Office",1,0)</f>
        <v>0</v>
      </c>
      <c r="M5653" s="6" t="n">
        <f aca="false">IF(1_Data_EDA!D5654="Europe",1,0)</f>
        <v>1</v>
      </c>
      <c r="N5653" s="6" t="n">
        <f aca="false">IF(1_Data_EDA!D5654="LATAM",1,0)</f>
        <v>0</v>
      </c>
      <c r="O5653" s="6" t="n">
        <f aca="false">IF(1_Data_EDA!D5654="Pacific Asia",1,0)</f>
        <v>0</v>
      </c>
      <c r="P5653" s="6" t="n">
        <f aca="false">IF(1_Data_EDA!D5654="USCA",1,0)</f>
        <v>0</v>
      </c>
      <c r="Q5653" s="6" t="n">
        <f aca="false">IF(C5653&gt;MEDIAN(C$5:C$8004),1,0)</f>
        <v>1</v>
      </c>
      <c r="R5653" s="6" t="n">
        <f aca="false">IF(D5653&gt;2,1,0)</f>
        <v>0</v>
      </c>
    </row>
    <row r="5654" customFormat="false" ht="15" hidden="false" customHeight="true" outlineLevel="0" collapsed="false">
      <c r="A5654" s="6" t="n">
        <f aca="false">1_Data_EDA!O5655</f>
        <v>1</v>
      </c>
      <c r="B5654" s="6" t="n">
        <f aca="false">1_Data_EDA!H5655</f>
        <v>4</v>
      </c>
      <c r="C5654" s="7" t="n">
        <f aca="false">1_Data_EDA!I5655</f>
        <v>49.97999954</v>
      </c>
      <c r="D5654" s="6" t="n">
        <f aca="false">1_Data_EDA!J5655</f>
        <v>2</v>
      </c>
      <c r="E5654" s="7" t="n">
        <f aca="false">1_Data_EDA!K5655</f>
        <v>99.95999908</v>
      </c>
      <c r="F5654" s="7" t="n">
        <f aca="false">1_Data_EDA!L5655</f>
        <v>12.98999977</v>
      </c>
      <c r="G5654" s="8" t="n">
        <f aca="false">1_Data_EDA!M5655</f>
        <v>0.129999995</v>
      </c>
      <c r="H5654" s="6" t="n">
        <f aca="false">IF(1_Data_EDA!B5655="First Class",1,0)</f>
        <v>0</v>
      </c>
      <c r="I5654" s="6" t="n">
        <f aca="false">IF(1_Data_EDA!B5655="Second Class",1,0)</f>
        <v>0</v>
      </c>
      <c r="J5654" s="6" t="n">
        <f aca="false">IF(1_Data_EDA!B5655="Same Day",1,0)</f>
        <v>0</v>
      </c>
      <c r="K5654" s="6" t="n">
        <f aca="false">IF(1_Data_EDA!C5655="Corporate",1,0)</f>
        <v>0</v>
      </c>
      <c r="L5654" s="6" t="n">
        <f aca="false">IF(1_Data_EDA!C5655="Home Office",1,0)</f>
        <v>0</v>
      </c>
      <c r="M5654" s="6" t="n">
        <f aca="false">IF(1_Data_EDA!D5655="Europe",1,0)</f>
        <v>1</v>
      </c>
      <c r="N5654" s="6" t="n">
        <f aca="false">IF(1_Data_EDA!D5655="LATAM",1,0)</f>
        <v>0</v>
      </c>
      <c r="O5654" s="6" t="n">
        <f aca="false">IF(1_Data_EDA!D5655="Pacific Asia",1,0)</f>
        <v>0</v>
      </c>
      <c r="P5654" s="6" t="n">
        <f aca="false">IF(1_Data_EDA!D5655="USCA",1,0)</f>
        <v>0</v>
      </c>
      <c r="Q5654" s="6" t="n">
        <f aca="false">IF(C5654&gt;MEDIAN(C$5:C$8004),1,0)</f>
        <v>0</v>
      </c>
      <c r="R5654" s="6" t="n">
        <f aca="false">IF(D5654&gt;2,1,0)</f>
        <v>0</v>
      </c>
    </row>
    <row r="5655" customFormat="false" ht="15" hidden="false" customHeight="true" outlineLevel="0" collapsed="false">
      <c r="A5655" s="6" t="n">
        <f aca="false">1_Data_EDA!O5656</f>
        <v>0</v>
      </c>
      <c r="B5655" s="6" t="n">
        <f aca="false">1_Data_EDA!H5656</f>
        <v>4</v>
      </c>
      <c r="C5655" s="7" t="n">
        <f aca="false">1_Data_EDA!I5656</f>
        <v>129.9900055</v>
      </c>
      <c r="D5655" s="6" t="n">
        <f aca="false">1_Data_EDA!J5656</f>
        <v>1</v>
      </c>
      <c r="E5655" s="7" t="n">
        <f aca="false">1_Data_EDA!K5656</f>
        <v>129.9900055</v>
      </c>
      <c r="F5655" s="7" t="n">
        <f aca="false">1_Data_EDA!L5656</f>
        <v>15.60000038</v>
      </c>
      <c r="G5655" s="8" t="n">
        <f aca="false">1_Data_EDA!M5656</f>
        <v>0.119999997</v>
      </c>
      <c r="H5655" s="6" t="n">
        <f aca="false">IF(1_Data_EDA!B5656="First Class",1,0)</f>
        <v>0</v>
      </c>
      <c r="I5655" s="6" t="n">
        <f aca="false">IF(1_Data_EDA!B5656="Second Class",1,0)</f>
        <v>0</v>
      </c>
      <c r="J5655" s="6" t="n">
        <f aca="false">IF(1_Data_EDA!B5656="Same Day",1,0)</f>
        <v>0</v>
      </c>
      <c r="K5655" s="6" t="n">
        <f aca="false">IF(1_Data_EDA!C5656="Corporate",1,0)</f>
        <v>0</v>
      </c>
      <c r="L5655" s="6" t="n">
        <f aca="false">IF(1_Data_EDA!C5656="Home Office",1,0)</f>
        <v>0</v>
      </c>
      <c r="M5655" s="6" t="n">
        <f aca="false">IF(1_Data_EDA!D5656="Europe",1,0)</f>
        <v>0</v>
      </c>
      <c r="N5655" s="6" t="n">
        <f aca="false">IF(1_Data_EDA!D5656="LATAM",1,0)</f>
        <v>1</v>
      </c>
      <c r="O5655" s="6" t="n">
        <f aca="false">IF(1_Data_EDA!D5656="Pacific Asia",1,0)</f>
        <v>0</v>
      </c>
      <c r="P5655" s="6" t="n">
        <f aca="false">IF(1_Data_EDA!D5656="USCA",1,0)</f>
        <v>0</v>
      </c>
      <c r="Q5655" s="6" t="n">
        <f aca="false">IF(C5655&gt;MEDIAN(C$5:C$8004),1,0)</f>
        <v>1</v>
      </c>
      <c r="R5655" s="6" t="n">
        <f aca="false">IF(D5655&gt;2,1,0)</f>
        <v>0</v>
      </c>
    </row>
    <row r="5656" customFormat="false" ht="15" hidden="false" customHeight="true" outlineLevel="0" collapsed="false">
      <c r="A5656" s="6" t="n">
        <f aca="false">1_Data_EDA!O5657</f>
        <v>1</v>
      </c>
      <c r="B5656" s="6" t="n">
        <f aca="false">1_Data_EDA!H5657</f>
        <v>2</v>
      </c>
      <c r="C5656" s="7" t="n">
        <f aca="false">1_Data_EDA!I5657</f>
        <v>49.97999954</v>
      </c>
      <c r="D5656" s="6" t="n">
        <f aca="false">1_Data_EDA!J5657</f>
        <v>1</v>
      </c>
      <c r="E5656" s="7" t="n">
        <f aca="false">1_Data_EDA!K5657</f>
        <v>49.97999954</v>
      </c>
      <c r="F5656" s="7" t="n">
        <f aca="false">1_Data_EDA!L5657</f>
        <v>12.5</v>
      </c>
      <c r="G5656" s="8" t="n">
        <f aca="false">1_Data_EDA!M5657</f>
        <v>0.25</v>
      </c>
      <c r="H5656" s="6" t="n">
        <f aca="false">IF(1_Data_EDA!B5657="First Class",1,0)</f>
        <v>0</v>
      </c>
      <c r="I5656" s="6" t="n">
        <f aca="false">IF(1_Data_EDA!B5657="Second Class",1,0)</f>
        <v>1</v>
      </c>
      <c r="J5656" s="6" t="n">
        <f aca="false">IF(1_Data_EDA!B5657="Same Day",1,0)</f>
        <v>0</v>
      </c>
      <c r="K5656" s="6" t="n">
        <f aca="false">IF(1_Data_EDA!C5657="Corporate",1,0)</f>
        <v>0</v>
      </c>
      <c r="L5656" s="6" t="n">
        <f aca="false">IF(1_Data_EDA!C5657="Home Office",1,0)</f>
        <v>0</v>
      </c>
      <c r="M5656" s="6" t="n">
        <f aca="false">IF(1_Data_EDA!D5657="Europe",1,0)</f>
        <v>0</v>
      </c>
      <c r="N5656" s="6" t="n">
        <f aca="false">IF(1_Data_EDA!D5657="LATAM",1,0)</f>
        <v>1</v>
      </c>
      <c r="O5656" s="6" t="n">
        <f aca="false">IF(1_Data_EDA!D5657="Pacific Asia",1,0)</f>
        <v>0</v>
      </c>
      <c r="P5656" s="6" t="n">
        <f aca="false">IF(1_Data_EDA!D5657="USCA",1,0)</f>
        <v>0</v>
      </c>
      <c r="Q5656" s="6" t="n">
        <f aca="false">IF(C5656&gt;MEDIAN(C$5:C$8004),1,0)</f>
        <v>0</v>
      </c>
      <c r="R5656" s="6" t="n">
        <f aca="false">IF(D5656&gt;2,1,0)</f>
        <v>0</v>
      </c>
    </row>
    <row r="5657" customFormat="false" ht="15" hidden="false" customHeight="true" outlineLevel="0" collapsed="false">
      <c r="A5657" s="6" t="n">
        <f aca="false">1_Data_EDA!O5658</f>
        <v>1</v>
      </c>
      <c r="B5657" s="6" t="n">
        <f aca="false">1_Data_EDA!H5658</f>
        <v>4</v>
      </c>
      <c r="C5657" s="7" t="n">
        <f aca="false">1_Data_EDA!I5658</f>
        <v>129.9900055</v>
      </c>
      <c r="D5657" s="6" t="n">
        <f aca="false">1_Data_EDA!J5658</f>
        <v>1</v>
      </c>
      <c r="E5657" s="7" t="n">
        <f aca="false">1_Data_EDA!K5658</f>
        <v>129.9900055</v>
      </c>
      <c r="F5657" s="7" t="n">
        <f aca="false">1_Data_EDA!L5658</f>
        <v>32.5</v>
      </c>
      <c r="G5657" s="8" t="n">
        <f aca="false">1_Data_EDA!M5658</f>
        <v>0.25</v>
      </c>
      <c r="H5657" s="6" t="n">
        <f aca="false">IF(1_Data_EDA!B5658="First Class",1,0)</f>
        <v>0</v>
      </c>
      <c r="I5657" s="6" t="n">
        <f aca="false">IF(1_Data_EDA!B5658="Second Class",1,0)</f>
        <v>0</v>
      </c>
      <c r="J5657" s="6" t="n">
        <f aca="false">IF(1_Data_EDA!B5658="Same Day",1,0)</f>
        <v>0</v>
      </c>
      <c r="K5657" s="6" t="n">
        <f aca="false">IF(1_Data_EDA!C5658="Corporate",1,0)</f>
        <v>0</v>
      </c>
      <c r="L5657" s="6" t="n">
        <f aca="false">IF(1_Data_EDA!C5658="Home Office",1,0)</f>
        <v>1</v>
      </c>
      <c r="M5657" s="6" t="n">
        <f aca="false">IF(1_Data_EDA!D5658="Europe",1,0)</f>
        <v>0</v>
      </c>
      <c r="N5657" s="6" t="n">
        <f aca="false">IF(1_Data_EDA!D5658="LATAM",1,0)</f>
        <v>0</v>
      </c>
      <c r="O5657" s="6" t="n">
        <f aca="false">IF(1_Data_EDA!D5658="Pacific Asia",1,0)</f>
        <v>1</v>
      </c>
      <c r="P5657" s="6" t="n">
        <f aca="false">IF(1_Data_EDA!D5658="USCA",1,0)</f>
        <v>0</v>
      </c>
      <c r="Q5657" s="6" t="n">
        <f aca="false">IF(C5657&gt;MEDIAN(C$5:C$8004),1,0)</f>
        <v>1</v>
      </c>
      <c r="R5657" s="6" t="n">
        <f aca="false">IF(D5657&gt;2,1,0)</f>
        <v>0</v>
      </c>
    </row>
    <row r="5658" customFormat="false" ht="15" hidden="false" customHeight="true" outlineLevel="0" collapsed="false">
      <c r="A5658" s="6" t="n">
        <f aca="false">1_Data_EDA!O5659</f>
        <v>1</v>
      </c>
      <c r="B5658" s="6" t="n">
        <f aca="false">1_Data_EDA!H5659</f>
        <v>4</v>
      </c>
      <c r="C5658" s="7" t="n">
        <f aca="false">1_Data_EDA!I5659</f>
        <v>29.98999977</v>
      </c>
      <c r="D5658" s="6" t="n">
        <f aca="false">1_Data_EDA!J5659</f>
        <v>5</v>
      </c>
      <c r="E5658" s="7" t="n">
        <f aca="false">1_Data_EDA!K5659</f>
        <v>149.9499969</v>
      </c>
      <c r="F5658" s="7" t="n">
        <f aca="false">1_Data_EDA!L5659</f>
        <v>0</v>
      </c>
      <c r="G5658" s="8" t="n">
        <f aca="false">1_Data_EDA!M5659</f>
        <v>0</v>
      </c>
      <c r="H5658" s="6" t="n">
        <f aca="false">IF(1_Data_EDA!B5659="First Class",1,0)</f>
        <v>0</v>
      </c>
      <c r="I5658" s="6" t="n">
        <f aca="false">IF(1_Data_EDA!B5659="Second Class",1,0)</f>
        <v>0</v>
      </c>
      <c r="J5658" s="6" t="n">
        <f aca="false">IF(1_Data_EDA!B5659="Same Day",1,0)</f>
        <v>0</v>
      </c>
      <c r="K5658" s="6" t="n">
        <f aca="false">IF(1_Data_EDA!C5659="Corporate",1,0)</f>
        <v>1</v>
      </c>
      <c r="L5658" s="6" t="n">
        <f aca="false">IF(1_Data_EDA!C5659="Home Office",1,0)</f>
        <v>0</v>
      </c>
      <c r="M5658" s="6" t="n">
        <f aca="false">IF(1_Data_EDA!D5659="Europe",1,0)</f>
        <v>0</v>
      </c>
      <c r="N5658" s="6" t="n">
        <f aca="false">IF(1_Data_EDA!D5659="LATAM",1,0)</f>
        <v>1</v>
      </c>
      <c r="O5658" s="6" t="n">
        <f aca="false">IF(1_Data_EDA!D5659="Pacific Asia",1,0)</f>
        <v>0</v>
      </c>
      <c r="P5658" s="6" t="n">
        <f aca="false">IF(1_Data_EDA!D5659="USCA",1,0)</f>
        <v>0</v>
      </c>
      <c r="Q5658" s="6" t="n">
        <f aca="false">IF(C5658&gt;MEDIAN(C$5:C$8004),1,0)</f>
        <v>0</v>
      </c>
      <c r="R5658" s="6" t="n">
        <f aca="false">IF(D5658&gt;2,1,0)</f>
        <v>1</v>
      </c>
    </row>
    <row r="5659" customFormat="false" ht="15" hidden="false" customHeight="true" outlineLevel="0" collapsed="false">
      <c r="A5659" s="6" t="n">
        <f aca="false">1_Data_EDA!O5660</f>
        <v>0</v>
      </c>
      <c r="B5659" s="6" t="n">
        <f aca="false">1_Data_EDA!H5660</f>
        <v>4</v>
      </c>
      <c r="C5659" s="7" t="n">
        <f aca="false">1_Data_EDA!I5660</f>
        <v>99.98999786</v>
      </c>
      <c r="D5659" s="6" t="n">
        <f aca="false">1_Data_EDA!J5660</f>
        <v>2</v>
      </c>
      <c r="E5659" s="7" t="n">
        <f aca="false">1_Data_EDA!K5660</f>
        <v>199.9799957</v>
      </c>
      <c r="F5659" s="7" t="n">
        <f aca="false">1_Data_EDA!L5660</f>
        <v>14</v>
      </c>
      <c r="G5659" s="8" t="n">
        <f aca="false">1_Data_EDA!M5660</f>
        <v>0.07</v>
      </c>
      <c r="H5659" s="6" t="n">
        <f aca="false">IF(1_Data_EDA!B5660="First Class",1,0)</f>
        <v>0</v>
      </c>
      <c r="I5659" s="6" t="n">
        <f aca="false">IF(1_Data_EDA!B5660="Second Class",1,0)</f>
        <v>0</v>
      </c>
      <c r="J5659" s="6" t="n">
        <f aca="false">IF(1_Data_EDA!B5660="Same Day",1,0)</f>
        <v>0</v>
      </c>
      <c r="K5659" s="6" t="n">
        <f aca="false">IF(1_Data_EDA!C5660="Corporate",1,0)</f>
        <v>1</v>
      </c>
      <c r="L5659" s="6" t="n">
        <f aca="false">IF(1_Data_EDA!C5660="Home Office",1,0)</f>
        <v>0</v>
      </c>
      <c r="M5659" s="6" t="n">
        <f aca="false">IF(1_Data_EDA!D5660="Europe",1,0)</f>
        <v>0</v>
      </c>
      <c r="N5659" s="6" t="n">
        <f aca="false">IF(1_Data_EDA!D5660="LATAM",1,0)</f>
        <v>1</v>
      </c>
      <c r="O5659" s="6" t="n">
        <f aca="false">IF(1_Data_EDA!D5660="Pacific Asia",1,0)</f>
        <v>0</v>
      </c>
      <c r="P5659" s="6" t="n">
        <f aca="false">IF(1_Data_EDA!D5660="USCA",1,0)</f>
        <v>0</v>
      </c>
      <c r="Q5659" s="6" t="n">
        <f aca="false">IF(C5659&gt;MEDIAN(C$5:C$8004),1,0)</f>
        <v>1</v>
      </c>
      <c r="R5659" s="6" t="n">
        <f aca="false">IF(D5659&gt;2,1,0)</f>
        <v>0</v>
      </c>
    </row>
    <row r="5660" customFormat="false" ht="15" hidden="false" customHeight="true" outlineLevel="0" collapsed="false">
      <c r="A5660" s="6" t="n">
        <f aca="false">1_Data_EDA!O5661</f>
        <v>0</v>
      </c>
      <c r="B5660" s="6" t="n">
        <f aca="false">1_Data_EDA!H5661</f>
        <v>4</v>
      </c>
      <c r="C5660" s="7" t="n">
        <f aca="false">1_Data_EDA!I5661</f>
        <v>129.9900055</v>
      </c>
      <c r="D5660" s="6" t="n">
        <f aca="false">1_Data_EDA!J5661</f>
        <v>1</v>
      </c>
      <c r="E5660" s="7" t="n">
        <f aca="false">1_Data_EDA!K5661</f>
        <v>129.9900055</v>
      </c>
      <c r="F5660" s="7" t="n">
        <f aca="false">1_Data_EDA!L5661</f>
        <v>20.79999924</v>
      </c>
      <c r="G5660" s="8" t="n">
        <f aca="false">1_Data_EDA!M5661</f>
        <v>0.159999996</v>
      </c>
      <c r="H5660" s="6" t="n">
        <f aca="false">IF(1_Data_EDA!B5661="First Class",1,0)</f>
        <v>0</v>
      </c>
      <c r="I5660" s="6" t="n">
        <f aca="false">IF(1_Data_EDA!B5661="Second Class",1,0)</f>
        <v>0</v>
      </c>
      <c r="J5660" s="6" t="n">
        <f aca="false">IF(1_Data_EDA!B5661="Same Day",1,0)</f>
        <v>0</v>
      </c>
      <c r="K5660" s="6" t="n">
        <f aca="false">IF(1_Data_EDA!C5661="Corporate",1,0)</f>
        <v>0</v>
      </c>
      <c r="L5660" s="6" t="n">
        <f aca="false">IF(1_Data_EDA!C5661="Home Office",1,0)</f>
        <v>0</v>
      </c>
      <c r="M5660" s="6" t="n">
        <f aca="false">IF(1_Data_EDA!D5661="Europe",1,0)</f>
        <v>0</v>
      </c>
      <c r="N5660" s="6" t="n">
        <f aca="false">IF(1_Data_EDA!D5661="LATAM",1,0)</f>
        <v>1</v>
      </c>
      <c r="O5660" s="6" t="n">
        <f aca="false">IF(1_Data_EDA!D5661="Pacific Asia",1,0)</f>
        <v>0</v>
      </c>
      <c r="P5660" s="6" t="n">
        <f aca="false">IF(1_Data_EDA!D5661="USCA",1,0)</f>
        <v>0</v>
      </c>
      <c r="Q5660" s="6" t="n">
        <f aca="false">IF(C5660&gt;MEDIAN(C$5:C$8004),1,0)</f>
        <v>1</v>
      </c>
      <c r="R5660" s="6" t="n">
        <f aca="false">IF(D5660&gt;2,1,0)</f>
        <v>0</v>
      </c>
    </row>
    <row r="5661" customFormat="false" ht="15" hidden="false" customHeight="true" outlineLevel="0" collapsed="false">
      <c r="A5661" s="6" t="n">
        <f aca="false">1_Data_EDA!O5662</f>
        <v>1</v>
      </c>
      <c r="B5661" s="6" t="n">
        <f aca="false">1_Data_EDA!H5662</f>
        <v>2</v>
      </c>
      <c r="C5661" s="7" t="n">
        <f aca="false">1_Data_EDA!I5662</f>
        <v>399.980011</v>
      </c>
      <c r="D5661" s="6" t="n">
        <f aca="false">1_Data_EDA!J5662</f>
        <v>1</v>
      </c>
      <c r="E5661" s="7" t="n">
        <f aca="false">1_Data_EDA!K5662</f>
        <v>399.980011</v>
      </c>
      <c r="F5661" s="7" t="n">
        <f aca="false">1_Data_EDA!L5662</f>
        <v>60</v>
      </c>
      <c r="G5661" s="8" t="n">
        <f aca="false">1_Data_EDA!M5662</f>
        <v>0.150000006</v>
      </c>
      <c r="H5661" s="6" t="n">
        <f aca="false">IF(1_Data_EDA!B5662="First Class",1,0)</f>
        <v>0</v>
      </c>
      <c r="I5661" s="6" t="n">
        <f aca="false">IF(1_Data_EDA!B5662="Second Class",1,0)</f>
        <v>1</v>
      </c>
      <c r="J5661" s="6" t="n">
        <f aca="false">IF(1_Data_EDA!B5662="Same Day",1,0)</f>
        <v>0</v>
      </c>
      <c r="K5661" s="6" t="n">
        <f aca="false">IF(1_Data_EDA!C5662="Corporate",1,0)</f>
        <v>0</v>
      </c>
      <c r="L5661" s="6" t="n">
        <f aca="false">IF(1_Data_EDA!C5662="Home Office",1,0)</f>
        <v>0</v>
      </c>
      <c r="M5661" s="6" t="n">
        <f aca="false">IF(1_Data_EDA!D5662="Europe",1,0)</f>
        <v>0</v>
      </c>
      <c r="N5661" s="6" t="n">
        <f aca="false">IF(1_Data_EDA!D5662="LATAM",1,0)</f>
        <v>0</v>
      </c>
      <c r="O5661" s="6" t="n">
        <f aca="false">IF(1_Data_EDA!D5662="Pacific Asia",1,0)</f>
        <v>1</v>
      </c>
      <c r="P5661" s="6" t="n">
        <f aca="false">IF(1_Data_EDA!D5662="USCA",1,0)</f>
        <v>0</v>
      </c>
      <c r="Q5661" s="6" t="n">
        <f aca="false">IF(C5661&gt;MEDIAN(C$5:C$8004),1,0)</f>
        <v>1</v>
      </c>
      <c r="R5661" s="6" t="n">
        <f aca="false">IF(D5661&gt;2,1,0)</f>
        <v>0</v>
      </c>
    </row>
    <row r="5662" customFormat="false" ht="15" hidden="false" customHeight="true" outlineLevel="0" collapsed="false">
      <c r="A5662" s="6" t="n">
        <f aca="false">1_Data_EDA!O5663</f>
        <v>0</v>
      </c>
      <c r="B5662" s="6" t="n">
        <f aca="false">1_Data_EDA!H5663</f>
        <v>4</v>
      </c>
      <c r="C5662" s="7" t="n">
        <f aca="false">1_Data_EDA!I5663</f>
        <v>24.98999977</v>
      </c>
      <c r="D5662" s="6" t="n">
        <f aca="false">1_Data_EDA!J5663</f>
        <v>2</v>
      </c>
      <c r="E5662" s="7" t="n">
        <f aca="false">1_Data_EDA!K5663</f>
        <v>49.97999954</v>
      </c>
      <c r="F5662" s="7" t="n">
        <f aca="false">1_Data_EDA!L5663</f>
        <v>3.5</v>
      </c>
      <c r="G5662" s="8" t="n">
        <f aca="false">1_Data_EDA!M5663</f>
        <v>0.07</v>
      </c>
      <c r="H5662" s="6" t="n">
        <f aca="false">IF(1_Data_EDA!B5663="First Class",1,0)</f>
        <v>0</v>
      </c>
      <c r="I5662" s="6" t="n">
        <f aca="false">IF(1_Data_EDA!B5663="Second Class",1,0)</f>
        <v>0</v>
      </c>
      <c r="J5662" s="6" t="n">
        <f aca="false">IF(1_Data_EDA!B5663="Same Day",1,0)</f>
        <v>0</v>
      </c>
      <c r="K5662" s="6" t="n">
        <f aca="false">IF(1_Data_EDA!C5663="Corporate",1,0)</f>
        <v>0</v>
      </c>
      <c r="L5662" s="6" t="n">
        <f aca="false">IF(1_Data_EDA!C5663="Home Office",1,0)</f>
        <v>1</v>
      </c>
      <c r="M5662" s="6" t="n">
        <f aca="false">IF(1_Data_EDA!D5663="Europe",1,0)</f>
        <v>0</v>
      </c>
      <c r="N5662" s="6" t="n">
        <f aca="false">IF(1_Data_EDA!D5663="LATAM",1,0)</f>
        <v>1</v>
      </c>
      <c r="O5662" s="6" t="n">
        <f aca="false">IF(1_Data_EDA!D5663="Pacific Asia",1,0)</f>
        <v>0</v>
      </c>
      <c r="P5662" s="6" t="n">
        <f aca="false">IF(1_Data_EDA!D5663="USCA",1,0)</f>
        <v>0</v>
      </c>
      <c r="Q5662" s="6" t="n">
        <f aca="false">IF(C5662&gt;MEDIAN(C$5:C$8004),1,0)</f>
        <v>0</v>
      </c>
      <c r="R5662" s="6" t="n">
        <f aca="false">IF(D5662&gt;2,1,0)</f>
        <v>0</v>
      </c>
    </row>
    <row r="5663" customFormat="false" ht="15" hidden="false" customHeight="true" outlineLevel="0" collapsed="false">
      <c r="A5663" s="6" t="n">
        <f aca="false">1_Data_EDA!O5664</f>
        <v>0</v>
      </c>
      <c r="B5663" s="6" t="n">
        <f aca="false">1_Data_EDA!H5664</f>
        <v>4</v>
      </c>
      <c r="C5663" s="7" t="n">
        <f aca="false">1_Data_EDA!I5664</f>
        <v>50</v>
      </c>
      <c r="D5663" s="6" t="n">
        <f aca="false">1_Data_EDA!J5664</f>
        <v>4</v>
      </c>
      <c r="E5663" s="7" t="n">
        <f aca="false">1_Data_EDA!K5664</f>
        <v>200</v>
      </c>
      <c r="F5663" s="7" t="n">
        <f aca="false">1_Data_EDA!L5664</f>
        <v>40</v>
      </c>
      <c r="G5663" s="8" t="n">
        <f aca="false">1_Data_EDA!M5664</f>
        <v>0.200000003</v>
      </c>
      <c r="H5663" s="6" t="n">
        <f aca="false">IF(1_Data_EDA!B5664="First Class",1,0)</f>
        <v>0</v>
      </c>
      <c r="I5663" s="6" t="n">
        <f aca="false">IF(1_Data_EDA!B5664="Second Class",1,0)</f>
        <v>0</v>
      </c>
      <c r="J5663" s="6" t="n">
        <f aca="false">IF(1_Data_EDA!B5664="Same Day",1,0)</f>
        <v>0</v>
      </c>
      <c r="K5663" s="6" t="n">
        <f aca="false">IF(1_Data_EDA!C5664="Corporate",1,0)</f>
        <v>0</v>
      </c>
      <c r="L5663" s="6" t="n">
        <f aca="false">IF(1_Data_EDA!C5664="Home Office",1,0)</f>
        <v>0</v>
      </c>
      <c r="M5663" s="6" t="n">
        <f aca="false">IF(1_Data_EDA!D5664="Europe",1,0)</f>
        <v>0</v>
      </c>
      <c r="N5663" s="6" t="n">
        <f aca="false">IF(1_Data_EDA!D5664="LATAM",1,0)</f>
        <v>1</v>
      </c>
      <c r="O5663" s="6" t="n">
        <f aca="false">IF(1_Data_EDA!D5664="Pacific Asia",1,0)</f>
        <v>0</v>
      </c>
      <c r="P5663" s="6" t="n">
        <f aca="false">IF(1_Data_EDA!D5664="USCA",1,0)</f>
        <v>0</v>
      </c>
      <c r="Q5663" s="6" t="n">
        <f aca="false">IF(C5663&gt;MEDIAN(C$5:C$8004),1,0)</f>
        <v>0</v>
      </c>
      <c r="R5663" s="6" t="n">
        <f aca="false">IF(D5663&gt;2,1,0)</f>
        <v>1</v>
      </c>
    </row>
    <row r="5664" customFormat="false" ht="15" hidden="false" customHeight="true" outlineLevel="0" collapsed="false">
      <c r="A5664" s="6" t="n">
        <f aca="false">1_Data_EDA!O5665</f>
        <v>0</v>
      </c>
      <c r="B5664" s="6" t="n">
        <f aca="false">1_Data_EDA!H5665</f>
        <v>4</v>
      </c>
      <c r="C5664" s="7" t="n">
        <f aca="false">1_Data_EDA!I5665</f>
        <v>99.98999786</v>
      </c>
      <c r="D5664" s="6" t="n">
        <f aca="false">1_Data_EDA!J5665</f>
        <v>5</v>
      </c>
      <c r="E5664" s="7" t="n">
        <f aca="false">1_Data_EDA!K5665</f>
        <v>499.9500122</v>
      </c>
      <c r="F5664" s="7" t="n">
        <f aca="false">1_Data_EDA!L5665</f>
        <v>79.98999786</v>
      </c>
      <c r="G5664" s="8" t="n">
        <f aca="false">1_Data_EDA!M5665</f>
        <v>0.159999996</v>
      </c>
      <c r="H5664" s="6" t="n">
        <f aca="false">IF(1_Data_EDA!B5665="First Class",1,0)</f>
        <v>0</v>
      </c>
      <c r="I5664" s="6" t="n">
        <f aca="false">IF(1_Data_EDA!B5665="Second Class",1,0)</f>
        <v>0</v>
      </c>
      <c r="J5664" s="6" t="n">
        <f aca="false">IF(1_Data_EDA!B5665="Same Day",1,0)</f>
        <v>0</v>
      </c>
      <c r="K5664" s="6" t="n">
        <f aca="false">IF(1_Data_EDA!C5665="Corporate",1,0)</f>
        <v>1</v>
      </c>
      <c r="L5664" s="6" t="n">
        <f aca="false">IF(1_Data_EDA!C5665="Home Office",1,0)</f>
        <v>0</v>
      </c>
      <c r="M5664" s="6" t="n">
        <f aca="false">IF(1_Data_EDA!D5665="Europe",1,0)</f>
        <v>0</v>
      </c>
      <c r="N5664" s="6" t="n">
        <f aca="false">IF(1_Data_EDA!D5665="LATAM",1,0)</f>
        <v>0</v>
      </c>
      <c r="O5664" s="6" t="n">
        <f aca="false">IF(1_Data_EDA!D5665="Pacific Asia",1,0)</f>
        <v>1</v>
      </c>
      <c r="P5664" s="6" t="n">
        <f aca="false">IF(1_Data_EDA!D5665="USCA",1,0)</f>
        <v>0</v>
      </c>
      <c r="Q5664" s="6" t="n">
        <f aca="false">IF(C5664&gt;MEDIAN(C$5:C$8004),1,0)</f>
        <v>1</v>
      </c>
      <c r="R5664" s="6" t="n">
        <f aca="false">IF(D5664&gt;2,1,0)</f>
        <v>1</v>
      </c>
    </row>
    <row r="5665" customFormat="false" ht="15" hidden="false" customHeight="true" outlineLevel="0" collapsed="false">
      <c r="A5665" s="6" t="n">
        <f aca="false">1_Data_EDA!O5666</f>
        <v>1</v>
      </c>
      <c r="B5665" s="6" t="n">
        <f aca="false">1_Data_EDA!H5666</f>
        <v>4</v>
      </c>
      <c r="C5665" s="7" t="n">
        <f aca="false">1_Data_EDA!I5666</f>
        <v>59.99000168</v>
      </c>
      <c r="D5665" s="6" t="n">
        <f aca="false">1_Data_EDA!J5666</f>
        <v>2</v>
      </c>
      <c r="E5665" s="7" t="n">
        <f aca="false">1_Data_EDA!K5666</f>
        <v>119.9800034</v>
      </c>
      <c r="F5665" s="7" t="n">
        <f aca="false">1_Data_EDA!L5666</f>
        <v>20.39999962</v>
      </c>
      <c r="G5665" s="8" t="n">
        <f aca="false">1_Data_EDA!M5666</f>
        <v>0.170000002</v>
      </c>
      <c r="H5665" s="6" t="n">
        <f aca="false">IF(1_Data_EDA!B5666="First Class",1,0)</f>
        <v>0</v>
      </c>
      <c r="I5665" s="6" t="n">
        <f aca="false">IF(1_Data_EDA!B5666="Second Class",1,0)</f>
        <v>0</v>
      </c>
      <c r="J5665" s="6" t="n">
        <f aca="false">IF(1_Data_EDA!B5666="Same Day",1,0)</f>
        <v>0</v>
      </c>
      <c r="K5665" s="6" t="n">
        <f aca="false">IF(1_Data_EDA!C5666="Corporate",1,0)</f>
        <v>1</v>
      </c>
      <c r="L5665" s="6" t="n">
        <f aca="false">IF(1_Data_EDA!C5666="Home Office",1,0)</f>
        <v>0</v>
      </c>
      <c r="M5665" s="6" t="n">
        <f aca="false">IF(1_Data_EDA!D5666="Europe",1,0)</f>
        <v>0</v>
      </c>
      <c r="N5665" s="6" t="n">
        <f aca="false">IF(1_Data_EDA!D5666="LATAM",1,0)</f>
        <v>1</v>
      </c>
      <c r="O5665" s="6" t="n">
        <f aca="false">IF(1_Data_EDA!D5666="Pacific Asia",1,0)</f>
        <v>0</v>
      </c>
      <c r="P5665" s="6" t="n">
        <f aca="false">IF(1_Data_EDA!D5666="USCA",1,0)</f>
        <v>0</v>
      </c>
      <c r="Q5665" s="6" t="n">
        <f aca="false">IF(C5665&gt;MEDIAN(C$5:C$8004),1,0)</f>
        <v>0</v>
      </c>
      <c r="R5665" s="6" t="n">
        <f aca="false">IF(D5665&gt;2,1,0)</f>
        <v>0</v>
      </c>
    </row>
    <row r="5666" customFormat="false" ht="15" hidden="false" customHeight="true" outlineLevel="0" collapsed="false">
      <c r="A5666" s="6" t="n">
        <f aca="false">1_Data_EDA!O5667</f>
        <v>0</v>
      </c>
      <c r="B5666" s="6" t="n">
        <f aca="false">1_Data_EDA!H5667</f>
        <v>4</v>
      </c>
      <c r="C5666" s="7" t="n">
        <f aca="false">1_Data_EDA!I5667</f>
        <v>50</v>
      </c>
      <c r="D5666" s="6" t="n">
        <f aca="false">1_Data_EDA!J5667</f>
        <v>4</v>
      </c>
      <c r="E5666" s="7" t="n">
        <f aca="false">1_Data_EDA!K5667</f>
        <v>200</v>
      </c>
      <c r="F5666" s="7" t="n">
        <f aca="false">1_Data_EDA!L5667</f>
        <v>30</v>
      </c>
      <c r="G5666" s="8" t="n">
        <f aca="false">1_Data_EDA!M5667</f>
        <v>0.150000006</v>
      </c>
      <c r="H5666" s="6" t="n">
        <f aca="false">IF(1_Data_EDA!B5667="First Class",1,0)</f>
        <v>0</v>
      </c>
      <c r="I5666" s="6" t="n">
        <f aca="false">IF(1_Data_EDA!B5667="Second Class",1,0)</f>
        <v>0</v>
      </c>
      <c r="J5666" s="6" t="n">
        <f aca="false">IF(1_Data_EDA!B5667="Same Day",1,0)</f>
        <v>0</v>
      </c>
      <c r="K5666" s="6" t="n">
        <f aca="false">IF(1_Data_EDA!C5667="Corporate",1,0)</f>
        <v>1</v>
      </c>
      <c r="L5666" s="6" t="n">
        <f aca="false">IF(1_Data_EDA!C5667="Home Office",1,0)</f>
        <v>0</v>
      </c>
      <c r="M5666" s="6" t="n">
        <f aca="false">IF(1_Data_EDA!D5667="Europe",1,0)</f>
        <v>0</v>
      </c>
      <c r="N5666" s="6" t="n">
        <f aca="false">IF(1_Data_EDA!D5667="LATAM",1,0)</f>
        <v>0</v>
      </c>
      <c r="O5666" s="6" t="n">
        <f aca="false">IF(1_Data_EDA!D5667="Pacific Asia",1,0)</f>
        <v>0</v>
      </c>
      <c r="P5666" s="6" t="n">
        <f aca="false">IF(1_Data_EDA!D5667="USCA",1,0)</f>
        <v>1</v>
      </c>
      <c r="Q5666" s="6" t="n">
        <f aca="false">IF(C5666&gt;MEDIAN(C$5:C$8004),1,0)</f>
        <v>0</v>
      </c>
      <c r="R5666" s="6" t="n">
        <f aca="false">IF(D5666&gt;2,1,0)</f>
        <v>1</v>
      </c>
    </row>
    <row r="5667" customFormat="false" ht="15" hidden="false" customHeight="true" outlineLevel="0" collapsed="false">
      <c r="A5667" s="6" t="n">
        <f aca="false">1_Data_EDA!O5668</f>
        <v>1</v>
      </c>
      <c r="B5667" s="6" t="n">
        <f aca="false">1_Data_EDA!H5668</f>
        <v>4</v>
      </c>
      <c r="C5667" s="7" t="n">
        <f aca="false">1_Data_EDA!I5668</f>
        <v>299.980011</v>
      </c>
      <c r="D5667" s="6" t="n">
        <f aca="false">1_Data_EDA!J5668</f>
        <v>1</v>
      </c>
      <c r="E5667" s="7" t="n">
        <f aca="false">1_Data_EDA!K5668</f>
        <v>299.980011</v>
      </c>
      <c r="F5667" s="7" t="n">
        <f aca="false">1_Data_EDA!L5668</f>
        <v>6</v>
      </c>
      <c r="G5667" s="8" t="n">
        <f aca="false">1_Data_EDA!M5668</f>
        <v>0.02</v>
      </c>
      <c r="H5667" s="6" t="n">
        <f aca="false">IF(1_Data_EDA!B5668="First Class",1,0)</f>
        <v>0</v>
      </c>
      <c r="I5667" s="6" t="n">
        <f aca="false">IF(1_Data_EDA!B5668="Second Class",1,0)</f>
        <v>0</v>
      </c>
      <c r="J5667" s="6" t="n">
        <f aca="false">IF(1_Data_EDA!B5668="Same Day",1,0)</f>
        <v>0</v>
      </c>
      <c r="K5667" s="6" t="n">
        <f aca="false">IF(1_Data_EDA!C5668="Corporate",1,0)</f>
        <v>1</v>
      </c>
      <c r="L5667" s="6" t="n">
        <f aca="false">IF(1_Data_EDA!C5668="Home Office",1,0)</f>
        <v>0</v>
      </c>
      <c r="M5667" s="6" t="n">
        <f aca="false">IF(1_Data_EDA!D5668="Europe",1,0)</f>
        <v>0</v>
      </c>
      <c r="N5667" s="6" t="n">
        <f aca="false">IF(1_Data_EDA!D5668="LATAM",1,0)</f>
        <v>1</v>
      </c>
      <c r="O5667" s="6" t="n">
        <f aca="false">IF(1_Data_EDA!D5668="Pacific Asia",1,0)</f>
        <v>0</v>
      </c>
      <c r="P5667" s="6" t="n">
        <f aca="false">IF(1_Data_EDA!D5668="USCA",1,0)</f>
        <v>0</v>
      </c>
      <c r="Q5667" s="6" t="n">
        <f aca="false">IF(C5667&gt;MEDIAN(C$5:C$8004),1,0)</f>
        <v>1</v>
      </c>
      <c r="R5667" s="6" t="n">
        <f aca="false">IF(D5667&gt;2,1,0)</f>
        <v>0</v>
      </c>
    </row>
    <row r="5668" customFormat="false" ht="15" hidden="false" customHeight="true" outlineLevel="0" collapsed="false">
      <c r="A5668" s="6" t="n">
        <f aca="false">1_Data_EDA!O5669</f>
        <v>0</v>
      </c>
      <c r="B5668" s="6" t="n">
        <f aca="false">1_Data_EDA!H5669</f>
        <v>4</v>
      </c>
      <c r="C5668" s="7" t="n">
        <f aca="false">1_Data_EDA!I5669</f>
        <v>59.99000168</v>
      </c>
      <c r="D5668" s="6" t="n">
        <f aca="false">1_Data_EDA!J5669</f>
        <v>5</v>
      </c>
      <c r="E5668" s="7" t="n">
        <f aca="false">1_Data_EDA!K5669</f>
        <v>299.9500122</v>
      </c>
      <c r="F5668" s="7" t="n">
        <f aca="false">1_Data_EDA!L5669</f>
        <v>38.99000168</v>
      </c>
      <c r="G5668" s="8" t="n">
        <f aca="false">1_Data_EDA!M5669</f>
        <v>0.129999995</v>
      </c>
      <c r="H5668" s="6" t="n">
        <f aca="false">IF(1_Data_EDA!B5669="First Class",1,0)</f>
        <v>0</v>
      </c>
      <c r="I5668" s="6" t="n">
        <f aca="false">IF(1_Data_EDA!B5669="Second Class",1,0)</f>
        <v>0</v>
      </c>
      <c r="J5668" s="6" t="n">
        <f aca="false">IF(1_Data_EDA!B5669="Same Day",1,0)</f>
        <v>0</v>
      </c>
      <c r="K5668" s="6" t="n">
        <f aca="false">IF(1_Data_EDA!C5669="Corporate",1,0)</f>
        <v>0</v>
      </c>
      <c r="L5668" s="6" t="n">
        <f aca="false">IF(1_Data_EDA!C5669="Home Office",1,0)</f>
        <v>0</v>
      </c>
      <c r="M5668" s="6" t="n">
        <f aca="false">IF(1_Data_EDA!D5669="Europe",1,0)</f>
        <v>0</v>
      </c>
      <c r="N5668" s="6" t="n">
        <f aca="false">IF(1_Data_EDA!D5669="LATAM",1,0)</f>
        <v>1</v>
      </c>
      <c r="O5668" s="6" t="n">
        <f aca="false">IF(1_Data_EDA!D5669="Pacific Asia",1,0)</f>
        <v>0</v>
      </c>
      <c r="P5668" s="6" t="n">
        <f aca="false">IF(1_Data_EDA!D5669="USCA",1,0)</f>
        <v>0</v>
      </c>
      <c r="Q5668" s="6" t="n">
        <f aca="false">IF(C5668&gt;MEDIAN(C$5:C$8004),1,0)</f>
        <v>0</v>
      </c>
      <c r="R5668" s="6" t="n">
        <f aca="false">IF(D5668&gt;2,1,0)</f>
        <v>1</v>
      </c>
    </row>
    <row r="5669" customFormat="false" ht="15" hidden="false" customHeight="true" outlineLevel="0" collapsed="false">
      <c r="A5669" s="6" t="n">
        <f aca="false">1_Data_EDA!O5670</f>
        <v>1</v>
      </c>
      <c r="B5669" s="6" t="n">
        <f aca="false">1_Data_EDA!H5670</f>
        <v>4</v>
      </c>
      <c r="C5669" s="7" t="n">
        <f aca="false">1_Data_EDA!I5670</f>
        <v>39.99000168</v>
      </c>
      <c r="D5669" s="6" t="n">
        <f aca="false">1_Data_EDA!J5670</f>
        <v>2</v>
      </c>
      <c r="E5669" s="7" t="n">
        <f aca="false">1_Data_EDA!K5670</f>
        <v>79.98000336</v>
      </c>
      <c r="F5669" s="7" t="n">
        <f aca="false">1_Data_EDA!L5670</f>
        <v>7.199999809</v>
      </c>
      <c r="G5669" s="8" t="n">
        <f aca="false">1_Data_EDA!M5670</f>
        <v>0.090000004</v>
      </c>
      <c r="H5669" s="6" t="n">
        <f aca="false">IF(1_Data_EDA!B5670="First Class",1,0)</f>
        <v>0</v>
      </c>
      <c r="I5669" s="6" t="n">
        <f aca="false">IF(1_Data_EDA!B5670="Second Class",1,0)</f>
        <v>0</v>
      </c>
      <c r="J5669" s="6" t="n">
        <f aca="false">IF(1_Data_EDA!B5670="Same Day",1,0)</f>
        <v>0</v>
      </c>
      <c r="K5669" s="6" t="n">
        <f aca="false">IF(1_Data_EDA!C5670="Corporate",1,0)</f>
        <v>0</v>
      </c>
      <c r="L5669" s="6" t="n">
        <f aca="false">IF(1_Data_EDA!C5670="Home Office",1,0)</f>
        <v>0</v>
      </c>
      <c r="M5669" s="6" t="n">
        <f aca="false">IF(1_Data_EDA!D5670="Europe",1,0)</f>
        <v>1</v>
      </c>
      <c r="N5669" s="6" t="n">
        <f aca="false">IF(1_Data_EDA!D5670="LATAM",1,0)</f>
        <v>0</v>
      </c>
      <c r="O5669" s="6" t="n">
        <f aca="false">IF(1_Data_EDA!D5670="Pacific Asia",1,0)</f>
        <v>0</v>
      </c>
      <c r="P5669" s="6" t="n">
        <f aca="false">IF(1_Data_EDA!D5670="USCA",1,0)</f>
        <v>0</v>
      </c>
      <c r="Q5669" s="6" t="n">
        <f aca="false">IF(C5669&gt;MEDIAN(C$5:C$8004),1,0)</f>
        <v>0</v>
      </c>
      <c r="R5669" s="6" t="n">
        <f aca="false">IF(D5669&gt;2,1,0)</f>
        <v>0</v>
      </c>
    </row>
    <row r="5670" customFormat="false" ht="15" hidden="false" customHeight="true" outlineLevel="0" collapsed="false">
      <c r="A5670" s="6" t="n">
        <f aca="false">1_Data_EDA!O5671</f>
        <v>1</v>
      </c>
      <c r="B5670" s="6" t="n">
        <f aca="false">1_Data_EDA!H5671</f>
        <v>2</v>
      </c>
      <c r="C5670" s="7" t="n">
        <f aca="false">1_Data_EDA!I5671</f>
        <v>59.99000168</v>
      </c>
      <c r="D5670" s="6" t="n">
        <f aca="false">1_Data_EDA!J5671</f>
        <v>3</v>
      </c>
      <c r="E5670" s="7" t="n">
        <f aca="false">1_Data_EDA!K5671</f>
        <v>179.9700012</v>
      </c>
      <c r="F5670" s="7" t="n">
        <f aca="false">1_Data_EDA!L5671</f>
        <v>5.400000095</v>
      </c>
      <c r="G5670" s="8" t="n">
        <f aca="false">1_Data_EDA!M5671</f>
        <v>0.029999999</v>
      </c>
      <c r="H5670" s="6" t="n">
        <f aca="false">IF(1_Data_EDA!B5671="First Class",1,0)</f>
        <v>0</v>
      </c>
      <c r="I5670" s="6" t="n">
        <f aca="false">IF(1_Data_EDA!B5671="Second Class",1,0)</f>
        <v>1</v>
      </c>
      <c r="J5670" s="6" t="n">
        <f aca="false">IF(1_Data_EDA!B5671="Same Day",1,0)</f>
        <v>0</v>
      </c>
      <c r="K5670" s="6" t="n">
        <f aca="false">IF(1_Data_EDA!C5671="Corporate",1,0)</f>
        <v>0</v>
      </c>
      <c r="L5670" s="6" t="n">
        <f aca="false">IF(1_Data_EDA!C5671="Home Office",1,0)</f>
        <v>1</v>
      </c>
      <c r="M5670" s="6" t="n">
        <f aca="false">IF(1_Data_EDA!D5671="Europe",1,0)</f>
        <v>0</v>
      </c>
      <c r="N5670" s="6" t="n">
        <f aca="false">IF(1_Data_EDA!D5671="LATAM",1,0)</f>
        <v>0</v>
      </c>
      <c r="O5670" s="6" t="n">
        <f aca="false">IF(1_Data_EDA!D5671="Pacific Asia",1,0)</f>
        <v>0</v>
      </c>
      <c r="P5670" s="6" t="n">
        <f aca="false">IF(1_Data_EDA!D5671="USCA",1,0)</f>
        <v>1</v>
      </c>
      <c r="Q5670" s="6" t="n">
        <f aca="false">IF(C5670&gt;MEDIAN(C$5:C$8004),1,0)</f>
        <v>0</v>
      </c>
      <c r="R5670" s="6" t="n">
        <f aca="false">IF(D5670&gt;2,1,0)</f>
        <v>1</v>
      </c>
    </row>
    <row r="5671" customFormat="false" ht="15" hidden="false" customHeight="true" outlineLevel="0" collapsed="false">
      <c r="A5671" s="6" t="n">
        <f aca="false">1_Data_EDA!O5672</f>
        <v>0</v>
      </c>
      <c r="B5671" s="6" t="n">
        <f aca="false">1_Data_EDA!H5672</f>
        <v>2</v>
      </c>
      <c r="C5671" s="7" t="n">
        <f aca="false">1_Data_EDA!I5672</f>
        <v>49.97999954</v>
      </c>
      <c r="D5671" s="6" t="n">
        <f aca="false">1_Data_EDA!J5672</f>
        <v>1</v>
      </c>
      <c r="E5671" s="7" t="n">
        <f aca="false">1_Data_EDA!K5672</f>
        <v>49.97999954</v>
      </c>
      <c r="F5671" s="7" t="n">
        <f aca="false">1_Data_EDA!L5672</f>
        <v>0.5</v>
      </c>
      <c r="G5671" s="8" t="n">
        <f aca="false">1_Data_EDA!M5672</f>
        <v>0.01</v>
      </c>
      <c r="H5671" s="6" t="n">
        <f aca="false">IF(1_Data_EDA!B5672="First Class",1,0)</f>
        <v>0</v>
      </c>
      <c r="I5671" s="6" t="n">
        <f aca="false">IF(1_Data_EDA!B5672="Second Class",1,0)</f>
        <v>1</v>
      </c>
      <c r="J5671" s="6" t="n">
        <f aca="false">IF(1_Data_EDA!B5672="Same Day",1,0)</f>
        <v>0</v>
      </c>
      <c r="K5671" s="6" t="n">
        <f aca="false">IF(1_Data_EDA!C5672="Corporate",1,0)</f>
        <v>1</v>
      </c>
      <c r="L5671" s="6" t="n">
        <f aca="false">IF(1_Data_EDA!C5672="Home Office",1,0)</f>
        <v>0</v>
      </c>
      <c r="M5671" s="6" t="n">
        <f aca="false">IF(1_Data_EDA!D5672="Europe",1,0)</f>
        <v>0</v>
      </c>
      <c r="N5671" s="6" t="n">
        <f aca="false">IF(1_Data_EDA!D5672="LATAM",1,0)</f>
        <v>1</v>
      </c>
      <c r="O5671" s="6" t="n">
        <f aca="false">IF(1_Data_EDA!D5672="Pacific Asia",1,0)</f>
        <v>0</v>
      </c>
      <c r="P5671" s="6" t="n">
        <f aca="false">IF(1_Data_EDA!D5672="USCA",1,0)</f>
        <v>0</v>
      </c>
      <c r="Q5671" s="6" t="n">
        <f aca="false">IF(C5671&gt;MEDIAN(C$5:C$8004),1,0)</f>
        <v>0</v>
      </c>
      <c r="R5671" s="6" t="n">
        <f aca="false">IF(D5671&gt;2,1,0)</f>
        <v>0</v>
      </c>
    </row>
    <row r="5672" customFormat="false" ht="15" hidden="false" customHeight="true" outlineLevel="0" collapsed="false">
      <c r="A5672" s="6" t="n">
        <f aca="false">1_Data_EDA!O5673</f>
        <v>1</v>
      </c>
      <c r="B5672" s="6" t="n">
        <f aca="false">1_Data_EDA!H5673</f>
        <v>4</v>
      </c>
      <c r="C5672" s="7" t="n">
        <f aca="false">1_Data_EDA!I5673</f>
        <v>199.9900055</v>
      </c>
      <c r="D5672" s="6" t="n">
        <f aca="false">1_Data_EDA!J5673</f>
        <v>1</v>
      </c>
      <c r="E5672" s="7" t="n">
        <f aca="false">1_Data_EDA!K5673</f>
        <v>199.9900055</v>
      </c>
      <c r="F5672" s="7" t="n">
        <f aca="false">1_Data_EDA!L5673</f>
        <v>40</v>
      </c>
      <c r="G5672" s="8" t="n">
        <f aca="false">1_Data_EDA!M5673</f>
        <v>0.200000003</v>
      </c>
      <c r="H5672" s="6" t="n">
        <f aca="false">IF(1_Data_EDA!B5673="First Class",1,0)</f>
        <v>0</v>
      </c>
      <c r="I5672" s="6" t="n">
        <f aca="false">IF(1_Data_EDA!B5673="Second Class",1,0)</f>
        <v>0</v>
      </c>
      <c r="J5672" s="6" t="n">
        <f aca="false">IF(1_Data_EDA!B5673="Same Day",1,0)</f>
        <v>0</v>
      </c>
      <c r="K5672" s="6" t="n">
        <f aca="false">IF(1_Data_EDA!C5673="Corporate",1,0)</f>
        <v>0</v>
      </c>
      <c r="L5672" s="6" t="n">
        <f aca="false">IF(1_Data_EDA!C5673="Home Office",1,0)</f>
        <v>0</v>
      </c>
      <c r="M5672" s="6" t="n">
        <f aca="false">IF(1_Data_EDA!D5673="Europe",1,0)</f>
        <v>0</v>
      </c>
      <c r="N5672" s="6" t="n">
        <f aca="false">IF(1_Data_EDA!D5673="LATAM",1,0)</f>
        <v>0</v>
      </c>
      <c r="O5672" s="6" t="n">
        <f aca="false">IF(1_Data_EDA!D5673="Pacific Asia",1,0)</f>
        <v>0</v>
      </c>
      <c r="P5672" s="6" t="n">
        <f aca="false">IF(1_Data_EDA!D5673="USCA",1,0)</f>
        <v>1</v>
      </c>
      <c r="Q5672" s="6" t="n">
        <f aca="false">IF(C5672&gt;MEDIAN(C$5:C$8004),1,0)</f>
        <v>1</v>
      </c>
      <c r="R5672" s="6" t="n">
        <f aca="false">IF(D5672&gt;2,1,0)</f>
        <v>0</v>
      </c>
    </row>
    <row r="5673" customFormat="false" ht="15" hidden="false" customHeight="true" outlineLevel="0" collapsed="false">
      <c r="A5673" s="6" t="n">
        <f aca="false">1_Data_EDA!O5674</f>
        <v>1</v>
      </c>
      <c r="B5673" s="6" t="n">
        <f aca="false">1_Data_EDA!H5674</f>
        <v>1</v>
      </c>
      <c r="C5673" s="7" t="n">
        <f aca="false">1_Data_EDA!I5674</f>
        <v>49.97999954</v>
      </c>
      <c r="D5673" s="6" t="n">
        <f aca="false">1_Data_EDA!J5674</f>
        <v>3</v>
      </c>
      <c r="E5673" s="7" t="n">
        <f aca="false">1_Data_EDA!K5674</f>
        <v>149.9400024</v>
      </c>
      <c r="F5673" s="7" t="n">
        <f aca="false">1_Data_EDA!L5674</f>
        <v>19.48999977</v>
      </c>
      <c r="G5673" s="8" t="n">
        <f aca="false">1_Data_EDA!M5674</f>
        <v>0.129999995</v>
      </c>
      <c r="H5673" s="6" t="n">
        <f aca="false">IF(1_Data_EDA!B5674="First Class",1,0)</f>
        <v>1</v>
      </c>
      <c r="I5673" s="6" t="n">
        <f aca="false">IF(1_Data_EDA!B5674="Second Class",1,0)</f>
        <v>0</v>
      </c>
      <c r="J5673" s="6" t="n">
        <f aca="false">IF(1_Data_EDA!B5674="Same Day",1,0)</f>
        <v>0</v>
      </c>
      <c r="K5673" s="6" t="n">
        <f aca="false">IF(1_Data_EDA!C5674="Corporate",1,0)</f>
        <v>0</v>
      </c>
      <c r="L5673" s="6" t="n">
        <f aca="false">IF(1_Data_EDA!C5674="Home Office",1,0)</f>
        <v>0</v>
      </c>
      <c r="M5673" s="6" t="n">
        <f aca="false">IF(1_Data_EDA!D5674="Europe",1,0)</f>
        <v>1</v>
      </c>
      <c r="N5673" s="6" t="n">
        <f aca="false">IF(1_Data_EDA!D5674="LATAM",1,0)</f>
        <v>0</v>
      </c>
      <c r="O5673" s="6" t="n">
        <f aca="false">IF(1_Data_EDA!D5674="Pacific Asia",1,0)</f>
        <v>0</v>
      </c>
      <c r="P5673" s="6" t="n">
        <f aca="false">IF(1_Data_EDA!D5674="USCA",1,0)</f>
        <v>0</v>
      </c>
      <c r="Q5673" s="6" t="n">
        <f aca="false">IF(C5673&gt;MEDIAN(C$5:C$8004),1,0)</f>
        <v>0</v>
      </c>
      <c r="R5673" s="6" t="n">
        <f aca="false">IF(D5673&gt;2,1,0)</f>
        <v>1</v>
      </c>
    </row>
    <row r="5674" customFormat="false" ht="15" hidden="false" customHeight="true" outlineLevel="0" collapsed="false">
      <c r="A5674" s="6" t="n">
        <f aca="false">1_Data_EDA!O5675</f>
        <v>1</v>
      </c>
      <c r="B5674" s="6" t="n">
        <f aca="false">1_Data_EDA!H5675</f>
        <v>1</v>
      </c>
      <c r="C5674" s="7" t="n">
        <f aca="false">1_Data_EDA!I5675</f>
        <v>399.980011</v>
      </c>
      <c r="D5674" s="6" t="n">
        <f aca="false">1_Data_EDA!J5675</f>
        <v>1</v>
      </c>
      <c r="E5674" s="7" t="n">
        <f aca="false">1_Data_EDA!K5675</f>
        <v>399.980011</v>
      </c>
      <c r="F5674" s="7" t="n">
        <f aca="false">1_Data_EDA!L5675</f>
        <v>80</v>
      </c>
      <c r="G5674" s="8" t="n">
        <f aca="false">1_Data_EDA!M5675</f>
        <v>0.200000003</v>
      </c>
      <c r="H5674" s="6" t="n">
        <f aca="false">IF(1_Data_EDA!B5675="First Class",1,0)</f>
        <v>1</v>
      </c>
      <c r="I5674" s="6" t="n">
        <f aca="false">IF(1_Data_EDA!B5675="Second Class",1,0)</f>
        <v>0</v>
      </c>
      <c r="J5674" s="6" t="n">
        <f aca="false">IF(1_Data_EDA!B5675="Same Day",1,0)</f>
        <v>0</v>
      </c>
      <c r="K5674" s="6" t="n">
        <f aca="false">IF(1_Data_EDA!C5675="Corporate",1,0)</f>
        <v>0</v>
      </c>
      <c r="L5674" s="6" t="n">
        <f aca="false">IF(1_Data_EDA!C5675="Home Office",1,0)</f>
        <v>0</v>
      </c>
      <c r="M5674" s="6" t="n">
        <f aca="false">IF(1_Data_EDA!D5675="Europe",1,0)</f>
        <v>0</v>
      </c>
      <c r="N5674" s="6" t="n">
        <f aca="false">IF(1_Data_EDA!D5675="LATAM",1,0)</f>
        <v>0</v>
      </c>
      <c r="O5674" s="6" t="n">
        <f aca="false">IF(1_Data_EDA!D5675="Pacific Asia",1,0)</f>
        <v>0</v>
      </c>
      <c r="P5674" s="6" t="n">
        <f aca="false">IF(1_Data_EDA!D5675="USCA",1,0)</f>
        <v>1</v>
      </c>
      <c r="Q5674" s="6" t="n">
        <f aca="false">IF(C5674&gt;MEDIAN(C$5:C$8004),1,0)</f>
        <v>1</v>
      </c>
      <c r="R5674" s="6" t="n">
        <f aca="false">IF(D5674&gt;2,1,0)</f>
        <v>0</v>
      </c>
    </row>
    <row r="5675" customFormat="false" ht="15" hidden="false" customHeight="true" outlineLevel="0" collapsed="false">
      <c r="A5675" s="6" t="n">
        <f aca="false">1_Data_EDA!O5676</f>
        <v>0</v>
      </c>
      <c r="B5675" s="6" t="n">
        <f aca="false">1_Data_EDA!H5676</f>
        <v>4</v>
      </c>
      <c r="C5675" s="7" t="n">
        <f aca="false">1_Data_EDA!I5676</f>
        <v>129.9900055</v>
      </c>
      <c r="D5675" s="6" t="n">
        <f aca="false">1_Data_EDA!J5676</f>
        <v>1</v>
      </c>
      <c r="E5675" s="7" t="n">
        <f aca="false">1_Data_EDA!K5676</f>
        <v>129.9900055</v>
      </c>
      <c r="F5675" s="7" t="n">
        <f aca="false">1_Data_EDA!L5676</f>
        <v>15.60000038</v>
      </c>
      <c r="G5675" s="8" t="n">
        <f aca="false">1_Data_EDA!M5676</f>
        <v>0.119999997</v>
      </c>
      <c r="H5675" s="6" t="n">
        <f aca="false">IF(1_Data_EDA!B5676="First Class",1,0)</f>
        <v>0</v>
      </c>
      <c r="I5675" s="6" t="n">
        <f aca="false">IF(1_Data_EDA!B5676="Second Class",1,0)</f>
        <v>0</v>
      </c>
      <c r="J5675" s="6" t="n">
        <f aca="false">IF(1_Data_EDA!B5676="Same Day",1,0)</f>
        <v>0</v>
      </c>
      <c r="K5675" s="6" t="n">
        <f aca="false">IF(1_Data_EDA!C5676="Corporate",1,0)</f>
        <v>1</v>
      </c>
      <c r="L5675" s="6" t="n">
        <f aca="false">IF(1_Data_EDA!C5676="Home Office",1,0)</f>
        <v>0</v>
      </c>
      <c r="M5675" s="6" t="n">
        <f aca="false">IF(1_Data_EDA!D5676="Europe",1,0)</f>
        <v>0</v>
      </c>
      <c r="N5675" s="6" t="n">
        <f aca="false">IF(1_Data_EDA!D5676="LATAM",1,0)</f>
        <v>0</v>
      </c>
      <c r="O5675" s="6" t="n">
        <f aca="false">IF(1_Data_EDA!D5676="Pacific Asia",1,0)</f>
        <v>0</v>
      </c>
      <c r="P5675" s="6" t="n">
        <f aca="false">IF(1_Data_EDA!D5676="USCA",1,0)</f>
        <v>1</v>
      </c>
      <c r="Q5675" s="6" t="n">
        <f aca="false">IF(C5675&gt;MEDIAN(C$5:C$8004),1,0)</f>
        <v>1</v>
      </c>
      <c r="R5675" s="6" t="n">
        <f aca="false">IF(D5675&gt;2,1,0)</f>
        <v>0</v>
      </c>
    </row>
    <row r="5676" customFormat="false" ht="15" hidden="false" customHeight="true" outlineLevel="0" collapsed="false">
      <c r="A5676" s="6" t="n">
        <f aca="false">1_Data_EDA!O5677</f>
        <v>1</v>
      </c>
      <c r="B5676" s="6" t="n">
        <f aca="false">1_Data_EDA!H5677</f>
        <v>4</v>
      </c>
      <c r="C5676" s="7" t="n">
        <f aca="false">1_Data_EDA!I5677</f>
        <v>399.980011</v>
      </c>
      <c r="D5676" s="6" t="n">
        <f aca="false">1_Data_EDA!J5677</f>
        <v>1</v>
      </c>
      <c r="E5676" s="7" t="n">
        <f aca="false">1_Data_EDA!K5677</f>
        <v>399.980011</v>
      </c>
      <c r="F5676" s="7" t="n">
        <f aca="false">1_Data_EDA!L5677</f>
        <v>40</v>
      </c>
      <c r="G5676" s="8" t="n">
        <f aca="false">1_Data_EDA!M5677</f>
        <v>0.100000001</v>
      </c>
      <c r="H5676" s="6" t="n">
        <f aca="false">IF(1_Data_EDA!B5677="First Class",1,0)</f>
        <v>0</v>
      </c>
      <c r="I5676" s="6" t="n">
        <f aca="false">IF(1_Data_EDA!B5677="Second Class",1,0)</f>
        <v>0</v>
      </c>
      <c r="J5676" s="6" t="n">
        <f aca="false">IF(1_Data_EDA!B5677="Same Day",1,0)</f>
        <v>0</v>
      </c>
      <c r="K5676" s="6" t="n">
        <f aca="false">IF(1_Data_EDA!C5677="Corporate",1,0)</f>
        <v>1</v>
      </c>
      <c r="L5676" s="6" t="n">
        <f aca="false">IF(1_Data_EDA!C5677="Home Office",1,0)</f>
        <v>0</v>
      </c>
      <c r="M5676" s="6" t="n">
        <f aca="false">IF(1_Data_EDA!D5677="Europe",1,0)</f>
        <v>0</v>
      </c>
      <c r="N5676" s="6" t="n">
        <f aca="false">IF(1_Data_EDA!D5677="LATAM",1,0)</f>
        <v>1</v>
      </c>
      <c r="O5676" s="6" t="n">
        <f aca="false">IF(1_Data_EDA!D5677="Pacific Asia",1,0)</f>
        <v>0</v>
      </c>
      <c r="P5676" s="6" t="n">
        <f aca="false">IF(1_Data_EDA!D5677="USCA",1,0)</f>
        <v>0</v>
      </c>
      <c r="Q5676" s="6" t="n">
        <f aca="false">IF(C5676&gt;MEDIAN(C$5:C$8004),1,0)</f>
        <v>1</v>
      </c>
      <c r="R5676" s="6" t="n">
        <f aca="false">IF(D5676&gt;2,1,0)</f>
        <v>0</v>
      </c>
    </row>
    <row r="5677" customFormat="false" ht="15" hidden="false" customHeight="true" outlineLevel="0" collapsed="false">
      <c r="A5677" s="6" t="n">
        <f aca="false">1_Data_EDA!O5678</f>
        <v>0</v>
      </c>
      <c r="B5677" s="6" t="n">
        <f aca="false">1_Data_EDA!H5678</f>
        <v>4</v>
      </c>
      <c r="C5677" s="7" t="n">
        <f aca="false">1_Data_EDA!I5678</f>
        <v>50</v>
      </c>
      <c r="D5677" s="6" t="n">
        <f aca="false">1_Data_EDA!J5678</f>
        <v>1</v>
      </c>
      <c r="E5677" s="7" t="n">
        <f aca="false">1_Data_EDA!K5678</f>
        <v>50</v>
      </c>
      <c r="F5677" s="7" t="n">
        <f aca="false">1_Data_EDA!L5678</f>
        <v>4.5</v>
      </c>
      <c r="G5677" s="8" t="n">
        <f aca="false">1_Data_EDA!M5678</f>
        <v>0.090000004</v>
      </c>
      <c r="H5677" s="6" t="n">
        <f aca="false">IF(1_Data_EDA!B5678="First Class",1,0)</f>
        <v>0</v>
      </c>
      <c r="I5677" s="6" t="n">
        <f aca="false">IF(1_Data_EDA!B5678="Second Class",1,0)</f>
        <v>0</v>
      </c>
      <c r="J5677" s="6" t="n">
        <f aca="false">IF(1_Data_EDA!B5678="Same Day",1,0)</f>
        <v>0</v>
      </c>
      <c r="K5677" s="6" t="n">
        <f aca="false">IF(1_Data_EDA!C5678="Corporate",1,0)</f>
        <v>1</v>
      </c>
      <c r="L5677" s="6" t="n">
        <f aca="false">IF(1_Data_EDA!C5678="Home Office",1,0)</f>
        <v>0</v>
      </c>
      <c r="M5677" s="6" t="n">
        <f aca="false">IF(1_Data_EDA!D5678="Europe",1,0)</f>
        <v>0</v>
      </c>
      <c r="N5677" s="6" t="n">
        <f aca="false">IF(1_Data_EDA!D5678="LATAM",1,0)</f>
        <v>0</v>
      </c>
      <c r="O5677" s="6" t="n">
        <f aca="false">IF(1_Data_EDA!D5678="Pacific Asia",1,0)</f>
        <v>1</v>
      </c>
      <c r="P5677" s="6" t="n">
        <f aca="false">IF(1_Data_EDA!D5678="USCA",1,0)</f>
        <v>0</v>
      </c>
      <c r="Q5677" s="6" t="n">
        <f aca="false">IF(C5677&gt;MEDIAN(C$5:C$8004),1,0)</f>
        <v>0</v>
      </c>
      <c r="R5677" s="6" t="n">
        <f aca="false">IF(D5677&gt;2,1,0)</f>
        <v>0</v>
      </c>
    </row>
    <row r="5678" customFormat="false" ht="15" hidden="false" customHeight="true" outlineLevel="0" collapsed="false">
      <c r="A5678" s="6" t="n">
        <f aca="false">1_Data_EDA!O5679</f>
        <v>1</v>
      </c>
      <c r="B5678" s="6" t="n">
        <f aca="false">1_Data_EDA!H5679</f>
        <v>4</v>
      </c>
      <c r="C5678" s="7" t="n">
        <f aca="false">1_Data_EDA!I5679</f>
        <v>299.980011</v>
      </c>
      <c r="D5678" s="6" t="n">
        <f aca="false">1_Data_EDA!J5679</f>
        <v>1</v>
      </c>
      <c r="E5678" s="7" t="n">
        <f aca="false">1_Data_EDA!K5679</f>
        <v>299.980011</v>
      </c>
      <c r="F5678" s="7" t="n">
        <f aca="false">1_Data_EDA!L5679</f>
        <v>6</v>
      </c>
      <c r="G5678" s="8" t="n">
        <f aca="false">1_Data_EDA!M5679</f>
        <v>0.02</v>
      </c>
      <c r="H5678" s="6" t="n">
        <f aca="false">IF(1_Data_EDA!B5679="First Class",1,0)</f>
        <v>0</v>
      </c>
      <c r="I5678" s="6" t="n">
        <f aca="false">IF(1_Data_EDA!B5679="Second Class",1,0)</f>
        <v>0</v>
      </c>
      <c r="J5678" s="6" t="n">
        <f aca="false">IF(1_Data_EDA!B5679="Same Day",1,0)</f>
        <v>0</v>
      </c>
      <c r="K5678" s="6" t="n">
        <f aca="false">IF(1_Data_EDA!C5679="Corporate",1,0)</f>
        <v>0</v>
      </c>
      <c r="L5678" s="6" t="n">
        <f aca="false">IF(1_Data_EDA!C5679="Home Office",1,0)</f>
        <v>0</v>
      </c>
      <c r="M5678" s="6" t="n">
        <f aca="false">IF(1_Data_EDA!D5679="Europe",1,0)</f>
        <v>0</v>
      </c>
      <c r="N5678" s="6" t="n">
        <f aca="false">IF(1_Data_EDA!D5679="LATAM",1,0)</f>
        <v>0</v>
      </c>
      <c r="O5678" s="6" t="n">
        <f aca="false">IF(1_Data_EDA!D5679="Pacific Asia",1,0)</f>
        <v>0</v>
      </c>
      <c r="P5678" s="6" t="n">
        <f aca="false">IF(1_Data_EDA!D5679="USCA",1,0)</f>
        <v>0</v>
      </c>
      <c r="Q5678" s="6" t="n">
        <f aca="false">IF(C5678&gt;MEDIAN(C$5:C$8004),1,0)</f>
        <v>1</v>
      </c>
      <c r="R5678" s="6" t="n">
        <f aca="false">IF(D5678&gt;2,1,0)</f>
        <v>0</v>
      </c>
    </row>
    <row r="5679" customFormat="false" ht="15" hidden="false" customHeight="true" outlineLevel="0" collapsed="false">
      <c r="A5679" s="6" t="n">
        <f aca="false">1_Data_EDA!O5680</f>
        <v>1</v>
      </c>
      <c r="B5679" s="6" t="n">
        <f aca="false">1_Data_EDA!H5680</f>
        <v>4</v>
      </c>
      <c r="C5679" s="7" t="n">
        <f aca="false">1_Data_EDA!I5680</f>
        <v>199.9900055</v>
      </c>
      <c r="D5679" s="6" t="n">
        <f aca="false">1_Data_EDA!J5680</f>
        <v>1</v>
      </c>
      <c r="E5679" s="7" t="n">
        <f aca="false">1_Data_EDA!K5680</f>
        <v>199.9900055</v>
      </c>
      <c r="F5679" s="7" t="n">
        <f aca="false">1_Data_EDA!L5680</f>
        <v>8</v>
      </c>
      <c r="G5679" s="8" t="n">
        <f aca="false">1_Data_EDA!M5680</f>
        <v>0.039999999</v>
      </c>
      <c r="H5679" s="6" t="n">
        <f aca="false">IF(1_Data_EDA!B5680="First Class",1,0)</f>
        <v>0</v>
      </c>
      <c r="I5679" s="6" t="n">
        <f aca="false">IF(1_Data_EDA!B5680="Second Class",1,0)</f>
        <v>0</v>
      </c>
      <c r="J5679" s="6" t="n">
        <f aca="false">IF(1_Data_EDA!B5680="Same Day",1,0)</f>
        <v>0</v>
      </c>
      <c r="K5679" s="6" t="n">
        <f aca="false">IF(1_Data_EDA!C5680="Corporate",1,0)</f>
        <v>0</v>
      </c>
      <c r="L5679" s="6" t="n">
        <f aca="false">IF(1_Data_EDA!C5680="Home Office",1,0)</f>
        <v>1</v>
      </c>
      <c r="M5679" s="6" t="n">
        <f aca="false">IF(1_Data_EDA!D5680="Europe",1,0)</f>
        <v>1</v>
      </c>
      <c r="N5679" s="6" t="n">
        <f aca="false">IF(1_Data_EDA!D5680="LATAM",1,0)</f>
        <v>0</v>
      </c>
      <c r="O5679" s="6" t="n">
        <f aca="false">IF(1_Data_EDA!D5680="Pacific Asia",1,0)</f>
        <v>0</v>
      </c>
      <c r="P5679" s="6" t="n">
        <f aca="false">IF(1_Data_EDA!D5680="USCA",1,0)</f>
        <v>0</v>
      </c>
      <c r="Q5679" s="6" t="n">
        <f aca="false">IF(C5679&gt;MEDIAN(C$5:C$8004),1,0)</f>
        <v>1</v>
      </c>
      <c r="R5679" s="6" t="n">
        <f aca="false">IF(D5679&gt;2,1,0)</f>
        <v>0</v>
      </c>
    </row>
    <row r="5680" customFormat="false" ht="15" hidden="false" customHeight="true" outlineLevel="0" collapsed="false">
      <c r="A5680" s="6" t="n">
        <f aca="false">1_Data_EDA!O5681</f>
        <v>1</v>
      </c>
      <c r="B5680" s="6" t="n">
        <f aca="false">1_Data_EDA!H5681</f>
        <v>4</v>
      </c>
      <c r="C5680" s="7" t="n">
        <f aca="false">1_Data_EDA!I5681</f>
        <v>399.980011</v>
      </c>
      <c r="D5680" s="6" t="n">
        <f aca="false">1_Data_EDA!J5681</f>
        <v>1</v>
      </c>
      <c r="E5680" s="7" t="n">
        <f aca="false">1_Data_EDA!K5681</f>
        <v>399.980011</v>
      </c>
      <c r="F5680" s="7" t="n">
        <f aca="false">1_Data_EDA!L5681</f>
        <v>40</v>
      </c>
      <c r="G5680" s="8" t="n">
        <f aca="false">1_Data_EDA!M5681</f>
        <v>0.100000001</v>
      </c>
      <c r="H5680" s="6" t="n">
        <f aca="false">IF(1_Data_EDA!B5681="First Class",1,0)</f>
        <v>0</v>
      </c>
      <c r="I5680" s="6" t="n">
        <f aca="false">IF(1_Data_EDA!B5681="Second Class",1,0)</f>
        <v>0</v>
      </c>
      <c r="J5680" s="6" t="n">
        <f aca="false">IF(1_Data_EDA!B5681="Same Day",1,0)</f>
        <v>0</v>
      </c>
      <c r="K5680" s="6" t="n">
        <f aca="false">IF(1_Data_EDA!C5681="Corporate",1,0)</f>
        <v>1</v>
      </c>
      <c r="L5680" s="6" t="n">
        <f aca="false">IF(1_Data_EDA!C5681="Home Office",1,0)</f>
        <v>0</v>
      </c>
      <c r="M5680" s="6" t="n">
        <f aca="false">IF(1_Data_EDA!D5681="Europe",1,0)</f>
        <v>1</v>
      </c>
      <c r="N5680" s="6" t="n">
        <f aca="false">IF(1_Data_EDA!D5681="LATAM",1,0)</f>
        <v>0</v>
      </c>
      <c r="O5680" s="6" t="n">
        <f aca="false">IF(1_Data_EDA!D5681="Pacific Asia",1,0)</f>
        <v>0</v>
      </c>
      <c r="P5680" s="6" t="n">
        <f aca="false">IF(1_Data_EDA!D5681="USCA",1,0)</f>
        <v>0</v>
      </c>
      <c r="Q5680" s="6" t="n">
        <f aca="false">IF(C5680&gt;MEDIAN(C$5:C$8004),1,0)</f>
        <v>1</v>
      </c>
      <c r="R5680" s="6" t="n">
        <f aca="false">IF(D5680&gt;2,1,0)</f>
        <v>0</v>
      </c>
    </row>
    <row r="5681" customFormat="false" ht="15" hidden="false" customHeight="true" outlineLevel="0" collapsed="false">
      <c r="A5681" s="6" t="n">
        <f aca="false">1_Data_EDA!O5682</f>
        <v>1</v>
      </c>
      <c r="B5681" s="6" t="n">
        <f aca="false">1_Data_EDA!H5682</f>
        <v>4</v>
      </c>
      <c r="C5681" s="7" t="n">
        <f aca="false">1_Data_EDA!I5682</f>
        <v>59.99000168</v>
      </c>
      <c r="D5681" s="6" t="n">
        <f aca="false">1_Data_EDA!J5682</f>
        <v>4</v>
      </c>
      <c r="E5681" s="7" t="n">
        <f aca="false">1_Data_EDA!K5682</f>
        <v>239.9600067</v>
      </c>
      <c r="F5681" s="7" t="n">
        <f aca="false">1_Data_EDA!L5682</f>
        <v>24</v>
      </c>
      <c r="G5681" s="8" t="n">
        <f aca="false">1_Data_EDA!M5682</f>
        <v>0.100000001</v>
      </c>
      <c r="H5681" s="6" t="n">
        <f aca="false">IF(1_Data_EDA!B5682="First Class",1,0)</f>
        <v>0</v>
      </c>
      <c r="I5681" s="6" t="n">
        <f aca="false">IF(1_Data_EDA!B5682="Second Class",1,0)</f>
        <v>0</v>
      </c>
      <c r="J5681" s="6" t="n">
        <f aca="false">IF(1_Data_EDA!B5682="Same Day",1,0)</f>
        <v>0</v>
      </c>
      <c r="K5681" s="6" t="n">
        <f aca="false">IF(1_Data_EDA!C5682="Corporate",1,0)</f>
        <v>0</v>
      </c>
      <c r="L5681" s="6" t="n">
        <f aca="false">IF(1_Data_EDA!C5682="Home Office",1,0)</f>
        <v>0</v>
      </c>
      <c r="M5681" s="6" t="n">
        <f aca="false">IF(1_Data_EDA!D5682="Europe",1,0)</f>
        <v>0</v>
      </c>
      <c r="N5681" s="6" t="n">
        <f aca="false">IF(1_Data_EDA!D5682="LATAM",1,0)</f>
        <v>0</v>
      </c>
      <c r="O5681" s="6" t="n">
        <f aca="false">IF(1_Data_EDA!D5682="Pacific Asia",1,0)</f>
        <v>1</v>
      </c>
      <c r="P5681" s="6" t="n">
        <f aca="false">IF(1_Data_EDA!D5682="USCA",1,0)</f>
        <v>0</v>
      </c>
      <c r="Q5681" s="6" t="n">
        <f aca="false">IF(C5681&gt;MEDIAN(C$5:C$8004),1,0)</f>
        <v>0</v>
      </c>
      <c r="R5681" s="6" t="n">
        <f aca="false">IF(D5681&gt;2,1,0)</f>
        <v>1</v>
      </c>
    </row>
    <row r="5682" customFormat="false" ht="15" hidden="false" customHeight="true" outlineLevel="0" collapsed="false">
      <c r="A5682" s="6" t="n">
        <f aca="false">1_Data_EDA!O5683</f>
        <v>1</v>
      </c>
      <c r="B5682" s="6" t="n">
        <f aca="false">1_Data_EDA!H5683</f>
        <v>4</v>
      </c>
      <c r="C5682" s="7" t="n">
        <f aca="false">1_Data_EDA!I5683</f>
        <v>50</v>
      </c>
      <c r="D5682" s="6" t="n">
        <f aca="false">1_Data_EDA!J5683</f>
        <v>4</v>
      </c>
      <c r="E5682" s="7" t="n">
        <f aca="false">1_Data_EDA!K5683</f>
        <v>200</v>
      </c>
      <c r="F5682" s="7" t="n">
        <f aca="false">1_Data_EDA!L5683</f>
        <v>10</v>
      </c>
      <c r="G5682" s="8" t="n">
        <f aca="false">1_Data_EDA!M5683</f>
        <v>0.050000001</v>
      </c>
      <c r="H5682" s="6" t="n">
        <f aca="false">IF(1_Data_EDA!B5683="First Class",1,0)</f>
        <v>0</v>
      </c>
      <c r="I5682" s="6" t="n">
        <f aca="false">IF(1_Data_EDA!B5683="Second Class",1,0)</f>
        <v>0</v>
      </c>
      <c r="J5682" s="6" t="n">
        <f aca="false">IF(1_Data_EDA!B5683="Same Day",1,0)</f>
        <v>0</v>
      </c>
      <c r="K5682" s="6" t="n">
        <f aca="false">IF(1_Data_EDA!C5683="Corporate",1,0)</f>
        <v>1</v>
      </c>
      <c r="L5682" s="6" t="n">
        <f aca="false">IF(1_Data_EDA!C5683="Home Office",1,0)</f>
        <v>0</v>
      </c>
      <c r="M5682" s="6" t="n">
        <f aca="false">IF(1_Data_EDA!D5683="Europe",1,0)</f>
        <v>0</v>
      </c>
      <c r="N5682" s="6" t="n">
        <f aca="false">IF(1_Data_EDA!D5683="LATAM",1,0)</f>
        <v>0</v>
      </c>
      <c r="O5682" s="6" t="n">
        <f aca="false">IF(1_Data_EDA!D5683="Pacific Asia",1,0)</f>
        <v>0</v>
      </c>
      <c r="P5682" s="6" t="n">
        <f aca="false">IF(1_Data_EDA!D5683="USCA",1,0)</f>
        <v>1</v>
      </c>
      <c r="Q5682" s="6" t="n">
        <f aca="false">IF(C5682&gt;MEDIAN(C$5:C$8004),1,0)</f>
        <v>0</v>
      </c>
      <c r="R5682" s="6" t="n">
        <f aca="false">IF(D5682&gt;2,1,0)</f>
        <v>1</v>
      </c>
    </row>
    <row r="5683" customFormat="false" ht="15" hidden="false" customHeight="true" outlineLevel="0" collapsed="false">
      <c r="A5683" s="6" t="n">
        <f aca="false">1_Data_EDA!O5684</f>
        <v>0</v>
      </c>
      <c r="B5683" s="6" t="n">
        <f aca="false">1_Data_EDA!H5684</f>
        <v>4</v>
      </c>
      <c r="C5683" s="7" t="n">
        <f aca="false">1_Data_EDA!I5684</f>
        <v>99.98999786</v>
      </c>
      <c r="D5683" s="6" t="n">
        <f aca="false">1_Data_EDA!J5684</f>
        <v>1</v>
      </c>
      <c r="E5683" s="7" t="n">
        <f aca="false">1_Data_EDA!K5684</f>
        <v>99.98999786</v>
      </c>
      <c r="F5683" s="7" t="n">
        <f aca="false">1_Data_EDA!L5684</f>
        <v>3</v>
      </c>
      <c r="G5683" s="8" t="n">
        <f aca="false">1_Data_EDA!M5684</f>
        <v>0.029999999</v>
      </c>
      <c r="H5683" s="6" t="n">
        <f aca="false">IF(1_Data_EDA!B5684="First Class",1,0)</f>
        <v>0</v>
      </c>
      <c r="I5683" s="6" t="n">
        <f aca="false">IF(1_Data_EDA!B5684="Second Class",1,0)</f>
        <v>0</v>
      </c>
      <c r="J5683" s="6" t="n">
        <f aca="false">IF(1_Data_EDA!B5684="Same Day",1,0)</f>
        <v>0</v>
      </c>
      <c r="K5683" s="6" t="n">
        <f aca="false">IF(1_Data_EDA!C5684="Corporate",1,0)</f>
        <v>0</v>
      </c>
      <c r="L5683" s="6" t="n">
        <f aca="false">IF(1_Data_EDA!C5684="Home Office",1,0)</f>
        <v>0</v>
      </c>
      <c r="M5683" s="6" t="n">
        <f aca="false">IF(1_Data_EDA!D5684="Europe",1,0)</f>
        <v>0</v>
      </c>
      <c r="N5683" s="6" t="n">
        <f aca="false">IF(1_Data_EDA!D5684="LATAM",1,0)</f>
        <v>1</v>
      </c>
      <c r="O5683" s="6" t="n">
        <f aca="false">IF(1_Data_EDA!D5684="Pacific Asia",1,0)</f>
        <v>0</v>
      </c>
      <c r="P5683" s="6" t="n">
        <f aca="false">IF(1_Data_EDA!D5684="USCA",1,0)</f>
        <v>0</v>
      </c>
      <c r="Q5683" s="6" t="n">
        <f aca="false">IF(C5683&gt;MEDIAN(C$5:C$8004),1,0)</f>
        <v>1</v>
      </c>
      <c r="R5683" s="6" t="n">
        <f aca="false">IF(D5683&gt;2,1,0)</f>
        <v>0</v>
      </c>
    </row>
    <row r="5684" customFormat="false" ht="15" hidden="false" customHeight="true" outlineLevel="0" collapsed="false">
      <c r="A5684" s="6" t="n">
        <f aca="false">1_Data_EDA!O5685</f>
        <v>0</v>
      </c>
      <c r="B5684" s="6" t="n">
        <f aca="false">1_Data_EDA!H5685</f>
        <v>4</v>
      </c>
      <c r="C5684" s="7" t="n">
        <f aca="false">1_Data_EDA!I5685</f>
        <v>49.97999954</v>
      </c>
      <c r="D5684" s="6" t="n">
        <f aca="false">1_Data_EDA!J5685</f>
        <v>2</v>
      </c>
      <c r="E5684" s="7" t="n">
        <f aca="false">1_Data_EDA!K5685</f>
        <v>99.95999908</v>
      </c>
      <c r="F5684" s="7" t="n">
        <f aca="false">1_Data_EDA!L5685</f>
        <v>16.98999977</v>
      </c>
      <c r="G5684" s="8" t="n">
        <f aca="false">1_Data_EDA!M5685</f>
        <v>0.170000002</v>
      </c>
      <c r="H5684" s="6" t="n">
        <f aca="false">IF(1_Data_EDA!B5685="First Class",1,0)</f>
        <v>0</v>
      </c>
      <c r="I5684" s="6" t="n">
        <f aca="false">IF(1_Data_EDA!B5685="Second Class",1,0)</f>
        <v>0</v>
      </c>
      <c r="J5684" s="6" t="n">
        <f aca="false">IF(1_Data_EDA!B5685="Same Day",1,0)</f>
        <v>0</v>
      </c>
      <c r="K5684" s="6" t="n">
        <f aca="false">IF(1_Data_EDA!C5685="Corporate",1,0)</f>
        <v>1</v>
      </c>
      <c r="L5684" s="6" t="n">
        <f aca="false">IF(1_Data_EDA!C5685="Home Office",1,0)</f>
        <v>0</v>
      </c>
      <c r="M5684" s="6" t="n">
        <f aca="false">IF(1_Data_EDA!D5685="Europe",1,0)</f>
        <v>0</v>
      </c>
      <c r="N5684" s="6" t="n">
        <f aca="false">IF(1_Data_EDA!D5685="LATAM",1,0)</f>
        <v>0</v>
      </c>
      <c r="O5684" s="6" t="n">
        <f aca="false">IF(1_Data_EDA!D5685="Pacific Asia",1,0)</f>
        <v>1</v>
      </c>
      <c r="P5684" s="6" t="n">
        <f aca="false">IF(1_Data_EDA!D5685="USCA",1,0)</f>
        <v>0</v>
      </c>
      <c r="Q5684" s="6" t="n">
        <f aca="false">IF(C5684&gt;MEDIAN(C$5:C$8004),1,0)</f>
        <v>0</v>
      </c>
      <c r="R5684" s="6" t="n">
        <f aca="false">IF(D5684&gt;2,1,0)</f>
        <v>0</v>
      </c>
    </row>
    <row r="5685" customFormat="false" ht="15" hidden="false" customHeight="true" outlineLevel="0" collapsed="false">
      <c r="A5685" s="6" t="n">
        <f aca="false">1_Data_EDA!O5686</f>
        <v>0</v>
      </c>
      <c r="B5685" s="6" t="n">
        <f aca="false">1_Data_EDA!H5686</f>
        <v>4</v>
      </c>
      <c r="C5685" s="7" t="n">
        <f aca="false">1_Data_EDA!I5686</f>
        <v>199.9900055</v>
      </c>
      <c r="D5685" s="6" t="n">
        <f aca="false">1_Data_EDA!J5686</f>
        <v>1</v>
      </c>
      <c r="E5685" s="7" t="n">
        <f aca="false">1_Data_EDA!K5686</f>
        <v>199.9900055</v>
      </c>
      <c r="F5685" s="7" t="n">
        <f aca="false">1_Data_EDA!L5686</f>
        <v>14</v>
      </c>
      <c r="G5685" s="8" t="n">
        <f aca="false">1_Data_EDA!M5686</f>
        <v>0.07</v>
      </c>
      <c r="H5685" s="6" t="n">
        <f aca="false">IF(1_Data_EDA!B5686="First Class",1,0)</f>
        <v>0</v>
      </c>
      <c r="I5685" s="6" t="n">
        <f aca="false">IF(1_Data_EDA!B5686="Second Class",1,0)</f>
        <v>0</v>
      </c>
      <c r="J5685" s="6" t="n">
        <f aca="false">IF(1_Data_EDA!B5686="Same Day",1,0)</f>
        <v>0</v>
      </c>
      <c r="K5685" s="6" t="n">
        <f aca="false">IF(1_Data_EDA!C5686="Corporate",1,0)</f>
        <v>0</v>
      </c>
      <c r="L5685" s="6" t="n">
        <f aca="false">IF(1_Data_EDA!C5686="Home Office",1,0)</f>
        <v>0</v>
      </c>
      <c r="M5685" s="6" t="n">
        <f aca="false">IF(1_Data_EDA!D5686="Europe",1,0)</f>
        <v>0</v>
      </c>
      <c r="N5685" s="6" t="n">
        <f aca="false">IF(1_Data_EDA!D5686="LATAM",1,0)</f>
        <v>1</v>
      </c>
      <c r="O5685" s="6" t="n">
        <f aca="false">IF(1_Data_EDA!D5686="Pacific Asia",1,0)</f>
        <v>0</v>
      </c>
      <c r="P5685" s="6" t="n">
        <f aca="false">IF(1_Data_EDA!D5686="USCA",1,0)</f>
        <v>0</v>
      </c>
      <c r="Q5685" s="6" t="n">
        <f aca="false">IF(C5685&gt;MEDIAN(C$5:C$8004),1,0)</f>
        <v>1</v>
      </c>
      <c r="R5685" s="6" t="n">
        <f aca="false">IF(D5685&gt;2,1,0)</f>
        <v>0</v>
      </c>
    </row>
    <row r="5686" customFormat="false" ht="15" hidden="false" customHeight="true" outlineLevel="0" collapsed="false">
      <c r="A5686" s="6" t="n">
        <f aca="false">1_Data_EDA!O5687</f>
        <v>0</v>
      </c>
      <c r="B5686" s="6" t="n">
        <f aca="false">1_Data_EDA!H5687</f>
        <v>4</v>
      </c>
      <c r="C5686" s="7" t="n">
        <f aca="false">1_Data_EDA!I5687</f>
        <v>129.9900055</v>
      </c>
      <c r="D5686" s="6" t="n">
        <f aca="false">1_Data_EDA!J5687</f>
        <v>1</v>
      </c>
      <c r="E5686" s="7" t="n">
        <f aca="false">1_Data_EDA!K5687</f>
        <v>129.9900055</v>
      </c>
      <c r="F5686" s="7" t="n">
        <f aca="false">1_Data_EDA!L5687</f>
        <v>19.5</v>
      </c>
      <c r="G5686" s="8" t="n">
        <f aca="false">1_Data_EDA!M5687</f>
        <v>0.150000006</v>
      </c>
      <c r="H5686" s="6" t="n">
        <f aca="false">IF(1_Data_EDA!B5687="First Class",1,0)</f>
        <v>0</v>
      </c>
      <c r="I5686" s="6" t="n">
        <f aca="false">IF(1_Data_EDA!B5687="Second Class",1,0)</f>
        <v>0</v>
      </c>
      <c r="J5686" s="6" t="n">
        <f aca="false">IF(1_Data_EDA!B5687="Same Day",1,0)</f>
        <v>0</v>
      </c>
      <c r="K5686" s="6" t="n">
        <f aca="false">IF(1_Data_EDA!C5687="Corporate",1,0)</f>
        <v>0</v>
      </c>
      <c r="L5686" s="6" t="n">
        <f aca="false">IF(1_Data_EDA!C5687="Home Office",1,0)</f>
        <v>1</v>
      </c>
      <c r="M5686" s="6" t="n">
        <f aca="false">IF(1_Data_EDA!D5687="Europe",1,0)</f>
        <v>0</v>
      </c>
      <c r="N5686" s="6" t="n">
        <f aca="false">IF(1_Data_EDA!D5687="LATAM",1,0)</f>
        <v>0</v>
      </c>
      <c r="O5686" s="6" t="n">
        <f aca="false">IF(1_Data_EDA!D5687="Pacific Asia",1,0)</f>
        <v>0</v>
      </c>
      <c r="P5686" s="6" t="n">
        <f aca="false">IF(1_Data_EDA!D5687="USCA",1,0)</f>
        <v>0</v>
      </c>
      <c r="Q5686" s="6" t="n">
        <f aca="false">IF(C5686&gt;MEDIAN(C$5:C$8004),1,0)</f>
        <v>1</v>
      </c>
      <c r="R5686" s="6" t="n">
        <f aca="false">IF(D5686&gt;2,1,0)</f>
        <v>0</v>
      </c>
    </row>
    <row r="5687" customFormat="false" ht="15" hidden="false" customHeight="true" outlineLevel="0" collapsed="false">
      <c r="A5687" s="6" t="n">
        <f aca="false">1_Data_EDA!O5688</f>
        <v>1</v>
      </c>
      <c r="B5687" s="6" t="n">
        <f aca="false">1_Data_EDA!H5688</f>
        <v>2</v>
      </c>
      <c r="C5687" s="7" t="n">
        <f aca="false">1_Data_EDA!I5688</f>
        <v>99.98999786</v>
      </c>
      <c r="D5687" s="6" t="n">
        <f aca="false">1_Data_EDA!J5688</f>
        <v>5</v>
      </c>
      <c r="E5687" s="7" t="n">
        <f aca="false">1_Data_EDA!K5688</f>
        <v>499.9500122</v>
      </c>
      <c r="F5687" s="7" t="n">
        <f aca="false">1_Data_EDA!L5688</f>
        <v>124.9899979</v>
      </c>
      <c r="G5687" s="8" t="n">
        <f aca="false">1_Data_EDA!M5688</f>
        <v>0.25</v>
      </c>
      <c r="H5687" s="6" t="n">
        <f aca="false">IF(1_Data_EDA!B5688="First Class",1,0)</f>
        <v>0</v>
      </c>
      <c r="I5687" s="6" t="n">
        <f aca="false">IF(1_Data_EDA!B5688="Second Class",1,0)</f>
        <v>1</v>
      </c>
      <c r="J5687" s="6" t="n">
        <f aca="false">IF(1_Data_EDA!B5688="Same Day",1,0)</f>
        <v>0</v>
      </c>
      <c r="K5687" s="6" t="n">
        <f aca="false">IF(1_Data_EDA!C5688="Corporate",1,0)</f>
        <v>0</v>
      </c>
      <c r="L5687" s="6" t="n">
        <f aca="false">IF(1_Data_EDA!C5688="Home Office",1,0)</f>
        <v>1</v>
      </c>
      <c r="M5687" s="6" t="n">
        <f aca="false">IF(1_Data_EDA!D5688="Europe",1,0)</f>
        <v>1</v>
      </c>
      <c r="N5687" s="6" t="n">
        <f aca="false">IF(1_Data_EDA!D5688="LATAM",1,0)</f>
        <v>0</v>
      </c>
      <c r="O5687" s="6" t="n">
        <f aca="false">IF(1_Data_EDA!D5688="Pacific Asia",1,0)</f>
        <v>0</v>
      </c>
      <c r="P5687" s="6" t="n">
        <f aca="false">IF(1_Data_EDA!D5688="USCA",1,0)</f>
        <v>0</v>
      </c>
      <c r="Q5687" s="6" t="n">
        <f aca="false">IF(C5687&gt;MEDIAN(C$5:C$8004),1,0)</f>
        <v>1</v>
      </c>
      <c r="R5687" s="6" t="n">
        <f aca="false">IF(D5687&gt;2,1,0)</f>
        <v>1</v>
      </c>
    </row>
    <row r="5688" customFormat="false" ht="15" hidden="false" customHeight="true" outlineLevel="0" collapsed="false">
      <c r="A5688" s="6" t="n">
        <f aca="false">1_Data_EDA!O5689</f>
        <v>1</v>
      </c>
      <c r="B5688" s="6" t="n">
        <f aca="false">1_Data_EDA!H5689</f>
        <v>0</v>
      </c>
      <c r="C5688" s="7" t="n">
        <f aca="false">1_Data_EDA!I5689</f>
        <v>50</v>
      </c>
      <c r="D5688" s="6" t="n">
        <f aca="false">1_Data_EDA!J5689</f>
        <v>1</v>
      </c>
      <c r="E5688" s="7" t="n">
        <f aca="false">1_Data_EDA!K5689</f>
        <v>50</v>
      </c>
      <c r="F5688" s="7" t="n">
        <f aca="false">1_Data_EDA!L5689</f>
        <v>10</v>
      </c>
      <c r="G5688" s="8" t="n">
        <f aca="false">1_Data_EDA!M5689</f>
        <v>0.200000003</v>
      </c>
      <c r="H5688" s="6" t="n">
        <f aca="false">IF(1_Data_EDA!B5689="First Class",1,0)</f>
        <v>0</v>
      </c>
      <c r="I5688" s="6" t="n">
        <f aca="false">IF(1_Data_EDA!B5689="Second Class",1,0)</f>
        <v>0</v>
      </c>
      <c r="J5688" s="6" t="n">
        <f aca="false">IF(1_Data_EDA!B5689="Same Day",1,0)</f>
        <v>1</v>
      </c>
      <c r="K5688" s="6" t="n">
        <f aca="false">IF(1_Data_EDA!C5689="Corporate",1,0)</f>
        <v>0</v>
      </c>
      <c r="L5688" s="6" t="n">
        <f aca="false">IF(1_Data_EDA!C5689="Home Office",1,0)</f>
        <v>1</v>
      </c>
      <c r="M5688" s="6" t="n">
        <f aca="false">IF(1_Data_EDA!D5689="Europe",1,0)</f>
        <v>0</v>
      </c>
      <c r="N5688" s="6" t="n">
        <f aca="false">IF(1_Data_EDA!D5689="LATAM",1,0)</f>
        <v>0</v>
      </c>
      <c r="O5688" s="6" t="n">
        <f aca="false">IF(1_Data_EDA!D5689="Pacific Asia",1,0)</f>
        <v>0</v>
      </c>
      <c r="P5688" s="6" t="n">
        <f aca="false">IF(1_Data_EDA!D5689="USCA",1,0)</f>
        <v>1</v>
      </c>
      <c r="Q5688" s="6" t="n">
        <f aca="false">IF(C5688&gt;MEDIAN(C$5:C$8004),1,0)</f>
        <v>0</v>
      </c>
      <c r="R5688" s="6" t="n">
        <f aca="false">IF(D5688&gt;2,1,0)</f>
        <v>0</v>
      </c>
    </row>
    <row r="5689" customFormat="false" ht="15" hidden="false" customHeight="true" outlineLevel="0" collapsed="false">
      <c r="A5689" s="6" t="n">
        <f aca="false">1_Data_EDA!O5690</f>
        <v>1</v>
      </c>
      <c r="B5689" s="6" t="n">
        <f aca="false">1_Data_EDA!H5690</f>
        <v>4</v>
      </c>
      <c r="C5689" s="7" t="n">
        <f aca="false">1_Data_EDA!I5690</f>
        <v>124.9899979</v>
      </c>
      <c r="D5689" s="6" t="n">
        <f aca="false">1_Data_EDA!J5690</f>
        <v>1</v>
      </c>
      <c r="E5689" s="7" t="n">
        <f aca="false">1_Data_EDA!K5690</f>
        <v>124.9899979</v>
      </c>
      <c r="F5689" s="7" t="n">
        <f aca="false">1_Data_EDA!L5690</f>
        <v>6.869999886</v>
      </c>
      <c r="G5689" s="8" t="n">
        <f aca="false">1_Data_EDA!M5690</f>
        <v>0.059999999</v>
      </c>
      <c r="H5689" s="6" t="n">
        <f aca="false">IF(1_Data_EDA!B5690="First Class",1,0)</f>
        <v>0</v>
      </c>
      <c r="I5689" s="6" t="n">
        <f aca="false">IF(1_Data_EDA!B5690="Second Class",1,0)</f>
        <v>0</v>
      </c>
      <c r="J5689" s="6" t="n">
        <f aca="false">IF(1_Data_EDA!B5690="Same Day",1,0)</f>
        <v>0</v>
      </c>
      <c r="K5689" s="6" t="n">
        <f aca="false">IF(1_Data_EDA!C5690="Corporate",1,0)</f>
        <v>0</v>
      </c>
      <c r="L5689" s="6" t="n">
        <f aca="false">IF(1_Data_EDA!C5690="Home Office",1,0)</f>
        <v>1</v>
      </c>
      <c r="M5689" s="6" t="n">
        <f aca="false">IF(1_Data_EDA!D5690="Europe",1,0)</f>
        <v>1</v>
      </c>
      <c r="N5689" s="6" t="n">
        <f aca="false">IF(1_Data_EDA!D5690="LATAM",1,0)</f>
        <v>0</v>
      </c>
      <c r="O5689" s="6" t="n">
        <f aca="false">IF(1_Data_EDA!D5690="Pacific Asia",1,0)</f>
        <v>0</v>
      </c>
      <c r="P5689" s="6" t="n">
        <f aca="false">IF(1_Data_EDA!D5690="USCA",1,0)</f>
        <v>0</v>
      </c>
      <c r="Q5689" s="6" t="n">
        <f aca="false">IF(C5689&gt;MEDIAN(C$5:C$8004),1,0)</f>
        <v>1</v>
      </c>
      <c r="R5689" s="6" t="n">
        <f aca="false">IF(D5689&gt;2,1,0)</f>
        <v>0</v>
      </c>
    </row>
    <row r="5690" customFormat="false" ht="15" hidden="false" customHeight="true" outlineLevel="0" collapsed="false">
      <c r="A5690" s="6" t="n">
        <f aca="false">1_Data_EDA!O5691</f>
        <v>0</v>
      </c>
      <c r="B5690" s="6" t="n">
        <f aca="false">1_Data_EDA!H5691</f>
        <v>2</v>
      </c>
      <c r="C5690" s="7" t="n">
        <f aca="false">1_Data_EDA!I5691</f>
        <v>299.980011</v>
      </c>
      <c r="D5690" s="6" t="n">
        <f aca="false">1_Data_EDA!J5691</f>
        <v>1</v>
      </c>
      <c r="E5690" s="7" t="n">
        <f aca="false">1_Data_EDA!K5691</f>
        <v>299.980011</v>
      </c>
      <c r="F5690" s="7" t="n">
        <f aca="false">1_Data_EDA!L5691</f>
        <v>39</v>
      </c>
      <c r="G5690" s="8" t="n">
        <f aca="false">1_Data_EDA!M5691</f>
        <v>0.129999995</v>
      </c>
      <c r="H5690" s="6" t="n">
        <f aca="false">IF(1_Data_EDA!B5691="First Class",1,0)</f>
        <v>0</v>
      </c>
      <c r="I5690" s="6" t="n">
        <f aca="false">IF(1_Data_EDA!B5691="Second Class",1,0)</f>
        <v>1</v>
      </c>
      <c r="J5690" s="6" t="n">
        <f aca="false">IF(1_Data_EDA!B5691="Same Day",1,0)</f>
        <v>0</v>
      </c>
      <c r="K5690" s="6" t="n">
        <f aca="false">IF(1_Data_EDA!C5691="Corporate",1,0)</f>
        <v>0</v>
      </c>
      <c r="L5690" s="6" t="n">
        <f aca="false">IF(1_Data_EDA!C5691="Home Office",1,0)</f>
        <v>0</v>
      </c>
      <c r="M5690" s="6" t="n">
        <f aca="false">IF(1_Data_EDA!D5691="Europe",1,0)</f>
        <v>1</v>
      </c>
      <c r="N5690" s="6" t="n">
        <f aca="false">IF(1_Data_EDA!D5691="LATAM",1,0)</f>
        <v>0</v>
      </c>
      <c r="O5690" s="6" t="n">
        <f aca="false">IF(1_Data_EDA!D5691="Pacific Asia",1,0)</f>
        <v>0</v>
      </c>
      <c r="P5690" s="6" t="n">
        <f aca="false">IF(1_Data_EDA!D5691="USCA",1,0)</f>
        <v>0</v>
      </c>
      <c r="Q5690" s="6" t="n">
        <f aca="false">IF(C5690&gt;MEDIAN(C$5:C$8004),1,0)</f>
        <v>1</v>
      </c>
      <c r="R5690" s="6" t="n">
        <f aca="false">IF(D5690&gt;2,1,0)</f>
        <v>0</v>
      </c>
    </row>
    <row r="5691" customFormat="false" ht="15" hidden="false" customHeight="true" outlineLevel="0" collapsed="false">
      <c r="A5691" s="6" t="n">
        <f aca="false">1_Data_EDA!O5692</f>
        <v>0</v>
      </c>
      <c r="B5691" s="6" t="n">
        <f aca="false">1_Data_EDA!H5692</f>
        <v>0</v>
      </c>
      <c r="C5691" s="7" t="n">
        <f aca="false">1_Data_EDA!I5692</f>
        <v>44.99000168</v>
      </c>
      <c r="D5691" s="6" t="n">
        <f aca="false">1_Data_EDA!J5692</f>
        <v>5</v>
      </c>
      <c r="E5691" s="7" t="n">
        <f aca="false">1_Data_EDA!K5692</f>
        <v>224.9499969</v>
      </c>
      <c r="F5691" s="7" t="n">
        <f aca="false">1_Data_EDA!L5692</f>
        <v>44.99000168</v>
      </c>
      <c r="G5691" s="8" t="n">
        <f aca="false">1_Data_EDA!M5692</f>
        <v>0.200000003</v>
      </c>
      <c r="H5691" s="6" t="n">
        <f aca="false">IF(1_Data_EDA!B5692="First Class",1,0)</f>
        <v>0</v>
      </c>
      <c r="I5691" s="6" t="n">
        <f aca="false">IF(1_Data_EDA!B5692="Second Class",1,0)</f>
        <v>0</v>
      </c>
      <c r="J5691" s="6" t="n">
        <f aca="false">IF(1_Data_EDA!B5692="Same Day",1,0)</f>
        <v>1</v>
      </c>
      <c r="K5691" s="6" t="n">
        <f aca="false">IF(1_Data_EDA!C5692="Corporate",1,0)</f>
        <v>1</v>
      </c>
      <c r="L5691" s="6" t="n">
        <f aca="false">IF(1_Data_EDA!C5692="Home Office",1,0)</f>
        <v>0</v>
      </c>
      <c r="M5691" s="6" t="n">
        <f aca="false">IF(1_Data_EDA!D5692="Europe",1,0)</f>
        <v>0</v>
      </c>
      <c r="N5691" s="6" t="n">
        <f aca="false">IF(1_Data_EDA!D5692="LATAM",1,0)</f>
        <v>1</v>
      </c>
      <c r="O5691" s="6" t="n">
        <f aca="false">IF(1_Data_EDA!D5692="Pacific Asia",1,0)</f>
        <v>0</v>
      </c>
      <c r="P5691" s="6" t="n">
        <f aca="false">IF(1_Data_EDA!D5692="USCA",1,0)</f>
        <v>0</v>
      </c>
      <c r="Q5691" s="6" t="n">
        <f aca="false">IF(C5691&gt;MEDIAN(C$5:C$8004),1,0)</f>
        <v>0</v>
      </c>
      <c r="R5691" s="6" t="n">
        <f aca="false">IF(D5691&gt;2,1,0)</f>
        <v>1</v>
      </c>
    </row>
    <row r="5692" customFormat="false" ht="15" hidden="false" customHeight="true" outlineLevel="0" collapsed="false">
      <c r="A5692" s="6" t="n">
        <f aca="false">1_Data_EDA!O5693</f>
        <v>0</v>
      </c>
      <c r="B5692" s="6" t="n">
        <f aca="false">1_Data_EDA!H5693</f>
        <v>2</v>
      </c>
      <c r="C5692" s="7" t="n">
        <f aca="false">1_Data_EDA!I5693</f>
        <v>50</v>
      </c>
      <c r="D5692" s="6" t="n">
        <f aca="false">1_Data_EDA!J5693</f>
        <v>2</v>
      </c>
      <c r="E5692" s="7" t="n">
        <f aca="false">1_Data_EDA!K5693</f>
        <v>100</v>
      </c>
      <c r="F5692" s="7" t="n">
        <f aca="false">1_Data_EDA!L5693</f>
        <v>15</v>
      </c>
      <c r="G5692" s="8" t="n">
        <f aca="false">1_Data_EDA!M5693</f>
        <v>0.150000006</v>
      </c>
      <c r="H5692" s="6" t="n">
        <f aca="false">IF(1_Data_EDA!B5693="First Class",1,0)</f>
        <v>0</v>
      </c>
      <c r="I5692" s="6" t="n">
        <f aca="false">IF(1_Data_EDA!B5693="Second Class",1,0)</f>
        <v>1</v>
      </c>
      <c r="J5692" s="6" t="n">
        <f aca="false">IF(1_Data_EDA!B5693="Same Day",1,0)</f>
        <v>0</v>
      </c>
      <c r="K5692" s="6" t="n">
        <f aca="false">IF(1_Data_EDA!C5693="Corporate",1,0)</f>
        <v>0</v>
      </c>
      <c r="L5692" s="6" t="n">
        <f aca="false">IF(1_Data_EDA!C5693="Home Office",1,0)</f>
        <v>0</v>
      </c>
      <c r="M5692" s="6" t="n">
        <f aca="false">IF(1_Data_EDA!D5693="Europe",1,0)</f>
        <v>1</v>
      </c>
      <c r="N5692" s="6" t="n">
        <f aca="false">IF(1_Data_EDA!D5693="LATAM",1,0)</f>
        <v>0</v>
      </c>
      <c r="O5692" s="6" t="n">
        <f aca="false">IF(1_Data_EDA!D5693="Pacific Asia",1,0)</f>
        <v>0</v>
      </c>
      <c r="P5692" s="6" t="n">
        <f aca="false">IF(1_Data_EDA!D5693="USCA",1,0)</f>
        <v>0</v>
      </c>
      <c r="Q5692" s="6" t="n">
        <f aca="false">IF(C5692&gt;MEDIAN(C$5:C$8004),1,0)</f>
        <v>0</v>
      </c>
      <c r="R5692" s="6" t="n">
        <f aca="false">IF(D5692&gt;2,1,0)</f>
        <v>0</v>
      </c>
    </row>
    <row r="5693" customFormat="false" ht="15" hidden="false" customHeight="true" outlineLevel="0" collapsed="false">
      <c r="A5693" s="6" t="n">
        <f aca="false">1_Data_EDA!O5694</f>
        <v>1</v>
      </c>
      <c r="B5693" s="6" t="n">
        <f aca="false">1_Data_EDA!H5694</f>
        <v>2</v>
      </c>
      <c r="C5693" s="7" t="n">
        <f aca="false">1_Data_EDA!I5694</f>
        <v>50</v>
      </c>
      <c r="D5693" s="6" t="n">
        <f aca="false">1_Data_EDA!J5694</f>
        <v>5</v>
      </c>
      <c r="E5693" s="7" t="n">
        <f aca="false">1_Data_EDA!K5694</f>
        <v>250</v>
      </c>
      <c r="F5693" s="7" t="n">
        <f aca="false">1_Data_EDA!L5694</f>
        <v>13.75</v>
      </c>
      <c r="G5693" s="8" t="n">
        <f aca="false">1_Data_EDA!M5694</f>
        <v>0.059999999</v>
      </c>
      <c r="H5693" s="6" t="n">
        <f aca="false">IF(1_Data_EDA!B5694="First Class",1,0)</f>
        <v>0</v>
      </c>
      <c r="I5693" s="6" t="n">
        <f aca="false">IF(1_Data_EDA!B5694="Second Class",1,0)</f>
        <v>1</v>
      </c>
      <c r="J5693" s="6" t="n">
        <f aca="false">IF(1_Data_EDA!B5694="Same Day",1,0)</f>
        <v>0</v>
      </c>
      <c r="K5693" s="6" t="n">
        <f aca="false">IF(1_Data_EDA!C5694="Corporate",1,0)</f>
        <v>0</v>
      </c>
      <c r="L5693" s="6" t="n">
        <f aca="false">IF(1_Data_EDA!C5694="Home Office",1,0)</f>
        <v>1</v>
      </c>
      <c r="M5693" s="6" t="n">
        <f aca="false">IF(1_Data_EDA!D5694="Europe",1,0)</f>
        <v>1</v>
      </c>
      <c r="N5693" s="6" t="n">
        <f aca="false">IF(1_Data_EDA!D5694="LATAM",1,0)</f>
        <v>0</v>
      </c>
      <c r="O5693" s="6" t="n">
        <f aca="false">IF(1_Data_EDA!D5694="Pacific Asia",1,0)</f>
        <v>0</v>
      </c>
      <c r="P5693" s="6" t="n">
        <f aca="false">IF(1_Data_EDA!D5694="USCA",1,0)</f>
        <v>0</v>
      </c>
      <c r="Q5693" s="6" t="n">
        <f aca="false">IF(C5693&gt;MEDIAN(C$5:C$8004),1,0)</f>
        <v>0</v>
      </c>
      <c r="R5693" s="6" t="n">
        <f aca="false">IF(D5693&gt;2,1,0)</f>
        <v>1</v>
      </c>
    </row>
    <row r="5694" customFormat="false" ht="15" hidden="false" customHeight="true" outlineLevel="0" collapsed="false">
      <c r="A5694" s="6" t="n">
        <f aca="false">1_Data_EDA!O5695</f>
        <v>1</v>
      </c>
      <c r="B5694" s="6" t="n">
        <f aca="false">1_Data_EDA!H5695</f>
        <v>1</v>
      </c>
      <c r="C5694" s="7" t="n">
        <f aca="false">1_Data_EDA!I5695</f>
        <v>21.98999977</v>
      </c>
      <c r="D5694" s="6" t="n">
        <f aca="false">1_Data_EDA!J5695</f>
        <v>3</v>
      </c>
      <c r="E5694" s="7" t="n">
        <f aca="false">1_Data_EDA!K5695</f>
        <v>65.97000122</v>
      </c>
      <c r="F5694" s="7" t="n">
        <f aca="false">1_Data_EDA!L5695</f>
        <v>16.48999977</v>
      </c>
      <c r="G5694" s="8" t="n">
        <f aca="false">1_Data_EDA!M5695</f>
        <v>0.25</v>
      </c>
      <c r="H5694" s="6" t="n">
        <f aca="false">IF(1_Data_EDA!B5695="First Class",1,0)</f>
        <v>1</v>
      </c>
      <c r="I5694" s="6" t="n">
        <f aca="false">IF(1_Data_EDA!B5695="Second Class",1,0)</f>
        <v>0</v>
      </c>
      <c r="J5694" s="6" t="n">
        <f aca="false">IF(1_Data_EDA!B5695="Same Day",1,0)</f>
        <v>0</v>
      </c>
      <c r="K5694" s="6" t="n">
        <f aca="false">IF(1_Data_EDA!C5695="Corporate",1,0)</f>
        <v>1</v>
      </c>
      <c r="L5694" s="6" t="n">
        <f aca="false">IF(1_Data_EDA!C5695="Home Office",1,0)</f>
        <v>0</v>
      </c>
      <c r="M5694" s="6" t="n">
        <f aca="false">IF(1_Data_EDA!D5695="Europe",1,0)</f>
        <v>0</v>
      </c>
      <c r="N5694" s="6" t="n">
        <f aca="false">IF(1_Data_EDA!D5695="LATAM",1,0)</f>
        <v>1</v>
      </c>
      <c r="O5694" s="6" t="n">
        <f aca="false">IF(1_Data_EDA!D5695="Pacific Asia",1,0)</f>
        <v>0</v>
      </c>
      <c r="P5694" s="6" t="n">
        <f aca="false">IF(1_Data_EDA!D5695="USCA",1,0)</f>
        <v>0</v>
      </c>
      <c r="Q5694" s="6" t="n">
        <f aca="false">IF(C5694&gt;MEDIAN(C$5:C$8004),1,0)</f>
        <v>0</v>
      </c>
      <c r="R5694" s="6" t="n">
        <f aca="false">IF(D5694&gt;2,1,0)</f>
        <v>1</v>
      </c>
    </row>
    <row r="5695" customFormat="false" ht="15" hidden="false" customHeight="true" outlineLevel="0" collapsed="false">
      <c r="A5695" s="6" t="n">
        <f aca="false">1_Data_EDA!O5696</f>
        <v>1</v>
      </c>
      <c r="B5695" s="6" t="n">
        <f aca="false">1_Data_EDA!H5696</f>
        <v>4</v>
      </c>
      <c r="C5695" s="7" t="n">
        <f aca="false">1_Data_EDA!I5696</f>
        <v>50</v>
      </c>
      <c r="D5695" s="6" t="n">
        <f aca="false">1_Data_EDA!J5696</f>
        <v>3</v>
      </c>
      <c r="E5695" s="7" t="n">
        <f aca="false">1_Data_EDA!K5696</f>
        <v>150</v>
      </c>
      <c r="F5695" s="7" t="n">
        <f aca="false">1_Data_EDA!L5696</f>
        <v>24</v>
      </c>
      <c r="G5695" s="8" t="n">
        <f aca="false">1_Data_EDA!M5696</f>
        <v>0.159999996</v>
      </c>
      <c r="H5695" s="6" t="n">
        <f aca="false">IF(1_Data_EDA!B5696="First Class",1,0)</f>
        <v>0</v>
      </c>
      <c r="I5695" s="6" t="n">
        <f aca="false">IF(1_Data_EDA!B5696="Second Class",1,0)</f>
        <v>0</v>
      </c>
      <c r="J5695" s="6" t="n">
        <f aca="false">IF(1_Data_EDA!B5696="Same Day",1,0)</f>
        <v>0</v>
      </c>
      <c r="K5695" s="6" t="n">
        <f aca="false">IF(1_Data_EDA!C5696="Corporate",1,0)</f>
        <v>0</v>
      </c>
      <c r="L5695" s="6" t="n">
        <f aca="false">IF(1_Data_EDA!C5696="Home Office",1,0)</f>
        <v>0</v>
      </c>
      <c r="M5695" s="6" t="n">
        <f aca="false">IF(1_Data_EDA!D5696="Europe",1,0)</f>
        <v>1</v>
      </c>
      <c r="N5695" s="6" t="n">
        <f aca="false">IF(1_Data_EDA!D5696="LATAM",1,0)</f>
        <v>0</v>
      </c>
      <c r="O5695" s="6" t="n">
        <f aca="false">IF(1_Data_EDA!D5696="Pacific Asia",1,0)</f>
        <v>0</v>
      </c>
      <c r="P5695" s="6" t="n">
        <f aca="false">IF(1_Data_EDA!D5696="USCA",1,0)</f>
        <v>0</v>
      </c>
      <c r="Q5695" s="6" t="n">
        <f aca="false">IF(C5695&gt;MEDIAN(C$5:C$8004),1,0)</f>
        <v>0</v>
      </c>
      <c r="R5695" s="6" t="n">
        <f aca="false">IF(D5695&gt;2,1,0)</f>
        <v>1</v>
      </c>
    </row>
    <row r="5696" customFormat="false" ht="15" hidden="false" customHeight="true" outlineLevel="0" collapsed="false">
      <c r="A5696" s="6" t="n">
        <f aca="false">1_Data_EDA!O5697</f>
        <v>1</v>
      </c>
      <c r="B5696" s="6" t="n">
        <f aca="false">1_Data_EDA!H5697</f>
        <v>2</v>
      </c>
      <c r="C5696" s="7" t="n">
        <f aca="false">1_Data_EDA!I5697</f>
        <v>39.99000168</v>
      </c>
      <c r="D5696" s="6" t="n">
        <f aca="false">1_Data_EDA!J5697</f>
        <v>4</v>
      </c>
      <c r="E5696" s="7" t="n">
        <f aca="false">1_Data_EDA!K5697</f>
        <v>159.9600067</v>
      </c>
      <c r="F5696" s="7" t="n">
        <f aca="false">1_Data_EDA!L5697</f>
        <v>11.19999981</v>
      </c>
      <c r="G5696" s="8" t="n">
        <f aca="false">1_Data_EDA!M5697</f>
        <v>0.07</v>
      </c>
      <c r="H5696" s="6" t="n">
        <f aca="false">IF(1_Data_EDA!B5697="First Class",1,0)</f>
        <v>0</v>
      </c>
      <c r="I5696" s="6" t="n">
        <f aca="false">IF(1_Data_EDA!B5697="Second Class",1,0)</f>
        <v>1</v>
      </c>
      <c r="J5696" s="6" t="n">
        <f aca="false">IF(1_Data_EDA!B5697="Same Day",1,0)</f>
        <v>0</v>
      </c>
      <c r="K5696" s="6" t="n">
        <f aca="false">IF(1_Data_EDA!C5697="Corporate",1,0)</f>
        <v>0</v>
      </c>
      <c r="L5696" s="6" t="n">
        <f aca="false">IF(1_Data_EDA!C5697="Home Office",1,0)</f>
        <v>1</v>
      </c>
      <c r="M5696" s="6" t="n">
        <f aca="false">IF(1_Data_EDA!D5697="Europe",1,0)</f>
        <v>0</v>
      </c>
      <c r="N5696" s="6" t="n">
        <f aca="false">IF(1_Data_EDA!D5697="LATAM",1,0)</f>
        <v>0</v>
      </c>
      <c r="O5696" s="6" t="n">
        <f aca="false">IF(1_Data_EDA!D5697="Pacific Asia",1,0)</f>
        <v>1</v>
      </c>
      <c r="P5696" s="6" t="n">
        <f aca="false">IF(1_Data_EDA!D5697="USCA",1,0)</f>
        <v>0</v>
      </c>
      <c r="Q5696" s="6" t="n">
        <f aca="false">IF(C5696&gt;MEDIAN(C$5:C$8004),1,0)</f>
        <v>0</v>
      </c>
      <c r="R5696" s="6" t="n">
        <f aca="false">IF(D5696&gt;2,1,0)</f>
        <v>1</v>
      </c>
    </row>
    <row r="5697" customFormat="false" ht="15" hidden="false" customHeight="true" outlineLevel="0" collapsed="false">
      <c r="A5697" s="6" t="n">
        <f aca="false">1_Data_EDA!O5698</f>
        <v>1</v>
      </c>
      <c r="B5697" s="6" t="n">
        <f aca="false">1_Data_EDA!H5698</f>
        <v>4</v>
      </c>
      <c r="C5697" s="7" t="n">
        <f aca="false">1_Data_EDA!I5698</f>
        <v>99.98999786</v>
      </c>
      <c r="D5697" s="6" t="n">
        <f aca="false">1_Data_EDA!J5698</f>
        <v>2</v>
      </c>
      <c r="E5697" s="7" t="n">
        <f aca="false">1_Data_EDA!K5698</f>
        <v>199.9799957</v>
      </c>
      <c r="F5697" s="7" t="n">
        <f aca="false">1_Data_EDA!L5698</f>
        <v>30</v>
      </c>
      <c r="G5697" s="8" t="n">
        <f aca="false">1_Data_EDA!M5698</f>
        <v>0.150000006</v>
      </c>
      <c r="H5697" s="6" t="n">
        <f aca="false">IF(1_Data_EDA!B5698="First Class",1,0)</f>
        <v>0</v>
      </c>
      <c r="I5697" s="6" t="n">
        <f aca="false">IF(1_Data_EDA!B5698="Second Class",1,0)</f>
        <v>0</v>
      </c>
      <c r="J5697" s="6" t="n">
        <f aca="false">IF(1_Data_EDA!B5698="Same Day",1,0)</f>
        <v>0</v>
      </c>
      <c r="K5697" s="6" t="n">
        <f aca="false">IF(1_Data_EDA!C5698="Corporate",1,0)</f>
        <v>0</v>
      </c>
      <c r="L5697" s="6" t="n">
        <f aca="false">IF(1_Data_EDA!C5698="Home Office",1,0)</f>
        <v>0</v>
      </c>
      <c r="M5697" s="6" t="n">
        <f aca="false">IF(1_Data_EDA!D5698="Europe",1,0)</f>
        <v>0</v>
      </c>
      <c r="N5697" s="6" t="n">
        <f aca="false">IF(1_Data_EDA!D5698="LATAM",1,0)</f>
        <v>1</v>
      </c>
      <c r="O5697" s="6" t="n">
        <f aca="false">IF(1_Data_EDA!D5698="Pacific Asia",1,0)</f>
        <v>0</v>
      </c>
      <c r="P5697" s="6" t="n">
        <f aca="false">IF(1_Data_EDA!D5698="USCA",1,0)</f>
        <v>0</v>
      </c>
      <c r="Q5697" s="6" t="n">
        <f aca="false">IF(C5697&gt;MEDIAN(C$5:C$8004),1,0)</f>
        <v>1</v>
      </c>
      <c r="R5697" s="6" t="n">
        <f aca="false">IF(D5697&gt;2,1,0)</f>
        <v>0</v>
      </c>
    </row>
    <row r="5698" customFormat="false" ht="15" hidden="false" customHeight="true" outlineLevel="0" collapsed="false">
      <c r="A5698" s="6" t="n">
        <f aca="false">1_Data_EDA!O5699</f>
        <v>1</v>
      </c>
      <c r="B5698" s="6" t="n">
        <f aca="false">1_Data_EDA!H5699</f>
        <v>1</v>
      </c>
      <c r="C5698" s="7" t="n">
        <f aca="false">1_Data_EDA!I5699</f>
        <v>164.3800049</v>
      </c>
      <c r="D5698" s="6" t="n">
        <f aca="false">1_Data_EDA!J5699</f>
        <v>1</v>
      </c>
      <c r="E5698" s="7" t="n">
        <f aca="false">1_Data_EDA!K5699</f>
        <v>164.3800049</v>
      </c>
      <c r="F5698" s="7" t="n">
        <f aca="false">1_Data_EDA!L5699</f>
        <v>21.37000084</v>
      </c>
      <c r="G5698" s="8" t="n">
        <f aca="false">1_Data_EDA!M5699</f>
        <v>0.129999995</v>
      </c>
      <c r="H5698" s="6" t="n">
        <f aca="false">IF(1_Data_EDA!B5699="First Class",1,0)</f>
        <v>1</v>
      </c>
      <c r="I5698" s="6" t="n">
        <f aca="false">IF(1_Data_EDA!B5699="Second Class",1,0)</f>
        <v>0</v>
      </c>
      <c r="J5698" s="6" t="n">
        <f aca="false">IF(1_Data_EDA!B5699="Same Day",1,0)</f>
        <v>0</v>
      </c>
      <c r="K5698" s="6" t="n">
        <f aca="false">IF(1_Data_EDA!C5699="Corporate",1,0)</f>
        <v>0</v>
      </c>
      <c r="L5698" s="6" t="n">
        <f aca="false">IF(1_Data_EDA!C5699="Home Office",1,0)</f>
        <v>1</v>
      </c>
      <c r="M5698" s="6" t="n">
        <f aca="false">IF(1_Data_EDA!D5699="Europe",1,0)</f>
        <v>1</v>
      </c>
      <c r="N5698" s="6" t="n">
        <f aca="false">IF(1_Data_EDA!D5699="LATAM",1,0)</f>
        <v>0</v>
      </c>
      <c r="O5698" s="6" t="n">
        <f aca="false">IF(1_Data_EDA!D5699="Pacific Asia",1,0)</f>
        <v>0</v>
      </c>
      <c r="P5698" s="6" t="n">
        <f aca="false">IF(1_Data_EDA!D5699="USCA",1,0)</f>
        <v>0</v>
      </c>
      <c r="Q5698" s="6" t="n">
        <f aca="false">IF(C5698&gt;MEDIAN(C$5:C$8004),1,0)</f>
        <v>1</v>
      </c>
      <c r="R5698" s="6" t="n">
        <f aca="false">IF(D5698&gt;2,1,0)</f>
        <v>0</v>
      </c>
    </row>
    <row r="5699" customFormat="false" ht="15" hidden="false" customHeight="true" outlineLevel="0" collapsed="false">
      <c r="A5699" s="6" t="n">
        <f aca="false">1_Data_EDA!O5700</f>
        <v>0</v>
      </c>
      <c r="B5699" s="6" t="n">
        <f aca="false">1_Data_EDA!H5700</f>
        <v>4</v>
      </c>
      <c r="C5699" s="7" t="n">
        <f aca="false">1_Data_EDA!I5700</f>
        <v>299.980011</v>
      </c>
      <c r="D5699" s="6" t="n">
        <f aca="false">1_Data_EDA!J5700</f>
        <v>1</v>
      </c>
      <c r="E5699" s="7" t="n">
        <f aca="false">1_Data_EDA!K5700</f>
        <v>299.980011</v>
      </c>
      <c r="F5699" s="7" t="n">
        <f aca="false">1_Data_EDA!L5700</f>
        <v>3</v>
      </c>
      <c r="G5699" s="8" t="n">
        <f aca="false">1_Data_EDA!M5700</f>
        <v>0.01</v>
      </c>
      <c r="H5699" s="6" t="n">
        <f aca="false">IF(1_Data_EDA!B5700="First Class",1,0)</f>
        <v>0</v>
      </c>
      <c r="I5699" s="6" t="n">
        <f aca="false">IF(1_Data_EDA!B5700="Second Class",1,0)</f>
        <v>0</v>
      </c>
      <c r="J5699" s="6" t="n">
        <f aca="false">IF(1_Data_EDA!B5700="Same Day",1,0)</f>
        <v>0</v>
      </c>
      <c r="K5699" s="6" t="n">
        <f aca="false">IF(1_Data_EDA!C5700="Corporate",1,0)</f>
        <v>1</v>
      </c>
      <c r="L5699" s="6" t="n">
        <f aca="false">IF(1_Data_EDA!C5700="Home Office",1,0)</f>
        <v>0</v>
      </c>
      <c r="M5699" s="6" t="n">
        <f aca="false">IF(1_Data_EDA!D5700="Europe",1,0)</f>
        <v>0</v>
      </c>
      <c r="N5699" s="6" t="n">
        <f aca="false">IF(1_Data_EDA!D5700="LATAM",1,0)</f>
        <v>0</v>
      </c>
      <c r="O5699" s="6" t="n">
        <f aca="false">IF(1_Data_EDA!D5700="Pacific Asia",1,0)</f>
        <v>1</v>
      </c>
      <c r="P5699" s="6" t="n">
        <f aca="false">IF(1_Data_EDA!D5700="USCA",1,0)</f>
        <v>0</v>
      </c>
      <c r="Q5699" s="6" t="n">
        <f aca="false">IF(C5699&gt;MEDIAN(C$5:C$8004),1,0)</f>
        <v>1</v>
      </c>
      <c r="R5699" s="6" t="n">
        <f aca="false">IF(D5699&gt;2,1,0)</f>
        <v>0</v>
      </c>
    </row>
    <row r="5700" customFormat="false" ht="15" hidden="false" customHeight="true" outlineLevel="0" collapsed="false">
      <c r="A5700" s="6" t="n">
        <f aca="false">1_Data_EDA!O5701</f>
        <v>1</v>
      </c>
      <c r="B5700" s="6" t="n">
        <f aca="false">1_Data_EDA!H5701</f>
        <v>2</v>
      </c>
      <c r="C5700" s="7" t="n">
        <f aca="false">1_Data_EDA!I5701</f>
        <v>299.980011</v>
      </c>
      <c r="D5700" s="6" t="n">
        <f aca="false">1_Data_EDA!J5701</f>
        <v>1</v>
      </c>
      <c r="E5700" s="7" t="n">
        <f aca="false">1_Data_EDA!K5701</f>
        <v>299.980011</v>
      </c>
      <c r="F5700" s="7" t="n">
        <f aca="false">1_Data_EDA!L5701</f>
        <v>21</v>
      </c>
      <c r="G5700" s="8" t="n">
        <f aca="false">1_Data_EDA!M5701</f>
        <v>0.07</v>
      </c>
      <c r="H5700" s="6" t="n">
        <f aca="false">IF(1_Data_EDA!B5701="First Class",1,0)</f>
        <v>0</v>
      </c>
      <c r="I5700" s="6" t="n">
        <f aca="false">IF(1_Data_EDA!B5701="Second Class",1,0)</f>
        <v>1</v>
      </c>
      <c r="J5700" s="6" t="n">
        <f aca="false">IF(1_Data_EDA!B5701="Same Day",1,0)</f>
        <v>0</v>
      </c>
      <c r="K5700" s="6" t="n">
        <f aca="false">IF(1_Data_EDA!C5701="Corporate",1,0)</f>
        <v>0</v>
      </c>
      <c r="L5700" s="6" t="n">
        <f aca="false">IF(1_Data_EDA!C5701="Home Office",1,0)</f>
        <v>1</v>
      </c>
      <c r="M5700" s="6" t="n">
        <f aca="false">IF(1_Data_EDA!D5701="Europe",1,0)</f>
        <v>0</v>
      </c>
      <c r="N5700" s="6" t="n">
        <f aca="false">IF(1_Data_EDA!D5701="LATAM",1,0)</f>
        <v>1</v>
      </c>
      <c r="O5700" s="6" t="n">
        <f aca="false">IF(1_Data_EDA!D5701="Pacific Asia",1,0)</f>
        <v>0</v>
      </c>
      <c r="P5700" s="6" t="n">
        <f aca="false">IF(1_Data_EDA!D5701="USCA",1,0)</f>
        <v>0</v>
      </c>
      <c r="Q5700" s="6" t="n">
        <f aca="false">IF(C5700&gt;MEDIAN(C$5:C$8004),1,0)</f>
        <v>1</v>
      </c>
      <c r="R5700" s="6" t="n">
        <f aca="false">IF(D5700&gt;2,1,0)</f>
        <v>0</v>
      </c>
    </row>
    <row r="5701" customFormat="false" ht="15" hidden="false" customHeight="true" outlineLevel="0" collapsed="false">
      <c r="A5701" s="6" t="n">
        <f aca="false">1_Data_EDA!O5702</f>
        <v>0</v>
      </c>
      <c r="B5701" s="6" t="n">
        <f aca="false">1_Data_EDA!H5702</f>
        <v>0</v>
      </c>
      <c r="C5701" s="7" t="n">
        <f aca="false">1_Data_EDA!I5702</f>
        <v>129.9900055</v>
      </c>
      <c r="D5701" s="6" t="n">
        <f aca="false">1_Data_EDA!J5702</f>
        <v>1</v>
      </c>
      <c r="E5701" s="7" t="n">
        <f aca="false">1_Data_EDA!K5702</f>
        <v>129.9900055</v>
      </c>
      <c r="F5701" s="7" t="n">
        <f aca="false">1_Data_EDA!L5702</f>
        <v>16.89999962</v>
      </c>
      <c r="G5701" s="8" t="n">
        <f aca="false">1_Data_EDA!M5702</f>
        <v>0.129999995</v>
      </c>
      <c r="H5701" s="6" t="n">
        <f aca="false">IF(1_Data_EDA!B5702="First Class",1,0)</f>
        <v>0</v>
      </c>
      <c r="I5701" s="6" t="n">
        <f aca="false">IF(1_Data_EDA!B5702="Second Class",1,0)</f>
        <v>0</v>
      </c>
      <c r="J5701" s="6" t="n">
        <f aca="false">IF(1_Data_EDA!B5702="Same Day",1,0)</f>
        <v>1</v>
      </c>
      <c r="K5701" s="6" t="n">
        <f aca="false">IF(1_Data_EDA!C5702="Corporate",1,0)</f>
        <v>1</v>
      </c>
      <c r="L5701" s="6" t="n">
        <f aca="false">IF(1_Data_EDA!C5702="Home Office",1,0)</f>
        <v>0</v>
      </c>
      <c r="M5701" s="6" t="n">
        <f aca="false">IF(1_Data_EDA!D5702="Europe",1,0)</f>
        <v>1</v>
      </c>
      <c r="N5701" s="6" t="n">
        <f aca="false">IF(1_Data_EDA!D5702="LATAM",1,0)</f>
        <v>0</v>
      </c>
      <c r="O5701" s="6" t="n">
        <f aca="false">IF(1_Data_EDA!D5702="Pacific Asia",1,0)</f>
        <v>0</v>
      </c>
      <c r="P5701" s="6" t="n">
        <f aca="false">IF(1_Data_EDA!D5702="USCA",1,0)</f>
        <v>0</v>
      </c>
      <c r="Q5701" s="6" t="n">
        <f aca="false">IF(C5701&gt;MEDIAN(C$5:C$8004),1,0)</f>
        <v>1</v>
      </c>
      <c r="R5701" s="6" t="n">
        <f aca="false">IF(D5701&gt;2,1,0)</f>
        <v>0</v>
      </c>
    </row>
    <row r="5702" customFormat="false" ht="15" hidden="false" customHeight="true" outlineLevel="0" collapsed="false">
      <c r="A5702" s="6" t="n">
        <f aca="false">1_Data_EDA!O5703</f>
        <v>1</v>
      </c>
      <c r="B5702" s="6" t="n">
        <f aca="false">1_Data_EDA!H5703</f>
        <v>2</v>
      </c>
      <c r="C5702" s="7" t="n">
        <f aca="false">1_Data_EDA!I5703</f>
        <v>39.99000168</v>
      </c>
      <c r="D5702" s="6" t="n">
        <f aca="false">1_Data_EDA!J5703</f>
        <v>3</v>
      </c>
      <c r="E5702" s="7" t="n">
        <f aca="false">1_Data_EDA!K5703</f>
        <v>119.9700012</v>
      </c>
      <c r="F5702" s="7" t="n">
        <f aca="false">1_Data_EDA!L5703</f>
        <v>19.20000076</v>
      </c>
      <c r="G5702" s="8" t="n">
        <f aca="false">1_Data_EDA!M5703</f>
        <v>0.159999996</v>
      </c>
      <c r="H5702" s="6" t="n">
        <f aca="false">IF(1_Data_EDA!B5703="First Class",1,0)</f>
        <v>0</v>
      </c>
      <c r="I5702" s="6" t="n">
        <f aca="false">IF(1_Data_EDA!B5703="Second Class",1,0)</f>
        <v>1</v>
      </c>
      <c r="J5702" s="6" t="n">
        <f aca="false">IF(1_Data_EDA!B5703="Same Day",1,0)</f>
        <v>0</v>
      </c>
      <c r="K5702" s="6" t="n">
        <f aca="false">IF(1_Data_EDA!C5703="Corporate",1,0)</f>
        <v>0</v>
      </c>
      <c r="L5702" s="6" t="n">
        <f aca="false">IF(1_Data_EDA!C5703="Home Office",1,0)</f>
        <v>1</v>
      </c>
      <c r="M5702" s="6" t="n">
        <f aca="false">IF(1_Data_EDA!D5703="Europe",1,0)</f>
        <v>0</v>
      </c>
      <c r="N5702" s="6" t="n">
        <f aca="false">IF(1_Data_EDA!D5703="LATAM",1,0)</f>
        <v>1</v>
      </c>
      <c r="O5702" s="6" t="n">
        <f aca="false">IF(1_Data_EDA!D5703="Pacific Asia",1,0)</f>
        <v>0</v>
      </c>
      <c r="P5702" s="6" t="n">
        <f aca="false">IF(1_Data_EDA!D5703="USCA",1,0)</f>
        <v>0</v>
      </c>
      <c r="Q5702" s="6" t="n">
        <f aca="false">IF(C5702&gt;MEDIAN(C$5:C$8004),1,0)</f>
        <v>0</v>
      </c>
      <c r="R5702" s="6" t="n">
        <f aca="false">IF(D5702&gt;2,1,0)</f>
        <v>1</v>
      </c>
    </row>
    <row r="5703" customFormat="false" ht="15" hidden="false" customHeight="true" outlineLevel="0" collapsed="false">
      <c r="A5703" s="6" t="n">
        <f aca="false">1_Data_EDA!O5704</f>
        <v>1</v>
      </c>
      <c r="B5703" s="6" t="n">
        <f aca="false">1_Data_EDA!H5704</f>
        <v>2</v>
      </c>
      <c r="C5703" s="7" t="n">
        <f aca="false">1_Data_EDA!I5704</f>
        <v>50</v>
      </c>
      <c r="D5703" s="6" t="n">
        <f aca="false">1_Data_EDA!J5704</f>
        <v>3</v>
      </c>
      <c r="E5703" s="7" t="n">
        <f aca="false">1_Data_EDA!K5704</f>
        <v>150</v>
      </c>
      <c r="F5703" s="7" t="n">
        <f aca="false">1_Data_EDA!L5704</f>
        <v>3</v>
      </c>
      <c r="G5703" s="8" t="n">
        <f aca="false">1_Data_EDA!M5704</f>
        <v>0.02</v>
      </c>
      <c r="H5703" s="6" t="n">
        <f aca="false">IF(1_Data_EDA!B5704="First Class",1,0)</f>
        <v>0</v>
      </c>
      <c r="I5703" s="6" t="n">
        <f aca="false">IF(1_Data_EDA!B5704="Second Class",1,0)</f>
        <v>1</v>
      </c>
      <c r="J5703" s="6" t="n">
        <f aca="false">IF(1_Data_EDA!B5704="Same Day",1,0)</f>
        <v>0</v>
      </c>
      <c r="K5703" s="6" t="n">
        <f aca="false">IF(1_Data_EDA!C5704="Corporate",1,0)</f>
        <v>0</v>
      </c>
      <c r="L5703" s="6" t="n">
        <f aca="false">IF(1_Data_EDA!C5704="Home Office",1,0)</f>
        <v>0</v>
      </c>
      <c r="M5703" s="6" t="n">
        <f aca="false">IF(1_Data_EDA!D5704="Europe",1,0)</f>
        <v>0</v>
      </c>
      <c r="N5703" s="6" t="n">
        <f aca="false">IF(1_Data_EDA!D5704="LATAM",1,0)</f>
        <v>1</v>
      </c>
      <c r="O5703" s="6" t="n">
        <f aca="false">IF(1_Data_EDA!D5704="Pacific Asia",1,0)</f>
        <v>0</v>
      </c>
      <c r="P5703" s="6" t="n">
        <f aca="false">IF(1_Data_EDA!D5704="USCA",1,0)</f>
        <v>0</v>
      </c>
      <c r="Q5703" s="6" t="n">
        <f aca="false">IF(C5703&gt;MEDIAN(C$5:C$8004),1,0)</f>
        <v>0</v>
      </c>
      <c r="R5703" s="6" t="n">
        <f aca="false">IF(D5703&gt;2,1,0)</f>
        <v>1</v>
      </c>
    </row>
    <row r="5704" customFormat="false" ht="15" hidden="false" customHeight="true" outlineLevel="0" collapsed="false">
      <c r="A5704" s="6" t="n">
        <f aca="false">1_Data_EDA!O5705</f>
        <v>0</v>
      </c>
      <c r="B5704" s="6" t="n">
        <f aca="false">1_Data_EDA!H5705</f>
        <v>4</v>
      </c>
      <c r="C5704" s="7" t="n">
        <f aca="false">1_Data_EDA!I5705</f>
        <v>129.9900055</v>
      </c>
      <c r="D5704" s="6" t="n">
        <f aca="false">1_Data_EDA!J5705</f>
        <v>1</v>
      </c>
      <c r="E5704" s="7" t="n">
        <f aca="false">1_Data_EDA!K5705</f>
        <v>129.9900055</v>
      </c>
      <c r="F5704" s="7" t="n">
        <f aca="false">1_Data_EDA!L5705</f>
        <v>19.5</v>
      </c>
      <c r="G5704" s="8" t="n">
        <f aca="false">1_Data_EDA!M5705</f>
        <v>0.150000006</v>
      </c>
      <c r="H5704" s="6" t="n">
        <f aca="false">IF(1_Data_EDA!B5705="First Class",1,0)</f>
        <v>0</v>
      </c>
      <c r="I5704" s="6" t="n">
        <f aca="false">IF(1_Data_EDA!B5705="Second Class",1,0)</f>
        <v>0</v>
      </c>
      <c r="J5704" s="6" t="n">
        <f aca="false">IF(1_Data_EDA!B5705="Same Day",1,0)</f>
        <v>0</v>
      </c>
      <c r="K5704" s="6" t="n">
        <f aca="false">IF(1_Data_EDA!C5705="Corporate",1,0)</f>
        <v>0</v>
      </c>
      <c r="L5704" s="6" t="n">
        <f aca="false">IF(1_Data_EDA!C5705="Home Office",1,0)</f>
        <v>0</v>
      </c>
      <c r="M5704" s="6" t="n">
        <f aca="false">IF(1_Data_EDA!D5705="Europe",1,0)</f>
        <v>0</v>
      </c>
      <c r="N5704" s="6" t="n">
        <f aca="false">IF(1_Data_EDA!D5705="LATAM",1,0)</f>
        <v>1</v>
      </c>
      <c r="O5704" s="6" t="n">
        <f aca="false">IF(1_Data_EDA!D5705="Pacific Asia",1,0)</f>
        <v>0</v>
      </c>
      <c r="P5704" s="6" t="n">
        <f aca="false">IF(1_Data_EDA!D5705="USCA",1,0)</f>
        <v>0</v>
      </c>
      <c r="Q5704" s="6" t="n">
        <f aca="false">IF(C5704&gt;MEDIAN(C$5:C$8004),1,0)</f>
        <v>1</v>
      </c>
      <c r="R5704" s="6" t="n">
        <f aca="false">IF(D5704&gt;2,1,0)</f>
        <v>0</v>
      </c>
    </row>
    <row r="5705" customFormat="false" ht="15" hidden="false" customHeight="true" outlineLevel="0" collapsed="false">
      <c r="A5705" s="6" t="n">
        <f aca="false">1_Data_EDA!O5706</f>
        <v>0</v>
      </c>
      <c r="B5705" s="6" t="n">
        <f aca="false">1_Data_EDA!H5706</f>
        <v>4</v>
      </c>
      <c r="C5705" s="7" t="n">
        <f aca="false">1_Data_EDA!I5706</f>
        <v>299.980011</v>
      </c>
      <c r="D5705" s="6" t="n">
        <f aca="false">1_Data_EDA!J5706</f>
        <v>1</v>
      </c>
      <c r="E5705" s="7" t="n">
        <f aca="false">1_Data_EDA!K5706</f>
        <v>299.980011</v>
      </c>
      <c r="F5705" s="7" t="n">
        <f aca="false">1_Data_EDA!L5706</f>
        <v>60</v>
      </c>
      <c r="G5705" s="8" t="n">
        <f aca="false">1_Data_EDA!M5706</f>
        <v>0.200000003</v>
      </c>
      <c r="H5705" s="6" t="n">
        <f aca="false">IF(1_Data_EDA!B5706="First Class",1,0)</f>
        <v>0</v>
      </c>
      <c r="I5705" s="6" t="n">
        <f aca="false">IF(1_Data_EDA!B5706="Second Class",1,0)</f>
        <v>0</v>
      </c>
      <c r="J5705" s="6" t="n">
        <f aca="false">IF(1_Data_EDA!B5706="Same Day",1,0)</f>
        <v>0</v>
      </c>
      <c r="K5705" s="6" t="n">
        <f aca="false">IF(1_Data_EDA!C5706="Corporate",1,0)</f>
        <v>1</v>
      </c>
      <c r="L5705" s="6" t="n">
        <f aca="false">IF(1_Data_EDA!C5706="Home Office",1,0)</f>
        <v>0</v>
      </c>
      <c r="M5705" s="6" t="n">
        <f aca="false">IF(1_Data_EDA!D5706="Europe",1,0)</f>
        <v>0</v>
      </c>
      <c r="N5705" s="6" t="n">
        <f aca="false">IF(1_Data_EDA!D5706="LATAM",1,0)</f>
        <v>0</v>
      </c>
      <c r="O5705" s="6" t="n">
        <f aca="false">IF(1_Data_EDA!D5706="Pacific Asia",1,0)</f>
        <v>0</v>
      </c>
      <c r="P5705" s="6" t="n">
        <f aca="false">IF(1_Data_EDA!D5706="USCA",1,0)</f>
        <v>1</v>
      </c>
      <c r="Q5705" s="6" t="n">
        <f aca="false">IF(C5705&gt;MEDIAN(C$5:C$8004),1,0)</f>
        <v>1</v>
      </c>
      <c r="R5705" s="6" t="n">
        <f aca="false">IF(D5705&gt;2,1,0)</f>
        <v>0</v>
      </c>
    </row>
    <row r="5706" customFormat="false" ht="15" hidden="false" customHeight="true" outlineLevel="0" collapsed="false">
      <c r="A5706" s="6" t="n">
        <f aca="false">1_Data_EDA!O5707</f>
        <v>1</v>
      </c>
      <c r="B5706" s="6" t="n">
        <f aca="false">1_Data_EDA!H5707</f>
        <v>2</v>
      </c>
      <c r="C5706" s="7" t="n">
        <f aca="false">1_Data_EDA!I5707</f>
        <v>99.98999786</v>
      </c>
      <c r="D5706" s="6" t="n">
        <f aca="false">1_Data_EDA!J5707</f>
        <v>3</v>
      </c>
      <c r="E5706" s="7" t="n">
        <f aca="false">1_Data_EDA!K5707</f>
        <v>299.9700012</v>
      </c>
      <c r="F5706" s="7" t="n">
        <f aca="false">1_Data_EDA!L5707</f>
        <v>3</v>
      </c>
      <c r="G5706" s="8" t="n">
        <f aca="false">1_Data_EDA!M5707</f>
        <v>0.01</v>
      </c>
      <c r="H5706" s="6" t="n">
        <f aca="false">IF(1_Data_EDA!B5707="First Class",1,0)</f>
        <v>0</v>
      </c>
      <c r="I5706" s="6" t="n">
        <f aca="false">IF(1_Data_EDA!B5707="Second Class",1,0)</f>
        <v>1</v>
      </c>
      <c r="J5706" s="6" t="n">
        <f aca="false">IF(1_Data_EDA!B5707="Same Day",1,0)</f>
        <v>0</v>
      </c>
      <c r="K5706" s="6" t="n">
        <f aca="false">IF(1_Data_EDA!C5707="Corporate",1,0)</f>
        <v>0</v>
      </c>
      <c r="L5706" s="6" t="n">
        <f aca="false">IF(1_Data_EDA!C5707="Home Office",1,0)</f>
        <v>0</v>
      </c>
      <c r="M5706" s="6" t="n">
        <f aca="false">IF(1_Data_EDA!D5707="Europe",1,0)</f>
        <v>0</v>
      </c>
      <c r="N5706" s="6" t="n">
        <f aca="false">IF(1_Data_EDA!D5707="LATAM",1,0)</f>
        <v>0</v>
      </c>
      <c r="O5706" s="6" t="n">
        <f aca="false">IF(1_Data_EDA!D5707="Pacific Asia",1,0)</f>
        <v>0</v>
      </c>
      <c r="P5706" s="6" t="n">
        <f aca="false">IF(1_Data_EDA!D5707="USCA",1,0)</f>
        <v>1</v>
      </c>
      <c r="Q5706" s="6" t="n">
        <f aca="false">IF(C5706&gt;MEDIAN(C$5:C$8004),1,0)</f>
        <v>1</v>
      </c>
      <c r="R5706" s="6" t="n">
        <f aca="false">IF(D5706&gt;2,1,0)</f>
        <v>1</v>
      </c>
    </row>
    <row r="5707" customFormat="false" ht="15" hidden="false" customHeight="true" outlineLevel="0" collapsed="false">
      <c r="A5707" s="6" t="n">
        <f aca="false">1_Data_EDA!O5708</f>
        <v>0</v>
      </c>
      <c r="B5707" s="6" t="n">
        <f aca="false">1_Data_EDA!H5708</f>
        <v>0</v>
      </c>
      <c r="C5707" s="7" t="n">
        <f aca="false">1_Data_EDA!I5708</f>
        <v>39.99000168</v>
      </c>
      <c r="D5707" s="6" t="n">
        <f aca="false">1_Data_EDA!J5708</f>
        <v>2</v>
      </c>
      <c r="E5707" s="7" t="n">
        <f aca="false">1_Data_EDA!K5708</f>
        <v>79.98000336</v>
      </c>
      <c r="F5707" s="7" t="n">
        <f aca="false">1_Data_EDA!L5708</f>
        <v>12</v>
      </c>
      <c r="G5707" s="8" t="n">
        <f aca="false">1_Data_EDA!M5708</f>
        <v>0.150000006</v>
      </c>
      <c r="H5707" s="6" t="n">
        <f aca="false">IF(1_Data_EDA!B5708="First Class",1,0)</f>
        <v>0</v>
      </c>
      <c r="I5707" s="6" t="n">
        <f aca="false">IF(1_Data_EDA!B5708="Second Class",1,0)</f>
        <v>0</v>
      </c>
      <c r="J5707" s="6" t="n">
        <f aca="false">IF(1_Data_EDA!B5708="Same Day",1,0)</f>
        <v>1</v>
      </c>
      <c r="K5707" s="6" t="n">
        <f aca="false">IF(1_Data_EDA!C5708="Corporate",1,0)</f>
        <v>1</v>
      </c>
      <c r="L5707" s="6" t="n">
        <f aca="false">IF(1_Data_EDA!C5708="Home Office",1,0)</f>
        <v>0</v>
      </c>
      <c r="M5707" s="6" t="n">
        <f aca="false">IF(1_Data_EDA!D5708="Europe",1,0)</f>
        <v>0</v>
      </c>
      <c r="N5707" s="6" t="n">
        <f aca="false">IF(1_Data_EDA!D5708="LATAM",1,0)</f>
        <v>0</v>
      </c>
      <c r="O5707" s="6" t="n">
        <f aca="false">IF(1_Data_EDA!D5708="Pacific Asia",1,0)</f>
        <v>0</v>
      </c>
      <c r="P5707" s="6" t="n">
        <f aca="false">IF(1_Data_EDA!D5708="USCA",1,0)</f>
        <v>0</v>
      </c>
      <c r="Q5707" s="6" t="n">
        <f aca="false">IF(C5707&gt;MEDIAN(C$5:C$8004),1,0)</f>
        <v>0</v>
      </c>
      <c r="R5707" s="6" t="n">
        <f aca="false">IF(D5707&gt;2,1,0)</f>
        <v>0</v>
      </c>
    </row>
    <row r="5708" customFormat="false" ht="15" hidden="false" customHeight="true" outlineLevel="0" collapsed="false">
      <c r="A5708" s="6" t="n">
        <f aca="false">1_Data_EDA!O5709</f>
        <v>1</v>
      </c>
      <c r="B5708" s="6" t="n">
        <f aca="false">1_Data_EDA!H5709</f>
        <v>1</v>
      </c>
      <c r="C5708" s="7" t="n">
        <f aca="false">1_Data_EDA!I5709</f>
        <v>199.9900055</v>
      </c>
      <c r="D5708" s="6" t="n">
        <f aca="false">1_Data_EDA!J5709</f>
        <v>1</v>
      </c>
      <c r="E5708" s="7" t="n">
        <f aca="false">1_Data_EDA!K5709</f>
        <v>199.9900055</v>
      </c>
      <c r="F5708" s="7" t="n">
        <f aca="false">1_Data_EDA!L5709</f>
        <v>26</v>
      </c>
      <c r="G5708" s="8" t="n">
        <f aca="false">1_Data_EDA!M5709</f>
        <v>0.129999995</v>
      </c>
      <c r="H5708" s="6" t="n">
        <f aca="false">IF(1_Data_EDA!B5709="First Class",1,0)</f>
        <v>1</v>
      </c>
      <c r="I5708" s="6" t="n">
        <f aca="false">IF(1_Data_EDA!B5709="Second Class",1,0)</f>
        <v>0</v>
      </c>
      <c r="J5708" s="6" t="n">
        <f aca="false">IF(1_Data_EDA!B5709="Same Day",1,0)</f>
        <v>0</v>
      </c>
      <c r="K5708" s="6" t="n">
        <f aca="false">IF(1_Data_EDA!C5709="Corporate",1,0)</f>
        <v>0</v>
      </c>
      <c r="L5708" s="6" t="n">
        <f aca="false">IF(1_Data_EDA!C5709="Home Office",1,0)</f>
        <v>0</v>
      </c>
      <c r="M5708" s="6" t="n">
        <f aca="false">IF(1_Data_EDA!D5709="Europe",1,0)</f>
        <v>1</v>
      </c>
      <c r="N5708" s="6" t="n">
        <f aca="false">IF(1_Data_EDA!D5709="LATAM",1,0)</f>
        <v>0</v>
      </c>
      <c r="O5708" s="6" t="n">
        <f aca="false">IF(1_Data_EDA!D5709="Pacific Asia",1,0)</f>
        <v>0</v>
      </c>
      <c r="P5708" s="6" t="n">
        <f aca="false">IF(1_Data_EDA!D5709="USCA",1,0)</f>
        <v>0</v>
      </c>
      <c r="Q5708" s="6" t="n">
        <f aca="false">IF(C5708&gt;MEDIAN(C$5:C$8004),1,0)</f>
        <v>1</v>
      </c>
      <c r="R5708" s="6" t="n">
        <f aca="false">IF(D5708&gt;2,1,0)</f>
        <v>0</v>
      </c>
    </row>
    <row r="5709" customFormat="false" ht="15" hidden="false" customHeight="true" outlineLevel="0" collapsed="false">
      <c r="A5709" s="6" t="n">
        <f aca="false">1_Data_EDA!O5710</f>
        <v>0</v>
      </c>
      <c r="B5709" s="6" t="n">
        <f aca="false">1_Data_EDA!H5710</f>
        <v>4</v>
      </c>
      <c r="C5709" s="7" t="n">
        <f aca="false">1_Data_EDA!I5710</f>
        <v>199.9900055</v>
      </c>
      <c r="D5709" s="6" t="n">
        <f aca="false">1_Data_EDA!J5710</f>
        <v>1</v>
      </c>
      <c r="E5709" s="7" t="n">
        <f aca="false">1_Data_EDA!K5710</f>
        <v>199.9900055</v>
      </c>
      <c r="F5709" s="7" t="n">
        <f aca="false">1_Data_EDA!L5710</f>
        <v>34</v>
      </c>
      <c r="G5709" s="8" t="n">
        <f aca="false">1_Data_EDA!M5710</f>
        <v>0.170000002</v>
      </c>
      <c r="H5709" s="6" t="n">
        <f aca="false">IF(1_Data_EDA!B5710="First Class",1,0)</f>
        <v>0</v>
      </c>
      <c r="I5709" s="6" t="n">
        <f aca="false">IF(1_Data_EDA!B5710="Second Class",1,0)</f>
        <v>0</v>
      </c>
      <c r="J5709" s="6" t="n">
        <f aca="false">IF(1_Data_EDA!B5710="Same Day",1,0)</f>
        <v>0</v>
      </c>
      <c r="K5709" s="6" t="n">
        <f aca="false">IF(1_Data_EDA!C5710="Corporate",1,0)</f>
        <v>0</v>
      </c>
      <c r="L5709" s="6" t="n">
        <f aca="false">IF(1_Data_EDA!C5710="Home Office",1,0)</f>
        <v>0</v>
      </c>
      <c r="M5709" s="6" t="n">
        <f aca="false">IF(1_Data_EDA!D5710="Europe",1,0)</f>
        <v>0</v>
      </c>
      <c r="N5709" s="6" t="n">
        <f aca="false">IF(1_Data_EDA!D5710="LATAM",1,0)</f>
        <v>0</v>
      </c>
      <c r="O5709" s="6" t="n">
        <f aca="false">IF(1_Data_EDA!D5710="Pacific Asia",1,0)</f>
        <v>0</v>
      </c>
      <c r="P5709" s="6" t="n">
        <f aca="false">IF(1_Data_EDA!D5710="USCA",1,0)</f>
        <v>0</v>
      </c>
      <c r="Q5709" s="6" t="n">
        <f aca="false">IF(C5709&gt;MEDIAN(C$5:C$8004),1,0)</f>
        <v>1</v>
      </c>
      <c r="R5709" s="6" t="n">
        <f aca="false">IF(D5709&gt;2,1,0)</f>
        <v>0</v>
      </c>
    </row>
    <row r="5710" customFormat="false" ht="15" hidden="false" customHeight="true" outlineLevel="0" collapsed="false">
      <c r="A5710" s="6" t="n">
        <f aca="false">1_Data_EDA!O5711</f>
        <v>0</v>
      </c>
      <c r="B5710" s="6" t="n">
        <f aca="false">1_Data_EDA!H5711</f>
        <v>4</v>
      </c>
      <c r="C5710" s="7" t="n">
        <f aca="false">1_Data_EDA!I5711</f>
        <v>299.980011</v>
      </c>
      <c r="D5710" s="6" t="n">
        <f aca="false">1_Data_EDA!J5711</f>
        <v>1</v>
      </c>
      <c r="E5710" s="7" t="n">
        <f aca="false">1_Data_EDA!K5711</f>
        <v>299.980011</v>
      </c>
      <c r="F5710" s="7" t="n">
        <f aca="false">1_Data_EDA!L5711</f>
        <v>21</v>
      </c>
      <c r="G5710" s="8" t="n">
        <f aca="false">1_Data_EDA!M5711</f>
        <v>0.07</v>
      </c>
      <c r="H5710" s="6" t="n">
        <f aca="false">IF(1_Data_EDA!B5711="First Class",1,0)</f>
        <v>0</v>
      </c>
      <c r="I5710" s="6" t="n">
        <f aca="false">IF(1_Data_EDA!B5711="Second Class",1,0)</f>
        <v>0</v>
      </c>
      <c r="J5710" s="6" t="n">
        <f aca="false">IF(1_Data_EDA!B5711="Same Day",1,0)</f>
        <v>0</v>
      </c>
      <c r="K5710" s="6" t="n">
        <f aca="false">IF(1_Data_EDA!C5711="Corporate",1,0)</f>
        <v>0</v>
      </c>
      <c r="L5710" s="6" t="n">
        <f aca="false">IF(1_Data_EDA!C5711="Home Office",1,0)</f>
        <v>1</v>
      </c>
      <c r="M5710" s="6" t="n">
        <f aca="false">IF(1_Data_EDA!D5711="Europe",1,0)</f>
        <v>0</v>
      </c>
      <c r="N5710" s="6" t="n">
        <f aca="false">IF(1_Data_EDA!D5711="LATAM",1,0)</f>
        <v>0</v>
      </c>
      <c r="O5710" s="6" t="n">
        <f aca="false">IF(1_Data_EDA!D5711="Pacific Asia",1,0)</f>
        <v>0</v>
      </c>
      <c r="P5710" s="6" t="n">
        <f aca="false">IF(1_Data_EDA!D5711="USCA",1,0)</f>
        <v>1</v>
      </c>
      <c r="Q5710" s="6" t="n">
        <f aca="false">IF(C5710&gt;MEDIAN(C$5:C$8004),1,0)</f>
        <v>1</v>
      </c>
      <c r="R5710" s="6" t="n">
        <f aca="false">IF(D5710&gt;2,1,0)</f>
        <v>0</v>
      </c>
    </row>
    <row r="5711" customFormat="false" ht="15" hidden="false" customHeight="true" outlineLevel="0" collapsed="false">
      <c r="A5711" s="6" t="n">
        <f aca="false">1_Data_EDA!O5712</f>
        <v>1</v>
      </c>
      <c r="B5711" s="6" t="n">
        <f aca="false">1_Data_EDA!H5712</f>
        <v>1</v>
      </c>
      <c r="C5711" s="7" t="n">
        <f aca="false">1_Data_EDA!I5712</f>
        <v>59.99000168</v>
      </c>
      <c r="D5711" s="6" t="n">
        <f aca="false">1_Data_EDA!J5712</f>
        <v>5</v>
      </c>
      <c r="E5711" s="7" t="n">
        <f aca="false">1_Data_EDA!K5712</f>
        <v>299.9500122</v>
      </c>
      <c r="F5711" s="7" t="n">
        <f aca="false">1_Data_EDA!L5712</f>
        <v>74.98999786</v>
      </c>
      <c r="G5711" s="8" t="n">
        <f aca="false">1_Data_EDA!M5712</f>
        <v>0.25</v>
      </c>
      <c r="H5711" s="6" t="n">
        <f aca="false">IF(1_Data_EDA!B5712="First Class",1,0)</f>
        <v>1</v>
      </c>
      <c r="I5711" s="6" t="n">
        <f aca="false">IF(1_Data_EDA!B5712="Second Class",1,0)</f>
        <v>0</v>
      </c>
      <c r="J5711" s="6" t="n">
        <f aca="false">IF(1_Data_EDA!B5712="Same Day",1,0)</f>
        <v>0</v>
      </c>
      <c r="K5711" s="6" t="n">
        <f aca="false">IF(1_Data_EDA!C5712="Corporate",1,0)</f>
        <v>0</v>
      </c>
      <c r="L5711" s="6" t="n">
        <f aca="false">IF(1_Data_EDA!C5712="Home Office",1,0)</f>
        <v>1</v>
      </c>
      <c r="M5711" s="6" t="n">
        <f aca="false">IF(1_Data_EDA!D5712="Europe",1,0)</f>
        <v>0</v>
      </c>
      <c r="N5711" s="6" t="n">
        <f aca="false">IF(1_Data_EDA!D5712="LATAM",1,0)</f>
        <v>0</v>
      </c>
      <c r="O5711" s="6" t="n">
        <f aca="false">IF(1_Data_EDA!D5712="Pacific Asia",1,0)</f>
        <v>1</v>
      </c>
      <c r="P5711" s="6" t="n">
        <f aca="false">IF(1_Data_EDA!D5712="USCA",1,0)</f>
        <v>0</v>
      </c>
      <c r="Q5711" s="6" t="n">
        <f aca="false">IF(C5711&gt;MEDIAN(C$5:C$8004),1,0)</f>
        <v>0</v>
      </c>
      <c r="R5711" s="6" t="n">
        <f aca="false">IF(D5711&gt;2,1,0)</f>
        <v>1</v>
      </c>
    </row>
    <row r="5712" customFormat="false" ht="15" hidden="false" customHeight="true" outlineLevel="0" collapsed="false">
      <c r="A5712" s="6" t="n">
        <f aca="false">1_Data_EDA!O5713</f>
        <v>1</v>
      </c>
      <c r="B5712" s="6" t="n">
        <f aca="false">1_Data_EDA!H5713</f>
        <v>2</v>
      </c>
      <c r="C5712" s="7" t="n">
        <f aca="false">1_Data_EDA!I5713</f>
        <v>21.98999977</v>
      </c>
      <c r="D5712" s="6" t="n">
        <f aca="false">1_Data_EDA!J5713</f>
        <v>5</v>
      </c>
      <c r="E5712" s="7" t="n">
        <f aca="false">1_Data_EDA!K5713</f>
        <v>109.9499969</v>
      </c>
      <c r="F5712" s="7" t="n">
        <f aca="false">1_Data_EDA!L5713</f>
        <v>18.69000053</v>
      </c>
      <c r="G5712" s="8" t="n">
        <f aca="false">1_Data_EDA!M5713</f>
        <v>0.170000002</v>
      </c>
      <c r="H5712" s="6" t="n">
        <f aca="false">IF(1_Data_EDA!B5713="First Class",1,0)</f>
        <v>0</v>
      </c>
      <c r="I5712" s="6" t="n">
        <f aca="false">IF(1_Data_EDA!B5713="Second Class",1,0)</f>
        <v>1</v>
      </c>
      <c r="J5712" s="6" t="n">
        <f aca="false">IF(1_Data_EDA!B5713="Same Day",1,0)</f>
        <v>0</v>
      </c>
      <c r="K5712" s="6" t="n">
        <f aca="false">IF(1_Data_EDA!C5713="Corporate",1,0)</f>
        <v>0</v>
      </c>
      <c r="L5712" s="6" t="n">
        <f aca="false">IF(1_Data_EDA!C5713="Home Office",1,0)</f>
        <v>0</v>
      </c>
      <c r="M5712" s="6" t="n">
        <f aca="false">IF(1_Data_EDA!D5713="Europe",1,0)</f>
        <v>1</v>
      </c>
      <c r="N5712" s="6" t="n">
        <f aca="false">IF(1_Data_EDA!D5713="LATAM",1,0)</f>
        <v>0</v>
      </c>
      <c r="O5712" s="6" t="n">
        <f aca="false">IF(1_Data_EDA!D5713="Pacific Asia",1,0)</f>
        <v>0</v>
      </c>
      <c r="P5712" s="6" t="n">
        <f aca="false">IF(1_Data_EDA!D5713="USCA",1,0)</f>
        <v>0</v>
      </c>
      <c r="Q5712" s="6" t="n">
        <f aca="false">IF(C5712&gt;MEDIAN(C$5:C$8004),1,0)</f>
        <v>0</v>
      </c>
      <c r="R5712" s="6" t="n">
        <f aca="false">IF(D5712&gt;2,1,0)</f>
        <v>1</v>
      </c>
    </row>
    <row r="5713" customFormat="false" ht="15" hidden="false" customHeight="true" outlineLevel="0" collapsed="false">
      <c r="A5713" s="6" t="n">
        <f aca="false">1_Data_EDA!O5714</f>
        <v>1</v>
      </c>
      <c r="B5713" s="6" t="n">
        <f aca="false">1_Data_EDA!H5714</f>
        <v>4</v>
      </c>
      <c r="C5713" s="7" t="n">
        <f aca="false">1_Data_EDA!I5714</f>
        <v>299.980011</v>
      </c>
      <c r="D5713" s="6" t="n">
        <f aca="false">1_Data_EDA!J5714</f>
        <v>1</v>
      </c>
      <c r="E5713" s="7" t="n">
        <f aca="false">1_Data_EDA!K5714</f>
        <v>299.980011</v>
      </c>
      <c r="F5713" s="7" t="n">
        <f aca="false">1_Data_EDA!L5714</f>
        <v>6</v>
      </c>
      <c r="G5713" s="8" t="n">
        <f aca="false">1_Data_EDA!M5714</f>
        <v>0.02</v>
      </c>
      <c r="H5713" s="6" t="n">
        <f aca="false">IF(1_Data_EDA!B5714="First Class",1,0)</f>
        <v>0</v>
      </c>
      <c r="I5713" s="6" t="n">
        <f aca="false">IF(1_Data_EDA!B5714="Second Class",1,0)</f>
        <v>0</v>
      </c>
      <c r="J5713" s="6" t="n">
        <f aca="false">IF(1_Data_EDA!B5714="Same Day",1,0)</f>
        <v>0</v>
      </c>
      <c r="K5713" s="6" t="n">
        <f aca="false">IF(1_Data_EDA!C5714="Corporate",1,0)</f>
        <v>0</v>
      </c>
      <c r="L5713" s="6" t="n">
        <f aca="false">IF(1_Data_EDA!C5714="Home Office",1,0)</f>
        <v>0</v>
      </c>
      <c r="M5713" s="6" t="n">
        <f aca="false">IF(1_Data_EDA!D5714="Europe",1,0)</f>
        <v>0</v>
      </c>
      <c r="N5713" s="6" t="n">
        <f aca="false">IF(1_Data_EDA!D5714="LATAM",1,0)</f>
        <v>0</v>
      </c>
      <c r="O5713" s="6" t="n">
        <f aca="false">IF(1_Data_EDA!D5714="Pacific Asia",1,0)</f>
        <v>1</v>
      </c>
      <c r="P5713" s="6" t="n">
        <f aca="false">IF(1_Data_EDA!D5714="USCA",1,0)</f>
        <v>0</v>
      </c>
      <c r="Q5713" s="6" t="n">
        <f aca="false">IF(C5713&gt;MEDIAN(C$5:C$8004),1,0)</f>
        <v>1</v>
      </c>
      <c r="R5713" s="6" t="n">
        <f aca="false">IF(D5713&gt;2,1,0)</f>
        <v>0</v>
      </c>
    </row>
    <row r="5714" customFormat="false" ht="15" hidden="false" customHeight="true" outlineLevel="0" collapsed="false">
      <c r="A5714" s="6" t="n">
        <f aca="false">1_Data_EDA!O5715</f>
        <v>1</v>
      </c>
      <c r="B5714" s="6" t="n">
        <f aca="false">1_Data_EDA!H5715</f>
        <v>1</v>
      </c>
      <c r="C5714" s="7" t="n">
        <f aca="false">1_Data_EDA!I5715</f>
        <v>199.9900055</v>
      </c>
      <c r="D5714" s="6" t="n">
        <f aca="false">1_Data_EDA!J5715</f>
        <v>1</v>
      </c>
      <c r="E5714" s="7" t="n">
        <f aca="false">1_Data_EDA!K5715</f>
        <v>199.9900055</v>
      </c>
      <c r="F5714" s="7" t="n">
        <f aca="false">1_Data_EDA!L5715</f>
        <v>4</v>
      </c>
      <c r="G5714" s="8" t="n">
        <f aca="false">1_Data_EDA!M5715</f>
        <v>0.02</v>
      </c>
      <c r="H5714" s="6" t="n">
        <f aca="false">IF(1_Data_EDA!B5715="First Class",1,0)</f>
        <v>1</v>
      </c>
      <c r="I5714" s="6" t="n">
        <f aca="false">IF(1_Data_EDA!B5715="Second Class",1,0)</f>
        <v>0</v>
      </c>
      <c r="J5714" s="6" t="n">
        <f aca="false">IF(1_Data_EDA!B5715="Same Day",1,0)</f>
        <v>0</v>
      </c>
      <c r="K5714" s="6" t="n">
        <f aca="false">IF(1_Data_EDA!C5715="Corporate",1,0)</f>
        <v>0</v>
      </c>
      <c r="L5714" s="6" t="n">
        <f aca="false">IF(1_Data_EDA!C5715="Home Office",1,0)</f>
        <v>1</v>
      </c>
      <c r="M5714" s="6" t="n">
        <f aca="false">IF(1_Data_EDA!D5715="Europe",1,0)</f>
        <v>0</v>
      </c>
      <c r="N5714" s="6" t="n">
        <f aca="false">IF(1_Data_EDA!D5715="LATAM",1,0)</f>
        <v>0</v>
      </c>
      <c r="O5714" s="6" t="n">
        <f aca="false">IF(1_Data_EDA!D5715="Pacific Asia",1,0)</f>
        <v>0</v>
      </c>
      <c r="P5714" s="6" t="n">
        <f aca="false">IF(1_Data_EDA!D5715="USCA",1,0)</f>
        <v>1</v>
      </c>
      <c r="Q5714" s="6" t="n">
        <f aca="false">IF(C5714&gt;MEDIAN(C$5:C$8004),1,0)</f>
        <v>1</v>
      </c>
      <c r="R5714" s="6" t="n">
        <f aca="false">IF(D5714&gt;2,1,0)</f>
        <v>0</v>
      </c>
    </row>
    <row r="5715" customFormat="false" ht="15" hidden="false" customHeight="true" outlineLevel="0" collapsed="false">
      <c r="A5715" s="6" t="n">
        <f aca="false">1_Data_EDA!O5716</f>
        <v>1</v>
      </c>
      <c r="B5715" s="6" t="n">
        <f aca="false">1_Data_EDA!H5716</f>
        <v>2</v>
      </c>
      <c r="C5715" s="7" t="n">
        <f aca="false">1_Data_EDA!I5716</f>
        <v>129.9900055</v>
      </c>
      <c r="D5715" s="6" t="n">
        <f aca="false">1_Data_EDA!J5716</f>
        <v>1</v>
      </c>
      <c r="E5715" s="7" t="n">
        <f aca="false">1_Data_EDA!K5716</f>
        <v>129.9900055</v>
      </c>
      <c r="F5715" s="7" t="n">
        <f aca="false">1_Data_EDA!L5716</f>
        <v>13</v>
      </c>
      <c r="G5715" s="8" t="n">
        <f aca="false">1_Data_EDA!M5716</f>
        <v>0.100000001</v>
      </c>
      <c r="H5715" s="6" t="n">
        <f aca="false">IF(1_Data_EDA!B5716="First Class",1,0)</f>
        <v>0</v>
      </c>
      <c r="I5715" s="6" t="n">
        <f aca="false">IF(1_Data_EDA!B5716="Second Class",1,0)</f>
        <v>1</v>
      </c>
      <c r="J5715" s="6" t="n">
        <f aca="false">IF(1_Data_EDA!B5716="Same Day",1,0)</f>
        <v>0</v>
      </c>
      <c r="K5715" s="6" t="n">
        <f aca="false">IF(1_Data_EDA!C5716="Corporate",1,0)</f>
        <v>0</v>
      </c>
      <c r="L5715" s="6" t="n">
        <f aca="false">IF(1_Data_EDA!C5716="Home Office",1,0)</f>
        <v>0</v>
      </c>
      <c r="M5715" s="6" t="n">
        <f aca="false">IF(1_Data_EDA!D5716="Europe",1,0)</f>
        <v>1</v>
      </c>
      <c r="N5715" s="6" t="n">
        <f aca="false">IF(1_Data_EDA!D5716="LATAM",1,0)</f>
        <v>0</v>
      </c>
      <c r="O5715" s="6" t="n">
        <f aca="false">IF(1_Data_EDA!D5716="Pacific Asia",1,0)</f>
        <v>0</v>
      </c>
      <c r="P5715" s="6" t="n">
        <f aca="false">IF(1_Data_EDA!D5716="USCA",1,0)</f>
        <v>0</v>
      </c>
      <c r="Q5715" s="6" t="n">
        <f aca="false">IF(C5715&gt;MEDIAN(C$5:C$8004),1,0)</f>
        <v>1</v>
      </c>
      <c r="R5715" s="6" t="n">
        <f aca="false">IF(D5715&gt;2,1,0)</f>
        <v>0</v>
      </c>
    </row>
    <row r="5716" customFormat="false" ht="15" hidden="false" customHeight="true" outlineLevel="0" collapsed="false">
      <c r="A5716" s="6" t="n">
        <f aca="false">1_Data_EDA!O5717</f>
        <v>0</v>
      </c>
      <c r="B5716" s="6" t="n">
        <f aca="false">1_Data_EDA!H5717</f>
        <v>4</v>
      </c>
      <c r="C5716" s="7" t="n">
        <f aca="false">1_Data_EDA!I5717</f>
        <v>49.97999954</v>
      </c>
      <c r="D5716" s="6" t="n">
        <f aca="false">1_Data_EDA!J5717</f>
        <v>2</v>
      </c>
      <c r="E5716" s="7" t="n">
        <f aca="false">1_Data_EDA!K5717</f>
        <v>99.95999908</v>
      </c>
      <c r="F5716" s="7" t="n">
        <f aca="false">1_Data_EDA!L5717</f>
        <v>17.98999977</v>
      </c>
      <c r="G5716" s="8" t="n">
        <f aca="false">1_Data_EDA!M5717</f>
        <v>0.180000007</v>
      </c>
      <c r="H5716" s="6" t="n">
        <f aca="false">IF(1_Data_EDA!B5717="First Class",1,0)</f>
        <v>0</v>
      </c>
      <c r="I5716" s="6" t="n">
        <f aca="false">IF(1_Data_EDA!B5717="Second Class",1,0)</f>
        <v>0</v>
      </c>
      <c r="J5716" s="6" t="n">
        <f aca="false">IF(1_Data_EDA!B5717="Same Day",1,0)</f>
        <v>0</v>
      </c>
      <c r="K5716" s="6" t="n">
        <f aca="false">IF(1_Data_EDA!C5717="Corporate",1,0)</f>
        <v>0</v>
      </c>
      <c r="L5716" s="6" t="n">
        <f aca="false">IF(1_Data_EDA!C5717="Home Office",1,0)</f>
        <v>0</v>
      </c>
      <c r="M5716" s="6" t="n">
        <f aca="false">IF(1_Data_EDA!D5717="Europe",1,0)</f>
        <v>0</v>
      </c>
      <c r="N5716" s="6" t="n">
        <f aca="false">IF(1_Data_EDA!D5717="LATAM",1,0)</f>
        <v>1</v>
      </c>
      <c r="O5716" s="6" t="n">
        <f aca="false">IF(1_Data_EDA!D5717="Pacific Asia",1,0)</f>
        <v>0</v>
      </c>
      <c r="P5716" s="6" t="n">
        <f aca="false">IF(1_Data_EDA!D5717="USCA",1,0)</f>
        <v>0</v>
      </c>
      <c r="Q5716" s="6" t="n">
        <f aca="false">IF(C5716&gt;MEDIAN(C$5:C$8004),1,0)</f>
        <v>0</v>
      </c>
      <c r="R5716" s="6" t="n">
        <f aca="false">IF(D5716&gt;2,1,0)</f>
        <v>0</v>
      </c>
    </row>
    <row r="5717" customFormat="false" ht="15" hidden="false" customHeight="true" outlineLevel="0" collapsed="false">
      <c r="A5717" s="6" t="n">
        <f aca="false">1_Data_EDA!O5718</f>
        <v>0</v>
      </c>
      <c r="B5717" s="6" t="n">
        <f aca="false">1_Data_EDA!H5718</f>
        <v>4</v>
      </c>
      <c r="C5717" s="7" t="n">
        <f aca="false">1_Data_EDA!I5718</f>
        <v>299.980011</v>
      </c>
      <c r="D5717" s="6" t="n">
        <f aca="false">1_Data_EDA!J5718</f>
        <v>1</v>
      </c>
      <c r="E5717" s="7" t="n">
        <f aca="false">1_Data_EDA!K5718</f>
        <v>299.980011</v>
      </c>
      <c r="F5717" s="7" t="n">
        <f aca="false">1_Data_EDA!L5718</f>
        <v>60</v>
      </c>
      <c r="G5717" s="8" t="n">
        <f aca="false">1_Data_EDA!M5718</f>
        <v>0.200000003</v>
      </c>
      <c r="H5717" s="6" t="n">
        <f aca="false">IF(1_Data_EDA!B5718="First Class",1,0)</f>
        <v>0</v>
      </c>
      <c r="I5717" s="6" t="n">
        <f aca="false">IF(1_Data_EDA!B5718="Second Class",1,0)</f>
        <v>0</v>
      </c>
      <c r="J5717" s="6" t="n">
        <f aca="false">IF(1_Data_EDA!B5718="Same Day",1,0)</f>
        <v>0</v>
      </c>
      <c r="K5717" s="6" t="n">
        <f aca="false">IF(1_Data_EDA!C5718="Corporate",1,0)</f>
        <v>1</v>
      </c>
      <c r="L5717" s="6" t="n">
        <f aca="false">IF(1_Data_EDA!C5718="Home Office",1,0)</f>
        <v>0</v>
      </c>
      <c r="M5717" s="6" t="n">
        <f aca="false">IF(1_Data_EDA!D5718="Europe",1,0)</f>
        <v>0</v>
      </c>
      <c r="N5717" s="6" t="n">
        <f aca="false">IF(1_Data_EDA!D5718="LATAM",1,0)</f>
        <v>1</v>
      </c>
      <c r="O5717" s="6" t="n">
        <f aca="false">IF(1_Data_EDA!D5718="Pacific Asia",1,0)</f>
        <v>0</v>
      </c>
      <c r="P5717" s="6" t="n">
        <f aca="false">IF(1_Data_EDA!D5718="USCA",1,0)</f>
        <v>0</v>
      </c>
      <c r="Q5717" s="6" t="n">
        <f aca="false">IF(C5717&gt;MEDIAN(C$5:C$8004),1,0)</f>
        <v>1</v>
      </c>
      <c r="R5717" s="6" t="n">
        <f aca="false">IF(D5717&gt;2,1,0)</f>
        <v>0</v>
      </c>
    </row>
    <row r="5718" customFormat="false" ht="15" hidden="false" customHeight="true" outlineLevel="0" collapsed="false">
      <c r="A5718" s="6" t="n">
        <f aca="false">1_Data_EDA!O5719</f>
        <v>0</v>
      </c>
      <c r="B5718" s="6" t="n">
        <f aca="false">1_Data_EDA!H5719</f>
        <v>2</v>
      </c>
      <c r="C5718" s="7" t="n">
        <f aca="false">1_Data_EDA!I5719</f>
        <v>99.98999786</v>
      </c>
      <c r="D5718" s="6" t="n">
        <f aca="false">1_Data_EDA!J5719</f>
        <v>3</v>
      </c>
      <c r="E5718" s="7" t="n">
        <f aca="false">1_Data_EDA!K5719</f>
        <v>299.9700012</v>
      </c>
      <c r="F5718" s="7" t="n">
        <f aca="false">1_Data_EDA!L5719</f>
        <v>15</v>
      </c>
      <c r="G5718" s="8" t="n">
        <f aca="false">1_Data_EDA!M5719</f>
        <v>0.050000001</v>
      </c>
      <c r="H5718" s="6" t="n">
        <f aca="false">IF(1_Data_EDA!B5719="First Class",1,0)</f>
        <v>0</v>
      </c>
      <c r="I5718" s="6" t="n">
        <f aca="false">IF(1_Data_EDA!B5719="Second Class",1,0)</f>
        <v>1</v>
      </c>
      <c r="J5718" s="6" t="n">
        <f aca="false">IF(1_Data_EDA!B5719="Same Day",1,0)</f>
        <v>0</v>
      </c>
      <c r="K5718" s="6" t="n">
        <f aca="false">IF(1_Data_EDA!C5719="Corporate",1,0)</f>
        <v>0</v>
      </c>
      <c r="L5718" s="6" t="n">
        <f aca="false">IF(1_Data_EDA!C5719="Home Office",1,0)</f>
        <v>0</v>
      </c>
      <c r="M5718" s="6" t="n">
        <f aca="false">IF(1_Data_EDA!D5719="Europe",1,0)</f>
        <v>0</v>
      </c>
      <c r="N5718" s="6" t="n">
        <f aca="false">IF(1_Data_EDA!D5719="LATAM",1,0)</f>
        <v>0</v>
      </c>
      <c r="O5718" s="6" t="n">
        <f aca="false">IF(1_Data_EDA!D5719="Pacific Asia",1,0)</f>
        <v>1</v>
      </c>
      <c r="P5718" s="6" t="n">
        <f aca="false">IF(1_Data_EDA!D5719="USCA",1,0)</f>
        <v>0</v>
      </c>
      <c r="Q5718" s="6" t="n">
        <f aca="false">IF(C5718&gt;MEDIAN(C$5:C$8004),1,0)</f>
        <v>1</v>
      </c>
      <c r="R5718" s="6" t="n">
        <f aca="false">IF(D5718&gt;2,1,0)</f>
        <v>1</v>
      </c>
    </row>
    <row r="5719" customFormat="false" ht="15" hidden="false" customHeight="true" outlineLevel="0" collapsed="false">
      <c r="A5719" s="6" t="n">
        <f aca="false">1_Data_EDA!O5720</f>
        <v>1</v>
      </c>
      <c r="B5719" s="6" t="n">
        <f aca="false">1_Data_EDA!H5720</f>
        <v>2</v>
      </c>
      <c r="C5719" s="7" t="n">
        <f aca="false">1_Data_EDA!I5720</f>
        <v>99.98999786</v>
      </c>
      <c r="D5719" s="6" t="n">
        <f aca="false">1_Data_EDA!J5720</f>
        <v>2</v>
      </c>
      <c r="E5719" s="7" t="n">
        <f aca="false">1_Data_EDA!K5720</f>
        <v>199.9799957</v>
      </c>
      <c r="F5719" s="7" t="n">
        <f aca="false">1_Data_EDA!L5720</f>
        <v>36</v>
      </c>
      <c r="G5719" s="8" t="n">
        <f aca="false">1_Data_EDA!M5720</f>
        <v>0.180000007</v>
      </c>
      <c r="H5719" s="6" t="n">
        <f aca="false">IF(1_Data_EDA!B5720="First Class",1,0)</f>
        <v>0</v>
      </c>
      <c r="I5719" s="6" t="n">
        <f aca="false">IF(1_Data_EDA!B5720="Second Class",1,0)</f>
        <v>1</v>
      </c>
      <c r="J5719" s="6" t="n">
        <f aca="false">IF(1_Data_EDA!B5720="Same Day",1,0)</f>
        <v>0</v>
      </c>
      <c r="K5719" s="6" t="n">
        <f aca="false">IF(1_Data_EDA!C5720="Corporate",1,0)</f>
        <v>0</v>
      </c>
      <c r="L5719" s="6" t="n">
        <f aca="false">IF(1_Data_EDA!C5720="Home Office",1,0)</f>
        <v>0</v>
      </c>
      <c r="M5719" s="6" t="n">
        <f aca="false">IF(1_Data_EDA!D5720="Europe",1,0)</f>
        <v>0</v>
      </c>
      <c r="N5719" s="6" t="n">
        <f aca="false">IF(1_Data_EDA!D5720="LATAM",1,0)</f>
        <v>1</v>
      </c>
      <c r="O5719" s="6" t="n">
        <f aca="false">IF(1_Data_EDA!D5720="Pacific Asia",1,0)</f>
        <v>0</v>
      </c>
      <c r="P5719" s="6" t="n">
        <f aca="false">IF(1_Data_EDA!D5720="USCA",1,0)</f>
        <v>0</v>
      </c>
      <c r="Q5719" s="6" t="n">
        <f aca="false">IF(C5719&gt;MEDIAN(C$5:C$8004),1,0)</f>
        <v>1</v>
      </c>
      <c r="R5719" s="6" t="n">
        <f aca="false">IF(D5719&gt;2,1,0)</f>
        <v>0</v>
      </c>
    </row>
    <row r="5720" customFormat="false" ht="15" hidden="false" customHeight="true" outlineLevel="0" collapsed="false">
      <c r="A5720" s="6" t="n">
        <f aca="false">1_Data_EDA!O5721</f>
        <v>0</v>
      </c>
      <c r="B5720" s="6" t="n">
        <f aca="false">1_Data_EDA!H5721</f>
        <v>4</v>
      </c>
      <c r="C5720" s="7" t="n">
        <f aca="false">1_Data_EDA!I5721</f>
        <v>129.9900055</v>
      </c>
      <c r="D5720" s="6" t="n">
        <f aca="false">1_Data_EDA!J5721</f>
        <v>1</v>
      </c>
      <c r="E5720" s="7" t="n">
        <f aca="false">1_Data_EDA!K5721</f>
        <v>129.9900055</v>
      </c>
      <c r="F5720" s="7" t="n">
        <f aca="false">1_Data_EDA!L5721</f>
        <v>16.89999962</v>
      </c>
      <c r="G5720" s="8" t="n">
        <f aca="false">1_Data_EDA!M5721</f>
        <v>0.129999995</v>
      </c>
      <c r="H5720" s="6" t="n">
        <f aca="false">IF(1_Data_EDA!B5721="First Class",1,0)</f>
        <v>0</v>
      </c>
      <c r="I5720" s="6" t="n">
        <f aca="false">IF(1_Data_EDA!B5721="Second Class",1,0)</f>
        <v>0</v>
      </c>
      <c r="J5720" s="6" t="n">
        <f aca="false">IF(1_Data_EDA!B5721="Same Day",1,0)</f>
        <v>0</v>
      </c>
      <c r="K5720" s="6" t="n">
        <f aca="false">IF(1_Data_EDA!C5721="Corporate",1,0)</f>
        <v>0</v>
      </c>
      <c r="L5720" s="6" t="n">
        <f aca="false">IF(1_Data_EDA!C5721="Home Office",1,0)</f>
        <v>0</v>
      </c>
      <c r="M5720" s="6" t="n">
        <f aca="false">IF(1_Data_EDA!D5721="Europe",1,0)</f>
        <v>1</v>
      </c>
      <c r="N5720" s="6" t="n">
        <f aca="false">IF(1_Data_EDA!D5721="LATAM",1,0)</f>
        <v>0</v>
      </c>
      <c r="O5720" s="6" t="n">
        <f aca="false">IF(1_Data_EDA!D5721="Pacific Asia",1,0)</f>
        <v>0</v>
      </c>
      <c r="P5720" s="6" t="n">
        <f aca="false">IF(1_Data_EDA!D5721="USCA",1,0)</f>
        <v>0</v>
      </c>
      <c r="Q5720" s="6" t="n">
        <f aca="false">IF(C5720&gt;MEDIAN(C$5:C$8004),1,0)</f>
        <v>1</v>
      </c>
      <c r="R5720" s="6" t="n">
        <f aca="false">IF(D5720&gt;2,1,0)</f>
        <v>0</v>
      </c>
    </row>
    <row r="5721" customFormat="false" ht="15" hidden="false" customHeight="true" outlineLevel="0" collapsed="false">
      <c r="A5721" s="6" t="n">
        <f aca="false">1_Data_EDA!O5722</f>
        <v>1</v>
      </c>
      <c r="B5721" s="6" t="n">
        <f aca="false">1_Data_EDA!H5722</f>
        <v>4</v>
      </c>
      <c r="C5721" s="7" t="n">
        <f aca="false">1_Data_EDA!I5722</f>
        <v>59.99000168</v>
      </c>
      <c r="D5721" s="6" t="n">
        <f aca="false">1_Data_EDA!J5722</f>
        <v>1</v>
      </c>
      <c r="E5721" s="7" t="n">
        <f aca="false">1_Data_EDA!K5722</f>
        <v>59.99000168</v>
      </c>
      <c r="F5721" s="7" t="n">
        <f aca="false">1_Data_EDA!L5722</f>
        <v>10.80000019</v>
      </c>
      <c r="G5721" s="8" t="n">
        <f aca="false">1_Data_EDA!M5722</f>
        <v>0.180000007</v>
      </c>
      <c r="H5721" s="6" t="n">
        <f aca="false">IF(1_Data_EDA!B5722="First Class",1,0)</f>
        <v>0</v>
      </c>
      <c r="I5721" s="6" t="n">
        <f aca="false">IF(1_Data_EDA!B5722="Second Class",1,0)</f>
        <v>0</v>
      </c>
      <c r="J5721" s="6" t="n">
        <f aca="false">IF(1_Data_EDA!B5722="Same Day",1,0)</f>
        <v>0</v>
      </c>
      <c r="K5721" s="6" t="n">
        <f aca="false">IF(1_Data_EDA!C5722="Corporate",1,0)</f>
        <v>0</v>
      </c>
      <c r="L5721" s="6" t="n">
        <f aca="false">IF(1_Data_EDA!C5722="Home Office",1,0)</f>
        <v>1</v>
      </c>
      <c r="M5721" s="6" t="n">
        <f aca="false">IF(1_Data_EDA!D5722="Europe",1,0)</f>
        <v>0</v>
      </c>
      <c r="N5721" s="6" t="n">
        <f aca="false">IF(1_Data_EDA!D5722="LATAM",1,0)</f>
        <v>0</v>
      </c>
      <c r="O5721" s="6" t="n">
        <f aca="false">IF(1_Data_EDA!D5722="Pacific Asia",1,0)</f>
        <v>0</v>
      </c>
      <c r="P5721" s="6" t="n">
        <f aca="false">IF(1_Data_EDA!D5722="USCA",1,0)</f>
        <v>1</v>
      </c>
      <c r="Q5721" s="6" t="n">
        <f aca="false">IF(C5721&gt;MEDIAN(C$5:C$8004),1,0)</f>
        <v>0</v>
      </c>
      <c r="R5721" s="6" t="n">
        <f aca="false">IF(D5721&gt;2,1,0)</f>
        <v>0</v>
      </c>
    </row>
    <row r="5722" customFormat="false" ht="15" hidden="false" customHeight="true" outlineLevel="0" collapsed="false">
      <c r="A5722" s="6" t="n">
        <f aca="false">1_Data_EDA!O5723</f>
        <v>1</v>
      </c>
      <c r="B5722" s="6" t="n">
        <f aca="false">1_Data_EDA!H5723</f>
        <v>1</v>
      </c>
      <c r="C5722" s="7" t="n">
        <f aca="false">1_Data_EDA!I5723</f>
        <v>99.98999786</v>
      </c>
      <c r="D5722" s="6" t="n">
        <f aca="false">1_Data_EDA!J5723</f>
        <v>3</v>
      </c>
      <c r="E5722" s="7" t="n">
        <f aca="false">1_Data_EDA!K5723</f>
        <v>299.9700012</v>
      </c>
      <c r="F5722" s="7" t="n">
        <f aca="false">1_Data_EDA!L5723</f>
        <v>15</v>
      </c>
      <c r="G5722" s="8" t="n">
        <f aca="false">1_Data_EDA!M5723</f>
        <v>0.050000001</v>
      </c>
      <c r="H5722" s="6" t="n">
        <f aca="false">IF(1_Data_EDA!B5723="First Class",1,0)</f>
        <v>1</v>
      </c>
      <c r="I5722" s="6" t="n">
        <f aca="false">IF(1_Data_EDA!B5723="Second Class",1,0)</f>
        <v>0</v>
      </c>
      <c r="J5722" s="6" t="n">
        <f aca="false">IF(1_Data_EDA!B5723="Same Day",1,0)</f>
        <v>0</v>
      </c>
      <c r="K5722" s="6" t="n">
        <f aca="false">IF(1_Data_EDA!C5723="Corporate",1,0)</f>
        <v>0</v>
      </c>
      <c r="L5722" s="6" t="n">
        <f aca="false">IF(1_Data_EDA!C5723="Home Office",1,0)</f>
        <v>0</v>
      </c>
      <c r="M5722" s="6" t="n">
        <f aca="false">IF(1_Data_EDA!D5723="Europe",1,0)</f>
        <v>0</v>
      </c>
      <c r="N5722" s="6" t="n">
        <f aca="false">IF(1_Data_EDA!D5723="LATAM",1,0)</f>
        <v>0</v>
      </c>
      <c r="O5722" s="6" t="n">
        <f aca="false">IF(1_Data_EDA!D5723="Pacific Asia",1,0)</f>
        <v>1</v>
      </c>
      <c r="P5722" s="6" t="n">
        <f aca="false">IF(1_Data_EDA!D5723="USCA",1,0)</f>
        <v>0</v>
      </c>
      <c r="Q5722" s="6" t="n">
        <f aca="false">IF(C5722&gt;MEDIAN(C$5:C$8004),1,0)</f>
        <v>1</v>
      </c>
      <c r="R5722" s="6" t="n">
        <f aca="false">IF(D5722&gt;2,1,0)</f>
        <v>1</v>
      </c>
    </row>
    <row r="5723" customFormat="false" ht="15" hidden="false" customHeight="true" outlineLevel="0" collapsed="false">
      <c r="A5723" s="6" t="n">
        <f aca="false">1_Data_EDA!O5724</f>
        <v>0</v>
      </c>
      <c r="B5723" s="6" t="n">
        <f aca="false">1_Data_EDA!H5724</f>
        <v>4</v>
      </c>
      <c r="C5723" s="7" t="n">
        <f aca="false">1_Data_EDA!I5724</f>
        <v>99.98999786</v>
      </c>
      <c r="D5723" s="6" t="n">
        <f aca="false">1_Data_EDA!J5724</f>
        <v>3</v>
      </c>
      <c r="E5723" s="7" t="n">
        <f aca="false">1_Data_EDA!K5724</f>
        <v>299.9700012</v>
      </c>
      <c r="F5723" s="7" t="n">
        <f aca="false">1_Data_EDA!L5724</f>
        <v>16.5</v>
      </c>
      <c r="G5723" s="8" t="n">
        <f aca="false">1_Data_EDA!M5724</f>
        <v>0.059999999</v>
      </c>
      <c r="H5723" s="6" t="n">
        <f aca="false">IF(1_Data_EDA!B5724="First Class",1,0)</f>
        <v>0</v>
      </c>
      <c r="I5723" s="6" t="n">
        <f aca="false">IF(1_Data_EDA!B5724="Second Class",1,0)</f>
        <v>0</v>
      </c>
      <c r="J5723" s="6" t="n">
        <f aca="false">IF(1_Data_EDA!B5724="Same Day",1,0)</f>
        <v>0</v>
      </c>
      <c r="K5723" s="6" t="n">
        <f aca="false">IF(1_Data_EDA!C5724="Corporate",1,0)</f>
        <v>0</v>
      </c>
      <c r="L5723" s="6" t="n">
        <f aca="false">IF(1_Data_EDA!C5724="Home Office",1,0)</f>
        <v>1</v>
      </c>
      <c r="M5723" s="6" t="n">
        <f aca="false">IF(1_Data_EDA!D5724="Europe",1,0)</f>
        <v>1</v>
      </c>
      <c r="N5723" s="6" t="n">
        <f aca="false">IF(1_Data_EDA!D5724="LATAM",1,0)</f>
        <v>0</v>
      </c>
      <c r="O5723" s="6" t="n">
        <f aca="false">IF(1_Data_EDA!D5724="Pacific Asia",1,0)</f>
        <v>0</v>
      </c>
      <c r="P5723" s="6" t="n">
        <f aca="false">IF(1_Data_EDA!D5724="USCA",1,0)</f>
        <v>0</v>
      </c>
      <c r="Q5723" s="6" t="n">
        <f aca="false">IF(C5723&gt;MEDIAN(C$5:C$8004),1,0)</f>
        <v>1</v>
      </c>
      <c r="R5723" s="6" t="n">
        <f aca="false">IF(D5723&gt;2,1,0)</f>
        <v>1</v>
      </c>
    </row>
    <row r="5724" customFormat="false" ht="15" hidden="false" customHeight="true" outlineLevel="0" collapsed="false">
      <c r="A5724" s="6" t="n">
        <f aca="false">1_Data_EDA!O5725</f>
        <v>0</v>
      </c>
      <c r="B5724" s="6" t="n">
        <f aca="false">1_Data_EDA!H5725</f>
        <v>4</v>
      </c>
      <c r="C5724" s="7" t="n">
        <f aca="false">1_Data_EDA!I5725</f>
        <v>50</v>
      </c>
      <c r="D5724" s="6" t="n">
        <f aca="false">1_Data_EDA!J5725</f>
        <v>2</v>
      </c>
      <c r="E5724" s="7" t="n">
        <f aca="false">1_Data_EDA!K5725</f>
        <v>100</v>
      </c>
      <c r="F5724" s="7" t="n">
        <f aca="false">1_Data_EDA!L5725</f>
        <v>16</v>
      </c>
      <c r="G5724" s="8" t="n">
        <f aca="false">1_Data_EDA!M5725</f>
        <v>0.159999996</v>
      </c>
      <c r="H5724" s="6" t="n">
        <f aca="false">IF(1_Data_EDA!B5725="First Class",1,0)</f>
        <v>0</v>
      </c>
      <c r="I5724" s="6" t="n">
        <f aca="false">IF(1_Data_EDA!B5725="Second Class",1,0)</f>
        <v>0</v>
      </c>
      <c r="J5724" s="6" t="n">
        <f aca="false">IF(1_Data_EDA!B5725="Same Day",1,0)</f>
        <v>0</v>
      </c>
      <c r="K5724" s="6" t="n">
        <f aca="false">IF(1_Data_EDA!C5725="Corporate",1,0)</f>
        <v>1</v>
      </c>
      <c r="L5724" s="6" t="n">
        <f aca="false">IF(1_Data_EDA!C5725="Home Office",1,0)</f>
        <v>0</v>
      </c>
      <c r="M5724" s="6" t="n">
        <f aca="false">IF(1_Data_EDA!D5725="Europe",1,0)</f>
        <v>0</v>
      </c>
      <c r="N5724" s="6" t="n">
        <f aca="false">IF(1_Data_EDA!D5725="LATAM",1,0)</f>
        <v>1</v>
      </c>
      <c r="O5724" s="6" t="n">
        <f aca="false">IF(1_Data_EDA!D5725="Pacific Asia",1,0)</f>
        <v>0</v>
      </c>
      <c r="P5724" s="6" t="n">
        <f aca="false">IF(1_Data_EDA!D5725="USCA",1,0)</f>
        <v>0</v>
      </c>
      <c r="Q5724" s="6" t="n">
        <f aca="false">IF(C5724&gt;MEDIAN(C$5:C$8004),1,0)</f>
        <v>0</v>
      </c>
      <c r="R5724" s="6" t="n">
        <f aca="false">IF(D5724&gt;2,1,0)</f>
        <v>0</v>
      </c>
    </row>
    <row r="5725" customFormat="false" ht="15" hidden="false" customHeight="true" outlineLevel="0" collapsed="false">
      <c r="A5725" s="6" t="n">
        <f aca="false">1_Data_EDA!O5726</f>
        <v>0</v>
      </c>
      <c r="B5725" s="6" t="n">
        <f aca="false">1_Data_EDA!H5726</f>
        <v>4</v>
      </c>
      <c r="C5725" s="7" t="n">
        <f aca="false">1_Data_EDA!I5726</f>
        <v>50</v>
      </c>
      <c r="D5725" s="6" t="n">
        <f aca="false">1_Data_EDA!J5726</f>
        <v>3</v>
      </c>
      <c r="E5725" s="7" t="n">
        <f aca="false">1_Data_EDA!K5726</f>
        <v>150</v>
      </c>
      <c r="F5725" s="7" t="n">
        <f aca="false">1_Data_EDA!L5726</f>
        <v>0</v>
      </c>
      <c r="G5725" s="8" t="n">
        <f aca="false">1_Data_EDA!M5726</f>
        <v>0</v>
      </c>
      <c r="H5725" s="6" t="n">
        <f aca="false">IF(1_Data_EDA!B5726="First Class",1,0)</f>
        <v>0</v>
      </c>
      <c r="I5725" s="6" t="n">
        <f aca="false">IF(1_Data_EDA!B5726="Second Class",1,0)</f>
        <v>0</v>
      </c>
      <c r="J5725" s="6" t="n">
        <f aca="false">IF(1_Data_EDA!B5726="Same Day",1,0)</f>
        <v>0</v>
      </c>
      <c r="K5725" s="6" t="n">
        <f aca="false">IF(1_Data_EDA!C5726="Corporate",1,0)</f>
        <v>0</v>
      </c>
      <c r="L5725" s="6" t="n">
        <f aca="false">IF(1_Data_EDA!C5726="Home Office",1,0)</f>
        <v>0</v>
      </c>
      <c r="M5725" s="6" t="n">
        <f aca="false">IF(1_Data_EDA!D5726="Europe",1,0)</f>
        <v>0</v>
      </c>
      <c r="N5725" s="6" t="n">
        <f aca="false">IF(1_Data_EDA!D5726="LATAM",1,0)</f>
        <v>0</v>
      </c>
      <c r="O5725" s="6" t="n">
        <f aca="false">IF(1_Data_EDA!D5726="Pacific Asia",1,0)</f>
        <v>1</v>
      </c>
      <c r="P5725" s="6" t="n">
        <f aca="false">IF(1_Data_EDA!D5726="USCA",1,0)</f>
        <v>0</v>
      </c>
      <c r="Q5725" s="6" t="n">
        <f aca="false">IF(C5725&gt;MEDIAN(C$5:C$8004),1,0)</f>
        <v>0</v>
      </c>
      <c r="R5725" s="6" t="n">
        <f aca="false">IF(D5725&gt;2,1,0)</f>
        <v>1</v>
      </c>
    </row>
    <row r="5726" customFormat="false" ht="15" hidden="false" customHeight="true" outlineLevel="0" collapsed="false">
      <c r="A5726" s="6" t="n">
        <f aca="false">1_Data_EDA!O5727</f>
        <v>0</v>
      </c>
      <c r="B5726" s="6" t="n">
        <f aca="false">1_Data_EDA!H5727</f>
        <v>4</v>
      </c>
      <c r="C5726" s="7" t="n">
        <f aca="false">1_Data_EDA!I5727</f>
        <v>39.75</v>
      </c>
      <c r="D5726" s="6" t="n">
        <f aca="false">1_Data_EDA!J5727</f>
        <v>1</v>
      </c>
      <c r="E5726" s="7" t="n">
        <f aca="false">1_Data_EDA!K5727</f>
        <v>39.75</v>
      </c>
      <c r="F5726" s="7" t="n">
        <f aca="false">1_Data_EDA!L5727</f>
        <v>2.190000057</v>
      </c>
      <c r="G5726" s="8" t="n">
        <f aca="false">1_Data_EDA!M5727</f>
        <v>0.059999999</v>
      </c>
      <c r="H5726" s="6" t="n">
        <f aca="false">IF(1_Data_EDA!B5727="First Class",1,0)</f>
        <v>0</v>
      </c>
      <c r="I5726" s="6" t="n">
        <f aca="false">IF(1_Data_EDA!B5727="Second Class",1,0)</f>
        <v>0</v>
      </c>
      <c r="J5726" s="6" t="n">
        <f aca="false">IF(1_Data_EDA!B5727="Same Day",1,0)</f>
        <v>0</v>
      </c>
      <c r="K5726" s="6" t="n">
        <f aca="false">IF(1_Data_EDA!C5727="Corporate",1,0)</f>
        <v>1</v>
      </c>
      <c r="L5726" s="6" t="n">
        <f aca="false">IF(1_Data_EDA!C5727="Home Office",1,0)</f>
        <v>0</v>
      </c>
      <c r="M5726" s="6" t="n">
        <f aca="false">IF(1_Data_EDA!D5727="Europe",1,0)</f>
        <v>0</v>
      </c>
      <c r="N5726" s="6" t="n">
        <f aca="false">IF(1_Data_EDA!D5727="LATAM",1,0)</f>
        <v>0</v>
      </c>
      <c r="O5726" s="6" t="n">
        <f aca="false">IF(1_Data_EDA!D5727="Pacific Asia",1,0)</f>
        <v>1</v>
      </c>
      <c r="P5726" s="6" t="n">
        <f aca="false">IF(1_Data_EDA!D5727="USCA",1,0)</f>
        <v>0</v>
      </c>
      <c r="Q5726" s="6" t="n">
        <f aca="false">IF(C5726&gt;MEDIAN(C$5:C$8004),1,0)</f>
        <v>0</v>
      </c>
      <c r="R5726" s="6" t="n">
        <f aca="false">IF(D5726&gt;2,1,0)</f>
        <v>0</v>
      </c>
    </row>
    <row r="5727" customFormat="false" ht="15" hidden="false" customHeight="true" outlineLevel="0" collapsed="false">
      <c r="A5727" s="6" t="n">
        <f aca="false">1_Data_EDA!O5728</f>
        <v>0</v>
      </c>
      <c r="B5727" s="6" t="n">
        <f aca="false">1_Data_EDA!H5728</f>
        <v>4</v>
      </c>
      <c r="C5727" s="7" t="n">
        <f aca="false">1_Data_EDA!I5728</f>
        <v>299.980011</v>
      </c>
      <c r="D5727" s="6" t="n">
        <f aca="false">1_Data_EDA!J5728</f>
        <v>1</v>
      </c>
      <c r="E5727" s="7" t="n">
        <f aca="false">1_Data_EDA!K5728</f>
        <v>299.980011</v>
      </c>
      <c r="F5727" s="7" t="n">
        <f aca="false">1_Data_EDA!L5728</f>
        <v>75</v>
      </c>
      <c r="G5727" s="8" t="n">
        <f aca="false">1_Data_EDA!M5728</f>
        <v>0.25</v>
      </c>
      <c r="H5727" s="6" t="n">
        <f aca="false">IF(1_Data_EDA!B5728="First Class",1,0)</f>
        <v>0</v>
      </c>
      <c r="I5727" s="6" t="n">
        <f aca="false">IF(1_Data_EDA!B5728="Second Class",1,0)</f>
        <v>0</v>
      </c>
      <c r="J5727" s="6" t="n">
        <f aca="false">IF(1_Data_EDA!B5728="Same Day",1,0)</f>
        <v>0</v>
      </c>
      <c r="K5727" s="6" t="n">
        <f aca="false">IF(1_Data_EDA!C5728="Corporate",1,0)</f>
        <v>0</v>
      </c>
      <c r="L5727" s="6" t="n">
        <f aca="false">IF(1_Data_EDA!C5728="Home Office",1,0)</f>
        <v>1</v>
      </c>
      <c r="M5727" s="6" t="n">
        <f aca="false">IF(1_Data_EDA!D5728="Europe",1,0)</f>
        <v>1</v>
      </c>
      <c r="N5727" s="6" t="n">
        <f aca="false">IF(1_Data_EDA!D5728="LATAM",1,0)</f>
        <v>0</v>
      </c>
      <c r="O5727" s="6" t="n">
        <f aca="false">IF(1_Data_EDA!D5728="Pacific Asia",1,0)</f>
        <v>0</v>
      </c>
      <c r="P5727" s="6" t="n">
        <f aca="false">IF(1_Data_EDA!D5728="USCA",1,0)</f>
        <v>0</v>
      </c>
      <c r="Q5727" s="6" t="n">
        <f aca="false">IF(C5727&gt;MEDIAN(C$5:C$8004),1,0)</f>
        <v>1</v>
      </c>
      <c r="R5727" s="6" t="n">
        <f aca="false">IF(D5727&gt;2,1,0)</f>
        <v>0</v>
      </c>
    </row>
    <row r="5728" customFormat="false" ht="15" hidden="false" customHeight="true" outlineLevel="0" collapsed="false">
      <c r="A5728" s="6" t="n">
        <f aca="false">1_Data_EDA!O5729</f>
        <v>1</v>
      </c>
      <c r="B5728" s="6" t="n">
        <f aca="false">1_Data_EDA!H5729</f>
        <v>4</v>
      </c>
      <c r="C5728" s="7" t="n">
        <f aca="false">1_Data_EDA!I5729</f>
        <v>199.9900055</v>
      </c>
      <c r="D5728" s="6" t="n">
        <f aca="false">1_Data_EDA!J5729</f>
        <v>1</v>
      </c>
      <c r="E5728" s="7" t="n">
        <f aca="false">1_Data_EDA!K5729</f>
        <v>199.9900055</v>
      </c>
      <c r="F5728" s="7" t="n">
        <f aca="false">1_Data_EDA!L5729</f>
        <v>34</v>
      </c>
      <c r="G5728" s="8" t="n">
        <f aca="false">1_Data_EDA!M5729</f>
        <v>0.170000002</v>
      </c>
      <c r="H5728" s="6" t="n">
        <f aca="false">IF(1_Data_EDA!B5729="First Class",1,0)</f>
        <v>0</v>
      </c>
      <c r="I5728" s="6" t="n">
        <f aca="false">IF(1_Data_EDA!B5729="Second Class",1,0)</f>
        <v>0</v>
      </c>
      <c r="J5728" s="6" t="n">
        <f aca="false">IF(1_Data_EDA!B5729="Same Day",1,0)</f>
        <v>0</v>
      </c>
      <c r="K5728" s="6" t="n">
        <f aca="false">IF(1_Data_EDA!C5729="Corporate",1,0)</f>
        <v>0</v>
      </c>
      <c r="L5728" s="6" t="n">
        <f aca="false">IF(1_Data_EDA!C5729="Home Office",1,0)</f>
        <v>1</v>
      </c>
      <c r="M5728" s="6" t="n">
        <f aca="false">IF(1_Data_EDA!D5729="Europe",1,0)</f>
        <v>1</v>
      </c>
      <c r="N5728" s="6" t="n">
        <f aca="false">IF(1_Data_EDA!D5729="LATAM",1,0)</f>
        <v>0</v>
      </c>
      <c r="O5728" s="6" t="n">
        <f aca="false">IF(1_Data_EDA!D5729="Pacific Asia",1,0)</f>
        <v>0</v>
      </c>
      <c r="P5728" s="6" t="n">
        <f aca="false">IF(1_Data_EDA!D5729="USCA",1,0)</f>
        <v>0</v>
      </c>
      <c r="Q5728" s="6" t="n">
        <f aca="false">IF(C5728&gt;MEDIAN(C$5:C$8004),1,0)</f>
        <v>1</v>
      </c>
      <c r="R5728" s="6" t="n">
        <f aca="false">IF(D5728&gt;2,1,0)</f>
        <v>0</v>
      </c>
    </row>
    <row r="5729" customFormat="false" ht="15" hidden="false" customHeight="true" outlineLevel="0" collapsed="false">
      <c r="A5729" s="6" t="n">
        <f aca="false">1_Data_EDA!O5730</f>
        <v>1</v>
      </c>
      <c r="B5729" s="6" t="n">
        <f aca="false">1_Data_EDA!H5730</f>
        <v>2</v>
      </c>
      <c r="C5729" s="7" t="n">
        <f aca="false">1_Data_EDA!I5730</f>
        <v>39.99000168</v>
      </c>
      <c r="D5729" s="6" t="n">
        <f aca="false">1_Data_EDA!J5730</f>
        <v>4</v>
      </c>
      <c r="E5729" s="7" t="n">
        <f aca="false">1_Data_EDA!K5730</f>
        <v>159.9600067</v>
      </c>
      <c r="F5729" s="7" t="n">
        <f aca="false">1_Data_EDA!L5730</f>
        <v>0</v>
      </c>
      <c r="G5729" s="8" t="n">
        <f aca="false">1_Data_EDA!M5730</f>
        <v>0</v>
      </c>
      <c r="H5729" s="6" t="n">
        <f aca="false">IF(1_Data_EDA!B5730="First Class",1,0)</f>
        <v>0</v>
      </c>
      <c r="I5729" s="6" t="n">
        <f aca="false">IF(1_Data_EDA!B5730="Second Class",1,0)</f>
        <v>1</v>
      </c>
      <c r="J5729" s="6" t="n">
        <f aca="false">IF(1_Data_EDA!B5730="Same Day",1,0)</f>
        <v>0</v>
      </c>
      <c r="K5729" s="6" t="n">
        <f aca="false">IF(1_Data_EDA!C5730="Corporate",1,0)</f>
        <v>0</v>
      </c>
      <c r="L5729" s="6" t="n">
        <f aca="false">IF(1_Data_EDA!C5730="Home Office",1,0)</f>
        <v>0</v>
      </c>
      <c r="M5729" s="6" t="n">
        <f aca="false">IF(1_Data_EDA!D5730="Europe",1,0)</f>
        <v>1</v>
      </c>
      <c r="N5729" s="6" t="n">
        <f aca="false">IF(1_Data_EDA!D5730="LATAM",1,0)</f>
        <v>0</v>
      </c>
      <c r="O5729" s="6" t="n">
        <f aca="false">IF(1_Data_EDA!D5730="Pacific Asia",1,0)</f>
        <v>0</v>
      </c>
      <c r="P5729" s="6" t="n">
        <f aca="false">IF(1_Data_EDA!D5730="USCA",1,0)</f>
        <v>0</v>
      </c>
      <c r="Q5729" s="6" t="n">
        <f aca="false">IF(C5729&gt;MEDIAN(C$5:C$8004),1,0)</f>
        <v>0</v>
      </c>
      <c r="R5729" s="6" t="n">
        <f aca="false">IF(D5729&gt;2,1,0)</f>
        <v>1</v>
      </c>
    </row>
    <row r="5730" customFormat="false" ht="15" hidden="false" customHeight="true" outlineLevel="0" collapsed="false">
      <c r="A5730" s="6" t="n">
        <f aca="false">1_Data_EDA!O5731</f>
        <v>1</v>
      </c>
      <c r="B5730" s="6" t="n">
        <f aca="false">1_Data_EDA!H5731</f>
        <v>1</v>
      </c>
      <c r="C5730" s="7" t="n">
        <f aca="false">1_Data_EDA!I5731</f>
        <v>199.9900055</v>
      </c>
      <c r="D5730" s="6" t="n">
        <f aca="false">1_Data_EDA!J5731</f>
        <v>1</v>
      </c>
      <c r="E5730" s="7" t="n">
        <f aca="false">1_Data_EDA!K5731</f>
        <v>199.9900055</v>
      </c>
      <c r="F5730" s="7" t="n">
        <f aca="false">1_Data_EDA!L5731</f>
        <v>6</v>
      </c>
      <c r="G5730" s="8" t="n">
        <f aca="false">1_Data_EDA!M5731</f>
        <v>0.029999999</v>
      </c>
      <c r="H5730" s="6" t="n">
        <f aca="false">IF(1_Data_EDA!B5731="First Class",1,0)</f>
        <v>1</v>
      </c>
      <c r="I5730" s="6" t="n">
        <f aca="false">IF(1_Data_EDA!B5731="Second Class",1,0)</f>
        <v>0</v>
      </c>
      <c r="J5730" s="6" t="n">
        <f aca="false">IF(1_Data_EDA!B5731="Same Day",1,0)</f>
        <v>0</v>
      </c>
      <c r="K5730" s="6" t="n">
        <f aca="false">IF(1_Data_EDA!C5731="Corporate",1,0)</f>
        <v>0</v>
      </c>
      <c r="L5730" s="6" t="n">
        <f aca="false">IF(1_Data_EDA!C5731="Home Office",1,0)</f>
        <v>1</v>
      </c>
      <c r="M5730" s="6" t="n">
        <f aca="false">IF(1_Data_EDA!D5731="Europe",1,0)</f>
        <v>0</v>
      </c>
      <c r="N5730" s="6" t="n">
        <f aca="false">IF(1_Data_EDA!D5731="LATAM",1,0)</f>
        <v>1</v>
      </c>
      <c r="O5730" s="6" t="n">
        <f aca="false">IF(1_Data_EDA!D5731="Pacific Asia",1,0)</f>
        <v>0</v>
      </c>
      <c r="P5730" s="6" t="n">
        <f aca="false">IF(1_Data_EDA!D5731="USCA",1,0)</f>
        <v>0</v>
      </c>
      <c r="Q5730" s="6" t="n">
        <f aca="false">IF(C5730&gt;MEDIAN(C$5:C$8004),1,0)</f>
        <v>1</v>
      </c>
      <c r="R5730" s="6" t="n">
        <f aca="false">IF(D5730&gt;2,1,0)</f>
        <v>0</v>
      </c>
    </row>
    <row r="5731" customFormat="false" ht="15" hidden="false" customHeight="true" outlineLevel="0" collapsed="false">
      <c r="A5731" s="6" t="n">
        <f aca="false">1_Data_EDA!O5732</f>
        <v>0</v>
      </c>
      <c r="B5731" s="6" t="n">
        <f aca="false">1_Data_EDA!H5732</f>
        <v>4</v>
      </c>
      <c r="C5731" s="7" t="n">
        <f aca="false">1_Data_EDA!I5732</f>
        <v>399.980011</v>
      </c>
      <c r="D5731" s="6" t="n">
        <f aca="false">1_Data_EDA!J5732</f>
        <v>1</v>
      </c>
      <c r="E5731" s="7" t="n">
        <f aca="false">1_Data_EDA!K5732</f>
        <v>399.980011</v>
      </c>
      <c r="F5731" s="7" t="n">
        <f aca="false">1_Data_EDA!L5732</f>
        <v>16</v>
      </c>
      <c r="G5731" s="8" t="n">
        <f aca="false">1_Data_EDA!M5732</f>
        <v>0.039999999</v>
      </c>
      <c r="H5731" s="6" t="n">
        <f aca="false">IF(1_Data_EDA!B5732="First Class",1,0)</f>
        <v>0</v>
      </c>
      <c r="I5731" s="6" t="n">
        <f aca="false">IF(1_Data_EDA!B5732="Second Class",1,0)</f>
        <v>0</v>
      </c>
      <c r="J5731" s="6" t="n">
        <f aca="false">IF(1_Data_EDA!B5732="Same Day",1,0)</f>
        <v>0</v>
      </c>
      <c r="K5731" s="6" t="n">
        <f aca="false">IF(1_Data_EDA!C5732="Corporate",1,0)</f>
        <v>0</v>
      </c>
      <c r="L5731" s="6" t="n">
        <f aca="false">IF(1_Data_EDA!C5732="Home Office",1,0)</f>
        <v>0</v>
      </c>
      <c r="M5731" s="6" t="n">
        <f aca="false">IF(1_Data_EDA!D5732="Europe",1,0)</f>
        <v>0</v>
      </c>
      <c r="N5731" s="6" t="n">
        <f aca="false">IF(1_Data_EDA!D5732="LATAM",1,0)</f>
        <v>1</v>
      </c>
      <c r="O5731" s="6" t="n">
        <f aca="false">IF(1_Data_EDA!D5732="Pacific Asia",1,0)</f>
        <v>0</v>
      </c>
      <c r="P5731" s="6" t="n">
        <f aca="false">IF(1_Data_EDA!D5732="USCA",1,0)</f>
        <v>0</v>
      </c>
      <c r="Q5731" s="6" t="n">
        <f aca="false">IF(C5731&gt;MEDIAN(C$5:C$8004),1,0)</f>
        <v>1</v>
      </c>
      <c r="R5731" s="6" t="n">
        <f aca="false">IF(D5731&gt;2,1,0)</f>
        <v>0</v>
      </c>
    </row>
    <row r="5732" customFormat="false" ht="15" hidden="false" customHeight="true" outlineLevel="0" collapsed="false">
      <c r="A5732" s="6" t="n">
        <f aca="false">1_Data_EDA!O5733</f>
        <v>1</v>
      </c>
      <c r="B5732" s="6" t="n">
        <f aca="false">1_Data_EDA!H5733</f>
        <v>4</v>
      </c>
      <c r="C5732" s="7" t="n">
        <f aca="false">1_Data_EDA!I5733</f>
        <v>129.9900055</v>
      </c>
      <c r="D5732" s="6" t="n">
        <f aca="false">1_Data_EDA!J5733</f>
        <v>1</v>
      </c>
      <c r="E5732" s="7" t="n">
        <f aca="false">1_Data_EDA!K5733</f>
        <v>129.9900055</v>
      </c>
      <c r="F5732" s="7" t="n">
        <f aca="false">1_Data_EDA!L5733</f>
        <v>11.69999981</v>
      </c>
      <c r="G5732" s="8" t="n">
        <f aca="false">1_Data_EDA!M5733</f>
        <v>0.090000004</v>
      </c>
      <c r="H5732" s="6" t="n">
        <f aca="false">IF(1_Data_EDA!B5733="First Class",1,0)</f>
        <v>0</v>
      </c>
      <c r="I5732" s="6" t="n">
        <f aca="false">IF(1_Data_EDA!B5733="Second Class",1,0)</f>
        <v>0</v>
      </c>
      <c r="J5732" s="6" t="n">
        <f aca="false">IF(1_Data_EDA!B5733="Same Day",1,0)</f>
        <v>0</v>
      </c>
      <c r="K5732" s="6" t="n">
        <f aca="false">IF(1_Data_EDA!C5733="Corporate",1,0)</f>
        <v>0</v>
      </c>
      <c r="L5732" s="6" t="n">
        <f aca="false">IF(1_Data_EDA!C5733="Home Office",1,0)</f>
        <v>0</v>
      </c>
      <c r="M5732" s="6" t="n">
        <f aca="false">IF(1_Data_EDA!D5733="Europe",1,0)</f>
        <v>0</v>
      </c>
      <c r="N5732" s="6" t="n">
        <f aca="false">IF(1_Data_EDA!D5733="LATAM",1,0)</f>
        <v>0</v>
      </c>
      <c r="O5732" s="6" t="n">
        <f aca="false">IF(1_Data_EDA!D5733="Pacific Asia",1,0)</f>
        <v>1</v>
      </c>
      <c r="P5732" s="6" t="n">
        <f aca="false">IF(1_Data_EDA!D5733="USCA",1,0)</f>
        <v>0</v>
      </c>
      <c r="Q5732" s="6" t="n">
        <f aca="false">IF(C5732&gt;MEDIAN(C$5:C$8004),1,0)</f>
        <v>1</v>
      </c>
      <c r="R5732" s="6" t="n">
        <f aca="false">IF(D5732&gt;2,1,0)</f>
        <v>0</v>
      </c>
    </row>
    <row r="5733" customFormat="false" ht="15" hidden="false" customHeight="true" outlineLevel="0" collapsed="false">
      <c r="A5733" s="6" t="n">
        <f aca="false">1_Data_EDA!O5734</f>
        <v>1</v>
      </c>
      <c r="B5733" s="6" t="n">
        <f aca="false">1_Data_EDA!H5734</f>
        <v>1</v>
      </c>
      <c r="C5733" s="7" t="n">
        <f aca="false">1_Data_EDA!I5734</f>
        <v>129.9900055</v>
      </c>
      <c r="D5733" s="6" t="n">
        <f aca="false">1_Data_EDA!J5734</f>
        <v>1</v>
      </c>
      <c r="E5733" s="7" t="n">
        <f aca="false">1_Data_EDA!K5734</f>
        <v>129.9900055</v>
      </c>
      <c r="F5733" s="7" t="n">
        <f aca="false">1_Data_EDA!L5734</f>
        <v>0</v>
      </c>
      <c r="G5733" s="8" t="n">
        <f aca="false">1_Data_EDA!M5734</f>
        <v>0</v>
      </c>
      <c r="H5733" s="6" t="n">
        <f aca="false">IF(1_Data_EDA!B5734="First Class",1,0)</f>
        <v>1</v>
      </c>
      <c r="I5733" s="6" t="n">
        <f aca="false">IF(1_Data_EDA!B5734="Second Class",1,0)</f>
        <v>0</v>
      </c>
      <c r="J5733" s="6" t="n">
        <f aca="false">IF(1_Data_EDA!B5734="Same Day",1,0)</f>
        <v>0</v>
      </c>
      <c r="K5733" s="6" t="n">
        <f aca="false">IF(1_Data_EDA!C5734="Corporate",1,0)</f>
        <v>0</v>
      </c>
      <c r="L5733" s="6" t="n">
        <f aca="false">IF(1_Data_EDA!C5734="Home Office",1,0)</f>
        <v>1</v>
      </c>
      <c r="M5733" s="6" t="n">
        <f aca="false">IF(1_Data_EDA!D5734="Europe",1,0)</f>
        <v>0</v>
      </c>
      <c r="N5733" s="6" t="n">
        <f aca="false">IF(1_Data_EDA!D5734="LATAM",1,0)</f>
        <v>1</v>
      </c>
      <c r="O5733" s="6" t="n">
        <f aca="false">IF(1_Data_EDA!D5734="Pacific Asia",1,0)</f>
        <v>0</v>
      </c>
      <c r="P5733" s="6" t="n">
        <f aca="false">IF(1_Data_EDA!D5734="USCA",1,0)</f>
        <v>0</v>
      </c>
      <c r="Q5733" s="6" t="n">
        <f aca="false">IF(C5733&gt;MEDIAN(C$5:C$8004),1,0)</f>
        <v>1</v>
      </c>
      <c r="R5733" s="6" t="n">
        <f aca="false">IF(D5733&gt;2,1,0)</f>
        <v>0</v>
      </c>
    </row>
    <row r="5734" customFormat="false" ht="15" hidden="false" customHeight="true" outlineLevel="0" collapsed="false">
      <c r="A5734" s="6" t="n">
        <f aca="false">1_Data_EDA!O5735</f>
        <v>0</v>
      </c>
      <c r="B5734" s="6" t="n">
        <f aca="false">1_Data_EDA!H5735</f>
        <v>4</v>
      </c>
      <c r="C5734" s="7" t="n">
        <f aca="false">1_Data_EDA!I5735</f>
        <v>59.99000168</v>
      </c>
      <c r="D5734" s="6" t="n">
        <f aca="false">1_Data_EDA!J5735</f>
        <v>5</v>
      </c>
      <c r="E5734" s="7" t="n">
        <f aca="false">1_Data_EDA!K5735</f>
        <v>299.9500122</v>
      </c>
      <c r="F5734" s="7" t="n">
        <f aca="false">1_Data_EDA!L5735</f>
        <v>30</v>
      </c>
      <c r="G5734" s="8" t="n">
        <f aca="false">1_Data_EDA!M5735</f>
        <v>0.100000001</v>
      </c>
      <c r="H5734" s="6" t="n">
        <f aca="false">IF(1_Data_EDA!B5735="First Class",1,0)</f>
        <v>0</v>
      </c>
      <c r="I5734" s="6" t="n">
        <f aca="false">IF(1_Data_EDA!B5735="Second Class",1,0)</f>
        <v>0</v>
      </c>
      <c r="J5734" s="6" t="n">
        <f aca="false">IF(1_Data_EDA!B5735="Same Day",1,0)</f>
        <v>0</v>
      </c>
      <c r="K5734" s="6" t="n">
        <f aca="false">IF(1_Data_EDA!C5735="Corporate",1,0)</f>
        <v>0</v>
      </c>
      <c r="L5734" s="6" t="n">
        <f aca="false">IF(1_Data_EDA!C5735="Home Office",1,0)</f>
        <v>0</v>
      </c>
      <c r="M5734" s="6" t="n">
        <f aca="false">IF(1_Data_EDA!D5735="Europe",1,0)</f>
        <v>0</v>
      </c>
      <c r="N5734" s="6" t="n">
        <f aca="false">IF(1_Data_EDA!D5735="LATAM",1,0)</f>
        <v>0</v>
      </c>
      <c r="O5734" s="6" t="n">
        <f aca="false">IF(1_Data_EDA!D5735="Pacific Asia",1,0)</f>
        <v>0</v>
      </c>
      <c r="P5734" s="6" t="n">
        <f aca="false">IF(1_Data_EDA!D5735="USCA",1,0)</f>
        <v>1</v>
      </c>
      <c r="Q5734" s="6" t="n">
        <f aca="false">IF(C5734&gt;MEDIAN(C$5:C$8004),1,0)</f>
        <v>0</v>
      </c>
      <c r="R5734" s="6" t="n">
        <f aca="false">IF(D5734&gt;2,1,0)</f>
        <v>1</v>
      </c>
    </row>
    <row r="5735" customFormat="false" ht="15" hidden="false" customHeight="true" outlineLevel="0" collapsed="false">
      <c r="A5735" s="6" t="n">
        <f aca="false">1_Data_EDA!O5736</f>
        <v>0</v>
      </c>
      <c r="B5735" s="6" t="n">
        <f aca="false">1_Data_EDA!H5736</f>
        <v>4</v>
      </c>
      <c r="C5735" s="7" t="n">
        <f aca="false">1_Data_EDA!I5736</f>
        <v>49.97999954</v>
      </c>
      <c r="D5735" s="6" t="n">
        <f aca="false">1_Data_EDA!J5736</f>
        <v>3</v>
      </c>
      <c r="E5735" s="7" t="n">
        <f aca="false">1_Data_EDA!K5736</f>
        <v>149.9400024</v>
      </c>
      <c r="F5735" s="7" t="n">
        <f aca="false">1_Data_EDA!L5736</f>
        <v>0</v>
      </c>
      <c r="G5735" s="8" t="n">
        <f aca="false">1_Data_EDA!M5736</f>
        <v>0</v>
      </c>
      <c r="H5735" s="6" t="n">
        <f aca="false">IF(1_Data_EDA!B5736="First Class",1,0)</f>
        <v>0</v>
      </c>
      <c r="I5735" s="6" t="n">
        <f aca="false">IF(1_Data_EDA!B5736="Second Class",1,0)</f>
        <v>0</v>
      </c>
      <c r="J5735" s="6" t="n">
        <f aca="false">IF(1_Data_EDA!B5736="Same Day",1,0)</f>
        <v>0</v>
      </c>
      <c r="K5735" s="6" t="n">
        <f aca="false">IF(1_Data_EDA!C5736="Corporate",1,0)</f>
        <v>0</v>
      </c>
      <c r="L5735" s="6" t="n">
        <f aca="false">IF(1_Data_EDA!C5736="Home Office",1,0)</f>
        <v>0</v>
      </c>
      <c r="M5735" s="6" t="n">
        <f aca="false">IF(1_Data_EDA!D5736="Europe",1,0)</f>
        <v>1</v>
      </c>
      <c r="N5735" s="6" t="n">
        <f aca="false">IF(1_Data_EDA!D5736="LATAM",1,0)</f>
        <v>0</v>
      </c>
      <c r="O5735" s="6" t="n">
        <f aca="false">IF(1_Data_EDA!D5736="Pacific Asia",1,0)</f>
        <v>0</v>
      </c>
      <c r="P5735" s="6" t="n">
        <f aca="false">IF(1_Data_EDA!D5736="USCA",1,0)</f>
        <v>0</v>
      </c>
      <c r="Q5735" s="6" t="n">
        <f aca="false">IF(C5735&gt;MEDIAN(C$5:C$8004),1,0)</f>
        <v>0</v>
      </c>
      <c r="R5735" s="6" t="n">
        <f aca="false">IF(D5735&gt;2,1,0)</f>
        <v>1</v>
      </c>
    </row>
    <row r="5736" customFormat="false" ht="15" hidden="false" customHeight="true" outlineLevel="0" collapsed="false">
      <c r="A5736" s="6" t="n">
        <f aca="false">1_Data_EDA!O5737</f>
        <v>0</v>
      </c>
      <c r="B5736" s="6" t="n">
        <f aca="false">1_Data_EDA!H5737</f>
        <v>4</v>
      </c>
      <c r="C5736" s="7" t="n">
        <f aca="false">1_Data_EDA!I5737</f>
        <v>39.99000168</v>
      </c>
      <c r="D5736" s="6" t="n">
        <f aca="false">1_Data_EDA!J5737</f>
        <v>5</v>
      </c>
      <c r="E5736" s="7" t="n">
        <f aca="false">1_Data_EDA!K5737</f>
        <v>199.9499969</v>
      </c>
      <c r="F5736" s="7" t="n">
        <f aca="false">1_Data_EDA!L5737</f>
        <v>31.98999977</v>
      </c>
      <c r="G5736" s="8" t="n">
        <f aca="false">1_Data_EDA!M5737</f>
        <v>0.159999996</v>
      </c>
      <c r="H5736" s="6" t="n">
        <f aca="false">IF(1_Data_EDA!B5737="First Class",1,0)</f>
        <v>0</v>
      </c>
      <c r="I5736" s="6" t="n">
        <f aca="false">IF(1_Data_EDA!B5737="Second Class",1,0)</f>
        <v>0</v>
      </c>
      <c r="J5736" s="6" t="n">
        <f aca="false">IF(1_Data_EDA!B5737="Same Day",1,0)</f>
        <v>0</v>
      </c>
      <c r="K5736" s="6" t="n">
        <f aca="false">IF(1_Data_EDA!C5737="Corporate",1,0)</f>
        <v>0</v>
      </c>
      <c r="L5736" s="6" t="n">
        <f aca="false">IF(1_Data_EDA!C5737="Home Office",1,0)</f>
        <v>1</v>
      </c>
      <c r="M5736" s="6" t="n">
        <f aca="false">IF(1_Data_EDA!D5737="Europe",1,0)</f>
        <v>1</v>
      </c>
      <c r="N5736" s="6" t="n">
        <f aca="false">IF(1_Data_EDA!D5737="LATAM",1,0)</f>
        <v>0</v>
      </c>
      <c r="O5736" s="6" t="n">
        <f aca="false">IF(1_Data_EDA!D5737="Pacific Asia",1,0)</f>
        <v>0</v>
      </c>
      <c r="P5736" s="6" t="n">
        <f aca="false">IF(1_Data_EDA!D5737="USCA",1,0)</f>
        <v>0</v>
      </c>
      <c r="Q5736" s="6" t="n">
        <f aca="false">IF(C5736&gt;MEDIAN(C$5:C$8004),1,0)</f>
        <v>0</v>
      </c>
      <c r="R5736" s="6" t="n">
        <f aca="false">IF(D5736&gt;2,1,0)</f>
        <v>1</v>
      </c>
    </row>
    <row r="5737" customFormat="false" ht="15" hidden="false" customHeight="true" outlineLevel="0" collapsed="false">
      <c r="A5737" s="6" t="n">
        <f aca="false">1_Data_EDA!O5738</f>
        <v>1</v>
      </c>
      <c r="B5737" s="6" t="n">
        <f aca="false">1_Data_EDA!H5738</f>
        <v>4</v>
      </c>
      <c r="C5737" s="7" t="n">
        <f aca="false">1_Data_EDA!I5738</f>
        <v>31.98999977</v>
      </c>
      <c r="D5737" s="6" t="n">
        <f aca="false">1_Data_EDA!J5738</f>
        <v>3</v>
      </c>
      <c r="E5737" s="7" t="n">
        <f aca="false">1_Data_EDA!K5738</f>
        <v>95.97000122</v>
      </c>
      <c r="F5737" s="7" t="n">
        <f aca="false">1_Data_EDA!L5738</f>
        <v>19.19000053</v>
      </c>
      <c r="G5737" s="8" t="n">
        <f aca="false">1_Data_EDA!M5738</f>
        <v>0.200000003</v>
      </c>
      <c r="H5737" s="6" t="n">
        <f aca="false">IF(1_Data_EDA!B5738="First Class",1,0)</f>
        <v>0</v>
      </c>
      <c r="I5737" s="6" t="n">
        <f aca="false">IF(1_Data_EDA!B5738="Second Class",1,0)</f>
        <v>0</v>
      </c>
      <c r="J5737" s="6" t="n">
        <f aca="false">IF(1_Data_EDA!B5738="Same Day",1,0)</f>
        <v>0</v>
      </c>
      <c r="K5737" s="6" t="n">
        <f aca="false">IF(1_Data_EDA!C5738="Corporate",1,0)</f>
        <v>0</v>
      </c>
      <c r="L5737" s="6" t="n">
        <f aca="false">IF(1_Data_EDA!C5738="Home Office",1,0)</f>
        <v>0</v>
      </c>
      <c r="M5737" s="6" t="n">
        <f aca="false">IF(1_Data_EDA!D5738="Europe",1,0)</f>
        <v>0</v>
      </c>
      <c r="N5737" s="6" t="n">
        <f aca="false">IF(1_Data_EDA!D5738="LATAM",1,0)</f>
        <v>1</v>
      </c>
      <c r="O5737" s="6" t="n">
        <f aca="false">IF(1_Data_EDA!D5738="Pacific Asia",1,0)</f>
        <v>0</v>
      </c>
      <c r="P5737" s="6" t="n">
        <f aca="false">IF(1_Data_EDA!D5738="USCA",1,0)</f>
        <v>0</v>
      </c>
      <c r="Q5737" s="6" t="n">
        <f aca="false">IF(C5737&gt;MEDIAN(C$5:C$8004),1,0)</f>
        <v>0</v>
      </c>
      <c r="R5737" s="6" t="n">
        <f aca="false">IF(D5737&gt;2,1,0)</f>
        <v>1</v>
      </c>
    </row>
    <row r="5738" customFormat="false" ht="15" hidden="false" customHeight="true" outlineLevel="0" collapsed="false">
      <c r="A5738" s="6" t="n">
        <f aca="false">1_Data_EDA!O5739</f>
        <v>1</v>
      </c>
      <c r="B5738" s="6" t="n">
        <f aca="false">1_Data_EDA!H5739</f>
        <v>2</v>
      </c>
      <c r="C5738" s="7" t="n">
        <f aca="false">1_Data_EDA!I5739</f>
        <v>357.1000061</v>
      </c>
      <c r="D5738" s="6" t="n">
        <f aca="false">1_Data_EDA!J5739</f>
        <v>1</v>
      </c>
      <c r="E5738" s="7" t="n">
        <f aca="false">1_Data_EDA!K5739</f>
        <v>357.1000061</v>
      </c>
      <c r="F5738" s="7" t="n">
        <f aca="false">1_Data_EDA!L5739</f>
        <v>32.13999939</v>
      </c>
      <c r="G5738" s="8" t="n">
        <f aca="false">1_Data_EDA!M5739</f>
        <v>0.090000004</v>
      </c>
      <c r="H5738" s="6" t="n">
        <f aca="false">IF(1_Data_EDA!B5739="First Class",1,0)</f>
        <v>0</v>
      </c>
      <c r="I5738" s="6" t="n">
        <f aca="false">IF(1_Data_EDA!B5739="Second Class",1,0)</f>
        <v>1</v>
      </c>
      <c r="J5738" s="6" t="n">
        <f aca="false">IF(1_Data_EDA!B5739="Same Day",1,0)</f>
        <v>0</v>
      </c>
      <c r="K5738" s="6" t="n">
        <f aca="false">IF(1_Data_EDA!C5739="Corporate",1,0)</f>
        <v>0</v>
      </c>
      <c r="L5738" s="6" t="n">
        <f aca="false">IF(1_Data_EDA!C5739="Home Office",1,0)</f>
        <v>0</v>
      </c>
      <c r="M5738" s="6" t="n">
        <f aca="false">IF(1_Data_EDA!D5739="Europe",1,0)</f>
        <v>1</v>
      </c>
      <c r="N5738" s="6" t="n">
        <f aca="false">IF(1_Data_EDA!D5739="LATAM",1,0)</f>
        <v>0</v>
      </c>
      <c r="O5738" s="6" t="n">
        <f aca="false">IF(1_Data_EDA!D5739="Pacific Asia",1,0)</f>
        <v>0</v>
      </c>
      <c r="P5738" s="6" t="n">
        <f aca="false">IF(1_Data_EDA!D5739="USCA",1,0)</f>
        <v>0</v>
      </c>
      <c r="Q5738" s="6" t="n">
        <f aca="false">IF(C5738&gt;MEDIAN(C$5:C$8004),1,0)</f>
        <v>1</v>
      </c>
      <c r="R5738" s="6" t="n">
        <f aca="false">IF(D5738&gt;2,1,0)</f>
        <v>0</v>
      </c>
    </row>
    <row r="5739" customFormat="false" ht="15" hidden="false" customHeight="true" outlineLevel="0" collapsed="false">
      <c r="A5739" s="6" t="n">
        <f aca="false">1_Data_EDA!O5740</f>
        <v>1</v>
      </c>
      <c r="B5739" s="6" t="n">
        <f aca="false">1_Data_EDA!H5740</f>
        <v>1</v>
      </c>
      <c r="C5739" s="7" t="n">
        <f aca="false">1_Data_EDA!I5740</f>
        <v>39.99000168</v>
      </c>
      <c r="D5739" s="6" t="n">
        <f aca="false">1_Data_EDA!J5740</f>
        <v>1</v>
      </c>
      <c r="E5739" s="7" t="n">
        <f aca="false">1_Data_EDA!K5740</f>
        <v>39.99000168</v>
      </c>
      <c r="F5739" s="7" t="n">
        <f aca="false">1_Data_EDA!L5740</f>
        <v>1.600000024</v>
      </c>
      <c r="G5739" s="8" t="n">
        <f aca="false">1_Data_EDA!M5740</f>
        <v>0.039999999</v>
      </c>
      <c r="H5739" s="6" t="n">
        <f aca="false">IF(1_Data_EDA!B5740="First Class",1,0)</f>
        <v>1</v>
      </c>
      <c r="I5739" s="6" t="n">
        <f aca="false">IF(1_Data_EDA!B5740="Second Class",1,0)</f>
        <v>0</v>
      </c>
      <c r="J5739" s="6" t="n">
        <f aca="false">IF(1_Data_EDA!B5740="Same Day",1,0)</f>
        <v>0</v>
      </c>
      <c r="K5739" s="6" t="n">
        <f aca="false">IF(1_Data_EDA!C5740="Corporate",1,0)</f>
        <v>1</v>
      </c>
      <c r="L5739" s="6" t="n">
        <f aca="false">IF(1_Data_EDA!C5740="Home Office",1,0)</f>
        <v>0</v>
      </c>
      <c r="M5739" s="6" t="n">
        <f aca="false">IF(1_Data_EDA!D5740="Europe",1,0)</f>
        <v>0</v>
      </c>
      <c r="N5739" s="6" t="n">
        <f aca="false">IF(1_Data_EDA!D5740="LATAM",1,0)</f>
        <v>1</v>
      </c>
      <c r="O5739" s="6" t="n">
        <f aca="false">IF(1_Data_EDA!D5740="Pacific Asia",1,0)</f>
        <v>0</v>
      </c>
      <c r="P5739" s="6" t="n">
        <f aca="false">IF(1_Data_EDA!D5740="USCA",1,0)</f>
        <v>0</v>
      </c>
      <c r="Q5739" s="6" t="n">
        <f aca="false">IF(C5739&gt;MEDIAN(C$5:C$8004),1,0)</f>
        <v>0</v>
      </c>
      <c r="R5739" s="6" t="n">
        <f aca="false">IF(D5739&gt;2,1,0)</f>
        <v>0</v>
      </c>
    </row>
    <row r="5740" customFormat="false" ht="15" hidden="false" customHeight="true" outlineLevel="0" collapsed="false">
      <c r="A5740" s="6" t="n">
        <f aca="false">1_Data_EDA!O5741</f>
        <v>0</v>
      </c>
      <c r="B5740" s="6" t="n">
        <f aca="false">1_Data_EDA!H5741</f>
        <v>4</v>
      </c>
      <c r="C5740" s="7" t="n">
        <f aca="false">1_Data_EDA!I5741</f>
        <v>59.99000168</v>
      </c>
      <c r="D5740" s="6" t="n">
        <f aca="false">1_Data_EDA!J5741</f>
        <v>4</v>
      </c>
      <c r="E5740" s="7" t="n">
        <f aca="false">1_Data_EDA!K5741</f>
        <v>239.9600067</v>
      </c>
      <c r="F5740" s="7" t="n">
        <f aca="false">1_Data_EDA!L5741</f>
        <v>2.400000095</v>
      </c>
      <c r="G5740" s="8" t="n">
        <f aca="false">1_Data_EDA!M5741</f>
        <v>0.01</v>
      </c>
      <c r="H5740" s="6" t="n">
        <f aca="false">IF(1_Data_EDA!B5741="First Class",1,0)</f>
        <v>0</v>
      </c>
      <c r="I5740" s="6" t="n">
        <f aca="false">IF(1_Data_EDA!B5741="Second Class",1,0)</f>
        <v>0</v>
      </c>
      <c r="J5740" s="6" t="n">
        <f aca="false">IF(1_Data_EDA!B5741="Same Day",1,0)</f>
        <v>0</v>
      </c>
      <c r="K5740" s="6" t="n">
        <f aca="false">IF(1_Data_EDA!C5741="Corporate",1,0)</f>
        <v>1</v>
      </c>
      <c r="L5740" s="6" t="n">
        <f aca="false">IF(1_Data_EDA!C5741="Home Office",1,0)</f>
        <v>0</v>
      </c>
      <c r="M5740" s="6" t="n">
        <f aca="false">IF(1_Data_EDA!D5741="Europe",1,0)</f>
        <v>0</v>
      </c>
      <c r="N5740" s="6" t="n">
        <f aca="false">IF(1_Data_EDA!D5741="LATAM",1,0)</f>
        <v>0</v>
      </c>
      <c r="O5740" s="6" t="n">
        <f aca="false">IF(1_Data_EDA!D5741="Pacific Asia",1,0)</f>
        <v>0</v>
      </c>
      <c r="P5740" s="6" t="n">
        <f aca="false">IF(1_Data_EDA!D5741="USCA",1,0)</f>
        <v>1</v>
      </c>
      <c r="Q5740" s="6" t="n">
        <f aca="false">IF(C5740&gt;MEDIAN(C$5:C$8004),1,0)</f>
        <v>0</v>
      </c>
      <c r="R5740" s="6" t="n">
        <f aca="false">IF(D5740&gt;2,1,0)</f>
        <v>1</v>
      </c>
    </row>
    <row r="5741" customFormat="false" ht="15" hidden="false" customHeight="true" outlineLevel="0" collapsed="false">
      <c r="A5741" s="6" t="n">
        <f aca="false">1_Data_EDA!O5742</f>
        <v>0</v>
      </c>
      <c r="B5741" s="6" t="n">
        <f aca="false">1_Data_EDA!H5742</f>
        <v>4</v>
      </c>
      <c r="C5741" s="7" t="n">
        <f aca="false">1_Data_EDA!I5742</f>
        <v>59.99000168</v>
      </c>
      <c r="D5741" s="6" t="n">
        <f aca="false">1_Data_EDA!J5742</f>
        <v>4</v>
      </c>
      <c r="E5741" s="7" t="n">
        <f aca="false">1_Data_EDA!K5742</f>
        <v>239.9600067</v>
      </c>
      <c r="F5741" s="7" t="n">
        <f aca="false">1_Data_EDA!L5742</f>
        <v>16.79999924</v>
      </c>
      <c r="G5741" s="8" t="n">
        <f aca="false">1_Data_EDA!M5742</f>
        <v>0.07</v>
      </c>
      <c r="H5741" s="6" t="n">
        <f aca="false">IF(1_Data_EDA!B5742="First Class",1,0)</f>
        <v>0</v>
      </c>
      <c r="I5741" s="6" t="n">
        <f aca="false">IF(1_Data_EDA!B5742="Second Class",1,0)</f>
        <v>0</v>
      </c>
      <c r="J5741" s="6" t="n">
        <f aca="false">IF(1_Data_EDA!B5742="Same Day",1,0)</f>
        <v>0</v>
      </c>
      <c r="K5741" s="6" t="n">
        <f aca="false">IF(1_Data_EDA!C5742="Corporate",1,0)</f>
        <v>1</v>
      </c>
      <c r="L5741" s="6" t="n">
        <f aca="false">IF(1_Data_EDA!C5742="Home Office",1,0)</f>
        <v>0</v>
      </c>
      <c r="M5741" s="6" t="n">
        <f aca="false">IF(1_Data_EDA!D5742="Europe",1,0)</f>
        <v>1</v>
      </c>
      <c r="N5741" s="6" t="n">
        <f aca="false">IF(1_Data_EDA!D5742="LATAM",1,0)</f>
        <v>0</v>
      </c>
      <c r="O5741" s="6" t="n">
        <f aca="false">IF(1_Data_EDA!D5742="Pacific Asia",1,0)</f>
        <v>0</v>
      </c>
      <c r="P5741" s="6" t="n">
        <f aca="false">IF(1_Data_EDA!D5742="USCA",1,0)</f>
        <v>0</v>
      </c>
      <c r="Q5741" s="6" t="n">
        <f aca="false">IF(C5741&gt;MEDIAN(C$5:C$8004),1,0)</f>
        <v>0</v>
      </c>
      <c r="R5741" s="6" t="n">
        <f aca="false">IF(D5741&gt;2,1,0)</f>
        <v>1</v>
      </c>
    </row>
    <row r="5742" customFormat="false" ht="15" hidden="false" customHeight="true" outlineLevel="0" collapsed="false">
      <c r="A5742" s="6" t="n">
        <f aca="false">1_Data_EDA!O5743</f>
        <v>0</v>
      </c>
      <c r="B5742" s="6" t="n">
        <f aca="false">1_Data_EDA!H5743</f>
        <v>4</v>
      </c>
      <c r="C5742" s="7" t="n">
        <f aca="false">1_Data_EDA!I5743</f>
        <v>50</v>
      </c>
      <c r="D5742" s="6" t="n">
        <f aca="false">1_Data_EDA!J5743</f>
        <v>2</v>
      </c>
      <c r="E5742" s="7" t="n">
        <f aca="false">1_Data_EDA!K5743</f>
        <v>100</v>
      </c>
      <c r="F5742" s="7" t="n">
        <f aca="false">1_Data_EDA!L5743</f>
        <v>5.5</v>
      </c>
      <c r="G5742" s="8" t="n">
        <f aca="false">1_Data_EDA!M5743</f>
        <v>0.059999999</v>
      </c>
      <c r="H5742" s="6" t="n">
        <f aca="false">IF(1_Data_EDA!B5743="First Class",1,0)</f>
        <v>0</v>
      </c>
      <c r="I5742" s="6" t="n">
        <f aca="false">IF(1_Data_EDA!B5743="Second Class",1,0)</f>
        <v>0</v>
      </c>
      <c r="J5742" s="6" t="n">
        <f aca="false">IF(1_Data_EDA!B5743="Same Day",1,0)</f>
        <v>0</v>
      </c>
      <c r="K5742" s="6" t="n">
        <f aca="false">IF(1_Data_EDA!C5743="Corporate",1,0)</f>
        <v>0</v>
      </c>
      <c r="L5742" s="6" t="n">
        <f aca="false">IF(1_Data_EDA!C5743="Home Office",1,0)</f>
        <v>0</v>
      </c>
      <c r="M5742" s="6" t="n">
        <f aca="false">IF(1_Data_EDA!D5743="Europe",1,0)</f>
        <v>0</v>
      </c>
      <c r="N5742" s="6" t="n">
        <f aca="false">IF(1_Data_EDA!D5743="LATAM",1,0)</f>
        <v>0</v>
      </c>
      <c r="O5742" s="6" t="n">
        <f aca="false">IF(1_Data_EDA!D5743="Pacific Asia",1,0)</f>
        <v>0</v>
      </c>
      <c r="P5742" s="6" t="n">
        <f aca="false">IF(1_Data_EDA!D5743="USCA",1,0)</f>
        <v>1</v>
      </c>
      <c r="Q5742" s="6" t="n">
        <f aca="false">IF(C5742&gt;MEDIAN(C$5:C$8004),1,0)</f>
        <v>0</v>
      </c>
      <c r="R5742" s="6" t="n">
        <f aca="false">IF(D5742&gt;2,1,0)</f>
        <v>0</v>
      </c>
    </row>
    <row r="5743" customFormat="false" ht="15" hidden="false" customHeight="true" outlineLevel="0" collapsed="false">
      <c r="A5743" s="6" t="n">
        <f aca="false">1_Data_EDA!O5744</f>
        <v>0</v>
      </c>
      <c r="B5743" s="6" t="n">
        <f aca="false">1_Data_EDA!H5744</f>
        <v>4</v>
      </c>
      <c r="C5743" s="7" t="n">
        <f aca="false">1_Data_EDA!I5744</f>
        <v>129.9900055</v>
      </c>
      <c r="D5743" s="6" t="n">
        <f aca="false">1_Data_EDA!J5744</f>
        <v>1</v>
      </c>
      <c r="E5743" s="7" t="n">
        <f aca="false">1_Data_EDA!K5744</f>
        <v>129.9900055</v>
      </c>
      <c r="F5743" s="7" t="n">
        <f aca="false">1_Data_EDA!L5744</f>
        <v>13</v>
      </c>
      <c r="G5743" s="8" t="n">
        <f aca="false">1_Data_EDA!M5744</f>
        <v>0.100000001</v>
      </c>
      <c r="H5743" s="6" t="n">
        <f aca="false">IF(1_Data_EDA!B5744="First Class",1,0)</f>
        <v>0</v>
      </c>
      <c r="I5743" s="6" t="n">
        <f aca="false">IF(1_Data_EDA!B5744="Second Class",1,0)</f>
        <v>0</v>
      </c>
      <c r="J5743" s="6" t="n">
        <f aca="false">IF(1_Data_EDA!B5744="Same Day",1,0)</f>
        <v>0</v>
      </c>
      <c r="K5743" s="6" t="n">
        <f aca="false">IF(1_Data_EDA!C5744="Corporate",1,0)</f>
        <v>0</v>
      </c>
      <c r="L5743" s="6" t="n">
        <f aca="false">IF(1_Data_EDA!C5744="Home Office",1,0)</f>
        <v>1</v>
      </c>
      <c r="M5743" s="6" t="n">
        <f aca="false">IF(1_Data_EDA!D5744="Europe",1,0)</f>
        <v>0</v>
      </c>
      <c r="N5743" s="6" t="n">
        <f aca="false">IF(1_Data_EDA!D5744="LATAM",1,0)</f>
        <v>0</v>
      </c>
      <c r="O5743" s="6" t="n">
        <f aca="false">IF(1_Data_EDA!D5744="Pacific Asia",1,0)</f>
        <v>0</v>
      </c>
      <c r="P5743" s="6" t="n">
        <f aca="false">IF(1_Data_EDA!D5744="USCA",1,0)</f>
        <v>1</v>
      </c>
      <c r="Q5743" s="6" t="n">
        <f aca="false">IF(C5743&gt;MEDIAN(C$5:C$8004),1,0)</f>
        <v>1</v>
      </c>
      <c r="R5743" s="6" t="n">
        <f aca="false">IF(D5743&gt;2,1,0)</f>
        <v>0</v>
      </c>
    </row>
    <row r="5744" customFormat="false" ht="15" hidden="false" customHeight="true" outlineLevel="0" collapsed="false">
      <c r="A5744" s="6" t="n">
        <f aca="false">1_Data_EDA!O5745</f>
        <v>0</v>
      </c>
      <c r="B5744" s="6" t="n">
        <f aca="false">1_Data_EDA!H5745</f>
        <v>4</v>
      </c>
      <c r="C5744" s="7" t="n">
        <f aca="false">1_Data_EDA!I5745</f>
        <v>49.97999954</v>
      </c>
      <c r="D5744" s="6" t="n">
        <f aca="false">1_Data_EDA!J5745</f>
        <v>4</v>
      </c>
      <c r="E5744" s="7" t="n">
        <f aca="false">1_Data_EDA!K5745</f>
        <v>199.9199982</v>
      </c>
      <c r="F5744" s="7" t="n">
        <f aca="false">1_Data_EDA!L5745</f>
        <v>23.98999977</v>
      </c>
      <c r="G5744" s="8" t="n">
        <f aca="false">1_Data_EDA!M5745</f>
        <v>0.119999997</v>
      </c>
      <c r="H5744" s="6" t="n">
        <f aca="false">IF(1_Data_EDA!B5745="First Class",1,0)</f>
        <v>0</v>
      </c>
      <c r="I5744" s="6" t="n">
        <f aca="false">IF(1_Data_EDA!B5745="Second Class",1,0)</f>
        <v>0</v>
      </c>
      <c r="J5744" s="6" t="n">
        <f aca="false">IF(1_Data_EDA!B5745="Same Day",1,0)</f>
        <v>0</v>
      </c>
      <c r="K5744" s="6" t="n">
        <f aca="false">IF(1_Data_EDA!C5745="Corporate",1,0)</f>
        <v>0</v>
      </c>
      <c r="L5744" s="6" t="n">
        <f aca="false">IF(1_Data_EDA!C5745="Home Office",1,0)</f>
        <v>0</v>
      </c>
      <c r="M5744" s="6" t="n">
        <f aca="false">IF(1_Data_EDA!D5745="Europe",1,0)</f>
        <v>1</v>
      </c>
      <c r="N5744" s="6" t="n">
        <f aca="false">IF(1_Data_EDA!D5745="LATAM",1,0)</f>
        <v>0</v>
      </c>
      <c r="O5744" s="6" t="n">
        <f aca="false">IF(1_Data_EDA!D5745="Pacific Asia",1,0)</f>
        <v>0</v>
      </c>
      <c r="P5744" s="6" t="n">
        <f aca="false">IF(1_Data_EDA!D5745="USCA",1,0)</f>
        <v>0</v>
      </c>
      <c r="Q5744" s="6" t="n">
        <f aca="false">IF(C5744&gt;MEDIAN(C$5:C$8004),1,0)</f>
        <v>0</v>
      </c>
      <c r="R5744" s="6" t="n">
        <f aca="false">IF(D5744&gt;2,1,0)</f>
        <v>1</v>
      </c>
    </row>
    <row r="5745" customFormat="false" ht="15" hidden="false" customHeight="true" outlineLevel="0" collapsed="false">
      <c r="A5745" s="6" t="n">
        <f aca="false">1_Data_EDA!O5746</f>
        <v>1</v>
      </c>
      <c r="B5745" s="6" t="n">
        <f aca="false">1_Data_EDA!H5746</f>
        <v>1</v>
      </c>
      <c r="C5745" s="7" t="n">
        <f aca="false">1_Data_EDA!I5746</f>
        <v>50</v>
      </c>
      <c r="D5745" s="6" t="n">
        <f aca="false">1_Data_EDA!J5746</f>
        <v>2</v>
      </c>
      <c r="E5745" s="7" t="n">
        <f aca="false">1_Data_EDA!K5746</f>
        <v>100</v>
      </c>
      <c r="F5745" s="7" t="n">
        <f aca="false">1_Data_EDA!L5746</f>
        <v>20</v>
      </c>
      <c r="G5745" s="8" t="n">
        <f aca="false">1_Data_EDA!M5746</f>
        <v>0.200000003</v>
      </c>
      <c r="H5745" s="6" t="n">
        <f aca="false">IF(1_Data_EDA!B5746="First Class",1,0)</f>
        <v>1</v>
      </c>
      <c r="I5745" s="6" t="n">
        <f aca="false">IF(1_Data_EDA!B5746="Second Class",1,0)</f>
        <v>0</v>
      </c>
      <c r="J5745" s="6" t="n">
        <f aca="false">IF(1_Data_EDA!B5746="Same Day",1,0)</f>
        <v>0</v>
      </c>
      <c r="K5745" s="6" t="n">
        <f aca="false">IF(1_Data_EDA!C5746="Corporate",1,0)</f>
        <v>0</v>
      </c>
      <c r="L5745" s="6" t="n">
        <f aca="false">IF(1_Data_EDA!C5746="Home Office",1,0)</f>
        <v>1</v>
      </c>
      <c r="M5745" s="6" t="n">
        <f aca="false">IF(1_Data_EDA!D5746="Europe",1,0)</f>
        <v>1</v>
      </c>
      <c r="N5745" s="6" t="n">
        <f aca="false">IF(1_Data_EDA!D5746="LATAM",1,0)</f>
        <v>0</v>
      </c>
      <c r="O5745" s="6" t="n">
        <f aca="false">IF(1_Data_EDA!D5746="Pacific Asia",1,0)</f>
        <v>0</v>
      </c>
      <c r="P5745" s="6" t="n">
        <f aca="false">IF(1_Data_EDA!D5746="USCA",1,0)</f>
        <v>0</v>
      </c>
      <c r="Q5745" s="6" t="n">
        <f aca="false">IF(C5745&gt;MEDIAN(C$5:C$8004),1,0)</f>
        <v>0</v>
      </c>
      <c r="R5745" s="6" t="n">
        <f aca="false">IF(D5745&gt;2,1,0)</f>
        <v>0</v>
      </c>
    </row>
    <row r="5746" customFormat="false" ht="15" hidden="false" customHeight="true" outlineLevel="0" collapsed="false">
      <c r="A5746" s="6" t="n">
        <f aca="false">1_Data_EDA!O5747</f>
        <v>1</v>
      </c>
      <c r="B5746" s="6" t="n">
        <f aca="false">1_Data_EDA!H5747</f>
        <v>1</v>
      </c>
      <c r="C5746" s="7" t="n">
        <f aca="false">1_Data_EDA!I5747</f>
        <v>19.98999977</v>
      </c>
      <c r="D5746" s="6" t="n">
        <f aca="false">1_Data_EDA!J5747</f>
        <v>1</v>
      </c>
      <c r="E5746" s="7" t="n">
        <f aca="false">1_Data_EDA!K5747</f>
        <v>19.98999977</v>
      </c>
      <c r="F5746" s="7" t="n">
        <f aca="false">1_Data_EDA!L5747</f>
        <v>0</v>
      </c>
      <c r="G5746" s="8" t="n">
        <f aca="false">1_Data_EDA!M5747</f>
        <v>0</v>
      </c>
      <c r="H5746" s="6" t="n">
        <f aca="false">IF(1_Data_EDA!B5747="First Class",1,0)</f>
        <v>1</v>
      </c>
      <c r="I5746" s="6" t="n">
        <f aca="false">IF(1_Data_EDA!B5747="Second Class",1,0)</f>
        <v>0</v>
      </c>
      <c r="J5746" s="6" t="n">
        <f aca="false">IF(1_Data_EDA!B5747="Same Day",1,0)</f>
        <v>0</v>
      </c>
      <c r="K5746" s="6" t="n">
        <f aca="false">IF(1_Data_EDA!C5747="Corporate",1,0)</f>
        <v>0</v>
      </c>
      <c r="L5746" s="6" t="n">
        <f aca="false">IF(1_Data_EDA!C5747="Home Office",1,0)</f>
        <v>0</v>
      </c>
      <c r="M5746" s="6" t="n">
        <f aca="false">IF(1_Data_EDA!D5747="Europe",1,0)</f>
        <v>1</v>
      </c>
      <c r="N5746" s="6" t="n">
        <f aca="false">IF(1_Data_EDA!D5747="LATAM",1,0)</f>
        <v>0</v>
      </c>
      <c r="O5746" s="6" t="n">
        <f aca="false">IF(1_Data_EDA!D5747="Pacific Asia",1,0)</f>
        <v>0</v>
      </c>
      <c r="P5746" s="6" t="n">
        <f aca="false">IF(1_Data_EDA!D5747="USCA",1,0)</f>
        <v>0</v>
      </c>
      <c r="Q5746" s="6" t="n">
        <f aca="false">IF(C5746&gt;MEDIAN(C$5:C$8004),1,0)</f>
        <v>0</v>
      </c>
      <c r="R5746" s="6" t="n">
        <f aca="false">IF(D5746&gt;2,1,0)</f>
        <v>0</v>
      </c>
    </row>
    <row r="5747" customFormat="false" ht="15" hidden="false" customHeight="true" outlineLevel="0" collapsed="false">
      <c r="A5747" s="6" t="n">
        <f aca="false">1_Data_EDA!O5748</f>
        <v>1</v>
      </c>
      <c r="B5747" s="6" t="n">
        <f aca="false">1_Data_EDA!H5748</f>
        <v>2</v>
      </c>
      <c r="C5747" s="7" t="n">
        <f aca="false">1_Data_EDA!I5748</f>
        <v>199.9900055</v>
      </c>
      <c r="D5747" s="6" t="n">
        <f aca="false">1_Data_EDA!J5748</f>
        <v>1</v>
      </c>
      <c r="E5747" s="7" t="n">
        <f aca="false">1_Data_EDA!K5748</f>
        <v>199.9900055</v>
      </c>
      <c r="F5747" s="7" t="n">
        <f aca="false">1_Data_EDA!L5748</f>
        <v>8</v>
      </c>
      <c r="G5747" s="8" t="n">
        <f aca="false">1_Data_EDA!M5748</f>
        <v>0.039999999</v>
      </c>
      <c r="H5747" s="6" t="n">
        <f aca="false">IF(1_Data_EDA!B5748="First Class",1,0)</f>
        <v>0</v>
      </c>
      <c r="I5747" s="6" t="n">
        <f aca="false">IF(1_Data_EDA!B5748="Second Class",1,0)</f>
        <v>1</v>
      </c>
      <c r="J5747" s="6" t="n">
        <f aca="false">IF(1_Data_EDA!B5748="Same Day",1,0)</f>
        <v>0</v>
      </c>
      <c r="K5747" s="6" t="n">
        <f aca="false">IF(1_Data_EDA!C5748="Corporate",1,0)</f>
        <v>0</v>
      </c>
      <c r="L5747" s="6" t="n">
        <f aca="false">IF(1_Data_EDA!C5748="Home Office",1,0)</f>
        <v>1</v>
      </c>
      <c r="M5747" s="6" t="n">
        <f aca="false">IF(1_Data_EDA!D5748="Europe",1,0)</f>
        <v>0</v>
      </c>
      <c r="N5747" s="6" t="n">
        <f aca="false">IF(1_Data_EDA!D5748="LATAM",1,0)</f>
        <v>0</v>
      </c>
      <c r="O5747" s="6" t="n">
        <f aca="false">IF(1_Data_EDA!D5748="Pacific Asia",1,0)</f>
        <v>1</v>
      </c>
      <c r="P5747" s="6" t="n">
        <f aca="false">IF(1_Data_EDA!D5748="USCA",1,0)</f>
        <v>0</v>
      </c>
      <c r="Q5747" s="6" t="n">
        <f aca="false">IF(C5747&gt;MEDIAN(C$5:C$8004),1,0)</f>
        <v>1</v>
      </c>
      <c r="R5747" s="6" t="n">
        <f aca="false">IF(D5747&gt;2,1,0)</f>
        <v>0</v>
      </c>
    </row>
    <row r="5748" customFormat="false" ht="15" hidden="false" customHeight="true" outlineLevel="0" collapsed="false">
      <c r="A5748" s="6" t="n">
        <f aca="false">1_Data_EDA!O5749</f>
        <v>0</v>
      </c>
      <c r="B5748" s="6" t="n">
        <f aca="false">1_Data_EDA!H5749</f>
        <v>4</v>
      </c>
      <c r="C5748" s="7" t="n">
        <f aca="false">1_Data_EDA!I5749</f>
        <v>199.9900055</v>
      </c>
      <c r="D5748" s="6" t="n">
        <f aca="false">1_Data_EDA!J5749</f>
        <v>1</v>
      </c>
      <c r="E5748" s="7" t="n">
        <f aca="false">1_Data_EDA!K5749</f>
        <v>199.9900055</v>
      </c>
      <c r="F5748" s="7" t="n">
        <f aca="false">1_Data_EDA!L5749</f>
        <v>24</v>
      </c>
      <c r="G5748" s="8" t="n">
        <f aca="false">1_Data_EDA!M5749</f>
        <v>0.119999997</v>
      </c>
      <c r="H5748" s="6" t="n">
        <f aca="false">IF(1_Data_EDA!B5749="First Class",1,0)</f>
        <v>0</v>
      </c>
      <c r="I5748" s="6" t="n">
        <f aca="false">IF(1_Data_EDA!B5749="Second Class",1,0)</f>
        <v>0</v>
      </c>
      <c r="J5748" s="6" t="n">
        <f aca="false">IF(1_Data_EDA!B5749="Same Day",1,0)</f>
        <v>0</v>
      </c>
      <c r="K5748" s="6" t="n">
        <f aca="false">IF(1_Data_EDA!C5749="Corporate",1,0)</f>
        <v>0</v>
      </c>
      <c r="L5748" s="6" t="n">
        <f aca="false">IF(1_Data_EDA!C5749="Home Office",1,0)</f>
        <v>0</v>
      </c>
      <c r="M5748" s="6" t="n">
        <f aca="false">IF(1_Data_EDA!D5749="Europe",1,0)</f>
        <v>0</v>
      </c>
      <c r="N5748" s="6" t="n">
        <f aca="false">IF(1_Data_EDA!D5749="LATAM",1,0)</f>
        <v>0</v>
      </c>
      <c r="O5748" s="6" t="n">
        <f aca="false">IF(1_Data_EDA!D5749="Pacific Asia",1,0)</f>
        <v>1</v>
      </c>
      <c r="P5748" s="6" t="n">
        <f aca="false">IF(1_Data_EDA!D5749="USCA",1,0)</f>
        <v>0</v>
      </c>
      <c r="Q5748" s="6" t="n">
        <f aca="false">IF(C5748&gt;MEDIAN(C$5:C$8004),1,0)</f>
        <v>1</v>
      </c>
      <c r="R5748" s="6" t="n">
        <f aca="false">IF(D5748&gt;2,1,0)</f>
        <v>0</v>
      </c>
    </row>
    <row r="5749" customFormat="false" ht="15" hidden="false" customHeight="true" outlineLevel="0" collapsed="false">
      <c r="A5749" s="6" t="n">
        <f aca="false">1_Data_EDA!O5750</f>
        <v>0</v>
      </c>
      <c r="B5749" s="6" t="n">
        <f aca="false">1_Data_EDA!H5750</f>
        <v>2</v>
      </c>
      <c r="C5749" s="7" t="n">
        <f aca="false">1_Data_EDA!I5750</f>
        <v>399.980011</v>
      </c>
      <c r="D5749" s="6" t="n">
        <f aca="false">1_Data_EDA!J5750</f>
        <v>1</v>
      </c>
      <c r="E5749" s="7" t="n">
        <f aca="false">1_Data_EDA!K5750</f>
        <v>399.980011</v>
      </c>
      <c r="F5749" s="7" t="n">
        <f aca="false">1_Data_EDA!L5750</f>
        <v>80</v>
      </c>
      <c r="G5749" s="8" t="n">
        <f aca="false">1_Data_EDA!M5750</f>
        <v>0.200000003</v>
      </c>
      <c r="H5749" s="6" t="n">
        <f aca="false">IF(1_Data_EDA!B5750="First Class",1,0)</f>
        <v>0</v>
      </c>
      <c r="I5749" s="6" t="n">
        <f aca="false">IF(1_Data_EDA!B5750="Second Class",1,0)</f>
        <v>1</v>
      </c>
      <c r="J5749" s="6" t="n">
        <f aca="false">IF(1_Data_EDA!B5750="Same Day",1,0)</f>
        <v>0</v>
      </c>
      <c r="K5749" s="6" t="n">
        <f aca="false">IF(1_Data_EDA!C5750="Corporate",1,0)</f>
        <v>0</v>
      </c>
      <c r="L5749" s="6" t="n">
        <f aca="false">IF(1_Data_EDA!C5750="Home Office",1,0)</f>
        <v>1</v>
      </c>
      <c r="M5749" s="6" t="n">
        <f aca="false">IF(1_Data_EDA!D5750="Europe",1,0)</f>
        <v>0</v>
      </c>
      <c r="N5749" s="6" t="n">
        <f aca="false">IF(1_Data_EDA!D5750="LATAM",1,0)</f>
        <v>0</v>
      </c>
      <c r="O5749" s="6" t="n">
        <f aca="false">IF(1_Data_EDA!D5750="Pacific Asia",1,0)</f>
        <v>0</v>
      </c>
      <c r="P5749" s="6" t="n">
        <f aca="false">IF(1_Data_EDA!D5750="USCA",1,0)</f>
        <v>0</v>
      </c>
      <c r="Q5749" s="6" t="n">
        <f aca="false">IF(C5749&gt;MEDIAN(C$5:C$8004),1,0)</f>
        <v>1</v>
      </c>
      <c r="R5749" s="6" t="n">
        <f aca="false">IF(D5749&gt;2,1,0)</f>
        <v>0</v>
      </c>
    </row>
    <row r="5750" customFormat="false" ht="15" hidden="false" customHeight="true" outlineLevel="0" collapsed="false">
      <c r="A5750" s="6" t="n">
        <f aca="false">1_Data_EDA!O5751</f>
        <v>1</v>
      </c>
      <c r="B5750" s="6" t="n">
        <f aca="false">1_Data_EDA!H5751</f>
        <v>1</v>
      </c>
      <c r="C5750" s="7" t="n">
        <f aca="false">1_Data_EDA!I5751</f>
        <v>59.99000168</v>
      </c>
      <c r="D5750" s="6" t="n">
        <f aca="false">1_Data_EDA!J5751</f>
        <v>4</v>
      </c>
      <c r="E5750" s="7" t="n">
        <f aca="false">1_Data_EDA!K5751</f>
        <v>239.9600067</v>
      </c>
      <c r="F5750" s="7" t="n">
        <f aca="false">1_Data_EDA!L5751</f>
        <v>31.19000053</v>
      </c>
      <c r="G5750" s="8" t="n">
        <f aca="false">1_Data_EDA!M5751</f>
        <v>0.129999995</v>
      </c>
      <c r="H5750" s="6" t="n">
        <f aca="false">IF(1_Data_EDA!B5751="First Class",1,0)</f>
        <v>1</v>
      </c>
      <c r="I5750" s="6" t="n">
        <f aca="false">IF(1_Data_EDA!B5751="Second Class",1,0)</f>
        <v>0</v>
      </c>
      <c r="J5750" s="6" t="n">
        <f aca="false">IF(1_Data_EDA!B5751="Same Day",1,0)</f>
        <v>0</v>
      </c>
      <c r="K5750" s="6" t="n">
        <f aca="false">IF(1_Data_EDA!C5751="Corporate",1,0)</f>
        <v>0</v>
      </c>
      <c r="L5750" s="6" t="n">
        <f aca="false">IF(1_Data_EDA!C5751="Home Office",1,0)</f>
        <v>0</v>
      </c>
      <c r="M5750" s="6" t="n">
        <f aca="false">IF(1_Data_EDA!D5751="Europe",1,0)</f>
        <v>0</v>
      </c>
      <c r="N5750" s="6" t="n">
        <f aca="false">IF(1_Data_EDA!D5751="LATAM",1,0)</f>
        <v>1</v>
      </c>
      <c r="O5750" s="6" t="n">
        <f aca="false">IF(1_Data_EDA!D5751="Pacific Asia",1,0)</f>
        <v>0</v>
      </c>
      <c r="P5750" s="6" t="n">
        <f aca="false">IF(1_Data_EDA!D5751="USCA",1,0)</f>
        <v>0</v>
      </c>
      <c r="Q5750" s="6" t="n">
        <f aca="false">IF(C5750&gt;MEDIAN(C$5:C$8004),1,0)</f>
        <v>0</v>
      </c>
      <c r="R5750" s="6" t="n">
        <f aca="false">IF(D5750&gt;2,1,0)</f>
        <v>1</v>
      </c>
    </row>
    <row r="5751" customFormat="false" ht="15" hidden="false" customHeight="true" outlineLevel="0" collapsed="false">
      <c r="A5751" s="6" t="n">
        <f aca="false">1_Data_EDA!O5752</f>
        <v>1</v>
      </c>
      <c r="B5751" s="6" t="n">
        <f aca="false">1_Data_EDA!H5752</f>
        <v>4</v>
      </c>
      <c r="C5751" s="7" t="n">
        <f aca="false">1_Data_EDA!I5752</f>
        <v>99.98999786</v>
      </c>
      <c r="D5751" s="6" t="n">
        <f aca="false">1_Data_EDA!J5752</f>
        <v>4</v>
      </c>
      <c r="E5751" s="7" t="n">
        <f aca="false">1_Data_EDA!K5752</f>
        <v>399.9599915</v>
      </c>
      <c r="F5751" s="7" t="n">
        <f aca="false">1_Data_EDA!L5752</f>
        <v>48</v>
      </c>
      <c r="G5751" s="8" t="n">
        <f aca="false">1_Data_EDA!M5752</f>
        <v>0.119999997</v>
      </c>
      <c r="H5751" s="6" t="n">
        <f aca="false">IF(1_Data_EDA!B5752="First Class",1,0)</f>
        <v>0</v>
      </c>
      <c r="I5751" s="6" t="n">
        <f aca="false">IF(1_Data_EDA!B5752="Second Class",1,0)</f>
        <v>0</v>
      </c>
      <c r="J5751" s="6" t="n">
        <f aca="false">IF(1_Data_EDA!B5752="Same Day",1,0)</f>
        <v>0</v>
      </c>
      <c r="K5751" s="6" t="n">
        <f aca="false">IF(1_Data_EDA!C5752="Corporate",1,0)</f>
        <v>0</v>
      </c>
      <c r="L5751" s="6" t="n">
        <f aca="false">IF(1_Data_EDA!C5752="Home Office",1,0)</f>
        <v>1</v>
      </c>
      <c r="M5751" s="6" t="n">
        <f aca="false">IF(1_Data_EDA!D5752="Europe",1,0)</f>
        <v>1</v>
      </c>
      <c r="N5751" s="6" t="n">
        <f aca="false">IF(1_Data_EDA!D5752="LATAM",1,0)</f>
        <v>0</v>
      </c>
      <c r="O5751" s="6" t="n">
        <f aca="false">IF(1_Data_EDA!D5752="Pacific Asia",1,0)</f>
        <v>0</v>
      </c>
      <c r="P5751" s="6" t="n">
        <f aca="false">IF(1_Data_EDA!D5752="USCA",1,0)</f>
        <v>0</v>
      </c>
      <c r="Q5751" s="6" t="n">
        <f aca="false">IF(C5751&gt;MEDIAN(C$5:C$8004),1,0)</f>
        <v>1</v>
      </c>
      <c r="R5751" s="6" t="n">
        <f aca="false">IF(D5751&gt;2,1,0)</f>
        <v>1</v>
      </c>
    </row>
    <row r="5752" customFormat="false" ht="15" hidden="false" customHeight="true" outlineLevel="0" collapsed="false">
      <c r="A5752" s="6" t="n">
        <f aca="false">1_Data_EDA!O5753</f>
        <v>1</v>
      </c>
      <c r="B5752" s="6" t="n">
        <f aca="false">1_Data_EDA!H5753</f>
        <v>2</v>
      </c>
      <c r="C5752" s="7" t="n">
        <f aca="false">1_Data_EDA!I5753</f>
        <v>129.9900055</v>
      </c>
      <c r="D5752" s="6" t="n">
        <f aca="false">1_Data_EDA!J5753</f>
        <v>1</v>
      </c>
      <c r="E5752" s="7" t="n">
        <f aca="false">1_Data_EDA!K5753</f>
        <v>129.9900055</v>
      </c>
      <c r="F5752" s="7" t="n">
        <f aca="false">1_Data_EDA!L5753</f>
        <v>9.100000381</v>
      </c>
      <c r="G5752" s="8" t="n">
        <f aca="false">1_Data_EDA!M5753</f>
        <v>0.07</v>
      </c>
      <c r="H5752" s="6" t="n">
        <f aca="false">IF(1_Data_EDA!B5753="First Class",1,0)</f>
        <v>0</v>
      </c>
      <c r="I5752" s="6" t="n">
        <f aca="false">IF(1_Data_EDA!B5753="Second Class",1,0)</f>
        <v>1</v>
      </c>
      <c r="J5752" s="6" t="n">
        <f aca="false">IF(1_Data_EDA!B5753="Same Day",1,0)</f>
        <v>0</v>
      </c>
      <c r="K5752" s="6" t="n">
        <f aca="false">IF(1_Data_EDA!C5753="Corporate",1,0)</f>
        <v>0</v>
      </c>
      <c r="L5752" s="6" t="n">
        <f aca="false">IF(1_Data_EDA!C5753="Home Office",1,0)</f>
        <v>0</v>
      </c>
      <c r="M5752" s="6" t="n">
        <f aca="false">IF(1_Data_EDA!D5753="Europe",1,0)</f>
        <v>1</v>
      </c>
      <c r="N5752" s="6" t="n">
        <f aca="false">IF(1_Data_EDA!D5753="LATAM",1,0)</f>
        <v>0</v>
      </c>
      <c r="O5752" s="6" t="n">
        <f aca="false">IF(1_Data_EDA!D5753="Pacific Asia",1,0)</f>
        <v>0</v>
      </c>
      <c r="P5752" s="6" t="n">
        <f aca="false">IF(1_Data_EDA!D5753="USCA",1,0)</f>
        <v>0</v>
      </c>
      <c r="Q5752" s="6" t="n">
        <f aca="false">IF(C5752&gt;MEDIAN(C$5:C$8004),1,0)</f>
        <v>1</v>
      </c>
      <c r="R5752" s="6" t="n">
        <f aca="false">IF(D5752&gt;2,1,0)</f>
        <v>0</v>
      </c>
    </row>
    <row r="5753" customFormat="false" ht="15" hidden="false" customHeight="true" outlineLevel="0" collapsed="false">
      <c r="A5753" s="6" t="n">
        <f aca="false">1_Data_EDA!O5754</f>
        <v>1</v>
      </c>
      <c r="B5753" s="6" t="n">
        <f aca="false">1_Data_EDA!H5754</f>
        <v>4</v>
      </c>
      <c r="C5753" s="7" t="n">
        <f aca="false">1_Data_EDA!I5754</f>
        <v>39.99000168</v>
      </c>
      <c r="D5753" s="6" t="n">
        <f aca="false">1_Data_EDA!J5754</f>
        <v>4</v>
      </c>
      <c r="E5753" s="7" t="n">
        <f aca="false">1_Data_EDA!K5754</f>
        <v>159.9600067</v>
      </c>
      <c r="F5753" s="7" t="n">
        <f aca="false">1_Data_EDA!L5754</f>
        <v>14.39999962</v>
      </c>
      <c r="G5753" s="8" t="n">
        <f aca="false">1_Data_EDA!M5754</f>
        <v>0.090000004</v>
      </c>
      <c r="H5753" s="6" t="n">
        <f aca="false">IF(1_Data_EDA!B5754="First Class",1,0)</f>
        <v>0</v>
      </c>
      <c r="I5753" s="6" t="n">
        <f aca="false">IF(1_Data_EDA!B5754="Second Class",1,0)</f>
        <v>0</v>
      </c>
      <c r="J5753" s="6" t="n">
        <f aca="false">IF(1_Data_EDA!B5754="Same Day",1,0)</f>
        <v>0</v>
      </c>
      <c r="K5753" s="6" t="n">
        <f aca="false">IF(1_Data_EDA!C5754="Corporate",1,0)</f>
        <v>1</v>
      </c>
      <c r="L5753" s="6" t="n">
        <f aca="false">IF(1_Data_EDA!C5754="Home Office",1,0)</f>
        <v>0</v>
      </c>
      <c r="M5753" s="6" t="n">
        <f aca="false">IF(1_Data_EDA!D5754="Europe",1,0)</f>
        <v>0</v>
      </c>
      <c r="N5753" s="6" t="n">
        <f aca="false">IF(1_Data_EDA!D5754="LATAM",1,0)</f>
        <v>1</v>
      </c>
      <c r="O5753" s="6" t="n">
        <f aca="false">IF(1_Data_EDA!D5754="Pacific Asia",1,0)</f>
        <v>0</v>
      </c>
      <c r="P5753" s="6" t="n">
        <f aca="false">IF(1_Data_EDA!D5754="USCA",1,0)</f>
        <v>0</v>
      </c>
      <c r="Q5753" s="6" t="n">
        <f aca="false">IF(C5753&gt;MEDIAN(C$5:C$8004),1,0)</f>
        <v>0</v>
      </c>
      <c r="R5753" s="6" t="n">
        <f aca="false">IF(D5753&gt;2,1,0)</f>
        <v>1</v>
      </c>
    </row>
    <row r="5754" customFormat="false" ht="15" hidden="false" customHeight="true" outlineLevel="0" collapsed="false">
      <c r="A5754" s="6" t="n">
        <f aca="false">1_Data_EDA!O5755</f>
        <v>1</v>
      </c>
      <c r="B5754" s="6" t="n">
        <f aca="false">1_Data_EDA!H5755</f>
        <v>0</v>
      </c>
      <c r="C5754" s="7" t="n">
        <f aca="false">1_Data_EDA!I5755</f>
        <v>199.9900055</v>
      </c>
      <c r="D5754" s="6" t="n">
        <f aca="false">1_Data_EDA!J5755</f>
        <v>1</v>
      </c>
      <c r="E5754" s="7" t="n">
        <f aca="false">1_Data_EDA!K5755</f>
        <v>199.9900055</v>
      </c>
      <c r="F5754" s="7" t="n">
        <f aca="false">1_Data_EDA!L5755</f>
        <v>10</v>
      </c>
      <c r="G5754" s="8" t="n">
        <f aca="false">1_Data_EDA!M5755</f>
        <v>0.050000001</v>
      </c>
      <c r="H5754" s="6" t="n">
        <f aca="false">IF(1_Data_EDA!B5755="First Class",1,0)</f>
        <v>0</v>
      </c>
      <c r="I5754" s="6" t="n">
        <f aca="false">IF(1_Data_EDA!B5755="Second Class",1,0)</f>
        <v>0</v>
      </c>
      <c r="J5754" s="6" t="n">
        <f aca="false">IF(1_Data_EDA!B5755="Same Day",1,0)</f>
        <v>1</v>
      </c>
      <c r="K5754" s="6" t="n">
        <f aca="false">IF(1_Data_EDA!C5755="Corporate",1,0)</f>
        <v>0</v>
      </c>
      <c r="L5754" s="6" t="n">
        <f aca="false">IF(1_Data_EDA!C5755="Home Office",1,0)</f>
        <v>0</v>
      </c>
      <c r="M5754" s="6" t="n">
        <f aca="false">IF(1_Data_EDA!D5755="Europe",1,0)</f>
        <v>1</v>
      </c>
      <c r="N5754" s="6" t="n">
        <f aca="false">IF(1_Data_EDA!D5755="LATAM",1,0)</f>
        <v>0</v>
      </c>
      <c r="O5754" s="6" t="n">
        <f aca="false">IF(1_Data_EDA!D5755="Pacific Asia",1,0)</f>
        <v>0</v>
      </c>
      <c r="P5754" s="6" t="n">
        <f aca="false">IF(1_Data_EDA!D5755="USCA",1,0)</f>
        <v>0</v>
      </c>
      <c r="Q5754" s="6" t="n">
        <f aca="false">IF(C5754&gt;MEDIAN(C$5:C$8004),1,0)</f>
        <v>1</v>
      </c>
      <c r="R5754" s="6" t="n">
        <f aca="false">IF(D5754&gt;2,1,0)</f>
        <v>0</v>
      </c>
    </row>
    <row r="5755" customFormat="false" ht="15" hidden="false" customHeight="true" outlineLevel="0" collapsed="false">
      <c r="A5755" s="6" t="n">
        <f aca="false">1_Data_EDA!O5756</f>
        <v>0</v>
      </c>
      <c r="B5755" s="6" t="n">
        <f aca="false">1_Data_EDA!H5756</f>
        <v>4</v>
      </c>
      <c r="C5755" s="7" t="n">
        <f aca="false">1_Data_EDA!I5756</f>
        <v>39.99000168</v>
      </c>
      <c r="D5755" s="6" t="n">
        <f aca="false">1_Data_EDA!J5756</f>
        <v>2</v>
      </c>
      <c r="E5755" s="7" t="n">
        <f aca="false">1_Data_EDA!K5756</f>
        <v>79.98000336</v>
      </c>
      <c r="F5755" s="7" t="n">
        <f aca="false">1_Data_EDA!L5756</f>
        <v>0</v>
      </c>
      <c r="G5755" s="8" t="n">
        <f aca="false">1_Data_EDA!M5756</f>
        <v>0</v>
      </c>
      <c r="H5755" s="6" t="n">
        <f aca="false">IF(1_Data_EDA!B5756="First Class",1,0)</f>
        <v>0</v>
      </c>
      <c r="I5755" s="6" t="n">
        <f aca="false">IF(1_Data_EDA!B5756="Second Class",1,0)</f>
        <v>0</v>
      </c>
      <c r="J5755" s="6" t="n">
        <f aca="false">IF(1_Data_EDA!B5756="Same Day",1,0)</f>
        <v>0</v>
      </c>
      <c r="K5755" s="6" t="n">
        <f aca="false">IF(1_Data_EDA!C5756="Corporate",1,0)</f>
        <v>0</v>
      </c>
      <c r="L5755" s="6" t="n">
        <f aca="false">IF(1_Data_EDA!C5756="Home Office",1,0)</f>
        <v>0</v>
      </c>
      <c r="M5755" s="6" t="n">
        <f aca="false">IF(1_Data_EDA!D5756="Europe",1,0)</f>
        <v>1</v>
      </c>
      <c r="N5755" s="6" t="n">
        <f aca="false">IF(1_Data_EDA!D5756="LATAM",1,0)</f>
        <v>0</v>
      </c>
      <c r="O5755" s="6" t="n">
        <f aca="false">IF(1_Data_EDA!D5756="Pacific Asia",1,0)</f>
        <v>0</v>
      </c>
      <c r="P5755" s="6" t="n">
        <f aca="false">IF(1_Data_EDA!D5756="USCA",1,0)</f>
        <v>0</v>
      </c>
      <c r="Q5755" s="6" t="n">
        <f aca="false">IF(C5755&gt;MEDIAN(C$5:C$8004),1,0)</f>
        <v>0</v>
      </c>
      <c r="R5755" s="6" t="n">
        <f aca="false">IF(D5755&gt;2,1,0)</f>
        <v>0</v>
      </c>
    </row>
    <row r="5756" customFormat="false" ht="15" hidden="false" customHeight="true" outlineLevel="0" collapsed="false">
      <c r="A5756" s="6" t="n">
        <f aca="false">1_Data_EDA!O5757</f>
        <v>1</v>
      </c>
      <c r="B5756" s="6" t="n">
        <f aca="false">1_Data_EDA!H5757</f>
        <v>4</v>
      </c>
      <c r="C5756" s="7" t="n">
        <f aca="false">1_Data_EDA!I5757</f>
        <v>59.99000168</v>
      </c>
      <c r="D5756" s="6" t="n">
        <f aca="false">1_Data_EDA!J5757</f>
        <v>1</v>
      </c>
      <c r="E5756" s="7" t="n">
        <f aca="false">1_Data_EDA!K5757</f>
        <v>59.99000168</v>
      </c>
      <c r="F5756" s="7" t="n">
        <f aca="false">1_Data_EDA!L5757</f>
        <v>0.600000024</v>
      </c>
      <c r="G5756" s="8" t="n">
        <f aca="false">1_Data_EDA!M5757</f>
        <v>0.01</v>
      </c>
      <c r="H5756" s="6" t="n">
        <f aca="false">IF(1_Data_EDA!B5757="First Class",1,0)</f>
        <v>0</v>
      </c>
      <c r="I5756" s="6" t="n">
        <f aca="false">IF(1_Data_EDA!B5757="Second Class",1,0)</f>
        <v>0</v>
      </c>
      <c r="J5756" s="6" t="n">
        <f aca="false">IF(1_Data_EDA!B5757="Same Day",1,0)</f>
        <v>0</v>
      </c>
      <c r="K5756" s="6" t="n">
        <f aca="false">IF(1_Data_EDA!C5757="Corporate",1,0)</f>
        <v>1</v>
      </c>
      <c r="L5756" s="6" t="n">
        <f aca="false">IF(1_Data_EDA!C5757="Home Office",1,0)</f>
        <v>0</v>
      </c>
      <c r="M5756" s="6" t="n">
        <f aca="false">IF(1_Data_EDA!D5757="Europe",1,0)</f>
        <v>0</v>
      </c>
      <c r="N5756" s="6" t="n">
        <f aca="false">IF(1_Data_EDA!D5757="LATAM",1,0)</f>
        <v>1</v>
      </c>
      <c r="O5756" s="6" t="n">
        <f aca="false">IF(1_Data_EDA!D5757="Pacific Asia",1,0)</f>
        <v>0</v>
      </c>
      <c r="P5756" s="6" t="n">
        <f aca="false">IF(1_Data_EDA!D5757="USCA",1,0)</f>
        <v>0</v>
      </c>
      <c r="Q5756" s="6" t="n">
        <f aca="false">IF(C5756&gt;MEDIAN(C$5:C$8004),1,0)</f>
        <v>0</v>
      </c>
      <c r="R5756" s="6" t="n">
        <f aca="false">IF(D5756&gt;2,1,0)</f>
        <v>0</v>
      </c>
    </row>
    <row r="5757" customFormat="false" ht="15" hidden="false" customHeight="true" outlineLevel="0" collapsed="false">
      <c r="A5757" s="6" t="n">
        <f aca="false">1_Data_EDA!O5758</f>
        <v>1</v>
      </c>
      <c r="B5757" s="6" t="n">
        <f aca="false">1_Data_EDA!H5758</f>
        <v>2</v>
      </c>
      <c r="C5757" s="7" t="n">
        <f aca="false">1_Data_EDA!I5758</f>
        <v>84.40000153</v>
      </c>
      <c r="D5757" s="6" t="n">
        <f aca="false">1_Data_EDA!J5758</f>
        <v>1</v>
      </c>
      <c r="E5757" s="7" t="n">
        <f aca="false">1_Data_EDA!K5758</f>
        <v>84.40000153</v>
      </c>
      <c r="F5757" s="7" t="n">
        <f aca="false">1_Data_EDA!L5758</f>
        <v>10.13000011</v>
      </c>
      <c r="G5757" s="8" t="n">
        <f aca="false">1_Data_EDA!M5758</f>
        <v>0.119999997</v>
      </c>
      <c r="H5757" s="6" t="n">
        <f aca="false">IF(1_Data_EDA!B5758="First Class",1,0)</f>
        <v>0</v>
      </c>
      <c r="I5757" s="6" t="n">
        <f aca="false">IF(1_Data_EDA!B5758="Second Class",1,0)</f>
        <v>1</v>
      </c>
      <c r="J5757" s="6" t="n">
        <f aca="false">IF(1_Data_EDA!B5758="Same Day",1,0)</f>
        <v>0</v>
      </c>
      <c r="K5757" s="6" t="n">
        <f aca="false">IF(1_Data_EDA!C5758="Corporate",1,0)</f>
        <v>0</v>
      </c>
      <c r="L5757" s="6" t="n">
        <f aca="false">IF(1_Data_EDA!C5758="Home Office",1,0)</f>
        <v>0</v>
      </c>
      <c r="M5757" s="6" t="n">
        <f aca="false">IF(1_Data_EDA!D5758="Europe",1,0)</f>
        <v>0</v>
      </c>
      <c r="N5757" s="6" t="n">
        <f aca="false">IF(1_Data_EDA!D5758="LATAM",1,0)</f>
        <v>0</v>
      </c>
      <c r="O5757" s="6" t="n">
        <f aca="false">IF(1_Data_EDA!D5758="Pacific Asia",1,0)</f>
        <v>1</v>
      </c>
      <c r="P5757" s="6" t="n">
        <f aca="false">IF(1_Data_EDA!D5758="USCA",1,0)</f>
        <v>0</v>
      </c>
      <c r="Q5757" s="6" t="n">
        <f aca="false">IF(C5757&gt;MEDIAN(C$5:C$8004),1,0)</f>
        <v>1</v>
      </c>
      <c r="R5757" s="6" t="n">
        <f aca="false">IF(D5757&gt;2,1,0)</f>
        <v>0</v>
      </c>
    </row>
    <row r="5758" customFormat="false" ht="15" hidden="false" customHeight="true" outlineLevel="0" collapsed="false">
      <c r="A5758" s="6" t="n">
        <f aca="false">1_Data_EDA!O5759</f>
        <v>1</v>
      </c>
      <c r="B5758" s="6" t="n">
        <f aca="false">1_Data_EDA!H5759</f>
        <v>2</v>
      </c>
      <c r="C5758" s="7" t="n">
        <f aca="false">1_Data_EDA!I5759</f>
        <v>44.99000168</v>
      </c>
      <c r="D5758" s="6" t="n">
        <f aca="false">1_Data_EDA!J5759</f>
        <v>3</v>
      </c>
      <c r="E5758" s="7" t="n">
        <f aca="false">1_Data_EDA!K5759</f>
        <v>134.9700012</v>
      </c>
      <c r="F5758" s="7" t="n">
        <f aca="false">1_Data_EDA!L5759</f>
        <v>1.350000024</v>
      </c>
      <c r="G5758" s="8" t="n">
        <f aca="false">1_Data_EDA!M5759</f>
        <v>0.01</v>
      </c>
      <c r="H5758" s="6" t="n">
        <f aca="false">IF(1_Data_EDA!B5759="First Class",1,0)</f>
        <v>0</v>
      </c>
      <c r="I5758" s="6" t="n">
        <f aca="false">IF(1_Data_EDA!B5759="Second Class",1,0)</f>
        <v>1</v>
      </c>
      <c r="J5758" s="6" t="n">
        <f aca="false">IF(1_Data_EDA!B5759="Same Day",1,0)</f>
        <v>0</v>
      </c>
      <c r="K5758" s="6" t="n">
        <f aca="false">IF(1_Data_EDA!C5759="Corporate",1,0)</f>
        <v>1</v>
      </c>
      <c r="L5758" s="6" t="n">
        <f aca="false">IF(1_Data_EDA!C5759="Home Office",1,0)</f>
        <v>0</v>
      </c>
      <c r="M5758" s="6" t="n">
        <f aca="false">IF(1_Data_EDA!D5759="Europe",1,0)</f>
        <v>0</v>
      </c>
      <c r="N5758" s="6" t="n">
        <f aca="false">IF(1_Data_EDA!D5759="LATAM",1,0)</f>
        <v>0</v>
      </c>
      <c r="O5758" s="6" t="n">
        <f aca="false">IF(1_Data_EDA!D5759="Pacific Asia",1,0)</f>
        <v>1</v>
      </c>
      <c r="P5758" s="6" t="n">
        <f aca="false">IF(1_Data_EDA!D5759="USCA",1,0)</f>
        <v>0</v>
      </c>
      <c r="Q5758" s="6" t="n">
        <f aca="false">IF(C5758&gt;MEDIAN(C$5:C$8004),1,0)</f>
        <v>0</v>
      </c>
      <c r="R5758" s="6" t="n">
        <f aca="false">IF(D5758&gt;2,1,0)</f>
        <v>1</v>
      </c>
    </row>
    <row r="5759" customFormat="false" ht="15" hidden="false" customHeight="true" outlineLevel="0" collapsed="false">
      <c r="A5759" s="6" t="n">
        <f aca="false">1_Data_EDA!O5760</f>
        <v>1</v>
      </c>
      <c r="B5759" s="6" t="n">
        <f aca="false">1_Data_EDA!H5760</f>
        <v>4</v>
      </c>
      <c r="C5759" s="7" t="n">
        <f aca="false">1_Data_EDA!I5760</f>
        <v>99.98999786</v>
      </c>
      <c r="D5759" s="6" t="n">
        <f aca="false">1_Data_EDA!J5760</f>
        <v>1</v>
      </c>
      <c r="E5759" s="7" t="n">
        <f aca="false">1_Data_EDA!K5760</f>
        <v>99.98999786</v>
      </c>
      <c r="F5759" s="7" t="n">
        <f aca="false">1_Data_EDA!L5760</f>
        <v>7</v>
      </c>
      <c r="G5759" s="8" t="n">
        <f aca="false">1_Data_EDA!M5760</f>
        <v>0.07</v>
      </c>
      <c r="H5759" s="6" t="n">
        <f aca="false">IF(1_Data_EDA!B5760="First Class",1,0)</f>
        <v>0</v>
      </c>
      <c r="I5759" s="6" t="n">
        <f aca="false">IF(1_Data_EDA!B5760="Second Class",1,0)</f>
        <v>0</v>
      </c>
      <c r="J5759" s="6" t="n">
        <f aca="false">IF(1_Data_EDA!B5760="Same Day",1,0)</f>
        <v>0</v>
      </c>
      <c r="K5759" s="6" t="n">
        <f aca="false">IF(1_Data_EDA!C5760="Corporate",1,0)</f>
        <v>1</v>
      </c>
      <c r="L5759" s="6" t="n">
        <f aca="false">IF(1_Data_EDA!C5760="Home Office",1,0)</f>
        <v>0</v>
      </c>
      <c r="M5759" s="6" t="n">
        <f aca="false">IF(1_Data_EDA!D5760="Europe",1,0)</f>
        <v>1</v>
      </c>
      <c r="N5759" s="6" t="n">
        <f aca="false">IF(1_Data_EDA!D5760="LATAM",1,0)</f>
        <v>0</v>
      </c>
      <c r="O5759" s="6" t="n">
        <f aca="false">IF(1_Data_EDA!D5760="Pacific Asia",1,0)</f>
        <v>0</v>
      </c>
      <c r="P5759" s="6" t="n">
        <f aca="false">IF(1_Data_EDA!D5760="USCA",1,0)</f>
        <v>0</v>
      </c>
      <c r="Q5759" s="6" t="n">
        <f aca="false">IF(C5759&gt;MEDIAN(C$5:C$8004),1,0)</f>
        <v>1</v>
      </c>
      <c r="R5759" s="6" t="n">
        <f aca="false">IF(D5759&gt;2,1,0)</f>
        <v>0</v>
      </c>
    </row>
    <row r="5760" customFormat="false" ht="15" hidden="false" customHeight="true" outlineLevel="0" collapsed="false">
      <c r="A5760" s="6" t="n">
        <f aca="false">1_Data_EDA!O5761</f>
        <v>1</v>
      </c>
      <c r="B5760" s="6" t="n">
        <f aca="false">1_Data_EDA!H5761</f>
        <v>4</v>
      </c>
      <c r="C5760" s="7" t="n">
        <f aca="false">1_Data_EDA!I5761</f>
        <v>399.980011</v>
      </c>
      <c r="D5760" s="6" t="n">
        <f aca="false">1_Data_EDA!J5761</f>
        <v>1</v>
      </c>
      <c r="E5760" s="7" t="n">
        <f aca="false">1_Data_EDA!K5761</f>
        <v>399.980011</v>
      </c>
      <c r="F5760" s="7" t="n">
        <f aca="false">1_Data_EDA!L5761</f>
        <v>4</v>
      </c>
      <c r="G5760" s="8" t="n">
        <f aca="false">1_Data_EDA!M5761</f>
        <v>0.01</v>
      </c>
      <c r="H5760" s="6" t="n">
        <f aca="false">IF(1_Data_EDA!B5761="First Class",1,0)</f>
        <v>0</v>
      </c>
      <c r="I5760" s="6" t="n">
        <f aca="false">IF(1_Data_EDA!B5761="Second Class",1,0)</f>
        <v>0</v>
      </c>
      <c r="J5760" s="6" t="n">
        <f aca="false">IF(1_Data_EDA!B5761="Same Day",1,0)</f>
        <v>0</v>
      </c>
      <c r="K5760" s="6" t="n">
        <f aca="false">IF(1_Data_EDA!C5761="Corporate",1,0)</f>
        <v>0</v>
      </c>
      <c r="L5760" s="6" t="n">
        <f aca="false">IF(1_Data_EDA!C5761="Home Office",1,0)</f>
        <v>0</v>
      </c>
      <c r="M5760" s="6" t="n">
        <f aca="false">IF(1_Data_EDA!D5761="Europe",1,0)</f>
        <v>0</v>
      </c>
      <c r="N5760" s="6" t="n">
        <f aca="false">IF(1_Data_EDA!D5761="LATAM",1,0)</f>
        <v>1</v>
      </c>
      <c r="O5760" s="6" t="n">
        <f aca="false">IF(1_Data_EDA!D5761="Pacific Asia",1,0)</f>
        <v>0</v>
      </c>
      <c r="P5760" s="6" t="n">
        <f aca="false">IF(1_Data_EDA!D5761="USCA",1,0)</f>
        <v>0</v>
      </c>
      <c r="Q5760" s="6" t="n">
        <f aca="false">IF(C5760&gt;MEDIAN(C$5:C$8004),1,0)</f>
        <v>1</v>
      </c>
      <c r="R5760" s="6" t="n">
        <f aca="false">IF(D5760&gt;2,1,0)</f>
        <v>0</v>
      </c>
    </row>
    <row r="5761" customFormat="false" ht="15" hidden="false" customHeight="true" outlineLevel="0" collapsed="false">
      <c r="A5761" s="6" t="n">
        <f aca="false">1_Data_EDA!O5762</f>
        <v>1</v>
      </c>
      <c r="B5761" s="6" t="n">
        <f aca="false">1_Data_EDA!H5762</f>
        <v>4</v>
      </c>
      <c r="C5761" s="7" t="n">
        <f aca="false">1_Data_EDA!I5762</f>
        <v>399.980011</v>
      </c>
      <c r="D5761" s="6" t="n">
        <f aca="false">1_Data_EDA!J5762</f>
        <v>1</v>
      </c>
      <c r="E5761" s="7" t="n">
        <f aca="false">1_Data_EDA!K5762</f>
        <v>399.980011</v>
      </c>
      <c r="F5761" s="7" t="n">
        <f aca="false">1_Data_EDA!L5762</f>
        <v>68</v>
      </c>
      <c r="G5761" s="8" t="n">
        <f aca="false">1_Data_EDA!M5762</f>
        <v>0.170000002</v>
      </c>
      <c r="H5761" s="6" t="n">
        <f aca="false">IF(1_Data_EDA!B5762="First Class",1,0)</f>
        <v>0</v>
      </c>
      <c r="I5761" s="6" t="n">
        <f aca="false">IF(1_Data_EDA!B5762="Second Class",1,0)</f>
        <v>0</v>
      </c>
      <c r="J5761" s="6" t="n">
        <f aca="false">IF(1_Data_EDA!B5762="Same Day",1,0)</f>
        <v>0</v>
      </c>
      <c r="K5761" s="6" t="n">
        <f aca="false">IF(1_Data_EDA!C5762="Corporate",1,0)</f>
        <v>1</v>
      </c>
      <c r="L5761" s="6" t="n">
        <f aca="false">IF(1_Data_EDA!C5762="Home Office",1,0)</f>
        <v>0</v>
      </c>
      <c r="M5761" s="6" t="n">
        <f aca="false">IF(1_Data_EDA!D5762="Europe",1,0)</f>
        <v>0</v>
      </c>
      <c r="N5761" s="6" t="n">
        <f aca="false">IF(1_Data_EDA!D5762="LATAM",1,0)</f>
        <v>1</v>
      </c>
      <c r="O5761" s="6" t="n">
        <f aca="false">IF(1_Data_EDA!D5762="Pacific Asia",1,0)</f>
        <v>0</v>
      </c>
      <c r="P5761" s="6" t="n">
        <f aca="false">IF(1_Data_EDA!D5762="USCA",1,0)</f>
        <v>0</v>
      </c>
      <c r="Q5761" s="6" t="n">
        <f aca="false">IF(C5761&gt;MEDIAN(C$5:C$8004),1,0)</f>
        <v>1</v>
      </c>
      <c r="R5761" s="6" t="n">
        <f aca="false">IF(D5761&gt;2,1,0)</f>
        <v>0</v>
      </c>
    </row>
    <row r="5762" customFormat="false" ht="15" hidden="false" customHeight="true" outlineLevel="0" collapsed="false">
      <c r="A5762" s="6" t="n">
        <f aca="false">1_Data_EDA!O5763</f>
        <v>1</v>
      </c>
      <c r="B5762" s="6" t="n">
        <f aca="false">1_Data_EDA!H5763</f>
        <v>2</v>
      </c>
      <c r="C5762" s="7" t="n">
        <f aca="false">1_Data_EDA!I5763</f>
        <v>452.0400085</v>
      </c>
      <c r="D5762" s="6" t="n">
        <f aca="false">1_Data_EDA!J5763</f>
        <v>1</v>
      </c>
      <c r="E5762" s="7" t="n">
        <f aca="false">1_Data_EDA!K5763</f>
        <v>452.0400085</v>
      </c>
      <c r="F5762" s="7" t="n">
        <f aca="false">1_Data_EDA!L5763</f>
        <v>67.80999756</v>
      </c>
      <c r="G5762" s="8" t="n">
        <f aca="false">1_Data_EDA!M5763</f>
        <v>0.150000006</v>
      </c>
      <c r="H5762" s="6" t="n">
        <f aca="false">IF(1_Data_EDA!B5763="First Class",1,0)</f>
        <v>0</v>
      </c>
      <c r="I5762" s="6" t="n">
        <f aca="false">IF(1_Data_EDA!B5763="Second Class",1,0)</f>
        <v>1</v>
      </c>
      <c r="J5762" s="6" t="n">
        <f aca="false">IF(1_Data_EDA!B5763="Same Day",1,0)</f>
        <v>0</v>
      </c>
      <c r="K5762" s="6" t="n">
        <f aca="false">IF(1_Data_EDA!C5763="Corporate",1,0)</f>
        <v>0</v>
      </c>
      <c r="L5762" s="6" t="n">
        <f aca="false">IF(1_Data_EDA!C5763="Home Office",1,0)</f>
        <v>1</v>
      </c>
      <c r="M5762" s="6" t="n">
        <f aca="false">IF(1_Data_EDA!D5763="Europe",1,0)</f>
        <v>1</v>
      </c>
      <c r="N5762" s="6" t="n">
        <f aca="false">IF(1_Data_EDA!D5763="LATAM",1,0)</f>
        <v>0</v>
      </c>
      <c r="O5762" s="6" t="n">
        <f aca="false">IF(1_Data_EDA!D5763="Pacific Asia",1,0)</f>
        <v>0</v>
      </c>
      <c r="P5762" s="6" t="n">
        <f aca="false">IF(1_Data_EDA!D5763="USCA",1,0)</f>
        <v>0</v>
      </c>
      <c r="Q5762" s="6" t="n">
        <f aca="false">IF(C5762&gt;MEDIAN(C$5:C$8004),1,0)</f>
        <v>1</v>
      </c>
      <c r="R5762" s="6" t="n">
        <f aca="false">IF(D5762&gt;2,1,0)</f>
        <v>0</v>
      </c>
    </row>
    <row r="5763" customFormat="false" ht="15" hidden="false" customHeight="true" outlineLevel="0" collapsed="false">
      <c r="A5763" s="6" t="n">
        <f aca="false">1_Data_EDA!O5764</f>
        <v>1</v>
      </c>
      <c r="B5763" s="6" t="n">
        <f aca="false">1_Data_EDA!H5764</f>
        <v>2</v>
      </c>
      <c r="C5763" s="7" t="n">
        <f aca="false">1_Data_EDA!I5764</f>
        <v>39.99000168</v>
      </c>
      <c r="D5763" s="6" t="n">
        <f aca="false">1_Data_EDA!J5764</f>
        <v>4</v>
      </c>
      <c r="E5763" s="7" t="n">
        <f aca="false">1_Data_EDA!K5764</f>
        <v>159.9600067</v>
      </c>
      <c r="F5763" s="7" t="n">
        <f aca="false">1_Data_EDA!L5764</f>
        <v>28.79000092</v>
      </c>
      <c r="G5763" s="8" t="n">
        <f aca="false">1_Data_EDA!M5764</f>
        <v>0.180000007</v>
      </c>
      <c r="H5763" s="6" t="n">
        <f aca="false">IF(1_Data_EDA!B5764="First Class",1,0)</f>
        <v>0</v>
      </c>
      <c r="I5763" s="6" t="n">
        <f aca="false">IF(1_Data_EDA!B5764="Second Class",1,0)</f>
        <v>1</v>
      </c>
      <c r="J5763" s="6" t="n">
        <f aca="false">IF(1_Data_EDA!B5764="Same Day",1,0)</f>
        <v>0</v>
      </c>
      <c r="K5763" s="6" t="n">
        <f aca="false">IF(1_Data_EDA!C5764="Corporate",1,0)</f>
        <v>1</v>
      </c>
      <c r="L5763" s="6" t="n">
        <f aca="false">IF(1_Data_EDA!C5764="Home Office",1,0)</f>
        <v>0</v>
      </c>
      <c r="M5763" s="6" t="n">
        <f aca="false">IF(1_Data_EDA!D5764="Europe",1,0)</f>
        <v>0</v>
      </c>
      <c r="N5763" s="6" t="n">
        <f aca="false">IF(1_Data_EDA!D5764="LATAM",1,0)</f>
        <v>1</v>
      </c>
      <c r="O5763" s="6" t="n">
        <f aca="false">IF(1_Data_EDA!D5764="Pacific Asia",1,0)</f>
        <v>0</v>
      </c>
      <c r="P5763" s="6" t="n">
        <f aca="false">IF(1_Data_EDA!D5764="USCA",1,0)</f>
        <v>0</v>
      </c>
      <c r="Q5763" s="6" t="n">
        <f aca="false">IF(C5763&gt;MEDIAN(C$5:C$8004),1,0)</f>
        <v>0</v>
      </c>
      <c r="R5763" s="6" t="n">
        <f aca="false">IF(D5763&gt;2,1,0)</f>
        <v>1</v>
      </c>
    </row>
    <row r="5764" customFormat="false" ht="15" hidden="false" customHeight="true" outlineLevel="0" collapsed="false">
      <c r="A5764" s="6" t="n">
        <f aca="false">1_Data_EDA!O5765</f>
        <v>0</v>
      </c>
      <c r="B5764" s="6" t="n">
        <f aca="false">1_Data_EDA!H5765</f>
        <v>4</v>
      </c>
      <c r="C5764" s="7" t="n">
        <f aca="false">1_Data_EDA!I5765</f>
        <v>129.9900055</v>
      </c>
      <c r="D5764" s="6" t="n">
        <f aca="false">1_Data_EDA!J5765</f>
        <v>1</v>
      </c>
      <c r="E5764" s="7" t="n">
        <f aca="false">1_Data_EDA!K5765</f>
        <v>129.9900055</v>
      </c>
      <c r="F5764" s="7" t="n">
        <f aca="false">1_Data_EDA!L5765</f>
        <v>20.79999924</v>
      </c>
      <c r="G5764" s="8" t="n">
        <f aca="false">1_Data_EDA!M5765</f>
        <v>0.159999996</v>
      </c>
      <c r="H5764" s="6" t="n">
        <f aca="false">IF(1_Data_EDA!B5765="First Class",1,0)</f>
        <v>0</v>
      </c>
      <c r="I5764" s="6" t="n">
        <f aca="false">IF(1_Data_EDA!B5765="Second Class",1,0)</f>
        <v>0</v>
      </c>
      <c r="J5764" s="6" t="n">
        <f aca="false">IF(1_Data_EDA!B5765="Same Day",1,0)</f>
        <v>0</v>
      </c>
      <c r="K5764" s="6" t="n">
        <f aca="false">IF(1_Data_EDA!C5765="Corporate",1,0)</f>
        <v>1</v>
      </c>
      <c r="L5764" s="6" t="n">
        <f aca="false">IF(1_Data_EDA!C5765="Home Office",1,0)</f>
        <v>0</v>
      </c>
      <c r="M5764" s="6" t="n">
        <f aca="false">IF(1_Data_EDA!D5765="Europe",1,0)</f>
        <v>1</v>
      </c>
      <c r="N5764" s="6" t="n">
        <f aca="false">IF(1_Data_EDA!D5765="LATAM",1,0)</f>
        <v>0</v>
      </c>
      <c r="O5764" s="6" t="n">
        <f aca="false">IF(1_Data_EDA!D5765="Pacific Asia",1,0)</f>
        <v>0</v>
      </c>
      <c r="P5764" s="6" t="n">
        <f aca="false">IF(1_Data_EDA!D5765="USCA",1,0)</f>
        <v>0</v>
      </c>
      <c r="Q5764" s="6" t="n">
        <f aca="false">IF(C5764&gt;MEDIAN(C$5:C$8004),1,0)</f>
        <v>1</v>
      </c>
      <c r="R5764" s="6" t="n">
        <f aca="false">IF(D5764&gt;2,1,0)</f>
        <v>0</v>
      </c>
    </row>
    <row r="5765" customFormat="false" ht="15" hidden="false" customHeight="true" outlineLevel="0" collapsed="false">
      <c r="A5765" s="6" t="n">
        <f aca="false">1_Data_EDA!O5766</f>
        <v>1</v>
      </c>
      <c r="B5765" s="6" t="n">
        <f aca="false">1_Data_EDA!H5766</f>
        <v>4</v>
      </c>
      <c r="C5765" s="7" t="n">
        <f aca="false">1_Data_EDA!I5766</f>
        <v>59.99000168</v>
      </c>
      <c r="D5765" s="6" t="n">
        <f aca="false">1_Data_EDA!J5766</f>
        <v>5</v>
      </c>
      <c r="E5765" s="7" t="n">
        <f aca="false">1_Data_EDA!K5766</f>
        <v>299.9500122</v>
      </c>
      <c r="F5765" s="7" t="n">
        <f aca="false">1_Data_EDA!L5766</f>
        <v>59.99000168</v>
      </c>
      <c r="G5765" s="8" t="n">
        <f aca="false">1_Data_EDA!M5766</f>
        <v>0.200000003</v>
      </c>
      <c r="H5765" s="6" t="n">
        <f aca="false">IF(1_Data_EDA!B5766="First Class",1,0)</f>
        <v>0</v>
      </c>
      <c r="I5765" s="6" t="n">
        <f aca="false">IF(1_Data_EDA!B5766="Second Class",1,0)</f>
        <v>0</v>
      </c>
      <c r="J5765" s="6" t="n">
        <f aca="false">IF(1_Data_EDA!B5766="Same Day",1,0)</f>
        <v>0</v>
      </c>
      <c r="K5765" s="6" t="n">
        <f aca="false">IF(1_Data_EDA!C5766="Corporate",1,0)</f>
        <v>0</v>
      </c>
      <c r="L5765" s="6" t="n">
        <f aca="false">IF(1_Data_EDA!C5766="Home Office",1,0)</f>
        <v>0</v>
      </c>
      <c r="M5765" s="6" t="n">
        <f aca="false">IF(1_Data_EDA!D5766="Europe",1,0)</f>
        <v>0</v>
      </c>
      <c r="N5765" s="6" t="n">
        <f aca="false">IF(1_Data_EDA!D5766="LATAM",1,0)</f>
        <v>0</v>
      </c>
      <c r="O5765" s="6" t="n">
        <f aca="false">IF(1_Data_EDA!D5766="Pacific Asia",1,0)</f>
        <v>1</v>
      </c>
      <c r="P5765" s="6" t="n">
        <f aca="false">IF(1_Data_EDA!D5766="USCA",1,0)</f>
        <v>0</v>
      </c>
      <c r="Q5765" s="6" t="n">
        <f aca="false">IF(C5765&gt;MEDIAN(C$5:C$8004),1,0)</f>
        <v>0</v>
      </c>
      <c r="R5765" s="6" t="n">
        <f aca="false">IF(D5765&gt;2,1,0)</f>
        <v>1</v>
      </c>
    </row>
    <row r="5766" customFormat="false" ht="15" hidden="false" customHeight="true" outlineLevel="0" collapsed="false">
      <c r="A5766" s="6" t="n">
        <f aca="false">1_Data_EDA!O5767</f>
        <v>1</v>
      </c>
      <c r="B5766" s="6" t="n">
        <f aca="false">1_Data_EDA!H5767</f>
        <v>1</v>
      </c>
      <c r="C5766" s="7" t="n">
        <f aca="false">1_Data_EDA!I5767</f>
        <v>399.980011</v>
      </c>
      <c r="D5766" s="6" t="n">
        <f aca="false">1_Data_EDA!J5767</f>
        <v>1</v>
      </c>
      <c r="E5766" s="7" t="n">
        <f aca="false">1_Data_EDA!K5767</f>
        <v>399.980011</v>
      </c>
      <c r="F5766" s="7" t="n">
        <f aca="false">1_Data_EDA!L5767</f>
        <v>22</v>
      </c>
      <c r="G5766" s="8" t="n">
        <f aca="false">1_Data_EDA!M5767</f>
        <v>0.059999999</v>
      </c>
      <c r="H5766" s="6" t="n">
        <f aca="false">IF(1_Data_EDA!B5767="First Class",1,0)</f>
        <v>1</v>
      </c>
      <c r="I5766" s="6" t="n">
        <f aca="false">IF(1_Data_EDA!B5767="Second Class",1,0)</f>
        <v>0</v>
      </c>
      <c r="J5766" s="6" t="n">
        <f aca="false">IF(1_Data_EDA!B5767="Same Day",1,0)</f>
        <v>0</v>
      </c>
      <c r="K5766" s="6" t="n">
        <f aca="false">IF(1_Data_EDA!C5767="Corporate",1,0)</f>
        <v>0</v>
      </c>
      <c r="L5766" s="6" t="n">
        <f aca="false">IF(1_Data_EDA!C5767="Home Office",1,0)</f>
        <v>0</v>
      </c>
      <c r="M5766" s="6" t="n">
        <f aca="false">IF(1_Data_EDA!D5767="Europe",1,0)</f>
        <v>0</v>
      </c>
      <c r="N5766" s="6" t="n">
        <f aca="false">IF(1_Data_EDA!D5767="LATAM",1,0)</f>
        <v>0</v>
      </c>
      <c r="O5766" s="6" t="n">
        <f aca="false">IF(1_Data_EDA!D5767="Pacific Asia",1,0)</f>
        <v>1</v>
      </c>
      <c r="P5766" s="6" t="n">
        <f aca="false">IF(1_Data_EDA!D5767="USCA",1,0)</f>
        <v>0</v>
      </c>
      <c r="Q5766" s="6" t="n">
        <f aca="false">IF(C5766&gt;MEDIAN(C$5:C$8004),1,0)</f>
        <v>1</v>
      </c>
      <c r="R5766" s="6" t="n">
        <f aca="false">IF(D5766&gt;2,1,0)</f>
        <v>0</v>
      </c>
    </row>
    <row r="5767" customFormat="false" ht="15" hidden="false" customHeight="true" outlineLevel="0" collapsed="false">
      <c r="A5767" s="6" t="n">
        <f aca="false">1_Data_EDA!O5768</f>
        <v>1</v>
      </c>
      <c r="B5767" s="6" t="n">
        <f aca="false">1_Data_EDA!H5768</f>
        <v>4</v>
      </c>
      <c r="C5767" s="7" t="n">
        <f aca="false">1_Data_EDA!I5768</f>
        <v>39.99000168</v>
      </c>
      <c r="D5767" s="6" t="n">
        <f aca="false">1_Data_EDA!J5768</f>
        <v>4</v>
      </c>
      <c r="E5767" s="7" t="n">
        <f aca="false">1_Data_EDA!K5768</f>
        <v>159.9600067</v>
      </c>
      <c r="F5767" s="7" t="n">
        <f aca="false">1_Data_EDA!L5768</f>
        <v>25.59000015</v>
      </c>
      <c r="G5767" s="8" t="n">
        <f aca="false">1_Data_EDA!M5768</f>
        <v>0.159999996</v>
      </c>
      <c r="H5767" s="6" t="n">
        <f aca="false">IF(1_Data_EDA!B5768="First Class",1,0)</f>
        <v>0</v>
      </c>
      <c r="I5767" s="6" t="n">
        <f aca="false">IF(1_Data_EDA!B5768="Second Class",1,0)</f>
        <v>0</v>
      </c>
      <c r="J5767" s="6" t="n">
        <f aca="false">IF(1_Data_EDA!B5768="Same Day",1,0)</f>
        <v>0</v>
      </c>
      <c r="K5767" s="6" t="n">
        <f aca="false">IF(1_Data_EDA!C5768="Corporate",1,0)</f>
        <v>0</v>
      </c>
      <c r="L5767" s="6" t="n">
        <f aca="false">IF(1_Data_EDA!C5768="Home Office",1,0)</f>
        <v>1</v>
      </c>
      <c r="M5767" s="6" t="n">
        <f aca="false">IF(1_Data_EDA!D5768="Europe",1,0)</f>
        <v>1</v>
      </c>
      <c r="N5767" s="6" t="n">
        <f aca="false">IF(1_Data_EDA!D5768="LATAM",1,0)</f>
        <v>0</v>
      </c>
      <c r="O5767" s="6" t="n">
        <f aca="false">IF(1_Data_EDA!D5768="Pacific Asia",1,0)</f>
        <v>0</v>
      </c>
      <c r="P5767" s="6" t="n">
        <f aca="false">IF(1_Data_EDA!D5768="USCA",1,0)</f>
        <v>0</v>
      </c>
      <c r="Q5767" s="6" t="n">
        <f aca="false">IF(C5767&gt;MEDIAN(C$5:C$8004),1,0)</f>
        <v>0</v>
      </c>
      <c r="R5767" s="6" t="n">
        <f aca="false">IF(D5767&gt;2,1,0)</f>
        <v>1</v>
      </c>
    </row>
    <row r="5768" customFormat="false" ht="15" hidden="false" customHeight="true" outlineLevel="0" collapsed="false">
      <c r="A5768" s="6" t="n">
        <f aca="false">1_Data_EDA!O5769</f>
        <v>1</v>
      </c>
      <c r="B5768" s="6" t="n">
        <f aca="false">1_Data_EDA!H5769</f>
        <v>4</v>
      </c>
      <c r="C5768" s="7" t="n">
        <f aca="false">1_Data_EDA!I5769</f>
        <v>50</v>
      </c>
      <c r="D5768" s="6" t="n">
        <f aca="false">1_Data_EDA!J5769</f>
        <v>3</v>
      </c>
      <c r="E5768" s="7" t="n">
        <f aca="false">1_Data_EDA!K5769</f>
        <v>150</v>
      </c>
      <c r="F5768" s="7" t="n">
        <f aca="false">1_Data_EDA!L5769</f>
        <v>24</v>
      </c>
      <c r="G5768" s="8" t="n">
        <f aca="false">1_Data_EDA!M5769</f>
        <v>0.159999996</v>
      </c>
      <c r="H5768" s="6" t="n">
        <f aca="false">IF(1_Data_EDA!B5769="First Class",1,0)</f>
        <v>0</v>
      </c>
      <c r="I5768" s="6" t="n">
        <f aca="false">IF(1_Data_EDA!B5769="Second Class",1,0)</f>
        <v>0</v>
      </c>
      <c r="J5768" s="6" t="n">
        <f aca="false">IF(1_Data_EDA!B5769="Same Day",1,0)</f>
        <v>0</v>
      </c>
      <c r="K5768" s="6" t="n">
        <f aca="false">IF(1_Data_EDA!C5769="Corporate",1,0)</f>
        <v>0</v>
      </c>
      <c r="L5768" s="6" t="n">
        <f aca="false">IF(1_Data_EDA!C5769="Home Office",1,0)</f>
        <v>0</v>
      </c>
      <c r="M5768" s="6" t="n">
        <f aca="false">IF(1_Data_EDA!D5769="Europe",1,0)</f>
        <v>0</v>
      </c>
      <c r="N5768" s="6" t="n">
        <f aca="false">IF(1_Data_EDA!D5769="LATAM",1,0)</f>
        <v>1</v>
      </c>
      <c r="O5768" s="6" t="n">
        <f aca="false">IF(1_Data_EDA!D5769="Pacific Asia",1,0)</f>
        <v>0</v>
      </c>
      <c r="P5768" s="6" t="n">
        <f aca="false">IF(1_Data_EDA!D5769="USCA",1,0)</f>
        <v>0</v>
      </c>
      <c r="Q5768" s="6" t="n">
        <f aca="false">IF(C5768&gt;MEDIAN(C$5:C$8004),1,0)</f>
        <v>0</v>
      </c>
      <c r="R5768" s="6" t="n">
        <f aca="false">IF(D5768&gt;2,1,0)</f>
        <v>1</v>
      </c>
    </row>
    <row r="5769" customFormat="false" ht="15" hidden="false" customHeight="true" outlineLevel="0" collapsed="false">
      <c r="A5769" s="6" t="n">
        <f aca="false">1_Data_EDA!O5770</f>
        <v>1</v>
      </c>
      <c r="B5769" s="6" t="n">
        <f aca="false">1_Data_EDA!H5770</f>
        <v>4</v>
      </c>
      <c r="C5769" s="7" t="n">
        <f aca="false">1_Data_EDA!I5770</f>
        <v>199.9900055</v>
      </c>
      <c r="D5769" s="6" t="n">
        <f aca="false">1_Data_EDA!J5770</f>
        <v>1</v>
      </c>
      <c r="E5769" s="7" t="n">
        <f aca="false">1_Data_EDA!K5770</f>
        <v>199.9900055</v>
      </c>
      <c r="F5769" s="7" t="n">
        <f aca="false">1_Data_EDA!L5770</f>
        <v>4</v>
      </c>
      <c r="G5769" s="8" t="n">
        <f aca="false">1_Data_EDA!M5770</f>
        <v>0.02</v>
      </c>
      <c r="H5769" s="6" t="n">
        <f aca="false">IF(1_Data_EDA!B5770="First Class",1,0)</f>
        <v>0</v>
      </c>
      <c r="I5769" s="6" t="n">
        <f aca="false">IF(1_Data_EDA!B5770="Second Class",1,0)</f>
        <v>0</v>
      </c>
      <c r="J5769" s="6" t="n">
        <f aca="false">IF(1_Data_EDA!B5770="Same Day",1,0)</f>
        <v>0</v>
      </c>
      <c r="K5769" s="6" t="n">
        <f aca="false">IF(1_Data_EDA!C5770="Corporate",1,0)</f>
        <v>0</v>
      </c>
      <c r="L5769" s="6" t="n">
        <f aca="false">IF(1_Data_EDA!C5770="Home Office",1,0)</f>
        <v>0</v>
      </c>
      <c r="M5769" s="6" t="n">
        <f aca="false">IF(1_Data_EDA!D5770="Europe",1,0)</f>
        <v>0</v>
      </c>
      <c r="N5769" s="6" t="n">
        <f aca="false">IF(1_Data_EDA!D5770="LATAM",1,0)</f>
        <v>0</v>
      </c>
      <c r="O5769" s="6" t="n">
        <f aca="false">IF(1_Data_EDA!D5770="Pacific Asia",1,0)</f>
        <v>1</v>
      </c>
      <c r="P5769" s="6" t="n">
        <f aca="false">IF(1_Data_EDA!D5770="USCA",1,0)</f>
        <v>0</v>
      </c>
      <c r="Q5769" s="6" t="n">
        <f aca="false">IF(C5769&gt;MEDIAN(C$5:C$8004),1,0)</f>
        <v>1</v>
      </c>
      <c r="R5769" s="6" t="n">
        <f aca="false">IF(D5769&gt;2,1,0)</f>
        <v>0</v>
      </c>
    </row>
    <row r="5770" customFormat="false" ht="15" hidden="false" customHeight="true" outlineLevel="0" collapsed="false">
      <c r="A5770" s="6" t="n">
        <f aca="false">1_Data_EDA!O5771</f>
        <v>0</v>
      </c>
      <c r="B5770" s="6" t="n">
        <f aca="false">1_Data_EDA!H5771</f>
        <v>4</v>
      </c>
      <c r="C5770" s="7" t="n">
        <f aca="false">1_Data_EDA!I5771</f>
        <v>99.98999786</v>
      </c>
      <c r="D5770" s="6" t="n">
        <f aca="false">1_Data_EDA!J5771</f>
        <v>3</v>
      </c>
      <c r="E5770" s="7" t="n">
        <f aca="false">1_Data_EDA!K5771</f>
        <v>299.9700012</v>
      </c>
      <c r="F5770" s="7" t="n">
        <f aca="false">1_Data_EDA!L5771</f>
        <v>12</v>
      </c>
      <c r="G5770" s="8" t="n">
        <f aca="false">1_Data_EDA!M5771</f>
        <v>0.039999999</v>
      </c>
      <c r="H5770" s="6" t="n">
        <f aca="false">IF(1_Data_EDA!B5771="First Class",1,0)</f>
        <v>0</v>
      </c>
      <c r="I5770" s="6" t="n">
        <f aca="false">IF(1_Data_EDA!B5771="Second Class",1,0)</f>
        <v>0</v>
      </c>
      <c r="J5770" s="6" t="n">
        <f aca="false">IF(1_Data_EDA!B5771="Same Day",1,0)</f>
        <v>0</v>
      </c>
      <c r="K5770" s="6" t="n">
        <f aca="false">IF(1_Data_EDA!C5771="Corporate",1,0)</f>
        <v>1</v>
      </c>
      <c r="L5770" s="6" t="n">
        <f aca="false">IF(1_Data_EDA!C5771="Home Office",1,0)</f>
        <v>0</v>
      </c>
      <c r="M5770" s="6" t="n">
        <f aca="false">IF(1_Data_EDA!D5771="Europe",1,0)</f>
        <v>0</v>
      </c>
      <c r="N5770" s="6" t="n">
        <f aca="false">IF(1_Data_EDA!D5771="LATAM",1,0)</f>
        <v>0</v>
      </c>
      <c r="O5770" s="6" t="n">
        <f aca="false">IF(1_Data_EDA!D5771="Pacific Asia",1,0)</f>
        <v>1</v>
      </c>
      <c r="P5770" s="6" t="n">
        <f aca="false">IF(1_Data_EDA!D5771="USCA",1,0)</f>
        <v>0</v>
      </c>
      <c r="Q5770" s="6" t="n">
        <f aca="false">IF(C5770&gt;MEDIAN(C$5:C$8004),1,0)</f>
        <v>1</v>
      </c>
      <c r="R5770" s="6" t="n">
        <f aca="false">IF(D5770&gt;2,1,0)</f>
        <v>1</v>
      </c>
    </row>
    <row r="5771" customFormat="false" ht="15" hidden="false" customHeight="true" outlineLevel="0" collapsed="false">
      <c r="A5771" s="6" t="n">
        <f aca="false">1_Data_EDA!O5772</f>
        <v>1</v>
      </c>
      <c r="B5771" s="6" t="n">
        <f aca="false">1_Data_EDA!H5772</f>
        <v>4</v>
      </c>
      <c r="C5771" s="7" t="n">
        <f aca="false">1_Data_EDA!I5772</f>
        <v>39.99000168</v>
      </c>
      <c r="D5771" s="6" t="n">
        <f aca="false">1_Data_EDA!J5772</f>
        <v>5</v>
      </c>
      <c r="E5771" s="7" t="n">
        <f aca="false">1_Data_EDA!K5772</f>
        <v>199.9499969</v>
      </c>
      <c r="F5771" s="7" t="n">
        <f aca="false">1_Data_EDA!L5772</f>
        <v>31.98999977</v>
      </c>
      <c r="G5771" s="8" t="n">
        <f aca="false">1_Data_EDA!M5772</f>
        <v>0.159999996</v>
      </c>
      <c r="H5771" s="6" t="n">
        <f aca="false">IF(1_Data_EDA!B5772="First Class",1,0)</f>
        <v>0</v>
      </c>
      <c r="I5771" s="6" t="n">
        <f aca="false">IF(1_Data_EDA!B5772="Second Class",1,0)</f>
        <v>0</v>
      </c>
      <c r="J5771" s="6" t="n">
        <f aca="false">IF(1_Data_EDA!B5772="Same Day",1,0)</f>
        <v>0</v>
      </c>
      <c r="K5771" s="6" t="n">
        <f aca="false">IF(1_Data_EDA!C5772="Corporate",1,0)</f>
        <v>0</v>
      </c>
      <c r="L5771" s="6" t="n">
        <f aca="false">IF(1_Data_EDA!C5772="Home Office",1,0)</f>
        <v>0</v>
      </c>
      <c r="M5771" s="6" t="n">
        <f aca="false">IF(1_Data_EDA!D5772="Europe",1,0)</f>
        <v>0</v>
      </c>
      <c r="N5771" s="6" t="n">
        <f aca="false">IF(1_Data_EDA!D5772="LATAM",1,0)</f>
        <v>1</v>
      </c>
      <c r="O5771" s="6" t="n">
        <f aca="false">IF(1_Data_EDA!D5772="Pacific Asia",1,0)</f>
        <v>0</v>
      </c>
      <c r="P5771" s="6" t="n">
        <f aca="false">IF(1_Data_EDA!D5772="USCA",1,0)</f>
        <v>0</v>
      </c>
      <c r="Q5771" s="6" t="n">
        <f aca="false">IF(C5771&gt;MEDIAN(C$5:C$8004),1,0)</f>
        <v>0</v>
      </c>
      <c r="R5771" s="6" t="n">
        <f aca="false">IF(D5771&gt;2,1,0)</f>
        <v>1</v>
      </c>
    </row>
    <row r="5772" customFormat="false" ht="15" hidden="false" customHeight="true" outlineLevel="0" collapsed="false">
      <c r="A5772" s="6" t="n">
        <f aca="false">1_Data_EDA!O5773</f>
        <v>1</v>
      </c>
      <c r="B5772" s="6" t="n">
        <f aca="false">1_Data_EDA!H5773</f>
        <v>4</v>
      </c>
      <c r="C5772" s="7" t="n">
        <f aca="false">1_Data_EDA!I5773</f>
        <v>39.99000168</v>
      </c>
      <c r="D5772" s="6" t="n">
        <f aca="false">1_Data_EDA!J5773</f>
        <v>2</v>
      </c>
      <c r="E5772" s="7" t="n">
        <f aca="false">1_Data_EDA!K5773</f>
        <v>79.98000336</v>
      </c>
      <c r="F5772" s="7" t="n">
        <f aca="false">1_Data_EDA!L5773</f>
        <v>0.800000012</v>
      </c>
      <c r="G5772" s="8" t="n">
        <f aca="false">1_Data_EDA!M5773</f>
        <v>0.01</v>
      </c>
      <c r="H5772" s="6" t="n">
        <f aca="false">IF(1_Data_EDA!B5773="First Class",1,0)</f>
        <v>0</v>
      </c>
      <c r="I5772" s="6" t="n">
        <f aca="false">IF(1_Data_EDA!B5773="Second Class",1,0)</f>
        <v>0</v>
      </c>
      <c r="J5772" s="6" t="n">
        <f aca="false">IF(1_Data_EDA!B5773="Same Day",1,0)</f>
        <v>0</v>
      </c>
      <c r="K5772" s="6" t="n">
        <f aca="false">IF(1_Data_EDA!C5773="Corporate",1,0)</f>
        <v>1</v>
      </c>
      <c r="L5772" s="6" t="n">
        <f aca="false">IF(1_Data_EDA!C5773="Home Office",1,0)</f>
        <v>0</v>
      </c>
      <c r="M5772" s="6" t="n">
        <f aca="false">IF(1_Data_EDA!D5773="Europe",1,0)</f>
        <v>0</v>
      </c>
      <c r="N5772" s="6" t="n">
        <f aca="false">IF(1_Data_EDA!D5773="LATAM",1,0)</f>
        <v>1</v>
      </c>
      <c r="O5772" s="6" t="n">
        <f aca="false">IF(1_Data_EDA!D5773="Pacific Asia",1,0)</f>
        <v>0</v>
      </c>
      <c r="P5772" s="6" t="n">
        <f aca="false">IF(1_Data_EDA!D5773="USCA",1,0)</f>
        <v>0</v>
      </c>
      <c r="Q5772" s="6" t="n">
        <f aca="false">IF(C5772&gt;MEDIAN(C$5:C$8004),1,0)</f>
        <v>0</v>
      </c>
      <c r="R5772" s="6" t="n">
        <f aca="false">IF(D5772&gt;2,1,0)</f>
        <v>0</v>
      </c>
    </row>
    <row r="5773" customFormat="false" ht="15" hidden="false" customHeight="true" outlineLevel="0" collapsed="false">
      <c r="A5773" s="6" t="n">
        <f aca="false">1_Data_EDA!O5774</f>
        <v>0</v>
      </c>
      <c r="B5773" s="6" t="n">
        <f aca="false">1_Data_EDA!H5774</f>
        <v>4</v>
      </c>
      <c r="C5773" s="7" t="n">
        <f aca="false">1_Data_EDA!I5774</f>
        <v>199.9900055</v>
      </c>
      <c r="D5773" s="6" t="n">
        <f aca="false">1_Data_EDA!J5774</f>
        <v>1</v>
      </c>
      <c r="E5773" s="7" t="n">
        <f aca="false">1_Data_EDA!K5774</f>
        <v>199.9900055</v>
      </c>
      <c r="F5773" s="7" t="n">
        <f aca="false">1_Data_EDA!L5774</f>
        <v>36</v>
      </c>
      <c r="G5773" s="8" t="n">
        <f aca="false">1_Data_EDA!M5774</f>
        <v>0.180000007</v>
      </c>
      <c r="H5773" s="6" t="n">
        <f aca="false">IF(1_Data_EDA!B5774="First Class",1,0)</f>
        <v>0</v>
      </c>
      <c r="I5773" s="6" t="n">
        <f aca="false">IF(1_Data_EDA!B5774="Second Class",1,0)</f>
        <v>0</v>
      </c>
      <c r="J5773" s="6" t="n">
        <f aca="false">IF(1_Data_EDA!B5774="Same Day",1,0)</f>
        <v>0</v>
      </c>
      <c r="K5773" s="6" t="n">
        <f aca="false">IF(1_Data_EDA!C5774="Corporate",1,0)</f>
        <v>0</v>
      </c>
      <c r="L5773" s="6" t="n">
        <f aca="false">IF(1_Data_EDA!C5774="Home Office",1,0)</f>
        <v>0</v>
      </c>
      <c r="M5773" s="6" t="n">
        <f aca="false">IF(1_Data_EDA!D5774="Europe",1,0)</f>
        <v>0</v>
      </c>
      <c r="N5773" s="6" t="n">
        <f aca="false">IF(1_Data_EDA!D5774="LATAM",1,0)</f>
        <v>0</v>
      </c>
      <c r="O5773" s="6" t="n">
        <f aca="false">IF(1_Data_EDA!D5774="Pacific Asia",1,0)</f>
        <v>1</v>
      </c>
      <c r="P5773" s="6" t="n">
        <f aca="false">IF(1_Data_EDA!D5774="USCA",1,0)</f>
        <v>0</v>
      </c>
      <c r="Q5773" s="6" t="n">
        <f aca="false">IF(C5773&gt;MEDIAN(C$5:C$8004),1,0)</f>
        <v>1</v>
      </c>
      <c r="R5773" s="6" t="n">
        <f aca="false">IF(D5773&gt;2,1,0)</f>
        <v>0</v>
      </c>
    </row>
    <row r="5774" customFormat="false" ht="15" hidden="false" customHeight="true" outlineLevel="0" collapsed="false">
      <c r="A5774" s="6" t="n">
        <f aca="false">1_Data_EDA!O5775</f>
        <v>1</v>
      </c>
      <c r="B5774" s="6" t="n">
        <f aca="false">1_Data_EDA!H5775</f>
        <v>4</v>
      </c>
      <c r="C5774" s="7" t="n">
        <f aca="false">1_Data_EDA!I5775</f>
        <v>59.99000168</v>
      </c>
      <c r="D5774" s="6" t="n">
        <f aca="false">1_Data_EDA!J5775</f>
        <v>4</v>
      </c>
      <c r="E5774" s="7" t="n">
        <f aca="false">1_Data_EDA!K5775</f>
        <v>239.9600067</v>
      </c>
      <c r="F5774" s="7" t="n">
        <f aca="false">1_Data_EDA!L5775</f>
        <v>31.19000053</v>
      </c>
      <c r="G5774" s="8" t="n">
        <f aca="false">1_Data_EDA!M5775</f>
        <v>0.129999995</v>
      </c>
      <c r="H5774" s="6" t="n">
        <f aca="false">IF(1_Data_EDA!B5775="First Class",1,0)</f>
        <v>0</v>
      </c>
      <c r="I5774" s="6" t="n">
        <f aca="false">IF(1_Data_EDA!B5775="Second Class",1,0)</f>
        <v>0</v>
      </c>
      <c r="J5774" s="6" t="n">
        <f aca="false">IF(1_Data_EDA!B5775="Same Day",1,0)</f>
        <v>0</v>
      </c>
      <c r="K5774" s="6" t="n">
        <f aca="false">IF(1_Data_EDA!C5775="Corporate",1,0)</f>
        <v>1</v>
      </c>
      <c r="L5774" s="6" t="n">
        <f aca="false">IF(1_Data_EDA!C5775="Home Office",1,0)</f>
        <v>0</v>
      </c>
      <c r="M5774" s="6" t="n">
        <f aca="false">IF(1_Data_EDA!D5775="Europe",1,0)</f>
        <v>0</v>
      </c>
      <c r="N5774" s="6" t="n">
        <f aca="false">IF(1_Data_EDA!D5775="LATAM",1,0)</f>
        <v>0</v>
      </c>
      <c r="O5774" s="6" t="n">
        <f aca="false">IF(1_Data_EDA!D5775="Pacific Asia",1,0)</f>
        <v>1</v>
      </c>
      <c r="P5774" s="6" t="n">
        <f aca="false">IF(1_Data_EDA!D5775="USCA",1,0)</f>
        <v>0</v>
      </c>
      <c r="Q5774" s="6" t="n">
        <f aca="false">IF(C5774&gt;MEDIAN(C$5:C$8004),1,0)</f>
        <v>0</v>
      </c>
      <c r="R5774" s="6" t="n">
        <f aca="false">IF(D5774&gt;2,1,0)</f>
        <v>1</v>
      </c>
    </row>
    <row r="5775" customFormat="false" ht="15" hidden="false" customHeight="true" outlineLevel="0" collapsed="false">
      <c r="A5775" s="6" t="n">
        <f aca="false">1_Data_EDA!O5776</f>
        <v>1</v>
      </c>
      <c r="B5775" s="6" t="n">
        <f aca="false">1_Data_EDA!H5776</f>
        <v>2</v>
      </c>
      <c r="C5775" s="7" t="n">
        <f aca="false">1_Data_EDA!I5776</f>
        <v>50</v>
      </c>
      <c r="D5775" s="6" t="n">
        <f aca="false">1_Data_EDA!J5776</f>
        <v>5</v>
      </c>
      <c r="E5775" s="7" t="n">
        <f aca="false">1_Data_EDA!K5776</f>
        <v>250</v>
      </c>
      <c r="F5775" s="7" t="n">
        <f aca="false">1_Data_EDA!L5776</f>
        <v>30</v>
      </c>
      <c r="G5775" s="8" t="n">
        <f aca="false">1_Data_EDA!M5776</f>
        <v>0.119999997</v>
      </c>
      <c r="H5775" s="6" t="n">
        <f aca="false">IF(1_Data_EDA!B5776="First Class",1,0)</f>
        <v>0</v>
      </c>
      <c r="I5775" s="6" t="n">
        <f aca="false">IF(1_Data_EDA!B5776="Second Class",1,0)</f>
        <v>1</v>
      </c>
      <c r="J5775" s="6" t="n">
        <f aca="false">IF(1_Data_EDA!B5776="Same Day",1,0)</f>
        <v>0</v>
      </c>
      <c r="K5775" s="6" t="n">
        <f aca="false">IF(1_Data_EDA!C5776="Corporate",1,0)</f>
        <v>1</v>
      </c>
      <c r="L5775" s="6" t="n">
        <f aca="false">IF(1_Data_EDA!C5776="Home Office",1,0)</f>
        <v>0</v>
      </c>
      <c r="M5775" s="6" t="n">
        <f aca="false">IF(1_Data_EDA!D5776="Europe",1,0)</f>
        <v>0</v>
      </c>
      <c r="N5775" s="6" t="n">
        <f aca="false">IF(1_Data_EDA!D5776="LATAM",1,0)</f>
        <v>1</v>
      </c>
      <c r="O5775" s="6" t="n">
        <f aca="false">IF(1_Data_EDA!D5776="Pacific Asia",1,0)</f>
        <v>0</v>
      </c>
      <c r="P5775" s="6" t="n">
        <f aca="false">IF(1_Data_EDA!D5776="USCA",1,0)</f>
        <v>0</v>
      </c>
      <c r="Q5775" s="6" t="n">
        <f aca="false">IF(C5775&gt;MEDIAN(C$5:C$8004),1,0)</f>
        <v>0</v>
      </c>
      <c r="R5775" s="6" t="n">
        <f aca="false">IF(D5775&gt;2,1,0)</f>
        <v>1</v>
      </c>
    </row>
    <row r="5776" customFormat="false" ht="15" hidden="false" customHeight="true" outlineLevel="0" collapsed="false">
      <c r="A5776" s="6" t="n">
        <f aca="false">1_Data_EDA!O5777</f>
        <v>1</v>
      </c>
      <c r="B5776" s="6" t="n">
        <f aca="false">1_Data_EDA!H5777</f>
        <v>1</v>
      </c>
      <c r="C5776" s="7" t="n">
        <f aca="false">1_Data_EDA!I5777</f>
        <v>129.9900055</v>
      </c>
      <c r="D5776" s="6" t="n">
        <f aca="false">1_Data_EDA!J5777</f>
        <v>1</v>
      </c>
      <c r="E5776" s="7" t="n">
        <f aca="false">1_Data_EDA!K5777</f>
        <v>129.9900055</v>
      </c>
      <c r="F5776" s="7" t="n">
        <f aca="false">1_Data_EDA!L5777</f>
        <v>22.10000038</v>
      </c>
      <c r="G5776" s="8" t="n">
        <f aca="false">1_Data_EDA!M5777</f>
        <v>0.170000002</v>
      </c>
      <c r="H5776" s="6" t="n">
        <f aca="false">IF(1_Data_EDA!B5777="First Class",1,0)</f>
        <v>1</v>
      </c>
      <c r="I5776" s="6" t="n">
        <f aca="false">IF(1_Data_EDA!B5777="Second Class",1,0)</f>
        <v>0</v>
      </c>
      <c r="J5776" s="6" t="n">
        <f aca="false">IF(1_Data_EDA!B5777="Same Day",1,0)</f>
        <v>0</v>
      </c>
      <c r="K5776" s="6" t="n">
        <f aca="false">IF(1_Data_EDA!C5777="Corporate",1,0)</f>
        <v>0</v>
      </c>
      <c r="L5776" s="6" t="n">
        <f aca="false">IF(1_Data_EDA!C5777="Home Office",1,0)</f>
        <v>0</v>
      </c>
      <c r="M5776" s="6" t="n">
        <f aca="false">IF(1_Data_EDA!D5777="Europe",1,0)</f>
        <v>1</v>
      </c>
      <c r="N5776" s="6" t="n">
        <f aca="false">IF(1_Data_EDA!D5777="LATAM",1,0)</f>
        <v>0</v>
      </c>
      <c r="O5776" s="6" t="n">
        <f aca="false">IF(1_Data_EDA!D5777="Pacific Asia",1,0)</f>
        <v>0</v>
      </c>
      <c r="P5776" s="6" t="n">
        <f aca="false">IF(1_Data_EDA!D5777="USCA",1,0)</f>
        <v>0</v>
      </c>
      <c r="Q5776" s="6" t="n">
        <f aca="false">IF(C5776&gt;MEDIAN(C$5:C$8004),1,0)</f>
        <v>1</v>
      </c>
      <c r="R5776" s="6" t="n">
        <f aca="false">IF(D5776&gt;2,1,0)</f>
        <v>0</v>
      </c>
    </row>
    <row r="5777" customFormat="false" ht="15" hidden="false" customHeight="true" outlineLevel="0" collapsed="false">
      <c r="A5777" s="6" t="n">
        <f aca="false">1_Data_EDA!O5778</f>
        <v>1</v>
      </c>
      <c r="B5777" s="6" t="n">
        <f aca="false">1_Data_EDA!H5778</f>
        <v>4</v>
      </c>
      <c r="C5777" s="7" t="n">
        <f aca="false">1_Data_EDA!I5778</f>
        <v>59.99000168</v>
      </c>
      <c r="D5777" s="6" t="n">
        <f aca="false">1_Data_EDA!J5778</f>
        <v>1</v>
      </c>
      <c r="E5777" s="7" t="n">
        <f aca="false">1_Data_EDA!K5778</f>
        <v>59.99000168</v>
      </c>
      <c r="F5777" s="7" t="n">
        <f aca="false">1_Data_EDA!L5778</f>
        <v>6</v>
      </c>
      <c r="G5777" s="8" t="n">
        <f aca="false">1_Data_EDA!M5778</f>
        <v>0.100000001</v>
      </c>
      <c r="H5777" s="6" t="n">
        <f aca="false">IF(1_Data_EDA!B5778="First Class",1,0)</f>
        <v>0</v>
      </c>
      <c r="I5777" s="6" t="n">
        <f aca="false">IF(1_Data_EDA!B5778="Second Class",1,0)</f>
        <v>0</v>
      </c>
      <c r="J5777" s="6" t="n">
        <f aca="false">IF(1_Data_EDA!B5778="Same Day",1,0)</f>
        <v>0</v>
      </c>
      <c r="K5777" s="6" t="n">
        <f aca="false">IF(1_Data_EDA!C5778="Corporate",1,0)</f>
        <v>1</v>
      </c>
      <c r="L5777" s="6" t="n">
        <f aca="false">IF(1_Data_EDA!C5778="Home Office",1,0)</f>
        <v>0</v>
      </c>
      <c r="M5777" s="6" t="n">
        <f aca="false">IF(1_Data_EDA!D5778="Europe",1,0)</f>
        <v>0</v>
      </c>
      <c r="N5777" s="6" t="n">
        <f aca="false">IF(1_Data_EDA!D5778="LATAM",1,0)</f>
        <v>1</v>
      </c>
      <c r="O5777" s="6" t="n">
        <f aca="false">IF(1_Data_EDA!D5778="Pacific Asia",1,0)</f>
        <v>0</v>
      </c>
      <c r="P5777" s="6" t="n">
        <f aca="false">IF(1_Data_EDA!D5778="USCA",1,0)</f>
        <v>0</v>
      </c>
      <c r="Q5777" s="6" t="n">
        <f aca="false">IF(C5777&gt;MEDIAN(C$5:C$8004),1,0)</f>
        <v>0</v>
      </c>
      <c r="R5777" s="6" t="n">
        <f aca="false">IF(D5777&gt;2,1,0)</f>
        <v>0</v>
      </c>
    </row>
    <row r="5778" customFormat="false" ht="15" hidden="false" customHeight="true" outlineLevel="0" collapsed="false">
      <c r="A5778" s="6" t="n">
        <f aca="false">1_Data_EDA!O5779</f>
        <v>0</v>
      </c>
      <c r="B5778" s="6" t="n">
        <f aca="false">1_Data_EDA!H5779</f>
        <v>4</v>
      </c>
      <c r="C5778" s="7" t="n">
        <f aca="false">1_Data_EDA!I5779</f>
        <v>59.99000168</v>
      </c>
      <c r="D5778" s="6" t="n">
        <f aca="false">1_Data_EDA!J5779</f>
        <v>2</v>
      </c>
      <c r="E5778" s="7" t="n">
        <f aca="false">1_Data_EDA!K5779</f>
        <v>119.9800034</v>
      </c>
      <c r="F5778" s="7" t="n">
        <f aca="false">1_Data_EDA!L5779</f>
        <v>30</v>
      </c>
      <c r="G5778" s="8" t="n">
        <f aca="false">1_Data_EDA!M5779</f>
        <v>0.25</v>
      </c>
      <c r="H5778" s="6" t="n">
        <f aca="false">IF(1_Data_EDA!B5779="First Class",1,0)</f>
        <v>0</v>
      </c>
      <c r="I5778" s="6" t="n">
        <f aca="false">IF(1_Data_EDA!B5779="Second Class",1,0)</f>
        <v>0</v>
      </c>
      <c r="J5778" s="6" t="n">
        <f aca="false">IF(1_Data_EDA!B5779="Same Day",1,0)</f>
        <v>0</v>
      </c>
      <c r="K5778" s="6" t="n">
        <f aca="false">IF(1_Data_EDA!C5779="Corporate",1,0)</f>
        <v>0</v>
      </c>
      <c r="L5778" s="6" t="n">
        <f aca="false">IF(1_Data_EDA!C5779="Home Office",1,0)</f>
        <v>0</v>
      </c>
      <c r="M5778" s="6" t="n">
        <f aca="false">IF(1_Data_EDA!D5779="Europe",1,0)</f>
        <v>0</v>
      </c>
      <c r="N5778" s="6" t="n">
        <f aca="false">IF(1_Data_EDA!D5779="LATAM",1,0)</f>
        <v>0</v>
      </c>
      <c r="O5778" s="6" t="n">
        <f aca="false">IF(1_Data_EDA!D5779="Pacific Asia",1,0)</f>
        <v>0</v>
      </c>
      <c r="P5778" s="6" t="n">
        <f aca="false">IF(1_Data_EDA!D5779="USCA",1,0)</f>
        <v>0</v>
      </c>
      <c r="Q5778" s="6" t="n">
        <f aca="false">IF(C5778&gt;MEDIAN(C$5:C$8004),1,0)</f>
        <v>0</v>
      </c>
      <c r="R5778" s="6" t="n">
        <f aca="false">IF(D5778&gt;2,1,0)</f>
        <v>0</v>
      </c>
    </row>
    <row r="5779" customFormat="false" ht="15" hidden="false" customHeight="true" outlineLevel="0" collapsed="false">
      <c r="A5779" s="6" t="n">
        <f aca="false">1_Data_EDA!O5780</f>
        <v>1</v>
      </c>
      <c r="B5779" s="6" t="n">
        <f aca="false">1_Data_EDA!H5780</f>
        <v>4</v>
      </c>
      <c r="C5779" s="7" t="n">
        <f aca="false">1_Data_EDA!I5780</f>
        <v>129.9900055</v>
      </c>
      <c r="D5779" s="6" t="n">
        <f aca="false">1_Data_EDA!J5780</f>
        <v>1</v>
      </c>
      <c r="E5779" s="7" t="n">
        <f aca="false">1_Data_EDA!K5780</f>
        <v>129.9900055</v>
      </c>
      <c r="F5779" s="7" t="n">
        <f aca="false">1_Data_EDA!L5780</f>
        <v>3.900000095</v>
      </c>
      <c r="G5779" s="8" t="n">
        <f aca="false">1_Data_EDA!M5780</f>
        <v>0.029999999</v>
      </c>
      <c r="H5779" s="6" t="n">
        <f aca="false">IF(1_Data_EDA!B5780="First Class",1,0)</f>
        <v>0</v>
      </c>
      <c r="I5779" s="6" t="n">
        <f aca="false">IF(1_Data_EDA!B5780="Second Class",1,0)</f>
        <v>0</v>
      </c>
      <c r="J5779" s="6" t="n">
        <f aca="false">IF(1_Data_EDA!B5780="Same Day",1,0)</f>
        <v>0</v>
      </c>
      <c r="K5779" s="6" t="n">
        <f aca="false">IF(1_Data_EDA!C5780="Corporate",1,0)</f>
        <v>1</v>
      </c>
      <c r="L5779" s="6" t="n">
        <f aca="false">IF(1_Data_EDA!C5780="Home Office",1,0)</f>
        <v>0</v>
      </c>
      <c r="M5779" s="6" t="n">
        <f aca="false">IF(1_Data_EDA!D5780="Europe",1,0)</f>
        <v>0</v>
      </c>
      <c r="N5779" s="6" t="n">
        <f aca="false">IF(1_Data_EDA!D5780="LATAM",1,0)</f>
        <v>0</v>
      </c>
      <c r="O5779" s="6" t="n">
        <f aca="false">IF(1_Data_EDA!D5780="Pacific Asia",1,0)</f>
        <v>0</v>
      </c>
      <c r="P5779" s="6" t="n">
        <f aca="false">IF(1_Data_EDA!D5780="USCA",1,0)</f>
        <v>0</v>
      </c>
      <c r="Q5779" s="6" t="n">
        <f aca="false">IF(C5779&gt;MEDIAN(C$5:C$8004),1,0)</f>
        <v>1</v>
      </c>
      <c r="R5779" s="6" t="n">
        <f aca="false">IF(D5779&gt;2,1,0)</f>
        <v>0</v>
      </c>
    </row>
    <row r="5780" customFormat="false" ht="15" hidden="false" customHeight="true" outlineLevel="0" collapsed="false">
      <c r="A5780" s="6" t="n">
        <f aca="false">1_Data_EDA!O5781</f>
        <v>0</v>
      </c>
      <c r="B5780" s="6" t="n">
        <f aca="false">1_Data_EDA!H5781</f>
        <v>4</v>
      </c>
      <c r="C5780" s="7" t="n">
        <f aca="false">1_Data_EDA!I5781</f>
        <v>399.980011</v>
      </c>
      <c r="D5780" s="6" t="n">
        <f aca="false">1_Data_EDA!J5781</f>
        <v>1</v>
      </c>
      <c r="E5780" s="7" t="n">
        <f aca="false">1_Data_EDA!K5781</f>
        <v>399.980011</v>
      </c>
      <c r="F5780" s="7" t="n">
        <f aca="false">1_Data_EDA!L5781</f>
        <v>12</v>
      </c>
      <c r="G5780" s="8" t="n">
        <f aca="false">1_Data_EDA!M5781</f>
        <v>0.029999999</v>
      </c>
      <c r="H5780" s="6" t="n">
        <f aca="false">IF(1_Data_EDA!B5781="First Class",1,0)</f>
        <v>0</v>
      </c>
      <c r="I5780" s="6" t="n">
        <f aca="false">IF(1_Data_EDA!B5781="Second Class",1,0)</f>
        <v>0</v>
      </c>
      <c r="J5780" s="6" t="n">
        <f aca="false">IF(1_Data_EDA!B5781="Same Day",1,0)</f>
        <v>0</v>
      </c>
      <c r="K5780" s="6" t="n">
        <f aca="false">IF(1_Data_EDA!C5781="Corporate",1,0)</f>
        <v>1</v>
      </c>
      <c r="L5780" s="6" t="n">
        <f aca="false">IF(1_Data_EDA!C5781="Home Office",1,0)</f>
        <v>0</v>
      </c>
      <c r="M5780" s="6" t="n">
        <f aca="false">IF(1_Data_EDA!D5781="Europe",1,0)</f>
        <v>0</v>
      </c>
      <c r="N5780" s="6" t="n">
        <f aca="false">IF(1_Data_EDA!D5781="LATAM",1,0)</f>
        <v>1</v>
      </c>
      <c r="O5780" s="6" t="n">
        <f aca="false">IF(1_Data_EDA!D5781="Pacific Asia",1,0)</f>
        <v>0</v>
      </c>
      <c r="P5780" s="6" t="n">
        <f aca="false">IF(1_Data_EDA!D5781="USCA",1,0)</f>
        <v>0</v>
      </c>
      <c r="Q5780" s="6" t="n">
        <f aca="false">IF(C5780&gt;MEDIAN(C$5:C$8004),1,0)</f>
        <v>1</v>
      </c>
      <c r="R5780" s="6" t="n">
        <f aca="false">IF(D5780&gt;2,1,0)</f>
        <v>0</v>
      </c>
    </row>
    <row r="5781" customFormat="false" ht="15" hidden="false" customHeight="true" outlineLevel="0" collapsed="false">
      <c r="A5781" s="6" t="n">
        <f aca="false">1_Data_EDA!O5782</f>
        <v>1</v>
      </c>
      <c r="B5781" s="6" t="n">
        <f aca="false">1_Data_EDA!H5782</f>
        <v>2</v>
      </c>
      <c r="C5781" s="7" t="n">
        <f aca="false">1_Data_EDA!I5782</f>
        <v>327.75</v>
      </c>
      <c r="D5781" s="6" t="n">
        <f aca="false">1_Data_EDA!J5782</f>
        <v>1</v>
      </c>
      <c r="E5781" s="7" t="n">
        <f aca="false">1_Data_EDA!K5782</f>
        <v>327.75</v>
      </c>
      <c r="F5781" s="7" t="n">
        <f aca="false">1_Data_EDA!L5782</f>
        <v>0</v>
      </c>
      <c r="G5781" s="8" t="n">
        <f aca="false">1_Data_EDA!M5782</f>
        <v>0</v>
      </c>
      <c r="H5781" s="6" t="n">
        <f aca="false">IF(1_Data_EDA!B5782="First Class",1,0)</f>
        <v>0</v>
      </c>
      <c r="I5781" s="6" t="n">
        <f aca="false">IF(1_Data_EDA!B5782="Second Class",1,0)</f>
        <v>1</v>
      </c>
      <c r="J5781" s="6" t="n">
        <f aca="false">IF(1_Data_EDA!B5782="Same Day",1,0)</f>
        <v>0</v>
      </c>
      <c r="K5781" s="6" t="n">
        <f aca="false">IF(1_Data_EDA!C5782="Corporate",1,0)</f>
        <v>0</v>
      </c>
      <c r="L5781" s="6" t="n">
        <f aca="false">IF(1_Data_EDA!C5782="Home Office",1,0)</f>
        <v>0</v>
      </c>
      <c r="M5781" s="6" t="n">
        <f aca="false">IF(1_Data_EDA!D5782="Europe",1,0)</f>
        <v>0</v>
      </c>
      <c r="N5781" s="6" t="n">
        <f aca="false">IF(1_Data_EDA!D5782="LATAM",1,0)</f>
        <v>0</v>
      </c>
      <c r="O5781" s="6" t="n">
        <f aca="false">IF(1_Data_EDA!D5782="Pacific Asia",1,0)</f>
        <v>1</v>
      </c>
      <c r="P5781" s="6" t="n">
        <f aca="false">IF(1_Data_EDA!D5782="USCA",1,0)</f>
        <v>0</v>
      </c>
      <c r="Q5781" s="6" t="n">
        <f aca="false">IF(C5781&gt;MEDIAN(C$5:C$8004),1,0)</f>
        <v>1</v>
      </c>
      <c r="R5781" s="6" t="n">
        <f aca="false">IF(D5781&gt;2,1,0)</f>
        <v>0</v>
      </c>
    </row>
    <row r="5782" customFormat="false" ht="15" hidden="false" customHeight="true" outlineLevel="0" collapsed="false">
      <c r="A5782" s="6" t="n">
        <f aca="false">1_Data_EDA!O5783</f>
        <v>0</v>
      </c>
      <c r="B5782" s="6" t="n">
        <f aca="false">1_Data_EDA!H5783</f>
        <v>4</v>
      </c>
      <c r="C5782" s="7" t="n">
        <f aca="false">1_Data_EDA!I5783</f>
        <v>399.980011</v>
      </c>
      <c r="D5782" s="6" t="n">
        <f aca="false">1_Data_EDA!J5783</f>
        <v>1</v>
      </c>
      <c r="E5782" s="7" t="n">
        <f aca="false">1_Data_EDA!K5783</f>
        <v>399.980011</v>
      </c>
      <c r="F5782" s="7" t="n">
        <f aca="false">1_Data_EDA!L5783</f>
        <v>0</v>
      </c>
      <c r="G5782" s="8" t="n">
        <f aca="false">1_Data_EDA!M5783</f>
        <v>0</v>
      </c>
      <c r="H5782" s="6" t="n">
        <f aca="false">IF(1_Data_EDA!B5783="First Class",1,0)</f>
        <v>0</v>
      </c>
      <c r="I5782" s="6" t="n">
        <f aca="false">IF(1_Data_EDA!B5783="Second Class",1,0)</f>
        <v>0</v>
      </c>
      <c r="J5782" s="6" t="n">
        <f aca="false">IF(1_Data_EDA!B5783="Same Day",1,0)</f>
        <v>0</v>
      </c>
      <c r="K5782" s="6" t="n">
        <f aca="false">IF(1_Data_EDA!C5783="Corporate",1,0)</f>
        <v>0</v>
      </c>
      <c r="L5782" s="6" t="n">
        <f aca="false">IF(1_Data_EDA!C5783="Home Office",1,0)</f>
        <v>1</v>
      </c>
      <c r="M5782" s="6" t="n">
        <f aca="false">IF(1_Data_EDA!D5783="Europe",1,0)</f>
        <v>0</v>
      </c>
      <c r="N5782" s="6" t="n">
        <f aca="false">IF(1_Data_EDA!D5783="LATAM",1,0)</f>
        <v>0</v>
      </c>
      <c r="O5782" s="6" t="n">
        <f aca="false">IF(1_Data_EDA!D5783="Pacific Asia",1,0)</f>
        <v>1</v>
      </c>
      <c r="P5782" s="6" t="n">
        <f aca="false">IF(1_Data_EDA!D5783="USCA",1,0)</f>
        <v>0</v>
      </c>
      <c r="Q5782" s="6" t="n">
        <f aca="false">IF(C5782&gt;MEDIAN(C$5:C$8004),1,0)</f>
        <v>1</v>
      </c>
      <c r="R5782" s="6" t="n">
        <f aca="false">IF(D5782&gt;2,1,0)</f>
        <v>0</v>
      </c>
    </row>
    <row r="5783" customFormat="false" ht="15" hidden="false" customHeight="true" outlineLevel="0" collapsed="false">
      <c r="A5783" s="6" t="n">
        <f aca="false">1_Data_EDA!O5784</f>
        <v>1</v>
      </c>
      <c r="B5783" s="6" t="n">
        <f aca="false">1_Data_EDA!H5784</f>
        <v>4</v>
      </c>
      <c r="C5783" s="7" t="n">
        <f aca="false">1_Data_EDA!I5784</f>
        <v>49.97999954</v>
      </c>
      <c r="D5783" s="6" t="n">
        <f aca="false">1_Data_EDA!J5784</f>
        <v>2</v>
      </c>
      <c r="E5783" s="7" t="n">
        <f aca="false">1_Data_EDA!K5784</f>
        <v>99.95999908</v>
      </c>
      <c r="F5783" s="7" t="n">
        <f aca="false">1_Data_EDA!L5784</f>
        <v>5.5</v>
      </c>
      <c r="G5783" s="8" t="n">
        <f aca="false">1_Data_EDA!M5784</f>
        <v>0.059999999</v>
      </c>
      <c r="H5783" s="6" t="n">
        <f aca="false">IF(1_Data_EDA!B5784="First Class",1,0)</f>
        <v>0</v>
      </c>
      <c r="I5783" s="6" t="n">
        <f aca="false">IF(1_Data_EDA!B5784="Second Class",1,0)</f>
        <v>0</v>
      </c>
      <c r="J5783" s="6" t="n">
        <f aca="false">IF(1_Data_EDA!B5784="Same Day",1,0)</f>
        <v>0</v>
      </c>
      <c r="K5783" s="6" t="n">
        <f aca="false">IF(1_Data_EDA!C5784="Corporate",1,0)</f>
        <v>0</v>
      </c>
      <c r="L5783" s="6" t="n">
        <f aca="false">IF(1_Data_EDA!C5784="Home Office",1,0)</f>
        <v>0</v>
      </c>
      <c r="M5783" s="6" t="n">
        <f aca="false">IF(1_Data_EDA!D5784="Europe",1,0)</f>
        <v>1</v>
      </c>
      <c r="N5783" s="6" t="n">
        <f aca="false">IF(1_Data_EDA!D5784="LATAM",1,0)</f>
        <v>0</v>
      </c>
      <c r="O5783" s="6" t="n">
        <f aca="false">IF(1_Data_EDA!D5784="Pacific Asia",1,0)</f>
        <v>0</v>
      </c>
      <c r="P5783" s="6" t="n">
        <f aca="false">IF(1_Data_EDA!D5784="USCA",1,0)</f>
        <v>0</v>
      </c>
      <c r="Q5783" s="6" t="n">
        <f aca="false">IF(C5783&gt;MEDIAN(C$5:C$8004),1,0)</f>
        <v>0</v>
      </c>
      <c r="R5783" s="6" t="n">
        <f aca="false">IF(D5783&gt;2,1,0)</f>
        <v>0</v>
      </c>
    </row>
    <row r="5784" customFormat="false" ht="15" hidden="false" customHeight="true" outlineLevel="0" collapsed="false">
      <c r="A5784" s="6" t="n">
        <f aca="false">1_Data_EDA!O5785</f>
        <v>1</v>
      </c>
      <c r="B5784" s="6" t="n">
        <f aca="false">1_Data_EDA!H5785</f>
        <v>2</v>
      </c>
      <c r="C5784" s="7" t="n">
        <f aca="false">1_Data_EDA!I5785</f>
        <v>129.9900055</v>
      </c>
      <c r="D5784" s="6" t="n">
        <f aca="false">1_Data_EDA!J5785</f>
        <v>1</v>
      </c>
      <c r="E5784" s="7" t="n">
        <f aca="false">1_Data_EDA!K5785</f>
        <v>129.9900055</v>
      </c>
      <c r="F5784" s="7" t="n">
        <f aca="false">1_Data_EDA!L5785</f>
        <v>0</v>
      </c>
      <c r="G5784" s="8" t="n">
        <f aca="false">1_Data_EDA!M5785</f>
        <v>0</v>
      </c>
      <c r="H5784" s="6" t="n">
        <f aca="false">IF(1_Data_EDA!B5785="First Class",1,0)</f>
        <v>0</v>
      </c>
      <c r="I5784" s="6" t="n">
        <f aca="false">IF(1_Data_EDA!B5785="Second Class",1,0)</f>
        <v>1</v>
      </c>
      <c r="J5784" s="6" t="n">
        <f aca="false">IF(1_Data_EDA!B5785="Same Day",1,0)</f>
        <v>0</v>
      </c>
      <c r="K5784" s="6" t="n">
        <f aca="false">IF(1_Data_EDA!C5785="Corporate",1,0)</f>
        <v>1</v>
      </c>
      <c r="L5784" s="6" t="n">
        <f aca="false">IF(1_Data_EDA!C5785="Home Office",1,0)</f>
        <v>0</v>
      </c>
      <c r="M5784" s="6" t="n">
        <f aca="false">IF(1_Data_EDA!D5785="Europe",1,0)</f>
        <v>0</v>
      </c>
      <c r="N5784" s="6" t="n">
        <f aca="false">IF(1_Data_EDA!D5785="LATAM",1,0)</f>
        <v>0</v>
      </c>
      <c r="O5784" s="6" t="n">
        <f aca="false">IF(1_Data_EDA!D5785="Pacific Asia",1,0)</f>
        <v>0</v>
      </c>
      <c r="P5784" s="6" t="n">
        <f aca="false">IF(1_Data_EDA!D5785="USCA",1,0)</f>
        <v>1</v>
      </c>
      <c r="Q5784" s="6" t="n">
        <f aca="false">IF(C5784&gt;MEDIAN(C$5:C$8004),1,0)</f>
        <v>1</v>
      </c>
      <c r="R5784" s="6" t="n">
        <f aca="false">IF(D5784&gt;2,1,0)</f>
        <v>0</v>
      </c>
    </row>
    <row r="5785" customFormat="false" ht="15" hidden="false" customHeight="true" outlineLevel="0" collapsed="false">
      <c r="A5785" s="6" t="n">
        <f aca="false">1_Data_EDA!O5786</f>
        <v>0</v>
      </c>
      <c r="B5785" s="6" t="n">
        <f aca="false">1_Data_EDA!H5786</f>
        <v>4</v>
      </c>
      <c r="C5785" s="7" t="n">
        <f aca="false">1_Data_EDA!I5786</f>
        <v>199.9900055</v>
      </c>
      <c r="D5785" s="6" t="n">
        <f aca="false">1_Data_EDA!J5786</f>
        <v>1</v>
      </c>
      <c r="E5785" s="7" t="n">
        <f aca="false">1_Data_EDA!K5786</f>
        <v>199.9900055</v>
      </c>
      <c r="F5785" s="7" t="n">
        <f aca="false">1_Data_EDA!L5786</f>
        <v>18</v>
      </c>
      <c r="G5785" s="8" t="n">
        <f aca="false">1_Data_EDA!M5786</f>
        <v>0.090000004</v>
      </c>
      <c r="H5785" s="6" t="n">
        <f aca="false">IF(1_Data_EDA!B5786="First Class",1,0)</f>
        <v>0</v>
      </c>
      <c r="I5785" s="6" t="n">
        <f aca="false">IF(1_Data_EDA!B5786="Second Class",1,0)</f>
        <v>0</v>
      </c>
      <c r="J5785" s="6" t="n">
        <f aca="false">IF(1_Data_EDA!B5786="Same Day",1,0)</f>
        <v>0</v>
      </c>
      <c r="K5785" s="6" t="n">
        <f aca="false">IF(1_Data_EDA!C5786="Corporate",1,0)</f>
        <v>0</v>
      </c>
      <c r="L5785" s="6" t="n">
        <f aca="false">IF(1_Data_EDA!C5786="Home Office",1,0)</f>
        <v>1</v>
      </c>
      <c r="M5785" s="6" t="n">
        <f aca="false">IF(1_Data_EDA!D5786="Europe",1,0)</f>
        <v>0</v>
      </c>
      <c r="N5785" s="6" t="n">
        <f aca="false">IF(1_Data_EDA!D5786="LATAM",1,0)</f>
        <v>1</v>
      </c>
      <c r="O5785" s="6" t="n">
        <f aca="false">IF(1_Data_EDA!D5786="Pacific Asia",1,0)</f>
        <v>0</v>
      </c>
      <c r="P5785" s="6" t="n">
        <f aca="false">IF(1_Data_EDA!D5786="USCA",1,0)</f>
        <v>0</v>
      </c>
      <c r="Q5785" s="6" t="n">
        <f aca="false">IF(C5785&gt;MEDIAN(C$5:C$8004),1,0)</f>
        <v>1</v>
      </c>
      <c r="R5785" s="6" t="n">
        <f aca="false">IF(D5785&gt;2,1,0)</f>
        <v>0</v>
      </c>
    </row>
    <row r="5786" customFormat="false" ht="15" hidden="false" customHeight="true" outlineLevel="0" collapsed="false">
      <c r="A5786" s="6" t="n">
        <f aca="false">1_Data_EDA!O5787</f>
        <v>1</v>
      </c>
      <c r="B5786" s="6" t="n">
        <f aca="false">1_Data_EDA!H5787</f>
        <v>4</v>
      </c>
      <c r="C5786" s="7" t="n">
        <f aca="false">1_Data_EDA!I5787</f>
        <v>50</v>
      </c>
      <c r="D5786" s="6" t="n">
        <f aca="false">1_Data_EDA!J5787</f>
        <v>2</v>
      </c>
      <c r="E5786" s="7" t="n">
        <f aca="false">1_Data_EDA!K5787</f>
        <v>100</v>
      </c>
      <c r="F5786" s="7" t="n">
        <f aca="false">1_Data_EDA!L5787</f>
        <v>13</v>
      </c>
      <c r="G5786" s="8" t="n">
        <f aca="false">1_Data_EDA!M5787</f>
        <v>0.129999995</v>
      </c>
      <c r="H5786" s="6" t="n">
        <f aca="false">IF(1_Data_EDA!B5787="First Class",1,0)</f>
        <v>0</v>
      </c>
      <c r="I5786" s="6" t="n">
        <f aca="false">IF(1_Data_EDA!B5787="Second Class",1,0)</f>
        <v>0</v>
      </c>
      <c r="J5786" s="6" t="n">
        <f aca="false">IF(1_Data_EDA!B5787="Same Day",1,0)</f>
        <v>0</v>
      </c>
      <c r="K5786" s="6" t="n">
        <f aca="false">IF(1_Data_EDA!C5787="Corporate",1,0)</f>
        <v>0</v>
      </c>
      <c r="L5786" s="6" t="n">
        <f aca="false">IF(1_Data_EDA!C5787="Home Office",1,0)</f>
        <v>0</v>
      </c>
      <c r="M5786" s="6" t="n">
        <f aca="false">IF(1_Data_EDA!D5787="Europe",1,0)</f>
        <v>1</v>
      </c>
      <c r="N5786" s="6" t="n">
        <f aca="false">IF(1_Data_EDA!D5787="LATAM",1,0)</f>
        <v>0</v>
      </c>
      <c r="O5786" s="6" t="n">
        <f aca="false">IF(1_Data_EDA!D5787="Pacific Asia",1,0)</f>
        <v>0</v>
      </c>
      <c r="P5786" s="6" t="n">
        <f aca="false">IF(1_Data_EDA!D5787="USCA",1,0)</f>
        <v>0</v>
      </c>
      <c r="Q5786" s="6" t="n">
        <f aca="false">IF(C5786&gt;MEDIAN(C$5:C$8004),1,0)</f>
        <v>0</v>
      </c>
      <c r="R5786" s="6" t="n">
        <f aca="false">IF(D5786&gt;2,1,0)</f>
        <v>0</v>
      </c>
    </row>
    <row r="5787" customFormat="false" ht="15" hidden="false" customHeight="true" outlineLevel="0" collapsed="false">
      <c r="A5787" s="6" t="n">
        <f aca="false">1_Data_EDA!O5788</f>
        <v>1</v>
      </c>
      <c r="B5787" s="6" t="n">
        <f aca="false">1_Data_EDA!H5788</f>
        <v>1</v>
      </c>
      <c r="C5787" s="7" t="n">
        <f aca="false">1_Data_EDA!I5788</f>
        <v>49.97999954</v>
      </c>
      <c r="D5787" s="6" t="n">
        <f aca="false">1_Data_EDA!J5788</f>
        <v>4</v>
      </c>
      <c r="E5787" s="7" t="n">
        <f aca="false">1_Data_EDA!K5788</f>
        <v>199.9199982</v>
      </c>
      <c r="F5787" s="7" t="n">
        <f aca="false">1_Data_EDA!L5788</f>
        <v>6</v>
      </c>
      <c r="G5787" s="8" t="n">
        <f aca="false">1_Data_EDA!M5788</f>
        <v>0.029999999</v>
      </c>
      <c r="H5787" s="6" t="n">
        <f aca="false">IF(1_Data_EDA!B5788="First Class",1,0)</f>
        <v>1</v>
      </c>
      <c r="I5787" s="6" t="n">
        <f aca="false">IF(1_Data_EDA!B5788="Second Class",1,0)</f>
        <v>0</v>
      </c>
      <c r="J5787" s="6" t="n">
        <f aca="false">IF(1_Data_EDA!B5788="Same Day",1,0)</f>
        <v>0</v>
      </c>
      <c r="K5787" s="6" t="n">
        <f aca="false">IF(1_Data_EDA!C5788="Corporate",1,0)</f>
        <v>0</v>
      </c>
      <c r="L5787" s="6" t="n">
        <f aca="false">IF(1_Data_EDA!C5788="Home Office",1,0)</f>
        <v>0</v>
      </c>
      <c r="M5787" s="6" t="n">
        <f aca="false">IF(1_Data_EDA!D5788="Europe",1,0)</f>
        <v>0</v>
      </c>
      <c r="N5787" s="6" t="n">
        <f aca="false">IF(1_Data_EDA!D5788="LATAM",1,0)</f>
        <v>1</v>
      </c>
      <c r="O5787" s="6" t="n">
        <f aca="false">IF(1_Data_EDA!D5788="Pacific Asia",1,0)</f>
        <v>0</v>
      </c>
      <c r="P5787" s="6" t="n">
        <f aca="false">IF(1_Data_EDA!D5788="USCA",1,0)</f>
        <v>0</v>
      </c>
      <c r="Q5787" s="6" t="n">
        <f aca="false">IF(C5787&gt;MEDIAN(C$5:C$8004),1,0)</f>
        <v>0</v>
      </c>
      <c r="R5787" s="6" t="n">
        <f aca="false">IF(D5787&gt;2,1,0)</f>
        <v>1</v>
      </c>
    </row>
    <row r="5788" customFormat="false" ht="15" hidden="false" customHeight="true" outlineLevel="0" collapsed="false">
      <c r="A5788" s="6" t="n">
        <f aca="false">1_Data_EDA!O5789</f>
        <v>1</v>
      </c>
      <c r="B5788" s="6" t="n">
        <f aca="false">1_Data_EDA!H5789</f>
        <v>4</v>
      </c>
      <c r="C5788" s="7" t="n">
        <f aca="false">1_Data_EDA!I5789</f>
        <v>299.980011</v>
      </c>
      <c r="D5788" s="6" t="n">
        <f aca="false">1_Data_EDA!J5789</f>
        <v>1</v>
      </c>
      <c r="E5788" s="7" t="n">
        <f aca="false">1_Data_EDA!K5789</f>
        <v>299.980011</v>
      </c>
      <c r="F5788" s="7" t="n">
        <f aca="false">1_Data_EDA!L5789</f>
        <v>0</v>
      </c>
      <c r="G5788" s="8" t="n">
        <f aca="false">1_Data_EDA!M5789</f>
        <v>0</v>
      </c>
      <c r="H5788" s="6" t="n">
        <f aca="false">IF(1_Data_EDA!B5789="First Class",1,0)</f>
        <v>0</v>
      </c>
      <c r="I5788" s="6" t="n">
        <f aca="false">IF(1_Data_EDA!B5789="Second Class",1,0)</f>
        <v>0</v>
      </c>
      <c r="J5788" s="6" t="n">
        <f aca="false">IF(1_Data_EDA!B5789="Same Day",1,0)</f>
        <v>0</v>
      </c>
      <c r="K5788" s="6" t="n">
        <f aca="false">IF(1_Data_EDA!C5789="Corporate",1,0)</f>
        <v>0</v>
      </c>
      <c r="L5788" s="6" t="n">
        <f aca="false">IF(1_Data_EDA!C5789="Home Office",1,0)</f>
        <v>0</v>
      </c>
      <c r="M5788" s="6" t="n">
        <f aca="false">IF(1_Data_EDA!D5789="Europe",1,0)</f>
        <v>0</v>
      </c>
      <c r="N5788" s="6" t="n">
        <f aca="false">IF(1_Data_EDA!D5789="LATAM",1,0)</f>
        <v>1</v>
      </c>
      <c r="O5788" s="6" t="n">
        <f aca="false">IF(1_Data_EDA!D5789="Pacific Asia",1,0)</f>
        <v>0</v>
      </c>
      <c r="P5788" s="6" t="n">
        <f aca="false">IF(1_Data_EDA!D5789="USCA",1,0)</f>
        <v>0</v>
      </c>
      <c r="Q5788" s="6" t="n">
        <f aca="false">IF(C5788&gt;MEDIAN(C$5:C$8004),1,0)</f>
        <v>1</v>
      </c>
      <c r="R5788" s="6" t="n">
        <f aca="false">IF(D5788&gt;2,1,0)</f>
        <v>0</v>
      </c>
    </row>
    <row r="5789" customFormat="false" ht="15" hidden="false" customHeight="true" outlineLevel="0" collapsed="false">
      <c r="A5789" s="6" t="n">
        <f aca="false">1_Data_EDA!O5790</f>
        <v>1</v>
      </c>
      <c r="B5789" s="6" t="n">
        <f aca="false">1_Data_EDA!H5790</f>
        <v>2</v>
      </c>
      <c r="C5789" s="7" t="n">
        <f aca="false">1_Data_EDA!I5790</f>
        <v>39.99000168</v>
      </c>
      <c r="D5789" s="6" t="n">
        <f aca="false">1_Data_EDA!J5790</f>
        <v>3</v>
      </c>
      <c r="E5789" s="7" t="n">
        <f aca="false">1_Data_EDA!K5790</f>
        <v>119.9700012</v>
      </c>
      <c r="F5789" s="7" t="n">
        <f aca="false">1_Data_EDA!L5790</f>
        <v>3.599999905</v>
      </c>
      <c r="G5789" s="8" t="n">
        <f aca="false">1_Data_EDA!M5790</f>
        <v>0.029999999</v>
      </c>
      <c r="H5789" s="6" t="n">
        <f aca="false">IF(1_Data_EDA!B5790="First Class",1,0)</f>
        <v>0</v>
      </c>
      <c r="I5789" s="6" t="n">
        <f aca="false">IF(1_Data_EDA!B5790="Second Class",1,0)</f>
        <v>1</v>
      </c>
      <c r="J5789" s="6" t="n">
        <f aca="false">IF(1_Data_EDA!B5790="Same Day",1,0)</f>
        <v>0</v>
      </c>
      <c r="K5789" s="6" t="n">
        <f aca="false">IF(1_Data_EDA!C5790="Corporate",1,0)</f>
        <v>0</v>
      </c>
      <c r="L5789" s="6" t="n">
        <f aca="false">IF(1_Data_EDA!C5790="Home Office",1,0)</f>
        <v>1</v>
      </c>
      <c r="M5789" s="6" t="n">
        <f aca="false">IF(1_Data_EDA!D5790="Europe",1,0)</f>
        <v>0</v>
      </c>
      <c r="N5789" s="6" t="n">
        <f aca="false">IF(1_Data_EDA!D5790="LATAM",1,0)</f>
        <v>0</v>
      </c>
      <c r="O5789" s="6" t="n">
        <f aca="false">IF(1_Data_EDA!D5790="Pacific Asia",1,0)</f>
        <v>0</v>
      </c>
      <c r="P5789" s="6" t="n">
        <f aca="false">IF(1_Data_EDA!D5790="USCA",1,0)</f>
        <v>0</v>
      </c>
      <c r="Q5789" s="6" t="n">
        <f aca="false">IF(C5789&gt;MEDIAN(C$5:C$8004),1,0)</f>
        <v>0</v>
      </c>
      <c r="R5789" s="6" t="n">
        <f aca="false">IF(D5789&gt;2,1,0)</f>
        <v>1</v>
      </c>
    </row>
    <row r="5790" customFormat="false" ht="15" hidden="false" customHeight="true" outlineLevel="0" collapsed="false">
      <c r="A5790" s="6" t="n">
        <f aca="false">1_Data_EDA!O5791</f>
        <v>0</v>
      </c>
      <c r="B5790" s="6" t="n">
        <f aca="false">1_Data_EDA!H5791</f>
        <v>4</v>
      </c>
      <c r="C5790" s="7" t="n">
        <f aca="false">1_Data_EDA!I5791</f>
        <v>399.980011</v>
      </c>
      <c r="D5790" s="6" t="n">
        <f aca="false">1_Data_EDA!J5791</f>
        <v>1</v>
      </c>
      <c r="E5790" s="7" t="n">
        <f aca="false">1_Data_EDA!K5791</f>
        <v>399.980011</v>
      </c>
      <c r="F5790" s="7" t="n">
        <f aca="false">1_Data_EDA!L5791</f>
        <v>36</v>
      </c>
      <c r="G5790" s="8" t="n">
        <f aca="false">1_Data_EDA!M5791</f>
        <v>0.090000004</v>
      </c>
      <c r="H5790" s="6" t="n">
        <f aca="false">IF(1_Data_EDA!B5791="First Class",1,0)</f>
        <v>0</v>
      </c>
      <c r="I5790" s="6" t="n">
        <f aca="false">IF(1_Data_EDA!B5791="Second Class",1,0)</f>
        <v>0</v>
      </c>
      <c r="J5790" s="6" t="n">
        <f aca="false">IF(1_Data_EDA!B5791="Same Day",1,0)</f>
        <v>0</v>
      </c>
      <c r="K5790" s="6" t="n">
        <f aca="false">IF(1_Data_EDA!C5791="Corporate",1,0)</f>
        <v>0</v>
      </c>
      <c r="L5790" s="6" t="n">
        <f aca="false">IF(1_Data_EDA!C5791="Home Office",1,0)</f>
        <v>0</v>
      </c>
      <c r="M5790" s="6" t="n">
        <f aca="false">IF(1_Data_EDA!D5791="Europe",1,0)</f>
        <v>1</v>
      </c>
      <c r="N5790" s="6" t="n">
        <f aca="false">IF(1_Data_EDA!D5791="LATAM",1,0)</f>
        <v>0</v>
      </c>
      <c r="O5790" s="6" t="n">
        <f aca="false">IF(1_Data_EDA!D5791="Pacific Asia",1,0)</f>
        <v>0</v>
      </c>
      <c r="P5790" s="6" t="n">
        <f aca="false">IF(1_Data_EDA!D5791="USCA",1,0)</f>
        <v>0</v>
      </c>
      <c r="Q5790" s="6" t="n">
        <f aca="false">IF(C5790&gt;MEDIAN(C$5:C$8004),1,0)</f>
        <v>1</v>
      </c>
      <c r="R5790" s="6" t="n">
        <f aca="false">IF(D5790&gt;2,1,0)</f>
        <v>0</v>
      </c>
    </row>
    <row r="5791" customFormat="false" ht="15" hidden="false" customHeight="true" outlineLevel="0" collapsed="false">
      <c r="A5791" s="6" t="n">
        <f aca="false">1_Data_EDA!O5792</f>
        <v>1</v>
      </c>
      <c r="B5791" s="6" t="n">
        <f aca="false">1_Data_EDA!H5792</f>
        <v>4</v>
      </c>
      <c r="C5791" s="7" t="n">
        <f aca="false">1_Data_EDA!I5792</f>
        <v>293.0400085</v>
      </c>
      <c r="D5791" s="6" t="n">
        <f aca="false">1_Data_EDA!J5792</f>
        <v>1</v>
      </c>
      <c r="E5791" s="7" t="n">
        <f aca="false">1_Data_EDA!K5792</f>
        <v>293.0400085</v>
      </c>
      <c r="F5791" s="7" t="n">
        <f aca="false">1_Data_EDA!L5792</f>
        <v>20.51000023</v>
      </c>
      <c r="G5791" s="8" t="n">
        <f aca="false">1_Data_EDA!M5792</f>
        <v>0.07</v>
      </c>
      <c r="H5791" s="6" t="n">
        <f aca="false">IF(1_Data_EDA!B5792="First Class",1,0)</f>
        <v>0</v>
      </c>
      <c r="I5791" s="6" t="n">
        <f aca="false">IF(1_Data_EDA!B5792="Second Class",1,0)</f>
        <v>0</v>
      </c>
      <c r="J5791" s="6" t="n">
        <f aca="false">IF(1_Data_EDA!B5792="Same Day",1,0)</f>
        <v>0</v>
      </c>
      <c r="K5791" s="6" t="n">
        <f aca="false">IF(1_Data_EDA!C5792="Corporate",1,0)</f>
        <v>0</v>
      </c>
      <c r="L5791" s="6" t="n">
        <f aca="false">IF(1_Data_EDA!C5792="Home Office",1,0)</f>
        <v>0</v>
      </c>
      <c r="M5791" s="6" t="n">
        <f aca="false">IF(1_Data_EDA!D5792="Europe",1,0)</f>
        <v>0</v>
      </c>
      <c r="N5791" s="6" t="n">
        <f aca="false">IF(1_Data_EDA!D5792="LATAM",1,0)</f>
        <v>0</v>
      </c>
      <c r="O5791" s="6" t="n">
        <f aca="false">IF(1_Data_EDA!D5792="Pacific Asia",1,0)</f>
        <v>1</v>
      </c>
      <c r="P5791" s="6" t="n">
        <f aca="false">IF(1_Data_EDA!D5792="USCA",1,0)</f>
        <v>0</v>
      </c>
      <c r="Q5791" s="6" t="n">
        <f aca="false">IF(C5791&gt;MEDIAN(C$5:C$8004),1,0)</f>
        <v>1</v>
      </c>
      <c r="R5791" s="6" t="n">
        <f aca="false">IF(D5791&gt;2,1,0)</f>
        <v>0</v>
      </c>
    </row>
    <row r="5792" customFormat="false" ht="15" hidden="false" customHeight="true" outlineLevel="0" collapsed="false">
      <c r="A5792" s="6" t="n">
        <f aca="false">1_Data_EDA!O5793</f>
        <v>1</v>
      </c>
      <c r="B5792" s="6" t="n">
        <f aca="false">1_Data_EDA!H5793</f>
        <v>4</v>
      </c>
      <c r="C5792" s="7" t="n">
        <f aca="false">1_Data_EDA!I5793</f>
        <v>59.99000168</v>
      </c>
      <c r="D5792" s="6" t="n">
        <f aca="false">1_Data_EDA!J5793</f>
        <v>3</v>
      </c>
      <c r="E5792" s="7" t="n">
        <f aca="false">1_Data_EDA!K5793</f>
        <v>179.9700012</v>
      </c>
      <c r="F5792" s="7" t="n">
        <f aca="false">1_Data_EDA!L5793</f>
        <v>7.199999809</v>
      </c>
      <c r="G5792" s="8" t="n">
        <f aca="false">1_Data_EDA!M5793</f>
        <v>0.039999999</v>
      </c>
      <c r="H5792" s="6" t="n">
        <f aca="false">IF(1_Data_EDA!B5793="First Class",1,0)</f>
        <v>0</v>
      </c>
      <c r="I5792" s="6" t="n">
        <f aca="false">IF(1_Data_EDA!B5793="Second Class",1,0)</f>
        <v>0</v>
      </c>
      <c r="J5792" s="6" t="n">
        <f aca="false">IF(1_Data_EDA!B5793="Same Day",1,0)</f>
        <v>0</v>
      </c>
      <c r="K5792" s="6" t="n">
        <f aca="false">IF(1_Data_EDA!C5793="Corporate",1,0)</f>
        <v>0</v>
      </c>
      <c r="L5792" s="6" t="n">
        <f aca="false">IF(1_Data_EDA!C5793="Home Office",1,0)</f>
        <v>0</v>
      </c>
      <c r="M5792" s="6" t="n">
        <f aca="false">IF(1_Data_EDA!D5793="Europe",1,0)</f>
        <v>0</v>
      </c>
      <c r="N5792" s="6" t="n">
        <f aca="false">IF(1_Data_EDA!D5793="LATAM",1,0)</f>
        <v>0</v>
      </c>
      <c r="O5792" s="6" t="n">
        <f aca="false">IF(1_Data_EDA!D5793="Pacific Asia",1,0)</f>
        <v>1</v>
      </c>
      <c r="P5792" s="6" t="n">
        <f aca="false">IF(1_Data_EDA!D5793="USCA",1,0)</f>
        <v>0</v>
      </c>
      <c r="Q5792" s="6" t="n">
        <f aca="false">IF(C5792&gt;MEDIAN(C$5:C$8004),1,0)</f>
        <v>0</v>
      </c>
      <c r="R5792" s="6" t="n">
        <f aca="false">IF(D5792&gt;2,1,0)</f>
        <v>1</v>
      </c>
    </row>
    <row r="5793" customFormat="false" ht="15" hidden="false" customHeight="true" outlineLevel="0" collapsed="false">
      <c r="A5793" s="6" t="n">
        <f aca="false">1_Data_EDA!O5794</f>
        <v>1</v>
      </c>
      <c r="B5793" s="6" t="n">
        <f aca="false">1_Data_EDA!H5794</f>
        <v>4</v>
      </c>
      <c r="C5793" s="7" t="n">
        <f aca="false">1_Data_EDA!I5794</f>
        <v>49.97999954</v>
      </c>
      <c r="D5793" s="6" t="n">
        <f aca="false">1_Data_EDA!J5794</f>
        <v>3</v>
      </c>
      <c r="E5793" s="7" t="n">
        <f aca="false">1_Data_EDA!K5794</f>
        <v>149.9400024</v>
      </c>
      <c r="F5793" s="7" t="n">
        <f aca="false">1_Data_EDA!L5794</f>
        <v>14.98999977</v>
      </c>
      <c r="G5793" s="8" t="n">
        <f aca="false">1_Data_EDA!M5794</f>
        <v>0.100000001</v>
      </c>
      <c r="H5793" s="6" t="n">
        <f aca="false">IF(1_Data_EDA!B5794="First Class",1,0)</f>
        <v>0</v>
      </c>
      <c r="I5793" s="6" t="n">
        <f aca="false">IF(1_Data_EDA!B5794="Second Class",1,0)</f>
        <v>0</v>
      </c>
      <c r="J5793" s="6" t="n">
        <f aca="false">IF(1_Data_EDA!B5794="Same Day",1,0)</f>
        <v>0</v>
      </c>
      <c r="K5793" s="6" t="n">
        <f aca="false">IF(1_Data_EDA!C5794="Corporate",1,0)</f>
        <v>0</v>
      </c>
      <c r="L5793" s="6" t="n">
        <f aca="false">IF(1_Data_EDA!C5794="Home Office",1,0)</f>
        <v>1</v>
      </c>
      <c r="M5793" s="6" t="n">
        <f aca="false">IF(1_Data_EDA!D5794="Europe",1,0)</f>
        <v>0</v>
      </c>
      <c r="N5793" s="6" t="n">
        <f aca="false">IF(1_Data_EDA!D5794="LATAM",1,0)</f>
        <v>0</v>
      </c>
      <c r="O5793" s="6" t="n">
        <f aca="false">IF(1_Data_EDA!D5794="Pacific Asia",1,0)</f>
        <v>1</v>
      </c>
      <c r="P5793" s="6" t="n">
        <f aca="false">IF(1_Data_EDA!D5794="USCA",1,0)</f>
        <v>0</v>
      </c>
      <c r="Q5793" s="6" t="n">
        <f aca="false">IF(C5793&gt;MEDIAN(C$5:C$8004),1,0)</f>
        <v>0</v>
      </c>
      <c r="R5793" s="6" t="n">
        <f aca="false">IF(D5793&gt;2,1,0)</f>
        <v>1</v>
      </c>
    </row>
    <row r="5794" customFormat="false" ht="15" hidden="false" customHeight="true" outlineLevel="0" collapsed="false">
      <c r="A5794" s="6" t="n">
        <f aca="false">1_Data_EDA!O5795</f>
        <v>1</v>
      </c>
      <c r="B5794" s="6" t="n">
        <f aca="false">1_Data_EDA!H5795</f>
        <v>4</v>
      </c>
      <c r="C5794" s="7" t="n">
        <f aca="false">1_Data_EDA!I5795</f>
        <v>299.980011</v>
      </c>
      <c r="D5794" s="6" t="n">
        <f aca="false">1_Data_EDA!J5795</f>
        <v>1</v>
      </c>
      <c r="E5794" s="7" t="n">
        <f aca="false">1_Data_EDA!K5795</f>
        <v>299.980011</v>
      </c>
      <c r="F5794" s="7" t="n">
        <f aca="false">1_Data_EDA!L5795</f>
        <v>75</v>
      </c>
      <c r="G5794" s="8" t="n">
        <f aca="false">1_Data_EDA!M5795</f>
        <v>0.25</v>
      </c>
      <c r="H5794" s="6" t="n">
        <f aca="false">IF(1_Data_EDA!B5795="First Class",1,0)</f>
        <v>0</v>
      </c>
      <c r="I5794" s="6" t="n">
        <f aca="false">IF(1_Data_EDA!B5795="Second Class",1,0)</f>
        <v>0</v>
      </c>
      <c r="J5794" s="6" t="n">
        <f aca="false">IF(1_Data_EDA!B5795="Same Day",1,0)</f>
        <v>0</v>
      </c>
      <c r="K5794" s="6" t="n">
        <f aca="false">IF(1_Data_EDA!C5795="Corporate",1,0)</f>
        <v>1</v>
      </c>
      <c r="L5794" s="6" t="n">
        <f aca="false">IF(1_Data_EDA!C5795="Home Office",1,0)</f>
        <v>0</v>
      </c>
      <c r="M5794" s="6" t="n">
        <f aca="false">IF(1_Data_EDA!D5795="Europe",1,0)</f>
        <v>0</v>
      </c>
      <c r="N5794" s="6" t="n">
        <f aca="false">IF(1_Data_EDA!D5795="LATAM",1,0)</f>
        <v>1</v>
      </c>
      <c r="O5794" s="6" t="n">
        <f aca="false">IF(1_Data_EDA!D5795="Pacific Asia",1,0)</f>
        <v>0</v>
      </c>
      <c r="P5794" s="6" t="n">
        <f aca="false">IF(1_Data_EDA!D5795="USCA",1,0)</f>
        <v>0</v>
      </c>
      <c r="Q5794" s="6" t="n">
        <f aca="false">IF(C5794&gt;MEDIAN(C$5:C$8004),1,0)</f>
        <v>1</v>
      </c>
      <c r="R5794" s="6" t="n">
        <f aca="false">IF(D5794&gt;2,1,0)</f>
        <v>0</v>
      </c>
    </row>
    <row r="5795" customFormat="false" ht="15" hidden="false" customHeight="true" outlineLevel="0" collapsed="false">
      <c r="A5795" s="6" t="n">
        <f aca="false">1_Data_EDA!O5796</f>
        <v>0</v>
      </c>
      <c r="B5795" s="6" t="n">
        <f aca="false">1_Data_EDA!H5796</f>
        <v>4</v>
      </c>
      <c r="C5795" s="7" t="n">
        <f aca="false">1_Data_EDA!I5796</f>
        <v>59.99000168</v>
      </c>
      <c r="D5795" s="6" t="n">
        <f aca="false">1_Data_EDA!J5796</f>
        <v>4</v>
      </c>
      <c r="E5795" s="7" t="n">
        <f aca="false">1_Data_EDA!K5796</f>
        <v>239.9600067</v>
      </c>
      <c r="F5795" s="7" t="n">
        <f aca="false">1_Data_EDA!L5796</f>
        <v>4.800000191</v>
      </c>
      <c r="G5795" s="8" t="n">
        <f aca="false">1_Data_EDA!M5796</f>
        <v>0.02</v>
      </c>
      <c r="H5795" s="6" t="n">
        <f aca="false">IF(1_Data_EDA!B5796="First Class",1,0)</f>
        <v>0</v>
      </c>
      <c r="I5795" s="6" t="n">
        <f aca="false">IF(1_Data_EDA!B5796="Second Class",1,0)</f>
        <v>0</v>
      </c>
      <c r="J5795" s="6" t="n">
        <f aca="false">IF(1_Data_EDA!B5796="Same Day",1,0)</f>
        <v>0</v>
      </c>
      <c r="K5795" s="6" t="n">
        <f aca="false">IF(1_Data_EDA!C5796="Corporate",1,0)</f>
        <v>1</v>
      </c>
      <c r="L5795" s="6" t="n">
        <f aca="false">IF(1_Data_EDA!C5796="Home Office",1,0)</f>
        <v>0</v>
      </c>
      <c r="M5795" s="6" t="n">
        <f aca="false">IF(1_Data_EDA!D5796="Europe",1,0)</f>
        <v>1</v>
      </c>
      <c r="N5795" s="6" t="n">
        <f aca="false">IF(1_Data_EDA!D5796="LATAM",1,0)</f>
        <v>0</v>
      </c>
      <c r="O5795" s="6" t="n">
        <f aca="false">IF(1_Data_EDA!D5796="Pacific Asia",1,0)</f>
        <v>0</v>
      </c>
      <c r="P5795" s="6" t="n">
        <f aca="false">IF(1_Data_EDA!D5796="USCA",1,0)</f>
        <v>0</v>
      </c>
      <c r="Q5795" s="6" t="n">
        <f aca="false">IF(C5795&gt;MEDIAN(C$5:C$8004),1,0)</f>
        <v>0</v>
      </c>
      <c r="R5795" s="6" t="n">
        <f aca="false">IF(D5795&gt;2,1,0)</f>
        <v>1</v>
      </c>
    </row>
    <row r="5796" customFormat="false" ht="15" hidden="false" customHeight="true" outlineLevel="0" collapsed="false">
      <c r="A5796" s="6" t="n">
        <f aca="false">1_Data_EDA!O5797</f>
        <v>0</v>
      </c>
      <c r="B5796" s="6" t="n">
        <f aca="false">1_Data_EDA!H5797</f>
        <v>4</v>
      </c>
      <c r="C5796" s="7" t="n">
        <f aca="false">1_Data_EDA!I5797</f>
        <v>50</v>
      </c>
      <c r="D5796" s="6" t="n">
        <f aca="false">1_Data_EDA!J5797</f>
        <v>1</v>
      </c>
      <c r="E5796" s="7" t="n">
        <f aca="false">1_Data_EDA!K5797</f>
        <v>50</v>
      </c>
      <c r="F5796" s="7" t="n">
        <f aca="false">1_Data_EDA!L5797</f>
        <v>4.5</v>
      </c>
      <c r="G5796" s="8" t="n">
        <f aca="false">1_Data_EDA!M5797</f>
        <v>0.090000004</v>
      </c>
      <c r="H5796" s="6" t="n">
        <f aca="false">IF(1_Data_EDA!B5797="First Class",1,0)</f>
        <v>0</v>
      </c>
      <c r="I5796" s="6" t="n">
        <f aca="false">IF(1_Data_EDA!B5797="Second Class",1,0)</f>
        <v>0</v>
      </c>
      <c r="J5796" s="6" t="n">
        <f aca="false">IF(1_Data_EDA!B5797="Same Day",1,0)</f>
        <v>0</v>
      </c>
      <c r="K5796" s="6" t="n">
        <f aca="false">IF(1_Data_EDA!C5797="Corporate",1,0)</f>
        <v>0</v>
      </c>
      <c r="L5796" s="6" t="n">
        <f aca="false">IF(1_Data_EDA!C5797="Home Office",1,0)</f>
        <v>0</v>
      </c>
      <c r="M5796" s="6" t="n">
        <f aca="false">IF(1_Data_EDA!D5797="Europe",1,0)</f>
        <v>0</v>
      </c>
      <c r="N5796" s="6" t="n">
        <f aca="false">IF(1_Data_EDA!D5797="LATAM",1,0)</f>
        <v>1</v>
      </c>
      <c r="O5796" s="6" t="n">
        <f aca="false">IF(1_Data_EDA!D5797="Pacific Asia",1,0)</f>
        <v>0</v>
      </c>
      <c r="P5796" s="6" t="n">
        <f aca="false">IF(1_Data_EDA!D5797="USCA",1,0)</f>
        <v>0</v>
      </c>
      <c r="Q5796" s="6" t="n">
        <f aca="false">IF(C5796&gt;MEDIAN(C$5:C$8004),1,0)</f>
        <v>0</v>
      </c>
      <c r="R5796" s="6" t="n">
        <f aca="false">IF(D5796&gt;2,1,0)</f>
        <v>0</v>
      </c>
    </row>
    <row r="5797" customFormat="false" ht="15" hidden="false" customHeight="true" outlineLevel="0" collapsed="false">
      <c r="A5797" s="6" t="n">
        <f aca="false">1_Data_EDA!O5798</f>
        <v>0</v>
      </c>
      <c r="B5797" s="6" t="n">
        <f aca="false">1_Data_EDA!H5798</f>
        <v>4</v>
      </c>
      <c r="C5797" s="7" t="n">
        <f aca="false">1_Data_EDA!I5798</f>
        <v>59.99000168</v>
      </c>
      <c r="D5797" s="6" t="n">
        <f aca="false">1_Data_EDA!J5798</f>
        <v>1</v>
      </c>
      <c r="E5797" s="7" t="n">
        <f aca="false">1_Data_EDA!K5798</f>
        <v>59.99000168</v>
      </c>
      <c r="F5797" s="7" t="n">
        <f aca="false">1_Data_EDA!L5798</f>
        <v>7.199999809</v>
      </c>
      <c r="G5797" s="8" t="n">
        <f aca="false">1_Data_EDA!M5798</f>
        <v>0.119999997</v>
      </c>
      <c r="H5797" s="6" t="n">
        <f aca="false">IF(1_Data_EDA!B5798="First Class",1,0)</f>
        <v>0</v>
      </c>
      <c r="I5797" s="6" t="n">
        <f aca="false">IF(1_Data_EDA!B5798="Second Class",1,0)</f>
        <v>0</v>
      </c>
      <c r="J5797" s="6" t="n">
        <f aca="false">IF(1_Data_EDA!B5798="Same Day",1,0)</f>
        <v>0</v>
      </c>
      <c r="K5797" s="6" t="n">
        <f aca="false">IF(1_Data_EDA!C5798="Corporate",1,0)</f>
        <v>0</v>
      </c>
      <c r="L5797" s="6" t="n">
        <f aca="false">IF(1_Data_EDA!C5798="Home Office",1,0)</f>
        <v>0</v>
      </c>
      <c r="M5797" s="6" t="n">
        <f aca="false">IF(1_Data_EDA!D5798="Europe",1,0)</f>
        <v>1</v>
      </c>
      <c r="N5797" s="6" t="n">
        <f aca="false">IF(1_Data_EDA!D5798="LATAM",1,0)</f>
        <v>0</v>
      </c>
      <c r="O5797" s="6" t="n">
        <f aca="false">IF(1_Data_EDA!D5798="Pacific Asia",1,0)</f>
        <v>0</v>
      </c>
      <c r="P5797" s="6" t="n">
        <f aca="false">IF(1_Data_EDA!D5798="USCA",1,0)</f>
        <v>0</v>
      </c>
      <c r="Q5797" s="6" t="n">
        <f aca="false">IF(C5797&gt;MEDIAN(C$5:C$8004),1,0)</f>
        <v>0</v>
      </c>
      <c r="R5797" s="6" t="n">
        <f aca="false">IF(D5797&gt;2,1,0)</f>
        <v>0</v>
      </c>
    </row>
    <row r="5798" customFormat="false" ht="15" hidden="false" customHeight="true" outlineLevel="0" collapsed="false">
      <c r="A5798" s="6" t="n">
        <f aca="false">1_Data_EDA!O5799</f>
        <v>1</v>
      </c>
      <c r="B5798" s="6" t="n">
        <f aca="false">1_Data_EDA!H5799</f>
        <v>4</v>
      </c>
      <c r="C5798" s="7" t="n">
        <f aca="false">1_Data_EDA!I5799</f>
        <v>59.99000168</v>
      </c>
      <c r="D5798" s="6" t="n">
        <f aca="false">1_Data_EDA!J5799</f>
        <v>4</v>
      </c>
      <c r="E5798" s="7" t="n">
        <f aca="false">1_Data_EDA!K5799</f>
        <v>239.9600067</v>
      </c>
      <c r="F5798" s="7" t="n">
        <f aca="false">1_Data_EDA!L5799</f>
        <v>59.99000168</v>
      </c>
      <c r="G5798" s="8" t="n">
        <f aca="false">1_Data_EDA!M5799</f>
        <v>0.25</v>
      </c>
      <c r="H5798" s="6" t="n">
        <f aca="false">IF(1_Data_EDA!B5799="First Class",1,0)</f>
        <v>0</v>
      </c>
      <c r="I5798" s="6" t="n">
        <f aca="false">IF(1_Data_EDA!B5799="Second Class",1,0)</f>
        <v>0</v>
      </c>
      <c r="J5798" s="6" t="n">
        <f aca="false">IF(1_Data_EDA!B5799="Same Day",1,0)</f>
        <v>0</v>
      </c>
      <c r="K5798" s="6" t="n">
        <f aca="false">IF(1_Data_EDA!C5799="Corporate",1,0)</f>
        <v>0</v>
      </c>
      <c r="L5798" s="6" t="n">
        <f aca="false">IF(1_Data_EDA!C5799="Home Office",1,0)</f>
        <v>0</v>
      </c>
      <c r="M5798" s="6" t="n">
        <f aca="false">IF(1_Data_EDA!D5799="Europe",1,0)</f>
        <v>1</v>
      </c>
      <c r="N5798" s="6" t="n">
        <f aca="false">IF(1_Data_EDA!D5799="LATAM",1,0)</f>
        <v>0</v>
      </c>
      <c r="O5798" s="6" t="n">
        <f aca="false">IF(1_Data_EDA!D5799="Pacific Asia",1,0)</f>
        <v>0</v>
      </c>
      <c r="P5798" s="6" t="n">
        <f aca="false">IF(1_Data_EDA!D5799="USCA",1,0)</f>
        <v>0</v>
      </c>
      <c r="Q5798" s="6" t="n">
        <f aca="false">IF(C5798&gt;MEDIAN(C$5:C$8004),1,0)</f>
        <v>0</v>
      </c>
      <c r="R5798" s="6" t="n">
        <f aca="false">IF(D5798&gt;2,1,0)</f>
        <v>1</v>
      </c>
    </row>
    <row r="5799" customFormat="false" ht="15" hidden="false" customHeight="true" outlineLevel="0" collapsed="false">
      <c r="A5799" s="6" t="n">
        <f aca="false">1_Data_EDA!O5800</f>
        <v>1</v>
      </c>
      <c r="B5799" s="6" t="n">
        <f aca="false">1_Data_EDA!H5800</f>
        <v>2</v>
      </c>
      <c r="C5799" s="7" t="n">
        <f aca="false">1_Data_EDA!I5800</f>
        <v>99.98999786</v>
      </c>
      <c r="D5799" s="6" t="n">
        <f aca="false">1_Data_EDA!J5800</f>
        <v>1</v>
      </c>
      <c r="E5799" s="7" t="n">
        <f aca="false">1_Data_EDA!K5800</f>
        <v>99.98999786</v>
      </c>
      <c r="F5799" s="7" t="n">
        <f aca="false">1_Data_EDA!L5800</f>
        <v>10</v>
      </c>
      <c r="G5799" s="8" t="n">
        <f aca="false">1_Data_EDA!M5800</f>
        <v>0.100000001</v>
      </c>
      <c r="H5799" s="6" t="n">
        <f aca="false">IF(1_Data_EDA!B5800="First Class",1,0)</f>
        <v>0</v>
      </c>
      <c r="I5799" s="6" t="n">
        <f aca="false">IF(1_Data_EDA!B5800="Second Class",1,0)</f>
        <v>1</v>
      </c>
      <c r="J5799" s="6" t="n">
        <f aca="false">IF(1_Data_EDA!B5800="Same Day",1,0)</f>
        <v>0</v>
      </c>
      <c r="K5799" s="6" t="n">
        <f aca="false">IF(1_Data_EDA!C5800="Corporate",1,0)</f>
        <v>0</v>
      </c>
      <c r="L5799" s="6" t="n">
        <f aca="false">IF(1_Data_EDA!C5800="Home Office",1,0)</f>
        <v>0</v>
      </c>
      <c r="M5799" s="6" t="n">
        <f aca="false">IF(1_Data_EDA!D5800="Europe",1,0)</f>
        <v>1</v>
      </c>
      <c r="N5799" s="6" t="n">
        <f aca="false">IF(1_Data_EDA!D5800="LATAM",1,0)</f>
        <v>0</v>
      </c>
      <c r="O5799" s="6" t="n">
        <f aca="false">IF(1_Data_EDA!D5800="Pacific Asia",1,0)</f>
        <v>0</v>
      </c>
      <c r="P5799" s="6" t="n">
        <f aca="false">IF(1_Data_EDA!D5800="USCA",1,0)</f>
        <v>0</v>
      </c>
      <c r="Q5799" s="6" t="n">
        <f aca="false">IF(C5799&gt;MEDIAN(C$5:C$8004),1,0)</f>
        <v>1</v>
      </c>
      <c r="R5799" s="6" t="n">
        <f aca="false">IF(D5799&gt;2,1,0)</f>
        <v>0</v>
      </c>
    </row>
    <row r="5800" customFormat="false" ht="15" hidden="false" customHeight="true" outlineLevel="0" collapsed="false">
      <c r="A5800" s="6" t="n">
        <f aca="false">1_Data_EDA!O5801</f>
        <v>1</v>
      </c>
      <c r="B5800" s="6" t="n">
        <f aca="false">1_Data_EDA!H5801</f>
        <v>2</v>
      </c>
      <c r="C5800" s="7" t="n">
        <f aca="false">1_Data_EDA!I5801</f>
        <v>39.99000168</v>
      </c>
      <c r="D5800" s="6" t="n">
        <f aca="false">1_Data_EDA!J5801</f>
        <v>2</v>
      </c>
      <c r="E5800" s="7" t="n">
        <f aca="false">1_Data_EDA!K5801</f>
        <v>79.98000336</v>
      </c>
      <c r="F5800" s="7" t="n">
        <f aca="false">1_Data_EDA!L5801</f>
        <v>0.800000012</v>
      </c>
      <c r="G5800" s="8" t="n">
        <f aca="false">1_Data_EDA!M5801</f>
        <v>0.01</v>
      </c>
      <c r="H5800" s="6" t="n">
        <f aca="false">IF(1_Data_EDA!B5801="First Class",1,0)</f>
        <v>0</v>
      </c>
      <c r="I5800" s="6" t="n">
        <f aca="false">IF(1_Data_EDA!B5801="Second Class",1,0)</f>
        <v>1</v>
      </c>
      <c r="J5800" s="6" t="n">
        <f aca="false">IF(1_Data_EDA!B5801="Same Day",1,0)</f>
        <v>0</v>
      </c>
      <c r="K5800" s="6" t="n">
        <f aca="false">IF(1_Data_EDA!C5801="Corporate",1,0)</f>
        <v>1</v>
      </c>
      <c r="L5800" s="6" t="n">
        <f aca="false">IF(1_Data_EDA!C5801="Home Office",1,0)</f>
        <v>0</v>
      </c>
      <c r="M5800" s="6" t="n">
        <f aca="false">IF(1_Data_EDA!D5801="Europe",1,0)</f>
        <v>0</v>
      </c>
      <c r="N5800" s="6" t="n">
        <f aca="false">IF(1_Data_EDA!D5801="LATAM",1,0)</f>
        <v>1</v>
      </c>
      <c r="O5800" s="6" t="n">
        <f aca="false">IF(1_Data_EDA!D5801="Pacific Asia",1,0)</f>
        <v>0</v>
      </c>
      <c r="P5800" s="6" t="n">
        <f aca="false">IF(1_Data_EDA!D5801="USCA",1,0)</f>
        <v>0</v>
      </c>
      <c r="Q5800" s="6" t="n">
        <f aca="false">IF(C5800&gt;MEDIAN(C$5:C$8004),1,0)</f>
        <v>0</v>
      </c>
      <c r="R5800" s="6" t="n">
        <f aca="false">IF(D5800&gt;2,1,0)</f>
        <v>0</v>
      </c>
    </row>
    <row r="5801" customFormat="false" ht="15" hidden="false" customHeight="true" outlineLevel="0" collapsed="false">
      <c r="A5801" s="6" t="n">
        <f aca="false">1_Data_EDA!O5802</f>
        <v>0</v>
      </c>
      <c r="B5801" s="6" t="n">
        <f aca="false">1_Data_EDA!H5802</f>
        <v>4</v>
      </c>
      <c r="C5801" s="7" t="n">
        <f aca="false">1_Data_EDA!I5802</f>
        <v>39.99000168</v>
      </c>
      <c r="D5801" s="6" t="n">
        <f aca="false">1_Data_EDA!J5802</f>
        <v>2</v>
      </c>
      <c r="E5801" s="7" t="n">
        <f aca="false">1_Data_EDA!K5802</f>
        <v>79.98000336</v>
      </c>
      <c r="F5801" s="7" t="n">
        <f aca="false">1_Data_EDA!L5802</f>
        <v>12.80000019</v>
      </c>
      <c r="G5801" s="8" t="n">
        <f aca="false">1_Data_EDA!M5802</f>
        <v>0.159999996</v>
      </c>
      <c r="H5801" s="6" t="n">
        <f aca="false">IF(1_Data_EDA!B5802="First Class",1,0)</f>
        <v>0</v>
      </c>
      <c r="I5801" s="6" t="n">
        <f aca="false">IF(1_Data_EDA!B5802="Second Class",1,0)</f>
        <v>0</v>
      </c>
      <c r="J5801" s="6" t="n">
        <f aca="false">IF(1_Data_EDA!B5802="Same Day",1,0)</f>
        <v>0</v>
      </c>
      <c r="K5801" s="6" t="n">
        <f aca="false">IF(1_Data_EDA!C5802="Corporate",1,0)</f>
        <v>1</v>
      </c>
      <c r="L5801" s="6" t="n">
        <f aca="false">IF(1_Data_EDA!C5802="Home Office",1,0)</f>
        <v>0</v>
      </c>
      <c r="M5801" s="6" t="n">
        <f aca="false">IF(1_Data_EDA!D5802="Europe",1,0)</f>
        <v>0</v>
      </c>
      <c r="N5801" s="6" t="n">
        <f aca="false">IF(1_Data_EDA!D5802="LATAM",1,0)</f>
        <v>0</v>
      </c>
      <c r="O5801" s="6" t="n">
        <f aca="false">IF(1_Data_EDA!D5802="Pacific Asia",1,0)</f>
        <v>0</v>
      </c>
      <c r="P5801" s="6" t="n">
        <f aca="false">IF(1_Data_EDA!D5802="USCA",1,0)</f>
        <v>1</v>
      </c>
      <c r="Q5801" s="6" t="n">
        <f aca="false">IF(C5801&gt;MEDIAN(C$5:C$8004),1,0)</f>
        <v>0</v>
      </c>
      <c r="R5801" s="6" t="n">
        <f aca="false">IF(D5801&gt;2,1,0)</f>
        <v>0</v>
      </c>
    </row>
    <row r="5802" customFormat="false" ht="15" hidden="false" customHeight="true" outlineLevel="0" collapsed="false">
      <c r="A5802" s="6" t="n">
        <f aca="false">1_Data_EDA!O5803</f>
        <v>0</v>
      </c>
      <c r="B5802" s="6" t="n">
        <f aca="false">1_Data_EDA!H5803</f>
        <v>4</v>
      </c>
      <c r="C5802" s="7" t="n">
        <f aca="false">1_Data_EDA!I5803</f>
        <v>50</v>
      </c>
      <c r="D5802" s="6" t="n">
        <f aca="false">1_Data_EDA!J5803</f>
        <v>5</v>
      </c>
      <c r="E5802" s="7" t="n">
        <f aca="false">1_Data_EDA!K5803</f>
        <v>250</v>
      </c>
      <c r="F5802" s="7" t="n">
        <f aca="false">1_Data_EDA!L5803</f>
        <v>13.75</v>
      </c>
      <c r="G5802" s="8" t="n">
        <f aca="false">1_Data_EDA!M5803</f>
        <v>0.059999999</v>
      </c>
      <c r="H5802" s="6" t="n">
        <f aca="false">IF(1_Data_EDA!B5803="First Class",1,0)</f>
        <v>0</v>
      </c>
      <c r="I5802" s="6" t="n">
        <f aca="false">IF(1_Data_EDA!B5803="Second Class",1,0)</f>
        <v>0</v>
      </c>
      <c r="J5802" s="6" t="n">
        <f aca="false">IF(1_Data_EDA!B5803="Same Day",1,0)</f>
        <v>0</v>
      </c>
      <c r="K5802" s="6" t="n">
        <f aca="false">IF(1_Data_EDA!C5803="Corporate",1,0)</f>
        <v>0</v>
      </c>
      <c r="L5802" s="6" t="n">
        <f aca="false">IF(1_Data_EDA!C5803="Home Office",1,0)</f>
        <v>1</v>
      </c>
      <c r="M5802" s="6" t="n">
        <f aca="false">IF(1_Data_EDA!D5803="Europe",1,0)</f>
        <v>0</v>
      </c>
      <c r="N5802" s="6" t="n">
        <f aca="false">IF(1_Data_EDA!D5803="LATAM",1,0)</f>
        <v>0</v>
      </c>
      <c r="O5802" s="6" t="n">
        <f aca="false">IF(1_Data_EDA!D5803="Pacific Asia",1,0)</f>
        <v>0</v>
      </c>
      <c r="P5802" s="6" t="n">
        <f aca="false">IF(1_Data_EDA!D5803="USCA",1,0)</f>
        <v>1</v>
      </c>
      <c r="Q5802" s="6" t="n">
        <f aca="false">IF(C5802&gt;MEDIAN(C$5:C$8004),1,0)</f>
        <v>0</v>
      </c>
      <c r="R5802" s="6" t="n">
        <f aca="false">IF(D5802&gt;2,1,0)</f>
        <v>1</v>
      </c>
    </row>
    <row r="5803" customFormat="false" ht="15" hidden="false" customHeight="true" outlineLevel="0" collapsed="false">
      <c r="A5803" s="6" t="n">
        <f aca="false">1_Data_EDA!O5804</f>
        <v>1</v>
      </c>
      <c r="B5803" s="6" t="n">
        <f aca="false">1_Data_EDA!H5804</f>
        <v>1</v>
      </c>
      <c r="C5803" s="7" t="n">
        <f aca="false">1_Data_EDA!I5804</f>
        <v>129.9900055</v>
      </c>
      <c r="D5803" s="6" t="n">
        <f aca="false">1_Data_EDA!J5804</f>
        <v>1</v>
      </c>
      <c r="E5803" s="7" t="n">
        <f aca="false">1_Data_EDA!K5804</f>
        <v>129.9900055</v>
      </c>
      <c r="F5803" s="7" t="n">
        <f aca="false">1_Data_EDA!L5804</f>
        <v>15.60000038</v>
      </c>
      <c r="G5803" s="8" t="n">
        <f aca="false">1_Data_EDA!M5804</f>
        <v>0.119999997</v>
      </c>
      <c r="H5803" s="6" t="n">
        <f aca="false">IF(1_Data_EDA!B5804="First Class",1,0)</f>
        <v>1</v>
      </c>
      <c r="I5803" s="6" t="n">
        <f aca="false">IF(1_Data_EDA!B5804="Second Class",1,0)</f>
        <v>0</v>
      </c>
      <c r="J5803" s="6" t="n">
        <f aca="false">IF(1_Data_EDA!B5804="Same Day",1,0)</f>
        <v>0</v>
      </c>
      <c r="K5803" s="6" t="n">
        <f aca="false">IF(1_Data_EDA!C5804="Corporate",1,0)</f>
        <v>1</v>
      </c>
      <c r="L5803" s="6" t="n">
        <f aca="false">IF(1_Data_EDA!C5804="Home Office",1,0)</f>
        <v>0</v>
      </c>
      <c r="M5803" s="6" t="n">
        <f aca="false">IF(1_Data_EDA!D5804="Europe",1,0)</f>
        <v>1</v>
      </c>
      <c r="N5803" s="6" t="n">
        <f aca="false">IF(1_Data_EDA!D5804="LATAM",1,0)</f>
        <v>0</v>
      </c>
      <c r="O5803" s="6" t="n">
        <f aca="false">IF(1_Data_EDA!D5804="Pacific Asia",1,0)</f>
        <v>0</v>
      </c>
      <c r="P5803" s="6" t="n">
        <f aca="false">IF(1_Data_EDA!D5804="USCA",1,0)</f>
        <v>0</v>
      </c>
      <c r="Q5803" s="6" t="n">
        <f aca="false">IF(C5803&gt;MEDIAN(C$5:C$8004),1,0)</f>
        <v>1</v>
      </c>
      <c r="R5803" s="6" t="n">
        <f aca="false">IF(D5803&gt;2,1,0)</f>
        <v>0</v>
      </c>
    </row>
    <row r="5804" customFormat="false" ht="15" hidden="false" customHeight="true" outlineLevel="0" collapsed="false">
      <c r="A5804" s="6" t="n">
        <f aca="false">1_Data_EDA!O5805</f>
        <v>1</v>
      </c>
      <c r="B5804" s="6" t="n">
        <f aca="false">1_Data_EDA!H5805</f>
        <v>2</v>
      </c>
      <c r="C5804" s="7" t="n">
        <f aca="false">1_Data_EDA!I5805</f>
        <v>50</v>
      </c>
      <c r="D5804" s="6" t="n">
        <f aca="false">1_Data_EDA!J5805</f>
        <v>5</v>
      </c>
      <c r="E5804" s="7" t="n">
        <f aca="false">1_Data_EDA!K5805</f>
        <v>250</v>
      </c>
      <c r="F5804" s="7" t="n">
        <f aca="false">1_Data_EDA!L5805</f>
        <v>12.5</v>
      </c>
      <c r="G5804" s="8" t="n">
        <f aca="false">1_Data_EDA!M5805</f>
        <v>0.050000001</v>
      </c>
      <c r="H5804" s="6" t="n">
        <f aca="false">IF(1_Data_EDA!B5805="First Class",1,0)</f>
        <v>0</v>
      </c>
      <c r="I5804" s="6" t="n">
        <f aca="false">IF(1_Data_EDA!B5805="Second Class",1,0)</f>
        <v>1</v>
      </c>
      <c r="J5804" s="6" t="n">
        <f aca="false">IF(1_Data_EDA!B5805="Same Day",1,0)</f>
        <v>0</v>
      </c>
      <c r="K5804" s="6" t="n">
        <f aca="false">IF(1_Data_EDA!C5805="Corporate",1,0)</f>
        <v>0</v>
      </c>
      <c r="L5804" s="6" t="n">
        <f aca="false">IF(1_Data_EDA!C5805="Home Office",1,0)</f>
        <v>0</v>
      </c>
      <c r="M5804" s="6" t="n">
        <f aca="false">IF(1_Data_EDA!D5805="Europe",1,0)</f>
        <v>0</v>
      </c>
      <c r="N5804" s="6" t="n">
        <f aca="false">IF(1_Data_EDA!D5805="LATAM",1,0)</f>
        <v>1</v>
      </c>
      <c r="O5804" s="6" t="n">
        <f aca="false">IF(1_Data_EDA!D5805="Pacific Asia",1,0)</f>
        <v>0</v>
      </c>
      <c r="P5804" s="6" t="n">
        <f aca="false">IF(1_Data_EDA!D5805="USCA",1,0)</f>
        <v>0</v>
      </c>
      <c r="Q5804" s="6" t="n">
        <f aca="false">IF(C5804&gt;MEDIAN(C$5:C$8004),1,0)</f>
        <v>0</v>
      </c>
      <c r="R5804" s="6" t="n">
        <f aca="false">IF(D5804&gt;2,1,0)</f>
        <v>1</v>
      </c>
    </row>
    <row r="5805" customFormat="false" ht="15" hidden="false" customHeight="true" outlineLevel="0" collapsed="false">
      <c r="A5805" s="6" t="n">
        <f aca="false">1_Data_EDA!O5806</f>
        <v>0</v>
      </c>
      <c r="B5805" s="6" t="n">
        <f aca="false">1_Data_EDA!H5806</f>
        <v>4</v>
      </c>
      <c r="C5805" s="7" t="n">
        <f aca="false">1_Data_EDA!I5806</f>
        <v>199.9900055</v>
      </c>
      <c r="D5805" s="6" t="n">
        <f aca="false">1_Data_EDA!J5806</f>
        <v>1</v>
      </c>
      <c r="E5805" s="7" t="n">
        <f aca="false">1_Data_EDA!K5806</f>
        <v>199.9900055</v>
      </c>
      <c r="F5805" s="7" t="n">
        <f aca="false">1_Data_EDA!L5806</f>
        <v>32</v>
      </c>
      <c r="G5805" s="8" t="n">
        <f aca="false">1_Data_EDA!M5806</f>
        <v>0.159999996</v>
      </c>
      <c r="H5805" s="6" t="n">
        <f aca="false">IF(1_Data_EDA!B5806="First Class",1,0)</f>
        <v>0</v>
      </c>
      <c r="I5805" s="6" t="n">
        <f aca="false">IF(1_Data_EDA!B5806="Second Class",1,0)</f>
        <v>0</v>
      </c>
      <c r="J5805" s="6" t="n">
        <f aca="false">IF(1_Data_EDA!B5806="Same Day",1,0)</f>
        <v>0</v>
      </c>
      <c r="K5805" s="6" t="n">
        <f aca="false">IF(1_Data_EDA!C5806="Corporate",1,0)</f>
        <v>0</v>
      </c>
      <c r="L5805" s="6" t="n">
        <f aca="false">IF(1_Data_EDA!C5806="Home Office",1,0)</f>
        <v>0</v>
      </c>
      <c r="M5805" s="6" t="n">
        <f aca="false">IF(1_Data_EDA!D5806="Europe",1,0)</f>
        <v>0</v>
      </c>
      <c r="N5805" s="6" t="n">
        <f aca="false">IF(1_Data_EDA!D5806="LATAM",1,0)</f>
        <v>0</v>
      </c>
      <c r="O5805" s="6" t="n">
        <f aca="false">IF(1_Data_EDA!D5806="Pacific Asia",1,0)</f>
        <v>1</v>
      </c>
      <c r="P5805" s="6" t="n">
        <f aca="false">IF(1_Data_EDA!D5806="USCA",1,0)</f>
        <v>0</v>
      </c>
      <c r="Q5805" s="6" t="n">
        <f aca="false">IF(C5805&gt;MEDIAN(C$5:C$8004),1,0)</f>
        <v>1</v>
      </c>
      <c r="R5805" s="6" t="n">
        <f aca="false">IF(D5805&gt;2,1,0)</f>
        <v>0</v>
      </c>
    </row>
    <row r="5806" customFormat="false" ht="15" hidden="false" customHeight="true" outlineLevel="0" collapsed="false">
      <c r="A5806" s="6" t="n">
        <f aca="false">1_Data_EDA!O5807</f>
        <v>0</v>
      </c>
      <c r="B5806" s="6" t="n">
        <f aca="false">1_Data_EDA!H5807</f>
        <v>2</v>
      </c>
      <c r="C5806" s="7" t="n">
        <f aca="false">1_Data_EDA!I5807</f>
        <v>129.9900055</v>
      </c>
      <c r="D5806" s="6" t="n">
        <f aca="false">1_Data_EDA!J5807</f>
        <v>1</v>
      </c>
      <c r="E5806" s="7" t="n">
        <f aca="false">1_Data_EDA!K5807</f>
        <v>129.9900055</v>
      </c>
      <c r="F5806" s="7" t="n">
        <f aca="false">1_Data_EDA!L5807</f>
        <v>13</v>
      </c>
      <c r="G5806" s="8" t="n">
        <f aca="false">1_Data_EDA!M5807</f>
        <v>0.100000001</v>
      </c>
      <c r="H5806" s="6" t="n">
        <f aca="false">IF(1_Data_EDA!B5807="First Class",1,0)</f>
        <v>0</v>
      </c>
      <c r="I5806" s="6" t="n">
        <f aca="false">IF(1_Data_EDA!B5807="Second Class",1,0)</f>
        <v>1</v>
      </c>
      <c r="J5806" s="6" t="n">
        <f aca="false">IF(1_Data_EDA!B5807="Same Day",1,0)</f>
        <v>0</v>
      </c>
      <c r="K5806" s="6" t="n">
        <f aca="false">IF(1_Data_EDA!C5807="Corporate",1,0)</f>
        <v>1</v>
      </c>
      <c r="L5806" s="6" t="n">
        <f aca="false">IF(1_Data_EDA!C5807="Home Office",1,0)</f>
        <v>0</v>
      </c>
      <c r="M5806" s="6" t="n">
        <f aca="false">IF(1_Data_EDA!D5807="Europe",1,0)</f>
        <v>0</v>
      </c>
      <c r="N5806" s="6" t="n">
        <f aca="false">IF(1_Data_EDA!D5807="LATAM",1,0)</f>
        <v>1</v>
      </c>
      <c r="O5806" s="6" t="n">
        <f aca="false">IF(1_Data_EDA!D5807="Pacific Asia",1,0)</f>
        <v>0</v>
      </c>
      <c r="P5806" s="6" t="n">
        <f aca="false">IF(1_Data_EDA!D5807="USCA",1,0)</f>
        <v>0</v>
      </c>
      <c r="Q5806" s="6" t="n">
        <f aca="false">IF(C5806&gt;MEDIAN(C$5:C$8004),1,0)</f>
        <v>1</v>
      </c>
      <c r="R5806" s="6" t="n">
        <f aca="false">IF(D5806&gt;2,1,0)</f>
        <v>0</v>
      </c>
    </row>
    <row r="5807" customFormat="false" ht="15" hidden="false" customHeight="true" outlineLevel="0" collapsed="false">
      <c r="A5807" s="6" t="n">
        <f aca="false">1_Data_EDA!O5808</f>
        <v>0</v>
      </c>
      <c r="B5807" s="6" t="n">
        <f aca="false">1_Data_EDA!H5808</f>
        <v>4</v>
      </c>
      <c r="C5807" s="7" t="n">
        <f aca="false">1_Data_EDA!I5808</f>
        <v>299.980011</v>
      </c>
      <c r="D5807" s="6" t="n">
        <f aca="false">1_Data_EDA!J5808</f>
        <v>1</v>
      </c>
      <c r="E5807" s="7" t="n">
        <f aca="false">1_Data_EDA!K5808</f>
        <v>299.980011</v>
      </c>
      <c r="F5807" s="7" t="n">
        <f aca="false">1_Data_EDA!L5808</f>
        <v>45</v>
      </c>
      <c r="G5807" s="8" t="n">
        <f aca="false">1_Data_EDA!M5808</f>
        <v>0.150000006</v>
      </c>
      <c r="H5807" s="6" t="n">
        <f aca="false">IF(1_Data_EDA!B5808="First Class",1,0)</f>
        <v>0</v>
      </c>
      <c r="I5807" s="6" t="n">
        <f aca="false">IF(1_Data_EDA!B5808="Second Class",1,0)</f>
        <v>0</v>
      </c>
      <c r="J5807" s="6" t="n">
        <f aca="false">IF(1_Data_EDA!B5808="Same Day",1,0)</f>
        <v>0</v>
      </c>
      <c r="K5807" s="6" t="n">
        <f aca="false">IF(1_Data_EDA!C5808="Corporate",1,0)</f>
        <v>0</v>
      </c>
      <c r="L5807" s="6" t="n">
        <f aca="false">IF(1_Data_EDA!C5808="Home Office",1,0)</f>
        <v>0</v>
      </c>
      <c r="M5807" s="6" t="n">
        <f aca="false">IF(1_Data_EDA!D5808="Europe",1,0)</f>
        <v>0</v>
      </c>
      <c r="N5807" s="6" t="n">
        <f aca="false">IF(1_Data_EDA!D5808="LATAM",1,0)</f>
        <v>1</v>
      </c>
      <c r="O5807" s="6" t="n">
        <f aca="false">IF(1_Data_EDA!D5808="Pacific Asia",1,0)</f>
        <v>0</v>
      </c>
      <c r="P5807" s="6" t="n">
        <f aca="false">IF(1_Data_EDA!D5808="USCA",1,0)</f>
        <v>0</v>
      </c>
      <c r="Q5807" s="6" t="n">
        <f aca="false">IF(C5807&gt;MEDIAN(C$5:C$8004),1,0)</f>
        <v>1</v>
      </c>
      <c r="R5807" s="6" t="n">
        <f aca="false">IF(D5807&gt;2,1,0)</f>
        <v>0</v>
      </c>
    </row>
    <row r="5808" customFormat="false" ht="15" hidden="false" customHeight="true" outlineLevel="0" collapsed="false">
      <c r="A5808" s="6" t="n">
        <f aca="false">1_Data_EDA!O5809</f>
        <v>0</v>
      </c>
      <c r="B5808" s="6" t="n">
        <f aca="false">1_Data_EDA!H5809</f>
        <v>4</v>
      </c>
      <c r="C5808" s="7" t="n">
        <f aca="false">1_Data_EDA!I5809</f>
        <v>461.480011</v>
      </c>
      <c r="D5808" s="6" t="n">
        <f aca="false">1_Data_EDA!J5809</f>
        <v>1</v>
      </c>
      <c r="E5808" s="7" t="n">
        <f aca="false">1_Data_EDA!K5809</f>
        <v>461.480011</v>
      </c>
      <c r="F5808" s="7" t="n">
        <f aca="false">1_Data_EDA!L5809</f>
        <v>46.15000153</v>
      </c>
      <c r="G5808" s="8" t="n">
        <f aca="false">1_Data_EDA!M5809</f>
        <v>0.100000001</v>
      </c>
      <c r="H5808" s="6" t="n">
        <f aca="false">IF(1_Data_EDA!B5809="First Class",1,0)</f>
        <v>0</v>
      </c>
      <c r="I5808" s="6" t="n">
        <f aca="false">IF(1_Data_EDA!B5809="Second Class",1,0)</f>
        <v>0</v>
      </c>
      <c r="J5808" s="6" t="n">
        <f aca="false">IF(1_Data_EDA!B5809="Same Day",1,0)</f>
        <v>0</v>
      </c>
      <c r="K5808" s="6" t="n">
        <f aca="false">IF(1_Data_EDA!C5809="Corporate",1,0)</f>
        <v>0</v>
      </c>
      <c r="L5808" s="6" t="n">
        <f aca="false">IF(1_Data_EDA!C5809="Home Office",1,0)</f>
        <v>0</v>
      </c>
      <c r="M5808" s="6" t="n">
        <f aca="false">IF(1_Data_EDA!D5809="Europe",1,0)</f>
        <v>0</v>
      </c>
      <c r="N5808" s="6" t="n">
        <f aca="false">IF(1_Data_EDA!D5809="LATAM",1,0)</f>
        <v>0</v>
      </c>
      <c r="O5808" s="6" t="n">
        <f aca="false">IF(1_Data_EDA!D5809="Pacific Asia",1,0)</f>
        <v>1</v>
      </c>
      <c r="P5808" s="6" t="n">
        <f aca="false">IF(1_Data_EDA!D5809="USCA",1,0)</f>
        <v>0</v>
      </c>
      <c r="Q5808" s="6" t="n">
        <f aca="false">IF(C5808&gt;MEDIAN(C$5:C$8004),1,0)</f>
        <v>1</v>
      </c>
      <c r="R5808" s="6" t="n">
        <f aca="false">IF(D5808&gt;2,1,0)</f>
        <v>0</v>
      </c>
    </row>
    <row r="5809" customFormat="false" ht="15" hidden="false" customHeight="true" outlineLevel="0" collapsed="false">
      <c r="A5809" s="6" t="n">
        <f aca="false">1_Data_EDA!O5810</f>
        <v>1</v>
      </c>
      <c r="B5809" s="6" t="n">
        <f aca="false">1_Data_EDA!H5810</f>
        <v>1</v>
      </c>
      <c r="C5809" s="7" t="n">
        <f aca="false">1_Data_EDA!I5810</f>
        <v>299.980011</v>
      </c>
      <c r="D5809" s="6" t="n">
        <f aca="false">1_Data_EDA!J5810</f>
        <v>1</v>
      </c>
      <c r="E5809" s="7" t="n">
        <f aca="false">1_Data_EDA!K5810</f>
        <v>299.980011</v>
      </c>
      <c r="F5809" s="7" t="n">
        <f aca="false">1_Data_EDA!L5810</f>
        <v>3</v>
      </c>
      <c r="G5809" s="8" t="n">
        <f aca="false">1_Data_EDA!M5810</f>
        <v>0.01</v>
      </c>
      <c r="H5809" s="6" t="n">
        <f aca="false">IF(1_Data_EDA!B5810="First Class",1,0)</f>
        <v>1</v>
      </c>
      <c r="I5809" s="6" t="n">
        <f aca="false">IF(1_Data_EDA!B5810="Second Class",1,0)</f>
        <v>0</v>
      </c>
      <c r="J5809" s="6" t="n">
        <f aca="false">IF(1_Data_EDA!B5810="Same Day",1,0)</f>
        <v>0</v>
      </c>
      <c r="K5809" s="6" t="n">
        <f aca="false">IF(1_Data_EDA!C5810="Corporate",1,0)</f>
        <v>0</v>
      </c>
      <c r="L5809" s="6" t="n">
        <f aca="false">IF(1_Data_EDA!C5810="Home Office",1,0)</f>
        <v>0</v>
      </c>
      <c r="M5809" s="6" t="n">
        <f aca="false">IF(1_Data_EDA!D5810="Europe",1,0)</f>
        <v>1</v>
      </c>
      <c r="N5809" s="6" t="n">
        <f aca="false">IF(1_Data_EDA!D5810="LATAM",1,0)</f>
        <v>0</v>
      </c>
      <c r="O5809" s="6" t="n">
        <f aca="false">IF(1_Data_EDA!D5810="Pacific Asia",1,0)</f>
        <v>0</v>
      </c>
      <c r="P5809" s="6" t="n">
        <f aca="false">IF(1_Data_EDA!D5810="USCA",1,0)</f>
        <v>0</v>
      </c>
      <c r="Q5809" s="6" t="n">
        <f aca="false">IF(C5809&gt;MEDIAN(C$5:C$8004),1,0)</f>
        <v>1</v>
      </c>
      <c r="R5809" s="6" t="n">
        <f aca="false">IF(D5809&gt;2,1,0)</f>
        <v>0</v>
      </c>
    </row>
    <row r="5810" customFormat="false" ht="15" hidden="false" customHeight="true" outlineLevel="0" collapsed="false">
      <c r="A5810" s="6" t="n">
        <f aca="false">1_Data_EDA!O5811</f>
        <v>0</v>
      </c>
      <c r="B5810" s="6" t="n">
        <f aca="false">1_Data_EDA!H5811</f>
        <v>2</v>
      </c>
      <c r="C5810" s="7" t="n">
        <f aca="false">1_Data_EDA!I5811</f>
        <v>50</v>
      </c>
      <c r="D5810" s="6" t="n">
        <f aca="false">1_Data_EDA!J5811</f>
        <v>3</v>
      </c>
      <c r="E5810" s="7" t="n">
        <f aca="false">1_Data_EDA!K5811</f>
        <v>150</v>
      </c>
      <c r="F5810" s="7" t="n">
        <f aca="false">1_Data_EDA!L5811</f>
        <v>8.25</v>
      </c>
      <c r="G5810" s="8" t="n">
        <f aca="false">1_Data_EDA!M5811</f>
        <v>0.059999999</v>
      </c>
      <c r="H5810" s="6" t="n">
        <f aca="false">IF(1_Data_EDA!B5811="First Class",1,0)</f>
        <v>0</v>
      </c>
      <c r="I5810" s="6" t="n">
        <f aca="false">IF(1_Data_EDA!B5811="Second Class",1,0)</f>
        <v>1</v>
      </c>
      <c r="J5810" s="6" t="n">
        <f aca="false">IF(1_Data_EDA!B5811="Same Day",1,0)</f>
        <v>0</v>
      </c>
      <c r="K5810" s="6" t="n">
        <f aca="false">IF(1_Data_EDA!C5811="Corporate",1,0)</f>
        <v>1</v>
      </c>
      <c r="L5810" s="6" t="n">
        <f aca="false">IF(1_Data_EDA!C5811="Home Office",1,0)</f>
        <v>0</v>
      </c>
      <c r="M5810" s="6" t="n">
        <f aca="false">IF(1_Data_EDA!D5811="Europe",1,0)</f>
        <v>0</v>
      </c>
      <c r="N5810" s="6" t="n">
        <f aca="false">IF(1_Data_EDA!D5811="LATAM",1,0)</f>
        <v>0</v>
      </c>
      <c r="O5810" s="6" t="n">
        <f aca="false">IF(1_Data_EDA!D5811="Pacific Asia",1,0)</f>
        <v>1</v>
      </c>
      <c r="P5810" s="6" t="n">
        <f aca="false">IF(1_Data_EDA!D5811="USCA",1,0)</f>
        <v>0</v>
      </c>
      <c r="Q5810" s="6" t="n">
        <f aca="false">IF(C5810&gt;MEDIAN(C$5:C$8004),1,0)</f>
        <v>0</v>
      </c>
      <c r="R5810" s="6" t="n">
        <f aca="false">IF(D5810&gt;2,1,0)</f>
        <v>1</v>
      </c>
    </row>
    <row r="5811" customFormat="false" ht="15" hidden="false" customHeight="true" outlineLevel="0" collapsed="false">
      <c r="A5811" s="6" t="n">
        <f aca="false">1_Data_EDA!O5812</f>
        <v>0</v>
      </c>
      <c r="B5811" s="6" t="n">
        <f aca="false">1_Data_EDA!H5812</f>
        <v>4</v>
      </c>
      <c r="C5811" s="7" t="n">
        <f aca="false">1_Data_EDA!I5812</f>
        <v>59.99000168</v>
      </c>
      <c r="D5811" s="6" t="n">
        <f aca="false">1_Data_EDA!J5812</f>
        <v>1</v>
      </c>
      <c r="E5811" s="7" t="n">
        <f aca="false">1_Data_EDA!K5812</f>
        <v>59.99000168</v>
      </c>
      <c r="F5811" s="7" t="n">
        <f aca="false">1_Data_EDA!L5812</f>
        <v>2.400000095</v>
      </c>
      <c r="G5811" s="8" t="n">
        <f aca="false">1_Data_EDA!M5812</f>
        <v>0.039999999</v>
      </c>
      <c r="H5811" s="6" t="n">
        <f aca="false">IF(1_Data_EDA!B5812="First Class",1,0)</f>
        <v>0</v>
      </c>
      <c r="I5811" s="6" t="n">
        <f aca="false">IF(1_Data_EDA!B5812="Second Class",1,0)</f>
        <v>0</v>
      </c>
      <c r="J5811" s="6" t="n">
        <f aca="false">IF(1_Data_EDA!B5812="Same Day",1,0)</f>
        <v>0</v>
      </c>
      <c r="K5811" s="6" t="n">
        <f aca="false">IF(1_Data_EDA!C5812="Corporate",1,0)</f>
        <v>0</v>
      </c>
      <c r="L5811" s="6" t="n">
        <f aca="false">IF(1_Data_EDA!C5812="Home Office",1,0)</f>
        <v>1</v>
      </c>
      <c r="M5811" s="6" t="n">
        <f aca="false">IF(1_Data_EDA!D5812="Europe",1,0)</f>
        <v>0</v>
      </c>
      <c r="N5811" s="6" t="n">
        <f aca="false">IF(1_Data_EDA!D5812="LATAM",1,0)</f>
        <v>0</v>
      </c>
      <c r="O5811" s="6" t="n">
        <f aca="false">IF(1_Data_EDA!D5812="Pacific Asia",1,0)</f>
        <v>0</v>
      </c>
      <c r="P5811" s="6" t="n">
        <f aca="false">IF(1_Data_EDA!D5812="USCA",1,0)</f>
        <v>0</v>
      </c>
      <c r="Q5811" s="6" t="n">
        <f aca="false">IF(C5811&gt;MEDIAN(C$5:C$8004),1,0)</f>
        <v>0</v>
      </c>
      <c r="R5811" s="6" t="n">
        <f aca="false">IF(D5811&gt;2,1,0)</f>
        <v>0</v>
      </c>
    </row>
    <row r="5812" customFormat="false" ht="15" hidden="false" customHeight="true" outlineLevel="0" collapsed="false">
      <c r="A5812" s="6" t="n">
        <f aca="false">1_Data_EDA!O5813</f>
        <v>1</v>
      </c>
      <c r="B5812" s="6" t="n">
        <f aca="false">1_Data_EDA!H5813</f>
        <v>4</v>
      </c>
      <c r="C5812" s="7" t="n">
        <f aca="false">1_Data_EDA!I5813</f>
        <v>252.8800049</v>
      </c>
      <c r="D5812" s="6" t="n">
        <f aca="false">1_Data_EDA!J5813</f>
        <v>1</v>
      </c>
      <c r="E5812" s="7" t="n">
        <f aca="false">1_Data_EDA!K5813</f>
        <v>252.8800049</v>
      </c>
      <c r="F5812" s="7" t="n">
        <f aca="false">1_Data_EDA!L5813</f>
        <v>30.35000038</v>
      </c>
      <c r="G5812" s="8" t="n">
        <f aca="false">1_Data_EDA!M5813</f>
        <v>0.119999997</v>
      </c>
      <c r="H5812" s="6" t="n">
        <f aca="false">IF(1_Data_EDA!B5813="First Class",1,0)</f>
        <v>0</v>
      </c>
      <c r="I5812" s="6" t="n">
        <f aca="false">IF(1_Data_EDA!B5813="Second Class",1,0)</f>
        <v>0</v>
      </c>
      <c r="J5812" s="6" t="n">
        <f aca="false">IF(1_Data_EDA!B5813="Same Day",1,0)</f>
        <v>0</v>
      </c>
      <c r="K5812" s="6" t="n">
        <f aca="false">IF(1_Data_EDA!C5813="Corporate",1,0)</f>
        <v>0</v>
      </c>
      <c r="L5812" s="6" t="n">
        <f aca="false">IF(1_Data_EDA!C5813="Home Office",1,0)</f>
        <v>0</v>
      </c>
      <c r="M5812" s="6" t="n">
        <f aca="false">IF(1_Data_EDA!D5813="Europe",1,0)</f>
        <v>0</v>
      </c>
      <c r="N5812" s="6" t="n">
        <f aca="false">IF(1_Data_EDA!D5813="LATAM",1,0)</f>
        <v>0</v>
      </c>
      <c r="O5812" s="6" t="n">
        <f aca="false">IF(1_Data_EDA!D5813="Pacific Asia",1,0)</f>
        <v>1</v>
      </c>
      <c r="P5812" s="6" t="n">
        <f aca="false">IF(1_Data_EDA!D5813="USCA",1,0)</f>
        <v>0</v>
      </c>
      <c r="Q5812" s="6" t="n">
        <f aca="false">IF(C5812&gt;MEDIAN(C$5:C$8004),1,0)</f>
        <v>1</v>
      </c>
      <c r="R5812" s="6" t="n">
        <f aca="false">IF(D5812&gt;2,1,0)</f>
        <v>0</v>
      </c>
    </row>
    <row r="5813" customFormat="false" ht="15" hidden="false" customHeight="true" outlineLevel="0" collapsed="false">
      <c r="A5813" s="6" t="n">
        <f aca="false">1_Data_EDA!O5814</f>
        <v>1</v>
      </c>
      <c r="B5813" s="6" t="n">
        <f aca="false">1_Data_EDA!H5814</f>
        <v>1</v>
      </c>
      <c r="C5813" s="7" t="n">
        <f aca="false">1_Data_EDA!I5814</f>
        <v>50</v>
      </c>
      <c r="D5813" s="6" t="n">
        <f aca="false">1_Data_EDA!J5814</f>
        <v>2</v>
      </c>
      <c r="E5813" s="7" t="n">
        <f aca="false">1_Data_EDA!K5814</f>
        <v>100</v>
      </c>
      <c r="F5813" s="7" t="n">
        <f aca="false">1_Data_EDA!L5814</f>
        <v>18</v>
      </c>
      <c r="G5813" s="8" t="n">
        <f aca="false">1_Data_EDA!M5814</f>
        <v>0.180000007</v>
      </c>
      <c r="H5813" s="6" t="n">
        <f aca="false">IF(1_Data_EDA!B5814="First Class",1,0)</f>
        <v>1</v>
      </c>
      <c r="I5813" s="6" t="n">
        <f aca="false">IF(1_Data_EDA!B5814="Second Class",1,0)</f>
        <v>0</v>
      </c>
      <c r="J5813" s="6" t="n">
        <f aca="false">IF(1_Data_EDA!B5814="Same Day",1,0)</f>
        <v>0</v>
      </c>
      <c r="K5813" s="6" t="n">
        <f aca="false">IF(1_Data_EDA!C5814="Corporate",1,0)</f>
        <v>1</v>
      </c>
      <c r="L5813" s="6" t="n">
        <f aca="false">IF(1_Data_EDA!C5814="Home Office",1,0)</f>
        <v>0</v>
      </c>
      <c r="M5813" s="6" t="n">
        <f aca="false">IF(1_Data_EDA!D5814="Europe",1,0)</f>
        <v>1</v>
      </c>
      <c r="N5813" s="6" t="n">
        <f aca="false">IF(1_Data_EDA!D5814="LATAM",1,0)</f>
        <v>0</v>
      </c>
      <c r="O5813" s="6" t="n">
        <f aca="false">IF(1_Data_EDA!D5814="Pacific Asia",1,0)</f>
        <v>0</v>
      </c>
      <c r="P5813" s="6" t="n">
        <f aca="false">IF(1_Data_EDA!D5814="USCA",1,0)</f>
        <v>0</v>
      </c>
      <c r="Q5813" s="6" t="n">
        <f aca="false">IF(C5813&gt;MEDIAN(C$5:C$8004),1,0)</f>
        <v>0</v>
      </c>
      <c r="R5813" s="6" t="n">
        <f aca="false">IF(D5813&gt;2,1,0)</f>
        <v>0</v>
      </c>
    </row>
    <row r="5814" customFormat="false" ht="15" hidden="false" customHeight="true" outlineLevel="0" collapsed="false">
      <c r="A5814" s="6" t="n">
        <f aca="false">1_Data_EDA!O5815</f>
        <v>1</v>
      </c>
      <c r="B5814" s="6" t="n">
        <f aca="false">1_Data_EDA!H5815</f>
        <v>0</v>
      </c>
      <c r="C5814" s="7" t="n">
        <f aca="false">1_Data_EDA!I5815</f>
        <v>129.9900055</v>
      </c>
      <c r="D5814" s="6" t="n">
        <f aca="false">1_Data_EDA!J5815</f>
        <v>1</v>
      </c>
      <c r="E5814" s="7" t="n">
        <f aca="false">1_Data_EDA!K5815</f>
        <v>129.9900055</v>
      </c>
      <c r="F5814" s="7" t="n">
        <f aca="false">1_Data_EDA!L5815</f>
        <v>1.299999952</v>
      </c>
      <c r="G5814" s="8" t="n">
        <f aca="false">1_Data_EDA!M5815</f>
        <v>0.01</v>
      </c>
      <c r="H5814" s="6" t="n">
        <f aca="false">IF(1_Data_EDA!B5815="First Class",1,0)</f>
        <v>0</v>
      </c>
      <c r="I5814" s="6" t="n">
        <f aca="false">IF(1_Data_EDA!B5815="Second Class",1,0)</f>
        <v>0</v>
      </c>
      <c r="J5814" s="6" t="n">
        <f aca="false">IF(1_Data_EDA!B5815="Same Day",1,0)</f>
        <v>1</v>
      </c>
      <c r="K5814" s="6" t="n">
        <f aca="false">IF(1_Data_EDA!C5815="Corporate",1,0)</f>
        <v>0</v>
      </c>
      <c r="L5814" s="6" t="n">
        <f aca="false">IF(1_Data_EDA!C5815="Home Office",1,0)</f>
        <v>0</v>
      </c>
      <c r="M5814" s="6" t="n">
        <f aca="false">IF(1_Data_EDA!D5815="Europe",1,0)</f>
        <v>0</v>
      </c>
      <c r="N5814" s="6" t="n">
        <f aca="false">IF(1_Data_EDA!D5815="LATAM",1,0)</f>
        <v>1</v>
      </c>
      <c r="O5814" s="6" t="n">
        <f aca="false">IF(1_Data_EDA!D5815="Pacific Asia",1,0)</f>
        <v>0</v>
      </c>
      <c r="P5814" s="6" t="n">
        <f aca="false">IF(1_Data_EDA!D5815="USCA",1,0)</f>
        <v>0</v>
      </c>
      <c r="Q5814" s="6" t="n">
        <f aca="false">IF(C5814&gt;MEDIAN(C$5:C$8004),1,0)</f>
        <v>1</v>
      </c>
      <c r="R5814" s="6" t="n">
        <f aca="false">IF(D5814&gt;2,1,0)</f>
        <v>0</v>
      </c>
    </row>
    <row r="5815" customFormat="false" ht="15" hidden="false" customHeight="true" outlineLevel="0" collapsed="false">
      <c r="A5815" s="6" t="n">
        <f aca="false">1_Data_EDA!O5816</f>
        <v>0</v>
      </c>
      <c r="B5815" s="6" t="n">
        <f aca="false">1_Data_EDA!H5816</f>
        <v>4</v>
      </c>
      <c r="C5815" s="7" t="n">
        <f aca="false">1_Data_EDA!I5816</f>
        <v>59.99000168</v>
      </c>
      <c r="D5815" s="6" t="n">
        <f aca="false">1_Data_EDA!J5816</f>
        <v>2</v>
      </c>
      <c r="E5815" s="7" t="n">
        <f aca="false">1_Data_EDA!K5816</f>
        <v>119.9800034</v>
      </c>
      <c r="F5815" s="7" t="n">
        <f aca="false">1_Data_EDA!L5816</f>
        <v>21.60000038</v>
      </c>
      <c r="G5815" s="8" t="n">
        <f aca="false">1_Data_EDA!M5816</f>
        <v>0.180000007</v>
      </c>
      <c r="H5815" s="6" t="n">
        <f aca="false">IF(1_Data_EDA!B5816="First Class",1,0)</f>
        <v>0</v>
      </c>
      <c r="I5815" s="6" t="n">
        <f aca="false">IF(1_Data_EDA!B5816="Second Class",1,0)</f>
        <v>0</v>
      </c>
      <c r="J5815" s="6" t="n">
        <f aca="false">IF(1_Data_EDA!B5816="Same Day",1,0)</f>
        <v>0</v>
      </c>
      <c r="K5815" s="6" t="n">
        <f aca="false">IF(1_Data_EDA!C5816="Corporate",1,0)</f>
        <v>0</v>
      </c>
      <c r="L5815" s="6" t="n">
        <f aca="false">IF(1_Data_EDA!C5816="Home Office",1,0)</f>
        <v>0</v>
      </c>
      <c r="M5815" s="6" t="n">
        <f aca="false">IF(1_Data_EDA!D5816="Europe",1,0)</f>
        <v>0</v>
      </c>
      <c r="N5815" s="6" t="n">
        <f aca="false">IF(1_Data_EDA!D5816="LATAM",1,0)</f>
        <v>0</v>
      </c>
      <c r="O5815" s="6" t="n">
        <f aca="false">IF(1_Data_EDA!D5816="Pacific Asia",1,0)</f>
        <v>1</v>
      </c>
      <c r="P5815" s="6" t="n">
        <f aca="false">IF(1_Data_EDA!D5816="USCA",1,0)</f>
        <v>0</v>
      </c>
      <c r="Q5815" s="6" t="n">
        <f aca="false">IF(C5815&gt;MEDIAN(C$5:C$8004),1,0)</f>
        <v>0</v>
      </c>
      <c r="R5815" s="6" t="n">
        <f aca="false">IF(D5815&gt;2,1,0)</f>
        <v>0</v>
      </c>
    </row>
    <row r="5816" customFormat="false" ht="15" hidden="false" customHeight="true" outlineLevel="0" collapsed="false">
      <c r="A5816" s="6" t="n">
        <f aca="false">1_Data_EDA!O5817</f>
        <v>1</v>
      </c>
      <c r="B5816" s="6" t="n">
        <f aca="false">1_Data_EDA!H5817</f>
        <v>4</v>
      </c>
      <c r="C5816" s="7" t="n">
        <f aca="false">1_Data_EDA!I5817</f>
        <v>50</v>
      </c>
      <c r="D5816" s="6" t="n">
        <f aca="false">1_Data_EDA!J5817</f>
        <v>2</v>
      </c>
      <c r="E5816" s="7" t="n">
        <f aca="false">1_Data_EDA!K5817</f>
        <v>100</v>
      </c>
      <c r="F5816" s="7" t="n">
        <f aca="false">1_Data_EDA!L5817</f>
        <v>5.5</v>
      </c>
      <c r="G5816" s="8" t="n">
        <f aca="false">1_Data_EDA!M5817</f>
        <v>0.059999999</v>
      </c>
      <c r="H5816" s="6" t="n">
        <f aca="false">IF(1_Data_EDA!B5817="First Class",1,0)</f>
        <v>0</v>
      </c>
      <c r="I5816" s="6" t="n">
        <f aca="false">IF(1_Data_EDA!B5817="Second Class",1,0)</f>
        <v>0</v>
      </c>
      <c r="J5816" s="6" t="n">
        <f aca="false">IF(1_Data_EDA!B5817="Same Day",1,0)</f>
        <v>0</v>
      </c>
      <c r="K5816" s="6" t="n">
        <f aca="false">IF(1_Data_EDA!C5817="Corporate",1,0)</f>
        <v>0</v>
      </c>
      <c r="L5816" s="6" t="n">
        <f aca="false">IF(1_Data_EDA!C5817="Home Office",1,0)</f>
        <v>1</v>
      </c>
      <c r="M5816" s="6" t="n">
        <f aca="false">IF(1_Data_EDA!D5817="Europe",1,0)</f>
        <v>0</v>
      </c>
      <c r="N5816" s="6" t="n">
        <f aca="false">IF(1_Data_EDA!D5817="LATAM",1,0)</f>
        <v>0</v>
      </c>
      <c r="O5816" s="6" t="n">
        <f aca="false">IF(1_Data_EDA!D5817="Pacific Asia",1,0)</f>
        <v>1</v>
      </c>
      <c r="P5816" s="6" t="n">
        <f aca="false">IF(1_Data_EDA!D5817="USCA",1,0)</f>
        <v>0</v>
      </c>
      <c r="Q5816" s="6" t="n">
        <f aca="false">IF(C5816&gt;MEDIAN(C$5:C$8004),1,0)</f>
        <v>0</v>
      </c>
      <c r="R5816" s="6" t="n">
        <f aca="false">IF(D5816&gt;2,1,0)</f>
        <v>0</v>
      </c>
    </row>
    <row r="5817" customFormat="false" ht="15" hidden="false" customHeight="true" outlineLevel="0" collapsed="false">
      <c r="A5817" s="6" t="n">
        <f aca="false">1_Data_EDA!O5818</f>
        <v>1</v>
      </c>
      <c r="B5817" s="6" t="n">
        <f aca="false">1_Data_EDA!H5818</f>
        <v>4</v>
      </c>
      <c r="C5817" s="7" t="n">
        <f aca="false">1_Data_EDA!I5818</f>
        <v>39.99000168</v>
      </c>
      <c r="D5817" s="6" t="n">
        <f aca="false">1_Data_EDA!J5818</f>
        <v>5</v>
      </c>
      <c r="E5817" s="7" t="n">
        <f aca="false">1_Data_EDA!K5818</f>
        <v>199.9499969</v>
      </c>
      <c r="F5817" s="7" t="n">
        <f aca="false">1_Data_EDA!L5818</f>
        <v>25.98999977</v>
      </c>
      <c r="G5817" s="8" t="n">
        <f aca="false">1_Data_EDA!M5818</f>
        <v>0.129999995</v>
      </c>
      <c r="H5817" s="6" t="n">
        <f aca="false">IF(1_Data_EDA!B5818="First Class",1,0)</f>
        <v>0</v>
      </c>
      <c r="I5817" s="6" t="n">
        <f aca="false">IF(1_Data_EDA!B5818="Second Class",1,0)</f>
        <v>0</v>
      </c>
      <c r="J5817" s="6" t="n">
        <f aca="false">IF(1_Data_EDA!B5818="Same Day",1,0)</f>
        <v>0</v>
      </c>
      <c r="K5817" s="6" t="n">
        <f aca="false">IF(1_Data_EDA!C5818="Corporate",1,0)</f>
        <v>0</v>
      </c>
      <c r="L5817" s="6" t="n">
        <f aca="false">IF(1_Data_EDA!C5818="Home Office",1,0)</f>
        <v>0</v>
      </c>
      <c r="M5817" s="6" t="n">
        <f aca="false">IF(1_Data_EDA!D5818="Europe",1,0)</f>
        <v>0</v>
      </c>
      <c r="N5817" s="6" t="n">
        <f aca="false">IF(1_Data_EDA!D5818="LATAM",1,0)</f>
        <v>0</v>
      </c>
      <c r="O5817" s="6" t="n">
        <f aca="false">IF(1_Data_EDA!D5818="Pacific Asia",1,0)</f>
        <v>1</v>
      </c>
      <c r="P5817" s="6" t="n">
        <f aca="false">IF(1_Data_EDA!D5818="USCA",1,0)</f>
        <v>0</v>
      </c>
      <c r="Q5817" s="6" t="n">
        <f aca="false">IF(C5817&gt;MEDIAN(C$5:C$8004),1,0)</f>
        <v>0</v>
      </c>
      <c r="R5817" s="6" t="n">
        <f aca="false">IF(D5817&gt;2,1,0)</f>
        <v>1</v>
      </c>
    </row>
    <row r="5818" customFormat="false" ht="15" hidden="false" customHeight="true" outlineLevel="0" collapsed="false">
      <c r="A5818" s="6" t="n">
        <f aca="false">1_Data_EDA!O5819</f>
        <v>1</v>
      </c>
      <c r="B5818" s="6" t="n">
        <f aca="false">1_Data_EDA!H5819</f>
        <v>1</v>
      </c>
      <c r="C5818" s="7" t="n">
        <f aca="false">1_Data_EDA!I5819</f>
        <v>129.9900055</v>
      </c>
      <c r="D5818" s="6" t="n">
        <f aca="false">1_Data_EDA!J5819</f>
        <v>1</v>
      </c>
      <c r="E5818" s="7" t="n">
        <f aca="false">1_Data_EDA!K5819</f>
        <v>129.9900055</v>
      </c>
      <c r="F5818" s="7" t="n">
        <f aca="false">1_Data_EDA!L5819</f>
        <v>5.199999809</v>
      </c>
      <c r="G5818" s="8" t="n">
        <f aca="false">1_Data_EDA!M5819</f>
        <v>0.039999999</v>
      </c>
      <c r="H5818" s="6" t="n">
        <f aca="false">IF(1_Data_EDA!B5819="First Class",1,0)</f>
        <v>1</v>
      </c>
      <c r="I5818" s="6" t="n">
        <f aca="false">IF(1_Data_EDA!B5819="Second Class",1,0)</f>
        <v>0</v>
      </c>
      <c r="J5818" s="6" t="n">
        <f aca="false">IF(1_Data_EDA!B5819="Same Day",1,0)</f>
        <v>0</v>
      </c>
      <c r="K5818" s="6" t="n">
        <f aca="false">IF(1_Data_EDA!C5819="Corporate",1,0)</f>
        <v>0</v>
      </c>
      <c r="L5818" s="6" t="n">
        <f aca="false">IF(1_Data_EDA!C5819="Home Office",1,0)</f>
        <v>0</v>
      </c>
      <c r="M5818" s="6" t="n">
        <f aca="false">IF(1_Data_EDA!D5819="Europe",1,0)</f>
        <v>0</v>
      </c>
      <c r="N5818" s="6" t="n">
        <f aca="false">IF(1_Data_EDA!D5819="LATAM",1,0)</f>
        <v>0</v>
      </c>
      <c r="O5818" s="6" t="n">
        <f aca="false">IF(1_Data_EDA!D5819="Pacific Asia",1,0)</f>
        <v>1</v>
      </c>
      <c r="P5818" s="6" t="n">
        <f aca="false">IF(1_Data_EDA!D5819="USCA",1,0)</f>
        <v>0</v>
      </c>
      <c r="Q5818" s="6" t="n">
        <f aca="false">IF(C5818&gt;MEDIAN(C$5:C$8004),1,0)</f>
        <v>1</v>
      </c>
      <c r="R5818" s="6" t="n">
        <f aca="false">IF(D5818&gt;2,1,0)</f>
        <v>0</v>
      </c>
    </row>
    <row r="5819" customFormat="false" ht="15" hidden="false" customHeight="true" outlineLevel="0" collapsed="false">
      <c r="A5819" s="6" t="n">
        <f aca="false">1_Data_EDA!O5820</f>
        <v>1</v>
      </c>
      <c r="B5819" s="6" t="n">
        <f aca="false">1_Data_EDA!H5820</f>
        <v>4</v>
      </c>
      <c r="C5819" s="7" t="n">
        <f aca="false">1_Data_EDA!I5820</f>
        <v>39.99000168</v>
      </c>
      <c r="D5819" s="6" t="n">
        <f aca="false">1_Data_EDA!J5820</f>
        <v>2</v>
      </c>
      <c r="E5819" s="7" t="n">
        <f aca="false">1_Data_EDA!K5820</f>
        <v>79.98000336</v>
      </c>
      <c r="F5819" s="7" t="n">
        <f aca="false">1_Data_EDA!L5820</f>
        <v>9.600000381</v>
      </c>
      <c r="G5819" s="8" t="n">
        <f aca="false">1_Data_EDA!M5820</f>
        <v>0.119999997</v>
      </c>
      <c r="H5819" s="6" t="n">
        <f aca="false">IF(1_Data_EDA!B5820="First Class",1,0)</f>
        <v>0</v>
      </c>
      <c r="I5819" s="6" t="n">
        <f aca="false">IF(1_Data_EDA!B5820="Second Class",1,0)</f>
        <v>0</v>
      </c>
      <c r="J5819" s="6" t="n">
        <f aca="false">IF(1_Data_EDA!B5820="Same Day",1,0)</f>
        <v>0</v>
      </c>
      <c r="K5819" s="6" t="n">
        <f aca="false">IF(1_Data_EDA!C5820="Corporate",1,0)</f>
        <v>0</v>
      </c>
      <c r="L5819" s="6" t="n">
        <f aca="false">IF(1_Data_EDA!C5820="Home Office",1,0)</f>
        <v>1</v>
      </c>
      <c r="M5819" s="6" t="n">
        <f aca="false">IF(1_Data_EDA!D5820="Europe",1,0)</f>
        <v>0</v>
      </c>
      <c r="N5819" s="6" t="n">
        <f aca="false">IF(1_Data_EDA!D5820="LATAM",1,0)</f>
        <v>0</v>
      </c>
      <c r="O5819" s="6" t="n">
        <f aca="false">IF(1_Data_EDA!D5820="Pacific Asia",1,0)</f>
        <v>1</v>
      </c>
      <c r="P5819" s="6" t="n">
        <f aca="false">IF(1_Data_EDA!D5820="USCA",1,0)</f>
        <v>0</v>
      </c>
      <c r="Q5819" s="6" t="n">
        <f aca="false">IF(C5819&gt;MEDIAN(C$5:C$8004),1,0)</f>
        <v>0</v>
      </c>
      <c r="R5819" s="6" t="n">
        <f aca="false">IF(D5819&gt;2,1,0)</f>
        <v>0</v>
      </c>
    </row>
    <row r="5820" customFormat="false" ht="15" hidden="false" customHeight="true" outlineLevel="0" collapsed="false">
      <c r="A5820" s="6" t="n">
        <f aca="false">1_Data_EDA!O5821</f>
        <v>0</v>
      </c>
      <c r="B5820" s="6" t="n">
        <f aca="false">1_Data_EDA!H5821</f>
        <v>4</v>
      </c>
      <c r="C5820" s="7" t="n">
        <f aca="false">1_Data_EDA!I5821</f>
        <v>299.980011</v>
      </c>
      <c r="D5820" s="6" t="n">
        <f aca="false">1_Data_EDA!J5821</f>
        <v>1</v>
      </c>
      <c r="E5820" s="7" t="n">
        <f aca="false">1_Data_EDA!K5821</f>
        <v>299.980011</v>
      </c>
      <c r="F5820" s="7" t="n">
        <f aca="false">1_Data_EDA!L5821</f>
        <v>54</v>
      </c>
      <c r="G5820" s="8" t="n">
        <f aca="false">1_Data_EDA!M5821</f>
        <v>0.180000007</v>
      </c>
      <c r="H5820" s="6" t="n">
        <f aca="false">IF(1_Data_EDA!B5821="First Class",1,0)</f>
        <v>0</v>
      </c>
      <c r="I5820" s="6" t="n">
        <f aca="false">IF(1_Data_EDA!B5821="Second Class",1,0)</f>
        <v>0</v>
      </c>
      <c r="J5820" s="6" t="n">
        <f aca="false">IF(1_Data_EDA!B5821="Same Day",1,0)</f>
        <v>0</v>
      </c>
      <c r="K5820" s="6" t="n">
        <f aca="false">IF(1_Data_EDA!C5821="Corporate",1,0)</f>
        <v>1</v>
      </c>
      <c r="L5820" s="6" t="n">
        <f aca="false">IF(1_Data_EDA!C5821="Home Office",1,0)</f>
        <v>0</v>
      </c>
      <c r="M5820" s="6" t="n">
        <f aca="false">IF(1_Data_EDA!D5821="Europe",1,0)</f>
        <v>0</v>
      </c>
      <c r="N5820" s="6" t="n">
        <f aca="false">IF(1_Data_EDA!D5821="LATAM",1,0)</f>
        <v>1</v>
      </c>
      <c r="O5820" s="6" t="n">
        <f aca="false">IF(1_Data_EDA!D5821="Pacific Asia",1,0)</f>
        <v>0</v>
      </c>
      <c r="P5820" s="6" t="n">
        <f aca="false">IF(1_Data_EDA!D5821="USCA",1,0)</f>
        <v>0</v>
      </c>
      <c r="Q5820" s="6" t="n">
        <f aca="false">IF(C5820&gt;MEDIAN(C$5:C$8004),1,0)</f>
        <v>1</v>
      </c>
      <c r="R5820" s="6" t="n">
        <f aca="false">IF(D5820&gt;2,1,0)</f>
        <v>0</v>
      </c>
    </row>
    <row r="5821" customFormat="false" ht="15" hidden="false" customHeight="true" outlineLevel="0" collapsed="false">
      <c r="A5821" s="6" t="n">
        <f aca="false">1_Data_EDA!O5822</f>
        <v>0</v>
      </c>
      <c r="B5821" s="6" t="n">
        <f aca="false">1_Data_EDA!H5822</f>
        <v>4</v>
      </c>
      <c r="C5821" s="7" t="n">
        <f aca="false">1_Data_EDA!I5822</f>
        <v>399.980011</v>
      </c>
      <c r="D5821" s="6" t="n">
        <f aca="false">1_Data_EDA!J5822</f>
        <v>1</v>
      </c>
      <c r="E5821" s="7" t="n">
        <f aca="false">1_Data_EDA!K5822</f>
        <v>399.980011</v>
      </c>
      <c r="F5821" s="7" t="n">
        <f aca="false">1_Data_EDA!L5822</f>
        <v>36</v>
      </c>
      <c r="G5821" s="8" t="n">
        <f aca="false">1_Data_EDA!M5822</f>
        <v>0.090000004</v>
      </c>
      <c r="H5821" s="6" t="n">
        <f aca="false">IF(1_Data_EDA!B5822="First Class",1,0)</f>
        <v>0</v>
      </c>
      <c r="I5821" s="6" t="n">
        <f aca="false">IF(1_Data_EDA!B5822="Second Class",1,0)</f>
        <v>0</v>
      </c>
      <c r="J5821" s="6" t="n">
        <f aca="false">IF(1_Data_EDA!B5822="Same Day",1,0)</f>
        <v>0</v>
      </c>
      <c r="K5821" s="6" t="n">
        <f aca="false">IF(1_Data_EDA!C5822="Corporate",1,0)</f>
        <v>0</v>
      </c>
      <c r="L5821" s="6" t="n">
        <f aca="false">IF(1_Data_EDA!C5822="Home Office",1,0)</f>
        <v>1</v>
      </c>
      <c r="M5821" s="6" t="n">
        <f aca="false">IF(1_Data_EDA!D5822="Europe",1,0)</f>
        <v>1</v>
      </c>
      <c r="N5821" s="6" t="n">
        <f aca="false">IF(1_Data_EDA!D5822="LATAM",1,0)</f>
        <v>0</v>
      </c>
      <c r="O5821" s="6" t="n">
        <f aca="false">IF(1_Data_EDA!D5822="Pacific Asia",1,0)</f>
        <v>0</v>
      </c>
      <c r="P5821" s="6" t="n">
        <f aca="false">IF(1_Data_EDA!D5822="USCA",1,0)</f>
        <v>0</v>
      </c>
      <c r="Q5821" s="6" t="n">
        <f aca="false">IF(C5821&gt;MEDIAN(C$5:C$8004),1,0)</f>
        <v>1</v>
      </c>
      <c r="R5821" s="6" t="n">
        <f aca="false">IF(D5821&gt;2,1,0)</f>
        <v>0</v>
      </c>
    </row>
    <row r="5822" customFormat="false" ht="15" hidden="false" customHeight="true" outlineLevel="0" collapsed="false">
      <c r="A5822" s="6" t="n">
        <f aca="false">1_Data_EDA!O5823</f>
        <v>1</v>
      </c>
      <c r="B5822" s="6" t="n">
        <f aca="false">1_Data_EDA!H5823</f>
        <v>4</v>
      </c>
      <c r="C5822" s="7" t="n">
        <f aca="false">1_Data_EDA!I5823</f>
        <v>24.98999977</v>
      </c>
      <c r="D5822" s="6" t="n">
        <f aca="false">1_Data_EDA!J5823</f>
        <v>3</v>
      </c>
      <c r="E5822" s="7" t="n">
        <f aca="false">1_Data_EDA!K5823</f>
        <v>74.97000122</v>
      </c>
      <c r="F5822" s="7" t="n">
        <f aca="false">1_Data_EDA!L5823</f>
        <v>0.75</v>
      </c>
      <c r="G5822" s="8" t="n">
        <f aca="false">1_Data_EDA!M5823</f>
        <v>0.01</v>
      </c>
      <c r="H5822" s="6" t="n">
        <f aca="false">IF(1_Data_EDA!B5823="First Class",1,0)</f>
        <v>0</v>
      </c>
      <c r="I5822" s="6" t="n">
        <f aca="false">IF(1_Data_EDA!B5823="Second Class",1,0)</f>
        <v>0</v>
      </c>
      <c r="J5822" s="6" t="n">
        <f aca="false">IF(1_Data_EDA!B5823="Same Day",1,0)</f>
        <v>0</v>
      </c>
      <c r="K5822" s="6" t="n">
        <f aca="false">IF(1_Data_EDA!C5823="Corporate",1,0)</f>
        <v>0</v>
      </c>
      <c r="L5822" s="6" t="n">
        <f aca="false">IF(1_Data_EDA!C5823="Home Office",1,0)</f>
        <v>0</v>
      </c>
      <c r="M5822" s="6" t="n">
        <f aca="false">IF(1_Data_EDA!D5823="Europe",1,0)</f>
        <v>1</v>
      </c>
      <c r="N5822" s="6" t="n">
        <f aca="false">IF(1_Data_EDA!D5823="LATAM",1,0)</f>
        <v>0</v>
      </c>
      <c r="O5822" s="6" t="n">
        <f aca="false">IF(1_Data_EDA!D5823="Pacific Asia",1,0)</f>
        <v>0</v>
      </c>
      <c r="P5822" s="6" t="n">
        <f aca="false">IF(1_Data_EDA!D5823="USCA",1,0)</f>
        <v>0</v>
      </c>
      <c r="Q5822" s="6" t="n">
        <f aca="false">IF(C5822&gt;MEDIAN(C$5:C$8004),1,0)</f>
        <v>0</v>
      </c>
      <c r="R5822" s="6" t="n">
        <f aca="false">IF(D5822&gt;2,1,0)</f>
        <v>1</v>
      </c>
    </row>
    <row r="5823" customFormat="false" ht="15" hidden="false" customHeight="true" outlineLevel="0" collapsed="false">
      <c r="A5823" s="6" t="n">
        <f aca="false">1_Data_EDA!O5824</f>
        <v>0</v>
      </c>
      <c r="B5823" s="6" t="n">
        <f aca="false">1_Data_EDA!H5824</f>
        <v>4</v>
      </c>
      <c r="C5823" s="7" t="n">
        <f aca="false">1_Data_EDA!I5824</f>
        <v>50</v>
      </c>
      <c r="D5823" s="6" t="n">
        <f aca="false">1_Data_EDA!J5824</f>
        <v>5</v>
      </c>
      <c r="E5823" s="7" t="n">
        <f aca="false">1_Data_EDA!K5824</f>
        <v>250</v>
      </c>
      <c r="F5823" s="7" t="n">
        <f aca="false">1_Data_EDA!L5824</f>
        <v>62.5</v>
      </c>
      <c r="G5823" s="8" t="n">
        <f aca="false">1_Data_EDA!M5824</f>
        <v>0.25</v>
      </c>
      <c r="H5823" s="6" t="n">
        <f aca="false">IF(1_Data_EDA!B5824="First Class",1,0)</f>
        <v>0</v>
      </c>
      <c r="I5823" s="6" t="n">
        <f aca="false">IF(1_Data_EDA!B5824="Second Class",1,0)</f>
        <v>0</v>
      </c>
      <c r="J5823" s="6" t="n">
        <f aca="false">IF(1_Data_EDA!B5824="Same Day",1,0)</f>
        <v>0</v>
      </c>
      <c r="K5823" s="6" t="n">
        <f aca="false">IF(1_Data_EDA!C5824="Corporate",1,0)</f>
        <v>1</v>
      </c>
      <c r="L5823" s="6" t="n">
        <f aca="false">IF(1_Data_EDA!C5824="Home Office",1,0)</f>
        <v>0</v>
      </c>
      <c r="M5823" s="6" t="n">
        <f aca="false">IF(1_Data_EDA!D5824="Europe",1,0)</f>
        <v>1</v>
      </c>
      <c r="N5823" s="6" t="n">
        <f aca="false">IF(1_Data_EDA!D5824="LATAM",1,0)</f>
        <v>0</v>
      </c>
      <c r="O5823" s="6" t="n">
        <f aca="false">IF(1_Data_EDA!D5824="Pacific Asia",1,0)</f>
        <v>0</v>
      </c>
      <c r="P5823" s="6" t="n">
        <f aca="false">IF(1_Data_EDA!D5824="USCA",1,0)</f>
        <v>0</v>
      </c>
      <c r="Q5823" s="6" t="n">
        <f aca="false">IF(C5823&gt;MEDIAN(C$5:C$8004),1,0)</f>
        <v>0</v>
      </c>
      <c r="R5823" s="6" t="n">
        <f aca="false">IF(D5823&gt;2,1,0)</f>
        <v>1</v>
      </c>
    </row>
    <row r="5824" customFormat="false" ht="15" hidden="false" customHeight="true" outlineLevel="0" collapsed="false">
      <c r="A5824" s="6" t="n">
        <f aca="false">1_Data_EDA!O5825</f>
        <v>0</v>
      </c>
      <c r="B5824" s="6" t="n">
        <f aca="false">1_Data_EDA!H5825</f>
        <v>4</v>
      </c>
      <c r="C5824" s="7" t="n">
        <f aca="false">1_Data_EDA!I5825</f>
        <v>129.9900055</v>
      </c>
      <c r="D5824" s="6" t="n">
        <f aca="false">1_Data_EDA!J5825</f>
        <v>1</v>
      </c>
      <c r="E5824" s="7" t="n">
        <f aca="false">1_Data_EDA!K5825</f>
        <v>129.9900055</v>
      </c>
      <c r="F5824" s="7" t="n">
        <f aca="false">1_Data_EDA!L5825</f>
        <v>11.69999981</v>
      </c>
      <c r="G5824" s="8" t="n">
        <f aca="false">1_Data_EDA!M5825</f>
        <v>0.090000004</v>
      </c>
      <c r="H5824" s="6" t="n">
        <f aca="false">IF(1_Data_EDA!B5825="First Class",1,0)</f>
        <v>0</v>
      </c>
      <c r="I5824" s="6" t="n">
        <f aca="false">IF(1_Data_EDA!B5825="Second Class",1,0)</f>
        <v>0</v>
      </c>
      <c r="J5824" s="6" t="n">
        <f aca="false">IF(1_Data_EDA!B5825="Same Day",1,0)</f>
        <v>0</v>
      </c>
      <c r="K5824" s="6" t="n">
        <f aca="false">IF(1_Data_EDA!C5825="Corporate",1,0)</f>
        <v>0</v>
      </c>
      <c r="L5824" s="6" t="n">
        <f aca="false">IF(1_Data_EDA!C5825="Home Office",1,0)</f>
        <v>0</v>
      </c>
      <c r="M5824" s="6" t="n">
        <f aca="false">IF(1_Data_EDA!D5825="Europe",1,0)</f>
        <v>0</v>
      </c>
      <c r="N5824" s="6" t="n">
        <f aca="false">IF(1_Data_EDA!D5825="LATAM",1,0)</f>
        <v>0</v>
      </c>
      <c r="O5824" s="6" t="n">
        <f aca="false">IF(1_Data_EDA!D5825="Pacific Asia",1,0)</f>
        <v>1</v>
      </c>
      <c r="P5824" s="6" t="n">
        <f aca="false">IF(1_Data_EDA!D5825="USCA",1,0)</f>
        <v>0</v>
      </c>
      <c r="Q5824" s="6" t="n">
        <f aca="false">IF(C5824&gt;MEDIAN(C$5:C$8004),1,0)</f>
        <v>1</v>
      </c>
      <c r="R5824" s="6" t="n">
        <f aca="false">IF(D5824&gt;2,1,0)</f>
        <v>0</v>
      </c>
    </row>
    <row r="5825" customFormat="false" ht="15" hidden="false" customHeight="true" outlineLevel="0" collapsed="false">
      <c r="A5825" s="6" t="n">
        <f aca="false">1_Data_EDA!O5826</f>
        <v>1</v>
      </c>
      <c r="B5825" s="6" t="n">
        <f aca="false">1_Data_EDA!H5826</f>
        <v>4</v>
      </c>
      <c r="C5825" s="7" t="n">
        <f aca="false">1_Data_EDA!I5826</f>
        <v>99.98999786</v>
      </c>
      <c r="D5825" s="6" t="n">
        <f aca="false">1_Data_EDA!J5826</f>
        <v>5</v>
      </c>
      <c r="E5825" s="7" t="n">
        <f aca="false">1_Data_EDA!K5826</f>
        <v>499.9500122</v>
      </c>
      <c r="F5825" s="7" t="n">
        <f aca="false">1_Data_EDA!L5826</f>
        <v>59.99000168</v>
      </c>
      <c r="G5825" s="8" t="n">
        <f aca="false">1_Data_EDA!M5826</f>
        <v>0.119999997</v>
      </c>
      <c r="H5825" s="6" t="n">
        <f aca="false">IF(1_Data_EDA!B5826="First Class",1,0)</f>
        <v>0</v>
      </c>
      <c r="I5825" s="6" t="n">
        <f aca="false">IF(1_Data_EDA!B5826="Second Class",1,0)</f>
        <v>0</v>
      </c>
      <c r="J5825" s="6" t="n">
        <f aca="false">IF(1_Data_EDA!B5826="Same Day",1,0)</f>
        <v>0</v>
      </c>
      <c r="K5825" s="6" t="n">
        <f aca="false">IF(1_Data_EDA!C5826="Corporate",1,0)</f>
        <v>0</v>
      </c>
      <c r="L5825" s="6" t="n">
        <f aca="false">IF(1_Data_EDA!C5826="Home Office",1,0)</f>
        <v>0</v>
      </c>
      <c r="M5825" s="6" t="n">
        <f aca="false">IF(1_Data_EDA!D5826="Europe",1,0)</f>
        <v>0</v>
      </c>
      <c r="N5825" s="6" t="n">
        <f aca="false">IF(1_Data_EDA!D5826="LATAM",1,0)</f>
        <v>0</v>
      </c>
      <c r="O5825" s="6" t="n">
        <f aca="false">IF(1_Data_EDA!D5826="Pacific Asia",1,0)</f>
        <v>1</v>
      </c>
      <c r="P5825" s="6" t="n">
        <f aca="false">IF(1_Data_EDA!D5826="USCA",1,0)</f>
        <v>0</v>
      </c>
      <c r="Q5825" s="6" t="n">
        <f aca="false">IF(C5825&gt;MEDIAN(C$5:C$8004),1,0)</f>
        <v>1</v>
      </c>
      <c r="R5825" s="6" t="n">
        <f aca="false">IF(D5825&gt;2,1,0)</f>
        <v>1</v>
      </c>
    </row>
    <row r="5826" customFormat="false" ht="15" hidden="false" customHeight="true" outlineLevel="0" collapsed="false">
      <c r="A5826" s="6" t="n">
        <f aca="false">1_Data_EDA!O5827</f>
        <v>0</v>
      </c>
      <c r="B5826" s="6" t="n">
        <f aca="false">1_Data_EDA!H5827</f>
        <v>4</v>
      </c>
      <c r="C5826" s="7" t="n">
        <f aca="false">1_Data_EDA!I5827</f>
        <v>99.98999786</v>
      </c>
      <c r="D5826" s="6" t="n">
        <f aca="false">1_Data_EDA!J5827</f>
        <v>3</v>
      </c>
      <c r="E5826" s="7" t="n">
        <f aca="false">1_Data_EDA!K5827</f>
        <v>299.9700012</v>
      </c>
      <c r="F5826" s="7" t="n">
        <f aca="false">1_Data_EDA!L5827</f>
        <v>3</v>
      </c>
      <c r="G5826" s="8" t="n">
        <f aca="false">1_Data_EDA!M5827</f>
        <v>0.01</v>
      </c>
      <c r="H5826" s="6" t="n">
        <f aca="false">IF(1_Data_EDA!B5827="First Class",1,0)</f>
        <v>0</v>
      </c>
      <c r="I5826" s="6" t="n">
        <f aca="false">IF(1_Data_EDA!B5827="Second Class",1,0)</f>
        <v>0</v>
      </c>
      <c r="J5826" s="6" t="n">
        <f aca="false">IF(1_Data_EDA!B5827="Same Day",1,0)</f>
        <v>0</v>
      </c>
      <c r="K5826" s="6" t="n">
        <f aca="false">IF(1_Data_EDA!C5827="Corporate",1,0)</f>
        <v>1</v>
      </c>
      <c r="L5826" s="6" t="n">
        <f aca="false">IF(1_Data_EDA!C5827="Home Office",1,0)</f>
        <v>0</v>
      </c>
      <c r="M5826" s="6" t="n">
        <f aca="false">IF(1_Data_EDA!D5827="Europe",1,0)</f>
        <v>0</v>
      </c>
      <c r="N5826" s="6" t="n">
        <f aca="false">IF(1_Data_EDA!D5827="LATAM",1,0)</f>
        <v>1</v>
      </c>
      <c r="O5826" s="6" t="n">
        <f aca="false">IF(1_Data_EDA!D5827="Pacific Asia",1,0)</f>
        <v>0</v>
      </c>
      <c r="P5826" s="6" t="n">
        <f aca="false">IF(1_Data_EDA!D5827="USCA",1,0)</f>
        <v>0</v>
      </c>
      <c r="Q5826" s="6" t="n">
        <f aca="false">IF(C5826&gt;MEDIAN(C$5:C$8004),1,0)</f>
        <v>1</v>
      </c>
      <c r="R5826" s="6" t="n">
        <f aca="false">IF(D5826&gt;2,1,0)</f>
        <v>1</v>
      </c>
    </row>
    <row r="5827" customFormat="false" ht="15" hidden="false" customHeight="true" outlineLevel="0" collapsed="false">
      <c r="A5827" s="6" t="n">
        <f aca="false">1_Data_EDA!O5828</f>
        <v>1</v>
      </c>
      <c r="B5827" s="6" t="n">
        <f aca="false">1_Data_EDA!H5828</f>
        <v>4</v>
      </c>
      <c r="C5827" s="7" t="n">
        <f aca="false">1_Data_EDA!I5828</f>
        <v>299.980011</v>
      </c>
      <c r="D5827" s="6" t="n">
        <f aca="false">1_Data_EDA!J5828</f>
        <v>1</v>
      </c>
      <c r="E5827" s="7" t="n">
        <f aca="false">1_Data_EDA!K5828</f>
        <v>299.980011</v>
      </c>
      <c r="F5827" s="7" t="n">
        <f aca="false">1_Data_EDA!L5828</f>
        <v>16.5</v>
      </c>
      <c r="G5827" s="8" t="n">
        <f aca="false">1_Data_EDA!M5828</f>
        <v>0.059999999</v>
      </c>
      <c r="H5827" s="6" t="n">
        <f aca="false">IF(1_Data_EDA!B5828="First Class",1,0)</f>
        <v>0</v>
      </c>
      <c r="I5827" s="6" t="n">
        <f aca="false">IF(1_Data_EDA!B5828="Second Class",1,0)</f>
        <v>0</v>
      </c>
      <c r="J5827" s="6" t="n">
        <f aca="false">IF(1_Data_EDA!B5828="Same Day",1,0)</f>
        <v>0</v>
      </c>
      <c r="K5827" s="6" t="n">
        <f aca="false">IF(1_Data_EDA!C5828="Corporate",1,0)</f>
        <v>0</v>
      </c>
      <c r="L5827" s="6" t="n">
        <f aca="false">IF(1_Data_EDA!C5828="Home Office",1,0)</f>
        <v>0</v>
      </c>
      <c r="M5827" s="6" t="n">
        <f aca="false">IF(1_Data_EDA!D5828="Europe",1,0)</f>
        <v>0</v>
      </c>
      <c r="N5827" s="6" t="n">
        <f aca="false">IF(1_Data_EDA!D5828="LATAM",1,0)</f>
        <v>0</v>
      </c>
      <c r="O5827" s="6" t="n">
        <f aca="false">IF(1_Data_EDA!D5828="Pacific Asia",1,0)</f>
        <v>0</v>
      </c>
      <c r="P5827" s="6" t="n">
        <f aca="false">IF(1_Data_EDA!D5828="USCA",1,0)</f>
        <v>1</v>
      </c>
      <c r="Q5827" s="6" t="n">
        <f aca="false">IF(C5827&gt;MEDIAN(C$5:C$8004),1,0)</f>
        <v>1</v>
      </c>
      <c r="R5827" s="6" t="n">
        <f aca="false">IF(D5827&gt;2,1,0)</f>
        <v>0</v>
      </c>
    </row>
    <row r="5828" customFormat="false" ht="15" hidden="false" customHeight="true" outlineLevel="0" collapsed="false">
      <c r="A5828" s="6" t="n">
        <f aca="false">1_Data_EDA!O5829</f>
        <v>1</v>
      </c>
      <c r="B5828" s="6" t="n">
        <f aca="false">1_Data_EDA!H5829</f>
        <v>2</v>
      </c>
      <c r="C5828" s="7" t="n">
        <f aca="false">1_Data_EDA!I5829</f>
        <v>399.980011</v>
      </c>
      <c r="D5828" s="6" t="n">
        <f aca="false">1_Data_EDA!J5829</f>
        <v>1</v>
      </c>
      <c r="E5828" s="7" t="n">
        <f aca="false">1_Data_EDA!K5829</f>
        <v>399.980011</v>
      </c>
      <c r="F5828" s="7" t="n">
        <f aca="false">1_Data_EDA!L5829</f>
        <v>52</v>
      </c>
      <c r="G5828" s="8" t="n">
        <f aca="false">1_Data_EDA!M5829</f>
        <v>0.129999995</v>
      </c>
      <c r="H5828" s="6" t="n">
        <f aca="false">IF(1_Data_EDA!B5829="First Class",1,0)</f>
        <v>0</v>
      </c>
      <c r="I5828" s="6" t="n">
        <f aca="false">IF(1_Data_EDA!B5829="Second Class",1,0)</f>
        <v>1</v>
      </c>
      <c r="J5828" s="6" t="n">
        <f aca="false">IF(1_Data_EDA!B5829="Same Day",1,0)</f>
        <v>0</v>
      </c>
      <c r="K5828" s="6" t="n">
        <f aca="false">IF(1_Data_EDA!C5829="Corporate",1,0)</f>
        <v>0</v>
      </c>
      <c r="L5828" s="6" t="n">
        <f aca="false">IF(1_Data_EDA!C5829="Home Office",1,0)</f>
        <v>0</v>
      </c>
      <c r="M5828" s="6" t="n">
        <f aca="false">IF(1_Data_EDA!D5829="Europe",1,0)</f>
        <v>0</v>
      </c>
      <c r="N5828" s="6" t="n">
        <f aca="false">IF(1_Data_EDA!D5829="LATAM",1,0)</f>
        <v>0</v>
      </c>
      <c r="O5828" s="6" t="n">
        <f aca="false">IF(1_Data_EDA!D5829="Pacific Asia",1,0)</f>
        <v>1</v>
      </c>
      <c r="P5828" s="6" t="n">
        <f aca="false">IF(1_Data_EDA!D5829="USCA",1,0)</f>
        <v>0</v>
      </c>
      <c r="Q5828" s="6" t="n">
        <f aca="false">IF(C5828&gt;MEDIAN(C$5:C$8004),1,0)</f>
        <v>1</v>
      </c>
      <c r="R5828" s="6" t="n">
        <f aca="false">IF(D5828&gt;2,1,0)</f>
        <v>0</v>
      </c>
    </row>
    <row r="5829" customFormat="false" ht="15" hidden="false" customHeight="true" outlineLevel="0" collapsed="false">
      <c r="A5829" s="6" t="n">
        <f aca="false">1_Data_EDA!O5830</f>
        <v>0</v>
      </c>
      <c r="B5829" s="6" t="n">
        <f aca="false">1_Data_EDA!H5830</f>
        <v>4</v>
      </c>
      <c r="C5829" s="7" t="n">
        <f aca="false">1_Data_EDA!I5830</f>
        <v>39.99000168</v>
      </c>
      <c r="D5829" s="6" t="n">
        <f aca="false">1_Data_EDA!J5830</f>
        <v>2</v>
      </c>
      <c r="E5829" s="7" t="n">
        <f aca="false">1_Data_EDA!K5830</f>
        <v>79.98000336</v>
      </c>
      <c r="F5829" s="7" t="n">
        <f aca="false">1_Data_EDA!L5830</f>
        <v>5.599999905</v>
      </c>
      <c r="G5829" s="8" t="n">
        <f aca="false">1_Data_EDA!M5830</f>
        <v>0.07</v>
      </c>
      <c r="H5829" s="6" t="n">
        <f aca="false">IF(1_Data_EDA!B5830="First Class",1,0)</f>
        <v>0</v>
      </c>
      <c r="I5829" s="6" t="n">
        <f aca="false">IF(1_Data_EDA!B5830="Second Class",1,0)</f>
        <v>0</v>
      </c>
      <c r="J5829" s="6" t="n">
        <f aca="false">IF(1_Data_EDA!B5830="Same Day",1,0)</f>
        <v>0</v>
      </c>
      <c r="K5829" s="6" t="n">
        <f aca="false">IF(1_Data_EDA!C5830="Corporate",1,0)</f>
        <v>0</v>
      </c>
      <c r="L5829" s="6" t="n">
        <f aca="false">IF(1_Data_EDA!C5830="Home Office",1,0)</f>
        <v>0</v>
      </c>
      <c r="M5829" s="6" t="n">
        <f aca="false">IF(1_Data_EDA!D5830="Europe",1,0)</f>
        <v>0</v>
      </c>
      <c r="N5829" s="6" t="n">
        <f aca="false">IF(1_Data_EDA!D5830="LATAM",1,0)</f>
        <v>1</v>
      </c>
      <c r="O5829" s="6" t="n">
        <f aca="false">IF(1_Data_EDA!D5830="Pacific Asia",1,0)</f>
        <v>0</v>
      </c>
      <c r="P5829" s="6" t="n">
        <f aca="false">IF(1_Data_EDA!D5830="USCA",1,0)</f>
        <v>0</v>
      </c>
      <c r="Q5829" s="6" t="n">
        <f aca="false">IF(C5829&gt;MEDIAN(C$5:C$8004),1,0)</f>
        <v>0</v>
      </c>
      <c r="R5829" s="6" t="n">
        <f aca="false">IF(D5829&gt;2,1,0)</f>
        <v>0</v>
      </c>
    </row>
    <row r="5830" customFormat="false" ht="15" hidden="false" customHeight="true" outlineLevel="0" collapsed="false">
      <c r="A5830" s="6" t="n">
        <f aca="false">1_Data_EDA!O5831</f>
        <v>1</v>
      </c>
      <c r="B5830" s="6" t="n">
        <f aca="false">1_Data_EDA!H5831</f>
        <v>1</v>
      </c>
      <c r="C5830" s="7" t="n">
        <f aca="false">1_Data_EDA!I5831</f>
        <v>59.99000168</v>
      </c>
      <c r="D5830" s="6" t="n">
        <f aca="false">1_Data_EDA!J5831</f>
        <v>3</v>
      </c>
      <c r="E5830" s="7" t="n">
        <f aca="false">1_Data_EDA!K5831</f>
        <v>179.9700012</v>
      </c>
      <c r="F5830" s="7" t="n">
        <f aca="false">1_Data_EDA!L5831</f>
        <v>35.99000168</v>
      </c>
      <c r="G5830" s="8" t="n">
        <f aca="false">1_Data_EDA!M5831</f>
        <v>0.200000003</v>
      </c>
      <c r="H5830" s="6" t="n">
        <f aca="false">IF(1_Data_EDA!B5831="First Class",1,0)</f>
        <v>1</v>
      </c>
      <c r="I5830" s="6" t="n">
        <f aca="false">IF(1_Data_EDA!B5831="Second Class",1,0)</f>
        <v>0</v>
      </c>
      <c r="J5830" s="6" t="n">
        <f aca="false">IF(1_Data_EDA!B5831="Same Day",1,0)</f>
        <v>0</v>
      </c>
      <c r="K5830" s="6" t="n">
        <f aca="false">IF(1_Data_EDA!C5831="Corporate",1,0)</f>
        <v>0</v>
      </c>
      <c r="L5830" s="6" t="n">
        <f aca="false">IF(1_Data_EDA!C5831="Home Office",1,0)</f>
        <v>0</v>
      </c>
      <c r="M5830" s="6" t="n">
        <f aca="false">IF(1_Data_EDA!D5831="Europe",1,0)</f>
        <v>0</v>
      </c>
      <c r="N5830" s="6" t="n">
        <f aca="false">IF(1_Data_EDA!D5831="LATAM",1,0)</f>
        <v>0</v>
      </c>
      <c r="O5830" s="6" t="n">
        <f aca="false">IF(1_Data_EDA!D5831="Pacific Asia",1,0)</f>
        <v>0</v>
      </c>
      <c r="P5830" s="6" t="n">
        <f aca="false">IF(1_Data_EDA!D5831="USCA",1,0)</f>
        <v>1</v>
      </c>
      <c r="Q5830" s="6" t="n">
        <f aca="false">IF(C5830&gt;MEDIAN(C$5:C$8004),1,0)</f>
        <v>0</v>
      </c>
      <c r="R5830" s="6" t="n">
        <f aca="false">IF(D5830&gt;2,1,0)</f>
        <v>1</v>
      </c>
    </row>
    <row r="5831" customFormat="false" ht="15" hidden="false" customHeight="true" outlineLevel="0" collapsed="false">
      <c r="A5831" s="6" t="n">
        <f aca="false">1_Data_EDA!O5832</f>
        <v>1</v>
      </c>
      <c r="B5831" s="6" t="n">
        <f aca="false">1_Data_EDA!H5832</f>
        <v>1</v>
      </c>
      <c r="C5831" s="7" t="n">
        <f aca="false">1_Data_EDA!I5832</f>
        <v>24.98999977</v>
      </c>
      <c r="D5831" s="6" t="n">
        <f aca="false">1_Data_EDA!J5832</f>
        <v>4</v>
      </c>
      <c r="E5831" s="7" t="n">
        <f aca="false">1_Data_EDA!K5832</f>
        <v>99.95999908</v>
      </c>
      <c r="F5831" s="7" t="n">
        <f aca="false">1_Data_EDA!L5832</f>
        <v>1</v>
      </c>
      <c r="G5831" s="8" t="n">
        <f aca="false">1_Data_EDA!M5832</f>
        <v>0.01</v>
      </c>
      <c r="H5831" s="6" t="n">
        <f aca="false">IF(1_Data_EDA!B5832="First Class",1,0)</f>
        <v>1</v>
      </c>
      <c r="I5831" s="6" t="n">
        <f aca="false">IF(1_Data_EDA!B5832="Second Class",1,0)</f>
        <v>0</v>
      </c>
      <c r="J5831" s="6" t="n">
        <f aca="false">IF(1_Data_EDA!B5832="Same Day",1,0)</f>
        <v>0</v>
      </c>
      <c r="K5831" s="6" t="n">
        <f aca="false">IF(1_Data_EDA!C5832="Corporate",1,0)</f>
        <v>1</v>
      </c>
      <c r="L5831" s="6" t="n">
        <f aca="false">IF(1_Data_EDA!C5832="Home Office",1,0)</f>
        <v>0</v>
      </c>
      <c r="M5831" s="6" t="n">
        <f aca="false">IF(1_Data_EDA!D5832="Europe",1,0)</f>
        <v>0</v>
      </c>
      <c r="N5831" s="6" t="n">
        <f aca="false">IF(1_Data_EDA!D5832="LATAM",1,0)</f>
        <v>0</v>
      </c>
      <c r="O5831" s="6" t="n">
        <f aca="false">IF(1_Data_EDA!D5832="Pacific Asia",1,0)</f>
        <v>0</v>
      </c>
      <c r="P5831" s="6" t="n">
        <f aca="false">IF(1_Data_EDA!D5832="USCA",1,0)</f>
        <v>1</v>
      </c>
      <c r="Q5831" s="6" t="n">
        <f aca="false">IF(C5831&gt;MEDIAN(C$5:C$8004),1,0)</f>
        <v>0</v>
      </c>
      <c r="R5831" s="6" t="n">
        <f aca="false">IF(D5831&gt;2,1,0)</f>
        <v>1</v>
      </c>
    </row>
    <row r="5832" customFormat="false" ht="15" hidden="false" customHeight="true" outlineLevel="0" collapsed="false">
      <c r="A5832" s="6" t="n">
        <f aca="false">1_Data_EDA!O5833</f>
        <v>0</v>
      </c>
      <c r="B5832" s="6" t="n">
        <f aca="false">1_Data_EDA!H5833</f>
        <v>4</v>
      </c>
      <c r="C5832" s="7" t="n">
        <f aca="false">1_Data_EDA!I5833</f>
        <v>39.99000168</v>
      </c>
      <c r="D5832" s="6" t="n">
        <f aca="false">1_Data_EDA!J5833</f>
        <v>5</v>
      </c>
      <c r="E5832" s="7" t="n">
        <f aca="false">1_Data_EDA!K5833</f>
        <v>199.9499969</v>
      </c>
      <c r="F5832" s="7" t="n">
        <f aca="false">1_Data_EDA!L5833</f>
        <v>0</v>
      </c>
      <c r="G5832" s="8" t="n">
        <f aca="false">1_Data_EDA!M5833</f>
        <v>0</v>
      </c>
      <c r="H5832" s="6" t="n">
        <f aca="false">IF(1_Data_EDA!B5833="First Class",1,0)</f>
        <v>0</v>
      </c>
      <c r="I5832" s="6" t="n">
        <f aca="false">IF(1_Data_EDA!B5833="Second Class",1,0)</f>
        <v>0</v>
      </c>
      <c r="J5832" s="6" t="n">
        <f aca="false">IF(1_Data_EDA!B5833="Same Day",1,0)</f>
        <v>0</v>
      </c>
      <c r="K5832" s="6" t="n">
        <f aca="false">IF(1_Data_EDA!C5833="Corporate",1,0)</f>
        <v>0</v>
      </c>
      <c r="L5832" s="6" t="n">
        <f aca="false">IF(1_Data_EDA!C5833="Home Office",1,0)</f>
        <v>0</v>
      </c>
      <c r="M5832" s="6" t="n">
        <f aca="false">IF(1_Data_EDA!D5833="Europe",1,0)</f>
        <v>1</v>
      </c>
      <c r="N5832" s="6" t="n">
        <f aca="false">IF(1_Data_EDA!D5833="LATAM",1,0)</f>
        <v>0</v>
      </c>
      <c r="O5832" s="6" t="n">
        <f aca="false">IF(1_Data_EDA!D5833="Pacific Asia",1,0)</f>
        <v>0</v>
      </c>
      <c r="P5832" s="6" t="n">
        <f aca="false">IF(1_Data_EDA!D5833="USCA",1,0)</f>
        <v>0</v>
      </c>
      <c r="Q5832" s="6" t="n">
        <f aca="false">IF(C5832&gt;MEDIAN(C$5:C$8004),1,0)</f>
        <v>0</v>
      </c>
      <c r="R5832" s="6" t="n">
        <f aca="false">IF(D5832&gt;2,1,0)</f>
        <v>1</v>
      </c>
    </row>
    <row r="5833" customFormat="false" ht="15" hidden="false" customHeight="true" outlineLevel="0" collapsed="false">
      <c r="A5833" s="6" t="n">
        <f aca="false">1_Data_EDA!O5834</f>
        <v>0</v>
      </c>
      <c r="B5833" s="6" t="n">
        <f aca="false">1_Data_EDA!H5834</f>
        <v>4</v>
      </c>
      <c r="C5833" s="7" t="n">
        <f aca="false">1_Data_EDA!I5834</f>
        <v>199.9900055</v>
      </c>
      <c r="D5833" s="6" t="n">
        <f aca="false">1_Data_EDA!J5834</f>
        <v>1</v>
      </c>
      <c r="E5833" s="7" t="n">
        <f aca="false">1_Data_EDA!K5834</f>
        <v>199.9900055</v>
      </c>
      <c r="F5833" s="7" t="n">
        <f aca="false">1_Data_EDA!L5834</f>
        <v>30</v>
      </c>
      <c r="G5833" s="8" t="n">
        <f aca="false">1_Data_EDA!M5834</f>
        <v>0.150000006</v>
      </c>
      <c r="H5833" s="6" t="n">
        <f aca="false">IF(1_Data_EDA!B5834="First Class",1,0)</f>
        <v>0</v>
      </c>
      <c r="I5833" s="6" t="n">
        <f aca="false">IF(1_Data_EDA!B5834="Second Class",1,0)</f>
        <v>0</v>
      </c>
      <c r="J5833" s="6" t="n">
        <f aca="false">IF(1_Data_EDA!B5834="Same Day",1,0)</f>
        <v>0</v>
      </c>
      <c r="K5833" s="6" t="n">
        <f aca="false">IF(1_Data_EDA!C5834="Corporate",1,0)</f>
        <v>0</v>
      </c>
      <c r="L5833" s="6" t="n">
        <f aca="false">IF(1_Data_EDA!C5834="Home Office",1,0)</f>
        <v>0</v>
      </c>
      <c r="M5833" s="6" t="n">
        <f aca="false">IF(1_Data_EDA!D5834="Europe",1,0)</f>
        <v>0</v>
      </c>
      <c r="N5833" s="6" t="n">
        <f aca="false">IF(1_Data_EDA!D5834="LATAM",1,0)</f>
        <v>1</v>
      </c>
      <c r="O5833" s="6" t="n">
        <f aca="false">IF(1_Data_EDA!D5834="Pacific Asia",1,0)</f>
        <v>0</v>
      </c>
      <c r="P5833" s="6" t="n">
        <f aca="false">IF(1_Data_EDA!D5834="USCA",1,0)</f>
        <v>0</v>
      </c>
      <c r="Q5833" s="6" t="n">
        <f aca="false">IF(C5833&gt;MEDIAN(C$5:C$8004),1,0)</f>
        <v>1</v>
      </c>
      <c r="R5833" s="6" t="n">
        <f aca="false">IF(D5833&gt;2,1,0)</f>
        <v>0</v>
      </c>
    </row>
    <row r="5834" customFormat="false" ht="15" hidden="false" customHeight="true" outlineLevel="0" collapsed="false">
      <c r="A5834" s="6" t="n">
        <f aca="false">1_Data_EDA!O5835</f>
        <v>1</v>
      </c>
      <c r="B5834" s="6" t="n">
        <f aca="false">1_Data_EDA!H5835</f>
        <v>1</v>
      </c>
      <c r="C5834" s="7" t="n">
        <f aca="false">1_Data_EDA!I5835</f>
        <v>59.99000168</v>
      </c>
      <c r="D5834" s="6" t="n">
        <f aca="false">1_Data_EDA!J5835</f>
        <v>3</v>
      </c>
      <c r="E5834" s="7" t="n">
        <f aca="false">1_Data_EDA!K5835</f>
        <v>179.9700012</v>
      </c>
      <c r="F5834" s="7" t="n">
        <f aca="false">1_Data_EDA!L5835</f>
        <v>0</v>
      </c>
      <c r="G5834" s="8" t="n">
        <f aca="false">1_Data_EDA!M5835</f>
        <v>0</v>
      </c>
      <c r="H5834" s="6" t="n">
        <f aca="false">IF(1_Data_EDA!B5835="First Class",1,0)</f>
        <v>1</v>
      </c>
      <c r="I5834" s="6" t="n">
        <f aca="false">IF(1_Data_EDA!B5835="Second Class",1,0)</f>
        <v>0</v>
      </c>
      <c r="J5834" s="6" t="n">
        <f aca="false">IF(1_Data_EDA!B5835="Same Day",1,0)</f>
        <v>0</v>
      </c>
      <c r="K5834" s="6" t="n">
        <f aca="false">IF(1_Data_EDA!C5835="Corporate",1,0)</f>
        <v>0</v>
      </c>
      <c r="L5834" s="6" t="n">
        <f aca="false">IF(1_Data_EDA!C5835="Home Office",1,0)</f>
        <v>0</v>
      </c>
      <c r="M5834" s="6" t="n">
        <f aca="false">IF(1_Data_EDA!D5835="Europe",1,0)</f>
        <v>0</v>
      </c>
      <c r="N5834" s="6" t="n">
        <f aca="false">IF(1_Data_EDA!D5835="LATAM",1,0)</f>
        <v>1</v>
      </c>
      <c r="O5834" s="6" t="n">
        <f aca="false">IF(1_Data_EDA!D5835="Pacific Asia",1,0)</f>
        <v>0</v>
      </c>
      <c r="P5834" s="6" t="n">
        <f aca="false">IF(1_Data_EDA!D5835="USCA",1,0)</f>
        <v>0</v>
      </c>
      <c r="Q5834" s="6" t="n">
        <f aca="false">IF(C5834&gt;MEDIAN(C$5:C$8004),1,0)</f>
        <v>0</v>
      </c>
      <c r="R5834" s="6" t="n">
        <f aca="false">IF(D5834&gt;2,1,0)</f>
        <v>1</v>
      </c>
    </row>
    <row r="5835" customFormat="false" ht="15" hidden="false" customHeight="true" outlineLevel="0" collapsed="false">
      <c r="A5835" s="6" t="n">
        <f aca="false">1_Data_EDA!O5836</f>
        <v>1</v>
      </c>
      <c r="B5835" s="6" t="n">
        <f aca="false">1_Data_EDA!H5836</f>
        <v>4</v>
      </c>
      <c r="C5835" s="7" t="n">
        <f aca="false">1_Data_EDA!I5836</f>
        <v>99.98999786</v>
      </c>
      <c r="D5835" s="6" t="n">
        <f aca="false">1_Data_EDA!J5836</f>
        <v>4</v>
      </c>
      <c r="E5835" s="7" t="n">
        <f aca="false">1_Data_EDA!K5836</f>
        <v>399.9599915</v>
      </c>
      <c r="F5835" s="7" t="n">
        <f aca="false">1_Data_EDA!L5836</f>
        <v>59.99000168</v>
      </c>
      <c r="G5835" s="8" t="n">
        <f aca="false">1_Data_EDA!M5836</f>
        <v>0.150000006</v>
      </c>
      <c r="H5835" s="6" t="n">
        <f aca="false">IF(1_Data_EDA!B5836="First Class",1,0)</f>
        <v>0</v>
      </c>
      <c r="I5835" s="6" t="n">
        <f aca="false">IF(1_Data_EDA!B5836="Second Class",1,0)</f>
        <v>0</v>
      </c>
      <c r="J5835" s="6" t="n">
        <f aca="false">IF(1_Data_EDA!B5836="Same Day",1,0)</f>
        <v>0</v>
      </c>
      <c r="K5835" s="6" t="n">
        <f aca="false">IF(1_Data_EDA!C5836="Corporate",1,0)</f>
        <v>1</v>
      </c>
      <c r="L5835" s="6" t="n">
        <f aca="false">IF(1_Data_EDA!C5836="Home Office",1,0)</f>
        <v>0</v>
      </c>
      <c r="M5835" s="6" t="n">
        <f aca="false">IF(1_Data_EDA!D5836="Europe",1,0)</f>
        <v>0</v>
      </c>
      <c r="N5835" s="6" t="n">
        <f aca="false">IF(1_Data_EDA!D5836="LATAM",1,0)</f>
        <v>0</v>
      </c>
      <c r="O5835" s="6" t="n">
        <f aca="false">IF(1_Data_EDA!D5836="Pacific Asia",1,0)</f>
        <v>0</v>
      </c>
      <c r="P5835" s="6" t="n">
        <f aca="false">IF(1_Data_EDA!D5836="USCA",1,0)</f>
        <v>0</v>
      </c>
      <c r="Q5835" s="6" t="n">
        <f aca="false">IF(C5835&gt;MEDIAN(C$5:C$8004),1,0)</f>
        <v>1</v>
      </c>
      <c r="R5835" s="6" t="n">
        <f aca="false">IF(D5835&gt;2,1,0)</f>
        <v>1</v>
      </c>
    </row>
    <row r="5836" customFormat="false" ht="15" hidden="false" customHeight="true" outlineLevel="0" collapsed="false">
      <c r="A5836" s="6" t="n">
        <f aca="false">1_Data_EDA!O5837</f>
        <v>1</v>
      </c>
      <c r="B5836" s="6" t="n">
        <f aca="false">1_Data_EDA!H5837</f>
        <v>2</v>
      </c>
      <c r="C5836" s="7" t="n">
        <f aca="false">1_Data_EDA!I5837</f>
        <v>129.9900055</v>
      </c>
      <c r="D5836" s="6" t="n">
        <f aca="false">1_Data_EDA!J5837</f>
        <v>1</v>
      </c>
      <c r="E5836" s="7" t="n">
        <f aca="false">1_Data_EDA!K5837</f>
        <v>129.9900055</v>
      </c>
      <c r="F5836" s="7" t="n">
        <f aca="false">1_Data_EDA!L5837</f>
        <v>13</v>
      </c>
      <c r="G5836" s="8" t="n">
        <f aca="false">1_Data_EDA!M5837</f>
        <v>0.100000001</v>
      </c>
      <c r="H5836" s="6" t="n">
        <f aca="false">IF(1_Data_EDA!B5837="First Class",1,0)</f>
        <v>0</v>
      </c>
      <c r="I5836" s="6" t="n">
        <f aca="false">IF(1_Data_EDA!B5837="Second Class",1,0)</f>
        <v>1</v>
      </c>
      <c r="J5836" s="6" t="n">
        <f aca="false">IF(1_Data_EDA!B5837="Same Day",1,0)</f>
        <v>0</v>
      </c>
      <c r="K5836" s="6" t="n">
        <f aca="false">IF(1_Data_EDA!C5837="Corporate",1,0)</f>
        <v>1</v>
      </c>
      <c r="L5836" s="6" t="n">
        <f aca="false">IF(1_Data_EDA!C5837="Home Office",1,0)</f>
        <v>0</v>
      </c>
      <c r="M5836" s="6" t="n">
        <f aca="false">IF(1_Data_EDA!D5837="Europe",1,0)</f>
        <v>0</v>
      </c>
      <c r="N5836" s="6" t="n">
        <f aca="false">IF(1_Data_EDA!D5837="LATAM",1,0)</f>
        <v>1</v>
      </c>
      <c r="O5836" s="6" t="n">
        <f aca="false">IF(1_Data_EDA!D5837="Pacific Asia",1,0)</f>
        <v>0</v>
      </c>
      <c r="P5836" s="6" t="n">
        <f aca="false">IF(1_Data_EDA!D5837="USCA",1,0)</f>
        <v>0</v>
      </c>
      <c r="Q5836" s="6" t="n">
        <f aca="false">IF(C5836&gt;MEDIAN(C$5:C$8004),1,0)</f>
        <v>1</v>
      </c>
      <c r="R5836" s="6" t="n">
        <f aca="false">IF(D5836&gt;2,1,0)</f>
        <v>0</v>
      </c>
    </row>
    <row r="5837" customFormat="false" ht="15" hidden="false" customHeight="true" outlineLevel="0" collapsed="false">
      <c r="A5837" s="6" t="n">
        <f aca="false">1_Data_EDA!O5838</f>
        <v>0</v>
      </c>
      <c r="B5837" s="6" t="n">
        <f aca="false">1_Data_EDA!H5838</f>
        <v>4</v>
      </c>
      <c r="C5837" s="7" t="n">
        <f aca="false">1_Data_EDA!I5838</f>
        <v>49.97999954</v>
      </c>
      <c r="D5837" s="6" t="n">
        <f aca="false">1_Data_EDA!J5838</f>
        <v>4</v>
      </c>
      <c r="E5837" s="7" t="n">
        <f aca="false">1_Data_EDA!K5838</f>
        <v>199.9199982</v>
      </c>
      <c r="F5837" s="7" t="n">
        <f aca="false">1_Data_EDA!L5838</f>
        <v>11</v>
      </c>
      <c r="G5837" s="8" t="n">
        <f aca="false">1_Data_EDA!M5838</f>
        <v>0.059999999</v>
      </c>
      <c r="H5837" s="6" t="n">
        <f aca="false">IF(1_Data_EDA!B5838="First Class",1,0)</f>
        <v>0</v>
      </c>
      <c r="I5837" s="6" t="n">
        <f aca="false">IF(1_Data_EDA!B5838="Second Class",1,0)</f>
        <v>0</v>
      </c>
      <c r="J5837" s="6" t="n">
        <f aca="false">IF(1_Data_EDA!B5838="Same Day",1,0)</f>
        <v>0</v>
      </c>
      <c r="K5837" s="6" t="n">
        <f aca="false">IF(1_Data_EDA!C5838="Corporate",1,0)</f>
        <v>0</v>
      </c>
      <c r="L5837" s="6" t="n">
        <f aca="false">IF(1_Data_EDA!C5838="Home Office",1,0)</f>
        <v>0</v>
      </c>
      <c r="M5837" s="6" t="n">
        <f aca="false">IF(1_Data_EDA!D5838="Europe",1,0)</f>
        <v>1</v>
      </c>
      <c r="N5837" s="6" t="n">
        <f aca="false">IF(1_Data_EDA!D5838="LATAM",1,0)</f>
        <v>0</v>
      </c>
      <c r="O5837" s="6" t="n">
        <f aca="false">IF(1_Data_EDA!D5838="Pacific Asia",1,0)</f>
        <v>0</v>
      </c>
      <c r="P5837" s="6" t="n">
        <f aca="false">IF(1_Data_EDA!D5838="USCA",1,0)</f>
        <v>0</v>
      </c>
      <c r="Q5837" s="6" t="n">
        <f aca="false">IF(C5837&gt;MEDIAN(C$5:C$8004),1,0)</f>
        <v>0</v>
      </c>
      <c r="R5837" s="6" t="n">
        <f aca="false">IF(D5837&gt;2,1,0)</f>
        <v>1</v>
      </c>
    </row>
    <row r="5838" customFormat="false" ht="15" hidden="false" customHeight="true" outlineLevel="0" collapsed="false">
      <c r="A5838" s="6" t="n">
        <f aca="false">1_Data_EDA!O5839</f>
        <v>1</v>
      </c>
      <c r="B5838" s="6" t="n">
        <f aca="false">1_Data_EDA!H5839</f>
        <v>4</v>
      </c>
      <c r="C5838" s="7" t="n">
        <f aca="false">1_Data_EDA!I5839</f>
        <v>59.99000168</v>
      </c>
      <c r="D5838" s="6" t="n">
        <f aca="false">1_Data_EDA!J5839</f>
        <v>3</v>
      </c>
      <c r="E5838" s="7" t="n">
        <f aca="false">1_Data_EDA!K5839</f>
        <v>179.9700012</v>
      </c>
      <c r="F5838" s="7" t="n">
        <f aca="false">1_Data_EDA!L5839</f>
        <v>28.79999924</v>
      </c>
      <c r="G5838" s="8" t="n">
        <f aca="false">1_Data_EDA!M5839</f>
        <v>0.159999996</v>
      </c>
      <c r="H5838" s="6" t="n">
        <f aca="false">IF(1_Data_EDA!B5839="First Class",1,0)</f>
        <v>0</v>
      </c>
      <c r="I5838" s="6" t="n">
        <f aca="false">IF(1_Data_EDA!B5839="Second Class",1,0)</f>
        <v>0</v>
      </c>
      <c r="J5838" s="6" t="n">
        <f aca="false">IF(1_Data_EDA!B5839="Same Day",1,0)</f>
        <v>0</v>
      </c>
      <c r="K5838" s="6" t="n">
        <f aca="false">IF(1_Data_EDA!C5839="Corporate",1,0)</f>
        <v>0</v>
      </c>
      <c r="L5838" s="6" t="n">
        <f aca="false">IF(1_Data_EDA!C5839="Home Office",1,0)</f>
        <v>0</v>
      </c>
      <c r="M5838" s="6" t="n">
        <f aca="false">IF(1_Data_EDA!D5839="Europe",1,0)</f>
        <v>0</v>
      </c>
      <c r="N5838" s="6" t="n">
        <f aca="false">IF(1_Data_EDA!D5839="LATAM",1,0)</f>
        <v>0</v>
      </c>
      <c r="O5838" s="6" t="n">
        <f aca="false">IF(1_Data_EDA!D5839="Pacific Asia",1,0)</f>
        <v>1</v>
      </c>
      <c r="P5838" s="6" t="n">
        <f aca="false">IF(1_Data_EDA!D5839="USCA",1,0)</f>
        <v>0</v>
      </c>
      <c r="Q5838" s="6" t="n">
        <f aca="false">IF(C5838&gt;MEDIAN(C$5:C$8004),1,0)</f>
        <v>0</v>
      </c>
      <c r="R5838" s="6" t="n">
        <f aca="false">IF(D5838&gt;2,1,0)</f>
        <v>1</v>
      </c>
    </row>
    <row r="5839" customFormat="false" ht="15" hidden="false" customHeight="true" outlineLevel="0" collapsed="false">
      <c r="A5839" s="6" t="n">
        <f aca="false">1_Data_EDA!O5840</f>
        <v>0</v>
      </c>
      <c r="B5839" s="6" t="n">
        <f aca="false">1_Data_EDA!H5840</f>
        <v>2</v>
      </c>
      <c r="C5839" s="7" t="n">
        <f aca="false">1_Data_EDA!I5840</f>
        <v>39.99000168</v>
      </c>
      <c r="D5839" s="6" t="n">
        <f aca="false">1_Data_EDA!J5840</f>
        <v>1</v>
      </c>
      <c r="E5839" s="7" t="n">
        <f aca="false">1_Data_EDA!K5840</f>
        <v>39.99000168</v>
      </c>
      <c r="F5839" s="7" t="n">
        <f aca="false">1_Data_EDA!L5840</f>
        <v>1.600000024</v>
      </c>
      <c r="G5839" s="8" t="n">
        <f aca="false">1_Data_EDA!M5840</f>
        <v>0.039999999</v>
      </c>
      <c r="H5839" s="6" t="n">
        <f aca="false">IF(1_Data_EDA!B5840="First Class",1,0)</f>
        <v>0</v>
      </c>
      <c r="I5839" s="6" t="n">
        <f aca="false">IF(1_Data_EDA!B5840="Second Class",1,0)</f>
        <v>1</v>
      </c>
      <c r="J5839" s="6" t="n">
        <f aca="false">IF(1_Data_EDA!B5840="Same Day",1,0)</f>
        <v>0</v>
      </c>
      <c r="K5839" s="6" t="n">
        <f aca="false">IF(1_Data_EDA!C5840="Corporate",1,0)</f>
        <v>0</v>
      </c>
      <c r="L5839" s="6" t="n">
        <f aca="false">IF(1_Data_EDA!C5840="Home Office",1,0)</f>
        <v>0</v>
      </c>
      <c r="M5839" s="6" t="n">
        <f aca="false">IF(1_Data_EDA!D5840="Europe",1,0)</f>
        <v>1</v>
      </c>
      <c r="N5839" s="6" t="n">
        <f aca="false">IF(1_Data_EDA!D5840="LATAM",1,0)</f>
        <v>0</v>
      </c>
      <c r="O5839" s="6" t="n">
        <f aca="false">IF(1_Data_EDA!D5840="Pacific Asia",1,0)</f>
        <v>0</v>
      </c>
      <c r="P5839" s="6" t="n">
        <f aca="false">IF(1_Data_EDA!D5840="USCA",1,0)</f>
        <v>0</v>
      </c>
      <c r="Q5839" s="6" t="n">
        <f aca="false">IF(C5839&gt;MEDIAN(C$5:C$8004),1,0)</f>
        <v>0</v>
      </c>
      <c r="R5839" s="6" t="n">
        <f aca="false">IF(D5839&gt;2,1,0)</f>
        <v>0</v>
      </c>
    </row>
    <row r="5840" customFormat="false" ht="15" hidden="false" customHeight="true" outlineLevel="0" collapsed="false">
      <c r="A5840" s="6" t="n">
        <f aca="false">1_Data_EDA!O5841</f>
        <v>1</v>
      </c>
      <c r="B5840" s="6" t="n">
        <f aca="false">1_Data_EDA!H5841</f>
        <v>4</v>
      </c>
      <c r="C5840" s="7" t="n">
        <f aca="false">1_Data_EDA!I5841</f>
        <v>129.9900055</v>
      </c>
      <c r="D5840" s="6" t="n">
        <f aca="false">1_Data_EDA!J5841</f>
        <v>1</v>
      </c>
      <c r="E5840" s="7" t="n">
        <f aca="false">1_Data_EDA!K5841</f>
        <v>129.9900055</v>
      </c>
      <c r="F5840" s="7" t="n">
        <f aca="false">1_Data_EDA!L5841</f>
        <v>26</v>
      </c>
      <c r="G5840" s="8" t="n">
        <f aca="false">1_Data_EDA!M5841</f>
        <v>0.200000003</v>
      </c>
      <c r="H5840" s="6" t="n">
        <f aca="false">IF(1_Data_EDA!B5841="First Class",1,0)</f>
        <v>0</v>
      </c>
      <c r="I5840" s="6" t="n">
        <f aca="false">IF(1_Data_EDA!B5841="Second Class",1,0)</f>
        <v>0</v>
      </c>
      <c r="J5840" s="6" t="n">
        <f aca="false">IF(1_Data_EDA!B5841="Same Day",1,0)</f>
        <v>0</v>
      </c>
      <c r="K5840" s="6" t="n">
        <f aca="false">IF(1_Data_EDA!C5841="Corporate",1,0)</f>
        <v>0</v>
      </c>
      <c r="L5840" s="6" t="n">
        <f aca="false">IF(1_Data_EDA!C5841="Home Office",1,0)</f>
        <v>0</v>
      </c>
      <c r="M5840" s="6" t="n">
        <f aca="false">IF(1_Data_EDA!D5841="Europe",1,0)</f>
        <v>0</v>
      </c>
      <c r="N5840" s="6" t="n">
        <f aca="false">IF(1_Data_EDA!D5841="LATAM",1,0)</f>
        <v>1</v>
      </c>
      <c r="O5840" s="6" t="n">
        <f aca="false">IF(1_Data_EDA!D5841="Pacific Asia",1,0)</f>
        <v>0</v>
      </c>
      <c r="P5840" s="6" t="n">
        <f aca="false">IF(1_Data_EDA!D5841="USCA",1,0)</f>
        <v>0</v>
      </c>
      <c r="Q5840" s="6" t="n">
        <f aca="false">IF(C5840&gt;MEDIAN(C$5:C$8004),1,0)</f>
        <v>1</v>
      </c>
      <c r="R5840" s="6" t="n">
        <f aca="false">IF(D5840&gt;2,1,0)</f>
        <v>0</v>
      </c>
    </row>
    <row r="5841" customFormat="false" ht="15" hidden="false" customHeight="true" outlineLevel="0" collapsed="false">
      <c r="A5841" s="6" t="n">
        <f aca="false">1_Data_EDA!O5842</f>
        <v>1</v>
      </c>
      <c r="B5841" s="6" t="n">
        <f aca="false">1_Data_EDA!H5842</f>
        <v>4</v>
      </c>
      <c r="C5841" s="7" t="n">
        <f aca="false">1_Data_EDA!I5842</f>
        <v>399.980011</v>
      </c>
      <c r="D5841" s="6" t="n">
        <f aca="false">1_Data_EDA!J5842</f>
        <v>1</v>
      </c>
      <c r="E5841" s="7" t="n">
        <f aca="false">1_Data_EDA!K5842</f>
        <v>399.980011</v>
      </c>
      <c r="F5841" s="7" t="n">
        <f aca="false">1_Data_EDA!L5842</f>
        <v>12</v>
      </c>
      <c r="G5841" s="8" t="n">
        <f aca="false">1_Data_EDA!M5842</f>
        <v>0.029999999</v>
      </c>
      <c r="H5841" s="6" t="n">
        <f aca="false">IF(1_Data_EDA!B5842="First Class",1,0)</f>
        <v>0</v>
      </c>
      <c r="I5841" s="6" t="n">
        <f aca="false">IF(1_Data_EDA!B5842="Second Class",1,0)</f>
        <v>0</v>
      </c>
      <c r="J5841" s="6" t="n">
        <f aca="false">IF(1_Data_EDA!B5842="Same Day",1,0)</f>
        <v>0</v>
      </c>
      <c r="K5841" s="6" t="n">
        <f aca="false">IF(1_Data_EDA!C5842="Corporate",1,0)</f>
        <v>1</v>
      </c>
      <c r="L5841" s="6" t="n">
        <f aca="false">IF(1_Data_EDA!C5842="Home Office",1,0)</f>
        <v>0</v>
      </c>
      <c r="M5841" s="6" t="n">
        <f aca="false">IF(1_Data_EDA!D5842="Europe",1,0)</f>
        <v>0</v>
      </c>
      <c r="N5841" s="6" t="n">
        <f aca="false">IF(1_Data_EDA!D5842="LATAM",1,0)</f>
        <v>0</v>
      </c>
      <c r="O5841" s="6" t="n">
        <f aca="false">IF(1_Data_EDA!D5842="Pacific Asia",1,0)</f>
        <v>1</v>
      </c>
      <c r="P5841" s="6" t="n">
        <f aca="false">IF(1_Data_EDA!D5842="USCA",1,0)</f>
        <v>0</v>
      </c>
      <c r="Q5841" s="6" t="n">
        <f aca="false">IF(C5841&gt;MEDIAN(C$5:C$8004),1,0)</f>
        <v>1</v>
      </c>
      <c r="R5841" s="6" t="n">
        <f aca="false">IF(D5841&gt;2,1,0)</f>
        <v>0</v>
      </c>
    </row>
    <row r="5842" customFormat="false" ht="15" hidden="false" customHeight="true" outlineLevel="0" collapsed="false">
      <c r="A5842" s="6" t="n">
        <f aca="false">1_Data_EDA!O5843</f>
        <v>1</v>
      </c>
      <c r="B5842" s="6" t="n">
        <f aca="false">1_Data_EDA!H5843</f>
        <v>2</v>
      </c>
      <c r="C5842" s="7" t="n">
        <f aca="false">1_Data_EDA!I5843</f>
        <v>129.9900055</v>
      </c>
      <c r="D5842" s="6" t="n">
        <f aca="false">1_Data_EDA!J5843</f>
        <v>1</v>
      </c>
      <c r="E5842" s="7" t="n">
        <f aca="false">1_Data_EDA!K5843</f>
        <v>129.9900055</v>
      </c>
      <c r="F5842" s="7" t="n">
        <f aca="false">1_Data_EDA!L5843</f>
        <v>16.89999962</v>
      </c>
      <c r="G5842" s="8" t="n">
        <f aca="false">1_Data_EDA!M5843</f>
        <v>0.129999995</v>
      </c>
      <c r="H5842" s="6" t="n">
        <f aca="false">IF(1_Data_EDA!B5843="First Class",1,0)</f>
        <v>0</v>
      </c>
      <c r="I5842" s="6" t="n">
        <f aca="false">IF(1_Data_EDA!B5843="Second Class",1,0)</f>
        <v>1</v>
      </c>
      <c r="J5842" s="6" t="n">
        <f aca="false">IF(1_Data_EDA!B5843="Same Day",1,0)</f>
        <v>0</v>
      </c>
      <c r="K5842" s="6" t="n">
        <f aca="false">IF(1_Data_EDA!C5843="Corporate",1,0)</f>
        <v>0</v>
      </c>
      <c r="L5842" s="6" t="n">
        <f aca="false">IF(1_Data_EDA!C5843="Home Office",1,0)</f>
        <v>0</v>
      </c>
      <c r="M5842" s="6" t="n">
        <f aca="false">IF(1_Data_EDA!D5843="Europe",1,0)</f>
        <v>0</v>
      </c>
      <c r="N5842" s="6" t="n">
        <f aca="false">IF(1_Data_EDA!D5843="LATAM",1,0)</f>
        <v>1</v>
      </c>
      <c r="O5842" s="6" t="n">
        <f aca="false">IF(1_Data_EDA!D5843="Pacific Asia",1,0)</f>
        <v>0</v>
      </c>
      <c r="P5842" s="6" t="n">
        <f aca="false">IF(1_Data_EDA!D5843="USCA",1,0)</f>
        <v>0</v>
      </c>
      <c r="Q5842" s="6" t="n">
        <f aca="false">IF(C5842&gt;MEDIAN(C$5:C$8004),1,0)</f>
        <v>1</v>
      </c>
      <c r="R5842" s="6" t="n">
        <f aca="false">IF(D5842&gt;2,1,0)</f>
        <v>0</v>
      </c>
    </row>
    <row r="5843" customFormat="false" ht="15" hidden="false" customHeight="true" outlineLevel="0" collapsed="false">
      <c r="A5843" s="6" t="n">
        <f aca="false">1_Data_EDA!O5844</f>
        <v>0</v>
      </c>
      <c r="B5843" s="6" t="n">
        <f aca="false">1_Data_EDA!H5844</f>
        <v>4</v>
      </c>
      <c r="C5843" s="7" t="n">
        <f aca="false">1_Data_EDA!I5844</f>
        <v>50</v>
      </c>
      <c r="D5843" s="6" t="n">
        <f aca="false">1_Data_EDA!J5844</f>
        <v>5</v>
      </c>
      <c r="E5843" s="7" t="n">
        <f aca="false">1_Data_EDA!K5844</f>
        <v>250</v>
      </c>
      <c r="F5843" s="7" t="n">
        <f aca="false">1_Data_EDA!L5844</f>
        <v>62.5</v>
      </c>
      <c r="G5843" s="8" t="n">
        <f aca="false">1_Data_EDA!M5844</f>
        <v>0.25</v>
      </c>
      <c r="H5843" s="6" t="n">
        <f aca="false">IF(1_Data_EDA!B5844="First Class",1,0)</f>
        <v>0</v>
      </c>
      <c r="I5843" s="6" t="n">
        <f aca="false">IF(1_Data_EDA!B5844="Second Class",1,0)</f>
        <v>0</v>
      </c>
      <c r="J5843" s="6" t="n">
        <f aca="false">IF(1_Data_EDA!B5844="Same Day",1,0)</f>
        <v>0</v>
      </c>
      <c r="K5843" s="6" t="n">
        <f aca="false">IF(1_Data_EDA!C5844="Corporate",1,0)</f>
        <v>0</v>
      </c>
      <c r="L5843" s="6" t="n">
        <f aca="false">IF(1_Data_EDA!C5844="Home Office",1,0)</f>
        <v>0</v>
      </c>
      <c r="M5843" s="6" t="n">
        <f aca="false">IF(1_Data_EDA!D5844="Europe",1,0)</f>
        <v>0</v>
      </c>
      <c r="N5843" s="6" t="n">
        <f aca="false">IF(1_Data_EDA!D5844="LATAM",1,0)</f>
        <v>0</v>
      </c>
      <c r="O5843" s="6" t="n">
        <f aca="false">IF(1_Data_EDA!D5844="Pacific Asia",1,0)</f>
        <v>0</v>
      </c>
      <c r="P5843" s="6" t="n">
        <f aca="false">IF(1_Data_EDA!D5844="USCA",1,0)</f>
        <v>1</v>
      </c>
      <c r="Q5843" s="6" t="n">
        <f aca="false">IF(C5843&gt;MEDIAN(C$5:C$8004),1,0)</f>
        <v>0</v>
      </c>
      <c r="R5843" s="6" t="n">
        <f aca="false">IF(D5843&gt;2,1,0)</f>
        <v>1</v>
      </c>
    </row>
    <row r="5844" customFormat="false" ht="15" hidden="false" customHeight="true" outlineLevel="0" collapsed="false">
      <c r="A5844" s="6" t="n">
        <f aca="false">1_Data_EDA!O5845</f>
        <v>0</v>
      </c>
      <c r="B5844" s="6" t="n">
        <f aca="false">1_Data_EDA!H5845</f>
        <v>4</v>
      </c>
      <c r="C5844" s="7" t="n">
        <f aca="false">1_Data_EDA!I5845</f>
        <v>399.980011</v>
      </c>
      <c r="D5844" s="6" t="n">
        <f aca="false">1_Data_EDA!J5845</f>
        <v>1</v>
      </c>
      <c r="E5844" s="7" t="n">
        <f aca="false">1_Data_EDA!K5845</f>
        <v>399.980011</v>
      </c>
      <c r="F5844" s="7" t="n">
        <f aca="false">1_Data_EDA!L5845</f>
        <v>64</v>
      </c>
      <c r="G5844" s="8" t="n">
        <f aca="false">1_Data_EDA!M5845</f>
        <v>0.159999996</v>
      </c>
      <c r="H5844" s="6" t="n">
        <f aca="false">IF(1_Data_EDA!B5845="First Class",1,0)</f>
        <v>0</v>
      </c>
      <c r="I5844" s="6" t="n">
        <f aca="false">IF(1_Data_EDA!B5845="Second Class",1,0)</f>
        <v>0</v>
      </c>
      <c r="J5844" s="6" t="n">
        <f aca="false">IF(1_Data_EDA!B5845="Same Day",1,0)</f>
        <v>0</v>
      </c>
      <c r="K5844" s="6" t="n">
        <f aca="false">IF(1_Data_EDA!C5845="Corporate",1,0)</f>
        <v>0</v>
      </c>
      <c r="L5844" s="6" t="n">
        <f aca="false">IF(1_Data_EDA!C5845="Home Office",1,0)</f>
        <v>1</v>
      </c>
      <c r="M5844" s="6" t="n">
        <f aca="false">IF(1_Data_EDA!D5845="Europe",1,0)</f>
        <v>0</v>
      </c>
      <c r="N5844" s="6" t="n">
        <f aca="false">IF(1_Data_EDA!D5845="LATAM",1,0)</f>
        <v>0</v>
      </c>
      <c r="O5844" s="6" t="n">
        <f aca="false">IF(1_Data_EDA!D5845="Pacific Asia",1,0)</f>
        <v>0</v>
      </c>
      <c r="P5844" s="6" t="n">
        <f aca="false">IF(1_Data_EDA!D5845="USCA",1,0)</f>
        <v>0</v>
      </c>
      <c r="Q5844" s="6" t="n">
        <f aca="false">IF(C5844&gt;MEDIAN(C$5:C$8004),1,0)</f>
        <v>1</v>
      </c>
      <c r="R5844" s="6" t="n">
        <f aca="false">IF(D5844&gt;2,1,0)</f>
        <v>0</v>
      </c>
    </row>
    <row r="5845" customFormat="false" ht="15" hidden="false" customHeight="true" outlineLevel="0" collapsed="false">
      <c r="A5845" s="6" t="n">
        <f aca="false">1_Data_EDA!O5846</f>
        <v>1</v>
      </c>
      <c r="B5845" s="6" t="n">
        <f aca="false">1_Data_EDA!H5846</f>
        <v>1</v>
      </c>
      <c r="C5845" s="7" t="n">
        <f aca="false">1_Data_EDA!I5846</f>
        <v>49.97999954</v>
      </c>
      <c r="D5845" s="6" t="n">
        <f aca="false">1_Data_EDA!J5846</f>
        <v>3</v>
      </c>
      <c r="E5845" s="7" t="n">
        <f aca="false">1_Data_EDA!K5846</f>
        <v>149.9400024</v>
      </c>
      <c r="F5845" s="7" t="n">
        <f aca="false">1_Data_EDA!L5846</f>
        <v>29.98999977</v>
      </c>
      <c r="G5845" s="8" t="n">
        <f aca="false">1_Data_EDA!M5846</f>
        <v>0.200000003</v>
      </c>
      <c r="H5845" s="6" t="n">
        <f aca="false">IF(1_Data_EDA!B5846="First Class",1,0)</f>
        <v>1</v>
      </c>
      <c r="I5845" s="6" t="n">
        <f aca="false">IF(1_Data_EDA!B5846="Second Class",1,0)</f>
        <v>0</v>
      </c>
      <c r="J5845" s="6" t="n">
        <f aca="false">IF(1_Data_EDA!B5846="Same Day",1,0)</f>
        <v>0</v>
      </c>
      <c r="K5845" s="6" t="n">
        <f aca="false">IF(1_Data_EDA!C5846="Corporate",1,0)</f>
        <v>0</v>
      </c>
      <c r="L5845" s="6" t="n">
        <f aca="false">IF(1_Data_EDA!C5846="Home Office",1,0)</f>
        <v>0</v>
      </c>
      <c r="M5845" s="6" t="n">
        <f aca="false">IF(1_Data_EDA!D5846="Europe",1,0)</f>
        <v>1</v>
      </c>
      <c r="N5845" s="6" t="n">
        <f aca="false">IF(1_Data_EDA!D5846="LATAM",1,0)</f>
        <v>0</v>
      </c>
      <c r="O5845" s="6" t="n">
        <f aca="false">IF(1_Data_EDA!D5846="Pacific Asia",1,0)</f>
        <v>0</v>
      </c>
      <c r="P5845" s="6" t="n">
        <f aca="false">IF(1_Data_EDA!D5846="USCA",1,0)</f>
        <v>0</v>
      </c>
      <c r="Q5845" s="6" t="n">
        <f aca="false">IF(C5845&gt;MEDIAN(C$5:C$8004),1,0)</f>
        <v>0</v>
      </c>
      <c r="R5845" s="6" t="n">
        <f aca="false">IF(D5845&gt;2,1,0)</f>
        <v>1</v>
      </c>
    </row>
    <row r="5846" customFormat="false" ht="15" hidden="false" customHeight="true" outlineLevel="0" collapsed="false">
      <c r="A5846" s="6" t="n">
        <f aca="false">1_Data_EDA!O5847</f>
        <v>1</v>
      </c>
      <c r="B5846" s="6" t="n">
        <f aca="false">1_Data_EDA!H5847</f>
        <v>2</v>
      </c>
      <c r="C5846" s="7" t="n">
        <f aca="false">1_Data_EDA!I5847</f>
        <v>129.9900055</v>
      </c>
      <c r="D5846" s="6" t="n">
        <f aca="false">1_Data_EDA!J5847</f>
        <v>1</v>
      </c>
      <c r="E5846" s="7" t="n">
        <f aca="false">1_Data_EDA!K5847</f>
        <v>129.9900055</v>
      </c>
      <c r="F5846" s="7" t="n">
        <f aca="false">1_Data_EDA!L5847</f>
        <v>1.299999952</v>
      </c>
      <c r="G5846" s="8" t="n">
        <f aca="false">1_Data_EDA!M5847</f>
        <v>0.01</v>
      </c>
      <c r="H5846" s="6" t="n">
        <f aca="false">IF(1_Data_EDA!B5847="First Class",1,0)</f>
        <v>0</v>
      </c>
      <c r="I5846" s="6" t="n">
        <f aca="false">IF(1_Data_EDA!B5847="Second Class",1,0)</f>
        <v>1</v>
      </c>
      <c r="J5846" s="6" t="n">
        <f aca="false">IF(1_Data_EDA!B5847="Same Day",1,0)</f>
        <v>0</v>
      </c>
      <c r="K5846" s="6" t="n">
        <f aca="false">IF(1_Data_EDA!C5847="Corporate",1,0)</f>
        <v>0</v>
      </c>
      <c r="L5846" s="6" t="n">
        <f aca="false">IF(1_Data_EDA!C5847="Home Office",1,0)</f>
        <v>0</v>
      </c>
      <c r="M5846" s="6" t="n">
        <f aca="false">IF(1_Data_EDA!D5847="Europe",1,0)</f>
        <v>1</v>
      </c>
      <c r="N5846" s="6" t="n">
        <f aca="false">IF(1_Data_EDA!D5847="LATAM",1,0)</f>
        <v>0</v>
      </c>
      <c r="O5846" s="6" t="n">
        <f aca="false">IF(1_Data_EDA!D5847="Pacific Asia",1,0)</f>
        <v>0</v>
      </c>
      <c r="P5846" s="6" t="n">
        <f aca="false">IF(1_Data_EDA!D5847="USCA",1,0)</f>
        <v>0</v>
      </c>
      <c r="Q5846" s="6" t="n">
        <f aca="false">IF(C5846&gt;MEDIAN(C$5:C$8004),1,0)</f>
        <v>1</v>
      </c>
      <c r="R5846" s="6" t="n">
        <f aca="false">IF(D5846&gt;2,1,0)</f>
        <v>0</v>
      </c>
    </row>
    <row r="5847" customFormat="false" ht="15" hidden="false" customHeight="true" outlineLevel="0" collapsed="false">
      <c r="A5847" s="6" t="n">
        <f aca="false">1_Data_EDA!O5848</f>
        <v>0</v>
      </c>
      <c r="B5847" s="6" t="n">
        <f aca="false">1_Data_EDA!H5848</f>
        <v>4</v>
      </c>
      <c r="C5847" s="7" t="n">
        <f aca="false">1_Data_EDA!I5848</f>
        <v>399.980011</v>
      </c>
      <c r="D5847" s="6" t="n">
        <f aca="false">1_Data_EDA!J5848</f>
        <v>1</v>
      </c>
      <c r="E5847" s="7" t="n">
        <f aca="false">1_Data_EDA!K5848</f>
        <v>399.980011</v>
      </c>
      <c r="F5847" s="7" t="n">
        <f aca="false">1_Data_EDA!L5848</f>
        <v>60</v>
      </c>
      <c r="G5847" s="8" t="n">
        <f aca="false">1_Data_EDA!M5848</f>
        <v>0.150000006</v>
      </c>
      <c r="H5847" s="6" t="n">
        <f aca="false">IF(1_Data_EDA!B5848="First Class",1,0)</f>
        <v>0</v>
      </c>
      <c r="I5847" s="6" t="n">
        <f aca="false">IF(1_Data_EDA!B5848="Second Class",1,0)</f>
        <v>0</v>
      </c>
      <c r="J5847" s="6" t="n">
        <f aca="false">IF(1_Data_EDA!B5848="Same Day",1,0)</f>
        <v>0</v>
      </c>
      <c r="K5847" s="6" t="n">
        <f aca="false">IF(1_Data_EDA!C5848="Corporate",1,0)</f>
        <v>0</v>
      </c>
      <c r="L5847" s="6" t="n">
        <f aca="false">IF(1_Data_EDA!C5848="Home Office",1,0)</f>
        <v>0</v>
      </c>
      <c r="M5847" s="6" t="n">
        <f aca="false">IF(1_Data_EDA!D5848="Europe",1,0)</f>
        <v>0</v>
      </c>
      <c r="N5847" s="6" t="n">
        <f aca="false">IF(1_Data_EDA!D5848="LATAM",1,0)</f>
        <v>1</v>
      </c>
      <c r="O5847" s="6" t="n">
        <f aca="false">IF(1_Data_EDA!D5848="Pacific Asia",1,0)</f>
        <v>0</v>
      </c>
      <c r="P5847" s="6" t="n">
        <f aca="false">IF(1_Data_EDA!D5848="USCA",1,0)</f>
        <v>0</v>
      </c>
      <c r="Q5847" s="6" t="n">
        <f aca="false">IF(C5847&gt;MEDIAN(C$5:C$8004),1,0)</f>
        <v>1</v>
      </c>
      <c r="R5847" s="6" t="n">
        <f aca="false">IF(D5847&gt;2,1,0)</f>
        <v>0</v>
      </c>
    </row>
    <row r="5848" customFormat="false" ht="15" hidden="false" customHeight="true" outlineLevel="0" collapsed="false">
      <c r="A5848" s="6" t="n">
        <f aca="false">1_Data_EDA!O5849</f>
        <v>0</v>
      </c>
      <c r="B5848" s="6" t="n">
        <f aca="false">1_Data_EDA!H5849</f>
        <v>4</v>
      </c>
      <c r="C5848" s="7" t="n">
        <f aca="false">1_Data_EDA!I5849</f>
        <v>84.40000153</v>
      </c>
      <c r="D5848" s="6" t="n">
        <f aca="false">1_Data_EDA!J5849</f>
        <v>1</v>
      </c>
      <c r="E5848" s="7" t="n">
        <f aca="false">1_Data_EDA!K5849</f>
        <v>84.40000153</v>
      </c>
      <c r="F5848" s="7" t="n">
        <f aca="false">1_Data_EDA!L5849</f>
        <v>21.10000038</v>
      </c>
      <c r="G5848" s="8" t="n">
        <f aca="false">1_Data_EDA!M5849</f>
        <v>0.25</v>
      </c>
      <c r="H5848" s="6" t="n">
        <f aca="false">IF(1_Data_EDA!B5849="First Class",1,0)</f>
        <v>0</v>
      </c>
      <c r="I5848" s="6" t="n">
        <f aca="false">IF(1_Data_EDA!B5849="Second Class",1,0)</f>
        <v>0</v>
      </c>
      <c r="J5848" s="6" t="n">
        <f aca="false">IF(1_Data_EDA!B5849="Same Day",1,0)</f>
        <v>0</v>
      </c>
      <c r="K5848" s="6" t="n">
        <f aca="false">IF(1_Data_EDA!C5849="Corporate",1,0)</f>
        <v>1</v>
      </c>
      <c r="L5848" s="6" t="n">
        <f aca="false">IF(1_Data_EDA!C5849="Home Office",1,0)</f>
        <v>0</v>
      </c>
      <c r="M5848" s="6" t="n">
        <f aca="false">IF(1_Data_EDA!D5849="Europe",1,0)</f>
        <v>0</v>
      </c>
      <c r="N5848" s="6" t="n">
        <f aca="false">IF(1_Data_EDA!D5849="LATAM",1,0)</f>
        <v>0</v>
      </c>
      <c r="O5848" s="6" t="n">
        <f aca="false">IF(1_Data_EDA!D5849="Pacific Asia",1,0)</f>
        <v>1</v>
      </c>
      <c r="P5848" s="6" t="n">
        <f aca="false">IF(1_Data_EDA!D5849="USCA",1,0)</f>
        <v>0</v>
      </c>
      <c r="Q5848" s="6" t="n">
        <f aca="false">IF(C5848&gt;MEDIAN(C$5:C$8004),1,0)</f>
        <v>1</v>
      </c>
      <c r="R5848" s="6" t="n">
        <f aca="false">IF(D5848&gt;2,1,0)</f>
        <v>0</v>
      </c>
    </row>
    <row r="5849" customFormat="false" ht="15" hidden="false" customHeight="true" outlineLevel="0" collapsed="false">
      <c r="A5849" s="6" t="n">
        <f aca="false">1_Data_EDA!O5850</f>
        <v>1</v>
      </c>
      <c r="B5849" s="6" t="n">
        <f aca="false">1_Data_EDA!H5850</f>
        <v>1</v>
      </c>
      <c r="C5849" s="7" t="n">
        <f aca="false">1_Data_EDA!I5850</f>
        <v>50</v>
      </c>
      <c r="D5849" s="6" t="n">
        <f aca="false">1_Data_EDA!J5850</f>
        <v>4</v>
      </c>
      <c r="E5849" s="7" t="n">
        <f aca="false">1_Data_EDA!K5850</f>
        <v>200</v>
      </c>
      <c r="F5849" s="7" t="n">
        <f aca="false">1_Data_EDA!L5850</f>
        <v>8</v>
      </c>
      <c r="G5849" s="8" t="n">
        <f aca="false">1_Data_EDA!M5850</f>
        <v>0.039999999</v>
      </c>
      <c r="H5849" s="6" t="n">
        <f aca="false">IF(1_Data_EDA!B5850="First Class",1,0)</f>
        <v>1</v>
      </c>
      <c r="I5849" s="6" t="n">
        <f aca="false">IF(1_Data_EDA!B5850="Second Class",1,0)</f>
        <v>0</v>
      </c>
      <c r="J5849" s="6" t="n">
        <f aca="false">IF(1_Data_EDA!B5850="Same Day",1,0)</f>
        <v>0</v>
      </c>
      <c r="K5849" s="6" t="n">
        <f aca="false">IF(1_Data_EDA!C5850="Corporate",1,0)</f>
        <v>0</v>
      </c>
      <c r="L5849" s="6" t="n">
        <f aca="false">IF(1_Data_EDA!C5850="Home Office",1,0)</f>
        <v>1</v>
      </c>
      <c r="M5849" s="6" t="n">
        <f aca="false">IF(1_Data_EDA!D5850="Europe",1,0)</f>
        <v>1</v>
      </c>
      <c r="N5849" s="6" t="n">
        <f aca="false">IF(1_Data_EDA!D5850="LATAM",1,0)</f>
        <v>0</v>
      </c>
      <c r="O5849" s="6" t="n">
        <f aca="false">IF(1_Data_EDA!D5850="Pacific Asia",1,0)</f>
        <v>0</v>
      </c>
      <c r="P5849" s="6" t="n">
        <f aca="false">IF(1_Data_EDA!D5850="USCA",1,0)</f>
        <v>0</v>
      </c>
      <c r="Q5849" s="6" t="n">
        <f aca="false">IF(C5849&gt;MEDIAN(C$5:C$8004),1,0)</f>
        <v>0</v>
      </c>
      <c r="R5849" s="6" t="n">
        <f aca="false">IF(D5849&gt;2,1,0)</f>
        <v>1</v>
      </c>
    </row>
    <row r="5850" customFormat="false" ht="15" hidden="false" customHeight="true" outlineLevel="0" collapsed="false">
      <c r="A5850" s="6" t="n">
        <f aca="false">1_Data_EDA!O5851</f>
        <v>1</v>
      </c>
      <c r="B5850" s="6" t="n">
        <f aca="false">1_Data_EDA!H5851</f>
        <v>4</v>
      </c>
      <c r="C5850" s="7" t="n">
        <f aca="false">1_Data_EDA!I5851</f>
        <v>99.98999786</v>
      </c>
      <c r="D5850" s="6" t="n">
        <f aca="false">1_Data_EDA!J5851</f>
        <v>5</v>
      </c>
      <c r="E5850" s="7" t="n">
        <f aca="false">1_Data_EDA!K5851</f>
        <v>499.9500122</v>
      </c>
      <c r="F5850" s="7" t="n">
        <f aca="false">1_Data_EDA!L5851</f>
        <v>45</v>
      </c>
      <c r="G5850" s="8" t="n">
        <f aca="false">1_Data_EDA!M5851</f>
        <v>0.090000004</v>
      </c>
      <c r="H5850" s="6" t="n">
        <f aca="false">IF(1_Data_EDA!B5851="First Class",1,0)</f>
        <v>0</v>
      </c>
      <c r="I5850" s="6" t="n">
        <f aca="false">IF(1_Data_EDA!B5851="Second Class",1,0)</f>
        <v>0</v>
      </c>
      <c r="J5850" s="6" t="n">
        <f aca="false">IF(1_Data_EDA!B5851="Same Day",1,0)</f>
        <v>0</v>
      </c>
      <c r="K5850" s="6" t="n">
        <f aca="false">IF(1_Data_EDA!C5851="Corporate",1,0)</f>
        <v>1</v>
      </c>
      <c r="L5850" s="6" t="n">
        <f aca="false">IF(1_Data_EDA!C5851="Home Office",1,0)</f>
        <v>0</v>
      </c>
      <c r="M5850" s="6" t="n">
        <f aca="false">IF(1_Data_EDA!D5851="Europe",1,0)</f>
        <v>1</v>
      </c>
      <c r="N5850" s="6" t="n">
        <f aca="false">IF(1_Data_EDA!D5851="LATAM",1,0)</f>
        <v>0</v>
      </c>
      <c r="O5850" s="6" t="n">
        <f aca="false">IF(1_Data_EDA!D5851="Pacific Asia",1,0)</f>
        <v>0</v>
      </c>
      <c r="P5850" s="6" t="n">
        <f aca="false">IF(1_Data_EDA!D5851="USCA",1,0)</f>
        <v>0</v>
      </c>
      <c r="Q5850" s="6" t="n">
        <f aca="false">IF(C5850&gt;MEDIAN(C$5:C$8004),1,0)</f>
        <v>1</v>
      </c>
      <c r="R5850" s="6" t="n">
        <f aca="false">IF(D5850&gt;2,1,0)</f>
        <v>1</v>
      </c>
    </row>
    <row r="5851" customFormat="false" ht="15" hidden="false" customHeight="true" outlineLevel="0" collapsed="false">
      <c r="A5851" s="6" t="n">
        <f aca="false">1_Data_EDA!O5852</f>
        <v>0</v>
      </c>
      <c r="B5851" s="6" t="n">
        <f aca="false">1_Data_EDA!H5852</f>
        <v>4</v>
      </c>
      <c r="C5851" s="7" t="n">
        <f aca="false">1_Data_EDA!I5852</f>
        <v>99.98999786</v>
      </c>
      <c r="D5851" s="6" t="n">
        <f aca="false">1_Data_EDA!J5852</f>
        <v>2</v>
      </c>
      <c r="E5851" s="7" t="n">
        <f aca="false">1_Data_EDA!K5852</f>
        <v>199.9799957</v>
      </c>
      <c r="F5851" s="7" t="n">
        <f aca="false">1_Data_EDA!L5852</f>
        <v>2</v>
      </c>
      <c r="G5851" s="8" t="n">
        <f aca="false">1_Data_EDA!M5852</f>
        <v>0.01</v>
      </c>
      <c r="H5851" s="6" t="n">
        <f aca="false">IF(1_Data_EDA!B5852="First Class",1,0)</f>
        <v>0</v>
      </c>
      <c r="I5851" s="6" t="n">
        <f aca="false">IF(1_Data_EDA!B5852="Second Class",1,0)</f>
        <v>0</v>
      </c>
      <c r="J5851" s="6" t="n">
        <f aca="false">IF(1_Data_EDA!B5852="Same Day",1,0)</f>
        <v>0</v>
      </c>
      <c r="K5851" s="6" t="n">
        <f aca="false">IF(1_Data_EDA!C5852="Corporate",1,0)</f>
        <v>0</v>
      </c>
      <c r="L5851" s="6" t="n">
        <f aca="false">IF(1_Data_EDA!C5852="Home Office",1,0)</f>
        <v>0</v>
      </c>
      <c r="M5851" s="6" t="n">
        <f aca="false">IF(1_Data_EDA!D5852="Europe",1,0)</f>
        <v>0</v>
      </c>
      <c r="N5851" s="6" t="n">
        <f aca="false">IF(1_Data_EDA!D5852="LATAM",1,0)</f>
        <v>0</v>
      </c>
      <c r="O5851" s="6" t="n">
        <f aca="false">IF(1_Data_EDA!D5852="Pacific Asia",1,0)</f>
        <v>0</v>
      </c>
      <c r="P5851" s="6" t="n">
        <f aca="false">IF(1_Data_EDA!D5852="USCA",1,0)</f>
        <v>1</v>
      </c>
      <c r="Q5851" s="6" t="n">
        <f aca="false">IF(C5851&gt;MEDIAN(C$5:C$8004),1,0)</f>
        <v>1</v>
      </c>
      <c r="R5851" s="6" t="n">
        <f aca="false">IF(D5851&gt;2,1,0)</f>
        <v>0</v>
      </c>
    </row>
    <row r="5852" customFormat="false" ht="15" hidden="false" customHeight="true" outlineLevel="0" collapsed="false">
      <c r="A5852" s="6" t="n">
        <f aca="false">1_Data_EDA!O5853</f>
        <v>0</v>
      </c>
      <c r="B5852" s="6" t="n">
        <f aca="false">1_Data_EDA!H5853</f>
        <v>4</v>
      </c>
      <c r="C5852" s="7" t="n">
        <f aca="false">1_Data_EDA!I5853</f>
        <v>49.97999954</v>
      </c>
      <c r="D5852" s="6" t="n">
        <f aca="false">1_Data_EDA!J5853</f>
        <v>3</v>
      </c>
      <c r="E5852" s="7" t="n">
        <f aca="false">1_Data_EDA!K5853</f>
        <v>149.9400024</v>
      </c>
      <c r="F5852" s="7" t="n">
        <f aca="false">1_Data_EDA!L5853</f>
        <v>25.48999977</v>
      </c>
      <c r="G5852" s="8" t="n">
        <f aca="false">1_Data_EDA!M5853</f>
        <v>0.170000002</v>
      </c>
      <c r="H5852" s="6" t="n">
        <f aca="false">IF(1_Data_EDA!B5853="First Class",1,0)</f>
        <v>0</v>
      </c>
      <c r="I5852" s="6" t="n">
        <f aca="false">IF(1_Data_EDA!B5853="Second Class",1,0)</f>
        <v>0</v>
      </c>
      <c r="J5852" s="6" t="n">
        <f aca="false">IF(1_Data_EDA!B5853="Same Day",1,0)</f>
        <v>0</v>
      </c>
      <c r="K5852" s="6" t="n">
        <f aca="false">IF(1_Data_EDA!C5853="Corporate",1,0)</f>
        <v>0</v>
      </c>
      <c r="L5852" s="6" t="n">
        <f aca="false">IF(1_Data_EDA!C5853="Home Office",1,0)</f>
        <v>0</v>
      </c>
      <c r="M5852" s="6" t="n">
        <f aca="false">IF(1_Data_EDA!D5853="Europe",1,0)</f>
        <v>0</v>
      </c>
      <c r="N5852" s="6" t="n">
        <f aca="false">IF(1_Data_EDA!D5853="LATAM",1,0)</f>
        <v>0</v>
      </c>
      <c r="O5852" s="6" t="n">
        <f aca="false">IF(1_Data_EDA!D5853="Pacific Asia",1,0)</f>
        <v>0</v>
      </c>
      <c r="P5852" s="6" t="n">
        <f aca="false">IF(1_Data_EDA!D5853="USCA",1,0)</f>
        <v>1</v>
      </c>
      <c r="Q5852" s="6" t="n">
        <f aca="false">IF(C5852&gt;MEDIAN(C$5:C$8004),1,0)</f>
        <v>0</v>
      </c>
      <c r="R5852" s="6" t="n">
        <f aca="false">IF(D5852&gt;2,1,0)</f>
        <v>1</v>
      </c>
    </row>
    <row r="5853" customFormat="false" ht="15" hidden="false" customHeight="true" outlineLevel="0" collapsed="false">
      <c r="A5853" s="6" t="n">
        <f aca="false">1_Data_EDA!O5854</f>
        <v>1</v>
      </c>
      <c r="B5853" s="6" t="n">
        <f aca="false">1_Data_EDA!H5854</f>
        <v>4</v>
      </c>
      <c r="C5853" s="7" t="n">
        <f aca="false">1_Data_EDA!I5854</f>
        <v>99.98999786</v>
      </c>
      <c r="D5853" s="6" t="n">
        <f aca="false">1_Data_EDA!J5854</f>
        <v>2</v>
      </c>
      <c r="E5853" s="7" t="n">
        <f aca="false">1_Data_EDA!K5854</f>
        <v>199.9799957</v>
      </c>
      <c r="F5853" s="7" t="n">
        <f aca="false">1_Data_EDA!L5854</f>
        <v>8</v>
      </c>
      <c r="G5853" s="8" t="n">
        <f aca="false">1_Data_EDA!M5854</f>
        <v>0.039999999</v>
      </c>
      <c r="H5853" s="6" t="n">
        <f aca="false">IF(1_Data_EDA!B5854="First Class",1,0)</f>
        <v>0</v>
      </c>
      <c r="I5853" s="6" t="n">
        <f aca="false">IF(1_Data_EDA!B5854="Second Class",1,0)</f>
        <v>0</v>
      </c>
      <c r="J5853" s="6" t="n">
        <f aca="false">IF(1_Data_EDA!B5854="Same Day",1,0)</f>
        <v>0</v>
      </c>
      <c r="K5853" s="6" t="n">
        <f aca="false">IF(1_Data_EDA!C5854="Corporate",1,0)</f>
        <v>0</v>
      </c>
      <c r="L5853" s="6" t="n">
        <f aca="false">IF(1_Data_EDA!C5854="Home Office",1,0)</f>
        <v>0</v>
      </c>
      <c r="M5853" s="6" t="n">
        <f aca="false">IF(1_Data_EDA!D5854="Europe",1,0)</f>
        <v>0</v>
      </c>
      <c r="N5853" s="6" t="n">
        <f aca="false">IF(1_Data_EDA!D5854="LATAM",1,0)</f>
        <v>0</v>
      </c>
      <c r="O5853" s="6" t="n">
        <f aca="false">IF(1_Data_EDA!D5854="Pacific Asia",1,0)</f>
        <v>1</v>
      </c>
      <c r="P5853" s="6" t="n">
        <f aca="false">IF(1_Data_EDA!D5854="USCA",1,0)</f>
        <v>0</v>
      </c>
      <c r="Q5853" s="6" t="n">
        <f aca="false">IF(C5853&gt;MEDIAN(C$5:C$8004),1,0)</f>
        <v>1</v>
      </c>
      <c r="R5853" s="6" t="n">
        <f aca="false">IF(D5853&gt;2,1,0)</f>
        <v>0</v>
      </c>
    </row>
    <row r="5854" customFormat="false" ht="15" hidden="false" customHeight="true" outlineLevel="0" collapsed="false">
      <c r="A5854" s="6" t="n">
        <f aca="false">1_Data_EDA!O5855</f>
        <v>0</v>
      </c>
      <c r="B5854" s="6" t="n">
        <f aca="false">1_Data_EDA!H5855</f>
        <v>4</v>
      </c>
      <c r="C5854" s="7" t="n">
        <f aca="false">1_Data_EDA!I5855</f>
        <v>50</v>
      </c>
      <c r="D5854" s="6" t="n">
        <f aca="false">1_Data_EDA!J5855</f>
        <v>4</v>
      </c>
      <c r="E5854" s="7" t="n">
        <f aca="false">1_Data_EDA!K5855</f>
        <v>200</v>
      </c>
      <c r="F5854" s="7" t="n">
        <f aca="false">1_Data_EDA!L5855</f>
        <v>32</v>
      </c>
      <c r="G5854" s="8" t="n">
        <f aca="false">1_Data_EDA!M5855</f>
        <v>0.159999996</v>
      </c>
      <c r="H5854" s="6" t="n">
        <f aca="false">IF(1_Data_EDA!B5855="First Class",1,0)</f>
        <v>0</v>
      </c>
      <c r="I5854" s="6" t="n">
        <f aca="false">IF(1_Data_EDA!B5855="Second Class",1,0)</f>
        <v>0</v>
      </c>
      <c r="J5854" s="6" t="n">
        <f aca="false">IF(1_Data_EDA!B5855="Same Day",1,0)</f>
        <v>0</v>
      </c>
      <c r="K5854" s="6" t="n">
        <f aca="false">IF(1_Data_EDA!C5855="Corporate",1,0)</f>
        <v>1</v>
      </c>
      <c r="L5854" s="6" t="n">
        <f aca="false">IF(1_Data_EDA!C5855="Home Office",1,0)</f>
        <v>0</v>
      </c>
      <c r="M5854" s="6" t="n">
        <f aca="false">IF(1_Data_EDA!D5855="Europe",1,0)</f>
        <v>0</v>
      </c>
      <c r="N5854" s="6" t="n">
        <f aca="false">IF(1_Data_EDA!D5855="LATAM",1,0)</f>
        <v>0</v>
      </c>
      <c r="O5854" s="6" t="n">
        <f aca="false">IF(1_Data_EDA!D5855="Pacific Asia",1,0)</f>
        <v>1</v>
      </c>
      <c r="P5854" s="6" t="n">
        <f aca="false">IF(1_Data_EDA!D5855="USCA",1,0)</f>
        <v>0</v>
      </c>
      <c r="Q5854" s="6" t="n">
        <f aca="false">IF(C5854&gt;MEDIAN(C$5:C$8004),1,0)</f>
        <v>0</v>
      </c>
      <c r="R5854" s="6" t="n">
        <f aca="false">IF(D5854&gt;2,1,0)</f>
        <v>1</v>
      </c>
    </row>
    <row r="5855" customFormat="false" ht="15" hidden="false" customHeight="true" outlineLevel="0" collapsed="false">
      <c r="A5855" s="6" t="n">
        <f aca="false">1_Data_EDA!O5856</f>
        <v>1</v>
      </c>
      <c r="B5855" s="6" t="n">
        <f aca="false">1_Data_EDA!H5856</f>
        <v>0</v>
      </c>
      <c r="C5855" s="7" t="n">
        <f aca="false">1_Data_EDA!I5856</f>
        <v>299.980011</v>
      </c>
      <c r="D5855" s="6" t="n">
        <f aca="false">1_Data_EDA!J5856</f>
        <v>1</v>
      </c>
      <c r="E5855" s="7" t="n">
        <f aca="false">1_Data_EDA!K5856</f>
        <v>299.980011</v>
      </c>
      <c r="F5855" s="7" t="n">
        <f aca="false">1_Data_EDA!L5856</f>
        <v>21</v>
      </c>
      <c r="G5855" s="8" t="n">
        <f aca="false">1_Data_EDA!M5856</f>
        <v>0.07</v>
      </c>
      <c r="H5855" s="6" t="n">
        <f aca="false">IF(1_Data_EDA!B5856="First Class",1,0)</f>
        <v>0</v>
      </c>
      <c r="I5855" s="6" t="n">
        <f aca="false">IF(1_Data_EDA!B5856="Second Class",1,0)</f>
        <v>0</v>
      </c>
      <c r="J5855" s="6" t="n">
        <f aca="false">IF(1_Data_EDA!B5856="Same Day",1,0)</f>
        <v>1</v>
      </c>
      <c r="K5855" s="6" t="n">
        <f aca="false">IF(1_Data_EDA!C5856="Corporate",1,0)</f>
        <v>0</v>
      </c>
      <c r="L5855" s="6" t="n">
        <f aca="false">IF(1_Data_EDA!C5856="Home Office",1,0)</f>
        <v>0</v>
      </c>
      <c r="M5855" s="6" t="n">
        <f aca="false">IF(1_Data_EDA!D5856="Europe",1,0)</f>
        <v>1</v>
      </c>
      <c r="N5855" s="6" t="n">
        <f aca="false">IF(1_Data_EDA!D5856="LATAM",1,0)</f>
        <v>0</v>
      </c>
      <c r="O5855" s="6" t="n">
        <f aca="false">IF(1_Data_EDA!D5856="Pacific Asia",1,0)</f>
        <v>0</v>
      </c>
      <c r="P5855" s="6" t="n">
        <f aca="false">IF(1_Data_EDA!D5856="USCA",1,0)</f>
        <v>0</v>
      </c>
      <c r="Q5855" s="6" t="n">
        <f aca="false">IF(C5855&gt;MEDIAN(C$5:C$8004),1,0)</f>
        <v>1</v>
      </c>
      <c r="R5855" s="6" t="n">
        <f aca="false">IF(D5855&gt;2,1,0)</f>
        <v>0</v>
      </c>
    </row>
    <row r="5856" customFormat="false" ht="15" hidden="false" customHeight="true" outlineLevel="0" collapsed="false">
      <c r="A5856" s="6" t="n">
        <f aca="false">1_Data_EDA!O5857</f>
        <v>0</v>
      </c>
      <c r="B5856" s="6" t="n">
        <f aca="false">1_Data_EDA!H5857</f>
        <v>4</v>
      </c>
      <c r="C5856" s="7" t="n">
        <f aca="false">1_Data_EDA!I5857</f>
        <v>59.99000168</v>
      </c>
      <c r="D5856" s="6" t="n">
        <f aca="false">1_Data_EDA!J5857</f>
        <v>5</v>
      </c>
      <c r="E5856" s="7" t="n">
        <f aca="false">1_Data_EDA!K5857</f>
        <v>299.9500122</v>
      </c>
      <c r="F5856" s="7" t="n">
        <f aca="false">1_Data_EDA!L5857</f>
        <v>74.98999786</v>
      </c>
      <c r="G5856" s="8" t="n">
        <f aca="false">1_Data_EDA!M5857</f>
        <v>0.25</v>
      </c>
      <c r="H5856" s="6" t="n">
        <f aca="false">IF(1_Data_EDA!B5857="First Class",1,0)</f>
        <v>0</v>
      </c>
      <c r="I5856" s="6" t="n">
        <f aca="false">IF(1_Data_EDA!B5857="Second Class",1,0)</f>
        <v>0</v>
      </c>
      <c r="J5856" s="6" t="n">
        <f aca="false">IF(1_Data_EDA!B5857="Same Day",1,0)</f>
        <v>0</v>
      </c>
      <c r="K5856" s="6" t="n">
        <f aca="false">IF(1_Data_EDA!C5857="Corporate",1,0)</f>
        <v>0</v>
      </c>
      <c r="L5856" s="6" t="n">
        <f aca="false">IF(1_Data_EDA!C5857="Home Office",1,0)</f>
        <v>0</v>
      </c>
      <c r="M5856" s="6" t="n">
        <f aca="false">IF(1_Data_EDA!D5857="Europe",1,0)</f>
        <v>1</v>
      </c>
      <c r="N5856" s="6" t="n">
        <f aca="false">IF(1_Data_EDA!D5857="LATAM",1,0)</f>
        <v>0</v>
      </c>
      <c r="O5856" s="6" t="n">
        <f aca="false">IF(1_Data_EDA!D5857="Pacific Asia",1,0)</f>
        <v>0</v>
      </c>
      <c r="P5856" s="6" t="n">
        <f aca="false">IF(1_Data_EDA!D5857="USCA",1,0)</f>
        <v>0</v>
      </c>
      <c r="Q5856" s="6" t="n">
        <f aca="false">IF(C5856&gt;MEDIAN(C$5:C$8004),1,0)</f>
        <v>0</v>
      </c>
      <c r="R5856" s="6" t="n">
        <f aca="false">IF(D5856&gt;2,1,0)</f>
        <v>1</v>
      </c>
    </row>
    <row r="5857" customFormat="false" ht="15" hidden="false" customHeight="true" outlineLevel="0" collapsed="false">
      <c r="A5857" s="6" t="n">
        <f aca="false">1_Data_EDA!O5858</f>
        <v>0</v>
      </c>
      <c r="B5857" s="6" t="n">
        <f aca="false">1_Data_EDA!H5858</f>
        <v>4</v>
      </c>
      <c r="C5857" s="7" t="n">
        <f aca="false">1_Data_EDA!I5858</f>
        <v>50</v>
      </c>
      <c r="D5857" s="6" t="n">
        <f aca="false">1_Data_EDA!J5858</f>
        <v>5</v>
      </c>
      <c r="E5857" s="7" t="n">
        <f aca="false">1_Data_EDA!K5858</f>
        <v>250</v>
      </c>
      <c r="F5857" s="7" t="n">
        <f aca="false">1_Data_EDA!L5858</f>
        <v>42.5</v>
      </c>
      <c r="G5857" s="8" t="n">
        <f aca="false">1_Data_EDA!M5858</f>
        <v>0.170000002</v>
      </c>
      <c r="H5857" s="6" t="n">
        <f aca="false">IF(1_Data_EDA!B5858="First Class",1,0)</f>
        <v>0</v>
      </c>
      <c r="I5857" s="6" t="n">
        <f aca="false">IF(1_Data_EDA!B5858="Second Class",1,0)</f>
        <v>0</v>
      </c>
      <c r="J5857" s="6" t="n">
        <f aca="false">IF(1_Data_EDA!B5858="Same Day",1,0)</f>
        <v>0</v>
      </c>
      <c r="K5857" s="6" t="n">
        <f aca="false">IF(1_Data_EDA!C5858="Corporate",1,0)</f>
        <v>1</v>
      </c>
      <c r="L5857" s="6" t="n">
        <f aca="false">IF(1_Data_EDA!C5858="Home Office",1,0)</f>
        <v>0</v>
      </c>
      <c r="M5857" s="6" t="n">
        <f aca="false">IF(1_Data_EDA!D5858="Europe",1,0)</f>
        <v>0</v>
      </c>
      <c r="N5857" s="6" t="n">
        <f aca="false">IF(1_Data_EDA!D5858="LATAM",1,0)</f>
        <v>0</v>
      </c>
      <c r="O5857" s="6" t="n">
        <f aca="false">IF(1_Data_EDA!D5858="Pacific Asia",1,0)</f>
        <v>1</v>
      </c>
      <c r="P5857" s="6" t="n">
        <f aca="false">IF(1_Data_EDA!D5858="USCA",1,0)</f>
        <v>0</v>
      </c>
      <c r="Q5857" s="6" t="n">
        <f aca="false">IF(C5857&gt;MEDIAN(C$5:C$8004),1,0)</f>
        <v>0</v>
      </c>
      <c r="R5857" s="6" t="n">
        <f aca="false">IF(D5857&gt;2,1,0)</f>
        <v>1</v>
      </c>
    </row>
    <row r="5858" customFormat="false" ht="15" hidden="false" customHeight="true" outlineLevel="0" collapsed="false">
      <c r="A5858" s="6" t="n">
        <f aca="false">1_Data_EDA!O5859</f>
        <v>0</v>
      </c>
      <c r="B5858" s="6" t="n">
        <f aca="false">1_Data_EDA!H5859</f>
        <v>4</v>
      </c>
      <c r="C5858" s="7" t="n">
        <f aca="false">1_Data_EDA!I5859</f>
        <v>215.8200073</v>
      </c>
      <c r="D5858" s="6" t="n">
        <f aca="false">1_Data_EDA!J5859</f>
        <v>1</v>
      </c>
      <c r="E5858" s="7" t="n">
        <f aca="false">1_Data_EDA!K5859</f>
        <v>215.8200073</v>
      </c>
      <c r="F5858" s="7" t="n">
        <f aca="false">1_Data_EDA!L5859</f>
        <v>2.160000086</v>
      </c>
      <c r="G5858" s="8" t="n">
        <f aca="false">1_Data_EDA!M5859</f>
        <v>0.01</v>
      </c>
      <c r="H5858" s="6" t="n">
        <f aca="false">IF(1_Data_EDA!B5859="First Class",1,0)</f>
        <v>0</v>
      </c>
      <c r="I5858" s="6" t="n">
        <f aca="false">IF(1_Data_EDA!B5859="Second Class",1,0)</f>
        <v>0</v>
      </c>
      <c r="J5858" s="6" t="n">
        <f aca="false">IF(1_Data_EDA!B5859="Same Day",1,0)</f>
        <v>0</v>
      </c>
      <c r="K5858" s="6" t="n">
        <f aca="false">IF(1_Data_EDA!C5859="Corporate",1,0)</f>
        <v>0</v>
      </c>
      <c r="L5858" s="6" t="n">
        <f aca="false">IF(1_Data_EDA!C5859="Home Office",1,0)</f>
        <v>0</v>
      </c>
      <c r="M5858" s="6" t="n">
        <f aca="false">IF(1_Data_EDA!D5859="Europe",1,0)</f>
        <v>0</v>
      </c>
      <c r="N5858" s="6" t="n">
        <f aca="false">IF(1_Data_EDA!D5859="LATAM",1,0)</f>
        <v>0</v>
      </c>
      <c r="O5858" s="6" t="n">
        <f aca="false">IF(1_Data_EDA!D5859="Pacific Asia",1,0)</f>
        <v>1</v>
      </c>
      <c r="P5858" s="6" t="n">
        <f aca="false">IF(1_Data_EDA!D5859="USCA",1,0)</f>
        <v>0</v>
      </c>
      <c r="Q5858" s="6" t="n">
        <f aca="false">IF(C5858&gt;MEDIAN(C$5:C$8004),1,0)</f>
        <v>1</v>
      </c>
      <c r="R5858" s="6" t="n">
        <f aca="false">IF(D5858&gt;2,1,0)</f>
        <v>0</v>
      </c>
    </row>
    <row r="5859" customFormat="false" ht="15" hidden="false" customHeight="true" outlineLevel="0" collapsed="false">
      <c r="A5859" s="6" t="n">
        <f aca="false">1_Data_EDA!O5860</f>
        <v>1</v>
      </c>
      <c r="B5859" s="6" t="n">
        <f aca="false">1_Data_EDA!H5860</f>
        <v>2</v>
      </c>
      <c r="C5859" s="7" t="n">
        <f aca="false">1_Data_EDA!I5860</f>
        <v>59.99000168</v>
      </c>
      <c r="D5859" s="6" t="n">
        <f aca="false">1_Data_EDA!J5860</f>
        <v>2</v>
      </c>
      <c r="E5859" s="7" t="n">
        <f aca="false">1_Data_EDA!K5860</f>
        <v>119.9800034</v>
      </c>
      <c r="F5859" s="7" t="n">
        <f aca="false">1_Data_EDA!L5860</f>
        <v>30</v>
      </c>
      <c r="G5859" s="8" t="n">
        <f aca="false">1_Data_EDA!M5860</f>
        <v>0.25</v>
      </c>
      <c r="H5859" s="6" t="n">
        <f aca="false">IF(1_Data_EDA!B5860="First Class",1,0)</f>
        <v>0</v>
      </c>
      <c r="I5859" s="6" t="n">
        <f aca="false">IF(1_Data_EDA!B5860="Second Class",1,0)</f>
        <v>1</v>
      </c>
      <c r="J5859" s="6" t="n">
        <f aca="false">IF(1_Data_EDA!B5860="Same Day",1,0)</f>
        <v>0</v>
      </c>
      <c r="K5859" s="6" t="n">
        <f aca="false">IF(1_Data_EDA!C5860="Corporate",1,0)</f>
        <v>0</v>
      </c>
      <c r="L5859" s="6" t="n">
        <f aca="false">IF(1_Data_EDA!C5860="Home Office",1,0)</f>
        <v>1</v>
      </c>
      <c r="M5859" s="6" t="n">
        <f aca="false">IF(1_Data_EDA!D5860="Europe",1,0)</f>
        <v>1</v>
      </c>
      <c r="N5859" s="6" t="n">
        <f aca="false">IF(1_Data_EDA!D5860="LATAM",1,0)</f>
        <v>0</v>
      </c>
      <c r="O5859" s="6" t="n">
        <f aca="false">IF(1_Data_EDA!D5860="Pacific Asia",1,0)</f>
        <v>0</v>
      </c>
      <c r="P5859" s="6" t="n">
        <f aca="false">IF(1_Data_EDA!D5860="USCA",1,0)</f>
        <v>0</v>
      </c>
      <c r="Q5859" s="6" t="n">
        <f aca="false">IF(C5859&gt;MEDIAN(C$5:C$8004),1,0)</f>
        <v>0</v>
      </c>
      <c r="R5859" s="6" t="n">
        <f aca="false">IF(D5859&gt;2,1,0)</f>
        <v>0</v>
      </c>
    </row>
    <row r="5860" customFormat="false" ht="15" hidden="false" customHeight="true" outlineLevel="0" collapsed="false">
      <c r="A5860" s="6" t="n">
        <f aca="false">1_Data_EDA!O5861</f>
        <v>0</v>
      </c>
      <c r="B5860" s="6" t="n">
        <f aca="false">1_Data_EDA!H5861</f>
        <v>4</v>
      </c>
      <c r="C5860" s="7" t="n">
        <f aca="false">1_Data_EDA!I5861</f>
        <v>99.98999786</v>
      </c>
      <c r="D5860" s="6" t="n">
        <f aca="false">1_Data_EDA!J5861</f>
        <v>5</v>
      </c>
      <c r="E5860" s="7" t="n">
        <f aca="false">1_Data_EDA!K5861</f>
        <v>499.9500122</v>
      </c>
      <c r="F5860" s="7" t="n">
        <f aca="false">1_Data_EDA!L5861</f>
        <v>84.98999786</v>
      </c>
      <c r="G5860" s="8" t="n">
        <f aca="false">1_Data_EDA!M5861</f>
        <v>0.170000002</v>
      </c>
      <c r="H5860" s="6" t="n">
        <f aca="false">IF(1_Data_EDA!B5861="First Class",1,0)</f>
        <v>0</v>
      </c>
      <c r="I5860" s="6" t="n">
        <f aca="false">IF(1_Data_EDA!B5861="Second Class",1,0)</f>
        <v>0</v>
      </c>
      <c r="J5860" s="6" t="n">
        <f aca="false">IF(1_Data_EDA!B5861="Same Day",1,0)</f>
        <v>0</v>
      </c>
      <c r="K5860" s="6" t="n">
        <f aca="false">IF(1_Data_EDA!C5861="Corporate",1,0)</f>
        <v>0</v>
      </c>
      <c r="L5860" s="6" t="n">
        <f aca="false">IF(1_Data_EDA!C5861="Home Office",1,0)</f>
        <v>0</v>
      </c>
      <c r="M5860" s="6" t="n">
        <f aca="false">IF(1_Data_EDA!D5861="Europe",1,0)</f>
        <v>0</v>
      </c>
      <c r="N5860" s="6" t="n">
        <f aca="false">IF(1_Data_EDA!D5861="LATAM",1,0)</f>
        <v>1</v>
      </c>
      <c r="O5860" s="6" t="n">
        <f aca="false">IF(1_Data_EDA!D5861="Pacific Asia",1,0)</f>
        <v>0</v>
      </c>
      <c r="P5860" s="6" t="n">
        <f aca="false">IF(1_Data_EDA!D5861="USCA",1,0)</f>
        <v>0</v>
      </c>
      <c r="Q5860" s="6" t="n">
        <f aca="false">IF(C5860&gt;MEDIAN(C$5:C$8004),1,0)</f>
        <v>1</v>
      </c>
      <c r="R5860" s="6" t="n">
        <f aca="false">IF(D5860&gt;2,1,0)</f>
        <v>1</v>
      </c>
    </row>
    <row r="5861" customFormat="false" ht="15" hidden="false" customHeight="true" outlineLevel="0" collapsed="false">
      <c r="A5861" s="6" t="n">
        <f aca="false">1_Data_EDA!O5862</f>
        <v>1</v>
      </c>
      <c r="B5861" s="6" t="n">
        <f aca="false">1_Data_EDA!H5862</f>
        <v>4</v>
      </c>
      <c r="C5861" s="7" t="n">
        <f aca="false">1_Data_EDA!I5862</f>
        <v>99.98999786</v>
      </c>
      <c r="D5861" s="6" t="n">
        <f aca="false">1_Data_EDA!J5862</f>
        <v>4</v>
      </c>
      <c r="E5861" s="7" t="n">
        <f aca="false">1_Data_EDA!K5862</f>
        <v>399.9599915</v>
      </c>
      <c r="F5861" s="7" t="n">
        <f aca="false">1_Data_EDA!L5862</f>
        <v>67.98999786</v>
      </c>
      <c r="G5861" s="8" t="n">
        <f aca="false">1_Data_EDA!M5862</f>
        <v>0.170000002</v>
      </c>
      <c r="H5861" s="6" t="n">
        <f aca="false">IF(1_Data_EDA!B5862="First Class",1,0)</f>
        <v>0</v>
      </c>
      <c r="I5861" s="6" t="n">
        <f aca="false">IF(1_Data_EDA!B5862="Second Class",1,0)</f>
        <v>0</v>
      </c>
      <c r="J5861" s="6" t="n">
        <f aca="false">IF(1_Data_EDA!B5862="Same Day",1,0)</f>
        <v>0</v>
      </c>
      <c r="K5861" s="6" t="n">
        <f aca="false">IF(1_Data_EDA!C5862="Corporate",1,0)</f>
        <v>0</v>
      </c>
      <c r="L5861" s="6" t="n">
        <f aca="false">IF(1_Data_EDA!C5862="Home Office",1,0)</f>
        <v>0</v>
      </c>
      <c r="M5861" s="6" t="n">
        <f aca="false">IF(1_Data_EDA!D5862="Europe",1,0)</f>
        <v>1</v>
      </c>
      <c r="N5861" s="6" t="n">
        <f aca="false">IF(1_Data_EDA!D5862="LATAM",1,0)</f>
        <v>0</v>
      </c>
      <c r="O5861" s="6" t="n">
        <f aca="false">IF(1_Data_EDA!D5862="Pacific Asia",1,0)</f>
        <v>0</v>
      </c>
      <c r="P5861" s="6" t="n">
        <f aca="false">IF(1_Data_EDA!D5862="USCA",1,0)</f>
        <v>0</v>
      </c>
      <c r="Q5861" s="6" t="n">
        <f aca="false">IF(C5861&gt;MEDIAN(C$5:C$8004),1,0)</f>
        <v>1</v>
      </c>
      <c r="R5861" s="6" t="n">
        <f aca="false">IF(D5861&gt;2,1,0)</f>
        <v>1</v>
      </c>
    </row>
    <row r="5862" customFormat="false" ht="15" hidden="false" customHeight="true" outlineLevel="0" collapsed="false">
      <c r="A5862" s="6" t="n">
        <f aca="false">1_Data_EDA!O5863</f>
        <v>1</v>
      </c>
      <c r="B5862" s="6" t="n">
        <f aca="false">1_Data_EDA!H5863</f>
        <v>2</v>
      </c>
      <c r="C5862" s="7" t="n">
        <f aca="false">1_Data_EDA!I5863</f>
        <v>299.980011</v>
      </c>
      <c r="D5862" s="6" t="n">
        <f aca="false">1_Data_EDA!J5863</f>
        <v>1</v>
      </c>
      <c r="E5862" s="7" t="n">
        <f aca="false">1_Data_EDA!K5863</f>
        <v>299.980011</v>
      </c>
      <c r="F5862" s="7" t="n">
        <f aca="false">1_Data_EDA!L5863</f>
        <v>60</v>
      </c>
      <c r="G5862" s="8" t="n">
        <f aca="false">1_Data_EDA!M5863</f>
        <v>0.200000003</v>
      </c>
      <c r="H5862" s="6" t="n">
        <f aca="false">IF(1_Data_EDA!B5863="First Class",1,0)</f>
        <v>0</v>
      </c>
      <c r="I5862" s="6" t="n">
        <f aca="false">IF(1_Data_EDA!B5863="Second Class",1,0)</f>
        <v>1</v>
      </c>
      <c r="J5862" s="6" t="n">
        <f aca="false">IF(1_Data_EDA!B5863="Same Day",1,0)</f>
        <v>0</v>
      </c>
      <c r="K5862" s="6" t="n">
        <f aca="false">IF(1_Data_EDA!C5863="Corporate",1,0)</f>
        <v>0</v>
      </c>
      <c r="L5862" s="6" t="n">
        <f aca="false">IF(1_Data_EDA!C5863="Home Office",1,0)</f>
        <v>0</v>
      </c>
      <c r="M5862" s="6" t="n">
        <f aca="false">IF(1_Data_EDA!D5863="Europe",1,0)</f>
        <v>0</v>
      </c>
      <c r="N5862" s="6" t="n">
        <f aca="false">IF(1_Data_EDA!D5863="LATAM",1,0)</f>
        <v>0</v>
      </c>
      <c r="O5862" s="6" t="n">
        <f aca="false">IF(1_Data_EDA!D5863="Pacific Asia",1,0)</f>
        <v>0</v>
      </c>
      <c r="P5862" s="6" t="n">
        <f aca="false">IF(1_Data_EDA!D5863="USCA",1,0)</f>
        <v>1</v>
      </c>
      <c r="Q5862" s="6" t="n">
        <f aca="false">IF(C5862&gt;MEDIAN(C$5:C$8004),1,0)</f>
        <v>1</v>
      </c>
      <c r="R5862" s="6" t="n">
        <f aca="false">IF(D5862&gt;2,1,0)</f>
        <v>0</v>
      </c>
    </row>
    <row r="5863" customFormat="false" ht="15" hidden="false" customHeight="true" outlineLevel="0" collapsed="false">
      <c r="A5863" s="6" t="n">
        <f aca="false">1_Data_EDA!O5864</f>
        <v>0</v>
      </c>
      <c r="B5863" s="6" t="n">
        <f aca="false">1_Data_EDA!H5864</f>
        <v>4</v>
      </c>
      <c r="C5863" s="7" t="n">
        <f aca="false">1_Data_EDA!I5864</f>
        <v>24.98999977</v>
      </c>
      <c r="D5863" s="6" t="n">
        <f aca="false">1_Data_EDA!J5864</f>
        <v>1</v>
      </c>
      <c r="E5863" s="7" t="n">
        <f aca="false">1_Data_EDA!K5864</f>
        <v>24.98999977</v>
      </c>
      <c r="F5863" s="7" t="n">
        <f aca="false">1_Data_EDA!L5864</f>
        <v>5</v>
      </c>
      <c r="G5863" s="8" t="n">
        <f aca="false">1_Data_EDA!M5864</f>
        <v>0.200000003</v>
      </c>
      <c r="H5863" s="6" t="n">
        <f aca="false">IF(1_Data_EDA!B5864="First Class",1,0)</f>
        <v>0</v>
      </c>
      <c r="I5863" s="6" t="n">
        <f aca="false">IF(1_Data_EDA!B5864="Second Class",1,0)</f>
        <v>0</v>
      </c>
      <c r="J5863" s="6" t="n">
        <f aca="false">IF(1_Data_EDA!B5864="Same Day",1,0)</f>
        <v>0</v>
      </c>
      <c r="K5863" s="6" t="n">
        <f aca="false">IF(1_Data_EDA!C5864="Corporate",1,0)</f>
        <v>1</v>
      </c>
      <c r="L5863" s="6" t="n">
        <f aca="false">IF(1_Data_EDA!C5864="Home Office",1,0)</f>
        <v>0</v>
      </c>
      <c r="M5863" s="6" t="n">
        <f aca="false">IF(1_Data_EDA!D5864="Europe",1,0)</f>
        <v>1</v>
      </c>
      <c r="N5863" s="6" t="n">
        <f aca="false">IF(1_Data_EDA!D5864="LATAM",1,0)</f>
        <v>0</v>
      </c>
      <c r="O5863" s="6" t="n">
        <f aca="false">IF(1_Data_EDA!D5864="Pacific Asia",1,0)</f>
        <v>0</v>
      </c>
      <c r="P5863" s="6" t="n">
        <f aca="false">IF(1_Data_EDA!D5864="USCA",1,0)</f>
        <v>0</v>
      </c>
      <c r="Q5863" s="6" t="n">
        <f aca="false">IF(C5863&gt;MEDIAN(C$5:C$8004),1,0)</f>
        <v>0</v>
      </c>
      <c r="R5863" s="6" t="n">
        <f aca="false">IF(D5863&gt;2,1,0)</f>
        <v>0</v>
      </c>
    </row>
    <row r="5864" customFormat="false" ht="15" hidden="false" customHeight="true" outlineLevel="0" collapsed="false">
      <c r="A5864" s="6" t="n">
        <f aca="false">1_Data_EDA!O5865</f>
        <v>0</v>
      </c>
      <c r="B5864" s="6" t="n">
        <f aca="false">1_Data_EDA!H5865</f>
        <v>2</v>
      </c>
      <c r="C5864" s="7" t="n">
        <f aca="false">1_Data_EDA!I5865</f>
        <v>129.9900055</v>
      </c>
      <c r="D5864" s="6" t="n">
        <f aca="false">1_Data_EDA!J5865</f>
        <v>1</v>
      </c>
      <c r="E5864" s="7" t="n">
        <f aca="false">1_Data_EDA!K5865</f>
        <v>129.9900055</v>
      </c>
      <c r="F5864" s="7" t="n">
        <f aca="false">1_Data_EDA!L5865</f>
        <v>32.5</v>
      </c>
      <c r="G5864" s="8" t="n">
        <f aca="false">1_Data_EDA!M5865</f>
        <v>0.25</v>
      </c>
      <c r="H5864" s="6" t="n">
        <f aca="false">IF(1_Data_EDA!B5865="First Class",1,0)</f>
        <v>0</v>
      </c>
      <c r="I5864" s="6" t="n">
        <f aca="false">IF(1_Data_EDA!B5865="Second Class",1,0)</f>
        <v>1</v>
      </c>
      <c r="J5864" s="6" t="n">
        <f aca="false">IF(1_Data_EDA!B5865="Same Day",1,0)</f>
        <v>0</v>
      </c>
      <c r="K5864" s="6" t="n">
        <f aca="false">IF(1_Data_EDA!C5865="Corporate",1,0)</f>
        <v>1</v>
      </c>
      <c r="L5864" s="6" t="n">
        <f aca="false">IF(1_Data_EDA!C5865="Home Office",1,0)</f>
        <v>0</v>
      </c>
      <c r="M5864" s="6" t="n">
        <f aca="false">IF(1_Data_EDA!D5865="Europe",1,0)</f>
        <v>1</v>
      </c>
      <c r="N5864" s="6" t="n">
        <f aca="false">IF(1_Data_EDA!D5865="LATAM",1,0)</f>
        <v>0</v>
      </c>
      <c r="O5864" s="6" t="n">
        <f aca="false">IF(1_Data_EDA!D5865="Pacific Asia",1,0)</f>
        <v>0</v>
      </c>
      <c r="P5864" s="6" t="n">
        <f aca="false">IF(1_Data_EDA!D5865="USCA",1,0)</f>
        <v>0</v>
      </c>
      <c r="Q5864" s="6" t="n">
        <f aca="false">IF(C5864&gt;MEDIAN(C$5:C$8004),1,0)</f>
        <v>1</v>
      </c>
      <c r="R5864" s="6" t="n">
        <f aca="false">IF(D5864&gt;2,1,0)</f>
        <v>0</v>
      </c>
    </row>
    <row r="5865" customFormat="false" ht="15" hidden="false" customHeight="true" outlineLevel="0" collapsed="false">
      <c r="A5865" s="6" t="n">
        <f aca="false">1_Data_EDA!O5866</f>
        <v>1</v>
      </c>
      <c r="B5865" s="6" t="n">
        <f aca="false">1_Data_EDA!H5866</f>
        <v>1</v>
      </c>
      <c r="C5865" s="7" t="n">
        <f aca="false">1_Data_EDA!I5866</f>
        <v>50</v>
      </c>
      <c r="D5865" s="6" t="n">
        <f aca="false">1_Data_EDA!J5866</f>
        <v>1</v>
      </c>
      <c r="E5865" s="7" t="n">
        <f aca="false">1_Data_EDA!K5866</f>
        <v>50</v>
      </c>
      <c r="F5865" s="7" t="n">
        <f aca="false">1_Data_EDA!L5866</f>
        <v>0.5</v>
      </c>
      <c r="G5865" s="8" t="n">
        <f aca="false">1_Data_EDA!M5866</f>
        <v>0.01</v>
      </c>
      <c r="H5865" s="6" t="n">
        <f aca="false">IF(1_Data_EDA!B5866="First Class",1,0)</f>
        <v>1</v>
      </c>
      <c r="I5865" s="6" t="n">
        <f aca="false">IF(1_Data_EDA!B5866="Second Class",1,0)</f>
        <v>0</v>
      </c>
      <c r="J5865" s="6" t="n">
        <f aca="false">IF(1_Data_EDA!B5866="Same Day",1,0)</f>
        <v>0</v>
      </c>
      <c r="K5865" s="6" t="n">
        <f aca="false">IF(1_Data_EDA!C5866="Corporate",1,0)</f>
        <v>0</v>
      </c>
      <c r="L5865" s="6" t="n">
        <f aca="false">IF(1_Data_EDA!C5866="Home Office",1,0)</f>
        <v>0</v>
      </c>
      <c r="M5865" s="6" t="n">
        <f aca="false">IF(1_Data_EDA!D5866="Europe",1,0)</f>
        <v>0</v>
      </c>
      <c r="N5865" s="6" t="n">
        <f aca="false">IF(1_Data_EDA!D5866="LATAM",1,0)</f>
        <v>0</v>
      </c>
      <c r="O5865" s="6" t="n">
        <f aca="false">IF(1_Data_EDA!D5866="Pacific Asia",1,0)</f>
        <v>0</v>
      </c>
      <c r="P5865" s="6" t="n">
        <f aca="false">IF(1_Data_EDA!D5866="USCA",1,0)</f>
        <v>1</v>
      </c>
      <c r="Q5865" s="6" t="n">
        <f aca="false">IF(C5865&gt;MEDIAN(C$5:C$8004),1,0)</f>
        <v>0</v>
      </c>
      <c r="R5865" s="6" t="n">
        <f aca="false">IF(D5865&gt;2,1,0)</f>
        <v>0</v>
      </c>
    </row>
    <row r="5866" customFormat="false" ht="15" hidden="false" customHeight="true" outlineLevel="0" collapsed="false">
      <c r="A5866" s="6" t="n">
        <f aca="false">1_Data_EDA!O5867</f>
        <v>0</v>
      </c>
      <c r="B5866" s="6" t="n">
        <f aca="false">1_Data_EDA!H5867</f>
        <v>4</v>
      </c>
      <c r="C5866" s="7" t="n">
        <f aca="false">1_Data_EDA!I5867</f>
        <v>44.99000168</v>
      </c>
      <c r="D5866" s="6" t="n">
        <f aca="false">1_Data_EDA!J5867</f>
        <v>4</v>
      </c>
      <c r="E5866" s="7" t="n">
        <f aca="false">1_Data_EDA!K5867</f>
        <v>179.9600067</v>
      </c>
      <c r="F5866" s="7" t="n">
        <f aca="false">1_Data_EDA!L5867</f>
        <v>26.98999977</v>
      </c>
      <c r="G5866" s="8" t="n">
        <f aca="false">1_Data_EDA!M5867</f>
        <v>0.150000006</v>
      </c>
      <c r="H5866" s="6" t="n">
        <f aca="false">IF(1_Data_EDA!B5867="First Class",1,0)</f>
        <v>0</v>
      </c>
      <c r="I5866" s="6" t="n">
        <f aca="false">IF(1_Data_EDA!B5867="Second Class",1,0)</f>
        <v>0</v>
      </c>
      <c r="J5866" s="6" t="n">
        <f aca="false">IF(1_Data_EDA!B5867="Same Day",1,0)</f>
        <v>0</v>
      </c>
      <c r="K5866" s="6" t="n">
        <f aca="false">IF(1_Data_EDA!C5867="Corporate",1,0)</f>
        <v>1</v>
      </c>
      <c r="L5866" s="6" t="n">
        <f aca="false">IF(1_Data_EDA!C5867="Home Office",1,0)</f>
        <v>0</v>
      </c>
      <c r="M5866" s="6" t="n">
        <f aca="false">IF(1_Data_EDA!D5867="Europe",1,0)</f>
        <v>0</v>
      </c>
      <c r="N5866" s="6" t="n">
        <f aca="false">IF(1_Data_EDA!D5867="LATAM",1,0)</f>
        <v>1</v>
      </c>
      <c r="O5866" s="6" t="n">
        <f aca="false">IF(1_Data_EDA!D5867="Pacific Asia",1,0)</f>
        <v>0</v>
      </c>
      <c r="P5866" s="6" t="n">
        <f aca="false">IF(1_Data_EDA!D5867="USCA",1,0)</f>
        <v>0</v>
      </c>
      <c r="Q5866" s="6" t="n">
        <f aca="false">IF(C5866&gt;MEDIAN(C$5:C$8004),1,0)</f>
        <v>0</v>
      </c>
      <c r="R5866" s="6" t="n">
        <f aca="false">IF(D5866&gt;2,1,0)</f>
        <v>1</v>
      </c>
    </row>
    <row r="5867" customFormat="false" ht="15" hidden="false" customHeight="true" outlineLevel="0" collapsed="false">
      <c r="A5867" s="6" t="n">
        <f aca="false">1_Data_EDA!O5868</f>
        <v>1</v>
      </c>
      <c r="B5867" s="6" t="n">
        <f aca="false">1_Data_EDA!H5868</f>
        <v>2</v>
      </c>
      <c r="C5867" s="7" t="n">
        <f aca="false">1_Data_EDA!I5868</f>
        <v>49.97999954</v>
      </c>
      <c r="D5867" s="6" t="n">
        <f aca="false">1_Data_EDA!J5868</f>
        <v>2</v>
      </c>
      <c r="E5867" s="7" t="n">
        <f aca="false">1_Data_EDA!K5868</f>
        <v>99.95999908</v>
      </c>
      <c r="F5867" s="7" t="n">
        <f aca="false">1_Data_EDA!L5868</f>
        <v>5.5</v>
      </c>
      <c r="G5867" s="8" t="n">
        <f aca="false">1_Data_EDA!M5868</f>
        <v>0.059999999</v>
      </c>
      <c r="H5867" s="6" t="n">
        <f aca="false">IF(1_Data_EDA!B5868="First Class",1,0)</f>
        <v>0</v>
      </c>
      <c r="I5867" s="6" t="n">
        <f aca="false">IF(1_Data_EDA!B5868="Second Class",1,0)</f>
        <v>1</v>
      </c>
      <c r="J5867" s="6" t="n">
        <f aca="false">IF(1_Data_EDA!B5868="Same Day",1,0)</f>
        <v>0</v>
      </c>
      <c r="K5867" s="6" t="n">
        <f aca="false">IF(1_Data_EDA!C5868="Corporate",1,0)</f>
        <v>0</v>
      </c>
      <c r="L5867" s="6" t="n">
        <f aca="false">IF(1_Data_EDA!C5868="Home Office",1,0)</f>
        <v>1</v>
      </c>
      <c r="M5867" s="6" t="n">
        <f aca="false">IF(1_Data_EDA!D5868="Europe",1,0)</f>
        <v>0</v>
      </c>
      <c r="N5867" s="6" t="n">
        <f aca="false">IF(1_Data_EDA!D5868="LATAM",1,0)</f>
        <v>0</v>
      </c>
      <c r="O5867" s="6" t="n">
        <f aca="false">IF(1_Data_EDA!D5868="Pacific Asia",1,0)</f>
        <v>0</v>
      </c>
      <c r="P5867" s="6" t="n">
        <f aca="false">IF(1_Data_EDA!D5868="USCA",1,0)</f>
        <v>1</v>
      </c>
      <c r="Q5867" s="6" t="n">
        <f aca="false">IF(C5867&gt;MEDIAN(C$5:C$8004),1,0)</f>
        <v>0</v>
      </c>
      <c r="R5867" s="6" t="n">
        <f aca="false">IF(D5867&gt;2,1,0)</f>
        <v>0</v>
      </c>
    </row>
    <row r="5868" customFormat="false" ht="15" hidden="false" customHeight="true" outlineLevel="0" collapsed="false">
      <c r="A5868" s="6" t="n">
        <f aca="false">1_Data_EDA!O5869</f>
        <v>1</v>
      </c>
      <c r="B5868" s="6" t="n">
        <f aca="false">1_Data_EDA!H5869</f>
        <v>4</v>
      </c>
      <c r="C5868" s="7" t="n">
        <f aca="false">1_Data_EDA!I5869</f>
        <v>50</v>
      </c>
      <c r="D5868" s="6" t="n">
        <f aca="false">1_Data_EDA!J5869</f>
        <v>3</v>
      </c>
      <c r="E5868" s="7" t="n">
        <f aca="false">1_Data_EDA!K5869</f>
        <v>150</v>
      </c>
      <c r="F5868" s="7" t="n">
        <f aca="false">1_Data_EDA!L5869</f>
        <v>8.25</v>
      </c>
      <c r="G5868" s="8" t="n">
        <f aca="false">1_Data_EDA!M5869</f>
        <v>0.059999999</v>
      </c>
      <c r="H5868" s="6" t="n">
        <f aca="false">IF(1_Data_EDA!B5869="First Class",1,0)</f>
        <v>0</v>
      </c>
      <c r="I5868" s="6" t="n">
        <f aca="false">IF(1_Data_EDA!B5869="Second Class",1,0)</f>
        <v>0</v>
      </c>
      <c r="J5868" s="6" t="n">
        <f aca="false">IF(1_Data_EDA!B5869="Same Day",1,0)</f>
        <v>0</v>
      </c>
      <c r="K5868" s="6" t="n">
        <f aca="false">IF(1_Data_EDA!C5869="Corporate",1,0)</f>
        <v>0</v>
      </c>
      <c r="L5868" s="6" t="n">
        <f aca="false">IF(1_Data_EDA!C5869="Home Office",1,0)</f>
        <v>1</v>
      </c>
      <c r="M5868" s="6" t="n">
        <f aca="false">IF(1_Data_EDA!D5869="Europe",1,0)</f>
        <v>0</v>
      </c>
      <c r="N5868" s="6" t="n">
        <f aca="false">IF(1_Data_EDA!D5869="LATAM",1,0)</f>
        <v>1</v>
      </c>
      <c r="O5868" s="6" t="n">
        <f aca="false">IF(1_Data_EDA!D5869="Pacific Asia",1,0)</f>
        <v>0</v>
      </c>
      <c r="P5868" s="6" t="n">
        <f aca="false">IF(1_Data_EDA!D5869="USCA",1,0)</f>
        <v>0</v>
      </c>
      <c r="Q5868" s="6" t="n">
        <f aca="false">IF(C5868&gt;MEDIAN(C$5:C$8004),1,0)</f>
        <v>0</v>
      </c>
      <c r="R5868" s="6" t="n">
        <f aca="false">IF(D5868&gt;2,1,0)</f>
        <v>1</v>
      </c>
    </row>
    <row r="5869" customFormat="false" ht="15" hidden="false" customHeight="true" outlineLevel="0" collapsed="false">
      <c r="A5869" s="6" t="n">
        <f aca="false">1_Data_EDA!O5870</f>
        <v>0</v>
      </c>
      <c r="B5869" s="6" t="n">
        <f aca="false">1_Data_EDA!H5870</f>
        <v>4</v>
      </c>
      <c r="C5869" s="7" t="n">
        <f aca="false">1_Data_EDA!I5870</f>
        <v>129.9900055</v>
      </c>
      <c r="D5869" s="6" t="n">
        <f aca="false">1_Data_EDA!J5870</f>
        <v>1</v>
      </c>
      <c r="E5869" s="7" t="n">
        <f aca="false">1_Data_EDA!K5870</f>
        <v>129.9900055</v>
      </c>
      <c r="F5869" s="7" t="n">
        <f aca="false">1_Data_EDA!L5870</f>
        <v>6.5</v>
      </c>
      <c r="G5869" s="8" t="n">
        <f aca="false">1_Data_EDA!M5870</f>
        <v>0.050000001</v>
      </c>
      <c r="H5869" s="6" t="n">
        <f aca="false">IF(1_Data_EDA!B5870="First Class",1,0)</f>
        <v>0</v>
      </c>
      <c r="I5869" s="6" t="n">
        <f aca="false">IF(1_Data_EDA!B5870="Second Class",1,0)</f>
        <v>0</v>
      </c>
      <c r="J5869" s="6" t="n">
        <f aca="false">IF(1_Data_EDA!B5870="Same Day",1,0)</f>
        <v>0</v>
      </c>
      <c r="K5869" s="6" t="n">
        <f aca="false">IF(1_Data_EDA!C5870="Corporate",1,0)</f>
        <v>0</v>
      </c>
      <c r="L5869" s="6" t="n">
        <f aca="false">IF(1_Data_EDA!C5870="Home Office",1,0)</f>
        <v>1</v>
      </c>
      <c r="M5869" s="6" t="n">
        <f aca="false">IF(1_Data_EDA!D5870="Europe",1,0)</f>
        <v>1</v>
      </c>
      <c r="N5869" s="6" t="n">
        <f aca="false">IF(1_Data_EDA!D5870="LATAM",1,0)</f>
        <v>0</v>
      </c>
      <c r="O5869" s="6" t="n">
        <f aca="false">IF(1_Data_EDA!D5870="Pacific Asia",1,0)</f>
        <v>0</v>
      </c>
      <c r="P5869" s="6" t="n">
        <f aca="false">IF(1_Data_EDA!D5870="USCA",1,0)</f>
        <v>0</v>
      </c>
      <c r="Q5869" s="6" t="n">
        <f aca="false">IF(C5869&gt;MEDIAN(C$5:C$8004),1,0)</f>
        <v>1</v>
      </c>
      <c r="R5869" s="6" t="n">
        <f aca="false">IF(D5869&gt;2,1,0)</f>
        <v>0</v>
      </c>
    </row>
    <row r="5870" customFormat="false" ht="15" hidden="false" customHeight="true" outlineLevel="0" collapsed="false">
      <c r="A5870" s="6" t="n">
        <f aca="false">1_Data_EDA!O5871</f>
        <v>0</v>
      </c>
      <c r="B5870" s="6" t="n">
        <f aca="false">1_Data_EDA!H5871</f>
        <v>4</v>
      </c>
      <c r="C5870" s="7" t="n">
        <f aca="false">1_Data_EDA!I5871</f>
        <v>399.980011</v>
      </c>
      <c r="D5870" s="6" t="n">
        <f aca="false">1_Data_EDA!J5871</f>
        <v>1</v>
      </c>
      <c r="E5870" s="7" t="n">
        <f aca="false">1_Data_EDA!K5871</f>
        <v>399.980011</v>
      </c>
      <c r="F5870" s="7" t="n">
        <f aca="false">1_Data_EDA!L5871</f>
        <v>36</v>
      </c>
      <c r="G5870" s="8" t="n">
        <f aca="false">1_Data_EDA!M5871</f>
        <v>0.090000004</v>
      </c>
      <c r="H5870" s="6" t="n">
        <f aca="false">IF(1_Data_EDA!B5871="First Class",1,0)</f>
        <v>0</v>
      </c>
      <c r="I5870" s="6" t="n">
        <f aca="false">IF(1_Data_EDA!B5871="Second Class",1,0)</f>
        <v>0</v>
      </c>
      <c r="J5870" s="6" t="n">
        <f aca="false">IF(1_Data_EDA!B5871="Same Day",1,0)</f>
        <v>0</v>
      </c>
      <c r="K5870" s="6" t="n">
        <f aca="false">IF(1_Data_EDA!C5871="Corporate",1,0)</f>
        <v>0</v>
      </c>
      <c r="L5870" s="6" t="n">
        <f aca="false">IF(1_Data_EDA!C5871="Home Office",1,0)</f>
        <v>0</v>
      </c>
      <c r="M5870" s="6" t="n">
        <f aca="false">IF(1_Data_EDA!D5871="Europe",1,0)</f>
        <v>0</v>
      </c>
      <c r="N5870" s="6" t="n">
        <f aca="false">IF(1_Data_EDA!D5871="LATAM",1,0)</f>
        <v>1</v>
      </c>
      <c r="O5870" s="6" t="n">
        <f aca="false">IF(1_Data_EDA!D5871="Pacific Asia",1,0)</f>
        <v>0</v>
      </c>
      <c r="P5870" s="6" t="n">
        <f aca="false">IF(1_Data_EDA!D5871="USCA",1,0)</f>
        <v>0</v>
      </c>
      <c r="Q5870" s="6" t="n">
        <f aca="false">IF(C5870&gt;MEDIAN(C$5:C$8004),1,0)</f>
        <v>1</v>
      </c>
      <c r="R5870" s="6" t="n">
        <f aca="false">IF(D5870&gt;2,1,0)</f>
        <v>0</v>
      </c>
    </row>
    <row r="5871" customFormat="false" ht="15" hidden="false" customHeight="true" outlineLevel="0" collapsed="false">
      <c r="A5871" s="6" t="n">
        <f aca="false">1_Data_EDA!O5872</f>
        <v>0</v>
      </c>
      <c r="B5871" s="6" t="n">
        <f aca="false">1_Data_EDA!H5872</f>
        <v>4</v>
      </c>
      <c r="C5871" s="7" t="n">
        <f aca="false">1_Data_EDA!I5872</f>
        <v>59.99000168</v>
      </c>
      <c r="D5871" s="6" t="n">
        <f aca="false">1_Data_EDA!J5872</f>
        <v>2</v>
      </c>
      <c r="E5871" s="7" t="n">
        <f aca="false">1_Data_EDA!K5872</f>
        <v>119.9800034</v>
      </c>
      <c r="F5871" s="7" t="n">
        <f aca="false">1_Data_EDA!L5872</f>
        <v>8.399999619</v>
      </c>
      <c r="G5871" s="8" t="n">
        <f aca="false">1_Data_EDA!M5872</f>
        <v>0.07</v>
      </c>
      <c r="H5871" s="6" t="n">
        <f aca="false">IF(1_Data_EDA!B5872="First Class",1,0)</f>
        <v>0</v>
      </c>
      <c r="I5871" s="6" t="n">
        <f aca="false">IF(1_Data_EDA!B5872="Second Class",1,0)</f>
        <v>0</v>
      </c>
      <c r="J5871" s="6" t="n">
        <f aca="false">IF(1_Data_EDA!B5872="Same Day",1,0)</f>
        <v>0</v>
      </c>
      <c r="K5871" s="6" t="n">
        <f aca="false">IF(1_Data_EDA!C5872="Corporate",1,0)</f>
        <v>0</v>
      </c>
      <c r="L5871" s="6" t="n">
        <f aca="false">IF(1_Data_EDA!C5872="Home Office",1,0)</f>
        <v>1</v>
      </c>
      <c r="M5871" s="6" t="n">
        <f aca="false">IF(1_Data_EDA!D5872="Europe",1,0)</f>
        <v>0</v>
      </c>
      <c r="N5871" s="6" t="n">
        <f aca="false">IF(1_Data_EDA!D5872="LATAM",1,0)</f>
        <v>0</v>
      </c>
      <c r="O5871" s="6" t="n">
        <f aca="false">IF(1_Data_EDA!D5872="Pacific Asia",1,0)</f>
        <v>1</v>
      </c>
      <c r="P5871" s="6" t="n">
        <f aca="false">IF(1_Data_EDA!D5872="USCA",1,0)</f>
        <v>0</v>
      </c>
      <c r="Q5871" s="6" t="n">
        <f aca="false">IF(C5871&gt;MEDIAN(C$5:C$8004),1,0)</f>
        <v>0</v>
      </c>
      <c r="R5871" s="6" t="n">
        <f aca="false">IF(D5871&gt;2,1,0)</f>
        <v>0</v>
      </c>
    </row>
    <row r="5872" customFormat="false" ht="15" hidden="false" customHeight="true" outlineLevel="0" collapsed="false">
      <c r="A5872" s="6" t="n">
        <f aca="false">1_Data_EDA!O5873</f>
        <v>0</v>
      </c>
      <c r="B5872" s="6" t="n">
        <f aca="false">1_Data_EDA!H5873</f>
        <v>2</v>
      </c>
      <c r="C5872" s="7" t="n">
        <f aca="false">1_Data_EDA!I5873</f>
        <v>50</v>
      </c>
      <c r="D5872" s="6" t="n">
        <f aca="false">1_Data_EDA!J5873</f>
        <v>4</v>
      </c>
      <c r="E5872" s="7" t="n">
        <f aca="false">1_Data_EDA!K5873</f>
        <v>200</v>
      </c>
      <c r="F5872" s="7" t="n">
        <f aca="false">1_Data_EDA!L5873</f>
        <v>32</v>
      </c>
      <c r="G5872" s="8" t="n">
        <f aca="false">1_Data_EDA!M5873</f>
        <v>0.159999996</v>
      </c>
      <c r="H5872" s="6" t="n">
        <f aca="false">IF(1_Data_EDA!B5873="First Class",1,0)</f>
        <v>0</v>
      </c>
      <c r="I5872" s="6" t="n">
        <f aca="false">IF(1_Data_EDA!B5873="Second Class",1,0)</f>
        <v>1</v>
      </c>
      <c r="J5872" s="6" t="n">
        <f aca="false">IF(1_Data_EDA!B5873="Same Day",1,0)</f>
        <v>0</v>
      </c>
      <c r="K5872" s="6" t="n">
        <f aca="false">IF(1_Data_EDA!C5873="Corporate",1,0)</f>
        <v>0</v>
      </c>
      <c r="L5872" s="6" t="n">
        <f aca="false">IF(1_Data_EDA!C5873="Home Office",1,0)</f>
        <v>0</v>
      </c>
      <c r="M5872" s="6" t="n">
        <f aca="false">IF(1_Data_EDA!D5873="Europe",1,0)</f>
        <v>0</v>
      </c>
      <c r="N5872" s="6" t="n">
        <f aca="false">IF(1_Data_EDA!D5873="LATAM",1,0)</f>
        <v>1</v>
      </c>
      <c r="O5872" s="6" t="n">
        <f aca="false">IF(1_Data_EDA!D5873="Pacific Asia",1,0)</f>
        <v>0</v>
      </c>
      <c r="P5872" s="6" t="n">
        <f aca="false">IF(1_Data_EDA!D5873="USCA",1,0)</f>
        <v>0</v>
      </c>
      <c r="Q5872" s="6" t="n">
        <f aca="false">IF(C5872&gt;MEDIAN(C$5:C$8004),1,0)</f>
        <v>0</v>
      </c>
      <c r="R5872" s="6" t="n">
        <f aca="false">IF(D5872&gt;2,1,0)</f>
        <v>1</v>
      </c>
    </row>
    <row r="5873" customFormat="false" ht="15" hidden="false" customHeight="true" outlineLevel="0" collapsed="false">
      <c r="A5873" s="6" t="n">
        <f aca="false">1_Data_EDA!O5874</f>
        <v>1</v>
      </c>
      <c r="B5873" s="6" t="n">
        <f aca="false">1_Data_EDA!H5874</f>
        <v>2</v>
      </c>
      <c r="C5873" s="7" t="n">
        <f aca="false">1_Data_EDA!I5874</f>
        <v>59.99000168</v>
      </c>
      <c r="D5873" s="6" t="n">
        <f aca="false">1_Data_EDA!J5874</f>
        <v>4</v>
      </c>
      <c r="E5873" s="7" t="n">
        <f aca="false">1_Data_EDA!K5874</f>
        <v>239.9600067</v>
      </c>
      <c r="F5873" s="7" t="n">
        <f aca="false">1_Data_EDA!L5874</f>
        <v>31.19000053</v>
      </c>
      <c r="G5873" s="8" t="n">
        <f aca="false">1_Data_EDA!M5874</f>
        <v>0.129999995</v>
      </c>
      <c r="H5873" s="6" t="n">
        <f aca="false">IF(1_Data_EDA!B5874="First Class",1,0)</f>
        <v>0</v>
      </c>
      <c r="I5873" s="6" t="n">
        <f aca="false">IF(1_Data_EDA!B5874="Second Class",1,0)</f>
        <v>1</v>
      </c>
      <c r="J5873" s="6" t="n">
        <f aca="false">IF(1_Data_EDA!B5874="Same Day",1,0)</f>
        <v>0</v>
      </c>
      <c r="K5873" s="6" t="n">
        <f aca="false">IF(1_Data_EDA!C5874="Corporate",1,0)</f>
        <v>1</v>
      </c>
      <c r="L5873" s="6" t="n">
        <f aca="false">IF(1_Data_EDA!C5874="Home Office",1,0)</f>
        <v>0</v>
      </c>
      <c r="M5873" s="6" t="n">
        <f aca="false">IF(1_Data_EDA!D5874="Europe",1,0)</f>
        <v>0</v>
      </c>
      <c r="N5873" s="6" t="n">
        <f aca="false">IF(1_Data_EDA!D5874="LATAM",1,0)</f>
        <v>0</v>
      </c>
      <c r="O5873" s="6" t="n">
        <f aca="false">IF(1_Data_EDA!D5874="Pacific Asia",1,0)</f>
        <v>1</v>
      </c>
      <c r="P5873" s="6" t="n">
        <f aca="false">IF(1_Data_EDA!D5874="USCA",1,0)</f>
        <v>0</v>
      </c>
      <c r="Q5873" s="6" t="n">
        <f aca="false">IF(C5873&gt;MEDIAN(C$5:C$8004),1,0)</f>
        <v>0</v>
      </c>
      <c r="R5873" s="6" t="n">
        <f aca="false">IF(D5873&gt;2,1,0)</f>
        <v>1</v>
      </c>
    </row>
    <row r="5874" customFormat="false" ht="15" hidden="false" customHeight="true" outlineLevel="0" collapsed="false">
      <c r="A5874" s="6" t="n">
        <f aca="false">1_Data_EDA!O5875</f>
        <v>1</v>
      </c>
      <c r="B5874" s="6" t="n">
        <f aca="false">1_Data_EDA!H5875</f>
        <v>4</v>
      </c>
      <c r="C5874" s="7" t="n">
        <f aca="false">1_Data_EDA!I5875</f>
        <v>50</v>
      </c>
      <c r="D5874" s="6" t="n">
        <f aca="false">1_Data_EDA!J5875</f>
        <v>4</v>
      </c>
      <c r="E5874" s="7" t="n">
        <f aca="false">1_Data_EDA!K5875</f>
        <v>200</v>
      </c>
      <c r="F5874" s="7" t="n">
        <f aca="false">1_Data_EDA!L5875</f>
        <v>4</v>
      </c>
      <c r="G5874" s="8" t="n">
        <f aca="false">1_Data_EDA!M5875</f>
        <v>0.02</v>
      </c>
      <c r="H5874" s="6" t="n">
        <f aca="false">IF(1_Data_EDA!B5875="First Class",1,0)</f>
        <v>0</v>
      </c>
      <c r="I5874" s="6" t="n">
        <f aca="false">IF(1_Data_EDA!B5875="Second Class",1,0)</f>
        <v>0</v>
      </c>
      <c r="J5874" s="6" t="n">
        <f aca="false">IF(1_Data_EDA!B5875="Same Day",1,0)</f>
        <v>0</v>
      </c>
      <c r="K5874" s="6" t="n">
        <f aca="false">IF(1_Data_EDA!C5875="Corporate",1,0)</f>
        <v>0</v>
      </c>
      <c r="L5874" s="6" t="n">
        <f aca="false">IF(1_Data_EDA!C5875="Home Office",1,0)</f>
        <v>0</v>
      </c>
      <c r="M5874" s="6" t="n">
        <f aca="false">IF(1_Data_EDA!D5875="Europe",1,0)</f>
        <v>1</v>
      </c>
      <c r="N5874" s="6" t="n">
        <f aca="false">IF(1_Data_EDA!D5875="LATAM",1,0)</f>
        <v>0</v>
      </c>
      <c r="O5874" s="6" t="n">
        <f aca="false">IF(1_Data_EDA!D5875="Pacific Asia",1,0)</f>
        <v>0</v>
      </c>
      <c r="P5874" s="6" t="n">
        <f aca="false">IF(1_Data_EDA!D5875="USCA",1,0)</f>
        <v>0</v>
      </c>
      <c r="Q5874" s="6" t="n">
        <f aca="false">IF(C5874&gt;MEDIAN(C$5:C$8004),1,0)</f>
        <v>0</v>
      </c>
      <c r="R5874" s="6" t="n">
        <f aca="false">IF(D5874&gt;2,1,0)</f>
        <v>1</v>
      </c>
    </row>
    <row r="5875" customFormat="false" ht="15" hidden="false" customHeight="true" outlineLevel="0" collapsed="false">
      <c r="A5875" s="6" t="n">
        <f aca="false">1_Data_EDA!O5876</f>
        <v>1</v>
      </c>
      <c r="B5875" s="6" t="n">
        <f aca="false">1_Data_EDA!H5876</f>
        <v>4</v>
      </c>
      <c r="C5875" s="7" t="n">
        <f aca="false">1_Data_EDA!I5876</f>
        <v>50</v>
      </c>
      <c r="D5875" s="6" t="n">
        <f aca="false">1_Data_EDA!J5876</f>
        <v>1</v>
      </c>
      <c r="E5875" s="7" t="n">
        <f aca="false">1_Data_EDA!K5876</f>
        <v>50</v>
      </c>
      <c r="F5875" s="7" t="n">
        <f aca="false">1_Data_EDA!L5876</f>
        <v>3.5</v>
      </c>
      <c r="G5875" s="8" t="n">
        <f aca="false">1_Data_EDA!M5876</f>
        <v>0.07</v>
      </c>
      <c r="H5875" s="6" t="n">
        <f aca="false">IF(1_Data_EDA!B5876="First Class",1,0)</f>
        <v>0</v>
      </c>
      <c r="I5875" s="6" t="n">
        <f aca="false">IF(1_Data_EDA!B5876="Second Class",1,0)</f>
        <v>0</v>
      </c>
      <c r="J5875" s="6" t="n">
        <f aca="false">IF(1_Data_EDA!B5876="Same Day",1,0)</f>
        <v>0</v>
      </c>
      <c r="K5875" s="6" t="n">
        <f aca="false">IF(1_Data_EDA!C5876="Corporate",1,0)</f>
        <v>0</v>
      </c>
      <c r="L5875" s="6" t="n">
        <f aca="false">IF(1_Data_EDA!C5876="Home Office",1,0)</f>
        <v>0</v>
      </c>
      <c r="M5875" s="6" t="n">
        <f aca="false">IF(1_Data_EDA!D5876="Europe",1,0)</f>
        <v>0</v>
      </c>
      <c r="N5875" s="6" t="n">
        <f aca="false">IF(1_Data_EDA!D5876="LATAM",1,0)</f>
        <v>0</v>
      </c>
      <c r="O5875" s="6" t="n">
        <f aca="false">IF(1_Data_EDA!D5876="Pacific Asia",1,0)</f>
        <v>1</v>
      </c>
      <c r="P5875" s="6" t="n">
        <f aca="false">IF(1_Data_EDA!D5876="USCA",1,0)</f>
        <v>0</v>
      </c>
      <c r="Q5875" s="6" t="n">
        <f aca="false">IF(C5875&gt;MEDIAN(C$5:C$8004),1,0)</f>
        <v>0</v>
      </c>
      <c r="R5875" s="6" t="n">
        <f aca="false">IF(D5875&gt;2,1,0)</f>
        <v>0</v>
      </c>
    </row>
    <row r="5876" customFormat="false" ht="15" hidden="false" customHeight="true" outlineLevel="0" collapsed="false">
      <c r="A5876" s="6" t="n">
        <f aca="false">1_Data_EDA!O5877</f>
        <v>1</v>
      </c>
      <c r="B5876" s="6" t="n">
        <f aca="false">1_Data_EDA!H5877</f>
        <v>2</v>
      </c>
      <c r="C5876" s="7" t="n">
        <f aca="false">1_Data_EDA!I5877</f>
        <v>399.980011</v>
      </c>
      <c r="D5876" s="6" t="n">
        <f aca="false">1_Data_EDA!J5877</f>
        <v>1</v>
      </c>
      <c r="E5876" s="7" t="n">
        <f aca="false">1_Data_EDA!K5877</f>
        <v>399.980011</v>
      </c>
      <c r="F5876" s="7" t="n">
        <f aca="false">1_Data_EDA!L5877</f>
        <v>60</v>
      </c>
      <c r="G5876" s="8" t="n">
        <f aca="false">1_Data_EDA!M5877</f>
        <v>0.150000006</v>
      </c>
      <c r="H5876" s="6" t="n">
        <f aca="false">IF(1_Data_EDA!B5877="First Class",1,0)</f>
        <v>0</v>
      </c>
      <c r="I5876" s="6" t="n">
        <f aca="false">IF(1_Data_EDA!B5877="Second Class",1,0)</f>
        <v>1</v>
      </c>
      <c r="J5876" s="6" t="n">
        <f aca="false">IF(1_Data_EDA!B5877="Same Day",1,0)</f>
        <v>0</v>
      </c>
      <c r="K5876" s="6" t="n">
        <f aca="false">IF(1_Data_EDA!C5877="Corporate",1,0)</f>
        <v>1</v>
      </c>
      <c r="L5876" s="6" t="n">
        <f aca="false">IF(1_Data_EDA!C5877="Home Office",1,0)</f>
        <v>0</v>
      </c>
      <c r="M5876" s="6" t="n">
        <f aca="false">IF(1_Data_EDA!D5877="Europe",1,0)</f>
        <v>0</v>
      </c>
      <c r="N5876" s="6" t="n">
        <f aca="false">IF(1_Data_EDA!D5877="LATAM",1,0)</f>
        <v>1</v>
      </c>
      <c r="O5876" s="6" t="n">
        <f aca="false">IF(1_Data_EDA!D5877="Pacific Asia",1,0)</f>
        <v>0</v>
      </c>
      <c r="P5876" s="6" t="n">
        <f aca="false">IF(1_Data_EDA!D5877="USCA",1,0)</f>
        <v>0</v>
      </c>
      <c r="Q5876" s="6" t="n">
        <f aca="false">IF(C5876&gt;MEDIAN(C$5:C$8004),1,0)</f>
        <v>1</v>
      </c>
      <c r="R5876" s="6" t="n">
        <f aca="false">IF(D5876&gt;2,1,0)</f>
        <v>0</v>
      </c>
    </row>
    <row r="5877" customFormat="false" ht="15" hidden="false" customHeight="true" outlineLevel="0" collapsed="false">
      <c r="A5877" s="6" t="n">
        <f aca="false">1_Data_EDA!O5878</f>
        <v>0</v>
      </c>
      <c r="B5877" s="6" t="n">
        <f aca="false">1_Data_EDA!H5878</f>
        <v>2</v>
      </c>
      <c r="C5877" s="7" t="n">
        <f aca="false">1_Data_EDA!I5878</f>
        <v>299.980011</v>
      </c>
      <c r="D5877" s="6" t="n">
        <f aca="false">1_Data_EDA!J5878</f>
        <v>1</v>
      </c>
      <c r="E5877" s="7" t="n">
        <f aca="false">1_Data_EDA!K5878</f>
        <v>299.980011</v>
      </c>
      <c r="F5877" s="7" t="n">
        <f aca="false">1_Data_EDA!L5878</f>
        <v>12</v>
      </c>
      <c r="G5877" s="8" t="n">
        <f aca="false">1_Data_EDA!M5878</f>
        <v>0.039999999</v>
      </c>
      <c r="H5877" s="6" t="n">
        <f aca="false">IF(1_Data_EDA!B5878="First Class",1,0)</f>
        <v>0</v>
      </c>
      <c r="I5877" s="6" t="n">
        <f aca="false">IF(1_Data_EDA!B5878="Second Class",1,0)</f>
        <v>1</v>
      </c>
      <c r="J5877" s="6" t="n">
        <f aca="false">IF(1_Data_EDA!B5878="Same Day",1,0)</f>
        <v>0</v>
      </c>
      <c r="K5877" s="6" t="n">
        <f aca="false">IF(1_Data_EDA!C5878="Corporate",1,0)</f>
        <v>0</v>
      </c>
      <c r="L5877" s="6" t="n">
        <f aca="false">IF(1_Data_EDA!C5878="Home Office",1,0)</f>
        <v>0</v>
      </c>
      <c r="M5877" s="6" t="n">
        <f aca="false">IF(1_Data_EDA!D5878="Europe",1,0)</f>
        <v>1</v>
      </c>
      <c r="N5877" s="6" t="n">
        <f aca="false">IF(1_Data_EDA!D5878="LATAM",1,0)</f>
        <v>0</v>
      </c>
      <c r="O5877" s="6" t="n">
        <f aca="false">IF(1_Data_EDA!D5878="Pacific Asia",1,0)</f>
        <v>0</v>
      </c>
      <c r="P5877" s="6" t="n">
        <f aca="false">IF(1_Data_EDA!D5878="USCA",1,0)</f>
        <v>0</v>
      </c>
      <c r="Q5877" s="6" t="n">
        <f aca="false">IF(C5877&gt;MEDIAN(C$5:C$8004),1,0)</f>
        <v>1</v>
      </c>
      <c r="R5877" s="6" t="n">
        <f aca="false">IF(D5877&gt;2,1,0)</f>
        <v>0</v>
      </c>
    </row>
    <row r="5878" customFormat="false" ht="15" hidden="false" customHeight="true" outlineLevel="0" collapsed="false">
      <c r="A5878" s="6" t="n">
        <f aca="false">1_Data_EDA!O5879</f>
        <v>0</v>
      </c>
      <c r="B5878" s="6" t="n">
        <f aca="false">1_Data_EDA!H5879</f>
        <v>4</v>
      </c>
      <c r="C5878" s="7" t="n">
        <f aca="false">1_Data_EDA!I5879</f>
        <v>399.980011</v>
      </c>
      <c r="D5878" s="6" t="n">
        <f aca="false">1_Data_EDA!J5879</f>
        <v>1</v>
      </c>
      <c r="E5878" s="7" t="n">
        <f aca="false">1_Data_EDA!K5879</f>
        <v>399.980011</v>
      </c>
      <c r="F5878" s="7" t="n">
        <f aca="false">1_Data_EDA!L5879</f>
        <v>0</v>
      </c>
      <c r="G5878" s="8" t="n">
        <f aca="false">1_Data_EDA!M5879</f>
        <v>0</v>
      </c>
      <c r="H5878" s="6" t="n">
        <f aca="false">IF(1_Data_EDA!B5879="First Class",1,0)</f>
        <v>0</v>
      </c>
      <c r="I5878" s="6" t="n">
        <f aca="false">IF(1_Data_EDA!B5879="Second Class",1,0)</f>
        <v>0</v>
      </c>
      <c r="J5878" s="6" t="n">
        <f aca="false">IF(1_Data_EDA!B5879="Same Day",1,0)</f>
        <v>0</v>
      </c>
      <c r="K5878" s="6" t="n">
        <f aca="false">IF(1_Data_EDA!C5879="Corporate",1,0)</f>
        <v>0</v>
      </c>
      <c r="L5878" s="6" t="n">
        <f aca="false">IF(1_Data_EDA!C5879="Home Office",1,0)</f>
        <v>0</v>
      </c>
      <c r="M5878" s="6" t="n">
        <f aca="false">IF(1_Data_EDA!D5879="Europe",1,0)</f>
        <v>0</v>
      </c>
      <c r="N5878" s="6" t="n">
        <f aca="false">IF(1_Data_EDA!D5879="LATAM",1,0)</f>
        <v>1</v>
      </c>
      <c r="O5878" s="6" t="n">
        <f aca="false">IF(1_Data_EDA!D5879="Pacific Asia",1,0)</f>
        <v>0</v>
      </c>
      <c r="P5878" s="6" t="n">
        <f aca="false">IF(1_Data_EDA!D5879="USCA",1,0)</f>
        <v>0</v>
      </c>
      <c r="Q5878" s="6" t="n">
        <f aca="false">IF(C5878&gt;MEDIAN(C$5:C$8004),1,0)</f>
        <v>1</v>
      </c>
      <c r="R5878" s="6" t="n">
        <f aca="false">IF(D5878&gt;2,1,0)</f>
        <v>0</v>
      </c>
    </row>
    <row r="5879" customFormat="false" ht="15" hidden="false" customHeight="true" outlineLevel="0" collapsed="false">
      <c r="A5879" s="6" t="n">
        <f aca="false">1_Data_EDA!O5880</f>
        <v>0</v>
      </c>
      <c r="B5879" s="6" t="n">
        <f aca="false">1_Data_EDA!H5880</f>
        <v>4</v>
      </c>
      <c r="C5879" s="7" t="n">
        <f aca="false">1_Data_EDA!I5880</f>
        <v>50</v>
      </c>
      <c r="D5879" s="6" t="n">
        <f aca="false">1_Data_EDA!J5880</f>
        <v>5</v>
      </c>
      <c r="E5879" s="7" t="n">
        <f aca="false">1_Data_EDA!K5880</f>
        <v>250</v>
      </c>
      <c r="F5879" s="7" t="n">
        <f aca="false">1_Data_EDA!L5880</f>
        <v>25</v>
      </c>
      <c r="G5879" s="8" t="n">
        <f aca="false">1_Data_EDA!M5880</f>
        <v>0.100000001</v>
      </c>
      <c r="H5879" s="6" t="n">
        <f aca="false">IF(1_Data_EDA!B5880="First Class",1,0)</f>
        <v>0</v>
      </c>
      <c r="I5879" s="6" t="n">
        <f aca="false">IF(1_Data_EDA!B5880="Second Class",1,0)</f>
        <v>0</v>
      </c>
      <c r="J5879" s="6" t="n">
        <f aca="false">IF(1_Data_EDA!B5880="Same Day",1,0)</f>
        <v>0</v>
      </c>
      <c r="K5879" s="6" t="n">
        <f aca="false">IF(1_Data_EDA!C5880="Corporate",1,0)</f>
        <v>0</v>
      </c>
      <c r="L5879" s="6" t="n">
        <f aca="false">IF(1_Data_EDA!C5880="Home Office",1,0)</f>
        <v>0</v>
      </c>
      <c r="M5879" s="6" t="n">
        <f aca="false">IF(1_Data_EDA!D5880="Europe",1,0)</f>
        <v>0</v>
      </c>
      <c r="N5879" s="6" t="n">
        <f aca="false">IF(1_Data_EDA!D5880="LATAM",1,0)</f>
        <v>1</v>
      </c>
      <c r="O5879" s="6" t="n">
        <f aca="false">IF(1_Data_EDA!D5880="Pacific Asia",1,0)</f>
        <v>0</v>
      </c>
      <c r="P5879" s="6" t="n">
        <f aca="false">IF(1_Data_EDA!D5880="USCA",1,0)</f>
        <v>0</v>
      </c>
      <c r="Q5879" s="6" t="n">
        <f aca="false">IF(C5879&gt;MEDIAN(C$5:C$8004),1,0)</f>
        <v>0</v>
      </c>
      <c r="R5879" s="6" t="n">
        <f aca="false">IF(D5879&gt;2,1,0)</f>
        <v>1</v>
      </c>
    </row>
    <row r="5880" customFormat="false" ht="15" hidden="false" customHeight="true" outlineLevel="0" collapsed="false">
      <c r="A5880" s="6" t="n">
        <f aca="false">1_Data_EDA!O5881</f>
        <v>1</v>
      </c>
      <c r="B5880" s="6" t="n">
        <f aca="false">1_Data_EDA!H5881</f>
        <v>1</v>
      </c>
      <c r="C5880" s="7" t="n">
        <f aca="false">1_Data_EDA!I5881</f>
        <v>59.99000168</v>
      </c>
      <c r="D5880" s="6" t="n">
        <f aca="false">1_Data_EDA!J5881</f>
        <v>3</v>
      </c>
      <c r="E5880" s="7" t="n">
        <f aca="false">1_Data_EDA!K5881</f>
        <v>179.9700012</v>
      </c>
      <c r="F5880" s="7" t="n">
        <f aca="false">1_Data_EDA!L5881</f>
        <v>1.799999952</v>
      </c>
      <c r="G5880" s="8" t="n">
        <f aca="false">1_Data_EDA!M5881</f>
        <v>0.01</v>
      </c>
      <c r="H5880" s="6" t="n">
        <f aca="false">IF(1_Data_EDA!B5881="First Class",1,0)</f>
        <v>1</v>
      </c>
      <c r="I5880" s="6" t="n">
        <f aca="false">IF(1_Data_EDA!B5881="Second Class",1,0)</f>
        <v>0</v>
      </c>
      <c r="J5880" s="6" t="n">
        <f aca="false">IF(1_Data_EDA!B5881="Same Day",1,0)</f>
        <v>0</v>
      </c>
      <c r="K5880" s="6" t="n">
        <f aca="false">IF(1_Data_EDA!C5881="Corporate",1,0)</f>
        <v>0</v>
      </c>
      <c r="L5880" s="6" t="n">
        <f aca="false">IF(1_Data_EDA!C5881="Home Office",1,0)</f>
        <v>0</v>
      </c>
      <c r="M5880" s="6" t="n">
        <f aca="false">IF(1_Data_EDA!D5881="Europe",1,0)</f>
        <v>0</v>
      </c>
      <c r="N5880" s="6" t="n">
        <f aca="false">IF(1_Data_EDA!D5881="LATAM",1,0)</f>
        <v>0</v>
      </c>
      <c r="O5880" s="6" t="n">
        <f aca="false">IF(1_Data_EDA!D5881="Pacific Asia",1,0)</f>
        <v>1</v>
      </c>
      <c r="P5880" s="6" t="n">
        <f aca="false">IF(1_Data_EDA!D5881="USCA",1,0)</f>
        <v>0</v>
      </c>
      <c r="Q5880" s="6" t="n">
        <f aca="false">IF(C5880&gt;MEDIAN(C$5:C$8004),1,0)</f>
        <v>0</v>
      </c>
      <c r="R5880" s="6" t="n">
        <f aca="false">IF(D5880&gt;2,1,0)</f>
        <v>1</v>
      </c>
    </row>
    <row r="5881" customFormat="false" ht="15" hidden="false" customHeight="true" outlineLevel="0" collapsed="false">
      <c r="A5881" s="6" t="n">
        <f aca="false">1_Data_EDA!O5882</f>
        <v>0</v>
      </c>
      <c r="B5881" s="6" t="n">
        <f aca="false">1_Data_EDA!H5882</f>
        <v>0</v>
      </c>
      <c r="C5881" s="7" t="n">
        <f aca="false">1_Data_EDA!I5882</f>
        <v>50</v>
      </c>
      <c r="D5881" s="6" t="n">
        <f aca="false">1_Data_EDA!J5882</f>
        <v>2</v>
      </c>
      <c r="E5881" s="7" t="n">
        <f aca="false">1_Data_EDA!K5882</f>
        <v>100</v>
      </c>
      <c r="F5881" s="7" t="n">
        <f aca="false">1_Data_EDA!L5882</f>
        <v>1</v>
      </c>
      <c r="G5881" s="8" t="n">
        <f aca="false">1_Data_EDA!M5882</f>
        <v>0.01</v>
      </c>
      <c r="H5881" s="6" t="n">
        <f aca="false">IF(1_Data_EDA!B5882="First Class",1,0)</f>
        <v>0</v>
      </c>
      <c r="I5881" s="6" t="n">
        <f aca="false">IF(1_Data_EDA!B5882="Second Class",1,0)</f>
        <v>0</v>
      </c>
      <c r="J5881" s="6" t="n">
        <f aca="false">IF(1_Data_EDA!B5882="Same Day",1,0)</f>
        <v>1</v>
      </c>
      <c r="K5881" s="6" t="n">
        <f aca="false">IF(1_Data_EDA!C5882="Corporate",1,0)</f>
        <v>1</v>
      </c>
      <c r="L5881" s="6" t="n">
        <f aca="false">IF(1_Data_EDA!C5882="Home Office",1,0)</f>
        <v>0</v>
      </c>
      <c r="M5881" s="6" t="n">
        <f aca="false">IF(1_Data_EDA!D5882="Europe",1,0)</f>
        <v>0</v>
      </c>
      <c r="N5881" s="6" t="n">
        <f aca="false">IF(1_Data_EDA!D5882="LATAM",1,0)</f>
        <v>0</v>
      </c>
      <c r="O5881" s="6" t="n">
        <f aca="false">IF(1_Data_EDA!D5882="Pacific Asia",1,0)</f>
        <v>0</v>
      </c>
      <c r="P5881" s="6" t="n">
        <f aca="false">IF(1_Data_EDA!D5882="USCA",1,0)</f>
        <v>1</v>
      </c>
      <c r="Q5881" s="6" t="n">
        <f aca="false">IF(C5881&gt;MEDIAN(C$5:C$8004),1,0)</f>
        <v>0</v>
      </c>
      <c r="R5881" s="6" t="n">
        <f aca="false">IF(D5881&gt;2,1,0)</f>
        <v>0</v>
      </c>
    </row>
    <row r="5882" customFormat="false" ht="15" hidden="false" customHeight="true" outlineLevel="0" collapsed="false">
      <c r="A5882" s="6" t="n">
        <f aca="false">1_Data_EDA!O5883</f>
        <v>1</v>
      </c>
      <c r="B5882" s="6" t="n">
        <f aca="false">1_Data_EDA!H5883</f>
        <v>1</v>
      </c>
      <c r="C5882" s="7" t="n">
        <f aca="false">1_Data_EDA!I5883</f>
        <v>129.9900055</v>
      </c>
      <c r="D5882" s="6" t="n">
        <f aca="false">1_Data_EDA!J5883</f>
        <v>1</v>
      </c>
      <c r="E5882" s="7" t="n">
        <f aca="false">1_Data_EDA!K5883</f>
        <v>129.9900055</v>
      </c>
      <c r="F5882" s="7" t="n">
        <f aca="false">1_Data_EDA!L5883</f>
        <v>23.39999962</v>
      </c>
      <c r="G5882" s="8" t="n">
        <f aca="false">1_Data_EDA!M5883</f>
        <v>0.180000007</v>
      </c>
      <c r="H5882" s="6" t="n">
        <f aca="false">IF(1_Data_EDA!B5883="First Class",1,0)</f>
        <v>1</v>
      </c>
      <c r="I5882" s="6" t="n">
        <f aca="false">IF(1_Data_EDA!B5883="Second Class",1,0)</f>
        <v>0</v>
      </c>
      <c r="J5882" s="6" t="n">
        <f aca="false">IF(1_Data_EDA!B5883="Same Day",1,0)</f>
        <v>0</v>
      </c>
      <c r="K5882" s="6" t="n">
        <f aca="false">IF(1_Data_EDA!C5883="Corporate",1,0)</f>
        <v>0</v>
      </c>
      <c r="L5882" s="6" t="n">
        <f aca="false">IF(1_Data_EDA!C5883="Home Office",1,0)</f>
        <v>0</v>
      </c>
      <c r="M5882" s="6" t="n">
        <f aca="false">IF(1_Data_EDA!D5883="Europe",1,0)</f>
        <v>0</v>
      </c>
      <c r="N5882" s="6" t="n">
        <f aca="false">IF(1_Data_EDA!D5883="LATAM",1,0)</f>
        <v>1</v>
      </c>
      <c r="O5882" s="6" t="n">
        <f aca="false">IF(1_Data_EDA!D5883="Pacific Asia",1,0)</f>
        <v>0</v>
      </c>
      <c r="P5882" s="6" t="n">
        <f aca="false">IF(1_Data_EDA!D5883="USCA",1,0)</f>
        <v>0</v>
      </c>
      <c r="Q5882" s="6" t="n">
        <f aca="false">IF(C5882&gt;MEDIAN(C$5:C$8004),1,0)</f>
        <v>1</v>
      </c>
      <c r="R5882" s="6" t="n">
        <f aca="false">IF(D5882&gt;2,1,0)</f>
        <v>0</v>
      </c>
    </row>
    <row r="5883" customFormat="false" ht="15" hidden="false" customHeight="true" outlineLevel="0" collapsed="false">
      <c r="A5883" s="6" t="n">
        <f aca="false">1_Data_EDA!O5884</f>
        <v>1</v>
      </c>
      <c r="B5883" s="6" t="n">
        <f aca="false">1_Data_EDA!H5884</f>
        <v>1</v>
      </c>
      <c r="C5883" s="7" t="n">
        <f aca="false">1_Data_EDA!I5884</f>
        <v>34.99000168</v>
      </c>
      <c r="D5883" s="6" t="n">
        <f aca="false">1_Data_EDA!J5884</f>
        <v>4</v>
      </c>
      <c r="E5883" s="7" t="n">
        <f aca="false">1_Data_EDA!K5884</f>
        <v>139.9600067</v>
      </c>
      <c r="F5883" s="7" t="n">
        <f aca="false">1_Data_EDA!L5884</f>
        <v>16.79999924</v>
      </c>
      <c r="G5883" s="8" t="n">
        <f aca="false">1_Data_EDA!M5884</f>
        <v>0.119999997</v>
      </c>
      <c r="H5883" s="6" t="n">
        <f aca="false">IF(1_Data_EDA!B5884="First Class",1,0)</f>
        <v>1</v>
      </c>
      <c r="I5883" s="6" t="n">
        <f aca="false">IF(1_Data_EDA!B5884="Second Class",1,0)</f>
        <v>0</v>
      </c>
      <c r="J5883" s="6" t="n">
        <f aca="false">IF(1_Data_EDA!B5884="Same Day",1,0)</f>
        <v>0</v>
      </c>
      <c r="K5883" s="6" t="n">
        <f aca="false">IF(1_Data_EDA!C5884="Corporate",1,0)</f>
        <v>0</v>
      </c>
      <c r="L5883" s="6" t="n">
        <f aca="false">IF(1_Data_EDA!C5884="Home Office",1,0)</f>
        <v>0</v>
      </c>
      <c r="M5883" s="6" t="n">
        <f aca="false">IF(1_Data_EDA!D5884="Europe",1,0)</f>
        <v>0</v>
      </c>
      <c r="N5883" s="6" t="n">
        <f aca="false">IF(1_Data_EDA!D5884="LATAM",1,0)</f>
        <v>0</v>
      </c>
      <c r="O5883" s="6" t="n">
        <f aca="false">IF(1_Data_EDA!D5884="Pacific Asia",1,0)</f>
        <v>1</v>
      </c>
      <c r="P5883" s="6" t="n">
        <f aca="false">IF(1_Data_EDA!D5884="USCA",1,0)</f>
        <v>0</v>
      </c>
      <c r="Q5883" s="6" t="n">
        <f aca="false">IF(C5883&gt;MEDIAN(C$5:C$8004),1,0)</f>
        <v>0</v>
      </c>
      <c r="R5883" s="6" t="n">
        <f aca="false">IF(D5883&gt;2,1,0)</f>
        <v>1</v>
      </c>
    </row>
    <row r="5884" customFormat="false" ht="15" hidden="false" customHeight="true" outlineLevel="0" collapsed="false">
      <c r="A5884" s="6" t="n">
        <f aca="false">1_Data_EDA!O5885</f>
        <v>1</v>
      </c>
      <c r="B5884" s="6" t="n">
        <f aca="false">1_Data_EDA!H5885</f>
        <v>2</v>
      </c>
      <c r="C5884" s="7" t="n">
        <f aca="false">1_Data_EDA!I5885</f>
        <v>24.98999977</v>
      </c>
      <c r="D5884" s="6" t="n">
        <f aca="false">1_Data_EDA!J5885</f>
        <v>4</v>
      </c>
      <c r="E5884" s="7" t="n">
        <f aca="false">1_Data_EDA!K5885</f>
        <v>99.95999908</v>
      </c>
      <c r="F5884" s="7" t="n">
        <f aca="false">1_Data_EDA!L5885</f>
        <v>12.98999977</v>
      </c>
      <c r="G5884" s="8" t="n">
        <f aca="false">1_Data_EDA!M5885</f>
        <v>0.129999995</v>
      </c>
      <c r="H5884" s="6" t="n">
        <f aca="false">IF(1_Data_EDA!B5885="First Class",1,0)</f>
        <v>0</v>
      </c>
      <c r="I5884" s="6" t="n">
        <f aca="false">IF(1_Data_EDA!B5885="Second Class",1,0)</f>
        <v>1</v>
      </c>
      <c r="J5884" s="6" t="n">
        <f aca="false">IF(1_Data_EDA!B5885="Same Day",1,0)</f>
        <v>0</v>
      </c>
      <c r="K5884" s="6" t="n">
        <f aca="false">IF(1_Data_EDA!C5885="Corporate",1,0)</f>
        <v>0</v>
      </c>
      <c r="L5884" s="6" t="n">
        <f aca="false">IF(1_Data_EDA!C5885="Home Office",1,0)</f>
        <v>0</v>
      </c>
      <c r="M5884" s="6" t="n">
        <f aca="false">IF(1_Data_EDA!D5885="Europe",1,0)</f>
        <v>0</v>
      </c>
      <c r="N5884" s="6" t="n">
        <f aca="false">IF(1_Data_EDA!D5885="LATAM",1,0)</f>
        <v>0</v>
      </c>
      <c r="O5884" s="6" t="n">
        <f aca="false">IF(1_Data_EDA!D5885="Pacific Asia",1,0)</f>
        <v>0</v>
      </c>
      <c r="P5884" s="6" t="n">
        <f aca="false">IF(1_Data_EDA!D5885="USCA",1,0)</f>
        <v>1</v>
      </c>
      <c r="Q5884" s="6" t="n">
        <f aca="false">IF(C5884&gt;MEDIAN(C$5:C$8004),1,0)</f>
        <v>0</v>
      </c>
      <c r="R5884" s="6" t="n">
        <f aca="false">IF(D5884&gt;2,1,0)</f>
        <v>1</v>
      </c>
    </row>
    <row r="5885" customFormat="false" ht="15" hidden="false" customHeight="true" outlineLevel="0" collapsed="false">
      <c r="A5885" s="6" t="n">
        <f aca="false">1_Data_EDA!O5886</f>
        <v>0</v>
      </c>
      <c r="B5885" s="6" t="n">
        <f aca="false">1_Data_EDA!H5886</f>
        <v>0</v>
      </c>
      <c r="C5885" s="7" t="n">
        <f aca="false">1_Data_EDA!I5886</f>
        <v>59.99000168</v>
      </c>
      <c r="D5885" s="6" t="n">
        <f aca="false">1_Data_EDA!J5886</f>
        <v>5</v>
      </c>
      <c r="E5885" s="7" t="n">
        <f aca="false">1_Data_EDA!K5886</f>
        <v>299.9500122</v>
      </c>
      <c r="F5885" s="7" t="n">
        <f aca="false">1_Data_EDA!L5886</f>
        <v>15</v>
      </c>
      <c r="G5885" s="8" t="n">
        <f aca="false">1_Data_EDA!M5886</f>
        <v>0.050000001</v>
      </c>
      <c r="H5885" s="6" t="n">
        <f aca="false">IF(1_Data_EDA!B5886="First Class",1,0)</f>
        <v>0</v>
      </c>
      <c r="I5885" s="6" t="n">
        <f aca="false">IF(1_Data_EDA!B5886="Second Class",1,0)</f>
        <v>0</v>
      </c>
      <c r="J5885" s="6" t="n">
        <f aca="false">IF(1_Data_EDA!B5886="Same Day",1,0)</f>
        <v>1</v>
      </c>
      <c r="K5885" s="6" t="n">
        <f aca="false">IF(1_Data_EDA!C5886="Corporate",1,0)</f>
        <v>0</v>
      </c>
      <c r="L5885" s="6" t="n">
        <f aca="false">IF(1_Data_EDA!C5886="Home Office",1,0)</f>
        <v>1</v>
      </c>
      <c r="M5885" s="6" t="n">
        <f aca="false">IF(1_Data_EDA!D5886="Europe",1,0)</f>
        <v>1</v>
      </c>
      <c r="N5885" s="6" t="n">
        <f aca="false">IF(1_Data_EDA!D5886="LATAM",1,0)</f>
        <v>0</v>
      </c>
      <c r="O5885" s="6" t="n">
        <f aca="false">IF(1_Data_EDA!D5886="Pacific Asia",1,0)</f>
        <v>0</v>
      </c>
      <c r="P5885" s="6" t="n">
        <f aca="false">IF(1_Data_EDA!D5886="USCA",1,0)</f>
        <v>0</v>
      </c>
      <c r="Q5885" s="6" t="n">
        <f aca="false">IF(C5885&gt;MEDIAN(C$5:C$8004),1,0)</f>
        <v>0</v>
      </c>
      <c r="R5885" s="6" t="n">
        <f aca="false">IF(D5885&gt;2,1,0)</f>
        <v>1</v>
      </c>
    </row>
    <row r="5886" customFormat="false" ht="15" hidden="false" customHeight="true" outlineLevel="0" collapsed="false">
      <c r="A5886" s="6" t="n">
        <f aca="false">1_Data_EDA!O5887</f>
        <v>1</v>
      </c>
      <c r="B5886" s="6" t="n">
        <f aca="false">1_Data_EDA!H5887</f>
        <v>4</v>
      </c>
      <c r="C5886" s="7" t="n">
        <f aca="false">1_Data_EDA!I5887</f>
        <v>461.480011</v>
      </c>
      <c r="D5886" s="6" t="n">
        <f aca="false">1_Data_EDA!J5887</f>
        <v>1</v>
      </c>
      <c r="E5886" s="7" t="n">
        <f aca="false">1_Data_EDA!K5887</f>
        <v>461.480011</v>
      </c>
      <c r="F5886" s="7" t="n">
        <f aca="false">1_Data_EDA!L5887</f>
        <v>0</v>
      </c>
      <c r="G5886" s="8" t="n">
        <f aca="false">1_Data_EDA!M5887</f>
        <v>0</v>
      </c>
      <c r="H5886" s="6" t="n">
        <f aca="false">IF(1_Data_EDA!B5887="First Class",1,0)</f>
        <v>0</v>
      </c>
      <c r="I5886" s="6" t="n">
        <f aca="false">IF(1_Data_EDA!B5887="Second Class",1,0)</f>
        <v>0</v>
      </c>
      <c r="J5886" s="6" t="n">
        <f aca="false">IF(1_Data_EDA!B5887="Same Day",1,0)</f>
        <v>0</v>
      </c>
      <c r="K5886" s="6" t="n">
        <f aca="false">IF(1_Data_EDA!C5887="Corporate",1,0)</f>
        <v>1</v>
      </c>
      <c r="L5886" s="6" t="n">
        <f aca="false">IF(1_Data_EDA!C5887="Home Office",1,0)</f>
        <v>0</v>
      </c>
      <c r="M5886" s="6" t="n">
        <f aca="false">IF(1_Data_EDA!D5887="Europe",1,0)</f>
        <v>1</v>
      </c>
      <c r="N5886" s="6" t="n">
        <f aca="false">IF(1_Data_EDA!D5887="LATAM",1,0)</f>
        <v>0</v>
      </c>
      <c r="O5886" s="6" t="n">
        <f aca="false">IF(1_Data_EDA!D5887="Pacific Asia",1,0)</f>
        <v>0</v>
      </c>
      <c r="P5886" s="6" t="n">
        <f aca="false">IF(1_Data_EDA!D5887="USCA",1,0)</f>
        <v>0</v>
      </c>
      <c r="Q5886" s="6" t="n">
        <f aca="false">IF(C5886&gt;MEDIAN(C$5:C$8004),1,0)</f>
        <v>1</v>
      </c>
      <c r="R5886" s="6" t="n">
        <f aca="false">IF(D5886&gt;2,1,0)</f>
        <v>0</v>
      </c>
    </row>
    <row r="5887" customFormat="false" ht="15" hidden="false" customHeight="true" outlineLevel="0" collapsed="false">
      <c r="A5887" s="6" t="n">
        <f aca="false">1_Data_EDA!O5888</f>
        <v>1</v>
      </c>
      <c r="B5887" s="6" t="n">
        <f aca="false">1_Data_EDA!H5888</f>
        <v>4</v>
      </c>
      <c r="C5887" s="7" t="n">
        <f aca="false">1_Data_EDA!I5888</f>
        <v>50</v>
      </c>
      <c r="D5887" s="6" t="n">
        <f aca="false">1_Data_EDA!J5888</f>
        <v>5</v>
      </c>
      <c r="E5887" s="7" t="n">
        <f aca="false">1_Data_EDA!K5888</f>
        <v>250</v>
      </c>
      <c r="F5887" s="7" t="n">
        <f aca="false">1_Data_EDA!L5888</f>
        <v>12.5</v>
      </c>
      <c r="G5887" s="8" t="n">
        <f aca="false">1_Data_EDA!M5888</f>
        <v>0.050000001</v>
      </c>
      <c r="H5887" s="6" t="n">
        <f aca="false">IF(1_Data_EDA!B5888="First Class",1,0)</f>
        <v>0</v>
      </c>
      <c r="I5887" s="6" t="n">
        <f aca="false">IF(1_Data_EDA!B5888="Second Class",1,0)</f>
        <v>0</v>
      </c>
      <c r="J5887" s="6" t="n">
        <f aca="false">IF(1_Data_EDA!B5888="Same Day",1,0)</f>
        <v>0</v>
      </c>
      <c r="K5887" s="6" t="n">
        <f aca="false">IF(1_Data_EDA!C5888="Corporate",1,0)</f>
        <v>0</v>
      </c>
      <c r="L5887" s="6" t="n">
        <f aca="false">IF(1_Data_EDA!C5888="Home Office",1,0)</f>
        <v>0</v>
      </c>
      <c r="M5887" s="6" t="n">
        <f aca="false">IF(1_Data_EDA!D5888="Europe",1,0)</f>
        <v>0</v>
      </c>
      <c r="N5887" s="6" t="n">
        <f aca="false">IF(1_Data_EDA!D5888="LATAM",1,0)</f>
        <v>1</v>
      </c>
      <c r="O5887" s="6" t="n">
        <f aca="false">IF(1_Data_EDA!D5888="Pacific Asia",1,0)</f>
        <v>0</v>
      </c>
      <c r="P5887" s="6" t="n">
        <f aca="false">IF(1_Data_EDA!D5888="USCA",1,0)</f>
        <v>0</v>
      </c>
      <c r="Q5887" s="6" t="n">
        <f aca="false">IF(C5887&gt;MEDIAN(C$5:C$8004),1,0)</f>
        <v>0</v>
      </c>
      <c r="R5887" s="6" t="n">
        <f aca="false">IF(D5887&gt;2,1,0)</f>
        <v>1</v>
      </c>
    </row>
    <row r="5888" customFormat="false" ht="15" hidden="false" customHeight="true" outlineLevel="0" collapsed="false">
      <c r="A5888" s="6" t="n">
        <f aca="false">1_Data_EDA!O5889</f>
        <v>0</v>
      </c>
      <c r="B5888" s="6" t="n">
        <f aca="false">1_Data_EDA!H5889</f>
        <v>4</v>
      </c>
      <c r="C5888" s="7" t="n">
        <f aca="false">1_Data_EDA!I5889</f>
        <v>50</v>
      </c>
      <c r="D5888" s="6" t="n">
        <f aca="false">1_Data_EDA!J5889</f>
        <v>2</v>
      </c>
      <c r="E5888" s="7" t="n">
        <f aca="false">1_Data_EDA!K5889</f>
        <v>100</v>
      </c>
      <c r="F5888" s="7" t="n">
        <f aca="false">1_Data_EDA!L5889</f>
        <v>4</v>
      </c>
      <c r="G5888" s="8" t="n">
        <f aca="false">1_Data_EDA!M5889</f>
        <v>0.039999999</v>
      </c>
      <c r="H5888" s="6" t="n">
        <f aca="false">IF(1_Data_EDA!B5889="First Class",1,0)</f>
        <v>0</v>
      </c>
      <c r="I5888" s="6" t="n">
        <f aca="false">IF(1_Data_EDA!B5889="Second Class",1,0)</f>
        <v>0</v>
      </c>
      <c r="J5888" s="6" t="n">
        <f aca="false">IF(1_Data_EDA!B5889="Same Day",1,0)</f>
        <v>0</v>
      </c>
      <c r="K5888" s="6" t="n">
        <f aca="false">IF(1_Data_EDA!C5889="Corporate",1,0)</f>
        <v>0</v>
      </c>
      <c r="L5888" s="6" t="n">
        <f aca="false">IF(1_Data_EDA!C5889="Home Office",1,0)</f>
        <v>0</v>
      </c>
      <c r="M5888" s="6" t="n">
        <f aca="false">IF(1_Data_EDA!D5889="Europe",1,0)</f>
        <v>0</v>
      </c>
      <c r="N5888" s="6" t="n">
        <f aca="false">IF(1_Data_EDA!D5889="LATAM",1,0)</f>
        <v>0</v>
      </c>
      <c r="O5888" s="6" t="n">
        <f aca="false">IF(1_Data_EDA!D5889="Pacific Asia",1,0)</f>
        <v>1</v>
      </c>
      <c r="P5888" s="6" t="n">
        <f aca="false">IF(1_Data_EDA!D5889="USCA",1,0)</f>
        <v>0</v>
      </c>
      <c r="Q5888" s="6" t="n">
        <f aca="false">IF(C5888&gt;MEDIAN(C$5:C$8004),1,0)</f>
        <v>0</v>
      </c>
      <c r="R5888" s="6" t="n">
        <f aca="false">IF(D5888&gt;2,1,0)</f>
        <v>0</v>
      </c>
    </row>
    <row r="5889" customFormat="false" ht="15" hidden="false" customHeight="true" outlineLevel="0" collapsed="false">
      <c r="A5889" s="6" t="n">
        <f aca="false">1_Data_EDA!O5890</f>
        <v>1</v>
      </c>
      <c r="B5889" s="6" t="n">
        <f aca="false">1_Data_EDA!H5890</f>
        <v>4</v>
      </c>
      <c r="C5889" s="7" t="n">
        <f aca="false">1_Data_EDA!I5890</f>
        <v>299.980011</v>
      </c>
      <c r="D5889" s="6" t="n">
        <f aca="false">1_Data_EDA!J5890</f>
        <v>1</v>
      </c>
      <c r="E5889" s="7" t="n">
        <f aca="false">1_Data_EDA!K5890</f>
        <v>299.980011</v>
      </c>
      <c r="F5889" s="7" t="n">
        <f aca="false">1_Data_EDA!L5890</f>
        <v>12</v>
      </c>
      <c r="G5889" s="8" t="n">
        <f aca="false">1_Data_EDA!M5890</f>
        <v>0.039999999</v>
      </c>
      <c r="H5889" s="6" t="n">
        <f aca="false">IF(1_Data_EDA!B5890="First Class",1,0)</f>
        <v>0</v>
      </c>
      <c r="I5889" s="6" t="n">
        <f aca="false">IF(1_Data_EDA!B5890="Second Class",1,0)</f>
        <v>0</v>
      </c>
      <c r="J5889" s="6" t="n">
        <f aca="false">IF(1_Data_EDA!B5890="Same Day",1,0)</f>
        <v>0</v>
      </c>
      <c r="K5889" s="6" t="n">
        <f aca="false">IF(1_Data_EDA!C5890="Corporate",1,0)</f>
        <v>0</v>
      </c>
      <c r="L5889" s="6" t="n">
        <f aca="false">IF(1_Data_EDA!C5890="Home Office",1,0)</f>
        <v>0</v>
      </c>
      <c r="M5889" s="6" t="n">
        <f aca="false">IF(1_Data_EDA!D5890="Europe",1,0)</f>
        <v>0</v>
      </c>
      <c r="N5889" s="6" t="n">
        <f aca="false">IF(1_Data_EDA!D5890="LATAM",1,0)</f>
        <v>0</v>
      </c>
      <c r="O5889" s="6" t="n">
        <f aca="false">IF(1_Data_EDA!D5890="Pacific Asia",1,0)</f>
        <v>0</v>
      </c>
      <c r="P5889" s="6" t="n">
        <f aca="false">IF(1_Data_EDA!D5890="USCA",1,0)</f>
        <v>0</v>
      </c>
      <c r="Q5889" s="6" t="n">
        <f aca="false">IF(C5889&gt;MEDIAN(C$5:C$8004),1,0)</f>
        <v>1</v>
      </c>
      <c r="R5889" s="6" t="n">
        <f aca="false">IF(D5889&gt;2,1,0)</f>
        <v>0</v>
      </c>
    </row>
    <row r="5890" customFormat="false" ht="15" hidden="false" customHeight="true" outlineLevel="0" collapsed="false">
      <c r="A5890" s="6" t="n">
        <f aca="false">1_Data_EDA!O5891</f>
        <v>1</v>
      </c>
      <c r="B5890" s="6" t="n">
        <f aca="false">1_Data_EDA!H5891</f>
        <v>4</v>
      </c>
      <c r="C5890" s="7" t="n">
        <f aca="false">1_Data_EDA!I5891</f>
        <v>50</v>
      </c>
      <c r="D5890" s="6" t="n">
        <f aca="false">1_Data_EDA!J5891</f>
        <v>1</v>
      </c>
      <c r="E5890" s="7" t="n">
        <f aca="false">1_Data_EDA!K5891</f>
        <v>50</v>
      </c>
      <c r="F5890" s="7" t="n">
        <f aca="false">1_Data_EDA!L5891</f>
        <v>2</v>
      </c>
      <c r="G5890" s="8" t="n">
        <f aca="false">1_Data_EDA!M5891</f>
        <v>0.039999999</v>
      </c>
      <c r="H5890" s="6" t="n">
        <f aca="false">IF(1_Data_EDA!B5891="First Class",1,0)</f>
        <v>0</v>
      </c>
      <c r="I5890" s="6" t="n">
        <f aca="false">IF(1_Data_EDA!B5891="Second Class",1,0)</f>
        <v>0</v>
      </c>
      <c r="J5890" s="6" t="n">
        <f aca="false">IF(1_Data_EDA!B5891="Same Day",1,0)</f>
        <v>0</v>
      </c>
      <c r="K5890" s="6" t="n">
        <f aca="false">IF(1_Data_EDA!C5891="Corporate",1,0)</f>
        <v>0</v>
      </c>
      <c r="L5890" s="6" t="n">
        <f aca="false">IF(1_Data_EDA!C5891="Home Office",1,0)</f>
        <v>0</v>
      </c>
      <c r="M5890" s="6" t="n">
        <f aca="false">IF(1_Data_EDA!D5891="Europe",1,0)</f>
        <v>1</v>
      </c>
      <c r="N5890" s="6" t="n">
        <f aca="false">IF(1_Data_EDA!D5891="LATAM",1,0)</f>
        <v>0</v>
      </c>
      <c r="O5890" s="6" t="n">
        <f aca="false">IF(1_Data_EDA!D5891="Pacific Asia",1,0)</f>
        <v>0</v>
      </c>
      <c r="P5890" s="6" t="n">
        <f aca="false">IF(1_Data_EDA!D5891="USCA",1,0)</f>
        <v>0</v>
      </c>
      <c r="Q5890" s="6" t="n">
        <f aca="false">IF(C5890&gt;MEDIAN(C$5:C$8004),1,0)</f>
        <v>0</v>
      </c>
      <c r="R5890" s="6" t="n">
        <f aca="false">IF(D5890&gt;2,1,0)</f>
        <v>0</v>
      </c>
    </row>
    <row r="5891" customFormat="false" ht="15" hidden="false" customHeight="true" outlineLevel="0" collapsed="false">
      <c r="A5891" s="6" t="n">
        <f aca="false">1_Data_EDA!O5892</f>
        <v>1</v>
      </c>
      <c r="B5891" s="6" t="n">
        <f aca="false">1_Data_EDA!H5892</f>
        <v>2</v>
      </c>
      <c r="C5891" s="7" t="n">
        <f aca="false">1_Data_EDA!I5892</f>
        <v>299.980011</v>
      </c>
      <c r="D5891" s="6" t="n">
        <f aca="false">1_Data_EDA!J5892</f>
        <v>1</v>
      </c>
      <c r="E5891" s="7" t="n">
        <f aca="false">1_Data_EDA!K5892</f>
        <v>299.980011</v>
      </c>
      <c r="F5891" s="7" t="n">
        <f aca="false">1_Data_EDA!L5892</f>
        <v>48</v>
      </c>
      <c r="G5891" s="8" t="n">
        <f aca="false">1_Data_EDA!M5892</f>
        <v>0.159999996</v>
      </c>
      <c r="H5891" s="6" t="n">
        <f aca="false">IF(1_Data_EDA!B5892="First Class",1,0)</f>
        <v>0</v>
      </c>
      <c r="I5891" s="6" t="n">
        <f aca="false">IF(1_Data_EDA!B5892="Second Class",1,0)</f>
        <v>1</v>
      </c>
      <c r="J5891" s="6" t="n">
        <f aca="false">IF(1_Data_EDA!B5892="Same Day",1,0)</f>
        <v>0</v>
      </c>
      <c r="K5891" s="6" t="n">
        <f aca="false">IF(1_Data_EDA!C5892="Corporate",1,0)</f>
        <v>0</v>
      </c>
      <c r="L5891" s="6" t="n">
        <f aca="false">IF(1_Data_EDA!C5892="Home Office",1,0)</f>
        <v>0</v>
      </c>
      <c r="M5891" s="6" t="n">
        <f aca="false">IF(1_Data_EDA!D5892="Europe",1,0)</f>
        <v>0</v>
      </c>
      <c r="N5891" s="6" t="n">
        <f aca="false">IF(1_Data_EDA!D5892="LATAM",1,0)</f>
        <v>0</v>
      </c>
      <c r="O5891" s="6" t="n">
        <f aca="false">IF(1_Data_EDA!D5892="Pacific Asia",1,0)</f>
        <v>1</v>
      </c>
      <c r="P5891" s="6" t="n">
        <f aca="false">IF(1_Data_EDA!D5892="USCA",1,0)</f>
        <v>0</v>
      </c>
      <c r="Q5891" s="6" t="n">
        <f aca="false">IF(C5891&gt;MEDIAN(C$5:C$8004),1,0)</f>
        <v>1</v>
      </c>
      <c r="R5891" s="6" t="n">
        <f aca="false">IF(D5891&gt;2,1,0)</f>
        <v>0</v>
      </c>
    </row>
    <row r="5892" customFormat="false" ht="15" hidden="false" customHeight="true" outlineLevel="0" collapsed="false">
      <c r="A5892" s="6" t="n">
        <f aca="false">1_Data_EDA!O5893</f>
        <v>0</v>
      </c>
      <c r="B5892" s="6" t="n">
        <f aca="false">1_Data_EDA!H5893</f>
        <v>4</v>
      </c>
      <c r="C5892" s="7" t="n">
        <f aca="false">1_Data_EDA!I5893</f>
        <v>59.99000168</v>
      </c>
      <c r="D5892" s="6" t="n">
        <f aca="false">1_Data_EDA!J5893</f>
        <v>1</v>
      </c>
      <c r="E5892" s="7" t="n">
        <f aca="false">1_Data_EDA!K5893</f>
        <v>59.99000168</v>
      </c>
      <c r="F5892" s="7" t="n">
        <f aca="false">1_Data_EDA!L5893</f>
        <v>3.299999952</v>
      </c>
      <c r="G5892" s="8" t="n">
        <f aca="false">1_Data_EDA!M5893</f>
        <v>0.059999999</v>
      </c>
      <c r="H5892" s="6" t="n">
        <f aca="false">IF(1_Data_EDA!B5893="First Class",1,0)</f>
        <v>0</v>
      </c>
      <c r="I5892" s="6" t="n">
        <f aca="false">IF(1_Data_EDA!B5893="Second Class",1,0)</f>
        <v>0</v>
      </c>
      <c r="J5892" s="6" t="n">
        <f aca="false">IF(1_Data_EDA!B5893="Same Day",1,0)</f>
        <v>0</v>
      </c>
      <c r="K5892" s="6" t="n">
        <f aca="false">IF(1_Data_EDA!C5893="Corporate",1,0)</f>
        <v>0</v>
      </c>
      <c r="L5892" s="6" t="n">
        <f aca="false">IF(1_Data_EDA!C5893="Home Office",1,0)</f>
        <v>1</v>
      </c>
      <c r="M5892" s="6" t="n">
        <f aca="false">IF(1_Data_EDA!D5893="Europe",1,0)</f>
        <v>0</v>
      </c>
      <c r="N5892" s="6" t="n">
        <f aca="false">IF(1_Data_EDA!D5893="LATAM",1,0)</f>
        <v>0</v>
      </c>
      <c r="O5892" s="6" t="n">
        <f aca="false">IF(1_Data_EDA!D5893="Pacific Asia",1,0)</f>
        <v>0</v>
      </c>
      <c r="P5892" s="6" t="n">
        <f aca="false">IF(1_Data_EDA!D5893="USCA",1,0)</f>
        <v>0</v>
      </c>
      <c r="Q5892" s="6" t="n">
        <f aca="false">IF(C5892&gt;MEDIAN(C$5:C$8004),1,0)</f>
        <v>0</v>
      </c>
      <c r="R5892" s="6" t="n">
        <f aca="false">IF(D5892&gt;2,1,0)</f>
        <v>0</v>
      </c>
    </row>
    <row r="5893" customFormat="false" ht="15" hidden="false" customHeight="true" outlineLevel="0" collapsed="false">
      <c r="A5893" s="6" t="n">
        <f aca="false">1_Data_EDA!O5894</f>
        <v>0</v>
      </c>
      <c r="B5893" s="6" t="n">
        <f aca="false">1_Data_EDA!H5894</f>
        <v>4</v>
      </c>
      <c r="C5893" s="7" t="n">
        <f aca="false">1_Data_EDA!I5894</f>
        <v>199.9900055</v>
      </c>
      <c r="D5893" s="6" t="n">
        <f aca="false">1_Data_EDA!J5894</f>
        <v>1</v>
      </c>
      <c r="E5893" s="7" t="n">
        <f aca="false">1_Data_EDA!K5894</f>
        <v>199.9900055</v>
      </c>
      <c r="F5893" s="7" t="n">
        <f aca="false">1_Data_EDA!L5894</f>
        <v>26</v>
      </c>
      <c r="G5893" s="8" t="n">
        <f aca="false">1_Data_EDA!M5894</f>
        <v>0.129999995</v>
      </c>
      <c r="H5893" s="6" t="n">
        <f aca="false">IF(1_Data_EDA!B5894="First Class",1,0)</f>
        <v>0</v>
      </c>
      <c r="I5893" s="6" t="n">
        <f aca="false">IF(1_Data_EDA!B5894="Second Class",1,0)</f>
        <v>0</v>
      </c>
      <c r="J5893" s="6" t="n">
        <f aca="false">IF(1_Data_EDA!B5894="Same Day",1,0)</f>
        <v>0</v>
      </c>
      <c r="K5893" s="6" t="n">
        <f aca="false">IF(1_Data_EDA!C5894="Corporate",1,0)</f>
        <v>0</v>
      </c>
      <c r="L5893" s="6" t="n">
        <f aca="false">IF(1_Data_EDA!C5894="Home Office",1,0)</f>
        <v>1</v>
      </c>
      <c r="M5893" s="6" t="n">
        <f aca="false">IF(1_Data_EDA!D5894="Europe",1,0)</f>
        <v>0</v>
      </c>
      <c r="N5893" s="6" t="n">
        <f aca="false">IF(1_Data_EDA!D5894="LATAM",1,0)</f>
        <v>0</v>
      </c>
      <c r="O5893" s="6" t="n">
        <f aca="false">IF(1_Data_EDA!D5894="Pacific Asia",1,0)</f>
        <v>0</v>
      </c>
      <c r="P5893" s="6" t="n">
        <f aca="false">IF(1_Data_EDA!D5894="USCA",1,0)</f>
        <v>1</v>
      </c>
      <c r="Q5893" s="6" t="n">
        <f aca="false">IF(C5893&gt;MEDIAN(C$5:C$8004),1,0)</f>
        <v>1</v>
      </c>
      <c r="R5893" s="6" t="n">
        <f aca="false">IF(D5893&gt;2,1,0)</f>
        <v>0</v>
      </c>
    </row>
    <row r="5894" customFormat="false" ht="15" hidden="false" customHeight="true" outlineLevel="0" collapsed="false">
      <c r="A5894" s="6" t="n">
        <f aca="false">1_Data_EDA!O5895</f>
        <v>1</v>
      </c>
      <c r="B5894" s="6" t="n">
        <f aca="false">1_Data_EDA!H5895</f>
        <v>4</v>
      </c>
      <c r="C5894" s="7" t="n">
        <f aca="false">1_Data_EDA!I5895</f>
        <v>399.980011</v>
      </c>
      <c r="D5894" s="6" t="n">
        <f aca="false">1_Data_EDA!J5895</f>
        <v>1</v>
      </c>
      <c r="E5894" s="7" t="n">
        <f aca="false">1_Data_EDA!K5895</f>
        <v>399.980011</v>
      </c>
      <c r="F5894" s="7" t="n">
        <f aca="false">1_Data_EDA!L5895</f>
        <v>60</v>
      </c>
      <c r="G5894" s="8" t="n">
        <f aca="false">1_Data_EDA!M5895</f>
        <v>0.150000006</v>
      </c>
      <c r="H5894" s="6" t="n">
        <f aca="false">IF(1_Data_EDA!B5895="First Class",1,0)</f>
        <v>0</v>
      </c>
      <c r="I5894" s="6" t="n">
        <f aca="false">IF(1_Data_EDA!B5895="Second Class",1,0)</f>
        <v>0</v>
      </c>
      <c r="J5894" s="6" t="n">
        <f aca="false">IF(1_Data_EDA!B5895="Same Day",1,0)</f>
        <v>0</v>
      </c>
      <c r="K5894" s="6" t="n">
        <f aca="false">IF(1_Data_EDA!C5895="Corporate",1,0)</f>
        <v>0</v>
      </c>
      <c r="L5894" s="6" t="n">
        <f aca="false">IF(1_Data_EDA!C5895="Home Office",1,0)</f>
        <v>0</v>
      </c>
      <c r="M5894" s="6" t="n">
        <f aca="false">IF(1_Data_EDA!D5895="Europe",1,0)</f>
        <v>0</v>
      </c>
      <c r="N5894" s="6" t="n">
        <f aca="false">IF(1_Data_EDA!D5895="LATAM",1,0)</f>
        <v>0</v>
      </c>
      <c r="O5894" s="6" t="n">
        <f aca="false">IF(1_Data_EDA!D5895="Pacific Asia",1,0)</f>
        <v>0</v>
      </c>
      <c r="P5894" s="6" t="n">
        <f aca="false">IF(1_Data_EDA!D5895="USCA",1,0)</f>
        <v>1</v>
      </c>
      <c r="Q5894" s="6" t="n">
        <f aca="false">IF(C5894&gt;MEDIAN(C$5:C$8004),1,0)</f>
        <v>1</v>
      </c>
      <c r="R5894" s="6" t="n">
        <f aca="false">IF(D5894&gt;2,1,0)</f>
        <v>0</v>
      </c>
    </row>
    <row r="5895" customFormat="false" ht="15" hidden="false" customHeight="true" outlineLevel="0" collapsed="false">
      <c r="A5895" s="6" t="n">
        <f aca="false">1_Data_EDA!O5896</f>
        <v>1</v>
      </c>
      <c r="B5895" s="6" t="n">
        <f aca="false">1_Data_EDA!H5896</f>
        <v>4</v>
      </c>
      <c r="C5895" s="7" t="n">
        <f aca="false">1_Data_EDA!I5896</f>
        <v>50</v>
      </c>
      <c r="D5895" s="6" t="n">
        <f aca="false">1_Data_EDA!J5896</f>
        <v>1</v>
      </c>
      <c r="E5895" s="7" t="n">
        <f aca="false">1_Data_EDA!K5896</f>
        <v>50</v>
      </c>
      <c r="F5895" s="7" t="n">
        <f aca="false">1_Data_EDA!L5896</f>
        <v>8.5</v>
      </c>
      <c r="G5895" s="8" t="n">
        <f aca="false">1_Data_EDA!M5896</f>
        <v>0.170000002</v>
      </c>
      <c r="H5895" s="6" t="n">
        <f aca="false">IF(1_Data_EDA!B5896="First Class",1,0)</f>
        <v>0</v>
      </c>
      <c r="I5895" s="6" t="n">
        <f aca="false">IF(1_Data_EDA!B5896="Second Class",1,0)</f>
        <v>0</v>
      </c>
      <c r="J5895" s="6" t="n">
        <f aca="false">IF(1_Data_EDA!B5896="Same Day",1,0)</f>
        <v>0</v>
      </c>
      <c r="K5895" s="6" t="n">
        <f aca="false">IF(1_Data_EDA!C5896="Corporate",1,0)</f>
        <v>0</v>
      </c>
      <c r="L5895" s="6" t="n">
        <f aca="false">IF(1_Data_EDA!C5896="Home Office",1,0)</f>
        <v>1</v>
      </c>
      <c r="M5895" s="6" t="n">
        <f aca="false">IF(1_Data_EDA!D5896="Europe",1,0)</f>
        <v>0</v>
      </c>
      <c r="N5895" s="6" t="n">
        <f aca="false">IF(1_Data_EDA!D5896="LATAM",1,0)</f>
        <v>0</v>
      </c>
      <c r="O5895" s="6" t="n">
        <f aca="false">IF(1_Data_EDA!D5896="Pacific Asia",1,0)</f>
        <v>0</v>
      </c>
      <c r="P5895" s="6" t="n">
        <f aca="false">IF(1_Data_EDA!D5896="USCA",1,0)</f>
        <v>1</v>
      </c>
      <c r="Q5895" s="6" t="n">
        <f aca="false">IF(C5895&gt;MEDIAN(C$5:C$8004),1,0)</f>
        <v>0</v>
      </c>
      <c r="R5895" s="6" t="n">
        <f aca="false">IF(D5895&gt;2,1,0)</f>
        <v>0</v>
      </c>
    </row>
    <row r="5896" customFormat="false" ht="15" hidden="false" customHeight="true" outlineLevel="0" collapsed="false">
      <c r="A5896" s="6" t="n">
        <f aca="false">1_Data_EDA!O5897</f>
        <v>0</v>
      </c>
      <c r="B5896" s="6" t="n">
        <f aca="false">1_Data_EDA!H5897</f>
        <v>4</v>
      </c>
      <c r="C5896" s="7" t="n">
        <f aca="false">1_Data_EDA!I5897</f>
        <v>399.980011</v>
      </c>
      <c r="D5896" s="6" t="n">
        <f aca="false">1_Data_EDA!J5897</f>
        <v>1</v>
      </c>
      <c r="E5896" s="7" t="n">
        <f aca="false">1_Data_EDA!K5897</f>
        <v>399.980011</v>
      </c>
      <c r="F5896" s="7" t="n">
        <f aca="false">1_Data_EDA!L5897</f>
        <v>48</v>
      </c>
      <c r="G5896" s="8" t="n">
        <f aca="false">1_Data_EDA!M5897</f>
        <v>0.119999997</v>
      </c>
      <c r="H5896" s="6" t="n">
        <f aca="false">IF(1_Data_EDA!B5897="First Class",1,0)</f>
        <v>0</v>
      </c>
      <c r="I5896" s="6" t="n">
        <f aca="false">IF(1_Data_EDA!B5897="Second Class",1,0)</f>
        <v>0</v>
      </c>
      <c r="J5896" s="6" t="n">
        <f aca="false">IF(1_Data_EDA!B5897="Same Day",1,0)</f>
        <v>0</v>
      </c>
      <c r="K5896" s="6" t="n">
        <f aca="false">IF(1_Data_EDA!C5897="Corporate",1,0)</f>
        <v>0</v>
      </c>
      <c r="L5896" s="6" t="n">
        <f aca="false">IF(1_Data_EDA!C5897="Home Office",1,0)</f>
        <v>0</v>
      </c>
      <c r="M5896" s="6" t="n">
        <f aca="false">IF(1_Data_EDA!D5897="Europe",1,0)</f>
        <v>0</v>
      </c>
      <c r="N5896" s="6" t="n">
        <f aca="false">IF(1_Data_EDA!D5897="LATAM",1,0)</f>
        <v>0</v>
      </c>
      <c r="O5896" s="6" t="n">
        <f aca="false">IF(1_Data_EDA!D5897="Pacific Asia",1,0)</f>
        <v>0</v>
      </c>
      <c r="P5896" s="6" t="n">
        <f aca="false">IF(1_Data_EDA!D5897="USCA",1,0)</f>
        <v>1</v>
      </c>
      <c r="Q5896" s="6" t="n">
        <f aca="false">IF(C5896&gt;MEDIAN(C$5:C$8004),1,0)</f>
        <v>1</v>
      </c>
      <c r="R5896" s="6" t="n">
        <f aca="false">IF(D5896&gt;2,1,0)</f>
        <v>0</v>
      </c>
    </row>
    <row r="5897" customFormat="false" ht="15" hidden="false" customHeight="true" outlineLevel="0" collapsed="false">
      <c r="A5897" s="6" t="n">
        <f aca="false">1_Data_EDA!O5898</f>
        <v>1</v>
      </c>
      <c r="B5897" s="6" t="n">
        <f aca="false">1_Data_EDA!H5898</f>
        <v>4</v>
      </c>
      <c r="C5897" s="7" t="n">
        <f aca="false">1_Data_EDA!I5898</f>
        <v>59.99000168</v>
      </c>
      <c r="D5897" s="6" t="n">
        <f aca="false">1_Data_EDA!J5898</f>
        <v>5</v>
      </c>
      <c r="E5897" s="7" t="n">
        <f aca="false">1_Data_EDA!K5898</f>
        <v>299.9500122</v>
      </c>
      <c r="F5897" s="7" t="n">
        <f aca="false">1_Data_EDA!L5898</f>
        <v>38.99000168</v>
      </c>
      <c r="G5897" s="8" t="n">
        <f aca="false">1_Data_EDA!M5898</f>
        <v>0.129999995</v>
      </c>
      <c r="H5897" s="6" t="n">
        <f aca="false">IF(1_Data_EDA!B5898="First Class",1,0)</f>
        <v>0</v>
      </c>
      <c r="I5897" s="6" t="n">
        <f aca="false">IF(1_Data_EDA!B5898="Second Class",1,0)</f>
        <v>0</v>
      </c>
      <c r="J5897" s="6" t="n">
        <f aca="false">IF(1_Data_EDA!B5898="Same Day",1,0)</f>
        <v>0</v>
      </c>
      <c r="K5897" s="6" t="n">
        <f aca="false">IF(1_Data_EDA!C5898="Corporate",1,0)</f>
        <v>0</v>
      </c>
      <c r="L5897" s="6" t="n">
        <f aca="false">IF(1_Data_EDA!C5898="Home Office",1,0)</f>
        <v>0</v>
      </c>
      <c r="M5897" s="6" t="n">
        <f aca="false">IF(1_Data_EDA!D5898="Europe",1,0)</f>
        <v>1</v>
      </c>
      <c r="N5897" s="6" t="n">
        <f aca="false">IF(1_Data_EDA!D5898="LATAM",1,0)</f>
        <v>0</v>
      </c>
      <c r="O5897" s="6" t="n">
        <f aca="false">IF(1_Data_EDA!D5898="Pacific Asia",1,0)</f>
        <v>0</v>
      </c>
      <c r="P5897" s="6" t="n">
        <f aca="false">IF(1_Data_EDA!D5898="USCA",1,0)</f>
        <v>0</v>
      </c>
      <c r="Q5897" s="6" t="n">
        <f aca="false">IF(C5897&gt;MEDIAN(C$5:C$8004),1,0)</f>
        <v>0</v>
      </c>
      <c r="R5897" s="6" t="n">
        <f aca="false">IF(D5897&gt;2,1,0)</f>
        <v>1</v>
      </c>
    </row>
    <row r="5898" customFormat="false" ht="15" hidden="false" customHeight="true" outlineLevel="0" collapsed="false">
      <c r="A5898" s="6" t="n">
        <f aca="false">1_Data_EDA!O5899</f>
        <v>1</v>
      </c>
      <c r="B5898" s="6" t="n">
        <f aca="false">1_Data_EDA!H5899</f>
        <v>0</v>
      </c>
      <c r="C5898" s="7" t="n">
        <f aca="false">1_Data_EDA!I5899</f>
        <v>31.98999977</v>
      </c>
      <c r="D5898" s="6" t="n">
        <f aca="false">1_Data_EDA!J5899</f>
        <v>3</v>
      </c>
      <c r="E5898" s="7" t="n">
        <f aca="false">1_Data_EDA!K5899</f>
        <v>95.97000122</v>
      </c>
      <c r="F5898" s="7" t="n">
        <f aca="false">1_Data_EDA!L5899</f>
        <v>2.880000114</v>
      </c>
      <c r="G5898" s="8" t="n">
        <f aca="false">1_Data_EDA!M5899</f>
        <v>0.029999999</v>
      </c>
      <c r="H5898" s="6" t="n">
        <f aca="false">IF(1_Data_EDA!B5899="First Class",1,0)</f>
        <v>0</v>
      </c>
      <c r="I5898" s="6" t="n">
        <f aca="false">IF(1_Data_EDA!B5899="Second Class",1,0)</f>
        <v>0</v>
      </c>
      <c r="J5898" s="6" t="n">
        <f aca="false">IF(1_Data_EDA!B5899="Same Day",1,0)</f>
        <v>1</v>
      </c>
      <c r="K5898" s="6" t="n">
        <f aca="false">IF(1_Data_EDA!C5899="Corporate",1,0)</f>
        <v>0</v>
      </c>
      <c r="L5898" s="6" t="n">
        <f aca="false">IF(1_Data_EDA!C5899="Home Office",1,0)</f>
        <v>1</v>
      </c>
      <c r="M5898" s="6" t="n">
        <f aca="false">IF(1_Data_EDA!D5899="Europe",1,0)</f>
        <v>0</v>
      </c>
      <c r="N5898" s="6" t="n">
        <f aca="false">IF(1_Data_EDA!D5899="LATAM",1,0)</f>
        <v>0</v>
      </c>
      <c r="O5898" s="6" t="n">
        <f aca="false">IF(1_Data_EDA!D5899="Pacific Asia",1,0)</f>
        <v>1</v>
      </c>
      <c r="P5898" s="6" t="n">
        <f aca="false">IF(1_Data_EDA!D5899="USCA",1,0)</f>
        <v>0</v>
      </c>
      <c r="Q5898" s="6" t="n">
        <f aca="false">IF(C5898&gt;MEDIAN(C$5:C$8004),1,0)</f>
        <v>0</v>
      </c>
      <c r="R5898" s="6" t="n">
        <f aca="false">IF(D5898&gt;2,1,0)</f>
        <v>1</v>
      </c>
    </row>
    <row r="5899" customFormat="false" ht="15" hidden="false" customHeight="true" outlineLevel="0" collapsed="false">
      <c r="A5899" s="6" t="n">
        <f aca="false">1_Data_EDA!O5900</f>
        <v>1</v>
      </c>
      <c r="B5899" s="6" t="n">
        <f aca="false">1_Data_EDA!H5900</f>
        <v>4</v>
      </c>
      <c r="C5899" s="7" t="n">
        <f aca="false">1_Data_EDA!I5900</f>
        <v>59.99000168</v>
      </c>
      <c r="D5899" s="6" t="n">
        <f aca="false">1_Data_EDA!J5900</f>
        <v>5</v>
      </c>
      <c r="E5899" s="7" t="n">
        <f aca="false">1_Data_EDA!K5900</f>
        <v>299.9500122</v>
      </c>
      <c r="F5899" s="7" t="n">
        <f aca="false">1_Data_EDA!L5900</f>
        <v>9</v>
      </c>
      <c r="G5899" s="8" t="n">
        <f aca="false">1_Data_EDA!M5900</f>
        <v>0.029999999</v>
      </c>
      <c r="H5899" s="6" t="n">
        <f aca="false">IF(1_Data_EDA!B5900="First Class",1,0)</f>
        <v>0</v>
      </c>
      <c r="I5899" s="6" t="n">
        <f aca="false">IF(1_Data_EDA!B5900="Second Class",1,0)</f>
        <v>0</v>
      </c>
      <c r="J5899" s="6" t="n">
        <f aca="false">IF(1_Data_EDA!B5900="Same Day",1,0)</f>
        <v>0</v>
      </c>
      <c r="K5899" s="6" t="n">
        <f aca="false">IF(1_Data_EDA!C5900="Corporate",1,0)</f>
        <v>1</v>
      </c>
      <c r="L5899" s="6" t="n">
        <f aca="false">IF(1_Data_EDA!C5900="Home Office",1,0)</f>
        <v>0</v>
      </c>
      <c r="M5899" s="6" t="n">
        <f aca="false">IF(1_Data_EDA!D5900="Europe",1,0)</f>
        <v>0</v>
      </c>
      <c r="N5899" s="6" t="n">
        <f aca="false">IF(1_Data_EDA!D5900="LATAM",1,0)</f>
        <v>1</v>
      </c>
      <c r="O5899" s="6" t="n">
        <f aca="false">IF(1_Data_EDA!D5900="Pacific Asia",1,0)</f>
        <v>0</v>
      </c>
      <c r="P5899" s="6" t="n">
        <f aca="false">IF(1_Data_EDA!D5900="USCA",1,0)</f>
        <v>0</v>
      </c>
      <c r="Q5899" s="6" t="n">
        <f aca="false">IF(C5899&gt;MEDIAN(C$5:C$8004),1,0)</f>
        <v>0</v>
      </c>
      <c r="R5899" s="6" t="n">
        <f aca="false">IF(D5899&gt;2,1,0)</f>
        <v>1</v>
      </c>
    </row>
    <row r="5900" customFormat="false" ht="15" hidden="false" customHeight="true" outlineLevel="0" collapsed="false">
      <c r="A5900" s="6" t="n">
        <f aca="false">1_Data_EDA!O5901</f>
        <v>1</v>
      </c>
      <c r="B5900" s="6" t="n">
        <f aca="false">1_Data_EDA!H5901</f>
        <v>0</v>
      </c>
      <c r="C5900" s="7" t="n">
        <f aca="false">1_Data_EDA!I5901</f>
        <v>299.980011</v>
      </c>
      <c r="D5900" s="6" t="n">
        <f aca="false">1_Data_EDA!J5901</f>
        <v>1</v>
      </c>
      <c r="E5900" s="7" t="n">
        <f aca="false">1_Data_EDA!K5901</f>
        <v>299.980011</v>
      </c>
      <c r="F5900" s="7" t="n">
        <f aca="false">1_Data_EDA!L5901</f>
        <v>27</v>
      </c>
      <c r="G5900" s="8" t="n">
        <f aca="false">1_Data_EDA!M5901</f>
        <v>0.090000004</v>
      </c>
      <c r="H5900" s="6" t="n">
        <f aca="false">IF(1_Data_EDA!B5901="First Class",1,0)</f>
        <v>0</v>
      </c>
      <c r="I5900" s="6" t="n">
        <f aca="false">IF(1_Data_EDA!B5901="Second Class",1,0)</f>
        <v>0</v>
      </c>
      <c r="J5900" s="6" t="n">
        <f aca="false">IF(1_Data_EDA!B5901="Same Day",1,0)</f>
        <v>1</v>
      </c>
      <c r="K5900" s="6" t="n">
        <f aca="false">IF(1_Data_EDA!C5901="Corporate",1,0)</f>
        <v>1</v>
      </c>
      <c r="L5900" s="6" t="n">
        <f aca="false">IF(1_Data_EDA!C5901="Home Office",1,0)</f>
        <v>0</v>
      </c>
      <c r="M5900" s="6" t="n">
        <f aca="false">IF(1_Data_EDA!D5901="Europe",1,0)</f>
        <v>0</v>
      </c>
      <c r="N5900" s="6" t="n">
        <f aca="false">IF(1_Data_EDA!D5901="LATAM",1,0)</f>
        <v>1</v>
      </c>
      <c r="O5900" s="6" t="n">
        <f aca="false">IF(1_Data_EDA!D5901="Pacific Asia",1,0)</f>
        <v>0</v>
      </c>
      <c r="P5900" s="6" t="n">
        <f aca="false">IF(1_Data_EDA!D5901="USCA",1,0)</f>
        <v>0</v>
      </c>
      <c r="Q5900" s="6" t="n">
        <f aca="false">IF(C5900&gt;MEDIAN(C$5:C$8004),1,0)</f>
        <v>1</v>
      </c>
      <c r="R5900" s="6" t="n">
        <f aca="false">IF(D5900&gt;2,1,0)</f>
        <v>0</v>
      </c>
    </row>
    <row r="5901" customFormat="false" ht="15" hidden="false" customHeight="true" outlineLevel="0" collapsed="false">
      <c r="A5901" s="6" t="n">
        <f aca="false">1_Data_EDA!O5902</f>
        <v>1</v>
      </c>
      <c r="B5901" s="6" t="n">
        <f aca="false">1_Data_EDA!H5902</f>
        <v>1</v>
      </c>
      <c r="C5901" s="7" t="n">
        <f aca="false">1_Data_EDA!I5902</f>
        <v>50</v>
      </c>
      <c r="D5901" s="6" t="n">
        <f aca="false">1_Data_EDA!J5902</f>
        <v>5</v>
      </c>
      <c r="E5901" s="7" t="n">
        <f aca="false">1_Data_EDA!K5902</f>
        <v>250</v>
      </c>
      <c r="F5901" s="7" t="n">
        <f aca="false">1_Data_EDA!L5902</f>
        <v>62.5</v>
      </c>
      <c r="G5901" s="8" t="n">
        <f aca="false">1_Data_EDA!M5902</f>
        <v>0.25</v>
      </c>
      <c r="H5901" s="6" t="n">
        <f aca="false">IF(1_Data_EDA!B5902="First Class",1,0)</f>
        <v>1</v>
      </c>
      <c r="I5901" s="6" t="n">
        <f aca="false">IF(1_Data_EDA!B5902="Second Class",1,0)</f>
        <v>0</v>
      </c>
      <c r="J5901" s="6" t="n">
        <f aca="false">IF(1_Data_EDA!B5902="Same Day",1,0)</f>
        <v>0</v>
      </c>
      <c r="K5901" s="6" t="n">
        <f aca="false">IF(1_Data_EDA!C5902="Corporate",1,0)</f>
        <v>0</v>
      </c>
      <c r="L5901" s="6" t="n">
        <f aca="false">IF(1_Data_EDA!C5902="Home Office",1,0)</f>
        <v>1</v>
      </c>
      <c r="M5901" s="6" t="n">
        <f aca="false">IF(1_Data_EDA!D5902="Europe",1,0)</f>
        <v>0</v>
      </c>
      <c r="N5901" s="6" t="n">
        <f aca="false">IF(1_Data_EDA!D5902="LATAM",1,0)</f>
        <v>1</v>
      </c>
      <c r="O5901" s="6" t="n">
        <f aca="false">IF(1_Data_EDA!D5902="Pacific Asia",1,0)</f>
        <v>0</v>
      </c>
      <c r="P5901" s="6" t="n">
        <f aca="false">IF(1_Data_EDA!D5902="USCA",1,0)</f>
        <v>0</v>
      </c>
      <c r="Q5901" s="6" t="n">
        <f aca="false">IF(C5901&gt;MEDIAN(C$5:C$8004),1,0)</f>
        <v>0</v>
      </c>
      <c r="R5901" s="6" t="n">
        <f aca="false">IF(D5901&gt;2,1,0)</f>
        <v>1</v>
      </c>
    </row>
    <row r="5902" customFormat="false" ht="15" hidden="false" customHeight="true" outlineLevel="0" collapsed="false">
      <c r="A5902" s="6" t="n">
        <f aca="false">1_Data_EDA!O5903</f>
        <v>0</v>
      </c>
      <c r="B5902" s="6" t="n">
        <f aca="false">1_Data_EDA!H5903</f>
        <v>4</v>
      </c>
      <c r="C5902" s="7" t="n">
        <f aca="false">1_Data_EDA!I5903</f>
        <v>179.9900055</v>
      </c>
      <c r="D5902" s="6" t="n">
        <f aca="false">1_Data_EDA!J5903</f>
        <v>1</v>
      </c>
      <c r="E5902" s="7" t="n">
        <f aca="false">1_Data_EDA!K5903</f>
        <v>179.9900055</v>
      </c>
      <c r="F5902" s="7" t="n">
        <f aca="false">1_Data_EDA!L5903</f>
        <v>18</v>
      </c>
      <c r="G5902" s="8" t="n">
        <f aca="false">1_Data_EDA!M5903</f>
        <v>0.100000001</v>
      </c>
      <c r="H5902" s="6" t="n">
        <f aca="false">IF(1_Data_EDA!B5903="First Class",1,0)</f>
        <v>0</v>
      </c>
      <c r="I5902" s="6" t="n">
        <f aca="false">IF(1_Data_EDA!B5903="Second Class",1,0)</f>
        <v>0</v>
      </c>
      <c r="J5902" s="6" t="n">
        <f aca="false">IF(1_Data_EDA!B5903="Same Day",1,0)</f>
        <v>0</v>
      </c>
      <c r="K5902" s="6" t="n">
        <f aca="false">IF(1_Data_EDA!C5903="Corporate",1,0)</f>
        <v>1</v>
      </c>
      <c r="L5902" s="6" t="n">
        <f aca="false">IF(1_Data_EDA!C5903="Home Office",1,0)</f>
        <v>0</v>
      </c>
      <c r="M5902" s="6" t="n">
        <f aca="false">IF(1_Data_EDA!D5903="Europe",1,0)</f>
        <v>0</v>
      </c>
      <c r="N5902" s="6" t="n">
        <f aca="false">IF(1_Data_EDA!D5903="LATAM",1,0)</f>
        <v>1</v>
      </c>
      <c r="O5902" s="6" t="n">
        <f aca="false">IF(1_Data_EDA!D5903="Pacific Asia",1,0)</f>
        <v>0</v>
      </c>
      <c r="P5902" s="6" t="n">
        <f aca="false">IF(1_Data_EDA!D5903="USCA",1,0)</f>
        <v>0</v>
      </c>
      <c r="Q5902" s="6" t="n">
        <f aca="false">IF(C5902&gt;MEDIAN(C$5:C$8004),1,0)</f>
        <v>1</v>
      </c>
      <c r="R5902" s="6" t="n">
        <f aca="false">IF(D5902&gt;2,1,0)</f>
        <v>0</v>
      </c>
    </row>
    <row r="5903" customFormat="false" ht="15" hidden="false" customHeight="true" outlineLevel="0" collapsed="false">
      <c r="A5903" s="6" t="n">
        <f aca="false">1_Data_EDA!O5904</f>
        <v>0</v>
      </c>
      <c r="B5903" s="6" t="n">
        <f aca="false">1_Data_EDA!H5904</f>
        <v>0</v>
      </c>
      <c r="C5903" s="7" t="n">
        <f aca="false">1_Data_EDA!I5904</f>
        <v>50</v>
      </c>
      <c r="D5903" s="6" t="n">
        <f aca="false">1_Data_EDA!J5904</f>
        <v>5</v>
      </c>
      <c r="E5903" s="7" t="n">
        <f aca="false">1_Data_EDA!K5904</f>
        <v>250</v>
      </c>
      <c r="F5903" s="7" t="n">
        <f aca="false">1_Data_EDA!L5904</f>
        <v>25</v>
      </c>
      <c r="G5903" s="8" t="n">
        <f aca="false">1_Data_EDA!M5904</f>
        <v>0.100000001</v>
      </c>
      <c r="H5903" s="6" t="n">
        <f aca="false">IF(1_Data_EDA!B5904="First Class",1,0)</f>
        <v>0</v>
      </c>
      <c r="I5903" s="6" t="n">
        <f aca="false">IF(1_Data_EDA!B5904="Second Class",1,0)</f>
        <v>0</v>
      </c>
      <c r="J5903" s="6" t="n">
        <f aca="false">IF(1_Data_EDA!B5904="Same Day",1,0)</f>
        <v>1</v>
      </c>
      <c r="K5903" s="6" t="n">
        <f aca="false">IF(1_Data_EDA!C5904="Corporate",1,0)</f>
        <v>0</v>
      </c>
      <c r="L5903" s="6" t="n">
        <f aca="false">IF(1_Data_EDA!C5904="Home Office",1,0)</f>
        <v>0</v>
      </c>
      <c r="M5903" s="6" t="n">
        <f aca="false">IF(1_Data_EDA!D5904="Europe",1,0)</f>
        <v>0</v>
      </c>
      <c r="N5903" s="6" t="n">
        <f aca="false">IF(1_Data_EDA!D5904="LATAM",1,0)</f>
        <v>0</v>
      </c>
      <c r="O5903" s="6" t="n">
        <f aca="false">IF(1_Data_EDA!D5904="Pacific Asia",1,0)</f>
        <v>1</v>
      </c>
      <c r="P5903" s="6" t="n">
        <f aca="false">IF(1_Data_EDA!D5904="USCA",1,0)</f>
        <v>0</v>
      </c>
      <c r="Q5903" s="6" t="n">
        <f aca="false">IF(C5903&gt;MEDIAN(C$5:C$8004),1,0)</f>
        <v>0</v>
      </c>
      <c r="R5903" s="6" t="n">
        <f aca="false">IF(D5903&gt;2,1,0)</f>
        <v>1</v>
      </c>
    </row>
    <row r="5904" customFormat="false" ht="15" hidden="false" customHeight="true" outlineLevel="0" collapsed="false">
      <c r="A5904" s="6" t="n">
        <f aca="false">1_Data_EDA!O5905</f>
        <v>1</v>
      </c>
      <c r="B5904" s="6" t="n">
        <f aca="false">1_Data_EDA!H5905</f>
        <v>4</v>
      </c>
      <c r="C5904" s="7" t="n">
        <f aca="false">1_Data_EDA!I5905</f>
        <v>599.9899902</v>
      </c>
      <c r="D5904" s="6" t="n">
        <f aca="false">1_Data_EDA!J5905</f>
        <v>1</v>
      </c>
      <c r="E5904" s="7" t="n">
        <f aca="false">1_Data_EDA!K5905</f>
        <v>599.9899902</v>
      </c>
      <c r="F5904" s="7" t="n">
        <f aca="false">1_Data_EDA!L5905</f>
        <v>90</v>
      </c>
      <c r="G5904" s="8" t="n">
        <f aca="false">1_Data_EDA!M5905</f>
        <v>0.150000006</v>
      </c>
      <c r="H5904" s="6" t="n">
        <f aca="false">IF(1_Data_EDA!B5905="First Class",1,0)</f>
        <v>0</v>
      </c>
      <c r="I5904" s="6" t="n">
        <f aca="false">IF(1_Data_EDA!B5905="Second Class",1,0)</f>
        <v>0</v>
      </c>
      <c r="J5904" s="6" t="n">
        <f aca="false">IF(1_Data_EDA!B5905="Same Day",1,0)</f>
        <v>0</v>
      </c>
      <c r="K5904" s="6" t="n">
        <f aca="false">IF(1_Data_EDA!C5905="Corporate",1,0)</f>
        <v>1</v>
      </c>
      <c r="L5904" s="6" t="n">
        <f aca="false">IF(1_Data_EDA!C5905="Home Office",1,0)</f>
        <v>0</v>
      </c>
      <c r="M5904" s="6" t="n">
        <f aca="false">IF(1_Data_EDA!D5905="Europe",1,0)</f>
        <v>1</v>
      </c>
      <c r="N5904" s="6" t="n">
        <f aca="false">IF(1_Data_EDA!D5905="LATAM",1,0)</f>
        <v>0</v>
      </c>
      <c r="O5904" s="6" t="n">
        <f aca="false">IF(1_Data_EDA!D5905="Pacific Asia",1,0)</f>
        <v>0</v>
      </c>
      <c r="P5904" s="6" t="n">
        <f aca="false">IF(1_Data_EDA!D5905="USCA",1,0)</f>
        <v>0</v>
      </c>
      <c r="Q5904" s="6" t="n">
        <f aca="false">IF(C5904&gt;MEDIAN(C$5:C$8004),1,0)</f>
        <v>1</v>
      </c>
      <c r="R5904" s="6" t="n">
        <f aca="false">IF(D5904&gt;2,1,0)</f>
        <v>0</v>
      </c>
    </row>
    <row r="5905" customFormat="false" ht="15" hidden="false" customHeight="true" outlineLevel="0" collapsed="false">
      <c r="A5905" s="6" t="n">
        <f aca="false">1_Data_EDA!O5906</f>
        <v>0</v>
      </c>
      <c r="B5905" s="6" t="n">
        <f aca="false">1_Data_EDA!H5906</f>
        <v>2</v>
      </c>
      <c r="C5905" s="7" t="n">
        <f aca="false">1_Data_EDA!I5906</f>
        <v>79.98999786</v>
      </c>
      <c r="D5905" s="6" t="n">
        <f aca="false">1_Data_EDA!J5906</f>
        <v>4</v>
      </c>
      <c r="E5905" s="7" t="n">
        <f aca="false">1_Data_EDA!K5906</f>
        <v>319.9599915</v>
      </c>
      <c r="F5905" s="7" t="n">
        <f aca="false">1_Data_EDA!L5906</f>
        <v>0</v>
      </c>
      <c r="G5905" s="8" t="n">
        <f aca="false">1_Data_EDA!M5906</f>
        <v>0</v>
      </c>
      <c r="H5905" s="6" t="n">
        <f aca="false">IF(1_Data_EDA!B5906="First Class",1,0)</f>
        <v>0</v>
      </c>
      <c r="I5905" s="6" t="n">
        <f aca="false">IF(1_Data_EDA!B5906="Second Class",1,0)</f>
        <v>1</v>
      </c>
      <c r="J5905" s="6" t="n">
        <f aca="false">IF(1_Data_EDA!B5906="Same Day",1,0)</f>
        <v>0</v>
      </c>
      <c r="K5905" s="6" t="n">
        <f aca="false">IF(1_Data_EDA!C5906="Corporate",1,0)</f>
        <v>1</v>
      </c>
      <c r="L5905" s="6" t="n">
        <f aca="false">IF(1_Data_EDA!C5906="Home Office",1,0)</f>
        <v>0</v>
      </c>
      <c r="M5905" s="6" t="n">
        <f aca="false">IF(1_Data_EDA!D5906="Europe",1,0)</f>
        <v>1</v>
      </c>
      <c r="N5905" s="6" t="n">
        <f aca="false">IF(1_Data_EDA!D5906="LATAM",1,0)</f>
        <v>0</v>
      </c>
      <c r="O5905" s="6" t="n">
        <f aca="false">IF(1_Data_EDA!D5906="Pacific Asia",1,0)</f>
        <v>0</v>
      </c>
      <c r="P5905" s="6" t="n">
        <f aca="false">IF(1_Data_EDA!D5906="USCA",1,0)</f>
        <v>0</v>
      </c>
      <c r="Q5905" s="6" t="n">
        <f aca="false">IF(C5905&gt;MEDIAN(C$5:C$8004),1,0)</f>
        <v>1</v>
      </c>
      <c r="R5905" s="6" t="n">
        <f aca="false">IF(D5905&gt;2,1,0)</f>
        <v>1</v>
      </c>
    </row>
    <row r="5906" customFormat="false" ht="15" hidden="false" customHeight="true" outlineLevel="0" collapsed="false">
      <c r="A5906" s="6" t="n">
        <f aca="false">1_Data_EDA!O5907</f>
        <v>1</v>
      </c>
      <c r="B5906" s="6" t="n">
        <f aca="false">1_Data_EDA!H5907</f>
        <v>4</v>
      </c>
      <c r="C5906" s="7" t="n">
        <f aca="false">1_Data_EDA!I5907</f>
        <v>25</v>
      </c>
      <c r="D5906" s="6" t="n">
        <f aca="false">1_Data_EDA!J5907</f>
        <v>2</v>
      </c>
      <c r="E5906" s="7" t="n">
        <f aca="false">1_Data_EDA!K5907</f>
        <v>50</v>
      </c>
      <c r="F5906" s="7" t="n">
        <f aca="false">1_Data_EDA!L5907</f>
        <v>4.5</v>
      </c>
      <c r="G5906" s="8" t="n">
        <f aca="false">1_Data_EDA!M5907</f>
        <v>0.090000004</v>
      </c>
      <c r="H5906" s="6" t="n">
        <f aca="false">IF(1_Data_EDA!B5907="First Class",1,0)</f>
        <v>0</v>
      </c>
      <c r="I5906" s="6" t="n">
        <f aca="false">IF(1_Data_EDA!B5907="Second Class",1,0)</f>
        <v>0</v>
      </c>
      <c r="J5906" s="6" t="n">
        <f aca="false">IF(1_Data_EDA!B5907="Same Day",1,0)</f>
        <v>0</v>
      </c>
      <c r="K5906" s="6" t="n">
        <f aca="false">IF(1_Data_EDA!C5907="Corporate",1,0)</f>
        <v>0</v>
      </c>
      <c r="L5906" s="6" t="n">
        <f aca="false">IF(1_Data_EDA!C5907="Home Office",1,0)</f>
        <v>1</v>
      </c>
      <c r="M5906" s="6" t="n">
        <f aca="false">IF(1_Data_EDA!D5907="Europe",1,0)</f>
        <v>0</v>
      </c>
      <c r="N5906" s="6" t="n">
        <f aca="false">IF(1_Data_EDA!D5907="LATAM",1,0)</f>
        <v>0</v>
      </c>
      <c r="O5906" s="6" t="n">
        <f aca="false">IF(1_Data_EDA!D5907="Pacific Asia",1,0)</f>
        <v>1</v>
      </c>
      <c r="P5906" s="6" t="n">
        <f aca="false">IF(1_Data_EDA!D5907="USCA",1,0)</f>
        <v>0</v>
      </c>
      <c r="Q5906" s="6" t="n">
        <f aca="false">IF(C5906&gt;MEDIAN(C$5:C$8004),1,0)</f>
        <v>0</v>
      </c>
      <c r="R5906" s="6" t="n">
        <f aca="false">IF(D5906&gt;2,1,0)</f>
        <v>0</v>
      </c>
    </row>
    <row r="5907" customFormat="false" ht="15" hidden="false" customHeight="true" outlineLevel="0" collapsed="false">
      <c r="A5907" s="6" t="n">
        <f aca="false">1_Data_EDA!O5908</f>
        <v>0</v>
      </c>
      <c r="B5907" s="6" t="n">
        <f aca="false">1_Data_EDA!H5908</f>
        <v>4</v>
      </c>
      <c r="C5907" s="7" t="n">
        <f aca="false">1_Data_EDA!I5908</f>
        <v>199.9900055</v>
      </c>
      <c r="D5907" s="6" t="n">
        <f aca="false">1_Data_EDA!J5908</f>
        <v>1</v>
      </c>
      <c r="E5907" s="7" t="n">
        <f aca="false">1_Data_EDA!K5908</f>
        <v>199.9900055</v>
      </c>
      <c r="F5907" s="7" t="n">
        <f aca="false">1_Data_EDA!L5908</f>
        <v>34</v>
      </c>
      <c r="G5907" s="8" t="n">
        <f aca="false">1_Data_EDA!M5908</f>
        <v>0.170000002</v>
      </c>
      <c r="H5907" s="6" t="n">
        <f aca="false">IF(1_Data_EDA!B5908="First Class",1,0)</f>
        <v>0</v>
      </c>
      <c r="I5907" s="6" t="n">
        <f aca="false">IF(1_Data_EDA!B5908="Second Class",1,0)</f>
        <v>0</v>
      </c>
      <c r="J5907" s="6" t="n">
        <f aca="false">IF(1_Data_EDA!B5908="Same Day",1,0)</f>
        <v>0</v>
      </c>
      <c r="K5907" s="6" t="n">
        <f aca="false">IF(1_Data_EDA!C5908="Corporate",1,0)</f>
        <v>0</v>
      </c>
      <c r="L5907" s="6" t="n">
        <f aca="false">IF(1_Data_EDA!C5908="Home Office",1,0)</f>
        <v>0</v>
      </c>
      <c r="M5907" s="6" t="n">
        <f aca="false">IF(1_Data_EDA!D5908="Europe",1,0)</f>
        <v>0</v>
      </c>
      <c r="N5907" s="6" t="n">
        <f aca="false">IF(1_Data_EDA!D5908="LATAM",1,0)</f>
        <v>0</v>
      </c>
      <c r="O5907" s="6" t="n">
        <f aca="false">IF(1_Data_EDA!D5908="Pacific Asia",1,0)</f>
        <v>1</v>
      </c>
      <c r="P5907" s="6" t="n">
        <f aca="false">IF(1_Data_EDA!D5908="USCA",1,0)</f>
        <v>0</v>
      </c>
      <c r="Q5907" s="6" t="n">
        <f aca="false">IF(C5907&gt;MEDIAN(C$5:C$8004),1,0)</f>
        <v>1</v>
      </c>
      <c r="R5907" s="6" t="n">
        <f aca="false">IF(D5907&gt;2,1,0)</f>
        <v>0</v>
      </c>
    </row>
    <row r="5908" customFormat="false" ht="15" hidden="false" customHeight="true" outlineLevel="0" collapsed="false">
      <c r="A5908" s="6" t="n">
        <f aca="false">1_Data_EDA!O5909</f>
        <v>1</v>
      </c>
      <c r="B5908" s="6" t="n">
        <f aca="false">1_Data_EDA!H5909</f>
        <v>0</v>
      </c>
      <c r="C5908" s="7" t="n">
        <f aca="false">1_Data_EDA!I5909</f>
        <v>169.9900055</v>
      </c>
      <c r="D5908" s="6" t="n">
        <f aca="false">1_Data_EDA!J5909</f>
        <v>1</v>
      </c>
      <c r="E5908" s="7" t="n">
        <f aca="false">1_Data_EDA!K5909</f>
        <v>169.9900055</v>
      </c>
      <c r="F5908" s="7" t="n">
        <f aca="false">1_Data_EDA!L5909</f>
        <v>30.60000038</v>
      </c>
      <c r="G5908" s="8" t="n">
        <f aca="false">1_Data_EDA!M5909</f>
        <v>0.180000007</v>
      </c>
      <c r="H5908" s="6" t="n">
        <f aca="false">IF(1_Data_EDA!B5909="First Class",1,0)</f>
        <v>0</v>
      </c>
      <c r="I5908" s="6" t="n">
        <f aca="false">IF(1_Data_EDA!B5909="Second Class",1,0)</f>
        <v>0</v>
      </c>
      <c r="J5908" s="6" t="n">
        <f aca="false">IF(1_Data_EDA!B5909="Same Day",1,0)</f>
        <v>1</v>
      </c>
      <c r="K5908" s="6" t="n">
        <f aca="false">IF(1_Data_EDA!C5909="Corporate",1,0)</f>
        <v>0</v>
      </c>
      <c r="L5908" s="6" t="n">
        <f aca="false">IF(1_Data_EDA!C5909="Home Office",1,0)</f>
        <v>0</v>
      </c>
      <c r="M5908" s="6" t="n">
        <f aca="false">IF(1_Data_EDA!D5909="Europe",1,0)</f>
        <v>1</v>
      </c>
      <c r="N5908" s="6" t="n">
        <f aca="false">IF(1_Data_EDA!D5909="LATAM",1,0)</f>
        <v>0</v>
      </c>
      <c r="O5908" s="6" t="n">
        <f aca="false">IF(1_Data_EDA!D5909="Pacific Asia",1,0)</f>
        <v>0</v>
      </c>
      <c r="P5908" s="6" t="n">
        <f aca="false">IF(1_Data_EDA!D5909="USCA",1,0)</f>
        <v>0</v>
      </c>
      <c r="Q5908" s="6" t="n">
        <f aca="false">IF(C5908&gt;MEDIAN(C$5:C$8004),1,0)</f>
        <v>1</v>
      </c>
      <c r="R5908" s="6" t="n">
        <f aca="false">IF(D5908&gt;2,1,0)</f>
        <v>0</v>
      </c>
    </row>
    <row r="5909" customFormat="false" ht="15" hidden="false" customHeight="true" outlineLevel="0" collapsed="false">
      <c r="A5909" s="6" t="n">
        <f aca="false">1_Data_EDA!O5910</f>
        <v>0</v>
      </c>
      <c r="B5909" s="6" t="n">
        <f aca="false">1_Data_EDA!H5910</f>
        <v>4</v>
      </c>
      <c r="C5909" s="7" t="n">
        <f aca="false">1_Data_EDA!I5910</f>
        <v>327.75</v>
      </c>
      <c r="D5909" s="6" t="n">
        <f aca="false">1_Data_EDA!J5910</f>
        <v>1</v>
      </c>
      <c r="E5909" s="7" t="n">
        <f aca="false">1_Data_EDA!K5910</f>
        <v>327.75</v>
      </c>
      <c r="F5909" s="7" t="n">
        <f aca="false">1_Data_EDA!L5910</f>
        <v>59</v>
      </c>
      <c r="G5909" s="8" t="n">
        <f aca="false">1_Data_EDA!M5910</f>
        <v>0.180000007</v>
      </c>
      <c r="H5909" s="6" t="n">
        <f aca="false">IF(1_Data_EDA!B5910="First Class",1,0)</f>
        <v>0</v>
      </c>
      <c r="I5909" s="6" t="n">
        <f aca="false">IF(1_Data_EDA!B5910="Second Class",1,0)</f>
        <v>0</v>
      </c>
      <c r="J5909" s="6" t="n">
        <f aca="false">IF(1_Data_EDA!B5910="Same Day",1,0)</f>
        <v>0</v>
      </c>
      <c r="K5909" s="6" t="n">
        <f aca="false">IF(1_Data_EDA!C5910="Corporate",1,0)</f>
        <v>0</v>
      </c>
      <c r="L5909" s="6" t="n">
        <f aca="false">IF(1_Data_EDA!C5910="Home Office",1,0)</f>
        <v>0</v>
      </c>
      <c r="M5909" s="6" t="n">
        <f aca="false">IF(1_Data_EDA!D5910="Europe",1,0)</f>
        <v>0</v>
      </c>
      <c r="N5909" s="6" t="n">
        <f aca="false">IF(1_Data_EDA!D5910="LATAM",1,0)</f>
        <v>0</v>
      </c>
      <c r="O5909" s="6" t="n">
        <f aca="false">IF(1_Data_EDA!D5910="Pacific Asia",1,0)</f>
        <v>1</v>
      </c>
      <c r="P5909" s="6" t="n">
        <f aca="false">IF(1_Data_EDA!D5910="USCA",1,0)</f>
        <v>0</v>
      </c>
      <c r="Q5909" s="6" t="n">
        <f aca="false">IF(C5909&gt;MEDIAN(C$5:C$8004),1,0)</f>
        <v>1</v>
      </c>
      <c r="R5909" s="6" t="n">
        <f aca="false">IF(D5909&gt;2,1,0)</f>
        <v>0</v>
      </c>
    </row>
    <row r="5910" customFormat="false" ht="15" hidden="false" customHeight="true" outlineLevel="0" collapsed="false">
      <c r="A5910" s="6" t="n">
        <f aca="false">1_Data_EDA!O5911</f>
        <v>1</v>
      </c>
      <c r="B5910" s="6" t="n">
        <f aca="false">1_Data_EDA!H5911</f>
        <v>4</v>
      </c>
      <c r="C5910" s="7" t="n">
        <f aca="false">1_Data_EDA!I5911</f>
        <v>49.97999954</v>
      </c>
      <c r="D5910" s="6" t="n">
        <f aca="false">1_Data_EDA!J5911</f>
        <v>1</v>
      </c>
      <c r="E5910" s="7" t="n">
        <f aca="false">1_Data_EDA!K5911</f>
        <v>49.97999954</v>
      </c>
      <c r="F5910" s="7" t="n">
        <f aca="false">1_Data_EDA!L5911</f>
        <v>1.5</v>
      </c>
      <c r="G5910" s="8" t="n">
        <f aca="false">1_Data_EDA!M5911</f>
        <v>0.029999999</v>
      </c>
      <c r="H5910" s="6" t="n">
        <f aca="false">IF(1_Data_EDA!B5911="First Class",1,0)</f>
        <v>0</v>
      </c>
      <c r="I5910" s="6" t="n">
        <f aca="false">IF(1_Data_EDA!B5911="Second Class",1,0)</f>
        <v>0</v>
      </c>
      <c r="J5910" s="6" t="n">
        <f aca="false">IF(1_Data_EDA!B5911="Same Day",1,0)</f>
        <v>0</v>
      </c>
      <c r="K5910" s="6" t="n">
        <f aca="false">IF(1_Data_EDA!C5911="Corporate",1,0)</f>
        <v>1</v>
      </c>
      <c r="L5910" s="6" t="n">
        <f aca="false">IF(1_Data_EDA!C5911="Home Office",1,0)</f>
        <v>0</v>
      </c>
      <c r="M5910" s="6" t="n">
        <f aca="false">IF(1_Data_EDA!D5911="Europe",1,0)</f>
        <v>1</v>
      </c>
      <c r="N5910" s="6" t="n">
        <f aca="false">IF(1_Data_EDA!D5911="LATAM",1,0)</f>
        <v>0</v>
      </c>
      <c r="O5910" s="6" t="n">
        <f aca="false">IF(1_Data_EDA!D5911="Pacific Asia",1,0)</f>
        <v>0</v>
      </c>
      <c r="P5910" s="6" t="n">
        <f aca="false">IF(1_Data_EDA!D5911="USCA",1,0)</f>
        <v>0</v>
      </c>
      <c r="Q5910" s="6" t="n">
        <f aca="false">IF(C5910&gt;MEDIAN(C$5:C$8004),1,0)</f>
        <v>0</v>
      </c>
      <c r="R5910" s="6" t="n">
        <f aca="false">IF(D5910&gt;2,1,0)</f>
        <v>0</v>
      </c>
    </row>
    <row r="5911" customFormat="false" ht="15" hidden="false" customHeight="true" outlineLevel="0" collapsed="false">
      <c r="A5911" s="6" t="n">
        <f aca="false">1_Data_EDA!O5912</f>
        <v>1</v>
      </c>
      <c r="B5911" s="6" t="n">
        <f aca="false">1_Data_EDA!H5912</f>
        <v>4</v>
      </c>
      <c r="C5911" s="7" t="n">
        <f aca="false">1_Data_EDA!I5912</f>
        <v>129.9900055</v>
      </c>
      <c r="D5911" s="6" t="n">
        <f aca="false">1_Data_EDA!J5912</f>
        <v>1</v>
      </c>
      <c r="E5911" s="7" t="n">
        <f aca="false">1_Data_EDA!K5912</f>
        <v>129.9900055</v>
      </c>
      <c r="F5911" s="7" t="n">
        <f aca="false">1_Data_EDA!L5912</f>
        <v>11.69999981</v>
      </c>
      <c r="G5911" s="8" t="n">
        <f aca="false">1_Data_EDA!M5912</f>
        <v>0.090000004</v>
      </c>
      <c r="H5911" s="6" t="n">
        <f aca="false">IF(1_Data_EDA!B5912="First Class",1,0)</f>
        <v>0</v>
      </c>
      <c r="I5911" s="6" t="n">
        <f aca="false">IF(1_Data_EDA!B5912="Second Class",1,0)</f>
        <v>0</v>
      </c>
      <c r="J5911" s="6" t="n">
        <f aca="false">IF(1_Data_EDA!B5912="Same Day",1,0)</f>
        <v>0</v>
      </c>
      <c r="K5911" s="6" t="n">
        <f aca="false">IF(1_Data_EDA!C5912="Corporate",1,0)</f>
        <v>0</v>
      </c>
      <c r="L5911" s="6" t="n">
        <f aca="false">IF(1_Data_EDA!C5912="Home Office",1,0)</f>
        <v>1</v>
      </c>
      <c r="M5911" s="6" t="n">
        <f aca="false">IF(1_Data_EDA!D5912="Europe",1,0)</f>
        <v>0</v>
      </c>
      <c r="N5911" s="6" t="n">
        <f aca="false">IF(1_Data_EDA!D5912="LATAM",1,0)</f>
        <v>1</v>
      </c>
      <c r="O5911" s="6" t="n">
        <f aca="false">IF(1_Data_EDA!D5912="Pacific Asia",1,0)</f>
        <v>0</v>
      </c>
      <c r="P5911" s="6" t="n">
        <f aca="false">IF(1_Data_EDA!D5912="USCA",1,0)</f>
        <v>0</v>
      </c>
      <c r="Q5911" s="6" t="n">
        <f aca="false">IF(C5911&gt;MEDIAN(C$5:C$8004),1,0)</f>
        <v>1</v>
      </c>
      <c r="R5911" s="6" t="n">
        <f aca="false">IF(D5911&gt;2,1,0)</f>
        <v>0</v>
      </c>
    </row>
    <row r="5912" customFormat="false" ht="15" hidden="false" customHeight="true" outlineLevel="0" collapsed="false">
      <c r="A5912" s="6" t="n">
        <f aca="false">1_Data_EDA!O5913</f>
        <v>1</v>
      </c>
      <c r="B5912" s="6" t="n">
        <f aca="false">1_Data_EDA!H5913</f>
        <v>1</v>
      </c>
      <c r="C5912" s="7" t="n">
        <f aca="false">1_Data_EDA!I5913</f>
        <v>50</v>
      </c>
      <c r="D5912" s="6" t="n">
        <f aca="false">1_Data_EDA!J5913</f>
        <v>5</v>
      </c>
      <c r="E5912" s="7" t="n">
        <f aca="false">1_Data_EDA!K5913</f>
        <v>250</v>
      </c>
      <c r="F5912" s="7" t="n">
        <f aca="false">1_Data_EDA!L5913</f>
        <v>0</v>
      </c>
      <c r="G5912" s="8" t="n">
        <f aca="false">1_Data_EDA!M5913</f>
        <v>0</v>
      </c>
      <c r="H5912" s="6" t="n">
        <f aca="false">IF(1_Data_EDA!B5913="First Class",1,0)</f>
        <v>1</v>
      </c>
      <c r="I5912" s="6" t="n">
        <f aca="false">IF(1_Data_EDA!B5913="Second Class",1,0)</f>
        <v>0</v>
      </c>
      <c r="J5912" s="6" t="n">
        <f aca="false">IF(1_Data_EDA!B5913="Same Day",1,0)</f>
        <v>0</v>
      </c>
      <c r="K5912" s="6" t="n">
        <f aca="false">IF(1_Data_EDA!C5913="Corporate",1,0)</f>
        <v>0</v>
      </c>
      <c r="L5912" s="6" t="n">
        <f aca="false">IF(1_Data_EDA!C5913="Home Office",1,0)</f>
        <v>0</v>
      </c>
      <c r="M5912" s="6" t="n">
        <f aca="false">IF(1_Data_EDA!D5913="Europe",1,0)</f>
        <v>1</v>
      </c>
      <c r="N5912" s="6" t="n">
        <f aca="false">IF(1_Data_EDA!D5913="LATAM",1,0)</f>
        <v>0</v>
      </c>
      <c r="O5912" s="6" t="n">
        <f aca="false">IF(1_Data_EDA!D5913="Pacific Asia",1,0)</f>
        <v>0</v>
      </c>
      <c r="P5912" s="6" t="n">
        <f aca="false">IF(1_Data_EDA!D5913="USCA",1,0)</f>
        <v>0</v>
      </c>
      <c r="Q5912" s="6" t="n">
        <f aca="false">IF(C5912&gt;MEDIAN(C$5:C$8004),1,0)</f>
        <v>0</v>
      </c>
      <c r="R5912" s="6" t="n">
        <f aca="false">IF(D5912&gt;2,1,0)</f>
        <v>1</v>
      </c>
    </row>
    <row r="5913" customFormat="false" ht="15" hidden="false" customHeight="true" outlineLevel="0" collapsed="false">
      <c r="A5913" s="6" t="n">
        <f aca="false">1_Data_EDA!O5914</f>
        <v>1</v>
      </c>
      <c r="B5913" s="6" t="n">
        <f aca="false">1_Data_EDA!H5914</f>
        <v>2</v>
      </c>
      <c r="C5913" s="7" t="n">
        <f aca="false">1_Data_EDA!I5914</f>
        <v>129.9900055</v>
      </c>
      <c r="D5913" s="6" t="n">
        <f aca="false">1_Data_EDA!J5914</f>
        <v>1</v>
      </c>
      <c r="E5913" s="7" t="n">
        <f aca="false">1_Data_EDA!K5914</f>
        <v>129.9900055</v>
      </c>
      <c r="F5913" s="7" t="n">
        <f aca="false">1_Data_EDA!L5914</f>
        <v>22.10000038</v>
      </c>
      <c r="G5913" s="8" t="n">
        <f aca="false">1_Data_EDA!M5914</f>
        <v>0.170000002</v>
      </c>
      <c r="H5913" s="6" t="n">
        <f aca="false">IF(1_Data_EDA!B5914="First Class",1,0)</f>
        <v>0</v>
      </c>
      <c r="I5913" s="6" t="n">
        <f aca="false">IF(1_Data_EDA!B5914="Second Class",1,0)</f>
        <v>1</v>
      </c>
      <c r="J5913" s="6" t="n">
        <f aca="false">IF(1_Data_EDA!B5914="Same Day",1,0)</f>
        <v>0</v>
      </c>
      <c r="K5913" s="6" t="n">
        <f aca="false">IF(1_Data_EDA!C5914="Corporate",1,0)</f>
        <v>0</v>
      </c>
      <c r="L5913" s="6" t="n">
        <f aca="false">IF(1_Data_EDA!C5914="Home Office",1,0)</f>
        <v>0</v>
      </c>
      <c r="M5913" s="6" t="n">
        <f aca="false">IF(1_Data_EDA!D5914="Europe",1,0)</f>
        <v>1</v>
      </c>
      <c r="N5913" s="6" t="n">
        <f aca="false">IF(1_Data_EDA!D5914="LATAM",1,0)</f>
        <v>0</v>
      </c>
      <c r="O5913" s="6" t="n">
        <f aca="false">IF(1_Data_EDA!D5914="Pacific Asia",1,0)</f>
        <v>0</v>
      </c>
      <c r="P5913" s="6" t="n">
        <f aca="false">IF(1_Data_EDA!D5914="USCA",1,0)</f>
        <v>0</v>
      </c>
      <c r="Q5913" s="6" t="n">
        <f aca="false">IF(C5913&gt;MEDIAN(C$5:C$8004),1,0)</f>
        <v>1</v>
      </c>
      <c r="R5913" s="6" t="n">
        <f aca="false">IF(D5913&gt;2,1,0)</f>
        <v>0</v>
      </c>
    </row>
    <row r="5914" customFormat="false" ht="15" hidden="false" customHeight="true" outlineLevel="0" collapsed="false">
      <c r="A5914" s="6" t="n">
        <f aca="false">1_Data_EDA!O5915</f>
        <v>0</v>
      </c>
      <c r="B5914" s="6" t="n">
        <f aca="false">1_Data_EDA!H5915</f>
        <v>4</v>
      </c>
      <c r="C5914" s="7" t="n">
        <f aca="false">1_Data_EDA!I5915</f>
        <v>27.98999977</v>
      </c>
      <c r="D5914" s="6" t="n">
        <f aca="false">1_Data_EDA!J5915</f>
        <v>4</v>
      </c>
      <c r="E5914" s="7" t="n">
        <f aca="false">1_Data_EDA!K5915</f>
        <v>111.9599991</v>
      </c>
      <c r="F5914" s="7" t="n">
        <f aca="false">1_Data_EDA!L5915</f>
        <v>10.07999992</v>
      </c>
      <c r="G5914" s="8" t="n">
        <f aca="false">1_Data_EDA!M5915</f>
        <v>0.090000004</v>
      </c>
      <c r="H5914" s="6" t="n">
        <f aca="false">IF(1_Data_EDA!B5915="First Class",1,0)</f>
        <v>0</v>
      </c>
      <c r="I5914" s="6" t="n">
        <f aca="false">IF(1_Data_EDA!B5915="Second Class",1,0)</f>
        <v>0</v>
      </c>
      <c r="J5914" s="6" t="n">
        <f aca="false">IF(1_Data_EDA!B5915="Same Day",1,0)</f>
        <v>0</v>
      </c>
      <c r="K5914" s="6" t="n">
        <f aca="false">IF(1_Data_EDA!C5915="Corporate",1,0)</f>
        <v>0</v>
      </c>
      <c r="L5914" s="6" t="n">
        <f aca="false">IF(1_Data_EDA!C5915="Home Office",1,0)</f>
        <v>0</v>
      </c>
      <c r="M5914" s="6" t="n">
        <f aca="false">IF(1_Data_EDA!D5915="Europe",1,0)</f>
        <v>1</v>
      </c>
      <c r="N5914" s="6" t="n">
        <f aca="false">IF(1_Data_EDA!D5915="LATAM",1,0)</f>
        <v>0</v>
      </c>
      <c r="O5914" s="6" t="n">
        <f aca="false">IF(1_Data_EDA!D5915="Pacific Asia",1,0)</f>
        <v>0</v>
      </c>
      <c r="P5914" s="6" t="n">
        <f aca="false">IF(1_Data_EDA!D5915="USCA",1,0)</f>
        <v>0</v>
      </c>
      <c r="Q5914" s="6" t="n">
        <f aca="false">IF(C5914&gt;MEDIAN(C$5:C$8004),1,0)</f>
        <v>0</v>
      </c>
      <c r="R5914" s="6" t="n">
        <f aca="false">IF(D5914&gt;2,1,0)</f>
        <v>1</v>
      </c>
    </row>
    <row r="5915" customFormat="false" ht="15" hidden="false" customHeight="true" outlineLevel="0" collapsed="false">
      <c r="A5915" s="6" t="n">
        <f aca="false">1_Data_EDA!O5916</f>
        <v>1</v>
      </c>
      <c r="B5915" s="6" t="n">
        <f aca="false">1_Data_EDA!H5916</f>
        <v>0</v>
      </c>
      <c r="C5915" s="7" t="n">
        <f aca="false">1_Data_EDA!I5916</f>
        <v>199.9900055</v>
      </c>
      <c r="D5915" s="6" t="n">
        <f aca="false">1_Data_EDA!J5916</f>
        <v>1</v>
      </c>
      <c r="E5915" s="7" t="n">
        <f aca="false">1_Data_EDA!K5916</f>
        <v>199.9900055</v>
      </c>
      <c r="F5915" s="7" t="n">
        <f aca="false">1_Data_EDA!L5916</f>
        <v>0</v>
      </c>
      <c r="G5915" s="8" t="n">
        <f aca="false">1_Data_EDA!M5916</f>
        <v>0</v>
      </c>
      <c r="H5915" s="6" t="n">
        <f aca="false">IF(1_Data_EDA!B5916="First Class",1,0)</f>
        <v>0</v>
      </c>
      <c r="I5915" s="6" t="n">
        <f aca="false">IF(1_Data_EDA!B5916="Second Class",1,0)</f>
        <v>0</v>
      </c>
      <c r="J5915" s="6" t="n">
        <f aca="false">IF(1_Data_EDA!B5916="Same Day",1,0)</f>
        <v>1</v>
      </c>
      <c r="K5915" s="6" t="n">
        <f aca="false">IF(1_Data_EDA!C5916="Corporate",1,0)</f>
        <v>0</v>
      </c>
      <c r="L5915" s="6" t="n">
        <f aca="false">IF(1_Data_EDA!C5916="Home Office",1,0)</f>
        <v>0</v>
      </c>
      <c r="M5915" s="6" t="n">
        <f aca="false">IF(1_Data_EDA!D5916="Europe",1,0)</f>
        <v>0</v>
      </c>
      <c r="N5915" s="6" t="n">
        <f aca="false">IF(1_Data_EDA!D5916="LATAM",1,0)</f>
        <v>1</v>
      </c>
      <c r="O5915" s="6" t="n">
        <f aca="false">IF(1_Data_EDA!D5916="Pacific Asia",1,0)</f>
        <v>0</v>
      </c>
      <c r="P5915" s="6" t="n">
        <f aca="false">IF(1_Data_EDA!D5916="USCA",1,0)</f>
        <v>0</v>
      </c>
      <c r="Q5915" s="6" t="n">
        <f aca="false">IF(C5915&gt;MEDIAN(C$5:C$8004),1,0)</f>
        <v>1</v>
      </c>
      <c r="R5915" s="6" t="n">
        <f aca="false">IF(D5915&gt;2,1,0)</f>
        <v>0</v>
      </c>
    </row>
    <row r="5916" customFormat="false" ht="15" hidden="false" customHeight="true" outlineLevel="0" collapsed="false">
      <c r="A5916" s="6" t="n">
        <f aca="false">1_Data_EDA!O5917</f>
        <v>0</v>
      </c>
      <c r="B5916" s="6" t="n">
        <f aca="false">1_Data_EDA!H5917</f>
        <v>4</v>
      </c>
      <c r="C5916" s="7" t="n">
        <f aca="false">1_Data_EDA!I5917</f>
        <v>59.99000168</v>
      </c>
      <c r="D5916" s="6" t="n">
        <f aca="false">1_Data_EDA!J5917</f>
        <v>5</v>
      </c>
      <c r="E5916" s="7" t="n">
        <f aca="false">1_Data_EDA!K5917</f>
        <v>299.9500122</v>
      </c>
      <c r="F5916" s="7" t="n">
        <f aca="false">1_Data_EDA!L5917</f>
        <v>3</v>
      </c>
      <c r="G5916" s="8" t="n">
        <f aca="false">1_Data_EDA!M5917</f>
        <v>0.01</v>
      </c>
      <c r="H5916" s="6" t="n">
        <f aca="false">IF(1_Data_EDA!B5917="First Class",1,0)</f>
        <v>0</v>
      </c>
      <c r="I5916" s="6" t="n">
        <f aca="false">IF(1_Data_EDA!B5917="Second Class",1,0)</f>
        <v>0</v>
      </c>
      <c r="J5916" s="6" t="n">
        <f aca="false">IF(1_Data_EDA!B5917="Same Day",1,0)</f>
        <v>0</v>
      </c>
      <c r="K5916" s="6" t="n">
        <f aca="false">IF(1_Data_EDA!C5917="Corporate",1,0)</f>
        <v>1</v>
      </c>
      <c r="L5916" s="6" t="n">
        <f aca="false">IF(1_Data_EDA!C5917="Home Office",1,0)</f>
        <v>0</v>
      </c>
      <c r="M5916" s="6" t="n">
        <f aca="false">IF(1_Data_EDA!D5917="Europe",1,0)</f>
        <v>0</v>
      </c>
      <c r="N5916" s="6" t="n">
        <f aca="false">IF(1_Data_EDA!D5917="LATAM",1,0)</f>
        <v>0</v>
      </c>
      <c r="O5916" s="6" t="n">
        <f aca="false">IF(1_Data_EDA!D5917="Pacific Asia",1,0)</f>
        <v>0</v>
      </c>
      <c r="P5916" s="6" t="n">
        <f aca="false">IF(1_Data_EDA!D5917="USCA",1,0)</f>
        <v>1</v>
      </c>
      <c r="Q5916" s="6" t="n">
        <f aca="false">IF(C5916&gt;MEDIAN(C$5:C$8004),1,0)</f>
        <v>0</v>
      </c>
      <c r="R5916" s="6" t="n">
        <f aca="false">IF(D5916&gt;2,1,0)</f>
        <v>1</v>
      </c>
    </row>
    <row r="5917" customFormat="false" ht="15" hidden="false" customHeight="true" outlineLevel="0" collapsed="false">
      <c r="A5917" s="6" t="n">
        <f aca="false">1_Data_EDA!O5918</f>
        <v>1</v>
      </c>
      <c r="B5917" s="6" t="n">
        <f aca="false">1_Data_EDA!H5918</f>
        <v>4</v>
      </c>
      <c r="C5917" s="7" t="n">
        <f aca="false">1_Data_EDA!I5918</f>
        <v>39.99000168</v>
      </c>
      <c r="D5917" s="6" t="n">
        <f aca="false">1_Data_EDA!J5918</f>
        <v>3</v>
      </c>
      <c r="E5917" s="7" t="n">
        <f aca="false">1_Data_EDA!K5918</f>
        <v>119.9700012</v>
      </c>
      <c r="F5917" s="7" t="n">
        <f aca="false">1_Data_EDA!L5918</f>
        <v>18</v>
      </c>
      <c r="G5917" s="8" t="n">
        <f aca="false">1_Data_EDA!M5918</f>
        <v>0.150000006</v>
      </c>
      <c r="H5917" s="6" t="n">
        <f aca="false">IF(1_Data_EDA!B5918="First Class",1,0)</f>
        <v>0</v>
      </c>
      <c r="I5917" s="6" t="n">
        <f aca="false">IF(1_Data_EDA!B5918="Second Class",1,0)</f>
        <v>0</v>
      </c>
      <c r="J5917" s="6" t="n">
        <f aca="false">IF(1_Data_EDA!B5918="Same Day",1,0)</f>
        <v>0</v>
      </c>
      <c r="K5917" s="6" t="n">
        <f aca="false">IF(1_Data_EDA!C5918="Corporate",1,0)</f>
        <v>0</v>
      </c>
      <c r="L5917" s="6" t="n">
        <f aca="false">IF(1_Data_EDA!C5918="Home Office",1,0)</f>
        <v>1</v>
      </c>
      <c r="M5917" s="6" t="n">
        <f aca="false">IF(1_Data_EDA!D5918="Europe",1,0)</f>
        <v>0</v>
      </c>
      <c r="N5917" s="6" t="n">
        <f aca="false">IF(1_Data_EDA!D5918="LATAM",1,0)</f>
        <v>0</v>
      </c>
      <c r="O5917" s="6" t="n">
        <f aca="false">IF(1_Data_EDA!D5918="Pacific Asia",1,0)</f>
        <v>1</v>
      </c>
      <c r="P5917" s="6" t="n">
        <f aca="false">IF(1_Data_EDA!D5918="USCA",1,0)</f>
        <v>0</v>
      </c>
      <c r="Q5917" s="6" t="n">
        <f aca="false">IF(C5917&gt;MEDIAN(C$5:C$8004),1,0)</f>
        <v>0</v>
      </c>
      <c r="R5917" s="6" t="n">
        <f aca="false">IF(D5917&gt;2,1,0)</f>
        <v>1</v>
      </c>
    </row>
    <row r="5918" customFormat="false" ht="15" hidden="false" customHeight="true" outlineLevel="0" collapsed="false">
      <c r="A5918" s="6" t="n">
        <f aca="false">1_Data_EDA!O5919</f>
        <v>0</v>
      </c>
      <c r="B5918" s="6" t="n">
        <f aca="false">1_Data_EDA!H5919</f>
        <v>4</v>
      </c>
      <c r="C5918" s="7" t="n">
        <f aca="false">1_Data_EDA!I5919</f>
        <v>39.99000168</v>
      </c>
      <c r="D5918" s="6" t="n">
        <f aca="false">1_Data_EDA!J5919</f>
        <v>5</v>
      </c>
      <c r="E5918" s="7" t="n">
        <f aca="false">1_Data_EDA!K5919</f>
        <v>199.9499969</v>
      </c>
      <c r="F5918" s="7" t="n">
        <f aca="false">1_Data_EDA!L5919</f>
        <v>39.99000168</v>
      </c>
      <c r="G5918" s="8" t="n">
        <f aca="false">1_Data_EDA!M5919</f>
        <v>0.200000003</v>
      </c>
      <c r="H5918" s="6" t="n">
        <f aca="false">IF(1_Data_EDA!B5919="First Class",1,0)</f>
        <v>0</v>
      </c>
      <c r="I5918" s="6" t="n">
        <f aca="false">IF(1_Data_EDA!B5919="Second Class",1,0)</f>
        <v>0</v>
      </c>
      <c r="J5918" s="6" t="n">
        <f aca="false">IF(1_Data_EDA!B5919="Same Day",1,0)</f>
        <v>0</v>
      </c>
      <c r="K5918" s="6" t="n">
        <f aca="false">IF(1_Data_EDA!C5919="Corporate",1,0)</f>
        <v>0</v>
      </c>
      <c r="L5918" s="6" t="n">
        <f aca="false">IF(1_Data_EDA!C5919="Home Office",1,0)</f>
        <v>0</v>
      </c>
      <c r="M5918" s="6" t="n">
        <f aca="false">IF(1_Data_EDA!D5919="Europe",1,0)</f>
        <v>0</v>
      </c>
      <c r="N5918" s="6" t="n">
        <f aca="false">IF(1_Data_EDA!D5919="LATAM",1,0)</f>
        <v>0</v>
      </c>
      <c r="O5918" s="6" t="n">
        <f aca="false">IF(1_Data_EDA!D5919="Pacific Asia",1,0)</f>
        <v>1</v>
      </c>
      <c r="P5918" s="6" t="n">
        <f aca="false">IF(1_Data_EDA!D5919="USCA",1,0)</f>
        <v>0</v>
      </c>
      <c r="Q5918" s="6" t="n">
        <f aca="false">IF(C5918&gt;MEDIAN(C$5:C$8004),1,0)</f>
        <v>0</v>
      </c>
      <c r="R5918" s="6" t="n">
        <f aca="false">IF(D5918&gt;2,1,0)</f>
        <v>1</v>
      </c>
    </row>
    <row r="5919" customFormat="false" ht="15" hidden="false" customHeight="true" outlineLevel="0" collapsed="false">
      <c r="A5919" s="6" t="n">
        <f aca="false">1_Data_EDA!O5920</f>
        <v>1</v>
      </c>
      <c r="B5919" s="6" t="n">
        <f aca="false">1_Data_EDA!H5920</f>
        <v>1</v>
      </c>
      <c r="C5919" s="7" t="n">
        <f aca="false">1_Data_EDA!I5920</f>
        <v>50</v>
      </c>
      <c r="D5919" s="6" t="n">
        <f aca="false">1_Data_EDA!J5920</f>
        <v>1</v>
      </c>
      <c r="E5919" s="7" t="n">
        <f aca="false">1_Data_EDA!K5920</f>
        <v>50</v>
      </c>
      <c r="F5919" s="7" t="n">
        <f aca="false">1_Data_EDA!L5920</f>
        <v>4.5</v>
      </c>
      <c r="G5919" s="8" t="n">
        <f aca="false">1_Data_EDA!M5920</f>
        <v>0.090000004</v>
      </c>
      <c r="H5919" s="6" t="n">
        <f aca="false">IF(1_Data_EDA!B5920="First Class",1,0)</f>
        <v>1</v>
      </c>
      <c r="I5919" s="6" t="n">
        <f aca="false">IF(1_Data_EDA!B5920="Second Class",1,0)</f>
        <v>0</v>
      </c>
      <c r="J5919" s="6" t="n">
        <f aca="false">IF(1_Data_EDA!B5920="Same Day",1,0)</f>
        <v>0</v>
      </c>
      <c r="K5919" s="6" t="n">
        <f aca="false">IF(1_Data_EDA!C5920="Corporate",1,0)</f>
        <v>0</v>
      </c>
      <c r="L5919" s="6" t="n">
        <f aca="false">IF(1_Data_EDA!C5920="Home Office",1,0)</f>
        <v>1</v>
      </c>
      <c r="M5919" s="6" t="n">
        <f aca="false">IF(1_Data_EDA!D5920="Europe",1,0)</f>
        <v>0</v>
      </c>
      <c r="N5919" s="6" t="n">
        <f aca="false">IF(1_Data_EDA!D5920="LATAM",1,0)</f>
        <v>0</v>
      </c>
      <c r="O5919" s="6" t="n">
        <f aca="false">IF(1_Data_EDA!D5920="Pacific Asia",1,0)</f>
        <v>1</v>
      </c>
      <c r="P5919" s="6" t="n">
        <f aca="false">IF(1_Data_EDA!D5920="USCA",1,0)</f>
        <v>0</v>
      </c>
      <c r="Q5919" s="6" t="n">
        <f aca="false">IF(C5919&gt;MEDIAN(C$5:C$8004),1,0)</f>
        <v>0</v>
      </c>
      <c r="R5919" s="6" t="n">
        <f aca="false">IF(D5919&gt;2,1,0)</f>
        <v>0</v>
      </c>
    </row>
    <row r="5920" customFormat="false" ht="15" hidden="false" customHeight="true" outlineLevel="0" collapsed="false">
      <c r="A5920" s="6" t="n">
        <f aca="false">1_Data_EDA!O5921</f>
        <v>1</v>
      </c>
      <c r="B5920" s="6" t="n">
        <f aca="false">1_Data_EDA!H5921</f>
        <v>4</v>
      </c>
      <c r="C5920" s="7" t="n">
        <f aca="false">1_Data_EDA!I5921</f>
        <v>50</v>
      </c>
      <c r="D5920" s="6" t="n">
        <f aca="false">1_Data_EDA!J5921</f>
        <v>2</v>
      </c>
      <c r="E5920" s="7" t="n">
        <f aca="false">1_Data_EDA!K5921</f>
        <v>100</v>
      </c>
      <c r="F5920" s="7" t="n">
        <f aca="false">1_Data_EDA!L5921</f>
        <v>5.5</v>
      </c>
      <c r="G5920" s="8" t="n">
        <f aca="false">1_Data_EDA!M5921</f>
        <v>0.059999999</v>
      </c>
      <c r="H5920" s="6" t="n">
        <f aca="false">IF(1_Data_EDA!B5921="First Class",1,0)</f>
        <v>0</v>
      </c>
      <c r="I5920" s="6" t="n">
        <f aca="false">IF(1_Data_EDA!B5921="Second Class",1,0)</f>
        <v>0</v>
      </c>
      <c r="J5920" s="6" t="n">
        <f aca="false">IF(1_Data_EDA!B5921="Same Day",1,0)</f>
        <v>0</v>
      </c>
      <c r="K5920" s="6" t="n">
        <f aca="false">IF(1_Data_EDA!C5921="Corporate",1,0)</f>
        <v>0</v>
      </c>
      <c r="L5920" s="6" t="n">
        <f aca="false">IF(1_Data_EDA!C5921="Home Office",1,0)</f>
        <v>0</v>
      </c>
      <c r="M5920" s="6" t="n">
        <f aca="false">IF(1_Data_EDA!D5921="Europe",1,0)</f>
        <v>0</v>
      </c>
      <c r="N5920" s="6" t="n">
        <f aca="false">IF(1_Data_EDA!D5921="LATAM",1,0)</f>
        <v>0</v>
      </c>
      <c r="O5920" s="6" t="n">
        <f aca="false">IF(1_Data_EDA!D5921="Pacific Asia",1,0)</f>
        <v>0</v>
      </c>
      <c r="P5920" s="6" t="n">
        <f aca="false">IF(1_Data_EDA!D5921="USCA",1,0)</f>
        <v>1</v>
      </c>
      <c r="Q5920" s="6" t="n">
        <f aca="false">IF(C5920&gt;MEDIAN(C$5:C$8004),1,0)</f>
        <v>0</v>
      </c>
      <c r="R5920" s="6" t="n">
        <f aca="false">IF(D5920&gt;2,1,0)</f>
        <v>0</v>
      </c>
    </row>
    <row r="5921" customFormat="false" ht="15" hidden="false" customHeight="true" outlineLevel="0" collapsed="false">
      <c r="A5921" s="6" t="n">
        <f aca="false">1_Data_EDA!O5922</f>
        <v>1</v>
      </c>
      <c r="B5921" s="6" t="n">
        <f aca="false">1_Data_EDA!H5922</f>
        <v>1</v>
      </c>
      <c r="C5921" s="7" t="n">
        <f aca="false">1_Data_EDA!I5922</f>
        <v>39.99000168</v>
      </c>
      <c r="D5921" s="6" t="n">
        <f aca="false">1_Data_EDA!J5922</f>
        <v>1</v>
      </c>
      <c r="E5921" s="7" t="n">
        <f aca="false">1_Data_EDA!K5922</f>
        <v>39.99000168</v>
      </c>
      <c r="F5921" s="7" t="n">
        <f aca="false">1_Data_EDA!L5922</f>
        <v>7.199999809</v>
      </c>
      <c r="G5921" s="8" t="n">
        <f aca="false">1_Data_EDA!M5922</f>
        <v>0.180000007</v>
      </c>
      <c r="H5921" s="6" t="n">
        <f aca="false">IF(1_Data_EDA!B5922="First Class",1,0)</f>
        <v>1</v>
      </c>
      <c r="I5921" s="6" t="n">
        <f aca="false">IF(1_Data_EDA!B5922="Second Class",1,0)</f>
        <v>0</v>
      </c>
      <c r="J5921" s="6" t="n">
        <f aca="false">IF(1_Data_EDA!B5922="Same Day",1,0)</f>
        <v>0</v>
      </c>
      <c r="K5921" s="6" t="n">
        <f aca="false">IF(1_Data_EDA!C5922="Corporate",1,0)</f>
        <v>0</v>
      </c>
      <c r="L5921" s="6" t="n">
        <f aca="false">IF(1_Data_EDA!C5922="Home Office",1,0)</f>
        <v>0</v>
      </c>
      <c r="M5921" s="6" t="n">
        <f aca="false">IF(1_Data_EDA!D5922="Europe",1,0)</f>
        <v>0</v>
      </c>
      <c r="N5921" s="6" t="n">
        <f aca="false">IF(1_Data_EDA!D5922="LATAM",1,0)</f>
        <v>0</v>
      </c>
      <c r="O5921" s="6" t="n">
        <f aca="false">IF(1_Data_EDA!D5922="Pacific Asia",1,0)</f>
        <v>1</v>
      </c>
      <c r="P5921" s="6" t="n">
        <f aca="false">IF(1_Data_EDA!D5922="USCA",1,0)</f>
        <v>0</v>
      </c>
      <c r="Q5921" s="6" t="n">
        <f aca="false">IF(C5921&gt;MEDIAN(C$5:C$8004),1,0)</f>
        <v>0</v>
      </c>
      <c r="R5921" s="6" t="n">
        <f aca="false">IF(D5921&gt;2,1,0)</f>
        <v>0</v>
      </c>
    </row>
    <row r="5922" customFormat="false" ht="15" hidden="false" customHeight="true" outlineLevel="0" collapsed="false">
      <c r="A5922" s="6" t="n">
        <f aca="false">1_Data_EDA!O5923</f>
        <v>0</v>
      </c>
      <c r="B5922" s="6" t="n">
        <f aca="false">1_Data_EDA!H5923</f>
        <v>2</v>
      </c>
      <c r="C5922" s="7" t="n">
        <f aca="false">1_Data_EDA!I5923</f>
        <v>34.99000168</v>
      </c>
      <c r="D5922" s="6" t="n">
        <f aca="false">1_Data_EDA!J5923</f>
        <v>3</v>
      </c>
      <c r="E5922" s="7" t="n">
        <f aca="false">1_Data_EDA!K5923</f>
        <v>104.9700012</v>
      </c>
      <c r="F5922" s="7" t="n">
        <f aca="false">1_Data_EDA!L5923</f>
        <v>10.5</v>
      </c>
      <c r="G5922" s="8" t="n">
        <f aca="false">1_Data_EDA!M5923</f>
        <v>0.100000001</v>
      </c>
      <c r="H5922" s="6" t="n">
        <f aca="false">IF(1_Data_EDA!B5923="First Class",1,0)</f>
        <v>0</v>
      </c>
      <c r="I5922" s="6" t="n">
        <f aca="false">IF(1_Data_EDA!B5923="Second Class",1,0)</f>
        <v>1</v>
      </c>
      <c r="J5922" s="6" t="n">
        <f aca="false">IF(1_Data_EDA!B5923="Same Day",1,0)</f>
        <v>0</v>
      </c>
      <c r="K5922" s="6" t="n">
        <f aca="false">IF(1_Data_EDA!C5923="Corporate",1,0)</f>
        <v>0</v>
      </c>
      <c r="L5922" s="6" t="n">
        <f aca="false">IF(1_Data_EDA!C5923="Home Office",1,0)</f>
        <v>0</v>
      </c>
      <c r="M5922" s="6" t="n">
        <f aca="false">IF(1_Data_EDA!D5923="Europe",1,0)</f>
        <v>0</v>
      </c>
      <c r="N5922" s="6" t="n">
        <f aca="false">IF(1_Data_EDA!D5923="LATAM",1,0)</f>
        <v>0</v>
      </c>
      <c r="O5922" s="6" t="n">
        <f aca="false">IF(1_Data_EDA!D5923="Pacific Asia",1,0)</f>
        <v>0</v>
      </c>
      <c r="P5922" s="6" t="n">
        <f aca="false">IF(1_Data_EDA!D5923="USCA",1,0)</f>
        <v>1</v>
      </c>
      <c r="Q5922" s="6" t="n">
        <f aca="false">IF(C5922&gt;MEDIAN(C$5:C$8004),1,0)</f>
        <v>0</v>
      </c>
      <c r="R5922" s="6" t="n">
        <f aca="false">IF(D5922&gt;2,1,0)</f>
        <v>1</v>
      </c>
    </row>
    <row r="5923" customFormat="false" ht="15" hidden="false" customHeight="true" outlineLevel="0" collapsed="false">
      <c r="A5923" s="6" t="n">
        <f aca="false">1_Data_EDA!O5924</f>
        <v>0</v>
      </c>
      <c r="B5923" s="6" t="n">
        <f aca="false">1_Data_EDA!H5924</f>
        <v>4</v>
      </c>
      <c r="C5923" s="7" t="n">
        <f aca="false">1_Data_EDA!I5924</f>
        <v>129.9900055</v>
      </c>
      <c r="D5923" s="6" t="n">
        <f aca="false">1_Data_EDA!J5924</f>
        <v>1</v>
      </c>
      <c r="E5923" s="7" t="n">
        <f aca="false">1_Data_EDA!K5924</f>
        <v>129.9900055</v>
      </c>
      <c r="F5923" s="7" t="n">
        <f aca="false">1_Data_EDA!L5924</f>
        <v>26</v>
      </c>
      <c r="G5923" s="8" t="n">
        <f aca="false">1_Data_EDA!M5924</f>
        <v>0.200000003</v>
      </c>
      <c r="H5923" s="6" t="n">
        <f aca="false">IF(1_Data_EDA!B5924="First Class",1,0)</f>
        <v>0</v>
      </c>
      <c r="I5923" s="6" t="n">
        <f aca="false">IF(1_Data_EDA!B5924="Second Class",1,0)</f>
        <v>0</v>
      </c>
      <c r="J5923" s="6" t="n">
        <f aca="false">IF(1_Data_EDA!B5924="Same Day",1,0)</f>
        <v>0</v>
      </c>
      <c r="K5923" s="6" t="n">
        <f aca="false">IF(1_Data_EDA!C5924="Corporate",1,0)</f>
        <v>0</v>
      </c>
      <c r="L5923" s="6" t="n">
        <f aca="false">IF(1_Data_EDA!C5924="Home Office",1,0)</f>
        <v>0</v>
      </c>
      <c r="M5923" s="6" t="n">
        <f aca="false">IF(1_Data_EDA!D5924="Europe",1,0)</f>
        <v>0</v>
      </c>
      <c r="N5923" s="6" t="n">
        <f aca="false">IF(1_Data_EDA!D5924="LATAM",1,0)</f>
        <v>1</v>
      </c>
      <c r="O5923" s="6" t="n">
        <f aca="false">IF(1_Data_EDA!D5924="Pacific Asia",1,0)</f>
        <v>0</v>
      </c>
      <c r="P5923" s="6" t="n">
        <f aca="false">IF(1_Data_EDA!D5924="USCA",1,0)</f>
        <v>0</v>
      </c>
      <c r="Q5923" s="6" t="n">
        <f aca="false">IF(C5923&gt;MEDIAN(C$5:C$8004),1,0)</f>
        <v>1</v>
      </c>
      <c r="R5923" s="6" t="n">
        <f aca="false">IF(D5923&gt;2,1,0)</f>
        <v>0</v>
      </c>
    </row>
    <row r="5924" customFormat="false" ht="15" hidden="false" customHeight="true" outlineLevel="0" collapsed="false">
      <c r="A5924" s="6" t="n">
        <f aca="false">1_Data_EDA!O5925</f>
        <v>1</v>
      </c>
      <c r="B5924" s="6" t="n">
        <f aca="false">1_Data_EDA!H5925</f>
        <v>0</v>
      </c>
      <c r="C5924" s="7" t="n">
        <f aca="false">1_Data_EDA!I5925</f>
        <v>59.99000168</v>
      </c>
      <c r="D5924" s="6" t="n">
        <f aca="false">1_Data_EDA!J5925</f>
        <v>1</v>
      </c>
      <c r="E5924" s="7" t="n">
        <f aca="false">1_Data_EDA!K5925</f>
        <v>59.99000168</v>
      </c>
      <c r="F5924" s="7" t="n">
        <f aca="false">1_Data_EDA!L5925</f>
        <v>9.600000381</v>
      </c>
      <c r="G5924" s="8" t="n">
        <f aca="false">1_Data_EDA!M5925</f>
        <v>0.159999996</v>
      </c>
      <c r="H5924" s="6" t="n">
        <f aca="false">IF(1_Data_EDA!B5925="First Class",1,0)</f>
        <v>0</v>
      </c>
      <c r="I5924" s="6" t="n">
        <f aca="false">IF(1_Data_EDA!B5925="Second Class",1,0)</f>
        <v>0</v>
      </c>
      <c r="J5924" s="6" t="n">
        <f aca="false">IF(1_Data_EDA!B5925="Same Day",1,0)</f>
        <v>1</v>
      </c>
      <c r="K5924" s="6" t="n">
        <f aca="false">IF(1_Data_EDA!C5925="Corporate",1,0)</f>
        <v>0</v>
      </c>
      <c r="L5924" s="6" t="n">
        <f aca="false">IF(1_Data_EDA!C5925="Home Office",1,0)</f>
        <v>0</v>
      </c>
      <c r="M5924" s="6" t="n">
        <f aca="false">IF(1_Data_EDA!D5925="Europe",1,0)</f>
        <v>0</v>
      </c>
      <c r="N5924" s="6" t="n">
        <f aca="false">IF(1_Data_EDA!D5925="LATAM",1,0)</f>
        <v>0</v>
      </c>
      <c r="O5924" s="6" t="n">
        <f aca="false">IF(1_Data_EDA!D5925="Pacific Asia",1,0)</f>
        <v>0</v>
      </c>
      <c r="P5924" s="6" t="n">
        <f aca="false">IF(1_Data_EDA!D5925="USCA",1,0)</f>
        <v>1</v>
      </c>
      <c r="Q5924" s="6" t="n">
        <f aca="false">IF(C5924&gt;MEDIAN(C$5:C$8004),1,0)</f>
        <v>0</v>
      </c>
      <c r="R5924" s="6" t="n">
        <f aca="false">IF(D5924&gt;2,1,0)</f>
        <v>0</v>
      </c>
    </row>
    <row r="5925" customFormat="false" ht="15" hidden="false" customHeight="true" outlineLevel="0" collapsed="false">
      <c r="A5925" s="6" t="n">
        <f aca="false">1_Data_EDA!O5926</f>
        <v>1</v>
      </c>
      <c r="B5925" s="6" t="n">
        <f aca="false">1_Data_EDA!H5926</f>
        <v>1</v>
      </c>
      <c r="C5925" s="7" t="n">
        <f aca="false">1_Data_EDA!I5926</f>
        <v>49.97999954</v>
      </c>
      <c r="D5925" s="6" t="n">
        <f aca="false">1_Data_EDA!J5926</f>
        <v>2</v>
      </c>
      <c r="E5925" s="7" t="n">
        <f aca="false">1_Data_EDA!K5926</f>
        <v>99.95999908</v>
      </c>
      <c r="F5925" s="7" t="n">
        <f aca="false">1_Data_EDA!L5926</f>
        <v>10</v>
      </c>
      <c r="G5925" s="8" t="n">
        <f aca="false">1_Data_EDA!M5926</f>
        <v>0.100000001</v>
      </c>
      <c r="H5925" s="6" t="n">
        <f aca="false">IF(1_Data_EDA!B5926="First Class",1,0)</f>
        <v>1</v>
      </c>
      <c r="I5925" s="6" t="n">
        <f aca="false">IF(1_Data_EDA!B5926="Second Class",1,0)</f>
        <v>0</v>
      </c>
      <c r="J5925" s="6" t="n">
        <f aca="false">IF(1_Data_EDA!B5926="Same Day",1,0)</f>
        <v>0</v>
      </c>
      <c r="K5925" s="6" t="n">
        <f aca="false">IF(1_Data_EDA!C5926="Corporate",1,0)</f>
        <v>0</v>
      </c>
      <c r="L5925" s="6" t="n">
        <f aca="false">IF(1_Data_EDA!C5926="Home Office",1,0)</f>
        <v>0</v>
      </c>
      <c r="M5925" s="6" t="n">
        <f aca="false">IF(1_Data_EDA!D5926="Europe",1,0)</f>
        <v>1</v>
      </c>
      <c r="N5925" s="6" t="n">
        <f aca="false">IF(1_Data_EDA!D5926="LATAM",1,0)</f>
        <v>0</v>
      </c>
      <c r="O5925" s="6" t="n">
        <f aca="false">IF(1_Data_EDA!D5926="Pacific Asia",1,0)</f>
        <v>0</v>
      </c>
      <c r="P5925" s="6" t="n">
        <f aca="false">IF(1_Data_EDA!D5926="USCA",1,0)</f>
        <v>0</v>
      </c>
      <c r="Q5925" s="6" t="n">
        <f aca="false">IF(C5925&gt;MEDIAN(C$5:C$8004),1,0)</f>
        <v>0</v>
      </c>
      <c r="R5925" s="6" t="n">
        <f aca="false">IF(D5925&gt;2,1,0)</f>
        <v>0</v>
      </c>
    </row>
    <row r="5926" customFormat="false" ht="15" hidden="false" customHeight="true" outlineLevel="0" collapsed="false">
      <c r="A5926" s="6" t="n">
        <f aca="false">1_Data_EDA!O5927</f>
        <v>1</v>
      </c>
      <c r="B5926" s="6" t="n">
        <f aca="false">1_Data_EDA!H5927</f>
        <v>4</v>
      </c>
      <c r="C5926" s="7" t="n">
        <f aca="false">1_Data_EDA!I5927</f>
        <v>31.98999977</v>
      </c>
      <c r="D5926" s="6" t="n">
        <f aca="false">1_Data_EDA!J5927</f>
        <v>3</v>
      </c>
      <c r="E5926" s="7" t="n">
        <f aca="false">1_Data_EDA!K5927</f>
        <v>95.97000122</v>
      </c>
      <c r="F5926" s="7" t="n">
        <f aca="false">1_Data_EDA!L5927</f>
        <v>11.52000046</v>
      </c>
      <c r="G5926" s="8" t="n">
        <f aca="false">1_Data_EDA!M5927</f>
        <v>0.119999997</v>
      </c>
      <c r="H5926" s="6" t="n">
        <f aca="false">IF(1_Data_EDA!B5927="First Class",1,0)</f>
        <v>0</v>
      </c>
      <c r="I5926" s="6" t="n">
        <f aca="false">IF(1_Data_EDA!B5927="Second Class",1,0)</f>
        <v>0</v>
      </c>
      <c r="J5926" s="6" t="n">
        <f aca="false">IF(1_Data_EDA!B5927="Same Day",1,0)</f>
        <v>0</v>
      </c>
      <c r="K5926" s="6" t="n">
        <f aca="false">IF(1_Data_EDA!C5927="Corporate",1,0)</f>
        <v>1</v>
      </c>
      <c r="L5926" s="6" t="n">
        <f aca="false">IF(1_Data_EDA!C5927="Home Office",1,0)</f>
        <v>0</v>
      </c>
      <c r="M5926" s="6" t="n">
        <f aca="false">IF(1_Data_EDA!D5927="Europe",1,0)</f>
        <v>1</v>
      </c>
      <c r="N5926" s="6" t="n">
        <f aca="false">IF(1_Data_EDA!D5927="LATAM",1,0)</f>
        <v>0</v>
      </c>
      <c r="O5926" s="6" t="n">
        <f aca="false">IF(1_Data_EDA!D5927="Pacific Asia",1,0)</f>
        <v>0</v>
      </c>
      <c r="P5926" s="6" t="n">
        <f aca="false">IF(1_Data_EDA!D5927="USCA",1,0)</f>
        <v>0</v>
      </c>
      <c r="Q5926" s="6" t="n">
        <f aca="false">IF(C5926&gt;MEDIAN(C$5:C$8004),1,0)</f>
        <v>0</v>
      </c>
      <c r="R5926" s="6" t="n">
        <f aca="false">IF(D5926&gt;2,1,0)</f>
        <v>1</v>
      </c>
    </row>
    <row r="5927" customFormat="false" ht="15" hidden="false" customHeight="true" outlineLevel="0" collapsed="false">
      <c r="A5927" s="6" t="n">
        <f aca="false">1_Data_EDA!O5928</f>
        <v>0</v>
      </c>
      <c r="B5927" s="6" t="n">
        <f aca="false">1_Data_EDA!H5928</f>
        <v>4</v>
      </c>
      <c r="C5927" s="7" t="n">
        <f aca="false">1_Data_EDA!I5928</f>
        <v>99.98999786</v>
      </c>
      <c r="D5927" s="6" t="n">
        <f aca="false">1_Data_EDA!J5928</f>
        <v>4</v>
      </c>
      <c r="E5927" s="7" t="n">
        <f aca="false">1_Data_EDA!K5928</f>
        <v>399.9599915</v>
      </c>
      <c r="F5927" s="7" t="n">
        <f aca="false">1_Data_EDA!L5928</f>
        <v>20</v>
      </c>
      <c r="G5927" s="8" t="n">
        <f aca="false">1_Data_EDA!M5928</f>
        <v>0.050000001</v>
      </c>
      <c r="H5927" s="6" t="n">
        <f aca="false">IF(1_Data_EDA!B5928="First Class",1,0)</f>
        <v>0</v>
      </c>
      <c r="I5927" s="6" t="n">
        <f aca="false">IF(1_Data_EDA!B5928="Second Class",1,0)</f>
        <v>0</v>
      </c>
      <c r="J5927" s="6" t="n">
        <f aca="false">IF(1_Data_EDA!B5928="Same Day",1,0)</f>
        <v>0</v>
      </c>
      <c r="K5927" s="6" t="n">
        <f aca="false">IF(1_Data_EDA!C5928="Corporate",1,0)</f>
        <v>1</v>
      </c>
      <c r="L5927" s="6" t="n">
        <f aca="false">IF(1_Data_EDA!C5928="Home Office",1,0)</f>
        <v>0</v>
      </c>
      <c r="M5927" s="6" t="n">
        <f aca="false">IF(1_Data_EDA!D5928="Europe",1,0)</f>
        <v>1</v>
      </c>
      <c r="N5927" s="6" t="n">
        <f aca="false">IF(1_Data_EDA!D5928="LATAM",1,0)</f>
        <v>0</v>
      </c>
      <c r="O5927" s="6" t="n">
        <f aca="false">IF(1_Data_EDA!D5928="Pacific Asia",1,0)</f>
        <v>0</v>
      </c>
      <c r="P5927" s="6" t="n">
        <f aca="false">IF(1_Data_EDA!D5928="USCA",1,0)</f>
        <v>0</v>
      </c>
      <c r="Q5927" s="6" t="n">
        <f aca="false">IF(C5927&gt;MEDIAN(C$5:C$8004),1,0)</f>
        <v>1</v>
      </c>
      <c r="R5927" s="6" t="n">
        <f aca="false">IF(D5927&gt;2,1,0)</f>
        <v>1</v>
      </c>
    </row>
    <row r="5928" customFormat="false" ht="15" hidden="false" customHeight="true" outlineLevel="0" collapsed="false">
      <c r="A5928" s="6" t="n">
        <f aca="false">1_Data_EDA!O5929</f>
        <v>0</v>
      </c>
      <c r="B5928" s="6" t="n">
        <f aca="false">1_Data_EDA!H5929</f>
        <v>4</v>
      </c>
      <c r="C5928" s="7" t="n">
        <f aca="false">1_Data_EDA!I5929</f>
        <v>199.9900055</v>
      </c>
      <c r="D5928" s="6" t="n">
        <f aca="false">1_Data_EDA!J5929</f>
        <v>1</v>
      </c>
      <c r="E5928" s="7" t="n">
        <f aca="false">1_Data_EDA!K5929</f>
        <v>199.9900055</v>
      </c>
      <c r="F5928" s="7" t="n">
        <f aca="false">1_Data_EDA!L5929</f>
        <v>32</v>
      </c>
      <c r="G5928" s="8" t="n">
        <f aca="false">1_Data_EDA!M5929</f>
        <v>0.159999996</v>
      </c>
      <c r="H5928" s="6" t="n">
        <f aca="false">IF(1_Data_EDA!B5929="First Class",1,0)</f>
        <v>0</v>
      </c>
      <c r="I5928" s="6" t="n">
        <f aca="false">IF(1_Data_EDA!B5929="Second Class",1,0)</f>
        <v>0</v>
      </c>
      <c r="J5928" s="6" t="n">
        <f aca="false">IF(1_Data_EDA!B5929="Same Day",1,0)</f>
        <v>0</v>
      </c>
      <c r="K5928" s="6" t="n">
        <f aca="false">IF(1_Data_EDA!C5929="Corporate",1,0)</f>
        <v>1</v>
      </c>
      <c r="L5928" s="6" t="n">
        <f aca="false">IF(1_Data_EDA!C5929="Home Office",1,0)</f>
        <v>0</v>
      </c>
      <c r="M5928" s="6" t="n">
        <f aca="false">IF(1_Data_EDA!D5929="Europe",1,0)</f>
        <v>1</v>
      </c>
      <c r="N5928" s="6" t="n">
        <f aca="false">IF(1_Data_EDA!D5929="LATAM",1,0)</f>
        <v>0</v>
      </c>
      <c r="O5928" s="6" t="n">
        <f aca="false">IF(1_Data_EDA!D5929="Pacific Asia",1,0)</f>
        <v>0</v>
      </c>
      <c r="P5928" s="6" t="n">
        <f aca="false">IF(1_Data_EDA!D5929="USCA",1,0)</f>
        <v>0</v>
      </c>
      <c r="Q5928" s="6" t="n">
        <f aca="false">IF(C5928&gt;MEDIAN(C$5:C$8004),1,0)</f>
        <v>1</v>
      </c>
      <c r="R5928" s="6" t="n">
        <f aca="false">IF(D5928&gt;2,1,0)</f>
        <v>0</v>
      </c>
    </row>
    <row r="5929" customFormat="false" ht="15" hidden="false" customHeight="true" outlineLevel="0" collapsed="false">
      <c r="A5929" s="6" t="n">
        <f aca="false">1_Data_EDA!O5930</f>
        <v>0</v>
      </c>
      <c r="B5929" s="6" t="n">
        <f aca="false">1_Data_EDA!H5930</f>
        <v>4</v>
      </c>
      <c r="C5929" s="7" t="n">
        <f aca="false">1_Data_EDA!I5930</f>
        <v>209.9900055</v>
      </c>
      <c r="D5929" s="6" t="n">
        <f aca="false">1_Data_EDA!J5930</f>
        <v>1</v>
      </c>
      <c r="E5929" s="7" t="n">
        <f aca="false">1_Data_EDA!K5930</f>
        <v>209.9900055</v>
      </c>
      <c r="F5929" s="7" t="n">
        <f aca="false">1_Data_EDA!L5930</f>
        <v>0</v>
      </c>
      <c r="G5929" s="8" t="n">
        <f aca="false">1_Data_EDA!M5930</f>
        <v>0</v>
      </c>
      <c r="H5929" s="6" t="n">
        <f aca="false">IF(1_Data_EDA!B5930="First Class",1,0)</f>
        <v>0</v>
      </c>
      <c r="I5929" s="6" t="n">
        <f aca="false">IF(1_Data_EDA!B5930="Second Class",1,0)</f>
        <v>0</v>
      </c>
      <c r="J5929" s="6" t="n">
        <f aca="false">IF(1_Data_EDA!B5930="Same Day",1,0)</f>
        <v>0</v>
      </c>
      <c r="K5929" s="6" t="n">
        <f aca="false">IF(1_Data_EDA!C5930="Corporate",1,0)</f>
        <v>0</v>
      </c>
      <c r="L5929" s="6" t="n">
        <f aca="false">IF(1_Data_EDA!C5930="Home Office",1,0)</f>
        <v>1</v>
      </c>
      <c r="M5929" s="6" t="n">
        <f aca="false">IF(1_Data_EDA!D5930="Europe",1,0)</f>
        <v>0</v>
      </c>
      <c r="N5929" s="6" t="n">
        <f aca="false">IF(1_Data_EDA!D5930="LATAM",1,0)</f>
        <v>1</v>
      </c>
      <c r="O5929" s="6" t="n">
        <f aca="false">IF(1_Data_EDA!D5930="Pacific Asia",1,0)</f>
        <v>0</v>
      </c>
      <c r="P5929" s="6" t="n">
        <f aca="false">IF(1_Data_EDA!D5930="USCA",1,0)</f>
        <v>0</v>
      </c>
      <c r="Q5929" s="6" t="n">
        <f aca="false">IF(C5929&gt;MEDIAN(C$5:C$8004),1,0)</f>
        <v>1</v>
      </c>
      <c r="R5929" s="6" t="n">
        <f aca="false">IF(D5929&gt;2,1,0)</f>
        <v>0</v>
      </c>
    </row>
    <row r="5930" customFormat="false" ht="15" hidden="false" customHeight="true" outlineLevel="0" collapsed="false">
      <c r="A5930" s="6" t="n">
        <f aca="false">1_Data_EDA!O5931</f>
        <v>1</v>
      </c>
      <c r="B5930" s="6" t="n">
        <f aca="false">1_Data_EDA!H5931</f>
        <v>2</v>
      </c>
      <c r="C5930" s="7" t="n">
        <f aca="false">1_Data_EDA!I5931</f>
        <v>50</v>
      </c>
      <c r="D5930" s="6" t="n">
        <f aca="false">1_Data_EDA!J5931</f>
        <v>4</v>
      </c>
      <c r="E5930" s="7" t="n">
        <f aca="false">1_Data_EDA!K5931</f>
        <v>200</v>
      </c>
      <c r="F5930" s="7" t="n">
        <f aca="false">1_Data_EDA!L5931</f>
        <v>8</v>
      </c>
      <c r="G5930" s="8" t="n">
        <f aca="false">1_Data_EDA!M5931</f>
        <v>0.039999999</v>
      </c>
      <c r="H5930" s="6" t="n">
        <f aca="false">IF(1_Data_EDA!B5931="First Class",1,0)</f>
        <v>0</v>
      </c>
      <c r="I5930" s="6" t="n">
        <f aca="false">IF(1_Data_EDA!B5931="Second Class",1,0)</f>
        <v>1</v>
      </c>
      <c r="J5930" s="6" t="n">
        <f aca="false">IF(1_Data_EDA!B5931="Same Day",1,0)</f>
        <v>0</v>
      </c>
      <c r="K5930" s="6" t="n">
        <f aca="false">IF(1_Data_EDA!C5931="Corporate",1,0)</f>
        <v>1</v>
      </c>
      <c r="L5930" s="6" t="n">
        <f aca="false">IF(1_Data_EDA!C5931="Home Office",1,0)</f>
        <v>0</v>
      </c>
      <c r="M5930" s="6" t="n">
        <f aca="false">IF(1_Data_EDA!D5931="Europe",1,0)</f>
        <v>1</v>
      </c>
      <c r="N5930" s="6" t="n">
        <f aca="false">IF(1_Data_EDA!D5931="LATAM",1,0)</f>
        <v>0</v>
      </c>
      <c r="O5930" s="6" t="n">
        <f aca="false">IF(1_Data_EDA!D5931="Pacific Asia",1,0)</f>
        <v>0</v>
      </c>
      <c r="P5930" s="6" t="n">
        <f aca="false">IF(1_Data_EDA!D5931="USCA",1,0)</f>
        <v>0</v>
      </c>
      <c r="Q5930" s="6" t="n">
        <f aca="false">IF(C5930&gt;MEDIAN(C$5:C$8004),1,0)</f>
        <v>0</v>
      </c>
      <c r="R5930" s="6" t="n">
        <f aca="false">IF(D5930&gt;2,1,0)</f>
        <v>1</v>
      </c>
    </row>
    <row r="5931" customFormat="false" ht="15" hidden="false" customHeight="true" outlineLevel="0" collapsed="false">
      <c r="A5931" s="6" t="n">
        <f aca="false">1_Data_EDA!O5932</f>
        <v>1</v>
      </c>
      <c r="B5931" s="6" t="n">
        <f aca="false">1_Data_EDA!H5932</f>
        <v>4</v>
      </c>
      <c r="C5931" s="7" t="n">
        <f aca="false">1_Data_EDA!I5932</f>
        <v>199.9900055</v>
      </c>
      <c r="D5931" s="6" t="n">
        <f aca="false">1_Data_EDA!J5932</f>
        <v>1</v>
      </c>
      <c r="E5931" s="7" t="n">
        <f aca="false">1_Data_EDA!K5932</f>
        <v>199.9900055</v>
      </c>
      <c r="F5931" s="7" t="n">
        <f aca="false">1_Data_EDA!L5932</f>
        <v>20</v>
      </c>
      <c r="G5931" s="8" t="n">
        <f aca="false">1_Data_EDA!M5932</f>
        <v>0.100000001</v>
      </c>
      <c r="H5931" s="6" t="n">
        <f aca="false">IF(1_Data_EDA!B5932="First Class",1,0)</f>
        <v>0</v>
      </c>
      <c r="I5931" s="6" t="n">
        <f aca="false">IF(1_Data_EDA!B5932="Second Class",1,0)</f>
        <v>0</v>
      </c>
      <c r="J5931" s="6" t="n">
        <f aca="false">IF(1_Data_EDA!B5932="Same Day",1,0)</f>
        <v>0</v>
      </c>
      <c r="K5931" s="6" t="n">
        <f aca="false">IF(1_Data_EDA!C5932="Corporate",1,0)</f>
        <v>1</v>
      </c>
      <c r="L5931" s="6" t="n">
        <f aca="false">IF(1_Data_EDA!C5932="Home Office",1,0)</f>
        <v>0</v>
      </c>
      <c r="M5931" s="6" t="n">
        <f aca="false">IF(1_Data_EDA!D5932="Europe",1,0)</f>
        <v>0</v>
      </c>
      <c r="N5931" s="6" t="n">
        <f aca="false">IF(1_Data_EDA!D5932="LATAM",1,0)</f>
        <v>0</v>
      </c>
      <c r="O5931" s="6" t="n">
        <f aca="false">IF(1_Data_EDA!D5932="Pacific Asia",1,0)</f>
        <v>1</v>
      </c>
      <c r="P5931" s="6" t="n">
        <f aca="false">IF(1_Data_EDA!D5932="USCA",1,0)</f>
        <v>0</v>
      </c>
      <c r="Q5931" s="6" t="n">
        <f aca="false">IF(C5931&gt;MEDIAN(C$5:C$8004),1,0)</f>
        <v>1</v>
      </c>
      <c r="R5931" s="6" t="n">
        <f aca="false">IF(D5931&gt;2,1,0)</f>
        <v>0</v>
      </c>
    </row>
    <row r="5932" customFormat="false" ht="15" hidden="false" customHeight="true" outlineLevel="0" collapsed="false">
      <c r="A5932" s="6" t="n">
        <f aca="false">1_Data_EDA!O5933</f>
        <v>1</v>
      </c>
      <c r="B5932" s="6" t="n">
        <f aca="false">1_Data_EDA!H5933</f>
        <v>1</v>
      </c>
      <c r="C5932" s="7" t="n">
        <f aca="false">1_Data_EDA!I5933</f>
        <v>399.980011</v>
      </c>
      <c r="D5932" s="6" t="n">
        <f aca="false">1_Data_EDA!J5933</f>
        <v>1</v>
      </c>
      <c r="E5932" s="7" t="n">
        <f aca="false">1_Data_EDA!K5933</f>
        <v>399.980011</v>
      </c>
      <c r="F5932" s="7" t="n">
        <f aca="false">1_Data_EDA!L5933</f>
        <v>100</v>
      </c>
      <c r="G5932" s="8" t="n">
        <f aca="false">1_Data_EDA!M5933</f>
        <v>0.25</v>
      </c>
      <c r="H5932" s="6" t="n">
        <f aca="false">IF(1_Data_EDA!B5933="First Class",1,0)</f>
        <v>1</v>
      </c>
      <c r="I5932" s="6" t="n">
        <f aca="false">IF(1_Data_EDA!B5933="Second Class",1,0)</f>
        <v>0</v>
      </c>
      <c r="J5932" s="6" t="n">
        <f aca="false">IF(1_Data_EDA!B5933="Same Day",1,0)</f>
        <v>0</v>
      </c>
      <c r="K5932" s="6" t="n">
        <f aca="false">IF(1_Data_EDA!C5933="Corporate",1,0)</f>
        <v>1</v>
      </c>
      <c r="L5932" s="6" t="n">
        <f aca="false">IF(1_Data_EDA!C5933="Home Office",1,0)</f>
        <v>0</v>
      </c>
      <c r="M5932" s="6" t="n">
        <f aca="false">IF(1_Data_EDA!D5933="Europe",1,0)</f>
        <v>1</v>
      </c>
      <c r="N5932" s="6" t="n">
        <f aca="false">IF(1_Data_EDA!D5933="LATAM",1,0)</f>
        <v>0</v>
      </c>
      <c r="O5932" s="6" t="n">
        <f aca="false">IF(1_Data_EDA!D5933="Pacific Asia",1,0)</f>
        <v>0</v>
      </c>
      <c r="P5932" s="6" t="n">
        <f aca="false">IF(1_Data_EDA!D5933="USCA",1,0)</f>
        <v>0</v>
      </c>
      <c r="Q5932" s="6" t="n">
        <f aca="false">IF(C5932&gt;MEDIAN(C$5:C$8004),1,0)</f>
        <v>1</v>
      </c>
      <c r="R5932" s="6" t="n">
        <f aca="false">IF(D5932&gt;2,1,0)</f>
        <v>0</v>
      </c>
    </row>
    <row r="5933" customFormat="false" ht="15" hidden="false" customHeight="true" outlineLevel="0" collapsed="false">
      <c r="A5933" s="6" t="n">
        <f aca="false">1_Data_EDA!O5934</f>
        <v>1</v>
      </c>
      <c r="B5933" s="6" t="n">
        <f aca="false">1_Data_EDA!H5934</f>
        <v>4</v>
      </c>
      <c r="C5933" s="7" t="n">
        <f aca="false">1_Data_EDA!I5934</f>
        <v>59.99000168</v>
      </c>
      <c r="D5933" s="6" t="n">
        <f aca="false">1_Data_EDA!J5934</f>
        <v>4</v>
      </c>
      <c r="E5933" s="7" t="n">
        <f aca="false">1_Data_EDA!K5934</f>
        <v>239.9600067</v>
      </c>
      <c r="F5933" s="7" t="n">
        <f aca="false">1_Data_EDA!L5934</f>
        <v>2.400000095</v>
      </c>
      <c r="G5933" s="8" t="n">
        <f aca="false">1_Data_EDA!M5934</f>
        <v>0.01</v>
      </c>
      <c r="H5933" s="6" t="n">
        <f aca="false">IF(1_Data_EDA!B5934="First Class",1,0)</f>
        <v>0</v>
      </c>
      <c r="I5933" s="6" t="n">
        <f aca="false">IF(1_Data_EDA!B5934="Second Class",1,0)</f>
        <v>0</v>
      </c>
      <c r="J5933" s="6" t="n">
        <f aca="false">IF(1_Data_EDA!B5934="Same Day",1,0)</f>
        <v>0</v>
      </c>
      <c r="K5933" s="6" t="n">
        <f aca="false">IF(1_Data_EDA!C5934="Corporate",1,0)</f>
        <v>0</v>
      </c>
      <c r="L5933" s="6" t="n">
        <f aca="false">IF(1_Data_EDA!C5934="Home Office",1,0)</f>
        <v>0</v>
      </c>
      <c r="M5933" s="6" t="n">
        <f aca="false">IF(1_Data_EDA!D5934="Europe",1,0)</f>
        <v>1</v>
      </c>
      <c r="N5933" s="6" t="n">
        <f aca="false">IF(1_Data_EDA!D5934="LATAM",1,0)</f>
        <v>0</v>
      </c>
      <c r="O5933" s="6" t="n">
        <f aca="false">IF(1_Data_EDA!D5934="Pacific Asia",1,0)</f>
        <v>0</v>
      </c>
      <c r="P5933" s="6" t="n">
        <f aca="false">IF(1_Data_EDA!D5934="USCA",1,0)</f>
        <v>0</v>
      </c>
      <c r="Q5933" s="6" t="n">
        <f aca="false">IF(C5933&gt;MEDIAN(C$5:C$8004),1,0)</f>
        <v>0</v>
      </c>
      <c r="R5933" s="6" t="n">
        <f aca="false">IF(D5933&gt;2,1,0)</f>
        <v>1</v>
      </c>
    </row>
    <row r="5934" customFormat="false" ht="15" hidden="false" customHeight="true" outlineLevel="0" collapsed="false">
      <c r="A5934" s="6" t="n">
        <f aca="false">1_Data_EDA!O5935</f>
        <v>0</v>
      </c>
      <c r="B5934" s="6" t="n">
        <f aca="false">1_Data_EDA!H5935</f>
        <v>4</v>
      </c>
      <c r="C5934" s="7" t="n">
        <f aca="false">1_Data_EDA!I5935</f>
        <v>59.99000168</v>
      </c>
      <c r="D5934" s="6" t="n">
        <f aca="false">1_Data_EDA!J5935</f>
        <v>4</v>
      </c>
      <c r="E5934" s="7" t="n">
        <f aca="false">1_Data_EDA!K5935</f>
        <v>239.9600067</v>
      </c>
      <c r="F5934" s="7" t="n">
        <f aca="false">1_Data_EDA!L5935</f>
        <v>28.79999924</v>
      </c>
      <c r="G5934" s="8" t="n">
        <f aca="false">1_Data_EDA!M5935</f>
        <v>0.119999997</v>
      </c>
      <c r="H5934" s="6" t="n">
        <f aca="false">IF(1_Data_EDA!B5935="First Class",1,0)</f>
        <v>0</v>
      </c>
      <c r="I5934" s="6" t="n">
        <f aca="false">IF(1_Data_EDA!B5935="Second Class",1,0)</f>
        <v>0</v>
      </c>
      <c r="J5934" s="6" t="n">
        <f aca="false">IF(1_Data_EDA!B5935="Same Day",1,0)</f>
        <v>0</v>
      </c>
      <c r="K5934" s="6" t="n">
        <f aca="false">IF(1_Data_EDA!C5935="Corporate",1,0)</f>
        <v>0</v>
      </c>
      <c r="L5934" s="6" t="n">
        <f aca="false">IF(1_Data_EDA!C5935="Home Office",1,0)</f>
        <v>0</v>
      </c>
      <c r="M5934" s="6" t="n">
        <f aca="false">IF(1_Data_EDA!D5935="Europe",1,0)</f>
        <v>1</v>
      </c>
      <c r="N5934" s="6" t="n">
        <f aca="false">IF(1_Data_EDA!D5935="LATAM",1,0)</f>
        <v>0</v>
      </c>
      <c r="O5934" s="6" t="n">
        <f aca="false">IF(1_Data_EDA!D5935="Pacific Asia",1,0)</f>
        <v>0</v>
      </c>
      <c r="P5934" s="6" t="n">
        <f aca="false">IF(1_Data_EDA!D5935="USCA",1,0)</f>
        <v>0</v>
      </c>
      <c r="Q5934" s="6" t="n">
        <f aca="false">IF(C5934&gt;MEDIAN(C$5:C$8004),1,0)</f>
        <v>0</v>
      </c>
      <c r="R5934" s="6" t="n">
        <f aca="false">IF(D5934&gt;2,1,0)</f>
        <v>1</v>
      </c>
    </row>
    <row r="5935" customFormat="false" ht="15" hidden="false" customHeight="true" outlineLevel="0" collapsed="false">
      <c r="A5935" s="6" t="n">
        <f aca="false">1_Data_EDA!O5936</f>
        <v>0</v>
      </c>
      <c r="B5935" s="6" t="n">
        <f aca="false">1_Data_EDA!H5936</f>
        <v>4</v>
      </c>
      <c r="C5935" s="7" t="n">
        <f aca="false">1_Data_EDA!I5936</f>
        <v>59.99000168</v>
      </c>
      <c r="D5935" s="6" t="n">
        <f aca="false">1_Data_EDA!J5936</f>
        <v>2</v>
      </c>
      <c r="E5935" s="7" t="n">
        <f aca="false">1_Data_EDA!K5936</f>
        <v>119.9800034</v>
      </c>
      <c r="F5935" s="7" t="n">
        <f aca="false">1_Data_EDA!L5936</f>
        <v>21.60000038</v>
      </c>
      <c r="G5935" s="8" t="n">
        <f aca="false">1_Data_EDA!M5936</f>
        <v>0.180000007</v>
      </c>
      <c r="H5935" s="6" t="n">
        <f aca="false">IF(1_Data_EDA!B5936="First Class",1,0)</f>
        <v>0</v>
      </c>
      <c r="I5935" s="6" t="n">
        <f aca="false">IF(1_Data_EDA!B5936="Second Class",1,0)</f>
        <v>0</v>
      </c>
      <c r="J5935" s="6" t="n">
        <f aca="false">IF(1_Data_EDA!B5936="Same Day",1,0)</f>
        <v>0</v>
      </c>
      <c r="K5935" s="6" t="n">
        <f aca="false">IF(1_Data_EDA!C5936="Corporate",1,0)</f>
        <v>0</v>
      </c>
      <c r="L5935" s="6" t="n">
        <f aca="false">IF(1_Data_EDA!C5936="Home Office",1,0)</f>
        <v>0</v>
      </c>
      <c r="M5935" s="6" t="n">
        <f aca="false">IF(1_Data_EDA!D5936="Europe",1,0)</f>
        <v>0</v>
      </c>
      <c r="N5935" s="6" t="n">
        <f aca="false">IF(1_Data_EDA!D5936="LATAM",1,0)</f>
        <v>1</v>
      </c>
      <c r="O5935" s="6" t="n">
        <f aca="false">IF(1_Data_EDA!D5936="Pacific Asia",1,0)</f>
        <v>0</v>
      </c>
      <c r="P5935" s="6" t="n">
        <f aca="false">IF(1_Data_EDA!D5936="USCA",1,0)</f>
        <v>0</v>
      </c>
      <c r="Q5935" s="6" t="n">
        <f aca="false">IF(C5935&gt;MEDIAN(C$5:C$8004),1,0)</f>
        <v>0</v>
      </c>
      <c r="R5935" s="6" t="n">
        <f aca="false">IF(D5935&gt;2,1,0)</f>
        <v>0</v>
      </c>
    </row>
    <row r="5936" customFormat="false" ht="15" hidden="false" customHeight="true" outlineLevel="0" collapsed="false">
      <c r="A5936" s="6" t="n">
        <f aca="false">1_Data_EDA!O5937</f>
        <v>1</v>
      </c>
      <c r="B5936" s="6" t="n">
        <f aca="false">1_Data_EDA!H5937</f>
        <v>2</v>
      </c>
      <c r="C5936" s="7" t="n">
        <f aca="false">1_Data_EDA!I5937</f>
        <v>50</v>
      </c>
      <c r="D5936" s="6" t="n">
        <f aca="false">1_Data_EDA!J5937</f>
        <v>4</v>
      </c>
      <c r="E5936" s="7" t="n">
        <f aca="false">1_Data_EDA!K5937</f>
        <v>200</v>
      </c>
      <c r="F5936" s="7" t="n">
        <f aca="false">1_Data_EDA!L5937</f>
        <v>0</v>
      </c>
      <c r="G5936" s="8" t="n">
        <f aca="false">1_Data_EDA!M5937</f>
        <v>0</v>
      </c>
      <c r="H5936" s="6" t="n">
        <f aca="false">IF(1_Data_EDA!B5937="First Class",1,0)</f>
        <v>0</v>
      </c>
      <c r="I5936" s="6" t="n">
        <f aca="false">IF(1_Data_EDA!B5937="Second Class",1,0)</f>
        <v>1</v>
      </c>
      <c r="J5936" s="6" t="n">
        <f aca="false">IF(1_Data_EDA!B5937="Same Day",1,0)</f>
        <v>0</v>
      </c>
      <c r="K5936" s="6" t="n">
        <f aca="false">IF(1_Data_EDA!C5937="Corporate",1,0)</f>
        <v>1</v>
      </c>
      <c r="L5936" s="6" t="n">
        <f aca="false">IF(1_Data_EDA!C5937="Home Office",1,0)</f>
        <v>0</v>
      </c>
      <c r="M5936" s="6" t="n">
        <f aca="false">IF(1_Data_EDA!D5937="Europe",1,0)</f>
        <v>1</v>
      </c>
      <c r="N5936" s="6" t="n">
        <f aca="false">IF(1_Data_EDA!D5937="LATAM",1,0)</f>
        <v>0</v>
      </c>
      <c r="O5936" s="6" t="n">
        <f aca="false">IF(1_Data_EDA!D5937="Pacific Asia",1,0)</f>
        <v>0</v>
      </c>
      <c r="P5936" s="6" t="n">
        <f aca="false">IF(1_Data_EDA!D5937="USCA",1,0)</f>
        <v>0</v>
      </c>
      <c r="Q5936" s="6" t="n">
        <f aca="false">IF(C5936&gt;MEDIAN(C$5:C$8004),1,0)</f>
        <v>0</v>
      </c>
      <c r="R5936" s="6" t="n">
        <f aca="false">IF(D5936&gt;2,1,0)</f>
        <v>1</v>
      </c>
    </row>
    <row r="5937" customFormat="false" ht="15" hidden="false" customHeight="true" outlineLevel="0" collapsed="false">
      <c r="A5937" s="6" t="n">
        <f aca="false">1_Data_EDA!O5938</f>
        <v>1</v>
      </c>
      <c r="B5937" s="6" t="n">
        <f aca="false">1_Data_EDA!H5938</f>
        <v>4</v>
      </c>
      <c r="C5937" s="7" t="n">
        <f aca="false">1_Data_EDA!I5938</f>
        <v>199.9900055</v>
      </c>
      <c r="D5937" s="6" t="n">
        <f aca="false">1_Data_EDA!J5938</f>
        <v>1</v>
      </c>
      <c r="E5937" s="7" t="n">
        <f aca="false">1_Data_EDA!K5938</f>
        <v>199.9900055</v>
      </c>
      <c r="F5937" s="7" t="n">
        <f aca="false">1_Data_EDA!L5938</f>
        <v>14</v>
      </c>
      <c r="G5937" s="8" t="n">
        <f aca="false">1_Data_EDA!M5938</f>
        <v>0.07</v>
      </c>
      <c r="H5937" s="6" t="n">
        <f aca="false">IF(1_Data_EDA!B5938="First Class",1,0)</f>
        <v>0</v>
      </c>
      <c r="I5937" s="6" t="n">
        <f aca="false">IF(1_Data_EDA!B5938="Second Class",1,0)</f>
        <v>0</v>
      </c>
      <c r="J5937" s="6" t="n">
        <f aca="false">IF(1_Data_EDA!B5938="Same Day",1,0)</f>
        <v>0</v>
      </c>
      <c r="K5937" s="6" t="n">
        <f aca="false">IF(1_Data_EDA!C5938="Corporate",1,0)</f>
        <v>1</v>
      </c>
      <c r="L5937" s="6" t="n">
        <f aca="false">IF(1_Data_EDA!C5938="Home Office",1,0)</f>
        <v>0</v>
      </c>
      <c r="M5937" s="6" t="n">
        <f aca="false">IF(1_Data_EDA!D5938="Europe",1,0)</f>
        <v>0</v>
      </c>
      <c r="N5937" s="6" t="n">
        <f aca="false">IF(1_Data_EDA!D5938="LATAM",1,0)</f>
        <v>1</v>
      </c>
      <c r="O5937" s="6" t="n">
        <f aca="false">IF(1_Data_EDA!D5938="Pacific Asia",1,0)</f>
        <v>0</v>
      </c>
      <c r="P5937" s="6" t="n">
        <f aca="false">IF(1_Data_EDA!D5938="USCA",1,0)</f>
        <v>0</v>
      </c>
      <c r="Q5937" s="6" t="n">
        <f aca="false">IF(C5937&gt;MEDIAN(C$5:C$8004),1,0)</f>
        <v>1</v>
      </c>
      <c r="R5937" s="6" t="n">
        <f aca="false">IF(D5937&gt;2,1,0)</f>
        <v>0</v>
      </c>
    </row>
    <row r="5938" customFormat="false" ht="15" hidden="false" customHeight="true" outlineLevel="0" collapsed="false">
      <c r="A5938" s="6" t="n">
        <f aca="false">1_Data_EDA!O5939</f>
        <v>1</v>
      </c>
      <c r="B5938" s="6" t="n">
        <f aca="false">1_Data_EDA!H5939</f>
        <v>1</v>
      </c>
      <c r="C5938" s="7" t="n">
        <f aca="false">1_Data_EDA!I5939</f>
        <v>129.9900055</v>
      </c>
      <c r="D5938" s="6" t="n">
        <f aca="false">1_Data_EDA!J5939</f>
        <v>1</v>
      </c>
      <c r="E5938" s="7" t="n">
        <f aca="false">1_Data_EDA!K5939</f>
        <v>129.9900055</v>
      </c>
      <c r="F5938" s="7" t="n">
        <f aca="false">1_Data_EDA!L5939</f>
        <v>16.89999962</v>
      </c>
      <c r="G5938" s="8" t="n">
        <f aca="false">1_Data_EDA!M5939</f>
        <v>0.129999995</v>
      </c>
      <c r="H5938" s="6" t="n">
        <f aca="false">IF(1_Data_EDA!B5939="First Class",1,0)</f>
        <v>1</v>
      </c>
      <c r="I5938" s="6" t="n">
        <f aca="false">IF(1_Data_EDA!B5939="Second Class",1,0)</f>
        <v>0</v>
      </c>
      <c r="J5938" s="6" t="n">
        <f aca="false">IF(1_Data_EDA!B5939="Same Day",1,0)</f>
        <v>0</v>
      </c>
      <c r="K5938" s="6" t="n">
        <f aca="false">IF(1_Data_EDA!C5939="Corporate",1,0)</f>
        <v>0</v>
      </c>
      <c r="L5938" s="6" t="n">
        <f aca="false">IF(1_Data_EDA!C5939="Home Office",1,0)</f>
        <v>0</v>
      </c>
      <c r="M5938" s="6" t="n">
        <f aca="false">IF(1_Data_EDA!D5939="Europe",1,0)</f>
        <v>0</v>
      </c>
      <c r="N5938" s="6" t="n">
        <f aca="false">IF(1_Data_EDA!D5939="LATAM",1,0)</f>
        <v>1</v>
      </c>
      <c r="O5938" s="6" t="n">
        <f aca="false">IF(1_Data_EDA!D5939="Pacific Asia",1,0)</f>
        <v>0</v>
      </c>
      <c r="P5938" s="6" t="n">
        <f aca="false">IF(1_Data_EDA!D5939="USCA",1,0)</f>
        <v>0</v>
      </c>
      <c r="Q5938" s="6" t="n">
        <f aca="false">IF(C5938&gt;MEDIAN(C$5:C$8004),1,0)</f>
        <v>1</v>
      </c>
      <c r="R5938" s="6" t="n">
        <f aca="false">IF(D5938&gt;2,1,0)</f>
        <v>0</v>
      </c>
    </row>
    <row r="5939" customFormat="false" ht="15" hidden="false" customHeight="true" outlineLevel="0" collapsed="false">
      <c r="A5939" s="6" t="n">
        <f aca="false">1_Data_EDA!O5940</f>
        <v>1</v>
      </c>
      <c r="B5939" s="6" t="n">
        <f aca="false">1_Data_EDA!H5940</f>
        <v>1</v>
      </c>
      <c r="C5939" s="7" t="n">
        <f aca="false">1_Data_EDA!I5940</f>
        <v>199.9900055</v>
      </c>
      <c r="D5939" s="6" t="n">
        <f aca="false">1_Data_EDA!J5940</f>
        <v>1</v>
      </c>
      <c r="E5939" s="7" t="n">
        <f aca="false">1_Data_EDA!K5940</f>
        <v>199.9900055</v>
      </c>
      <c r="F5939" s="7" t="n">
        <f aca="false">1_Data_EDA!L5940</f>
        <v>26</v>
      </c>
      <c r="G5939" s="8" t="n">
        <f aca="false">1_Data_EDA!M5940</f>
        <v>0.129999995</v>
      </c>
      <c r="H5939" s="6" t="n">
        <f aca="false">IF(1_Data_EDA!B5940="First Class",1,0)</f>
        <v>1</v>
      </c>
      <c r="I5939" s="6" t="n">
        <f aca="false">IF(1_Data_EDA!B5940="Second Class",1,0)</f>
        <v>0</v>
      </c>
      <c r="J5939" s="6" t="n">
        <f aca="false">IF(1_Data_EDA!B5940="Same Day",1,0)</f>
        <v>0</v>
      </c>
      <c r="K5939" s="6" t="n">
        <f aca="false">IF(1_Data_EDA!C5940="Corporate",1,0)</f>
        <v>1</v>
      </c>
      <c r="L5939" s="6" t="n">
        <f aca="false">IF(1_Data_EDA!C5940="Home Office",1,0)</f>
        <v>0</v>
      </c>
      <c r="M5939" s="6" t="n">
        <f aca="false">IF(1_Data_EDA!D5940="Europe",1,0)</f>
        <v>1</v>
      </c>
      <c r="N5939" s="6" t="n">
        <f aca="false">IF(1_Data_EDA!D5940="LATAM",1,0)</f>
        <v>0</v>
      </c>
      <c r="O5939" s="6" t="n">
        <f aca="false">IF(1_Data_EDA!D5940="Pacific Asia",1,0)</f>
        <v>0</v>
      </c>
      <c r="P5939" s="6" t="n">
        <f aca="false">IF(1_Data_EDA!D5940="USCA",1,0)</f>
        <v>0</v>
      </c>
      <c r="Q5939" s="6" t="n">
        <f aca="false">IF(C5939&gt;MEDIAN(C$5:C$8004),1,0)</f>
        <v>1</v>
      </c>
      <c r="R5939" s="6" t="n">
        <f aca="false">IF(D5939&gt;2,1,0)</f>
        <v>0</v>
      </c>
    </row>
    <row r="5940" customFormat="false" ht="15" hidden="false" customHeight="true" outlineLevel="0" collapsed="false">
      <c r="A5940" s="6" t="n">
        <f aca="false">1_Data_EDA!O5941</f>
        <v>0</v>
      </c>
      <c r="B5940" s="6" t="n">
        <f aca="false">1_Data_EDA!H5941</f>
        <v>2</v>
      </c>
      <c r="C5940" s="7" t="n">
        <f aca="false">1_Data_EDA!I5941</f>
        <v>14.98999977</v>
      </c>
      <c r="D5940" s="6" t="n">
        <f aca="false">1_Data_EDA!J5941</f>
        <v>3</v>
      </c>
      <c r="E5940" s="7" t="n">
        <f aca="false">1_Data_EDA!K5941</f>
        <v>44.97000122</v>
      </c>
      <c r="F5940" s="7" t="n">
        <f aca="false">1_Data_EDA!L5941</f>
        <v>1.799999952</v>
      </c>
      <c r="G5940" s="8" t="n">
        <f aca="false">1_Data_EDA!M5941</f>
        <v>0.039999999</v>
      </c>
      <c r="H5940" s="6" t="n">
        <f aca="false">IF(1_Data_EDA!B5941="First Class",1,0)</f>
        <v>0</v>
      </c>
      <c r="I5940" s="6" t="n">
        <f aca="false">IF(1_Data_EDA!B5941="Second Class",1,0)</f>
        <v>1</v>
      </c>
      <c r="J5940" s="6" t="n">
        <f aca="false">IF(1_Data_EDA!B5941="Same Day",1,0)</f>
        <v>0</v>
      </c>
      <c r="K5940" s="6" t="n">
        <f aca="false">IF(1_Data_EDA!C5941="Corporate",1,0)</f>
        <v>1</v>
      </c>
      <c r="L5940" s="6" t="n">
        <f aca="false">IF(1_Data_EDA!C5941="Home Office",1,0)</f>
        <v>0</v>
      </c>
      <c r="M5940" s="6" t="n">
        <f aca="false">IF(1_Data_EDA!D5941="Europe",1,0)</f>
        <v>0</v>
      </c>
      <c r="N5940" s="6" t="n">
        <f aca="false">IF(1_Data_EDA!D5941="LATAM",1,0)</f>
        <v>0</v>
      </c>
      <c r="O5940" s="6" t="n">
        <f aca="false">IF(1_Data_EDA!D5941="Pacific Asia",1,0)</f>
        <v>0</v>
      </c>
      <c r="P5940" s="6" t="n">
        <f aca="false">IF(1_Data_EDA!D5941="USCA",1,0)</f>
        <v>1</v>
      </c>
      <c r="Q5940" s="6" t="n">
        <f aca="false">IF(C5940&gt;MEDIAN(C$5:C$8004),1,0)</f>
        <v>0</v>
      </c>
      <c r="R5940" s="6" t="n">
        <f aca="false">IF(D5940&gt;2,1,0)</f>
        <v>1</v>
      </c>
    </row>
    <row r="5941" customFormat="false" ht="15" hidden="false" customHeight="true" outlineLevel="0" collapsed="false">
      <c r="A5941" s="6" t="n">
        <f aca="false">1_Data_EDA!O5942</f>
        <v>0</v>
      </c>
      <c r="B5941" s="6" t="n">
        <f aca="false">1_Data_EDA!H5942</f>
        <v>4</v>
      </c>
      <c r="C5941" s="7" t="n">
        <f aca="false">1_Data_EDA!I5942</f>
        <v>109.9899979</v>
      </c>
      <c r="D5941" s="6" t="n">
        <f aca="false">1_Data_EDA!J5942</f>
        <v>1</v>
      </c>
      <c r="E5941" s="7" t="n">
        <f aca="false">1_Data_EDA!K5942</f>
        <v>109.9899979</v>
      </c>
      <c r="F5941" s="7" t="n">
        <f aca="false">1_Data_EDA!L5942</f>
        <v>16.5</v>
      </c>
      <c r="G5941" s="8" t="n">
        <f aca="false">1_Data_EDA!M5942</f>
        <v>0.150000006</v>
      </c>
      <c r="H5941" s="6" t="n">
        <f aca="false">IF(1_Data_EDA!B5942="First Class",1,0)</f>
        <v>0</v>
      </c>
      <c r="I5941" s="6" t="n">
        <f aca="false">IF(1_Data_EDA!B5942="Second Class",1,0)</f>
        <v>0</v>
      </c>
      <c r="J5941" s="6" t="n">
        <f aca="false">IF(1_Data_EDA!B5942="Same Day",1,0)</f>
        <v>0</v>
      </c>
      <c r="K5941" s="6" t="n">
        <f aca="false">IF(1_Data_EDA!C5942="Corporate",1,0)</f>
        <v>0</v>
      </c>
      <c r="L5941" s="6" t="n">
        <f aca="false">IF(1_Data_EDA!C5942="Home Office",1,0)</f>
        <v>0</v>
      </c>
      <c r="M5941" s="6" t="n">
        <f aca="false">IF(1_Data_EDA!D5942="Europe",1,0)</f>
        <v>1</v>
      </c>
      <c r="N5941" s="6" t="n">
        <f aca="false">IF(1_Data_EDA!D5942="LATAM",1,0)</f>
        <v>0</v>
      </c>
      <c r="O5941" s="6" t="n">
        <f aca="false">IF(1_Data_EDA!D5942="Pacific Asia",1,0)</f>
        <v>0</v>
      </c>
      <c r="P5941" s="6" t="n">
        <f aca="false">IF(1_Data_EDA!D5942="USCA",1,0)</f>
        <v>0</v>
      </c>
      <c r="Q5941" s="6" t="n">
        <f aca="false">IF(C5941&gt;MEDIAN(C$5:C$8004),1,0)</f>
        <v>1</v>
      </c>
      <c r="R5941" s="6" t="n">
        <f aca="false">IF(D5941&gt;2,1,0)</f>
        <v>0</v>
      </c>
    </row>
    <row r="5942" customFormat="false" ht="15" hidden="false" customHeight="true" outlineLevel="0" collapsed="false">
      <c r="A5942" s="6" t="n">
        <f aca="false">1_Data_EDA!O5943</f>
        <v>1</v>
      </c>
      <c r="B5942" s="6" t="n">
        <f aca="false">1_Data_EDA!H5943</f>
        <v>4</v>
      </c>
      <c r="C5942" s="7" t="n">
        <f aca="false">1_Data_EDA!I5943</f>
        <v>34.99000168</v>
      </c>
      <c r="D5942" s="6" t="n">
        <f aca="false">1_Data_EDA!J5943</f>
        <v>2</v>
      </c>
      <c r="E5942" s="7" t="n">
        <f aca="false">1_Data_EDA!K5943</f>
        <v>69.98000336</v>
      </c>
      <c r="F5942" s="7" t="n">
        <f aca="false">1_Data_EDA!L5943</f>
        <v>10.5</v>
      </c>
      <c r="G5942" s="8" t="n">
        <f aca="false">1_Data_EDA!M5943</f>
        <v>0.150000006</v>
      </c>
      <c r="H5942" s="6" t="n">
        <f aca="false">IF(1_Data_EDA!B5943="First Class",1,0)</f>
        <v>0</v>
      </c>
      <c r="I5942" s="6" t="n">
        <f aca="false">IF(1_Data_EDA!B5943="Second Class",1,0)</f>
        <v>0</v>
      </c>
      <c r="J5942" s="6" t="n">
        <f aca="false">IF(1_Data_EDA!B5943="Same Day",1,0)</f>
        <v>0</v>
      </c>
      <c r="K5942" s="6" t="n">
        <f aca="false">IF(1_Data_EDA!C5943="Corporate",1,0)</f>
        <v>0</v>
      </c>
      <c r="L5942" s="6" t="n">
        <f aca="false">IF(1_Data_EDA!C5943="Home Office",1,0)</f>
        <v>0</v>
      </c>
      <c r="M5942" s="6" t="n">
        <f aca="false">IF(1_Data_EDA!D5943="Europe",1,0)</f>
        <v>0</v>
      </c>
      <c r="N5942" s="6" t="n">
        <f aca="false">IF(1_Data_EDA!D5943="LATAM",1,0)</f>
        <v>1</v>
      </c>
      <c r="O5942" s="6" t="n">
        <f aca="false">IF(1_Data_EDA!D5943="Pacific Asia",1,0)</f>
        <v>0</v>
      </c>
      <c r="P5942" s="6" t="n">
        <f aca="false">IF(1_Data_EDA!D5943="USCA",1,0)</f>
        <v>0</v>
      </c>
      <c r="Q5942" s="6" t="n">
        <f aca="false">IF(C5942&gt;MEDIAN(C$5:C$8004),1,0)</f>
        <v>0</v>
      </c>
      <c r="R5942" s="6" t="n">
        <f aca="false">IF(D5942&gt;2,1,0)</f>
        <v>0</v>
      </c>
    </row>
    <row r="5943" customFormat="false" ht="15" hidden="false" customHeight="true" outlineLevel="0" collapsed="false">
      <c r="A5943" s="6" t="n">
        <f aca="false">1_Data_EDA!O5944</f>
        <v>1</v>
      </c>
      <c r="B5943" s="6" t="n">
        <f aca="false">1_Data_EDA!H5944</f>
        <v>1</v>
      </c>
      <c r="C5943" s="7" t="n">
        <f aca="false">1_Data_EDA!I5944</f>
        <v>199.9900055</v>
      </c>
      <c r="D5943" s="6" t="n">
        <f aca="false">1_Data_EDA!J5944</f>
        <v>1</v>
      </c>
      <c r="E5943" s="7" t="n">
        <f aca="false">1_Data_EDA!K5944</f>
        <v>199.9900055</v>
      </c>
      <c r="F5943" s="7" t="n">
        <f aca="false">1_Data_EDA!L5944</f>
        <v>36</v>
      </c>
      <c r="G5943" s="8" t="n">
        <f aca="false">1_Data_EDA!M5944</f>
        <v>0.180000007</v>
      </c>
      <c r="H5943" s="6" t="n">
        <f aca="false">IF(1_Data_EDA!B5944="First Class",1,0)</f>
        <v>1</v>
      </c>
      <c r="I5943" s="6" t="n">
        <f aca="false">IF(1_Data_EDA!B5944="Second Class",1,0)</f>
        <v>0</v>
      </c>
      <c r="J5943" s="6" t="n">
        <f aca="false">IF(1_Data_EDA!B5944="Same Day",1,0)</f>
        <v>0</v>
      </c>
      <c r="K5943" s="6" t="n">
        <f aca="false">IF(1_Data_EDA!C5944="Corporate",1,0)</f>
        <v>0</v>
      </c>
      <c r="L5943" s="6" t="n">
        <f aca="false">IF(1_Data_EDA!C5944="Home Office",1,0)</f>
        <v>0</v>
      </c>
      <c r="M5943" s="6" t="n">
        <f aca="false">IF(1_Data_EDA!D5944="Europe",1,0)</f>
        <v>1</v>
      </c>
      <c r="N5943" s="6" t="n">
        <f aca="false">IF(1_Data_EDA!D5944="LATAM",1,0)</f>
        <v>0</v>
      </c>
      <c r="O5943" s="6" t="n">
        <f aca="false">IF(1_Data_EDA!D5944="Pacific Asia",1,0)</f>
        <v>0</v>
      </c>
      <c r="P5943" s="6" t="n">
        <f aca="false">IF(1_Data_EDA!D5944="USCA",1,0)</f>
        <v>0</v>
      </c>
      <c r="Q5943" s="6" t="n">
        <f aca="false">IF(C5943&gt;MEDIAN(C$5:C$8004),1,0)</f>
        <v>1</v>
      </c>
      <c r="R5943" s="6" t="n">
        <f aca="false">IF(D5943&gt;2,1,0)</f>
        <v>0</v>
      </c>
    </row>
    <row r="5944" customFormat="false" ht="15" hidden="false" customHeight="true" outlineLevel="0" collapsed="false">
      <c r="A5944" s="6" t="n">
        <f aca="false">1_Data_EDA!O5945</f>
        <v>0</v>
      </c>
      <c r="B5944" s="6" t="n">
        <f aca="false">1_Data_EDA!H5945</f>
        <v>4</v>
      </c>
      <c r="C5944" s="7" t="n">
        <f aca="false">1_Data_EDA!I5945</f>
        <v>59.99000168</v>
      </c>
      <c r="D5944" s="6" t="n">
        <f aca="false">1_Data_EDA!J5945</f>
        <v>2</v>
      </c>
      <c r="E5944" s="7" t="n">
        <f aca="false">1_Data_EDA!K5945</f>
        <v>119.9800034</v>
      </c>
      <c r="F5944" s="7" t="n">
        <f aca="false">1_Data_EDA!L5945</f>
        <v>2.400000095</v>
      </c>
      <c r="G5944" s="8" t="n">
        <f aca="false">1_Data_EDA!M5945</f>
        <v>0.02</v>
      </c>
      <c r="H5944" s="6" t="n">
        <f aca="false">IF(1_Data_EDA!B5945="First Class",1,0)</f>
        <v>0</v>
      </c>
      <c r="I5944" s="6" t="n">
        <f aca="false">IF(1_Data_EDA!B5945="Second Class",1,0)</f>
        <v>0</v>
      </c>
      <c r="J5944" s="6" t="n">
        <f aca="false">IF(1_Data_EDA!B5945="Same Day",1,0)</f>
        <v>0</v>
      </c>
      <c r="K5944" s="6" t="n">
        <f aca="false">IF(1_Data_EDA!C5945="Corporate",1,0)</f>
        <v>0</v>
      </c>
      <c r="L5944" s="6" t="n">
        <f aca="false">IF(1_Data_EDA!C5945="Home Office",1,0)</f>
        <v>0</v>
      </c>
      <c r="M5944" s="6" t="n">
        <f aca="false">IF(1_Data_EDA!D5945="Europe",1,0)</f>
        <v>1</v>
      </c>
      <c r="N5944" s="6" t="n">
        <f aca="false">IF(1_Data_EDA!D5945="LATAM",1,0)</f>
        <v>0</v>
      </c>
      <c r="O5944" s="6" t="n">
        <f aca="false">IF(1_Data_EDA!D5945="Pacific Asia",1,0)</f>
        <v>0</v>
      </c>
      <c r="P5944" s="6" t="n">
        <f aca="false">IF(1_Data_EDA!D5945="USCA",1,0)</f>
        <v>0</v>
      </c>
      <c r="Q5944" s="6" t="n">
        <f aca="false">IF(C5944&gt;MEDIAN(C$5:C$8004),1,0)</f>
        <v>0</v>
      </c>
      <c r="R5944" s="6" t="n">
        <f aca="false">IF(D5944&gt;2,1,0)</f>
        <v>0</v>
      </c>
    </row>
    <row r="5945" customFormat="false" ht="15" hidden="false" customHeight="true" outlineLevel="0" collapsed="false">
      <c r="A5945" s="6" t="n">
        <f aca="false">1_Data_EDA!O5946</f>
        <v>0</v>
      </c>
      <c r="B5945" s="6" t="n">
        <f aca="false">1_Data_EDA!H5946</f>
        <v>4</v>
      </c>
      <c r="C5945" s="7" t="n">
        <f aca="false">1_Data_EDA!I5946</f>
        <v>59.99000168</v>
      </c>
      <c r="D5945" s="6" t="n">
        <f aca="false">1_Data_EDA!J5946</f>
        <v>4</v>
      </c>
      <c r="E5945" s="7" t="n">
        <f aca="false">1_Data_EDA!K5946</f>
        <v>239.9600067</v>
      </c>
      <c r="F5945" s="7" t="n">
        <f aca="false">1_Data_EDA!L5946</f>
        <v>24</v>
      </c>
      <c r="G5945" s="8" t="n">
        <f aca="false">1_Data_EDA!M5946</f>
        <v>0.100000001</v>
      </c>
      <c r="H5945" s="6" t="n">
        <f aca="false">IF(1_Data_EDA!B5946="First Class",1,0)</f>
        <v>0</v>
      </c>
      <c r="I5945" s="6" t="n">
        <f aca="false">IF(1_Data_EDA!B5946="Second Class",1,0)</f>
        <v>0</v>
      </c>
      <c r="J5945" s="6" t="n">
        <f aca="false">IF(1_Data_EDA!B5946="Same Day",1,0)</f>
        <v>0</v>
      </c>
      <c r="K5945" s="6" t="n">
        <f aca="false">IF(1_Data_EDA!C5946="Corporate",1,0)</f>
        <v>1</v>
      </c>
      <c r="L5945" s="6" t="n">
        <f aca="false">IF(1_Data_EDA!C5946="Home Office",1,0)</f>
        <v>0</v>
      </c>
      <c r="M5945" s="6" t="n">
        <f aca="false">IF(1_Data_EDA!D5946="Europe",1,0)</f>
        <v>1</v>
      </c>
      <c r="N5945" s="6" t="n">
        <f aca="false">IF(1_Data_EDA!D5946="LATAM",1,0)</f>
        <v>0</v>
      </c>
      <c r="O5945" s="6" t="n">
        <f aca="false">IF(1_Data_EDA!D5946="Pacific Asia",1,0)</f>
        <v>0</v>
      </c>
      <c r="P5945" s="6" t="n">
        <f aca="false">IF(1_Data_EDA!D5946="USCA",1,0)</f>
        <v>0</v>
      </c>
      <c r="Q5945" s="6" t="n">
        <f aca="false">IF(C5945&gt;MEDIAN(C$5:C$8004),1,0)</f>
        <v>0</v>
      </c>
      <c r="R5945" s="6" t="n">
        <f aca="false">IF(D5945&gt;2,1,0)</f>
        <v>1</v>
      </c>
    </row>
    <row r="5946" customFormat="false" ht="15" hidden="false" customHeight="true" outlineLevel="0" collapsed="false">
      <c r="A5946" s="6" t="n">
        <f aca="false">1_Data_EDA!O5947</f>
        <v>1</v>
      </c>
      <c r="B5946" s="6" t="n">
        <f aca="false">1_Data_EDA!H5947</f>
        <v>2</v>
      </c>
      <c r="C5946" s="7" t="n">
        <f aca="false">1_Data_EDA!I5947</f>
        <v>49.97999954</v>
      </c>
      <c r="D5946" s="6" t="n">
        <f aca="false">1_Data_EDA!J5947</f>
        <v>1</v>
      </c>
      <c r="E5946" s="7" t="n">
        <f aca="false">1_Data_EDA!K5947</f>
        <v>49.97999954</v>
      </c>
      <c r="F5946" s="7" t="n">
        <f aca="false">1_Data_EDA!L5947</f>
        <v>2.5</v>
      </c>
      <c r="G5946" s="8" t="n">
        <f aca="false">1_Data_EDA!M5947</f>
        <v>0.050000001</v>
      </c>
      <c r="H5946" s="6" t="n">
        <f aca="false">IF(1_Data_EDA!B5947="First Class",1,0)</f>
        <v>0</v>
      </c>
      <c r="I5946" s="6" t="n">
        <f aca="false">IF(1_Data_EDA!B5947="Second Class",1,0)</f>
        <v>1</v>
      </c>
      <c r="J5946" s="6" t="n">
        <f aca="false">IF(1_Data_EDA!B5947="Same Day",1,0)</f>
        <v>0</v>
      </c>
      <c r="K5946" s="6" t="n">
        <f aca="false">IF(1_Data_EDA!C5947="Corporate",1,0)</f>
        <v>0</v>
      </c>
      <c r="L5946" s="6" t="n">
        <f aca="false">IF(1_Data_EDA!C5947="Home Office",1,0)</f>
        <v>0</v>
      </c>
      <c r="M5946" s="6" t="n">
        <f aca="false">IF(1_Data_EDA!D5947="Europe",1,0)</f>
        <v>1</v>
      </c>
      <c r="N5946" s="6" t="n">
        <f aca="false">IF(1_Data_EDA!D5947="LATAM",1,0)</f>
        <v>0</v>
      </c>
      <c r="O5946" s="6" t="n">
        <f aca="false">IF(1_Data_EDA!D5947="Pacific Asia",1,0)</f>
        <v>0</v>
      </c>
      <c r="P5946" s="6" t="n">
        <f aca="false">IF(1_Data_EDA!D5947="USCA",1,0)</f>
        <v>0</v>
      </c>
      <c r="Q5946" s="6" t="n">
        <f aca="false">IF(C5946&gt;MEDIAN(C$5:C$8004),1,0)</f>
        <v>0</v>
      </c>
      <c r="R5946" s="6" t="n">
        <f aca="false">IF(D5946&gt;2,1,0)</f>
        <v>0</v>
      </c>
    </row>
    <row r="5947" customFormat="false" ht="15" hidden="false" customHeight="true" outlineLevel="0" collapsed="false">
      <c r="A5947" s="6" t="n">
        <f aca="false">1_Data_EDA!O5948</f>
        <v>0</v>
      </c>
      <c r="B5947" s="6" t="n">
        <f aca="false">1_Data_EDA!H5948</f>
        <v>4</v>
      </c>
      <c r="C5947" s="7" t="n">
        <f aca="false">1_Data_EDA!I5948</f>
        <v>399.980011</v>
      </c>
      <c r="D5947" s="6" t="n">
        <f aca="false">1_Data_EDA!J5948</f>
        <v>1</v>
      </c>
      <c r="E5947" s="7" t="n">
        <f aca="false">1_Data_EDA!K5948</f>
        <v>399.980011</v>
      </c>
      <c r="F5947" s="7" t="n">
        <f aca="false">1_Data_EDA!L5948</f>
        <v>68</v>
      </c>
      <c r="G5947" s="8" t="n">
        <f aca="false">1_Data_EDA!M5948</f>
        <v>0.170000002</v>
      </c>
      <c r="H5947" s="6" t="n">
        <f aca="false">IF(1_Data_EDA!B5948="First Class",1,0)</f>
        <v>0</v>
      </c>
      <c r="I5947" s="6" t="n">
        <f aca="false">IF(1_Data_EDA!B5948="Second Class",1,0)</f>
        <v>0</v>
      </c>
      <c r="J5947" s="6" t="n">
        <f aca="false">IF(1_Data_EDA!B5948="Same Day",1,0)</f>
        <v>0</v>
      </c>
      <c r="K5947" s="6" t="n">
        <f aca="false">IF(1_Data_EDA!C5948="Corporate",1,0)</f>
        <v>0</v>
      </c>
      <c r="L5947" s="6" t="n">
        <f aca="false">IF(1_Data_EDA!C5948="Home Office",1,0)</f>
        <v>1</v>
      </c>
      <c r="M5947" s="6" t="n">
        <f aca="false">IF(1_Data_EDA!D5948="Europe",1,0)</f>
        <v>1</v>
      </c>
      <c r="N5947" s="6" t="n">
        <f aca="false">IF(1_Data_EDA!D5948="LATAM",1,0)</f>
        <v>0</v>
      </c>
      <c r="O5947" s="6" t="n">
        <f aca="false">IF(1_Data_EDA!D5948="Pacific Asia",1,0)</f>
        <v>0</v>
      </c>
      <c r="P5947" s="6" t="n">
        <f aca="false">IF(1_Data_EDA!D5948="USCA",1,0)</f>
        <v>0</v>
      </c>
      <c r="Q5947" s="6" t="n">
        <f aca="false">IF(C5947&gt;MEDIAN(C$5:C$8004),1,0)</f>
        <v>1</v>
      </c>
      <c r="R5947" s="6" t="n">
        <f aca="false">IF(D5947&gt;2,1,0)</f>
        <v>0</v>
      </c>
    </row>
    <row r="5948" customFormat="false" ht="15" hidden="false" customHeight="true" outlineLevel="0" collapsed="false">
      <c r="A5948" s="6" t="n">
        <f aca="false">1_Data_EDA!O5949</f>
        <v>1</v>
      </c>
      <c r="B5948" s="6" t="n">
        <f aca="false">1_Data_EDA!H5949</f>
        <v>1</v>
      </c>
      <c r="C5948" s="7" t="n">
        <f aca="false">1_Data_EDA!I5949</f>
        <v>399.980011</v>
      </c>
      <c r="D5948" s="6" t="n">
        <f aca="false">1_Data_EDA!J5949</f>
        <v>1</v>
      </c>
      <c r="E5948" s="7" t="n">
        <f aca="false">1_Data_EDA!K5949</f>
        <v>399.980011</v>
      </c>
      <c r="F5948" s="7" t="n">
        <f aca="false">1_Data_EDA!L5949</f>
        <v>8</v>
      </c>
      <c r="G5948" s="8" t="n">
        <f aca="false">1_Data_EDA!M5949</f>
        <v>0.02</v>
      </c>
      <c r="H5948" s="6" t="n">
        <f aca="false">IF(1_Data_EDA!B5949="First Class",1,0)</f>
        <v>1</v>
      </c>
      <c r="I5948" s="6" t="n">
        <f aca="false">IF(1_Data_EDA!B5949="Second Class",1,0)</f>
        <v>0</v>
      </c>
      <c r="J5948" s="6" t="n">
        <f aca="false">IF(1_Data_EDA!B5949="Same Day",1,0)</f>
        <v>0</v>
      </c>
      <c r="K5948" s="6" t="n">
        <f aca="false">IF(1_Data_EDA!C5949="Corporate",1,0)</f>
        <v>0</v>
      </c>
      <c r="L5948" s="6" t="n">
        <f aca="false">IF(1_Data_EDA!C5949="Home Office",1,0)</f>
        <v>0</v>
      </c>
      <c r="M5948" s="6" t="n">
        <f aca="false">IF(1_Data_EDA!D5949="Europe",1,0)</f>
        <v>1</v>
      </c>
      <c r="N5948" s="6" t="n">
        <f aca="false">IF(1_Data_EDA!D5949="LATAM",1,0)</f>
        <v>0</v>
      </c>
      <c r="O5948" s="6" t="n">
        <f aca="false">IF(1_Data_EDA!D5949="Pacific Asia",1,0)</f>
        <v>0</v>
      </c>
      <c r="P5948" s="6" t="n">
        <f aca="false">IF(1_Data_EDA!D5949="USCA",1,0)</f>
        <v>0</v>
      </c>
      <c r="Q5948" s="6" t="n">
        <f aca="false">IF(C5948&gt;MEDIAN(C$5:C$8004),1,0)</f>
        <v>1</v>
      </c>
      <c r="R5948" s="6" t="n">
        <f aca="false">IF(D5948&gt;2,1,0)</f>
        <v>0</v>
      </c>
    </row>
    <row r="5949" customFormat="false" ht="15" hidden="false" customHeight="true" outlineLevel="0" collapsed="false">
      <c r="A5949" s="6" t="n">
        <f aca="false">1_Data_EDA!O5950</f>
        <v>1</v>
      </c>
      <c r="B5949" s="6" t="n">
        <f aca="false">1_Data_EDA!H5950</f>
        <v>1</v>
      </c>
      <c r="C5949" s="7" t="n">
        <f aca="false">1_Data_EDA!I5950</f>
        <v>49.97999954</v>
      </c>
      <c r="D5949" s="6" t="n">
        <f aca="false">1_Data_EDA!J5950</f>
        <v>3</v>
      </c>
      <c r="E5949" s="7" t="n">
        <f aca="false">1_Data_EDA!K5950</f>
        <v>149.9400024</v>
      </c>
      <c r="F5949" s="7" t="n">
        <f aca="false">1_Data_EDA!L5950</f>
        <v>25.48999977</v>
      </c>
      <c r="G5949" s="8" t="n">
        <f aca="false">1_Data_EDA!M5950</f>
        <v>0.170000002</v>
      </c>
      <c r="H5949" s="6" t="n">
        <f aca="false">IF(1_Data_EDA!B5950="First Class",1,0)</f>
        <v>1</v>
      </c>
      <c r="I5949" s="6" t="n">
        <f aca="false">IF(1_Data_EDA!B5950="Second Class",1,0)</f>
        <v>0</v>
      </c>
      <c r="J5949" s="6" t="n">
        <f aca="false">IF(1_Data_EDA!B5950="Same Day",1,0)</f>
        <v>0</v>
      </c>
      <c r="K5949" s="6" t="n">
        <f aca="false">IF(1_Data_EDA!C5950="Corporate",1,0)</f>
        <v>0</v>
      </c>
      <c r="L5949" s="6" t="n">
        <f aca="false">IF(1_Data_EDA!C5950="Home Office",1,0)</f>
        <v>1</v>
      </c>
      <c r="M5949" s="6" t="n">
        <f aca="false">IF(1_Data_EDA!D5950="Europe",1,0)</f>
        <v>1</v>
      </c>
      <c r="N5949" s="6" t="n">
        <f aca="false">IF(1_Data_EDA!D5950="LATAM",1,0)</f>
        <v>0</v>
      </c>
      <c r="O5949" s="6" t="n">
        <f aca="false">IF(1_Data_EDA!D5950="Pacific Asia",1,0)</f>
        <v>0</v>
      </c>
      <c r="P5949" s="6" t="n">
        <f aca="false">IF(1_Data_EDA!D5950="USCA",1,0)</f>
        <v>0</v>
      </c>
      <c r="Q5949" s="6" t="n">
        <f aca="false">IF(C5949&gt;MEDIAN(C$5:C$8004),1,0)</f>
        <v>0</v>
      </c>
      <c r="R5949" s="6" t="n">
        <f aca="false">IF(D5949&gt;2,1,0)</f>
        <v>1</v>
      </c>
    </row>
    <row r="5950" customFormat="false" ht="15" hidden="false" customHeight="true" outlineLevel="0" collapsed="false">
      <c r="A5950" s="6" t="n">
        <f aca="false">1_Data_EDA!O5951</f>
        <v>1</v>
      </c>
      <c r="B5950" s="6" t="n">
        <f aca="false">1_Data_EDA!H5951</f>
        <v>2</v>
      </c>
      <c r="C5950" s="7" t="n">
        <f aca="false">1_Data_EDA!I5951</f>
        <v>299.980011</v>
      </c>
      <c r="D5950" s="6" t="n">
        <f aca="false">1_Data_EDA!J5951</f>
        <v>1</v>
      </c>
      <c r="E5950" s="7" t="n">
        <f aca="false">1_Data_EDA!K5951</f>
        <v>299.980011</v>
      </c>
      <c r="F5950" s="7" t="n">
        <f aca="false">1_Data_EDA!L5951</f>
        <v>9</v>
      </c>
      <c r="G5950" s="8" t="n">
        <f aca="false">1_Data_EDA!M5951</f>
        <v>0.029999999</v>
      </c>
      <c r="H5950" s="6" t="n">
        <f aca="false">IF(1_Data_EDA!B5951="First Class",1,0)</f>
        <v>0</v>
      </c>
      <c r="I5950" s="6" t="n">
        <f aca="false">IF(1_Data_EDA!B5951="Second Class",1,0)</f>
        <v>1</v>
      </c>
      <c r="J5950" s="6" t="n">
        <f aca="false">IF(1_Data_EDA!B5951="Same Day",1,0)</f>
        <v>0</v>
      </c>
      <c r="K5950" s="6" t="n">
        <f aca="false">IF(1_Data_EDA!C5951="Corporate",1,0)</f>
        <v>0</v>
      </c>
      <c r="L5950" s="6" t="n">
        <f aca="false">IF(1_Data_EDA!C5951="Home Office",1,0)</f>
        <v>1</v>
      </c>
      <c r="M5950" s="6" t="n">
        <f aca="false">IF(1_Data_EDA!D5951="Europe",1,0)</f>
        <v>1</v>
      </c>
      <c r="N5950" s="6" t="n">
        <f aca="false">IF(1_Data_EDA!D5951="LATAM",1,0)</f>
        <v>0</v>
      </c>
      <c r="O5950" s="6" t="n">
        <f aca="false">IF(1_Data_EDA!D5951="Pacific Asia",1,0)</f>
        <v>0</v>
      </c>
      <c r="P5950" s="6" t="n">
        <f aca="false">IF(1_Data_EDA!D5951="USCA",1,0)</f>
        <v>0</v>
      </c>
      <c r="Q5950" s="6" t="n">
        <f aca="false">IF(C5950&gt;MEDIAN(C$5:C$8004),1,0)</f>
        <v>1</v>
      </c>
      <c r="R5950" s="6" t="n">
        <f aca="false">IF(D5950&gt;2,1,0)</f>
        <v>0</v>
      </c>
    </row>
    <row r="5951" customFormat="false" ht="15" hidden="false" customHeight="true" outlineLevel="0" collapsed="false">
      <c r="A5951" s="6" t="n">
        <f aca="false">1_Data_EDA!O5952</f>
        <v>1</v>
      </c>
      <c r="B5951" s="6" t="n">
        <f aca="false">1_Data_EDA!H5952</f>
        <v>2</v>
      </c>
      <c r="C5951" s="7" t="n">
        <f aca="false">1_Data_EDA!I5952</f>
        <v>15.98999977</v>
      </c>
      <c r="D5951" s="6" t="n">
        <f aca="false">1_Data_EDA!J5952</f>
        <v>4</v>
      </c>
      <c r="E5951" s="7" t="n">
        <f aca="false">1_Data_EDA!K5952</f>
        <v>63.95999908</v>
      </c>
      <c r="F5951" s="7" t="n">
        <f aca="false">1_Data_EDA!L5952</f>
        <v>4.480000019</v>
      </c>
      <c r="G5951" s="8" t="n">
        <f aca="false">1_Data_EDA!M5952</f>
        <v>0.07</v>
      </c>
      <c r="H5951" s="6" t="n">
        <f aca="false">IF(1_Data_EDA!B5952="First Class",1,0)</f>
        <v>0</v>
      </c>
      <c r="I5951" s="6" t="n">
        <f aca="false">IF(1_Data_EDA!B5952="Second Class",1,0)</f>
        <v>1</v>
      </c>
      <c r="J5951" s="6" t="n">
        <f aca="false">IF(1_Data_EDA!B5952="Same Day",1,0)</f>
        <v>0</v>
      </c>
      <c r="K5951" s="6" t="n">
        <f aca="false">IF(1_Data_EDA!C5952="Corporate",1,0)</f>
        <v>1</v>
      </c>
      <c r="L5951" s="6" t="n">
        <f aca="false">IF(1_Data_EDA!C5952="Home Office",1,0)</f>
        <v>0</v>
      </c>
      <c r="M5951" s="6" t="n">
        <f aca="false">IF(1_Data_EDA!D5952="Europe",1,0)</f>
        <v>1</v>
      </c>
      <c r="N5951" s="6" t="n">
        <f aca="false">IF(1_Data_EDA!D5952="LATAM",1,0)</f>
        <v>0</v>
      </c>
      <c r="O5951" s="6" t="n">
        <f aca="false">IF(1_Data_EDA!D5952="Pacific Asia",1,0)</f>
        <v>0</v>
      </c>
      <c r="P5951" s="6" t="n">
        <f aca="false">IF(1_Data_EDA!D5952="USCA",1,0)</f>
        <v>0</v>
      </c>
      <c r="Q5951" s="6" t="n">
        <f aca="false">IF(C5951&gt;MEDIAN(C$5:C$8004),1,0)</f>
        <v>0</v>
      </c>
      <c r="R5951" s="6" t="n">
        <f aca="false">IF(D5951&gt;2,1,0)</f>
        <v>1</v>
      </c>
    </row>
    <row r="5952" customFormat="false" ht="15" hidden="false" customHeight="true" outlineLevel="0" collapsed="false">
      <c r="A5952" s="6" t="n">
        <f aca="false">1_Data_EDA!O5953</f>
        <v>0</v>
      </c>
      <c r="B5952" s="6" t="n">
        <f aca="false">1_Data_EDA!H5953</f>
        <v>4</v>
      </c>
      <c r="C5952" s="7" t="n">
        <f aca="false">1_Data_EDA!I5953</f>
        <v>129.9900055</v>
      </c>
      <c r="D5952" s="6" t="n">
        <f aca="false">1_Data_EDA!J5953</f>
        <v>1</v>
      </c>
      <c r="E5952" s="7" t="n">
        <f aca="false">1_Data_EDA!K5953</f>
        <v>129.9900055</v>
      </c>
      <c r="F5952" s="7" t="n">
        <f aca="false">1_Data_EDA!L5953</f>
        <v>3.900000095</v>
      </c>
      <c r="G5952" s="8" t="n">
        <f aca="false">1_Data_EDA!M5953</f>
        <v>0.029999999</v>
      </c>
      <c r="H5952" s="6" t="n">
        <f aca="false">IF(1_Data_EDA!B5953="First Class",1,0)</f>
        <v>0</v>
      </c>
      <c r="I5952" s="6" t="n">
        <f aca="false">IF(1_Data_EDA!B5953="Second Class",1,0)</f>
        <v>0</v>
      </c>
      <c r="J5952" s="6" t="n">
        <f aca="false">IF(1_Data_EDA!B5953="Same Day",1,0)</f>
        <v>0</v>
      </c>
      <c r="K5952" s="6" t="n">
        <f aca="false">IF(1_Data_EDA!C5953="Corporate",1,0)</f>
        <v>0</v>
      </c>
      <c r="L5952" s="6" t="n">
        <f aca="false">IF(1_Data_EDA!C5953="Home Office",1,0)</f>
        <v>0</v>
      </c>
      <c r="M5952" s="6" t="n">
        <f aca="false">IF(1_Data_EDA!D5953="Europe",1,0)</f>
        <v>1</v>
      </c>
      <c r="N5952" s="6" t="n">
        <f aca="false">IF(1_Data_EDA!D5953="LATAM",1,0)</f>
        <v>0</v>
      </c>
      <c r="O5952" s="6" t="n">
        <f aca="false">IF(1_Data_EDA!D5953="Pacific Asia",1,0)</f>
        <v>0</v>
      </c>
      <c r="P5952" s="6" t="n">
        <f aca="false">IF(1_Data_EDA!D5953="USCA",1,0)</f>
        <v>0</v>
      </c>
      <c r="Q5952" s="6" t="n">
        <f aca="false">IF(C5952&gt;MEDIAN(C$5:C$8004),1,0)</f>
        <v>1</v>
      </c>
      <c r="R5952" s="6" t="n">
        <f aca="false">IF(D5952&gt;2,1,0)</f>
        <v>0</v>
      </c>
    </row>
    <row r="5953" customFormat="false" ht="15" hidden="false" customHeight="true" outlineLevel="0" collapsed="false">
      <c r="A5953" s="6" t="n">
        <f aca="false">1_Data_EDA!O5954</f>
        <v>1</v>
      </c>
      <c r="B5953" s="6" t="n">
        <f aca="false">1_Data_EDA!H5954</f>
        <v>4</v>
      </c>
      <c r="C5953" s="7" t="n">
        <f aca="false">1_Data_EDA!I5954</f>
        <v>50</v>
      </c>
      <c r="D5953" s="6" t="n">
        <f aca="false">1_Data_EDA!J5954</f>
        <v>2</v>
      </c>
      <c r="E5953" s="7" t="n">
        <f aca="false">1_Data_EDA!K5954</f>
        <v>100</v>
      </c>
      <c r="F5953" s="7" t="n">
        <f aca="false">1_Data_EDA!L5954</f>
        <v>20</v>
      </c>
      <c r="G5953" s="8" t="n">
        <f aca="false">1_Data_EDA!M5954</f>
        <v>0.200000003</v>
      </c>
      <c r="H5953" s="6" t="n">
        <f aca="false">IF(1_Data_EDA!B5954="First Class",1,0)</f>
        <v>0</v>
      </c>
      <c r="I5953" s="6" t="n">
        <f aca="false">IF(1_Data_EDA!B5954="Second Class",1,0)</f>
        <v>0</v>
      </c>
      <c r="J5953" s="6" t="n">
        <f aca="false">IF(1_Data_EDA!B5954="Same Day",1,0)</f>
        <v>0</v>
      </c>
      <c r="K5953" s="6" t="n">
        <f aca="false">IF(1_Data_EDA!C5954="Corporate",1,0)</f>
        <v>1</v>
      </c>
      <c r="L5953" s="6" t="n">
        <f aca="false">IF(1_Data_EDA!C5954="Home Office",1,0)</f>
        <v>0</v>
      </c>
      <c r="M5953" s="6" t="n">
        <f aca="false">IF(1_Data_EDA!D5954="Europe",1,0)</f>
        <v>0</v>
      </c>
      <c r="N5953" s="6" t="n">
        <f aca="false">IF(1_Data_EDA!D5954="LATAM",1,0)</f>
        <v>0</v>
      </c>
      <c r="O5953" s="6" t="n">
        <f aca="false">IF(1_Data_EDA!D5954="Pacific Asia",1,0)</f>
        <v>1</v>
      </c>
      <c r="P5953" s="6" t="n">
        <f aca="false">IF(1_Data_EDA!D5954="USCA",1,0)</f>
        <v>0</v>
      </c>
      <c r="Q5953" s="6" t="n">
        <f aca="false">IF(C5953&gt;MEDIAN(C$5:C$8004),1,0)</f>
        <v>0</v>
      </c>
      <c r="R5953" s="6" t="n">
        <f aca="false">IF(D5953&gt;2,1,0)</f>
        <v>0</v>
      </c>
    </row>
    <row r="5954" customFormat="false" ht="15" hidden="false" customHeight="true" outlineLevel="0" collapsed="false">
      <c r="A5954" s="6" t="n">
        <f aca="false">1_Data_EDA!O5955</f>
        <v>1</v>
      </c>
      <c r="B5954" s="6" t="n">
        <f aca="false">1_Data_EDA!H5955</f>
        <v>4</v>
      </c>
      <c r="C5954" s="7" t="n">
        <f aca="false">1_Data_EDA!I5955</f>
        <v>51.99000168</v>
      </c>
      <c r="D5954" s="6" t="n">
        <f aca="false">1_Data_EDA!J5955</f>
        <v>5</v>
      </c>
      <c r="E5954" s="7" t="n">
        <f aca="false">1_Data_EDA!K5955</f>
        <v>259.9500122</v>
      </c>
      <c r="F5954" s="7" t="n">
        <f aca="false">1_Data_EDA!L5955</f>
        <v>51.99000168</v>
      </c>
      <c r="G5954" s="8" t="n">
        <f aca="false">1_Data_EDA!M5955</f>
        <v>0.200000003</v>
      </c>
      <c r="H5954" s="6" t="n">
        <f aca="false">IF(1_Data_EDA!B5955="First Class",1,0)</f>
        <v>0</v>
      </c>
      <c r="I5954" s="6" t="n">
        <f aca="false">IF(1_Data_EDA!B5955="Second Class",1,0)</f>
        <v>0</v>
      </c>
      <c r="J5954" s="6" t="n">
        <f aca="false">IF(1_Data_EDA!B5955="Same Day",1,0)</f>
        <v>0</v>
      </c>
      <c r="K5954" s="6" t="n">
        <f aca="false">IF(1_Data_EDA!C5955="Corporate",1,0)</f>
        <v>0</v>
      </c>
      <c r="L5954" s="6" t="n">
        <f aca="false">IF(1_Data_EDA!C5955="Home Office",1,0)</f>
        <v>1</v>
      </c>
      <c r="M5954" s="6" t="n">
        <f aca="false">IF(1_Data_EDA!D5955="Europe",1,0)</f>
        <v>1</v>
      </c>
      <c r="N5954" s="6" t="n">
        <f aca="false">IF(1_Data_EDA!D5955="LATAM",1,0)</f>
        <v>0</v>
      </c>
      <c r="O5954" s="6" t="n">
        <f aca="false">IF(1_Data_EDA!D5955="Pacific Asia",1,0)</f>
        <v>0</v>
      </c>
      <c r="P5954" s="6" t="n">
        <f aca="false">IF(1_Data_EDA!D5955="USCA",1,0)</f>
        <v>0</v>
      </c>
      <c r="Q5954" s="6" t="n">
        <f aca="false">IF(C5954&gt;MEDIAN(C$5:C$8004),1,0)</f>
        <v>0</v>
      </c>
      <c r="R5954" s="6" t="n">
        <f aca="false">IF(D5954&gt;2,1,0)</f>
        <v>1</v>
      </c>
    </row>
    <row r="5955" customFormat="false" ht="15" hidden="false" customHeight="true" outlineLevel="0" collapsed="false">
      <c r="A5955" s="6" t="n">
        <f aca="false">1_Data_EDA!O5956</f>
        <v>1</v>
      </c>
      <c r="B5955" s="6" t="n">
        <f aca="false">1_Data_EDA!H5956</f>
        <v>2</v>
      </c>
      <c r="C5955" s="7" t="n">
        <f aca="false">1_Data_EDA!I5956</f>
        <v>49.97999954</v>
      </c>
      <c r="D5955" s="6" t="n">
        <f aca="false">1_Data_EDA!J5956</f>
        <v>2</v>
      </c>
      <c r="E5955" s="7" t="n">
        <f aca="false">1_Data_EDA!K5956</f>
        <v>99.95999908</v>
      </c>
      <c r="F5955" s="7" t="n">
        <f aca="false">1_Data_EDA!L5956</f>
        <v>7</v>
      </c>
      <c r="G5955" s="8" t="n">
        <f aca="false">1_Data_EDA!M5956</f>
        <v>0.07</v>
      </c>
      <c r="H5955" s="6" t="n">
        <f aca="false">IF(1_Data_EDA!B5956="First Class",1,0)</f>
        <v>0</v>
      </c>
      <c r="I5955" s="6" t="n">
        <f aca="false">IF(1_Data_EDA!B5956="Second Class",1,0)</f>
        <v>1</v>
      </c>
      <c r="J5955" s="6" t="n">
        <f aca="false">IF(1_Data_EDA!B5956="Same Day",1,0)</f>
        <v>0</v>
      </c>
      <c r="K5955" s="6" t="n">
        <f aca="false">IF(1_Data_EDA!C5956="Corporate",1,0)</f>
        <v>0</v>
      </c>
      <c r="L5955" s="6" t="n">
        <f aca="false">IF(1_Data_EDA!C5956="Home Office",1,0)</f>
        <v>0</v>
      </c>
      <c r="M5955" s="6" t="n">
        <f aca="false">IF(1_Data_EDA!D5956="Europe",1,0)</f>
        <v>0</v>
      </c>
      <c r="N5955" s="6" t="n">
        <f aca="false">IF(1_Data_EDA!D5956="LATAM",1,0)</f>
        <v>1</v>
      </c>
      <c r="O5955" s="6" t="n">
        <f aca="false">IF(1_Data_EDA!D5956="Pacific Asia",1,0)</f>
        <v>0</v>
      </c>
      <c r="P5955" s="6" t="n">
        <f aca="false">IF(1_Data_EDA!D5956="USCA",1,0)</f>
        <v>0</v>
      </c>
      <c r="Q5955" s="6" t="n">
        <f aca="false">IF(C5955&gt;MEDIAN(C$5:C$8004),1,0)</f>
        <v>0</v>
      </c>
      <c r="R5955" s="6" t="n">
        <f aca="false">IF(D5955&gt;2,1,0)</f>
        <v>0</v>
      </c>
    </row>
    <row r="5956" customFormat="false" ht="15" hidden="false" customHeight="true" outlineLevel="0" collapsed="false">
      <c r="A5956" s="6" t="n">
        <f aca="false">1_Data_EDA!O5957</f>
        <v>1</v>
      </c>
      <c r="B5956" s="6" t="n">
        <f aca="false">1_Data_EDA!H5957</f>
        <v>4</v>
      </c>
      <c r="C5956" s="7" t="n">
        <f aca="false">1_Data_EDA!I5957</f>
        <v>24.98999977</v>
      </c>
      <c r="D5956" s="6" t="n">
        <f aca="false">1_Data_EDA!J5957</f>
        <v>4</v>
      </c>
      <c r="E5956" s="7" t="n">
        <f aca="false">1_Data_EDA!K5957</f>
        <v>99.95999908</v>
      </c>
      <c r="F5956" s="7" t="n">
        <f aca="false">1_Data_EDA!L5957</f>
        <v>0</v>
      </c>
      <c r="G5956" s="8" t="n">
        <f aca="false">1_Data_EDA!M5957</f>
        <v>0</v>
      </c>
      <c r="H5956" s="6" t="n">
        <f aca="false">IF(1_Data_EDA!B5957="First Class",1,0)</f>
        <v>0</v>
      </c>
      <c r="I5956" s="6" t="n">
        <f aca="false">IF(1_Data_EDA!B5957="Second Class",1,0)</f>
        <v>0</v>
      </c>
      <c r="J5956" s="6" t="n">
        <f aca="false">IF(1_Data_EDA!B5957="Same Day",1,0)</f>
        <v>0</v>
      </c>
      <c r="K5956" s="6" t="n">
        <f aca="false">IF(1_Data_EDA!C5957="Corporate",1,0)</f>
        <v>0</v>
      </c>
      <c r="L5956" s="6" t="n">
        <f aca="false">IF(1_Data_EDA!C5957="Home Office",1,0)</f>
        <v>0</v>
      </c>
      <c r="M5956" s="6" t="n">
        <f aca="false">IF(1_Data_EDA!D5957="Europe",1,0)</f>
        <v>1</v>
      </c>
      <c r="N5956" s="6" t="n">
        <f aca="false">IF(1_Data_EDA!D5957="LATAM",1,0)</f>
        <v>0</v>
      </c>
      <c r="O5956" s="6" t="n">
        <f aca="false">IF(1_Data_EDA!D5957="Pacific Asia",1,0)</f>
        <v>0</v>
      </c>
      <c r="P5956" s="6" t="n">
        <f aca="false">IF(1_Data_EDA!D5957="USCA",1,0)</f>
        <v>0</v>
      </c>
      <c r="Q5956" s="6" t="n">
        <f aca="false">IF(C5956&gt;MEDIAN(C$5:C$8004),1,0)</f>
        <v>0</v>
      </c>
      <c r="R5956" s="6" t="n">
        <f aca="false">IF(D5956&gt;2,1,0)</f>
        <v>1</v>
      </c>
    </row>
    <row r="5957" customFormat="false" ht="15" hidden="false" customHeight="true" outlineLevel="0" collapsed="false">
      <c r="A5957" s="6" t="n">
        <f aca="false">1_Data_EDA!O5958</f>
        <v>1</v>
      </c>
      <c r="B5957" s="6" t="n">
        <f aca="false">1_Data_EDA!H5958</f>
        <v>4</v>
      </c>
      <c r="C5957" s="7" t="n">
        <f aca="false">1_Data_EDA!I5958</f>
        <v>99.98999786</v>
      </c>
      <c r="D5957" s="6" t="n">
        <f aca="false">1_Data_EDA!J5958</f>
        <v>3</v>
      </c>
      <c r="E5957" s="7" t="n">
        <f aca="false">1_Data_EDA!K5958</f>
        <v>299.9700012</v>
      </c>
      <c r="F5957" s="7" t="n">
        <f aca="false">1_Data_EDA!L5958</f>
        <v>6</v>
      </c>
      <c r="G5957" s="8" t="n">
        <f aca="false">1_Data_EDA!M5958</f>
        <v>0.02</v>
      </c>
      <c r="H5957" s="6" t="n">
        <f aca="false">IF(1_Data_EDA!B5958="First Class",1,0)</f>
        <v>0</v>
      </c>
      <c r="I5957" s="6" t="n">
        <f aca="false">IF(1_Data_EDA!B5958="Second Class",1,0)</f>
        <v>0</v>
      </c>
      <c r="J5957" s="6" t="n">
        <f aca="false">IF(1_Data_EDA!B5958="Same Day",1,0)</f>
        <v>0</v>
      </c>
      <c r="K5957" s="6" t="n">
        <f aca="false">IF(1_Data_EDA!C5958="Corporate",1,0)</f>
        <v>0</v>
      </c>
      <c r="L5957" s="6" t="n">
        <f aca="false">IF(1_Data_EDA!C5958="Home Office",1,0)</f>
        <v>0</v>
      </c>
      <c r="M5957" s="6" t="n">
        <f aca="false">IF(1_Data_EDA!D5958="Europe",1,0)</f>
        <v>0</v>
      </c>
      <c r="N5957" s="6" t="n">
        <f aca="false">IF(1_Data_EDA!D5958="LATAM",1,0)</f>
        <v>1</v>
      </c>
      <c r="O5957" s="6" t="n">
        <f aca="false">IF(1_Data_EDA!D5958="Pacific Asia",1,0)</f>
        <v>0</v>
      </c>
      <c r="P5957" s="6" t="n">
        <f aca="false">IF(1_Data_EDA!D5958="USCA",1,0)</f>
        <v>0</v>
      </c>
      <c r="Q5957" s="6" t="n">
        <f aca="false">IF(C5957&gt;MEDIAN(C$5:C$8004),1,0)</f>
        <v>1</v>
      </c>
      <c r="R5957" s="6" t="n">
        <f aca="false">IF(D5957&gt;2,1,0)</f>
        <v>1</v>
      </c>
    </row>
    <row r="5958" customFormat="false" ht="15" hidden="false" customHeight="true" outlineLevel="0" collapsed="false">
      <c r="A5958" s="6" t="n">
        <f aca="false">1_Data_EDA!O5959</f>
        <v>1</v>
      </c>
      <c r="B5958" s="6" t="n">
        <f aca="false">1_Data_EDA!H5959</f>
        <v>4</v>
      </c>
      <c r="C5958" s="7" t="n">
        <f aca="false">1_Data_EDA!I5959</f>
        <v>399.980011</v>
      </c>
      <c r="D5958" s="6" t="n">
        <f aca="false">1_Data_EDA!J5959</f>
        <v>1</v>
      </c>
      <c r="E5958" s="7" t="n">
        <f aca="false">1_Data_EDA!K5959</f>
        <v>399.980011</v>
      </c>
      <c r="F5958" s="7" t="n">
        <f aca="false">1_Data_EDA!L5959</f>
        <v>80</v>
      </c>
      <c r="G5958" s="8" t="n">
        <f aca="false">1_Data_EDA!M5959</f>
        <v>0.200000003</v>
      </c>
      <c r="H5958" s="6" t="n">
        <f aca="false">IF(1_Data_EDA!B5959="First Class",1,0)</f>
        <v>0</v>
      </c>
      <c r="I5958" s="6" t="n">
        <f aca="false">IF(1_Data_EDA!B5959="Second Class",1,0)</f>
        <v>0</v>
      </c>
      <c r="J5958" s="6" t="n">
        <f aca="false">IF(1_Data_EDA!B5959="Same Day",1,0)</f>
        <v>0</v>
      </c>
      <c r="K5958" s="6" t="n">
        <f aca="false">IF(1_Data_EDA!C5959="Corporate",1,0)</f>
        <v>0</v>
      </c>
      <c r="L5958" s="6" t="n">
        <f aca="false">IF(1_Data_EDA!C5959="Home Office",1,0)</f>
        <v>0</v>
      </c>
      <c r="M5958" s="6" t="n">
        <f aca="false">IF(1_Data_EDA!D5959="Europe",1,0)</f>
        <v>0</v>
      </c>
      <c r="N5958" s="6" t="n">
        <f aca="false">IF(1_Data_EDA!D5959="LATAM",1,0)</f>
        <v>0</v>
      </c>
      <c r="O5958" s="6" t="n">
        <f aca="false">IF(1_Data_EDA!D5959="Pacific Asia",1,0)</f>
        <v>1</v>
      </c>
      <c r="P5958" s="6" t="n">
        <f aca="false">IF(1_Data_EDA!D5959="USCA",1,0)</f>
        <v>0</v>
      </c>
      <c r="Q5958" s="6" t="n">
        <f aca="false">IF(C5958&gt;MEDIAN(C$5:C$8004),1,0)</f>
        <v>1</v>
      </c>
      <c r="R5958" s="6" t="n">
        <f aca="false">IF(D5958&gt;2,1,0)</f>
        <v>0</v>
      </c>
    </row>
    <row r="5959" customFormat="false" ht="15" hidden="false" customHeight="true" outlineLevel="0" collapsed="false">
      <c r="A5959" s="6" t="n">
        <f aca="false">1_Data_EDA!O5960</f>
        <v>0</v>
      </c>
      <c r="B5959" s="6" t="n">
        <f aca="false">1_Data_EDA!H5960</f>
        <v>4</v>
      </c>
      <c r="C5959" s="7" t="n">
        <f aca="false">1_Data_EDA!I5960</f>
        <v>49.97999954</v>
      </c>
      <c r="D5959" s="6" t="n">
        <f aca="false">1_Data_EDA!J5960</f>
        <v>1</v>
      </c>
      <c r="E5959" s="7" t="n">
        <f aca="false">1_Data_EDA!K5960</f>
        <v>49.97999954</v>
      </c>
      <c r="F5959" s="7" t="n">
        <f aca="false">1_Data_EDA!L5960</f>
        <v>8.5</v>
      </c>
      <c r="G5959" s="8" t="n">
        <f aca="false">1_Data_EDA!M5960</f>
        <v>0.170000002</v>
      </c>
      <c r="H5959" s="6" t="n">
        <f aca="false">IF(1_Data_EDA!B5960="First Class",1,0)</f>
        <v>0</v>
      </c>
      <c r="I5959" s="6" t="n">
        <f aca="false">IF(1_Data_EDA!B5960="Second Class",1,0)</f>
        <v>0</v>
      </c>
      <c r="J5959" s="6" t="n">
        <f aca="false">IF(1_Data_EDA!B5960="Same Day",1,0)</f>
        <v>0</v>
      </c>
      <c r="K5959" s="6" t="n">
        <f aca="false">IF(1_Data_EDA!C5960="Corporate",1,0)</f>
        <v>0</v>
      </c>
      <c r="L5959" s="6" t="n">
        <f aca="false">IF(1_Data_EDA!C5960="Home Office",1,0)</f>
        <v>1</v>
      </c>
      <c r="M5959" s="6" t="n">
        <f aca="false">IF(1_Data_EDA!D5960="Europe",1,0)</f>
        <v>0</v>
      </c>
      <c r="N5959" s="6" t="n">
        <f aca="false">IF(1_Data_EDA!D5960="LATAM",1,0)</f>
        <v>1</v>
      </c>
      <c r="O5959" s="6" t="n">
        <f aca="false">IF(1_Data_EDA!D5960="Pacific Asia",1,0)</f>
        <v>0</v>
      </c>
      <c r="P5959" s="6" t="n">
        <f aca="false">IF(1_Data_EDA!D5960="USCA",1,0)</f>
        <v>0</v>
      </c>
      <c r="Q5959" s="6" t="n">
        <f aca="false">IF(C5959&gt;MEDIAN(C$5:C$8004),1,0)</f>
        <v>0</v>
      </c>
      <c r="R5959" s="6" t="n">
        <f aca="false">IF(D5959&gt;2,1,0)</f>
        <v>0</v>
      </c>
    </row>
    <row r="5960" customFormat="false" ht="15" hidden="false" customHeight="true" outlineLevel="0" collapsed="false">
      <c r="A5960" s="6" t="n">
        <f aca="false">1_Data_EDA!O5961</f>
        <v>0</v>
      </c>
      <c r="B5960" s="6" t="n">
        <f aca="false">1_Data_EDA!H5961</f>
        <v>4</v>
      </c>
      <c r="C5960" s="7" t="n">
        <f aca="false">1_Data_EDA!I5961</f>
        <v>24.98999977</v>
      </c>
      <c r="D5960" s="6" t="n">
        <f aca="false">1_Data_EDA!J5961</f>
        <v>5</v>
      </c>
      <c r="E5960" s="7" t="n">
        <f aca="false">1_Data_EDA!K5961</f>
        <v>124.9499969</v>
      </c>
      <c r="F5960" s="7" t="n">
        <f aca="false">1_Data_EDA!L5961</f>
        <v>19.98999977</v>
      </c>
      <c r="G5960" s="8" t="n">
        <f aca="false">1_Data_EDA!M5961</f>
        <v>0.159999996</v>
      </c>
      <c r="H5960" s="6" t="n">
        <f aca="false">IF(1_Data_EDA!B5961="First Class",1,0)</f>
        <v>0</v>
      </c>
      <c r="I5960" s="6" t="n">
        <f aca="false">IF(1_Data_EDA!B5961="Second Class",1,0)</f>
        <v>0</v>
      </c>
      <c r="J5960" s="6" t="n">
        <f aca="false">IF(1_Data_EDA!B5961="Same Day",1,0)</f>
        <v>0</v>
      </c>
      <c r="K5960" s="6" t="n">
        <f aca="false">IF(1_Data_EDA!C5961="Corporate",1,0)</f>
        <v>0</v>
      </c>
      <c r="L5960" s="6" t="n">
        <f aca="false">IF(1_Data_EDA!C5961="Home Office",1,0)</f>
        <v>0</v>
      </c>
      <c r="M5960" s="6" t="n">
        <f aca="false">IF(1_Data_EDA!D5961="Europe",1,0)</f>
        <v>0</v>
      </c>
      <c r="N5960" s="6" t="n">
        <f aca="false">IF(1_Data_EDA!D5961="LATAM",1,0)</f>
        <v>1</v>
      </c>
      <c r="O5960" s="6" t="n">
        <f aca="false">IF(1_Data_EDA!D5961="Pacific Asia",1,0)</f>
        <v>0</v>
      </c>
      <c r="P5960" s="6" t="n">
        <f aca="false">IF(1_Data_EDA!D5961="USCA",1,0)</f>
        <v>0</v>
      </c>
      <c r="Q5960" s="6" t="n">
        <f aca="false">IF(C5960&gt;MEDIAN(C$5:C$8004),1,0)</f>
        <v>0</v>
      </c>
      <c r="R5960" s="6" t="n">
        <f aca="false">IF(D5960&gt;2,1,0)</f>
        <v>1</v>
      </c>
    </row>
    <row r="5961" customFormat="false" ht="15" hidden="false" customHeight="true" outlineLevel="0" collapsed="false">
      <c r="A5961" s="6" t="n">
        <f aca="false">1_Data_EDA!O5962</f>
        <v>1</v>
      </c>
      <c r="B5961" s="6" t="n">
        <f aca="false">1_Data_EDA!H5962</f>
        <v>1</v>
      </c>
      <c r="C5961" s="7" t="n">
        <f aca="false">1_Data_EDA!I5962</f>
        <v>50</v>
      </c>
      <c r="D5961" s="6" t="n">
        <f aca="false">1_Data_EDA!J5962</f>
        <v>4</v>
      </c>
      <c r="E5961" s="7" t="n">
        <f aca="false">1_Data_EDA!K5962</f>
        <v>200</v>
      </c>
      <c r="F5961" s="7" t="n">
        <f aca="false">1_Data_EDA!L5962</f>
        <v>18</v>
      </c>
      <c r="G5961" s="8" t="n">
        <f aca="false">1_Data_EDA!M5962</f>
        <v>0.090000004</v>
      </c>
      <c r="H5961" s="6" t="n">
        <f aca="false">IF(1_Data_EDA!B5962="First Class",1,0)</f>
        <v>1</v>
      </c>
      <c r="I5961" s="6" t="n">
        <f aca="false">IF(1_Data_EDA!B5962="Second Class",1,0)</f>
        <v>0</v>
      </c>
      <c r="J5961" s="6" t="n">
        <f aca="false">IF(1_Data_EDA!B5962="Same Day",1,0)</f>
        <v>0</v>
      </c>
      <c r="K5961" s="6" t="n">
        <f aca="false">IF(1_Data_EDA!C5962="Corporate",1,0)</f>
        <v>0</v>
      </c>
      <c r="L5961" s="6" t="n">
        <f aca="false">IF(1_Data_EDA!C5962="Home Office",1,0)</f>
        <v>1</v>
      </c>
      <c r="M5961" s="6" t="n">
        <f aca="false">IF(1_Data_EDA!D5962="Europe",1,0)</f>
        <v>0</v>
      </c>
      <c r="N5961" s="6" t="n">
        <f aca="false">IF(1_Data_EDA!D5962="LATAM",1,0)</f>
        <v>0</v>
      </c>
      <c r="O5961" s="6" t="n">
        <f aca="false">IF(1_Data_EDA!D5962="Pacific Asia",1,0)</f>
        <v>1</v>
      </c>
      <c r="P5961" s="6" t="n">
        <f aca="false">IF(1_Data_EDA!D5962="USCA",1,0)</f>
        <v>0</v>
      </c>
      <c r="Q5961" s="6" t="n">
        <f aca="false">IF(C5961&gt;MEDIAN(C$5:C$8004),1,0)</f>
        <v>0</v>
      </c>
      <c r="R5961" s="6" t="n">
        <f aca="false">IF(D5961&gt;2,1,0)</f>
        <v>1</v>
      </c>
    </row>
    <row r="5962" customFormat="false" ht="15" hidden="false" customHeight="true" outlineLevel="0" collapsed="false">
      <c r="A5962" s="6" t="n">
        <f aca="false">1_Data_EDA!O5963</f>
        <v>1</v>
      </c>
      <c r="B5962" s="6" t="n">
        <f aca="false">1_Data_EDA!H5963</f>
        <v>1</v>
      </c>
      <c r="C5962" s="7" t="n">
        <f aca="false">1_Data_EDA!I5963</f>
        <v>49.97999954</v>
      </c>
      <c r="D5962" s="6" t="n">
        <f aca="false">1_Data_EDA!J5963</f>
        <v>2</v>
      </c>
      <c r="E5962" s="7" t="n">
        <f aca="false">1_Data_EDA!K5963</f>
        <v>99.95999908</v>
      </c>
      <c r="F5962" s="7" t="n">
        <f aca="false">1_Data_EDA!L5963</f>
        <v>17.98999977</v>
      </c>
      <c r="G5962" s="8" t="n">
        <f aca="false">1_Data_EDA!M5963</f>
        <v>0.180000007</v>
      </c>
      <c r="H5962" s="6" t="n">
        <f aca="false">IF(1_Data_EDA!B5963="First Class",1,0)</f>
        <v>1</v>
      </c>
      <c r="I5962" s="6" t="n">
        <f aca="false">IF(1_Data_EDA!B5963="Second Class",1,0)</f>
        <v>0</v>
      </c>
      <c r="J5962" s="6" t="n">
        <f aca="false">IF(1_Data_EDA!B5963="Same Day",1,0)</f>
        <v>0</v>
      </c>
      <c r="K5962" s="6" t="n">
        <f aca="false">IF(1_Data_EDA!C5963="Corporate",1,0)</f>
        <v>0</v>
      </c>
      <c r="L5962" s="6" t="n">
        <f aca="false">IF(1_Data_EDA!C5963="Home Office",1,0)</f>
        <v>0</v>
      </c>
      <c r="M5962" s="6" t="n">
        <f aca="false">IF(1_Data_EDA!D5963="Europe",1,0)</f>
        <v>0</v>
      </c>
      <c r="N5962" s="6" t="n">
        <f aca="false">IF(1_Data_EDA!D5963="LATAM",1,0)</f>
        <v>1</v>
      </c>
      <c r="O5962" s="6" t="n">
        <f aca="false">IF(1_Data_EDA!D5963="Pacific Asia",1,0)</f>
        <v>0</v>
      </c>
      <c r="P5962" s="6" t="n">
        <f aca="false">IF(1_Data_EDA!D5963="USCA",1,0)</f>
        <v>0</v>
      </c>
      <c r="Q5962" s="6" t="n">
        <f aca="false">IF(C5962&gt;MEDIAN(C$5:C$8004),1,0)</f>
        <v>0</v>
      </c>
      <c r="R5962" s="6" t="n">
        <f aca="false">IF(D5962&gt;2,1,0)</f>
        <v>0</v>
      </c>
    </row>
    <row r="5963" customFormat="false" ht="15" hidden="false" customHeight="true" outlineLevel="0" collapsed="false">
      <c r="A5963" s="6" t="n">
        <f aca="false">1_Data_EDA!O5964</f>
        <v>0</v>
      </c>
      <c r="B5963" s="6" t="n">
        <f aca="false">1_Data_EDA!H5964</f>
        <v>4</v>
      </c>
      <c r="C5963" s="7" t="n">
        <f aca="false">1_Data_EDA!I5964</f>
        <v>399.980011</v>
      </c>
      <c r="D5963" s="6" t="n">
        <f aca="false">1_Data_EDA!J5964</f>
        <v>1</v>
      </c>
      <c r="E5963" s="7" t="n">
        <f aca="false">1_Data_EDA!K5964</f>
        <v>399.980011</v>
      </c>
      <c r="F5963" s="7" t="n">
        <f aca="false">1_Data_EDA!L5964</f>
        <v>68</v>
      </c>
      <c r="G5963" s="8" t="n">
        <f aca="false">1_Data_EDA!M5964</f>
        <v>0.170000002</v>
      </c>
      <c r="H5963" s="6" t="n">
        <f aca="false">IF(1_Data_EDA!B5964="First Class",1,0)</f>
        <v>0</v>
      </c>
      <c r="I5963" s="6" t="n">
        <f aca="false">IF(1_Data_EDA!B5964="Second Class",1,0)</f>
        <v>0</v>
      </c>
      <c r="J5963" s="6" t="n">
        <f aca="false">IF(1_Data_EDA!B5964="Same Day",1,0)</f>
        <v>0</v>
      </c>
      <c r="K5963" s="6" t="n">
        <f aca="false">IF(1_Data_EDA!C5964="Corporate",1,0)</f>
        <v>1</v>
      </c>
      <c r="L5963" s="6" t="n">
        <f aca="false">IF(1_Data_EDA!C5964="Home Office",1,0)</f>
        <v>0</v>
      </c>
      <c r="M5963" s="6" t="n">
        <f aca="false">IF(1_Data_EDA!D5964="Europe",1,0)</f>
        <v>0</v>
      </c>
      <c r="N5963" s="6" t="n">
        <f aca="false">IF(1_Data_EDA!D5964="LATAM",1,0)</f>
        <v>0</v>
      </c>
      <c r="O5963" s="6" t="n">
        <f aca="false">IF(1_Data_EDA!D5964="Pacific Asia",1,0)</f>
        <v>0</v>
      </c>
      <c r="P5963" s="6" t="n">
        <f aca="false">IF(1_Data_EDA!D5964="USCA",1,0)</f>
        <v>0</v>
      </c>
      <c r="Q5963" s="6" t="n">
        <f aca="false">IF(C5963&gt;MEDIAN(C$5:C$8004),1,0)</f>
        <v>1</v>
      </c>
      <c r="R5963" s="6" t="n">
        <f aca="false">IF(D5963&gt;2,1,0)</f>
        <v>0</v>
      </c>
    </row>
    <row r="5964" customFormat="false" ht="15" hidden="false" customHeight="true" outlineLevel="0" collapsed="false">
      <c r="A5964" s="6" t="n">
        <f aca="false">1_Data_EDA!O5965</f>
        <v>0</v>
      </c>
      <c r="B5964" s="6" t="n">
        <f aca="false">1_Data_EDA!H5965</f>
        <v>4</v>
      </c>
      <c r="C5964" s="7" t="n">
        <f aca="false">1_Data_EDA!I5965</f>
        <v>129.9900055</v>
      </c>
      <c r="D5964" s="6" t="n">
        <f aca="false">1_Data_EDA!J5965</f>
        <v>1</v>
      </c>
      <c r="E5964" s="7" t="n">
        <f aca="false">1_Data_EDA!K5965</f>
        <v>129.9900055</v>
      </c>
      <c r="F5964" s="7" t="n">
        <f aca="false">1_Data_EDA!L5965</f>
        <v>16.89999962</v>
      </c>
      <c r="G5964" s="8" t="n">
        <f aca="false">1_Data_EDA!M5965</f>
        <v>0.129999995</v>
      </c>
      <c r="H5964" s="6" t="n">
        <f aca="false">IF(1_Data_EDA!B5965="First Class",1,0)</f>
        <v>0</v>
      </c>
      <c r="I5964" s="6" t="n">
        <f aca="false">IF(1_Data_EDA!B5965="Second Class",1,0)</f>
        <v>0</v>
      </c>
      <c r="J5964" s="6" t="n">
        <f aca="false">IF(1_Data_EDA!B5965="Same Day",1,0)</f>
        <v>0</v>
      </c>
      <c r="K5964" s="6" t="n">
        <f aca="false">IF(1_Data_EDA!C5965="Corporate",1,0)</f>
        <v>1</v>
      </c>
      <c r="L5964" s="6" t="n">
        <f aca="false">IF(1_Data_EDA!C5965="Home Office",1,0)</f>
        <v>0</v>
      </c>
      <c r="M5964" s="6" t="n">
        <f aca="false">IF(1_Data_EDA!D5965="Europe",1,0)</f>
        <v>0</v>
      </c>
      <c r="N5964" s="6" t="n">
        <f aca="false">IF(1_Data_EDA!D5965="LATAM",1,0)</f>
        <v>0</v>
      </c>
      <c r="O5964" s="6" t="n">
        <f aca="false">IF(1_Data_EDA!D5965="Pacific Asia",1,0)</f>
        <v>0</v>
      </c>
      <c r="P5964" s="6" t="n">
        <f aca="false">IF(1_Data_EDA!D5965="USCA",1,0)</f>
        <v>1</v>
      </c>
      <c r="Q5964" s="6" t="n">
        <f aca="false">IF(C5964&gt;MEDIAN(C$5:C$8004),1,0)</f>
        <v>1</v>
      </c>
      <c r="R5964" s="6" t="n">
        <f aca="false">IF(D5964&gt;2,1,0)</f>
        <v>0</v>
      </c>
    </row>
    <row r="5965" customFormat="false" ht="15" hidden="false" customHeight="true" outlineLevel="0" collapsed="false">
      <c r="A5965" s="6" t="n">
        <f aca="false">1_Data_EDA!O5966</f>
        <v>0</v>
      </c>
      <c r="B5965" s="6" t="n">
        <f aca="false">1_Data_EDA!H5966</f>
        <v>4</v>
      </c>
      <c r="C5965" s="7" t="n">
        <f aca="false">1_Data_EDA!I5966</f>
        <v>129.9900055</v>
      </c>
      <c r="D5965" s="6" t="n">
        <f aca="false">1_Data_EDA!J5966</f>
        <v>1</v>
      </c>
      <c r="E5965" s="7" t="n">
        <f aca="false">1_Data_EDA!K5966</f>
        <v>129.9900055</v>
      </c>
      <c r="F5965" s="7" t="n">
        <f aca="false">1_Data_EDA!L5966</f>
        <v>16.89999962</v>
      </c>
      <c r="G5965" s="8" t="n">
        <f aca="false">1_Data_EDA!M5966</f>
        <v>0.129999995</v>
      </c>
      <c r="H5965" s="6" t="n">
        <f aca="false">IF(1_Data_EDA!B5966="First Class",1,0)</f>
        <v>0</v>
      </c>
      <c r="I5965" s="6" t="n">
        <f aca="false">IF(1_Data_EDA!B5966="Second Class",1,0)</f>
        <v>0</v>
      </c>
      <c r="J5965" s="6" t="n">
        <f aca="false">IF(1_Data_EDA!B5966="Same Day",1,0)</f>
        <v>0</v>
      </c>
      <c r="K5965" s="6" t="n">
        <f aca="false">IF(1_Data_EDA!C5966="Corporate",1,0)</f>
        <v>1</v>
      </c>
      <c r="L5965" s="6" t="n">
        <f aca="false">IF(1_Data_EDA!C5966="Home Office",1,0)</f>
        <v>0</v>
      </c>
      <c r="M5965" s="6" t="n">
        <f aca="false">IF(1_Data_EDA!D5966="Europe",1,0)</f>
        <v>1</v>
      </c>
      <c r="N5965" s="6" t="n">
        <f aca="false">IF(1_Data_EDA!D5966="LATAM",1,0)</f>
        <v>0</v>
      </c>
      <c r="O5965" s="6" t="n">
        <f aca="false">IF(1_Data_EDA!D5966="Pacific Asia",1,0)</f>
        <v>0</v>
      </c>
      <c r="P5965" s="6" t="n">
        <f aca="false">IF(1_Data_EDA!D5966="USCA",1,0)</f>
        <v>0</v>
      </c>
      <c r="Q5965" s="6" t="n">
        <f aca="false">IF(C5965&gt;MEDIAN(C$5:C$8004),1,0)</f>
        <v>1</v>
      </c>
      <c r="R5965" s="6" t="n">
        <f aca="false">IF(D5965&gt;2,1,0)</f>
        <v>0</v>
      </c>
    </row>
    <row r="5966" customFormat="false" ht="15" hidden="false" customHeight="true" outlineLevel="0" collapsed="false">
      <c r="A5966" s="6" t="n">
        <f aca="false">1_Data_EDA!O5967</f>
        <v>1</v>
      </c>
      <c r="B5966" s="6" t="n">
        <f aca="false">1_Data_EDA!H5967</f>
        <v>4</v>
      </c>
      <c r="C5966" s="7" t="n">
        <f aca="false">1_Data_EDA!I5967</f>
        <v>49.97999954</v>
      </c>
      <c r="D5966" s="6" t="n">
        <f aca="false">1_Data_EDA!J5967</f>
        <v>4</v>
      </c>
      <c r="E5966" s="7" t="n">
        <f aca="false">1_Data_EDA!K5967</f>
        <v>199.9199982</v>
      </c>
      <c r="F5966" s="7" t="n">
        <f aca="false">1_Data_EDA!L5967</f>
        <v>17.98999977</v>
      </c>
      <c r="G5966" s="8" t="n">
        <f aca="false">1_Data_EDA!M5967</f>
        <v>0.090000004</v>
      </c>
      <c r="H5966" s="6" t="n">
        <f aca="false">IF(1_Data_EDA!B5967="First Class",1,0)</f>
        <v>0</v>
      </c>
      <c r="I5966" s="6" t="n">
        <f aca="false">IF(1_Data_EDA!B5967="Second Class",1,0)</f>
        <v>0</v>
      </c>
      <c r="J5966" s="6" t="n">
        <f aca="false">IF(1_Data_EDA!B5967="Same Day",1,0)</f>
        <v>0</v>
      </c>
      <c r="K5966" s="6" t="n">
        <f aca="false">IF(1_Data_EDA!C5967="Corporate",1,0)</f>
        <v>0</v>
      </c>
      <c r="L5966" s="6" t="n">
        <f aca="false">IF(1_Data_EDA!C5967="Home Office",1,0)</f>
        <v>0</v>
      </c>
      <c r="M5966" s="6" t="n">
        <f aca="false">IF(1_Data_EDA!D5967="Europe",1,0)</f>
        <v>1</v>
      </c>
      <c r="N5966" s="6" t="n">
        <f aca="false">IF(1_Data_EDA!D5967="LATAM",1,0)</f>
        <v>0</v>
      </c>
      <c r="O5966" s="6" t="n">
        <f aca="false">IF(1_Data_EDA!D5967="Pacific Asia",1,0)</f>
        <v>0</v>
      </c>
      <c r="P5966" s="6" t="n">
        <f aca="false">IF(1_Data_EDA!D5967="USCA",1,0)</f>
        <v>0</v>
      </c>
      <c r="Q5966" s="6" t="n">
        <f aca="false">IF(C5966&gt;MEDIAN(C$5:C$8004),1,0)</f>
        <v>0</v>
      </c>
      <c r="R5966" s="6" t="n">
        <f aca="false">IF(D5966&gt;2,1,0)</f>
        <v>1</v>
      </c>
    </row>
    <row r="5967" customFormat="false" ht="15" hidden="false" customHeight="true" outlineLevel="0" collapsed="false">
      <c r="A5967" s="6" t="n">
        <f aca="false">1_Data_EDA!O5968</f>
        <v>1</v>
      </c>
      <c r="B5967" s="6" t="n">
        <f aca="false">1_Data_EDA!H5968</f>
        <v>4</v>
      </c>
      <c r="C5967" s="7" t="n">
        <f aca="false">1_Data_EDA!I5968</f>
        <v>129.9900055</v>
      </c>
      <c r="D5967" s="6" t="n">
        <f aca="false">1_Data_EDA!J5968</f>
        <v>1</v>
      </c>
      <c r="E5967" s="7" t="n">
        <f aca="false">1_Data_EDA!K5968</f>
        <v>129.9900055</v>
      </c>
      <c r="F5967" s="7" t="n">
        <f aca="false">1_Data_EDA!L5968</f>
        <v>11.69999981</v>
      </c>
      <c r="G5967" s="8" t="n">
        <f aca="false">1_Data_EDA!M5968</f>
        <v>0.090000004</v>
      </c>
      <c r="H5967" s="6" t="n">
        <f aca="false">IF(1_Data_EDA!B5968="First Class",1,0)</f>
        <v>0</v>
      </c>
      <c r="I5967" s="6" t="n">
        <f aca="false">IF(1_Data_EDA!B5968="Second Class",1,0)</f>
        <v>0</v>
      </c>
      <c r="J5967" s="6" t="n">
        <f aca="false">IF(1_Data_EDA!B5968="Same Day",1,0)</f>
        <v>0</v>
      </c>
      <c r="K5967" s="6" t="n">
        <f aca="false">IF(1_Data_EDA!C5968="Corporate",1,0)</f>
        <v>0</v>
      </c>
      <c r="L5967" s="6" t="n">
        <f aca="false">IF(1_Data_EDA!C5968="Home Office",1,0)</f>
        <v>0</v>
      </c>
      <c r="M5967" s="6" t="n">
        <f aca="false">IF(1_Data_EDA!D5968="Europe",1,0)</f>
        <v>1</v>
      </c>
      <c r="N5967" s="6" t="n">
        <f aca="false">IF(1_Data_EDA!D5968="LATAM",1,0)</f>
        <v>0</v>
      </c>
      <c r="O5967" s="6" t="n">
        <f aca="false">IF(1_Data_EDA!D5968="Pacific Asia",1,0)</f>
        <v>0</v>
      </c>
      <c r="P5967" s="6" t="n">
        <f aca="false">IF(1_Data_EDA!D5968="USCA",1,0)</f>
        <v>0</v>
      </c>
      <c r="Q5967" s="6" t="n">
        <f aca="false">IF(C5967&gt;MEDIAN(C$5:C$8004),1,0)</f>
        <v>1</v>
      </c>
      <c r="R5967" s="6" t="n">
        <f aca="false">IF(D5967&gt;2,1,0)</f>
        <v>0</v>
      </c>
    </row>
    <row r="5968" customFormat="false" ht="15" hidden="false" customHeight="true" outlineLevel="0" collapsed="false">
      <c r="A5968" s="6" t="n">
        <f aca="false">1_Data_EDA!O5969</f>
        <v>1</v>
      </c>
      <c r="B5968" s="6" t="n">
        <f aca="false">1_Data_EDA!H5969</f>
        <v>1</v>
      </c>
      <c r="C5968" s="7" t="n">
        <f aca="false">1_Data_EDA!I5969</f>
        <v>50</v>
      </c>
      <c r="D5968" s="6" t="n">
        <f aca="false">1_Data_EDA!J5969</f>
        <v>4</v>
      </c>
      <c r="E5968" s="7" t="n">
        <f aca="false">1_Data_EDA!K5969</f>
        <v>200</v>
      </c>
      <c r="F5968" s="7" t="n">
        <f aca="false">1_Data_EDA!L5969</f>
        <v>50</v>
      </c>
      <c r="G5968" s="8" t="n">
        <f aca="false">1_Data_EDA!M5969</f>
        <v>0.25</v>
      </c>
      <c r="H5968" s="6" t="n">
        <f aca="false">IF(1_Data_EDA!B5969="First Class",1,0)</f>
        <v>1</v>
      </c>
      <c r="I5968" s="6" t="n">
        <f aca="false">IF(1_Data_EDA!B5969="Second Class",1,0)</f>
        <v>0</v>
      </c>
      <c r="J5968" s="6" t="n">
        <f aca="false">IF(1_Data_EDA!B5969="Same Day",1,0)</f>
        <v>0</v>
      </c>
      <c r="K5968" s="6" t="n">
        <f aca="false">IF(1_Data_EDA!C5969="Corporate",1,0)</f>
        <v>0</v>
      </c>
      <c r="L5968" s="6" t="n">
        <f aca="false">IF(1_Data_EDA!C5969="Home Office",1,0)</f>
        <v>0</v>
      </c>
      <c r="M5968" s="6" t="n">
        <f aca="false">IF(1_Data_EDA!D5969="Europe",1,0)</f>
        <v>0</v>
      </c>
      <c r="N5968" s="6" t="n">
        <f aca="false">IF(1_Data_EDA!D5969="LATAM",1,0)</f>
        <v>0</v>
      </c>
      <c r="O5968" s="6" t="n">
        <f aca="false">IF(1_Data_EDA!D5969="Pacific Asia",1,0)</f>
        <v>0</v>
      </c>
      <c r="P5968" s="6" t="n">
        <f aca="false">IF(1_Data_EDA!D5969="USCA",1,0)</f>
        <v>1</v>
      </c>
      <c r="Q5968" s="6" t="n">
        <f aca="false">IF(C5968&gt;MEDIAN(C$5:C$8004),1,0)</f>
        <v>0</v>
      </c>
      <c r="R5968" s="6" t="n">
        <f aca="false">IF(D5968&gt;2,1,0)</f>
        <v>1</v>
      </c>
    </row>
    <row r="5969" customFormat="false" ht="15" hidden="false" customHeight="true" outlineLevel="0" collapsed="false">
      <c r="A5969" s="6" t="n">
        <f aca="false">1_Data_EDA!O5970</f>
        <v>0</v>
      </c>
      <c r="B5969" s="6" t="n">
        <f aca="false">1_Data_EDA!H5970</f>
        <v>4</v>
      </c>
      <c r="C5969" s="7" t="n">
        <f aca="false">1_Data_EDA!I5970</f>
        <v>199.9900055</v>
      </c>
      <c r="D5969" s="6" t="n">
        <f aca="false">1_Data_EDA!J5970</f>
        <v>1</v>
      </c>
      <c r="E5969" s="7" t="n">
        <f aca="false">1_Data_EDA!K5970</f>
        <v>199.9900055</v>
      </c>
      <c r="F5969" s="7" t="n">
        <f aca="false">1_Data_EDA!L5970</f>
        <v>6</v>
      </c>
      <c r="G5969" s="8" t="n">
        <f aca="false">1_Data_EDA!M5970</f>
        <v>0.029999999</v>
      </c>
      <c r="H5969" s="6" t="n">
        <f aca="false">IF(1_Data_EDA!B5970="First Class",1,0)</f>
        <v>0</v>
      </c>
      <c r="I5969" s="6" t="n">
        <f aca="false">IF(1_Data_EDA!B5970="Second Class",1,0)</f>
        <v>0</v>
      </c>
      <c r="J5969" s="6" t="n">
        <f aca="false">IF(1_Data_EDA!B5970="Same Day",1,0)</f>
        <v>0</v>
      </c>
      <c r="K5969" s="6" t="n">
        <f aca="false">IF(1_Data_EDA!C5970="Corporate",1,0)</f>
        <v>1</v>
      </c>
      <c r="L5969" s="6" t="n">
        <f aca="false">IF(1_Data_EDA!C5970="Home Office",1,0)</f>
        <v>0</v>
      </c>
      <c r="M5969" s="6" t="n">
        <f aca="false">IF(1_Data_EDA!D5970="Europe",1,0)</f>
        <v>0</v>
      </c>
      <c r="N5969" s="6" t="n">
        <f aca="false">IF(1_Data_EDA!D5970="LATAM",1,0)</f>
        <v>0</v>
      </c>
      <c r="O5969" s="6" t="n">
        <f aca="false">IF(1_Data_EDA!D5970="Pacific Asia",1,0)</f>
        <v>0</v>
      </c>
      <c r="P5969" s="6" t="n">
        <f aca="false">IF(1_Data_EDA!D5970="USCA",1,0)</f>
        <v>0</v>
      </c>
      <c r="Q5969" s="6" t="n">
        <f aca="false">IF(C5969&gt;MEDIAN(C$5:C$8004),1,0)</f>
        <v>1</v>
      </c>
      <c r="R5969" s="6" t="n">
        <f aca="false">IF(D5969&gt;2,1,0)</f>
        <v>0</v>
      </c>
    </row>
    <row r="5970" customFormat="false" ht="15" hidden="false" customHeight="true" outlineLevel="0" collapsed="false">
      <c r="A5970" s="6" t="n">
        <f aca="false">1_Data_EDA!O5971</f>
        <v>1</v>
      </c>
      <c r="B5970" s="6" t="n">
        <f aca="false">1_Data_EDA!H5971</f>
        <v>1</v>
      </c>
      <c r="C5970" s="7" t="n">
        <f aca="false">1_Data_EDA!I5971</f>
        <v>49.97999954</v>
      </c>
      <c r="D5970" s="6" t="n">
        <f aca="false">1_Data_EDA!J5971</f>
        <v>5</v>
      </c>
      <c r="E5970" s="7" t="n">
        <f aca="false">1_Data_EDA!K5971</f>
        <v>249.8999939</v>
      </c>
      <c r="F5970" s="7" t="n">
        <f aca="false">1_Data_EDA!L5971</f>
        <v>24.98999977</v>
      </c>
      <c r="G5970" s="8" t="n">
        <f aca="false">1_Data_EDA!M5971</f>
        <v>0.100000001</v>
      </c>
      <c r="H5970" s="6" t="n">
        <f aca="false">IF(1_Data_EDA!B5971="First Class",1,0)</f>
        <v>1</v>
      </c>
      <c r="I5970" s="6" t="n">
        <f aca="false">IF(1_Data_EDA!B5971="Second Class",1,0)</f>
        <v>0</v>
      </c>
      <c r="J5970" s="6" t="n">
        <f aca="false">IF(1_Data_EDA!B5971="Same Day",1,0)</f>
        <v>0</v>
      </c>
      <c r="K5970" s="6" t="n">
        <f aca="false">IF(1_Data_EDA!C5971="Corporate",1,0)</f>
        <v>0</v>
      </c>
      <c r="L5970" s="6" t="n">
        <f aca="false">IF(1_Data_EDA!C5971="Home Office",1,0)</f>
        <v>0</v>
      </c>
      <c r="M5970" s="6" t="n">
        <f aca="false">IF(1_Data_EDA!D5971="Europe",1,0)</f>
        <v>0</v>
      </c>
      <c r="N5970" s="6" t="n">
        <f aca="false">IF(1_Data_EDA!D5971="LATAM",1,0)</f>
        <v>0</v>
      </c>
      <c r="O5970" s="6" t="n">
        <f aca="false">IF(1_Data_EDA!D5971="Pacific Asia",1,0)</f>
        <v>1</v>
      </c>
      <c r="P5970" s="6" t="n">
        <f aca="false">IF(1_Data_EDA!D5971="USCA",1,0)</f>
        <v>0</v>
      </c>
      <c r="Q5970" s="6" t="n">
        <f aca="false">IF(C5970&gt;MEDIAN(C$5:C$8004),1,0)</f>
        <v>0</v>
      </c>
      <c r="R5970" s="6" t="n">
        <f aca="false">IF(D5970&gt;2,1,0)</f>
        <v>1</v>
      </c>
    </row>
    <row r="5971" customFormat="false" ht="15" hidden="false" customHeight="true" outlineLevel="0" collapsed="false">
      <c r="A5971" s="6" t="n">
        <f aca="false">1_Data_EDA!O5972</f>
        <v>1</v>
      </c>
      <c r="B5971" s="6" t="n">
        <f aca="false">1_Data_EDA!H5972</f>
        <v>4</v>
      </c>
      <c r="C5971" s="7" t="n">
        <f aca="false">1_Data_EDA!I5972</f>
        <v>50</v>
      </c>
      <c r="D5971" s="6" t="n">
        <f aca="false">1_Data_EDA!J5972</f>
        <v>1</v>
      </c>
      <c r="E5971" s="7" t="n">
        <f aca="false">1_Data_EDA!K5972</f>
        <v>50</v>
      </c>
      <c r="F5971" s="7" t="n">
        <f aca="false">1_Data_EDA!L5972</f>
        <v>12.5</v>
      </c>
      <c r="G5971" s="8" t="n">
        <f aca="false">1_Data_EDA!M5972</f>
        <v>0.25</v>
      </c>
      <c r="H5971" s="6" t="n">
        <f aca="false">IF(1_Data_EDA!B5972="First Class",1,0)</f>
        <v>0</v>
      </c>
      <c r="I5971" s="6" t="n">
        <f aca="false">IF(1_Data_EDA!B5972="Second Class",1,0)</f>
        <v>0</v>
      </c>
      <c r="J5971" s="6" t="n">
        <f aca="false">IF(1_Data_EDA!B5972="Same Day",1,0)</f>
        <v>0</v>
      </c>
      <c r="K5971" s="6" t="n">
        <f aca="false">IF(1_Data_EDA!C5972="Corporate",1,0)</f>
        <v>0</v>
      </c>
      <c r="L5971" s="6" t="n">
        <f aca="false">IF(1_Data_EDA!C5972="Home Office",1,0)</f>
        <v>1</v>
      </c>
      <c r="M5971" s="6" t="n">
        <f aca="false">IF(1_Data_EDA!D5972="Europe",1,0)</f>
        <v>0</v>
      </c>
      <c r="N5971" s="6" t="n">
        <f aca="false">IF(1_Data_EDA!D5972="LATAM",1,0)</f>
        <v>0</v>
      </c>
      <c r="O5971" s="6" t="n">
        <f aca="false">IF(1_Data_EDA!D5972="Pacific Asia",1,0)</f>
        <v>0</v>
      </c>
      <c r="P5971" s="6" t="n">
        <f aca="false">IF(1_Data_EDA!D5972="USCA",1,0)</f>
        <v>1</v>
      </c>
      <c r="Q5971" s="6" t="n">
        <f aca="false">IF(C5971&gt;MEDIAN(C$5:C$8004),1,0)</f>
        <v>0</v>
      </c>
      <c r="R5971" s="6" t="n">
        <f aca="false">IF(D5971&gt;2,1,0)</f>
        <v>0</v>
      </c>
    </row>
    <row r="5972" customFormat="false" ht="15" hidden="false" customHeight="true" outlineLevel="0" collapsed="false">
      <c r="A5972" s="6" t="n">
        <f aca="false">1_Data_EDA!O5973</f>
        <v>1</v>
      </c>
      <c r="B5972" s="6" t="n">
        <f aca="false">1_Data_EDA!H5973</f>
        <v>1</v>
      </c>
      <c r="C5972" s="7" t="n">
        <f aca="false">1_Data_EDA!I5973</f>
        <v>129.9900055</v>
      </c>
      <c r="D5972" s="6" t="n">
        <f aca="false">1_Data_EDA!J5973</f>
        <v>1</v>
      </c>
      <c r="E5972" s="7" t="n">
        <f aca="false">1_Data_EDA!K5973</f>
        <v>129.9900055</v>
      </c>
      <c r="F5972" s="7" t="n">
        <f aca="false">1_Data_EDA!L5973</f>
        <v>6.5</v>
      </c>
      <c r="G5972" s="8" t="n">
        <f aca="false">1_Data_EDA!M5973</f>
        <v>0.050000001</v>
      </c>
      <c r="H5972" s="6" t="n">
        <f aca="false">IF(1_Data_EDA!B5973="First Class",1,0)</f>
        <v>1</v>
      </c>
      <c r="I5972" s="6" t="n">
        <f aca="false">IF(1_Data_EDA!B5973="Second Class",1,0)</f>
        <v>0</v>
      </c>
      <c r="J5972" s="6" t="n">
        <f aca="false">IF(1_Data_EDA!B5973="Same Day",1,0)</f>
        <v>0</v>
      </c>
      <c r="K5972" s="6" t="n">
        <f aca="false">IF(1_Data_EDA!C5973="Corporate",1,0)</f>
        <v>0</v>
      </c>
      <c r="L5972" s="6" t="n">
        <f aca="false">IF(1_Data_EDA!C5973="Home Office",1,0)</f>
        <v>0</v>
      </c>
      <c r="M5972" s="6" t="n">
        <f aca="false">IF(1_Data_EDA!D5973="Europe",1,0)</f>
        <v>0</v>
      </c>
      <c r="N5972" s="6" t="n">
        <f aca="false">IF(1_Data_EDA!D5973="LATAM",1,0)</f>
        <v>0</v>
      </c>
      <c r="O5972" s="6" t="n">
        <f aca="false">IF(1_Data_EDA!D5973="Pacific Asia",1,0)</f>
        <v>1</v>
      </c>
      <c r="P5972" s="6" t="n">
        <f aca="false">IF(1_Data_EDA!D5973="USCA",1,0)</f>
        <v>0</v>
      </c>
      <c r="Q5972" s="6" t="n">
        <f aca="false">IF(C5972&gt;MEDIAN(C$5:C$8004),1,0)</f>
        <v>1</v>
      </c>
      <c r="R5972" s="6" t="n">
        <f aca="false">IF(D5972&gt;2,1,0)</f>
        <v>0</v>
      </c>
    </row>
    <row r="5973" customFormat="false" ht="15" hidden="false" customHeight="true" outlineLevel="0" collapsed="false">
      <c r="A5973" s="6" t="n">
        <f aca="false">1_Data_EDA!O5974</f>
        <v>1</v>
      </c>
      <c r="B5973" s="6" t="n">
        <f aca="false">1_Data_EDA!H5974</f>
        <v>4</v>
      </c>
      <c r="C5973" s="7" t="n">
        <f aca="false">1_Data_EDA!I5974</f>
        <v>59.99000168</v>
      </c>
      <c r="D5973" s="6" t="n">
        <f aca="false">1_Data_EDA!J5974</f>
        <v>4</v>
      </c>
      <c r="E5973" s="7" t="n">
        <f aca="false">1_Data_EDA!K5974</f>
        <v>239.9600067</v>
      </c>
      <c r="F5973" s="7" t="n">
        <f aca="false">1_Data_EDA!L5974</f>
        <v>4.800000191</v>
      </c>
      <c r="G5973" s="8" t="n">
        <f aca="false">1_Data_EDA!M5974</f>
        <v>0.02</v>
      </c>
      <c r="H5973" s="6" t="n">
        <f aca="false">IF(1_Data_EDA!B5974="First Class",1,0)</f>
        <v>0</v>
      </c>
      <c r="I5973" s="6" t="n">
        <f aca="false">IF(1_Data_EDA!B5974="Second Class",1,0)</f>
        <v>0</v>
      </c>
      <c r="J5973" s="6" t="n">
        <f aca="false">IF(1_Data_EDA!B5974="Same Day",1,0)</f>
        <v>0</v>
      </c>
      <c r="K5973" s="6" t="n">
        <f aca="false">IF(1_Data_EDA!C5974="Corporate",1,0)</f>
        <v>0</v>
      </c>
      <c r="L5973" s="6" t="n">
        <f aca="false">IF(1_Data_EDA!C5974="Home Office",1,0)</f>
        <v>1</v>
      </c>
      <c r="M5973" s="6" t="n">
        <f aca="false">IF(1_Data_EDA!D5974="Europe",1,0)</f>
        <v>0</v>
      </c>
      <c r="N5973" s="6" t="n">
        <f aca="false">IF(1_Data_EDA!D5974="LATAM",1,0)</f>
        <v>1</v>
      </c>
      <c r="O5973" s="6" t="n">
        <f aca="false">IF(1_Data_EDA!D5974="Pacific Asia",1,0)</f>
        <v>0</v>
      </c>
      <c r="P5973" s="6" t="n">
        <f aca="false">IF(1_Data_EDA!D5974="USCA",1,0)</f>
        <v>0</v>
      </c>
      <c r="Q5973" s="6" t="n">
        <f aca="false">IF(C5973&gt;MEDIAN(C$5:C$8004),1,0)</f>
        <v>0</v>
      </c>
      <c r="R5973" s="6" t="n">
        <f aca="false">IF(D5973&gt;2,1,0)</f>
        <v>1</v>
      </c>
    </row>
    <row r="5974" customFormat="false" ht="15" hidden="false" customHeight="true" outlineLevel="0" collapsed="false">
      <c r="A5974" s="6" t="n">
        <f aca="false">1_Data_EDA!O5975</f>
        <v>0</v>
      </c>
      <c r="B5974" s="6" t="n">
        <f aca="false">1_Data_EDA!H5975</f>
        <v>4</v>
      </c>
      <c r="C5974" s="7" t="n">
        <f aca="false">1_Data_EDA!I5975</f>
        <v>129.9900055</v>
      </c>
      <c r="D5974" s="6" t="n">
        <f aca="false">1_Data_EDA!J5975</f>
        <v>1</v>
      </c>
      <c r="E5974" s="7" t="n">
        <f aca="false">1_Data_EDA!K5975</f>
        <v>129.9900055</v>
      </c>
      <c r="F5974" s="7" t="n">
        <f aca="false">1_Data_EDA!L5975</f>
        <v>0</v>
      </c>
      <c r="G5974" s="8" t="n">
        <f aca="false">1_Data_EDA!M5975</f>
        <v>0</v>
      </c>
      <c r="H5974" s="6" t="n">
        <f aca="false">IF(1_Data_EDA!B5975="First Class",1,0)</f>
        <v>0</v>
      </c>
      <c r="I5974" s="6" t="n">
        <f aca="false">IF(1_Data_EDA!B5975="Second Class",1,0)</f>
        <v>0</v>
      </c>
      <c r="J5974" s="6" t="n">
        <f aca="false">IF(1_Data_EDA!B5975="Same Day",1,0)</f>
        <v>0</v>
      </c>
      <c r="K5974" s="6" t="n">
        <f aca="false">IF(1_Data_EDA!C5975="Corporate",1,0)</f>
        <v>0</v>
      </c>
      <c r="L5974" s="6" t="n">
        <f aca="false">IF(1_Data_EDA!C5975="Home Office",1,0)</f>
        <v>0</v>
      </c>
      <c r="M5974" s="6" t="n">
        <f aca="false">IF(1_Data_EDA!D5975="Europe",1,0)</f>
        <v>0</v>
      </c>
      <c r="N5974" s="6" t="n">
        <f aca="false">IF(1_Data_EDA!D5975="LATAM",1,0)</f>
        <v>0</v>
      </c>
      <c r="O5974" s="6" t="n">
        <f aca="false">IF(1_Data_EDA!D5975="Pacific Asia",1,0)</f>
        <v>1</v>
      </c>
      <c r="P5974" s="6" t="n">
        <f aca="false">IF(1_Data_EDA!D5975="USCA",1,0)</f>
        <v>0</v>
      </c>
      <c r="Q5974" s="6" t="n">
        <f aca="false">IF(C5974&gt;MEDIAN(C$5:C$8004),1,0)</f>
        <v>1</v>
      </c>
      <c r="R5974" s="6" t="n">
        <f aca="false">IF(D5974&gt;2,1,0)</f>
        <v>0</v>
      </c>
    </row>
    <row r="5975" customFormat="false" ht="15" hidden="false" customHeight="true" outlineLevel="0" collapsed="false">
      <c r="A5975" s="6" t="n">
        <f aca="false">1_Data_EDA!O5976</f>
        <v>0</v>
      </c>
      <c r="B5975" s="6" t="n">
        <f aca="false">1_Data_EDA!H5976</f>
        <v>4</v>
      </c>
      <c r="C5975" s="7" t="n">
        <f aca="false">1_Data_EDA!I5976</f>
        <v>199.9900055</v>
      </c>
      <c r="D5975" s="6" t="n">
        <f aca="false">1_Data_EDA!J5976</f>
        <v>1</v>
      </c>
      <c r="E5975" s="7" t="n">
        <f aca="false">1_Data_EDA!K5976</f>
        <v>199.9900055</v>
      </c>
      <c r="F5975" s="7" t="n">
        <f aca="false">1_Data_EDA!L5976</f>
        <v>20</v>
      </c>
      <c r="G5975" s="8" t="n">
        <f aca="false">1_Data_EDA!M5976</f>
        <v>0.100000001</v>
      </c>
      <c r="H5975" s="6" t="n">
        <f aca="false">IF(1_Data_EDA!B5976="First Class",1,0)</f>
        <v>0</v>
      </c>
      <c r="I5975" s="6" t="n">
        <f aca="false">IF(1_Data_EDA!B5976="Second Class",1,0)</f>
        <v>0</v>
      </c>
      <c r="J5975" s="6" t="n">
        <f aca="false">IF(1_Data_EDA!B5976="Same Day",1,0)</f>
        <v>0</v>
      </c>
      <c r="K5975" s="6" t="n">
        <f aca="false">IF(1_Data_EDA!C5976="Corporate",1,0)</f>
        <v>1</v>
      </c>
      <c r="L5975" s="6" t="n">
        <f aca="false">IF(1_Data_EDA!C5976="Home Office",1,0)</f>
        <v>0</v>
      </c>
      <c r="M5975" s="6" t="n">
        <f aca="false">IF(1_Data_EDA!D5976="Europe",1,0)</f>
        <v>1</v>
      </c>
      <c r="N5975" s="6" t="n">
        <f aca="false">IF(1_Data_EDA!D5976="LATAM",1,0)</f>
        <v>0</v>
      </c>
      <c r="O5975" s="6" t="n">
        <f aca="false">IF(1_Data_EDA!D5976="Pacific Asia",1,0)</f>
        <v>0</v>
      </c>
      <c r="P5975" s="6" t="n">
        <f aca="false">IF(1_Data_EDA!D5976="USCA",1,0)</f>
        <v>0</v>
      </c>
      <c r="Q5975" s="6" t="n">
        <f aca="false">IF(C5975&gt;MEDIAN(C$5:C$8004),1,0)</f>
        <v>1</v>
      </c>
      <c r="R5975" s="6" t="n">
        <f aca="false">IF(D5975&gt;2,1,0)</f>
        <v>0</v>
      </c>
    </row>
    <row r="5976" customFormat="false" ht="15" hidden="false" customHeight="true" outlineLevel="0" collapsed="false">
      <c r="A5976" s="6" t="n">
        <f aca="false">1_Data_EDA!O5977</f>
        <v>1</v>
      </c>
      <c r="B5976" s="6" t="n">
        <f aca="false">1_Data_EDA!H5977</f>
        <v>4</v>
      </c>
      <c r="C5976" s="7" t="n">
        <f aca="false">1_Data_EDA!I5977</f>
        <v>199.9900055</v>
      </c>
      <c r="D5976" s="6" t="n">
        <f aca="false">1_Data_EDA!J5977</f>
        <v>1</v>
      </c>
      <c r="E5976" s="7" t="n">
        <f aca="false">1_Data_EDA!K5977</f>
        <v>199.9900055</v>
      </c>
      <c r="F5976" s="7" t="n">
        <f aca="false">1_Data_EDA!L5977</f>
        <v>0</v>
      </c>
      <c r="G5976" s="8" t="n">
        <f aca="false">1_Data_EDA!M5977</f>
        <v>0</v>
      </c>
      <c r="H5976" s="6" t="n">
        <f aca="false">IF(1_Data_EDA!B5977="First Class",1,0)</f>
        <v>0</v>
      </c>
      <c r="I5976" s="6" t="n">
        <f aca="false">IF(1_Data_EDA!B5977="Second Class",1,0)</f>
        <v>0</v>
      </c>
      <c r="J5976" s="6" t="n">
        <f aca="false">IF(1_Data_EDA!B5977="Same Day",1,0)</f>
        <v>0</v>
      </c>
      <c r="K5976" s="6" t="n">
        <f aca="false">IF(1_Data_EDA!C5977="Corporate",1,0)</f>
        <v>0</v>
      </c>
      <c r="L5976" s="6" t="n">
        <f aca="false">IF(1_Data_EDA!C5977="Home Office",1,0)</f>
        <v>0</v>
      </c>
      <c r="M5976" s="6" t="n">
        <f aca="false">IF(1_Data_EDA!D5977="Europe",1,0)</f>
        <v>0</v>
      </c>
      <c r="N5976" s="6" t="n">
        <f aca="false">IF(1_Data_EDA!D5977="LATAM",1,0)</f>
        <v>0</v>
      </c>
      <c r="O5976" s="6" t="n">
        <f aca="false">IF(1_Data_EDA!D5977="Pacific Asia",1,0)</f>
        <v>1</v>
      </c>
      <c r="P5976" s="6" t="n">
        <f aca="false">IF(1_Data_EDA!D5977="USCA",1,0)</f>
        <v>0</v>
      </c>
      <c r="Q5976" s="6" t="n">
        <f aca="false">IF(C5976&gt;MEDIAN(C$5:C$8004),1,0)</f>
        <v>1</v>
      </c>
      <c r="R5976" s="6" t="n">
        <f aca="false">IF(D5976&gt;2,1,0)</f>
        <v>0</v>
      </c>
    </row>
    <row r="5977" customFormat="false" ht="15" hidden="false" customHeight="true" outlineLevel="0" collapsed="false">
      <c r="A5977" s="6" t="n">
        <f aca="false">1_Data_EDA!O5978</f>
        <v>1</v>
      </c>
      <c r="B5977" s="6" t="n">
        <f aca="false">1_Data_EDA!H5978</f>
        <v>4</v>
      </c>
      <c r="C5977" s="7" t="n">
        <f aca="false">1_Data_EDA!I5978</f>
        <v>299.980011</v>
      </c>
      <c r="D5977" s="6" t="n">
        <f aca="false">1_Data_EDA!J5978</f>
        <v>1</v>
      </c>
      <c r="E5977" s="7" t="n">
        <f aca="false">1_Data_EDA!K5978</f>
        <v>299.980011</v>
      </c>
      <c r="F5977" s="7" t="n">
        <f aca="false">1_Data_EDA!L5978</f>
        <v>45</v>
      </c>
      <c r="G5977" s="8" t="n">
        <f aca="false">1_Data_EDA!M5978</f>
        <v>0.150000006</v>
      </c>
      <c r="H5977" s="6" t="n">
        <f aca="false">IF(1_Data_EDA!B5978="First Class",1,0)</f>
        <v>0</v>
      </c>
      <c r="I5977" s="6" t="n">
        <f aca="false">IF(1_Data_EDA!B5978="Second Class",1,0)</f>
        <v>0</v>
      </c>
      <c r="J5977" s="6" t="n">
        <f aca="false">IF(1_Data_EDA!B5978="Same Day",1,0)</f>
        <v>0</v>
      </c>
      <c r="K5977" s="6" t="n">
        <f aca="false">IF(1_Data_EDA!C5978="Corporate",1,0)</f>
        <v>0</v>
      </c>
      <c r="L5977" s="6" t="n">
        <f aca="false">IF(1_Data_EDA!C5978="Home Office",1,0)</f>
        <v>0</v>
      </c>
      <c r="M5977" s="6" t="n">
        <f aca="false">IF(1_Data_EDA!D5978="Europe",1,0)</f>
        <v>0</v>
      </c>
      <c r="N5977" s="6" t="n">
        <f aca="false">IF(1_Data_EDA!D5978="LATAM",1,0)</f>
        <v>0</v>
      </c>
      <c r="O5977" s="6" t="n">
        <f aca="false">IF(1_Data_EDA!D5978="Pacific Asia",1,0)</f>
        <v>1</v>
      </c>
      <c r="P5977" s="6" t="n">
        <f aca="false">IF(1_Data_EDA!D5978="USCA",1,0)</f>
        <v>0</v>
      </c>
      <c r="Q5977" s="6" t="n">
        <f aca="false">IF(C5977&gt;MEDIAN(C$5:C$8004),1,0)</f>
        <v>1</v>
      </c>
      <c r="R5977" s="6" t="n">
        <f aca="false">IF(D5977&gt;2,1,0)</f>
        <v>0</v>
      </c>
    </row>
    <row r="5978" customFormat="false" ht="15" hidden="false" customHeight="true" outlineLevel="0" collapsed="false">
      <c r="A5978" s="6" t="n">
        <f aca="false">1_Data_EDA!O5979</f>
        <v>0</v>
      </c>
      <c r="B5978" s="6" t="n">
        <f aca="false">1_Data_EDA!H5979</f>
        <v>4</v>
      </c>
      <c r="C5978" s="7" t="n">
        <f aca="false">1_Data_EDA!I5979</f>
        <v>59.99000168</v>
      </c>
      <c r="D5978" s="6" t="n">
        <f aca="false">1_Data_EDA!J5979</f>
        <v>2</v>
      </c>
      <c r="E5978" s="7" t="n">
        <f aca="false">1_Data_EDA!K5979</f>
        <v>119.9800034</v>
      </c>
      <c r="F5978" s="7" t="n">
        <f aca="false">1_Data_EDA!L5979</f>
        <v>0</v>
      </c>
      <c r="G5978" s="8" t="n">
        <f aca="false">1_Data_EDA!M5979</f>
        <v>0</v>
      </c>
      <c r="H5978" s="6" t="n">
        <f aca="false">IF(1_Data_EDA!B5979="First Class",1,0)</f>
        <v>0</v>
      </c>
      <c r="I5978" s="6" t="n">
        <f aca="false">IF(1_Data_EDA!B5979="Second Class",1,0)</f>
        <v>0</v>
      </c>
      <c r="J5978" s="6" t="n">
        <f aca="false">IF(1_Data_EDA!B5979="Same Day",1,0)</f>
        <v>0</v>
      </c>
      <c r="K5978" s="6" t="n">
        <f aca="false">IF(1_Data_EDA!C5979="Corporate",1,0)</f>
        <v>0</v>
      </c>
      <c r="L5978" s="6" t="n">
        <f aca="false">IF(1_Data_EDA!C5979="Home Office",1,0)</f>
        <v>1</v>
      </c>
      <c r="M5978" s="6" t="n">
        <f aca="false">IF(1_Data_EDA!D5979="Europe",1,0)</f>
        <v>0</v>
      </c>
      <c r="N5978" s="6" t="n">
        <f aca="false">IF(1_Data_EDA!D5979="LATAM",1,0)</f>
        <v>0</v>
      </c>
      <c r="O5978" s="6" t="n">
        <f aca="false">IF(1_Data_EDA!D5979="Pacific Asia",1,0)</f>
        <v>0</v>
      </c>
      <c r="P5978" s="6" t="n">
        <f aca="false">IF(1_Data_EDA!D5979="USCA",1,0)</f>
        <v>1</v>
      </c>
      <c r="Q5978" s="6" t="n">
        <f aca="false">IF(C5978&gt;MEDIAN(C$5:C$8004),1,0)</f>
        <v>0</v>
      </c>
      <c r="R5978" s="6" t="n">
        <f aca="false">IF(D5978&gt;2,1,0)</f>
        <v>0</v>
      </c>
    </row>
    <row r="5979" customFormat="false" ht="15" hidden="false" customHeight="true" outlineLevel="0" collapsed="false">
      <c r="A5979" s="6" t="n">
        <f aca="false">1_Data_EDA!O5980</f>
        <v>0</v>
      </c>
      <c r="B5979" s="6" t="n">
        <f aca="false">1_Data_EDA!H5980</f>
        <v>4</v>
      </c>
      <c r="C5979" s="7" t="n">
        <f aca="false">1_Data_EDA!I5980</f>
        <v>99.98999786</v>
      </c>
      <c r="D5979" s="6" t="n">
        <f aca="false">1_Data_EDA!J5980</f>
        <v>5</v>
      </c>
      <c r="E5979" s="7" t="n">
        <f aca="false">1_Data_EDA!K5980</f>
        <v>499.9500122</v>
      </c>
      <c r="F5979" s="7" t="n">
        <f aca="false">1_Data_EDA!L5980</f>
        <v>35</v>
      </c>
      <c r="G5979" s="8" t="n">
        <f aca="false">1_Data_EDA!M5980</f>
        <v>0.07</v>
      </c>
      <c r="H5979" s="6" t="n">
        <f aca="false">IF(1_Data_EDA!B5980="First Class",1,0)</f>
        <v>0</v>
      </c>
      <c r="I5979" s="6" t="n">
        <f aca="false">IF(1_Data_EDA!B5980="Second Class",1,0)</f>
        <v>0</v>
      </c>
      <c r="J5979" s="6" t="n">
        <f aca="false">IF(1_Data_EDA!B5980="Same Day",1,0)</f>
        <v>0</v>
      </c>
      <c r="K5979" s="6" t="n">
        <f aca="false">IF(1_Data_EDA!C5980="Corporate",1,0)</f>
        <v>0</v>
      </c>
      <c r="L5979" s="6" t="n">
        <f aca="false">IF(1_Data_EDA!C5980="Home Office",1,0)</f>
        <v>0</v>
      </c>
      <c r="M5979" s="6" t="n">
        <f aca="false">IF(1_Data_EDA!D5980="Europe",1,0)</f>
        <v>1</v>
      </c>
      <c r="N5979" s="6" t="n">
        <f aca="false">IF(1_Data_EDA!D5980="LATAM",1,0)</f>
        <v>0</v>
      </c>
      <c r="O5979" s="6" t="n">
        <f aca="false">IF(1_Data_EDA!D5980="Pacific Asia",1,0)</f>
        <v>0</v>
      </c>
      <c r="P5979" s="6" t="n">
        <f aca="false">IF(1_Data_EDA!D5980="USCA",1,0)</f>
        <v>0</v>
      </c>
      <c r="Q5979" s="6" t="n">
        <f aca="false">IF(C5979&gt;MEDIAN(C$5:C$8004),1,0)</f>
        <v>1</v>
      </c>
      <c r="R5979" s="6" t="n">
        <f aca="false">IF(D5979&gt;2,1,0)</f>
        <v>1</v>
      </c>
    </row>
    <row r="5980" customFormat="false" ht="15" hidden="false" customHeight="true" outlineLevel="0" collapsed="false">
      <c r="A5980" s="6" t="n">
        <f aca="false">1_Data_EDA!O5981</f>
        <v>0</v>
      </c>
      <c r="B5980" s="6" t="n">
        <f aca="false">1_Data_EDA!H5981</f>
        <v>4</v>
      </c>
      <c r="C5980" s="7" t="n">
        <f aca="false">1_Data_EDA!I5981</f>
        <v>49.97999954</v>
      </c>
      <c r="D5980" s="6" t="n">
        <f aca="false">1_Data_EDA!J5981</f>
        <v>5</v>
      </c>
      <c r="E5980" s="7" t="n">
        <f aca="false">1_Data_EDA!K5981</f>
        <v>249.8999939</v>
      </c>
      <c r="F5980" s="7" t="n">
        <f aca="false">1_Data_EDA!L5981</f>
        <v>5</v>
      </c>
      <c r="G5980" s="8" t="n">
        <f aca="false">1_Data_EDA!M5981</f>
        <v>0.02</v>
      </c>
      <c r="H5980" s="6" t="n">
        <f aca="false">IF(1_Data_EDA!B5981="First Class",1,0)</f>
        <v>0</v>
      </c>
      <c r="I5980" s="6" t="n">
        <f aca="false">IF(1_Data_EDA!B5981="Second Class",1,0)</f>
        <v>0</v>
      </c>
      <c r="J5980" s="6" t="n">
        <f aca="false">IF(1_Data_EDA!B5981="Same Day",1,0)</f>
        <v>0</v>
      </c>
      <c r="K5980" s="6" t="n">
        <f aca="false">IF(1_Data_EDA!C5981="Corporate",1,0)</f>
        <v>0</v>
      </c>
      <c r="L5980" s="6" t="n">
        <f aca="false">IF(1_Data_EDA!C5981="Home Office",1,0)</f>
        <v>1</v>
      </c>
      <c r="M5980" s="6" t="n">
        <f aca="false">IF(1_Data_EDA!D5981="Europe",1,0)</f>
        <v>0</v>
      </c>
      <c r="N5980" s="6" t="n">
        <f aca="false">IF(1_Data_EDA!D5981="LATAM",1,0)</f>
        <v>1</v>
      </c>
      <c r="O5980" s="6" t="n">
        <f aca="false">IF(1_Data_EDA!D5981="Pacific Asia",1,0)</f>
        <v>0</v>
      </c>
      <c r="P5980" s="6" t="n">
        <f aca="false">IF(1_Data_EDA!D5981="USCA",1,0)</f>
        <v>0</v>
      </c>
      <c r="Q5980" s="6" t="n">
        <f aca="false">IF(C5980&gt;MEDIAN(C$5:C$8004),1,0)</f>
        <v>0</v>
      </c>
      <c r="R5980" s="6" t="n">
        <f aca="false">IF(D5980&gt;2,1,0)</f>
        <v>1</v>
      </c>
    </row>
    <row r="5981" customFormat="false" ht="15" hidden="false" customHeight="true" outlineLevel="0" collapsed="false">
      <c r="A5981" s="6" t="n">
        <f aca="false">1_Data_EDA!O5982</f>
        <v>0</v>
      </c>
      <c r="B5981" s="6" t="n">
        <f aca="false">1_Data_EDA!H5982</f>
        <v>4</v>
      </c>
      <c r="C5981" s="7" t="n">
        <f aca="false">1_Data_EDA!I5982</f>
        <v>49.97999954</v>
      </c>
      <c r="D5981" s="6" t="n">
        <f aca="false">1_Data_EDA!J5982</f>
        <v>5</v>
      </c>
      <c r="E5981" s="7" t="n">
        <f aca="false">1_Data_EDA!K5982</f>
        <v>249.8999939</v>
      </c>
      <c r="F5981" s="7" t="n">
        <f aca="false">1_Data_EDA!L5982</f>
        <v>7.5</v>
      </c>
      <c r="G5981" s="8" t="n">
        <f aca="false">1_Data_EDA!M5982</f>
        <v>0.029999999</v>
      </c>
      <c r="H5981" s="6" t="n">
        <f aca="false">IF(1_Data_EDA!B5982="First Class",1,0)</f>
        <v>0</v>
      </c>
      <c r="I5981" s="6" t="n">
        <f aca="false">IF(1_Data_EDA!B5982="Second Class",1,0)</f>
        <v>0</v>
      </c>
      <c r="J5981" s="6" t="n">
        <f aca="false">IF(1_Data_EDA!B5982="Same Day",1,0)</f>
        <v>0</v>
      </c>
      <c r="K5981" s="6" t="n">
        <f aca="false">IF(1_Data_EDA!C5982="Corporate",1,0)</f>
        <v>0</v>
      </c>
      <c r="L5981" s="6" t="n">
        <f aca="false">IF(1_Data_EDA!C5982="Home Office",1,0)</f>
        <v>0</v>
      </c>
      <c r="M5981" s="6" t="n">
        <f aca="false">IF(1_Data_EDA!D5982="Europe",1,0)</f>
        <v>0</v>
      </c>
      <c r="N5981" s="6" t="n">
        <f aca="false">IF(1_Data_EDA!D5982="LATAM",1,0)</f>
        <v>1</v>
      </c>
      <c r="O5981" s="6" t="n">
        <f aca="false">IF(1_Data_EDA!D5982="Pacific Asia",1,0)</f>
        <v>0</v>
      </c>
      <c r="P5981" s="6" t="n">
        <f aca="false">IF(1_Data_EDA!D5982="USCA",1,0)</f>
        <v>0</v>
      </c>
      <c r="Q5981" s="6" t="n">
        <f aca="false">IF(C5981&gt;MEDIAN(C$5:C$8004),1,0)</f>
        <v>0</v>
      </c>
      <c r="R5981" s="6" t="n">
        <f aca="false">IF(D5981&gt;2,1,0)</f>
        <v>1</v>
      </c>
    </row>
    <row r="5982" customFormat="false" ht="15" hidden="false" customHeight="true" outlineLevel="0" collapsed="false">
      <c r="A5982" s="6" t="n">
        <f aca="false">1_Data_EDA!O5983</f>
        <v>0</v>
      </c>
      <c r="B5982" s="6" t="n">
        <f aca="false">1_Data_EDA!H5983</f>
        <v>4</v>
      </c>
      <c r="C5982" s="7" t="n">
        <f aca="false">1_Data_EDA!I5983</f>
        <v>399.980011</v>
      </c>
      <c r="D5982" s="6" t="n">
        <f aca="false">1_Data_EDA!J5983</f>
        <v>1</v>
      </c>
      <c r="E5982" s="7" t="n">
        <f aca="false">1_Data_EDA!K5983</f>
        <v>399.980011</v>
      </c>
      <c r="F5982" s="7" t="n">
        <f aca="false">1_Data_EDA!L5983</f>
        <v>60</v>
      </c>
      <c r="G5982" s="8" t="n">
        <f aca="false">1_Data_EDA!M5983</f>
        <v>0.150000006</v>
      </c>
      <c r="H5982" s="6" t="n">
        <f aca="false">IF(1_Data_EDA!B5983="First Class",1,0)</f>
        <v>0</v>
      </c>
      <c r="I5982" s="6" t="n">
        <f aca="false">IF(1_Data_EDA!B5983="Second Class",1,0)</f>
        <v>0</v>
      </c>
      <c r="J5982" s="6" t="n">
        <f aca="false">IF(1_Data_EDA!B5983="Same Day",1,0)</f>
        <v>0</v>
      </c>
      <c r="K5982" s="6" t="n">
        <f aca="false">IF(1_Data_EDA!C5983="Corporate",1,0)</f>
        <v>0</v>
      </c>
      <c r="L5982" s="6" t="n">
        <f aca="false">IF(1_Data_EDA!C5983="Home Office",1,0)</f>
        <v>0</v>
      </c>
      <c r="M5982" s="6" t="n">
        <f aca="false">IF(1_Data_EDA!D5983="Europe",1,0)</f>
        <v>0</v>
      </c>
      <c r="N5982" s="6" t="n">
        <f aca="false">IF(1_Data_EDA!D5983="LATAM",1,0)</f>
        <v>0</v>
      </c>
      <c r="O5982" s="6" t="n">
        <f aca="false">IF(1_Data_EDA!D5983="Pacific Asia",1,0)</f>
        <v>0</v>
      </c>
      <c r="P5982" s="6" t="n">
        <f aca="false">IF(1_Data_EDA!D5983="USCA",1,0)</f>
        <v>1</v>
      </c>
      <c r="Q5982" s="6" t="n">
        <f aca="false">IF(C5982&gt;MEDIAN(C$5:C$8004),1,0)</f>
        <v>1</v>
      </c>
      <c r="R5982" s="6" t="n">
        <f aca="false">IF(D5982&gt;2,1,0)</f>
        <v>0</v>
      </c>
    </row>
    <row r="5983" customFormat="false" ht="15" hidden="false" customHeight="true" outlineLevel="0" collapsed="false">
      <c r="A5983" s="6" t="n">
        <f aca="false">1_Data_EDA!O5984</f>
        <v>1</v>
      </c>
      <c r="B5983" s="6" t="n">
        <f aca="false">1_Data_EDA!H5984</f>
        <v>1</v>
      </c>
      <c r="C5983" s="7" t="n">
        <f aca="false">1_Data_EDA!I5984</f>
        <v>50</v>
      </c>
      <c r="D5983" s="6" t="n">
        <f aca="false">1_Data_EDA!J5984</f>
        <v>1</v>
      </c>
      <c r="E5983" s="7" t="n">
        <f aca="false">1_Data_EDA!K5984</f>
        <v>50</v>
      </c>
      <c r="F5983" s="7" t="n">
        <f aca="false">1_Data_EDA!L5984</f>
        <v>5</v>
      </c>
      <c r="G5983" s="8" t="n">
        <f aca="false">1_Data_EDA!M5984</f>
        <v>0.100000001</v>
      </c>
      <c r="H5983" s="6" t="n">
        <f aca="false">IF(1_Data_EDA!B5984="First Class",1,0)</f>
        <v>1</v>
      </c>
      <c r="I5983" s="6" t="n">
        <f aca="false">IF(1_Data_EDA!B5984="Second Class",1,0)</f>
        <v>0</v>
      </c>
      <c r="J5983" s="6" t="n">
        <f aca="false">IF(1_Data_EDA!B5984="Same Day",1,0)</f>
        <v>0</v>
      </c>
      <c r="K5983" s="6" t="n">
        <f aca="false">IF(1_Data_EDA!C5984="Corporate",1,0)</f>
        <v>0</v>
      </c>
      <c r="L5983" s="6" t="n">
        <f aca="false">IF(1_Data_EDA!C5984="Home Office",1,0)</f>
        <v>0</v>
      </c>
      <c r="M5983" s="6" t="n">
        <f aca="false">IF(1_Data_EDA!D5984="Europe",1,0)</f>
        <v>0</v>
      </c>
      <c r="N5983" s="6" t="n">
        <f aca="false">IF(1_Data_EDA!D5984="LATAM",1,0)</f>
        <v>1</v>
      </c>
      <c r="O5983" s="6" t="n">
        <f aca="false">IF(1_Data_EDA!D5984="Pacific Asia",1,0)</f>
        <v>0</v>
      </c>
      <c r="P5983" s="6" t="n">
        <f aca="false">IF(1_Data_EDA!D5984="USCA",1,0)</f>
        <v>0</v>
      </c>
      <c r="Q5983" s="6" t="n">
        <f aca="false">IF(C5983&gt;MEDIAN(C$5:C$8004),1,0)</f>
        <v>0</v>
      </c>
      <c r="R5983" s="6" t="n">
        <f aca="false">IF(D5983&gt;2,1,0)</f>
        <v>0</v>
      </c>
    </row>
    <row r="5984" customFormat="false" ht="15" hidden="false" customHeight="true" outlineLevel="0" collapsed="false">
      <c r="A5984" s="6" t="n">
        <f aca="false">1_Data_EDA!O5985</f>
        <v>1</v>
      </c>
      <c r="B5984" s="6" t="n">
        <f aca="false">1_Data_EDA!H5985</f>
        <v>4</v>
      </c>
      <c r="C5984" s="7" t="n">
        <f aca="false">1_Data_EDA!I5985</f>
        <v>50</v>
      </c>
      <c r="D5984" s="6" t="n">
        <f aca="false">1_Data_EDA!J5985</f>
        <v>5</v>
      </c>
      <c r="E5984" s="7" t="n">
        <f aca="false">1_Data_EDA!K5985</f>
        <v>250</v>
      </c>
      <c r="F5984" s="7" t="n">
        <f aca="false">1_Data_EDA!L5985</f>
        <v>32.5</v>
      </c>
      <c r="G5984" s="8" t="n">
        <f aca="false">1_Data_EDA!M5985</f>
        <v>0.129999995</v>
      </c>
      <c r="H5984" s="6" t="n">
        <f aca="false">IF(1_Data_EDA!B5985="First Class",1,0)</f>
        <v>0</v>
      </c>
      <c r="I5984" s="6" t="n">
        <f aca="false">IF(1_Data_EDA!B5985="Second Class",1,0)</f>
        <v>0</v>
      </c>
      <c r="J5984" s="6" t="n">
        <f aca="false">IF(1_Data_EDA!B5985="Same Day",1,0)</f>
        <v>0</v>
      </c>
      <c r="K5984" s="6" t="n">
        <f aca="false">IF(1_Data_EDA!C5985="Corporate",1,0)</f>
        <v>0</v>
      </c>
      <c r="L5984" s="6" t="n">
        <f aca="false">IF(1_Data_EDA!C5985="Home Office",1,0)</f>
        <v>0</v>
      </c>
      <c r="M5984" s="6" t="n">
        <f aca="false">IF(1_Data_EDA!D5985="Europe",1,0)</f>
        <v>1</v>
      </c>
      <c r="N5984" s="6" t="n">
        <f aca="false">IF(1_Data_EDA!D5985="LATAM",1,0)</f>
        <v>0</v>
      </c>
      <c r="O5984" s="6" t="n">
        <f aca="false">IF(1_Data_EDA!D5985="Pacific Asia",1,0)</f>
        <v>0</v>
      </c>
      <c r="P5984" s="6" t="n">
        <f aca="false">IF(1_Data_EDA!D5985="USCA",1,0)</f>
        <v>0</v>
      </c>
      <c r="Q5984" s="6" t="n">
        <f aca="false">IF(C5984&gt;MEDIAN(C$5:C$8004),1,0)</f>
        <v>0</v>
      </c>
      <c r="R5984" s="6" t="n">
        <f aca="false">IF(D5984&gt;2,1,0)</f>
        <v>1</v>
      </c>
    </row>
    <row r="5985" customFormat="false" ht="15" hidden="false" customHeight="true" outlineLevel="0" collapsed="false">
      <c r="A5985" s="6" t="n">
        <f aca="false">1_Data_EDA!O5986</f>
        <v>1</v>
      </c>
      <c r="B5985" s="6" t="n">
        <f aca="false">1_Data_EDA!H5986</f>
        <v>4</v>
      </c>
      <c r="C5985" s="7" t="n">
        <f aca="false">1_Data_EDA!I5986</f>
        <v>299.980011</v>
      </c>
      <c r="D5985" s="6" t="n">
        <f aca="false">1_Data_EDA!J5986</f>
        <v>1</v>
      </c>
      <c r="E5985" s="7" t="n">
        <f aca="false">1_Data_EDA!K5986</f>
        <v>299.980011</v>
      </c>
      <c r="F5985" s="7" t="n">
        <f aca="false">1_Data_EDA!L5986</f>
        <v>51</v>
      </c>
      <c r="G5985" s="8" t="n">
        <f aca="false">1_Data_EDA!M5986</f>
        <v>0.170000002</v>
      </c>
      <c r="H5985" s="6" t="n">
        <f aca="false">IF(1_Data_EDA!B5986="First Class",1,0)</f>
        <v>0</v>
      </c>
      <c r="I5985" s="6" t="n">
        <f aca="false">IF(1_Data_EDA!B5986="Second Class",1,0)</f>
        <v>0</v>
      </c>
      <c r="J5985" s="6" t="n">
        <f aca="false">IF(1_Data_EDA!B5986="Same Day",1,0)</f>
        <v>0</v>
      </c>
      <c r="K5985" s="6" t="n">
        <f aca="false">IF(1_Data_EDA!C5986="Corporate",1,0)</f>
        <v>1</v>
      </c>
      <c r="L5985" s="6" t="n">
        <f aca="false">IF(1_Data_EDA!C5986="Home Office",1,0)</f>
        <v>0</v>
      </c>
      <c r="M5985" s="6" t="n">
        <f aca="false">IF(1_Data_EDA!D5986="Europe",1,0)</f>
        <v>1</v>
      </c>
      <c r="N5985" s="6" t="n">
        <f aca="false">IF(1_Data_EDA!D5986="LATAM",1,0)</f>
        <v>0</v>
      </c>
      <c r="O5985" s="6" t="n">
        <f aca="false">IF(1_Data_EDA!D5986="Pacific Asia",1,0)</f>
        <v>0</v>
      </c>
      <c r="P5985" s="6" t="n">
        <f aca="false">IF(1_Data_EDA!D5986="USCA",1,0)</f>
        <v>0</v>
      </c>
      <c r="Q5985" s="6" t="n">
        <f aca="false">IF(C5985&gt;MEDIAN(C$5:C$8004),1,0)</f>
        <v>1</v>
      </c>
      <c r="R5985" s="6" t="n">
        <f aca="false">IF(D5985&gt;2,1,0)</f>
        <v>0</v>
      </c>
    </row>
    <row r="5986" customFormat="false" ht="15" hidden="false" customHeight="true" outlineLevel="0" collapsed="false">
      <c r="A5986" s="6" t="n">
        <f aca="false">1_Data_EDA!O5987</f>
        <v>0</v>
      </c>
      <c r="B5986" s="6" t="n">
        <f aca="false">1_Data_EDA!H5987</f>
        <v>2</v>
      </c>
      <c r="C5986" s="7" t="n">
        <f aca="false">1_Data_EDA!I5987</f>
        <v>399.980011</v>
      </c>
      <c r="D5986" s="6" t="n">
        <f aca="false">1_Data_EDA!J5987</f>
        <v>1</v>
      </c>
      <c r="E5986" s="7" t="n">
        <f aca="false">1_Data_EDA!K5987</f>
        <v>399.980011</v>
      </c>
      <c r="F5986" s="7" t="n">
        <f aca="false">1_Data_EDA!L5987</f>
        <v>4</v>
      </c>
      <c r="G5986" s="8" t="n">
        <f aca="false">1_Data_EDA!M5987</f>
        <v>0.01</v>
      </c>
      <c r="H5986" s="6" t="n">
        <f aca="false">IF(1_Data_EDA!B5987="First Class",1,0)</f>
        <v>0</v>
      </c>
      <c r="I5986" s="6" t="n">
        <f aca="false">IF(1_Data_EDA!B5987="Second Class",1,0)</f>
        <v>1</v>
      </c>
      <c r="J5986" s="6" t="n">
        <f aca="false">IF(1_Data_EDA!B5987="Same Day",1,0)</f>
        <v>0</v>
      </c>
      <c r="K5986" s="6" t="n">
        <f aca="false">IF(1_Data_EDA!C5987="Corporate",1,0)</f>
        <v>1</v>
      </c>
      <c r="L5986" s="6" t="n">
        <f aca="false">IF(1_Data_EDA!C5987="Home Office",1,0)</f>
        <v>0</v>
      </c>
      <c r="M5986" s="6" t="n">
        <f aca="false">IF(1_Data_EDA!D5987="Europe",1,0)</f>
        <v>0</v>
      </c>
      <c r="N5986" s="6" t="n">
        <f aca="false">IF(1_Data_EDA!D5987="LATAM",1,0)</f>
        <v>0</v>
      </c>
      <c r="O5986" s="6" t="n">
        <f aca="false">IF(1_Data_EDA!D5987="Pacific Asia",1,0)</f>
        <v>1</v>
      </c>
      <c r="P5986" s="6" t="n">
        <f aca="false">IF(1_Data_EDA!D5987="USCA",1,0)</f>
        <v>0</v>
      </c>
      <c r="Q5986" s="6" t="n">
        <f aca="false">IF(C5986&gt;MEDIAN(C$5:C$8004),1,0)</f>
        <v>1</v>
      </c>
      <c r="R5986" s="6" t="n">
        <f aca="false">IF(D5986&gt;2,1,0)</f>
        <v>0</v>
      </c>
    </row>
    <row r="5987" customFormat="false" ht="15" hidden="false" customHeight="true" outlineLevel="0" collapsed="false">
      <c r="A5987" s="6" t="n">
        <f aca="false">1_Data_EDA!O5988</f>
        <v>1</v>
      </c>
      <c r="B5987" s="6" t="n">
        <f aca="false">1_Data_EDA!H5988</f>
        <v>2</v>
      </c>
      <c r="C5987" s="7" t="n">
        <f aca="false">1_Data_EDA!I5988</f>
        <v>399.980011</v>
      </c>
      <c r="D5987" s="6" t="n">
        <f aca="false">1_Data_EDA!J5988</f>
        <v>1</v>
      </c>
      <c r="E5987" s="7" t="n">
        <f aca="false">1_Data_EDA!K5988</f>
        <v>399.980011</v>
      </c>
      <c r="F5987" s="7" t="n">
        <f aca="false">1_Data_EDA!L5988</f>
        <v>20</v>
      </c>
      <c r="G5987" s="8" t="n">
        <f aca="false">1_Data_EDA!M5988</f>
        <v>0.050000001</v>
      </c>
      <c r="H5987" s="6" t="n">
        <f aca="false">IF(1_Data_EDA!B5988="First Class",1,0)</f>
        <v>0</v>
      </c>
      <c r="I5987" s="6" t="n">
        <f aca="false">IF(1_Data_EDA!B5988="Second Class",1,0)</f>
        <v>1</v>
      </c>
      <c r="J5987" s="6" t="n">
        <f aca="false">IF(1_Data_EDA!B5988="Same Day",1,0)</f>
        <v>0</v>
      </c>
      <c r="K5987" s="6" t="n">
        <f aca="false">IF(1_Data_EDA!C5988="Corporate",1,0)</f>
        <v>1</v>
      </c>
      <c r="L5987" s="6" t="n">
        <f aca="false">IF(1_Data_EDA!C5988="Home Office",1,0)</f>
        <v>0</v>
      </c>
      <c r="M5987" s="6" t="n">
        <f aca="false">IF(1_Data_EDA!D5988="Europe",1,0)</f>
        <v>0</v>
      </c>
      <c r="N5987" s="6" t="n">
        <f aca="false">IF(1_Data_EDA!D5988="LATAM",1,0)</f>
        <v>1</v>
      </c>
      <c r="O5987" s="6" t="n">
        <f aca="false">IF(1_Data_EDA!D5988="Pacific Asia",1,0)</f>
        <v>0</v>
      </c>
      <c r="P5987" s="6" t="n">
        <f aca="false">IF(1_Data_EDA!D5988="USCA",1,0)</f>
        <v>0</v>
      </c>
      <c r="Q5987" s="6" t="n">
        <f aca="false">IF(C5987&gt;MEDIAN(C$5:C$8004),1,0)</f>
        <v>1</v>
      </c>
      <c r="R5987" s="6" t="n">
        <f aca="false">IF(D5987&gt;2,1,0)</f>
        <v>0</v>
      </c>
    </row>
    <row r="5988" customFormat="false" ht="15" hidden="false" customHeight="true" outlineLevel="0" collapsed="false">
      <c r="A5988" s="6" t="n">
        <f aca="false">1_Data_EDA!O5989</f>
        <v>1</v>
      </c>
      <c r="B5988" s="6" t="n">
        <f aca="false">1_Data_EDA!H5989</f>
        <v>2</v>
      </c>
      <c r="C5988" s="7" t="n">
        <f aca="false">1_Data_EDA!I5989</f>
        <v>129.9900055</v>
      </c>
      <c r="D5988" s="6" t="n">
        <f aca="false">1_Data_EDA!J5989</f>
        <v>1</v>
      </c>
      <c r="E5988" s="7" t="n">
        <f aca="false">1_Data_EDA!K5989</f>
        <v>129.9900055</v>
      </c>
      <c r="F5988" s="7" t="n">
        <f aca="false">1_Data_EDA!L5989</f>
        <v>5.199999809</v>
      </c>
      <c r="G5988" s="8" t="n">
        <f aca="false">1_Data_EDA!M5989</f>
        <v>0.039999999</v>
      </c>
      <c r="H5988" s="6" t="n">
        <f aca="false">IF(1_Data_EDA!B5989="First Class",1,0)</f>
        <v>0</v>
      </c>
      <c r="I5988" s="6" t="n">
        <f aca="false">IF(1_Data_EDA!B5989="Second Class",1,0)</f>
        <v>1</v>
      </c>
      <c r="J5988" s="6" t="n">
        <f aca="false">IF(1_Data_EDA!B5989="Same Day",1,0)</f>
        <v>0</v>
      </c>
      <c r="K5988" s="6" t="n">
        <f aca="false">IF(1_Data_EDA!C5989="Corporate",1,0)</f>
        <v>0</v>
      </c>
      <c r="L5988" s="6" t="n">
        <f aca="false">IF(1_Data_EDA!C5989="Home Office",1,0)</f>
        <v>1</v>
      </c>
      <c r="M5988" s="6" t="n">
        <f aca="false">IF(1_Data_EDA!D5989="Europe",1,0)</f>
        <v>0</v>
      </c>
      <c r="N5988" s="6" t="n">
        <f aca="false">IF(1_Data_EDA!D5989="LATAM",1,0)</f>
        <v>1</v>
      </c>
      <c r="O5988" s="6" t="n">
        <f aca="false">IF(1_Data_EDA!D5989="Pacific Asia",1,0)</f>
        <v>0</v>
      </c>
      <c r="P5988" s="6" t="n">
        <f aca="false">IF(1_Data_EDA!D5989="USCA",1,0)</f>
        <v>0</v>
      </c>
      <c r="Q5988" s="6" t="n">
        <f aca="false">IF(C5988&gt;MEDIAN(C$5:C$8004),1,0)</f>
        <v>1</v>
      </c>
      <c r="R5988" s="6" t="n">
        <f aca="false">IF(D5988&gt;2,1,0)</f>
        <v>0</v>
      </c>
    </row>
    <row r="5989" customFormat="false" ht="15" hidden="false" customHeight="true" outlineLevel="0" collapsed="false">
      <c r="A5989" s="6" t="n">
        <f aca="false">1_Data_EDA!O5990</f>
        <v>1</v>
      </c>
      <c r="B5989" s="6" t="n">
        <f aca="false">1_Data_EDA!H5990</f>
        <v>4</v>
      </c>
      <c r="C5989" s="7" t="n">
        <f aca="false">1_Data_EDA!I5990</f>
        <v>399.980011</v>
      </c>
      <c r="D5989" s="6" t="n">
        <f aca="false">1_Data_EDA!J5990</f>
        <v>1</v>
      </c>
      <c r="E5989" s="7" t="n">
        <f aca="false">1_Data_EDA!K5990</f>
        <v>399.980011</v>
      </c>
      <c r="F5989" s="7" t="n">
        <f aca="false">1_Data_EDA!L5990</f>
        <v>64</v>
      </c>
      <c r="G5989" s="8" t="n">
        <f aca="false">1_Data_EDA!M5990</f>
        <v>0.159999996</v>
      </c>
      <c r="H5989" s="6" t="n">
        <f aca="false">IF(1_Data_EDA!B5990="First Class",1,0)</f>
        <v>0</v>
      </c>
      <c r="I5989" s="6" t="n">
        <f aca="false">IF(1_Data_EDA!B5990="Second Class",1,0)</f>
        <v>0</v>
      </c>
      <c r="J5989" s="6" t="n">
        <f aca="false">IF(1_Data_EDA!B5990="Same Day",1,0)</f>
        <v>0</v>
      </c>
      <c r="K5989" s="6" t="n">
        <f aca="false">IF(1_Data_EDA!C5990="Corporate",1,0)</f>
        <v>1</v>
      </c>
      <c r="L5989" s="6" t="n">
        <f aca="false">IF(1_Data_EDA!C5990="Home Office",1,0)</f>
        <v>0</v>
      </c>
      <c r="M5989" s="6" t="n">
        <f aca="false">IF(1_Data_EDA!D5990="Europe",1,0)</f>
        <v>0</v>
      </c>
      <c r="N5989" s="6" t="n">
        <f aca="false">IF(1_Data_EDA!D5990="LATAM",1,0)</f>
        <v>0</v>
      </c>
      <c r="O5989" s="6" t="n">
        <f aca="false">IF(1_Data_EDA!D5990="Pacific Asia",1,0)</f>
        <v>1</v>
      </c>
      <c r="P5989" s="6" t="n">
        <f aca="false">IF(1_Data_EDA!D5990="USCA",1,0)</f>
        <v>0</v>
      </c>
      <c r="Q5989" s="6" t="n">
        <f aca="false">IF(C5989&gt;MEDIAN(C$5:C$8004),1,0)</f>
        <v>1</v>
      </c>
      <c r="R5989" s="6" t="n">
        <f aca="false">IF(D5989&gt;2,1,0)</f>
        <v>0</v>
      </c>
    </row>
    <row r="5990" customFormat="false" ht="15" hidden="false" customHeight="true" outlineLevel="0" collapsed="false">
      <c r="A5990" s="6" t="n">
        <f aca="false">1_Data_EDA!O5991</f>
        <v>1</v>
      </c>
      <c r="B5990" s="6" t="n">
        <f aca="false">1_Data_EDA!H5991</f>
        <v>4</v>
      </c>
      <c r="C5990" s="7" t="n">
        <f aca="false">1_Data_EDA!I5991</f>
        <v>199.9900055</v>
      </c>
      <c r="D5990" s="6" t="n">
        <f aca="false">1_Data_EDA!J5991</f>
        <v>1</v>
      </c>
      <c r="E5990" s="7" t="n">
        <f aca="false">1_Data_EDA!K5991</f>
        <v>199.9900055</v>
      </c>
      <c r="F5990" s="7" t="n">
        <f aca="false">1_Data_EDA!L5991</f>
        <v>30</v>
      </c>
      <c r="G5990" s="8" t="n">
        <f aca="false">1_Data_EDA!M5991</f>
        <v>0.150000006</v>
      </c>
      <c r="H5990" s="6" t="n">
        <f aca="false">IF(1_Data_EDA!B5991="First Class",1,0)</f>
        <v>0</v>
      </c>
      <c r="I5990" s="6" t="n">
        <f aca="false">IF(1_Data_EDA!B5991="Second Class",1,0)</f>
        <v>0</v>
      </c>
      <c r="J5990" s="6" t="n">
        <f aca="false">IF(1_Data_EDA!B5991="Same Day",1,0)</f>
        <v>0</v>
      </c>
      <c r="K5990" s="6" t="n">
        <f aca="false">IF(1_Data_EDA!C5991="Corporate",1,0)</f>
        <v>1</v>
      </c>
      <c r="L5990" s="6" t="n">
        <f aca="false">IF(1_Data_EDA!C5991="Home Office",1,0)</f>
        <v>0</v>
      </c>
      <c r="M5990" s="6" t="n">
        <f aca="false">IF(1_Data_EDA!D5991="Europe",1,0)</f>
        <v>0</v>
      </c>
      <c r="N5990" s="6" t="n">
        <f aca="false">IF(1_Data_EDA!D5991="LATAM",1,0)</f>
        <v>0</v>
      </c>
      <c r="O5990" s="6" t="n">
        <f aca="false">IF(1_Data_EDA!D5991="Pacific Asia",1,0)</f>
        <v>1</v>
      </c>
      <c r="P5990" s="6" t="n">
        <f aca="false">IF(1_Data_EDA!D5991="USCA",1,0)</f>
        <v>0</v>
      </c>
      <c r="Q5990" s="6" t="n">
        <f aca="false">IF(C5990&gt;MEDIAN(C$5:C$8004),1,0)</f>
        <v>1</v>
      </c>
      <c r="R5990" s="6" t="n">
        <f aca="false">IF(D5990&gt;2,1,0)</f>
        <v>0</v>
      </c>
    </row>
    <row r="5991" customFormat="false" ht="15" hidden="false" customHeight="true" outlineLevel="0" collapsed="false">
      <c r="A5991" s="6" t="n">
        <f aca="false">1_Data_EDA!O5992</f>
        <v>1</v>
      </c>
      <c r="B5991" s="6" t="n">
        <f aca="false">1_Data_EDA!H5992</f>
        <v>4</v>
      </c>
      <c r="C5991" s="7" t="n">
        <f aca="false">1_Data_EDA!I5992</f>
        <v>49.97999954</v>
      </c>
      <c r="D5991" s="6" t="n">
        <f aca="false">1_Data_EDA!J5992</f>
        <v>5</v>
      </c>
      <c r="E5991" s="7" t="n">
        <f aca="false">1_Data_EDA!K5992</f>
        <v>249.8999939</v>
      </c>
      <c r="F5991" s="7" t="n">
        <f aca="false">1_Data_EDA!L5992</f>
        <v>7.5</v>
      </c>
      <c r="G5991" s="8" t="n">
        <f aca="false">1_Data_EDA!M5992</f>
        <v>0.029999999</v>
      </c>
      <c r="H5991" s="6" t="n">
        <f aca="false">IF(1_Data_EDA!B5992="First Class",1,0)</f>
        <v>0</v>
      </c>
      <c r="I5991" s="6" t="n">
        <f aca="false">IF(1_Data_EDA!B5992="Second Class",1,0)</f>
        <v>0</v>
      </c>
      <c r="J5991" s="6" t="n">
        <f aca="false">IF(1_Data_EDA!B5992="Same Day",1,0)</f>
        <v>0</v>
      </c>
      <c r="K5991" s="6" t="n">
        <f aca="false">IF(1_Data_EDA!C5992="Corporate",1,0)</f>
        <v>0</v>
      </c>
      <c r="L5991" s="6" t="n">
        <f aca="false">IF(1_Data_EDA!C5992="Home Office",1,0)</f>
        <v>0</v>
      </c>
      <c r="M5991" s="6" t="n">
        <f aca="false">IF(1_Data_EDA!D5992="Europe",1,0)</f>
        <v>1</v>
      </c>
      <c r="N5991" s="6" t="n">
        <f aca="false">IF(1_Data_EDA!D5992="LATAM",1,0)</f>
        <v>0</v>
      </c>
      <c r="O5991" s="6" t="n">
        <f aca="false">IF(1_Data_EDA!D5992="Pacific Asia",1,0)</f>
        <v>0</v>
      </c>
      <c r="P5991" s="6" t="n">
        <f aca="false">IF(1_Data_EDA!D5992="USCA",1,0)</f>
        <v>0</v>
      </c>
      <c r="Q5991" s="6" t="n">
        <f aca="false">IF(C5991&gt;MEDIAN(C$5:C$8004),1,0)</f>
        <v>0</v>
      </c>
      <c r="R5991" s="6" t="n">
        <f aca="false">IF(D5991&gt;2,1,0)</f>
        <v>1</v>
      </c>
    </row>
    <row r="5992" customFormat="false" ht="15" hidden="false" customHeight="true" outlineLevel="0" collapsed="false">
      <c r="A5992" s="6" t="n">
        <f aca="false">1_Data_EDA!O5993</f>
        <v>0</v>
      </c>
      <c r="B5992" s="6" t="n">
        <f aca="false">1_Data_EDA!H5993</f>
        <v>4</v>
      </c>
      <c r="C5992" s="7" t="n">
        <f aca="false">1_Data_EDA!I5993</f>
        <v>49.97999954</v>
      </c>
      <c r="D5992" s="6" t="n">
        <f aca="false">1_Data_EDA!J5993</f>
        <v>1</v>
      </c>
      <c r="E5992" s="7" t="n">
        <f aca="false">1_Data_EDA!K5993</f>
        <v>49.97999954</v>
      </c>
      <c r="F5992" s="7" t="n">
        <f aca="false">1_Data_EDA!L5993</f>
        <v>1.5</v>
      </c>
      <c r="G5992" s="8" t="n">
        <f aca="false">1_Data_EDA!M5993</f>
        <v>0.029999999</v>
      </c>
      <c r="H5992" s="6" t="n">
        <f aca="false">IF(1_Data_EDA!B5993="First Class",1,0)</f>
        <v>0</v>
      </c>
      <c r="I5992" s="6" t="n">
        <f aca="false">IF(1_Data_EDA!B5993="Second Class",1,0)</f>
        <v>0</v>
      </c>
      <c r="J5992" s="6" t="n">
        <f aca="false">IF(1_Data_EDA!B5993="Same Day",1,0)</f>
        <v>0</v>
      </c>
      <c r="K5992" s="6" t="n">
        <f aca="false">IF(1_Data_EDA!C5993="Corporate",1,0)</f>
        <v>0</v>
      </c>
      <c r="L5992" s="6" t="n">
        <f aca="false">IF(1_Data_EDA!C5993="Home Office",1,0)</f>
        <v>1</v>
      </c>
      <c r="M5992" s="6" t="n">
        <f aca="false">IF(1_Data_EDA!D5993="Europe",1,0)</f>
        <v>0</v>
      </c>
      <c r="N5992" s="6" t="n">
        <f aca="false">IF(1_Data_EDA!D5993="LATAM",1,0)</f>
        <v>0</v>
      </c>
      <c r="O5992" s="6" t="n">
        <f aca="false">IF(1_Data_EDA!D5993="Pacific Asia",1,0)</f>
        <v>0</v>
      </c>
      <c r="P5992" s="6" t="n">
        <f aca="false">IF(1_Data_EDA!D5993="USCA",1,0)</f>
        <v>0</v>
      </c>
      <c r="Q5992" s="6" t="n">
        <f aca="false">IF(C5992&gt;MEDIAN(C$5:C$8004),1,0)</f>
        <v>0</v>
      </c>
      <c r="R5992" s="6" t="n">
        <f aca="false">IF(D5992&gt;2,1,0)</f>
        <v>0</v>
      </c>
    </row>
    <row r="5993" customFormat="false" ht="15" hidden="false" customHeight="true" outlineLevel="0" collapsed="false">
      <c r="A5993" s="6" t="n">
        <f aca="false">1_Data_EDA!O5994</f>
        <v>1</v>
      </c>
      <c r="B5993" s="6" t="n">
        <f aca="false">1_Data_EDA!H5994</f>
        <v>1</v>
      </c>
      <c r="C5993" s="7" t="n">
        <f aca="false">1_Data_EDA!I5994</f>
        <v>129.9900055</v>
      </c>
      <c r="D5993" s="6" t="n">
        <f aca="false">1_Data_EDA!J5994</f>
        <v>1</v>
      </c>
      <c r="E5993" s="7" t="n">
        <f aca="false">1_Data_EDA!K5994</f>
        <v>129.9900055</v>
      </c>
      <c r="F5993" s="7" t="n">
        <f aca="false">1_Data_EDA!L5994</f>
        <v>5.199999809</v>
      </c>
      <c r="G5993" s="8" t="n">
        <f aca="false">1_Data_EDA!M5994</f>
        <v>0.039999999</v>
      </c>
      <c r="H5993" s="6" t="n">
        <f aca="false">IF(1_Data_EDA!B5994="First Class",1,0)</f>
        <v>1</v>
      </c>
      <c r="I5993" s="6" t="n">
        <f aca="false">IF(1_Data_EDA!B5994="Second Class",1,0)</f>
        <v>0</v>
      </c>
      <c r="J5993" s="6" t="n">
        <f aca="false">IF(1_Data_EDA!B5994="Same Day",1,0)</f>
        <v>0</v>
      </c>
      <c r="K5993" s="6" t="n">
        <f aca="false">IF(1_Data_EDA!C5994="Corporate",1,0)</f>
        <v>1</v>
      </c>
      <c r="L5993" s="6" t="n">
        <f aca="false">IF(1_Data_EDA!C5994="Home Office",1,0)</f>
        <v>0</v>
      </c>
      <c r="M5993" s="6" t="n">
        <f aca="false">IF(1_Data_EDA!D5994="Europe",1,0)</f>
        <v>1</v>
      </c>
      <c r="N5993" s="6" t="n">
        <f aca="false">IF(1_Data_EDA!D5994="LATAM",1,0)</f>
        <v>0</v>
      </c>
      <c r="O5993" s="6" t="n">
        <f aca="false">IF(1_Data_EDA!D5994="Pacific Asia",1,0)</f>
        <v>0</v>
      </c>
      <c r="P5993" s="6" t="n">
        <f aca="false">IF(1_Data_EDA!D5994="USCA",1,0)</f>
        <v>0</v>
      </c>
      <c r="Q5993" s="6" t="n">
        <f aca="false">IF(C5993&gt;MEDIAN(C$5:C$8004),1,0)</f>
        <v>1</v>
      </c>
      <c r="R5993" s="6" t="n">
        <f aca="false">IF(D5993&gt;2,1,0)</f>
        <v>0</v>
      </c>
    </row>
    <row r="5994" customFormat="false" ht="15" hidden="false" customHeight="true" outlineLevel="0" collapsed="false">
      <c r="A5994" s="6" t="n">
        <f aca="false">1_Data_EDA!O5995</f>
        <v>1</v>
      </c>
      <c r="B5994" s="6" t="n">
        <f aca="false">1_Data_EDA!H5995</f>
        <v>4</v>
      </c>
      <c r="C5994" s="7" t="n">
        <f aca="false">1_Data_EDA!I5995</f>
        <v>49.97999954</v>
      </c>
      <c r="D5994" s="6" t="n">
        <f aca="false">1_Data_EDA!J5995</f>
        <v>4</v>
      </c>
      <c r="E5994" s="7" t="n">
        <f aca="false">1_Data_EDA!K5995</f>
        <v>199.9199982</v>
      </c>
      <c r="F5994" s="7" t="n">
        <f aca="false">1_Data_EDA!L5995</f>
        <v>39.97999954</v>
      </c>
      <c r="G5994" s="8" t="n">
        <f aca="false">1_Data_EDA!M5995</f>
        <v>0.200000003</v>
      </c>
      <c r="H5994" s="6" t="n">
        <f aca="false">IF(1_Data_EDA!B5995="First Class",1,0)</f>
        <v>0</v>
      </c>
      <c r="I5994" s="6" t="n">
        <f aca="false">IF(1_Data_EDA!B5995="Second Class",1,0)</f>
        <v>0</v>
      </c>
      <c r="J5994" s="6" t="n">
        <f aca="false">IF(1_Data_EDA!B5995="Same Day",1,0)</f>
        <v>0</v>
      </c>
      <c r="K5994" s="6" t="n">
        <f aca="false">IF(1_Data_EDA!C5995="Corporate",1,0)</f>
        <v>0</v>
      </c>
      <c r="L5994" s="6" t="n">
        <f aca="false">IF(1_Data_EDA!C5995="Home Office",1,0)</f>
        <v>0</v>
      </c>
      <c r="M5994" s="6" t="n">
        <f aca="false">IF(1_Data_EDA!D5995="Europe",1,0)</f>
        <v>0</v>
      </c>
      <c r="N5994" s="6" t="n">
        <f aca="false">IF(1_Data_EDA!D5995="LATAM",1,0)</f>
        <v>0</v>
      </c>
      <c r="O5994" s="6" t="n">
        <f aca="false">IF(1_Data_EDA!D5995="Pacific Asia",1,0)</f>
        <v>0</v>
      </c>
      <c r="P5994" s="6" t="n">
        <f aca="false">IF(1_Data_EDA!D5995="USCA",1,0)</f>
        <v>1</v>
      </c>
      <c r="Q5994" s="6" t="n">
        <f aca="false">IF(C5994&gt;MEDIAN(C$5:C$8004),1,0)</f>
        <v>0</v>
      </c>
      <c r="R5994" s="6" t="n">
        <f aca="false">IF(D5994&gt;2,1,0)</f>
        <v>1</v>
      </c>
    </row>
    <row r="5995" customFormat="false" ht="15" hidden="false" customHeight="true" outlineLevel="0" collapsed="false">
      <c r="A5995" s="6" t="n">
        <f aca="false">1_Data_EDA!O5996</f>
        <v>0</v>
      </c>
      <c r="B5995" s="6" t="n">
        <f aca="false">1_Data_EDA!H5996</f>
        <v>4</v>
      </c>
      <c r="C5995" s="7" t="n">
        <f aca="false">1_Data_EDA!I5996</f>
        <v>99.98999786</v>
      </c>
      <c r="D5995" s="6" t="n">
        <f aca="false">1_Data_EDA!J5996</f>
        <v>5</v>
      </c>
      <c r="E5995" s="7" t="n">
        <f aca="false">1_Data_EDA!K5996</f>
        <v>499.9500122</v>
      </c>
      <c r="F5995" s="7" t="n">
        <f aca="false">1_Data_EDA!L5996</f>
        <v>84.98999786</v>
      </c>
      <c r="G5995" s="8" t="n">
        <f aca="false">1_Data_EDA!M5996</f>
        <v>0.170000002</v>
      </c>
      <c r="H5995" s="6" t="n">
        <f aca="false">IF(1_Data_EDA!B5996="First Class",1,0)</f>
        <v>0</v>
      </c>
      <c r="I5995" s="6" t="n">
        <f aca="false">IF(1_Data_EDA!B5996="Second Class",1,0)</f>
        <v>0</v>
      </c>
      <c r="J5995" s="6" t="n">
        <f aca="false">IF(1_Data_EDA!B5996="Same Day",1,0)</f>
        <v>0</v>
      </c>
      <c r="K5995" s="6" t="n">
        <f aca="false">IF(1_Data_EDA!C5996="Corporate",1,0)</f>
        <v>0</v>
      </c>
      <c r="L5995" s="6" t="n">
        <f aca="false">IF(1_Data_EDA!C5996="Home Office",1,0)</f>
        <v>1</v>
      </c>
      <c r="M5995" s="6" t="n">
        <f aca="false">IF(1_Data_EDA!D5996="Europe",1,0)</f>
        <v>0</v>
      </c>
      <c r="N5995" s="6" t="n">
        <f aca="false">IF(1_Data_EDA!D5996="LATAM",1,0)</f>
        <v>1</v>
      </c>
      <c r="O5995" s="6" t="n">
        <f aca="false">IF(1_Data_EDA!D5996="Pacific Asia",1,0)</f>
        <v>0</v>
      </c>
      <c r="P5995" s="6" t="n">
        <f aca="false">IF(1_Data_EDA!D5996="USCA",1,0)</f>
        <v>0</v>
      </c>
      <c r="Q5995" s="6" t="n">
        <f aca="false">IF(C5995&gt;MEDIAN(C$5:C$8004),1,0)</f>
        <v>1</v>
      </c>
      <c r="R5995" s="6" t="n">
        <f aca="false">IF(D5995&gt;2,1,0)</f>
        <v>1</v>
      </c>
    </row>
    <row r="5996" customFormat="false" ht="15" hidden="false" customHeight="true" outlineLevel="0" collapsed="false">
      <c r="A5996" s="6" t="n">
        <f aca="false">1_Data_EDA!O5997</f>
        <v>1</v>
      </c>
      <c r="B5996" s="6" t="n">
        <f aca="false">1_Data_EDA!H5997</f>
        <v>2</v>
      </c>
      <c r="C5996" s="7" t="n">
        <f aca="false">1_Data_EDA!I5997</f>
        <v>59.99000168</v>
      </c>
      <c r="D5996" s="6" t="n">
        <f aca="false">1_Data_EDA!J5997</f>
        <v>2</v>
      </c>
      <c r="E5996" s="7" t="n">
        <f aca="false">1_Data_EDA!K5997</f>
        <v>119.9800034</v>
      </c>
      <c r="F5996" s="7" t="n">
        <f aca="false">1_Data_EDA!L5997</f>
        <v>24</v>
      </c>
      <c r="G5996" s="8" t="n">
        <f aca="false">1_Data_EDA!M5997</f>
        <v>0.200000003</v>
      </c>
      <c r="H5996" s="6" t="n">
        <f aca="false">IF(1_Data_EDA!B5997="First Class",1,0)</f>
        <v>0</v>
      </c>
      <c r="I5996" s="6" t="n">
        <f aca="false">IF(1_Data_EDA!B5997="Second Class",1,0)</f>
        <v>1</v>
      </c>
      <c r="J5996" s="6" t="n">
        <f aca="false">IF(1_Data_EDA!B5997="Same Day",1,0)</f>
        <v>0</v>
      </c>
      <c r="K5996" s="6" t="n">
        <f aca="false">IF(1_Data_EDA!C5997="Corporate",1,0)</f>
        <v>1</v>
      </c>
      <c r="L5996" s="6" t="n">
        <f aca="false">IF(1_Data_EDA!C5997="Home Office",1,0)</f>
        <v>0</v>
      </c>
      <c r="M5996" s="6" t="n">
        <f aca="false">IF(1_Data_EDA!D5997="Europe",1,0)</f>
        <v>0</v>
      </c>
      <c r="N5996" s="6" t="n">
        <f aca="false">IF(1_Data_EDA!D5997="LATAM",1,0)</f>
        <v>0</v>
      </c>
      <c r="O5996" s="6" t="n">
        <f aca="false">IF(1_Data_EDA!D5997="Pacific Asia",1,0)</f>
        <v>1</v>
      </c>
      <c r="P5996" s="6" t="n">
        <f aca="false">IF(1_Data_EDA!D5997="USCA",1,0)</f>
        <v>0</v>
      </c>
      <c r="Q5996" s="6" t="n">
        <f aca="false">IF(C5996&gt;MEDIAN(C$5:C$8004),1,0)</f>
        <v>0</v>
      </c>
      <c r="R5996" s="6" t="n">
        <f aca="false">IF(D5996&gt;2,1,0)</f>
        <v>0</v>
      </c>
    </row>
    <row r="5997" customFormat="false" ht="15" hidden="false" customHeight="true" outlineLevel="0" collapsed="false">
      <c r="A5997" s="6" t="n">
        <f aca="false">1_Data_EDA!O5998</f>
        <v>1</v>
      </c>
      <c r="B5997" s="6" t="n">
        <f aca="false">1_Data_EDA!H5998</f>
        <v>4</v>
      </c>
      <c r="C5997" s="7" t="n">
        <f aca="false">1_Data_EDA!I5998</f>
        <v>59.99000168</v>
      </c>
      <c r="D5997" s="6" t="n">
        <f aca="false">1_Data_EDA!J5998</f>
        <v>1</v>
      </c>
      <c r="E5997" s="7" t="n">
        <f aca="false">1_Data_EDA!K5998</f>
        <v>59.99000168</v>
      </c>
      <c r="F5997" s="7" t="n">
        <f aca="false">1_Data_EDA!L5998</f>
        <v>12</v>
      </c>
      <c r="G5997" s="8" t="n">
        <f aca="false">1_Data_EDA!M5998</f>
        <v>0.200000003</v>
      </c>
      <c r="H5997" s="6" t="n">
        <f aca="false">IF(1_Data_EDA!B5998="First Class",1,0)</f>
        <v>0</v>
      </c>
      <c r="I5997" s="6" t="n">
        <f aca="false">IF(1_Data_EDA!B5998="Second Class",1,0)</f>
        <v>0</v>
      </c>
      <c r="J5997" s="6" t="n">
        <f aca="false">IF(1_Data_EDA!B5998="Same Day",1,0)</f>
        <v>0</v>
      </c>
      <c r="K5997" s="6" t="n">
        <f aca="false">IF(1_Data_EDA!C5998="Corporate",1,0)</f>
        <v>1</v>
      </c>
      <c r="L5997" s="6" t="n">
        <f aca="false">IF(1_Data_EDA!C5998="Home Office",1,0)</f>
        <v>0</v>
      </c>
      <c r="M5997" s="6" t="n">
        <f aca="false">IF(1_Data_EDA!D5998="Europe",1,0)</f>
        <v>0</v>
      </c>
      <c r="N5997" s="6" t="n">
        <f aca="false">IF(1_Data_EDA!D5998="LATAM",1,0)</f>
        <v>0</v>
      </c>
      <c r="O5997" s="6" t="n">
        <f aca="false">IF(1_Data_EDA!D5998="Pacific Asia",1,0)</f>
        <v>0</v>
      </c>
      <c r="P5997" s="6" t="n">
        <f aca="false">IF(1_Data_EDA!D5998="USCA",1,0)</f>
        <v>1</v>
      </c>
      <c r="Q5997" s="6" t="n">
        <f aca="false">IF(C5997&gt;MEDIAN(C$5:C$8004),1,0)</f>
        <v>0</v>
      </c>
      <c r="R5997" s="6" t="n">
        <f aca="false">IF(D5997&gt;2,1,0)</f>
        <v>0</v>
      </c>
    </row>
    <row r="5998" customFormat="false" ht="15" hidden="false" customHeight="true" outlineLevel="0" collapsed="false">
      <c r="A5998" s="6" t="n">
        <f aca="false">1_Data_EDA!O5999</f>
        <v>1</v>
      </c>
      <c r="B5998" s="6" t="n">
        <f aca="false">1_Data_EDA!H5999</f>
        <v>4</v>
      </c>
      <c r="C5998" s="7" t="n">
        <f aca="false">1_Data_EDA!I5999</f>
        <v>50</v>
      </c>
      <c r="D5998" s="6" t="n">
        <f aca="false">1_Data_EDA!J5999</f>
        <v>4</v>
      </c>
      <c r="E5998" s="7" t="n">
        <f aca="false">1_Data_EDA!K5999</f>
        <v>200</v>
      </c>
      <c r="F5998" s="7" t="n">
        <f aca="false">1_Data_EDA!L5999</f>
        <v>6</v>
      </c>
      <c r="G5998" s="8" t="n">
        <f aca="false">1_Data_EDA!M5999</f>
        <v>0.029999999</v>
      </c>
      <c r="H5998" s="6" t="n">
        <f aca="false">IF(1_Data_EDA!B5999="First Class",1,0)</f>
        <v>0</v>
      </c>
      <c r="I5998" s="6" t="n">
        <f aca="false">IF(1_Data_EDA!B5999="Second Class",1,0)</f>
        <v>0</v>
      </c>
      <c r="J5998" s="6" t="n">
        <f aca="false">IF(1_Data_EDA!B5999="Same Day",1,0)</f>
        <v>0</v>
      </c>
      <c r="K5998" s="6" t="n">
        <f aca="false">IF(1_Data_EDA!C5999="Corporate",1,0)</f>
        <v>0</v>
      </c>
      <c r="L5998" s="6" t="n">
        <f aca="false">IF(1_Data_EDA!C5999="Home Office",1,0)</f>
        <v>1</v>
      </c>
      <c r="M5998" s="6" t="n">
        <f aca="false">IF(1_Data_EDA!D5999="Europe",1,0)</f>
        <v>0</v>
      </c>
      <c r="N5998" s="6" t="n">
        <f aca="false">IF(1_Data_EDA!D5999="LATAM",1,0)</f>
        <v>0</v>
      </c>
      <c r="O5998" s="6" t="n">
        <f aca="false">IF(1_Data_EDA!D5999="Pacific Asia",1,0)</f>
        <v>0</v>
      </c>
      <c r="P5998" s="6" t="n">
        <f aca="false">IF(1_Data_EDA!D5999="USCA",1,0)</f>
        <v>1</v>
      </c>
      <c r="Q5998" s="6" t="n">
        <f aca="false">IF(C5998&gt;MEDIAN(C$5:C$8004),1,0)</f>
        <v>0</v>
      </c>
      <c r="R5998" s="6" t="n">
        <f aca="false">IF(D5998&gt;2,1,0)</f>
        <v>1</v>
      </c>
    </row>
    <row r="5999" customFormat="false" ht="15" hidden="false" customHeight="true" outlineLevel="0" collapsed="false">
      <c r="A5999" s="6" t="n">
        <f aca="false">1_Data_EDA!O6000</f>
        <v>1</v>
      </c>
      <c r="B5999" s="6" t="n">
        <f aca="false">1_Data_EDA!H6000</f>
        <v>4</v>
      </c>
      <c r="C5999" s="7" t="n">
        <f aca="false">1_Data_EDA!I6000</f>
        <v>199.9900055</v>
      </c>
      <c r="D5999" s="6" t="n">
        <f aca="false">1_Data_EDA!J6000</f>
        <v>1</v>
      </c>
      <c r="E5999" s="7" t="n">
        <f aca="false">1_Data_EDA!K6000</f>
        <v>199.9900055</v>
      </c>
      <c r="F5999" s="7" t="n">
        <f aca="false">1_Data_EDA!L6000</f>
        <v>10</v>
      </c>
      <c r="G5999" s="8" t="n">
        <f aca="false">1_Data_EDA!M6000</f>
        <v>0.050000001</v>
      </c>
      <c r="H5999" s="6" t="n">
        <f aca="false">IF(1_Data_EDA!B6000="First Class",1,0)</f>
        <v>0</v>
      </c>
      <c r="I5999" s="6" t="n">
        <f aca="false">IF(1_Data_EDA!B6000="Second Class",1,0)</f>
        <v>0</v>
      </c>
      <c r="J5999" s="6" t="n">
        <f aca="false">IF(1_Data_EDA!B6000="Same Day",1,0)</f>
        <v>0</v>
      </c>
      <c r="K5999" s="6" t="n">
        <f aca="false">IF(1_Data_EDA!C6000="Corporate",1,0)</f>
        <v>0</v>
      </c>
      <c r="L5999" s="6" t="n">
        <f aca="false">IF(1_Data_EDA!C6000="Home Office",1,0)</f>
        <v>0</v>
      </c>
      <c r="M5999" s="6" t="n">
        <f aca="false">IF(1_Data_EDA!D6000="Europe",1,0)</f>
        <v>1</v>
      </c>
      <c r="N5999" s="6" t="n">
        <f aca="false">IF(1_Data_EDA!D6000="LATAM",1,0)</f>
        <v>0</v>
      </c>
      <c r="O5999" s="6" t="n">
        <f aca="false">IF(1_Data_EDA!D6000="Pacific Asia",1,0)</f>
        <v>0</v>
      </c>
      <c r="P5999" s="6" t="n">
        <f aca="false">IF(1_Data_EDA!D6000="USCA",1,0)</f>
        <v>0</v>
      </c>
      <c r="Q5999" s="6" t="n">
        <f aca="false">IF(C5999&gt;MEDIAN(C$5:C$8004),1,0)</f>
        <v>1</v>
      </c>
      <c r="R5999" s="6" t="n">
        <f aca="false">IF(D5999&gt;2,1,0)</f>
        <v>0</v>
      </c>
    </row>
    <row r="6000" customFormat="false" ht="15" hidden="false" customHeight="true" outlineLevel="0" collapsed="false">
      <c r="A6000" s="6" t="n">
        <f aca="false">1_Data_EDA!O6001</f>
        <v>1</v>
      </c>
      <c r="B6000" s="6" t="n">
        <f aca="false">1_Data_EDA!H6001</f>
        <v>2</v>
      </c>
      <c r="C6000" s="7" t="n">
        <f aca="false">1_Data_EDA!I6001</f>
        <v>59.99000168</v>
      </c>
      <c r="D6000" s="6" t="n">
        <f aca="false">1_Data_EDA!J6001</f>
        <v>1</v>
      </c>
      <c r="E6000" s="7" t="n">
        <f aca="false">1_Data_EDA!K6001</f>
        <v>59.99000168</v>
      </c>
      <c r="F6000" s="7" t="n">
        <f aca="false">1_Data_EDA!L6001</f>
        <v>0</v>
      </c>
      <c r="G6000" s="8" t="n">
        <f aca="false">1_Data_EDA!M6001</f>
        <v>0</v>
      </c>
      <c r="H6000" s="6" t="n">
        <f aca="false">IF(1_Data_EDA!B6001="First Class",1,0)</f>
        <v>0</v>
      </c>
      <c r="I6000" s="6" t="n">
        <f aca="false">IF(1_Data_EDA!B6001="Second Class",1,0)</f>
        <v>1</v>
      </c>
      <c r="J6000" s="6" t="n">
        <f aca="false">IF(1_Data_EDA!B6001="Same Day",1,0)</f>
        <v>0</v>
      </c>
      <c r="K6000" s="6" t="n">
        <f aca="false">IF(1_Data_EDA!C6001="Corporate",1,0)</f>
        <v>1</v>
      </c>
      <c r="L6000" s="6" t="n">
        <f aca="false">IF(1_Data_EDA!C6001="Home Office",1,0)</f>
        <v>0</v>
      </c>
      <c r="M6000" s="6" t="n">
        <f aca="false">IF(1_Data_EDA!D6001="Europe",1,0)</f>
        <v>0</v>
      </c>
      <c r="N6000" s="6" t="n">
        <f aca="false">IF(1_Data_EDA!D6001="LATAM",1,0)</f>
        <v>1</v>
      </c>
      <c r="O6000" s="6" t="n">
        <f aca="false">IF(1_Data_EDA!D6001="Pacific Asia",1,0)</f>
        <v>0</v>
      </c>
      <c r="P6000" s="6" t="n">
        <f aca="false">IF(1_Data_EDA!D6001="USCA",1,0)</f>
        <v>0</v>
      </c>
      <c r="Q6000" s="6" t="n">
        <f aca="false">IF(C6000&gt;MEDIAN(C$5:C$8004),1,0)</f>
        <v>0</v>
      </c>
      <c r="R6000" s="6" t="n">
        <f aca="false">IF(D6000&gt;2,1,0)</f>
        <v>0</v>
      </c>
    </row>
    <row r="6001" customFormat="false" ht="15" hidden="false" customHeight="true" outlineLevel="0" collapsed="false">
      <c r="A6001" s="6" t="n">
        <f aca="false">1_Data_EDA!O6002</f>
        <v>0</v>
      </c>
      <c r="B6001" s="6" t="n">
        <f aca="false">1_Data_EDA!H6002</f>
        <v>4</v>
      </c>
      <c r="C6001" s="7" t="n">
        <f aca="false">1_Data_EDA!I6002</f>
        <v>129.9900055</v>
      </c>
      <c r="D6001" s="6" t="n">
        <f aca="false">1_Data_EDA!J6002</f>
        <v>1</v>
      </c>
      <c r="E6001" s="7" t="n">
        <f aca="false">1_Data_EDA!K6002</f>
        <v>129.9900055</v>
      </c>
      <c r="F6001" s="7" t="n">
        <f aca="false">1_Data_EDA!L6002</f>
        <v>11.69999981</v>
      </c>
      <c r="G6001" s="8" t="n">
        <f aca="false">1_Data_EDA!M6002</f>
        <v>0.090000004</v>
      </c>
      <c r="H6001" s="6" t="n">
        <f aca="false">IF(1_Data_EDA!B6002="First Class",1,0)</f>
        <v>0</v>
      </c>
      <c r="I6001" s="6" t="n">
        <f aca="false">IF(1_Data_EDA!B6002="Second Class",1,0)</f>
        <v>0</v>
      </c>
      <c r="J6001" s="6" t="n">
        <f aca="false">IF(1_Data_EDA!B6002="Same Day",1,0)</f>
        <v>0</v>
      </c>
      <c r="K6001" s="6" t="n">
        <f aca="false">IF(1_Data_EDA!C6002="Corporate",1,0)</f>
        <v>1</v>
      </c>
      <c r="L6001" s="6" t="n">
        <f aca="false">IF(1_Data_EDA!C6002="Home Office",1,0)</f>
        <v>0</v>
      </c>
      <c r="M6001" s="6" t="n">
        <f aca="false">IF(1_Data_EDA!D6002="Europe",1,0)</f>
        <v>1</v>
      </c>
      <c r="N6001" s="6" t="n">
        <f aca="false">IF(1_Data_EDA!D6002="LATAM",1,0)</f>
        <v>0</v>
      </c>
      <c r="O6001" s="6" t="n">
        <f aca="false">IF(1_Data_EDA!D6002="Pacific Asia",1,0)</f>
        <v>0</v>
      </c>
      <c r="P6001" s="6" t="n">
        <f aca="false">IF(1_Data_EDA!D6002="USCA",1,0)</f>
        <v>0</v>
      </c>
      <c r="Q6001" s="6" t="n">
        <f aca="false">IF(C6001&gt;MEDIAN(C$5:C$8004),1,0)</f>
        <v>1</v>
      </c>
      <c r="R6001" s="6" t="n">
        <f aca="false">IF(D6001&gt;2,1,0)</f>
        <v>0</v>
      </c>
    </row>
    <row r="6002" customFormat="false" ht="15" hidden="false" customHeight="true" outlineLevel="0" collapsed="false">
      <c r="A6002" s="6" t="n">
        <f aca="false">1_Data_EDA!O6003</f>
        <v>1</v>
      </c>
      <c r="B6002" s="6" t="n">
        <f aca="false">1_Data_EDA!H6003</f>
        <v>0</v>
      </c>
      <c r="C6002" s="7" t="n">
        <f aca="false">1_Data_EDA!I6003</f>
        <v>399.980011</v>
      </c>
      <c r="D6002" s="6" t="n">
        <f aca="false">1_Data_EDA!J6003</f>
        <v>1</v>
      </c>
      <c r="E6002" s="7" t="n">
        <f aca="false">1_Data_EDA!K6003</f>
        <v>399.980011</v>
      </c>
      <c r="F6002" s="7" t="n">
        <f aca="false">1_Data_EDA!L6003</f>
        <v>64</v>
      </c>
      <c r="G6002" s="8" t="n">
        <f aca="false">1_Data_EDA!M6003</f>
        <v>0.159999996</v>
      </c>
      <c r="H6002" s="6" t="n">
        <f aca="false">IF(1_Data_EDA!B6003="First Class",1,0)</f>
        <v>0</v>
      </c>
      <c r="I6002" s="6" t="n">
        <f aca="false">IF(1_Data_EDA!B6003="Second Class",1,0)</f>
        <v>0</v>
      </c>
      <c r="J6002" s="6" t="n">
        <f aca="false">IF(1_Data_EDA!B6003="Same Day",1,0)</f>
        <v>1</v>
      </c>
      <c r="K6002" s="6" t="n">
        <f aca="false">IF(1_Data_EDA!C6003="Corporate",1,0)</f>
        <v>0</v>
      </c>
      <c r="L6002" s="6" t="n">
        <f aca="false">IF(1_Data_EDA!C6003="Home Office",1,0)</f>
        <v>0</v>
      </c>
      <c r="M6002" s="6" t="n">
        <f aca="false">IF(1_Data_EDA!D6003="Europe",1,0)</f>
        <v>0</v>
      </c>
      <c r="N6002" s="6" t="n">
        <f aca="false">IF(1_Data_EDA!D6003="LATAM",1,0)</f>
        <v>0</v>
      </c>
      <c r="O6002" s="6" t="n">
        <f aca="false">IF(1_Data_EDA!D6003="Pacific Asia",1,0)</f>
        <v>1</v>
      </c>
      <c r="P6002" s="6" t="n">
        <f aca="false">IF(1_Data_EDA!D6003="USCA",1,0)</f>
        <v>0</v>
      </c>
      <c r="Q6002" s="6" t="n">
        <f aca="false">IF(C6002&gt;MEDIAN(C$5:C$8004),1,0)</f>
        <v>1</v>
      </c>
      <c r="R6002" s="6" t="n">
        <f aca="false">IF(D6002&gt;2,1,0)</f>
        <v>0</v>
      </c>
    </row>
    <row r="6003" customFormat="false" ht="15" hidden="false" customHeight="true" outlineLevel="0" collapsed="false">
      <c r="A6003" s="6" t="n">
        <f aca="false">1_Data_EDA!O6004</f>
        <v>1</v>
      </c>
      <c r="B6003" s="6" t="n">
        <f aca="false">1_Data_EDA!H6004</f>
        <v>4</v>
      </c>
      <c r="C6003" s="7" t="n">
        <f aca="false">1_Data_EDA!I6004</f>
        <v>59.99000168</v>
      </c>
      <c r="D6003" s="6" t="n">
        <f aca="false">1_Data_EDA!J6004</f>
        <v>1</v>
      </c>
      <c r="E6003" s="7" t="n">
        <f aca="false">1_Data_EDA!K6004</f>
        <v>59.99000168</v>
      </c>
      <c r="F6003" s="7" t="n">
        <f aca="false">1_Data_EDA!L6004</f>
        <v>1.200000048</v>
      </c>
      <c r="G6003" s="8" t="n">
        <f aca="false">1_Data_EDA!M6004</f>
        <v>0.02</v>
      </c>
      <c r="H6003" s="6" t="n">
        <f aca="false">IF(1_Data_EDA!B6004="First Class",1,0)</f>
        <v>0</v>
      </c>
      <c r="I6003" s="6" t="n">
        <f aca="false">IF(1_Data_EDA!B6004="Second Class",1,0)</f>
        <v>0</v>
      </c>
      <c r="J6003" s="6" t="n">
        <f aca="false">IF(1_Data_EDA!B6004="Same Day",1,0)</f>
        <v>0</v>
      </c>
      <c r="K6003" s="6" t="n">
        <f aca="false">IF(1_Data_EDA!C6004="Corporate",1,0)</f>
        <v>1</v>
      </c>
      <c r="L6003" s="6" t="n">
        <f aca="false">IF(1_Data_EDA!C6004="Home Office",1,0)</f>
        <v>0</v>
      </c>
      <c r="M6003" s="6" t="n">
        <f aca="false">IF(1_Data_EDA!D6004="Europe",1,0)</f>
        <v>0</v>
      </c>
      <c r="N6003" s="6" t="n">
        <f aca="false">IF(1_Data_EDA!D6004="LATAM",1,0)</f>
        <v>0</v>
      </c>
      <c r="O6003" s="6" t="n">
        <f aca="false">IF(1_Data_EDA!D6004="Pacific Asia",1,0)</f>
        <v>1</v>
      </c>
      <c r="P6003" s="6" t="n">
        <f aca="false">IF(1_Data_EDA!D6004="USCA",1,0)</f>
        <v>0</v>
      </c>
      <c r="Q6003" s="6" t="n">
        <f aca="false">IF(C6003&gt;MEDIAN(C$5:C$8004),1,0)</f>
        <v>0</v>
      </c>
      <c r="R6003" s="6" t="n">
        <f aca="false">IF(D6003&gt;2,1,0)</f>
        <v>0</v>
      </c>
    </row>
    <row r="6004" customFormat="false" ht="15" hidden="false" customHeight="true" outlineLevel="0" collapsed="false">
      <c r="A6004" s="6" t="n">
        <f aca="false">1_Data_EDA!O6005</f>
        <v>1</v>
      </c>
      <c r="B6004" s="6" t="n">
        <f aca="false">1_Data_EDA!H6005</f>
        <v>4</v>
      </c>
      <c r="C6004" s="7" t="n">
        <f aca="false">1_Data_EDA!I6005</f>
        <v>54.97000122</v>
      </c>
      <c r="D6004" s="6" t="n">
        <f aca="false">1_Data_EDA!J6005</f>
        <v>3</v>
      </c>
      <c r="E6004" s="7" t="n">
        <f aca="false">1_Data_EDA!K6005</f>
        <v>164.9100037</v>
      </c>
      <c r="F6004" s="7" t="n">
        <f aca="false">1_Data_EDA!L6005</f>
        <v>11.53999996</v>
      </c>
      <c r="G6004" s="8" t="n">
        <f aca="false">1_Data_EDA!M6005</f>
        <v>0.07</v>
      </c>
      <c r="H6004" s="6" t="n">
        <f aca="false">IF(1_Data_EDA!B6005="First Class",1,0)</f>
        <v>0</v>
      </c>
      <c r="I6004" s="6" t="n">
        <f aca="false">IF(1_Data_EDA!B6005="Second Class",1,0)</f>
        <v>0</v>
      </c>
      <c r="J6004" s="6" t="n">
        <f aca="false">IF(1_Data_EDA!B6005="Same Day",1,0)</f>
        <v>0</v>
      </c>
      <c r="K6004" s="6" t="n">
        <f aca="false">IF(1_Data_EDA!C6005="Corporate",1,0)</f>
        <v>1</v>
      </c>
      <c r="L6004" s="6" t="n">
        <f aca="false">IF(1_Data_EDA!C6005="Home Office",1,0)</f>
        <v>0</v>
      </c>
      <c r="M6004" s="6" t="n">
        <f aca="false">IF(1_Data_EDA!D6005="Europe",1,0)</f>
        <v>0</v>
      </c>
      <c r="N6004" s="6" t="n">
        <f aca="false">IF(1_Data_EDA!D6005="LATAM",1,0)</f>
        <v>1</v>
      </c>
      <c r="O6004" s="6" t="n">
        <f aca="false">IF(1_Data_EDA!D6005="Pacific Asia",1,0)</f>
        <v>0</v>
      </c>
      <c r="P6004" s="6" t="n">
        <f aca="false">IF(1_Data_EDA!D6005="USCA",1,0)</f>
        <v>0</v>
      </c>
      <c r="Q6004" s="6" t="n">
        <f aca="false">IF(C6004&gt;MEDIAN(C$5:C$8004),1,0)</f>
        <v>0</v>
      </c>
      <c r="R6004" s="6" t="n">
        <f aca="false">IF(D6004&gt;2,1,0)</f>
        <v>1</v>
      </c>
    </row>
    <row r="6005" customFormat="false" ht="15" hidden="false" customHeight="true" outlineLevel="0" collapsed="false">
      <c r="A6005" s="6" t="n">
        <f aca="false">1_Data_EDA!O6006</f>
        <v>1</v>
      </c>
      <c r="B6005" s="6" t="n">
        <f aca="false">1_Data_EDA!H6006</f>
        <v>2</v>
      </c>
      <c r="C6005" s="7" t="n">
        <f aca="false">1_Data_EDA!I6006</f>
        <v>39.99000168</v>
      </c>
      <c r="D6005" s="6" t="n">
        <f aca="false">1_Data_EDA!J6006</f>
        <v>5</v>
      </c>
      <c r="E6005" s="7" t="n">
        <f aca="false">1_Data_EDA!K6006</f>
        <v>199.9499969</v>
      </c>
      <c r="F6005" s="7" t="n">
        <f aca="false">1_Data_EDA!L6006</f>
        <v>2</v>
      </c>
      <c r="G6005" s="8" t="n">
        <f aca="false">1_Data_EDA!M6006</f>
        <v>0.01</v>
      </c>
      <c r="H6005" s="6" t="n">
        <f aca="false">IF(1_Data_EDA!B6006="First Class",1,0)</f>
        <v>0</v>
      </c>
      <c r="I6005" s="6" t="n">
        <f aca="false">IF(1_Data_EDA!B6006="Second Class",1,0)</f>
        <v>1</v>
      </c>
      <c r="J6005" s="6" t="n">
        <f aca="false">IF(1_Data_EDA!B6006="Same Day",1,0)</f>
        <v>0</v>
      </c>
      <c r="K6005" s="6" t="n">
        <f aca="false">IF(1_Data_EDA!C6006="Corporate",1,0)</f>
        <v>1</v>
      </c>
      <c r="L6005" s="6" t="n">
        <f aca="false">IF(1_Data_EDA!C6006="Home Office",1,0)</f>
        <v>0</v>
      </c>
      <c r="M6005" s="6" t="n">
        <f aca="false">IF(1_Data_EDA!D6006="Europe",1,0)</f>
        <v>0</v>
      </c>
      <c r="N6005" s="6" t="n">
        <f aca="false">IF(1_Data_EDA!D6006="LATAM",1,0)</f>
        <v>1</v>
      </c>
      <c r="O6005" s="6" t="n">
        <f aca="false">IF(1_Data_EDA!D6006="Pacific Asia",1,0)</f>
        <v>0</v>
      </c>
      <c r="P6005" s="6" t="n">
        <f aca="false">IF(1_Data_EDA!D6006="USCA",1,0)</f>
        <v>0</v>
      </c>
      <c r="Q6005" s="6" t="n">
        <f aca="false">IF(C6005&gt;MEDIAN(C$5:C$8004),1,0)</f>
        <v>0</v>
      </c>
      <c r="R6005" s="6" t="n">
        <f aca="false">IF(D6005&gt;2,1,0)</f>
        <v>1</v>
      </c>
    </row>
    <row r="6006" customFormat="false" ht="15" hidden="false" customHeight="true" outlineLevel="0" collapsed="false">
      <c r="A6006" s="6" t="n">
        <f aca="false">1_Data_EDA!O6007</f>
        <v>1</v>
      </c>
      <c r="B6006" s="6" t="n">
        <f aca="false">1_Data_EDA!H6007</f>
        <v>1</v>
      </c>
      <c r="C6006" s="7" t="n">
        <f aca="false">1_Data_EDA!I6007</f>
        <v>99.98999786</v>
      </c>
      <c r="D6006" s="6" t="n">
        <f aca="false">1_Data_EDA!J6007</f>
        <v>1</v>
      </c>
      <c r="E6006" s="7" t="n">
        <f aca="false">1_Data_EDA!K6007</f>
        <v>99.98999786</v>
      </c>
      <c r="F6006" s="7" t="n">
        <f aca="false">1_Data_EDA!L6007</f>
        <v>4</v>
      </c>
      <c r="G6006" s="8" t="n">
        <f aca="false">1_Data_EDA!M6007</f>
        <v>0.039999999</v>
      </c>
      <c r="H6006" s="6" t="n">
        <f aca="false">IF(1_Data_EDA!B6007="First Class",1,0)</f>
        <v>1</v>
      </c>
      <c r="I6006" s="6" t="n">
        <f aca="false">IF(1_Data_EDA!B6007="Second Class",1,0)</f>
        <v>0</v>
      </c>
      <c r="J6006" s="6" t="n">
        <f aca="false">IF(1_Data_EDA!B6007="Same Day",1,0)</f>
        <v>0</v>
      </c>
      <c r="K6006" s="6" t="n">
        <f aca="false">IF(1_Data_EDA!C6007="Corporate",1,0)</f>
        <v>0</v>
      </c>
      <c r="L6006" s="6" t="n">
        <f aca="false">IF(1_Data_EDA!C6007="Home Office",1,0)</f>
        <v>1</v>
      </c>
      <c r="M6006" s="6" t="n">
        <f aca="false">IF(1_Data_EDA!D6007="Europe",1,0)</f>
        <v>1</v>
      </c>
      <c r="N6006" s="6" t="n">
        <f aca="false">IF(1_Data_EDA!D6007="LATAM",1,0)</f>
        <v>0</v>
      </c>
      <c r="O6006" s="6" t="n">
        <f aca="false">IF(1_Data_EDA!D6007="Pacific Asia",1,0)</f>
        <v>0</v>
      </c>
      <c r="P6006" s="6" t="n">
        <f aca="false">IF(1_Data_EDA!D6007="USCA",1,0)</f>
        <v>0</v>
      </c>
      <c r="Q6006" s="6" t="n">
        <f aca="false">IF(C6006&gt;MEDIAN(C$5:C$8004),1,0)</f>
        <v>1</v>
      </c>
      <c r="R6006" s="6" t="n">
        <f aca="false">IF(D6006&gt;2,1,0)</f>
        <v>0</v>
      </c>
    </row>
    <row r="6007" customFormat="false" ht="15" hidden="false" customHeight="true" outlineLevel="0" collapsed="false">
      <c r="A6007" s="6" t="n">
        <f aca="false">1_Data_EDA!O6008</f>
        <v>0</v>
      </c>
      <c r="B6007" s="6" t="n">
        <f aca="false">1_Data_EDA!H6008</f>
        <v>2</v>
      </c>
      <c r="C6007" s="7" t="n">
        <f aca="false">1_Data_EDA!I6008</f>
        <v>50</v>
      </c>
      <c r="D6007" s="6" t="n">
        <f aca="false">1_Data_EDA!J6008</f>
        <v>5</v>
      </c>
      <c r="E6007" s="7" t="n">
        <f aca="false">1_Data_EDA!K6008</f>
        <v>250</v>
      </c>
      <c r="F6007" s="7" t="n">
        <f aca="false">1_Data_EDA!L6008</f>
        <v>12.5</v>
      </c>
      <c r="G6007" s="8" t="n">
        <f aca="false">1_Data_EDA!M6008</f>
        <v>0.050000001</v>
      </c>
      <c r="H6007" s="6" t="n">
        <f aca="false">IF(1_Data_EDA!B6008="First Class",1,0)</f>
        <v>0</v>
      </c>
      <c r="I6007" s="6" t="n">
        <f aca="false">IF(1_Data_EDA!B6008="Second Class",1,0)</f>
        <v>1</v>
      </c>
      <c r="J6007" s="6" t="n">
        <f aca="false">IF(1_Data_EDA!B6008="Same Day",1,0)</f>
        <v>0</v>
      </c>
      <c r="K6007" s="6" t="n">
        <f aca="false">IF(1_Data_EDA!C6008="Corporate",1,0)</f>
        <v>1</v>
      </c>
      <c r="L6007" s="6" t="n">
        <f aca="false">IF(1_Data_EDA!C6008="Home Office",1,0)</f>
        <v>0</v>
      </c>
      <c r="M6007" s="6" t="n">
        <f aca="false">IF(1_Data_EDA!D6008="Europe",1,0)</f>
        <v>0</v>
      </c>
      <c r="N6007" s="6" t="n">
        <f aca="false">IF(1_Data_EDA!D6008="LATAM",1,0)</f>
        <v>0</v>
      </c>
      <c r="O6007" s="6" t="n">
        <f aca="false">IF(1_Data_EDA!D6008="Pacific Asia",1,0)</f>
        <v>0</v>
      </c>
      <c r="P6007" s="6" t="n">
        <f aca="false">IF(1_Data_EDA!D6008="USCA",1,0)</f>
        <v>1</v>
      </c>
      <c r="Q6007" s="6" t="n">
        <f aca="false">IF(C6007&gt;MEDIAN(C$5:C$8004),1,0)</f>
        <v>0</v>
      </c>
      <c r="R6007" s="6" t="n">
        <f aca="false">IF(D6007&gt;2,1,0)</f>
        <v>1</v>
      </c>
    </row>
    <row r="6008" customFormat="false" ht="15" hidden="false" customHeight="true" outlineLevel="0" collapsed="false">
      <c r="A6008" s="6" t="n">
        <f aca="false">1_Data_EDA!O6009</f>
        <v>0</v>
      </c>
      <c r="B6008" s="6" t="n">
        <f aca="false">1_Data_EDA!H6009</f>
        <v>4</v>
      </c>
      <c r="C6008" s="7" t="n">
        <f aca="false">1_Data_EDA!I6009</f>
        <v>50</v>
      </c>
      <c r="D6008" s="6" t="n">
        <f aca="false">1_Data_EDA!J6009</f>
        <v>5</v>
      </c>
      <c r="E6008" s="7" t="n">
        <f aca="false">1_Data_EDA!K6009</f>
        <v>250</v>
      </c>
      <c r="F6008" s="7" t="n">
        <f aca="false">1_Data_EDA!L6009</f>
        <v>30</v>
      </c>
      <c r="G6008" s="8" t="n">
        <f aca="false">1_Data_EDA!M6009</f>
        <v>0.119999997</v>
      </c>
      <c r="H6008" s="6" t="n">
        <f aca="false">IF(1_Data_EDA!B6009="First Class",1,0)</f>
        <v>0</v>
      </c>
      <c r="I6008" s="6" t="n">
        <f aca="false">IF(1_Data_EDA!B6009="Second Class",1,0)</f>
        <v>0</v>
      </c>
      <c r="J6008" s="6" t="n">
        <f aca="false">IF(1_Data_EDA!B6009="Same Day",1,0)</f>
        <v>0</v>
      </c>
      <c r="K6008" s="6" t="n">
        <f aca="false">IF(1_Data_EDA!C6009="Corporate",1,0)</f>
        <v>1</v>
      </c>
      <c r="L6008" s="6" t="n">
        <f aca="false">IF(1_Data_EDA!C6009="Home Office",1,0)</f>
        <v>0</v>
      </c>
      <c r="M6008" s="6" t="n">
        <f aca="false">IF(1_Data_EDA!D6009="Europe",1,0)</f>
        <v>0</v>
      </c>
      <c r="N6008" s="6" t="n">
        <f aca="false">IF(1_Data_EDA!D6009="LATAM",1,0)</f>
        <v>0</v>
      </c>
      <c r="O6008" s="6" t="n">
        <f aca="false">IF(1_Data_EDA!D6009="Pacific Asia",1,0)</f>
        <v>0</v>
      </c>
      <c r="P6008" s="6" t="n">
        <f aca="false">IF(1_Data_EDA!D6009="USCA",1,0)</f>
        <v>1</v>
      </c>
      <c r="Q6008" s="6" t="n">
        <f aca="false">IF(C6008&gt;MEDIAN(C$5:C$8004),1,0)</f>
        <v>0</v>
      </c>
      <c r="R6008" s="6" t="n">
        <f aca="false">IF(D6008&gt;2,1,0)</f>
        <v>1</v>
      </c>
    </row>
    <row r="6009" customFormat="false" ht="15" hidden="false" customHeight="true" outlineLevel="0" collapsed="false">
      <c r="A6009" s="6" t="n">
        <f aca="false">1_Data_EDA!O6010</f>
        <v>0</v>
      </c>
      <c r="B6009" s="6" t="n">
        <f aca="false">1_Data_EDA!H6010</f>
        <v>4</v>
      </c>
      <c r="C6009" s="7" t="n">
        <f aca="false">1_Data_EDA!I6010</f>
        <v>99.98999786</v>
      </c>
      <c r="D6009" s="6" t="n">
        <f aca="false">1_Data_EDA!J6010</f>
        <v>4</v>
      </c>
      <c r="E6009" s="7" t="n">
        <f aca="false">1_Data_EDA!K6010</f>
        <v>399.9599915</v>
      </c>
      <c r="F6009" s="7" t="n">
        <f aca="false">1_Data_EDA!L6010</f>
        <v>63.99000168</v>
      </c>
      <c r="G6009" s="8" t="n">
        <f aca="false">1_Data_EDA!M6010</f>
        <v>0.159999996</v>
      </c>
      <c r="H6009" s="6" t="n">
        <f aca="false">IF(1_Data_EDA!B6010="First Class",1,0)</f>
        <v>0</v>
      </c>
      <c r="I6009" s="6" t="n">
        <f aca="false">IF(1_Data_EDA!B6010="Second Class",1,0)</f>
        <v>0</v>
      </c>
      <c r="J6009" s="6" t="n">
        <f aca="false">IF(1_Data_EDA!B6010="Same Day",1,0)</f>
        <v>0</v>
      </c>
      <c r="K6009" s="6" t="n">
        <f aca="false">IF(1_Data_EDA!C6010="Corporate",1,0)</f>
        <v>1</v>
      </c>
      <c r="L6009" s="6" t="n">
        <f aca="false">IF(1_Data_EDA!C6010="Home Office",1,0)</f>
        <v>0</v>
      </c>
      <c r="M6009" s="6" t="n">
        <f aca="false">IF(1_Data_EDA!D6010="Europe",1,0)</f>
        <v>0</v>
      </c>
      <c r="N6009" s="6" t="n">
        <f aca="false">IF(1_Data_EDA!D6010="LATAM",1,0)</f>
        <v>0</v>
      </c>
      <c r="O6009" s="6" t="n">
        <f aca="false">IF(1_Data_EDA!D6010="Pacific Asia",1,0)</f>
        <v>1</v>
      </c>
      <c r="P6009" s="6" t="n">
        <f aca="false">IF(1_Data_EDA!D6010="USCA",1,0)</f>
        <v>0</v>
      </c>
      <c r="Q6009" s="6" t="n">
        <f aca="false">IF(C6009&gt;MEDIAN(C$5:C$8004),1,0)</f>
        <v>1</v>
      </c>
      <c r="R6009" s="6" t="n">
        <f aca="false">IF(D6009&gt;2,1,0)</f>
        <v>1</v>
      </c>
    </row>
    <row r="6010" customFormat="false" ht="15" hidden="false" customHeight="true" outlineLevel="0" collapsed="false">
      <c r="A6010" s="6" t="n">
        <f aca="false">1_Data_EDA!O6011</f>
        <v>1</v>
      </c>
      <c r="B6010" s="6" t="n">
        <f aca="false">1_Data_EDA!H6011</f>
        <v>4</v>
      </c>
      <c r="C6010" s="7" t="n">
        <f aca="false">1_Data_EDA!I6011</f>
        <v>129.9900055</v>
      </c>
      <c r="D6010" s="6" t="n">
        <f aca="false">1_Data_EDA!J6011</f>
        <v>1</v>
      </c>
      <c r="E6010" s="7" t="n">
        <f aca="false">1_Data_EDA!K6011</f>
        <v>129.9900055</v>
      </c>
      <c r="F6010" s="7" t="n">
        <f aca="false">1_Data_EDA!L6011</f>
        <v>16.89999962</v>
      </c>
      <c r="G6010" s="8" t="n">
        <f aca="false">1_Data_EDA!M6011</f>
        <v>0.129999995</v>
      </c>
      <c r="H6010" s="6" t="n">
        <f aca="false">IF(1_Data_EDA!B6011="First Class",1,0)</f>
        <v>0</v>
      </c>
      <c r="I6010" s="6" t="n">
        <f aca="false">IF(1_Data_EDA!B6011="Second Class",1,0)</f>
        <v>0</v>
      </c>
      <c r="J6010" s="6" t="n">
        <f aca="false">IF(1_Data_EDA!B6011="Same Day",1,0)</f>
        <v>0</v>
      </c>
      <c r="K6010" s="6" t="n">
        <f aca="false">IF(1_Data_EDA!C6011="Corporate",1,0)</f>
        <v>1</v>
      </c>
      <c r="L6010" s="6" t="n">
        <f aca="false">IF(1_Data_EDA!C6011="Home Office",1,0)</f>
        <v>0</v>
      </c>
      <c r="M6010" s="6" t="n">
        <f aca="false">IF(1_Data_EDA!D6011="Europe",1,0)</f>
        <v>0</v>
      </c>
      <c r="N6010" s="6" t="n">
        <f aca="false">IF(1_Data_EDA!D6011="LATAM",1,0)</f>
        <v>0</v>
      </c>
      <c r="O6010" s="6" t="n">
        <f aca="false">IF(1_Data_EDA!D6011="Pacific Asia",1,0)</f>
        <v>0</v>
      </c>
      <c r="P6010" s="6" t="n">
        <f aca="false">IF(1_Data_EDA!D6011="USCA",1,0)</f>
        <v>0</v>
      </c>
      <c r="Q6010" s="6" t="n">
        <f aca="false">IF(C6010&gt;MEDIAN(C$5:C$8004),1,0)</f>
        <v>1</v>
      </c>
      <c r="R6010" s="6" t="n">
        <f aca="false">IF(D6010&gt;2,1,0)</f>
        <v>0</v>
      </c>
    </row>
    <row r="6011" customFormat="false" ht="15" hidden="false" customHeight="true" outlineLevel="0" collapsed="false">
      <c r="A6011" s="6" t="n">
        <f aca="false">1_Data_EDA!O6012</f>
        <v>1</v>
      </c>
      <c r="B6011" s="6" t="n">
        <f aca="false">1_Data_EDA!H6012</f>
        <v>4</v>
      </c>
      <c r="C6011" s="7" t="n">
        <f aca="false">1_Data_EDA!I6012</f>
        <v>199.9900055</v>
      </c>
      <c r="D6011" s="6" t="n">
        <f aca="false">1_Data_EDA!J6012</f>
        <v>1</v>
      </c>
      <c r="E6011" s="7" t="n">
        <f aca="false">1_Data_EDA!K6012</f>
        <v>199.9900055</v>
      </c>
      <c r="F6011" s="7" t="n">
        <f aca="false">1_Data_EDA!L6012</f>
        <v>18</v>
      </c>
      <c r="G6011" s="8" t="n">
        <f aca="false">1_Data_EDA!M6012</f>
        <v>0.090000004</v>
      </c>
      <c r="H6011" s="6" t="n">
        <f aca="false">IF(1_Data_EDA!B6012="First Class",1,0)</f>
        <v>0</v>
      </c>
      <c r="I6011" s="6" t="n">
        <f aca="false">IF(1_Data_EDA!B6012="Second Class",1,0)</f>
        <v>0</v>
      </c>
      <c r="J6011" s="6" t="n">
        <f aca="false">IF(1_Data_EDA!B6012="Same Day",1,0)</f>
        <v>0</v>
      </c>
      <c r="K6011" s="6" t="n">
        <f aca="false">IF(1_Data_EDA!C6012="Corporate",1,0)</f>
        <v>0</v>
      </c>
      <c r="L6011" s="6" t="n">
        <f aca="false">IF(1_Data_EDA!C6012="Home Office",1,0)</f>
        <v>0</v>
      </c>
      <c r="M6011" s="6" t="n">
        <f aca="false">IF(1_Data_EDA!D6012="Europe",1,0)</f>
        <v>0</v>
      </c>
      <c r="N6011" s="6" t="n">
        <f aca="false">IF(1_Data_EDA!D6012="LATAM",1,0)</f>
        <v>1</v>
      </c>
      <c r="O6011" s="6" t="n">
        <f aca="false">IF(1_Data_EDA!D6012="Pacific Asia",1,0)</f>
        <v>0</v>
      </c>
      <c r="P6011" s="6" t="n">
        <f aca="false">IF(1_Data_EDA!D6012="USCA",1,0)</f>
        <v>0</v>
      </c>
      <c r="Q6011" s="6" t="n">
        <f aca="false">IF(C6011&gt;MEDIAN(C$5:C$8004),1,0)</f>
        <v>1</v>
      </c>
      <c r="R6011" s="6" t="n">
        <f aca="false">IF(D6011&gt;2,1,0)</f>
        <v>0</v>
      </c>
    </row>
    <row r="6012" customFormat="false" ht="15" hidden="false" customHeight="true" outlineLevel="0" collapsed="false">
      <c r="A6012" s="6" t="n">
        <f aca="false">1_Data_EDA!O6013</f>
        <v>1</v>
      </c>
      <c r="B6012" s="6" t="n">
        <f aca="false">1_Data_EDA!H6013</f>
        <v>2</v>
      </c>
      <c r="C6012" s="7" t="n">
        <f aca="false">1_Data_EDA!I6013</f>
        <v>51.99000168</v>
      </c>
      <c r="D6012" s="6" t="n">
        <f aca="false">1_Data_EDA!J6013</f>
        <v>4</v>
      </c>
      <c r="E6012" s="7" t="n">
        <f aca="false">1_Data_EDA!K6013</f>
        <v>207.9600067</v>
      </c>
      <c r="F6012" s="7" t="n">
        <f aca="false">1_Data_EDA!L6013</f>
        <v>10.39999962</v>
      </c>
      <c r="G6012" s="8" t="n">
        <f aca="false">1_Data_EDA!M6013</f>
        <v>0.050000001</v>
      </c>
      <c r="H6012" s="6" t="n">
        <f aca="false">IF(1_Data_EDA!B6013="First Class",1,0)</f>
        <v>0</v>
      </c>
      <c r="I6012" s="6" t="n">
        <f aca="false">IF(1_Data_EDA!B6013="Second Class",1,0)</f>
        <v>1</v>
      </c>
      <c r="J6012" s="6" t="n">
        <f aca="false">IF(1_Data_EDA!B6013="Same Day",1,0)</f>
        <v>0</v>
      </c>
      <c r="K6012" s="6" t="n">
        <f aca="false">IF(1_Data_EDA!C6013="Corporate",1,0)</f>
        <v>0</v>
      </c>
      <c r="L6012" s="6" t="n">
        <f aca="false">IF(1_Data_EDA!C6013="Home Office",1,0)</f>
        <v>0</v>
      </c>
      <c r="M6012" s="6" t="n">
        <f aca="false">IF(1_Data_EDA!D6013="Europe",1,0)</f>
        <v>0</v>
      </c>
      <c r="N6012" s="6" t="n">
        <f aca="false">IF(1_Data_EDA!D6013="LATAM",1,0)</f>
        <v>1</v>
      </c>
      <c r="O6012" s="6" t="n">
        <f aca="false">IF(1_Data_EDA!D6013="Pacific Asia",1,0)</f>
        <v>0</v>
      </c>
      <c r="P6012" s="6" t="n">
        <f aca="false">IF(1_Data_EDA!D6013="USCA",1,0)</f>
        <v>0</v>
      </c>
      <c r="Q6012" s="6" t="n">
        <f aca="false">IF(C6012&gt;MEDIAN(C$5:C$8004),1,0)</f>
        <v>0</v>
      </c>
      <c r="R6012" s="6" t="n">
        <f aca="false">IF(D6012&gt;2,1,0)</f>
        <v>1</v>
      </c>
    </row>
    <row r="6013" customFormat="false" ht="15" hidden="false" customHeight="true" outlineLevel="0" collapsed="false">
      <c r="A6013" s="6" t="n">
        <f aca="false">1_Data_EDA!O6014</f>
        <v>0</v>
      </c>
      <c r="B6013" s="6" t="n">
        <f aca="false">1_Data_EDA!H6014</f>
        <v>4</v>
      </c>
      <c r="C6013" s="7" t="n">
        <f aca="false">1_Data_EDA!I6014</f>
        <v>357.1000061</v>
      </c>
      <c r="D6013" s="6" t="n">
        <f aca="false">1_Data_EDA!J6014</f>
        <v>1</v>
      </c>
      <c r="E6013" s="7" t="n">
        <f aca="false">1_Data_EDA!K6014</f>
        <v>357.1000061</v>
      </c>
      <c r="F6013" s="7" t="n">
        <f aca="false">1_Data_EDA!L6014</f>
        <v>42.84999847</v>
      </c>
      <c r="G6013" s="8" t="n">
        <f aca="false">1_Data_EDA!M6014</f>
        <v>0.119999997</v>
      </c>
      <c r="H6013" s="6" t="n">
        <f aca="false">IF(1_Data_EDA!B6014="First Class",1,0)</f>
        <v>0</v>
      </c>
      <c r="I6013" s="6" t="n">
        <f aca="false">IF(1_Data_EDA!B6014="Second Class",1,0)</f>
        <v>0</v>
      </c>
      <c r="J6013" s="6" t="n">
        <f aca="false">IF(1_Data_EDA!B6014="Same Day",1,0)</f>
        <v>0</v>
      </c>
      <c r="K6013" s="6" t="n">
        <f aca="false">IF(1_Data_EDA!C6014="Corporate",1,0)</f>
        <v>0</v>
      </c>
      <c r="L6013" s="6" t="n">
        <f aca="false">IF(1_Data_EDA!C6014="Home Office",1,0)</f>
        <v>0</v>
      </c>
      <c r="M6013" s="6" t="n">
        <f aca="false">IF(1_Data_EDA!D6014="Europe",1,0)</f>
        <v>1</v>
      </c>
      <c r="N6013" s="6" t="n">
        <f aca="false">IF(1_Data_EDA!D6014="LATAM",1,0)</f>
        <v>0</v>
      </c>
      <c r="O6013" s="6" t="n">
        <f aca="false">IF(1_Data_EDA!D6014="Pacific Asia",1,0)</f>
        <v>0</v>
      </c>
      <c r="P6013" s="6" t="n">
        <f aca="false">IF(1_Data_EDA!D6014="USCA",1,0)</f>
        <v>0</v>
      </c>
      <c r="Q6013" s="6" t="n">
        <f aca="false">IF(C6013&gt;MEDIAN(C$5:C$8004),1,0)</f>
        <v>1</v>
      </c>
      <c r="R6013" s="6" t="n">
        <f aca="false">IF(D6013&gt;2,1,0)</f>
        <v>0</v>
      </c>
    </row>
    <row r="6014" customFormat="false" ht="15" hidden="false" customHeight="true" outlineLevel="0" collapsed="false">
      <c r="A6014" s="6" t="n">
        <f aca="false">1_Data_EDA!O6015</f>
        <v>0</v>
      </c>
      <c r="B6014" s="6" t="n">
        <f aca="false">1_Data_EDA!H6015</f>
        <v>4</v>
      </c>
      <c r="C6014" s="7" t="n">
        <f aca="false">1_Data_EDA!I6015</f>
        <v>59.99000168</v>
      </c>
      <c r="D6014" s="6" t="n">
        <f aca="false">1_Data_EDA!J6015</f>
        <v>1</v>
      </c>
      <c r="E6014" s="7" t="n">
        <f aca="false">1_Data_EDA!K6015</f>
        <v>59.99000168</v>
      </c>
      <c r="F6014" s="7" t="n">
        <f aca="false">1_Data_EDA!L6015</f>
        <v>1.799999952</v>
      </c>
      <c r="G6014" s="8" t="n">
        <f aca="false">1_Data_EDA!M6015</f>
        <v>0.029999999</v>
      </c>
      <c r="H6014" s="6" t="n">
        <f aca="false">IF(1_Data_EDA!B6015="First Class",1,0)</f>
        <v>0</v>
      </c>
      <c r="I6014" s="6" t="n">
        <f aca="false">IF(1_Data_EDA!B6015="Second Class",1,0)</f>
        <v>0</v>
      </c>
      <c r="J6014" s="6" t="n">
        <f aca="false">IF(1_Data_EDA!B6015="Same Day",1,0)</f>
        <v>0</v>
      </c>
      <c r="K6014" s="6" t="n">
        <f aca="false">IF(1_Data_EDA!C6015="Corporate",1,0)</f>
        <v>0</v>
      </c>
      <c r="L6014" s="6" t="n">
        <f aca="false">IF(1_Data_EDA!C6015="Home Office",1,0)</f>
        <v>0</v>
      </c>
      <c r="M6014" s="6" t="n">
        <f aca="false">IF(1_Data_EDA!D6015="Europe",1,0)</f>
        <v>0</v>
      </c>
      <c r="N6014" s="6" t="n">
        <f aca="false">IF(1_Data_EDA!D6015="LATAM",1,0)</f>
        <v>1</v>
      </c>
      <c r="O6014" s="6" t="n">
        <f aca="false">IF(1_Data_EDA!D6015="Pacific Asia",1,0)</f>
        <v>0</v>
      </c>
      <c r="P6014" s="6" t="n">
        <f aca="false">IF(1_Data_EDA!D6015="USCA",1,0)</f>
        <v>0</v>
      </c>
      <c r="Q6014" s="6" t="n">
        <f aca="false">IF(C6014&gt;MEDIAN(C$5:C$8004),1,0)</f>
        <v>0</v>
      </c>
      <c r="R6014" s="6" t="n">
        <f aca="false">IF(D6014&gt;2,1,0)</f>
        <v>0</v>
      </c>
    </row>
    <row r="6015" customFormat="false" ht="15" hidden="false" customHeight="true" outlineLevel="0" collapsed="false">
      <c r="A6015" s="6" t="n">
        <f aca="false">1_Data_EDA!O6016</f>
        <v>1</v>
      </c>
      <c r="B6015" s="6" t="n">
        <f aca="false">1_Data_EDA!H6016</f>
        <v>4</v>
      </c>
      <c r="C6015" s="7" t="n">
        <f aca="false">1_Data_EDA!I6016</f>
        <v>59.99000168</v>
      </c>
      <c r="D6015" s="6" t="n">
        <f aca="false">1_Data_EDA!J6016</f>
        <v>1</v>
      </c>
      <c r="E6015" s="7" t="n">
        <f aca="false">1_Data_EDA!K6016</f>
        <v>59.99000168</v>
      </c>
      <c r="F6015" s="7" t="n">
        <f aca="false">1_Data_EDA!L6016</f>
        <v>15</v>
      </c>
      <c r="G6015" s="8" t="n">
        <f aca="false">1_Data_EDA!M6016</f>
        <v>0.25</v>
      </c>
      <c r="H6015" s="6" t="n">
        <f aca="false">IF(1_Data_EDA!B6016="First Class",1,0)</f>
        <v>0</v>
      </c>
      <c r="I6015" s="6" t="n">
        <f aca="false">IF(1_Data_EDA!B6016="Second Class",1,0)</f>
        <v>0</v>
      </c>
      <c r="J6015" s="6" t="n">
        <f aca="false">IF(1_Data_EDA!B6016="Same Day",1,0)</f>
        <v>0</v>
      </c>
      <c r="K6015" s="6" t="n">
        <f aca="false">IF(1_Data_EDA!C6016="Corporate",1,0)</f>
        <v>1</v>
      </c>
      <c r="L6015" s="6" t="n">
        <f aca="false">IF(1_Data_EDA!C6016="Home Office",1,0)</f>
        <v>0</v>
      </c>
      <c r="M6015" s="6" t="n">
        <f aca="false">IF(1_Data_EDA!D6016="Europe",1,0)</f>
        <v>0</v>
      </c>
      <c r="N6015" s="6" t="n">
        <f aca="false">IF(1_Data_EDA!D6016="LATAM",1,0)</f>
        <v>0</v>
      </c>
      <c r="O6015" s="6" t="n">
        <f aca="false">IF(1_Data_EDA!D6016="Pacific Asia",1,0)</f>
        <v>1</v>
      </c>
      <c r="P6015" s="6" t="n">
        <f aca="false">IF(1_Data_EDA!D6016="USCA",1,0)</f>
        <v>0</v>
      </c>
      <c r="Q6015" s="6" t="n">
        <f aca="false">IF(C6015&gt;MEDIAN(C$5:C$8004),1,0)</f>
        <v>0</v>
      </c>
      <c r="R6015" s="6" t="n">
        <f aca="false">IF(D6015&gt;2,1,0)</f>
        <v>0</v>
      </c>
    </row>
    <row r="6016" customFormat="false" ht="15" hidden="false" customHeight="true" outlineLevel="0" collapsed="false">
      <c r="A6016" s="6" t="n">
        <f aca="false">1_Data_EDA!O6017</f>
        <v>0</v>
      </c>
      <c r="B6016" s="6" t="n">
        <f aca="false">1_Data_EDA!H6017</f>
        <v>4</v>
      </c>
      <c r="C6016" s="7" t="n">
        <f aca="false">1_Data_EDA!I6017</f>
        <v>31.98999977</v>
      </c>
      <c r="D6016" s="6" t="n">
        <f aca="false">1_Data_EDA!J6017</f>
        <v>3</v>
      </c>
      <c r="E6016" s="7" t="n">
        <f aca="false">1_Data_EDA!K6017</f>
        <v>95.97000122</v>
      </c>
      <c r="F6016" s="7" t="n">
        <f aca="false">1_Data_EDA!L6017</f>
        <v>14.39999962</v>
      </c>
      <c r="G6016" s="8" t="n">
        <f aca="false">1_Data_EDA!M6017</f>
        <v>0.150000006</v>
      </c>
      <c r="H6016" s="6" t="n">
        <f aca="false">IF(1_Data_EDA!B6017="First Class",1,0)</f>
        <v>0</v>
      </c>
      <c r="I6016" s="6" t="n">
        <f aca="false">IF(1_Data_EDA!B6017="Second Class",1,0)</f>
        <v>0</v>
      </c>
      <c r="J6016" s="6" t="n">
        <f aca="false">IF(1_Data_EDA!B6017="Same Day",1,0)</f>
        <v>0</v>
      </c>
      <c r="K6016" s="6" t="n">
        <f aca="false">IF(1_Data_EDA!C6017="Corporate",1,0)</f>
        <v>0</v>
      </c>
      <c r="L6016" s="6" t="n">
        <f aca="false">IF(1_Data_EDA!C6017="Home Office",1,0)</f>
        <v>0</v>
      </c>
      <c r="M6016" s="6" t="n">
        <f aca="false">IF(1_Data_EDA!D6017="Europe",1,0)</f>
        <v>0</v>
      </c>
      <c r="N6016" s="6" t="n">
        <f aca="false">IF(1_Data_EDA!D6017="LATAM",1,0)</f>
        <v>0</v>
      </c>
      <c r="O6016" s="6" t="n">
        <f aca="false">IF(1_Data_EDA!D6017="Pacific Asia",1,0)</f>
        <v>1</v>
      </c>
      <c r="P6016" s="6" t="n">
        <f aca="false">IF(1_Data_EDA!D6017="USCA",1,0)</f>
        <v>0</v>
      </c>
      <c r="Q6016" s="6" t="n">
        <f aca="false">IF(C6016&gt;MEDIAN(C$5:C$8004),1,0)</f>
        <v>0</v>
      </c>
      <c r="R6016" s="6" t="n">
        <f aca="false">IF(D6016&gt;2,1,0)</f>
        <v>1</v>
      </c>
    </row>
    <row r="6017" customFormat="false" ht="15" hidden="false" customHeight="true" outlineLevel="0" collapsed="false">
      <c r="A6017" s="6" t="n">
        <f aca="false">1_Data_EDA!O6018</f>
        <v>1</v>
      </c>
      <c r="B6017" s="6" t="n">
        <f aca="false">1_Data_EDA!H6018</f>
        <v>1</v>
      </c>
      <c r="C6017" s="7" t="n">
        <f aca="false">1_Data_EDA!I6018</f>
        <v>199.9900055</v>
      </c>
      <c r="D6017" s="6" t="n">
        <f aca="false">1_Data_EDA!J6018</f>
        <v>1</v>
      </c>
      <c r="E6017" s="7" t="n">
        <f aca="false">1_Data_EDA!K6018</f>
        <v>199.9900055</v>
      </c>
      <c r="F6017" s="7" t="n">
        <f aca="false">1_Data_EDA!L6018</f>
        <v>32</v>
      </c>
      <c r="G6017" s="8" t="n">
        <f aca="false">1_Data_EDA!M6018</f>
        <v>0.159999996</v>
      </c>
      <c r="H6017" s="6" t="n">
        <f aca="false">IF(1_Data_EDA!B6018="First Class",1,0)</f>
        <v>1</v>
      </c>
      <c r="I6017" s="6" t="n">
        <f aca="false">IF(1_Data_EDA!B6018="Second Class",1,0)</f>
        <v>0</v>
      </c>
      <c r="J6017" s="6" t="n">
        <f aca="false">IF(1_Data_EDA!B6018="Same Day",1,0)</f>
        <v>0</v>
      </c>
      <c r="K6017" s="6" t="n">
        <f aca="false">IF(1_Data_EDA!C6018="Corporate",1,0)</f>
        <v>0</v>
      </c>
      <c r="L6017" s="6" t="n">
        <f aca="false">IF(1_Data_EDA!C6018="Home Office",1,0)</f>
        <v>0</v>
      </c>
      <c r="M6017" s="6" t="n">
        <f aca="false">IF(1_Data_EDA!D6018="Europe",1,0)</f>
        <v>0</v>
      </c>
      <c r="N6017" s="6" t="n">
        <f aca="false">IF(1_Data_EDA!D6018="LATAM",1,0)</f>
        <v>0</v>
      </c>
      <c r="O6017" s="6" t="n">
        <f aca="false">IF(1_Data_EDA!D6018="Pacific Asia",1,0)</f>
        <v>0</v>
      </c>
      <c r="P6017" s="6" t="n">
        <f aca="false">IF(1_Data_EDA!D6018="USCA",1,0)</f>
        <v>0</v>
      </c>
      <c r="Q6017" s="6" t="n">
        <f aca="false">IF(C6017&gt;MEDIAN(C$5:C$8004),1,0)</f>
        <v>1</v>
      </c>
      <c r="R6017" s="6" t="n">
        <f aca="false">IF(D6017&gt;2,1,0)</f>
        <v>0</v>
      </c>
    </row>
    <row r="6018" customFormat="false" ht="15" hidden="false" customHeight="true" outlineLevel="0" collapsed="false">
      <c r="A6018" s="6" t="n">
        <f aca="false">1_Data_EDA!O6019</f>
        <v>1</v>
      </c>
      <c r="B6018" s="6" t="n">
        <f aca="false">1_Data_EDA!H6019</f>
        <v>2</v>
      </c>
      <c r="C6018" s="7" t="n">
        <f aca="false">1_Data_EDA!I6019</f>
        <v>399.980011</v>
      </c>
      <c r="D6018" s="6" t="n">
        <f aca="false">1_Data_EDA!J6019</f>
        <v>1</v>
      </c>
      <c r="E6018" s="7" t="n">
        <f aca="false">1_Data_EDA!K6019</f>
        <v>399.980011</v>
      </c>
      <c r="F6018" s="7" t="n">
        <f aca="false">1_Data_EDA!L6019</f>
        <v>60</v>
      </c>
      <c r="G6018" s="8" t="n">
        <f aca="false">1_Data_EDA!M6019</f>
        <v>0.150000006</v>
      </c>
      <c r="H6018" s="6" t="n">
        <f aca="false">IF(1_Data_EDA!B6019="First Class",1,0)</f>
        <v>0</v>
      </c>
      <c r="I6018" s="6" t="n">
        <f aca="false">IF(1_Data_EDA!B6019="Second Class",1,0)</f>
        <v>1</v>
      </c>
      <c r="J6018" s="6" t="n">
        <f aca="false">IF(1_Data_EDA!B6019="Same Day",1,0)</f>
        <v>0</v>
      </c>
      <c r="K6018" s="6" t="n">
        <f aca="false">IF(1_Data_EDA!C6019="Corporate",1,0)</f>
        <v>0</v>
      </c>
      <c r="L6018" s="6" t="n">
        <f aca="false">IF(1_Data_EDA!C6019="Home Office",1,0)</f>
        <v>0</v>
      </c>
      <c r="M6018" s="6" t="n">
        <f aca="false">IF(1_Data_EDA!D6019="Europe",1,0)</f>
        <v>0</v>
      </c>
      <c r="N6018" s="6" t="n">
        <f aca="false">IF(1_Data_EDA!D6019="LATAM",1,0)</f>
        <v>0</v>
      </c>
      <c r="O6018" s="6" t="n">
        <f aca="false">IF(1_Data_EDA!D6019="Pacific Asia",1,0)</f>
        <v>1</v>
      </c>
      <c r="P6018" s="6" t="n">
        <f aca="false">IF(1_Data_EDA!D6019="USCA",1,0)</f>
        <v>0</v>
      </c>
      <c r="Q6018" s="6" t="n">
        <f aca="false">IF(C6018&gt;MEDIAN(C$5:C$8004),1,0)</f>
        <v>1</v>
      </c>
      <c r="R6018" s="6" t="n">
        <f aca="false">IF(D6018&gt;2,1,0)</f>
        <v>0</v>
      </c>
    </row>
    <row r="6019" customFormat="false" ht="15" hidden="false" customHeight="true" outlineLevel="0" collapsed="false">
      <c r="A6019" s="6" t="n">
        <f aca="false">1_Data_EDA!O6020</f>
        <v>0</v>
      </c>
      <c r="B6019" s="6" t="n">
        <f aca="false">1_Data_EDA!H6020</f>
        <v>4</v>
      </c>
      <c r="C6019" s="7" t="n">
        <f aca="false">1_Data_EDA!I6020</f>
        <v>99.98999786</v>
      </c>
      <c r="D6019" s="6" t="n">
        <f aca="false">1_Data_EDA!J6020</f>
        <v>2</v>
      </c>
      <c r="E6019" s="7" t="n">
        <f aca="false">1_Data_EDA!K6020</f>
        <v>199.9799957</v>
      </c>
      <c r="F6019" s="7" t="n">
        <f aca="false">1_Data_EDA!L6020</f>
        <v>20</v>
      </c>
      <c r="G6019" s="8" t="n">
        <f aca="false">1_Data_EDA!M6020</f>
        <v>0.100000001</v>
      </c>
      <c r="H6019" s="6" t="n">
        <f aca="false">IF(1_Data_EDA!B6020="First Class",1,0)</f>
        <v>0</v>
      </c>
      <c r="I6019" s="6" t="n">
        <f aca="false">IF(1_Data_EDA!B6020="Second Class",1,0)</f>
        <v>0</v>
      </c>
      <c r="J6019" s="6" t="n">
        <f aca="false">IF(1_Data_EDA!B6020="Same Day",1,0)</f>
        <v>0</v>
      </c>
      <c r="K6019" s="6" t="n">
        <f aca="false">IF(1_Data_EDA!C6020="Corporate",1,0)</f>
        <v>0</v>
      </c>
      <c r="L6019" s="6" t="n">
        <f aca="false">IF(1_Data_EDA!C6020="Home Office",1,0)</f>
        <v>1</v>
      </c>
      <c r="M6019" s="6" t="n">
        <f aca="false">IF(1_Data_EDA!D6020="Europe",1,0)</f>
        <v>0</v>
      </c>
      <c r="N6019" s="6" t="n">
        <f aca="false">IF(1_Data_EDA!D6020="LATAM",1,0)</f>
        <v>0</v>
      </c>
      <c r="O6019" s="6" t="n">
        <f aca="false">IF(1_Data_EDA!D6020="Pacific Asia",1,0)</f>
        <v>1</v>
      </c>
      <c r="P6019" s="6" t="n">
        <f aca="false">IF(1_Data_EDA!D6020="USCA",1,0)</f>
        <v>0</v>
      </c>
      <c r="Q6019" s="6" t="n">
        <f aca="false">IF(C6019&gt;MEDIAN(C$5:C$8004),1,0)</f>
        <v>1</v>
      </c>
      <c r="R6019" s="6" t="n">
        <f aca="false">IF(D6019&gt;2,1,0)</f>
        <v>0</v>
      </c>
    </row>
    <row r="6020" customFormat="false" ht="15" hidden="false" customHeight="true" outlineLevel="0" collapsed="false">
      <c r="A6020" s="6" t="n">
        <f aca="false">1_Data_EDA!O6021</f>
        <v>1</v>
      </c>
      <c r="B6020" s="6" t="n">
        <f aca="false">1_Data_EDA!H6021</f>
        <v>4</v>
      </c>
      <c r="C6020" s="7" t="n">
        <f aca="false">1_Data_EDA!I6021</f>
        <v>59.99000168</v>
      </c>
      <c r="D6020" s="6" t="n">
        <f aca="false">1_Data_EDA!J6021</f>
        <v>2</v>
      </c>
      <c r="E6020" s="7" t="n">
        <f aca="false">1_Data_EDA!K6021</f>
        <v>119.9800034</v>
      </c>
      <c r="F6020" s="7" t="n">
        <f aca="false">1_Data_EDA!L6021</f>
        <v>24</v>
      </c>
      <c r="G6020" s="8" t="n">
        <f aca="false">1_Data_EDA!M6021</f>
        <v>0.200000003</v>
      </c>
      <c r="H6020" s="6" t="n">
        <f aca="false">IF(1_Data_EDA!B6021="First Class",1,0)</f>
        <v>0</v>
      </c>
      <c r="I6020" s="6" t="n">
        <f aca="false">IF(1_Data_EDA!B6021="Second Class",1,0)</f>
        <v>0</v>
      </c>
      <c r="J6020" s="6" t="n">
        <f aca="false">IF(1_Data_EDA!B6021="Same Day",1,0)</f>
        <v>0</v>
      </c>
      <c r="K6020" s="6" t="n">
        <f aca="false">IF(1_Data_EDA!C6021="Corporate",1,0)</f>
        <v>0</v>
      </c>
      <c r="L6020" s="6" t="n">
        <f aca="false">IF(1_Data_EDA!C6021="Home Office",1,0)</f>
        <v>1</v>
      </c>
      <c r="M6020" s="6" t="n">
        <f aca="false">IF(1_Data_EDA!D6021="Europe",1,0)</f>
        <v>1</v>
      </c>
      <c r="N6020" s="6" t="n">
        <f aca="false">IF(1_Data_EDA!D6021="LATAM",1,0)</f>
        <v>0</v>
      </c>
      <c r="O6020" s="6" t="n">
        <f aca="false">IF(1_Data_EDA!D6021="Pacific Asia",1,0)</f>
        <v>0</v>
      </c>
      <c r="P6020" s="6" t="n">
        <f aca="false">IF(1_Data_EDA!D6021="USCA",1,0)</f>
        <v>0</v>
      </c>
      <c r="Q6020" s="6" t="n">
        <f aca="false">IF(C6020&gt;MEDIAN(C$5:C$8004),1,0)</f>
        <v>0</v>
      </c>
      <c r="R6020" s="6" t="n">
        <f aca="false">IF(D6020&gt;2,1,0)</f>
        <v>0</v>
      </c>
    </row>
    <row r="6021" customFormat="false" ht="15" hidden="false" customHeight="true" outlineLevel="0" collapsed="false">
      <c r="A6021" s="6" t="n">
        <f aca="false">1_Data_EDA!O6022</f>
        <v>1</v>
      </c>
      <c r="B6021" s="6" t="n">
        <f aca="false">1_Data_EDA!H6022</f>
        <v>2</v>
      </c>
      <c r="C6021" s="7" t="n">
        <f aca="false">1_Data_EDA!I6022</f>
        <v>299.980011</v>
      </c>
      <c r="D6021" s="6" t="n">
        <f aca="false">1_Data_EDA!J6022</f>
        <v>1</v>
      </c>
      <c r="E6021" s="7" t="n">
        <f aca="false">1_Data_EDA!K6022</f>
        <v>299.980011</v>
      </c>
      <c r="F6021" s="7" t="n">
        <f aca="false">1_Data_EDA!L6022</f>
        <v>6</v>
      </c>
      <c r="G6021" s="8" t="n">
        <f aca="false">1_Data_EDA!M6022</f>
        <v>0.02</v>
      </c>
      <c r="H6021" s="6" t="n">
        <f aca="false">IF(1_Data_EDA!B6022="First Class",1,0)</f>
        <v>0</v>
      </c>
      <c r="I6021" s="6" t="n">
        <f aca="false">IF(1_Data_EDA!B6022="Second Class",1,0)</f>
        <v>1</v>
      </c>
      <c r="J6021" s="6" t="n">
        <f aca="false">IF(1_Data_EDA!B6022="Same Day",1,0)</f>
        <v>0</v>
      </c>
      <c r="K6021" s="6" t="n">
        <f aca="false">IF(1_Data_EDA!C6022="Corporate",1,0)</f>
        <v>0</v>
      </c>
      <c r="L6021" s="6" t="n">
        <f aca="false">IF(1_Data_EDA!C6022="Home Office",1,0)</f>
        <v>0</v>
      </c>
      <c r="M6021" s="6" t="n">
        <f aca="false">IF(1_Data_EDA!D6022="Europe",1,0)</f>
        <v>0</v>
      </c>
      <c r="N6021" s="6" t="n">
        <f aca="false">IF(1_Data_EDA!D6022="LATAM",1,0)</f>
        <v>0</v>
      </c>
      <c r="O6021" s="6" t="n">
        <f aca="false">IF(1_Data_EDA!D6022="Pacific Asia",1,0)</f>
        <v>0</v>
      </c>
      <c r="P6021" s="6" t="n">
        <f aca="false">IF(1_Data_EDA!D6022="USCA",1,0)</f>
        <v>1</v>
      </c>
      <c r="Q6021" s="6" t="n">
        <f aca="false">IF(C6021&gt;MEDIAN(C$5:C$8004),1,0)</f>
        <v>1</v>
      </c>
      <c r="R6021" s="6" t="n">
        <f aca="false">IF(D6021&gt;2,1,0)</f>
        <v>0</v>
      </c>
    </row>
    <row r="6022" customFormat="false" ht="15" hidden="false" customHeight="true" outlineLevel="0" collapsed="false">
      <c r="A6022" s="6" t="n">
        <f aca="false">1_Data_EDA!O6023</f>
        <v>1</v>
      </c>
      <c r="B6022" s="6" t="n">
        <f aca="false">1_Data_EDA!H6023</f>
        <v>4</v>
      </c>
      <c r="C6022" s="7" t="n">
        <f aca="false">1_Data_EDA!I6023</f>
        <v>99.98999786</v>
      </c>
      <c r="D6022" s="6" t="n">
        <f aca="false">1_Data_EDA!J6023</f>
        <v>2</v>
      </c>
      <c r="E6022" s="7" t="n">
        <f aca="false">1_Data_EDA!K6023</f>
        <v>199.9799957</v>
      </c>
      <c r="F6022" s="7" t="n">
        <f aca="false">1_Data_EDA!L6023</f>
        <v>8</v>
      </c>
      <c r="G6022" s="8" t="n">
        <f aca="false">1_Data_EDA!M6023</f>
        <v>0.039999999</v>
      </c>
      <c r="H6022" s="6" t="n">
        <f aca="false">IF(1_Data_EDA!B6023="First Class",1,0)</f>
        <v>0</v>
      </c>
      <c r="I6022" s="6" t="n">
        <f aca="false">IF(1_Data_EDA!B6023="Second Class",1,0)</f>
        <v>0</v>
      </c>
      <c r="J6022" s="6" t="n">
        <f aca="false">IF(1_Data_EDA!B6023="Same Day",1,0)</f>
        <v>0</v>
      </c>
      <c r="K6022" s="6" t="n">
        <f aca="false">IF(1_Data_EDA!C6023="Corporate",1,0)</f>
        <v>1</v>
      </c>
      <c r="L6022" s="6" t="n">
        <f aca="false">IF(1_Data_EDA!C6023="Home Office",1,0)</f>
        <v>0</v>
      </c>
      <c r="M6022" s="6" t="n">
        <f aca="false">IF(1_Data_EDA!D6023="Europe",1,0)</f>
        <v>1</v>
      </c>
      <c r="N6022" s="6" t="n">
        <f aca="false">IF(1_Data_EDA!D6023="LATAM",1,0)</f>
        <v>0</v>
      </c>
      <c r="O6022" s="6" t="n">
        <f aca="false">IF(1_Data_EDA!D6023="Pacific Asia",1,0)</f>
        <v>0</v>
      </c>
      <c r="P6022" s="6" t="n">
        <f aca="false">IF(1_Data_EDA!D6023="USCA",1,0)</f>
        <v>0</v>
      </c>
      <c r="Q6022" s="6" t="n">
        <f aca="false">IF(C6022&gt;MEDIAN(C$5:C$8004),1,0)</f>
        <v>1</v>
      </c>
      <c r="R6022" s="6" t="n">
        <f aca="false">IF(D6022&gt;2,1,0)</f>
        <v>0</v>
      </c>
    </row>
    <row r="6023" customFormat="false" ht="15" hidden="false" customHeight="true" outlineLevel="0" collapsed="false">
      <c r="A6023" s="6" t="n">
        <f aca="false">1_Data_EDA!O6024</f>
        <v>1</v>
      </c>
      <c r="B6023" s="6" t="n">
        <f aca="false">1_Data_EDA!H6024</f>
        <v>0</v>
      </c>
      <c r="C6023" s="7" t="n">
        <f aca="false">1_Data_EDA!I6024</f>
        <v>59.99000168</v>
      </c>
      <c r="D6023" s="6" t="n">
        <f aca="false">1_Data_EDA!J6024</f>
        <v>5</v>
      </c>
      <c r="E6023" s="7" t="n">
        <f aca="false">1_Data_EDA!K6024</f>
        <v>299.9500122</v>
      </c>
      <c r="F6023" s="7" t="n">
        <f aca="false">1_Data_EDA!L6024</f>
        <v>27</v>
      </c>
      <c r="G6023" s="8" t="n">
        <f aca="false">1_Data_EDA!M6024</f>
        <v>0.090000004</v>
      </c>
      <c r="H6023" s="6" t="n">
        <f aca="false">IF(1_Data_EDA!B6024="First Class",1,0)</f>
        <v>0</v>
      </c>
      <c r="I6023" s="6" t="n">
        <f aca="false">IF(1_Data_EDA!B6024="Second Class",1,0)</f>
        <v>0</v>
      </c>
      <c r="J6023" s="6" t="n">
        <f aca="false">IF(1_Data_EDA!B6024="Same Day",1,0)</f>
        <v>1</v>
      </c>
      <c r="K6023" s="6" t="n">
        <f aca="false">IF(1_Data_EDA!C6024="Corporate",1,0)</f>
        <v>0</v>
      </c>
      <c r="L6023" s="6" t="n">
        <f aca="false">IF(1_Data_EDA!C6024="Home Office",1,0)</f>
        <v>0</v>
      </c>
      <c r="M6023" s="6" t="n">
        <f aca="false">IF(1_Data_EDA!D6024="Europe",1,0)</f>
        <v>0</v>
      </c>
      <c r="N6023" s="6" t="n">
        <f aca="false">IF(1_Data_EDA!D6024="LATAM",1,0)</f>
        <v>0</v>
      </c>
      <c r="O6023" s="6" t="n">
        <f aca="false">IF(1_Data_EDA!D6024="Pacific Asia",1,0)</f>
        <v>0</v>
      </c>
      <c r="P6023" s="6" t="n">
        <f aca="false">IF(1_Data_EDA!D6024="USCA",1,0)</f>
        <v>1</v>
      </c>
      <c r="Q6023" s="6" t="n">
        <f aca="false">IF(C6023&gt;MEDIAN(C$5:C$8004),1,0)</f>
        <v>0</v>
      </c>
      <c r="R6023" s="6" t="n">
        <f aca="false">IF(D6023&gt;2,1,0)</f>
        <v>1</v>
      </c>
    </row>
    <row r="6024" customFormat="false" ht="15" hidden="false" customHeight="true" outlineLevel="0" collapsed="false">
      <c r="A6024" s="6" t="n">
        <f aca="false">1_Data_EDA!O6025</f>
        <v>0</v>
      </c>
      <c r="B6024" s="6" t="n">
        <f aca="false">1_Data_EDA!H6025</f>
        <v>4</v>
      </c>
      <c r="C6024" s="7" t="n">
        <f aca="false">1_Data_EDA!I6025</f>
        <v>129.9900055</v>
      </c>
      <c r="D6024" s="6" t="n">
        <f aca="false">1_Data_EDA!J6025</f>
        <v>1</v>
      </c>
      <c r="E6024" s="7" t="n">
        <f aca="false">1_Data_EDA!K6025</f>
        <v>129.9900055</v>
      </c>
      <c r="F6024" s="7" t="n">
        <f aca="false">1_Data_EDA!L6025</f>
        <v>0</v>
      </c>
      <c r="G6024" s="8" t="n">
        <f aca="false">1_Data_EDA!M6025</f>
        <v>0</v>
      </c>
      <c r="H6024" s="6" t="n">
        <f aca="false">IF(1_Data_EDA!B6025="First Class",1,0)</f>
        <v>0</v>
      </c>
      <c r="I6024" s="6" t="n">
        <f aca="false">IF(1_Data_EDA!B6025="Second Class",1,0)</f>
        <v>0</v>
      </c>
      <c r="J6024" s="6" t="n">
        <f aca="false">IF(1_Data_EDA!B6025="Same Day",1,0)</f>
        <v>0</v>
      </c>
      <c r="K6024" s="6" t="n">
        <f aca="false">IF(1_Data_EDA!C6025="Corporate",1,0)</f>
        <v>0</v>
      </c>
      <c r="L6024" s="6" t="n">
        <f aca="false">IF(1_Data_EDA!C6025="Home Office",1,0)</f>
        <v>0</v>
      </c>
      <c r="M6024" s="6" t="n">
        <f aca="false">IF(1_Data_EDA!D6025="Europe",1,0)</f>
        <v>0</v>
      </c>
      <c r="N6024" s="6" t="n">
        <f aca="false">IF(1_Data_EDA!D6025="LATAM",1,0)</f>
        <v>0</v>
      </c>
      <c r="O6024" s="6" t="n">
        <f aca="false">IF(1_Data_EDA!D6025="Pacific Asia",1,0)</f>
        <v>1</v>
      </c>
      <c r="P6024" s="6" t="n">
        <f aca="false">IF(1_Data_EDA!D6025="USCA",1,0)</f>
        <v>0</v>
      </c>
      <c r="Q6024" s="6" t="n">
        <f aca="false">IF(C6024&gt;MEDIAN(C$5:C$8004),1,0)</f>
        <v>1</v>
      </c>
      <c r="R6024" s="6" t="n">
        <f aca="false">IF(D6024&gt;2,1,0)</f>
        <v>0</v>
      </c>
    </row>
    <row r="6025" customFormat="false" ht="15" hidden="false" customHeight="true" outlineLevel="0" collapsed="false">
      <c r="A6025" s="6" t="n">
        <f aca="false">1_Data_EDA!O6026</f>
        <v>1</v>
      </c>
      <c r="B6025" s="6" t="n">
        <f aca="false">1_Data_EDA!H6026</f>
        <v>2</v>
      </c>
      <c r="C6025" s="7" t="n">
        <f aca="false">1_Data_EDA!I6026</f>
        <v>39.99000168</v>
      </c>
      <c r="D6025" s="6" t="n">
        <f aca="false">1_Data_EDA!J6026</f>
        <v>1</v>
      </c>
      <c r="E6025" s="7" t="n">
        <f aca="false">1_Data_EDA!K6026</f>
        <v>39.99000168</v>
      </c>
      <c r="F6025" s="7" t="n">
        <f aca="false">1_Data_EDA!L6026</f>
        <v>3.599999905</v>
      </c>
      <c r="G6025" s="8" t="n">
        <f aca="false">1_Data_EDA!M6026</f>
        <v>0.090000004</v>
      </c>
      <c r="H6025" s="6" t="n">
        <f aca="false">IF(1_Data_EDA!B6026="First Class",1,0)</f>
        <v>0</v>
      </c>
      <c r="I6025" s="6" t="n">
        <f aca="false">IF(1_Data_EDA!B6026="Second Class",1,0)</f>
        <v>1</v>
      </c>
      <c r="J6025" s="6" t="n">
        <f aca="false">IF(1_Data_EDA!B6026="Same Day",1,0)</f>
        <v>0</v>
      </c>
      <c r="K6025" s="6" t="n">
        <f aca="false">IF(1_Data_EDA!C6026="Corporate",1,0)</f>
        <v>1</v>
      </c>
      <c r="L6025" s="6" t="n">
        <f aca="false">IF(1_Data_EDA!C6026="Home Office",1,0)</f>
        <v>0</v>
      </c>
      <c r="M6025" s="6" t="n">
        <f aca="false">IF(1_Data_EDA!D6026="Europe",1,0)</f>
        <v>0</v>
      </c>
      <c r="N6025" s="6" t="n">
        <f aca="false">IF(1_Data_EDA!D6026="LATAM",1,0)</f>
        <v>0</v>
      </c>
      <c r="O6025" s="6" t="n">
        <f aca="false">IF(1_Data_EDA!D6026="Pacific Asia",1,0)</f>
        <v>0</v>
      </c>
      <c r="P6025" s="6" t="n">
        <f aca="false">IF(1_Data_EDA!D6026="USCA",1,0)</f>
        <v>1</v>
      </c>
      <c r="Q6025" s="6" t="n">
        <f aca="false">IF(C6025&gt;MEDIAN(C$5:C$8004),1,0)</f>
        <v>0</v>
      </c>
      <c r="R6025" s="6" t="n">
        <f aca="false">IF(D6025&gt;2,1,0)</f>
        <v>0</v>
      </c>
    </row>
    <row r="6026" customFormat="false" ht="15" hidden="false" customHeight="true" outlineLevel="0" collapsed="false">
      <c r="A6026" s="6" t="n">
        <f aca="false">1_Data_EDA!O6027</f>
        <v>0</v>
      </c>
      <c r="B6026" s="6" t="n">
        <f aca="false">1_Data_EDA!H6027</f>
        <v>4</v>
      </c>
      <c r="C6026" s="7" t="n">
        <f aca="false">1_Data_EDA!I6027</f>
        <v>50</v>
      </c>
      <c r="D6026" s="6" t="n">
        <f aca="false">1_Data_EDA!J6027</f>
        <v>3</v>
      </c>
      <c r="E6026" s="7" t="n">
        <f aca="false">1_Data_EDA!K6027</f>
        <v>150</v>
      </c>
      <c r="F6026" s="7" t="n">
        <f aca="false">1_Data_EDA!L6027</f>
        <v>10.5</v>
      </c>
      <c r="G6026" s="8" t="n">
        <f aca="false">1_Data_EDA!M6027</f>
        <v>0.07</v>
      </c>
      <c r="H6026" s="6" t="n">
        <f aca="false">IF(1_Data_EDA!B6027="First Class",1,0)</f>
        <v>0</v>
      </c>
      <c r="I6026" s="6" t="n">
        <f aca="false">IF(1_Data_EDA!B6027="Second Class",1,0)</f>
        <v>0</v>
      </c>
      <c r="J6026" s="6" t="n">
        <f aca="false">IF(1_Data_EDA!B6027="Same Day",1,0)</f>
        <v>0</v>
      </c>
      <c r="K6026" s="6" t="n">
        <f aca="false">IF(1_Data_EDA!C6027="Corporate",1,0)</f>
        <v>0</v>
      </c>
      <c r="L6026" s="6" t="n">
        <f aca="false">IF(1_Data_EDA!C6027="Home Office",1,0)</f>
        <v>0</v>
      </c>
      <c r="M6026" s="6" t="n">
        <f aca="false">IF(1_Data_EDA!D6027="Europe",1,0)</f>
        <v>1</v>
      </c>
      <c r="N6026" s="6" t="n">
        <f aca="false">IF(1_Data_EDA!D6027="LATAM",1,0)</f>
        <v>0</v>
      </c>
      <c r="O6026" s="6" t="n">
        <f aca="false">IF(1_Data_EDA!D6027="Pacific Asia",1,0)</f>
        <v>0</v>
      </c>
      <c r="P6026" s="6" t="n">
        <f aca="false">IF(1_Data_EDA!D6027="USCA",1,0)</f>
        <v>0</v>
      </c>
      <c r="Q6026" s="6" t="n">
        <f aca="false">IF(C6026&gt;MEDIAN(C$5:C$8004),1,0)</f>
        <v>0</v>
      </c>
      <c r="R6026" s="6" t="n">
        <f aca="false">IF(D6026&gt;2,1,0)</f>
        <v>1</v>
      </c>
    </row>
    <row r="6027" customFormat="false" ht="15" hidden="false" customHeight="true" outlineLevel="0" collapsed="false">
      <c r="A6027" s="6" t="n">
        <f aca="false">1_Data_EDA!O6028</f>
        <v>1</v>
      </c>
      <c r="B6027" s="6" t="n">
        <f aca="false">1_Data_EDA!H6028</f>
        <v>1</v>
      </c>
      <c r="C6027" s="7" t="n">
        <f aca="false">1_Data_EDA!I6028</f>
        <v>99.98999786</v>
      </c>
      <c r="D6027" s="6" t="n">
        <f aca="false">1_Data_EDA!J6028</f>
        <v>3</v>
      </c>
      <c r="E6027" s="7" t="n">
        <f aca="false">1_Data_EDA!K6028</f>
        <v>299.9700012</v>
      </c>
      <c r="F6027" s="7" t="n">
        <f aca="false">1_Data_EDA!L6028</f>
        <v>59.99000168</v>
      </c>
      <c r="G6027" s="8" t="n">
        <f aca="false">1_Data_EDA!M6028</f>
        <v>0.200000003</v>
      </c>
      <c r="H6027" s="6" t="n">
        <f aca="false">IF(1_Data_EDA!B6028="First Class",1,0)</f>
        <v>1</v>
      </c>
      <c r="I6027" s="6" t="n">
        <f aca="false">IF(1_Data_EDA!B6028="Second Class",1,0)</f>
        <v>0</v>
      </c>
      <c r="J6027" s="6" t="n">
        <f aca="false">IF(1_Data_EDA!B6028="Same Day",1,0)</f>
        <v>0</v>
      </c>
      <c r="K6027" s="6" t="n">
        <f aca="false">IF(1_Data_EDA!C6028="Corporate",1,0)</f>
        <v>1</v>
      </c>
      <c r="L6027" s="6" t="n">
        <f aca="false">IF(1_Data_EDA!C6028="Home Office",1,0)</f>
        <v>0</v>
      </c>
      <c r="M6027" s="6" t="n">
        <f aca="false">IF(1_Data_EDA!D6028="Europe",1,0)</f>
        <v>1</v>
      </c>
      <c r="N6027" s="6" t="n">
        <f aca="false">IF(1_Data_EDA!D6028="LATAM",1,0)</f>
        <v>0</v>
      </c>
      <c r="O6027" s="6" t="n">
        <f aca="false">IF(1_Data_EDA!D6028="Pacific Asia",1,0)</f>
        <v>0</v>
      </c>
      <c r="P6027" s="6" t="n">
        <f aca="false">IF(1_Data_EDA!D6028="USCA",1,0)</f>
        <v>0</v>
      </c>
      <c r="Q6027" s="6" t="n">
        <f aca="false">IF(C6027&gt;MEDIAN(C$5:C$8004),1,0)</f>
        <v>1</v>
      </c>
      <c r="R6027" s="6" t="n">
        <f aca="false">IF(D6027&gt;2,1,0)</f>
        <v>1</v>
      </c>
    </row>
    <row r="6028" customFormat="false" ht="15" hidden="false" customHeight="true" outlineLevel="0" collapsed="false">
      <c r="A6028" s="6" t="n">
        <f aca="false">1_Data_EDA!O6029</f>
        <v>1</v>
      </c>
      <c r="B6028" s="6" t="n">
        <f aca="false">1_Data_EDA!H6029</f>
        <v>1</v>
      </c>
      <c r="C6028" s="7" t="n">
        <f aca="false">1_Data_EDA!I6029</f>
        <v>59.99000168</v>
      </c>
      <c r="D6028" s="6" t="n">
        <f aca="false">1_Data_EDA!J6029</f>
        <v>4</v>
      </c>
      <c r="E6028" s="7" t="n">
        <f aca="false">1_Data_EDA!K6029</f>
        <v>239.9600067</v>
      </c>
      <c r="F6028" s="7" t="n">
        <f aca="false">1_Data_EDA!L6029</f>
        <v>16.79999924</v>
      </c>
      <c r="G6028" s="8" t="n">
        <f aca="false">1_Data_EDA!M6029</f>
        <v>0.07</v>
      </c>
      <c r="H6028" s="6" t="n">
        <f aca="false">IF(1_Data_EDA!B6029="First Class",1,0)</f>
        <v>1</v>
      </c>
      <c r="I6028" s="6" t="n">
        <f aca="false">IF(1_Data_EDA!B6029="Second Class",1,0)</f>
        <v>0</v>
      </c>
      <c r="J6028" s="6" t="n">
        <f aca="false">IF(1_Data_EDA!B6029="Same Day",1,0)</f>
        <v>0</v>
      </c>
      <c r="K6028" s="6" t="n">
        <f aca="false">IF(1_Data_EDA!C6029="Corporate",1,0)</f>
        <v>0</v>
      </c>
      <c r="L6028" s="6" t="n">
        <f aca="false">IF(1_Data_EDA!C6029="Home Office",1,0)</f>
        <v>0</v>
      </c>
      <c r="M6028" s="6" t="n">
        <f aca="false">IF(1_Data_EDA!D6029="Europe",1,0)</f>
        <v>0</v>
      </c>
      <c r="N6028" s="6" t="n">
        <f aca="false">IF(1_Data_EDA!D6029="LATAM",1,0)</f>
        <v>0</v>
      </c>
      <c r="O6028" s="6" t="n">
        <f aca="false">IF(1_Data_EDA!D6029="Pacific Asia",1,0)</f>
        <v>0</v>
      </c>
      <c r="P6028" s="6" t="n">
        <f aca="false">IF(1_Data_EDA!D6029="USCA",1,0)</f>
        <v>1</v>
      </c>
      <c r="Q6028" s="6" t="n">
        <f aca="false">IF(C6028&gt;MEDIAN(C$5:C$8004),1,0)</f>
        <v>0</v>
      </c>
      <c r="R6028" s="6" t="n">
        <f aca="false">IF(D6028&gt;2,1,0)</f>
        <v>1</v>
      </c>
    </row>
    <row r="6029" customFormat="false" ht="15" hidden="false" customHeight="true" outlineLevel="0" collapsed="false">
      <c r="A6029" s="6" t="n">
        <f aca="false">1_Data_EDA!O6030</f>
        <v>1</v>
      </c>
      <c r="B6029" s="6" t="n">
        <f aca="false">1_Data_EDA!H6030</f>
        <v>2</v>
      </c>
      <c r="C6029" s="7" t="n">
        <f aca="false">1_Data_EDA!I6030</f>
        <v>59.99000168</v>
      </c>
      <c r="D6029" s="6" t="n">
        <f aca="false">1_Data_EDA!J6030</f>
        <v>4</v>
      </c>
      <c r="E6029" s="7" t="n">
        <f aca="false">1_Data_EDA!K6030</f>
        <v>239.9600067</v>
      </c>
      <c r="F6029" s="7" t="n">
        <f aca="false">1_Data_EDA!L6030</f>
        <v>31.19000053</v>
      </c>
      <c r="G6029" s="8" t="n">
        <f aca="false">1_Data_EDA!M6030</f>
        <v>0.129999995</v>
      </c>
      <c r="H6029" s="6" t="n">
        <f aca="false">IF(1_Data_EDA!B6030="First Class",1,0)</f>
        <v>0</v>
      </c>
      <c r="I6029" s="6" t="n">
        <f aca="false">IF(1_Data_EDA!B6030="Second Class",1,0)</f>
        <v>1</v>
      </c>
      <c r="J6029" s="6" t="n">
        <f aca="false">IF(1_Data_EDA!B6030="Same Day",1,0)</f>
        <v>0</v>
      </c>
      <c r="K6029" s="6" t="n">
        <f aca="false">IF(1_Data_EDA!C6030="Corporate",1,0)</f>
        <v>0</v>
      </c>
      <c r="L6029" s="6" t="n">
        <f aca="false">IF(1_Data_EDA!C6030="Home Office",1,0)</f>
        <v>1</v>
      </c>
      <c r="M6029" s="6" t="n">
        <f aca="false">IF(1_Data_EDA!D6030="Europe",1,0)</f>
        <v>0</v>
      </c>
      <c r="N6029" s="6" t="n">
        <f aca="false">IF(1_Data_EDA!D6030="LATAM",1,0)</f>
        <v>0</v>
      </c>
      <c r="O6029" s="6" t="n">
        <f aca="false">IF(1_Data_EDA!D6030="Pacific Asia",1,0)</f>
        <v>0</v>
      </c>
      <c r="P6029" s="6" t="n">
        <f aca="false">IF(1_Data_EDA!D6030="USCA",1,0)</f>
        <v>0</v>
      </c>
      <c r="Q6029" s="6" t="n">
        <f aca="false">IF(C6029&gt;MEDIAN(C$5:C$8004),1,0)</f>
        <v>0</v>
      </c>
      <c r="R6029" s="6" t="n">
        <f aca="false">IF(D6029&gt;2,1,0)</f>
        <v>1</v>
      </c>
    </row>
    <row r="6030" customFormat="false" ht="15" hidden="false" customHeight="true" outlineLevel="0" collapsed="false">
      <c r="A6030" s="6" t="n">
        <f aca="false">1_Data_EDA!O6031</f>
        <v>1</v>
      </c>
      <c r="B6030" s="6" t="n">
        <f aca="false">1_Data_EDA!H6031</f>
        <v>2</v>
      </c>
      <c r="C6030" s="7" t="n">
        <f aca="false">1_Data_EDA!I6031</f>
        <v>59.99000168</v>
      </c>
      <c r="D6030" s="6" t="n">
        <f aca="false">1_Data_EDA!J6031</f>
        <v>1</v>
      </c>
      <c r="E6030" s="7" t="n">
        <f aca="false">1_Data_EDA!K6031</f>
        <v>59.99000168</v>
      </c>
      <c r="F6030" s="7" t="n">
        <f aca="false">1_Data_EDA!L6031</f>
        <v>15</v>
      </c>
      <c r="G6030" s="8" t="n">
        <f aca="false">1_Data_EDA!M6031</f>
        <v>0.25</v>
      </c>
      <c r="H6030" s="6" t="n">
        <f aca="false">IF(1_Data_EDA!B6031="First Class",1,0)</f>
        <v>0</v>
      </c>
      <c r="I6030" s="6" t="n">
        <f aca="false">IF(1_Data_EDA!B6031="Second Class",1,0)</f>
        <v>1</v>
      </c>
      <c r="J6030" s="6" t="n">
        <f aca="false">IF(1_Data_EDA!B6031="Same Day",1,0)</f>
        <v>0</v>
      </c>
      <c r="K6030" s="6" t="n">
        <f aca="false">IF(1_Data_EDA!C6031="Corporate",1,0)</f>
        <v>0</v>
      </c>
      <c r="L6030" s="6" t="n">
        <f aca="false">IF(1_Data_EDA!C6031="Home Office",1,0)</f>
        <v>0</v>
      </c>
      <c r="M6030" s="6" t="n">
        <f aca="false">IF(1_Data_EDA!D6031="Europe",1,0)</f>
        <v>1</v>
      </c>
      <c r="N6030" s="6" t="n">
        <f aca="false">IF(1_Data_EDA!D6031="LATAM",1,0)</f>
        <v>0</v>
      </c>
      <c r="O6030" s="6" t="n">
        <f aca="false">IF(1_Data_EDA!D6031="Pacific Asia",1,0)</f>
        <v>0</v>
      </c>
      <c r="P6030" s="6" t="n">
        <f aca="false">IF(1_Data_EDA!D6031="USCA",1,0)</f>
        <v>0</v>
      </c>
      <c r="Q6030" s="6" t="n">
        <f aca="false">IF(C6030&gt;MEDIAN(C$5:C$8004),1,0)</f>
        <v>0</v>
      </c>
      <c r="R6030" s="6" t="n">
        <f aca="false">IF(D6030&gt;2,1,0)</f>
        <v>0</v>
      </c>
    </row>
    <row r="6031" customFormat="false" ht="15" hidden="false" customHeight="true" outlineLevel="0" collapsed="false">
      <c r="A6031" s="6" t="n">
        <f aca="false">1_Data_EDA!O6032</f>
        <v>1</v>
      </c>
      <c r="B6031" s="6" t="n">
        <f aca="false">1_Data_EDA!H6032</f>
        <v>4</v>
      </c>
      <c r="C6031" s="7" t="n">
        <f aca="false">1_Data_EDA!I6032</f>
        <v>59.99000168</v>
      </c>
      <c r="D6031" s="6" t="n">
        <f aca="false">1_Data_EDA!J6032</f>
        <v>2</v>
      </c>
      <c r="E6031" s="7" t="n">
        <f aca="false">1_Data_EDA!K6032</f>
        <v>119.9800034</v>
      </c>
      <c r="F6031" s="7" t="n">
        <f aca="false">1_Data_EDA!L6032</f>
        <v>10.80000019</v>
      </c>
      <c r="G6031" s="8" t="n">
        <f aca="false">1_Data_EDA!M6032</f>
        <v>0.090000004</v>
      </c>
      <c r="H6031" s="6" t="n">
        <f aca="false">IF(1_Data_EDA!B6032="First Class",1,0)</f>
        <v>0</v>
      </c>
      <c r="I6031" s="6" t="n">
        <f aca="false">IF(1_Data_EDA!B6032="Second Class",1,0)</f>
        <v>0</v>
      </c>
      <c r="J6031" s="6" t="n">
        <f aca="false">IF(1_Data_EDA!B6032="Same Day",1,0)</f>
        <v>0</v>
      </c>
      <c r="K6031" s="6" t="n">
        <f aca="false">IF(1_Data_EDA!C6032="Corporate",1,0)</f>
        <v>0</v>
      </c>
      <c r="L6031" s="6" t="n">
        <f aca="false">IF(1_Data_EDA!C6032="Home Office",1,0)</f>
        <v>0</v>
      </c>
      <c r="M6031" s="6" t="n">
        <f aca="false">IF(1_Data_EDA!D6032="Europe",1,0)</f>
        <v>0</v>
      </c>
      <c r="N6031" s="6" t="n">
        <f aca="false">IF(1_Data_EDA!D6032="LATAM",1,0)</f>
        <v>0</v>
      </c>
      <c r="O6031" s="6" t="n">
        <f aca="false">IF(1_Data_EDA!D6032="Pacific Asia",1,0)</f>
        <v>1</v>
      </c>
      <c r="P6031" s="6" t="n">
        <f aca="false">IF(1_Data_EDA!D6032="USCA",1,0)</f>
        <v>0</v>
      </c>
      <c r="Q6031" s="6" t="n">
        <f aca="false">IF(C6031&gt;MEDIAN(C$5:C$8004),1,0)</f>
        <v>0</v>
      </c>
      <c r="R6031" s="6" t="n">
        <f aca="false">IF(D6031&gt;2,1,0)</f>
        <v>0</v>
      </c>
    </row>
    <row r="6032" customFormat="false" ht="15" hidden="false" customHeight="true" outlineLevel="0" collapsed="false">
      <c r="A6032" s="6" t="n">
        <f aca="false">1_Data_EDA!O6033</f>
        <v>1</v>
      </c>
      <c r="B6032" s="6" t="n">
        <f aca="false">1_Data_EDA!H6033</f>
        <v>1</v>
      </c>
      <c r="C6032" s="7" t="n">
        <f aca="false">1_Data_EDA!I6033</f>
        <v>59.99000168</v>
      </c>
      <c r="D6032" s="6" t="n">
        <f aca="false">1_Data_EDA!J6033</f>
        <v>3</v>
      </c>
      <c r="E6032" s="7" t="n">
        <f aca="false">1_Data_EDA!K6033</f>
        <v>179.9700012</v>
      </c>
      <c r="F6032" s="7" t="n">
        <f aca="false">1_Data_EDA!L6033</f>
        <v>28.79999924</v>
      </c>
      <c r="G6032" s="8" t="n">
        <f aca="false">1_Data_EDA!M6033</f>
        <v>0.159999996</v>
      </c>
      <c r="H6032" s="6" t="n">
        <f aca="false">IF(1_Data_EDA!B6033="First Class",1,0)</f>
        <v>1</v>
      </c>
      <c r="I6032" s="6" t="n">
        <f aca="false">IF(1_Data_EDA!B6033="Second Class",1,0)</f>
        <v>0</v>
      </c>
      <c r="J6032" s="6" t="n">
        <f aca="false">IF(1_Data_EDA!B6033="Same Day",1,0)</f>
        <v>0</v>
      </c>
      <c r="K6032" s="6" t="n">
        <f aca="false">IF(1_Data_EDA!C6033="Corporate",1,0)</f>
        <v>1</v>
      </c>
      <c r="L6032" s="6" t="n">
        <f aca="false">IF(1_Data_EDA!C6033="Home Office",1,0)</f>
        <v>0</v>
      </c>
      <c r="M6032" s="6" t="n">
        <f aca="false">IF(1_Data_EDA!D6033="Europe",1,0)</f>
        <v>0</v>
      </c>
      <c r="N6032" s="6" t="n">
        <f aca="false">IF(1_Data_EDA!D6033="LATAM",1,0)</f>
        <v>0</v>
      </c>
      <c r="O6032" s="6" t="n">
        <f aca="false">IF(1_Data_EDA!D6033="Pacific Asia",1,0)</f>
        <v>1</v>
      </c>
      <c r="P6032" s="6" t="n">
        <f aca="false">IF(1_Data_EDA!D6033="USCA",1,0)</f>
        <v>0</v>
      </c>
      <c r="Q6032" s="6" t="n">
        <f aca="false">IF(C6032&gt;MEDIAN(C$5:C$8004),1,0)</f>
        <v>0</v>
      </c>
      <c r="R6032" s="6" t="n">
        <f aca="false">IF(D6032&gt;2,1,0)</f>
        <v>1</v>
      </c>
    </row>
    <row r="6033" customFormat="false" ht="15" hidden="false" customHeight="true" outlineLevel="0" collapsed="false">
      <c r="A6033" s="6" t="n">
        <f aca="false">1_Data_EDA!O6034</f>
        <v>1</v>
      </c>
      <c r="B6033" s="6" t="n">
        <f aca="false">1_Data_EDA!H6034</f>
        <v>0</v>
      </c>
      <c r="C6033" s="7" t="n">
        <f aca="false">1_Data_EDA!I6034</f>
        <v>65</v>
      </c>
      <c r="D6033" s="6" t="n">
        <f aca="false">1_Data_EDA!J6034</f>
        <v>3</v>
      </c>
      <c r="E6033" s="7" t="n">
        <f aca="false">1_Data_EDA!K6034</f>
        <v>195</v>
      </c>
      <c r="F6033" s="7" t="n">
        <f aca="false">1_Data_EDA!L6034</f>
        <v>19.5</v>
      </c>
      <c r="G6033" s="8" t="n">
        <f aca="false">1_Data_EDA!M6034</f>
        <v>0.100000001</v>
      </c>
      <c r="H6033" s="6" t="n">
        <f aca="false">IF(1_Data_EDA!B6034="First Class",1,0)</f>
        <v>0</v>
      </c>
      <c r="I6033" s="6" t="n">
        <f aca="false">IF(1_Data_EDA!B6034="Second Class",1,0)</f>
        <v>0</v>
      </c>
      <c r="J6033" s="6" t="n">
        <f aca="false">IF(1_Data_EDA!B6034="Same Day",1,0)</f>
        <v>1</v>
      </c>
      <c r="K6033" s="6" t="n">
        <f aca="false">IF(1_Data_EDA!C6034="Corporate",1,0)</f>
        <v>0</v>
      </c>
      <c r="L6033" s="6" t="n">
        <f aca="false">IF(1_Data_EDA!C6034="Home Office",1,0)</f>
        <v>0</v>
      </c>
      <c r="M6033" s="6" t="n">
        <f aca="false">IF(1_Data_EDA!D6034="Europe",1,0)</f>
        <v>0</v>
      </c>
      <c r="N6033" s="6" t="n">
        <f aca="false">IF(1_Data_EDA!D6034="LATAM",1,0)</f>
        <v>0</v>
      </c>
      <c r="O6033" s="6" t="n">
        <f aca="false">IF(1_Data_EDA!D6034="Pacific Asia",1,0)</f>
        <v>0</v>
      </c>
      <c r="P6033" s="6" t="n">
        <f aca="false">IF(1_Data_EDA!D6034="USCA",1,0)</f>
        <v>1</v>
      </c>
      <c r="Q6033" s="6" t="n">
        <f aca="false">IF(C6033&gt;MEDIAN(C$5:C$8004),1,0)</f>
        <v>0</v>
      </c>
      <c r="R6033" s="6" t="n">
        <f aca="false">IF(D6033&gt;2,1,0)</f>
        <v>1</v>
      </c>
    </row>
    <row r="6034" customFormat="false" ht="15" hidden="false" customHeight="true" outlineLevel="0" collapsed="false">
      <c r="A6034" s="6" t="n">
        <f aca="false">1_Data_EDA!O6035</f>
        <v>1</v>
      </c>
      <c r="B6034" s="6" t="n">
        <f aca="false">1_Data_EDA!H6035</f>
        <v>2</v>
      </c>
      <c r="C6034" s="7" t="n">
        <f aca="false">1_Data_EDA!I6035</f>
        <v>129.9900055</v>
      </c>
      <c r="D6034" s="6" t="n">
        <f aca="false">1_Data_EDA!J6035</f>
        <v>1</v>
      </c>
      <c r="E6034" s="7" t="n">
        <f aca="false">1_Data_EDA!K6035</f>
        <v>129.9900055</v>
      </c>
      <c r="F6034" s="7" t="n">
        <f aca="false">1_Data_EDA!L6035</f>
        <v>9.100000381</v>
      </c>
      <c r="G6034" s="8" t="n">
        <f aca="false">1_Data_EDA!M6035</f>
        <v>0.07</v>
      </c>
      <c r="H6034" s="6" t="n">
        <f aca="false">IF(1_Data_EDA!B6035="First Class",1,0)</f>
        <v>0</v>
      </c>
      <c r="I6034" s="6" t="n">
        <f aca="false">IF(1_Data_EDA!B6035="Second Class",1,0)</f>
        <v>1</v>
      </c>
      <c r="J6034" s="6" t="n">
        <f aca="false">IF(1_Data_EDA!B6035="Same Day",1,0)</f>
        <v>0</v>
      </c>
      <c r="K6034" s="6" t="n">
        <f aca="false">IF(1_Data_EDA!C6035="Corporate",1,0)</f>
        <v>1</v>
      </c>
      <c r="L6034" s="6" t="n">
        <f aca="false">IF(1_Data_EDA!C6035="Home Office",1,0)</f>
        <v>0</v>
      </c>
      <c r="M6034" s="6" t="n">
        <f aca="false">IF(1_Data_EDA!D6035="Europe",1,0)</f>
        <v>0</v>
      </c>
      <c r="N6034" s="6" t="n">
        <f aca="false">IF(1_Data_EDA!D6035="LATAM",1,0)</f>
        <v>1</v>
      </c>
      <c r="O6034" s="6" t="n">
        <f aca="false">IF(1_Data_EDA!D6035="Pacific Asia",1,0)</f>
        <v>0</v>
      </c>
      <c r="P6034" s="6" t="n">
        <f aca="false">IF(1_Data_EDA!D6035="USCA",1,0)</f>
        <v>0</v>
      </c>
      <c r="Q6034" s="6" t="n">
        <f aca="false">IF(C6034&gt;MEDIAN(C$5:C$8004),1,0)</f>
        <v>1</v>
      </c>
      <c r="R6034" s="6" t="n">
        <f aca="false">IF(D6034&gt;2,1,0)</f>
        <v>0</v>
      </c>
    </row>
    <row r="6035" customFormat="false" ht="15" hidden="false" customHeight="true" outlineLevel="0" collapsed="false">
      <c r="A6035" s="6" t="n">
        <f aca="false">1_Data_EDA!O6036</f>
        <v>1</v>
      </c>
      <c r="B6035" s="6" t="n">
        <f aca="false">1_Data_EDA!H6036</f>
        <v>2</v>
      </c>
      <c r="C6035" s="7" t="n">
        <f aca="false">1_Data_EDA!I6036</f>
        <v>399.980011</v>
      </c>
      <c r="D6035" s="6" t="n">
        <f aca="false">1_Data_EDA!J6036</f>
        <v>1</v>
      </c>
      <c r="E6035" s="7" t="n">
        <f aca="false">1_Data_EDA!K6036</f>
        <v>399.980011</v>
      </c>
      <c r="F6035" s="7" t="n">
        <f aca="false">1_Data_EDA!L6036</f>
        <v>68</v>
      </c>
      <c r="G6035" s="8" t="n">
        <f aca="false">1_Data_EDA!M6036</f>
        <v>0.170000002</v>
      </c>
      <c r="H6035" s="6" t="n">
        <f aca="false">IF(1_Data_EDA!B6036="First Class",1,0)</f>
        <v>0</v>
      </c>
      <c r="I6035" s="6" t="n">
        <f aca="false">IF(1_Data_EDA!B6036="Second Class",1,0)</f>
        <v>1</v>
      </c>
      <c r="J6035" s="6" t="n">
        <f aca="false">IF(1_Data_EDA!B6036="Same Day",1,0)</f>
        <v>0</v>
      </c>
      <c r="K6035" s="6" t="n">
        <f aca="false">IF(1_Data_EDA!C6036="Corporate",1,0)</f>
        <v>0</v>
      </c>
      <c r="L6035" s="6" t="n">
        <f aca="false">IF(1_Data_EDA!C6036="Home Office",1,0)</f>
        <v>0</v>
      </c>
      <c r="M6035" s="6" t="n">
        <f aca="false">IF(1_Data_EDA!D6036="Europe",1,0)</f>
        <v>0</v>
      </c>
      <c r="N6035" s="6" t="n">
        <f aca="false">IF(1_Data_EDA!D6036="LATAM",1,0)</f>
        <v>0</v>
      </c>
      <c r="O6035" s="6" t="n">
        <f aca="false">IF(1_Data_EDA!D6036="Pacific Asia",1,0)</f>
        <v>1</v>
      </c>
      <c r="P6035" s="6" t="n">
        <f aca="false">IF(1_Data_EDA!D6036="USCA",1,0)</f>
        <v>0</v>
      </c>
      <c r="Q6035" s="6" t="n">
        <f aca="false">IF(C6035&gt;MEDIAN(C$5:C$8004),1,0)</f>
        <v>1</v>
      </c>
      <c r="R6035" s="6" t="n">
        <f aca="false">IF(D6035&gt;2,1,0)</f>
        <v>0</v>
      </c>
    </row>
    <row r="6036" customFormat="false" ht="15" hidden="false" customHeight="true" outlineLevel="0" collapsed="false">
      <c r="A6036" s="6" t="n">
        <f aca="false">1_Data_EDA!O6037</f>
        <v>1</v>
      </c>
      <c r="B6036" s="6" t="n">
        <f aca="false">1_Data_EDA!H6037</f>
        <v>1</v>
      </c>
      <c r="C6036" s="7" t="n">
        <f aca="false">1_Data_EDA!I6037</f>
        <v>399.980011</v>
      </c>
      <c r="D6036" s="6" t="n">
        <f aca="false">1_Data_EDA!J6037</f>
        <v>1</v>
      </c>
      <c r="E6036" s="7" t="n">
        <f aca="false">1_Data_EDA!K6037</f>
        <v>399.980011</v>
      </c>
      <c r="F6036" s="7" t="n">
        <f aca="false">1_Data_EDA!L6037</f>
        <v>12</v>
      </c>
      <c r="G6036" s="8" t="n">
        <f aca="false">1_Data_EDA!M6037</f>
        <v>0.029999999</v>
      </c>
      <c r="H6036" s="6" t="n">
        <f aca="false">IF(1_Data_EDA!B6037="First Class",1,0)</f>
        <v>1</v>
      </c>
      <c r="I6036" s="6" t="n">
        <f aca="false">IF(1_Data_EDA!B6037="Second Class",1,0)</f>
        <v>0</v>
      </c>
      <c r="J6036" s="6" t="n">
        <f aca="false">IF(1_Data_EDA!B6037="Same Day",1,0)</f>
        <v>0</v>
      </c>
      <c r="K6036" s="6" t="n">
        <f aca="false">IF(1_Data_EDA!C6037="Corporate",1,0)</f>
        <v>0</v>
      </c>
      <c r="L6036" s="6" t="n">
        <f aca="false">IF(1_Data_EDA!C6037="Home Office",1,0)</f>
        <v>0</v>
      </c>
      <c r="M6036" s="6" t="n">
        <f aca="false">IF(1_Data_EDA!D6037="Europe",1,0)</f>
        <v>1</v>
      </c>
      <c r="N6036" s="6" t="n">
        <f aca="false">IF(1_Data_EDA!D6037="LATAM",1,0)</f>
        <v>0</v>
      </c>
      <c r="O6036" s="6" t="n">
        <f aca="false">IF(1_Data_EDA!D6037="Pacific Asia",1,0)</f>
        <v>0</v>
      </c>
      <c r="P6036" s="6" t="n">
        <f aca="false">IF(1_Data_EDA!D6037="USCA",1,0)</f>
        <v>0</v>
      </c>
      <c r="Q6036" s="6" t="n">
        <f aca="false">IF(C6036&gt;MEDIAN(C$5:C$8004),1,0)</f>
        <v>1</v>
      </c>
      <c r="R6036" s="6" t="n">
        <f aca="false">IF(D6036&gt;2,1,0)</f>
        <v>0</v>
      </c>
    </row>
    <row r="6037" customFormat="false" ht="15" hidden="false" customHeight="true" outlineLevel="0" collapsed="false">
      <c r="A6037" s="6" t="n">
        <f aca="false">1_Data_EDA!O6038</f>
        <v>0</v>
      </c>
      <c r="B6037" s="6" t="n">
        <f aca="false">1_Data_EDA!H6038</f>
        <v>0</v>
      </c>
      <c r="C6037" s="7" t="n">
        <f aca="false">1_Data_EDA!I6038</f>
        <v>49.97999954</v>
      </c>
      <c r="D6037" s="6" t="n">
        <f aca="false">1_Data_EDA!J6038</f>
        <v>4</v>
      </c>
      <c r="E6037" s="7" t="n">
        <f aca="false">1_Data_EDA!K6038</f>
        <v>199.9199982</v>
      </c>
      <c r="F6037" s="7" t="n">
        <f aca="false">1_Data_EDA!L6038</f>
        <v>35.99000168</v>
      </c>
      <c r="G6037" s="8" t="n">
        <f aca="false">1_Data_EDA!M6038</f>
        <v>0.180000007</v>
      </c>
      <c r="H6037" s="6" t="n">
        <f aca="false">IF(1_Data_EDA!B6038="First Class",1,0)</f>
        <v>0</v>
      </c>
      <c r="I6037" s="6" t="n">
        <f aca="false">IF(1_Data_EDA!B6038="Second Class",1,0)</f>
        <v>0</v>
      </c>
      <c r="J6037" s="6" t="n">
        <f aca="false">IF(1_Data_EDA!B6038="Same Day",1,0)</f>
        <v>1</v>
      </c>
      <c r="K6037" s="6" t="n">
        <f aca="false">IF(1_Data_EDA!C6038="Corporate",1,0)</f>
        <v>1</v>
      </c>
      <c r="L6037" s="6" t="n">
        <f aca="false">IF(1_Data_EDA!C6038="Home Office",1,0)</f>
        <v>0</v>
      </c>
      <c r="M6037" s="6" t="n">
        <f aca="false">IF(1_Data_EDA!D6038="Europe",1,0)</f>
        <v>0</v>
      </c>
      <c r="N6037" s="6" t="n">
        <f aca="false">IF(1_Data_EDA!D6038="LATAM",1,0)</f>
        <v>1</v>
      </c>
      <c r="O6037" s="6" t="n">
        <f aca="false">IF(1_Data_EDA!D6038="Pacific Asia",1,0)</f>
        <v>0</v>
      </c>
      <c r="P6037" s="6" t="n">
        <f aca="false">IF(1_Data_EDA!D6038="USCA",1,0)</f>
        <v>0</v>
      </c>
      <c r="Q6037" s="6" t="n">
        <f aca="false">IF(C6037&gt;MEDIAN(C$5:C$8004),1,0)</f>
        <v>0</v>
      </c>
      <c r="R6037" s="6" t="n">
        <f aca="false">IF(D6037&gt;2,1,0)</f>
        <v>1</v>
      </c>
    </row>
    <row r="6038" customFormat="false" ht="15" hidden="false" customHeight="true" outlineLevel="0" collapsed="false">
      <c r="A6038" s="6" t="n">
        <f aca="false">1_Data_EDA!O6039</f>
        <v>0</v>
      </c>
      <c r="B6038" s="6" t="n">
        <f aca="false">1_Data_EDA!H6039</f>
        <v>4</v>
      </c>
      <c r="C6038" s="7" t="n">
        <f aca="false">1_Data_EDA!I6039</f>
        <v>99.98999786</v>
      </c>
      <c r="D6038" s="6" t="n">
        <f aca="false">1_Data_EDA!J6039</f>
        <v>2</v>
      </c>
      <c r="E6038" s="7" t="n">
        <f aca="false">1_Data_EDA!K6039</f>
        <v>199.9799957</v>
      </c>
      <c r="F6038" s="7" t="n">
        <f aca="false">1_Data_EDA!L6039</f>
        <v>26</v>
      </c>
      <c r="G6038" s="8" t="n">
        <f aca="false">1_Data_EDA!M6039</f>
        <v>0.129999995</v>
      </c>
      <c r="H6038" s="6" t="n">
        <f aca="false">IF(1_Data_EDA!B6039="First Class",1,0)</f>
        <v>0</v>
      </c>
      <c r="I6038" s="6" t="n">
        <f aca="false">IF(1_Data_EDA!B6039="Second Class",1,0)</f>
        <v>0</v>
      </c>
      <c r="J6038" s="6" t="n">
        <f aca="false">IF(1_Data_EDA!B6039="Same Day",1,0)</f>
        <v>0</v>
      </c>
      <c r="K6038" s="6" t="n">
        <f aca="false">IF(1_Data_EDA!C6039="Corporate",1,0)</f>
        <v>0</v>
      </c>
      <c r="L6038" s="6" t="n">
        <f aca="false">IF(1_Data_EDA!C6039="Home Office",1,0)</f>
        <v>1</v>
      </c>
      <c r="M6038" s="6" t="n">
        <f aca="false">IF(1_Data_EDA!D6039="Europe",1,0)</f>
        <v>0</v>
      </c>
      <c r="N6038" s="6" t="n">
        <f aca="false">IF(1_Data_EDA!D6039="LATAM",1,0)</f>
        <v>1</v>
      </c>
      <c r="O6038" s="6" t="n">
        <f aca="false">IF(1_Data_EDA!D6039="Pacific Asia",1,0)</f>
        <v>0</v>
      </c>
      <c r="P6038" s="6" t="n">
        <f aca="false">IF(1_Data_EDA!D6039="USCA",1,0)</f>
        <v>0</v>
      </c>
      <c r="Q6038" s="6" t="n">
        <f aca="false">IF(C6038&gt;MEDIAN(C$5:C$8004),1,0)</f>
        <v>1</v>
      </c>
      <c r="R6038" s="6" t="n">
        <f aca="false">IF(D6038&gt;2,1,0)</f>
        <v>0</v>
      </c>
    </row>
    <row r="6039" customFormat="false" ht="15" hidden="false" customHeight="true" outlineLevel="0" collapsed="false">
      <c r="A6039" s="6" t="n">
        <f aca="false">1_Data_EDA!O6040</f>
        <v>0</v>
      </c>
      <c r="B6039" s="6" t="n">
        <f aca="false">1_Data_EDA!H6040</f>
        <v>0</v>
      </c>
      <c r="C6039" s="7" t="n">
        <f aca="false">1_Data_EDA!I6040</f>
        <v>59.99000168</v>
      </c>
      <c r="D6039" s="6" t="n">
        <f aca="false">1_Data_EDA!J6040</f>
        <v>5</v>
      </c>
      <c r="E6039" s="7" t="n">
        <f aca="false">1_Data_EDA!K6040</f>
        <v>299.9500122</v>
      </c>
      <c r="F6039" s="7" t="n">
        <f aca="false">1_Data_EDA!L6040</f>
        <v>47.99000168</v>
      </c>
      <c r="G6039" s="8" t="n">
        <f aca="false">1_Data_EDA!M6040</f>
        <v>0.159999996</v>
      </c>
      <c r="H6039" s="6" t="n">
        <f aca="false">IF(1_Data_EDA!B6040="First Class",1,0)</f>
        <v>0</v>
      </c>
      <c r="I6039" s="6" t="n">
        <f aca="false">IF(1_Data_EDA!B6040="Second Class",1,0)</f>
        <v>0</v>
      </c>
      <c r="J6039" s="6" t="n">
        <f aca="false">IF(1_Data_EDA!B6040="Same Day",1,0)</f>
        <v>1</v>
      </c>
      <c r="K6039" s="6" t="n">
        <f aca="false">IF(1_Data_EDA!C6040="Corporate",1,0)</f>
        <v>0</v>
      </c>
      <c r="L6039" s="6" t="n">
        <f aca="false">IF(1_Data_EDA!C6040="Home Office",1,0)</f>
        <v>0</v>
      </c>
      <c r="M6039" s="6" t="n">
        <f aca="false">IF(1_Data_EDA!D6040="Europe",1,0)</f>
        <v>1</v>
      </c>
      <c r="N6039" s="6" t="n">
        <f aca="false">IF(1_Data_EDA!D6040="LATAM",1,0)</f>
        <v>0</v>
      </c>
      <c r="O6039" s="6" t="n">
        <f aca="false">IF(1_Data_EDA!D6040="Pacific Asia",1,0)</f>
        <v>0</v>
      </c>
      <c r="P6039" s="6" t="n">
        <f aca="false">IF(1_Data_EDA!D6040="USCA",1,0)</f>
        <v>0</v>
      </c>
      <c r="Q6039" s="6" t="n">
        <f aca="false">IF(C6039&gt;MEDIAN(C$5:C$8004),1,0)</f>
        <v>0</v>
      </c>
      <c r="R6039" s="6" t="n">
        <f aca="false">IF(D6039&gt;2,1,0)</f>
        <v>1</v>
      </c>
    </row>
    <row r="6040" customFormat="false" ht="15" hidden="false" customHeight="true" outlineLevel="0" collapsed="false">
      <c r="A6040" s="6" t="n">
        <f aca="false">1_Data_EDA!O6041</f>
        <v>1</v>
      </c>
      <c r="B6040" s="6" t="n">
        <f aca="false">1_Data_EDA!H6041</f>
        <v>0</v>
      </c>
      <c r="C6040" s="7" t="n">
        <f aca="false">1_Data_EDA!I6041</f>
        <v>199.9900055</v>
      </c>
      <c r="D6040" s="6" t="n">
        <f aca="false">1_Data_EDA!J6041</f>
        <v>1</v>
      </c>
      <c r="E6040" s="7" t="n">
        <f aca="false">1_Data_EDA!K6041</f>
        <v>199.9900055</v>
      </c>
      <c r="F6040" s="7" t="n">
        <f aca="false">1_Data_EDA!L6041</f>
        <v>30</v>
      </c>
      <c r="G6040" s="8" t="n">
        <f aca="false">1_Data_EDA!M6041</f>
        <v>0.150000006</v>
      </c>
      <c r="H6040" s="6" t="n">
        <f aca="false">IF(1_Data_EDA!B6041="First Class",1,0)</f>
        <v>0</v>
      </c>
      <c r="I6040" s="6" t="n">
        <f aca="false">IF(1_Data_EDA!B6041="Second Class",1,0)</f>
        <v>0</v>
      </c>
      <c r="J6040" s="6" t="n">
        <f aca="false">IF(1_Data_EDA!B6041="Same Day",1,0)</f>
        <v>1</v>
      </c>
      <c r="K6040" s="6" t="n">
        <f aca="false">IF(1_Data_EDA!C6041="Corporate",1,0)</f>
        <v>0</v>
      </c>
      <c r="L6040" s="6" t="n">
        <f aca="false">IF(1_Data_EDA!C6041="Home Office",1,0)</f>
        <v>0</v>
      </c>
      <c r="M6040" s="6" t="n">
        <f aca="false">IF(1_Data_EDA!D6041="Europe",1,0)</f>
        <v>0</v>
      </c>
      <c r="N6040" s="6" t="n">
        <f aca="false">IF(1_Data_EDA!D6041="LATAM",1,0)</f>
        <v>0</v>
      </c>
      <c r="O6040" s="6" t="n">
        <f aca="false">IF(1_Data_EDA!D6041="Pacific Asia",1,0)</f>
        <v>0</v>
      </c>
      <c r="P6040" s="6" t="n">
        <f aca="false">IF(1_Data_EDA!D6041="USCA",1,0)</f>
        <v>0</v>
      </c>
      <c r="Q6040" s="6" t="n">
        <f aca="false">IF(C6040&gt;MEDIAN(C$5:C$8004),1,0)</f>
        <v>1</v>
      </c>
      <c r="R6040" s="6" t="n">
        <f aca="false">IF(D6040&gt;2,1,0)</f>
        <v>0</v>
      </c>
    </row>
    <row r="6041" customFormat="false" ht="15" hidden="false" customHeight="true" outlineLevel="0" collapsed="false">
      <c r="A6041" s="6" t="n">
        <f aca="false">1_Data_EDA!O6042</f>
        <v>0</v>
      </c>
      <c r="B6041" s="6" t="n">
        <f aca="false">1_Data_EDA!H6042</f>
        <v>4</v>
      </c>
      <c r="C6041" s="7" t="n">
        <f aca="false">1_Data_EDA!I6042</f>
        <v>39.99000168</v>
      </c>
      <c r="D6041" s="6" t="n">
        <f aca="false">1_Data_EDA!J6042</f>
        <v>1</v>
      </c>
      <c r="E6041" s="7" t="n">
        <f aca="false">1_Data_EDA!K6042</f>
        <v>39.99000168</v>
      </c>
      <c r="F6041" s="7" t="n">
        <f aca="false">1_Data_EDA!L6042</f>
        <v>4.800000191</v>
      </c>
      <c r="G6041" s="8" t="n">
        <f aca="false">1_Data_EDA!M6042</f>
        <v>0.119999997</v>
      </c>
      <c r="H6041" s="6" t="n">
        <f aca="false">IF(1_Data_EDA!B6042="First Class",1,0)</f>
        <v>0</v>
      </c>
      <c r="I6041" s="6" t="n">
        <f aca="false">IF(1_Data_EDA!B6042="Second Class",1,0)</f>
        <v>0</v>
      </c>
      <c r="J6041" s="6" t="n">
        <f aca="false">IF(1_Data_EDA!B6042="Same Day",1,0)</f>
        <v>0</v>
      </c>
      <c r="K6041" s="6" t="n">
        <f aca="false">IF(1_Data_EDA!C6042="Corporate",1,0)</f>
        <v>0</v>
      </c>
      <c r="L6041" s="6" t="n">
        <f aca="false">IF(1_Data_EDA!C6042="Home Office",1,0)</f>
        <v>0</v>
      </c>
      <c r="M6041" s="6" t="n">
        <f aca="false">IF(1_Data_EDA!D6042="Europe",1,0)</f>
        <v>0</v>
      </c>
      <c r="N6041" s="6" t="n">
        <f aca="false">IF(1_Data_EDA!D6042="LATAM",1,0)</f>
        <v>0</v>
      </c>
      <c r="O6041" s="6" t="n">
        <f aca="false">IF(1_Data_EDA!D6042="Pacific Asia",1,0)</f>
        <v>1</v>
      </c>
      <c r="P6041" s="6" t="n">
        <f aca="false">IF(1_Data_EDA!D6042="USCA",1,0)</f>
        <v>0</v>
      </c>
      <c r="Q6041" s="6" t="n">
        <f aca="false">IF(C6041&gt;MEDIAN(C$5:C$8004),1,0)</f>
        <v>0</v>
      </c>
      <c r="R6041" s="6" t="n">
        <f aca="false">IF(D6041&gt;2,1,0)</f>
        <v>0</v>
      </c>
    </row>
    <row r="6042" customFormat="false" ht="15" hidden="false" customHeight="true" outlineLevel="0" collapsed="false">
      <c r="A6042" s="6" t="n">
        <f aca="false">1_Data_EDA!O6043</f>
        <v>0</v>
      </c>
      <c r="B6042" s="6" t="n">
        <f aca="false">1_Data_EDA!H6043</f>
        <v>2</v>
      </c>
      <c r="C6042" s="7" t="n">
        <f aca="false">1_Data_EDA!I6043</f>
        <v>129.9900055</v>
      </c>
      <c r="D6042" s="6" t="n">
        <f aca="false">1_Data_EDA!J6043</f>
        <v>1</v>
      </c>
      <c r="E6042" s="7" t="n">
        <f aca="false">1_Data_EDA!K6043</f>
        <v>129.9900055</v>
      </c>
      <c r="F6042" s="7" t="n">
        <f aca="false">1_Data_EDA!L6043</f>
        <v>2.599999905</v>
      </c>
      <c r="G6042" s="8" t="n">
        <f aca="false">1_Data_EDA!M6043</f>
        <v>0.02</v>
      </c>
      <c r="H6042" s="6" t="n">
        <f aca="false">IF(1_Data_EDA!B6043="First Class",1,0)</f>
        <v>0</v>
      </c>
      <c r="I6042" s="6" t="n">
        <f aca="false">IF(1_Data_EDA!B6043="Second Class",1,0)</f>
        <v>1</v>
      </c>
      <c r="J6042" s="6" t="n">
        <f aca="false">IF(1_Data_EDA!B6043="Same Day",1,0)</f>
        <v>0</v>
      </c>
      <c r="K6042" s="6" t="n">
        <f aca="false">IF(1_Data_EDA!C6043="Corporate",1,0)</f>
        <v>0</v>
      </c>
      <c r="L6042" s="6" t="n">
        <f aca="false">IF(1_Data_EDA!C6043="Home Office",1,0)</f>
        <v>0</v>
      </c>
      <c r="M6042" s="6" t="n">
        <f aca="false">IF(1_Data_EDA!D6043="Europe",1,0)</f>
        <v>0</v>
      </c>
      <c r="N6042" s="6" t="n">
        <f aca="false">IF(1_Data_EDA!D6043="LATAM",1,0)</f>
        <v>0</v>
      </c>
      <c r="O6042" s="6" t="n">
        <f aca="false">IF(1_Data_EDA!D6043="Pacific Asia",1,0)</f>
        <v>0</v>
      </c>
      <c r="P6042" s="6" t="n">
        <f aca="false">IF(1_Data_EDA!D6043="USCA",1,0)</f>
        <v>1</v>
      </c>
      <c r="Q6042" s="6" t="n">
        <f aca="false">IF(C6042&gt;MEDIAN(C$5:C$8004),1,0)</f>
        <v>1</v>
      </c>
      <c r="R6042" s="6" t="n">
        <f aca="false">IF(D6042&gt;2,1,0)</f>
        <v>0</v>
      </c>
    </row>
    <row r="6043" customFormat="false" ht="15" hidden="false" customHeight="true" outlineLevel="0" collapsed="false">
      <c r="A6043" s="6" t="n">
        <f aca="false">1_Data_EDA!O6044</f>
        <v>0</v>
      </c>
      <c r="B6043" s="6" t="n">
        <f aca="false">1_Data_EDA!H6044</f>
        <v>4</v>
      </c>
      <c r="C6043" s="7" t="n">
        <f aca="false">1_Data_EDA!I6044</f>
        <v>59.99000168</v>
      </c>
      <c r="D6043" s="6" t="n">
        <f aca="false">1_Data_EDA!J6044</f>
        <v>2</v>
      </c>
      <c r="E6043" s="7" t="n">
        <f aca="false">1_Data_EDA!K6044</f>
        <v>119.9800034</v>
      </c>
      <c r="F6043" s="7" t="n">
        <f aca="false">1_Data_EDA!L6044</f>
        <v>2.400000095</v>
      </c>
      <c r="G6043" s="8" t="n">
        <f aca="false">1_Data_EDA!M6044</f>
        <v>0.02</v>
      </c>
      <c r="H6043" s="6" t="n">
        <f aca="false">IF(1_Data_EDA!B6044="First Class",1,0)</f>
        <v>0</v>
      </c>
      <c r="I6043" s="6" t="n">
        <f aca="false">IF(1_Data_EDA!B6044="Second Class",1,0)</f>
        <v>0</v>
      </c>
      <c r="J6043" s="6" t="n">
        <f aca="false">IF(1_Data_EDA!B6044="Same Day",1,0)</f>
        <v>0</v>
      </c>
      <c r="K6043" s="6" t="n">
        <f aca="false">IF(1_Data_EDA!C6044="Corporate",1,0)</f>
        <v>0</v>
      </c>
      <c r="L6043" s="6" t="n">
        <f aca="false">IF(1_Data_EDA!C6044="Home Office",1,0)</f>
        <v>0</v>
      </c>
      <c r="M6043" s="6" t="n">
        <f aca="false">IF(1_Data_EDA!D6044="Europe",1,0)</f>
        <v>0</v>
      </c>
      <c r="N6043" s="6" t="n">
        <f aca="false">IF(1_Data_EDA!D6044="LATAM",1,0)</f>
        <v>1</v>
      </c>
      <c r="O6043" s="6" t="n">
        <f aca="false">IF(1_Data_EDA!D6044="Pacific Asia",1,0)</f>
        <v>0</v>
      </c>
      <c r="P6043" s="6" t="n">
        <f aca="false">IF(1_Data_EDA!D6044="USCA",1,0)</f>
        <v>0</v>
      </c>
      <c r="Q6043" s="6" t="n">
        <f aca="false">IF(C6043&gt;MEDIAN(C$5:C$8004),1,0)</f>
        <v>0</v>
      </c>
      <c r="R6043" s="6" t="n">
        <f aca="false">IF(D6043&gt;2,1,0)</f>
        <v>0</v>
      </c>
    </row>
    <row r="6044" customFormat="false" ht="15" hidden="false" customHeight="true" outlineLevel="0" collapsed="false">
      <c r="A6044" s="6" t="n">
        <f aca="false">1_Data_EDA!O6045</f>
        <v>0</v>
      </c>
      <c r="B6044" s="6" t="n">
        <f aca="false">1_Data_EDA!H6045</f>
        <v>4</v>
      </c>
      <c r="C6044" s="7" t="n">
        <f aca="false">1_Data_EDA!I6045</f>
        <v>50</v>
      </c>
      <c r="D6044" s="6" t="n">
        <f aca="false">1_Data_EDA!J6045</f>
        <v>5</v>
      </c>
      <c r="E6044" s="7" t="n">
        <f aca="false">1_Data_EDA!K6045</f>
        <v>250</v>
      </c>
      <c r="F6044" s="7" t="n">
        <f aca="false">1_Data_EDA!L6045</f>
        <v>45</v>
      </c>
      <c r="G6044" s="8" t="n">
        <f aca="false">1_Data_EDA!M6045</f>
        <v>0.180000007</v>
      </c>
      <c r="H6044" s="6" t="n">
        <f aca="false">IF(1_Data_EDA!B6045="First Class",1,0)</f>
        <v>0</v>
      </c>
      <c r="I6044" s="6" t="n">
        <f aca="false">IF(1_Data_EDA!B6045="Second Class",1,0)</f>
        <v>0</v>
      </c>
      <c r="J6044" s="6" t="n">
        <f aca="false">IF(1_Data_EDA!B6045="Same Day",1,0)</f>
        <v>0</v>
      </c>
      <c r="K6044" s="6" t="n">
        <f aca="false">IF(1_Data_EDA!C6045="Corporate",1,0)</f>
        <v>0</v>
      </c>
      <c r="L6044" s="6" t="n">
        <f aca="false">IF(1_Data_EDA!C6045="Home Office",1,0)</f>
        <v>0</v>
      </c>
      <c r="M6044" s="6" t="n">
        <f aca="false">IF(1_Data_EDA!D6045="Europe",1,0)</f>
        <v>1</v>
      </c>
      <c r="N6044" s="6" t="n">
        <f aca="false">IF(1_Data_EDA!D6045="LATAM",1,0)</f>
        <v>0</v>
      </c>
      <c r="O6044" s="6" t="n">
        <f aca="false">IF(1_Data_EDA!D6045="Pacific Asia",1,0)</f>
        <v>0</v>
      </c>
      <c r="P6044" s="6" t="n">
        <f aca="false">IF(1_Data_EDA!D6045="USCA",1,0)</f>
        <v>0</v>
      </c>
      <c r="Q6044" s="6" t="n">
        <f aca="false">IF(C6044&gt;MEDIAN(C$5:C$8004),1,0)</f>
        <v>0</v>
      </c>
      <c r="R6044" s="6" t="n">
        <f aca="false">IF(D6044&gt;2,1,0)</f>
        <v>1</v>
      </c>
    </row>
    <row r="6045" customFormat="false" ht="15" hidden="false" customHeight="true" outlineLevel="0" collapsed="false">
      <c r="A6045" s="6" t="n">
        <f aca="false">1_Data_EDA!O6046</f>
        <v>0</v>
      </c>
      <c r="B6045" s="6" t="n">
        <f aca="false">1_Data_EDA!H6046</f>
        <v>2</v>
      </c>
      <c r="C6045" s="7" t="n">
        <f aca="false">1_Data_EDA!I6046</f>
        <v>129.9900055</v>
      </c>
      <c r="D6045" s="6" t="n">
        <f aca="false">1_Data_EDA!J6046</f>
        <v>1</v>
      </c>
      <c r="E6045" s="7" t="n">
        <f aca="false">1_Data_EDA!K6046</f>
        <v>129.9900055</v>
      </c>
      <c r="F6045" s="7" t="n">
        <f aca="false">1_Data_EDA!L6046</f>
        <v>6.5</v>
      </c>
      <c r="G6045" s="8" t="n">
        <f aca="false">1_Data_EDA!M6046</f>
        <v>0.050000001</v>
      </c>
      <c r="H6045" s="6" t="n">
        <f aca="false">IF(1_Data_EDA!B6046="First Class",1,0)</f>
        <v>0</v>
      </c>
      <c r="I6045" s="6" t="n">
        <f aca="false">IF(1_Data_EDA!B6046="Second Class",1,0)</f>
        <v>1</v>
      </c>
      <c r="J6045" s="6" t="n">
        <f aca="false">IF(1_Data_EDA!B6046="Same Day",1,0)</f>
        <v>0</v>
      </c>
      <c r="K6045" s="6" t="n">
        <f aca="false">IF(1_Data_EDA!C6046="Corporate",1,0)</f>
        <v>1</v>
      </c>
      <c r="L6045" s="6" t="n">
        <f aca="false">IF(1_Data_EDA!C6046="Home Office",1,0)</f>
        <v>0</v>
      </c>
      <c r="M6045" s="6" t="n">
        <f aca="false">IF(1_Data_EDA!D6046="Europe",1,0)</f>
        <v>0</v>
      </c>
      <c r="N6045" s="6" t="n">
        <f aca="false">IF(1_Data_EDA!D6046="LATAM",1,0)</f>
        <v>0</v>
      </c>
      <c r="O6045" s="6" t="n">
        <f aca="false">IF(1_Data_EDA!D6046="Pacific Asia",1,0)</f>
        <v>0</v>
      </c>
      <c r="P6045" s="6" t="n">
        <f aca="false">IF(1_Data_EDA!D6046="USCA",1,0)</f>
        <v>1</v>
      </c>
      <c r="Q6045" s="6" t="n">
        <f aca="false">IF(C6045&gt;MEDIAN(C$5:C$8004),1,0)</f>
        <v>1</v>
      </c>
      <c r="R6045" s="6" t="n">
        <f aca="false">IF(D6045&gt;2,1,0)</f>
        <v>0</v>
      </c>
    </row>
    <row r="6046" customFormat="false" ht="15" hidden="false" customHeight="true" outlineLevel="0" collapsed="false">
      <c r="A6046" s="6" t="n">
        <f aca="false">1_Data_EDA!O6047</f>
        <v>0</v>
      </c>
      <c r="B6046" s="6" t="n">
        <f aca="false">1_Data_EDA!H6047</f>
        <v>0</v>
      </c>
      <c r="C6046" s="7" t="n">
        <f aca="false">1_Data_EDA!I6047</f>
        <v>49.97999954</v>
      </c>
      <c r="D6046" s="6" t="n">
        <f aca="false">1_Data_EDA!J6047</f>
        <v>3</v>
      </c>
      <c r="E6046" s="7" t="n">
        <f aca="false">1_Data_EDA!K6047</f>
        <v>149.9400024</v>
      </c>
      <c r="F6046" s="7" t="n">
        <f aca="false">1_Data_EDA!L6047</f>
        <v>14.98999977</v>
      </c>
      <c r="G6046" s="8" t="n">
        <f aca="false">1_Data_EDA!M6047</f>
        <v>0.100000001</v>
      </c>
      <c r="H6046" s="6" t="n">
        <f aca="false">IF(1_Data_EDA!B6047="First Class",1,0)</f>
        <v>0</v>
      </c>
      <c r="I6046" s="6" t="n">
        <f aca="false">IF(1_Data_EDA!B6047="Second Class",1,0)</f>
        <v>0</v>
      </c>
      <c r="J6046" s="6" t="n">
        <f aca="false">IF(1_Data_EDA!B6047="Same Day",1,0)</f>
        <v>1</v>
      </c>
      <c r="K6046" s="6" t="n">
        <f aca="false">IF(1_Data_EDA!C6047="Corporate",1,0)</f>
        <v>0</v>
      </c>
      <c r="L6046" s="6" t="n">
        <f aca="false">IF(1_Data_EDA!C6047="Home Office",1,0)</f>
        <v>0</v>
      </c>
      <c r="M6046" s="6" t="n">
        <f aca="false">IF(1_Data_EDA!D6047="Europe",1,0)</f>
        <v>0</v>
      </c>
      <c r="N6046" s="6" t="n">
        <f aca="false">IF(1_Data_EDA!D6047="LATAM",1,0)</f>
        <v>0</v>
      </c>
      <c r="O6046" s="6" t="n">
        <f aca="false">IF(1_Data_EDA!D6047="Pacific Asia",1,0)</f>
        <v>1</v>
      </c>
      <c r="P6046" s="6" t="n">
        <f aca="false">IF(1_Data_EDA!D6047="USCA",1,0)</f>
        <v>0</v>
      </c>
      <c r="Q6046" s="6" t="n">
        <f aca="false">IF(C6046&gt;MEDIAN(C$5:C$8004),1,0)</f>
        <v>0</v>
      </c>
      <c r="R6046" s="6" t="n">
        <f aca="false">IF(D6046&gt;2,1,0)</f>
        <v>1</v>
      </c>
    </row>
    <row r="6047" customFormat="false" ht="15" hidden="false" customHeight="true" outlineLevel="0" collapsed="false">
      <c r="A6047" s="6" t="n">
        <f aca="false">1_Data_EDA!O6048</f>
        <v>1</v>
      </c>
      <c r="B6047" s="6" t="n">
        <f aca="false">1_Data_EDA!H6048</f>
        <v>1</v>
      </c>
      <c r="C6047" s="7" t="n">
        <f aca="false">1_Data_EDA!I6048</f>
        <v>99.98999786</v>
      </c>
      <c r="D6047" s="6" t="n">
        <f aca="false">1_Data_EDA!J6048</f>
        <v>5</v>
      </c>
      <c r="E6047" s="7" t="n">
        <f aca="false">1_Data_EDA!K6048</f>
        <v>499.9500122</v>
      </c>
      <c r="F6047" s="7" t="n">
        <f aca="false">1_Data_EDA!L6048</f>
        <v>45</v>
      </c>
      <c r="G6047" s="8" t="n">
        <f aca="false">1_Data_EDA!M6048</f>
        <v>0.090000004</v>
      </c>
      <c r="H6047" s="6" t="n">
        <f aca="false">IF(1_Data_EDA!B6048="First Class",1,0)</f>
        <v>1</v>
      </c>
      <c r="I6047" s="6" t="n">
        <f aca="false">IF(1_Data_EDA!B6048="Second Class",1,0)</f>
        <v>0</v>
      </c>
      <c r="J6047" s="6" t="n">
        <f aca="false">IF(1_Data_EDA!B6048="Same Day",1,0)</f>
        <v>0</v>
      </c>
      <c r="K6047" s="6" t="n">
        <f aca="false">IF(1_Data_EDA!C6048="Corporate",1,0)</f>
        <v>0</v>
      </c>
      <c r="L6047" s="6" t="n">
        <f aca="false">IF(1_Data_EDA!C6048="Home Office",1,0)</f>
        <v>0</v>
      </c>
      <c r="M6047" s="6" t="n">
        <f aca="false">IF(1_Data_EDA!D6048="Europe",1,0)</f>
        <v>1</v>
      </c>
      <c r="N6047" s="6" t="n">
        <f aca="false">IF(1_Data_EDA!D6048="LATAM",1,0)</f>
        <v>0</v>
      </c>
      <c r="O6047" s="6" t="n">
        <f aca="false">IF(1_Data_EDA!D6048="Pacific Asia",1,0)</f>
        <v>0</v>
      </c>
      <c r="P6047" s="6" t="n">
        <f aca="false">IF(1_Data_EDA!D6048="USCA",1,0)</f>
        <v>0</v>
      </c>
      <c r="Q6047" s="6" t="n">
        <f aca="false">IF(C6047&gt;MEDIAN(C$5:C$8004),1,0)</f>
        <v>1</v>
      </c>
      <c r="R6047" s="6" t="n">
        <f aca="false">IF(D6047&gt;2,1,0)</f>
        <v>1</v>
      </c>
    </row>
    <row r="6048" customFormat="false" ht="15" hidden="false" customHeight="true" outlineLevel="0" collapsed="false">
      <c r="A6048" s="6" t="n">
        <f aca="false">1_Data_EDA!O6049</f>
        <v>1</v>
      </c>
      <c r="B6048" s="6" t="n">
        <f aca="false">1_Data_EDA!H6049</f>
        <v>4</v>
      </c>
      <c r="C6048" s="7" t="n">
        <f aca="false">1_Data_EDA!I6049</f>
        <v>129.9900055</v>
      </c>
      <c r="D6048" s="6" t="n">
        <f aca="false">1_Data_EDA!J6049</f>
        <v>1</v>
      </c>
      <c r="E6048" s="7" t="n">
        <f aca="false">1_Data_EDA!K6049</f>
        <v>129.9900055</v>
      </c>
      <c r="F6048" s="7" t="n">
        <f aca="false">1_Data_EDA!L6049</f>
        <v>32.5</v>
      </c>
      <c r="G6048" s="8" t="n">
        <f aca="false">1_Data_EDA!M6049</f>
        <v>0.25</v>
      </c>
      <c r="H6048" s="6" t="n">
        <f aca="false">IF(1_Data_EDA!B6049="First Class",1,0)</f>
        <v>0</v>
      </c>
      <c r="I6048" s="6" t="n">
        <f aca="false">IF(1_Data_EDA!B6049="Second Class",1,0)</f>
        <v>0</v>
      </c>
      <c r="J6048" s="6" t="n">
        <f aca="false">IF(1_Data_EDA!B6049="Same Day",1,0)</f>
        <v>0</v>
      </c>
      <c r="K6048" s="6" t="n">
        <f aca="false">IF(1_Data_EDA!C6049="Corporate",1,0)</f>
        <v>1</v>
      </c>
      <c r="L6048" s="6" t="n">
        <f aca="false">IF(1_Data_EDA!C6049="Home Office",1,0)</f>
        <v>0</v>
      </c>
      <c r="M6048" s="6" t="n">
        <f aca="false">IF(1_Data_EDA!D6049="Europe",1,0)</f>
        <v>0</v>
      </c>
      <c r="N6048" s="6" t="n">
        <f aca="false">IF(1_Data_EDA!D6049="LATAM",1,0)</f>
        <v>0</v>
      </c>
      <c r="O6048" s="6" t="n">
        <f aca="false">IF(1_Data_EDA!D6049="Pacific Asia",1,0)</f>
        <v>1</v>
      </c>
      <c r="P6048" s="6" t="n">
        <f aca="false">IF(1_Data_EDA!D6049="USCA",1,0)</f>
        <v>0</v>
      </c>
      <c r="Q6048" s="6" t="n">
        <f aca="false">IF(C6048&gt;MEDIAN(C$5:C$8004),1,0)</f>
        <v>1</v>
      </c>
      <c r="R6048" s="6" t="n">
        <f aca="false">IF(D6048&gt;2,1,0)</f>
        <v>0</v>
      </c>
    </row>
    <row r="6049" customFormat="false" ht="15" hidden="false" customHeight="true" outlineLevel="0" collapsed="false">
      <c r="A6049" s="6" t="n">
        <f aca="false">1_Data_EDA!O6050</f>
        <v>0</v>
      </c>
      <c r="B6049" s="6" t="n">
        <f aca="false">1_Data_EDA!H6050</f>
        <v>4</v>
      </c>
      <c r="C6049" s="7" t="n">
        <f aca="false">1_Data_EDA!I6050</f>
        <v>532.5800171</v>
      </c>
      <c r="D6049" s="6" t="n">
        <f aca="false">1_Data_EDA!J6050</f>
        <v>1</v>
      </c>
      <c r="E6049" s="7" t="n">
        <f aca="false">1_Data_EDA!K6050</f>
        <v>532.5800171</v>
      </c>
      <c r="F6049" s="7" t="n">
        <f aca="false">1_Data_EDA!L6050</f>
        <v>21.29999924</v>
      </c>
      <c r="G6049" s="8" t="n">
        <f aca="false">1_Data_EDA!M6050</f>
        <v>0.039999999</v>
      </c>
      <c r="H6049" s="6" t="n">
        <f aca="false">IF(1_Data_EDA!B6050="First Class",1,0)</f>
        <v>0</v>
      </c>
      <c r="I6049" s="6" t="n">
        <f aca="false">IF(1_Data_EDA!B6050="Second Class",1,0)</f>
        <v>0</v>
      </c>
      <c r="J6049" s="6" t="n">
        <f aca="false">IF(1_Data_EDA!B6050="Same Day",1,0)</f>
        <v>0</v>
      </c>
      <c r="K6049" s="6" t="n">
        <f aca="false">IF(1_Data_EDA!C6050="Corporate",1,0)</f>
        <v>0</v>
      </c>
      <c r="L6049" s="6" t="n">
        <f aca="false">IF(1_Data_EDA!C6050="Home Office",1,0)</f>
        <v>0</v>
      </c>
      <c r="M6049" s="6" t="n">
        <f aca="false">IF(1_Data_EDA!D6050="Europe",1,0)</f>
        <v>0</v>
      </c>
      <c r="N6049" s="6" t="n">
        <f aca="false">IF(1_Data_EDA!D6050="LATAM",1,0)</f>
        <v>0</v>
      </c>
      <c r="O6049" s="6" t="n">
        <f aca="false">IF(1_Data_EDA!D6050="Pacific Asia",1,0)</f>
        <v>1</v>
      </c>
      <c r="P6049" s="6" t="n">
        <f aca="false">IF(1_Data_EDA!D6050="USCA",1,0)</f>
        <v>0</v>
      </c>
      <c r="Q6049" s="6" t="n">
        <f aca="false">IF(C6049&gt;MEDIAN(C$5:C$8004),1,0)</f>
        <v>1</v>
      </c>
      <c r="R6049" s="6" t="n">
        <f aca="false">IF(D6049&gt;2,1,0)</f>
        <v>0</v>
      </c>
    </row>
    <row r="6050" customFormat="false" ht="15" hidden="false" customHeight="true" outlineLevel="0" collapsed="false">
      <c r="A6050" s="6" t="n">
        <f aca="false">1_Data_EDA!O6051</f>
        <v>0</v>
      </c>
      <c r="B6050" s="6" t="n">
        <f aca="false">1_Data_EDA!H6051</f>
        <v>4</v>
      </c>
      <c r="C6050" s="7" t="n">
        <f aca="false">1_Data_EDA!I6051</f>
        <v>49.97999954</v>
      </c>
      <c r="D6050" s="6" t="n">
        <f aca="false">1_Data_EDA!J6051</f>
        <v>5</v>
      </c>
      <c r="E6050" s="7" t="n">
        <f aca="false">1_Data_EDA!K6051</f>
        <v>249.8999939</v>
      </c>
      <c r="F6050" s="7" t="n">
        <f aca="false">1_Data_EDA!L6051</f>
        <v>10</v>
      </c>
      <c r="G6050" s="8" t="n">
        <f aca="false">1_Data_EDA!M6051</f>
        <v>0.039999999</v>
      </c>
      <c r="H6050" s="6" t="n">
        <f aca="false">IF(1_Data_EDA!B6051="First Class",1,0)</f>
        <v>0</v>
      </c>
      <c r="I6050" s="6" t="n">
        <f aca="false">IF(1_Data_EDA!B6051="Second Class",1,0)</f>
        <v>0</v>
      </c>
      <c r="J6050" s="6" t="n">
        <f aca="false">IF(1_Data_EDA!B6051="Same Day",1,0)</f>
        <v>0</v>
      </c>
      <c r="K6050" s="6" t="n">
        <f aca="false">IF(1_Data_EDA!C6051="Corporate",1,0)</f>
        <v>0</v>
      </c>
      <c r="L6050" s="6" t="n">
        <f aca="false">IF(1_Data_EDA!C6051="Home Office",1,0)</f>
        <v>1</v>
      </c>
      <c r="M6050" s="6" t="n">
        <f aca="false">IF(1_Data_EDA!D6051="Europe",1,0)</f>
        <v>1</v>
      </c>
      <c r="N6050" s="6" t="n">
        <f aca="false">IF(1_Data_EDA!D6051="LATAM",1,0)</f>
        <v>0</v>
      </c>
      <c r="O6050" s="6" t="n">
        <f aca="false">IF(1_Data_EDA!D6051="Pacific Asia",1,0)</f>
        <v>0</v>
      </c>
      <c r="P6050" s="6" t="n">
        <f aca="false">IF(1_Data_EDA!D6051="USCA",1,0)</f>
        <v>0</v>
      </c>
      <c r="Q6050" s="6" t="n">
        <f aca="false">IF(C6050&gt;MEDIAN(C$5:C$8004),1,0)</f>
        <v>0</v>
      </c>
      <c r="R6050" s="6" t="n">
        <f aca="false">IF(D6050&gt;2,1,0)</f>
        <v>1</v>
      </c>
    </row>
    <row r="6051" customFormat="false" ht="15" hidden="false" customHeight="true" outlineLevel="0" collapsed="false">
      <c r="A6051" s="6" t="n">
        <f aca="false">1_Data_EDA!O6052</f>
        <v>1</v>
      </c>
      <c r="B6051" s="6" t="n">
        <f aca="false">1_Data_EDA!H6052</f>
        <v>2</v>
      </c>
      <c r="C6051" s="7" t="n">
        <f aca="false">1_Data_EDA!I6052</f>
        <v>50</v>
      </c>
      <c r="D6051" s="6" t="n">
        <f aca="false">1_Data_EDA!J6052</f>
        <v>1</v>
      </c>
      <c r="E6051" s="7" t="n">
        <f aca="false">1_Data_EDA!K6052</f>
        <v>50</v>
      </c>
      <c r="F6051" s="7" t="n">
        <f aca="false">1_Data_EDA!L6052</f>
        <v>2</v>
      </c>
      <c r="G6051" s="8" t="n">
        <f aca="false">1_Data_EDA!M6052</f>
        <v>0.039999999</v>
      </c>
      <c r="H6051" s="6" t="n">
        <f aca="false">IF(1_Data_EDA!B6052="First Class",1,0)</f>
        <v>0</v>
      </c>
      <c r="I6051" s="6" t="n">
        <f aca="false">IF(1_Data_EDA!B6052="Second Class",1,0)</f>
        <v>1</v>
      </c>
      <c r="J6051" s="6" t="n">
        <f aca="false">IF(1_Data_EDA!B6052="Same Day",1,0)</f>
        <v>0</v>
      </c>
      <c r="K6051" s="6" t="n">
        <f aca="false">IF(1_Data_EDA!C6052="Corporate",1,0)</f>
        <v>0</v>
      </c>
      <c r="L6051" s="6" t="n">
        <f aca="false">IF(1_Data_EDA!C6052="Home Office",1,0)</f>
        <v>0</v>
      </c>
      <c r="M6051" s="6" t="n">
        <f aca="false">IF(1_Data_EDA!D6052="Europe",1,0)</f>
        <v>0</v>
      </c>
      <c r="N6051" s="6" t="n">
        <f aca="false">IF(1_Data_EDA!D6052="LATAM",1,0)</f>
        <v>1</v>
      </c>
      <c r="O6051" s="6" t="n">
        <f aca="false">IF(1_Data_EDA!D6052="Pacific Asia",1,0)</f>
        <v>0</v>
      </c>
      <c r="P6051" s="6" t="n">
        <f aca="false">IF(1_Data_EDA!D6052="USCA",1,0)</f>
        <v>0</v>
      </c>
      <c r="Q6051" s="6" t="n">
        <f aca="false">IF(C6051&gt;MEDIAN(C$5:C$8004),1,0)</f>
        <v>0</v>
      </c>
      <c r="R6051" s="6" t="n">
        <f aca="false">IF(D6051&gt;2,1,0)</f>
        <v>0</v>
      </c>
    </row>
    <row r="6052" customFormat="false" ht="15" hidden="false" customHeight="true" outlineLevel="0" collapsed="false">
      <c r="A6052" s="6" t="n">
        <f aca="false">1_Data_EDA!O6053</f>
        <v>1</v>
      </c>
      <c r="B6052" s="6" t="n">
        <f aca="false">1_Data_EDA!H6053</f>
        <v>2</v>
      </c>
      <c r="C6052" s="7" t="n">
        <f aca="false">1_Data_EDA!I6053</f>
        <v>199.9900055</v>
      </c>
      <c r="D6052" s="6" t="n">
        <f aca="false">1_Data_EDA!J6053</f>
        <v>1</v>
      </c>
      <c r="E6052" s="7" t="n">
        <f aca="false">1_Data_EDA!K6053</f>
        <v>199.9900055</v>
      </c>
      <c r="F6052" s="7" t="n">
        <f aca="false">1_Data_EDA!L6053</f>
        <v>50</v>
      </c>
      <c r="G6052" s="8" t="n">
        <f aca="false">1_Data_EDA!M6053</f>
        <v>0.25</v>
      </c>
      <c r="H6052" s="6" t="n">
        <f aca="false">IF(1_Data_EDA!B6053="First Class",1,0)</f>
        <v>0</v>
      </c>
      <c r="I6052" s="6" t="n">
        <f aca="false">IF(1_Data_EDA!B6053="Second Class",1,0)</f>
        <v>1</v>
      </c>
      <c r="J6052" s="6" t="n">
        <f aca="false">IF(1_Data_EDA!B6053="Same Day",1,0)</f>
        <v>0</v>
      </c>
      <c r="K6052" s="6" t="n">
        <f aca="false">IF(1_Data_EDA!C6053="Corporate",1,0)</f>
        <v>1</v>
      </c>
      <c r="L6052" s="6" t="n">
        <f aca="false">IF(1_Data_EDA!C6053="Home Office",1,0)</f>
        <v>0</v>
      </c>
      <c r="M6052" s="6" t="n">
        <f aca="false">IF(1_Data_EDA!D6053="Europe",1,0)</f>
        <v>0</v>
      </c>
      <c r="N6052" s="6" t="n">
        <f aca="false">IF(1_Data_EDA!D6053="LATAM",1,0)</f>
        <v>0</v>
      </c>
      <c r="O6052" s="6" t="n">
        <f aca="false">IF(1_Data_EDA!D6053="Pacific Asia",1,0)</f>
        <v>0</v>
      </c>
      <c r="P6052" s="6" t="n">
        <f aca="false">IF(1_Data_EDA!D6053="USCA",1,0)</f>
        <v>0</v>
      </c>
      <c r="Q6052" s="6" t="n">
        <f aca="false">IF(C6052&gt;MEDIAN(C$5:C$8004),1,0)</f>
        <v>1</v>
      </c>
      <c r="R6052" s="6" t="n">
        <f aca="false">IF(D6052&gt;2,1,0)</f>
        <v>0</v>
      </c>
    </row>
    <row r="6053" customFormat="false" ht="15" hidden="false" customHeight="true" outlineLevel="0" collapsed="false">
      <c r="A6053" s="6" t="n">
        <f aca="false">1_Data_EDA!O6054</f>
        <v>0</v>
      </c>
      <c r="B6053" s="6" t="n">
        <f aca="false">1_Data_EDA!H6054</f>
        <v>4</v>
      </c>
      <c r="C6053" s="7" t="n">
        <f aca="false">1_Data_EDA!I6054</f>
        <v>27.98999977</v>
      </c>
      <c r="D6053" s="6" t="n">
        <f aca="false">1_Data_EDA!J6054</f>
        <v>2</v>
      </c>
      <c r="E6053" s="7" t="n">
        <f aca="false">1_Data_EDA!K6054</f>
        <v>55.97999954</v>
      </c>
      <c r="F6053" s="7" t="n">
        <f aca="false">1_Data_EDA!L6054</f>
        <v>2.24000001</v>
      </c>
      <c r="G6053" s="8" t="n">
        <f aca="false">1_Data_EDA!M6054</f>
        <v>0.039999999</v>
      </c>
      <c r="H6053" s="6" t="n">
        <f aca="false">IF(1_Data_EDA!B6054="First Class",1,0)</f>
        <v>0</v>
      </c>
      <c r="I6053" s="6" t="n">
        <f aca="false">IF(1_Data_EDA!B6054="Second Class",1,0)</f>
        <v>0</v>
      </c>
      <c r="J6053" s="6" t="n">
        <f aca="false">IF(1_Data_EDA!B6054="Same Day",1,0)</f>
        <v>0</v>
      </c>
      <c r="K6053" s="6" t="n">
        <f aca="false">IF(1_Data_EDA!C6054="Corporate",1,0)</f>
        <v>0</v>
      </c>
      <c r="L6053" s="6" t="n">
        <f aca="false">IF(1_Data_EDA!C6054="Home Office",1,0)</f>
        <v>0</v>
      </c>
      <c r="M6053" s="6" t="n">
        <f aca="false">IF(1_Data_EDA!D6054="Europe",1,0)</f>
        <v>0</v>
      </c>
      <c r="N6053" s="6" t="n">
        <f aca="false">IF(1_Data_EDA!D6054="LATAM",1,0)</f>
        <v>0</v>
      </c>
      <c r="O6053" s="6" t="n">
        <f aca="false">IF(1_Data_EDA!D6054="Pacific Asia",1,0)</f>
        <v>0</v>
      </c>
      <c r="P6053" s="6" t="n">
        <f aca="false">IF(1_Data_EDA!D6054="USCA",1,0)</f>
        <v>1</v>
      </c>
      <c r="Q6053" s="6" t="n">
        <f aca="false">IF(C6053&gt;MEDIAN(C$5:C$8004),1,0)</f>
        <v>0</v>
      </c>
      <c r="R6053" s="6" t="n">
        <f aca="false">IF(D6053&gt;2,1,0)</f>
        <v>0</v>
      </c>
    </row>
    <row r="6054" customFormat="false" ht="15" hidden="false" customHeight="true" outlineLevel="0" collapsed="false">
      <c r="A6054" s="6" t="n">
        <f aca="false">1_Data_EDA!O6055</f>
        <v>0</v>
      </c>
      <c r="B6054" s="6" t="n">
        <f aca="false">1_Data_EDA!H6055</f>
        <v>4</v>
      </c>
      <c r="C6054" s="7" t="n">
        <f aca="false">1_Data_EDA!I6055</f>
        <v>199.9900055</v>
      </c>
      <c r="D6054" s="6" t="n">
        <f aca="false">1_Data_EDA!J6055</f>
        <v>1</v>
      </c>
      <c r="E6054" s="7" t="n">
        <f aca="false">1_Data_EDA!K6055</f>
        <v>199.9900055</v>
      </c>
      <c r="F6054" s="7" t="n">
        <f aca="false">1_Data_EDA!L6055</f>
        <v>4</v>
      </c>
      <c r="G6054" s="8" t="n">
        <f aca="false">1_Data_EDA!M6055</f>
        <v>0.02</v>
      </c>
      <c r="H6054" s="6" t="n">
        <f aca="false">IF(1_Data_EDA!B6055="First Class",1,0)</f>
        <v>0</v>
      </c>
      <c r="I6054" s="6" t="n">
        <f aca="false">IF(1_Data_EDA!B6055="Second Class",1,0)</f>
        <v>0</v>
      </c>
      <c r="J6054" s="6" t="n">
        <f aca="false">IF(1_Data_EDA!B6055="Same Day",1,0)</f>
        <v>0</v>
      </c>
      <c r="K6054" s="6" t="n">
        <f aca="false">IF(1_Data_EDA!C6055="Corporate",1,0)</f>
        <v>0</v>
      </c>
      <c r="L6054" s="6" t="n">
        <f aca="false">IF(1_Data_EDA!C6055="Home Office",1,0)</f>
        <v>1</v>
      </c>
      <c r="M6054" s="6" t="n">
        <f aca="false">IF(1_Data_EDA!D6055="Europe",1,0)</f>
        <v>0</v>
      </c>
      <c r="N6054" s="6" t="n">
        <f aca="false">IF(1_Data_EDA!D6055="LATAM",1,0)</f>
        <v>1</v>
      </c>
      <c r="O6054" s="6" t="n">
        <f aca="false">IF(1_Data_EDA!D6055="Pacific Asia",1,0)</f>
        <v>0</v>
      </c>
      <c r="P6054" s="6" t="n">
        <f aca="false">IF(1_Data_EDA!D6055="USCA",1,0)</f>
        <v>0</v>
      </c>
      <c r="Q6054" s="6" t="n">
        <f aca="false">IF(C6054&gt;MEDIAN(C$5:C$8004),1,0)</f>
        <v>1</v>
      </c>
      <c r="R6054" s="6" t="n">
        <f aca="false">IF(D6054&gt;2,1,0)</f>
        <v>0</v>
      </c>
    </row>
    <row r="6055" customFormat="false" ht="15" hidden="false" customHeight="true" outlineLevel="0" collapsed="false">
      <c r="A6055" s="6" t="n">
        <f aca="false">1_Data_EDA!O6056</f>
        <v>1</v>
      </c>
      <c r="B6055" s="6" t="n">
        <f aca="false">1_Data_EDA!H6056</f>
        <v>1</v>
      </c>
      <c r="C6055" s="7" t="n">
        <f aca="false">1_Data_EDA!I6056</f>
        <v>129.9900055</v>
      </c>
      <c r="D6055" s="6" t="n">
        <f aca="false">1_Data_EDA!J6056</f>
        <v>1</v>
      </c>
      <c r="E6055" s="7" t="n">
        <f aca="false">1_Data_EDA!K6056</f>
        <v>129.9900055</v>
      </c>
      <c r="F6055" s="7" t="n">
        <f aca="false">1_Data_EDA!L6056</f>
        <v>0</v>
      </c>
      <c r="G6055" s="8" t="n">
        <f aca="false">1_Data_EDA!M6056</f>
        <v>0</v>
      </c>
      <c r="H6055" s="6" t="n">
        <f aca="false">IF(1_Data_EDA!B6056="First Class",1,0)</f>
        <v>1</v>
      </c>
      <c r="I6055" s="6" t="n">
        <f aca="false">IF(1_Data_EDA!B6056="Second Class",1,0)</f>
        <v>0</v>
      </c>
      <c r="J6055" s="6" t="n">
        <f aca="false">IF(1_Data_EDA!B6056="Same Day",1,0)</f>
        <v>0</v>
      </c>
      <c r="K6055" s="6" t="n">
        <f aca="false">IF(1_Data_EDA!C6056="Corporate",1,0)</f>
        <v>0</v>
      </c>
      <c r="L6055" s="6" t="n">
        <f aca="false">IF(1_Data_EDA!C6056="Home Office",1,0)</f>
        <v>0</v>
      </c>
      <c r="M6055" s="6" t="n">
        <f aca="false">IF(1_Data_EDA!D6056="Europe",1,0)</f>
        <v>0</v>
      </c>
      <c r="N6055" s="6" t="n">
        <f aca="false">IF(1_Data_EDA!D6056="LATAM",1,0)</f>
        <v>0</v>
      </c>
      <c r="O6055" s="6" t="n">
        <f aca="false">IF(1_Data_EDA!D6056="Pacific Asia",1,0)</f>
        <v>0</v>
      </c>
      <c r="P6055" s="6" t="n">
        <f aca="false">IF(1_Data_EDA!D6056="USCA",1,0)</f>
        <v>0</v>
      </c>
      <c r="Q6055" s="6" t="n">
        <f aca="false">IF(C6055&gt;MEDIAN(C$5:C$8004),1,0)</f>
        <v>1</v>
      </c>
      <c r="R6055" s="6" t="n">
        <f aca="false">IF(D6055&gt;2,1,0)</f>
        <v>0</v>
      </c>
    </row>
    <row r="6056" customFormat="false" ht="15" hidden="false" customHeight="true" outlineLevel="0" collapsed="false">
      <c r="A6056" s="6" t="n">
        <f aca="false">1_Data_EDA!O6057</f>
        <v>0</v>
      </c>
      <c r="B6056" s="6" t="n">
        <f aca="false">1_Data_EDA!H6057</f>
        <v>4</v>
      </c>
      <c r="C6056" s="7" t="n">
        <f aca="false">1_Data_EDA!I6057</f>
        <v>129.9900055</v>
      </c>
      <c r="D6056" s="6" t="n">
        <f aca="false">1_Data_EDA!J6057</f>
        <v>1</v>
      </c>
      <c r="E6056" s="7" t="n">
        <f aca="false">1_Data_EDA!K6057</f>
        <v>129.9900055</v>
      </c>
      <c r="F6056" s="7" t="n">
        <f aca="false">1_Data_EDA!L6057</f>
        <v>15.60000038</v>
      </c>
      <c r="G6056" s="8" t="n">
        <f aca="false">1_Data_EDA!M6057</f>
        <v>0.119999997</v>
      </c>
      <c r="H6056" s="6" t="n">
        <f aca="false">IF(1_Data_EDA!B6057="First Class",1,0)</f>
        <v>0</v>
      </c>
      <c r="I6056" s="6" t="n">
        <f aca="false">IF(1_Data_EDA!B6057="Second Class",1,0)</f>
        <v>0</v>
      </c>
      <c r="J6056" s="6" t="n">
        <f aca="false">IF(1_Data_EDA!B6057="Same Day",1,0)</f>
        <v>0</v>
      </c>
      <c r="K6056" s="6" t="n">
        <f aca="false">IF(1_Data_EDA!C6057="Corporate",1,0)</f>
        <v>0</v>
      </c>
      <c r="L6056" s="6" t="n">
        <f aca="false">IF(1_Data_EDA!C6057="Home Office",1,0)</f>
        <v>0</v>
      </c>
      <c r="M6056" s="6" t="n">
        <f aca="false">IF(1_Data_EDA!D6057="Europe",1,0)</f>
        <v>0</v>
      </c>
      <c r="N6056" s="6" t="n">
        <f aca="false">IF(1_Data_EDA!D6057="LATAM",1,0)</f>
        <v>1</v>
      </c>
      <c r="O6056" s="6" t="n">
        <f aca="false">IF(1_Data_EDA!D6057="Pacific Asia",1,0)</f>
        <v>0</v>
      </c>
      <c r="P6056" s="6" t="n">
        <f aca="false">IF(1_Data_EDA!D6057="USCA",1,0)</f>
        <v>0</v>
      </c>
      <c r="Q6056" s="6" t="n">
        <f aca="false">IF(C6056&gt;MEDIAN(C$5:C$8004),1,0)</f>
        <v>1</v>
      </c>
      <c r="R6056" s="6" t="n">
        <f aca="false">IF(D6056&gt;2,1,0)</f>
        <v>0</v>
      </c>
    </row>
    <row r="6057" customFormat="false" ht="15" hidden="false" customHeight="true" outlineLevel="0" collapsed="false">
      <c r="A6057" s="6" t="n">
        <f aca="false">1_Data_EDA!O6058</f>
        <v>1</v>
      </c>
      <c r="B6057" s="6" t="n">
        <f aca="false">1_Data_EDA!H6058</f>
        <v>1</v>
      </c>
      <c r="C6057" s="7" t="n">
        <f aca="false">1_Data_EDA!I6058</f>
        <v>50</v>
      </c>
      <c r="D6057" s="6" t="n">
        <f aca="false">1_Data_EDA!J6058</f>
        <v>3</v>
      </c>
      <c r="E6057" s="7" t="n">
        <f aca="false">1_Data_EDA!K6058</f>
        <v>150</v>
      </c>
      <c r="F6057" s="7" t="n">
        <f aca="false">1_Data_EDA!L6058</f>
        <v>3</v>
      </c>
      <c r="G6057" s="8" t="n">
        <f aca="false">1_Data_EDA!M6058</f>
        <v>0.02</v>
      </c>
      <c r="H6057" s="6" t="n">
        <f aca="false">IF(1_Data_EDA!B6058="First Class",1,0)</f>
        <v>1</v>
      </c>
      <c r="I6057" s="6" t="n">
        <f aca="false">IF(1_Data_EDA!B6058="Second Class",1,0)</f>
        <v>0</v>
      </c>
      <c r="J6057" s="6" t="n">
        <f aca="false">IF(1_Data_EDA!B6058="Same Day",1,0)</f>
        <v>0</v>
      </c>
      <c r="K6057" s="6" t="n">
        <f aca="false">IF(1_Data_EDA!C6058="Corporate",1,0)</f>
        <v>0</v>
      </c>
      <c r="L6057" s="6" t="n">
        <f aca="false">IF(1_Data_EDA!C6058="Home Office",1,0)</f>
        <v>1</v>
      </c>
      <c r="M6057" s="6" t="n">
        <f aca="false">IF(1_Data_EDA!D6058="Europe",1,0)</f>
        <v>0</v>
      </c>
      <c r="N6057" s="6" t="n">
        <f aca="false">IF(1_Data_EDA!D6058="LATAM",1,0)</f>
        <v>1</v>
      </c>
      <c r="O6057" s="6" t="n">
        <f aca="false">IF(1_Data_EDA!D6058="Pacific Asia",1,0)</f>
        <v>0</v>
      </c>
      <c r="P6057" s="6" t="n">
        <f aca="false">IF(1_Data_EDA!D6058="USCA",1,0)</f>
        <v>0</v>
      </c>
      <c r="Q6057" s="6" t="n">
        <f aca="false">IF(C6057&gt;MEDIAN(C$5:C$8004),1,0)</f>
        <v>0</v>
      </c>
      <c r="R6057" s="6" t="n">
        <f aca="false">IF(D6057&gt;2,1,0)</f>
        <v>1</v>
      </c>
    </row>
    <row r="6058" customFormat="false" ht="15" hidden="false" customHeight="true" outlineLevel="0" collapsed="false">
      <c r="A6058" s="6" t="n">
        <f aca="false">1_Data_EDA!O6059</f>
        <v>0</v>
      </c>
      <c r="B6058" s="6" t="n">
        <f aca="false">1_Data_EDA!H6059</f>
        <v>4</v>
      </c>
      <c r="C6058" s="7" t="n">
        <f aca="false">1_Data_EDA!I6059</f>
        <v>30</v>
      </c>
      <c r="D6058" s="6" t="n">
        <f aca="false">1_Data_EDA!J6059</f>
        <v>3</v>
      </c>
      <c r="E6058" s="7" t="n">
        <f aca="false">1_Data_EDA!K6059</f>
        <v>90</v>
      </c>
      <c r="F6058" s="7" t="n">
        <f aca="false">1_Data_EDA!L6059</f>
        <v>6.300000191</v>
      </c>
      <c r="G6058" s="8" t="n">
        <f aca="false">1_Data_EDA!M6059</f>
        <v>0.07</v>
      </c>
      <c r="H6058" s="6" t="n">
        <f aca="false">IF(1_Data_EDA!B6059="First Class",1,0)</f>
        <v>0</v>
      </c>
      <c r="I6058" s="6" t="n">
        <f aca="false">IF(1_Data_EDA!B6059="Second Class",1,0)</f>
        <v>0</v>
      </c>
      <c r="J6058" s="6" t="n">
        <f aca="false">IF(1_Data_EDA!B6059="Same Day",1,0)</f>
        <v>0</v>
      </c>
      <c r="K6058" s="6" t="n">
        <f aca="false">IF(1_Data_EDA!C6059="Corporate",1,0)</f>
        <v>0</v>
      </c>
      <c r="L6058" s="6" t="n">
        <f aca="false">IF(1_Data_EDA!C6059="Home Office",1,0)</f>
        <v>0</v>
      </c>
      <c r="M6058" s="6" t="n">
        <f aca="false">IF(1_Data_EDA!D6059="Europe",1,0)</f>
        <v>0</v>
      </c>
      <c r="N6058" s="6" t="n">
        <f aca="false">IF(1_Data_EDA!D6059="LATAM",1,0)</f>
        <v>1</v>
      </c>
      <c r="O6058" s="6" t="n">
        <f aca="false">IF(1_Data_EDA!D6059="Pacific Asia",1,0)</f>
        <v>0</v>
      </c>
      <c r="P6058" s="6" t="n">
        <f aca="false">IF(1_Data_EDA!D6059="USCA",1,0)</f>
        <v>0</v>
      </c>
      <c r="Q6058" s="6" t="n">
        <f aca="false">IF(C6058&gt;MEDIAN(C$5:C$8004),1,0)</f>
        <v>0</v>
      </c>
      <c r="R6058" s="6" t="n">
        <f aca="false">IF(D6058&gt;2,1,0)</f>
        <v>1</v>
      </c>
    </row>
    <row r="6059" customFormat="false" ht="15" hidden="false" customHeight="true" outlineLevel="0" collapsed="false">
      <c r="A6059" s="6" t="n">
        <f aca="false">1_Data_EDA!O6060</f>
        <v>0</v>
      </c>
      <c r="B6059" s="6" t="n">
        <f aca="false">1_Data_EDA!H6060</f>
        <v>4</v>
      </c>
      <c r="C6059" s="7" t="n">
        <f aca="false">1_Data_EDA!I6060</f>
        <v>399.980011</v>
      </c>
      <c r="D6059" s="6" t="n">
        <f aca="false">1_Data_EDA!J6060</f>
        <v>1</v>
      </c>
      <c r="E6059" s="7" t="n">
        <f aca="false">1_Data_EDA!K6060</f>
        <v>399.980011</v>
      </c>
      <c r="F6059" s="7" t="n">
        <f aca="false">1_Data_EDA!L6060</f>
        <v>8</v>
      </c>
      <c r="G6059" s="8" t="n">
        <f aca="false">1_Data_EDA!M6060</f>
        <v>0.02</v>
      </c>
      <c r="H6059" s="6" t="n">
        <f aca="false">IF(1_Data_EDA!B6060="First Class",1,0)</f>
        <v>0</v>
      </c>
      <c r="I6059" s="6" t="n">
        <f aca="false">IF(1_Data_EDA!B6060="Second Class",1,0)</f>
        <v>0</v>
      </c>
      <c r="J6059" s="6" t="n">
        <f aca="false">IF(1_Data_EDA!B6060="Same Day",1,0)</f>
        <v>0</v>
      </c>
      <c r="K6059" s="6" t="n">
        <f aca="false">IF(1_Data_EDA!C6060="Corporate",1,0)</f>
        <v>1</v>
      </c>
      <c r="L6059" s="6" t="n">
        <f aca="false">IF(1_Data_EDA!C6060="Home Office",1,0)</f>
        <v>0</v>
      </c>
      <c r="M6059" s="6" t="n">
        <f aca="false">IF(1_Data_EDA!D6060="Europe",1,0)</f>
        <v>0</v>
      </c>
      <c r="N6059" s="6" t="n">
        <f aca="false">IF(1_Data_EDA!D6060="LATAM",1,0)</f>
        <v>1</v>
      </c>
      <c r="O6059" s="6" t="n">
        <f aca="false">IF(1_Data_EDA!D6060="Pacific Asia",1,0)</f>
        <v>0</v>
      </c>
      <c r="P6059" s="6" t="n">
        <f aca="false">IF(1_Data_EDA!D6060="USCA",1,0)</f>
        <v>0</v>
      </c>
      <c r="Q6059" s="6" t="n">
        <f aca="false">IF(C6059&gt;MEDIAN(C$5:C$8004),1,0)</f>
        <v>1</v>
      </c>
      <c r="R6059" s="6" t="n">
        <f aca="false">IF(D6059&gt;2,1,0)</f>
        <v>0</v>
      </c>
    </row>
    <row r="6060" customFormat="false" ht="15" hidden="false" customHeight="true" outlineLevel="0" collapsed="false">
      <c r="A6060" s="6" t="n">
        <f aca="false">1_Data_EDA!O6061</f>
        <v>1</v>
      </c>
      <c r="B6060" s="6" t="n">
        <f aca="false">1_Data_EDA!H6061</f>
        <v>2</v>
      </c>
      <c r="C6060" s="7" t="n">
        <f aca="false">1_Data_EDA!I6061</f>
        <v>59.99000168</v>
      </c>
      <c r="D6060" s="6" t="n">
        <f aca="false">1_Data_EDA!J6061</f>
        <v>2</v>
      </c>
      <c r="E6060" s="7" t="n">
        <f aca="false">1_Data_EDA!K6061</f>
        <v>119.9800034</v>
      </c>
      <c r="F6060" s="7" t="n">
        <f aca="false">1_Data_EDA!L6061</f>
        <v>30</v>
      </c>
      <c r="G6060" s="8" t="n">
        <f aca="false">1_Data_EDA!M6061</f>
        <v>0.25</v>
      </c>
      <c r="H6060" s="6" t="n">
        <f aca="false">IF(1_Data_EDA!B6061="First Class",1,0)</f>
        <v>0</v>
      </c>
      <c r="I6060" s="6" t="n">
        <f aca="false">IF(1_Data_EDA!B6061="Second Class",1,0)</f>
        <v>1</v>
      </c>
      <c r="J6060" s="6" t="n">
        <f aca="false">IF(1_Data_EDA!B6061="Same Day",1,0)</f>
        <v>0</v>
      </c>
      <c r="K6060" s="6" t="n">
        <f aca="false">IF(1_Data_EDA!C6061="Corporate",1,0)</f>
        <v>0</v>
      </c>
      <c r="L6060" s="6" t="n">
        <f aca="false">IF(1_Data_EDA!C6061="Home Office",1,0)</f>
        <v>0</v>
      </c>
      <c r="M6060" s="6" t="n">
        <f aca="false">IF(1_Data_EDA!D6061="Europe",1,0)</f>
        <v>0</v>
      </c>
      <c r="N6060" s="6" t="n">
        <f aca="false">IF(1_Data_EDA!D6061="LATAM",1,0)</f>
        <v>0</v>
      </c>
      <c r="O6060" s="6" t="n">
        <f aca="false">IF(1_Data_EDA!D6061="Pacific Asia",1,0)</f>
        <v>1</v>
      </c>
      <c r="P6060" s="6" t="n">
        <f aca="false">IF(1_Data_EDA!D6061="USCA",1,0)</f>
        <v>0</v>
      </c>
      <c r="Q6060" s="6" t="n">
        <f aca="false">IF(C6060&gt;MEDIAN(C$5:C$8004),1,0)</f>
        <v>0</v>
      </c>
      <c r="R6060" s="6" t="n">
        <f aca="false">IF(D6060&gt;2,1,0)</f>
        <v>0</v>
      </c>
    </row>
    <row r="6061" customFormat="false" ht="15" hidden="false" customHeight="true" outlineLevel="0" collapsed="false">
      <c r="A6061" s="6" t="n">
        <f aca="false">1_Data_EDA!O6062</f>
        <v>0</v>
      </c>
      <c r="B6061" s="6" t="n">
        <f aca="false">1_Data_EDA!H6062</f>
        <v>4</v>
      </c>
      <c r="C6061" s="7" t="n">
        <f aca="false">1_Data_EDA!I6062</f>
        <v>39.99000168</v>
      </c>
      <c r="D6061" s="6" t="n">
        <f aca="false">1_Data_EDA!J6062</f>
        <v>3</v>
      </c>
      <c r="E6061" s="7" t="n">
        <f aca="false">1_Data_EDA!K6062</f>
        <v>119.9700012</v>
      </c>
      <c r="F6061" s="7" t="n">
        <f aca="false">1_Data_EDA!L6062</f>
        <v>19.20000076</v>
      </c>
      <c r="G6061" s="8" t="n">
        <f aca="false">1_Data_EDA!M6062</f>
        <v>0.159999996</v>
      </c>
      <c r="H6061" s="6" t="n">
        <f aca="false">IF(1_Data_EDA!B6062="First Class",1,0)</f>
        <v>0</v>
      </c>
      <c r="I6061" s="6" t="n">
        <f aca="false">IF(1_Data_EDA!B6062="Second Class",1,0)</f>
        <v>0</v>
      </c>
      <c r="J6061" s="6" t="n">
        <f aca="false">IF(1_Data_EDA!B6062="Same Day",1,0)</f>
        <v>0</v>
      </c>
      <c r="K6061" s="6" t="n">
        <f aca="false">IF(1_Data_EDA!C6062="Corporate",1,0)</f>
        <v>0</v>
      </c>
      <c r="L6061" s="6" t="n">
        <f aca="false">IF(1_Data_EDA!C6062="Home Office",1,0)</f>
        <v>1</v>
      </c>
      <c r="M6061" s="6" t="n">
        <f aca="false">IF(1_Data_EDA!D6062="Europe",1,0)</f>
        <v>0</v>
      </c>
      <c r="N6061" s="6" t="n">
        <f aca="false">IF(1_Data_EDA!D6062="LATAM",1,0)</f>
        <v>0</v>
      </c>
      <c r="O6061" s="6" t="n">
        <f aca="false">IF(1_Data_EDA!D6062="Pacific Asia",1,0)</f>
        <v>0</v>
      </c>
      <c r="P6061" s="6" t="n">
        <f aca="false">IF(1_Data_EDA!D6062="USCA",1,0)</f>
        <v>1</v>
      </c>
      <c r="Q6061" s="6" t="n">
        <f aca="false">IF(C6061&gt;MEDIAN(C$5:C$8004),1,0)</f>
        <v>0</v>
      </c>
      <c r="R6061" s="6" t="n">
        <f aca="false">IF(D6061&gt;2,1,0)</f>
        <v>1</v>
      </c>
    </row>
    <row r="6062" customFormat="false" ht="15" hidden="false" customHeight="true" outlineLevel="0" collapsed="false">
      <c r="A6062" s="6" t="n">
        <f aca="false">1_Data_EDA!O6063</f>
        <v>1</v>
      </c>
      <c r="B6062" s="6" t="n">
        <f aca="false">1_Data_EDA!H6063</f>
        <v>4</v>
      </c>
      <c r="C6062" s="7" t="n">
        <f aca="false">1_Data_EDA!I6063</f>
        <v>59.99000168</v>
      </c>
      <c r="D6062" s="6" t="n">
        <f aca="false">1_Data_EDA!J6063</f>
        <v>2</v>
      </c>
      <c r="E6062" s="7" t="n">
        <f aca="false">1_Data_EDA!K6063</f>
        <v>119.9800034</v>
      </c>
      <c r="F6062" s="7" t="n">
        <f aca="false">1_Data_EDA!L6063</f>
        <v>10.80000019</v>
      </c>
      <c r="G6062" s="8" t="n">
        <f aca="false">1_Data_EDA!M6063</f>
        <v>0.090000004</v>
      </c>
      <c r="H6062" s="6" t="n">
        <f aca="false">IF(1_Data_EDA!B6063="First Class",1,0)</f>
        <v>0</v>
      </c>
      <c r="I6062" s="6" t="n">
        <f aca="false">IF(1_Data_EDA!B6063="Second Class",1,0)</f>
        <v>0</v>
      </c>
      <c r="J6062" s="6" t="n">
        <f aca="false">IF(1_Data_EDA!B6063="Same Day",1,0)</f>
        <v>0</v>
      </c>
      <c r="K6062" s="6" t="n">
        <f aca="false">IF(1_Data_EDA!C6063="Corporate",1,0)</f>
        <v>0</v>
      </c>
      <c r="L6062" s="6" t="n">
        <f aca="false">IF(1_Data_EDA!C6063="Home Office",1,0)</f>
        <v>0</v>
      </c>
      <c r="M6062" s="6" t="n">
        <f aca="false">IF(1_Data_EDA!D6063="Europe",1,0)</f>
        <v>0</v>
      </c>
      <c r="N6062" s="6" t="n">
        <f aca="false">IF(1_Data_EDA!D6063="LATAM",1,0)</f>
        <v>1</v>
      </c>
      <c r="O6062" s="6" t="n">
        <f aca="false">IF(1_Data_EDA!D6063="Pacific Asia",1,0)</f>
        <v>0</v>
      </c>
      <c r="P6062" s="6" t="n">
        <f aca="false">IF(1_Data_EDA!D6063="USCA",1,0)</f>
        <v>0</v>
      </c>
      <c r="Q6062" s="6" t="n">
        <f aca="false">IF(C6062&gt;MEDIAN(C$5:C$8004),1,0)</f>
        <v>0</v>
      </c>
      <c r="R6062" s="6" t="n">
        <f aca="false">IF(D6062&gt;2,1,0)</f>
        <v>0</v>
      </c>
    </row>
    <row r="6063" customFormat="false" ht="15" hidden="false" customHeight="true" outlineLevel="0" collapsed="false">
      <c r="A6063" s="6" t="n">
        <f aca="false">1_Data_EDA!O6064</f>
        <v>0</v>
      </c>
      <c r="B6063" s="6" t="n">
        <f aca="false">1_Data_EDA!H6064</f>
        <v>4</v>
      </c>
      <c r="C6063" s="7" t="n">
        <f aca="false">1_Data_EDA!I6064</f>
        <v>134.9900055</v>
      </c>
      <c r="D6063" s="6" t="n">
        <f aca="false">1_Data_EDA!J6064</f>
        <v>1</v>
      </c>
      <c r="E6063" s="7" t="n">
        <f aca="false">1_Data_EDA!K6064</f>
        <v>134.9900055</v>
      </c>
      <c r="F6063" s="7" t="n">
        <f aca="false">1_Data_EDA!L6064</f>
        <v>27</v>
      </c>
      <c r="G6063" s="8" t="n">
        <f aca="false">1_Data_EDA!M6064</f>
        <v>0.200000003</v>
      </c>
      <c r="H6063" s="6" t="n">
        <f aca="false">IF(1_Data_EDA!B6064="First Class",1,0)</f>
        <v>0</v>
      </c>
      <c r="I6063" s="6" t="n">
        <f aca="false">IF(1_Data_EDA!B6064="Second Class",1,0)</f>
        <v>0</v>
      </c>
      <c r="J6063" s="6" t="n">
        <f aca="false">IF(1_Data_EDA!B6064="Same Day",1,0)</f>
        <v>0</v>
      </c>
      <c r="K6063" s="6" t="n">
        <f aca="false">IF(1_Data_EDA!C6064="Corporate",1,0)</f>
        <v>0</v>
      </c>
      <c r="L6063" s="6" t="n">
        <f aca="false">IF(1_Data_EDA!C6064="Home Office",1,0)</f>
        <v>0</v>
      </c>
      <c r="M6063" s="6" t="n">
        <f aca="false">IF(1_Data_EDA!D6064="Europe",1,0)</f>
        <v>0</v>
      </c>
      <c r="N6063" s="6" t="n">
        <f aca="false">IF(1_Data_EDA!D6064="LATAM",1,0)</f>
        <v>1</v>
      </c>
      <c r="O6063" s="6" t="n">
        <f aca="false">IF(1_Data_EDA!D6064="Pacific Asia",1,0)</f>
        <v>0</v>
      </c>
      <c r="P6063" s="6" t="n">
        <f aca="false">IF(1_Data_EDA!D6064="USCA",1,0)</f>
        <v>0</v>
      </c>
      <c r="Q6063" s="6" t="n">
        <f aca="false">IF(C6063&gt;MEDIAN(C$5:C$8004),1,0)</f>
        <v>1</v>
      </c>
      <c r="R6063" s="6" t="n">
        <f aca="false">IF(D6063&gt;2,1,0)</f>
        <v>0</v>
      </c>
    </row>
    <row r="6064" customFormat="false" ht="15" hidden="false" customHeight="true" outlineLevel="0" collapsed="false">
      <c r="A6064" s="6" t="n">
        <f aca="false">1_Data_EDA!O6065</f>
        <v>1</v>
      </c>
      <c r="B6064" s="6" t="n">
        <f aca="false">1_Data_EDA!H6065</f>
        <v>2</v>
      </c>
      <c r="C6064" s="7" t="n">
        <f aca="false">1_Data_EDA!I6065</f>
        <v>199.9900055</v>
      </c>
      <c r="D6064" s="6" t="n">
        <f aca="false">1_Data_EDA!J6065</f>
        <v>1</v>
      </c>
      <c r="E6064" s="7" t="n">
        <f aca="false">1_Data_EDA!K6065</f>
        <v>199.9900055</v>
      </c>
      <c r="F6064" s="7" t="n">
        <f aca="false">1_Data_EDA!L6065</f>
        <v>40</v>
      </c>
      <c r="G6064" s="8" t="n">
        <f aca="false">1_Data_EDA!M6065</f>
        <v>0.200000003</v>
      </c>
      <c r="H6064" s="6" t="n">
        <f aca="false">IF(1_Data_EDA!B6065="First Class",1,0)</f>
        <v>0</v>
      </c>
      <c r="I6064" s="6" t="n">
        <f aca="false">IF(1_Data_EDA!B6065="Second Class",1,0)</f>
        <v>1</v>
      </c>
      <c r="J6064" s="6" t="n">
        <f aca="false">IF(1_Data_EDA!B6065="Same Day",1,0)</f>
        <v>0</v>
      </c>
      <c r="K6064" s="6" t="n">
        <f aca="false">IF(1_Data_EDA!C6065="Corporate",1,0)</f>
        <v>0</v>
      </c>
      <c r="L6064" s="6" t="n">
        <f aca="false">IF(1_Data_EDA!C6065="Home Office",1,0)</f>
        <v>0</v>
      </c>
      <c r="M6064" s="6" t="n">
        <f aca="false">IF(1_Data_EDA!D6065="Europe",1,0)</f>
        <v>0</v>
      </c>
      <c r="N6064" s="6" t="n">
        <f aca="false">IF(1_Data_EDA!D6065="LATAM",1,0)</f>
        <v>0</v>
      </c>
      <c r="O6064" s="6" t="n">
        <f aca="false">IF(1_Data_EDA!D6065="Pacific Asia",1,0)</f>
        <v>0</v>
      </c>
      <c r="P6064" s="6" t="n">
        <f aca="false">IF(1_Data_EDA!D6065="USCA",1,0)</f>
        <v>1</v>
      </c>
      <c r="Q6064" s="6" t="n">
        <f aca="false">IF(C6064&gt;MEDIAN(C$5:C$8004),1,0)</f>
        <v>1</v>
      </c>
      <c r="R6064" s="6" t="n">
        <f aca="false">IF(D6064&gt;2,1,0)</f>
        <v>0</v>
      </c>
    </row>
    <row r="6065" customFormat="false" ht="15" hidden="false" customHeight="true" outlineLevel="0" collapsed="false">
      <c r="A6065" s="6" t="n">
        <f aca="false">1_Data_EDA!O6066</f>
        <v>1</v>
      </c>
      <c r="B6065" s="6" t="n">
        <f aca="false">1_Data_EDA!H6066</f>
        <v>1</v>
      </c>
      <c r="C6065" s="7" t="n">
        <f aca="false">1_Data_EDA!I6066</f>
        <v>99.98999786</v>
      </c>
      <c r="D6065" s="6" t="n">
        <f aca="false">1_Data_EDA!J6066</f>
        <v>4</v>
      </c>
      <c r="E6065" s="7" t="n">
        <f aca="false">1_Data_EDA!K6066</f>
        <v>399.9599915</v>
      </c>
      <c r="F6065" s="7" t="n">
        <f aca="false">1_Data_EDA!L6066</f>
        <v>0</v>
      </c>
      <c r="G6065" s="8" t="n">
        <f aca="false">1_Data_EDA!M6066</f>
        <v>0</v>
      </c>
      <c r="H6065" s="6" t="n">
        <f aca="false">IF(1_Data_EDA!B6066="First Class",1,0)</f>
        <v>1</v>
      </c>
      <c r="I6065" s="6" t="n">
        <f aca="false">IF(1_Data_EDA!B6066="Second Class",1,0)</f>
        <v>0</v>
      </c>
      <c r="J6065" s="6" t="n">
        <f aca="false">IF(1_Data_EDA!B6066="Same Day",1,0)</f>
        <v>0</v>
      </c>
      <c r="K6065" s="6" t="n">
        <f aca="false">IF(1_Data_EDA!C6066="Corporate",1,0)</f>
        <v>1</v>
      </c>
      <c r="L6065" s="6" t="n">
        <f aca="false">IF(1_Data_EDA!C6066="Home Office",1,0)</f>
        <v>0</v>
      </c>
      <c r="M6065" s="6" t="n">
        <f aca="false">IF(1_Data_EDA!D6066="Europe",1,0)</f>
        <v>0</v>
      </c>
      <c r="N6065" s="6" t="n">
        <f aca="false">IF(1_Data_EDA!D6066="LATAM",1,0)</f>
        <v>1</v>
      </c>
      <c r="O6065" s="6" t="n">
        <f aca="false">IF(1_Data_EDA!D6066="Pacific Asia",1,0)</f>
        <v>0</v>
      </c>
      <c r="P6065" s="6" t="n">
        <f aca="false">IF(1_Data_EDA!D6066="USCA",1,0)</f>
        <v>0</v>
      </c>
      <c r="Q6065" s="6" t="n">
        <f aca="false">IF(C6065&gt;MEDIAN(C$5:C$8004),1,0)</f>
        <v>1</v>
      </c>
      <c r="R6065" s="6" t="n">
        <f aca="false">IF(D6065&gt;2,1,0)</f>
        <v>1</v>
      </c>
    </row>
    <row r="6066" customFormat="false" ht="15" hidden="false" customHeight="true" outlineLevel="0" collapsed="false">
      <c r="A6066" s="6" t="n">
        <f aca="false">1_Data_EDA!O6067</f>
        <v>1</v>
      </c>
      <c r="B6066" s="6" t="n">
        <f aca="false">1_Data_EDA!H6067</f>
        <v>4</v>
      </c>
      <c r="C6066" s="7" t="n">
        <f aca="false">1_Data_EDA!I6067</f>
        <v>39.99000168</v>
      </c>
      <c r="D6066" s="6" t="n">
        <f aca="false">1_Data_EDA!J6067</f>
        <v>1</v>
      </c>
      <c r="E6066" s="7" t="n">
        <f aca="false">1_Data_EDA!K6067</f>
        <v>39.99000168</v>
      </c>
      <c r="F6066" s="7" t="n">
        <f aca="false">1_Data_EDA!L6067</f>
        <v>10</v>
      </c>
      <c r="G6066" s="8" t="n">
        <f aca="false">1_Data_EDA!M6067</f>
        <v>0.25</v>
      </c>
      <c r="H6066" s="6" t="n">
        <f aca="false">IF(1_Data_EDA!B6067="First Class",1,0)</f>
        <v>0</v>
      </c>
      <c r="I6066" s="6" t="n">
        <f aca="false">IF(1_Data_EDA!B6067="Second Class",1,0)</f>
        <v>0</v>
      </c>
      <c r="J6066" s="6" t="n">
        <f aca="false">IF(1_Data_EDA!B6067="Same Day",1,0)</f>
        <v>0</v>
      </c>
      <c r="K6066" s="6" t="n">
        <f aca="false">IF(1_Data_EDA!C6067="Corporate",1,0)</f>
        <v>0</v>
      </c>
      <c r="L6066" s="6" t="n">
        <f aca="false">IF(1_Data_EDA!C6067="Home Office",1,0)</f>
        <v>0</v>
      </c>
      <c r="M6066" s="6" t="n">
        <f aca="false">IF(1_Data_EDA!D6067="Europe",1,0)</f>
        <v>0</v>
      </c>
      <c r="N6066" s="6" t="n">
        <f aca="false">IF(1_Data_EDA!D6067="LATAM",1,0)</f>
        <v>0</v>
      </c>
      <c r="O6066" s="6" t="n">
        <f aca="false">IF(1_Data_EDA!D6067="Pacific Asia",1,0)</f>
        <v>1</v>
      </c>
      <c r="P6066" s="6" t="n">
        <f aca="false">IF(1_Data_EDA!D6067="USCA",1,0)</f>
        <v>0</v>
      </c>
      <c r="Q6066" s="6" t="n">
        <f aca="false">IF(C6066&gt;MEDIAN(C$5:C$8004),1,0)</f>
        <v>0</v>
      </c>
      <c r="R6066" s="6" t="n">
        <f aca="false">IF(D6066&gt;2,1,0)</f>
        <v>0</v>
      </c>
    </row>
    <row r="6067" customFormat="false" ht="15" hidden="false" customHeight="true" outlineLevel="0" collapsed="false">
      <c r="A6067" s="6" t="n">
        <f aca="false">1_Data_EDA!O6068</f>
        <v>0</v>
      </c>
      <c r="B6067" s="6" t="n">
        <f aca="false">1_Data_EDA!H6068</f>
        <v>4</v>
      </c>
      <c r="C6067" s="7" t="n">
        <f aca="false">1_Data_EDA!I6068</f>
        <v>199.9900055</v>
      </c>
      <c r="D6067" s="6" t="n">
        <f aca="false">1_Data_EDA!J6068</f>
        <v>1</v>
      </c>
      <c r="E6067" s="7" t="n">
        <f aca="false">1_Data_EDA!K6068</f>
        <v>199.9900055</v>
      </c>
      <c r="F6067" s="7" t="n">
        <f aca="false">1_Data_EDA!L6068</f>
        <v>34</v>
      </c>
      <c r="G6067" s="8" t="n">
        <f aca="false">1_Data_EDA!M6068</f>
        <v>0.170000002</v>
      </c>
      <c r="H6067" s="6" t="n">
        <f aca="false">IF(1_Data_EDA!B6068="First Class",1,0)</f>
        <v>0</v>
      </c>
      <c r="I6067" s="6" t="n">
        <f aca="false">IF(1_Data_EDA!B6068="Second Class",1,0)</f>
        <v>0</v>
      </c>
      <c r="J6067" s="6" t="n">
        <f aca="false">IF(1_Data_EDA!B6068="Same Day",1,0)</f>
        <v>0</v>
      </c>
      <c r="K6067" s="6" t="n">
        <f aca="false">IF(1_Data_EDA!C6068="Corporate",1,0)</f>
        <v>0</v>
      </c>
      <c r="L6067" s="6" t="n">
        <f aca="false">IF(1_Data_EDA!C6068="Home Office",1,0)</f>
        <v>0</v>
      </c>
      <c r="M6067" s="6" t="n">
        <f aca="false">IF(1_Data_EDA!D6068="Europe",1,0)</f>
        <v>0</v>
      </c>
      <c r="N6067" s="6" t="n">
        <f aca="false">IF(1_Data_EDA!D6068="LATAM",1,0)</f>
        <v>0</v>
      </c>
      <c r="O6067" s="6" t="n">
        <f aca="false">IF(1_Data_EDA!D6068="Pacific Asia",1,0)</f>
        <v>0</v>
      </c>
      <c r="P6067" s="6" t="n">
        <f aca="false">IF(1_Data_EDA!D6068="USCA",1,0)</f>
        <v>1</v>
      </c>
      <c r="Q6067" s="6" t="n">
        <f aca="false">IF(C6067&gt;MEDIAN(C$5:C$8004),1,0)</f>
        <v>1</v>
      </c>
      <c r="R6067" s="6" t="n">
        <f aca="false">IF(D6067&gt;2,1,0)</f>
        <v>0</v>
      </c>
    </row>
    <row r="6068" customFormat="false" ht="15" hidden="false" customHeight="true" outlineLevel="0" collapsed="false">
      <c r="A6068" s="6" t="n">
        <f aca="false">1_Data_EDA!O6069</f>
        <v>1</v>
      </c>
      <c r="B6068" s="6" t="n">
        <f aca="false">1_Data_EDA!H6069</f>
        <v>1</v>
      </c>
      <c r="C6068" s="7" t="n">
        <f aca="false">1_Data_EDA!I6069</f>
        <v>299.980011</v>
      </c>
      <c r="D6068" s="6" t="n">
        <f aca="false">1_Data_EDA!J6069</f>
        <v>1</v>
      </c>
      <c r="E6068" s="7" t="n">
        <f aca="false">1_Data_EDA!K6069</f>
        <v>299.980011</v>
      </c>
      <c r="F6068" s="7" t="n">
        <f aca="false">1_Data_EDA!L6069</f>
        <v>48</v>
      </c>
      <c r="G6068" s="8" t="n">
        <f aca="false">1_Data_EDA!M6069</f>
        <v>0.159999996</v>
      </c>
      <c r="H6068" s="6" t="n">
        <f aca="false">IF(1_Data_EDA!B6069="First Class",1,0)</f>
        <v>1</v>
      </c>
      <c r="I6068" s="6" t="n">
        <f aca="false">IF(1_Data_EDA!B6069="Second Class",1,0)</f>
        <v>0</v>
      </c>
      <c r="J6068" s="6" t="n">
        <f aca="false">IF(1_Data_EDA!B6069="Same Day",1,0)</f>
        <v>0</v>
      </c>
      <c r="K6068" s="6" t="n">
        <f aca="false">IF(1_Data_EDA!C6069="Corporate",1,0)</f>
        <v>1</v>
      </c>
      <c r="L6068" s="6" t="n">
        <f aca="false">IF(1_Data_EDA!C6069="Home Office",1,0)</f>
        <v>0</v>
      </c>
      <c r="M6068" s="6" t="n">
        <f aca="false">IF(1_Data_EDA!D6069="Europe",1,0)</f>
        <v>0</v>
      </c>
      <c r="N6068" s="6" t="n">
        <f aca="false">IF(1_Data_EDA!D6069="LATAM",1,0)</f>
        <v>0</v>
      </c>
      <c r="O6068" s="6" t="n">
        <f aca="false">IF(1_Data_EDA!D6069="Pacific Asia",1,0)</f>
        <v>0</v>
      </c>
      <c r="P6068" s="6" t="n">
        <f aca="false">IF(1_Data_EDA!D6069="USCA",1,0)</f>
        <v>1</v>
      </c>
      <c r="Q6068" s="6" t="n">
        <f aca="false">IF(C6068&gt;MEDIAN(C$5:C$8004),1,0)</f>
        <v>1</v>
      </c>
      <c r="R6068" s="6" t="n">
        <f aca="false">IF(D6068&gt;2,1,0)</f>
        <v>0</v>
      </c>
    </row>
    <row r="6069" customFormat="false" ht="15" hidden="false" customHeight="true" outlineLevel="0" collapsed="false">
      <c r="A6069" s="6" t="n">
        <f aca="false">1_Data_EDA!O6070</f>
        <v>0</v>
      </c>
      <c r="B6069" s="6" t="n">
        <f aca="false">1_Data_EDA!H6070</f>
        <v>4</v>
      </c>
      <c r="C6069" s="7" t="n">
        <f aca="false">1_Data_EDA!I6070</f>
        <v>129.9900055</v>
      </c>
      <c r="D6069" s="6" t="n">
        <f aca="false">1_Data_EDA!J6070</f>
        <v>1</v>
      </c>
      <c r="E6069" s="7" t="n">
        <f aca="false">1_Data_EDA!K6070</f>
        <v>129.9900055</v>
      </c>
      <c r="F6069" s="7" t="n">
        <f aca="false">1_Data_EDA!L6070</f>
        <v>6.5</v>
      </c>
      <c r="G6069" s="8" t="n">
        <f aca="false">1_Data_EDA!M6070</f>
        <v>0.050000001</v>
      </c>
      <c r="H6069" s="6" t="n">
        <f aca="false">IF(1_Data_EDA!B6070="First Class",1,0)</f>
        <v>0</v>
      </c>
      <c r="I6069" s="6" t="n">
        <f aca="false">IF(1_Data_EDA!B6070="Second Class",1,0)</f>
        <v>0</v>
      </c>
      <c r="J6069" s="6" t="n">
        <f aca="false">IF(1_Data_EDA!B6070="Same Day",1,0)</f>
        <v>0</v>
      </c>
      <c r="K6069" s="6" t="n">
        <f aca="false">IF(1_Data_EDA!C6070="Corporate",1,0)</f>
        <v>0</v>
      </c>
      <c r="L6069" s="6" t="n">
        <f aca="false">IF(1_Data_EDA!C6070="Home Office",1,0)</f>
        <v>0</v>
      </c>
      <c r="M6069" s="6" t="n">
        <f aca="false">IF(1_Data_EDA!D6070="Europe",1,0)</f>
        <v>0</v>
      </c>
      <c r="N6069" s="6" t="n">
        <f aca="false">IF(1_Data_EDA!D6070="LATAM",1,0)</f>
        <v>1</v>
      </c>
      <c r="O6069" s="6" t="n">
        <f aca="false">IF(1_Data_EDA!D6070="Pacific Asia",1,0)</f>
        <v>0</v>
      </c>
      <c r="P6069" s="6" t="n">
        <f aca="false">IF(1_Data_EDA!D6070="USCA",1,0)</f>
        <v>0</v>
      </c>
      <c r="Q6069" s="6" t="n">
        <f aca="false">IF(C6069&gt;MEDIAN(C$5:C$8004),1,0)</f>
        <v>1</v>
      </c>
      <c r="R6069" s="6" t="n">
        <f aca="false">IF(D6069&gt;2,1,0)</f>
        <v>0</v>
      </c>
    </row>
    <row r="6070" customFormat="false" ht="15" hidden="false" customHeight="true" outlineLevel="0" collapsed="false">
      <c r="A6070" s="6" t="n">
        <f aca="false">1_Data_EDA!O6071</f>
        <v>0</v>
      </c>
      <c r="B6070" s="6" t="n">
        <f aca="false">1_Data_EDA!H6071</f>
        <v>4</v>
      </c>
      <c r="C6070" s="7" t="n">
        <f aca="false">1_Data_EDA!I6071</f>
        <v>199.9900055</v>
      </c>
      <c r="D6070" s="6" t="n">
        <f aca="false">1_Data_EDA!J6071</f>
        <v>1</v>
      </c>
      <c r="E6070" s="7" t="n">
        <f aca="false">1_Data_EDA!K6071</f>
        <v>199.9900055</v>
      </c>
      <c r="F6070" s="7" t="n">
        <f aca="false">1_Data_EDA!L6071</f>
        <v>40</v>
      </c>
      <c r="G6070" s="8" t="n">
        <f aca="false">1_Data_EDA!M6071</f>
        <v>0.200000003</v>
      </c>
      <c r="H6070" s="6" t="n">
        <f aca="false">IF(1_Data_EDA!B6071="First Class",1,0)</f>
        <v>0</v>
      </c>
      <c r="I6070" s="6" t="n">
        <f aca="false">IF(1_Data_EDA!B6071="Second Class",1,0)</f>
        <v>0</v>
      </c>
      <c r="J6070" s="6" t="n">
        <f aca="false">IF(1_Data_EDA!B6071="Same Day",1,0)</f>
        <v>0</v>
      </c>
      <c r="K6070" s="6" t="n">
        <f aca="false">IF(1_Data_EDA!C6071="Corporate",1,0)</f>
        <v>0</v>
      </c>
      <c r="L6070" s="6" t="n">
        <f aca="false">IF(1_Data_EDA!C6071="Home Office",1,0)</f>
        <v>1</v>
      </c>
      <c r="M6070" s="6" t="n">
        <f aca="false">IF(1_Data_EDA!D6071="Europe",1,0)</f>
        <v>1</v>
      </c>
      <c r="N6070" s="6" t="n">
        <f aca="false">IF(1_Data_EDA!D6071="LATAM",1,0)</f>
        <v>0</v>
      </c>
      <c r="O6070" s="6" t="n">
        <f aca="false">IF(1_Data_EDA!D6071="Pacific Asia",1,0)</f>
        <v>0</v>
      </c>
      <c r="P6070" s="6" t="n">
        <f aca="false">IF(1_Data_EDA!D6071="USCA",1,0)</f>
        <v>0</v>
      </c>
      <c r="Q6070" s="6" t="n">
        <f aca="false">IF(C6070&gt;MEDIAN(C$5:C$8004),1,0)</f>
        <v>1</v>
      </c>
      <c r="R6070" s="6" t="n">
        <f aca="false">IF(D6070&gt;2,1,0)</f>
        <v>0</v>
      </c>
    </row>
    <row r="6071" customFormat="false" ht="15" hidden="false" customHeight="true" outlineLevel="0" collapsed="false">
      <c r="A6071" s="6" t="n">
        <f aca="false">1_Data_EDA!O6072</f>
        <v>0</v>
      </c>
      <c r="B6071" s="6" t="n">
        <f aca="false">1_Data_EDA!H6072</f>
        <v>4</v>
      </c>
      <c r="C6071" s="7" t="n">
        <f aca="false">1_Data_EDA!I6072</f>
        <v>179.9900055</v>
      </c>
      <c r="D6071" s="6" t="n">
        <f aca="false">1_Data_EDA!J6072</f>
        <v>1</v>
      </c>
      <c r="E6071" s="7" t="n">
        <f aca="false">1_Data_EDA!K6072</f>
        <v>179.9900055</v>
      </c>
      <c r="F6071" s="7" t="n">
        <f aca="false">1_Data_EDA!L6072</f>
        <v>21.60000038</v>
      </c>
      <c r="G6071" s="8" t="n">
        <f aca="false">1_Data_EDA!M6072</f>
        <v>0.119999997</v>
      </c>
      <c r="H6071" s="6" t="n">
        <f aca="false">IF(1_Data_EDA!B6072="First Class",1,0)</f>
        <v>0</v>
      </c>
      <c r="I6071" s="6" t="n">
        <f aca="false">IF(1_Data_EDA!B6072="Second Class",1,0)</f>
        <v>0</v>
      </c>
      <c r="J6071" s="6" t="n">
        <f aca="false">IF(1_Data_EDA!B6072="Same Day",1,0)</f>
        <v>0</v>
      </c>
      <c r="K6071" s="6" t="n">
        <f aca="false">IF(1_Data_EDA!C6072="Corporate",1,0)</f>
        <v>1</v>
      </c>
      <c r="L6071" s="6" t="n">
        <f aca="false">IF(1_Data_EDA!C6072="Home Office",1,0)</f>
        <v>0</v>
      </c>
      <c r="M6071" s="6" t="n">
        <f aca="false">IF(1_Data_EDA!D6072="Europe",1,0)</f>
        <v>0</v>
      </c>
      <c r="N6071" s="6" t="n">
        <f aca="false">IF(1_Data_EDA!D6072="LATAM",1,0)</f>
        <v>1</v>
      </c>
      <c r="O6071" s="6" t="n">
        <f aca="false">IF(1_Data_EDA!D6072="Pacific Asia",1,0)</f>
        <v>0</v>
      </c>
      <c r="P6071" s="6" t="n">
        <f aca="false">IF(1_Data_EDA!D6072="USCA",1,0)</f>
        <v>0</v>
      </c>
      <c r="Q6071" s="6" t="n">
        <f aca="false">IF(C6071&gt;MEDIAN(C$5:C$8004),1,0)</f>
        <v>1</v>
      </c>
      <c r="R6071" s="6" t="n">
        <f aca="false">IF(D6071&gt;2,1,0)</f>
        <v>0</v>
      </c>
    </row>
    <row r="6072" customFormat="false" ht="15" hidden="false" customHeight="true" outlineLevel="0" collapsed="false">
      <c r="A6072" s="6" t="n">
        <f aca="false">1_Data_EDA!O6073</f>
        <v>1</v>
      </c>
      <c r="B6072" s="6" t="n">
        <f aca="false">1_Data_EDA!H6073</f>
        <v>4</v>
      </c>
      <c r="C6072" s="7" t="n">
        <f aca="false">1_Data_EDA!I6073</f>
        <v>99.98999786</v>
      </c>
      <c r="D6072" s="6" t="n">
        <f aca="false">1_Data_EDA!J6073</f>
        <v>2</v>
      </c>
      <c r="E6072" s="7" t="n">
        <f aca="false">1_Data_EDA!K6073</f>
        <v>199.9799957</v>
      </c>
      <c r="F6072" s="7" t="n">
        <f aca="false">1_Data_EDA!L6073</f>
        <v>18</v>
      </c>
      <c r="G6072" s="8" t="n">
        <f aca="false">1_Data_EDA!M6073</f>
        <v>0.090000004</v>
      </c>
      <c r="H6072" s="6" t="n">
        <f aca="false">IF(1_Data_EDA!B6073="First Class",1,0)</f>
        <v>0</v>
      </c>
      <c r="I6072" s="6" t="n">
        <f aca="false">IF(1_Data_EDA!B6073="Second Class",1,0)</f>
        <v>0</v>
      </c>
      <c r="J6072" s="6" t="n">
        <f aca="false">IF(1_Data_EDA!B6073="Same Day",1,0)</f>
        <v>0</v>
      </c>
      <c r="K6072" s="6" t="n">
        <f aca="false">IF(1_Data_EDA!C6073="Corporate",1,0)</f>
        <v>0</v>
      </c>
      <c r="L6072" s="6" t="n">
        <f aca="false">IF(1_Data_EDA!C6073="Home Office",1,0)</f>
        <v>1</v>
      </c>
      <c r="M6072" s="6" t="n">
        <f aca="false">IF(1_Data_EDA!D6073="Europe",1,0)</f>
        <v>0</v>
      </c>
      <c r="N6072" s="6" t="n">
        <f aca="false">IF(1_Data_EDA!D6073="LATAM",1,0)</f>
        <v>0</v>
      </c>
      <c r="O6072" s="6" t="n">
        <f aca="false">IF(1_Data_EDA!D6073="Pacific Asia",1,0)</f>
        <v>1</v>
      </c>
      <c r="P6072" s="6" t="n">
        <f aca="false">IF(1_Data_EDA!D6073="USCA",1,0)</f>
        <v>0</v>
      </c>
      <c r="Q6072" s="6" t="n">
        <f aca="false">IF(C6072&gt;MEDIAN(C$5:C$8004),1,0)</f>
        <v>1</v>
      </c>
      <c r="R6072" s="6" t="n">
        <f aca="false">IF(D6072&gt;2,1,0)</f>
        <v>0</v>
      </c>
    </row>
    <row r="6073" customFormat="false" ht="15" hidden="false" customHeight="true" outlineLevel="0" collapsed="false">
      <c r="A6073" s="6" t="n">
        <f aca="false">1_Data_EDA!O6074</f>
        <v>1</v>
      </c>
      <c r="B6073" s="6" t="n">
        <f aca="false">1_Data_EDA!H6074</f>
        <v>1</v>
      </c>
      <c r="C6073" s="7" t="n">
        <f aca="false">1_Data_EDA!I6074</f>
        <v>129.9900055</v>
      </c>
      <c r="D6073" s="6" t="n">
        <f aca="false">1_Data_EDA!J6074</f>
        <v>1</v>
      </c>
      <c r="E6073" s="7" t="n">
        <f aca="false">1_Data_EDA!K6074</f>
        <v>129.9900055</v>
      </c>
      <c r="F6073" s="7" t="n">
        <f aca="false">1_Data_EDA!L6074</f>
        <v>3.900000095</v>
      </c>
      <c r="G6073" s="8" t="n">
        <f aca="false">1_Data_EDA!M6074</f>
        <v>0.029999999</v>
      </c>
      <c r="H6073" s="6" t="n">
        <f aca="false">IF(1_Data_EDA!B6074="First Class",1,0)</f>
        <v>1</v>
      </c>
      <c r="I6073" s="6" t="n">
        <f aca="false">IF(1_Data_EDA!B6074="Second Class",1,0)</f>
        <v>0</v>
      </c>
      <c r="J6073" s="6" t="n">
        <f aca="false">IF(1_Data_EDA!B6074="Same Day",1,0)</f>
        <v>0</v>
      </c>
      <c r="K6073" s="6" t="n">
        <f aca="false">IF(1_Data_EDA!C6074="Corporate",1,0)</f>
        <v>0</v>
      </c>
      <c r="L6073" s="6" t="n">
        <f aca="false">IF(1_Data_EDA!C6074="Home Office",1,0)</f>
        <v>0</v>
      </c>
      <c r="M6073" s="6" t="n">
        <f aca="false">IF(1_Data_EDA!D6074="Europe",1,0)</f>
        <v>0</v>
      </c>
      <c r="N6073" s="6" t="n">
        <f aca="false">IF(1_Data_EDA!D6074="LATAM",1,0)</f>
        <v>0</v>
      </c>
      <c r="O6073" s="6" t="n">
        <f aca="false">IF(1_Data_EDA!D6074="Pacific Asia",1,0)</f>
        <v>0</v>
      </c>
      <c r="P6073" s="6" t="n">
        <f aca="false">IF(1_Data_EDA!D6074="USCA",1,0)</f>
        <v>1</v>
      </c>
      <c r="Q6073" s="6" t="n">
        <f aca="false">IF(C6073&gt;MEDIAN(C$5:C$8004),1,0)</f>
        <v>1</v>
      </c>
      <c r="R6073" s="6" t="n">
        <f aca="false">IF(D6073&gt;2,1,0)</f>
        <v>0</v>
      </c>
    </row>
    <row r="6074" customFormat="false" ht="15" hidden="false" customHeight="true" outlineLevel="0" collapsed="false">
      <c r="A6074" s="6" t="n">
        <f aca="false">1_Data_EDA!O6075</f>
        <v>0</v>
      </c>
      <c r="B6074" s="6" t="n">
        <f aca="false">1_Data_EDA!H6075</f>
        <v>0</v>
      </c>
      <c r="C6074" s="7" t="n">
        <f aca="false">1_Data_EDA!I6075</f>
        <v>24.98999977</v>
      </c>
      <c r="D6074" s="6" t="n">
        <f aca="false">1_Data_EDA!J6075</f>
        <v>4</v>
      </c>
      <c r="E6074" s="7" t="n">
        <f aca="false">1_Data_EDA!K6075</f>
        <v>99.95999908</v>
      </c>
      <c r="F6074" s="7" t="n">
        <f aca="false">1_Data_EDA!L6075</f>
        <v>24.98999977</v>
      </c>
      <c r="G6074" s="8" t="n">
        <f aca="false">1_Data_EDA!M6075</f>
        <v>0.25</v>
      </c>
      <c r="H6074" s="6" t="n">
        <f aca="false">IF(1_Data_EDA!B6075="First Class",1,0)</f>
        <v>0</v>
      </c>
      <c r="I6074" s="6" t="n">
        <f aca="false">IF(1_Data_EDA!B6075="Second Class",1,0)</f>
        <v>0</v>
      </c>
      <c r="J6074" s="6" t="n">
        <f aca="false">IF(1_Data_EDA!B6075="Same Day",1,0)</f>
        <v>1</v>
      </c>
      <c r="K6074" s="6" t="n">
        <f aca="false">IF(1_Data_EDA!C6075="Corporate",1,0)</f>
        <v>0</v>
      </c>
      <c r="L6074" s="6" t="n">
        <f aca="false">IF(1_Data_EDA!C6075="Home Office",1,0)</f>
        <v>0</v>
      </c>
      <c r="M6074" s="6" t="n">
        <f aca="false">IF(1_Data_EDA!D6075="Europe",1,0)</f>
        <v>0</v>
      </c>
      <c r="N6074" s="6" t="n">
        <f aca="false">IF(1_Data_EDA!D6075="LATAM",1,0)</f>
        <v>0</v>
      </c>
      <c r="O6074" s="6" t="n">
        <f aca="false">IF(1_Data_EDA!D6075="Pacific Asia",1,0)</f>
        <v>0</v>
      </c>
      <c r="P6074" s="6" t="n">
        <f aca="false">IF(1_Data_EDA!D6075="USCA",1,0)</f>
        <v>1</v>
      </c>
      <c r="Q6074" s="6" t="n">
        <f aca="false">IF(C6074&gt;MEDIAN(C$5:C$8004),1,0)</f>
        <v>0</v>
      </c>
      <c r="R6074" s="6" t="n">
        <f aca="false">IF(D6074&gt;2,1,0)</f>
        <v>1</v>
      </c>
    </row>
    <row r="6075" customFormat="false" ht="15" hidden="false" customHeight="true" outlineLevel="0" collapsed="false">
      <c r="A6075" s="6" t="n">
        <f aca="false">1_Data_EDA!O6076</f>
        <v>0</v>
      </c>
      <c r="B6075" s="6" t="n">
        <f aca="false">1_Data_EDA!H6076</f>
        <v>4</v>
      </c>
      <c r="C6075" s="7" t="n">
        <f aca="false">1_Data_EDA!I6076</f>
        <v>199.9900055</v>
      </c>
      <c r="D6075" s="6" t="n">
        <f aca="false">1_Data_EDA!J6076</f>
        <v>1</v>
      </c>
      <c r="E6075" s="7" t="n">
        <f aca="false">1_Data_EDA!K6076</f>
        <v>199.9900055</v>
      </c>
      <c r="F6075" s="7" t="n">
        <f aca="false">1_Data_EDA!L6076</f>
        <v>8</v>
      </c>
      <c r="G6075" s="8" t="n">
        <f aca="false">1_Data_EDA!M6076</f>
        <v>0.039999999</v>
      </c>
      <c r="H6075" s="6" t="n">
        <f aca="false">IF(1_Data_EDA!B6076="First Class",1,0)</f>
        <v>0</v>
      </c>
      <c r="I6075" s="6" t="n">
        <f aca="false">IF(1_Data_EDA!B6076="Second Class",1,0)</f>
        <v>0</v>
      </c>
      <c r="J6075" s="6" t="n">
        <f aca="false">IF(1_Data_EDA!B6076="Same Day",1,0)</f>
        <v>0</v>
      </c>
      <c r="K6075" s="6" t="n">
        <f aca="false">IF(1_Data_EDA!C6076="Corporate",1,0)</f>
        <v>0</v>
      </c>
      <c r="L6075" s="6" t="n">
        <f aca="false">IF(1_Data_EDA!C6076="Home Office",1,0)</f>
        <v>0</v>
      </c>
      <c r="M6075" s="6" t="n">
        <f aca="false">IF(1_Data_EDA!D6076="Europe",1,0)</f>
        <v>0</v>
      </c>
      <c r="N6075" s="6" t="n">
        <f aca="false">IF(1_Data_EDA!D6076="LATAM",1,0)</f>
        <v>0</v>
      </c>
      <c r="O6075" s="6" t="n">
        <f aca="false">IF(1_Data_EDA!D6076="Pacific Asia",1,0)</f>
        <v>0</v>
      </c>
      <c r="P6075" s="6" t="n">
        <f aca="false">IF(1_Data_EDA!D6076="USCA",1,0)</f>
        <v>1</v>
      </c>
      <c r="Q6075" s="6" t="n">
        <f aca="false">IF(C6075&gt;MEDIAN(C$5:C$8004),1,0)</f>
        <v>1</v>
      </c>
      <c r="R6075" s="6" t="n">
        <f aca="false">IF(D6075&gt;2,1,0)</f>
        <v>0</v>
      </c>
    </row>
    <row r="6076" customFormat="false" ht="15" hidden="false" customHeight="true" outlineLevel="0" collapsed="false">
      <c r="A6076" s="6" t="n">
        <f aca="false">1_Data_EDA!O6077</f>
        <v>1</v>
      </c>
      <c r="B6076" s="6" t="n">
        <f aca="false">1_Data_EDA!H6077</f>
        <v>4</v>
      </c>
      <c r="C6076" s="7" t="n">
        <f aca="false">1_Data_EDA!I6077</f>
        <v>49.97999954</v>
      </c>
      <c r="D6076" s="6" t="n">
        <f aca="false">1_Data_EDA!J6077</f>
        <v>3</v>
      </c>
      <c r="E6076" s="7" t="n">
        <f aca="false">1_Data_EDA!K6077</f>
        <v>149.9400024</v>
      </c>
      <c r="F6076" s="7" t="n">
        <f aca="false">1_Data_EDA!L6077</f>
        <v>3</v>
      </c>
      <c r="G6076" s="8" t="n">
        <f aca="false">1_Data_EDA!M6077</f>
        <v>0.02</v>
      </c>
      <c r="H6076" s="6" t="n">
        <f aca="false">IF(1_Data_EDA!B6077="First Class",1,0)</f>
        <v>0</v>
      </c>
      <c r="I6076" s="6" t="n">
        <f aca="false">IF(1_Data_EDA!B6077="Second Class",1,0)</f>
        <v>0</v>
      </c>
      <c r="J6076" s="6" t="n">
        <f aca="false">IF(1_Data_EDA!B6077="Same Day",1,0)</f>
        <v>0</v>
      </c>
      <c r="K6076" s="6" t="n">
        <f aca="false">IF(1_Data_EDA!C6077="Corporate",1,0)</f>
        <v>0</v>
      </c>
      <c r="L6076" s="6" t="n">
        <f aca="false">IF(1_Data_EDA!C6077="Home Office",1,0)</f>
        <v>1</v>
      </c>
      <c r="M6076" s="6" t="n">
        <f aca="false">IF(1_Data_EDA!D6077="Europe",1,0)</f>
        <v>1</v>
      </c>
      <c r="N6076" s="6" t="n">
        <f aca="false">IF(1_Data_EDA!D6077="LATAM",1,0)</f>
        <v>0</v>
      </c>
      <c r="O6076" s="6" t="n">
        <f aca="false">IF(1_Data_EDA!D6077="Pacific Asia",1,0)</f>
        <v>0</v>
      </c>
      <c r="P6076" s="6" t="n">
        <f aca="false">IF(1_Data_EDA!D6077="USCA",1,0)</f>
        <v>0</v>
      </c>
      <c r="Q6076" s="6" t="n">
        <f aca="false">IF(C6076&gt;MEDIAN(C$5:C$8004),1,0)</f>
        <v>0</v>
      </c>
      <c r="R6076" s="6" t="n">
        <f aca="false">IF(D6076&gt;2,1,0)</f>
        <v>1</v>
      </c>
    </row>
    <row r="6077" customFormat="false" ht="15" hidden="false" customHeight="true" outlineLevel="0" collapsed="false">
      <c r="A6077" s="6" t="n">
        <f aca="false">1_Data_EDA!O6078</f>
        <v>0</v>
      </c>
      <c r="B6077" s="6" t="n">
        <f aca="false">1_Data_EDA!H6078</f>
        <v>4</v>
      </c>
      <c r="C6077" s="7" t="n">
        <f aca="false">1_Data_EDA!I6078</f>
        <v>50</v>
      </c>
      <c r="D6077" s="6" t="n">
        <f aca="false">1_Data_EDA!J6078</f>
        <v>5</v>
      </c>
      <c r="E6077" s="7" t="n">
        <f aca="false">1_Data_EDA!K6078</f>
        <v>250</v>
      </c>
      <c r="F6077" s="7" t="n">
        <f aca="false">1_Data_EDA!L6078</f>
        <v>13.75</v>
      </c>
      <c r="G6077" s="8" t="n">
        <f aca="false">1_Data_EDA!M6078</f>
        <v>0.059999999</v>
      </c>
      <c r="H6077" s="6" t="n">
        <f aca="false">IF(1_Data_EDA!B6078="First Class",1,0)</f>
        <v>0</v>
      </c>
      <c r="I6077" s="6" t="n">
        <f aca="false">IF(1_Data_EDA!B6078="Second Class",1,0)</f>
        <v>0</v>
      </c>
      <c r="J6077" s="6" t="n">
        <f aca="false">IF(1_Data_EDA!B6078="Same Day",1,0)</f>
        <v>0</v>
      </c>
      <c r="K6077" s="6" t="n">
        <f aca="false">IF(1_Data_EDA!C6078="Corporate",1,0)</f>
        <v>1</v>
      </c>
      <c r="L6077" s="6" t="n">
        <f aca="false">IF(1_Data_EDA!C6078="Home Office",1,0)</f>
        <v>0</v>
      </c>
      <c r="M6077" s="6" t="n">
        <f aca="false">IF(1_Data_EDA!D6078="Europe",1,0)</f>
        <v>1</v>
      </c>
      <c r="N6077" s="6" t="n">
        <f aca="false">IF(1_Data_EDA!D6078="LATAM",1,0)</f>
        <v>0</v>
      </c>
      <c r="O6077" s="6" t="n">
        <f aca="false">IF(1_Data_EDA!D6078="Pacific Asia",1,0)</f>
        <v>0</v>
      </c>
      <c r="P6077" s="6" t="n">
        <f aca="false">IF(1_Data_EDA!D6078="USCA",1,0)</f>
        <v>0</v>
      </c>
      <c r="Q6077" s="6" t="n">
        <f aca="false">IF(C6077&gt;MEDIAN(C$5:C$8004),1,0)</f>
        <v>0</v>
      </c>
      <c r="R6077" s="6" t="n">
        <f aca="false">IF(D6077&gt;2,1,0)</f>
        <v>1</v>
      </c>
    </row>
    <row r="6078" customFormat="false" ht="15" hidden="false" customHeight="true" outlineLevel="0" collapsed="false">
      <c r="A6078" s="6" t="n">
        <f aca="false">1_Data_EDA!O6079</f>
        <v>0</v>
      </c>
      <c r="B6078" s="6" t="n">
        <f aca="false">1_Data_EDA!H6079</f>
        <v>2</v>
      </c>
      <c r="C6078" s="7" t="n">
        <f aca="false">1_Data_EDA!I6079</f>
        <v>50</v>
      </c>
      <c r="D6078" s="6" t="n">
        <f aca="false">1_Data_EDA!J6079</f>
        <v>2</v>
      </c>
      <c r="E6078" s="7" t="n">
        <f aca="false">1_Data_EDA!K6079</f>
        <v>100</v>
      </c>
      <c r="F6078" s="7" t="n">
        <f aca="false">1_Data_EDA!L6079</f>
        <v>1</v>
      </c>
      <c r="G6078" s="8" t="n">
        <f aca="false">1_Data_EDA!M6079</f>
        <v>0.01</v>
      </c>
      <c r="H6078" s="6" t="n">
        <f aca="false">IF(1_Data_EDA!B6079="First Class",1,0)</f>
        <v>0</v>
      </c>
      <c r="I6078" s="6" t="n">
        <f aca="false">IF(1_Data_EDA!B6079="Second Class",1,0)</f>
        <v>1</v>
      </c>
      <c r="J6078" s="6" t="n">
        <f aca="false">IF(1_Data_EDA!B6079="Same Day",1,0)</f>
        <v>0</v>
      </c>
      <c r="K6078" s="6" t="n">
        <f aca="false">IF(1_Data_EDA!C6079="Corporate",1,0)</f>
        <v>0</v>
      </c>
      <c r="L6078" s="6" t="n">
        <f aca="false">IF(1_Data_EDA!C6079="Home Office",1,0)</f>
        <v>0</v>
      </c>
      <c r="M6078" s="6" t="n">
        <f aca="false">IF(1_Data_EDA!D6079="Europe",1,0)</f>
        <v>0</v>
      </c>
      <c r="N6078" s="6" t="n">
        <f aca="false">IF(1_Data_EDA!D6079="LATAM",1,0)</f>
        <v>1</v>
      </c>
      <c r="O6078" s="6" t="n">
        <f aca="false">IF(1_Data_EDA!D6079="Pacific Asia",1,0)</f>
        <v>0</v>
      </c>
      <c r="P6078" s="6" t="n">
        <f aca="false">IF(1_Data_EDA!D6079="USCA",1,0)</f>
        <v>0</v>
      </c>
      <c r="Q6078" s="6" t="n">
        <f aca="false">IF(C6078&gt;MEDIAN(C$5:C$8004),1,0)</f>
        <v>0</v>
      </c>
      <c r="R6078" s="6" t="n">
        <f aca="false">IF(D6078&gt;2,1,0)</f>
        <v>0</v>
      </c>
    </row>
    <row r="6079" customFormat="false" ht="15" hidden="false" customHeight="true" outlineLevel="0" collapsed="false">
      <c r="A6079" s="6" t="n">
        <f aca="false">1_Data_EDA!O6080</f>
        <v>0</v>
      </c>
      <c r="B6079" s="6" t="n">
        <f aca="false">1_Data_EDA!H6080</f>
        <v>4</v>
      </c>
      <c r="C6079" s="7" t="n">
        <f aca="false">1_Data_EDA!I6080</f>
        <v>39.99000168</v>
      </c>
      <c r="D6079" s="6" t="n">
        <f aca="false">1_Data_EDA!J6080</f>
        <v>2</v>
      </c>
      <c r="E6079" s="7" t="n">
        <f aca="false">1_Data_EDA!K6080</f>
        <v>79.98000336</v>
      </c>
      <c r="F6079" s="7" t="n">
        <f aca="false">1_Data_EDA!L6080</f>
        <v>4.400000095</v>
      </c>
      <c r="G6079" s="8" t="n">
        <f aca="false">1_Data_EDA!M6080</f>
        <v>0.059999999</v>
      </c>
      <c r="H6079" s="6" t="n">
        <f aca="false">IF(1_Data_EDA!B6080="First Class",1,0)</f>
        <v>0</v>
      </c>
      <c r="I6079" s="6" t="n">
        <f aca="false">IF(1_Data_EDA!B6080="Second Class",1,0)</f>
        <v>0</v>
      </c>
      <c r="J6079" s="6" t="n">
        <f aca="false">IF(1_Data_EDA!B6080="Same Day",1,0)</f>
        <v>0</v>
      </c>
      <c r="K6079" s="6" t="n">
        <f aca="false">IF(1_Data_EDA!C6080="Corporate",1,0)</f>
        <v>0</v>
      </c>
      <c r="L6079" s="6" t="n">
        <f aca="false">IF(1_Data_EDA!C6080="Home Office",1,0)</f>
        <v>0</v>
      </c>
      <c r="M6079" s="6" t="n">
        <f aca="false">IF(1_Data_EDA!D6080="Europe",1,0)</f>
        <v>0</v>
      </c>
      <c r="N6079" s="6" t="n">
        <f aca="false">IF(1_Data_EDA!D6080="LATAM",1,0)</f>
        <v>0</v>
      </c>
      <c r="O6079" s="6" t="n">
        <f aca="false">IF(1_Data_EDA!D6080="Pacific Asia",1,0)</f>
        <v>0</v>
      </c>
      <c r="P6079" s="6" t="n">
        <f aca="false">IF(1_Data_EDA!D6080="USCA",1,0)</f>
        <v>1</v>
      </c>
      <c r="Q6079" s="6" t="n">
        <f aca="false">IF(C6079&gt;MEDIAN(C$5:C$8004),1,0)</f>
        <v>0</v>
      </c>
      <c r="R6079" s="6" t="n">
        <f aca="false">IF(D6079&gt;2,1,0)</f>
        <v>0</v>
      </c>
    </row>
    <row r="6080" customFormat="false" ht="15" hidden="false" customHeight="true" outlineLevel="0" collapsed="false">
      <c r="A6080" s="6" t="n">
        <f aca="false">1_Data_EDA!O6081</f>
        <v>1</v>
      </c>
      <c r="B6080" s="6" t="n">
        <f aca="false">1_Data_EDA!H6081</f>
        <v>2</v>
      </c>
      <c r="C6080" s="7" t="n">
        <f aca="false">1_Data_EDA!I6081</f>
        <v>99.98999786</v>
      </c>
      <c r="D6080" s="6" t="n">
        <f aca="false">1_Data_EDA!J6081</f>
        <v>2</v>
      </c>
      <c r="E6080" s="7" t="n">
        <f aca="false">1_Data_EDA!K6081</f>
        <v>199.9799957</v>
      </c>
      <c r="F6080" s="7" t="n">
        <f aca="false">1_Data_EDA!L6081</f>
        <v>8</v>
      </c>
      <c r="G6080" s="8" t="n">
        <f aca="false">1_Data_EDA!M6081</f>
        <v>0.039999999</v>
      </c>
      <c r="H6080" s="6" t="n">
        <f aca="false">IF(1_Data_EDA!B6081="First Class",1,0)</f>
        <v>0</v>
      </c>
      <c r="I6080" s="6" t="n">
        <f aca="false">IF(1_Data_EDA!B6081="Second Class",1,0)</f>
        <v>1</v>
      </c>
      <c r="J6080" s="6" t="n">
        <f aca="false">IF(1_Data_EDA!B6081="Same Day",1,0)</f>
        <v>0</v>
      </c>
      <c r="K6080" s="6" t="n">
        <f aca="false">IF(1_Data_EDA!C6081="Corporate",1,0)</f>
        <v>1</v>
      </c>
      <c r="L6080" s="6" t="n">
        <f aca="false">IF(1_Data_EDA!C6081="Home Office",1,0)</f>
        <v>0</v>
      </c>
      <c r="M6080" s="6" t="n">
        <f aca="false">IF(1_Data_EDA!D6081="Europe",1,0)</f>
        <v>0</v>
      </c>
      <c r="N6080" s="6" t="n">
        <f aca="false">IF(1_Data_EDA!D6081="LATAM",1,0)</f>
        <v>0</v>
      </c>
      <c r="O6080" s="6" t="n">
        <f aca="false">IF(1_Data_EDA!D6081="Pacific Asia",1,0)</f>
        <v>1</v>
      </c>
      <c r="P6080" s="6" t="n">
        <f aca="false">IF(1_Data_EDA!D6081="USCA",1,0)</f>
        <v>0</v>
      </c>
      <c r="Q6080" s="6" t="n">
        <f aca="false">IF(C6080&gt;MEDIAN(C$5:C$8004),1,0)</f>
        <v>1</v>
      </c>
      <c r="R6080" s="6" t="n">
        <f aca="false">IF(D6080&gt;2,1,0)</f>
        <v>0</v>
      </c>
    </row>
    <row r="6081" customFormat="false" ht="15" hidden="false" customHeight="true" outlineLevel="0" collapsed="false">
      <c r="A6081" s="6" t="n">
        <f aca="false">1_Data_EDA!O6082</f>
        <v>1</v>
      </c>
      <c r="B6081" s="6" t="n">
        <f aca="false">1_Data_EDA!H6082</f>
        <v>2</v>
      </c>
      <c r="C6081" s="7" t="n">
        <f aca="false">1_Data_EDA!I6082</f>
        <v>39.99000168</v>
      </c>
      <c r="D6081" s="6" t="n">
        <f aca="false">1_Data_EDA!J6082</f>
        <v>4</v>
      </c>
      <c r="E6081" s="7" t="n">
        <f aca="false">1_Data_EDA!K6082</f>
        <v>159.9600067</v>
      </c>
      <c r="F6081" s="7" t="n">
        <f aca="false">1_Data_EDA!L6082</f>
        <v>23.98999977</v>
      </c>
      <c r="G6081" s="8" t="n">
        <f aca="false">1_Data_EDA!M6082</f>
        <v>0.150000006</v>
      </c>
      <c r="H6081" s="6" t="n">
        <f aca="false">IF(1_Data_EDA!B6082="First Class",1,0)</f>
        <v>0</v>
      </c>
      <c r="I6081" s="6" t="n">
        <f aca="false">IF(1_Data_EDA!B6082="Second Class",1,0)</f>
        <v>1</v>
      </c>
      <c r="J6081" s="6" t="n">
        <f aca="false">IF(1_Data_EDA!B6082="Same Day",1,0)</f>
        <v>0</v>
      </c>
      <c r="K6081" s="6" t="n">
        <f aca="false">IF(1_Data_EDA!C6082="Corporate",1,0)</f>
        <v>0</v>
      </c>
      <c r="L6081" s="6" t="n">
        <f aca="false">IF(1_Data_EDA!C6082="Home Office",1,0)</f>
        <v>1</v>
      </c>
      <c r="M6081" s="6" t="n">
        <f aca="false">IF(1_Data_EDA!D6082="Europe",1,0)</f>
        <v>1</v>
      </c>
      <c r="N6081" s="6" t="n">
        <f aca="false">IF(1_Data_EDA!D6082="LATAM",1,0)</f>
        <v>0</v>
      </c>
      <c r="O6081" s="6" t="n">
        <f aca="false">IF(1_Data_EDA!D6082="Pacific Asia",1,0)</f>
        <v>0</v>
      </c>
      <c r="P6081" s="6" t="n">
        <f aca="false">IF(1_Data_EDA!D6082="USCA",1,0)</f>
        <v>0</v>
      </c>
      <c r="Q6081" s="6" t="n">
        <f aca="false">IF(C6081&gt;MEDIAN(C$5:C$8004),1,0)</f>
        <v>0</v>
      </c>
      <c r="R6081" s="6" t="n">
        <f aca="false">IF(D6081&gt;2,1,0)</f>
        <v>1</v>
      </c>
    </row>
    <row r="6082" customFormat="false" ht="15" hidden="false" customHeight="true" outlineLevel="0" collapsed="false">
      <c r="A6082" s="6" t="n">
        <f aca="false">1_Data_EDA!O6083</f>
        <v>1</v>
      </c>
      <c r="B6082" s="6" t="n">
        <f aca="false">1_Data_EDA!H6083</f>
        <v>1</v>
      </c>
      <c r="C6082" s="7" t="n">
        <f aca="false">1_Data_EDA!I6083</f>
        <v>99.98999786</v>
      </c>
      <c r="D6082" s="6" t="n">
        <f aca="false">1_Data_EDA!J6083</f>
        <v>4</v>
      </c>
      <c r="E6082" s="7" t="n">
        <f aca="false">1_Data_EDA!K6083</f>
        <v>399.9599915</v>
      </c>
      <c r="F6082" s="7" t="n">
        <f aca="false">1_Data_EDA!L6083</f>
        <v>20</v>
      </c>
      <c r="G6082" s="8" t="n">
        <f aca="false">1_Data_EDA!M6083</f>
        <v>0.050000001</v>
      </c>
      <c r="H6082" s="6" t="n">
        <f aca="false">IF(1_Data_EDA!B6083="First Class",1,0)</f>
        <v>1</v>
      </c>
      <c r="I6082" s="6" t="n">
        <f aca="false">IF(1_Data_EDA!B6083="Second Class",1,0)</f>
        <v>0</v>
      </c>
      <c r="J6082" s="6" t="n">
        <f aca="false">IF(1_Data_EDA!B6083="Same Day",1,0)</f>
        <v>0</v>
      </c>
      <c r="K6082" s="6" t="n">
        <f aca="false">IF(1_Data_EDA!C6083="Corporate",1,0)</f>
        <v>0</v>
      </c>
      <c r="L6082" s="6" t="n">
        <f aca="false">IF(1_Data_EDA!C6083="Home Office",1,0)</f>
        <v>1</v>
      </c>
      <c r="M6082" s="6" t="n">
        <f aca="false">IF(1_Data_EDA!D6083="Europe",1,0)</f>
        <v>1</v>
      </c>
      <c r="N6082" s="6" t="n">
        <f aca="false">IF(1_Data_EDA!D6083="LATAM",1,0)</f>
        <v>0</v>
      </c>
      <c r="O6082" s="6" t="n">
        <f aca="false">IF(1_Data_EDA!D6083="Pacific Asia",1,0)</f>
        <v>0</v>
      </c>
      <c r="P6082" s="6" t="n">
        <f aca="false">IF(1_Data_EDA!D6083="USCA",1,0)</f>
        <v>0</v>
      </c>
      <c r="Q6082" s="6" t="n">
        <f aca="false">IF(C6082&gt;MEDIAN(C$5:C$8004),1,0)</f>
        <v>1</v>
      </c>
      <c r="R6082" s="6" t="n">
        <f aca="false">IF(D6082&gt;2,1,0)</f>
        <v>1</v>
      </c>
    </row>
    <row r="6083" customFormat="false" ht="15" hidden="false" customHeight="true" outlineLevel="0" collapsed="false">
      <c r="A6083" s="6" t="n">
        <f aca="false">1_Data_EDA!O6084</f>
        <v>1</v>
      </c>
      <c r="B6083" s="6" t="n">
        <f aca="false">1_Data_EDA!H6084</f>
        <v>4</v>
      </c>
      <c r="C6083" s="7" t="n">
        <f aca="false">1_Data_EDA!I6084</f>
        <v>210.8500061</v>
      </c>
      <c r="D6083" s="6" t="n">
        <f aca="false">1_Data_EDA!J6084</f>
        <v>1</v>
      </c>
      <c r="E6083" s="7" t="n">
        <f aca="false">1_Data_EDA!K6084</f>
        <v>210.8500061</v>
      </c>
      <c r="F6083" s="7" t="n">
        <f aca="false">1_Data_EDA!L6084</f>
        <v>27.40999985</v>
      </c>
      <c r="G6083" s="8" t="n">
        <f aca="false">1_Data_EDA!M6084</f>
        <v>0.129999995</v>
      </c>
      <c r="H6083" s="6" t="n">
        <f aca="false">IF(1_Data_EDA!B6084="First Class",1,0)</f>
        <v>0</v>
      </c>
      <c r="I6083" s="6" t="n">
        <f aca="false">IF(1_Data_EDA!B6084="Second Class",1,0)</f>
        <v>0</v>
      </c>
      <c r="J6083" s="6" t="n">
        <f aca="false">IF(1_Data_EDA!B6084="Same Day",1,0)</f>
        <v>0</v>
      </c>
      <c r="K6083" s="6" t="n">
        <f aca="false">IF(1_Data_EDA!C6084="Corporate",1,0)</f>
        <v>0</v>
      </c>
      <c r="L6083" s="6" t="n">
        <f aca="false">IF(1_Data_EDA!C6084="Home Office",1,0)</f>
        <v>0</v>
      </c>
      <c r="M6083" s="6" t="n">
        <f aca="false">IF(1_Data_EDA!D6084="Europe",1,0)</f>
        <v>0</v>
      </c>
      <c r="N6083" s="6" t="n">
        <f aca="false">IF(1_Data_EDA!D6084="LATAM",1,0)</f>
        <v>0</v>
      </c>
      <c r="O6083" s="6" t="n">
        <f aca="false">IF(1_Data_EDA!D6084="Pacific Asia",1,0)</f>
        <v>1</v>
      </c>
      <c r="P6083" s="6" t="n">
        <f aca="false">IF(1_Data_EDA!D6084="USCA",1,0)</f>
        <v>0</v>
      </c>
      <c r="Q6083" s="6" t="n">
        <f aca="false">IF(C6083&gt;MEDIAN(C$5:C$8004),1,0)</f>
        <v>1</v>
      </c>
      <c r="R6083" s="6" t="n">
        <f aca="false">IF(D6083&gt;2,1,0)</f>
        <v>0</v>
      </c>
    </row>
    <row r="6084" customFormat="false" ht="15" hidden="false" customHeight="true" outlineLevel="0" collapsed="false">
      <c r="A6084" s="6" t="n">
        <f aca="false">1_Data_EDA!O6085</f>
        <v>1</v>
      </c>
      <c r="B6084" s="6" t="n">
        <f aca="false">1_Data_EDA!H6085</f>
        <v>2</v>
      </c>
      <c r="C6084" s="7" t="n">
        <f aca="false">1_Data_EDA!I6085</f>
        <v>50</v>
      </c>
      <c r="D6084" s="6" t="n">
        <f aca="false">1_Data_EDA!J6085</f>
        <v>5</v>
      </c>
      <c r="E6084" s="7" t="n">
        <f aca="false">1_Data_EDA!K6085</f>
        <v>250</v>
      </c>
      <c r="F6084" s="7" t="n">
        <f aca="false">1_Data_EDA!L6085</f>
        <v>32.5</v>
      </c>
      <c r="G6084" s="8" t="n">
        <f aca="false">1_Data_EDA!M6085</f>
        <v>0.129999995</v>
      </c>
      <c r="H6084" s="6" t="n">
        <f aca="false">IF(1_Data_EDA!B6085="First Class",1,0)</f>
        <v>0</v>
      </c>
      <c r="I6084" s="6" t="n">
        <f aca="false">IF(1_Data_EDA!B6085="Second Class",1,0)</f>
        <v>1</v>
      </c>
      <c r="J6084" s="6" t="n">
        <f aca="false">IF(1_Data_EDA!B6085="Same Day",1,0)</f>
        <v>0</v>
      </c>
      <c r="K6084" s="6" t="n">
        <f aca="false">IF(1_Data_EDA!C6085="Corporate",1,0)</f>
        <v>1</v>
      </c>
      <c r="L6084" s="6" t="n">
        <f aca="false">IF(1_Data_EDA!C6085="Home Office",1,0)</f>
        <v>0</v>
      </c>
      <c r="M6084" s="6" t="n">
        <f aca="false">IF(1_Data_EDA!D6085="Europe",1,0)</f>
        <v>0</v>
      </c>
      <c r="N6084" s="6" t="n">
        <f aca="false">IF(1_Data_EDA!D6085="LATAM",1,0)</f>
        <v>1</v>
      </c>
      <c r="O6084" s="6" t="n">
        <f aca="false">IF(1_Data_EDA!D6085="Pacific Asia",1,0)</f>
        <v>0</v>
      </c>
      <c r="P6084" s="6" t="n">
        <f aca="false">IF(1_Data_EDA!D6085="USCA",1,0)</f>
        <v>0</v>
      </c>
      <c r="Q6084" s="6" t="n">
        <f aca="false">IF(C6084&gt;MEDIAN(C$5:C$8004),1,0)</f>
        <v>0</v>
      </c>
      <c r="R6084" s="6" t="n">
        <f aca="false">IF(D6084&gt;2,1,0)</f>
        <v>1</v>
      </c>
    </row>
    <row r="6085" customFormat="false" ht="15" hidden="false" customHeight="true" outlineLevel="0" collapsed="false">
      <c r="A6085" s="6" t="n">
        <f aca="false">1_Data_EDA!O6086</f>
        <v>1</v>
      </c>
      <c r="B6085" s="6" t="n">
        <f aca="false">1_Data_EDA!H6086</f>
        <v>4</v>
      </c>
      <c r="C6085" s="7" t="n">
        <f aca="false">1_Data_EDA!I6086</f>
        <v>50</v>
      </c>
      <c r="D6085" s="6" t="n">
        <f aca="false">1_Data_EDA!J6086</f>
        <v>2</v>
      </c>
      <c r="E6085" s="7" t="n">
        <f aca="false">1_Data_EDA!K6086</f>
        <v>100</v>
      </c>
      <c r="F6085" s="7" t="n">
        <f aca="false">1_Data_EDA!L6086</f>
        <v>25</v>
      </c>
      <c r="G6085" s="8" t="n">
        <f aca="false">1_Data_EDA!M6086</f>
        <v>0.25</v>
      </c>
      <c r="H6085" s="6" t="n">
        <f aca="false">IF(1_Data_EDA!B6086="First Class",1,0)</f>
        <v>0</v>
      </c>
      <c r="I6085" s="6" t="n">
        <f aca="false">IF(1_Data_EDA!B6086="Second Class",1,0)</f>
        <v>0</v>
      </c>
      <c r="J6085" s="6" t="n">
        <f aca="false">IF(1_Data_EDA!B6086="Same Day",1,0)</f>
        <v>0</v>
      </c>
      <c r="K6085" s="6" t="n">
        <f aca="false">IF(1_Data_EDA!C6086="Corporate",1,0)</f>
        <v>0</v>
      </c>
      <c r="L6085" s="6" t="n">
        <f aca="false">IF(1_Data_EDA!C6086="Home Office",1,0)</f>
        <v>0</v>
      </c>
      <c r="M6085" s="6" t="n">
        <f aca="false">IF(1_Data_EDA!D6086="Europe",1,0)</f>
        <v>0</v>
      </c>
      <c r="N6085" s="6" t="n">
        <f aca="false">IF(1_Data_EDA!D6086="LATAM",1,0)</f>
        <v>0</v>
      </c>
      <c r="O6085" s="6" t="n">
        <f aca="false">IF(1_Data_EDA!D6086="Pacific Asia",1,0)</f>
        <v>0</v>
      </c>
      <c r="P6085" s="6" t="n">
        <f aca="false">IF(1_Data_EDA!D6086="USCA",1,0)</f>
        <v>1</v>
      </c>
      <c r="Q6085" s="6" t="n">
        <f aca="false">IF(C6085&gt;MEDIAN(C$5:C$8004),1,0)</f>
        <v>0</v>
      </c>
      <c r="R6085" s="6" t="n">
        <f aca="false">IF(D6085&gt;2,1,0)</f>
        <v>0</v>
      </c>
    </row>
    <row r="6086" customFormat="false" ht="15" hidden="false" customHeight="true" outlineLevel="0" collapsed="false">
      <c r="A6086" s="6" t="n">
        <f aca="false">1_Data_EDA!O6087</f>
        <v>0</v>
      </c>
      <c r="B6086" s="6" t="n">
        <f aca="false">1_Data_EDA!H6087</f>
        <v>4</v>
      </c>
      <c r="C6086" s="7" t="n">
        <f aca="false">1_Data_EDA!I6087</f>
        <v>49.97999954</v>
      </c>
      <c r="D6086" s="6" t="n">
        <f aca="false">1_Data_EDA!J6087</f>
        <v>5</v>
      </c>
      <c r="E6086" s="7" t="n">
        <f aca="false">1_Data_EDA!K6087</f>
        <v>249.8999939</v>
      </c>
      <c r="F6086" s="7" t="n">
        <f aca="false">1_Data_EDA!L6087</f>
        <v>44.97999954</v>
      </c>
      <c r="G6086" s="8" t="n">
        <f aca="false">1_Data_EDA!M6087</f>
        <v>0.180000007</v>
      </c>
      <c r="H6086" s="6" t="n">
        <f aca="false">IF(1_Data_EDA!B6087="First Class",1,0)</f>
        <v>0</v>
      </c>
      <c r="I6086" s="6" t="n">
        <f aca="false">IF(1_Data_EDA!B6087="Second Class",1,0)</f>
        <v>0</v>
      </c>
      <c r="J6086" s="6" t="n">
        <f aca="false">IF(1_Data_EDA!B6087="Same Day",1,0)</f>
        <v>0</v>
      </c>
      <c r="K6086" s="6" t="n">
        <f aca="false">IF(1_Data_EDA!C6087="Corporate",1,0)</f>
        <v>0</v>
      </c>
      <c r="L6086" s="6" t="n">
        <f aca="false">IF(1_Data_EDA!C6087="Home Office",1,0)</f>
        <v>0</v>
      </c>
      <c r="M6086" s="6" t="n">
        <f aca="false">IF(1_Data_EDA!D6087="Europe",1,0)</f>
        <v>0</v>
      </c>
      <c r="N6086" s="6" t="n">
        <f aca="false">IF(1_Data_EDA!D6087="LATAM",1,0)</f>
        <v>0</v>
      </c>
      <c r="O6086" s="6" t="n">
        <f aca="false">IF(1_Data_EDA!D6087="Pacific Asia",1,0)</f>
        <v>0</v>
      </c>
      <c r="P6086" s="6" t="n">
        <f aca="false">IF(1_Data_EDA!D6087="USCA",1,0)</f>
        <v>1</v>
      </c>
      <c r="Q6086" s="6" t="n">
        <f aca="false">IF(C6086&gt;MEDIAN(C$5:C$8004),1,0)</f>
        <v>0</v>
      </c>
      <c r="R6086" s="6" t="n">
        <f aca="false">IF(D6086&gt;2,1,0)</f>
        <v>1</v>
      </c>
    </row>
    <row r="6087" customFormat="false" ht="15" hidden="false" customHeight="true" outlineLevel="0" collapsed="false">
      <c r="A6087" s="6" t="n">
        <f aca="false">1_Data_EDA!O6088</f>
        <v>1</v>
      </c>
      <c r="B6087" s="6" t="n">
        <f aca="false">1_Data_EDA!H6088</f>
        <v>4</v>
      </c>
      <c r="C6087" s="7" t="n">
        <f aca="false">1_Data_EDA!I6088</f>
        <v>199.9900055</v>
      </c>
      <c r="D6087" s="6" t="n">
        <f aca="false">1_Data_EDA!J6088</f>
        <v>1</v>
      </c>
      <c r="E6087" s="7" t="n">
        <f aca="false">1_Data_EDA!K6088</f>
        <v>199.9900055</v>
      </c>
      <c r="F6087" s="7" t="n">
        <f aca="false">1_Data_EDA!L6088</f>
        <v>36</v>
      </c>
      <c r="G6087" s="8" t="n">
        <f aca="false">1_Data_EDA!M6088</f>
        <v>0.180000007</v>
      </c>
      <c r="H6087" s="6" t="n">
        <f aca="false">IF(1_Data_EDA!B6088="First Class",1,0)</f>
        <v>0</v>
      </c>
      <c r="I6087" s="6" t="n">
        <f aca="false">IF(1_Data_EDA!B6088="Second Class",1,0)</f>
        <v>0</v>
      </c>
      <c r="J6087" s="6" t="n">
        <f aca="false">IF(1_Data_EDA!B6088="Same Day",1,0)</f>
        <v>0</v>
      </c>
      <c r="K6087" s="6" t="n">
        <f aca="false">IF(1_Data_EDA!C6088="Corporate",1,0)</f>
        <v>0</v>
      </c>
      <c r="L6087" s="6" t="n">
        <f aca="false">IF(1_Data_EDA!C6088="Home Office",1,0)</f>
        <v>0</v>
      </c>
      <c r="M6087" s="6" t="n">
        <f aca="false">IF(1_Data_EDA!D6088="Europe",1,0)</f>
        <v>0</v>
      </c>
      <c r="N6087" s="6" t="n">
        <f aca="false">IF(1_Data_EDA!D6088="LATAM",1,0)</f>
        <v>1</v>
      </c>
      <c r="O6087" s="6" t="n">
        <f aca="false">IF(1_Data_EDA!D6088="Pacific Asia",1,0)</f>
        <v>0</v>
      </c>
      <c r="P6087" s="6" t="n">
        <f aca="false">IF(1_Data_EDA!D6088="USCA",1,0)</f>
        <v>0</v>
      </c>
      <c r="Q6087" s="6" t="n">
        <f aca="false">IF(C6087&gt;MEDIAN(C$5:C$8004),1,0)</f>
        <v>1</v>
      </c>
      <c r="R6087" s="6" t="n">
        <f aca="false">IF(D6087&gt;2,1,0)</f>
        <v>0</v>
      </c>
    </row>
    <row r="6088" customFormat="false" ht="15" hidden="false" customHeight="true" outlineLevel="0" collapsed="false">
      <c r="A6088" s="6" t="n">
        <f aca="false">1_Data_EDA!O6089</f>
        <v>1</v>
      </c>
      <c r="B6088" s="6" t="n">
        <f aca="false">1_Data_EDA!H6089</f>
        <v>2</v>
      </c>
      <c r="C6088" s="7" t="n">
        <f aca="false">1_Data_EDA!I6089</f>
        <v>49.97999954</v>
      </c>
      <c r="D6088" s="6" t="n">
        <f aca="false">1_Data_EDA!J6089</f>
        <v>2</v>
      </c>
      <c r="E6088" s="7" t="n">
        <f aca="false">1_Data_EDA!K6089</f>
        <v>99.95999908</v>
      </c>
      <c r="F6088" s="7" t="n">
        <f aca="false">1_Data_EDA!L6089</f>
        <v>2</v>
      </c>
      <c r="G6088" s="8" t="n">
        <f aca="false">1_Data_EDA!M6089</f>
        <v>0.02</v>
      </c>
      <c r="H6088" s="6" t="n">
        <f aca="false">IF(1_Data_EDA!B6089="First Class",1,0)</f>
        <v>0</v>
      </c>
      <c r="I6088" s="6" t="n">
        <f aca="false">IF(1_Data_EDA!B6089="Second Class",1,0)</f>
        <v>1</v>
      </c>
      <c r="J6088" s="6" t="n">
        <f aca="false">IF(1_Data_EDA!B6089="Same Day",1,0)</f>
        <v>0</v>
      </c>
      <c r="K6088" s="6" t="n">
        <f aca="false">IF(1_Data_EDA!C6089="Corporate",1,0)</f>
        <v>1</v>
      </c>
      <c r="L6088" s="6" t="n">
        <f aca="false">IF(1_Data_EDA!C6089="Home Office",1,0)</f>
        <v>0</v>
      </c>
      <c r="M6088" s="6" t="n">
        <f aca="false">IF(1_Data_EDA!D6089="Europe",1,0)</f>
        <v>0</v>
      </c>
      <c r="N6088" s="6" t="n">
        <f aca="false">IF(1_Data_EDA!D6089="LATAM",1,0)</f>
        <v>0</v>
      </c>
      <c r="O6088" s="6" t="n">
        <f aca="false">IF(1_Data_EDA!D6089="Pacific Asia",1,0)</f>
        <v>0</v>
      </c>
      <c r="P6088" s="6" t="n">
        <f aca="false">IF(1_Data_EDA!D6089="USCA",1,0)</f>
        <v>1</v>
      </c>
      <c r="Q6088" s="6" t="n">
        <f aca="false">IF(C6088&gt;MEDIAN(C$5:C$8004),1,0)</f>
        <v>0</v>
      </c>
      <c r="R6088" s="6" t="n">
        <f aca="false">IF(D6088&gt;2,1,0)</f>
        <v>0</v>
      </c>
    </row>
    <row r="6089" customFormat="false" ht="15" hidden="false" customHeight="true" outlineLevel="0" collapsed="false">
      <c r="A6089" s="6" t="n">
        <f aca="false">1_Data_EDA!O6090</f>
        <v>1</v>
      </c>
      <c r="B6089" s="6" t="n">
        <f aca="false">1_Data_EDA!H6090</f>
        <v>4</v>
      </c>
      <c r="C6089" s="7" t="n">
        <f aca="false">1_Data_EDA!I6090</f>
        <v>49.97999954</v>
      </c>
      <c r="D6089" s="6" t="n">
        <f aca="false">1_Data_EDA!J6090</f>
        <v>4</v>
      </c>
      <c r="E6089" s="7" t="n">
        <f aca="false">1_Data_EDA!K6090</f>
        <v>199.9199982</v>
      </c>
      <c r="F6089" s="7" t="n">
        <f aca="false">1_Data_EDA!L6090</f>
        <v>11</v>
      </c>
      <c r="G6089" s="8" t="n">
        <f aca="false">1_Data_EDA!M6090</f>
        <v>0.059999999</v>
      </c>
      <c r="H6089" s="6" t="n">
        <f aca="false">IF(1_Data_EDA!B6090="First Class",1,0)</f>
        <v>0</v>
      </c>
      <c r="I6089" s="6" t="n">
        <f aca="false">IF(1_Data_EDA!B6090="Second Class",1,0)</f>
        <v>0</v>
      </c>
      <c r="J6089" s="6" t="n">
        <f aca="false">IF(1_Data_EDA!B6090="Same Day",1,0)</f>
        <v>0</v>
      </c>
      <c r="K6089" s="6" t="n">
        <f aca="false">IF(1_Data_EDA!C6090="Corporate",1,0)</f>
        <v>0</v>
      </c>
      <c r="L6089" s="6" t="n">
        <f aca="false">IF(1_Data_EDA!C6090="Home Office",1,0)</f>
        <v>0</v>
      </c>
      <c r="M6089" s="6" t="n">
        <f aca="false">IF(1_Data_EDA!D6090="Europe",1,0)</f>
        <v>1</v>
      </c>
      <c r="N6089" s="6" t="n">
        <f aca="false">IF(1_Data_EDA!D6090="LATAM",1,0)</f>
        <v>0</v>
      </c>
      <c r="O6089" s="6" t="n">
        <f aca="false">IF(1_Data_EDA!D6090="Pacific Asia",1,0)</f>
        <v>0</v>
      </c>
      <c r="P6089" s="6" t="n">
        <f aca="false">IF(1_Data_EDA!D6090="USCA",1,0)</f>
        <v>0</v>
      </c>
      <c r="Q6089" s="6" t="n">
        <f aca="false">IF(C6089&gt;MEDIAN(C$5:C$8004),1,0)</f>
        <v>0</v>
      </c>
      <c r="R6089" s="6" t="n">
        <f aca="false">IF(D6089&gt;2,1,0)</f>
        <v>1</v>
      </c>
    </row>
    <row r="6090" customFormat="false" ht="15" hidden="false" customHeight="true" outlineLevel="0" collapsed="false">
      <c r="A6090" s="6" t="n">
        <f aca="false">1_Data_EDA!O6091</f>
        <v>0</v>
      </c>
      <c r="B6090" s="6" t="n">
        <f aca="false">1_Data_EDA!H6091</f>
        <v>4</v>
      </c>
      <c r="C6090" s="7" t="n">
        <f aca="false">1_Data_EDA!I6091</f>
        <v>49.97999954</v>
      </c>
      <c r="D6090" s="6" t="n">
        <f aca="false">1_Data_EDA!J6091</f>
        <v>3</v>
      </c>
      <c r="E6090" s="7" t="n">
        <f aca="false">1_Data_EDA!K6091</f>
        <v>149.9400024</v>
      </c>
      <c r="F6090" s="7" t="n">
        <f aca="false">1_Data_EDA!L6091</f>
        <v>25.48999977</v>
      </c>
      <c r="G6090" s="8" t="n">
        <f aca="false">1_Data_EDA!M6091</f>
        <v>0.170000002</v>
      </c>
      <c r="H6090" s="6" t="n">
        <f aca="false">IF(1_Data_EDA!B6091="First Class",1,0)</f>
        <v>0</v>
      </c>
      <c r="I6090" s="6" t="n">
        <f aca="false">IF(1_Data_EDA!B6091="Second Class",1,0)</f>
        <v>0</v>
      </c>
      <c r="J6090" s="6" t="n">
        <f aca="false">IF(1_Data_EDA!B6091="Same Day",1,0)</f>
        <v>0</v>
      </c>
      <c r="K6090" s="6" t="n">
        <f aca="false">IF(1_Data_EDA!C6091="Corporate",1,0)</f>
        <v>0</v>
      </c>
      <c r="L6090" s="6" t="n">
        <f aca="false">IF(1_Data_EDA!C6091="Home Office",1,0)</f>
        <v>0</v>
      </c>
      <c r="M6090" s="6" t="n">
        <f aca="false">IF(1_Data_EDA!D6091="Europe",1,0)</f>
        <v>0</v>
      </c>
      <c r="N6090" s="6" t="n">
        <f aca="false">IF(1_Data_EDA!D6091="LATAM",1,0)</f>
        <v>0</v>
      </c>
      <c r="O6090" s="6" t="n">
        <f aca="false">IF(1_Data_EDA!D6091="Pacific Asia",1,0)</f>
        <v>0</v>
      </c>
      <c r="P6090" s="6" t="n">
        <f aca="false">IF(1_Data_EDA!D6091="USCA",1,0)</f>
        <v>1</v>
      </c>
      <c r="Q6090" s="6" t="n">
        <f aca="false">IF(C6090&gt;MEDIAN(C$5:C$8004),1,0)</f>
        <v>0</v>
      </c>
      <c r="R6090" s="6" t="n">
        <f aca="false">IF(D6090&gt;2,1,0)</f>
        <v>1</v>
      </c>
    </row>
    <row r="6091" customFormat="false" ht="15" hidden="false" customHeight="true" outlineLevel="0" collapsed="false">
      <c r="A6091" s="6" t="n">
        <f aca="false">1_Data_EDA!O6092</f>
        <v>1</v>
      </c>
      <c r="B6091" s="6" t="n">
        <f aca="false">1_Data_EDA!H6092</f>
        <v>1</v>
      </c>
      <c r="C6091" s="7" t="n">
        <f aca="false">1_Data_EDA!I6092</f>
        <v>49.97999954</v>
      </c>
      <c r="D6091" s="6" t="n">
        <f aca="false">1_Data_EDA!J6092</f>
        <v>2</v>
      </c>
      <c r="E6091" s="7" t="n">
        <f aca="false">1_Data_EDA!K6092</f>
        <v>99.95999908</v>
      </c>
      <c r="F6091" s="7" t="n">
        <f aca="false">1_Data_EDA!L6092</f>
        <v>19.98999977</v>
      </c>
      <c r="G6091" s="8" t="n">
        <f aca="false">1_Data_EDA!M6092</f>
        <v>0.200000003</v>
      </c>
      <c r="H6091" s="6" t="n">
        <f aca="false">IF(1_Data_EDA!B6092="First Class",1,0)</f>
        <v>1</v>
      </c>
      <c r="I6091" s="6" t="n">
        <f aca="false">IF(1_Data_EDA!B6092="Second Class",1,0)</f>
        <v>0</v>
      </c>
      <c r="J6091" s="6" t="n">
        <f aca="false">IF(1_Data_EDA!B6092="Same Day",1,0)</f>
        <v>0</v>
      </c>
      <c r="K6091" s="6" t="n">
        <f aca="false">IF(1_Data_EDA!C6092="Corporate",1,0)</f>
        <v>0</v>
      </c>
      <c r="L6091" s="6" t="n">
        <f aca="false">IF(1_Data_EDA!C6092="Home Office",1,0)</f>
        <v>0</v>
      </c>
      <c r="M6091" s="6" t="n">
        <f aca="false">IF(1_Data_EDA!D6092="Europe",1,0)</f>
        <v>0</v>
      </c>
      <c r="N6091" s="6" t="n">
        <f aca="false">IF(1_Data_EDA!D6092="LATAM",1,0)</f>
        <v>1</v>
      </c>
      <c r="O6091" s="6" t="n">
        <f aca="false">IF(1_Data_EDA!D6092="Pacific Asia",1,0)</f>
        <v>0</v>
      </c>
      <c r="P6091" s="6" t="n">
        <f aca="false">IF(1_Data_EDA!D6092="USCA",1,0)</f>
        <v>0</v>
      </c>
      <c r="Q6091" s="6" t="n">
        <f aca="false">IF(C6091&gt;MEDIAN(C$5:C$8004),1,0)</f>
        <v>0</v>
      </c>
      <c r="R6091" s="6" t="n">
        <f aca="false">IF(D6091&gt;2,1,0)</f>
        <v>0</v>
      </c>
    </row>
    <row r="6092" customFormat="false" ht="15" hidden="false" customHeight="true" outlineLevel="0" collapsed="false">
      <c r="A6092" s="6" t="n">
        <f aca="false">1_Data_EDA!O6093</f>
        <v>1</v>
      </c>
      <c r="B6092" s="6" t="n">
        <f aca="false">1_Data_EDA!H6093</f>
        <v>1</v>
      </c>
      <c r="C6092" s="7" t="n">
        <f aca="false">1_Data_EDA!I6093</f>
        <v>129.9900055</v>
      </c>
      <c r="D6092" s="6" t="n">
        <f aca="false">1_Data_EDA!J6093</f>
        <v>1</v>
      </c>
      <c r="E6092" s="7" t="n">
        <f aca="false">1_Data_EDA!K6093</f>
        <v>129.9900055</v>
      </c>
      <c r="F6092" s="7" t="n">
        <f aca="false">1_Data_EDA!L6093</f>
        <v>32.5</v>
      </c>
      <c r="G6092" s="8" t="n">
        <f aca="false">1_Data_EDA!M6093</f>
        <v>0.25</v>
      </c>
      <c r="H6092" s="6" t="n">
        <f aca="false">IF(1_Data_EDA!B6093="First Class",1,0)</f>
        <v>1</v>
      </c>
      <c r="I6092" s="6" t="n">
        <f aca="false">IF(1_Data_EDA!B6093="Second Class",1,0)</f>
        <v>0</v>
      </c>
      <c r="J6092" s="6" t="n">
        <f aca="false">IF(1_Data_EDA!B6093="Same Day",1,0)</f>
        <v>0</v>
      </c>
      <c r="K6092" s="6" t="n">
        <f aca="false">IF(1_Data_EDA!C6093="Corporate",1,0)</f>
        <v>0</v>
      </c>
      <c r="L6092" s="6" t="n">
        <f aca="false">IF(1_Data_EDA!C6093="Home Office",1,0)</f>
        <v>1</v>
      </c>
      <c r="M6092" s="6" t="n">
        <f aca="false">IF(1_Data_EDA!D6093="Europe",1,0)</f>
        <v>0</v>
      </c>
      <c r="N6092" s="6" t="n">
        <f aca="false">IF(1_Data_EDA!D6093="LATAM",1,0)</f>
        <v>0</v>
      </c>
      <c r="O6092" s="6" t="n">
        <f aca="false">IF(1_Data_EDA!D6093="Pacific Asia",1,0)</f>
        <v>1</v>
      </c>
      <c r="P6092" s="6" t="n">
        <f aca="false">IF(1_Data_EDA!D6093="USCA",1,0)</f>
        <v>0</v>
      </c>
      <c r="Q6092" s="6" t="n">
        <f aca="false">IF(C6092&gt;MEDIAN(C$5:C$8004),1,0)</f>
        <v>1</v>
      </c>
      <c r="R6092" s="6" t="n">
        <f aca="false">IF(D6092&gt;2,1,0)</f>
        <v>0</v>
      </c>
    </row>
    <row r="6093" customFormat="false" ht="15" hidden="false" customHeight="true" outlineLevel="0" collapsed="false">
      <c r="A6093" s="6" t="n">
        <f aca="false">1_Data_EDA!O6094</f>
        <v>1</v>
      </c>
      <c r="B6093" s="6" t="n">
        <f aca="false">1_Data_EDA!H6094</f>
        <v>2</v>
      </c>
      <c r="C6093" s="7" t="n">
        <f aca="false">1_Data_EDA!I6094</f>
        <v>39.99000168</v>
      </c>
      <c r="D6093" s="6" t="n">
        <f aca="false">1_Data_EDA!J6094</f>
        <v>4</v>
      </c>
      <c r="E6093" s="7" t="n">
        <f aca="false">1_Data_EDA!K6094</f>
        <v>159.9600067</v>
      </c>
      <c r="F6093" s="7" t="n">
        <f aca="false">1_Data_EDA!L6094</f>
        <v>4.800000191</v>
      </c>
      <c r="G6093" s="8" t="n">
        <f aca="false">1_Data_EDA!M6094</f>
        <v>0.029999999</v>
      </c>
      <c r="H6093" s="6" t="n">
        <f aca="false">IF(1_Data_EDA!B6094="First Class",1,0)</f>
        <v>0</v>
      </c>
      <c r="I6093" s="6" t="n">
        <f aca="false">IF(1_Data_EDA!B6094="Second Class",1,0)</f>
        <v>1</v>
      </c>
      <c r="J6093" s="6" t="n">
        <f aca="false">IF(1_Data_EDA!B6094="Same Day",1,0)</f>
        <v>0</v>
      </c>
      <c r="K6093" s="6" t="n">
        <f aca="false">IF(1_Data_EDA!C6094="Corporate",1,0)</f>
        <v>0</v>
      </c>
      <c r="L6093" s="6" t="n">
        <f aca="false">IF(1_Data_EDA!C6094="Home Office",1,0)</f>
        <v>0</v>
      </c>
      <c r="M6093" s="6" t="n">
        <f aca="false">IF(1_Data_EDA!D6094="Europe",1,0)</f>
        <v>1</v>
      </c>
      <c r="N6093" s="6" t="n">
        <f aca="false">IF(1_Data_EDA!D6094="LATAM",1,0)</f>
        <v>0</v>
      </c>
      <c r="O6093" s="6" t="n">
        <f aca="false">IF(1_Data_EDA!D6094="Pacific Asia",1,0)</f>
        <v>0</v>
      </c>
      <c r="P6093" s="6" t="n">
        <f aca="false">IF(1_Data_EDA!D6094="USCA",1,0)</f>
        <v>0</v>
      </c>
      <c r="Q6093" s="6" t="n">
        <f aca="false">IF(C6093&gt;MEDIAN(C$5:C$8004),1,0)</f>
        <v>0</v>
      </c>
      <c r="R6093" s="6" t="n">
        <f aca="false">IF(D6093&gt;2,1,0)</f>
        <v>1</v>
      </c>
    </row>
    <row r="6094" customFormat="false" ht="15" hidden="false" customHeight="true" outlineLevel="0" collapsed="false">
      <c r="A6094" s="6" t="n">
        <f aca="false">1_Data_EDA!O6095</f>
        <v>0</v>
      </c>
      <c r="B6094" s="6" t="n">
        <f aca="false">1_Data_EDA!H6095</f>
        <v>4</v>
      </c>
      <c r="C6094" s="7" t="n">
        <f aca="false">1_Data_EDA!I6095</f>
        <v>49.97999954</v>
      </c>
      <c r="D6094" s="6" t="n">
        <f aca="false">1_Data_EDA!J6095</f>
        <v>3</v>
      </c>
      <c r="E6094" s="7" t="n">
        <f aca="false">1_Data_EDA!K6095</f>
        <v>149.9400024</v>
      </c>
      <c r="F6094" s="7" t="n">
        <f aca="false">1_Data_EDA!L6095</f>
        <v>14.98999977</v>
      </c>
      <c r="G6094" s="8" t="n">
        <f aca="false">1_Data_EDA!M6095</f>
        <v>0.100000001</v>
      </c>
      <c r="H6094" s="6" t="n">
        <f aca="false">IF(1_Data_EDA!B6095="First Class",1,0)</f>
        <v>0</v>
      </c>
      <c r="I6094" s="6" t="n">
        <f aca="false">IF(1_Data_EDA!B6095="Second Class",1,0)</f>
        <v>0</v>
      </c>
      <c r="J6094" s="6" t="n">
        <f aca="false">IF(1_Data_EDA!B6095="Same Day",1,0)</f>
        <v>0</v>
      </c>
      <c r="K6094" s="6" t="n">
        <f aca="false">IF(1_Data_EDA!C6095="Corporate",1,0)</f>
        <v>0</v>
      </c>
      <c r="L6094" s="6" t="n">
        <f aca="false">IF(1_Data_EDA!C6095="Home Office",1,0)</f>
        <v>1</v>
      </c>
      <c r="M6094" s="6" t="n">
        <f aca="false">IF(1_Data_EDA!D6095="Europe",1,0)</f>
        <v>0</v>
      </c>
      <c r="N6094" s="6" t="n">
        <f aca="false">IF(1_Data_EDA!D6095="LATAM",1,0)</f>
        <v>0</v>
      </c>
      <c r="O6094" s="6" t="n">
        <f aca="false">IF(1_Data_EDA!D6095="Pacific Asia",1,0)</f>
        <v>1</v>
      </c>
      <c r="P6094" s="6" t="n">
        <f aca="false">IF(1_Data_EDA!D6095="USCA",1,0)</f>
        <v>0</v>
      </c>
      <c r="Q6094" s="6" t="n">
        <f aca="false">IF(C6094&gt;MEDIAN(C$5:C$8004),1,0)</f>
        <v>0</v>
      </c>
      <c r="R6094" s="6" t="n">
        <f aca="false">IF(D6094&gt;2,1,0)</f>
        <v>1</v>
      </c>
    </row>
    <row r="6095" customFormat="false" ht="15" hidden="false" customHeight="true" outlineLevel="0" collapsed="false">
      <c r="A6095" s="6" t="n">
        <f aca="false">1_Data_EDA!O6096</f>
        <v>0</v>
      </c>
      <c r="B6095" s="6" t="n">
        <f aca="false">1_Data_EDA!H6096</f>
        <v>4</v>
      </c>
      <c r="C6095" s="7" t="n">
        <f aca="false">1_Data_EDA!I6096</f>
        <v>49.97999954</v>
      </c>
      <c r="D6095" s="6" t="n">
        <f aca="false">1_Data_EDA!J6096</f>
        <v>5</v>
      </c>
      <c r="E6095" s="7" t="n">
        <f aca="false">1_Data_EDA!K6096</f>
        <v>249.8999939</v>
      </c>
      <c r="F6095" s="7" t="n">
        <f aca="false">1_Data_EDA!L6096</f>
        <v>39.97999954</v>
      </c>
      <c r="G6095" s="8" t="n">
        <f aca="false">1_Data_EDA!M6096</f>
        <v>0.159999996</v>
      </c>
      <c r="H6095" s="6" t="n">
        <f aca="false">IF(1_Data_EDA!B6096="First Class",1,0)</f>
        <v>0</v>
      </c>
      <c r="I6095" s="6" t="n">
        <f aca="false">IF(1_Data_EDA!B6096="Second Class",1,0)</f>
        <v>0</v>
      </c>
      <c r="J6095" s="6" t="n">
        <f aca="false">IF(1_Data_EDA!B6096="Same Day",1,0)</f>
        <v>0</v>
      </c>
      <c r="K6095" s="6" t="n">
        <f aca="false">IF(1_Data_EDA!C6096="Corporate",1,0)</f>
        <v>0</v>
      </c>
      <c r="L6095" s="6" t="n">
        <f aca="false">IF(1_Data_EDA!C6096="Home Office",1,0)</f>
        <v>1</v>
      </c>
      <c r="M6095" s="6" t="n">
        <f aca="false">IF(1_Data_EDA!D6096="Europe",1,0)</f>
        <v>0</v>
      </c>
      <c r="N6095" s="6" t="n">
        <f aca="false">IF(1_Data_EDA!D6096="LATAM",1,0)</f>
        <v>0</v>
      </c>
      <c r="O6095" s="6" t="n">
        <f aca="false">IF(1_Data_EDA!D6096="Pacific Asia",1,0)</f>
        <v>1</v>
      </c>
      <c r="P6095" s="6" t="n">
        <f aca="false">IF(1_Data_EDA!D6096="USCA",1,0)</f>
        <v>0</v>
      </c>
      <c r="Q6095" s="6" t="n">
        <f aca="false">IF(C6095&gt;MEDIAN(C$5:C$8004),1,0)</f>
        <v>0</v>
      </c>
      <c r="R6095" s="6" t="n">
        <f aca="false">IF(D6095&gt;2,1,0)</f>
        <v>1</v>
      </c>
    </row>
    <row r="6096" customFormat="false" ht="15" hidden="false" customHeight="true" outlineLevel="0" collapsed="false">
      <c r="A6096" s="6" t="n">
        <f aca="false">1_Data_EDA!O6097</f>
        <v>1</v>
      </c>
      <c r="B6096" s="6" t="n">
        <f aca="false">1_Data_EDA!H6097</f>
        <v>4</v>
      </c>
      <c r="C6096" s="7" t="n">
        <f aca="false">1_Data_EDA!I6097</f>
        <v>399.980011</v>
      </c>
      <c r="D6096" s="6" t="n">
        <f aca="false">1_Data_EDA!J6097</f>
        <v>1</v>
      </c>
      <c r="E6096" s="7" t="n">
        <f aca="false">1_Data_EDA!K6097</f>
        <v>399.980011</v>
      </c>
      <c r="F6096" s="7" t="n">
        <f aca="false">1_Data_EDA!L6097</f>
        <v>4</v>
      </c>
      <c r="G6096" s="8" t="n">
        <f aca="false">1_Data_EDA!M6097</f>
        <v>0.01</v>
      </c>
      <c r="H6096" s="6" t="n">
        <f aca="false">IF(1_Data_EDA!B6097="First Class",1,0)</f>
        <v>0</v>
      </c>
      <c r="I6096" s="6" t="n">
        <f aca="false">IF(1_Data_EDA!B6097="Second Class",1,0)</f>
        <v>0</v>
      </c>
      <c r="J6096" s="6" t="n">
        <f aca="false">IF(1_Data_EDA!B6097="Same Day",1,0)</f>
        <v>0</v>
      </c>
      <c r="K6096" s="6" t="n">
        <f aca="false">IF(1_Data_EDA!C6097="Corporate",1,0)</f>
        <v>0</v>
      </c>
      <c r="L6096" s="6" t="n">
        <f aca="false">IF(1_Data_EDA!C6097="Home Office",1,0)</f>
        <v>0</v>
      </c>
      <c r="M6096" s="6" t="n">
        <f aca="false">IF(1_Data_EDA!D6097="Europe",1,0)</f>
        <v>0</v>
      </c>
      <c r="N6096" s="6" t="n">
        <f aca="false">IF(1_Data_EDA!D6097="LATAM",1,0)</f>
        <v>1</v>
      </c>
      <c r="O6096" s="6" t="n">
        <f aca="false">IF(1_Data_EDA!D6097="Pacific Asia",1,0)</f>
        <v>0</v>
      </c>
      <c r="P6096" s="6" t="n">
        <f aca="false">IF(1_Data_EDA!D6097="USCA",1,0)</f>
        <v>0</v>
      </c>
      <c r="Q6096" s="6" t="n">
        <f aca="false">IF(C6096&gt;MEDIAN(C$5:C$8004),1,0)</f>
        <v>1</v>
      </c>
      <c r="R6096" s="6" t="n">
        <f aca="false">IF(D6096&gt;2,1,0)</f>
        <v>0</v>
      </c>
    </row>
    <row r="6097" customFormat="false" ht="15" hidden="false" customHeight="true" outlineLevel="0" collapsed="false">
      <c r="A6097" s="6" t="n">
        <f aca="false">1_Data_EDA!O6098</f>
        <v>1</v>
      </c>
      <c r="B6097" s="6" t="n">
        <f aca="false">1_Data_EDA!H6098</f>
        <v>4</v>
      </c>
      <c r="C6097" s="7" t="n">
        <f aca="false">1_Data_EDA!I6098</f>
        <v>50</v>
      </c>
      <c r="D6097" s="6" t="n">
        <f aca="false">1_Data_EDA!J6098</f>
        <v>5</v>
      </c>
      <c r="E6097" s="7" t="n">
        <f aca="false">1_Data_EDA!K6098</f>
        <v>250</v>
      </c>
      <c r="F6097" s="7" t="n">
        <f aca="false">1_Data_EDA!L6098</f>
        <v>5</v>
      </c>
      <c r="G6097" s="8" t="n">
        <f aca="false">1_Data_EDA!M6098</f>
        <v>0.02</v>
      </c>
      <c r="H6097" s="6" t="n">
        <f aca="false">IF(1_Data_EDA!B6098="First Class",1,0)</f>
        <v>0</v>
      </c>
      <c r="I6097" s="6" t="n">
        <f aca="false">IF(1_Data_EDA!B6098="Second Class",1,0)</f>
        <v>0</v>
      </c>
      <c r="J6097" s="6" t="n">
        <f aca="false">IF(1_Data_EDA!B6098="Same Day",1,0)</f>
        <v>0</v>
      </c>
      <c r="K6097" s="6" t="n">
        <f aca="false">IF(1_Data_EDA!C6098="Corporate",1,0)</f>
        <v>1</v>
      </c>
      <c r="L6097" s="6" t="n">
        <f aca="false">IF(1_Data_EDA!C6098="Home Office",1,0)</f>
        <v>0</v>
      </c>
      <c r="M6097" s="6" t="n">
        <f aca="false">IF(1_Data_EDA!D6098="Europe",1,0)</f>
        <v>1</v>
      </c>
      <c r="N6097" s="6" t="n">
        <f aca="false">IF(1_Data_EDA!D6098="LATAM",1,0)</f>
        <v>0</v>
      </c>
      <c r="O6097" s="6" t="n">
        <f aca="false">IF(1_Data_EDA!D6098="Pacific Asia",1,0)</f>
        <v>0</v>
      </c>
      <c r="P6097" s="6" t="n">
        <f aca="false">IF(1_Data_EDA!D6098="USCA",1,0)</f>
        <v>0</v>
      </c>
      <c r="Q6097" s="6" t="n">
        <f aca="false">IF(C6097&gt;MEDIAN(C$5:C$8004),1,0)</f>
        <v>0</v>
      </c>
      <c r="R6097" s="6" t="n">
        <f aca="false">IF(D6097&gt;2,1,0)</f>
        <v>1</v>
      </c>
    </row>
    <row r="6098" customFormat="false" ht="15" hidden="false" customHeight="true" outlineLevel="0" collapsed="false">
      <c r="A6098" s="6" t="n">
        <f aca="false">1_Data_EDA!O6099</f>
        <v>1</v>
      </c>
      <c r="B6098" s="6" t="n">
        <f aca="false">1_Data_EDA!H6099</f>
        <v>1</v>
      </c>
      <c r="C6098" s="7" t="n">
        <f aca="false">1_Data_EDA!I6099</f>
        <v>59.99000168</v>
      </c>
      <c r="D6098" s="6" t="n">
        <f aca="false">1_Data_EDA!J6099</f>
        <v>5</v>
      </c>
      <c r="E6098" s="7" t="n">
        <f aca="false">1_Data_EDA!K6099</f>
        <v>299.9500122</v>
      </c>
      <c r="F6098" s="7" t="n">
        <f aca="false">1_Data_EDA!L6099</f>
        <v>38.99000168</v>
      </c>
      <c r="G6098" s="8" t="n">
        <f aca="false">1_Data_EDA!M6099</f>
        <v>0.129999995</v>
      </c>
      <c r="H6098" s="6" t="n">
        <f aca="false">IF(1_Data_EDA!B6099="First Class",1,0)</f>
        <v>1</v>
      </c>
      <c r="I6098" s="6" t="n">
        <f aca="false">IF(1_Data_EDA!B6099="Second Class",1,0)</f>
        <v>0</v>
      </c>
      <c r="J6098" s="6" t="n">
        <f aca="false">IF(1_Data_EDA!B6099="Same Day",1,0)</f>
        <v>0</v>
      </c>
      <c r="K6098" s="6" t="n">
        <f aca="false">IF(1_Data_EDA!C6099="Corporate",1,0)</f>
        <v>0</v>
      </c>
      <c r="L6098" s="6" t="n">
        <f aca="false">IF(1_Data_EDA!C6099="Home Office",1,0)</f>
        <v>0</v>
      </c>
      <c r="M6098" s="6" t="n">
        <f aca="false">IF(1_Data_EDA!D6099="Europe",1,0)</f>
        <v>0</v>
      </c>
      <c r="N6098" s="6" t="n">
        <f aca="false">IF(1_Data_EDA!D6099="LATAM",1,0)</f>
        <v>0</v>
      </c>
      <c r="O6098" s="6" t="n">
        <f aca="false">IF(1_Data_EDA!D6099="Pacific Asia",1,0)</f>
        <v>0</v>
      </c>
      <c r="P6098" s="6" t="n">
        <f aca="false">IF(1_Data_EDA!D6099="USCA",1,0)</f>
        <v>1</v>
      </c>
      <c r="Q6098" s="6" t="n">
        <f aca="false">IF(C6098&gt;MEDIAN(C$5:C$8004),1,0)</f>
        <v>0</v>
      </c>
      <c r="R6098" s="6" t="n">
        <f aca="false">IF(D6098&gt;2,1,0)</f>
        <v>1</v>
      </c>
    </row>
    <row r="6099" customFormat="false" ht="15" hidden="false" customHeight="true" outlineLevel="0" collapsed="false">
      <c r="A6099" s="6" t="n">
        <f aca="false">1_Data_EDA!O6100</f>
        <v>1</v>
      </c>
      <c r="B6099" s="6" t="n">
        <f aca="false">1_Data_EDA!H6100</f>
        <v>1</v>
      </c>
      <c r="C6099" s="7" t="n">
        <f aca="false">1_Data_EDA!I6100</f>
        <v>99.98999786</v>
      </c>
      <c r="D6099" s="6" t="n">
        <f aca="false">1_Data_EDA!J6100</f>
        <v>3</v>
      </c>
      <c r="E6099" s="7" t="n">
        <f aca="false">1_Data_EDA!K6100</f>
        <v>299.9700012</v>
      </c>
      <c r="F6099" s="7" t="n">
        <f aca="false">1_Data_EDA!L6100</f>
        <v>15</v>
      </c>
      <c r="G6099" s="8" t="n">
        <f aca="false">1_Data_EDA!M6100</f>
        <v>0.050000001</v>
      </c>
      <c r="H6099" s="6" t="n">
        <f aca="false">IF(1_Data_EDA!B6100="First Class",1,0)</f>
        <v>1</v>
      </c>
      <c r="I6099" s="6" t="n">
        <f aca="false">IF(1_Data_EDA!B6100="Second Class",1,0)</f>
        <v>0</v>
      </c>
      <c r="J6099" s="6" t="n">
        <f aca="false">IF(1_Data_EDA!B6100="Same Day",1,0)</f>
        <v>0</v>
      </c>
      <c r="K6099" s="6" t="n">
        <f aca="false">IF(1_Data_EDA!C6100="Corporate",1,0)</f>
        <v>0</v>
      </c>
      <c r="L6099" s="6" t="n">
        <f aca="false">IF(1_Data_EDA!C6100="Home Office",1,0)</f>
        <v>0</v>
      </c>
      <c r="M6099" s="6" t="n">
        <f aca="false">IF(1_Data_EDA!D6100="Europe",1,0)</f>
        <v>1</v>
      </c>
      <c r="N6099" s="6" t="n">
        <f aca="false">IF(1_Data_EDA!D6100="LATAM",1,0)</f>
        <v>0</v>
      </c>
      <c r="O6099" s="6" t="n">
        <f aca="false">IF(1_Data_EDA!D6100="Pacific Asia",1,0)</f>
        <v>0</v>
      </c>
      <c r="P6099" s="6" t="n">
        <f aca="false">IF(1_Data_EDA!D6100="USCA",1,0)</f>
        <v>0</v>
      </c>
      <c r="Q6099" s="6" t="n">
        <f aca="false">IF(C6099&gt;MEDIAN(C$5:C$8004),1,0)</f>
        <v>1</v>
      </c>
      <c r="R6099" s="6" t="n">
        <f aca="false">IF(D6099&gt;2,1,0)</f>
        <v>1</v>
      </c>
    </row>
    <row r="6100" customFormat="false" ht="15" hidden="false" customHeight="true" outlineLevel="0" collapsed="false">
      <c r="A6100" s="6" t="n">
        <f aca="false">1_Data_EDA!O6101</f>
        <v>1</v>
      </c>
      <c r="B6100" s="6" t="n">
        <f aca="false">1_Data_EDA!H6101</f>
        <v>1</v>
      </c>
      <c r="C6100" s="7" t="n">
        <f aca="false">1_Data_EDA!I6101</f>
        <v>59.99000168</v>
      </c>
      <c r="D6100" s="6" t="n">
        <f aca="false">1_Data_EDA!J6101</f>
        <v>4</v>
      </c>
      <c r="E6100" s="7" t="n">
        <f aca="false">1_Data_EDA!K6101</f>
        <v>239.9600067</v>
      </c>
      <c r="F6100" s="7" t="n">
        <f aca="false">1_Data_EDA!L6101</f>
        <v>9.600000381</v>
      </c>
      <c r="G6100" s="8" t="n">
        <f aca="false">1_Data_EDA!M6101</f>
        <v>0.039999999</v>
      </c>
      <c r="H6100" s="6" t="n">
        <f aca="false">IF(1_Data_EDA!B6101="First Class",1,0)</f>
        <v>1</v>
      </c>
      <c r="I6100" s="6" t="n">
        <f aca="false">IF(1_Data_EDA!B6101="Second Class",1,0)</f>
        <v>0</v>
      </c>
      <c r="J6100" s="6" t="n">
        <f aca="false">IF(1_Data_EDA!B6101="Same Day",1,0)</f>
        <v>0</v>
      </c>
      <c r="K6100" s="6" t="n">
        <f aca="false">IF(1_Data_EDA!C6101="Corporate",1,0)</f>
        <v>1</v>
      </c>
      <c r="L6100" s="6" t="n">
        <f aca="false">IF(1_Data_EDA!C6101="Home Office",1,0)</f>
        <v>0</v>
      </c>
      <c r="M6100" s="6" t="n">
        <f aca="false">IF(1_Data_EDA!D6101="Europe",1,0)</f>
        <v>1</v>
      </c>
      <c r="N6100" s="6" t="n">
        <f aca="false">IF(1_Data_EDA!D6101="LATAM",1,0)</f>
        <v>0</v>
      </c>
      <c r="O6100" s="6" t="n">
        <f aca="false">IF(1_Data_EDA!D6101="Pacific Asia",1,0)</f>
        <v>0</v>
      </c>
      <c r="P6100" s="6" t="n">
        <f aca="false">IF(1_Data_EDA!D6101="USCA",1,0)</f>
        <v>0</v>
      </c>
      <c r="Q6100" s="6" t="n">
        <f aca="false">IF(C6100&gt;MEDIAN(C$5:C$8004),1,0)</f>
        <v>0</v>
      </c>
      <c r="R6100" s="6" t="n">
        <f aca="false">IF(D6100&gt;2,1,0)</f>
        <v>1</v>
      </c>
    </row>
    <row r="6101" customFormat="false" ht="15" hidden="false" customHeight="true" outlineLevel="0" collapsed="false">
      <c r="A6101" s="6" t="n">
        <f aca="false">1_Data_EDA!O6102</f>
        <v>1</v>
      </c>
      <c r="B6101" s="6" t="n">
        <f aca="false">1_Data_EDA!H6102</f>
        <v>1</v>
      </c>
      <c r="C6101" s="7" t="n">
        <f aca="false">1_Data_EDA!I6102</f>
        <v>99.98999786</v>
      </c>
      <c r="D6101" s="6" t="n">
        <f aca="false">1_Data_EDA!J6102</f>
        <v>1</v>
      </c>
      <c r="E6101" s="7" t="n">
        <f aca="false">1_Data_EDA!K6102</f>
        <v>99.98999786</v>
      </c>
      <c r="F6101" s="7" t="n">
        <f aca="false">1_Data_EDA!L6102</f>
        <v>10</v>
      </c>
      <c r="G6101" s="8" t="n">
        <f aca="false">1_Data_EDA!M6102</f>
        <v>0.100000001</v>
      </c>
      <c r="H6101" s="6" t="n">
        <f aca="false">IF(1_Data_EDA!B6102="First Class",1,0)</f>
        <v>1</v>
      </c>
      <c r="I6101" s="6" t="n">
        <f aca="false">IF(1_Data_EDA!B6102="Second Class",1,0)</f>
        <v>0</v>
      </c>
      <c r="J6101" s="6" t="n">
        <f aca="false">IF(1_Data_EDA!B6102="Same Day",1,0)</f>
        <v>0</v>
      </c>
      <c r="K6101" s="6" t="n">
        <f aca="false">IF(1_Data_EDA!C6102="Corporate",1,0)</f>
        <v>0</v>
      </c>
      <c r="L6101" s="6" t="n">
        <f aca="false">IF(1_Data_EDA!C6102="Home Office",1,0)</f>
        <v>0</v>
      </c>
      <c r="M6101" s="6" t="n">
        <f aca="false">IF(1_Data_EDA!D6102="Europe",1,0)</f>
        <v>0</v>
      </c>
      <c r="N6101" s="6" t="n">
        <f aca="false">IF(1_Data_EDA!D6102="LATAM",1,0)</f>
        <v>0</v>
      </c>
      <c r="O6101" s="6" t="n">
        <f aca="false">IF(1_Data_EDA!D6102="Pacific Asia",1,0)</f>
        <v>0</v>
      </c>
      <c r="P6101" s="6" t="n">
        <f aca="false">IF(1_Data_EDA!D6102="USCA",1,0)</f>
        <v>1</v>
      </c>
      <c r="Q6101" s="6" t="n">
        <f aca="false">IF(C6101&gt;MEDIAN(C$5:C$8004),1,0)</f>
        <v>1</v>
      </c>
      <c r="R6101" s="6" t="n">
        <f aca="false">IF(D6101&gt;2,1,0)</f>
        <v>0</v>
      </c>
    </row>
    <row r="6102" customFormat="false" ht="15" hidden="false" customHeight="true" outlineLevel="0" collapsed="false">
      <c r="A6102" s="6" t="n">
        <f aca="false">1_Data_EDA!O6103</f>
        <v>1</v>
      </c>
      <c r="B6102" s="6" t="n">
        <f aca="false">1_Data_EDA!H6103</f>
        <v>1</v>
      </c>
      <c r="C6102" s="7" t="n">
        <f aca="false">1_Data_EDA!I6103</f>
        <v>39.99000168</v>
      </c>
      <c r="D6102" s="6" t="n">
        <f aca="false">1_Data_EDA!J6103</f>
        <v>2</v>
      </c>
      <c r="E6102" s="7" t="n">
        <f aca="false">1_Data_EDA!K6103</f>
        <v>79.98000336</v>
      </c>
      <c r="F6102" s="7" t="n">
        <f aca="false">1_Data_EDA!L6103</f>
        <v>4.400000095</v>
      </c>
      <c r="G6102" s="8" t="n">
        <f aca="false">1_Data_EDA!M6103</f>
        <v>0.059999999</v>
      </c>
      <c r="H6102" s="6" t="n">
        <f aca="false">IF(1_Data_EDA!B6103="First Class",1,0)</f>
        <v>1</v>
      </c>
      <c r="I6102" s="6" t="n">
        <f aca="false">IF(1_Data_EDA!B6103="Second Class",1,0)</f>
        <v>0</v>
      </c>
      <c r="J6102" s="6" t="n">
        <f aca="false">IF(1_Data_EDA!B6103="Same Day",1,0)</f>
        <v>0</v>
      </c>
      <c r="K6102" s="6" t="n">
        <f aca="false">IF(1_Data_EDA!C6103="Corporate",1,0)</f>
        <v>1</v>
      </c>
      <c r="L6102" s="6" t="n">
        <f aca="false">IF(1_Data_EDA!C6103="Home Office",1,0)</f>
        <v>0</v>
      </c>
      <c r="M6102" s="6" t="n">
        <f aca="false">IF(1_Data_EDA!D6103="Europe",1,0)</f>
        <v>0</v>
      </c>
      <c r="N6102" s="6" t="n">
        <f aca="false">IF(1_Data_EDA!D6103="LATAM",1,0)</f>
        <v>1</v>
      </c>
      <c r="O6102" s="6" t="n">
        <f aca="false">IF(1_Data_EDA!D6103="Pacific Asia",1,0)</f>
        <v>0</v>
      </c>
      <c r="P6102" s="6" t="n">
        <f aca="false">IF(1_Data_EDA!D6103="USCA",1,0)</f>
        <v>0</v>
      </c>
      <c r="Q6102" s="6" t="n">
        <f aca="false">IF(C6102&gt;MEDIAN(C$5:C$8004),1,0)</f>
        <v>0</v>
      </c>
      <c r="R6102" s="6" t="n">
        <f aca="false">IF(D6102&gt;2,1,0)</f>
        <v>0</v>
      </c>
    </row>
    <row r="6103" customFormat="false" ht="15" hidden="false" customHeight="true" outlineLevel="0" collapsed="false">
      <c r="A6103" s="6" t="n">
        <f aca="false">1_Data_EDA!O6104</f>
        <v>1</v>
      </c>
      <c r="B6103" s="6" t="n">
        <f aca="false">1_Data_EDA!H6104</f>
        <v>4</v>
      </c>
      <c r="C6103" s="7" t="n">
        <f aca="false">1_Data_EDA!I6104</f>
        <v>399.9899902</v>
      </c>
      <c r="D6103" s="6" t="n">
        <f aca="false">1_Data_EDA!J6104</f>
        <v>1</v>
      </c>
      <c r="E6103" s="7" t="n">
        <f aca="false">1_Data_EDA!K6104</f>
        <v>399.9899902</v>
      </c>
      <c r="F6103" s="7" t="n">
        <f aca="false">1_Data_EDA!L6104</f>
        <v>48</v>
      </c>
      <c r="G6103" s="8" t="n">
        <f aca="false">1_Data_EDA!M6104</f>
        <v>0.119999997</v>
      </c>
      <c r="H6103" s="6" t="n">
        <f aca="false">IF(1_Data_EDA!B6104="First Class",1,0)</f>
        <v>0</v>
      </c>
      <c r="I6103" s="6" t="n">
        <f aca="false">IF(1_Data_EDA!B6104="Second Class",1,0)</f>
        <v>0</v>
      </c>
      <c r="J6103" s="6" t="n">
        <f aca="false">IF(1_Data_EDA!B6104="Same Day",1,0)</f>
        <v>0</v>
      </c>
      <c r="K6103" s="6" t="n">
        <f aca="false">IF(1_Data_EDA!C6104="Corporate",1,0)</f>
        <v>0</v>
      </c>
      <c r="L6103" s="6" t="n">
        <f aca="false">IF(1_Data_EDA!C6104="Home Office",1,0)</f>
        <v>0</v>
      </c>
      <c r="M6103" s="6" t="n">
        <f aca="false">IF(1_Data_EDA!D6104="Europe",1,0)</f>
        <v>1</v>
      </c>
      <c r="N6103" s="6" t="n">
        <f aca="false">IF(1_Data_EDA!D6104="LATAM",1,0)</f>
        <v>0</v>
      </c>
      <c r="O6103" s="6" t="n">
        <f aca="false">IF(1_Data_EDA!D6104="Pacific Asia",1,0)</f>
        <v>0</v>
      </c>
      <c r="P6103" s="6" t="n">
        <f aca="false">IF(1_Data_EDA!D6104="USCA",1,0)</f>
        <v>0</v>
      </c>
      <c r="Q6103" s="6" t="n">
        <f aca="false">IF(C6103&gt;MEDIAN(C$5:C$8004),1,0)</f>
        <v>1</v>
      </c>
      <c r="R6103" s="6" t="n">
        <f aca="false">IF(D6103&gt;2,1,0)</f>
        <v>0</v>
      </c>
    </row>
    <row r="6104" customFormat="false" ht="15" hidden="false" customHeight="true" outlineLevel="0" collapsed="false">
      <c r="A6104" s="6" t="n">
        <f aca="false">1_Data_EDA!O6105</f>
        <v>1</v>
      </c>
      <c r="B6104" s="6" t="n">
        <f aca="false">1_Data_EDA!H6105</f>
        <v>2</v>
      </c>
      <c r="C6104" s="7" t="n">
        <f aca="false">1_Data_EDA!I6105</f>
        <v>199.9900055</v>
      </c>
      <c r="D6104" s="6" t="n">
        <f aca="false">1_Data_EDA!J6105</f>
        <v>1</v>
      </c>
      <c r="E6104" s="7" t="n">
        <f aca="false">1_Data_EDA!K6105</f>
        <v>199.9900055</v>
      </c>
      <c r="F6104" s="7" t="n">
        <f aca="false">1_Data_EDA!L6105</f>
        <v>0</v>
      </c>
      <c r="G6104" s="8" t="n">
        <f aca="false">1_Data_EDA!M6105</f>
        <v>0</v>
      </c>
      <c r="H6104" s="6" t="n">
        <f aca="false">IF(1_Data_EDA!B6105="First Class",1,0)</f>
        <v>0</v>
      </c>
      <c r="I6104" s="6" t="n">
        <f aca="false">IF(1_Data_EDA!B6105="Second Class",1,0)</f>
        <v>1</v>
      </c>
      <c r="J6104" s="6" t="n">
        <f aca="false">IF(1_Data_EDA!B6105="Same Day",1,0)</f>
        <v>0</v>
      </c>
      <c r="K6104" s="6" t="n">
        <f aca="false">IF(1_Data_EDA!C6105="Corporate",1,0)</f>
        <v>1</v>
      </c>
      <c r="L6104" s="6" t="n">
        <f aca="false">IF(1_Data_EDA!C6105="Home Office",1,0)</f>
        <v>0</v>
      </c>
      <c r="M6104" s="6" t="n">
        <f aca="false">IF(1_Data_EDA!D6105="Europe",1,0)</f>
        <v>0</v>
      </c>
      <c r="N6104" s="6" t="n">
        <f aca="false">IF(1_Data_EDA!D6105="LATAM",1,0)</f>
        <v>0</v>
      </c>
      <c r="O6104" s="6" t="n">
        <f aca="false">IF(1_Data_EDA!D6105="Pacific Asia",1,0)</f>
        <v>0</v>
      </c>
      <c r="P6104" s="6" t="n">
        <f aca="false">IF(1_Data_EDA!D6105="USCA",1,0)</f>
        <v>1</v>
      </c>
      <c r="Q6104" s="6" t="n">
        <f aca="false">IF(C6104&gt;MEDIAN(C$5:C$8004),1,0)</f>
        <v>1</v>
      </c>
      <c r="R6104" s="6" t="n">
        <f aca="false">IF(D6104&gt;2,1,0)</f>
        <v>0</v>
      </c>
    </row>
    <row r="6105" customFormat="false" ht="15" hidden="false" customHeight="true" outlineLevel="0" collapsed="false">
      <c r="A6105" s="6" t="n">
        <f aca="false">1_Data_EDA!O6106</f>
        <v>1</v>
      </c>
      <c r="B6105" s="6" t="n">
        <f aca="false">1_Data_EDA!H6106</f>
        <v>2</v>
      </c>
      <c r="C6105" s="7" t="n">
        <f aca="false">1_Data_EDA!I6106</f>
        <v>59.99000168</v>
      </c>
      <c r="D6105" s="6" t="n">
        <f aca="false">1_Data_EDA!J6106</f>
        <v>3</v>
      </c>
      <c r="E6105" s="7" t="n">
        <f aca="false">1_Data_EDA!K6106</f>
        <v>179.9700012</v>
      </c>
      <c r="F6105" s="7" t="n">
        <f aca="false">1_Data_EDA!L6106</f>
        <v>23.39999962</v>
      </c>
      <c r="G6105" s="8" t="n">
        <f aca="false">1_Data_EDA!M6106</f>
        <v>0.129999995</v>
      </c>
      <c r="H6105" s="6" t="n">
        <f aca="false">IF(1_Data_EDA!B6106="First Class",1,0)</f>
        <v>0</v>
      </c>
      <c r="I6105" s="6" t="n">
        <f aca="false">IF(1_Data_EDA!B6106="Second Class",1,0)</f>
        <v>1</v>
      </c>
      <c r="J6105" s="6" t="n">
        <f aca="false">IF(1_Data_EDA!B6106="Same Day",1,0)</f>
        <v>0</v>
      </c>
      <c r="K6105" s="6" t="n">
        <f aca="false">IF(1_Data_EDA!C6106="Corporate",1,0)</f>
        <v>0</v>
      </c>
      <c r="L6105" s="6" t="n">
        <f aca="false">IF(1_Data_EDA!C6106="Home Office",1,0)</f>
        <v>0</v>
      </c>
      <c r="M6105" s="6" t="n">
        <f aca="false">IF(1_Data_EDA!D6106="Europe",1,0)</f>
        <v>1</v>
      </c>
      <c r="N6105" s="6" t="n">
        <f aca="false">IF(1_Data_EDA!D6106="LATAM",1,0)</f>
        <v>0</v>
      </c>
      <c r="O6105" s="6" t="n">
        <f aca="false">IF(1_Data_EDA!D6106="Pacific Asia",1,0)</f>
        <v>0</v>
      </c>
      <c r="P6105" s="6" t="n">
        <f aca="false">IF(1_Data_EDA!D6106="USCA",1,0)</f>
        <v>0</v>
      </c>
      <c r="Q6105" s="6" t="n">
        <f aca="false">IF(C6105&gt;MEDIAN(C$5:C$8004),1,0)</f>
        <v>0</v>
      </c>
      <c r="R6105" s="6" t="n">
        <f aca="false">IF(D6105&gt;2,1,0)</f>
        <v>1</v>
      </c>
    </row>
    <row r="6106" customFormat="false" ht="15" hidden="false" customHeight="true" outlineLevel="0" collapsed="false">
      <c r="A6106" s="6" t="n">
        <f aca="false">1_Data_EDA!O6107</f>
        <v>0</v>
      </c>
      <c r="B6106" s="6" t="n">
        <f aca="false">1_Data_EDA!H6107</f>
        <v>4</v>
      </c>
      <c r="C6106" s="7" t="n">
        <f aca="false">1_Data_EDA!I6107</f>
        <v>59.99000168</v>
      </c>
      <c r="D6106" s="6" t="n">
        <f aca="false">1_Data_EDA!J6107</f>
        <v>4</v>
      </c>
      <c r="E6106" s="7" t="n">
        <f aca="false">1_Data_EDA!K6107</f>
        <v>239.9600067</v>
      </c>
      <c r="F6106" s="7" t="n">
        <f aca="false">1_Data_EDA!L6107</f>
        <v>0</v>
      </c>
      <c r="G6106" s="8" t="n">
        <f aca="false">1_Data_EDA!M6107</f>
        <v>0</v>
      </c>
      <c r="H6106" s="6" t="n">
        <f aca="false">IF(1_Data_EDA!B6107="First Class",1,0)</f>
        <v>0</v>
      </c>
      <c r="I6106" s="6" t="n">
        <f aca="false">IF(1_Data_EDA!B6107="Second Class",1,0)</f>
        <v>0</v>
      </c>
      <c r="J6106" s="6" t="n">
        <f aca="false">IF(1_Data_EDA!B6107="Same Day",1,0)</f>
        <v>0</v>
      </c>
      <c r="K6106" s="6" t="n">
        <f aca="false">IF(1_Data_EDA!C6107="Corporate",1,0)</f>
        <v>0</v>
      </c>
      <c r="L6106" s="6" t="n">
        <f aca="false">IF(1_Data_EDA!C6107="Home Office",1,0)</f>
        <v>1</v>
      </c>
      <c r="M6106" s="6" t="n">
        <f aca="false">IF(1_Data_EDA!D6107="Europe",1,0)</f>
        <v>0</v>
      </c>
      <c r="N6106" s="6" t="n">
        <f aca="false">IF(1_Data_EDA!D6107="LATAM",1,0)</f>
        <v>1</v>
      </c>
      <c r="O6106" s="6" t="n">
        <f aca="false">IF(1_Data_EDA!D6107="Pacific Asia",1,0)</f>
        <v>0</v>
      </c>
      <c r="P6106" s="6" t="n">
        <f aca="false">IF(1_Data_EDA!D6107="USCA",1,0)</f>
        <v>0</v>
      </c>
      <c r="Q6106" s="6" t="n">
        <f aca="false">IF(C6106&gt;MEDIAN(C$5:C$8004),1,0)</f>
        <v>0</v>
      </c>
      <c r="R6106" s="6" t="n">
        <f aca="false">IF(D6106&gt;2,1,0)</f>
        <v>1</v>
      </c>
    </row>
    <row r="6107" customFormat="false" ht="15" hidden="false" customHeight="true" outlineLevel="0" collapsed="false">
      <c r="A6107" s="6" t="n">
        <f aca="false">1_Data_EDA!O6108</f>
        <v>0</v>
      </c>
      <c r="B6107" s="6" t="n">
        <f aca="false">1_Data_EDA!H6108</f>
        <v>4</v>
      </c>
      <c r="C6107" s="7" t="n">
        <f aca="false">1_Data_EDA!I6108</f>
        <v>39.99000168</v>
      </c>
      <c r="D6107" s="6" t="n">
        <f aca="false">1_Data_EDA!J6108</f>
        <v>3</v>
      </c>
      <c r="E6107" s="7" t="n">
        <f aca="false">1_Data_EDA!K6108</f>
        <v>119.9700012</v>
      </c>
      <c r="F6107" s="7" t="n">
        <f aca="false">1_Data_EDA!L6108</f>
        <v>4.800000191</v>
      </c>
      <c r="G6107" s="8" t="n">
        <f aca="false">1_Data_EDA!M6108</f>
        <v>0.039999999</v>
      </c>
      <c r="H6107" s="6" t="n">
        <f aca="false">IF(1_Data_EDA!B6108="First Class",1,0)</f>
        <v>0</v>
      </c>
      <c r="I6107" s="6" t="n">
        <f aca="false">IF(1_Data_EDA!B6108="Second Class",1,0)</f>
        <v>0</v>
      </c>
      <c r="J6107" s="6" t="n">
        <f aca="false">IF(1_Data_EDA!B6108="Same Day",1,0)</f>
        <v>0</v>
      </c>
      <c r="K6107" s="6" t="n">
        <f aca="false">IF(1_Data_EDA!C6108="Corporate",1,0)</f>
        <v>0</v>
      </c>
      <c r="L6107" s="6" t="n">
        <f aca="false">IF(1_Data_EDA!C6108="Home Office",1,0)</f>
        <v>0</v>
      </c>
      <c r="M6107" s="6" t="n">
        <f aca="false">IF(1_Data_EDA!D6108="Europe",1,0)</f>
        <v>0</v>
      </c>
      <c r="N6107" s="6" t="n">
        <f aca="false">IF(1_Data_EDA!D6108="LATAM",1,0)</f>
        <v>0</v>
      </c>
      <c r="O6107" s="6" t="n">
        <f aca="false">IF(1_Data_EDA!D6108="Pacific Asia",1,0)</f>
        <v>1</v>
      </c>
      <c r="P6107" s="6" t="n">
        <f aca="false">IF(1_Data_EDA!D6108="USCA",1,0)</f>
        <v>0</v>
      </c>
      <c r="Q6107" s="6" t="n">
        <f aca="false">IF(C6107&gt;MEDIAN(C$5:C$8004),1,0)</f>
        <v>0</v>
      </c>
      <c r="R6107" s="6" t="n">
        <f aca="false">IF(D6107&gt;2,1,0)</f>
        <v>1</v>
      </c>
    </row>
    <row r="6108" customFormat="false" ht="15" hidden="false" customHeight="true" outlineLevel="0" collapsed="false">
      <c r="A6108" s="6" t="n">
        <f aca="false">1_Data_EDA!O6109</f>
        <v>0</v>
      </c>
      <c r="B6108" s="6" t="n">
        <f aca="false">1_Data_EDA!H6109</f>
        <v>4</v>
      </c>
      <c r="C6108" s="7" t="n">
        <f aca="false">1_Data_EDA!I6109</f>
        <v>299.980011</v>
      </c>
      <c r="D6108" s="6" t="n">
        <f aca="false">1_Data_EDA!J6109</f>
        <v>1</v>
      </c>
      <c r="E6108" s="7" t="n">
        <f aca="false">1_Data_EDA!K6109</f>
        <v>299.980011</v>
      </c>
      <c r="F6108" s="7" t="n">
        <f aca="false">1_Data_EDA!L6109</f>
        <v>16.5</v>
      </c>
      <c r="G6108" s="8" t="n">
        <f aca="false">1_Data_EDA!M6109</f>
        <v>0.059999999</v>
      </c>
      <c r="H6108" s="6" t="n">
        <f aca="false">IF(1_Data_EDA!B6109="First Class",1,0)</f>
        <v>0</v>
      </c>
      <c r="I6108" s="6" t="n">
        <f aca="false">IF(1_Data_EDA!B6109="Second Class",1,0)</f>
        <v>0</v>
      </c>
      <c r="J6108" s="6" t="n">
        <f aca="false">IF(1_Data_EDA!B6109="Same Day",1,0)</f>
        <v>0</v>
      </c>
      <c r="K6108" s="6" t="n">
        <f aca="false">IF(1_Data_EDA!C6109="Corporate",1,0)</f>
        <v>0</v>
      </c>
      <c r="L6108" s="6" t="n">
        <f aca="false">IF(1_Data_EDA!C6109="Home Office",1,0)</f>
        <v>0</v>
      </c>
      <c r="M6108" s="6" t="n">
        <f aca="false">IF(1_Data_EDA!D6109="Europe",1,0)</f>
        <v>0</v>
      </c>
      <c r="N6108" s="6" t="n">
        <f aca="false">IF(1_Data_EDA!D6109="LATAM",1,0)</f>
        <v>1</v>
      </c>
      <c r="O6108" s="6" t="n">
        <f aca="false">IF(1_Data_EDA!D6109="Pacific Asia",1,0)</f>
        <v>0</v>
      </c>
      <c r="P6108" s="6" t="n">
        <f aca="false">IF(1_Data_EDA!D6109="USCA",1,0)</f>
        <v>0</v>
      </c>
      <c r="Q6108" s="6" t="n">
        <f aca="false">IF(C6108&gt;MEDIAN(C$5:C$8004),1,0)</f>
        <v>1</v>
      </c>
      <c r="R6108" s="6" t="n">
        <f aca="false">IF(D6108&gt;2,1,0)</f>
        <v>0</v>
      </c>
    </row>
    <row r="6109" customFormat="false" ht="15" hidden="false" customHeight="true" outlineLevel="0" collapsed="false">
      <c r="A6109" s="6" t="n">
        <f aca="false">1_Data_EDA!O6110</f>
        <v>0</v>
      </c>
      <c r="B6109" s="6" t="n">
        <f aca="false">1_Data_EDA!H6110</f>
        <v>4</v>
      </c>
      <c r="C6109" s="7" t="n">
        <f aca="false">1_Data_EDA!I6110</f>
        <v>399.980011</v>
      </c>
      <c r="D6109" s="6" t="n">
        <f aca="false">1_Data_EDA!J6110</f>
        <v>1</v>
      </c>
      <c r="E6109" s="7" t="n">
        <f aca="false">1_Data_EDA!K6110</f>
        <v>399.980011</v>
      </c>
      <c r="F6109" s="7" t="n">
        <f aca="false">1_Data_EDA!L6110</f>
        <v>36</v>
      </c>
      <c r="G6109" s="8" t="n">
        <f aca="false">1_Data_EDA!M6110</f>
        <v>0.090000004</v>
      </c>
      <c r="H6109" s="6" t="n">
        <f aca="false">IF(1_Data_EDA!B6110="First Class",1,0)</f>
        <v>0</v>
      </c>
      <c r="I6109" s="6" t="n">
        <f aca="false">IF(1_Data_EDA!B6110="Second Class",1,0)</f>
        <v>0</v>
      </c>
      <c r="J6109" s="6" t="n">
        <f aca="false">IF(1_Data_EDA!B6110="Same Day",1,0)</f>
        <v>0</v>
      </c>
      <c r="K6109" s="6" t="n">
        <f aca="false">IF(1_Data_EDA!C6110="Corporate",1,0)</f>
        <v>0</v>
      </c>
      <c r="L6109" s="6" t="n">
        <f aca="false">IF(1_Data_EDA!C6110="Home Office",1,0)</f>
        <v>0</v>
      </c>
      <c r="M6109" s="6" t="n">
        <f aca="false">IF(1_Data_EDA!D6110="Europe",1,0)</f>
        <v>0</v>
      </c>
      <c r="N6109" s="6" t="n">
        <f aca="false">IF(1_Data_EDA!D6110="LATAM",1,0)</f>
        <v>1</v>
      </c>
      <c r="O6109" s="6" t="n">
        <f aca="false">IF(1_Data_EDA!D6110="Pacific Asia",1,0)</f>
        <v>0</v>
      </c>
      <c r="P6109" s="6" t="n">
        <f aca="false">IF(1_Data_EDA!D6110="USCA",1,0)</f>
        <v>0</v>
      </c>
      <c r="Q6109" s="6" t="n">
        <f aca="false">IF(C6109&gt;MEDIAN(C$5:C$8004),1,0)</f>
        <v>1</v>
      </c>
      <c r="R6109" s="6" t="n">
        <f aca="false">IF(D6109&gt;2,1,0)</f>
        <v>0</v>
      </c>
    </row>
    <row r="6110" customFormat="false" ht="15" hidden="false" customHeight="true" outlineLevel="0" collapsed="false">
      <c r="A6110" s="6" t="n">
        <f aca="false">1_Data_EDA!O6111</f>
        <v>0</v>
      </c>
      <c r="B6110" s="6" t="n">
        <f aca="false">1_Data_EDA!H6111</f>
        <v>4</v>
      </c>
      <c r="C6110" s="7" t="n">
        <f aca="false">1_Data_EDA!I6111</f>
        <v>99.98999786</v>
      </c>
      <c r="D6110" s="6" t="n">
        <f aca="false">1_Data_EDA!J6111</f>
        <v>3</v>
      </c>
      <c r="E6110" s="7" t="n">
        <f aca="false">1_Data_EDA!K6111</f>
        <v>299.9700012</v>
      </c>
      <c r="F6110" s="7" t="n">
        <f aca="false">1_Data_EDA!L6111</f>
        <v>6</v>
      </c>
      <c r="G6110" s="8" t="n">
        <f aca="false">1_Data_EDA!M6111</f>
        <v>0.02</v>
      </c>
      <c r="H6110" s="6" t="n">
        <f aca="false">IF(1_Data_EDA!B6111="First Class",1,0)</f>
        <v>0</v>
      </c>
      <c r="I6110" s="6" t="n">
        <f aca="false">IF(1_Data_EDA!B6111="Second Class",1,0)</f>
        <v>0</v>
      </c>
      <c r="J6110" s="6" t="n">
        <f aca="false">IF(1_Data_EDA!B6111="Same Day",1,0)</f>
        <v>0</v>
      </c>
      <c r="K6110" s="6" t="n">
        <f aca="false">IF(1_Data_EDA!C6111="Corporate",1,0)</f>
        <v>0</v>
      </c>
      <c r="L6110" s="6" t="n">
        <f aca="false">IF(1_Data_EDA!C6111="Home Office",1,0)</f>
        <v>1</v>
      </c>
      <c r="M6110" s="6" t="n">
        <f aca="false">IF(1_Data_EDA!D6111="Europe",1,0)</f>
        <v>0</v>
      </c>
      <c r="N6110" s="6" t="n">
        <f aca="false">IF(1_Data_EDA!D6111="LATAM",1,0)</f>
        <v>0</v>
      </c>
      <c r="O6110" s="6" t="n">
        <f aca="false">IF(1_Data_EDA!D6111="Pacific Asia",1,0)</f>
        <v>0</v>
      </c>
      <c r="P6110" s="6" t="n">
        <f aca="false">IF(1_Data_EDA!D6111="USCA",1,0)</f>
        <v>1</v>
      </c>
      <c r="Q6110" s="6" t="n">
        <f aca="false">IF(C6110&gt;MEDIAN(C$5:C$8004),1,0)</f>
        <v>1</v>
      </c>
      <c r="R6110" s="6" t="n">
        <f aca="false">IF(D6110&gt;2,1,0)</f>
        <v>1</v>
      </c>
    </row>
    <row r="6111" customFormat="false" ht="15" hidden="false" customHeight="true" outlineLevel="0" collapsed="false">
      <c r="A6111" s="6" t="n">
        <f aca="false">1_Data_EDA!O6112</f>
        <v>0</v>
      </c>
      <c r="B6111" s="6" t="n">
        <f aca="false">1_Data_EDA!H6112</f>
        <v>4</v>
      </c>
      <c r="C6111" s="7" t="n">
        <f aca="false">1_Data_EDA!I6112</f>
        <v>99.98999786</v>
      </c>
      <c r="D6111" s="6" t="n">
        <f aca="false">1_Data_EDA!J6112</f>
        <v>2</v>
      </c>
      <c r="E6111" s="7" t="n">
        <f aca="false">1_Data_EDA!K6112</f>
        <v>199.9799957</v>
      </c>
      <c r="F6111" s="7" t="n">
        <f aca="false">1_Data_EDA!L6112</f>
        <v>24</v>
      </c>
      <c r="G6111" s="8" t="n">
        <f aca="false">1_Data_EDA!M6112</f>
        <v>0.119999997</v>
      </c>
      <c r="H6111" s="6" t="n">
        <f aca="false">IF(1_Data_EDA!B6112="First Class",1,0)</f>
        <v>0</v>
      </c>
      <c r="I6111" s="6" t="n">
        <f aca="false">IF(1_Data_EDA!B6112="Second Class",1,0)</f>
        <v>0</v>
      </c>
      <c r="J6111" s="6" t="n">
        <f aca="false">IF(1_Data_EDA!B6112="Same Day",1,0)</f>
        <v>0</v>
      </c>
      <c r="K6111" s="6" t="n">
        <f aca="false">IF(1_Data_EDA!C6112="Corporate",1,0)</f>
        <v>0</v>
      </c>
      <c r="L6111" s="6" t="n">
        <f aca="false">IF(1_Data_EDA!C6112="Home Office",1,0)</f>
        <v>0</v>
      </c>
      <c r="M6111" s="6" t="n">
        <f aca="false">IF(1_Data_EDA!D6112="Europe",1,0)</f>
        <v>0</v>
      </c>
      <c r="N6111" s="6" t="n">
        <f aca="false">IF(1_Data_EDA!D6112="LATAM",1,0)</f>
        <v>1</v>
      </c>
      <c r="O6111" s="6" t="n">
        <f aca="false">IF(1_Data_EDA!D6112="Pacific Asia",1,0)</f>
        <v>0</v>
      </c>
      <c r="P6111" s="6" t="n">
        <f aca="false">IF(1_Data_EDA!D6112="USCA",1,0)</f>
        <v>0</v>
      </c>
      <c r="Q6111" s="6" t="n">
        <f aca="false">IF(C6111&gt;MEDIAN(C$5:C$8004),1,0)</f>
        <v>1</v>
      </c>
      <c r="R6111" s="6" t="n">
        <f aca="false">IF(D6111&gt;2,1,0)</f>
        <v>0</v>
      </c>
    </row>
    <row r="6112" customFormat="false" ht="15" hidden="false" customHeight="true" outlineLevel="0" collapsed="false">
      <c r="A6112" s="6" t="n">
        <f aca="false">1_Data_EDA!O6113</f>
        <v>1</v>
      </c>
      <c r="B6112" s="6" t="n">
        <f aca="false">1_Data_EDA!H6113</f>
        <v>4</v>
      </c>
      <c r="C6112" s="7" t="n">
        <f aca="false">1_Data_EDA!I6113</f>
        <v>50</v>
      </c>
      <c r="D6112" s="6" t="n">
        <f aca="false">1_Data_EDA!J6113</f>
        <v>1</v>
      </c>
      <c r="E6112" s="7" t="n">
        <f aca="false">1_Data_EDA!K6113</f>
        <v>50</v>
      </c>
      <c r="F6112" s="7" t="n">
        <f aca="false">1_Data_EDA!L6113</f>
        <v>7.5</v>
      </c>
      <c r="G6112" s="8" t="n">
        <f aca="false">1_Data_EDA!M6113</f>
        <v>0.150000006</v>
      </c>
      <c r="H6112" s="6" t="n">
        <f aca="false">IF(1_Data_EDA!B6113="First Class",1,0)</f>
        <v>0</v>
      </c>
      <c r="I6112" s="6" t="n">
        <f aca="false">IF(1_Data_EDA!B6113="Second Class",1,0)</f>
        <v>0</v>
      </c>
      <c r="J6112" s="6" t="n">
        <f aca="false">IF(1_Data_EDA!B6113="Same Day",1,0)</f>
        <v>0</v>
      </c>
      <c r="K6112" s="6" t="n">
        <f aca="false">IF(1_Data_EDA!C6113="Corporate",1,0)</f>
        <v>0</v>
      </c>
      <c r="L6112" s="6" t="n">
        <f aca="false">IF(1_Data_EDA!C6113="Home Office",1,0)</f>
        <v>0</v>
      </c>
      <c r="M6112" s="6" t="n">
        <f aca="false">IF(1_Data_EDA!D6113="Europe",1,0)</f>
        <v>0</v>
      </c>
      <c r="N6112" s="6" t="n">
        <f aca="false">IF(1_Data_EDA!D6113="LATAM",1,0)</f>
        <v>0</v>
      </c>
      <c r="O6112" s="6" t="n">
        <f aca="false">IF(1_Data_EDA!D6113="Pacific Asia",1,0)</f>
        <v>0</v>
      </c>
      <c r="P6112" s="6" t="n">
        <f aca="false">IF(1_Data_EDA!D6113="USCA",1,0)</f>
        <v>1</v>
      </c>
      <c r="Q6112" s="6" t="n">
        <f aca="false">IF(C6112&gt;MEDIAN(C$5:C$8004),1,0)</f>
        <v>0</v>
      </c>
      <c r="R6112" s="6" t="n">
        <f aca="false">IF(D6112&gt;2,1,0)</f>
        <v>0</v>
      </c>
    </row>
    <row r="6113" customFormat="false" ht="15" hidden="false" customHeight="true" outlineLevel="0" collapsed="false">
      <c r="A6113" s="6" t="n">
        <f aca="false">1_Data_EDA!O6114</f>
        <v>1</v>
      </c>
      <c r="B6113" s="6" t="n">
        <f aca="false">1_Data_EDA!H6114</f>
        <v>2</v>
      </c>
      <c r="C6113" s="7" t="n">
        <f aca="false">1_Data_EDA!I6114</f>
        <v>129.9900055</v>
      </c>
      <c r="D6113" s="6" t="n">
        <f aca="false">1_Data_EDA!J6114</f>
        <v>1</v>
      </c>
      <c r="E6113" s="7" t="n">
        <f aca="false">1_Data_EDA!K6114</f>
        <v>129.9900055</v>
      </c>
      <c r="F6113" s="7" t="n">
        <f aca="false">1_Data_EDA!L6114</f>
        <v>5.199999809</v>
      </c>
      <c r="G6113" s="8" t="n">
        <f aca="false">1_Data_EDA!M6114</f>
        <v>0.039999999</v>
      </c>
      <c r="H6113" s="6" t="n">
        <f aca="false">IF(1_Data_EDA!B6114="First Class",1,0)</f>
        <v>0</v>
      </c>
      <c r="I6113" s="6" t="n">
        <f aca="false">IF(1_Data_EDA!B6114="Second Class",1,0)</f>
        <v>1</v>
      </c>
      <c r="J6113" s="6" t="n">
        <f aca="false">IF(1_Data_EDA!B6114="Same Day",1,0)</f>
        <v>0</v>
      </c>
      <c r="K6113" s="6" t="n">
        <f aca="false">IF(1_Data_EDA!C6114="Corporate",1,0)</f>
        <v>0</v>
      </c>
      <c r="L6113" s="6" t="n">
        <f aca="false">IF(1_Data_EDA!C6114="Home Office",1,0)</f>
        <v>1</v>
      </c>
      <c r="M6113" s="6" t="n">
        <f aca="false">IF(1_Data_EDA!D6114="Europe",1,0)</f>
        <v>0</v>
      </c>
      <c r="N6113" s="6" t="n">
        <f aca="false">IF(1_Data_EDA!D6114="LATAM",1,0)</f>
        <v>1</v>
      </c>
      <c r="O6113" s="6" t="n">
        <f aca="false">IF(1_Data_EDA!D6114="Pacific Asia",1,0)</f>
        <v>0</v>
      </c>
      <c r="P6113" s="6" t="n">
        <f aca="false">IF(1_Data_EDA!D6114="USCA",1,0)</f>
        <v>0</v>
      </c>
      <c r="Q6113" s="6" t="n">
        <f aca="false">IF(C6113&gt;MEDIAN(C$5:C$8004),1,0)</f>
        <v>1</v>
      </c>
      <c r="R6113" s="6" t="n">
        <f aca="false">IF(D6113&gt;2,1,0)</f>
        <v>0</v>
      </c>
    </row>
    <row r="6114" customFormat="false" ht="15" hidden="false" customHeight="true" outlineLevel="0" collapsed="false">
      <c r="A6114" s="6" t="n">
        <f aca="false">1_Data_EDA!O6115</f>
        <v>1</v>
      </c>
      <c r="B6114" s="6" t="n">
        <f aca="false">1_Data_EDA!H6115</f>
        <v>4</v>
      </c>
      <c r="C6114" s="7" t="n">
        <f aca="false">1_Data_EDA!I6115</f>
        <v>399.980011</v>
      </c>
      <c r="D6114" s="6" t="n">
        <f aca="false">1_Data_EDA!J6115</f>
        <v>1</v>
      </c>
      <c r="E6114" s="7" t="n">
        <f aca="false">1_Data_EDA!K6115</f>
        <v>399.980011</v>
      </c>
      <c r="F6114" s="7" t="n">
        <f aca="false">1_Data_EDA!L6115</f>
        <v>80</v>
      </c>
      <c r="G6114" s="8" t="n">
        <f aca="false">1_Data_EDA!M6115</f>
        <v>0.200000003</v>
      </c>
      <c r="H6114" s="6" t="n">
        <f aca="false">IF(1_Data_EDA!B6115="First Class",1,0)</f>
        <v>0</v>
      </c>
      <c r="I6114" s="6" t="n">
        <f aca="false">IF(1_Data_EDA!B6115="Second Class",1,0)</f>
        <v>0</v>
      </c>
      <c r="J6114" s="6" t="n">
        <f aca="false">IF(1_Data_EDA!B6115="Same Day",1,0)</f>
        <v>0</v>
      </c>
      <c r="K6114" s="6" t="n">
        <f aca="false">IF(1_Data_EDA!C6115="Corporate",1,0)</f>
        <v>0</v>
      </c>
      <c r="L6114" s="6" t="n">
        <f aca="false">IF(1_Data_EDA!C6115="Home Office",1,0)</f>
        <v>1</v>
      </c>
      <c r="M6114" s="6" t="n">
        <f aca="false">IF(1_Data_EDA!D6115="Europe",1,0)</f>
        <v>0</v>
      </c>
      <c r="N6114" s="6" t="n">
        <f aca="false">IF(1_Data_EDA!D6115="LATAM",1,0)</f>
        <v>1</v>
      </c>
      <c r="O6114" s="6" t="n">
        <f aca="false">IF(1_Data_EDA!D6115="Pacific Asia",1,0)</f>
        <v>0</v>
      </c>
      <c r="P6114" s="6" t="n">
        <f aca="false">IF(1_Data_EDA!D6115="USCA",1,0)</f>
        <v>0</v>
      </c>
      <c r="Q6114" s="6" t="n">
        <f aca="false">IF(C6114&gt;MEDIAN(C$5:C$8004),1,0)</f>
        <v>1</v>
      </c>
      <c r="R6114" s="6" t="n">
        <f aca="false">IF(D6114&gt;2,1,0)</f>
        <v>0</v>
      </c>
    </row>
    <row r="6115" customFormat="false" ht="15" hidden="false" customHeight="true" outlineLevel="0" collapsed="false">
      <c r="A6115" s="6" t="n">
        <f aca="false">1_Data_EDA!O6116</f>
        <v>0</v>
      </c>
      <c r="B6115" s="6" t="n">
        <f aca="false">1_Data_EDA!H6116</f>
        <v>0</v>
      </c>
      <c r="C6115" s="7" t="n">
        <f aca="false">1_Data_EDA!I6116</f>
        <v>50</v>
      </c>
      <c r="D6115" s="6" t="n">
        <f aca="false">1_Data_EDA!J6116</f>
        <v>2</v>
      </c>
      <c r="E6115" s="7" t="n">
        <f aca="false">1_Data_EDA!K6116</f>
        <v>100</v>
      </c>
      <c r="F6115" s="7" t="n">
        <f aca="false">1_Data_EDA!L6116</f>
        <v>9</v>
      </c>
      <c r="G6115" s="8" t="n">
        <f aca="false">1_Data_EDA!M6116</f>
        <v>0.090000004</v>
      </c>
      <c r="H6115" s="6" t="n">
        <f aca="false">IF(1_Data_EDA!B6116="First Class",1,0)</f>
        <v>0</v>
      </c>
      <c r="I6115" s="6" t="n">
        <f aca="false">IF(1_Data_EDA!B6116="Second Class",1,0)</f>
        <v>0</v>
      </c>
      <c r="J6115" s="6" t="n">
        <f aca="false">IF(1_Data_EDA!B6116="Same Day",1,0)</f>
        <v>1</v>
      </c>
      <c r="K6115" s="6" t="n">
        <f aca="false">IF(1_Data_EDA!C6116="Corporate",1,0)</f>
        <v>0</v>
      </c>
      <c r="L6115" s="6" t="n">
        <f aca="false">IF(1_Data_EDA!C6116="Home Office",1,0)</f>
        <v>0</v>
      </c>
      <c r="M6115" s="6" t="n">
        <f aca="false">IF(1_Data_EDA!D6116="Europe",1,0)</f>
        <v>0</v>
      </c>
      <c r="N6115" s="6" t="n">
        <f aca="false">IF(1_Data_EDA!D6116="LATAM",1,0)</f>
        <v>1</v>
      </c>
      <c r="O6115" s="6" t="n">
        <f aca="false">IF(1_Data_EDA!D6116="Pacific Asia",1,0)</f>
        <v>0</v>
      </c>
      <c r="P6115" s="6" t="n">
        <f aca="false">IF(1_Data_EDA!D6116="USCA",1,0)</f>
        <v>0</v>
      </c>
      <c r="Q6115" s="6" t="n">
        <f aca="false">IF(C6115&gt;MEDIAN(C$5:C$8004),1,0)</f>
        <v>0</v>
      </c>
      <c r="R6115" s="6" t="n">
        <f aca="false">IF(D6115&gt;2,1,0)</f>
        <v>0</v>
      </c>
    </row>
    <row r="6116" customFormat="false" ht="15" hidden="false" customHeight="true" outlineLevel="0" collapsed="false">
      <c r="A6116" s="6" t="n">
        <f aca="false">1_Data_EDA!O6117</f>
        <v>1</v>
      </c>
      <c r="B6116" s="6" t="n">
        <f aca="false">1_Data_EDA!H6117</f>
        <v>1</v>
      </c>
      <c r="C6116" s="7" t="n">
        <f aca="false">1_Data_EDA!I6117</f>
        <v>24.98999977</v>
      </c>
      <c r="D6116" s="6" t="n">
        <f aca="false">1_Data_EDA!J6117</f>
        <v>4</v>
      </c>
      <c r="E6116" s="7" t="n">
        <f aca="false">1_Data_EDA!K6117</f>
        <v>99.95999908</v>
      </c>
      <c r="F6116" s="7" t="n">
        <f aca="false">1_Data_EDA!L6117</f>
        <v>3</v>
      </c>
      <c r="G6116" s="8" t="n">
        <f aca="false">1_Data_EDA!M6117</f>
        <v>0.029999999</v>
      </c>
      <c r="H6116" s="6" t="n">
        <f aca="false">IF(1_Data_EDA!B6117="First Class",1,0)</f>
        <v>1</v>
      </c>
      <c r="I6116" s="6" t="n">
        <f aca="false">IF(1_Data_EDA!B6117="Second Class",1,0)</f>
        <v>0</v>
      </c>
      <c r="J6116" s="6" t="n">
        <f aca="false">IF(1_Data_EDA!B6117="Same Day",1,0)</f>
        <v>0</v>
      </c>
      <c r="K6116" s="6" t="n">
        <f aca="false">IF(1_Data_EDA!C6117="Corporate",1,0)</f>
        <v>0</v>
      </c>
      <c r="L6116" s="6" t="n">
        <f aca="false">IF(1_Data_EDA!C6117="Home Office",1,0)</f>
        <v>0</v>
      </c>
      <c r="M6116" s="6" t="n">
        <f aca="false">IF(1_Data_EDA!D6117="Europe",1,0)</f>
        <v>1</v>
      </c>
      <c r="N6116" s="6" t="n">
        <f aca="false">IF(1_Data_EDA!D6117="LATAM",1,0)</f>
        <v>0</v>
      </c>
      <c r="O6116" s="6" t="n">
        <f aca="false">IF(1_Data_EDA!D6117="Pacific Asia",1,0)</f>
        <v>0</v>
      </c>
      <c r="P6116" s="6" t="n">
        <f aca="false">IF(1_Data_EDA!D6117="USCA",1,0)</f>
        <v>0</v>
      </c>
      <c r="Q6116" s="6" t="n">
        <f aca="false">IF(C6116&gt;MEDIAN(C$5:C$8004),1,0)</f>
        <v>0</v>
      </c>
      <c r="R6116" s="6" t="n">
        <f aca="false">IF(D6116&gt;2,1,0)</f>
        <v>1</v>
      </c>
    </row>
    <row r="6117" customFormat="false" ht="15" hidden="false" customHeight="true" outlineLevel="0" collapsed="false">
      <c r="A6117" s="6" t="n">
        <f aca="false">1_Data_EDA!O6118</f>
        <v>1</v>
      </c>
      <c r="B6117" s="6" t="n">
        <f aca="false">1_Data_EDA!H6118</f>
        <v>2</v>
      </c>
      <c r="C6117" s="7" t="n">
        <f aca="false">1_Data_EDA!I6118</f>
        <v>50</v>
      </c>
      <c r="D6117" s="6" t="n">
        <f aca="false">1_Data_EDA!J6118</f>
        <v>3</v>
      </c>
      <c r="E6117" s="7" t="n">
        <f aca="false">1_Data_EDA!K6118</f>
        <v>150</v>
      </c>
      <c r="F6117" s="7" t="n">
        <f aca="false">1_Data_EDA!L6118</f>
        <v>25.5</v>
      </c>
      <c r="G6117" s="8" t="n">
        <f aca="false">1_Data_EDA!M6118</f>
        <v>0.170000002</v>
      </c>
      <c r="H6117" s="6" t="n">
        <f aca="false">IF(1_Data_EDA!B6118="First Class",1,0)</f>
        <v>0</v>
      </c>
      <c r="I6117" s="6" t="n">
        <f aca="false">IF(1_Data_EDA!B6118="Second Class",1,0)</f>
        <v>1</v>
      </c>
      <c r="J6117" s="6" t="n">
        <f aca="false">IF(1_Data_EDA!B6118="Same Day",1,0)</f>
        <v>0</v>
      </c>
      <c r="K6117" s="6" t="n">
        <f aca="false">IF(1_Data_EDA!C6118="Corporate",1,0)</f>
        <v>1</v>
      </c>
      <c r="L6117" s="6" t="n">
        <f aca="false">IF(1_Data_EDA!C6118="Home Office",1,0)</f>
        <v>0</v>
      </c>
      <c r="M6117" s="6" t="n">
        <f aca="false">IF(1_Data_EDA!D6118="Europe",1,0)</f>
        <v>1</v>
      </c>
      <c r="N6117" s="6" t="n">
        <f aca="false">IF(1_Data_EDA!D6118="LATAM",1,0)</f>
        <v>0</v>
      </c>
      <c r="O6117" s="6" t="n">
        <f aca="false">IF(1_Data_EDA!D6118="Pacific Asia",1,0)</f>
        <v>0</v>
      </c>
      <c r="P6117" s="6" t="n">
        <f aca="false">IF(1_Data_EDA!D6118="USCA",1,0)</f>
        <v>0</v>
      </c>
      <c r="Q6117" s="6" t="n">
        <f aca="false">IF(C6117&gt;MEDIAN(C$5:C$8004),1,0)</f>
        <v>0</v>
      </c>
      <c r="R6117" s="6" t="n">
        <f aca="false">IF(D6117&gt;2,1,0)</f>
        <v>1</v>
      </c>
    </row>
    <row r="6118" customFormat="false" ht="15" hidden="false" customHeight="true" outlineLevel="0" collapsed="false">
      <c r="A6118" s="6" t="n">
        <f aca="false">1_Data_EDA!O6119</f>
        <v>1</v>
      </c>
      <c r="B6118" s="6" t="n">
        <f aca="false">1_Data_EDA!H6119</f>
        <v>2</v>
      </c>
      <c r="C6118" s="7" t="n">
        <f aca="false">1_Data_EDA!I6119</f>
        <v>99.98999786</v>
      </c>
      <c r="D6118" s="6" t="n">
        <f aca="false">1_Data_EDA!J6119</f>
        <v>3</v>
      </c>
      <c r="E6118" s="7" t="n">
        <f aca="false">1_Data_EDA!K6119</f>
        <v>299.9700012</v>
      </c>
      <c r="F6118" s="7" t="n">
        <f aca="false">1_Data_EDA!L6119</f>
        <v>48</v>
      </c>
      <c r="G6118" s="8" t="n">
        <f aca="false">1_Data_EDA!M6119</f>
        <v>0.159999996</v>
      </c>
      <c r="H6118" s="6" t="n">
        <f aca="false">IF(1_Data_EDA!B6119="First Class",1,0)</f>
        <v>0</v>
      </c>
      <c r="I6118" s="6" t="n">
        <f aca="false">IF(1_Data_EDA!B6119="Second Class",1,0)</f>
        <v>1</v>
      </c>
      <c r="J6118" s="6" t="n">
        <f aca="false">IF(1_Data_EDA!B6119="Same Day",1,0)</f>
        <v>0</v>
      </c>
      <c r="K6118" s="6" t="n">
        <f aca="false">IF(1_Data_EDA!C6119="Corporate",1,0)</f>
        <v>1</v>
      </c>
      <c r="L6118" s="6" t="n">
        <f aca="false">IF(1_Data_EDA!C6119="Home Office",1,0)</f>
        <v>0</v>
      </c>
      <c r="M6118" s="6" t="n">
        <f aca="false">IF(1_Data_EDA!D6119="Europe",1,0)</f>
        <v>0</v>
      </c>
      <c r="N6118" s="6" t="n">
        <f aca="false">IF(1_Data_EDA!D6119="LATAM",1,0)</f>
        <v>1</v>
      </c>
      <c r="O6118" s="6" t="n">
        <f aca="false">IF(1_Data_EDA!D6119="Pacific Asia",1,0)</f>
        <v>0</v>
      </c>
      <c r="P6118" s="6" t="n">
        <f aca="false">IF(1_Data_EDA!D6119="USCA",1,0)</f>
        <v>0</v>
      </c>
      <c r="Q6118" s="6" t="n">
        <f aca="false">IF(C6118&gt;MEDIAN(C$5:C$8004),1,0)</f>
        <v>1</v>
      </c>
      <c r="R6118" s="6" t="n">
        <f aca="false">IF(D6118&gt;2,1,0)</f>
        <v>1</v>
      </c>
    </row>
    <row r="6119" customFormat="false" ht="15" hidden="false" customHeight="true" outlineLevel="0" collapsed="false">
      <c r="A6119" s="6" t="n">
        <f aca="false">1_Data_EDA!O6120</f>
        <v>1</v>
      </c>
      <c r="B6119" s="6" t="n">
        <f aca="false">1_Data_EDA!H6120</f>
        <v>1</v>
      </c>
      <c r="C6119" s="7" t="n">
        <f aca="false">1_Data_EDA!I6120</f>
        <v>50</v>
      </c>
      <c r="D6119" s="6" t="n">
        <f aca="false">1_Data_EDA!J6120</f>
        <v>2</v>
      </c>
      <c r="E6119" s="7" t="n">
        <f aca="false">1_Data_EDA!K6120</f>
        <v>100</v>
      </c>
      <c r="F6119" s="7" t="n">
        <f aca="false">1_Data_EDA!L6120</f>
        <v>16</v>
      </c>
      <c r="G6119" s="8" t="n">
        <f aca="false">1_Data_EDA!M6120</f>
        <v>0.159999996</v>
      </c>
      <c r="H6119" s="6" t="n">
        <f aca="false">IF(1_Data_EDA!B6120="First Class",1,0)</f>
        <v>1</v>
      </c>
      <c r="I6119" s="6" t="n">
        <f aca="false">IF(1_Data_EDA!B6120="Second Class",1,0)</f>
        <v>0</v>
      </c>
      <c r="J6119" s="6" t="n">
        <f aca="false">IF(1_Data_EDA!B6120="Same Day",1,0)</f>
        <v>0</v>
      </c>
      <c r="K6119" s="6" t="n">
        <f aca="false">IF(1_Data_EDA!C6120="Corporate",1,0)</f>
        <v>1</v>
      </c>
      <c r="L6119" s="6" t="n">
        <f aca="false">IF(1_Data_EDA!C6120="Home Office",1,0)</f>
        <v>0</v>
      </c>
      <c r="M6119" s="6" t="n">
        <f aca="false">IF(1_Data_EDA!D6120="Europe",1,0)</f>
        <v>0</v>
      </c>
      <c r="N6119" s="6" t="n">
        <f aca="false">IF(1_Data_EDA!D6120="LATAM",1,0)</f>
        <v>0</v>
      </c>
      <c r="O6119" s="6" t="n">
        <f aca="false">IF(1_Data_EDA!D6120="Pacific Asia",1,0)</f>
        <v>1</v>
      </c>
      <c r="P6119" s="6" t="n">
        <f aca="false">IF(1_Data_EDA!D6120="USCA",1,0)</f>
        <v>0</v>
      </c>
      <c r="Q6119" s="6" t="n">
        <f aca="false">IF(C6119&gt;MEDIAN(C$5:C$8004),1,0)</f>
        <v>0</v>
      </c>
      <c r="R6119" s="6" t="n">
        <f aca="false">IF(D6119&gt;2,1,0)</f>
        <v>0</v>
      </c>
    </row>
    <row r="6120" customFormat="false" ht="15" hidden="false" customHeight="true" outlineLevel="0" collapsed="false">
      <c r="A6120" s="6" t="n">
        <f aca="false">1_Data_EDA!O6121</f>
        <v>0</v>
      </c>
      <c r="B6120" s="6" t="n">
        <f aca="false">1_Data_EDA!H6121</f>
        <v>4</v>
      </c>
      <c r="C6120" s="7" t="n">
        <f aca="false">1_Data_EDA!I6121</f>
        <v>59.99000168</v>
      </c>
      <c r="D6120" s="6" t="n">
        <f aca="false">1_Data_EDA!J6121</f>
        <v>3</v>
      </c>
      <c r="E6120" s="7" t="n">
        <f aca="false">1_Data_EDA!K6121</f>
        <v>179.9700012</v>
      </c>
      <c r="F6120" s="7" t="n">
        <f aca="false">1_Data_EDA!L6121</f>
        <v>23.39999962</v>
      </c>
      <c r="G6120" s="8" t="n">
        <f aca="false">1_Data_EDA!M6121</f>
        <v>0.129999995</v>
      </c>
      <c r="H6120" s="6" t="n">
        <f aca="false">IF(1_Data_EDA!B6121="First Class",1,0)</f>
        <v>0</v>
      </c>
      <c r="I6120" s="6" t="n">
        <f aca="false">IF(1_Data_EDA!B6121="Second Class",1,0)</f>
        <v>0</v>
      </c>
      <c r="J6120" s="6" t="n">
        <f aca="false">IF(1_Data_EDA!B6121="Same Day",1,0)</f>
        <v>0</v>
      </c>
      <c r="K6120" s="6" t="n">
        <f aca="false">IF(1_Data_EDA!C6121="Corporate",1,0)</f>
        <v>0</v>
      </c>
      <c r="L6120" s="6" t="n">
        <f aca="false">IF(1_Data_EDA!C6121="Home Office",1,0)</f>
        <v>0</v>
      </c>
      <c r="M6120" s="6" t="n">
        <f aca="false">IF(1_Data_EDA!D6121="Europe",1,0)</f>
        <v>1</v>
      </c>
      <c r="N6120" s="6" t="n">
        <f aca="false">IF(1_Data_EDA!D6121="LATAM",1,0)</f>
        <v>0</v>
      </c>
      <c r="O6120" s="6" t="n">
        <f aca="false">IF(1_Data_EDA!D6121="Pacific Asia",1,0)</f>
        <v>0</v>
      </c>
      <c r="P6120" s="6" t="n">
        <f aca="false">IF(1_Data_EDA!D6121="USCA",1,0)</f>
        <v>0</v>
      </c>
      <c r="Q6120" s="6" t="n">
        <f aca="false">IF(C6120&gt;MEDIAN(C$5:C$8004),1,0)</f>
        <v>0</v>
      </c>
      <c r="R6120" s="6" t="n">
        <f aca="false">IF(D6120&gt;2,1,0)</f>
        <v>1</v>
      </c>
    </row>
    <row r="6121" customFormat="false" ht="15" hidden="false" customHeight="true" outlineLevel="0" collapsed="false">
      <c r="A6121" s="6" t="n">
        <f aca="false">1_Data_EDA!O6122</f>
        <v>1</v>
      </c>
      <c r="B6121" s="6" t="n">
        <f aca="false">1_Data_EDA!H6122</f>
        <v>4</v>
      </c>
      <c r="C6121" s="7" t="n">
        <f aca="false">1_Data_EDA!I6122</f>
        <v>129.9900055</v>
      </c>
      <c r="D6121" s="6" t="n">
        <f aca="false">1_Data_EDA!J6122</f>
        <v>1</v>
      </c>
      <c r="E6121" s="7" t="n">
        <f aca="false">1_Data_EDA!K6122</f>
        <v>129.9900055</v>
      </c>
      <c r="F6121" s="7" t="n">
        <f aca="false">1_Data_EDA!L6122</f>
        <v>3.900000095</v>
      </c>
      <c r="G6121" s="8" t="n">
        <f aca="false">1_Data_EDA!M6122</f>
        <v>0.029999999</v>
      </c>
      <c r="H6121" s="6" t="n">
        <f aca="false">IF(1_Data_EDA!B6122="First Class",1,0)</f>
        <v>0</v>
      </c>
      <c r="I6121" s="6" t="n">
        <f aca="false">IF(1_Data_EDA!B6122="Second Class",1,0)</f>
        <v>0</v>
      </c>
      <c r="J6121" s="6" t="n">
        <f aca="false">IF(1_Data_EDA!B6122="Same Day",1,0)</f>
        <v>0</v>
      </c>
      <c r="K6121" s="6" t="n">
        <f aca="false">IF(1_Data_EDA!C6122="Corporate",1,0)</f>
        <v>0</v>
      </c>
      <c r="L6121" s="6" t="n">
        <f aca="false">IF(1_Data_EDA!C6122="Home Office",1,0)</f>
        <v>1</v>
      </c>
      <c r="M6121" s="6" t="n">
        <f aca="false">IF(1_Data_EDA!D6122="Europe",1,0)</f>
        <v>0</v>
      </c>
      <c r="N6121" s="6" t="n">
        <f aca="false">IF(1_Data_EDA!D6122="LATAM",1,0)</f>
        <v>0</v>
      </c>
      <c r="O6121" s="6" t="n">
        <f aca="false">IF(1_Data_EDA!D6122="Pacific Asia",1,0)</f>
        <v>0</v>
      </c>
      <c r="P6121" s="6" t="n">
        <f aca="false">IF(1_Data_EDA!D6122="USCA",1,0)</f>
        <v>1</v>
      </c>
      <c r="Q6121" s="6" t="n">
        <f aca="false">IF(C6121&gt;MEDIAN(C$5:C$8004),1,0)</f>
        <v>1</v>
      </c>
      <c r="R6121" s="6" t="n">
        <f aca="false">IF(D6121&gt;2,1,0)</f>
        <v>0</v>
      </c>
    </row>
    <row r="6122" customFormat="false" ht="15" hidden="false" customHeight="true" outlineLevel="0" collapsed="false">
      <c r="A6122" s="6" t="n">
        <f aca="false">1_Data_EDA!O6123</f>
        <v>1</v>
      </c>
      <c r="B6122" s="6" t="n">
        <f aca="false">1_Data_EDA!H6123</f>
        <v>4</v>
      </c>
      <c r="C6122" s="7" t="n">
        <f aca="false">1_Data_EDA!I6123</f>
        <v>299.980011</v>
      </c>
      <c r="D6122" s="6" t="n">
        <f aca="false">1_Data_EDA!J6123</f>
        <v>1</v>
      </c>
      <c r="E6122" s="7" t="n">
        <f aca="false">1_Data_EDA!K6123</f>
        <v>299.980011</v>
      </c>
      <c r="F6122" s="7" t="n">
        <f aca="false">1_Data_EDA!L6123</f>
        <v>9</v>
      </c>
      <c r="G6122" s="8" t="n">
        <f aca="false">1_Data_EDA!M6123</f>
        <v>0.029999999</v>
      </c>
      <c r="H6122" s="6" t="n">
        <f aca="false">IF(1_Data_EDA!B6123="First Class",1,0)</f>
        <v>0</v>
      </c>
      <c r="I6122" s="6" t="n">
        <f aca="false">IF(1_Data_EDA!B6123="Second Class",1,0)</f>
        <v>0</v>
      </c>
      <c r="J6122" s="6" t="n">
        <f aca="false">IF(1_Data_EDA!B6123="Same Day",1,0)</f>
        <v>0</v>
      </c>
      <c r="K6122" s="6" t="n">
        <f aca="false">IF(1_Data_EDA!C6123="Corporate",1,0)</f>
        <v>0</v>
      </c>
      <c r="L6122" s="6" t="n">
        <f aca="false">IF(1_Data_EDA!C6123="Home Office",1,0)</f>
        <v>1</v>
      </c>
      <c r="M6122" s="6" t="n">
        <f aca="false">IF(1_Data_EDA!D6123="Europe",1,0)</f>
        <v>0</v>
      </c>
      <c r="N6122" s="6" t="n">
        <f aca="false">IF(1_Data_EDA!D6123="LATAM",1,0)</f>
        <v>0</v>
      </c>
      <c r="O6122" s="6" t="n">
        <f aca="false">IF(1_Data_EDA!D6123="Pacific Asia",1,0)</f>
        <v>1</v>
      </c>
      <c r="P6122" s="6" t="n">
        <f aca="false">IF(1_Data_EDA!D6123="USCA",1,0)</f>
        <v>0</v>
      </c>
      <c r="Q6122" s="6" t="n">
        <f aca="false">IF(C6122&gt;MEDIAN(C$5:C$8004),1,0)</f>
        <v>1</v>
      </c>
      <c r="R6122" s="6" t="n">
        <f aca="false">IF(D6122&gt;2,1,0)</f>
        <v>0</v>
      </c>
    </row>
    <row r="6123" customFormat="false" ht="15" hidden="false" customHeight="true" outlineLevel="0" collapsed="false">
      <c r="A6123" s="6" t="n">
        <f aca="false">1_Data_EDA!O6124</f>
        <v>0</v>
      </c>
      <c r="B6123" s="6" t="n">
        <f aca="false">1_Data_EDA!H6124</f>
        <v>4</v>
      </c>
      <c r="C6123" s="7" t="n">
        <f aca="false">1_Data_EDA!I6124</f>
        <v>49.97999954</v>
      </c>
      <c r="D6123" s="6" t="n">
        <f aca="false">1_Data_EDA!J6124</f>
        <v>5</v>
      </c>
      <c r="E6123" s="7" t="n">
        <f aca="false">1_Data_EDA!K6124</f>
        <v>249.8999939</v>
      </c>
      <c r="F6123" s="7" t="n">
        <f aca="false">1_Data_EDA!L6124</f>
        <v>5</v>
      </c>
      <c r="G6123" s="8" t="n">
        <f aca="false">1_Data_EDA!M6124</f>
        <v>0.02</v>
      </c>
      <c r="H6123" s="6" t="n">
        <f aca="false">IF(1_Data_EDA!B6124="First Class",1,0)</f>
        <v>0</v>
      </c>
      <c r="I6123" s="6" t="n">
        <f aca="false">IF(1_Data_EDA!B6124="Second Class",1,0)</f>
        <v>0</v>
      </c>
      <c r="J6123" s="6" t="n">
        <f aca="false">IF(1_Data_EDA!B6124="Same Day",1,0)</f>
        <v>0</v>
      </c>
      <c r="K6123" s="6" t="n">
        <f aca="false">IF(1_Data_EDA!C6124="Corporate",1,0)</f>
        <v>0</v>
      </c>
      <c r="L6123" s="6" t="n">
        <f aca="false">IF(1_Data_EDA!C6124="Home Office",1,0)</f>
        <v>1</v>
      </c>
      <c r="M6123" s="6" t="n">
        <f aca="false">IF(1_Data_EDA!D6124="Europe",1,0)</f>
        <v>0</v>
      </c>
      <c r="N6123" s="6" t="n">
        <f aca="false">IF(1_Data_EDA!D6124="LATAM",1,0)</f>
        <v>1</v>
      </c>
      <c r="O6123" s="6" t="n">
        <f aca="false">IF(1_Data_EDA!D6124="Pacific Asia",1,0)</f>
        <v>0</v>
      </c>
      <c r="P6123" s="6" t="n">
        <f aca="false">IF(1_Data_EDA!D6124="USCA",1,0)</f>
        <v>0</v>
      </c>
      <c r="Q6123" s="6" t="n">
        <f aca="false">IF(C6123&gt;MEDIAN(C$5:C$8004),1,0)</f>
        <v>0</v>
      </c>
      <c r="R6123" s="6" t="n">
        <f aca="false">IF(D6123&gt;2,1,0)</f>
        <v>1</v>
      </c>
    </row>
    <row r="6124" customFormat="false" ht="15" hidden="false" customHeight="true" outlineLevel="0" collapsed="false">
      <c r="A6124" s="6" t="n">
        <f aca="false">1_Data_EDA!O6125</f>
        <v>0</v>
      </c>
      <c r="B6124" s="6" t="n">
        <f aca="false">1_Data_EDA!H6125</f>
        <v>4</v>
      </c>
      <c r="C6124" s="7" t="n">
        <f aca="false">1_Data_EDA!I6125</f>
        <v>9.989999771</v>
      </c>
      <c r="D6124" s="6" t="n">
        <f aca="false">1_Data_EDA!J6125</f>
        <v>5</v>
      </c>
      <c r="E6124" s="7" t="n">
        <f aca="false">1_Data_EDA!K6125</f>
        <v>49.95000076</v>
      </c>
      <c r="F6124" s="7" t="n">
        <f aca="false">1_Data_EDA!L6125</f>
        <v>4.5</v>
      </c>
      <c r="G6124" s="8" t="n">
        <f aca="false">1_Data_EDA!M6125</f>
        <v>0.090000004</v>
      </c>
      <c r="H6124" s="6" t="n">
        <f aca="false">IF(1_Data_EDA!B6125="First Class",1,0)</f>
        <v>0</v>
      </c>
      <c r="I6124" s="6" t="n">
        <f aca="false">IF(1_Data_EDA!B6125="Second Class",1,0)</f>
        <v>0</v>
      </c>
      <c r="J6124" s="6" t="n">
        <f aca="false">IF(1_Data_EDA!B6125="Same Day",1,0)</f>
        <v>0</v>
      </c>
      <c r="K6124" s="6" t="n">
        <f aca="false">IF(1_Data_EDA!C6125="Corporate",1,0)</f>
        <v>0</v>
      </c>
      <c r="L6124" s="6" t="n">
        <f aca="false">IF(1_Data_EDA!C6125="Home Office",1,0)</f>
        <v>0</v>
      </c>
      <c r="M6124" s="6" t="n">
        <f aca="false">IF(1_Data_EDA!D6125="Europe",1,0)</f>
        <v>0</v>
      </c>
      <c r="N6124" s="6" t="n">
        <f aca="false">IF(1_Data_EDA!D6125="LATAM",1,0)</f>
        <v>0</v>
      </c>
      <c r="O6124" s="6" t="n">
        <f aca="false">IF(1_Data_EDA!D6125="Pacific Asia",1,0)</f>
        <v>1</v>
      </c>
      <c r="P6124" s="6" t="n">
        <f aca="false">IF(1_Data_EDA!D6125="USCA",1,0)</f>
        <v>0</v>
      </c>
      <c r="Q6124" s="6" t="n">
        <f aca="false">IF(C6124&gt;MEDIAN(C$5:C$8004),1,0)</f>
        <v>0</v>
      </c>
      <c r="R6124" s="6" t="n">
        <f aca="false">IF(D6124&gt;2,1,0)</f>
        <v>1</v>
      </c>
    </row>
    <row r="6125" customFormat="false" ht="15" hidden="false" customHeight="true" outlineLevel="0" collapsed="false">
      <c r="A6125" s="6" t="n">
        <f aca="false">1_Data_EDA!O6126</f>
        <v>0</v>
      </c>
      <c r="B6125" s="6" t="n">
        <f aca="false">1_Data_EDA!H6126</f>
        <v>4</v>
      </c>
      <c r="C6125" s="7" t="n">
        <f aca="false">1_Data_EDA!I6126</f>
        <v>199.9900055</v>
      </c>
      <c r="D6125" s="6" t="n">
        <f aca="false">1_Data_EDA!J6126</f>
        <v>1</v>
      </c>
      <c r="E6125" s="7" t="n">
        <f aca="false">1_Data_EDA!K6126</f>
        <v>199.9900055</v>
      </c>
      <c r="F6125" s="7" t="n">
        <f aca="false">1_Data_EDA!L6126</f>
        <v>18</v>
      </c>
      <c r="G6125" s="8" t="n">
        <f aca="false">1_Data_EDA!M6126</f>
        <v>0.090000004</v>
      </c>
      <c r="H6125" s="6" t="n">
        <f aca="false">IF(1_Data_EDA!B6126="First Class",1,0)</f>
        <v>0</v>
      </c>
      <c r="I6125" s="6" t="n">
        <f aca="false">IF(1_Data_EDA!B6126="Second Class",1,0)</f>
        <v>0</v>
      </c>
      <c r="J6125" s="6" t="n">
        <f aca="false">IF(1_Data_EDA!B6126="Same Day",1,0)</f>
        <v>0</v>
      </c>
      <c r="K6125" s="6" t="n">
        <f aca="false">IF(1_Data_EDA!C6126="Corporate",1,0)</f>
        <v>0</v>
      </c>
      <c r="L6125" s="6" t="n">
        <f aca="false">IF(1_Data_EDA!C6126="Home Office",1,0)</f>
        <v>1</v>
      </c>
      <c r="M6125" s="6" t="n">
        <f aca="false">IF(1_Data_EDA!D6126="Europe",1,0)</f>
        <v>0</v>
      </c>
      <c r="N6125" s="6" t="n">
        <f aca="false">IF(1_Data_EDA!D6126="LATAM",1,0)</f>
        <v>1</v>
      </c>
      <c r="O6125" s="6" t="n">
        <f aca="false">IF(1_Data_EDA!D6126="Pacific Asia",1,0)</f>
        <v>0</v>
      </c>
      <c r="P6125" s="6" t="n">
        <f aca="false">IF(1_Data_EDA!D6126="USCA",1,0)</f>
        <v>0</v>
      </c>
      <c r="Q6125" s="6" t="n">
        <f aca="false">IF(C6125&gt;MEDIAN(C$5:C$8004),1,0)</f>
        <v>1</v>
      </c>
      <c r="R6125" s="6" t="n">
        <f aca="false">IF(D6125&gt;2,1,0)</f>
        <v>0</v>
      </c>
    </row>
    <row r="6126" customFormat="false" ht="15" hidden="false" customHeight="true" outlineLevel="0" collapsed="false">
      <c r="A6126" s="6" t="n">
        <f aca="false">1_Data_EDA!O6127</f>
        <v>1</v>
      </c>
      <c r="B6126" s="6" t="n">
        <f aca="false">1_Data_EDA!H6127</f>
        <v>4</v>
      </c>
      <c r="C6126" s="7" t="n">
        <f aca="false">1_Data_EDA!I6127</f>
        <v>49.97999954</v>
      </c>
      <c r="D6126" s="6" t="n">
        <f aca="false">1_Data_EDA!J6127</f>
        <v>2</v>
      </c>
      <c r="E6126" s="7" t="n">
        <f aca="false">1_Data_EDA!K6127</f>
        <v>99.95999908</v>
      </c>
      <c r="F6126" s="7" t="n">
        <f aca="false">1_Data_EDA!L6127</f>
        <v>5.5</v>
      </c>
      <c r="G6126" s="8" t="n">
        <f aca="false">1_Data_EDA!M6127</f>
        <v>0.059999999</v>
      </c>
      <c r="H6126" s="6" t="n">
        <f aca="false">IF(1_Data_EDA!B6127="First Class",1,0)</f>
        <v>0</v>
      </c>
      <c r="I6126" s="6" t="n">
        <f aca="false">IF(1_Data_EDA!B6127="Second Class",1,0)</f>
        <v>0</v>
      </c>
      <c r="J6126" s="6" t="n">
        <f aca="false">IF(1_Data_EDA!B6127="Same Day",1,0)</f>
        <v>0</v>
      </c>
      <c r="K6126" s="6" t="n">
        <f aca="false">IF(1_Data_EDA!C6127="Corporate",1,0)</f>
        <v>0</v>
      </c>
      <c r="L6126" s="6" t="n">
        <f aca="false">IF(1_Data_EDA!C6127="Home Office",1,0)</f>
        <v>0</v>
      </c>
      <c r="M6126" s="6" t="n">
        <f aca="false">IF(1_Data_EDA!D6127="Europe",1,0)</f>
        <v>0</v>
      </c>
      <c r="N6126" s="6" t="n">
        <f aca="false">IF(1_Data_EDA!D6127="LATAM",1,0)</f>
        <v>0</v>
      </c>
      <c r="O6126" s="6" t="n">
        <f aca="false">IF(1_Data_EDA!D6127="Pacific Asia",1,0)</f>
        <v>1</v>
      </c>
      <c r="P6126" s="6" t="n">
        <f aca="false">IF(1_Data_EDA!D6127="USCA",1,0)</f>
        <v>0</v>
      </c>
      <c r="Q6126" s="6" t="n">
        <f aca="false">IF(C6126&gt;MEDIAN(C$5:C$8004),1,0)</f>
        <v>0</v>
      </c>
      <c r="R6126" s="6" t="n">
        <f aca="false">IF(D6126&gt;2,1,0)</f>
        <v>0</v>
      </c>
    </row>
    <row r="6127" customFormat="false" ht="15" hidden="false" customHeight="true" outlineLevel="0" collapsed="false">
      <c r="A6127" s="6" t="n">
        <f aca="false">1_Data_EDA!O6128</f>
        <v>1</v>
      </c>
      <c r="B6127" s="6" t="n">
        <f aca="false">1_Data_EDA!H6128</f>
        <v>2</v>
      </c>
      <c r="C6127" s="7" t="n">
        <f aca="false">1_Data_EDA!I6128</f>
        <v>50</v>
      </c>
      <c r="D6127" s="6" t="n">
        <f aca="false">1_Data_EDA!J6128</f>
        <v>5</v>
      </c>
      <c r="E6127" s="7" t="n">
        <f aca="false">1_Data_EDA!K6128</f>
        <v>250</v>
      </c>
      <c r="F6127" s="7" t="n">
        <f aca="false">1_Data_EDA!L6128</f>
        <v>45</v>
      </c>
      <c r="G6127" s="8" t="n">
        <f aca="false">1_Data_EDA!M6128</f>
        <v>0.180000007</v>
      </c>
      <c r="H6127" s="6" t="n">
        <f aca="false">IF(1_Data_EDA!B6128="First Class",1,0)</f>
        <v>0</v>
      </c>
      <c r="I6127" s="6" t="n">
        <f aca="false">IF(1_Data_EDA!B6128="Second Class",1,0)</f>
        <v>1</v>
      </c>
      <c r="J6127" s="6" t="n">
        <f aca="false">IF(1_Data_EDA!B6128="Same Day",1,0)</f>
        <v>0</v>
      </c>
      <c r="K6127" s="6" t="n">
        <f aca="false">IF(1_Data_EDA!C6128="Corporate",1,0)</f>
        <v>0</v>
      </c>
      <c r="L6127" s="6" t="n">
        <f aca="false">IF(1_Data_EDA!C6128="Home Office",1,0)</f>
        <v>1</v>
      </c>
      <c r="M6127" s="6" t="n">
        <f aca="false">IF(1_Data_EDA!D6128="Europe",1,0)</f>
        <v>0</v>
      </c>
      <c r="N6127" s="6" t="n">
        <f aca="false">IF(1_Data_EDA!D6128="LATAM",1,0)</f>
        <v>1</v>
      </c>
      <c r="O6127" s="6" t="n">
        <f aca="false">IF(1_Data_EDA!D6128="Pacific Asia",1,0)</f>
        <v>0</v>
      </c>
      <c r="P6127" s="6" t="n">
        <f aca="false">IF(1_Data_EDA!D6128="USCA",1,0)</f>
        <v>0</v>
      </c>
      <c r="Q6127" s="6" t="n">
        <f aca="false">IF(C6127&gt;MEDIAN(C$5:C$8004),1,0)</f>
        <v>0</v>
      </c>
      <c r="R6127" s="6" t="n">
        <f aca="false">IF(D6127&gt;2,1,0)</f>
        <v>1</v>
      </c>
    </row>
    <row r="6128" customFormat="false" ht="15" hidden="false" customHeight="true" outlineLevel="0" collapsed="false">
      <c r="A6128" s="6" t="n">
        <f aca="false">1_Data_EDA!O6129</f>
        <v>1</v>
      </c>
      <c r="B6128" s="6" t="n">
        <f aca="false">1_Data_EDA!H6129</f>
        <v>1</v>
      </c>
      <c r="C6128" s="7" t="n">
        <f aca="false">1_Data_EDA!I6129</f>
        <v>50</v>
      </c>
      <c r="D6128" s="6" t="n">
        <f aca="false">1_Data_EDA!J6129</f>
        <v>5</v>
      </c>
      <c r="E6128" s="7" t="n">
        <f aca="false">1_Data_EDA!K6129</f>
        <v>250</v>
      </c>
      <c r="F6128" s="7" t="n">
        <f aca="false">1_Data_EDA!L6129</f>
        <v>12.5</v>
      </c>
      <c r="G6128" s="8" t="n">
        <f aca="false">1_Data_EDA!M6129</f>
        <v>0.050000001</v>
      </c>
      <c r="H6128" s="6" t="n">
        <f aca="false">IF(1_Data_EDA!B6129="First Class",1,0)</f>
        <v>1</v>
      </c>
      <c r="I6128" s="6" t="n">
        <f aca="false">IF(1_Data_EDA!B6129="Second Class",1,0)</f>
        <v>0</v>
      </c>
      <c r="J6128" s="6" t="n">
        <f aca="false">IF(1_Data_EDA!B6129="Same Day",1,0)</f>
        <v>0</v>
      </c>
      <c r="K6128" s="6" t="n">
        <f aca="false">IF(1_Data_EDA!C6129="Corporate",1,0)</f>
        <v>0</v>
      </c>
      <c r="L6128" s="6" t="n">
        <f aca="false">IF(1_Data_EDA!C6129="Home Office",1,0)</f>
        <v>0</v>
      </c>
      <c r="M6128" s="6" t="n">
        <f aca="false">IF(1_Data_EDA!D6129="Europe",1,0)</f>
        <v>0</v>
      </c>
      <c r="N6128" s="6" t="n">
        <f aca="false">IF(1_Data_EDA!D6129="LATAM",1,0)</f>
        <v>0</v>
      </c>
      <c r="O6128" s="6" t="n">
        <f aca="false">IF(1_Data_EDA!D6129="Pacific Asia",1,0)</f>
        <v>0</v>
      </c>
      <c r="P6128" s="6" t="n">
        <f aca="false">IF(1_Data_EDA!D6129="USCA",1,0)</f>
        <v>0</v>
      </c>
      <c r="Q6128" s="6" t="n">
        <f aca="false">IF(C6128&gt;MEDIAN(C$5:C$8004),1,0)</f>
        <v>0</v>
      </c>
      <c r="R6128" s="6" t="n">
        <f aca="false">IF(D6128&gt;2,1,0)</f>
        <v>1</v>
      </c>
    </row>
    <row r="6129" customFormat="false" ht="15" hidden="false" customHeight="true" outlineLevel="0" collapsed="false">
      <c r="A6129" s="6" t="n">
        <f aca="false">1_Data_EDA!O6130</f>
        <v>1</v>
      </c>
      <c r="B6129" s="6" t="n">
        <f aca="false">1_Data_EDA!H6130</f>
        <v>2</v>
      </c>
      <c r="C6129" s="7" t="n">
        <f aca="false">1_Data_EDA!I6130</f>
        <v>129.9900055</v>
      </c>
      <c r="D6129" s="6" t="n">
        <f aca="false">1_Data_EDA!J6130</f>
        <v>1</v>
      </c>
      <c r="E6129" s="7" t="n">
        <f aca="false">1_Data_EDA!K6130</f>
        <v>129.9900055</v>
      </c>
      <c r="F6129" s="7" t="n">
        <f aca="false">1_Data_EDA!L6130</f>
        <v>26</v>
      </c>
      <c r="G6129" s="8" t="n">
        <f aca="false">1_Data_EDA!M6130</f>
        <v>0.200000003</v>
      </c>
      <c r="H6129" s="6" t="n">
        <f aca="false">IF(1_Data_EDA!B6130="First Class",1,0)</f>
        <v>0</v>
      </c>
      <c r="I6129" s="6" t="n">
        <f aca="false">IF(1_Data_EDA!B6130="Second Class",1,0)</f>
        <v>1</v>
      </c>
      <c r="J6129" s="6" t="n">
        <f aca="false">IF(1_Data_EDA!B6130="Same Day",1,0)</f>
        <v>0</v>
      </c>
      <c r="K6129" s="6" t="n">
        <f aca="false">IF(1_Data_EDA!C6130="Corporate",1,0)</f>
        <v>0</v>
      </c>
      <c r="L6129" s="6" t="n">
        <f aca="false">IF(1_Data_EDA!C6130="Home Office",1,0)</f>
        <v>1</v>
      </c>
      <c r="M6129" s="6" t="n">
        <f aca="false">IF(1_Data_EDA!D6130="Europe",1,0)</f>
        <v>1</v>
      </c>
      <c r="N6129" s="6" t="n">
        <f aca="false">IF(1_Data_EDA!D6130="LATAM",1,0)</f>
        <v>0</v>
      </c>
      <c r="O6129" s="6" t="n">
        <f aca="false">IF(1_Data_EDA!D6130="Pacific Asia",1,0)</f>
        <v>0</v>
      </c>
      <c r="P6129" s="6" t="n">
        <f aca="false">IF(1_Data_EDA!D6130="USCA",1,0)</f>
        <v>0</v>
      </c>
      <c r="Q6129" s="6" t="n">
        <f aca="false">IF(C6129&gt;MEDIAN(C$5:C$8004),1,0)</f>
        <v>1</v>
      </c>
      <c r="R6129" s="6" t="n">
        <f aca="false">IF(D6129&gt;2,1,0)</f>
        <v>0</v>
      </c>
    </row>
    <row r="6130" customFormat="false" ht="15" hidden="false" customHeight="true" outlineLevel="0" collapsed="false">
      <c r="A6130" s="6" t="n">
        <f aca="false">1_Data_EDA!O6131</f>
        <v>1</v>
      </c>
      <c r="B6130" s="6" t="n">
        <f aca="false">1_Data_EDA!H6131</f>
        <v>4</v>
      </c>
      <c r="C6130" s="7" t="n">
        <f aca="false">1_Data_EDA!I6131</f>
        <v>50</v>
      </c>
      <c r="D6130" s="6" t="n">
        <f aca="false">1_Data_EDA!J6131</f>
        <v>3</v>
      </c>
      <c r="E6130" s="7" t="n">
        <f aca="false">1_Data_EDA!K6131</f>
        <v>150</v>
      </c>
      <c r="F6130" s="7" t="n">
        <f aca="false">1_Data_EDA!L6131</f>
        <v>19.5</v>
      </c>
      <c r="G6130" s="8" t="n">
        <f aca="false">1_Data_EDA!M6131</f>
        <v>0.129999995</v>
      </c>
      <c r="H6130" s="6" t="n">
        <f aca="false">IF(1_Data_EDA!B6131="First Class",1,0)</f>
        <v>0</v>
      </c>
      <c r="I6130" s="6" t="n">
        <f aca="false">IF(1_Data_EDA!B6131="Second Class",1,0)</f>
        <v>0</v>
      </c>
      <c r="J6130" s="6" t="n">
        <f aca="false">IF(1_Data_EDA!B6131="Same Day",1,0)</f>
        <v>0</v>
      </c>
      <c r="K6130" s="6" t="n">
        <f aca="false">IF(1_Data_EDA!C6131="Corporate",1,0)</f>
        <v>1</v>
      </c>
      <c r="L6130" s="6" t="n">
        <f aca="false">IF(1_Data_EDA!C6131="Home Office",1,0)</f>
        <v>0</v>
      </c>
      <c r="M6130" s="6" t="n">
        <f aca="false">IF(1_Data_EDA!D6131="Europe",1,0)</f>
        <v>0</v>
      </c>
      <c r="N6130" s="6" t="n">
        <f aca="false">IF(1_Data_EDA!D6131="LATAM",1,0)</f>
        <v>1</v>
      </c>
      <c r="O6130" s="6" t="n">
        <f aca="false">IF(1_Data_EDA!D6131="Pacific Asia",1,0)</f>
        <v>0</v>
      </c>
      <c r="P6130" s="6" t="n">
        <f aca="false">IF(1_Data_EDA!D6131="USCA",1,0)</f>
        <v>0</v>
      </c>
      <c r="Q6130" s="6" t="n">
        <f aca="false">IF(C6130&gt;MEDIAN(C$5:C$8004),1,0)</f>
        <v>0</v>
      </c>
      <c r="R6130" s="6" t="n">
        <f aca="false">IF(D6130&gt;2,1,0)</f>
        <v>1</v>
      </c>
    </row>
    <row r="6131" customFormat="false" ht="15" hidden="false" customHeight="true" outlineLevel="0" collapsed="false">
      <c r="A6131" s="6" t="n">
        <f aca="false">1_Data_EDA!O6132</f>
        <v>0</v>
      </c>
      <c r="B6131" s="6" t="n">
        <f aca="false">1_Data_EDA!H6132</f>
        <v>4</v>
      </c>
      <c r="C6131" s="7" t="n">
        <f aca="false">1_Data_EDA!I6132</f>
        <v>399.980011</v>
      </c>
      <c r="D6131" s="6" t="n">
        <f aca="false">1_Data_EDA!J6132</f>
        <v>1</v>
      </c>
      <c r="E6131" s="7" t="n">
        <f aca="false">1_Data_EDA!K6132</f>
        <v>399.980011</v>
      </c>
      <c r="F6131" s="7" t="n">
        <f aca="false">1_Data_EDA!L6132</f>
        <v>36</v>
      </c>
      <c r="G6131" s="8" t="n">
        <f aca="false">1_Data_EDA!M6132</f>
        <v>0.090000004</v>
      </c>
      <c r="H6131" s="6" t="n">
        <f aca="false">IF(1_Data_EDA!B6132="First Class",1,0)</f>
        <v>0</v>
      </c>
      <c r="I6131" s="6" t="n">
        <f aca="false">IF(1_Data_EDA!B6132="Second Class",1,0)</f>
        <v>0</v>
      </c>
      <c r="J6131" s="6" t="n">
        <f aca="false">IF(1_Data_EDA!B6132="Same Day",1,0)</f>
        <v>0</v>
      </c>
      <c r="K6131" s="6" t="n">
        <f aca="false">IF(1_Data_EDA!C6132="Corporate",1,0)</f>
        <v>0</v>
      </c>
      <c r="L6131" s="6" t="n">
        <f aca="false">IF(1_Data_EDA!C6132="Home Office",1,0)</f>
        <v>0</v>
      </c>
      <c r="M6131" s="6" t="n">
        <f aca="false">IF(1_Data_EDA!D6132="Europe",1,0)</f>
        <v>1</v>
      </c>
      <c r="N6131" s="6" t="n">
        <f aca="false">IF(1_Data_EDA!D6132="LATAM",1,0)</f>
        <v>0</v>
      </c>
      <c r="O6131" s="6" t="n">
        <f aca="false">IF(1_Data_EDA!D6132="Pacific Asia",1,0)</f>
        <v>0</v>
      </c>
      <c r="P6131" s="6" t="n">
        <f aca="false">IF(1_Data_EDA!D6132="USCA",1,0)</f>
        <v>0</v>
      </c>
      <c r="Q6131" s="6" t="n">
        <f aca="false">IF(C6131&gt;MEDIAN(C$5:C$8004),1,0)</f>
        <v>1</v>
      </c>
      <c r="R6131" s="6" t="n">
        <f aca="false">IF(D6131&gt;2,1,0)</f>
        <v>0</v>
      </c>
    </row>
    <row r="6132" customFormat="false" ht="15" hidden="false" customHeight="true" outlineLevel="0" collapsed="false">
      <c r="A6132" s="6" t="n">
        <f aca="false">1_Data_EDA!O6133</f>
        <v>1</v>
      </c>
      <c r="B6132" s="6" t="n">
        <f aca="false">1_Data_EDA!H6133</f>
        <v>2</v>
      </c>
      <c r="C6132" s="7" t="n">
        <f aca="false">1_Data_EDA!I6133</f>
        <v>199.9900055</v>
      </c>
      <c r="D6132" s="6" t="n">
        <f aca="false">1_Data_EDA!J6133</f>
        <v>1</v>
      </c>
      <c r="E6132" s="7" t="n">
        <f aca="false">1_Data_EDA!K6133</f>
        <v>199.9900055</v>
      </c>
      <c r="F6132" s="7" t="n">
        <f aca="false">1_Data_EDA!L6133</f>
        <v>6</v>
      </c>
      <c r="G6132" s="8" t="n">
        <f aca="false">1_Data_EDA!M6133</f>
        <v>0.029999999</v>
      </c>
      <c r="H6132" s="6" t="n">
        <f aca="false">IF(1_Data_EDA!B6133="First Class",1,0)</f>
        <v>0</v>
      </c>
      <c r="I6132" s="6" t="n">
        <f aca="false">IF(1_Data_EDA!B6133="Second Class",1,0)</f>
        <v>1</v>
      </c>
      <c r="J6132" s="6" t="n">
        <f aca="false">IF(1_Data_EDA!B6133="Same Day",1,0)</f>
        <v>0</v>
      </c>
      <c r="K6132" s="6" t="n">
        <f aca="false">IF(1_Data_EDA!C6133="Corporate",1,0)</f>
        <v>1</v>
      </c>
      <c r="L6132" s="6" t="n">
        <f aca="false">IF(1_Data_EDA!C6133="Home Office",1,0)</f>
        <v>0</v>
      </c>
      <c r="M6132" s="6" t="n">
        <f aca="false">IF(1_Data_EDA!D6133="Europe",1,0)</f>
        <v>0</v>
      </c>
      <c r="N6132" s="6" t="n">
        <f aca="false">IF(1_Data_EDA!D6133="LATAM",1,0)</f>
        <v>0</v>
      </c>
      <c r="O6132" s="6" t="n">
        <f aca="false">IF(1_Data_EDA!D6133="Pacific Asia",1,0)</f>
        <v>0</v>
      </c>
      <c r="P6132" s="6" t="n">
        <f aca="false">IF(1_Data_EDA!D6133="USCA",1,0)</f>
        <v>0</v>
      </c>
      <c r="Q6132" s="6" t="n">
        <f aca="false">IF(C6132&gt;MEDIAN(C$5:C$8004),1,0)</f>
        <v>1</v>
      </c>
      <c r="R6132" s="6" t="n">
        <f aca="false">IF(D6132&gt;2,1,0)</f>
        <v>0</v>
      </c>
    </row>
    <row r="6133" customFormat="false" ht="15" hidden="false" customHeight="true" outlineLevel="0" collapsed="false">
      <c r="A6133" s="6" t="n">
        <f aca="false">1_Data_EDA!O6134</f>
        <v>1</v>
      </c>
      <c r="B6133" s="6" t="n">
        <f aca="false">1_Data_EDA!H6134</f>
        <v>4</v>
      </c>
      <c r="C6133" s="7" t="n">
        <f aca="false">1_Data_EDA!I6134</f>
        <v>399.980011</v>
      </c>
      <c r="D6133" s="6" t="n">
        <f aca="false">1_Data_EDA!J6134</f>
        <v>1</v>
      </c>
      <c r="E6133" s="7" t="n">
        <f aca="false">1_Data_EDA!K6134</f>
        <v>399.980011</v>
      </c>
      <c r="F6133" s="7" t="n">
        <f aca="false">1_Data_EDA!L6134</f>
        <v>80</v>
      </c>
      <c r="G6133" s="8" t="n">
        <f aca="false">1_Data_EDA!M6134</f>
        <v>0.200000003</v>
      </c>
      <c r="H6133" s="6" t="n">
        <f aca="false">IF(1_Data_EDA!B6134="First Class",1,0)</f>
        <v>0</v>
      </c>
      <c r="I6133" s="6" t="n">
        <f aca="false">IF(1_Data_EDA!B6134="Second Class",1,0)</f>
        <v>0</v>
      </c>
      <c r="J6133" s="6" t="n">
        <f aca="false">IF(1_Data_EDA!B6134="Same Day",1,0)</f>
        <v>0</v>
      </c>
      <c r="K6133" s="6" t="n">
        <f aca="false">IF(1_Data_EDA!C6134="Corporate",1,0)</f>
        <v>0</v>
      </c>
      <c r="L6133" s="6" t="n">
        <f aca="false">IF(1_Data_EDA!C6134="Home Office",1,0)</f>
        <v>0</v>
      </c>
      <c r="M6133" s="6" t="n">
        <f aca="false">IF(1_Data_EDA!D6134="Europe",1,0)</f>
        <v>0</v>
      </c>
      <c r="N6133" s="6" t="n">
        <f aca="false">IF(1_Data_EDA!D6134="LATAM",1,0)</f>
        <v>0</v>
      </c>
      <c r="O6133" s="6" t="n">
        <f aca="false">IF(1_Data_EDA!D6134="Pacific Asia",1,0)</f>
        <v>1</v>
      </c>
      <c r="P6133" s="6" t="n">
        <f aca="false">IF(1_Data_EDA!D6134="USCA",1,0)</f>
        <v>0</v>
      </c>
      <c r="Q6133" s="6" t="n">
        <f aca="false">IF(C6133&gt;MEDIAN(C$5:C$8004),1,0)</f>
        <v>1</v>
      </c>
      <c r="R6133" s="6" t="n">
        <f aca="false">IF(D6133&gt;2,1,0)</f>
        <v>0</v>
      </c>
    </row>
    <row r="6134" customFormat="false" ht="15" hidden="false" customHeight="true" outlineLevel="0" collapsed="false">
      <c r="A6134" s="6" t="n">
        <f aca="false">1_Data_EDA!O6135</f>
        <v>0</v>
      </c>
      <c r="B6134" s="6" t="n">
        <f aca="false">1_Data_EDA!H6135</f>
        <v>0</v>
      </c>
      <c r="C6134" s="7" t="n">
        <f aca="false">1_Data_EDA!I6135</f>
        <v>50</v>
      </c>
      <c r="D6134" s="6" t="n">
        <f aca="false">1_Data_EDA!J6135</f>
        <v>4</v>
      </c>
      <c r="E6134" s="7" t="n">
        <f aca="false">1_Data_EDA!K6135</f>
        <v>200</v>
      </c>
      <c r="F6134" s="7" t="n">
        <f aca="false">1_Data_EDA!L6135</f>
        <v>32</v>
      </c>
      <c r="G6134" s="8" t="n">
        <f aca="false">1_Data_EDA!M6135</f>
        <v>0.159999996</v>
      </c>
      <c r="H6134" s="6" t="n">
        <f aca="false">IF(1_Data_EDA!B6135="First Class",1,0)</f>
        <v>0</v>
      </c>
      <c r="I6134" s="6" t="n">
        <f aca="false">IF(1_Data_EDA!B6135="Second Class",1,0)</f>
        <v>0</v>
      </c>
      <c r="J6134" s="6" t="n">
        <f aca="false">IF(1_Data_EDA!B6135="Same Day",1,0)</f>
        <v>1</v>
      </c>
      <c r="K6134" s="6" t="n">
        <f aca="false">IF(1_Data_EDA!C6135="Corporate",1,0)</f>
        <v>1</v>
      </c>
      <c r="L6134" s="6" t="n">
        <f aca="false">IF(1_Data_EDA!C6135="Home Office",1,0)</f>
        <v>0</v>
      </c>
      <c r="M6134" s="6" t="n">
        <f aca="false">IF(1_Data_EDA!D6135="Europe",1,0)</f>
        <v>0</v>
      </c>
      <c r="N6134" s="6" t="n">
        <f aca="false">IF(1_Data_EDA!D6135="LATAM",1,0)</f>
        <v>0</v>
      </c>
      <c r="O6134" s="6" t="n">
        <f aca="false">IF(1_Data_EDA!D6135="Pacific Asia",1,0)</f>
        <v>0</v>
      </c>
      <c r="P6134" s="6" t="n">
        <f aca="false">IF(1_Data_EDA!D6135="USCA",1,0)</f>
        <v>1</v>
      </c>
      <c r="Q6134" s="6" t="n">
        <f aca="false">IF(C6134&gt;MEDIAN(C$5:C$8004),1,0)</f>
        <v>0</v>
      </c>
      <c r="R6134" s="6" t="n">
        <f aca="false">IF(D6134&gt;2,1,0)</f>
        <v>1</v>
      </c>
    </row>
    <row r="6135" customFormat="false" ht="15" hidden="false" customHeight="true" outlineLevel="0" collapsed="false">
      <c r="A6135" s="6" t="n">
        <f aca="false">1_Data_EDA!O6136</f>
        <v>0</v>
      </c>
      <c r="B6135" s="6" t="n">
        <f aca="false">1_Data_EDA!H6136</f>
        <v>4</v>
      </c>
      <c r="C6135" s="7" t="n">
        <f aca="false">1_Data_EDA!I6136</f>
        <v>59.99000168</v>
      </c>
      <c r="D6135" s="6" t="n">
        <f aca="false">1_Data_EDA!J6136</f>
        <v>1</v>
      </c>
      <c r="E6135" s="7" t="n">
        <f aca="false">1_Data_EDA!K6136</f>
        <v>59.99000168</v>
      </c>
      <c r="F6135" s="7" t="n">
        <f aca="false">1_Data_EDA!L6136</f>
        <v>9.600000381</v>
      </c>
      <c r="G6135" s="8" t="n">
        <f aca="false">1_Data_EDA!M6136</f>
        <v>0.159999996</v>
      </c>
      <c r="H6135" s="6" t="n">
        <f aca="false">IF(1_Data_EDA!B6136="First Class",1,0)</f>
        <v>0</v>
      </c>
      <c r="I6135" s="6" t="n">
        <f aca="false">IF(1_Data_EDA!B6136="Second Class",1,0)</f>
        <v>0</v>
      </c>
      <c r="J6135" s="6" t="n">
        <f aca="false">IF(1_Data_EDA!B6136="Same Day",1,0)</f>
        <v>0</v>
      </c>
      <c r="K6135" s="6" t="n">
        <f aca="false">IF(1_Data_EDA!C6136="Corporate",1,0)</f>
        <v>0</v>
      </c>
      <c r="L6135" s="6" t="n">
        <f aca="false">IF(1_Data_EDA!C6136="Home Office",1,0)</f>
        <v>0</v>
      </c>
      <c r="M6135" s="6" t="n">
        <f aca="false">IF(1_Data_EDA!D6136="Europe",1,0)</f>
        <v>1</v>
      </c>
      <c r="N6135" s="6" t="n">
        <f aca="false">IF(1_Data_EDA!D6136="LATAM",1,0)</f>
        <v>0</v>
      </c>
      <c r="O6135" s="6" t="n">
        <f aca="false">IF(1_Data_EDA!D6136="Pacific Asia",1,0)</f>
        <v>0</v>
      </c>
      <c r="P6135" s="6" t="n">
        <f aca="false">IF(1_Data_EDA!D6136="USCA",1,0)</f>
        <v>0</v>
      </c>
      <c r="Q6135" s="6" t="n">
        <f aca="false">IF(C6135&gt;MEDIAN(C$5:C$8004),1,0)</f>
        <v>0</v>
      </c>
      <c r="R6135" s="6" t="n">
        <f aca="false">IF(D6135&gt;2,1,0)</f>
        <v>0</v>
      </c>
    </row>
    <row r="6136" customFormat="false" ht="15" hidden="false" customHeight="true" outlineLevel="0" collapsed="false">
      <c r="A6136" s="6" t="n">
        <f aca="false">1_Data_EDA!O6137</f>
        <v>1</v>
      </c>
      <c r="B6136" s="6" t="n">
        <f aca="false">1_Data_EDA!H6137</f>
        <v>1</v>
      </c>
      <c r="C6136" s="7" t="n">
        <f aca="false">1_Data_EDA!I6137</f>
        <v>50</v>
      </c>
      <c r="D6136" s="6" t="n">
        <f aca="false">1_Data_EDA!J6137</f>
        <v>3</v>
      </c>
      <c r="E6136" s="7" t="n">
        <f aca="false">1_Data_EDA!K6137</f>
        <v>150</v>
      </c>
      <c r="F6136" s="7" t="n">
        <f aca="false">1_Data_EDA!L6137</f>
        <v>25.5</v>
      </c>
      <c r="G6136" s="8" t="n">
        <f aca="false">1_Data_EDA!M6137</f>
        <v>0.170000002</v>
      </c>
      <c r="H6136" s="6" t="n">
        <f aca="false">IF(1_Data_EDA!B6137="First Class",1,0)</f>
        <v>1</v>
      </c>
      <c r="I6136" s="6" t="n">
        <f aca="false">IF(1_Data_EDA!B6137="Second Class",1,0)</f>
        <v>0</v>
      </c>
      <c r="J6136" s="6" t="n">
        <f aca="false">IF(1_Data_EDA!B6137="Same Day",1,0)</f>
        <v>0</v>
      </c>
      <c r="K6136" s="6" t="n">
        <f aca="false">IF(1_Data_EDA!C6137="Corporate",1,0)</f>
        <v>0</v>
      </c>
      <c r="L6136" s="6" t="n">
        <f aca="false">IF(1_Data_EDA!C6137="Home Office",1,0)</f>
        <v>1</v>
      </c>
      <c r="M6136" s="6" t="n">
        <f aca="false">IF(1_Data_EDA!D6137="Europe",1,0)</f>
        <v>0</v>
      </c>
      <c r="N6136" s="6" t="n">
        <f aca="false">IF(1_Data_EDA!D6137="LATAM",1,0)</f>
        <v>1</v>
      </c>
      <c r="O6136" s="6" t="n">
        <f aca="false">IF(1_Data_EDA!D6137="Pacific Asia",1,0)</f>
        <v>0</v>
      </c>
      <c r="P6136" s="6" t="n">
        <f aca="false">IF(1_Data_EDA!D6137="USCA",1,0)</f>
        <v>0</v>
      </c>
      <c r="Q6136" s="6" t="n">
        <f aca="false">IF(C6136&gt;MEDIAN(C$5:C$8004),1,0)</f>
        <v>0</v>
      </c>
      <c r="R6136" s="6" t="n">
        <f aca="false">IF(D6136&gt;2,1,0)</f>
        <v>1</v>
      </c>
    </row>
    <row r="6137" customFormat="false" ht="15" hidden="false" customHeight="true" outlineLevel="0" collapsed="false">
      <c r="A6137" s="6" t="n">
        <f aca="false">1_Data_EDA!O6138</f>
        <v>1</v>
      </c>
      <c r="B6137" s="6" t="n">
        <f aca="false">1_Data_EDA!H6138</f>
        <v>2</v>
      </c>
      <c r="C6137" s="7" t="n">
        <f aca="false">1_Data_EDA!I6138</f>
        <v>59.99000168</v>
      </c>
      <c r="D6137" s="6" t="n">
        <f aca="false">1_Data_EDA!J6138</f>
        <v>5</v>
      </c>
      <c r="E6137" s="7" t="n">
        <f aca="false">1_Data_EDA!K6138</f>
        <v>299.9500122</v>
      </c>
      <c r="F6137" s="7" t="n">
        <f aca="false">1_Data_EDA!L6138</f>
        <v>38.99000168</v>
      </c>
      <c r="G6137" s="8" t="n">
        <f aca="false">1_Data_EDA!M6138</f>
        <v>0.129999995</v>
      </c>
      <c r="H6137" s="6" t="n">
        <f aca="false">IF(1_Data_EDA!B6138="First Class",1,0)</f>
        <v>0</v>
      </c>
      <c r="I6137" s="6" t="n">
        <f aca="false">IF(1_Data_EDA!B6138="Second Class",1,0)</f>
        <v>1</v>
      </c>
      <c r="J6137" s="6" t="n">
        <f aca="false">IF(1_Data_EDA!B6138="Same Day",1,0)</f>
        <v>0</v>
      </c>
      <c r="K6137" s="6" t="n">
        <f aca="false">IF(1_Data_EDA!C6138="Corporate",1,0)</f>
        <v>1</v>
      </c>
      <c r="L6137" s="6" t="n">
        <f aca="false">IF(1_Data_EDA!C6138="Home Office",1,0)</f>
        <v>0</v>
      </c>
      <c r="M6137" s="6" t="n">
        <f aca="false">IF(1_Data_EDA!D6138="Europe",1,0)</f>
        <v>1</v>
      </c>
      <c r="N6137" s="6" t="n">
        <f aca="false">IF(1_Data_EDA!D6138="LATAM",1,0)</f>
        <v>0</v>
      </c>
      <c r="O6137" s="6" t="n">
        <f aca="false">IF(1_Data_EDA!D6138="Pacific Asia",1,0)</f>
        <v>0</v>
      </c>
      <c r="P6137" s="6" t="n">
        <f aca="false">IF(1_Data_EDA!D6138="USCA",1,0)</f>
        <v>0</v>
      </c>
      <c r="Q6137" s="6" t="n">
        <f aca="false">IF(C6137&gt;MEDIAN(C$5:C$8004),1,0)</f>
        <v>0</v>
      </c>
      <c r="R6137" s="6" t="n">
        <f aca="false">IF(D6137&gt;2,1,0)</f>
        <v>1</v>
      </c>
    </row>
    <row r="6138" customFormat="false" ht="15" hidden="false" customHeight="true" outlineLevel="0" collapsed="false">
      <c r="A6138" s="6" t="n">
        <f aca="false">1_Data_EDA!O6139</f>
        <v>0</v>
      </c>
      <c r="B6138" s="6" t="n">
        <f aca="false">1_Data_EDA!H6139</f>
        <v>4</v>
      </c>
      <c r="C6138" s="7" t="n">
        <f aca="false">1_Data_EDA!I6139</f>
        <v>50</v>
      </c>
      <c r="D6138" s="6" t="n">
        <f aca="false">1_Data_EDA!J6139</f>
        <v>2</v>
      </c>
      <c r="E6138" s="7" t="n">
        <f aca="false">1_Data_EDA!K6139</f>
        <v>100</v>
      </c>
      <c r="F6138" s="7" t="n">
        <f aca="false">1_Data_EDA!L6139</f>
        <v>7</v>
      </c>
      <c r="G6138" s="8" t="n">
        <f aca="false">1_Data_EDA!M6139</f>
        <v>0.07</v>
      </c>
      <c r="H6138" s="6" t="n">
        <f aca="false">IF(1_Data_EDA!B6139="First Class",1,0)</f>
        <v>0</v>
      </c>
      <c r="I6138" s="6" t="n">
        <f aca="false">IF(1_Data_EDA!B6139="Second Class",1,0)</f>
        <v>0</v>
      </c>
      <c r="J6138" s="6" t="n">
        <f aca="false">IF(1_Data_EDA!B6139="Same Day",1,0)</f>
        <v>0</v>
      </c>
      <c r="K6138" s="6" t="n">
        <f aca="false">IF(1_Data_EDA!C6139="Corporate",1,0)</f>
        <v>1</v>
      </c>
      <c r="L6138" s="6" t="n">
        <f aca="false">IF(1_Data_EDA!C6139="Home Office",1,0)</f>
        <v>0</v>
      </c>
      <c r="M6138" s="6" t="n">
        <f aca="false">IF(1_Data_EDA!D6139="Europe",1,0)</f>
        <v>0</v>
      </c>
      <c r="N6138" s="6" t="n">
        <f aca="false">IF(1_Data_EDA!D6139="LATAM",1,0)</f>
        <v>0</v>
      </c>
      <c r="O6138" s="6" t="n">
        <f aca="false">IF(1_Data_EDA!D6139="Pacific Asia",1,0)</f>
        <v>0</v>
      </c>
      <c r="P6138" s="6" t="n">
        <f aca="false">IF(1_Data_EDA!D6139="USCA",1,0)</f>
        <v>1</v>
      </c>
      <c r="Q6138" s="6" t="n">
        <f aca="false">IF(C6138&gt;MEDIAN(C$5:C$8004),1,0)</f>
        <v>0</v>
      </c>
      <c r="R6138" s="6" t="n">
        <f aca="false">IF(D6138&gt;2,1,0)</f>
        <v>0</v>
      </c>
    </row>
    <row r="6139" customFormat="false" ht="15" hidden="false" customHeight="true" outlineLevel="0" collapsed="false">
      <c r="A6139" s="6" t="n">
        <f aca="false">1_Data_EDA!O6140</f>
        <v>0</v>
      </c>
      <c r="B6139" s="6" t="n">
        <f aca="false">1_Data_EDA!H6140</f>
        <v>4</v>
      </c>
      <c r="C6139" s="7" t="n">
        <f aca="false">1_Data_EDA!I6140</f>
        <v>50</v>
      </c>
      <c r="D6139" s="6" t="n">
        <f aca="false">1_Data_EDA!J6140</f>
        <v>4</v>
      </c>
      <c r="E6139" s="7" t="n">
        <f aca="false">1_Data_EDA!K6140</f>
        <v>200</v>
      </c>
      <c r="F6139" s="7" t="n">
        <f aca="false">1_Data_EDA!L6140</f>
        <v>4</v>
      </c>
      <c r="G6139" s="8" t="n">
        <f aca="false">1_Data_EDA!M6140</f>
        <v>0.02</v>
      </c>
      <c r="H6139" s="6" t="n">
        <f aca="false">IF(1_Data_EDA!B6140="First Class",1,0)</f>
        <v>0</v>
      </c>
      <c r="I6139" s="6" t="n">
        <f aca="false">IF(1_Data_EDA!B6140="Second Class",1,0)</f>
        <v>0</v>
      </c>
      <c r="J6139" s="6" t="n">
        <f aca="false">IF(1_Data_EDA!B6140="Same Day",1,0)</f>
        <v>0</v>
      </c>
      <c r="K6139" s="6" t="n">
        <f aca="false">IF(1_Data_EDA!C6140="Corporate",1,0)</f>
        <v>0</v>
      </c>
      <c r="L6139" s="6" t="n">
        <f aca="false">IF(1_Data_EDA!C6140="Home Office",1,0)</f>
        <v>0</v>
      </c>
      <c r="M6139" s="6" t="n">
        <f aca="false">IF(1_Data_EDA!D6140="Europe",1,0)</f>
        <v>0</v>
      </c>
      <c r="N6139" s="6" t="n">
        <f aca="false">IF(1_Data_EDA!D6140="LATAM",1,0)</f>
        <v>1</v>
      </c>
      <c r="O6139" s="6" t="n">
        <f aca="false">IF(1_Data_EDA!D6140="Pacific Asia",1,0)</f>
        <v>0</v>
      </c>
      <c r="P6139" s="6" t="n">
        <f aca="false">IF(1_Data_EDA!D6140="USCA",1,0)</f>
        <v>0</v>
      </c>
      <c r="Q6139" s="6" t="n">
        <f aca="false">IF(C6139&gt;MEDIAN(C$5:C$8004),1,0)</f>
        <v>0</v>
      </c>
      <c r="R6139" s="6" t="n">
        <f aca="false">IF(D6139&gt;2,1,0)</f>
        <v>1</v>
      </c>
    </row>
    <row r="6140" customFormat="false" ht="15" hidden="false" customHeight="true" outlineLevel="0" collapsed="false">
      <c r="A6140" s="6" t="n">
        <f aca="false">1_Data_EDA!O6141</f>
        <v>0</v>
      </c>
      <c r="B6140" s="6" t="n">
        <f aca="false">1_Data_EDA!H6141</f>
        <v>4</v>
      </c>
      <c r="C6140" s="7" t="n">
        <f aca="false">1_Data_EDA!I6141</f>
        <v>49.97999954</v>
      </c>
      <c r="D6140" s="6" t="n">
        <f aca="false">1_Data_EDA!J6141</f>
        <v>3</v>
      </c>
      <c r="E6140" s="7" t="n">
        <f aca="false">1_Data_EDA!K6141</f>
        <v>149.9400024</v>
      </c>
      <c r="F6140" s="7" t="n">
        <f aca="false">1_Data_EDA!L6141</f>
        <v>29.98999977</v>
      </c>
      <c r="G6140" s="8" t="n">
        <f aca="false">1_Data_EDA!M6141</f>
        <v>0.200000003</v>
      </c>
      <c r="H6140" s="6" t="n">
        <f aca="false">IF(1_Data_EDA!B6141="First Class",1,0)</f>
        <v>0</v>
      </c>
      <c r="I6140" s="6" t="n">
        <f aca="false">IF(1_Data_EDA!B6141="Second Class",1,0)</f>
        <v>0</v>
      </c>
      <c r="J6140" s="6" t="n">
        <f aca="false">IF(1_Data_EDA!B6141="Same Day",1,0)</f>
        <v>0</v>
      </c>
      <c r="K6140" s="6" t="n">
        <f aca="false">IF(1_Data_EDA!C6141="Corporate",1,0)</f>
        <v>0</v>
      </c>
      <c r="L6140" s="6" t="n">
        <f aca="false">IF(1_Data_EDA!C6141="Home Office",1,0)</f>
        <v>0</v>
      </c>
      <c r="M6140" s="6" t="n">
        <f aca="false">IF(1_Data_EDA!D6141="Europe",1,0)</f>
        <v>1</v>
      </c>
      <c r="N6140" s="6" t="n">
        <f aca="false">IF(1_Data_EDA!D6141="LATAM",1,0)</f>
        <v>0</v>
      </c>
      <c r="O6140" s="6" t="n">
        <f aca="false">IF(1_Data_EDA!D6141="Pacific Asia",1,0)</f>
        <v>0</v>
      </c>
      <c r="P6140" s="6" t="n">
        <f aca="false">IF(1_Data_EDA!D6141="USCA",1,0)</f>
        <v>0</v>
      </c>
      <c r="Q6140" s="6" t="n">
        <f aca="false">IF(C6140&gt;MEDIAN(C$5:C$8004),1,0)</f>
        <v>0</v>
      </c>
      <c r="R6140" s="6" t="n">
        <f aca="false">IF(D6140&gt;2,1,0)</f>
        <v>1</v>
      </c>
    </row>
    <row r="6141" customFormat="false" ht="15" hidden="false" customHeight="true" outlineLevel="0" collapsed="false">
      <c r="A6141" s="6" t="n">
        <f aca="false">1_Data_EDA!O6142</f>
        <v>1</v>
      </c>
      <c r="B6141" s="6" t="n">
        <f aca="false">1_Data_EDA!H6142</f>
        <v>1</v>
      </c>
      <c r="C6141" s="7" t="n">
        <f aca="false">1_Data_EDA!I6142</f>
        <v>299.980011</v>
      </c>
      <c r="D6141" s="6" t="n">
        <f aca="false">1_Data_EDA!J6142</f>
        <v>1</v>
      </c>
      <c r="E6141" s="7" t="n">
        <f aca="false">1_Data_EDA!K6142</f>
        <v>299.980011</v>
      </c>
      <c r="F6141" s="7" t="n">
        <f aca="false">1_Data_EDA!L6142</f>
        <v>54</v>
      </c>
      <c r="G6141" s="8" t="n">
        <f aca="false">1_Data_EDA!M6142</f>
        <v>0.180000007</v>
      </c>
      <c r="H6141" s="6" t="n">
        <f aca="false">IF(1_Data_EDA!B6142="First Class",1,0)</f>
        <v>1</v>
      </c>
      <c r="I6141" s="6" t="n">
        <f aca="false">IF(1_Data_EDA!B6142="Second Class",1,0)</f>
        <v>0</v>
      </c>
      <c r="J6141" s="6" t="n">
        <f aca="false">IF(1_Data_EDA!B6142="Same Day",1,0)</f>
        <v>0</v>
      </c>
      <c r="K6141" s="6" t="n">
        <f aca="false">IF(1_Data_EDA!C6142="Corporate",1,0)</f>
        <v>1</v>
      </c>
      <c r="L6141" s="6" t="n">
        <f aca="false">IF(1_Data_EDA!C6142="Home Office",1,0)</f>
        <v>0</v>
      </c>
      <c r="M6141" s="6" t="n">
        <f aca="false">IF(1_Data_EDA!D6142="Europe",1,0)</f>
        <v>1</v>
      </c>
      <c r="N6141" s="6" t="n">
        <f aca="false">IF(1_Data_EDA!D6142="LATAM",1,0)</f>
        <v>0</v>
      </c>
      <c r="O6141" s="6" t="n">
        <f aca="false">IF(1_Data_EDA!D6142="Pacific Asia",1,0)</f>
        <v>0</v>
      </c>
      <c r="P6141" s="6" t="n">
        <f aca="false">IF(1_Data_EDA!D6142="USCA",1,0)</f>
        <v>0</v>
      </c>
      <c r="Q6141" s="6" t="n">
        <f aca="false">IF(C6141&gt;MEDIAN(C$5:C$8004),1,0)</f>
        <v>1</v>
      </c>
      <c r="R6141" s="6" t="n">
        <f aca="false">IF(D6141&gt;2,1,0)</f>
        <v>0</v>
      </c>
    </row>
    <row r="6142" customFormat="false" ht="15" hidden="false" customHeight="true" outlineLevel="0" collapsed="false">
      <c r="A6142" s="6" t="n">
        <f aca="false">1_Data_EDA!O6143</f>
        <v>1</v>
      </c>
      <c r="B6142" s="6" t="n">
        <f aca="false">1_Data_EDA!H6143</f>
        <v>4</v>
      </c>
      <c r="C6142" s="7" t="n">
        <f aca="false">1_Data_EDA!I6143</f>
        <v>299.980011</v>
      </c>
      <c r="D6142" s="6" t="n">
        <f aca="false">1_Data_EDA!J6143</f>
        <v>1</v>
      </c>
      <c r="E6142" s="7" t="n">
        <f aca="false">1_Data_EDA!K6143</f>
        <v>299.980011</v>
      </c>
      <c r="F6142" s="7" t="n">
        <f aca="false">1_Data_EDA!L6143</f>
        <v>48</v>
      </c>
      <c r="G6142" s="8" t="n">
        <f aca="false">1_Data_EDA!M6143</f>
        <v>0.159999996</v>
      </c>
      <c r="H6142" s="6" t="n">
        <f aca="false">IF(1_Data_EDA!B6143="First Class",1,0)</f>
        <v>0</v>
      </c>
      <c r="I6142" s="6" t="n">
        <f aca="false">IF(1_Data_EDA!B6143="Second Class",1,0)</f>
        <v>0</v>
      </c>
      <c r="J6142" s="6" t="n">
        <f aca="false">IF(1_Data_EDA!B6143="Same Day",1,0)</f>
        <v>0</v>
      </c>
      <c r="K6142" s="6" t="n">
        <f aca="false">IF(1_Data_EDA!C6143="Corporate",1,0)</f>
        <v>0</v>
      </c>
      <c r="L6142" s="6" t="n">
        <f aca="false">IF(1_Data_EDA!C6143="Home Office",1,0)</f>
        <v>1</v>
      </c>
      <c r="M6142" s="6" t="n">
        <f aca="false">IF(1_Data_EDA!D6143="Europe",1,0)</f>
        <v>0</v>
      </c>
      <c r="N6142" s="6" t="n">
        <f aca="false">IF(1_Data_EDA!D6143="LATAM",1,0)</f>
        <v>0</v>
      </c>
      <c r="O6142" s="6" t="n">
        <f aca="false">IF(1_Data_EDA!D6143="Pacific Asia",1,0)</f>
        <v>0</v>
      </c>
      <c r="P6142" s="6" t="n">
        <f aca="false">IF(1_Data_EDA!D6143="USCA",1,0)</f>
        <v>1</v>
      </c>
      <c r="Q6142" s="6" t="n">
        <f aca="false">IF(C6142&gt;MEDIAN(C$5:C$8004),1,0)</f>
        <v>1</v>
      </c>
      <c r="R6142" s="6" t="n">
        <f aca="false">IF(D6142&gt;2,1,0)</f>
        <v>0</v>
      </c>
    </row>
    <row r="6143" customFormat="false" ht="15" hidden="false" customHeight="true" outlineLevel="0" collapsed="false">
      <c r="A6143" s="6" t="n">
        <f aca="false">1_Data_EDA!O6144</f>
        <v>1</v>
      </c>
      <c r="B6143" s="6" t="n">
        <f aca="false">1_Data_EDA!H6144</f>
        <v>0</v>
      </c>
      <c r="C6143" s="7" t="n">
        <f aca="false">1_Data_EDA!I6144</f>
        <v>399.980011</v>
      </c>
      <c r="D6143" s="6" t="n">
        <f aca="false">1_Data_EDA!J6144</f>
        <v>1</v>
      </c>
      <c r="E6143" s="7" t="n">
        <f aca="false">1_Data_EDA!K6144</f>
        <v>399.980011</v>
      </c>
      <c r="F6143" s="7" t="n">
        <f aca="false">1_Data_EDA!L6144</f>
        <v>60</v>
      </c>
      <c r="G6143" s="8" t="n">
        <f aca="false">1_Data_EDA!M6144</f>
        <v>0.150000006</v>
      </c>
      <c r="H6143" s="6" t="n">
        <f aca="false">IF(1_Data_EDA!B6144="First Class",1,0)</f>
        <v>0</v>
      </c>
      <c r="I6143" s="6" t="n">
        <f aca="false">IF(1_Data_EDA!B6144="Second Class",1,0)</f>
        <v>0</v>
      </c>
      <c r="J6143" s="6" t="n">
        <f aca="false">IF(1_Data_EDA!B6144="Same Day",1,0)</f>
        <v>1</v>
      </c>
      <c r="K6143" s="6" t="n">
        <f aca="false">IF(1_Data_EDA!C6144="Corporate",1,0)</f>
        <v>1</v>
      </c>
      <c r="L6143" s="6" t="n">
        <f aca="false">IF(1_Data_EDA!C6144="Home Office",1,0)</f>
        <v>0</v>
      </c>
      <c r="M6143" s="6" t="n">
        <f aca="false">IF(1_Data_EDA!D6144="Europe",1,0)</f>
        <v>1</v>
      </c>
      <c r="N6143" s="6" t="n">
        <f aca="false">IF(1_Data_EDA!D6144="LATAM",1,0)</f>
        <v>0</v>
      </c>
      <c r="O6143" s="6" t="n">
        <f aca="false">IF(1_Data_EDA!D6144="Pacific Asia",1,0)</f>
        <v>0</v>
      </c>
      <c r="P6143" s="6" t="n">
        <f aca="false">IF(1_Data_EDA!D6144="USCA",1,0)</f>
        <v>0</v>
      </c>
      <c r="Q6143" s="6" t="n">
        <f aca="false">IF(C6143&gt;MEDIAN(C$5:C$8004),1,0)</f>
        <v>1</v>
      </c>
      <c r="R6143" s="6" t="n">
        <f aca="false">IF(D6143&gt;2,1,0)</f>
        <v>0</v>
      </c>
    </row>
    <row r="6144" customFormat="false" ht="15" hidden="false" customHeight="true" outlineLevel="0" collapsed="false">
      <c r="A6144" s="6" t="n">
        <f aca="false">1_Data_EDA!O6145</f>
        <v>1</v>
      </c>
      <c r="B6144" s="6" t="n">
        <f aca="false">1_Data_EDA!H6145</f>
        <v>2</v>
      </c>
      <c r="C6144" s="7" t="n">
        <f aca="false">1_Data_EDA!I6145</f>
        <v>399.980011</v>
      </c>
      <c r="D6144" s="6" t="n">
        <f aca="false">1_Data_EDA!J6145</f>
        <v>1</v>
      </c>
      <c r="E6144" s="7" t="n">
        <f aca="false">1_Data_EDA!K6145</f>
        <v>399.980011</v>
      </c>
      <c r="F6144" s="7" t="n">
        <f aca="false">1_Data_EDA!L6145</f>
        <v>48</v>
      </c>
      <c r="G6144" s="8" t="n">
        <f aca="false">1_Data_EDA!M6145</f>
        <v>0.119999997</v>
      </c>
      <c r="H6144" s="6" t="n">
        <f aca="false">IF(1_Data_EDA!B6145="First Class",1,0)</f>
        <v>0</v>
      </c>
      <c r="I6144" s="6" t="n">
        <f aca="false">IF(1_Data_EDA!B6145="Second Class",1,0)</f>
        <v>1</v>
      </c>
      <c r="J6144" s="6" t="n">
        <f aca="false">IF(1_Data_EDA!B6145="Same Day",1,0)</f>
        <v>0</v>
      </c>
      <c r="K6144" s="6" t="n">
        <f aca="false">IF(1_Data_EDA!C6145="Corporate",1,0)</f>
        <v>0</v>
      </c>
      <c r="L6144" s="6" t="n">
        <f aca="false">IF(1_Data_EDA!C6145="Home Office",1,0)</f>
        <v>0</v>
      </c>
      <c r="M6144" s="6" t="n">
        <f aca="false">IF(1_Data_EDA!D6145="Europe",1,0)</f>
        <v>0</v>
      </c>
      <c r="N6144" s="6" t="n">
        <f aca="false">IF(1_Data_EDA!D6145="LATAM",1,0)</f>
        <v>0</v>
      </c>
      <c r="O6144" s="6" t="n">
        <f aca="false">IF(1_Data_EDA!D6145="Pacific Asia",1,0)</f>
        <v>0</v>
      </c>
      <c r="P6144" s="6" t="n">
        <f aca="false">IF(1_Data_EDA!D6145="USCA",1,0)</f>
        <v>0</v>
      </c>
      <c r="Q6144" s="6" t="n">
        <f aca="false">IF(C6144&gt;MEDIAN(C$5:C$8004),1,0)</f>
        <v>1</v>
      </c>
      <c r="R6144" s="6" t="n">
        <f aca="false">IF(D6144&gt;2,1,0)</f>
        <v>0</v>
      </c>
    </row>
    <row r="6145" customFormat="false" ht="15" hidden="false" customHeight="true" outlineLevel="0" collapsed="false">
      <c r="A6145" s="6" t="n">
        <f aca="false">1_Data_EDA!O6146</f>
        <v>1</v>
      </c>
      <c r="B6145" s="6" t="n">
        <f aca="false">1_Data_EDA!H6146</f>
        <v>0</v>
      </c>
      <c r="C6145" s="7" t="n">
        <f aca="false">1_Data_EDA!I6146</f>
        <v>99.98999786</v>
      </c>
      <c r="D6145" s="6" t="n">
        <f aca="false">1_Data_EDA!J6146</f>
        <v>2</v>
      </c>
      <c r="E6145" s="7" t="n">
        <f aca="false">1_Data_EDA!K6146</f>
        <v>199.9799957</v>
      </c>
      <c r="F6145" s="7" t="n">
        <f aca="false">1_Data_EDA!L6146</f>
        <v>11</v>
      </c>
      <c r="G6145" s="8" t="n">
        <f aca="false">1_Data_EDA!M6146</f>
        <v>0.059999999</v>
      </c>
      <c r="H6145" s="6" t="n">
        <f aca="false">IF(1_Data_EDA!B6146="First Class",1,0)</f>
        <v>0</v>
      </c>
      <c r="I6145" s="6" t="n">
        <f aca="false">IF(1_Data_EDA!B6146="Second Class",1,0)</f>
        <v>0</v>
      </c>
      <c r="J6145" s="6" t="n">
        <f aca="false">IF(1_Data_EDA!B6146="Same Day",1,0)</f>
        <v>1</v>
      </c>
      <c r="K6145" s="6" t="n">
        <f aca="false">IF(1_Data_EDA!C6146="Corporate",1,0)</f>
        <v>0</v>
      </c>
      <c r="L6145" s="6" t="n">
        <f aca="false">IF(1_Data_EDA!C6146="Home Office",1,0)</f>
        <v>0</v>
      </c>
      <c r="M6145" s="6" t="n">
        <f aca="false">IF(1_Data_EDA!D6146="Europe",1,0)</f>
        <v>0</v>
      </c>
      <c r="N6145" s="6" t="n">
        <f aca="false">IF(1_Data_EDA!D6146="LATAM",1,0)</f>
        <v>0</v>
      </c>
      <c r="O6145" s="6" t="n">
        <f aca="false">IF(1_Data_EDA!D6146="Pacific Asia",1,0)</f>
        <v>1</v>
      </c>
      <c r="P6145" s="6" t="n">
        <f aca="false">IF(1_Data_EDA!D6146="USCA",1,0)</f>
        <v>0</v>
      </c>
      <c r="Q6145" s="6" t="n">
        <f aca="false">IF(C6145&gt;MEDIAN(C$5:C$8004),1,0)</f>
        <v>1</v>
      </c>
      <c r="R6145" s="6" t="n">
        <f aca="false">IF(D6145&gt;2,1,0)</f>
        <v>0</v>
      </c>
    </row>
    <row r="6146" customFormat="false" ht="15" hidden="false" customHeight="true" outlineLevel="0" collapsed="false">
      <c r="A6146" s="6" t="n">
        <f aca="false">1_Data_EDA!O6147</f>
        <v>0</v>
      </c>
      <c r="B6146" s="6" t="n">
        <f aca="false">1_Data_EDA!H6147</f>
        <v>4</v>
      </c>
      <c r="C6146" s="7" t="n">
        <f aca="false">1_Data_EDA!I6147</f>
        <v>59.99000168</v>
      </c>
      <c r="D6146" s="6" t="n">
        <f aca="false">1_Data_EDA!J6147</f>
        <v>2</v>
      </c>
      <c r="E6146" s="7" t="n">
        <f aca="false">1_Data_EDA!K6147</f>
        <v>119.9800034</v>
      </c>
      <c r="F6146" s="7" t="n">
        <f aca="false">1_Data_EDA!L6147</f>
        <v>19.20000076</v>
      </c>
      <c r="G6146" s="8" t="n">
        <f aca="false">1_Data_EDA!M6147</f>
        <v>0.159999996</v>
      </c>
      <c r="H6146" s="6" t="n">
        <f aca="false">IF(1_Data_EDA!B6147="First Class",1,0)</f>
        <v>0</v>
      </c>
      <c r="I6146" s="6" t="n">
        <f aca="false">IF(1_Data_EDA!B6147="Second Class",1,0)</f>
        <v>0</v>
      </c>
      <c r="J6146" s="6" t="n">
        <f aca="false">IF(1_Data_EDA!B6147="Same Day",1,0)</f>
        <v>0</v>
      </c>
      <c r="K6146" s="6" t="n">
        <f aca="false">IF(1_Data_EDA!C6147="Corporate",1,0)</f>
        <v>1</v>
      </c>
      <c r="L6146" s="6" t="n">
        <f aca="false">IF(1_Data_EDA!C6147="Home Office",1,0)</f>
        <v>0</v>
      </c>
      <c r="M6146" s="6" t="n">
        <f aca="false">IF(1_Data_EDA!D6147="Europe",1,0)</f>
        <v>0</v>
      </c>
      <c r="N6146" s="6" t="n">
        <f aca="false">IF(1_Data_EDA!D6147="LATAM",1,0)</f>
        <v>0</v>
      </c>
      <c r="O6146" s="6" t="n">
        <f aca="false">IF(1_Data_EDA!D6147="Pacific Asia",1,0)</f>
        <v>1</v>
      </c>
      <c r="P6146" s="6" t="n">
        <f aca="false">IF(1_Data_EDA!D6147="USCA",1,0)</f>
        <v>0</v>
      </c>
      <c r="Q6146" s="6" t="n">
        <f aca="false">IF(C6146&gt;MEDIAN(C$5:C$8004),1,0)</f>
        <v>0</v>
      </c>
      <c r="R6146" s="6" t="n">
        <f aca="false">IF(D6146&gt;2,1,0)</f>
        <v>0</v>
      </c>
    </row>
    <row r="6147" customFormat="false" ht="15" hidden="false" customHeight="true" outlineLevel="0" collapsed="false">
      <c r="A6147" s="6" t="n">
        <f aca="false">1_Data_EDA!O6148</f>
        <v>1</v>
      </c>
      <c r="B6147" s="6" t="n">
        <f aca="false">1_Data_EDA!H6148</f>
        <v>4</v>
      </c>
      <c r="C6147" s="7" t="n">
        <f aca="false">1_Data_EDA!I6148</f>
        <v>399.980011</v>
      </c>
      <c r="D6147" s="6" t="n">
        <f aca="false">1_Data_EDA!J6148</f>
        <v>1</v>
      </c>
      <c r="E6147" s="7" t="n">
        <f aca="false">1_Data_EDA!K6148</f>
        <v>399.980011</v>
      </c>
      <c r="F6147" s="7" t="n">
        <f aca="false">1_Data_EDA!L6148</f>
        <v>36</v>
      </c>
      <c r="G6147" s="8" t="n">
        <f aca="false">1_Data_EDA!M6148</f>
        <v>0.090000004</v>
      </c>
      <c r="H6147" s="6" t="n">
        <f aca="false">IF(1_Data_EDA!B6148="First Class",1,0)</f>
        <v>0</v>
      </c>
      <c r="I6147" s="6" t="n">
        <f aca="false">IF(1_Data_EDA!B6148="Second Class",1,0)</f>
        <v>0</v>
      </c>
      <c r="J6147" s="6" t="n">
        <f aca="false">IF(1_Data_EDA!B6148="Same Day",1,0)</f>
        <v>0</v>
      </c>
      <c r="K6147" s="6" t="n">
        <f aca="false">IF(1_Data_EDA!C6148="Corporate",1,0)</f>
        <v>0</v>
      </c>
      <c r="L6147" s="6" t="n">
        <f aca="false">IF(1_Data_EDA!C6148="Home Office",1,0)</f>
        <v>0</v>
      </c>
      <c r="M6147" s="6" t="n">
        <f aca="false">IF(1_Data_EDA!D6148="Europe",1,0)</f>
        <v>0</v>
      </c>
      <c r="N6147" s="6" t="n">
        <f aca="false">IF(1_Data_EDA!D6148="LATAM",1,0)</f>
        <v>1</v>
      </c>
      <c r="O6147" s="6" t="n">
        <f aca="false">IF(1_Data_EDA!D6148="Pacific Asia",1,0)</f>
        <v>0</v>
      </c>
      <c r="P6147" s="6" t="n">
        <f aca="false">IF(1_Data_EDA!D6148="USCA",1,0)</f>
        <v>0</v>
      </c>
      <c r="Q6147" s="6" t="n">
        <f aca="false">IF(C6147&gt;MEDIAN(C$5:C$8004),1,0)</f>
        <v>1</v>
      </c>
      <c r="R6147" s="6" t="n">
        <f aca="false">IF(D6147&gt;2,1,0)</f>
        <v>0</v>
      </c>
    </row>
    <row r="6148" customFormat="false" ht="15" hidden="false" customHeight="true" outlineLevel="0" collapsed="false">
      <c r="A6148" s="6" t="n">
        <f aca="false">1_Data_EDA!O6149</f>
        <v>0</v>
      </c>
      <c r="B6148" s="6" t="n">
        <f aca="false">1_Data_EDA!H6149</f>
        <v>4</v>
      </c>
      <c r="C6148" s="7" t="n">
        <f aca="false">1_Data_EDA!I6149</f>
        <v>199.9900055</v>
      </c>
      <c r="D6148" s="6" t="n">
        <f aca="false">1_Data_EDA!J6149</f>
        <v>1</v>
      </c>
      <c r="E6148" s="7" t="n">
        <f aca="false">1_Data_EDA!K6149</f>
        <v>199.9900055</v>
      </c>
      <c r="F6148" s="7" t="n">
        <f aca="false">1_Data_EDA!L6149</f>
        <v>30</v>
      </c>
      <c r="G6148" s="8" t="n">
        <f aca="false">1_Data_EDA!M6149</f>
        <v>0.150000006</v>
      </c>
      <c r="H6148" s="6" t="n">
        <f aca="false">IF(1_Data_EDA!B6149="First Class",1,0)</f>
        <v>0</v>
      </c>
      <c r="I6148" s="6" t="n">
        <f aca="false">IF(1_Data_EDA!B6149="Second Class",1,0)</f>
        <v>0</v>
      </c>
      <c r="J6148" s="6" t="n">
        <f aca="false">IF(1_Data_EDA!B6149="Same Day",1,0)</f>
        <v>0</v>
      </c>
      <c r="K6148" s="6" t="n">
        <f aca="false">IF(1_Data_EDA!C6149="Corporate",1,0)</f>
        <v>1</v>
      </c>
      <c r="L6148" s="6" t="n">
        <f aca="false">IF(1_Data_EDA!C6149="Home Office",1,0)</f>
        <v>0</v>
      </c>
      <c r="M6148" s="6" t="n">
        <f aca="false">IF(1_Data_EDA!D6149="Europe",1,0)</f>
        <v>1</v>
      </c>
      <c r="N6148" s="6" t="n">
        <f aca="false">IF(1_Data_EDA!D6149="LATAM",1,0)</f>
        <v>0</v>
      </c>
      <c r="O6148" s="6" t="n">
        <f aca="false">IF(1_Data_EDA!D6149="Pacific Asia",1,0)</f>
        <v>0</v>
      </c>
      <c r="P6148" s="6" t="n">
        <f aca="false">IF(1_Data_EDA!D6149="USCA",1,0)</f>
        <v>0</v>
      </c>
      <c r="Q6148" s="6" t="n">
        <f aca="false">IF(C6148&gt;MEDIAN(C$5:C$8004),1,0)</f>
        <v>1</v>
      </c>
      <c r="R6148" s="6" t="n">
        <f aca="false">IF(D6148&gt;2,1,0)</f>
        <v>0</v>
      </c>
    </row>
    <row r="6149" customFormat="false" ht="15" hidden="false" customHeight="true" outlineLevel="0" collapsed="false">
      <c r="A6149" s="6" t="n">
        <f aca="false">1_Data_EDA!O6150</f>
        <v>1</v>
      </c>
      <c r="B6149" s="6" t="n">
        <f aca="false">1_Data_EDA!H6150</f>
        <v>2</v>
      </c>
      <c r="C6149" s="7" t="n">
        <f aca="false">1_Data_EDA!I6150</f>
        <v>49.97999954</v>
      </c>
      <c r="D6149" s="6" t="n">
        <f aca="false">1_Data_EDA!J6150</f>
        <v>4</v>
      </c>
      <c r="E6149" s="7" t="n">
        <f aca="false">1_Data_EDA!K6150</f>
        <v>199.9199982</v>
      </c>
      <c r="F6149" s="7" t="n">
        <f aca="false">1_Data_EDA!L6150</f>
        <v>0</v>
      </c>
      <c r="G6149" s="8" t="n">
        <f aca="false">1_Data_EDA!M6150</f>
        <v>0</v>
      </c>
      <c r="H6149" s="6" t="n">
        <f aca="false">IF(1_Data_EDA!B6150="First Class",1,0)</f>
        <v>0</v>
      </c>
      <c r="I6149" s="6" t="n">
        <f aca="false">IF(1_Data_EDA!B6150="Second Class",1,0)</f>
        <v>1</v>
      </c>
      <c r="J6149" s="6" t="n">
        <f aca="false">IF(1_Data_EDA!B6150="Same Day",1,0)</f>
        <v>0</v>
      </c>
      <c r="K6149" s="6" t="n">
        <f aca="false">IF(1_Data_EDA!C6150="Corporate",1,0)</f>
        <v>0</v>
      </c>
      <c r="L6149" s="6" t="n">
        <f aca="false">IF(1_Data_EDA!C6150="Home Office",1,0)</f>
        <v>1</v>
      </c>
      <c r="M6149" s="6" t="n">
        <f aca="false">IF(1_Data_EDA!D6150="Europe",1,0)</f>
        <v>0</v>
      </c>
      <c r="N6149" s="6" t="n">
        <f aca="false">IF(1_Data_EDA!D6150="LATAM",1,0)</f>
        <v>1</v>
      </c>
      <c r="O6149" s="6" t="n">
        <f aca="false">IF(1_Data_EDA!D6150="Pacific Asia",1,0)</f>
        <v>0</v>
      </c>
      <c r="P6149" s="6" t="n">
        <f aca="false">IF(1_Data_EDA!D6150="USCA",1,0)</f>
        <v>0</v>
      </c>
      <c r="Q6149" s="6" t="n">
        <f aca="false">IF(C6149&gt;MEDIAN(C$5:C$8004),1,0)</f>
        <v>0</v>
      </c>
      <c r="R6149" s="6" t="n">
        <f aca="false">IF(D6149&gt;2,1,0)</f>
        <v>1</v>
      </c>
    </row>
    <row r="6150" customFormat="false" ht="15" hidden="false" customHeight="true" outlineLevel="0" collapsed="false">
      <c r="A6150" s="6" t="n">
        <f aca="false">1_Data_EDA!O6151</f>
        <v>1</v>
      </c>
      <c r="B6150" s="6" t="n">
        <f aca="false">1_Data_EDA!H6151</f>
        <v>2</v>
      </c>
      <c r="C6150" s="7" t="n">
        <f aca="false">1_Data_EDA!I6151</f>
        <v>59.99000168</v>
      </c>
      <c r="D6150" s="6" t="n">
        <f aca="false">1_Data_EDA!J6151</f>
        <v>1</v>
      </c>
      <c r="E6150" s="7" t="n">
        <f aca="false">1_Data_EDA!K6151</f>
        <v>59.99000168</v>
      </c>
      <c r="F6150" s="7" t="n">
        <f aca="false">1_Data_EDA!L6151</f>
        <v>6</v>
      </c>
      <c r="G6150" s="8" t="n">
        <f aca="false">1_Data_EDA!M6151</f>
        <v>0.100000001</v>
      </c>
      <c r="H6150" s="6" t="n">
        <f aca="false">IF(1_Data_EDA!B6151="First Class",1,0)</f>
        <v>0</v>
      </c>
      <c r="I6150" s="6" t="n">
        <f aca="false">IF(1_Data_EDA!B6151="Second Class",1,0)</f>
        <v>1</v>
      </c>
      <c r="J6150" s="6" t="n">
        <f aca="false">IF(1_Data_EDA!B6151="Same Day",1,0)</f>
        <v>0</v>
      </c>
      <c r="K6150" s="6" t="n">
        <f aca="false">IF(1_Data_EDA!C6151="Corporate",1,0)</f>
        <v>1</v>
      </c>
      <c r="L6150" s="6" t="n">
        <f aca="false">IF(1_Data_EDA!C6151="Home Office",1,0)</f>
        <v>0</v>
      </c>
      <c r="M6150" s="6" t="n">
        <f aca="false">IF(1_Data_EDA!D6151="Europe",1,0)</f>
        <v>1</v>
      </c>
      <c r="N6150" s="6" t="n">
        <f aca="false">IF(1_Data_EDA!D6151="LATAM",1,0)</f>
        <v>0</v>
      </c>
      <c r="O6150" s="6" t="n">
        <f aca="false">IF(1_Data_EDA!D6151="Pacific Asia",1,0)</f>
        <v>0</v>
      </c>
      <c r="P6150" s="6" t="n">
        <f aca="false">IF(1_Data_EDA!D6151="USCA",1,0)</f>
        <v>0</v>
      </c>
      <c r="Q6150" s="6" t="n">
        <f aca="false">IF(C6150&gt;MEDIAN(C$5:C$8004),1,0)</f>
        <v>0</v>
      </c>
      <c r="R6150" s="6" t="n">
        <f aca="false">IF(D6150&gt;2,1,0)</f>
        <v>0</v>
      </c>
    </row>
    <row r="6151" customFormat="false" ht="15" hidden="false" customHeight="true" outlineLevel="0" collapsed="false">
      <c r="A6151" s="6" t="n">
        <f aca="false">1_Data_EDA!O6152</f>
        <v>0</v>
      </c>
      <c r="B6151" s="6" t="n">
        <f aca="false">1_Data_EDA!H6152</f>
        <v>4</v>
      </c>
      <c r="C6151" s="7" t="n">
        <f aca="false">1_Data_EDA!I6152</f>
        <v>199.9900055</v>
      </c>
      <c r="D6151" s="6" t="n">
        <f aca="false">1_Data_EDA!J6152</f>
        <v>1</v>
      </c>
      <c r="E6151" s="7" t="n">
        <f aca="false">1_Data_EDA!K6152</f>
        <v>199.9900055</v>
      </c>
      <c r="F6151" s="7" t="n">
        <f aca="false">1_Data_EDA!L6152</f>
        <v>34</v>
      </c>
      <c r="G6151" s="8" t="n">
        <f aca="false">1_Data_EDA!M6152</f>
        <v>0.170000002</v>
      </c>
      <c r="H6151" s="6" t="n">
        <f aca="false">IF(1_Data_EDA!B6152="First Class",1,0)</f>
        <v>0</v>
      </c>
      <c r="I6151" s="6" t="n">
        <f aca="false">IF(1_Data_EDA!B6152="Second Class",1,0)</f>
        <v>0</v>
      </c>
      <c r="J6151" s="6" t="n">
        <f aca="false">IF(1_Data_EDA!B6152="Same Day",1,0)</f>
        <v>0</v>
      </c>
      <c r="K6151" s="6" t="n">
        <f aca="false">IF(1_Data_EDA!C6152="Corporate",1,0)</f>
        <v>0</v>
      </c>
      <c r="L6151" s="6" t="n">
        <f aca="false">IF(1_Data_EDA!C6152="Home Office",1,0)</f>
        <v>0</v>
      </c>
      <c r="M6151" s="6" t="n">
        <f aca="false">IF(1_Data_EDA!D6152="Europe",1,0)</f>
        <v>1</v>
      </c>
      <c r="N6151" s="6" t="n">
        <f aca="false">IF(1_Data_EDA!D6152="LATAM",1,0)</f>
        <v>0</v>
      </c>
      <c r="O6151" s="6" t="n">
        <f aca="false">IF(1_Data_EDA!D6152="Pacific Asia",1,0)</f>
        <v>0</v>
      </c>
      <c r="P6151" s="6" t="n">
        <f aca="false">IF(1_Data_EDA!D6152="USCA",1,0)</f>
        <v>0</v>
      </c>
      <c r="Q6151" s="6" t="n">
        <f aca="false">IF(C6151&gt;MEDIAN(C$5:C$8004),1,0)</f>
        <v>1</v>
      </c>
      <c r="R6151" s="6" t="n">
        <f aca="false">IF(D6151&gt;2,1,0)</f>
        <v>0</v>
      </c>
    </row>
    <row r="6152" customFormat="false" ht="15" hidden="false" customHeight="true" outlineLevel="0" collapsed="false">
      <c r="A6152" s="6" t="n">
        <f aca="false">1_Data_EDA!O6153</f>
        <v>1</v>
      </c>
      <c r="B6152" s="6" t="n">
        <f aca="false">1_Data_EDA!H6153</f>
        <v>4</v>
      </c>
      <c r="C6152" s="7" t="n">
        <f aca="false">1_Data_EDA!I6153</f>
        <v>129.9900055</v>
      </c>
      <c r="D6152" s="6" t="n">
        <f aca="false">1_Data_EDA!J6153</f>
        <v>1</v>
      </c>
      <c r="E6152" s="7" t="n">
        <f aca="false">1_Data_EDA!K6153</f>
        <v>129.9900055</v>
      </c>
      <c r="F6152" s="7" t="n">
        <f aca="false">1_Data_EDA!L6153</f>
        <v>7.150000095</v>
      </c>
      <c r="G6152" s="8" t="n">
        <f aca="false">1_Data_EDA!M6153</f>
        <v>0.059999999</v>
      </c>
      <c r="H6152" s="6" t="n">
        <f aca="false">IF(1_Data_EDA!B6153="First Class",1,0)</f>
        <v>0</v>
      </c>
      <c r="I6152" s="6" t="n">
        <f aca="false">IF(1_Data_EDA!B6153="Second Class",1,0)</f>
        <v>0</v>
      </c>
      <c r="J6152" s="6" t="n">
        <f aca="false">IF(1_Data_EDA!B6153="Same Day",1,0)</f>
        <v>0</v>
      </c>
      <c r="K6152" s="6" t="n">
        <f aca="false">IF(1_Data_EDA!C6153="Corporate",1,0)</f>
        <v>0</v>
      </c>
      <c r="L6152" s="6" t="n">
        <f aca="false">IF(1_Data_EDA!C6153="Home Office",1,0)</f>
        <v>0</v>
      </c>
      <c r="M6152" s="6" t="n">
        <f aca="false">IF(1_Data_EDA!D6153="Europe",1,0)</f>
        <v>0</v>
      </c>
      <c r="N6152" s="6" t="n">
        <f aca="false">IF(1_Data_EDA!D6153="LATAM",1,0)</f>
        <v>0</v>
      </c>
      <c r="O6152" s="6" t="n">
        <f aca="false">IF(1_Data_EDA!D6153="Pacific Asia",1,0)</f>
        <v>0</v>
      </c>
      <c r="P6152" s="6" t="n">
        <f aca="false">IF(1_Data_EDA!D6153="USCA",1,0)</f>
        <v>1</v>
      </c>
      <c r="Q6152" s="6" t="n">
        <f aca="false">IF(C6152&gt;MEDIAN(C$5:C$8004),1,0)</f>
        <v>1</v>
      </c>
      <c r="R6152" s="6" t="n">
        <f aca="false">IF(D6152&gt;2,1,0)</f>
        <v>0</v>
      </c>
    </row>
    <row r="6153" customFormat="false" ht="15" hidden="false" customHeight="true" outlineLevel="0" collapsed="false">
      <c r="A6153" s="6" t="n">
        <f aca="false">1_Data_EDA!O6154</f>
        <v>1</v>
      </c>
      <c r="B6153" s="6" t="n">
        <f aca="false">1_Data_EDA!H6154</f>
        <v>1</v>
      </c>
      <c r="C6153" s="7" t="n">
        <f aca="false">1_Data_EDA!I6154</f>
        <v>299.980011</v>
      </c>
      <c r="D6153" s="6" t="n">
        <f aca="false">1_Data_EDA!J6154</f>
        <v>1</v>
      </c>
      <c r="E6153" s="7" t="n">
        <f aca="false">1_Data_EDA!K6154</f>
        <v>299.980011</v>
      </c>
      <c r="F6153" s="7" t="n">
        <f aca="false">1_Data_EDA!L6154</f>
        <v>21</v>
      </c>
      <c r="G6153" s="8" t="n">
        <f aca="false">1_Data_EDA!M6154</f>
        <v>0.07</v>
      </c>
      <c r="H6153" s="6" t="n">
        <f aca="false">IF(1_Data_EDA!B6154="First Class",1,0)</f>
        <v>1</v>
      </c>
      <c r="I6153" s="6" t="n">
        <f aca="false">IF(1_Data_EDA!B6154="Second Class",1,0)</f>
        <v>0</v>
      </c>
      <c r="J6153" s="6" t="n">
        <f aca="false">IF(1_Data_EDA!B6154="Same Day",1,0)</f>
        <v>0</v>
      </c>
      <c r="K6153" s="6" t="n">
        <f aca="false">IF(1_Data_EDA!C6154="Corporate",1,0)</f>
        <v>1</v>
      </c>
      <c r="L6153" s="6" t="n">
        <f aca="false">IF(1_Data_EDA!C6154="Home Office",1,0)</f>
        <v>0</v>
      </c>
      <c r="M6153" s="6" t="n">
        <f aca="false">IF(1_Data_EDA!D6154="Europe",1,0)</f>
        <v>0</v>
      </c>
      <c r="N6153" s="6" t="n">
        <f aca="false">IF(1_Data_EDA!D6154="LATAM",1,0)</f>
        <v>1</v>
      </c>
      <c r="O6153" s="6" t="n">
        <f aca="false">IF(1_Data_EDA!D6154="Pacific Asia",1,0)</f>
        <v>0</v>
      </c>
      <c r="P6153" s="6" t="n">
        <f aca="false">IF(1_Data_EDA!D6154="USCA",1,0)</f>
        <v>0</v>
      </c>
      <c r="Q6153" s="6" t="n">
        <f aca="false">IF(C6153&gt;MEDIAN(C$5:C$8004),1,0)</f>
        <v>1</v>
      </c>
      <c r="R6153" s="6" t="n">
        <f aca="false">IF(D6153&gt;2,1,0)</f>
        <v>0</v>
      </c>
    </row>
    <row r="6154" customFormat="false" ht="15" hidden="false" customHeight="true" outlineLevel="0" collapsed="false">
      <c r="A6154" s="6" t="n">
        <f aca="false">1_Data_EDA!O6155</f>
        <v>1</v>
      </c>
      <c r="B6154" s="6" t="n">
        <f aca="false">1_Data_EDA!H6155</f>
        <v>4</v>
      </c>
      <c r="C6154" s="7" t="n">
        <f aca="false">1_Data_EDA!I6155</f>
        <v>99.98999786</v>
      </c>
      <c r="D6154" s="6" t="n">
        <f aca="false">1_Data_EDA!J6155</f>
        <v>4</v>
      </c>
      <c r="E6154" s="7" t="n">
        <f aca="false">1_Data_EDA!K6155</f>
        <v>399.9599915</v>
      </c>
      <c r="F6154" s="7" t="n">
        <f aca="false">1_Data_EDA!L6155</f>
        <v>48</v>
      </c>
      <c r="G6154" s="8" t="n">
        <f aca="false">1_Data_EDA!M6155</f>
        <v>0.119999997</v>
      </c>
      <c r="H6154" s="6" t="n">
        <f aca="false">IF(1_Data_EDA!B6155="First Class",1,0)</f>
        <v>0</v>
      </c>
      <c r="I6154" s="6" t="n">
        <f aca="false">IF(1_Data_EDA!B6155="Second Class",1,0)</f>
        <v>0</v>
      </c>
      <c r="J6154" s="6" t="n">
        <f aca="false">IF(1_Data_EDA!B6155="Same Day",1,0)</f>
        <v>0</v>
      </c>
      <c r="K6154" s="6" t="n">
        <f aca="false">IF(1_Data_EDA!C6155="Corporate",1,0)</f>
        <v>0</v>
      </c>
      <c r="L6154" s="6" t="n">
        <f aca="false">IF(1_Data_EDA!C6155="Home Office",1,0)</f>
        <v>0</v>
      </c>
      <c r="M6154" s="6" t="n">
        <f aca="false">IF(1_Data_EDA!D6155="Europe",1,0)</f>
        <v>1</v>
      </c>
      <c r="N6154" s="6" t="n">
        <f aca="false">IF(1_Data_EDA!D6155="LATAM",1,0)</f>
        <v>0</v>
      </c>
      <c r="O6154" s="6" t="n">
        <f aca="false">IF(1_Data_EDA!D6155="Pacific Asia",1,0)</f>
        <v>0</v>
      </c>
      <c r="P6154" s="6" t="n">
        <f aca="false">IF(1_Data_EDA!D6155="USCA",1,0)</f>
        <v>0</v>
      </c>
      <c r="Q6154" s="6" t="n">
        <f aca="false">IF(C6154&gt;MEDIAN(C$5:C$8004),1,0)</f>
        <v>1</v>
      </c>
      <c r="R6154" s="6" t="n">
        <f aca="false">IF(D6154&gt;2,1,0)</f>
        <v>1</v>
      </c>
    </row>
    <row r="6155" customFormat="false" ht="15" hidden="false" customHeight="true" outlineLevel="0" collapsed="false">
      <c r="A6155" s="6" t="n">
        <f aca="false">1_Data_EDA!O6156</f>
        <v>1</v>
      </c>
      <c r="B6155" s="6" t="n">
        <f aca="false">1_Data_EDA!H6156</f>
        <v>2</v>
      </c>
      <c r="C6155" s="7" t="n">
        <f aca="false">1_Data_EDA!I6156</f>
        <v>129.9900055</v>
      </c>
      <c r="D6155" s="6" t="n">
        <f aca="false">1_Data_EDA!J6156</f>
        <v>1</v>
      </c>
      <c r="E6155" s="7" t="n">
        <f aca="false">1_Data_EDA!K6156</f>
        <v>129.9900055</v>
      </c>
      <c r="F6155" s="7" t="n">
        <f aca="false">1_Data_EDA!L6156</f>
        <v>9.100000381</v>
      </c>
      <c r="G6155" s="8" t="n">
        <f aca="false">1_Data_EDA!M6156</f>
        <v>0.07</v>
      </c>
      <c r="H6155" s="6" t="n">
        <f aca="false">IF(1_Data_EDA!B6156="First Class",1,0)</f>
        <v>0</v>
      </c>
      <c r="I6155" s="6" t="n">
        <f aca="false">IF(1_Data_EDA!B6156="Second Class",1,0)</f>
        <v>1</v>
      </c>
      <c r="J6155" s="6" t="n">
        <f aca="false">IF(1_Data_EDA!B6156="Same Day",1,0)</f>
        <v>0</v>
      </c>
      <c r="K6155" s="6" t="n">
        <f aca="false">IF(1_Data_EDA!C6156="Corporate",1,0)</f>
        <v>1</v>
      </c>
      <c r="L6155" s="6" t="n">
        <f aca="false">IF(1_Data_EDA!C6156="Home Office",1,0)</f>
        <v>0</v>
      </c>
      <c r="M6155" s="6" t="n">
        <f aca="false">IF(1_Data_EDA!D6156="Europe",1,0)</f>
        <v>1</v>
      </c>
      <c r="N6155" s="6" t="n">
        <f aca="false">IF(1_Data_EDA!D6156="LATAM",1,0)</f>
        <v>0</v>
      </c>
      <c r="O6155" s="6" t="n">
        <f aca="false">IF(1_Data_EDA!D6156="Pacific Asia",1,0)</f>
        <v>0</v>
      </c>
      <c r="P6155" s="6" t="n">
        <f aca="false">IF(1_Data_EDA!D6156="USCA",1,0)</f>
        <v>0</v>
      </c>
      <c r="Q6155" s="6" t="n">
        <f aca="false">IF(C6155&gt;MEDIAN(C$5:C$8004),1,0)</f>
        <v>1</v>
      </c>
      <c r="R6155" s="6" t="n">
        <f aca="false">IF(D6155&gt;2,1,0)</f>
        <v>0</v>
      </c>
    </row>
    <row r="6156" customFormat="false" ht="15" hidden="false" customHeight="true" outlineLevel="0" collapsed="false">
      <c r="A6156" s="6" t="n">
        <f aca="false">1_Data_EDA!O6157</f>
        <v>1</v>
      </c>
      <c r="B6156" s="6" t="n">
        <f aca="false">1_Data_EDA!H6157</f>
        <v>4</v>
      </c>
      <c r="C6156" s="7" t="n">
        <f aca="false">1_Data_EDA!I6157</f>
        <v>59.99000168</v>
      </c>
      <c r="D6156" s="6" t="n">
        <f aca="false">1_Data_EDA!J6157</f>
        <v>4</v>
      </c>
      <c r="E6156" s="7" t="n">
        <f aca="false">1_Data_EDA!K6157</f>
        <v>239.9600067</v>
      </c>
      <c r="F6156" s="7" t="n">
        <f aca="false">1_Data_EDA!L6157</f>
        <v>43.18999863</v>
      </c>
      <c r="G6156" s="8" t="n">
        <f aca="false">1_Data_EDA!M6157</f>
        <v>0.180000007</v>
      </c>
      <c r="H6156" s="6" t="n">
        <f aca="false">IF(1_Data_EDA!B6157="First Class",1,0)</f>
        <v>0</v>
      </c>
      <c r="I6156" s="6" t="n">
        <f aca="false">IF(1_Data_EDA!B6157="Second Class",1,0)</f>
        <v>0</v>
      </c>
      <c r="J6156" s="6" t="n">
        <f aca="false">IF(1_Data_EDA!B6157="Same Day",1,0)</f>
        <v>0</v>
      </c>
      <c r="K6156" s="6" t="n">
        <f aca="false">IF(1_Data_EDA!C6157="Corporate",1,0)</f>
        <v>0</v>
      </c>
      <c r="L6156" s="6" t="n">
        <f aca="false">IF(1_Data_EDA!C6157="Home Office",1,0)</f>
        <v>1</v>
      </c>
      <c r="M6156" s="6" t="n">
        <f aca="false">IF(1_Data_EDA!D6157="Europe",1,0)</f>
        <v>1</v>
      </c>
      <c r="N6156" s="6" t="n">
        <f aca="false">IF(1_Data_EDA!D6157="LATAM",1,0)</f>
        <v>0</v>
      </c>
      <c r="O6156" s="6" t="n">
        <f aca="false">IF(1_Data_EDA!D6157="Pacific Asia",1,0)</f>
        <v>0</v>
      </c>
      <c r="P6156" s="6" t="n">
        <f aca="false">IF(1_Data_EDA!D6157="USCA",1,0)</f>
        <v>0</v>
      </c>
      <c r="Q6156" s="6" t="n">
        <f aca="false">IF(C6156&gt;MEDIAN(C$5:C$8004),1,0)</f>
        <v>0</v>
      </c>
      <c r="R6156" s="6" t="n">
        <f aca="false">IF(D6156&gt;2,1,0)</f>
        <v>1</v>
      </c>
    </row>
    <row r="6157" customFormat="false" ht="15" hidden="false" customHeight="true" outlineLevel="0" collapsed="false">
      <c r="A6157" s="6" t="n">
        <f aca="false">1_Data_EDA!O6158</f>
        <v>0</v>
      </c>
      <c r="B6157" s="6" t="n">
        <f aca="false">1_Data_EDA!H6158</f>
        <v>4</v>
      </c>
      <c r="C6157" s="7" t="n">
        <f aca="false">1_Data_EDA!I6158</f>
        <v>51.99000168</v>
      </c>
      <c r="D6157" s="6" t="n">
        <f aca="false">1_Data_EDA!J6158</f>
        <v>5</v>
      </c>
      <c r="E6157" s="7" t="n">
        <f aca="false">1_Data_EDA!K6158</f>
        <v>259.9500122</v>
      </c>
      <c r="F6157" s="7" t="n">
        <f aca="false">1_Data_EDA!L6158</f>
        <v>46.79000092</v>
      </c>
      <c r="G6157" s="8" t="n">
        <f aca="false">1_Data_EDA!M6158</f>
        <v>0.180000007</v>
      </c>
      <c r="H6157" s="6" t="n">
        <f aca="false">IF(1_Data_EDA!B6158="First Class",1,0)</f>
        <v>0</v>
      </c>
      <c r="I6157" s="6" t="n">
        <f aca="false">IF(1_Data_EDA!B6158="Second Class",1,0)</f>
        <v>0</v>
      </c>
      <c r="J6157" s="6" t="n">
        <f aca="false">IF(1_Data_EDA!B6158="Same Day",1,0)</f>
        <v>0</v>
      </c>
      <c r="K6157" s="6" t="n">
        <f aca="false">IF(1_Data_EDA!C6158="Corporate",1,0)</f>
        <v>0</v>
      </c>
      <c r="L6157" s="6" t="n">
        <f aca="false">IF(1_Data_EDA!C6158="Home Office",1,0)</f>
        <v>0</v>
      </c>
      <c r="M6157" s="6" t="n">
        <f aca="false">IF(1_Data_EDA!D6158="Europe",1,0)</f>
        <v>0</v>
      </c>
      <c r="N6157" s="6" t="n">
        <f aca="false">IF(1_Data_EDA!D6158="LATAM",1,0)</f>
        <v>0</v>
      </c>
      <c r="O6157" s="6" t="n">
        <f aca="false">IF(1_Data_EDA!D6158="Pacific Asia",1,0)</f>
        <v>0</v>
      </c>
      <c r="P6157" s="6" t="n">
        <f aca="false">IF(1_Data_EDA!D6158="USCA",1,0)</f>
        <v>0</v>
      </c>
      <c r="Q6157" s="6" t="n">
        <f aca="false">IF(C6157&gt;MEDIAN(C$5:C$8004),1,0)</f>
        <v>0</v>
      </c>
      <c r="R6157" s="6" t="n">
        <f aca="false">IF(D6157&gt;2,1,0)</f>
        <v>1</v>
      </c>
    </row>
    <row r="6158" customFormat="false" ht="15" hidden="false" customHeight="true" outlineLevel="0" collapsed="false">
      <c r="A6158" s="6" t="n">
        <f aca="false">1_Data_EDA!O6159</f>
        <v>0</v>
      </c>
      <c r="B6158" s="6" t="n">
        <f aca="false">1_Data_EDA!H6159</f>
        <v>2</v>
      </c>
      <c r="C6158" s="7" t="n">
        <f aca="false">1_Data_EDA!I6159</f>
        <v>39.99000168</v>
      </c>
      <c r="D6158" s="6" t="n">
        <f aca="false">1_Data_EDA!J6159</f>
        <v>4</v>
      </c>
      <c r="E6158" s="7" t="n">
        <f aca="false">1_Data_EDA!K6159</f>
        <v>159.9600067</v>
      </c>
      <c r="F6158" s="7" t="n">
        <f aca="false">1_Data_EDA!L6159</f>
        <v>14.39999962</v>
      </c>
      <c r="G6158" s="8" t="n">
        <f aca="false">1_Data_EDA!M6159</f>
        <v>0.090000004</v>
      </c>
      <c r="H6158" s="6" t="n">
        <f aca="false">IF(1_Data_EDA!B6159="First Class",1,0)</f>
        <v>0</v>
      </c>
      <c r="I6158" s="6" t="n">
        <f aca="false">IF(1_Data_EDA!B6159="Second Class",1,0)</f>
        <v>1</v>
      </c>
      <c r="J6158" s="6" t="n">
        <f aca="false">IF(1_Data_EDA!B6159="Same Day",1,0)</f>
        <v>0</v>
      </c>
      <c r="K6158" s="6" t="n">
        <f aca="false">IF(1_Data_EDA!C6159="Corporate",1,0)</f>
        <v>0</v>
      </c>
      <c r="L6158" s="6" t="n">
        <f aca="false">IF(1_Data_EDA!C6159="Home Office",1,0)</f>
        <v>0</v>
      </c>
      <c r="M6158" s="6" t="n">
        <f aca="false">IF(1_Data_EDA!D6159="Europe",1,0)</f>
        <v>1</v>
      </c>
      <c r="N6158" s="6" t="n">
        <f aca="false">IF(1_Data_EDA!D6159="LATAM",1,0)</f>
        <v>0</v>
      </c>
      <c r="O6158" s="6" t="n">
        <f aca="false">IF(1_Data_EDA!D6159="Pacific Asia",1,0)</f>
        <v>0</v>
      </c>
      <c r="P6158" s="6" t="n">
        <f aca="false">IF(1_Data_EDA!D6159="USCA",1,0)</f>
        <v>0</v>
      </c>
      <c r="Q6158" s="6" t="n">
        <f aca="false">IF(C6158&gt;MEDIAN(C$5:C$8004),1,0)</f>
        <v>0</v>
      </c>
      <c r="R6158" s="6" t="n">
        <f aca="false">IF(D6158&gt;2,1,0)</f>
        <v>1</v>
      </c>
    </row>
    <row r="6159" customFormat="false" ht="15" hidden="false" customHeight="true" outlineLevel="0" collapsed="false">
      <c r="A6159" s="6" t="n">
        <f aca="false">1_Data_EDA!O6160</f>
        <v>1</v>
      </c>
      <c r="B6159" s="6" t="n">
        <f aca="false">1_Data_EDA!H6160</f>
        <v>2</v>
      </c>
      <c r="C6159" s="7" t="n">
        <f aca="false">1_Data_EDA!I6160</f>
        <v>99.98999786</v>
      </c>
      <c r="D6159" s="6" t="n">
        <f aca="false">1_Data_EDA!J6160</f>
        <v>3</v>
      </c>
      <c r="E6159" s="7" t="n">
        <f aca="false">1_Data_EDA!K6160</f>
        <v>299.9700012</v>
      </c>
      <c r="F6159" s="7" t="n">
        <f aca="false">1_Data_EDA!L6160</f>
        <v>16.5</v>
      </c>
      <c r="G6159" s="8" t="n">
        <f aca="false">1_Data_EDA!M6160</f>
        <v>0.059999999</v>
      </c>
      <c r="H6159" s="6" t="n">
        <f aca="false">IF(1_Data_EDA!B6160="First Class",1,0)</f>
        <v>0</v>
      </c>
      <c r="I6159" s="6" t="n">
        <f aca="false">IF(1_Data_EDA!B6160="Second Class",1,0)</f>
        <v>1</v>
      </c>
      <c r="J6159" s="6" t="n">
        <f aca="false">IF(1_Data_EDA!B6160="Same Day",1,0)</f>
        <v>0</v>
      </c>
      <c r="K6159" s="6" t="n">
        <f aca="false">IF(1_Data_EDA!C6160="Corporate",1,0)</f>
        <v>0</v>
      </c>
      <c r="L6159" s="6" t="n">
        <f aca="false">IF(1_Data_EDA!C6160="Home Office",1,0)</f>
        <v>0</v>
      </c>
      <c r="M6159" s="6" t="n">
        <f aca="false">IF(1_Data_EDA!D6160="Europe",1,0)</f>
        <v>1</v>
      </c>
      <c r="N6159" s="6" t="n">
        <f aca="false">IF(1_Data_EDA!D6160="LATAM",1,0)</f>
        <v>0</v>
      </c>
      <c r="O6159" s="6" t="n">
        <f aca="false">IF(1_Data_EDA!D6160="Pacific Asia",1,0)</f>
        <v>0</v>
      </c>
      <c r="P6159" s="6" t="n">
        <f aca="false">IF(1_Data_EDA!D6160="USCA",1,0)</f>
        <v>0</v>
      </c>
      <c r="Q6159" s="6" t="n">
        <f aca="false">IF(C6159&gt;MEDIAN(C$5:C$8004),1,0)</f>
        <v>1</v>
      </c>
      <c r="R6159" s="6" t="n">
        <f aca="false">IF(D6159&gt;2,1,0)</f>
        <v>1</v>
      </c>
    </row>
    <row r="6160" customFormat="false" ht="15" hidden="false" customHeight="true" outlineLevel="0" collapsed="false">
      <c r="A6160" s="6" t="n">
        <f aca="false">1_Data_EDA!O6161</f>
        <v>0</v>
      </c>
      <c r="B6160" s="6" t="n">
        <f aca="false">1_Data_EDA!H6161</f>
        <v>4</v>
      </c>
      <c r="C6160" s="7" t="n">
        <f aca="false">1_Data_EDA!I6161</f>
        <v>39.75</v>
      </c>
      <c r="D6160" s="6" t="n">
        <f aca="false">1_Data_EDA!J6161</f>
        <v>1</v>
      </c>
      <c r="E6160" s="7" t="n">
        <f aca="false">1_Data_EDA!K6161</f>
        <v>39.75</v>
      </c>
      <c r="F6160" s="7" t="n">
        <f aca="false">1_Data_EDA!L6161</f>
        <v>6.360000134</v>
      </c>
      <c r="G6160" s="8" t="n">
        <f aca="false">1_Data_EDA!M6161</f>
        <v>0.159999996</v>
      </c>
      <c r="H6160" s="6" t="n">
        <f aca="false">IF(1_Data_EDA!B6161="First Class",1,0)</f>
        <v>0</v>
      </c>
      <c r="I6160" s="6" t="n">
        <f aca="false">IF(1_Data_EDA!B6161="Second Class",1,0)</f>
        <v>0</v>
      </c>
      <c r="J6160" s="6" t="n">
        <f aca="false">IF(1_Data_EDA!B6161="Same Day",1,0)</f>
        <v>0</v>
      </c>
      <c r="K6160" s="6" t="n">
        <f aca="false">IF(1_Data_EDA!C6161="Corporate",1,0)</f>
        <v>0</v>
      </c>
      <c r="L6160" s="6" t="n">
        <f aca="false">IF(1_Data_EDA!C6161="Home Office",1,0)</f>
        <v>1</v>
      </c>
      <c r="M6160" s="6" t="n">
        <f aca="false">IF(1_Data_EDA!D6161="Europe",1,0)</f>
        <v>0</v>
      </c>
      <c r="N6160" s="6" t="n">
        <f aca="false">IF(1_Data_EDA!D6161="LATAM",1,0)</f>
        <v>0</v>
      </c>
      <c r="O6160" s="6" t="n">
        <f aca="false">IF(1_Data_EDA!D6161="Pacific Asia",1,0)</f>
        <v>1</v>
      </c>
      <c r="P6160" s="6" t="n">
        <f aca="false">IF(1_Data_EDA!D6161="USCA",1,0)</f>
        <v>0</v>
      </c>
      <c r="Q6160" s="6" t="n">
        <f aca="false">IF(C6160&gt;MEDIAN(C$5:C$8004),1,0)</f>
        <v>0</v>
      </c>
      <c r="R6160" s="6" t="n">
        <f aca="false">IF(D6160&gt;2,1,0)</f>
        <v>0</v>
      </c>
    </row>
    <row r="6161" customFormat="false" ht="15" hidden="false" customHeight="true" outlineLevel="0" collapsed="false">
      <c r="A6161" s="6" t="n">
        <f aca="false">1_Data_EDA!O6162</f>
        <v>0</v>
      </c>
      <c r="B6161" s="6" t="n">
        <f aca="false">1_Data_EDA!H6162</f>
        <v>4</v>
      </c>
      <c r="C6161" s="7" t="n">
        <f aca="false">1_Data_EDA!I6162</f>
        <v>129.9900055</v>
      </c>
      <c r="D6161" s="6" t="n">
        <f aca="false">1_Data_EDA!J6162</f>
        <v>1</v>
      </c>
      <c r="E6161" s="7" t="n">
        <f aca="false">1_Data_EDA!K6162</f>
        <v>129.9900055</v>
      </c>
      <c r="F6161" s="7" t="n">
        <f aca="false">1_Data_EDA!L6162</f>
        <v>20.79999924</v>
      </c>
      <c r="G6161" s="8" t="n">
        <f aca="false">1_Data_EDA!M6162</f>
        <v>0.159999996</v>
      </c>
      <c r="H6161" s="6" t="n">
        <f aca="false">IF(1_Data_EDA!B6162="First Class",1,0)</f>
        <v>0</v>
      </c>
      <c r="I6161" s="6" t="n">
        <f aca="false">IF(1_Data_EDA!B6162="Second Class",1,0)</f>
        <v>0</v>
      </c>
      <c r="J6161" s="6" t="n">
        <f aca="false">IF(1_Data_EDA!B6162="Same Day",1,0)</f>
        <v>0</v>
      </c>
      <c r="K6161" s="6" t="n">
        <f aca="false">IF(1_Data_EDA!C6162="Corporate",1,0)</f>
        <v>0</v>
      </c>
      <c r="L6161" s="6" t="n">
        <f aca="false">IF(1_Data_EDA!C6162="Home Office",1,0)</f>
        <v>0</v>
      </c>
      <c r="M6161" s="6" t="n">
        <f aca="false">IF(1_Data_EDA!D6162="Europe",1,0)</f>
        <v>0</v>
      </c>
      <c r="N6161" s="6" t="n">
        <f aca="false">IF(1_Data_EDA!D6162="LATAM",1,0)</f>
        <v>0</v>
      </c>
      <c r="O6161" s="6" t="n">
        <f aca="false">IF(1_Data_EDA!D6162="Pacific Asia",1,0)</f>
        <v>0</v>
      </c>
      <c r="P6161" s="6" t="n">
        <f aca="false">IF(1_Data_EDA!D6162="USCA",1,0)</f>
        <v>1</v>
      </c>
      <c r="Q6161" s="6" t="n">
        <f aca="false">IF(C6161&gt;MEDIAN(C$5:C$8004),1,0)</f>
        <v>1</v>
      </c>
      <c r="R6161" s="6" t="n">
        <f aca="false">IF(D6161&gt;2,1,0)</f>
        <v>0</v>
      </c>
    </row>
    <row r="6162" customFormat="false" ht="15" hidden="false" customHeight="true" outlineLevel="0" collapsed="false">
      <c r="A6162" s="6" t="n">
        <f aca="false">1_Data_EDA!O6163</f>
        <v>1</v>
      </c>
      <c r="B6162" s="6" t="n">
        <f aca="false">1_Data_EDA!H6163</f>
        <v>4</v>
      </c>
      <c r="C6162" s="7" t="n">
        <f aca="false">1_Data_EDA!I6163</f>
        <v>39.99000168</v>
      </c>
      <c r="D6162" s="6" t="n">
        <f aca="false">1_Data_EDA!J6163</f>
        <v>2</v>
      </c>
      <c r="E6162" s="7" t="n">
        <f aca="false">1_Data_EDA!K6163</f>
        <v>79.98000336</v>
      </c>
      <c r="F6162" s="7" t="n">
        <f aca="false">1_Data_EDA!L6163</f>
        <v>16</v>
      </c>
      <c r="G6162" s="8" t="n">
        <f aca="false">1_Data_EDA!M6163</f>
        <v>0.200000003</v>
      </c>
      <c r="H6162" s="6" t="n">
        <f aca="false">IF(1_Data_EDA!B6163="First Class",1,0)</f>
        <v>0</v>
      </c>
      <c r="I6162" s="6" t="n">
        <f aca="false">IF(1_Data_EDA!B6163="Second Class",1,0)</f>
        <v>0</v>
      </c>
      <c r="J6162" s="6" t="n">
        <f aca="false">IF(1_Data_EDA!B6163="Same Day",1,0)</f>
        <v>0</v>
      </c>
      <c r="K6162" s="6" t="n">
        <f aca="false">IF(1_Data_EDA!C6163="Corporate",1,0)</f>
        <v>0</v>
      </c>
      <c r="L6162" s="6" t="n">
        <f aca="false">IF(1_Data_EDA!C6163="Home Office",1,0)</f>
        <v>0</v>
      </c>
      <c r="M6162" s="6" t="n">
        <f aca="false">IF(1_Data_EDA!D6163="Europe",1,0)</f>
        <v>0</v>
      </c>
      <c r="N6162" s="6" t="n">
        <f aca="false">IF(1_Data_EDA!D6163="LATAM",1,0)</f>
        <v>0</v>
      </c>
      <c r="O6162" s="6" t="n">
        <f aca="false">IF(1_Data_EDA!D6163="Pacific Asia",1,0)</f>
        <v>0</v>
      </c>
      <c r="P6162" s="6" t="n">
        <f aca="false">IF(1_Data_EDA!D6163="USCA",1,0)</f>
        <v>0</v>
      </c>
      <c r="Q6162" s="6" t="n">
        <f aca="false">IF(C6162&gt;MEDIAN(C$5:C$8004),1,0)</f>
        <v>0</v>
      </c>
      <c r="R6162" s="6" t="n">
        <f aca="false">IF(D6162&gt;2,1,0)</f>
        <v>0</v>
      </c>
    </row>
    <row r="6163" customFormat="false" ht="15" hidden="false" customHeight="true" outlineLevel="0" collapsed="false">
      <c r="A6163" s="6" t="n">
        <f aca="false">1_Data_EDA!O6164</f>
        <v>1</v>
      </c>
      <c r="B6163" s="6" t="n">
        <f aca="false">1_Data_EDA!H6164</f>
        <v>1</v>
      </c>
      <c r="C6163" s="7" t="n">
        <f aca="false">1_Data_EDA!I6164</f>
        <v>39.99000168</v>
      </c>
      <c r="D6163" s="6" t="n">
        <f aca="false">1_Data_EDA!J6164</f>
        <v>5</v>
      </c>
      <c r="E6163" s="7" t="n">
        <f aca="false">1_Data_EDA!K6164</f>
        <v>199.9499969</v>
      </c>
      <c r="F6163" s="7" t="n">
        <f aca="false">1_Data_EDA!L6164</f>
        <v>23.98999977</v>
      </c>
      <c r="G6163" s="8" t="n">
        <f aca="false">1_Data_EDA!M6164</f>
        <v>0.119999997</v>
      </c>
      <c r="H6163" s="6" t="n">
        <f aca="false">IF(1_Data_EDA!B6164="First Class",1,0)</f>
        <v>1</v>
      </c>
      <c r="I6163" s="6" t="n">
        <f aca="false">IF(1_Data_EDA!B6164="Second Class",1,0)</f>
        <v>0</v>
      </c>
      <c r="J6163" s="6" t="n">
        <f aca="false">IF(1_Data_EDA!B6164="Same Day",1,0)</f>
        <v>0</v>
      </c>
      <c r="K6163" s="6" t="n">
        <f aca="false">IF(1_Data_EDA!C6164="Corporate",1,0)</f>
        <v>0</v>
      </c>
      <c r="L6163" s="6" t="n">
        <f aca="false">IF(1_Data_EDA!C6164="Home Office",1,0)</f>
        <v>0</v>
      </c>
      <c r="M6163" s="6" t="n">
        <f aca="false">IF(1_Data_EDA!D6164="Europe",1,0)</f>
        <v>0</v>
      </c>
      <c r="N6163" s="6" t="n">
        <f aca="false">IF(1_Data_EDA!D6164="LATAM",1,0)</f>
        <v>0</v>
      </c>
      <c r="O6163" s="6" t="n">
        <f aca="false">IF(1_Data_EDA!D6164="Pacific Asia",1,0)</f>
        <v>1</v>
      </c>
      <c r="P6163" s="6" t="n">
        <f aca="false">IF(1_Data_EDA!D6164="USCA",1,0)</f>
        <v>0</v>
      </c>
      <c r="Q6163" s="6" t="n">
        <f aca="false">IF(C6163&gt;MEDIAN(C$5:C$8004),1,0)</f>
        <v>0</v>
      </c>
      <c r="R6163" s="6" t="n">
        <f aca="false">IF(D6163&gt;2,1,0)</f>
        <v>1</v>
      </c>
    </row>
    <row r="6164" customFormat="false" ht="15" hidden="false" customHeight="true" outlineLevel="0" collapsed="false">
      <c r="A6164" s="6" t="n">
        <f aca="false">1_Data_EDA!O6165</f>
        <v>0</v>
      </c>
      <c r="B6164" s="6" t="n">
        <f aca="false">1_Data_EDA!H6165</f>
        <v>4</v>
      </c>
      <c r="C6164" s="7" t="n">
        <f aca="false">1_Data_EDA!I6165</f>
        <v>50</v>
      </c>
      <c r="D6164" s="6" t="n">
        <f aca="false">1_Data_EDA!J6165</f>
        <v>2</v>
      </c>
      <c r="E6164" s="7" t="n">
        <f aca="false">1_Data_EDA!K6165</f>
        <v>100</v>
      </c>
      <c r="F6164" s="7" t="n">
        <f aca="false">1_Data_EDA!L6165</f>
        <v>12</v>
      </c>
      <c r="G6164" s="8" t="n">
        <f aca="false">1_Data_EDA!M6165</f>
        <v>0.119999997</v>
      </c>
      <c r="H6164" s="6" t="n">
        <f aca="false">IF(1_Data_EDA!B6165="First Class",1,0)</f>
        <v>0</v>
      </c>
      <c r="I6164" s="6" t="n">
        <f aca="false">IF(1_Data_EDA!B6165="Second Class",1,0)</f>
        <v>0</v>
      </c>
      <c r="J6164" s="6" t="n">
        <f aca="false">IF(1_Data_EDA!B6165="Same Day",1,0)</f>
        <v>0</v>
      </c>
      <c r="K6164" s="6" t="n">
        <f aca="false">IF(1_Data_EDA!C6165="Corporate",1,0)</f>
        <v>0</v>
      </c>
      <c r="L6164" s="6" t="n">
        <f aca="false">IF(1_Data_EDA!C6165="Home Office",1,0)</f>
        <v>0</v>
      </c>
      <c r="M6164" s="6" t="n">
        <f aca="false">IF(1_Data_EDA!D6165="Europe",1,0)</f>
        <v>1</v>
      </c>
      <c r="N6164" s="6" t="n">
        <f aca="false">IF(1_Data_EDA!D6165="LATAM",1,0)</f>
        <v>0</v>
      </c>
      <c r="O6164" s="6" t="n">
        <f aca="false">IF(1_Data_EDA!D6165="Pacific Asia",1,0)</f>
        <v>0</v>
      </c>
      <c r="P6164" s="6" t="n">
        <f aca="false">IF(1_Data_EDA!D6165="USCA",1,0)</f>
        <v>0</v>
      </c>
      <c r="Q6164" s="6" t="n">
        <f aca="false">IF(C6164&gt;MEDIAN(C$5:C$8004),1,0)</f>
        <v>0</v>
      </c>
      <c r="R6164" s="6" t="n">
        <f aca="false">IF(D6164&gt;2,1,0)</f>
        <v>0</v>
      </c>
    </row>
    <row r="6165" customFormat="false" ht="15" hidden="false" customHeight="true" outlineLevel="0" collapsed="false">
      <c r="A6165" s="6" t="n">
        <f aca="false">1_Data_EDA!O6166</f>
        <v>1</v>
      </c>
      <c r="B6165" s="6" t="n">
        <f aca="false">1_Data_EDA!H6166</f>
        <v>1</v>
      </c>
      <c r="C6165" s="7" t="n">
        <f aca="false">1_Data_EDA!I6166</f>
        <v>59.99000168</v>
      </c>
      <c r="D6165" s="6" t="n">
        <f aca="false">1_Data_EDA!J6166</f>
        <v>3</v>
      </c>
      <c r="E6165" s="7" t="n">
        <f aca="false">1_Data_EDA!K6166</f>
        <v>179.9700012</v>
      </c>
      <c r="F6165" s="7" t="n">
        <f aca="false">1_Data_EDA!L6166</f>
        <v>28.79999924</v>
      </c>
      <c r="G6165" s="8" t="n">
        <f aca="false">1_Data_EDA!M6166</f>
        <v>0.159999996</v>
      </c>
      <c r="H6165" s="6" t="n">
        <f aca="false">IF(1_Data_EDA!B6166="First Class",1,0)</f>
        <v>1</v>
      </c>
      <c r="I6165" s="6" t="n">
        <f aca="false">IF(1_Data_EDA!B6166="Second Class",1,0)</f>
        <v>0</v>
      </c>
      <c r="J6165" s="6" t="n">
        <f aca="false">IF(1_Data_EDA!B6166="Same Day",1,0)</f>
        <v>0</v>
      </c>
      <c r="K6165" s="6" t="n">
        <f aca="false">IF(1_Data_EDA!C6166="Corporate",1,0)</f>
        <v>1</v>
      </c>
      <c r="L6165" s="6" t="n">
        <f aca="false">IF(1_Data_EDA!C6166="Home Office",1,0)</f>
        <v>0</v>
      </c>
      <c r="M6165" s="6" t="n">
        <f aca="false">IF(1_Data_EDA!D6166="Europe",1,0)</f>
        <v>0</v>
      </c>
      <c r="N6165" s="6" t="n">
        <f aca="false">IF(1_Data_EDA!D6166="LATAM",1,0)</f>
        <v>1</v>
      </c>
      <c r="O6165" s="6" t="n">
        <f aca="false">IF(1_Data_EDA!D6166="Pacific Asia",1,0)</f>
        <v>0</v>
      </c>
      <c r="P6165" s="6" t="n">
        <f aca="false">IF(1_Data_EDA!D6166="USCA",1,0)</f>
        <v>0</v>
      </c>
      <c r="Q6165" s="6" t="n">
        <f aca="false">IF(C6165&gt;MEDIAN(C$5:C$8004),1,0)</f>
        <v>0</v>
      </c>
      <c r="R6165" s="6" t="n">
        <f aca="false">IF(D6165&gt;2,1,0)</f>
        <v>1</v>
      </c>
    </row>
    <row r="6166" customFormat="false" ht="15" hidden="false" customHeight="true" outlineLevel="0" collapsed="false">
      <c r="A6166" s="6" t="n">
        <f aca="false">1_Data_EDA!O6167</f>
        <v>0</v>
      </c>
      <c r="B6166" s="6" t="n">
        <f aca="false">1_Data_EDA!H6167</f>
        <v>2</v>
      </c>
      <c r="C6166" s="7" t="n">
        <f aca="false">1_Data_EDA!I6167</f>
        <v>49.97999954</v>
      </c>
      <c r="D6166" s="6" t="n">
        <f aca="false">1_Data_EDA!J6167</f>
        <v>1</v>
      </c>
      <c r="E6166" s="7" t="n">
        <f aca="false">1_Data_EDA!K6167</f>
        <v>49.97999954</v>
      </c>
      <c r="F6166" s="7" t="n">
        <f aca="false">1_Data_EDA!L6167</f>
        <v>1.5</v>
      </c>
      <c r="G6166" s="8" t="n">
        <f aca="false">1_Data_EDA!M6167</f>
        <v>0.029999999</v>
      </c>
      <c r="H6166" s="6" t="n">
        <f aca="false">IF(1_Data_EDA!B6167="First Class",1,0)</f>
        <v>0</v>
      </c>
      <c r="I6166" s="6" t="n">
        <f aca="false">IF(1_Data_EDA!B6167="Second Class",1,0)</f>
        <v>1</v>
      </c>
      <c r="J6166" s="6" t="n">
        <f aca="false">IF(1_Data_EDA!B6167="Same Day",1,0)</f>
        <v>0</v>
      </c>
      <c r="K6166" s="6" t="n">
        <f aca="false">IF(1_Data_EDA!C6167="Corporate",1,0)</f>
        <v>0</v>
      </c>
      <c r="L6166" s="6" t="n">
        <f aca="false">IF(1_Data_EDA!C6167="Home Office",1,0)</f>
        <v>0</v>
      </c>
      <c r="M6166" s="6" t="n">
        <f aca="false">IF(1_Data_EDA!D6167="Europe",1,0)</f>
        <v>0</v>
      </c>
      <c r="N6166" s="6" t="n">
        <f aca="false">IF(1_Data_EDA!D6167="LATAM",1,0)</f>
        <v>0</v>
      </c>
      <c r="O6166" s="6" t="n">
        <f aca="false">IF(1_Data_EDA!D6167="Pacific Asia",1,0)</f>
        <v>1</v>
      </c>
      <c r="P6166" s="6" t="n">
        <f aca="false">IF(1_Data_EDA!D6167="USCA",1,0)</f>
        <v>0</v>
      </c>
      <c r="Q6166" s="6" t="n">
        <f aca="false">IF(C6166&gt;MEDIAN(C$5:C$8004),1,0)</f>
        <v>0</v>
      </c>
      <c r="R6166" s="6" t="n">
        <f aca="false">IF(D6166&gt;2,1,0)</f>
        <v>0</v>
      </c>
    </row>
    <row r="6167" customFormat="false" ht="15" hidden="false" customHeight="true" outlineLevel="0" collapsed="false">
      <c r="A6167" s="6" t="n">
        <f aca="false">1_Data_EDA!O6168</f>
        <v>1</v>
      </c>
      <c r="B6167" s="6" t="n">
        <f aca="false">1_Data_EDA!H6168</f>
        <v>4</v>
      </c>
      <c r="C6167" s="7" t="n">
        <f aca="false">1_Data_EDA!I6168</f>
        <v>199.9900055</v>
      </c>
      <c r="D6167" s="6" t="n">
        <f aca="false">1_Data_EDA!J6168</f>
        <v>1</v>
      </c>
      <c r="E6167" s="7" t="n">
        <f aca="false">1_Data_EDA!K6168</f>
        <v>199.9900055</v>
      </c>
      <c r="F6167" s="7" t="n">
        <f aca="false">1_Data_EDA!L6168</f>
        <v>30</v>
      </c>
      <c r="G6167" s="8" t="n">
        <f aca="false">1_Data_EDA!M6168</f>
        <v>0.150000006</v>
      </c>
      <c r="H6167" s="6" t="n">
        <f aca="false">IF(1_Data_EDA!B6168="First Class",1,0)</f>
        <v>0</v>
      </c>
      <c r="I6167" s="6" t="n">
        <f aca="false">IF(1_Data_EDA!B6168="Second Class",1,0)</f>
        <v>0</v>
      </c>
      <c r="J6167" s="6" t="n">
        <f aca="false">IF(1_Data_EDA!B6168="Same Day",1,0)</f>
        <v>0</v>
      </c>
      <c r="K6167" s="6" t="n">
        <f aca="false">IF(1_Data_EDA!C6168="Corporate",1,0)</f>
        <v>0</v>
      </c>
      <c r="L6167" s="6" t="n">
        <f aca="false">IF(1_Data_EDA!C6168="Home Office",1,0)</f>
        <v>0</v>
      </c>
      <c r="M6167" s="6" t="n">
        <f aca="false">IF(1_Data_EDA!D6168="Europe",1,0)</f>
        <v>0</v>
      </c>
      <c r="N6167" s="6" t="n">
        <f aca="false">IF(1_Data_EDA!D6168="LATAM",1,0)</f>
        <v>1</v>
      </c>
      <c r="O6167" s="6" t="n">
        <f aca="false">IF(1_Data_EDA!D6168="Pacific Asia",1,0)</f>
        <v>0</v>
      </c>
      <c r="P6167" s="6" t="n">
        <f aca="false">IF(1_Data_EDA!D6168="USCA",1,0)</f>
        <v>0</v>
      </c>
      <c r="Q6167" s="6" t="n">
        <f aca="false">IF(C6167&gt;MEDIAN(C$5:C$8004),1,0)</f>
        <v>1</v>
      </c>
      <c r="R6167" s="6" t="n">
        <f aca="false">IF(D6167&gt;2,1,0)</f>
        <v>0</v>
      </c>
    </row>
    <row r="6168" customFormat="false" ht="15" hidden="false" customHeight="true" outlineLevel="0" collapsed="false">
      <c r="A6168" s="6" t="n">
        <f aca="false">1_Data_EDA!O6169</f>
        <v>0</v>
      </c>
      <c r="B6168" s="6" t="n">
        <f aca="false">1_Data_EDA!H6169</f>
        <v>2</v>
      </c>
      <c r="C6168" s="7" t="n">
        <f aca="false">1_Data_EDA!I6169</f>
        <v>14.98999977</v>
      </c>
      <c r="D6168" s="6" t="n">
        <f aca="false">1_Data_EDA!J6169</f>
        <v>3</v>
      </c>
      <c r="E6168" s="7" t="n">
        <f aca="false">1_Data_EDA!K6169</f>
        <v>44.97000122</v>
      </c>
      <c r="F6168" s="7" t="n">
        <f aca="false">1_Data_EDA!L6169</f>
        <v>2.470000029</v>
      </c>
      <c r="G6168" s="8" t="n">
        <f aca="false">1_Data_EDA!M6169</f>
        <v>0.059999999</v>
      </c>
      <c r="H6168" s="6" t="n">
        <f aca="false">IF(1_Data_EDA!B6169="First Class",1,0)</f>
        <v>0</v>
      </c>
      <c r="I6168" s="6" t="n">
        <f aca="false">IF(1_Data_EDA!B6169="Second Class",1,0)</f>
        <v>1</v>
      </c>
      <c r="J6168" s="6" t="n">
        <f aca="false">IF(1_Data_EDA!B6169="Same Day",1,0)</f>
        <v>0</v>
      </c>
      <c r="K6168" s="6" t="n">
        <f aca="false">IF(1_Data_EDA!C6169="Corporate",1,0)</f>
        <v>0</v>
      </c>
      <c r="L6168" s="6" t="n">
        <f aca="false">IF(1_Data_EDA!C6169="Home Office",1,0)</f>
        <v>1</v>
      </c>
      <c r="M6168" s="6" t="n">
        <f aca="false">IF(1_Data_EDA!D6169="Europe",1,0)</f>
        <v>0</v>
      </c>
      <c r="N6168" s="6" t="n">
        <f aca="false">IF(1_Data_EDA!D6169="LATAM",1,0)</f>
        <v>1</v>
      </c>
      <c r="O6168" s="6" t="n">
        <f aca="false">IF(1_Data_EDA!D6169="Pacific Asia",1,0)</f>
        <v>0</v>
      </c>
      <c r="P6168" s="6" t="n">
        <f aca="false">IF(1_Data_EDA!D6169="USCA",1,0)</f>
        <v>0</v>
      </c>
      <c r="Q6168" s="6" t="n">
        <f aca="false">IF(C6168&gt;MEDIAN(C$5:C$8004),1,0)</f>
        <v>0</v>
      </c>
      <c r="R6168" s="6" t="n">
        <f aca="false">IF(D6168&gt;2,1,0)</f>
        <v>1</v>
      </c>
    </row>
    <row r="6169" customFormat="false" ht="15" hidden="false" customHeight="true" outlineLevel="0" collapsed="false">
      <c r="A6169" s="6" t="n">
        <f aca="false">1_Data_EDA!O6170</f>
        <v>0</v>
      </c>
      <c r="B6169" s="6" t="n">
        <f aca="false">1_Data_EDA!H6170</f>
        <v>4</v>
      </c>
      <c r="C6169" s="7" t="n">
        <f aca="false">1_Data_EDA!I6170</f>
        <v>24.98999977</v>
      </c>
      <c r="D6169" s="6" t="n">
        <f aca="false">1_Data_EDA!J6170</f>
        <v>3</v>
      </c>
      <c r="E6169" s="7" t="n">
        <f aca="false">1_Data_EDA!K6170</f>
        <v>74.97000122</v>
      </c>
      <c r="F6169" s="7" t="n">
        <f aca="false">1_Data_EDA!L6170</f>
        <v>2.25</v>
      </c>
      <c r="G6169" s="8" t="n">
        <f aca="false">1_Data_EDA!M6170</f>
        <v>0.029999999</v>
      </c>
      <c r="H6169" s="6" t="n">
        <f aca="false">IF(1_Data_EDA!B6170="First Class",1,0)</f>
        <v>0</v>
      </c>
      <c r="I6169" s="6" t="n">
        <f aca="false">IF(1_Data_EDA!B6170="Second Class",1,0)</f>
        <v>0</v>
      </c>
      <c r="J6169" s="6" t="n">
        <f aca="false">IF(1_Data_EDA!B6170="Same Day",1,0)</f>
        <v>0</v>
      </c>
      <c r="K6169" s="6" t="n">
        <f aca="false">IF(1_Data_EDA!C6170="Corporate",1,0)</f>
        <v>0</v>
      </c>
      <c r="L6169" s="6" t="n">
        <f aca="false">IF(1_Data_EDA!C6170="Home Office",1,0)</f>
        <v>0</v>
      </c>
      <c r="M6169" s="6" t="n">
        <f aca="false">IF(1_Data_EDA!D6170="Europe",1,0)</f>
        <v>0</v>
      </c>
      <c r="N6169" s="6" t="n">
        <f aca="false">IF(1_Data_EDA!D6170="LATAM",1,0)</f>
        <v>0</v>
      </c>
      <c r="O6169" s="6" t="n">
        <f aca="false">IF(1_Data_EDA!D6170="Pacific Asia",1,0)</f>
        <v>0</v>
      </c>
      <c r="P6169" s="6" t="n">
        <f aca="false">IF(1_Data_EDA!D6170="USCA",1,0)</f>
        <v>1</v>
      </c>
      <c r="Q6169" s="6" t="n">
        <f aca="false">IF(C6169&gt;MEDIAN(C$5:C$8004),1,0)</f>
        <v>0</v>
      </c>
      <c r="R6169" s="6" t="n">
        <f aca="false">IF(D6169&gt;2,1,0)</f>
        <v>1</v>
      </c>
    </row>
    <row r="6170" customFormat="false" ht="15" hidden="false" customHeight="true" outlineLevel="0" collapsed="false">
      <c r="A6170" s="6" t="n">
        <f aca="false">1_Data_EDA!O6171</f>
        <v>0</v>
      </c>
      <c r="B6170" s="6" t="n">
        <f aca="false">1_Data_EDA!H6171</f>
        <v>4</v>
      </c>
      <c r="C6170" s="7" t="n">
        <f aca="false">1_Data_EDA!I6171</f>
        <v>99.98999786</v>
      </c>
      <c r="D6170" s="6" t="n">
        <f aca="false">1_Data_EDA!J6171</f>
        <v>2</v>
      </c>
      <c r="E6170" s="7" t="n">
        <f aca="false">1_Data_EDA!K6171</f>
        <v>199.9799957</v>
      </c>
      <c r="F6170" s="7" t="n">
        <f aca="false">1_Data_EDA!L6171</f>
        <v>26</v>
      </c>
      <c r="G6170" s="8" t="n">
        <f aca="false">1_Data_EDA!M6171</f>
        <v>0.129999995</v>
      </c>
      <c r="H6170" s="6" t="n">
        <f aca="false">IF(1_Data_EDA!B6171="First Class",1,0)</f>
        <v>0</v>
      </c>
      <c r="I6170" s="6" t="n">
        <f aca="false">IF(1_Data_EDA!B6171="Second Class",1,0)</f>
        <v>0</v>
      </c>
      <c r="J6170" s="6" t="n">
        <f aca="false">IF(1_Data_EDA!B6171="Same Day",1,0)</f>
        <v>0</v>
      </c>
      <c r="K6170" s="6" t="n">
        <f aca="false">IF(1_Data_EDA!C6171="Corporate",1,0)</f>
        <v>1</v>
      </c>
      <c r="L6170" s="6" t="n">
        <f aca="false">IF(1_Data_EDA!C6171="Home Office",1,0)</f>
        <v>0</v>
      </c>
      <c r="M6170" s="6" t="n">
        <f aca="false">IF(1_Data_EDA!D6171="Europe",1,0)</f>
        <v>1</v>
      </c>
      <c r="N6170" s="6" t="n">
        <f aca="false">IF(1_Data_EDA!D6171="LATAM",1,0)</f>
        <v>0</v>
      </c>
      <c r="O6170" s="6" t="n">
        <f aca="false">IF(1_Data_EDA!D6171="Pacific Asia",1,0)</f>
        <v>0</v>
      </c>
      <c r="P6170" s="6" t="n">
        <f aca="false">IF(1_Data_EDA!D6171="USCA",1,0)</f>
        <v>0</v>
      </c>
      <c r="Q6170" s="6" t="n">
        <f aca="false">IF(C6170&gt;MEDIAN(C$5:C$8004),1,0)</f>
        <v>1</v>
      </c>
      <c r="R6170" s="6" t="n">
        <f aca="false">IF(D6170&gt;2,1,0)</f>
        <v>0</v>
      </c>
    </row>
    <row r="6171" customFormat="false" ht="15" hidden="false" customHeight="true" outlineLevel="0" collapsed="false">
      <c r="A6171" s="6" t="n">
        <f aca="false">1_Data_EDA!O6172</f>
        <v>0</v>
      </c>
      <c r="B6171" s="6" t="n">
        <f aca="false">1_Data_EDA!H6172</f>
        <v>2</v>
      </c>
      <c r="C6171" s="7" t="n">
        <f aca="false">1_Data_EDA!I6172</f>
        <v>399.980011</v>
      </c>
      <c r="D6171" s="6" t="n">
        <f aca="false">1_Data_EDA!J6172</f>
        <v>1</v>
      </c>
      <c r="E6171" s="7" t="n">
        <f aca="false">1_Data_EDA!K6172</f>
        <v>399.980011</v>
      </c>
      <c r="F6171" s="7" t="n">
        <f aca="false">1_Data_EDA!L6172</f>
        <v>100</v>
      </c>
      <c r="G6171" s="8" t="n">
        <f aca="false">1_Data_EDA!M6172</f>
        <v>0.25</v>
      </c>
      <c r="H6171" s="6" t="n">
        <f aca="false">IF(1_Data_EDA!B6172="First Class",1,0)</f>
        <v>0</v>
      </c>
      <c r="I6171" s="6" t="n">
        <f aca="false">IF(1_Data_EDA!B6172="Second Class",1,0)</f>
        <v>1</v>
      </c>
      <c r="J6171" s="6" t="n">
        <f aca="false">IF(1_Data_EDA!B6172="Same Day",1,0)</f>
        <v>0</v>
      </c>
      <c r="K6171" s="6" t="n">
        <f aca="false">IF(1_Data_EDA!C6172="Corporate",1,0)</f>
        <v>0</v>
      </c>
      <c r="L6171" s="6" t="n">
        <f aca="false">IF(1_Data_EDA!C6172="Home Office",1,0)</f>
        <v>1</v>
      </c>
      <c r="M6171" s="6" t="n">
        <f aca="false">IF(1_Data_EDA!D6172="Europe",1,0)</f>
        <v>0</v>
      </c>
      <c r="N6171" s="6" t="n">
        <f aca="false">IF(1_Data_EDA!D6172="LATAM",1,0)</f>
        <v>0</v>
      </c>
      <c r="O6171" s="6" t="n">
        <f aca="false">IF(1_Data_EDA!D6172="Pacific Asia",1,0)</f>
        <v>1</v>
      </c>
      <c r="P6171" s="6" t="n">
        <f aca="false">IF(1_Data_EDA!D6172="USCA",1,0)</f>
        <v>0</v>
      </c>
      <c r="Q6171" s="6" t="n">
        <f aca="false">IF(C6171&gt;MEDIAN(C$5:C$8004),1,0)</f>
        <v>1</v>
      </c>
      <c r="R6171" s="6" t="n">
        <f aca="false">IF(D6171&gt;2,1,0)</f>
        <v>0</v>
      </c>
    </row>
    <row r="6172" customFormat="false" ht="15" hidden="false" customHeight="true" outlineLevel="0" collapsed="false">
      <c r="A6172" s="6" t="n">
        <f aca="false">1_Data_EDA!O6173</f>
        <v>1</v>
      </c>
      <c r="B6172" s="6" t="n">
        <f aca="false">1_Data_EDA!H6173</f>
        <v>1</v>
      </c>
      <c r="C6172" s="7" t="n">
        <f aca="false">1_Data_EDA!I6173</f>
        <v>59.99000168</v>
      </c>
      <c r="D6172" s="6" t="n">
        <f aca="false">1_Data_EDA!J6173</f>
        <v>3</v>
      </c>
      <c r="E6172" s="7" t="n">
        <f aca="false">1_Data_EDA!K6173</f>
        <v>179.9700012</v>
      </c>
      <c r="F6172" s="7" t="n">
        <f aca="false">1_Data_EDA!L6173</f>
        <v>7.199999809</v>
      </c>
      <c r="G6172" s="8" t="n">
        <f aca="false">1_Data_EDA!M6173</f>
        <v>0.039999999</v>
      </c>
      <c r="H6172" s="6" t="n">
        <f aca="false">IF(1_Data_EDA!B6173="First Class",1,0)</f>
        <v>1</v>
      </c>
      <c r="I6172" s="6" t="n">
        <f aca="false">IF(1_Data_EDA!B6173="Second Class",1,0)</f>
        <v>0</v>
      </c>
      <c r="J6172" s="6" t="n">
        <f aca="false">IF(1_Data_EDA!B6173="Same Day",1,0)</f>
        <v>0</v>
      </c>
      <c r="K6172" s="6" t="n">
        <f aca="false">IF(1_Data_EDA!C6173="Corporate",1,0)</f>
        <v>0</v>
      </c>
      <c r="L6172" s="6" t="n">
        <f aca="false">IF(1_Data_EDA!C6173="Home Office",1,0)</f>
        <v>0</v>
      </c>
      <c r="M6172" s="6" t="n">
        <f aca="false">IF(1_Data_EDA!D6173="Europe",1,0)</f>
        <v>0</v>
      </c>
      <c r="N6172" s="6" t="n">
        <f aca="false">IF(1_Data_EDA!D6173="LATAM",1,0)</f>
        <v>1</v>
      </c>
      <c r="O6172" s="6" t="n">
        <f aca="false">IF(1_Data_EDA!D6173="Pacific Asia",1,0)</f>
        <v>0</v>
      </c>
      <c r="P6172" s="6" t="n">
        <f aca="false">IF(1_Data_EDA!D6173="USCA",1,0)</f>
        <v>0</v>
      </c>
      <c r="Q6172" s="6" t="n">
        <f aca="false">IF(C6172&gt;MEDIAN(C$5:C$8004),1,0)</f>
        <v>0</v>
      </c>
      <c r="R6172" s="6" t="n">
        <f aca="false">IF(D6172&gt;2,1,0)</f>
        <v>1</v>
      </c>
    </row>
    <row r="6173" customFormat="false" ht="15" hidden="false" customHeight="true" outlineLevel="0" collapsed="false">
      <c r="A6173" s="6" t="n">
        <f aca="false">1_Data_EDA!O6174</f>
        <v>0</v>
      </c>
      <c r="B6173" s="6" t="n">
        <f aca="false">1_Data_EDA!H6174</f>
        <v>4</v>
      </c>
      <c r="C6173" s="7" t="n">
        <f aca="false">1_Data_EDA!I6174</f>
        <v>59.99000168</v>
      </c>
      <c r="D6173" s="6" t="n">
        <f aca="false">1_Data_EDA!J6174</f>
        <v>1</v>
      </c>
      <c r="E6173" s="7" t="n">
        <f aca="false">1_Data_EDA!K6174</f>
        <v>59.99000168</v>
      </c>
      <c r="F6173" s="7" t="n">
        <f aca="false">1_Data_EDA!L6174</f>
        <v>10.80000019</v>
      </c>
      <c r="G6173" s="8" t="n">
        <f aca="false">1_Data_EDA!M6174</f>
        <v>0.180000007</v>
      </c>
      <c r="H6173" s="6" t="n">
        <f aca="false">IF(1_Data_EDA!B6174="First Class",1,0)</f>
        <v>0</v>
      </c>
      <c r="I6173" s="6" t="n">
        <f aca="false">IF(1_Data_EDA!B6174="Second Class",1,0)</f>
        <v>0</v>
      </c>
      <c r="J6173" s="6" t="n">
        <f aca="false">IF(1_Data_EDA!B6174="Same Day",1,0)</f>
        <v>0</v>
      </c>
      <c r="K6173" s="6" t="n">
        <f aca="false">IF(1_Data_EDA!C6174="Corporate",1,0)</f>
        <v>0</v>
      </c>
      <c r="L6173" s="6" t="n">
        <f aca="false">IF(1_Data_EDA!C6174="Home Office",1,0)</f>
        <v>0</v>
      </c>
      <c r="M6173" s="6" t="n">
        <f aca="false">IF(1_Data_EDA!D6174="Europe",1,0)</f>
        <v>0</v>
      </c>
      <c r="N6173" s="6" t="n">
        <f aca="false">IF(1_Data_EDA!D6174="LATAM",1,0)</f>
        <v>1</v>
      </c>
      <c r="O6173" s="6" t="n">
        <f aca="false">IF(1_Data_EDA!D6174="Pacific Asia",1,0)</f>
        <v>0</v>
      </c>
      <c r="P6173" s="6" t="n">
        <f aca="false">IF(1_Data_EDA!D6174="USCA",1,0)</f>
        <v>0</v>
      </c>
      <c r="Q6173" s="6" t="n">
        <f aca="false">IF(C6173&gt;MEDIAN(C$5:C$8004),1,0)</f>
        <v>0</v>
      </c>
      <c r="R6173" s="6" t="n">
        <f aca="false">IF(D6173&gt;2,1,0)</f>
        <v>0</v>
      </c>
    </row>
    <row r="6174" customFormat="false" ht="15" hidden="false" customHeight="true" outlineLevel="0" collapsed="false">
      <c r="A6174" s="6" t="n">
        <f aca="false">1_Data_EDA!O6175</f>
        <v>0</v>
      </c>
      <c r="B6174" s="6" t="n">
        <f aca="false">1_Data_EDA!H6175</f>
        <v>4</v>
      </c>
      <c r="C6174" s="7" t="n">
        <f aca="false">1_Data_EDA!I6175</f>
        <v>129.9900055</v>
      </c>
      <c r="D6174" s="6" t="n">
        <f aca="false">1_Data_EDA!J6175</f>
        <v>1</v>
      </c>
      <c r="E6174" s="7" t="n">
        <f aca="false">1_Data_EDA!K6175</f>
        <v>129.9900055</v>
      </c>
      <c r="F6174" s="7" t="n">
        <f aca="false">1_Data_EDA!L6175</f>
        <v>6.5</v>
      </c>
      <c r="G6174" s="8" t="n">
        <f aca="false">1_Data_EDA!M6175</f>
        <v>0.050000001</v>
      </c>
      <c r="H6174" s="6" t="n">
        <f aca="false">IF(1_Data_EDA!B6175="First Class",1,0)</f>
        <v>0</v>
      </c>
      <c r="I6174" s="6" t="n">
        <f aca="false">IF(1_Data_EDA!B6175="Second Class",1,0)</f>
        <v>0</v>
      </c>
      <c r="J6174" s="6" t="n">
        <f aca="false">IF(1_Data_EDA!B6175="Same Day",1,0)</f>
        <v>0</v>
      </c>
      <c r="K6174" s="6" t="n">
        <f aca="false">IF(1_Data_EDA!C6175="Corporate",1,0)</f>
        <v>0</v>
      </c>
      <c r="L6174" s="6" t="n">
        <f aca="false">IF(1_Data_EDA!C6175="Home Office",1,0)</f>
        <v>1</v>
      </c>
      <c r="M6174" s="6" t="n">
        <f aca="false">IF(1_Data_EDA!D6175="Europe",1,0)</f>
        <v>0</v>
      </c>
      <c r="N6174" s="6" t="n">
        <f aca="false">IF(1_Data_EDA!D6175="LATAM",1,0)</f>
        <v>0</v>
      </c>
      <c r="O6174" s="6" t="n">
        <f aca="false">IF(1_Data_EDA!D6175="Pacific Asia",1,0)</f>
        <v>1</v>
      </c>
      <c r="P6174" s="6" t="n">
        <f aca="false">IF(1_Data_EDA!D6175="USCA",1,0)</f>
        <v>0</v>
      </c>
      <c r="Q6174" s="6" t="n">
        <f aca="false">IF(C6174&gt;MEDIAN(C$5:C$8004),1,0)</f>
        <v>1</v>
      </c>
      <c r="R6174" s="6" t="n">
        <f aca="false">IF(D6174&gt;2,1,0)</f>
        <v>0</v>
      </c>
    </row>
    <row r="6175" customFormat="false" ht="15" hidden="false" customHeight="true" outlineLevel="0" collapsed="false">
      <c r="A6175" s="6" t="n">
        <f aca="false">1_Data_EDA!O6176</f>
        <v>0</v>
      </c>
      <c r="B6175" s="6" t="n">
        <f aca="false">1_Data_EDA!H6176</f>
        <v>4</v>
      </c>
      <c r="C6175" s="7" t="n">
        <f aca="false">1_Data_EDA!I6176</f>
        <v>399.980011</v>
      </c>
      <c r="D6175" s="6" t="n">
        <f aca="false">1_Data_EDA!J6176</f>
        <v>1</v>
      </c>
      <c r="E6175" s="7" t="n">
        <f aca="false">1_Data_EDA!K6176</f>
        <v>399.980011</v>
      </c>
      <c r="F6175" s="7" t="n">
        <f aca="false">1_Data_EDA!L6176</f>
        <v>12</v>
      </c>
      <c r="G6175" s="8" t="n">
        <f aca="false">1_Data_EDA!M6176</f>
        <v>0.029999999</v>
      </c>
      <c r="H6175" s="6" t="n">
        <f aca="false">IF(1_Data_EDA!B6176="First Class",1,0)</f>
        <v>0</v>
      </c>
      <c r="I6175" s="6" t="n">
        <f aca="false">IF(1_Data_EDA!B6176="Second Class",1,0)</f>
        <v>0</v>
      </c>
      <c r="J6175" s="6" t="n">
        <f aca="false">IF(1_Data_EDA!B6176="Same Day",1,0)</f>
        <v>0</v>
      </c>
      <c r="K6175" s="6" t="n">
        <f aca="false">IF(1_Data_EDA!C6176="Corporate",1,0)</f>
        <v>0</v>
      </c>
      <c r="L6175" s="6" t="n">
        <f aca="false">IF(1_Data_EDA!C6176="Home Office",1,0)</f>
        <v>0</v>
      </c>
      <c r="M6175" s="6" t="n">
        <f aca="false">IF(1_Data_EDA!D6176="Europe",1,0)</f>
        <v>0</v>
      </c>
      <c r="N6175" s="6" t="n">
        <f aca="false">IF(1_Data_EDA!D6176="LATAM",1,0)</f>
        <v>1</v>
      </c>
      <c r="O6175" s="6" t="n">
        <f aca="false">IF(1_Data_EDA!D6176="Pacific Asia",1,0)</f>
        <v>0</v>
      </c>
      <c r="P6175" s="6" t="n">
        <f aca="false">IF(1_Data_EDA!D6176="USCA",1,0)</f>
        <v>0</v>
      </c>
      <c r="Q6175" s="6" t="n">
        <f aca="false">IF(C6175&gt;MEDIAN(C$5:C$8004),1,0)</f>
        <v>1</v>
      </c>
      <c r="R6175" s="6" t="n">
        <f aca="false">IF(D6175&gt;2,1,0)</f>
        <v>0</v>
      </c>
    </row>
    <row r="6176" customFormat="false" ht="15" hidden="false" customHeight="true" outlineLevel="0" collapsed="false">
      <c r="A6176" s="6" t="n">
        <f aca="false">1_Data_EDA!O6177</f>
        <v>0</v>
      </c>
      <c r="B6176" s="6" t="n">
        <f aca="false">1_Data_EDA!H6177</f>
        <v>4</v>
      </c>
      <c r="C6176" s="7" t="n">
        <f aca="false">1_Data_EDA!I6177</f>
        <v>50</v>
      </c>
      <c r="D6176" s="6" t="n">
        <f aca="false">1_Data_EDA!J6177</f>
        <v>1</v>
      </c>
      <c r="E6176" s="7" t="n">
        <f aca="false">1_Data_EDA!K6177</f>
        <v>50</v>
      </c>
      <c r="F6176" s="7" t="n">
        <f aca="false">1_Data_EDA!L6177</f>
        <v>0</v>
      </c>
      <c r="G6176" s="8" t="n">
        <f aca="false">1_Data_EDA!M6177</f>
        <v>0</v>
      </c>
      <c r="H6176" s="6" t="n">
        <f aca="false">IF(1_Data_EDA!B6177="First Class",1,0)</f>
        <v>0</v>
      </c>
      <c r="I6176" s="6" t="n">
        <f aca="false">IF(1_Data_EDA!B6177="Second Class",1,0)</f>
        <v>0</v>
      </c>
      <c r="J6176" s="6" t="n">
        <f aca="false">IF(1_Data_EDA!B6177="Same Day",1,0)</f>
        <v>0</v>
      </c>
      <c r="K6176" s="6" t="n">
        <f aca="false">IF(1_Data_EDA!C6177="Corporate",1,0)</f>
        <v>0</v>
      </c>
      <c r="L6176" s="6" t="n">
        <f aca="false">IF(1_Data_EDA!C6177="Home Office",1,0)</f>
        <v>1</v>
      </c>
      <c r="M6176" s="6" t="n">
        <f aca="false">IF(1_Data_EDA!D6177="Europe",1,0)</f>
        <v>0</v>
      </c>
      <c r="N6176" s="6" t="n">
        <f aca="false">IF(1_Data_EDA!D6177="LATAM",1,0)</f>
        <v>0</v>
      </c>
      <c r="O6176" s="6" t="n">
        <f aca="false">IF(1_Data_EDA!D6177="Pacific Asia",1,0)</f>
        <v>0</v>
      </c>
      <c r="P6176" s="6" t="n">
        <f aca="false">IF(1_Data_EDA!D6177="USCA",1,0)</f>
        <v>0</v>
      </c>
      <c r="Q6176" s="6" t="n">
        <f aca="false">IF(C6176&gt;MEDIAN(C$5:C$8004),1,0)</f>
        <v>0</v>
      </c>
      <c r="R6176" s="6" t="n">
        <f aca="false">IF(D6176&gt;2,1,0)</f>
        <v>0</v>
      </c>
    </row>
    <row r="6177" customFormat="false" ht="15" hidden="false" customHeight="true" outlineLevel="0" collapsed="false">
      <c r="A6177" s="6" t="n">
        <f aca="false">1_Data_EDA!O6178</f>
        <v>0</v>
      </c>
      <c r="B6177" s="6" t="n">
        <f aca="false">1_Data_EDA!H6178</f>
        <v>4</v>
      </c>
      <c r="C6177" s="7" t="n">
        <f aca="false">1_Data_EDA!I6178</f>
        <v>99.98999786</v>
      </c>
      <c r="D6177" s="6" t="n">
        <f aca="false">1_Data_EDA!J6178</f>
        <v>5</v>
      </c>
      <c r="E6177" s="7" t="n">
        <f aca="false">1_Data_EDA!K6178</f>
        <v>499.9500122</v>
      </c>
      <c r="F6177" s="7" t="n">
        <f aca="false">1_Data_EDA!L6178</f>
        <v>79.98999786</v>
      </c>
      <c r="G6177" s="8" t="n">
        <f aca="false">1_Data_EDA!M6178</f>
        <v>0.159999996</v>
      </c>
      <c r="H6177" s="6" t="n">
        <f aca="false">IF(1_Data_EDA!B6178="First Class",1,0)</f>
        <v>0</v>
      </c>
      <c r="I6177" s="6" t="n">
        <f aca="false">IF(1_Data_EDA!B6178="Second Class",1,0)</f>
        <v>0</v>
      </c>
      <c r="J6177" s="6" t="n">
        <f aca="false">IF(1_Data_EDA!B6178="Same Day",1,0)</f>
        <v>0</v>
      </c>
      <c r="K6177" s="6" t="n">
        <f aca="false">IF(1_Data_EDA!C6178="Corporate",1,0)</f>
        <v>0</v>
      </c>
      <c r="L6177" s="6" t="n">
        <f aca="false">IF(1_Data_EDA!C6178="Home Office",1,0)</f>
        <v>1</v>
      </c>
      <c r="M6177" s="6" t="n">
        <f aca="false">IF(1_Data_EDA!D6178="Europe",1,0)</f>
        <v>0</v>
      </c>
      <c r="N6177" s="6" t="n">
        <f aca="false">IF(1_Data_EDA!D6178="LATAM",1,0)</f>
        <v>0</v>
      </c>
      <c r="O6177" s="6" t="n">
        <f aca="false">IF(1_Data_EDA!D6178="Pacific Asia",1,0)</f>
        <v>0</v>
      </c>
      <c r="P6177" s="6" t="n">
        <f aca="false">IF(1_Data_EDA!D6178="USCA",1,0)</f>
        <v>1</v>
      </c>
      <c r="Q6177" s="6" t="n">
        <f aca="false">IF(C6177&gt;MEDIAN(C$5:C$8004),1,0)</f>
        <v>1</v>
      </c>
      <c r="R6177" s="6" t="n">
        <f aca="false">IF(D6177&gt;2,1,0)</f>
        <v>1</v>
      </c>
    </row>
    <row r="6178" customFormat="false" ht="15" hidden="false" customHeight="true" outlineLevel="0" collapsed="false">
      <c r="A6178" s="6" t="n">
        <f aca="false">1_Data_EDA!O6179</f>
        <v>0</v>
      </c>
      <c r="B6178" s="6" t="n">
        <f aca="false">1_Data_EDA!H6179</f>
        <v>2</v>
      </c>
      <c r="C6178" s="7" t="n">
        <f aca="false">1_Data_EDA!I6179</f>
        <v>164.3800049</v>
      </c>
      <c r="D6178" s="6" t="n">
        <f aca="false">1_Data_EDA!J6179</f>
        <v>1</v>
      </c>
      <c r="E6178" s="7" t="n">
        <f aca="false">1_Data_EDA!K6179</f>
        <v>164.3800049</v>
      </c>
      <c r="F6178" s="7" t="n">
        <f aca="false">1_Data_EDA!L6179</f>
        <v>3.289999962</v>
      </c>
      <c r="G6178" s="8" t="n">
        <f aca="false">1_Data_EDA!M6179</f>
        <v>0.02</v>
      </c>
      <c r="H6178" s="6" t="n">
        <f aca="false">IF(1_Data_EDA!B6179="First Class",1,0)</f>
        <v>0</v>
      </c>
      <c r="I6178" s="6" t="n">
        <f aca="false">IF(1_Data_EDA!B6179="Second Class",1,0)</f>
        <v>1</v>
      </c>
      <c r="J6178" s="6" t="n">
        <f aca="false">IF(1_Data_EDA!B6179="Same Day",1,0)</f>
        <v>0</v>
      </c>
      <c r="K6178" s="6" t="n">
        <f aca="false">IF(1_Data_EDA!C6179="Corporate",1,0)</f>
        <v>1</v>
      </c>
      <c r="L6178" s="6" t="n">
        <f aca="false">IF(1_Data_EDA!C6179="Home Office",1,0)</f>
        <v>0</v>
      </c>
      <c r="M6178" s="6" t="n">
        <f aca="false">IF(1_Data_EDA!D6179="Europe",1,0)</f>
        <v>0</v>
      </c>
      <c r="N6178" s="6" t="n">
        <f aca="false">IF(1_Data_EDA!D6179="LATAM",1,0)</f>
        <v>0</v>
      </c>
      <c r="O6178" s="6" t="n">
        <f aca="false">IF(1_Data_EDA!D6179="Pacific Asia",1,0)</f>
        <v>1</v>
      </c>
      <c r="P6178" s="6" t="n">
        <f aca="false">IF(1_Data_EDA!D6179="USCA",1,0)</f>
        <v>0</v>
      </c>
      <c r="Q6178" s="6" t="n">
        <f aca="false">IF(C6178&gt;MEDIAN(C$5:C$8004),1,0)</f>
        <v>1</v>
      </c>
      <c r="R6178" s="6" t="n">
        <f aca="false">IF(D6178&gt;2,1,0)</f>
        <v>0</v>
      </c>
    </row>
    <row r="6179" customFormat="false" ht="15" hidden="false" customHeight="true" outlineLevel="0" collapsed="false">
      <c r="A6179" s="6" t="n">
        <f aca="false">1_Data_EDA!O6180</f>
        <v>0</v>
      </c>
      <c r="B6179" s="6" t="n">
        <f aca="false">1_Data_EDA!H6180</f>
        <v>4</v>
      </c>
      <c r="C6179" s="7" t="n">
        <f aca="false">1_Data_EDA!I6180</f>
        <v>39.99000168</v>
      </c>
      <c r="D6179" s="6" t="n">
        <f aca="false">1_Data_EDA!J6180</f>
        <v>3</v>
      </c>
      <c r="E6179" s="7" t="n">
        <f aca="false">1_Data_EDA!K6180</f>
        <v>119.9700012</v>
      </c>
      <c r="F6179" s="7" t="n">
        <f aca="false">1_Data_EDA!L6180</f>
        <v>23.98999977</v>
      </c>
      <c r="G6179" s="8" t="n">
        <f aca="false">1_Data_EDA!M6180</f>
        <v>0.200000003</v>
      </c>
      <c r="H6179" s="6" t="n">
        <f aca="false">IF(1_Data_EDA!B6180="First Class",1,0)</f>
        <v>0</v>
      </c>
      <c r="I6179" s="6" t="n">
        <f aca="false">IF(1_Data_EDA!B6180="Second Class",1,0)</f>
        <v>0</v>
      </c>
      <c r="J6179" s="6" t="n">
        <f aca="false">IF(1_Data_EDA!B6180="Same Day",1,0)</f>
        <v>0</v>
      </c>
      <c r="K6179" s="6" t="n">
        <f aca="false">IF(1_Data_EDA!C6180="Corporate",1,0)</f>
        <v>1</v>
      </c>
      <c r="L6179" s="6" t="n">
        <f aca="false">IF(1_Data_EDA!C6180="Home Office",1,0)</f>
        <v>0</v>
      </c>
      <c r="M6179" s="6" t="n">
        <f aca="false">IF(1_Data_EDA!D6180="Europe",1,0)</f>
        <v>0</v>
      </c>
      <c r="N6179" s="6" t="n">
        <f aca="false">IF(1_Data_EDA!D6180="LATAM",1,0)</f>
        <v>1</v>
      </c>
      <c r="O6179" s="6" t="n">
        <f aca="false">IF(1_Data_EDA!D6180="Pacific Asia",1,0)</f>
        <v>0</v>
      </c>
      <c r="P6179" s="6" t="n">
        <f aca="false">IF(1_Data_EDA!D6180="USCA",1,0)</f>
        <v>0</v>
      </c>
      <c r="Q6179" s="6" t="n">
        <f aca="false">IF(C6179&gt;MEDIAN(C$5:C$8004),1,0)</f>
        <v>0</v>
      </c>
      <c r="R6179" s="6" t="n">
        <f aca="false">IF(D6179&gt;2,1,0)</f>
        <v>1</v>
      </c>
    </row>
    <row r="6180" customFormat="false" ht="15" hidden="false" customHeight="true" outlineLevel="0" collapsed="false">
      <c r="A6180" s="6" t="n">
        <f aca="false">1_Data_EDA!O6181</f>
        <v>0</v>
      </c>
      <c r="B6180" s="6" t="n">
        <f aca="false">1_Data_EDA!H6181</f>
        <v>4</v>
      </c>
      <c r="C6180" s="7" t="n">
        <f aca="false">1_Data_EDA!I6181</f>
        <v>59.99000168</v>
      </c>
      <c r="D6180" s="6" t="n">
        <f aca="false">1_Data_EDA!J6181</f>
        <v>3</v>
      </c>
      <c r="E6180" s="7" t="n">
        <f aca="false">1_Data_EDA!K6181</f>
        <v>179.9700012</v>
      </c>
      <c r="F6180" s="7" t="n">
        <f aca="false">1_Data_EDA!L6181</f>
        <v>28.79999924</v>
      </c>
      <c r="G6180" s="8" t="n">
        <f aca="false">1_Data_EDA!M6181</f>
        <v>0.159999996</v>
      </c>
      <c r="H6180" s="6" t="n">
        <f aca="false">IF(1_Data_EDA!B6181="First Class",1,0)</f>
        <v>0</v>
      </c>
      <c r="I6180" s="6" t="n">
        <f aca="false">IF(1_Data_EDA!B6181="Second Class",1,0)</f>
        <v>0</v>
      </c>
      <c r="J6180" s="6" t="n">
        <f aca="false">IF(1_Data_EDA!B6181="Same Day",1,0)</f>
        <v>0</v>
      </c>
      <c r="K6180" s="6" t="n">
        <f aca="false">IF(1_Data_EDA!C6181="Corporate",1,0)</f>
        <v>0</v>
      </c>
      <c r="L6180" s="6" t="n">
        <f aca="false">IF(1_Data_EDA!C6181="Home Office",1,0)</f>
        <v>0</v>
      </c>
      <c r="M6180" s="6" t="n">
        <f aca="false">IF(1_Data_EDA!D6181="Europe",1,0)</f>
        <v>0</v>
      </c>
      <c r="N6180" s="6" t="n">
        <f aca="false">IF(1_Data_EDA!D6181="LATAM",1,0)</f>
        <v>1</v>
      </c>
      <c r="O6180" s="6" t="n">
        <f aca="false">IF(1_Data_EDA!D6181="Pacific Asia",1,0)</f>
        <v>0</v>
      </c>
      <c r="P6180" s="6" t="n">
        <f aca="false">IF(1_Data_EDA!D6181="USCA",1,0)</f>
        <v>0</v>
      </c>
      <c r="Q6180" s="6" t="n">
        <f aca="false">IF(C6180&gt;MEDIAN(C$5:C$8004),1,0)</f>
        <v>0</v>
      </c>
      <c r="R6180" s="6" t="n">
        <f aca="false">IF(D6180&gt;2,1,0)</f>
        <v>1</v>
      </c>
    </row>
    <row r="6181" customFormat="false" ht="15" hidden="false" customHeight="true" outlineLevel="0" collapsed="false">
      <c r="A6181" s="6" t="n">
        <f aca="false">1_Data_EDA!O6182</f>
        <v>0</v>
      </c>
      <c r="B6181" s="6" t="n">
        <f aca="false">1_Data_EDA!H6182</f>
        <v>4</v>
      </c>
      <c r="C6181" s="7" t="n">
        <f aca="false">1_Data_EDA!I6182</f>
        <v>49.97999954</v>
      </c>
      <c r="D6181" s="6" t="n">
        <f aca="false">1_Data_EDA!J6182</f>
        <v>3</v>
      </c>
      <c r="E6181" s="7" t="n">
        <f aca="false">1_Data_EDA!K6182</f>
        <v>149.9400024</v>
      </c>
      <c r="F6181" s="7" t="n">
        <f aca="false">1_Data_EDA!L6182</f>
        <v>4.5</v>
      </c>
      <c r="G6181" s="8" t="n">
        <f aca="false">1_Data_EDA!M6182</f>
        <v>0.029999999</v>
      </c>
      <c r="H6181" s="6" t="n">
        <f aca="false">IF(1_Data_EDA!B6182="First Class",1,0)</f>
        <v>0</v>
      </c>
      <c r="I6181" s="6" t="n">
        <f aca="false">IF(1_Data_EDA!B6182="Second Class",1,0)</f>
        <v>0</v>
      </c>
      <c r="J6181" s="6" t="n">
        <f aca="false">IF(1_Data_EDA!B6182="Same Day",1,0)</f>
        <v>0</v>
      </c>
      <c r="K6181" s="6" t="n">
        <f aca="false">IF(1_Data_EDA!C6182="Corporate",1,0)</f>
        <v>0</v>
      </c>
      <c r="L6181" s="6" t="n">
        <f aca="false">IF(1_Data_EDA!C6182="Home Office",1,0)</f>
        <v>0</v>
      </c>
      <c r="M6181" s="6" t="n">
        <f aca="false">IF(1_Data_EDA!D6182="Europe",1,0)</f>
        <v>0</v>
      </c>
      <c r="N6181" s="6" t="n">
        <f aca="false">IF(1_Data_EDA!D6182="LATAM",1,0)</f>
        <v>0</v>
      </c>
      <c r="O6181" s="6" t="n">
        <f aca="false">IF(1_Data_EDA!D6182="Pacific Asia",1,0)</f>
        <v>0</v>
      </c>
      <c r="P6181" s="6" t="n">
        <f aca="false">IF(1_Data_EDA!D6182="USCA",1,0)</f>
        <v>1</v>
      </c>
      <c r="Q6181" s="6" t="n">
        <f aca="false">IF(C6181&gt;MEDIAN(C$5:C$8004),1,0)</f>
        <v>0</v>
      </c>
      <c r="R6181" s="6" t="n">
        <f aca="false">IF(D6181&gt;2,1,0)</f>
        <v>1</v>
      </c>
    </row>
    <row r="6182" customFormat="false" ht="15" hidden="false" customHeight="true" outlineLevel="0" collapsed="false">
      <c r="A6182" s="6" t="n">
        <f aca="false">1_Data_EDA!O6183</f>
        <v>1</v>
      </c>
      <c r="B6182" s="6" t="n">
        <f aca="false">1_Data_EDA!H6183</f>
        <v>4</v>
      </c>
      <c r="C6182" s="7" t="n">
        <f aca="false">1_Data_EDA!I6183</f>
        <v>59.99000168</v>
      </c>
      <c r="D6182" s="6" t="n">
        <f aca="false">1_Data_EDA!J6183</f>
        <v>1</v>
      </c>
      <c r="E6182" s="7" t="n">
        <f aca="false">1_Data_EDA!K6183</f>
        <v>59.99000168</v>
      </c>
      <c r="F6182" s="7" t="n">
        <f aca="false">1_Data_EDA!L6183</f>
        <v>10.80000019</v>
      </c>
      <c r="G6182" s="8" t="n">
        <f aca="false">1_Data_EDA!M6183</f>
        <v>0.180000007</v>
      </c>
      <c r="H6182" s="6" t="n">
        <f aca="false">IF(1_Data_EDA!B6183="First Class",1,0)</f>
        <v>0</v>
      </c>
      <c r="I6182" s="6" t="n">
        <f aca="false">IF(1_Data_EDA!B6183="Second Class",1,0)</f>
        <v>0</v>
      </c>
      <c r="J6182" s="6" t="n">
        <f aca="false">IF(1_Data_EDA!B6183="Same Day",1,0)</f>
        <v>0</v>
      </c>
      <c r="K6182" s="6" t="n">
        <f aca="false">IF(1_Data_EDA!C6183="Corporate",1,0)</f>
        <v>0</v>
      </c>
      <c r="L6182" s="6" t="n">
        <f aca="false">IF(1_Data_EDA!C6183="Home Office",1,0)</f>
        <v>1</v>
      </c>
      <c r="M6182" s="6" t="n">
        <f aca="false">IF(1_Data_EDA!D6183="Europe",1,0)</f>
        <v>1</v>
      </c>
      <c r="N6182" s="6" t="n">
        <f aca="false">IF(1_Data_EDA!D6183="LATAM",1,0)</f>
        <v>0</v>
      </c>
      <c r="O6182" s="6" t="n">
        <f aca="false">IF(1_Data_EDA!D6183="Pacific Asia",1,0)</f>
        <v>0</v>
      </c>
      <c r="P6182" s="6" t="n">
        <f aca="false">IF(1_Data_EDA!D6183="USCA",1,0)</f>
        <v>0</v>
      </c>
      <c r="Q6182" s="6" t="n">
        <f aca="false">IF(C6182&gt;MEDIAN(C$5:C$8004),1,0)</f>
        <v>0</v>
      </c>
      <c r="R6182" s="6" t="n">
        <f aca="false">IF(D6182&gt;2,1,0)</f>
        <v>0</v>
      </c>
    </row>
    <row r="6183" customFormat="false" ht="15" hidden="false" customHeight="true" outlineLevel="0" collapsed="false">
      <c r="A6183" s="6" t="n">
        <f aca="false">1_Data_EDA!O6184</f>
        <v>1</v>
      </c>
      <c r="B6183" s="6" t="n">
        <f aca="false">1_Data_EDA!H6184</f>
        <v>1</v>
      </c>
      <c r="C6183" s="7" t="n">
        <f aca="false">1_Data_EDA!I6184</f>
        <v>299.980011</v>
      </c>
      <c r="D6183" s="6" t="n">
        <f aca="false">1_Data_EDA!J6184</f>
        <v>1</v>
      </c>
      <c r="E6183" s="7" t="n">
        <f aca="false">1_Data_EDA!K6184</f>
        <v>299.980011</v>
      </c>
      <c r="F6183" s="7" t="n">
        <f aca="false">1_Data_EDA!L6184</f>
        <v>51</v>
      </c>
      <c r="G6183" s="8" t="n">
        <f aca="false">1_Data_EDA!M6184</f>
        <v>0.170000002</v>
      </c>
      <c r="H6183" s="6" t="n">
        <f aca="false">IF(1_Data_EDA!B6184="First Class",1,0)</f>
        <v>1</v>
      </c>
      <c r="I6183" s="6" t="n">
        <f aca="false">IF(1_Data_EDA!B6184="Second Class",1,0)</f>
        <v>0</v>
      </c>
      <c r="J6183" s="6" t="n">
        <f aca="false">IF(1_Data_EDA!B6184="Same Day",1,0)</f>
        <v>0</v>
      </c>
      <c r="K6183" s="6" t="n">
        <f aca="false">IF(1_Data_EDA!C6184="Corporate",1,0)</f>
        <v>1</v>
      </c>
      <c r="L6183" s="6" t="n">
        <f aca="false">IF(1_Data_EDA!C6184="Home Office",1,0)</f>
        <v>0</v>
      </c>
      <c r="M6183" s="6" t="n">
        <f aca="false">IF(1_Data_EDA!D6184="Europe",1,0)</f>
        <v>0</v>
      </c>
      <c r="N6183" s="6" t="n">
        <f aca="false">IF(1_Data_EDA!D6184="LATAM",1,0)</f>
        <v>0</v>
      </c>
      <c r="O6183" s="6" t="n">
        <f aca="false">IF(1_Data_EDA!D6184="Pacific Asia",1,0)</f>
        <v>1</v>
      </c>
      <c r="P6183" s="6" t="n">
        <f aca="false">IF(1_Data_EDA!D6184="USCA",1,0)</f>
        <v>0</v>
      </c>
      <c r="Q6183" s="6" t="n">
        <f aca="false">IF(C6183&gt;MEDIAN(C$5:C$8004),1,0)</f>
        <v>1</v>
      </c>
      <c r="R6183" s="6" t="n">
        <f aca="false">IF(D6183&gt;2,1,0)</f>
        <v>0</v>
      </c>
    </row>
    <row r="6184" customFormat="false" ht="15" hidden="false" customHeight="true" outlineLevel="0" collapsed="false">
      <c r="A6184" s="6" t="n">
        <f aca="false">1_Data_EDA!O6185</f>
        <v>1</v>
      </c>
      <c r="B6184" s="6" t="n">
        <f aca="false">1_Data_EDA!H6185</f>
        <v>2</v>
      </c>
      <c r="C6184" s="7" t="n">
        <f aca="false">1_Data_EDA!I6185</f>
        <v>452.0400085</v>
      </c>
      <c r="D6184" s="6" t="n">
        <f aca="false">1_Data_EDA!J6185</f>
        <v>1</v>
      </c>
      <c r="E6184" s="7" t="n">
        <f aca="false">1_Data_EDA!K6185</f>
        <v>452.0400085</v>
      </c>
      <c r="F6184" s="7" t="n">
        <f aca="false">1_Data_EDA!L6185</f>
        <v>0</v>
      </c>
      <c r="G6184" s="8" t="n">
        <f aca="false">1_Data_EDA!M6185</f>
        <v>0</v>
      </c>
      <c r="H6184" s="6" t="n">
        <f aca="false">IF(1_Data_EDA!B6185="First Class",1,0)</f>
        <v>0</v>
      </c>
      <c r="I6184" s="6" t="n">
        <f aca="false">IF(1_Data_EDA!B6185="Second Class",1,0)</f>
        <v>1</v>
      </c>
      <c r="J6184" s="6" t="n">
        <f aca="false">IF(1_Data_EDA!B6185="Same Day",1,0)</f>
        <v>0</v>
      </c>
      <c r="K6184" s="6" t="n">
        <f aca="false">IF(1_Data_EDA!C6185="Corporate",1,0)</f>
        <v>1</v>
      </c>
      <c r="L6184" s="6" t="n">
        <f aca="false">IF(1_Data_EDA!C6185="Home Office",1,0)</f>
        <v>0</v>
      </c>
      <c r="M6184" s="6" t="n">
        <f aca="false">IF(1_Data_EDA!D6185="Europe",1,0)</f>
        <v>1</v>
      </c>
      <c r="N6184" s="6" t="n">
        <f aca="false">IF(1_Data_EDA!D6185="LATAM",1,0)</f>
        <v>0</v>
      </c>
      <c r="O6184" s="6" t="n">
        <f aca="false">IF(1_Data_EDA!D6185="Pacific Asia",1,0)</f>
        <v>0</v>
      </c>
      <c r="P6184" s="6" t="n">
        <f aca="false">IF(1_Data_EDA!D6185="USCA",1,0)</f>
        <v>0</v>
      </c>
      <c r="Q6184" s="6" t="n">
        <f aca="false">IF(C6184&gt;MEDIAN(C$5:C$8004),1,0)</f>
        <v>1</v>
      </c>
      <c r="R6184" s="6" t="n">
        <f aca="false">IF(D6184&gt;2,1,0)</f>
        <v>0</v>
      </c>
    </row>
    <row r="6185" customFormat="false" ht="15" hidden="false" customHeight="true" outlineLevel="0" collapsed="false">
      <c r="A6185" s="6" t="n">
        <f aca="false">1_Data_EDA!O6186</f>
        <v>1</v>
      </c>
      <c r="B6185" s="6" t="n">
        <f aca="false">1_Data_EDA!H6186</f>
        <v>1</v>
      </c>
      <c r="C6185" s="7" t="n">
        <f aca="false">1_Data_EDA!I6186</f>
        <v>399.980011</v>
      </c>
      <c r="D6185" s="6" t="n">
        <f aca="false">1_Data_EDA!J6186</f>
        <v>1</v>
      </c>
      <c r="E6185" s="7" t="n">
        <f aca="false">1_Data_EDA!K6186</f>
        <v>399.980011</v>
      </c>
      <c r="F6185" s="7" t="n">
        <f aca="false">1_Data_EDA!L6186</f>
        <v>48</v>
      </c>
      <c r="G6185" s="8" t="n">
        <f aca="false">1_Data_EDA!M6186</f>
        <v>0.119999997</v>
      </c>
      <c r="H6185" s="6" t="n">
        <f aca="false">IF(1_Data_EDA!B6186="First Class",1,0)</f>
        <v>1</v>
      </c>
      <c r="I6185" s="6" t="n">
        <f aca="false">IF(1_Data_EDA!B6186="Second Class",1,0)</f>
        <v>0</v>
      </c>
      <c r="J6185" s="6" t="n">
        <f aca="false">IF(1_Data_EDA!B6186="Same Day",1,0)</f>
        <v>0</v>
      </c>
      <c r="K6185" s="6" t="n">
        <f aca="false">IF(1_Data_EDA!C6186="Corporate",1,0)</f>
        <v>0</v>
      </c>
      <c r="L6185" s="6" t="n">
        <f aca="false">IF(1_Data_EDA!C6186="Home Office",1,0)</f>
        <v>0</v>
      </c>
      <c r="M6185" s="6" t="n">
        <f aca="false">IF(1_Data_EDA!D6186="Europe",1,0)</f>
        <v>0</v>
      </c>
      <c r="N6185" s="6" t="n">
        <f aca="false">IF(1_Data_EDA!D6186="LATAM",1,0)</f>
        <v>0</v>
      </c>
      <c r="O6185" s="6" t="n">
        <f aca="false">IF(1_Data_EDA!D6186="Pacific Asia",1,0)</f>
        <v>0</v>
      </c>
      <c r="P6185" s="6" t="n">
        <f aca="false">IF(1_Data_EDA!D6186="USCA",1,0)</f>
        <v>0</v>
      </c>
      <c r="Q6185" s="6" t="n">
        <f aca="false">IF(C6185&gt;MEDIAN(C$5:C$8004),1,0)</f>
        <v>1</v>
      </c>
      <c r="R6185" s="6" t="n">
        <f aca="false">IF(D6185&gt;2,1,0)</f>
        <v>0</v>
      </c>
    </row>
    <row r="6186" customFormat="false" ht="15" hidden="false" customHeight="true" outlineLevel="0" collapsed="false">
      <c r="A6186" s="6" t="n">
        <f aca="false">1_Data_EDA!O6187</f>
        <v>0</v>
      </c>
      <c r="B6186" s="6" t="n">
        <f aca="false">1_Data_EDA!H6187</f>
        <v>4</v>
      </c>
      <c r="C6186" s="7" t="n">
        <f aca="false">1_Data_EDA!I6187</f>
        <v>49.97999954</v>
      </c>
      <c r="D6186" s="6" t="n">
        <f aca="false">1_Data_EDA!J6187</f>
        <v>5</v>
      </c>
      <c r="E6186" s="7" t="n">
        <f aca="false">1_Data_EDA!K6187</f>
        <v>249.8999939</v>
      </c>
      <c r="F6186" s="7" t="n">
        <f aca="false">1_Data_EDA!L6187</f>
        <v>7.5</v>
      </c>
      <c r="G6186" s="8" t="n">
        <f aca="false">1_Data_EDA!M6187</f>
        <v>0.029999999</v>
      </c>
      <c r="H6186" s="6" t="n">
        <f aca="false">IF(1_Data_EDA!B6187="First Class",1,0)</f>
        <v>0</v>
      </c>
      <c r="I6186" s="6" t="n">
        <f aca="false">IF(1_Data_EDA!B6187="Second Class",1,0)</f>
        <v>0</v>
      </c>
      <c r="J6186" s="6" t="n">
        <f aca="false">IF(1_Data_EDA!B6187="Same Day",1,0)</f>
        <v>0</v>
      </c>
      <c r="K6186" s="6" t="n">
        <f aca="false">IF(1_Data_EDA!C6187="Corporate",1,0)</f>
        <v>0</v>
      </c>
      <c r="L6186" s="6" t="n">
        <f aca="false">IF(1_Data_EDA!C6187="Home Office",1,0)</f>
        <v>0</v>
      </c>
      <c r="M6186" s="6" t="n">
        <f aca="false">IF(1_Data_EDA!D6187="Europe",1,0)</f>
        <v>0</v>
      </c>
      <c r="N6186" s="6" t="n">
        <f aca="false">IF(1_Data_EDA!D6187="LATAM",1,0)</f>
        <v>1</v>
      </c>
      <c r="O6186" s="6" t="n">
        <f aca="false">IF(1_Data_EDA!D6187="Pacific Asia",1,0)</f>
        <v>0</v>
      </c>
      <c r="P6186" s="6" t="n">
        <f aca="false">IF(1_Data_EDA!D6187="USCA",1,0)</f>
        <v>0</v>
      </c>
      <c r="Q6186" s="6" t="n">
        <f aca="false">IF(C6186&gt;MEDIAN(C$5:C$8004),1,0)</f>
        <v>0</v>
      </c>
      <c r="R6186" s="6" t="n">
        <f aca="false">IF(D6186&gt;2,1,0)</f>
        <v>1</v>
      </c>
    </row>
    <row r="6187" customFormat="false" ht="15" hidden="false" customHeight="true" outlineLevel="0" collapsed="false">
      <c r="A6187" s="6" t="n">
        <f aca="false">1_Data_EDA!O6188</f>
        <v>1</v>
      </c>
      <c r="B6187" s="6" t="n">
        <f aca="false">1_Data_EDA!H6188</f>
        <v>4</v>
      </c>
      <c r="C6187" s="7" t="n">
        <f aca="false">1_Data_EDA!I6188</f>
        <v>399.980011</v>
      </c>
      <c r="D6187" s="6" t="n">
        <f aca="false">1_Data_EDA!J6188</f>
        <v>1</v>
      </c>
      <c r="E6187" s="7" t="n">
        <f aca="false">1_Data_EDA!K6188</f>
        <v>399.980011</v>
      </c>
      <c r="F6187" s="7" t="n">
        <f aca="false">1_Data_EDA!L6188</f>
        <v>64</v>
      </c>
      <c r="G6187" s="8" t="n">
        <f aca="false">1_Data_EDA!M6188</f>
        <v>0.159999996</v>
      </c>
      <c r="H6187" s="6" t="n">
        <f aca="false">IF(1_Data_EDA!B6188="First Class",1,0)</f>
        <v>0</v>
      </c>
      <c r="I6187" s="6" t="n">
        <f aca="false">IF(1_Data_EDA!B6188="Second Class",1,0)</f>
        <v>0</v>
      </c>
      <c r="J6187" s="6" t="n">
        <f aca="false">IF(1_Data_EDA!B6188="Same Day",1,0)</f>
        <v>0</v>
      </c>
      <c r="K6187" s="6" t="n">
        <f aca="false">IF(1_Data_EDA!C6188="Corporate",1,0)</f>
        <v>0</v>
      </c>
      <c r="L6187" s="6" t="n">
        <f aca="false">IF(1_Data_EDA!C6188="Home Office",1,0)</f>
        <v>0</v>
      </c>
      <c r="M6187" s="6" t="n">
        <f aca="false">IF(1_Data_EDA!D6188="Europe",1,0)</f>
        <v>0</v>
      </c>
      <c r="N6187" s="6" t="n">
        <f aca="false">IF(1_Data_EDA!D6188="LATAM",1,0)</f>
        <v>0</v>
      </c>
      <c r="O6187" s="6" t="n">
        <f aca="false">IF(1_Data_EDA!D6188="Pacific Asia",1,0)</f>
        <v>1</v>
      </c>
      <c r="P6187" s="6" t="n">
        <f aca="false">IF(1_Data_EDA!D6188="USCA",1,0)</f>
        <v>0</v>
      </c>
      <c r="Q6187" s="6" t="n">
        <f aca="false">IF(C6187&gt;MEDIAN(C$5:C$8004),1,0)</f>
        <v>1</v>
      </c>
      <c r="R6187" s="6" t="n">
        <f aca="false">IF(D6187&gt;2,1,0)</f>
        <v>0</v>
      </c>
    </row>
    <row r="6188" customFormat="false" ht="15" hidden="false" customHeight="true" outlineLevel="0" collapsed="false">
      <c r="A6188" s="6" t="n">
        <f aca="false">1_Data_EDA!O6189</f>
        <v>0</v>
      </c>
      <c r="B6188" s="6" t="n">
        <f aca="false">1_Data_EDA!H6189</f>
        <v>2</v>
      </c>
      <c r="C6188" s="7" t="n">
        <f aca="false">1_Data_EDA!I6189</f>
        <v>199.9900055</v>
      </c>
      <c r="D6188" s="6" t="n">
        <f aca="false">1_Data_EDA!J6189</f>
        <v>1</v>
      </c>
      <c r="E6188" s="7" t="n">
        <f aca="false">1_Data_EDA!K6189</f>
        <v>199.9900055</v>
      </c>
      <c r="F6188" s="7" t="n">
        <f aca="false">1_Data_EDA!L6189</f>
        <v>6</v>
      </c>
      <c r="G6188" s="8" t="n">
        <f aca="false">1_Data_EDA!M6189</f>
        <v>0.029999999</v>
      </c>
      <c r="H6188" s="6" t="n">
        <f aca="false">IF(1_Data_EDA!B6189="First Class",1,0)</f>
        <v>0</v>
      </c>
      <c r="I6188" s="6" t="n">
        <f aca="false">IF(1_Data_EDA!B6189="Second Class",1,0)</f>
        <v>1</v>
      </c>
      <c r="J6188" s="6" t="n">
        <f aca="false">IF(1_Data_EDA!B6189="Same Day",1,0)</f>
        <v>0</v>
      </c>
      <c r="K6188" s="6" t="n">
        <f aca="false">IF(1_Data_EDA!C6189="Corporate",1,0)</f>
        <v>1</v>
      </c>
      <c r="L6188" s="6" t="n">
        <f aca="false">IF(1_Data_EDA!C6189="Home Office",1,0)</f>
        <v>0</v>
      </c>
      <c r="M6188" s="6" t="n">
        <f aca="false">IF(1_Data_EDA!D6189="Europe",1,0)</f>
        <v>1</v>
      </c>
      <c r="N6188" s="6" t="n">
        <f aca="false">IF(1_Data_EDA!D6189="LATAM",1,0)</f>
        <v>0</v>
      </c>
      <c r="O6188" s="6" t="n">
        <f aca="false">IF(1_Data_EDA!D6189="Pacific Asia",1,0)</f>
        <v>0</v>
      </c>
      <c r="P6188" s="6" t="n">
        <f aca="false">IF(1_Data_EDA!D6189="USCA",1,0)</f>
        <v>0</v>
      </c>
      <c r="Q6188" s="6" t="n">
        <f aca="false">IF(C6188&gt;MEDIAN(C$5:C$8004),1,0)</f>
        <v>1</v>
      </c>
      <c r="R6188" s="6" t="n">
        <f aca="false">IF(D6188&gt;2,1,0)</f>
        <v>0</v>
      </c>
    </row>
    <row r="6189" customFormat="false" ht="15" hidden="false" customHeight="true" outlineLevel="0" collapsed="false">
      <c r="A6189" s="6" t="n">
        <f aca="false">1_Data_EDA!O6190</f>
        <v>1</v>
      </c>
      <c r="B6189" s="6" t="n">
        <f aca="false">1_Data_EDA!H6190</f>
        <v>4</v>
      </c>
      <c r="C6189" s="7" t="n">
        <f aca="false">1_Data_EDA!I6190</f>
        <v>59.99000168</v>
      </c>
      <c r="D6189" s="6" t="n">
        <f aca="false">1_Data_EDA!J6190</f>
        <v>2</v>
      </c>
      <c r="E6189" s="7" t="n">
        <f aca="false">1_Data_EDA!K6190</f>
        <v>119.9800034</v>
      </c>
      <c r="F6189" s="7" t="n">
        <f aca="false">1_Data_EDA!L6190</f>
        <v>10.80000019</v>
      </c>
      <c r="G6189" s="8" t="n">
        <f aca="false">1_Data_EDA!M6190</f>
        <v>0.090000004</v>
      </c>
      <c r="H6189" s="6" t="n">
        <f aca="false">IF(1_Data_EDA!B6190="First Class",1,0)</f>
        <v>0</v>
      </c>
      <c r="I6189" s="6" t="n">
        <f aca="false">IF(1_Data_EDA!B6190="Second Class",1,0)</f>
        <v>0</v>
      </c>
      <c r="J6189" s="6" t="n">
        <f aca="false">IF(1_Data_EDA!B6190="Same Day",1,0)</f>
        <v>0</v>
      </c>
      <c r="K6189" s="6" t="n">
        <f aca="false">IF(1_Data_EDA!C6190="Corporate",1,0)</f>
        <v>0</v>
      </c>
      <c r="L6189" s="6" t="n">
        <f aca="false">IF(1_Data_EDA!C6190="Home Office",1,0)</f>
        <v>0</v>
      </c>
      <c r="M6189" s="6" t="n">
        <f aca="false">IF(1_Data_EDA!D6190="Europe",1,0)</f>
        <v>0</v>
      </c>
      <c r="N6189" s="6" t="n">
        <f aca="false">IF(1_Data_EDA!D6190="LATAM",1,0)</f>
        <v>0</v>
      </c>
      <c r="O6189" s="6" t="n">
        <f aca="false">IF(1_Data_EDA!D6190="Pacific Asia",1,0)</f>
        <v>1</v>
      </c>
      <c r="P6189" s="6" t="n">
        <f aca="false">IF(1_Data_EDA!D6190="USCA",1,0)</f>
        <v>0</v>
      </c>
      <c r="Q6189" s="6" t="n">
        <f aca="false">IF(C6189&gt;MEDIAN(C$5:C$8004),1,0)</f>
        <v>0</v>
      </c>
      <c r="R6189" s="6" t="n">
        <f aca="false">IF(D6189&gt;2,1,0)</f>
        <v>0</v>
      </c>
    </row>
    <row r="6190" customFormat="false" ht="15" hidden="false" customHeight="true" outlineLevel="0" collapsed="false">
      <c r="A6190" s="6" t="n">
        <f aca="false">1_Data_EDA!O6191</f>
        <v>1</v>
      </c>
      <c r="B6190" s="6" t="n">
        <f aca="false">1_Data_EDA!H6191</f>
        <v>2</v>
      </c>
      <c r="C6190" s="7" t="n">
        <f aca="false">1_Data_EDA!I6191</f>
        <v>39.99000168</v>
      </c>
      <c r="D6190" s="6" t="n">
        <f aca="false">1_Data_EDA!J6191</f>
        <v>1</v>
      </c>
      <c r="E6190" s="7" t="n">
        <f aca="false">1_Data_EDA!K6191</f>
        <v>39.99000168</v>
      </c>
      <c r="F6190" s="7" t="n">
        <f aca="false">1_Data_EDA!L6191</f>
        <v>6</v>
      </c>
      <c r="G6190" s="8" t="n">
        <f aca="false">1_Data_EDA!M6191</f>
        <v>0.150000006</v>
      </c>
      <c r="H6190" s="6" t="n">
        <f aca="false">IF(1_Data_EDA!B6191="First Class",1,0)</f>
        <v>0</v>
      </c>
      <c r="I6190" s="6" t="n">
        <f aca="false">IF(1_Data_EDA!B6191="Second Class",1,0)</f>
        <v>1</v>
      </c>
      <c r="J6190" s="6" t="n">
        <f aca="false">IF(1_Data_EDA!B6191="Same Day",1,0)</f>
        <v>0</v>
      </c>
      <c r="K6190" s="6" t="n">
        <f aca="false">IF(1_Data_EDA!C6191="Corporate",1,0)</f>
        <v>1</v>
      </c>
      <c r="L6190" s="6" t="n">
        <f aca="false">IF(1_Data_EDA!C6191="Home Office",1,0)</f>
        <v>0</v>
      </c>
      <c r="M6190" s="6" t="n">
        <f aca="false">IF(1_Data_EDA!D6191="Europe",1,0)</f>
        <v>0</v>
      </c>
      <c r="N6190" s="6" t="n">
        <f aca="false">IF(1_Data_EDA!D6191="LATAM",1,0)</f>
        <v>0</v>
      </c>
      <c r="O6190" s="6" t="n">
        <f aca="false">IF(1_Data_EDA!D6191="Pacific Asia",1,0)</f>
        <v>0</v>
      </c>
      <c r="P6190" s="6" t="n">
        <f aca="false">IF(1_Data_EDA!D6191="USCA",1,0)</f>
        <v>1</v>
      </c>
      <c r="Q6190" s="6" t="n">
        <f aca="false">IF(C6190&gt;MEDIAN(C$5:C$8004),1,0)</f>
        <v>0</v>
      </c>
      <c r="R6190" s="6" t="n">
        <f aca="false">IF(D6190&gt;2,1,0)</f>
        <v>0</v>
      </c>
    </row>
    <row r="6191" customFormat="false" ht="15" hidden="false" customHeight="true" outlineLevel="0" collapsed="false">
      <c r="A6191" s="6" t="n">
        <f aca="false">1_Data_EDA!O6192</f>
        <v>1</v>
      </c>
      <c r="B6191" s="6" t="n">
        <f aca="false">1_Data_EDA!H6192</f>
        <v>4</v>
      </c>
      <c r="C6191" s="7" t="n">
        <f aca="false">1_Data_EDA!I6192</f>
        <v>50</v>
      </c>
      <c r="D6191" s="6" t="n">
        <f aca="false">1_Data_EDA!J6192</f>
        <v>2</v>
      </c>
      <c r="E6191" s="7" t="n">
        <f aca="false">1_Data_EDA!K6192</f>
        <v>100</v>
      </c>
      <c r="F6191" s="7" t="n">
        <f aca="false">1_Data_EDA!L6192</f>
        <v>18</v>
      </c>
      <c r="G6191" s="8" t="n">
        <f aca="false">1_Data_EDA!M6192</f>
        <v>0.180000007</v>
      </c>
      <c r="H6191" s="6" t="n">
        <f aca="false">IF(1_Data_EDA!B6192="First Class",1,0)</f>
        <v>0</v>
      </c>
      <c r="I6191" s="6" t="n">
        <f aca="false">IF(1_Data_EDA!B6192="Second Class",1,0)</f>
        <v>0</v>
      </c>
      <c r="J6191" s="6" t="n">
        <f aca="false">IF(1_Data_EDA!B6192="Same Day",1,0)</f>
        <v>0</v>
      </c>
      <c r="K6191" s="6" t="n">
        <f aca="false">IF(1_Data_EDA!C6192="Corporate",1,0)</f>
        <v>0</v>
      </c>
      <c r="L6191" s="6" t="n">
        <f aca="false">IF(1_Data_EDA!C6192="Home Office",1,0)</f>
        <v>0</v>
      </c>
      <c r="M6191" s="6" t="n">
        <f aca="false">IF(1_Data_EDA!D6192="Europe",1,0)</f>
        <v>1</v>
      </c>
      <c r="N6191" s="6" t="n">
        <f aca="false">IF(1_Data_EDA!D6192="LATAM",1,0)</f>
        <v>0</v>
      </c>
      <c r="O6191" s="6" t="n">
        <f aca="false">IF(1_Data_EDA!D6192="Pacific Asia",1,0)</f>
        <v>0</v>
      </c>
      <c r="P6191" s="6" t="n">
        <f aca="false">IF(1_Data_EDA!D6192="USCA",1,0)</f>
        <v>0</v>
      </c>
      <c r="Q6191" s="6" t="n">
        <f aca="false">IF(C6191&gt;MEDIAN(C$5:C$8004),1,0)</f>
        <v>0</v>
      </c>
      <c r="R6191" s="6" t="n">
        <f aca="false">IF(D6191&gt;2,1,0)</f>
        <v>0</v>
      </c>
    </row>
    <row r="6192" customFormat="false" ht="15" hidden="false" customHeight="true" outlineLevel="0" collapsed="false">
      <c r="A6192" s="6" t="n">
        <f aca="false">1_Data_EDA!O6193</f>
        <v>1</v>
      </c>
      <c r="B6192" s="6" t="n">
        <f aca="false">1_Data_EDA!H6193</f>
        <v>4</v>
      </c>
      <c r="C6192" s="7" t="n">
        <f aca="false">1_Data_EDA!I6193</f>
        <v>99.98999786</v>
      </c>
      <c r="D6192" s="6" t="n">
        <f aca="false">1_Data_EDA!J6193</f>
        <v>5</v>
      </c>
      <c r="E6192" s="7" t="n">
        <f aca="false">1_Data_EDA!K6193</f>
        <v>499.9500122</v>
      </c>
      <c r="F6192" s="7" t="n">
        <f aca="false">1_Data_EDA!L6193</f>
        <v>50</v>
      </c>
      <c r="G6192" s="8" t="n">
        <f aca="false">1_Data_EDA!M6193</f>
        <v>0.100000001</v>
      </c>
      <c r="H6192" s="6" t="n">
        <f aca="false">IF(1_Data_EDA!B6193="First Class",1,0)</f>
        <v>0</v>
      </c>
      <c r="I6192" s="6" t="n">
        <f aca="false">IF(1_Data_EDA!B6193="Second Class",1,0)</f>
        <v>0</v>
      </c>
      <c r="J6192" s="6" t="n">
        <f aca="false">IF(1_Data_EDA!B6193="Same Day",1,0)</f>
        <v>0</v>
      </c>
      <c r="K6192" s="6" t="n">
        <f aca="false">IF(1_Data_EDA!C6193="Corporate",1,0)</f>
        <v>0</v>
      </c>
      <c r="L6192" s="6" t="n">
        <f aca="false">IF(1_Data_EDA!C6193="Home Office",1,0)</f>
        <v>1</v>
      </c>
      <c r="M6192" s="6" t="n">
        <f aca="false">IF(1_Data_EDA!D6193="Europe",1,0)</f>
        <v>1</v>
      </c>
      <c r="N6192" s="6" t="n">
        <f aca="false">IF(1_Data_EDA!D6193="LATAM",1,0)</f>
        <v>0</v>
      </c>
      <c r="O6192" s="6" t="n">
        <f aca="false">IF(1_Data_EDA!D6193="Pacific Asia",1,0)</f>
        <v>0</v>
      </c>
      <c r="P6192" s="6" t="n">
        <f aca="false">IF(1_Data_EDA!D6193="USCA",1,0)</f>
        <v>0</v>
      </c>
      <c r="Q6192" s="6" t="n">
        <f aca="false">IF(C6192&gt;MEDIAN(C$5:C$8004),1,0)</f>
        <v>1</v>
      </c>
      <c r="R6192" s="6" t="n">
        <f aca="false">IF(D6192&gt;2,1,0)</f>
        <v>1</v>
      </c>
    </row>
    <row r="6193" customFormat="false" ht="15" hidden="false" customHeight="true" outlineLevel="0" collapsed="false">
      <c r="A6193" s="6" t="n">
        <f aca="false">1_Data_EDA!O6194</f>
        <v>0</v>
      </c>
      <c r="B6193" s="6" t="n">
        <f aca="false">1_Data_EDA!H6194</f>
        <v>4</v>
      </c>
      <c r="C6193" s="7" t="n">
        <f aca="false">1_Data_EDA!I6194</f>
        <v>24.98999977</v>
      </c>
      <c r="D6193" s="6" t="n">
        <f aca="false">1_Data_EDA!J6194</f>
        <v>3</v>
      </c>
      <c r="E6193" s="7" t="n">
        <f aca="false">1_Data_EDA!K6194</f>
        <v>74.97000122</v>
      </c>
      <c r="F6193" s="7" t="n">
        <f aca="false">1_Data_EDA!L6194</f>
        <v>0</v>
      </c>
      <c r="G6193" s="8" t="n">
        <f aca="false">1_Data_EDA!M6194</f>
        <v>0</v>
      </c>
      <c r="H6193" s="6" t="n">
        <f aca="false">IF(1_Data_EDA!B6194="First Class",1,0)</f>
        <v>0</v>
      </c>
      <c r="I6193" s="6" t="n">
        <f aca="false">IF(1_Data_EDA!B6194="Second Class",1,0)</f>
        <v>0</v>
      </c>
      <c r="J6193" s="6" t="n">
        <f aca="false">IF(1_Data_EDA!B6194="Same Day",1,0)</f>
        <v>0</v>
      </c>
      <c r="K6193" s="6" t="n">
        <f aca="false">IF(1_Data_EDA!C6194="Corporate",1,0)</f>
        <v>1</v>
      </c>
      <c r="L6193" s="6" t="n">
        <f aca="false">IF(1_Data_EDA!C6194="Home Office",1,0)</f>
        <v>0</v>
      </c>
      <c r="M6193" s="6" t="n">
        <f aca="false">IF(1_Data_EDA!D6194="Europe",1,0)</f>
        <v>0</v>
      </c>
      <c r="N6193" s="6" t="n">
        <f aca="false">IF(1_Data_EDA!D6194="LATAM",1,0)</f>
        <v>0</v>
      </c>
      <c r="O6193" s="6" t="n">
        <f aca="false">IF(1_Data_EDA!D6194="Pacific Asia",1,0)</f>
        <v>1</v>
      </c>
      <c r="P6193" s="6" t="n">
        <f aca="false">IF(1_Data_EDA!D6194="USCA",1,0)</f>
        <v>0</v>
      </c>
      <c r="Q6193" s="6" t="n">
        <f aca="false">IF(C6193&gt;MEDIAN(C$5:C$8004),1,0)</f>
        <v>0</v>
      </c>
      <c r="R6193" s="6" t="n">
        <f aca="false">IF(D6193&gt;2,1,0)</f>
        <v>1</v>
      </c>
    </row>
    <row r="6194" customFormat="false" ht="15" hidden="false" customHeight="true" outlineLevel="0" collapsed="false">
      <c r="A6194" s="6" t="n">
        <f aca="false">1_Data_EDA!O6195</f>
        <v>1</v>
      </c>
      <c r="B6194" s="6" t="n">
        <f aca="false">1_Data_EDA!H6195</f>
        <v>1</v>
      </c>
      <c r="C6194" s="7" t="n">
        <f aca="false">1_Data_EDA!I6195</f>
        <v>260.6499939</v>
      </c>
      <c r="D6194" s="6" t="n">
        <f aca="false">1_Data_EDA!J6195</f>
        <v>1</v>
      </c>
      <c r="E6194" s="7" t="n">
        <f aca="false">1_Data_EDA!K6195</f>
        <v>260.6499939</v>
      </c>
      <c r="F6194" s="7" t="n">
        <f aca="false">1_Data_EDA!L6195</f>
        <v>5.210000038</v>
      </c>
      <c r="G6194" s="8" t="n">
        <f aca="false">1_Data_EDA!M6195</f>
        <v>0.02</v>
      </c>
      <c r="H6194" s="6" t="n">
        <f aca="false">IF(1_Data_EDA!B6195="First Class",1,0)</f>
        <v>1</v>
      </c>
      <c r="I6194" s="6" t="n">
        <f aca="false">IF(1_Data_EDA!B6195="Second Class",1,0)</f>
        <v>0</v>
      </c>
      <c r="J6194" s="6" t="n">
        <f aca="false">IF(1_Data_EDA!B6195="Same Day",1,0)</f>
        <v>0</v>
      </c>
      <c r="K6194" s="6" t="n">
        <f aca="false">IF(1_Data_EDA!C6195="Corporate",1,0)</f>
        <v>1</v>
      </c>
      <c r="L6194" s="6" t="n">
        <f aca="false">IF(1_Data_EDA!C6195="Home Office",1,0)</f>
        <v>0</v>
      </c>
      <c r="M6194" s="6" t="n">
        <f aca="false">IF(1_Data_EDA!D6195="Europe",1,0)</f>
        <v>0</v>
      </c>
      <c r="N6194" s="6" t="n">
        <f aca="false">IF(1_Data_EDA!D6195="LATAM",1,0)</f>
        <v>0</v>
      </c>
      <c r="O6194" s="6" t="n">
        <f aca="false">IF(1_Data_EDA!D6195="Pacific Asia",1,0)</f>
        <v>1</v>
      </c>
      <c r="P6194" s="6" t="n">
        <f aca="false">IF(1_Data_EDA!D6195="USCA",1,0)</f>
        <v>0</v>
      </c>
      <c r="Q6194" s="6" t="n">
        <f aca="false">IF(C6194&gt;MEDIAN(C$5:C$8004),1,0)</f>
        <v>1</v>
      </c>
      <c r="R6194" s="6" t="n">
        <f aca="false">IF(D6194&gt;2,1,0)</f>
        <v>0</v>
      </c>
    </row>
    <row r="6195" customFormat="false" ht="15" hidden="false" customHeight="true" outlineLevel="0" collapsed="false">
      <c r="A6195" s="6" t="n">
        <f aca="false">1_Data_EDA!O6196</f>
        <v>0</v>
      </c>
      <c r="B6195" s="6" t="n">
        <f aca="false">1_Data_EDA!H6196</f>
        <v>4</v>
      </c>
      <c r="C6195" s="7" t="n">
        <f aca="false">1_Data_EDA!I6196</f>
        <v>299.980011</v>
      </c>
      <c r="D6195" s="6" t="n">
        <f aca="false">1_Data_EDA!J6196</f>
        <v>1</v>
      </c>
      <c r="E6195" s="7" t="n">
        <f aca="false">1_Data_EDA!K6196</f>
        <v>299.980011</v>
      </c>
      <c r="F6195" s="7" t="n">
        <f aca="false">1_Data_EDA!L6196</f>
        <v>51</v>
      </c>
      <c r="G6195" s="8" t="n">
        <f aca="false">1_Data_EDA!M6196</f>
        <v>0.170000002</v>
      </c>
      <c r="H6195" s="6" t="n">
        <f aca="false">IF(1_Data_EDA!B6196="First Class",1,0)</f>
        <v>0</v>
      </c>
      <c r="I6195" s="6" t="n">
        <f aca="false">IF(1_Data_EDA!B6196="Second Class",1,0)</f>
        <v>0</v>
      </c>
      <c r="J6195" s="6" t="n">
        <f aca="false">IF(1_Data_EDA!B6196="Same Day",1,0)</f>
        <v>0</v>
      </c>
      <c r="K6195" s="6" t="n">
        <f aca="false">IF(1_Data_EDA!C6196="Corporate",1,0)</f>
        <v>1</v>
      </c>
      <c r="L6195" s="6" t="n">
        <f aca="false">IF(1_Data_EDA!C6196="Home Office",1,0)</f>
        <v>0</v>
      </c>
      <c r="M6195" s="6" t="n">
        <f aca="false">IF(1_Data_EDA!D6196="Europe",1,0)</f>
        <v>1</v>
      </c>
      <c r="N6195" s="6" t="n">
        <f aca="false">IF(1_Data_EDA!D6196="LATAM",1,0)</f>
        <v>0</v>
      </c>
      <c r="O6195" s="6" t="n">
        <f aca="false">IF(1_Data_EDA!D6196="Pacific Asia",1,0)</f>
        <v>0</v>
      </c>
      <c r="P6195" s="6" t="n">
        <f aca="false">IF(1_Data_EDA!D6196="USCA",1,0)</f>
        <v>0</v>
      </c>
      <c r="Q6195" s="6" t="n">
        <f aca="false">IF(C6195&gt;MEDIAN(C$5:C$8004),1,0)</f>
        <v>1</v>
      </c>
      <c r="R6195" s="6" t="n">
        <f aca="false">IF(D6195&gt;2,1,0)</f>
        <v>0</v>
      </c>
    </row>
    <row r="6196" customFormat="false" ht="15" hidden="false" customHeight="true" outlineLevel="0" collapsed="false">
      <c r="A6196" s="6" t="n">
        <f aca="false">1_Data_EDA!O6197</f>
        <v>0</v>
      </c>
      <c r="B6196" s="6" t="n">
        <f aca="false">1_Data_EDA!H6197</f>
        <v>0</v>
      </c>
      <c r="C6196" s="7" t="n">
        <f aca="false">1_Data_EDA!I6197</f>
        <v>199.9900055</v>
      </c>
      <c r="D6196" s="6" t="n">
        <f aca="false">1_Data_EDA!J6197</f>
        <v>1</v>
      </c>
      <c r="E6196" s="7" t="n">
        <f aca="false">1_Data_EDA!K6197</f>
        <v>199.9900055</v>
      </c>
      <c r="F6196" s="7" t="n">
        <f aca="false">1_Data_EDA!L6197</f>
        <v>11</v>
      </c>
      <c r="G6196" s="8" t="n">
        <f aca="false">1_Data_EDA!M6197</f>
        <v>0.059999999</v>
      </c>
      <c r="H6196" s="6" t="n">
        <f aca="false">IF(1_Data_EDA!B6197="First Class",1,0)</f>
        <v>0</v>
      </c>
      <c r="I6196" s="6" t="n">
        <f aca="false">IF(1_Data_EDA!B6197="Second Class",1,0)</f>
        <v>0</v>
      </c>
      <c r="J6196" s="6" t="n">
        <f aca="false">IF(1_Data_EDA!B6197="Same Day",1,0)</f>
        <v>1</v>
      </c>
      <c r="K6196" s="6" t="n">
        <f aca="false">IF(1_Data_EDA!C6197="Corporate",1,0)</f>
        <v>1</v>
      </c>
      <c r="L6196" s="6" t="n">
        <f aca="false">IF(1_Data_EDA!C6197="Home Office",1,0)</f>
        <v>0</v>
      </c>
      <c r="M6196" s="6" t="n">
        <f aca="false">IF(1_Data_EDA!D6197="Europe",1,0)</f>
        <v>1</v>
      </c>
      <c r="N6196" s="6" t="n">
        <f aca="false">IF(1_Data_EDA!D6197="LATAM",1,0)</f>
        <v>0</v>
      </c>
      <c r="O6196" s="6" t="n">
        <f aca="false">IF(1_Data_EDA!D6197="Pacific Asia",1,0)</f>
        <v>0</v>
      </c>
      <c r="P6196" s="6" t="n">
        <f aca="false">IF(1_Data_EDA!D6197="USCA",1,0)</f>
        <v>0</v>
      </c>
      <c r="Q6196" s="6" t="n">
        <f aca="false">IF(C6196&gt;MEDIAN(C$5:C$8004),1,0)</f>
        <v>1</v>
      </c>
      <c r="R6196" s="6" t="n">
        <f aca="false">IF(D6196&gt;2,1,0)</f>
        <v>0</v>
      </c>
    </row>
    <row r="6197" customFormat="false" ht="15" hidden="false" customHeight="true" outlineLevel="0" collapsed="false">
      <c r="A6197" s="6" t="n">
        <f aca="false">1_Data_EDA!O6198</f>
        <v>1</v>
      </c>
      <c r="B6197" s="6" t="n">
        <f aca="false">1_Data_EDA!H6198</f>
        <v>4</v>
      </c>
      <c r="C6197" s="7" t="n">
        <f aca="false">1_Data_EDA!I6198</f>
        <v>49.97999954</v>
      </c>
      <c r="D6197" s="6" t="n">
        <f aca="false">1_Data_EDA!J6198</f>
        <v>2</v>
      </c>
      <c r="E6197" s="7" t="n">
        <f aca="false">1_Data_EDA!K6198</f>
        <v>99.95999908</v>
      </c>
      <c r="F6197" s="7" t="n">
        <f aca="false">1_Data_EDA!L6198</f>
        <v>9</v>
      </c>
      <c r="G6197" s="8" t="n">
        <f aca="false">1_Data_EDA!M6198</f>
        <v>0.090000004</v>
      </c>
      <c r="H6197" s="6" t="n">
        <f aca="false">IF(1_Data_EDA!B6198="First Class",1,0)</f>
        <v>0</v>
      </c>
      <c r="I6197" s="6" t="n">
        <f aca="false">IF(1_Data_EDA!B6198="Second Class",1,0)</f>
        <v>0</v>
      </c>
      <c r="J6197" s="6" t="n">
        <f aca="false">IF(1_Data_EDA!B6198="Same Day",1,0)</f>
        <v>0</v>
      </c>
      <c r="K6197" s="6" t="n">
        <f aca="false">IF(1_Data_EDA!C6198="Corporate",1,0)</f>
        <v>0</v>
      </c>
      <c r="L6197" s="6" t="n">
        <f aca="false">IF(1_Data_EDA!C6198="Home Office",1,0)</f>
        <v>0</v>
      </c>
      <c r="M6197" s="6" t="n">
        <f aca="false">IF(1_Data_EDA!D6198="Europe",1,0)</f>
        <v>1</v>
      </c>
      <c r="N6197" s="6" t="n">
        <f aca="false">IF(1_Data_EDA!D6198="LATAM",1,0)</f>
        <v>0</v>
      </c>
      <c r="O6197" s="6" t="n">
        <f aca="false">IF(1_Data_EDA!D6198="Pacific Asia",1,0)</f>
        <v>0</v>
      </c>
      <c r="P6197" s="6" t="n">
        <f aca="false">IF(1_Data_EDA!D6198="USCA",1,0)</f>
        <v>0</v>
      </c>
      <c r="Q6197" s="6" t="n">
        <f aca="false">IF(C6197&gt;MEDIAN(C$5:C$8004),1,0)</f>
        <v>0</v>
      </c>
      <c r="R6197" s="6" t="n">
        <f aca="false">IF(D6197&gt;2,1,0)</f>
        <v>0</v>
      </c>
    </row>
    <row r="6198" customFormat="false" ht="15" hidden="false" customHeight="true" outlineLevel="0" collapsed="false">
      <c r="A6198" s="6" t="n">
        <f aca="false">1_Data_EDA!O6199</f>
        <v>1</v>
      </c>
      <c r="B6198" s="6" t="n">
        <f aca="false">1_Data_EDA!H6199</f>
        <v>2</v>
      </c>
      <c r="C6198" s="7" t="n">
        <f aca="false">1_Data_EDA!I6199</f>
        <v>59.99000168</v>
      </c>
      <c r="D6198" s="6" t="n">
        <f aca="false">1_Data_EDA!J6199</f>
        <v>3</v>
      </c>
      <c r="E6198" s="7" t="n">
        <f aca="false">1_Data_EDA!K6199</f>
        <v>179.9700012</v>
      </c>
      <c r="F6198" s="7" t="n">
        <f aca="false">1_Data_EDA!L6199</f>
        <v>28.79999924</v>
      </c>
      <c r="G6198" s="8" t="n">
        <f aca="false">1_Data_EDA!M6199</f>
        <v>0.159999996</v>
      </c>
      <c r="H6198" s="6" t="n">
        <f aca="false">IF(1_Data_EDA!B6199="First Class",1,0)</f>
        <v>0</v>
      </c>
      <c r="I6198" s="6" t="n">
        <f aca="false">IF(1_Data_EDA!B6199="Second Class",1,0)</f>
        <v>1</v>
      </c>
      <c r="J6198" s="6" t="n">
        <f aca="false">IF(1_Data_EDA!B6199="Same Day",1,0)</f>
        <v>0</v>
      </c>
      <c r="K6198" s="6" t="n">
        <f aca="false">IF(1_Data_EDA!C6199="Corporate",1,0)</f>
        <v>0</v>
      </c>
      <c r="L6198" s="6" t="n">
        <f aca="false">IF(1_Data_EDA!C6199="Home Office",1,0)</f>
        <v>0</v>
      </c>
      <c r="M6198" s="6" t="n">
        <f aca="false">IF(1_Data_EDA!D6199="Europe",1,0)</f>
        <v>0</v>
      </c>
      <c r="N6198" s="6" t="n">
        <f aca="false">IF(1_Data_EDA!D6199="LATAM",1,0)</f>
        <v>1</v>
      </c>
      <c r="O6198" s="6" t="n">
        <f aca="false">IF(1_Data_EDA!D6199="Pacific Asia",1,0)</f>
        <v>0</v>
      </c>
      <c r="P6198" s="6" t="n">
        <f aca="false">IF(1_Data_EDA!D6199="USCA",1,0)</f>
        <v>0</v>
      </c>
      <c r="Q6198" s="6" t="n">
        <f aca="false">IF(C6198&gt;MEDIAN(C$5:C$8004),1,0)</f>
        <v>0</v>
      </c>
      <c r="R6198" s="6" t="n">
        <f aca="false">IF(D6198&gt;2,1,0)</f>
        <v>1</v>
      </c>
    </row>
    <row r="6199" customFormat="false" ht="15" hidden="false" customHeight="true" outlineLevel="0" collapsed="false">
      <c r="A6199" s="6" t="n">
        <f aca="false">1_Data_EDA!O6200</f>
        <v>1</v>
      </c>
      <c r="B6199" s="6" t="n">
        <f aca="false">1_Data_EDA!H6200</f>
        <v>4</v>
      </c>
      <c r="C6199" s="7" t="n">
        <f aca="false">1_Data_EDA!I6200</f>
        <v>357.1000061</v>
      </c>
      <c r="D6199" s="6" t="n">
        <f aca="false">1_Data_EDA!J6200</f>
        <v>1</v>
      </c>
      <c r="E6199" s="7" t="n">
        <f aca="false">1_Data_EDA!K6200</f>
        <v>357.1000061</v>
      </c>
      <c r="F6199" s="7" t="n">
        <f aca="false">1_Data_EDA!L6200</f>
        <v>25</v>
      </c>
      <c r="G6199" s="8" t="n">
        <f aca="false">1_Data_EDA!M6200</f>
        <v>0.07</v>
      </c>
      <c r="H6199" s="6" t="n">
        <f aca="false">IF(1_Data_EDA!B6200="First Class",1,0)</f>
        <v>0</v>
      </c>
      <c r="I6199" s="6" t="n">
        <f aca="false">IF(1_Data_EDA!B6200="Second Class",1,0)</f>
        <v>0</v>
      </c>
      <c r="J6199" s="6" t="n">
        <f aca="false">IF(1_Data_EDA!B6200="Same Day",1,0)</f>
        <v>0</v>
      </c>
      <c r="K6199" s="6" t="n">
        <f aca="false">IF(1_Data_EDA!C6200="Corporate",1,0)</f>
        <v>0</v>
      </c>
      <c r="L6199" s="6" t="n">
        <f aca="false">IF(1_Data_EDA!C6200="Home Office",1,0)</f>
        <v>1</v>
      </c>
      <c r="M6199" s="6" t="n">
        <f aca="false">IF(1_Data_EDA!D6200="Europe",1,0)</f>
        <v>1</v>
      </c>
      <c r="N6199" s="6" t="n">
        <f aca="false">IF(1_Data_EDA!D6200="LATAM",1,0)</f>
        <v>0</v>
      </c>
      <c r="O6199" s="6" t="n">
        <f aca="false">IF(1_Data_EDA!D6200="Pacific Asia",1,0)</f>
        <v>0</v>
      </c>
      <c r="P6199" s="6" t="n">
        <f aca="false">IF(1_Data_EDA!D6200="USCA",1,0)</f>
        <v>0</v>
      </c>
      <c r="Q6199" s="6" t="n">
        <f aca="false">IF(C6199&gt;MEDIAN(C$5:C$8004),1,0)</f>
        <v>1</v>
      </c>
      <c r="R6199" s="6" t="n">
        <f aca="false">IF(D6199&gt;2,1,0)</f>
        <v>0</v>
      </c>
    </row>
    <row r="6200" customFormat="false" ht="15" hidden="false" customHeight="true" outlineLevel="0" collapsed="false">
      <c r="A6200" s="6" t="n">
        <f aca="false">1_Data_EDA!O6201</f>
        <v>1</v>
      </c>
      <c r="B6200" s="6" t="n">
        <f aca="false">1_Data_EDA!H6201</f>
        <v>2</v>
      </c>
      <c r="C6200" s="7" t="n">
        <f aca="false">1_Data_EDA!I6201</f>
        <v>399.980011</v>
      </c>
      <c r="D6200" s="6" t="n">
        <f aca="false">1_Data_EDA!J6201</f>
        <v>1</v>
      </c>
      <c r="E6200" s="7" t="n">
        <f aca="false">1_Data_EDA!K6201</f>
        <v>399.980011</v>
      </c>
      <c r="F6200" s="7" t="n">
        <f aca="false">1_Data_EDA!L6201</f>
        <v>64</v>
      </c>
      <c r="G6200" s="8" t="n">
        <f aca="false">1_Data_EDA!M6201</f>
        <v>0.159999996</v>
      </c>
      <c r="H6200" s="6" t="n">
        <f aca="false">IF(1_Data_EDA!B6201="First Class",1,0)</f>
        <v>0</v>
      </c>
      <c r="I6200" s="6" t="n">
        <f aca="false">IF(1_Data_EDA!B6201="Second Class",1,0)</f>
        <v>1</v>
      </c>
      <c r="J6200" s="6" t="n">
        <f aca="false">IF(1_Data_EDA!B6201="Same Day",1,0)</f>
        <v>0</v>
      </c>
      <c r="K6200" s="6" t="n">
        <f aca="false">IF(1_Data_EDA!C6201="Corporate",1,0)</f>
        <v>0</v>
      </c>
      <c r="L6200" s="6" t="n">
        <f aca="false">IF(1_Data_EDA!C6201="Home Office",1,0)</f>
        <v>0</v>
      </c>
      <c r="M6200" s="6" t="n">
        <f aca="false">IF(1_Data_EDA!D6201="Europe",1,0)</f>
        <v>0</v>
      </c>
      <c r="N6200" s="6" t="n">
        <f aca="false">IF(1_Data_EDA!D6201="LATAM",1,0)</f>
        <v>0</v>
      </c>
      <c r="O6200" s="6" t="n">
        <f aca="false">IF(1_Data_EDA!D6201="Pacific Asia",1,0)</f>
        <v>0</v>
      </c>
      <c r="P6200" s="6" t="n">
        <f aca="false">IF(1_Data_EDA!D6201="USCA",1,0)</f>
        <v>1</v>
      </c>
      <c r="Q6200" s="6" t="n">
        <f aca="false">IF(C6200&gt;MEDIAN(C$5:C$8004),1,0)</f>
        <v>1</v>
      </c>
      <c r="R6200" s="6" t="n">
        <f aca="false">IF(D6200&gt;2,1,0)</f>
        <v>0</v>
      </c>
    </row>
    <row r="6201" customFormat="false" ht="15" hidden="false" customHeight="true" outlineLevel="0" collapsed="false">
      <c r="A6201" s="6" t="n">
        <f aca="false">1_Data_EDA!O6202</f>
        <v>0</v>
      </c>
      <c r="B6201" s="6" t="n">
        <f aca="false">1_Data_EDA!H6202</f>
        <v>4</v>
      </c>
      <c r="C6201" s="7" t="n">
        <f aca="false">1_Data_EDA!I6202</f>
        <v>129.9900055</v>
      </c>
      <c r="D6201" s="6" t="n">
        <f aca="false">1_Data_EDA!J6202</f>
        <v>1</v>
      </c>
      <c r="E6201" s="7" t="n">
        <f aca="false">1_Data_EDA!K6202</f>
        <v>129.9900055</v>
      </c>
      <c r="F6201" s="7" t="n">
        <f aca="false">1_Data_EDA!L6202</f>
        <v>19.5</v>
      </c>
      <c r="G6201" s="8" t="n">
        <f aca="false">1_Data_EDA!M6202</f>
        <v>0.150000006</v>
      </c>
      <c r="H6201" s="6" t="n">
        <f aca="false">IF(1_Data_EDA!B6202="First Class",1,0)</f>
        <v>0</v>
      </c>
      <c r="I6201" s="6" t="n">
        <f aca="false">IF(1_Data_EDA!B6202="Second Class",1,0)</f>
        <v>0</v>
      </c>
      <c r="J6201" s="6" t="n">
        <f aca="false">IF(1_Data_EDA!B6202="Same Day",1,0)</f>
        <v>0</v>
      </c>
      <c r="K6201" s="6" t="n">
        <f aca="false">IF(1_Data_EDA!C6202="Corporate",1,0)</f>
        <v>0</v>
      </c>
      <c r="L6201" s="6" t="n">
        <f aca="false">IF(1_Data_EDA!C6202="Home Office",1,0)</f>
        <v>0</v>
      </c>
      <c r="M6201" s="6" t="n">
        <f aca="false">IF(1_Data_EDA!D6202="Europe",1,0)</f>
        <v>0</v>
      </c>
      <c r="N6201" s="6" t="n">
        <f aca="false">IF(1_Data_EDA!D6202="LATAM",1,0)</f>
        <v>1</v>
      </c>
      <c r="O6201" s="6" t="n">
        <f aca="false">IF(1_Data_EDA!D6202="Pacific Asia",1,0)</f>
        <v>0</v>
      </c>
      <c r="P6201" s="6" t="n">
        <f aca="false">IF(1_Data_EDA!D6202="USCA",1,0)</f>
        <v>0</v>
      </c>
      <c r="Q6201" s="6" t="n">
        <f aca="false">IF(C6201&gt;MEDIAN(C$5:C$8004),1,0)</f>
        <v>1</v>
      </c>
      <c r="R6201" s="6" t="n">
        <f aca="false">IF(D6201&gt;2,1,0)</f>
        <v>0</v>
      </c>
    </row>
    <row r="6202" customFormat="false" ht="15" hidden="false" customHeight="true" outlineLevel="0" collapsed="false">
      <c r="A6202" s="6" t="n">
        <f aca="false">1_Data_EDA!O6203</f>
        <v>0</v>
      </c>
      <c r="B6202" s="6" t="n">
        <f aca="false">1_Data_EDA!H6203</f>
        <v>4</v>
      </c>
      <c r="C6202" s="7" t="n">
        <f aca="false">1_Data_EDA!I6203</f>
        <v>129.9900055</v>
      </c>
      <c r="D6202" s="6" t="n">
        <f aca="false">1_Data_EDA!J6203</f>
        <v>1</v>
      </c>
      <c r="E6202" s="7" t="n">
        <f aca="false">1_Data_EDA!K6203</f>
        <v>129.9900055</v>
      </c>
      <c r="F6202" s="7" t="n">
        <f aca="false">1_Data_EDA!L6203</f>
        <v>32.5</v>
      </c>
      <c r="G6202" s="8" t="n">
        <f aca="false">1_Data_EDA!M6203</f>
        <v>0.25</v>
      </c>
      <c r="H6202" s="6" t="n">
        <f aca="false">IF(1_Data_EDA!B6203="First Class",1,0)</f>
        <v>0</v>
      </c>
      <c r="I6202" s="6" t="n">
        <f aca="false">IF(1_Data_EDA!B6203="Second Class",1,0)</f>
        <v>0</v>
      </c>
      <c r="J6202" s="6" t="n">
        <f aca="false">IF(1_Data_EDA!B6203="Same Day",1,0)</f>
        <v>0</v>
      </c>
      <c r="K6202" s="6" t="n">
        <f aca="false">IF(1_Data_EDA!C6203="Corporate",1,0)</f>
        <v>1</v>
      </c>
      <c r="L6202" s="6" t="n">
        <f aca="false">IF(1_Data_EDA!C6203="Home Office",1,0)</f>
        <v>0</v>
      </c>
      <c r="M6202" s="6" t="n">
        <f aca="false">IF(1_Data_EDA!D6203="Europe",1,0)</f>
        <v>0</v>
      </c>
      <c r="N6202" s="6" t="n">
        <f aca="false">IF(1_Data_EDA!D6203="LATAM",1,0)</f>
        <v>0</v>
      </c>
      <c r="O6202" s="6" t="n">
        <f aca="false">IF(1_Data_EDA!D6203="Pacific Asia",1,0)</f>
        <v>0</v>
      </c>
      <c r="P6202" s="6" t="n">
        <f aca="false">IF(1_Data_EDA!D6203="USCA",1,0)</f>
        <v>0</v>
      </c>
      <c r="Q6202" s="6" t="n">
        <f aca="false">IF(C6202&gt;MEDIAN(C$5:C$8004),1,0)</f>
        <v>1</v>
      </c>
      <c r="R6202" s="6" t="n">
        <f aca="false">IF(D6202&gt;2,1,0)</f>
        <v>0</v>
      </c>
    </row>
    <row r="6203" customFormat="false" ht="15" hidden="false" customHeight="true" outlineLevel="0" collapsed="false">
      <c r="A6203" s="6" t="n">
        <f aca="false">1_Data_EDA!O6204</f>
        <v>0</v>
      </c>
      <c r="B6203" s="6" t="n">
        <f aca="false">1_Data_EDA!H6204</f>
        <v>4</v>
      </c>
      <c r="C6203" s="7" t="n">
        <f aca="false">1_Data_EDA!I6204</f>
        <v>59.99000168</v>
      </c>
      <c r="D6203" s="6" t="n">
        <f aca="false">1_Data_EDA!J6204</f>
        <v>2</v>
      </c>
      <c r="E6203" s="7" t="n">
        <f aca="false">1_Data_EDA!K6204</f>
        <v>119.9800034</v>
      </c>
      <c r="F6203" s="7" t="n">
        <f aca="false">1_Data_EDA!L6204</f>
        <v>21.60000038</v>
      </c>
      <c r="G6203" s="8" t="n">
        <f aca="false">1_Data_EDA!M6204</f>
        <v>0.180000007</v>
      </c>
      <c r="H6203" s="6" t="n">
        <f aca="false">IF(1_Data_EDA!B6204="First Class",1,0)</f>
        <v>0</v>
      </c>
      <c r="I6203" s="6" t="n">
        <f aca="false">IF(1_Data_EDA!B6204="Second Class",1,0)</f>
        <v>0</v>
      </c>
      <c r="J6203" s="6" t="n">
        <f aca="false">IF(1_Data_EDA!B6204="Same Day",1,0)</f>
        <v>0</v>
      </c>
      <c r="K6203" s="6" t="n">
        <f aca="false">IF(1_Data_EDA!C6204="Corporate",1,0)</f>
        <v>0</v>
      </c>
      <c r="L6203" s="6" t="n">
        <f aca="false">IF(1_Data_EDA!C6204="Home Office",1,0)</f>
        <v>0</v>
      </c>
      <c r="M6203" s="6" t="n">
        <f aca="false">IF(1_Data_EDA!D6204="Europe",1,0)</f>
        <v>0</v>
      </c>
      <c r="N6203" s="6" t="n">
        <f aca="false">IF(1_Data_EDA!D6204="LATAM",1,0)</f>
        <v>0</v>
      </c>
      <c r="O6203" s="6" t="n">
        <f aca="false">IF(1_Data_EDA!D6204="Pacific Asia",1,0)</f>
        <v>1</v>
      </c>
      <c r="P6203" s="6" t="n">
        <f aca="false">IF(1_Data_EDA!D6204="USCA",1,0)</f>
        <v>0</v>
      </c>
      <c r="Q6203" s="6" t="n">
        <f aca="false">IF(C6203&gt;MEDIAN(C$5:C$8004),1,0)</f>
        <v>0</v>
      </c>
      <c r="R6203" s="6" t="n">
        <f aca="false">IF(D6203&gt;2,1,0)</f>
        <v>0</v>
      </c>
    </row>
    <row r="6204" customFormat="false" ht="15" hidden="false" customHeight="true" outlineLevel="0" collapsed="false">
      <c r="A6204" s="6" t="n">
        <f aca="false">1_Data_EDA!O6205</f>
        <v>1</v>
      </c>
      <c r="B6204" s="6" t="n">
        <f aca="false">1_Data_EDA!H6205</f>
        <v>2</v>
      </c>
      <c r="C6204" s="7" t="n">
        <f aca="false">1_Data_EDA!I6205</f>
        <v>25</v>
      </c>
      <c r="D6204" s="6" t="n">
        <f aca="false">1_Data_EDA!J6205</f>
        <v>3</v>
      </c>
      <c r="E6204" s="7" t="n">
        <f aca="false">1_Data_EDA!K6205</f>
        <v>75</v>
      </c>
      <c r="F6204" s="7" t="n">
        <f aca="false">1_Data_EDA!L6205</f>
        <v>0</v>
      </c>
      <c r="G6204" s="8" t="n">
        <f aca="false">1_Data_EDA!M6205</f>
        <v>0</v>
      </c>
      <c r="H6204" s="6" t="n">
        <f aca="false">IF(1_Data_EDA!B6205="First Class",1,0)</f>
        <v>0</v>
      </c>
      <c r="I6204" s="6" t="n">
        <f aca="false">IF(1_Data_EDA!B6205="Second Class",1,0)</f>
        <v>1</v>
      </c>
      <c r="J6204" s="6" t="n">
        <f aca="false">IF(1_Data_EDA!B6205="Same Day",1,0)</f>
        <v>0</v>
      </c>
      <c r="K6204" s="6" t="n">
        <f aca="false">IF(1_Data_EDA!C6205="Corporate",1,0)</f>
        <v>1</v>
      </c>
      <c r="L6204" s="6" t="n">
        <f aca="false">IF(1_Data_EDA!C6205="Home Office",1,0)</f>
        <v>0</v>
      </c>
      <c r="M6204" s="6" t="n">
        <f aca="false">IF(1_Data_EDA!D6205="Europe",1,0)</f>
        <v>0</v>
      </c>
      <c r="N6204" s="6" t="n">
        <f aca="false">IF(1_Data_EDA!D6205="LATAM",1,0)</f>
        <v>1</v>
      </c>
      <c r="O6204" s="6" t="n">
        <f aca="false">IF(1_Data_EDA!D6205="Pacific Asia",1,0)</f>
        <v>0</v>
      </c>
      <c r="P6204" s="6" t="n">
        <f aca="false">IF(1_Data_EDA!D6205="USCA",1,0)</f>
        <v>0</v>
      </c>
      <c r="Q6204" s="6" t="n">
        <f aca="false">IF(C6204&gt;MEDIAN(C$5:C$8004),1,0)</f>
        <v>0</v>
      </c>
      <c r="R6204" s="6" t="n">
        <f aca="false">IF(D6204&gt;2,1,0)</f>
        <v>1</v>
      </c>
    </row>
    <row r="6205" customFormat="false" ht="15" hidden="false" customHeight="true" outlineLevel="0" collapsed="false">
      <c r="A6205" s="6" t="n">
        <f aca="false">1_Data_EDA!O6206</f>
        <v>1</v>
      </c>
      <c r="B6205" s="6" t="n">
        <f aca="false">1_Data_EDA!H6206</f>
        <v>4</v>
      </c>
      <c r="C6205" s="7" t="n">
        <f aca="false">1_Data_EDA!I6206</f>
        <v>84.40000153</v>
      </c>
      <c r="D6205" s="6" t="n">
        <f aca="false">1_Data_EDA!J6206</f>
        <v>1</v>
      </c>
      <c r="E6205" s="7" t="n">
        <f aca="false">1_Data_EDA!K6206</f>
        <v>84.40000153</v>
      </c>
      <c r="F6205" s="7" t="n">
        <f aca="false">1_Data_EDA!L6206</f>
        <v>16.87999916</v>
      </c>
      <c r="G6205" s="8" t="n">
        <f aca="false">1_Data_EDA!M6206</f>
        <v>0.200000003</v>
      </c>
      <c r="H6205" s="6" t="n">
        <f aca="false">IF(1_Data_EDA!B6206="First Class",1,0)</f>
        <v>0</v>
      </c>
      <c r="I6205" s="6" t="n">
        <f aca="false">IF(1_Data_EDA!B6206="Second Class",1,0)</f>
        <v>0</v>
      </c>
      <c r="J6205" s="6" t="n">
        <f aca="false">IF(1_Data_EDA!B6206="Same Day",1,0)</f>
        <v>0</v>
      </c>
      <c r="K6205" s="6" t="n">
        <f aca="false">IF(1_Data_EDA!C6206="Corporate",1,0)</f>
        <v>0</v>
      </c>
      <c r="L6205" s="6" t="n">
        <f aca="false">IF(1_Data_EDA!C6206="Home Office",1,0)</f>
        <v>0</v>
      </c>
      <c r="M6205" s="6" t="n">
        <f aca="false">IF(1_Data_EDA!D6206="Europe",1,0)</f>
        <v>0</v>
      </c>
      <c r="N6205" s="6" t="n">
        <f aca="false">IF(1_Data_EDA!D6206="LATAM",1,0)</f>
        <v>0</v>
      </c>
      <c r="O6205" s="6" t="n">
        <f aca="false">IF(1_Data_EDA!D6206="Pacific Asia",1,0)</f>
        <v>1</v>
      </c>
      <c r="P6205" s="6" t="n">
        <f aca="false">IF(1_Data_EDA!D6206="USCA",1,0)</f>
        <v>0</v>
      </c>
      <c r="Q6205" s="6" t="n">
        <f aca="false">IF(C6205&gt;MEDIAN(C$5:C$8004),1,0)</f>
        <v>1</v>
      </c>
      <c r="R6205" s="6" t="n">
        <f aca="false">IF(D6205&gt;2,1,0)</f>
        <v>0</v>
      </c>
    </row>
    <row r="6206" customFormat="false" ht="15" hidden="false" customHeight="true" outlineLevel="0" collapsed="false">
      <c r="A6206" s="6" t="n">
        <f aca="false">1_Data_EDA!O6207</f>
        <v>0</v>
      </c>
      <c r="B6206" s="6" t="n">
        <f aca="false">1_Data_EDA!H6207</f>
        <v>4</v>
      </c>
      <c r="C6206" s="7" t="n">
        <f aca="false">1_Data_EDA!I6207</f>
        <v>59.99000168</v>
      </c>
      <c r="D6206" s="6" t="n">
        <f aca="false">1_Data_EDA!J6207</f>
        <v>1</v>
      </c>
      <c r="E6206" s="7" t="n">
        <f aca="false">1_Data_EDA!K6207</f>
        <v>59.99000168</v>
      </c>
      <c r="F6206" s="7" t="n">
        <f aca="false">1_Data_EDA!L6207</f>
        <v>7.800000191</v>
      </c>
      <c r="G6206" s="8" t="n">
        <f aca="false">1_Data_EDA!M6207</f>
        <v>0.129999995</v>
      </c>
      <c r="H6206" s="6" t="n">
        <f aca="false">IF(1_Data_EDA!B6207="First Class",1,0)</f>
        <v>0</v>
      </c>
      <c r="I6206" s="6" t="n">
        <f aca="false">IF(1_Data_EDA!B6207="Second Class",1,0)</f>
        <v>0</v>
      </c>
      <c r="J6206" s="6" t="n">
        <f aca="false">IF(1_Data_EDA!B6207="Same Day",1,0)</f>
        <v>0</v>
      </c>
      <c r="K6206" s="6" t="n">
        <f aca="false">IF(1_Data_EDA!C6207="Corporate",1,0)</f>
        <v>1</v>
      </c>
      <c r="L6206" s="6" t="n">
        <f aca="false">IF(1_Data_EDA!C6207="Home Office",1,0)</f>
        <v>0</v>
      </c>
      <c r="M6206" s="6" t="n">
        <f aca="false">IF(1_Data_EDA!D6207="Europe",1,0)</f>
        <v>0</v>
      </c>
      <c r="N6206" s="6" t="n">
        <f aca="false">IF(1_Data_EDA!D6207="LATAM",1,0)</f>
        <v>1</v>
      </c>
      <c r="O6206" s="6" t="n">
        <f aca="false">IF(1_Data_EDA!D6207="Pacific Asia",1,0)</f>
        <v>0</v>
      </c>
      <c r="P6206" s="6" t="n">
        <f aca="false">IF(1_Data_EDA!D6207="USCA",1,0)</f>
        <v>0</v>
      </c>
      <c r="Q6206" s="6" t="n">
        <f aca="false">IF(C6206&gt;MEDIAN(C$5:C$8004),1,0)</f>
        <v>0</v>
      </c>
      <c r="R6206" s="6" t="n">
        <f aca="false">IF(D6206&gt;2,1,0)</f>
        <v>0</v>
      </c>
    </row>
    <row r="6207" customFormat="false" ht="15" hidden="false" customHeight="true" outlineLevel="0" collapsed="false">
      <c r="A6207" s="6" t="n">
        <f aca="false">1_Data_EDA!O6208</f>
        <v>0</v>
      </c>
      <c r="B6207" s="6" t="n">
        <f aca="false">1_Data_EDA!H6208</f>
        <v>4</v>
      </c>
      <c r="C6207" s="7" t="n">
        <f aca="false">1_Data_EDA!I6208</f>
        <v>59.99000168</v>
      </c>
      <c r="D6207" s="6" t="n">
        <f aca="false">1_Data_EDA!J6208</f>
        <v>5</v>
      </c>
      <c r="E6207" s="7" t="n">
        <f aca="false">1_Data_EDA!K6208</f>
        <v>299.9500122</v>
      </c>
      <c r="F6207" s="7" t="n">
        <f aca="false">1_Data_EDA!L6208</f>
        <v>16.5</v>
      </c>
      <c r="G6207" s="8" t="n">
        <f aca="false">1_Data_EDA!M6208</f>
        <v>0.059999999</v>
      </c>
      <c r="H6207" s="6" t="n">
        <f aca="false">IF(1_Data_EDA!B6208="First Class",1,0)</f>
        <v>0</v>
      </c>
      <c r="I6207" s="6" t="n">
        <f aca="false">IF(1_Data_EDA!B6208="Second Class",1,0)</f>
        <v>0</v>
      </c>
      <c r="J6207" s="6" t="n">
        <f aca="false">IF(1_Data_EDA!B6208="Same Day",1,0)</f>
        <v>0</v>
      </c>
      <c r="K6207" s="6" t="n">
        <f aca="false">IF(1_Data_EDA!C6208="Corporate",1,0)</f>
        <v>0</v>
      </c>
      <c r="L6207" s="6" t="n">
        <f aca="false">IF(1_Data_EDA!C6208="Home Office",1,0)</f>
        <v>0</v>
      </c>
      <c r="M6207" s="6" t="n">
        <f aca="false">IF(1_Data_EDA!D6208="Europe",1,0)</f>
        <v>0</v>
      </c>
      <c r="N6207" s="6" t="n">
        <f aca="false">IF(1_Data_EDA!D6208="LATAM",1,0)</f>
        <v>0</v>
      </c>
      <c r="O6207" s="6" t="n">
        <f aca="false">IF(1_Data_EDA!D6208="Pacific Asia",1,0)</f>
        <v>1</v>
      </c>
      <c r="P6207" s="6" t="n">
        <f aca="false">IF(1_Data_EDA!D6208="USCA",1,0)</f>
        <v>0</v>
      </c>
      <c r="Q6207" s="6" t="n">
        <f aca="false">IF(C6207&gt;MEDIAN(C$5:C$8004),1,0)</f>
        <v>0</v>
      </c>
      <c r="R6207" s="6" t="n">
        <f aca="false">IF(D6207&gt;2,1,0)</f>
        <v>1</v>
      </c>
    </row>
    <row r="6208" customFormat="false" ht="15" hidden="false" customHeight="true" outlineLevel="0" collapsed="false">
      <c r="A6208" s="6" t="n">
        <f aca="false">1_Data_EDA!O6209</f>
        <v>0</v>
      </c>
      <c r="B6208" s="6" t="n">
        <f aca="false">1_Data_EDA!H6209</f>
        <v>2</v>
      </c>
      <c r="C6208" s="7" t="n">
        <f aca="false">1_Data_EDA!I6209</f>
        <v>50</v>
      </c>
      <c r="D6208" s="6" t="n">
        <f aca="false">1_Data_EDA!J6209</f>
        <v>2</v>
      </c>
      <c r="E6208" s="7" t="n">
        <f aca="false">1_Data_EDA!K6209</f>
        <v>100</v>
      </c>
      <c r="F6208" s="7" t="n">
        <f aca="false">1_Data_EDA!L6209</f>
        <v>16</v>
      </c>
      <c r="G6208" s="8" t="n">
        <f aca="false">1_Data_EDA!M6209</f>
        <v>0.159999996</v>
      </c>
      <c r="H6208" s="6" t="n">
        <f aca="false">IF(1_Data_EDA!B6209="First Class",1,0)</f>
        <v>0</v>
      </c>
      <c r="I6208" s="6" t="n">
        <f aca="false">IF(1_Data_EDA!B6209="Second Class",1,0)</f>
        <v>1</v>
      </c>
      <c r="J6208" s="6" t="n">
        <f aca="false">IF(1_Data_EDA!B6209="Same Day",1,0)</f>
        <v>0</v>
      </c>
      <c r="K6208" s="6" t="n">
        <f aca="false">IF(1_Data_EDA!C6209="Corporate",1,0)</f>
        <v>1</v>
      </c>
      <c r="L6208" s="6" t="n">
        <f aca="false">IF(1_Data_EDA!C6209="Home Office",1,0)</f>
        <v>0</v>
      </c>
      <c r="M6208" s="6" t="n">
        <f aca="false">IF(1_Data_EDA!D6209="Europe",1,0)</f>
        <v>0</v>
      </c>
      <c r="N6208" s="6" t="n">
        <f aca="false">IF(1_Data_EDA!D6209="LATAM",1,0)</f>
        <v>1</v>
      </c>
      <c r="O6208" s="6" t="n">
        <f aca="false">IF(1_Data_EDA!D6209="Pacific Asia",1,0)</f>
        <v>0</v>
      </c>
      <c r="P6208" s="6" t="n">
        <f aca="false">IF(1_Data_EDA!D6209="USCA",1,0)</f>
        <v>0</v>
      </c>
      <c r="Q6208" s="6" t="n">
        <f aca="false">IF(C6208&gt;MEDIAN(C$5:C$8004),1,0)</f>
        <v>0</v>
      </c>
      <c r="R6208" s="6" t="n">
        <f aca="false">IF(D6208&gt;2,1,0)</f>
        <v>0</v>
      </c>
    </row>
    <row r="6209" customFormat="false" ht="15" hidden="false" customHeight="true" outlineLevel="0" collapsed="false">
      <c r="A6209" s="6" t="n">
        <f aca="false">1_Data_EDA!O6210</f>
        <v>1</v>
      </c>
      <c r="B6209" s="6" t="n">
        <f aca="false">1_Data_EDA!H6210</f>
        <v>4</v>
      </c>
      <c r="C6209" s="7" t="n">
        <f aca="false">1_Data_EDA!I6210</f>
        <v>39.99000168</v>
      </c>
      <c r="D6209" s="6" t="n">
        <f aca="false">1_Data_EDA!J6210</f>
        <v>1</v>
      </c>
      <c r="E6209" s="7" t="n">
        <f aca="false">1_Data_EDA!K6210</f>
        <v>39.99000168</v>
      </c>
      <c r="F6209" s="7" t="n">
        <f aca="false">1_Data_EDA!L6210</f>
        <v>6.800000191</v>
      </c>
      <c r="G6209" s="8" t="n">
        <f aca="false">1_Data_EDA!M6210</f>
        <v>0.170000002</v>
      </c>
      <c r="H6209" s="6" t="n">
        <f aca="false">IF(1_Data_EDA!B6210="First Class",1,0)</f>
        <v>0</v>
      </c>
      <c r="I6209" s="6" t="n">
        <f aca="false">IF(1_Data_EDA!B6210="Second Class",1,0)</f>
        <v>0</v>
      </c>
      <c r="J6209" s="6" t="n">
        <f aca="false">IF(1_Data_EDA!B6210="Same Day",1,0)</f>
        <v>0</v>
      </c>
      <c r="K6209" s="6" t="n">
        <f aca="false">IF(1_Data_EDA!C6210="Corporate",1,0)</f>
        <v>0</v>
      </c>
      <c r="L6209" s="6" t="n">
        <f aca="false">IF(1_Data_EDA!C6210="Home Office",1,0)</f>
        <v>1</v>
      </c>
      <c r="M6209" s="6" t="n">
        <f aca="false">IF(1_Data_EDA!D6210="Europe",1,0)</f>
        <v>1</v>
      </c>
      <c r="N6209" s="6" t="n">
        <f aca="false">IF(1_Data_EDA!D6210="LATAM",1,0)</f>
        <v>0</v>
      </c>
      <c r="O6209" s="6" t="n">
        <f aca="false">IF(1_Data_EDA!D6210="Pacific Asia",1,0)</f>
        <v>0</v>
      </c>
      <c r="P6209" s="6" t="n">
        <f aca="false">IF(1_Data_EDA!D6210="USCA",1,0)</f>
        <v>0</v>
      </c>
      <c r="Q6209" s="6" t="n">
        <f aca="false">IF(C6209&gt;MEDIAN(C$5:C$8004),1,0)</f>
        <v>0</v>
      </c>
      <c r="R6209" s="6" t="n">
        <f aca="false">IF(D6209&gt;2,1,0)</f>
        <v>0</v>
      </c>
    </row>
    <row r="6210" customFormat="false" ht="15" hidden="false" customHeight="true" outlineLevel="0" collapsed="false">
      <c r="A6210" s="6" t="n">
        <f aca="false">1_Data_EDA!O6211</f>
        <v>1</v>
      </c>
      <c r="B6210" s="6" t="n">
        <f aca="false">1_Data_EDA!H6211</f>
        <v>4</v>
      </c>
      <c r="C6210" s="7" t="n">
        <f aca="false">1_Data_EDA!I6211</f>
        <v>299.980011</v>
      </c>
      <c r="D6210" s="6" t="n">
        <f aca="false">1_Data_EDA!J6211</f>
        <v>1</v>
      </c>
      <c r="E6210" s="7" t="n">
        <f aca="false">1_Data_EDA!K6211</f>
        <v>299.980011</v>
      </c>
      <c r="F6210" s="7" t="n">
        <f aca="false">1_Data_EDA!L6211</f>
        <v>30</v>
      </c>
      <c r="G6210" s="8" t="n">
        <f aca="false">1_Data_EDA!M6211</f>
        <v>0.100000001</v>
      </c>
      <c r="H6210" s="6" t="n">
        <f aca="false">IF(1_Data_EDA!B6211="First Class",1,0)</f>
        <v>0</v>
      </c>
      <c r="I6210" s="6" t="n">
        <f aca="false">IF(1_Data_EDA!B6211="Second Class",1,0)</f>
        <v>0</v>
      </c>
      <c r="J6210" s="6" t="n">
        <f aca="false">IF(1_Data_EDA!B6211="Same Day",1,0)</f>
        <v>0</v>
      </c>
      <c r="K6210" s="6" t="n">
        <f aca="false">IF(1_Data_EDA!C6211="Corporate",1,0)</f>
        <v>0</v>
      </c>
      <c r="L6210" s="6" t="n">
        <f aca="false">IF(1_Data_EDA!C6211="Home Office",1,0)</f>
        <v>0</v>
      </c>
      <c r="M6210" s="6" t="n">
        <f aca="false">IF(1_Data_EDA!D6211="Europe",1,0)</f>
        <v>1</v>
      </c>
      <c r="N6210" s="6" t="n">
        <f aca="false">IF(1_Data_EDA!D6211="LATAM",1,0)</f>
        <v>0</v>
      </c>
      <c r="O6210" s="6" t="n">
        <f aca="false">IF(1_Data_EDA!D6211="Pacific Asia",1,0)</f>
        <v>0</v>
      </c>
      <c r="P6210" s="6" t="n">
        <f aca="false">IF(1_Data_EDA!D6211="USCA",1,0)</f>
        <v>0</v>
      </c>
      <c r="Q6210" s="6" t="n">
        <f aca="false">IF(C6210&gt;MEDIAN(C$5:C$8004),1,0)</f>
        <v>1</v>
      </c>
      <c r="R6210" s="6" t="n">
        <f aca="false">IF(D6210&gt;2,1,0)</f>
        <v>0</v>
      </c>
    </row>
    <row r="6211" customFormat="false" ht="15" hidden="false" customHeight="true" outlineLevel="0" collapsed="false">
      <c r="A6211" s="6" t="n">
        <f aca="false">1_Data_EDA!O6212</f>
        <v>1</v>
      </c>
      <c r="B6211" s="6" t="n">
        <f aca="false">1_Data_EDA!H6212</f>
        <v>1</v>
      </c>
      <c r="C6211" s="7" t="n">
        <f aca="false">1_Data_EDA!I6212</f>
        <v>39.99000168</v>
      </c>
      <c r="D6211" s="6" t="n">
        <f aca="false">1_Data_EDA!J6212</f>
        <v>2</v>
      </c>
      <c r="E6211" s="7" t="n">
        <f aca="false">1_Data_EDA!K6212</f>
        <v>79.98000336</v>
      </c>
      <c r="F6211" s="7" t="n">
        <f aca="false">1_Data_EDA!L6212</f>
        <v>13.60000038</v>
      </c>
      <c r="G6211" s="8" t="n">
        <f aca="false">1_Data_EDA!M6212</f>
        <v>0.170000002</v>
      </c>
      <c r="H6211" s="6" t="n">
        <f aca="false">IF(1_Data_EDA!B6212="First Class",1,0)</f>
        <v>1</v>
      </c>
      <c r="I6211" s="6" t="n">
        <f aca="false">IF(1_Data_EDA!B6212="Second Class",1,0)</f>
        <v>0</v>
      </c>
      <c r="J6211" s="6" t="n">
        <f aca="false">IF(1_Data_EDA!B6212="Same Day",1,0)</f>
        <v>0</v>
      </c>
      <c r="K6211" s="6" t="n">
        <f aca="false">IF(1_Data_EDA!C6212="Corporate",1,0)</f>
        <v>0</v>
      </c>
      <c r="L6211" s="6" t="n">
        <f aca="false">IF(1_Data_EDA!C6212="Home Office",1,0)</f>
        <v>0</v>
      </c>
      <c r="M6211" s="6" t="n">
        <f aca="false">IF(1_Data_EDA!D6212="Europe",1,0)</f>
        <v>0</v>
      </c>
      <c r="N6211" s="6" t="n">
        <f aca="false">IF(1_Data_EDA!D6212="LATAM",1,0)</f>
        <v>0</v>
      </c>
      <c r="O6211" s="6" t="n">
        <f aca="false">IF(1_Data_EDA!D6212="Pacific Asia",1,0)</f>
        <v>1</v>
      </c>
      <c r="P6211" s="6" t="n">
        <f aca="false">IF(1_Data_EDA!D6212="USCA",1,0)</f>
        <v>0</v>
      </c>
      <c r="Q6211" s="6" t="n">
        <f aca="false">IF(C6211&gt;MEDIAN(C$5:C$8004),1,0)</f>
        <v>0</v>
      </c>
      <c r="R6211" s="6" t="n">
        <f aca="false">IF(D6211&gt;2,1,0)</f>
        <v>0</v>
      </c>
    </row>
    <row r="6212" customFormat="false" ht="15" hidden="false" customHeight="true" outlineLevel="0" collapsed="false">
      <c r="A6212" s="6" t="n">
        <f aca="false">1_Data_EDA!O6213</f>
        <v>0</v>
      </c>
      <c r="B6212" s="6" t="n">
        <f aca="false">1_Data_EDA!H6213</f>
        <v>4</v>
      </c>
      <c r="C6212" s="7" t="n">
        <f aca="false">1_Data_EDA!I6213</f>
        <v>99.98999786</v>
      </c>
      <c r="D6212" s="6" t="n">
        <f aca="false">1_Data_EDA!J6213</f>
        <v>3</v>
      </c>
      <c r="E6212" s="7" t="n">
        <f aca="false">1_Data_EDA!K6213</f>
        <v>299.9700012</v>
      </c>
      <c r="F6212" s="7" t="n">
        <f aca="false">1_Data_EDA!L6213</f>
        <v>12</v>
      </c>
      <c r="G6212" s="8" t="n">
        <f aca="false">1_Data_EDA!M6213</f>
        <v>0.039999999</v>
      </c>
      <c r="H6212" s="6" t="n">
        <f aca="false">IF(1_Data_EDA!B6213="First Class",1,0)</f>
        <v>0</v>
      </c>
      <c r="I6212" s="6" t="n">
        <f aca="false">IF(1_Data_EDA!B6213="Second Class",1,0)</f>
        <v>0</v>
      </c>
      <c r="J6212" s="6" t="n">
        <f aca="false">IF(1_Data_EDA!B6213="Same Day",1,0)</f>
        <v>0</v>
      </c>
      <c r="K6212" s="6" t="n">
        <f aca="false">IF(1_Data_EDA!C6213="Corporate",1,0)</f>
        <v>0</v>
      </c>
      <c r="L6212" s="6" t="n">
        <f aca="false">IF(1_Data_EDA!C6213="Home Office",1,0)</f>
        <v>0</v>
      </c>
      <c r="M6212" s="6" t="n">
        <f aca="false">IF(1_Data_EDA!D6213="Europe",1,0)</f>
        <v>0</v>
      </c>
      <c r="N6212" s="6" t="n">
        <f aca="false">IF(1_Data_EDA!D6213="LATAM",1,0)</f>
        <v>0</v>
      </c>
      <c r="O6212" s="6" t="n">
        <f aca="false">IF(1_Data_EDA!D6213="Pacific Asia",1,0)</f>
        <v>1</v>
      </c>
      <c r="P6212" s="6" t="n">
        <f aca="false">IF(1_Data_EDA!D6213="USCA",1,0)</f>
        <v>0</v>
      </c>
      <c r="Q6212" s="6" t="n">
        <f aca="false">IF(C6212&gt;MEDIAN(C$5:C$8004),1,0)</f>
        <v>1</v>
      </c>
      <c r="R6212" s="6" t="n">
        <f aca="false">IF(D6212&gt;2,1,0)</f>
        <v>1</v>
      </c>
    </row>
    <row r="6213" customFormat="false" ht="15" hidden="false" customHeight="true" outlineLevel="0" collapsed="false">
      <c r="A6213" s="6" t="n">
        <f aca="false">1_Data_EDA!O6214</f>
        <v>1</v>
      </c>
      <c r="B6213" s="6" t="n">
        <f aca="false">1_Data_EDA!H6214</f>
        <v>4</v>
      </c>
      <c r="C6213" s="7" t="n">
        <f aca="false">1_Data_EDA!I6214</f>
        <v>39.99000168</v>
      </c>
      <c r="D6213" s="6" t="n">
        <f aca="false">1_Data_EDA!J6214</f>
        <v>2</v>
      </c>
      <c r="E6213" s="7" t="n">
        <f aca="false">1_Data_EDA!K6214</f>
        <v>79.98000336</v>
      </c>
      <c r="F6213" s="7" t="n">
        <f aca="false">1_Data_EDA!L6214</f>
        <v>4.400000095</v>
      </c>
      <c r="G6213" s="8" t="n">
        <f aca="false">1_Data_EDA!M6214</f>
        <v>0.059999999</v>
      </c>
      <c r="H6213" s="6" t="n">
        <f aca="false">IF(1_Data_EDA!B6214="First Class",1,0)</f>
        <v>0</v>
      </c>
      <c r="I6213" s="6" t="n">
        <f aca="false">IF(1_Data_EDA!B6214="Second Class",1,0)</f>
        <v>0</v>
      </c>
      <c r="J6213" s="6" t="n">
        <f aca="false">IF(1_Data_EDA!B6214="Same Day",1,0)</f>
        <v>0</v>
      </c>
      <c r="K6213" s="6" t="n">
        <f aca="false">IF(1_Data_EDA!C6214="Corporate",1,0)</f>
        <v>1</v>
      </c>
      <c r="L6213" s="6" t="n">
        <f aca="false">IF(1_Data_EDA!C6214="Home Office",1,0)</f>
        <v>0</v>
      </c>
      <c r="M6213" s="6" t="n">
        <f aca="false">IF(1_Data_EDA!D6214="Europe",1,0)</f>
        <v>1</v>
      </c>
      <c r="N6213" s="6" t="n">
        <f aca="false">IF(1_Data_EDA!D6214="LATAM",1,0)</f>
        <v>0</v>
      </c>
      <c r="O6213" s="6" t="n">
        <f aca="false">IF(1_Data_EDA!D6214="Pacific Asia",1,0)</f>
        <v>0</v>
      </c>
      <c r="P6213" s="6" t="n">
        <f aca="false">IF(1_Data_EDA!D6214="USCA",1,0)</f>
        <v>0</v>
      </c>
      <c r="Q6213" s="6" t="n">
        <f aca="false">IF(C6213&gt;MEDIAN(C$5:C$8004),1,0)</f>
        <v>0</v>
      </c>
      <c r="R6213" s="6" t="n">
        <f aca="false">IF(D6213&gt;2,1,0)</f>
        <v>0</v>
      </c>
    </row>
    <row r="6214" customFormat="false" ht="15" hidden="false" customHeight="true" outlineLevel="0" collapsed="false">
      <c r="A6214" s="6" t="n">
        <f aca="false">1_Data_EDA!O6215</f>
        <v>1</v>
      </c>
      <c r="B6214" s="6" t="n">
        <f aca="false">1_Data_EDA!H6215</f>
        <v>4</v>
      </c>
      <c r="C6214" s="7" t="n">
        <f aca="false">1_Data_EDA!I6215</f>
        <v>49.97999954</v>
      </c>
      <c r="D6214" s="6" t="n">
        <f aca="false">1_Data_EDA!J6215</f>
        <v>1</v>
      </c>
      <c r="E6214" s="7" t="n">
        <f aca="false">1_Data_EDA!K6215</f>
        <v>49.97999954</v>
      </c>
      <c r="F6214" s="7" t="n">
        <f aca="false">1_Data_EDA!L6215</f>
        <v>2.5</v>
      </c>
      <c r="G6214" s="8" t="n">
        <f aca="false">1_Data_EDA!M6215</f>
        <v>0.050000001</v>
      </c>
      <c r="H6214" s="6" t="n">
        <f aca="false">IF(1_Data_EDA!B6215="First Class",1,0)</f>
        <v>0</v>
      </c>
      <c r="I6214" s="6" t="n">
        <f aca="false">IF(1_Data_EDA!B6215="Second Class",1,0)</f>
        <v>0</v>
      </c>
      <c r="J6214" s="6" t="n">
        <f aca="false">IF(1_Data_EDA!B6215="Same Day",1,0)</f>
        <v>0</v>
      </c>
      <c r="K6214" s="6" t="n">
        <f aca="false">IF(1_Data_EDA!C6215="Corporate",1,0)</f>
        <v>0</v>
      </c>
      <c r="L6214" s="6" t="n">
        <f aca="false">IF(1_Data_EDA!C6215="Home Office",1,0)</f>
        <v>0</v>
      </c>
      <c r="M6214" s="6" t="n">
        <f aca="false">IF(1_Data_EDA!D6215="Europe",1,0)</f>
        <v>0</v>
      </c>
      <c r="N6214" s="6" t="n">
        <f aca="false">IF(1_Data_EDA!D6215="LATAM",1,0)</f>
        <v>1</v>
      </c>
      <c r="O6214" s="6" t="n">
        <f aca="false">IF(1_Data_EDA!D6215="Pacific Asia",1,0)</f>
        <v>0</v>
      </c>
      <c r="P6214" s="6" t="n">
        <f aca="false">IF(1_Data_EDA!D6215="USCA",1,0)</f>
        <v>0</v>
      </c>
      <c r="Q6214" s="6" t="n">
        <f aca="false">IF(C6214&gt;MEDIAN(C$5:C$8004),1,0)</f>
        <v>0</v>
      </c>
      <c r="R6214" s="6" t="n">
        <f aca="false">IF(D6214&gt;2,1,0)</f>
        <v>0</v>
      </c>
    </row>
    <row r="6215" customFormat="false" ht="15" hidden="false" customHeight="true" outlineLevel="0" collapsed="false">
      <c r="A6215" s="6" t="n">
        <f aca="false">1_Data_EDA!O6216</f>
        <v>0</v>
      </c>
      <c r="B6215" s="6" t="n">
        <f aca="false">1_Data_EDA!H6216</f>
        <v>4</v>
      </c>
      <c r="C6215" s="7" t="n">
        <f aca="false">1_Data_EDA!I6216</f>
        <v>49.97999954</v>
      </c>
      <c r="D6215" s="6" t="n">
        <f aca="false">1_Data_EDA!J6216</f>
        <v>1</v>
      </c>
      <c r="E6215" s="7" t="n">
        <f aca="false">1_Data_EDA!K6216</f>
        <v>49.97999954</v>
      </c>
      <c r="F6215" s="7" t="n">
        <f aca="false">1_Data_EDA!L6216</f>
        <v>6</v>
      </c>
      <c r="G6215" s="8" t="n">
        <f aca="false">1_Data_EDA!M6216</f>
        <v>0.119999997</v>
      </c>
      <c r="H6215" s="6" t="n">
        <f aca="false">IF(1_Data_EDA!B6216="First Class",1,0)</f>
        <v>0</v>
      </c>
      <c r="I6215" s="6" t="n">
        <f aca="false">IF(1_Data_EDA!B6216="Second Class",1,0)</f>
        <v>0</v>
      </c>
      <c r="J6215" s="6" t="n">
        <f aca="false">IF(1_Data_EDA!B6216="Same Day",1,0)</f>
        <v>0</v>
      </c>
      <c r="K6215" s="6" t="n">
        <f aca="false">IF(1_Data_EDA!C6216="Corporate",1,0)</f>
        <v>0</v>
      </c>
      <c r="L6215" s="6" t="n">
        <f aca="false">IF(1_Data_EDA!C6216="Home Office",1,0)</f>
        <v>0</v>
      </c>
      <c r="M6215" s="6" t="n">
        <f aca="false">IF(1_Data_EDA!D6216="Europe",1,0)</f>
        <v>1</v>
      </c>
      <c r="N6215" s="6" t="n">
        <f aca="false">IF(1_Data_EDA!D6216="LATAM",1,0)</f>
        <v>0</v>
      </c>
      <c r="O6215" s="6" t="n">
        <f aca="false">IF(1_Data_EDA!D6216="Pacific Asia",1,0)</f>
        <v>0</v>
      </c>
      <c r="P6215" s="6" t="n">
        <f aca="false">IF(1_Data_EDA!D6216="USCA",1,0)</f>
        <v>0</v>
      </c>
      <c r="Q6215" s="6" t="n">
        <f aca="false">IF(C6215&gt;MEDIAN(C$5:C$8004),1,0)</f>
        <v>0</v>
      </c>
      <c r="R6215" s="6" t="n">
        <f aca="false">IF(D6215&gt;2,1,0)</f>
        <v>0</v>
      </c>
    </row>
    <row r="6216" customFormat="false" ht="15" hidden="false" customHeight="true" outlineLevel="0" collapsed="false">
      <c r="A6216" s="6" t="n">
        <f aca="false">1_Data_EDA!O6217</f>
        <v>0</v>
      </c>
      <c r="B6216" s="6" t="n">
        <f aca="false">1_Data_EDA!H6217</f>
        <v>4</v>
      </c>
      <c r="C6216" s="7" t="n">
        <f aca="false">1_Data_EDA!I6217</f>
        <v>129.9900055</v>
      </c>
      <c r="D6216" s="6" t="n">
        <f aca="false">1_Data_EDA!J6217</f>
        <v>1</v>
      </c>
      <c r="E6216" s="7" t="n">
        <f aca="false">1_Data_EDA!K6217</f>
        <v>129.9900055</v>
      </c>
      <c r="F6216" s="7" t="n">
        <f aca="false">1_Data_EDA!L6217</f>
        <v>23.39999962</v>
      </c>
      <c r="G6216" s="8" t="n">
        <f aca="false">1_Data_EDA!M6217</f>
        <v>0.180000007</v>
      </c>
      <c r="H6216" s="6" t="n">
        <f aca="false">IF(1_Data_EDA!B6217="First Class",1,0)</f>
        <v>0</v>
      </c>
      <c r="I6216" s="6" t="n">
        <f aca="false">IF(1_Data_EDA!B6217="Second Class",1,0)</f>
        <v>0</v>
      </c>
      <c r="J6216" s="6" t="n">
        <f aca="false">IF(1_Data_EDA!B6217="Same Day",1,0)</f>
        <v>0</v>
      </c>
      <c r="K6216" s="6" t="n">
        <f aca="false">IF(1_Data_EDA!C6217="Corporate",1,0)</f>
        <v>0</v>
      </c>
      <c r="L6216" s="6" t="n">
        <f aca="false">IF(1_Data_EDA!C6217="Home Office",1,0)</f>
        <v>0</v>
      </c>
      <c r="M6216" s="6" t="n">
        <f aca="false">IF(1_Data_EDA!D6217="Europe",1,0)</f>
        <v>1</v>
      </c>
      <c r="N6216" s="6" t="n">
        <f aca="false">IF(1_Data_EDA!D6217="LATAM",1,0)</f>
        <v>0</v>
      </c>
      <c r="O6216" s="6" t="n">
        <f aca="false">IF(1_Data_EDA!D6217="Pacific Asia",1,0)</f>
        <v>0</v>
      </c>
      <c r="P6216" s="6" t="n">
        <f aca="false">IF(1_Data_EDA!D6217="USCA",1,0)</f>
        <v>0</v>
      </c>
      <c r="Q6216" s="6" t="n">
        <f aca="false">IF(C6216&gt;MEDIAN(C$5:C$8004),1,0)</f>
        <v>1</v>
      </c>
      <c r="R6216" s="6" t="n">
        <f aca="false">IF(D6216&gt;2,1,0)</f>
        <v>0</v>
      </c>
    </row>
    <row r="6217" customFormat="false" ht="15" hidden="false" customHeight="true" outlineLevel="0" collapsed="false">
      <c r="A6217" s="6" t="n">
        <f aca="false">1_Data_EDA!O6218</f>
        <v>0</v>
      </c>
      <c r="B6217" s="6" t="n">
        <f aca="false">1_Data_EDA!H6218</f>
        <v>4</v>
      </c>
      <c r="C6217" s="7" t="n">
        <f aca="false">1_Data_EDA!I6218</f>
        <v>59.99000168</v>
      </c>
      <c r="D6217" s="6" t="n">
        <f aca="false">1_Data_EDA!J6218</f>
        <v>5</v>
      </c>
      <c r="E6217" s="7" t="n">
        <f aca="false">1_Data_EDA!K6218</f>
        <v>299.9500122</v>
      </c>
      <c r="F6217" s="7" t="n">
        <f aca="false">1_Data_EDA!L6218</f>
        <v>21</v>
      </c>
      <c r="G6217" s="8" t="n">
        <f aca="false">1_Data_EDA!M6218</f>
        <v>0.07</v>
      </c>
      <c r="H6217" s="6" t="n">
        <f aca="false">IF(1_Data_EDA!B6218="First Class",1,0)</f>
        <v>0</v>
      </c>
      <c r="I6217" s="6" t="n">
        <f aca="false">IF(1_Data_EDA!B6218="Second Class",1,0)</f>
        <v>0</v>
      </c>
      <c r="J6217" s="6" t="n">
        <f aca="false">IF(1_Data_EDA!B6218="Same Day",1,0)</f>
        <v>0</v>
      </c>
      <c r="K6217" s="6" t="n">
        <f aca="false">IF(1_Data_EDA!C6218="Corporate",1,0)</f>
        <v>1</v>
      </c>
      <c r="L6217" s="6" t="n">
        <f aca="false">IF(1_Data_EDA!C6218="Home Office",1,0)</f>
        <v>0</v>
      </c>
      <c r="M6217" s="6" t="n">
        <f aca="false">IF(1_Data_EDA!D6218="Europe",1,0)</f>
        <v>0</v>
      </c>
      <c r="N6217" s="6" t="n">
        <f aca="false">IF(1_Data_EDA!D6218="LATAM",1,0)</f>
        <v>0</v>
      </c>
      <c r="O6217" s="6" t="n">
        <f aca="false">IF(1_Data_EDA!D6218="Pacific Asia",1,0)</f>
        <v>1</v>
      </c>
      <c r="P6217" s="6" t="n">
        <f aca="false">IF(1_Data_EDA!D6218="USCA",1,0)</f>
        <v>0</v>
      </c>
      <c r="Q6217" s="6" t="n">
        <f aca="false">IF(C6217&gt;MEDIAN(C$5:C$8004),1,0)</f>
        <v>0</v>
      </c>
      <c r="R6217" s="6" t="n">
        <f aca="false">IF(D6217&gt;2,1,0)</f>
        <v>1</v>
      </c>
    </row>
    <row r="6218" customFormat="false" ht="15" hidden="false" customHeight="true" outlineLevel="0" collapsed="false">
      <c r="A6218" s="6" t="n">
        <f aca="false">1_Data_EDA!O6219</f>
        <v>1</v>
      </c>
      <c r="B6218" s="6" t="n">
        <f aca="false">1_Data_EDA!H6219</f>
        <v>1</v>
      </c>
      <c r="C6218" s="7" t="n">
        <f aca="false">1_Data_EDA!I6219</f>
        <v>129.9900055</v>
      </c>
      <c r="D6218" s="6" t="n">
        <f aca="false">1_Data_EDA!J6219</f>
        <v>1</v>
      </c>
      <c r="E6218" s="7" t="n">
        <f aca="false">1_Data_EDA!K6219</f>
        <v>129.9900055</v>
      </c>
      <c r="F6218" s="7" t="n">
        <f aca="false">1_Data_EDA!L6219</f>
        <v>16.89999962</v>
      </c>
      <c r="G6218" s="8" t="n">
        <f aca="false">1_Data_EDA!M6219</f>
        <v>0.129999995</v>
      </c>
      <c r="H6218" s="6" t="n">
        <f aca="false">IF(1_Data_EDA!B6219="First Class",1,0)</f>
        <v>1</v>
      </c>
      <c r="I6218" s="6" t="n">
        <f aca="false">IF(1_Data_EDA!B6219="Second Class",1,0)</f>
        <v>0</v>
      </c>
      <c r="J6218" s="6" t="n">
        <f aca="false">IF(1_Data_EDA!B6219="Same Day",1,0)</f>
        <v>0</v>
      </c>
      <c r="K6218" s="6" t="n">
        <f aca="false">IF(1_Data_EDA!C6219="Corporate",1,0)</f>
        <v>1</v>
      </c>
      <c r="L6218" s="6" t="n">
        <f aca="false">IF(1_Data_EDA!C6219="Home Office",1,0)</f>
        <v>0</v>
      </c>
      <c r="M6218" s="6" t="n">
        <f aca="false">IF(1_Data_EDA!D6219="Europe",1,0)</f>
        <v>1</v>
      </c>
      <c r="N6218" s="6" t="n">
        <f aca="false">IF(1_Data_EDA!D6219="LATAM",1,0)</f>
        <v>0</v>
      </c>
      <c r="O6218" s="6" t="n">
        <f aca="false">IF(1_Data_EDA!D6219="Pacific Asia",1,0)</f>
        <v>0</v>
      </c>
      <c r="P6218" s="6" t="n">
        <f aca="false">IF(1_Data_EDA!D6219="USCA",1,0)</f>
        <v>0</v>
      </c>
      <c r="Q6218" s="6" t="n">
        <f aca="false">IF(C6218&gt;MEDIAN(C$5:C$8004),1,0)</f>
        <v>1</v>
      </c>
      <c r="R6218" s="6" t="n">
        <f aca="false">IF(D6218&gt;2,1,0)</f>
        <v>0</v>
      </c>
    </row>
    <row r="6219" customFormat="false" ht="15" hidden="false" customHeight="true" outlineLevel="0" collapsed="false">
      <c r="A6219" s="6" t="n">
        <f aca="false">1_Data_EDA!O6220</f>
        <v>1</v>
      </c>
      <c r="B6219" s="6" t="n">
        <f aca="false">1_Data_EDA!H6220</f>
        <v>1</v>
      </c>
      <c r="C6219" s="7" t="n">
        <f aca="false">1_Data_EDA!I6220</f>
        <v>59.99000168</v>
      </c>
      <c r="D6219" s="6" t="n">
        <f aca="false">1_Data_EDA!J6220</f>
        <v>3</v>
      </c>
      <c r="E6219" s="7" t="n">
        <f aca="false">1_Data_EDA!K6220</f>
        <v>179.9700012</v>
      </c>
      <c r="F6219" s="7" t="n">
        <f aca="false">1_Data_EDA!L6220</f>
        <v>44.99000168</v>
      </c>
      <c r="G6219" s="8" t="n">
        <f aca="false">1_Data_EDA!M6220</f>
        <v>0.25</v>
      </c>
      <c r="H6219" s="6" t="n">
        <f aca="false">IF(1_Data_EDA!B6220="First Class",1,0)</f>
        <v>1</v>
      </c>
      <c r="I6219" s="6" t="n">
        <f aca="false">IF(1_Data_EDA!B6220="Second Class",1,0)</f>
        <v>0</v>
      </c>
      <c r="J6219" s="6" t="n">
        <f aca="false">IF(1_Data_EDA!B6220="Same Day",1,0)</f>
        <v>0</v>
      </c>
      <c r="K6219" s="6" t="n">
        <f aca="false">IF(1_Data_EDA!C6220="Corporate",1,0)</f>
        <v>0</v>
      </c>
      <c r="L6219" s="6" t="n">
        <f aca="false">IF(1_Data_EDA!C6220="Home Office",1,0)</f>
        <v>0</v>
      </c>
      <c r="M6219" s="6" t="n">
        <f aca="false">IF(1_Data_EDA!D6220="Europe",1,0)</f>
        <v>1</v>
      </c>
      <c r="N6219" s="6" t="n">
        <f aca="false">IF(1_Data_EDA!D6220="LATAM",1,0)</f>
        <v>0</v>
      </c>
      <c r="O6219" s="6" t="n">
        <f aca="false">IF(1_Data_EDA!D6220="Pacific Asia",1,0)</f>
        <v>0</v>
      </c>
      <c r="P6219" s="6" t="n">
        <f aca="false">IF(1_Data_EDA!D6220="USCA",1,0)</f>
        <v>0</v>
      </c>
      <c r="Q6219" s="6" t="n">
        <f aca="false">IF(C6219&gt;MEDIAN(C$5:C$8004),1,0)</f>
        <v>0</v>
      </c>
      <c r="R6219" s="6" t="n">
        <f aca="false">IF(D6219&gt;2,1,0)</f>
        <v>1</v>
      </c>
    </row>
    <row r="6220" customFormat="false" ht="15" hidden="false" customHeight="true" outlineLevel="0" collapsed="false">
      <c r="A6220" s="6" t="n">
        <f aca="false">1_Data_EDA!O6221</f>
        <v>0</v>
      </c>
      <c r="B6220" s="6" t="n">
        <f aca="false">1_Data_EDA!H6221</f>
        <v>2</v>
      </c>
      <c r="C6220" s="7" t="n">
        <f aca="false">1_Data_EDA!I6221</f>
        <v>99.98999786</v>
      </c>
      <c r="D6220" s="6" t="n">
        <f aca="false">1_Data_EDA!J6221</f>
        <v>3</v>
      </c>
      <c r="E6220" s="7" t="n">
        <f aca="false">1_Data_EDA!K6221</f>
        <v>299.9700012</v>
      </c>
      <c r="F6220" s="7" t="n">
        <f aca="false">1_Data_EDA!L6221</f>
        <v>6</v>
      </c>
      <c r="G6220" s="8" t="n">
        <f aca="false">1_Data_EDA!M6221</f>
        <v>0.02</v>
      </c>
      <c r="H6220" s="6" t="n">
        <f aca="false">IF(1_Data_EDA!B6221="First Class",1,0)</f>
        <v>0</v>
      </c>
      <c r="I6220" s="6" t="n">
        <f aca="false">IF(1_Data_EDA!B6221="Second Class",1,0)</f>
        <v>1</v>
      </c>
      <c r="J6220" s="6" t="n">
        <f aca="false">IF(1_Data_EDA!B6221="Same Day",1,0)</f>
        <v>0</v>
      </c>
      <c r="K6220" s="6" t="n">
        <f aca="false">IF(1_Data_EDA!C6221="Corporate",1,0)</f>
        <v>0</v>
      </c>
      <c r="L6220" s="6" t="n">
        <f aca="false">IF(1_Data_EDA!C6221="Home Office",1,0)</f>
        <v>0</v>
      </c>
      <c r="M6220" s="6" t="n">
        <f aca="false">IF(1_Data_EDA!D6221="Europe",1,0)</f>
        <v>0</v>
      </c>
      <c r="N6220" s="6" t="n">
        <f aca="false">IF(1_Data_EDA!D6221="LATAM",1,0)</f>
        <v>0</v>
      </c>
      <c r="O6220" s="6" t="n">
        <f aca="false">IF(1_Data_EDA!D6221="Pacific Asia",1,0)</f>
        <v>0</v>
      </c>
      <c r="P6220" s="6" t="n">
        <f aca="false">IF(1_Data_EDA!D6221="USCA",1,0)</f>
        <v>1</v>
      </c>
      <c r="Q6220" s="6" t="n">
        <f aca="false">IF(C6220&gt;MEDIAN(C$5:C$8004),1,0)</f>
        <v>1</v>
      </c>
      <c r="R6220" s="6" t="n">
        <f aca="false">IF(D6220&gt;2,1,0)</f>
        <v>1</v>
      </c>
    </row>
    <row r="6221" customFormat="false" ht="15" hidden="false" customHeight="true" outlineLevel="0" collapsed="false">
      <c r="A6221" s="6" t="n">
        <f aca="false">1_Data_EDA!O6222</f>
        <v>1</v>
      </c>
      <c r="B6221" s="6" t="n">
        <f aca="false">1_Data_EDA!H6222</f>
        <v>1</v>
      </c>
      <c r="C6221" s="7" t="n">
        <f aca="false">1_Data_EDA!I6222</f>
        <v>199.9900055</v>
      </c>
      <c r="D6221" s="6" t="n">
        <f aca="false">1_Data_EDA!J6222</f>
        <v>1</v>
      </c>
      <c r="E6221" s="7" t="n">
        <f aca="false">1_Data_EDA!K6222</f>
        <v>199.9900055</v>
      </c>
      <c r="F6221" s="7" t="n">
        <f aca="false">1_Data_EDA!L6222</f>
        <v>50</v>
      </c>
      <c r="G6221" s="8" t="n">
        <f aca="false">1_Data_EDA!M6222</f>
        <v>0.25</v>
      </c>
      <c r="H6221" s="6" t="n">
        <f aca="false">IF(1_Data_EDA!B6222="First Class",1,0)</f>
        <v>1</v>
      </c>
      <c r="I6221" s="6" t="n">
        <f aca="false">IF(1_Data_EDA!B6222="Second Class",1,0)</f>
        <v>0</v>
      </c>
      <c r="J6221" s="6" t="n">
        <f aca="false">IF(1_Data_EDA!B6222="Same Day",1,0)</f>
        <v>0</v>
      </c>
      <c r="K6221" s="6" t="n">
        <f aca="false">IF(1_Data_EDA!C6222="Corporate",1,0)</f>
        <v>0</v>
      </c>
      <c r="L6221" s="6" t="n">
        <f aca="false">IF(1_Data_EDA!C6222="Home Office",1,0)</f>
        <v>0</v>
      </c>
      <c r="M6221" s="6" t="n">
        <f aca="false">IF(1_Data_EDA!D6222="Europe",1,0)</f>
        <v>1</v>
      </c>
      <c r="N6221" s="6" t="n">
        <f aca="false">IF(1_Data_EDA!D6222="LATAM",1,0)</f>
        <v>0</v>
      </c>
      <c r="O6221" s="6" t="n">
        <f aca="false">IF(1_Data_EDA!D6222="Pacific Asia",1,0)</f>
        <v>0</v>
      </c>
      <c r="P6221" s="6" t="n">
        <f aca="false">IF(1_Data_EDA!D6222="USCA",1,0)</f>
        <v>0</v>
      </c>
      <c r="Q6221" s="6" t="n">
        <f aca="false">IF(C6221&gt;MEDIAN(C$5:C$8004),1,0)</f>
        <v>1</v>
      </c>
      <c r="R6221" s="6" t="n">
        <f aca="false">IF(D6221&gt;2,1,0)</f>
        <v>0</v>
      </c>
    </row>
    <row r="6222" customFormat="false" ht="15" hidden="false" customHeight="true" outlineLevel="0" collapsed="false">
      <c r="A6222" s="6" t="n">
        <f aca="false">1_Data_EDA!O6223</f>
        <v>1</v>
      </c>
      <c r="B6222" s="6" t="n">
        <f aca="false">1_Data_EDA!H6223</f>
        <v>4</v>
      </c>
      <c r="C6222" s="7" t="n">
        <f aca="false">1_Data_EDA!I6223</f>
        <v>59.99000168</v>
      </c>
      <c r="D6222" s="6" t="n">
        <f aca="false">1_Data_EDA!J6223</f>
        <v>3</v>
      </c>
      <c r="E6222" s="7" t="n">
        <f aca="false">1_Data_EDA!K6223</f>
        <v>179.9700012</v>
      </c>
      <c r="F6222" s="7" t="n">
        <f aca="false">1_Data_EDA!L6223</f>
        <v>16.20000076</v>
      </c>
      <c r="G6222" s="8" t="n">
        <f aca="false">1_Data_EDA!M6223</f>
        <v>0.090000004</v>
      </c>
      <c r="H6222" s="6" t="n">
        <f aca="false">IF(1_Data_EDA!B6223="First Class",1,0)</f>
        <v>0</v>
      </c>
      <c r="I6222" s="6" t="n">
        <f aca="false">IF(1_Data_EDA!B6223="Second Class",1,0)</f>
        <v>0</v>
      </c>
      <c r="J6222" s="6" t="n">
        <f aca="false">IF(1_Data_EDA!B6223="Same Day",1,0)</f>
        <v>0</v>
      </c>
      <c r="K6222" s="6" t="n">
        <f aca="false">IF(1_Data_EDA!C6223="Corporate",1,0)</f>
        <v>0</v>
      </c>
      <c r="L6222" s="6" t="n">
        <f aca="false">IF(1_Data_EDA!C6223="Home Office",1,0)</f>
        <v>0</v>
      </c>
      <c r="M6222" s="6" t="n">
        <f aca="false">IF(1_Data_EDA!D6223="Europe",1,0)</f>
        <v>0</v>
      </c>
      <c r="N6222" s="6" t="n">
        <f aca="false">IF(1_Data_EDA!D6223="LATAM",1,0)</f>
        <v>1</v>
      </c>
      <c r="O6222" s="6" t="n">
        <f aca="false">IF(1_Data_EDA!D6223="Pacific Asia",1,0)</f>
        <v>0</v>
      </c>
      <c r="P6222" s="6" t="n">
        <f aca="false">IF(1_Data_EDA!D6223="USCA",1,0)</f>
        <v>0</v>
      </c>
      <c r="Q6222" s="6" t="n">
        <f aca="false">IF(C6222&gt;MEDIAN(C$5:C$8004),1,0)</f>
        <v>0</v>
      </c>
      <c r="R6222" s="6" t="n">
        <f aca="false">IF(D6222&gt;2,1,0)</f>
        <v>1</v>
      </c>
    </row>
    <row r="6223" customFormat="false" ht="15" hidden="false" customHeight="true" outlineLevel="0" collapsed="false">
      <c r="A6223" s="6" t="n">
        <f aca="false">1_Data_EDA!O6224</f>
        <v>1</v>
      </c>
      <c r="B6223" s="6" t="n">
        <f aca="false">1_Data_EDA!H6224</f>
        <v>1</v>
      </c>
      <c r="C6223" s="7" t="n">
        <f aca="false">1_Data_EDA!I6224</f>
        <v>129.9900055</v>
      </c>
      <c r="D6223" s="6" t="n">
        <f aca="false">1_Data_EDA!J6224</f>
        <v>1</v>
      </c>
      <c r="E6223" s="7" t="n">
        <f aca="false">1_Data_EDA!K6224</f>
        <v>129.9900055</v>
      </c>
      <c r="F6223" s="7" t="n">
        <f aca="false">1_Data_EDA!L6224</f>
        <v>19.5</v>
      </c>
      <c r="G6223" s="8" t="n">
        <f aca="false">1_Data_EDA!M6224</f>
        <v>0.150000006</v>
      </c>
      <c r="H6223" s="6" t="n">
        <f aca="false">IF(1_Data_EDA!B6224="First Class",1,0)</f>
        <v>1</v>
      </c>
      <c r="I6223" s="6" t="n">
        <f aca="false">IF(1_Data_EDA!B6224="Second Class",1,0)</f>
        <v>0</v>
      </c>
      <c r="J6223" s="6" t="n">
        <f aca="false">IF(1_Data_EDA!B6224="Same Day",1,0)</f>
        <v>0</v>
      </c>
      <c r="K6223" s="6" t="n">
        <f aca="false">IF(1_Data_EDA!C6224="Corporate",1,0)</f>
        <v>1</v>
      </c>
      <c r="L6223" s="6" t="n">
        <f aca="false">IF(1_Data_EDA!C6224="Home Office",1,0)</f>
        <v>0</v>
      </c>
      <c r="M6223" s="6" t="n">
        <f aca="false">IF(1_Data_EDA!D6224="Europe",1,0)</f>
        <v>1</v>
      </c>
      <c r="N6223" s="6" t="n">
        <f aca="false">IF(1_Data_EDA!D6224="LATAM",1,0)</f>
        <v>0</v>
      </c>
      <c r="O6223" s="6" t="n">
        <f aca="false">IF(1_Data_EDA!D6224="Pacific Asia",1,0)</f>
        <v>0</v>
      </c>
      <c r="P6223" s="6" t="n">
        <f aca="false">IF(1_Data_EDA!D6224="USCA",1,0)</f>
        <v>0</v>
      </c>
      <c r="Q6223" s="6" t="n">
        <f aca="false">IF(C6223&gt;MEDIAN(C$5:C$8004),1,0)</f>
        <v>1</v>
      </c>
      <c r="R6223" s="6" t="n">
        <f aca="false">IF(D6223&gt;2,1,0)</f>
        <v>0</v>
      </c>
    </row>
    <row r="6224" customFormat="false" ht="15" hidden="false" customHeight="true" outlineLevel="0" collapsed="false">
      <c r="A6224" s="6" t="n">
        <f aca="false">1_Data_EDA!O6225</f>
        <v>1</v>
      </c>
      <c r="B6224" s="6" t="n">
        <f aca="false">1_Data_EDA!H6225</f>
        <v>2</v>
      </c>
      <c r="C6224" s="7" t="n">
        <f aca="false">1_Data_EDA!I6225</f>
        <v>50</v>
      </c>
      <c r="D6224" s="6" t="n">
        <f aca="false">1_Data_EDA!J6225</f>
        <v>2</v>
      </c>
      <c r="E6224" s="7" t="n">
        <f aca="false">1_Data_EDA!K6225</f>
        <v>100</v>
      </c>
      <c r="F6224" s="7" t="n">
        <f aca="false">1_Data_EDA!L6225</f>
        <v>7</v>
      </c>
      <c r="G6224" s="8" t="n">
        <f aca="false">1_Data_EDA!M6225</f>
        <v>0.07</v>
      </c>
      <c r="H6224" s="6" t="n">
        <f aca="false">IF(1_Data_EDA!B6225="First Class",1,0)</f>
        <v>0</v>
      </c>
      <c r="I6224" s="6" t="n">
        <f aca="false">IF(1_Data_EDA!B6225="Second Class",1,0)</f>
        <v>1</v>
      </c>
      <c r="J6224" s="6" t="n">
        <f aca="false">IF(1_Data_EDA!B6225="Same Day",1,0)</f>
        <v>0</v>
      </c>
      <c r="K6224" s="6" t="n">
        <f aca="false">IF(1_Data_EDA!C6225="Corporate",1,0)</f>
        <v>0</v>
      </c>
      <c r="L6224" s="6" t="n">
        <f aca="false">IF(1_Data_EDA!C6225="Home Office",1,0)</f>
        <v>0</v>
      </c>
      <c r="M6224" s="6" t="n">
        <f aca="false">IF(1_Data_EDA!D6225="Europe",1,0)</f>
        <v>0</v>
      </c>
      <c r="N6224" s="6" t="n">
        <f aca="false">IF(1_Data_EDA!D6225="LATAM",1,0)</f>
        <v>1</v>
      </c>
      <c r="O6224" s="6" t="n">
        <f aca="false">IF(1_Data_EDA!D6225="Pacific Asia",1,0)</f>
        <v>0</v>
      </c>
      <c r="P6224" s="6" t="n">
        <f aca="false">IF(1_Data_EDA!D6225="USCA",1,0)</f>
        <v>0</v>
      </c>
      <c r="Q6224" s="6" t="n">
        <f aca="false">IF(C6224&gt;MEDIAN(C$5:C$8004),1,0)</f>
        <v>0</v>
      </c>
      <c r="R6224" s="6" t="n">
        <f aca="false">IF(D6224&gt;2,1,0)</f>
        <v>0</v>
      </c>
    </row>
    <row r="6225" customFormat="false" ht="15" hidden="false" customHeight="true" outlineLevel="0" collapsed="false">
      <c r="A6225" s="6" t="n">
        <f aca="false">1_Data_EDA!O6226</f>
        <v>0</v>
      </c>
      <c r="B6225" s="6" t="n">
        <f aca="false">1_Data_EDA!H6226</f>
        <v>4</v>
      </c>
      <c r="C6225" s="7" t="n">
        <f aca="false">1_Data_EDA!I6226</f>
        <v>50</v>
      </c>
      <c r="D6225" s="6" t="n">
        <f aca="false">1_Data_EDA!J6226</f>
        <v>3</v>
      </c>
      <c r="E6225" s="7" t="n">
        <f aca="false">1_Data_EDA!K6226</f>
        <v>150</v>
      </c>
      <c r="F6225" s="7" t="n">
        <f aca="false">1_Data_EDA!L6226</f>
        <v>7.5</v>
      </c>
      <c r="G6225" s="8" t="n">
        <f aca="false">1_Data_EDA!M6226</f>
        <v>0.050000001</v>
      </c>
      <c r="H6225" s="6" t="n">
        <f aca="false">IF(1_Data_EDA!B6226="First Class",1,0)</f>
        <v>0</v>
      </c>
      <c r="I6225" s="6" t="n">
        <f aca="false">IF(1_Data_EDA!B6226="Second Class",1,0)</f>
        <v>0</v>
      </c>
      <c r="J6225" s="6" t="n">
        <f aca="false">IF(1_Data_EDA!B6226="Same Day",1,0)</f>
        <v>0</v>
      </c>
      <c r="K6225" s="6" t="n">
        <f aca="false">IF(1_Data_EDA!C6226="Corporate",1,0)</f>
        <v>0</v>
      </c>
      <c r="L6225" s="6" t="n">
        <f aca="false">IF(1_Data_EDA!C6226="Home Office",1,0)</f>
        <v>1</v>
      </c>
      <c r="M6225" s="6" t="n">
        <f aca="false">IF(1_Data_EDA!D6226="Europe",1,0)</f>
        <v>0</v>
      </c>
      <c r="N6225" s="6" t="n">
        <f aca="false">IF(1_Data_EDA!D6226="LATAM",1,0)</f>
        <v>1</v>
      </c>
      <c r="O6225" s="6" t="n">
        <f aca="false">IF(1_Data_EDA!D6226="Pacific Asia",1,0)</f>
        <v>0</v>
      </c>
      <c r="P6225" s="6" t="n">
        <f aca="false">IF(1_Data_EDA!D6226="USCA",1,0)</f>
        <v>0</v>
      </c>
      <c r="Q6225" s="6" t="n">
        <f aca="false">IF(C6225&gt;MEDIAN(C$5:C$8004),1,0)</f>
        <v>0</v>
      </c>
      <c r="R6225" s="6" t="n">
        <f aca="false">IF(D6225&gt;2,1,0)</f>
        <v>1</v>
      </c>
    </row>
    <row r="6226" customFormat="false" ht="15" hidden="false" customHeight="true" outlineLevel="0" collapsed="false">
      <c r="A6226" s="6" t="n">
        <f aca="false">1_Data_EDA!O6227</f>
        <v>0</v>
      </c>
      <c r="B6226" s="6" t="n">
        <f aca="false">1_Data_EDA!H6227</f>
        <v>4</v>
      </c>
      <c r="C6226" s="7" t="n">
        <f aca="false">1_Data_EDA!I6227</f>
        <v>299.980011</v>
      </c>
      <c r="D6226" s="6" t="n">
        <f aca="false">1_Data_EDA!J6227</f>
        <v>1</v>
      </c>
      <c r="E6226" s="7" t="n">
        <f aca="false">1_Data_EDA!K6227</f>
        <v>299.980011</v>
      </c>
      <c r="F6226" s="7" t="n">
        <f aca="false">1_Data_EDA!L6227</f>
        <v>0</v>
      </c>
      <c r="G6226" s="8" t="n">
        <f aca="false">1_Data_EDA!M6227</f>
        <v>0</v>
      </c>
      <c r="H6226" s="6" t="n">
        <f aca="false">IF(1_Data_EDA!B6227="First Class",1,0)</f>
        <v>0</v>
      </c>
      <c r="I6226" s="6" t="n">
        <f aca="false">IF(1_Data_EDA!B6227="Second Class",1,0)</f>
        <v>0</v>
      </c>
      <c r="J6226" s="6" t="n">
        <f aca="false">IF(1_Data_EDA!B6227="Same Day",1,0)</f>
        <v>0</v>
      </c>
      <c r="K6226" s="6" t="n">
        <f aca="false">IF(1_Data_EDA!C6227="Corporate",1,0)</f>
        <v>1</v>
      </c>
      <c r="L6226" s="6" t="n">
        <f aca="false">IF(1_Data_EDA!C6227="Home Office",1,0)</f>
        <v>0</v>
      </c>
      <c r="M6226" s="6" t="n">
        <f aca="false">IF(1_Data_EDA!D6227="Europe",1,0)</f>
        <v>0</v>
      </c>
      <c r="N6226" s="6" t="n">
        <f aca="false">IF(1_Data_EDA!D6227="LATAM",1,0)</f>
        <v>1</v>
      </c>
      <c r="O6226" s="6" t="n">
        <f aca="false">IF(1_Data_EDA!D6227="Pacific Asia",1,0)</f>
        <v>0</v>
      </c>
      <c r="P6226" s="6" t="n">
        <f aca="false">IF(1_Data_EDA!D6227="USCA",1,0)</f>
        <v>0</v>
      </c>
      <c r="Q6226" s="6" t="n">
        <f aca="false">IF(C6226&gt;MEDIAN(C$5:C$8004),1,0)</f>
        <v>1</v>
      </c>
      <c r="R6226" s="6" t="n">
        <f aca="false">IF(D6226&gt;2,1,0)</f>
        <v>0</v>
      </c>
    </row>
    <row r="6227" customFormat="false" ht="15" hidden="false" customHeight="true" outlineLevel="0" collapsed="false">
      <c r="A6227" s="6" t="n">
        <f aca="false">1_Data_EDA!O6228</f>
        <v>0</v>
      </c>
      <c r="B6227" s="6" t="n">
        <f aca="false">1_Data_EDA!H6228</f>
        <v>4</v>
      </c>
      <c r="C6227" s="7" t="n">
        <f aca="false">1_Data_EDA!I6228</f>
        <v>50</v>
      </c>
      <c r="D6227" s="6" t="n">
        <f aca="false">1_Data_EDA!J6228</f>
        <v>5</v>
      </c>
      <c r="E6227" s="7" t="n">
        <f aca="false">1_Data_EDA!K6228</f>
        <v>250</v>
      </c>
      <c r="F6227" s="7" t="n">
        <f aca="false">1_Data_EDA!L6228</f>
        <v>0</v>
      </c>
      <c r="G6227" s="8" t="n">
        <f aca="false">1_Data_EDA!M6228</f>
        <v>0</v>
      </c>
      <c r="H6227" s="6" t="n">
        <f aca="false">IF(1_Data_EDA!B6228="First Class",1,0)</f>
        <v>0</v>
      </c>
      <c r="I6227" s="6" t="n">
        <f aca="false">IF(1_Data_EDA!B6228="Second Class",1,0)</f>
        <v>0</v>
      </c>
      <c r="J6227" s="6" t="n">
        <f aca="false">IF(1_Data_EDA!B6228="Same Day",1,0)</f>
        <v>0</v>
      </c>
      <c r="K6227" s="6" t="n">
        <f aca="false">IF(1_Data_EDA!C6228="Corporate",1,0)</f>
        <v>0</v>
      </c>
      <c r="L6227" s="6" t="n">
        <f aca="false">IF(1_Data_EDA!C6228="Home Office",1,0)</f>
        <v>1</v>
      </c>
      <c r="M6227" s="6" t="n">
        <f aca="false">IF(1_Data_EDA!D6228="Europe",1,0)</f>
        <v>0</v>
      </c>
      <c r="N6227" s="6" t="n">
        <f aca="false">IF(1_Data_EDA!D6228="LATAM",1,0)</f>
        <v>1</v>
      </c>
      <c r="O6227" s="6" t="n">
        <f aca="false">IF(1_Data_EDA!D6228="Pacific Asia",1,0)</f>
        <v>0</v>
      </c>
      <c r="P6227" s="6" t="n">
        <f aca="false">IF(1_Data_EDA!D6228="USCA",1,0)</f>
        <v>0</v>
      </c>
      <c r="Q6227" s="6" t="n">
        <f aca="false">IF(C6227&gt;MEDIAN(C$5:C$8004),1,0)</f>
        <v>0</v>
      </c>
      <c r="R6227" s="6" t="n">
        <f aca="false">IF(D6227&gt;2,1,0)</f>
        <v>1</v>
      </c>
    </row>
    <row r="6228" customFormat="false" ht="15" hidden="false" customHeight="true" outlineLevel="0" collapsed="false">
      <c r="A6228" s="6" t="n">
        <f aca="false">1_Data_EDA!O6229</f>
        <v>1</v>
      </c>
      <c r="B6228" s="6" t="n">
        <f aca="false">1_Data_EDA!H6229</f>
        <v>0</v>
      </c>
      <c r="C6228" s="7" t="n">
        <f aca="false">1_Data_EDA!I6229</f>
        <v>50</v>
      </c>
      <c r="D6228" s="6" t="n">
        <f aca="false">1_Data_EDA!J6229</f>
        <v>5</v>
      </c>
      <c r="E6228" s="7" t="n">
        <f aca="false">1_Data_EDA!K6229</f>
        <v>250</v>
      </c>
      <c r="F6228" s="7" t="n">
        <f aca="false">1_Data_EDA!L6229</f>
        <v>0</v>
      </c>
      <c r="G6228" s="8" t="n">
        <f aca="false">1_Data_EDA!M6229</f>
        <v>0</v>
      </c>
      <c r="H6228" s="6" t="n">
        <f aca="false">IF(1_Data_EDA!B6229="First Class",1,0)</f>
        <v>0</v>
      </c>
      <c r="I6228" s="6" t="n">
        <f aca="false">IF(1_Data_EDA!B6229="Second Class",1,0)</f>
        <v>0</v>
      </c>
      <c r="J6228" s="6" t="n">
        <f aca="false">IF(1_Data_EDA!B6229="Same Day",1,0)</f>
        <v>1</v>
      </c>
      <c r="K6228" s="6" t="n">
        <f aca="false">IF(1_Data_EDA!C6229="Corporate",1,0)</f>
        <v>0</v>
      </c>
      <c r="L6228" s="6" t="n">
        <f aca="false">IF(1_Data_EDA!C6229="Home Office",1,0)</f>
        <v>0</v>
      </c>
      <c r="M6228" s="6" t="n">
        <f aca="false">IF(1_Data_EDA!D6229="Europe",1,0)</f>
        <v>1</v>
      </c>
      <c r="N6228" s="6" t="n">
        <f aca="false">IF(1_Data_EDA!D6229="LATAM",1,0)</f>
        <v>0</v>
      </c>
      <c r="O6228" s="6" t="n">
        <f aca="false">IF(1_Data_EDA!D6229="Pacific Asia",1,0)</f>
        <v>0</v>
      </c>
      <c r="P6228" s="6" t="n">
        <f aca="false">IF(1_Data_EDA!D6229="USCA",1,0)</f>
        <v>0</v>
      </c>
      <c r="Q6228" s="6" t="n">
        <f aca="false">IF(C6228&gt;MEDIAN(C$5:C$8004),1,0)</f>
        <v>0</v>
      </c>
      <c r="R6228" s="6" t="n">
        <f aca="false">IF(D6228&gt;2,1,0)</f>
        <v>1</v>
      </c>
    </row>
    <row r="6229" customFormat="false" ht="15" hidden="false" customHeight="true" outlineLevel="0" collapsed="false">
      <c r="A6229" s="6" t="n">
        <f aca="false">1_Data_EDA!O6230</f>
        <v>0</v>
      </c>
      <c r="B6229" s="6" t="n">
        <f aca="false">1_Data_EDA!H6230</f>
        <v>4</v>
      </c>
      <c r="C6229" s="7" t="n">
        <f aca="false">1_Data_EDA!I6230</f>
        <v>24.98999977</v>
      </c>
      <c r="D6229" s="6" t="n">
        <f aca="false">1_Data_EDA!J6230</f>
        <v>5</v>
      </c>
      <c r="E6229" s="7" t="n">
        <f aca="false">1_Data_EDA!K6230</f>
        <v>124.9499969</v>
      </c>
      <c r="F6229" s="7" t="n">
        <f aca="false">1_Data_EDA!L6230</f>
        <v>1.25</v>
      </c>
      <c r="G6229" s="8" t="n">
        <f aca="false">1_Data_EDA!M6230</f>
        <v>0.01</v>
      </c>
      <c r="H6229" s="6" t="n">
        <f aca="false">IF(1_Data_EDA!B6230="First Class",1,0)</f>
        <v>0</v>
      </c>
      <c r="I6229" s="6" t="n">
        <f aca="false">IF(1_Data_EDA!B6230="Second Class",1,0)</f>
        <v>0</v>
      </c>
      <c r="J6229" s="6" t="n">
        <f aca="false">IF(1_Data_EDA!B6230="Same Day",1,0)</f>
        <v>0</v>
      </c>
      <c r="K6229" s="6" t="n">
        <f aca="false">IF(1_Data_EDA!C6230="Corporate",1,0)</f>
        <v>0</v>
      </c>
      <c r="L6229" s="6" t="n">
        <f aca="false">IF(1_Data_EDA!C6230="Home Office",1,0)</f>
        <v>0</v>
      </c>
      <c r="M6229" s="6" t="n">
        <f aca="false">IF(1_Data_EDA!D6230="Europe",1,0)</f>
        <v>0</v>
      </c>
      <c r="N6229" s="6" t="n">
        <f aca="false">IF(1_Data_EDA!D6230="LATAM",1,0)</f>
        <v>0</v>
      </c>
      <c r="O6229" s="6" t="n">
        <f aca="false">IF(1_Data_EDA!D6230="Pacific Asia",1,0)</f>
        <v>0</v>
      </c>
      <c r="P6229" s="6" t="n">
        <f aca="false">IF(1_Data_EDA!D6230="USCA",1,0)</f>
        <v>0</v>
      </c>
      <c r="Q6229" s="6" t="n">
        <f aca="false">IF(C6229&gt;MEDIAN(C$5:C$8004),1,0)</f>
        <v>0</v>
      </c>
      <c r="R6229" s="6" t="n">
        <f aca="false">IF(D6229&gt;2,1,0)</f>
        <v>1</v>
      </c>
    </row>
    <row r="6230" customFormat="false" ht="15" hidden="false" customHeight="true" outlineLevel="0" collapsed="false">
      <c r="A6230" s="6" t="n">
        <f aca="false">1_Data_EDA!O6231</f>
        <v>0</v>
      </c>
      <c r="B6230" s="6" t="n">
        <f aca="false">1_Data_EDA!H6231</f>
        <v>0</v>
      </c>
      <c r="C6230" s="7" t="n">
        <f aca="false">1_Data_EDA!I6231</f>
        <v>299.980011</v>
      </c>
      <c r="D6230" s="6" t="n">
        <f aca="false">1_Data_EDA!J6231</f>
        <v>1</v>
      </c>
      <c r="E6230" s="7" t="n">
        <f aca="false">1_Data_EDA!K6231</f>
        <v>299.980011</v>
      </c>
      <c r="F6230" s="7" t="n">
        <f aca="false">1_Data_EDA!L6231</f>
        <v>48</v>
      </c>
      <c r="G6230" s="8" t="n">
        <f aca="false">1_Data_EDA!M6231</f>
        <v>0.159999996</v>
      </c>
      <c r="H6230" s="6" t="n">
        <f aca="false">IF(1_Data_EDA!B6231="First Class",1,0)</f>
        <v>0</v>
      </c>
      <c r="I6230" s="6" t="n">
        <f aca="false">IF(1_Data_EDA!B6231="Second Class",1,0)</f>
        <v>0</v>
      </c>
      <c r="J6230" s="6" t="n">
        <f aca="false">IF(1_Data_EDA!B6231="Same Day",1,0)</f>
        <v>1</v>
      </c>
      <c r="K6230" s="6" t="n">
        <f aca="false">IF(1_Data_EDA!C6231="Corporate",1,0)</f>
        <v>0</v>
      </c>
      <c r="L6230" s="6" t="n">
        <f aca="false">IF(1_Data_EDA!C6231="Home Office",1,0)</f>
        <v>0</v>
      </c>
      <c r="M6230" s="6" t="n">
        <f aca="false">IF(1_Data_EDA!D6231="Europe",1,0)</f>
        <v>0</v>
      </c>
      <c r="N6230" s="6" t="n">
        <f aca="false">IF(1_Data_EDA!D6231="LATAM",1,0)</f>
        <v>0</v>
      </c>
      <c r="O6230" s="6" t="n">
        <f aca="false">IF(1_Data_EDA!D6231="Pacific Asia",1,0)</f>
        <v>0</v>
      </c>
      <c r="P6230" s="6" t="n">
        <f aca="false">IF(1_Data_EDA!D6231="USCA",1,0)</f>
        <v>1</v>
      </c>
      <c r="Q6230" s="6" t="n">
        <f aca="false">IF(C6230&gt;MEDIAN(C$5:C$8004),1,0)</f>
        <v>1</v>
      </c>
      <c r="R6230" s="6" t="n">
        <f aca="false">IF(D6230&gt;2,1,0)</f>
        <v>0</v>
      </c>
    </row>
    <row r="6231" customFormat="false" ht="15" hidden="false" customHeight="true" outlineLevel="0" collapsed="false">
      <c r="A6231" s="6" t="n">
        <f aca="false">1_Data_EDA!O6232</f>
        <v>1</v>
      </c>
      <c r="B6231" s="6" t="n">
        <f aca="false">1_Data_EDA!H6232</f>
        <v>4</v>
      </c>
      <c r="C6231" s="7" t="n">
        <f aca="false">1_Data_EDA!I6232</f>
        <v>129.9900055</v>
      </c>
      <c r="D6231" s="6" t="n">
        <f aca="false">1_Data_EDA!J6232</f>
        <v>1</v>
      </c>
      <c r="E6231" s="7" t="n">
        <f aca="false">1_Data_EDA!K6232</f>
        <v>129.9900055</v>
      </c>
      <c r="F6231" s="7" t="n">
        <f aca="false">1_Data_EDA!L6232</f>
        <v>1.299999952</v>
      </c>
      <c r="G6231" s="8" t="n">
        <f aca="false">1_Data_EDA!M6232</f>
        <v>0.01</v>
      </c>
      <c r="H6231" s="6" t="n">
        <f aca="false">IF(1_Data_EDA!B6232="First Class",1,0)</f>
        <v>0</v>
      </c>
      <c r="I6231" s="6" t="n">
        <f aca="false">IF(1_Data_EDA!B6232="Second Class",1,0)</f>
        <v>0</v>
      </c>
      <c r="J6231" s="6" t="n">
        <f aca="false">IF(1_Data_EDA!B6232="Same Day",1,0)</f>
        <v>0</v>
      </c>
      <c r="K6231" s="6" t="n">
        <f aca="false">IF(1_Data_EDA!C6232="Corporate",1,0)</f>
        <v>1</v>
      </c>
      <c r="L6231" s="6" t="n">
        <f aca="false">IF(1_Data_EDA!C6232="Home Office",1,0)</f>
        <v>0</v>
      </c>
      <c r="M6231" s="6" t="n">
        <f aca="false">IF(1_Data_EDA!D6232="Europe",1,0)</f>
        <v>0</v>
      </c>
      <c r="N6231" s="6" t="n">
        <f aca="false">IF(1_Data_EDA!D6232="LATAM",1,0)</f>
        <v>0</v>
      </c>
      <c r="O6231" s="6" t="n">
        <f aca="false">IF(1_Data_EDA!D6232="Pacific Asia",1,0)</f>
        <v>1</v>
      </c>
      <c r="P6231" s="6" t="n">
        <f aca="false">IF(1_Data_EDA!D6232="USCA",1,0)</f>
        <v>0</v>
      </c>
      <c r="Q6231" s="6" t="n">
        <f aca="false">IF(C6231&gt;MEDIAN(C$5:C$8004),1,0)</f>
        <v>1</v>
      </c>
      <c r="R6231" s="6" t="n">
        <f aca="false">IF(D6231&gt;2,1,0)</f>
        <v>0</v>
      </c>
    </row>
    <row r="6232" customFormat="false" ht="15" hidden="false" customHeight="true" outlineLevel="0" collapsed="false">
      <c r="A6232" s="6" t="n">
        <f aca="false">1_Data_EDA!O6233</f>
        <v>0</v>
      </c>
      <c r="B6232" s="6" t="n">
        <f aca="false">1_Data_EDA!H6233</f>
        <v>4</v>
      </c>
      <c r="C6232" s="7" t="n">
        <f aca="false">1_Data_EDA!I6233</f>
        <v>59.99000168</v>
      </c>
      <c r="D6232" s="6" t="n">
        <f aca="false">1_Data_EDA!J6233</f>
        <v>2</v>
      </c>
      <c r="E6232" s="7" t="n">
        <f aca="false">1_Data_EDA!K6233</f>
        <v>119.9800034</v>
      </c>
      <c r="F6232" s="7" t="n">
        <f aca="false">1_Data_EDA!L6233</f>
        <v>8.399999619</v>
      </c>
      <c r="G6232" s="8" t="n">
        <f aca="false">1_Data_EDA!M6233</f>
        <v>0.07</v>
      </c>
      <c r="H6232" s="6" t="n">
        <f aca="false">IF(1_Data_EDA!B6233="First Class",1,0)</f>
        <v>0</v>
      </c>
      <c r="I6232" s="6" t="n">
        <f aca="false">IF(1_Data_EDA!B6233="Second Class",1,0)</f>
        <v>0</v>
      </c>
      <c r="J6232" s="6" t="n">
        <f aca="false">IF(1_Data_EDA!B6233="Same Day",1,0)</f>
        <v>0</v>
      </c>
      <c r="K6232" s="6" t="n">
        <f aca="false">IF(1_Data_EDA!C6233="Corporate",1,0)</f>
        <v>0</v>
      </c>
      <c r="L6232" s="6" t="n">
        <f aca="false">IF(1_Data_EDA!C6233="Home Office",1,0)</f>
        <v>1</v>
      </c>
      <c r="M6232" s="6" t="n">
        <f aca="false">IF(1_Data_EDA!D6233="Europe",1,0)</f>
        <v>0</v>
      </c>
      <c r="N6232" s="6" t="n">
        <f aca="false">IF(1_Data_EDA!D6233="LATAM",1,0)</f>
        <v>1</v>
      </c>
      <c r="O6232" s="6" t="n">
        <f aca="false">IF(1_Data_EDA!D6233="Pacific Asia",1,0)</f>
        <v>0</v>
      </c>
      <c r="P6232" s="6" t="n">
        <f aca="false">IF(1_Data_EDA!D6233="USCA",1,0)</f>
        <v>0</v>
      </c>
      <c r="Q6232" s="6" t="n">
        <f aca="false">IF(C6232&gt;MEDIAN(C$5:C$8004),1,0)</f>
        <v>0</v>
      </c>
      <c r="R6232" s="6" t="n">
        <f aca="false">IF(D6232&gt;2,1,0)</f>
        <v>0</v>
      </c>
    </row>
    <row r="6233" customFormat="false" ht="15" hidden="false" customHeight="true" outlineLevel="0" collapsed="false">
      <c r="A6233" s="6" t="n">
        <f aca="false">1_Data_EDA!O6234</f>
        <v>1</v>
      </c>
      <c r="B6233" s="6" t="n">
        <f aca="false">1_Data_EDA!H6234</f>
        <v>2</v>
      </c>
      <c r="C6233" s="7" t="n">
        <f aca="false">1_Data_EDA!I6234</f>
        <v>59.99000168</v>
      </c>
      <c r="D6233" s="6" t="n">
        <f aca="false">1_Data_EDA!J6234</f>
        <v>2</v>
      </c>
      <c r="E6233" s="7" t="n">
        <f aca="false">1_Data_EDA!K6234</f>
        <v>119.9800034</v>
      </c>
      <c r="F6233" s="7" t="n">
        <f aca="false">1_Data_EDA!L6234</f>
        <v>20.39999962</v>
      </c>
      <c r="G6233" s="8" t="n">
        <f aca="false">1_Data_EDA!M6234</f>
        <v>0.170000002</v>
      </c>
      <c r="H6233" s="6" t="n">
        <f aca="false">IF(1_Data_EDA!B6234="First Class",1,0)</f>
        <v>0</v>
      </c>
      <c r="I6233" s="6" t="n">
        <f aca="false">IF(1_Data_EDA!B6234="Second Class",1,0)</f>
        <v>1</v>
      </c>
      <c r="J6233" s="6" t="n">
        <f aca="false">IF(1_Data_EDA!B6234="Same Day",1,0)</f>
        <v>0</v>
      </c>
      <c r="K6233" s="6" t="n">
        <f aca="false">IF(1_Data_EDA!C6234="Corporate",1,0)</f>
        <v>1</v>
      </c>
      <c r="L6233" s="6" t="n">
        <f aca="false">IF(1_Data_EDA!C6234="Home Office",1,0)</f>
        <v>0</v>
      </c>
      <c r="M6233" s="6" t="n">
        <f aca="false">IF(1_Data_EDA!D6234="Europe",1,0)</f>
        <v>0</v>
      </c>
      <c r="N6233" s="6" t="n">
        <f aca="false">IF(1_Data_EDA!D6234="LATAM",1,0)</f>
        <v>0</v>
      </c>
      <c r="O6233" s="6" t="n">
        <f aca="false">IF(1_Data_EDA!D6234="Pacific Asia",1,0)</f>
        <v>0</v>
      </c>
      <c r="P6233" s="6" t="n">
        <f aca="false">IF(1_Data_EDA!D6234="USCA",1,0)</f>
        <v>1</v>
      </c>
      <c r="Q6233" s="6" t="n">
        <f aca="false">IF(C6233&gt;MEDIAN(C$5:C$8004),1,0)</f>
        <v>0</v>
      </c>
      <c r="R6233" s="6" t="n">
        <f aca="false">IF(D6233&gt;2,1,0)</f>
        <v>0</v>
      </c>
    </row>
    <row r="6234" customFormat="false" ht="15" hidden="false" customHeight="true" outlineLevel="0" collapsed="false">
      <c r="A6234" s="6" t="n">
        <f aca="false">1_Data_EDA!O6235</f>
        <v>1</v>
      </c>
      <c r="B6234" s="6" t="n">
        <f aca="false">1_Data_EDA!H6235</f>
        <v>4</v>
      </c>
      <c r="C6234" s="7" t="n">
        <f aca="false">1_Data_EDA!I6235</f>
        <v>19.98999977</v>
      </c>
      <c r="D6234" s="6" t="n">
        <f aca="false">1_Data_EDA!J6235</f>
        <v>1</v>
      </c>
      <c r="E6234" s="7" t="n">
        <f aca="false">1_Data_EDA!K6235</f>
        <v>19.98999977</v>
      </c>
      <c r="F6234" s="7" t="n">
        <f aca="false">1_Data_EDA!L6235</f>
        <v>4</v>
      </c>
      <c r="G6234" s="8" t="n">
        <f aca="false">1_Data_EDA!M6235</f>
        <v>0.200000003</v>
      </c>
      <c r="H6234" s="6" t="n">
        <f aca="false">IF(1_Data_EDA!B6235="First Class",1,0)</f>
        <v>0</v>
      </c>
      <c r="I6234" s="6" t="n">
        <f aca="false">IF(1_Data_EDA!B6235="Second Class",1,0)</f>
        <v>0</v>
      </c>
      <c r="J6234" s="6" t="n">
        <f aca="false">IF(1_Data_EDA!B6235="Same Day",1,0)</f>
        <v>0</v>
      </c>
      <c r="K6234" s="6" t="n">
        <f aca="false">IF(1_Data_EDA!C6235="Corporate",1,0)</f>
        <v>0</v>
      </c>
      <c r="L6234" s="6" t="n">
        <f aca="false">IF(1_Data_EDA!C6235="Home Office",1,0)</f>
        <v>0</v>
      </c>
      <c r="M6234" s="6" t="n">
        <f aca="false">IF(1_Data_EDA!D6235="Europe",1,0)</f>
        <v>0</v>
      </c>
      <c r="N6234" s="6" t="n">
        <f aca="false">IF(1_Data_EDA!D6235="LATAM",1,0)</f>
        <v>0</v>
      </c>
      <c r="O6234" s="6" t="n">
        <f aca="false">IF(1_Data_EDA!D6235="Pacific Asia",1,0)</f>
        <v>0</v>
      </c>
      <c r="P6234" s="6" t="n">
        <f aca="false">IF(1_Data_EDA!D6235="USCA",1,0)</f>
        <v>1</v>
      </c>
      <c r="Q6234" s="6" t="n">
        <f aca="false">IF(C6234&gt;MEDIAN(C$5:C$8004),1,0)</f>
        <v>0</v>
      </c>
      <c r="R6234" s="6" t="n">
        <f aca="false">IF(D6234&gt;2,1,0)</f>
        <v>0</v>
      </c>
    </row>
    <row r="6235" customFormat="false" ht="15" hidden="false" customHeight="true" outlineLevel="0" collapsed="false">
      <c r="A6235" s="6" t="n">
        <f aca="false">1_Data_EDA!O6236</f>
        <v>0</v>
      </c>
      <c r="B6235" s="6" t="n">
        <f aca="false">1_Data_EDA!H6236</f>
        <v>4</v>
      </c>
      <c r="C6235" s="7" t="n">
        <f aca="false">1_Data_EDA!I6236</f>
        <v>50</v>
      </c>
      <c r="D6235" s="6" t="n">
        <f aca="false">1_Data_EDA!J6236</f>
        <v>3</v>
      </c>
      <c r="E6235" s="7" t="n">
        <f aca="false">1_Data_EDA!K6236</f>
        <v>150</v>
      </c>
      <c r="F6235" s="7" t="n">
        <f aca="false">1_Data_EDA!L6236</f>
        <v>8.25</v>
      </c>
      <c r="G6235" s="8" t="n">
        <f aca="false">1_Data_EDA!M6236</f>
        <v>0.059999999</v>
      </c>
      <c r="H6235" s="6" t="n">
        <f aca="false">IF(1_Data_EDA!B6236="First Class",1,0)</f>
        <v>0</v>
      </c>
      <c r="I6235" s="6" t="n">
        <f aca="false">IF(1_Data_EDA!B6236="Second Class",1,0)</f>
        <v>0</v>
      </c>
      <c r="J6235" s="6" t="n">
        <f aca="false">IF(1_Data_EDA!B6236="Same Day",1,0)</f>
        <v>0</v>
      </c>
      <c r="K6235" s="6" t="n">
        <f aca="false">IF(1_Data_EDA!C6236="Corporate",1,0)</f>
        <v>1</v>
      </c>
      <c r="L6235" s="6" t="n">
        <f aca="false">IF(1_Data_EDA!C6236="Home Office",1,0)</f>
        <v>0</v>
      </c>
      <c r="M6235" s="6" t="n">
        <f aca="false">IF(1_Data_EDA!D6236="Europe",1,0)</f>
        <v>0</v>
      </c>
      <c r="N6235" s="6" t="n">
        <f aca="false">IF(1_Data_EDA!D6236="LATAM",1,0)</f>
        <v>1</v>
      </c>
      <c r="O6235" s="6" t="n">
        <f aca="false">IF(1_Data_EDA!D6236="Pacific Asia",1,0)</f>
        <v>0</v>
      </c>
      <c r="P6235" s="6" t="n">
        <f aca="false">IF(1_Data_EDA!D6236="USCA",1,0)</f>
        <v>0</v>
      </c>
      <c r="Q6235" s="6" t="n">
        <f aca="false">IF(C6235&gt;MEDIAN(C$5:C$8004),1,0)</f>
        <v>0</v>
      </c>
      <c r="R6235" s="6" t="n">
        <f aca="false">IF(D6235&gt;2,1,0)</f>
        <v>1</v>
      </c>
    </row>
    <row r="6236" customFormat="false" ht="15" hidden="false" customHeight="true" outlineLevel="0" collapsed="false">
      <c r="A6236" s="6" t="n">
        <f aca="false">1_Data_EDA!O6237</f>
        <v>1</v>
      </c>
      <c r="B6236" s="6" t="n">
        <f aca="false">1_Data_EDA!H6237</f>
        <v>4</v>
      </c>
      <c r="C6236" s="7" t="n">
        <f aca="false">1_Data_EDA!I6237</f>
        <v>299.980011</v>
      </c>
      <c r="D6236" s="6" t="n">
        <f aca="false">1_Data_EDA!J6237</f>
        <v>1</v>
      </c>
      <c r="E6236" s="7" t="n">
        <f aca="false">1_Data_EDA!K6237</f>
        <v>299.980011</v>
      </c>
      <c r="F6236" s="7" t="n">
        <f aca="false">1_Data_EDA!L6237</f>
        <v>21</v>
      </c>
      <c r="G6236" s="8" t="n">
        <f aca="false">1_Data_EDA!M6237</f>
        <v>0.07</v>
      </c>
      <c r="H6236" s="6" t="n">
        <f aca="false">IF(1_Data_EDA!B6237="First Class",1,0)</f>
        <v>0</v>
      </c>
      <c r="I6236" s="6" t="n">
        <f aca="false">IF(1_Data_EDA!B6237="Second Class",1,0)</f>
        <v>0</v>
      </c>
      <c r="J6236" s="6" t="n">
        <f aca="false">IF(1_Data_EDA!B6237="Same Day",1,0)</f>
        <v>0</v>
      </c>
      <c r="K6236" s="6" t="n">
        <f aca="false">IF(1_Data_EDA!C6237="Corporate",1,0)</f>
        <v>1</v>
      </c>
      <c r="L6236" s="6" t="n">
        <f aca="false">IF(1_Data_EDA!C6237="Home Office",1,0)</f>
        <v>0</v>
      </c>
      <c r="M6236" s="6" t="n">
        <f aca="false">IF(1_Data_EDA!D6237="Europe",1,0)</f>
        <v>0</v>
      </c>
      <c r="N6236" s="6" t="n">
        <f aca="false">IF(1_Data_EDA!D6237="LATAM",1,0)</f>
        <v>1</v>
      </c>
      <c r="O6236" s="6" t="n">
        <f aca="false">IF(1_Data_EDA!D6237="Pacific Asia",1,0)</f>
        <v>0</v>
      </c>
      <c r="P6236" s="6" t="n">
        <f aca="false">IF(1_Data_EDA!D6237="USCA",1,0)</f>
        <v>0</v>
      </c>
      <c r="Q6236" s="6" t="n">
        <f aca="false">IF(C6236&gt;MEDIAN(C$5:C$8004),1,0)</f>
        <v>1</v>
      </c>
      <c r="R6236" s="6" t="n">
        <f aca="false">IF(D6236&gt;2,1,0)</f>
        <v>0</v>
      </c>
    </row>
    <row r="6237" customFormat="false" ht="15" hidden="false" customHeight="true" outlineLevel="0" collapsed="false">
      <c r="A6237" s="6" t="n">
        <f aca="false">1_Data_EDA!O6238</f>
        <v>1</v>
      </c>
      <c r="B6237" s="6" t="n">
        <f aca="false">1_Data_EDA!H6238</f>
        <v>1</v>
      </c>
      <c r="C6237" s="7" t="n">
        <f aca="false">1_Data_EDA!I6238</f>
        <v>24.98999977</v>
      </c>
      <c r="D6237" s="6" t="n">
        <f aca="false">1_Data_EDA!J6238</f>
        <v>4</v>
      </c>
      <c r="E6237" s="7" t="n">
        <f aca="false">1_Data_EDA!K6238</f>
        <v>99.95999908</v>
      </c>
      <c r="F6237" s="7" t="n">
        <f aca="false">1_Data_EDA!L6238</f>
        <v>2</v>
      </c>
      <c r="G6237" s="8" t="n">
        <f aca="false">1_Data_EDA!M6238</f>
        <v>0.02</v>
      </c>
      <c r="H6237" s="6" t="n">
        <f aca="false">IF(1_Data_EDA!B6238="First Class",1,0)</f>
        <v>1</v>
      </c>
      <c r="I6237" s="6" t="n">
        <f aca="false">IF(1_Data_EDA!B6238="Second Class",1,0)</f>
        <v>0</v>
      </c>
      <c r="J6237" s="6" t="n">
        <f aca="false">IF(1_Data_EDA!B6238="Same Day",1,0)</f>
        <v>0</v>
      </c>
      <c r="K6237" s="6" t="n">
        <f aca="false">IF(1_Data_EDA!C6238="Corporate",1,0)</f>
        <v>0</v>
      </c>
      <c r="L6237" s="6" t="n">
        <f aca="false">IF(1_Data_EDA!C6238="Home Office",1,0)</f>
        <v>0</v>
      </c>
      <c r="M6237" s="6" t="n">
        <f aca="false">IF(1_Data_EDA!D6238="Europe",1,0)</f>
        <v>0</v>
      </c>
      <c r="N6237" s="6" t="n">
        <f aca="false">IF(1_Data_EDA!D6238="LATAM",1,0)</f>
        <v>0</v>
      </c>
      <c r="O6237" s="6" t="n">
        <f aca="false">IF(1_Data_EDA!D6238="Pacific Asia",1,0)</f>
        <v>1</v>
      </c>
      <c r="P6237" s="6" t="n">
        <f aca="false">IF(1_Data_EDA!D6238="USCA",1,0)</f>
        <v>0</v>
      </c>
      <c r="Q6237" s="6" t="n">
        <f aca="false">IF(C6237&gt;MEDIAN(C$5:C$8004),1,0)</f>
        <v>0</v>
      </c>
      <c r="R6237" s="6" t="n">
        <f aca="false">IF(D6237&gt;2,1,0)</f>
        <v>1</v>
      </c>
    </row>
    <row r="6238" customFormat="false" ht="15" hidden="false" customHeight="true" outlineLevel="0" collapsed="false">
      <c r="A6238" s="6" t="n">
        <f aca="false">1_Data_EDA!O6239</f>
        <v>0</v>
      </c>
      <c r="B6238" s="6" t="n">
        <f aca="false">1_Data_EDA!H6239</f>
        <v>4</v>
      </c>
      <c r="C6238" s="7" t="n">
        <f aca="false">1_Data_EDA!I6239</f>
        <v>59.99000168</v>
      </c>
      <c r="D6238" s="6" t="n">
        <f aca="false">1_Data_EDA!J6239</f>
        <v>5</v>
      </c>
      <c r="E6238" s="7" t="n">
        <f aca="false">1_Data_EDA!K6239</f>
        <v>299.9500122</v>
      </c>
      <c r="F6238" s="7" t="n">
        <f aca="false">1_Data_EDA!L6239</f>
        <v>74.98999786</v>
      </c>
      <c r="G6238" s="8" t="n">
        <f aca="false">1_Data_EDA!M6239</f>
        <v>0.25</v>
      </c>
      <c r="H6238" s="6" t="n">
        <f aca="false">IF(1_Data_EDA!B6239="First Class",1,0)</f>
        <v>0</v>
      </c>
      <c r="I6238" s="6" t="n">
        <f aca="false">IF(1_Data_EDA!B6239="Second Class",1,0)</f>
        <v>0</v>
      </c>
      <c r="J6238" s="6" t="n">
        <f aca="false">IF(1_Data_EDA!B6239="Same Day",1,0)</f>
        <v>0</v>
      </c>
      <c r="K6238" s="6" t="n">
        <f aca="false">IF(1_Data_EDA!C6239="Corporate",1,0)</f>
        <v>1</v>
      </c>
      <c r="L6238" s="6" t="n">
        <f aca="false">IF(1_Data_EDA!C6239="Home Office",1,0)</f>
        <v>0</v>
      </c>
      <c r="M6238" s="6" t="n">
        <f aca="false">IF(1_Data_EDA!D6239="Europe",1,0)</f>
        <v>0</v>
      </c>
      <c r="N6238" s="6" t="n">
        <f aca="false">IF(1_Data_EDA!D6239="LATAM",1,0)</f>
        <v>0</v>
      </c>
      <c r="O6238" s="6" t="n">
        <f aca="false">IF(1_Data_EDA!D6239="Pacific Asia",1,0)</f>
        <v>1</v>
      </c>
      <c r="P6238" s="6" t="n">
        <f aca="false">IF(1_Data_EDA!D6239="USCA",1,0)</f>
        <v>0</v>
      </c>
      <c r="Q6238" s="6" t="n">
        <f aca="false">IF(C6238&gt;MEDIAN(C$5:C$8004),1,0)</f>
        <v>0</v>
      </c>
      <c r="R6238" s="6" t="n">
        <f aca="false">IF(D6238&gt;2,1,0)</f>
        <v>1</v>
      </c>
    </row>
    <row r="6239" customFormat="false" ht="15" hidden="false" customHeight="true" outlineLevel="0" collapsed="false">
      <c r="A6239" s="6" t="n">
        <f aca="false">1_Data_EDA!O6240</f>
        <v>0</v>
      </c>
      <c r="B6239" s="6" t="n">
        <f aca="false">1_Data_EDA!H6240</f>
        <v>4</v>
      </c>
      <c r="C6239" s="7" t="n">
        <f aca="false">1_Data_EDA!I6240</f>
        <v>399.980011</v>
      </c>
      <c r="D6239" s="6" t="n">
        <f aca="false">1_Data_EDA!J6240</f>
        <v>1</v>
      </c>
      <c r="E6239" s="7" t="n">
        <f aca="false">1_Data_EDA!K6240</f>
        <v>399.980011</v>
      </c>
      <c r="F6239" s="7" t="n">
        <f aca="false">1_Data_EDA!L6240</f>
        <v>100</v>
      </c>
      <c r="G6239" s="8" t="n">
        <f aca="false">1_Data_EDA!M6240</f>
        <v>0.25</v>
      </c>
      <c r="H6239" s="6" t="n">
        <f aca="false">IF(1_Data_EDA!B6240="First Class",1,0)</f>
        <v>0</v>
      </c>
      <c r="I6239" s="6" t="n">
        <f aca="false">IF(1_Data_EDA!B6240="Second Class",1,0)</f>
        <v>0</v>
      </c>
      <c r="J6239" s="6" t="n">
        <f aca="false">IF(1_Data_EDA!B6240="Same Day",1,0)</f>
        <v>0</v>
      </c>
      <c r="K6239" s="6" t="n">
        <f aca="false">IF(1_Data_EDA!C6240="Corporate",1,0)</f>
        <v>0</v>
      </c>
      <c r="L6239" s="6" t="n">
        <f aca="false">IF(1_Data_EDA!C6240="Home Office",1,0)</f>
        <v>0</v>
      </c>
      <c r="M6239" s="6" t="n">
        <f aca="false">IF(1_Data_EDA!D6240="Europe",1,0)</f>
        <v>0</v>
      </c>
      <c r="N6239" s="6" t="n">
        <f aca="false">IF(1_Data_EDA!D6240="LATAM",1,0)</f>
        <v>0</v>
      </c>
      <c r="O6239" s="6" t="n">
        <f aca="false">IF(1_Data_EDA!D6240="Pacific Asia",1,0)</f>
        <v>1</v>
      </c>
      <c r="P6239" s="6" t="n">
        <f aca="false">IF(1_Data_EDA!D6240="USCA",1,0)</f>
        <v>0</v>
      </c>
      <c r="Q6239" s="6" t="n">
        <f aca="false">IF(C6239&gt;MEDIAN(C$5:C$8004),1,0)</f>
        <v>1</v>
      </c>
      <c r="R6239" s="6" t="n">
        <f aca="false">IF(D6239&gt;2,1,0)</f>
        <v>0</v>
      </c>
    </row>
    <row r="6240" customFormat="false" ht="15" hidden="false" customHeight="true" outlineLevel="0" collapsed="false">
      <c r="A6240" s="6" t="n">
        <f aca="false">1_Data_EDA!O6241</f>
        <v>1</v>
      </c>
      <c r="B6240" s="6" t="n">
        <f aca="false">1_Data_EDA!H6241</f>
        <v>1</v>
      </c>
      <c r="C6240" s="7" t="n">
        <f aca="false">1_Data_EDA!I6241</f>
        <v>50</v>
      </c>
      <c r="D6240" s="6" t="n">
        <f aca="false">1_Data_EDA!J6241</f>
        <v>3</v>
      </c>
      <c r="E6240" s="7" t="n">
        <f aca="false">1_Data_EDA!K6241</f>
        <v>150</v>
      </c>
      <c r="F6240" s="7" t="n">
        <f aca="false">1_Data_EDA!L6241</f>
        <v>27</v>
      </c>
      <c r="G6240" s="8" t="n">
        <f aca="false">1_Data_EDA!M6241</f>
        <v>0.180000007</v>
      </c>
      <c r="H6240" s="6" t="n">
        <f aca="false">IF(1_Data_EDA!B6241="First Class",1,0)</f>
        <v>1</v>
      </c>
      <c r="I6240" s="6" t="n">
        <f aca="false">IF(1_Data_EDA!B6241="Second Class",1,0)</f>
        <v>0</v>
      </c>
      <c r="J6240" s="6" t="n">
        <f aca="false">IF(1_Data_EDA!B6241="Same Day",1,0)</f>
        <v>0</v>
      </c>
      <c r="K6240" s="6" t="n">
        <f aca="false">IF(1_Data_EDA!C6241="Corporate",1,0)</f>
        <v>0</v>
      </c>
      <c r="L6240" s="6" t="n">
        <f aca="false">IF(1_Data_EDA!C6241="Home Office",1,0)</f>
        <v>1</v>
      </c>
      <c r="M6240" s="6" t="n">
        <f aca="false">IF(1_Data_EDA!D6241="Europe",1,0)</f>
        <v>1</v>
      </c>
      <c r="N6240" s="6" t="n">
        <f aca="false">IF(1_Data_EDA!D6241="LATAM",1,0)</f>
        <v>0</v>
      </c>
      <c r="O6240" s="6" t="n">
        <f aca="false">IF(1_Data_EDA!D6241="Pacific Asia",1,0)</f>
        <v>0</v>
      </c>
      <c r="P6240" s="6" t="n">
        <f aca="false">IF(1_Data_EDA!D6241="USCA",1,0)</f>
        <v>0</v>
      </c>
      <c r="Q6240" s="6" t="n">
        <f aca="false">IF(C6240&gt;MEDIAN(C$5:C$8004),1,0)</f>
        <v>0</v>
      </c>
      <c r="R6240" s="6" t="n">
        <f aca="false">IF(D6240&gt;2,1,0)</f>
        <v>1</v>
      </c>
    </row>
    <row r="6241" customFormat="false" ht="15" hidden="false" customHeight="true" outlineLevel="0" collapsed="false">
      <c r="A6241" s="6" t="n">
        <f aca="false">1_Data_EDA!O6242</f>
        <v>1</v>
      </c>
      <c r="B6241" s="6" t="n">
        <f aca="false">1_Data_EDA!H6242</f>
        <v>2</v>
      </c>
      <c r="C6241" s="7" t="n">
        <f aca="false">1_Data_EDA!I6242</f>
        <v>461.480011</v>
      </c>
      <c r="D6241" s="6" t="n">
        <f aca="false">1_Data_EDA!J6242</f>
        <v>1</v>
      </c>
      <c r="E6241" s="7" t="n">
        <f aca="false">1_Data_EDA!K6242</f>
        <v>461.480011</v>
      </c>
      <c r="F6241" s="7" t="n">
        <f aca="false">1_Data_EDA!L6242</f>
        <v>32.29999924</v>
      </c>
      <c r="G6241" s="8" t="n">
        <f aca="false">1_Data_EDA!M6242</f>
        <v>0.07</v>
      </c>
      <c r="H6241" s="6" t="n">
        <f aca="false">IF(1_Data_EDA!B6242="First Class",1,0)</f>
        <v>0</v>
      </c>
      <c r="I6241" s="6" t="n">
        <f aca="false">IF(1_Data_EDA!B6242="Second Class",1,0)</f>
        <v>1</v>
      </c>
      <c r="J6241" s="6" t="n">
        <f aca="false">IF(1_Data_EDA!B6242="Same Day",1,0)</f>
        <v>0</v>
      </c>
      <c r="K6241" s="6" t="n">
        <f aca="false">IF(1_Data_EDA!C6242="Corporate",1,0)</f>
        <v>0</v>
      </c>
      <c r="L6241" s="6" t="n">
        <f aca="false">IF(1_Data_EDA!C6242="Home Office",1,0)</f>
        <v>0</v>
      </c>
      <c r="M6241" s="6" t="n">
        <f aca="false">IF(1_Data_EDA!D6242="Europe",1,0)</f>
        <v>0</v>
      </c>
      <c r="N6241" s="6" t="n">
        <f aca="false">IF(1_Data_EDA!D6242="LATAM",1,0)</f>
        <v>0</v>
      </c>
      <c r="O6241" s="6" t="n">
        <f aca="false">IF(1_Data_EDA!D6242="Pacific Asia",1,0)</f>
        <v>1</v>
      </c>
      <c r="P6241" s="6" t="n">
        <f aca="false">IF(1_Data_EDA!D6242="USCA",1,0)</f>
        <v>0</v>
      </c>
      <c r="Q6241" s="6" t="n">
        <f aca="false">IF(C6241&gt;MEDIAN(C$5:C$8004),1,0)</f>
        <v>1</v>
      </c>
      <c r="R6241" s="6" t="n">
        <f aca="false">IF(D6241&gt;2,1,0)</f>
        <v>0</v>
      </c>
    </row>
    <row r="6242" customFormat="false" ht="15" hidden="false" customHeight="true" outlineLevel="0" collapsed="false">
      <c r="A6242" s="6" t="n">
        <f aca="false">1_Data_EDA!O6243</f>
        <v>0</v>
      </c>
      <c r="B6242" s="6" t="n">
        <f aca="false">1_Data_EDA!H6243</f>
        <v>4</v>
      </c>
      <c r="C6242" s="7" t="n">
        <f aca="false">1_Data_EDA!I6243</f>
        <v>50</v>
      </c>
      <c r="D6242" s="6" t="n">
        <f aca="false">1_Data_EDA!J6243</f>
        <v>3</v>
      </c>
      <c r="E6242" s="7" t="n">
        <f aca="false">1_Data_EDA!K6243</f>
        <v>150</v>
      </c>
      <c r="F6242" s="7" t="n">
        <f aca="false">1_Data_EDA!L6243</f>
        <v>27</v>
      </c>
      <c r="G6242" s="8" t="n">
        <f aca="false">1_Data_EDA!M6243</f>
        <v>0.180000007</v>
      </c>
      <c r="H6242" s="6" t="n">
        <f aca="false">IF(1_Data_EDA!B6243="First Class",1,0)</f>
        <v>0</v>
      </c>
      <c r="I6242" s="6" t="n">
        <f aca="false">IF(1_Data_EDA!B6243="Second Class",1,0)</f>
        <v>0</v>
      </c>
      <c r="J6242" s="6" t="n">
        <f aca="false">IF(1_Data_EDA!B6243="Same Day",1,0)</f>
        <v>0</v>
      </c>
      <c r="K6242" s="6" t="n">
        <f aca="false">IF(1_Data_EDA!C6243="Corporate",1,0)</f>
        <v>0</v>
      </c>
      <c r="L6242" s="6" t="n">
        <f aca="false">IF(1_Data_EDA!C6243="Home Office",1,0)</f>
        <v>1</v>
      </c>
      <c r="M6242" s="6" t="n">
        <f aca="false">IF(1_Data_EDA!D6243="Europe",1,0)</f>
        <v>0</v>
      </c>
      <c r="N6242" s="6" t="n">
        <f aca="false">IF(1_Data_EDA!D6243="LATAM",1,0)</f>
        <v>0</v>
      </c>
      <c r="O6242" s="6" t="n">
        <f aca="false">IF(1_Data_EDA!D6243="Pacific Asia",1,0)</f>
        <v>1</v>
      </c>
      <c r="P6242" s="6" t="n">
        <f aca="false">IF(1_Data_EDA!D6243="USCA",1,0)</f>
        <v>0</v>
      </c>
      <c r="Q6242" s="6" t="n">
        <f aca="false">IF(C6242&gt;MEDIAN(C$5:C$8004),1,0)</f>
        <v>0</v>
      </c>
      <c r="R6242" s="6" t="n">
        <f aca="false">IF(D6242&gt;2,1,0)</f>
        <v>1</v>
      </c>
    </row>
    <row r="6243" customFormat="false" ht="15" hidden="false" customHeight="true" outlineLevel="0" collapsed="false">
      <c r="A6243" s="6" t="n">
        <f aca="false">1_Data_EDA!O6244</f>
        <v>1</v>
      </c>
      <c r="B6243" s="6" t="n">
        <f aca="false">1_Data_EDA!H6244</f>
        <v>4</v>
      </c>
      <c r="C6243" s="7" t="n">
        <f aca="false">1_Data_EDA!I6244</f>
        <v>99.98999786</v>
      </c>
      <c r="D6243" s="6" t="n">
        <f aca="false">1_Data_EDA!J6244</f>
        <v>4</v>
      </c>
      <c r="E6243" s="7" t="n">
        <f aca="false">1_Data_EDA!K6244</f>
        <v>399.9599915</v>
      </c>
      <c r="F6243" s="7" t="n">
        <f aca="false">1_Data_EDA!L6244</f>
        <v>28</v>
      </c>
      <c r="G6243" s="8" t="n">
        <f aca="false">1_Data_EDA!M6244</f>
        <v>0.07</v>
      </c>
      <c r="H6243" s="6" t="n">
        <f aca="false">IF(1_Data_EDA!B6244="First Class",1,0)</f>
        <v>0</v>
      </c>
      <c r="I6243" s="6" t="n">
        <f aca="false">IF(1_Data_EDA!B6244="Second Class",1,0)</f>
        <v>0</v>
      </c>
      <c r="J6243" s="6" t="n">
        <f aca="false">IF(1_Data_EDA!B6244="Same Day",1,0)</f>
        <v>0</v>
      </c>
      <c r="K6243" s="6" t="n">
        <f aca="false">IF(1_Data_EDA!C6244="Corporate",1,0)</f>
        <v>0</v>
      </c>
      <c r="L6243" s="6" t="n">
        <f aca="false">IF(1_Data_EDA!C6244="Home Office",1,0)</f>
        <v>1</v>
      </c>
      <c r="M6243" s="6" t="n">
        <f aca="false">IF(1_Data_EDA!D6244="Europe",1,0)</f>
        <v>0</v>
      </c>
      <c r="N6243" s="6" t="n">
        <f aca="false">IF(1_Data_EDA!D6244="LATAM",1,0)</f>
        <v>1</v>
      </c>
      <c r="O6243" s="6" t="n">
        <f aca="false">IF(1_Data_EDA!D6244="Pacific Asia",1,0)</f>
        <v>0</v>
      </c>
      <c r="P6243" s="6" t="n">
        <f aca="false">IF(1_Data_EDA!D6244="USCA",1,0)</f>
        <v>0</v>
      </c>
      <c r="Q6243" s="6" t="n">
        <f aca="false">IF(C6243&gt;MEDIAN(C$5:C$8004),1,0)</f>
        <v>1</v>
      </c>
      <c r="R6243" s="6" t="n">
        <f aca="false">IF(D6243&gt;2,1,0)</f>
        <v>1</v>
      </c>
    </row>
    <row r="6244" customFormat="false" ht="15" hidden="false" customHeight="true" outlineLevel="0" collapsed="false">
      <c r="A6244" s="6" t="n">
        <f aca="false">1_Data_EDA!O6245</f>
        <v>0</v>
      </c>
      <c r="B6244" s="6" t="n">
        <f aca="false">1_Data_EDA!H6245</f>
        <v>4</v>
      </c>
      <c r="C6244" s="7" t="n">
        <f aca="false">1_Data_EDA!I6245</f>
        <v>129.9900055</v>
      </c>
      <c r="D6244" s="6" t="n">
        <f aca="false">1_Data_EDA!J6245</f>
        <v>1</v>
      </c>
      <c r="E6244" s="7" t="n">
        <f aca="false">1_Data_EDA!K6245</f>
        <v>129.9900055</v>
      </c>
      <c r="F6244" s="7" t="n">
        <f aca="false">1_Data_EDA!L6245</f>
        <v>19.5</v>
      </c>
      <c r="G6244" s="8" t="n">
        <f aca="false">1_Data_EDA!M6245</f>
        <v>0.150000006</v>
      </c>
      <c r="H6244" s="6" t="n">
        <f aca="false">IF(1_Data_EDA!B6245="First Class",1,0)</f>
        <v>0</v>
      </c>
      <c r="I6244" s="6" t="n">
        <f aca="false">IF(1_Data_EDA!B6245="Second Class",1,0)</f>
        <v>0</v>
      </c>
      <c r="J6244" s="6" t="n">
        <f aca="false">IF(1_Data_EDA!B6245="Same Day",1,0)</f>
        <v>0</v>
      </c>
      <c r="K6244" s="6" t="n">
        <f aca="false">IF(1_Data_EDA!C6245="Corporate",1,0)</f>
        <v>0</v>
      </c>
      <c r="L6244" s="6" t="n">
        <f aca="false">IF(1_Data_EDA!C6245="Home Office",1,0)</f>
        <v>0</v>
      </c>
      <c r="M6244" s="6" t="n">
        <f aca="false">IF(1_Data_EDA!D6245="Europe",1,0)</f>
        <v>0</v>
      </c>
      <c r="N6244" s="6" t="n">
        <f aca="false">IF(1_Data_EDA!D6245="LATAM",1,0)</f>
        <v>1</v>
      </c>
      <c r="O6244" s="6" t="n">
        <f aca="false">IF(1_Data_EDA!D6245="Pacific Asia",1,0)</f>
        <v>0</v>
      </c>
      <c r="P6244" s="6" t="n">
        <f aca="false">IF(1_Data_EDA!D6245="USCA",1,0)</f>
        <v>0</v>
      </c>
      <c r="Q6244" s="6" t="n">
        <f aca="false">IF(C6244&gt;MEDIAN(C$5:C$8004),1,0)</f>
        <v>1</v>
      </c>
      <c r="R6244" s="6" t="n">
        <f aca="false">IF(D6244&gt;2,1,0)</f>
        <v>0</v>
      </c>
    </row>
    <row r="6245" customFormat="false" ht="15" hidden="false" customHeight="true" outlineLevel="0" collapsed="false">
      <c r="A6245" s="6" t="n">
        <f aca="false">1_Data_EDA!O6246</f>
        <v>1</v>
      </c>
      <c r="B6245" s="6" t="n">
        <f aca="false">1_Data_EDA!H6246</f>
        <v>4</v>
      </c>
      <c r="C6245" s="7" t="n">
        <f aca="false">1_Data_EDA!I6246</f>
        <v>99.98999786</v>
      </c>
      <c r="D6245" s="6" t="n">
        <f aca="false">1_Data_EDA!J6246</f>
        <v>3</v>
      </c>
      <c r="E6245" s="7" t="n">
        <f aca="false">1_Data_EDA!K6246</f>
        <v>299.9700012</v>
      </c>
      <c r="F6245" s="7" t="n">
        <f aca="false">1_Data_EDA!L6246</f>
        <v>50.99000168</v>
      </c>
      <c r="G6245" s="8" t="n">
        <f aca="false">1_Data_EDA!M6246</f>
        <v>0.170000002</v>
      </c>
      <c r="H6245" s="6" t="n">
        <f aca="false">IF(1_Data_EDA!B6246="First Class",1,0)</f>
        <v>0</v>
      </c>
      <c r="I6245" s="6" t="n">
        <f aca="false">IF(1_Data_EDA!B6246="Second Class",1,0)</f>
        <v>0</v>
      </c>
      <c r="J6245" s="6" t="n">
        <f aca="false">IF(1_Data_EDA!B6246="Same Day",1,0)</f>
        <v>0</v>
      </c>
      <c r="K6245" s="6" t="n">
        <f aca="false">IF(1_Data_EDA!C6246="Corporate",1,0)</f>
        <v>0</v>
      </c>
      <c r="L6245" s="6" t="n">
        <f aca="false">IF(1_Data_EDA!C6246="Home Office",1,0)</f>
        <v>0</v>
      </c>
      <c r="M6245" s="6" t="n">
        <f aca="false">IF(1_Data_EDA!D6246="Europe",1,0)</f>
        <v>0</v>
      </c>
      <c r="N6245" s="6" t="n">
        <f aca="false">IF(1_Data_EDA!D6246="LATAM",1,0)</f>
        <v>1</v>
      </c>
      <c r="O6245" s="6" t="n">
        <f aca="false">IF(1_Data_EDA!D6246="Pacific Asia",1,0)</f>
        <v>0</v>
      </c>
      <c r="P6245" s="6" t="n">
        <f aca="false">IF(1_Data_EDA!D6246="USCA",1,0)</f>
        <v>0</v>
      </c>
      <c r="Q6245" s="6" t="n">
        <f aca="false">IF(C6245&gt;MEDIAN(C$5:C$8004),1,0)</f>
        <v>1</v>
      </c>
      <c r="R6245" s="6" t="n">
        <f aca="false">IF(D6245&gt;2,1,0)</f>
        <v>1</v>
      </c>
    </row>
    <row r="6246" customFormat="false" ht="15" hidden="false" customHeight="true" outlineLevel="0" collapsed="false">
      <c r="A6246" s="6" t="n">
        <f aca="false">1_Data_EDA!O6247</f>
        <v>1</v>
      </c>
      <c r="B6246" s="6" t="n">
        <f aca="false">1_Data_EDA!H6247</f>
        <v>1</v>
      </c>
      <c r="C6246" s="7" t="n">
        <f aca="false">1_Data_EDA!I6247</f>
        <v>39.99000168</v>
      </c>
      <c r="D6246" s="6" t="n">
        <f aca="false">1_Data_EDA!J6247</f>
        <v>5</v>
      </c>
      <c r="E6246" s="7" t="n">
        <f aca="false">1_Data_EDA!K6247</f>
        <v>199.9499969</v>
      </c>
      <c r="F6246" s="7" t="n">
        <f aca="false">1_Data_EDA!L6247</f>
        <v>4</v>
      </c>
      <c r="G6246" s="8" t="n">
        <f aca="false">1_Data_EDA!M6247</f>
        <v>0.02</v>
      </c>
      <c r="H6246" s="6" t="n">
        <f aca="false">IF(1_Data_EDA!B6247="First Class",1,0)</f>
        <v>1</v>
      </c>
      <c r="I6246" s="6" t="n">
        <f aca="false">IF(1_Data_EDA!B6247="Second Class",1,0)</f>
        <v>0</v>
      </c>
      <c r="J6246" s="6" t="n">
        <f aca="false">IF(1_Data_EDA!B6247="Same Day",1,0)</f>
        <v>0</v>
      </c>
      <c r="K6246" s="6" t="n">
        <f aca="false">IF(1_Data_EDA!C6247="Corporate",1,0)</f>
        <v>0</v>
      </c>
      <c r="L6246" s="6" t="n">
        <f aca="false">IF(1_Data_EDA!C6247="Home Office",1,0)</f>
        <v>0</v>
      </c>
      <c r="M6246" s="6" t="n">
        <f aca="false">IF(1_Data_EDA!D6247="Europe",1,0)</f>
        <v>0</v>
      </c>
      <c r="N6246" s="6" t="n">
        <f aca="false">IF(1_Data_EDA!D6247="LATAM",1,0)</f>
        <v>0</v>
      </c>
      <c r="O6246" s="6" t="n">
        <f aca="false">IF(1_Data_EDA!D6247="Pacific Asia",1,0)</f>
        <v>1</v>
      </c>
      <c r="P6246" s="6" t="n">
        <f aca="false">IF(1_Data_EDA!D6247="USCA",1,0)</f>
        <v>0</v>
      </c>
      <c r="Q6246" s="6" t="n">
        <f aca="false">IF(C6246&gt;MEDIAN(C$5:C$8004),1,0)</f>
        <v>0</v>
      </c>
      <c r="R6246" s="6" t="n">
        <f aca="false">IF(D6246&gt;2,1,0)</f>
        <v>1</v>
      </c>
    </row>
    <row r="6247" customFormat="false" ht="15" hidden="false" customHeight="true" outlineLevel="0" collapsed="false">
      <c r="A6247" s="6" t="n">
        <f aca="false">1_Data_EDA!O6248</f>
        <v>1</v>
      </c>
      <c r="B6247" s="6" t="n">
        <f aca="false">1_Data_EDA!H6248</f>
        <v>1</v>
      </c>
      <c r="C6247" s="7" t="n">
        <f aca="false">1_Data_EDA!I6248</f>
        <v>59.99000168</v>
      </c>
      <c r="D6247" s="6" t="n">
        <f aca="false">1_Data_EDA!J6248</f>
        <v>5</v>
      </c>
      <c r="E6247" s="7" t="n">
        <f aca="false">1_Data_EDA!K6248</f>
        <v>299.9500122</v>
      </c>
      <c r="F6247" s="7" t="n">
        <f aca="false">1_Data_EDA!L6248</f>
        <v>21</v>
      </c>
      <c r="G6247" s="8" t="n">
        <f aca="false">1_Data_EDA!M6248</f>
        <v>0.07</v>
      </c>
      <c r="H6247" s="6" t="n">
        <f aca="false">IF(1_Data_EDA!B6248="First Class",1,0)</f>
        <v>1</v>
      </c>
      <c r="I6247" s="6" t="n">
        <f aca="false">IF(1_Data_EDA!B6248="Second Class",1,0)</f>
        <v>0</v>
      </c>
      <c r="J6247" s="6" t="n">
        <f aca="false">IF(1_Data_EDA!B6248="Same Day",1,0)</f>
        <v>0</v>
      </c>
      <c r="K6247" s="6" t="n">
        <f aca="false">IF(1_Data_EDA!C6248="Corporate",1,0)</f>
        <v>1</v>
      </c>
      <c r="L6247" s="6" t="n">
        <f aca="false">IF(1_Data_EDA!C6248="Home Office",1,0)</f>
        <v>0</v>
      </c>
      <c r="M6247" s="6" t="n">
        <f aca="false">IF(1_Data_EDA!D6248="Europe",1,0)</f>
        <v>0</v>
      </c>
      <c r="N6247" s="6" t="n">
        <f aca="false">IF(1_Data_EDA!D6248="LATAM",1,0)</f>
        <v>0</v>
      </c>
      <c r="O6247" s="6" t="n">
        <f aca="false">IF(1_Data_EDA!D6248="Pacific Asia",1,0)</f>
        <v>1</v>
      </c>
      <c r="P6247" s="6" t="n">
        <f aca="false">IF(1_Data_EDA!D6248="USCA",1,0)</f>
        <v>0</v>
      </c>
      <c r="Q6247" s="6" t="n">
        <f aca="false">IF(C6247&gt;MEDIAN(C$5:C$8004),1,0)</f>
        <v>0</v>
      </c>
      <c r="R6247" s="6" t="n">
        <f aca="false">IF(D6247&gt;2,1,0)</f>
        <v>1</v>
      </c>
    </row>
    <row r="6248" customFormat="false" ht="15" hidden="false" customHeight="true" outlineLevel="0" collapsed="false">
      <c r="A6248" s="6" t="n">
        <f aca="false">1_Data_EDA!O6249</f>
        <v>1</v>
      </c>
      <c r="B6248" s="6" t="n">
        <f aca="false">1_Data_EDA!H6249</f>
        <v>0</v>
      </c>
      <c r="C6248" s="7" t="n">
        <f aca="false">1_Data_EDA!I6249</f>
        <v>399.980011</v>
      </c>
      <c r="D6248" s="6" t="n">
        <f aca="false">1_Data_EDA!J6249</f>
        <v>1</v>
      </c>
      <c r="E6248" s="7" t="n">
        <f aca="false">1_Data_EDA!K6249</f>
        <v>399.980011</v>
      </c>
      <c r="F6248" s="7" t="n">
        <f aca="false">1_Data_EDA!L6249</f>
        <v>100</v>
      </c>
      <c r="G6248" s="8" t="n">
        <f aca="false">1_Data_EDA!M6249</f>
        <v>0.25</v>
      </c>
      <c r="H6248" s="6" t="n">
        <f aca="false">IF(1_Data_EDA!B6249="First Class",1,0)</f>
        <v>0</v>
      </c>
      <c r="I6248" s="6" t="n">
        <f aca="false">IF(1_Data_EDA!B6249="Second Class",1,0)</f>
        <v>0</v>
      </c>
      <c r="J6248" s="6" t="n">
        <f aca="false">IF(1_Data_EDA!B6249="Same Day",1,0)</f>
        <v>1</v>
      </c>
      <c r="K6248" s="6" t="n">
        <f aca="false">IF(1_Data_EDA!C6249="Corporate",1,0)</f>
        <v>0</v>
      </c>
      <c r="L6248" s="6" t="n">
        <f aca="false">IF(1_Data_EDA!C6249="Home Office",1,0)</f>
        <v>0</v>
      </c>
      <c r="M6248" s="6" t="n">
        <f aca="false">IF(1_Data_EDA!D6249="Europe",1,0)</f>
        <v>0</v>
      </c>
      <c r="N6248" s="6" t="n">
        <f aca="false">IF(1_Data_EDA!D6249="LATAM",1,0)</f>
        <v>0</v>
      </c>
      <c r="O6248" s="6" t="n">
        <f aca="false">IF(1_Data_EDA!D6249="Pacific Asia",1,0)</f>
        <v>1</v>
      </c>
      <c r="P6248" s="6" t="n">
        <f aca="false">IF(1_Data_EDA!D6249="USCA",1,0)</f>
        <v>0</v>
      </c>
      <c r="Q6248" s="6" t="n">
        <f aca="false">IF(C6248&gt;MEDIAN(C$5:C$8004),1,0)</f>
        <v>1</v>
      </c>
      <c r="R6248" s="6" t="n">
        <f aca="false">IF(D6248&gt;2,1,0)</f>
        <v>0</v>
      </c>
    </row>
    <row r="6249" customFormat="false" ht="15" hidden="false" customHeight="true" outlineLevel="0" collapsed="false">
      <c r="A6249" s="6" t="n">
        <f aca="false">1_Data_EDA!O6250</f>
        <v>0</v>
      </c>
      <c r="B6249" s="6" t="n">
        <f aca="false">1_Data_EDA!H6250</f>
        <v>4</v>
      </c>
      <c r="C6249" s="7" t="n">
        <f aca="false">1_Data_EDA!I6250</f>
        <v>39.99000168</v>
      </c>
      <c r="D6249" s="6" t="n">
        <f aca="false">1_Data_EDA!J6250</f>
        <v>4</v>
      </c>
      <c r="E6249" s="7" t="n">
        <f aca="false">1_Data_EDA!K6250</f>
        <v>159.9600067</v>
      </c>
      <c r="F6249" s="7" t="n">
        <f aca="false">1_Data_EDA!L6250</f>
        <v>3.200000048</v>
      </c>
      <c r="G6249" s="8" t="n">
        <f aca="false">1_Data_EDA!M6250</f>
        <v>0.02</v>
      </c>
      <c r="H6249" s="6" t="n">
        <f aca="false">IF(1_Data_EDA!B6250="First Class",1,0)</f>
        <v>0</v>
      </c>
      <c r="I6249" s="6" t="n">
        <f aca="false">IF(1_Data_EDA!B6250="Second Class",1,0)</f>
        <v>0</v>
      </c>
      <c r="J6249" s="6" t="n">
        <f aca="false">IF(1_Data_EDA!B6250="Same Day",1,0)</f>
        <v>0</v>
      </c>
      <c r="K6249" s="6" t="n">
        <f aca="false">IF(1_Data_EDA!C6250="Corporate",1,0)</f>
        <v>0</v>
      </c>
      <c r="L6249" s="6" t="n">
        <f aca="false">IF(1_Data_EDA!C6250="Home Office",1,0)</f>
        <v>1</v>
      </c>
      <c r="M6249" s="6" t="n">
        <f aca="false">IF(1_Data_EDA!D6250="Europe",1,0)</f>
        <v>0</v>
      </c>
      <c r="N6249" s="6" t="n">
        <f aca="false">IF(1_Data_EDA!D6250="LATAM",1,0)</f>
        <v>0</v>
      </c>
      <c r="O6249" s="6" t="n">
        <f aca="false">IF(1_Data_EDA!D6250="Pacific Asia",1,0)</f>
        <v>1</v>
      </c>
      <c r="P6249" s="6" t="n">
        <f aca="false">IF(1_Data_EDA!D6250="USCA",1,0)</f>
        <v>0</v>
      </c>
      <c r="Q6249" s="6" t="n">
        <f aca="false">IF(C6249&gt;MEDIAN(C$5:C$8004),1,0)</f>
        <v>0</v>
      </c>
      <c r="R6249" s="6" t="n">
        <f aca="false">IF(D6249&gt;2,1,0)</f>
        <v>1</v>
      </c>
    </row>
    <row r="6250" customFormat="false" ht="15" hidden="false" customHeight="true" outlineLevel="0" collapsed="false">
      <c r="A6250" s="6" t="n">
        <f aca="false">1_Data_EDA!O6251</f>
        <v>1</v>
      </c>
      <c r="B6250" s="6" t="n">
        <f aca="false">1_Data_EDA!H6251</f>
        <v>4</v>
      </c>
      <c r="C6250" s="7" t="n">
        <f aca="false">1_Data_EDA!I6251</f>
        <v>39.99000168</v>
      </c>
      <c r="D6250" s="6" t="n">
        <f aca="false">1_Data_EDA!J6251</f>
        <v>1</v>
      </c>
      <c r="E6250" s="7" t="n">
        <f aca="false">1_Data_EDA!K6251</f>
        <v>39.99000168</v>
      </c>
      <c r="F6250" s="7" t="n">
        <f aca="false">1_Data_EDA!L6251</f>
        <v>6</v>
      </c>
      <c r="G6250" s="8" t="n">
        <f aca="false">1_Data_EDA!M6251</f>
        <v>0.150000006</v>
      </c>
      <c r="H6250" s="6" t="n">
        <f aca="false">IF(1_Data_EDA!B6251="First Class",1,0)</f>
        <v>0</v>
      </c>
      <c r="I6250" s="6" t="n">
        <f aca="false">IF(1_Data_EDA!B6251="Second Class",1,0)</f>
        <v>0</v>
      </c>
      <c r="J6250" s="6" t="n">
        <f aca="false">IF(1_Data_EDA!B6251="Same Day",1,0)</f>
        <v>0</v>
      </c>
      <c r="K6250" s="6" t="n">
        <f aca="false">IF(1_Data_EDA!C6251="Corporate",1,0)</f>
        <v>0</v>
      </c>
      <c r="L6250" s="6" t="n">
        <f aca="false">IF(1_Data_EDA!C6251="Home Office",1,0)</f>
        <v>0</v>
      </c>
      <c r="M6250" s="6" t="n">
        <f aca="false">IF(1_Data_EDA!D6251="Europe",1,0)</f>
        <v>0</v>
      </c>
      <c r="N6250" s="6" t="n">
        <f aca="false">IF(1_Data_EDA!D6251="LATAM",1,0)</f>
        <v>0</v>
      </c>
      <c r="O6250" s="6" t="n">
        <f aca="false">IF(1_Data_EDA!D6251="Pacific Asia",1,0)</f>
        <v>1</v>
      </c>
      <c r="P6250" s="6" t="n">
        <f aca="false">IF(1_Data_EDA!D6251="USCA",1,0)</f>
        <v>0</v>
      </c>
      <c r="Q6250" s="6" t="n">
        <f aca="false">IF(C6250&gt;MEDIAN(C$5:C$8004),1,0)</f>
        <v>0</v>
      </c>
      <c r="R6250" s="6" t="n">
        <f aca="false">IF(D6250&gt;2,1,0)</f>
        <v>0</v>
      </c>
    </row>
    <row r="6251" customFormat="false" ht="15" hidden="false" customHeight="true" outlineLevel="0" collapsed="false">
      <c r="A6251" s="6" t="n">
        <f aca="false">1_Data_EDA!O6252</f>
        <v>0</v>
      </c>
      <c r="B6251" s="6" t="n">
        <f aca="false">1_Data_EDA!H6252</f>
        <v>4</v>
      </c>
      <c r="C6251" s="7" t="n">
        <f aca="false">1_Data_EDA!I6252</f>
        <v>59.99000168</v>
      </c>
      <c r="D6251" s="6" t="n">
        <f aca="false">1_Data_EDA!J6252</f>
        <v>4</v>
      </c>
      <c r="E6251" s="7" t="n">
        <f aca="false">1_Data_EDA!K6252</f>
        <v>239.9600067</v>
      </c>
      <c r="F6251" s="7" t="n">
        <f aca="false">1_Data_EDA!L6252</f>
        <v>35.99000168</v>
      </c>
      <c r="G6251" s="8" t="n">
        <f aca="false">1_Data_EDA!M6252</f>
        <v>0.150000006</v>
      </c>
      <c r="H6251" s="6" t="n">
        <f aca="false">IF(1_Data_EDA!B6252="First Class",1,0)</f>
        <v>0</v>
      </c>
      <c r="I6251" s="6" t="n">
        <f aca="false">IF(1_Data_EDA!B6252="Second Class",1,0)</f>
        <v>0</v>
      </c>
      <c r="J6251" s="6" t="n">
        <f aca="false">IF(1_Data_EDA!B6252="Same Day",1,0)</f>
        <v>0</v>
      </c>
      <c r="K6251" s="6" t="n">
        <f aca="false">IF(1_Data_EDA!C6252="Corporate",1,0)</f>
        <v>0</v>
      </c>
      <c r="L6251" s="6" t="n">
        <f aca="false">IF(1_Data_EDA!C6252="Home Office",1,0)</f>
        <v>0</v>
      </c>
      <c r="M6251" s="6" t="n">
        <f aca="false">IF(1_Data_EDA!D6252="Europe",1,0)</f>
        <v>0</v>
      </c>
      <c r="N6251" s="6" t="n">
        <f aca="false">IF(1_Data_EDA!D6252="LATAM",1,0)</f>
        <v>0</v>
      </c>
      <c r="O6251" s="6" t="n">
        <f aca="false">IF(1_Data_EDA!D6252="Pacific Asia",1,0)</f>
        <v>0</v>
      </c>
      <c r="P6251" s="6" t="n">
        <f aca="false">IF(1_Data_EDA!D6252="USCA",1,0)</f>
        <v>1</v>
      </c>
      <c r="Q6251" s="6" t="n">
        <f aca="false">IF(C6251&gt;MEDIAN(C$5:C$8004),1,0)</f>
        <v>0</v>
      </c>
      <c r="R6251" s="6" t="n">
        <f aca="false">IF(D6251&gt;2,1,0)</f>
        <v>1</v>
      </c>
    </row>
    <row r="6252" customFormat="false" ht="15" hidden="false" customHeight="true" outlineLevel="0" collapsed="false">
      <c r="A6252" s="6" t="n">
        <f aca="false">1_Data_EDA!O6253</f>
        <v>0</v>
      </c>
      <c r="B6252" s="6" t="n">
        <f aca="false">1_Data_EDA!H6253</f>
        <v>4</v>
      </c>
      <c r="C6252" s="7" t="n">
        <f aca="false">1_Data_EDA!I6253</f>
        <v>34.99000168</v>
      </c>
      <c r="D6252" s="6" t="n">
        <f aca="false">1_Data_EDA!J6253</f>
        <v>4</v>
      </c>
      <c r="E6252" s="7" t="n">
        <f aca="false">1_Data_EDA!K6253</f>
        <v>139.9600067</v>
      </c>
      <c r="F6252" s="7" t="n">
        <f aca="false">1_Data_EDA!L6253</f>
        <v>7</v>
      </c>
      <c r="G6252" s="8" t="n">
        <f aca="false">1_Data_EDA!M6253</f>
        <v>0.050000001</v>
      </c>
      <c r="H6252" s="6" t="n">
        <f aca="false">IF(1_Data_EDA!B6253="First Class",1,0)</f>
        <v>0</v>
      </c>
      <c r="I6252" s="6" t="n">
        <f aca="false">IF(1_Data_EDA!B6253="Second Class",1,0)</f>
        <v>0</v>
      </c>
      <c r="J6252" s="6" t="n">
        <f aca="false">IF(1_Data_EDA!B6253="Same Day",1,0)</f>
        <v>0</v>
      </c>
      <c r="K6252" s="6" t="n">
        <f aca="false">IF(1_Data_EDA!C6253="Corporate",1,0)</f>
        <v>0</v>
      </c>
      <c r="L6252" s="6" t="n">
        <f aca="false">IF(1_Data_EDA!C6253="Home Office",1,0)</f>
        <v>0</v>
      </c>
      <c r="M6252" s="6" t="n">
        <f aca="false">IF(1_Data_EDA!D6253="Europe",1,0)</f>
        <v>0</v>
      </c>
      <c r="N6252" s="6" t="n">
        <f aca="false">IF(1_Data_EDA!D6253="LATAM",1,0)</f>
        <v>1</v>
      </c>
      <c r="O6252" s="6" t="n">
        <f aca="false">IF(1_Data_EDA!D6253="Pacific Asia",1,0)</f>
        <v>0</v>
      </c>
      <c r="P6252" s="6" t="n">
        <f aca="false">IF(1_Data_EDA!D6253="USCA",1,0)</f>
        <v>0</v>
      </c>
      <c r="Q6252" s="6" t="n">
        <f aca="false">IF(C6252&gt;MEDIAN(C$5:C$8004),1,0)</f>
        <v>0</v>
      </c>
      <c r="R6252" s="6" t="n">
        <f aca="false">IF(D6252&gt;2,1,0)</f>
        <v>1</v>
      </c>
    </row>
    <row r="6253" customFormat="false" ht="15" hidden="false" customHeight="true" outlineLevel="0" collapsed="false">
      <c r="A6253" s="6" t="n">
        <f aca="false">1_Data_EDA!O6254</f>
        <v>1</v>
      </c>
      <c r="B6253" s="6" t="n">
        <f aca="false">1_Data_EDA!H6254</f>
        <v>4</v>
      </c>
      <c r="C6253" s="7" t="n">
        <f aca="false">1_Data_EDA!I6254</f>
        <v>59.99000168</v>
      </c>
      <c r="D6253" s="6" t="n">
        <f aca="false">1_Data_EDA!J6254</f>
        <v>4</v>
      </c>
      <c r="E6253" s="7" t="n">
        <f aca="false">1_Data_EDA!K6254</f>
        <v>239.9600067</v>
      </c>
      <c r="F6253" s="7" t="n">
        <f aca="false">1_Data_EDA!L6254</f>
        <v>12</v>
      </c>
      <c r="G6253" s="8" t="n">
        <f aca="false">1_Data_EDA!M6254</f>
        <v>0.050000001</v>
      </c>
      <c r="H6253" s="6" t="n">
        <f aca="false">IF(1_Data_EDA!B6254="First Class",1,0)</f>
        <v>0</v>
      </c>
      <c r="I6253" s="6" t="n">
        <f aca="false">IF(1_Data_EDA!B6254="Second Class",1,0)</f>
        <v>0</v>
      </c>
      <c r="J6253" s="6" t="n">
        <f aca="false">IF(1_Data_EDA!B6254="Same Day",1,0)</f>
        <v>0</v>
      </c>
      <c r="K6253" s="6" t="n">
        <f aca="false">IF(1_Data_EDA!C6254="Corporate",1,0)</f>
        <v>0</v>
      </c>
      <c r="L6253" s="6" t="n">
        <f aca="false">IF(1_Data_EDA!C6254="Home Office",1,0)</f>
        <v>1</v>
      </c>
      <c r="M6253" s="6" t="n">
        <f aca="false">IF(1_Data_EDA!D6254="Europe",1,0)</f>
        <v>0</v>
      </c>
      <c r="N6253" s="6" t="n">
        <f aca="false">IF(1_Data_EDA!D6254="LATAM",1,0)</f>
        <v>0</v>
      </c>
      <c r="O6253" s="6" t="n">
        <f aca="false">IF(1_Data_EDA!D6254="Pacific Asia",1,0)</f>
        <v>1</v>
      </c>
      <c r="P6253" s="6" t="n">
        <f aca="false">IF(1_Data_EDA!D6254="USCA",1,0)</f>
        <v>0</v>
      </c>
      <c r="Q6253" s="6" t="n">
        <f aca="false">IF(C6253&gt;MEDIAN(C$5:C$8004),1,0)</f>
        <v>0</v>
      </c>
      <c r="R6253" s="6" t="n">
        <f aca="false">IF(D6253&gt;2,1,0)</f>
        <v>1</v>
      </c>
    </row>
    <row r="6254" customFormat="false" ht="15" hidden="false" customHeight="true" outlineLevel="0" collapsed="false">
      <c r="A6254" s="6" t="n">
        <f aca="false">1_Data_EDA!O6255</f>
        <v>1</v>
      </c>
      <c r="B6254" s="6" t="n">
        <f aca="false">1_Data_EDA!H6255</f>
        <v>1</v>
      </c>
      <c r="C6254" s="7" t="n">
        <f aca="false">1_Data_EDA!I6255</f>
        <v>399.980011</v>
      </c>
      <c r="D6254" s="6" t="n">
        <f aca="false">1_Data_EDA!J6255</f>
        <v>1</v>
      </c>
      <c r="E6254" s="7" t="n">
        <f aca="false">1_Data_EDA!K6255</f>
        <v>399.980011</v>
      </c>
      <c r="F6254" s="7" t="n">
        <f aca="false">1_Data_EDA!L6255</f>
        <v>100</v>
      </c>
      <c r="G6254" s="8" t="n">
        <f aca="false">1_Data_EDA!M6255</f>
        <v>0.25</v>
      </c>
      <c r="H6254" s="6" t="n">
        <f aca="false">IF(1_Data_EDA!B6255="First Class",1,0)</f>
        <v>1</v>
      </c>
      <c r="I6254" s="6" t="n">
        <f aca="false">IF(1_Data_EDA!B6255="Second Class",1,0)</f>
        <v>0</v>
      </c>
      <c r="J6254" s="6" t="n">
        <f aca="false">IF(1_Data_EDA!B6255="Same Day",1,0)</f>
        <v>0</v>
      </c>
      <c r="K6254" s="6" t="n">
        <f aca="false">IF(1_Data_EDA!C6255="Corporate",1,0)</f>
        <v>1</v>
      </c>
      <c r="L6254" s="6" t="n">
        <f aca="false">IF(1_Data_EDA!C6255="Home Office",1,0)</f>
        <v>0</v>
      </c>
      <c r="M6254" s="6" t="n">
        <f aca="false">IF(1_Data_EDA!D6255="Europe",1,0)</f>
        <v>0</v>
      </c>
      <c r="N6254" s="6" t="n">
        <f aca="false">IF(1_Data_EDA!D6255="LATAM",1,0)</f>
        <v>1</v>
      </c>
      <c r="O6254" s="6" t="n">
        <f aca="false">IF(1_Data_EDA!D6255="Pacific Asia",1,0)</f>
        <v>0</v>
      </c>
      <c r="P6254" s="6" t="n">
        <f aca="false">IF(1_Data_EDA!D6255="USCA",1,0)</f>
        <v>0</v>
      </c>
      <c r="Q6254" s="6" t="n">
        <f aca="false">IF(C6254&gt;MEDIAN(C$5:C$8004),1,0)</f>
        <v>1</v>
      </c>
      <c r="R6254" s="6" t="n">
        <f aca="false">IF(D6254&gt;2,1,0)</f>
        <v>0</v>
      </c>
    </row>
    <row r="6255" customFormat="false" ht="15" hidden="false" customHeight="true" outlineLevel="0" collapsed="false">
      <c r="A6255" s="6" t="n">
        <f aca="false">1_Data_EDA!O6256</f>
        <v>1</v>
      </c>
      <c r="B6255" s="6" t="n">
        <f aca="false">1_Data_EDA!H6256</f>
        <v>2</v>
      </c>
      <c r="C6255" s="7" t="n">
        <f aca="false">1_Data_EDA!I6256</f>
        <v>99.98999786</v>
      </c>
      <c r="D6255" s="6" t="n">
        <f aca="false">1_Data_EDA!J6256</f>
        <v>1</v>
      </c>
      <c r="E6255" s="7" t="n">
        <f aca="false">1_Data_EDA!K6256</f>
        <v>99.98999786</v>
      </c>
      <c r="F6255" s="7" t="n">
        <f aca="false">1_Data_EDA!L6256</f>
        <v>3</v>
      </c>
      <c r="G6255" s="8" t="n">
        <f aca="false">1_Data_EDA!M6256</f>
        <v>0.029999999</v>
      </c>
      <c r="H6255" s="6" t="n">
        <f aca="false">IF(1_Data_EDA!B6256="First Class",1,0)</f>
        <v>0</v>
      </c>
      <c r="I6255" s="6" t="n">
        <f aca="false">IF(1_Data_EDA!B6256="Second Class",1,0)</f>
        <v>1</v>
      </c>
      <c r="J6255" s="6" t="n">
        <f aca="false">IF(1_Data_EDA!B6256="Same Day",1,0)</f>
        <v>0</v>
      </c>
      <c r="K6255" s="6" t="n">
        <f aca="false">IF(1_Data_EDA!C6256="Corporate",1,0)</f>
        <v>1</v>
      </c>
      <c r="L6255" s="6" t="n">
        <f aca="false">IF(1_Data_EDA!C6256="Home Office",1,0)</f>
        <v>0</v>
      </c>
      <c r="M6255" s="6" t="n">
        <f aca="false">IF(1_Data_EDA!D6256="Europe",1,0)</f>
        <v>0</v>
      </c>
      <c r="N6255" s="6" t="n">
        <f aca="false">IF(1_Data_EDA!D6256="LATAM",1,0)</f>
        <v>0</v>
      </c>
      <c r="O6255" s="6" t="n">
        <f aca="false">IF(1_Data_EDA!D6256="Pacific Asia",1,0)</f>
        <v>1</v>
      </c>
      <c r="P6255" s="6" t="n">
        <f aca="false">IF(1_Data_EDA!D6256="USCA",1,0)</f>
        <v>0</v>
      </c>
      <c r="Q6255" s="6" t="n">
        <f aca="false">IF(C6255&gt;MEDIAN(C$5:C$8004),1,0)</f>
        <v>1</v>
      </c>
      <c r="R6255" s="6" t="n">
        <f aca="false">IF(D6255&gt;2,1,0)</f>
        <v>0</v>
      </c>
    </row>
    <row r="6256" customFormat="false" ht="15" hidden="false" customHeight="true" outlineLevel="0" collapsed="false">
      <c r="A6256" s="6" t="n">
        <f aca="false">1_Data_EDA!O6257</f>
        <v>0</v>
      </c>
      <c r="B6256" s="6" t="n">
        <f aca="false">1_Data_EDA!H6257</f>
        <v>4</v>
      </c>
      <c r="C6256" s="7" t="n">
        <f aca="false">1_Data_EDA!I6257</f>
        <v>299.980011</v>
      </c>
      <c r="D6256" s="6" t="n">
        <f aca="false">1_Data_EDA!J6257</f>
        <v>1</v>
      </c>
      <c r="E6256" s="7" t="n">
        <f aca="false">1_Data_EDA!K6257</f>
        <v>299.980011</v>
      </c>
      <c r="F6256" s="7" t="n">
        <f aca="false">1_Data_EDA!L6257</f>
        <v>27</v>
      </c>
      <c r="G6256" s="8" t="n">
        <f aca="false">1_Data_EDA!M6257</f>
        <v>0.090000004</v>
      </c>
      <c r="H6256" s="6" t="n">
        <f aca="false">IF(1_Data_EDA!B6257="First Class",1,0)</f>
        <v>0</v>
      </c>
      <c r="I6256" s="6" t="n">
        <f aca="false">IF(1_Data_EDA!B6257="Second Class",1,0)</f>
        <v>0</v>
      </c>
      <c r="J6256" s="6" t="n">
        <f aca="false">IF(1_Data_EDA!B6257="Same Day",1,0)</f>
        <v>0</v>
      </c>
      <c r="K6256" s="6" t="n">
        <f aca="false">IF(1_Data_EDA!C6257="Corporate",1,0)</f>
        <v>0</v>
      </c>
      <c r="L6256" s="6" t="n">
        <f aca="false">IF(1_Data_EDA!C6257="Home Office",1,0)</f>
        <v>1</v>
      </c>
      <c r="M6256" s="6" t="n">
        <f aca="false">IF(1_Data_EDA!D6257="Europe",1,0)</f>
        <v>0</v>
      </c>
      <c r="N6256" s="6" t="n">
        <f aca="false">IF(1_Data_EDA!D6257="LATAM",1,0)</f>
        <v>0</v>
      </c>
      <c r="O6256" s="6" t="n">
        <f aca="false">IF(1_Data_EDA!D6257="Pacific Asia",1,0)</f>
        <v>0</v>
      </c>
      <c r="P6256" s="6" t="n">
        <f aca="false">IF(1_Data_EDA!D6257="USCA",1,0)</f>
        <v>1</v>
      </c>
      <c r="Q6256" s="6" t="n">
        <f aca="false">IF(C6256&gt;MEDIAN(C$5:C$8004),1,0)</f>
        <v>1</v>
      </c>
      <c r="R6256" s="6" t="n">
        <f aca="false">IF(D6256&gt;2,1,0)</f>
        <v>0</v>
      </c>
    </row>
    <row r="6257" customFormat="false" ht="15" hidden="false" customHeight="true" outlineLevel="0" collapsed="false">
      <c r="A6257" s="6" t="n">
        <f aca="false">1_Data_EDA!O6258</f>
        <v>1</v>
      </c>
      <c r="B6257" s="6" t="n">
        <f aca="false">1_Data_EDA!H6258</f>
        <v>1</v>
      </c>
      <c r="C6257" s="7" t="n">
        <f aca="false">1_Data_EDA!I6258</f>
        <v>59.99000168</v>
      </c>
      <c r="D6257" s="6" t="n">
        <f aca="false">1_Data_EDA!J6258</f>
        <v>3</v>
      </c>
      <c r="E6257" s="7" t="n">
        <f aca="false">1_Data_EDA!K6258</f>
        <v>179.9700012</v>
      </c>
      <c r="F6257" s="7" t="n">
        <f aca="false">1_Data_EDA!L6258</f>
        <v>1.799999952</v>
      </c>
      <c r="G6257" s="8" t="n">
        <f aca="false">1_Data_EDA!M6258</f>
        <v>0.01</v>
      </c>
      <c r="H6257" s="6" t="n">
        <f aca="false">IF(1_Data_EDA!B6258="First Class",1,0)</f>
        <v>1</v>
      </c>
      <c r="I6257" s="6" t="n">
        <f aca="false">IF(1_Data_EDA!B6258="Second Class",1,0)</f>
        <v>0</v>
      </c>
      <c r="J6257" s="6" t="n">
        <f aca="false">IF(1_Data_EDA!B6258="Same Day",1,0)</f>
        <v>0</v>
      </c>
      <c r="K6257" s="6" t="n">
        <f aca="false">IF(1_Data_EDA!C6258="Corporate",1,0)</f>
        <v>1</v>
      </c>
      <c r="L6257" s="6" t="n">
        <f aca="false">IF(1_Data_EDA!C6258="Home Office",1,0)</f>
        <v>0</v>
      </c>
      <c r="M6257" s="6" t="n">
        <f aca="false">IF(1_Data_EDA!D6258="Europe",1,0)</f>
        <v>0</v>
      </c>
      <c r="N6257" s="6" t="n">
        <f aca="false">IF(1_Data_EDA!D6258="LATAM",1,0)</f>
        <v>1</v>
      </c>
      <c r="O6257" s="6" t="n">
        <f aca="false">IF(1_Data_EDA!D6258="Pacific Asia",1,0)</f>
        <v>0</v>
      </c>
      <c r="P6257" s="6" t="n">
        <f aca="false">IF(1_Data_EDA!D6258="USCA",1,0)</f>
        <v>0</v>
      </c>
      <c r="Q6257" s="6" t="n">
        <f aca="false">IF(C6257&gt;MEDIAN(C$5:C$8004),1,0)</f>
        <v>0</v>
      </c>
      <c r="R6257" s="6" t="n">
        <f aca="false">IF(D6257&gt;2,1,0)</f>
        <v>1</v>
      </c>
    </row>
    <row r="6258" customFormat="false" ht="15" hidden="false" customHeight="true" outlineLevel="0" collapsed="false">
      <c r="A6258" s="6" t="n">
        <f aca="false">1_Data_EDA!O6259</f>
        <v>1</v>
      </c>
      <c r="B6258" s="6" t="n">
        <f aca="false">1_Data_EDA!H6259</f>
        <v>4</v>
      </c>
      <c r="C6258" s="7" t="n">
        <f aca="false">1_Data_EDA!I6259</f>
        <v>299.980011</v>
      </c>
      <c r="D6258" s="6" t="n">
        <f aca="false">1_Data_EDA!J6259</f>
        <v>1</v>
      </c>
      <c r="E6258" s="7" t="n">
        <f aca="false">1_Data_EDA!K6259</f>
        <v>299.980011</v>
      </c>
      <c r="F6258" s="7" t="n">
        <f aca="false">1_Data_EDA!L6259</f>
        <v>30</v>
      </c>
      <c r="G6258" s="8" t="n">
        <f aca="false">1_Data_EDA!M6259</f>
        <v>0.100000001</v>
      </c>
      <c r="H6258" s="6" t="n">
        <f aca="false">IF(1_Data_EDA!B6259="First Class",1,0)</f>
        <v>0</v>
      </c>
      <c r="I6258" s="6" t="n">
        <f aca="false">IF(1_Data_EDA!B6259="Second Class",1,0)</f>
        <v>0</v>
      </c>
      <c r="J6258" s="6" t="n">
        <f aca="false">IF(1_Data_EDA!B6259="Same Day",1,0)</f>
        <v>0</v>
      </c>
      <c r="K6258" s="6" t="n">
        <f aca="false">IF(1_Data_EDA!C6259="Corporate",1,0)</f>
        <v>0</v>
      </c>
      <c r="L6258" s="6" t="n">
        <f aca="false">IF(1_Data_EDA!C6259="Home Office",1,0)</f>
        <v>0</v>
      </c>
      <c r="M6258" s="6" t="n">
        <f aca="false">IF(1_Data_EDA!D6259="Europe",1,0)</f>
        <v>0</v>
      </c>
      <c r="N6258" s="6" t="n">
        <f aca="false">IF(1_Data_EDA!D6259="LATAM",1,0)</f>
        <v>1</v>
      </c>
      <c r="O6258" s="6" t="n">
        <f aca="false">IF(1_Data_EDA!D6259="Pacific Asia",1,0)</f>
        <v>0</v>
      </c>
      <c r="P6258" s="6" t="n">
        <f aca="false">IF(1_Data_EDA!D6259="USCA",1,0)</f>
        <v>0</v>
      </c>
      <c r="Q6258" s="6" t="n">
        <f aca="false">IF(C6258&gt;MEDIAN(C$5:C$8004),1,0)</f>
        <v>1</v>
      </c>
      <c r="R6258" s="6" t="n">
        <f aca="false">IF(D6258&gt;2,1,0)</f>
        <v>0</v>
      </c>
    </row>
    <row r="6259" customFormat="false" ht="15" hidden="false" customHeight="true" outlineLevel="0" collapsed="false">
      <c r="A6259" s="6" t="n">
        <f aca="false">1_Data_EDA!O6260</f>
        <v>1</v>
      </c>
      <c r="B6259" s="6" t="n">
        <f aca="false">1_Data_EDA!H6260</f>
        <v>4</v>
      </c>
      <c r="C6259" s="7" t="n">
        <f aca="false">1_Data_EDA!I6260</f>
        <v>31.98999977</v>
      </c>
      <c r="D6259" s="6" t="n">
        <f aca="false">1_Data_EDA!J6260</f>
        <v>2</v>
      </c>
      <c r="E6259" s="7" t="n">
        <f aca="false">1_Data_EDA!K6260</f>
        <v>63.97999954</v>
      </c>
      <c r="F6259" s="7" t="n">
        <f aca="false">1_Data_EDA!L6260</f>
        <v>7.679999828</v>
      </c>
      <c r="G6259" s="8" t="n">
        <f aca="false">1_Data_EDA!M6260</f>
        <v>0.119999997</v>
      </c>
      <c r="H6259" s="6" t="n">
        <f aca="false">IF(1_Data_EDA!B6260="First Class",1,0)</f>
        <v>0</v>
      </c>
      <c r="I6259" s="6" t="n">
        <f aca="false">IF(1_Data_EDA!B6260="Second Class",1,0)</f>
        <v>0</v>
      </c>
      <c r="J6259" s="6" t="n">
        <f aca="false">IF(1_Data_EDA!B6260="Same Day",1,0)</f>
        <v>0</v>
      </c>
      <c r="K6259" s="6" t="n">
        <f aca="false">IF(1_Data_EDA!C6260="Corporate",1,0)</f>
        <v>0</v>
      </c>
      <c r="L6259" s="6" t="n">
        <f aca="false">IF(1_Data_EDA!C6260="Home Office",1,0)</f>
        <v>0</v>
      </c>
      <c r="M6259" s="6" t="n">
        <f aca="false">IF(1_Data_EDA!D6260="Europe",1,0)</f>
        <v>0</v>
      </c>
      <c r="N6259" s="6" t="n">
        <f aca="false">IF(1_Data_EDA!D6260="LATAM",1,0)</f>
        <v>0</v>
      </c>
      <c r="O6259" s="6" t="n">
        <f aca="false">IF(1_Data_EDA!D6260="Pacific Asia",1,0)</f>
        <v>1</v>
      </c>
      <c r="P6259" s="6" t="n">
        <f aca="false">IF(1_Data_EDA!D6260="USCA",1,0)</f>
        <v>0</v>
      </c>
      <c r="Q6259" s="6" t="n">
        <f aca="false">IF(C6259&gt;MEDIAN(C$5:C$8004),1,0)</f>
        <v>0</v>
      </c>
      <c r="R6259" s="6" t="n">
        <f aca="false">IF(D6259&gt;2,1,0)</f>
        <v>0</v>
      </c>
    </row>
    <row r="6260" customFormat="false" ht="15" hidden="false" customHeight="true" outlineLevel="0" collapsed="false">
      <c r="A6260" s="6" t="n">
        <f aca="false">1_Data_EDA!O6261</f>
        <v>1</v>
      </c>
      <c r="B6260" s="6" t="n">
        <f aca="false">1_Data_EDA!H6261</f>
        <v>1</v>
      </c>
      <c r="C6260" s="7" t="n">
        <f aca="false">1_Data_EDA!I6261</f>
        <v>50</v>
      </c>
      <c r="D6260" s="6" t="n">
        <f aca="false">1_Data_EDA!J6261</f>
        <v>3</v>
      </c>
      <c r="E6260" s="7" t="n">
        <f aca="false">1_Data_EDA!K6261</f>
        <v>150</v>
      </c>
      <c r="F6260" s="7" t="n">
        <f aca="false">1_Data_EDA!L6261</f>
        <v>18</v>
      </c>
      <c r="G6260" s="8" t="n">
        <f aca="false">1_Data_EDA!M6261</f>
        <v>0.119999997</v>
      </c>
      <c r="H6260" s="6" t="n">
        <f aca="false">IF(1_Data_EDA!B6261="First Class",1,0)</f>
        <v>1</v>
      </c>
      <c r="I6260" s="6" t="n">
        <f aca="false">IF(1_Data_EDA!B6261="Second Class",1,0)</f>
        <v>0</v>
      </c>
      <c r="J6260" s="6" t="n">
        <f aca="false">IF(1_Data_EDA!B6261="Same Day",1,0)</f>
        <v>0</v>
      </c>
      <c r="K6260" s="6" t="n">
        <f aca="false">IF(1_Data_EDA!C6261="Corporate",1,0)</f>
        <v>1</v>
      </c>
      <c r="L6260" s="6" t="n">
        <f aca="false">IF(1_Data_EDA!C6261="Home Office",1,0)</f>
        <v>0</v>
      </c>
      <c r="M6260" s="6" t="n">
        <f aca="false">IF(1_Data_EDA!D6261="Europe",1,0)</f>
        <v>0</v>
      </c>
      <c r="N6260" s="6" t="n">
        <f aca="false">IF(1_Data_EDA!D6261="LATAM",1,0)</f>
        <v>1</v>
      </c>
      <c r="O6260" s="6" t="n">
        <f aca="false">IF(1_Data_EDA!D6261="Pacific Asia",1,0)</f>
        <v>0</v>
      </c>
      <c r="P6260" s="6" t="n">
        <f aca="false">IF(1_Data_EDA!D6261="USCA",1,0)</f>
        <v>0</v>
      </c>
      <c r="Q6260" s="6" t="n">
        <f aca="false">IF(C6260&gt;MEDIAN(C$5:C$8004),1,0)</f>
        <v>0</v>
      </c>
      <c r="R6260" s="6" t="n">
        <f aca="false">IF(D6260&gt;2,1,0)</f>
        <v>1</v>
      </c>
    </row>
    <row r="6261" customFormat="false" ht="15" hidden="false" customHeight="true" outlineLevel="0" collapsed="false">
      <c r="A6261" s="6" t="n">
        <f aca="false">1_Data_EDA!O6262</f>
        <v>1</v>
      </c>
      <c r="B6261" s="6" t="n">
        <f aca="false">1_Data_EDA!H6262</f>
        <v>2</v>
      </c>
      <c r="C6261" s="7" t="n">
        <f aca="false">1_Data_EDA!I6262</f>
        <v>452.0400085</v>
      </c>
      <c r="D6261" s="6" t="n">
        <f aca="false">1_Data_EDA!J6262</f>
        <v>1</v>
      </c>
      <c r="E6261" s="7" t="n">
        <f aca="false">1_Data_EDA!K6262</f>
        <v>452.0400085</v>
      </c>
      <c r="F6261" s="7" t="n">
        <f aca="false">1_Data_EDA!L6262</f>
        <v>67.80999756</v>
      </c>
      <c r="G6261" s="8" t="n">
        <f aca="false">1_Data_EDA!M6262</f>
        <v>0.150000006</v>
      </c>
      <c r="H6261" s="6" t="n">
        <f aca="false">IF(1_Data_EDA!B6262="First Class",1,0)</f>
        <v>0</v>
      </c>
      <c r="I6261" s="6" t="n">
        <f aca="false">IF(1_Data_EDA!B6262="Second Class",1,0)</f>
        <v>1</v>
      </c>
      <c r="J6261" s="6" t="n">
        <f aca="false">IF(1_Data_EDA!B6262="Same Day",1,0)</f>
        <v>0</v>
      </c>
      <c r="K6261" s="6" t="n">
        <f aca="false">IF(1_Data_EDA!C6262="Corporate",1,0)</f>
        <v>1</v>
      </c>
      <c r="L6261" s="6" t="n">
        <f aca="false">IF(1_Data_EDA!C6262="Home Office",1,0)</f>
        <v>0</v>
      </c>
      <c r="M6261" s="6" t="n">
        <f aca="false">IF(1_Data_EDA!D6262="Europe",1,0)</f>
        <v>1</v>
      </c>
      <c r="N6261" s="6" t="n">
        <f aca="false">IF(1_Data_EDA!D6262="LATAM",1,0)</f>
        <v>0</v>
      </c>
      <c r="O6261" s="6" t="n">
        <f aca="false">IF(1_Data_EDA!D6262="Pacific Asia",1,0)</f>
        <v>0</v>
      </c>
      <c r="P6261" s="6" t="n">
        <f aca="false">IF(1_Data_EDA!D6262="USCA",1,0)</f>
        <v>0</v>
      </c>
      <c r="Q6261" s="6" t="n">
        <f aca="false">IF(C6261&gt;MEDIAN(C$5:C$8004),1,0)</f>
        <v>1</v>
      </c>
      <c r="R6261" s="6" t="n">
        <f aca="false">IF(D6261&gt;2,1,0)</f>
        <v>0</v>
      </c>
    </row>
    <row r="6262" customFormat="false" ht="15" hidden="false" customHeight="true" outlineLevel="0" collapsed="false">
      <c r="A6262" s="6" t="n">
        <f aca="false">1_Data_EDA!O6263</f>
        <v>0</v>
      </c>
      <c r="B6262" s="6" t="n">
        <f aca="false">1_Data_EDA!H6263</f>
        <v>4</v>
      </c>
      <c r="C6262" s="7" t="n">
        <f aca="false">1_Data_EDA!I6263</f>
        <v>100</v>
      </c>
      <c r="D6262" s="6" t="n">
        <f aca="false">1_Data_EDA!J6263</f>
        <v>2</v>
      </c>
      <c r="E6262" s="7" t="n">
        <f aca="false">1_Data_EDA!K6263</f>
        <v>200</v>
      </c>
      <c r="F6262" s="7" t="n">
        <f aca="false">1_Data_EDA!L6263</f>
        <v>4</v>
      </c>
      <c r="G6262" s="8" t="n">
        <f aca="false">1_Data_EDA!M6263</f>
        <v>0.02</v>
      </c>
      <c r="H6262" s="6" t="n">
        <f aca="false">IF(1_Data_EDA!B6263="First Class",1,0)</f>
        <v>0</v>
      </c>
      <c r="I6262" s="6" t="n">
        <f aca="false">IF(1_Data_EDA!B6263="Second Class",1,0)</f>
        <v>0</v>
      </c>
      <c r="J6262" s="6" t="n">
        <f aca="false">IF(1_Data_EDA!B6263="Same Day",1,0)</f>
        <v>0</v>
      </c>
      <c r="K6262" s="6" t="n">
        <f aca="false">IF(1_Data_EDA!C6263="Corporate",1,0)</f>
        <v>0</v>
      </c>
      <c r="L6262" s="6" t="n">
        <f aca="false">IF(1_Data_EDA!C6263="Home Office",1,0)</f>
        <v>0</v>
      </c>
      <c r="M6262" s="6" t="n">
        <f aca="false">IF(1_Data_EDA!D6263="Europe",1,0)</f>
        <v>0</v>
      </c>
      <c r="N6262" s="6" t="n">
        <f aca="false">IF(1_Data_EDA!D6263="LATAM",1,0)</f>
        <v>1</v>
      </c>
      <c r="O6262" s="6" t="n">
        <f aca="false">IF(1_Data_EDA!D6263="Pacific Asia",1,0)</f>
        <v>0</v>
      </c>
      <c r="P6262" s="6" t="n">
        <f aca="false">IF(1_Data_EDA!D6263="USCA",1,0)</f>
        <v>0</v>
      </c>
      <c r="Q6262" s="6" t="n">
        <f aca="false">IF(C6262&gt;MEDIAN(C$5:C$8004),1,0)</f>
        <v>1</v>
      </c>
      <c r="R6262" s="6" t="n">
        <f aca="false">IF(D6262&gt;2,1,0)</f>
        <v>0</v>
      </c>
    </row>
    <row r="6263" customFormat="false" ht="15" hidden="false" customHeight="true" outlineLevel="0" collapsed="false">
      <c r="A6263" s="6" t="n">
        <f aca="false">1_Data_EDA!O6264</f>
        <v>1</v>
      </c>
      <c r="B6263" s="6" t="n">
        <f aca="false">1_Data_EDA!H6264</f>
        <v>0</v>
      </c>
      <c r="C6263" s="7" t="n">
        <f aca="false">1_Data_EDA!I6264</f>
        <v>199.9900055</v>
      </c>
      <c r="D6263" s="6" t="n">
        <f aca="false">1_Data_EDA!J6264</f>
        <v>1</v>
      </c>
      <c r="E6263" s="7" t="n">
        <f aca="false">1_Data_EDA!K6264</f>
        <v>199.9900055</v>
      </c>
      <c r="F6263" s="7" t="n">
        <f aca="false">1_Data_EDA!L6264</f>
        <v>10</v>
      </c>
      <c r="G6263" s="8" t="n">
        <f aca="false">1_Data_EDA!M6264</f>
        <v>0.050000001</v>
      </c>
      <c r="H6263" s="6" t="n">
        <f aca="false">IF(1_Data_EDA!B6264="First Class",1,0)</f>
        <v>0</v>
      </c>
      <c r="I6263" s="6" t="n">
        <f aca="false">IF(1_Data_EDA!B6264="Second Class",1,0)</f>
        <v>0</v>
      </c>
      <c r="J6263" s="6" t="n">
        <f aca="false">IF(1_Data_EDA!B6264="Same Day",1,0)</f>
        <v>1</v>
      </c>
      <c r="K6263" s="6" t="n">
        <f aca="false">IF(1_Data_EDA!C6264="Corporate",1,0)</f>
        <v>0</v>
      </c>
      <c r="L6263" s="6" t="n">
        <f aca="false">IF(1_Data_EDA!C6264="Home Office",1,0)</f>
        <v>1</v>
      </c>
      <c r="M6263" s="6" t="n">
        <f aca="false">IF(1_Data_EDA!D6264="Europe",1,0)</f>
        <v>0</v>
      </c>
      <c r="N6263" s="6" t="n">
        <f aca="false">IF(1_Data_EDA!D6264="LATAM",1,0)</f>
        <v>1</v>
      </c>
      <c r="O6263" s="6" t="n">
        <f aca="false">IF(1_Data_EDA!D6264="Pacific Asia",1,0)</f>
        <v>0</v>
      </c>
      <c r="P6263" s="6" t="n">
        <f aca="false">IF(1_Data_EDA!D6264="USCA",1,0)</f>
        <v>0</v>
      </c>
      <c r="Q6263" s="6" t="n">
        <f aca="false">IF(C6263&gt;MEDIAN(C$5:C$8004),1,0)</f>
        <v>1</v>
      </c>
      <c r="R6263" s="6" t="n">
        <f aca="false">IF(D6263&gt;2,1,0)</f>
        <v>0</v>
      </c>
    </row>
    <row r="6264" customFormat="false" ht="15" hidden="false" customHeight="true" outlineLevel="0" collapsed="false">
      <c r="A6264" s="6" t="n">
        <f aca="false">1_Data_EDA!O6265</f>
        <v>1</v>
      </c>
      <c r="B6264" s="6" t="n">
        <f aca="false">1_Data_EDA!H6265</f>
        <v>4</v>
      </c>
      <c r="C6264" s="7" t="n">
        <f aca="false">1_Data_EDA!I6265</f>
        <v>299.980011</v>
      </c>
      <c r="D6264" s="6" t="n">
        <f aca="false">1_Data_EDA!J6265</f>
        <v>1</v>
      </c>
      <c r="E6264" s="7" t="n">
        <f aca="false">1_Data_EDA!K6265</f>
        <v>299.980011</v>
      </c>
      <c r="F6264" s="7" t="n">
        <f aca="false">1_Data_EDA!L6265</f>
        <v>30</v>
      </c>
      <c r="G6264" s="8" t="n">
        <f aca="false">1_Data_EDA!M6265</f>
        <v>0.100000001</v>
      </c>
      <c r="H6264" s="6" t="n">
        <f aca="false">IF(1_Data_EDA!B6265="First Class",1,0)</f>
        <v>0</v>
      </c>
      <c r="I6264" s="6" t="n">
        <f aca="false">IF(1_Data_EDA!B6265="Second Class",1,0)</f>
        <v>0</v>
      </c>
      <c r="J6264" s="6" t="n">
        <f aca="false">IF(1_Data_EDA!B6265="Same Day",1,0)</f>
        <v>0</v>
      </c>
      <c r="K6264" s="6" t="n">
        <f aca="false">IF(1_Data_EDA!C6265="Corporate",1,0)</f>
        <v>0</v>
      </c>
      <c r="L6264" s="6" t="n">
        <f aca="false">IF(1_Data_EDA!C6265="Home Office",1,0)</f>
        <v>0</v>
      </c>
      <c r="M6264" s="6" t="n">
        <f aca="false">IF(1_Data_EDA!D6265="Europe",1,0)</f>
        <v>1</v>
      </c>
      <c r="N6264" s="6" t="n">
        <f aca="false">IF(1_Data_EDA!D6265="LATAM",1,0)</f>
        <v>0</v>
      </c>
      <c r="O6264" s="6" t="n">
        <f aca="false">IF(1_Data_EDA!D6265="Pacific Asia",1,0)</f>
        <v>0</v>
      </c>
      <c r="P6264" s="6" t="n">
        <f aca="false">IF(1_Data_EDA!D6265="USCA",1,0)</f>
        <v>0</v>
      </c>
      <c r="Q6264" s="6" t="n">
        <f aca="false">IF(C6264&gt;MEDIAN(C$5:C$8004),1,0)</f>
        <v>1</v>
      </c>
      <c r="R6264" s="6" t="n">
        <f aca="false">IF(D6264&gt;2,1,0)</f>
        <v>0</v>
      </c>
    </row>
    <row r="6265" customFormat="false" ht="15" hidden="false" customHeight="true" outlineLevel="0" collapsed="false">
      <c r="A6265" s="6" t="n">
        <f aca="false">1_Data_EDA!O6266</f>
        <v>1</v>
      </c>
      <c r="B6265" s="6" t="n">
        <f aca="false">1_Data_EDA!H6266</f>
        <v>2</v>
      </c>
      <c r="C6265" s="7" t="n">
        <f aca="false">1_Data_EDA!I6266</f>
        <v>129.9900055</v>
      </c>
      <c r="D6265" s="6" t="n">
        <f aca="false">1_Data_EDA!J6266</f>
        <v>1</v>
      </c>
      <c r="E6265" s="7" t="n">
        <f aca="false">1_Data_EDA!K6266</f>
        <v>129.9900055</v>
      </c>
      <c r="F6265" s="7" t="n">
        <f aca="false">1_Data_EDA!L6266</f>
        <v>20.79999924</v>
      </c>
      <c r="G6265" s="8" t="n">
        <f aca="false">1_Data_EDA!M6266</f>
        <v>0.159999996</v>
      </c>
      <c r="H6265" s="6" t="n">
        <f aca="false">IF(1_Data_EDA!B6266="First Class",1,0)</f>
        <v>0</v>
      </c>
      <c r="I6265" s="6" t="n">
        <f aca="false">IF(1_Data_EDA!B6266="Second Class",1,0)</f>
        <v>1</v>
      </c>
      <c r="J6265" s="6" t="n">
        <f aca="false">IF(1_Data_EDA!B6266="Same Day",1,0)</f>
        <v>0</v>
      </c>
      <c r="K6265" s="6" t="n">
        <f aca="false">IF(1_Data_EDA!C6266="Corporate",1,0)</f>
        <v>0</v>
      </c>
      <c r="L6265" s="6" t="n">
        <f aca="false">IF(1_Data_EDA!C6266="Home Office",1,0)</f>
        <v>0</v>
      </c>
      <c r="M6265" s="6" t="n">
        <f aca="false">IF(1_Data_EDA!D6266="Europe",1,0)</f>
        <v>0</v>
      </c>
      <c r="N6265" s="6" t="n">
        <f aca="false">IF(1_Data_EDA!D6266="LATAM",1,0)</f>
        <v>0</v>
      </c>
      <c r="O6265" s="6" t="n">
        <f aca="false">IF(1_Data_EDA!D6266="Pacific Asia",1,0)</f>
        <v>1</v>
      </c>
      <c r="P6265" s="6" t="n">
        <f aca="false">IF(1_Data_EDA!D6266="USCA",1,0)</f>
        <v>0</v>
      </c>
      <c r="Q6265" s="6" t="n">
        <f aca="false">IF(C6265&gt;MEDIAN(C$5:C$8004),1,0)</f>
        <v>1</v>
      </c>
      <c r="R6265" s="6" t="n">
        <f aca="false">IF(D6265&gt;2,1,0)</f>
        <v>0</v>
      </c>
    </row>
    <row r="6266" customFormat="false" ht="15" hidden="false" customHeight="true" outlineLevel="0" collapsed="false">
      <c r="A6266" s="6" t="n">
        <f aca="false">1_Data_EDA!O6267</f>
        <v>0</v>
      </c>
      <c r="B6266" s="6" t="n">
        <f aca="false">1_Data_EDA!H6267</f>
        <v>4</v>
      </c>
      <c r="C6266" s="7" t="n">
        <f aca="false">1_Data_EDA!I6267</f>
        <v>199.9900055</v>
      </c>
      <c r="D6266" s="6" t="n">
        <f aca="false">1_Data_EDA!J6267</f>
        <v>1</v>
      </c>
      <c r="E6266" s="7" t="n">
        <f aca="false">1_Data_EDA!K6267</f>
        <v>199.9900055</v>
      </c>
      <c r="F6266" s="7" t="n">
        <f aca="false">1_Data_EDA!L6267</f>
        <v>8</v>
      </c>
      <c r="G6266" s="8" t="n">
        <f aca="false">1_Data_EDA!M6267</f>
        <v>0.039999999</v>
      </c>
      <c r="H6266" s="6" t="n">
        <f aca="false">IF(1_Data_EDA!B6267="First Class",1,0)</f>
        <v>0</v>
      </c>
      <c r="I6266" s="6" t="n">
        <f aca="false">IF(1_Data_EDA!B6267="Second Class",1,0)</f>
        <v>0</v>
      </c>
      <c r="J6266" s="6" t="n">
        <f aca="false">IF(1_Data_EDA!B6267="Same Day",1,0)</f>
        <v>0</v>
      </c>
      <c r="K6266" s="6" t="n">
        <f aca="false">IF(1_Data_EDA!C6267="Corporate",1,0)</f>
        <v>1</v>
      </c>
      <c r="L6266" s="6" t="n">
        <f aca="false">IF(1_Data_EDA!C6267="Home Office",1,0)</f>
        <v>0</v>
      </c>
      <c r="M6266" s="6" t="n">
        <f aca="false">IF(1_Data_EDA!D6267="Europe",1,0)</f>
        <v>1</v>
      </c>
      <c r="N6266" s="6" t="n">
        <f aca="false">IF(1_Data_EDA!D6267="LATAM",1,0)</f>
        <v>0</v>
      </c>
      <c r="O6266" s="6" t="n">
        <f aca="false">IF(1_Data_EDA!D6267="Pacific Asia",1,0)</f>
        <v>0</v>
      </c>
      <c r="P6266" s="6" t="n">
        <f aca="false">IF(1_Data_EDA!D6267="USCA",1,0)</f>
        <v>0</v>
      </c>
      <c r="Q6266" s="6" t="n">
        <f aca="false">IF(C6266&gt;MEDIAN(C$5:C$8004),1,0)</f>
        <v>1</v>
      </c>
      <c r="R6266" s="6" t="n">
        <f aca="false">IF(D6266&gt;2,1,0)</f>
        <v>0</v>
      </c>
    </row>
    <row r="6267" customFormat="false" ht="15" hidden="false" customHeight="true" outlineLevel="0" collapsed="false">
      <c r="A6267" s="6" t="n">
        <f aca="false">1_Data_EDA!O6268</f>
        <v>0</v>
      </c>
      <c r="B6267" s="6" t="n">
        <f aca="false">1_Data_EDA!H6268</f>
        <v>4</v>
      </c>
      <c r="C6267" s="7" t="n">
        <f aca="false">1_Data_EDA!I6268</f>
        <v>47.99000168</v>
      </c>
      <c r="D6267" s="6" t="n">
        <f aca="false">1_Data_EDA!J6268</f>
        <v>2</v>
      </c>
      <c r="E6267" s="7" t="n">
        <f aca="false">1_Data_EDA!K6268</f>
        <v>95.98000336</v>
      </c>
      <c r="F6267" s="7" t="n">
        <f aca="false">1_Data_EDA!L6268</f>
        <v>0</v>
      </c>
      <c r="G6267" s="8" t="n">
        <f aca="false">1_Data_EDA!M6268</f>
        <v>0</v>
      </c>
      <c r="H6267" s="6" t="n">
        <f aca="false">IF(1_Data_EDA!B6268="First Class",1,0)</f>
        <v>0</v>
      </c>
      <c r="I6267" s="6" t="n">
        <f aca="false">IF(1_Data_EDA!B6268="Second Class",1,0)</f>
        <v>0</v>
      </c>
      <c r="J6267" s="6" t="n">
        <f aca="false">IF(1_Data_EDA!B6268="Same Day",1,0)</f>
        <v>0</v>
      </c>
      <c r="K6267" s="6" t="n">
        <f aca="false">IF(1_Data_EDA!C6268="Corporate",1,0)</f>
        <v>1</v>
      </c>
      <c r="L6267" s="6" t="n">
        <f aca="false">IF(1_Data_EDA!C6268="Home Office",1,0)</f>
        <v>0</v>
      </c>
      <c r="M6267" s="6" t="n">
        <f aca="false">IF(1_Data_EDA!D6268="Europe",1,0)</f>
        <v>0</v>
      </c>
      <c r="N6267" s="6" t="n">
        <f aca="false">IF(1_Data_EDA!D6268="LATAM",1,0)</f>
        <v>0</v>
      </c>
      <c r="O6267" s="6" t="n">
        <f aca="false">IF(1_Data_EDA!D6268="Pacific Asia",1,0)</f>
        <v>1</v>
      </c>
      <c r="P6267" s="6" t="n">
        <f aca="false">IF(1_Data_EDA!D6268="USCA",1,0)</f>
        <v>0</v>
      </c>
      <c r="Q6267" s="6" t="n">
        <f aca="false">IF(C6267&gt;MEDIAN(C$5:C$8004),1,0)</f>
        <v>0</v>
      </c>
      <c r="R6267" s="6" t="n">
        <f aca="false">IF(D6267&gt;2,1,0)</f>
        <v>0</v>
      </c>
    </row>
    <row r="6268" customFormat="false" ht="15" hidden="false" customHeight="true" outlineLevel="0" collapsed="false">
      <c r="A6268" s="6" t="n">
        <f aca="false">1_Data_EDA!O6269</f>
        <v>1</v>
      </c>
      <c r="B6268" s="6" t="n">
        <f aca="false">1_Data_EDA!H6269</f>
        <v>1</v>
      </c>
      <c r="C6268" s="7" t="n">
        <f aca="false">1_Data_EDA!I6269</f>
        <v>299.980011</v>
      </c>
      <c r="D6268" s="6" t="n">
        <f aca="false">1_Data_EDA!J6269</f>
        <v>1</v>
      </c>
      <c r="E6268" s="7" t="n">
        <f aca="false">1_Data_EDA!K6269</f>
        <v>299.980011</v>
      </c>
      <c r="F6268" s="7" t="n">
        <f aca="false">1_Data_EDA!L6269</f>
        <v>12</v>
      </c>
      <c r="G6268" s="8" t="n">
        <f aca="false">1_Data_EDA!M6269</f>
        <v>0.039999999</v>
      </c>
      <c r="H6268" s="6" t="n">
        <f aca="false">IF(1_Data_EDA!B6269="First Class",1,0)</f>
        <v>1</v>
      </c>
      <c r="I6268" s="6" t="n">
        <f aca="false">IF(1_Data_EDA!B6269="Second Class",1,0)</f>
        <v>0</v>
      </c>
      <c r="J6268" s="6" t="n">
        <f aca="false">IF(1_Data_EDA!B6269="Same Day",1,0)</f>
        <v>0</v>
      </c>
      <c r="K6268" s="6" t="n">
        <f aca="false">IF(1_Data_EDA!C6269="Corporate",1,0)</f>
        <v>1</v>
      </c>
      <c r="L6268" s="6" t="n">
        <f aca="false">IF(1_Data_EDA!C6269="Home Office",1,0)</f>
        <v>0</v>
      </c>
      <c r="M6268" s="6" t="n">
        <f aca="false">IF(1_Data_EDA!D6269="Europe",1,0)</f>
        <v>0</v>
      </c>
      <c r="N6268" s="6" t="n">
        <f aca="false">IF(1_Data_EDA!D6269="LATAM",1,0)</f>
        <v>0</v>
      </c>
      <c r="O6268" s="6" t="n">
        <f aca="false">IF(1_Data_EDA!D6269="Pacific Asia",1,0)</f>
        <v>0</v>
      </c>
      <c r="P6268" s="6" t="n">
        <f aca="false">IF(1_Data_EDA!D6269="USCA",1,0)</f>
        <v>1</v>
      </c>
      <c r="Q6268" s="6" t="n">
        <f aca="false">IF(C6268&gt;MEDIAN(C$5:C$8004),1,0)</f>
        <v>1</v>
      </c>
      <c r="R6268" s="6" t="n">
        <f aca="false">IF(D6268&gt;2,1,0)</f>
        <v>0</v>
      </c>
    </row>
    <row r="6269" customFormat="false" ht="15" hidden="false" customHeight="true" outlineLevel="0" collapsed="false">
      <c r="A6269" s="6" t="n">
        <f aca="false">1_Data_EDA!O6270</f>
        <v>1</v>
      </c>
      <c r="B6269" s="6" t="n">
        <f aca="false">1_Data_EDA!H6270</f>
        <v>2</v>
      </c>
      <c r="C6269" s="7" t="n">
        <f aca="false">1_Data_EDA!I6270</f>
        <v>59.99000168</v>
      </c>
      <c r="D6269" s="6" t="n">
        <f aca="false">1_Data_EDA!J6270</f>
        <v>1</v>
      </c>
      <c r="E6269" s="7" t="n">
        <f aca="false">1_Data_EDA!K6270</f>
        <v>59.99000168</v>
      </c>
      <c r="F6269" s="7" t="n">
        <f aca="false">1_Data_EDA!L6270</f>
        <v>10.80000019</v>
      </c>
      <c r="G6269" s="8" t="n">
        <f aca="false">1_Data_EDA!M6270</f>
        <v>0.180000007</v>
      </c>
      <c r="H6269" s="6" t="n">
        <f aca="false">IF(1_Data_EDA!B6270="First Class",1,0)</f>
        <v>0</v>
      </c>
      <c r="I6269" s="6" t="n">
        <f aca="false">IF(1_Data_EDA!B6270="Second Class",1,0)</f>
        <v>1</v>
      </c>
      <c r="J6269" s="6" t="n">
        <f aca="false">IF(1_Data_EDA!B6270="Same Day",1,0)</f>
        <v>0</v>
      </c>
      <c r="K6269" s="6" t="n">
        <f aca="false">IF(1_Data_EDA!C6270="Corporate",1,0)</f>
        <v>1</v>
      </c>
      <c r="L6269" s="6" t="n">
        <f aca="false">IF(1_Data_EDA!C6270="Home Office",1,0)</f>
        <v>0</v>
      </c>
      <c r="M6269" s="6" t="n">
        <f aca="false">IF(1_Data_EDA!D6270="Europe",1,0)</f>
        <v>0</v>
      </c>
      <c r="N6269" s="6" t="n">
        <f aca="false">IF(1_Data_EDA!D6270="LATAM",1,0)</f>
        <v>0</v>
      </c>
      <c r="O6269" s="6" t="n">
        <f aca="false">IF(1_Data_EDA!D6270="Pacific Asia",1,0)</f>
        <v>1</v>
      </c>
      <c r="P6269" s="6" t="n">
        <f aca="false">IF(1_Data_EDA!D6270="USCA",1,0)</f>
        <v>0</v>
      </c>
      <c r="Q6269" s="6" t="n">
        <f aca="false">IF(C6269&gt;MEDIAN(C$5:C$8004),1,0)</f>
        <v>0</v>
      </c>
      <c r="R6269" s="6" t="n">
        <f aca="false">IF(D6269&gt;2,1,0)</f>
        <v>0</v>
      </c>
    </row>
    <row r="6270" customFormat="false" ht="15" hidden="false" customHeight="true" outlineLevel="0" collapsed="false">
      <c r="A6270" s="6" t="n">
        <f aca="false">1_Data_EDA!O6271</f>
        <v>0</v>
      </c>
      <c r="B6270" s="6" t="n">
        <f aca="false">1_Data_EDA!H6271</f>
        <v>2</v>
      </c>
      <c r="C6270" s="7" t="n">
        <f aca="false">1_Data_EDA!I6271</f>
        <v>129.9900055</v>
      </c>
      <c r="D6270" s="6" t="n">
        <f aca="false">1_Data_EDA!J6271</f>
        <v>1</v>
      </c>
      <c r="E6270" s="7" t="n">
        <f aca="false">1_Data_EDA!K6271</f>
        <v>129.9900055</v>
      </c>
      <c r="F6270" s="7" t="n">
        <f aca="false">1_Data_EDA!L6271</f>
        <v>3.900000095</v>
      </c>
      <c r="G6270" s="8" t="n">
        <f aca="false">1_Data_EDA!M6271</f>
        <v>0.029999999</v>
      </c>
      <c r="H6270" s="6" t="n">
        <f aca="false">IF(1_Data_EDA!B6271="First Class",1,0)</f>
        <v>0</v>
      </c>
      <c r="I6270" s="6" t="n">
        <f aca="false">IF(1_Data_EDA!B6271="Second Class",1,0)</f>
        <v>1</v>
      </c>
      <c r="J6270" s="6" t="n">
        <f aca="false">IF(1_Data_EDA!B6271="Same Day",1,0)</f>
        <v>0</v>
      </c>
      <c r="K6270" s="6" t="n">
        <f aca="false">IF(1_Data_EDA!C6271="Corporate",1,0)</f>
        <v>0</v>
      </c>
      <c r="L6270" s="6" t="n">
        <f aca="false">IF(1_Data_EDA!C6271="Home Office",1,0)</f>
        <v>0</v>
      </c>
      <c r="M6270" s="6" t="n">
        <f aca="false">IF(1_Data_EDA!D6271="Europe",1,0)</f>
        <v>1</v>
      </c>
      <c r="N6270" s="6" t="n">
        <f aca="false">IF(1_Data_EDA!D6271="LATAM",1,0)</f>
        <v>0</v>
      </c>
      <c r="O6270" s="6" t="n">
        <f aca="false">IF(1_Data_EDA!D6271="Pacific Asia",1,0)</f>
        <v>0</v>
      </c>
      <c r="P6270" s="6" t="n">
        <f aca="false">IF(1_Data_EDA!D6271="USCA",1,0)</f>
        <v>0</v>
      </c>
      <c r="Q6270" s="6" t="n">
        <f aca="false">IF(C6270&gt;MEDIAN(C$5:C$8004),1,0)</f>
        <v>1</v>
      </c>
      <c r="R6270" s="6" t="n">
        <f aca="false">IF(D6270&gt;2,1,0)</f>
        <v>0</v>
      </c>
    </row>
    <row r="6271" customFormat="false" ht="15" hidden="false" customHeight="true" outlineLevel="0" collapsed="false">
      <c r="A6271" s="6" t="n">
        <f aca="false">1_Data_EDA!O6272</f>
        <v>0</v>
      </c>
      <c r="B6271" s="6" t="n">
        <f aca="false">1_Data_EDA!H6272</f>
        <v>4</v>
      </c>
      <c r="C6271" s="7" t="n">
        <f aca="false">1_Data_EDA!I6272</f>
        <v>399.980011</v>
      </c>
      <c r="D6271" s="6" t="n">
        <f aca="false">1_Data_EDA!J6272</f>
        <v>1</v>
      </c>
      <c r="E6271" s="7" t="n">
        <f aca="false">1_Data_EDA!K6272</f>
        <v>399.980011</v>
      </c>
      <c r="F6271" s="7" t="n">
        <f aca="false">1_Data_EDA!L6272</f>
        <v>36</v>
      </c>
      <c r="G6271" s="8" t="n">
        <f aca="false">1_Data_EDA!M6272</f>
        <v>0.090000004</v>
      </c>
      <c r="H6271" s="6" t="n">
        <f aca="false">IF(1_Data_EDA!B6272="First Class",1,0)</f>
        <v>0</v>
      </c>
      <c r="I6271" s="6" t="n">
        <f aca="false">IF(1_Data_EDA!B6272="Second Class",1,0)</f>
        <v>0</v>
      </c>
      <c r="J6271" s="6" t="n">
        <f aca="false">IF(1_Data_EDA!B6272="Same Day",1,0)</f>
        <v>0</v>
      </c>
      <c r="K6271" s="6" t="n">
        <f aca="false">IF(1_Data_EDA!C6272="Corporate",1,0)</f>
        <v>1</v>
      </c>
      <c r="L6271" s="6" t="n">
        <f aca="false">IF(1_Data_EDA!C6272="Home Office",1,0)</f>
        <v>0</v>
      </c>
      <c r="M6271" s="6" t="n">
        <f aca="false">IF(1_Data_EDA!D6272="Europe",1,0)</f>
        <v>0</v>
      </c>
      <c r="N6271" s="6" t="n">
        <f aca="false">IF(1_Data_EDA!D6272="LATAM",1,0)</f>
        <v>1</v>
      </c>
      <c r="O6271" s="6" t="n">
        <f aca="false">IF(1_Data_EDA!D6272="Pacific Asia",1,0)</f>
        <v>0</v>
      </c>
      <c r="P6271" s="6" t="n">
        <f aca="false">IF(1_Data_EDA!D6272="USCA",1,0)</f>
        <v>0</v>
      </c>
      <c r="Q6271" s="6" t="n">
        <f aca="false">IF(C6271&gt;MEDIAN(C$5:C$8004),1,0)</f>
        <v>1</v>
      </c>
      <c r="R6271" s="6" t="n">
        <f aca="false">IF(D6271&gt;2,1,0)</f>
        <v>0</v>
      </c>
    </row>
    <row r="6272" customFormat="false" ht="15" hidden="false" customHeight="true" outlineLevel="0" collapsed="false">
      <c r="A6272" s="6" t="n">
        <f aca="false">1_Data_EDA!O6273</f>
        <v>0</v>
      </c>
      <c r="B6272" s="6" t="n">
        <f aca="false">1_Data_EDA!H6273</f>
        <v>4</v>
      </c>
      <c r="C6272" s="7" t="n">
        <f aca="false">1_Data_EDA!I6273</f>
        <v>129.9900055</v>
      </c>
      <c r="D6272" s="6" t="n">
        <f aca="false">1_Data_EDA!J6273</f>
        <v>1</v>
      </c>
      <c r="E6272" s="7" t="n">
        <f aca="false">1_Data_EDA!K6273</f>
        <v>129.9900055</v>
      </c>
      <c r="F6272" s="7" t="n">
        <f aca="false">1_Data_EDA!L6273</f>
        <v>16.89999962</v>
      </c>
      <c r="G6272" s="8" t="n">
        <f aca="false">1_Data_EDA!M6273</f>
        <v>0.129999995</v>
      </c>
      <c r="H6272" s="6" t="n">
        <f aca="false">IF(1_Data_EDA!B6273="First Class",1,0)</f>
        <v>0</v>
      </c>
      <c r="I6272" s="6" t="n">
        <f aca="false">IF(1_Data_EDA!B6273="Second Class",1,0)</f>
        <v>0</v>
      </c>
      <c r="J6272" s="6" t="n">
        <f aca="false">IF(1_Data_EDA!B6273="Same Day",1,0)</f>
        <v>0</v>
      </c>
      <c r="K6272" s="6" t="n">
        <f aca="false">IF(1_Data_EDA!C6273="Corporate",1,0)</f>
        <v>0</v>
      </c>
      <c r="L6272" s="6" t="n">
        <f aca="false">IF(1_Data_EDA!C6273="Home Office",1,0)</f>
        <v>0</v>
      </c>
      <c r="M6272" s="6" t="n">
        <f aca="false">IF(1_Data_EDA!D6273="Europe",1,0)</f>
        <v>0</v>
      </c>
      <c r="N6272" s="6" t="n">
        <f aca="false">IF(1_Data_EDA!D6273="LATAM",1,0)</f>
        <v>0</v>
      </c>
      <c r="O6272" s="6" t="n">
        <f aca="false">IF(1_Data_EDA!D6273="Pacific Asia",1,0)</f>
        <v>1</v>
      </c>
      <c r="P6272" s="6" t="n">
        <f aca="false">IF(1_Data_EDA!D6273="USCA",1,0)</f>
        <v>0</v>
      </c>
      <c r="Q6272" s="6" t="n">
        <f aca="false">IF(C6272&gt;MEDIAN(C$5:C$8004),1,0)</f>
        <v>1</v>
      </c>
      <c r="R6272" s="6" t="n">
        <f aca="false">IF(D6272&gt;2,1,0)</f>
        <v>0</v>
      </c>
    </row>
    <row r="6273" customFormat="false" ht="15" hidden="false" customHeight="true" outlineLevel="0" collapsed="false">
      <c r="A6273" s="6" t="n">
        <f aca="false">1_Data_EDA!O6274</f>
        <v>1</v>
      </c>
      <c r="B6273" s="6" t="n">
        <f aca="false">1_Data_EDA!H6274</f>
        <v>2</v>
      </c>
      <c r="C6273" s="7" t="n">
        <f aca="false">1_Data_EDA!I6274</f>
        <v>50</v>
      </c>
      <c r="D6273" s="6" t="n">
        <f aca="false">1_Data_EDA!J6274</f>
        <v>4</v>
      </c>
      <c r="E6273" s="7" t="n">
        <f aca="false">1_Data_EDA!K6274</f>
        <v>200</v>
      </c>
      <c r="F6273" s="7" t="n">
        <f aca="false">1_Data_EDA!L6274</f>
        <v>0</v>
      </c>
      <c r="G6273" s="8" t="n">
        <f aca="false">1_Data_EDA!M6274</f>
        <v>0</v>
      </c>
      <c r="H6273" s="6" t="n">
        <f aca="false">IF(1_Data_EDA!B6274="First Class",1,0)</f>
        <v>0</v>
      </c>
      <c r="I6273" s="6" t="n">
        <f aca="false">IF(1_Data_EDA!B6274="Second Class",1,0)</f>
        <v>1</v>
      </c>
      <c r="J6273" s="6" t="n">
        <f aca="false">IF(1_Data_EDA!B6274="Same Day",1,0)</f>
        <v>0</v>
      </c>
      <c r="K6273" s="6" t="n">
        <f aca="false">IF(1_Data_EDA!C6274="Corporate",1,0)</f>
        <v>0</v>
      </c>
      <c r="L6273" s="6" t="n">
        <f aca="false">IF(1_Data_EDA!C6274="Home Office",1,0)</f>
        <v>0</v>
      </c>
      <c r="M6273" s="6" t="n">
        <f aca="false">IF(1_Data_EDA!D6274="Europe",1,0)</f>
        <v>0</v>
      </c>
      <c r="N6273" s="6" t="n">
        <f aca="false">IF(1_Data_EDA!D6274="LATAM",1,0)</f>
        <v>0</v>
      </c>
      <c r="O6273" s="6" t="n">
        <f aca="false">IF(1_Data_EDA!D6274="Pacific Asia",1,0)</f>
        <v>1</v>
      </c>
      <c r="P6273" s="6" t="n">
        <f aca="false">IF(1_Data_EDA!D6274="USCA",1,0)</f>
        <v>0</v>
      </c>
      <c r="Q6273" s="6" t="n">
        <f aca="false">IF(C6273&gt;MEDIAN(C$5:C$8004),1,0)</f>
        <v>0</v>
      </c>
      <c r="R6273" s="6" t="n">
        <f aca="false">IF(D6273&gt;2,1,0)</f>
        <v>1</v>
      </c>
    </row>
    <row r="6274" customFormat="false" ht="15" hidden="false" customHeight="true" outlineLevel="0" collapsed="false">
      <c r="A6274" s="6" t="n">
        <f aca="false">1_Data_EDA!O6275</f>
        <v>1</v>
      </c>
      <c r="B6274" s="6" t="n">
        <f aca="false">1_Data_EDA!H6275</f>
        <v>2</v>
      </c>
      <c r="C6274" s="7" t="n">
        <f aca="false">1_Data_EDA!I6275</f>
        <v>99.98999786</v>
      </c>
      <c r="D6274" s="6" t="n">
        <f aca="false">1_Data_EDA!J6275</f>
        <v>1</v>
      </c>
      <c r="E6274" s="7" t="n">
        <f aca="false">1_Data_EDA!K6275</f>
        <v>99.98999786</v>
      </c>
      <c r="F6274" s="7" t="n">
        <f aca="false">1_Data_EDA!L6275</f>
        <v>25</v>
      </c>
      <c r="G6274" s="8" t="n">
        <f aca="false">1_Data_EDA!M6275</f>
        <v>0.25</v>
      </c>
      <c r="H6274" s="6" t="n">
        <f aca="false">IF(1_Data_EDA!B6275="First Class",1,0)</f>
        <v>0</v>
      </c>
      <c r="I6274" s="6" t="n">
        <f aca="false">IF(1_Data_EDA!B6275="Second Class",1,0)</f>
        <v>1</v>
      </c>
      <c r="J6274" s="6" t="n">
        <f aca="false">IF(1_Data_EDA!B6275="Same Day",1,0)</f>
        <v>0</v>
      </c>
      <c r="K6274" s="6" t="n">
        <f aca="false">IF(1_Data_EDA!C6275="Corporate",1,0)</f>
        <v>0</v>
      </c>
      <c r="L6274" s="6" t="n">
        <f aca="false">IF(1_Data_EDA!C6275="Home Office",1,0)</f>
        <v>0</v>
      </c>
      <c r="M6274" s="6" t="n">
        <f aca="false">IF(1_Data_EDA!D6275="Europe",1,0)</f>
        <v>1</v>
      </c>
      <c r="N6274" s="6" t="n">
        <f aca="false">IF(1_Data_EDA!D6275="LATAM",1,0)</f>
        <v>0</v>
      </c>
      <c r="O6274" s="6" t="n">
        <f aca="false">IF(1_Data_EDA!D6275="Pacific Asia",1,0)</f>
        <v>0</v>
      </c>
      <c r="P6274" s="6" t="n">
        <f aca="false">IF(1_Data_EDA!D6275="USCA",1,0)</f>
        <v>0</v>
      </c>
      <c r="Q6274" s="6" t="n">
        <f aca="false">IF(C6274&gt;MEDIAN(C$5:C$8004),1,0)</f>
        <v>1</v>
      </c>
      <c r="R6274" s="6" t="n">
        <f aca="false">IF(D6274&gt;2,1,0)</f>
        <v>0</v>
      </c>
    </row>
    <row r="6275" customFormat="false" ht="15" hidden="false" customHeight="true" outlineLevel="0" collapsed="false">
      <c r="A6275" s="6" t="n">
        <f aca="false">1_Data_EDA!O6276</f>
        <v>0</v>
      </c>
      <c r="B6275" s="6" t="n">
        <f aca="false">1_Data_EDA!H6276</f>
        <v>4</v>
      </c>
      <c r="C6275" s="7" t="n">
        <f aca="false">1_Data_EDA!I6276</f>
        <v>99.98999786</v>
      </c>
      <c r="D6275" s="6" t="n">
        <f aca="false">1_Data_EDA!J6276</f>
        <v>1</v>
      </c>
      <c r="E6275" s="7" t="n">
        <f aca="false">1_Data_EDA!K6276</f>
        <v>99.98999786</v>
      </c>
      <c r="F6275" s="7" t="n">
        <f aca="false">1_Data_EDA!L6276</f>
        <v>10</v>
      </c>
      <c r="G6275" s="8" t="n">
        <f aca="false">1_Data_EDA!M6276</f>
        <v>0.100000001</v>
      </c>
      <c r="H6275" s="6" t="n">
        <f aca="false">IF(1_Data_EDA!B6276="First Class",1,0)</f>
        <v>0</v>
      </c>
      <c r="I6275" s="6" t="n">
        <f aca="false">IF(1_Data_EDA!B6276="Second Class",1,0)</f>
        <v>0</v>
      </c>
      <c r="J6275" s="6" t="n">
        <f aca="false">IF(1_Data_EDA!B6276="Same Day",1,0)</f>
        <v>0</v>
      </c>
      <c r="K6275" s="6" t="n">
        <f aca="false">IF(1_Data_EDA!C6276="Corporate",1,0)</f>
        <v>0</v>
      </c>
      <c r="L6275" s="6" t="n">
        <f aca="false">IF(1_Data_EDA!C6276="Home Office",1,0)</f>
        <v>0</v>
      </c>
      <c r="M6275" s="6" t="n">
        <f aca="false">IF(1_Data_EDA!D6276="Europe",1,0)</f>
        <v>0</v>
      </c>
      <c r="N6275" s="6" t="n">
        <f aca="false">IF(1_Data_EDA!D6276="LATAM",1,0)</f>
        <v>1</v>
      </c>
      <c r="O6275" s="6" t="n">
        <f aca="false">IF(1_Data_EDA!D6276="Pacific Asia",1,0)</f>
        <v>0</v>
      </c>
      <c r="P6275" s="6" t="n">
        <f aca="false">IF(1_Data_EDA!D6276="USCA",1,0)</f>
        <v>0</v>
      </c>
      <c r="Q6275" s="6" t="n">
        <f aca="false">IF(C6275&gt;MEDIAN(C$5:C$8004),1,0)</f>
        <v>1</v>
      </c>
      <c r="R6275" s="6" t="n">
        <f aca="false">IF(D6275&gt;2,1,0)</f>
        <v>0</v>
      </c>
    </row>
    <row r="6276" customFormat="false" ht="15" hidden="false" customHeight="true" outlineLevel="0" collapsed="false">
      <c r="A6276" s="6" t="n">
        <f aca="false">1_Data_EDA!O6277</f>
        <v>1</v>
      </c>
      <c r="B6276" s="6" t="n">
        <f aca="false">1_Data_EDA!H6277</f>
        <v>4</v>
      </c>
      <c r="C6276" s="7" t="n">
        <f aca="false">1_Data_EDA!I6277</f>
        <v>327.75</v>
      </c>
      <c r="D6276" s="6" t="n">
        <f aca="false">1_Data_EDA!J6277</f>
        <v>1</v>
      </c>
      <c r="E6276" s="7" t="n">
        <f aca="false">1_Data_EDA!K6277</f>
        <v>327.75</v>
      </c>
      <c r="F6276" s="7" t="n">
        <f aca="false">1_Data_EDA!L6277</f>
        <v>16.38999939</v>
      </c>
      <c r="G6276" s="8" t="n">
        <f aca="false">1_Data_EDA!M6277</f>
        <v>0.050000001</v>
      </c>
      <c r="H6276" s="6" t="n">
        <f aca="false">IF(1_Data_EDA!B6277="First Class",1,0)</f>
        <v>0</v>
      </c>
      <c r="I6276" s="6" t="n">
        <f aca="false">IF(1_Data_EDA!B6277="Second Class",1,0)</f>
        <v>0</v>
      </c>
      <c r="J6276" s="6" t="n">
        <f aca="false">IF(1_Data_EDA!B6277="Same Day",1,0)</f>
        <v>0</v>
      </c>
      <c r="K6276" s="6" t="n">
        <f aca="false">IF(1_Data_EDA!C6277="Corporate",1,0)</f>
        <v>1</v>
      </c>
      <c r="L6276" s="6" t="n">
        <f aca="false">IF(1_Data_EDA!C6277="Home Office",1,0)</f>
        <v>0</v>
      </c>
      <c r="M6276" s="6" t="n">
        <f aca="false">IF(1_Data_EDA!D6277="Europe",1,0)</f>
        <v>0</v>
      </c>
      <c r="N6276" s="6" t="n">
        <f aca="false">IF(1_Data_EDA!D6277="LATAM",1,0)</f>
        <v>0</v>
      </c>
      <c r="O6276" s="6" t="n">
        <f aca="false">IF(1_Data_EDA!D6277="Pacific Asia",1,0)</f>
        <v>1</v>
      </c>
      <c r="P6276" s="6" t="n">
        <f aca="false">IF(1_Data_EDA!D6277="USCA",1,0)</f>
        <v>0</v>
      </c>
      <c r="Q6276" s="6" t="n">
        <f aca="false">IF(C6276&gt;MEDIAN(C$5:C$8004),1,0)</f>
        <v>1</v>
      </c>
      <c r="R6276" s="6" t="n">
        <f aca="false">IF(D6276&gt;2,1,0)</f>
        <v>0</v>
      </c>
    </row>
    <row r="6277" customFormat="false" ht="15" hidden="false" customHeight="true" outlineLevel="0" collapsed="false">
      <c r="A6277" s="6" t="n">
        <f aca="false">1_Data_EDA!O6278</f>
        <v>1</v>
      </c>
      <c r="B6277" s="6" t="n">
        <f aca="false">1_Data_EDA!H6278</f>
        <v>1</v>
      </c>
      <c r="C6277" s="7" t="n">
        <f aca="false">1_Data_EDA!I6278</f>
        <v>399.980011</v>
      </c>
      <c r="D6277" s="6" t="n">
        <f aca="false">1_Data_EDA!J6278</f>
        <v>1</v>
      </c>
      <c r="E6277" s="7" t="n">
        <f aca="false">1_Data_EDA!K6278</f>
        <v>399.980011</v>
      </c>
      <c r="F6277" s="7" t="n">
        <f aca="false">1_Data_EDA!L6278</f>
        <v>72</v>
      </c>
      <c r="G6277" s="8" t="n">
        <f aca="false">1_Data_EDA!M6278</f>
        <v>0.180000007</v>
      </c>
      <c r="H6277" s="6" t="n">
        <f aca="false">IF(1_Data_EDA!B6278="First Class",1,0)</f>
        <v>1</v>
      </c>
      <c r="I6277" s="6" t="n">
        <f aca="false">IF(1_Data_EDA!B6278="Second Class",1,0)</f>
        <v>0</v>
      </c>
      <c r="J6277" s="6" t="n">
        <f aca="false">IF(1_Data_EDA!B6278="Same Day",1,0)</f>
        <v>0</v>
      </c>
      <c r="K6277" s="6" t="n">
        <f aca="false">IF(1_Data_EDA!C6278="Corporate",1,0)</f>
        <v>1</v>
      </c>
      <c r="L6277" s="6" t="n">
        <f aca="false">IF(1_Data_EDA!C6278="Home Office",1,0)</f>
        <v>0</v>
      </c>
      <c r="M6277" s="6" t="n">
        <f aca="false">IF(1_Data_EDA!D6278="Europe",1,0)</f>
        <v>0</v>
      </c>
      <c r="N6277" s="6" t="n">
        <f aca="false">IF(1_Data_EDA!D6278="LATAM",1,0)</f>
        <v>0</v>
      </c>
      <c r="O6277" s="6" t="n">
        <f aca="false">IF(1_Data_EDA!D6278="Pacific Asia",1,0)</f>
        <v>1</v>
      </c>
      <c r="P6277" s="6" t="n">
        <f aca="false">IF(1_Data_EDA!D6278="USCA",1,0)</f>
        <v>0</v>
      </c>
      <c r="Q6277" s="6" t="n">
        <f aca="false">IF(C6277&gt;MEDIAN(C$5:C$8004),1,0)</f>
        <v>1</v>
      </c>
      <c r="R6277" s="6" t="n">
        <f aca="false">IF(D6277&gt;2,1,0)</f>
        <v>0</v>
      </c>
    </row>
    <row r="6278" customFormat="false" ht="15" hidden="false" customHeight="true" outlineLevel="0" collapsed="false">
      <c r="A6278" s="6" t="n">
        <f aca="false">1_Data_EDA!O6279</f>
        <v>0</v>
      </c>
      <c r="B6278" s="6" t="n">
        <f aca="false">1_Data_EDA!H6279</f>
        <v>4</v>
      </c>
      <c r="C6278" s="7" t="n">
        <f aca="false">1_Data_EDA!I6279</f>
        <v>59.99000168</v>
      </c>
      <c r="D6278" s="6" t="n">
        <f aca="false">1_Data_EDA!J6279</f>
        <v>3</v>
      </c>
      <c r="E6278" s="7" t="n">
        <f aca="false">1_Data_EDA!K6279</f>
        <v>179.9700012</v>
      </c>
      <c r="F6278" s="7" t="n">
        <f aca="false">1_Data_EDA!L6279</f>
        <v>16.20000076</v>
      </c>
      <c r="G6278" s="8" t="n">
        <f aca="false">1_Data_EDA!M6279</f>
        <v>0.090000004</v>
      </c>
      <c r="H6278" s="6" t="n">
        <f aca="false">IF(1_Data_EDA!B6279="First Class",1,0)</f>
        <v>0</v>
      </c>
      <c r="I6278" s="6" t="n">
        <f aca="false">IF(1_Data_EDA!B6279="Second Class",1,0)</f>
        <v>0</v>
      </c>
      <c r="J6278" s="6" t="n">
        <f aca="false">IF(1_Data_EDA!B6279="Same Day",1,0)</f>
        <v>0</v>
      </c>
      <c r="K6278" s="6" t="n">
        <f aca="false">IF(1_Data_EDA!C6279="Corporate",1,0)</f>
        <v>0</v>
      </c>
      <c r="L6278" s="6" t="n">
        <f aca="false">IF(1_Data_EDA!C6279="Home Office",1,0)</f>
        <v>1</v>
      </c>
      <c r="M6278" s="6" t="n">
        <f aca="false">IF(1_Data_EDA!D6279="Europe",1,0)</f>
        <v>0</v>
      </c>
      <c r="N6278" s="6" t="n">
        <f aca="false">IF(1_Data_EDA!D6279="LATAM",1,0)</f>
        <v>0</v>
      </c>
      <c r="O6278" s="6" t="n">
        <f aca="false">IF(1_Data_EDA!D6279="Pacific Asia",1,0)</f>
        <v>1</v>
      </c>
      <c r="P6278" s="6" t="n">
        <f aca="false">IF(1_Data_EDA!D6279="USCA",1,0)</f>
        <v>0</v>
      </c>
      <c r="Q6278" s="6" t="n">
        <f aca="false">IF(C6278&gt;MEDIAN(C$5:C$8004),1,0)</f>
        <v>0</v>
      </c>
      <c r="R6278" s="6" t="n">
        <f aca="false">IF(D6278&gt;2,1,0)</f>
        <v>1</v>
      </c>
    </row>
    <row r="6279" customFormat="false" ht="15" hidden="false" customHeight="true" outlineLevel="0" collapsed="false">
      <c r="A6279" s="6" t="n">
        <f aca="false">1_Data_EDA!O6280</f>
        <v>1</v>
      </c>
      <c r="B6279" s="6" t="n">
        <f aca="false">1_Data_EDA!H6280</f>
        <v>1</v>
      </c>
      <c r="C6279" s="7" t="n">
        <f aca="false">1_Data_EDA!I6280</f>
        <v>49.97999954</v>
      </c>
      <c r="D6279" s="6" t="n">
        <f aca="false">1_Data_EDA!J6280</f>
        <v>4</v>
      </c>
      <c r="E6279" s="7" t="n">
        <f aca="false">1_Data_EDA!K6280</f>
        <v>199.9199982</v>
      </c>
      <c r="F6279" s="7" t="n">
        <f aca="false">1_Data_EDA!L6280</f>
        <v>49.97999954</v>
      </c>
      <c r="G6279" s="8" t="n">
        <f aca="false">1_Data_EDA!M6280</f>
        <v>0.25</v>
      </c>
      <c r="H6279" s="6" t="n">
        <f aca="false">IF(1_Data_EDA!B6280="First Class",1,0)</f>
        <v>1</v>
      </c>
      <c r="I6279" s="6" t="n">
        <f aca="false">IF(1_Data_EDA!B6280="Second Class",1,0)</f>
        <v>0</v>
      </c>
      <c r="J6279" s="6" t="n">
        <f aca="false">IF(1_Data_EDA!B6280="Same Day",1,0)</f>
        <v>0</v>
      </c>
      <c r="K6279" s="6" t="n">
        <f aca="false">IF(1_Data_EDA!C6280="Corporate",1,0)</f>
        <v>1</v>
      </c>
      <c r="L6279" s="6" t="n">
        <f aca="false">IF(1_Data_EDA!C6280="Home Office",1,0)</f>
        <v>0</v>
      </c>
      <c r="M6279" s="6" t="n">
        <f aca="false">IF(1_Data_EDA!D6280="Europe",1,0)</f>
        <v>0</v>
      </c>
      <c r="N6279" s="6" t="n">
        <f aca="false">IF(1_Data_EDA!D6280="LATAM",1,0)</f>
        <v>1</v>
      </c>
      <c r="O6279" s="6" t="n">
        <f aca="false">IF(1_Data_EDA!D6280="Pacific Asia",1,0)</f>
        <v>0</v>
      </c>
      <c r="P6279" s="6" t="n">
        <f aca="false">IF(1_Data_EDA!D6280="USCA",1,0)</f>
        <v>0</v>
      </c>
      <c r="Q6279" s="6" t="n">
        <f aca="false">IF(C6279&gt;MEDIAN(C$5:C$8004),1,0)</f>
        <v>0</v>
      </c>
      <c r="R6279" s="6" t="n">
        <f aca="false">IF(D6279&gt;2,1,0)</f>
        <v>1</v>
      </c>
    </row>
    <row r="6280" customFormat="false" ht="15" hidden="false" customHeight="true" outlineLevel="0" collapsed="false">
      <c r="A6280" s="6" t="n">
        <f aca="false">1_Data_EDA!O6281</f>
        <v>0</v>
      </c>
      <c r="B6280" s="6" t="n">
        <f aca="false">1_Data_EDA!H6281</f>
        <v>4</v>
      </c>
      <c r="C6280" s="7" t="n">
        <f aca="false">1_Data_EDA!I6281</f>
        <v>59.99000168</v>
      </c>
      <c r="D6280" s="6" t="n">
        <f aca="false">1_Data_EDA!J6281</f>
        <v>2</v>
      </c>
      <c r="E6280" s="7" t="n">
        <f aca="false">1_Data_EDA!K6281</f>
        <v>119.9800034</v>
      </c>
      <c r="F6280" s="7" t="n">
        <f aca="false">1_Data_EDA!L6281</f>
        <v>6</v>
      </c>
      <c r="G6280" s="8" t="n">
        <f aca="false">1_Data_EDA!M6281</f>
        <v>0.050000001</v>
      </c>
      <c r="H6280" s="6" t="n">
        <f aca="false">IF(1_Data_EDA!B6281="First Class",1,0)</f>
        <v>0</v>
      </c>
      <c r="I6280" s="6" t="n">
        <f aca="false">IF(1_Data_EDA!B6281="Second Class",1,0)</f>
        <v>0</v>
      </c>
      <c r="J6280" s="6" t="n">
        <f aca="false">IF(1_Data_EDA!B6281="Same Day",1,0)</f>
        <v>0</v>
      </c>
      <c r="K6280" s="6" t="n">
        <f aca="false">IF(1_Data_EDA!C6281="Corporate",1,0)</f>
        <v>1</v>
      </c>
      <c r="L6280" s="6" t="n">
        <f aca="false">IF(1_Data_EDA!C6281="Home Office",1,0)</f>
        <v>0</v>
      </c>
      <c r="M6280" s="6" t="n">
        <f aca="false">IF(1_Data_EDA!D6281="Europe",1,0)</f>
        <v>1</v>
      </c>
      <c r="N6280" s="6" t="n">
        <f aca="false">IF(1_Data_EDA!D6281="LATAM",1,0)</f>
        <v>0</v>
      </c>
      <c r="O6280" s="6" t="n">
        <f aca="false">IF(1_Data_EDA!D6281="Pacific Asia",1,0)</f>
        <v>0</v>
      </c>
      <c r="P6280" s="6" t="n">
        <f aca="false">IF(1_Data_EDA!D6281="USCA",1,0)</f>
        <v>0</v>
      </c>
      <c r="Q6280" s="6" t="n">
        <f aca="false">IF(C6280&gt;MEDIAN(C$5:C$8004),1,0)</f>
        <v>0</v>
      </c>
      <c r="R6280" s="6" t="n">
        <f aca="false">IF(D6280&gt;2,1,0)</f>
        <v>0</v>
      </c>
    </row>
    <row r="6281" customFormat="false" ht="15" hidden="false" customHeight="true" outlineLevel="0" collapsed="false">
      <c r="A6281" s="6" t="n">
        <f aca="false">1_Data_EDA!O6282</f>
        <v>1</v>
      </c>
      <c r="B6281" s="6" t="n">
        <f aca="false">1_Data_EDA!H6282</f>
        <v>4</v>
      </c>
      <c r="C6281" s="7" t="n">
        <f aca="false">1_Data_EDA!I6282</f>
        <v>49.97999954</v>
      </c>
      <c r="D6281" s="6" t="n">
        <f aca="false">1_Data_EDA!J6282</f>
        <v>2</v>
      </c>
      <c r="E6281" s="7" t="n">
        <f aca="false">1_Data_EDA!K6282</f>
        <v>99.95999908</v>
      </c>
      <c r="F6281" s="7" t="n">
        <f aca="false">1_Data_EDA!L6282</f>
        <v>9</v>
      </c>
      <c r="G6281" s="8" t="n">
        <f aca="false">1_Data_EDA!M6282</f>
        <v>0.090000004</v>
      </c>
      <c r="H6281" s="6" t="n">
        <f aca="false">IF(1_Data_EDA!B6282="First Class",1,0)</f>
        <v>0</v>
      </c>
      <c r="I6281" s="6" t="n">
        <f aca="false">IF(1_Data_EDA!B6282="Second Class",1,0)</f>
        <v>0</v>
      </c>
      <c r="J6281" s="6" t="n">
        <f aca="false">IF(1_Data_EDA!B6282="Same Day",1,0)</f>
        <v>0</v>
      </c>
      <c r="K6281" s="6" t="n">
        <f aca="false">IF(1_Data_EDA!C6282="Corporate",1,0)</f>
        <v>0</v>
      </c>
      <c r="L6281" s="6" t="n">
        <f aca="false">IF(1_Data_EDA!C6282="Home Office",1,0)</f>
        <v>0</v>
      </c>
      <c r="M6281" s="6" t="n">
        <f aca="false">IF(1_Data_EDA!D6282="Europe",1,0)</f>
        <v>1</v>
      </c>
      <c r="N6281" s="6" t="n">
        <f aca="false">IF(1_Data_EDA!D6282="LATAM",1,0)</f>
        <v>0</v>
      </c>
      <c r="O6281" s="6" t="n">
        <f aca="false">IF(1_Data_EDA!D6282="Pacific Asia",1,0)</f>
        <v>0</v>
      </c>
      <c r="P6281" s="6" t="n">
        <f aca="false">IF(1_Data_EDA!D6282="USCA",1,0)</f>
        <v>0</v>
      </c>
      <c r="Q6281" s="6" t="n">
        <f aca="false">IF(C6281&gt;MEDIAN(C$5:C$8004),1,0)</f>
        <v>0</v>
      </c>
      <c r="R6281" s="6" t="n">
        <f aca="false">IF(D6281&gt;2,1,0)</f>
        <v>0</v>
      </c>
    </row>
    <row r="6282" customFormat="false" ht="15" hidden="false" customHeight="true" outlineLevel="0" collapsed="false">
      <c r="A6282" s="6" t="n">
        <f aca="false">1_Data_EDA!O6283</f>
        <v>1</v>
      </c>
      <c r="B6282" s="6" t="n">
        <f aca="false">1_Data_EDA!H6283</f>
        <v>4</v>
      </c>
      <c r="C6282" s="7" t="n">
        <f aca="false">1_Data_EDA!I6283</f>
        <v>39.99000168</v>
      </c>
      <c r="D6282" s="6" t="n">
        <f aca="false">1_Data_EDA!J6283</f>
        <v>3</v>
      </c>
      <c r="E6282" s="7" t="n">
        <f aca="false">1_Data_EDA!K6283</f>
        <v>119.9700012</v>
      </c>
      <c r="F6282" s="7" t="n">
        <f aca="false">1_Data_EDA!L6283</f>
        <v>19.20000076</v>
      </c>
      <c r="G6282" s="8" t="n">
        <f aca="false">1_Data_EDA!M6283</f>
        <v>0.159999996</v>
      </c>
      <c r="H6282" s="6" t="n">
        <f aca="false">IF(1_Data_EDA!B6283="First Class",1,0)</f>
        <v>0</v>
      </c>
      <c r="I6282" s="6" t="n">
        <f aca="false">IF(1_Data_EDA!B6283="Second Class",1,0)</f>
        <v>0</v>
      </c>
      <c r="J6282" s="6" t="n">
        <f aca="false">IF(1_Data_EDA!B6283="Same Day",1,0)</f>
        <v>0</v>
      </c>
      <c r="K6282" s="6" t="n">
        <f aca="false">IF(1_Data_EDA!C6283="Corporate",1,0)</f>
        <v>0</v>
      </c>
      <c r="L6282" s="6" t="n">
        <f aca="false">IF(1_Data_EDA!C6283="Home Office",1,0)</f>
        <v>0</v>
      </c>
      <c r="M6282" s="6" t="n">
        <f aca="false">IF(1_Data_EDA!D6283="Europe",1,0)</f>
        <v>0</v>
      </c>
      <c r="N6282" s="6" t="n">
        <f aca="false">IF(1_Data_EDA!D6283="LATAM",1,0)</f>
        <v>1</v>
      </c>
      <c r="O6282" s="6" t="n">
        <f aca="false">IF(1_Data_EDA!D6283="Pacific Asia",1,0)</f>
        <v>0</v>
      </c>
      <c r="P6282" s="6" t="n">
        <f aca="false">IF(1_Data_EDA!D6283="USCA",1,0)</f>
        <v>0</v>
      </c>
      <c r="Q6282" s="6" t="n">
        <f aca="false">IF(C6282&gt;MEDIAN(C$5:C$8004),1,0)</f>
        <v>0</v>
      </c>
      <c r="R6282" s="6" t="n">
        <f aca="false">IF(D6282&gt;2,1,0)</f>
        <v>1</v>
      </c>
    </row>
    <row r="6283" customFormat="false" ht="15" hidden="false" customHeight="true" outlineLevel="0" collapsed="false">
      <c r="A6283" s="6" t="n">
        <f aca="false">1_Data_EDA!O6284</f>
        <v>0</v>
      </c>
      <c r="B6283" s="6" t="n">
        <f aca="false">1_Data_EDA!H6284</f>
        <v>4</v>
      </c>
      <c r="C6283" s="7" t="n">
        <f aca="false">1_Data_EDA!I6284</f>
        <v>50</v>
      </c>
      <c r="D6283" s="6" t="n">
        <f aca="false">1_Data_EDA!J6284</f>
        <v>1</v>
      </c>
      <c r="E6283" s="7" t="n">
        <f aca="false">1_Data_EDA!K6284</f>
        <v>50</v>
      </c>
      <c r="F6283" s="7" t="n">
        <f aca="false">1_Data_EDA!L6284</f>
        <v>5</v>
      </c>
      <c r="G6283" s="8" t="n">
        <f aca="false">1_Data_EDA!M6284</f>
        <v>0.100000001</v>
      </c>
      <c r="H6283" s="6" t="n">
        <f aca="false">IF(1_Data_EDA!B6284="First Class",1,0)</f>
        <v>0</v>
      </c>
      <c r="I6283" s="6" t="n">
        <f aca="false">IF(1_Data_EDA!B6284="Second Class",1,0)</f>
        <v>0</v>
      </c>
      <c r="J6283" s="6" t="n">
        <f aca="false">IF(1_Data_EDA!B6284="Same Day",1,0)</f>
        <v>0</v>
      </c>
      <c r="K6283" s="6" t="n">
        <f aca="false">IF(1_Data_EDA!C6284="Corporate",1,0)</f>
        <v>1</v>
      </c>
      <c r="L6283" s="6" t="n">
        <f aca="false">IF(1_Data_EDA!C6284="Home Office",1,0)</f>
        <v>0</v>
      </c>
      <c r="M6283" s="6" t="n">
        <f aca="false">IF(1_Data_EDA!D6284="Europe",1,0)</f>
        <v>0</v>
      </c>
      <c r="N6283" s="6" t="n">
        <f aca="false">IF(1_Data_EDA!D6284="LATAM",1,0)</f>
        <v>1</v>
      </c>
      <c r="O6283" s="6" t="n">
        <f aca="false">IF(1_Data_EDA!D6284="Pacific Asia",1,0)</f>
        <v>0</v>
      </c>
      <c r="P6283" s="6" t="n">
        <f aca="false">IF(1_Data_EDA!D6284="USCA",1,0)</f>
        <v>0</v>
      </c>
      <c r="Q6283" s="6" t="n">
        <f aca="false">IF(C6283&gt;MEDIAN(C$5:C$8004),1,0)</f>
        <v>0</v>
      </c>
      <c r="R6283" s="6" t="n">
        <f aca="false">IF(D6283&gt;2,1,0)</f>
        <v>0</v>
      </c>
    </row>
    <row r="6284" customFormat="false" ht="15" hidden="false" customHeight="true" outlineLevel="0" collapsed="false">
      <c r="A6284" s="6" t="n">
        <f aca="false">1_Data_EDA!O6285</f>
        <v>0</v>
      </c>
      <c r="B6284" s="6" t="n">
        <f aca="false">1_Data_EDA!H6285</f>
        <v>4</v>
      </c>
      <c r="C6284" s="7" t="n">
        <f aca="false">1_Data_EDA!I6285</f>
        <v>49.97999954</v>
      </c>
      <c r="D6284" s="6" t="n">
        <f aca="false">1_Data_EDA!J6285</f>
        <v>2</v>
      </c>
      <c r="E6284" s="7" t="n">
        <f aca="false">1_Data_EDA!K6285</f>
        <v>99.95999908</v>
      </c>
      <c r="F6284" s="7" t="n">
        <f aca="false">1_Data_EDA!L6285</f>
        <v>24.98999977</v>
      </c>
      <c r="G6284" s="8" t="n">
        <f aca="false">1_Data_EDA!M6285</f>
        <v>0.25</v>
      </c>
      <c r="H6284" s="6" t="n">
        <f aca="false">IF(1_Data_EDA!B6285="First Class",1,0)</f>
        <v>0</v>
      </c>
      <c r="I6284" s="6" t="n">
        <f aca="false">IF(1_Data_EDA!B6285="Second Class",1,0)</f>
        <v>0</v>
      </c>
      <c r="J6284" s="6" t="n">
        <f aca="false">IF(1_Data_EDA!B6285="Same Day",1,0)</f>
        <v>0</v>
      </c>
      <c r="K6284" s="6" t="n">
        <f aca="false">IF(1_Data_EDA!C6285="Corporate",1,0)</f>
        <v>0</v>
      </c>
      <c r="L6284" s="6" t="n">
        <f aca="false">IF(1_Data_EDA!C6285="Home Office",1,0)</f>
        <v>1</v>
      </c>
      <c r="M6284" s="6" t="n">
        <f aca="false">IF(1_Data_EDA!D6285="Europe",1,0)</f>
        <v>0</v>
      </c>
      <c r="N6284" s="6" t="n">
        <f aca="false">IF(1_Data_EDA!D6285="LATAM",1,0)</f>
        <v>0</v>
      </c>
      <c r="O6284" s="6" t="n">
        <f aca="false">IF(1_Data_EDA!D6285="Pacific Asia",1,0)</f>
        <v>0</v>
      </c>
      <c r="P6284" s="6" t="n">
        <f aca="false">IF(1_Data_EDA!D6285="USCA",1,0)</f>
        <v>1</v>
      </c>
      <c r="Q6284" s="6" t="n">
        <f aca="false">IF(C6284&gt;MEDIAN(C$5:C$8004),1,0)</f>
        <v>0</v>
      </c>
      <c r="R6284" s="6" t="n">
        <f aca="false">IF(D6284&gt;2,1,0)</f>
        <v>0</v>
      </c>
    </row>
    <row r="6285" customFormat="false" ht="15" hidden="false" customHeight="true" outlineLevel="0" collapsed="false">
      <c r="A6285" s="6" t="n">
        <f aca="false">1_Data_EDA!O6286</f>
        <v>1</v>
      </c>
      <c r="B6285" s="6" t="n">
        <f aca="false">1_Data_EDA!H6286</f>
        <v>4</v>
      </c>
      <c r="C6285" s="7" t="n">
        <f aca="false">1_Data_EDA!I6286</f>
        <v>399.980011</v>
      </c>
      <c r="D6285" s="6" t="n">
        <f aca="false">1_Data_EDA!J6286</f>
        <v>1</v>
      </c>
      <c r="E6285" s="7" t="n">
        <f aca="false">1_Data_EDA!K6286</f>
        <v>399.980011</v>
      </c>
      <c r="F6285" s="7" t="n">
        <f aca="false">1_Data_EDA!L6286</f>
        <v>52</v>
      </c>
      <c r="G6285" s="8" t="n">
        <f aca="false">1_Data_EDA!M6286</f>
        <v>0.129999995</v>
      </c>
      <c r="H6285" s="6" t="n">
        <f aca="false">IF(1_Data_EDA!B6286="First Class",1,0)</f>
        <v>0</v>
      </c>
      <c r="I6285" s="6" t="n">
        <f aca="false">IF(1_Data_EDA!B6286="Second Class",1,0)</f>
        <v>0</v>
      </c>
      <c r="J6285" s="6" t="n">
        <f aca="false">IF(1_Data_EDA!B6286="Same Day",1,0)</f>
        <v>0</v>
      </c>
      <c r="K6285" s="6" t="n">
        <f aca="false">IF(1_Data_EDA!C6286="Corporate",1,0)</f>
        <v>1</v>
      </c>
      <c r="L6285" s="6" t="n">
        <f aca="false">IF(1_Data_EDA!C6286="Home Office",1,0)</f>
        <v>0</v>
      </c>
      <c r="M6285" s="6" t="n">
        <f aca="false">IF(1_Data_EDA!D6286="Europe",1,0)</f>
        <v>0</v>
      </c>
      <c r="N6285" s="6" t="n">
        <f aca="false">IF(1_Data_EDA!D6286="LATAM",1,0)</f>
        <v>0</v>
      </c>
      <c r="O6285" s="6" t="n">
        <f aca="false">IF(1_Data_EDA!D6286="Pacific Asia",1,0)</f>
        <v>0</v>
      </c>
      <c r="P6285" s="6" t="n">
        <f aca="false">IF(1_Data_EDA!D6286="USCA",1,0)</f>
        <v>0</v>
      </c>
      <c r="Q6285" s="6" t="n">
        <f aca="false">IF(C6285&gt;MEDIAN(C$5:C$8004),1,0)</f>
        <v>1</v>
      </c>
      <c r="R6285" s="6" t="n">
        <f aca="false">IF(D6285&gt;2,1,0)</f>
        <v>0</v>
      </c>
    </row>
    <row r="6286" customFormat="false" ht="15" hidden="false" customHeight="true" outlineLevel="0" collapsed="false">
      <c r="A6286" s="6" t="n">
        <f aca="false">1_Data_EDA!O6287</f>
        <v>1</v>
      </c>
      <c r="B6286" s="6" t="n">
        <f aca="false">1_Data_EDA!H6287</f>
        <v>1</v>
      </c>
      <c r="C6286" s="7" t="n">
        <f aca="false">1_Data_EDA!I6287</f>
        <v>129.9900055</v>
      </c>
      <c r="D6286" s="6" t="n">
        <f aca="false">1_Data_EDA!J6287</f>
        <v>1</v>
      </c>
      <c r="E6286" s="7" t="n">
        <f aca="false">1_Data_EDA!K6287</f>
        <v>129.9900055</v>
      </c>
      <c r="F6286" s="7" t="n">
        <f aca="false">1_Data_EDA!L6287</f>
        <v>3.900000095</v>
      </c>
      <c r="G6286" s="8" t="n">
        <f aca="false">1_Data_EDA!M6287</f>
        <v>0.029999999</v>
      </c>
      <c r="H6286" s="6" t="n">
        <f aca="false">IF(1_Data_EDA!B6287="First Class",1,0)</f>
        <v>1</v>
      </c>
      <c r="I6286" s="6" t="n">
        <f aca="false">IF(1_Data_EDA!B6287="Second Class",1,0)</f>
        <v>0</v>
      </c>
      <c r="J6286" s="6" t="n">
        <f aca="false">IF(1_Data_EDA!B6287="Same Day",1,0)</f>
        <v>0</v>
      </c>
      <c r="K6286" s="6" t="n">
        <f aca="false">IF(1_Data_EDA!C6287="Corporate",1,0)</f>
        <v>0</v>
      </c>
      <c r="L6286" s="6" t="n">
        <f aca="false">IF(1_Data_EDA!C6287="Home Office",1,0)</f>
        <v>1</v>
      </c>
      <c r="M6286" s="6" t="n">
        <f aca="false">IF(1_Data_EDA!D6287="Europe",1,0)</f>
        <v>1</v>
      </c>
      <c r="N6286" s="6" t="n">
        <f aca="false">IF(1_Data_EDA!D6287="LATAM",1,0)</f>
        <v>0</v>
      </c>
      <c r="O6286" s="6" t="n">
        <f aca="false">IF(1_Data_EDA!D6287="Pacific Asia",1,0)</f>
        <v>0</v>
      </c>
      <c r="P6286" s="6" t="n">
        <f aca="false">IF(1_Data_EDA!D6287="USCA",1,0)</f>
        <v>0</v>
      </c>
      <c r="Q6286" s="6" t="n">
        <f aca="false">IF(C6286&gt;MEDIAN(C$5:C$8004),1,0)</f>
        <v>1</v>
      </c>
      <c r="R6286" s="6" t="n">
        <f aca="false">IF(D6286&gt;2,1,0)</f>
        <v>0</v>
      </c>
    </row>
    <row r="6287" customFormat="false" ht="15" hidden="false" customHeight="true" outlineLevel="0" collapsed="false">
      <c r="A6287" s="6" t="n">
        <f aca="false">1_Data_EDA!O6288</f>
        <v>0</v>
      </c>
      <c r="B6287" s="6" t="n">
        <f aca="false">1_Data_EDA!H6288</f>
        <v>4</v>
      </c>
      <c r="C6287" s="7" t="n">
        <f aca="false">1_Data_EDA!I6288</f>
        <v>299.980011</v>
      </c>
      <c r="D6287" s="6" t="n">
        <f aca="false">1_Data_EDA!J6288</f>
        <v>1</v>
      </c>
      <c r="E6287" s="7" t="n">
        <f aca="false">1_Data_EDA!K6288</f>
        <v>299.980011</v>
      </c>
      <c r="F6287" s="7" t="n">
        <f aca="false">1_Data_EDA!L6288</f>
        <v>6</v>
      </c>
      <c r="G6287" s="8" t="n">
        <f aca="false">1_Data_EDA!M6288</f>
        <v>0.02</v>
      </c>
      <c r="H6287" s="6" t="n">
        <f aca="false">IF(1_Data_EDA!B6288="First Class",1,0)</f>
        <v>0</v>
      </c>
      <c r="I6287" s="6" t="n">
        <f aca="false">IF(1_Data_EDA!B6288="Second Class",1,0)</f>
        <v>0</v>
      </c>
      <c r="J6287" s="6" t="n">
        <f aca="false">IF(1_Data_EDA!B6288="Same Day",1,0)</f>
        <v>0</v>
      </c>
      <c r="K6287" s="6" t="n">
        <f aca="false">IF(1_Data_EDA!C6288="Corporate",1,0)</f>
        <v>0</v>
      </c>
      <c r="L6287" s="6" t="n">
        <f aca="false">IF(1_Data_EDA!C6288="Home Office",1,0)</f>
        <v>0</v>
      </c>
      <c r="M6287" s="6" t="n">
        <f aca="false">IF(1_Data_EDA!D6288="Europe",1,0)</f>
        <v>1</v>
      </c>
      <c r="N6287" s="6" t="n">
        <f aca="false">IF(1_Data_EDA!D6288="LATAM",1,0)</f>
        <v>0</v>
      </c>
      <c r="O6287" s="6" t="n">
        <f aca="false">IF(1_Data_EDA!D6288="Pacific Asia",1,0)</f>
        <v>0</v>
      </c>
      <c r="P6287" s="6" t="n">
        <f aca="false">IF(1_Data_EDA!D6288="USCA",1,0)</f>
        <v>0</v>
      </c>
      <c r="Q6287" s="6" t="n">
        <f aca="false">IF(C6287&gt;MEDIAN(C$5:C$8004),1,0)</f>
        <v>1</v>
      </c>
      <c r="R6287" s="6" t="n">
        <f aca="false">IF(D6287&gt;2,1,0)</f>
        <v>0</v>
      </c>
    </row>
    <row r="6288" customFormat="false" ht="15" hidden="false" customHeight="true" outlineLevel="0" collapsed="false">
      <c r="A6288" s="6" t="n">
        <f aca="false">1_Data_EDA!O6289</f>
        <v>1</v>
      </c>
      <c r="B6288" s="6" t="n">
        <f aca="false">1_Data_EDA!H6289</f>
        <v>1</v>
      </c>
      <c r="C6288" s="7" t="n">
        <f aca="false">1_Data_EDA!I6289</f>
        <v>399.980011</v>
      </c>
      <c r="D6288" s="6" t="n">
        <f aca="false">1_Data_EDA!J6289</f>
        <v>1</v>
      </c>
      <c r="E6288" s="7" t="n">
        <f aca="false">1_Data_EDA!K6289</f>
        <v>399.980011</v>
      </c>
      <c r="F6288" s="7" t="n">
        <f aca="false">1_Data_EDA!L6289</f>
        <v>28</v>
      </c>
      <c r="G6288" s="8" t="n">
        <f aca="false">1_Data_EDA!M6289</f>
        <v>0.07</v>
      </c>
      <c r="H6288" s="6" t="n">
        <f aca="false">IF(1_Data_EDA!B6289="First Class",1,0)</f>
        <v>1</v>
      </c>
      <c r="I6288" s="6" t="n">
        <f aca="false">IF(1_Data_EDA!B6289="Second Class",1,0)</f>
        <v>0</v>
      </c>
      <c r="J6288" s="6" t="n">
        <f aca="false">IF(1_Data_EDA!B6289="Same Day",1,0)</f>
        <v>0</v>
      </c>
      <c r="K6288" s="6" t="n">
        <f aca="false">IF(1_Data_EDA!C6289="Corporate",1,0)</f>
        <v>1</v>
      </c>
      <c r="L6288" s="6" t="n">
        <f aca="false">IF(1_Data_EDA!C6289="Home Office",1,0)</f>
        <v>0</v>
      </c>
      <c r="M6288" s="6" t="n">
        <f aca="false">IF(1_Data_EDA!D6289="Europe",1,0)</f>
        <v>1</v>
      </c>
      <c r="N6288" s="6" t="n">
        <f aca="false">IF(1_Data_EDA!D6289="LATAM",1,0)</f>
        <v>0</v>
      </c>
      <c r="O6288" s="6" t="n">
        <f aca="false">IF(1_Data_EDA!D6289="Pacific Asia",1,0)</f>
        <v>0</v>
      </c>
      <c r="P6288" s="6" t="n">
        <f aca="false">IF(1_Data_EDA!D6289="USCA",1,0)</f>
        <v>0</v>
      </c>
      <c r="Q6288" s="6" t="n">
        <f aca="false">IF(C6288&gt;MEDIAN(C$5:C$8004),1,0)</f>
        <v>1</v>
      </c>
      <c r="R6288" s="6" t="n">
        <f aca="false">IF(D6288&gt;2,1,0)</f>
        <v>0</v>
      </c>
    </row>
    <row r="6289" customFormat="false" ht="15" hidden="false" customHeight="true" outlineLevel="0" collapsed="false">
      <c r="A6289" s="6" t="n">
        <f aca="false">1_Data_EDA!O6290</f>
        <v>1</v>
      </c>
      <c r="B6289" s="6" t="n">
        <f aca="false">1_Data_EDA!H6290</f>
        <v>2</v>
      </c>
      <c r="C6289" s="7" t="n">
        <f aca="false">1_Data_EDA!I6290</f>
        <v>31.98999977</v>
      </c>
      <c r="D6289" s="6" t="n">
        <f aca="false">1_Data_EDA!J6290</f>
        <v>3</v>
      </c>
      <c r="E6289" s="7" t="n">
        <f aca="false">1_Data_EDA!K6290</f>
        <v>95.97000122</v>
      </c>
      <c r="F6289" s="7" t="n">
        <f aca="false">1_Data_EDA!L6290</f>
        <v>12.47999954</v>
      </c>
      <c r="G6289" s="8" t="n">
        <f aca="false">1_Data_EDA!M6290</f>
        <v>0.129999995</v>
      </c>
      <c r="H6289" s="6" t="n">
        <f aca="false">IF(1_Data_EDA!B6290="First Class",1,0)</f>
        <v>0</v>
      </c>
      <c r="I6289" s="6" t="n">
        <f aca="false">IF(1_Data_EDA!B6290="Second Class",1,0)</f>
        <v>1</v>
      </c>
      <c r="J6289" s="6" t="n">
        <f aca="false">IF(1_Data_EDA!B6290="Same Day",1,0)</f>
        <v>0</v>
      </c>
      <c r="K6289" s="6" t="n">
        <f aca="false">IF(1_Data_EDA!C6290="Corporate",1,0)</f>
        <v>0</v>
      </c>
      <c r="L6289" s="6" t="n">
        <f aca="false">IF(1_Data_EDA!C6290="Home Office",1,0)</f>
        <v>0</v>
      </c>
      <c r="M6289" s="6" t="n">
        <f aca="false">IF(1_Data_EDA!D6290="Europe",1,0)</f>
        <v>0</v>
      </c>
      <c r="N6289" s="6" t="n">
        <f aca="false">IF(1_Data_EDA!D6290="LATAM",1,0)</f>
        <v>0</v>
      </c>
      <c r="O6289" s="6" t="n">
        <f aca="false">IF(1_Data_EDA!D6290="Pacific Asia",1,0)</f>
        <v>0</v>
      </c>
      <c r="P6289" s="6" t="n">
        <f aca="false">IF(1_Data_EDA!D6290="USCA",1,0)</f>
        <v>1</v>
      </c>
      <c r="Q6289" s="6" t="n">
        <f aca="false">IF(C6289&gt;MEDIAN(C$5:C$8004),1,0)</f>
        <v>0</v>
      </c>
      <c r="R6289" s="6" t="n">
        <f aca="false">IF(D6289&gt;2,1,0)</f>
        <v>1</v>
      </c>
    </row>
    <row r="6290" customFormat="false" ht="15" hidden="false" customHeight="true" outlineLevel="0" collapsed="false">
      <c r="A6290" s="6" t="n">
        <f aca="false">1_Data_EDA!O6291</f>
        <v>0</v>
      </c>
      <c r="B6290" s="6" t="n">
        <f aca="false">1_Data_EDA!H6291</f>
        <v>4</v>
      </c>
      <c r="C6290" s="7" t="n">
        <f aca="false">1_Data_EDA!I6291</f>
        <v>49.97999954</v>
      </c>
      <c r="D6290" s="6" t="n">
        <f aca="false">1_Data_EDA!J6291</f>
        <v>2</v>
      </c>
      <c r="E6290" s="7" t="n">
        <f aca="false">1_Data_EDA!K6291</f>
        <v>99.95999908</v>
      </c>
      <c r="F6290" s="7" t="n">
        <f aca="false">1_Data_EDA!L6291</f>
        <v>9</v>
      </c>
      <c r="G6290" s="8" t="n">
        <f aca="false">1_Data_EDA!M6291</f>
        <v>0.090000004</v>
      </c>
      <c r="H6290" s="6" t="n">
        <f aca="false">IF(1_Data_EDA!B6291="First Class",1,0)</f>
        <v>0</v>
      </c>
      <c r="I6290" s="6" t="n">
        <f aca="false">IF(1_Data_EDA!B6291="Second Class",1,0)</f>
        <v>0</v>
      </c>
      <c r="J6290" s="6" t="n">
        <f aca="false">IF(1_Data_EDA!B6291="Same Day",1,0)</f>
        <v>0</v>
      </c>
      <c r="K6290" s="6" t="n">
        <f aca="false">IF(1_Data_EDA!C6291="Corporate",1,0)</f>
        <v>1</v>
      </c>
      <c r="L6290" s="6" t="n">
        <f aca="false">IF(1_Data_EDA!C6291="Home Office",1,0)</f>
        <v>0</v>
      </c>
      <c r="M6290" s="6" t="n">
        <f aca="false">IF(1_Data_EDA!D6291="Europe",1,0)</f>
        <v>0</v>
      </c>
      <c r="N6290" s="6" t="n">
        <f aca="false">IF(1_Data_EDA!D6291="LATAM",1,0)</f>
        <v>1</v>
      </c>
      <c r="O6290" s="6" t="n">
        <f aca="false">IF(1_Data_EDA!D6291="Pacific Asia",1,0)</f>
        <v>0</v>
      </c>
      <c r="P6290" s="6" t="n">
        <f aca="false">IF(1_Data_EDA!D6291="USCA",1,0)</f>
        <v>0</v>
      </c>
      <c r="Q6290" s="6" t="n">
        <f aca="false">IF(C6290&gt;MEDIAN(C$5:C$8004),1,0)</f>
        <v>0</v>
      </c>
      <c r="R6290" s="6" t="n">
        <f aca="false">IF(D6290&gt;2,1,0)</f>
        <v>0</v>
      </c>
    </row>
    <row r="6291" customFormat="false" ht="15" hidden="false" customHeight="true" outlineLevel="0" collapsed="false">
      <c r="A6291" s="6" t="n">
        <f aca="false">1_Data_EDA!O6292</f>
        <v>1</v>
      </c>
      <c r="B6291" s="6" t="n">
        <f aca="false">1_Data_EDA!H6292</f>
        <v>2</v>
      </c>
      <c r="C6291" s="7" t="n">
        <f aca="false">1_Data_EDA!I6292</f>
        <v>50</v>
      </c>
      <c r="D6291" s="6" t="n">
        <f aca="false">1_Data_EDA!J6292</f>
        <v>5</v>
      </c>
      <c r="E6291" s="7" t="n">
        <f aca="false">1_Data_EDA!K6292</f>
        <v>250</v>
      </c>
      <c r="F6291" s="7" t="n">
        <f aca="false">1_Data_EDA!L6292</f>
        <v>25</v>
      </c>
      <c r="G6291" s="8" t="n">
        <f aca="false">1_Data_EDA!M6292</f>
        <v>0.100000001</v>
      </c>
      <c r="H6291" s="6" t="n">
        <f aca="false">IF(1_Data_EDA!B6292="First Class",1,0)</f>
        <v>0</v>
      </c>
      <c r="I6291" s="6" t="n">
        <f aca="false">IF(1_Data_EDA!B6292="Second Class",1,0)</f>
        <v>1</v>
      </c>
      <c r="J6291" s="6" t="n">
        <f aca="false">IF(1_Data_EDA!B6292="Same Day",1,0)</f>
        <v>0</v>
      </c>
      <c r="K6291" s="6" t="n">
        <f aca="false">IF(1_Data_EDA!C6292="Corporate",1,0)</f>
        <v>0</v>
      </c>
      <c r="L6291" s="6" t="n">
        <f aca="false">IF(1_Data_EDA!C6292="Home Office",1,0)</f>
        <v>0</v>
      </c>
      <c r="M6291" s="6" t="n">
        <f aca="false">IF(1_Data_EDA!D6292="Europe",1,0)</f>
        <v>0</v>
      </c>
      <c r="N6291" s="6" t="n">
        <f aca="false">IF(1_Data_EDA!D6292="LATAM",1,0)</f>
        <v>0</v>
      </c>
      <c r="O6291" s="6" t="n">
        <f aca="false">IF(1_Data_EDA!D6292="Pacific Asia",1,0)</f>
        <v>0</v>
      </c>
      <c r="P6291" s="6" t="n">
        <f aca="false">IF(1_Data_EDA!D6292="USCA",1,0)</f>
        <v>1</v>
      </c>
      <c r="Q6291" s="6" t="n">
        <f aca="false">IF(C6291&gt;MEDIAN(C$5:C$8004),1,0)</f>
        <v>0</v>
      </c>
      <c r="R6291" s="6" t="n">
        <f aca="false">IF(D6291&gt;2,1,0)</f>
        <v>1</v>
      </c>
    </row>
    <row r="6292" customFormat="false" ht="15" hidden="false" customHeight="true" outlineLevel="0" collapsed="false">
      <c r="A6292" s="6" t="n">
        <f aca="false">1_Data_EDA!O6293</f>
        <v>1</v>
      </c>
      <c r="B6292" s="6" t="n">
        <f aca="false">1_Data_EDA!H6293</f>
        <v>1</v>
      </c>
      <c r="C6292" s="7" t="n">
        <f aca="false">1_Data_EDA!I6293</f>
        <v>452.0400085</v>
      </c>
      <c r="D6292" s="6" t="n">
        <f aca="false">1_Data_EDA!J6293</f>
        <v>1</v>
      </c>
      <c r="E6292" s="7" t="n">
        <f aca="false">1_Data_EDA!K6293</f>
        <v>452.0400085</v>
      </c>
      <c r="F6292" s="7" t="n">
        <f aca="false">1_Data_EDA!L6293</f>
        <v>67.80999756</v>
      </c>
      <c r="G6292" s="8" t="n">
        <f aca="false">1_Data_EDA!M6293</f>
        <v>0.150000006</v>
      </c>
      <c r="H6292" s="6" t="n">
        <f aca="false">IF(1_Data_EDA!B6293="First Class",1,0)</f>
        <v>1</v>
      </c>
      <c r="I6292" s="6" t="n">
        <f aca="false">IF(1_Data_EDA!B6293="Second Class",1,0)</f>
        <v>0</v>
      </c>
      <c r="J6292" s="6" t="n">
        <f aca="false">IF(1_Data_EDA!B6293="Same Day",1,0)</f>
        <v>0</v>
      </c>
      <c r="K6292" s="6" t="n">
        <f aca="false">IF(1_Data_EDA!C6293="Corporate",1,0)</f>
        <v>1</v>
      </c>
      <c r="L6292" s="6" t="n">
        <f aca="false">IF(1_Data_EDA!C6293="Home Office",1,0)</f>
        <v>0</v>
      </c>
      <c r="M6292" s="6" t="n">
        <f aca="false">IF(1_Data_EDA!D6293="Europe",1,0)</f>
        <v>1</v>
      </c>
      <c r="N6292" s="6" t="n">
        <f aca="false">IF(1_Data_EDA!D6293="LATAM",1,0)</f>
        <v>0</v>
      </c>
      <c r="O6292" s="6" t="n">
        <f aca="false">IF(1_Data_EDA!D6293="Pacific Asia",1,0)</f>
        <v>0</v>
      </c>
      <c r="P6292" s="6" t="n">
        <f aca="false">IF(1_Data_EDA!D6293="USCA",1,0)</f>
        <v>0</v>
      </c>
      <c r="Q6292" s="6" t="n">
        <f aca="false">IF(C6292&gt;MEDIAN(C$5:C$8004),1,0)</f>
        <v>1</v>
      </c>
      <c r="R6292" s="6" t="n">
        <f aca="false">IF(D6292&gt;2,1,0)</f>
        <v>0</v>
      </c>
    </row>
    <row r="6293" customFormat="false" ht="15" hidden="false" customHeight="true" outlineLevel="0" collapsed="false">
      <c r="A6293" s="6" t="n">
        <f aca="false">1_Data_EDA!O6294</f>
        <v>0</v>
      </c>
      <c r="B6293" s="6" t="n">
        <f aca="false">1_Data_EDA!H6294</f>
        <v>4</v>
      </c>
      <c r="C6293" s="7" t="n">
        <f aca="false">1_Data_EDA!I6294</f>
        <v>99.98999786</v>
      </c>
      <c r="D6293" s="6" t="n">
        <f aca="false">1_Data_EDA!J6294</f>
        <v>4</v>
      </c>
      <c r="E6293" s="7" t="n">
        <f aca="false">1_Data_EDA!K6294</f>
        <v>399.9599915</v>
      </c>
      <c r="F6293" s="7" t="n">
        <f aca="false">1_Data_EDA!L6294</f>
        <v>79.98999786</v>
      </c>
      <c r="G6293" s="8" t="n">
        <f aca="false">1_Data_EDA!M6294</f>
        <v>0.200000003</v>
      </c>
      <c r="H6293" s="6" t="n">
        <f aca="false">IF(1_Data_EDA!B6294="First Class",1,0)</f>
        <v>0</v>
      </c>
      <c r="I6293" s="6" t="n">
        <f aca="false">IF(1_Data_EDA!B6294="Second Class",1,0)</f>
        <v>0</v>
      </c>
      <c r="J6293" s="6" t="n">
        <f aca="false">IF(1_Data_EDA!B6294="Same Day",1,0)</f>
        <v>0</v>
      </c>
      <c r="K6293" s="6" t="n">
        <f aca="false">IF(1_Data_EDA!C6294="Corporate",1,0)</f>
        <v>0</v>
      </c>
      <c r="L6293" s="6" t="n">
        <f aca="false">IF(1_Data_EDA!C6294="Home Office",1,0)</f>
        <v>0</v>
      </c>
      <c r="M6293" s="6" t="n">
        <f aca="false">IF(1_Data_EDA!D6294="Europe",1,0)</f>
        <v>0</v>
      </c>
      <c r="N6293" s="6" t="n">
        <f aca="false">IF(1_Data_EDA!D6294="LATAM",1,0)</f>
        <v>0</v>
      </c>
      <c r="O6293" s="6" t="n">
        <f aca="false">IF(1_Data_EDA!D6294="Pacific Asia",1,0)</f>
        <v>1</v>
      </c>
      <c r="P6293" s="6" t="n">
        <f aca="false">IF(1_Data_EDA!D6294="USCA",1,0)</f>
        <v>0</v>
      </c>
      <c r="Q6293" s="6" t="n">
        <f aca="false">IF(C6293&gt;MEDIAN(C$5:C$8004),1,0)</f>
        <v>1</v>
      </c>
      <c r="R6293" s="6" t="n">
        <f aca="false">IF(D6293&gt;2,1,0)</f>
        <v>1</v>
      </c>
    </row>
    <row r="6294" customFormat="false" ht="15" hidden="false" customHeight="true" outlineLevel="0" collapsed="false">
      <c r="A6294" s="6" t="n">
        <f aca="false">1_Data_EDA!O6295</f>
        <v>0</v>
      </c>
      <c r="B6294" s="6" t="n">
        <f aca="false">1_Data_EDA!H6295</f>
        <v>4</v>
      </c>
      <c r="C6294" s="7" t="n">
        <f aca="false">1_Data_EDA!I6295</f>
        <v>59.99000168</v>
      </c>
      <c r="D6294" s="6" t="n">
        <f aca="false">1_Data_EDA!J6295</f>
        <v>1</v>
      </c>
      <c r="E6294" s="7" t="n">
        <f aca="false">1_Data_EDA!K6295</f>
        <v>59.99000168</v>
      </c>
      <c r="F6294" s="7" t="n">
        <f aca="false">1_Data_EDA!L6295</f>
        <v>15</v>
      </c>
      <c r="G6294" s="8" t="n">
        <f aca="false">1_Data_EDA!M6295</f>
        <v>0.25</v>
      </c>
      <c r="H6294" s="6" t="n">
        <f aca="false">IF(1_Data_EDA!B6295="First Class",1,0)</f>
        <v>0</v>
      </c>
      <c r="I6294" s="6" t="n">
        <f aca="false">IF(1_Data_EDA!B6295="Second Class",1,0)</f>
        <v>0</v>
      </c>
      <c r="J6294" s="6" t="n">
        <f aca="false">IF(1_Data_EDA!B6295="Same Day",1,0)</f>
        <v>0</v>
      </c>
      <c r="K6294" s="6" t="n">
        <f aca="false">IF(1_Data_EDA!C6295="Corporate",1,0)</f>
        <v>0</v>
      </c>
      <c r="L6294" s="6" t="n">
        <f aca="false">IF(1_Data_EDA!C6295="Home Office",1,0)</f>
        <v>1</v>
      </c>
      <c r="M6294" s="6" t="n">
        <f aca="false">IF(1_Data_EDA!D6295="Europe",1,0)</f>
        <v>0</v>
      </c>
      <c r="N6294" s="6" t="n">
        <f aca="false">IF(1_Data_EDA!D6295="LATAM",1,0)</f>
        <v>1</v>
      </c>
      <c r="O6294" s="6" t="n">
        <f aca="false">IF(1_Data_EDA!D6295="Pacific Asia",1,0)</f>
        <v>0</v>
      </c>
      <c r="P6294" s="6" t="n">
        <f aca="false">IF(1_Data_EDA!D6295="USCA",1,0)</f>
        <v>0</v>
      </c>
      <c r="Q6294" s="6" t="n">
        <f aca="false">IF(C6294&gt;MEDIAN(C$5:C$8004),1,0)</f>
        <v>0</v>
      </c>
      <c r="R6294" s="6" t="n">
        <f aca="false">IF(D6294&gt;2,1,0)</f>
        <v>0</v>
      </c>
    </row>
    <row r="6295" customFormat="false" ht="15" hidden="false" customHeight="true" outlineLevel="0" collapsed="false">
      <c r="A6295" s="6" t="n">
        <f aca="false">1_Data_EDA!O6296</f>
        <v>1</v>
      </c>
      <c r="B6295" s="6" t="n">
        <f aca="false">1_Data_EDA!H6296</f>
        <v>2</v>
      </c>
      <c r="C6295" s="7" t="n">
        <f aca="false">1_Data_EDA!I6296</f>
        <v>129.9900055</v>
      </c>
      <c r="D6295" s="6" t="n">
        <f aca="false">1_Data_EDA!J6296</f>
        <v>1</v>
      </c>
      <c r="E6295" s="7" t="n">
        <f aca="false">1_Data_EDA!K6296</f>
        <v>129.9900055</v>
      </c>
      <c r="F6295" s="7" t="n">
        <f aca="false">1_Data_EDA!L6296</f>
        <v>26</v>
      </c>
      <c r="G6295" s="8" t="n">
        <f aca="false">1_Data_EDA!M6296</f>
        <v>0.200000003</v>
      </c>
      <c r="H6295" s="6" t="n">
        <f aca="false">IF(1_Data_EDA!B6296="First Class",1,0)</f>
        <v>0</v>
      </c>
      <c r="I6295" s="6" t="n">
        <f aca="false">IF(1_Data_EDA!B6296="Second Class",1,0)</f>
        <v>1</v>
      </c>
      <c r="J6295" s="6" t="n">
        <f aca="false">IF(1_Data_EDA!B6296="Same Day",1,0)</f>
        <v>0</v>
      </c>
      <c r="K6295" s="6" t="n">
        <f aca="false">IF(1_Data_EDA!C6296="Corporate",1,0)</f>
        <v>0</v>
      </c>
      <c r="L6295" s="6" t="n">
        <f aca="false">IF(1_Data_EDA!C6296="Home Office",1,0)</f>
        <v>0</v>
      </c>
      <c r="M6295" s="6" t="n">
        <f aca="false">IF(1_Data_EDA!D6296="Europe",1,0)</f>
        <v>0</v>
      </c>
      <c r="N6295" s="6" t="n">
        <f aca="false">IF(1_Data_EDA!D6296="LATAM",1,0)</f>
        <v>0</v>
      </c>
      <c r="O6295" s="6" t="n">
        <f aca="false">IF(1_Data_EDA!D6296="Pacific Asia",1,0)</f>
        <v>0</v>
      </c>
      <c r="P6295" s="6" t="n">
        <f aca="false">IF(1_Data_EDA!D6296="USCA",1,0)</f>
        <v>1</v>
      </c>
      <c r="Q6295" s="6" t="n">
        <f aca="false">IF(C6295&gt;MEDIAN(C$5:C$8004),1,0)</f>
        <v>1</v>
      </c>
      <c r="R6295" s="6" t="n">
        <f aca="false">IF(D6295&gt;2,1,0)</f>
        <v>0</v>
      </c>
    </row>
    <row r="6296" customFormat="false" ht="15" hidden="false" customHeight="true" outlineLevel="0" collapsed="false">
      <c r="A6296" s="6" t="n">
        <f aca="false">1_Data_EDA!O6297</f>
        <v>1</v>
      </c>
      <c r="B6296" s="6" t="n">
        <f aca="false">1_Data_EDA!H6297</f>
        <v>4</v>
      </c>
      <c r="C6296" s="7" t="n">
        <f aca="false">1_Data_EDA!I6297</f>
        <v>199.9900055</v>
      </c>
      <c r="D6296" s="6" t="n">
        <f aca="false">1_Data_EDA!J6297</f>
        <v>1</v>
      </c>
      <c r="E6296" s="7" t="n">
        <f aca="false">1_Data_EDA!K6297</f>
        <v>199.9900055</v>
      </c>
      <c r="F6296" s="7" t="n">
        <f aca="false">1_Data_EDA!L6297</f>
        <v>40</v>
      </c>
      <c r="G6296" s="8" t="n">
        <f aca="false">1_Data_EDA!M6297</f>
        <v>0.200000003</v>
      </c>
      <c r="H6296" s="6" t="n">
        <f aca="false">IF(1_Data_EDA!B6297="First Class",1,0)</f>
        <v>0</v>
      </c>
      <c r="I6296" s="6" t="n">
        <f aca="false">IF(1_Data_EDA!B6297="Second Class",1,0)</f>
        <v>0</v>
      </c>
      <c r="J6296" s="6" t="n">
        <f aca="false">IF(1_Data_EDA!B6297="Same Day",1,0)</f>
        <v>0</v>
      </c>
      <c r="K6296" s="6" t="n">
        <f aca="false">IF(1_Data_EDA!C6297="Corporate",1,0)</f>
        <v>0</v>
      </c>
      <c r="L6296" s="6" t="n">
        <f aca="false">IF(1_Data_EDA!C6297="Home Office",1,0)</f>
        <v>0</v>
      </c>
      <c r="M6296" s="6" t="n">
        <f aca="false">IF(1_Data_EDA!D6297="Europe",1,0)</f>
        <v>0</v>
      </c>
      <c r="N6296" s="6" t="n">
        <f aca="false">IF(1_Data_EDA!D6297="LATAM",1,0)</f>
        <v>0</v>
      </c>
      <c r="O6296" s="6" t="n">
        <f aca="false">IF(1_Data_EDA!D6297="Pacific Asia",1,0)</f>
        <v>1</v>
      </c>
      <c r="P6296" s="6" t="n">
        <f aca="false">IF(1_Data_EDA!D6297="USCA",1,0)</f>
        <v>0</v>
      </c>
      <c r="Q6296" s="6" t="n">
        <f aca="false">IF(C6296&gt;MEDIAN(C$5:C$8004),1,0)</f>
        <v>1</v>
      </c>
      <c r="R6296" s="6" t="n">
        <f aca="false">IF(D6296&gt;2,1,0)</f>
        <v>0</v>
      </c>
    </row>
    <row r="6297" customFormat="false" ht="15" hidden="false" customHeight="true" outlineLevel="0" collapsed="false">
      <c r="A6297" s="6" t="n">
        <f aca="false">1_Data_EDA!O6298</f>
        <v>1</v>
      </c>
      <c r="B6297" s="6" t="n">
        <f aca="false">1_Data_EDA!H6298</f>
        <v>1</v>
      </c>
      <c r="C6297" s="7" t="n">
        <f aca="false">1_Data_EDA!I6298</f>
        <v>452.0400085</v>
      </c>
      <c r="D6297" s="6" t="n">
        <f aca="false">1_Data_EDA!J6298</f>
        <v>1</v>
      </c>
      <c r="E6297" s="7" t="n">
        <f aca="false">1_Data_EDA!K6298</f>
        <v>452.0400085</v>
      </c>
      <c r="F6297" s="7" t="n">
        <f aca="false">1_Data_EDA!L6298</f>
        <v>18.07999992</v>
      </c>
      <c r="G6297" s="8" t="n">
        <f aca="false">1_Data_EDA!M6298</f>
        <v>0.039999999</v>
      </c>
      <c r="H6297" s="6" t="n">
        <f aca="false">IF(1_Data_EDA!B6298="First Class",1,0)</f>
        <v>1</v>
      </c>
      <c r="I6297" s="6" t="n">
        <f aca="false">IF(1_Data_EDA!B6298="Second Class",1,0)</f>
        <v>0</v>
      </c>
      <c r="J6297" s="6" t="n">
        <f aca="false">IF(1_Data_EDA!B6298="Same Day",1,0)</f>
        <v>0</v>
      </c>
      <c r="K6297" s="6" t="n">
        <f aca="false">IF(1_Data_EDA!C6298="Corporate",1,0)</f>
        <v>0</v>
      </c>
      <c r="L6297" s="6" t="n">
        <f aca="false">IF(1_Data_EDA!C6298="Home Office",1,0)</f>
        <v>0</v>
      </c>
      <c r="M6297" s="6" t="n">
        <f aca="false">IF(1_Data_EDA!D6298="Europe",1,0)</f>
        <v>1</v>
      </c>
      <c r="N6297" s="6" t="n">
        <f aca="false">IF(1_Data_EDA!D6298="LATAM",1,0)</f>
        <v>0</v>
      </c>
      <c r="O6297" s="6" t="n">
        <f aca="false">IF(1_Data_EDA!D6298="Pacific Asia",1,0)</f>
        <v>0</v>
      </c>
      <c r="P6297" s="6" t="n">
        <f aca="false">IF(1_Data_EDA!D6298="USCA",1,0)</f>
        <v>0</v>
      </c>
      <c r="Q6297" s="6" t="n">
        <f aca="false">IF(C6297&gt;MEDIAN(C$5:C$8004),1,0)</f>
        <v>1</v>
      </c>
      <c r="R6297" s="6" t="n">
        <f aca="false">IF(D6297&gt;2,1,0)</f>
        <v>0</v>
      </c>
    </row>
    <row r="6298" customFormat="false" ht="15" hidden="false" customHeight="true" outlineLevel="0" collapsed="false">
      <c r="A6298" s="6" t="n">
        <f aca="false">1_Data_EDA!O6299</f>
        <v>1</v>
      </c>
      <c r="B6298" s="6" t="n">
        <f aca="false">1_Data_EDA!H6299</f>
        <v>1</v>
      </c>
      <c r="C6298" s="7" t="n">
        <f aca="false">1_Data_EDA!I6299</f>
        <v>199.9900055</v>
      </c>
      <c r="D6298" s="6" t="n">
        <f aca="false">1_Data_EDA!J6299</f>
        <v>1</v>
      </c>
      <c r="E6298" s="7" t="n">
        <f aca="false">1_Data_EDA!K6299</f>
        <v>199.9900055</v>
      </c>
      <c r="F6298" s="7" t="n">
        <f aca="false">1_Data_EDA!L6299</f>
        <v>0</v>
      </c>
      <c r="G6298" s="8" t="n">
        <f aca="false">1_Data_EDA!M6299</f>
        <v>0</v>
      </c>
      <c r="H6298" s="6" t="n">
        <f aca="false">IF(1_Data_EDA!B6299="First Class",1,0)</f>
        <v>1</v>
      </c>
      <c r="I6298" s="6" t="n">
        <f aca="false">IF(1_Data_EDA!B6299="Second Class",1,0)</f>
        <v>0</v>
      </c>
      <c r="J6298" s="6" t="n">
        <f aca="false">IF(1_Data_EDA!B6299="Same Day",1,0)</f>
        <v>0</v>
      </c>
      <c r="K6298" s="6" t="n">
        <f aca="false">IF(1_Data_EDA!C6299="Corporate",1,0)</f>
        <v>0</v>
      </c>
      <c r="L6298" s="6" t="n">
        <f aca="false">IF(1_Data_EDA!C6299="Home Office",1,0)</f>
        <v>0</v>
      </c>
      <c r="M6298" s="6" t="n">
        <f aca="false">IF(1_Data_EDA!D6299="Europe",1,0)</f>
        <v>0</v>
      </c>
      <c r="N6298" s="6" t="n">
        <f aca="false">IF(1_Data_EDA!D6299="LATAM",1,0)</f>
        <v>0</v>
      </c>
      <c r="O6298" s="6" t="n">
        <f aca="false">IF(1_Data_EDA!D6299="Pacific Asia",1,0)</f>
        <v>0</v>
      </c>
      <c r="P6298" s="6" t="n">
        <f aca="false">IF(1_Data_EDA!D6299="USCA",1,0)</f>
        <v>0</v>
      </c>
      <c r="Q6298" s="6" t="n">
        <f aca="false">IF(C6298&gt;MEDIAN(C$5:C$8004),1,0)</f>
        <v>1</v>
      </c>
      <c r="R6298" s="6" t="n">
        <f aca="false">IF(D6298&gt;2,1,0)</f>
        <v>0</v>
      </c>
    </row>
    <row r="6299" customFormat="false" ht="15" hidden="false" customHeight="true" outlineLevel="0" collapsed="false">
      <c r="A6299" s="6" t="n">
        <f aca="false">1_Data_EDA!O6300</f>
        <v>1</v>
      </c>
      <c r="B6299" s="6" t="n">
        <f aca="false">1_Data_EDA!H6300</f>
        <v>1</v>
      </c>
      <c r="C6299" s="7" t="n">
        <f aca="false">1_Data_EDA!I6300</f>
        <v>50</v>
      </c>
      <c r="D6299" s="6" t="n">
        <f aca="false">1_Data_EDA!J6300</f>
        <v>1</v>
      </c>
      <c r="E6299" s="7" t="n">
        <f aca="false">1_Data_EDA!K6300</f>
        <v>50</v>
      </c>
      <c r="F6299" s="7" t="n">
        <f aca="false">1_Data_EDA!L6300</f>
        <v>2.75</v>
      </c>
      <c r="G6299" s="8" t="n">
        <f aca="false">1_Data_EDA!M6300</f>
        <v>0.059999999</v>
      </c>
      <c r="H6299" s="6" t="n">
        <f aca="false">IF(1_Data_EDA!B6300="First Class",1,0)</f>
        <v>1</v>
      </c>
      <c r="I6299" s="6" t="n">
        <f aca="false">IF(1_Data_EDA!B6300="Second Class",1,0)</f>
        <v>0</v>
      </c>
      <c r="J6299" s="6" t="n">
        <f aca="false">IF(1_Data_EDA!B6300="Same Day",1,0)</f>
        <v>0</v>
      </c>
      <c r="K6299" s="6" t="n">
        <f aca="false">IF(1_Data_EDA!C6300="Corporate",1,0)</f>
        <v>0</v>
      </c>
      <c r="L6299" s="6" t="n">
        <f aca="false">IF(1_Data_EDA!C6300="Home Office",1,0)</f>
        <v>0</v>
      </c>
      <c r="M6299" s="6" t="n">
        <f aca="false">IF(1_Data_EDA!D6300="Europe",1,0)</f>
        <v>1</v>
      </c>
      <c r="N6299" s="6" t="n">
        <f aca="false">IF(1_Data_EDA!D6300="LATAM",1,0)</f>
        <v>0</v>
      </c>
      <c r="O6299" s="6" t="n">
        <f aca="false">IF(1_Data_EDA!D6300="Pacific Asia",1,0)</f>
        <v>0</v>
      </c>
      <c r="P6299" s="6" t="n">
        <f aca="false">IF(1_Data_EDA!D6300="USCA",1,0)</f>
        <v>0</v>
      </c>
      <c r="Q6299" s="6" t="n">
        <f aca="false">IF(C6299&gt;MEDIAN(C$5:C$8004),1,0)</f>
        <v>0</v>
      </c>
      <c r="R6299" s="6" t="n">
        <f aca="false">IF(D6299&gt;2,1,0)</f>
        <v>0</v>
      </c>
    </row>
    <row r="6300" customFormat="false" ht="15" hidden="false" customHeight="true" outlineLevel="0" collapsed="false">
      <c r="A6300" s="6" t="n">
        <f aca="false">1_Data_EDA!O6301</f>
        <v>1</v>
      </c>
      <c r="B6300" s="6" t="n">
        <f aca="false">1_Data_EDA!H6301</f>
        <v>4</v>
      </c>
      <c r="C6300" s="7" t="n">
        <f aca="false">1_Data_EDA!I6301</f>
        <v>399.980011</v>
      </c>
      <c r="D6300" s="6" t="n">
        <f aca="false">1_Data_EDA!J6301</f>
        <v>1</v>
      </c>
      <c r="E6300" s="7" t="n">
        <f aca="false">1_Data_EDA!K6301</f>
        <v>399.980011</v>
      </c>
      <c r="F6300" s="7" t="n">
        <f aca="false">1_Data_EDA!L6301</f>
        <v>16</v>
      </c>
      <c r="G6300" s="8" t="n">
        <f aca="false">1_Data_EDA!M6301</f>
        <v>0.039999999</v>
      </c>
      <c r="H6300" s="6" t="n">
        <f aca="false">IF(1_Data_EDA!B6301="First Class",1,0)</f>
        <v>0</v>
      </c>
      <c r="I6300" s="6" t="n">
        <f aca="false">IF(1_Data_EDA!B6301="Second Class",1,0)</f>
        <v>0</v>
      </c>
      <c r="J6300" s="6" t="n">
        <f aca="false">IF(1_Data_EDA!B6301="Same Day",1,0)</f>
        <v>0</v>
      </c>
      <c r="K6300" s="6" t="n">
        <f aca="false">IF(1_Data_EDA!C6301="Corporate",1,0)</f>
        <v>0</v>
      </c>
      <c r="L6300" s="6" t="n">
        <f aca="false">IF(1_Data_EDA!C6301="Home Office",1,0)</f>
        <v>0</v>
      </c>
      <c r="M6300" s="6" t="n">
        <f aca="false">IF(1_Data_EDA!D6301="Europe",1,0)</f>
        <v>0</v>
      </c>
      <c r="N6300" s="6" t="n">
        <f aca="false">IF(1_Data_EDA!D6301="LATAM",1,0)</f>
        <v>1</v>
      </c>
      <c r="O6300" s="6" t="n">
        <f aca="false">IF(1_Data_EDA!D6301="Pacific Asia",1,0)</f>
        <v>0</v>
      </c>
      <c r="P6300" s="6" t="n">
        <f aca="false">IF(1_Data_EDA!D6301="USCA",1,0)</f>
        <v>0</v>
      </c>
      <c r="Q6300" s="6" t="n">
        <f aca="false">IF(C6300&gt;MEDIAN(C$5:C$8004),1,0)</f>
        <v>1</v>
      </c>
      <c r="R6300" s="6" t="n">
        <f aca="false">IF(D6300&gt;2,1,0)</f>
        <v>0</v>
      </c>
    </row>
    <row r="6301" customFormat="false" ht="15" hidden="false" customHeight="true" outlineLevel="0" collapsed="false">
      <c r="A6301" s="6" t="n">
        <f aca="false">1_Data_EDA!O6302</f>
        <v>1</v>
      </c>
      <c r="B6301" s="6" t="n">
        <f aca="false">1_Data_EDA!H6302</f>
        <v>2</v>
      </c>
      <c r="C6301" s="7" t="n">
        <f aca="false">1_Data_EDA!I6302</f>
        <v>50</v>
      </c>
      <c r="D6301" s="6" t="n">
        <f aca="false">1_Data_EDA!J6302</f>
        <v>2</v>
      </c>
      <c r="E6301" s="7" t="n">
        <f aca="false">1_Data_EDA!K6302</f>
        <v>100</v>
      </c>
      <c r="F6301" s="7" t="n">
        <f aca="false">1_Data_EDA!L6302</f>
        <v>2</v>
      </c>
      <c r="G6301" s="8" t="n">
        <f aca="false">1_Data_EDA!M6302</f>
        <v>0.02</v>
      </c>
      <c r="H6301" s="6" t="n">
        <f aca="false">IF(1_Data_EDA!B6302="First Class",1,0)</f>
        <v>0</v>
      </c>
      <c r="I6301" s="6" t="n">
        <f aca="false">IF(1_Data_EDA!B6302="Second Class",1,0)</f>
        <v>1</v>
      </c>
      <c r="J6301" s="6" t="n">
        <f aca="false">IF(1_Data_EDA!B6302="Same Day",1,0)</f>
        <v>0</v>
      </c>
      <c r="K6301" s="6" t="n">
        <f aca="false">IF(1_Data_EDA!C6302="Corporate",1,0)</f>
        <v>1</v>
      </c>
      <c r="L6301" s="6" t="n">
        <f aca="false">IF(1_Data_EDA!C6302="Home Office",1,0)</f>
        <v>0</v>
      </c>
      <c r="M6301" s="6" t="n">
        <f aca="false">IF(1_Data_EDA!D6302="Europe",1,0)</f>
        <v>0</v>
      </c>
      <c r="N6301" s="6" t="n">
        <f aca="false">IF(1_Data_EDA!D6302="LATAM",1,0)</f>
        <v>0</v>
      </c>
      <c r="O6301" s="6" t="n">
        <f aca="false">IF(1_Data_EDA!D6302="Pacific Asia",1,0)</f>
        <v>1</v>
      </c>
      <c r="P6301" s="6" t="n">
        <f aca="false">IF(1_Data_EDA!D6302="USCA",1,0)</f>
        <v>0</v>
      </c>
      <c r="Q6301" s="6" t="n">
        <f aca="false">IF(C6301&gt;MEDIAN(C$5:C$8004),1,0)</f>
        <v>0</v>
      </c>
      <c r="R6301" s="6" t="n">
        <f aca="false">IF(D6301&gt;2,1,0)</f>
        <v>0</v>
      </c>
    </row>
    <row r="6302" customFormat="false" ht="15" hidden="false" customHeight="true" outlineLevel="0" collapsed="false">
      <c r="A6302" s="6" t="n">
        <f aca="false">1_Data_EDA!O6303</f>
        <v>0</v>
      </c>
      <c r="B6302" s="6" t="n">
        <f aca="false">1_Data_EDA!H6303</f>
        <v>4</v>
      </c>
      <c r="C6302" s="7" t="n">
        <f aca="false">1_Data_EDA!I6303</f>
        <v>39.99000168</v>
      </c>
      <c r="D6302" s="6" t="n">
        <f aca="false">1_Data_EDA!J6303</f>
        <v>5</v>
      </c>
      <c r="E6302" s="7" t="n">
        <f aca="false">1_Data_EDA!K6303</f>
        <v>199.9499969</v>
      </c>
      <c r="F6302" s="7" t="n">
        <f aca="false">1_Data_EDA!L6303</f>
        <v>49.99000168</v>
      </c>
      <c r="G6302" s="8" t="n">
        <f aca="false">1_Data_EDA!M6303</f>
        <v>0.25</v>
      </c>
      <c r="H6302" s="6" t="n">
        <f aca="false">IF(1_Data_EDA!B6303="First Class",1,0)</f>
        <v>0</v>
      </c>
      <c r="I6302" s="6" t="n">
        <f aca="false">IF(1_Data_EDA!B6303="Second Class",1,0)</f>
        <v>0</v>
      </c>
      <c r="J6302" s="6" t="n">
        <f aca="false">IF(1_Data_EDA!B6303="Same Day",1,0)</f>
        <v>0</v>
      </c>
      <c r="K6302" s="6" t="n">
        <f aca="false">IF(1_Data_EDA!C6303="Corporate",1,0)</f>
        <v>0</v>
      </c>
      <c r="L6302" s="6" t="n">
        <f aca="false">IF(1_Data_EDA!C6303="Home Office",1,0)</f>
        <v>0</v>
      </c>
      <c r="M6302" s="6" t="n">
        <f aca="false">IF(1_Data_EDA!D6303="Europe",1,0)</f>
        <v>0</v>
      </c>
      <c r="N6302" s="6" t="n">
        <f aca="false">IF(1_Data_EDA!D6303="LATAM",1,0)</f>
        <v>1</v>
      </c>
      <c r="O6302" s="6" t="n">
        <f aca="false">IF(1_Data_EDA!D6303="Pacific Asia",1,0)</f>
        <v>0</v>
      </c>
      <c r="P6302" s="6" t="n">
        <f aca="false">IF(1_Data_EDA!D6303="USCA",1,0)</f>
        <v>0</v>
      </c>
      <c r="Q6302" s="6" t="n">
        <f aca="false">IF(C6302&gt;MEDIAN(C$5:C$8004),1,0)</f>
        <v>0</v>
      </c>
      <c r="R6302" s="6" t="n">
        <f aca="false">IF(D6302&gt;2,1,0)</f>
        <v>1</v>
      </c>
    </row>
    <row r="6303" customFormat="false" ht="15" hidden="false" customHeight="true" outlineLevel="0" collapsed="false">
      <c r="A6303" s="6" t="n">
        <f aca="false">1_Data_EDA!O6304</f>
        <v>1</v>
      </c>
      <c r="B6303" s="6" t="n">
        <f aca="false">1_Data_EDA!H6304</f>
        <v>4</v>
      </c>
      <c r="C6303" s="7" t="n">
        <f aca="false">1_Data_EDA!I6304</f>
        <v>129.9900055</v>
      </c>
      <c r="D6303" s="6" t="n">
        <f aca="false">1_Data_EDA!J6304</f>
        <v>1</v>
      </c>
      <c r="E6303" s="7" t="n">
        <f aca="false">1_Data_EDA!K6304</f>
        <v>129.9900055</v>
      </c>
      <c r="F6303" s="7" t="n">
        <f aca="false">1_Data_EDA!L6304</f>
        <v>19.5</v>
      </c>
      <c r="G6303" s="8" t="n">
        <f aca="false">1_Data_EDA!M6304</f>
        <v>0.150000006</v>
      </c>
      <c r="H6303" s="6" t="n">
        <f aca="false">IF(1_Data_EDA!B6304="First Class",1,0)</f>
        <v>0</v>
      </c>
      <c r="I6303" s="6" t="n">
        <f aca="false">IF(1_Data_EDA!B6304="Second Class",1,0)</f>
        <v>0</v>
      </c>
      <c r="J6303" s="6" t="n">
        <f aca="false">IF(1_Data_EDA!B6304="Same Day",1,0)</f>
        <v>0</v>
      </c>
      <c r="K6303" s="6" t="n">
        <f aca="false">IF(1_Data_EDA!C6304="Corporate",1,0)</f>
        <v>1</v>
      </c>
      <c r="L6303" s="6" t="n">
        <f aca="false">IF(1_Data_EDA!C6304="Home Office",1,0)</f>
        <v>0</v>
      </c>
      <c r="M6303" s="6" t="n">
        <f aca="false">IF(1_Data_EDA!D6304="Europe",1,0)</f>
        <v>0</v>
      </c>
      <c r="N6303" s="6" t="n">
        <f aca="false">IF(1_Data_EDA!D6304="LATAM",1,0)</f>
        <v>0</v>
      </c>
      <c r="O6303" s="6" t="n">
        <f aca="false">IF(1_Data_EDA!D6304="Pacific Asia",1,0)</f>
        <v>0</v>
      </c>
      <c r="P6303" s="6" t="n">
        <f aca="false">IF(1_Data_EDA!D6304="USCA",1,0)</f>
        <v>1</v>
      </c>
      <c r="Q6303" s="6" t="n">
        <f aca="false">IF(C6303&gt;MEDIAN(C$5:C$8004),1,0)</f>
        <v>1</v>
      </c>
      <c r="R6303" s="6" t="n">
        <f aca="false">IF(D6303&gt;2,1,0)</f>
        <v>0</v>
      </c>
    </row>
    <row r="6304" customFormat="false" ht="15" hidden="false" customHeight="true" outlineLevel="0" collapsed="false">
      <c r="A6304" s="6" t="n">
        <f aca="false">1_Data_EDA!O6305</f>
        <v>1</v>
      </c>
      <c r="B6304" s="6" t="n">
        <f aca="false">1_Data_EDA!H6305</f>
        <v>4</v>
      </c>
      <c r="C6304" s="7" t="n">
        <f aca="false">1_Data_EDA!I6305</f>
        <v>59.99000168</v>
      </c>
      <c r="D6304" s="6" t="n">
        <f aca="false">1_Data_EDA!J6305</f>
        <v>3</v>
      </c>
      <c r="E6304" s="7" t="n">
        <f aca="false">1_Data_EDA!K6305</f>
        <v>179.9700012</v>
      </c>
      <c r="F6304" s="7" t="n">
        <f aca="false">1_Data_EDA!L6305</f>
        <v>18</v>
      </c>
      <c r="G6304" s="8" t="n">
        <f aca="false">1_Data_EDA!M6305</f>
        <v>0.100000001</v>
      </c>
      <c r="H6304" s="6" t="n">
        <f aca="false">IF(1_Data_EDA!B6305="First Class",1,0)</f>
        <v>0</v>
      </c>
      <c r="I6304" s="6" t="n">
        <f aca="false">IF(1_Data_EDA!B6305="Second Class",1,0)</f>
        <v>0</v>
      </c>
      <c r="J6304" s="6" t="n">
        <f aca="false">IF(1_Data_EDA!B6305="Same Day",1,0)</f>
        <v>0</v>
      </c>
      <c r="K6304" s="6" t="n">
        <f aca="false">IF(1_Data_EDA!C6305="Corporate",1,0)</f>
        <v>0</v>
      </c>
      <c r="L6304" s="6" t="n">
        <f aca="false">IF(1_Data_EDA!C6305="Home Office",1,0)</f>
        <v>0</v>
      </c>
      <c r="M6304" s="6" t="n">
        <f aca="false">IF(1_Data_EDA!D6305="Europe",1,0)</f>
        <v>0</v>
      </c>
      <c r="N6304" s="6" t="n">
        <f aca="false">IF(1_Data_EDA!D6305="LATAM",1,0)</f>
        <v>0</v>
      </c>
      <c r="O6304" s="6" t="n">
        <f aca="false">IF(1_Data_EDA!D6305="Pacific Asia",1,0)</f>
        <v>1</v>
      </c>
      <c r="P6304" s="6" t="n">
        <f aca="false">IF(1_Data_EDA!D6305="USCA",1,0)</f>
        <v>0</v>
      </c>
      <c r="Q6304" s="6" t="n">
        <f aca="false">IF(C6304&gt;MEDIAN(C$5:C$8004),1,0)</f>
        <v>0</v>
      </c>
      <c r="R6304" s="6" t="n">
        <f aca="false">IF(D6304&gt;2,1,0)</f>
        <v>1</v>
      </c>
    </row>
    <row r="6305" customFormat="false" ht="15" hidden="false" customHeight="true" outlineLevel="0" collapsed="false">
      <c r="A6305" s="6" t="n">
        <f aca="false">1_Data_EDA!O6306</f>
        <v>0</v>
      </c>
      <c r="B6305" s="6" t="n">
        <f aca="false">1_Data_EDA!H6306</f>
        <v>4</v>
      </c>
      <c r="C6305" s="7" t="n">
        <f aca="false">1_Data_EDA!I6306</f>
        <v>129.9900055</v>
      </c>
      <c r="D6305" s="6" t="n">
        <f aca="false">1_Data_EDA!J6306</f>
        <v>1</v>
      </c>
      <c r="E6305" s="7" t="n">
        <f aca="false">1_Data_EDA!K6306</f>
        <v>129.9900055</v>
      </c>
      <c r="F6305" s="7" t="n">
        <f aca="false">1_Data_EDA!L6306</f>
        <v>13</v>
      </c>
      <c r="G6305" s="8" t="n">
        <f aca="false">1_Data_EDA!M6306</f>
        <v>0.100000001</v>
      </c>
      <c r="H6305" s="6" t="n">
        <f aca="false">IF(1_Data_EDA!B6306="First Class",1,0)</f>
        <v>0</v>
      </c>
      <c r="I6305" s="6" t="n">
        <f aca="false">IF(1_Data_EDA!B6306="Second Class",1,0)</f>
        <v>0</v>
      </c>
      <c r="J6305" s="6" t="n">
        <f aca="false">IF(1_Data_EDA!B6306="Same Day",1,0)</f>
        <v>0</v>
      </c>
      <c r="K6305" s="6" t="n">
        <f aca="false">IF(1_Data_EDA!C6306="Corporate",1,0)</f>
        <v>0</v>
      </c>
      <c r="L6305" s="6" t="n">
        <f aca="false">IF(1_Data_EDA!C6306="Home Office",1,0)</f>
        <v>0</v>
      </c>
      <c r="M6305" s="6" t="n">
        <f aca="false">IF(1_Data_EDA!D6306="Europe",1,0)</f>
        <v>0</v>
      </c>
      <c r="N6305" s="6" t="n">
        <f aca="false">IF(1_Data_EDA!D6306="LATAM",1,0)</f>
        <v>1</v>
      </c>
      <c r="O6305" s="6" t="n">
        <f aca="false">IF(1_Data_EDA!D6306="Pacific Asia",1,0)</f>
        <v>0</v>
      </c>
      <c r="P6305" s="6" t="n">
        <f aca="false">IF(1_Data_EDA!D6306="USCA",1,0)</f>
        <v>0</v>
      </c>
      <c r="Q6305" s="6" t="n">
        <f aca="false">IF(C6305&gt;MEDIAN(C$5:C$8004),1,0)</f>
        <v>1</v>
      </c>
      <c r="R6305" s="6" t="n">
        <f aca="false">IF(D6305&gt;2,1,0)</f>
        <v>0</v>
      </c>
    </row>
    <row r="6306" customFormat="false" ht="15" hidden="false" customHeight="true" outlineLevel="0" collapsed="false">
      <c r="A6306" s="6" t="n">
        <f aca="false">1_Data_EDA!O6307</f>
        <v>0</v>
      </c>
      <c r="B6306" s="6" t="n">
        <f aca="false">1_Data_EDA!H6307</f>
        <v>4</v>
      </c>
      <c r="C6306" s="7" t="n">
        <f aca="false">1_Data_EDA!I6307</f>
        <v>50</v>
      </c>
      <c r="D6306" s="6" t="n">
        <f aca="false">1_Data_EDA!J6307</f>
        <v>3</v>
      </c>
      <c r="E6306" s="7" t="n">
        <f aca="false">1_Data_EDA!K6307</f>
        <v>150</v>
      </c>
      <c r="F6306" s="7" t="n">
        <f aca="false">1_Data_EDA!L6307</f>
        <v>22.5</v>
      </c>
      <c r="G6306" s="8" t="n">
        <f aca="false">1_Data_EDA!M6307</f>
        <v>0.150000006</v>
      </c>
      <c r="H6306" s="6" t="n">
        <f aca="false">IF(1_Data_EDA!B6307="First Class",1,0)</f>
        <v>0</v>
      </c>
      <c r="I6306" s="6" t="n">
        <f aca="false">IF(1_Data_EDA!B6307="Second Class",1,0)</f>
        <v>0</v>
      </c>
      <c r="J6306" s="6" t="n">
        <f aca="false">IF(1_Data_EDA!B6307="Same Day",1,0)</f>
        <v>0</v>
      </c>
      <c r="K6306" s="6" t="n">
        <f aca="false">IF(1_Data_EDA!C6307="Corporate",1,0)</f>
        <v>0</v>
      </c>
      <c r="L6306" s="6" t="n">
        <f aca="false">IF(1_Data_EDA!C6307="Home Office",1,0)</f>
        <v>0</v>
      </c>
      <c r="M6306" s="6" t="n">
        <f aca="false">IF(1_Data_EDA!D6307="Europe",1,0)</f>
        <v>1</v>
      </c>
      <c r="N6306" s="6" t="n">
        <f aca="false">IF(1_Data_EDA!D6307="LATAM",1,0)</f>
        <v>0</v>
      </c>
      <c r="O6306" s="6" t="n">
        <f aca="false">IF(1_Data_EDA!D6307="Pacific Asia",1,0)</f>
        <v>0</v>
      </c>
      <c r="P6306" s="6" t="n">
        <f aca="false">IF(1_Data_EDA!D6307="USCA",1,0)</f>
        <v>0</v>
      </c>
      <c r="Q6306" s="6" t="n">
        <f aca="false">IF(C6306&gt;MEDIAN(C$5:C$8004),1,0)</f>
        <v>0</v>
      </c>
      <c r="R6306" s="6" t="n">
        <f aca="false">IF(D6306&gt;2,1,0)</f>
        <v>1</v>
      </c>
    </row>
    <row r="6307" customFormat="false" ht="15" hidden="false" customHeight="true" outlineLevel="0" collapsed="false">
      <c r="A6307" s="6" t="n">
        <f aca="false">1_Data_EDA!O6308</f>
        <v>1</v>
      </c>
      <c r="B6307" s="6" t="n">
        <f aca="false">1_Data_EDA!H6308</f>
        <v>1</v>
      </c>
      <c r="C6307" s="7" t="n">
        <f aca="false">1_Data_EDA!I6308</f>
        <v>50</v>
      </c>
      <c r="D6307" s="6" t="n">
        <f aca="false">1_Data_EDA!J6308</f>
        <v>2</v>
      </c>
      <c r="E6307" s="7" t="n">
        <f aca="false">1_Data_EDA!K6308</f>
        <v>100</v>
      </c>
      <c r="F6307" s="7" t="n">
        <f aca="false">1_Data_EDA!L6308</f>
        <v>0</v>
      </c>
      <c r="G6307" s="8" t="n">
        <f aca="false">1_Data_EDA!M6308</f>
        <v>0</v>
      </c>
      <c r="H6307" s="6" t="n">
        <f aca="false">IF(1_Data_EDA!B6308="First Class",1,0)</f>
        <v>1</v>
      </c>
      <c r="I6307" s="6" t="n">
        <f aca="false">IF(1_Data_EDA!B6308="Second Class",1,0)</f>
        <v>0</v>
      </c>
      <c r="J6307" s="6" t="n">
        <f aca="false">IF(1_Data_EDA!B6308="Same Day",1,0)</f>
        <v>0</v>
      </c>
      <c r="K6307" s="6" t="n">
        <f aca="false">IF(1_Data_EDA!C6308="Corporate",1,0)</f>
        <v>0</v>
      </c>
      <c r="L6307" s="6" t="n">
        <f aca="false">IF(1_Data_EDA!C6308="Home Office",1,0)</f>
        <v>0</v>
      </c>
      <c r="M6307" s="6" t="n">
        <f aca="false">IF(1_Data_EDA!D6308="Europe",1,0)</f>
        <v>0</v>
      </c>
      <c r="N6307" s="6" t="n">
        <f aca="false">IF(1_Data_EDA!D6308="LATAM",1,0)</f>
        <v>0</v>
      </c>
      <c r="O6307" s="6" t="n">
        <f aca="false">IF(1_Data_EDA!D6308="Pacific Asia",1,0)</f>
        <v>0</v>
      </c>
      <c r="P6307" s="6" t="n">
        <f aca="false">IF(1_Data_EDA!D6308="USCA",1,0)</f>
        <v>1</v>
      </c>
      <c r="Q6307" s="6" t="n">
        <f aca="false">IF(C6307&gt;MEDIAN(C$5:C$8004),1,0)</f>
        <v>0</v>
      </c>
      <c r="R6307" s="6" t="n">
        <f aca="false">IF(D6307&gt;2,1,0)</f>
        <v>0</v>
      </c>
    </row>
    <row r="6308" customFormat="false" ht="15" hidden="false" customHeight="true" outlineLevel="0" collapsed="false">
      <c r="A6308" s="6" t="n">
        <f aca="false">1_Data_EDA!O6309</f>
        <v>1</v>
      </c>
      <c r="B6308" s="6" t="n">
        <f aca="false">1_Data_EDA!H6309</f>
        <v>4</v>
      </c>
      <c r="C6308" s="7" t="n">
        <f aca="false">1_Data_EDA!I6309</f>
        <v>59.99000168</v>
      </c>
      <c r="D6308" s="6" t="n">
        <f aca="false">1_Data_EDA!J6309</f>
        <v>2</v>
      </c>
      <c r="E6308" s="7" t="n">
        <f aca="false">1_Data_EDA!K6309</f>
        <v>119.9800034</v>
      </c>
      <c r="F6308" s="7" t="n">
        <f aca="false">1_Data_EDA!L6309</f>
        <v>6.599999905</v>
      </c>
      <c r="G6308" s="8" t="n">
        <f aca="false">1_Data_EDA!M6309</f>
        <v>0.059999999</v>
      </c>
      <c r="H6308" s="6" t="n">
        <f aca="false">IF(1_Data_EDA!B6309="First Class",1,0)</f>
        <v>0</v>
      </c>
      <c r="I6308" s="6" t="n">
        <f aca="false">IF(1_Data_EDA!B6309="Second Class",1,0)</f>
        <v>0</v>
      </c>
      <c r="J6308" s="6" t="n">
        <f aca="false">IF(1_Data_EDA!B6309="Same Day",1,0)</f>
        <v>0</v>
      </c>
      <c r="K6308" s="6" t="n">
        <f aca="false">IF(1_Data_EDA!C6309="Corporate",1,0)</f>
        <v>0</v>
      </c>
      <c r="L6308" s="6" t="n">
        <f aca="false">IF(1_Data_EDA!C6309="Home Office",1,0)</f>
        <v>1</v>
      </c>
      <c r="M6308" s="6" t="n">
        <f aca="false">IF(1_Data_EDA!D6309="Europe",1,0)</f>
        <v>0</v>
      </c>
      <c r="N6308" s="6" t="n">
        <f aca="false">IF(1_Data_EDA!D6309="LATAM",1,0)</f>
        <v>1</v>
      </c>
      <c r="O6308" s="6" t="n">
        <f aca="false">IF(1_Data_EDA!D6309="Pacific Asia",1,0)</f>
        <v>0</v>
      </c>
      <c r="P6308" s="6" t="n">
        <f aca="false">IF(1_Data_EDA!D6309="USCA",1,0)</f>
        <v>0</v>
      </c>
      <c r="Q6308" s="6" t="n">
        <f aca="false">IF(C6308&gt;MEDIAN(C$5:C$8004),1,0)</f>
        <v>0</v>
      </c>
      <c r="R6308" s="6" t="n">
        <f aca="false">IF(D6308&gt;2,1,0)</f>
        <v>0</v>
      </c>
    </row>
    <row r="6309" customFormat="false" ht="15" hidden="false" customHeight="true" outlineLevel="0" collapsed="false">
      <c r="A6309" s="6" t="n">
        <f aca="false">1_Data_EDA!O6310</f>
        <v>1</v>
      </c>
      <c r="B6309" s="6" t="n">
        <f aca="false">1_Data_EDA!H6310</f>
        <v>1</v>
      </c>
      <c r="C6309" s="7" t="n">
        <f aca="false">1_Data_EDA!I6310</f>
        <v>399.980011</v>
      </c>
      <c r="D6309" s="6" t="n">
        <f aca="false">1_Data_EDA!J6310</f>
        <v>1</v>
      </c>
      <c r="E6309" s="7" t="n">
        <f aca="false">1_Data_EDA!K6310</f>
        <v>399.980011</v>
      </c>
      <c r="F6309" s="7" t="n">
        <f aca="false">1_Data_EDA!L6310</f>
        <v>22</v>
      </c>
      <c r="G6309" s="8" t="n">
        <f aca="false">1_Data_EDA!M6310</f>
        <v>0.059999999</v>
      </c>
      <c r="H6309" s="6" t="n">
        <f aca="false">IF(1_Data_EDA!B6310="First Class",1,0)</f>
        <v>1</v>
      </c>
      <c r="I6309" s="6" t="n">
        <f aca="false">IF(1_Data_EDA!B6310="Second Class",1,0)</f>
        <v>0</v>
      </c>
      <c r="J6309" s="6" t="n">
        <f aca="false">IF(1_Data_EDA!B6310="Same Day",1,0)</f>
        <v>0</v>
      </c>
      <c r="K6309" s="6" t="n">
        <f aca="false">IF(1_Data_EDA!C6310="Corporate",1,0)</f>
        <v>0</v>
      </c>
      <c r="L6309" s="6" t="n">
        <f aca="false">IF(1_Data_EDA!C6310="Home Office",1,0)</f>
        <v>0</v>
      </c>
      <c r="M6309" s="6" t="n">
        <f aca="false">IF(1_Data_EDA!D6310="Europe",1,0)</f>
        <v>1</v>
      </c>
      <c r="N6309" s="6" t="n">
        <f aca="false">IF(1_Data_EDA!D6310="LATAM",1,0)</f>
        <v>0</v>
      </c>
      <c r="O6309" s="6" t="n">
        <f aca="false">IF(1_Data_EDA!D6310="Pacific Asia",1,0)</f>
        <v>0</v>
      </c>
      <c r="P6309" s="6" t="n">
        <f aca="false">IF(1_Data_EDA!D6310="USCA",1,0)</f>
        <v>0</v>
      </c>
      <c r="Q6309" s="6" t="n">
        <f aca="false">IF(C6309&gt;MEDIAN(C$5:C$8004),1,0)</f>
        <v>1</v>
      </c>
      <c r="R6309" s="6" t="n">
        <f aca="false">IF(D6309&gt;2,1,0)</f>
        <v>0</v>
      </c>
    </row>
    <row r="6310" customFormat="false" ht="15" hidden="false" customHeight="true" outlineLevel="0" collapsed="false">
      <c r="A6310" s="6" t="n">
        <f aca="false">1_Data_EDA!O6311</f>
        <v>1</v>
      </c>
      <c r="B6310" s="6" t="n">
        <f aca="false">1_Data_EDA!H6311</f>
        <v>0</v>
      </c>
      <c r="C6310" s="7" t="n">
        <f aca="false">1_Data_EDA!I6311</f>
        <v>25</v>
      </c>
      <c r="D6310" s="6" t="n">
        <f aca="false">1_Data_EDA!J6311</f>
        <v>3</v>
      </c>
      <c r="E6310" s="7" t="n">
        <f aca="false">1_Data_EDA!K6311</f>
        <v>75</v>
      </c>
      <c r="F6310" s="7" t="n">
        <f aca="false">1_Data_EDA!L6311</f>
        <v>1.5</v>
      </c>
      <c r="G6310" s="8" t="n">
        <f aca="false">1_Data_EDA!M6311</f>
        <v>0.02</v>
      </c>
      <c r="H6310" s="6" t="n">
        <f aca="false">IF(1_Data_EDA!B6311="First Class",1,0)</f>
        <v>0</v>
      </c>
      <c r="I6310" s="6" t="n">
        <f aca="false">IF(1_Data_EDA!B6311="Second Class",1,0)</f>
        <v>0</v>
      </c>
      <c r="J6310" s="6" t="n">
        <f aca="false">IF(1_Data_EDA!B6311="Same Day",1,0)</f>
        <v>1</v>
      </c>
      <c r="K6310" s="6" t="n">
        <f aca="false">IF(1_Data_EDA!C6311="Corporate",1,0)</f>
        <v>0</v>
      </c>
      <c r="L6310" s="6" t="n">
        <f aca="false">IF(1_Data_EDA!C6311="Home Office",1,0)</f>
        <v>0</v>
      </c>
      <c r="M6310" s="6" t="n">
        <f aca="false">IF(1_Data_EDA!D6311="Europe",1,0)</f>
        <v>0</v>
      </c>
      <c r="N6310" s="6" t="n">
        <f aca="false">IF(1_Data_EDA!D6311="LATAM",1,0)</f>
        <v>1</v>
      </c>
      <c r="O6310" s="6" t="n">
        <f aca="false">IF(1_Data_EDA!D6311="Pacific Asia",1,0)</f>
        <v>0</v>
      </c>
      <c r="P6310" s="6" t="n">
        <f aca="false">IF(1_Data_EDA!D6311="USCA",1,0)</f>
        <v>0</v>
      </c>
      <c r="Q6310" s="6" t="n">
        <f aca="false">IF(C6310&gt;MEDIAN(C$5:C$8004),1,0)</f>
        <v>0</v>
      </c>
      <c r="R6310" s="6" t="n">
        <f aca="false">IF(D6310&gt;2,1,0)</f>
        <v>1</v>
      </c>
    </row>
    <row r="6311" customFormat="false" ht="15" hidden="false" customHeight="true" outlineLevel="0" collapsed="false">
      <c r="A6311" s="6" t="n">
        <f aca="false">1_Data_EDA!O6312</f>
        <v>0</v>
      </c>
      <c r="B6311" s="6" t="n">
        <f aca="false">1_Data_EDA!H6312</f>
        <v>4</v>
      </c>
      <c r="C6311" s="7" t="n">
        <f aca="false">1_Data_EDA!I6312</f>
        <v>129.9900055</v>
      </c>
      <c r="D6311" s="6" t="n">
        <f aca="false">1_Data_EDA!J6312</f>
        <v>1</v>
      </c>
      <c r="E6311" s="7" t="n">
        <f aca="false">1_Data_EDA!K6312</f>
        <v>129.9900055</v>
      </c>
      <c r="F6311" s="7" t="n">
        <f aca="false">1_Data_EDA!L6312</f>
        <v>9.100000381</v>
      </c>
      <c r="G6311" s="8" t="n">
        <f aca="false">1_Data_EDA!M6312</f>
        <v>0.07</v>
      </c>
      <c r="H6311" s="6" t="n">
        <f aca="false">IF(1_Data_EDA!B6312="First Class",1,0)</f>
        <v>0</v>
      </c>
      <c r="I6311" s="6" t="n">
        <f aca="false">IF(1_Data_EDA!B6312="Second Class",1,0)</f>
        <v>0</v>
      </c>
      <c r="J6311" s="6" t="n">
        <f aca="false">IF(1_Data_EDA!B6312="Same Day",1,0)</f>
        <v>0</v>
      </c>
      <c r="K6311" s="6" t="n">
        <f aca="false">IF(1_Data_EDA!C6312="Corporate",1,0)</f>
        <v>0</v>
      </c>
      <c r="L6311" s="6" t="n">
        <f aca="false">IF(1_Data_EDA!C6312="Home Office",1,0)</f>
        <v>1</v>
      </c>
      <c r="M6311" s="6" t="n">
        <f aca="false">IF(1_Data_EDA!D6312="Europe",1,0)</f>
        <v>0</v>
      </c>
      <c r="N6311" s="6" t="n">
        <f aca="false">IF(1_Data_EDA!D6312="LATAM",1,0)</f>
        <v>1</v>
      </c>
      <c r="O6311" s="6" t="n">
        <f aca="false">IF(1_Data_EDA!D6312="Pacific Asia",1,0)</f>
        <v>0</v>
      </c>
      <c r="P6311" s="6" t="n">
        <f aca="false">IF(1_Data_EDA!D6312="USCA",1,0)</f>
        <v>0</v>
      </c>
      <c r="Q6311" s="6" t="n">
        <f aca="false">IF(C6311&gt;MEDIAN(C$5:C$8004),1,0)</f>
        <v>1</v>
      </c>
      <c r="R6311" s="6" t="n">
        <f aca="false">IF(D6311&gt;2,1,0)</f>
        <v>0</v>
      </c>
    </row>
    <row r="6312" customFormat="false" ht="15" hidden="false" customHeight="true" outlineLevel="0" collapsed="false">
      <c r="A6312" s="6" t="n">
        <f aca="false">1_Data_EDA!O6313</f>
        <v>1</v>
      </c>
      <c r="B6312" s="6" t="n">
        <f aca="false">1_Data_EDA!H6313</f>
        <v>1</v>
      </c>
      <c r="C6312" s="7" t="n">
        <f aca="false">1_Data_EDA!I6313</f>
        <v>50</v>
      </c>
      <c r="D6312" s="6" t="n">
        <f aca="false">1_Data_EDA!J6313</f>
        <v>5</v>
      </c>
      <c r="E6312" s="7" t="n">
        <f aca="false">1_Data_EDA!K6313</f>
        <v>250</v>
      </c>
      <c r="F6312" s="7" t="n">
        <f aca="false">1_Data_EDA!L6313</f>
        <v>7.5</v>
      </c>
      <c r="G6312" s="8" t="n">
        <f aca="false">1_Data_EDA!M6313</f>
        <v>0.029999999</v>
      </c>
      <c r="H6312" s="6" t="n">
        <f aca="false">IF(1_Data_EDA!B6313="First Class",1,0)</f>
        <v>1</v>
      </c>
      <c r="I6312" s="6" t="n">
        <f aca="false">IF(1_Data_EDA!B6313="Second Class",1,0)</f>
        <v>0</v>
      </c>
      <c r="J6312" s="6" t="n">
        <f aca="false">IF(1_Data_EDA!B6313="Same Day",1,0)</f>
        <v>0</v>
      </c>
      <c r="K6312" s="6" t="n">
        <f aca="false">IF(1_Data_EDA!C6313="Corporate",1,0)</f>
        <v>0</v>
      </c>
      <c r="L6312" s="6" t="n">
        <f aca="false">IF(1_Data_EDA!C6313="Home Office",1,0)</f>
        <v>0</v>
      </c>
      <c r="M6312" s="6" t="n">
        <f aca="false">IF(1_Data_EDA!D6313="Europe",1,0)</f>
        <v>0</v>
      </c>
      <c r="N6312" s="6" t="n">
        <f aca="false">IF(1_Data_EDA!D6313="LATAM",1,0)</f>
        <v>0</v>
      </c>
      <c r="O6312" s="6" t="n">
        <f aca="false">IF(1_Data_EDA!D6313="Pacific Asia",1,0)</f>
        <v>1</v>
      </c>
      <c r="P6312" s="6" t="n">
        <f aca="false">IF(1_Data_EDA!D6313="USCA",1,0)</f>
        <v>0</v>
      </c>
      <c r="Q6312" s="6" t="n">
        <f aca="false">IF(C6312&gt;MEDIAN(C$5:C$8004),1,0)</f>
        <v>0</v>
      </c>
      <c r="R6312" s="6" t="n">
        <f aca="false">IF(D6312&gt;2,1,0)</f>
        <v>1</v>
      </c>
    </row>
    <row r="6313" customFormat="false" ht="15" hidden="false" customHeight="true" outlineLevel="0" collapsed="false">
      <c r="A6313" s="6" t="n">
        <f aca="false">1_Data_EDA!O6314</f>
        <v>1</v>
      </c>
      <c r="B6313" s="6" t="n">
        <f aca="false">1_Data_EDA!H6314</f>
        <v>2</v>
      </c>
      <c r="C6313" s="7" t="n">
        <f aca="false">1_Data_EDA!I6314</f>
        <v>129.9900055</v>
      </c>
      <c r="D6313" s="6" t="n">
        <f aca="false">1_Data_EDA!J6314</f>
        <v>1</v>
      </c>
      <c r="E6313" s="7" t="n">
        <f aca="false">1_Data_EDA!K6314</f>
        <v>129.9900055</v>
      </c>
      <c r="F6313" s="7" t="n">
        <f aca="false">1_Data_EDA!L6314</f>
        <v>19.5</v>
      </c>
      <c r="G6313" s="8" t="n">
        <f aca="false">1_Data_EDA!M6314</f>
        <v>0.150000006</v>
      </c>
      <c r="H6313" s="6" t="n">
        <f aca="false">IF(1_Data_EDA!B6314="First Class",1,0)</f>
        <v>0</v>
      </c>
      <c r="I6313" s="6" t="n">
        <f aca="false">IF(1_Data_EDA!B6314="Second Class",1,0)</f>
        <v>1</v>
      </c>
      <c r="J6313" s="6" t="n">
        <f aca="false">IF(1_Data_EDA!B6314="Same Day",1,0)</f>
        <v>0</v>
      </c>
      <c r="K6313" s="6" t="n">
        <f aca="false">IF(1_Data_EDA!C6314="Corporate",1,0)</f>
        <v>0</v>
      </c>
      <c r="L6313" s="6" t="n">
        <f aca="false">IF(1_Data_EDA!C6314="Home Office",1,0)</f>
        <v>0</v>
      </c>
      <c r="M6313" s="6" t="n">
        <f aca="false">IF(1_Data_EDA!D6314="Europe",1,0)</f>
        <v>0</v>
      </c>
      <c r="N6313" s="6" t="n">
        <f aca="false">IF(1_Data_EDA!D6314="LATAM",1,0)</f>
        <v>0</v>
      </c>
      <c r="O6313" s="6" t="n">
        <f aca="false">IF(1_Data_EDA!D6314="Pacific Asia",1,0)</f>
        <v>1</v>
      </c>
      <c r="P6313" s="6" t="n">
        <f aca="false">IF(1_Data_EDA!D6314="USCA",1,0)</f>
        <v>0</v>
      </c>
      <c r="Q6313" s="6" t="n">
        <f aca="false">IF(C6313&gt;MEDIAN(C$5:C$8004),1,0)</f>
        <v>1</v>
      </c>
      <c r="R6313" s="6" t="n">
        <f aca="false">IF(D6313&gt;2,1,0)</f>
        <v>0</v>
      </c>
    </row>
    <row r="6314" customFormat="false" ht="15" hidden="false" customHeight="true" outlineLevel="0" collapsed="false">
      <c r="A6314" s="6" t="n">
        <f aca="false">1_Data_EDA!O6315</f>
        <v>0</v>
      </c>
      <c r="B6314" s="6" t="n">
        <f aca="false">1_Data_EDA!H6315</f>
        <v>4</v>
      </c>
      <c r="C6314" s="7" t="n">
        <f aca="false">1_Data_EDA!I6315</f>
        <v>399.980011</v>
      </c>
      <c r="D6314" s="6" t="n">
        <f aca="false">1_Data_EDA!J6315</f>
        <v>1</v>
      </c>
      <c r="E6314" s="7" t="n">
        <f aca="false">1_Data_EDA!K6315</f>
        <v>399.980011</v>
      </c>
      <c r="F6314" s="7" t="n">
        <f aca="false">1_Data_EDA!L6315</f>
        <v>16</v>
      </c>
      <c r="G6314" s="8" t="n">
        <f aca="false">1_Data_EDA!M6315</f>
        <v>0.039999999</v>
      </c>
      <c r="H6314" s="6" t="n">
        <f aca="false">IF(1_Data_EDA!B6315="First Class",1,0)</f>
        <v>0</v>
      </c>
      <c r="I6314" s="6" t="n">
        <f aca="false">IF(1_Data_EDA!B6315="Second Class",1,0)</f>
        <v>0</v>
      </c>
      <c r="J6314" s="6" t="n">
        <f aca="false">IF(1_Data_EDA!B6315="Same Day",1,0)</f>
        <v>0</v>
      </c>
      <c r="K6314" s="6" t="n">
        <f aca="false">IF(1_Data_EDA!C6315="Corporate",1,0)</f>
        <v>0</v>
      </c>
      <c r="L6314" s="6" t="n">
        <f aca="false">IF(1_Data_EDA!C6315="Home Office",1,0)</f>
        <v>0</v>
      </c>
      <c r="M6314" s="6" t="n">
        <f aca="false">IF(1_Data_EDA!D6315="Europe",1,0)</f>
        <v>0</v>
      </c>
      <c r="N6314" s="6" t="n">
        <f aca="false">IF(1_Data_EDA!D6315="LATAM",1,0)</f>
        <v>0</v>
      </c>
      <c r="O6314" s="6" t="n">
        <f aca="false">IF(1_Data_EDA!D6315="Pacific Asia",1,0)</f>
        <v>0</v>
      </c>
      <c r="P6314" s="6" t="n">
        <f aca="false">IF(1_Data_EDA!D6315="USCA",1,0)</f>
        <v>1</v>
      </c>
      <c r="Q6314" s="6" t="n">
        <f aca="false">IF(C6314&gt;MEDIAN(C$5:C$8004),1,0)</f>
        <v>1</v>
      </c>
      <c r="R6314" s="6" t="n">
        <f aca="false">IF(D6314&gt;2,1,0)</f>
        <v>0</v>
      </c>
    </row>
    <row r="6315" customFormat="false" ht="15" hidden="false" customHeight="true" outlineLevel="0" collapsed="false">
      <c r="A6315" s="6" t="n">
        <f aca="false">1_Data_EDA!O6316</f>
        <v>0</v>
      </c>
      <c r="B6315" s="6" t="n">
        <f aca="false">1_Data_EDA!H6316</f>
        <v>4</v>
      </c>
      <c r="C6315" s="7" t="n">
        <f aca="false">1_Data_EDA!I6316</f>
        <v>59.99000168</v>
      </c>
      <c r="D6315" s="6" t="n">
        <f aca="false">1_Data_EDA!J6316</f>
        <v>2</v>
      </c>
      <c r="E6315" s="7" t="n">
        <f aca="false">1_Data_EDA!K6316</f>
        <v>119.9800034</v>
      </c>
      <c r="F6315" s="7" t="n">
        <f aca="false">1_Data_EDA!L6316</f>
        <v>18</v>
      </c>
      <c r="G6315" s="8" t="n">
        <f aca="false">1_Data_EDA!M6316</f>
        <v>0.150000006</v>
      </c>
      <c r="H6315" s="6" t="n">
        <f aca="false">IF(1_Data_EDA!B6316="First Class",1,0)</f>
        <v>0</v>
      </c>
      <c r="I6315" s="6" t="n">
        <f aca="false">IF(1_Data_EDA!B6316="Second Class",1,0)</f>
        <v>0</v>
      </c>
      <c r="J6315" s="6" t="n">
        <f aca="false">IF(1_Data_EDA!B6316="Same Day",1,0)</f>
        <v>0</v>
      </c>
      <c r="K6315" s="6" t="n">
        <f aca="false">IF(1_Data_EDA!C6316="Corporate",1,0)</f>
        <v>1</v>
      </c>
      <c r="L6315" s="6" t="n">
        <f aca="false">IF(1_Data_EDA!C6316="Home Office",1,0)</f>
        <v>0</v>
      </c>
      <c r="M6315" s="6" t="n">
        <f aca="false">IF(1_Data_EDA!D6316="Europe",1,0)</f>
        <v>1</v>
      </c>
      <c r="N6315" s="6" t="n">
        <f aca="false">IF(1_Data_EDA!D6316="LATAM",1,0)</f>
        <v>0</v>
      </c>
      <c r="O6315" s="6" t="n">
        <f aca="false">IF(1_Data_EDA!D6316="Pacific Asia",1,0)</f>
        <v>0</v>
      </c>
      <c r="P6315" s="6" t="n">
        <f aca="false">IF(1_Data_EDA!D6316="USCA",1,0)</f>
        <v>0</v>
      </c>
      <c r="Q6315" s="6" t="n">
        <f aca="false">IF(C6315&gt;MEDIAN(C$5:C$8004),1,0)</f>
        <v>0</v>
      </c>
      <c r="R6315" s="6" t="n">
        <f aca="false">IF(D6315&gt;2,1,0)</f>
        <v>0</v>
      </c>
    </row>
    <row r="6316" customFormat="false" ht="15" hidden="false" customHeight="true" outlineLevel="0" collapsed="false">
      <c r="A6316" s="6" t="n">
        <f aca="false">1_Data_EDA!O6317</f>
        <v>0</v>
      </c>
      <c r="B6316" s="6" t="n">
        <f aca="false">1_Data_EDA!H6317</f>
        <v>4</v>
      </c>
      <c r="C6316" s="7" t="n">
        <f aca="false">1_Data_EDA!I6317</f>
        <v>129.9900055</v>
      </c>
      <c r="D6316" s="6" t="n">
        <f aca="false">1_Data_EDA!J6317</f>
        <v>1</v>
      </c>
      <c r="E6316" s="7" t="n">
        <f aca="false">1_Data_EDA!K6317</f>
        <v>129.9900055</v>
      </c>
      <c r="F6316" s="7" t="n">
        <f aca="false">1_Data_EDA!L6317</f>
        <v>3.900000095</v>
      </c>
      <c r="G6316" s="8" t="n">
        <f aca="false">1_Data_EDA!M6317</f>
        <v>0.029999999</v>
      </c>
      <c r="H6316" s="6" t="n">
        <f aca="false">IF(1_Data_EDA!B6317="First Class",1,0)</f>
        <v>0</v>
      </c>
      <c r="I6316" s="6" t="n">
        <f aca="false">IF(1_Data_EDA!B6317="Second Class",1,0)</f>
        <v>0</v>
      </c>
      <c r="J6316" s="6" t="n">
        <f aca="false">IF(1_Data_EDA!B6317="Same Day",1,0)</f>
        <v>0</v>
      </c>
      <c r="K6316" s="6" t="n">
        <f aca="false">IF(1_Data_EDA!C6317="Corporate",1,0)</f>
        <v>0</v>
      </c>
      <c r="L6316" s="6" t="n">
        <f aca="false">IF(1_Data_EDA!C6317="Home Office",1,0)</f>
        <v>1</v>
      </c>
      <c r="M6316" s="6" t="n">
        <f aca="false">IF(1_Data_EDA!D6317="Europe",1,0)</f>
        <v>0</v>
      </c>
      <c r="N6316" s="6" t="n">
        <f aca="false">IF(1_Data_EDA!D6317="LATAM",1,0)</f>
        <v>1</v>
      </c>
      <c r="O6316" s="6" t="n">
        <f aca="false">IF(1_Data_EDA!D6317="Pacific Asia",1,0)</f>
        <v>0</v>
      </c>
      <c r="P6316" s="6" t="n">
        <f aca="false">IF(1_Data_EDA!D6317="USCA",1,0)</f>
        <v>0</v>
      </c>
      <c r="Q6316" s="6" t="n">
        <f aca="false">IF(C6316&gt;MEDIAN(C$5:C$8004),1,0)</f>
        <v>1</v>
      </c>
      <c r="R6316" s="6" t="n">
        <f aca="false">IF(D6316&gt;2,1,0)</f>
        <v>0</v>
      </c>
    </row>
    <row r="6317" customFormat="false" ht="15" hidden="false" customHeight="true" outlineLevel="0" collapsed="false">
      <c r="A6317" s="6" t="n">
        <f aca="false">1_Data_EDA!O6318</f>
        <v>1</v>
      </c>
      <c r="B6317" s="6" t="n">
        <f aca="false">1_Data_EDA!H6318</f>
        <v>1</v>
      </c>
      <c r="C6317" s="7" t="n">
        <f aca="false">1_Data_EDA!I6318</f>
        <v>39.99000168</v>
      </c>
      <c r="D6317" s="6" t="n">
        <f aca="false">1_Data_EDA!J6318</f>
        <v>4</v>
      </c>
      <c r="E6317" s="7" t="n">
        <f aca="false">1_Data_EDA!K6318</f>
        <v>159.9600067</v>
      </c>
      <c r="F6317" s="7" t="n">
        <f aca="false">1_Data_EDA!L6318</f>
        <v>16</v>
      </c>
      <c r="G6317" s="8" t="n">
        <f aca="false">1_Data_EDA!M6318</f>
        <v>0.100000001</v>
      </c>
      <c r="H6317" s="6" t="n">
        <f aca="false">IF(1_Data_EDA!B6318="First Class",1,0)</f>
        <v>1</v>
      </c>
      <c r="I6317" s="6" t="n">
        <f aca="false">IF(1_Data_EDA!B6318="Second Class",1,0)</f>
        <v>0</v>
      </c>
      <c r="J6317" s="6" t="n">
        <f aca="false">IF(1_Data_EDA!B6318="Same Day",1,0)</f>
        <v>0</v>
      </c>
      <c r="K6317" s="6" t="n">
        <f aca="false">IF(1_Data_EDA!C6318="Corporate",1,0)</f>
        <v>0</v>
      </c>
      <c r="L6317" s="6" t="n">
        <f aca="false">IF(1_Data_EDA!C6318="Home Office",1,0)</f>
        <v>0</v>
      </c>
      <c r="M6317" s="6" t="n">
        <f aca="false">IF(1_Data_EDA!D6318="Europe",1,0)</f>
        <v>1</v>
      </c>
      <c r="N6317" s="6" t="n">
        <f aca="false">IF(1_Data_EDA!D6318="LATAM",1,0)</f>
        <v>0</v>
      </c>
      <c r="O6317" s="6" t="n">
        <f aca="false">IF(1_Data_EDA!D6318="Pacific Asia",1,0)</f>
        <v>0</v>
      </c>
      <c r="P6317" s="6" t="n">
        <f aca="false">IF(1_Data_EDA!D6318="USCA",1,0)</f>
        <v>0</v>
      </c>
      <c r="Q6317" s="6" t="n">
        <f aca="false">IF(C6317&gt;MEDIAN(C$5:C$8004),1,0)</f>
        <v>0</v>
      </c>
      <c r="R6317" s="6" t="n">
        <f aca="false">IF(D6317&gt;2,1,0)</f>
        <v>1</v>
      </c>
    </row>
    <row r="6318" customFormat="false" ht="15" hidden="false" customHeight="true" outlineLevel="0" collapsed="false">
      <c r="A6318" s="6" t="n">
        <f aca="false">1_Data_EDA!O6319</f>
        <v>0</v>
      </c>
      <c r="B6318" s="6" t="n">
        <f aca="false">1_Data_EDA!H6319</f>
        <v>4</v>
      </c>
      <c r="C6318" s="7" t="n">
        <f aca="false">1_Data_EDA!I6319</f>
        <v>50</v>
      </c>
      <c r="D6318" s="6" t="n">
        <f aca="false">1_Data_EDA!J6319</f>
        <v>3</v>
      </c>
      <c r="E6318" s="7" t="n">
        <f aca="false">1_Data_EDA!K6319</f>
        <v>150</v>
      </c>
      <c r="F6318" s="7" t="n">
        <f aca="false">1_Data_EDA!L6319</f>
        <v>10.5</v>
      </c>
      <c r="G6318" s="8" t="n">
        <f aca="false">1_Data_EDA!M6319</f>
        <v>0.07</v>
      </c>
      <c r="H6318" s="6" t="n">
        <f aca="false">IF(1_Data_EDA!B6319="First Class",1,0)</f>
        <v>0</v>
      </c>
      <c r="I6318" s="6" t="n">
        <f aca="false">IF(1_Data_EDA!B6319="Second Class",1,0)</f>
        <v>0</v>
      </c>
      <c r="J6318" s="6" t="n">
        <f aca="false">IF(1_Data_EDA!B6319="Same Day",1,0)</f>
        <v>0</v>
      </c>
      <c r="K6318" s="6" t="n">
        <f aca="false">IF(1_Data_EDA!C6319="Corporate",1,0)</f>
        <v>0</v>
      </c>
      <c r="L6318" s="6" t="n">
        <f aca="false">IF(1_Data_EDA!C6319="Home Office",1,0)</f>
        <v>0</v>
      </c>
      <c r="M6318" s="6" t="n">
        <f aca="false">IF(1_Data_EDA!D6319="Europe",1,0)</f>
        <v>0</v>
      </c>
      <c r="N6318" s="6" t="n">
        <f aca="false">IF(1_Data_EDA!D6319="LATAM",1,0)</f>
        <v>1</v>
      </c>
      <c r="O6318" s="6" t="n">
        <f aca="false">IF(1_Data_EDA!D6319="Pacific Asia",1,0)</f>
        <v>0</v>
      </c>
      <c r="P6318" s="6" t="n">
        <f aca="false">IF(1_Data_EDA!D6319="USCA",1,0)</f>
        <v>0</v>
      </c>
      <c r="Q6318" s="6" t="n">
        <f aca="false">IF(C6318&gt;MEDIAN(C$5:C$8004),1,0)</f>
        <v>0</v>
      </c>
      <c r="R6318" s="6" t="n">
        <f aca="false">IF(D6318&gt;2,1,0)</f>
        <v>1</v>
      </c>
    </row>
    <row r="6319" customFormat="false" ht="15" hidden="false" customHeight="true" outlineLevel="0" collapsed="false">
      <c r="A6319" s="6" t="n">
        <f aca="false">1_Data_EDA!O6320</f>
        <v>1</v>
      </c>
      <c r="B6319" s="6" t="n">
        <f aca="false">1_Data_EDA!H6320</f>
        <v>2</v>
      </c>
      <c r="C6319" s="7" t="n">
        <f aca="false">1_Data_EDA!I6320</f>
        <v>399.980011</v>
      </c>
      <c r="D6319" s="6" t="n">
        <f aca="false">1_Data_EDA!J6320</f>
        <v>1</v>
      </c>
      <c r="E6319" s="7" t="n">
        <f aca="false">1_Data_EDA!K6320</f>
        <v>399.980011</v>
      </c>
      <c r="F6319" s="7" t="n">
        <f aca="false">1_Data_EDA!L6320</f>
        <v>16</v>
      </c>
      <c r="G6319" s="8" t="n">
        <f aca="false">1_Data_EDA!M6320</f>
        <v>0.039999999</v>
      </c>
      <c r="H6319" s="6" t="n">
        <f aca="false">IF(1_Data_EDA!B6320="First Class",1,0)</f>
        <v>0</v>
      </c>
      <c r="I6319" s="6" t="n">
        <f aca="false">IF(1_Data_EDA!B6320="Second Class",1,0)</f>
        <v>1</v>
      </c>
      <c r="J6319" s="6" t="n">
        <f aca="false">IF(1_Data_EDA!B6320="Same Day",1,0)</f>
        <v>0</v>
      </c>
      <c r="K6319" s="6" t="n">
        <f aca="false">IF(1_Data_EDA!C6320="Corporate",1,0)</f>
        <v>0</v>
      </c>
      <c r="L6319" s="6" t="n">
        <f aca="false">IF(1_Data_EDA!C6320="Home Office",1,0)</f>
        <v>1</v>
      </c>
      <c r="M6319" s="6" t="n">
        <f aca="false">IF(1_Data_EDA!D6320="Europe",1,0)</f>
        <v>0</v>
      </c>
      <c r="N6319" s="6" t="n">
        <f aca="false">IF(1_Data_EDA!D6320="LATAM",1,0)</f>
        <v>1</v>
      </c>
      <c r="O6319" s="6" t="n">
        <f aca="false">IF(1_Data_EDA!D6320="Pacific Asia",1,0)</f>
        <v>0</v>
      </c>
      <c r="P6319" s="6" t="n">
        <f aca="false">IF(1_Data_EDA!D6320="USCA",1,0)</f>
        <v>0</v>
      </c>
      <c r="Q6319" s="6" t="n">
        <f aca="false">IF(C6319&gt;MEDIAN(C$5:C$8004),1,0)</f>
        <v>1</v>
      </c>
      <c r="R6319" s="6" t="n">
        <f aca="false">IF(D6319&gt;2,1,0)</f>
        <v>0</v>
      </c>
    </row>
    <row r="6320" customFormat="false" ht="15" hidden="false" customHeight="true" outlineLevel="0" collapsed="false">
      <c r="A6320" s="6" t="n">
        <f aca="false">1_Data_EDA!O6321</f>
        <v>1</v>
      </c>
      <c r="B6320" s="6" t="n">
        <f aca="false">1_Data_EDA!H6321</f>
        <v>4</v>
      </c>
      <c r="C6320" s="7" t="n">
        <f aca="false">1_Data_EDA!I6321</f>
        <v>399.980011</v>
      </c>
      <c r="D6320" s="6" t="n">
        <f aca="false">1_Data_EDA!J6321</f>
        <v>1</v>
      </c>
      <c r="E6320" s="7" t="n">
        <f aca="false">1_Data_EDA!K6321</f>
        <v>399.980011</v>
      </c>
      <c r="F6320" s="7" t="n">
        <f aca="false">1_Data_EDA!L6321</f>
        <v>20</v>
      </c>
      <c r="G6320" s="8" t="n">
        <f aca="false">1_Data_EDA!M6321</f>
        <v>0.050000001</v>
      </c>
      <c r="H6320" s="6" t="n">
        <f aca="false">IF(1_Data_EDA!B6321="First Class",1,0)</f>
        <v>0</v>
      </c>
      <c r="I6320" s="6" t="n">
        <f aca="false">IF(1_Data_EDA!B6321="Second Class",1,0)</f>
        <v>0</v>
      </c>
      <c r="J6320" s="6" t="n">
        <f aca="false">IF(1_Data_EDA!B6321="Same Day",1,0)</f>
        <v>0</v>
      </c>
      <c r="K6320" s="6" t="n">
        <f aca="false">IF(1_Data_EDA!C6321="Corporate",1,0)</f>
        <v>0</v>
      </c>
      <c r="L6320" s="6" t="n">
        <f aca="false">IF(1_Data_EDA!C6321="Home Office",1,0)</f>
        <v>0</v>
      </c>
      <c r="M6320" s="6" t="n">
        <f aca="false">IF(1_Data_EDA!D6321="Europe",1,0)</f>
        <v>0</v>
      </c>
      <c r="N6320" s="6" t="n">
        <f aca="false">IF(1_Data_EDA!D6321="LATAM",1,0)</f>
        <v>0</v>
      </c>
      <c r="O6320" s="6" t="n">
        <f aca="false">IF(1_Data_EDA!D6321="Pacific Asia",1,0)</f>
        <v>1</v>
      </c>
      <c r="P6320" s="6" t="n">
        <f aca="false">IF(1_Data_EDA!D6321="USCA",1,0)</f>
        <v>0</v>
      </c>
      <c r="Q6320" s="6" t="n">
        <f aca="false">IF(C6320&gt;MEDIAN(C$5:C$8004),1,0)</f>
        <v>1</v>
      </c>
      <c r="R6320" s="6" t="n">
        <f aca="false">IF(D6320&gt;2,1,0)</f>
        <v>0</v>
      </c>
    </row>
    <row r="6321" customFormat="false" ht="15" hidden="false" customHeight="true" outlineLevel="0" collapsed="false">
      <c r="A6321" s="6" t="n">
        <f aca="false">1_Data_EDA!O6322</f>
        <v>0</v>
      </c>
      <c r="B6321" s="6" t="n">
        <f aca="false">1_Data_EDA!H6322</f>
        <v>4</v>
      </c>
      <c r="C6321" s="7" t="n">
        <f aca="false">1_Data_EDA!I6322</f>
        <v>49.97999954</v>
      </c>
      <c r="D6321" s="6" t="n">
        <f aca="false">1_Data_EDA!J6322</f>
        <v>1</v>
      </c>
      <c r="E6321" s="7" t="n">
        <f aca="false">1_Data_EDA!K6322</f>
        <v>49.97999954</v>
      </c>
      <c r="F6321" s="7" t="n">
        <f aca="false">1_Data_EDA!L6322</f>
        <v>1</v>
      </c>
      <c r="G6321" s="8" t="n">
        <f aca="false">1_Data_EDA!M6322</f>
        <v>0.02</v>
      </c>
      <c r="H6321" s="6" t="n">
        <f aca="false">IF(1_Data_EDA!B6322="First Class",1,0)</f>
        <v>0</v>
      </c>
      <c r="I6321" s="6" t="n">
        <f aca="false">IF(1_Data_EDA!B6322="Second Class",1,0)</f>
        <v>0</v>
      </c>
      <c r="J6321" s="6" t="n">
        <f aca="false">IF(1_Data_EDA!B6322="Same Day",1,0)</f>
        <v>0</v>
      </c>
      <c r="K6321" s="6" t="n">
        <f aca="false">IF(1_Data_EDA!C6322="Corporate",1,0)</f>
        <v>1</v>
      </c>
      <c r="L6321" s="6" t="n">
        <f aca="false">IF(1_Data_EDA!C6322="Home Office",1,0)</f>
        <v>0</v>
      </c>
      <c r="M6321" s="6" t="n">
        <f aca="false">IF(1_Data_EDA!D6322="Europe",1,0)</f>
        <v>0</v>
      </c>
      <c r="N6321" s="6" t="n">
        <f aca="false">IF(1_Data_EDA!D6322="LATAM",1,0)</f>
        <v>1</v>
      </c>
      <c r="O6321" s="6" t="n">
        <f aca="false">IF(1_Data_EDA!D6322="Pacific Asia",1,0)</f>
        <v>0</v>
      </c>
      <c r="P6321" s="6" t="n">
        <f aca="false">IF(1_Data_EDA!D6322="USCA",1,0)</f>
        <v>0</v>
      </c>
      <c r="Q6321" s="6" t="n">
        <f aca="false">IF(C6321&gt;MEDIAN(C$5:C$8004),1,0)</f>
        <v>0</v>
      </c>
      <c r="R6321" s="6" t="n">
        <f aca="false">IF(D6321&gt;2,1,0)</f>
        <v>0</v>
      </c>
    </row>
    <row r="6322" customFormat="false" ht="15" hidden="false" customHeight="true" outlineLevel="0" collapsed="false">
      <c r="A6322" s="6" t="n">
        <f aca="false">1_Data_EDA!O6323</f>
        <v>0</v>
      </c>
      <c r="B6322" s="6" t="n">
        <f aca="false">1_Data_EDA!H6323</f>
        <v>2</v>
      </c>
      <c r="C6322" s="7" t="n">
        <f aca="false">1_Data_EDA!I6323</f>
        <v>99.98999786</v>
      </c>
      <c r="D6322" s="6" t="n">
        <f aca="false">1_Data_EDA!J6323</f>
        <v>2</v>
      </c>
      <c r="E6322" s="7" t="n">
        <f aca="false">1_Data_EDA!K6323</f>
        <v>199.9799957</v>
      </c>
      <c r="F6322" s="7" t="n">
        <f aca="false">1_Data_EDA!L6323</f>
        <v>14</v>
      </c>
      <c r="G6322" s="8" t="n">
        <f aca="false">1_Data_EDA!M6323</f>
        <v>0.07</v>
      </c>
      <c r="H6322" s="6" t="n">
        <f aca="false">IF(1_Data_EDA!B6323="First Class",1,0)</f>
        <v>0</v>
      </c>
      <c r="I6322" s="6" t="n">
        <f aca="false">IF(1_Data_EDA!B6323="Second Class",1,0)</f>
        <v>1</v>
      </c>
      <c r="J6322" s="6" t="n">
        <f aca="false">IF(1_Data_EDA!B6323="Same Day",1,0)</f>
        <v>0</v>
      </c>
      <c r="K6322" s="6" t="n">
        <f aca="false">IF(1_Data_EDA!C6323="Corporate",1,0)</f>
        <v>0</v>
      </c>
      <c r="L6322" s="6" t="n">
        <f aca="false">IF(1_Data_EDA!C6323="Home Office",1,0)</f>
        <v>1</v>
      </c>
      <c r="M6322" s="6" t="n">
        <f aca="false">IF(1_Data_EDA!D6323="Europe",1,0)</f>
        <v>1</v>
      </c>
      <c r="N6322" s="6" t="n">
        <f aca="false">IF(1_Data_EDA!D6323="LATAM",1,0)</f>
        <v>0</v>
      </c>
      <c r="O6322" s="6" t="n">
        <f aca="false">IF(1_Data_EDA!D6323="Pacific Asia",1,0)</f>
        <v>0</v>
      </c>
      <c r="P6322" s="6" t="n">
        <f aca="false">IF(1_Data_EDA!D6323="USCA",1,0)</f>
        <v>0</v>
      </c>
      <c r="Q6322" s="6" t="n">
        <f aca="false">IF(C6322&gt;MEDIAN(C$5:C$8004),1,0)</f>
        <v>1</v>
      </c>
      <c r="R6322" s="6" t="n">
        <f aca="false">IF(D6322&gt;2,1,0)</f>
        <v>0</v>
      </c>
    </row>
    <row r="6323" customFormat="false" ht="15" hidden="false" customHeight="true" outlineLevel="0" collapsed="false">
      <c r="A6323" s="6" t="n">
        <f aca="false">1_Data_EDA!O6324</f>
        <v>0</v>
      </c>
      <c r="B6323" s="6" t="n">
        <f aca="false">1_Data_EDA!H6324</f>
        <v>4</v>
      </c>
      <c r="C6323" s="7" t="n">
        <f aca="false">1_Data_EDA!I6324</f>
        <v>399.980011</v>
      </c>
      <c r="D6323" s="6" t="n">
        <f aca="false">1_Data_EDA!J6324</f>
        <v>1</v>
      </c>
      <c r="E6323" s="7" t="n">
        <f aca="false">1_Data_EDA!K6324</f>
        <v>399.980011</v>
      </c>
      <c r="F6323" s="7" t="n">
        <f aca="false">1_Data_EDA!L6324</f>
        <v>68</v>
      </c>
      <c r="G6323" s="8" t="n">
        <f aca="false">1_Data_EDA!M6324</f>
        <v>0.170000002</v>
      </c>
      <c r="H6323" s="6" t="n">
        <f aca="false">IF(1_Data_EDA!B6324="First Class",1,0)</f>
        <v>0</v>
      </c>
      <c r="I6323" s="6" t="n">
        <f aca="false">IF(1_Data_EDA!B6324="Second Class",1,0)</f>
        <v>0</v>
      </c>
      <c r="J6323" s="6" t="n">
        <f aca="false">IF(1_Data_EDA!B6324="Same Day",1,0)</f>
        <v>0</v>
      </c>
      <c r="K6323" s="6" t="n">
        <f aca="false">IF(1_Data_EDA!C6324="Corporate",1,0)</f>
        <v>1</v>
      </c>
      <c r="L6323" s="6" t="n">
        <f aca="false">IF(1_Data_EDA!C6324="Home Office",1,0)</f>
        <v>0</v>
      </c>
      <c r="M6323" s="6" t="n">
        <f aca="false">IF(1_Data_EDA!D6324="Europe",1,0)</f>
        <v>0</v>
      </c>
      <c r="N6323" s="6" t="n">
        <f aca="false">IF(1_Data_EDA!D6324="LATAM",1,0)</f>
        <v>1</v>
      </c>
      <c r="O6323" s="6" t="n">
        <f aca="false">IF(1_Data_EDA!D6324="Pacific Asia",1,0)</f>
        <v>0</v>
      </c>
      <c r="P6323" s="6" t="n">
        <f aca="false">IF(1_Data_EDA!D6324="USCA",1,0)</f>
        <v>0</v>
      </c>
      <c r="Q6323" s="6" t="n">
        <f aca="false">IF(C6323&gt;MEDIAN(C$5:C$8004),1,0)</f>
        <v>1</v>
      </c>
      <c r="R6323" s="6" t="n">
        <f aca="false">IF(D6323&gt;2,1,0)</f>
        <v>0</v>
      </c>
    </row>
    <row r="6324" customFormat="false" ht="15" hidden="false" customHeight="true" outlineLevel="0" collapsed="false">
      <c r="A6324" s="6" t="n">
        <f aca="false">1_Data_EDA!O6325</f>
        <v>1</v>
      </c>
      <c r="B6324" s="6" t="n">
        <f aca="false">1_Data_EDA!H6325</f>
        <v>4</v>
      </c>
      <c r="C6324" s="7" t="n">
        <f aca="false">1_Data_EDA!I6325</f>
        <v>50</v>
      </c>
      <c r="D6324" s="6" t="n">
        <f aca="false">1_Data_EDA!J6325</f>
        <v>4</v>
      </c>
      <c r="E6324" s="7" t="n">
        <f aca="false">1_Data_EDA!K6325</f>
        <v>200</v>
      </c>
      <c r="F6324" s="7" t="n">
        <f aca="false">1_Data_EDA!L6325</f>
        <v>11</v>
      </c>
      <c r="G6324" s="8" t="n">
        <f aca="false">1_Data_EDA!M6325</f>
        <v>0.059999999</v>
      </c>
      <c r="H6324" s="6" t="n">
        <f aca="false">IF(1_Data_EDA!B6325="First Class",1,0)</f>
        <v>0</v>
      </c>
      <c r="I6324" s="6" t="n">
        <f aca="false">IF(1_Data_EDA!B6325="Second Class",1,0)</f>
        <v>0</v>
      </c>
      <c r="J6324" s="6" t="n">
        <f aca="false">IF(1_Data_EDA!B6325="Same Day",1,0)</f>
        <v>0</v>
      </c>
      <c r="K6324" s="6" t="n">
        <f aca="false">IF(1_Data_EDA!C6325="Corporate",1,0)</f>
        <v>0</v>
      </c>
      <c r="L6324" s="6" t="n">
        <f aca="false">IF(1_Data_EDA!C6325="Home Office",1,0)</f>
        <v>0</v>
      </c>
      <c r="M6324" s="6" t="n">
        <f aca="false">IF(1_Data_EDA!D6325="Europe",1,0)</f>
        <v>0</v>
      </c>
      <c r="N6324" s="6" t="n">
        <f aca="false">IF(1_Data_EDA!D6325="LATAM",1,0)</f>
        <v>1</v>
      </c>
      <c r="O6324" s="6" t="n">
        <f aca="false">IF(1_Data_EDA!D6325="Pacific Asia",1,0)</f>
        <v>0</v>
      </c>
      <c r="P6324" s="6" t="n">
        <f aca="false">IF(1_Data_EDA!D6325="USCA",1,0)</f>
        <v>0</v>
      </c>
      <c r="Q6324" s="6" t="n">
        <f aca="false">IF(C6324&gt;MEDIAN(C$5:C$8004),1,0)</f>
        <v>0</v>
      </c>
      <c r="R6324" s="6" t="n">
        <f aca="false">IF(D6324&gt;2,1,0)</f>
        <v>1</v>
      </c>
    </row>
    <row r="6325" customFormat="false" ht="15" hidden="false" customHeight="true" outlineLevel="0" collapsed="false">
      <c r="A6325" s="6" t="n">
        <f aca="false">1_Data_EDA!O6326</f>
        <v>1</v>
      </c>
      <c r="B6325" s="6" t="n">
        <f aca="false">1_Data_EDA!H6326</f>
        <v>0</v>
      </c>
      <c r="C6325" s="7" t="n">
        <f aca="false">1_Data_EDA!I6326</f>
        <v>199.9900055</v>
      </c>
      <c r="D6325" s="6" t="n">
        <f aca="false">1_Data_EDA!J6326</f>
        <v>1</v>
      </c>
      <c r="E6325" s="7" t="n">
        <f aca="false">1_Data_EDA!K6326</f>
        <v>199.9900055</v>
      </c>
      <c r="F6325" s="7" t="n">
        <f aca="false">1_Data_EDA!L6326</f>
        <v>18</v>
      </c>
      <c r="G6325" s="8" t="n">
        <f aca="false">1_Data_EDA!M6326</f>
        <v>0.090000004</v>
      </c>
      <c r="H6325" s="6" t="n">
        <f aca="false">IF(1_Data_EDA!B6326="First Class",1,0)</f>
        <v>0</v>
      </c>
      <c r="I6325" s="6" t="n">
        <f aca="false">IF(1_Data_EDA!B6326="Second Class",1,0)</f>
        <v>0</v>
      </c>
      <c r="J6325" s="6" t="n">
        <f aca="false">IF(1_Data_EDA!B6326="Same Day",1,0)</f>
        <v>1</v>
      </c>
      <c r="K6325" s="6" t="n">
        <f aca="false">IF(1_Data_EDA!C6326="Corporate",1,0)</f>
        <v>1</v>
      </c>
      <c r="L6325" s="6" t="n">
        <f aca="false">IF(1_Data_EDA!C6326="Home Office",1,0)</f>
        <v>0</v>
      </c>
      <c r="M6325" s="6" t="n">
        <f aca="false">IF(1_Data_EDA!D6326="Europe",1,0)</f>
        <v>0</v>
      </c>
      <c r="N6325" s="6" t="n">
        <f aca="false">IF(1_Data_EDA!D6326="LATAM",1,0)</f>
        <v>0</v>
      </c>
      <c r="O6325" s="6" t="n">
        <f aca="false">IF(1_Data_EDA!D6326="Pacific Asia",1,0)</f>
        <v>0</v>
      </c>
      <c r="P6325" s="6" t="n">
        <f aca="false">IF(1_Data_EDA!D6326="USCA",1,0)</f>
        <v>1</v>
      </c>
      <c r="Q6325" s="6" t="n">
        <f aca="false">IF(C6325&gt;MEDIAN(C$5:C$8004),1,0)</f>
        <v>1</v>
      </c>
      <c r="R6325" s="6" t="n">
        <f aca="false">IF(D6325&gt;2,1,0)</f>
        <v>0</v>
      </c>
    </row>
    <row r="6326" customFormat="false" ht="15" hidden="false" customHeight="true" outlineLevel="0" collapsed="false">
      <c r="A6326" s="6" t="n">
        <f aca="false">1_Data_EDA!O6327</f>
        <v>1</v>
      </c>
      <c r="B6326" s="6" t="n">
        <f aca="false">1_Data_EDA!H6327</f>
        <v>1</v>
      </c>
      <c r="C6326" s="7" t="n">
        <f aca="false">1_Data_EDA!I6327</f>
        <v>99.98999786</v>
      </c>
      <c r="D6326" s="6" t="n">
        <f aca="false">1_Data_EDA!J6327</f>
        <v>4</v>
      </c>
      <c r="E6326" s="7" t="n">
        <f aca="false">1_Data_EDA!K6327</f>
        <v>399.9599915</v>
      </c>
      <c r="F6326" s="7" t="n">
        <f aca="false">1_Data_EDA!L6327</f>
        <v>28</v>
      </c>
      <c r="G6326" s="8" t="n">
        <f aca="false">1_Data_EDA!M6327</f>
        <v>0.07</v>
      </c>
      <c r="H6326" s="6" t="n">
        <f aca="false">IF(1_Data_EDA!B6327="First Class",1,0)</f>
        <v>1</v>
      </c>
      <c r="I6326" s="6" t="n">
        <f aca="false">IF(1_Data_EDA!B6327="Second Class",1,0)</f>
        <v>0</v>
      </c>
      <c r="J6326" s="6" t="n">
        <f aca="false">IF(1_Data_EDA!B6327="Same Day",1,0)</f>
        <v>0</v>
      </c>
      <c r="K6326" s="6" t="n">
        <f aca="false">IF(1_Data_EDA!C6327="Corporate",1,0)</f>
        <v>0</v>
      </c>
      <c r="L6326" s="6" t="n">
        <f aca="false">IF(1_Data_EDA!C6327="Home Office",1,0)</f>
        <v>1</v>
      </c>
      <c r="M6326" s="6" t="n">
        <f aca="false">IF(1_Data_EDA!D6327="Europe",1,0)</f>
        <v>0</v>
      </c>
      <c r="N6326" s="6" t="n">
        <f aca="false">IF(1_Data_EDA!D6327="LATAM",1,0)</f>
        <v>0</v>
      </c>
      <c r="O6326" s="6" t="n">
        <f aca="false">IF(1_Data_EDA!D6327="Pacific Asia",1,0)</f>
        <v>1</v>
      </c>
      <c r="P6326" s="6" t="n">
        <f aca="false">IF(1_Data_EDA!D6327="USCA",1,0)</f>
        <v>0</v>
      </c>
      <c r="Q6326" s="6" t="n">
        <f aca="false">IF(C6326&gt;MEDIAN(C$5:C$8004),1,0)</f>
        <v>1</v>
      </c>
      <c r="R6326" s="6" t="n">
        <f aca="false">IF(D6326&gt;2,1,0)</f>
        <v>1</v>
      </c>
    </row>
    <row r="6327" customFormat="false" ht="15" hidden="false" customHeight="true" outlineLevel="0" collapsed="false">
      <c r="A6327" s="6" t="n">
        <f aca="false">1_Data_EDA!O6328</f>
        <v>1</v>
      </c>
      <c r="B6327" s="6" t="n">
        <f aca="false">1_Data_EDA!H6328</f>
        <v>2</v>
      </c>
      <c r="C6327" s="7" t="n">
        <f aca="false">1_Data_EDA!I6328</f>
        <v>399.980011</v>
      </c>
      <c r="D6327" s="6" t="n">
        <f aca="false">1_Data_EDA!J6328</f>
        <v>1</v>
      </c>
      <c r="E6327" s="7" t="n">
        <f aca="false">1_Data_EDA!K6328</f>
        <v>399.980011</v>
      </c>
      <c r="F6327" s="7" t="n">
        <f aca="false">1_Data_EDA!L6328</f>
        <v>16</v>
      </c>
      <c r="G6327" s="8" t="n">
        <f aca="false">1_Data_EDA!M6328</f>
        <v>0.039999999</v>
      </c>
      <c r="H6327" s="6" t="n">
        <f aca="false">IF(1_Data_EDA!B6328="First Class",1,0)</f>
        <v>0</v>
      </c>
      <c r="I6327" s="6" t="n">
        <f aca="false">IF(1_Data_EDA!B6328="Second Class",1,0)</f>
        <v>1</v>
      </c>
      <c r="J6327" s="6" t="n">
        <f aca="false">IF(1_Data_EDA!B6328="Same Day",1,0)</f>
        <v>0</v>
      </c>
      <c r="K6327" s="6" t="n">
        <f aca="false">IF(1_Data_EDA!C6328="Corporate",1,0)</f>
        <v>1</v>
      </c>
      <c r="L6327" s="6" t="n">
        <f aca="false">IF(1_Data_EDA!C6328="Home Office",1,0)</f>
        <v>0</v>
      </c>
      <c r="M6327" s="6" t="n">
        <f aca="false">IF(1_Data_EDA!D6328="Europe",1,0)</f>
        <v>0</v>
      </c>
      <c r="N6327" s="6" t="n">
        <f aca="false">IF(1_Data_EDA!D6328="LATAM",1,0)</f>
        <v>0</v>
      </c>
      <c r="O6327" s="6" t="n">
        <f aca="false">IF(1_Data_EDA!D6328="Pacific Asia",1,0)</f>
        <v>0</v>
      </c>
      <c r="P6327" s="6" t="n">
        <f aca="false">IF(1_Data_EDA!D6328="USCA",1,0)</f>
        <v>0</v>
      </c>
      <c r="Q6327" s="6" t="n">
        <f aca="false">IF(C6327&gt;MEDIAN(C$5:C$8004),1,0)</f>
        <v>1</v>
      </c>
      <c r="R6327" s="6" t="n">
        <f aca="false">IF(D6327&gt;2,1,0)</f>
        <v>0</v>
      </c>
    </row>
    <row r="6328" customFormat="false" ht="15" hidden="false" customHeight="true" outlineLevel="0" collapsed="false">
      <c r="A6328" s="6" t="n">
        <f aca="false">1_Data_EDA!O6329</f>
        <v>0</v>
      </c>
      <c r="B6328" s="6" t="n">
        <f aca="false">1_Data_EDA!H6329</f>
        <v>0</v>
      </c>
      <c r="C6328" s="7" t="n">
        <f aca="false">1_Data_EDA!I6329</f>
        <v>24.98999977</v>
      </c>
      <c r="D6328" s="6" t="n">
        <f aca="false">1_Data_EDA!J6329</f>
        <v>3</v>
      </c>
      <c r="E6328" s="7" t="n">
        <f aca="false">1_Data_EDA!K6329</f>
        <v>74.97000122</v>
      </c>
      <c r="F6328" s="7" t="n">
        <f aca="false">1_Data_EDA!L6329</f>
        <v>18.73999977</v>
      </c>
      <c r="G6328" s="8" t="n">
        <f aca="false">1_Data_EDA!M6329</f>
        <v>0.25</v>
      </c>
      <c r="H6328" s="6" t="n">
        <f aca="false">IF(1_Data_EDA!B6329="First Class",1,0)</f>
        <v>0</v>
      </c>
      <c r="I6328" s="6" t="n">
        <f aca="false">IF(1_Data_EDA!B6329="Second Class",1,0)</f>
        <v>0</v>
      </c>
      <c r="J6328" s="6" t="n">
        <f aca="false">IF(1_Data_EDA!B6329="Same Day",1,0)</f>
        <v>1</v>
      </c>
      <c r="K6328" s="6" t="n">
        <f aca="false">IF(1_Data_EDA!C6329="Corporate",1,0)</f>
        <v>1</v>
      </c>
      <c r="L6328" s="6" t="n">
        <f aca="false">IF(1_Data_EDA!C6329="Home Office",1,0)</f>
        <v>0</v>
      </c>
      <c r="M6328" s="6" t="n">
        <f aca="false">IF(1_Data_EDA!D6329="Europe",1,0)</f>
        <v>0</v>
      </c>
      <c r="N6328" s="6" t="n">
        <f aca="false">IF(1_Data_EDA!D6329="LATAM",1,0)</f>
        <v>0</v>
      </c>
      <c r="O6328" s="6" t="n">
        <f aca="false">IF(1_Data_EDA!D6329="Pacific Asia",1,0)</f>
        <v>1</v>
      </c>
      <c r="P6328" s="6" t="n">
        <f aca="false">IF(1_Data_EDA!D6329="USCA",1,0)</f>
        <v>0</v>
      </c>
      <c r="Q6328" s="6" t="n">
        <f aca="false">IF(C6328&gt;MEDIAN(C$5:C$8004),1,0)</f>
        <v>0</v>
      </c>
      <c r="R6328" s="6" t="n">
        <f aca="false">IF(D6328&gt;2,1,0)</f>
        <v>1</v>
      </c>
    </row>
    <row r="6329" customFormat="false" ht="15" hidden="false" customHeight="true" outlineLevel="0" collapsed="false">
      <c r="A6329" s="6" t="n">
        <f aca="false">1_Data_EDA!O6330</f>
        <v>0</v>
      </c>
      <c r="B6329" s="6" t="n">
        <f aca="false">1_Data_EDA!H6330</f>
        <v>4</v>
      </c>
      <c r="C6329" s="7" t="n">
        <f aca="false">1_Data_EDA!I6330</f>
        <v>50</v>
      </c>
      <c r="D6329" s="6" t="n">
        <f aca="false">1_Data_EDA!J6330</f>
        <v>5</v>
      </c>
      <c r="E6329" s="7" t="n">
        <f aca="false">1_Data_EDA!K6330</f>
        <v>250</v>
      </c>
      <c r="F6329" s="7" t="n">
        <f aca="false">1_Data_EDA!L6330</f>
        <v>40</v>
      </c>
      <c r="G6329" s="8" t="n">
        <f aca="false">1_Data_EDA!M6330</f>
        <v>0.159999996</v>
      </c>
      <c r="H6329" s="6" t="n">
        <f aca="false">IF(1_Data_EDA!B6330="First Class",1,0)</f>
        <v>0</v>
      </c>
      <c r="I6329" s="6" t="n">
        <f aca="false">IF(1_Data_EDA!B6330="Second Class",1,0)</f>
        <v>0</v>
      </c>
      <c r="J6329" s="6" t="n">
        <f aca="false">IF(1_Data_EDA!B6330="Same Day",1,0)</f>
        <v>0</v>
      </c>
      <c r="K6329" s="6" t="n">
        <f aca="false">IF(1_Data_EDA!C6330="Corporate",1,0)</f>
        <v>0</v>
      </c>
      <c r="L6329" s="6" t="n">
        <f aca="false">IF(1_Data_EDA!C6330="Home Office",1,0)</f>
        <v>1</v>
      </c>
      <c r="M6329" s="6" t="n">
        <f aca="false">IF(1_Data_EDA!D6330="Europe",1,0)</f>
        <v>0</v>
      </c>
      <c r="N6329" s="6" t="n">
        <f aca="false">IF(1_Data_EDA!D6330="LATAM",1,0)</f>
        <v>0</v>
      </c>
      <c r="O6329" s="6" t="n">
        <f aca="false">IF(1_Data_EDA!D6330="Pacific Asia",1,0)</f>
        <v>0</v>
      </c>
      <c r="P6329" s="6" t="n">
        <f aca="false">IF(1_Data_EDA!D6330="USCA",1,0)</f>
        <v>0</v>
      </c>
      <c r="Q6329" s="6" t="n">
        <f aca="false">IF(C6329&gt;MEDIAN(C$5:C$8004),1,0)</f>
        <v>0</v>
      </c>
      <c r="R6329" s="6" t="n">
        <f aca="false">IF(D6329&gt;2,1,0)</f>
        <v>1</v>
      </c>
    </row>
    <row r="6330" customFormat="false" ht="15" hidden="false" customHeight="true" outlineLevel="0" collapsed="false">
      <c r="A6330" s="6" t="n">
        <f aca="false">1_Data_EDA!O6331</f>
        <v>1</v>
      </c>
      <c r="B6330" s="6" t="n">
        <f aca="false">1_Data_EDA!H6331</f>
        <v>4</v>
      </c>
      <c r="C6330" s="7" t="n">
        <f aca="false">1_Data_EDA!I6331</f>
        <v>299.980011</v>
      </c>
      <c r="D6330" s="6" t="n">
        <f aca="false">1_Data_EDA!J6331</f>
        <v>1</v>
      </c>
      <c r="E6330" s="7" t="n">
        <f aca="false">1_Data_EDA!K6331</f>
        <v>299.980011</v>
      </c>
      <c r="F6330" s="7" t="n">
        <f aca="false">1_Data_EDA!L6331</f>
        <v>27</v>
      </c>
      <c r="G6330" s="8" t="n">
        <f aca="false">1_Data_EDA!M6331</f>
        <v>0.090000004</v>
      </c>
      <c r="H6330" s="6" t="n">
        <f aca="false">IF(1_Data_EDA!B6331="First Class",1,0)</f>
        <v>0</v>
      </c>
      <c r="I6330" s="6" t="n">
        <f aca="false">IF(1_Data_EDA!B6331="Second Class",1,0)</f>
        <v>0</v>
      </c>
      <c r="J6330" s="6" t="n">
        <f aca="false">IF(1_Data_EDA!B6331="Same Day",1,0)</f>
        <v>0</v>
      </c>
      <c r="K6330" s="6" t="n">
        <f aca="false">IF(1_Data_EDA!C6331="Corporate",1,0)</f>
        <v>1</v>
      </c>
      <c r="L6330" s="6" t="n">
        <f aca="false">IF(1_Data_EDA!C6331="Home Office",1,0)</f>
        <v>0</v>
      </c>
      <c r="M6330" s="6" t="n">
        <f aca="false">IF(1_Data_EDA!D6331="Europe",1,0)</f>
        <v>1</v>
      </c>
      <c r="N6330" s="6" t="n">
        <f aca="false">IF(1_Data_EDA!D6331="LATAM",1,0)</f>
        <v>0</v>
      </c>
      <c r="O6330" s="6" t="n">
        <f aca="false">IF(1_Data_EDA!D6331="Pacific Asia",1,0)</f>
        <v>0</v>
      </c>
      <c r="P6330" s="6" t="n">
        <f aca="false">IF(1_Data_EDA!D6331="USCA",1,0)</f>
        <v>0</v>
      </c>
      <c r="Q6330" s="6" t="n">
        <f aca="false">IF(C6330&gt;MEDIAN(C$5:C$8004),1,0)</f>
        <v>1</v>
      </c>
      <c r="R6330" s="6" t="n">
        <f aca="false">IF(D6330&gt;2,1,0)</f>
        <v>0</v>
      </c>
    </row>
    <row r="6331" customFormat="false" ht="15" hidden="false" customHeight="true" outlineLevel="0" collapsed="false">
      <c r="A6331" s="6" t="n">
        <f aca="false">1_Data_EDA!O6332</f>
        <v>0</v>
      </c>
      <c r="B6331" s="6" t="n">
        <f aca="false">1_Data_EDA!H6332</f>
        <v>4</v>
      </c>
      <c r="C6331" s="7" t="n">
        <f aca="false">1_Data_EDA!I6332</f>
        <v>49.97999954</v>
      </c>
      <c r="D6331" s="6" t="n">
        <f aca="false">1_Data_EDA!J6332</f>
        <v>1</v>
      </c>
      <c r="E6331" s="7" t="n">
        <f aca="false">1_Data_EDA!K6332</f>
        <v>49.97999954</v>
      </c>
      <c r="F6331" s="7" t="n">
        <f aca="false">1_Data_EDA!L6332</f>
        <v>12.5</v>
      </c>
      <c r="G6331" s="8" t="n">
        <f aca="false">1_Data_EDA!M6332</f>
        <v>0.25</v>
      </c>
      <c r="H6331" s="6" t="n">
        <f aca="false">IF(1_Data_EDA!B6332="First Class",1,0)</f>
        <v>0</v>
      </c>
      <c r="I6331" s="6" t="n">
        <f aca="false">IF(1_Data_EDA!B6332="Second Class",1,0)</f>
        <v>0</v>
      </c>
      <c r="J6331" s="6" t="n">
        <f aca="false">IF(1_Data_EDA!B6332="Same Day",1,0)</f>
        <v>0</v>
      </c>
      <c r="K6331" s="6" t="n">
        <f aca="false">IF(1_Data_EDA!C6332="Corporate",1,0)</f>
        <v>0</v>
      </c>
      <c r="L6331" s="6" t="n">
        <f aca="false">IF(1_Data_EDA!C6332="Home Office",1,0)</f>
        <v>0</v>
      </c>
      <c r="M6331" s="6" t="n">
        <f aca="false">IF(1_Data_EDA!D6332="Europe",1,0)</f>
        <v>1</v>
      </c>
      <c r="N6331" s="6" t="n">
        <f aca="false">IF(1_Data_EDA!D6332="LATAM",1,0)</f>
        <v>0</v>
      </c>
      <c r="O6331" s="6" t="n">
        <f aca="false">IF(1_Data_EDA!D6332="Pacific Asia",1,0)</f>
        <v>0</v>
      </c>
      <c r="P6331" s="6" t="n">
        <f aca="false">IF(1_Data_EDA!D6332="USCA",1,0)</f>
        <v>0</v>
      </c>
      <c r="Q6331" s="6" t="n">
        <f aca="false">IF(C6331&gt;MEDIAN(C$5:C$8004),1,0)</f>
        <v>0</v>
      </c>
      <c r="R6331" s="6" t="n">
        <f aca="false">IF(D6331&gt;2,1,0)</f>
        <v>0</v>
      </c>
    </row>
    <row r="6332" customFormat="false" ht="15" hidden="false" customHeight="true" outlineLevel="0" collapsed="false">
      <c r="A6332" s="6" t="n">
        <f aca="false">1_Data_EDA!O6333</f>
        <v>0</v>
      </c>
      <c r="B6332" s="6" t="n">
        <f aca="false">1_Data_EDA!H6333</f>
        <v>4</v>
      </c>
      <c r="C6332" s="7" t="n">
        <f aca="false">1_Data_EDA!I6333</f>
        <v>129.9900055</v>
      </c>
      <c r="D6332" s="6" t="n">
        <f aca="false">1_Data_EDA!J6333</f>
        <v>1</v>
      </c>
      <c r="E6332" s="7" t="n">
        <f aca="false">1_Data_EDA!K6333</f>
        <v>129.9900055</v>
      </c>
      <c r="F6332" s="7" t="n">
        <f aca="false">1_Data_EDA!L6333</f>
        <v>1.299999952</v>
      </c>
      <c r="G6332" s="8" t="n">
        <f aca="false">1_Data_EDA!M6333</f>
        <v>0.01</v>
      </c>
      <c r="H6332" s="6" t="n">
        <f aca="false">IF(1_Data_EDA!B6333="First Class",1,0)</f>
        <v>0</v>
      </c>
      <c r="I6332" s="6" t="n">
        <f aca="false">IF(1_Data_EDA!B6333="Second Class",1,0)</f>
        <v>0</v>
      </c>
      <c r="J6332" s="6" t="n">
        <f aca="false">IF(1_Data_EDA!B6333="Same Day",1,0)</f>
        <v>0</v>
      </c>
      <c r="K6332" s="6" t="n">
        <f aca="false">IF(1_Data_EDA!C6333="Corporate",1,0)</f>
        <v>0</v>
      </c>
      <c r="L6332" s="6" t="n">
        <f aca="false">IF(1_Data_EDA!C6333="Home Office",1,0)</f>
        <v>0</v>
      </c>
      <c r="M6332" s="6" t="n">
        <f aca="false">IF(1_Data_EDA!D6333="Europe",1,0)</f>
        <v>0</v>
      </c>
      <c r="N6332" s="6" t="n">
        <f aca="false">IF(1_Data_EDA!D6333="LATAM",1,0)</f>
        <v>0</v>
      </c>
      <c r="O6332" s="6" t="n">
        <f aca="false">IF(1_Data_EDA!D6333="Pacific Asia",1,0)</f>
        <v>1</v>
      </c>
      <c r="P6332" s="6" t="n">
        <f aca="false">IF(1_Data_EDA!D6333="USCA",1,0)</f>
        <v>0</v>
      </c>
      <c r="Q6332" s="6" t="n">
        <f aca="false">IF(C6332&gt;MEDIAN(C$5:C$8004),1,0)</f>
        <v>1</v>
      </c>
      <c r="R6332" s="6" t="n">
        <f aca="false">IF(D6332&gt;2,1,0)</f>
        <v>0</v>
      </c>
    </row>
    <row r="6333" customFormat="false" ht="15" hidden="false" customHeight="true" outlineLevel="0" collapsed="false">
      <c r="A6333" s="6" t="n">
        <f aca="false">1_Data_EDA!O6334</f>
        <v>0</v>
      </c>
      <c r="B6333" s="6" t="n">
        <f aca="false">1_Data_EDA!H6334</f>
        <v>4</v>
      </c>
      <c r="C6333" s="7" t="n">
        <f aca="false">1_Data_EDA!I6334</f>
        <v>299.980011</v>
      </c>
      <c r="D6333" s="6" t="n">
        <f aca="false">1_Data_EDA!J6334</f>
        <v>1</v>
      </c>
      <c r="E6333" s="7" t="n">
        <f aca="false">1_Data_EDA!K6334</f>
        <v>299.980011</v>
      </c>
      <c r="F6333" s="7" t="n">
        <f aca="false">1_Data_EDA!L6334</f>
        <v>51</v>
      </c>
      <c r="G6333" s="8" t="n">
        <f aca="false">1_Data_EDA!M6334</f>
        <v>0.170000002</v>
      </c>
      <c r="H6333" s="6" t="n">
        <f aca="false">IF(1_Data_EDA!B6334="First Class",1,0)</f>
        <v>0</v>
      </c>
      <c r="I6333" s="6" t="n">
        <f aca="false">IF(1_Data_EDA!B6334="Second Class",1,0)</f>
        <v>0</v>
      </c>
      <c r="J6333" s="6" t="n">
        <f aca="false">IF(1_Data_EDA!B6334="Same Day",1,0)</f>
        <v>0</v>
      </c>
      <c r="K6333" s="6" t="n">
        <f aca="false">IF(1_Data_EDA!C6334="Corporate",1,0)</f>
        <v>0</v>
      </c>
      <c r="L6333" s="6" t="n">
        <f aca="false">IF(1_Data_EDA!C6334="Home Office",1,0)</f>
        <v>0</v>
      </c>
      <c r="M6333" s="6" t="n">
        <f aca="false">IF(1_Data_EDA!D6334="Europe",1,0)</f>
        <v>0</v>
      </c>
      <c r="N6333" s="6" t="n">
        <f aca="false">IF(1_Data_EDA!D6334="LATAM",1,0)</f>
        <v>0</v>
      </c>
      <c r="O6333" s="6" t="n">
        <f aca="false">IF(1_Data_EDA!D6334="Pacific Asia",1,0)</f>
        <v>1</v>
      </c>
      <c r="P6333" s="6" t="n">
        <f aca="false">IF(1_Data_EDA!D6334="USCA",1,0)</f>
        <v>0</v>
      </c>
      <c r="Q6333" s="6" t="n">
        <f aca="false">IF(C6333&gt;MEDIAN(C$5:C$8004),1,0)</f>
        <v>1</v>
      </c>
      <c r="R6333" s="6" t="n">
        <f aca="false">IF(D6333&gt;2,1,0)</f>
        <v>0</v>
      </c>
    </row>
    <row r="6334" customFormat="false" ht="15" hidden="false" customHeight="true" outlineLevel="0" collapsed="false">
      <c r="A6334" s="6" t="n">
        <f aca="false">1_Data_EDA!O6335</f>
        <v>1</v>
      </c>
      <c r="B6334" s="6" t="n">
        <f aca="false">1_Data_EDA!H6335</f>
        <v>1</v>
      </c>
      <c r="C6334" s="7" t="n">
        <f aca="false">1_Data_EDA!I6335</f>
        <v>50</v>
      </c>
      <c r="D6334" s="6" t="n">
        <f aca="false">1_Data_EDA!J6335</f>
        <v>4</v>
      </c>
      <c r="E6334" s="7" t="n">
        <f aca="false">1_Data_EDA!K6335</f>
        <v>200</v>
      </c>
      <c r="F6334" s="7" t="n">
        <f aca="false">1_Data_EDA!L6335</f>
        <v>6</v>
      </c>
      <c r="G6334" s="8" t="n">
        <f aca="false">1_Data_EDA!M6335</f>
        <v>0.029999999</v>
      </c>
      <c r="H6334" s="6" t="n">
        <f aca="false">IF(1_Data_EDA!B6335="First Class",1,0)</f>
        <v>1</v>
      </c>
      <c r="I6334" s="6" t="n">
        <f aca="false">IF(1_Data_EDA!B6335="Second Class",1,0)</f>
        <v>0</v>
      </c>
      <c r="J6334" s="6" t="n">
        <f aca="false">IF(1_Data_EDA!B6335="Same Day",1,0)</f>
        <v>0</v>
      </c>
      <c r="K6334" s="6" t="n">
        <f aca="false">IF(1_Data_EDA!C6335="Corporate",1,0)</f>
        <v>0</v>
      </c>
      <c r="L6334" s="6" t="n">
        <f aca="false">IF(1_Data_EDA!C6335="Home Office",1,0)</f>
        <v>1</v>
      </c>
      <c r="M6334" s="6" t="n">
        <f aca="false">IF(1_Data_EDA!D6335="Europe",1,0)</f>
        <v>0</v>
      </c>
      <c r="N6334" s="6" t="n">
        <f aca="false">IF(1_Data_EDA!D6335="LATAM",1,0)</f>
        <v>1</v>
      </c>
      <c r="O6334" s="6" t="n">
        <f aca="false">IF(1_Data_EDA!D6335="Pacific Asia",1,0)</f>
        <v>0</v>
      </c>
      <c r="P6334" s="6" t="n">
        <f aca="false">IF(1_Data_EDA!D6335="USCA",1,0)</f>
        <v>0</v>
      </c>
      <c r="Q6334" s="6" t="n">
        <f aca="false">IF(C6334&gt;MEDIAN(C$5:C$8004),1,0)</f>
        <v>0</v>
      </c>
      <c r="R6334" s="6" t="n">
        <f aca="false">IF(D6334&gt;2,1,0)</f>
        <v>1</v>
      </c>
    </row>
    <row r="6335" customFormat="false" ht="15" hidden="false" customHeight="true" outlineLevel="0" collapsed="false">
      <c r="A6335" s="6" t="n">
        <f aca="false">1_Data_EDA!O6336</f>
        <v>1</v>
      </c>
      <c r="B6335" s="6" t="n">
        <f aca="false">1_Data_EDA!H6336</f>
        <v>1</v>
      </c>
      <c r="C6335" s="7" t="n">
        <f aca="false">1_Data_EDA!I6336</f>
        <v>452.0400085</v>
      </c>
      <c r="D6335" s="6" t="n">
        <f aca="false">1_Data_EDA!J6336</f>
        <v>1</v>
      </c>
      <c r="E6335" s="7" t="n">
        <f aca="false">1_Data_EDA!K6336</f>
        <v>452.0400085</v>
      </c>
      <c r="F6335" s="7" t="n">
        <f aca="false">1_Data_EDA!L6336</f>
        <v>113.0100021</v>
      </c>
      <c r="G6335" s="8" t="n">
        <f aca="false">1_Data_EDA!M6336</f>
        <v>0.25</v>
      </c>
      <c r="H6335" s="6" t="n">
        <f aca="false">IF(1_Data_EDA!B6336="First Class",1,0)</f>
        <v>1</v>
      </c>
      <c r="I6335" s="6" t="n">
        <f aca="false">IF(1_Data_EDA!B6336="Second Class",1,0)</f>
        <v>0</v>
      </c>
      <c r="J6335" s="6" t="n">
        <f aca="false">IF(1_Data_EDA!B6336="Same Day",1,0)</f>
        <v>0</v>
      </c>
      <c r="K6335" s="6" t="n">
        <f aca="false">IF(1_Data_EDA!C6336="Corporate",1,0)</f>
        <v>0</v>
      </c>
      <c r="L6335" s="6" t="n">
        <f aca="false">IF(1_Data_EDA!C6336="Home Office",1,0)</f>
        <v>0</v>
      </c>
      <c r="M6335" s="6" t="n">
        <f aca="false">IF(1_Data_EDA!D6336="Europe",1,0)</f>
        <v>1</v>
      </c>
      <c r="N6335" s="6" t="n">
        <f aca="false">IF(1_Data_EDA!D6336="LATAM",1,0)</f>
        <v>0</v>
      </c>
      <c r="O6335" s="6" t="n">
        <f aca="false">IF(1_Data_EDA!D6336="Pacific Asia",1,0)</f>
        <v>0</v>
      </c>
      <c r="P6335" s="6" t="n">
        <f aca="false">IF(1_Data_EDA!D6336="USCA",1,0)</f>
        <v>0</v>
      </c>
      <c r="Q6335" s="6" t="n">
        <f aca="false">IF(C6335&gt;MEDIAN(C$5:C$8004),1,0)</f>
        <v>1</v>
      </c>
      <c r="R6335" s="6" t="n">
        <f aca="false">IF(D6335&gt;2,1,0)</f>
        <v>0</v>
      </c>
    </row>
    <row r="6336" customFormat="false" ht="15" hidden="false" customHeight="true" outlineLevel="0" collapsed="false">
      <c r="A6336" s="6" t="n">
        <f aca="false">1_Data_EDA!O6337</f>
        <v>1</v>
      </c>
      <c r="B6336" s="6" t="n">
        <f aca="false">1_Data_EDA!H6337</f>
        <v>0</v>
      </c>
      <c r="C6336" s="7" t="n">
        <f aca="false">1_Data_EDA!I6337</f>
        <v>129.9900055</v>
      </c>
      <c r="D6336" s="6" t="n">
        <f aca="false">1_Data_EDA!J6337</f>
        <v>1</v>
      </c>
      <c r="E6336" s="7" t="n">
        <f aca="false">1_Data_EDA!K6337</f>
        <v>129.9900055</v>
      </c>
      <c r="F6336" s="7" t="n">
        <f aca="false">1_Data_EDA!L6337</f>
        <v>16.89999962</v>
      </c>
      <c r="G6336" s="8" t="n">
        <f aca="false">1_Data_EDA!M6337</f>
        <v>0.129999995</v>
      </c>
      <c r="H6336" s="6" t="n">
        <f aca="false">IF(1_Data_EDA!B6337="First Class",1,0)</f>
        <v>0</v>
      </c>
      <c r="I6336" s="6" t="n">
        <f aca="false">IF(1_Data_EDA!B6337="Second Class",1,0)</f>
        <v>0</v>
      </c>
      <c r="J6336" s="6" t="n">
        <f aca="false">IF(1_Data_EDA!B6337="Same Day",1,0)</f>
        <v>1</v>
      </c>
      <c r="K6336" s="6" t="n">
        <f aca="false">IF(1_Data_EDA!C6337="Corporate",1,0)</f>
        <v>0</v>
      </c>
      <c r="L6336" s="6" t="n">
        <f aca="false">IF(1_Data_EDA!C6337="Home Office",1,0)</f>
        <v>0</v>
      </c>
      <c r="M6336" s="6" t="n">
        <f aca="false">IF(1_Data_EDA!D6337="Europe",1,0)</f>
        <v>1</v>
      </c>
      <c r="N6336" s="6" t="n">
        <f aca="false">IF(1_Data_EDA!D6337="LATAM",1,0)</f>
        <v>0</v>
      </c>
      <c r="O6336" s="6" t="n">
        <f aca="false">IF(1_Data_EDA!D6337="Pacific Asia",1,0)</f>
        <v>0</v>
      </c>
      <c r="P6336" s="6" t="n">
        <f aca="false">IF(1_Data_EDA!D6337="USCA",1,0)</f>
        <v>0</v>
      </c>
      <c r="Q6336" s="6" t="n">
        <f aca="false">IF(C6336&gt;MEDIAN(C$5:C$8004),1,0)</f>
        <v>1</v>
      </c>
      <c r="R6336" s="6" t="n">
        <f aca="false">IF(D6336&gt;2,1,0)</f>
        <v>0</v>
      </c>
    </row>
    <row r="6337" customFormat="false" ht="15" hidden="false" customHeight="true" outlineLevel="0" collapsed="false">
      <c r="A6337" s="6" t="n">
        <f aca="false">1_Data_EDA!O6338</f>
        <v>0</v>
      </c>
      <c r="B6337" s="6" t="n">
        <f aca="false">1_Data_EDA!H6338</f>
        <v>4</v>
      </c>
      <c r="C6337" s="7" t="n">
        <f aca="false">1_Data_EDA!I6338</f>
        <v>50</v>
      </c>
      <c r="D6337" s="6" t="n">
        <f aca="false">1_Data_EDA!J6338</f>
        <v>2</v>
      </c>
      <c r="E6337" s="7" t="n">
        <f aca="false">1_Data_EDA!K6338</f>
        <v>100</v>
      </c>
      <c r="F6337" s="7" t="n">
        <f aca="false">1_Data_EDA!L6338</f>
        <v>25</v>
      </c>
      <c r="G6337" s="8" t="n">
        <f aca="false">1_Data_EDA!M6338</f>
        <v>0.25</v>
      </c>
      <c r="H6337" s="6" t="n">
        <f aca="false">IF(1_Data_EDA!B6338="First Class",1,0)</f>
        <v>0</v>
      </c>
      <c r="I6337" s="6" t="n">
        <f aca="false">IF(1_Data_EDA!B6338="Second Class",1,0)</f>
        <v>0</v>
      </c>
      <c r="J6337" s="6" t="n">
        <f aca="false">IF(1_Data_EDA!B6338="Same Day",1,0)</f>
        <v>0</v>
      </c>
      <c r="K6337" s="6" t="n">
        <f aca="false">IF(1_Data_EDA!C6338="Corporate",1,0)</f>
        <v>0</v>
      </c>
      <c r="L6337" s="6" t="n">
        <f aca="false">IF(1_Data_EDA!C6338="Home Office",1,0)</f>
        <v>0</v>
      </c>
      <c r="M6337" s="6" t="n">
        <f aca="false">IF(1_Data_EDA!D6338="Europe",1,0)</f>
        <v>0</v>
      </c>
      <c r="N6337" s="6" t="n">
        <f aca="false">IF(1_Data_EDA!D6338="LATAM",1,0)</f>
        <v>0</v>
      </c>
      <c r="O6337" s="6" t="n">
        <f aca="false">IF(1_Data_EDA!D6338="Pacific Asia",1,0)</f>
        <v>0</v>
      </c>
      <c r="P6337" s="6" t="n">
        <f aca="false">IF(1_Data_EDA!D6338="USCA",1,0)</f>
        <v>0</v>
      </c>
      <c r="Q6337" s="6" t="n">
        <f aca="false">IF(C6337&gt;MEDIAN(C$5:C$8004),1,0)</f>
        <v>0</v>
      </c>
      <c r="R6337" s="6" t="n">
        <f aca="false">IF(D6337&gt;2,1,0)</f>
        <v>0</v>
      </c>
    </row>
    <row r="6338" customFormat="false" ht="15" hidden="false" customHeight="true" outlineLevel="0" collapsed="false">
      <c r="A6338" s="6" t="n">
        <f aca="false">1_Data_EDA!O6339</f>
        <v>1</v>
      </c>
      <c r="B6338" s="6" t="n">
        <f aca="false">1_Data_EDA!H6339</f>
        <v>4</v>
      </c>
      <c r="C6338" s="7" t="n">
        <f aca="false">1_Data_EDA!I6339</f>
        <v>50</v>
      </c>
      <c r="D6338" s="6" t="n">
        <f aca="false">1_Data_EDA!J6339</f>
        <v>5</v>
      </c>
      <c r="E6338" s="7" t="n">
        <f aca="false">1_Data_EDA!K6339</f>
        <v>250</v>
      </c>
      <c r="F6338" s="7" t="n">
        <f aca="false">1_Data_EDA!L6339</f>
        <v>25</v>
      </c>
      <c r="G6338" s="8" t="n">
        <f aca="false">1_Data_EDA!M6339</f>
        <v>0.100000001</v>
      </c>
      <c r="H6338" s="6" t="n">
        <f aca="false">IF(1_Data_EDA!B6339="First Class",1,0)</f>
        <v>0</v>
      </c>
      <c r="I6338" s="6" t="n">
        <f aca="false">IF(1_Data_EDA!B6339="Second Class",1,0)</f>
        <v>0</v>
      </c>
      <c r="J6338" s="6" t="n">
        <f aca="false">IF(1_Data_EDA!B6339="Same Day",1,0)</f>
        <v>0</v>
      </c>
      <c r="K6338" s="6" t="n">
        <f aca="false">IF(1_Data_EDA!C6339="Corporate",1,0)</f>
        <v>0</v>
      </c>
      <c r="L6338" s="6" t="n">
        <f aca="false">IF(1_Data_EDA!C6339="Home Office",1,0)</f>
        <v>1</v>
      </c>
      <c r="M6338" s="6" t="n">
        <f aca="false">IF(1_Data_EDA!D6339="Europe",1,0)</f>
        <v>1</v>
      </c>
      <c r="N6338" s="6" t="n">
        <f aca="false">IF(1_Data_EDA!D6339="LATAM",1,0)</f>
        <v>0</v>
      </c>
      <c r="O6338" s="6" t="n">
        <f aca="false">IF(1_Data_EDA!D6339="Pacific Asia",1,0)</f>
        <v>0</v>
      </c>
      <c r="P6338" s="6" t="n">
        <f aca="false">IF(1_Data_EDA!D6339="USCA",1,0)</f>
        <v>0</v>
      </c>
      <c r="Q6338" s="6" t="n">
        <f aca="false">IF(C6338&gt;MEDIAN(C$5:C$8004),1,0)</f>
        <v>0</v>
      </c>
      <c r="R6338" s="6" t="n">
        <f aca="false">IF(D6338&gt;2,1,0)</f>
        <v>1</v>
      </c>
    </row>
    <row r="6339" customFormat="false" ht="15" hidden="false" customHeight="true" outlineLevel="0" collapsed="false">
      <c r="A6339" s="6" t="n">
        <f aca="false">1_Data_EDA!O6340</f>
        <v>0</v>
      </c>
      <c r="B6339" s="6" t="n">
        <f aca="false">1_Data_EDA!H6340</f>
        <v>4</v>
      </c>
      <c r="C6339" s="7" t="n">
        <f aca="false">1_Data_EDA!I6340</f>
        <v>327.75</v>
      </c>
      <c r="D6339" s="6" t="n">
        <f aca="false">1_Data_EDA!J6340</f>
        <v>1</v>
      </c>
      <c r="E6339" s="7" t="n">
        <f aca="false">1_Data_EDA!K6340</f>
        <v>327.75</v>
      </c>
      <c r="F6339" s="7" t="n">
        <f aca="false">1_Data_EDA!L6340</f>
        <v>52.43999863</v>
      </c>
      <c r="G6339" s="8" t="n">
        <f aca="false">1_Data_EDA!M6340</f>
        <v>0.159999996</v>
      </c>
      <c r="H6339" s="6" t="n">
        <f aca="false">IF(1_Data_EDA!B6340="First Class",1,0)</f>
        <v>0</v>
      </c>
      <c r="I6339" s="6" t="n">
        <f aca="false">IF(1_Data_EDA!B6340="Second Class",1,0)</f>
        <v>0</v>
      </c>
      <c r="J6339" s="6" t="n">
        <f aca="false">IF(1_Data_EDA!B6340="Same Day",1,0)</f>
        <v>0</v>
      </c>
      <c r="K6339" s="6" t="n">
        <f aca="false">IF(1_Data_EDA!C6340="Corporate",1,0)</f>
        <v>0</v>
      </c>
      <c r="L6339" s="6" t="n">
        <f aca="false">IF(1_Data_EDA!C6340="Home Office",1,0)</f>
        <v>0</v>
      </c>
      <c r="M6339" s="6" t="n">
        <f aca="false">IF(1_Data_EDA!D6340="Europe",1,0)</f>
        <v>0</v>
      </c>
      <c r="N6339" s="6" t="n">
        <f aca="false">IF(1_Data_EDA!D6340="LATAM",1,0)</f>
        <v>0</v>
      </c>
      <c r="O6339" s="6" t="n">
        <f aca="false">IF(1_Data_EDA!D6340="Pacific Asia",1,0)</f>
        <v>1</v>
      </c>
      <c r="P6339" s="6" t="n">
        <f aca="false">IF(1_Data_EDA!D6340="USCA",1,0)</f>
        <v>0</v>
      </c>
      <c r="Q6339" s="6" t="n">
        <f aca="false">IF(C6339&gt;MEDIAN(C$5:C$8004),1,0)</f>
        <v>1</v>
      </c>
      <c r="R6339" s="6" t="n">
        <f aca="false">IF(D6339&gt;2,1,0)</f>
        <v>0</v>
      </c>
    </row>
    <row r="6340" customFormat="false" ht="15" hidden="false" customHeight="true" outlineLevel="0" collapsed="false">
      <c r="A6340" s="6" t="n">
        <f aca="false">1_Data_EDA!O6341</f>
        <v>0</v>
      </c>
      <c r="B6340" s="6" t="n">
        <f aca="false">1_Data_EDA!H6341</f>
        <v>4</v>
      </c>
      <c r="C6340" s="7" t="n">
        <f aca="false">1_Data_EDA!I6341</f>
        <v>39.99000168</v>
      </c>
      <c r="D6340" s="6" t="n">
        <f aca="false">1_Data_EDA!J6341</f>
        <v>5</v>
      </c>
      <c r="E6340" s="7" t="n">
        <f aca="false">1_Data_EDA!K6341</f>
        <v>199.9499969</v>
      </c>
      <c r="F6340" s="7" t="n">
        <f aca="false">1_Data_EDA!L6341</f>
        <v>31.98999977</v>
      </c>
      <c r="G6340" s="8" t="n">
        <f aca="false">1_Data_EDA!M6341</f>
        <v>0.159999996</v>
      </c>
      <c r="H6340" s="6" t="n">
        <f aca="false">IF(1_Data_EDA!B6341="First Class",1,0)</f>
        <v>0</v>
      </c>
      <c r="I6340" s="6" t="n">
        <f aca="false">IF(1_Data_EDA!B6341="Second Class",1,0)</f>
        <v>0</v>
      </c>
      <c r="J6340" s="6" t="n">
        <f aca="false">IF(1_Data_EDA!B6341="Same Day",1,0)</f>
        <v>0</v>
      </c>
      <c r="K6340" s="6" t="n">
        <f aca="false">IF(1_Data_EDA!C6341="Corporate",1,0)</f>
        <v>0</v>
      </c>
      <c r="L6340" s="6" t="n">
        <f aca="false">IF(1_Data_EDA!C6341="Home Office",1,0)</f>
        <v>0</v>
      </c>
      <c r="M6340" s="6" t="n">
        <f aca="false">IF(1_Data_EDA!D6341="Europe",1,0)</f>
        <v>0</v>
      </c>
      <c r="N6340" s="6" t="n">
        <f aca="false">IF(1_Data_EDA!D6341="LATAM",1,0)</f>
        <v>1</v>
      </c>
      <c r="O6340" s="6" t="n">
        <f aca="false">IF(1_Data_EDA!D6341="Pacific Asia",1,0)</f>
        <v>0</v>
      </c>
      <c r="P6340" s="6" t="n">
        <f aca="false">IF(1_Data_EDA!D6341="USCA",1,0)</f>
        <v>0</v>
      </c>
      <c r="Q6340" s="6" t="n">
        <f aca="false">IF(C6340&gt;MEDIAN(C$5:C$8004),1,0)</f>
        <v>0</v>
      </c>
      <c r="R6340" s="6" t="n">
        <f aca="false">IF(D6340&gt;2,1,0)</f>
        <v>1</v>
      </c>
    </row>
    <row r="6341" customFormat="false" ht="15" hidden="false" customHeight="true" outlineLevel="0" collapsed="false">
      <c r="A6341" s="6" t="n">
        <f aca="false">1_Data_EDA!O6342</f>
        <v>0</v>
      </c>
      <c r="B6341" s="6" t="n">
        <f aca="false">1_Data_EDA!H6342</f>
        <v>4</v>
      </c>
      <c r="C6341" s="7" t="n">
        <f aca="false">1_Data_EDA!I6342</f>
        <v>399.980011</v>
      </c>
      <c r="D6341" s="6" t="n">
        <f aca="false">1_Data_EDA!J6342</f>
        <v>1</v>
      </c>
      <c r="E6341" s="7" t="n">
        <f aca="false">1_Data_EDA!K6342</f>
        <v>399.980011</v>
      </c>
      <c r="F6341" s="7" t="n">
        <f aca="false">1_Data_EDA!L6342</f>
        <v>52</v>
      </c>
      <c r="G6341" s="8" t="n">
        <f aca="false">1_Data_EDA!M6342</f>
        <v>0.129999995</v>
      </c>
      <c r="H6341" s="6" t="n">
        <f aca="false">IF(1_Data_EDA!B6342="First Class",1,0)</f>
        <v>0</v>
      </c>
      <c r="I6341" s="6" t="n">
        <f aca="false">IF(1_Data_EDA!B6342="Second Class",1,0)</f>
        <v>0</v>
      </c>
      <c r="J6341" s="6" t="n">
        <f aca="false">IF(1_Data_EDA!B6342="Same Day",1,0)</f>
        <v>0</v>
      </c>
      <c r="K6341" s="6" t="n">
        <f aca="false">IF(1_Data_EDA!C6342="Corporate",1,0)</f>
        <v>1</v>
      </c>
      <c r="L6341" s="6" t="n">
        <f aca="false">IF(1_Data_EDA!C6342="Home Office",1,0)</f>
        <v>0</v>
      </c>
      <c r="M6341" s="6" t="n">
        <f aca="false">IF(1_Data_EDA!D6342="Europe",1,0)</f>
        <v>0</v>
      </c>
      <c r="N6341" s="6" t="n">
        <f aca="false">IF(1_Data_EDA!D6342="LATAM",1,0)</f>
        <v>0</v>
      </c>
      <c r="O6341" s="6" t="n">
        <f aca="false">IF(1_Data_EDA!D6342="Pacific Asia",1,0)</f>
        <v>0</v>
      </c>
      <c r="P6341" s="6" t="n">
        <f aca="false">IF(1_Data_EDA!D6342="USCA",1,0)</f>
        <v>1</v>
      </c>
      <c r="Q6341" s="6" t="n">
        <f aca="false">IF(C6341&gt;MEDIAN(C$5:C$8004),1,0)</f>
        <v>1</v>
      </c>
      <c r="R6341" s="6" t="n">
        <f aca="false">IF(D6341&gt;2,1,0)</f>
        <v>0</v>
      </c>
    </row>
    <row r="6342" customFormat="false" ht="15" hidden="false" customHeight="true" outlineLevel="0" collapsed="false">
      <c r="A6342" s="6" t="n">
        <f aca="false">1_Data_EDA!O6343</f>
        <v>1</v>
      </c>
      <c r="B6342" s="6" t="n">
        <f aca="false">1_Data_EDA!H6343</f>
        <v>2</v>
      </c>
      <c r="C6342" s="7" t="n">
        <f aca="false">1_Data_EDA!I6343</f>
        <v>129.9900055</v>
      </c>
      <c r="D6342" s="6" t="n">
        <f aca="false">1_Data_EDA!J6343</f>
        <v>1</v>
      </c>
      <c r="E6342" s="7" t="n">
        <f aca="false">1_Data_EDA!K6343</f>
        <v>129.9900055</v>
      </c>
      <c r="F6342" s="7" t="n">
        <f aca="false">1_Data_EDA!L6343</f>
        <v>3.900000095</v>
      </c>
      <c r="G6342" s="8" t="n">
        <f aca="false">1_Data_EDA!M6343</f>
        <v>0.029999999</v>
      </c>
      <c r="H6342" s="6" t="n">
        <f aca="false">IF(1_Data_EDA!B6343="First Class",1,0)</f>
        <v>0</v>
      </c>
      <c r="I6342" s="6" t="n">
        <f aca="false">IF(1_Data_EDA!B6343="Second Class",1,0)</f>
        <v>1</v>
      </c>
      <c r="J6342" s="6" t="n">
        <f aca="false">IF(1_Data_EDA!B6343="Same Day",1,0)</f>
        <v>0</v>
      </c>
      <c r="K6342" s="6" t="n">
        <f aca="false">IF(1_Data_EDA!C6343="Corporate",1,0)</f>
        <v>1</v>
      </c>
      <c r="L6342" s="6" t="n">
        <f aca="false">IF(1_Data_EDA!C6343="Home Office",1,0)</f>
        <v>0</v>
      </c>
      <c r="M6342" s="6" t="n">
        <f aca="false">IF(1_Data_EDA!D6343="Europe",1,0)</f>
        <v>0</v>
      </c>
      <c r="N6342" s="6" t="n">
        <f aca="false">IF(1_Data_EDA!D6343="LATAM",1,0)</f>
        <v>0</v>
      </c>
      <c r="O6342" s="6" t="n">
        <f aca="false">IF(1_Data_EDA!D6343="Pacific Asia",1,0)</f>
        <v>1</v>
      </c>
      <c r="P6342" s="6" t="n">
        <f aca="false">IF(1_Data_EDA!D6343="USCA",1,0)</f>
        <v>0</v>
      </c>
      <c r="Q6342" s="6" t="n">
        <f aca="false">IF(C6342&gt;MEDIAN(C$5:C$8004),1,0)</f>
        <v>1</v>
      </c>
      <c r="R6342" s="6" t="n">
        <f aca="false">IF(D6342&gt;2,1,0)</f>
        <v>0</v>
      </c>
    </row>
    <row r="6343" customFormat="false" ht="15" hidden="false" customHeight="true" outlineLevel="0" collapsed="false">
      <c r="A6343" s="6" t="n">
        <f aca="false">1_Data_EDA!O6344</f>
        <v>1</v>
      </c>
      <c r="B6343" s="6" t="n">
        <f aca="false">1_Data_EDA!H6344</f>
        <v>1</v>
      </c>
      <c r="C6343" s="7" t="n">
        <f aca="false">1_Data_EDA!I6344</f>
        <v>49.97999954</v>
      </c>
      <c r="D6343" s="6" t="n">
        <f aca="false">1_Data_EDA!J6344</f>
        <v>1</v>
      </c>
      <c r="E6343" s="7" t="n">
        <f aca="false">1_Data_EDA!K6344</f>
        <v>49.97999954</v>
      </c>
      <c r="F6343" s="7" t="n">
        <f aca="false">1_Data_EDA!L6344</f>
        <v>8.5</v>
      </c>
      <c r="G6343" s="8" t="n">
        <f aca="false">1_Data_EDA!M6344</f>
        <v>0.170000002</v>
      </c>
      <c r="H6343" s="6" t="n">
        <f aca="false">IF(1_Data_EDA!B6344="First Class",1,0)</f>
        <v>1</v>
      </c>
      <c r="I6343" s="6" t="n">
        <f aca="false">IF(1_Data_EDA!B6344="Second Class",1,0)</f>
        <v>0</v>
      </c>
      <c r="J6343" s="6" t="n">
        <f aca="false">IF(1_Data_EDA!B6344="Same Day",1,0)</f>
        <v>0</v>
      </c>
      <c r="K6343" s="6" t="n">
        <f aca="false">IF(1_Data_EDA!C6344="Corporate",1,0)</f>
        <v>0</v>
      </c>
      <c r="L6343" s="6" t="n">
        <f aca="false">IF(1_Data_EDA!C6344="Home Office",1,0)</f>
        <v>0</v>
      </c>
      <c r="M6343" s="6" t="n">
        <f aca="false">IF(1_Data_EDA!D6344="Europe",1,0)</f>
        <v>0</v>
      </c>
      <c r="N6343" s="6" t="n">
        <f aca="false">IF(1_Data_EDA!D6344="LATAM",1,0)</f>
        <v>1</v>
      </c>
      <c r="O6343" s="6" t="n">
        <f aca="false">IF(1_Data_EDA!D6344="Pacific Asia",1,0)</f>
        <v>0</v>
      </c>
      <c r="P6343" s="6" t="n">
        <f aca="false">IF(1_Data_EDA!D6344="USCA",1,0)</f>
        <v>0</v>
      </c>
      <c r="Q6343" s="6" t="n">
        <f aca="false">IF(C6343&gt;MEDIAN(C$5:C$8004),1,0)</f>
        <v>0</v>
      </c>
      <c r="R6343" s="6" t="n">
        <f aca="false">IF(D6343&gt;2,1,0)</f>
        <v>0</v>
      </c>
    </row>
    <row r="6344" customFormat="false" ht="15" hidden="false" customHeight="true" outlineLevel="0" collapsed="false">
      <c r="A6344" s="6" t="n">
        <f aca="false">1_Data_EDA!O6345</f>
        <v>1</v>
      </c>
      <c r="B6344" s="6" t="n">
        <f aca="false">1_Data_EDA!H6345</f>
        <v>4</v>
      </c>
      <c r="C6344" s="7" t="n">
        <f aca="false">1_Data_EDA!I6345</f>
        <v>199.9900055</v>
      </c>
      <c r="D6344" s="6" t="n">
        <f aca="false">1_Data_EDA!J6345</f>
        <v>1</v>
      </c>
      <c r="E6344" s="7" t="n">
        <f aca="false">1_Data_EDA!K6345</f>
        <v>199.9900055</v>
      </c>
      <c r="F6344" s="7" t="n">
        <f aca="false">1_Data_EDA!L6345</f>
        <v>8</v>
      </c>
      <c r="G6344" s="8" t="n">
        <f aca="false">1_Data_EDA!M6345</f>
        <v>0.039999999</v>
      </c>
      <c r="H6344" s="6" t="n">
        <f aca="false">IF(1_Data_EDA!B6345="First Class",1,0)</f>
        <v>0</v>
      </c>
      <c r="I6344" s="6" t="n">
        <f aca="false">IF(1_Data_EDA!B6345="Second Class",1,0)</f>
        <v>0</v>
      </c>
      <c r="J6344" s="6" t="n">
        <f aca="false">IF(1_Data_EDA!B6345="Same Day",1,0)</f>
        <v>0</v>
      </c>
      <c r="K6344" s="6" t="n">
        <f aca="false">IF(1_Data_EDA!C6345="Corporate",1,0)</f>
        <v>0</v>
      </c>
      <c r="L6344" s="6" t="n">
        <f aca="false">IF(1_Data_EDA!C6345="Home Office",1,0)</f>
        <v>0</v>
      </c>
      <c r="M6344" s="6" t="n">
        <f aca="false">IF(1_Data_EDA!D6345="Europe",1,0)</f>
        <v>0</v>
      </c>
      <c r="N6344" s="6" t="n">
        <f aca="false">IF(1_Data_EDA!D6345="LATAM",1,0)</f>
        <v>0</v>
      </c>
      <c r="O6344" s="6" t="n">
        <f aca="false">IF(1_Data_EDA!D6345="Pacific Asia",1,0)</f>
        <v>0</v>
      </c>
      <c r="P6344" s="6" t="n">
        <f aca="false">IF(1_Data_EDA!D6345="USCA",1,0)</f>
        <v>0</v>
      </c>
      <c r="Q6344" s="6" t="n">
        <f aca="false">IF(C6344&gt;MEDIAN(C$5:C$8004),1,0)</f>
        <v>1</v>
      </c>
      <c r="R6344" s="6" t="n">
        <f aca="false">IF(D6344&gt;2,1,0)</f>
        <v>0</v>
      </c>
    </row>
    <row r="6345" customFormat="false" ht="15" hidden="false" customHeight="true" outlineLevel="0" collapsed="false">
      <c r="A6345" s="6" t="n">
        <f aca="false">1_Data_EDA!O6346</f>
        <v>0</v>
      </c>
      <c r="B6345" s="6" t="n">
        <f aca="false">1_Data_EDA!H6346</f>
        <v>4</v>
      </c>
      <c r="C6345" s="7" t="n">
        <f aca="false">1_Data_EDA!I6346</f>
        <v>129.9900055</v>
      </c>
      <c r="D6345" s="6" t="n">
        <f aca="false">1_Data_EDA!J6346</f>
        <v>1</v>
      </c>
      <c r="E6345" s="7" t="n">
        <f aca="false">1_Data_EDA!K6346</f>
        <v>129.9900055</v>
      </c>
      <c r="F6345" s="7" t="n">
        <f aca="false">1_Data_EDA!L6346</f>
        <v>15.60000038</v>
      </c>
      <c r="G6345" s="8" t="n">
        <f aca="false">1_Data_EDA!M6346</f>
        <v>0.119999997</v>
      </c>
      <c r="H6345" s="6" t="n">
        <f aca="false">IF(1_Data_EDA!B6346="First Class",1,0)</f>
        <v>0</v>
      </c>
      <c r="I6345" s="6" t="n">
        <f aca="false">IF(1_Data_EDA!B6346="Second Class",1,0)</f>
        <v>0</v>
      </c>
      <c r="J6345" s="6" t="n">
        <f aca="false">IF(1_Data_EDA!B6346="Same Day",1,0)</f>
        <v>0</v>
      </c>
      <c r="K6345" s="6" t="n">
        <f aca="false">IF(1_Data_EDA!C6346="Corporate",1,0)</f>
        <v>0</v>
      </c>
      <c r="L6345" s="6" t="n">
        <f aca="false">IF(1_Data_EDA!C6346="Home Office",1,0)</f>
        <v>0</v>
      </c>
      <c r="M6345" s="6" t="n">
        <f aca="false">IF(1_Data_EDA!D6346="Europe",1,0)</f>
        <v>1</v>
      </c>
      <c r="N6345" s="6" t="n">
        <f aca="false">IF(1_Data_EDA!D6346="LATAM",1,0)</f>
        <v>0</v>
      </c>
      <c r="O6345" s="6" t="n">
        <f aca="false">IF(1_Data_EDA!D6346="Pacific Asia",1,0)</f>
        <v>0</v>
      </c>
      <c r="P6345" s="6" t="n">
        <f aca="false">IF(1_Data_EDA!D6346="USCA",1,0)</f>
        <v>0</v>
      </c>
      <c r="Q6345" s="6" t="n">
        <f aca="false">IF(C6345&gt;MEDIAN(C$5:C$8004),1,0)</f>
        <v>1</v>
      </c>
      <c r="R6345" s="6" t="n">
        <f aca="false">IF(D6345&gt;2,1,0)</f>
        <v>0</v>
      </c>
    </row>
    <row r="6346" customFormat="false" ht="15" hidden="false" customHeight="true" outlineLevel="0" collapsed="false">
      <c r="A6346" s="6" t="n">
        <f aca="false">1_Data_EDA!O6347</f>
        <v>1</v>
      </c>
      <c r="B6346" s="6" t="n">
        <f aca="false">1_Data_EDA!H6347</f>
        <v>2</v>
      </c>
      <c r="C6346" s="7" t="n">
        <f aca="false">1_Data_EDA!I6347</f>
        <v>299.980011</v>
      </c>
      <c r="D6346" s="6" t="n">
        <f aca="false">1_Data_EDA!J6347</f>
        <v>1</v>
      </c>
      <c r="E6346" s="7" t="n">
        <f aca="false">1_Data_EDA!K6347</f>
        <v>299.980011</v>
      </c>
      <c r="F6346" s="7" t="n">
        <f aca="false">1_Data_EDA!L6347</f>
        <v>51</v>
      </c>
      <c r="G6346" s="8" t="n">
        <f aca="false">1_Data_EDA!M6347</f>
        <v>0.170000002</v>
      </c>
      <c r="H6346" s="6" t="n">
        <f aca="false">IF(1_Data_EDA!B6347="First Class",1,0)</f>
        <v>0</v>
      </c>
      <c r="I6346" s="6" t="n">
        <f aca="false">IF(1_Data_EDA!B6347="Second Class",1,0)</f>
        <v>1</v>
      </c>
      <c r="J6346" s="6" t="n">
        <f aca="false">IF(1_Data_EDA!B6347="Same Day",1,0)</f>
        <v>0</v>
      </c>
      <c r="K6346" s="6" t="n">
        <f aca="false">IF(1_Data_EDA!C6347="Corporate",1,0)</f>
        <v>0</v>
      </c>
      <c r="L6346" s="6" t="n">
        <f aca="false">IF(1_Data_EDA!C6347="Home Office",1,0)</f>
        <v>0</v>
      </c>
      <c r="M6346" s="6" t="n">
        <f aca="false">IF(1_Data_EDA!D6347="Europe",1,0)</f>
        <v>0</v>
      </c>
      <c r="N6346" s="6" t="n">
        <f aca="false">IF(1_Data_EDA!D6347="LATAM",1,0)</f>
        <v>1</v>
      </c>
      <c r="O6346" s="6" t="n">
        <f aca="false">IF(1_Data_EDA!D6347="Pacific Asia",1,0)</f>
        <v>0</v>
      </c>
      <c r="P6346" s="6" t="n">
        <f aca="false">IF(1_Data_EDA!D6347="USCA",1,0)</f>
        <v>0</v>
      </c>
      <c r="Q6346" s="6" t="n">
        <f aca="false">IF(C6346&gt;MEDIAN(C$5:C$8004),1,0)</f>
        <v>1</v>
      </c>
      <c r="R6346" s="6" t="n">
        <f aca="false">IF(D6346&gt;2,1,0)</f>
        <v>0</v>
      </c>
    </row>
    <row r="6347" customFormat="false" ht="15" hidden="false" customHeight="true" outlineLevel="0" collapsed="false">
      <c r="A6347" s="6" t="n">
        <f aca="false">1_Data_EDA!O6348</f>
        <v>1</v>
      </c>
      <c r="B6347" s="6" t="n">
        <f aca="false">1_Data_EDA!H6348</f>
        <v>4</v>
      </c>
      <c r="C6347" s="7" t="n">
        <f aca="false">1_Data_EDA!I6348</f>
        <v>49.97999954</v>
      </c>
      <c r="D6347" s="6" t="n">
        <f aca="false">1_Data_EDA!J6348</f>
        <v>2</v>
      </c>
      <c r="E6347" s="7" t="n">
        <f aca="false">1_Data_EDA!K6348</f>
        <v>99.95999908</v>
      </c>
      <c r="F6347" s="7" t="n">
        <f aca="false">1_Data_EDA!L6348</f>
        <v>5.5</v>
      </c>
      <c r="G6347" s="8" t="n">
        <f aca="false">1_Data_EDA!M6348</f>
        <v>0.059999999</v>
      </c>
      <c r="H6347" s="6" t="n">
        <f aca="false">IF(1_Data_EDA!B6348="First Class",1,0)</f>
        <v>0</v>
      </c>
      <c r="I6347" s="6" t="n">
        <f aca="false">IF(1_Data_EDA!B6348="Second Class",1,0)</f>
        <v>0</v>
      </c>
      <c r="J6347" s="6" t="n">
        <f aca="false">IF(1_Data_EDA!B6348="Same Day",1,0)</f>
        <v>0</v>
      </c>
      <c r="K6347" s="6" t="n">
        <f aca="false">IF(1_Data_EDA!C6348="Corporate",1,0)</f>
        <v>0</v>
      </c>
      <c r="L6347" s="6" t="n">
        <f aca="false">IF(1_Data_EDA!C6348="Home Office",1,0)</f>
        <v>1</v>
      </c>
      <c r="M6347" s="6" t="n">
        <f aca="false">IF(1_Data_EDA!D6348="Europe",1,0)</f>
        <v>0</v>
      </c>
      <c r="N6347" s="6" t="n">
        <f aca="false">IF(1_Data_EDA!D6348="LATAM",1,0)</f>
        <v>0</v>
      </c>
      <c r="O6347" s="6" t="n">
        <f aca="false">IF(1_Data_EDA!D6348="Pacific Asia",1,0)</f>
        <v>0</v>
      </c>
      <c r="P6347" s="6" t="n">
        <f aca="false">IF(1_Data_EDA!D6348="USCA",1,0)</f>
        <v>1</v>
      </c>
      <c r="Q6347" s="6" t="n">
        <f aca="false">IF(C6347&gt;MEDIAN(C$5:C$8004),1,0)</f>
        <v>0</v>
      </c>
      <c r="R6347" s="6" t="n">
        <f aca="false">IF(D6347&gt;2,1,0)</f>
        <v>0</v>
      </c>
    </row>
    <row r="6348" customFormat="false" ht="15" hidden="false" customHeight="true" outlineLevel="0" collapsed="false">
      <c r="A6348" s="6" t="n">
        <f aca="false">1_Data_EDA!O6349</f>
        <v>0</v>
      </c>
      <c r="B6348" s="6" t="n">
        <f aca="false">1_Data_EDA!H6349</f>
        <v>4</v>
      </c>
      <c r="C6348" s="7" t="n">
        <f aca="false">1_Data_EDA!I6349</f>
        <v>99.98999786</v>
      </c>
      <c r="D6348" s="6" t="n">
        <f aca="false">1_Data_EDA!J6349</f>
        <v>2</v>
      </c>
      <c r="E6348" s="7" t="n">
        <f aca="false">1_Data_EDA!K6349</f>
        <v>199.9799957</v>
      </c>
      <c r="F6348" s="7" t="n">
        <f aca="false">1_Data_EDA!L6349</f>
        <v>6</v>
      </c>
      <c r="G6348" s="8" t="n">
        <f aca="false">1_Data_EDA!M6349</f>
        <v>0.029999999</v>
      </c>
      <c r="H6348" s="6" t="n">
        <f aca="false">IF(1_Data_EDA!B6349="First Class",1,0)</f>
        <v>0</v>
      </c>
      <c r="I6348" s="6" t="n">
        <f aca="false">IF(1_Data_EDA!B6349="Second Class",1,0)</f>
        <v>0</v>
      </c>
      <c r="J6348" s="6" t="n">
        <f aca="false">IF(1_Data_EDA!B6349="Same Day",1,0)</f>
        <v>0</v>
      </c>
      <c r="K6348" s="6" t="n">
        <f aca="false">IF(1_Data_EDA!C6349="Corporate",1,0)</f>
        <v>0</v>
      </c>
      <c r="L6348" s="6" t="n">
        <f aca="false">IF(1_Data_EDA!C6349="Home Office",1,0)</f>
        <v>0</v>
      </c>
      <c r="M6348" s="6" t="n">
        <f aca="false">IF(1_Data_EDA!D6349="Europe",1,0)</f>
        <v>0</v>
      </c>
      <c r="N6348" s="6" t="n">
        <f aca="false">IF(1_Data_EDA!D6349="LATAM",1,0)</f>
        <v>0</v>
      </c>
      <c r="O6348" s="6" t="n">
        <f aca="false">IF(1_Data_EDA!D6349="Pacific Asia",1,0)</f>
        <v>0</v>
      </c>
      <c r="P6348" s="6" t="n">
        <f aca="false">IF(1_Data_EDA!D6349="USCA",1,0)</f>
        <v>1</v>
      </c>
      <c r="Q6348" s="6" t="n">
        <f aca="false">IF(C6348&gt;MEDIAN(C$5:C$8004),1,0)</f>
        <v>1</v>
      </c>
      <c r="R6348" s="6" t="n">
        <f aca="false">IF(D6348&gt;2,1,0)</f>
        <v>0</v>
      </c>
    </row>
    <row r="6349" customFormat="false" ht="15" hidden="false" customHeight="true" outlineLevel="0" collapsed="false">
      <c r="A6349" s="6" t="n">
        <f aca="false">1_Data_EDA!O6350</f>
        <v>0</v>
      </c>
      <c r="B6349" s="6" t="n">
        <f aca="false">1_Data_EDA!H6350</f>
        <v>4</v>
      </c>
      <c r="C6349" s="7" t="n">
        <f aca="false">1_Data_EDA!I6350</f>
        <v>49.97999954</v>
      </c>
      <c r="D6349" s="6" t="n">
        <f aca="false">1_Data_EDA!J6350</f>
        <v>2</v>
      </c>
      <c r="E6349" s="7" t="n">
        <f aca="false">1_Data_EDA!K6350</f>
        <v>99.95999908</v>
      </c>
      <c r="F6349" s="7" t="n">
        <f aca="false">1_Data_EDA!L6350</f>
        <v>14.98999977</v>
      </c>
      <c r="G6349" s="8" t="n">
        <f aca="false">1_Data_EDA!M6350</f>
        <v>0.150000006</v>
      </c>
      <c r="H6349" s="6" t="n">
        <f aca="false">IF(1_Data_EDA!B6350="First Class",1,0)</f>
        <v>0</v>
      </c>
      <c r="I6349" s="6" t="n">
        <f aca="false">IF(1_Data_EDA!B6350="Second Class",1,0)</f>
        <v>0</v>
      </c>
      <c r="J6349" s="6" t="n">
        <f aca="false">IF(1_Data_EDA!B6350="Same Day",1,0)</f>
        <v>0</v>
      </c>
      <c r="K6349" s="6" t="n">
        <f aca="false">IF(1_Data_EDA!C6350="Corporate",1,0)</f>
        <v>0</v>
      </c>
      <c r="L6349" s="6" t="n">
        <f aca="false">IF(1_Data_EDA!C6350="Home Office",1,0)</f>
        <v>0</v>
      </c>
      <c r="M6349" s="6" t="n">
        <f aca="false">IF(1_Data_EDA!D6350="Europe",1,0)</f>
        <v>0</v>
      </c>
      <c r="N6349" s="6" t="n">
        <f aca="false">IF(1_Data_EDA!D6350="LATAM",1,0)</f>
        <v>1</v>
      </c>
      <c r="O6349" s="6" t="n">
        <f aca="false">IF(1_Data_EDA!D6350="Pacific Asia",1,0)</f>
        <v>0</v>
      </c>
      <c r="P6349" s="6" t="n">
        <f aca="false">IF(1_Data_EDA!D6350="USCA",1,0)</f>
        <v>0</v>
      </c>
      <c r="Q6349" s="6" t="n">
        <f aca="false">IF(C6349&gt;MEDIAN(C$5:C$8004),1,0)</f>
        <v>0</v>
      </c>
      <c r="R6349" s="6" t="n">
        <f aca="false">IF(D6349&gt;2,1,0)</f>
        <v>0</v>
      </c>
    </row>
    <row r="6350" customFormat="false" ht="15" hidden="false" customHeight="true" outlineLevel="0" collapsed="false">
      <c r="A6350" s="6" t="n">
        <f aca="false">1_Data_EDA!O6351</f>
        <v>1</v>
      </c>
      <c r="B6350" s="6" t="n">
        <f aca="false">1_Data_EDA!H6351</f>
        <v>1</v>
      </c>
      <c r="C6350" s="7" t="n">
        <f aca="false">1_Data_EDA!I6351</f>
        <v>299.980011</v>
      </c>
      <c r="D6350" s="6" t="n">
        <f aca="false">1_Data_EDA!J6351</f>
        <v>1</v>
      </c>
      <c r="E6350" s="7" t="n">
        <f aca="false">1_Data_EDA!K6351</f>
        <v>299.980011</v>
      </c>
      <c r="F6350" s="7" t="n">
        <f aca="false">1_Data_EDA!L6351</f>
        <v>16.5</v>
      </c>
      <c r="G6350" s="8" t="n">
        <f aca="false">1_Data_EDA!M6351</f>
        <v>0.059999999</v>
      </c>
      <c r="H6350" s="6" t="n">
        <f aca="false">IF(1_Data_EDA!B6351="First Class",1,0)</f>
        <v>1</v>
      </c>
      <c r="I6350" s="6" t="n">
        <f aca="false">IF(1_Data_EDA!B6351="Second Class",1,0)</f>
        <v>0</v>
      </c>
      <c r="J6350" s="6" t="n">
        <f aca="false">IF(1_Data_EDA!B6351="Same Day",1,0)</f>
        <v>0</v>
      </c>
      <c r="K6350" s="6" t="n">
        <f aca="false">IF(1_Data_EDA!C6351="Corporate",1,0)</f>
        <v>0</v>
      </c>
      <c r="L6350" s="6" t="n">
        <f aca="false">IF(1_Data_EDA!C6351="Home Office",1,0)</f>
        <v>0</v>
      </c>
      <c r="M6350" s="6" t="n">
        <f aca="false">IF(1_Data_EDA!D6351="Europe",1,0)</f>
        <v>0</v>
      </c>
      <c r="N6350" s="6" t="n">
        <f aca="false">IF(1_Data_EDA!D6351="LATAM",1,0)</f>
        <v>1</v>
      </c>
      <c r="O6350" s="6" t="n">
        <f aca="false">IF(1_Data_EDA!D6351="Pacific Asia",1,0)</f>
        <v>0</v>
      </c>
      <c r="P6350" s="6" t="n">
        <f aca="false">IF(1_Data_EDA!D6351="USCA",1,0)</f>
        <v>0</v>
      </c>
      <c r="Q6350" s="6" t="n">
        <f aca="false">IF(C6350&gt;MEDIAN(C$5:C$8004),1,0)</f>
        <v>1</v>
      </c>
      <c r="R6350" s="6" t="n">
        <f aca="false">IF(D6350&gt;2,1,0)</f>
        <v>0</v>
      </c>
    </row>
    <row r="6351" customFormat="false" ht="15" hidden="false" customHeight="true" outlineLevel="0" collapsed="false">
      <c r="A6351" s="6" t="n">
        <f aca="false">1_Data_EDA!O6352</f>
        <v>0</v>
      </c>
      <c r="B6351" s="6" t="n">
        <f aca="false">1_Data_EDA!H6352</f>
        <v>4</v>
      </c>
      <c r="C6351" s="7" t="n">
        <f aca="false">1_Data_EDA!I6352</f>
        <v>299.980011</v>
      </c>
      <c r="D6351" s="6" t="n">
        <f aca="false">1_Data_EDA!J6352</f>
        <v>1</v>
      </c>
      <c r="E6351" s="7" t="n">
        <f aca="false">1_Data_EDA!K6352</f>
        <v>299.980011</v>
      </c>
      <c r="F6351" s="7" t="n">
        <f aca="false">1_Data_EDA!L6352</f>
        <v>6</v>
      </c>
      <c r="G6351" s="8" t="n">
        <f aca="false">1_Data_EDA!M6352</f>
        <v>0.02</v>
      </c>
      <c r="H6351" s="6" t="n">
        <f aca="false">IF(1_Data_EDA!B6352="First Class",1,0)</f>
        <v>0</v>
      </c>
      <c r="I6351" s="6" t="n">
        <f aca="false">IF(1_Data_EDA!B6352="Second Class",1,0)</f>
        <v>0</v>
      </c>
      <c r="J6351" s="6" t="n">
        <f aca="false">IF(1_Data_EDA!B6352="Same Day",1,0)</f>
        <v>0</v>
      </c>
      <c r="K6351" s="6" t="n">
        <f aca="false">IF(1_Data_EDA!C6352="Corporate",1,0)</f>
        <v>1</v>
      </c>
      <c r="L6351" s="6" t="n">
        <f aca="false">IF(1_Data_EDA!C6352="Home Office",1,0)</f>
        <v>0</v>
      </c>
      <c r="M6351" s="6" t="n">
        <f aca="false">IF(1_Data_EDA!D6352="Europe",1,0)</f>
        <v>0</v>
      </c>
      <c r="N6351" s="6" t="n">
        <f aca="false">IF(1_Data_EDA!D6352="LATAM",1,0)</f>
        <v>0</v>
      </c>
      <c r="O6351" s="6" t="n">
        <f aca="false">IF(1_Data_EDA!D6352="Pacific Asia",1,0)</f>
        <v>1</v>
      </c>
      <c r="P6351" s="6" t="n">
        <f aca="false">IF(1_Data_EDA!D6352="USCA",1,0)</f>
        <v>0</v>
      </c>
      <c r="Q6351" s="6" t="n">
        <f aca="false">IF(C6351&gt;MEDIAN(C$5:C$8004),1,0)</f>
        <v>1</v>
      </c>
      <c r="R6351" s="6" t="n">
        <f aca="false">IF(D6351&gt;2,1,0)</f>
        <v>0</v>
      </c>
    </row>
    <row r="6352" customFormat="false" ht="15" hidden="false" customHeight="true" outlineLevel="0" collapsed="false">
      <c r="A6352" s="6" t="n">
        <f aca="false">1_Data_EDA!O6353</f>
        <v>0</v>
      </c>
      <c r="B6352" s="6" t="n">
        <f aca="false">1_Data_EDA!H6353</f>
        <v>4</v>
      </c>
      <c r="C6352" s="7" t="n">
        <f aca="false">1_Data_EDA!I6353</f>
        <v>129.9900055</v>
      </c>
      <c r="D6352" s="6" t="n">
        <f aca="false">1_Data_EDA!J6353</f>
        <v>1</v>
      </c>
      <c r="E6352" s="7" t="n">
        <f aca="false">1_Data_EDA!K6353</f>
        <v>129.9900055</v>
      </c>
      <c r="F6352" s="7" t="n">
        <f aca="false">1_Data_EDA!L6353</f>
        <v>5.199999809</v>
      </c>
      <c r="G6352" s="8" t="n">
        <f aca="false">1_Data_EDA!M6353</f>
        <v>0.039999999</v>
      </c>
      <c r="H6352" s="6" t="n">
        <f aca="false">IF(1_Data_EDA!B6353="First Class",1,0)</f>
        <v>0</v>
      </c>
      <c r="I6352" s="6" t="n">
        <f aca="false">IF(1_Data_EDA!B6353="Second Class",1,0)</f>
        <v>0</v>
      </c>
      <c r="J6352" s="6" t="n">
        <f aca="false">IF(1_Data_EDA!B6353="Same Day",1,0)</f>
        <v>0</v>
      </c>
      <c r="K6352" s="6" t="n">
        <f aca="false">IF(1_Data_EDA!C6353="Corporate",1,0)</f>
        <v>0</v>
      </c>
      <c r="L6352" s="6" t="n">
        <f aca="false">IF(1_Data_EDA!C6353="Home Office",1,0)</f>
        <v>1</v>
      </c>
      <c r="M6352" s="6" t="n">
        <f aca="false">IF(1_Data_EDA!D6353="Europe",1,0)</f>
        <v>1</v>
      </c>
      <c r="N6352" s="6" t="n">
        <f aca="false">IF(1_Data_EDA!D6353="LATAM",1,0)</f>
        <v>0</v>
      </c>
      <c r="O6352" s="6" t="n">
        <f aca="false">IF(1_Data_EDA!D6353="Pacific Asia",1,0)</f>
        <v>0</v>
      </c>
      <c r="P6352" s="6" t="n">
        <f aca="false">IF(1_Data_EDA!D6353="USCA",1,0)</f>
        <v>0</v>
      </c>
      <c r="Q6352" s="6" t="n">
        <f aca="false">IF(C6352&gt;MEDIAN(C$5:C$8004),1,0)</f>
        <v>1</v>
      </c>
      <c r="R6352" s="6" t="n">
        <f aca="false">IF(D6352&gt;2,1,0)</f>
        <v>0</v>
      </c>
    </row>
    <row r="6353" customFormat="false" ht="15" hidden="false" customHeight="true" outlineLevel="0" collapsed="false">
      <c r="A6353" s="6" t="n">
        <f aca="false">1_Data_EDA!O6354</f>
        <v>1</v>
      </c>
      <c r="B6353" s="6" t="n">
        <f aca="false">1_Data_EDA!H6354</f>
        <v>2</v>
      </c>
      <c r="C6353" s="7" t="n">
        <f aca="false">1_Data_EDA!I6354</f>
        <v>59.99000168</v>
      </c>
      <c r="D6353" s="6" t="n">
        <f aca="false">1_Data_EDA!J6354</f>
        <v>2</v>
      </c>
      <c r="E6353" s="7" t="n">
        <f aca="false">1_Data_EDA!K6354</f>
        <v>119.9800034</v>
      </c>
      <c r="F6353" s="7" t="n">
        <f aca="false">1_Data_EDA!L6354</f>
        <v>4.800000191</v>
      </c>
      <c r="G6353" s="8" t="n">
        <f aca="false">1_Data_EDA!M6354</f>
        <v>0.039999999</v>
      </c>
      <c r="H6353" s="6" t="n">
        <f aca="false">IF(1_Data_EDA!B6354="First Class",1,0)</f>
        <v>0</v>
      </c>
      <c r="I6353" s="6" t="n">
        <f aca="false">IF(1_Data_EDA!B6354="Second Class",1,0)</f>
        <v>1</v>
      </c>
      <c r="J6353" s="6" t="n">
        <f aca="false">IF(1_Data_EDA!B6354="Same Day",1,0)</f>
        <v>0</v>
      </c>
      <c r="K6353" s="6" t="n">
        <f aca="false">IF(1_Data_EDA!C6354="Corporate",1,0)</f>
        <v>0</v>
      </c>
      <c r="L6353" s="6" t="n">
        <f aca="false">IF(1_Data_EDA!C6354="Home Office",1,0)</f>
        <v>1</v>
      </c>
      <c r="M6353" s="6" t="n">
        <f aca="false">IF(1_Data_EDA!D6354="Europe",1,0)</f>
        <v>0</v>
      </c>
      <c r="N6353" s="6" t="n">
        <f aca="false">IF(1_Data_EDA!D6354="LATAM",1,0)</f>
        <v>0</v>
      </c>
      <c r="O6353" s="6" t="n">
        <f aca="false">IF(1_Data_EDA!D6354="Pacific Asia",1,0)</f>
        <v>0</v>
      </c>
      <c r="P6353" s="6" t="n">
        <f aca="false">IF(1_Data_EDA!D6354="USCA",1,0)</f>
        <v>1</v>
      </c>
      <c r="Q6353" s="6" t="n">
        <f aca="false">IF(C6353&gt;MEDIAN(C$5:C$8004),1,0)</f>
        <v>0</v>
      </c>
      <c r="R6353" s="6" t="n">
        <f aca="false">IF(D6353&gt;2,1,0)</f>
        <v>0</v>
      </c>
    </row>
    <row r="6354" customFormat="false" ht="15" hidden="false" customHeight="true" outlineLevel="0" collapsed="false">
      <c r="A6354" s="6" t="n">
        <f aca="false">1_Data_EDA!O6355</f>
        <v>0</v>
      </c>
      <c r="B6354" s="6" t="n">
        <f aca="false">1_Data_EDA!H6355</f>
        <v>4</v>
      </c>
      <c r="C6354" s="7" t="n">
        <f aca="false">1_Data_EDA!I6355</f>
        <v>44.99000168</v>
      </c>
      <c r="D6354" s="6" t="n">
        <f aca="false">1_Data_EDA!J6355</f>
        <v>2</v>
      </c>
      <c r="E6354" s="7" t="n">
        <f aca="false">1_Data_EDA!K6355</f>
        <v>89.98000336</v>
      </c>
      <c r="F6354" s="7" t="n">
        <f aca="false">1_Data_EDA!L6355</f>
        <v>22.5</v>
      </c>
      <c r="G6354" s="8" t="n">
        <f aca="false">1_Data_EDA!M6355</f>
        <v>0.25</v>
      </c>
      <c r="H6354" s="6" t="n">
        <f aca="false">IF(1_Data_EDA!B6355="First Class",1,0)</f>
        <v>0</v>
      </c>
      <c r="I6354" s="6" t="n">
        <f aca="false">IF(1_Data_EDA!B6355="Second Class",1,0)</f>
        <v>0</v>
      </c>
      <c r="J6354" s="6" t="n">
        <f aca="false">IF(1_Data_EDA!B6355="Same Day",1,0)</f>
        <v>0</v>
      </c>
      <c r="K6354" s="6" t="n">
        <f aca="false">IF(1_Data_EDA!C6355="Corporate",1,0)</f>
        <v>0</v>
      </c>
      <c r="L6354" s="6" t="n">
        <f aca="false">IF(1_Data_EDA!C6355="Home Office",1,0)</f>
        <v>1</v>
      </c>
      <c r="M6354" s="6" t="n">
        <f aca="false">IF(1_Data_EDA!D6355="Europe",1,0)</f>
        <v>0</v>
      </c>
      <c r="N6354" s="6" t="n">
        <f aca="false">IF(1_Data_EDA!D6355="LATAM",1,0)</f>
        <v>0</v>
      </c>
      <c r="O6354" s="6" t="n">
        <f aca="false">IF(1_Data_EDA!D6355="Pacific Asia",1,0)</f>
        <v>1</v>
      </c>
      <c r="P6354" s="6" t="n">
        <f aca="false">IF(1_Data_EDA!D6355="USCA",1,0)</f>
        <v>0</v>
      </c>
      <c r="Q6354" s="6" t="n">
        <f aca="false">IF(C6354&gt;MEDIAN(C$5:C$8004),1,0)</f>
        <v>0</v>
      </c>
      <c r="R6354" s="6" t="n">
        <f aca="false">IF(D6354&gt;2,1,0)</f>
        <v>0</v>
      </c>
    </row>
    <row r="6355" customFormat="false" ht="15" hidden="false" customHeight="true" outlineLevel="0" collapsed="false">
      <c r="A6355" s="6" t="n">
        <f aca="false">1_Data_EDA!O6356</f>
        <v>1</v>
      </c>
      <c r="B6355" s="6" t="n">
        <f aca="false">1_Data_EDA!H6356</f>
        <v>2</v>
      </c>
      <c r="C6355" s="7" t="n">
        <f aca="false">1_Data_EDA!I6356</f>
        <v>129.9900055</v>
      </c>
      <c r="D6355" s="6" t="n">
        <f aca="false">1_Data_EDA!J6356</f>
        <v>1</v>
      </c>
      <c r="E6355" s="7" t="n">
        <f aca="false">1_Data_EDA!K6356</f>
        <v>129.9900055</v>
      </c>
      <c r="F6355" s="7" t="n">
        <f aca="false">1_Data_EDA!L6356</f>
        <v>13</v>
      </c>
      <c r="G6355" s="8" t="n">
        <f aca="false">1_Data_EDA!M6356</f>
        <v>0.100000001</v>
      </c>
      <c r="H6355" s="6" t="n">
        <f aca="false">IF(1_Data_EDA!B6356="First Class",1,0)</f>
        <v>0</v>
      </c>
      <c r="I6355" s="6" t="n">
        <f aca="false">IF(1_Data_EDA!B6356="Second Class",1,0)</f>
        <v>1</v>
      </c>
      <c r="J6355" s="6" t="n">
        <f aca="false">IF(1_Data_EDA!B6356="Same Day",1,0)</f>
        <v>0</v>
      </c>
      <c r="K6355" s="6" t="n">
        <f aca="false">IF(1_Data_EDA!C6356="Corporate",1,0)</f>
        <v>0</v>
      </c>
      <c r="L6355" s="6" t="n">
        <f aca="false">IF(1_Data_EDA!C6356="Home Office",1,0)</f>
        <v>0</v>
      </c>
      <c r="M6355" s="6" t="n">
        <f aca="false">IF(1_Data_EDA!D6356="Europe",1,0)</f>
        <v>0</v>
      </c>
      <c r="N6355" s="6" t="n">
        <f aca="false">IF(1_Data_EDA!D6356="LATAM",1,0)</f>
        <v>1</v>
      </c>
      <c r="O6355" s="6" t="n">
        <f aca="false">IF(1_Data_EDA!D6356="Pacific Asia",1,0)</f>
        <v>0</v>
      </c>
      <c r="P6355" s="6" t="n">
        <f aca="false">IF(1_Data_EDA!D6356="USCA",1,0)</f>
        <v>0</v>
      </c>
      <c r="Q6355" s="6" t="n">
        <f aca="false">IF(C6355&gt;MEDIAN(C$5:C$8004),1,0)</f>
        <v>1</v>
      </c>
      <c r="R6355" s="6" t="n">
        <f aca="false">IF(D6355&gt;2,1,0)</f>
        <v>0</v>
      </c>
    </row>
    <row r="6356" customFormat="false" ht="15" hidden="false" customHeight="true" outlineLevel="0" collapsed="false">
      <c r="A6356" s="6" t="n">
        <f aca="false">1_Data_EDA!O6357</f>
        <v>0</v>
      </c>
      <c r="B6356" s="6" t="n">
        <f aca="false">1_Data_EDA!H6357</f>
        <v>4</v>
      </c>
      <c r="C6356" s="7" t="n">
        <f aca="false">1_Data_EDA!I6357</f>
        <v>50</v>
      </c>
      <c r="D6356" s="6" t="n">
        <f aca="false">1_Data_EDA!J6357</f>
        <v>3</v>
      </c>
      <c r="E6356" s="7" t="n">
        <f aca="false">1_Data_EDA!K6357</f>
        <v>150</v>
      </c>
      <c r="F6356" s="7" t="n">
        <f aca="false">1_Data_EDA!L6357</f>
        <v>19.5</v>
      </c>
      <c r="G6356" s="8" t="n">
        <f aca="false">1_Data_EDA!M6357</f>
        <v>0.129999995</v>
      </c>
      <c r="H6356" s="6" t="n">
        <f aca="false">IF(1_Data_EDA!B6357="First Class",1,0)</f>
        <v>0</v>
      </c>
      <c r="I6356" s="6" t="n">
        <f aca="false">IF(1_Data_EDA!B6357="Second Class",1,0)</f>
        <v>0</v>
      </c>
      <c r="J6356" s="6" t="n">
        <f aca="false">IF(1_Data_EDA!B6357="Same Day",1,0)</f>
        <v>0</v>
      </c>
      <c r="K6356" s="6" t="n">
        <f aca="false">IF(1_Data_EDA!C6357="Corporate",1,0)</f>
        <v>0</v>
      </c>
      <c r="L6356" s="6" t="n">
        <f aca="false">IF(1_Data_EDA!C6357="Home Office",1,0)</f>
        <v>0</v>
      </c>
      <c r="M6356" s="6" t="n">
        <f aca="false">IF(1_Data_EDA!D6357="Europe",1,0)</f>
        <v>0</v>
      </c>
      <c r="N6356" s="6" t="n">
        <f aca="false">IF(1_Data_EDA!D6357="LATAM",1,0)</f>
        <v>1</v>
      </c>
      <c r="O6356" s="6" t="n">
        <f aca="false">IF(1_Data_EDA!D6357="Pacific Asia",1,0)</f>
        <v>0</v>
      </c>
      <c r="P6356" s="6" t="n">
        <f aca="false">IF(1_Data_EDA!D6357="USCA",1,0)</f>
        <v>0</v>
      </c>
      <c r="Q6356" s="6" t="n">
        <f aca="false">IF(C6356&gt;MEDIAN(C$5:C$8004),1,0)</f>
        <v>0</v>
      </c>
      <c r="R6356" s="6" t="n">
        <f aca="false">IF(D6356&gt;2,1,0)</f>
        <v>1</v>
      </c>
    </row>
    <row r="6357" customFormat="false" ht="15" hidden="false" customHeight="true" outlineLevel="0" collapsed="false">
      <c r="A6357" s="6" t="n">
        <f aca="false">1_Data_EDA!O6358</f>
        <v>1</v>
      </c>
      <c r="B6357" s="6" t="n">
        <f aca="false">1_Data_EDA!H6358</f>
        <v>4</v>
      </c>
      <c r="C6357" s="7" t="n">
        <f aca="false">1_Data_EDA!I6358</f>
        <v>199.9900055</v>
      </c>
      <c r="D6357" s="6" t="n">
        <f aca="false">1_Data_EDA!J6358</f>
        <v>1</v>
      </c>
      <c r="E6357" s="7" t="n">
        <f aca="false">1_Data_EDA!K6358</f>
        <v>199.9900055</v>
      </c>
      <c r="F6357" s="7" t="n">
        <f aca="false">1_Data_EDA!L6358</f>
        <v>0</v>
      </c>
      <c r="G6357" s="8" t="n">
        <f aca="false">1_Data_EDA!M6358</f>
        <v>0</v>
      </c>
      <c r="H6357" s="6" t="n">
        <f aca="false">IF(1_Data_EDA!B6358="First Class",1,0)</f>
        <v>0</v>
      </c>
      <c r="I6357" s="6" t="n">
        <f aca="false">IF(1_Data_EDA!B6358="Second Class",1,0)</f>
        <v>0</v>
      </c>
      <c r="J6357" s="6" t="n">
        <f aca="false">IF(1_Data_EDA!B6358="Same Day",1,0)</f>
        <v>0</v>
      </c>
      <c r="K6357" s="6" t="n">
        <f aca="false">IF(1_Data_EDA!C6358="Corporate",1,0)</f>
        <v>0</v>
      </c>
      <c r="L6357" s="6" t="n">
        <f aca="false">IF(1_Data_EDA!C6358="Home Office",1,0)</f>
        <v>0</v>
      </c>
      <c r="M6357" s="6" t="n">
        <f aca="false">IF(1_Data_EDA!D6358="Europe",1,0)</f>
        <v>0</v>
      </c>
      <c r="N6357" s="6" t="n">
        <f aca="false">IF(1_Data_EDA!D6358="LATAM",1,0)</f>
        <v>0</v>
      </c>
      <c r="O6357" s="6" t="n">
        <f aca="false">IF(1_Data_EDA!D6358="Pacific Asia",1,0)</f>
        <v>0</v>
      </c>
      <c r="P6357" s="6" t="n">
        <f aca="false">IF(1_Data_EDA!D6358="USCA",1,0)</f>
        <v>1</v>
      </c>
      <c r="Q6357" s="6" t="n">
        <f aca="false">IF(C6357&gt;MEDIAN(C$5:C$8004),1,0)</f>
        <v>1</v>
      </c>
      <c r="R6357" s="6" t="n">
        <f aca="false">IF(D6357&gt;2,1,0)</f>
        <v>0</v>
      </c>
    </row>
    <row r="6358" customFormat="false" ht="15" hidden="false" customHeight="true" outlineLevel="0" collapsed="false">
      <c r="A6358" s="6" t="n">
        <f aca="false">1_Data_EDA!O6359</f>
        <v>0</v>
      </c>
      <c r="B6358" s="6" t="n">
        <f aca="false">1_Data_EDA!H6359</f>
        <v>4</v>
      </c>
      <c r="C6358" s="7" t="n">
        <f aca="false">1_Data_EDA!I6359</f>
        <v>50</v>
      </c>
      <c r="D6358" s="6" t="n">
        <f aca="false">1_Data_EDA!J6359</f>
        <v>4</v>
      </c>
      <c r="E6358" s="7" t="n">
        <f aca="false">1_Data_EDA!K6359</f>
        <v>200</v>
      </c>
      <c r="F6358" s="7" t="n">
        <f aca="false">1_Data_EDA!L6359</f>
        <v>0</v>
      </c>
      <c r="G6358" s="8" t="n">
        <f aca="false">1_Data_EDA!M6359</f>
        <v>0</v>
      </c>
      <c r="H6358" s="6" t="n">
        <f aca="false">IF(1_Data_EDA!B6359="First Class",1,0)</f>
        <v>0</v>
      </c>
      <c r="I6358" s="6" t="n">
        <f aca="false">IF(1_Data_EDA!B6359="Second Class",1,0)</f>
        <v>0</v>
      </c>
      <c r="J6358" s="6" t="n">
        <f aca="false">IF(1_Data_EDA!B6359="Same Day",1,0)</f>
        <v>0</v>
      </c>
      <c r="K6358" s="6" t="n">
        <f aca="false">IF(1_Data_EDA!C6359="Corporate",1,0)</f>
        <v>1</v>
      </c>
      <c r="L6358" s="6" t="n">
        <f aca="false">IF(1_Data_EDA!C6359="Home Office",1,0)</f>
        <v>0</v>
      </c>
      <c r="M6358" s="6" t="n">
        <f aca="false">IF(1_Data_EDA!D6359="Europe",1,0)</f>
        <v>1</v>
      </c>
      <c r="N6358" s="6" t="n">
        <f aca="false">IF(1_Data_EDA!D6359="LATAM",1,0)</f>
        <v>0</v>
      </c>
      <c r="O6358" s="6" t="n">
        <f aca="false">IF(1_Data_EDA!D6359="Pacific Asia",1,0)</f>
        <v>0</v>
      </c>
      <c r="P6358" s="6" t="n">
        <f aca="false">IF(1_Data_EDA!D6359="USCA",1,0)</f>
        <v>0</v>
      </c>
      <c r="Q6358" s="6" t="n">
        <f aca="false">IF(C6358&gt;MEDIAN(C$5:C$8004),1,0)</f>
        <v>0</v>
      </c>
      <c r="R6358" s="6" t="n">
        <f aca="false">IF(D6358&gt;2,1,0)</f>
        <v>1</v>
      </c>
    </row>
    <row r="6359" customFormat="false" ht="15" hidden="false" customHeight="true" outlineLevel="0" collapsed="false">
      <c r="A6359" s="6" t="n">
        <f aca="false">1_Data_EDA!O6360</f>
        <v>0</v>
      </c>
      <c r="B6359" s="6" t="n">
        <f aca="false">1_Data_EDA!H6360</f>
        <v>4</v>
      </c>
      <c r="C6359" s="7" t="n">
        <f aca="false">1_Data_EDA!I6360</f>
        <v>59.99000168</v>
      </c>
      <c r="D6359" s="6" t="n">
        <f aca="false">1_Data_EDA!J6360</f>
        <v>5</v>
      </c>
      <c r="E6359" s="7" t="n">
        <f aca="false">1_Data_EDA!K6360</f>
        <v>299.9500122</v>
      </c>
      <c r="F6359" s="7" t="n">
        <f aca="false">1_Data_EDA!L6360</f>
        <v>0</v>
      </c>
      <c r="G6359" s="8" t="n">
        <f aca="false">1_Data_EDA!M6360</f>
        <v>0</v>
      </c>
      <c r="H6359" s="6" t="n">
        <f aca="false">IF(1_Data_EDA!B6360="First Class",1,0)</f>
        <v>0</v>
      </c>
      <c r="I6359" s="6" t="n">
        <f aca="false">IF(1_Data_EDA!B6360="Second Class",1,0)</f>
        <v>0</v>
      </c>
      <c r="J6359" s="6" t="n">
        <f aca="false">IF(1_Data_EDA!B6360="Same Day",1,0)</f>
        <v>0</v>
      </c>
      <c r="K6359" s="6" t="n">
        <f aca="false">IF(1_Data_EDA!C6360="Corporate",1,0)</f>
        <v>1</v>
      </c>
      <c r="L6359" s="6" t="n">
        <f aca="false">IF(1_Data_EDA!C6360="Home Office",1,0)</f>
        <v>0</v>
      </c>
      <c r="M6359" s="6" t="n">
        <f aca="false">IF(1_Data_EDA!D6360="Europe",1,0)</f>
        <v>0</v>
      </c>
      <c r="N6359" s="6" t="n">
        <f aca="false">IF(1_Data_EDA!D6360="LATAM",1,0)</f>
        <v>1</v>
      </c>
      <c r="O6359" s="6" t="n">
        <f aca="false">IF(1_Data_EDA!D6360="Pacific Asia",1,0)</f>
        <v>0</v>
      </c>
      <c r="P6359" s="6" t="n">
        <f aca="false">IF(1_Data_EDA!D6360="USCA",1,0)</f>
        <v>0</v>
      </c>
      <c r="Q6359" s="6" t="n">
        <f aca="false">IF(C6359&gt;MEDIAN(C$5:C$8004),1,0)</f>
        <v>0</v>
      </c>
      <c r="R6359" s="6" t="n">
        <f aca="false">IF(D6359&gt;2,1,0)</f>
        <v>1</v>
      </c>
    </row>
    <row r="6360" customFormat="false" ht="15" hidden="false" customHeight="true" outlineLevel="0" collapsed="false">
      <c r="A6360" s="6" t="n">
        <f aca="false">1_Data_EDA!O6361</f>
        <v>0</v>
      </c>
      <c r="B6360" s="6" t="n">
        <f aca="false">1_Data_EDA!H6361</f>
        <v>4</v>
      </c>
      <c r="C6360" s="7" t="n">
        <f aca="false">1_Data_EDA!I6361</f>
        <v>129.9900055</v>
      </c>
      <c r="D6360" s="6" t="n">
        <f aca="false">1_Data_EDA!J6361</f>
        <v>1</v>
      </c>
      <c r="E6360" s="7" t="n">
        <f aca="false">1_Data_EDA!K6361</f>
        <v>129.9900055</v>
      </c>
      <c r="F6360" s="7" t="n">
        <f aca="false">1_Data_EDA!L6361</f>
        <v>1.299999952</v>
      </c>
      <c r="G6360" s="8" t="n">
        <f aca="false">1_Data_EDA!M6361</f>
        <v>0.01</v>
      </c>
      <c r="H6360" s="6" t="n">
        <f aca="false">IF(1_Data_EDA!B6361="First Class",1,0)</f>
        <v>0</v>
      </c>
      <c r="I6360" s="6" t="n">
        <f aca="false">IF(1_Data_EDA!B6361="Second Class",1,0)</f>
        <v>0</v>
      </c>
      <c r="J6360" s="6" t="n">
        <f aca="false">IF(1_Data_EDA!B6361="Same Day",1,0)</f>
        <v>0</v>
      </c>
      <c r="K6360" s="6" t="n">
        <f aca="false">IF(1_Data_EDA!C6361="Corporate",1,0)</f>
        <v>0</v>
      </c>
      <c r="L6360" s="6" t="n">
        <f aca="false">IF(1_Data_EDA!C6361="Home Office",1,0)</f>
        <v>0</v>
      </c>
      <c r="M6360" s="6" t="n">
        <f aca="false">IF(1_Data_EDA!D6361="Europe",1,0)</f>
        <v>1</v>
      </c>
      <c r="N6360" s="6" t="n">
        <f aca="false">IF(1_Data_EDA!D6361="LATAM",1,0)</f>
        <v>0</v>
      </c>
      <c r="O6360" s="6" t="n">
        <f aca="false">IF(1_Data_EDA!D6361="Pacific Asia",1,0)</f>
        <v>0</v>
      </c>
      <c r="P6360" s="6" t="n">
        <f aca="false">IF(1_Data_EDA!D6361="USCA",1,0)</f>
        <v>0</v>
      </c>
      <c r="Q6360" s="6" t="n">
        <f aca="false">IF(C6360&gt;MEDIAN(C$5:C$8004),1,0)</f>
        <v>1</v>
      </c>
      <c r="R6360" s="6" t="n">
        <f aca="false">IF(D6360&gt;2,1,0)</f>
        <v>0</v>
      </c>
    </row>
    <row r="6361" customFormat="false" ht="15" hidden="false" customHeight="true" outlineLevel="0" collapsed="false">
      <c r="A6361" s="6" t="n">
        <f aca="false">1_Data_EDA!O6362</f>
        <v>1</v>
      </c>
      <c r="B6361" s="6" t="n">
        <f aca="false">1_Data_EDA!H6362</f>
        <v>4</v>
      </c>
      <c r="C6361" s="7" t="n">
        <f aca="false">1_Data_EDA!I6362</f>
        <v>59.99000168</v>
      </c>
      <c r="D6361" s="6" t="n">
        <f aca="false">1_Data_EDA!J6362</f>
        <v>2</v>
      </c>
      <c r="E6361" s="7" t="n">
        <f aca="false">1_Data_EDA!K6362</f>
        <v>119.9800034</v>
      </c>
      <c r="F6361" s="7" t="n">
        <f aca="false">1_Data_EDA!L6362</f>
        <v>15.60000038</v>
      </c>
      <c r="G6361" s="8" t="n">
        <f aca="false">1_Data_EDA!M6362</f>
        <v>0.129999995</v>
      </c>
      <c r="H6361" s="6" t="n">
        <f aca="false">IF(1_Data_EDA!B6362="First Class",1,0)</f>
        <v>0</v>
      </c>
      <c r="I6361" s="6" t="n">
        <f aca="false">IF(1_Data_EDA!B6362="Second Class",1,0)</f>
        <v>0</v>
      </c>
      <c r="J6361" s="6" t="n">
        <f aca="false">IF(1_Data_EDA!B6362="Same Day",1,0)</f>
        <v>0</v>
      </c>
      <c r="K6361" s="6" t="n">
        <f aca="false">IF(1_Data_EDA!C6362="Corporate",1,0)</f>
        <v>0</v>
      </c>
      <c r="L6361" s="6" t="n">
        <f aca="false">IF(1_Data_EDA!C6362="Home Office",1,0)</f>
        <v>0</v>
      </c>
      <c r="M6361" s="6" t="n">
        <f aca="false">IF(1_Data_EDA!D6362="Europe",1,0)</f>
        <v>0</v>
      </c>
      <c r="N6361" s="6" t="n">
        <f aca="false">IF(1_Data_EDA!D6362="LATAM",1,0)</f>
        <v>0</v>
      </c>
      <c r="O6361" s="6" t="n">
        <f aca="false">IF(1_Data_EDA!D6362="Pacific Asia",1,0)</f>
        <v>1</v>
      </c>
      <c r="P6361" s="6" t="n">
        <f aca="false">IF(1_Data_EDA!D6362="USCA",1,0)</f>
        <v>0</v>
      </c>
      <c r="Q6361" s="6" t="n">
        <f aca="false">IF(C6361&gt;MEDIAN(C$5:C$8004),1,0)</f>
        <v>0</v>
      </c>
      <c r="R6361" s="6" t="n">
        <f aca="false">IF(D6361&gt;2,1,0)</f>
        <v>0</v>
      </c>
    </row>
    <row r="6362" customFormat="false" ht="15" hidden="false" customHeight="true" outlineLevel="0" collapsed="false">
      <c r="A6362" s="6" t="n">
        <f aca="false">1_Data_EDA!O6363</f>
        <v>1</v>
      </c>
      <c r="B6362" s="6" t="n">
        <f aca="false">1_Data_EDA!H6363</f>
        <v>1</v>
      </c>
      <c r="C6362" s="7" t="n">
        <f aca="false">1_Data_EDA!I6363</f>
        <v>39.99000168</v>
      </c>
      <c r="D6362" s="6" t="n">
        <f aca="false">1_Data_EDA!J6363</f>
        <v>4</v>
      </c>
      <c r="E6362" s="7" t="n">
        <f aca="false">1_Data_EDA!K6363</f>
        <v>159.9600067</v>
      </c>
      <c r="F6362" s="7" t="n">
        <f aca="false">1_Data_EDA!L6363</f>
        <v>6.400000095</v>
      </c>
      <c r="G6362" s="8" t="n">
        <f aca="false">1_Data_EDA!M6363</f>
        <v>0.039999999</v>
      </c>
      <c r="H6362" s="6" t="n">
        <f aca="false">IF(1_Data_EDA!B6363="First Class",1,0)</f>
        <v>1</v>
      </c>
      <c r="I6362" s="6" t="n">
        <f aca="false">IF(1_Data_EDA!B6363="Second Class",1,0)</f>
        <v>0</v>
      </c>
      <c r="J6362" s="6" t="n">
        <f aca="false">IF(1_Data_EDA!B6363="Same Day",1,0)</f>
        <v>0</v>
      </c>
      <c r="K6362" s="6" t="n">
        <f aca="false">IF(1_Data_EDA!C6363="Corporate",1,0)</f>
        <v>0</v>
      </c>
      <c r="L6362" s="6" t="n">
        <f aca="false">IF(1_Data_EDA!C6363="Home Office",1,0)</f>
        <v>1</v>
      </c>
      <c r="M6362" s="6" t="n">
        <f aca="false">IF(1_Data_EDA!D6363="Europe",1,0)</f>
        <v>0</v>
      </c>
      <c r="N6362" s="6" t="n">
        <f aca="false">IF(1_Data_EDA!D6363="LATAM",1,0)</f>
        <v>0</v>
      </c>
      <c r="O6362" s="6" t="n">
        <f aca="false">IF(1_Data_EDA!D6363="Pacific Asia",1,0)</f>
        <v>1</v>
      </c>
      <c r="P6362" s="6" t="n">
        <f aca="false">IF(1_Data_EDA!D6363="USCA",1,0)</f>
        <v>0</v>
      </c>
      <c r="Q6362" s="6" t="n">
        <f aca="false">IF(C6362&gt;MEDIAN(C$5:C$8004),1,0)</f>
        <v>0</v>
      </c>
      <c r="R6362" s="6" t="n">
        <f aca="false">IF(D6362&gt;2,1,0)</f>
        <v>1</v>
      </c>
    </row>
    <row r="6363" customFormat="false" ht="15" hidden="false" customHeight="true" outlineLevel="0" collapsed="false">
      <c r="A6363" s="6" t="n">
        <f aca="false">1_Data_EDA!O6364</f>
        <v>1</v>
      </c>
      <c r="B6363" s="6" t="n">
        <f aca="false">1_Data_EDA!H6364</f>
        <v>4</v>
      </c>
      <c r="C6363" s="7" t="n">
        <f aca="false">1_Data_EDA!I6364</f>
        <v>129.9900055</v>
      </c>
      <c r="D6363" s="6" t="n">
        <f aca="false">1_Data_EDA!J6364</f>
        <v>1</v>
      </c>
      <c r="E6363" s="7" t="n">
        <f aca="false">1_Data_EDA!K6364</f>
        <v>129.9900055</v>
      </c>
      <c r="F6363" s="7" t="n">
        <f aca="false">1_Data_EDA!L6364</f>
        <v>5.199999809</v>
      </c>
      <c r="G6363" s="8" t="n">
        <f aca="false">1_Data_EDA!M6364</f>
        <v>0.039999999</v>
      </c>
      <c r="H6363" s="6" t="n">
        <f aca="false">IF(1_Data_EDA!B6364="First Class",1,0)</f>
        <v>0</v>
      </c>
      <c r="I6363" s="6" t="n">
        <f aca="false">IF(1_Data_EDA!B6364="Second Class",1,0)</f>
        <v>0</v>
      </c>
      <c r="J6363" s="6" t="n">
        <f aca="false">IF(1_Data_EDA!B6364="Same Day",1,0)</f>
        <v>0</v>
      </c>
      <c r="K6363" s="6" t="n">
        <f aca="false">IF(1_Data_EDA!C6364="Corporate",1,0)</f>
        <v>0</v>
      </c>
      <c r="L6363" s="6" t="n">
        <f aca="false">IF(1_Data_EDA!C6364="Home Office",1,0)</f>
        <v>0</v>
      </c>
      <c r="M6363" s="6" t="n">
        <f aca="false">IF(1_Data_EDA!D6364="Europe",1,0)</f>
        <v>0</v>
      </c>
      <c r="N6363" s="6" t="n">
        <f aca="false">IF(1_Data_EDA!D6364="LATAM",1,0)</f>
        <v>1</v>
      </c>
      <c r="O6363" s="6" t="n">
        <f aca="false">IF(1_Data_EDA!D6364="Pacific Asia",1,0)</f>
        <v>0</v>
      </c>
      <c r="P6363" s="6" t="n">
        <f aca="false">IF(1_Data_EDA!D6364="USCA",1,0)</f>
        <v>0</v>
      </c>
      <c r="Q6363" s="6" t="n">
        <f aca="false">IF(C6363&gt;MEDIAN(C$5:C$8004),1,0)</f>
        <v>1</v>
      </c>
      <c r="R6363" s="6" t="n">
        <f aca="false">IF(D6363&gt;2,1,0)</f>
        <v>0</v>
      </c>
    </row>
    <row r="6364" customFormat="false" ht="15" hidden="false" customHeight="true" outlineLevel="0" collapsed="false">
      <c r="A6364" s="6" t="n">
        <f aca="false">1_Data_EDA!O6365</f>
        <v>0</v>
      </c>
      <c r="B6364" s="6" t="n">
        <f aca="false">1_Data_EDA!H6365</f>
        <v>2</v>
      </c>
      <c r="C6364" s="7" t="n">
        <f aca="false">1_Data_EDA!I6365</f>
        <v>299.980011</v>
      </c>
      <c r="D6364" s="6" t="n">
        <f aca="false">1_Data_EDA!J6365</f>
        <v>1</v>
      </c>
      <c r="E6364" s="7" t="n">
        <f aca="false">1_Data_EDA!K6365</f>
        <v>299.980011</v>
      </c>
      <c r="F6364" s="7" t="n">
        <f aca="false">1_Data_EDA!L6365</f>
        <v>39</v>
      </c>
      <c r="G6364" s="8" t="n">
        <f aca="false">1_Data_EDA!M6365</f>
        <v>0.129999995</v>
      </c>
      <c r="H6364" s="6" t="n">
        <f aca="false">IF(1_Data_EDA!B6365="First Class",1,0)</f>
        <v>0</v>
      </c>
      <c r="I6364" s="6" t="n">
        <f aca="false">IF(1_Data_EDA!B6365="Second Class",1,0)</f>
        <v>1</v>
      </c>
      <c r="J6364" s="6" t="n">
        <f aca="false">IF(1_Data_EDA!B6365="Same Day",1,0)</f>
        <v>0</v>
      </c>
      <c r="K6364" s="6" t="n">
        <f aca="false">IF(1_Data_EDA!C6365="Corporate",1,0)</f>
        <v>0</v>
      </c>
      <c r="L6364" s="6" t="n">
        <f aca="false">IF(1_Data_EDA!C6365="Home Office",1,0)</f>
        <v>0</v>
      </c>
      <c r="M6364" s="6" t="n">
        <f aca="false">IF(1_Data_EDA!D6365="Europe",1,0)</f>
        <v>0</v>
      </c>
      <c r="N6364" s="6" t="n">
        <f aca="false">IF(1_Data_EDA!D6365="LATAM",1,0)</f>
        <v>1</v>
      </c>
      <c r="O6364" s="6" t="n">
        <f aca="false">IF(1_Data_EDA!D6365="Pacific Asia",1,0)</f>
        <v>0</v>
      </c>
      <c r="P6364" s="6" t="n">
        <f aca="false">IF(1_Data_EDA!D6365="USCA",1,0)</f>
        <v>0</v>
      </c>
      <c r="Q6364" s="6" t="n">
        <f aca="false">IF(C6364&gt;MEDIAN(C$5:C$8004),1,0)</f>
        <v>1</v>
      </c>
      <c r="R6364" s="6" t="n">
        <f aca="false">IF(D6364&gt;2,1,0)</f>
        <v>0</v>
      </c>
    </row>
    <row r="6365" customFormat="false" ht="15" hidden="false" customHeight="true" outlineLevel="0" collapsed="false">
      <c r="A6365" s="6" t="n">
        <f aca="false">1_Data_EDA!O6366</f>
        <v>1</v>
      </c>
      <c r="B6365" s="6" t="n">
        <f aca="false">1_Data_EDA!H6366</f>
        <v>4</v>
      </c>
      <c r="C6365" s="7" t="n">
        <f aca="false">1_Data_EDA!I6366</f>
        <v>299.980011</v>
      </c>
      <c r="D6365" s="6" t="n">
        <f aca="false">1_Data_EDA!J6366</f>
        <v>1</v>
      </c>
      <c r="E6365" s="7" t="n">
        <f aca="false">1_Data_EDA!K6366</f>
        <v>299.980011</v>
      </c>
      <c r="F6365" s="7" t="n">
        <f aca="false">1_Data_EDA!L6366</f>
        <v>54</v>
      </c>
      <c r="G6365" s="8" t="n">
        <f aca="false">1_Data_EDA!M6366</f>
        <v>0.180000007</v>
      </c>
      <c r="H6365" s="6" t="n">
        <f aca="false">IF(1_Data_EDA!B6366="First Class",1,0)</f>
        <v>0</v>
      </c>
      <c r="I6365" s="6" t="n">
        <f aca="false">IF(1_Data_EDA!B6366="Second Class",1,0)</f>
        <v>0</v>
      </c>
      <c r="J6365" s="6" t="n">
        <f aca="false">IF(1_Data_EDA!B6366="Same Day",1,0)</f>
        <v>0</v>
      </c>
      <c r="K6365" s="6" t="n">
        <f aca="false">IF(1_Data_EDA!C6366="Corporate",1,0)</f>
        <v>0</v>
      </c>
      <c r="L6365" s="6" t="n">
        <f aca="false">IF(1_Data_EDA!C6366="Home Office",1,0)</f>
        <v>0</v>
      </c>
      <c r="M6365" s="6" t="n">
        <f aca="false">IF(1_Data_EDA!D6366="Europe",1,0)</f>
        <v>1</v>
      </c>
      <c r="N6365" s="6" t="n">
        <f aca="false">IF(1_Data_EDA!D6366="LATAM",1,0)</f>
        <v>0</v>
      </c>
      <c r="O6365" s="6" t="n">
        <f aca="false">IF(1_Data_EDA!D6366="Pacific Asia",1,0)</f>
        <v>0</v>
      </c>
      <c r="P6365" s="6" t="n">
        <f aca="false">IF(1_Data_EDA!D6366="USCA",1,0)</f>
        <v>0</v>
      </c>
      <c r="Q6365" s="6" t="n">
        <f aca="false">IF(C6365&gt;MEDIAN(C$5:C$8004),1,0)</f>
        <v>1</v>
      </c>
      <c r="R6365" s="6" t="n">
        <f aca="false">IF(D6365&gt;2,1,0)</f>
        <v>0</v>
      </c>
    </row>
    <row r="6366" customFormat="false" ht="15" hidden="false" customHeight="true" outlineLevel="0" collapsed="false">
      <c r="A6366" s="6" t="n">
        <f aca="false">1_Data_EDA!O6367</f>
        <v>0</v>
      </c>
      <c r="B6366" s="6" t="n">
        <f aca="false">1_Data_EDA!H6367</f>
        <v>4</v>
      </c>
      <c r="C6366" s="7" t="n">
        <f aca="false">1_Data_EDA!I6367</f>
        <v>99.98999786</v>
      </c>
      <c r="D6366" s="6" t="n">
        <f aca="false">1_Data_EDA!J6367</f>
        <v>5</v>
      </c>
      <c r="E6366" s="7" t="n">
        <f aca="false">1_Data_EDA!K6367</f>
        <v>499.9500122</v>
      </c>
      <c r="F6366" s="7" t="n">
        <f aca="false">1_Data_EDA!L6367</f>
        <v>35</v>
      </c>
      <c r="G6366" s="8" t="n">
        <f aca="false">1_Data_EDA!M6367</f>
        <v>0.07</v>
      </c>
      <c r="H6366" s="6" t="n">
        <f aca="false">IF(1_Data_EDA!B6367="First Class",1,0)</f>
        <v>0</v>
      </c>
      <c r="I6366" s="6" t="n">
        <f aca="false">IF(1_Data_EDA!B6367="Second Class",1,0)</f>
        <v>0</v>
      </c>
      <c r="J6366" s="6" t="n">
        <f aca="false">IF(1_Data_EDA!B6367="Same Day",1,0)</f>
        <v>0</v>
      </c>
      <c r="K6366" s="6" t="n">
        <f aca="false">IF(1_Data_EDA!C6367="Corporate",1,0)</f>
        <v>0</v>
      </c>
      <c r="L6366" s="6" t="n">
        <f aca="false">IF(1_Data_EDA!C6367="Home Office",1,0)</f>
        <v>1</v>
      </c>
      <c r="M6366" s="6" t="n">
        <f aca="false">IF(1_Data_EDA!D6367="Europe",1,0)</f>
        <v>0</v>
      </c>
      <c r="N6366" s="6" t="n">
        <f aca="false">IF(1_Data_EDA!D6367="LATAM",1,0)</f>
        <v>0</v>
      </c>
      <c r="O6366" s="6" t="n">
        <f aca="false">IF(1_Data_EDA!D6367="Pacific Asia",1,0)</f>
        <v>1</v>
      </c>
      <c r="P6366" s="6" t="n">
        <f aca="false">IF(1_Data_EDA!D6367="USCA",1,0)</f>
        <v>0</v>
      </c>
      <c r="Q6366" s="6" t="n">
        <f aca="false">IF(C6366&gt;MEDIAN(C$5:C$8004),1,0)</f>
        <v>1</v>
      </c>
      <c r="R6366" s="6" t="n">
        <f aca="false">IF(D6366&gt;2,1,0)</f>
        <v>1</v>
      </c>
    </row>
    <row r="6367" customFormat="false" ht="15" hidden="false" customHeight="true" outlineLevel="0" collapsed="false">
      <c r="A6367" s="6" t="n">
        <f aca="false">1_Data_EDA!O6368</f>
        <v>1</v>
      </c>
      <c r="B6367" s="6" t="n">
        <f aca="false">1_Data_EDA!H6368</f>
        <v>2</v>
      </c>
      <c r="C6367" s="7" t="n">
        <f aca="false">1_Data_EDA!I6368</f>
        <v>99.98999786</v>
      </c>
      <c r="D6367" s="6" t="n">
        <f aca="false">1_Data_EDA!J6368</f>
        <v>4</v>
      </c>
      <c r="E6367" s="7" t="n">
        <f aca="false">1_Data_EDA!K6368</f>
        <v>399.9599915</v>
      </c>
      <c r="F6367" s="7" t="n">
        <f aca="false">1_Data_EDA!L6368</f>
        <v>51.99000168</v>
      </c>
      <c r="G6367" s="8" t="n">
        <f aca="false">1_Data_EDA!M6368</f>
        <v>0.129999995</v>
      </c>
      <c r="H6367" s="6" t="n">
        <f aca="false">IF(1_Data_EDA!B6368="First Class",1,0)</f>
        <v>0</v>
      </c>
      <c r="I6367" s="6" t="n">
        <f aca="false">IF(1_Data_EDA!B6368="Second Class",1,0)</f>
        <v>1</v>
      </c>
      <c r="J6367" s="6" t="n">
        <f aca="false">IF(1_Data_EDA!B6368="Same Day",1,0)</f>
        <v>0</v>
      </c>
      <c r="K6367" s="6" t="n">
        <f aca="false">IF(1_Data_EDA!C6368="Corporate",1,0)</f>
        <v>0</v>
      </c>
      <c r="L6367" s="6" t="n">
        <f aca="false">IF(1_Data_EDA!C6368="Home Office",1,0)</f>
        <v>0</v>
      </c>
      <c r="M6367" s="6" t="n">
        <f aca="false">IF(1_Data_EDA!D6368="Europe",1,0)</f>
        <v>1</v>
      </c>
      <c r="N6367" s="6" t="n">
        <f aca="false">IF(1_Data_EDA!D6368="LATAM",1,0)</f>
        <v>0</v>
      </c>
      <c r="O6367" s="6" t="n">
        <f aca="false">IF(1_Data_EDA!D6368="Pacific Asia",1,0)</f>
        <v>0</v>
      </c>
      <c r="P6367" s="6" t="n">
        <f aca="false">IF(1_Data_EDA!D6368="USCA",1,0)</f>
        <v>0</v>
      </c>
      <c r="Q6367" s="6" t="n">
        <f aca="false">IF(C6367&gt;MEDIAN(C$5:C$8004),1,0)</f>
        <v>1</v>
      </c>
      <c r="R6367" s="6" t="n">
        <f aca="false">IF(D6367&gt;2,1,0)</f>
        <v>1</v>
      </c>
    </row>
    <row r="6368" customFormat="false" ht="15" hidden="false" customHeight="true" outlineLevel="0" collapsed="false">
      <c r="A6368" s="6" t="n">
        <f aca="false">1_Data_EDA!O6369</f>
        <v>1</v>
      </c>
      <c r="B6368" s="6" t="n">
        <f aca="false">1_Data_EDA!H6369</f>
        <v>4</v>
      </c>
      <c r="C6368" s="7" t="n">
        <f aca="false">1_Data_EDA!I6369</f>
        <v>99.98999786</v>
      </c>
      <c r="D6368" s="6" t="n">
        <f aca="false">1_Data_EDA!J6369</f>
        <v>4</v>
      </c>
      <c r="E6368" s="7" t="n">
        <f aca="false">1_Data_EDA!K6369</f>
        <v>399.9599915</v>
      </c>
      <c r="F6368" s="7" t="n">
        <f aca="false">1_Data_EDA!L6369</f>
        <v>12</v>
      </c>
      <c r="G6368" s="8" t="n">
        <f aca="false">1_Data_EDA!M6369</f>
        <v>0.029999999</v>
      </c>
      <c r="H6368" s="6" t="n">
        <f aca="false">IF(1_Data_EDA!B6369="First Class",1,0)</f>
        <v>0</v>
      </c>
      <c r="I6368" s="6" t="n">
        <f aca="false">IF(1_Data_EDA!B6369="Second Class",1,0)</f>
        <v>0</v>
      </c>
      <c r="J6368" s="6" t="n">
        <f aca="false">IF(1_Data_EDA!B6369="Same Day",1,0)</f>
        <v>0</v>
      </c>
      <c r="K6368" s="6" t="n">
        <f aca="false">IF(1_Data_EDA!C6369="Corporate",1,0)</f>
        <v>0</v>
      </c>
      <c r="L6368" s="6" t="n">
        <f aca="false">IF(1_Data_EDA!C6369="Home Office",1,0)</f>
        <v>0</v>
      </c>
      <c r="M6368" s="6" t="n">
        <f aca="false">IF(1_Data_EDA!D6369="Europe",1,0)</f>
        <v>0</v>
      </c>
      <c r="N6368" s="6" t="n">
        <f aca="false">IF(1_Data_EDA!D6369="LATAM",1,0)</f>
        <v>1</v>
      </c>
      <c r="O6368" s="6" t="n">
        <f aca="false">IF(1_Data_EDA!D6369="Pacific Asia",1,0)</f>
        <v>0</v>
      </c>
      <c r="P6368" s="6" t="n">
        <f aca="false">IF(1_Data_EDA!D6369="USCA",1,0)</f>
        <v>0</v>
      </c>
      <c r="Q6368" s="6" t="n">
        <f aca="false">IF(C6368&gt;MEDIAN(C$5:C$8004),1,0)</f>
        <v>1</v>
      </c>
      <c r="R6368" s="6" t="n">
        <f aca="false">IF(D6368&gt;2,1,0)</f>
        <v>1</v>
      </c>
    </row>
    <row r="6369" customFormat="false" ht="15" hidden="false" customHeight="true" outlineLevel="0" collapsed="false">
      <c r="A6369" s="6" t="n">
        <f aca="false">1_Data_EDA!O6370</f>
        <v>0</v>
      </c>
      <c r="B6369" s="6" t="n">
        <f aca="false">1_Data_EDA!H6370</f>
        <v>2</v>
      </c>
      <c r="C6369" s="7" t="n">
        <f aca="false">1_Data_EDA!I6370</f>
        <v>59.99000168</v>
      </c>
      <c r="D6369" s="6" t="n">
        <f aca="false">1_Data_EDA!J6370</f>
        <v>1</v>
      </c>
      <c r="E6369" s="7" t="n">
        <f aca="false">1_Data_EDA!K6370</f>
        <v>59.99000168</v>
      </c>
      <c r="F6369" s="7" t="n">
        <f aca="false">1_Data_EDA!L6370</f>
        <v>10.80000019</v>
      </c>
      <c r="G6369" s="8" t="n">
        <f aca="false">1_Data_EDA!M6370</f>
        <v>0.180000007</v>
      </c>
      <c r="H6369" s="6" t="n">
        <f aca="false">IF(1_Data_EDA!B6370="First Class",1,0)</f>
        <v>0</v>
      </c>
      <c r="I6369" s="6" t="n">
        <f aca="false">IF(1_Data_EDA!B6370="Second Class",1,0)</f>
        <v>1</v>
      </c>
      <c r="J6369" s="6" t="n">
        <f aca="false">IF(1_Data_EDA!B6370="Same Day",1,0)</f>
        <v>0</v>
      </c>
      <c r="K6369" s="6" t="n">
        <f aca="false">IF(1_Data_EDA!C6370="Corporate",1,0)</f>
        <v>1</v>
      </c>
      <c r="L6369" s="6" t="n">
        <f aca="false">IF(1_Data_EDA!C6370="Home Office",1,0)</f>
        <v>0</v>
      </c>
      <c r="M6369" s="6" t="n">
        <f aca="false">IF(1_Data_EDA!D6370="Europe",1,0)</f>
        <v>1</v>
      </c>
      <c r="N6369" s="6" t="n">
        <f aca="false">IF(1_Data_EDA!D6370="LATAM",1,0)</f>
        <v>0</v>
      </c>
      <c r="O6369" s="6" t="n">
        <f aca="false">IF(1_Data_EDA!D6370="Pacific Asia",1,0)</f>
        <v>0</v>
      </c>
      <c r="P6369" s="6" t="n">
        <f aca="false">IF(1_Data_EDA!D6370="USCA",1,0)</f>
        <v>0</v>
      </c>
      <c r="Q6369" s="6" t="n">
        <f aca="false">IF(C6369&gt;MEDIAN(C$5:C$8004),1,0)</f>
        <v>0</v>
      </c>
      <c r="R6369" s="6" t="n">
        <f aca="false">IF(D6369&gt;2,1,0)</f>
        <v>0</v>
      </c>
    </row>
    <row r="6370" customFormat="false" ht="15" hidden="false" customHeight="true" outlineLevel="0" collapsed="false">
      <c r="A6370" s="6" t="n">
        <f aca="false">1_Data_EDA!O6371</f>
        <v>1</v>
      </c>
      <c r="B6370" s="6" t="n">
        <f aca="false">1_Data_EDA!H6371</f>
        <v>2</v>
      </c>
      <c r="C6370" s="7" t="n">
        <f aca="false">1_Data_EDA!I6371</f>
        <v>399.980011</v>
      </c>
      <c r="D6370" s="6" t="n">
        <f aca="false">1_Data_EDA!J6371</f>
        <v>1</v>
      </c>
      <c r="E6370" s="7" t="n">
        <f aca="false">1_Data_EDA!K6371</f>
        <v>399.980011</v>
      </c>
      <c r="F6370" s="7" t="n">
        <f aca="false">1_Data_EDA!L6371</f>
        <v>48</v>
      </c>
      <c r="G6370" s="8" t="n">
        <f aca="false">1_Data_EDA!M6371</f>
        <v>0.119999997</v>
      </c>
      <c r="H6370" s="6" t="n">
        <f aca="false">IF(1_Data_EDA!B6371="First Class",1,0)</f>
        <v>0</v>
      </c>
      <c r="I6370" s="6" t="n">
        <f aca="false">IF(1_Data_EDA!B6371="Second Class",1,0)</f>
        <v>1</v>
      </c>
      <c r="J6370" s="6" t="n">
        <f aca="false">IF(1_Data_EDA!B6371="Same Day",1,0)</f>
        <v>0</v>
      </c>
      <c r="K6370" s="6" t="n">
        <f aca="false">IF(1_Data_EDA!C6371="Corporate",1,0)</f>
        <v>1</v>
      </c>
      <c r="L6370" s="6" t="n">
        <f aca="false">IF(1_Data_EDA!C6371="Home Office",1,0)</f>
        <v>0</v>
      </c>
      <c r="M6370" s="6" t="n">
        <f aca="false">IF(1_Data_EDA!D6371="Europe",1,0)</f>
        <v>0</v>
      </c>
      <c r="N6370" s="6" t="n">
        <f aca="false">IF(1_Data_EDA!D6371="LATAM",1,0)</f>
        <v>0</v>
      </c>
      <c r="O6370" s="6" t="n">
        <f aca="false">IF(1_Data_EDA!D6371="Pacific Asia",1,0)</f>
        <v>0</v>
      </c>
      <c r="P6370" s="6" t="n">
        <f aca="false">IF(1_Data_EDA!D6371="USCA",1,0)</f>
        <v>1</v>
      </c>
      <c r="Q6370" s="6" t="n">
        <f aca="false">IF(C6370&gt;MEDIAN(C$5:C$8004),1,0)</f>
        <v>1</v>
      </c>
      <c r="R6370" s="6" t="n">
        <f aca="false">IF(D6370&gt;2,1,0)</f>
        <v>0</v>
      </c>
    </row>
    <row r="6371" customFormat="false" ht="15" hidden="false" customHeight="true" outlineLevel="0" collapsed="false">
      <c r="A6371" s="6" t="n">
        <f aca="false">1_Data_EDA!O6372</f>
        <v>0</v>
      </c>
      <c r="B6371" s="6" t="n">
        <f aca="false">1_Data_EDA!H6372</f>
        <v>4</v>
      </c>
      <c r="C6371" s="7" t="n">
        <f aca="false">1_Data_EDA!I6372</f>
        <v>31.07999992</v>
      </c>
      <c r="D6371" s="6" t="n">
        <f aca="false">1_Data_EDA!J6372</f>
        <v>1</v>
      </c>
      <c r="E6371" s="7" t="n">
        <f aca="false">1_Data_EDA!K6372</f>
        <v>31.07999992</v>
      </c>
      <c r="F6371" s="7" t="n">
        <f aca="false">1_Data_EDA!L6372</f>
        <v>0.310000002</v>
      </c>
      <c r="G6371" s="8" t="n">
        <f aca="false">1_Data_EDA!M6372</f>
        <v>0.01</v>
      </c>
      <c r="H6371" s="6" t="n">
        <f aca="false">IF(1_Data_EDA!B6372="First Class",1,0)</f>
        <v>0</v>
      </c>
      <c r="I6371" s="6" t="n">
        <f aca="false">IF(1_Data_EDA!B6372="Second Class",1,0)</f>
        <v>0</v>
      </c>
      <c r="J6371" s="6" t="n">
        <f aca="false">IF(1_Data_EDA!B6372="Same Day",1,0)</f>
        <v>0</v>
      </c>
      <c r="K6371" s="6" t="n">
        <f aca="false">IF(1_Data_EDA!C6372="Corporate",1,0)</f>
        <v>1</v>
      </c>
      <c r="L6371" s="6" t="n">
        <f aca="false">IF(1_Data_EDA!C6372="Home Office",1,0)</f>
        <v>0</v>
      </c>
      <c r="M6371" s="6" t="n">
        <f aca="false">IF(1_Data_EDA!D6372="Europe",1,0)</f>
        <v>1</v>
      </c>
      <c r="N6371" s="6" t="n">
        <f aca="false">IF(1_Data_EDA!D6372="LATAM",1,0)</f>
        <v>0</v>
      </c>
      <c r="O6371" s="6" t="n">
        <f aca="false">IF(1_Data_EDA!D6372="Pacific Asia",1,0)</f>
        <v>0</v>
      </c>
      <c r="P6371" s="6" t="n">
        <f aca="false">IF(1_Data_EDA!D6372="USCA",1,0)</f>
        <v>0</v>
      </c>
      <c r="Q6371" s="6" t="n">
        <f aca="false">IF(C6371&gt;MEDIAN(C$5:C$8004),1,0)</f>
        <v>0</v>
      </c>
      <c r="R6371" s="6" t="n">
        <f aca="false">IF(D6371&gt;2,1,0)</f>
        <v>0</v>
      </c>
    </row>
    <row r="6372" customFormat="false" ht="15" hidden="false" customHeight="true" outlineLevel="0" collapsed="false">
      <c r="A6372" s="6" t="n">
        <f aca="false">1_Data_EDA!O6373</f>
        <v>1</v>
      </c>
      <c r="B6372" s="6" t="n">
        <f aca="false">1_Data_EDA!H6373</f>
        <v>4</v>
      </c>
      <c r="C6372" s="7" t="n">
        <f aca="false">1_Data_EDA!I6373</f>
        <v>199.9900055</v>
      </c>
      <c r="D6372" s="6" t="n">
        <f aca="false">1_Data_EDA!J6373</f>
        <v>1</v>
      </c>
      <c r="E6372" s="7" t="n">
        <f aca="false">1_Data_EDA!K6373</f>
        <v>199.9900055</v>
      </c>
      <c r="F6372" s="7" t="n">
        <f aca="false">1_Data_EDA!L6373</f>
        <v>32</v>
      </c>
      <c r="G6372" s="8" t="n">
        <f aca="false">1_Data_EDA!M6373</f>
        <v>0.159999996</v>
      </c>
      <c r="H6372" s="6" t="n">
        <f aca="false">IF(1_Data_EDA!B6373="First Class",1,0)</f>
        <v>0</v>
      </c>
      <c r="I6372" s="6" t="n">
        <f aca="false">IF(1_Data_EDA!B6373="Second Class",1,0)</f>
        <v>0</v>
      </c>
      <c r="J6372" s="6" t="n">
        <f aca="false">IF(1_Data_EDA!B6373="Same Day",1,0)</f>
        <v>0</v>
      </c>
      <c r="K6372" s="6" t="n">
        <f aca="false">IF(1_Data_EDA!C6373="Corporate",1,0)</f>
        <v>0</v>
      </c>
      <c r="L6372" s="6" t="n">
        <f aca="false">IF(1_Data_EDA!C6373="Home Office",1,0)</f>
        <v>0</v>
      </c>
      <c r="M6372" s="6" t="n">
        <f aca="false">IF(1_Data_EDA!D6373="Europe",1,0)</f>
        <v>0</v>
      </c>
      <c r="N6372" s="6" t="n">
        <f aca="false">IF(1_Data_EDA!D6373="LATAM",1,0)</f>
        <v>0</v>
      </c>
      <c r="O6372" s="6" t="n">
        <f aca="false">IF(1_Data_EDA!D6373="Pacific Asia",1,0)</f>
        <v>0</v>
      </c>
      <c r="P6372" s="6" t="n">
        <f aca="false">IF(1_Data_EDA!D6373="USCA",1,0)</f>
        <v>1</v>
      </c>
      <c r="Q6372" s="6" t="n">
        <f aca="false">IF(C6372&gt;MEDIAN(C$5:C$8004),1,0)</f>
        <v>1</v>
      </c>
      <c r="R6372" s="6" t="n">
        <f aca="false">IF(D6372&gt;2,1,0)</f>
        <v>0</v>
      </c>
    </row>
    <row r="6373" customFormat="false" ht="15" hidden="false" customHeight="true" outlineLevel="0" collapsed="false">
      <c r="A6373" s="6" t="n">
        <f aca="false">1_Data_EDA!O6374</f>
        <v>1</v>
      </c>
      <c r="B6373" s="6" t="n">
        <f aca="false">1_Data_EDA!H6374</f>
        <v>4</v>
      </c>
      <c r="C6373" s="7" t="n">
        <f aca="false">1_Data_EDA!I6374</f>
        <v>99.98999786</v>
      </c>
      <c r="D6373" s="6" t="n">
        <f aca="false">1_Data_EDA!J6374</f>
        <v>4</v>
      </c>
      <c r="E6373" s="7" t="n">
        <f aca="false">1_Data_EDA!K6374</f>
        <v>399.9599915</v>
      </c>
      <c r="F6373" s="7" t="n">
        <f aca="false">1_Data_EDA!L6374</f>
        <v>63.99000168</v>
      </c>
      <c r="G6373" s="8" t="n">
        <f aca="false">1_Data_EDA!M6374</f>
        <v>0.159999996</v>
      </c>
      <c r="H6373" s="6" t="n">
        <f aca="false">IF(1_Data_EDA!B6374="First Class",1,0)</f>
        <v>0</v>
      </c>
      <c r="I6373" s="6" t="n">
        <f aca="false">IF(1_Data_EDA!B6374="Second Class",1,0)</f>
        <v>0</v>
      </c>
      <c r="J6373" s="6" t="n">
        <f aca="false">IF(1_Data_EDA!B6374="Same Day",1,0)</f>
        <v>0</v>
      </c>
      <c r="K6373" s="6" t="n">
        <f aca="false">IF(1_Data_EDA!C6374="Corporate",1,0)</f>
        <v>0</v>
      </c>
      <c r="L6373" s="6" t="n">
        <f aca="false">IF(1_Data_EDA!C6374="Home Office",1,0)</f>
        <v>0</v>
      </c>
      <c r="M6373" s="6" t="n">
        <f aca="false">IF(1_Data_EDA!D6374="Europe",1,0)</f>
        <v>0</v>
      </c>
      <c r="N6373" s="6" t="n">
        <f aca="false">IF(1_Data_EDA!D6374="LATAM",1,0)</f>
        <v>0</v>
      </c>
      <c r="O6373" s="6" t="n">
        <f aca="false">IF(1_Data_EDA!D6374="Pacific Asia",1,0)</f>
        <v>0</v>
      </c>
      <c r="P6373" s="6" t="n">
        <f aca="false">IF(1_Data_EDA!D6374="USCA",1,0)</f>
        <v>1</v>
      </c>
      <c r="Q6373" s="6" t="n">
        <f aca="false">IF(C6373&gt;MEDIAN(C$5:C$8004),1,0)</f>
        <v>1</v>
      </c>
      <c r="R6373" s="6" t="n">
        <f aca="false">IF(D6373&gt;2,1,0)</f>
        <v>1</v>
      </c>
    </row>
    <row r="6374" customFormat="false" ht="15" hidden="false" customHeight="true" outlineLevel="0" collapsed="false">
      <c r="A6374" s="6" t="n">
        <f aca="false">1_Data_EDA!O6375</f>
        <v>0</v>
      </c>
      <c r="B6374" s="6" t="n">
        <f aca="false">1_Data_EDA!H6375</f>
        <v>4</v>
      </c>
      <c r="C6374" s="7" t="n">
        <f aca="false">1_Data_EDA!I6375</f>
        <v>99.98999786</v>
      </c>
      <c r="D6374" s="6" t="n">
        <f aca="false">1_Data_EDA!J6375</f>
        <v>1</v>
      </c>
      <c r="E6374" s="7" t="n">
        <f aca="false">1_Data_EDA!K6375</f>
        <v>99.98999786</v>
      </c>
      <c r="F6374" s="7" t="n">
        <f aca="false">1_Data_EDA!L6375</f>
        <v>18</v>
      </c>
      <c r="G6374" s="8" t="n">
        <f aca="false">1_Data_EDA!M6375</f>
        <v>0.180000007</v>
      </c>
      <c r="H6374" s="6" t="n">
        <f aca="false">IF(1_Data_EDA!B6375="First Class",1,0)</f>
        <v>0</v>
      </c>
      <c r="I6374" s="6" t="n">
        <f aca="false">IF(1_Data_EDA!B6375="Second Class",1,0)</f>
        <v>0</v>
      </c>
      <c r="J6374" s="6" t="n">
        <f aca="false">IF(1_Data_EDA!B6375="Same Day",1,0)</f>
        <v>0</v>
      </c>
      <c r="K6374" s="6" t="n">
        <f aca="false">IF(1_Data_EDA!C6375="Corporate",1,0)</f>
        <v>0</v>
      </c>
      <c r="L6374" s="6" t="n">
        <f aca="false">IF(1_Data_EDA!C6375="Home Office",1,0)</f>
        <v>0</v>
      </c>
      <c r="M6374" s="6" t="n">
        <f aca="false">IF(1_Data_EDA!D6375="Europe",1,0)</f>
        <v>0</v>
      </c>
      <c r="N6374" s="6" t="n">
        <f aca="false">IF(1_Data_EDA!D6375="LATAM",1,0)</f>
        <v>1</v>
      </c>
      <c r="O6374" s="6" t="n">
        <f aca="false">IF(1_Data_EDA!D6375="Pacific Asia",1,0)</f>
        <v>0</v>
      </c>
      <c r="P6374" s="6" t="n">
        <f aca="false">IF(1_Data_EDA!D6375="USCA",1,0)</f>
        <v>0</v>
      </c>
      <c r="Q6374" s="6" t="n">
        <f aca="false">IF(C6374&gt;MEDIAN(C$5:C$8004),1,0)</f>
        <v>1</v>
      </c>
      <c r="R6374" s="6" t="n">
        <f aca="false">IF(D6374&gt;2,1,0)</f>
        <v>0</v>
      </c>
    </row>
    <row r="6375" customFormat="false" ht="15" hidden="false" customHeight="true" outlineLevel="0" collapsed="false">
      <c r="A6375" s="6" t="n">
        <f aca="false">1_Data_EDA!O6376</f>
        <v>1</v>
      </c>
      <c r="B6375" s="6" t="n">
        <f aca="false">1_Data_EDA!H6376</f>
        <v>2</v>
      </c>
      <c r="C6375" s="7" t="n">
        <f aca="false">1_Data_EDA!I6376</f>
        <v>50</v>
      </c>
      <c r="D6375" s="6" t="n">
        <f aca="false">1_Data_EDA!J6376</f>
        <v>1</v>
      </c>
      <c r="E6375" s="7" t="n">
        <f aca="false">1_Data_EDA!K6376</f>
        <v>50</v>
      </c>
      <c r="F6375" s="7" t="n">
        <f aca="false">1_Data_EDA!L6376</f>
        <v>6</v>
      </c>
      <c r="G6375" s="8" t="n">
        <f aca="false">1_Data_EDA!M6376</f>
        <v>0.119999997</v>
      </c>
      <c r="H6375" s="6" t="n">
        <f aca="false">IF(1_Data_EDA!B6376="First Class",1,0)</f>
        <v>0</v>
      </c>
      <c r="I6375" s="6" t="n">
        <f aca="false">IF(1_Data_EDA!B6376="Second Class",1,0)</f>
        <v>1</v>
      </c>
      <c r="J6375" s="6" t="n">
        <f aca="false">IF(1_Data_EDA!B6376="Same Day",1,0)</f>
        <v>0</v>
      </c>
      <c r="K6375" s="6" t="n">
        <f aca="false">IF(1_Data_EDA!C6376="Corporate",1,0)</f>
        <v>1</v>
      </c>
      <c r="L6375" s="6" t="n">
        <f aca="false">IF(1_Data_EDA!C6376="Home Office",1,0)</f>
        <v>0</v>
      </c>
      <c r="M6375" s="6" t="n">
        <f aca="false">IF(1_Data_EDA!D6376="Europe",1,0)</f>
        <v>1</v>
      </c>
      <c r="N6375" s="6" t="n">
        <f aca="false">IF(1_Data_EDA!D6376="LATAM",1,0)</f>
        <v>0</v>
      </c>
      <c r="O6375" s="6" t="n">
        <f aca="false">IF(1_Data_EDA!D6376="Pacific Asia",1,0)</f>
        <v>0</v>
      </c>
      <c r="P6375" s="6" t="n">
        <f aca="false">IF(1_Data_EDA!D6376="USCA",1,0)</f>
        <v>0</v>
      </c>
      <c r="Q6375" s="6" t="n">
        <f aca="false">IF(C6375&gt;MEDIAN(C$5:C$8004),1,0)</f>
        <v>0</v>
      </c>
      <c r="R6375" s="6" t="n">
        <f aca="false">IF(D6375&gt;2,1,0)</f>
        <v>0</v>
      </c>
    </row>
    <row r="6376" customFormat="false" ht="15" hidden="false" customHeight="true" outlineLevel="0" collapsed="false">
      <c r="A6376" s="6" t="n">
        <f aca="false">1_Data_EDA!O6377</f>
        <v>0</v>
      </c>
      <c r="B6376" s="6" t="n">
        <f aca="false">1_Data_EDA!H6377</f>
        <v>4</v>
      </c>
      <c r="C6376" s="7" t="n">
        <f aca="false">1_Data_EDA!I6377</f>
        <v>129.9900055</v>
      </c>
      <c r="D6376" s="6" t="n">
        <f aca="false">1_Data_EDA!J6377</f>
        <v>1</v>
      </c>
      <c r="E6376" s="7" t="n">
        <f aca="false">1_Data_EDA!K6377</f>
        <v>129.9900055</v>
      </c>
      <c r="F6376" s="7" t="n">
        <f aca="false">1_Data_EDA!L6377</f>
        <v>2.599999905</v>
      </c>
      <c r="G6376" s="8" t="n">
        <f aca="false">1_Data_EDA!M6377</f>
        <v>0.02</v>
      </c>
      <c r="H6376" s="6" t="n">
        <f aca="false">IF(1_Data_EDA!B6377="First Class",1,0)</f>
        <v>0</v>
      </c>
      <c r="I6376" s="6" t="n">
        <f aca="false">IF(1_Data_EDA!B6377="Second Class",1,0)</f>
        <v>0</v>
      </c>
      <c r="J6376" s="6" t="n">
        <f aca="false">IF(1_Data_EDA!B6377="Same Day",1,0)</f>
        <v>0</v>
      </c>
      <c r="K6376" s="6" t="n">
        <f aca="false">IF(1_Data_EDA!C6377="Corporate",1,0)</f>
        <v>0</v>
      </c>
      <c r="L6376" s="6" t="n">
        <f aca="false">IF(1_Data_EDA!C6377="Home Office",1,0)</f>
        <v>0</v>
      </c>
      <c r="M6376" s="6" t="n">
        <f aca="false">IF(1_Data_EDA!D6377="Europe",1,0)</f>
        <v>1</v>
      </c>
      <c r="N6376" s="6" t="n">
        <f aca="false">IF(1_Data_EDA!D6377="LATAM",1,0)</f>
        <v>0</v>
      </c>
      <c r="O6376" s="6" t="n">
        <f aca="false">IF(1_Data_EDA!D6377="Pacific Asia",1,0)</f>
        <v>0</v>
      </c>
      <c r="P6376" s="6" t="n">
        <f aca="false">IF(1_Data_EDA!D6377="USCA",1,0)</f>
        <v>0</v>
      </c>
      <c r="Q6376" s="6" t="n">
        <f aca="false">IF(C6376&gt;MEDIAN(C$5:C$8004),1,0)</f>
        <v>1</v>
      </c>
      <c r="R6376" s="6" t="n">
        <f aca="false">IF(D6376&gt;2,1,0)</f>
        <v>0</v>
      </c>
    </row>
    <row r="6377" customFormat="false" ht="15" hidden="false" customHeight="true" outlineLevel="0" collapsed="false">
      <c r="A6377" s="6" t="n">
        <f aca="false">1_Data_EDA!O6378</f>
        <v>1</v>
      </c>
      <c r="B6377" s="6" t="n">
        <f aca="false">1_Data_EDA!H6378</f>
        <v>2</v>
      </c>
      <c r="C6377" s="7" t="n">
        <f aca="false">1_Data_EDA!I6378</f>
        <v>50</v>
      </c>
      <c r="D6377" s="6" t="n">
        <f aca="false">1_Data_EDA!J6378</f>
        <v>1</v>
      </c>
      <c r="E6377" s="7" t="n">
        <f aca="false">1_Data_EDA!K6378</f>
        <v>50</v>
      </c>
      <c r="F6377" s="7" t="n">
        <f aca="false">1_Data_EDA!L6378</f>
        <v>2</v>
      </c>
      <c r="G6377" s="8" t="n">
        <f aca="false">1_Data_EDA!M6378</f>
        <v>0.039999999</v>
      </c>
      <c r="H6377" s="6" t="n">
        <f aca="false">IF(1_Data_EDA!B6378="First Class",1,0)</f>
        <v>0</v>
      </c>
      <c r="I6377" s="6" t="n">
        <f aca="false">IF(1_Data_EDA!B6378="Second Class",1,0)</f>
        <v>1</v>
      </c>
      <c r="J6377" s="6" t="n">
        <f aca="false">IF(1_Data_EDA!B6378="Same Day",1,0)</f>
        <v>0</v>
      </c>
      <c r="K6377" s="6" t="n">
        <f aca="false">IF(1_Data_EDA!C6378="Corporate",1,0)</f>
        <v>0</v>
      </c>
      <c r="L6377" s="6" t="n">
        <f aca="false">IF(1_Data_EDA!C6378="Home Office",1,0)</f>
        <v>0</v>
      </c>
      <c r="M6377" s="6" t="n">
        <f aca="false">IF(1_Data_EDA!D6378="Europe",1,0)</f>
        <v>0</v>
      </c>
      <c r="N6377" s="6" t="n">
        <f aca="false">IF(1_Data_EDA!D6378="LATAM",1,0)</f>
        <v>0</v>
      </c>
      <c r="O6377" s="6" t="n">
        <f aca="false">IF(1_Data_EDA!D6378="Pacific Asia",1,0)</f>
        <v>0</v>
      </c>
      <c r="P6377" s="6" t="n">
        <f aca="false">IF(1_Data_EDA!D6378="USCA",1,0)</f>
        <v>0</v>
      </c>
      <c r="Q6377" s="6" t="n">
        <f aca="false">IF(C6377&gt;MEDIAN(C$5:C$8004),1,0)</f>
        <v>0</v>
      </c>
      <c r="R6377" s="6" t="n">
        <f aca="false">IF(D6377&gt;2,1,0)</f>
        <v>0</v>
      </c>
    </row>
    <row r="6378" customFormat="false" ht="15" hidden="false" customHeight="true" outlineLevel="0" collapsed="false">
      <c r="A6378" s="6" t="n">
        <f aca="false">1_Data_EDA!O6379</f>
        <v>1</v>
      </c>
      <c r="B6378" s="6" t="n">
        <f aca="false">1_Data_EDA!H6379</f>
        <v>2</v>
      </c>
      <c r="C6378" s="7" t="n">
        <f aca="false">1_Data_EDA!I6379</f>
        <v>399.980011</v>
      </c>
      <c r="D6378" s="6" t="n">
        <f aca="false">1_Data_EDA!J6379</f>
        <v>1</v>
      </c>
      <c r="E6378" s="7" t="n">
        <f aca="false">1_Data_EDA!K6379</f>
        <v>399.980011</v>
      </c>
      <c r="F6378" s="7" t="n">
        <f aca="false">1_Data_EDA!L6379</f>
        <v>0</v>
      </c>
      <c r="G6378" s="8" t="n">
        <f aca="false">1_Data_EDA!M6379</f>
        <v>0</v>
      </c>
      <c r="H6378" s="6" t="n">
        <f aca="false">IF(1_Data_EDA!B6379="First Class",1,0)</f>
        <v>0</v>
      </c>
      <c r="I6378" s="6" t="n">
        <f aca="false">IF(1_Data_EDA!B6379="Second Class",1,0)</f>
        <v>1</v>
      </c>
      <c r="J6378" s="6" t="n">
        <f aca="false">IF(1_Data_EDA!B6379="Same Day",1,0)</f>
        <v>0</v>
      </c>
      <c r="K6378" s="6" t="n">
        <f aca="false">IF(1_Data_EDA!C6379="Corporate",1,0)</f>
        <v>0</v>
      </c>
      <c r="L6378" s="6" t="n">
        <f aca="false">IF(1_Data_EDA!C6379="Home Office",1,0)</f>
        <v>1</v>
      </c>
      <c r="M6378" s="6" t="n">
        <f aca="false">IF(1_Data_EDA!D6379="Europe",1,0)</f>
        <v>0</v>
      </c>
      <c r="N6378" s="6" t="n">
        <f aca="false">IF(1_Data_EDA!D6379="LATAM",1,0)</f>
        <v>1</v>
      </c>
      <c r="O6378" s="6" t="n">
        <f aca="false">IF(1_Data_EDA!D6379="Pacific Asia",1,0)</f>
        <v>0</v>
      </c>
      <c r="P6378" s="6" t="n">
        <f aca="false">IF(1_Data_EDA!D6379="USCA",1,0)</f>
        <v>0</v>
      </c>
      <c r="Q6378" s="6" t="n">
        <f aca="false">IF(C6378&gt;MEDIAN(C$5:C$8004),1,0)</f>
        <v>1</v>
      </c>
      <c r="R6378" s="6" t="n">
        <f aca="false">IF(D6378&gt;2,1,0)</f>
        <v>0</v>
      </c>
    </row>
    <row r="6379" customFormat="false" ht="15" hidden="false" customHeight="true" outlineLevel="0" collapsed="false">
      <c r="A6379" s="6" t="n">
        <f aca="false">1_Data_EDA!O6380</f>
        <v>0</v>
      </c>
      <c r="B6379" s="6" t="n">
        <f aca="false">1_Data_EDA!H6380</f>
        <v>4</v>
      </c>
      <c r="C6379" s="7" t="n">
        <f aca="false">1_Data_EDA!I6380</f>
        <v>299.980011</v>
      </c>
      <c r="D6379" s="6" t="n">
        <f aca="false">1_Data_EDA!J6380</f>
        <v>1</v>
      </c>
      <c r="E6379" s="7" t="n">
        <f aca="false">1_Data_EDA!K6380</f>
        <v>299.980011</v>
      </c>
      <c r="F6379" s="7" t="n">
        <f aca="false">1_Data_EDA!L6380</f>
        <v>36</v>
      </c>
      <c r="G6379" s="8" t="n">
        <f aca="false">1_Data_EDA!M6380</f>
        <v>0.119999997</v>
      </c>
      <c r="H6379" s="6" t="n">
        <f aca="false">IF(1_Data_EDA!B6380="First Class",1,0)</f>
        <v>0</v>
      </c>
      <c r="I6379" s="6" t="n">
        <f aca="false">IF(1_Data_EDA!B6380="Second Class",1,0)</f>
        <v>0</v>
      </c>
      <c r="J6379" s="6" t="n">
        <f aca="false">IF(1_Data_EDA!B6380="Same Day",1,0)</f>
        <v>0</v>
      </c>
      <c r="K6379" s="6" t="n">
        <f aca="false">IF(1_Data_EDA!C6380="Corporate",1,0)</f>
        <v>0</v>
      </c>
      <c r="L6379" s="6" t="n">
        <f aca="false">IF(1_Data_EDA!C6380="Home Office",1,0)</f>
        <v>0</v>
      </c>
      <c r="M6379" s="6" t="n">
        <f aca="false">IF(1_Data_EDA!D6380="Europe",1,0)</f>
        <v>1</v>
      </c>
      <c r="N6379" s="6" t="n">
        <f aca="false">IF(1_Data_EDA!D6380="LATAM",1,0)</f>
        <v>0</v>
      </c>
      <c r="O6379" s="6" t="n">
        <f aca="false">IF(1_Data_EDA!D6380="Pacific Asia",1,0)</f>
        <v>0</v>
      </c>
      <c r="P6379" s="6" t="n">
        <f aca="false">IF(1_Data_EDA!D6380="USCA",1,0)</f>
        <v>0</v>
      </c>
      <c r="Q6379" s="6" t="n">
        <f aca="false">IF(C6379&gt;MEDIAN(C$5:C$8004),1,0)</f>
        <v>1</v>
      </c>
      <c r="R6379" s="6" t="n">
        <f aca="false">IF(D6379&gt;2,1,0)</f>
        <v>0</v>
      </c>
    </row>
    <row r="6380" customFormat="false" ht="15" hidden="false" customHeight="true" outlineLevel="0" collapsed="false">
      <c r="A6380" s="6" t="n">
        <f aca="false">1_Data_EDA!O6381</f>
        <v>0</v>
      </c>
      <c r="B6380" s="6" t="n">
        <f aca="false">1_Data_EDA!H6381</f>
        <v>4</v>
      </c>
      <c r="C6380" s="7" t="n">
        <f aca="false">1_Data_EDA!I6381</f>
        <v>129.9900055</v>
      </c>
      <c r="D6380" s="6" t="n">
        <f aca="false">1_Data_EDA!J6381</f>
        <v>1</v>
      </c>
      <c r="E6380" s="7" t="n">
        <f aca="false">1_Data_EDA!K6381</f>
        <v>129.9900055</v>
      </c>
      <c r="F6380" s="7" t="n">
        <f aca="false">1_Data_EDA!L6381</f>
        <v>0</v>
      </c>
      <c r="G6380" s="8" t="n">
        <f aca="false">1_Data_EDA!M6381</f>
        <v>0</v>
      </c>
      <c r="H6380" s="6" t="n">
        <f aca="false">IF(1_Data_EDA!B6381="First Class",1,0)</f>
        <v>0</v>
      </c>
      <c r="I6380" s="6" t="n">
        <f aca="false">IF(1_Data_EDA!B6381="Second Class",1,0)</f>
        <v>0</v>
      </c>
      <c r="J6380" s="6" t="n">
        <f aca="false">IF(1_Data_EDA!B6381="Same Day",1,0)</f>
        <v>0</v>
      </c>
      <c r="K6380" s="6" t="n">
        <f aca="false">IF(1_Data_EDA!C6381="Corporate",1,0)</f>
        <v>0</v>
      </c>
      <c r="L6380" s="6" t="n">
        <f aca="false">IF(1_Data_EDA!C6381="Home Office",1,0)</f>
        <v>1</v>
      </c>
      <c r="M6380" s="6" t="n">
        <f aca="false">IF(1_Data_EDA!D6381="Europe",1,0)</f>
        <v>1</v>
      </c>
      <c r="N6380" s="6" t="n">
        <f aca="false">IF(1_Data_EDA!D6381="LATAM",1,0)</f>
        <v>0</v>
      </c>
      <c r="O6380" s="6" t="n">
        <f aca="false">IF(1_Data_EDA!D6381="Pacific Asia",1,0)</f>
        <v>0</v>
      </c>
      <c r="P6380" s="6" t="n">
        <f aca="false">IF(1_Data_EDA!D6381="USCA",1,0)</f>
        <v>0</v>
      </c>
      <c r="Q6380" s="6" t="n">
        <f aca="false">IF(C6380&gt;MEDIAN(C$5:C$8004),1,0)</f>
        <v>1</v>
      </c>
      <c r="R6380" s="6" t="n">
        <f aca="false">IF(D6380&gt;2,1,0)</f>
        <v>0</v>
      </c>
    </row>
    <row r="6381" customFormat="false" ht="15" hidden="false" customHeight="true" outlineLevel="0" collapsed="false">
      <c r="A6381" s="6" t="n">
        <f aca="false">1_Data_EDA!O6382</f>
        <v>1</v>
      </c>
      <c r="B6381" s="6" t="n">
        <f aca="false">1_Data_EDA!H6382</f>
        <v>2</v>
      </c>
      <c r="C6381" s="7" t="n">
        <f aca="false">1_Data_EDA!I6382</f>
        <v>129.9900055</v>
      </c>
      <c r="D6381" s="6" t="n">
        <f aca="false">1_Data_EDA!J6382</f>
        <v>1</v>
      </c>
      <c r="E6381" s="7" t="n">
        <f aca="false">1_Data_EDA!K6382</f>
        <v>129.9900055</v>
      </c>
      <c r="F6381" s="7" t="n">
        <f aca="false">1_Data_EDA!L6382</f>
        <v>32.5</v>
      </c>
      <c r="G6381" s="8" t="n">
        <f aca="false">1_Data_EDA!M6382</f>
        <v>0.25</v>
      </c>
      <c r="H6381" s="6" t="n">
        <f aca="false">IF(1_Data_EDA!B6382="First Class",1,0)</f>
        <v>0</v>
      </c>
      <c r="I6381" s="6" t="n">
        <f aca="false">IF(1_Data_EDA!B6382="Second Class",1,0)</f>
        <v>1</v>
      </c>
      <c r="J6381" s="6" t="n">
        <f aca="false">IF(1_Data_EDA!B6382="Same Day",1,0)</f>
        <v>0</v>
      </c>
      <c r="K6381" s="6" t="n">
        <f aca="false">IF(1_Data_EDA!C6382="Corporate",1,0)</f>
        <v>1</v>
      </c>
      <c r="L6381" s="6" t="n">
        <f aca="false">IF(1_Data_EDA!C6382="Home Office",1,0)</f>
        <v>0</v>
      </c>
      <c r="M6381" s="6" t="n">
        <f aca="false">IF(1_Data_EDA!D6382="Europe",1,0)</f>
        <v>0</v>
      </c>
      <c r="N6381" s="6" t="n">
        <f aca="false">IF(1_Data_EDA!D6382="LATAM",1,0)</f>
        <v>0</v>
      </c>
      <c r="O6381" s="6" t="n">
        <f aca="false">IF(1_Data_EDA!D6382="Pacific Asia",1,0)</f>
        <v>0</v>
      </c>
      <c r="P6381" s="6" t="n">
        <f aca="false">IF(1_Data_EDA!D6382="USCA",1,0)</f>
        <v>1</v>
      </c>
      <c r="Q6381" s="6" t="n">
        <f aca="false">IF(C6381&gt;MEDIAN(C$5:C$8004),1,0)</f>
        <v>1</v>
      </c>
      <c r="R6381" s="6" t="n">
        <f aca="false">IF(D6381&gt;2,1,0)</f>
        <v>0</v>
      </c>
    </row>
    <row r="6382" customFormat="false" ht="15" hidden="false" customHeight="true" outlineLevel="0" collapsed="false">
      <c r="A6382" s="6" t="n">
        <f aca="false">1_Data_EDA!O6383</f>
        <v>1</v>
      </c>
      <c r="B6382" s="6" t="n">
        <f aca="false">1_Data_EDA!H6383</f>
        <v>0</v>
      </c>
      <c r="C6382" s="7" t="n">
        <f aca="false">1_Data_EDA!I6383</f>
        <v>51.99000168</v>
      </c>
      <c r="D6382" s="6" t="n">
        <f aca="false">1_Data_EDA!J6383</f>
        <v>5</v>
      </c>
      <c r="E6382" s="7" t="n">
        <f aca="false">1_Data_EDA!K6383</f>
        <v>259.9500122</v>
      </c>
      <c r="F6382" s="7" t="n">
        <f aca="false">1_Data_EDA!L6383</f>
        <v>13</v>
      </c>
      <c r="G6382" s="8" t="n">
        <f aca="false">1_Data_EDA!M6383</f>
        <v>0.050000001</v>
      </c>
      <c r="H6382" s="6" t="n">
        <f aca="false">IF(1_Data_EDA!B6383="First Class",1,0)</f>
        <v>0</v>
      </c>
      <c r="I6382" s="6" t="n">
        <f aca="false">IF(1_Data_EDA!B6383="Second Class",1,0)</f>
        <v>0</v>
      </c>
      <c r="J6382" s="6" t="n">
        <f aca="false">IF(1_Data_EDA!B6383="Same Day",1,0)</f>
        <v>1</v>
      </c>
      <c r="K6382" s="6" t="n">
        <f aca="false">IF(1_Data_EDA!C6383="Corporate",1,0)</f>
        <v>1</v>
      </c>
      <c r="L6382" s="6" t="n">
        <f aca="false">IF(1_Data_EDA!C6383="Home Office",1,0)</f>
        <v>0</v>
      </c>
      <c r="M6382" s="6" t="n">
        <f aca="false">IF(1_Data_EDA!D6383="Europe",1,0)</f>
        <v>0</v>
      </c>
      <c r="N6382" s="6" t="n">
        <f aca="false">IF(1_Data_EDA!D6383="LATAM",1,0)</f>
        <v>0</v>
      </c>
      <c r="O6382" s="6" t="n">
        <f aca="false">IF(1_Data_EDA!D6383="Pacific Asia",1,0)</f>
        <v>0</v>
      </c>
      <c r="P6382" s="6" t="n">
        <f aca="false">IF(1_Data_EDA!D6383="USCA",1,0)</f>
        <v>1</v>
      </c>
      <c r="Q6382" s="6" t="n">
        <f aca="false">IF(C6382&gt;MEDIAN(C$5:C$8004),1,0)</f>
        <v>0</v>
      </c>
      <c r="R6382" s="6" t="n">
        <f aca="false">IF(D6382&gt;2,1,0)</f>
        <v>1</v>
      </c>
    </row>
    <row r="6383" customFormat="false" ht="15" hidden="false" customHeight="true" outlineLevel="0" collapsed="false">
      <c r="A6383" s="6" t="n">
        <f aca="false">1_Data_EDA!O6384</f>
        <v>0</v>
      </c>
      <c r="B6383" s="6" t="n">
        <f aca="false">1_Data_EDA!H6384</f>
        <v>0</v>
      </c>
      <c r="C6383" s="7" t="n">
        <f aca="false">1_Data_EDA!I6384</f>
        <v>299.980011</v>
      </c>
      <c r="D6383" s="6" t="n">
        <f aca="false">1_Data_EDA!J6384</f>
        <v>1</v>
      </c>
      <c r="E6383" s="7" t="n">
        <f aca="false">1_Data_EDA!K6384</f>
        <v>299.980011</v>
      </c>
      <c r="F6383" s="7" t="n">
        <f aca="false">1_Data_EDA!L6384</f>
        <v>12</v>
      </c>
      <c r="G6383" s="8" t="n">
        <f aca="false">1_Data_EDA!M6384</f>
        <v>0.039999999</v>
      </c>
      <c r="H6383" s="6" t="n">
        <f aca="false">IF(1_Data_EDA!B6384="First Class",1,0)</f>
        <v>0</v>
      </c>
      <c r="I6383" s="6" t="n">
        <f aca="false">IF(1_Data_EDA!B6384="Second Class",1,0)</f>
        <v>0</v>
      </c>
      <c r="J6383" s="6" t="n">
        <f aca="false">IF(1_Data_EDA!B6384="Same Day",1,0)</f>
        <v>1</v>
      </c>
      <c r="K6383" s="6" t="n">
        <f aca="false">IF(1_Data_EDA!C6384="Corporate",1,0)</f>
        <v>0</v>
      </c>
      <c r="L6383" s="6" t="n">
        <f aca="false">IF(1_Data_EDA!C6384="Home Office",1,0)</f>
        <v>0</v>
      </c>
      <c r="M6383" s="6" t="n">
        <f aca="false">IF(1_Data_EDA!D6384="Europe",1,0)</f>
        <v>0</v>
      </c>
      <c r="N6383" s="6" t="n">
        <f aca="false">IF(1_Data_EDA!D6384="LATAM",1,0)</f>
        <v>0</v>
      </c>
      <c r="O6383" s="6" t="n">
        <f aca="false">IF(1_Data_EDA!D6384="Pacific Asia",1,0)</f>
        <v>1</v>
      </c>
      <c r="P6383" s="6" t="n">
        <f aca="false">IF(1_Data_EDA!D6384="USCA",1,0)</f>
        <v>0</v>
      </c>
      <c r="Q6383" s="6" t="n">
        <f aca="false">IF(C6383&gt;MEDIAN(C$5:C$8004),1,0)</f>
        <v>1</v>
      </c>
      <c r="R6383" s="6" t="n">
        <f aca="false">IF(D6383&gt;2,1,0)</f>
        <v>0</v>
      </c>
    </row>
    <row r="6384" customFormat="false" ht="15" hidden="false" customHeight="true" outlineLevel="0" collapsed="false">
      <c r="A6384" s="6" t="n">
        <f aca="false">1_Data_EDA!O6385</f>
        <v>0</v>
      </c>
      <c r="B6384" s="6" t="n">
        <f aca="false">1_Data_EDA!H6385</f>
        <v>4</v>
      </c>
      <c r="C6384" s="7" t="n">
        <f aca="false">1_Data_EDA!I6385</f>
        <v>49.97999954</v>
      </c>
      <c r="D6384" s="6" t="n">
        <f aca="false">1_Data_EDA!J6385</f>
        <v>2</v>
      </c>
      <c r="E6384" s="7" t="n">
        <f aca="false">1_Data_EDA!K6385</f>
        <v>99.95999908</v>
      </c>
      <c r="F6384" s="7" t="n">
        <f aca="false">1_Data_EDA!L6385</f>
        <v>16.98999977</v>
      </c>
      <c r="G6384" s="8" t="n">
        <f aca="false">1_Data_EDA!M6385</f>
        <v>0.170000002</v>
      </c>
      <c r="H6384" s="6" t="n">
        <f aca="false">IF(1_Data_EDA!B6385="First Class",1,0)</f>
        <v>0</v>
      </c>
      <c r="I6384" s="6" t="n">
        <f aca="false">IF(1_Data_EDA!B6385="Second Class",1,0)</f>
        <v>0</v>
      </c>
      <c r="J6384" s="6" t="n">
        <f aca="false">IF(1_Data_EDA!B6385="Same Day",1,0)</f>
        <v>0</v>
      </c>
      <c r="K6384" s="6" t="n">
        <f aca="false">IF(1_Data_EDA!C6385="Corporate",1,0)</f>
        <v>0</v>
      </c>
      <c r="L6384" s="6" t="n">
        <f aca="false">IF(1_Data_EDA!C6385="Home Office",1,0)</f>
        <v>0</v>
      </c>
      <c r="M6384" s="6" t="n">
        <f aca="false">IF(1_Data_EDA!D6385="Europe",1,0)</f>
        <v>0</v>
      </c>
      <c r="N6384" s="6" t="n">
        <f aca="false">IF(1_Data_EDA!D6385="LATAM",1,0)</f>
        <v>0</v>
      </c>
      <c r="O6384" s="6" t="n">
        <f aca="false">IF(1_Data_EDA!D6385="Pacific Asia",1,0)</f>
        <v>0</v>
      </c>
      <c r="P6384" s="6" t="n">
        <f aca="false">IF(1_Data_EDA!D6385="USCA",1,0)</f>
        <v>1</v>
      </c>
      <c r="Q6384" s="6" t="n">
        <f aca="false">IF(C6384&gt;MEDIAN(C$5:C$8004),1,0)</f>
        <v>0</v>
      </c>
      <c r="R6384" s="6" t="n">
        <f aca="false">IF(D6384&gt;2,1,0)</f>
        <v>0</v>
      </c>
    </row>
    <row r="6385" customFormat="false" ht="15" hidden="false" customHeight="true" outlineLevel="0" collapsed="false">
      <c r="A6385" s="6" t="n">
        <f aca="false">1_Data_EDA!O6386</f>
        <v>0</v>
      </c>
      <c r="B6385" s="6" t="n">
        <f aca="false">1_Data_EDA!H6386</f>
        <v>4</v>
      </c>
      <c r="C6385" s="7" t="n">
        <f aca="false">1_Data_EDA!I6386</f>
        <v>99.98999786</v>
      </c>
      <c r="D6385" s="6" t="n">
        <f aca="false">1_Data_EDA!J6386</f>
        <v>5</v>
      </c>
      <c r="E6385" s="7" t="n">
        <f aca="false">1_Data_EDA!K6386</f>
        <v>499.9500122</v>
      </c>
      <c r="F6385" s="7" t="n">
        <f aca="false">1_Data_EDA!L6386</f>
        <v>20</v>
      </c>
      <c r="G6385" s="8" t="n">
        <f aca="false">1_Data_EDA!M6386</f>
        <v>0.039999999</v>
      </c>
      <c r="H6385" s="6" t="n">
        <f aca="false">IF(1_Data_EDA!B6386="First Class",1,0)</f>
        <v>0</v>
      </c>
      <c r="I6385" s="6" t="n">
        <f aca="false">IF(1_Data_EDA!B6386="Second Class",1,0)</f>
        <v>0</v>
      </c>
      <c r="J6385" s="6" t="n">
        <f aca="false">IF(1_Data_EDA!B6386="Same Day",1,0)</f>
        <v>0</v>
      </c>
      <c r="K6385" s="6" t="n">
        <f aca="false">IF(1_Data_EDA!C6386="Corporate",1,0)</f>
        <v>0</v>
      </c>
      <c r="L6385" s="6" t="n">
        <f aca="false">IF(1_Data_EDA!C6386="Home Office",1,0)</f>
        <v>0</v>
      </c>
      <c r="M6385" s="6" t="n">
        <f aca="false">IF(1_Data_EDA!D6386="Europe",1,0)</f>
        <v>0</v>
      </c>
      <c r="N6385" s="6" t="n">
        <f aca="false">IF(1_Data_EDA!D6386="LATAM",1,0)</f>
        <v>1</v>
      </c>
      <c r="O6385" s="6" t="n">
        <f aca="false">IF(1_Data_EDA!D6386="Pacific Asia",1,0)</f>
        <v>0</v>
      </c>
      <c r="P6385" s="6" t="n">
        <f aca="false">IF(1_Data_EDA!D6386="USCA",1,0)</f>
        <v>0</v>
      </c>
      <c r="Q6385" s="6" t="n">
        <f aca="false">IF(C6385&gt;MEDIAN(C$5:C$8004),1,0)</f>
        <v>1</v>
      </c>
      <c r="R6385" s="6" t="n">
        <f aca="false">IF(D6385&gt;2,1,0)</f>
        <v>1</v>
      </c>
    </row>
    <row r="6386" customFormat="false" ht="15" hidden="false" customHeight="true" outlineLevel="0" collapsed="false">
      <c r="A6386" s="6" t="n">
        <f aca="false">1_Data_EDA!O6387</f>
        <v>0</v>
      </c>
      <c r="B6386" s="6" t="n">
        <f aca="false">1_Data_EDA!H6387</f>
        <v>4</v>
      </c>
      <c r="C6386" s="7" t="n">
        <f aca="false">1_Data_EDA!I6387</f>
        <v>199.9900055</v>
      </c>
      <c r="D6386" s="6" t="n">
        <f aca="false">1_Data_EDA!J6387</f>
        <v>1</v>
      </c>
      <c r="E6386" s="7" t="n">
        <f aca="false">1_Data_EDA!K6387</f>
        <v>199.9900055</v>
      </c>
      <c r="F6386" s="7" t="n">
        <f aca="false">1_Data_EDA!L6387</f>
        <v>30</v>
      </c>
      <c r="G6386" s="8" t="n">
        <f aca="false">1_Data_EDA!M6387</f>
        <v>0.150000006</v>
      </c>
      <c r="H6386" s="6" t="n">
        <f aca="false">IF(1_Data_EDA!B6387="First Class",1,0)</f>
        <v>0</v>
      </c>
      <c r="I6386" s="6" t="n">
        <f aca="false">IF(1_Data_EDA!B6387="Second Class",1,0)</f>
        <v>0</v>
      </c>
      <c r="J6386" s="6" t="n">
        <f aca="false">IF(1_Data_EDA!B6387="Same Day",1,0)</f>
        <v>0</v>
      </c>
      <c r="K6386" s="6" t="n">
        <f aca="false">IF(1_Data_EDA!C6387="Corporate",1,0)</f>
        <v>0</v>
      </c>
      <c r="L6386" s="6" t="n">
        <f aca="false">IF(1_Data_EDA!C6387="Home Office",1,0)</f>
        <v>0</v>
      </c>
      <c r="M6386" s="6" t="n">
        <f aca="false">IF(1_Data_EDA!D6387="Europe",1,0)</f>
        <v>0</v>
      </c>
      <c r="N6386" s="6" t="n">
        <f aca="false">IF(1_Data_EDA!D6387="LATAM",1,0)</f>
        <v>0</v>
      </c>
      <c r="O6386" s="6" t="n">
        <f aca="false">IF(1_Data_EDA!D6387="Pacific Asia",1,0)</f>
        <v>1</v>
      </c>
      <c r="P6386" s="6" t="n">
        <f aca="false">IF(1_Data_EDA!D6387="USCA",1,0)</f>
        <v>0</v>
      </c>
      <c r="Q6386" s="6" t="n">
        <f aca="false">IF(C6386&gt;MEDIAN(C$5:C$8004),1,0)</f>
        <v>1</v>
      </c>
      <c r="R6386" s="6" t="n">
        <f aca="false">IF(D6386&gt;2,1,0)</f>
        <v>0</v>
      </c>
    </row>
    <row r="6387" customFormat="false" ht="15" hidden="false" customHeight="true" outlineLevel="0" collapsed="false">
      <c r="A6387" s="6" t="n">
        <f aca="false">1_Data_EDA!O6388</f>
        <v>1</v>
      </c>
      <c r="B6387" s="6" t="n">
        <f aca="false">1_Data_EDA!H6388</f>
        <v>4</v>
      </c>
      <c r="C6387" s="7" t="n">
        <f aca="false">1_Data_EDA!I6388</f>
        <v>129.9900055</v>
      </c>
      <c r="D6387" s="6" t="n">
        <f aca="false">1_Data_EDA!J6388</f>
        <v>1</v>
      </c>
      <c r="E6387" s="7" t="n">
        <f aca="false">1_Data_EDA!K6388</f>
        <v>129.9900055</v>
      </c>
      <c r="F6387" s="7" t="n">
        <f aca="false">1_Data_EDA!L6388</f>
        <v>7.150000095</v>
      </c>
      <c r="G6387" s="8" t="n">
        <f aca="false">1_Data_EDA!M6388</f>
        <v>0.059999999</v>
      </c>
      <c r="H6387" s="6" t="n">
        <f aca="false">IF(1_Data_EDA!B6388="First Class",1,0)</f>
        <v>0</v>
      </c>
      <c r="I6387" s="6" t="n">
        <f aca="false">IF(1_Data_EDA!B6388="Second Class",1,0)</f>
        <v>0</v>
      </c>
      <c r="J6387" s="6" t="n">
        <f aca="false">IF(1_Data_EDA!B6388="Same Day",1,0)</f>
        <v>0</v>
      </c>
      <c r="K6387" s="6" t="n">
        <f aca="false">IF(1_Data_EDA!C6388="Corporate",1,0)</f>
        <v>0</v>
      </c>
      <c r="L6387" s="6" t="n">
        <f aca="false">IF(1_Data_EDA!C6388="Home Office",1,0)</f>
        <v>0</v>
      </c>
      <c r="M6387" s="6" t="n">
        <f aca="false">IF(1_Data_EDA!D6388="Europe",1,0)</f>
        <v>0</v>
      </c>
      <c r="N6387" s="6" t="n">
        <f aca="false">IF(1_Data_EDA!D6388="LATAM",1,0)</f>
        <v>1</v>
      </c>
      <c r="O6387" s="6" t="n">
        <f aca="false">IF(1_Data_EDA!D6388="Pacific Asia",1,0)</f>
        <v>0</v>
      </c>
      <c r="P6387" s="6" t="n">
        <f aca="false">IF(1_Data_EDA!D6388="USCA",1,0)</f>
        <v>0</v>
      </c>
      <c r="Q6387" s="6" t="n">
        <f aca="false">IF(C6387&gt;MEDIAN(C$5:C$8004),1,0)</f>
        <v>1</v>
      </c>
      <c r="R6387" s="6" t="n">
        <f aca="false">IF(D6387&gt;2,1,0)</f>
        <v>0</v>
      </c>
    </row>
    <row r="6388" customFormat="false" ht="15" hidden="false" customHeight="true" outlineLevel="0" collapsed="false">
      <c r="A6388" s="6" t="n">
        <f aca="false">1_Data_EDA!O6389</f>
        <v>0</v>
      </c>
      <c r="B6388" s="6" t="n">
        <f aca="false">1_Data_EDA!H6389</f>
        <v>4</v>
      </c>
      <c r="C6388" s="7" t="n">
        <f aca="false">1_Data_EDA!I6389</f>
        <v>84.40000153</v>
      </c>
      <c r="D6388" s="6" t="n">
        <f aca="false">1_Data_EDA!J6389</f>
        <v>1</v>
      </c>
      <c r="E6388" s="7" t="n">
        <f aca="false">1_Data_EDA!K6389</f>
        <v>84.40000153</v>
      </c>
      <c r="F6388" s="7" t="n">
        <f aca="false">1_Data_EDA!L6389</f>
        <v>4.21999979</v>
      </c>
      <c r="G6388" s="8" t="n">
        <f aca="false">1_Data_EDA!M6389</f>
        <v>0.050000001</v>
      </c>
      <c r="H6388" s="6" t="n">
        <f aca="false">IF(1_Data_EDA!B6389="First Class",1,0)</f>
        <v>0</v>
      </c>
      <c r="I6388" s="6" t="n">
        <f aca="false">IF(1_Data_EDA!B6389="Second Class",1,0)</f>
        <v>0</v>
      </c>
      <c r="J6388" s="6" t="n">
        <f aca="false">IF(1_Data_EDA!B6389="Same Day",1,0)</f>
        <v>0</v>
      </c>
      <c r="K6388" s="6" t="n">
        <f aca="false">IF(1_Data_EDA!C6389="Corporate",1,0)</f>
        <v>0</v>
      </c>
      <c r="L6388" s="6" t="n">
        <f aca="false">IF(1_Data_EDA!C6389="Home Office",1,0)</f>
        <v>0</v>
      </c>
      <c r="M6388" s="6" t="n">
        <f aca="false">IF(1_Data_EDA!D6389="Europe",1,0)</f>
        <v>0</v>
      </c>
      <c r="N6388" s="6" t="n">
        <f aca="false">IF(1_Data_EDA!D6389="LATAM",1,0)</f>
        <v>0</v>
      </c>
      <c r="O6388" s="6" t="n">
        <f aca="false">IF(1_Data_EDA!D6389="Pacific Asia",1,0)</f>
        <v>1</v>
      </c>
      <c r="P6388" s="6" t="n">
        <f aca="false">IF(1_Data_EDA!D6389="USCA",1,0)</f>
        <v>0</v>
      </c>
      <c r="Q6388" s="6" t="n">
        <f aca="false">IF(C6388&gt;MEDIAN(C$5:C$8004),1,0)</f>
        <v>1</v>
      </c>
      <c r="R6388" s="6" t="n">
        <f aca="false">IF(D6388&gt;2,1,0)</f>
        <v>0</v>
      </c>
    </row>
    <row r="6389" customFormat="false" ht="15" hidden="false" customHeight="true" outlineLevel="0" collapsed="false">
      <c r="A6389" s="6" t="n">
        <f aca="false">1_Data_EDA!O6390</f>
        <v>0</v>
      </c>
      <c r="B6389" s="6" t="n">
        <f aca="false">1_Data_EDA!H6390</f>
        <v>4</v>
      </c>
      <c r="C6389" s="7" t="n">
        <f aca="false">1_Data_EDA!I6390</f>
        <v>99.98999786</v>
      </c>
      <c r="D6389" s="6" t="n">
        <f aca="false">1_Data_EDA!J6390</f>
        <v>3</v>
      </c>
      <c r="E6389" s="7" t="n">
        <f aca="false">1_Data_EDA!K6390</f>
        <v>299.9700012</v>
      </c>
      <c r="F6389" s="7" t="n">
        <f aca="false">1_Data_EDA!L6390</f>
        <v>0</v>
      </c>
      <c r="G6389" s="8" t="n">
        <f aca="false">1_Data_EDA!M6390</f>
        <v>0</v>
      </c>
      <c r="H6389" s="6" t="n">
        <f aca="false">IF(1_Data_EDA!B6390="First Class",1,0)</f>
        <v>0</v>
      </c>
      <c r="I6389" s="6" t="n">
        <f aca="false">IF(1_Data_EDA!B6390="Second Class",1,0)</f>
        <v>0</v>
      </c>
      <c r="J6389" s="6" t="n">
        <f aca="false">IF(1_Data_EDA!B6390="Same Day",1,0)</f>
        <v>0</v>
      </c>
      <c r="K6389" s="6" t="n">
        <f aca="false">IF(1_Data_EDA!C6390="Corporate",1,0)</f>
        <v>0</v>
      </c>
      <c r="L6389" s="6" t="n">
        <f aca="false">IF(1_Data_EDA!C6390="Home Office",1,0)</f>
        <v>0</v>
      </c>
      <c r="M6389" s="6" t="n">
        <f aca="false">IF(1_Data_EDA!D6390="Europe",1,0)</f>
        <v>0</v>
      </c>
      <c r="N6389" s="6" t="n">
        <f aca="false">IF(1_Data_EDA!D6390="LATAM",1,0)</f>
        <v>0</v>
      </c>
      <c r="O6389" s="6" t="n">
        <f aca="false">IF(1_Data_EDA!D6390="Pacific Asia",1,0)</f>
        <v>1</v>
      </c>
      <c r="P6389" s="6" t="n">
        <f aca="false">IF(1_Data_EDA!D6390="USCA",1,0)</f>
        <v>0</v>
      </c>
      <c r="Q6389" s="6" t="n">
        <f aca="false">IF(C6389&gt;MEDIAN(C$5:C$8004),1,0)</f>
        <v>1</v>
      </c>
      <c r="R6389" s="6" t="n">
        <f aca="false">IF(D6389&gt;2,1,0)</f>
        <v>1</v>
      </c>
    </row>
    <row r="6390" customFormat="false" ht="15" hidden="false" customHeight="true" outlineLevel="0" collapsed="false">
      <c r="A6390" s="6" t="n">
        <f aca="false">1_Data_EDA!O6391</f>
        <v>0</v>
      </c>
      <c r="B6390" s="6" t="n">
        <f aca="false">1_Data_EDA!H6391</f>
        <v>4</v>
      </c>
      <c r="C6390" s="7" t="n">
        <f aca="false">1_Data_EDA!I6391</f>
        <v>129.9900055</v>
      </c>
      <c r="D6390" s="6" t="n">
        <f aca="false">1_Data_EDA!J6391</f>
        <v>1</v>
      </c>
      <c r="E6390" s="7" t="n">
        <f aca="false">1_Data_EDA!K6391</f>
        <v>129.9900055</v>
      </c>
      <c r="F6390" s="7" t="n">
        <f aca="false">1_Data_EDA!L6391</f>
        <v>11.69999981</v>
      </c>
      <c r="G6390" s="8" t="n">
        <f aca="false">1_Data_EDA!M6391</f>
        <v>0.090000004</v>
      </c>
      <c r="H6390" s="6" t="n">
        <f aca="false">IF(1_Data_EDA!B6391="First Class",1,0)</f>
        <v>0</v>
      </c>
      <c r="I6390" s="6" t="n">
        <f aca="false">IF(1_Data_EDA!B6391="Second Class",1,0)</f>
        <v>0</v>
      </c>
      <c r="J6390" s="6" t="n">
        <f aca="false">IF(1_Data_EDA!B6391="Same Day",1,0)</f>
        <v>0</v>
      </c>
      <c r="K6390" s="6" t="n">
        <f aca="false">IF(1_Data_EDA!C6391="Corporate",1,0)</f>
        <v>1</v>
      </c>
      <c r="L6390" s="6" t="n">
        <f aca="false">IF(1_Data_EDA!C6391="Home Office",1,0)</f>
        <v>0</v>
      </c>
      <c r="M6390" s="6" t="n">
        <f aca="false">IF(1_Data_EDA!D6391="Europe",1,0)</f>
        <v>0</v>
      </c>
      <c r="N6390" s="6" t="n">
        <f aca="false">IF(1_Data_EDA!D6391="LATAM",1,0)</f>
        <v>0</v>
      </c>
      <c r="O6390" s="6" t="n">
        <f aca="false">IF(1_Data_EDA!D6391="Pacific Asia",1,0)</f>
        <v>0</v>
      </c>
      <c r="P6390" s="6" t="n">
        <f aca="false">IF(1_Data_EDA!D6391="USCA",1,0)</f>
        <v>1</v>
      </c>
      <c r="Q6390" s="6" t="n">
        <f aca="false">IF(C6390&gt;MEDIAN(C$5:C$8004),1,0)</f>
        <v>1</v>
      </c>
      <c r="R6390" s="6" t="n">
        <f aca="false">IF(D6390&gt;2,1,0)</f>
        <v>0</v>
      </c>
    </row>
    <row r="6391" customFormat="false" ht="15" hidden="false" customHeight="true" outlineLevel="0" collapsed="false">
      <c r="A6391" s="6" t="n">
        <f aca="false">1_Data_EDA!O6392</f>
        <v>0</v>
      </c>
      <c r="B6391" s="6" t="n">
        <f aca="false">1_Data_EDA!H6392</f>
        <v>4</v>
      </c>
      <c r="C6391" s="7" t="n">
        <f aca="false">1_Data_EDA!I6392</f>
        <v>49.97999954</v>
      </c>
      <c r="D6391" s="6" t="n">
        <f aca="false">1_Data_EDA!J6392</f>
        <v>1</v>
      </c>
      <c r="E6391" s="7" t="n">
        <f aca="false">1_Data_EDA!K6392</f>
        <v>49.97999954</v>
      </c>
      <c r="F6391" s="7" t="n">
        <f aca="false">1_Data_EDA!L6392</f>
        <v>1.5</v>
      </c>
      <c r="G6391" s="8" t="n">
        <f aca="false">1_Data_EDA!M6392</f>
        <v>0.029999999</v>
      </c>
      <c r="H6391" s="6" t="n">
        <f aca="false">IF(1_Data_EDA!B6392="First Class",1,0)</f>
        <v>0</v>
      </c>
      <c r="I6391" s="6" t="n">
        <f aca="false">IF(1_Data_EDA!B6392="Second Class",1,0)</f>
        <v>0</v>
      </c>
      <c r="J6391" s="6" t="n">
        <f aca="false">IF(1_Data_EDA!B6392="Same Day",1,0)</f>
        <v>0</v>
      </c>
      <c r="K6391" s="6" t="n">
        <f aca="false">IF(1_Data_EDA!C6392="Corporate",1,0)</f>
        <v>0</v>
      </c>
      <c r="L6391" s="6" t="n">
        <f aca="false">IF(1_Data_EDA!C6392="Home Office",1,0)</f>
        <v>0</v>
      </c>
      <c r="M6391" s="6" t="n">
        <f aca="false">IF(1_Data_EDA!D6392="Europe",1,0)</f>
        <v>1</v>
      </c>
      <c r="N6391" s="6" t="n">
        <f aca="false">IF(1_Data_EDA!D6392="LATAM",1,0)</f>
        <v>0</v>
      </c>
      <c r="O6391" s="6" t="n">
        <f aca="false">IF(1_Data_EDA!D6392="Pacific Asia",1,0)</f>
        <v>0</v>
      </c>
      <c r="P6391" s="6" t="n">
        <f aca="false">IF(1_Data_EDA!D6392="USCA",1,0)</f>
        <v>0</v>
      </c>
      <c r="Q6391" s="6" t="n">
        <f aca="false">IF(C6391&gt;MEDIAN(C$5:C$8004),1,0)</f>
        <v>0</v>
      </c>
      <c r="R6391" s="6" t="n">
        <f aca="false">IF(D6391&gt;2,1,0)</f>
        <v>0</v>
      </c>
    </row>
    <row r="6392" customFormat="false" ht="15" hidden="false" customHeight="true" outlineLevel="0" collapsed="false">
      <c r="A6392" s="6" t="n">
        <f aca="false">1_Data_EDA!O6393</f>
        <v>1</v>
      </c>
      <c r="B6392" s="6" t="n">
        <f aca="false">1_Data_EDA!H6393</f>
        <v>2</v>
      </c>
      <c r="C6392" s="7" t="n">
        <f aca="false">1_Data_EDA!I6393</f>
        <v>11.53999996</v>
      </c>
      <c r="D6392" s="6" t="n">
        <f aca="false">1_Data_EDA!J6393</f>
        <v>1</v>
      </c>
      <c r="E6392" s="7" t="n">
        <f aca="false">1_Data_EDA!K6393</f>
        <v>11.53999996</v>
      </c>
      <c r="F6392" s="7" t="n">
        <f aca="false">1_Data_EDA!L6393</f>
        <v>2.890000105</v>
      </c>
      <c r="G6392" s="8" t="n">
        <f aca="false">1_Data_EDA!M6393</f>
        <v>0.25</v>
      </c>
      <c r="H6392" s="6" t="n">
        <f aca="false">IF(1_Data_EDA!B6393="First Class",1,0)</f>
        <v>0</v>
      </c>
      <c r="I6392" s="6" t="n">
        <f aca="false">IF(1_Data_EDA!B6393="Second Class",1,0)</f>
        <v>1</v>
      </c>
      <c r="J6392" s="6" t="n">
        <f aca="false">IF(1_Data_EDA!B6393="Same Day",1,0)</f>
        <v>0</v>
      </c>
      <c r="K6392" s="6" t="n">
        <f aca="false">IF(1_Data_EDA!C6393="Corporate",1,0)</f>
        <v>1</v>
      </c>
      <c r="L6392" s="6" t="n">
        <f aca="false">IF(1_Data_EDA!C6393="Home Office",1,0)</f>
        <v>0</v>
      </c>
      <c r="M6392" s="6" t="n">
        <f aca="false">IF(1_Data_EDA!D6393="Europe",1,0)</f>
        <v>0</v>
      </c>
      <c r="N6392" s="6" t="n">
        <f aca="false">IF(1_Data_EDA!D6393="LATAM",1,0)</f>
        <v>0</v>
      </c>
      <c r="O6392" s="6" t="n">
        <f aca="false">IF(1_Data_EDA!D6393="Pacific Asia",1,0)</f>
        <v>1</v>
      </c>
      <c r="P6392" s="6" t="n">
        <f aca="false">IF(1_Data_EDA!D6393="USCA",1,0)</f>
        <v>0</v>
      </c>
      <c r="Q6392" s="6" t="n">
        <f aca="false">IF(C6392&gt;MEDIAN(C$5:C$8004),1,0)</f>
        <v>0</v>
      </c>
      <c r="R6392" s="6" t="n">
        <f aca="false">IF(D6392&gt;2,1,0)</f>
        <v>0</v>
      </c>
    </row>
    <row r="6393" customFormat="false" ht="15" hidden="false" customHeight="true" outlineLevel="0" collapsed="false">
      <c r="A6393" s="6" t="n">
        <f aca="false">1_Data_EDA!O6394</f>
        <v>0</v>
      </c>
      <c r="B6393" s="6" t="n">
        <f aca="false">1_Data_EDA!H6394</f>
        <v>4</v>
      </c>
      <c r="C6393" s="7" t="n">
        <f aca="false">1_Data_EDA!I6394</f>
        <v>299.980011</v>
      </c>
      <c r="D6393" s="6" t="n">
        <f aca="false">1_Data_EDA!J6394</f>
        <v>1</v>
      </c>
      <c r="E6393" s="7" t="n">
        <f aca="false">1_Data_EDA!K6394</f>
        <v>299.980011</v>
      </c>
      <c r="F6393" s="7" t="n">
        <f aca="false">1_Data_EDA!L6394</f>
        <v>3</v>
      </c>
      <c r="G6393" s="8" t="n">
        <f aca="false">1_Data_EDA!M6394</f>
        <v>0.01</v>
      </c>
      <c r="H6393" s="6" t="n">
        <f aca="false">IF(1_Data_EDA!B6394="First Class",1,0)</f>
        <v>0</v>
      </c>
      <c r="I6393" s="6" t="n">
        <f aca="false">IF(1_Data_EDA!B6394="Second Class",1,0)</f>
        <v>0</v>
      </c>
      <c r="J6393" s="6" t="n">
        <f aca="false">IF(1_Data_EDA!B6394="Same Day",1,0)</f>
        <v>0</v>
      </c>
      <c r="K6393" s="6" t="n">
        <f aca="false">IF(1_Data_EDA!C6394="Corporate",1,0)</f>
        <v>0</v>
      </c>
      <c r="L6393" s="6" t="n">
        <f aca="false">IF(1_Data_EDA!C6394="Home Office",1,0)</f>
        <v>1</v>
      </c>
      <c r="M6393" s="6" t="n">
        <f aca="false">IF(1_Data_EDA!D6394="Europe",1,0)</f>
        <v>1</v>
      </c>
      <c r="N6393" s="6" t="n">
        <f aca="false">IF(1_Data_EDA!D6394="LATAM",1,0)</f>
        <v>0</v>
      </c>
      <c r="O6393" s="6" t="n">
        <f aca="false">IF(1_Data_EDA!D6394="Pacific Asia",1,0)</f>
        <v>0</v>
      </c>
      <c r="P6393" s="6" t="n">
        <f aca="false">IF(1_Data_EDA!D6394="USCA",1,0)</f>
        <v>0</v>
      </c>
      <c r="Q6393" s="6" t="n">
        <f aca="false">IF(C6393&gt;MEDIAN(C$5:C$8004),1,0)</f>
        <v>1</v>
      </c>
      <c r="R6393" s="6" t="n">
        <f aca="false">IF(D6393&gt;2,1,0)</f>
        <v>0</v>
      </c>
    </row>
    <row r="6394" customFormat="false" ht="15" hidden="false" customHeight="true" outlineLevel="0" collapsed="false">
      <c r="A6394" s="6" t="n">
        <f aca="false">1_Data_EDA!O6395</f>
        <v>0</v>
      </c>
      <c r="B6394" s="6" t="n">
        <f aca="false">1_Data_EDA!H6395</f>
        <v>4</v>
      </c>
      <c r="C6394" s="7" t="n">
        <f aca="false">1_Data_EDA!I6395</f>
        <v>129.9900055</v>
      </c>
      <c r="D6394" s="6" t="n">
        <f aca="false">1_Data_EDA!J6395</f>
        <v>1</v>
      </c>
      <c r="E6394" s="7" t="n">
        <f aca="false">1_Data_EDA!K6395</f>
        <v>129.9900055</v>
      </c>
      <c r="F6394" s="7" t="n">
        <f aca="false">1_Data_EDA!L6395</f>
        <v>1.299999952</v>
      </c>
      <c r="G6394" s="8" t="n">
        <f aca="false">1_Data_EDA!M6395</f>
        <v>0.01</v>
      </c>
      <c r="H6394" s="6" t="n">
        <f aca="false">IF(1_Data_EDA!B6395="First Class",1,0)</f>
        <v>0</v>
      </c>
      <c r="I6394" s="6" t="n">
        <f aca="false">IF(1_Data_EDA!B6395="Second Class",1,0)</f>
        <v>0</v>
      </c>
      <c r="J6394" s="6" t="n">
        <f aca="false">IF(1_Data_EDA!B6395="Same Day",1,0)</f>
        <v>0</v>
      </c>
      <c r="K6394" s="6" t="n">
        <f aca="false">IF(1_Data_EDA!C6395="Corporate",1,0)</f>
        <v>0</v>
      </c>
      <c r="L6394" s="6" t="n">
        <f aca="false">IF(1_Data_EDA!C6395="Home Office",1,0)</f>
        <v>0</v>
      </c>
      <c r="M6394" s="6" t="n">
        <f aca="false">IF(1_Data_EDA!D6395="Europe",1,0)</f>
        <v>0</v>
      </c>
      <c r="N6394" s="6" t="n">
        <f aca="false">IF(1_Data_EDA!D6395="LATAM",1,0)</f>
        <v>0</v>
      </c>
      <c r="O6394" s="6" t="n">
        <f aca="false">IF(1_Data_EDA!D6395="Pacific Asia",1,0)</f>
        <v>1</v>
      </c>
      <c r="P6394" s="6" t="n">
        <f aca="false">IF(1_Data_EDA!D6395="USCA",1,0)</f>
        <v>0</v>
      </c>
      <c r="Q6394" s="6" t="n">
        <f aca="false">IF(C6394&gt;MEDIAN(C$5:C$8004),1,0)</f>
        <v>1</v>
      </c>
      <c r="R6394" s="6" t="n">
        <f aca="false">IF(D6394&gt;2,1,0)</f>
        <v>0</v>
      </c>
    </row>
    <row r="6395" customFormat="false" ht="15" hidden="false" customHeight="true" outlineLevel="0" collapsed="false">
      <c r="A6395" s="6" t="n">
        <f aca="false">1_Data_EDA!O6396</f>
        <v>1</v>
      </c>
      <c r="B6395" s="6" t="n">
        <f aca="false">1_Data_EDA!H6396</f>
        <v>1</v>
      </c>
      <c r="C6395" s="7" t="n">
        <f aca="false">1_Data_EDA!I6396</f>
        <v>39.99000168</v>
      </c>
      <c r="D6395" s="6" t="n">
        <f aca="false">1_Data_EDA!J6396</f>
        <v>4</v>
      </c>
      <c r="E6395" s="7" t="n">
        <f aca="false">1_Data_EDA!K6396</f>
        <v>159.9600067</v>
      </c>
      <c r="F6395" s="7" t="n">
        <f aca="false">1_Data_EDA!L6396</f>
        <v>25.59000015</v>
      </c>
      <c r="G6395" s="8" t="n">
        <f aca="false">1_Data_EDA!M6396</f>
        <v>0.159999996</v>
      </c>
      <c r="H6395" s="6" t="n">
        <f aca="false">IF(1_Data_EDA!B6396="First Class",1,0)</f>
        <v>1</v>
      </c>
      <c r="I6395" s="6" t="n">
        <f aca="false">IF(1_Data_EDA!B6396="Second Class",1,0)</f>
        <v>0</v>
      </c>
      <c r="J6395" s="6" t="n">
        <f aca="false">IF(1_Data_EDA!B6396="Same Day",1,0)</f>
        <v>0</v>
      </c>
      <c r="K6395" s="6" t="n">
        <f aca="false">IF(1_Data_EDA!C6396="Corporate",1,0)</f>
        <v>1</v>
      </c>
      <c r="L6395" s="6" t="n">
        <f aca="false">IF(1_Data_EDA!C6396="Home Office",1,0)</f>
        <v>0</v>
      </c>
      <c r="M6395" s="6" t="n">
        <f aca="false">IF(1_Data_EDA!D6396="Europe",1,0)</f>
        <v>0</v>
      </c>
      <c r="N6395" s="6" t="n">
        <f aca="false">IF(1_Data_EDA!D6396="LATAM",1,0)</f>
        <v>0</v>
      </c>
      <c r="O6395" s="6" t="n">
        <f aca="false">IF(1_Data_EDA!D6396="Pacific Asia",1,0)</f>
        <v>1</v>
      </c>
      <c r="P6395" s="6" t="n">
        <f aca="false">IF(1_Data_EDA!D6396="USCA",1,0)</f>
        <v>0</v>
      </c>
      <c r="Q6395" s="6" t="n">
        <f aca="false">IF(C6395&gt;MEDIAN(C$5:C$8004),1,0)</f>
        <v>0</v>
      </c>
      <c r="R6395" s="6" t="n">
        <f aca="false">IF(D6395&gt;2,1,0)</f>
        <v>1</v>
      </c>
    </row>
    <row r="6396" customFormat="false" ht="15" hidden="false" customHeight="true" outlineLevel="0" collapsed="false">
      <c r="A6396" s="6" t="n">
        <f aca="false">1_Data_EDA!O6397</f>
        <v>1</v>
      </c>
      <c r="B6396" s="6" t="n">
        <f aca="false">1_Data_EDA!H6397</f>
        <v>0</v>
      </c>
      <c r="C6396" s="7" t="n">
        <f aca="false">1_Data_EDA!I6397</f>
        <v>59.99000168</v>
      </c>
      <c r="D6396" s="6" t="n">
        <f aca="false">1_Data_EDA!J6397</f>
        <v>2</v>
      </c>
      <c r="E6396" s="7" t="n">
        <f aca="false">1_Data_EDA!K6397</f>
        <v>119.9800034</v>
      </c>
      <c r="F6396" s="7" t="n">
        <f aca="false">1_Data_EDA!L6397</f>
        <v>1.200000048</v>
      </c>
      <c r="G6396" s="8" t="n">
        <f aca="false">1_Data_EDA!M6397</f>
        <v>0.01</v>
      </c>
      <c r="H6396" s="6" t="n">
        <f aca="false">IF(1_Data_EDA!B6397="First Class",1,0)</f>
        <v>0</v>
      </c>
      <c r="I6396" s="6" t="n">
        <f aca="false">IF(1_Data_EDA!B6397="Second Class",1,0)</f>
        <v>0</v>
      </c>
      <c r="J6396" s="6" t="n">
        <f aca="false">IF(1_Data_EDA!B6397="Same Day",1,0)</f>
        <v>1</v>
      </c>
      <c r="K6396" s="6" t="n">
        <f aca="false">IF(1_Data_EDA!C6397="Corporate",1,0)</f>
        <v>1</v>
      </c>
      <c r="L6396" s="6" t="n">
        <f aca="false">IF(1_Data_EDA!C6397="Home Office",1,0)</f>
        <v>0</v>
      </c>
      <c r="M6396" s="6" t="n">
        <f aca="false">IF(1_Data_EDA!D6397="Europe",1,0)</f>
        <v>0</v>
      </c>
      <c r="N6396" s="6" t="n">
        <f aca="false">IF(1_Data_EDA!D6397="LATAM",1,0)</f>
        <v>0</v>
      </c>
      <c r="O6396" s="6" t="n">
        <f aca="false">IF(1_Data_EDA!D6397="Pacific Asia",1,0)</f>
        <v>0</v>
      </c>
      <c r="P6396" s="6" t="n">
        <f aca="false">IF(1_Data_EDA!D6397="USCA",1,0)</f>
        <v>1</v>
      </c>
      <c r="Q6396" s="6" t="n">
        <f aca="false">IF(C6396&gt;MEDIAN(C$5:C$8004),1,0)</f>
        <v>0</v>
      </c>
      <c r="R6396" s="6" t="n">
        <f aca="false">IF(D6396&gt;2,1,0)</f>
        <v>0</v>
      </c>
    </row>
    <row r="6397" customFormat="false" ht="15" hidden="false" customHeight="true" outlineLevel="0" collapsed="false">
      <c r="A6397" s="6" t="n">
        <f aca="false">1_Data_EDA!O6398</f>
        <v>1</v>
      </c>
      <c r="B6397" s="6" t="n">
        <f aca="false">1_Data_EDA!H6398</f>
        <v>4</v>
      </c>
      <c r="C6397" s="7" t="n">
        <f aca="false">1_Data_EDA!I6398</f>
        <v>49.97999954</v>
      </c>
      <c r="D6397" s="6" t="n">
        <f aca="false">1_Data_EDA!J6398</f>
        <v>1</v>
      </c>
      <c r="E6397" s="7" t="n">
        <f aca="false">1_Data_EDA!K6398</f>
        <v>49.97999954</v>
      </c>
      <c r="F6397" s="7" t="n">
        <f aca="false">1_Data_EDA!L6398</f>
        <v>8.5</v>
      </c>
      <c r="G6397" s="8" t="n">
        <f aca="false">1_Data_EDA!M6398</f>
        <v>0.170000002</v>
      </c>
      <c r="H6397" s="6" t="n">
        <f aca="false">IF(1_Data_EDA!B6398="First Class",1,0)</f>
        <v>0</v>
      </c>
      <c r="I6397" s="6" t="n">
        <f aca="false">IF(1_Data_EDA!B6398="Second Class",1,0)</f>
        <v>0</v>
      </c>
      <c r="J6397" s="6" t="n">
        <f aca="false">IF(1_Data_EDA!B6398="Same Day",1,0)</f>
        <v>0</v>
      </c>
      <c r="K6397" s="6" t="n">
        <f aca="false">IF(1_Data_EDA!C6398="Corporate",1,0)</f>
        <v>0</v>
      </c>
      <c r="L6397" s="6" t="n">
        <f aca="false">IF(1_Data_EDA!C6398="Home Office",1,0)</f>
        <v>0</v>
      </c>
      <c r="M6397" s="6" t="n">
        <f aca="false">IF(1_Data_EDA!D6398="Europe",1,0)</f>
        <v>0</v>
      </c>
      <c r="N6397" s="6" t="n">
        <f aca="false">IF(1_Data_EDA!D6398="LATAM",1,0)</f>
        <v>1</v>
      </c>
      <c r="O6397" s="6" t="n">
        <f aca="false">IF(1_Data_EDA!D6398="Pacific Asia",1,0)</f>
        <v>0</v>
      </c>
      <c r="P6397" s="6" t="n">
        <f aca="false">IF(1_Data_EDA!D6398="USCA",1,0)</f>
        <v>0</v>
      </c>
      <c r="Q6397" s="6" t="n">
        <f aca="false">IF(C6397&gt;MEDIAN(C$5:C$8004),1,0)</f>
        <v>0</v>
      </c>
      <c r="R6397" s="6" t="n">
        <f aca="false">IF(D6397&gt;2,1,0)</f>
        <v>0</v>
      </c>
    </row>
    <row r="6398" customFormat="false" ht="15" hidden="false" customHeight="true" outlineLevel="0" collapsed="false">
      <c r="A6398" s="6" t="n">
        <f aca="false">1_Data_EDA!O6399</f>
        <v>1</v>
      </c>
      <c r="B6398" s="6" t="n">
        <f aca="false">1_Data_EDA!H6399</f>
        <v>2</v>
      </c>
      <c r="C6398" s="7" t="n">
        <f aca="false">1_Data_EDA!I6399</f>
        <v>399.980011</v>
      </c>
      <c r="D6398" s="6" t="n">
        <f aca="false">1_Data_EDA!J6399</f>
        <v>1</v>
      </c>
      <c r="E6398" s="7" t="n">
        <f aca="false">1_Data_EDA!K6399</f>
        <v>399.980011</v>
      </c>
      <c r="F6398" s="7" t="n">
        <f aca="false">1_Data_EDA!L6399</f>
        <v>16</v>
      </c>
      <c r="G6398" s="8" t="n">
        <f aca="false">1_Data_EDA!M6399</f>
        <v>0.039999999</v>
      </c>
      <c r="H6398" s="6" t="n">
        <f aca="false">IF(1_Data_EDA!B6399="First Class",1,0)</f>
        <v>0</v>
      </c>
      <c r="I6398" s="6" t="n">
        <f aca="false">IF(1_Data_EDA!B6399="Second Class",1,0)</f>
        <v>1</v>
      </c>
      <c r="J6398" s="6" t="n">
        <f aca="false">IF(1_Data_EDA!B6399="Same Day",1,0)</f>
        <v>0</v>
      </c>
      <c r="K6398" s="6" t="n">
        <f aca="false">IF(1_Data_EDA!C6399="Corporate",1,0)</f>
        <v>1</v>
      </c>
      <c r="L6398" s="6" t="n">
        <f aca="false">IF(1_Data_EDA!C6399="Home Office",1,0)</f>
        <v>0</v>
      </c>
      <c r="M6398" s="6" t="n">
        <f aca="false">IF(1_Data_EDA!D6399="Europe",1,0)</f>
        <v>1</v>
      </c>
      <c r="N6398" s="6" t="n">
        <f aca="false">IF(1_Data_EDA!D6399="LATAM",1,0)</f>
        <v>0</v>
      </c>
      <c r="O6398" s="6" t="n">
        <f aca="false">IF(1_Data_EDA!D6399="Pacific Asia",1,0)</f>
        <v>0</v>
      </c>
      <c r="P6398" s="6" t="n">
        <f aca="false">IF(1_Data_EDA!D6399="USCA",1,0)</f>
        <v>0</v>
      </c>
      <c r="Q6398" s="6" t="n">
        <f aca="false">IF(C6398&gt;MEDIAN(C$5:C$8004),1,0)</f>
        <v>1</v>
      </c>
      <c r="R6398" s="6" t="n">
        <f aca="false">IF(D6398&gt;2,1,0)</f>
        <v>0</v>
      </c>
    </row>
    <row r="6399" customFormat="false" ht="15" hidden="false" customHeight="true" outlineLevel="0" collapsed="false">
      <c r="A6399" s="6" t="n">
        <f aca="false">1_Data_EDA!O6400</f>
        <v>0</v>
      </c>
      <c r="B6399" s="6" t="n">
        <f aca="false">1_Data_EDA!H6400</f>
        <v>4</v>
      </c>
      <c r="C6399" s="7" t="n">
        <f aca="false">1_Data_EDA!I6400</f>
        <v>59.99000168</v>
      </c>
      <c r="D6399" s="6" t="n">
        <f aca="false">1_Data_EDA!J6400</f>
        <v>4</v>
      </c>
      <c r="E6399" s="7" t="n">
        <f aca="false">1_Data_EDA!K6400</f>
        <v>239.9600067</v>
      </c>
      <c r="F6399" s="7" t="n">
        <f aca="false">1_Data_EDA!L6400</f>
        <v>43.18999863</v>
      </c>
      <c r="G6399" s="8" t="n">
        <f aca="false">1_Data_EDA!M6400</f>
        <v>0.180000007</v>
      </c>
      <c r="H6399" s="6" t="n">
        <f aca="false">IF(1_Data_EDA!B6400="First Class",1,0)</f>
        <v>0</v>
      </c>
      <c r="I6399" s="6" t="n">
        <f aca="false">IF(1_Data_EDA!B6400="Second Class",1,0)</f>
        <v>0</v>
      </c>
      <c r="J6399" s="6" t="n">
        <f aca="false">IF(1_Data_EDA!B6400="Same Day",1,0)</f>
        <v>0</v>
      </c>
      <c r="K6399" s="6" t="n">
        <f aca="false">IF(1_Data_EDA!C6400="Corporate",1,0)</f>
        <v>0</v>
      </c>
      <c r="L6399" s="6" t="n">
        <f aca="false">IF(1_Data_EDA!C6400="Home Office",1,0)</f>
        <v>0</v>
      </c>
      <c r="M6399" s="6" t="n">
        <f aca="false">IF(1_Data_EDA!D6400="Europe",1,0)</f>
        <v>0</v>
      </c>
      <c r="N6399" s="6" t="n">
        <f aca="false">IF(1_Data_EDA!D6400="LATAM",1,0)</f>
        <v>0</v>
      </c>
      <c r="O6399" s="6" t="n">
        <f aca="false">IF(1_Data_EDA!D6400="Pacific Asia",1,0)</f>
        <v>1</v>
      </c>
      <c r="P6399" s="6" t="n">
        <f aca="false">IF(1_Data_EDA!D6400="USCA",1,0)</f>
        <v>0</v>
      </c>
      <c r="Q6399" s="6" t="n">
        <f aca="false">IF(C6399&gt;MEDIAN(C$5:C$8004),1,0)</f>
        <v>0</v>
      </c>
      <c r="R6399" s="6" t="n">
        <f aca="false">IF(D6399&gt;2,1,0)</f>
        <v>1</v>
      </c>
    </row>
    <row r="6400" customFormat="false" ht="15" hidden="false" customHeight="true" outlineLevel="0" collapsed="false">
      <c r="A6400" s="6" t="n">
        <f aca="false">1_Data_EDA!O6401</f>
        <v>0</v>
      </c>
      <c r="B6400" s="6" t="n">
        <f aca="false">1_Data_EDA!H6401</f>
        <v>4</v>
      </c>
      <c r="C6400" s="7" t="n">
        <f aca="false">1_Data_EDA!I6401</f>
        <v>129.9900055</v>
      </c>
      <c r="D6400" s="6" t="n">
        <f aca="false">1_Data_EDA!J6401</f>
        <v>1</v>
      </c>
      <c r="E6400" s="7" t="n">
        <f aca="false">1_Data_EDA!K6401</f>
        <v>129.9900055</v>
      </c>
      <c r="F6400" s="7" t="n">
        <f aca="false">1_Data_EDA!L6401</f>
        <v>3.900000095</v>
      </c>
      <c r="G6400" s="8" t="n">
        <f aca="false">1_Data_EDA!M6401</f>
        <v>0.029999999</v>
      </c>
      <c r="H6400" s="6" t="n">
        <f aca="false">IF(1_Data_EDA!B6401="First Class",1,0)</f>
        <v>0</v>
      </c>
      <c r="I6400" s="6" t="n">
        <f aca="false">IF(1_Data_EDA!B6401="Second Class",1,0)</f>
        <v>0</v>
      </c>
      <c r="J6400" s="6" t="n">
        <f aca="false">IF(1_Data_EDA!B6401="Same Day",1,0)</f>
        <v>0</v>
      </c>
      <c r="K6400" s="6" t="n">
        <f aca="false">IF(1_Data_EDA!C6401="Corporate",1,0)</f>
        <v>0</v>
      </c>
      <c r="L6400" s="6" t="n">
        <f aca="false">IF(1_Data_EDA!C6401="Home Office",1,0)</f>
        <v>1</v>
      </c>
      <c r="M6400" s="6" t="n">
        <f aca="false">IF(1_Data_EDA!D6401="Europe",1,0)</f>
        <v>0</v>
      </c>
      <c r="N6400" s="6" t="n">
        <f aca="false">IF(1_Data_EDA!D6401="LATAM",1,0)</f>
        <v>1</v>
      </c>
      <c r="O6400" s="6" t="n">
        <f aca="false">IF(1_Data_EDA!D6401="Pacific Asia",1,0)</f>
        <v>0</v>
      </c>
      <c r="P6400" s="6" t="n">
        <f aca="false">IF(1_Data_EDA!D6401="USCA",1,0)</f>
        <v>0</v>
      </c>
      <c r="Q6400" s="6" t="n">
        <f aca="false">IF(C6400&gt;MEDIAN(C$5:C$8004),1,0)</f>
        <v>1</v>
      </c>
      <c r="R6400" s="6" t="n">
        <f aca="false">IF(D6400&gt;2,1,0)</f>
        <v>0</v>
      </c>
    </row>
    <row r="6401" customFormat="false" ht="15" hidden="false" customHeight="true" outlineLevel="0" collapsed="false">
      <c r="A6401" s="6" t="n">
        <f aca="false">1_Data_EDA!O6402</f>
        <v>0</v>
      </c>
      <c r="B6401" s="6" t="n">
        <f aca="false">1_Data_EDA!H6402</f>
        <v>4</v>
      </c>
      <c r="C6401" s="7" t="n">
        <f aca="false">1_Data_EDA!I6402</f>
        <v>50</v>
      </c>
      <c r="D6401" s="6" t="n">
        <f aca="false">1_Data_EDA!J6402</f>
        <v>1</v>
      </c>
      <c r="E6401" s="7" t="n">
        <f aca="false">1_Data_EDA!K6402</f>
        <v>50</v>
      </c>
      <c r="F6401" s="7" t="n">
        <f aca="false">1_Data_EDA!L6402</f>
        <v>2.75</v>
      </c>
      <c r="G6401" s="8" t="n">
        <f aca="false">1_Data_EDA!M6402</f>
        <v>0.059999999</v>
      </c>
      <c r="H6401" s="6" t="n">
        <f aca="false">IF(1_Data_EDA!B6402="First Class",1,0)</f>
        <v>0</v>
      </c>
      <c r="I6401" s="6" t="n">
        <f aca="false">IF(1_Data_EDA!B6402="Second Class",1,0)</f>
        <v>0</v>
      </c>
      <c r="J6401" s="6" t="n">
        <f aca="false">IF(1_Data_EDA!B6402="Same Day",1,0)</f>
        <v>0</v>
      </c>
      <c r="K6401" s="6" t="n">
        <f aca="false">IF(1_Data_EDA!C6402="Corporate",1,0)</f>
        <v>0</v>
      </c>
      <c r="L6401" s="6" t="n">
        <f aca="false">IF(1_Data_EDA!C6402="Home Office",1,0)</f>
        <v>0</v>
      </c>
      <c r="M6401" s="6" t="n">
        <f aca="false">IF(1_Data_EDA!D6402="Europe",1,0)</f>
        <v>0</v>
      </c>
      <c r="N6401" s="6" t="n">
        <f aca="false">IF(1_Data_EDA!D6402="LATAM",1,0)</f>
        <v>0</v>
      </c>
      <c r="O6401" s="6" t="n">
        <f aca="false">IF(1_Data_EDA!D6402="Pacific Asia",1,0)</f>
        <v>1</v>
      </c>
      <c r="P6401" s="6" t="n">
        <f aca="false">IF(1_Data_EDA!D6402="USCA",1,0)</f>
        <v>0</v>
      </c>
      <c r="Q6401" s="6" t="n">
        <f aca="false">IF(C6401&gt;MEDIAN(C$5:C$8004),1,0)</f>
        <v>0</v>
      </c>
      <c r="R6401" s="6" t="n">
        <f aca="false">IF(D6401&gt;2,1,0)</f>
        <v>0</v>
      </c>
    </row>
    <row r="6402" customFormat="false" ht="15" hidden="false" customHeight="true" outlineLevel="0" collapsed="false">
      <c r="A6402" s="6" t="n">
        <f aca="false">1_Data_EDA!O6403</f>
        <v>1</v>
      </c>
      <c r="B6402" s="6" t="n">
        <f aca="false">1_Data_EDA!H6403</f>
        <v>2</v>
      </c>
      <c r="C6402" s="7" t="n">
        <f aca="false">1_Data_EDA!I6403</f>
        <v>199.9900055</v>
      </c>
      <c r="D6402" s="6" t="n">
        <f aca="false">1_Data_EDA!J6403</f>
        <v>1</v>
      </c>
      <c r="E6402" s="7" t="n">
        <f aca="false">1_Data_EDA!K6403</f>
        <v>199.9900055</v>
      </c>
      <c r="F6402" s="7" t="n">
        <f aca="false">1_Data_EDA!L6403</f>
        <v>6</v>
      </c>
      <c r="G6402" s="8" t="n">
        <f aca="false">1_Data_EDA!M6403</f>
        <v>0.029999999</v>
      </c>
      <c r="H6402" s="6" t="n">
        <f aca="false">IF(1_Data_EDA!B6403="First Class",1,0)</f>
        <v>0</v>
      </c>
      <c r="I6402" s="6" t="n">
        <f aca="false">IF(1_Data_EDA!B6403="Second Class",1,0)</f>
        <v>1</v>
      </c>
      <c r="J6402" s="6" t="n">
        <f aca="false">IF(1_Data_EDA!B6403="Same Day",1,0)</f>
        <v>0</v>
      </c>
      <c r="K6402" s="6" t="n">
        <f aca="false">IF(1_Data_EDA!C6403="Corporate",1,0)</f>
        <v>0</v>
      </c>
      <c r="L6402" s="6" t="n">
        <f aca="false">IF(1_Data_EDA!C6403="Home Office",1,0)</f>
        <v>0</v>
      </c>
      <c r="M6402" s="6" t="n">
        <f aca="false">IF(1_Data_EDA!D6403="Europe",1,0)</f>
        <v>0</v>
      </c>
      <c r="N6402" s="6" t="n">
        <f aca="false">IF(1_Data_EDA!D6403="LATAM",1,0)</f>
        <v>0</v>
      </c>
      <c r="O6402" s="6" t="n">
        <f aca="false">IF(1_Data_EDA!D6403="Pacific Asia",1,0)</f>
        <v>1</v>
      </c>
      <c r="P6402" s="6" t="n">
        <f aca="false">IF(1_Data_EDA!D6403="USCA",1,0)</f>
        <v>0</v>
      </c>
      <c r="Q6402" s="6" t="n">
        <f aca="false">IF(C6402&gt;MEDIAN(C$5:C$8004),1,0)</f>
        <v>1</v>
      </c>
      <c r="R6402" s="6" t="n">
        <f aca="false">IF(D6402&gt;2,1,0)</f>
        <v>0</v>
      </c>
    </row>
    <row r="6403" customFormat="false" ht="15" hidden="false" customHeight="true" outlineLevel="0" collapsed="false">
      <c r="A6403" s="6" t="n">
        <f aca="false">1_Data_EDA!O6404</f>
        <v>0</v>
      </c>
      <c r="B6403" s="6" t="n">
        <f aca="false">1_Data_EDA!H6404</f>
        <v>4</v>
      </c>
      <c r="C6403" s="7" t="n">
        <f aca="false">1_Data_EDA!I6404</f>
        <v>50</v>
      </c>
      <c r="D6403" s="6" t="n">
        <f aca="false">1_Data_EDA!J6404</f>
        <v>2</v>
      </c>
      <c r="E6403" s="7" t="n">
        <f aca="false">1_Data_EDA!K6404</f>
        <v>100</v>
      </c>
      <c r="F6403" s="7" t="n">
        <f aca="false">1_Data_EDA!L6404</f>
        <v>1</v>
      </c>
      <c r="G6403" s="8" t="n">
        <f aca="false">1_Data_EDA!M6404</f>
        <v>0.01</v>
      </c>
      <c r="H6403" s="6" t="n">
        <f aca="false">IF(1_Data_EDA!B6404="First Class",1,0)</f>
        <v>0</v>
      </c>
      <c r="I6403" s="6" t="n">
        <f aca="false">IF(1_Data_EDA!B6404="Second Class",1,0)</f>
        <v>0</v>
      </c>
      <c r="J6403" s="6" t="n">
        <f aca="false">IF(1_Data_EDA!B6404="Same Day",1,0)</f>
        <v>0</v>
      </c>
      <c r="K6403" s="6" t="n">
        <f aca="false">IF(1_Data_EDA!C6404="Corporate",1,0)</f>
        <v>0</v>
      </c>
      <c r="L6403" s="6" t="n">
        <f aca="false">IF(1_Data_EDA!C6404="Home Office",1,0)</f>
        <v>0</v>
      </c>
      <c r="M6403" s="6" t="n">
        <f aca="false">IF(1_Data_EDA!D6404="Europe",1,0)</f>
        <v>0</v>
      </c>
      <c r="N6403" s="6" t="n">
        <f aca="false">IF(1_Data_EDA!D6404="LATAM",1,0)</f>
        <v>1</v>
      </c>
      <c r="O6403" s="6" t="n">
        <f aca="false">IF(1_Data_EDA!D6404="Pacific Asia",1,0)</f>
        <v>0</v>
      </c>
      <c r="P6403" s="6" t="n">
        <f aca="false">IF(1_Data_EDA!D6404="USCA",1,0)</f>
        <v>0</v>
      </c>
      <c r="Q6403" s="6" t="n">
        <f aca="false">IF(C6403&gt;MEDIAN(C$5:C$8004),1,0)</f>
        <v>0</v>
      </c>
      <c r="R6403" s="6" t="n">
        <f aca="false">IF(D6403&gt;2,1,0)</f>
        <v>0</v>
      </c>
    </row>
    <row r="6404" customFormat="false" ht="15" hidden="false" customHeight="true" outlineLevel="0" collapsed="false">
      <c r="A6404" s="6" t="n">
        <f aca="false">1_Data_EDA!O6405</f>
        <v>1</v>
      </c>
      <c r="B6404" s="6" t="n">
        <f aca="false">1_Data_EDA!H6405</f>
        <v>2</v>
      </c>
      <c r="C6404" s="7" t="n">
        <f aca="false">1_Data_EDA!I6405</f>
        <v>129.9900055</v>
      </c>
      <c r="D6404" s="6" t="n">
        <f aca="false">1_Data_EDA!J6405</f>
        <v>1</v>
      </c>
      <c r="E6404" s="7" t="n">
        <f aca="false">1_Data_EDA!K6405</f>
        <v>129.9900055</v>
      </c>
      <c r="F6404" s="7" t="n">
        <f aca="false">1_Data_EDA!L6405</f>
        <v>20.79999924</v>
      </c>
      <c r="G6404" s="8" t="n">
        <f aca="false">1_Data_EDA!M6405</f>
        <v>0.159999996</v>
      </c>
      <c r="H6404" s="6" t="n">
        <f aca="false">IF(1_Data_EDA!B6405="First Class",1,0)</f>
        <v>0</v>
      </c>
      <c r="I6404" s="6" t="n">
        <f aca="false">IF(1_Data_EDA!B6405="Second Class",1,0)</f>
        <v>1</v>
      </c>
      <c r="J6404" s="6" t="n">
        <f aca="false">IF(1_Data_EDA!B6405="Same Day",1,0)</f>
        <v>0</v>
      </c>
      <c r="K6404" s="6" t="n">
        <f aca="false">IF(1_Data_EDA!C6405="Corporate",1,0)</f>
        <v>0</v>
      </c>
      <c r="L6404" s="6" t="n">
        <f aca="false">IF(1_Data_EDA!C6405="Home Office",1,0)</f>
        <v>1</v>
      </c>
      <c r="M6404" s="6" t="n">
        <f aca="false">IF(1_Data_EDA!D6405="Europe",1,0)</f>
        <v>1</v>
      </c>
      <c r="N6404" s="6" t="n">
        <f aca="false">IF(1_Data_EDA!D6405="LATAM",1,0)</f>
        <v>0</v>
      </c>
      <c r="O6404" s="6" t="n">
        <f aca="false">IF(1_Data_EDA!D6405="Pacific Asia",1,0)</f>
        <v>0</v>
      </c>
      <c r="P6404" s="6" t="n">
        <f aca="false">IF(1_Data_EDA!D6405="USCA",1,0)</f>
        <v>0</v>
      </c>
      <c r="Q6404" s="6" t="n">
        <f aca="false">IF(C6404&gt;MEDIAN(C$5:C$8004),1,0)</f>
        <v>1</v>
      </c>
      <c r="R6404" s="6" t="n">
        <f aca="false">IF(D6404&gt;2,1,0)</f>
        <v>0</v>
      </c>
    </row>
    <row r="6405" customFormat="false" ht="15" hidden="false" customHeight="true" outlineLevel="0" collapsed="false">
      <c r="A6405" s="6" t="n">
        <f aca="false">1_Data_EDA!O6406</f>
        <v>1</v>
      </c>
      <c r="B6405" s="6" t="n">
        <f aca="false">1_Data_EDA!H6406</f>
        <v>2</v>
      </c>
      <c r="C6405" s="7" t="n">
        <f aca="false">1_Data_EDA!I6406</f>
        <v>50</v>
      </c>
      <c r="D6405" s="6" t="n">
        <f aca="false">1_Data_EDA!J6406</f>
        <v>3</v>
      </c>
      <c r="E6405" s="7" t="n">
        <f aca="false">1_Data_EDA!K6406</f>
        <v>150</v>
      </c>
      <c r="F6405" s="7" t="n">
        <f aca="false">1_Data_EDA!L6406</f>
        <v>22.5</v>
      </c>
      <c r="G6405" s="8" t="n">
        <f aca="false">1_Data_EDA!M6406</f>
        <v>0.150000006</v>
      </c>
      <c r="H6405" s="6" t="n">
        <f aca="false">IF(1_Data_EDA!B6406="First Class",1,0)</f>
        <v>0</v>
      </c>
      <c r="I6405" s="6" t="n">
        <f aca="false">IF(1_Data_EDA!B6406="Second Class",1,0)</f>
        <v>1</v>
      </c>
      <c r="J6405" s="6" t="n">
        <f aca="false">IF(1_Data_EDA!B6406="Same Day",1,0)</f>
        <v>0</v>
      </c>
      <c r="K6405" s="6" t="n">
        <f aca="false">IF(1_Data_EDA!C6406="Corporate",1,0)</f>
        <v>0</v>
      </c>
      <c r="L6405" s="6" t="n">
        <f aca="false">IF(1_Data_EDA!C6406="Home Office",1,0)</f>
        <v>0</v>
      </c>
      <c r="M6405" s="6" t="n">
        <f aca="false">IF(1_Data_EDA!D6406="Europe",1,0)</f>
        <v>1</v>
      </c>
      <c r="N6405" s="6" t="n">
        <f aca="false">IF(1_Data_EDA!D6406="LATAM",1,0)</f>
        <v>0</v>
      </c>
      <c r="O6405" s="6" t="n">
        <f aca="false">IF(1_Data_EDA!D6406="Pacific Asia",1,0)</f>
        <v>0</v>
      </c>
      <c r="P6405" s="6" t="n">
        <f aca="false">IF(1_Data_EDA!D6406="USCA",1,0)</f>
        <v>0</v>
      </c>
      <c r="Q6405" s="6" t="n">
        <f aca="false">IF(C6405&gt;MEDIAN(C$5:C$8004),1,0)</f>
        <v>0</v>
      </c>
      <c r="R6405" s="6" t="n">
        <f aca="false">IF(D6405&gt;2,1,0)</f>
        <v>1</v>
      </c>
    </row>
    <row r="6406" customFormat="false" ht="15" hidden="false" customHeight="true" outlineLevel="0" collapsed="false">
      <c r="A6406" s="6" t="n">
        <f aca="false">1_Data_EDA!O6407</f>
        <v>0</v>
      </c>
      <c r="B6406" s="6" t="n">
        <f aca="false">1_Data_EDA!H6407</f>
        <v>2</v>
      </c>
      <c r="C6406" s="7" t="n">
        <f aca="false">1_Data_EDA!I6407</f>
        <v>49.97999954</v>
      </c>
      <c r="D6406" s="6" t="n">
        <f aca="false">1_Data_EDA!J6407</f>
        <v>2</v>
      </c>
      <c r="E6406" s="7" t="n">
        <f aca="false">1_Data_EDA!K6407</f>
        <v>99.95999908</v>
      </c>
      <c r="F6406" s="7" t="n">
        <f aca="false">1_Data_EDA!L6407</f>
        <v>16.98999977</v>
      </c>
      <c r="G6406" s="8" t="n">
        <f aca="false">1_Data_EDA!M6407</f>
        <v>0.170000002</v>
      </c>
      <c r="H6406" s="6" t="n">
        <f aca="false">IF(1_Data_EDA!B6407="First Class",1,0)</f>
        <v>0</v>
      </c>
      <c r="I6406" s="6" t="n">
        <f aca="false">IF(1_Data_EDA!B6407="Second Class",1,0)</f>
        <v>1</v>
      </c>
      <c r="J6406" s="6" t="n">
        <f aca="false">IF(1_Data_EDA!B6407="Same Day",1,0)</f>
        <v>0</v>
      </c>
      <c r="K6406" s="6" t="n">
        <f aca="false">IF(1_Data_EDA!C6407="Corporate",1,0)</f>
        <v>1</v>
      </c>
      <c r="L6406" s="6" t="n">
        <f aca="false">IF(1_Data_EDA!C6407="Home Office",1,0)</f>
        <v>0</v>
      </c>
      <c r="M6406" s="6" t="n">
        <f aca="false">IF(1_Data_EDA!D6407="Europe",1,0)</f>
        <v>0</v>
      </c>
      <c r="N6406" s="6" t="n">
        <f aca="false">IF(1_Data_EDA!D6407="LATAM",1,0)</f>
        <v>0</v>
      </c>
      <c r="O6406" s="6" t="n">
        <f aca="false">IF(1_Data_EDA!D6407="Pacific Asia",1,0)</f>
        <v>0</v>
      </c>
      <c r="P6406" s="6" t="n">
        <f aca="false">IF(1_Data_EDA!D6407="USCA",1,0)</f>
        <v>1</v>
      </c>
      <c r="Q6406" s="6" t="n">
        <f aca="false">IF(C6406&gt;MEDIAN(C$5:C$8004),1,0)</f>
        <v>0</v>
      </c>
      <c r="R6406" s="6" t="n">
        <f aca="false">IF(D6406&gt;2,1,0)</f>
        <v>0</v>
      </c>
    </row>
    <row r="6407" customFormat="false" ht="15" hidden="false" customHeight="true" outlineLevel="0" collapsed="false">
      <c r="A6407" s="6" t="n">
        <f aca="false">1_Data_EDA!O6408</f>
        <v>1</v>
      </c>
      <c r="B6407" s="6" t="n">
        <f aca="false">1_Data_EDA!H6408</f>
        <v>1</v>
      </c>
      <c r="C6407" s="7" t="n">
        <f aca="false">1_Data_EDA!I6408</f>
        <v>99.98999786</v>
      </c>
      <c r="D6407" s="6" t="n">
        <f aca="false">1_Data_EDA!J6408</f>
        <v>2</v>
      </c>
      <c r="E6407" s="7" t="n">
        <f aca="false">1_Data_EDA!K6408</f>
        <v>199.9799957</v>
      </c>
      <c r="F6407" s="7" t="n">
        <f aca="false">1_Data_EDA!L6408</f>
        <v>2</v>
      </c>
      <c r="G6407" s="8" t="n">
        <f aca="false">1_Data_EDA!M6408</f>
        <v>0.01</v>
      </c>
      <c r="H6407" s="6" t="n">
        <f aca="false">IF(1_Data_EDA!B6408="First Class",1,0)</f>
        <v>1</v>
      </c>
      <c r="I6407" s="6" t="n">
        <f aca="false">IF(1_Data_EDA!B6408="Second Class",1,0)</f>
        <v>0</v>
      </c>
      <c r="J6407" s="6" t="n">
        <f aca="false">IF(1_Data_EDA!B6408="Same Day",1,0)</f>
        <v>0</v>
      </c>
      <c r="K6407" s="6" t="n">
        <f aca="false">IF(1_Data_EDA!C6408="Corporate",1,0)</f>
        <v>0</v>
      </c>
      <c r="L6407" s="6" t="n">
        <f aca="false">IF(1_Data_EDA!C6408="Home Office",1,0)</f>
        <v>1</v>
      </c>
      <c r="M6407" s="6" t="n">
        <f aca="false">IF(1_Data_EDA!D6408="Europe",1,0)</f>
        <v>0</v>
      </c>
      <c r="N6407" s="6" t="n">
        <f aca="false">IF(1_Data_EDA!D6408="LATAM",1,0)</f>
        <v>1</v>
      </c>
      <c r="O6407" s="6" t="n">
        <f aca="false">IF(1_Data_EDA!D6408="Pacific Asia",1,0)</f>
        <v>0</v>
      </c>
      <c r="P6407" s="6" t="n">
        <f aca="false">IF(1_Data_EDA!D6408="USCA",1,0)</f>
        <v>0</v>
      </c>
      <c r="Q6407" s="6" t="n">
        <f aca="false">IF(C6407&gt;MEDIAN(C$5:C$8004),1,0)</f>
        <v>1</v>
      </c>
      <c r="R6407" s="6" t="n">
        <f aca="false">IF(D6407&gt;2,1,0)</f>
        <v>0</v>
      </c>
    </row>
    <row r="6408" customFormat="false" ht="15" hidden="false" customHeight="true" outlineLevel="0" collapsed="false">
      <c r="A6408" s="6" t="n">
        <f aca="false">1_Data_EDA!O6409</f>
        <v>0</v>
      </c>
      <c r="B6408" s="6" t="n">
        <f aca="false">1_Data_EDA!H6409</f>
        <v>2</v>
      </c>
      <c r="C6408" s="7" t="n">
        <f aca="false">1_Data_EDA!I6409</f>
        <v>50</v>
      </c>
      <c r="D6408" s="6" t="n">
        <f aca="false">1_Data_EDA!J6409</f>
        <v>1</v>
      </c>
      <c r="E6408" s="7" t="n">
        <f aca="false">1_Data_EDA!K6409</f>
        <v>50</v>
      </c>
      <c r="F6408" s="7" t="n">
        <f aca="false">1_Data_EDA!L6409</f>
        <v>2.75</v>
      </c>
      <c r="G6408" s="8" t="n">
        <f aca="false">1_Data_EDA!M6409</f>
        <v>0.059999999</v>
      </c>
      <c r="H6408" s="6" t="n">
        <f aca="false">IF(1_Data_EDA!B6409="First Class",1,0)</f>
        <v>0</v>
      </c>
      <c r="I6408" s="6" t="n">
        <f aca="false">IF(1_Data_EDA!B6409="Second Class",1,0)</f>
        <v>1</v>
      </c>
      <c r="J6408" s="6" t="n">
        <f aca="false">IF(1_Data_EDA!B6409="Same Day",1,0)</f>
        <v>0</v>
      </c>
      <c r="K6408" s="6" t="n">
        <f aca="false">IF(1_Data_EDA!C6409="Corporate",1,0)</f>
        <v>0</v>
      </c>
      <c r="L6408" s="6" t="n">
        <f aca="false">IF(1_Data_EDA!C6409="Home Office",1,0)</f>
        <v>0</v>
      </c>
      <c r="M6408" s="6" t="n">
        <f aca="false">IF(1_Data_EDA!D6409="Europe",1,0)</f>
        <v>0</v>
      </c>
      <c r="N6408" s="6" t="n">
        <f aca="false">IF(1_Data_EDA!D6409="LATAM",1,0)</f>
        <v>0</v>
      </c>
      <c r="O6408" s="6" t="n">
        <f aca="false">IF(1_Data_EDA!D6409="Pacific Asia",1,0)</f>
        <v>1</v>
      </c>
      <c r="P6408" s="6" t="n">
        <f aca="false">IF(1_Data_EDA!D6409="USCA",1,0)</f>
        <v>0</v>
      </c>
      <c r="Q6408" s="6" t="n">
        <f aca="false">IF(C6408&gt;MEDIAN(C$5:C$8004),1,0)</f>
        <v>0</v>
      </c>
      <c r="R6408" s="6" t="n">
        <f aca="false">IF(D6408&gt;2,1,0)</f>
        <v>0</v>
      </c>
    </row>
    <row r="6409" customFormat="false" ht="15" hidden="false" customHeight="true" outlineLevel="0" collapsed="false">
      <c r="A6409" s="6" t="n">
        <f aca="false">1_Data_EDA!O6410</f>
        <v>0</v>
      </c>
      <c r="B6409" s="6" t="n">
        <f aca="false">1_Data_EDA!H6410</f>
        <v>4</v>
      </c>
      <c r="C6409" s="7" t="n">
        <f aca="false">1_Data_EDA!I6410</f>
        <v>399.980011</v>
      </c>
      <c r="D6409" s="6" t="n">
        <f aca="false">1_Data_EDA!J6410</f>
        <v>1</v>
      </c>
      <c r="E6409" s="7" t="n">
        <f aca="false">1_Data_EDA!K6410</f>
        <v>399.980011</v>
      </c>
      <c r="F6409" s="7" t="n">
        <f aca="false">1_Data_EDA!L6410</f>
        <v>0</v>
      </c>
      <c r="G6409" s="8" t="n">
        <f aca="false">1_Data_EDA!M6410</f>
        <v>0</v>
      </c>
      <c r="H6409" s="6" t="n">
        <f aca="false">IF(1_Data_EDA!B6410="First Class",1,0)</f>
        <v>0</v>
      </c>
      <c r="I6409" s="6" t="n">
        <f aca="false">IF(1_Data_EDA!B6410="Second Class",1,0)</f>
        <v>0</v>
      </c>
      <c r="J6409" s="6" t="n">
        <f aca="false">IF(1_Data_EDA!B6410="Same Day",1,0)</f>
        <v>0</v>
      </c>
      <c r="K6409" s="6" t="n">
        <f aca="false">IF(1_Data_EDA!C6410="Corporate",1,0)</f>
        <v>0</v>
      </c>
      <c r="L6409" s="6" t="n">
        <f aca="false">IF(1_Data_EDA!C6410="Home Office",1,0)</f>
        <v>0</v>
      </c>
      <c r="M6409" s="6" t="n">
        <f aca="false">IF(1_Data_EDA!D6410="Europe",1,0)</f>
        <v>1</v>
      </c>
      <c r="N6409" s="6" t="n">
        <f aca="false">IF(1_Data_EDA!D6410="LATAM",1,0)</f>
        <v>0</v>
      </c>
      <c r="O6409" s="6" t="n">
        <f aca="false">IF(1_Data_EDA!D6410="Pacific Asia",1,0)</f>
        <v>0</v>
      </c>
      <c r="P6409" s="6" t="n">
        <f aca="false">IF(1_Data_EDA!D6410="USCA",1,0)</f>
        <v>0</v>
      </c>
      <c r="Q6409" s="6" t="n">
        <f aca="false">IF(C6409&gt;MEDIAN(C$5:C$8004),1,0)</f>
        <v>1</v>
      </c>
      <c r="R6409" s="6" t="n">
        <f aca="false">IF(D6409&gt;2,1,0)</f>
        <v>0</v>
      </c>
    </row>
    <row r="6410" customFormat="false" ht="15" hidden="false" customHeight="true" outlineLevel="0" collapsed="false">
      <c r="A6410" s="6" t="n">
        <f aca="false">1_Data_EDA!O6411</f>
        <v>1</v>
      </c>
      <c r="B6410" s="6" t="n">
        <f aca="false">1_Data_EDA!H6411</f>
        <v>4</v>
      </c>
      <c r="C6410" s="7" t="n">
        <f aca="false">1_Data_EDA!I6411</f>
        <v>299.980011</v>
      </c>
      <c r="D6410" s="6" t="n">
        <f aca="false">1_Data_EDA!J6411</f>
        <v>1</v>
      </c>
      <c r="E6410" s="7" t="n">
        <f aca="false">1_Data_EDA!K6411</f>
        <v>299.980011</v>
      </c>
      <c r="F6410" s="7" t="n">
        <f aca="false">1_Data_EDA!L6411</f>
        <v>16.5</v>
      </c>
      <c r="G6410" s="8" t="n">
        <f aca="false">1_Data_EDA!M6411</f>
        <v>0.059999999</v>
      </c>
      <c r="H6410" s="6" t="n">
        <f aca="false">IF(1_Data_EDA!B6411="First Class",1,0)</f>
        <v>0</v>
      </c>
      <c r="I6410" s="6" t="n">
        <f aca="false">IF(1_Data_EDA!B6411="Second Class",1,0)</f>
        <v>0</v>
      </c>
      <c r="J6410" s="6" t="n">
        <f aca="false">IF(1_Data_EDA!B6411="Same Day",1,0)</f>
        <v>0</v>
      </c>
      <c r="K6410" s="6" t="n">
        <f aca="false">IF(1_Data_EDA!C6411="Corporate",1,0)</f>
        <v>0</v>
      </c>
      <c r="L6410" s="6" t="n">
        <f aca="false">IF(1_Data_EDA!C6411="Home Office",1,0)</f>
        <v>0</v>
      </c>
      <c r="M6410" s="6" t="n">
        <f aca="false">IF(1_Data_EDA!D6411="Europe",1,0)</f>
        <v>0</v>
      </c>
      <c r="N6410" s="6" t="n">
        <f aca="false">IF(1_Data_EDA!D6411="LATAM",1,0)</f>
        <v>1</v>
      </c>
      <c r="O6410" s="6" t="n">
        <f aca="false">IF(1_Data_EDA!D6411="Pacific Asia",1,0)</f>
        <v>0</v>
      </c>
      <c r="P6410" s="6" t="n">
        <f aca="false">IF(1_Data_EDA!D6411="USCA",1,0)</f>
        <v>0</v>
      </c>
      <c r="Q6410" s="6" t="n">
        <f aca="false">IF(C6410&gt;MEDIAN(C$5:C$8004),1,0)</f>
        <v>1</v>
      </c>
      <c r="R6410" s="6" t="n">
        <f aca="false">IF(D6410&gt;2,1,0)</f>
        <v>0</v>
      </c>
    </row>
    <row r="6411" customFormat="false" ht="15" hidden="false" customHeight="true" outlineLevel="0" collapsed="false">
      <c r="A6411" s="6" t="n">
        <f aca="false">1_Data_EDA!O6412</f>
        <v>1</v>
      </c>
      <c r="B6411" s="6" t="n">
        <f aca="false">1_Data_EDA!H6412</f>
        <v>0</v>
      </c>
      <c r="C6411" s="7" t="n">
        <f aca="false">1_Data_EDA!I6412</f>
        <v>31.07999992</v>
      </c>
      <c r="D6411" s="6" t="n">
        <f aca="false">1_Data_EDA!J6412</f>
        <v>1</v>
      </c>
      <c r="E6411" s="7" t="n">
        <f aca="false">1_Data_EDA!K6412</f>
        <v>31.07999992</v>
      </c>
      <c r="F6411" s="7" t="n">
        <f aca="false">1_Data_EDA!L6412</f>
        <v>5.28000021</v>
      </c>
      <c r="G6411" s="8" t="n">
        <f aca="false">1_Data_EDA!M6412</f>
        <v>0.170000002</v>
      </c>
      <c r="H6411" s="6" t="n">
        <f aca="false">IF(1_Data_EDA!B6412="First Class",1,0)</f>
        <v>0</v>
      </c>
      <c r="I6411" s="6" t="n">
        <f aca="false">IF(1_Data_EDA!B6412="Second Class",1,0)</f>
        <v>0</v>
      </c>
      <c r="J6411" s="6" t="n">
        <f aca="false">IF(1_Data_EDA!B6412="Same Day",1,0)</f>
        <v>1</v>
      </c>
      <c r="K6411" s="6" t="n">
        <f aca="false">IF(1_Data_EDA!C6412="Corporate",1,0)</f>
        <v>0</v>
      </c>
      <c r="L6411" s="6" t="n">
        <f aca="false">IF(1_Data_EDA!C6412="Home Office",1,0)</f>
        <v>1</v>
      </c>
      <c r="M6411" s="6" t="n">
        <f aca="false">IF(1_Data_EDA!D6412="Europe",1,0)</f>
        <v>1</v>
      </c>
      <c r="N6411" s="6" t="n">
        <f aca="false">IF(1_Data_EDA!D6412="LATAM",1,0)</f>
        <v>0</v>
      </c>
      <c r="O6411" s="6" t="n">
        <f aca="false">IF(1_Data_EDA!D6412="Pacific Asia",1,0)</f>
        <v>0</v>
      </c>
      <c r="P6411" s="6" t="n">
        <f aca="false">IF(1_Data_EDA!D6412="USCA",1,0)</f>
        <v>0</v>
      </c>
      <c r="Q6411" s="6" t="n">
        <f aca="false">IF(C6411&gt;MEDIAN(C$5:C$8004),1,0)</f>
        <v>0</v>
      </c>
      <c r="R6411" s="6" t="n">
        <f aca="false">IF(D6411&gt;2,1,0)</f>
        <v>0</v>
      </c>
    </row>
    <row r="6412" customFormat="false" ht="15" hidden="false" customHeight="true" outlineLevel="0" collapsed="false">
      <c r="A6412" s="6" t="n">
        <f aca="false">1_Data_EDA!O6413</f>
        <v>0</v>
      </c>
      <c r="B6412" s="6" t="n">
        <f aca="false">1_Data_EDA!H6413</f>
        <v>4</v>
      </c>
      <c r="C6412" s="7" t="n">
        <f aca="false">1_Data_EDA!I6413</f>
        <v>50</v>
      </c>
      <c r="D6412" s="6" t="n">
        <f aca="false">1_Data_EDA!J6413</f>
        <v>5</v>
      </c>
      <c r="E6412" s="7" t="n">
        <f aca="false">1_Data_EDA!K6413</f>
        <v>250</v>
      </c>
      <c r="F6412" s="7" t="n">
        <f aca="false">1_Data_EDA!L6413</f>
        <v>45</v>
      </c>
      <c r="G6412" s="8" t="n">
        <f aca="false">1_Data_EDA!M6413</f>
        <v>0.180000007</v>
      </c>
      <c r="H6412" s="6" t="n">
        <f aca="false">IF(1_Data_EDA!B6413="First Class",1,0)</f>
        <v>0</v>
      </c>
      <c r="I6412" s="6" t="n">
        <f aca="false">IF(1_Data_EDA!B6413="Second Class",1,0)</f>
        <v>0</v>
      </c>
      <c r="J6412" s="6" t="n">
        <f aca="false">IF(1_Data_EDA!B6413="Same Day",1,0)</f>
        <v>0</v>
      </c>
      <c r="K6412" s="6" t="n">
        <f aca="false">IF(1_Data_EDA!C6413="Corporate",1,0)</f>
        <v>0</v>
      </c>
      <c r="L6412" s="6" t="n">
        <f aca="false">IF(1_Data_EDA!C6413="Home Office",1,0)</f>
        <v>0</v>
      </c>
      <c r="M6412" s="6" t="n">
        <f aca="false">IF(1_Data_EDA!D6413="Europe",1,0)</f>
        <v>1</v>
      </c>
      <c r="N6412" s="6" t="n">
        <f aca="false">IF(1_Data_EDA!D6413="LATAM",1,0)</f>
        <v>0</v>
      </c>
      <c r="O6412" s="6" t="n">
        <f aca="false">IF(1_Data_EDA!D6413="Pacific Asia",1,0)</f>
        <v>0</v>
      </c>
      <c r="P6412" s="6" t="n">
        <f aca="false">IF(1_Data_EDA!D6413="USCA",1,0)</f>
        <v>0</v>
      </c>
      <c r="Q6412" s="6" t="n">
        <f aca="false">IF(C6412&gt;MEDIAN(C$5:C$8004),1,0)</f>
        <v>0</v>
      </c>
      <c r="R6412" s="6" t="n">
        <f aca="false">IF(D6412&gt;2,1,0)</f>
        <v>1</v>
      </c>
    </row>
    <row r="6413" customFormat="false" ht="15" hidden="false" customHeight="true" outlineLevel="0" collapsed="false">
      <c r="A6413" s="6" t="n">
        <f aca="false">1_Data_EDA!O6414</f>
        <v>1</v>
      </c>
      <c r="B6413" s="6" t="n">
        <f aca="false">1_Data_EDA!H6414</f>
        <v>1</v>
      </c>
      <c r="C6413" s="7" t="n">
        <f aca="false">1_Data_EDA!I6414</f>
        <v>129.9900055</v>
      </c>
      <c r="D6413" s="6" t="n">
        <f aca="false">1_Data_EDA!J6414</f>
        <v>1</v>
      </c>
      <c r="E6413" s="7" t="n">
        <f aca="false">1_Data_EDA!K6414</f>
        <v>129.9900055</v>
      </c>
      <c r="F6413" s="7" t="n">
        <f aca="false">1_Data_EDA!L6414</f>
        <v>16.89999962</v>
      </c>
      <c r="G6413" s="8" t="n">
        <f aca="false">1_Data_EDA!M6414</f>
        <v>0.129999995</v>
      </c>
      <c r="H6413" s="6" t="n">
        <f aca="false">IF(1_Data_EDA!B6414="First Class",1,0)</f>
        <v>1</v>
      </c>
      <c r="I6413" s="6" t="n">
        <f aca="false">IF(1_Data_EDA!B6414="Second Class",1,0)</f>
        <v>0</v>
      </c>
      <c r="J6413" s="6" t="n">
        <f aca="false">IF(1_Data_EDA!B6414="Same Day",1,0)</f>
        <v>0</v>
      </c>
      <c r="K6413" s="6" t="n">
        <f aca="false">IF(1_Data_EDA!C6414="Corporate",1,0)</f>
        <v>1</v>
      </c>
      <c r="L6413" s="6" t="n">
        <f aca="false">IF(1_Data_EDA!C6414="Home Office",1,0)</f>
        <v>0</v>
      </c>
      <c r="M6413" s="6" t="n">
        <f aca="false">IF(1_Data_EDA!D6414="Europe",1,0)</f>
        <v>0</v>
      </c>
      <c r="N6413" s="6" t="n">
        <f aca="false">IF(1_Data_EDA!D6414="LATAM",1,0)</f>
        <v>1</v>
      </c>
      <c r="O6413" s="6" t="n">
        <f aca="false">IF(1_Data_EDA!D6414="Pacific Asia",1,0)</f>
        <v>0</v>
      </c>
      <c r="P6413" s="6" t="n">
        <f aca="false">IF(1_Data_EDA!D6414="USCA",1,0)</f>
        <v>0</v>
      </c>
      <c r="Q6413" s="6" t="n">
        <f aca="false">IF(C6413&gt;MEDIAN(C$5:C$8004),1,0)</f>
        <v>1</v>
      </c>
      <c r="R6413" s="6" t="n">
        <f aca="false">IF(D6413&gt;2,1,0)</f>
        <v>0</v>
      </c>
    </row>
    <row r="6414" customFormat="false" ht="15" hidden="false" customHeight="true" outlineLevel="0" collapsed="false">
      <c r="A6414" s="6" t="n">
        <f aca="false">1_Data_EDA!O6415</f>
        <v>1</v>
      </c>
      <c r="B6414" s="6" t="n">
        <f aca="false">1_Data_EDA!H6415</f>
        <v>4</v>
      </c>
      <c r="C6414" s="7" t="n">
        <f aca="false">1_Data_EDA!I6415</f>
        <v>129.9900055</v>
      </c>
      <c r="D6414" s="6" t="n">
        <f aca="false">1_Data_EDA!J6415</f>
        <v>1</v>
      </c>
      <c r="E6414" s="7" t="n">
        <f aca="false">1_Data_EDA!K6415</f>
        <v>129.9900055</v>
      </c>
      <c r="F6414" s="7" t="n">
        <f aca="false">1_Data_EDA!L6415</f>
        <v>13</v>
      </c>
      <c r="G6414" s="8" t="n">
        <f aca="false">1_Data_EDA!M6415</f>
        <v>0.100000001</v>
      </c>
      <c r="H6414" s="6" t="n">
        <f aca="false">IF(1_Data_EDA!B6415="First Class",1,0)</f>
        <v>0</v>
      </c>
      <c r="I6414" s="6" t="n">
        <f aca="false">IF(1_Data_EDA!B6415="Second Class",1,0)</f>
        <v>0</v>
      </c>
      <c r="J6414" s="6" t="n">
        <f aca="false">IF(1_Data_EDA!B6415="Same Day",1,0)</f>
        <v>0</v>
      </c>
      <c r="K6414" s="6" t="n">
        <f aca="false">IF(1_Data_EDA!C6415="Corporate",1,0)</f>
        <v>0</v>
      </c>
      <c r="L6414" s="6" t="n">
        <f aca="false">IF(1_Data_EDA!C6415="Home Office",1,0)</f>
        <v>1</v>
      </c>
      <c r="M6414" s="6" t="n">
        <f aca="false">IF(1_Data_EDA!D6415="Europe",1,0)</f>
        <v>0</v>
      </c>
      <c r="N6414" s="6" t="n">
        <f aca="false">IF(1_Data_EDA!D6415="LATAM",1,0)</f>
        <v>1</v>
      </c>
      <c r="O6414" s="6" t="n">
        <f aca="false">IF(1_Data_EDA!D6415="Pacific Asia",1,0)</f>
        <v>0</v>
      </c>
      <c r="P6414" s="6" t="n">
        <f aca="false">IF(1_Data_EDA!D6415="USCA",1,0)</f>
        <v>0</v>
      </c>
      <c r="Q6414" s="6" t="n">
        <f aca="false">IF(C6414&gt;MEDIAN(C$5:C$8004),1,0)</f>
        <v>1</v>
      </c>
      <c r="R6414" s="6" t="n">
        <f aca="false">IF(D6414&gt;2,1,0)</f>
        <v>0</v>
      </c>
    </row>
    <row r="6415" customFormat="false" ht="15" hidden="false" customHeight="true" outlineLevel="0" collapsed="false">
      <c r="A6415" s="6" t="n">
        <f aca="false">1_Data_EDA!O6416</f>
        <v>0</v>
      </c>
      <c r="B6415" s="6" t="n">
        <f aca="false">1_Data_EDA!H6416</f>
        <v>4</v>
      </c>
      <c r="C6415" s="7" t="n">
        <f aca="false">1_Data_EDA!I6416</f>
        <v>39.99000168</v>
      </c>
      <c r="D6415" s="6" t="n">
        <f aca="false">1_Data_EDA!J6416</f>
        <v>2</v>
      </c>
      <c r="E6415" s="7" t="n">
        <f aca="false">1_Data_EDA!K6416</f>
        <v>79.98000336</v>
      </c>
      <c r="F6415" s="7" t="n">
        <f aca="false">1_Data_EDA!L6416</f>
        <v>4</v>
      </c>
      <c r="G6415" s="8" t="n">
        <f aca="false">1_Data_EDA!M6416</f>
        <v>0.050000001</v>
      </c>
      <c r="H6415" s="6" t="n">
        <f aca="false">IF(1_Data_EDA!B6416="First Class",1,0)</f>
        <v>0</v>
      </c>
      <c r="I6415" s="6" t="n">
        <f aca="false">IF(1_Data_EDA!B6416="Second Class",1,0)</f>
        <v>0</v>
      </c>
      <c r="J6415" s="6" t="n">
        <f aca="false">IF(1_Data_EDA!B6416="Same Day",1,0)</f>
        <v>0</v>
      </c>
      <c r="K6415" s="6" t="n">
        <f aca="false">IF(1_Data_EDA!C6416="Corporate",1,0)</f>
        <v>0</v>
      </c>
      <c r="L6415" s="6" t="n">
        <f aca="false">IF(1_Data_EDA!C6416="Home Office",1,0)</f>
        <v>0</v>
      </c>
      <c r="M6415" s="6" t="n">
        <f aca="false">IF(1_Data_EDA!D6416="Europe",1,0)</f>
        <v>0</v>
      </c>
      <c r="N6415" s="6" t="n">
        <f aca="false">IF(1_Data_EDA!D6416="LATAM",1,0)</f>
        <v>1</v>
      </c>
      <c r="O6415" s="6" t="n">
        <f aca="false">IF(1_Data_EDA!D6416="Pacific Asia",1,0)</f>
        <v>0</v>
      </c>
      <c r="P6415" s="6" t="n">
        <f aca="false">IF(1_Data_EDA!D6416="USCA",1,0)</f>
        <v>0</v>
      </c>
      <c r="Q6415" s="6" t="n">
        <f aca="false">IF(C6415&gt;MEDIAN(C$5:C$8004),1,0)</f>
        <v>0</v>
      </c>
      <c r="R6415" s="6" t="n">
        <f aca="false">IF(D6415&gt;2,1,0)</f>
        <v>0</v>
      </c>
    </row>
    <row r="6416" customFormat="false" ht="15" hidden="false" customHeight="true" outlineLevel="0" collapsed="false">
      <c r="A6416" s="6" t="n">
        <f aca="false">1_Data_EDA!O6417</f>
        <v>0</v>
      </c>
      <c r="B6416" s="6" t="n">
        <f aca="false">1_Data_EDA!H6417</f>
        <v>4</v>
      </c>
      <c r="C6416" s="7" t="n">
        <f aca="false">1_Data_EDA!I6417</f>
        <v>50</v>
      </c>
      <c r="D6416" s="6" t="n">
        <f aca="false">1_Data_EDA!J6417</f>
        <v>1</v>
      </c>
      <c r="E6416" s="7" t="n">
        <f aca="false">1_Data_EDA!K6417</f>
        <v>50</v>
      </c>
      <c r="F6416" s="7" t="n">
        <f aca="false">1_Data_EDA!L6417</f>
        <v>8.5</v>
      </c>
      <c r="G6416" s="8" t="n">
        <f aca="false">1_Data_EDA!M6417</f>
        <v>0.170000002</v>
      </c>
      <c r="H6416" s="6" t="n">
        <f aca="false">IF(1_Data_EDA!B6417="First Class",1,0)</f>
        <v>0</v>
      </c>
      <c r="I6416" s="6" t="n">
        <f aca="false">IF(1_Data_EDA!B6417="Second Class",1,0)</f>
        <v>0</v>
      </c>
      <c r="J6416" s="6" t="n">
        <f aca="false">IF(1_Data_EDA!B6417="Same Day",1,0)</f>
        <v>0</v>
      </c>
      <c r="K6416" s="6" t="n">
        <f aca="false">IF(1_Data_EDA!C6417="Corporate",1,0)</f>
        <v>0</v>
      </c>
      <c r="L6416" s="6" t="n">
        <f aca="false">IF(1_Data_EDA!C6417="Home Office",1,0)</f>
        <v>0</v>
      </c>
      <c r="M6416" s="6" t="n">
        <f aca="false">IF(1_Data_EDA!D6417="Europe",1,0)</f>
        <v>1</v>
      </c>
      <c r="N6416" s="6" t="n">
        <f aca="false">IF(1_Data_EDA!D6417="LATAM",1,0)</f>
        <v>0</v>
      </c>
      <c r="O6416" s="6" t="n">
        <f aca="false">IF(1_Data_EDA!D6417="Pacific Asia",1,0)</f>
        <v>0</v>
      </c>
      <c r="P6416" s="6" t="n">
        <f aca="false">IF(1_Data_EDA!D6417="USCA",1,0)</f>
        <v>0</v>
      </c>
      <c r="Q6416" s="6" t="n">
        <f aca="false">IF(C6416&gt;MEDIAN(C$5:C$8004),1,0)</f>
        <v>0</v>
      </c>
      <c r="R6416" s="6" t="n">
        <f aca="false">IF(D6416&gt;2,1,0)</f>
        <v>0</v>
      </c>
    </row>
    <row r="6417" customFormat="false" ht="15" hidden="false" customHeight="true" outlineLevel="0" collapsed="false">
      <c r="A6417" s="6" t="n">
        <f aca="false">1_Data_EDA!O6418</f>
        <v>1</v>
      </c>
      <c r="B6417" s="6" t="n">
        <f aca="false">1_Data_EDA!H6418</f>
        <v>0</v>
      </c>
      <c r="C6417" s="7" t="n">
        <f aca="false">1_Data_EDA!I6418</f>
        <v>49.97999954</v>
      </c>
      <c r="D6417" s="6" t="n">
        <f aca="false">1_Data_EDA!J6418</f>
        <v>1</v>
      </c>
      <c r="E6417" s="7" t="n">
        <f aca="false">1_Data_EDA!K6418</f>
        <v>49.97999954</v>
      </c>
      <c r="F6417" s="7" t="n">
        <f aca="false">1_Data_EDA!L6418</f>
        <v>12.5</v>
      </c>
      <c r="G6417" s="8" t="n">
        <f aca="false">1_Data_EDA!M6418</f>
        <v>0.25</v>
      </c>
      <c r="H6417" s="6" t="n">
        <f aca="false">IF(1_Data_EDA!B6418="First Class",1,0)</f>
        <v>0</v>
      </c>
      <c r="I6417" s="6" t="n">
        <f aca="false">IF(1_Data_EDA!B6418="Second Class",1,0)</f>
        <v>0</v>
      </c>
      <c r="J6417" s="6" t="n">
        <f aca="false">IF(1_Data_EDA!B6418="Same Day",1,0)</f>
        <v>1</v>
      </c>
      <c r="K6417" s="6" t="n">
        <f aca="false">IF(1_Data_EDA!C6418="Corporate",1,0)</f>
        <v>1</v>
      </c>
      <c r="L6417" s="6" t="n">
        <f aca="false">IF(1_Data_EDA!C6418="Home Office",1,0)</f>
        <v>0</v>
      </c>
      <c r="M6417" s="6" t="n">
        <f aca="false">IF(1_Data_EDA!D6418="Europe",1,0)</f>
        <v>1</v>
      </c>
      <c r="N6417" s="6" t="n">
        <f aca="false">IF(1_Data_EDA!D6418="LATAM",1,0)</f>
        <v>0</v>
      </c>
      <c r="O6417" s="6" t="n">
        <f aca="false">IF(1_Data_EDA!D6418="Pacific Asia",1,0)</f>
        <v>0</v>
      </c>
      <c r="P6417" s="6" t="n">
        <f aca="false">IF(1_Data_EDA!D6418="USCA",1,0)</f>
        <v>0</v>
      </c>
      <c r="Q6417" s="6" t="n">
        <f aca="false">IF(C6417&gt;MEDIAN(C$5:C$8004),1,0)</f>
        <v>0</v>
      </c>
      <c r="R6417" s="6" t="n">
        <f aca="false">IF(D6417&gt;2,1,0)</f>
        <v>0</v>
      </c>
    </row>
    <row r="6418" customFormat="false" ht="15" hidden="false" customHeight="true" outlineLevel="0" collapsed="false">
      <c r="A6418" s="6" t="n">
        <f aca="false">1_Data_EDA!O6419</f>
        <v>0</v>
      </c>
      <c r="B6418" s="6" t="n">
        <f aca="false">1_Data_EDA!H6419</f>
        <v>4</v>
      </c>
      <c r="C6418" s="7" t="n">
        <f aca="false">1_Data_EDA!I6419</f>
        <v>59.99000168</v>
      </c>
      <c r="D6418" s="6" t="n">
        <f aca="false">1_Data_EDA!J6419</f>
        <v>4</v>
      </c>
      <c r="E6418" s="7" t="n">
        <f aca="false">1_Data_EDA!K6419</f>
        <v>239.9600067</v>
      </c>
      <c r="F6418" s="7" t="n">
        <f aca="false">1_Data_EDA!L6419</f>
        <v>4.800000191</v>
      </c>
      <c r="G6418" s="8" t="n">
        <f aca="false">1_Data_EDA!M6419</f>
        <v>0.02</v>
      </c>
      <c r="H6418" s="6" t="n">
        <f aca="false">IF(1_Data_EDA!B6419="First Class",1,0)</f>
        <v>0</v>
      </c>
      <c r="I6418" s="6" t="n">
        <f aca="false">IF(1_Data_EDA!B6419="Second Class",1,0)</f>
        <v>0</v>
      </c>
      <c r="J6418" s="6" t="n">
        <f aca="false">IF(1_Data_EDA!B6419="Same Day",1,0)</f>
        <v>0</v>
      </c>
      <c r="K6418" s="6" t="n">
        <f aca="false">IF(1_Data_EDA!C6419="Corporate",1,0)</f>
        <v>1</v>
      </c>
      <c r="L6418" s="6" t="n">
        <f aca="false">IF(1_Data_EDA!C6419="Home Office",1,0)</f>
        <v>0</v>
      </c>
      <c r="M6418" s="6" t="n">
        <f aca="false">IF(1_Data_EDA!D6419="Europe",1,0)</f>
        <v>1</v>
      </c>
      <c r="N6418" s="6" t="n">
        <f aca="false">IF(1_Data_EDA!D6419="LATAM",1,0)</f>
        <v>0</v>
      </c>
      <c r="O6418" s="6" t="n">
        <f aca="false">IF(1_Data_EDA!D6419="Pacific Asia",1,0)</f>
        <v>0</v>
      </c>
      <c r="P6418" s="6" t="n">
        <f aca="false">IF(1_Data_EDA!D6419="USCA",1,0)</f>
        <v>0</v>
      </c>
      <c r="Q6418" s="6" t="n">
        <f aca="false">IF(C6418&gt;MEDIAN(C$5:C$8004),1,0)</f>
        <v>0</v>
      </c>
      <c r="R6418" s="6" t="n">
        <f aca="false">IF(D6418&gt;2,1,0)</f>
        <v>1</v>
      </c>
    </row>
    <row r="6419" customFormat="false" ht="15" hidden="false" customHeight="true" outlineLevel="0" collapsed="false">
      <c r="A6419" s="6" t="n">
        <f aca="false">1_Data_EDA!O6420</f>
        <v>1</v>
      </c>
      <c r="B6419" s="6" t="n">
        <f aca="false">1_Data_EDA!H6420</f>
        <v>2</v>
      </c>
      <c r="C6419" s="7" t="n">
        <f aca="false">1_Data_EDA!I6420</f>
        <v>99.98999786</v>
      </c>
      <c r="D6419" s="6" t="n">
        <f aca="false">1_Data_EDA!J6420</f>
        <v>4</v>
      </c>
      <c r="E6419" s="7" t="n">
        <f aca="false">1_Data_EDA!K6420</f>
        <v>399.9599915</v>
      </c>
      <c r="F6419" s="7" t="n">
        <f aca="false">1_Data_EDA!L6420</f>
        <v>8</v>
      </c>
      <c r="G6419" s="8" t="n">
        <f aca="false">1_Data_EDA!M6420</f>
        <v>0.02</v>
      </c>
      <c r="H6419" s="6" t="n">
        <f aca="false">IF(1_Data_EDA!B6420="First Class",1,0)</f>
        <v>0</v>
      </c>
      <c r="I6419" s="6" t="n">
        <f aca="false">IF(1_Data_EDA!B6420="Second Class",1,0)</f>
        <v>1</v>
      </c>
      <c r="J6419" s="6" t="n">
        <f aca="false">IF(1_Data_EDA!B6420="Same Day",1,0)</f>
        <v>0</v>
      </c>
      <c r="K6419" s="6" t="n">
        <f aca="false">IF(1_Data_EDA!C6420="Corporate",1,0)</f>
        <v>1</v>
      </c>
      <c r="L6419" s="6" t="n">
        <f aca="false">IF(1_Data_EDA!C6420="Home Office",1,0)</f>
        <v>0</v>
      </c>
      <c r="M6419" s="6" t="n">
        <f aca="false">IF(1_Data_EDA!D6420="Europe",1,0)</f>
        <v>0</v>
      </c>
      <c r="N6419" s="6" t="n">
        <f aca="false">IF(1_Data_EDA!D6420="LATAM",1,0)</f>
        <v>1</v>
      </c>
      <c r="O6419" s="6" t="n">
        <f aca="false">IF(1_Data_EDA!D6420="Pacific Asia",1,0)</f>
        <v>0</v>
      </c>
      <c r="P6419" s="6" t="n">
        <f aca="false">IF(1_Data_EDA!D6420="USCA",1,0)</f>
        <v>0</v>
      </c>
      <c r="Q6419" s="6" t="n">
        <f aca="false">IF(C6419&gt;MEDIAN(C$5:C$8004),1,0)</f>
        <v>1</v>
      </c>
      <c r="R6419" s="6" t="n">
        <f aca="false">IF(D6419&gt;2,1,0)</f>
        <v>1</v>
      </c>
    </row>
    <row r="6420" customFormat="false" ht="15" hidden="false" customHeight="true" outlineLevel="0" collapsed="false">
      <c r="A6420" s="6" t="n">
        <f aca="false">1_Data_EDA!O6421</f>
        <v>1</v>
      </c>
      <c r="B6420" s="6" t="n">
        <f aca="false">1_Data_EDA!H6421</f>
        <v>2</v>
      </c>
      <c r="C6420" s="7" t="n">
        <f aca="false">1_Data_EDA!I6421</f>
        <v>99.98999786</v>
      </c>
      <c r="D6420" s="6" t="n">
        <f aca="false">1_Data_EDA!J6421</f>
        <v>2</v>
      </c>
      <c r="E6420" s="7" t="n">
        <f aca="false">1_Data_EDA!K6421</f>
        <v>199.9799957</v>
      </c>
      <c r="F6420" s="7" t="n">
        <f aca="false">1_Data_EDA!L6421</f>
        <v>8</v>
      </c>
      <c r="G6420" s="8" t="n">
        <f aca="false">1_Data_EDA!M6421</f>
        <v>0.039999999</v>
      </c>
      <c r="H6420" s="6" t="n">
        <f aca="false">IF(1_Data_EDA!B6421="First Class",1,0)</f>
        <v>0</v>
      </c>
      <c r="I6420" s="6" t="n">
        <f aca="false">IF(1_Data_EDA!B6421="Second Class",1,0)</f>
        <v>1</v>
      </c>
      <c r="J6420" s="6" t="n">
        <f aca="false">IF(1_Data_EDA!B6421="Same Day",1,0)</f>
        <v>0</v>
      </c>
      <c r="K6420" s="6" t="n">
        <f aca="false">IF(1_Data_EDA!C6421="Corporate",1,0)</f>
        <v>1</v>
      </c>
      <c r="L6420" s="6" t="n">
        <f aca="false">IF(1_Data_EDA!C6421="Home Office",1,0)</f>
        <v>0</v>
      </c>
      <c r="M6420" s="6" t="n">
        <f aca="false">IF(1_Data_EDA!D6421="Europe",1,0)</f>
        <v>1</v>
      </c>
      <c r="N6420" s="6" t="n">
        <f aca="false">IF(1_Data_EDA!D6421="LATAM",1,0)</f>
        <v>0</v>
      </c>
      <c r="O6420" s="6" t="n">
        <f aca="false">IF(1_Data_EDA!D6421="Pacific Asia",1,0)</f>
        <v>0</v>
      </c>
      <c r="P6420" s="6" t="n">
        <f aca="false">IF(1_Data_EDA!D6421="USCA",1,0)</f>
        <v>0</v>
      </c>
      <c r="Q6420" s="6" t="n">
        <f aca="false">IF(C6420&gt;MEDIAN(C$5:C$8004),1,0)</f>
        <v>1</v>
      </c>
      <c r="R6420" s="6" t="n">
        <f aca="false">IF(D6420&gt;2,1,0)</f>
        <v>0</v>
      </c>
    </row>
    <row r="6421" customFormat="false" ht="15" hidden="false" customHeight="true" outlineLevel="0" collapsed="false">
      <c r="A6421" s="6" t="n">
        <f aca="false">1_Data_EDA!O6422</f>
        <v>0</v>
      </c>
      <c r="B6421" s="6" t="n">
        <f aca="false">1_Data_EDA!H6422</f>
        <v>4</v>
      </c>
      <c r="C6421" s="7" t="n">
        <f aca="false">1_Data_EDA!I6422</f>
        <v>199.9900055</v>
      </c>
      <c r="D6421" s="6" t="n">
        <f aca="false">1_Data_EDA!J6422</f>
        <v>1</v>
      </c>
      <c r="E6421" s="7" t="n">
        <f aca="false">1_Data_EDA!K6422</f>
        <v>199.9900055</v>
      </c>
      <c r="F6421" s="7" t="n">
        <f aca="false">1_Data_EDA!L6422</f>
        <v>18</v>
      </c>
      <c r="G6421" s="8" t="n">
        <f aca="false">1_Data_EDA!M6422</f>
        <v>0.090000004</v>
      </c>
      <c r="H6421" s="6" t="n">
        <f aca="false">IF(1_Data_EDA!B6422="First Class",1,0)</f>
        <v>0</v>
      </c>
      <c r="I6421" s="6" t="n">
        <f aca="false">IF(1_Data_EDA!B6422="Second Class",1,0)</f>
        <v>0</v>
      </c>
      <c r="J6421" s="6" t="n">
        <f aca="false">IF(1_Data_EDA!B6422="Same Day",1,0)</f>
        <v>0</v>
      </c>
      <c r="K6421" s="6" t="n">
        <f aca="false">IF(1_Data_EDA!C6422="Corporate",1,0)</f>
        <v>1</v>
      </c>
      <c r="L6421" s="6" t="n">
        <f aca="false">IF(1_Data_EDA!C6422="Home Office",1,0)</f>
        <v>0</v>
      </c>
      <c r="M6421" s="6" t="n">
        <f aca="false">IF(1_Data_EDA!D6422="Europe",1,0)</f>
        <v>1</v>
      </c>
      <c r="N6421" s="6" t="n">
        <f aca="false">IF(1_Data_EDA!D6422="LATAM",1,0)</f>
        <v>0</v>
      </c>
      <c r="O6421" s="6" t="n">
        <f aca="false">IF(1_Data_EDA!D6422="Pacific Asia",1,0)</f>
        <v>0</v>
      </c>
      <c r="P6421" s="6" t="n">
        <f aca="false">IF(1_Data_EDA!D6422="USCA",1,0)</f>
        <v>0</v>
      </c>
      <c r="Q6421" s="6" t="n">
        <f aca="false">IF(C6421&gt;MEDIAN(C$5:C$8004),1,0)</f>
        <v>1</v>
      </c>
      <c r="R6421" s="6" t="n">
        <f aca="false">IF(D6421&gt;2,1,0)</f>
        <v>0</v>
      </c>
    </row>
    <row r="6422" customFormat="false" ht="15" hidden="false" customHeight="true" outlineLevel="0" collapsed="false">
      <c r="A6422" s="6" t="n">
        <f aca="false">1_Data_EDA!O6423</f>
        <v>1</v>
      </c>
      <c r="B6422" s="6" t="n">
        <f aca="false">1_Data_EDA!H6423</f>
        <v>1</v>
      </c>
      <c r="C6422" s="7" t="n">
        <f aca="false">1_Data_EDA!I6423</f>
        <v>199.9900055</v>
      </c>
      <c r="D6422" s="6" t="n">
        <f aca="false">1_Data_EDA!J6423</f>
        <v>1</v>
      </c>
      <c r="E6422" s="7" t="n">
        <f aca="false">1_Data_EDA!K6423</f>
        <v>199.9900055</v>
      </c>
      <c r="F6422" s="7" t="n">
        <f aca="false">1_Data_EDA!L6423</f>
        <v>30</v>
      </c>
      <c r="G6422" s="8" t="n">
        <f aca="false">1_Data_EDA!M6423</f>
        <v>0.150000006</v>
      </c>
      <c r="H6422" s="6" t="n">
        <f aca="false">IF(1_Data_EDA!B6423="First Class",1,0)</f>
        <v>1</v>
      </c>
      <c r="I6422" s="6" t="n">
        <f aca="false">IF(1_Data_EDA!B6423="Second Class",1,0)</f>
        <v>0</v>
      </c>
      <c r="J6422" s="6" t="n">
        <f aca="false">IF(1_Data_EDA!B6423="Same Day",1,0)</f>
        <v>0</v>
      </c>
      <c r="K6422" s="6" t="n">
        <f aca="false">IF(1_Data_EDA!C6423="Corporate",1,0)</f>
        <v>0</v>
      </c>
      <c r="L6422" s="6" t="n">
        <f aca="false">IF(1_Data_EDA!C6423="Home Office",1,0)</f>
        <v>1</v>
      </c>
      <c r="M6422" s="6" t="n">
        <f aca="false">IF(1_Data_EDA!D6423="Europe",1,0)</f>
        <v>1</v>
      </c>
      <c r="N6422" s="6" t="n">
        <f aca="false">IF(1_Data_EDA!D6423="LATAM",1,0)</f>
        <v>0</v>
      </c>
      <c r="O6422" s="6" t="n">
        <f aca="false">IF(1_Data_EDA!D6423="Pacific Asia",1,0)</f>
        <v>0</v>
      </c>
      <c r="P6422" s="6" t="n">
        <f aca="false">IF(1_Data_EDA!D6423="USCA",1,0)</f>
        <v>0</v>
      </c>
      <c r="Q6422" s="6" t="n">
        <f aca="false">IF(C6422&gt;MEDIAN(C$5:C$8004),1,0)</f>
        <v>1</v>
      </c>
      <c r="R6422" s="6" t="n">
        <f aca="false">IF(D6422&gt;2,1,0)</f>
        <v>0</v>
      </c>
    </row>
    <row r="6423" customFormat="false" ht="15" hidden="false" customHeight="true" outlineLevel="0" collapsed="false">
      <c r="A6423" s="6" t="n">
        <f aca="false">1_Data_EDA!O6424</f>
        <v>1</v>
      </c>
      <c r="B6423" s="6" t="n">
        <f aca="false">1_Data_EDA!H6424</f>
        <v>4</v>
      </c>
      <c r="C6423" s="7" t="n">
        <f aca="false">1_Data_EDA!I6424</f>
        <v>99.98999786</v>
      </c>
      <c r="D6423" s="6" t="n">
        <f aca="false">1_Data_EDA!J6424</f>
        <v>3</v>
      </c>
      <c r="E6423" s="7" t="n">
        <f aca="false">1_Data_EDA!K6424</f>
        <v>299.9700012</v>
      </c>
      <c r="F6423" s="7" t="n">
        <f aca="false">1_Data_EDA!L6424</f>
        <v>53.99000168</v>
      </c>
      <c r="G6423" s="8" t="n">
        <f aca="false">1_Data_EDA!M6424</f>
        <v>0.180000007</v>
      </c>
      <c r="H6423" s="6" t="n">
        <f aca="false">IF(1_Data_EDA!B6424="First Class",1,0)</f>
        <v>0</v>
      </c>
      <c r="I6423" s="6" t="n">
        <f aca="false">IF(1_Data_EDA!B6424="Second Class",1,0)</f>
        <v>0</v>
      </c>
      <c r="J6423" s="6" t="n">
        <f aca="false">IF(1_Data_EDA!B6424="Same Day",1,0)</f>
        <v>0</v>
      </c>
      <c r="K6423" s="6" t="n">
        <f aca="false">IF(1_Data_EDA!C6424="Corporate",1,0)</f>
        <v>0</v>
      </c>
      <c r="L6423" s="6" t="n">
        <f aca="false">IF(1_Data_EDA!C6424="Home Office",1,0)</f>
        <v>0</v>
      </c>
      <c r="M6423" s="6" t="n">
        <f aca="false">IF(1_Data_EDA!D6424="Europe",1,0)</f>
        <v>1</v>
      </c>
      <c r="N6423" s="6" t="n">
        <f aca="false">IF(1_Data_EDA!D6424="LATAM",1,0)</f>
        <v>0</v>
      </c>
      <c r="O6423" s="6" t="n">
        <f aca="false">IF(1_Data_EDA!D6424="Pacific Asia",1,0)</f>
        <v>0</v>
      </c>
      <c r="P6423" s="6" t="n">
        <f aca="false">IF(1_Data_EDA!D6424="USCA",1,0)</f>
        <v>0</v>
      </c>
      <c r="Q6423" s="6" t="n">
        <f aca="false">IF(C6423&gt;MEDIAN(C$5:C$8004),1,0)</f>
        <v>1</v>
      </c>
      <c r="R6423" s="6" t="n">
        <f aca="false">IF(D6423&gt;2,1,0)</f>
        <v>1</v>
      </c>
    </row>
    <row r="6424" customFormat="false" ht="15" hidden="false" customHeight="true" outlineLevel="0" collapsed="false">
      <c r="A6424" s="6" t="n">
        <f aca="false">1_Data_EDA!O6425</f>
        <v>1</v>
      </c>
      <c r="B6424" s="6" t="n">
        <f aca="false">1_Data_EDA!H6425</f>
        <v>2</v>
      </c>
      <c r="C6424" s="7" t="n">
        <f aca="false">1_Data_EDA!I6425</f>
        <v>129.9900055</v>
      </c>
      <c r="D6424" s="6" t="n">
        <f aca="false">1_Data_EDA!J6425</f>
        <v>1</v>
      </c>
      <c r="E6424" s="7" t="n">
        <f aca="false">1_Data_EDA!K6425</f>
        <v>129.9900055</v>
      </c>
      <c r="F6424" s="7" t="n">
        <f aca="false">1_Data_EDA!L6425</f>
        <v>15.60000038</v>
      </c>
      <c r="G6424" s="8" t="n">
        <f aca="false">1_Data_EDA!M6425</f>
        <v>0.119999997</v>
      </c>
      <c r="H6424" s="6" t="n">
        <f aca="false">IF(1_Data_EDA!B6425="First Class",1,0)</f>
        <v>0</v>
      </c>
      <c r="I6424" s="6" t="n">
        <f aca="false">IF(1_Data_EDA!B6425="Second Class",1,0)</f>
        <v>1</v>
      </c>
      <c r="J6424" s="6" t="n">
        <f aca="false">IF(1_Data_EDA!B6425="Same Day",1,0)</f>
        <v>0</v>
      </c>
      <c r="K6424" s="6" t="n">
        <f aca="false">IF(1_Data_EDA!C6425="Corporate",1,0)</f>
        <v>0</v>
      </c>
      <c r="L6424" s="6" t="n">
        <f aca="false">IF(1_Data_EDA!C6425="Home Office",1,0)</f>
        <v>0</v>
      </c>
      <c r="M6424" s="6" t="n">
        <f aca="false">IF(1_Data_EDA!D6425="Europe",1,0)</f>
        <v>0</v>
      </c>
      <c r="N6424" s="6" t="n">
        <f aca="false">IF(1_Data_EDA!D6425="LATAM",1,0)</f>
        <v>0</v>
      </c>
      <c r="O6424" s="6" t="n">
        <f aca="false">IF(1_Data_EDA!D6425="Pacific Asia",1,0)</f>
        <v>0</v>
      </c>
      <c r="P6424" s="6" t="n">
        <f aca="false">IF(1_Data_EDA!D6425="USCA",1,0)</f>
        <v>1</v>
      </c>
      <c r="Q6424" s="6" t="n">
        <f aca="false">IF(C6424&gt;MEDIAN(C$5:C$8004),1,0)</f>
        <v>1</v>
      </c>
      <c r="R6424" s="6" t="n">
        <f aca="false">IF(D6424&gt;2,1,0)</f>
        <v>0</v>
      </c>
    </row>
    <row r="6425" customFormat="false" ht="15" hidden="false" customHeight="true" outlineLevel="0" collapsed="false">
      <c r="A6425" s="6" t="n">
        <f aca="false">1_Data_EDA!O6426</f>
        <v>0</v>
      </c>
      <c r="B6425" s="6" t="n">
        <f aca="false">1_Data_EDA!H6426</f>
        <v>4</v>
      </c>
      <c r="C6425" s="7" t="n">
        <f aca="false">1_Data_EDA!I6426</f>
        <v>399.980011</v>
      </c>
      <c r="D6425" s="6" t="n">
        <f aca="false">1_Data_EDA!J6426</f>
        <v>1</v>
      </c>
      <c r="E6425" s="7" t="n">
        <f aca="false">1_Data_EDA!K6426</f>
        <v>399.980011</v>
      </c>
      <c r="F6425" s="7" t="n">
        <f aca="false">1_Data_EDA!L6426</f>
        <v>72</v>
      </c>
      <c r="G6425" s="8" t="n">
        <f aca="false">1_Data_EDA!M6426</f>
        <v>0.180000007</v>
      </c>
      <c r="H6425" s="6" t="n">
        <f aca="false">IF(1_Data_EDA!B6426="First Class",1,0)</f>
        <v>0</v>
      </c>
      <c r="I6425" s="6" t="n">
        <f aca="false">IF(1_Data_EDA!B6426="Second Class",1,0)</f>
        <v>0</v>
      </c>
      <c r="J6425" s="6" t="n">
        <f aca="false">IF(1_Data_EDA!B6426="Same Day",1,0)</f>
        <v>0</v>
      </c>
      <c r="K6425" s="6" t="n">
        <f aca="false">IF(1_Data_EDA!C6426="Corporate",1,0)</f>
        <v>0</v>
      </c>
      <c r="L6425" s="6" t="n">
        <f aca="false">IF(1_Data_EDA!C6426="Home Office",1,0)</f>
        <v>0</v>
      </c>
      <c r="M6425" s="6" t="n">
        <f aca="false">IF(1_Data_EDA!D6426="Europe",1,0)</f>
        <v>0</v>
      </c>
      <c r="N6425" s="6" t="n">
        <f aca="false">IF(1_Data_EDA!D6426="LATAM",1,0)</f>
        <v>1</v>
      </c>
      <c r="O6425" s="6" t="n">
        <f aca="false">IF(1_Data_EDA!D6426="Pacific Asia",1,0)</f>
        <v>0</v>
      </c>
      <c r="P6425" s="6" t="n">
        <f aca="false">IF(1_Data_EDA!D6426="USCA",1,0)</f>
        <v>0</v>
      </c>
      <c r="Q6425" s="6" t="n">
        <f aca="false">IF(C6425&gt;MEDIAN(C$5:C$8004),1,0)</f>
        <v>1</v>
      </c>
      <c r="R6425" s="6" t="n">
        <f aca="false">IF(D6425&gt;2,1,0)</f>
        <v>0</v>
      </c>
    </row>
    <row r="6426" customFormat="false" ht="15" hidden="false" customHeight="true" outlineLevel="0" collapsed="false">
      <c r="A6426" s="6" t="n">
        <f aca="false">1_Data_EDA!O6427</f>
        <v>1</v>
      </c>
      <c r="B6426" s="6" t="n">
        <f aca="false">1_Data_EDA!H6427</f>
        <v>1</v>
      </c>
      <c r="C6426" s="7" t="n">
        <f aca="false">1_Data_EDA!I6427</f>
        <v>49.97999954</v>
      </c>
      <c r="D6426" s="6" t="n">
        <f aca="false">1_Data_EDA!J6427</f>
        <v>1</v>
      </c>
      <c r="E6426" s="7" t="n">
        <f aca="false">1_Data_EDA!K6427</f>
        <v>49.97999954</v>
      </c>
      <c r="F6426" s="7" t="n">
        <f aca="false">1_Data_EDA!L6427</f>
        <v>8</v>
      </c>
      <c r="G6426" s="8" t="n">
        <f aca="false">1_Data_EDA!M6427</f>
        <v>0.159999996</v>
      </c>
      <c r="H6426" s="6" t="n">
        <f aca="false">IF(1_Data_EDA!B6427="First Class",1,0)</f>
        <v>1</v>
      </c>
      <c r="I6426" s="6" t="n">
        <f aca="false">IF(1_Data_EDA!B6427="Second Class",1,0)</f>
        <v>0</v>
      </c>
      <c r="J6426" s="6" t="n">
        <f aca="false">IF(1_Data_EDA!B6427="Same Day",1,0)</f>
        <v>0</v>
      </c>
      <c r="K6426" s="6" t="n">
        <f aca="false">IF(1_Data_EDA!C6427="Corporate",1,0)</f>
        <v>0</v>
      </c>
      <c r="L6426" s="6" t="n">
        <f aca="false">IF(1_Data_EDA!C6427="Home Office",1,0)</f>
        <v>0</v>
      </c>
      <c r="M6426" s="6" t="n">
        <f aca="false">IF(1_Data_EDA!D6427="Europe",1,0)</f>
        <v>0</v>
      </c>
      <c r="N6426" s="6" t="n">
        <f aca="false">IF(1_Data_EDA!D6427="LATAM",1,0)</f>
        <v>0</v>
      </c>
      <c r="O6426" s="6" t="n">
        <f aca="false">IF(1_Data_EDA!D6427="Pacific Asia",1,0)</f>
        <v>0</v>
      </c>
      <c r="P6426" s="6" t="n">
        <f aca="false">IF(1_Data_EDA!D6427="USCA",1,0)</f>
        <v>1</v>
      </c>
      <c r="Q6426" s="6" t="n">
        <f aca="false">IF(C6426&gt;MEDIAN(C$5:C$8004),1,0)</f>
        <v>0</v>
      </c>
      <c r="R6426" s="6" t="n">
        <f aca="false">IF(D6426&gt;2,1,0)</f>
        <v>0</v>
      </c>
    </row>
    <row r="6427" customFormat="false" ht="15" hidden="false" customHeight="true" outlineLevel="0" collapsed="false">
      <c r="A6427" s="6" t="n">
        <f aca="false">1_Data_EDA!O6428</f>
        <v>0</v>
      </c>
      <c r="B6427" s="6" t="n">
        <f aca="false">1_Data_EDA!H6428</f>
        <v>0</v>
      </c>
      <c r="C6427" s="7" t="n">
        <f aca="false">1_Data_EDA!I6428</f>
        <v>129.9900055</v>
      </c>
      <c r="D6427" s="6" t="n">
        <f aca="false">1_Data_EDA!J6428</f>
        <v>1</v>
      </c>
      <c r="E6427" s="7" t="n">
        <f aca="false">1_Data_EDA!K6428</f>
        <v>129.9900055</v>
      </c>
      <c r="F6427" s="7" t="n">
        <f aca="false">1_Data_EDA!L6428</f>
        <v>26</v>
      </c>
      <c r="G6427" s="8" t="n">
        <f aca="false">1_Data_EDA!M6428</f>
        <v>0.200000003</v>
      </c>
      <c r="H6427" s="6" t="n">
        <f aca="false">IF(1_Data_EDA!B6428="First Class",1,0)</f>
        <v>0</v>
      </c>
      <c r="I6427" s="6" t="n">
        <f aca="false">IF(1_Data_EDA!B6428="Second Class",1,0)</f>
        <v>0</v>
      </c>
      <c r="J6427" s="6" t="n">
        <f aca="false">IF(1_Data_EDA!B6428="Same Day",1,0)</f>
        <v>1</v>
      </c>
      <c r="K6427" s="6" t="n">
        <f aca="false">IF(1_Data_EDA!C6428="Corporate",1,0)</f>
        <v>0</v>
      </c>
      <c r="L6427" s="6" t="n">
        <f aca="false">IF(1_Data_EDA!C6428="Home Office",1,0)</f>
        <v>0</v>
      </c>
      <c r="M6427" s="6" t="n">
        <f aca="false">IF(1_Data_EDA!D6428="Europe",1,0)</f>
        <v>1</v>
      </c>
      <c r="N6427" s="6" t="n">
        <f aca="false">IF(1_Data_EDA!D6428="LATAM",1,0)</f>
        <v>0</v>
      </c>
      <c r="O6427" s="6" t="n">
        <f aca="false">IF(1_Data_EDA!D6428="Pacific Asia",1,0)</f>
        <v>0</v>
      </c>
      <c r="P6427" s="6" t="n">
        <f aca="false">IF(1_Data_EDA!D6428="USCA",1,0)</f>
        <v>0</v>
      </c>
      <c r="Q6427" s="6" t="n">
        <f aca="false">IF(C6427&gt;MEDIAN(C$5:C$8004),1,0)</f>
        <v>1</v>
      </c>
      <c r="R6427" s="6" t="n">
        <f aca="false">IF(D6427&gt;2,1,0)</f>
        <v>0</v>
      </c>
    </row>
    <row r="6428" customFormat="false" ht="15" hidden="false" customHeight="true" outlineLevel="0" collapsed="false">
      <c r="A6428" s="6" t="n">
        <f aca="false">1_Data_EDA!O6429</f>
        <v>0</v>
      </c>
      <c r="B6428" s="6" t="n">
        <f aca="false">1_Data_EDA!H6429</f>
        <v>4</v>
      </c>
      <c r="C6428" s="7" t="n">
        <f aca="false">1_Data_EDA!I6429</f>
        <v>129.9900055</v>
      </c>
      <c r="D6428" s="6" t="n">
        <f aca="false">1_Data_EDA!J6429</f>
        <v>1</v>
      </c>
      <c r="E6428" s="7" t="n">
        <f aca="false">1_Data_EDA!K6429</f>
        <v>129.9900055</v>
      </c>
      <c r="F6428" s="7" t="n">
        <f aca="false">1_Data_EDA!L6429</f>
        <v>13</v>
      </c>
      <c r="G6428" s="8" t="n">
        <f aca="false">1_Data_EDA!M6429</f>
        <v>0.100000001</v>
      </c>
      <c r="H6428" s="6" t="n">
        <f aca="false">IF(1_Data_EDA!B6429="First Class",1,0)</f>
        <v>0</v>
      </c>
      <c r="I6428" s="6" t="n">
        <f aca="false">IF(1_Data_EDA!B6429="Second Class",1,0)</f>
        <v>0</v>
      </c>
      <c r="J6428" s="6" t="n">
        <f aca="false">IF(1_Data_EDA!B6429="Same Day",1,0)</f>
        <v>0</v>
      </c>
      <c r="K6428" s="6" t="n">
        <f aca="false">IF(1_Data_EDA!C6429="Corporate",1,0)</f>
        <v>0</v>
      </c>
      <c r="L6428" s="6" t="n">
        <f aca="false">IF(1_Data_EDA!C6429="Home Office",1,0)</f>
        <v>1</v>
      </c>
      <c r="M6428" s="6" t="n">
        <f aca="false">IF(1_Data_EDA!D6429="Europe",1,0)</f>
        <v>0</v>
      </c>
      <c r="N6428" s="6" t="n">
        <f aca="false">IF(1_Data_EDA!D6429="LATAM",1,0)</f>
        <v>0</v>
      </c>
      <c r="O6428" s="6" t="n">
        <f aca="false">IF(1_Data_EDA!D6429="Pacific Asia",1,0)</f>
        <v>1</v>
      </c>
      <c r="P6428" s="6" t="n">
        <f aca="false">IF(1_Data_EDA!D6429="USCA",1,0)</f>
        <v>0</v>
      </c>
      <c r="Q6428" s="6" t="n">
        <f aca="false">IF(C6428&gt;MEDIAN(C$5:C$8004),1,0)</f>
        <v>1</v>
      </c>
      <c r="R6428" s="6" t="n">
        <f aca="false">IF(D6428&gt;2,1,0)</f>
        <v>0</v>
      </c>
    </row>
    <row r="6429" customFormat="false" ht="15" hidden="false" customHeight="true" outlineLevel="0" collapsed="false">
      <c r="A6429" s="6" t="n">
        <f aca="false">1_Data_EDA!O6430</f>
        <v>0</v>
      </c>
      <c r="B6429" s="6" t="n">
        <f aca="false">1_Data_EDA!H6430</f>
        <v>4</v>
      </c>
      <c r="C6429" s="7" t="n">
        <f aca="false">1_Data_EDA!I6430</f>
        <v>199.9900055</v>
      </c>
      <c r="D6429" s="6" t="n">
        <f aca="false">1_Data_EDA!J6430</f>
        <v>1</v>
      </c>
      <c r="E6429" s="7" t="n">
        <f aca="false">1_Data_EDA!K6430</f>
        <v>199.9900055</v>
      </c>
      <c r="F6429" s="7" t="n">
        <f aca="false">1_Data_EDA!L6430</f>
        <v>4</v>
      </c>
      <c r="G6429" s="8" t="n">
        <f aca="false">1_Data_EDA!M6430</f>
        <v>0.02</v>
      </c>
      <c r="H6429" s="6" t="n">
        <f aca="false">IF(1_Data_EDA!B6430="First Class",1,0)</f>
        <v>0</v>
      </c>
      <c r="I6429" s="6" t="n">
        <f aca="false">IF(1_Data_EDA!B6430="Second Class",1,0)</f>
        <v>0</v>
      </c>
      <c r="J6429" s="6" t="n">
        <f aca="false">IF(1_Data_EDA!B6430="Same Day",1,0)</f>
        <v>0</v>
      </c>
      <c r="K6429" s="6" t="n">
        <f aca="false">IF(1_Data_EDA!C6430="Corporate",1,0)</f>
        <v>0</v>
      </c>
      <c r="L6429" s="6" t="n">
        <f aca="false">IF(1_Data_EDA!C6430="Home Office",1,0)</f>
        <v>0</v>
      </c>
      <c r="M6429" s="6" t="n">
        <f aca="false">IF(1_Data_EDA!D6430="Europe",1,0)</f>
        <v>0</v>
      </c>
      <c r="N6429" s="6" t="n">
        <f aca="false">IF(1_Data_EDA!D6430="LATAM",1,0)</f>
        <v>1</v>
      </c>
      <c r="O6429" s="6" t="n">
        <f aca="false">IF(1_Data_EDA!D6430="Pacific Asia",1,0)</f>
        <v>0</v>
      </c>
      <c r="P6429" s="6" t="n">
        <f aca="false">IF(1_Data_EDA!D6430="USCA",1,0)</f>
        <v>0</v>
      </c>
      <c r="Q6429" s="6" t="n">
        <f aca="false">IF(C6429&gt;MEDIAN(C$5:C$8004),1,0)</f>
        <v>1</v>
      </c>
      <c r="R6429" s="6" t="n">
        <f aca="false">IF(D6429&gt;2,1,0)</f>
        <v>0</v>
      </c>
    </row>
    <row r="6430" customFormat="false" ht="15" hidden="false" customHeight="true" outlineLevel="0" collapsed="false">
      <c r="A6430" s="6" t="n">
        <f aca="false">1_Data_EDA!O6431</f>
        <v>1</v>
      </c>
      <c r="B6430" s="6" t="n">
        <f aca="false">1_Data_EDA!H6431</f>
        <v>2</v>
      </c>
      <c r="C6430" s="7" t="n">
        <f aca="false">1_Data_EDA!I6431</f>
        <v>49.97999954</v>
      </c>
      <c r="D6430" s="6" t="n">
        <f aca="false">1_Data_EDA!J6431</f>
        <v>3</v>
      </c>
      <c r="E6430" s="7" t="n">
        <f aca="false">1_Data_EDA!K6431</f>
        <v>149.9400024</v>
      </c>
      <c r="F6430" s="7" t="n">
        <f aca="false">1_Data_EDA!L6431</f>
        <v>19.48999977</v>
      </c>
      <c r="G6430" s="8" t="n">
        <f aca="false">1_Data_EDA!M6431</f>
        <v>0.129999995</v>
      </c>
      <c r="H6430" s="6" t="n">
        <f aca="false">IF(1_Data_EDA!B6431="First Class",1,0)</f>
        <v>0</v>
      </c>
      <c r="I6430" s="6" t="n">
        <f aca="false">IF(1_Data_EDA!B6431="Second Class",1,0)</f>
        <v>1</v>
      </c>
      <c r="J6430" s="6" t="n">
        <f aca="false">IF(1_Data_EDA!B6431="Same Day",1,0)</f>
        <v>0</v>
      </c>
      <c r="K6430" s="6" t="n">
        <f aca="false">IF(1_Data_EDA!C6431="Corporate",1,0)</f>
        <v>0</v>
      </c>
      <c r="L6430" s="6" t="n">
        <f aca="false">IF(1_Data_EDA!C6431="Home Office",1,0)</f>
        <v>0</v>
      </c>
      <c r="M6430" s="6" t="n">
        <f aca="false">IF(1_Data_EDA!D6431="Europe",1,0)</f>
        <v>1</v>
      </c>
      <c r="N6430" s="6" t="n">
        <f aca="false">IF(1_Data_EDA!D6431="LATAM",1,0)</f>
        <v>0</v>
      </c>
      <c r="O6430" s="6" t="n">
        <f aca="false">IF(1_Data_EDA!D6431="Pacific Asia",1,0)</f>
        <v>0</v>
      </c>
      <c r="P6430" s="6" t="n">
        <f aca="false">IF(1_Data_EDA!D6431="USCA",1,0)</f>
        <v>0</v>
      </c>
      <c r="Q6430" s="6" t="n">
        <f aca="false">IF(C6430&gt;MEDIAN(C$5:C$8004),1,0)</f>
        <v>0</v>
      </c>
      <c r="R6430" s="6" t="n">
        <f aca="false">IF(D6430&gt;2,1,0)</f>
        <v>1</v>
      </c>
    </row>
    <row r="6431" customFormat="false" ht="15" hidden="false" customHeight="true" outlineLevel="0" collapsed="false">
      <c r="A6431" s="6" t="n">
        <f aca="false">1_Data_EDA!O6432</f>
        <v>1</v>
      </c>
      <c r="B6431" s="6" t="n">
        <f aca="false">1_Data_EDA!H6432</f>
        <v>4</v>
      </c>
      <c r="C6431" s="7" t="n">
        <f aca="false">1_Data_EDA!I6432</f>
        <v>39.99000168</v>
      </c>
      <c r="D6431" s="6" t="n">
        <f aca="false">1_Data_EDA!J6432</f>
        <v>2</v>
      </c>
      <c r="E6431" s="7" t="n">
        <f aca="false">1_Data_EDA!K6432</f>
        <v>79.98000336</v>
      </c>
      <c r="F6431" s="7" t="n">
        <f aca="false">1_Data_EDA!L6432</f>
        <v>16</v>
      </c>
      <c r="G6431" s="8" t="n">
        <f aca="false">1_Data_EDA!M6432</f>
        <v>0.200000003</v>
      </c>
      <c r="H6431" s="6" t="n">
        <f aca="false">IF(1_Data_EDA!B6432="First Class",1,0)</f>
        <v>0</v>
      </c>
      <c r="I6431" s="6" t="n">
        <f aca="false">IF(1_Data_EDA!B6432="Second Class",1,0)</f>
        <v>0</v>
      </c>
      <c r="J6431" s="6" t="n">
        <f aca="false">IF(1_Data_EDA!B6432="Same Day",1,0)</f>
        <v>0</v>
      </c>
      <c r="K6431" s="6" t="n">
        <f aca="false">IF(1_Data_EDA!C6432="Corporate",1,0)</f>
        <v>0</v>
      </c>
      <c r="L6431" s="6" t="n">
        <f aca="false">IF(1_Data_EDA!C6432="Home Office",1,0)</f>
        <v>0</v>
      </c>
      <c r="M6431" s="6" t="n">
        <f aca="false">IF(1_Data_EDA!D6432="Europe",1,0)</f>
        <v>1</v>
      </c>
      <c r="N6431" s="6" t="n">
        <f aca="false">IF(1_Data_EDA!D6432="LATAM",1,0)</f>
        <v>0</v>
      </c>
      <c r="O6431" s="6" t="n">
        <f aca="false">IF(1_Data_EDA!D6432="Pacific Asia",1,0)</f>
        <v>0</v>
      </c>
      <c r="P6431" s="6" t="n">
        <f aca="false">IF(1_Data_EDA!D6432="USCA",1,0)</f>
        <v>0</v>
      </c>
      <c r="Q6431" s="6" t="n">
        <f aca="false">IF(C6431&gt;MEDIAN(C$5:C$8004),1,0)</f>
        <v>0</v>
      </c>
      <c r="R6431" s="6" t="n">
        <f aca="false">IF(D6431&gt;2,1,0)</f>
        <v>0</v>
      </c>
    </row>
    <row r="6432" customFormat="false" ht="15" hidden="false" customHeight="true" outlineLevel="0" collapsed="false">
      <c r="A6432" s="6" t="n">
        <f aca="false">1_Data_EDA!O6433</f>
        <v>1</v>
      </c>
      <c r="B6432" s="6" t="n">
        <f aca="false">1_Data_EDA!H6433</f>
        <v>1</v>
      </c>
      <c r="C6432" s="7" t="n">
        <f aca="false">1_Data_EDA!I6433</f>
        <v>99.98999786</v>
      </c>
      <c r="D6432" s="6" t="n">
        <f aca="false">1_Data_EDA!J6433</f>
        <v>2</v>
      </c>
      <c r="E6432" s="7" t="n">
        <f aca="false">1_Data_EDA!K6433</f>
        <v>199.9799957</v>
      </c>
      <c r="F6432" s="7" t="n">
        <f aca="false">1_Data_EDA!L6433</f>
        <v>8</v>
      </c>
      <c r="G6432" s="8" t="n">
        <f aca="false">1_Data_EDA!M6433</f>
        <v>0.039999999</v>
      </c>
      <c r="H6432" s="6" t="n">
        <f aca="false">IF(1_Data_EDA!B6433="First Class",1,0)</f>
        <v>1</v>
      </c>
      <c r="I6432" s="6" t="n">
        <f aca="false">IF(1_Data_EDA!B6433="Second Class",1,0)</f>
        <v>0</v>
      </c>
      <c r="J6432" s="6" t="n">
        <f aca="false">IF(1_Data_EDA!B6433="Same Day",1,0)</f>
        <v>0</v>
      </c>
      <c r="K6432" s="6" t="n">
        <f aca="false">IF(1_Data_EDA!C6433="Corporate",1,0)</f>
        <v>1</v>
      </c>
      <c r="L6432" s="6" t="n">
        <f aca="false">IF(1_Data_EDA!C6433="Home Office",1,0)</f>
        <v>0</v>
      </c>
      <c r="M6432" s="6" t="n">
        <f aca="false">IF(1_Data_EDA!D6433="Europe",1,0)</f>
        <v>0</v>
      </c>
      <c r="N6432" s="6" t="n">
        <f aca="false">IF(1_Data_EDA!D6433="LATAM",1,0)</f>
        <v>1</v>
      </c>
      <c r="O6432" s="6" t="n">
        <f aca="false">IF(1_Data_EDA!D6433="Pacific Asia",1,0)</f>
        <v>0</v>
      </c>
      <c r="P6432" s="6" t="n">
        <f aca="false">IF(1_Data_EDA!D6433="USCA",1,0)</f>
        <v>0</v>
      </c>
      <c r="Q6432" s="6" t="n">
        <f aca="false">IF(C6432&gt;MEDIAN(C$5:C$8004),1,0)</f>
        <v>1</v>
      </c>
      <c r="R6432" s="6" t="n">
        <f aca="false">IF(D6432&gt;2,1,0)</f>
        <v>0</v>
      </c>
    </row>
    <row r="6433" customFormat="false" ht="15" hidden="false" customHeight="true" outlineLevel="0" collapsed="false">
      <c r="A6433" s="6" t="n">
        <f aca="false">1_Data_EDA!O6434</f>
        <v>1</v>
      </c>
      <c r="B6433" s="6" t="n">
        <f aca="false">1_Data_EDA!H6434</f>
        <v>4</v>
      </c>
      <c r="C6433" s="7" t="n">
        <f aca="false">1_Data_EDA!I6434</f>
        <v>31.98999977</v>
      </c>
      <c r="D6433" s="6" t="n">
        <f aca="false">1_Data_EDA!J6434</f>
        <v>5</v>
      </c>
      <c r="E6433" s="7" t="n">
        <f aca="false">1_Data_EDA!K6434</f>
        <v>159.9499969</v>
      </c>
      <c r="F6433" s="7" t="n">
        <f aca="false">1_Data_EDA!L6434</f>
        <v>19.19000053</v>
      </c>
      <c r="G6433" s="8" t="n">
        <f aca="false">1_Data_EDA!M6434</f>
        <v>0.119999997</v>
      </c>
      <c r="H6433" s="6" t="n">
        <f aca="false">IF(1_Data_EDA!B6434="First Class",1,0)</f>
        <v>0</v>
      </c>
      <c r="I6433" s="6" t="n">
        <f aca="false">IF(1_Data_EDA!B6434="Second Class",1,0)</f>
        <v>0</v>
      </c>
      <c r="J6433" s="6" t="n">
        <f aca="false">IF(1_Data_EDA!B6434="Same Day",1,0)</f>
        <v>0</v>
      </c>
      <c r="K6433" s="6" t="n">
        <f aca="false">IF(1_Data_EDA!C6434="Corporate",1,0)</f>
        <v>0</v>
      </c>
      <c r="L6433" s="6" t="n">
        <f aca="false">IF(1_Data_EDA!C6434="Home Office",1,0)</f>
        <v>0</v>
      </c>
      <c r="M6433" s="6" t="n">
        <f aca="false">IF(1_Data_EDA!D6434="Europe",1,0)</f>
        <v>1</v>
      </c>
      <c r="N6433" s="6" t="n">
        <f aca="false">IF(1_Data_EDA!D6434="LATAM",1,0)</f>
        <v>0</v>
      </c>
      <c r="O6433" s="6" t="n">
        <f aca="false">IF(1_Data_EDA!D6434="Pacific Asia",1,0)</f>
        <v>0</v>
      </c>
      <c r="P6433" s="6" t="n">
        <f aca="false">IF(1_Data_EDA!D6434="USCA",1,0)</f>
        <v>0</v>
      </c>
      <c r="Q6433" s="6" t="n">
        <f aca="false">IF(C6433&gt;MEDIAN(C$5:C$8004),1,0)</f>
        <v>0</v>
      </c>
      <c r="R6433" s="6" t="n">
        <f aca="false">IF(D6433&gt;2,1,0)</f>
        <v>1</v>
      </c>
    </row>
    <row r="6434" customFormat="false" ht="15" hidden="false" customHeight="true" outlineLevel="0" collapsed="false">
      <c r="A6434" s="6" t="n">
        <f aca="false">1_Data_EDA!O6435</f>
        <v>0</v>
      </c>
      <c r="B6434" s="6" t="n">
        <f aca="false">1_Data_EDA!H6435</f>
        <v>4</v>
      </c>
      <c r="C6434" s="7" t="n">
        <f aca="false">1_Data_EDA!I6435</f>
        <v>59.99000168</v>
      </c>
      <c r="D6434" s="6" t="n">
        <f aca="false">1_Data_EDA!J6435</f>
        <v>5</v>
      </c>
      <c r="E6434" s="7" t="n">
        <f aca="false">1_Data_EDA!K6435</f>
        <v>299.9500122</v>
      </c>
      <c r="F6434" s="7" t="n">
        <f aca="false">1_Data_EDA!L6435</f>
        <v>16.5</v>
      </c>
      <c r="G6434" s="8" t="n">
        <f aca="false">1_Data_EDA!M6435</f>
        <v>0.059999999</v>
      </c>
      <c r="H6434" s="6" t="n">
        <f aca="false">IF(1_Data_EDA!B6435="First Class",1,0)</f>
        <v>0</v>
      </c>
      <c r="I6434" s="6" t="n">
        <f aca="false">IF(1_Data_EDA!B6435="Second Class",1,0)</f>
        <v>0</v>
      </c>
      <c r="J6434" s="6" t="n">
        <f aca="false">IF(1_Data_EDA!B6435="Same Day",1,0)</f>
        <v>0</v>
      </c>
      <c r="K6434" s="6" t="n">
        <f aca="false">IF(1_Data_EDA!C6435="Corporate",1,0)</f>
        <v>0</v>
      </c>
      <c r="L6434" s="6" t="n">
        <f aca="false">IF(1_Data_EDA!C6435="Home Office",1,0)</f>
        <v>0</v>
      </c>
      <c r="M6434" s="6" t="n">
        <f aca="false">IF(1_Data_EDA!D6435="Europe",1,0)</f>
        <v>0</v>
      </c>
      <c r="N6434" s="6" t="n">
        <f aca="false">IF(1_Data_EDA!D6435="LATAM",1,0)</f>
        <v>0</v>
      </c>
      <c r="O6434" s="6" t="n">
        <f aca="false">IF(1_Data_EDA!D6435="Pacific Asia",1,0)</f>
        <v>0</v>
      </c>
      <c r="P6434" s="6" t="n">
        <f aca="false">IF(1_Data_EDA!D6435="USCA",1,0)</f>
        <v>1</v>
      </c>
      <c r="Q6434" s="6" t="n">
        <f aca="false">IF(C6434&gt;MEDIAN(C$5:C$8004),1,0)</f>
        <v>0</v>
      </c>
      <c r="R6434" s="6" t="n">
        <f aca="false">IF(D6434&gt;2,1,0)</f>
        <v>1</v>
      </c>
    </row>
    <row r="6435" customFormat="false" ht="15" hidden="false" customHeight="true" outlineLevel="0" collapsed="false">
      <c r="A6435" s="6" t="n">
        <f aca="false">1_Data_EDA!O6436</f>
        <v>1</v>
      </c>
      <c r="B6435" s="6" t="n">
        <f aca="false">1_Data_EDA!H6436</f>
        <v>0</v>
      </c>
      <c r="C6435" s="7" t="n">
        <f aca="false">1_Data_EDA!I6436</f>
        <v>49.97999954</v>
      </c>
      <c r="D6435" s="6" t="n">
        <f aca="false">1_Data_EDA!J6436</f>
        <v>1</v>
      </c>
      <c r="E6435" s="7" t="n">
        <f aca="false">1_Data_EDA!K6436</f>
        <v>49.97999954</v>
      </c>
      <c r="F6435" s="7" t="n">
        <f aca="false">1_Data_EDA!L6436</f>
        <v>7.5</v>
      </c>
      <c r="G6435" s="8" t="n">
        <f aca="false">1_Data_EDA!M6436</f>
        <v>0.150000006</v>
      </c>
      <c r="H6435" s="6" t="n">
        <f aca="false">IF(1_Data_EDA!B6436="First Class",1,0)</f>
        <v>0</v>
      </c>
      <c r="I6435" s="6" t="n">
        <f aca="false">IF(1_Data_EDA!B6436="Second Class",1,0)</f>
        <v>0</v>
      </c>
      <c r="J6435" s="6" t="n">
        <f aca="false">IF(1_Data_EDA!B6436="Same Day",1,0)</f>
        <v>1</v>
      </c>
      <c r="K6435" s="6" t="n">
        <f aca="false">IF(1_Data_EDA!C6436="Corporate",1,0)</f>
        <v>1</v>
      </c>
      <c r="L6435" s="6" t="n">
        <f aca="false">IF(1_Data_EDA!C6436="Home Office",1,0)</f>
        <v>0</v>
      </c>
      <c r="M6435" s="6" t="n">
        <f aca="false">IF(1_Data_EDA!D6436="Europe",1,0)</f>
        <v>0</v>
      </c>
      <c r="N6435" s="6" t="n">
        <f aca="false">IF(1_Data_EDA!D6436="LATAM",1,0)</f>
        <v>0</v>
      </c>
      <c r="O6435" s="6" t="n">
        <f aca="false">IF(1_Data_EDA!D6436="Pacific Asia",1,0)</f>
        <v>0</v>
      </c>
      <c r="P6435" s="6" t="n">
        <f aca="false">IF(1_Data_EDA!D6436="USCA",1,0)</f>
        <v>0</v>
      </c>
      <c r="Q6435" s="6" t="n">
        <f aca="false">IF(C6435&gt;MEDIAN(C$5:C$8004),1,0)</f>
        <v>0</v>
      </c>
      <c r="R6435" s="6" t="n">
        <f aca="false">IF(D6435&gt;2,1,0)</f>
        <v>0</v>
      </c>
    </row>
    <row r="6436" customFormat="false" ht="15" hidden="false" customHeight="true" outlineLevel="0" collapsed="false">
      <c r="A6436" s="6" t="n">
        <f aca="false">1_Data_EDA!O6437</f>
        <v>0</v>
      </c>
      <c r="B6436" s="6" t="n">
        <f aca="false">1_Data_EDA!H6437</f>
        <v>2</v>
      </c>
      <c r="C6436" s="7" t="n">
        <f aca="false">1_Data_EDA!I6437</f>
        <v>49.97999954</v>
      </c>
      <c r="D6436" s="6" t="n">
        <f aca="false">1_Data_EDA!J6437</f>
        <v>4</v>
      </c>
      <c r="E6436" s="7" t="n">
        <f aca="false">1_Data_EDA!K6437</f>
        <v>199.9199982</v>
      </c>
      <c r="F6436" s="7" t="n">
        <f aca="false">1_Data_EDA!L6437</f>
        <v>39.97999954</v>
      </c>
      <c r="G6436" s="8" t="n">
        <f aca="false">1_Data_EDA!M6437</f>
        <v>0.200000003</v>
      </c>
      <c r="H6436" s="6" t="n">
        <f aca="false">IF(1_Data_EDA!B6437="First Class",1,0)</f>
        <v>0</v>
      </c>
      <c r="I6436" s="6" t="n">
        <f aca="false">IF(1_Data_EDA!B6437="Second Class",1,0)</f>
        <v>1</v>
      </c>
      <c r="J6436" s="6" t="n">
        <f aca="false">IF(1_Data_EDA!B6437="Same Day",1,0)</f>
        <v>0</v>
      </c>
      <c r="K6436" s="6" t="n">
        <f aca="false">IF(1_Data_EDA!C6437="Corporate",1,0)</f>
        <v>0</v>
      </c>
      <c r="L6436" s="6" t="n">
        <f aca="false">IF(1_Data_EDA!C6437="Home Office",1,0)</f>
        <v>0</v>
      </c>
      <c r="M6436" s="6" t="n">
        <f aca="false">IF(1_Data_EDA!D6437="Europe",1,0)</f>
        <v>0</v>
      </c>
      <c r="N6436" s="6" t="n">
        <f aca="false">IF(1_Data_EDA!D6437="LATAM",1,0)</f>
        <v>0</v>
      </c>
      <c r="O6436" s="6" t="n">
        <f aca="false">IF(1_Data_EDA!D6437="Pacific Asia",1,0)</f>
        <v>0</v>
      </c>
      <c r="P6436" s="6" t="n">
        <f aca="false">IF(1_Data_EDA!D6437="USCA",1,0)</f>
        <v>1</v>
      </c>
      <c r="Q6436" s="6" t="n">
        <f aca="false">IF(C6436&gt;MEDIAN(C$5:C$8004),1,0)</f>
        <v>0</v>
      </c>
      <c r="R6436" s="6" t="n">
        <f aca="false">IF(D6436&gt;2,1,0)</f>
        <v>1</v>
      </c>
    </row>
    <row r="6437" customFormat="false" ht="15" hidden="false" customHeight="true" outlineLevel="0" collapsed="false">
      <c r="A6437" s="6" t="n">
        <f aca="false">1_Data_EDA!O6438</f>
        <v>0</v>
      </c>
      <c r="B6437" s="6" t="n">
        <f aca="false">1_Data_EDA!H6438</f>
        <v>4</v>
      </c>
      <c r="C6437" s="7" t="n">
        <f aca="false">1_Data_EDA!I6438</f>
        <v>129.9900055</v>
      </c>
      <c r="D6437" s="6" t="n">
        <f aca="false">1_Data_EDA!J6438</f>
        <v>1</v>
      </c>
      <c r="E6437" s="7" t="n">
        <f aca="false">1_Data_EDA!K6438</f>
        <v>129.9900055</v>
      </c>
      <c r="F6437" s="7" t="n">
        <f aca="false">1_Data_EDA!L6438</f>
        <v>1.299999952</v>
      </c>
      <c r="G6437" s="8" t="n">
        <f aca="false">1_Data_EDA!M6438</f>
        <v>0.01</v>
      </c>
      <c r="H6437" s="6" t="n">
        <f aca="false">IF(1_Data_EDA!B6438="First Class",1,0)</f>
        <v>0</v>
      </c>
      <c r="I6437" s="6" t="n">
        <f aca="false">IF(1_Data_EDA!B6438="Second Class",1,0)</f>
        <v>0</v>
      </c>
      <c r="J6437" s="6" t="n">
        <f aca="false">IF(1_Data_EDA!B6438="Same Day",1,0)</f>
        <v>0</v>
      </c>
      <c r="K6437" s="6" t="n">
        <f aca="false">IF(1_Data_EDA!C6438="Corporate",1,0)</f>
        <v>0</v>
      </c>
      <c r="L6437" s="6" t="n">
        <f aca="false">IF(1_Data_EDA!C6438="Home Office",1,0)</f>
        <v>1</v>
      </c>
      <c r="M6437" s="6" t="n">
        <f aca="false">IF(1_Data_EDA!D6438="Europe",1,0)</f>
        <v>1</v>
      </c>
      <c r="N6437" s="6" t="n">
        <f aca="false">IF(1_Data_EDA!D6438="LATAM",1,0)</f>
        <v>0</v>
      </c>
      <c r="O6437" s="6" t="n">
        <f aca="false">IF(1_Data_EDA!D6438="Pacific Asia",1,0)</f>
        <v>0</v>
      </c>
      <c r="P6437" s="6" t="n">
        <f aca="false">IF(1_Data_EDA!D6438="USCA",1,0)</f>
        <v>0</v>
      </c>
      <c r="Q6437" s="6" t="n">
        <f aca="false">IF(C6437&gt;MEDIAN(C$5:C$8004),1,0)</f>
        <v>1</v>
      </c>
      <c r="R6437" s="6" t="n">
        <f aca="false">IF(D6437&gt;2,1,0)</f>
        <v>0</v>
      </c>
    </row>
    <row r="6438" customFormat="false" ht="15" hidden="false" customHeight="true" outlineLevel="0" collapsed="false">
      <c r="A6438" s="6" t="n">
        <f aca="false">1_Data_EDA!O6439</f>
        <v>0</v>
      </c>
      <c r="B6438" s="6" t="n">
        <f aca="false">1_Data_EDA!H6439</f>
        <v>4</v>
      </c>
      <c r="C6438" s="7" t="n">
        <f aca="false">1_Data_EDA!I6439</f>
        <v>299.980011</v>
      </c>
      <c r="D6438" s="6" t="n">
        <f aca="false">1_Data_EDA!J6439</f>
        <v>1</v>
      </c>
      <c r="E6438" s="7" t="n">
        <f aca="false">1_Data_EDA!K6439</f>
        <v>299.980011</v>
      </c>
      <c r="F6438" s="7" t="n">
        <f aca="false">1_Data_EDA!L6439</f>
        <v>3</v>
      </c>
      <c r="G6438" s="8" t="n">
        <f aca="false">1_Data_EDA!M6439</f>
        <v>0.01</v>
      </c>
      <c r="H6438" s="6" t="n">
        <f aca="false">IF(1_Data_EDA!B6439="First Class",1,0)</f>
        <v>0</v>
      </c>
      <c r="I6438" s="6" t="n">
        <f aca="false">IF(1_Data_EDA!B6439="Second Class",1,0)</f>
        <v>0</v>
      </c>
      <c r="J6438" s="6" t="n">
        <f aca="false">IF(1_Data_EDA!B6439="Same Day",1,0)</f>
        <v>0</v>
      </c>
      <c r="K6438" s="6" t="n">
        <f aca="false">IF(1_Data_EDA!C6439="Corporate",1,0)</f>
        <v>0</v>
      </c>
      <c r="L6438" s="6" t="n">
        <f aca="false">IF(1_Data_EDA!C6439="Home Office",1,0)</f>
        <v>1</v>
      </c>
      <c r="M6438" s="6" t="n">
        <f aca="false">IF(1_Data_EDA!D6439="Europe",1,0)</f>
        <v>0</v>
      </c>
      <c r="N6438" s="6" t="n">
        <f aca="false">IF(1_Data_EDA!D6439="LATAM",1,0)</f>
        <v>1</v>
      </c>
      <c r="O6438" s="6" t="n">
        <f aca="false">IF(1_Data_EDA!D6439="Pacific Asia",1,0)</f>
        <v>0</v>
      </c>
      <c r="P6438" s="6" t="n">
        <f aca="false">IF(1_Data_EDA!D6439="USCA",1,0)</f>
        <v>0</v>
      </c>
      <c r="Q6438" s="6" t="n">
        <f aca="false">IF(C6438&gt;MEDIAN(C$5:C$8004),1,0)</f>
        <v>1</v>
      </c>
      <c r="R6438" s="6" t="n">
        <f aca="false">IF(D6438&gt;2,1,0)</f>
        <v>0</v>
      </c>
    </row>
    <row r="6439" customFormat="false" ht="15" hidden="false" customHeight="true" outlineLevel="0" collapsed="false">
      <c r="A6439" s="6" t="n">
        <f aca="false">1_Data_EDA!O6440</f>
        <v>1</v>
      </c>
      <c r="B6439" s="6" t="n">
        <f aca="false">1_Data_EDA!H6440</f>
        <v>4</v>
      </c>
      <c r="C6439" s="7" t="n">
        <f aca="false">1_Data_EDA!I6440</f>
        <v>199.9900055</v>
      </c>
      <c r="D6439" s="6" t="n">
        <f aca="false">1_Data_EDA!J6440</f>
        <v>1</v>
      </c>
      <c r="E6439" s="7" t="n">
        <f aca="false">1_Data_EDA!K6440</f>
        <v>199.9900055</v>
      </c>
      <c r="F6439" s="7" t="n">
        <f aca="false">1_Data_EDA!L6440</f>
        <v>8</v>
      </c>
      <c r="G6439" s="8" t="n">
        <f aca="false">1_Data_EDA!M6440</f>
        <v>0.039999999</v>
      </c>
      <c r="H6439" s="6" t="n">
        <f aca="false">IF(1_Data_EDA!B6440="First Class",1,0)</f>
        <v>0</v>
      </c>
      <c r="I6439" s="6" t="n">
        <f aca="false">IF(1_Data_EDA!B6440="Second Class",1,0)</f>
        <v>0</v>
      </c>
      <c r="J6439" s="6" t="n">
        <f aca="false">IF(1_Data_EDA!B6440="Same Day",1,0)</f>
        <v>0</v>
      </c>
      <c r="K6439" s="6" t="n">
        <f aca="false">IF(1_Data_EDA!C6440="Corporate",1,0)</f>
        <v>1</v>
      </c>
      <c r="L6439" s="6" t="n">
        <f aca="false">IF(1_Data_EDA!C6440="Home Office",1,0)</f>
        <v>0</v>
      </c>
      <c r="M6439" s="6" t="n">
        <f aca="false">IF(1_Data_EDA!D6440="Europe",1,0)</f>
        <v>0</v>
      </c>
      <c r="N6439" s="6" t="n">
        <f aca="false">IF(1_Data_EDA!D6440="LATAM",1,0)</f>
        <v>0</v>
      </c>
      <c r="O6439" s="6" t="n">
        <f aca="false">IF(1_Data_EDA!D6440="Pacific Asia",1,0)</f>
        <v>1</v>
      </c>
      <c r="P6439" s="6" t="n">
        <f aca="false">IF(1_Data_EDA!D6440="USCA",1,0)</f>
        <v>0</v>
      </c>
      <c r="Q6439" s="6" t="n">
        <f aca="false">IF(C6439&gt;MEDIAN(C$5:C$8004),1,0)</f>
        <v>1</v>
      </c>
      <c r="R6439" s="6" t="n">
        <f aca="false">IF(D6439&gt;2,1,0)</f>
        <v>0</v>
      </c>
    </row>
    <row r="6440" customFormat="false" ht="15" hidden="false" customHeight="true" outlineLevel="0" collapsed="false">
      <c r="A6440" s="6" t="n">
        <f aca="false">1_Data_EDA!O6441</f>
        <v>1</v>
      </c>
      <c r="B6440" s="6" t="n">
        <f aca="false">1_Data_EDA!H6441</f>
        <v>1</v>
      </c>
      <c r="C6440" s="7" t="n">
        <f aca="false">1_Data_EDA!I6441</f>
        <v>89.98999786</v>
      </c>
      <c r="D6440" s="6" t="n">
        <f aca="false">1_Data_EDA!J6441</f>
        <v>4</v>
      </c>
      <c r="E6440" s="7" t="n">
        <f aca="false">1_Data_EDA!K6441</f>
        <v>359.9599915</v>
      </c>
      <c r="F6440" s="7" t="n">
        <f aca="false">1_Data_EDA!L6441</f>
        <v>10.80000019</v>
      </c>
      <c r="G6440" s="8" t="n">
        <f aca="false">1_Data_EDA!M6441</f>
        <v>0.029999999</v>
      </c>
      <c r="H6440" s="6" t="n">
        <f aca="false">IF(1_Data_EDA!B6441="First Class",1,0)</f>
        <v>1</v>
      </c>
      <c r="I6440" s="6" t="n">
        <f aca="false">IF(1_Data_EDA!B6441="Second Class",1,0)</f>
        <v>0</v>
      </c>
      <c r="J6440" s="6" t="n">
        <f aca="false">IF(1_Data_EDA!B6441="Same Day",1,0)</f>
        <v>0</v>
      </c>
      <c r="K6440" s="6" t="n">
        <f aca="false">IF(1_Data_EDA!C6441="Corporate",1,0)</f>
        <v>1</v>
      </c>
      <c r="L6440" s="6" t="n">
        <f aca="false">IF(1_Data_EDA!C6441="Home Office",1,0)</f>
        <v>0</v>
      </c>
      <c r="M6440" s="6" t="n">
        <f aca="false">IF(1_Data_EDA!D6441="Europe",1,0)</f>
        <v>1</v>
      </c>
      <c r="N6440" s="6" t="n">
        <f aca="false">IF(1_Data_EDA!D6441="LATAM",1,0)</f>
        <v>0</v>
      </c>
      <c r="O6440" s="6" t="n">
        <f aca="false">IF(1_Data_EDA!D6441="Pacific Asia",1,0)</f>
        <v>0</v>
      </c>
      <c r="P6440" s="6" t="n">
        <f aca="false">IF(1_Data_EDA!D6441="USCA",1,0)</f>
        <v>0</v>
      </c>
      <c r="Q6440" s="6" t="n">
        <f aca="false">IF(C6440&gt;MEDIAN(C$5:C$8004),1,0)</f>
        <v>1</v>
      </c>
      <c r="R6440" s="6" t="n">
        <f aca="false">IF(D6440&gt;2,1,0)</f>
        <v>1</v>
      </c>
    </row>
    <row r="6441" customFormat="false" ht="15" hidden="false" customHeight="true" outlineLevel="0" collapsed="false">
      <c r="A6441" s="6" t="n">
        <f aca="false">1_Data_EDA!O6442</f>
        <v>0</v>
      </c>
      <c r="B6441" s="6" t="n">
        <f aca="false">1_Data_EDA!H6442</f>
        <v>2</v>
      </c>
      <c r="C6441" s="7" t="n">
        <f aca="false">1_Data_EDA!I6442</f>
        <v>129.9900055</v>
      </c>
      <c r="D6441" s="6" t="n">
        <f aca="false">1_Data_EDA!J6442</f>
        <v>1</v>
      </c>
      <c r="E6441" s="7" t="n">
        <f aca="false">1_Data_EDA!K6442</f>
        <v>129.9900055</v>
      </c>
      <c r="F6441" s="7" t="n">
        <f aca="false">1_Data_EDA!L6442</f>
        <v>32.5</v>
      </c>
      <c r="G6441" s="8" t="n">
        <f aca="false">1_Data_EDA!M6442</f>
        <v>0.25</v>
      </c>
      <c r="H6441" s="6" t="n">
        <f aca="false">IF(1_Data_EDA!B6442="First Class",1,0)</f>
        <v>0</v>
      </c>
      <c r="I6441" s="6" t="n">
        <f aca="false">IF(1_Data_EDA!B6442="Second Class",1,0)</f>
        <v>1</v>
      </c>
      <c r="J6441" s="6" t="n">
        <f aca="false">IF(1_Data_EDA!B6442="Same Day",1,0)</f>
        <v>0</v>
      </c>
      <c r="K6441" s="6" t="n">
        <f aca="false">IF(1_Data_EDA!C6442="Corporate",1,0)</f>
        <v>0</v>
      </c>
      <c r="L6441" s="6" t="n">
        <f aca="false">IF(1_Data_EDA!C6442="Home Office",1,0)</f>
        <v>0</v>
      </c>
      <c r="M6441" s="6" t="n">
        <f aca="false">IF(1_Data_EDA!D6442="Europe",1,0)</f>
        <v>0</v>
      </c>
      <c r="N6441" s="6" t="n">
        <f aca="false">IF(1_Data_EDA!D6442="LATAM",1,0)</f>
        <v>1</v>
      </c>
      <c r="O6441" s="6" t="n">
        <f aca="false">IF(1_Data_EDA!D6442="Pacific Asia",1,0)</f>
        <v>0</v>
      </c>
      <c r="P6441" s="6" t="n">
        <f aca="false">IF(1_Data_EDA!D6442="USCA",1,0)</f>
        <v>0</v>
      </c>
      <c r="Q6441" s="6" t="n">
        <f aca="false">IF(C6441&gt;MEDIAN(C$5:C$8004),1,0)</f>
        <v>1</v>
      </c>
      <c r="R6441" s="6" t="n">
        <f aca="false">IF(D6441&gt;2,1,0)</f>
        <v>0</v>
      </c>
    </row>
    <row r="6442" customFormat="false" ht="15" hidden="false" customHeight="true" outlineLevel="0" collapsed="false">
      <c r="A6442" s="6" t="n">
        <f aca="false">1_Data_EDA!O6443</f>
        <v>0</v>
      </c>
      <c r="B6442" s="6" t="n">
        <f aca="false">1_Data_EDA!H6443</f>
        <v>4</v>
      </c>
      <c r="C6442" s="7" t="n">
        <f aca="false">1_Data_EDA!I6443</f>
        <v>199.9900055</v>
      </c>
      <c r="D6442" s="6" t="n">
        <f aca="false">1_Data_EDA!J6443</f>
        <v>1</v>
      </c>
      <c r="E6442" s="7" t="n">
        <f aca="false">1_Data_EDA!K6443</f>
        <v>199.9900055</v>
      </c>
      <c r="F6442" s="7" t="n">
        <f aca="false">1_Data_EDA!L6443</f>
        <v>34</v>
      </c>
      <c r="G6442" s="8" t="n">
        <f aca="false">1_Data_EDA!M6443</f>
        <v>0.170000002</v>
      </c>
      <c r="H6442" s="6" t="n">
        <f aca="false">IF(1_Data_EDA!B6443="First Class",1,0)</f>
        <v>0</v>
      </c>
      <c r="I6442" s="6" t="n">
        <f aca="false">IF(1_Data_EDA!B6443="Second Class",1,0)</f>
        <v>0</v>
      </c>
      <c r="J6442" s="6" t="n">
        <f aca="false">IF(1_Data_EDA!B6443="Same Day",1,0)</f>
        <v>0</v>
      </c>
      <c r="K6442" s="6" t="n">
        <f aca="false">IF(1_Data_EDA!C6443="Corporate",1,0)</f>
        <v>0</v>
      </c>
      <c r="L6442" s="6" t="n">
        <f aca="false">IF(1_Data_EDA!C6443="Home Office",1,0)</f>
        <v>0</v>
      </c>
      <c r="M6442" s="6" t="n">
        <f aca="false">IF(1_Data_EDA!D6443="Europe",1,0)</f>
        <v>1</v>
      </c>
      <c r="N6442" s="6" t="n">
        <f aca="false">IF(1_Data_EDA!D6443="LATAM",1,0)</f>
        <v>0</v>
      </c>
      <c r="O6442" s="6" t="n">
        <f aca="false">IF(1_Data_EDA!D6443="Pacific Asia",1,0)</f>
        <v>0</v>
      </c>
      <c r="P6442" s="6" t="n">
        <f aca="false">IF(1_Data_EDA!D6443="USCA",1,0)</f>
        <v>0</v>
      </c>
      <c r="Q6442" s="6" t="n">
        <f aca="false">IF(C6442&gt;MEDIAN(C$5:C$8004),1,0)</f>
        <v>1</v>
      </c>
      <c r="R6442" s="6" t="n">
        <f aca="false">IF(D6442&gt;2,1,0)</f>
        <v>0</v>
      </c>
    </row>
    <row r="6443" customFormat="false" ht="15" hidden="false" customHeight="true" outlineLevel="0" collapsed="false">
      <c r="A6443" s="6" t="n">
        <f aca="false">1_Data_EDA!O6444</f>
        <v>0</v>
      </c>
      <c r="B6443" s="6" t="n">
        <f aca="false">1_Data_EDA!H6444</f>
        <v>4</v>
      </c>
      <c r="C6443" s="7" t="n">
        <f aca="false">1_Data_EDA!I6444</f>
        <v>299.980011</v>
      </c>
      <c r="D6443" s="6" t="n">
        <f aca="false">1_Data_EDA!J6444</f>
        <v>1</v>
      </c>
      <c r="E6443" s="7" t="n">
        <f aca="false">1_Data_EDA!K6444</f>
        <v>299.980011</v>
      </c>
      <c r="F6443" s="7" t="n">
        <f aca="false">1_Data_EDA!L6444</f>
        <v>16.5</v>
      </c>
      <c r="G6443" s="8" t="n">
        <f aca="false">1_Data_EDA!M6444</f>
        <v>0.059999999</v>
      </c>
      <c r="H6443" s="6" t="n">
        <f aca="false">IF(1_Data_EDA!B6444="First Class",1,0)</f>
        <v>0</v>
      </c>
      <c r="I6443" s="6" t="n">
        <f aca="false">IF(1_Data_EDA!B6444="Second Class",1,0)</f>
        <v>0</v>
      </c>
      <c r="J6443" s="6" t="n">
        <f aca="false">IF(1_Data_EDA!B6444="Same Day",1,0)</f>
        <v>0</v>
      </c>
      <c r="K6443" s="6" t="n">
        <f aca="false">IF(1_Data_EDA!C6444="Corporate",1,0)</f>
        <v>0</v>
      </c>
      <c r="L6443" s="6" t="n">
        <f aca="false">IF(1_Data_EDA!C6444="Home Office",1,0)</f>
        <v>1</v>
      </c>
      <c r="M6443" s="6" t="n">
        <f aca="false">IF(1_Data_EDA!D6444="Europe",1,0)</f>
        <v>0</v>
      </c>
      <c r="N6443" s="6" t="n">
        <f aca="false">IF(1_Data_EDA!D6444="LATAM",1,0)</f>
        <v>0</v>
      </c>
      <c r="O6443" s="6" t="n">
        <f aca="false">IF(1_Data_EDA!D6444="Pacific Asia",1,0)</f>
        <v>0</v>
      </c>
      <c r="P6443" s="6" t="n">
        <f aca="false">IF(1_Data_EDA!D6444="USCA",1,0)</f>
        <v>0</v>
      </c>
      <c r="Q6443" s="6" t="n">
        <f aca="false">IF(C6443&gt;MEDIAN(C$5:C$8004),1,0)</f>
        <v>1</v>
      </c>
      <c r="R6443" s="6" t="n">
        <f aca="false">IF(D6443&gt;2,1,0)</f>
        <v>0</v>
      </c>
    </row>
    <row r="6444" customFormat="false" ht="15" hidden="false" customHeight="true" outlineLevel="0" collapsed="false">
      <c r="A6444" s="6" t="n">
        <f aca="false">1_Data_EDA!O6445</f>
        <v>1</v>
      </c>
      <c r="B6444" s="6" t="n">
        <f aca="false">1_Data_EDA!H6445</f>
        <v>2</v>
      </c>
      <c r="C6444" s="7" t="n">
        <f aca="false">1_Data_EDA!I6445</f>
        <v>199.9900055</v>
      </c>
      <c r="D6444" s="6" t="n">
        <f aca="false">1_Data_EDA!J6445</f>
        <v>1</v>
      </c>
      <c r="E6444" s="7" t="n">
        <f aca="false">1_Data_EDA!K6445</f>
        <v>199.9900055</v>
      </c>
      <c r="F6444" s="7" t="n">
        <f aca="false">1_Data_EDA!L6445</f>
        <v>14</v>
      </c>
      <c r="G6444" s="8" t="n">
        <f aca="false">1_Data_EDA!M6445</f>
        <v>0.07</v>
      </c>
      <c r="H6444" s="6" t="n">
        <f aca="false">IF(1_Data_EDA!B6445="First Class",1,0)</f>
        <v>0</v>
      </c>
      <c r="I6444" s="6" t="n">
        <f aca="false">IF(1_Data_EDA!B6445="Second Class",1,0)</f>
        <v>1</v>
      </c>
      <c r="J6444" s="6" t="n">
        <f aca="false">IF(1_Data_EDA!B6445="Same Day",1,0)</f>
        <v>0</v>
      </c>
      <c r="K6444" s="6" t="n">
        <f aca="false">IF(1_Data_EDA!C6445="Corporate",1,0)</f>
        <v>1</v>
      </c>
      <c r="L6444" s="6" t="n">
        <f aca="false">IF(1_Data_EDA!C6445="Home Office",1,0)</f>
        <v>0</v>
      </c>
      <c r="M6444" s="6" t="n">
        <f aca="false">IF(1_Data_EDA!D6445="Europe",1,0)</f>
        <v>0</v>
      </c>
      <c r="N6444" s="6" t="n">
        <f aca="false">IF(1_Data_EDA!D6445="LATAM",1,0)</f>
        <v>0</v>
      </c>
      <c r="O6444" s="6" t="n">
        <f aca="false">IF(1_Data_EDA!D6445="Pacific Asia",1,0)</f>
        <v>0</v>
      </c>
      <c r="P6444" s="6" t="n">
        <f aca="false">IF(1_Data_EDA!D6445="USCA",1,0)</f>
        <v>1</v>
      </c>
      <c r="Q6444" s="6" t="n">
        <f aca="false">IF(C6444&gt;MEDIAN(C$5:C$8004),1,0)</f>
        <v>1</v>
      </c>
      <c r="R6444" s="6" t="n">
        <f aca="false">IF(D6444&gt;2,1,0)</f>
        <v>0</v>
      </c>
    </row>
    <row r="6445" customFormat="false" ht="15" hidden="false" customHeight="true" outlineLevel="0" collapsed="false">
      <c r="A6445" s="6" t="n">
        <f aca="false">1_Data_EDA!O6446</f>
        <v>0</v>
      </c>
      <c r="B6445" s="6" t="n">
        <f aca="false">1_Data_EDA!H6446</f>
        <v>4</v>
      </c>
      <c r="C6445" s="7" t="n">
        <f aca="false">1_Data_EDA!I6446</f>
        <v>59.99000168</v>
      </c>
      <c r="D6445" s="6" t="n">
        <f aca="false">1_Data_EDA!J6446</f>
        <v>5</v>
      </c>
      <c r="E6445" s="7" t="n">
        <f aca="false">1_Data_EDA!K6446</f>
        <v>299.9500122</v>
      </c>
      <c r="F6445" s="7" t="n">
        <f aca="false">1_Data_EDA!L6446</f>
        <v>21</v>
      </c>
      <c r="G6445" s="8" t="n">
        <f aca="false">1_Data_EDA!M6446</f>
        <v>0.07</v>
      </c>
      <c r="H6445" s="6" t="n">
        <f aca="false">IF(1_Data_EDA!B6446="First Class",1,0)</f>
        <v>0</v>
      </c>
      <c r="I6445" s="6" t="n">
        <f aca="false">IF(1_Data_EDA!B6446="Second Class",1,0)</f>
        <v>0</v>
      </c>
      <c r="J6445" s="6" t="n">
        <f aca="false">IF(1_Data_EDA!B6446="Same Day",1,0)</f>
        <v>0</v>
      </c>
      <c r="K6445" s="6" t="n">
        <f aca="false">IF(1_Data_EDA!C6446="Corporate",1,0)</f>
        <v>1</v>
      </c>
      <c r="L6445" s="6" t="n">
        <f aca="false">IF(1_Data_EDA!C6446="Home Office",1,0)</f>
        <v>0</v>
      </c>
      <c r="M6445" s="6" t="n">
        <f aca="false">IF(1_Data_EDA!D6446="Europe",1,0)</f>
        <v>0</v>
      </c>
      <c r="N6445" s="6" t="n">
        <f aca="false">IF(1_Data_EDA!D6446="LATAM",1,0)</f>
        <v>0</v>
      </c>
      <c r="O6445" s="6" t="n">
        <f aca="false">IF(1_Data_EDA!D6446="Pacific Asia",1,0)</f>
        <v>0</v>
      </c>
      <c r="P6445" s="6" t="n">
        <f aca="false">IF(1_Data_EDA!D6446="USCA",1,0)</f>
        <v>1</v>
      </c>
      <c r="Q6445" s="6" t="n">
        <f aca="false">IF(C6445&gt;MEDIAN(C$5:C$8004),1,0)</f>
        <v>0</v>
      </c>
      <c r="R6445" s="6" t="n">
        <f aca="false">IF(D6445&gt;2,1,0)</f>
        <v>1</v>
      </c>
    </row>
    <row r="6446" customFormat="false" ht="15" hidden="false" customHeight="true" outlineLevel="0" collapsed="false">
      <c r="A6446" s="6" t="n">
        <f aca="false">1_Data_EDA!O6447</f>
        <v>1</v>
      </c>
      <c r="B6446" s="6" t="n">
        <f aca="false">1_Data_EDA!H6447</f>
        <v>2</v>
      </c>
      <c r="C6446" s="7" t="n">
        <f aca="false">1_Data_EDA!I6447</f>
        <v>129.9900055</v>
      </c>
      <c r="D6446" s="6" t="n">
        <f aca="false">1_Data_EDA!J6447</f>
        <v>1</v>
      </c>
      <c r="E6446" s="7" t="n">
        <f aca="false">1_Data_EDA!K6447</f>
        <v>129.9900055</v>
      </c>
      <c r="F6446" s="7" t="n">
        <f aca="false">1_Data_EDA!L6447</f>
        <v>11.69999981</v>
      </c>
      <c r="G6446" s="8" t="n">
        <f aca="false">1_Data_EDA!M6447</f>
        <v>0.090000004</v>
      </c>
      <c r="H6446" s="6" t="n">
        <f aca="false">IF(1_Data_EDA!B6447="First Class",1,0)</f>
        <v>0</v>
      </c>
      <c r="I6446" s="6" t="n">
        <f aca="false">IF(1_Data_EDA!B6447="Second Class",1,0)</f>
        <v>1</v>
      </c>
      <c r="J6446" s="6" t="n">
        <f aca="false">IF(1_Data_EDA!B6447="Same Day",1,0)</f>
        <v>0</v>
      </c>
      <c r="K6446" s="6" t="n">
        <f aca="false">IF(1_Data_EDA!C6447="Corporate",1,0)</f>
        <v>1</v>
      </c>
      <c r="L6446" s="6" t="n">
        <f aca="false">IF(1_Data_EDA!C6447="Home Office",1,0)</f>
        <v>0</v>
      </c>
      <c r="M6446" s="6" t="n">
        <f aca="false">IF(1_Data_EDA!D6447="Europe",1,0)</f>
        <v>0</v>
      </c>
      <c r="N6446" s="6" t="n">
        <f aca="false">IF(1_Data_EDA!D6447="LATAM",1,0)</f>
        <v>0</v>
      </c>
      <c r="O6446" s="6" t="n">
        <f aca="false">IF(1_Data_EDA!D6447="Pacific Asia",1,0)</f>
        <v>0</v>
      </c>
      <c r="P6446" s="6" t="n">
        <f aca="false">IF(1_Data_EDA!D6447="USCA",1,0)</f>
        <v>1</v>
      </c>
      <c r="Q6446" s="6" t="n">
        <f aca="false">IF(C6446&gt;MEDIAN(C$5:C$8004),1,0)</f>
        <v>1</v>
      </c>
      <c r="R6446" s="6" t="n">
        <f aca="false">IF(D6446&gt;2,1,0)</f>
        <v>0</v>
      </c>
    </row>
    <row r="6447" customFormat="false" ht="15" hidden="false" customHeight="true" outlineLevel="0" collapsed="false">
      <c r="A6447" s="6" t="n">
        <f aca="false">1_Data_EDA!O6448</f>
        <v>0</v>
      </c>
      <c r="B6447" s="6" t="n">
        <f aca="false">1_Data_EDA!H6448</f>
        <v>2</v>
      </c>
      <c r="C6447" s="7" t="n">
        <f aca="false">1_Data_EDA!I6448</f>
        <v>129.9900055</v>
      </c>
      <c r="D6447" s="6" t="n">
        <f aca="false">1_Data_EDA!J6448</f>
        <v>1</v>
      </c>
      <c r="E6447" s="7" t="n">
        <f aca="false">1_Data_EDA!K6448</f>
        <v>129.9900055</v>
      </c>
      <c r="F6447" s="7" t="n">
        <f aca="false">1_Data_EDA!L6448</f>
        <v>1.299999952</v>
      </c>
      <c r="G6447" s="8" t="n">
        <f aca="false">1_Data_EDA!M6448</f>
        <v>0.01</v>
      </c>
      <c r="H6447" s="6" t="n">
        <f aca="false">IF(1_Data_EDA!B6448="First Class",1,0)</f>
        <v>0</v>
      </c>
      <c r="I6447" s="6" t="n">
        <f aca="false">IF(1_Data_EDA!B6448="Second Class",1,0)</f>
        <v>1</v>
      </c>
      <c r="J6447" s="6" t="n">
        <f aca="false">IF(1_Data_EDA!B6448="Same Day",1,0)</f>
        <v>0</v>
      </c>
      <c r="K6447" s="6" t="n">
        <f aca="false">IF(1_Data_EDA!C6448="Corporate",1,0)</f>
        <v>0</v>
      </c>
      <c r="L6447" s="6" t="n">
        <f aca="false">IF(1_Data_EDA!C6448="Home Office",1,0)</f>
        <v>1</v>
      </c>
      <c r="M6447" s="6" t="n">
        <f aca="false">IF(1_Data_EDA!D6448="Europe",1,0)</f>
        <v>0</v>
      </c>
      <c r="N6447" s="6" t="n">
        <f aca="false">IF(1_Data_EDA!D6448="LATAM",1,0)</f>
        <v>1</v>
      </c>
      <c r="O6447" s="6" t="n">
        <f aca="false">IF(1_Data_EDA!D6448="Pacific Asia",1,0)</f>
        <v>0</v>
      </c>
      <c r="P6447" s="6" t="n">
        <f aca="false">IF(1_Data_EDA!D6448="USCA",1,0)</f>
        <v>0</v>
      </c>
      <c r="Q6447" s="6" t="n">
        <f aca="false">IF(C6447&gt;MEDIAN(C$5:C$8004),1,0)</f>
        <v>1</v>
      </c>
      <c r="R6447" s="6" t="n">
        <f aca="false">IF(D6447&gt;2,1,0)</f>
        <v>0</v>
      </c>
    </row>
    <row r="6448" customFormat="false" ht="15" hidden="false" customHeight="true" outlineLevel="0" collapsed="false">
      <c r="A6448" s="6" t="n">
        <f aca="false">1_Data_EDA!O6449</f>
        <v>1</v>
      </c>
      <c r="B6448" s="6" t="n">
        <f aca="false">1_Data_EDA!H6449</f>
        <v>1</v>
      </c>
      <c r="C6448" s="7" t="n">
        <f aca="false">1_Data_EDA!I6449</f>
        <v>299.980011</v>
      </c>
      <c r="D6448" s="6" t="n">
        <f aca="false">1_Data_EDA!J6449</f>
        <v>1</v>
      </c>
      <c r="E6448" s="7" t="n">
        <f aca="false">1_Data_EDA!K6449</f>
        <v>299.980011</v>
      </c>
      <c r="F6448" s="7" t="n">
        <f aca="false">1_Data_EDA!L6449</f>
        <v>39</v>
      </c>
      <c r="G6448" s="8" t="n">
        <f aca="false">1_Data_EDA!M6449</f>
        <v>0.129999995</v>
      </c>
      <c r="H6448" s="6" t="n">
        <f aca="false">IF(1_Data_EDA!B6449="First Class",1,0)</f>
        <v>1</v>
      </c>
      <c r="I6448" s="6" t="n">
        <f aca="false">IF(1_Data_EDA!B6449="Second Class",1,0)</f>
        <v>0</v>
      </c>
      <c r="J6448" s="6" t="n">
        <f aca="false">IF(1_Data_EDA!B6449="Same Day",1,0)</f>
        <v>0</v>
      </c>
      <c r="K6448" s="6" t="n">
        <f aca="false">IF(1_Data_EDA!C6449="Corporate",1,0)</f>
        <v>0</v>
      </c>
      <c r="L6448" s="6" t="n">
        <f aca="false">IF(1_Data_EDA!C6449="Home Office",1,0)</f>
        <v>0</v>
      </c>
      <c r="M6448" s="6" t="n">
        <f aca="false">IF(1_Data_EDA!D6449="Europe",1,0)</f>
        <v>0</v>
      </c>
      <c r="N6448" s="6" t="n">
        <f aca="false">IF(1_Data_EDA!D6449="LATAM",1,0)</f>
        <v>0</v>
      </c>
      <c r="O6448" s="6" t="n">
        <f aca="false">IF(1_Data_EDA!D6449="Pacific Asia",1,0)</f>
        <v>0</v>
      </c>
      <c r="P6448" s="6" t="n">
        <f aca="false">IF(1_Data_EDA!D6449="USCA",1,0)</f>
        <v>0</v>
      </c>
      <c r="Q6448" s="6" t="n">
        <f aca="false">IF(C6448&gt;MEDIAN(C$5:C$8004),1,0)</f>
        <v>1</v>
      </c>
      <c r="R6448" s="6" t="n">
        <f aca="false">IF(D6448&gt;2,1,0)</f>
        <v>0</v>
      </c>
    </row>
    <row r="6449" customFormat="false" ht="15" hidden="false" customHeight="true" outlineLevel="0" collapsed="false">
      <c r="A6449" s="6" t="n">
        <f aca="false">1_Data_EDA!O6450</f>
        <v>1</v>
      </c>
      <c r="B6449" s="6" t="n">
        <f aca="false">1_Data_EDA!H6450</f>
        <v>4</v>
      </c>
      <c r="C6449" s="7" t="n">
        <f aca="false">1_Data_EDA!I6450</f>
        <v>299.980011</v>
      </c>
      <c r="D6449" s="6" t="n">
        <f aca="false">1_Data_EDA!J6450</f>
        <v>1</v>
      </c>
      <c r="E6449" s="7" t="n">
        <f aca="false">1_Data_EDA!K6450</f>
        <v>299.980011</v>
      </c>
      <c r="F6449" s="7" t="n">
        <f aca="false">1_Data_EDA!L6450</f>
        <v>6</v>
      </c>
      <c r="G6449" s="8" t="n">
        <f aca="false">1_Data_EDA!M6450</f>
        <v>0.02</v>
      </c>
      <c r="H6449" s="6" t="n">
        <f aca="false">IF(1_Data_EDA!B6450="First Class",1,0)</f>
        <v>0</v>
      </c>
      <c r="I6449" s="6" t="n">
        <f aca="false">IF(1_Data_EDA!B6450="Second Class",1,0)</f>
        <v>0</v>
      </c>
      <c r="J6449" s="6" t="n">
        <f aca="false">IF(1_Data_EDA!B6450="Same Day",1,0)</f>
        <v>0</v>
      </c>
      <c r="K6449" s="6" t="n">
        <f aca="false">IF(1_Data_EDA!C6450="Corporate",1,0)</f>
        <v>0</v>
      </c>
      <c r="L6449" s="6" t="n">
        <f aca="false">IF(1_Data_EDA!C6450="Home Office",1,0)</f>
        <v>1</v>
      </c>
      <c r="M6449" s="6" t="n">
        <f aca="false">IF(1_Data_EDA!D6450="Europe",1,0)</f>
        <v>0</v>
      </c>
      <c r="N6449" s="6" t="n">
        <f aca="false">IF(1_Data_EDA!D6450="LATAM",1,0)</f>
        <v>1</v>
      </c>
      <c r="O6449" s="6" t="n">
        <f aca="false">IF(1_Data_EDA!D6450="Pacific Asia",1,0)</f>
        <v>0</v>
      </c>
      <c r="P6449" s="6" t="n">
        <f aca="false">IF(1_Data_EDA!D6450="USCA",1,0)</f>
        <v>0</v>
      </c>
      <c r="Q6449" s="6" t="n">
        <f aca="false">IF(C6449&gt;MEDIAN(C$5:C$8004),1,0)</f>
        <v>1</v>
      </c>
      <c r="R6449" s="6" t="n">
        <f aca="false">IF(D6449&gt;2,1,0)</f>
        <v>0</v>
      </c>
    </row>
    <row r="6450" customFormat="false" ht="15" hidden="false" customHeight="true" outlineLevel="0" collapsed="false">
      <c r="A6450" s="6" t="n">
        <f aca="false">1_Data_EDA!O6451</f>
        <v>1</v>
      </c>
      <c r="B6450" s="6" t="n">
        <f aca="false">1_Data_EDA!H6451</f>
        <v>4</v>
      </c>
      <c r="C6450" s="7" t="n">
        <f aca="false">1_Data_EDA!I6451</f>
        <v>199.9900055</v>
      </c>
      <c r="D6450" s="6" t="n">
        <f aca="false">1_Data_EDA!J6451</f>
        <v>1</v>
      </c>
      <c r="E6450" s="7" t="n">
        <f aca="false">1_Data_EDA!K6451</f>
        <v>199.9900055</v>
      </c>
      <c r="F6450" s="7" t="n">
        <f aca="false">1_Data_EDA!L6451</f>
        <v>40</v>
      </c>
      <c r="G6450" s="8" t="n">
        <f aca="false">1_Data_EDA!M6451</f>
        <v>0.200000003</v>
      </c>
      <c r="H6450" s="6" t="n">
        <f aca="false">IF(1_Data_EDA!B6451="First Class",1,0)</f>
        <v>0</v>
      </c>
      <c r="I6450" s="6" t="n">
        <f aca="false">IF(1_Data_EDA!B6451="Second Class",1,0)</f>
        <v>0</v>
      </c>
      <c r="J6450" s="6" t="n">
        <f aca="false">IF(1_Data_EDA!B6451="Same Day",1,0)</f>
        <v>0</v>
      </c>
      <c r="K6450" s="6" t="n">
        <f aca="false">IF(1_Data_EDA!C6451="Corporate",1,0)</f>
        <v>0</v>
      </c>
      <c r="L6450" s="6" t="n">
        <f aca="false">IF(1_Data_EDA!C6451="Home Office",1,0)</f>
        <v>0</v>
      </c>
      <c r="M6450" s="6" t="n">
        <f aca="false">IF(1_Data_EDA!D6451="Europe",1,0)</f>
        <v>0</v>
      </c>
      <c r="N6450" s="6" t="n">
        <f aca="false">IF(1_Data_EDA!D6451="LATAM",1,0)</f>
        <v>0</v>
      </c>
      <c r="O6450" s="6" t="n">
        <f aca="false">IF(1_Data_EDA!D6451="Pacific Asia",1,0)</f>
        <v>0</v>
      </c>
      <c r="P6450" s="6" t="n">
        <f aca="false">IF(1_Data_EDA!D6451="USCA",1,0)</f>
        <v>1</v>
      </c>
      <c r="Q6450" s="6" t="n">
        <f aca="false">IF(C6450&gt;MEDIAN(C$5:C$8004),1,0)</f>
        <v>1</v>
      </c>
      <c r="R6450" s="6" t="n">
        <f aca="false">IF(D6450&gt;2,1,0)</f>
        <v>0</v>
      </c>
    </row>
    <row r="6451" customFormat="false" ht="15" hidden="false" customHeight="true" outlineLevel="0" collapsed="false">
      <c r="A6451" s="6" t="n">
        <f aca="false">1_Data_EDA!O6452</f>
        <v>1</v>
      </c>
      <c r="B6451" s="6" t="n">
        <f aca="false">1_Data_EDA!H6452</f>
        <v>1</v>
      </c>
      <c r="C6451" s="7" t="n">
        <f aca="false">1_Data_EDA!I6452</f>
        <v>50</v>
      </c>
      <c r="D6451" s="6" t="n">
        <f aca="false">1_Data_EDA!J6452</f>
        <v>3</v>
      </c>
      <c r="E6451" s="7" t="n">
        <f aca="false">1_Data_EDA!K6452</f>
        <v>150</v>
      </c>
      <c r="F6451" s="7" t="n">
        <f aca="false">1_Data_EDA!L6452</f>
        <v>8.25</v>
      </c>
      <c r="G6451" s="8" t="n">
        <f aca="false">1_Data_EDA!M6452</f>
        <v>0.059999999</v>
      </c>
      <c r="H6451" s="6" t="n">
        <f aca="false">IF(1_Data_EDA!B6452="First Class",1,0)</f>
        <v>1</v>
      </c>
      <c r="I6451" s="6" t="n">
        <f aca="false">IF(1_Data_EDA!B6452="Second Class",1,0)</f>
        <v>0</v>
      </c>
      <c r="J6451" s="6" t="n">
        <f aca="false">IF(1_Data_EDA!B6452="Same Day",1,0)</f>
        <v>0</v>
      </c>
      <c r="K6451" s="6" t="n">
        <f aca="false">IF(1_Data_EDA!C6452="Corporate",1,0)</f>
        <v>0</v>
      </c>
      <c r="L6451" s="6" t="n">
        <f aca="false">IF(1_Data_EDA!C6452="Home Office",1,0)</f>
        <v>0</v>
      </c>
      <c r="M6451" s="6" t="n">
        <f aca="false">IF(1_Data_EDA!D6452="Europe",1,0)</f>
        <v>1</v>
      </c>
      <c r="N6451" s="6" t="n">
        <f aca="false">IF(1_Data_EDA!D6452="LATAM",1,0)</f>
        <v>0</v>
      </c>
      <c r="O6451" s="6" t="n">
        <f aca="false">IF(1_Data_EDA!D6452="Pacific Asia",1,0)</f>
        <v>0</v>
      </c>
      <c r="P6451" s="6" t="n">
        <f aca="false">IF(1_Data_EDA!D6452="USCA",1,0)</f>
        <v>0</v>
      </c>
      <c r="Q6451" s="6" t="n">
        <f aca="false">IF(C6451&gt;MEDIAN(C$5:C$8004),1,0)</f>
        <v>0</v>
      </c>
      <c r="R6451" s="6" t="n">
        <f aca="false">IF(D6451&gt;2,1,0)</f>
        <v>1</v>
      </c>
    </row>
    <row r="6452" customFormat="false" ht="15" hidden="false" customHeight="true" outlineLevel="0" collapsed="false">
      <c r="A6452" s="6" t="n">
        <f aca="false">1_Data_EDA!O6453</f>
        <v>1</v>
      </c>
      <c r="B6452" s="6" t="n">
        <f aca="false">1_Data_EDA!H6453</f>
        <v>1</v>
      </c>
      <c r="C6452" s="7" t="n">
        <f aca="false">1_Data_EDA!I6453</f>
        <v>129.9900055</v>
      </c>
      <c r="D6452" s="6" t="n">
        <f aca="false">1_Data_EDA!J6453</f>
        <v>1</v>
      </c>
      <c r="E6452" s="7" t="n">
        <f aca="false">1_Data_EDA!K6453</f>
        <v>129.9900055</v>
      </c>
      <c r="F6452" s="7" t="n">
        <f aca="false">1_Data_EDA!L6453</f>
        <v>32.5</v>
      </c>
      <c r="G6452" s="8" t="n">
        <f aca="false">1_Data_EDA!M6453</f>
        <v>0.25</v>
      </c>
      <c r="H6452" s="6" t="n">
        <f aca="false">IF(1_Data_EDA!B6453="First Class",1,0)</f>
        <v>1</v>
      </c>
      <c r="I6452" s="6" t="n">
        <f aca="false">IF(1_Data_EDA!B6453="Second Class",1,0)</f>
        <v>0</v>
      </c>
      <c r="J6452" s="6" t="n">
        <f aca="false">IF(1_Data_EDA!B6453="Same Day",1,0)</f>
        <v>0</v>
      </c>
      <c r="K6452" s="6" t="n">
        <f aca="false">IF(1_Data_EDA!C6453="Corporate",1,0)</f>
        <v>0</v>
      </c>
      <c r="L6452" s="6" t="n">
        <f aca="false">IF(1_Data_EDA!C6453="Home Office",1,0)</f>
        <v>1</v>
      </c>
      <c r="M6452" s="6" t="n">
        <f aca="false">IF(1_Data_EDA!D6453="Europe",1,0)</f>
        <v>0</v>
      </c>
      <c r="N6452" s="6" t="n">
        <f aca="false">IF(1_Data_EDA!D6453="LATAM",1,0)</f>
        <v>0</v>
      </c>
      <c r="O6452" s="6" t="n">
        <f aca="false">IF(1_Data_EDA!D6453="Pacific Asia",1,0)</f>
        <v>0</v>
      </c>
      <c r="P6452" s="6" t="n">
        <f aca="false">IF(1_Data_EDA!D6453="USCA",1,0)</f>
        <v>0</v>
      </c>
      <c r="Q6452" s="6" t="n">
        <f aca="false">IF(C6452&gt;MEDIAN(C$5:C$8004),1,0)</f>
        <v>1</v>
      </c>
      <c r="R6452" s="6" t="n">
        <f aca="false">IF(D6452&gt;2,1,0)</f>
        <v>0</v>
      </c>
    </row>
    <row r="6453" customFormat="false" ht="15" hidden="false" customHeight="true" outlineLevel="0" collapsed="false">
      <c r="A6453" s="6" t="n">
        <f aca="false">1_Data_EDA!O6454</f>
        <v>1</v>
      </c>
      <c r="B6453" s="6" t="n">
        <f aca="false">1_Data_EDA!H6454</f>
        <v>1</v>
      </c>
      <c r="C6453" s="7" t="n">
        <f aca="false">1_Data_EDA!I6454</f>
        <v>99.98999786</v>
      </c>
      <c r="D6453" s="6" t="n">
        <f aca="false">1_Data_EDA!J6454</f>
        <v>1</v>
      </c>
      <c r="E6453" s="7" t="n">
        <f aca="false">1_Data_EDA!K6454</f>
        <v>99.98999786</v>
      </c>
      <c r="F6453" s="7" t="n">
        <f aca="false">1_Data_EDA!L6454</f>
        <v>7</v>
      </c>
      <c r="G6453" s="8" t="n">
        <f aca="false">1_Data_EDA!M6454</f>
        <v>0.07</v>
      </c>
      <c r="H6453" s="6" t="n">
        <f aca="false">IF(1_Data_EDA!B6454="First Class",1,0)</f>
        <v>1</v>
      </c>
      <c r="I6453" s="6" t="n">
        <f aca="false">IF(1_Data_EDA!B6454="Second Class",1,0)</f>
        <v>0</v>
      </c>
      <c r="J6453" s="6" t="n">
        <f aca="false">IF(1_Data_EDA!B6454="Same Day",1,0)</f>
        <v>0</v>
      </c>
      <c r="K6453" s="6" t="n">
        <f aca="false">IF(1_Data_EDA!C6454="Corporate",1,0)</f>
        <v>0</v>
      </c>
      <c r="L6453" s="6" t="n">
        <f aca="false">IF(1_Data_EDA!C6454="Home Office",1,0)</f>
        <v>0</v>
      </c>
      <c r="M6453" s="6" t="n">
        <f aca="false">IF(1_Data_EDA!D6454="Europe",1,0)</f>
        <v>1</v>
      </c>
      <c r="N6453" s="6" t="n">
        <f aca="false">IF(1_Data_EDA!D6454="LATAM",1,0)</f>
        <v>0</v>
      </c>
      <c r="O6453" s="6" t="n">
        <f aca="false">IF(1_Data_EDA!D6454="Pacific Asia",1,0)</f>
        <v>0</v>
      </c>
      <c r="P6453" s="6" t="n">
        <f aca="false">IF(1_Data_EDA!D6454="USCA",1,0)</f>
        <v>0</v>
      </c>
      <c r="Q6453" s="6" t="n">
        <f aca="false">IF(C6453&gt;MEDIAN(C$5:C$8004),1,0)</f>
        <v>1</v>
      </c>
      <c r="R6453" s="6" t="n">
        <f aca="false">IF(D6453&gt;2,1,0)</f>
        <v>0</v>
      </c>
    </row>
    <row r="6454" customFormat="false" ht="15" hidden="false" customHeight="true" outlineLevel="0" collapsed="false">
      <c r="A6454" s="6" t="n">
        <f aca="false">1_Data_EDA!O6455</f>
        <v>0</v>
      </c>
      <c r="B6454" s="6" t="n">
        <f aca="false">1_Data_EDA!H6455</f>
        <v>4</v>
      </c>
      <c r="C6454" s="7" t="n">
        <f aca="false">1_Data_EDA!I6455</f>
        <v>399.980011</v>
      </c>
      <c r="D6454" s="6" t="n">
        <f aca="false">1_Data_EDA!J6455</f>
        <v>1</v>
      </c>
      <c r="E6454" s="7" t="n">
        <f aca="false">1_Data_EDA!K6455</f>
        <v>399.980011</v>
      </c>
      <c r="F6454" s="7" t="n">
        <f aca="false">1_Data_EDA!L6455</f>
        <v>40</v>
      </c>
      <c r="G6454" s="8" t="n">
        <f aca="false">1_Data_EDA!M6455</f>
        <v>0.100000001</v>
      </c>
      <c r="H6454" s="6" t="n">
        <f aca="false">IF(1_Data_EDA!B6455="First Class",1,0)</f>
        <v>0</v>
      </c>
      <c r="I6454" s="6" t="n">
        <f aca="false">IF(1_Data_EDA!B6455="Second Class",1,0)</f>
        <v>0</v>
      </c>
      <c r="J6454" s="6" t="n">
        <f aca="false">IF(1_Data_EDA!B6455="Same Day",1,0)</f>
        <v>0</v>
      </c>
      <c r="K6454" s="6" t="n">
        <f aca="false">IF(1_Data_EDA!C6455="Corporate",1,0)</f>
        <v>0</v>
      </c>
      <c r="L6454" s="6" t="n">
        <f aca="false">IF(1_Data_EDA!C6455="Home Office",1,0)</f>
        <v>1</v>
      </c>
      <c r="M6454" s="6" t="n">
        <f aca="false">IF(1_Data_EDA!D6455="Europe",1,0)</f>
        <v>1</v>
      </c>
      <c r="N6454" s="6" t="n">
        <f aca="false">IF(1_Data_EDA!D6455="LATAM",1,0)</f>
        <v>0</v>
      </c>
      <c r="O6454" s="6" t="n">
        <f aca="false">IF(1_Data_EDA!D6455="Pacific Asia",1,0)</f>
        <v>0</v>
      </c>
      <c r="P6454" s="6" t="n">
        <f aca="false">IF(1_Data_EDA!D6455="USCA",1,0)</f>
        <v>0</v>
      </c>
      <c r="Q6454" s="6" t="n">
        <f aca="false">IF(C6454&gt;MEDIAN(C$5:C$8004),1,0)</f>
        <v>1</v>
      </c>
      <c r="R6454" s="6" t="n">
        <f aca="false">IF(D6454&gt;2,1,0)</f>
        <v>0</v>
      </c>
    </row>
    <row r="6455" customFormat="false" ht="15" hidden="false" customHeight="true" outlineLevel="0" collapsed="false">
      <c r="A6455" s="6" t="n">
        <f aca="false">1_Data_EDA!O6456</f>
        <v>1</v>
      </c>
      <c r="B6455" s="6" t="n">
        <f aca="false">1_Data_EDA!H6456</f>
        <v>2</v>
      </c>
      <c r="C6455" s="7" t="n">
        <f aca="false">1_Data_EDA!I6456</f>
        <v>99.98999786</v>
      </c>
      <c r="D6455" s="6" t="n">
        <f aca="false">1_Data_EDA!J6456</f>
        <v>5</v>
      </c>
      <c r="E6455" s="7" t="n">
        <f aca="false">1_Data_EDA!K6456</f>
        <v>499.9500122</v>
      </c>
      <c r="F6455" s="7" t="n">
        <f aca="false">1_Data_EDA!L6456</f>
        <v>0</v>
      </c>
      <c r="G6455" s="8" t="n">
        <f aca="false">1_Data_EDA!M6456</f>
        <v>0</v>
      </c>
      <c r="H6455" s="6" t="n">
        <f aca="false">IF(1_Data_EDA!B6456="First Class",1,0)</f>
        <v>0</v>
      </c>
      <c r="I6455" s="6" t="n">
        <f aca="false">IF(1_Data_EDA!B6456="Second Class",1,0)</f>
        <v>1</v>
      </c>
      <c r="J6455" s="6" t="n">
        <f aca="false">IF(1_Data_EDA!B6456="Same Day",1,0)</f>
        <v>0</v>
      </c>
      <c r="K6455" s="6" t="n">
        <f aca="false">IF(1_Data_EDA!C6456="Corporate",1,0)</f>
        <v>0</v>
      </c>
      <c r="L6455" s="6" t="n">
        <f aca="false">IF(1_Data_EDA!C6456="Home Office",1,0)</f>
        <v>0</v>
      </c>
      <c r="M6455" s="6" t="n">
        <f aca="false">IF(1_Data_EDA!D6456="Europe",1,0)</f>
        <v>0</v>
      </c>
      <c r="N6455" s="6" t="n">
        <f aca="false">IF(1_Data_EDA!D6456="LATAM",1,0)</f>
        <v>1</v>
      </c>
      <c r="O6455" s="6" t="n">
        <f aca="false">IF(1_Data_EDA!D6456="Pacific Asia",1,0)</f>
        <v>0</v>
      </c>
      <c r="P6455" s="6" t="n">
        <f aca="false">IF(1_Data_EDA!D6456="USCA",1,0)</f>
        <v>0</v>
      </c>
      <c r="Q6455" s="6" t="n">
        <f aca="false">IF(C6455&gt;MEDIAN(C$5:C$8004),1,0)</f>
        <v>1</v>
      </c>
      <c r="R6455" s="6" t="n">
        <f aca="false">IF(D6455&gt;2,1,0)</f>
        <v>1</v>
      </c>
    </row>
    <row r="6456" customFormat="false" ht="15" hidden="false" customHeight="true" outlineLevel="0" collapsed="false">
      <c r="A6456" s="6" t="n">
        <f aca="false">1_Data_EDA!O6457</f>
        <v>0</v>
      </c>
      <c r="B6456" s="6" t="n">
        <f aca="false">1_Data_EDA!H6457</f>
        <v>4</v>
      </c>
      <c r="C6456" s="7" t="n">
        <f aca="false">1_Data_EDA!I6457</f>
        <v>50</v>
      </c>
      <c r="D6456" s="6" t="n">
        <f aca="false">1_Data_EDA!J6457</f>
        <v>2</v>
      </c>
      <c r="E6456" s="7" t="n">
        <f aca="false">1_Data_EDA!K6457</f>
        <v>100</v>
      </c>
      <c r="F6456" s="7" t="n">
        <f aca="false">1_Data_EDA!L6457</f>
        <v>18</v>
      </c>
      <c r="G6456" s="8" t="n">
        <f aca="false">1_Data_EDA!M6457</f>
        <v>0.180000007</v>
      </c>
      <c r="H6456" s="6" t="n">
        <f aca="false">IF(1_Data_EDA!B6457="First Class",1,0)</f>
        <v>0</v>
      </c>
      <c r="I6456" s="6" t="n">
        <f aca="false">IF(1_Data_EDA!B6457="Second Class",1,0)</f>
        <v>0</v>
      </c>
      <c r="J6456" s="6" t="n">
        <f aca="false">IF(1_Data_EDA!B6457="Same Day",1,0)</f>
        <v>0</v>
      </c>
      <c r="K6456" s="6" t="n">
        <f aca="false">IF(1_Data_EDA!C6457="Corporate",1,0)</f>
        <v>0</v>
      </c>
      <c r="L6456" s="6" t="n">
        <f aca="false">IF(1_Data_EDA!C6457="Home Office",1,0)</f>
        <v>0</v>
      </c>
      <c r="M6456" s="6" t="n">
        <f aca="false">IF(1_Data_EDA!D6457="Europe",1,0)</f>
        <v>1</v>
      </c>
      <c r="N6456" s="6" t="n">
        <f aca="false">IF(1_Data_EDA!D6457="LATAM",1,0)</f>
        <v>0</v>
      </c>
      <c r="O6456" s="6" t="n">
        <f aca="false">IF(1_Data_EDA!D6457="Pacific Asia",1,0)</f>
        <v>0</v>
      </c>
      <c r="P6456" s="6" t="n">
        <f aca="false">IF(1_Data_EDA!D6457="USCA",1,0)</f>
        <v>0</v>
      </c>
      <c r="Q6456" s="6" t="n">
        <f aca="false">IF(C6456&gt;MEDIAN(C$5:C$8004),1,0)</f>
        <v>0</v>
      </c>
      <c r="R6456" s="6" t="n">
        <f aca="false">IF(D6456&gt;2,1,0)</f>
        <v>0</v>
      </c>
    </row>
    <row r="6457" customFormat="false" ht="15" hidden="false" customHeight="true" outlineLevel="0" collapsed="false">
      <c r="A6457" s="6" t="n">
        <f aca="false">1_Data_EDA!O6458</f>
        <v>0</v>
      </c>
      <c r="B6457" s="6" t="n">
        <f aca="false">1_Data_EDA!H6458</f>
        <v>4</v>
      </c>
      <c r="C6457" s="7" t="n">
        <f aca="false">1_Data_EDA!I6458</f>
        <v>59.99000168</v>
      </c>
      <c r="D6457" s="6" t="n">
        <f aca="false">1_Data_EDA!J6458</f>
        <v>3</v>
      </c>
      <c r="E6457" s="7" t="n">
        <f aca="false">1_Data_EDA!K6458</f>
        <v>179.9700012</v>
      </c>
      <c r="F6457" s="7" t="n">
        <f aca="false">1_Data_EDA!L6458</f>
        <v>30.59000015</v>
      </c>
      <c r="G6457" s="8" t="n">
        <f aca="false">1_Data_EDA!M6458</f>
        <v>0.170000002</v>
      </c>
      <c r="H6457" s="6" t="n">
        <f aca="false">IF(1_Data_EDA!B6458="First Class",1,0)</f>
        <v>0</v>
      </c>
      <c r="I6457" s="6" t="n">
        <f aca="false">IF(1_Data_EDA!B6458="Second Class",1,0)</f>
        <v>0</v>
      </c>
      <c r="J6457" s="6" t="n">
        <f aca="false">IF(1_Data_EDA!B6458="Same Day",1,0)</f>
        <v>0</v>
      </c>
      <c r="K6457" s="6" t="n">
        <f aca="false">IF(1_Data_EDA!C6458="Corporate",1,0)</f>
        <v>1</v>
      </c>
      <c r="L6457" s="6" t="n">
        <f aca="false">IF(1_Data_EDA!C6458="Home Office",1,0)</f>
        <v>0</v>
      </c>
      <c r="M6457" s="6" t="n">
        <f aca="false">IF(1_Data_EDA!D6458="Europe",1,0)</f>
        <v>0</v>
      </c>
      <c r="N6457" s="6" t="n">
        <f aca="false">IF(1_Data_EDA!D6458="LATAM",1,0)</f>
        <v>1</v>
      </c>
      <c r="O6457" s="6" t="n">
        <f aca="false">IF(1_Data_EDA!D6458="Pacific Asia",1,0)</f>
        <v>0</v>
      </c>
      <c r="P6457" s="6" t="n">
        <f aca="false">IF(1_Data_EDA!D6458="USCA",1,0)</f>
        <v>0</v>
      </c>
      <c r="Q6457" s="6" t="n">
        <f aca="false">IF(C6457&gt;MEDIAN(C$5:C$8004),1,0)</f>
        <v>0</v>
      </c>
      <c r="R6457" s="6" t="n">
        <f aca="false">IF(D6457&gt;2,1,0)</f>
        <v>1</v>
      </c>
    </row>
    <row r="6458" customFormat="false" ht="15" hidden="false" customHeight="true" outlineLevel="0" collapsed="false">
      <c r="A6458" s="6" t="n">
        <f aca="false">1_Data_EDA!O6459</f>
        <v>0</v>
      </c>
      <c r="B6458" s="6" t="n">
        <f aca="false">1_Data_EDA!H6459</f>
        <v>4</v>
      </c>
      <c r="C6458" s="7" t="n">
        <f aca="false">1_Data_EDA!I6459</f>
        <v>9.989999771</v>
      </c>
      <c r="D6458" s="6" t="n">
        <f aca="false">1_Data_EDA!J6459</f>
        <v>4</v>
      </c>
      <c r="E6458" s="7" t="n">
        <f aca="false">1_Data_EDA!K6459</f>
        <v>39.95999908</v>
      </c>
      <c r="F6458" s="7" t="n">
        <f aca="false">1_Data_EDA!L6459</f>
        <v>7.989999771</v>
      </c>
      <c r="G6458" s="8" t="n">
        <f aca="false">1_Data_EDA!M6459</f>
        <v>0.200000003</v>
      </c>
      <c r="H6458" s="6" t="n">
        <f aca="false">IF(1_Data_EDA!B6459="First Class",1,0)</f>
        <v>0</v>
      </c>
      <c r="I6458" s="6" t="n">
        <f aca="false">IF(1_Data_EDA!B6459="Second Class",1,0)</f>
        <v>0</v>
      </c>
      <c r="J6458" s="6" t="n">
        <f aca="false">IF(1_Data_EDA!B6459="Same Day",1,0)</f>
        <v>0</v>
      </c>
      <c r="K6458" s="6" t="n">
        <f aca="false">IF(1_Data_EDA!C6459="Corporate",1,0)</f>
        <v>0</v>
      </c>
      <c r="L6458" s="6" t="n">
        <f aca="false">IF(1_Data_EDA!C6459="Home Office",1,0)</f>
        <v>0</v>
      </c>
      <c r="M6458" s="6" t="n">
        <f aca="false">IF(1_Data_EDA!D6459="Europe",1,0)</f>
        <v>0</v>
      </c>
      <c r="N6458" s="6" t="n">
        <f aca="false">IF(1_Data_EDA!D6459="LATAM",1,0)</f>
        <v>1</v>
      </c>
      <c r="O6458" s="6" t="n">
        <f aca="false">IF(1_Data_EDA!D6459="Pacific Asia",1,0)</f>
        <v>0</v>
      </c>
      <c r="P6458" s="6" t="n">
        <f aca="false">IF(1_Data_EDA!D6459="USCA",1,0)</f>
        <v>0</v>
      </c>
      <c r="Q6458" s="6" t="n">
        <f aca="false">IF(C6458&gt;MEDIAN(C$5:C$8004),1,0)</f>
        <v>0</v>
      </c>
      <c r="R6458" s="6" t="n">
        <f aca="false">IF(D6458&gt;2,1,0)</f>
        <v>1</v>
      </c>
    </row>
    <row r="6459" customFormat="false" ht="15" hidden="false" customHeight="true" outlineLevel="0" collapsed="false">
      <c r="A6459" s="6" t="n">
        <f aca="false">1_Data_EDA!O6460</f>
        <v>1</v>
      </c>
      <c r="B6459" s="6" t="n">
        <f aca="false">1_Data_EDA!H6460</f>
        <v>4</v>
      </c>
      <c r="C6459" s="7" t="n">
        <f aca="false">1_Data_EDA!I6460</f>
        <v>24.98999977</v>
      </c>
      <c r="D6459" s="6" t="n">
        <f aca="false">1_Data_EDA!J6460</f>
        <v>4</v>
      </c>
      <c r="E6459" s="7" t="n">
        <f aca="false">1_Data_EDA!K6460</f>
        <v>99.95999908</v>
      </c>
      <c r="F6459" s="7" t="n">
        <f aca="false">1_Data_EDA!L6460</f>
        <v>1</v>
      </c>
      <c r="G6459" s="8" t="n">
        <f aca="false">1_Data_EDA!M6460</f>
        <v>0.01</v>
      </c>
      <c r="H6459" s="6" t="n">
        <f aca="false">IF(1_Data_EDA!B6460="First Class",1,0)</f>
        <v>0</v>
      </c>
      <c r="I6459" s="6" t="n">
        <f aca="false">IF(1_Data_EDA!B6460="Second Class",1,0)</f>
        <v>0</v>
      </c>
      <c r="J6459" s="6" t="n">
        <f aca="false">IF(1_Data_EDA!B6460="Same Day",1,0)</f>
        <v>0</v>
      </c>
      <c r="K6459" s="6" t="n">
        <f aca="false">IF(1_Data_EDA!C6460="Corporate",1,0)</f>
        <v>0</v>
      </c>
      <c r="L6459" s="6" t="n">
        <f aca="false">IF(1_Data_EDA!C6460="Home Office",1,0)</f>
        <v>1</v>
      </c>
      <c r="M6459" s="6" t="n">
        <f aca="false">IF(1_Data_EDA!D6460="Europe",1,0)</f>
        <v>0</v>
      </c>
      <c r="N6459" s="6" t="n">
        <f aca="false">IF(1_Data_EDA!D6460="LATAM",1,0)</f>
        <v>0</v>
      </c>
      <c r="O6459" s="6" t="n">
        <f aca="false">IF(1_Data_EDA!D6460="Pacific Asia",1,0)</f>
        <v>1</v>
      </c>
      <c r="P6459" s="6" t="n">
        <f aca="false">IF(1_Data_EDA!D6460="USCA",1,0)</f>
        <v>0</v>
      </c>
      <c r="Q6459" s="6" t="n">
        <f aca="false">IF(C6459&gt;MEDIAN(C$5:C$8004),1,0)</f>
        <v>0</v>
      </c>
      <c r="R6459" s="6" t="n">
        <f aca="false">IF(D6459&gt;2,1,0)</f>
        <v>1</v>
      </c>
    </row>
    <row r="6460" customFormat="false" ht="15" hidden="false" customHeight="true" outlineLevel="0" collapsed="false">
      <c r="A6460" s="6" t="n">
        <f aca="false">1_Data_EDA!O6461</f>
        <v>1</v>
      </c>
      <c r="B6460" s="6" t="n">
        <f aca="false">1_Data_EDA!H6461</f>
        <v>2</v>
      </c>
      <c r="C6460" s="7" t="n">
        <f aca="false">1_Data_EDA!I6461</f>
        <v>49.97999954</v>
      </c>
      <c r="D6460" s="6" t="n">
        <f aca="false">1_Data_EDA!J6461</f>
        <v>3</v>
      </c>
      <c r="E6460" s="7" t="n">
        <f aca="false">1_Data_EDA!K6461</f>
        <v>149.9400024</v>
      </c>
      <c r="F6460" s="7" t="n">
        <f aca="false">1_Data_EDA!L6461</f>
        <v>19.48999977</v>
      </c>
      <c r="G6460" s="8" t="n">
        <f aca="false">1_Data_EDA!M6461</f>
        <v>0.129999995</v>
      </c>
      <c r="H6460" s="6" t="n">
        <f aca="false">IF(1_Data_EDA!B6461="First Class",1,0)</f>
        <v>0</v>
      </c>
      <c r="I6460" s="6" t="n">
        <f aca="false">IF(1_Data_EDA!B6461="Second Class",1,0)</f>
        <v>1</v>
      </c>
      <c r="J6460" s="6" t="n">
        <f aca="false">IF(1_Data_EDA!B6461="Same Day",1,0)</f>
        <v>0</v>
      </c>
      <c r="K6460" s="6" t="n">
        <f aca="false">IF(1_Data_EDA!C6461="Corporate",1,0)</f>
        <v>0</v>
      </c>
      <c r="L6460" s="6" t="n">
        <f aca="false">IF(1_Data_EDA!C6461="Home Office",1,0)</f>
        <v>0</v>
      </c>
      <c r="M6460" s="6" t="n">
        <f aca="false">IF(1_Data_EDA!D6461="Europe",1,0)</f>
        <v>0</v>
      </c>
      <c r="N6460" s="6" t="n">
        <f aca="false">IF(1_Data_EDA!D6461="LATAM",1,0)</f>
        <v>1</v>
      </c>
      <c r="O6460" s="6" t="n">
        <f aca="false">IF(1_Data_EDA!D6461="Pacific Asia",1,0)</f>
        <v>0</v>
      </c>
      <c r="P6460" s="6" t="n">
        <f aca="false">IF(1_Data_EDA!D6461="USCA",1,0)</f>
        <v>0</v>
      </c>
      <c r="Q6460" s="6" t="n">
        <f aca="false">IF(C6460&gt;MEDIAN(C$5:C$8004),1,0)</f>
        <v>0</v>
      </c>
      <c r="R6460" s="6" t="n">
        <f aca="false">IF(D6460&gt;2,1,0)</f>
        <v>1</v>
      </c>
    </row>
    <row r="6461" customFormat="false" ht="15" hidden="false" customHeight="true" outlineLevel="0" collapsed="false">
      <c r="A6461" s="6" t="n">
        <f aca="false">1_Data_EDA!O6462</f>
        <v>1</v>
      </c>
      <c r="B6461" s="6" t="n">
        <f aca="false">1_Data_EDA!H6462</f>
        <v>2</v>
      </c>
      <c r="C6461" s="7" t="n">
        <f aca="false">1_Data_EDA!I6462</f>
        <v>59.99000168</v>
      </c>
      <c r="D6461" s="6" t="n">
        <f aca="false">1_Data_EDA!J6462</f>
        <v>5</v>
      </c>
      <c r="E6461" s="7" t="n">
        <f aca="false">1_Data_EDA!K6462</f>
        <v>299.9500122</v>
      </c>
      <c r="F6461" s="7" t="n">
        <f aca="false">1_Data_EDA!L6462</f>
        <v>59.99000168</v>
      </c>
      <c r="G6461" s="8" t="n">
        <f aca="false">1_Data_EDA!M6462</f>
        <v>0.200000003</v>
      </c>
      <c r="H6461" s="6" t="n">
        <f aca="false">IF(1_Data_EDA!B6462="First Class",1,0)</f>
        <v>0</v>
      </c>
      <c r="I6461" s="6" t="n">
        <f aca="false">IF(1_Data_EDA!B6462="Second Class",1,0)</f>
        <v>1</v>
      </c>
      <c r="J6461" s="6" t="n">
        <f aca="false">IF(1_Data_EDA!B6462="Same Day",1,0)</f>
        <v>0</v>
      </c>
      <c r="K6461" s="6" t="n">
        <f aca="false">IF(1_Data_EDA!C6462="Corporate",1,0)</f>
        <v>1</v>
      </c>
      <c r="L6461" s="6" t="n">
        <f aca="false">IF(1_Data_EDA!C6462="Home Office",1,0)</f>
        <v>0</v>
      </c>
      <c r="M6461" s="6" t="n">
        <f aca="false">IF(1_Data_EDA!D6462="Europe",1,0)</f>
        <v>0</v>
      </c>
      <c r="N6461" s="6" t="n">
        <f aca="false">IF(1_Data_EDA!D6462="LATAM",1,0)</f>
        <v>0</v>
      </c>
      <c r="O6461" s="6" t="n">
        <f aca="false">IF(1_Data_EDA!D6462="Pacific Asia",1,0)</f>
        <v>0</v>
      </c>
      <c r="P6461" s="6" t="n">
        <f aca="false">IF(1_Data_EDA!D6462="USCA",1,0)</f>
        <v>1</v>
      </c>
      <c r="Q6461" s="6" t="n">
        <f aca="false">IF(C6461&gt;MEDIAN(C$5:C$8004),1,0)</f>
        <v>0</v>
      </c>
      <c r="R6461" s="6" t="n">
        <f aca="false">IF(D6461&gt;2,1,0)</f>
        <v>1</v>
      </c>
    </row>
    <row r="6462" customFormat="false" ht="15" hidden="false" customHeight="true" outlineLevel="0" collapsed="false">
      <c r="A6462" s="6" t="n">
        <f aca="false">1_Data_EDA!O6463</f>
        <v>1</v>
      </c>
      <c r="B6462" s="6" t="n">
        <f aca="false">1_Data_EDA!H6463</f>
        <v>0</v>
      </c>
      <c r="C6462" s="7" t="n">
        <f aca="false">1_Data_EDA!I6463</f>
        <v>399.980011</v>
      </c>
      <c r="D6462" s="6" t="n">
        <f aca="false">1_Data_EDA!J6463</f>
        <v>1</v>
      </c>
      <c r="E6462" s="7" t="n">
        <f aca="false">1_Data_EDA!K6463</f>
        <v>399.980011</v>
      </c>
      <c r="F6462" s="7" t="n">
        <f aca="false">1_Data_EDA!L6463</f>
        <v>68</v>
      </c>
      <c r="G6462" s="8" t="n">
        <f aca="false">1_Data_EDA!M6463</f>
        <v>0.170000002</v>
      </c>
      <c r="H6462" s="6" t="n">
        <f aca="false">IF(1_Data_EDA!B6463="First Class",1,0)</f>
        <v>0</v>
      </c>
      <c r="I6462" s="6" t="n">
        <f aca="false">IF(1_Data_EDA!B6463="Second Class",1,0)</f>
        <v>0</v>
      </c>
      <c r="J6462" s="6" t="n">
        <f aca="false">IF(1_Data_EDA!B6463="Same Day",1,0)</f>
        <v>1</v>
      </c>
      <c r="K6462" s="6" t="n">
        <f aca="false">IF(1_Data_EDA!C6463="Corporate",1,0)</f>
        <v>0</v>
      </c>
      <c r="L6462" s="6" t="n">
        <f aca="false">IF(1_Data_EDA!C6463="Home Office",1,0)</f>
        <v>0</v>
      </c>
      <c r="M6462" s="6" t="n">
        <f aca="false">IF(1_Data_EDA!D6463="Europe",1,0)</f>
        <v>1</v>
      </c>
      <c r="N6462" s="6" t="n">
        <f aca="false">IF(1_Data_EDA!D6463="LATAM",1,0)</f>
        <v>0</v>
      </c>
      <c r="O6462" s="6" t="n">
        <f aca="false">IF(1_Data_EDA!D6463="Pacific Asia",1,0)</f>
        <v>0</v>
      </c>
      <c r="P6462" s="6" t="n">
        <f aca="false">IF(1_Data_EDA!D6463="USCA",1,0)</f>
        <v>0</v>
      </c>
      <c r="Q6462" s="6" t="n">
        <f aca="false">IF(C6462&gt;MEDIAN(C$5:C$8004),1,0)</f>
        <v>1</v>
      </c>
      <c r="R6462" s="6" t="n">
        <f aca="false">IF(D6462&gt;2,1,0)</f>
        <v>0</v>
      </c>
    </row>
    <row r="6463" customFormat="false" ht="15" hidden="false" customHeight="true" outlineLevel="0" collapsed="false">
      <c r="A6463" s="6" t="n">
        <f aca="false">1_Data_EDA!O6464</f>
        <v>0</v>
      </c>
      <c r="B6463" s="6" t="n">
        <f aca="false">1_Data_EDA!H6464</f>
        <v>4</v>
      </c>
      <c r="C6463" s="7" t="n">
        <f aca="false">1_Data_EDA!I6464</f>
        <v>119.9899979</v>
      </c>
      <c r="D6463" s="6" t="n">
        <f aca="false">1_Data_EDA!J6464</f>
        <v>1</v>
      </c>
      <c r="E6463" s="7" t="n">
        <f aca="false">1_Data_EDA!K6464</f>
        <v>119.9899979</v>
      </c>
      <c r="F6463" s="7" t="n">
        <f aca="false">1_Data_EDA!L6464</f>
        <v>18</v>
      </c>
      <c r="G6463" s="8" t="n">
        <f aca="false">1_Data_EDA!M6464</f>
        <v>0.150000006</v>
      </c>
      <c r="H6463" s="6" t="n">
        <f aca="false">IF(1_Data_EDA!B6464="First Class",1,0)</f>
        <v>0</v>
      </c>
      <c r="I6463" s="6" t="n">
        <f aca="false">IF(1_Data_EDA!B6464="Second Class",1,0)</f>
        <v>0</v>
      </c>
      <c r="J6463" s="6" t="n">
        <f aca="false">IF(1_Data_EDA!B6464="Same Day",1,0)</f>
        <v>0</v>
      </c>
      <c r="K6463" s="6" t="n">
        <f aca="false">IF(1_Data_EDA!C6464="Corporate",1,0)</f>
        <v>0</v>
      </c>
      <c r="L6463" s="6" t="n">
        <f aca="false">IF(1_Data_EDA!C6464="Home Office",1,0)</f>
        <v>0</v>
      </c>
      <c r="M6463" s="6" t="n">
        <f aca="false">IF(1_Data_EDA!D6464="Europe",1,0)</f>
        <v>1</v>
      </c>
      <c r="N6463" s="6" t="n">
        <f aca="false">IF(1_Data_EDA!D6464="LATAM",1,0)</f>
        <v>0</v>
      </c>
      <c r="O6463" s="6" t="n">
        <f aca="false">IF(1_Data_EDA!D6464="Pacific Asia",1,0)</f>
        <v>0</v>
      </c>
      <c r="P6463" s="6" t="n">
        <f aca="false">IF(1_Data_EDA!D6464="USCA",1,0)</f>
        <v>0</v>
      </c>
      <c r="Q6463" s="6" t="n">
        <f aca="false">IF(C6463&gt;MEDIAN(C$5:C$8004),1,0)</f>
        <v>1</v>
      </c>
      <c r="R6463" s="6" t="n">
        <f aca="false">IF(D6463&gt;2,1,0)</f>
        <v>0</v>
      </c>
    </row>
    <row r="6464" customFormat="false" ht="15" hidden="false" customHeight="true" outlineLevel="0" collapsed="false">
      <c r="A6464" s="6" t="n">
        <f aca="false">1_Data_EDA!O6465</f>
        <v>0</v>
      </c>
      <c r="B6464" s="6" t="n">
        <f aca="false">1_Data_EDA!H6465</f>
        <v>4</v>
      </c>
      <c r="C6464" s="7" t="n">
        <f aca="false">1_Data_EDA!I6465</f>
        <v>299.980011</v>
      </c>
      <c r="D6464" s="6" t="n">
        <f aca="false">1_Data_EDA!J6465</f>
        <v>1</v>
      </c>
      <c r="E6464" s="7" t="n">
        <f aca="false">1_Data_EDA!K6465</f>
        <v>299.980011</v>
      </c>
      <c r="F6464" s="7" t="n">
        <f aca="false">1_Data_EDA!L6465</f>
        <v>36</v>
      </c>
      <c r="G6464" s="8" t="n">
        <f aca="false">1_Data_EDA!M6465</f>
        <v>0.119999997</v>
      </c>
      <c r="H6464" s="6" t="n">
        <f aca="false">IF(1_Data_EDA!B6465="First Class",1,0)</f>
        <v>0</v>
      </c>
      <c r="I6464" s="6" t="n">
        <f aca="false">IF(1_Data_EDA!B6465="Second Class",1,0)</f>
        <v>0</v>
      </c>
      <c r="J6464" s="6" t="n">
        <f aca="false">IF(1_Data_EDA!B6465="Same Day",1,0)</f>
        <v>0</v>
      </c>
      <c r="K6464" s="6" t="n">
        <f aca="false">IF(1_Data_EDA!C6465="Corporate",1,0)</f>
        <v>1</v>
      </c>
      <c r="L6464" s="6" t="n">
        <f aca="false">IF(1_Data_EDA!C6465="Home Office",1,0)</f>
        <v>0</v>
      </c>
      <c r="M6464" s="6" t="n">
        <f aca="false">IF(1_Data_EDA!D6465="Europe",1,0)</f>
        <v>1</v>
      </c>
      <c r="N6464" s="6" t="n">
        <f aca="false">IF(1_Data_EDA!D6465="LATAM",1,0)</f>
        <v>0</v>
      </c>
      <c r="O6464" s="6" t="n">
        <f aca="false">IF(1_Data_EDA!D6465="Pacific Asia",1,0)</f>
        <v>0</v>
      </c>
      <c r="P6464" s="6" t="n">
        <f aca="false">IF(1_Data_EDA!D6465="USCA",1,0)</f>
        <v>0</v>
      </c>
      <c r="Q6464" s="6" t="n">
        <f aca="false">IF(C6464&gt;MEDIAN(C$5:C$8004),1,0)</f>
        <v>1</v>
      </c>
      <c r="R6464" s="6" t="n">
        <f aca="false">IF(D6464&gt;2,1,0)</f>
        <v>0</v>
      </c>
    </row>
    <row r="6465" customFormat="false" ht="15" hidden="false" customHeight="true" outlineLevel="0" collapsed="false">
      <c r="A6465" s="6" t="n">
        <f aca="false">1_Data_EDA!O6466</f>
        <v>0</v>
      </c>
      <c r="B6465" s="6" t="n">
        <f aca="false">1_Data_EDA!H6466</f>
        <v>4</v>
      </c>
      <c r="C6465" s="7" t="n">
        <f aca="false">1_Data_EDA!I6466</f>
        <v>99.98999786</v>
      </c>
      <c r="D6465" s="6" t="n">
        <f aca="false">1_Data_EDA!J6466</f>
        <v>5</v>
      </c>
      <c r="E6465" s="7" t="n">
        <f aca="false">1_Data_EDA!K6466</f>
        <v>499.9500122</v>
      </c>
      <c r="F6465" s="7" t="n">
        <f aca="false">1_Data_EDA!L6466</f>
        <v>79.98999786</v>
      </c>
      <c r="G6465" s="8" t="n">
        <f aca="false">1_Data_EDA!M6466</f>
        <v>0.159999996</v>
      </c>
      <c r="H6465" s="6" t="n">
        <f aca="false">IF(1_Data_EDA!B6466="First Class",1,0)</f>
        <v>0</v>
      </c>
      <c r="I6465" s="6" t="n">
        <f aca="false">IF(1_Data_EDA!B6466="Second Class",1,0)</f>
        <v>0</v>
      </c>
      <c r="J6465" s="6" t="n">
        <f aca="false">IF(1_Data_EDA!B6466="Same Day",1,0)</f>
        <v>0</v>
      </c>
      <c r="K6465" s="6" t="n">
        <f aca="false">IF(1_Data_EDA!C6466="Corporate",1,0)</f>
        <v>0</v>
      </c>
      <c r="L6465" s="6" t="n">
        <f aca="false">IF(1_Data_EDA!C6466="Home Office",1,0)</f>
        <v>0</v>
      </c>
      <c r="M6465" s="6" t="n">
        <f aca="false">IF(1_Data_EDA!D6466="Europe",1,0)</f>
        <v>0</v>
      </c>
      <c r="N6465" s="6" t="n">
        <f aca="false">IF(1_Data_EDA!D6466="LATAM",1,0)</f>
        <v>0</v>
      </c>
      <c r="O6465" s="6" t="n">
        <f aca="false">IF(1_Data_EDA!D6466="Pacific Asia",1,0)</f>
        <v>0</v>
      </c>
      <c r="P6465" s="6" t="n">
        <f aca="false">IF(1_Data_EDA!D6466="USCA",1,0)</f>
        <v>1</v>
      </c>
      <c r="Q6465" s="6" t="n">
        <f aca="false">IF(C6465&gt;MEDIAN(C$5:C$8004),1,0)</f>
        <v>1</v>
      </c>
      <c r="R6465" s="6" t="n">
        <f aca="false">IF(D6465&gt;2,1,0)</f>
        <v>1</v>
      </c>
    </row>
    <row r="6466" customFormat="false" ht="15" hidden="false" customHeight="true" outlineLevel="0" collapsed="false">
      <c r="A6466" s="6" t="n">
        <f aca="false">1_Data_EDA!O6467</f>
        <v>0</v>
      </c>
      <c r="B6466" s="6" t="n">
        <f aca="false">1_Data_EDA!H6467</f>
        <v>4</v>
      </c>
      <c r="C6466" s="7" t="n">
        <f aca="false">1_Data_EDA!I6467</f>
        <v>399.980011</v>
      </c>
      <c r="D6466" s="6" t="n">
        <f aca="false">1_Data_EDA!J6467</f>
        <v>1</v>
      </c>
      <c r="E6466" s="7" t="n">
        <f aca="false">1_Data_EDA!K6467</f>
        <v>399.980011</v>
      </c>
      <c r="F6466" s="7" t="n">
        <f aca="false">1_Data_EDA!L6467</f>
        <v>40</v>
      </c>
      <c r="G6466" s="8" t="n">
        <f aca="false">1_Data_EDA!M6467</f>
        <v>0.100000001</v>
      </c>
      <c r="H6466" s="6" t="n">
        <f aca="false">IF(1_Data_EDA!B6467="First Class",1,0)</f>
        <v>0</v>
      </c>
      <c r="I6466" s="6" t="n">
        <f aca="false">IF(1_Data_EDA!B6467="Second Class",1,0)</f>
        <v>0</v>
      </c>
      <c r="J6466" s="6" t="n">
        <f aca="false">IF(1_Data_EDA!B6467="Same Day",1,0)</f>
        <v>0</v>
      </c>
      <c r="K6466" s="6" t="n">
        <f aca="false">IF(1_Data_EDA!C6467="Corporate",1,0)</f>
        <v>0</v>
      </c>
      <c r="L6466" s="6" t="n">
        <f aca="false">IF(1_Data_EDA!C6467="Home Office",1,0)</f>
        <v>1</v>
      </c>
      <c r="M6466" s="6" t="n">
        <f aca="false">IF(1_Data_EDA!D6467="Europe",1,0)</f>
        <v>0</v>
      </c>
      <c r="N6466" s="6" t="n">
        <f aca="false">IF(1_Data_EDA!D6467="LATAM",1,0)</f>
        <v>0</v>
      </c>
      <c r="O6466" s="6" t="n">
        <f aca="false">IF(1_Data_EDA!D6467="Pacific Asia",1,0)</f>
        <v>0</v>
      </c>
      <c r="P6466" s="6" t="n">
        <f aca="false">IF(1_Data_EDA!D6467="USCA",1,0)</f>
        <v>1</v>
      </c>
      <c r="Q6466" s="6" t="n">
        <f aca="false">IF(C6466&gt;MEDIAN(C$5:C$8004),1,0)</f>
        <v>1</v>
      </c>
      <c r="R6466" s="6" t="n">
        <f aca="false">IF(D6466&gt;2,1,0)</f>
        <v>0</v>
      </c>
    </row>
    <row r="6467" customFormat="false" ht="15" hidden="false" customHeight="true" outlineLevel="0" collapsed="false">
      <c r="A6467" s="6" t="n">
        <f aca="false">1_Data_EDA!O6468</f>
        <v>0</v>
      </c>
      <c r="B6467" s="6" t="n">
        <f aca="false">1_Data_EDA!H6468</f>
        <v>4</v>
      </c>
      <c r="C6467" s="7" t="n">
        <f aca="false">1_Data_EDA!I6468</f>
        <v>50</v>
      </c>
      <c r="D6467" s="6" t="n">
        <f aca="false">1_Data_EDA!J6468</f>
        <v>5</v>
      </c>
      <c r="E6467" s="7" t="n">
        <f aca="false">1_Data_EDA!K6468</f>
        <v>250</v>
      </c>
      <c r="F6467" s="7" t="n">
        <f aca="false">1_Data_EDA!L6468</f>
        <v>30</v>
      </c>
      <c r="G6467" s="8" t="n">
        <f aca="false">1_Data_EDA!M6468</f>
        <v>0.119999997</v>
      </c>
      <c r="H6467" s="6" t="n">
        <f aca="false">IF(1_Data_EDA!B6468="First Class",1,0)</f>
        <v>0</v>
      </c>
      <c r="I6467" s="6" t="n">
        <f aca="false">IF(1_Data_EDA!B6468="Second Class",1,0)</f>
        <v>0</v>
      </c>
      <c r="J6467" s="6" t="n">
        <f aca="false">IF(1_Data_EDA!B6468="Same Day",1,0)</f>
        <v>0</v>
      </c>
      <c r="K6467" s="6" t="n">
        <f aca="false">IF(1_Data_EDA!C6468="Corporate",1,0)</f>
        <v>0</v>
      </c>
      <c r="L6467" s="6" t="n">
        <f aca="false">IF(1_Data_EDA!C6468="Home Office",1,0)</f>
        <v>1</v>
      </c>
      <c r="M6467" s="6" t="n">
        <f aca="false">IF(1_Data_EDA!D6468="Europe",1,0)</f>
        <v>0</v>
      </c>
      <c r="N6467" s="6" t="n">
        <f aca="false">IF(1_Data_EDA!D6468="LATAM",1,0)</f>
        <v>0</v>
      </c>
      <c r="O6467" s="6" t="n">
        <f aca="false">IF(1_Data_EDA!D6468="Pacific Asia",1,0)</f>
        <v>1</v>
      </c>
      <c r="P6467" s="6" t="n">
        <f aca="false">IF(1_Data_EDA!D6468="USCA",1,0)</f>
        <v>0</v>
      </c>
      <c r="Q6467" s="6" t="n">
        <f aca="false">IF(C6467&gt;MEDIAN(C$5:C$8004),1,0)</f>
        <v>0</v>
      </c>
      <c r="R6467" s="6" t="n">
        <f aca="false">IF(D6467&gt;2,1,0)</f>
        <v>1</v>
      </c>
    </row>
    <row r="6468" customFormat="false" ht="15" hidden="false" customHeight="true" outlineLevel="0" collapsed="false">
      <c r="A6468" s="6" t="n">
        <f aca="false">1_Data_EDA!O6469</f>
        <v>0</v>
      </c>
      <c r="B6468" s="6" t="n">
        <f aca="false">1_Data_EDA!H6469</f>
        <v>4</v>
      </c>
      <c r="C6468" s="7" t="n">
        <f aca="false">1_Data_EDA!I6469</f>
        <v>129.9900055</v>
      </c>
      <c r="D6468" s="6" t="n">
        <f aca="false">1_Data_EDA!J6469</f>
        <v>1</v>
      </c>
      <c r="E6468" s="7" t="n">
        <f aca="false">1_Data_EDA!K6469</f>
        <v>129.9900055</v>
      </c>
      <c r="F6468" s="7" t="n">
        <f aca="false">1_Data_EDA!L6469</f>
        <v>26</v>
      </c>
      <c r="G6468" s="8" t="n">
        <f aca="false">1_Data_EDA!M6469</f>
        <v>0.200000003</v>
      </c>
      <c r="H6468" s="6" t="n">
        <f aca="false">IF(1_Data_EDA!B6469="First Class",1,0)</f>
        <v>0</v>
      </c>
      <c r="I6468" s="6" t="n">
        <f aca="false">IF(1_Data_EDA!B6469="Second Class",1,0)</f>
        <v>0</v>
      </c>
      <c r="J6468" s="6" t="n">
        <f aca="false">IF(1_Data_EDA!B6469="Same Day",1,0)</f>
        <v>0</v>
      </c>
      <c r="K6468" s="6" t="n">
        <f aca="false">IF(1_Data_EDA!C6469="Corporate",1,0)</f>
        <v>0</v>
      </c>
      <c r="L6468" s="6" t="n">
        <f aca="false">IF(1_Data_EDA!C6469="Home Office",1,0)</f>
        <v>0</v>
      </c>
      <c r="M6468" s="6" t="n">
        <f aca="false">IF(1_Data_EDA!D6469="Europe",1,0)</f>
        <v>0</v>
      </c>
      <c r="N6468" s="6" t="n">
        <f aca="false">IF(1_Data_EDA!D6469="LATAM",1,0)</f>
        <v>1</v>
      </c>
      <c r="O6468" s="6" t="n">
        <f aca="false">IF(1_Data_EDA!D6469="Pacific Asia",1,0)</f>
        <v>0</v>
      </c>
      <c r="P6468" s="6" t="n">
        <f aca="false">IF(1_Data_EDA!D6469="USCA",1,0)</f>
        <v>0</v>
      </c>
      <c r="Q6468" s="6" t="n">
        <f aca="false">IF(C6468&gt;MEDIAN(C$5:C$8004),1,0)</f>
        <v>1</v>
      </c>
      <c r="R6468" s="6" t="n">
        <f aca="false">IF(D6468&gt;2,1,0)</f>
        <v>0</v>
      </c>
    </row>
    <row r="6469" customFormat="false" ht="15" hidden="false" customHeight="true" outlineLevel="0" collapsed="false">
      <c r="A6469" s="6" t="n">
        <f aca="false">1_Data_EDA!O6470</f>
        <v>0</v>
      </c>
      <c r="B6469" s="6" t="n">
        <f aca="false">1_Data_EDA!H6470</f>
        <v>2</v>
      </c>
      <c r="C6469" s="7" t="n">
        <f aca="false">1_Data_EDA!I6470</f>
        <v>49.97999954</v>
      </c>
      <c r="D6469" s="6" t="n">
        <f aca="false">1_Data_EDA!J6470</f>
        <v>4</v>
      </c>
      <c r="E6469" s="7" t="n">
        <f aca="false">1_Data_EDA!K6470</f>
        <v>199.9199982</v>
      </c>
      <c r="F6469" s="7" t="n">
        <f aca="false">1_Data_EDA!L6470</f>
        <v>4</v>
      </c>
      <c r="G6469" s="8" t="n">
        <f aca="false">1_Data_EDA!M6470</f>
        <v>0.02</v>
      </c>
      <c r="H6469" s="6" t="n">
        <f aca="false">IF(1_Data_EDA!B6470="First Class",1,0)</f>
        <v>0</v>
      </c>
      <c r="I6469" s="6" t="n">
        <f aca="false">IF(1_Data_EDA!B6470="Second Class",1,0)</f>
        <v>1</v>
      </c>
      <c r="J6469" s="6" t="n">
        <f aca="false">IF(1_Data_EDA!B6470="Same Day",1,0)</f>
        <v>0</v>
      </c>
      <c r="K6469" s="6" t="n">
        <f aca="false">IF(1_Data_EDA!C6470="Corporate",1,0)</f>
        <v>0</v>
      </c>
      <c r="L6469" s="6" t="n">
        <f aca="false">IF(1_Data_EDA!C6470="Home Office",1,0)</f>
        <v>0</v>
      </c>
      <c r="M6469" s="6" t="n">
        <f aca="false">IF(1_Data_EDA!D6470="Europe",1,0)</f>
        <v>0</v>
      </c>
      <c r="N6469" s="6" t="n">
        <f aca="false">IF(1_Data_EDA!D6470="LATAM",1,0)</f>
        <v>1</v>
      </c>
      <c r="O6469" s="6" t="n">
        <f aca="false">IF(1_Data_EDA!D6470="Pacific Asia",1,0)</f>
        <v>0</v>
      </c>
      <c r="P6469" s="6" t="n">
        <f aca="false">IF(1_Data_EDA!D6470="USCA",1,0)</f>
        <v>0</v>
      </c>
      <c r="Q6469" s="6" t="n">
        <f aca="false">IF(C6469&gt;MEDIAN(C$5:C$8004),1,0)</f>
        <v>0</v>
      </c>
      <c r="R6469" s="6" t="n">
        <f aca="false">IF(D6469&gt;2,1,0)</f>
        <v>1</v>
      </c>
    </row>
    <row r="6470" customFormat="false" ht="15" hidden="false" customHeight="true" outlineLevel="0" collapsed="false">
      <c r="A6470" s="6" t="n">
        <f aca="false">1_Data_EDA!O6471</f>
        <v>0</v>
      </c>
      <c r="B6470" s="6" t="n">
        <f aca="false">1_Data_EDA!H6471</f>
        <v>4</v>
      </c>
      <c r="C6470" s="7" t="n">
        <f aca="false">1_Data_EDA!I6471</f>
        <v>129.9900055</v>
      </c>
      <c r="D6470" s="6" t="n">
        <f aca="false">1_Data_EDA!J6471</f>
        <v>1</v>
      </c>
      <c r="E6470" s="7" t="n">
        <f aca="false">1_Data_EDA!K6471</f>
        <v>129.9900055</v>
      </c>
      <c r="F6470" s="7" t="n">
        <f aca="false">1_Data_EDA!L6471</f>
        <v>7.150000095</v>
      </c>
      <c r="G6470" s="8" t="n">
        <f aca="false">1_Data_EDA!M6471</f>
        <v>0.059999999</v>
      </c>
      <c r="H6470" s="6" t="n">
        <f aca="false">IF(1_Data_EDA!B6471="First Class",1,0)</f>
        <v>0</v>
      </c>
      <c r="I6470" s="6" t="n">
        <f aca="false">IF(1_Data_EDA!B6471="Second Class",1,0)</f>
        <v>0</v>
      </c>
      <c r="J6470" s="6" t="n">
        <f aca="false">IF(1_Data_EDA!B6471="Same Day",1,0)</f>
        <v>0</v>
      </c>
      <c r="K6470" s="6" t="n">
        <f aca="false">IF(1_Data_EDA!C6471="Corporate",1,0)</f>
        <v>0</v>
      </c>
      <c r="L6470" s="6" t="n">
        <f aca="false">IF(1_Data_EDA!C6471="Home Office",1,0)</f>
        <v>0</v>
      </c>
      <c r="M6470" s="6" t="n">
        <f aca="false">IF(1_Data_EDA!D6471="Europe",1,0)</f>
        <v>0</v>
      </c>
      <c r="N6470" s="6" t="n">
        <f aca="false">IF(1_Data_EDA!D6471="LATAM",1,0)</f>
        <v>1</v>
      </c>
      <c r="O6470" s="6" t="n">
        <f aca="false">IF(1_Data_EDA!D6471="Pacific Asia",1,0)</f>
        <v>0</v>
      </c>
      <c r="P6470" s="6" t="n">
        <f aca="false">IF(1_Data_EDA!D6471="USCA",1,0)</f>
        <v>0</v>
      </c>
      <c r="Q6470" s="6" t="n">
        <f aca="false">IF(C6470&gt;MEDIAN(C$5:C$8004),1,0)</f>
        <v>1</v>
      </c>
      <c r="R6470" s="6" t="n">
        <f aca="false">IF(D6470&gt;2,1,0)</f>
        <v>0</v>
      </c>
    </row>
    <row r="6471" customFormat="false" ht="15" hidden="false" customHeight="true" outlineLevel="0" collapsed="false">
      <c r="A6471" s="6" t="n">
        <f aca="false">1_Data_EDA!O6472</f>
        <v>0</v>
      </c>
      <c r="B6471" s="6" t="n">
        <f aca="false">1_Data_EDA!H6472</f>
        <v>4</v>
      </c>
      <c r="C6471" s="7" t="n">
        <f aca="false">1_Data_EDA!I6472</f>
        <v>49.97999954</v>
      </c>
      <c r="D6471" s="6" t="n">
        <f aca="false">1_Data_EDA!J6472</f>
        <v>2</v>
      </c>
      <c r="E6471" s="7" t="n">
        <f aca="false">1_Data_EDA!K6472</f>
        <v>99.95999908</v>
      </c>
      <c r="F6471" s="7" t="n">
        <f aca="false">1_Data_EDA!L6472</f>
        <v>17.98999977</v>
      </c>
      <c r="G6471" s="8" t="n">
        <f aca="false">1_Data_EDA!M6472</f>
        <v>0.180000007</v>
      </c>
      <c r="H6471" s="6" t="n">
        <f aca="false">IF(1_Data_EDA!B6472="First Class",1,0)</f>
        <v>0</v>
      </c>
      <c r="I6471" s="6" t="n">
        <f aca="false">IF(1_Data_EDA!B6472="Second Class",1,0)</f>
        <v>0</v>
      </c>
      <c r="J6471" s="6" t="n">
        <f aca="false">IF(1_Data_EDA!B6472="Same Day",1,0)</f>
        <v>0</v>
      </c>
      <c r="K6471" s="6" t="n">
        <f aca="false">IF(1_Data_EDA!C6472="Corporate",1,0)</f>
        <v>1</v>
      </c>
      <c r="L6471" s="6" t="n">
        <f aca="false">IF(1_Data_EDA!C6472="Home Office",1,0)</f>
        <v>0</v>
      </c>
      <c r="M6471" s="6" t="n">
        <f aca="false">IF(1_Data_EDA!D6472="Europe",1,0)</f>
        <v>1</v>
      </c>
      <c r="N6471" s="6" t="n">
        <f aca="false">IF(1_Data_EDA!D6472="LATAM",1,0)</f>
        <v>0</v>
      </c>
      <c r="O6471" s="6" t="n">
        <f aca="false">IF(1_Data_EDA!D6472="Pacific Asia",1,0)</f>
        <v>0</v>
      </c>
      <c r="P6471" s="6" t="n">
        <f aca="false">IF(1_Data_EDA!D6472="USCA",1,0)</f>
        <v>0</v>
      </c>
      <c r="Q6471" s="6" t="n">
        <f aca="false">IF(C6471&gt;MEDIAN(C$5:C$8004),1,0)</f>
        <v>0</v>
      </c>
      <c r="R6471" s="6" t="n">
        <f aca="false">IF(D6471&gt;2,1,0)</f>
        <v>0</v>
      </c>
    </row>
    <row r="6472" customFormat="false" ht="15" hidden="false" customHeight="true" outlineLevel="0" collapsed="false">
      <c r="A6472" s="6" t="n">
        <f aca="false">1_Data_EDA!O6473</f>
        <v>1</v>
      </c>
      <c r="B6472" s="6" t="n">
        <f aca="false">1_Data_EDA!H6473</f>
        <v>4</v>
      </c>
      <c r="C6472" s="7" t="n">
        <f aca="false">1_Data_EDA!I6473</f>
        <v>50</v>
      </c>
      <c r="D6472" s="6" t="n">
        <f aca="false">1_Data_EDA!J6473</f>
        <v>1</v>
      </c>
      <c r="E6472" s="7" t="n">
        <f aca="false">1_Data_EDA!K6473</f>
        <v>50</v>
      </c>
      <c r="F6472" s="7" t="n">
        <f aca="false">1_Data_EDA!L6473</f>
        <v>2.75</v>
      </c>
      <c r="G6472" s="8" t="n">
        <f aca="false">1_Data_EDA!M6473</f>
        <v>0.059999999</v>
      </c>
      <c r="H6472" s="6" t="n">
        <f aca="false">IF(1_Data_EDA!B6473="First Class",1,0)</f>
        <v>0</v>
      </c>
      <c r="I6472" s="6" t="n">
        <f aca="false">IF(1_Data_EDA!B6473="Second Class",1,0)</f>
        <v>0</v>
      </c>
      <c r="J6472" s="6" t="n">
        <f aca="false">IF(1_Data_EDA!B6473="Same Day",1,0)</f>
        <v>0</v>
      </c>
      <c r="K6472" s="6" t="n">
        <f aca="false">IF(1_Data_EDA!C6473="Corporate",1,0)</f>
        <v>1</v>
      </c>
      <c r="L6472" s="6" t="n">
        <f aca="false">IF(1_Data_EDA!C6473="Home Office",1,0)</f>
        <v>0</v>
      </c>
      <c r="M6472" s="6" t="n">
        <f aca="false">IF(1_Data_EDA!D6473="Europe",1,0)</f>
        <v>1</v>
      </c>
      <c r="N6472" s="6" t="n">
        <f aca="false">IF(1_Data_EDA!D6473="LATAM",1,0)</f>
        <v>0</v>
      </c>
      <c r="O6472" s="6" t="n">
        <f aca="false">IF(1_Data_EDA!D6473="Pacific Asia",1,0)</f>
        <v>0</v>
      </c>
      <c r="P6472" s="6" t="n">
        <f aca="false">IF(1_Data_EDA!D6473="USCA",1,0)</f>
        <v>0</v>
      </c>
      <c r="Q6472" s="6" t="n">
        <f aca="false">IF(C6472&gt;MEDIAN(C$5:C$8004),1,0)</f>
        <v>0</v>
      </c>
      <c r="R6472" s="6" t="n">
        <f aca="false">IF(D6472&gt;2,1,0)</f>
        <v>0</v>
      </c>
    </row>
    <row r="6473" customFormat="false" ht="15" hidden="false" customHeight="true" outlineLevel="0" collapsed="false">
      <c r="A6473" s="6" t="n">
        <f aca="false">1_Data_EDA!O6474</f>
        <v>0</v>
      </c>
      <c r="B6473" s="6" t="n">
        <f aca="false">1_Data_EDA!H6474</f>
        <v>4</v>
      </c>
      <c r="C6473" s="7" t="n">
        <f aca="false">1_Data_EDA!I6474</f>
        <v>19.98999977</v>
      </c>
      <c r="D6473" s="6" t="n">
        <f aca="false">1_Data_EDA!J6474</f>
        <v>1</v>
      </c>
      <c r="E6473" s="7" t="n">
        <f aca="false">1_Data_EDA!K6474</f>
        <v>19.98999977</v>
      </c>
      <c r="F6473" s="7" t="n">
        <f aca="false">1_Data_EDA!L6474</f>
        <v>5</v>
      </c>
      <c r="G6473" s="8" t="n">
        <f aca="false">1_Data_EDA!M6474</f>
        <v>0.25</v>
      </c>
      <c r="H6473" s="6" t="n">
        <f aca="false">IF(1_Data_EDA!B6474="First Class",1,0)</f>
        <v>0</v>
      </c>
      <c r="I6473" s="6" t="n">
        <f aca="false">IF(1_Data_EDA!B6474="Second Class",1,0)</f>
        <v>0</v>
      </c>
      <c r="J6473" s="6" t="n">
        <f aca="false">IF(1_Data_EDA!B6474="Same Day",1,0)</f>
        <v>0</v>
      </c>
      <c r="K6473" s="6" t="n">
        <f aca="false">IF(1_Data_EDA!C6474="Corporate",1,0)</f>
        <v>0</v>
      </c>
      <c r="L6473" s="6" t="n">
        <f aca="false">IF(1_Data_EDA!C6474="Home Office",1,0)</f>
        <v>1</v>
      </c>
      <c r="M6473" s="6" t="n">
        <f aca="false">IF(1_Data_EDA!D6474="Europe",1,0)</f>
        <v>0</v>
      </c>
      <c r="N6473" s="6" t="n">
        <f aca="false">IF(1_Data_EDA!D6474="LATAM",1,0)</f>
        <v>1</v>
      </c>
      <c r="O6473" s="6" t="n">
        <f aca="false">IF(1_Data_EDA!D6474="Pacific Asia",1,0)</f>
        <v>0</v>
      </c>
      <c r="P6473" s="6" t="n">
        <f aca="false">IF(1_Data_EDA!D6474="USCA",1,0)</f>
        <v>0</v>
      </c>
      <c r="Q6473" s="6" t="n">
        <f aca="false">IF(C6473&gt;MEDIAN(C$5:C$8004),1,0)</f>
        <v>0</v>
      </c>
      <c r="R6473" s="6" t="n">
        <f aca="false">IF(D6473&gt;2,1,0)</f>
        <v>0</v>
      </c>
    </row>
    <row r="6474" customFormat="false" ht="15" hidden="false" customHeight="true" outlineLevel="0" collapsed="false">
      <c r="A6474" s="6" t="n">
        <f aca="false">1_Data_EDA!O6475</f>
        <v>0</v>
      </c>
      <c r="B6474" s="6" t="n">
        <f aca="false">1_Data_EDA!H6475</f>
        <v>4</v>
      </c>
      <c r="C6474" s="7" t="n">
        <f aca="false">1_Data_EDA!I6475</f>
        <v>199.9900055</v>
      </c>
      <c r="D6474" s="6" t="n">
        <f aca="false">1_Data_EDA!J6475</f>
        <v>1</v>
      </c>
      <c r="E6474" s="7" t="n">
        <f aca="false">1_Data_EDA!K6475</f>
        <v>199.9900055</v>
      </c>
      <c r="F6474" s="7" t="n">
        <f aca="false">1_Data_EDA!L6475</f>
        <v>36</v>
      </c>
      <c r="G6474" s="8" t="n">
        <f aca="false">1_Data_EDA!M6475</f>
        <v>0.180000007</v>
      </c>
      <c r="H6474" s="6" t="n">
        <f aca="false">IF(1_Data_EDA!B6475="First Class",1,0)</f>
        <v>0</v>
      </c>
      <c r="I6474" s="6" t="n">
        <f aca="false">IF(1_Data_EDA!B6475="Second Class",1,0)</f>
        <v>0</v>
      </c>
      <c r="J6474" s="6" t="n">
        <f aca="false">IF(1_Data_EDA!B6475="Same Day",1,0)</f>
        <v>0</v>
      </c>
      <c r="K6474" s="6" t="n">
        <f aca="false">IF(1_Data_EDA!C6475="Corporate",1,0)</f>
        <v>1</v>
      </c>
      <c r="L6474" s="6" t="n">
        <f aca="false">IF(1_Data_EDA!C6475="Home Office",1,0)</f>
        <v>0</v>
      </c>
      <c r="M6474" s="6" t="n">
        <f aca="false">IF(1_Data_EDA!D6475="Europe",1,0)</f>
        <v>0</v>
      </c>
      <c r="N6474" s="6" t="n">
        <f aca="false">IF(1_Data_EDA!D6475="LATAM",1,0)</f>
        <v>0</v>
      </c>
      <c r="O6474" s="6" t="n">
        <f aca="false">IF(1_Data_EDA!D6475="Pacific Asia",1,0)</f>
        <v>0</v>
      </c>
      <c r="P6474" s="6" t="n">
        <f aca="false">IF(1_Data_EDA!D6475="USCA",1,0)</f>
        <v>1</v>
      </c>
      <c r="Q6474" s="6" t="n">
        <f aca="false">IF(C6474&gt;MEDIAN(C$5:C$8004),1,0)</f>
        <v>1</v>
      </c>
      <c r="R6474" s="6" t="n">
        <f aca="false">IF(D6474&gt;2,1,0)</f>
        <v>0</v>
      </c>
    </row>
    <row r="6475" customFormat="false" ht="15" hidden="false" customHeight="true" outlineLevel="0" collapsed="false">
      <c r="A6475" s="6" t="n">
        <f aca="false">1_Data_EDA!O6476</f>
        <v>1</v>
      </c>
      <c r="B6475" s="6" t="n">
        <f aca="false">1_Data_EDA!H6476</f>
        <v>2</v>
      </c>
      <c r="C6475" s="7" t="n">
        <f aca="false">1_Data_EDA!I6476</f>
        <v>59.99000168</v>
      </c>
      <c r="D6475" s="6" t="n">
        <f aca="false">1_Data_EDA!J6476</f>
        <v>1</v>
      </c>
      <c r="E6475" s="7" t="n">
        <f aca="false">1_Data_EDA!K6476</f>
        <v>59.99000168</v>
      </c>
      <c r="F6475" s="7" t="n">
        <f aca="false">1_Data_EDA!L6476</f>
        <v>1.200000048</v>
      </c>
      <c r="G6475" s="8" t="n">
        <f aca="false">1_Data_EDA!M6476</f>
        <v>0.02</v>
      </c>
      <c r="H6475" s="6" t="n">
        <f aca="false">IF(1_Data_EDA!B6476="First Class",1,0)</f>
        <v>0</v>
      </c>
      <c r="I6475" s="6" t="n">
        <f aca="false">IF(1_Data_EDA!B6476="Second Class",1,0)</f>
        <v>1</v>
      </c>
      <c r="J6475" s="6" t="n">
        <f aca="false">IF(1_Data_EDA!B6476="Same Day",1,0)</f>
        <v>0</v>
      </c>
      <c r="K6475" s="6" t="n">
        <f aca="false">IF(1_Data_EDA!C6476="Corporate",1,0)</f>
        <v>1</v>
      </c>
      <c r="L6475" s="6" t="n">
        <f aca="false">IF(1_Data_EDA!C6476="Home Office",1,0)</f>
        <v>0</v>
      </c>
      <c r="M6475" s="6" t="n">
        <f aca="false">IF(1_Data_EDA!D6476="Europe",1,0)</f>
        <v>0</v>
      </c>
      <c r="N6475" s="6" t="n">
        <f aca="false">IF(1_Data_EDA!D6476="LATAM",1,0)</f>
        <v>0</v>
      </c>
      <c r="O6475" s="6" t="n">
        <f aca="false">IF(1_Data_EDA!D6476="Pacific Asia",1,0)</f>
        <v>1</v>
      </c>
      <c r="P6475" s="6" t="n">
        <f aca="false">IF(1_Data_EDA!D6476="USCA",1,0)</f>
        <v>0</v>
      </c>
      <c r="Q6475" s="6" t="n">
        <f aca="false">IF(C6475&gt;MEDIAN(C$5:C$8004),1,0)</f>
        <v>0</v>
      </c>
      <c r="R6475" s="6" t="n">
        <f aca="false">IF(D6475&gt;2,1,0)</f>
        <v>0</v>
      </c>
    </row>
    <row r="6476" customFormat="false" ht="15" hidden="false" customHeight="true" outlineLevel="0" collapsed="false">
      <c r="A6476" s="6" t="n">
        <f aca="false">1_Data_EDA!O6477</f>
        <v>0</v>
      </c>
      <c r="B6476" s="6" t="n">
        <f aca="false">1_Data_EDA!H6477</f>
        <v>0</v>
      </c>
      <c r="C6476" s="7" t="n">
        <f aca="false">1_Data_EDA!I6477</f>
        <v>59.99000168</v>
      </c>
      <c r="D6476" s="6" t="n">
        <f aca="false">1_Data_EDA!J6477</f>
        <v>5</v>
      </c>
      <c r="E6476" s="7" t="n">
        <f aca="false">1_Data_EDA!K6477</f>
        <v>299.9500122</v>
      </c>
      <c r="F6476" s="7" t="n">
        <f aca="false">1_Data_EDA!L6477</f>
        <v>74.98999786</v>
      </c>
      <c r="G6476" s="8" t="n">
        <f aca="false">1_Data_EDA!M6477</f>
        <v>0.25</v>
      </c>
      <c r="H6476" s="6" t="n">
        <f aca="false">IF(1_Data_EDA!B6477="First Class",1,0)</f>
        <v>0</v>
      </c>
      <c r="I6476" s="6" t="n">
        <f aca="false">IF(1_Data_EDA!B6477="Second Class",1,0)</f>
        <v>0</v>
      </c>
      <c r="J6476" s="6" t="n">
        <f aca="false">IF(1_Data_EDA!B6477="Same Day",1,0)</f>
        <v>1</v>
      </c>
      <c r="K6476" s="6" t="n">
        <f aca="false">IF(1_Data_EDA!C6477="Corporate",1,0)</f>
        <v>1</v>
      </c>
      <c r="L6476" s="6" t="n">
        <f aca="false">IF(1_Data_EDA!C6477="Home Office",1,0)</f>
        <v>0</v>
      </c>
      <c r="M6476" s="6" t="n">
        <f aca="false">IF(1_Data_EDA!D6477="Europe",1,0)</f>
        <v>0</v>
      </c>
      <c r="N6476" s="6" t="n">
        <f aca="false">IF(1_Data_EDA!D6477="LATAM",1,0)</f>
        <v>0</v>
      </c>
      <c r="O6476" s="6" t="n">
        <f aca="false">IF(1_Data_EDA!D6477="Pacific Asia",1,0)</f>
        <v>1</v>
      </c>
      <c r="P6476" s="6" t="n">
        <f aca="false">IF(1_Data_EDA!D6477="USCA",1,0)</f>
        <v>0</v>
      </c>
      <c r="Q6476" s="6" t="n">
        <f aca="false">IF(C6476&gt;MEDIAN(C$5:C$8004),1,0)</f>
        <v>0</v>
      </c>
      <c r="R6476" s="6" t="n">
        <f aca="false">IF(D6476&gt;2,1,0)</f>
        <v>1</v>
      </c>
    </row>
    <row r="6477" customFormat="false" ht="15" hidden="false" customHeight="true" outlineLevel="0" collapsed="false">
      <c r="A6477" s="6" t="n">
        <f aca="false">1_Data_EDA!O6478</f>
        <v>0</v>
      </c>
      <c r="B6477" s="6" t="n">
        <f aca="false">1_Data_EDA!H6478</f>
        <v>4</v>
      </c>
      <c r="C6477" s="7" t="n">
        <f aca="false">1_Data_EDA!I6478</f>
        <v>299.980011</v>
      </c>
      <c r="D6477" s="6" t="n">
        <f aca="false">1_Data_EDA!J6478</f>
        <v>1</v>
      </c>
      <c r="E6477" s="7" t="n">
        <f aca="false">1_Data_EDA!K6478</f>
        <v>299.980011</v>
      </c>
      <c r="F6477" s="7" t="n">
        <f aca="false">1_Data_EDA!L6478</f>
        <v>30</v>
      </c>
      <c r="G6477" s="8" t="n">
        <f aca="false">1_Data_EDA!M6478</f>
        <v>0.100000001</v>
      </c>
      <c r="H6477" s="6" t="n">
        <f aca="false">IF(1_Data_EDA!B6478="First Class",1,0)</f>
        <v>0</v>
      </c>
      <c r="I6477" s="6" t="n">
        <f aca="false">IF(1_Data_EDA!B6478="Second Class",1,0)</f>
        <v>0</v>
      </c>
      <c r="J6477" s="6" t="n">
        <f aca="false">IF(1_Data_EDA!B6478="Same Day",1,0)</f>
        <v>0</v>
      </c>
      <c r="K6477" s="6" t="n">
        <f aca="false">IF(1_Data_EDA!C6478="Corporate",1,0)</f>
        <v>1</v>
      </c>
      <c r="L6477" s="6" t="n">
        <f aca="false">IF(1_Data_EDA!C6478="Home Office",1,0)</f>
        <v>0</v>
      </c>
      <c r="M6477" s="6" t="n">
        <f aca="false">IF(1_Data_EDA!D6478="Europe",1,0)</f>
        <v>0</v>
      </c>
      <c r="N6477" s="6" t="n">
        <f aca="false">IF(1_Data_EDA!D6478="LATAM",1,0)</f>
        <v>0</v>
      </c>
      <c r="O6477" s="6" t="n">
        <f aca="false">IF(1_Data_EDA!D6478="Pacific Asia",1,0)</f>
        <v>1</v>
      </c>
      <c r="P6477" s="6" t="n">
        <f aca="false">IF(1_Data_EDA!D6478="USCA",1,0)</f>
        <v>0</v>
      </c>
      <c r="Q6477" s="6" t="n">
        <f aca="false">IF(C6477&gt;MEDIAN(C$5:C$8004),1,0)</f>
        <v>1</v>
      </c>
      <c r="R6477" s="6" t="n">
        <f aca="false">IF(D6477&gt;2,1,0)</f>
        <v>0</v>
      </c>
    </row>
    <row r="6478" customFormat="false" ht="15" hidden="false" customHeight="true" outlineLevel="0" collapsed="false">
      <c r="A6478" s="6" t="n">
        <f aca="false">1_Data_EDA!O6479</f>
        <v>1</v>
      </c>
      <c r="B6478" s="6" t="n">
        <f aca="false">1_Data_EDA!H6479</f>
        <v>0</v>
      </c>
      <c r="C6478" s="7" t="n">
        <f aca="false">1_Data_EDA!I6479</f>
        <v>99.98999786</v>
      </c>
      <c r="D6478" s="6" t="n">
        <f aca="false">1_Data_EDA!J6479</f>
        <v>5</v>
      </c>
      <c r="E6478" s="7" t="n">
        <f aca="false">1_Data_EDA!K6479</f>
        <v>499.9500122</v>
      </c>
      <c r="F6478" s="7" t="n">
        <f aca="false">1_Data_EDA!L6479</f>
        <v>50</v>
      </c>
      <c r="G6478" s="8" t="n">
        <f aca="false">1_Data_EDA!M6479</f>
        <v>0.100000001</v>
      </c>
      <c r="H6478" s="6" t="n">
        <f aca="false">IF(1_Data_EDA!B6479="First Class",1,0)</f>
        <v>0</v>
      </c>
      <c r="I6478" s="6" t="n">
        <f aca="false">IF(1_Data_EDA!B6479="Second Class",1,0)</f>
        <v>0</v>
      </c>
      <c r="J6478" s="6" t="n">
        <f aca="false">IF(1_Data_EDA!B6479="Same Day",1,0)</f>
        <v>1</v>
      </c>
      <c r="K6478" s="6" t="n">
        <f aca="false">IF(1_Data_EDA!C6479="Corporate",1,0)</f>
        <v>0</v>
      </c>
      <c r="L6478" s="6" t="n">
        <f aca="false">IF(1_Data_EDA!C6479="Home Office",1,0)</f>
        <v>0</v>
      </c>
      <c r="M6478" s="6" t="n">
        <f aca="false">IF(1_Data_EDA!D6479="Europe",1,0)</f>
        <v>0</v>
      </c>
      <c r="N6478" s="6" t="n">
        <f aca="false">IF(1_Data_EDA!D6479="LATAM",1,0)</f>
        <v>1</v>
      </c>
      <c r="O6478" s="6" t="n">
        <f aca="false">IF(1_Data_EDA!D6479="Pacific Asia",1,0)</f>
        <v>0</v>
      </c>
      <c r="P6478" s="6" t="n">
        <f aca="false">IF(1_Data_EDA!D6479="USCA",1,0)</f>
        <v>0</v>
      </c>
      <c r="Q6478" s="6" t="n">
        <f aca="false">IF(C6478&gt;MEDIAN(C$5:C$8004),1,0)</f>
        <v>1</v>
      </c>
      <c r="R6478" s="6" t="n">
        <f aca="false">IF(D6478&gt;2,1,0)</f>
        <v>1</v>
      </c>
    </row>
    <row r="6479" customFormat="false" ht="15" hidden="false" customHeight="true" outlineLevel="0" collapsed="false">
      <c r="A6479" s="6" t="n">
        <f aca="false">1_Data_EDA!O6480</f>
        <v>0</v>
      </c>
      <c r="B6479" s="6" t="n">
        <f aca="false">1_Data_EDA!H6480</f>
        <v>4</v>
      </c>
      <c r="C6479" s="7" t="n">
        <f aca="false">1_Data_EDA!I6480</f>
        <v>399.980011</v>
      </c>
      <c r="D6479" s="6" t="n">
        <f aca="false">1_Data_EDA!J6480</f>
        <v>1</v>
      </c>
      <c r="E6479" s="7" t="n">
        <f aca="false">1_Data_EDA!K6480</f>
        <v>399.980011</v>
      </c>
      <c r="F6479" s="7" t="n">
        <f aca="false">1_Data_EDA!L6480</f>
        <v>68</v>
      </c>
      <c r="G6479" s="8" t="n">
        <f aca="false">1_Data_EDA!M6480</f>
        <v>0.170000002</v>
      </c>
      <c r="H6479" s="6" t="n">
        <f aca="false">IF(1_Data_EDA!B6480="First Class",1,0)</f>
        <v>0</v>
      </c>
      <c r="I6479" s="6" t="n">
        <f aca="false">IF(1_Data_EDA!B6480="Second Class",1,0)</f>
        <v>0</v>
      </c>
      <c r="J6479" s="6" t="n">
        <f aca="false">IF(1_Data_EDA!B6480="Same Day",1,0)</f>
        <v>0</v>
      </c>
      <c r="K6479" s="6" t="n">
        <f aca="false">IF(1_Data_EDA!C6480="Corporate",1,0)</f>
        <v>0</v>
      </c>
      <c r="L6479" s="6" t="n">
        <f aca="false">IF(1_Data_EDA!C6480="Home Office",1,0)</f>
        <v>0</v>
      </c>
      <c r="M6479" s="6" t="n">
        <f aca="false">IF(1_Data_EDA!D6480="Europe",1,0)</f>
        <v>0</v>
      </c>
      <c r="N6479" s="6" t="n">
        <f aca="false">IF(1_Data_EDA!D6480="LATAM",1,0)</f>
        <v>0</v>
      </c>
      <c r="O6479" s="6" t="n">
        <f aca="false">IF(1_Data_EDA!D6480="Pacific Asia",1,0)</f>
        <v>0</v>
      </c>
      <c r="P6479" s="6" t="n">
        <f aca="false">IF(1_Data_EDA!D6480="USCA",1,0)</f>
        <v>1</v>
      </c>
      <c r="Q6479" s="6" t="n">
        <f aca="false">IF(C6479&gt;MEDIAN(C$5:C$8004),1,0)</f>
        <v>1</v>
      </c>
      <c r="R6479" s="6" t="n">
        <f aca="false">IF(D6479&gt;2,1,0)</f>
        <v>0</v>
      </c>
    </row>
    <row r="6480" customFormat="false" ht="15" hidden="false" customHeight="true" outlineLevel="0" collapsed="false">
      <c r="A6480" s="6" t="n">
        <f aca="false">1_Data_EDA!O6481</f>
        <v>1</v>
      </c>
      <c r="B6480" s="6" t="n">
        <f aca="false">1_Data_EDA!H6481</f>
        <v>1</v>
      </c>
      <c r="C6480" s="7" t="n">
        <f aca="false">1_Data_EDA!I6481</f>
        <v>29.98999977</v>
      </c>
      <c r="D6480" s="6" t="n">
        <f aca="false">1_Data_EDA!J6481</f>
        <v>2</v>
      </c>
      <c r="E6480" s="7" t="n">
        <f aca="false">1_Data_EDA!K6481</f>
        <v>59.97999954</v>
      </c>
      <c r="F6480" s="7" t="n">
        <f aca="false">1_Data_EDA!L6481</f>
        <v>0.600000024</v>
      </c>
      <c r="G6480" s="8" t="n">
        <f aca="false">1_Data_EDA!M6481</f>
        <v>0.01</v>
      </c>
      <c r="H6480" s="6" t="n">
        <f aca="false">IF(1_Data_EDA!B6481="First Class",1,0)</f>
        <v>1</v>
      </c>
      <c r="I6480" s="6" t="n">
        <f aca="false">IF(1_Data_EDA!B6481="Second Class",1,0)</f>
        <v>0</v>
      </c>
      <c r="J6480" s="6" t="n">
        <f aca="false">IF(1_Data_EDA!B6481="Same Day",1,0)</f>
        <v>0</v>
      </c>
      <c r="K6480" s="6" t="n">
        <f aca="false">IF(1_Data_EDA!C6481="Corporate",1,0)</f>
        <v>0</v>
      </c>
      <c r="L6480" s="6" t="n">
        <f aca="false">IF(1_Data_EDA!C6481="Home Office",1,0)</f>
        <v>0</v>
      </c>
      <c r="M6480" s="6" t="n">
        <f aca="false">IF(1_Data_EDA!D6481="Europe",1,0)</f>
        <v>0</v>
      </c>
      <c r="N6480" s="6" t="n">
        <f aca="false">IF(1_Data_EDA!D6481="LATAM",1,0)</f>
        <v>1</v>
      </c>
      <c r="O6480" s="6" t="n">
        <f aca="false">IF(1_Data_EDA!D6481="Pacific Asia",1,0)</f>
        <v>0</v>
      </c>
      <c r="P6480" s="6" t="n">
        <f aca="false">IF(1_Data_EDA!D6481="USCA",1,0)</f>
        <v>0</v>
      </c>
      <c r="Q6480" s="6" t="n">
        <f aca="false">IF(C6480&gt;MEDIAN(C$5:C$8004),1,0)</f>
        <v>0</v>
      </c>
      <c r="R6480" s="6" t="n">
        <f aca="false">IF(D6480&gt;2,1,0)</f>
        <v>0</v>
      </c>
    </row>
    <row r="6481" customFormat="false" ht="15" hidden="false" customHeight="true" outlineLevel="0" collapsed="false">
      <c r="A6481" s="6" t="n">
        <f aca="false">1_Data_EDA!O6482</f>
        <v>1</v>
      </c>
      <c r="B6481" s="6" t="n">
        <f aca="false">1_Data_EDA!H6482</f>
        <v>2</v>
      </c>
      <c r="C6481" s="7" t="n">
        <f aca="false">1_Data_EDA!I6482</f>
        <v>399.980011</v>
      </c>
      <c r="D6481" s="6" t="n">
        <f aca="false">1_Data_EDA!J6482</f>
        <v>1</v>
      </c>
      <c r="E6481" s="7" t="n">
        <f aca="false">1_Data_EDA!K6482</f>
        <v>399.980011</v>
      </c>
      <c r="F6481" s="7" t="n">
        <f aca="false">1_Data_EDA!L6482</f>
        <v>12</v>
      </c>
      <c r="G6481" s="8" t="n">
        <f aca="false">1_Data_EDA!M6482</f>
        <v>0.029999999</v>
      </c>
      <c r="H6481" s="6" t="n">
        <f aca="false">IF(1_Data_EDA!B6482="First Class",1,0)</f>
        <v>0</v>
      </c>
      <c r="I6481" s="6" t="n">
        <f aca="false">IF(1_Data_EDA!B6482="Second Class",1,0)</f>
        <v>1</v>
      </c>
      <c r="J6481" s="6" t="n">
        <f aca="false">IF(1_Data_EDA!B6482="Same Day",1,0)</f>
        <v>0</v>
      </c>
      <c r="K6481" s="6" t="n">
        <f aca="false">IF(1_Data_EDA!C6482="Corporate",1,0)</f>
        <v>1</v>
      </c>
      <c r="L6481" s="6" t="n">
        <f aca="false">IF(1_Data_EDA!C6482="Home Office",1,0)</f>
        <v>0</v>
      </c>
      <c r="M6481" s="6" t="n">
        <f aca="false">IF(1_Data_EDA!D6482="Europe",1,0)</f>
        <v>0</v>
      </c>
      <c r="N6481" s="6" t="n">
        <f aca="false">IF(1_Data_EDA!D6482="LATAM",1,0)</f>
        <v>1</v>
      </c>
      <c r="O6481" s="6" t="n">
        <f aca="false">IF(1_Data_EDA!D6482="Pacific Asia",1,0)</f>
        <v>0</v>
      </c>
      <c r="P6481" s="6" t="n">
        <f aca="false">IF(1_Data_EDA!D6482="USCA",1,0)</f>
        <v>0</v>
      </c>
      <c r="Q6481" s="6" t="n">
        <f aca="false">IF(C6481&gt;MEDIAN(C$5:C$8004),1,0)</f>
        <v>1</v>
      </c>
      <c r="R6481" s="6" t="n">
        <f aca="false">IF(D6481&gt;2,1,0)</f>
        <v>0</v>
      </c>
    </row>
    <row r="6482" customFormat="false" ht="15" hidden="false" customHeight="true" outlineLevel="0" collapsed="false">
      <c r="A6482" s="6" t="n">
        <f aca="false">1_Data_EDA!O6483</f>
        <v>1</v>
      </c>
      <c r="B6482" s="6" t="n">
        <f aca="false">1_Data_EDA!H6483</f>
        <v>1</v>
      </c>
      <c r="C6482" s="7" t="n">
        <f aca="false">1_Data_EDA!I6483</f>
        <v>49.97999954</v>
      </c>
      <c r="D6482" s="6" t="n">
        <f aca="false">1_Data_EDA!J6483</f>
        <v>1</v>
      </c>
      <c r="E6482" s="7" t="n">
        <f aca="false">1_Data_EDA!K6483</f>
        <v>49.97999954</v>
      </c>
      <c r="F6482" s="7" t="n">
        <f aca="false">1_Data_EDA!L6483</f>
        <v>3.5</v>
      </c>
      <c r="G6482" s="8" t="n">
        <f aca="false">1_Data_EDA!M6483</f>
        <v>0.07</v>
      </c>
      <c r="H6482" s="6" t="n">
        <f aca="false">IF(1_Data_EDA!B6483="First Class",1,0)</f>
        <v>1</v>
      </c>
      <c r="I6482" s="6" t="n">
        <f aca="false">IF(1_Data_EDA!B6483="Second Class",1,0)</f>
        <v>0</v>
      </c>
      <c r="J6482" s="6" t="n">
        <f aca="false">IF(1_Data_EDA!B6483="Same Day",1,0)</f>
        <v>0</v>
      </c>
      <c r="K6482" s="6" t="n">
        <f aca="false">IF(1_Data_EDA!C6483="Corporate",1,0)</f>
        <v>0</v>
      </c>
      <c r="L6482" s="6" t="n">
        <f aca="false">IF(1_Data_EDA!C6483="Home Office",1,0)</f>
        <v>1</v>
      </c>
      <c r="M6482" s="6" t="n">
        <f aca="false">IF(1_Data_EDA!D6483="Europe",1,0)</f>
        <v>1</v>
      </c>
      <c r="N6482" s="6" t="n">
        <f aca="false">IF(1_Data_EDA!D6483="LATAM",1,0)</f>
        <v>0</v>
      </c>
      <c r="O6482" s="6" t="n">
        <f aca="false">IF(1_Data_EDA!D6483="Pacific Asia",1,0)</f>
        <v>0</v>
      </c>
      <c r="P6482" s="6" t="n">
        <f aca="false">IF(1_Data_EDA!D6483="USCA",1,0)</f>
        <v>0</v>
      </c>
      <c r="Q6482" s="6" t="n">
        <f aca="false">IF(C6482&gt;MEDIAN(C$5:C$8004),1,0)</f>
        <v>0</v>
      </c>
      <c r="R6482" s="6" t="n">
        <f aca="false">IF(D6482&gt;2,1,0)</f>
        <v>0</v>
      </c>
    </row>
    <row r="6483" customFormat="false" ht="15" hidden="false" customHeight="true" outlineLevel="0" collapsed="false">
      <c r="A6483" s="6" t="n">
        <f aca="false">1_Data_EDA!O6484</f>
        <v>1</v>
      </c>
      <c r="B6483" s="6" t="n">
        <f aca="false">1_Data_EDA!H6484</f>
        <v>2</v>
      </c>
      <c r="C6483" s="7" t="n">
        <f aca="false">1_Data_EDA!I6484</f>
        <v>299.980011</v>
      </c>
      <c r="D6483" s="6" t="n">
        <f aca="false">1_Data_EDA!J6484</f>
        <v>1</v>
      </c>
      <c r="E6483" s="7" t="n">
        <f aca="false">1_Data_EDA!K6484</f>
        <v>299.980011</v>
      </c>
      <c r="F6483" s="7" t="n">
        <f aca="false">1_Data_EDA!L6484</f>
        <v>27</v>
      </c>
      <c r="G6483" s="8" t="n">
        <f aca="false">1_Data_EDA!M6484</f>
        <v>0.090000004</v>
      </c>
      <c r="H6483" s="6" t="n">
        <f aca="false">IF(1_Data_EDA!B6484="First Class",1,0)</f>
        <v>0</v>
      </c>
      <c r="I6483" s="6" t="n">
        <f aca="false">IF(1_Data_EDA!B6484="Second Class",1,0)</f>
        <v>1</v>
      </c>
      <c r="J6483" s="6" t="n">
        <f aca="false">IF(1_Data_EDA!B6484="Same Day",1,0)</f>
        <v>0</v>
      </c>
      <c r="K6483" s="6" t="n">
        <f aca="false">IF(1_Data_EDA!C6484="Corporate",1,0)</f>
        <v>1</v>
      </c>
      <c r="L6483" s="6" t="n">
        <f aca="false">IF(1_Data_EDA!C6484="Home Office",1,0)</f>
        <v>0</v>
      </c>
      <c r="M6483" s="6" t="n">
        <f aca="false">IF(1_Data_EDA!D6484="Europe",1,0)</f>
        <v>0</v>
      </c>
      <c r="N6483" s="6" t="n">
        <f aca="false">IF(1_Data_EDA!D6484="LATAM",1,0)</f>
        <v>0</v>
      </c>
      <c r="O6483" s="6" t="n">
        <f aca="false">IF(1_Data_EDA!D6484="Pacific Asia",1,0)</f>
        <v>1</v>
      </c>
      <c r="P6483" s="6" t="n">
        <f aca="false">IF(1_Data_EDA!D6484="USCA",1,0)</f>
        <v>0</v>
      </c>
      <c r="Q6483" s="6" t="n">
        <f aca="false">IF(C6483&gt;MEDIAN(C$5:C$8004),1,0)</f>
        <v>1</v>
      </c>
      <c r="R6483" s="6" t="n">
        <f aca="false">IF(D6483&gt;2,1,0)</f>
        <v>0</v>
      </c>
    </row>
    <row r="6484" customFormat="false" ht="15" hidden="false" customHeight="true" outlineLevel="0" collapsed="false">
      <c r="A6484" s="6" t="n">
        <f aca="false">1_Data_EDA!O6485</f>
        <v>1</v>
      </c>
      <c r="B6484" s="6" t="n">
        <f aca="false">1_Data_EDA!H6485</f>
        <v>2</v>
      </c>
      <c r="C6484" s="7" t="n">
        <f aca="false">1_Data_EDA!I6485</f>
        <v>299.980011</v>
      </c>
      <c r="D6484" s="6" t="n">
        <f aca="false">1_Data_EDA!J6485</f>
        <v>1</v>
      </c>
      <c r="E6484" s="7" t="n">
        <f aca="false">1_Data_EDA!K6485</f>
        <v>299.980011</v>
      </c>
      <c r="F6484" s="7" t="n">
        <f aca="false">1_Data_EDA!L6485</f>
        <v>27</v>
      </c>
      <c r="G6484" s="8" t="n">
        <f aca="false">1_Data_EDA!M6485</f>
        <v>0.090000004</v>
      </c>
      <c r="H6484" s="6" t="n">
        <f aca="false">IF(1_Data_EDA!B6485="First Class",1,0)</f>
        <v>0</v>
      </c>
      <c r="I6484" s="6" t="n">
        <f aca="false">IF(1_Data_EDA!B6485="Second Class",1,0)</f>
        <v>1</v>
      </c>
      <c r="J6484" s="6" t="n">
        <f aca="false">IF(1_Data_EDA!B6485="Same Day",1,0)</f>
        <v>0</v>
      </c>
      <c r="K6484" s="6" t="n">
        <f aca="false">IF(1_Data_EDA!C6485="Corporate",1,0)</f>
        <v>1</v>
      </c>
      <c r="L6484" s="6" t="n">
        <f aca="false">IF(1_Data_EDA!C6485="Home Office",1,0)</f>
        <v>0</v>
      </c>
      <c r="M6484" s="6" t="n">
        <f aca="false">IF(1_Data_EDA!D6485="Europe",1,0)</f>
        <v>1</v>
      </c>
      <c r="N6484" s="6" t="n">
        <f aca="false">IF(1_Data_EDA!D6485="LATAM",1,0)</f>
        <v>0</v>
      </c>
      <c r="O6484" s="6" t="n">
        <f aca="false">IF(1_Data_EDA!D6485="Pacific Asia",1,0)</f>
        <v>0</v>
      </c>
      <c r="P6484" s="6" t="n">
        <f aca="false">IF(1_Data_EDA!D6485="USCA",1,0)</f>
        <v>0</v>
      </c>
      <c r="Q6484" s="6" t="n">
        <f aca="false">IF(C6484&gt;MEDIAN(C$5:C$8004),1,0)</f>
        <v>1</v>
      </c>
      <c r="R6484" s="6" t="n">
        <f aca="false">IF(D6484&gt;2,1,0)</f>
        <v>0</v>
      </c>
    </row>
    <row r="6485" customFormat="false" ht="15" hidden="false" customHeight="true" outlineLevel="0" collapsed="false">
      <c r="A6485" s="6" t="n">
        <f aca="false">1_Data_EDA!O6486</f>
        <v>0</v>
      </c>
      <c r="B6485" s="6" t="n">
        <f aca="false">1_Data_EDA!H6486</f>
        <v>4</v>
      </c>
      <c r="C6485" s="7" t="n">
        <f aca="false">1_Data_EDA!I6486</f>
        <v>50</v>
      </c>
      <c r="D6485" s="6" t="n">
        <f aca="false">1_Data_EDA!J6486</f>
        <v>5</v>
      </c>
      <c r="E6485" s="7" t="n">
        <f aca="false">1_Data_EDA!K6486</f>
        <v>250</v>
      </c>
      <c r="F6485" s="7" t="n">
        <f aca="false">1_Data_EDA!L6486</f>
        <v>0</v>
      </c>
      <c r="G6485" s="8" t="n">
        <f aca="false">1_Data_EDA!M6486</f>
        <v>0</v>
      </c>
      <c r="H6485" s="6" t="n">
        <f aca="false">IF(1_Data_EDA!B6486="First Class",1,0)</f>
        <v>0</v>
      </c>
      <c r="I6485" s="6" t="n">
        <f aca="false">IF(1_Data_EDA!B6486="Second Class",1,0)</f>
        <v>0</v>
      </c>
      <c r="J6485" s="6" t="n">
        <f aca="false">IF(1_Data_EDA!B6486="Same Day",1,0)</f>
        <v>0</v>
      </c>
      <c r="K6485" s="6" t="n">
        <f aca="false">IF(1_Data_EDA!C6486="Corporate",1,0)</f>
        <v>0</v>
      </c>
      <c r="L6485" s="6" t="n">
        <f aca="false">IF(1_Data_EDA!C6486="Home Office",1,0)</f>
        <v>0</v>
      </c>
      <c r="M6485" s="6" t="n">
        <f aca="false">IF(1_Data_EDA!D6486="Europe",1,0)</f>
        <v>0</v>
      </c>
      <c r="N6485" s="6" t="n">
        <f aca="false">IF(1_Data_EDA!D6486="LATAM",1,0)</f>
        <v>1</v>
      </c>
      <c r="O6485" s="6" t="n">
        <f aca="false">IF(1_Data_EDA!D6486="Pacific Asia",1,0)</f>
        <v>0</v>
      </c>
      <c r="P6485" s="6" t="n">
        <f aca="false">IF(1_Data_EDA!D6486="USCA",1,0)</f>
        <v>0</v>
      </c>
      <c r="Q6485" s="6" t="n">
        <f aca="false">IF(C6485&gt;MEDIAN(C$5:C$8004),1,0)</f>
        <v>0</v>
      </c>
      <c r="R6485" s="6" t="n">
        <f aca="false">IF(D6485&gt;2,1,0)</f>
        <v>1</v>
      </c>
    </row>
    <row r="6486" customFormat="false" ht="15" hidden="false" customHeight="true" outlineLevel="0" collapsed="false">
      <c r="A6486" s="6" t="n">
        <f aca="false">1_Data_EDA!O6487</f>
        <v>0</v>
      </c>
      <c r="B6486" s="6" t="n">
        <f aca="false">1_Data_EDA!H6487</f>
        <v>4</v>
      </c>
      <c r="C6486" s="7" t="n">
        <f aca="false">1_Data_EDA!I6487</f>
        <v>260.6499939</v>
      </c>
      <c r="D6486" s="6" t="n">
        <f aca="false">1_Data_EDA!J6487</f>
        <v>1</v>
      </c>
      <c r="E6486" s="7" t="n">
        <f aca="false">1_Data_EDA!K6487</f>
        <v>260.6499939</v>
      </c>
      <c r="F6486" s="7" t="n">
        <f aca="false">1_Data_EDA!L6487</f>
        <v>0</v>
      </c>
      <c r="G6486" s="8" t="n">
        <f aca="false">1_Data_EDA!M6487</f>
        <v>0</v>
      </c>
      <c r="H6486" s="6" t="n">
        <f aca="false">IF(1_Data_EDA!B6487="First Class",1,0)</f>
        <v>0</v>
      </c>
      <c r="I6486" s="6" t="n">
        <f aca="false">IF(1_Data_EDA!B6487="Second Class",1,0)</f>
        <v>0</v>
      </c>
      <c r="J6486" s="6" t="n">
        <f aca="false">IF(1_Data_EDA!B6487="Same Day",1,0)</f>
        <v>0</v>
      </c>
      <c r="K6486" s="6" t="n">
        <f aca="false">IF(1_Data_EDA!C6487="Corporate",1,0)</f>
        <v>0</v>
      </c>
      <c r="L6486" s="6" t="n">
        <f aca="false">IF(1_Data_EDA!C6487="Home Office",1,0)</f>
        <v>1</v>
      </c>
      <c r="M6486" s="6" t="n">
        <f aca="false">IF(1_Data_EDA!D6487="Europe",1,0)</f>
        <v>0</v>
      </c>
      <c r="N6486" s="6" t="n">
        <f aca="false">IF(1_Data_EDA!D6487="LATAM",1,0)</f>
        <v>0</v>
      </c>
      <c r="O6486" s="6" t="n">
        <f aca="false">IF(1_Data_EDA!D6487="Pacific Asia",1,0)</f>
        <v>1</v>
      </c>
      <c r="P6486" s="6" t="n">
        <f aca="false">IF(1_Data_EDA!D6487="USCA",1,0)</f>
        <v>0</v>
      </c>
      <c r="Q6486" s="6" t="n">
        <f aca="false">IF(C6486&gt;MEDIAN(C$5:C$8004),1,0)</f>
        <v>1</v>
      </c>
      <c r="R6486" s="6" t="n">
        <f aca="false">IF(D6486&gt;2,1,0)</f>
        <v>0</v>
      </c>
    </row>
    <row r="6487" customFormat="false" ht="15" hidden="false" customHeight="true" outlineLevel="0" collapsed="false">
      <c r="A6487" s="6" t="n">
        <f aca="false">1_Data_EDA!O6488</f>
        <v>0</v>
      </c>
      <c r="B6487" s="6" t="n">
        <f aca="false">1_Data_EDA!H6488</f>
        <v>4</v>
      </c>
      <c r="C6487" s="7" t="n">
        <f aca="false">1_Data_EDA!I6488</f>
        <v>59.99000168</v>
      </c>
      <c r="D6487" s="6" t="n">
        <f aca="false">1_Data_EDA!J6488</f>
        <v>3</v>
      </c>
      <c r="E6487" s="7" t="n">
        <f aca="false">1_Data_EDA!K6488</f>
        <v>179.9700012</v>
      </c>
      <c r="F6487" s="7" t="n">
        <f aca="false">1_Data_EDA!L6488</f>
        <v>16.20000076</v>
      </c>
      <c r="G6487" s="8" t="n">
        <f aca="false">1_Data_EDA!M6488</f>
        <v>0.090000004</v>
      </c>
      <c r="H6487" s="6" t="n">
        <f aca="false">IF(1_Data_EDA!B6488="First Class",1,0)</f>
        <v>0</v>
      </c>
      <c r="I6487" s="6" t="n">
        <f aca="false">IF(1_Data_EDA!B6488="Second Class",1,0)</f>
        <v>0</v>
      </c>
      <c r="J6487" s="6" t="n">
        <f aca="false">IF(1_Data_EDA!B6488="Same Day",1,0)</f>
        <v>0</v>
      </c>
      <c r="K6487" s="6" t="n">
        <f aca="false">IF(1_Data_EDA!C6488="Corporate",1,0)</f>
        <v>0</v>
      </c>
      <c r="L6487" s="6" t="n">
        <f aca="false">IF(1_Data_EDA!C6488="Home Office",1,0)</f>
        <v>1</v>
      </c>
      <c r="M6487" s="6" t="n">
        <f aca="false">IF(1_Data_EDA!D6488="Europe",1,0)</f>
        <v>0</v>
      </c>
      <c r="N6487" s="6" t="n">
        <f aca="false">IF(1_Data_EDA!D6488="LATAM",1,0)</f>
        <v>1</v>
      </c>
      <c r="O6487" s="6" t="n">
        <f aca="false">IF(1_Data_EDA!D6488="Pacific Asia",1,0)</f>
        <v>0</v>
      </c>
      <c r="P6487" s="6" t="n">
        <f aca="false">IF(1_Data_EDA!D6488="USCA",1,0)</f>
        <v>0</v>
      </c>
      <c r="Q6487" s="6" t="n">
        <f aca="false">IF(C6487&gt;MEDIAN(C$5:C$8004),1,0)</f>
        <v>0</v>
      </c>
      <c r="R6487" s="6" t="n">
        <f aca="false">IF(D6487&gt;2,1,0)</f>
        <v>1</v>
      </c>
    </row>
    <row r="6488" customFormat="false" ht="15" hidden="false" customHeight="true" outlineLevel="0" collapsed="false">
      <c r="A6488" s="6" t="n">
        <f aca="false">1_Data_EDA!O6489</f>
        <v>1</v>
      </c>
      <c r="B6488" s="6" t="n">
        <f aca="false">1_Data_EDA!H6489</f>
        <v>4</v>
      </c>
      <c r="C6488" s="7" t="n">
        <f aca="false">1_Data_EDA!I6489</f>
        <v>50</v>
      </c>
      <c r="D6488" s="6" t="n">
        <f aca="false">1_Data_EDA!J6489</f>
        <v>4</v>
      </c>
      <c r="E6488" s="7" t="n">
        <f aca="false">1_Data_EDA!K6489</f>
        <v>200</v>
      </c>
      <c r="F6488" s="7" t="n">
        <f aca="false">1_Data_EDA!L6489</f>
        <v>18</v>
      </c>
      <c r="G6488" s="8" t="n">
        <f aca="false">1_Data_EDA!M6489</f>
        <v>0.090000004</v>
      </c>
      <c r="H6488" s="6" t="n">
        <f aca="false">IF(1_Data_EDA!B6489="First Class",1,0)</f>
        <v>0</v>
      </c>
      <c r="I6488" s="6" t="n">
        <f aca="false">IF(1_Data_EDA!B6489="Second Class",1,0)</f>
        <v>0</v>
      </c>
      <c r="J6488" s="6" t="n">
        <f aca="false">IF(1_Data_EDA!B6489="Same Day",1,0)</f>
        <v>0</v>
      </c>
      <c r="K6488" s="6" t="n">
        <f aca="false">IF(1_Data_EDA!C6489="Corporate",1,0)</f>
        <v>0</v>
      </c>
      <c r="L6488" s="6" t="n">
        <f aca="false">IF(1_Data_EDA!C6489="Home Office",1,0)</f>
        <v>1</v>
      </c>
      <c r="M6488" s="6" t="n">
        <f aca="false">IF(1_Data_EDA!D6489="Europe",1,0)</f>
        <v>0</v>
      </c>
      <c r="N6488" s="6" t="n">
        <f aca="false">IF(1_Data_EDA!D6489="LATAM",1,0)</f>
        <v>1</v>
      </c>
      <c r="O6488" s="6" t="n">
        <f aca="false">IF(1_Data_EDA!D6489="Pacific Asia",1,0)</f>
        <v>0</v>
      </c>
      <c r="P6488" s="6" t="n">
        <f aca="false">IF(1_Data_EDA!D6489="USCA",1,0)</f>
        <v>0</v>
      </c>
      <c r="Q6488" s="6" t="n">
        <f aca="false">IF(C6488&gt;MEDIAN(C$5:C$8004),1,0)</f>
        <v>0</v>
      </c>
      <c r="R6488" s="6" t="n">
        <f aca="false">IF(D6488&gt;2,1,0)</f>
        <v>1</v>
      </c>
    </row>
    <row r="6489" customFormat="false" ht="15" hidden="false" customHeight="true" outlineLevel="0" collapsed="false">
      <c r="A6489" s="6" t="n">
        <f aca="false">1_Data_EDA!O6490</f>
        <v>0</v>
      </c>
      <c r="B6489" s="6" t="n">
        <f aca="false">1_Data_EDA!H6490</f>
        <v>4</v>
      </c>
      <c r="C6489" s="7" t="n">
        <f aca="false">1_Data_EDA!I6490</f>
        <v>39.99000168</v>
      </c>
      <c r="D6489" s="6" t="n">
        <f aca="false">1_Data_EDA!J6490</f>
        <v>2</v>
      </c>
      <c r="E6489" s="7" t="n">
        <f aca="false">1_Data_EDA!K6490</f>
        <v>79.98000336</v>
      </c>
      <c r="F6489" s="7" t="n">
        <f aca="false">1_Data_EDA!L6490</f>
        <v>7.199999809</v>
      </c>
      <c r="G6489" s="8" t="n">
        <f aca="false">1_Data_EDA!M6490</f>
        <v>0.090000004</v>
      </c>
      <c r="H6489" s="6" t="n">
        <f aca="false">IF(1_Data_EDA!B6490="First Class",1,0)</f>
        <v>0</v>
      </c>
      <c r="I6489" s="6" t="n">
        <f aca="false">IF(1_Data_EDA!B6490="Second Class",1,0)</f>
        <v>0</v>
      </c>
      <c r="J6489" s="6" t="n">
        <f aca="false">IF(1_Data_EDA!B6490="Same Day",1,0)</f>
        <v>0</v>
      </c>
      <c r="K6489" s="6" t="n">
        <f aca="false">IF(1_Data_EDA!C6490="Corporate",1,0)</f>
        <v>0</v>
      </c>
      <c r="L6489" s="6" t="n">
        <f aca="false">IF(1_Data_EDA!C6490="Home Office",1,0)</f>
        <v>0</v>
      </c>
      <c r="M6489" s="6" t="n">
        <f aca="false">IF(1_Data_EDA!D6490="Europe",1,0)</f>
        <v>0</v>
      </c>
      <c r="N6489" s="6" t="n">
        <f aca="false">IF(1_Data_EDA!D6490="LATAM",1,0)</f>
        <v>0</v>
      </c>
      <c r="O6489" s="6" t="n">
        <f aca="false">IF(1_Data_EDA!D6490="Pacific Asia",1,0)</f>
        <v>0</v>
      </c>
      <c r="P6489" s="6" t="n">
        <f aca="false">IF(1_Data_EDA!D6490="USCA",1,0)</f>
        <v>1</v>
      </c>
      <c r="Q6489" s="6" t="n">
        <f aca="false">IF(C6489&gt;MEDIAN(C$5:C$8004),1,0)</f>
        <v>0</v>
      </c>
      <c r="R6489" s="6" t="n">
        <f aca="false">IF(D6489&gt;2,1,0)</f>
        <v>0</v>
      </c>
    </row>
    <row r="6490" customFormat="false" ht="15" hidden="false" customHeight="true" outlineLevel="0" collapsed="false">
      <c r="A6490" s="6" t="n">
        <f aca="false">1_Data_EDA!O6491</f>
        <v>1</v>
      </c>
      <c r="B6490" s="6" t="n">
        <f aca="false">1_Data_EDA!H6491</f>
        <v>2</v>
      </c>
      <c r="C6490" s="7" t="n">
        <f aca="false">1_Data_EDA!I6491</f>
        <v>59.99000168</v>
      </c>
      <c r="D6490" s="6" t="n">
        <f aca="false">1_Data_EDA!J6491</f>
        <v>3</v>
      </c>
      <c r="E6490" s="7" t="n">
        <f aca="false">1_Data_EDA!K6491</f>
        <v>179.9700012</v>
      </c>
      <c r="F6490" s="7" t="n">
        <f aca="false">1_Data_EDA!L6491</f>
        <v>35.99000168</v>
      </c>
      <c r="G6490" s="8" t="n">
        <f aca="false">1_Data_EDA!M6491</f>
        <v>0.200000003</v>
      </c>
      <c r="H6490" s="6" t="n">
        <f aca="false">IF(1_Data_EDA!B6491="First Class",1,0)</f>
        <v>0</v>
      </c>
      <c r="I6490" s="6" t="n">
        <f aca="false">IF(1_Data_EDA!B6491="Second Class",1,0)</f>
        <v>1</v>
      </c>
      <c r="J6490" s="6" t="n">
        <f aca="false">IF(1_Data_EDA!B6491="Same Day",1,0)</f>
        <v>0</v>
      </c>
      <c r="K6490" s="6" t="n">
        <f aca="false">IF(1_Data_EDA!C6491="Corporate",1,0)</f>
        <v>0</v>
      </c>
      <c r="L6490" s="6" t="n">
        <f aca="false">IF(1_Data_EDA!C6491="Home Office",1,0)</f>
        <v>0</v>
      </c>
      <c r="M6490" s="6" t="n">
        <f aca="false">IF(1_Data_EDA!D6491="Europe",1,0)</f>
        <v>0</v>
      </c>
      <c r="N6490" s="6" t="n">
        <f aca="false">IF(1_Data_EDA!D6491="LATAM",1,0)</f>
        <v>0</v>
      </c>
      <c r="O6490" s="6" t="n">
        <f aca="false">IF(1_Data_EDA!D6491="Pacific Asia",1,0)</f>
        <v>0</v>
      </c>
      <c r="P6490" s="6" t="n">
        <f aca="false">IF(1_Data_EDA!D6491="USCA",1,0)</f>
        <v>1</v>
      </c>
      <c r="Q6490" s="6" t="n">
        <f aca="false">IF(C6490&gt;MEDIAN(C$5:C$8004),1,0)</f>
        <v>0</v>
      </c>
      <c r="R6490" s="6" t="n">
        <f aca="false">IF(D6490&gt;2,1,0)</f>
        <v>1</v>
      </c>
    </row>
    <row r="6491" customFormat="false" ht="15" hidden="false" customHeight="true" outlineLevel="0" collapsed="false">
      <c r="A6491" s="6" t="n">
        <f aca="false">1_Data_EDA!O6492</f>
        <v>0</v>
      </c>
      <c r="B6491" s="6" t="n">
        <f aca="false">1_Data_EDA!H6492</f>
        <v>4</v>
      </c>
      <c r="C6491" s="7" t="n">
        <f aca="false">1_Data_EDA!I6492</f>
        <v>49.97999954</v>
      </c>
      <c r="D6491" s="6" t="n">
        <f aca="false">1_Data_EDA!J6492</f>
        <v>3</v>
      </c>
      <c r="E6491" s="7" t="n">
        <f aca="false">1_Data_EDA!K6492</f>
        <v>149.9400024</v>
      </c>
      <c r="F6491" s="7" t="n">
        <f aca="false">1_Data_EDA!L6492</f>
        <v>14.98999977</v>
      </c>
      <c r="G6491" s="8" t="n">
        <f aca="false">1_Data_EDA!M6492</f>
        <v>0.100000001</v>
      </c>
      <c r="H6491" s="6" t="n">
        <f aca="false">IF(1_Data_EDA!B6492="First Class",1,0)</f>
        <v>0</v>
      </c>
      <c r="I6491" s="6" t="n">
        <f aca="false">IF(1_Data_EDA!B6492="Second Class",1,0)</f>
        <v>0</v>
      </c>
      <c r="J6491" s="6" t="n">
        <f aca="false">IF(1_Data_EDA!B6492="Same Day",1,0)</f>
        <v>0</v>
      </c>
      <c r="K6491" s="6" t="n">
        <f aca="false">IF(1_Data_EDA!C6492="Corporate",1,0)</f>
        <v>1</v>
      </c>
      <c r="L6491" s="6" t="n">
        <f aca="false">IF(1_Data_EDA!C6492="Home Office",1,0)</f>
        <v>0</v>
      </c>
      <c r="M6491" s="6" t="n">
        <f aca="false">IF(1_Data_EDA!D6492="Europe",1,0)</f>
        <v>0</v>
      </c>
      <c r="N6491" s="6" t="n">
        <f aca="false">IF(1_Data_EDA!D6492="LATAM",1,0)</f>
        <v>1</v>
      </c>
      <c r="O6491" s="6" t="n">
        <f aca="false">IF(1_Data_EDA!D6492="Pacific Asia",1,0)</f>
        <v>0</v>
      </c>
      <c r="P6491" s="6" t="n">
        <f aca="false">IF(1_Data_EDA!D6492="USCA",1,0)</f>
        <v>0</v>
      </c>
      <c r="Q6491" s="6" t="n">
        <f aca="false">IF(C6491&gt;MEDIAN(C$5:C$8004),1,0)</f>
        <v>0</v>
      </c>
      <c r="R6491" s="6" t="n">
        <f aca="false">IF(D6491&gt;2,1,0)</f>
        <v>1</v>
      </c>
    </row>
    <row r="6492" customFormat="false" ht="15" hidden="false" customHeight="true" outlineLevel="0" collapsed="false">
      <c r="A6492" s="6" t="n">
        <f aca="false">1_Data_EDA!O6493</f>
        <v>1</v>
      </c>
      <c r="B6492" s="6" t="n">
        <f aca="false">1_Data_EDA!H6493</f>
        <v>1</v>
      </c>
      <c r="C6492" s="7" t="n">
        <f aca="false">1_Data_EDA!I6493</f>
        <v>129.9900055</v>
      </c>
      <c r="D6492" s="6" t="n">
        <f aca="false">1_Data_EDA!J6493</f>
        <v>1</v>
      </c>
      <c r="E6492" s="7" t="n">
        <f aca="false">1_Data_EDA!K6493</f>
        <v>129.9900055</v>
      </c>
      <c r="F6492" s="7" t="n">
        <f aca="false">1_Data_EDA!L6493</f>
        <v>23.39999962</v>
      </c>
      <c r="G6492" s="8" t="n">
        <f aca="false">1_Data_EDA!M6493</f>
        <v>0.180000007</v>
      </c>
      <c r="H6492" s="6" t="n">
        <f aca="false">IF(1_Data_EDA!B6493="First Class",1,0)</f>
        <v>1</v>
      </c>
      <c r="I6492" s="6" t="n">
        <f aca="false">IF(1_Data_EDA!B6493="Second Class",1,0)</f>
        <v>0</v>
      </c>
      <c r="J6492" s="6" t="n">
        <f aca="false">IF(1_Data_EDA!B6493="Same Day",1,0)</f>
        <v>0</v>
      </c>
      <c r="K6492" s="6" t="n">
        <f aca="false">IF(1_Data_EDA!C6493="Corporate",1,0)</f>
        <v>0</v>
      </c>
      <c r="L6492" s="6" t="n">
        <f aca="false">IF(1_Data_EDA!C6493="Home Office",1,0)</f>
        <v>1</v>
      </c>
      <c r="M6492" s="6" t="n">
        <f aca="false">IF(1_Data_EDA!D6493="Europe",1,0)</f>
        <v>0</v>
      </c>
      <c r="N6492" s="6" t="n">
        <f aca="false">IF(1_Data_EDA!D6493="LATAM",1,0)</f>
        <v>1</v>
      </c>
      <c r="O6492" s="6" t="n">
        <f aca="false">IF(1_Data_EDA!D6493="Pacific Asia",1,0)</f>
        <v>0</v>
      </c>
      <c r="P6492" s="6" t="n">
        <f aca="false">IF(1_Data_EDA!D6493="USCA",1,0)</f>
        <v>0</v>
      </c>
      <c r="Q6492" s="6" t="n">
        <f aca="false">IF(C6492&gt;MEDIAN(C$5:C$8004),1,0)</f>
        <v>1</v>
      </c>
      <c r="R6492" s="6" t="n">
        <f aca="false">IF(D6492&gt;2,1,0)</f>
        <v>0</v>
      </c>
    </row>
    <row r="6493" customFormat="false" ht="15" hidden="false" customHeight="true" outlineLevel="0" collapsed="false">
      <c r="A6493" s="6" t="n">
        <f aca="false">1_Data_EDA!O6494</f>
        <v>1</v>
      </c>
      <c r="B6493" s="6" t="n">
        <f aca="false">1_Data_EDA!H6494</f>
        <v>2</v>
      </c>
      <c r="C6493" s="7" t="n">
        <f aca="false">1_Data_EDA!I6494</f>
        <v>50</v>
      </c>
      <c r="D6493" s="6" t="n">
        <f aca="false">1_Data_EDA!J6494</f>
        <v>3</v>
      </c>
      <c r="E6493" s="7" t="n">
        <f aca="false">1_Data_EDA!K6494</f>
        <v>150</v>
      </c>
      <c r="F6493" s="7" t="n">
        <f aca="false">1_Data_EDA!L6494</f>
        <v>37.5</v>
      </c>
      <c r="G6493" s="8" t="n">
        <f aca="false">1_Data_EDA!M6494</f>
        <v>0.25</v>
      </c>
      <c r="H6493" s="6" t="n">
        <f aca="false">IF(1_Data_EDA!B6494="First Class",1,0)</f>
        <v>0</v>
      </c>
      <c r="I6493" s="6" t="n">
        <f aca="false">IF(1_Data_EDA!B6494="Second Class",1,0)</f>
        <v>1</v>
      </c>
      <c r="J6493" s="6" t="n">
        <f aca="false">IF(1_Data_EDA!B6494="Same Day",1,0)</f>
        <v>0</v>
      </c>
      <c r="K6493" s="6" t="n">
        <f aca="false">IF(1_Data_EDA!C6494="Corporate",1,0)</f>
        <v>0</v>
      </c>
      <c r="L6493" s="6" t="n">
        <f aca="false">IF(1_Data_EDA!C6494="Home Office",1,0)</f>
        <v>0</v>
      </c>
      <c r="M6493" s="6" t="n">
        <f aca="false">IF(1_Data_EDA!D6494="Europe",1,0)</f>
        <v>1</v>
      </c>
      <c r="N6493" s="6" t="n">
        <f aca="false">IF(1_Data_EDA!D6494="LATAM",1,0)</f>
        <v>0</v>
      </c>
      <c r="O6493" s="6" t="n">
        <f aca="false">IF(1_Data_EDA!D6494="Pacific Asia",1,0)</f>
        <v>0</v>
      </c>
      <c r="P6493" s="6" t="n">
        <f aca="false">IF(1_Data_EDA!D6494="USCA",1,0)</f>
        <v>0</v>
      </c>
      <c r="Q6493" s="6" t="n">
        <f aca="false">IF(C6493&gt;MEDIAN(C$5:C$8004),1,0)</f>
        <v>0</v>
      </c>
      <c r="R6493" s="6" t="n">
        <f aca="false">IF(D6493&gt;2,1,0)</f>
        <v>1</v>
      </c>
    </row>
    <row r="6494" customFormat="false" ht="15" hidden="false" customHeight="true" outlineLevel="0" collapsed="false">
      <c r="A6494" s="6" t="n">
        <f aca="false">1_Data_EDA!O6495</f>
        <v>0</v>
      </c>
      <c r="B6494" s="6" t="n">
        <f aca="false">1_Data_EDA!H6495</f>
        <v>4</v>
      </c>
      <c r="C6494" s="7" t="n">
        <f aca="false">1_Data_EDA!I6495</f>
        <v>129.9900055</v>
      </c>
      <c r="D6494" s="6" t="n">
        <f aca="false">1_Data_EDA!J6495</f>
        <v>1</v>
      </c>
      <c r="E6494" s="7" t="n">
        <f aca="false">1_Data_EDA!K6495</f>
        <v>129.9900055</v>
      </c>
      <c r="F6494" s="7" t="n">
        <f aca="false">1_Data_EDA!L6495</f>
        <v>16.89999962</v>
      </c>
      <c r="G6494" s="8" t="n">
        <f aca="false">1_Data_EDA!M6495</f>
        <v>0.129999995</v>
      </c>
      <c r="H6494" s="6" t="n">
        <f aca="false">IF(1_Data_EDA!B6495="First Class",1,0)</f>
        <v>0</v>
      </c>
      <c r="I6494" s="6" t="n">
        <f aca="false">IF(1_Data_EDA!B6495="Second Class",1,0)</f>
        <v>0</v>
      </c>
      <c r="J6494" s="6" t="n">
        <f aca="false">IF(1_Data_EDA!B6495="Same Day",1,0)</f>
        <v>0</v>
      </c>
      <c r="K6494" s="6" t="n">
        <f aca="false">IF(1_Data_EDA!C6495="Corporate",1,0)</f>
        <v>0</v>
      </c>
      <c r="L6494" s="6" t="n">
        <f aca="false">IF(1_Data_EDA!C6495="Home Office",1,0)</f>
        <v>0</v>
      </c>
      <c r="M6494" s="6" t="n">
        <f aca="false">IF(1_Data_EDA!D6495="Europe",1,0)</f>
        <v>0</v>
      </c>
      <c r="N6494" s="6" t="n">
        <f aca="false">IF(1_Data_EDA!D6495="LATAM",1,0)</f>
        <v>1</v>
      </c>
      <c r="O6494" s="6" t="n">
        <f aca="false">IF(1_Data_EDA!D6495="Pacific Asia",1,0)</f>
        <v>0</v>
      </c>
      <c r="P6494" s="6" t="n">
        <f aca="false">IF(1_Data_EDA!D6495="USCA",1,0)</f>
        <v>0</v>
      </c>
      <c r="Q6494" s="6" t="n">
        <f aca="false">IF(C6494&gt;MEDIAN(C$5:C$8004),1,0)</f>
        <v>1</v>
      </c>
      <c r="R6494" s="6" t="n">
        <f aca="false">IF(D6494&gt;2,1,0)</f>
        <v>0</v>
      </c>
    </row>
    <row r="6495" customFormat="false" ht="15" hidden="false" customHeight="true" outlineLevel="0" collapsed="false">
      <c r="A6495" s="6" t="n">
        <f aca="false">1_Data_EDA!O6496</f>
        <v>1</v>
      </c>
      <c r="B6495" s="6" t="n">
        <f aca="false">1_Data_EDA!H6496</f>
        <v>2</v>
      </c>
      <c r="C6495" s="7" t="n">
        <f aca="false">1_Data_EDA!I6496</f>
        <v>129.9900055</v>
      </c>
      <c r="D6495" s="6" t="n">
        <f aca="false">1_Data_EDA!J6496</f>
        <v>1</v>
      </c>
      <c r="E6495" s="7" t="n">
        <f aca="false">1_Data_EDA!K6496</f>
        <v>129.9900055</v>
      </c>
      <c r="F6495" s="7" t="n">
        <f aca="false">1_Data_EDA!L6496</f>
        <v>0</v>
      </c>
      <c r="G6495" s="8" t="n">
        <f aca="false">1_Data_EDA!M6496</f>
        <v>0</v>
      </c>
      <c r="H6495" s="6" t="n">
        <f aca="false">IF(1_Data_EDA!B6496="First Class",1,0)</f>
        <v>0</v>
      </c>
      <c r="I6495" s="6" t="n">
        <f aca="false">IF(1_Data_EDA!B6496="Second Class",1,0)</f>
        <v>1</v>
      </c>
      <c r="J6495" s="6" t="n">
        <f aca="false">IF(1_Data_EDA!B6496="Same Day",1,0)</f>
        <v>0</v>
      </c>
      <c r="K6495" s="6" t="n">
        <f aca="false">IF(1_Data_EDA!C6496="Corporate",1,0)</f>
        <v>0</v>
      </c>
      <c r="L6495" s="6" t="n">
        <f aca="false">IF(1_Data_EDA!C6496="Home Office",1,0)</f>
        <v>0</v>
      </c>
      <c r="M6495" s="6" t="n">
        <f aca="false">IF(1_Data_EDA!D6496="Europe",1,0)</f>
        <v>1</v>
      </c>
      <c r="N6495" s="6" t="n">
        <f aca="false">IF(1_Data_EDA!D6496="LATAM",1,0)</f>
        <v>0</v>
      </c>
      <c r="O6495" s="6" t="n">
        <f aca="false">IF(1_Data_EDA!D6496="Pacific Asia",1,0)</f>
        <v>0</v>
      </c>
      <c r="P6495" s="6" t="n">
        <f aca="false">IF(1_Data_EDA!D6496="USCA",1,0)</f>
        <v>0</v>
      </c>
      <c r="Q6495" s="6" t="n">
        <f aca="false">IF(C6495&gt;MEDIAN(C$5:C$8004),1,0)</f>
        <v>1</v>
      </c>
      <c r="R6495" s="6" t="n">
        <f aca="false">IF(D6495&gt;2,1,0)</f>
        <v>0</v>
      </c>
    </row>
    <row r="6496" customFormat="false" ht="15" hidden="false" customHeight="true" outlineLevel="0" collapsed="false">
      <c r="A6496" s="6" t="n">
        <f aca="false">1_Data_EDA!O6497</f>
        <v>1</v>
      </c>
      <c r="B6496" s="6" t="n">
        <f aca="false">1_Data_EDA!H6497</f>
        <v>4</v>
      </c>
      <c r="C6496" s="7" t="n">
        <f aca="false">1_Data_EDA!I6497</f>
        <v>50</v>
      </c>
      <c r="D6496" s="6" t="n">
        <f aca="false">1_Data_EDA!J6497</f>
        <v>5</v>
      </c>
      <c r="E6496" s="7" t="n">
        <f aca="false">1_Data_EDA!K6497</f>
        <v>250</v>
      </c>
      <c r="F6496" s="7" t="n">
        <f aca="false">1_Data_EDA!L6497</f>
        <v>37.5</v>
      </c>
      <c r="G6496" s="8" t="n">
        <f aca="false">1_Data_EDA!M6497</f>
        <v>0.150000006</v>
      </c>
      <c r="H6496" s="6" t="n">
        <f aca="false">IF(1_Data_EDA!B6497="First Class",1,0)</f>
        <v>0</v>
      </c>
      <c r="I6496" s="6" t="n">
        <f aca="false">IF(1_Data_EDA!B6497="Second Class",1,0)</f>
        <v>0</v>
      </c>
      <c r="J6496" s="6" t="n">
        <f aca="false">IF(1_Data_EDA!B6497="Same Day",1,0)</f>
        <v>0</v>
      </c>
      <c r="K6496" s="6" t="n">
        <f aca="false">IF(1_Data_EDA!C6497="Corporate",1,0)</f>
        <v>0</v>
      </c>
      <c r="L6496" s="6" t="n">
        <f aca="false">IF(1_Data_EDA!C6497="Home Office",1,0)</f>
        <v>0</v>
      </c>
      <c r="M6496" s="6" t="n">
        <f aca="false">IF(1_Data_EDA!D6497="Europe",1,0)</f>
        <v>0</v>
      </c>
      <c r="N6496" s="6" t="n">
        <f aca="false">IF(1_Data_EDA!D6497="LATAM",1,0)</f>
        <v>1</v>
      </c>
      <c r="O6496" s="6" t="n">
        <f aca="false">IF(1_Data_EDA!D6497="Pacific Asia",1,0)</f>
        <v>0</v>
      </c>
      <c r="P6496" s="6" t="n">
        <f aca="false">IF(1_Data_EDA!D6497="USCA",1,0)</f>
        <v>0</v>
      </c>
      <c r="Q6496" s="6" t="n">
        <f aca="false">IF(C6496&gt;MEDIAN(C$5:C$8004),1,0)</f>
        <v>0</v>
      </c>
      <c r="R6496" s="6" t="n">
        <f aca="false">IF(D6496&gt;2,1,0)</f>
        <v>1</v>
      </c>
    </row>
    <row r="6497" customFormat="false" ht="15" hidden="false" customHeight="true" outlineLevel="0" collapsed="false">
      <c r="A6497" s="6" t="n">
        <f aca="false">1_Data_EDA!O6498</f>
        <v>0</v>
      </c>
      <c r="B6497" s="6" t="n">
        <f aca="false">1_Data_EDA!H6498</f>
        <v>4</v>
      </c>
      <c r="C6497" s="7" t="n">
        <f aca="false">1_Data_EDA!I6498</f>
        <v>59.99000168</v>
      </c>
      <c r="D6497" s="6" t="n">
        <f aca="false">1_Data_EDA!J6498</f>
        <v>4</v>
      </c>
      <c r="E6497" s="7" t="n">
        <f aca="false">1_Data_EDA!K6498</f>
        <v>239.9600067</v>
      </c>
      <c r="F6497" s="7" t="n">
        <f aca="false">1_Data_EDA!L6498</f>
        <v>7.199999809</v>
      </c>
      <c r="G6497" s="8" t="n">
        <f aca="false">1_Data_EDA!M6498</f>
        <v>0.029999999</v>
      </c>
      <c r="H6497" s="6" t="n">
        <f aca="false">IF(1_Data_EDA!B6498="First Class",1,0)</f>
        <v>0</v>
      </c>
      <c r="I6497" s="6" t="n">
        <f aca="false">IF(1_Data_EDA!B6498="Second Class",1,0)</f>
        <v>0</v>
      </c>
      <c r="J6497" s="6" t="n">
        <f aca="false">IF(1_Data_EDA!B6498="Same Day",1,0)</f>
        <v>0</v>
      </c>
      <c r="K6497" s="6" t="n">
        <f aca="false">IF(1_Data_EDA!C6498="Corporate",1,0)</f>
        <v>1</v>
      </c>
      <c r="L6497" s="6" t="n">
        <f aca="false">IF(1_Data_EDA!C6498="Home Office",1,0)</f>
        <v>0</v>
      </c>
      <c r="M6497" s="6" t="n">
        <f aca="false">IF(1_Data_EDA!D6498="Europe",1,0)</f>
        <v>0</v>
      </c>
      <c r="N6497" s="6" t="n">
        <f aca="false">IF(1_Data_EDA!D6498="LATAM",1,0)</f>
        <v>1</v>
      </c>
      <c r="O6497" s="6" t="n">
        <f aca="false">IF(1_Data_EDA!D6498="Pacific Asia",1,0)</f>
        <v>0</v>
      </c>
      <c r="P6497" s="6" t="n">
        <f aca="false">IF(1_Data_EDA!D6498="USCA",1,0)</f>
        <v>0</v>
      </c>
      <c r="Q6497" s="6" t="n">
        <f aca="false">IF(C6497&gt;MEDIAN(C$5:C$8004),1,0)</f>
        <v>0</v>
      </c>
      <c r="R6497" s="6" t="n">
        <f aca="false">IF(D6497&gt;2,1,0)</f>
        <v>1</v>
      </c>
    </row>
    <row r="6498" customFormat="false" ht="15" hidden="false" customHeight="true" outlineLevel="0" collapsed="false">
      <c r="A6498" s="6" t="n">
        <f aca="false">1_Data_EDA!O6499</f>
        <v>1</v>
      </c>
      <c r="B6498" s="6" t="n">
        <f aca="false">1_Data_EDA!H6499</f>
        <v>2</v>
      </c>
      <c r="C6498" s="7" t="n">
        <f aca="false">1_Data_EDA!I6499</f>
        <v>129.9900055</v>
      </c>
      <c r="D6498" s="6" t="n">
        <f aca="false">1_Data_EDA!J6499</f>
        <v>1</v>
      </c>
      <c r="E6498" s="7" t="n">
        <f aca="false">1_Data_EDA!K6499</f>
        <v>129.9900055</v>
      </c>
      <c r="F6498" s="7" t="n">
        <f aca="false">1_Data_EDA!L6499</f>
        <v>6.5</v>
      </c>
      <c r="G6498" s="8" t="n">
        <f aca="false">1_Data_EDA!M6499</f>
        <v>0.050000001</v>
      </c>
      <c r="H6498" s="6" t="n">
        <f aca="false">IF(1_Data_EDA!B6499="First Class",1,0)</f>
        <v>0</v>
      </c>
      <c r="I6498" s="6" t="n">
        <f aca="false">IF(1_Data_EDA!B6499="Second Class",1,0)</f>
        <v>1</v>
      </c>
      <c r="J6498" s="6" t="n">
        <f aca="false">IF(1_Data_EDA!B6499="Same Day",1,0)</f>
        <v>0</v>
      </c>
      <c r="K6498" s="6" t="n">
        <f aca="false">IF(1_Data_EDA!C6499="Corporate",1,0)</f>
        <v>1</v>
      </c>
      <c r="L6498" s="6" t="n">
        <f aca="false">IF(1_Data_EDA!C6499="Home Office",1,0)</f>
        <v>0</v>
      </c>
      <c r="M6498" s="6" t="n">
        <f aca="false">IF(1_Data_EDA!D6499="Europe",1,0)</f>
        <v>1</v>
      </c>
      <c r="N6498" s="6" t="n">
        <f aca="false">IF(1_Data_EDA!D6499="LATAM",1,0)</f>
        <v>0</v>
      </c>
      <c r="O6498" s="6" t="n">
        <f aca="false">IF(1_Data_EDA!D6499="Pacific Asia",1,0)</f>
        <v>0</v>
      </c>
      <c r="P6498" s="6" t="n">
        <f aca="false">IF(1_Data_EDA!D6499="USCA",1,0)</f>
        <v>0</v>
      </c>
      <c r="Q6498" s="6" t="n">
        <f aca="false">IF(C6498&gt;MEDIAN(C$5:C$8004),1,0)</f>
        <v>1</v>
      </c>
      <c r="R6498" s="6" t="n">
        <f aca="false">IF(D6498&gt;2,1,0)</f>
        <v>0</v>
      </c>
    </row>
    <row r="6499" customFormat="false" ht="15" hidden="false" customHeight="true" outlineLevel="0" collapsed="false">
      <c r="A6499" s="6" t="n">
        <f aca="false">1_Data_EDA!O6500</f>
        <v>1</v>
      </c>
      <c r="B6499" s="6" t="n">
        <f aca="false">1_Data_EDA!H6500</f>
        <v>4</v>
      </c>
      <c r="C6499" s="7" t="n">
        <f aca="false">1_Data_EDA!I6500</f>
        <v>31.98999977</v>
      </c>
      <c r="D6499" s="6" t="n">
        <f aca="false">1_Data_EDA!J6500</f>
        <v>5</v>
      </c>
      <c r="E6499" s="7" t="n">
        <f aca="false">1_Data_EDA!K6500</f>
        <v>159.9499969</v>
      </c>
      <c r="F6499" s="7" t="n">
        <f aca="false">1_Data_EDA!L6500</f>
        <v>28.79000092</v>
      </c>
      <c r="G6499" s="8" t="n">
        <f aca="false">1_Data_EDA!M6500</f>
        <v>0.180000007</v>
      </c>
      <c r="H6499" s="6" t="n">
        <f aca="false">IF(1_Data_EDA!B6500="First Class",1,0)</f>
        <v>0</v>
      </c>
      <c r="I6499" s="6" t="n">
        <f aca="false">IF(1_Data_EDA!B6500="Second Class",1,0)</f>
        <v>0</v>
      </c>
      <c r="J6499" s="6" t="n">
        <f aca="false">IF(1_Data_EDA!B6500="Same Day",1,0)</f>
        <v>0</v>
      </c>
      <c r="K6499" s="6" t="n">
        <f aca="false">IF(1_Data_EDA!C6500="Corporate",1,0)</f>
        <v>0</v>
      </c>
      <c r="L6499" s="6" t="n">
        <f aca="false">IF(1_Data_EDA!C6500="Home Office",1,0)</f>
        <v>0</v>
      </c>
      <c r="M6499" s="6" t="n">
        <f aca="false">IF(1_Data_EDA!D6500="Europe",1,0)</f>
        <v>0</v>
      </c>
      <c r="N6499" s="6" t="n">
        <f aca="false">IF(1_Data_EDA!D6500="LATAM",1,0)</f>
        <v>0</v>
      </c>
      <c r="O6499" s="6" t="n">
        <f aca="false">IF(1_Data_EDA!D6500="Pacific Asia",1,0)</f>
        <v>0</v>
      </c>
      <c r="P6499" s="6" t="n">
        <f aca="false">IF(1_Data_EDA!D6500="USCA",1,0)</f>
        <v>1</v>
      </c>
      <c r="Q6499" s="6" t="n">
        <f aca="false">IF(C6499&gt;MEDIAN(C$5:C$8004),1,0)</f>
        <v>0</v>
      </c>
      <c r="R6499" s="6" t="n">
        <f aca="false">IF(D6499&gt;2,1,0)</f>
        <v>1</v>
      </c>
    </row>
    <row r="6500" customFormat="false" ht="15" hidden="false" customHeight="true" outlineLevel="0" collapsed="false">
      <c r="A6500" s="6" t="n">
        <f aca="false">1_Data_EDA!O6501</f>
        <v>0</v>
      </c>
      <c r="B6500" s="6" t="n">
        <f aca="false">1_Data_EDA!H6501</f>
        <v>4</v>
      </c>
      <c r="C6500" s="7" t="n">
        <f aca="false">1_Data_EDA!I6501</f>
        <v>9.989999771</v>
      </c>
      <c r="D6500" s="6" t="n">
        <f aca="false">1_Data_EDA!J6501</f>
        <v>4</v>
      </c>
      <c r="E6500" s="7" t="n">
        <f aca="false">1_Data_EDA!K6501</f>
        <v>39.95999908</v>
      </c>
      <c r="F6500" s="7" t="n">
        <f aca="false">1_Data_EDA!L6501</f>
        <v>6.789999962</v>
      </c>
      <c r="G6500" s="8" t="n">
        <f aca="false">1_Data_EDA!M6501</f>
        <v>0.170000002</v>
      </c>
      <c r="H6500" s="6" t="n">
        <f aca="false">IF(1_Data_EDA!B6501="First Class",1,0)</f>
        <v>0</v>
      </c>
      <c r="I6500" s="6" t="n">
        <f aca="false">IF(1_Data_EDA!B6501="Second Class",1,0)</f>
        <v>0</v>
      </c>
      <c r="J6500" s="6" t="n">
        <f aca="false">IF(1_Data_EDA!B6501="Same Day",1,0)</f>
        <v>0</v>
      </c>
      <c r="K6500" s="6" t="n">
        <f aca="false">IF(1_Data_EDA!C6501="Corporate",1,0)</f>
        <v>1</v>
      </c>
      <c r="L6500" s="6" t="n">
        <f aca="false">IF(1_Data_EDA!C6501="Home Office",1,0)</f>
        <v>0</v>
      </c>
      <c r="M6500" s="6" t="n">
        <f aca="false">IF(1_Data_EDA!D6501="Europe",1,0)</f>
        <v>0</v>
      </c>
      <c r="N6500" s="6" t="n">
        <f aca="false">IF(1_Data_EDA!D6501="LATAM",1,0)</f>
        <v>0</v>
      </c>
      <c r="O6500" s="6" t="n">
        <f aca="false">IF(1_Data_EDA!D6501="Pacific Asia",1,0)</f>
        <v>0</v>
      </c>
      <c r="P6500" s="6" t="n">
        <f aca="false">IF(1_Data_EDA!D6501="USCA",1,0)</f>
        <v>1</v>
      </c>
      <c r="Q6500" s="6" t="n">
        <f aca="false">IF(C6500&gt;MEDIAN(C$5:C$8004),1,0)</f>
        <v>0</v>
      </c>
      <c r="R6500" s="6" t="n">
        <f aca="false">IF(D6500&gt;2,1,0)</f>
        <v>1</v>
      </c>
    </row>
    <row r="6501" customFormat="false" ht="15" hidden="false" customHeight="true" outlineLevel="0" collapsed="false">
      <c r="A6501" s="6" t="n">
        <f aca="false">1_Data_EDA!O6502</f>
        <v>0</v>
      </c>
      <c r="B6501" s="6" t="n">
        <f aca="false">1_Data_EDA!H6502</f>
        <v>4</v>
      </c>
      <c r="C6501" s="7" t="n">
        <f aca="false">1_Data_EDA!I6502</f>
        <v>399.980011</v>
      </c>
      <c r="D6501" s="6" t="n">
        <f aca="false">1_Data_EDA!J6502</f>
        <v>1</v>
      </c>
      <c r="E6501" s="7" t="n">
        <f aca="false">1_Data_EDA!K6502</f>
        <v>399.980011</v>
      </c>
      <c r="F6501" s="7" t="n">
        <f aca="false">1_Data_EDA!L6502</f>
        <v>64</v>
      </c>
      <c r="G6501" s="8" t="n">
        <f aca="false">1_Data_EDA!M6502</f>
        <v>0.159999996</v>
      </c>
      <c r="H6501" s="6" t="n">
        <f aca="false">IF(1_Data_EDA!B6502="First Class",1,0)</f>
        <v>0</v>
      </c>
      <c r="I6501" s="6" t="n">
        <f aca="false">IF(1_Data_EDA!B6502="Second Class",1,0)</f>
        <v>0</v>
      </c>
      <c r="J6501" s="6" t="n">
        <f aca="false">IF(1_Data_EDA!B6502="Same Day",1,0)</f>
        <v>0</v>
      </c>
      <c r="K6501" s="6" t="n">
        <f aca="false">IF(1_Data_EDA!C6502="Corporate",1,0)</f>
        <v>0</v>
      </c>
      <c r="L6501" s="6" t="n">
        <f aca="false">IF(1_Data_EDA!C6502="Home Office",1,0)</f>
        <v>0</v>
      </c>
      <c r="M6501" s="6" t="n">
        <f aca="false">IF(1_Data_EDA!D6502="Europe",1,0)</f>
        <v>0</v>
      </c>
      <c r="N6501" s="6" t="n">
        <f aca="false">IF(1_Data_EDA!D6502="LATAM",1,0)</f>
        <v>1</v>
      </c>
      <c r="O6501" s="6" t="n">
        <f aca="false">IF(1_Data_EDA!D6502="Pacific Asia",1,0)</f>
        <v>0</v>
      </c>
      <c r="P6501" s="6" t="n">
        <f aca="false">IF(1_Data_EDA!D6502="USCA",1,0)</f>
        <v>0</v>
      </c>
      <c r="Q6501" s="6" t="n">
        <f aca="false">IF(C6501&gt;MEDIAN(C$5:C$8004),1,0)</f>
        <v>1</v>
      </c>
      <c r="R6501" s="6" t="n">
        <f aca="false">IF(D6501&gt;2,1,0)</f>
        <v>0</v>
      </c>
    </row>
    <row r="6502" customFormat="false" ht="15" hidden="false" customHeight="true" outlineLevel="0" collapsed="false">
      <c r="A6502" s="6" t="n">
        <f aca="false">1_Data_EDA!O6503</f>
        <v>1</v>
      </c>
      <c r="B6502" s="6" t="n">
        <f aca="false">1_Data_EDA!H6503</f>
        <v>4</v>
      </c>
      <c r="C6502" s="7" t="n">
        <f aca="false">1_Data_EDA!I6503</f>
        <v>399.980011</v>
      </c>
      <c r="D6502" s="6" t="n">
        <f aca="false">1_Data_EDA!J6503</f>
        <v>1</v>
      </c>
      <c r="E6502" s="7" t="n">
        <f aca="false">1_Data_EDA!K6503</f>
        <v>399.980011</v>
      </c>
      <c r="F6502" s="7" t="n">
        <f aca="false">1_Data_EDA!L6503</f>
        <v>0</v>
      </c>
      <c r="G6502" s="8" t="n">
        <f aca="false">1_Data_EDA!M6503</f>
        <v>0</v>
      </c>
      <c r="H6502" s="6" t="n">
        <f aca="false">IF(1_Data_EDA!B6503="First Class",1,0)</f>
        <v>0</v>
      </c>
      <c r="I6502" s="6" t="n">
        <f aca="false">IF(1_Data_EDA!B6503="Second Class",1,0)</f>
        <v>0</v>
      </c>
      <c r="J6502" s="6" t="n">
        <f aca="false">IF(1_Data_EDA!B6503="Same Day",1,0)</f>
        <v>0</v>
      </c>
      <c r="K6502" s="6" t="n">
        <f aca="false">IF(1_Data_EDA!C6503="Corporate",1,0)</f>
        <v>0</v>
      </c>
      <c r="L6502" s="6" t="n">
        <f aca="false">IF(1_Data_EDA!C6503="Home Office",1,0)</f>
        <v>0</v>
      </c>
      <c r="M6502" s="6" t="n">
        <f aca="false">IF(1_Data_EDA!D6503="Europe",1,0)</f>
        <v>0</v>
      </c>
      <c r="N6502" s="6" t="n">
        <f aca="false">IF(1_Data_EDA!D6503="LATAM",1,0)</f>
        <v>1</v>
      </c>
      <c r="O6502" s="6" t="n">
        <f aca="false">IF(1_Data_EDA!D6503="Pacific Asia",1,0)</f>
        <v>0</v>
      </c>
      <c r="P6502" s="6" t="n">
        <f aca="false">IF(1_Data_EDA!D6503="USCA",1,0)</f>
        <v>0</v>
      </c>
      <c r="Q6502" s="6" t="n">
        <f aca="false">IF(C6502&gt;MEDIAN(C$5:C$8004),1,0)</f>
        <v>1</v>
      </c>
      <c r="R6502" s="6" t="n">
        <f aca="false">IF(D6502&gt;2,1,0)</f>
        <v>0</v>
      </c>
    </row>
    <row r="6503" customFormat="false" ht="15" hidden="false" customHeight="true" outlineLevel="0" collapsed="false">
      <c r="A6503" s="6" t="n">
        <f aca="false">1_Data_EDA!O6504</f>
        <v>0</v>
      </c>
      <c r="B6503" s="6" t="n">
        <f aca="false">1_Data_EDA!H6504</f>
        <v>4</v>
      </c>
      <c r="C6503" s="7" t="n">
        <f aca="false">1_Data_EDA!I6504</f>
        <v>299.980011</v>
      </c>
      <c r="D6503" s="6" t="n">
        <f aca="false">1_Data_EDA!J6504</f>
        <v>1</v>
      </c>
      <c r="E6503" s="7" t="n">
        <f aca="false">1_Data_EDA!K6504</f>
        <v>299.980011</v>
      </c>
      <c r="F6503" s="7" t="n">
        <f aca="false">1_Data_EDA!L6504</f>
        <v>36</v>
      </c>
      <c r="G6503" s="8" t="n">
        <f aca="false">1_Data_EDA!M6504</f>
        <v>0.119999997</v>
      </c>
      <c r="H6503" s="6" t="n">
        <f aca="false">IF(1_Data_EDA!B6504="First Class",1,0)</f>
        <v>0</v>
      </c>
      <c r="I6503" s="6" t="n">
        <f aca="false">IF(1_Data_EDA!B6504="Second Class",1,0)</f>
        <v>0</v>
      </c>
      <c r="J6503" s="6" t="n">
        <f aca="false">IF(1_Data_EDA!B6504="Same Day",1,0)</f>
        <v>0</v>
      </c>
      <c r="K6503" s="6" t="n">
        <f aca="false">IF(1_Data_EDA!C6504="Corporate",1,0)</f>
        <v>1</v>
      </c>
      <c r="L6503" s="6" t="n">
        <f aca="false">IF(1_Data_EDA!C6504="Home Office",1,0)</f>
        <v>0</v>
      </c>
      <c r="M6503" s="6" t="n">
        <f aca="false">IF(1_Data_EDA!D6504="Europe",1,0)</f>
        <v>0</v>
      </c>
      <c r="N6503" s="6" t="n">
        <f aca="false">IF(1_Data_EDA!D6504="LATAM",1,0)</f>
        <v>0</v>
      </c>
      <c r="O6503" s="6" t="n">
        <f aca="false">IF(1_Data_EDA!D6504="Pacific Asia",1,0)</f>
        <v>0</v>
      </c>
      <c r="P6503" s="6" t="n">
        <f aca="false">IF(1_Data_EDA!D6504="USCA",1,0)</f>
        <v>0</v>
      </c>
      <c r="Q6503" s="6" t="n">
        <f aca="false">IF(C6503&gt;MEDIAN(C$5:C$8004),1,0)</f>
        <v>1</v>
      </c>
      <c r="R6503" s="6" t="n">
        <f aca="false">IF(D6503&gt;2,1,0)</f>
        <v>0</v>
      </c>
    </row>
    <row r="6504" customFormat="false" ht="15" hidden="false" customHeight="true" outlineLevel="0" collapsed="false">
      <c r="A6504" s="6" t="n">
        <f aca="false">1_Data_EDA!O6505</f>
        <v>0</v>
      </c>
      <c r="B6504" s="6" t="n">
        <f aca="false">1_Data_EDA!H6505</f>
        <v>4</v>
      </c>
      <c r="C6504" s="7" t="n">
        <f aca="false">1_Data_EDA!I6505</f>
        <v>59.99000168</v>
      </c>
      <c r="D6504" s="6" t="n">
        <f aca="false">1_Data_EDA!J6505</f>
        <v>3</v>
      </c>
      <c r="E6504" s="7" t="n">
        <f aca="false">1_Data_EDA!K6505</f>
        <v>179.9700012</v>
      </c>
      <c r="F6504" s="7" t="n">
        <f aca="false">1_Data_EDA!L6505</f>
        <v>9.899999619</v>
      </c>
      <c r="G6504" s="8" t="n">
        <f aca="false">1_Data_EDA!M6505</f>
        <v>0.059999999</v>
      </c>
      <c r="H6504" s="6" t="n">
        <f aca="false">IF(1_Data_EDA!B6505="First Class",1,0)</f>
        <v>0</v>
      </c>
      <c r="I6504" s="6" t="n">
        <f aca="false">IF(1_Data_EDA!B6505="Second Class",1,0)</f>
        <v>0</v>
      </c>
      <c r="J6504" s="6" t="n">
        <f aca="false">IF(1_Data_EDA!B6505="Same Day",1,0)</f>
        <v>0</v>
      </c>
      <c r="K6504" s="6" t="n">
        <f aca="false">IF(1_Data_EDA!C6505="Corporate",1,0)</f>
        <v>0</v>
      </c>
      <c r="L6504" s="6" t="n">
        <f aca="false">IF(1_Data_EDA!C6505="Home Office",1,0)</f>
        <v>0</v>
      </c>
      <c r="M6504" s="6" t="n">
        <f aca="false">IF(1_Data_EDA!D6505="Europe",1,0)</f>
        <v>0</v>
      </c>
      <c r="N6504" s="6" t="n">
        <f aca="false">IF(1_Data_EDA!D6505="LATAM",1,0)</f>
        <v>0</v>
      </c>
      <c r="O6504" s="6" t="n">
        <f aca="false">IF(1_Data_EDA!D6505="Pacific Asia",1,0)</f>
        <v>1</v>
      </c>
      <c r="P6504" s="6" t="n">
        <f aca="false">IF(1_Data_EDA!D6505="USCA",1,0)</f>
        <v>0</v>
      </c>
      <c r="Q6504" s="6" t="n">
        <f aca="false">IF(C6504&gt;MEDIAN(C$5:C$8004),1,0)</f>
        <v>0</v>
      </c>
      <c r="R6504" s="6" t="n">
        <f aca="false">IF(D6504&gt;2,1,0)</f>
        <v>1</v>
      </c>
    </row>
    <row r="6505" customFormat="false" ht="15" hidden="false" customHeight="true" outlineLevel="0" collapsed="false">
      <c r="A6505" s="6" t="n">
        <f aca="false">1_Data_EDA!O6506</f>
        <v>1</v>
      </c>
      <c r="B6505" s="6" t="n">
        <f aca="false">1_Data_EDA!H6506</f>
        <v>4</v>
      </c>
      <c r="C6505" s="7" t="n">
        <f aca="false">1_Data_EDA!I6506</f>
        <v>39.99000168</v>
      </c>
      <c r="D6505" s="6" t="n">
        <f aca="false">1_Data_EDA!J6506</f>
        <v>3</v>
      </c>
      <c r="E6505" s="7" t="n">
        <f aca="false">1_Data_EDA!K6506</f>
        <v>119.9700012</v>
      </c>
      <c r="F6505" s="7" t="n">
        <f aca="false">1_Data_EDA!L6506</f>
        <v>2.400000095</v>
      </c>
      <c r="G6505" s="8" t="n">
        <f aca="false">1_Data_EDA!M6506</f>
        <v>0.02</v>
      </c>
      <c r="H6505" s="6" t="n">
        <f aca="false">IF(1_Data_EDA!B6506="First Class",1,0)</f>
        <v>0</v>
      </c>
      <c r="I6505" s="6" t="n">
        <f aca="false">IF(1_Data_EDA!B6506="Second Class",1,0)</f>
        <v>0</v>
      </c>
      <c r="J6505" s="6" t="n">
        <f aca="false">IF(1_Data_EDA!B6506="Same Day",1,0)</f>
        <v>0</v>
      </c>
      <c r="K6505" s="6" t="n">
        <f aca="false">IF(1_Data_EDA!C6506="Corporate",1,0)</f>
        <v>0</v>
      </c>
      <c r="L6505" s="6" t="n">
        <f aca="false">IF(1_Data_EDA!C6506="Home Office",1,0)</f>
        <v>0</v>
      </c>
      <c r="M6505" s="6" t="n">
        <f aca="false">IF(1_Data_EDA!D6506="Europe",1,0)</f>
        <v>1</v>
      </c>
      <c r="N6505" s="6" t="n">
        <f aca="false">IF(1_Data_EDA!D6506="LATAM",1,0)</f>
        <v>0</v>
      </c>
      <c r="O6505" s="6" t="n">
        <f aca="false">IF(1_Data_EDA!D6506="Pacific Asia",1,0)</f>
        <v>0</v>
      </c>
      <c r="P6505" s="6" t="n">
        <f aca="false">IF(1_Data_EDA!D6506="USCA",1,0)</f>
        <v>0</v>
      </c>
      <c r="Q6505" s="6" t="n">
        <f aca="false">IF(C6505&gt;MEDIAN(C$5:C$8004),1,0)</f>
        <v>0</v>
      </c>
      <c r="R6505" s="6" t="n">
        <f aca="false">IF(D6505&gt;2,1,0)</f>
        <v>1</v>
      </c>
    </row>
    <row r="6506" customFormat="false" ht="15" hidden="false" customHeight="true" outlineLevel="0" collapsed="false">
      <c r="A6506" s="6" t="n">
        <f aca="false">1_Data_EDA!O6507</f>
        <v>1</v>
      </c>
      <c r="B6506" s="6" t="n">
        <f aca="false">1_Data_EDA!H6507</f>
        <v>2</v>
      </c>
      <c r="C6506" s="7" t="n">
        <f aca="false">1_Data_EDA!I6507</f>
        <v>24.98999977</v>
      </c>
      <c r="D6506" s="6" t="n">
        <f aca="false">1_Data_EDA!J6507</f>
        <v>4</v>
      </c>
      <c r="E6506" s="7" t="n">
        <f aca="false">1_Data_EDA!K6507</f>
        <v>99.95999908</v>
      </c>
      <c r="F6506" s="7" t="n">
        <f aca="false">1_Data_EDA!L6507</f>
        <v>24.98999977</v>
      </c>
      <c r="G6506" s="8" t="n">
        <f aca="false">1_Data_EDA!M6507</f>
        <v>0.25</v>
      </c>
      <c r="H6506" s="6" t="n">
        <f aca="false">IF(1_Data_EDA!B6507="First Class",1,0)</f>
        <v>0</v>
      </c>
      <c r="I6506" s="6" t="n">
        <f aca="false">IF(1_Data_EDA!B6507="Second Class",1,0)</f>
        <v>1</v>
      </c>
      <c r="J6506" s="6" t="n">
        <f aca="false">IF(1_Data_EDA!B6507="Same Day",1,0)</f>
        <v>0</v>
      </c>
      <c r="K6506" s="6" t="n">
        <f aca="false">IF(1_Data_EDA!C6507="Corporate",1,0)</f>
        <v>0</v>
      </c>
      <c r="L6506" s="6" t="n">
        <f aca="false">IF(1_Data_EDA!C6507="Home Office",1,0)</f>
        <v>1</v>
      </c>
      <c r="M6506" s="6" t="n">
        <f aca="false">IF(1_Data_EDA!D6507="Europe",1,0)</f>
        <v>0</v>
      </c>
      <c r="N6506" s="6" t="n">
        <f aca="false">IF(1_Data_EDA!D6507="LATAM",1,0)</f>
        <v>1</v>
      </c>
      <c r="O6506" s="6" t="n">
        <f aca="false">IF(1_Data_EDA!D6507="Pacific Asia",1,0)</f>
        <v>0</v>
      </c>
      <c r="P6506" s="6" t="n">
        <f aca="false">IF(1_Data_EDA!D6507="USCA",1,0)</f>
        <v>0</v>
      </c>
      <c r="Q6506" s="6" t="n">
        <f aca="false">IF(C6506&gt;MEDIAN(C$5:C$8004),1,0)</f>
        <v>0</v>
      </c>
      <c r="R6506" s="6" t="n">
        <f aca="false">IF(D6506&gt;2,1,0)</f>
        <v>1</v>
      </c>
    </row>
    <row r="6507" customFormat="false" ht="15" hidden="false" customHeight="true" outlineLevel="0" collapsed="false">
      <c r="A6507" s="6" t="n">
        <f aca="false">1_Data_EDA!O6508</f>
        <v>0</v>
      </c>
      <c r="B6507" s="6" t="n">
        <f aca="false">1_Data_EDA!H6508</f>
        <v>4</v>
      </c>
      <c r="C6507" s="7" t="n">
        <f aca="false">1_Data_EDA!I6508</f>
        <v>129.9900055</v>
      </c>
      <c r="D6507" s="6" t="n">
        <f aca="false">1_Data_EDA!J6508</f>
        <v>1</v>
      </c>
      <c r="E6507" s="7" t="n">
        <f aca="false">1_Data_EDA!K6508</f>
        <v>129.9900055</v>
      </c>
      <c r="F6507" s="7" t="n">
        <f aca="false">1_Data_EDA!L6508</f>
        <v>9.100000381</v>
      </c>
      <c r="G6507" s="8" t="n">
        <f aca="false">1_Data_EDA!M6508</f>
        <v>0.07</v>
      </c>
      <c r="H6507" s="6" t="n">
        <f aca="false">IF(1_Data_EDA!B6508="First Class",1,0)</f>
        <v>0</v>
      </c>
      <c r="I6507" s="6" t="n">
        <f aca="false">IF(1_Data_EDA!B6508="Second Class",1,0)</f>
        <v>0</v>
      </c>
      <c r="J6507" s="6" t="n">
        <f aca="false">IF(1_Data_EDA!B6508="Same Day",1,0)</f>
        <v>0</v>
      </c>
      <c r="K6507" s="6" t="n">
        <f aca="false">IF(1_Data_EDA!C6508="Corporate",1,0)</f>
        <v>0</v>
      </c>
      <c r="L6507" s="6" t="n">
        <f aca="false">IF(1_Data_EDA!C6508="Home Office",1,0)</f>
        <v>0</v>
      </c>
      <c r="M6507" s="6" t="n">
        <f aca="false">IF(1_Data_EDA!D6508="Europe",1,0)</f>
        <v>0</v>
      </c>
      <c r="N6507" s="6" t="n">
        <f aca="false">IF(1_Data_EDA!D6508="LATAM",1,0)</f>
        <v>0</v>
      </c>
      <c r="O6507" s="6" t="n">
        <f aca="false">IF(1_Data_EDA!D6508="Pacific Asia",1,0)</f>
        <v>0</v>
      </c>
      <c r="P6507" s="6" t="n">
        <f aca="false">IF(1_Data_EDA!D6508="USCA",1,0)</f>
        <v>0</v>
      </c>
      <c r="Q6507" s="6" t="n">
        <f aca="false">IF(C6507&gt;MEDIAN(C$5:C$8004),1,0)</f>
        <v>1</v>
      </c>
      <c r="R6507" s="6" t="n">
        <f aca="false">IF(D6507&gt;2,1,0)</f>
        <v>0</v>
      </c>
    </row>
    <row r="6508" customFormat="false" ht="15" hidden="false" customHeight="true" outlineLevel="0" collapsed="false">
      <c r="A6508" s="6" t="n">
        <f aca="false">1_Data_EDA!O6509</f>
        <v>1</v>
      </c>
      <c r="B6508" s="6" t="n">
        <f aca="false">1_Data_EDA!H6509</f>
        <v>2</v>
      </c>
      <c r="C6508" s="7" t="n">
        <f aca="false">1_Data_EDA!I6509</f>
        <v>129.9900055</v>
      </c>
      <c r="D6508" s="6" t="n">
        <f aca="false">1_Data_EDA!J6509</f>
        <v>1</v>
      </c>
      <c r="E6508" s="7" t="n">
        <f aca="false">1_Data_EDA!K6509</f>
        <v>129.9900055</v>
      </c>
      <c r="F6508" s="7" t="n">
        <f aca="false">1_Data_EDA!L6509</f>
        <v>22.10000038</v>
      </c>
      <c r="G6508" s="8" t="n">
        <f aca="false">1_Data_EDA!M6509</f>
        <v>0.170000002</v>
      </c>
      <c r="H6508" s="6" t="n">
        <f aca="false">IF(1_Data_EDA!B6509="First Class",1,0)</f>
        <v>0</v>
      </c>
      <c r="I6508" s="6" t="n">
        <f aca="false">IF(1_Data_EDA!B6509="Second Class",1,0)</f>
        <v>1</v>
      </c>
      <c r="J6508" s="6" t="n">
        <f aca="false">IF(1_Data_EDA!B6509="Same Day",1,0)</f>
        <v>0</v>
      </c>
      <c r="K6508" s="6" t="n">
        <f aca="false">IF(1_Data_EDA!C6509="Corporate",1,0)</f>
        <v>1</v>
      </c>
      <c r="L6508" s="6" t="n">
        <f aca="false">IF(1_Data_EDA!C6509="Home Office",1,0)</f>
        <v>0</v>
      </c>
      <c r="M6508" s="6" t="n">
        <f aca="false">IF(1_Data_EDA!D6509="Europe",1,0)</f>
        <v>0</v>
      </c>
      <c r="N6508" s="6" t="n">
        <f aca="false">IF(1_Data_EDA!D6509="LATAM",1,0)</f>
        <v>1</v>
      </c>
      <c r="O6508" s="6" t="n">
        <f aca="false">IF(1_Data_EDA!D6509="Pacific Asia",1,0)</f>
        <v>0</v>
      </c>
      <c r="P6508" s="6" t="n">
        <f aca="false">IF(1_Data_EDA!D6509="USCA",1,0)</f>
        <v>0</v>
      </c>
      <c r="Q6508" s="6" t="n">
        <f aca="false">IF(C6508&gt;MEDIAN(C$5:C$8004),1,0)</f>
        <v>1</v>
      </c>
      <c r="R6508" s="6" t="n">
        <f aca="false">IF(D6508&gt;2,1,0)</f>
        <v>0</v>
      </c>
    </row>
    <row r="6509" customFormat="false" ht="15" hidden="false" customHeight="true" outlineLevel="0" collapsed="false">
      <c r="A6509" s="6" t="n">
        <f aca="false">1_Data_EDA!O6510</f>
        <v>1</v>
      </c>
      <c r="B6509" s="6" t="n">
        <f aca="false">1_Data_EDA!H6510</f>
        <v>4</v>
      </c>
      <c r="C6509" s="7" t="n">
        <f aca="false">1_Data_EDA!I6510</f>
        <v>25</v>
      </c>
      <c r="D6509" s="6" t="n">
        <f aca="false">1_Data_EDA!J6510</f>
        <v>5</v>
      </c>
      <c r="E6509" s="7" t="n">
        <f aca="false">1_Data_EDA!K6510</f>
        <v>125</v>
      </c>
      <c r="F6509" s="7" t="n">
        <f aca="false">1_Data_EDA!L6510</f>
        <v>2.5</v>
      </c>
      <c r="G6509" s="8" t="n">
        <f aca="false">1_Data_EDA!M6510</f>
        <v>0.02</v>
      </c>
      <c r="H6509" s="6" t="n">
        <f aca="false">IF(1_Data_EDA!B6510="First Class",1,0)</f>
        <v>0</v>
      </c>
      <c r="I6509" s="6" t="n">
        <f aca="false">IF(1_Data_EDA!B6510="Second Class",1,0)</f>
        <v>0</v>
      </c>
      <c r="J6509" s="6" t="n">
        <f aca="false">IF(1_Data_EDA!B6510="Same Day",1,0)</f>
        <v>0</v>
      </c>
      <c r="K6509" s="6" t="n">
        <f aca="false">IF(1_Data_EDA!C6510="Corporate",1,0)</f>
        <v>0</v>
      </c>
      <c r="L6509" s="6" t="n">
        <f aca="false">IF(1_Data_EDA!C6510="Home Office",1,0)</f>
        <v>0</v>
      </c>
      <c r="M6509" s="6" t="n">
        <f aca="false">IF(1_Data_EDA!D6510="Europe",1,0)</f>
        <v>0</v>
      </c>
      <c r="N6509" s="6" t="n">
        <f aca="false">IF(1_Data_EDA!D6510="LATAM",1,0)</f>
        <v>1</v>
      </c>
      <c r="O6509" s="6" t="n">
        <f aca="false">IF(1_Data_EDA!D6510="Pacific Asia",1,0)</f>
        <v>0</v>
      </c>
      <c r="P6509" s="6" t="n">
        <f aca="false">IF(1_Data_EDA!D6510="USCA",1,0)</f>
        <v>0</v>
      </c>
      <c r="Q6509" s="6" t="n">
        <f aca="false">IF(C6509&gt;MEDIAN(C$5:C$8004),1,0)</f>
        <v>0</v>
      </c>
      <c r="R6509" s="6" t="n">
        <f aca="false">IF(D6509&gt;2,1,0)</f>
        <v>1</v>
      </c>
    </row>
    <row r="6510" customFormat="false" ht="15" hidden="false" customHeight="true" outlineLevel="0" collapsed="false">
      <c r="A6510" s="6" t="n">
        <f aca="false">1_Data_EDA!O6511</f>
        <v>1</v>
      </c>
      <c r="B6510" s="6" t="n">
        <f aca="false">1_Data_EDA!H6511</f>
        <v>2</v>
      </c>
      <c r="C6510" s="7" t="n">
        <f aca="false">1_Data_EDA!I6511</f>
        <v>129.9900055</v>
      </c>
      <c r="D6510" s="6" t="n">
        <f aca="false">1_Data_EDA!J6511</f>
        <v>1</v>
      </c>
      <c r="E6510" s="7" t="n">
        <f aca="false">1_Data_EDA!K6511</f>
        <v>129.9900055</v>
      </c>
      <c r="F6510" s="7" t="n">
        <f aca="false">1_Data_EDA!L6511</f>
        <v>13</v>
      </c>
      <c r="G6510" s="8" t="n">
        <f aca="false">1_Data_EDA!M6511</f>
        <v>0.100000001</v>
      </c>
      <c r="H6510" s="6" t="n">
        <f aca="false">IF(1_Data_EDA!B6511="First Class",1,0)</f>
        <v>0</v>
      </c>
      <c r="I6510" s="6" t="n">
        <f aca="false">IF(1_Data_EDA!B6511="Second Class",1,0)</f>
        <v>1</v>
      </c>
      <c r="J6510" s="6" t="n">
        <f aca="false">IF(1_Data_EDA!B6511="Same Day",1,0)</f>
        <v>0</v>
      </c>
      <c r="K6510" s="6" t="n">
        <f aca="false">IF(1_Data_EDA!C6511="Corporate",1,0)</f>
        <v>1</v>
      </c>
      <c r="L6510" s="6" t="n">
        <f aca="false">IF(1_Data_EDA!C6511="Home Office",1,0)</f>
        <v>0</v>
      </c>
      <c r="M6510" s="6" t="n">
        <f aca="false">IF(1_Data_EDA!D6511="Europe",1,0)</f>
        <v>0</v>
      </c>
      <c r="N6510" s="6" t="n">
        <f aca="false">IF(1_Data_EDA!D6511="LATAM",1,0)</f>
        <v>0</v>
      </c>
      <c r="O6510" s="6" t="n">
        <f aca="false">IF(1_Data_EDA!D6511="Pacific Asia",1,0)</f>
        <v>0</v>
      </c>
      <c r="P6510" s="6" t="n">
        <f aca="false">IF(1_Data_EDA!D6511="USCA",1,0)</f>
        <v>0</v>
      </c>
      <c r="Q6510" s="6" t="n">
        <f aca="false">IF(C6510&gt;MEDIAN(C$5:C$8004),1,0)</f>
        <v>1</v>
      </c>
      <c r="R6510" s="6" t="n">
        <f aca="false">IF(D6510&gt;2,1,0)</f>
        <v>0</v>
      </c>
    </row>
    <row r="6511" customFormat="false" ht="15" hidden="false" customHeight="true" outlineLevel="0" collapsed="false">
      <c r="A6511" s="6" t="n">
        <f aca="false">1_Data_EDA!O6512</f>
        <v>1</v>
      </c>
      <c r="B6511" s="6" t="n">
        <f aca="false">1_Data_EDA!H6512</f>
        <v>4</v>
      </c>
      <c r="C6511" s="7" t="n">
        <f aca="false">1_Data_EDA!I6512</f>
        <v>50</v>
      </c>
      <c r="D6511" s="6" t="n">
        <f aca="false">1_Data_EDA!J6512</f>
        <v>5</v>
      </c>
      <c r="E6511" s="7" t="n">
        <f aca="false">1_Data_EDA!K6512</f>
        <v>250</v>
      </c>
      <c r="F6511" s="7" t="n">
        <f aca="false">1_Data_EDA!L6512</f>
        <v>25</v>
      </c>
      <c r="G6511" s="8" t="n">
        <f aca="false">1_Data_EDA!M6512</f>
        <v>0.100000001</v>
      </c>
      <c r="H6511" s="6" t="n">
        <f aca="false">IF(1_Data_EDA!B6512="First Class",1,0)</f>
        <v>0</v>
      </c>
      <c r="I6511" s="6" t="n">
        <f aca="false">IF(1_Data_EDA!B6512="Second Class",1,0)</f>
        <v>0</v>
      </c>
      <c r="J6511" s="6" t="n">
        <f aca="false">IF(1_Data_EDA!B6512="Same Day",1,0)</f>
        <v>0</v>
      </c>
      <c r="K6511" s="6" t="n">
        <f aca="false">IF(1_Data_EDA!C6512="Corporate",1,0)</f>
        <v>0</v>
      </c>
      <c r="L6511" s="6" t="n">
        <f aca="false">IF(1_Data_EDA!C6512="Home Office",1,0)</f>
        <v>0</v>
      </c>
      <c r="M6511" s="6" t="n">
        <f aca="false">IF(1_Data_EDA!D6512="Europe",1,0)</f>
        <v>0</v>
      </c>
      <c r="N6511" s="6" t="n">
        <f aca="false">IF(1_Data_EDA!D6512="LATAM",1,0)</f>
        <v>0</v>
      </c>
      <c r="O6511" s="6" t="n">
        <f aca="false">IF(1_Data_EDA!D6512="Pacific Asia",1,0)</f>
        <v>0</v>
      </c>
      <c r="P6511" s="6" t="n">
        <f aca="false">IF(1_Data_EDA!D6512="USCA",1,0)</f>
        <v>0</v>
      </c>
      <c r="Q6511" s="6" t="n">
        <f aca="false">IF(C6511&gt;MEDIAN(C$5:C$8004),1,0)</f>
        <v>0</v>
      </c>
      <c r="R6511" s="6" t="n">
        <f aca="false">IF(D6511&gt;2,1,0)</f>
        <v>1</v>
      </c>
    </row>
    <row r="6512" customFormat="false" ht="15" hidden="false" customHeight="true" outlineLevel="0" collapsed="false">
      <c r="A6512" s="6" t="n">
        <f aca="false">1_Data_EDA!O6513</f>
        <v>0</v>
      </c>
      <c r="B6512" s="6" t="n">
        <f aca="false">1_Data_EDA!H6513</f>
        <v>4</v>
      </c>
      <c r="C6512" s="7" t="n">
        <f aca="false">1_Data_EDA!I6513</f>
        <v>199.9900055</v>
      </c>
      <c r="D6512" s="6" t="n">
        <f aca="false">1_Data_EDA!J6513</f>
        <v>1</v>
      </c>
      <c r="E6512" s="7" t="n">
        <f aca="false">1_Data_EDA!K6513</f>
        <v>199.9900055</v>
      </c>
      <c r="F6512" s="7" t="n">
        <f aca="false">1_Data_EDA!L6513</f>
        <v>2</v>
      </c>
      <c r="G6512" s="8" t="n">
        <f aca="false">1_Data_EDA!M6513</f>
        <v>0.01</v>
      </c>
      <c r="H6512" s="6" t="n">
        <f aca="false">IF(1_Data_EDA!B6513="First Class",1,0)</f>
        <v>0</v>
      </c>
      <c r="I6512" s="6" t="n">
        <f aca="false">IF(1_Data_EDA!B6513="Second Class",1,0)</f>
        <v>0</v>
      </c>
      <c r="J6512" s="6" t="n">
        <f aca="false">IF(1_Data_EDA!B6513="Same Day",1,0)</f>
        <v>0</v>
      </c>
      <c r="K6512" s="6" t="n">
        <f aca="false">IF(1_Data_EDA!C6513="Corporate",1,0)</f>
        <v>0</v>
      </c>
      <c r="L6512" s="6" t="n">
        <f aca="false">IF(1_Data_EDA!C6513="Home Office",1,0)</f>
        <v>0</v>
      </c>
      <c r="M6512" s="6" t="n">
        <f aca="false">IF(1_Data_EDA!D6513="Europe",1,0)</f>
        <v>0</v>
      </c>
      <c r="N6512" s="6" t="n">
        <f aca="false">IF(1_Data_EDA!D6513="LATAM",1,0)</f>
        <v>1</v>
      </c>
      <c r="O6512" s="6" t="n">
        <f aca="false">IF(1_Data_EDA!D6513="Pacific Asia",1,0)</f>
        <v>0</v>
      </c>
      <c r="P6512" s="6" t="n">
        <f aca="false">IF(1_Data_EDA!D6513="USCA",1,0)</f>
        <v>0</v>
      </c>
      <c r="Q6512" s="6" t="n">
        <f aca="false">IF(C6512&gt;MEDIAN(C$5:C$8004),1,0)</f>
        <v>1</v>
      </c>
      <c r="R6512" s="6" t="n">
        <f aca="false">IF(D6512&gt;2,1,0)</f>
        <v>0</v>
      </c>
    </row>
    <row r="6513" customFormat="false" ht="15" hidden="false" customHeight="true" outlineLevel="0" collapsed="false">
      <c r="A6513" s="6" t="n">
        <f aca="false">1_Data_EDA!O6514</f>
        <v>1</v>
      </c>
      <c r="B6513" s="6" t="n">
        <f aca="false">1_Data_EDA!H6514</f>
        <v>4</v>
      </c>
      <c r="C6513" s="7" t="n">
        <f aca="false">1_Data_EDA!I6514</f>
        <v>99.98999786</v>
      </c>
      <c r="D6513" s="6" t="n">
        <f aca="false">1_Data_EDA!J6514</f>
        <v>3</v>
      </c>
      <c r="E6513" s="7" t="n">
        <f aca="false">1_Data_EDA!K6514</f>
        <v>299.9700012</v>
      </c>
      <c r="F6513" s="7" t="n">
        <f aca="false">1_Data_EDA!L6514</f>
        <v>45</v>
      </c>
      <c r="G6513" s="8" t="n">
        <f aca="false">1_Data_EDA!M6514</f>
        <v>0.150000006</v>
      </c>
      <c r="H6513" s="6" t="n">
        <f aca="false">IF(1_Data_EDA!B6514="First Class",1,0)</f>
        <v>0</v>
      </c>
      <c r="I6513" s="6" t="n">
        <f aca="false">IF(1_Data_EDA!B6514="Second Class",1,0)</f>
        <v>0</v>
      </c>
      <c r="J6513" s="6" t="n">
        <f aca="false">IF(1_Data_EDA!B6514="Same Day",1,0)</f>
        <v>0</v>
      </c>
      <c r="K6513" s="6" t="n">
        <f aca="false">IF(1_Data_EDA!C6514="Corporate",1,0)</f>
        <v>0</v>
      </c>
      <c r="L6513" s="6" t="n">
        <f aca="false">IF(1_Data_EDA!C6514="Home Office",1,0)</f>
        <v>1</v>
      </c>
      <c r="M6513" s="6" t="n">
        <f aca="false">IF(1_Data_EDA!D6514="Europe",1,0)</f>
        <v>0</v>
      </c>
      <c r="N6513" s="6" t="n">
        <f aca="false">IF(1_Data_EDA!D6514="LATAM",1,0)</f>
        <v>0</v>
      </c>
      <c r="O6513" s="6" t="n">
        <f aca="false">IF(1_Data_EDA!D6514="Pacific Asia",1,0)</f>
        <v>0</v>
      </c>
      <c r="P6513" s="6" t="n">
        <f aca="false">IF(1_Data_EDA!D6514="USCA",1,0)</f>
        <v>1</v>
      </c>
      <c r="Q6513" s="6" t="n">
        <f aca="false">IF(C6513&gt;MEDIAN(C$5:C$8004),1,0)</f>
        <v>1</v>
      </c>
      <c r="R6513" s="6" t="n">
        <f aca="false">IF(D6513&gt;2,1,0)</f>
        <v>1</v>
      </c>
    </row>
    <row r="6514" customFormat="false" ht="15" hidden="false" customHeight="true" outlineLevel="0" collapsed="false">
      <c r="A6514" s="6" t="n">
        <f aca="false">1_Data_EDA!O6515</f>
        <v>1</v>
      </c>
      <c r="B6514" s="6" t="n">
        <f aca="false">1_Data_EDA!H6515</f>
        <v>4</v>
      </c>
      <c r="C6514" s="7" t="n">
        <f aca="false">1_Data_EDA!I6515</f>
        <v>299.980011</v>
      </c>
      <c r="D6514" s="6" t="n">
        <f aca="false">1_Data_EDA!J6515</f>
        <v>1</v>
      </c>
      <c r="E6514" s="7" t="n">
        <f aca="false">1_Data_EDA!K6515</f>
        <v>299.980011</v>
      </c>
      <c r="F6514" s="7" t="n">
        <f aca="false">1_Data_EDA!L6515</f>
        <v>54</v>
      </c>
      <c r="G6514" s="8" t="n">
        <f aca="false">1_Data_EDA!M6515</f>
        <v>0.180000007</v>
      </c>
      <c r="H6514" s="6" t="n">
        <f aca="false">IF(1_Data_EDA!B6515="First Class",1,0)</f>
        <v>0</v>
      </c>
      <c r="I6514" s="6" t="n">
        <f aca="false">IF(1_Data_EDA!B6515="Second Class",1,0)</f>
        <v>0</v>
      </c>
      <c r="J6514" s="6" t="n">
        <f aca="false">IF(1_Data_EDA!B6515="Same Day",1,0)</f>
        <v>0</v>
      </c>
      <c r="K6514" s="6" t="n">
        <f aca="false">IF(1_Data_EDA!C6515="Corporate",1,0)</f>
        <v>1</v>
      </c>
      <c r="L6514" s="6" t="n">
        <f aca="false">IF(1_Data_EDA!C6515="Home Office",1,0)</f>
        <v>0</v>
      </c>
      <c r="M6514" s="6" t="n">
        <f aca="false">IF(1_Data_EDA!D6515="Europe",1,0)</f>
        <v>0</v>
      </c>
      <c r="N6514" s="6" t="n">
        <f aca="false">IF(1_Data_EDA!D6515="LATAM",1,0)</f>
        <v>0</v>
      </c>
      <c r="O6514" s="6" t="n">
        <f aca="false">IF(1_Data_EDA!D6515="Pacific Asia",1,0)</f>
        <v>0</v>
      </c>
      <c r="P6514" s="6" t="n">
        <f aca="false">IF(1_Data_EDA!D6515="USCA",1,0)</f>
        <v>1</v>
      </c>
      <c r="Q6514" s="6" t="n">
        <f aca="false">IF(C6514&gt;MEDIAN(C$5:C$8004),1,0)</f>
        <v>1</v>
      </c>
      <c r="R6514" s="6" t="n">
        <f aca="false">IF(D6514&gt;2,1,0)</f>
        <v>0</v>
      </c>
    </row>
    <row r="6515" customFormat="false" ht="15" hidden="false" customHeight="true" outlineLevel="0" collapsed="false">
      <c r="A6515" s="6" t="n">
        <f aca="false">1_Data_EDA!O6516</f>
        <v>1</v>
      </c>
      <c r="B6515" s="6" t="n">
        <f aca="false">1_Data_EDA!H6516</f>
        <v>1</v>
      </c>
      <c r="C6515" s="7" t="n">
        <f aca="false">1_Data_EDA!I6516</f>
        <v>49.97999954</v>
      </c>
      <c r="D6515" s="6" t="n">
        <f aca="false">1_Data_EDA!J6516</f>
        <v>2</v>
      </c>
      <c r="E6515" s="7" t="n">
        <f aca="false">1_Data_EDA!K6516</f>
        <v>99.95999908</v>
      </c>
      <c r="F6515" s="7" t="n">
        <f aca="false">1_Data_EDA!L6516</f>
        <v>2</v>
      </c>
      <c r="G6515" s="8" t="n">
        <f aca="false">1_Data_EDA!M6516</f>
        <v>0.02</v>
      </c>
      <c r="H6515" s="6" t="n">
        <f aca="false">IF(1_Data_EDA!B6516="First Class",1,0)</f>
        <v>1</v>
      </c>
      <c r="I6515" s="6" t="n">
        <f aca="false">IF(1_Data_EDA!B6516="Second Class",1,0)</f>
        <v>0</v>
      </c>
      <c r="J6515" s="6" t="n">
        <f aca="false">IF(1_Data_EDA!B6516="Same Day",1,0)</f>
        <v>0</v>
      </c>
      <c r="K6515" s="6" t="n">
        <f aca="false">IF(1_Data_EDA!C6516="Corporate",1,0)</f>
        <v>0</v>
      </c>
      <c r="L6515" s="6" t="n">
        <f aca="false">IF(1_Data_EDA!C6516="Home Office",1,0)</f>
        <v>1</v>
      </c>
      <c r="M6515" s="6" t="n">
        <f aca="false">IF(1_Data_EDA!D6516="Europe",1,0)</f>
        <v>0</v>
      </c>
      <c r="N6515" s="6" t="n">
        <f aca="false">IF(1_Data_EDA!D6516="LATAM",1,0)</f>
        <v>1</v>
      </c>
      <c r="O6515" s="6" t="n">
        <f aca="false">IF(1_Data_EDA!D6516="Pacific Asia",1,0)</f>
        <v>0</v>
      </c>
      <c r="P6515" s="6" t="n">
        <f aca="false">IF(1_Data_EDA!D6516="USCA",1,0)</f>
        <v>0</v>
      </c>
      <c r="Q6515" s="6" t="n">
        <f aca="false">IF(C6515&gt;MEDIAN(C$5:C$8004),1,0)</f>
        <v>0</v>
      </c>
      <c r="R6515" s="6" t="n">
        <f aca="false">IF(D6515&gt;2,1,0)</f>
        <v>0</v>
      </c>
    </row>
    <row r="6516" customFormat="false" ht="15" hidden="false" customHeight="true" outlineLevel="0" collapsed="false">
      <c r="A6516" s="6" t="n">
        <f aca="false">1_Data_EDA!O6517</f>
        <v>0</v>
      </c>
      <c r="B6516" s="6" t="n">
        <f aca="false">1_Data_EDA!H6517</f>
        <v>4</v>
      </c>
      <c r="C6516" s="7" t="n">
        <f aca="false">1_Data_EDA!I6517</f>
        <v>199.9900055</v>
      </c>
      <c r="D6516" s="6" t="n">
        <f aca="false">1_Data_EDA!J6517</f>
        <v>1</v>
      </c>
      <c r="E6516" s="7" t="n">
        <f aca="false">1_Data_EDA!K6517</f>
        <v>199.9900055</v>
      </c>
      <c r="F6516" s="7" t="n">
        <f aca="false">1_Data_EDA!L6517</f>
        <v>2</v>
      </c>
      <c r="G6516" s="8" t="n">
        <f aca="false">1_Data_EDA!M6517</f>
        <v>0.01</v>
      </c>
      <c r="H6516" s="6" t="n">
        <f aca="false">IF(1_Data_EDA!B6517="First Class",1,0)</f>
        <v>0</v>
      </c>
      <c r="I6516" s="6" t="n">
        <f aca="false">IF(1_Data_EDA!B6517="Second Class",1,0)</f>
        <v>0</v>
      </c>
      <c r="J6516" s="6" t="n">
        <f aca="false">IF(1_Data_EDA!B6517="Same Day",1,0)</f>
        <v>0</v>
      </c>
      <c r="K6516" s="6" t="n">
        <f aca="false">IF(1_Data_EDA!C6517="Corporate",1,0)</f>
        <v>0</v>
      </c>
      <c r="L6516" s="6" t="n">
        <f aca="false">IF(1_Data_EDA!C6517="Home Office",1,0)</f>
        <v>0</v>
      </c>
      <c r="M6516" s="6" t="n">
        <f aca="false">IF(1_Data_EDA!D6517="Europe",1,0)</f>
        <v>0</v>
      </c>
      <c r="N6516" s="6" t="n">
        <f aca="false">IF(1_Data_EDA!D6517="LATAM",1,0)</f>
        <v>1</v>
      </c>
      <c r="O6516" s="6" t="n">
        <f aca="false">IF(1_Data_EDA!D6517="Pacific Asia",1,0)</f>
        <v>0</v>
      </c>
      <c r="P6516" s="6" t="n">
        <f aca="false">IF(1_Data_EDA!D6517="USCA",1,0)</f>
        <v>0</v>
      </c>
      <c r="Q6516" s="6" t="n">
        <f aca="false">IF(C6516&gt;MEDIAN(C$5:C$8004),1,0)</f>
        <v>1</v>
      </c>
      <c r="R6516" s="6" t="n">
        <f aca="false">IF(D6516&gt;2,1,0)</f>
        <v>0</v>
      </c>
    </row>
    <row r="6517" customFormat="false" ht="15" hidden="false" customHeight="true" outlineLevel="0" collapsed="false">
      <c r="A6517" s="6" t="n">
        <f aca="false">1_Data_EDA!O6518</f>
        <v>1</v>
      </c>
      <c r="B6517" s="6" t="n">
        <f aca="false">1_Data_EDA!H6518</f>
        <v>4</v>
      </c>
      <c r="C6517" s="7" t="n">
        <f aca="false">1_Data_EDA!I6518</f>
        <v>59.99000168</v>
      </c>
      <c r="D6517" s="6" t="n">
        <f aca="false">1_Data_EDA!J6518</f>
        <v>4</v>
      </c>
      <c r="E6517" s="7" t="n">
        <f aca="false">1_Data_EDA!K6518</f>
        <v>239.9600067</v>
      </c>
      <c r="F6517" s="7" t="n">
        <f aca="false">1_Data_EDA!L6518</f>
        <v>13.19999981</v>
      </c>
      <c r="G6517" s="8" t="n">
        <f aca="false">1_Data_EDA!M6518</f>
        <v>0.059999999</v>
      </c>
      <c r="H6517" s="6" t="n">
        <f aca="false">IF(1_Data_EDA!B6518="First Class",1,0)</f>
        <v>0</v>
      </c>
      <c r="I6517" s="6" t="n">
        <f aca="false">IF(1_Data_EDA!B6518="Second Class",1,0)</f>
        <v>0</v>
      </c>
      <c r="J6517" s="6" t="n">
        <f aca="false">IF(1_Data_EDA!B6518="Same Day",1,0)</f>
        <v>0</v>
      </c>
      <c r="K6517" s="6" t="n">
        <f aca="false">IF(1_Data_EDA!C6518="Corporate",1,0)</f>
        <v>1</v>
      </c>
      <c r="L6517" s="6" t="n">
        <f aca="false">IF(1_Data_EDA!C6518="Home Office",1,0)</f>
        <v>0</v>
      </c>
      <c r="M6517" s="6" t="n">
        <f aca="false">IF(1_Data_EDA!D6518="Europe",1,0)</f>
        <v>0</v>
      </c>
      <c r="N6517" s="6" t="n">
        <f aca="false">IF(1_Data_EDA!D6518="LATAM",1,0)</f>
        <v>0</v>
      </c>
      <c r="O6517" s="6" t="n">
        <f aca="false">IF(1_Data_EDA!D6518="Pacific Asia",1,0)</f>
        <v>1</v>
      </c>
      <c r="P6517" s="6" t="n">
        <f aca="false">IF(1_Data_EDA!D6518="USCA",1,0)</f>
        <v>0</v>
      </c>
      <c r="Q6517" s="6" t="n">
        <f aca="false">IF(C6517&gt;MEDIAN(C$5:C$8004),1,0)</f>
        <v>0</v>
      </c>
      <c r="R6517" s="6" t="n">
        <f aca="false">IF(D6517&gt;2,1,0)</f>
        <v>1</v>
      </c>
    </row>
    <row r="6518" customFormat="false" ht="15" hidden="false" customHeight="true" outlineLevel="0" collapsed="false">
      <c r="A6518" s="6" t="n">
        <f aca="false">1_Data_EDA!O6519</f>
        <v>0</v>
      </c>
      <c r="B6518" s="6" t="n">
        <f aca="false">1_Data_EDA!H6519</f>
        <v>4</v>
      </c>
      <c r="C6518" s="7" t="n">
        <f aca="false">1_Data_EDA!I6519</f>
        <v>99.98999786</v>
      </c>
      <c r="D6518" s="6" t="n">
        <f aca="false">1_Data_EDA!J6519</f>
        <v>5</v>
      </c>
      <c r="E6518" s="7" t="n">
        <f aca="false">1_Data_EDA!K6519</f>
        <v>499.9500122</v>
      </c>
      <c r="F6518" s="7" t="n">
        <f aca="false">1_Data_EDA!L6519</f>
        <v>27.5</v>
      </c>
      <c r="G6518" s="8" t="n">
        <f aca="false">1_Data_EDA!M6519</f>
        <v>0.059999999</v>
      </c>
      <c r="H6518" s="6" t="n">
        <f aca="false">IF(1_Data_EDA!B6519="First Class",1,0)</f>
        <v>0</v>
      </c>
      <c r="I6518" s="6" t="n">
        <f aca="false">IF(1_Data_EDA!B6519="Second Class",1,0)</f>
        <v>0</v>
      </c>
      <c r="J6518" s="6" t="n">
        <f aca="false">IF(1_Data_EDA!B6519="Same Day",1,0)</f>
        <v>0</v>
      </c>
      <c r="K6518" s="6" t="n">
        <f aca="false">IF(1_Data_EDA!C6519="Corporate",1,0)</f>
        <v>0</v>
      </c>
      <c r="L6518" s="6" t="n">
        <f aca="false">IF(1_Data_EDA!C6519="Home Office",1,0)</f>
        <v>0</v>
      </c>
      <c r="M6518" s="6" t="n">
        <f aca="false">IF(1_Data_EDA!D6519="Europe",1,0)</f>
        <v>0</v>
      </c>
      <c r="N6518" s="6" t="n">
        <f aca="false">IF(1_Data_EDA!D6519="LATAM",1,0)</f>
        <v>0</v>
      </c>
      <c r="O6518" s="6" t="n">
        <f aca="false">IF(1_Data_EDA!D6519="Pacific Asia",1,0)</f>
        <v>0</v>
      </c>
      <c r="P6518" s="6" t="n">
        <f aca="false">IF(1_Data_EDA!D6519="USCA",1,0)</f>
        <v>0</v>
      </c>
      <c r="Q6518" s="6" t="n">
        <f aca="false">IF(C6518&gt;MEDIAN(C$5:C$8004),1,0)</f>
        <v>1</v>
      </c>
      <c r="R6518" s="6" t="n">
        <f aca="false">IF(D6518&gt;2,1,0)</f>
        <v>1</v>
      </c>
    </row>
    <row r="6519" customFormat="false" ht="15" hidden="false" customHeight="true" outlineLevel="0" collapsed="false">
      <c r="A6519" s="6" t="n">
        <f aca="false">1_Data_EDA!O6520</f>
        <v>1</v>
      </c>
      <c r="B6519" s="6" t="n">
        <f aca="false">1_Data_EDA!H6520</f>
        <v>4</v>
      </c>
      <c r="C6519" s="7" t="n">
        <f aca="false">1_Data_EDA!I6520</f>
        <v>49.97999954</v>
      </c>
      <c r="D6519" s="6" t="n">
        <f aca="false">1_Data_EDA!J6520</f>
        <v>5</v>
      </c>
      <c r="E6519" s="7" t="n">
        <f aca="false">1_Data_EDA!K6520</f>
        <v>249.8999939</v>
      </c>
      <c r="F6519" s="7" t="n">
        <f aca="false">1_Data_EDA!L6520</f>
        <v>5</v>
      </c>
      <c r="G6519" s="8" t="n">
        <f aca="false">1_Data_EDA!M6520</f>
        <v>0.02</v>
      </c>
      <c r="H6519" s="6" t="n">
        <f aca="false">IF(1_Data_EDA!B6520="First Class",1,0)</f>
        <v>0</v>
      </c>
      <c r="I6519" s="6" t="n">
        <f aca="false">IF(1_Data_EDA!B6520="Second Class",1,0)</f>
        <v>0</v>
      </c>
      <c r="J6519" s="6" t="n">
        <f aca="false">IF(1_Data_EDA!B6520="Same Day",1,0)</f>
        <v>0</v>
      </c>
      <c r="K6519" s="6" t="n">
        <f aca="false">IF(1_Data_EDA!C6520="Corporate",1,0)</f>
        <v>0</v>
      </c>
      <c r="L6519" s="6" t="n">
        <f aca="false">IF(1_Data_EDA!C6520="Home Office",1,0)</f>
        <v>1</v>
      </c>
      <c r="M6519" s="6" t="n">
        <f aca="false">IF(1_Data_EDA!D6520="Europe",1,0)</f>
        <v>0</v>
      </c>
      <c r="N6519" s="6" t="n">
        <f aca="false">IF(1_Data_EDA!D6520="LATAM",1,0)</f>
        <v>0</v>
      </c>
      <c r="O6519" s="6" t="n">
        <f aca="false">IF(1_Data_EDA!D6520="Pacific Asia",1,0)</f>
        <v>1</v>
      </c>
      <c r="P6519" s="6" t="n">
        <f aca="false">IF(1_Data_EDA!D6520="USCA",1,0)</f>
        <v>0</v>
      </c>
      <c r="Q6519" s="6" t="n">
        <f aca="false">IF(C6519&gt;MEDIAN(C$5:C$8004),1,0)</f>
        <v>0</v>
      </c>
      <c r="R6519" s="6" t="n">
        <f aca="false">IF(D6519&gt;2,1,0)</f>
        <v>1</v>
      </c>
    </row>
    <row r="6520" customFormat="false" ht="15" hidden="false" customHeight="true" outlineLevel="0" collapsed="false">
      <c r="A6520" s="6" t="n">
        <f aca="false">1_Data_EDA!O6521</f>
        <v>0</v>
      </c>
      <c r="B6520" s="6" t="n">
        <f aca="false">1_Data_EDA!H6521</f>
        <v>0</v>
      </c>
      <c r="C6520" s="7" t="n">
        <f aca="false">1_Data_EDA!I6521</f>
        <v>50</v>
      </c>
      <c r="D6520" s="6" t="n">
        <f aca="false">1_Data_EDA!J6521</f>
        <v>3</v>
      </c>
      <c r="E6520" s="7" t="n">
        <f aca="false">1_Data_EDA!K6521</f>
        <v>150</v>
      </c>
      <c r="F6520" s="7" t="n">
        <f aca="false">1_Data_EDA!L6521</f>
        <v>10.5</v>
      </c>
      <c r="G6520" s="8" t="n">
        <f aca="false">1_Data_EDA!M6521</f>
        <v>0.07</v>
      </c>
      <c r="H6520" s="6" t="n">
        <f aca="false">IF(1_Data_EDA!B6521="First Class",1,0)</f>
        <v>0</v>
      </c>
      <c r="I6520" s="6" t="n">
        <f aca="false">IF(1_Data_EDA!B6521="Second Class",1,0)</f>
        <v>0</v>
      </c>
      <c r="J6520" s="6" t="n">
        <f aca="false">IF(1_Data_EDA!B6521="Same Day",1,0)</f>
        <v>1</v>
      </c>
      <c r="K6520" s="6" t="n">
        <f aca="false">IF(1_Data_EDA!C6521="Corporate",1,0)</f>
        <v>0</v>
      </c>
      <c r="L6520" s="6" t="n">
        <f aca="false">IF(1_Data_EDA!C6521="Home Office",1,0)</f>
        <v>1</v>
      </c>
      <c r="M6520" s="6" t="n">
        <f aca="false">IF(1_Data_EDA!D6521="Europe",1,0)</f>
        <v>0</v>
      </c>
      <c r="N6520" s="6" t="n">
        <f aca="false">IF(1_Data_EDA!D6521="LATAM",1,0)</f>
        <v>0</v>
      </c>
      <c r="O6520" s="6" t="n">
        <f aca="false">IF(1_Data_EDA!D6521="Pacific Asia",1,0)</f>
        <v>0</v>
      </c>
      <c r="P6520" s="6" t="n">
        <f aca="false">IF(1_Data_EDA!D6521="USCA",1,0)</f>
        <v>1</v>
      </c>
      <c r="Q6520" s="6" t="n">
        <f aca="false">IF(C6520&gt;MEDIAN(C$5:C$8004),1,0)</f>
        <v>0</v>
      </c>
      <c r="R6520" s="6" t="n">
        <f aca="false">IF(D6520&gt;2,1,0)</f>
        <v>1</v>
      </c>
    </row>
    <row r="6521" customFormat="false" ht="15" hidden="false" customHeight="true" outlineLevel="0" collapsed="false">
      <c r="A6521" s="6" t="n">
        <f aca="false">1_Data_EDA!O6522</f>
        <v>0</v>
      </c>
      <c r="B6521" s="6" t="n">
        <f aca="false">1_Data_EDA!H6522</f>
        <v>4</v>
      </c>
      <c r="C6521" s="7" t="n">
        <f aca="false">1_Data_EDA!I6522</f>
        <v>199.9900055</v>
      </c>
      <c r="D6521" s="6" t="n">
        <f aca="false">1_Data_EDA!J6522</f>
        <v>1</v>
      </c>
      <c r="E6521" s="7" t="n">
        <f aca="false">1_Data_EDA!K6522</f>
        <v>199.9900055</v>
      </c>
      <c r="F6521" s="7" t="n">
        <f aca="false">1_Data_EDA!L6522</f>
        <v>14</v>
      </c>
      <c r="G6521" s="8" t="n">
        <f aca="false">1_Data_EDA!M6522</f>
        <v>0.07</v>
      </c>
      <c r="H6521" s="6" t="n">
        <f aca="false">IF(1_Data_EDA!B6522="First Class",1,0)</f>
        <v>0</v>
      </c>
      <c r="I6521" s="6" t="n">
        <f aca="false">IF(1_Data_EDA!B6522="Second Class",1,0)</f>
        <v>0</v>
      </c>
      <c r="J6521" s="6" t="n">
        <f aca="false">IF(1_Data_EDA!B6522="Same Day",1,0)</f>
        <v>0</v>
      </c>
      <c r="K6521" s="6" t="n">
        <f aca="false">IF(1_Data_EDA!C6522="Corporate",1,0)</f>
        <v>0</v>
      </c>
      <c r="L6521" s="6" t="n">
        <f aca="false">IF(1_Data_EDA!C6522="Home Office",1,0)</f>
        <v>0</v>
      </c>
      <c r="M6521" s="6" t="n">
        <f aca="false">IF(1_Data_EDA!D6522="Europe",1,0)</f>
        <v>1</v>
      </c>
      <c r="N6521" s="6" t="n">
        <f aca="false">IF(1_Data_EDA!D6522="LATAM",1,0)</f>
        <v>0</v>
      </c>
      <c r="O6521" s="6" t="n">
        <f aca="false">IF(1_Data_EDA!D6522="Pacific Asia",1,0)</f>
        <v>0</v>
      </c>
      <c r="P6521" s="6" t="n">
        <f aca="false">IF(1_Data_EDA!D6522="USCA",1,0)</f>
        <v>0</v>
      </c>
      <c r="Q6521" s="6" t="n">
        <f aca="false">IF(C6521&gt;MEDIAN(C$5:C$8004),1,0)</f>
        <v>1</v>
      </c>
      <c r="R6521" s="6" t="n">
        <f aca="false">IF(D6521&gt;2,1,0)</f>
        <v>0</v>
      </c>
    </row>
    <row r="6522" customFormat="false" ht="15" hidden="false" customHeight="true" outlineLevel="0" collapsed="false">
      <c r="A6522" s="6" t="n">
        <f aca="false">1_Data_EDA!O6523</f>
        <v>1</v>
      </c>
      <c r="B6522" s="6" t="n">
        <f aca="false">1_Data_EDA!H6523</f>
        <v>2</v>
      </c>
      <c r="C6522" s="7" t="n">
        <f aca="false">1_Data_EDA!I6523</f>
        <v>24.98999977</v>
      </c>
      <c r="D6522" s="6" t="n">
        <f aca="false">1_Data_EDA!J6523</f>
        <v>3</v>
      </c>
      <c r="E6522" s="7" t="n">
        <f aca="false">1_Data_EDA!K6523</f>
        <v>74.97000122</v>
      </c>
      <c r="F6522" s="7" t="n">
        <f aca="false">1_Data_EDA!L6523</f>
        <v>0.75</v>
      </c>
      <c r="G6522" s="8" t="n">
        <f aca="false">1_Data_EDA!M6523</f>
        <v>0.01</v>
      </c>
      <c r="H6522" s="6" t="n">
        <f aca="false">IF(1_Data_EDA!B6523="First Class",1,0)</f>
        <v>0</v>
      </c>
      <c r="I6522" s="6" t="n">
        <f aca="false">IF(1_Data_EDA!B6523="Second Class",1,0)</f>
        <v>1</v>
      </c>
      <c r="J6522" s="6" t="n">
        <f aca="false">IF(1_Data_EDA!B6523="Same Day",1,0)</f>
        <v>0</v>
      </c>
      <c r="K6522" s="6" t="n">
        <f aca="false">IF(1_Data_EDA!C6523="Corporate",1,0)</f>
        <v>0</v>
      </c>
      <c r="L6522" s="6" t="n">
        <f aca="false">IF(1_Data_EDA!C6523="Home Office",1,0)</f>
        <v>0</v>
      </c>
      <c r="M6522" s="6" t="n">
        <f aca="false">IF(1_Data_EDA!D6523="Europe",1,0)</f>
        <v>0</v>
      </c>
      <c r="N6522" s="6" t="n">
        <f aca="false">IF(1_Data_EDA!D6523="LATAM",1,0)</f>
        <v>1</v>
      </c>
      <c r="O6522" s="6" t="n">
        <f aca="false">IF(1_Data_EDA!D6523="Pacific Asia",1,0)</f>
        <v>0</v>
      </c>
      <c r="P6522" s="6" t="n">
        <f aca="false">IF(1_Data_EDA!D6523="USCA",1,0)</f>
        <v>0</v>
      </c>
      <c r="Q6522" s="6" t="n">
        <f aca="false">IF(C6522&gt;MEDIAN(C$5:C$8004),1,0)</f>
        <v>0</v>
      </c>
      <c r="R6522" s="6" t="n">
        <f aca="false">IF(D6522&gt;2,1,0)</f>
        <v>1</v>
      </c>
    </row>
    <row r="6523" customFormat="false" ht="15" hidden="false" customHeight="true" outlineLevel="0" collapsed="false">
      <c r="A6523" s="6" t="n">
        <f aca="false">1_Data_EDA!O6524</f>
        <v>0</v>
      </c>
      <c r="B6523" s="6" t="n">
        <f aca="false">1_Data_EDA!H6524</f>
        <v>4</v>
      </c>
      <c r="C6523" s="7" t="n">
        <f aca="false">1_Data_EDA!I6524</f>
        <v>199.9900055</v>
      </c>
      <c r="D6523" s="6" t="n">
        <f aca="false">1_Data_EDA!J6524</f>
        <v>1</v>
      </c>
      <c r="E6523" s="7" t="n">
        <f aca="false">1_Data_EDA!K6524</f>
        <v>199.9900055</v>
      </c>
      <c r="F6523" s="7" t="n">
        <f aca="false">1_Data_EDA!L6524</f>
        <v>40</v>
      </c>
      <c r="G6523" s="8" t="n">
        <f aca="false">1_Data_EDA!M6524</f>
        <v>0.200000003</v>
      </c>
      <c r="H6523" s="6" t="n">
        <f aca="false">IF(1_Data_EDA!B6524="First Class",1,0)</f>
        <v>0</v>
      </c>
      <c r="I6523" s="6" t="n">
        <f aca="false">IF(1_Data_EDA!B6524="Second Class",1,0)</f>
        <v>0</v>
      </c>
      <c r="J6523" s="6" t="n">
        <f aca="false">IF(1_Data_EDA!B6524="Same Day",1,0)</f>
        <v>0</v>
      </c>
      <c r="K6523" s="6" t="n">
        <f aca="false">IF(1_Data_EDA!C6524="Corporate",1,0)</f>
        <v>0</v>
      </c>
      <c r="L6523" s="6" t="n">
        <f aca="false">IF(1_Data_EDA!C6524="Home Office",1,0)</f>
        <v>0</v>
      </c>
      <c r="M6523" s="6" t="n">
        <f aca="false">IF(1_Data_EDA!D6524="Europe",1,0)</f>
        <v>0</v>
      </c>
      <c r="N6523" s="6" t="n">
        <f aca="false">IF(1_Data_EDA!D6524="LATAM",1,0)</f>
        <v>0</v>
      </c>
      <c r="O6523" s="6" t="n">
        <f aca="false">IF(1_Data_EDA!D6524="Pacific Asia",1,0)</f>
        <v>0</v>
      </c>
      <c r="P6523" s="6" t="n">
        <f aca="false">IF(1_Data_EDA!D6524="USCA",1,0)</f>
        <v>1</v>
      </c>
      <c r="Q6523" s="6" t="n">
        <f aca="false">IF(C6523&gt;MEDIAN(C$5:C$8004),1,0)</f>
        <v>1</v>
      </c>
      <c r="R6523" s="6" t="n">
        <f aca="false">IF(D6523&gt;2,1,0)</f>
        <v>0</v>
      </c>
    </row>
    <row r="6524" customFormat="false" ht="15" hidden="false" customHeight="true" outlineLevel="0" collapsed="false">
      <c r="A6524" s="6" t="n">
        <f aca="false">1_Data_EDA!O6525</f>
        <v>1</v>
      </c>
      <c r="B6524" s="6" t="n">
        <f aca="false">1_Data_EDA!H6525</f>
        <v>1</v>
      </c>
      <c r="C6524" s="7" t="n">
        <f aca="false">1_Data_EDA!I6525</f>
        <v>299.980011</v>
      </c>
      <c r="D6524" s="6" t="n">
        <f aca="false">1_Data_EDA!J6525</f>
        <v>1</v>
      </c>
      <c r="E6524" s="7" t="n">
        <f aca="false">1_Data_EDA!K6525</f>
        <v>299.980011</v>
      </c>
      <c r="F6524" s="7" t="n">
        <f aca="false">1_Data_EDA!L6525</f>
        <v>60</v>
      </c>
      <c r="G6524" s="8" t="n">
        <f aca="false">1_Data_EDA!M6525</f>
        <v>0.200000003</v>
      </c>
      <c r="H6524" s="6" t="n">
        <f aca="false">IF(1_Data_EDA!B6525="First Class",1,0)</f>
        <v>1</v>
      </c>
      <c r="I6524" s="6" t="n">
        <f aca="false">IF(1_Data_EDA!B6525="Second Class",1,0)</f>
        <v>0</v>
      </c>
      <c r="J6524" s="6" t="n">
        <f aca="false">IF(1_Data_EDA!B6525="Same Day",1,0)</f>
        <v>0</v>
      </c>
      <c r="K6524" s="6" t="n">
        <f aca="false">IF(1_Data_EDA!C6525="Corporate",1,0)</f>
        <v>0</v>
      </c>
      <c r="L6524" s="6" t="n">
        <f aca="false">IF(1_Data_EDA!C6525="Home Office",1,0)</f>
        <v>0</v>
      </c>
      <c r="M6524" s="6" t="n">
        <f aca="false">IF(1_Data_EDA!D6525="Europe",1,0)</f>
        <v>0</v>
      </c>
      <c r="N6524" s="6" t="n">
        <f aca="false">IF(1_Data_EDA!D6525="LATAM",1,0)</f>
        <v>1</v>
      </c>
      <c r="O6524" s="6" t="n">
        <f aca="false">IF(1_Data_EDA!D6525="Pacific Asia",1,0)</f>
        <v>0</v>
      </c>
      <c r="P6524" s="6" t="n">
        <f aca="false">IF(1_Data_EDA!D6525="USCA",1,0)</f>
        <v>0</v>
      </c>
      <c r="Q6524" s="6" t="n">
        <f aca="false">IF(C6524&gt;MEDIAN(C$5:C$8004),1,0)</f>
        <v>1</v>
      </c>
      <c r="R6524" s="6" t="n">
        <f aca="false">IF(D6524&gt;2,1,0)</f>
        <v>0</v>
      </c>
    </row>
    <row r="6525" customFormat="false" ht="15" hidden="false" customHeight="true" outlineLevel="0" collapsed="false">
      <c r="A6525" s="6" t="n">
        <f aca="false">1_Data_EDA!O6526</f>
        <v>1</v>
      </c>
      <c r="B6525" s="6" t="n">
        <f aca="false">1_Data_EDA!H6526</f>
        <v>4</v>
      </c>
      <c r="C6525" s="7" t="n">
        <f aca="false">1_Data_EDA!I6526</f>
        <v>299.980011</v>
      </c>
      <c r="D6525" s="6" t="n">
        <f aca="false">1_Data_EDA!J6526</f>
        <v>1</v>
      </c>
      <c r="E6525" s="7" t="n">
        <f aca="false">1_Data_EDA!K6526</f>
        <v>299.980011</v>
      </c>
      <c r="F6525" s="7" t="n">
        <f aca="false">1_Data_EDA!L6526</f>
        <v>39</v>
      </c>
      <c r="G6525" s="8" t="n">
        <f aca="false">1_Data_EDA!M6526</f>
        <v>0.129999995</v>
      </c>
      <c r="H6525" s="6" t="n">
        <f aca="false">IF(1_Data_EDA!B6526="First Class",1,0)</f>
        <v>0</v>
      </c>
      <c r="I6525" s="6" t="n">
        <f aca="false">IF(1_Data_EDA!B6526="Second Class",1,0)</f>
        <v>0</v>
      </c>
      <c r="J6525" s="6" t="n">
        <f aca="false">IF(1_Data_EDA!B6526="Same Day",1,0)</f>
        <v>0</v>
      </c>
      <c r="K6525" s="6" t="n">
        <f aca="false">IF(1_Data_EDA!C6526="Corporate",1,0)</f>
        <v>0</v>
      </c>
      <c r="L6525" s="6" t="n">
        <f aca="false">IF(1_Data_EDA!C6526="Home Office",1,0)</f>
        <v>0</v>
      </c>
      <c r="M6525" s="6" t="n">
        <f aca="false">IF(1_Data_EDA!D6526="Europe",1,0)</f>
        <v>1</v>
      </c>
      <c r="N6525" s="6" t="n">
        <f aca="false">IF(1_Data_EDA!D6526="LATAM",1,0)</f>
        <v>0</v>
      </c>
      <c r="O6525" s="6" t="n">
        <f aca="false">IF(1_Data_EDA!D6526="Pacific Asia",1,0)</f>
        <v>0</v>
      </c>
      <c r="P6525" s="6" t="n">
        <f aca="false">IF(1_Data_EDA!D6526="USCA",1,0)</f>
        <v>0</v>
      </c>
      <c r="Q6525" s="6" t="n">
        <f aca="false">IF(C6525&gt;MEDIAN(C$5:C$8004),1,0)</f>
        <v>1</v>
      </c>
      <c r="R6525" s="6" t="n">
        <f aca="false">IF(D6525&gt;2,1,0)</f>
        <v>0</v>
      </c>
    </row>
    <row r="6526" customFormat="false" ht="15" hidden="false" customHeight="true" outlineLevel="0" collapsed="false">
      <c r="A6526" s="6" t="n">
        <f aca="false">1_Data_EDA!O6527</f>
        <v>0</v>
      </c>
      <c r="B6526" s="6" t="n">
        <f aca="false">1_Data_EDA!H6527</f>
        <v>4</v>
      </c>
      <c r="C6526" s="7" t="n">
        <f aca="false">1_Data_EDA!I6527</f>
        <v>129.9900055</v>
      </c>
      <c r="D6526" s="6" t="n">
        <f aca="false">1_Data_EDA!J6527</f>
        <v>1</v>
      </c>
      <c r="E6526" s="7" t="n">
        <f aca="false">1_Data_EDA!K6527</f>
        <v>129.9900055</v>
      </c>
      <c r="F6526" s="7" t="n">
        <f aca="false">1_Data_EDA!L6527</f>
        <v>15.60000038</v>
      </c>
      <c r="G6526" s="8" t="n">
        <f aca="false">1_Data_EDA!M6527</f>
        <v>0.119999997</v>
      </c>
      <c r="H6526" s="6" t="n">
        <f aca="false">IF(1_Data_EDA!B6527="First Class",1,0)</f>
        <v>0</v>
      </c>
      <c r="I6526" s="6" t="n">
        <f aca="false">IF(1_Data_EDA!B6527="Second Class",1,0)</f>
        <v>0</v>
      </c>
      <c r="J6526" s="6" t="n">
        <f aca="false">IF(1_Data_EDA!B6527="Same Day",1,0)</f>
        <v>0</v>
      </c>
      <c r="K6526" s="6" t="n">
        <f aca="false">IF(1_Data_EDA!C6527="Corporate",1,0)</f>
        <v>0</v>
      </c>
      <c r="L6526" s="6" t="n">
        <f aca="false">IF(1_Data_EDA!C6527="Home Office",1,0)</f>
        <v>0</v>
      </c>
      <c r="M6526" s="6" t="n">
        <f aca="false">IF(1_Data_EDA!D6527="Europe",1,0)</f>
        <v>1</v>
      </c>
      <c r="N6526" s="6" t="n">
        <f aca="false">IF(1_Data_EDA!D6527="LATAM",1,0)</f>
        <v>0</v>
      </c>
      <c r="O6526" s="6" t="n">
        <f aca="false">IF(1_Data_EDA!D6527="Pacific Asia",1,0)</f>
        <v>0</v>
      </c>
      <c r="P6526" s="6" t="n">
        <f aca="false">IF(1_Data_EDA!D6527="USCA",1,0)</f>
        <v>0</v>
      </c>
      <c r="Q6526" s="6" t="n">
        <f aca="false">IF(C6526&gt;MEDIAN(C$5:C$8004),1,0)</f>
        <v>1</v>
      </c>
      <c r="R6526" s="6" t="n">
        <f aca="false">IF(D6526&gt;2,1,0)</f>
        <v>0</v>
      </c>
    </row>
    <row r="6527" customFormat="false" ht="15" hidden="false" customHeight="true" outlineLevel="0" collapsed="false">
      <c r="A6527" s="6" t="n">
        <f aca="false">1_Data_EDA!O6528</f>
        <v>1</v>
      </c>
      <c r="B6527" s="6" t="n">
        <f aca="false">1_Data_EDA!H6528</f>
        <v>4</v>
      </c>
      <c r="C6527" s="7" t="n">
        <f aca="false">1_Data_EDA!I6528</f>
        <v>99.98999786</v>
      </c>
      <c r="D6527" s="6" t="n">
        <f aca="false">1_Data_EDA!J6528</f>
        <v>3</v>
      </c>
      <c r="E6527" s="7" t="n">
        <f aca="false">1_Data_EDA!K6528</f>
        <v>299.9700012</v>
      </c>
      <c r="F6527" s="7" t="n">
        <f aca="false">1_Data_EDA!L6528</f>
        <v>36</v>
      </c>
      <c r="G6527" s="8" t="n">
        <f aca="false">1_Data_EDA!M6528</f>
        <v>0.119999997</v>
      </c>
      <c r="H6527" s="6" t="n">
        <f aca="false">IF(1_Data_EDA!B6528="First Class",1,0)</f>
        <v>0</v>
      </c>
      <c r="I6527" s="6" t="n">
        <f aca="false">IF(1_Data_EDA!B6528="Second Class",1,0)</f>
        <v>0</v>
      </c>
      <c r="J6527" s="6" t="n">
        <f aca="false">IF(1_Data_EDA!B6528="Same Day",1,0)</f>
        <v>0</v>
      </c>
      <c r="K6527" s="6" t="n">
        <f aca="false">IF(1_Data_EDA!C6528="Corporate",1,0)</f>
        <v>0</v>
      </c>
      <c r="L6527" s="6" t="n">
        <f aca="false">IF(1_Data_EDA!C6528="Home Office",1,0)</f>
        <v>0</v>
      </c>
      <c r="M6527" s="6" t="n">
        <f aca="false">IF(1_Data_EDA!D6528="Europe",1,0)</f>
        <v>0</v>
      </c>
      <c r="N6527" s="6" t="n">
        <f aca="false">IF(1_Data_EDA!D6528="LATAM",1,0)</f>
        <v>1</v>
      </c>
      <c r="O6527" s="6" t="n">
        <f aca="false">IF(1_Data_EDA!D6528="Pacific Asia",1,0)</f>
        <v>0</v>
      </c>
      <c r="P6527" s="6" t="n">
        <f aca="false">IF(1_Data_EDA!D6528="USCA",1,0)</f>
        <v>0</v>
      </c>
      <c r="Q6527" s="6" t="n">
        <f aca="false">IF(C6527&gt;MEDIAN(C$5:C$8004),1,0)</f>
        <v>1</v>
      </c>
      <c r="R6527" s="6" t="n">
        <f aca="false">IF(D6527&gt;2,1,0)</f>
        <v>1</v>
      </c>
    </row>
    <row r="6528" customFormat="false" ht="15" hidden="false" customHeight="true" outlineLevel="0" collapsed="false">
      <c r="A6528" s="6" t="n">
        <f aca="false">1_Data_EDA!O6529</f>
        <v>1</v>
      </c>
      <c r="B6528" s="6" t="n">
        <f aca="false">1_Data_EDA!H6529</f>
        <v>2</v>
      </c>
      <c r="C6528" s="7" t="n">
        <f aca="false">1_Data_EDA!I6529</f>
        <v>1500</v>
      </c>
      <c r="D6528" s="6" t="n">
        <f aca="false">1_Data_EDA!J6529</f>
        <v>1</v>
      </c>
      <c r="E6528" s="7" t="n">
        <f aca="false">1_Data_EDA!K6529</f>
        <v>1500</v>
      </c>
      <c r="F6528" s="7" t="n">
        <f aca="false">1_Data_EDA!L6529</f>
        <v>0</v>
      </c>
      <c r="G6528" s="8" t="n">
        <f aca="false">1_Data_EDA!M6529</f>
        <v>0</v>
      </c>
      <c r="H6528" s="6" t="n">
        <f aca="false">IF(1_Data_EDA!B6529="First Class",1,0)</f>
        <v>0</v>
      </c>
      <c r="I6528" s="6" t="n">
        <f aca="false">IF(1_Data_EDA!B6529="Second Class",1,0)</f>
        <v>1</v>
      </c>
      <c r="J6528" s="6" t="n">
        <f aca="false">IF(1_Data_EDA!B6529="Same Day",1,0)</f>
        <v>0</v>
      </c>
      <c r="K6528" s="6" t="n">
        <f aca="false">IF(1_Data_EDA!C6529="Corporate",1,0)</f>
        <v>1</v>
      </c>
      <c r="L6528" s="6" t="n">
        <f aca="false">IF(1_Data_EDA!C6529="Home Office",1,0)</f>
        <v>0</v>
      </c>
      <c r="M6528" s="6" t="n">
        <f aca="false">IF(1_Data_EDA!D6529="Europe",1,0)</f>
        <v>0</v>
      </c>
      <c r="N6528" s="6" t="n">
        <f aca="false">IF(1_Data_EDA!D6529="LATAM",1,0)</f>
        <v>0</v>
      </c>
      <c r="O6528" s="6" t="n">
        <f aca="false">IF(1_Data_EDA!D6529="Pacific Asia",1,0)</f>
        <v>1</v>
      </c>
      <c r="P6528" s="6" t="n">
        <f aca="false">IF(1_Data_EDA!D6529="USCA",1,0)</f>
        <v>0</v>
      </c>
      <c r="Q6528" s="6" t="n">
        <f aca="false">IF(C6528&gt;MEDIAN(C$5:C$8004),1,0)</f>
        <v>1</v>
      </c>
      <c r="R6528" s="6" t="n">
        <f aca="false">IF(D6528&gt;2,1,0)</f>
        <v>0</v>
      </c>
    </row>
    <row r="6529" customFormat="false" ht="15" hidden="false" customHeight="true" outlineLevel="0" collapsed="false">
      <c r="A6529" s="6" t="n">
        <f aca="false">1_Data_EDA!O6530</f>
        <v>0</v>
      </c>
      <c r="B6529" s="6" t="n">
        <f aca="false">1_Data_EDA!H6530</f>
        <v>4</v>
      </c>
      <c r="C6529" s="7" t="n">
        <f aca="false">1_Data_EDA!I6530</f>
        <v>49.97999954</v>
      </c>
      <c r="D6529" s="6" t="n">
        <f aca="false">1_Data_EDA!J6530</f>
        <v>5</v>
      </c>
      <c r="E6529" s="7" t="n">
        <f aca="false">1_Data_EDA!K6530</f>
        <v>249.8999939</v>
      </c>
      <c r="F6529" s="7" t="n">
        <f aca="false">1_Data_EDA!L6530</f>
        <v>2.5</v>
      </c>
      <c r="G6529" s="8" t="n">
        <f aca="false">1_Data_EDA!M6530</f>
        <v>0.01</v>
      </c>
      <c r="H6529" s="6" t="n">
        <f aca="false">IF(1_Data_EDA!B6530="First Class",1,0)</f>
        <v>0</v>
      </c>
      <c r="I6529" s="6" t="n">
        <f aca="false">IF(1_Data_EDA!B6530="Second Class",1,0)</f>
        <v>0</v>
      </c>
      <c r="J6529" s="6" t="n">
        <f aca="false">IF(1_Data_EDA!B6530="Same Day",1,0)</f>
        <v>0</v>
      </c>
      <c r="K6529" s="6" t="n">
        <f aca="false">IF(1_Data_EDA!C6530="Corporate",1,0)</f>
        <v>1</v>
      </c>
      <c r="L6529" s="6" t="n">
        <f aca="false">IF(1_Data_EDA!C6530="Home Office",1,0)</f>
        <v>0</v>
      </c>
      <c r="M6529" s="6" t="n">
        <f aca="false">IF(1_Data_EDA!D6530="Europe",1,0)</f>
        <v>0</v>
      </c>
      <c r="N6529" s="6" t="n">
        <f aca="false">IF(1_Data_EDA!D6530="LATAM",1,0)</f>
        <v>1</v>
      </c>
      <c r="O6529" s="6" t="n">
        <f aca="false">IF(1_Data_EDA!D6530="Pacific Asia",1,0)</f>
        <v>0</v>
      </c>
      <c r="P6529" s="6" t="n">
        <f aca="false">IF(1_Data_EDA!D6530="USCA",1,0)</f>
        <v>0</v>
      </c>
      <c r="Q6529" s="6" t="n">
        <f aca="false">IF(C6529&gt;MEDIAN(C$5:C$8004),1,0)</f>
        <v>0</v>
      </c>
      <c r="R6529" s="6" t="n">
        <f aca="false">IF(D6529&gt;2,1,0)</f>
        <v>1</v>
      </c>
    </row>
    <row r="6530" customFormat="false" ht="15" hidden="false" customHeight="true" outlineLevel="0" collapsed="false">
      <c r="A6530" s="6" t="n">
        <f aca="false">1_Data_EDA!O6531</f>
        <v>1</v>
      </c>
      <c r="B6530" s="6" t="n">
        <f aca="false">1_Data_EDA!H6531</f>
        <v>2</v>
      </c>
      <c r="C6530" s="7" t="n">
        <f aca="false">1_Data_EDA!I6531</f>
        <v>99.98999786</v>
      </c>
      <c r="D6530" s="6" t="n">
        <f aca="false">1_Data_EDA!J6531</f>
        <v>3</v>
      </c>
      <c r="E6530" s="7" t="n">
        <f aca="false">1_Data_EDA!K6531</f>
        <v>299.9700012</v>
      </c>
      <c r="F6530" s="7" t="n">
        <f aca="false">1_Data_EDA!L6531</f>
        <v>0</v>
      </c>
      <c r="G6530" s="8" t="n">
        <f aca="false">1_Data_EDA!M6531</f>
        <v>0</v>
      </c>
      <c r="H6530" s="6" t="n">
        <f aca="false">IF(1_Data_EDA!B6531="First Class",1,0)</f>
        <v>0</v>
      </c>
      <c r="I6530" s="6" t="n">
        <f aca="false">IF(1_Data_EDA!B6531="Second Class",1,0)</f>
        <v>1</v>
      </c>
      <c r="J6530" s="6" t="n">
        <f aca="false">IF(1_Data_EDA!B6531="Same Day",1,0)</f>
        <v>0</v>
      </c>
      <c r="K6530" s="6" t="n">
        <f aca="false">IF(1_Data_EDA!C6531="Corporate",1,0)</f>
        <v>0</v>
      </c>
      <c r="L6530" s="6" t="n">
        <f aca="false">IF(1_Data_EDA!C6531="Home Office",1,0)</f>
        <v>1</v>
      </c>
      <c r="M6530" s="6" t="n">
        <f aca="false">IF(1_Data_EDA!D6531="Europe",1,0)</f>
        <v>0</v>
      </c>
      <c r="N6530" s="6" t="n">
        <f aca="false">IF(1_Data_EDA!D6531="LATAM",1,0)</f>
        <v>1</v>
      </c>
      <c r="O6530" s="6" t="n">
        <f aca="false">IF(1_Data_EDA!D6531="Pacific Asia",1,0)</f>
        <v>0</v>
      </c>
      <c r="P6530" s="6" t="n">
        <f aca="false">IF(1_Data_EDA!D6531="USCA",1,0)</f>
        <v>0</v>
      </c>
      <c r="Q6530" s="6" t="n">
        <f aca="false">IF(C6530&gt;MEDIAN(C$5:C$8004),1,0)</f>
        <v>1</v>
      </c>
      <c r="R6530" s="6" t="n">
        <f aca="false">IF(D6530&gt;2,1,0)</f>
        <v>1</v>
      </c>
    </row>
    <row r="6531" customFormat="false" ht="15" hidden="false" customHeight="true" outlineLevel="0" collapsed="false">
      <c r="A6531" s="6" t="n">
        <f aca="false">1_Data_EDA!O6532</f>
        <v>0</v>
      </c>
      <c r="B6531" s="6" t="n">
        <f aca="false">1_Data_EDA!H6532</f>
        <v>4</v>
      </c>
      <c r="C6531" s="7" t="n">
        <f aca="false">1_Data_EDA!I6532</f>
        <v>199.9900055</v>
      </c>
      <c r="D6531" s="6" t="n">
        <f aca="false">1_Data_EDA!J6532</f>
        <v>1</v>
      </c>
      <c r="E6531" s="7" t="n">
        <f aca="false">1_Data_EDA!K6532</f>
        <v>199.9900055</v>
      </c>
      <c r="F6531" s="7" t="n">
        <f aca="false">1_Data_EDA!L6532</f>
        <v>34</v>
      </c>
      <c r="G6531" s="8" t="n">
        <f aca="false">1_Data_EDA!M6532</f>
        <v>0.170000002</v>
      </c>
      <c r="H6531" s="6" t="n">
        <f aca="false">IF(1_Data_EDA!B6532="First Class",1,0)</f>
        <v>0</v>
      </c>
      <c r="I6531" s="6" t="n">
        <f aca="false">IF(1_Data_EDA!B6532="Second Class",1,0)</f>
        <v>0</v>
      </c>
      <c r="J6531" s="6" t="n">
        <f aca="false">IF(1_Data_EDA!B6532="Same Day",1,0)</f>
        <v>0</v>
      </c>
      <c r="K6531" s="6" t="n">
        <f aca="false">IF(1_Data_EDA!C6532="Corporate",1,0)</f>
        <v>1</v>
      </c>
      <c r="L6531" s="6" t="n">
        <f aca="false">IF(1_Data_EDA!C6532="Home Office",1,0)</f>
        <v>0</v>
      </c>
      <c r="M6531" s="6" t="n">
        <f aca="false">IF(1_Data_EDA!D6532="Europe",1,0)</f>
        <v>1</v>
      </c>
      <c r="N6531" s="6" t="n">
        <f aca="false">IF(1_Data_EDA!D6532="LATAM",1,0)</f>
        <v>0</v>
      </c>
      <c r="O6531" s="6" t="n">
        <f aca="false">IF(1_Data_EDA!D6532="Pacific Asia",1,0)</f>
        <v>0</v>
      </c>
      <c r="P6531" s="6" t="n">
        <f aca="false">IF(1_Data_EDA!D6532="USCA",1,0)</f>
        <v>0</v>
      </c>
      <c r="Q6531" s="6" t="n">
        <f aca="false">IF(C6531&gt;MEDIAN(C$5:C$8004),1,0)</f>
        <v>1</v>
      </c>
      <c r="R6531" s="6" t="n">
        <f aca="false">IF(D6531&gt;2,1,0)</f>
        <v>0</v>
      </c>
    </row>
    <row r="6532" customFormat="false" ht="15" hidden="false" customHeight="true" outlineLevel="0" collapsed="false">
      <c r="A6532" s="6" t="n">
        <f aca="false">1_Data_EDA!O6533</f>
        <v>0</v>
      </c>
      <c r="B6532" s="6" t="n">
        <f aca="false">1_Data_EDA!H6533</f>
        <v>4</v>
      </c>
      <c r="C6532" s="7" t="n">
        <f aca="false">1_Data_EDA!I6533</f>
        <v>31.98999977</v>
      </c>
      <c r="D6532" s="6" t="n">
        <f aca="false">1_Data_EDA!J6533</f>
        <v>2</v>
      </c>
      <c r="E6532" s="7" t="n">
        <f aca="false">1_Data_EDA!K6533</f>
        <v>63.97999954</v>
      </c>
      <c r="F6532" s="7" t="n">
        <f aca="false">1_Data_EDA!L6533</f>
        <v>2.559999943</v>
      </c>
      <c r="G6532" s="8" t="n">
        <f aca="false">1_Data_EDA!M6533</f>
        <v>0.039999999</v>
      </c>
      <c r="H6532" s="6" t="n">
        <f aca="false">IF(1_Data_EDA!B6533="First Class",1,0)</f>
        <v>0</v>
      </c>
      <c r="I6532" s="6" t="n">
        <f aca="false">IF(1_Data_EDA!B6533="Second Class",1,0)</f>
        <v>0</v>
      </c>
      <c r="J6532" s="6" t="n">
        <f aca="false">IF(1_Data_EDA!B6533="Same Day",1,0)</f>
        <v>0</v>
      </c>
      <c r="K6532" s="6" t="n">
        <f aca="false">IF(1_Data_EDA!C6533="Corporate",1,0)</f>
        <v>0</v>
      </c>
      <c r="L6532" s="6" t="n">
        <f aca="false">IF(1_Data_EDA!C6533="Home Office",1,0)</f>
        <v>0</v>
      </c>
      <c r="M6532" s="6" t="n">
        <f aca="false">IF(1_Data_EDA!D6533="Europe",1,0)</f>
        <v>0</v>
      </c>
      <c r="N6532" s="6" t="n">
        <f aca="false">IF(1_Data_EDA!D6533="LATAM",1,0)</f>
        <v>0</v>
      </c>
      <c r="O6532" s="6" t="n">
        <f aca="false">IF(1_Data_EDA!D6533="Pacific Asia",1,0)</f>
        <v>1</v>
      </c>
      <c r="P6532" s="6" t="n">
        <f aca="false">IF(1_Data_EDA!D6533="USCA",1,0)</f>
        <v>0</v>
      </c>
      <c r="Q6532" s="6" t="n">
        <f aca="false">IF(C6532&gt;MEDIAN(C$5:C$8004),1,0)</f>
        <v>0</v>
      </c>
      <c r="R6532" s="6" t="n">
        <f aca="false">IF(D6532&gt;2,1,0)</f>
        <v>0</v>
      </c>
    </row>
    <row r="6533" customFormat="false" ht="15" hidden="false" customHeight="true" outlineLevel="0" collapsed="false">
      <c r="A6533" s="6" t="n">
        <f aca="false">1_Data_EDA!O6534</f>
        <v>1</v>
      </c>
      <c r="B6533" s="6" t="n">
        <f aca="false">1_Data_EDA!H6534</f>
        <v>2</v>
      </c>
      <c r="C6533" s="7" t="n">
        <f aca="false">1_Data_EDA!I6534</f>
        <v>49.97999954</v>
      </c>
      <c r="D6533" s="6" t="n">
        <f aca="false">1_Data_EDA!J6534</f>
        <v>3</v>
      </c>
      <c r="E6533" s="7" t="n">
        <f aca="false">1_Data_EDA!K6534</f>
        <v>149.9400024</v>
      </c>
      <c r="F6533" s="7" t="n">
        <f aca="false">1_Data_EDA!L6534</f>
        <v>0</v>
      </c>
      <c r="G6533" s="8" t="n">
        <f aca="false">1_Data_EDA!M6534</f>
        <v>0</v>
      </c>
      <c r="H6533" s="6" t="n">
        <f aca="false">IF(1_Data_EDA!B6534="First Class",1,0)</f>
        <v>0</v>
      </c>
      <c r="I6533" s="6" t="n">
        <f aca="false">IF(1_Data_EDA!B6534="Second Class",1,0)</f>
        <v>1</v>
      </c>
      <c r="J6533" s="6" t="n">
        <f aca="false">IF(1_Data_EDA!B6534="Same Day",1,0)</f>
        <v>0</v>
      </c>
      <c r="K6533" s="6" t="n">
        <f aca="false">IF(1_Data_EDA!C6534="Corporate",1,0)</f>
        <v>0</v>
      </c>
      <c r="L6533" s="6" t="n">
        <f aca="false">IF(1_Data_EDA!C6534="Home Office",1,0)</f>
        <v>0</v>
      </c>
      <c r="M6533" s="6" t="n">
        <f aca="false">IF(1_Data_EDA!D6534="Europe",1,0)</f>
        <v>1</v>
      </c>
      <c r="N6533" s="6" t="n">
        <f aca="false">IF(1_Data_EDA!D6534="LATAM",1,0)</f>
        <v>0</v>
      </c>
      <c r="O6533" s="6" t="n">
        <f aca="false">IF(1_Data_EDA!D6534="Pacific Asia",1,0)</f>
        <v>0</v>
      </c>
      <c r="P6533" s="6" t="n">
        <f aca="false">IF(1_Data_EDA!D6534="USCA",1,0)</f>
        <v>0</v>
      </c>
      <c r="Q6533" s="6" t="n">
        <f aca="false">IF(C6533&gt;MEDIAN(C$5:C$8004),1,0)</f>
        <v>0</v>
      </c>
      <c r="R6533" s="6" t="n">
        <f aca="false">IF(D6533&gt;2,1,0)</f>
        <v>1</v>
      </c>
    </row>
    <row r="6534" customFormat="false" ht="15" hidden="false" customHeight="true" outlineLevel="0" collapsed="false">
      <c r="A6534" s="6" t="n">
        <f aca="false">1_Data_EDA!O6535</f>
        <v>1</v>
      </c>
      <c r="B6534" s="6" t="n">
        <f aca="false">1_Data_EDA!H6535</f>
        <v>4</v>
      </c>
      <c r="C6534" s="7" t="n">
        <f aca="false">1_Data_EDA!I6535</f>
        <v>59.99000168</v>
      </c>
      <c r="D6534" s="6" t="n">
        <f aca="false">1_Data_EDA!J6535</f>
        <v>1</v>
      </c>
      <c r="E6534" s="7" t="n">
        <f aca="false">1_Data_EDA!K6535</f>
        <v>59.99000168</v>
      </c>
      <c r="F6534" s="7" t="n">
        <f aca="false">1_Data_EDA!L6535</f>
        <v>15</v>
      </c>
      <c r="G6534" s="8" t="n">
        <f aca="false">1_Data_EDA!M6535</f>
        <v>0.25</v>
      </c>
      <c r="H6534" s="6" t="n">
        <f aca="false">IF(1_Data_EDA!B6535="First Class",1,0)</f>
        <v>0</v>
      </c>
      <c r="I6534" s="6" t="n">
        <f aca="false">IF(1_Data_EDA!B6535="Second Class",1,0)</f>
        <v>0</v>
      </c>
      <c r="J6534" s="6" t="n">
        <f aca="false">IF(1_Data_EDA!B6535="Same Day",1,0)</f>
        <v>0</v>
      </c>
      <c r="K6534" s="6" t="n">
        <f aca="false">IF(1_Data_EDA!C6535="Corporate",1,0)</f>
        <v>0</v>
      </c>
      <c r="L6534" s="6" t="n">
        <f aca="false">IF(1_Data_EDA!C6535="Home Office",1,0)</f>
        <v>0</v>
      </c>
      <c r="M6534" s="6" t="n">
        <f aca="false">IF(1_Data_EDA!D6535="Europe",1,0)</f>
        <v>1</v>
      </c>
      <c r="N6534" s="6" t="n">
        <f aca="false">IF(1_Data_EDA!D6535="LATAM",1,0)</f>
        <v>0</v>
      </c>
      <c r="O6534" s="6" t="n">
        <f aca="false">IF(1_Data_EDA!D6535="Pacific Asia",1,0)</f>
        <v>0</v>
      </c>
      <c r="P6534" s="6" t="n">
        <f aca="false">IF(1_Data_EDA!D6535="USCA",1,0)</f>
        <v>0</v>
      </c>
      <c r="Q6534" s="6" t="n">
        <f aca="false">IF(C6534&gt;MEDIAN(C$5:C$8004),1,0)</f>
        <v>0</v>
      </c>
      <c r="R6534" s="6" t="n">
        <f aca="false">IF(D6534&gt;2,1,0)</f>
        <v>0</v>
      </c>
    </row>
    <row r="6535" customFormat="false" ht="15" hidden="false" customHeight="true" outlineLevel="0" collapsed="false">
      <c r="A6535" s="6" t="n">
        <f aca="false">1_Data_EDA!O6536</f>
        <v>1</v>
      </c>
      <c r="B6535" s="6" t="n">
        <f aca="false">1_Data_EDA!H6536</f>
        <v>4</v>
      </c>
      <c r="C6535" s="7" t="n">
        <f aca="false">1_Data_EDA!I6536</f>
        <v>99.98999786</v>
      </c>
      <c r="D6535" s="6" t="n">
        <f aca="false">1_Data_EDA!J6536</f>
        <v>1</v>
      </c>
      <c r="E6535" s="7" t="n">
        <f aca="false">1_Data_EDA!K6536</f>
        <v>99.98999786</v>
      </c>
      <c r="F6535" s="7" t="n">
        <f aca="false">1_Data_EDA!L6536</f>
        <v>18</v>
      </c>
      <c r="G6535" s="8" t="n">
        <f aca="false">1_Data_EDA!M6536</f>
        <v>0.180000007</v>
      </c>
      <c r="H6535" s="6" t="n">
        <f aca="false">IF(1_Data_EDA!B6536="First Class",1,0)</f>
        <v>0</v>
      </c>
      <c r="I6535" s="6" t="n">
        <f aca="false">IF(1_Data_EDA!B6536="Second Class",1,0)</f>
        <v>0</v>
      </c>
      <c r="J6535" s="6" t="n">
        <f aca="false">IF(1_Data_EDA!B6536="Same Day",1,0)</f>
        <v>0</v>
      </c>
      <c r="K6535" s="6" t="n">
        <f aca="false">IF(1_Data_EDA!C6536="Corporate",1,0)</f>
        <v>0</v>
      </c>
      <c r="L6535" s="6" t="n">
        <f aca="false">IF(1_Data_EDA!C6536="Home Office",1,0)</f>
        <v>0</v>
      </c>
      <c r="M6535" s="6" t="n">
        <f aca="false">IF(1_Data_EDA!D6536="Europe",1,0)</f>
        <v>0</v>
      </c>
      <c r="N6535" s="6" t="n">
        <f aca="false">IF(1_Data_EDA!D6536="LATAM",1,0)</f>
        <v>1</v>
      </c>
      <c r="O6535" s="6" t="n">
        <f aca="false">IF(1_Data_EDA!D6536="Pacific Asia",1,0)</f>
        <v>0</v>
      </c>
      <c r="P6535" s="6" t="n">
        <f aca="false">IF(1_Data_EDA!D6536="USCA",1,0)</f>
        <v>0</v>
      </c>
      <c r="Q6535" s="6" t="n">
        <f aca="false">IF(C6535&gt;MEDIAN(C$5:C$8004),1,0)</f>
        <v>1</v>
      </c>
      <c r="R6535" s="6" t="n">
        <f aca="false">IF(D6535&gt;2,1,0)</f>
        <v>0</v>
      </c>
    </row>
    <row r="6536" customFormat="false" ht="15" hidden="false" customHeight="true" outlineLevel="0" collapsed="false">
      <c r="A6536" s="6" t="n">
        <f aca="false">1_Data_EDA!O6537</f>
        <v>1</v>
      </c>
      <c r="B6536" s="6" t="n">
        <f aca="false">1_Data_EDA!H6537</f>
        <v>4</v>
      </c>
      <c r="C6536" s="7" t="n">
        <f aca="false">1_Data_EDA!I6537</f>
        <v>59.99000168</v>
      </c>
      <c r="D6536" s="6" t="n">
        <f aca="false">1_Data_EDA!J6537</f>
        <v>4</v>
      </c>
      <c r="E6536" s="7" t="n">
        <f aca="false">1_Data_EDA!K6537</f>
        <v>239.9600067</v>
      </c>
      <c r="F6536" s="7" t="n">
        <f aca="false">1_Data_EDA!L6537</f>
        <v>35.99000168</v>
      </c>
      <c r="G6536" s="8" t="n">
        <f aca="false">1_Data_EDA!M6537</f>
        <v>0.150000006</v>
      </c>
      <c r="H6536" s="6" t="n">
        <f aca="false">IF(1_Data_EDA!B6537="First Class",1,0)</f>
        <v>0</v>
      </c>
      <c r="I6536" s="6" t="n">
        <f aca="false">IF(1_Data_EDA!B6537="Second Class",1,0)</f>
        <v>0</v>
      </c>
      <c r="J6536" s="6" t="n">
        <f aca="false">IF(1_Data_EDA!B6537="Same Day",1,0)</f>
        <v>0</v>
      </c>
      <c r="K6536" s="6" t="n">
        <f aca="false">IF(1_Data_EDA!C6537="Corporate",1,0)</f>
        <v>0</v>
      </c>
      <c r="L6536" s="6" t="n">
        <f aca="false">IF(1_Data_EDA!C6537="Home Office",1,0)</f>
        <v>1</v>
      </c>
      <c r="M6536" s="6" t="n">
        <f aca="false">IF(1_Data_EDA!D6537="Europe",1,0)</f>
        <v>0</v>
      </c>
      <c r="N6536" s="6" t="n">
        <f aca="false">IF(1_Data_EDA!D6537="LATAM",1,0)</f>
        <v>1</v>
      </c>
      <c r="O6536" s="6" t="n">
        <f aca="false">IF(1_Data_EDA!D6537="Pacific Asia",1,0)</f>
        <v>0</v>
      </c>
      <c r="P6536" s="6" t="n">
        <f aca="false">IF(1_Data_EDA!D6537="USCA",1,0)</f>
        <v>0</v>
      </c>
      <c r="Q6536" s="6" t="n">
        <f aca="false">IF(C6536&gt;MEDIAN(C$5:C$8004),1,0)</f>
        <v>0</v>
      </c>
      <c r="R6536" s="6" t="n">
        <f aca="false">IF(D6536&gt;2,1,0)</f>
        <v>1</v>
      </c>
    </row>
    <row r="6537" customFormat="false" ht="15" hidden="false" customHeight="true" outlineLevel="0" collapsed="false">
      <c r="A6537" s="6" t="n">
        <f aca="false">1_Data_EDA!O6538</f>
        <v>0</v>
      </c>
      <c r="B6537" s="6" t="n">
        <f aca="false">1_Data_EDA!H6538</f>
        <v>4</v>
      </c>
      <c r="C6537" s="7" t="n">
        <f aca="false">1_Data_EDA!I6538</f>
        <v>39.99000168</v>
      </c>
      <c r="D6537" s="6" t="n">
        <f aca="false">1_Data_EDA!J6538</f>
        <v>1</v>
      </c>
      <c r="E6537" s="7" t="n">
        <f aca="false">1_Data_EDA!K6538</f>
        <v>39.99000168</v>
      </c>
      <c r="F6537" s="7" t="n">
        <f aca="false">1_Data_EDA!L6538</f>
        <v>4.800000191</v>
      </c>
      <c r="G6537" s="8" t="n">
        <f aca="false">1_Data_EDA!M6538</f>
        <v>0.119999997</v>
      </c>
      <c r="H6537" s="6" t="n">
        <f aca="false">IF(1_Data_EDA!B6538="First Class",1,0)</f>
        <v>0</v>
      </c>
      <c r="I6537" s="6" t="n">
        <f aca="false">IF(1_Data_EDA!B6538="Second Class",1,0)</f>
        <v>0</v>
      </c>
      <c r="J6537" s="6" t="n">
        <f aca="false">IF(1_Data_EDA!B6538="Same Day",1,0)</f>
        <v>0</v>
      </c>
      <c r="K6537" s="6" t="n">
        <f aca="false">IF(1_Data_EDA!C6538="Corporate",1,0)</f>
        <v>1</v>
      </c>
      <c r="L6537" s="6" t="n">
        <f aca="false">IF(1_Data_EDA!C6538="Home Office",1,0)</f>
        <v>0</v>
      </c>
      <c r="M6537" s="6" t="n">
        <f aca="false">IF(1_Data_EDA!D6538="Europe",1,0)</f>
        <v>0</v>
      </c>
      <c r="N6537" s="6" t="n">
        <f aca="false">IF(1_Data_EDA!D6538="LATAM",1,0)</f>
        <v>1</v>
      </c>
      <c r="O6537" s="6" t="n">
        <f aca="false">IF(1_Data_EDA!D6538="Pacific Asia",1,0)</f>
        <v>0</v>
      </c>
      <c r="P6537" s="6" t="n">
        <f aca="false">IF(1_Data_EDA!D6538="USCA",1,0)</f>
        <v>0</v>
      </c>
      <c r="Q6537" s="6" t="n">
        <f aca="false">IF(C6537&gt;MEDIAN(C$5:C$8004),1,0)</f>
        <v>0</v>
      </c>
      <c r="R6537" s="6" t="n">
        <f aca="false">IF(D6537&gt;2,1,0)</f>
        <v>0</v>
      </c>
    </row>
    <row r="6538" customFormat="false" ht="15" hidden="false" customHeight="true" outlineLevel="0" collapsed="false">
      <c r="A6538" s="6" t="n">
        <f aca="false">1_Data_EDA!O6539</f>
        <v>0</v>
      </c>
      <c r="B6538" s="6" t="n">
        <f aca="false">1_Data_EDA!H6539</f>
        <v>4</v>
      </c>
      <c r="C6538" s="7" t="n">
        <f aca="false">1_Data_EDA!I6539</f>
        <v>65</v>
      </c>
      <c r="D6538" s="6" t="n">
        <f aca="false">1_Data_EDA!J6539</f>
        <v>3</v>
      </c>
      <c r="E6538" s="7" t="n">
        <f aca="false">1_Data_EDA!K6539</f>
        <v>195</v>
      </c>
      <c r="F6538" s="7" t="n">
        <f aca="false">1_Data_EDA!L6539</f>
        <v>39</v>
      </c>
      <c r="G6538" s="8" t="n">
        <f aca="false">1_Data_EDA!M6539</f>
        <v>0.200000003</v>
      </c>
      <c r="H6538" s="6" t="n">
        <f aca="false">IF(1_Data_EDA!B6539="First Class",1,0)</f>
        <v>0</v>
      </c>
      <c r="I6538" s="6" t="n">
        <f aca="false">IF(1_Data_EDA!B6539="Second Class",1,0)</f>
        <v>0</v>
      </c>
      <c r="J6538" s="6" t="n">
        <f aca="false">IF(1_Data_EDA!B6539="Same Day",1,0)</f>
        <v>0</v>
      </c>
      <c r="K6538" s="6" t="n">
        <f aca="false">IF(1_Data_EDA!C6539="Corporate",1,0)</f>
        <v>0</v>
      </c>
      <c r="L6538" s="6" t="n">
        <f aca="false">IF(1_Data_EDA!C6539="Home Office",1,0)</f>
        <v>0</v>
      </c>
      <c r="M6538" s="6" t="n">
        <f aca="false">IF(1_Data_EDA!D6539="Europe",1,0)</f>
        <v>0</v>
      </c>
      <c r="N6538" s="6" t="n">
        <f aca="false">IF(1_Data_EDA!D6539="LATAM",1,0)</f>
        <v>0</v>
      </c>
      <c r="O6538" s="6" t="n">
        <f aca="false">IF(1_Data_EDA!D6539="Pacific Asia",1,0)</f>
        <v>0</v>
      </c>
      <c r="P6538" s="6" t="n">
        <f aca="false">IF(1_Data_EDA!D6539="USCA",1,0)</f>
        <v>1</v>
      </c>
      <c r="Q6538" s="6" t="n">
        <f aca="false">IF(C6538&gt;MEDIAN(C$5:C$8004),1,0)</f>
        <v>0</v>
      </c>
      <c r="R6538" s="6" t="n">
        <f aca="false">IF(D6538&gt;2,1,0)</f>
        <v>1</v>
      </c>
    </row>
    <row r="6539" customFormat="false" ht="15" hidden="false" customHeight="true" outlineLevel="0" collapsed="false">
      <c r="A6539" s="6" t="n">
        <f aca="false">1_Data_EDA!O6540</f>
        <v>0</v>
      </c>
      <c r="B6539" s="6" t="n">
        <f aca="false">1_Data_EDA!H6540</f>
        <v>4</v>
      </c>
      <c r="C6539" s="7" t="n">
        <f aca="false">1_Data_EDA!I6540</f>
        <v>249.9900055</v>
      </c>
      <c r="D6539" s="6" t="n">
        <f aca="false">1_Data_EDA!J6540</f>
        <v>1</v>
      </c>
      <c r="E6539" s="7" t="n">
        <f aca="false">1_Data_EDA!K6540</f>
        <v>249.9900055</v>
      </c>
      <c r="F6539" s="7" t="n">
        <f aca="false">1_Data_EDA!L6540</f>
        <v>40</v>
      </c>
      <c r="G6539" s="8" t="n">
        <f aca="false">1_Data_EDA!M6540</f>
        <v>0.159999996</v>
      </c>
      <c r="H6539" s="6" t="n">
        <f aca="false">IF(1_Data_EDA!B6540="First Class",1,0)</f>
        <v>0</v>
      </c>
      <c r="I6539" s="6" t="n">
        <f aca="false">IF(1_Data_EDA!B6540="Second Class",1,0)</f>
        <v>0</v>
      </c>
      <c r="J6539" s="6" t="n">
        <f aca="false">IF(1_Data_EDA!B6540="Same Day",1,0)</f>
        <v>0</v>
      </c>
      <c r="K6539" s="6" t="n">
        <f aca="false">IF(1_Data_EDA!C6540="Corporate",1,0)</f>
        <v>1</v>
      </c>
      <c r="L6539" s="6" t="n">
        <f aca="false">IF(1_Data_EDA!C6540="Home Office",1,0)</f>
        <v>0</v>
      </c>
      <c r="M6539" s="6" t="n">
        <f aca="false">IF(1_Data_EDA!D6540="Europe",1,0)</f>
        <v>1</v>
      </c>
      <c r="N6539" s="6" t="n">
        <f aca="false">IF(1_Data_EDA!D6540="LATAM",1,0)</f>
        <v>0</v>
      </c>
      <c r="O6539" s="6" t="n">
        <f aca="false">IF(1_Data_EDA!D6540="Pacific Asia",1,0)</f>
        <v>0</v>
      </c>
      <c r="P6539" s="6" t="n">
        <f aca="false">IF(1_Data_EDA!D6540="USCA",1,0)</f>
        <v>0</v>
      </c>
      <c r="Q6539" s="6" t="n">
        <f aca="false">IF(C6539&gt;MEDIAN(C$5:C$8004),1,0)</f>
        <v>1</v>
      </c>
      <c r="R6539" s="6" t="n">
        <f aca="false">IF(D6539&gt;2,1,0)</f>
        <v>0</v>
      </c>
    </row>
    <row r="6540" customFormat="false" ht="15" hidden="false" customHeight="true" outlineLevel="0" collapsed="false">
      <c r="A6540" s="6" t="n">
        <f aca="false">1_Data_EDA!O6541</f>
        <v>0</v>
      </c>
      <c r="B6540" s="6" t="n">
        <f aca="false">1_Data_EDA!H6541</f>
        <v>4</v>
      </c>
      <c r="C6540" s="7" t="n">
        <f aca="false">1_Data_EDA!I6541</f>
        <v>59.99000168</v>
      </c>
      <c r="D6540" s="6" t="n">
        <f aca="false">1_Data_EDA!J6541</f>
        <v>1</v>
      </c>
      <c r="E6540" s="7" t="n">
        <f aca="false">1_Data_EDA!K6541</f>
        <v>59.99000168</v>
      </c>
      <c r="F6540" s="7" t="n">
        <f aca="false">1_Data_EDA!L6541</f>
        <v>12</v>
      </c>
      <c r="G6540" s="8" t="n">
        <f aca="false">1_Data_EDA!M6541</f>
        <v>0.200000003</v>
      </c>
      <c r="H6540" s="6" t="n">
        <f aca="false">IF(1_Data_EDA!B6541="First Class",1,0)</f>
        <v>0</v>
      </c>
      <c r="I6540" s="6" t="n">
        <f aca="false">IF(1_Data_EDA!B6541="Second Class",1,0)</f>
        <v>0</v>
      </c>
      <c r="J6540" s="6" t="n">
        <f aca="false">IF(1_Data_EDA!B6541="Same Day",1,0)</f>
        <v>0</v>
      </c>
      <c r="K6540" s="6" t="n">
        <f aca="false">IF(1_Data_EDA!C6541="Corporate",1,0)</f>
        <v>1</v>
      </c>
      <c r="L6540" s="6" t="n">
        <f aca="false">IF(1_Data_EDA!C6541="Home Office",1,0)</f>
        <v>0</v>
      </c>
      <c r="M6540" s="6" t="n">
        <f aca="false">IF(1_Data_EDA!D6541="Europe",1,0)</f>
        <v>1</v>
      </c>
      <c r="N6540" s="6" t="n">
        <f aca="false">IF(1_Data_EDA!D6541="LATAM",1,0)</f>
        <v>0</v>
      </c>
      <c r="O6540" s="6" t="n">
        <f aca="false">IF(1_Data_EDA!D6541="Pacific Asia",1,0)</f>
        <v>0</v>
      </c>
      <c r="P6540" s="6" t="n">
        <f aca="false">IF(1_Data_EDA!D6541="USCA",1,0)</f>
        <v>0</v>
      </c>
      <c r="Q6540" s="6" t="n">
        <f aca="false">IF(C6540&gt;MEDIAN(C$5:C$8004),1,0)</f>
        <v>0</v>
      </c>
      <c r="R6540" s="6" t="n">
        <f aca="false">IF(D6540&gt;2,1,0)</f>
        <v>0</v>
      </c>
    </row>
    <row r="6541" customFormat="false" ht="15" hidden="false" customHeight="true" outlineLevel="0" collapsed="false">
      <c r="A6541" s="6" t="n">
        <f aca="false">1_Data_EDA!O6542</f>
        <v>1</v>
      </c>
      <c r="B6541" s="6" t="n">
        <f aca="false">1_Data_EDA!H6542</f>
        <v>1</v>
      </c>
      <c r="C6541" s="7" t="n">
        <f aca="false">1_Data_EDA!I6542</f>
        <v>59.99000168</v>
      </c>
      <c r="D6541" s="6" t="n">
        <f aca="false">1_Data_EDA!J6542</f>
        <v>1</v>
      </c>
      <c r="E6541" s="7" t="n">
        <f aca="false">1_Data_EDA!K6542</f>
        <v>59.99000168</v>
      </c>
      <c r="F6541" s="7" t="n">
        <f aca="false">1_Data_EDA!L6542</f>
        <v>2.400000095</v>
      </c>
      <c r="G6541" s="8" t="n">
        <f aca="false">1_Data_EDA!M6542</f>
        <v>0.039999999</v>
      </c>
      <c r="H6541" s="6" t="n">
        <f aca="false">IF(1_Data_EDA!B6542="First Class",1,0)</f>
        <v>1</v>
      </c>
      <c r="I6541" s="6" t="n">
        <f aca="false">IF(1_Data_EDA!B6542="Second Class",1,0)</f>
        <v>0</v>
      </c>
      <c r="J6541" s="6" t="n">
        <f aca="false">IF(1_Data_EDA!B6542="Same Day",1,0)</f>
        <v>0</v>
      </c>
      <c r="K6541" s="6" t="n">
        <f aca="false">IF(1_Data_EDA!C6542="Corporate",1,0)</f>
        <v>0</v>
      </c>
      <c r="L6541" s="6" t="n">
        <f aca="false">IF(1_Data_EDA!C6542="Home Office",1,0)</f>
        <v>0</v>
      </c>
      <c r="M6541" s="6" t="n">
        <f aca="false">IF(1_Data_EDA!D6542="Europe",1,0)</f>
        <v>1</v>
      </c>
      <c r="N6541" s="6" t="n">
        <f aca="false">IF(1_Data_EDA!D6542="LATAM",1,0)</f>
        <v>0</v>
      </c>
      <c r="O6541" s="6" t="n">
        <f aca="false">IF(1_Data_EDA!D6542="Pacific Asia",1,0)</f>
        <v>0</v>
      </c>
      <c r="P6541" s="6" t="n">
        <f aca="false">IF(1_Data_EDA!D6542="USCA",1,0)</f>
        <v>0</v>
      </c>
      <c r="Q6541" s="6" t="n">
        <f aca="false">IF(C6541&gt;MEDIAN(C$5:C$8004),1,0)</f>
        <v>0</v>
      </c>
      <c r="R6541" s="6" t="n">
        <f aca="false">IF(D6541&gt;2,1,0)</f>
        <v>0</v>
      </c>
    </row>
    <row r="6542" customFormat="false" ht="15" hidden="false" customHeight="true" outlineLevel="0" collapsed="false">
      <c r="A6542" s="6" t="n">
        <f aca="false">1_Data_EDA!O6543</f>
        <v>0</v>
      </c>
      <c r="B6542" s="6" t="n">
        <f aca="false">1_Data_EDA!H6543</f>
        <v>4</v>
      </c>
      <c r="C6542" s="7" t="n">
        <f aca="false">1_Data_EDA!I6543</f>
        <v>59.99000168</v>
      </c>
      <c r="D6542" s="6" t="n">
        <f aca="false">1_Data_EDA!J6543</f>
        <v>4</v>
      </c>
      <c r="E6542" s="7" t="n">
        <f aca="false">1_Data_EDA!K6543</f>
        <v>239.9600067</v>
      </c>
      <c r="F6542" s="7" t="n">
        <f aca="false">1_Data_EDA!L6543</f>
        <v>21.60000038</v>
      </c>
      <c r="G6542" s="8" t="n">
        <f aca="false">1_Data_EDA!M6543</f>
        <v>0.090000004</v>
      </c>
      <c r="H6542" s="6" t="n">
        <f aca="false">IF(1_Data_EDA!B6543="First Class",1,0)</f>
        <v>0</v>
      </c>
      <c r="I6542" s="6" t="n">
        <f aca="false">IF(1_Data_EDA!B6543="Second Class",1,0)</f>
        <v>0</v>
      </c>
      <c r="J6542" s="6" t="n">
        <f aca="false">IF(1_Data_EDA!B6543="Same Day",1,0)</f>
        <v>0</v>
      </c>
      <c r="K6542" s="6" t="n">
        <f aca="false">IF(1_Data_EDA!C6543="Corporate",1,0)</f>
        <v>0</v>
      </c>
      <c r="L6542" s="6" t="n">
        <f aca="false">IF(1_Data_EDA!C6543="Home Office",1,0)</f>
        <v>0</v>
      </c>
      <c r="M6542" s="6" t="n">
        <f aca="false">IF(1_Data_EDA!D6543="Europe",1,0)</f>
        <v>1</v>
      </c>
      <c r="N6542" s="6" t="n">
        <f aca="false">IF(1_Data_EDA!D6543="LATAM",1,0)</f>
        <v>0</v>
      </c>
      <c r="O6542" s="6" t="n">
        <f aca="false">IF(1_Data_EDA!D6543="Pacific Asia",1,0)</f>
        <v>0</v>
      </c>
      <c r="P6542" s="6" t="n">
        <f aca="false">IF(1_Data_EDA!D6543="USCA",1,0)</f>
        <v>0</v>
      </c>
      <c r="Q6542" s="6" t="n">
        <f aca="false">IF(C6542&gt;MEDIAN(C$5:C$8004),1,0)</f>
        <v>0</v>
      </c>
      <c r="R6542" s="6" t="n">
        <f aca="false">IF(D6542&gt;2,1,0)</f>
        <v>1</v>
      </c>
    </row>
    <row r="6543" customFormat="false" ht="15" hidden="false" customHeight="true" outlineLevel="0" collapsed="false">
      <c r="A6543" s="6" t="n">
        <f aca="false">1_Data_EDA!O6544</f>
        <v>0</v>
      </c>
      <c r="B6543" s="6" t="n">
        <f aca="false">1_Data_EDA!H6544</f>
        <v>4</v>
      </c>
      <c r="C6543" s="7" t="n">
        <f aca="false">1_Data_EDA!I6544</f>
        <v>99.98999786</v>
      </c>
      <c r="D6543" s="6" t="n">
        <f aca="false">1_Data_EDA!J6544</f>
        <v>4</v>
      </c>
      <c r="E6543" s="7" t="n">
        <f aca="false">1_Data_EDA!K6544</f>
        <v>399.9599915</v>
      </c>
      <c r="F6543" s="7" t="n">
        <f aca="false">1_Data_EDA!L6544</f>
        <v>79.98999786</v>
      </c>
      <c r="G6543" s="8" t="n">
        <f aca="false">1_Data_EDA!M6544</f>
        <v>0.200000003</v>
      </c>
      <c r="H6543" s="6" t="n">
        <f aca="false">IF(1_Data_EDA!B6544="First Class",1,0)</f>
        <v>0</v>
      </c>
      <c r="I6543" s="6" t="n">
        <f aca="false">IF(1_Data_EDA!B6544="Second Class",1,0)</f>
        <v>0</v>
      </c>
      <c r="J6543" s="6" t="n">
        <f aca="false">IF(1_Data_EDA!B6544="Same Day",1,0)</f>
        <v>0</v>
      </c>
      <c r="K6543" s="6" t="n">
        <f aca="false">IF(1_Data_EDA!C6544="Corporate",1,0)</f>
        <v>0</v>
      </c>
      <c r="L6543" s="6" t="n">
        <f aca="false">IF(1_Data_EDA!C6544="Home Office",1,0)</f>
        <v>0</v>
      </c>
      <c r="M6543" s="6" t="n">
        <f aca="false">IF(1_Data_EDA!D6544="Europe",1,0)</f>
        <v>0</v>
      </c>
      <c r="N6543" s="6" t="n">
        <f aca="false">IF(1_Data_EDA!D6544="LATAM",1,0)</f>
        <v>0</v>
      </c>
      <c r="O6543" s="6" t="n">
        <f aca="false">IF(1_Data_EDA!D6544="Pacific Asia",1,0)</f>
        <v>1</v>
      </c>
      <c r="P6543" s="6" t="n">
        <f aca="false">IF(1_Data_EDA!D6544="USCA",1,0)</f>
        <v>0</v>
      </c>
      <c r="Q6543" s="6" t="n">
        <f aca="false">IF(C6543&gt;MEDIAN(C$5:C$8004),1,0)</f>
        <v>1</v>
      </c>
      <c r="R6543" s="6" t="n">
        <f aca="false">IF(D6543&gt;2,1,0)</f>
        <v>1</v>
      </c>
    </row>
    <row r="6544" customFormat="false" ht="15" hidden="false" customHeight="true" outlineLevel="0" collapsed="false">
      <c r="A6544" s="6" t="n">
        <f aca="false">1_Data_EDA!O6545</f>
        <v>1</v>
      </c>
      <c r="B6544" s="6" t="n">
        <f aca="false">1_Data_EDA!H6545</f>
        <v>1</v>
      </c>
      <c r="C6544" s="7" t="n">
        <f aca="false">1_Data_EDA!I6545</f>
        <v>59.99000168</v>
      </c>
      <c r="D6544" s="6" t="n">
        <f aca="false">1_Data_EDA!J6545</f>
        <v>1</v>
      </c>
      <c r="E6544" s="7" t="n">
        <f aca="false">1_Data_EDA!K6545</f>
        <v>59.99000168</v>
      </c>
      <c r="F6544" s="7" t="n">
        <f aca="false">1_Data_EDA!L6545</f>
        <v>9.600000381</v>
      </c>
      <c r="G6544" s="8" t="n">
        <f aca="false">1_Data_EDA!M6545</f>
        <v>0.159999996</v>
      </c>
      <c r="H6544" s="6" t="n">
        <f aca="false">IF(1_Data_EDA!B6545="First Class",1,0)</f>
        <v>1</v>
      </c>
      <c r="I6544" s="6" t="n">
        <f aca="false">IF(1_Data_EDA!B6545="Second Class",1,0)</f>
        <v>0</v>
      </c>
      <c r="J6544" s="6" t="n">
        <f aca="false">IF(1_Data_EDA!B6545="Same Day",1,0)</f>
        <v>0</v>
      </c>
      <c r="K6544" s="6" t="n">
        <f aca="false">IF(1_Data_EDA!C6545="Corporate",1,0)</f>
        <v>0</v>
      </c>
      <c r="L6544" s="6" t="n">
        <f aca="false">IF(1_Data_EDA!C6545="Home Office",1,0)</f>
        <v>0</v>
      </c>
      <c r="M6544" s="6" t="n">
        <f aca="false">IF(1_Data_EDA!D6545="Europe",1,0)</f>
        <v>0</v>
      </c>
      <c r="N6544" s="6" t="n">
        <f aca="false">IF(1_Data_EDA!D6545="LATAM",1,0)</f>
        <v>0</v>
      </c>
      <c r="O6544" s="6" t="n">
        <f aca="false">IF(1_Data_EDA!D6545="Pacific Asia",1,0)</f>
        <v>1</v>
      </c>
      <c r="P6544" s="6" t="n">
        <f aca="false">IF(1_Data_EDA!D6545="USCA",1,0)</f>
        <v>0</v>
      </c>
      <c r="Q6544" s="6" t="n">
        <f aca="false">IF(C6544&gt;MEDIAN(C$5:C$8004),1,0)</f>
        <v>0</v>
      </c>
      <c r="R6544" s="6" t="n">
        <f aca="false">IF(D6544&gt;2,1,0)</f>
        <v>0</v>
      </c>
    </row>
    <row r="6545" customFormat="false" ht="15" hidden="false" customHeight="true" outlineLevel="0" collapsed="false">
      <c r="A6545" s="6" t="n">
        <f aca="false">1_Data_EDA!O6546</f>
        <v>1</v>
      </c>
      <c r="B6545" s="6" t="n">
        <f aca="false">1_Data_EDA!H6546</f>
        <v>1</v>
      </c>
      <c r="C6545" s="7" t="n">
        <f aca="false">1_Data_EDA!I6546</f>
        <v>49.97999954</v>
      </c>
      <c r="D6545" s="6" t="n">
        <f aca="false">1_Data_EDA!J6546</f>
        <v>3</v>
      </c>
      <c r="E6545" s="7" t="n">
        <f aca="false">1_Data_EDA!K6546</f>
        <v>149.9400024</v>
      </c>
      <c r="F6545" s="7" t="n">
        <f aca="false">1_Data_EDA!L6546</f>
        <v>13.48999977</v>
      </c>
      <c r="G6545" s="8" t="n">
        <f aca="false">1_Data_EDA!M6546</f>
        <v>0.090000004</v>
      </c>
      <c r="H6545" s="6" t="n">
        <f aca="false">IF(1_Data_EDA!B6546="First Class",1,0)</f>
        <v>1</v>
      </c>
      <c r="I6545" s="6" t="n">
        <f aca="false">IF(1_Data_EDA!B6546="Second Class",1,0)</f>
        <v>0</v>
      </c>
      <c r="J6545" s="6" t="n">
        <f aca="false">IF(1_Data_EDA!B6546="Same Day",1,0)</f>
        <v>0</v>
      </c>
      <c r="K6545" s="6" t="n">
        <f aca="false">IF(1_Data_EDA!C6546="Corporate",1,0)</f>
        <v>0</v>
      </c>
      <c r="L6545" s="6" t="n">
        <f aca="false">IF(1_Data_EDA!C6546="Home Office",1,0)</f>
        <v>0</v>
      </c>
      <c r="M6545" s="6" t="n">
        <f aca="false">IF(1_Data_EDA!D6546="Europe",1,0)</f>
        <v>0</v>
      </c>
      <c r="N6545" s="6" t="n">
        <f aca="false">IF(1_Data_EDA!D6546="LATAM",1,0)</f>
        <v>0</v>
      </c>
      <c r="O6545" s="6" t="n">
        <f aca="false">IF(1_Data_EDA!D6546="Pacific Asia",1,0)</f>
        <v>1</v>
      </c>
      <c r="P6545" s="6" t="n">
        <f aca="false">IF(1_Data_EDA!D6546="USCA",1,0)</f>
        <v>0</v>
      </c>
      <c r="Q6545" s="6" t="n">
        <f aca="false">IF(C6545&gt;MEDIAN(C$5:C$8004),1,0)</f>
        <v>0</v>
      </c>
      <c r="R6545" s="6" t="n">
        <f aca="false">IF(D6545&gt;2,1,0)</f>
        <v>1</v>
      </c>
    </row>
    <row r="6546" customFormat="false" ht="15" hidden="false" customHeight="true" outlineLevel="0" collapsed="false">
      <c r="A6546" s="6" t="n">
        <f aca="false">1_Data_EDA!O6547</f>
        <v>1</v>
      </c>
      <c r="B6546" s="6" t="n">
        <f aca="false">1_Data_EDA!H6547</f>
        <v>4</v>
      </c>
      <c r="C6546" s="7" t="n">
        <f aca="false">1_Data_EDA!I6547</f>
        <v>1500</v>
      </c>
      <c r="D6546" s="6" t="n">
        <f aca="false">1_Data_EDA!J6547</f>
        <v>1</v>
      </c>
      <c r="E6546" s="7" t="n">
        <f aca="false">1_Data_EDA!K6547</f>
        <v>1500</v>
      </c>
      <c r="F6546" s="7" t="n">
        <f aca="false">1_Data_EDA!L6547</f>
        <v>0</v>
      </c>
      <c r="G6546" s="8" t="n">
        <f aca="false">1_Data_EDA!M6547</f>
        <v>0</v>
      </c>
      <c r="H6546" s="6" t="n">
        <f aca="false">IF(1_Data_EDA!B6547="First Class",1,0)</f>
        <v>0</v>
      </c>
      <c r="I6546" s="6" t="n">
        <f aca="false">IF(1_Data_EDA!B6547="Second Class",1,0)</f>
        <v>0</v>
      </c>
      <c r="J6546" s="6" t="n">
        <f aca="false">IF(1_Data_EDA!B6547="Same Day",1,0)</f>
        <v>0</v>
      </c>
      <c r="K6546" s="6" t="n">
        <f aca="false">IF(1_Data_EDA!C6547="Corporate",1,0)</f>
        <v>0</v>
      </c>
      <c r="L6546" s="6" t="n">
        <f aca="false">IF(1_Data_EDA!C6547="Home Office",1,0)</f>
        <v>1</v>
      </c>
      <c r="M6546" s="6" t="n">
        <f aca="false">IF(1_Data_EDA!D6547="Europe",1,0)</f>
        <v>1</v>
      </c>
      <c r="N6546" s="6" t="n">
        <f aca="false">IF(1_Data_EDA!D6547="LATAM",1,0)</f>
        <v>0</v>
      </c>
      <c r="O6546" s="6" t="n">
        <f aca="false">IF(1_Data_EDA!D6547="Pacific Asia",1,0)</f>
        <v>0</v>
      </c>
      <c r="P6546" s="6" t="n">
        <f aca="false">IF(1_Data_EDA!D6547="USCA",1,0)</f>
        <v>0</v>
      </c>
      <c r="Q6546" s="6" t="n">
        <f aca="false">IF(C6546&gt;MEDIAN(C$5:C$8004),1,0)</f>
        <v>1</v>
      </c>
      <c r="R6546" s="6" t="n">
        <f aca="false">IF(D6546&gt;2,1,0)</f>
        <v>0</v>
      </c>
    </row>
    <row r="6547" customFormat="false" ht="15" hidden="false" customHeight="true" outlineLevel="0" collapsed="false">
      <c r="A6547" s="6" t="n">
        <f aca="false">1_Data_EDA!O6548</f>
        <v>1</v>
      </c>
      <c r="B6547" s="6" t="n">
        <f aca="false">1_Data_EDA!H6548</f>
        <v>1</v>
      </c>
      <c r="C6547" s="7" t="n">
        <f aca="false">1_Data_EDA!I6548</f>
        <v>399.980011</v>
      </c>
      <c r="D6547" s="6" t="n">
        <f aca="false">1_Data_EDA!J6548</f>
        <v>1</v>
      </c>
      <c r="E6547" s="7" t="n">
        <f aca="false">1_Data_EDA!K6548</f>
        <v>399.980011</v>
      </c>
      <c r="F6547" s="7" t="n">
        <f aca="false">1_Data_EDA!L6548</f>
        <v>80</v>
      </c>
      <c r="G6547" s="8" t="n">
        <f aca="false">1_Data_EDA!M6548</f>
        <v>0.200000003</v>
      </c>
      <c r="H6547" s="6" t="n">
        <f aca="false">IF(1_Data_EDA!B6548="First Class",1,0)</f>
        <v>1</v>
      </c>
      <c r="I6547" s="6" t="n">
        <f aca="false">IF(1_Data_EDA!B6548="Second Class",1,0)</f>
        <v>0</v>
      </c>
      <c r="J6547" s="6" t="n">
        <f aca="false">IF(1_Data_EDA!B6548="Same Day",1,0)</f>
        <v>0</v>
      </c>
      <c r="K6547" s="6" t="n">
        <f aca="false">IF(1_Data_EDA!C6548="Corporate",1,0)</f>
        <v>0</v>
      </c>
      <c r="L6547" s="6" t="n">
        <f aca="false">IF(1_Data_EDA!C6548="Home Office",1,0)</f>
        <v>0</v>
      </c>
      <c r="M6547" s="6" t="n">
        <f aca="false">IF(1_Data_EDA!D6548="Europe",1,0)</f>
        <v>0</v>
      </c>
      <c r="N6547" s="6" t="n">
        <f aca="false">IF(1_Data_EDA!D6548="LATAM",1,0)</f>
        <v>0</v>
      </c>
      <c r="O6547" s="6" t="n">
        <f aca="false">IF(1_Data_EDA!D6548="Pacific Asia",1,0)</f>
        <v>0</v>
      </c>
      <c r="P6547" s="6" t="n">
        <f aca="false">IF(1_Data_EDA!D6548="USCA",1,0)</f>
        <v>0</v>
      </c>
      <c r="Q6547" s="6" t="n">
        <f aca="false">IF(C6547&gt;MEDIAN(C$5:C$8004),1,0)</f>
        <v>1</v>
      </c>
      <c r="R6547" s="6" t="n">
        <f aca="false">IF(D6547&gt;2,1,0)</f>
        <v>0</v>
      </c>
    </row>
    <row r="6548" customFormat="false" ht="15" hidden="false" customHeight="true" outlineLevel="0" collapsed="false">
      <c r="A6548" s="6" t="n">
        <f aca="false">1_Data_EDA!O6549</f>
        <v>0</v>
      </c>
      <c r="B6548" s="6" t="n">
        <f aca="false">1_Data_EDA!H6549</f>
        <v>4</v>
      </c>
      <c r="C6548" s="7" t="n">
        <f aca="false">1_Data_EDA!I6549</f>
        <v>199.9900055</v>
      </c>
      <c r="D6548" s="6" t="n">
        <f aca="false">1_Data_EDA!J6549</f>
        <v>1</v>
      </c>
      <c r="E6548" s="7" t="n">
        <f aca="false">1_Data_EDA!K6549</f>
        <v>199.9900055</v>
      </c>
      <c r="F6548" s="7" t="n">
        <f aca="false">1_Data_EDA!L6549</f>
        <v>4</v>
      </c>
      <c r="G6548" s="8" t="n">
        <f aca="false">1_Data_EDA!M6549</f>
        <v>0.02</v>
      </c>
      <c r="H6548" s="6" t="n">
        <f aca="false">IF(1_Data_EDA!B6549="First Class",1,0)</f>
        <v>0</v>
      </c>
      <c r="I6548" s="6" t="n">
        <f aca="false">IF(1_Data_EDA!B6549="Second Class",1,0)</f>
        <v>0</v>
      </c>
      <c r="J6548" s="6" t="n">
        <f aca="false">IF(1_Data_EDA!B6549="Same Day",1,0)</f>
        <v>0</v>
      </c>
      <c r="K6548" s="6" t="n">
        <f aca="false">IF(1_Data_EDA!C6549="Corporate",1,0)</f>
        <v>0</v>
      </c>
      <c r="L6548" s="6" t="n">
        <f aca="false">IF(1_Data_EDA!C6549="Home Office",1,0)</f>
        <v>0</v>
      </c>
      <c r="M6548" s="6" t="n">
        <f aca="false">IF(1_Data_EDA!D6549="Europe",1,0)</f>
        <v>1</v>
      </c>
      <c r="N6548" s="6" t="n">
        <f aca="false">IF(1_Data_EDA!D6549="LATAM",1,0)</f>
        <v>0</v>
      </c>
      <c r="O6548" s="6" t="n">
        <f aca="false">IF(1_Data_EDA!D6549="Pacific Asia",1,0)</f>
        <v>0</v>
      </c>
      <c r="P6548" s="6" t="n">
        <f aca="false">IF(1_Data_EDA!D6549="USCA",1,0)</f>
        <v>0</v>
      </c>
      <c r="Q6548" s="6" t="n">
        <f aca="false">IF(C6548&gt;MEDIAN(C$5:C$8004),1,0)</f>
        <v>1</v>
      </c>
      <c r="R6548" s="6" t="n">
        <f aca="false">IF(D6548&gt;2,1,0)</f>
        <v>0</v>
      </c>
    </row>
    <row r="6549" customFormat="false" ht="15" hidden="false" customHeight="true" outlineLevel="0" collapsed="false">
      <c r="A6549" s="6" t="n">
        <f aca="false">1_Data_EDA!O6550</f>
        <v>1</v>
      </c>
      <c r="B6549" s="6" t="n">
        <f aca="false">1_Data_EDA!H6550</f>
        <v>4</v>
      </c>
      <c r="C6549" s="7" t="n">
        <f aca="false">1_Data_EDA!I6550</f>
        <v>59.99000168</v>
      </c>
      <c r="D6549" s="6" t="n">
        <f aca="false">1_Data_EDA!J6550</f>
        <v>2</v>
      </c>
      <c r="E6549" s="7" t="n">
        <f aca="false">1_Data_EDA!K6550</f>
        <v>119.9800034</v>
      </c>
      <c r="F6549" s="7" t="n">
        <f aca="false">1_Data_EDA!L6550</f>
        <v>6</v>
      </c>
      <c r="G6549" s="8" t="n">
        <f aca="false">1_Data_EDA!M6550</f>
        <v>0.050000001</v>
      </c>
      <c r="H6549" s="6" t="n">
        <f aca="false">IF(1_Data_EDA!B6550="First Class",1,0)</f>
        <v>0</v>
      </c>
      <c r="I6549" s="6" t="n">
        <f aca="false">IF(1_Data_EDA!B6550="Second Class",1,0)</f>
        <v>0</v>
      </c>
      <c r="J6549" s="6" t="n">
        <f aca="false">IF(1_Data_EDA!B6550="Same Day",1,0)</f>
        <v>0</v>
      </c>
      <c r="K6549" s="6" t="n">
        <f aca="false">IF(1_Data_EDA!C6550="Corporate",1,0)</f>
        <v>0</v>
      </c>
      <c r="L6549" s="6" t="n">
        <f aca="false">IF(1_Data_EDA!C6550="Home Office",1,0)</f>
        <v>0</v>
      </c>
      <c r="M6549" s="6" t="n">
        <f aca="false">IF(1_Data_EDA!D6550="Europe",1,0)</f>
        <v>0</v>
      </c>
      <c r="N6549" s="6" t="n">
        <f aca="false">IF(1_Data_EDA!D6550="LATAM",1,0)</f>
        <v>1</v>
      </c>
      <c r="O6549" s="6" t="n">
        <f aca="false">IF(1_Data_EDA!D6550="Pacific Asia",1,0)</f>
        <v>0</v>
      </c>
      <c r="P6549" s="6" t="n">
        <f aca="false">IF(1_Data_EDA!D6550="USCA",1,0)</f>
        <v>0</v>
      </c>
      <c r="Q6549" s="6" t="n">
        <f aca="false">IF(C6549&gt;MEDIAN(C$5:C$8004),1,0)</f>
        <v>0</v>
      </c>
      <c r="R6549" s="6" t="n">
        <f aca="false">IF(D6549&gt;2,1,0)</f>
        <v>0</v>
      </c>
    </row>
    <row r="6550" customFormat="false" ht="15" hidden="false" customHeight="true" outlineLevel="0" collapsed="false">
      <c r="A6550" s="6" t="n">
        <f aca="false">1_Data_EDA!O6551</f>
        <v>0</v>
      </c>
      <c r="B6550" s="6" t="n">
        <f aca="false">1_Data_EDA!H6551</f>
        <v>4</v>
      </c>
      <c r="C6550" s="7" t="n">
        <f aca="false">1_Data_EDA!I6551</f>
        <v>49.97999954</v>
      </c>
      <c r="D6550" s="6" t="n">
        <f aca="false">1_Data_EDA!J6551</f>
        <v>5</v>
      </c>
      <c r="E6550" s="7" t="n">
        <f aca="false">1_Data_EDA!K6551</f>
        <v>249.8999939</v>
      </c>
      <c r="F6550" s="7" t="n">
        <f aca="false">1_Data_EDA!L6551</f>
        <v>29.98999977</v>
      </c>
      <c r="G6550" s="8" t="n">
        <f aca="false">1_Data_EDA!M6551</f>
        <v>0.119999997</v>
      </c>
      <c r="H6550" s="6" t="n">
        <f aca="false">IF(1_Data_EDA!B6551="First Class",1,0)</f>
        <v>0</v>
      </c>
      <c r="I6550" s="6" t="n">
        <f aca="false">IF(1_Data_EDA!B6551="Second Class",1,0)</f>
        <v>0</v>
      </c>
      <c r="J6550" s="6" t="n">
        <f aca="false">IF(1_Data_EDA!B6551="Same Day",1,0)</f>
        <v>0</v>
      </c>
      <c r="K6550" s="6" t="n">
        <f aca="false">IF(1_Data_EDA!C6551="Corporate",1,0)</f>
        <v>0</v>
      </c>
      <c r="L6550" s="6" t="n">
        <f aca="false">IF(1_Data_EDA!C6551="Home Office",1,0)</f>
        <v>0</v>
      </c>
      <c r="M6550" s="6" t="n">
        <f aca="false">IF(1_Data_EDA!D6551="Europe",1,0)</f>
        <v>0</v>
      </c>
      <c r="N6550" s="6" t="n">
        <f aca="false">IF(1_Data_EDA!D6551="LATAM",1,0)</f>
        <v>1</v>
      </c>
      <c r="O6550" s="6" t="n">
        <f aca="false">IF(1_Data_EDA!D6551="Pacific Asia",1,0)</f>
        <v>0</v>
      </c>
      <c r="P6550" s="6" t="n">
        <f aca="false">IF(1_Data_EDA!D6551="USCA",1,0)</f>
        <v>0</v>
      </c>
      <c r="Q6550" s="6" t="n">
        <f aca="false">IF(C6550&gt;MEDIAN(C$5:C$8004),1,0)</f>
        <v>0</v>
      </c>
      <c r="R6550" s="6" t="n">
        <f aca="false">IF(D6550&gt;2,1,0)</f>
        <v>1</v>
      </c>
    </row>
    <row r="6551" customFormat="false" ht="15" hidden="false" customHeight="true" outlineLevel="0" collapsed="false">
      <c r="A6551" s="6" t="n">
        <f aca="false">1_Data_EDA!O6552</f>
        <v>1</v>
      </c>
      <c r="B6551" s="6" t="n">
        <f aca="false">1_Data_EDA!H6552</f>
        <v>2</v>
      </c>
      <c r="C6551" s="7" t="n">
        <f aca="false">1_Data_EDA!I6552</f>
        <v>49.97999954</v>
      </c>
      <c r="D6551" s="6" t="n">
        <f aca="false">1_Data_EDA!J6552</f>
        <v>1</v>
      </c>
      <c r="E6551" s="7" t="n">
        <f aca="false">1_Data_EDA!K6552</f>
        <v>49.97999954</v>
      </c>
      <c r="F6551" s="7" t="n">
        <f aca="false">1_Data_EDA!L6552</f>
        <v>0</v>
      </c>
      <c r="G6551" s="8" t="n">
        <f aca="false">1_Data_EDA!M6552</f>
        <v>0</v>
      </c>
      <c r="H6551" s="6" t="n">
        <f aca="false">IF(1_Data_EDA!B6552="First Class",1,0)</f>
        <v>0</v>
      </c>
      <c r="I6551" s="6" t="n">
        <f aca="false">IF(1_Data_EDA!B6552="Second Class",1,0)</f>
        <v>1</v>
      </c>
      <c r="J6551" s="6" t="n">
        <f aca="false">IF(1_Data_EDA!B6552="Same Day",1,0)</f>
        <v>0</v>
      </c>
      <c r="K6551" s="6" t="n">
        <f aca="false">IF(1_Data_EDA!C6552="Corporate",1,0)</f>
        <v>0</v>
      </c>
      <c r="L6551" s="6" t="n">
        <f aca="false">IF(1_Data_EDA!C6552="Home Office",1,0)</f>
        <v>1</v>
      </c>
      <c r="M6551" s="6" t="n">
        <f aca="false">IF(1_Data_EDA!D6552="Europe",1,0)</f>
        <v>0</v>
      </c>
      <c r="N6551" s="6" t="n">
        <f aca="false">IF(1_Data_EDA!D6552="LATAM",1,0)</f>
        <v>1</v>
      </c>
      <c r="O6551" s="6" t="n">
        <f aca="false">IF(1_Data_EDA!D6552="Pacific Asia",1,0)</f>
        <v>0</v>
      </c>
      <c r="P6551" s="6" t="n">
        <f aca="false">IF(1_Data_EDA!D6552="USCA",1,0)</f>
        <v>0</v>
      </c>
      <c r="Q6551" s="6" t="n">
        <f aca="false">IF(C6551&gt;MEDIAN(C$5:C$8004),1,0)</f>
        <v>0</v>
      </c>
      <c r="R6551" s="6" t="n">
        <f aca="false">IF(D6551&gt;2,1,0)</f>
        <v>0</v>
      </c>
    </row>
    <row r="6552" customFormat="false" ht="15" hidden="false" customHeight="true" outlineLevel="0" collapsed="false">
      <c r="A6552" s="6" t="n">
        <f aca="false">1_Data_EDA!O6553</f>
        <v>1</v>
      </c>
      <c r="B6552" s="6" t="n">
        <f aca="false">1_Data_EDA!H6553</f>
        <v>4</v>
      </c>
      <c r="C6552" s="7" t="n">
        <f aca="false">1_Data_EDA!I6553</f>
        <v>129.9900055</v>
      </c>
      <c r="D6552" s="6" t="n">
        <f aca="false">1_Data_EDA!J6553</f>
        <v>1</v>
      </c>
      <c r="E6552" s="7" t="n">
        <f aca="false">1_Data_EDA!K6553</f>
        <v>129.9900055</v>
      </c>
      <c r="F6552" s="7" t="n">
        <f aca="false">1_Data_EDA!L6553</f>
        <v>20.79999924</v>
      </c>
      <c r="G6552" s="8" t="n">
        <f aca="false">1_Data_EDA!M6553</f>
        <v>0.159999996</v>
      </c>
      <c r="H6552" s="6" t="n">
        <f aca="false">IF(1_Data_EDA!B6553="First Class",1,0)</f>
        <v>0</v>
      </c>
      <c r="I6552" s="6" t="n">
        <f aca="false">IF(1_Data_EDA!B6553="Second Class",1,0)</f>
        <v>0</v>
      </c>
      <c r="J6552" s="6" t="n">
        <f aca="false">IF(1_Data_EDA!B6553="Same Day",1,0)</f>
        <v>0</v>
      </c>
      <c r="K6552" s="6" t="n">
        <f aca="false">IF(1_Data_EDA!C6553="Corporate",1,0)</f>
        <v>1</v>
      </c>
      <c r="L6552" s="6" t="n">
        <f aca="false">IF(1_Data_EDA!C6553="Home Office",1,0)</f>
        <v>0</v>
      </c>
      <c r="M6552" s="6" t="n">
        <f aca="false">IF(1_Data_EDA!D6553="Europe",1,0)</f>
        <v>0</v>
      </c>
      <c r="N6552" s="6" t="n">
        <f aca="false">IF(1_Data_EDA!D6553="LATAM",1,0)</f>
        <v>0</v>
      </c>
      <c r="O6552" s="6" t="n">
        <f aca="false">IF(1_Data_EDA!D6553="Pacific Asia",1,0)</f>
        <v>0</v>
      </c>
      <c r="P6552" s="6" t="n">
        <f aca="false">IF(1_Data_EDA!D6553="USCA",1,0)</f>
        <v>0</v>
      </c>
      <c r="Q6552" s="6" t="n">
        <f aca="false">IF(C6552&gt;MEDIAN(C$5:C$8004),1,0)</f>
        <v>1</v>
      </c>
      <c r="R6552" s="6" t="n">
        <f aca="false">IF(D6552&gt;2,1,0)</f>
        <v>0</v>
      </c>
    </row>
    <row r="6553" customFormat="false" ht="15" hidden="false" customHeight="true" outlineLevel="0" collapsed="false">
      <c r="A6553" s="6" t="n">
        <f aca="false">1_Data_EDA!O6554</f>
        <v>1</v>
      </c>
      <c r="B6553" s="6" t="n">
        <f aca="false">1_Data_EDA!H6554</f>
        <v>4</v>
      </c>
      <c r="C6553" s="7" t="n">
        <f aca="false">1_Data_EDA!I6554</f>
        <v>59.99000168</v>
      </c>
      <c r="D6553" s="6" t="n">
        <f aca="false">1_Data_EDA!J6554</f>
        <v>1</v>
      </c>
      <c r="E6553" s="7" t="n">
        <f aca="false">1_Data_EDA!K6554</f>
        <v>59.99000168</v>
      </c>
      <c r="F6553" s="7" t="n">
        <f aca="false">1_Data_EDA!L6554</f>
        <v>9.600000381</v>
      </c>
      <c r="G6553" s="8" t="n">
        <f aca="false">1_Data_EDA!M6554</f>
        <v>0.159999996</v>
      </c>
      <c r="H6553" s="6" t="n">
        <f aca="false">IF(1_Data_EDA!B6554="First Class",1,0)</f>
        <v>0</v>
      </c>
      <c r="I6553" s="6" t="n">
        <f aca="false">IF(1_Data_EDA!B6554="Second Class",1,0)</f>
        <v>0</v>
      </c>
      <c r="J6553" s="6" t="n">
        <f aca="false">IF(1_Data_EDA!B6554="Same Day",1,0)</f>
        <v>0</v>
      </c>
      <c r="K6553" s="6" t="n">
        <f aca="false">IF(1_Data_EDA!C6554="Corporate",1,0)</f>
        <v>1</v>
      </c>
      <c r="L6553" s="6" t="n">
        <f aca="false">IF(1_Data_EDA!C6554="Home Office",1,0)</f>
        <v>0</v>
      </c>
      <c r="M6553" s="6" t="n">
        <f aca="false">IF(1_Data_EDA!D6554="Europe",1,0)</f>
        <v>1</v>
      </c>
      <c r="N6553" s="6" t="n">
        <f aca="false">IF(1_Data_EDA!D6554="LATAM",1,0)</f>
        <v>0</v>
      </c>
      <c r="O6553" s="6" t="n">
        <f aca="false">IF(1_Data_EDA!D6554="Pacific Asia",1,0)</f>
        <v>0</v>
      </c>
      <c r="P6553" s="6" t="n">
        <f aca="false">IF(1_Data_EDA!D6554="USCA",1,0)</f>
        <v>0</v>
      </c>
      <c r="Q6553" s="6" t="n">
        <f aca="false">IF(C6553&gt;MEDIAN(C$5:C$8004),1,0)</f>
        <v>0</v>
      </c>
      <c r="R6553" s="6" t="n">
        <f aca="false">IF(D6553&gt;2,1,0)</f>
        <v>0</v>
      </c>
    </row>
    <row r="6554" customFormat="false" ht="15" hidden="false" customHeight="true" outlineLevel="0" collapsed="false">
      <c r="A6554" s="6" t="n">
        <f aca="false">1_Data_EDA!O6555</f>
        <v>1</v>
      </c>
      <c r="B6554" s="6" t="n">
        <f aca="false">1_Data_EDA!H6555</f>
        <v>4</v>
      </c>
      <c r="C6554" s="7" t="n">
        <f aca="false">1_Data_EDA!I6555</f>
        <v>164.3800049</v>
      </c>
      <c r="D6554" s="6" t="n">
        <f aca="false">1_Data_EDA!J6555</f>
        <v>1</v>
      </c>
      <c r="E6554" s="7" t="n">
        <f aca="false">1_Data_EDA!K6555</f>
        <v>164.3800049</v>
      </c>
      <c r="F6554" s="7" t="n">
        <f aca="false">1_Data_EDA!L6555</f>
        <v>16.44000053</v>
      </c>
      <c r="G6554" s="8" t="n">
        <f aca="false">1_Data_EDA!M6555</f>
        <v>0.100000001</v>
      </c>
      <c r="H6554" s="6" t="n">
        <f aca="false">IF(1_Data_EDA!B6555="First Class",1,0)</f>
        <v>0</v>
      </c>
      <c r="I6554" s="6" t="n">
        <f aca="false">IF(1_Data_EDA!B6555="Second Class",1,0)</f>
        <v>0</v>
      </c>
      <c r="J6554" s="6" t="n">
        <f aca="false">IF(1_Data_EDA!B6555="Same Day",1,0)</f>
        <v>0</v>
      </c>
      <c r="K6554" s="6" t="n">
        <f aca="false">IF(1_Data_EDA!C6555="Corporate",1,0)</f>
        <v>0</v>
      </c>
      <c r="L6554" s="6" t="n">
        <f aca="false">IF(1_Data_EDA!C6555="Home Office",1,0)</f>
        <v>1</v>
      </c>
      <c r="M6554" s="6" t="n">
        <f aca="false">IF(1_Data_EDA!D6555="Europe",1,0)</f>
        <v>1</v>
      </c>
      <c r="N6554" s="6" t="n">
        <f aca="false">IF(1_Data_EDA!D6555="LATAM",1,0)</f>
        <v>0</v>
      </c>
      <c r="O6554" s="6" t="n">
        <f aca="false">IF(1_Data_EDA!D6555="Pacific Asia",1,0)</f>
        <v>0</v>
      </c>
      <c r="P6554" s="6" t="n">
        <f aca="false">IF(1_Data_EDA!D6555="USCA",1,0)</f>
        <v>0</v>
      </c>
      <c r="Q6554" s="6" t="n">
        <f aca="false">IF(C6554&gt;MEDIAN(C$5:C$8004),1,0)</f>
        <v>1</v>
      </c>
      <c r="R6554" s="6" t="n">
        <f aca="false">IF(D6554&gt;2,1,0)</f>
        <v>0</v>
      </c>
    </row>
    <row r="6555" customFormat="false" ht="15" hidden="false" customHeight="true" outlineLevel="0" collapsed="false">
      <c r="A6555" s="6" t="n">
        <f aca="false">1_Data_EDA!O6556</f>
        <v>1</v>
      </c>
      <c r="B6555" s="6" t="n">
        <f aca="false">1_Data_EDA!H6556</f>
        <v>0</v>
      </c>
      <c r="C6555" s="7" t="n">
        <f aca="false">1_Data_EDA!I6556</f>
        <v>24.98999977</v>
      </c>
      <c r="D6555" s="6" t="n">
        <f aca="false">1_Data_EDA!J6556</f>
        <v>5</v>
      </c>
      <c r="E6555" s="7" t="n">
        <f aca="false">1_Data_EDA!K6556</f>
        <v>124.9499969</v>
      </c>
      <c r="F6555" s="7" t="n">
        <f aca="false">1_Data_EDA!L6556</f>
        <v>16.23999977</v>
      </c>
      <c r="G6555" s="8" t="n">
        <f aca="false">1_Data_EDA!M6556</f>
        <v>0.129999995</v>
      </c>
      <c r="H6555" s="6" t="n">
        <f aca="false">IF(1_Data_EDA!B6556="First Class",1,0)</f>
        <v>0</v>
      </c>
      <c r="I6555" s="6" t="n">
        <f aca="false">IF(1_Data_EDA!B6556="Second Class",1,0)</f>
        <v>0</v>
      </c>
      <c r="J6555" s="6" t="n">
        <f aca="false">IF(1_Data_EDA!B6556="Same Day",1,0)</f>
        <v>1</v>
      </c>
      <c r="K6555" s="6" t="n">
        <f aca="false">IF(1_Data_EDA!C6556="Corporate",1,0)</f>
        <v>1</v>
      </c>
      <c r="L6555" s="6" t="n">
        <f aca="false">IF(1_Data_EDA!C6556="Home Office",1,0)</f>
        <v>0</v>
      </c>
      <c r="M6555" s="6" t="n">
        <f aca="false">IF(1_Data_EDA!D6556="Europe",1,0)</f>
        <v>1</v>
      </c>
      <c r="N6555" s="6" t="n">
        <f aca="false">IF(1_Data_EDA!D6556="LATAM",1,0)</f>
        <v>0</v>
      </c>
      <c r="O6555" s="6" t="n">
        <f aca="false">IF(1_Data_EDA!D6556="Pacific Asia",1,0)</f>
        <v>0</v>
      </c>
      <c r="P6555" s="6" t="n">
        <f aca="false">IF(1_Data_EDA!D6556="USCA",1,0)</f>
        <v>0</v>
      </c>
      <c r="Q6555" s="6" t="n">
        <f aca="false">IF(C6555&gt;MEDIAN(C$5:C$8004),1,0)</f>
        <v>0</v>
      </c>
      <c r="R6555" s="6" t="n">
        <f aca="false">IF(D6555&gt;2,1,0)</f>
        <v>1</v>
      </c>
    </row>
    <row r="6556" customFormat="false" ht="15" hidden="false" customHeight="true" outlineLevel="0" collapsed="false">
      <c r="A6556" s="6" t="n">
        <f aca="false">1_Data_EDA!O6557</f>
        <v>0</v>
      </c>
      <c r="B6556" s="6" t="n">
        <f aca="false">1_Data_EDA!H6557</f>
        <v>4</v>
      </c>
      <c r="C6556" s="7" t="n">
        <f aca="false">1_Data_EDA!I6557</f>
        <v>59.99000168</v>
      </c>
      <c r="D6556" s="6" t="n">
        <f aca="false">1_Data_EDA!J6557</f>
        <v>4</v>
      </c>
      <c r="E6556" s="7" t="n">
        <f aca="false">1_Data_EDA!K6557</f>
        <v>239.9600067</v>
      </c>
      <c r="F6556" s="7" t="n">
        <f aca="false">1_Data_EDA!L6557</f>
        <v>12</v>
      </c>
      <c r="G6556" s="8" t="n">
        <f aca="false">1_Data_EDA!M6557</f>
        <v>0.050000001</v>
      </c>
      <c r="H6556" s="6" t="n">
        <f aca="false">IF(1_Data_EDA!B6557="First Class",1,0)</f>
        <v>0</v>
      </c>
      <c r="I6556" s="6" t="n">
        <f aca="false">IF(1_Data_EDA!B6557="Second Class",1,0)</f>
        <v>0</v>
      </c>
      <c r="J6556" s="6" t="n">
        <f aca="false">IF(1_Data_EDA!B6557="Same Day",1,0)</f>
        <v>0</v>
      </c>
      <c r="K6556" s="6" t="n">
        <f aca="false">IF(1_Data_EDA!C6557="Corporate",1,0)</f>
        <v>0</v>
      </c>
      <c r="L6556" s="6" t="n">
        <f aca="false">IF(1_Data_EDA!C6557="Home Office",1,0)</f>
        <v>0</v>
      </c>
      <c r="M6556" s="6" t="n">
        <f aca="false">IF(1_Data_EDA!D6557="Europe",1,0)</f>
        <v>1</v>
      </c>
      <c r="N6556" s="6" t="n">
        <f aca="false">IF(1_Data_EDA!D6557="LATAM",1,0)</f>
        <v>0</v>
      </c>
      <c r="O6556" s="6" t="n">
        <f aca="false">IF(1_Data_EDA!D6557="Pacific Asia",1,0)</f>
        <v>0</v>
      </c>
      <c r="P6556" s="6" t="n">
        <f aca="false">IF(1_Data_EDA!D6557="USCA",1,0)</f>
        <v>0</v>
      </c>
      <c r="Q6556" s="6" t="n">
        <f aca="false">IF(C6556&gt;MEDIAN(C$5:C$8004),1,0)</f>
        <v>0</v>
      </c>
      <c r="R6556" s="6" t="n">
        <f aca="false">IF(D6556&gt;2,1,0)</f>
        <v>1</v>
      </c>
    </row>
    <row r="6557" customFormat="false" ht="15" hidden="false" customHeight="true" outlineLevel="0" collapsed="false">
      <c r="A6557" s="6" t="n">
        <f aca="false">1_Data_EDA!O6558</f>
        <v>1</v>
      </c>
      <c r="B6557" s="6" t="n">
        <f aca="false">1_Data_EDA!H6558</f>
        <v>4</v>
      </c>
      <c r="C6557" s="7" t="n">
        <f aca="false">1_Data_EDA!I6558</f>
        <v>299.980011</v>
      </c>
      <c r="D6557" s="6" t="n">
        <f aca="false">1_Data_EDA!J6558</f>
        <v>1</v>
      </c>
      <c r="E6557" s="7" t="n">
        <f aca="false">1_Data_EDA!K6558</f>
        <v>299.980011</v>
      </c>
      <c r="F6557" s="7" t="n">
        <f aca="false">1_Data_EDA!L6558</f>
        <v>54</v>
      </c>
      <c r="G6557" s="8" t="n">
        <f aca="false">1_Data_EDA!M6558</f>
        <v>0.180000007</v>
      </c>
      <c r="H6557" s="6" t="n">
        <f aca="false">IF(1_Data_EDA!B6558="First Class",1,0)</f>
        <v>0</v>
      </c>
      <c r="I6557" s="6" t="n">
        <f aca="false">IF(1_Data_EDA!B6558="Second Class",1,0)</f>
        <v>0</v>
      </c>
      <c r="J6557" s="6" t="n">
        <f aca="false">IF(1_Data_EDA!B6558="Same Day",1,0)</f>
        <v>0</v>
      </c>
      <c r="K6557" s="6" t="n">
        <f aca="false">IF(1_Data_EDA!C6558="Corporate",1,0)</f>
        <v>0</v>
      </c>
      <c r="L6557" s="6" t="n">
        <f aca="false">IF(1_Data_EDA!C6558="Home Office",1,0)</f>
        <v>0</v>
      </c>
      <c r="M6557" s="6" t="n">
        <f aca="false">IF(1_Data_EDA!D6558="Europe",1,0)</f>
        <v>0</v>
      </c>
      <c r="N6557" s="6" t="n">
        <f aca="false">IF(1_Data_EDA!D6558="LATAM",1,0)</f>
        <v>0</v>
      </c>
      <c r="O6557" s="6" t="n">
        <f aca="false">IF(1_Data_EDA!D6558="Pacific Asia",1,0)</f>
        <v>0</v>
      </c>
      <c r="P6557" s="6" t="n">
        <f aca="false">IF(1_Data_EDA!D6558="USCA",1,0)</f>
        <v>1</v>
      </c>
      <c r="Q6557" s="6" t="n">
        <f aca="false">IF(C6557&gt;MEDIAN(C$5:C$8004),1,0)</f>
        <v>1</v>
      </c>
      <c r="R6557" s="6" t="n">
        <f aca="false">IF(D6557&gt;2,1,0)</f>
        <v>0</v>
      </c>
    </row>
    <row r="6558" customFormat="false" ht="15" hidden="false" customHeight="true" outlineLevel="0" collapsed="false">
      <c r="A6558" s="6" t="n">
        <f aca="false">1_Data_EDA!O6559</f>
        <v>1</v>
      </c>
      <c r="B6558" s="6" t="n">
        <f aca="false">1_Data_EDA!H6559</f>
        <v>2</v>
      </c>
      <c r="C6558" s="7" t="n">
        <f aca="false">1_Data_EDA!I6559</f>
        <v>59.99000168</v>
      </c>
      <c r="D6558" s="6" t="n">
        <f aca="false">1_Data_EDA!J6559</f>
        <v>1</v>
      </c>
      <c r="E6558" s="7" t="n">
        <f aca="false">1_Data_EDA!K6559</f>
        <v>59.99000168</v>
      </c>
      <c r="F6558" s="7" t="n">
        <f aca="false">1_Data_EDA!L6559</f>
        <v>5.400000095</v>
      </c>
      <c r="G6558" s="8" t="n">
        <f aca="false">1_Data_EDA!M6559</f>
        <v>0.090000004</v>
      </c>
      <c r="H6558" s="6" t="n">
        <f aca="false">IF(1_Data_EDA!B6559="First Class",1,0)</f>
        <v>0</v>
      </c>
      <c r="I6558" s="6" t="n">
        <f aca="false">IF(1_Data_EDA!B6559="Second Class",1,0)</f>
        <v>1</v>
      </c>
      <c r="J6558" s="6" t="n">
        <f aca="false">IF(1_Data_EDA!B6559="Same Day",1,0)</f>
        <v>0</v>
      </c>
      <c r="K6558" s="6" t="n">
        <f aca="false">IF(1_Data_EDA!C6559="Corporate",1,0)</f>
        <v>0</v>
      </c>
      <c r="L6558" s="6" t="n">
        <f aca="false">IF(1_Data_EDA!C6559="Home Office",1,0)</f>
        <v>0</v>
      </c>
      <c r="M6558" s="6" t="n">
        <f aca="false">IF(1_Data_EDA!D6559="Europe",1,0)</f>
        <v>1</v>
      </c>
      <c r="N6558" s="6" t="n">
        <f aca="false">IF(1_Data_EDA!D6559="LATAM",1,0)</f>
        <v>0</v>
      </c>
      <c r="O6558" s="6" t="n">
        <f aca="false">IF(1_Data_EDA!D6559="Pacific Asia",1,0)</f>
        <v>0</v>
      </c>
      <c r="P6558" s="6" t="n">
        <f aca="false">IF(1_Data_EDA!D6559="USCA",1,0)</f>
        <v>0</v>
      </c>
      <c r="Q6558" s="6" t="n">
        <f aca="false">IF(C6558&gt;MEDIAN(C$5:C$8004),1,0)</f>
        <v>0</v>
      </c>
      <c r="R6558" s="6" t="n">
        <f aca="false">IF(D6558&gt;2,1,0)</f>
        <v>0</v>
      </c>
    </row>
    <row r="6559" customFormat="false" ht="15" hidden="false" customHeight="true" outlineLevel="0" collapsed="false">
      <c r="A6559" s="6" t="n">
        <f aca="false">1_Data_EDA!O6560</f>
        <v>1</v>
      </c>
      <c r="B6559" s="6" t="n">
        <f aca="false">1_Data_EDA!H6560</f>
        <v>1</v>
      </c>
      <c r="C6559" s="7" t="n">
        <f aca="false">1_Data_EDA!I6560</f>
        <v>50</v>
      </c>
      <c r="D6559" s="6" t="n">
        <f aca="false">1_Data_EDA!J6560</f>
        <v>1</v>
      </c>
      <c r="E6559" s="7" t="n">
        <f aca="false">1_Data_EDA!K6560</f>
        <v>50</v>
      </c>
      <c r="F6559" s="7" t="n">
        <f aca="false">1_Data_EDA!L6560</f>
        <v>7.5</v>
      </c>
      <c r="G6559" s="8" t="n">
        <f aca="false">1_Data_EDA!M6560</f>
        <v>0.150000006</v>
      </c>
      <c r="H6559" s="6" t="n">
        <f aca="false">IF(1_Data_EDA!B6560="First Class",1,0)</f>
        <v>1</v>
      </c>
      <c r="I6559" s="6" t="n">
        <f aca="false">IF(1_Data_EDA!B6560="Second Class",1,0)</f>
        <v>0</v>
      </c>
      <c r="J6559" s="6" t="n">
        <f aca="false">IF(1_Data_EDA!B6560="Same Day",1,0)</f>
        <v>0</v>
      </c>
      <c r="K6559" s="6" t="n">
        <f aca="false">IF(1_Data_EDA!C6560="Corporate",1,0)</f>
        <v>0</v>
      </c>
      <c r="L6559" s="6" t="n">
        <f aca="false">IF(1_Data_EDA!C6560="Home Office",1,0)</f>
        <v>1</v>
      </c>
      <c r="M6559" s="6" t="n">
        <f aca="false">IF(1_Data_EDA!D6560="Europe",1,0)</f>
        <v>0</v>
      </c>
      <c r="N6559" s="6" t="n">
        <f aca="false">IF(1_Data_EDA!D6560="LATAM",1,0)</f>
        <v>1</v>
      </c>
      <c r="O6559" s="6" t="n">
        <f aca="false">IF(1_Data_EDA!D6560="Pacific Asia",1,0)</f>
        <v>0</v>
      </c>
      <c r="P6559" s="6" t="n">
        <f aca="false">IF(1_Data_EDA!D6560="USCA",1,0)</f>
        <v>0</v>
      </c>
      <c r="Q6559" s="6" t="n">
        <f aca="false">IF(C6559&gt;MEDIAN(C$5:C$8004),1,0)</f>
        <v>0</v>
      </c>
      <c r="R6559" s="6" t="n">
        <f aca="false">IF(D6559&gt;2,1,0)</f>
        <v>0</v>
      </c>
    </row>
    <row r="6560" customFormat="false" ht="15" hidden="false" customHeight="true" outlineLevel="0" collapsed="false">
      <c r="A6560" s="6" t="n">
        <f aca="false">1_Data_EDA!O6561</f>
        <v>0</v>
      </c>
      <c r="B6560" s="6" t="n">
        <f aca="false">1_Data_EDA!H6561</f>
        <v>2</v>
      </c>
      <c r="C6560" s="7" t="n">
        <f aca="false">1_Data_EDA!I6561</f>
        <v>199.9900055</v>
      </c>
      <c r="D6560" s="6" t="n">
        <f aca="false">1_Data_EDA!J6561</f>
        <v>1</v>
      </c>
      <c r="E6560" s="7" t="n">
        <f aca="false">1_Data_EDA!K6561</f>
        <v>199.9900055</v>
      </c>
      <c r="F6560" s="7" t="n">
        <f aca="false">1_Data_EDA!L6561</f>
        <v>18</v>
      </c>
      <c r="G6560" s="8" t="n">
        <f aca="false">1_Data_EDA!M6561</f>
        <v>0.090000004</v>
      </c>
      <c r="H6560" s="6" t="n">
        <f aca="false">IF(1_Data_EDA!B6561="First Class",1,0)</f>
        <v>0</v>
      </c>
      <c r="I6560" s="6" t="n">
        <f aca="false">IF(1_Data_EDA!B6561="Second Class",1,0)</f>
        <v>1</v>
      </c>
      <c r="J6560" s="6" t="n">
        <f aca="false">IF(1_Data_EDA!B6561="Same Day",1,0)</f>
        <v>0</v>
      </c>
      <c r="K6560" s="6" t="n">
        <f aca="false">IF(1_Data_EDA!C6561="Corporate",1,0)</f>
        <v>1</v>
      </c>
      <c r="L6560" s="6" t="n">
        <f aca="false">IF(1_Data_EDA!C6561="Home Office",1,0)</f>
        <v>0</v>
      </c>
      <c r="M6560" s="6" t="n">
        <f aca="false">IF(1_Data_EDA!D6561="Europe",1,0)</f>
        <v>1</v>
      </c>
      <c r="N6560" s="6" t="n">
        <f aca="false">IF(1_Data_EDA!D6561="LATAM",1,0)</f>
        <v>0</v>
      </c>
      <c r="O6560" s="6" t="n">
        <f aca="false">IF(1_Data_EDA!D6561="Pacific Asia",1,0)</f>
        <v>0</v>
      </c>
      <c r="P6560" s="6" t="n">
        <f aca="false">IF(1_Data_EDA!D6561="USCA",1,0)</f>
        <v>0</v>
      </c>
      <c r="Q6560" s="6" t="n">
        <f aca="false">IF(C6560&gt;MEDIAN(C$5:C$8004),1,0)</f>
        <v>1</v>
      </c>
      <c r="R6560" s="6" t="n">
        <f aca="false">IF(D6560&gt;2,1,0)</f>
        <v>0</v>
      </c>
    </row>
    <row r="6561" customFormat="false" ht="15" hidden="false" customHeight="true" outlineLevel="0" collapsed="false">
      <c r="A6561" s="6" t="n">
        <f aca="false">1_Data_EDA!O6562</f>
        <v>1</v>
      </c>
      <c r="B6561" s="6" t="n">
        <f aca="false">1_Data_EDA!H6562</f>
        <v>4</v>
      </c>
      <c r="C6561" s="7" t="n">
        <f aca="false">1_Data_EDA!I6562</f>
        <v>59.99000168</v>
      </c>
      <c r="D6561" s="6" t="n">
        <f aca="false">1_Data_EDA!J6562</f>
        <v>3</v>
      </c>
      <c r="E6561" s="7" t="n">
        <f aca="false">1_Data_EDA!K6562</f>
        <v>179.9700012</v>
      </c>
      <c r="F6561" s="7" t="n">
        <f aca="false">1_Data_EDA!L6562</f>
        <v>32.38999939</v>
      </c>
      <c r="G6561" s="8" t="n">
        <f aca="false">1_Data_EDA!M6562</f>
        <v>0.180000007</v>
      </c>
      <c r="H6561" s="6" t="n">
        <f aca="false">IF(1_Data_EDA!B6562="First Class",1,0)</f>
        <v>0</v>
      </c>
      <c r="I6561" s="6" t="n">
        <f aca="false">IF(1_Data_EDA!B6562="Second Class",1,0)</f>
        <v>0</v>
      </c>
      <c r="J6561" s="6" t="n">
        <f aca="false">IF(1_Data_EDA!B6562="Same Day",1,0)</f>
        <v>0</v>
      </c>
      <c r="K6561" s="6" t="n">
        <f aca="false">IF(1_Data_EDA!C6562="Corporate",1,0)</f>
        <v>0</v>
      </c>
      <c r="L6561" s="6" t="n">
        <f aca="false">IF(1_Data_EDA!C6562="Home Office",1,0)</f>
        <v>0</v>
      </c>
      <c r="M6561" s="6" t="n">
        <f aca="false">IF(1_Data_EDA!D6562="Europe",1,0)</f>
        <v>0</v>
      </c>
      <c r="N6561" s="6" t="n">
        <f aca="false">IF(1_Data_EDA!D6562="LATAM",1,0)</f>
        <v>0</v>
      </c>
      <c r="O6561" s="6" t="n">
        <f aca="false">IF(1_Data_EDA!D6562="Pacific Asia",1,0)</f>
        <v>1</v>
      </c>
      <c r="P6561" s="6" t="n">
        <f aca="false">IF(1_Data_EDA!D6562="USCA",1,0)</f>
        <v>0</v>
      </c>
      <c r="Q6561" s="6" t="n">
        <f aca="false">IF(C6561&gt;MEDIAN(C$5:C$8004),1,0)</f>
        <v>0</v>
      </c>
      <c r="R6561" s="6" t="n">
        <f aca="false">IF(D6561&gt;2,1,0)</f>
        <v>1</v>
      </c>
    </row>
    <row r="6562" customFormat="false" ht="15" hidden="false" customHeight="true" outlineLevel="0" collapsed="false">
      <c r="A6562" s="6" t="n">
        <f aca="false">1_Data_EDA!O6563</f>
        <v>1</v>
      </c>
      <c r="B6562" s="6" t="n">
        <f aca="false">1_Data_EDA!H6563</f>
        <v>1</v>
      </c>
      <c r="C6562" s="7" t="n">
        <f aca="false">1_Data_EDA!I6563</f>
        <v>129.9900055</v>
      </c>
      <c r="D6562" s="6" t="n">
        <f aca="false">1_Data_EDA!J6563</f>
        <v>1</v>
      </c>
      <c r="E6562" s="7" t="n">
        <f aca="false">1_Data_EDA!K6563</f>
        <v>129.9900055</v>
      </c>
      <c r="F6562" s="7" t="n">
        <f aca="false">1_Data_EDA!L6563</f>
        <v>32.5</v>
      </c>
      <c r="G6562" s="8" t="n">
        <f aca="false">1_Data_EDA!M6563</f>
        <v>0.25</v>
      </c>
      <c r="H6562" s="6" t="n">
        <f aca="false">IF(1_Data_EDA!B6563="First Class",1,0)</f>
        <v>1</v>
      </c>
      <c r="I6562" s="6" t="n">
        <f aca="false">IF(1_Data_EDA!B6563="Second Class",1,0)</f>
        <v>0</v>
      </c>
      <c r="J6562" s="6" t="n">
        <f aca="false">IF(1_Data_EDA!B6563="Same Day",1,0)</f>
        <v>0</v>
      </c>
      <c r="K6562" s="6" t="n">
        <f aca="false">IF(1_Data_EDA!C6563="Corporate",1,0)</f>
        <v>0</v>
      </c>
      <c r="L6562" s="6" t="n">
        <f aca="false">IF(1_Data_EDA!C6563="Home Office",1,0)</f>
        <v>0</v>
      </c>
      <c r="M6562" s="6" t="n">
        <f aca="false">IF(1_Data_EDA!D6563="Europe",1,0)</f>
        <v>0</v>
      </c>
      <c r="N6562" s="6" t="n">
        <f aca="false">IF(1_Data_EDA!D6563="LATAM",1,0)</f>
        <v>1</v>
      </c>
      <c r="O6562" s="6" t="n">
        <f aca="false">IF(1_Data_EDA!D6563="Pacific Asia",1,0)</f>
        <v>0</v>
      </c>
      <c r="P6562" s="6" t="n">
        <f aca="false">IF(1_Data_EDA!D6563="USCA",1,0)</f>
        <v>0</v>
      </c>
      <c r="Q6562" s="6" t="n">
        <f aca="false">IF(C6562&gt;MEDIAN(C$5:C$8004),1,0)</f>
        <v>1</v>
      </c>
      <c r="R6562" s="6" t="n">
        <f aca="false">IF(D6562&gt;2,1,0)</f>
        <v>0</v>
      </c>
    </row>
    <row r="6563" customFormat="false" ht="15" hidden="false" customHeight="true" outlineLevel="0" collapsed="false">
      <c r="A6563" s="6" t="n">
        <f aca="false">1_Data_EDA!O6564</f>
        <v>1</v>
      </c>
      <c r="B6563" s="6" t="n">
        <f aca="false">1_Data_EDA!H6564</f>
        <v>4</v>
      </c>
      <c r="C6563" s="7" t="n">
        <f aca="false">1_Data_EDA!I6564</f>
        <v>399.980011</v>
      </c>
      <c r="D6563" s="6" t="n">
        <f aca="false">1_Data_EDA!J6564</f>
        <v>1</v>
      </c>
      <c r="E6563" s="7" t="n">
        <f aca="false">1_Data_EDA!K6564</f>
        <v>399.980011</v>
      </c>
      <c r="F6563" s="7" t="n">
        <f aca="false">1_Data_EDA!L6564</f>
        <v>100</v>
      </c>
      <c r="G6563" s="8" t="n">
        <f aca="false">1_Data_EDA!M6564</f>
        <v>0.25</v>
      </c>
      <c r="H6563" s="6" t="n">
        <f aca="false">IF(1_Data_EDA!B6564="First Class",1,0)</f>
        <v>0</v>
      </c>
      <c r="I6563" s="6" t="n">
        <f aca="false">IF(1_Data_EDA!B6564="Second Class",1,0)</f>
        <v>0</v>
      </c>
      <c r="J6563" s="6" t="n">
        <f aca="false">IF(1_Data_EDA!B6564="Same Day",1,0)</f>
        <v>0</v>
      </c>
      <c r="K6563" s="6" t="n">
        <f aca="false">IF(1_Data_EDA!C6564="Corporate",1,0)</f>
        <v>0</v>
      </c>
      <c r="L6563" s="6" t="n">
        <f aca="false">IF(1_Data_EDA!C6564="Home Office",1,0)</f>
        <v>0</v>
      </c>
      <c r="M6563" s="6" t="n">
        <f aca="false">IF(1_Data_EDA!D6564="Europe",1,0)</f>
        <v>0</v>
      </c>
      <c r="N6563" s="6" t="n">
        <f aca="false">IF(1_Data_EDA!D6564="LATAM",1,0)</f>
        <v>0</v>
      </c>
      <c r="O6563" s="6" t="n">
        <f aca="false">IF(1_Data_EDA!D6564="Pacific Asia",1,0)</f>
        <v>1</v>
      </c>
      <c r="P6563" s="6" t="n">
        <f aca="false">IF(1_Data_EDA!D6564="USCA",1,0)</f>
        <v>0</v>
      </c>
      <c r="Q6563" s="6" t="n">
        <f aca="false">IF(C6563&gt;MEDIAN(C$5:C$8004),1,0)</f>
        <v>1</v>
      </c>
      <c r="R6563" s="6" t="n">
        <f aca="false">IF(D6563&gt;2,1,0)</f>
        <v>0</v>
      </c>
    </row>
    <row r="6564" customFormat="false" ht="15" hidden="false" customHeight="true" outlineLevel="0" collapsed="false">
      <c r="A6564" s="6" t="n">
        <f aca="false">1_Data_EDA!O6565</f>
        <v>0</v>
      </c>
      <c r="B6564" s="6" t="n">
        <f aca="false">1_Data_EDA!H6565</f>
        <v>4</v>
      </c>
      <c r="C6564" s="7" t="n">
        <f aca="false">1_Data_EDA!I6565</f>
        <v>399.980011</v>
      </c>
      <c r="D6564" s="6" t="n">
        <f aca="false">1_Data_EDA!J6565</f>
        <v>1</v>
      </c>
      <c r="E6564" s="7" t="n">
        <f aca="false">1_Data_EDA!K6565</f>
        <v>399.980011</v>
      </c>
      <c r="F6564" s="7" t="n">
        <f aca="false">1_Data_EDA!L6565</f>
        <v>72</v>
      </c>
      <c r="G6564" s="8" t="n">
        <f aca="false">1_Data_EDA!M6565</f>
        <v>0.180000007</v>
      </c>
      <c r="H6564" s="6" t="n">
        <f aca="false">IF(1_Data_EDA!B6565="First Class",1,0)</f>
        <v>0</v>
      </c>
      <c r="I6564" s="6" t="n">
        <f aca="false">IF(1_Data_EDA!B6565="Second Class",1,0)</f>
        <v>0</v>
      </c>
      <c r="J6564" s="6" t="n">
        <f aca="false">IF(1_Data_EDA!B6565="Same Day",1,0)</f>
        <v>0</v>
      </c>
      <c r="K6564" s="6" t="n">
        <f aca="false">IF(1_Data_EDA!C6565="Corporate",1,0)</f>
        <v>1</v>
      </c>
      <c r="L6564" s="6" t="n">
        <f aca="false">IF(1_Data_EDA!C6565="Home Office",1,0)</f>
        <v>0</v>
      </c>
      <c r="M6564" s="6" t="n">
        <f aca="false">IF(1_Data_EDA!D6565="Europe",1,0)</f>
        <v>0</v>
      </c>
      <c r="N6564" s="6" t="n">
        <f aca="false">IF(1_Data_EDA!D6565="LATAM",1,0)</f>
        <v>0</v>
      </c>
      <c r="O6564" s="6" t="n">
        <f aca="false">IF(1_Data_EDA!D6565="Pacific Asia",1,0)</f>
        <v>0</v>
      </c>
      <c r="P6564" s="6" t="n">
        <f aca="false">IF(1_Data_EDA!D6565="USCA",1,0)</f>
        <v>1</v>
      </c>
      <c r="Q6564" s="6" t="n">
        <f aca="false">IF(C6564&gt;MEDIAN(C$5:C$8004),1,0)</f>
        <v>1</v>
      </c>
      <c r="R6564" s="6" t="n">
        <f aca="false">IF(D6564&gt;2,1,0)</f>
        <v>0</v>
      </c>
    </row>
    <row r="6565" customFormat="false" ht="15" hidden="false" customHeight="true" outlineLevel="0" collapsed="false">
      <c r="A6565" s="6" t="n">
        <f aca="false">1_Data_EDA!O6566</f>
        <v>1</v>
      </c>
      <c r="B6565" s="6" t="n">
        <f aca="false">1_Data_EDA!H6566</f>
        <v>2</v>
      </c>
      <c r="C6565" s="7" t="n">
        <f aca="false">1_Data_EDA!I6566</f>
        <v>357.1000061</v>
      </c>
      <c r="D6565" s="6" t="n">
        <f aca="false">1_Data_EDA!J6566</f>
        <v>1</v>
      </c>
      <c r="E6565" s="7" t="n">
        <f aca="false">1_Data_EDA!K6566</f>
        <v>357.1000061</v>
      </c>
      <c r="F6565" s="7" t="n">
        <f aca="false">1_Data_EDA!L6566</f>
        <v>64.27999878</v>
      </c>
      <c r="G6565" s="8" t="n">
        <f aca="false">1_Data_EDA!M6566</f>
        <v>0.180000007</v>
      </c>
      <c r="H6565" s="6" t="n">
        <f aca="false">IF(1_Data_EDA!B6566="First Class",1,0)</f>
        <v>0</v>
      </c>
      <c r="I6565" s="6" t="n">
        <f aca="false">IF(1_Data_EDA!B6566="Second Class",1,0)</f>
        <v>1</v>
      </c>
      <c r="J6565" s="6" t="n">
        <f aca="false">IF(1_Data_EDA!B6566="Same Day",1,0)</f>
        <v>0</v>
      </c>
      <c r="K6565" s="6" t="n">
        <f aca="false">IF(1_Data_EDA!C6566="Corporate",1,0)</f>
        <v>0</v>
      </c>
      <c r="L6565" s="6" t="n">
        <f aca="false">IF(1_Data_EDA!C6566="Home Office",1,0)</f>
        <v>0</v>
      </c>
      <c r="M6565" s="6" t="n">
        <f aca="false">IF(1_Data_EDA!D6566="Europe",1,0)</f>
        <v>1</v>
      </c>
      <c r="N6565" s="6" t="n">
        <f aca="false">IF(1_Data_EDA!D6566="LATAM",1,0)</f>
        <v>0</v>
      </c>
      <c r="O6565" s="6" t="n">
        <f aca="false">IF(1_Data_EDA!D6566="Pacific Asia",1,0)</f>
        <v>0</v>
      </c>
      <c r="P6565" s="6" t="n">
        <f aca="false">IF(1_Data_EDA!D6566="USCA",1,0)</f>
        <v>0</v>
      </c>
      <c r="Q6565" s="6" t="n">
        <f aca="false">IF(C6565&gt;MEDIAN(C$5:C$8004),1,0)</f>
        <v>1</v>
      </c>
      <c r="R6565" s="6" t="n">
        <f aca="false">IF(D6565&gt;2,1,0)</f>
        <v>0</v>
      </c>
    </row>
    <row r="6566" customFormat="false" ht="15" hidden="false" customHeight="true" outlineLevel="0" collapsed="false">
      <c r="A6566" s="6" t="n">
        <f aca="false">1_Data_EDA!O6567</f>
        <v>1</v>
      </c>
      <c r="B6566" s="6" t="n">
        <f aca="false">1_Data_EDA!H6567</f>
        <v>2</v>
      </c>
      <c r="C6566" s="7" t="n">
        <f aca="false">1_Data_EDA!I6567</f>
        <v>39.99000168</v>
      </c>
      <c r="D6566" s="6" t="n">
        <f aca="false">1_Data_EDA!J6567</f>
        <v>4</v>
      </c>
      <c r="E6566" s="7" t="n">
        <f aca="false">1_Data_EDA!K6567</f>
        <v>159.9600067</v>
      </c>
      <c r="F6566" s="7" t="n">
        <f aca="false">1_Data_EDA!L6567</f>
        <v>20.79000092</v>
      </c>
      <c r="G6566" s="8" t="n">
        <f aca="false">1_Data_EDA!M6567</f>
        <v>0.129999995</v>
      </c>
      <c r="H6566" s="6" t="n">
        <f aca="false">IF(1_Data_EDA!B6567="First Class",1,0)</f>
        <v>0</v>
      </c>
      <c r="I6566" s="6" t="n">
        <f aca="false">IF(1_Data_EDA!B6567="Second Class",1,0)</f>
        <v>1</v>
      </c>
      <c r="J6566" s="6" t="n">
        <f aca="false">IF(1_Data_EDA!B6567="Same Day",1,0)</f>
        <v>0</v>
      </c>
      <c r="K6566" s="6" t="n">
        <f aca="false">IF(1_Data_EDA!C6567="Corporate",1,0)</f>
        <v>0</v>
      </c>
      <c r="L6566" s="6" t="n">
        <f aca="false">IF(1_Data_EDA!C6567="Home Office",1,0)</f>
        <v>1</v>
      </c>
      <c r="M6566" s="6" t="n">
        <f aca="false">IF(1_Data_EDA!D6567="Europe",1,0)</f>
        <v>1</v>
      </c>
      <c r="N6566" s="6" t="n">
        <f aca="false">IF(1_Data_EDA!D6567="LATAM",1,0)</f>
        <v>0</v>
      </c>
      <c r="O6566" s="6" t="n">
        <f aca="false">IF(1_Data_EDA!D6567="Pacific Asia",1,0)</f>
        <v>0</v>
      </c>
      <c r="P6566" s="6" t="n">
        <f aca="false">IF(1_Data_EDA!D6567="USCA",1,0)</f>
        <v>0</v>
      </c>
      <c r="Q6566" s="6" t="n">
        <f aca="false">IF(C6566&gt;MEDIAN(C$5:C$8004),1,0)</f>
        <v>0</v>
      </c>
      <c r="R6566" s="6" t="n">
        <f aca="false">IF(D6566&gt;2,1,0)</f>
        <v>1</v>
      </c>
    </row>
    <row r="6567" customFormat="false" ht="15" hidden="false" customHeight="true" outlineLevel="0" collapsed="false">
      <c r="A6567" s="6" t="n">
        <f aca="false">1_Data_EDA!O6568</f>
        <v>0</v>
      </c>
      <c r="B6567" s="6" t="n">
        <f aca="false">1_Data_EDA!H6568</f>
        <v>4</v>
      </c>
      <c r="C6567" s="7" t="n">
        <f aca="false">1_Data_EDA!I6568</f>
        <v>99.98999786</v>
      </c>
      <c r="D6567" s="6" t="n">
        <f aca="false">1_Data_EDA!J6568</f>
        <v>5</v>
      </c>
      <c r="E6567" s="7" t="n">
        <f aca="false">1_Data_EDA!K6568</f>
        <v>499.9500122</v>
      </c>
      <c r="F6567" s="7" t="n">
        <f aca="false">1_Data_EDA!L6568</f>
        <v>50</v>
      </c>
      <c r="G6567" s="8" t="n">
        <f aca="false">1_Data_EDA!M6568</f>
        <v>0.100000001</v>
      </c>
      <c r="H6567" s="6" t="n">
        <f aca="false">IF(1_Data_EDA!B6568="First Class",1,0)</f>
        <v>0</v>
      </c>
      <c r="I6567" s="6" t="n">
        <f aca="false">IF(1_Data_EDA!B6568="Second Class",1,0)</f>
        <v>0</v>
      </c>
      <c r="J6567" s="6" t="n">
        <f aca="false">IF(1_Data_EDA!B6568="Same Day",1,0)</f>
        <v>0</v>
      </c>
      <c r="K6567" s="6" t="n">
        <f aca="false">IF(1_Data_EDA!C6568="Corporate",1,0)</f>
        <v>1</v>
      </c>
      <c r="L6567" s="6" t="n">
        <f aca="false">IF(1_Data_EDA!C6568="Home Office",1,0)</f>
        <v>0</v>
      </c>
      <c r="M6567" s="6" t="n">
        <f aca="false">IF(1_Data_EDA!D6568="Europe",1,0)</f>
        <v>1</v>
      </c>
      <c r="N6567" s="6" t="n">
        <f aca="false">IF(1_Data_EDA!D6568="LATAM",1,0)</f>
        <v>0</v>
      </c>
      <c r="O6567" s="6" t="n">
        <f aca="false">IF(1_Data_EDA!D6568="Pacific Asia",1,0)</f>
        <v>0</v>
      </c>
      <c r="P6567" s="6" t="n">
        <f aca="false">IF(1_Data_EDA!D6568="USCA",1,0)</f>
        <v>0</v>
      </c>
      <c r="Q6567" s="6" t="n">
        <f aca="false">IF(C6567&gt;MEDIAN(C$5:C$8004),1,0)</f>
        <v>1</v>
      </c>
      <c r="R6567" s="6" t="n">
        <f aca="false">IF(D6567&gt;2,1,0)</f>
        <v>1</v>
      </c>
    </row>
    <row r="6568" customFormat="false" ht="15" hidden="false" customHeight="true" outlineLevel="0" collapsed="false">
      <c r="A6568" s="6" t="n">
        <f aca="false">1_Data_EDA!O6569</f>
        <v>1</v>
      </c>
      <c r="B6568" s="6" t="n">
        <f aca="false">1_Data_EDA!H6569</f>
        <v>4</v>
      </c>
      <c r="C6568" s="7" t="n">
        <f aca="false">1_Data_EDA!I6569</f>
        <v>50</v>
      </c>
      <c r="D6568" s="6" t="n">
        <f aca="false">1_Data_EDA!J6569</f>
        <v>3</v>
      </c>
      <c r="E6568" s="7" t="n">
        <f aca="false">1_Data_EDA!K6569</f>
        <v>150</v>
      </c>
      <c r="F6568" s="7" t="n">
        <f aca="false">1_Data_EDA!L6569</f>
        <v>13.5</v>
      </c>
      <c r="G6568" s="8" t="n">
        <f aca="false">1_Data_EDA!M6569</f>
        <v>0.090000004</v>
      </c>
      <c r="H6568" s="6" t="n">
        <f aca="false">IF(1_Data_EDA!B6569="First Class",1,0)</f>
        <v>0</v>
      </c>
      <c r="I6568" s="6" t="n">
        <f aca="false">IF(1_Data_EDA!B6569="Second Class",1,0)</f>
        <v>0</v>
      </c>
      <c r="J6568" s="6" t="n">
        <f aca="false">IF(1_Data_EDA!B6569="Same Day",1,0)</f>
        <v>0</v>
      </c>
      <c r="K6568" s="6" t="n">
        <f aca="false">IF(1_Data_EDA!C6569="Corporate",1,0)</f>
        <v>1</v>
      </c>
      <c r="L6568" s="6" t="n">
        <f aca="false">IF(1_Data_EDA!C6569="Home Office",1,0)</f>
        <v>0</v>
      </c>
      <c r="M6568" s="6" t="n">
        <f aca="false">IF(1_Data_EDA!D6569="Europe",1,0)</f>
        <v>1</v>
      </c>
      <c r="N6568" s="6" t="n">
        <f aca="false">IF(1_Data_EDA!D6569="LATAM",1,0)</f>
        <v>0</v>
      </c>
      <c r="O6568" s="6" t="n">
        <f aca="false">IF(1_Data_EDA!D6569="Pacific Asia",1,0)</f>
        <v>0</v>
      </c>
      <c r="P6568" s="6" t="n">
        <f aca="false">IF(1_Data_EDA!D6569="USCA",1,0)</f>
        <v>0</v>
      </c>
      <c r="Q6568" s="6" t="n">
        <f aca="false">IF(C6568&gt;MEDIAN(C$5:C$8004),1,0)</f>
        <v>0</v>
      </c>
      <c r="R6568" s="6" t="n">
        <f aca="false">IF(D6568&gt;2,1,0)</f>
        <v>1</v>
      </c>
    </row>
    <row r="6569" customFormat="false" ht="15" hidden="false" customHeight="true" outlineLevel="0" collapsed="false">
      <c r="A6569" s="6" t="n">
        <f aca="false">1_Data_EDA!O6570</f>
        <v>1</v>
      </c>
      <c r="B6569" s="6" t="n">
        <f aca="false">1_Data_EDA!H6570</f>
        <v>4</v>
      </c>
      <c r="C6569" s="7" t="n">
        <f aca="false">1_Data_EDA!I6570</f>
        <v>129.9900055</v>
      </c>
      <c r="D6569" s="6" t="n">
        <f aca="false">1_Data_EDA!J6570</f>
        <v>1</v>
      </c>
      <c r="E6569" s="7" t="n">
        <f aca="false">1_Data_EDA!K6570</f>
        <v>129.9900055</v>
      </c>
      <c r="F6569" s="7" t="n">
        <f aca="false">1_Data_EDA!L6570</f>
        <v>1.299999952</v>
      </c>
      <c r="G6569" s="8" t="n">
        <f aca="false">1_Data_EDA!M6570</f>
        <v>0.01</v>
      </c>
      <c r="H6569" s="6" t="n">
        <f aca="false">IF(1_Data_EDA!B6570="First Class",1,0)</f>
        <v>0</v>
      </c>
      <c r="I6569" s="6" t="n">
        <f aca="false">IF(1_Data_EDA!B6570="Second Class",1,0)</f>
        <v>0</v>
      </c>
      <c r="J6569" s="6" t="n">
        <f aca="false">IF(1_Data_EDA!B6570="Same Day",1,0)</f>
        <v>0</v>
      </c>
      <c r="K6569" s="6" t="n">
        <f aca="false">IF(1_Data_EDA!C6570="Corporate",1,0)</f>
        <v>0</v>
      </c>
      <c r="L6569" s="6" t="n">
        <f aca="false">IF(1_Data_EDA!C6570="Home Office",1,0)</f>
        <v>0</v>
      </c>
      <c r="M6569" s="6" t="n">
        <f aca="false">IF(1_Data_EDA!D6570="Europe",1,0)</f>
        <v>0</v>
      </c>
      <c r="N6569" s="6" t="n">
        <f aca="false">IF(1_Data_EDA!D6570="LATAM",1,0)</f>
        <v>0</v>
      </c>
      <c r="O6569" s="6" t="n">
        <f aca="false">IF(1_Data_EDA!D6570="Pacific Asia",1,0)</f>
        <v>1</v>
      </c>
      <c r="P6569" s="6" t="n">
        <f aca="false">IF(1_Data_EDA!D6570="USCA",1,0)</f>
        <v>0</v>
      </c>
      <c r="Q6569" s="6" t="n">
        <f aca="false">IF(C6569&gt;MEDIAN(C$5:C$8004),1,0)</f>
        <v>1</v>
      </c>
      <c r="R6569" s="6" t="n">
        <f aca="false">IF(D6569&gt;2,1,0)</f>
        <v>0</v>
      </c>
    </row>
    <row r="6570" customFormat="false" ht="15" hidden="false" customHeight="true" outlineLevel="0" collapsed="false">
      <c r="A6570" s="6" t="n">
        <f aca="false">1_Data_EDA!O6571</f>
        <v>0</v>
      </c>
      <c r="B6570" s="6" t="n">
        <f aca="false">1_Data_EDA!H6571</f>
        <v>4</v>
      </c>
      <c r="C6570" s="7" t="n">
        <f aca="false">1_Data_EDA!I6571</f>
        <v>50</v>
      </c>
      <c r="D6570" s="6" t="n">
        <f aca="false">1_Data_EDA!J6571</f>
        <v>4</v>
      </c>
      <c r="E6570" s="7" t="n">
        <f aca="false">1_Data_EDA!K6571</f>
        <v>200</v>
      </c>
      <c r="F6570" s="7" t="n">
        <f aca="false">1_Data_EDA!L6571</f>
        <v>50</v>
      </c>
      <c r="G6570" s="8" t="n">
        <f aca="false">1_Data_EDA!M6571</f>
        <v>0.25</v>
      </c>
      <c r="H6570" s="6" t="n">
        <f aca="false">IF(1_Data_EDA!B6571="First Class",1,0)</f>
        <v>0</v>
      </c>
      <c r="I6570" s="6" t="n">
        <f aca="false">IF(1_Data_EDA!B6571="Second Class",1,0)</f>
        <v>0</v>
      </c>
      <c r="J6570" s="6" t="n">
        <f aca="false">IF(1_Data_EDA!B6571="Same Day",1,0)</f>
        <v>0</v>
      </c>
      <c r="K6570" s="6" t="n">
        <f aca="false">IF(1_Data_EDA!C6571="Corporate",1,0)</f>
        <v>1</v>
      </c>
      <c r="L6570" s="6" t="n">
        <f aca="false">IF(1_Data_EDA!C6571="Home Office",1,0)</f>
        <v>0</v>
      </c>
      <c r="M6570" s="6" t="n">
        <f aca="false">IF(1_Data_EDA!D6571="Europe",1,0)</f>
        <v>0</v>
      </c>
      <c r="N6570" s="6" t="n">
        <f aca="false">IF(1_Data_EDA!D6571="LATAM",1,0)</f>
        <v>0</v>
      </c>
      <c r="O6570" s="6" t="n">
        <f aca="false">IF(1_Data_EDA!D6571="Pacific Asia",1,0)</f>
        <v>0</v>
      </c>
      <c r="P6570" s="6" t="n">
        <f aca="false">IF(1_Data_EDA!D6571="USCA",1,0)</f>
        <v>0</v>
      </c>
      <c r="Q6570" s="6" t="n">
        <f aca="false">IF(C6570&gt;MEDIAN(C$5:C$8004),1,0)</f>
        <v>0</v>
      </c>
      <c r="R6570" s="6" t="n">
        <f aca="false">IF(D6570&gt;2,1,0)</f>
        <v>1</v>
      </c>
    </row>
    <row r="6571" customFormat="false" ht="15" hidden="false" customHeight="true" outlineLevel="0" collapsed="false">
      <c r="A6571" s="6" t="n">
        <f aca="false">1_Data_EDA!O6572</f>
        <v>0</v>
      </c>
      <c r="B6571" s="6" t="n">
        <f aca="false">1_Data_EDA!H6572</f>
        <v>4</v>
      </c>
      <c r="C6571" s="7" t="n">
        <f aca="false">1_Data_EDA!I6572</f>
        <v>49.97999954</v>
      </c>
      <c r="D6571" s="6" t="n">
        <f aca="false">1_Data_EDA!J6572</f>
        <v>5</v>
      </c>
      <c r="E6571" s="7" t="n">
        <f aca="false">1_Data_EDA!K6572</f>
        <v>249.8999939</v>
      </c>
      <c r="F6571" s="7" t="n">
        <f aca="false">1_Data_EDA!L6572</f>
        <v>62.47999954</v>
      </c>
      <c r="G6571" s="8" t="n">
        <f aca="false">1_Data_EDA!M6572</f>
        <v>0.25</v>
      </c>
      <c r="H6571" s="6" t="n">
        <f aca="false">IF(1_Data_EDA!B6572="First Class",1,0)</f>
        <v>0</v>
      </c>
      <c r="I6571" s="6" t="n">
        <f aca="false">IF(1_Data_EDA!B6572="Second Class",1,0)</f>
        <v>0</v>
      </c>
      <c r="J6571" s="6" t="n">
        <f aca="false">IF(1_Data_EDA!B6572="Same Day",1,0)</f>
        <v>0</v>
      </c>
      <c r="K6571" s="6" t="n">
        <f aca="false">IF(1_Data_EDA!C6572="Corporate",1,0)</f>
        <v>1</v>
      </c>
      <c r="L6571" s="6" t="n">
        <f aca="false">IF(1_Data_EDA!C6572="Home Office",1,0)</f>
        <v>0</v>
      </c>
      <c r="M6571" s="6" t="n">
        <f aca="false">IF(1_Data_EDA!D6572="Europe",1,0)</f>
        <v>0</v>
      </c>
      <c r="N6571" s="6" t="n">
        <f aca="false">IF(1_Data_EDA!D6572="LATAM",1,0)</f>
        <v>1</v>
      </c>
      <c r="O6571" s="6" t="n">
        <f aca="false">IF(1_Data_EDA!D6572="Pacific Asia",1,0)</f>
        <v>0</v>
      </c>
      <c r="P6571" s="6" t="n">
        <f aca="false">IF(1_Data_EDA!D6572="USCA",1,0)</f>
        <v>0</v>
      </c>
      <c r="Q6571" s="6" t="n">
        <f aca="false">IF(C6571&gt;MEDIAN(C$5:C$8004),1,0)</f>
        <v>0</v>
      </c>
      <c r="R6571" s="6" t="n">
        <f aca="false">IF(D6571&gt;2,1,0)</f>
        <v>1</v>
      </c>
    </row>
    <row r="6572" customFormat="false" ht="15" hidden="false" customHeight="true" outlineLevel="0" collapsed="false">
      <c r="A6572" s="6" t="n">
        <f aca="false">1_Data_EDA!O6573</f>
        <v>1</v>
      </c>
      <c r="B6572" s="6" t="n">
        <f aca="false">1_Data_EDA!H6573</f>
        <v>1</v>
      </c>
      <c r="C6572" s="7" t="n">
        <f aca="false">1_Data_EDA!I6573</f>
        <v>49.97999954</v>
      </c>
      <c r="D6572" s="6" t="n">
        <f aca="false">1_Data_EDA!J6573</f>
        <v>2</v>
      </c>
      <c r="E6572" s="7" t="n">
        <f aca="false">1_Data_EDA!K6573</f>
        <v>99.95999908</v>
      </c>
      <c r="F6572" s="7" t="n">
        <f aca="false">1_Data_EDA!L6573</f>
        <v>5.5</v>
      </c>
      <c r="G6572" s="8" t="n">
        <f aca="false">1_Data_EDA!M6573</f>
        <v>0.059999999</v>
      </c>
      <c r="H6572" s="6" t="n">
        <f aca="false">IF(1_Data_EDA!B6573="First Class",1,0)</f>
        <v>1</v>
      </c>
      <c r="I6572" s="6" t="n">
        <f aca="false">IF(1_Data_EDA!B6573="Second Class",1,0)</f>
        <v>0</v>
      </c>
      <c r="J6572" s="6" t="n">
        <f aca="false">IF(1_Data_EDA!B6573="Same Day",1,0)</f>
        <v>0</v>
      </c>
      <c r="K6572" s="6" t="n">
        <f aca="false">IF(1_Data_EDA!C6573="Corporate",1,0)</f>
        <v>0</v>
      </c>
      <c r="L6572" s="6" t="n">
        <f aca="false">IF(1_Data_EDA!C6573="Home Office",1,0)</f>
        <v>0</v>
      </c>
      <c r="M6572" s="6" t="n">
        <f aca="false">IF(1_Data_EDA!D6573="Europe",1,0)</f>
        <v>0</v>
      </c>
      <c r="N6572" s="6" t="n">
        <f aca="false">IF(1_Data_EDA!D6573="LATAM",1,0)</f>
        <v>0</v>
      </c>
      <c r="O6572" s="6" t="n">
        <f aca="false">IF(1_Data_EDA!D6573="Pacific Asia",1,0)</f>
        <v>1</v>
      </c>
      <c r="P6572" s="6" t="n">
        <f aca="false">IF(1_Data_EDA!D6573="USCA",1,0)</f>
        <v>0</v>
      </c>
      <c r="Q6572" s="6" t="n">
        <f aca="false">IF(C6572&gt;MEDIAN(C$5:C$8004),1,0)</f>
        <v>0</v>
      </c>
      <c r="R6572" s="6" t="n">
        <f aca="false">IF(D6572&gt;2,1,0)</f>
        <v>0</v>
      </c>
    </row>
    <row r="6573" customFormat="false" ht="15" hidden="false" customHeight="true" outlineLevel="0" collapsed="false">
      <c r="A6573" s="6" t="n">
        <f aca="false">1_Data_EDA!O6574</f>
        <v>0</v>
      </c>
      <c r="B6573" s="6" t="n">
        <f aca="false">1_Data_EDA!H6574</f>
        <v>4</v>
      </c>
      <c r="C6573" s="7" t="n">
        <f aca="false">1_Data_EDA!I6574</f>
        <v>9.989999771</v>
      </c>
      <c r="D6573" s="6" t="n">
        <f aca="false">1_Data_EDA!J6574</f>
        <v>5</v>
      </c>
      <c r="E6573" s="7" t="n">
        <f aca="false">1_Data_EDA!K6574</f>
        <v>49.95000076</v>
      </c>
      <c r="F6573" s="7" t="n">
        <f aca="false">1_Data_EDA!L6574</f>
        <v>8.989999771</v>
      </c>
      <c r="G6573" s="8" t="n">
        <f aca="false">1_Data_EDA!M6574</f>
        <v>0.180000007</v>
      </c>
      <c r="H6573" s="6" t="n">
        <f aca="false">IF(1_Data_EDA!B6574="First Class",1,0)</f>
        <v>0</v>
      </c>
      <c r="I6573" s="6" t="n">
        <f aca="false">IF(1_Data_EDA!B6574="Second Class",1,0)</f>
        <v>0</v>
      </c>
      <c r="J6573" s="6" t="n">
        <f aca="false">IF(1_Data_EDA!B6574="Same Day",1,0)</f>
        <v>0</v>
      </c>
      <c r="K6573" s="6" t="n">
        <f aca="false">IF(1_Data_EDA!C6574="Corporate",1,0)</f>
        <v>0</v>
      </c>
      <c r="L6573" s="6" t="n">
        <f aca="false">IF(1_Data_EDA!C6574="Home Office",1,0)</f>
        <v>1</v>
      </c>
      <c r="M6573" s="6" t="n">
        <f aca="false">IF(1_Data_EDA!D6574="Europe",1,0)</f>
        <v>0</v>
      </c>
      <c r="N6573" s="6" t="n">
        <f aca="false">IF(1_Data_EDA!D6574="LATAM",1,0)</f>
        <v>0</v>
      </c>
      <c r="O6573" s="6" t="n">
        <f aca="false">IF(1_Data_EDA!D6574="Pacific Asia",1,0)</f>
        <v>0</v>
      </c>
      <c r="P6573" s="6" t="n">
        <f aca="false">IF(1_Data_EDA!D6574="USCA",1,0)</f>
        <v>1</v>
      </c>
      <c r="Q6573" s="6" t="n">
        <f aca="false">IF(C6573&gt;MEDIAN(C$5:C$8004),1,0)</f>
        <v>0</v>
      </c>
      <c r="R6573" s="6" t="n">
        <f aca="false">IF(D6573&gt;2,1,0)</f>
        <v>1</v>
      </c>
    </row>
    <row r="6574" customFormat="false" ht="15" hidden="false" customHeight="true" outlineLevel="0" collapsed="false">
      <c r="A6574" s="6" t="n">
        <f aca="false">1_Data_EDA!O6575</f>
        <v>1</v>
      </c>
      <c r="B6574" s="6" t="n">
        <f aca="false">1_Data_EDA!H6575</f>
        <v>0</v>
      </c>
      <c r="C6574" s="7" t="n">
        <f aca="false">1_Data_EDA!I6575</f>
        <v>399.980011</v>
      </c>
      <c r="D6574" s="6" t="n">
        <f aca="false">1_Data_EDA!J6575</f>
        <v>1</v>
      </c>
      <c r="E6574" s="7" t="n">
        <f aca="false">1_Data_EDA!K6575</f>
        <v>399.980011</v>
      </c>
      <c r="F6574" s="7" t="n">
        <f aca="false">1_Data_EDA!L6575</f>
        <v>52</v>
      </c>
      <c r="G6574" s="8" t="n">
        <f aca="false">1_Data_EDA!M6575</f>
        <v>0.129999995</v>
      </c>
      <c r="H6574" s="6" t="n">
        <f aca="false">IF(1_Data_EDA!B6575="First Class",1,0)</f>
        <v>0</v>
      </c>
      <c r="I6574" s="6" t="n">
        <f aca="false">IF(1_Data_EDA!B6575="Second Class",1,0)</f>
        <v>0</v>
      </c>
      <c r="J6574" s="6" t="n">
        <f aca="false">IF(1_Data_EDA!B6575="Same Day",1,0)</f>
        <v>1</v>
      </c>
      <c r="K6574" s="6" t="n">
        <f aca="false">IF(1_Data_EDA!C6575="Corporate",1,0)</f>
        <v>1</v>
      </c>
      <c r="L6574" s="6" t="n">
        <f aca="false">IF(1_Data_EDA!C6575="Home Office",1,0)</f>
        <v>0</v>
      </c>
      <c r="M6574" s="6" t="n">
        <f aca="false">IF(1_Data_EDA!D6575="Europe",1,0)</f>
        <v>0</v>
      </c>
      <c r="N6574" s="6" t="n">
        <f aca="false">IF(1_Data_EDA!D6575="LATAM",1,0)</f>
        <v>0</v>
      </c>
      <c r="O6574" s="6" t="n">
        <f aca="false">IF(1_Data_EDA!D6575="Pacific Asia",1,0)</f>
        <v>0</v>
      </c>
      <c r="P6574" s="6" t="n">
        <f aca="false">IF(1_Data_EDA!D6575="USCA",1,0)</f>
        <v>1</v>
      </c>
      <c r="Q6574" s="6" t="n">
        <f aca="false">IF(C6574&gt;MEDIAN(C$5:C$8004),1,0)</f>
        <v>1</v>
      </c>
      <c r="R6574" s="6" t="n">
        <f aca="false">IF(D6574&gt;2,1,0)</f>
        <v>0</v>
      </c>
    </row>
    <row r="6575" customFormat="false" ht="15" hidden="false" customHeight="true" outlineLevel="0" collapsed="false">
      <c r="A6575" s="6" t="n">
        <f aca="false">1_Data_EDA!O6576</f>
        <v>1</v>
      </c>
      <c r="B6575" s="6" t="n">
        <f aca="false">1_Data_EDA!H6576</f>
        <v>1</v>
      </c>
      <c r="C6575" s="7" t="n">
        <f aca="false">1_Data_EDA!I6576</f>
        <v>50</v>
      </c>
      <c r="D6575" s="6" t="n">
        <f aca="false">1_Data_EDA!J6576</f>
        <v>3</v>
      </c>
      <c r="E6575" s="7" t="n">
        <f aca="false">1_Data_EDA!K6576</f>
        <v>150</v>
      </c>
      <c r="F6575" s="7" t="n">
        <f aca="false">1_Data_EDA!L6576</f>
        <v>10.5</v>
      </c>
      <c r="G6575" s="8" t="n">
        <f aca="false">1_Data_EDA!M6576</f>
        <v>0.07</v>
      </c>
      <c r="H6575" s="6" t="n">
        <f aca="false">IF(1_Data_EDA!B6576="First Class",1,0)</f>
        <v>1</v>
      </c>
      <c r="I6575" s="6" t="n">
        <f aca="false">IF(1_Data_EDA!B6576="Second Class",1,0)</f>
        <v>0</v>
      </c>
      <c r="J6575" s="6" t="n">
        <f aca="false">IF(1_Data_EDA!B6576="Same Day",1,0)</f>
        <v>0</v>
      </c>
      <c r="K6575" s="6" t="n">
        <f aca="false">IF(1_Data_EDA!C6576="Corporate",1,0)</f>
        <v>0</v>
      </c>
      <c r="L6575" s="6" t="n">
        <f aca="false">IF(1_Data_EDA!C6576="Home Office",1,0)</f>
        <v>0</v>
      </c>
      <c r="M6575" s="6" t="n">
        <f aca="false">IF(1_Data_EDA!D6576="Europe",1,0)</f>
        <v>0</v>
      </c>
      <c r="N6575" s="6" t="n">
        <f aca="false">IF(1_Data_EDA!D6576="LATAM",1,0)</f>
        <v>1</v>
      </c>
      <c r="O6575" s="6" t="n">
        <f aca="false">IF(1_Data_EDA!D6576="Pacific Asia",1,0)</f>
        <v>0</v>
      </c>
      <c r="P6575" s="6" t="n">
        <f aca="false">IF(1_Data_EDA!D6576="USCA",1,0)</f>
        <v>0</v>
      </c>
      <c r="Q6575" s="6" t="n">
        <f aca="false">IF(C6575&gt;MEDIAN(C$5:C$8004),1,0)</f>
        <v>0</v>
      </c>
      <c r="R6575" s="6" t="n">
        <f aca="false">IF(D6575&gt;2,1,0)</f>
        <v>1</v>
      </c>
    </row>
    <row r="6576" customFormat="false" ht="15" hidden="false" customHeight="true" outlineLevel="0" collapsed="false">
      <c r="A6576" s="6" t="n">
        <f aca="false">1_Data_EDA!O6577</f>
        <v>1</v>
      </c>
      <c r="B6576" s="6" t="n">
        <f aca="false">1_Data_EDA!H6577</f>
        <v>4</v>
      </c>
      <c r="C6576" s="7" t="n">
        <f aca="false">1_Data_EDA!I6577</f>
        <v>299.980011</v>
      </c>
      <c r="D6576" s="6" t="n">
        <f aca="false">1_Data_EDA!J6577</f>
        <v>1</v>
      </c>
      <c r="E6576" s="7" t="n">
        <f aca="false">1_Data_EDA!K6577</f>
        <v>299.980011</v>
      </c>
      <c r="F6576" s="7" t="n">
        <f aca="false">1_Data_EDA!L6577</f>
        <v>60</v>
      </c>
      <c r="G6576" s="8" t="n">
        <f aca="false">1_Data_EDA!M6577</f>
        <v>0.200000003</v>
      </c>
      <c r="H6576" s="6" t="n">
        <f aca="false">IF(1_Data_EDA!B6577="First Class",1,0)</f>
        <v>0</v>
      </c>
      <c r="I6576" s="6" t="n">
        <f aca="false">IF(1_Data_EDA!B6577="Second Class",1,0)</f>
        <v>0</v>
      </c>
      <c r="J6576" s="6" t="n">
        <f aca="false">IF(1_Data_EDA!B6577="Same Day",1,0)</f>
        <v>0</v>
      </c>
      <c r="K6576" s="6" t="n">
        <f aca="false">IF(1_Data_EDA!C6577="Corporate",1,0)</f>
        <v>0</v>
      </c>
      <c r="L6576" s="6" t="n">
        <f aca="false">IF(1_Data_EDA!C6577="Home Office",1,0)</f>
        <v>0</v>
      </c>
      <c r="M6576" s="6" t="n">
        <f aca="false">IF(1_Data_EDA!D6577="Europe",1,0)</f>
        <v>0</v>
      </c>
      <c r="N6576" s="6" t="n">
        <f aca="false">IF(1_Data_EDA!D6577="LATAM",1,0)</f>
        <v>1</v>
      </c>
      <c r="O6576" s="6" t="n">
        <f aca="false">IF(1_Data_EDA!D6577="Pacific Asia",1,0)</f>
        <v>0</v>
      </c>
      <c r="P6576" s="6" t="n">
        <f aca="false">IF(1_Data_EDA!D6577="USCA",1,0)</f>
        <v>0</v>
      </c>
      <c r="Q6576" s="6" t="n">
        <f aca="false">IF(C6576&gt;MEDIAN(C$5:C$8004),1,0)</f>
        <v>1</v>
      </c>
      <c r="R6576" s="6" t="n">
        <f aca="false">IF(D6576&gt;2,1,0)</f>
        <v>0</v>
      </c>
    </row>
    <row r="6577" customFormat="false" ht="15" hidden="false" customHeight="true" outlineLevel="0" collapsed="false">
      <c r="A6577" s="6" t="n">
        <f aca="false">1_Data_EDA!O6578</f>
        <v>0</v>
      </c>
      <c r="B6577" s="6" t="n">
        <f aca="false">1_Data_EDA!H6578</f>
        <v>4</v>
      </c>
      <c r="C6577" s="7" t="n">
        <f aca="false">1_Data_EDA!I6578</f>
        <v>49.97999954</v>
      </c>
      <c r="D6577" s="6" t="n">
        <f aca="false">1_Data_EDA!J6578</f>
        <v>1</v>
      </c>
      <c r="E6577" s="7" t="n">
        <f aca="false">1_Data_EDA!K6578</f>
        <v>49.97999954</v>
      </c>
      <c r="F6577" s="7" t="n">
        <f aca="false">1_Data_EDA!L6578</f>
        <v>6</v>
      </c>
      <c r="G6577" s="8" t="n">
        <f aca="false">1_Data_EDA!M6578</f>
        <v>0.119999997</v>
      </c>
      <c r="H6577" s="6" t="n">
        <f aca="false">IF(1_Data_EDA!B6578="First Class",1,0)</f>
        <v>0</v>
      </c>
      <c r="I6577" s="6" t="n">
        <f aca="false">IF(1_Data_EDA!B6578="Second Class",1,0)</f>
        <v>0</v>
      </c>
      <c r="J6577" s="6" t="n">
        <f aca="false">IF(1_Data_EDA!B6578="Same Day",1,0)</f>
        <v>0</v>
      </c>
      <c r="K6577" s="6" t="n">
        <f aca="false">IF(1_Data_EDA!C6578="Corporate",1,0)</f>
        <v>1</v>
      </c>
      <c r="L6577" s="6" t="n">
        <f aca="false">IF(1_Data_EDA!C6578="Home Office",1,0)</f>
        <v>0</v>
      </c>
      <c r="M6577" s="6" t="n">
        <f aca="false">IF(1_Data_EDA!D6578="Europe",1,0)</f>
        <v>0</v>
      </c>
      <c r="N6577" s="6" t="n">
        <f aca="false">IF(1_Data_EDA!D6578="LATAM",1,0)</f>
        <v>1</v>
      </c>
      <c r="O6577" s="6" t="n">
        <f aca="false">IF(1_Data_EDA!D6578="Pacific Asia",1,0)</f>
        <v>0</v>
      </c>
      <c r="P6577" s="6" t="n">
        <f aca="false">IF(1_Data_EDA!D6578="USCA",1,0)</f>
        <v>0</v>
      </c>
      <c r="Q6577" s="6" t="n">
        <f aca="false">IF(C6577&gt;MEDIAN(C$5:C$8004),1,0)</f>
        <v>0</v>
      </c>
      <c r="R6577" s="6" t="n">
        <f aca="false">IF(D6577&gt;2,1,0)</f>
        <v>0</v>
      </c>
    </row>
    <row r="6578" customFormat="false" ht="15" hidden="false" customHeight="true" outlineLevel="0" collapsed="false">
      <c r="A6578" s="6" t="n">
        <f aca="false">1_Data_EDA!O6579</f>
        <v>0</v>
      </c>
      <c r="B6578" s="6" t="n">
        <f aca="false">1_Data_EDA!H6579</f>
        <v>4</v>
      </c>
      <c r="C6578" s="7" t="n">
        <f aca="false">1_Data_EDA!I6579</f>
        <v>399.980011</v>
      </c>
      <c r="D6578" s="6" t="n">
        <f aca="false">1_Data_EDA!J6579</f>
        <v>1</v>
      </c>
      <c r="E6578" s="7" t="n">
        <f aca="false">1_Data_EDA!K6579</f>
        <v>399.980011</v>
      </c>
      <c r="F6578" s="7" t="n">
        <f aca="false">1_Data_EDA!L6579</f>
        <v>72</v>
      </c>
      <c r="G6578" s="8" t="n">
        <f aca="false">1_Data_EDA!M6579</f>
        <v>0.180000007</v>
      </c>
      <c r="H6578" s="6" t="n">
        <f aca="false">IF(1_Data_EDA!B6579="First Class",1,0)</f>
        <v>0</v>
      </c>
      <c r="I6578" s="6" t="n">
        <f aca="false">IF(1_Data_EDA!B6579="Second Class",1,0)</f>
        <v>0</v>
      </c>
      <c r="J6578" s="6" t="n">
        <f aca="false">IF(1_Data_EDA!B6579="Same Day",1,0)</f>
        <v>0</v>
      </c>
      <c r="K6578" s="6" t="n">
        <f aca="false">IF(1_Data_EDA!C6579="Corporate",1,0)</f>
        <v>1</v>
      </c>
      <c r="L6578" s="6" t="n">
        <f aca="false">IF(1_Data_EDA!C6579="Home Office",1,0)</f>
        <v>0</v>
      </c>
      <c r="M6578" s="6" t="n">
        <f aca="false">IF(1_Data_EDA!D6579="Europe",1,0)</f>
        <v>1</v>
      </c>
      <c r="N6578" s="6" t="n">
        <f aca="false">IF(1_Data_EDA!D6579="LATAM",1,0)</f>
        <v>0</v>
      </c>
      <c r="O6578" s="6" t="n">
        <f aca="false">IF(1_Data_EDA!D6579="Pacific Asia",1,0)</f>
        <v>0</v>
      </c>
      <c r="P6578" s="6" t="n">
        <f aca="false">IF(1_Data_EDA!D6579="USCA",1,0)</f>
        <v>0</v>
      </c>
      <c r="Q6578" s="6" t="n">
        <f aca="false">IF(C6578&gt;MEDIAN(C$5:C$8004),1,0)</f>
        <v>1</v>
      </c>
      <c r="R6578" s="6" t="n">
        <f aca="false">IF(D6578&gt;2,1,0)</f>
        <v>0</v>
      </c>
    </row>
    <row r="6579" customFormat="false" ht="15" hidden="false" customHeight="true" outlineLevel="0" collapsed="false">
      <c r="A6579" s="6" t="n">
        <f aca="false">1_Data_EDA!O6580</f>
        <v>1</v>
      </c>
      <c r="B6579" s="6" t="n">
        <f aca="false">1_Data_EDA!H6580</f>
        <v>4</v>
      </c>
      <c r="C6579" s="7" t="n">
        <f aca="false">1_Data_EDA!I6580</f>
        <v>299.980011</v>
      </c>
      <c r="D6579" s="6" t="n">
        <f aca="false">1_Data_EDA!J6580</f>
        <v>1</v>
      </c>
      <c r="E6579" s="7" t="n">
        <f aca="false">1_Data_EDA!K6580</f>
        <v>299.980011</v>
      </c>
      <c r="F6579" s="7" t="n">
        <f aca="false">1_Data_EDA!L6580</f>
        <v>27</v>
      </c>
      <c r="G6579" s="8" t="n">
        <f aca="false">1_Data_EDA!M6580</f>
        <v>0.090000004</v>
      </c>
      <c r="H6579" s="6" t="n">
        <f aca="false">IF(1_Data_EDA!B6580="First Class",1,0)</f>
        <v>0</v>
      </c>
      <c r="I6579" s="6" t="n">
        <f aca="false">IF(1_Data_EDA!B6580="Second Class",1,0)</f>
        <v>0</v>
      </c>
      <c r="J6579" s="6" t="n">
        <f aca="false">IF(1_Data_EDA!B6580="Same Day",1,0)</f>
        <v>0</v>
      </c>
      <c r="K6579" s="6" t="n">
        <f aca="false">IF(1_Data_EDA!C6580="Corporate",1,0)</f>
        <v>0</v>
      </c>
      <c r="L6579" s="6" t="n">
        <f aca="false">IF(1_Data_EDA!C6580="Home Office",1,0)</f>
        <v>1</v>
      </c>
      <c r="M6579" s="6" t="n">
        <f aca="false">IF(1_Data_EDA!D6580="Europe",1,0)</f>
        <v>0</v>
      </c>
      <c r="N6579" s="6" t="n">
        <f aca="false">IF(1_Data_EDA!D6580="LATAM",1,0)</f>
        <v>0</v>
      </c>
      <c r="O6579" s="6" t="n">
        <f aca="false">IF(1_Data_EDA!D6580="Pacific Asia",1,0)</f>
        <v>1</v>
      </c>
      <c r="P6579" s="6" t="n">
        <f aca="false">IF(1_Data_EDA!D6580="USCA",1,0)</f>
        <v>0</v>
      </c>
      <c r="Q6579" s="6" t="n">
        <f aca="false">IF(C6579&gt;MEDIAN(C$5:C$8004),1,0)</f>
        <v>1</v>
      </c>
      <c r="R6579" s="6" t="n">
        <f aca="false">IF(D6579&gt;2,1,0)</f>
        <v>0</v>
      </c>
    </row>
    <row r="6580" customFormat="false" ht="15" hidden="false" customHeight="true" outlineLevel="0" collapsed="false">
      <c r="A6580" s="6" t="n">
        <f aca="false">1_Data_EDA!O6581</f>
        <v>0</v>
      </c>
      <c r="B6580" s="6" t="n">
        <f aca="false">1_Data_EDA!H6581</f>
        <v>4</v>
      </c>
      <c r="C6580" s="7" t="n">
        <f aca="false">1_Data_EDA!I6581</f>
        <v>199.9900055</v>
      </c>
      <c r="D6580" s="6" t="n">
        <f aca="false">1_Data_EDA!J6581</f>
        <v>1</v>
      </c>
      <c r="E6580" s="7" t="n">
        <f aca="false">1_Data_EDA!K6581</f>
        <v>199.9900055</v>
      </c>
      <c r="F6580" s="7" t="n">
        <f aca="false">1_Data_EDA!L6581</f>
        <v>34</v>
      </c>
      <c r="G6580" s="8" t="n">
        <f aca="false">1_Data_EDA!M6581</f>
        <v>0.170000002</v>
      </c>
      <c r="H6580" s="6" t="n">
        <f aca="false">IF(1_Data_EDA!B6581="First Class",1,0)</f>
        <v>0</v>
      </c>
      <c r="I6580" s="6" t="n">
        <f aca="false">IF(1_Data_EDA!B6581="Second Class",1,0)</f>
        <v>0</v>
      </c>
      <c r="J6580" s="6" t="n">
        <f aca="false">IF(1_Data_EDA!B6581="Same Day",1,0)</f>
        <v>0</v>
      </c>
      <c r="K6580" s="6" t="n">
        <f aca="false">IF(1_Data_EDA!C6581="Corporate",1,0)</f>
        <v>1</v>
      </c>
      <c r="L6580" s="6" t="n">
        <f aca="false">IF(1_Data_EDA!C6581="Home Office",1,0)</f>
        <v>0</v>
      </c>
      <c r="M6580" s="6" t="n">
        <f aca="false">IF(1_Data_EDA!D6581="Europe",1,0)</f>
        <v>1</v>
      </c>
      <c r="N6580" s="6" t="n">
        <f aca="false">IF(1_Data_EDA!D6581="LATAM",1,0)</f>
        <v>0</v>
      </c>
      <c r="O6580" s="6" t="n">
        <f aca="false">IF(1_Data_EDA!D6581="Pacific Asia",1,0)</f>
        <v>0</v>
      </c>
      <c r="P6580" s="6" t="n">
        <f aca="false">IF(1_Data_EDA!D6581="USCA",1,0)</f>
        <v>0</v>
      </c>
      <c r="Q6580" s="6" t="n">
        <f aca="false">IF(C6580&gt;MEDIAN(C$5:C$8004),1,0)</f>
        <v>1</v>
      </c>
      <c r="R6580" s="6" t="n">
        <f aca="false">IF(D6580&gt;2,1,0)</f>
        <v>0</v>
      </c>
    </row>
    <row r="6581" customFormat="false" ht="15" hidden="false" customHeight="true" outlineLevel="0" collapsed="false">
      <c r="A6581" s="6" t="n">
        <f aca="false">1_Data_EDA!O6582</f>
        <v>1</v>
      </c>
      <c r="B6581" s="6" t="n">
        <f aca="false">1_Data_EDA!H6582</f>
        <v>2</v>
      </c>
      <c r="C6581" s="7" t="n">
        <f aca="false">1_Data_EDA!I6582</f>
        <v>11.53999996</v>
      </c>
      <c r="D6581" s="6" t="n">
        <f aca="false">1_Data_EDA!J6582</f>
        <v>1</v>
      </c>
      <c r="E6581" s="7" t="n">
        <f aca="false">1_Data_EDA!K6582</f>
        <v>11.53999996</v>
      </c>
      <c r="F6581" s="7" t="n">
        <f aca="false">1_Data_EDA!L6582</f>
        <v>1.730000019</v>
      </c>
      <c r="G6581" s="8" t="n">
        <f aca="false">1_Data_EDA!M6582</f>
        <v>0.150000006</v>
      </c>
      <c r="H6581" s="6" t="n">
        <f aca="false">IF(1_Data_EDA!B6582="First Class",1,0)</f>
        <v>0</v>
      </c>
      <c r="I6581" s="6" t="n">
        <f aca="false">IF(1_Data_EDA!B6582="Second Class",1,0)</f>
        <v>1</v>
      </c>
      <c r="J6581" s="6" t="n">
        <f aca="false">IF(1_Data_EDA!B6582="Same Day",1,0)</f>
        <v>0</v>
      </c>
      <c r="K6581" s="6" t="n">
        <f aca="false">IF(1_Data_EDA!C6582="Corporate",1,0)</f>
        <v>0</v>
      </c>
      <c r="L6581" s="6" t="n">
        <f aca="false">IF(1_Data_EDA!C6582="Home Office",1,0)</f>
        <v>0</v>
      </c>
      <c r="M6581" s="6" t="n">
        <f aca="false">IF(1_Data_EDA!D6582="Europe",1,0)</f>
        <v>0</v>
      </c>
      <c r="N6581" s="6" t="n">
        <f aca="false">IF(1_Data_EDA!D6582="LATAM",1,0)</f>
        <v>0</v>
      </c>
      <c r="O6581" s="6" t="n">
        <f aca="false">IF(1_Data_EDA!D6582="Pacific Asia",1,0)</f>
        <v>1</v>
      </c>
      <c r="P6581" s="6" t="n">
        <f aca="false">IF(1_Data_EDA!D6582="USCA",1,0)</f>
        <v>0</v>
      </c>
      <c r="Q6581" s="6" t="n">
        <f aca="false">IF(C6581&gt;MEDIAN(C$5:C$8004),1,0)</f>
        <v>0</v>
      </c>
      <c r="R6581" s="6" t="n">
        <f aca="false">IF(D6581&gt;2,1,0)</f>
        <v>0</v>
      </c>
    </row>
    <row r="6582" customFormat="false" ht="15" hidden="false" customHeight="true" outlineLevel="0" collapsed="false">
      <c r="A6582" s="6" t="n">
        <f aca="false">1_Data_EDA!O6583</f>
        <v>1</v>
      </c>
      <c r="B6582" s="6" t="n">
        <f aca="false">1_Data_EDA!H6583</f>
        <v>1</v>
      </c>
      <c r="C6582" s="7" t="n">
        <f aca="false">1_Data_EDA!I6583</f>
        <v>199.9900055</v>
      </c>
      <c r="D6582" s="6" t="n">
        <f aca="false">1_Data_EDA!J6583</f>
        <v>1</v>
      </c>
      <c r="E6582" s="7" t="n">
        <f aca="false">1_Data_EDA!K6583</f>
        <v>199.9900055</v>
      </c>
      <c r="F6582" s="7" t="n">
        <f aca="false">1_Data_EDA!L6583</f>
        <v>0</v>
      </c>
      <c r="G6582" s="8" t="n">
        <f aca="false">1_Data_EDA!M6583</f>
        <v>0</v>
      </c>
      <c r="H6582" s="6" t="n">
        <f aca="false">IF(1_Data_EDA!B6583="First Class",1,0)</f>
        <v>1</v>
      </c>
      <c r="I6582" s="6" t="n">
        <f aca="false">IF(1_Data_EDA!B6583="Second Class",1,0)</f>
        <v>0</v>
      </c>
      <c r="J6582" s="6" t="n">
        <f aca="false">IF(1_Data_EDA!B6583="Same Day",1,0)</f>
        <v>0</v>
      </c>
      <c r="K6582" s="6" t="n">
        <f aca="false">IF(1_Data_EDA!C6583="Corporate",1,0)</f>
        <v>0</v>
      </c>
      <c r="L6582" s="6" t="n">
        <f aca="false">IF(1_Data_EDA!C6583="Home Office",1,0)</f>
        <v>0</v>
      </c>
      <c r="M6582" s="6" t="n">
        <f aca="false">IF(1_Data_EDA!D6583="Europe",1,0)</f>
        <v>0</v>
      </c>
      <c r="N6582" s="6" t="n">
        <f aca="false">IF(1_Data_EDA!D6583="LATAM",1,0)</f>
        <v>0</v>
      </c>
      <c r="O6582" s="6" t="n">
        <f aca="false">IF(1_Data_EDA!D6583="Pacific Asia",1,0)</f>
        <v>1</v>
      </c>
      <c r="P6582" s="6" t="n">
        <f aca="false">IF(1_Data_EDA!D6583="USCA",1,0)</f>
        <v>0</v>
      </c>
      <c r="Q6582" s="6" t="n">
        <f aca="false">IF(C6582&gt;MEDIAN(C$5:C$8004),1,0)</f>
        <v>1</v>
      </c>
      <c r="R6582" s="6" t="n">
        <f aca="false">IF(D6582&gt;2,1,0)</f>
        <v>0</v>
      </c>
    </row>
    <row r="6583" customFormat="false" ht="15" hidden="false" customHeight="true" outlineLevel="0" collapsed="false">
      <c r="A6583" s="6" t="n">
        <f aca="false">1_Data_EDA!O6584</f>
        <v>1</v>
      </c>
      <c r="B6583" s="6" t="n">
        <f aca="false">1_Data_EDA!H6584</f>
        <v>1</v>
      </c>
      <c r="C6583" s="7" t="n">
        <f aca="false">1_Data_EDA!I6584</f>
        <v>59.99000168</v>
      </c>
      <c r="D6583" s="6" t="n">
        <f aca="false">1_Data_EDA!J6584</f>
        <v>4</v>
      </c>
      <c r="E6583" s="7" t="n">
        <f aca="false">1_Data_EDA!K6584</f>
        <v>239.9600067</v>
      </c>
      <c r="F6583" s="7" t="n">
        <f aca="false">1_Data_EDA!L6584</f>
        <v>38.38999939</v>
      </c>
      <c r="G6583" s="8" t="n">
        <f aca="false">1_Data_EDA!M6584</f>
        <v>0.159999996</v>
      </c>
      <c r="H6583" s="6" t="n">
        <f aca="false">IF(1_Data_EDA!B6584="First Class",1,0)</f>
        <v>1</v>
      </c>
      <c r="I6583" s="6" t="n">
        <f aca="false">IF(1_Data_EDA!B6584="Second Class",1,0)</f>
        <v>0</v>
      </c>
      <c r="J6583" s="6" t="n">
        <f aca="false">IF(1_Data_EDA!B6584="Same Day",1,0)</f>
        <v>0</v>
      </c>
      <c r="K6583" s="6" t="n">
        <f aca="false">IF(1_Data_EDA!C6584="Corporate",1,0)</f>
        <v>0</v>
      </c>
      <c r="L6583" s="6" t="n">
        <f aca="false">IF(1_Data_EDA!C6584="Home Office",1,0)</f>
        <v>0</v>
      </c>
      <c r="M6583" s="6" t="n">
        <f aca="false">IF(1_Data_EDA!D6584="Europe",1,0)</f>
        <v>1</v>
      </c>
      <c r="N6583" s="6" t="n">
        <f aca="false">IF(1_Data_EDA!D6584="LATAM",1,0)</f>
        <v>0</v>
      </c>
      <c r="O6583" s="6" t="n">
        <f aca="false">IF(1_Data_EDA!D6584="Pacific Asia",1,0)</f>
        <v>0</v>
      </c>
      <c r="P6583" s="6" t="n">
        <f aca="false">IF(1_Data_EDA!D6584="USCA",1,0)</f>
        <v>0</v>
      </c>
      <c r="Q6583" s="6" t="n">
        <f aca="false">IF(C6583&gt;MEDIAN(C$5:C$8004),1,0)</f>
        <v>0</v>
      </c>
      <c r="R6583" s="6" t="n">
        <f aca="false">IF(D6583&gt;2,1,0)</f>
        <v>1</v>
      </c>
    </row>
    <row r="6584" customFormat="false" ht="15" hidden="false" customHeight="true" outlineLevel="0" collapsed="false">
      <c r="A6584" s="6" t="n">
        <f aca="false">1_Data_EDA!O6585</f>
        <v>1</v>
      </c>
      <c r="B6584" s="6" t="n">
        <f aca="false">1_Data_EDA!H6585</f>
        <v>1</v>
      </c>
      <c r="C6584" s="7" t="n">
        <f aca="false">1_Data_EDA!I6585</f>
        <v>129.9900055</v>
      </c>
      <c r="D6584" s="6" t="n">
        <f aca="false">1_Data_EDA!J6585</f>
        <v>1</v>
      </c>
      <c r="E6584" s="7" t="n">
        <f aca="false">1_Data_EDA!K6585</f>
        <v>129.9900055</v>
      </c>
      <c r="F6584" s="7" t="n">
        <f aca="false">1_Data_EDA!L6585</f>
        <v>16.89999962</v>
      </c>
      <c r="G6584" s="8" t="n">
        <f aca="false">1_Data_EDA!M6585</f>
        <v>0.129999995</v>
      </c>
      <c r="H6584" s="6" t="n">
        <f aca="false">IF(1_Data_EDA!B6585="First Class",1,0)</f>
        <v>1</v>
      </c>
      <c r="I6584" s="6" t="n">
        <f aca="false">IF(1_Data_EDA!B6585="Second Class",1,0)</f>
        <v>0</v>
      </c>
      <c r="J6584" s="6" t="n">
        <f aca="false">IF(1_Data_EDA!B6585="Same Day",1,0)</f>
        <v>0</v>
      </c>
      <c r="K6584" s="6" t="n">
        <f aca="false">IF(1_Data_EDA!C6585="Corporate",1,0)</f>
        <v>0</v>
      </c>
      <c r="L6584" s="6" t="n">
        <f aca="false">IF(1_Data_EDA!C6585="Home Office",1,0)</f>
        <v>0</v>
      </c>
      <c r="M6584" s="6" t="n">
        <f aca="false">IF(1_Data_EDA!D6585="Europe",1,0)</f>
        <v>0</v>
      </c>
      <c r="N6584" s="6" t="n">
        <f aca="false">IF(1_Data_EDA!D6585="LATAM",1,0)</f>
        <v>0</v>
      </c>
      <c r="O6584" s="6" t="n">
        <f aca="false">IF(1_Data_EDA!D6585="Pacific Asia",1,0)</f>
        <v>1</v>
      </c>
      <c r="P6584" s="6" t="n">
        <f aca="false">IF(1_Data_EDA!D6585="USCA",1,0)</f>
        <v>0</v>
      </c>
      <c r="Q6584" s="6" t="n">
        <f aca="false">IF(C6584&gt;MEDIAN(C$5:C$8004),1,0)</f>
        <v>1</v>
      </c>
      <c r="R6584" s="6" t="n">
        <f aca="false">IF(D6584&gt;2,1,0)</f>
        <v>0</v>
      </c>
    </row>
    <row r="6585" customFormat="false" ht="15" hidden="false" customHeight="true" outlineLevel="0" collapsed="false">
      <c r="A6585" s="6" t="n">
        <f aca="false">1_Data_EDA!O6586</f>
        <v>1</v>
      </c>
      <c r="B6585" s="6" t="n">
        <f aca="false">1_Data_EDA!H6586</f>
        <v>2</v>
      </c>
      <c r="C6585" s="7" t="n">
        <f aca="false">1_Data_EDA!I6586</f>
        <v>59.99000168</v>
      </c>
      <c r="D6585" s="6" t="n">
        <f aca="false">1_Data_EDA!J6586</f>
        <v>2</v>
      </c>
      <c r="E6585" s="7" t="n">
        <f aca="false">1_Data_EDA!K6586</f>
        <v>119.9800034</v>
      </c>
      <c r="F6585" s="7" t="n">
        <f aca="false">1_Data_EDA!L6586</f>
        <v>1.200000048</v>
      </c>
      <c r="G6585" s="8" t="n">
        <f aca="false">1_Data_EDA!M6586</f>
        <v>0.01</v>
      </c>
      <c r="H6585" s="6" t="n">
        <f aca="false">IF(1_Data_EDA!B6586="First Class",1,0)</f>
        <v>0</v>
      </c>
      <c r="I6585" s="6" t="n">
        <f aca="false">IF(1_Data_EDA!B6586="Second Class",1,0)</f>
        <v>1</v>
      </c>
      <c r="J6585" s="6" t="n">
        <f aca="false">IF(1_Data_EDA!B6586="Same Day",1,0)</f>
        <v>0</v>
      </c>
      <c r="K6585" s="6" t="n">
        <f aca="false">IF(1_Data_EDA!C6586="Corporate",1,0)</f>
        <v>0</v>
      </c>
      <c r="L6585" s="6" t="n">
        <f aca="false">IF(1_Data_EDA!C6586="Home Office",1,0)</f>
        <v>0</v>
      </c>
      <c r="M6585" s="6" t="n">
        <f aca="false">IF(1_Data_EDA!D6586="Europe",1,0)</f>
        <v>0</v>
      </c>
      <c r="N6585" s="6" t="n">
        <f aca="false">IF(1_Data_EDA!D6586="LATAM",1,0)</f>
        <v>0</v>
      </c>
      <c r="O6585" s="6" t="n">
        <f aca="false">IF(1_Data_EDA!D6586="Pacific Asia",1,0)</f>
        <v>0</v>
      </c>
      <c r="P6585" s="6" t="n">
        <f aca="false">IF(1_Data_EDA!D6586="USCA",1,0)</f>
        <v>1</v>
      </c>
      <c r="Q6585" s="6" t="n">
        <f aca="false">IF(C6585&gt;MEDIAN(C$5:C$8004),1,0)</f>
        <v>0</v>
      </c>
      <c r="R6585" s="6" t="n">
        <f aca="false">IF(D6585&gt;2,1,0)</f>
        <v>0</v>
      </c>
    </row>
    <row r="6586" customFormat="false" ht="15" hidden="false" customHeight="true" outlineLevel="0" collapsed="false">
      <c r="A6586" s="6" t="n">
        <f aca="false">1_Data_EDA!O6587</f>
        <v>1</v>
      </c>
      <c r="B6586" s="6" t="n">
        <f aca="false">1_Data_EDA!H6587</f>
        <v>2</v>
      </c>
      <c r="C6586" s="7" t="n">
        <f aca="false">1_Data_EDA!I6587</f>
        <v>30</v>
      </c>
      <c r="D6586" s="6" t="n">
        <f aca="false">1_Data_EDA!J6587</f>
        <v>1</v>
      </c>
      <c r="E6586" s="7" t="n">
        <f aca="false">1_Data_EDA!K6587</f>
        <v>30</v>
      </c>
      <c r="F6586" s="7" t="n">
        <f aca="false">1_Data_EDA!L6587</f>
        <v>0.300000012</v>
      </c>
      <c r="G6586" s="8" t="n">
        <f aca="false">1_Data_EDA!M6587</f>
        <v>0.01</v>
      </c>
      <c r="H6586" s="6" t="n">
        <f aca="false">IF(1_Data_EDA!B6587="First Class",1,0)</f>
        <v>0</v>
      </c>
      <c r="I6586" s="6" t="n">
        <f aca="false">IF(1_Data_EDA!B6587="Second Class",1,0)</f>
        <v>1</v>
      </c>
      <c r="J6586" s="6" t="n">
        <f aca="false">IF(1_Data_EDA!B6587="Same Day",1,0)</f>
        <v>0</v>
      </c>
      <c r="K6586" s="6" t="n">
        <f aca="false">IF(1_Data_EDA!C6587="Corporate",1,0)</f>
        <v>1</v>
      </c>
      <c r="L6586" s="6" t="n">
        <f aca="false">IF(1_Data_EDA!C6587="Home Office",1,0)</f>
        <v>0</v>
      </c>
      <c r="M6586" s="6" t="n">
        <f aca="false">IF(1_Data_EDA!D6587="Europe",1,0)</f>
        <v>0</v>
      </c>
      <c r="N6586" s="6" t="n">
        <f aca="false">IF(1_Data_EDA!D6587="LATAM",1,0)</f>
        <v>0</v>
      </c>
      <c r="O6586" s="6" t="n">
        <f aca="false">IF(1_Data_EDA!D6587="Pacific Asia",1,0)</f>
        <v>0</v>
      </c>
      <c r="P6586" s="6" t="n">
        <f aca="false">IF(1_Data_EDA!D6587="USCA",1,0)</f>
        <v>1</v>
      </c>
      <c r="Q6586" s="6" t="n">
        <f aca="false">IF(C6586&gt;MEDIAN(C$5:C$8004),1,0)</f>
        <v>0</v>
      </c>
      <c r="R6586" s="6" t="n">
        <f aca="false">IF(D6586&gt;2,1,0)</f>
        <v>0</v>
      </c>
    </row>
    <row r="6587" customFormat="false" ht="15" hidden="false" customHeight="true" outlineLevel="0" collapsed="false">
      <c r="A6587" s="6" t="n">
        <f aca="false">1_Data_EDA!O6588</f>
        <v>0</v>
      </c>
      <c r="B6587" s="6" t="n">
        <f aca="false">1_Data_EDA!H6588</f>
        <v>2</v>
      </c>
      <c r="C6587" s="7" t="n">
        <f aca="false">1_Data_EDA!I6588</f>
        <v>49.97999954</v>
      </c>
      <c r="D6587" s="6" t="n">
        <f aca="false">1_Data_EDA!J6588</f>
        <v>4</v>
      </c>
      <c r="E6587" s="7" t="n">
        <f aca="false">1_Data_EDA!K6588</f>
        <v>199.9199982</v>
      </c>
      <c r="F6587" s="7" t="n">
        <f aca="false">1_Data_EDA!L6588</f>
        <v>2</v>
      </c>
      <c r="G6587" s="8" t="n">
        <f aca="false">1_Data_EDA!M6588</f>
        <v>0.01</v>
      </c>
      <c r="H6587" s="6" t="n">
        <f aca="false">IF(1_Data_EDA!B6588="First Class",1,0)</f>
        <v>0</v>
      </c>
      <c r="I6587" s="6" t="n">
        <f aca="false">IF(1_Data_EDA!B6588="Second Class",1,0)</f>
        <v>1</v>
      </c>
      <c r="J6587" s="6" t="n">
        <f aca="false">IF(1_Data_EDA!B6588="Same Day",1,0)</f>
        <v>0</v>
      </c>
      <c r="K6587" s="6" t="n">
        <f aca="false">IF(1_Data_EDA!C6588="Corporate",1,0)</f>
        <v>0</v>
      </c>
      <c r="L6587" s="6" t="n">
        <f aca="false">IF(1_Data_EDA!C6588="Home Office",1,0)</f>
        <v>0</v>
      </c>
      <c r="M6587" s="6" t="n">
        <f aca="false">IF(1_Data_EDA!D6588="Europe",1,0)</f>
        <v>0</v>
      </c>
      <c r="N6587" s="6" t="n">
        <f aca="false">IF(1_Data_EDA!D6588="LATAM",1,0)</f>
        <v>1</v>
      </c>
      <c r="O6587" s="6" t="n">
        <f aca="false">IF(1_Data_EDA!D6588="Pacific Asia",1,0)</f>
        <v>0</v>
      </c>
      <c r="P6587" s="6" t="n">
        <f aca="false">IF(1_Data_EDA!D6588="USCA",1,0)</f>
        <v>0</v>
      </c>
      <c r="Q6587" s="6" t="n">
        <f aca="false">IF(C6587&gt;MEDIAN(C$5:C$8004),1,0)</f>
        <v>0</v>
      </c>
      <c r="R6587" s="6" t="n">
        <f aca="false">IF(D6587&gt;2,1,0)</f>
        <v>1</v>
      </c>
    </row>
    <row r="6588" customFormat="false" ht="15" hidden="false" customHeight="true" outlineLevel="0" collapsed="false">
      <c r="A6588" s="6" t="n">
        <f aca="false">1_Data_EDA!O6589</f>
        <v>1</v>
      </c>
      <c r="B6588" s="6" t="n">
        <f aca="false">1_Data_EDA!H6589</f>
        <v>1</v>
      </c>
      <c r="C6588" s="7" t="n">
        <f aca="false">1_Data_EDA!I6589</f>
        <v>299.980011</v>
      </c>
      <c r="D6588" s="6" t="n">
        <f aca="false">1_Data_EDA!J6589</f>
        <v>1</v>
      </c>
      <c r="E6588" s="7" t="n">
        <f aca="false">1_Data_EDA!K6589</f>
        <v>299.980011</v>
      </c>
      <c r="F6588" s="7" t="n">
        <f aca="false">1_Data_EDA!L6589</f>
        <v>12</v>
      </c>
      <c r="G6588" s="8" t="n">
        <f aca="false">1_Data_EDA!M6589</f>
        <v>0.039999999</v>
      </c>
      <c r="H6588" s="6" t="n">
        <f aca="false">IF(1_Data_EDA!B6589="First Class",1,0)</f>
        <v>1</v>
      </c>
      <c r="I6588" s="6" t="n">
        <f aca="false">IF(1_Data_EDA!B6589="Second Class",1,0)</f>
        <v>0</v>
      </c>
      <c r="J6588" s="6" t="n">
        <f aca="false">IF(1_Data_EDA!B6589="Same Day",1,0)</f>
        <v>0</v>
      </c>
      <c r="K6588" s="6" t="n">
        <f aca="false">IF(1_Data_EDA!C6589="Corporate",1,0)</f>
        <v>0</v>
      </c>
      <c r="L6588" s="6" t="n">
        <f aca="false">IF(1_Data_EDA!C6589="Home Office",1,0)</f>
        <v>0</v>
      </c>
      <c r="M6588" s="6" t="n">
        <f aca="false">IF(1_Data_EDA!D6589="Europe",1,0)</f>
        <v>0</v>
      </c>
      <c r="N6588" s="6" t="n">
        <f aca="false">IF(1_Data_EDA!D6589="LATAM",1,0)</f>
        <v>1</v>
      </c>
      <c r="O6588" s="6" t="n">
        <f aca="false">IF(1_Data_EDA!D6589="Pacific Asia",1,0)</f>
        <v>0</v>
      </c>
      <c r="P6588" s="6" t="n">
        <f aca="false">IF(1_Data_EDA!D6589="USCA",1,0)</f>
        <v>0</v>
      </c>
      <c r="Q6588" s="6" t="n">
        <f aca="false">IF(C6588&gt;MEDIAN(C$5:C$8004),1,0)</f>
        <v>1</v>
      </c>
      <c r="R6588" s="6" t="n">
        <f aca="false">IF(D6588&gt;2,1,0)</f>
        <v>0</v>
      </c>
    </row>
    <row r="6589" customFormat="false" ht="15" hidden="false" customHeight="true" outlineLevel="0" collapsed="false">
      <c r="A6589" s="6" t="n">
        <f aca="false">1_Data_EDA!O6590</f>
        <v>1</v>
      </c>
      <c r="B6589" s="6" t="n">
        <f aca="false">1_Data_EDA!H6590</f>
        <v>4</v>
      </c>
      <c r="C6589" s="7" t="n">
        <f aca="false">1_Data_EDA!I6590</f>
        <v>59.99000168</v>
      </c>
      <c r="D6589" s="6" t="n">
        <f aca="false">1_Data_EDA!J6590</f>
        <v>2</v>
      </c>
      <c r="E6589" s="7" t="n">
        <f aca="false">1_Data_EDA!K6590</f>
        <v>119.9800034</v>
      </c>
      <c r="F6589" s="7" t="n">
        <f aca="false">1_Data_EDA!L6590</f>
        <v>30</v>
      </c>
      <c r="G6589" s="8" t="n">
        <f aca="false">1_Data_EDA!M6590</f>
        <v>0.25</v>
      </c>
      <c r="H6589" s="6" t="n">
        <f aca="false">IF(1_Data_EDA!B6590="First Class",1,0)</f>
        <v>0</v>
      </c>
      <c r="I6589" s="6" t="n">
        <f aca="false">IF(1_Data_EDA!B6590="Second Class",1,0)</f>
        <v>0</v>
      </c>
      <c r="J6589" s="6" t="n">
        <f aca="false">IF(1_Data_EDA!B6590="Same Day",1,0)</f>
        <v>0</v>
      </c>
      <c r="K6589" s="6" t="n">
        <f aca="false">IF(1_Data_EDA!C6590="Corporate",1,0)</f>
        <v>1</v>
      </c>
      <c r="L6589" s="6" t="n">
        <f aca="false">IF(1_Data_EDA!C6590="Home Office",1,0)</f>
        <v>0</v>
      </c>
      <c r="M6589" s="6" t="n">
        <f aca="false">IF(1_Data_EDA!D6590="Europe",1,0)</f>
        <v>0</v>
      </c>
      <c r="N6589" s="6" t="n">
        <f aca="false">IF(1_Data_EDA!D6590="LATAM",1,0)</f>
        <v>1</v>
      </c>
      <c r="O6589" s="6" t="n">
        <f aca="false">IF(1_Data_EDA!D6590="Pacific Asia",1,0)</f>
        <v>0</v>
      </c>
      <c r="P6589" s="6" t="n">
        <f aca="false">IF(1_Data_EDA!D6590="USCA",1,0)</f>
        <v>0</v>
      </c>
      <c r="Q6589" s="6" t="n">
        <f aca="false">IF(C6589&gt;MEDIAN(C$5:C$8004),1,0)</f>
        <v>0</v>
      </c>
      <c r="R6589" s="6" t="n">
        <f aca="false">IF(D6589&gt;2,1,0)</f>
        <v>0</v>
      </c>
    </row>
    <row r="6590" customFormat="false" ht="15" hidden="false" customHeight="true" outlineLevel="0" collapsed="false">
      <c r="A6590" s="6" t="n">
        <f aca="false">1_Data_EDA!O6591</f>
        <v>1</v>
      </c>
      <c r="B6590" s="6" t="n">
        <f aca="false">1_Data_EDA!H6591</f>
        <v>4</v>
      </c>
      <c r="C6590" s="7" t="n">
        <f aca="false">1_Data_EDA!I6591</f>
        <v>59.99000168</v>
      </c>
      <c r="D6590" s="6" t="n">
        <f aca="false">1_Data_EDA!J6591</f>
        <v>3</v>
      </c>
      <c r="E6590" s="7" t="n">
        <f aca="false">1_Data_EDA!K6591</f>
        <v>179.9700012</v>
      </c>
      <c r="F6590" s="7" t="n">
        <f aca="false">1_Data_EDA!L6591</f>
        <v>12.60000038</v>
      </c>
      <c r="G6590" s="8" t="n">
        <f aca="false">1_Data_EDA!M6591</f>
        <v>0.07</v>
      </c>
      <c r="H6590" s="6" t="n">
        <f aca="false">IF(1_Data_EDA!B6591="First Class",1,0)</f>
        <v>0</v>
      </c>
      <c r="I6590" s="6" t="n">
        <f aca="false">IF(1_Data_EDA!B6591="Second Class",1,0)</f>
        <v>0</v>
      </c>
      <c r="J6590" s="6" t="n">
        <f aca="false">IF(1_Data_EDA!B6591="Same Day",1,0)</f>
        <v>0</v>
      </c>
      <c r="K6590" s="6" t="n">
        <f aca="false">IF(1_Data_EDA!C6591="Corporate",1,0)</f>
        <v>0</v>
      </c>
      <c r="L6590" s="6" t="n">
        <f aca="false">IF(1_Data_EDA!C6591="Home Office",1,0)</f>
        <v>1</v>
      </c>
      <c r="M6590" s="6" t="n">
        <f aca="false">IF(1_Data_EDA!D6591="Europe",1,0)</f>
        <v>1</v>
      </c>
      <c r="N6590" s="6" t="n">
        <f aca="false">IF(1_Data_EDA!D6591="LATAM",1,0)</f>
        <v>0</v>
      </c>
      <c r="O6590" s="6" t="n">
        <f aca="false">IF(1_Data_EDA!D6591="Pacific Asia",1,0)</f>
        <v>0</v>
      </c>
      <c r="P6590" s="6" t="n">
        <f aca="false">IF(1_Data_EDA!D6591="USCA",1,0)</f>
        <v>0</v>
      </c>
      <c r="Q6590" s="6" t="n">
        <f aca="false">IF(C6590&gt;MEDIAN(C$5:C$8004),1,0)</f>
        <v>0</v>
      </c>
      <c r="R6590" s="6" t="n">
        <f aca="false">IF(D6590&gt;2,1,0)</f>
        <v>1</v>
      </c>
    </row>
    <row r="6591" customFormat="false" ht="15" hidden="false" customHeight="true" outlineLevel="0" collapsed="false">
      <c r="A6591" s="6" t="n">
        <f aca="false">1_Data_EDA!O6592</f>
        <v>0</v>
      </c>
      <c r="B6591" s="6" t="n">
        <f aca="false">1_Data_EDA!H6592</f>
        <v>4</v>
      </c>
      <c r="C6591" s="7" t="n">
        <f aca="false">1_Data_EDA!I6592</f>
        <v>49.97999954</v>
      </c>
      <c r="D6591" s="6" t="n">
        <f aca="false">1_Data_EDA!J6592</f>
        <v>4</v>
      </c>
      <c r="E6591" s="7" t="n">
        <f aca="false">1_Data_EDA!K6592</f>
        <v>199.9199982</v>
      </c>
      <c r="F6591" s="7" t="n">
        <f aca="false">1_Data_EDA!L6592</f>
        <v>6</v>
      </c>
      <c r="G6591" s="8" t="n">
        <f aca="false">1_Data_EDA!M6592</f>
        <v>0.029999999</v>
      </c>
      <c r="H6591" s="6" t="n">
        <f aca="false">IF(1_Data_EDA!B6592="First Class",1,0)</f>
        <v>0</v>
      </c>
      <c r="I6591" s="6" t="n">
        <f aca="false">IF(1_Data_EDA!B6592="Second Class",1,0)</f>
        <v>0</v>
      </c>
      <c r="J6591" s="6" t="n">
        <f aca="false">IF(1_Data_EDA!B6592="Same Day",1,0)</f>
        <v>0</v>
      </c>
      <c r="K6591" s="6" t="n">
        <f aca="false">IF(1_Data_EDA!C6592="Corporate",1,0)</f>
        <v>0</v>
      </c>
      <c r="L6591" s="6" t="n">
        <f aca="false">IF(1_Data_EDA!C6592="Home Office",1,0)</f>
        <v>0</v>
      </c>
      <c r="M6591" s="6" t="n">
        <f aca="false">IF(1_Data_EDA!D6592="Europe",1,0)</f>
        <v>0</v>
      </c>
      <c r="N6591" s="6" t="n">
        <f aca="false">IF(1_Data_EDA!D6592="LATAM",1,0)</f>
        <v>1</v>
      </c>
      <c r="O6591" s="6" t="n">
        <f aca="false">IF(1_Data_EDA!D6592="Pacific Asia",1,0)</f>
        <v>0</v>
      </c>
      <c r="P6591" s="6" t="n">
        <f aca="false">IF(1_Data_EDA!D6592="USCA",1,0)</f>
        <v>0</v>
      </c>
      <c r="Q6591" s="6" t="n">
        <f aca="false">IF(C6591&gt;MEDIAN(C$5:C$8004),1,0)</f>
        <v>0</v>
      </c>
      <c r="R6591" s="6" t="n">
        <f aca="false">IF(D6591&gt;2,1,0)</f>
        <v>1</v>
      </c>
    </row>
    <row r="6592" customFormat="false" ht="15" hidden="false" customHeight="true" outlineLevel="0" collapsed="false">
      <c r="A6592" s="6" t="n">
        <f aca="false">1_Data_EDA!O6593</f>
        <v>1</v>
      </c>
      <c r="B6592" s="6" t="n">
        <f aca="false">1_Data_EDA!H6593</f>
        <v>1</v>
      </c>
      <c r="C6592" s="7" t="n">
        <f aca="false">1_Data_EDA!I6593</f>
        <v>99.98999786</v>
      </c>
      <c r="D6592" s="6" t="n">
        <f aca="false">1_Data_EDA!J6593</f>
        <v>4</v>
      </c>
      <c r="E6592" s="7" t="n">
        <f aca="false">1_Data_EDA!K6593</f>
        <v>399.9599915</v>
      </c>
      <c r="F6592" s="7" t="n">
        <f aca="false">1_Data_EDA!L6593</f>
        <v>16</v>
      </c>
      <c r="G6592" s="8" t="n">
        <f aca="false">1_Data_EDA!M6593</f>
        <v>0.039999999</v>
      </c>
      <c r="H6592" s="6" t="n">
        <f aca="false">IF(1_Data_EDA!B6593="First Class",1,0)</f>
        <v>1</v>
      </c>
      <c r="I6592" s="6" t="n">
        <f aca="false">IF(1_Data_EDA!B6593="Second Class",1,0)</f>
        <v>0</v>
      </c>
      <c r="J6592" s="6" t="n">
        <f aca="false">IF(1_Data_EDA!B6593="Same Day",1,0)</f>
        <v>0</v>
      </c>
      <c r="K6592" s="6" t="n">
        <f aca="false">IF(1_Data_EDA!C6593="Corporate",1,0)</f>
        <v>0</v>
      </c>
      <c r="L6592" s="6" t="n">
        <f aca="false">IF(1_Data_EDA!C6593="Home Office",1,0)</f>
        <v>0</v>
      </c>
      <c r="M6592" s="6" t="n">
        <f aca="false">IF(1_Data_EDA!D6593="Europe",1,0)</f>
        <v>1</v>
      </c>
      <c r="N6592" s="6" t="n">
        <f aca="false">IF(1_Data_EDA!D6593="LATAM",1,0)</f>
        <v>0</v>
      </c>
      <c r="O6592" s="6" t="n">
        <f aca="false">IF(1_Data_EDA!D6593="Pacific Asia",1,0)</f>
        <v>0</v>
      </c>
      <c r="P6592" s="6" t="n">
        <f aca="false">IF(1_Data_EDA!D6593="USCA",1,0)</f>
        <v>0</v>
      </c>
      <c r="Q6592" s="6" t="n">
        <f aca="false">IF(C6592&gt;MEDIAN(C$5:C$8004),1,0)</f>
        <v>1</v>
      </c>
      <c r="R6592" s="6" t="n">
        <f aca="false">IF(D6592&gt;2,1,0)</f>
        <v>1</v>
      </c>
    </row>
    <row r="6593" customFormat="false" ht="15" hidden="false" customHeight="true" outlineLevel="0" collapsed="false">
      <c r="A6593" s="6" t="n">
        <f aca="false">1_Data_EDA!O6594</f>
        <v>1</v>
      </c>
      <c r="B6593" s="6" t="n">
        <f aca="false">1_Data_EDA!H6594</f>
        <v>2</v>
      </c>
      <c r="C6593" s="7" t="n">
        <f aca="false">1_Data_EDA!I6594</f>
        <v>199.9900055</v>
      </c>
      <c r="D6593" s="6" t="n">
        <f aca="false">1_Data_EDA!J6594</f>
        <v>1</v>
      </c>
      <c r="E6593" s="7" t="n">
        <f aca="false">1_Data_EDA!K6594</f>
        <v>199.9900055</v>
      </c>
      <c r="F6593" s="7" t="n">
        <f aca="false">1_Data_EDA!L6594</f>
        <v>26</v>
      </c>
      <c r="G6593" s="8" t="n">
        <f aca="false">1_Data_EDA!M6594</f>
        <v>0.129999995</v>
      </c>
      <c r="H6593" s="6" t="n">
        <f aca="false">IF(1_Data_EDA!B6594="First Class",1,0)</f>
        <v>0</v>
      </c>
      <c r="I6593" s="6" t="n">
        <f aca="false">IF(1_Data_EDA!B6594="Second Class",1,0)</f>
        <v>1</v>
      </c>
      <c r="J6593" s="6" t="n">
        <f aca="false">IF(1_Data_EDA!B6594="Same Day",1,0)</f>
        <v>0</v>
      </c>
      <c r="K6593" s="6" t="n">
        <f aca="false">IF(1_Data_EDA!C6594="Corporate",1,0)</f>
        <v>0</v>
      </c>
      <c r="L6593" s="6" t="n">
        <f aca="false">IF(1_Data_EDA!C6594="Home Office",1,0)</f>
        <v>1</v>
      </c>
      <c r="M6593" s="6" t="n">
        <f aca="false">IF(1_Data_EDA!D6594="Europe",1,0)</f>
        <v>0</v>
      </c>
      <c r="N6593" s="6" t="n">
        <f aca="false">IF(1_Data_EDA!D6594="LATAM",1,0)</f>
        <v>0</v>
      </c>
      <c r="O6593" s="6" t="n">
        <f aca="false">IF(1_Data_EDA!D6594="Pacific Asia",1,0)</f>
        <v>0</v>
      </c>
      <c r="P6593" s="6" t="n">
        <f aca="false">IF(1_Data_EDA!D6594="USCA",1,0)</f>
        <v>1</v>
      </c>
      <c r="Q6593" s="6" t="n">
        <f aca="false">IF(C6593&gt;MEDIAN(C$5:C$8004),1,0)</f>
        <v>1</v>
      </c>
      <c r="R6593" s="6" t="n">
        <f aca="false">IF(D6593&gt;2,1,0)</f>
        <v>0</v>
      </c>
    </row>
    <row r="6594" customFormat="false" ht="15" hidden="false" customHeight="true" outlineLevel="0" collapsed="false">
      <c r="A6594" s="6" t="n">
        <f aca="false">1_Data_EDA!O6595</f>
        <v>1</v>
      </c>
      <c r="B6594" s="6" t="n">
        <f aca="false">1_Data_EDA!H6595</f>
        <v>2</v>
      </c>
      <c r="C6594" s="7" t="n">
        <f aca="false">1_Data_EDA!I6595</f>
        <v>399.980011</v>
      </c>
      <c r="D6594" s="6" t="n">
        <f aca="false">1_Data_EDA!J6595</f>
        <v>1</v>
      </c>
      <c r="E6594" s="7" t="n">
        <f aca="false">1_Data_EDA!K6595</f>
        <v>399.980011</v>
      </c>
      <c r="F6594" s="7" t="n">
        <f aca="false">1_Data_EDA!L6595</f>
        <v>0</v>
      </c>
      <c r="G6594" s="8" t="n">
        <f aca="false">1_Data_EDA!M6595</f>
        <v>0</v>
      </c>
      <c r="H6594" s="6" t="n">
        <f aca="false">IF(1_Data_EDA!B6595="First Class",1,0)</f>
        <v>0</v>
      </c>
      <c r="I6594" s="6" t="n">
        <f aca="false">IF(1_Data_EDA!B6595="Second Class",1,0)</f>
        <v>1</v>
      </c>
      <c r="J6594" s="6" t="n">
        <f aca="false">IF(1_Data_EDA!B6595="Same Day",1,0)</f>
        <v>0</v>
      </c>
      <c r="K6594" s="6" t="n">
        <f aca="false">IF(1_Data_EDA!C6595="Corporate",1,0)</f>
        <v>0</v>
      </c>
      <c r="L6594" s="6" t="n">
        <f aca="false">IF(1_Data_EDA!C6595="Home Office",1,0)</f>
        <v>0</v>
      </c>
      <c r="M6594" s="6" t="n">
        <f aca="false">IF(1_Data_EDA!D6595="Europe",1,0)</f>
        <v>1</v>
      </c>
      <c r="N6594" s="6" t="n">
        <f aca="false">IF(1_Data_EDA!D6595="LATAM",1,0)</f>
        <v>0</v>
      </c>
      <c r="O6594" s="6" t="n">
        <f aca="false">IF(1_Data_EDA!D6595="Pacific Asia",1,0)</f>
        <v>0</v>
      </c>
      <c r="P6594" s="6" t="n">
        <f aca="false">IF(1_Data_EDA!D6595="USCA",1,0)</f>
        <v>0</v>
      </c>
      <c r="Q6594" s="6" t="n">
        <f aca="false">IF(C6594&gt;MEDIAN(C$5:C$8004),1,0)</f>
        <v>1</v>
      </c>
      <c r="R6594" s="6" t="n">
        <f aca="false">IF(D6594&gt;2,1,0)</f>
        <v>0</v>
      </c>
    </row>
    <row r="6595" customFormat="false" ht="15" hidden="false" customHeight="true" outlineLevel="0" collapsed="false">
      <c r="A6595" s="6" t="n">
        <f aca="false">1_Data_EDA!O6596</f>
        <v>0</v>
      </c>
      <c r="B6595" s="6" t="n">
        <f aca="false">1_Data_EDA!H6596</f>
        <v>4</v>
      </c>
      <c r="C6595" s="7" t="n">
        <f aca="false">1_Data_EDA!I6596</f>
        <v>49.97999954</v>
      </c>
      <c r="D6595" s="6" t="n">
        <f aca="false">1_Data_EDA!J6596</f>
        <v>2</v>
      </c>
      <c r="E6595" s="7" t="n">
        <f aca="false">1_Data_EDA!K6596</f>
        <v>99.95999908</v>
      </c>
      <c r="F6595" s="7" t="n">
        <f aca="false">1_Data_EDA!L6596</f>
        <v>19.98999977</v>
      </c>
      <c r="G6595" s="8" t="n">
        <f aca="false">1_Data_EDA!M6596</f>
        <v>0.200000003</v>
      </c>
      <c r="H6595" s="6" t="n">
        <f aca="false">IF(1_Data_EDA!B6596="First Class",1,0)</f>
        <v>0</v>
      </c>
      <c r="I6595" s="6" t="n">
        <f aca="false">IF(1_Data_EDA!B6596="Second Class",1,0)</f>
        <v>0</v>
      </c>
      <c r="J6595" s="6" t="n">
        <f aca="false">IF(1_Data_EDA!B6596="Same Day",1,0)</f>
        <v>0</v>
      </c>
      <c r="K6595" s="6" t="n">
        <f aca="false">IF(1_Data_EDA!C6596="Corporate",1,0)</f>
        <v>0</v>
      </c>
      <c r="L6595" s="6" t="n">
        <f aca="false">IF(1_Data_EDA!C6596="Home Office",1,0)</f>
        <v>1</v>
      </c>
      <c r="M6595" s="6" t="n">
        <f aca="false">IF(1_Data_EDA!D6596="Europe",1,0)</f>
        <v>0</v>
      </c>
      <c r="N6595" s="6" t="n">
        <f aca="false">IF(1_Data_EDA!D6596="LATAM",1,0)</f>
        <v>1</v>
      </c>
      <c r="O6595" s="6" t="n">
        <f aca="false">IF(1_Data_EDA!D6596="Pacific Asia",1,0)</f>
        <v>0</v>
      </c>
      <c r="P6595" s="6" t="n">
        <f aca="false">IF(1_Data_EDA!D6596="USCA",1,0)</f>
        <v>0</v>
      </c>
      <c r="Q6595" s="6" t="n">
        <f aca="false">IF(C6595&gt;MEDIAN(C$5:C$8004),1,0)</f>
        <v>0</v>
      </c>
      <c r="R6595" s="6" t="n">
        <f aca="false">IF(D6595&gt;2,1,0)</f>
        <v>0</v>
      </c>
    </row>
    <row r="6596" customFormat="false" ht="15" hidden="false" customHeight="true" outlineLevel="0" collapsed="false">
      <c r="A6596" s="6" t="n">
        <f aca="false">1_Data_EDA!O6597</f>
        <v>0</v>
      </c>
      <c r="B6596" s="6" t="n">
        <f aca="false">1_Data_EDA!H6597</f>
        <v>4</v>
      </c>
      <c r="C6596" s="7" t="n">
        <f aca="false">1_Data_EDA!I6597</f>
        <v>109.9899979</v>
      </c>
      <c r="D6596" s="6" t="n">
        <f aca="false">1_Data_EDA!J6597</f>
        <v>1</v>
      </c>
      <c r="E6596" s="7" t="n">
        <f aca="false">1_Data_EDA!K6597</f>
        <v>109.9899979</v>
      </c>
      <c r="F6596" s="7" t="n">
        <f aca="false">1_Data_EDA!L6597</f>
        <v>27.5</v>
      </c>
      <c r="G6596" s="8" t="n">
        <f aca="false">1_Data_EDA!M6597</f>
        <v>0.25</v>
      </c>
      <c r="H6596" s="6" t="n">
        <f aca="false">IF(1_Data_EDA!B6597="First Class",1,0)</f>
        <v>0</v>
      </c>
      <c r="I6596" s="6" t="n">
        <f aca="false">IF(1_Data_EDA!B6597="Second Class",1,0)</f>
        <v>0</v>
      </c>
      <c r="J6596" s="6" t="n">
        <f aca="false">IF(1_Data_EDA!B6597="Same Day",1,0)</f>
        <v>0</v>
      </c>
      <c r="K6596" s="6" t="n">
        <f aca="false">IF(1_Data_EDA!C6597="Corporate",1,0)</f>
        <v>0</v>
      </c>
      <c r="L6596" s="6" t="n">
        <f aca="false">IF(1_Data_EDA!C6597="Home Office",1,0)</f>
        <v>1</v>
      </c>
      <c r="M6596" s="6" t="n">
        <f aca="false">IF(1_Data_EDA!D6597="Europe",1,0)</f>
        <v>0</v>
      </c>
      <c r="N6596" s="6" t="n">
        <f aca="false">IF(1_Data_EDA!D6597="LATAM",1,0)</f>
        <v>1</v>
      </c>
      <c r="O6596" s="6" t="n">
        <f aca="false">IF(1_Data_EDA!D6597="Pacific Asia",1,0)</f>
        <v>0</v>
      </c>
      <c r="P6596" s="6" t="n">
        <f aca="false">IF(1_Data_EDA!D6597="USCA",1,0)</f>
        <v>0</v>
      </c>
      <c r="Q6596" s="6" t="n">
        <f aca="false">IF(C6596&gt;MEDIAN(C$5:C$8004),1,0)</f>
        <v>1</v>
      </c>
      <c r="R6596" s="6" t="n">
        <f aca="false">IF(D6596&gt;2,1,0)</f>
        <v>0</v>
      </c>
    </row>
    <row r="6597" customFormat="false" ht="15" hidden="false" customHeight="true" outlineLevel="0" collapsed="false">
      <c r="A6597" s="6" t="n">
        <f aca="false">1_Data_EDA!O6598</f>
        <v>1</v>
      </c>
      <c r="B6597" s="6" t="n">
        <f aca="false">1_Data_EDA!H6598</f>
        <v>4</v>
      </c>
      <c r="C6597" s="7" t="n">
        <f aca="false">1_Data_EDA!I6598</f>
        <v>39.99000168</v>
      </c>
      <c r="D6597" s="6" t="n">
        <f aca="false">1_Data_EDA!J6598</f>
        <v>4</v>
      </c>
      <c r="E6597" s="7" t="n">
        <f aca="false">1_Data_EDA!K6598</f>
        <v>159.9600067</v>
      </c>
      <c r="F6597" s="7" t="n">
        <f aca="false">1_Data_EDA!L6598</f>
        <v>23.98999977</v>
      </c>
      <c r="G6597" s="8" t="n">
        <f aca="false">1_Data_EDA!M6598</f>
        <v>0.150000006</v>
      </c>
      <c r="H6597" s="6" t="n">
        <f aca="false">IF(1_Data_EDA!B6598="First Class",1,0)</f>
        <v>0</v>
      </c>
      <c r="I6597" s="6" t="n">
        <f aca="false">IF(1_Data_EDA!B6598="Second Class",1,0)</f>
        <v>0</v>
      </c>
      <c r="J6597" s="6" t="n">
        <f aca="false">IF(1_Data_EDA!B6598="Same Day",1,0)</f>
        <v>0</v>
      </c>
      <c r="K6597" s="6" t="n">
        <f aca="false">IF(1_Data_EDA!C6598="Corporate",1,0)</f>
        <v>0</v>
      </c>
      <c r="L6597" s="6" t="n">
        <f aca="false">IF(1_Data_EDA!C6598="Home Office",1,0)</f>
        <v>0</v>
      </c>
      <c r="M6597" s="6" t="n">
        <f aca="false">IF(1_Data_EDA!D6598="Europe",1,0)</f>
        <v>1</v>
      </c>
      <c r="N6597" s="6" t="n">
        <f aca="false">IF(1_Data_EDA!D6598="LATAM",1,0)</f>
        <v>0</v>
      </c>
      <c r="O6597" s="6" t="n">
        <f aca="false">IF(1_Data_EDA!D6598="Pacific Asia",1,0)</f>
        <v>0</v>
      </c>
      <c r="P6597" s="6" t="n">
        <f aca="false">IF(1_Data_EDA!D6598="USCA",1,0)</f>
        <v>0</v>
      </c>
      <c r="Q6597" s="6" t="n">
        <f aca="false">IF(C6597&gt;MEDIAN(C$5:C$8004),1,0)</f>
        <v>0</v>
      </c>
      <c r="R6597" s="6" t="n">
        <f aca="false">IF(D6597&gt;2,1,0)</f>
        <v>1</v>
      </c>
    </row>
    <row r="6598" customFormat="false" ht="15" hidden="false" customHeight="true" outlineLevel="0" collapsed="false">
      <c r="A6598" s="6" t="n">
        <f aca="false">1_Data_EDA!O6599</f>
        <v>0</v>
      </c>
      <c r="B6598" s="6" t="n">
        <f aca="false">1_Data_EDA!H6599</f>
        <v>4</v>
      </c>
      <c r="C6598" s="7" t="n">
        <f aca="false">1_Data_EDA!I6599</f>
        <v>59.99000168</v>
      </c>
      <c r="D6598" s="6" t="n">
        <f aca="false">1_Data_EDA!J6599</f>
        <v>2</v>
      </c>
      <c r="E6598" s="7" t="n">
        <f aca="false">1_Data_EDA!K6599</f>
        <v>119.9800034</v>
      </c>
      <c r="F6598" s="7" t="n">
        <f aca="false">1_Data_EDA!L6599</f>
        <v>4.800000191</v>
      </c>
      <c r="G6598" s="8" t="n">
        <f aca="false">1_Data_EDA!M6599</f>
        <v>0.039999999</v>
      </c>
      <c r="H6598" s="6" t="n">
        <f aca="false">IF(1_Data_EDA!B6599="First Class",1,0)</f>
        <v>0</v>
      </c>
      <c r="I6598" s="6" t="n">
        <f aca="false">IF(1_Data_EDA!B6599="Second Class",1,0)</f>
        <v>0</v>
      </c>
      <c r="J6598" s="6" t="n">
        <f aca="false">IF(1_Data_EDA!B6599="Same Day",1,0)</f>
        <v>0</v>
      </c>
      <c r="K6598" s="6" t="n">
        <f aca="false">IF(1_Data_EDA!C6599="Corporate",1,0)</f>
        <v>1</v>
      </c>
      <c r="L6598" s="6" t="n">
        <f aca="false">IF(1_Data_EDA!C6599="Home Office",1,0)</f>
        <v>0</v>
      </c>
      <c r="M6598" s="6" t="n">
        <f aca="false">IF(1_Data_EDA!D6599="Europe",1,0)</f>
        <v>1</v>
      </c>
      <c r="N6598" s="6" t="n">
        <f aca="false">IF(1_Data_EDA!D6599="LATAM",1,0)</f>
        <v>0</v>
      </c>
      <c r="O6598" s="6" t="n">
        <f aca="false">IF(1_Data_EDA!D6599="Pacific Asia",1,0)</f>
        <v>0</v>
      </c>
      <c r="P6598" s="6" t="n">
        <f aca="false">IF(1_Data_EDA!D6599="USCA",1,0)</f>
        <v>0</v>
      </c>
      <c r="Q6598" s="6" t="n">
        <f aca="false">IF(C6598&gt;MEDIAN(C$5:C$8004),1,0)</f>
        <v>0</v>
      </c>
      <c r="R6598" s="6" t="n">
        <f aca="false">IF(D6598&gt;2,1,0)</f>
        <v>0</v>
      </c>
    </row>
    <row r="6599" customFormat="false" ht="15" hidden="false" customHeight="true" outlineLevel="0" collapsed="false">
      <c r="A6599" s="6" t="n">
        <f aca="false">1_Data_EDA!O6600</f>
        <v>0</v>
      </c>
      <c r="B6599" s="6" t="n">
        <f aca="false">1_Data_EDA!H6600</f>
        <v>4</v>
      </c>
      <c r="C6599" s="7" t="n">
        <f aca="false">1_Data_EDA!I6600</f>
        <v>59.99000168</v>
      </c>
      <c r="D6599" s="6" t="n">
        <f aca="false">1_Data_EDA!J6600</f>
        <v>4</v>
      </c>
      <c r="E6599" s="7" t="n">
        <f aca="false">1_Data_EDA!K6600</f>
        <v>239.9600067</v>
      </c>
      <c r="F6599" s="7" t="n">
        <f aca="false">1_Data_EDA!L6600</f>
        <v>28.79999924</v>
      </c>
      <c r="G6599" s="8" t="n">
        <f aca="false">1_Data_EDA!M6600</f>
        <v>0.119999997</v>
      </c>
      <c r="H6599" s="6" t="n">
        <f aca="false">IF(1_Data_EDA!B6600="First Class",1,0)</f>
        <v>0</v>
      </c>
      <c r="I6599" s="6" t="n">
        <f aca="false">IF(1_Data_EDA!B6600="Second Class",1,0)</f>
        <v>0</v>
      </c>
      <c r="J6599" s="6" t="n">
        <f aca="false">IF(1_Data_EDA!B6600="Same Day",1,0)</f>
        <v>0</v>
      </c>
      <c r="K6599" s="6" t="n">
        <f aca="false">IF(1_Data_EDA!C6600="Corporate",1,0)</f>
        <v>0</v>
      </c>
      <c r="L6599" s="6" t="n">
        <f aca="false">IF(1_Data_EDA!C6600="Home Office",1,0)</f>
        <v>1</v>
      </c>
      <c r="M6599" s="6" t="n">
        <f aca="false">IF(1_Data_EDA!D6600="Europe",1,0)</f>
        <v>0</v>
      </c>
      <c r="N6599" s="6" t="n">
        <f aca="false">IF(1_Data_EDA!D6600="LATAM",1,0)</f>
        <v>1</v>
      </c>
      <c r="O6599" s="6" t="n">
        <f aca="false">IF(1_Data_EDA!D6600="Pacific Asia",1,0)</f>
        <v>0</v>
      </c>
      <c r="P6599" s="6" t="n">
        <f aca="false">IF(1_Data_EDA!D6600="USCA",1,0)</f>
        <v>0</v>
      </c>
      <c r="Q6599" s="6" t="n">
        <f aca="false">IF(C6599&gt;MEDIAN(C$5:C$8004),1,0)</f>
        <v>0</v>
      </c>
      <c r="R6599" s="6" t="n">
        <f aca="false">IF(D6599&gt;2,1,0)</f>
        <v>1</v>
      </c>
    </row>
    <row r="6600" customFormat="false" ht="15" hidden="false" customHeight="true" outlineLevel="0" collapsed="false">
      <c r="A6600" s="6" t="n">
        <f aca="false">1_Data_EDA!O6601</f>
        <v>1</v>
      </c>
      <c r="B6600" s="6" t="n">
        <f aca="false">1_Data_EDA!H6601</f>
        <v>2</v>
      </c>
      <c r="C6600" s="7" t="n">
        <f aca="false">1_Data_EDA!I6601</f>
        <v>299.980011</v>
      </c>
      <c r="D6600" s="6" t="n">
        <f aca="false">1_Data_EDA!J6601</f>
        <v>1</v>
      </c>
      <c r="E6600" s="7" t="n">
        <f aca="false">1_Data_EDA!K6601</f>
        <v>299.980011</v>
      </c>
      <c r="F6600" s="7" t="n">
        <f aca="false">1_Data_EDA!L6601</f>
        <v>51</v>
      </c>
      <c r="G6600" s="8" t="n">
        <f aca="false">1_Data_EDA!M6601</f>
        <v>0.170000002</v>
      </c>
      <c r="H6600" s="6" t="n">
        <f aca="false">IF(1_Data_EDA!B6601="First Class",1,0)</f>
        <v>0</v>
      </c>
      <c r="I6600" s="6" t="n">
        <f aca="false">IF(1_Data_EDA!B6601="Second Class",1,0)</f>
        <v>1</v>
      </c>
      <c r="J6600" s="6" t="n">
        <f aca="false">IF(1_Data_EDA!B6601="Same Day",1,0)</f>
        <v>0</v>
      </c>
      <c r="K6600" s="6" t="n">
        <f aca="false">IF(1_Data_EDA!C6601="Corporate",1,0)</f>
        <v>0</v>
      </c>
      <c r="L6600" s="6" t="n">
        <f aca="false">IF(1_Data_EDA!C6601="Home Office",1,0)</f>
        <v>0</v>
      </c>
      <c r="M6600" s="6" t="n">
        <f aca="false">IF(1_Data_EDA!D6601="Europe",1,0)</f>
        <v>0</v>
      </c>
      <c r="N6600" s="6" t="n">
        <f aca="false">IF(1_Data_EDA!D6601="LATAM",1,0)</f>
        <v>0</v>
      </c>
      <c r="O6600" s="6" t="n">
        <f aca="false">IF(1_Data_EDA!D6601="Pacific Asia",1,0)</f>
        <v>1</v>
      </c>
      <c r="P6600" s="6" t="n">
        <f aca="false">IF(1_Data_EDA!D6601="USCA",1,0)</f>
        <v>0</v>
      </c>
      <c r="Q6600" s="6" t="n">
        <f aca="false">IF(C6600&gt;MEDIAN(C$5:C$8004),1,0)</f>
        <v>1</v>
      </c>
      <c r="R6600" s="6" t="n">
        <f aca="false">IF(D6600&gt;2,1,0)</f>
        <v>0</v>
      </c>
    </row>
    <row r="6601" customFormat="false" ht="15" hidden="false" customHeight="true" outlineLevel="0" collapsed="false">
      <c r="A6601" s="6" t="n">
        <f aca="false">1_Data_EDA!O6602</f>
        <v>0</v>
      </c>
      <c r="B6601" s="6" t="n">
        <f aca="false">1_Data_EDA!H6602</f>
        <v>2</v>
      </c>
      <c r="C6601" s="7" t="n">
        <f aca="false">1_Data_EDA!I6602</f>
        <v>199.9900055</v>
      </c>
      <c r="D6601" s="6" t="n">
        <f aca="false">1_Data_EDA!J6602</f>
        <v>1</v>
      </c>
      <c r="E6601" s="7" t="n">
        <f aca="false">1_Data_EDA!K6602</f>
        <v>199.9900055</v>
      </c>
      <c r="F6601" s="7" t="n">
        <f aca="false">1_Data_EDA!L6602</f>
        <v>32</v>
      </c>
      <c r="G6601" s="8" t="n">
        <f aca="false">1_Data_EDA!M6602</f>
        <v>0.159999996</v>
      </c>
      <c r="H6601" s="6" t="n">
        <f aca="false">IF(1_Data_EDA!B6602="First Class",1,0)</f>
        <v>0</v>
      </c>
      <c r="I6601" s="6" t="n">
        <f aca="false">IF(1_Data_EDA!B6602="Second Class",1,0)</f>
        <v>1</v>
      </c>
      <c r="J6601" s="6" t="n">
        <f aca="false">IF(1_Data_EDA!B6602="Same Day",1,0)</f>
        <v>0</v>
      </c>
      <c r="K6601" s="6" t="n">
        <f aca="false">IF(1_Data_EDA!C6602="Corporate",1,0)</f>
        <v>0</v>
      </c>
      <c r="L6601" s="6" t="n">
        <f aca="false">IF(1_Data_EDA!C6602="Home Office",1,0)</f>
        <v>1</v>
      </c>
      <c r="M6601" s="6" t="n">
        <f aca="false">IF(1_Data_EDA!D6602="Europe",1,0)</f>
        <v>0</v>
      </c>
      <c r="N6601" s="6" t="n">
        <f aca="false">IF(1_Data_EDA!D6602="LATAM",1,0)</f>
        <v>0</v>
      </c>
      <c r="O6601" s="6" t="n">
        <f aca="false">IF(1_Data_EDA!D6602="Pacific Asia",1,0)</f>
        <v>0</v>
      </c>
      <c r="P6601" s="6" t="n">
        <f aca="false">IF(1_Data_EDA!D6602="USCA",1,0)</f>
        <v>0</v>
      </c>
      <c r="Q6601" s="6" t="n">
        <f aca="false">IF(C6601&gt;MEDIAN(C$5:C$8004),1,0)</f>
        <v>1</v>
      </c>
      <c r="R6601" s="6" t="n">
        <f aca="false">IF(D6601&gt;2,1,0)</f>
        <v>0</v>
      </c>
    </row>
    <row r="6602" customFormat="false" ht="15" hidden="false" customHeight="true" outlineLevel="0" collapsed="false">
      <c r="A6602" s="6" t="n">
        <f aca="false">1_Data_EDA!O6603</f>
        <v>1</v>
      </c>
      <c r="B6602" s="6" t="n">
        <f aca="false">1_Data_EDA!H6603</f>
        <v>0</v>
      </c>
      <c r="C6602" s="7" t="n">
        <f aca="false">1_Data_EDA!I6603</f>
        <v>49.97999954</v>
      </c>
      <c r="D6602" s="6" t="n">
        <f aca="false">1_Data_EDA!J6603</f>
        <v>3</v>
      </c>
      <c r="E6602" s="7" t="n">
        <f aca="false">1_Data_EDA!K6603</f>
        <v>149.9400024</v>
      </c>
      <c r="F6602" s="7" t="n">
        <f aca="false">1_Data_EDA!L6603</f>
        <v>6</v>
      </c>
      <c r="G6602" s="8" t="n">
        <f aca="false">1_Data_EDA!M6603</f>
        <v>0.039999999</v>
      </c>
      <c r="H6602" s="6" t="n">
        <f aca="false">IF(1_Data_EDA!B6603="First Class",1,0)</f>
        <v>0</v>
      </c>
      <c r="I6602" s="6" t="n">
        <f aca="false">IF(1_Data_EDA!B6603="Second Class",1,0)</f>
        <v>0</v>
      </c>
      <c r="J6602" s="6" t="n">
        <f aca="false">IF(1_Data_EDA!B6603="Same Day",1,0)</f>
        <v>1</v>
      </c>
      <c r="K6602" s="6" t="n">
        <f aca="false">IF(1_Data_EDA!C6603="Corporate",1,0)</f>
        <v>0</v>
      </c>
      <c r="L6602" s="6" t="n">
        <f aca="false">IF(1_Data_EDA!C6603="Home Office",1,0)</f>
        <v>0</v>
      </c>
      <c r="M6602" s="6" t="n">
        <f aca="false">IF(1_Data_EDA!D6603="Europe",1,0)</f>
        <v>0</v>
      </c>
      <c r="N6602" s="6" t="n">
        <f aca="false">IF(1_Data_EDA!D6603="LATAM",1,0)</f>
        <v>1</v>
      </c>
      <c r="O6602" s="6" t="n">
        <f aca="false">IF(1_Data_EDA!D6603="Pacific Asia",1,0)</f>
        <v>0</v>
      </c>
      <c r="P6602" s="6" t="n">
        <f aca="false">IF(1_Data_EDA!D6603="USCA",1,0)</f>
        <v>0</v>
      </c>
      <c r="Q6602" s="6" t="n">
        <f aca="false">IF(C6602&gt;MEDIAN(C$5:C$8004),1,0)</f>
        <v>0</v>
      </c>
      <c r="R6602" s="6" t="n">
        <f aca="false">IF(D6602&gt;2,1,0)</f>
        <v>1</v>
      </c>
    </row>
    <row r="6603" customFormat="false" ht="15" hidden="false" customHeight="true" outlineLevel="0" collapsed="false">
      <c r="A6603" s="6" t="n">
        <f aca="false">1_Data_EDA!O6604</f>
        <v>0</v>
      </c>
      <c r="B6603" s="6" t="n">
        <f aca="false">1_Data_EDA!H6604</f>
        <v>4</v>
      </c>
      <c r="C6603" s="7" t="n">
        <f aca="false">1_Data_EDA!I6604</f>
        <v>129.9900055</v>
      </c>
      <c r="D6603" s="6" t="n">
        <f aca="false">1_Data_EDA!J6604</f>
        <v>1</v>
      </c>
      <c r="E6603" s="7" t="n">
        <f aca="false">1_Data_EDA!K6604</f>
        <v>129.9900055</v>
      </c>
      <c r="F6603" s="7" t="n">
        <f aca="false">1_Data_EDA!L6604</f>
        <v>15.60000038</v>
      </c>
      <c r="G6603" s="8" t="n">
        <f aca="false">1_Data_EDA!M6604</f>
        <v>0.119999997</v>
      </c>
      <c r="H6603" s="6" t="n">
        <f aca="false">IF(1_Data_EDA!B6604="First Class",1,0)</f>
        <v>0</v>
      </c>
      <c r="I6603" s="6" t="n">
        <f aca="false">IF(1_Data_EDA!B6604="Second Class",1,0)</f>
        <v>0</v>
      </c>
      <c r="J6603" s="6" t="n">
        <f aca="false">IF(1_Data_EDA!B6604="Same Day",1,0)</f>
        <v>0</v>
      </c>
      <c r="K6603" s="6" t="n">
        <f aca="false">IF(1_Data_EDA!C6604="Corporate",1,0)</f>
        <v>1</v>
      </c>
      <c r="L6603" s="6" t="n">
        <f aca="false">IF(1_Data_EDA!C6604="Home Office",1,0)</f>
        <v>0</v>
      </c>
      <c r="M6603" s="6" t="n">
        <f aca="false">IF(1_Data_EDA!D6604="Europe",1,0)</f>
        <v>1</v>
      </c>
      <c r="N6603" s="6" t="n">
        <f aca="false">IF(1_Data_EDA!D6604="LATAM",1,0)</f>
        <v>0</v>
      </c>
      <c r="O6603" s="6" t="n">
        <f aca="false">IF(1_Data_EDA!D6604="Pacific Asia",1,0)</f>
        <v>0</v>
      </c>
      <c r="P6603" s="6" t="n">
        <f aca="false">IF(1_Data_EDA!D6604="USCA",1,0)</f>
        <v>0</v>
      </c>
      <c r="Q6603" s="6" t="n">
        <f aca="false">IF(C6603&gt;MEDIAN(C$5:C$8004),1,0)</f>
        <v>1</v>
      </c>
      <c r="R6603" s="6" t="n">
        <f aca="false">IF(D6603&gt;2,1,0)</f>
        <v>0</v>
      </c>
    </row>
    <row r="6604" customFormat="false" ht="15" hidden="false" customHeight="true" outlineLevel="0" collapsed="false">
      <c r="A6604" s="6" t="n">
        <f aca="false">1_Data_EDA!O6605</f>
        <v>1</v>
      </c>
      <c r="B6604" s="6" t="n">
        <f aca="false">1_Data_EDA!H6605</f>
        <v>4</v>
      </c>
      <c r="C6604" s="7" t="n">
        <f aca="false">1_Data_EDA!I6605</f>
        <v>399.980011</v>
      </c>
      <c r="D6604" s="6" t="n">
        <f aca="false">1_Data_EDA!J6605</f>
        <v>1</v>
      </c>
      <c r="E6604" s="7" t="n">
        <f aca="false">1_Data_EDA!K6605</f>
        <v>399.980011</v>
      </c>
      <c r="F6604" s="7" t="n">
        <f aca="false">1_Data_EDA!L6605</f>
        <v>80</v>
      </c>
      <c r="G6604" s="8" t="n">
        <f aca="false">1_Data_EDA!M6605</f>
        <v>0.200000003</v>
      </c>
      <c r="H6604" s="6" t="n">
        <f aca="false">IF(1_Data_EDA!B6605="First Class",1,0)</f>
        <v>0</v>
      </c>
      <c r="I6604" s="6" t="n">
        <f aca="false">IF(1_Data_EDA!B6605="Second Class",1,0)</f>
        <v>0</v>
      </c>
      <c r="J6604" s="6" t="n">
        <f aca="false">IF(1_Data_EDA!B6605="Same Day",1,0)</f>
        <v>0</v>
      </c>
      <c r="K6604" s="6" t="n">
        <f aca="false">IF(1_Data_EDA!C6605="Corporate",1,0)</f>
        <v>1</v>
      </c>
      <c r="L6604" s="6" t="n">
        <f aca="false">IF(1_Data_EDA!C6605="Home Office",1,0)</f>
        <v>0</v>
      </c>
      <c r="M6604" s="6" t="n">
        <f aca="false">IF(1_Data_EDA!D6605="Europe",1,0)</f>
        <v>0</v>
      </c>
      <c r="N6604" s="6" t="n">
        <f aca="false">IF(1_Data_EDA!D6605="LATAM",1,0)</f>
        <v>1</v>
      </c>
      <c r="O6604" s="6" t="n">
        <f aca="false">IF(1_Data_EDA!D6605="Pacific Asia",1,0)</f>
        <v>0</v>
      </c>
      <c r="P6604" s="6" t="n">
        <f aca="false">IF(1_Data_EDA!D6605="USCA",1,0)</f>
        <v>0</v>
      </c>
      <c r="Q6604" s="6" t="n">
        <f aca="false">IF(C6604&gt;MEDIAN(C$5:C$8004),1,0)</f>
        <v>1</v>
      </c>
      <c r="R6604" s="6" t="n">
        <f aca="false">IF(D6604&gt;2,1,0)</f>
        <v>0</v>
      </c>
    </row>
    <row r="6605" customFormat="false" ht="15" hidden="false" customHeight="true" outlineLevel="0" collapsed="false">
      <c r="A6605" s="6" t="n">
        <f aca="false">1_Data_EDA!O6606</f>
        <v>1</v>
      </c>
      <c r="B6605" s="6" t="n">
        <f aca="false">1_Data_EDA!H6606</f>
        <v>4</v>
      </c>
      <c r="C6605" s="7" t="n">
        <f aca="false">1_Data_EDA!I6606</f>
        <v>129.9900055</v>
      </c>
      <c r="D6605" s="6" t="n">
        <f aca="false">1_Data_EDA!J6606</f>
        <v>1</v>
      </c>
      <c r="E6605" s="7" t="n">
        <f aca="false">1_Data_EDA!K6606</f>
        <v>129.9900055</v>
      </c>
      <c r="F6605" s="7" t="n">
        <f aca="false">1_Data_EDA!L6606</f>
        <v>9.100000381</v>
      </c>
      <c r="G6605" s="8" t="n">
        <f aca="false">1_Data_EDA!M6606</f>
        <v>0.07</v>
      </c>
      <c r="H6605" s="6" t="n">
        <f aca="false">IF(1_Data_EDA!B6606="First Class",1,0)</f>
        <v>0</v>
      </c>
      <c r="I6605" s="6" t="n">
        <f aca="false">IF(1_Data_EDA!B6606="Second Class",1,0)</f>
        <v>0</v>
      </c>
      <c r="J6605" s="6" t="n">
        <f aca="false">IF(1_Data_EDA!B6606="Same Day",1,0)</f>
        <v>0</v>
      </c>
      <c r="K6605" s="6" t="n">
        <f aca="false">IF(1_Data_EDA!C6606="Corporate",1,0)</f>
        <v>0</v>
      </c>
      <c r="L6605" s="6" t="n">
        <f aca="false">IF(1_Data_EDA!C6606="Home Office",1,0)</f>
        <v>0</v>
      </c>
      <c r="M6605" s="6" t="n">
        <f aca="false">IF(1_Data_EDA!D6606="Europe",1,0)</f>
        <v>0</v>
      </c>
      <c r="N6605" s="6" t="n">
        <f aca="false">IF(1_Data_EDA!D6606="LATAM",1,0)</f>
        <v>0</v>
      </c>
      <c r="O6605" s="6" t="n">
        <f aca="false">IF(1_Data_EDA!D6606="Pacific Asia",1,0)</f>
        <v>1</v>
      </c>
      <c r="P6605" s="6" t="n">
        <f aca="false">IF(1_Data_EDA!D6606="USCA",1,0)</f>
        <v>0</v>
      </c>
      <c r="Q6605" s="6" t="n">
        <f aca="false">IF(C6605&gt;MEDIAN(C$5:C$8004),1,0)</f>
        <v>1</v>
      </c>
      <c r="R6605" s="6" t="n">
        <f aca="false">IF(D6605&gt;2,1,0)</f>
        <v>0</v>
      </c>
    </row>
    <row r="6606" customFormat="false" ht="15" hidden="false" customHeight="true" outlineLevel="0" collapsed="false">
      <c r="A6606" s="6" t="n">
        <f aca="false">1_Data_EDA!O6607</f>
        <v>0</v>
      </c>
      <c r="B6606" s="6" t="n">
        <f aca="false">1_Data_EDA!H6607</f>
        <v>4</v>
      </c>
      <c r="C6606" s="7" t="n">
        <f aca="false">1_Data_EDA!I6607</f>
        <v>100</v>
      </c>
      <c r="D6606" s="6" t="n">
        <f aca="false">1_Data_EDA!J6607</f>
        <v>4</v>
      </c>
      <c r="E6606" s="7" t="n">
        <f aca="false">1_Data_EDA!K6607</f>
        <v>400</v>
      </c>
      <c r="F6606" s="7" t="n">
        <f aca="false">1_Data_EDA!L6607</f>
        <v>80</v>
      </c>
      <c r="G6606" s="8" t="n">
        <f aca="false">1_Data_EDA!M6607</f>
        <v>0.200000003</v>
      </c>
      <c r="H6606" s="6" t="n">
        <f aca="false">IF(1_Data_EDA!B6607="First Class",1,0)</f>
        <v>0</v>
      </c>
      <c r="I6606" s="6" t="n">
        <f aca="false">IF(1_Data_EDA!B6607="Second Class",1,0)</f>
        <v>0</v>
      </c>
      <c r="J6606" s="6" t="n">
        <f aca="false">IF(1_Data_EDA!B6607="Same Day",1,0)</f>
        <v>0</v>
      </c>
      <c r="K6606" s="6" t="n">
        <f aca="false">IF(1_Data_EDA!C6607="Corporate",1,0)</f>
        <v>0</v>
      </c>
      <c r="L6606" s="6" t="n">
        <f aca="false">IF(1_Data_EDA!C6607="Home Office",1,0)</f>
        <v>1</v>
      </c>
      <c r="M6606" s="6" t="n">
        <f aca="false">IF(1_Data_EDA!D6607="Europe",1,0)</f>
        <v>0</v>
      </c>
      <c r="N6606" s="6" t="n">
        <f aca="false">IF(1_Data_EDA!D6607="LATAM",1,0)</f>
        <v>1</v>
      </c>
      <c r="O6606" s="6" t="n">
        <f aca="false">IF(1_Data_EDA!D6607="Pacific Asia",1,0)</f>
        <v>0</v>
      </c>
      <c r="P6606" s="6" t="n">
        <f aca="false">IF(1_Data_EDA!D6607="USCA",1,0)</f>
        <v>0</v>
      </c>
      <c r="Q6606" s="6" t="n">
        <f aca="false">IF(C6606&gt;MEDIAN(C$5:C$8004),1,0)</f>
        <v>1</v>
      </c>
      <c r="R6606" s="6" t="n">
        <f aca="false">IF(D6606&gt;2,1,0)</f>
        <v>1</v>
      </c>
    </row>
    <row r="6607" customFormat="false" ht="15" hidden="false" customHeight="true" outlineLevel="0" collapsed="false">
      <c r="A6607" s="6" t="n">
        <f aca="false">1_Data_EDA!O6608</f>
        <v>0</v>
      </c>
      <c r="B6607" s="6" t="n">
        <f aca="false">1_Data_EDA!H6608</f>
        <v>4</v>
      </c>
      <c r="C6607" s="7" t="n">
        <f aca="false">1_Data_EDA!I6608</f>
        <v>399.980011</v>
      </c>
      <c r="D6607" s="6" t="n">
        <f aca="false">1_Data_EDA!J6608</f>
        <v>1</v>
      </c>
      <c r="E6607" s="7" t="n">
        <f aca="false">1_Data_EDA!K6608</f>
        <v>399.980011</v>
      </c>
      <c r="F6607" s="7" t="n">
        <f aca="false">1_Data_EDA!L6608</f>
        <v>28</v>
      </c>
      <c r="G6607" s="8" t="n">
        <f aca="false">1_Data_EDA!M6608</f>
        <v>0.07</v>
      </c>
      <c r="H6607" s="6" t="n">
        <f aca="false">IF(1_Data_EDA!B6608="First Class",1,0)</f>
        <v>0</v>
      </c>
      <c r="I6607" s="6" t="n">
        <f aca="false">IF(1_Data_EDA!B6608="Second Class",1,0)</f>
        <v>0</v>
      </c>
      <c r="J6607" s="6" t="n">
        <f aca="false">IF(1_Data_EDA!B6608="Same Day",1,0)</f>
        <v>0</v>
      </c>
      <c r="K6607" s="6" t="n">
        <f aca="false">IF(1_Data_EDA!C6608="Corporate",1,0)</f>
        <v>1</v>
      </c>
      <c r="L6607" s="6" t="n">
        <f aca="false">IF(1_Data_EDA!C6608="Home Office",1,0)</f>
        <v>0</v>
      </c>
      <c r="M6607" s="6" t="n">
        <f aca="false">IF(1_Data_EDA!D6608="Europe",1,0)</f>
        <v>0</v>
      </c>
      <c r="N6607" s="6" t="n">
        <f aca="false">IF(1_Data_EDA!D6608="LATAM",1,0)</f>
        <v>0</v>
      </c>
      <c r="O6607" s="6" t="n">
        <f aca="false">IF(1_Data_EDA!D6608="Pacific Asia",1,0)</f>
        <v>0</v>
      </c>
      <c r="P6607" s="6" t="n">
        <f aca="false">IF(1_Data_EDA!D6608="USCA",1,0)</f>
        <v>0</v>
      </c>
      <c r="Q6607" s="6" t="n">
        <f aca="false">IF(C6607&gt;MEDIAN(C$5:C$8004),1,0)</f>
        <v>1</v>
      </c>
      <c r="R6607" s="6" t="n">
        <f aca="false">IF(D6607&gt;2,1,0)</f>
        <v>0</v>
      </c>
    </row>
    <row r="6608" customFormat="false" ht="15" hidden="false" customHeight="true" outlineLevel="0" collapsed="false">
      <c r="A6608" s="6" t="n">
        <f aca="false">1_Data_EDA!O6609</f>
        <v>1</v>
      </c>
      <c r="B6608" s="6" t="n">
        <f aca="false">1_Data_EDA!H6609</f>
        <v>2</v>
      </c>
      <c r="C6608" s="7" t="n">
        <f aca="false">1_Data_EDA!I6609</f>
        <v>39.99000168</v>
      </c>
      <c r="D6608" s="6" t="n">
        <f aca="false">1_Data_EDA!J6609</f>
        <v>4</v>
      </c>
      <c r="E6608" s="7" t="n">
        <f aca="false">1_Data_EDA!K6609</f>
        <v>159.9600067</v>
      </c>
      <c r="F6608" s="7" t="n">
        <f aca="false">1_Data_EDA!L6609</f>
        <v>20.79000092</v>
      </c>
      <c r="G6608" s="8" t="n">
        <f aca="false">1_Data_EDA!M6609</f>
        <v>0.129999995</v>
      </c>
      <c r="H6608" s="6" t="n">
        <f aca="false">IF(1_Data_EDA!B6609="First Class",1,0)</f>
        <v>0</v>
      </c>
      <c r="I6608" s="6" t="n">
        <f aca="false">IF(1_Data_EDA!B6609="Second Class",1,0)</f>
        <v>1</v>
      </c>
      <c r="J6608" s="6" t="n">
        <f aca="false">IF(1_Data_EDA!B6609="Same Day",1,0)</f>
        <v>0</v>
      </c>
      <c r="K6608" s="6" t="n">
        <f aca="false">IF(1_Data_EDA!C6609="Corporate",1,0)</f>
        <v>0</v>
      </c>
      <c r="L6608" s="6" t="n">
        <f aca="false">IF(1_Data_EDA!C6609="Home Office",1,0)</f>
        <v>1</v>
      </c>
      <c r="M6608" s="6" t="n">
        <f aca="false">IF(1_Data_EDA!D6609="Europe",1,0)</f>
        <v>1</v>
      </c>
      <c r="N6608" s="6" t="n">
        <f aca="false">IF(1_Data_EDA!D6609="LATAM",1,0)</f>
        <v>0</v>
      </c>
      <c r="O6608" s="6" t="n">
        <f aca="false">IF(1_Data_EDA!D6609="Pacific Asia",1,0)</f>
        <v>0</v>
      </c>
      <c r="P6608" s="6" t="n">
        <f aca="false">IF(1_Data_EDA!D6609="USCA",1,0)</f>
        <v>0</v>
      </c>
      <c r="Q6608" s="6" t="n">
        <f aca="false">IF(C6608&gt;MEDIAN(C$5:C$8004),1,0)</f>
        <v>0</v>
      </c>
      <c r="R6608" s="6" t="n">
        <f aca="false">IF(D6608&gt;2,1,0)</f>
        <v>1</v>
      </c>
    </row>
    <row r="6609" customFormat="false" ht="15" hidden="false" customHeight="true" outlineLevel="0" collapsed="false">
      <c r="A6609" s="6" t="n">
        <f aca="false">1_Data_EDA!O6610</f>
        <v>0</v>
      </c>
      <c r="B6609" s="6" t="n">
        <f aca="false">1_Data_EDA!H6610</f>
        <v>4</v>
      </c>
      <c r="C6609" s="7" t="n">
        <f aca="false">1_Data_EDA!I6610</f>
        <v>50</v>
      </c>
      <c r="D6609" s="6" t="n">
        <f aca="false">1_Data_EDA!J6610</f>
        <v>3</v>
      </c>
      <c r="E6609" s="7" t="n">
        <f aca="false">1_Data_EDA!K6610</f>
        <v>150</v>
      </c>
      <c r="F6609" s="7" t="n">
        <f aca="false">1_Data_EDA!L6610</f>
        <v>7.5</v>
      </c>
      <c r="G6609" s="8" t="n">
        <f aca="false">1_Data_EDA!M6610</f>
        <v>0.050000001</v>
      </c>
      <c r="H6609" s="6" t="n">
        <f aca="false">IF(1_Data_EDA!B6610="First Class",1,0)</f>
        <v>0</v>
      </c>
      <c r="I6609" s="6" t="n">
        <f aca="false">IF(1_Data_EDA!B6610="Second Class",1,0)</f>
        <v>0</v>
      </c>
      <c r="J6609" s="6" t="n">
        <f aca="false">IF(1_Data_EDA!B6610="Same Day",1,0)</f>
        <v>0</v>
      </c>
      <c r="K6609" s="6" t="n">
        <f aca="false">IF(1_Data_EDA!C6610="Corporate",1,0)</f>
        <v>0</v>
      </c>
      <c r="L6609" s="6" t="n">
        <f aca="false">IF(1_Data_EDA!C6610="Home Office",1,0)</f>
        <v>0</v>
      </c>
      <c r="M6609" s="6" t="n">
        <f aca="false">IF(1_Data_EDA!D6610="Europe",1,0)</f>
        <v>0</v>
      </c>
      <c r="N6609" s="6" t="n">
        <f aca="false">IF(1_Data_EDA!D6610="LATAM",1,0)</f>
        <v>0</v>
      </c>
      <c r="O6609" s="6" t="n">
        <f aca="false">IF(1_Data_EDA!D6610="Pacific Asia",1,0)</f>
        <v>1</v>
      </c>
      <c r="P6609" s="6" t="n">
        <f aca="false">IF(1_Data_EDA!D6610="USCA",1,0)</f>
        <v>0</v>
      </c>
      <c r="Q6609" s="6" t="n">
        <f aca="false">IF(C6609&gt;MEDIAN(C$5:C$8004),1,0)</f>
        <v>0</v>
      </c>
      <c r="R6609" s="6" t="n">
        <f aca="false">IF(D6609&gt;2,1,0)</f>
        <v>1</v>
      </c>
    </row>
    <row r="6610" customFormat="false" ht="15" hidden="false" customHeight="true" outlineLevel="0" collapsed="false">
      <c r="A6610" s="6" t="n">
        <f aca="false">1_Data_EDA!O6611</f>
        <v>0</v>
      </c>
      <c r="B6610" s="6" t="n">
        <f aca="false">1_Data_EDA!H6611</f>
        <v>4</v>
      </c>
      <c r="C6610" s="7" t="n">
        <f aca="false">1_Data_EDA!I6611</f>
        <v>39.99000168</v>
      </c>
      <c r="D6610" s="6" t="n">
        <f aca="false">1_Data_EDA!J6611</f>
        <v>5</v>
      </c>
      <c r="E6610" s="7" t="n">
        <f aca="false">1_Data_EDA!K6611</f>
        <v>199.9499969</v>
      </c>
      <c r="F6610" s="7" t="n">
        <f aca="false">1_Data_EDA!L6611</f>
        <v>11</v>
      </c>
      <c r="G6610" s="8" t="n">
        <f aca="false">1_Data_EDA!M6611</f>
        <v>0.059999999</v>
      </c>
      <c r="H6610" s="6" t="n">
        <f aca="false">IF(1_Data_EDA!B6611="First Class",1,0)</f>
        <v>0</v>
      </c>
      <c r="I6610" s="6" t="n">
        <f aca="false">IF(1_Data_EDA!B6611="Second Class",1,0)</f>
        <v>0</v>
      </c>
      <c r="J6610" s="6" t="n">
        <f aca="false">IF(1_Data_EDA!B6611="Same Day",1,0)</f>
        <v>0</v>
      </c>
      <c r="K6610" s="6" t="n">
        <f aca="false">IF(1_Data_EDA!C6611="Corporate",1,0)</f>
        <v>0</v>
      </c>
      <c r="L6610" s="6" t="n">
        <f aca="false">IF(1_Data_EDA!C6611="Home Office",1,0)</f>
        <v>0</v>
      </c>
      <c r="M6610" s="6" t="n">
        <f aca="false">IF(1_Data_EDA!D6611="Europe",1,0)</f>
        <v>0</v>
      </c>
      <c r="N6610" s="6" t="n">
        <f aca="false">IF(1_Data_EDA!D6611="LATAM",1,0)</f>
        <v>0</v>
      </c>
      <c r="O6610" s="6" t="n">
        <f aca="false">IF(1_Data_EDA!D6611="Pacific Asia",1,0)</f>
        <v>0</v>
      </c>
      <c r="P6610" s="6" t="n">
        <f aca="false">IF(1_Data_EDA!D6611="USCA",1,0)</f>
        <v>1</v>
      </c>
      <c r="Q6610" s="6" t="n">
        <f aca="false">IF(C6610&gt;MEDIAN(C$5:C$8004),1,0)</f>
        <v>0</v>
      </c>
      <c r="R6610" s="6" t="n">
        <f aca="false">IF(D6610&gt;2,1,0)</f>
        <v>1</v>
      </c>
    </row>
    <row r="6611" customFormat="false" ht="15" hidden="false" customHeight="true" outlineLevel="0" collapsed="false">
      <c r="A6611" s="6" t="n">
        <f aca="false">1_Data_EDA!O6612</f>
        <v>0</v>
      </c>
      <c r="B6611" s="6" t="n">
        <f aca="false">1_Data_EDA!H6612</f>
        <v>4</v>
      </c>
      <c r="C6611" s="7" t="n">
        <f aca="false">1_Data_EDA!I6612</f>
        <v>50</v>
      </c>
      <c r="D6611" s="6" t="n">
        <f aca="false">1_Data_EDA!J6612</f>
        <v>4</v>
      </c>
      <c r="E6611" s="7" t="n">
        <f aca="false">1_Data_EDA!K6612</f>
        <v>200</v>
      </c>
      <c r="F6611" s="7" t="n">
        <f aca="false">1_Data_EDA!L6612</f>
        <v>30</v>
      </c>
      <c r="G6611" s="8" t="n">
        <f aca="false">1_Data_EDA!M6612</f>
        <v>0.150000006</v>
      </c>
      <c r="H6611" s="6" t="n">
        <f aca="false">IF(1_Data_EDA!B6612="First Class",1,0)</f>
        <v>0</v>
      </c>
      <c r="I6611" s="6" t="n">
        <f aca="false">IF(1_Data_EDA!B6612="Second Class",1,0)</f>
        <v>0</v>
      </c>
      <c r="J6611" s="6" t="n">
        <f aca="false">IF(1_Data_EDA!B6612="Same Day",1,0)</f>
        <v>0</v>
      </c>
      <c r="K6611" s="6" t="n">
        <f aca="false">IF(1_Data_EDA!C6612="Corporate",1,0)</f>
        <v>0</v>
      </c>
      <c r="L6611" s="6" t="n">
        <f aca="false">IF(1_Data_EDA!C6612="Home Office",1,0)</f>
        <v>0</v>
      </c>
      <c r="M6611" s="6" t="n">
        <f aca="false">IF(1_Data_EDA!D6612="Europe",1,0)</f>
        <v>0</v>
      </c>
      <c r="N6611" s="6" t="n">
        <f aca="false">IF(1_Data_EDA!D6612="LATAM",1,0)</f>
        <v>0</v>
      </c>
      <c r="O6611" s="6" t="n">
        <f aca="false">IF(1_Data_EDA!D6612="Pacific Asia",1,0)</f>
        <v>1</v>
      </c>
      <c r="P6611" s="6" t="n">
        <f aca="false">IF(1_Data_EDA!D6612="USCA",1,0)</f>
        <v>0</v>
      </c>
      <c r="Q6611" s="6" t="n">
        <f aca="false">IF(C6611&gt;MEDIAN(C$5:C$8004),1,0)</f>
        <v>0</v>
      </c>
      <c r="R6611" s="6" t="n">
        <f aca="false">IF(D6611&gt;2,1,0)</f>
        <v>1</v>
      </c>
    </row>
    <row r="6612" customFormat="false" ht="15" hidden="false" customHeight="true" outlineLevel="0" collapsed="false">
      <c r="A6612" s="6" t="n">
        <f aca="false">1_Data_EDA!O6613</f>
        <v>1</v>
      </c>
      <c r="B6612" s="6" t="n">
        <f aca="false">1_Data_EDA!H6613</f>
        <v>4</v>
      </c>
      <c r="C6612" s="7" t="n">
        <f aca="false">1_Data_EDA!I6613</f>
        <v>129.9900055</v>
      </c>
      <c r="D6612" s="6" t="n">
        <f aca="false">1_Data_EDA!J6613</f>
        <v>1</v>
      </c>
      <c r="E6612" s="7" t="n">
        <f aca="false">1_Data_EDA!K6613</f>
        <v>129.9900055</v>
      </c>
      <c r="F6612" s="7" t="n">
        <f aca="false">1_Data_EDA!L6613</f>
        <v>20.79999924</v>
      </c>
      <c r="G6612" s="8" t="n">
        <f aca="false">1_Data_EDA!M6613</f>
        <v>0.159999996</v>
      </c>
      <c r="H6612" s="6" t="n">
        <f aca="false">IF(1_Data_EDA!B6613="First Class",1,0)</f>
        <v>0</v>
      </c>
      <c r="I6612" s="6" t="n">
        <f aca="false">IF(1_Data_EDA!B6613="Second Class",1,0)</f>
        <v>0</v>
      </c>
      <c r="J6612" s="6" t="n">
        <f aca="false">IF(1_Data_EDA!B6613="Same Day",1,0)</f>
        <v>0</v>
      </c>
      <c r="K6612" s="6" t="n">
        <f aca="false">IF(1_Data_EDA!C6613="Corporate",1,0)</f>
        <v>0</v>
      </c>
      <c r="L6612" s="6" t="n">
        <f aca="false">IF(1_Data_EDA!C6613="Home Office",1,0)</f>
        <v>1</v>
      </c>
      <c r="M6612" s="6" t="n">
        <f aca="false">IF(1_Data_EDA!D6613="Europe",1,0)</f>
        <v>0</v>
      </c>
      <c r="N6612" s="6" t="n">
        <f aca="false">IF(1_Data_EDA!D6613="LATAM",1,0)</f>
        <v>1</v>
      </c>
      <c r="O6612" s="6" t="n">
        <f aca="false">IF(1_Data_EDA!D6613="Pacific Asia",1,0)</f>
        <v>0</v>
      </c>
      <c r="P6612" s="6" t="n">
        <f aca="false">IF(1_Data_EDA!D6613="USCA",1,0)</f>
        <v>0</v>
      </c>
      <c r="Q6612" s="6" t="n">
        <f aca="false">IF(C6612&gt;MEDIAN(C$5:C$8004),1,0)</f>
        <v>1</v>
      </c>
      <c r="R6612" s="6" t="n">
        <f aca="false">IF(D6612&gt;2,1,0)</f>
        <v>0</v>
      </c>
    </row>
    <row r="6613" customFormat="false" ht="15" hidden="false" customHeight="true" outlineLevel="0" collapsed="false">
      <c r="A6613" s="6" t="n">
        <f aca="false">1_Data_EDA!O6614</f>
        <v>0</v>
      </c>
      <c r="B6613" s="6" t="n">
        <f aca="false">1_Data_EDA!H6614</f>
        <v>2</v>
      </c>
      <c r="C6613" s="7" t="n">
        <f aca="false">1_Data_EDA!I6614</f>
        <v>199.9900055</v>
      </c>
      <c r="D6613" s="6" t="n">
        <f aca="false">1_Data_EDA!J6614</f>
        <v>1</v>
      </c>
      <c r="E6613" s="7" t="n">
        <f aca="false">1_Data_EDA!K6614</f>
        <v>199.9900055</v>
      </c>
      <c r="F6613" s="7" t="n">
        <f aca="false">1_Data_EDA!L6614</f>
        <v>34</v>
      </c>
      <c r="G6613" s="8" t="n">
        <f aca="false">1_Data_EDA!M6614</f>
        <v>0.170000002</v>
      </c>
      <c r="H6613" s="6" t="n">
        <f aca="false">IF(1_Data_EDA!B6614="First Class",1,0)</f>
        <v>0</v>
      </c>
      <c r="I6613" s="6" t="n">
        <f aca="false">IF(1_Data_EDA!B6614="Second Class",1,0)</f>
        <v>1</v>
      </c>
      <c r="J6613" s="6" t="n">
        <f aca="false">IF(1_Data_EDA!B6614="Same Day",1,0)</f>
        <v>0</v>
      </c>
      <c r="K6613" s="6" t="n">
        <f aca="false">IF(1_Data_EDA!C6614="Corporate",1,0)</f>
        <v>0</v>
      </c>
      <c r="L6613" s="6" t="n">
        <f aca="false">IF(1_Data_EDA!C6614="Home Office",1,0)</f>
        <v>0</v>
      </c>
      <c r="M6613" s="6" t="n">
        <f aca="false">IF(1_Data_EDA!D6614="Europe",1,0)</f>
        <v>0</v>
      </c>
      <c r="N6613" s="6" t="n">
        <f aca="false">IF(1_Data_EDA!D6614="LATAM",1,0)</f>
        <v>0</v>
      </c>
      <c r="O6613" s="6" t="n">
        <f aca="false">IF(1_Data_EDA!D6614="Pacific Asia",1,0)</f>
        <v>0</v>
      </c>
      <c r="P6613" s="6" t="n">
        <f aca="false">IF(1_Data_EDA!D6614="USCA",1,0)</f>
        <v>1</v>
      </c>
      <c r="Q6613" s="6" t="n">
        <f aca="false">IF(C6613&gt;MEDIAN(C$5:C$8004),1,0)</f>
        <v>1</v>
      </c>
      <c r="R6613" s="6" t="n">
        <f aca="false">IF(D6613&gt;2,1,0)</f>
        <v>0</v>
      </c>
    </row>
    <row r="6614" customFormat="false" ht="15" hidden="false" customHeight="true" outlineLevel="0" collapsed="false">
      <c r="A6614" s="6" t="n">
        <f aca="false">1_Data_EDA!O6615</f>
        <v>1</v>
      </c>
      <c r="B6614" s="6" t="n">
        <f aca="false">1_Data_EDA!H6615</f>
        <v>2</v>
      </c>
      <c r="C6614" s="7" t="n">
        <f aca="false">1_Data_EDA!I6615</f>
        <v>49.97999954</v>
      </c>
      <c r="D6614" s="6" t="n">
        <f aca="false">1_Data_EDA!J6615</f>
        <v>4</v>
      </c>
      <c r="E6614" s="7" t="n">
        <f aca="false">1_Data_EDA!K6615</f>
        <v>199.9199982</v>
      </c>
      <c r="F6614" s="7" t="n">
        <f aca="false">1_Data_EDA!L6615</f>
        <v>13.98999977</v>
      </c>
      <c r="G6614" s="8" t="n">
        <f aca="false">1_Data_EDA!M6615</f>
        <v>0.07</v>
      </c>
      <c r="H6614" s="6" t="n">
        <f aca="false">IF(1_Data_EDA!B6615="First Class",1,0)</f>
        <v>0</v>
      </c>
      <c r="I6614" s="6" t="n">
        <f aca="false">IF(1_Data_EDA!B6615="Second Class",1,0)</f>
        <v>1</v>
      </c>
      <c r="J6614" s="6" t="n">
        <f aca="false">IF(1_Data_EDA!B6615="Same Day",1,0)</f>
        <v>0</v>
      </c>
      <c r="K6614" s="6" t="n">
        <f aca="false">IF(1_Data_EDA!C6615="Corporate",1,0)</f>
        <v>0</v>
      </c>
      <c r="L6614" s="6" t="n">
        <f aca="false">IF(1_Data_EDA!C6615="Home Office",1,0)</f>
        <v>1</v>
      </c>
      <c r="M6614" s="6" t="n">
        <f aca="false">IF(1_Data_EDA!D6615="Europe",1,0)</f>
        <v>0</v>
      </c>
      <c r="N6614" s="6" t="n">
        <f aca="false">IF(1_Data_EDA!D6615="LATAM",1,0)</f>
        <v>0</v>
      </c>
      <c r="O6614" s="6" t="n">
        <f aca="false">IF(1_Data_EDA!D6615="Pacific Asia",1,0)</f>
        <v>0</v>
      </c>
      <c r="P6614" s="6" t="n">
        <f aca="false">IF(1_Data_EDA!D6615="USCA",1,0)</f>
        <v>0</v>
      </c>
      <c r="Q6614" s="6" t="n">
        <f aca="false">IF(C6614&gt;MEDIAN(C$5:C$8004),1,0)</f>
        <v>0</v>
      </c>
      <c r="R6614" s="6" t="n">
        <f aca="false">IF(D6614&gt;2,1,0)</f>
        <v>1</v>
      </c>
    </row>
    <row r="6615" customFormat="false" ht="15" hidden="false" customHeight="true" outlineLevel="0" collapsed="false">
      <c r="A6615" s="6" t="n">
        <f aca="false">1_Data_EDA!O6616</f>
        <v>1</v>
      </c>
      <c r="B6615" s="6" t="n">
        <f aca="false">1_Data_EDA!H6616</f>
        <v>4</v>
      </c>
      <c r="C6615" s="7" t="n">
        <f aca="false">1_Data_EDA!I6616</f>
        <v>99.98999786</v>
      </c>
      <c r="D6615" s="6" t="n">
        <f aca="false">1_Data_EDA!J6616</f>
        <v>1</v>
      </c>
      <c r="E6615" s="7" t="n">
        <f aca="false">1_Data_EDA!K6616</f>
        <v>99.98999786</v>
      </c>
      <c r="F6615" s="7" t="n">
        <f aca="false">1_Data_EDA!L6616</f>
        <v>15</v>
      </c>
      <c r="G6615" s="8" t="n">
        <f aca="false">1_Data_EDA!M6616</f>
        <v>0.150000006</v>
      </c>
      <c r="H6615" s="6" t="n">
        <f aca="false">IF(1_Data_EDA!B6616="First Class",1,0)</f>
        <v>0</v>
      </c>
      <c r="I6615" s="6" t="n">
        <f aca="false">IF(1_Data_EDA!B6616="Second Class",1,0)</f>
        <v>0</v>
      </c>
      <c r="J6615" s="6" t="n">
        <f aca="false">IF(1_Data_EDA!B6616="Same Day",1,0)</f>
        <v>0</v>
      </c>
      <c r="K6615" s="6" t="n">
        <f aca="false">IF(1_Data_EDA!C6616="Corporate",1,0)</f>
        <v>1</v>
      </c>
      <c r="L6615" s="6" t="n">
        <f aca="false">IF(1_Data_EDA!C6616="Home Office",1,0)</f>
        <v>0</v>
      </c>
      <c r="M6615" s="6" t="n">
        <f aca="false">IF(1_Data_EDA!D6616="Europe",1,0)</f>
        <v>0</v>
      </c>
      <c r="N6615" s="6" t="n">
        <f aca="false">IF(1_Data_EDA!D6616="LATAM",1,0)</f>
        <v>0</v>
      </c>
      <c r="O6615" s="6" t="n">
        <f aca="false">IF(1_Data_EDA!D6616="Pacific Asia",1,0)</f>
        <v>0</v>
      </c>
      <c r="P6615" s="6" t="n">
        <f aca="false">IF(1_Data_EDA!D6616="USCA",1,0)</f>
        <v>1</v>
      </c>
      <c r="Q6615" s="6" t="n">
        <f aca="false">IF(C6615&gt;MEDIAN(C$5:C$8004),1,0)</f>
        <v>1</v>
      </c>
      <c r="R6615" s="6" t="n">
        <f aca="false">IF(D6615&gt;2,1,0)</f>
        <v>0</v>
      </c>
    </row>
    <row r="6616" customFormat="false" ht="15" hidden="false" customHeight="true" outlineLevel="0" collapsed="false">
      <c r="A6616" s="6" t="n">
        <f aca="false">1_Data_EDA!O6617</f>
        <v>1</v>
      </c>
      <c r="B6616" s="6" t="n">
        <f aca="false">1_Data_EDA!H6617</f>
        <v>1</v>
      </c>
      <c r="C6616" s="7" t="n">
        <f aca="false">1_Data_EDA!I6617</f>
        <v>39.99000168</v>
      </c>
      <c r="D6616" s="6" t="n">
        <f aca="false">1_Data_EDA!J6617</f>
        <v>5</v>
      </c>
      <c r="E6616" s="7" t="n">
        <f aca="false">1_Data_EDA!K6617</f>
        <v>199.9499969</v>
      </c>
      <c r="F6616" s="7" t="n">
        <f aca="false">1_Data_EDA!L6617</f>
        <v>39.99000168</v>
      </c>
      <c r="G6616" s="8" t="n">
        <f aca="false">1_Data_EDA!M6617</f>
        <v>0.200000003</v>
      </c>
      <c r="H6616" s="6" t="n">
        <f aca="false">IF(1_Data_EDA!B6617="First Class",1,0)</f>
        <v>1</v>
      </c>
      <c r="I6616" s="6" t="n">
        <f aca="false">IF(1_Data_EDA!B6617="Second Class",1,0)</f>
        <v>0</v>
      </c>
      <c r="J6616" s="6" t="n">
        <f aca="false">IF(1_Data_EDA!B6617="Same Day",1,0)</f>
        <v>0</v>
      </c>
      <c r="K6616" s="6" t="n">
        <f aca="false">IF(1_Data_EDA!C6617="Corporate",1,0)</f>
        <v>0</v>
      </c>
      <c r="L6616" s="6" t="n">
        <f aca="false">IF(1_Data_EDA!C6617="Home Office",1,0)</f>
        <v>0</v>
      </c>
      <c r="M6616" s="6" t="n">
        <f aca="false">IF(1_Data_EDA!D6617="Europe",1,0)</f>
        <v>0</v>
      </c>
      <c r="N6616" s="6" t="n">
        <f aca="false">IF(1_Data_EDA!D6617="LATAM",1,0)</f>
        <v>0</v>
      </c>
      <c r="O6616" s="6" t="n">
        <f aca="false">IF(1_Data_EDA!D6617="Pacific Asia",1,0)</f>
        <v>1</v>
      </c>
      <c r="P6616" s="6" t="n">
        <f aca="false">IF(1_Data_EDA!D6617="USCA",1,0)</f>
        <v>0</v>
      </c>
      <c r="Q6616" s="6" t="n">
        <f aca="false">IF(C6616&gt;MEDIAN(C$5:C$8004),1,0)</f>
        <v>0</v>
      </c>
      <c r="R6616" s="6" t="n">
        <f aca="false">IF(D6616&gt;2,1,0)</f>
        <v>1</v>
      </c>
    </row>
    <row r="6617" customFormat="false" ht="15" hidden="false" customHeight="true" outlineLevel="0" collapsed="false">
      <c r="A6617" s="6" t="n">
        <f aca="false">1_Data_EDA!O6618</f>
        <v>1</v>
      </c>
      <c r="B6617" s="6" t="n">
        <f aca="false">1_Data_EDA!H6618</f>
        <v>1</v>
      </c>
      <c r="C6617" s="7" t="n">
        <f aca="false">1_Data_EDA!I6618</f>
        <v>59.99000168</v>
      </c>
      <c r="D6617" s="6" t="n">
        <f aca="false">1_Data_EDA!J6618</f>
        <v>1</v>
      </c>
      <c r="E6617" s="7" t="n">
        <f aca="false">1_Data_EDA!K6618</f>
        <v>59.99000168</v>
      </c>
      <c r="F6617" s="7" t="n">
        <f aca="false">1_Data_EDA!L6618</f>
        <v>1.799999952</v>
      </c>
      <c r="G6617" s="8" t="n">
        <f aca="false">1_Data_EDA!M6618</f>
        <v>0.029999999</v>
      </c>
      <c r="H6617" s="6" t="n">
        <f aca="false">IF(1_Data_EDA!B6618="First Class",1,0)</f>
        <v>1</v>
      </c>
      <c r="I6617" s="6" t="n">
        <f aca="false">IF(1_Data_EDA!B6618="Second Class",1,0)</f>
        <v>0</v>
      </c>
      <c r="J6617" s="6" t="n">
        <f aca="false">IF(1_Data_EDA!B6618="Same Day",1,0)</f>
        <v>0</v>
      </c>
      <c r="K6617" s="6" t="n">
        <f aca="false">IF(1_Data_EDA!C6618="Corporate",1,0)</f>
        <v>1</v>
      </c>
      <c r="L6617" s="6" t="n">
        <f aca="false">IF(1_Data_EDA!C6618="Home Office",1,0)</f>
        <v>0</v>
      </c>
      <c r="M6617" s="6" t="n">
        <f aca="false">IF(1_Data_EDA!D6618="Europe",1,0)</f>
        <v>0</v>
      </c>
      <c r="N6617" s="6" t="n">
        <f aca="false">IF(1_Data_EDA!D6618="LATAM",1,0)</f>
        <v>1</v>
      </c>
      <c r="O6617" s="6" t="n">
        <f aca="false">IF(1_Data_EDA!D6618="Pacific Asia",1,0)</f>
        <v>0</v>
      </c>
      <c r="P6617" s="6" t="n">
        <f aca="false">IF(1_Data_EDA!D6618="USCA",1,0)</f>
        <v>0</v>
      </c>
      <c r="Q6617" s="6" t="n">
        <f aca="false">IF(C6617&gt;MEDIAN(C$5:C$8004),1,0)</f>
        <v>0</v>
      </c>
      <c r="R6617" s="6" t="n">
        <f aca="false">IF(D6617&gt;2,1,0)</f>
        <v>0</v>
      </c>
    </row>
    <row r="6618" customFormat="false" ht="15" hidden="false" customHeight="true" outlineLevel="0" collapsed="false">
      <c r="A6618" s="6" t="n">
        <f aca="false">1_Data_EDA!O6619</f>
        <v>1</v>
      </c>
      <c r="B6618" s="6" t="n">
        <f aca="false">1_Data_EDA!H6619</f>
        <v>0</v>
      </c>
      <c r="C6618" s="7" t="n">
        <f aca="false">1_Data_EDA!I6619</f>
        <v>199.9900055</v>
      </c>
      <c r="D6618" s="6" t="n">
        <f aca="false">1_Data_EDA!J6619</f>
        <v>1</v>
      </c>
      <c r="E6618" s="7" t="n">
        <f aca="false">1_Data_EDA!K6619</f>
        <v>199.9900055</v>
      </c>
      <c r="F6618" s="7" t="n">
        <f aca="false">1_Data_EDA!L6619</f>
        <v>11</v>
      </c>
      <c r="G6618" s="8" t="n">
        <f aca="false">1_Data_EDA!M6619</f>
        <v>0.059999999</v>
      </c>
      <c r="H6618" s="6" t="n">
        <f aca="false">IF(1_Data_EDA!B6619="First Class",1,0)</f>
        <v>0</v>
      </c>
      <c r="I6618" s="6" t="n">
        <f aca="false">IF(1_Data_EDA!B6619="Second Class",1,0)</f>
        <v>0</v>
      </c>
      <c r="J6618" s="6" t="n">
        <f aca="false">IF(1_Data_EDA!B6619="Same Day",1,0)</f>
        <v>1</v>
      </c>
      <c r="K6618" s="6" t="n">
        <f aca="false">IF(1_Data_EDA!C6619="Corporate",1,0)</f>
        <v>0</v>
      </c>
      <c r="L6618" s="6" t="n">
        <f aca="false">IF(1_Data_EDA!C6619="Home Office",1,0)</f>
        <v>0</v>
      </c>
      <c r="M6618" s="6" t="n">
        <f aca="false">IF(1_Data_EDA!D6619="Europe",1,0)</f>
        <v>0</v>
      </c>
      <c r="N6618" s="6" t="n">
        <f aca="false">IF(1_Data_EDA!D6619="LATAM",1,0)</f>
        <v>0</v>
      </c>
      <c r="O6618" s="6" t="n">
        <f aca="false">IF(1_Data_EDA!D6619="Pacific Asia",1,0)</f>
        <v>0</v>
      </c>
      <c r="P6618" s="6" t="n">
        <f aca="false">IF(1_Data_EDA!D6619="USCA",1,0)</f>
        <v>1</v>
      </c>
      <c r="Q6618" s="6" t="n">
        <f aca="false">IF(C6618&gt;MEDIAN(C$5:C$8004),1,0)</f>
        <v>1</v>
      </c>
      <c r="R6618" s="6" t="n">
        <f aca="false">IF(D6618&gt;2,1,0)</f>
        <v>0</v>
      </c>
    </row>
    <row r="6619" customFormat="false" ht="15" hidden="false" customHeight="true" outlineLevel="0" collapsed="false">
      <c r="A6619" s="6" t="n">
        <f aca="false">1_Data_EDA!O6620</f>
        <v>1</v>
      </c>
      <c r="B6619" s="6" t="n">
        <f aca="false">1_Data_EDA!H6620</f>
        <v>2</v>
      </c>
      <c r="C6619" s="7" t="n">
        <f aca="false">1_Data_EDA!I6620</f>
        <v>129.9900055</v>
      </c>
      <c r="D6619" s="6" t="n">
        <f aca="false">1_Data_EDA!J6620</f>
        <v>1</v>
      </c>
      <c r="E6619" s="7" t="n">
        <f aca="false">1_Data_EDA!K6620</f>
        <v>129.9900055</v>
      </c>
      <c r="F6619" s="7" t="n">
        <f aca="false">1_Data_EDA!L6620</f>
        <v>23.39999962</v>
      </c>
      <c r="G6619" s="8" t="n">
        <f aca="false">1_Data_EDA!M6620</f>
        <v>0.180000007</v>
      </c>
      <c r="H6619" s="6" t="n">
        <f aca="false">IF(1_Data_EDA!B6620="First Class",1,0)</f>
        <v>0</v>
      </c>
      <c r="I6619" s="6" t="n">
        <f aca="false">IF(1_Data_EDA!B6620="Second Class",1,0)</f>
        <v>1</v>
      </c>
      <c r="J6619" s="6" t="n">
        <f aca="false">IF(1_Data_EDA!B6620="Same Day",1,0)</f>
        <v>0</v>
      </c>
      <c r="K6619" s="6" t="n">
        <f aca="false">IF(1_Data_EDA!C6620="Corporate",1,0)</f>
        <v>1</v>
      </c>
      <c r="L6619" s="6" t="n">
        <f aca="false">IF(1_Data_EDA!C6620="Home Office",1,0)</f>
        <v>0</v>
      </c>
      <c r="M6619" s="6" t="n">
        <f aca="false">IF(1_Data_EDA!D6620="Europe",1,0)</f>
        <v>0</v>
      </c>
      <c r="N6619" s="6" t="n">
        <f aca="false">IF(1_Data_EDA!D6620="LATAM",1,0)</f>
        <v>1</v>
      </c>
      <c r="O6619" s="6" t="n">
        <f aca="false">IF(1_Data_EDA!D6620="Pacific Asia",1,0)</f>
        <v>0</v>
      </c>
      <c r="P6619" s="6" t="n">
        <f aca="false">IF(1_Data_EDA!D6620="USCA",1,0)</f>
        <v>0</v>
      </c>
      <c r="Q6619" s="6" t="n">
        <f aca="false">IF(C6619&gt;MEDIAN(C$5:C$8004),1,0)</f>
        <v>1</v>
      </c>
      <c r="R6619" s="6" t="n">
        <f aca="false">IF(D6619&gt;2,1,0)</f>
        <v>0</v>
      </c>
    </row>
    <row r="6620" customFormat="false" ht="15" hidden="false" customHeight="true" outlineLevel="0" collapsed="false">
      <c r="A6620" s="6" t="n">
        <f aca="false">1_Data_EDA!O6621</f>
        <v>0</v>
      </c>
      <c r="B6620" s="6" t="n">
        <f aca="false">1_Data_EDA!H6621</f>
        <v>4</v>
      </c>
      <c r="C6620" s="7" t="n">
        <f aca="false">1_Data_EDA!I6621</f>
        <v>399.980011</v>
      </c>
      <c r="D6620" s="6" t="n">
        <f aca="false">1_Data_EDA!J6621</f>
        <v>1</v>
      </c>
      <c r="E6620" s="7" t="n">
        <f aca="false">1_Data_EDA!K6621</f>
        <v>399.980011</v>
      </c>
      <c r="F6620" s="7" t="n">
        <f aca="false">1_Data_EDA!L6621</f>
        <v>0</v>
      </c>
      <c r="G6620" s="8" t="n">
        <f aca="false">1_Data_EDA!M6621</f>
        <v>0</v>
      </c>
      <c r="H6620" s="6" t="n">
        <f aca="false">IF(1_Data_EDA!B6621="First Class",1,0)</f>
        <v>0</v>
      </c>
      <c r="I6620" s="6" t="n">
        <f aca="false">IF(1_Data_EDA!B6621="Second Class",1,0)</f>
        <v>0</v>
      </c>
      <c r="J6620" s="6" t="n">
        <f aca="false">IF(1_Data_EDA!B6621="Same Day",1,0)</f>
        <v>0</v>
      </c>
      <c r="K6620" s="6" t="n">
        <f aca="false">IF(1_Data_EDA!C6621="Corporate",1,0)</f>
        <v>1</v>
      </c>
      <c r="L6620" s="6" t="n">
        <f aca="false">IF(1_Data_EDA!C6621="Home Office",1,0)</f>
        <v>0</v>
      </c>
      <c r="M6620" s="6" t="n">
        <f aca="false">IF(1_Data_EDA!D6621="Europe",1,0)</f>
        <v>0</v>
      </c>
      <c r="N6620" s="6" t="n">
        <f aca="false">IF(1_Data_EDA!D6621="LATAM",1,0)</f>
        <v>1</v>
      </c>
      <c r="O6620" s="6" t="n">
        <f aca="false">IF(1_Data_EDA!D6621="Pacific Asia",1,0)</f>
        <v>0</v>
      </c>
      <c r="P6620" s="6" t="n">
        <f aca="false">IF(1_Data_EDA!D6621="USCA",1,0)</f>
        <v>0</v>
      </c>
      <c r="Q6620" s="6" t="n">
        <f aca="false">IF(C6620&gt;MEDIAN(C$5:C$8004),1,0)</f>
        <v>1</v>
      </c>
      <c r="R6620" s="6" t="n">
        <f aca="false">IF(D6620&gt;2,1,0)</f>
        <v>0</v>
      </c>
    </row>
    <row r="6621" customFormat="false" ht="15" hidden="false" customHeight="true" outlineLevel="0" collapsed="false">
      <c r="A6621" s="6" t="n">
        <f aca="false">1_Data_EDA!O6622</f>
        <v>0</v>
      </c>
      <c r="B6621" s="6" t="n">
        <f aca="false">1_Data_EDA!H6622</f>
        <v>4</v>
      </c>
      <c r="C6621" s="7" t="n">
        <f aca="false">1_Data_EDA!I6622</f>
        <v>50</v>
      </c>
      <c r="D6621" s="6" t="n">
        <f aca="false">1_Data_EDA!J6622</f>
        <v>4</v>
      </c>
      <c r="E6621" s="7" t="n">
        <f aca="false">1_Data_EDA!K6622</f>
        <v>200</v>
      </c>
      <c r="F6621" s="7" t="n">
        <f aca="false">1_Data_EDA!L6622</f>
        <v>8</v>
      </c>
      <c r="G6621" s="8" t="n">
        <f aca="false">1_Data_EDA!M6622</f>
        <v>0.039999999</v>
      </c>
      <c r="H6621" s="6" t="n">
        <f aca="false">IF(1_Data_EDA!B6622="First Class",1,0)</f>
        <v>0</v>
      </c>
      <c r="I6621" s="6" t="n">
        <f aca="false">IF(1_Data_EDA!B6622="Second Class",1,0)</f>
        <v>0</v>
      </c>
      <c r="J6621" s="6" t="n">
        <f aca="false">IF(1_Data_EDA!B6622="Same Day",1,0)</f>
        <v>0</v>
      </c>
      <c r="K6621" s="6" t="n">
        <f aca="false">IF(1_Data_EDA!C6622="Corporate",1,0)</f>
        <v>1</v>
      </c>
      <c r="L6621" s="6" t="n">
        <f aca="false">IF(1_Data_EDA!C6622="Home Office",1,0)</f>
        <v>0</v>
      </c>
      <c r="M6621" s="6" t="n">
        <f aca="false">IF(1_Data_EDA!D6622="Europe",1,0)</f>
        <v>0</v>
      </c>
      <c r="N6621" s="6" t="n">
        <f aca="false">IF(1_Data_EDA!D6622="LATAM",1,0)</f>
        <v>0</v>
      </c>
      <c r="O6621" s="6" t="n">
        <f aca="false">IF(1_Data_EDA!D6622="Pacific Asia",1,0)</f>
        <v>1</v>
      </c>
      <c r="P6621" s="6" t="n">
        <f aca="false">IF(1_Data_EDA!D6622="USCA",1,0)</f>
        <v>0</v>
      </c>
      <c r="Q6621" s="6" t="n">
        <f aca="false">IF(C6621&gt;MEDIAN(C$5:C$8004),1,0)</f>
        <v>0</v>
      </c>
      <c r="R6621" s="6" t="n">
        <f aca="false">IF(D6621&gt;2,1,0)</f>
        <v>1</v>
      </c>
    </row>
    <row r="6622" customFormat="false" ht="15" hidden="false" customHeight="true" outlineLevel="0" collapsed="false">
      <c r="A6622" s="6" t="n">
        <f aca="false">1_Data_EDA!O6623</f>
        <v>0</v>
      </c>
      <c r="B6622" s="6" t="n">
        <f aca="false">1_Data_EDA!H6623</f>
        <v>4</v>
      </c>
      <c r="C6622" s="7" t="n">
        <f aca="false">1_Data_EDA!I6623</f>
        <v>50</v>
      </c>
      <c r="D6622" s="6" t="n">
        <f aca="false">1_Data_EDA!J6623</f>
        <v>4</v>
      </c>
      <c r="E6622" s="7" t="n">
        <f aca="false">1_Data_EDA!K6623</f>
        <v>200</v>
      </c>
      <c r="F6622" s="7" t="n">
        <f aca="false">1_Data_EDA!L6623</f>
        <v>34</v>
      </c>
      <c r="G6622" s="8" t="n">
        <f aca="false">1_Data_EDA!M6623</f>
        <v>0.170000002</v>
      </c>
      <c r="H6622" s="6" t="n">
        <f aca="false">IF(1_Data_EDA!B6623="First Class",1,0)</f>
        <v>0</v>
      </c>
      <c r="I6622" s="6" t="n">
        <f aca="false">IF(1_Data_EDA!B6623="Second Class",1,0)</f>
        <v>0</v>
      </c>
      <c r="J6622" s="6" t="n">
        <f aca="false">IF(1_Data_EDA!B6623="Same Day",1,0)</f>
        <v>0</v>
      </c>
      <c r="K6622" s="6" t="n">
        <f aca="false">IF(1_Data_EDA!C6623="Corporate",1,0)</f>
        <v>0</v>
      </c>
      <c r="L6622" s="6" t="n">
        <f aca="false">IF(1_Data_EDA!C6623="Home Office",1,0)</f>
        <v>0</v>
      </c>
      <c r="M6622" s="6" t="n">
        <f aca="false">IF(1_Data_EDA!D6623="Europe",1,0)</f>
        <v>0</v>
      </c>
      <c r="N6622" s="6" t="n">
        <f aca="false">IF(1_Data_EDA!D6623="LATAM",1,0)</f>
        <v>1</v>
      </c>
      <c r="O6622" s="6" t="n">
        <f aca="false">IF(1_Data_EDA!D6623="Pacific Asia",1,0)</f>
        <v>0</v>
      </c>
      <c r="P6622" s="6" t="n">
        <f aca="false">IF(1_Data_EDA!D6623="USCA",1,0)</f>
        <v>0</v>
      </c>
      <c r="Q6622" s="6" t="n">
        <f aca="false">IF(C6622&gt;MEDIAN(C$5:C$8004),1,0)</f>
        <v>0</v>
      </c>
      <c r="R6622" s="6" t="n">
        <f aca="false">IF(D6622&gt;2,1,0)</f>
        <v>1</v>
      </c>
    </row>
    <row r="6623" customFormat="false" ht="15" hidden="false" customHeight="true" outlineLevel="0" collapsed="false">
      <c r="A6623" s="6" t="n">
        <f aca="false">1_Data_EDA!O6624</f>
        <v>0</v>
      </c>
      <c r="B6623" s="6" t="n">
        <f aca="false">1_Data_EDA!H6624</f>
        <v>4</v>
      </c>
      <c r="C6623" s="7" t="n">
        <f aca="false">1_Data_EDA!I6624</f>
        <v>50</v>
      </c>
      <c r="D6623" s="6" t="n">
        <f aca="false">1_Data_EDA!J6624</f>
        <v>2</v>
      </c>
      <c r="E6623" s="7" t="n">
        <f aca="false">1_Data_EDA!K6624</f>
        <v>100</v>
      </c>
      <c r="F6623" s="7" t="n">
        <f aca="false">1_Data_EDA!L6624</f>
        <v>20</v>
      </c>
      <c r="G6623" s="8" t="n">
        <f aca="false">1_Data_EDA!M6624</f>
        <v>0.200000003</v>
      </c>
      <c r="H6623" s="6" t="n">
        <f aca="false">IF(1_Data_EDA!B6624="First Class",1,0)</f>
        <v>0</v>
      </c>
      <c r="I6623" s="6" t="n">
        <f aca="false">IF(1_Data_EDA!B6624="Second Class",1,0)</f>
        <v>0</v>
      </c>
      <c r="J6623" s="6" t="n">
        <f aca="false">IF(1_Data_EDA!B6624="Same Day",1,0)</f>
        <v>0</v>
      </c>
      <c r="K6623" s="6" t="n">
        <f aca="false">IF(1_Data_EDA!C6624="Corporate",1,0)</f>
        <v>0</v>
      </c>
      <c r="L6623" s="6" t="n">
        <f aca="false">IF(1_Data_EDA!C6624="Home Office",1,0)</f>
        <v>1</v>
      </c>
      <c r="M6623" s="6" t="n">
        <f aca="false">IF(1_Data_EDA!D6624="Europe",1,0)</f>
        <v>0</v>
      </c>
      <c r="N6623" s="6" t="n">
        <f aca="false">IF(1_Data_EDA!D6624="LATAM",1,0)</f>
        <v>0</v>
      </c>
      <c r="O6623" s="6" t="n">
        <f aca="false">IF(1_Data_EDA!D6624="Pacific Asia",1,0)</f>
        <v>1</v>
      </c>
      <c r="P6623" s="6" t="n">
        <f aca="false">IF(1_Data_EDA!D6624="USCA",1,0)</f>
        <v>0</v>
      </c>
      <c r="Q6623" s="6" t="n">
        <f aca="false">IF(C6623&gt;MEDIAN(C$5:C$8004),1,0)</f>
        <v>0</v>
      </c>
      <c r="R6623" s="6" t="n">
        <f aca="false">IF(D6623&gt;2,1,0)</f>
        <v>0</v>
      </c>
    </row>
    <row r="6624" customFormat="false" ht="15" hidden="false" customHeight="true" outlineLevel="0" collapsed="false">
      <c r="A6624" s="6" t="n">
        <f aca="false">1_Data_EDA!O6625</f>
        <v>1</v>
      </c>
      <c r="B6624" s="6" t="n">
        <f aca="false">1_Data_EDA!H6625</f>
        <v>1</v>
      </c>
      <c r="C6624" s="7" t="n">
        <f aca="false">1_Data_EDA!I6625</f>
        <v>299.980011</v>
      </c>
      <c r="D6624" s="6" t="n">
        <f aca="false">1_Data_EDA!J6625</f>
        <v>1</v>
      </c>
      <c r="E6624" s="7" t="n">
        <f aca="false">1_Data_EDA!K6625</f>
        <v>299.980011</v>
      </c>
      <c r="F6624" s="7" t="n">
        <f aca="false">1_Data_EDA!L6625</f>
        <v>15</v>
      </c>
      <c r="G6624" s="8" t="n">
        <f aca="false">1_Data_EDA!M6625</f>
        <v>0.050000001</v>
      </c>
      <c r="H6624" s="6" t="n">
        <f aca="false">IF(1_Data_EDA!B6625="First Class",1,0)</f>
        <v>1</v>
      </c>
      <c r="I6624" s="6" t="n">
        <f aca="false">IF(1_Data_EDA!B6625="Second Class",1,0)</f>
        <v>0</v>
      </c>
      <c r="J6624" s="6" t="n">
        <f aca="false">IF(1_Data_EDA!B6625="Same Day",1,0)</f>
        <v>0</v>
      </c>
      <c r="K6624" s="6" t="n">
        <f aca="false">IF(1_Data_EDA!C6625="Corporate",1,0)</f>
        <v>0</v>
      </c>
      <c r="L6624" s="6" t="n">
        <f aca="false">IF(1_Data_EDA!C6625="Home Office",1,0)</f>
        <v>1</v>
      </c>
      <c r="M6624" s="6" t="n">
        <f aca="false">IF(1_Data_EDA!D6625="Europe",1,0)</f>
        <v>0</v>
      </c>
      <c r="N6624" s="6" t="n">
        <f aca="false">IF(1_Data_EDA!D6625="LATAM",1,0)</f>
        <v>0</v>
      </c>
      <c r="O6624" s="6" t="n">
        <f aca="false">IF(1_Data_EDA!D6625="Pacific Asia",1,0)</f>
        <v>1</v>
      </c>
      <c r="P6624" s="6" t="n">
        <f aca="false">IF(1_Data_EDA!D6625="USCA",1,0)</f>
        <v>0</v>
      </c>
      <c r="Q6624" s="6" t="n">
        <f aca="false">IF(C6624&gt;MEDIAN(C$5:C$8004),1,0)</f>
        <v>1</v>
      </c>
      <c r="R6624" s="6" t="n">
        <f aca="false">IF(D6624&gt;2,1,0)</f>
        <v>0</v>
      </c>
    </row>
    <row r="6625" customFormat="false" ht="15" hidden="false" customHeight="true" outlineLevel="0" collapsed="false">
      <c r="A6625" s="6" t="n">
        <f aca="false">1_Data_EDA!O6626</f>
        <v>1</v>
      </c>
      <c r="B6625" s="6" t="n">
        <f aca="false">1_Data_EDA!H6626</f>
        <v>2</v>
      </c>
      <c r="C6625" s="7" t="n">
        <f aca="false">1_Data_EDA!I6626</f>
        <v>129.9900055</v>
      </c>
      <c r="D6625" s="6" t="n">
        <f aca="false">1_Data_EDA!J6626</f>
        <v>1</v>
      </c>
      <c r="E6625" s="7" t="n">
        <f aca="false">1_Data_EDA!K6626</f>
        <v>129.9900055</v>
      </c>
      <c r="F6625" s="7" t="n">
        <f aca="false">1_Data_EDA!L6626</f>
        <v>22.10000038</v>
      </c>
      <c r="G6625" s="8" t="n">
        <f aca="false">1_Data_EDA!M6626</f>
        <v>0.170000002</v>
      </c>
      <c r="H6625" s="6" t="n">
        <f aca="false">IF(1_Data_EDA!B6626="First Class",1,0)</f>
        <v>0</v>
      </c>
      <c r="I6625" s="6" t="n">
        <f aca="false">IF(1_Data_EDA!B6626="Second Class",1,0)</f>
        <v>1</v>
      </c>
      <c r="J6625" s="6" t="n">
        <f aca="false">IF(1_Data_EDA!B6626="Same Day",1,0)</f>
        <v>0</v>
      </c>
      <c r="K6625" s="6" t="n">
        <f aca="false">IF(1_Data_EDA!C6626="Corporate",1,0)</f>
        <v>1</v>
      </c>
      <c r="L6625" s="6" t="n">
        <f aca="false">IF(1_Data_EDA!C6626="Home Office",1,0)</f>
        <v>0</v>
      </c>
      <c r="M6625" s="6" t="n">
        <f aca="false">IF(1_Data_EDA!D6626="Europe",1,0)</f>
        <v>0</v>
      </c>
      <c r="N6625" s="6" t="n">
        <f aca="false">IF(1_Data_EDA!D6626="LATAM",1,0)</f>
        <v>0</v>
      </c>
      <c r="O6625" s="6" t="n">
        <f aca="false">IF(1_Data_EDA!D6626="Pacific Asia",1,0)</f>
        <v>1</v>
      </c>
      <c r="P6625" s="6" t="n">
        <f aca="false">IF(1_Data_EDA!D6626="USCA",1,0)</f>
        <v>0</v>
      </c>
      <c r="Q6625" s="6" t="n">
        <f aca="false">IF(C6625&gt;MEDIAN(C$5:C$8004),1,0)</f>
        <v>1</v>
      </c>
      <c r="R6625" s="6" t="n">
        <f aca="false">IF(D6625&gt;2,1,0)</f>
        <v>0</v>
      </c>
    </row>
    <row r="6626" customFormat="false" ht="15" hidden="false" customHeight="true" outlineLevel="0" collapsed="false">
      <c r="A6626" s="6" t="n">
        <f aca="false">1_Data_EDA!O6627</f>
        <v>0</v>
      </c>
      <c r="B6626" s="6" t="n">
        <f aca="false">1_Data_EDA!H6627</f>
        <v>4</v>
      </c>
      <c r="C6626" s="7" t="n">
        <f aca="false">1_Data_EDA!I6627</f>
        <v>59.99000168</v>
      </c>
      <c r="D6626" s="6" t="n">
        <f aca="false">1_Data_EDA!J6627</f>
        <v>2</v>
      </c>
      <c r="E6626" s="7" t="n">
        <f aca="false">1_Data_EDA!K6627</f>
        <v>119.9800034</v>
      </c>
      <c r="F6626" s="7" t="n">
        <f aca="false">1_Data_EDA!L6627</f>
        <v>20.39999962</v>
      </c>
      <c r="G6626" s="8" t="n">
        <f aca="false">1_Data_EDA!M6627</f>
        <v>0.170000002</v>
      </c>
      <c r="H6626" s="6" t="n">
        <f aca="false">IF(1_Data_EDA!B6627="First Class",1,0)</f>
        <v>0</v>
      </c>
      <c r="I6626" s="6" t="n">
        <f aca="false">IF(1_Data_EDA!B6627="Second Class",1,0)</f>
        <v>0</v>
      </c>
      <c r="J6626" s="6" t="n">
        <f aca="false">IF(1_Data_EDA!B6627="Same Day",1,0)</f>
        <v>0</v>
      </c>
      <c r="K6626" s="6" t="n">
        <f aca="false">IF(1_Data_EDA!C6627="Corporate",1,0)</f>
        <v>1</v>
      </c>
      <c r="L6626" s="6" t="n">
        <f aca="false">IF(1_Data_EDA!C6627="Home Office",1,0)</f>
        <v>0</v>
      </c>
      <c r="M6626" s="6" t="n">
        <f aca="false">IF(1_Data_EDA!D6627="Europe",1,0)</f>
        <v>0</v>
      </c>
      <c r="N6626" s="6" t="n">
        <f aca="false">IF(1_Data_EDA!D6627="LATAM",1,0)</f>
        <v>1</v>
      </c>
      <c r="O6626" s="6" t="n">
        <f aca="false">IF(1_Data_EDA!D6627="Pacific Asia",1,0)</f>
        <v>0</v>
      </c>
      <c r="P6626" s="6" t="n">
        <f aca="false">IF(1_Data_EDA!D6627="USCA",1,0)</f>
        <v>0</v>
      </c>
      <c r="Q6626" s="6" t="n">
        <f aca="false">IF(C6626&gt;MEDIAN(C$5:C$8004),1,0)</f>
        <v>0</v>
      </c>
      <c r="R6626" s="6" t="n">
        <f aca="false">IF(D6626&gt;2,1,0)</f>
        <v>0</v>
      </c>
    </row>
    <row r="6627" customFormat="false" ht="15" hidden="false" customHeight="true" outlineLevel="0" collapsed="false">
      <c r="A6627" s="6" t="n">
        <f aca="false">1_Data_EDA!O6628</f>
        <v>0</v>
      </c>
      <c r="B6627" s="6" t="n">
        <f aca="false">1_Data_EDA!H6628</f>
        <v>4</v>
      </c>
      <c r="C6627" s="7" t="n">
        <f aca="false">1_Data_EDA!I6628</f>
        <v>59.99000168</v>
      </c>
      <c r="D6627" s="6" t="n">
        <f aca="false">1_Data_EDA!J6628</f>
        <v>5</v>
      </c>
      <c r="E6627" s="7" t="n">
        <f aca="false">1_Data_EDA!K6628</f>
        <v>299.9500122</v>
      </c>
      <c r="F6627" s="7" t="n">
        <f aca="false">1_Data_EDA!L6628</f>
        <v>3</v>
      </c>
      <c r="G6627" s="8" t="n">
        <f aca="false">1_Data_EDA!M6628</f>
        <v>0.01</v>
      </c>
      <c r="H6627" s="6" t="n">
        <f aca="false">IF(1_Data_EDA!B6628="First Class",1,0)</f>
        <v>0</v>
      </c>
      <c r="I6627" s="6" t="n">
        <f aca="false">IF(1_Data_EDA!B6628="Second Class",1,0)</f>
        <v>0</v>
      </c>
      <c r="J6627" s="6" t="n">
        <f aca="false">IF(1_Data_EDA!B6628="Same Day",1,0)</f>
        <v>0</v>
      </c>
      <c r="K6627" s="6" t="n">
        <f aca="false">IF(1_Data_EDA!C6628="Corporate",1,0)</f>
        <v>1</v>
      </c>
      <c r="L6627" s="6" t="n">
        <f aca="false">IF(1_Data_EDA!C6628="Home Office",1,0)</f>
        <v>0</v>
      </c>
      <c r="M6627" s="6" t="n">
        <f aca="false">IF(1_Data_EDA!D6628="Europe",1,0)</f>
        <v>0</v>
      </c>
      <c r="N6627" s="6" t="n">
        <f aca="false">IF(1_Data_EDA!D6628="LATAM",1,0)</f>
        <v>1</v>
      </c>
      <c r="O6627" s="6" t="n">
        <f aca="false">IF(1_Data_EDA!D6628="Pacific Asia",1,0)</f>
        <v>0</v>
      </c>
      <c r="P6627" s="6" t="n">
        <f aca="false">IF(1_Data_EDA!D6628="USCA",1,0)</f>
        <v>0</v>
      </c>
      <c r="Q6627" s="6" t="n">
        <f aca="false">IF(C6627&gt;MEDIAN(C$5:C$8004),1,0)</f>
        <v>0</v>
      </c>
      <c r="R6627" s="6" t="n">
        <f aca="false">IF(D6627&gt;2,1,0)</f>
        <v>1</v>
      </c>
    </row>
    <row r="6628" customFormat="false" ht="15" hidden="false" customHeight="true" outlineLevel="0" collapsed="false">
      <c r="A6628" s="6" t="n">
        <f aca="false">1_Data_EDA!O6629</f>
        <v>1</v>
      </c>
      <c r="B6628" s="6" t="n">
        <f aca="false">1_Data_EDA!H6629</f>
        <v>2</v>
      </c>
      <c r="C6628" s="7" t="n">
        <f aca="false">1_Data_EDA!I6629</f>
        <v>49.97999954</v>
      </c>
      <c r="D6628" s="6" t="n">
        <f aca="false">1_Data_EDA!J6629</f>
        <v>5</v>
      </c>
      <c r="E6628" s="7" t="n">
        <f aca="false">1_Data_EDA!K6629</f>
        <v>249.8999939</v>
      </c>
      <c r="F6628" s="7" t="n">
        <f aca="false">1_Data_EDA!L6629</f>
        <v>32.49000168</v>
      </c>
      <c r="G6628" s="8" t="n">
        <f aca="false">1_Data_EDA!M6629</f>
        <v>0.129999995</v>
      </c>
      <c r="H6628" s="6" t="n">
        <f aca="false">IF(1_Data_EDA!B6629="First Class",1,0)</f>
        <v>0</v>
      </c>
      <c r="I6628" s="6" t="n">
        <f aca="false">IF(1_Data_EDA!B6629="Second Class",1,0)</f>
        <v>1</v>
      </c>
      <c r="J6628" s="6" t="n">
        <f aca="false">IF(1_Data_EDA!B6629="Same Day",1,0)</f>
        <v>0</v>
      </c>
      <c r="K6628" s="6" t="n">
        <f aca="false">IF(1_Data_EDA!C6629="Corporate",1,0)</f>
        <v>0</v>
      </c>
      <c r="L6628" s="6" t="n">
        <f aca="false">IF(1_Data_EDA!C6629="Home Office",1,0)</f>
        <v>0</v>
      </c>
      <c r="M6628" s="6" t="n">
        <f aca="false">IF(1_Data_EDA!D6629="Europe",1,0)</f>
        <v>0</v>
      </c>
      <c r="N6628" s="6" t="n">
        <f aca="false">IF(1_Data_EDA!D6629="LATAM",1,0)</f>
        <v>0</v>
      </c>
      <c r="O6628" s="6" t="n">
        <f aca="false">IF(1_Data_EDA!D6629="Pacific Asia",1,0)</f>
        <v>0</v>
      </c>
      <c r="P6628" s="6" t="n">
        <f aca="false">IF(1_Data_EDA!D6629="USCA",1,0)</f>
        <v>1</v>
      </c>
      <c r="Q6628" s="6" t="n">
        <f aca="false">IF(C6628&gt;MEDIAN(C$5:C$8004),1,0)</f>
        <v>0</v>
      </c>
      <c r="R6628" s="6" t="n">
        <f aca="false">IF(D6628&gt;2,1,0)</f>
        <v>1</v>
      </c>
    </row>
    <row r="6629" customFormat="false" ht="15" hidden="false" customHeight="true" outlineLevel="0" collapsed="false">
      <c r="A6629" s="6" t="n">
        <f aca="false">1_Data_EDA!O6630</f>
        <v>0</v>
      </c>
      <c r="B6629" s="6" t="n">
        <f aca="false">1_Data_EDA!H6630</f>
        <v>0</v>
      </c>
      <c r="C6629" s="7" t="n">
        <f aca="false">1_Data_EDA!I6630</f>
        <v>299.980011</v>
      </c>
      <c r="D6629" s="6" t="n">
        <f aca="false">1_Data_EDA!J6630</f>
        <v>1</v>
      </c>
      <c r="E6629" s="7" t="n">
        <f aca="false">1_Data_EDA!K6630</f>
        <v>299.980011</v>
      </c>
      <c r="F6629" s="7" t="n">
        <f aca="false">1_Data_EDA!L6630</f>
        <v>36</v>
      </c>
      <c r="G6629" s="8" t="n">
        <f aca="false">1_Data_EDA!M6630</f>
        <v>0.119999997</v>
      </c>
      <c r="H6629" s="6" t="n">
        <f aca="false">IF(1_Data_EDA!B6630="First Class",1,0)</f>
        <v>0</v>
      </c>
      <c r="I6629" s="6" t="n">
        <f aca="false">IF(1_Data_EDA!B6630="Second Class",1,0)</f>
        <v>0</v>
      </c>
      <c r="J6629" s="6" t="n">
        <f aca="false">IF(1_Data_EDA!B6630="Same Day",1,0)</f>
        <v>1</v>
      </c>
      <c r="K6629" s="6" t="n">
        <f aca="false">IF(1_Data_EDA!C6630="Corporate",1,0)</f>
        <v>0</v>
      </c>
      <c r="L6629" s="6" t="n">
        <f aca="false">IF(1_Data_EDA!C6630="Home Office",1,0)</f>
        <v>0</v>
      </c>
      <c r="M6629" s="6" t="n">
        <f aca="false">IF(1_Data_EDA!D6630="Europe",1,0)</f>
        <v>0</v>
      </c>
      <c r="N6629" s="6" t="n">
        <f aca="false">IF(1_Data_EDA!D6630="LATAM",1,0)</f>
        <v>0</v>
      </c>
      <c r="O6629" s="6" t="n">
        <f aca="false">IF(1_Data_EDA!D6630="Pacific Asia",1,0)</f>
        <v>0</v>
      </c>
      <c r="P6629" s="6" t="n">
        <f aca="false">IF(1_Data_EDA!D6630="USCA",1,0)</f>
        <v>0</v>
      </c>
      <c r="Q6629" s="6" t="n">
        <f aca="false">IF(C6629&gt;MEDIAN(C$5:C$8004),1,0)</f>
        <v>1</v>
      </c>
      <c r="R6629" s="6" t="n">
        <f aca="false">IF(D6629&gt;2,1,0)</f>
        <v>0</v>
      </c>
    </row>
    <row r="6630" customFormat="false" ht="15" hidden="false" customHeight="true" outlineLevel="0" collapsed="false">
      <c r="A6630" s="6" t="n">
        <f aca="false">1_Data_EDA!O6631</f>
        <v>0</v>
      </c>
      <c r="B6630" s="6" t="n">
        <f aca="false">1_Data_EDA!H6631</f>
        <v>2</v>
      </c>
      <c r="C6630" s="7" t="n">
        <f aca="false">1_Data_EDA!I6631</f>
        <v>399.980011</v>
      </c>
      <c r="D6630" s="6" t="n">
        <f aca="false">1_Data_EDA!J6631</f>
        <v>1</v>
      </c>
      <c r="E6630" s="7" t="n">
        <f aca="false">1_Data_EDA!K6631</f>
        <v>399.980011</v>
      </c>
      <c r="F6630" s="7" t="n">
        <f aca="false">1_Data_EDA!L6631</f>
        <v>36</v>
      </c>
      <c r="G6630" s="8" t="n">
        <f aca="false">1_Data_EDA!M6631</f>
        <v>0.090000004</v>
      </c>
      <c r="H6630" s="6" t="n">
        <f aca="false">IF(1_Data_EDA!B6631="First Class",1,0)</f>
        <v>0</v>
      </c>
      <c r="I6630" s="6" t="n">
        <f aca="false">IF(1_Data_EDA!B6631="Second Class",1,0)</f>
        <v>1</v>
      </c>
      <c r="J6630" s="6" t="n">
        <f aca="false">IF(1_Data_EDA!B6631="Same Day",1,0)</f>
        <v>0</v>
      </c>
      <c r="K6630" s="6" t="n">
        <f aca="false">IF(1_Data_EDA!C6631="Corporate",1,0)</f>
        <v>1</v>
      </c>
      <c r="L6630" s="6" t="n">
        <f aca="false">IF(1_Data_EDA!C6631="Home Office",1,0)</f>
        <v>0</v>
      </c>
      <c r="M6630" s="6" t="n">
        <f aca="false">IF(1_Data_EDA!D6631="Europe",1,0)</f>
        <v>0</v>
      </c>
      <c r="N6630" s="6" t="n">
        <f aca="false">IF(1_Data_EDA!D6631="LATAM",1,0)</f>
        <v>0</v>
      </c>
      <c r="O6630" s="6" t="n">
        <f aca="false">IF(1_Data_EDA!D6631="Pacific Asia",1,0)</f>
        <v>1</v>
      </c>
      <c r="P6630" s="6" t="n">
        <f aca="false">IF(1_Data_EDA!D6631="USCA",1,0)</f>
        <v>0</v>
      </c>
      <c r="Q6630" s="6" t="n">
        <f aca="false">IF(C6630&gt;MEDIAN(C$5:C$8004),1,0)</f>
        <v>1</v>
      </c>
      <c r="R6630" s="6" t="n">
        <f aca="false">IF(D6630&gt;2,1,0)</f>
        <v>0</v>
      </c>
    </row>
    <row r="6631" customFormat="false" ht="15" hidden="false" customHeight="true" outlineLevel="0" collapsed="false">
      <c r="A6631" s="6" t="n">
        <f aca="false">1_Data_EDA!O6632</f>
        <v>0</v>
      </c>
      <c r="B6631" s="6" t="n">
        <f aca="false">1_Data_EDA!H6632</f>
        <v>4</v>
      </c>
      <c r="C6631" s="7" t="n">
        <f aca="false">1_Data_EDA!I6632</f>
        <v>299.980011</v>
      </c>
      <c r="D6631" s="6" t="n">
        <f aca="false">1_Data_EDA!J6632</f>
        <v>1</v>
      </c>
      <c r="E6631" s="7" t="n">
        <f aca="false">1_Data_EDA!K6632</f>
        <v>299.980011</v>
      </c>
      <c r="F6631" s="7" t="n">
        <f aca="false">1_Data_EDA!L6632</f>
        <v>30</v>
      </c>
      <c r="G6631" s="8" t="n">
        <f aca="false">1_Data_EDA!M6632</f>
        <v>0.100000001</v>
      </c>
      <c r="H6631" s="6" t="n">
        <f aca="false">IF(1_Data_EDA!B6632="First Class",1,0)</f>
        <v>0</v>
      </c>
      <c r="I6631" s="6" t="n">
        <f aca="false">IF(1_Data_EDA!B6632="Second Class",1,0)</f>
        <v>0</v>
      </c>
      <c r="J6631" s="6" t="n">
        <f aca="false">IF(1_Data_EDA!B6632="Same Day",1,0)</f>
        <v>0</v>
      </c>
      <c r="K6631" s="6" t="n">
        <f aca="false">IF(1_Data_EDA!C6632="Corporate",1,0)</f>
        <v>1</v>
      </c>
      <c r="L6631" s="6" t="n">
        <f aca="false">IF(1_Data_EDA!C6632="Home Office",1,0)</f>
        <v>0</v>
      </c>
      <c r="M6631" s="6" t="n">
        <f aca="false">IF(1_Data_EDA!D6632="Europe",1,0)</f>
        <v>0</v>
      </c>
      <c r="N6631" s="6" t="n">
        <f aca="false">IF(1_Data_EDA!D6632="LATAM",1,0)</f>
        <v>0</v>
      </c>
      <c r="O6631" s="6" t="n">
        <f aca="false">IF(1_Data_EDA!D6632="Pacific Asia",1,0)</f>
        <v>0</v>
      </c>
      <c r="P6631" s="6" t="n">
        <f aca="false">IF(1_Data_EDA!D6632="USCA",1,0)</f>
        <v>0</v>
      </c>
      <c r="Q6631" s="6" t="n">
        <f aca="false">IF(C6631&gt;MEDIAN(C$5:C$8004),1,0)</f>
        <v>1</v>
      </c>
      <c r="R6631" s="6" t="n">
        <f aca="false">IF(D6631&gt;2,1,0)</f>
        <v>0</v>
      </c>
    </row>
    <row r="6632" customFormat="false" ht="15" hidden="false" customHeight="true" outlineLevel="0" collapsed="false">
      <c r="A6632" s="6" t="n">
        <f aca="false">1_Data_EDA!O6633</f>
        <v>1</v>
      </c>
      <c r="B6632" s="6" t="n">
        <f aca="false">1_Data_EDA!H6633</f>
        <v>1</v>
      </c>
      <c r="C6632" s="7" t="n">
        <f aca="false">1_Data_EDA!I6633</f>
        <v>199.9900055</v>
      </c>
      <c r="D6632" s="6" t="n">
        <f aca="false">1_Data_EDA!J6633</f>
        <v>1</v>
      </c>
      <c r="E6632" s="7" t="n">
        <f aca="false">1_Data_EDA!K6633</f>
        <v>199.9900055</v>
      </c>
      <c r="F6632" s="7" t="n">
        <f aca="false">1_Data_EDA!L6633</f>
        <v>2</v>
      </c>
      <c r="G6632" s="8" t="n">
        <f aca="false">1_Data_EDA!M6633</f>
        <v>0.01</v>
      </c>
      <c r="H6632" s="6" t="n">
        <f aca="false">IF(1_Data_EDA!B6633="First Class",1,0)</f>
        <v>1</v>
      </c>
      <c r="I6632" s="6" t="n">
        <f aca="false">IF(1_Data_EDA!B6633="Second Class",1,0)</f>
        <v>0</v>
      </c>
      <c r="J6632" s="6" t="n">
        <f aca="false">IF(1_Data_EDA!B6633="Same Day",1,0)</f>
        <v>0</v>
      </c>
      <c r="K6632" s="6" t="n">
        <f aca="false">IF(1_Data_EDA!C6633="Corporate",1,0)</f>
        <v>0</v>
      </c>
      <c r="L6632" s="6" t="n">
        <f aca="false">IF(1_Data_EDA!C6633="Home Office",1,0)</f>
        <v>0</v>
      </c>
      <c r="M6632" s="6" t="n">
        <f aca="false">IF(1_Data_EDA!D6633="Europe",1,0)</f>
        <v>0</v>
      </c>
      <c r="N6632" s="6" t="n">
        <f aca="false">IF(1_Data_EDA!D6633="LATAM",1,0)</f>
        <v>1</v>
      </c>
      <c r="O6632" s="6" t="n">
        <f aca="false">IF(1_Data_EDA!D6633="Pacific Asia",1,0)</f>
        <v>0</v>
      </c>
      <c r="P6632" s="6" t="n">
        <f aca="false">IF(1_Data_EDA!D6633="USCA",1,0)</f>
        <v>0</v>
      </c>
      <c r="Q6632" s="6" t="n">
        <f aca="false">IF(C6632&gt;MEDIAN(C$5:C$8004),1,0)</f>
        <v>1</v>
      </c>
      <c r="R6632" s="6" t="n">
        <f aca="false">IF(D6632&gt;2,1,0)</f>
        <v>0</v>
      </c>
    </row>
    <row r="6633" customFormat="false" ht="15" hidden="false" customHeight="true" outlineLevel="0" collapsed="false">
      <c r="A6633" s="6" t="n">
        <f aca="false">1_Data_EDA!O6634</f>
        <v>1</v>
      </c>
      <c r="B6633" s="6" t="n">
        <f aca="false">1_Data_EDA!H6634</f>
        <v>2</v>
      </c>
      <c r="C6633" s="7" t="n">
        <f aca="false">1_Data_EDA!I6634</f>
        <v>199.9900055</v>
      </c>
      <c r="D6633" s="6" t="n">
        <f aca="false">1_Data_EDA!J6634</f>
        <v>1</v>
      </c>
      <c r="E6633" s="7" t="n">
        <f aca="false">1_Data_EDA!K6634</f>
        <v>199.9900055</v>
      </c>
      <c r="F6633" s="7" t="n">
        <f aca="false">1_Data_EDA!L6634</f>
        <v>6</v>
      </c>
      <c r="G6633" s="8" t="n">
        <f aca="false">1_Data_EDA!M6634</f>
        <v>0.029999999</v>
      </c>
      <c r="H6633" s="6" t="n">
        <f aca="false">IF(1_Data_EDA!B6634="First Class",1,0)</f>
        <v>0</v>
      </c>
      <c r="I6633" s="6" t="n">
        <f aca="false">IF(1_Data_EDA!B6634="Second Class",1,0)</f>
        <v>1</v>
      </c>
      <c r="J6633" s="6" t="n">
        <f aca="false">IF(1_Data_EDA!B6634="Same Day",1,0)</f>
        <v>0</v>
      </c>
      <c r="K6633" s="6" t="n">
        <f aca="false">IF(1_Data_EDA!C6634="Corporate",1,0)</f>
        <v>0</v>
      </c>
      <c r="L6633" s="6" t="n">
        <f aca="false">IF(1_Data_EDA!C6634="Home Office",1,0)</f>
        <v>1</v>
      </c>
      <c r="M6633" s="6" t="n">
        <f aca="false">IF(1_Data_EDA!D6634="Europe",1,0)</f>
        <v>0</v>
      </c>
      <c r="N6633" s="6" t="n">
        <f aca="false">IF(1_Data_EDA!D6634="LATAM",1,0)</f>
        <v>1</v>
      </c>
      <c r="O6633" s="6" t="n">
        <f aca="false">IF(1_Data_EDA!D6634="Pacific Asia",1,0)</f>
        <v>0</v>
      </c>
      <c r="P6633" s="6" t="n">
        <f aca="false">IF(1_Data_EDA!D6634="USCA",1,0)</f>
        <v>0</v>
      </c>
      <c r="Q6633" s="6" t="n">
        <f aca="false">IF(C6633&gt;MEDIAN(C$5:C$8004),1,0)</f>
        <v>1</v>
      </c>
      <c r="R6633" s="6" t="n">
        <f aca="false">IF(D6633&gt;2,1,0)</f>
        <v>0</v>
      </c>
    </row>
    <row r="6634" customFormat="false" ht="15" hidden="false" customHeight="true" outlineLevel="0" collapsed="false">
      <c r="A6634" s="6" t="n">
        <f aca="false">1_Data_EDA!O6635</f>
        <v>0</v>
      </c>
      <c r="B6634" s="6" t="n">
        <f aca="false">1_Data_EDA!H6635</f>
        <v>4</v>
      </c>
      <c r="C6634" s="7" t="n">
        <f aca="false">1_Data_EDA!I6635</f>
        <v>49.97999954</v>
      </c>
      <c r="D6634" s="6" t="n">
        <f aca="false">1_Data_EDA!J6635</f>
        <v>1</v>
      </c>
      <c r="E6634" s="7" t="n">
        <f aca="false">1_Data_EDA!K6635</f>
        <v>49.97999954</v>
      </c>
      <c r="F6634" s="7" t="n">
        <f aca="false">1_Data_EDA!L6635</f>
        <v>7.5</v>
      </c>
      <c r="G6634" s="8" t="n">
        <f aca="false">1_Data_EDA!M6635</f>
        <v>0.150000006</v>
      </c>
      <c r="H6634" s="6" t="n">
        <f aca="false">IF(1_Data_EDA!B6635="First Class",1,0)</f>
        <v>0</v>
      </c>
      <c r="I6634" s="6" t="n">
        <f aca="false">IF(1_Data_EDA!B6635="Second Class",1,0)</f>
        <v>0</v>
      </c>
      <c r="J6634" s="6" t="n">
        <f aca="false">IF(1_Data_EDA!B6635="Same Day",1,0)</f>
        <v>0</v>
      </c>
      <c r="K6634" s="6" t="n">
        <f aca="false">IF(1_Data_EDA!C6635="Corporate",1,0)</f>
        <v>0</v>
      </c>
      <c r="L6634" s="6" t="n">
        <f aca="false">IF(1_Data_EDA!C6635="Home Office",1,0)</f>
        <v>0</v>
      </c>
      <c r="M6634" s="6" t="n">
        <f aca="false">IF(1_Data_EDA!D6635="Europe",1,0)</f>
        <v>1</v>
      </c>
      <c r="N6634" s="6" t="n">
        <f aca="false">IF(1_Data_EDA!D6635="LATAM",1,0)</f>
        <v>0</v>
      </c>
      <c r="O6634" s="6" t="n">
        <f aca="false">IF(1_Data_EDA!D6635="Pacific Asia",1,0)</f>
        <v>0</v>
      </c>
      <c r="P6634" s="6" t="n">
        <f aca="false">IF(1_Data_EDA!D6635="USCA",1,0)</f>
        <v>0</v>
      </c>
      <c r="Q6634" s="6" t="n">
        <f aca="false">IF(C6634&gt;MEDIAN(C$5:C$8004),1,0)</f>
        <v>0</v>
      </c>
      <c r="R6634" s="6" t="n">
        <f aca="false">IF(D6634&gt;2,1,0)</f>
        <v>0</v>
      </c>
    </row>
    <row r="6635" customFormat="false" ht="15" hidden="false" customHeight="true" outlineLevel="0" collapsed="false">
      <c r="A6635" s="6" t="n">
        <f aca="false">1_Data_EDA!O6636</f>
        <v>0</v>
      </c>
      <c r="B6635" s="6" t="n">
        <f aca="false">1_Data_EDA!H6636</f>
        <v>4</v>
      </c>
      <c r="C6635" s="7" t="n">
        <f aca="false">1_Data_EDA!I6636</f>
        <v>89.98999786</v>
      </c>
      <c r="D6635" s="6" t="n">
        <f aca="false">1_Data_EDA!J6636</f>
        <v>3</v>
      </c>
      <c r="E6635" s="7" t="n">
        <f aca="false">1_Data_EDA!K6636</f>
        <v>269.9700012</v>
      </c>
      <c r="F6635" s="7" t="n">
        <f aca="false">1_Data_EDA!L6636</f>
        <v>24.29999924</v>
      </c>
      <c r="G6635" s="8" t="n">
        <f aca="false">1_Data_EDA!M6636</f>
        <v>0.090000004</v>
      </c>
      <c r="H6635" s="6" t="n">
        <f aca="false">IF(1_Data_EDA!B6636="First Class",1,0)</f>
        <v>0</v>
      </c>
      <c r="I6635" s="6" t="n">
        <f aca="false">IF(1_Data_EDA!B6636="Second Class",1,0)</f>
        <v>0</v>
      </c>
      <c r="J6635" s="6" t="n">
        <f aca="false">IF(1_Data_EDA!B6636="Same Day",1,0)</f>
        <v>0</v>
      </c>
      <c r="K6635" s="6" t="n">
        <f aca="false">IF(1_Data_EDA!C6636="Corporate",1,0)</f>
        <v>0</v>
      </c>
      <c r="L6635" s="6" t="n">
        <f aca="false">IF(1_Data_EDA!C6636="Home Office",1,0)</f>
        <v>0</v>
      </c>
      <c r="M6635" s="6" t="n">
        <f aca="false">IF(1_Data_EDA!D6636="Europe",1,0)</f>
        <v>1</v>
      </c>
      <c r="N6635" s="6" t="n">
        <f aca="false">IF(1_Data_EDA!D6636="LATAM",1,0)</f>
        <v>0</v>
      </c>
      <c r="O6635" s="6" t="n">
        <f aca="false">IF(1_Data_EDA!D6636="Pacific Asia",1,0)</f>
        <v>0</v>
      </c>
      <c r="P6635" s="6" t="n">
        <f aca="false">IF(1_Data_EDA!D6636="USCA",1,0)</f>
        <v>0</v>
      </c>
      <c r="Q6635" s="6" t="n">
        <f aca="false">IF(C6635&gt;MEDIAN(C$5:C$8004),1,0)</f>
        <v>1</v>
      </c>
      <c r="R6635" s="6" t="n">
        <f aca="false">IF(D6635&gt;2,1,0)</f>
        <v>1</v>
      </c>
    </row>
    <row r="6636" customFormat="false" ht="15" hidden="false" customHeight="true" outlineLevel="0" collapsed="false">
      <c r="A6636" s="6" t="n">
        <f aca="false">1_Data_EDA!O6637</f>
        <v>1</v>
      </c>
      <c r="B6636" s="6" t="n">
        <f aca="false">1_Data_EDA!H6637</f>
        <v>1</v>
      </c>
      <c r="C6636" s="7" t="n">
        <f aca="false">1_Data_EDA!I6637</f>
        <v>49.97999954</v>
      </c>
      <c r="D6636" s="6" t="n">
        <f aca="false">1_Data_EDA!J6637</f>
        <v>1</v>
      </c>
      <c r="E6636" s="7" t="n">
        <f aca="false">1_Data_EDA!K6637</f>
        <v>49.97999954</v>
      </c>
      <c r="F6636" s="7" t="n">
        <f aca="false">1_Data_EDA!L6637</f>
        <v>8.5</v>
      </c>
      <c r="G6636" s="8" t="n">
        <f aca="false">1_Data_EDA!M6637</f>
        <v>0.170000002</v>
      </c>
      <c r="H6636" s="6" t="n">
        <f aca="false">IF(1_Data_EDA!B6637="First Class",1,0)</f>
        <v>1</v>
      </c>
      <c r="I6636" s="6" t="n">
        <f aca="false">IF(1_Data_EDA!B6637="Second Class",1,0)</f>
        <v>0</v>
      </c>
      <c r="J6636" s="6" t="n">
        <f aca="false">IF(1_Data_EDA!B6637="Same Day",1,0)</f>
        <v>0</v>
      </c>
      <c r="K6636" s="6" t="n">
        <f aca="false">IF(1_Data_EDA!C6637="Corporate",1,0)</f>
        <v>0</v>
      </c>
      <c r="L6636" s="6" t="n">
        <f aca="false">IF(1_Data_EDA!C6637="Home Office",1,0)</f>
        <v>0</v>
      </c>
      <c r="M6636" s="6" t="n">
        <f aca="false">IF(1_Data_EDA!D6637="Europe",1,0)</f>
        <v>0</v>
      </c>
      <c r="N6636" s="6" t="n">
        <f aca="false">IF(1_Data_EDA!D6637="LATAM",1,0)</f>
        <v>1</v>
      </c>
      <c r="O6636" s="6" t="n">
        <f aca="false">IF(1_Data_EDA!D6637="Pacific Asia",1,0)</f>
        <v>0</v>
      </c>
      <c r="P6636" s="6" t="n">
        <f aca="false">IF(1_Data_EDA!D6637="USCA",1,0)</f>
        <v>0</v>
      </c>
      <c r="Q6636" s="6" t="n">
        <f aca="false">IF(C6636&gt;MEDIAN(C$5:C$8004),1,0)</f>
        <v>0</v>
      </c>
      <c r="R6636" s="6" t="n">
        <f aca="false">IF(D6636&gt;2,1,0)</f>
        <v>0</v>
      </c>
    </row>
    <row r="6637" customFormat="false" ht="15" hidden="false" customHeight="true" outlineLevel="0" collapsed="false">
      <c r="A6637" s="6" t="n">
        <f aca="false">1_Data_EDA!O6638</f>
        <v>1</v>
      </c>
      <c r="B6637" s="6" t="n">
        <f aca="false">1_Data_EDA!H6638</f>
        <v>2</v>
      </c>
      <c r="C6637" s="7" t="n">
        <f aca="false">1_Data_EDA!I6638</f>
        <v>49.97999954</v>
      </c>
      <c r="D6637" s="6" t="n">
        <f aca="false">1_Data_EDA!J6638</f>
        <v>5</v>
      </c>
      <c r="E6637" s="7" t="n">
        <f aca="false">1_Data_EDA!K6638</f>
        <v>249.8999939</v>
      </c>
      <c r="F6637" s="7" t="n">
        <f aca="false">1_Data_EDA!L6638</f>
        <v>22.48999977</v>
      </c>
      <c r="G6637" s="8" t="n">
        <f aca="false">1_Data_EDA!M6638</f>
        <v>0.090000004</v>
      </c>
      <c r="H6637" s="6" t="n">
        <f aca="false">IF(1_Data_EDA!B6638="First Class",1,0)</f>
        <v>0</v>
      </c>
      <c r="I6637" s="6" t="n">
        <f aca="false">IF(1_Data_EDA!B6638="Second Class",1,0)</f>
        <v>1</v>
      </c>
      <c r="J6637" s="6" t="n">
        <f aca="false">IF(1_Data_EDA!B6638="Same Day",1,0)</f>
        <v>0</v>
      </c>
      <c r="K6637" s="6" t="n">
        <f aca="false">IF(1_Data_EDA!C6638="Corporate",1,0)</f>
        <v>0</v>
      </c>
      <c r="L6637" s="6" t="n">
        <f aca="false">IF(1_Data_EDA!C6638="Home Office",1,0)</f>
        <v>1</v>
      </c>
      <c r="M6637" s="6" t="n">
        <f aca="false">IF(1_Data_EDA!D6638="Europe",1,0)</f>
        <v>0</v>
      </c>
      <c r="N6637" s="6" t="n">
        <f aca="false">IF(1_Data_EDA!D6638="LATAM",1,0)</f>
        <v>0</v>
      </c>
      <c r="O6637" s="6" t="n">
        <f aca="false">IF(1_Data_EDA!D6638="Pacific Asia",1,0)</f>
        <v>1</v>
      </c>
      <c r="P6637" s="6" t="n">
        <f aca="false">IF(1_Data_EDA!D6638="USCA",1,0)</f>
        <v>0</v>
      </c>
      <c r="Q6637" s="6" t="n">
        <f aca="false">IF(C6637&gt;MEDIAN(C$5:C$8004),1,0)</f>
        <v>0</v>
      </c>
      <c r="R6637" s="6" t="n">
        <f aca="false">IF(D6637&gt;2,1,0)</f>
        <v>1</v>
      </c>
    </row>
    <row r="6638" customFormat="false" ht="15" hidden="false" customHeight="true" outlineLevel="0" collapsed="false">
      <c r="A6638" s="6" t="n">
        <f aca="false">1_Data_EDA!O6639</f>
        <v>1</v>
      </c>
      <c r="B6638" s="6" t="n">
        <f aca="false">1_Data_EDA!H6639</f>
        <v>4</v>
      </c>
      <c r="C6638" s="7" t="n">
        <f aca="false">1_Data_EDA!I6639</f>
        <v>39.99000168</v>
      </c>
      <c r="D6638" s="6" t="n">
        <f aca="false">1_Data_EDA!J6639</f>
        <v>1</v>
      </c>
      <c r="E6638" s="7" t="n">
        <f aca="false">1_Data_EDA!K6639</f>
        <v>39.99000168</v>
      </c>
      <c r="F6638" s="7" t="n">
        <f aca="false">1_Data_EDA!L6639</f>
        <v>2.200000048</v>
      </c>
      <c r="G6638" s="8" t="n">
        <f aca="false">1_Data_EDA!M6639</f>
        <v>0.059999999</v>
      </c>
      <c r="H6638" s="6" t="n">
        <f aca="false">IF(1_Data_EDA!B6639="First Class",1,0)</f>
        <v>0</v>
      </c>
      <c r="I6638" s="6" t="n">
        <f aca="false">IF(1_Data_EDA!B6639="Second Class",1,0)</f>
        <v>0</v>
      </c>
      <c r="J6638" s="6" t="n">
        <f aca="false">IF(1_Data_EDA!B6639="Same Day",1,0)</f>
        <v>0</v>
      </c>
      <c r="K6638" s="6" t="n">
        <f aca="false">IF(1_Data_EDA!C6639="Corporate",1,0)</f>
        <v>0</v>
      </c>
      <c r="L6638" s="6" t="n">
        <f aca="false">IF(1_Data_EDA!C6639="Home Office",1,0)</f>
        <v>0</v>
      </c>
      <c r="M6638" s="6" t="n">
        <f aca="false">IF(1_Data_EDA!D6639="Europe",1,0)</f>
        <v>0</v>
      </c>
      <c r="N6638" s="6" t="n">
        <f aca="false">IF(1_Data_EDA!D6639="LATAM",1,0)</f>
        <v>0</v>
      </c>
      <c r="O6638" s="6" t="n">
        <f aca="false">IF(1_Data_EDA!D6639="Pacific Asia",1,0)</f>
        <v>1</v>
      </c>
      <c r="P6638" s="6" t="n">
        <f aca="false">IF(1_Data_EDA!D6639="USCA",1,0)</f>
        <v>0</v>
      </c>
      <c r="Q6638" s="6" t="n">
        <f aca="false">IF(C6638&gt;MEDIAN(C$5:C$8004),1,0)</f>
        <v>0</v>
      </c>
      <c r="R6638" s="6" t="n">
        <f aca="false">IF(D6638&gt;2,1,0)</f>
        <v>0</v>
      </c>
    </row>
    <row r="6639" customFormat="false" ht="15" hidden="false" customHeight="true" outlineLevel="0" collapsed="false">
      <c r="A6639" s="6" t="n">
        <f aca="false">1_Data_EDA!O6640</f>
        <v>1</v>
      </c>
      <c r="B6639" s="6" t="n">
        <f aca="false">1_Data_EDA!H6640</f>
        <v>4</v>
      </c>
      <c r="C6639" s="7" t="n">
        <f aca="false">1_Data_EDA!I6640</f>
        <v>129.9900055</v>
      </c>
      <c r="D6639" s="6" t="n">
        <f aca="false">1_Data_EDA!J6640</f>
        <v>1</v>
      </c>
      <c r="E6639" s="7" t="n">
        <f aca="false">1_Data_EDA!K6640</f>
        <v>129.9900055</v>
      </c>
      <c r="F6639" s="7" t="n">
        <f aca="false">1_Data_EDA!L6640</f>
        <v>0</v>
      </c>
      <c r="G6639" s="8" t="n">
        <f aca="false">1_Data_EDA!M6640</f>
        <v>0</v>
      </c>
      <c r="H6639" s="6" t="n">
        <f aca="false">IF(1_Data_EDA!B6640="First Class",1,0)</f>
        <v>0</v>
      </c>
      <c r="I6639" s="6" t="n">
        <f aca="false">IF(1_Data_EDA!B6640="Second Class",1,0)</f>
        <v>0</v>
      </c>
      <c r="J6639" s="6" t="n">
        <f aca="false">IF(1_Data_EDA!B6640="Same Day",1,0)</f>
        <v>0</v>
      </c>
      <c r="K6639" s="6" t="n">
        <f aca="false">IF(1_Data_EDA!C6640="Corporate",1,0)</f>
        <v>1</v>
      </c>
      <c r="L6639" s="6" t="n">
        <f aca="false">IF(1_Data_EDA!C6640="Home Office",1,0)</f>
        <v>0</v>
      </c>
      <c r="M6639" s="6" t="n">
        <f aca="false">IF(1_Data_EDA!D6640="Europe",1,0)</f>
        <v>0</v>
      </c>
      <c r="N6639" s="6" t="n">
        <f aca="false">IF(1_Data_EDA!D6640="LATAM",1,0)</f>
        <v>1</v>
      </c>
      <c r="O6639" s="6" t="n">
        <f aca="false">IF(1_Data_EDA!D6640="Pacific Asia",1,0)</f>
        <v>0</v>
      </c>
      <c r="P6639" s="6" t="n">
        <f aca="false">IF(1_Data_EDA!D6640="USCA",1,0)</f>
        <v>0</v>
      </c>
      <c r="Q6639" s="6" t="n">
        <f aca="false">IF(C6639&gt;MEDIAN(C$5:C$8004),1,0)</f>
        <v>1</v>
      </c>
      <c r="R6639" s="6" t="n">
        <f aca="false">IF(D6639&gt;2,1,0)</f>
        <v>0</v>
      </c>
    </row>
    <row r="6640" customFormat="false" ht="15" hidden="false" customHeight="true" outlineLevel="0" collapsed="false">
      <c r="A6640" s="6" t="n">
        <f aca="false">1_Data_EDA!O6641</f>
        <v>1</v>
      </c>
      <c r="B6640" s="6" t="n">
        <f aca="false">1_Data_EDA!H6641</f>
        <v>4</v>
      </c>
      <c r="C6640" s="7" t="n">
        <f aca="false">1_Data_EDA!I6641</f>
        <v>399.980011</v>
      </c>
      <c r="D6640" s="6" t="n">
        <f aca="false">1_Data_EDA!J6641</f>
        <v>1</v>
      </c>
      <c r="E6640" s="7" t="n">
        <f aca="false">1_Data_EDA!K6641</f>
        <v>399.980011</v>
      </c>
      <c r="F6640" s="7" t="n">
        <f aca="false">1_Data_EDA!L6641</f>
        <v>40</v>
      </c>
      <c r="G6640" s="8" t="n">
        <f aca="false">1_Data_EDA!M6641</f>
        <v>0.100000001</v>
      </c>
      <c r="H6640" s="6" t="n">
        <f aca="false">IF(1_Data_EDA!B6641="First Class",1,0)</f>
        <v>0</v>
      </c>
      <c r="I6640" s="6" t="n">
        <f aca="false">IF(1_Data_EDA!B6641="Second Class",1,0)</f>
        <v>0</v>
      </c>
      <c r="J6640" s="6" t="n">
        <f aca="false">IF(1_Data_EDA!B6641="Same Day",1,0)</f>
        <v>0</v>
      </c>
      <c r="K6640" s="6" t="n">
        <f aca="false">IF(1_Data_EDA!C6641="Corporate",1,0)</f>
        <v>0</v>
      </c>
      <c r="L6640" s="6" t="n">
        <f aca="false">IF(1_Data_EDA!C6641="Home Office",1,0)</f>
        <v>0</v>
      </c>
      <c r="M6640" s="6" t="n">
        <f aca="false">IF(1_Data_EDA!D6641="Europe",1,0)</f>
        <v>0</v>
      </c>
      <c r="N6640" s="6" t="n">
        <f aca="false">IF(1_Data_EDA!D6641="LATAM",1,0)</f>
        <v>1</v>
      </c>
      <c r="O6640" s="6" t="n">
        <f aca="false">IF(1_Data_EDA!D6641="Pacific Asia",1,0)</f>
        <v>0</v>
      </c>
      <c r="P6640" s="6" t="n">
        <f aca="false">IF(1_Data_EDA!D6641="USCA",1,0)</f>
        <v>0</v>
      </c>
      <c r="Q6640" s="6" t="n">
        <f aca="false">IF(C6640&gt;MEDIAN(C$5:C$8004),1,0)</f>
        <v>1</v>
      </c>
      <c r="R6640" s="6" t="n">
        <f aca="false">IF(D6640&gt;2,1,0)</f>
        <v>0</v>
      </c>
    </row>
    <row r="6641" customFormat="false" ht="15" hidden="false" customHeight="true" outlineLevel="0" collapsed="false">
      <c r="A6641" s="6" t="n">
        <f aca="false">1_Data_EDA!O6642</f>
        <v>0</v>
      </c>
      <c r="B6641" s="6" t="n">
        <f aca="false">1_Data_EDA!H6642</f>
        <v>4</v>
      </c>
      <c r="C6641" s="7" t="n">
        <f aca="false">1_Data_EDA!I6642</f>
        <v>59.99000168</v>
      </c>
      <c r="D6641" s="6" t="n">
        <f aca="false">1_Data_EDA!J6642</f>
        <v>5</v>
      </c>
      <c r="E6641" s="7" t="n">
        <f aca="false">1_Data_EDA!K6642</f>
        <v>299.9500122</v>
      </c>
      <c r="F6641" s="7" t="n">
        <f aca="false">1_Data_EDA!L6642</f>
        <v>0</v>
      </c>
      <c r="G6641" s="8" t="n">
        <f aca="false">1_Data_EDA!M6642</f>
        <v>0</v>
      </c>
      <c r="H6641" s="6" t="n">
        <f aca="false">IF(1_Data_EDA!B6642="First Class",1,0)</f>
        <v>0</v>
      </c>
      <c r="I6641" s="6" t="n">
        <f aca="false">IF(1_Data_EDA!B6642="Second Class",1,0)</f>
        <v>0</v>
      </c>
      <c r="J6641" s="6" t="n">
        <f aca="false">IF(1_Data_EDA!B6642="Same Day",1,0)</f>
        <v>0</v>
      </c>
      <c r="K6641" s="6" t="n">
        <f aca="false">IF(1_Data_EDA!C6642="Corporate",1,0)</f>
        <v>0</v>
      </c>
      <c r="L6641" s="6" t="n">
        <f aca="false">IF(1_Data_EDA!C6642="Home Office",1,0)</f>
        <v>1</v>
      </c>
      <c r="M6641" s="6" t="n">
        <f aca="false">IF(1_Data_EDA!D6642="Europe",1,0)</f>
        <v>1</v>
      </c>
      <c r="N6641" s="6" t="n">
        <f aca="false">IF(1_Data_EDA!D6642="LATAM",1,0)</f>
        <v>0</v>
      </c>
      <c r="O6641" s="6" t="n">
        <f aca="false">IF(1_Data_EDA!D6642="Pacific Asia",1,0)</f>
        <v>0</v>
      </c>
      <c r="P6641" s="6" t="n">
        <f aca="false">IF(1_Data_EDA!D6642="USCA",1,0)</f>
        <v>0</v>
      </c>
      <c r="Q6641" s="6" t="n">
        <f aca="false">IF(C6641&gt;MEDIAN(C$5:C$8004),1,0)</f>
        <v>0</v>
      </c>
      <c r="R6641" s="6" t="n">
        <f aca="false">IF(D6641&gt;2,1,0)</f>
        <v>1</v>
      </c>
    </row>
    <row r="6642" customFormat="false" ht="15" hidden="false" customHeight="true" outlineLevel="0" collapsed="false">
      <c r="A6642" s="6" t="n">
        <f aca="false">1_Data_EDA!O6643</f>
        <v>1</v>
      </c>
      <c r="B6642" s="6" t="n">
        <f aca="false">1_Data_EDA!H6643</f>
        <v>2</v>
      </c>
      <c r="C6642" s="7" t="n">
        <f aca="false">1_Data_EDA!I6643</f>
        <v>299.980011</v>
      </c>
      <c r="D6642" s="6" t="n">
        <f aca="false">1_Data_EDA!J6643</f>
        <v>1</v>
      </c>
      <c r="E6642" s="7" t="n">
        <f aca="false">1_Data_EDA!K6643</f>
        <v>299.980011</v>
      </c>
      <c r="F6642" s="7" t="n">
        <f aca="false">1_Data_EDA!L6643</f>
        <v>36</v>
      </c>
      <c r="G6642" s="8" t="n">
        <f aca="false">1_Data_EDA!M6643</f>
        <v>0.119999997</v>
      </c>
      <c r="H6642" s="6" t="n">
        <f aca="false">IF(1_Data_EDA!B6643="First Class",1,0)</f>
        <v>0</v>
      </c>
      <c r="I6642" s="6" t="n">
        <f aca="false">IF(1_Data_EDA!B6643="Second Class",1,0)</f>
        <v>1</v>
      </c>
      <c r="J6642" s="6" t="n">
        <f aca="false">IF(1_Data_EDA!B6643="Same Day",1,0)</f>
        <v>0</v>
      </c>
      <c r="K6642" s="6" t="n">
        <f aca="false">IF(1_Data_EDA!C6643="Corporate",1,0)</f>
        <v>0</v>
      </c>
      <c r="L6642" s="6" t="n">
        <f aca="false">IF(1_Data_EDA!C6643="Home Office",1,0)</f>
        <v>0</v>
      </c>
      <c r="M6642" s="6" t="n">
        <f aca="false">IF(1_Data_EDA!D6643="Europe",1,0)</f>
        <v>0</v>
      </c>
      <c r="N6642" s="6" t="n">
        <f aca="false">IF(1_Data_EDA!D6643="LATAM",1,0)</f>
        <v>0</v>
      </c>
      <c r="O6642" s="6" t="n">
        <f aca="false">IF(1_Data_EDA!D6643="Pacific Asia",1,0)</f>
        <v>1</v>
      </c>
      <c r="P6642" s="6" t="n">
        <f aca="false">IF(1_Data_EDA!D6643="USCA",1,0)</f>
        <v>0</v>
      </c>
      <c r="Q6642" s="6" t="n">
        <f aca="false">IF(C6642&gt;MEDIAN(C$5:C$8004),1,0)</f>
        <v>1</v>
      </c>
      <c r="R6642" s="6" t="n">
        <f aca="false">IF(D6642&gt;2,1,0)</f>
        <v>0</v>
      </c>
    </row>
    <row r="6643" customFormat="false" ht="15" hidden="false" customHeight="true" outlineLevel="0" collapsed="false">
      <c r="A6643" s="6" t="n">
        <f aca="false">1_Data_EDA!O6644</f>
        <v>0</v>
      </c>
      <c r="B6643" s="6" t="n">
        <f aca="false">1_Data_EDA!H6644</f>
        <v>4</v>
      </c>
      <c r="C6643" s="7" t="n">
        <f aca="false">1_Data_EDA!I6644</f>
        <v>199.9900055</v>
      </c>
      <c r="D6643" s="6" t="n">
        <f aca="false">1_Data_EDA!J6644</f>
        <v>1</v>
      </c>
      <c r="E6643" s="7" t="n">
        <f aca="false">1_Data_EDA!K6644</f>
        <v>199.9900055</v>
      </c>
      <c r="F6643" s="7" t="n">
        <f aca="false">1_Data_EDA!L6644</f>
        <v>32</v>
      </c>
      <c r="G6643" s="8" t="n">
        <f aca="false">1_Data_EDA!M6644</f>
        <v>0.159999996</v>
      </c>
      <c r="H6643" s="6" t="n">
        <f aca="false">IF(1_Data_EDA!B6644="First Class",1,0)</f>
        <v>0</v>
      </c>
      <c r="I6643" s="6" t="n">
        <f aca="false">IF(1_Data_EDA!B6644="Second Class",1,0)</f>
        <v>0</v>
      </c>
      <c r="J6643" s="6" t="n">
        <f aca="false">IF(1_Data_EDA!B6644="Same Day",1,0)</f>
        <v>0</v>
      </c>
      <c r="K6643" s="6" t="n">
        <f aca="false">IF(1_Data_EDA!C6644="Corporate",1,0)</f>
        <v>0</v>
      </c>
      <c r="L6643" s="6" t="n">
        <f aca="false">IF(1_Data_EDA!C6644="Home Office",1,0)</f>
        <v>0</v>
      </c>
      <c r="M6643" s="6" t="n">
        <f aca="false">IF(1_Data_EDA!D6644="Europe",1,0)</f>
        <v>0</v>
      </c>
      <c r="N6643" s="6" t="n">
        <f aca="false">IF(1_Data_EDA!D6644="LATAM",1,0)</f>
        <v>0</v>
      </c>
      <c r="O6643" s="6" t="n">
        <f aca="false">IF(1_Data_EDA!D6644="Pacific Asia",1,0)</f>
        <v>0</v>
      </c>
      <c r="P6643" s="6" t="n">
        <f aca="false">IF(1_Data_EDA!D6644="USCA",1,0)</f>
        <v>1</v>
      </c>
      <c r="Q6643" s="6" t="n">
        <f aca="false">IF(C6643&gt;MEDIAN(C$5:C$8004),1,0)</f>
        <v>1</v>
      </c>
      <c r="R6643" s="6" t="n">
        <f aca="false">IF(D6643&gt;2,1,0)</f>
        <v>0</v>
      </c>
    </row>
    <row r="6644" customFormat="false" ht="15" hidden="false" customHeight="true" outlineLevel="0" collapsed="false">
      <c r="A6644" s="6" t="n">
        <f aca="false">1_Data_EDA!O6645</f>
        <v>0</v>
      </c>
      <c r="B6644" s="6" t="n">
        <f aca="false">1_Data_EDA!H6645</f>
        <v>4</v>
      </c>
      <c r="C6644" s="7" t="n">
        <f aca="false">1_Data_EDA!I6645</f>
        <v>24.98999977</v>
      </c>
      <c r="D6644" s="6" t="n">
        <f aca="false">1_Data_EDA!J6645</f>
        <v>4</v>
      </c>
      <c r="E6644" s="7" t="n">
        <f aca="false">1_Data_EDA!K6645</f>
        <v>99.95999908</v>
      </c>
      <c r="F6644" s="7" t="n">
        <f aca="false">1_Data_EDA!L6645</f>
        <v>16.98999977</v>
      </c>
      <c r="G6644" s="8" t="n">
        <f aca="false">1_Data_EDA!M6645</f>
        <v>0.170000002</v>
      </c>
      <c r="H6644" s="6" t="n">
        <f aca="false">IF(1_Data_EDA!B6645="First Class",1,0)</f>
        <v>0</v>
      </c>
      <c r="I6644" s="6" t="n">
        <f aca="false">IF(1_Data_EDA!B6645="Second Class",1,0)</f>
        <v>0</v>
      </c>
      <c r="J6644" s="6" t="n">
        <f aca="false">IF(1_Data_EDA!B6645="Same Day",1,0)</f>
        <v>0</v>
      </c>
      <c r="K6644" s="6" t="n">
        <f aca="false">IF(1_Data_EDA!C6645="Corporate",1,0)</f>
        <v>0</v>
      </c>
      <c r="L6644" s="6" t="n">
        <f aca="false">IF(1_Data_EDA!C6645="Home Office",1,0)</f>
        <v>1</v>
      </c>
      <c r="M6644" s="6" t="n">
        <f aca="false">IF(1_Data_EDA!D6645="Europe",1,0)</f>
        <v>0</v>
      </c>
      <c r="N6644" s="6" t="n">
        <f aca="false">IF(1_Data_EDA!D6645="LATAM",1,0)</f>
        <v>0</v>
      </c>
      <c r="O6644" s="6" t="n">
        <f aca="false">IF(1_Data_EDA!D6645="Pacific Asia",1,0)</f>
        <v>0</v>
      </c>
      <c r="P6644" s="6" t="n">
        <f aca="false">IF(1_Data_EDA!D6645="USCA",1,0)</f>
        <v>0</v>
      </c>
      <c r="Q6644" s="6" t="n">
        <f aca="false">IF(C6644&gt;MEDIAN(C$5:C$8004),1,0)</f>
        <v>0</v>
      </c>
      <c r="R6644" s="6" t="n">
        <f aca="false">IF(D6644&gt;2,1,0)</f>
        <v>1</v>
      </c>
    </row>
    <row r="6645" customFormat="false" ht="15" hidden="false" customHeight="true" outlineLevel="0" collapsed="false">
      <c r="A6645" s="6" t="n">
        <f aca="false">1_Data_EDA!O6646</f>
        <v>0</v>
      </c>
      <c r="B6645" s="6" t="n">
        <f aca="false">1_Data_EDA!H6646</f>
        <v>4</v>
      </c>
      <c r="C6645" s="7" t="n">
        <f aca="false">1_Data_EDA!I6646</f>
        <v>399.980011</v>
      </c>
      <c r="D6645" s="6" t="n">
        <f aca="false">1_Data_EDA!J6646</f>
        <v>1</v>
      </c>
      <c r="E6645" s="7" t="n">
        <f aca="false">1_Data_EDA!K6646</f>
        <v>399.980011</v>
      </c>
      <c r="F6645" s="7" t="n">
        <f aca="false">1_Data_EDA!L6646</f>
        <v>4</v>
      </c>
      <c r="G6645" s="8" t="n">
        <f aca="false">1_Data_EDA!M6646</f>
        <v>0.01</v>
      </c>
      <c r="H6645" s="6" t="n">
        <f aca="false">IF(1_Data_EDA!B6646="First Class",1,0)</f>
        <v>0</v>
      </c>
      <c r="I6645" s="6" t="n">
        <f aca="false">IF(1_Data_EDA!B6646="Second Class",1,0)</f>
        <v>0</v>
      </c>
      <c r="J6645" s="6" t="n">
        <f aca="false">IF(1_Data_EDA!B6646="Same Day",1,0)</f>
        <v>0</v>
      </c>
      <c r="K6645" s="6" t="n">
        <f aca="false">IF(1_Data_EDA!C6646="Corporate",1,0)</f>
        <v>0</v>
      </c>
      <c r="L6645" s="6" t="n">
        <f aca="false">IF(1_Data_EDA!C6646="Home Office",1,0)</f>
        <v>0</v>
      </c>
      <c r="M6645" s="6" t="n">
        <f aca="false">IF(1_Data_EDA!D6646="Europe",1,0)</f>
        <v>0</v>
      </c>
      <c r="N6645" s="6" t="n">
        <f aca="false">IF(1_Data_EDA!D6646="LATAM",1,0)</f>
        <v>1</v>
      </c>
      <c r="O6645" s="6" t="n">
        <f aca="false">IF(1_Data_EDA!D6646="Pacific Asia",1,0)</f>
        <v>0</v>
      </c>
      <c r="P6645" s="6" t="n">
        <f aca="false">IF(1_Data_EDA!D6646="USCA",1,0)</f>
        <v>0</v>
      </c>
      <c r="Q6645" s="6" t="n">
        <f aca="false">IF(C6645&gt;MEDIAN(C$5:C$8004),1,0)</f>
        <v>1</v>
      </c>
      <c r="R6645" s="6" t="n">
        <f aca="false">IF(D6645&gt;2,1,0)</f>
        <v>0</v>
      </c>
    </row>
    <row r="6646" customFormat="false" ht="15" hidden="false" customHeight="true" outlineLevel="0" collapsed="false">
      <c r="A6646" s="6" t="n">
        <f aca="false">1_Data_EDA!O6647</f>
        <v>1</v>
      </c>
      <c r="B6646" s="6" t="n">
        <f aca="false">1_Data_EDA!H6647</f>
        <v>0</v>
      </c>
      <c r="C6646" s="7" t="n">
        <f aca="false">1_Data_EDA!I6647</f>
        <v>24.98999977</v>
      </c>
      <c r="D6646" s="6" t="n">
        <f aca="false">1_Data_EDA!J6647</f>
        <v>4</v>
      </c>
      <c r="E6646" s="7" t="n">
        <f aca="false">1_Data_EDA!K6647</f>
        <v>99.95999908</v>
      </c>
      <c r="F6646" s="7" t="n">
        <f aca="false">1_Data_EDA!L6647</f>
        <v>10</v>
      </c>
      <c r="G6646" s="8" t="n">
        <f aca="false">1_Data_EDA!M6647</f>
        <v>0.100000001</v>
      </c>
      <c r="H6646" s="6" t="n">
        <f aca="false">IF(1_Data_EDA!B6647="First Class",1,0)</f>
        <v>0</v>
      </c>
      <c r="I6646" s="6" t="n">
        <f aca="false">IF(1_Data_EDA!B6647="Second Class",1,0)</f>
        <v>0</v>
      </c>
      <c r="J6646" s="6" t="n">
        <f aca="false">IF(1_Data_EDA!B6647="Same Day",1,0)</f>
        <v>1</v>
      </c>
      <c r="K6646" s="6" t="n">
        <f aca="false">IF(1_Data_EDA!C6647="Corporate",1,0)</f>
        <v>0</v>
      </c>
      <c r="L6646" s="6" t="n">
        <f aca="false">IF(1_Data_EDA!C6647="Home Office",1,0)</f>
        <v>0</v>
      </c>
      <c r="M6646" s="6" t="n">
        <f aca="false">IF(1_Data_EDA!D6647="Europe",1,0)</f>
        <v>0</v>
      </c>
      <c r="N6646" s="6" t="n">
        <f aca="false">IF(1_Data_EDA!D6647="LATAM",1,0)</f>
        <v>0</v>
      </c>
      <c r="O6646" s="6" t="n">
        <f aca="false">IF(1_Data_EDA!D6647="Pacific Asia",1,0)</f>
        <v>0</v>
      </c>
      <c r="P6646" s="6" t="n">
        <f aca="false">IF(1_Data_EDA!D6647="USCA",1,0)</f>
        <v>1</v>
      </c>
      <c r="Q6646" s="6" t="n">
        <f aca="false">IF(C6646&gt;MEDIAN(C$5:C$8004),1,0)</f>
        <v>0</v>
      </c>
      <c r="R6646" s="6" t="n">
        <f aca="false">IF(D6646&gt;2,1,0)</f>
        <v>1</v>
      </c>
    </row>
    <row r="6647" customFormat="false" ht="15" hidden="false" customHeight="true" outlineLevel="0" collapsed="false">
      <c r="A6647" s="6" t="n">
        <f aca="false">1_Data_EDA!O6648</f>
        <v>0</v>
      </c>
      <c r="B6647" s="6" t="n">
        <f aca="false">1_Data_EDA!H6648</f>
        <v>2</v>
      </c>
      <c r="C6647" s="7" t="n">
        <f aca="false">1_Data_EDA!I6648</f>
        <v>50</v>
      </c>
      <c r="D6647" s="6" t="n">
        <f aca="false">1_Data_EDA!J6648</f>
        <v>2</v>
      </c>
      <c r="E6647" s="7" t="n">
        <f aca="false">1_Data_EDA!K6648</f>
        <v>100</v>
      </c>
      <c r="F6647" s="7" t="n">
        <f aca="false">1_Data_EDA!L6648</f>
        <v>12</v>
      </c>
      <c r="G6647" s="8" t="n">
        <f aca="false">1_Data_EDA!M6648</f>
        <v>0.119999997</v>
      </c>
      <c r="H6647" s="6" t="n">
        <f aca="false">IF(1_Data_EDA!B6648="First Class",1,0)</f>
        <v>0</v>
      </c>
      <c r="I6647" s="6" t="n">
        <f aca="false">IF(1_Data_EDA!B6648="Second Class",1,0)</f>
        <v>1</v>
      </c>
      <c r="J6647" s="6" t="n">
        <f aca="false">IF(1_Data_EDA!B6648="Same Day",1,0)</f>
        <v>0</v>
      </c>
      <c r="K6647" s="6" t="n">
        <f aca="false">IF(1_Data_EDA!C6648="Corporate",1,0)</f>
        <v>0</v>
      </c>
      <c r="L6647" s="6" t="n">
        <f aca="false">IF(1_Data_EDA!C6648="Home Office",1,0)</f>
        <v>1</v>
      </c>
      <c r="M6647" s="6" t="n">
        <f aca="false">IF(1_Data_EDA!D6648="Europe",1,0)</f>
        <v>0</v>
      </c>
      <c r="N6647" s="6" t="n">
        <f aca="false">IF(1_Data_EDA!D6648="LATAM",1,0)</f>
        <v>1</v>
      </c>
      <c r="O6647" s="6" t="n">
        <f aca="false">IF(1_Data_EDA!D6648="Pacific Asia",1,0)</f>
        <v>0</v>
      </c>
      <c r="P6647" s="6" t="n">
        <f aca="false">IF(1_Data_EDA!D6648="USCA",1,0)</f>
        <v>0</v>
      </c>
      <c r="Q6647" s="6" t="n">
        <f aca="false">IF(C6647&gt;MEDIAN(C$5:C$8004),1,0)</f>
        <v>0</v>
      </c>
      <c r="R6647" s="6" t="n">
        <f aca="false">IF(D6647&gt;2,1,0)</f>
        <v>0</v>
      </c>
    </row>
    <row r="6648" customFormat="false" ht="15" hidden="false" customHeight="true" outlineLevel="0" collapsed="false">
      <c r="A6648" s="6" t="n">
        <f aca="false">1_Data_EDA!O6649</f>
        <v>1</v>
      </c>
      <c r="B6648" s="6" t="n">
        <f aca="false">1_Data_EDA!H6649</f>
        <v>2</v>
      </c>
      <c r="C6648" s="7" t="n">
        <f aca="false">1_Data_EDA!I6649</f>
        <v>39.99000168</v>
      </c>
      <c r="D6648" s="6" t="n">
        <f aca="false">1_Data_EDA!J6649</f>
        <v>5</v>
      </c>
      <c r="E6648" s="7" t="n">
        <f aca="false">1_Data_EDA!K6649</f>
        <v>199.9499969</v>
      </c>
      <c r="F6648" s="7" t="n">
        <f aca="false">1_Data_EDA!L6649</f>
        <v>23.98999977</v>
      </c>
      <c r="G6648" s="8" t="n">
        <f aca="false">1_Data_EDA!M6649</f>
        <v>0.119999997</v>
      </c>
      <c r="H6648" s="6" t="n">
        <f aca="false">IF(1_Data_EDA!B6649="First Class",1,0)</f>
        <v>0</v>
      </c>
      <c r="I6648" s="6" t="n">
        <f aca="false">IF(1_Data_EDA!B6649="Second Class",1,0)</f>
        <v>1</v>
      </c>
      <c r="J6648" s="6" t="n">
        <f aca="false">IF(1_Data_EDA!B6649="Same Day",1,0)</f>
        <v>0</v>
      </c>
      <c r="K6648" s="6" t="n">
        <f aca="false">IF(1_Data_EDA!C6649="Corporate",1,0)</f>
        <v>0</v>
      </c>
      <c r="L6648" s="6" t="n">
        <f aca="false">IF(1_Data_EDA!C6649="Home Office",1,0)</f>
        <v>0</v>
      </c>
      <c r="M6648" s="6" t="n">
        <f aca="false">IF(1_Data_EDA!D6649="Europe",1,0)</f>
        <v>0</v>
      </c>
      <c r="N6648" s="6" t="n">
        <f aca="false">IF(1_Data_EDA!D6649="LATAM",1,0)</f>
        <v>1</v>
      </c>
      <c r="O6648" s="6" t="n">
        <f aca="false">IF(1_Data_EDA!D6649="Pacific Asia",1,0)</f>
        <v>0</v>
      </c>
      <c r="P6648" s="6" t="n">
        <f aca="false">IF(1_Data_EDA!D6649="USCA",1,0)</f>
        <v>0</v>
      </c>
      <c r="Q6648" s="6" t="n">
        <f aca="false">IF(C6648&gt;MEDIAN(C$5:C$8004),1,0)</f>
        <v>0</v>
      </c>
      <c r="R6648" s="6" t="n">
        <f aca="false">IF(D6648&gt;2,1,0)</f>
        <v>1</v>
      </c>
    </row>
    <row r="6649" customFormat="false" ht="15" hidden="false" customHeight="true" outlineLevel="0" collapsed="false">
      <c r="A6649" s="6" t="n">
        <f aca="false">1_Data_EDA!O6650</f>
        <v>0</v>
      </c>
      <c r="B6649" s="6" t="n">
        <f aca="false">1_Data_EDA!H6650</f>
        <v>4</v>
      </c>
      <c r="C6649" s="7" t="n">
        <f aca="false">1_Data_EDA!I6650</f>
        <v>50</v>
      </c>
      <c r="D6649" s="6" t="n">
        <f aca="false">1_Data_EDA!J6650</f>
        <v>1</v>
      </c>
      <c r="E6649" s="7" t="n">
        <f aca="false">1_Data_EDA!K6650</f>
        <v>50</v>
      </c>
      <c r="F6649" s="7" t="n">
        <f aca="false">1_Data_EDA!L6650</f>
        <v>1</v>
      </c>
      <c r="G6649" s="8" t="n">
        <f aca="false">1_Data_EDA!M6650</f>
        <v>0.02</v>
      </c>
      <c r="H6649" s="6" t="n">
        <f aca="false">IF(1_Data_EDA!B6650="First Class",1,0)</f>
        <v>0</v>
      </c>
      <c r="I6649" s="6" t="n">
        <f aca="false">IF(1_Data_EDA!B6650="Second Class",1,0)</f>
        <v>0</v>
      </c>
      <c r="J6649" s="6" t="n">
        <f aca="false">IF(1_Data_EDA!B6650="Same Day",1,0)</f>
        <v>0</v>
      </c>
      <c r="K6649" s="6" t="n">
        <f aca="false">IF(1_Data_EDA!C6650="Corporate",1,0)</f>
        <v>0</v>
      </c>
      <c r="L6649" s="6" t="n">
        <f aca="false">IF(1_Data_EDA!C6650="Home Office",1,0)</f>
        <v>0</v>
      </c>
      <c r="M6649" s="6" t="n">
        <f aca="false">IF(1_Data_EDA!D6650="Europe",1,0)</f>
        <v>1</v>
      </c>
      <c r="N6649" s="6" t="n">
        <f aca="false">IF(1_Data_EDA!D6650="LATAM",1,0)</f>
        <v>0</v>
      </c>
      <c r="O6649" s="6" t="n">
        <f aca="false">IF(1_Data_EDA!D6650="Pacific Asia",1,0)</f>
        <v>0</v>
      </c>
      <c r="P6649" s="6" t="n">
        <f aca="false">IF(1_Data_EDA!D6650="USCA",1,0)</f>
        <v>0</v>
      </c>
      <c r="Q6649" s="6" t="n">
        <f aca="false">IF(C6649&gt;MEDIAN(C$5:C$8004),1,0)</f>
        <v>0</v>
      </c>
      <c r="R6649" s="6" t="n">
        <f aca="false">IF(D6649&gt;2,1,0)</f>
        <v>0</v>
      </c>
    </row>
    <row r="6650" customFormat="false" ht="15" hidden="false" customHeight="true" outlineLevel="0" collapsed="false">
      <c r="A6650" s="6" t="n">
        <f aca="false">1_Data_EDA!O6651</f>
        <v>1</v>
      </c>
      <c r="B6650" s="6" t="n">
        <f aca="false">1_Data_EDA!H6651</f>
        <v>4</v>
      </c>
      <c r="C6650" s="7" t="n">
        <f aca="false">1_Data_EDA!I6651</f>
        <v>399.980011</v>
      </c>
      <c r="D6650" s="6" t="n">
        <f aca="false">1_Data_EDA!J6651</f>
        <v>1</v>
      </c>
      <c r="E6650" s="7" t="n">
        <f aca="false">1_Data_EDA!K6651</f>
        <v>399.980011</v>
      </c>
      <c r="F6650" s="7" t="n">
        <f aca="false">1_Data_EDA!L6651</f>
        <v>12</v>
      </c>
      <c r="G6650" s="8" t="n">
        <f aca="false">1_Data_EDA!M6651</f>
        <v>0.029999999</v>
      </c>
      <c r="H6650" s="6" t="n">
        <f aca="false">IF(1_Data_EDA!B6651="First Class",1,0)</f>
        <v>0</v>
      </c>
      <c r="I6650" s="6" t="n">
        <f aca="false">IF(1_Data_EDA!B6651="Second Class",1,0)</f>
        <v>0</v>
      </c>
      <c r="J6650" s="6" t="n">
        <f aca="false">IF(1_Data_EDA!B6651="Same Day",1,0)</f>
        <v>0</v>
      </c>
      <c r="K6650" s="6" t="n">
        <f aca="false">IF(1_Data_EDA!C6651="Corporate",1,0)</f>
        <v>1</v>
      </c>
      <c r="L6650" s="6" t="n">
        <f aca="false">IF(1_Data_EDA!C6651="Home Office",1,0)</f>
        <v>0</v>
      </c>
      <c r="M6650" s="6" t="n">
        <f aca="false">IF(1_Data_EDA!D6651="Europe",1,0)</f>
        <v>1</v>
      </c>
      <c r="N6650" s="6" t="n">
        <f aca="false">IF(1_Data_EDA!D6651="LATAM",1,0)</f>
        <v>0</v>
      </c>
      <c r="O6650" s="6" t="n">
        <f aca="false">IF(1_Data_EDA!D6651="Pacific Asia",1,0)</f>
        <v>0</v>
      </c>
      <c r="P6650" s="6" t="n">
        <f aca="false">IF(1_Data_EDA!D6651="USCA",1,0)</f>
        <v>0</v>
      </c>
      <c r="Q6650" s="6" t="n">
        <f aca="false">IF(C6650&gt;MEDIAN(C$5:C$8004),1,0)</f>
        <v>1</v>
      </c>
      <c r="R6650" s="6" t="n">
        <f aca="false">IF(D6650&gt;2,1,0)</f>
        <v>0</v>
      </c>
    </row>
    <row r="6651" customFormat="false" ht="15" hidden="false" customHeight="true" outlineLevel="0" collapsed="false">
      <c r="A6651" s="6" t="n">
        <f aca="false">1_Data_EDA!O6652</f>
        <v>0</v>
      </c>
      <c r="B6651" s="6" t="n">
        <f aca="false">1_Data_EDA!H6652</f>
        <v>0</v>
      </c>
      <c r="C6651" s="7" t="n">
        <f aca="false">1_Data_EDA!I6652</f>
        <v>129.9900055</v>
      </c>
      <c r="D6651" s="6" t="n">
        <f aca="false">1_Data_EDA!J6652</f>
        <v>1</v>
      </c>
      <c r="E6651" s="7" t="n">
        <f aca="false">1_Data_EDA!K6652</f>
        <v>129.9900055</v>
      </c>
      <c r="F6651" s="7" t="n">
        <f aca="false">1_Data_EDA!L6652</f>
        <v>13</v>
      </c>
      <c r="G6651" s="8" t="n">
        <f aca="false">1_Data_EDA!M6652</f>
        <v>0.100000001</v>
      </c>
      <c r="H6651" s="6" t="n">
        <f aca="false">IF(1_Data_EDA!B6652="First Class",1,0)</f>
        <v>0</v>
      </c>
      <c r="I6651" s="6" t="n">
        <f aca="false">IF(1_Data_EDA!B6652="Second Class",1,0)</f>
        <v>0</v>
      </c>
      <c r="J6651" s="6" t="n">
        <f aca="false">IF(1_Data_EDA!B6652="Same Day",1,0)</f>
        <v>1</v>
      </c>
      <c r="K6651" s="6" t="n">
        <f aca="false">IF(1_Data_EDA!C6652="Corporate",1,0)</f>
        <v>0</v>
      </c>
      <c r="L6651" s="6" t="n">
        <f aca="false">IF(1_Data_EDA!C6652="Home Office",1,0)</f>
        <v>0</v>
      </c>
      <c r="M6651" s="6" t="n">
        <f aca="false">IF(1_Data_EDA!D6652="Europe",1,0)</f>
        <v>0</v>
      </c>
      <c r="N6651" s="6" t="n">
        <f aca="false">IF(1_Data_EDA!D6652="LATAM",1,0)</f>
        <v>0</v>
      </c>
      <c r="O6651" s="6" t="n">
        <f aca="false">IF(1_Data_EDA!D6652="Pacific Asia",1,0)</f>
        <v>0</v>
      </c>
      <c r="P6651" s="6" t="n">
        <f aca="false">IF(1_Data_EDA!D6652="USCA",1,0)</f>
        <v>1</v>
      </c>
      <c r="Q6651" s="6" t="n">
        <f aca="false">IF(C6651&gt;MEDIAN(C$5:C$8004),1,0)</f>
        <v>1</v>
      </c>
      <c r="R6651" s="6" t="n">
        <f aca="false">IF(D6651&gt;2,1,0)</f>
        <v>0</v>
      </c>
    </row>
    <row r="6652" customFormat="false" ht="15" hidden="false" customHeight="true" outlineLevel="0" collapsed="false">
      <c r="A6652" s="6" t="n">
        <f aca="false">1_Data_EDA!O6653</f>
        <v>0</v>
      </c>
      <c r="B6652" s="6" t="n">
        <f aca="false">1_Data_EDA!H6653</f>
        <v>4</v>
      </c>
      <c r="C6652" s="7" t="n">
        <f aca="false">1_Data_EDA!I6653</f>
        <v>39.99000168</v>
      </c>
      <c r="D6652" s="6" t="n">
        <f aca="false">1_Data_EDA!J6653</f>
        <v>3</v>
      </c>
      <c r="E6652" s="7" t="n">
        <f aca="false">1_Data_EDA!K6653</f>
        <v>119.9700012</v>
      </c>
      <c r="F6652" s="7" t="n">
        <f aca="false">1_Data_EDA!L6653</f>
        <v>29.98999977</v>
      </c>
      <c r="G6652" s="8" t="n">
        <f aca="false">1_Data_EDA!M6653</f>
        <v>0.25</v>
      </c>
      <c r="H6652" s="6" t="n">
        <f aca="false">IF(1_Data_EDA!B6653="First Class",1,0)</f>
        <v>0</v>
      </c>
      <c r="I6652" s="6" t="n">
        <f aca="false">IF(1_Data_EDA!B6653="Second Class",1,0)</f>
        <v>0</v>
      </c>
      <c r="J6652" s="6" t="n">
        <f aca="false">IF(1_Data_EDA!B6653="Same Day",1,0)</f>
        <v>0</v>
      </c>
      <c r="K6652" s="6" t="n">
        <f aca="false">IF(1_Data_EDA!C6653="Corporate",1,0)</f>
        <v>1</v>
      </c>
      <c r="L6652" s="6" t="n">
        <f aca="false">IF(1_Data_EDA!C6653="Home Office",1,0)</f>
        <v>0</v>
      </c>
      <c r="M6652" s="6" t="n">
        <f aca="false">IF(1_Data_EDA!D6653="Europe",1,0)</f>
        <v>1</v>
      </c>
      <c r="N6652" s="6" t="n">
        <f aca="false">IF(1_Data_EDA!D6653="LATAM",1,0)</f>
        <v>0</v>
      </c>
      <c r="O6652" s="6" t="n">
        <f aca="false">IF(1_Data_EDA!D6653="Pacific Asia",1,0)</f>
        <v>0</v>
      </c>
      <c r="P6652" s="6" t="n">
        <f aca="false">IF(1_Data_EDA!D6653="USCA",1,0)</f>
        <v>0</v>
      </c>
      <c r="Q6652" s="6" t="n">
        <f aca="false">IF(C6652&gt;MEDIAN(C$5:C$8004),1,0)</f>
        <v>0</v>
      </c>
      <c r="R6652" s="6" t="n">
        <f aca="false">IF(D6652&gt;2,1,0)</f>
        <v>1</v>
      </c>
    </row>
    <row r="6653" customFormat="false" ht="15" hidden="false" customHeight="true" outlineLevel="0" collapsed="false">
      <c r="A6653" s="6" t="n">
        <f aca="false">1_Data_EDA!O6654</f>
        <v>0</v>
      </c>
      <c r="B6653" s="6" t="n">
        <f aca="false">1_Data_EDA!H6654</f>
        <v>4</v>
      </c>
      <c r="C6653" s="7" t="n">
        <f aca="false">1_Data_EDA!I6654</f>
        <v>49.97999954</v>
      </c>
      <c r="D6653" s="6" t="n">
        <f aca="false">1_Data_EDA!J6654</f>
        <v>4</v>
      </c>
      <c r="E6653" s="7" t="n">
        <f aca="false">1_Data_EDA!K6654</f>
        <v>199.9199982</v>
      </c>
      <c r="F6653" s="7" t="n">
        <f aca="false">1_Data_EDA!L6654</f>
        <v>2</v>
      </c>
      <c r="G6653" s="8" t="n">
        <f aca="false">1_Data_EDA!M6654</f>
        <v>0.01</v>
      </c>
      <c r="H6653" s="6" t="n">
        <f aca="false">IF(1_Data_EDA!B6654="First Class",1,0)</f>
        <v>0</v>
      </c>
      <c r="I6653" s="6" t="n">
        <f aca="false">IF(1_Data_EDA!B6654="Second Class",1,0)</f>
        <v>0</v>
      </c>
      <c r="J6653" s="6" t="n">
        <f aca="false">IF(1_Data_EDA!B6654="Same Day",1,0)</f>
        <v>0</v>
      </c>
      <c r="K6653" s="6" t="n">
        <f aca="false">IF(1_Data_EDA!C6654="Corporate",1,0)</f>
        <v>0</v>
      </c>
      <c r="L6653" s="6" t="n">
        <f aca="false">IF(1_Data_EDA!C6654="Home Office",1,0)</f>
        <v>0</v>
      </c>
      <c r="M6653" s="6" t="n">
        <f aca="false">IF(1_Data_EDA!D6654="Europe",1,0)</f>
        <v>1</v>
      </c>
      <c r="N6653" s="6" t="n">
        <f aca="false">IF(1_Data_EDA!D6654="LATAM",1,0)</f>
        <v>0</v>
      </c>
      <c r="O6653" s="6" t="n">
        <f aca="false">IF(1_Data_EDA!D6654="Pacific Asia",1,0)</f>
        <v>0</v>
      </c>
      <c r="P6653" s="6" t="n">
        <f aca="false">IF(1_Data_EDA!D6654="USCA",1,0)</f>
        <v>0</v>
      </c>
      <c r="Q6653" s="6" t="n">
        <f aca="false">IF(C6653&gt;MEDIAN(C$5:C$8004),1,0)</f>
        <v>0</v>
      </c>
      <c r="R6653" s="6" t="n">
        <f aca="false">IF(D6653&gt;2,1,0)</f>
        <v>1</v>
      </c>
    </row>
    <row r="6654" customFormat="false" ht="15" hidden="false" customHeight="true" outlineLevel="0" collapsed="false">
      <c r="A6654" s="6" t="n">
        <f aca="false">1_Data_EDA!O6655</f>
        <v>0</v>
      </c>
      <c r="B6654" s="6" t="n">
        <f aca="false">1_Data_EDA!H6655</f>
        <v>0</v>
      </c>
      <c r="C6654" s="7" t="n">
        <f aca="false">1_Data_EDA!I6655</f>
        <v>399.980011</v>
      </c>
      <c r="D6654" s="6" t="n">
        <f aca="false">1_Data_EDA!J6655</f>
        <v>1</v>
      </c>
      <c r="E6654" s="7" t="n">
        <f aca="false">1_Data_EDA!K6655</f>
        <v>399.980011</v>
      </c>
      <c r="F6654" s="7" t="n">
        <f aca="false">1_Data_EDA!L6655</f>
        <v>36</v>
      </c>
      <c r="G6654" s="8" t="n">
        <f aca="false">1_Data_EDA!M6655</f>
        <v>0.090000004</v>
      </c>
      <c r="H6654" s="6" t="n">
        <f aca="false">IF(1_Data_EDA!B6655="First Class",1,0)</f>
        <v>0</v>
      </c>
      <c r="I6654" s="6" t="n">
        <f aca="false">IF(1_Data_EDA!B6655="Second Class",1,0)</f>
        <v>0</v>
      </c>
      <c r="J6654" s="6" t="n">
        <f aca="false">IF(1_Data_EDA!B6655="Same Day",1,0)</f>
        <v>1</v>
      </c>
      <c r="K6654" s="6" t="n">
        <f aca="false">IF(1_Data_EDA!C6655="Corporate",1,0)</f>
        <v>0</v>
      </c>
      <c r="L6654" s="6" t="n">
        <f aca="false">IF(1_Data_EDA!C6655="Home Office",1,0)</f>
        <v>1</v>
      </c>
      <c r="M6654" s="6" t="n">
        <f aca="false">IF(1_Data_EDA!D6655="Europe",1,0)</f>
        <v>0</v>
      </c>
      <c r="N6654" s="6" t="n">
        <f aca="false">IF(1_Data_EDA!D6655="LATAM",1,0)</f>
        <v>0</v>
      </c>
      <c r="O6654" s="6" t="n">
        <f aca="false">IF(1_Data_EDA!D6655="Pacific Asia",1,0)</f>
        <v>0</v>
      </c>
      <c r="P6654" s="6" t="n">
        <f aca="false">IF(1_Data_EDA!D6655="USCA",1,0)</f>
        <v>0</v>
      </c>
      <c r="Q6654" s="6" t="n">
        <f aca="false">IF(C6654&gt;MEDIAN(C$5:C$8004),1,0)</f>
        <v>1</v>
      </c>
      <c r="R6654" s="6" t="n">
        <f aca="false">IF(D6654&gt;2,1,0)</f>
        <v>0</v>
      </c>
    </row>
    <row r="6655" customFormat="false" ht="15" hidden="false" customHeight="true" outlineLevel="0" collapsed="false">
      <c r="A6655" s="6" t="n">
        <f aca="false">1_Data_EDA!O6656</f>
        <v>1</v>
      </c>
      <c r="B6655" s="6" t="n">
        <f aca="false">1_Data_EDA!H6656</f>
        <v>1</v>
      </c>
      <c r="C6655" s="7" t="n">
        <f aca="false">1_Data_EDA!I6656</f>
        <v>50</v>
      </c>
      <c r="D6655" s="6" t="n">
        <f aca="false">1_Data_EDA!J6656</f>
        <v>1</v>
      </c>
      <c r="E6655" s="7" t="n">
        <f aca="false">1_Data_EDA!K6656</f>
        <v>50</v>
      </c>
      <c r="F6655" s="7" t="n">
        <f aca="false">1_Data_EDA!L6656</f>
        <v>10</v>
      </c>
      <c r="G6655" s="8" t="n">
        <f aca="false">1_Data_EDA!M6656</f>
        <v>0.200000003</v>
      </c>
      <c r="H6655" s="6" t="n">
        <f aca="false">IF(1_Data_EDA!B6656="First Class",1,0)</f>
        <v>1</v>
      </c>
      <c r="I6655" s="6" t="n">
        <f aca="false">IF(1_Data_EDA!B6656="Second Class",1,0)</f>
        <v>0</v>
      </c>
      <c r="J6655" s="6" t="n">
        <f aca="false">IF(1_Data_EDA!B6656="Same Day",1,0)</f>
        <v>0</v>
      </c>
      <c r="K6655" s="6" t="n">
        <f aca="false">IF(1_Data_EDA!C6656="Corporate",1,0)</f>
        <v>1</v>
      </c>
      <c r="L6655" s="6" t="n">
        <f aca="false">IF(1_Data_EDA!C6656="Home Office",1,0)</f>
        <v>0</v>
      </c>
      <c r="M6655" s="6" t="n">
        <f aca="false">IF(1_Data_EDA!D6656="Europe",1,0)</f>
        <v>0</v>
      </c>
      <c r="N6655" s="6" t="n">
        <f aca="false">IF(1_Data_EDA!D6656="LATAM",1,0)</f>
        <v>0</v>
      </c>
      <c r="O6655" s="6" t="n">
        <f aca="false">IF(1_Data_EDA!D6656="Pacific Asia",1,0)</f>
        <v>1</v>
      </c>
      <c r="P6655" s="6" t="n">
        <f aca="false">IF(1_Data_EDA!D6656="USCA",1,0)</f>
        <v>0</v>
      </c>
      <c r="Q6655" s="6" t="n">
        <f aca="false">IF(C6655&gt;MEDIAN(C$5:C$8004),1,0)</f>
        <v>0</v>
      </c>
      <c r="R6655" s="6" t="n">
        <f aca="false">IF(D6655&gt;2,1,0)</f>
        <v>0</v>
      </c>
    </row>
    <row r="6656" customFormat="false" ht="15" hidden="false" customHeight="true" outlineLevel="0" collapsed="false">
      <c r="A6656" s="6" t="n">
        <f aca="false">1_Data_EDA!O6657</f>
        <v>1</v>
      </c>
      <c r="B6656" s="6" t="n">
        <f aca="false">1_Data_EDA!H6657</f>
        <v>2</v>
      </c>
      <c r="C6656" s="7" t="n">
        <f aca="false">1_Data_EDA!I6657</f>
        <v>129.9900055</v>
      </c>
      <c r="D6656" s="6" t="n">
        <f aca="false">1_Data_EDA!J6657</f>
        <v>1</v>
      </c>
      <c r="E6656" s="7" t="n">
        <f aca="false">1_Data_EDA!K6657</f>
        <v>129.9900055</v>
      </c>
      <c r="F6656" s="7" t="n">
        <f aca="false">1_Data_EDA!L6657</f>
        <v>9.100000381</v>
      </c>
      <c r="G6656" s="8" t="n">
        <f aca="false">1_Data_EDA!M6657</f>
        <v>0.07</v>
      </c>
      <c r="H6656" s="6" t="n">
        <f aca="false">IF(1_Data_EDA!B6657="First Class",1,0)</f>
        <v>0</v>
      </c>
      <c r="I6656" s="6" t="n">
        <f aca="false">IF(1_Data_EDA!B6657="Second Class",1,0)</f>
        <v>1</v>
      </c>
      <c r="J6656" s="6" t="n">
        <f aca="false">IF(1_Data_EDA!B6657="Same Day",1,0)</f>
        <v>0</v>
      </c>
      <c r="K6656" s="6" t="n">
        <f aca="false">IF(1_Data_EDA!C6657="Corporate",1,0)</f>
        <v>1</v>
      </c>
      <c r="L6656" s="6" t="n">
        <f aca="false">IF(1_Data_EDA!C6657="Home Office",1,0)</f>
        <v>0</v>
      </c>
      <c r="M6656" s="6" t="n">
        <f aca="false">IF(1_Data_EDA!D6657="Europe",1,0)</f>
        <v>0</v>
      </c>
      <c r="N6656" s="6" t="n">
        <f aca="false">IF(1_Data_EDA!D6657="LATAM",1,0)</f>
        <v>0</v>
      </c>
      <c r="O6656" s="6" t="n">
        <f aca="false">IF(1_Data_EDA!D6657="Pacific Asia",1,0)</f>
        <v>0</v>
      </c>
      <c r="P6656" s="6" t="n">
        <f aca="false">IF(1_Data_EDA!D6657="USCA",1,0)</f>
        <v>1</v>
      </c>
      <c r="Q6656" s="6" t="n">
        <f aca="false">IF(C6656&gt;MEDIAN(C$5:C$8004),1,0)</f>
        <v>1</v>
      </c>
      <c r="R6656" s="6" t="n">
        <f aca="false">IF(D6656&gt;2,1,0)</f>
        <v>0</v>
      </c>
    </row>
    <row r="6657" customFormat="false" ht="15" hidden="false" customHeight="true" outlineLevel="0" collapsed="false">
      <c r="A6657" s="6" t="n">
        <f aca="false">1_Data_EDA!O6658</f>
        <v>0</v>
      </c>
      <c r="B6657" s="6" t="n">
        <f aca="false">1_Data_EDA!H6658</f>
        <v>4</v>
      </c>
      <c r="C6657" s="7" t="n">
        <f aca="false">1_Data_EDA!I6658</f>
        <v>399.980011</v>
      </c>
      <c r="D6657" s="6" t="n">
        <f aca="false">1_Data_EDA!J6658</f>
        <v>1</v>
      </c>
      <c r="E6657" s="7" t="n">
        <f aca="false">1_Data_EDA!K6658</f>
        <v>399.980011</v>
      </c>
      <c r="F6657" s="7" t="n">
        <f aca="false">1_Data_EDA!L6658</f>
        <v>12</v>
      </c>
      <c r="G6657" s="8" t="n">
        <f aca="false">1_Data_EDA!M6658</f>
        <v>0.029999999</v>
      </c>
      <c r="H6657" s="6" t="n">
        <f aca="false">IF(1_Data_EDA!B6658="First Class",1,0)</f>
        <v>0</v>
      </c>
      <c r="I6657" s="6" t="n">
        <f aca="false">IF(1_Data_EDA!B6658="Second Class",1,0)</f>
        <v>0</v>
      </c>
      <c r="J6657" s="6" t="n">
        <f aca="false">IF(1_Data_EDA!B6658="Same Day",1,0)</f>
        <v>0</v>
      </c>
      <c r="K6657" s="6" t="n">
        <f aca="false">IF(1_Data_EDA!C6658="Corporate",1,0)</f>
        <v>0</v>
      </c>
      <c r="L6657" s="6" t="n">
        <f aca="false">IF(1_Data_EDA!C6658="Home Office",1,0)</f>
        <v>1</v>
      </c>
      <c r="M6657" s="6" t="n">
        <f aca="false">IF(1_Data_EDA!D6658="Europe",1,0)</f>
        <v>0</v>
      </c>
      <c r="N6657" s="6" t="n">
        <f aca="false">IF(1_Data_EDA!D6658="LATAM",1,0)</f>
        <v>0</v>
      </c>
      <c r="O6657" s="6" t="n">
        <f aca="false">IF(1_Data_EDA!D6658="Pacific Asia",1,0)</f>
        <v>0</v>
      </c>
      <c r="P6657" s="6" t="n">
        <f aca="false">IF(1_Data_EDA!D6658="USCA",1,0)</f>
        <v>0</v>
      </c>
      <c r="Q6657" s="6" t="n">
        <f aca="false">IF(C6657&gt;MEDIAN(C$5:C$8004),1,0)</f>
        <v>1</v>
      </c>
      <c r="R6657" s="6" t="n">
        <f aca="false">IF(D6657&gt;2,1,0)</f>
        <v>0</v>
      </c>
    </row>
    <row r="6658" customFormat="false" ht="15" hidden="false" customHeight="true" outlineLevel="0" collapsed="false">
      <c r="A6658" s="6" t="n">
        <f aca="false">1_Data_EDA!O6659</f>
        <v>1</v>
      </c>
      <c r="B6658" s="6" t="n">
        <f aca="false">1_Data_EDA!H6659</f>
        <v>2</v>
      </c>
      <c r="C6658" s="7" t="n">
        <f aca="false">1_Data_EDA!I6659</f>
        <v>99.98999786</v>
      </c>
      <c r="D6658" s="6" t="n">
        <f aca="false">1_Data_EDA!J6659</f>
        <v>1</v>
      </c>
      <c r="E6658" s="7" t="n">
        <f aca="false">1_Data_EDA!K6659</f>
        <v>99.98999786</v>
      </c>
      <c r="F6658" s="7" t="n">
        <f aca="false">1_Data_EDA!L6659</f>
        <v>17</v>
      </c>
      <c r="G6658" s="8" t="n">
        <f aca="false">1_Data_EDA!M6659</f>
        <v>0.170000002</v>
      </c>
      <c r="H6658" s="6" t="n">
        <f aca="false">IF(1_Data_EDA!B6659="First Class",1,0)</f>
        <v>0</v>
      </c>
      <c r="I6658" s="6" t="n">
        <f aca="false">IF(1_Data_EDA!B6659="Second Class",1,0)</f>
        <v>1</v>
      </c>
      <c r="J6658" s="6" t="n">
        <f aca="false">IF(1_Data_EDA!B6659="Same Day",1,0)</f>
        <v>0</v>
      </c>
      <c r="K6658" s="6" t="n">
        <f aca="false">IF(1_Data_EDA!C6659="Corporate",1,0)</f>
        <v>1</v>
      </c>
      <c r="L6658" s="6" t="n">
        <f aca="false">IF(1_Data_EDA!C6659="Home Office",1,0)</f>
        <v>0</v>
      </c>
      <c r="M6658" s="6" t="n">
        <f aca="false">IF(1_Data_EDA!D6659="Europe",1,0)</f>
        <v>0</v>
      </c>
      <c r="N6658" s="6" t="n">
        <f aca="false">IF(1_Data_EDA!D6659="LATAM",1,0)</f>
        <v>0</v>
      </c>
      <c r="O6658" s="6" t="n">
        <f aca="false">IF(1_Data_EDA!D6659="Pacific Asia",1,0)</f>
        <v>0</v>
      </c>
      <c r="P6658" s="6" t="n">
        <f aca="false">IF(1_Data_EDA!D6659="USCA",1,0)</f>
        <v>1</v>
      </c>
      <c r="Q6658" s="6" t="n">
        <f aca="false">IF(C6658&gt;MEDIAN(C$5:C$8004),1,0)</f>
        <v>1</v>
      </c>
      <c r="R6658" s="6" t="n">
        <f aca="false">IF(D6658&gt;2,1,0)</f>
        <v>0</v>
      </c>
    </row>
    <row r="6659" customFormat="false" ht="15" hidden="false" customHeight="true" outlineLevel="0" collapsed="false">
      <c r="A6659" s="6" t="n">
        <f aca="false">1_Data_EDA!O6660</f>
        <v>0</v>
      </c>
      <c r="B6659" s="6" t="n">
        <f aca="false">1_Data_EDA!H6660</f>
        <v>4</v>
      </c>
      <c r="C6659" s="7" t="n">
        <f aca="false">1_Data_EDA!I6660</f>
        <v>50</v>
      </c>
      <c r="D6659" s="6" t="n">
        <f aca="false">1_Data_EDA!J6660</f>
        <v>5</v>
      </c>
      <c r="E6659" s="7" t="n">
        <f aca="false">1_Data_EDA!K6660</f>
        <v>250</v>
      </c>
      <c r="F6659" s="7" t="n">
        <f aca="false">1_Data_EDA!L6660</f>
        <v>50</v>
      </c>
      <c r="G6659" s="8" t="n">
        <f aca="false">1_Data_EDA!M6660</f>
        <v>0.200000003</v>
      </c>
      <c r="H6659" s="6" t="n">
        <f aca="false">IF(1_Data_EDA!B6660="First Class",1,0)</f>
        <v>0</v>
      </c>
      <c r="I6659" s="6" t="n">
        <f aca="false">IF(1_Data_EDA!B6660="Second Class",1,0)</f>
        <v>0</v>
      </c>
      <c r="J6659" s="6" t="n">
        <f aca="false">IF(1_Data_EDA!B6660="Same Day",1,0)</f>
        <v>0</v>
      </c>
      <c r="K6659" s="6" t="n">
        <f aca="false">IF(1_Data_EDA!C6660="Corporate",1,0)</f>
        <v>0</v>
      </c>
      <c r="L6659" s="6" t="n">
        <f aca="false">IF(1_Data_EDA!C6660="Home Office",1,0)</f>
        <v>0</v>
      </c>
      <c r="M6659" s="6" t="n">
        <f aca="false">IF(1_Data_EDA!D6660="Europe",1,0)</f>
        <v>0</v>
      </c>
      <c r="N6659" s="6" t="n">
        <f aca="false">IF(1_Data_EDA!D6660="LATAM",1,0)</f>
        <v>0</v>
      </c>
      <c r="O6659" s="6" t="n">
        <f aca="false">IF(1_Data_EDA!D6660="Pacific Asia",1,0)</f>
        <v>1</v>
      </c>
      <c r="P6659" s="6" t="n">
        <f aca="false">IF(1_Data_EDA!D6660="USCA",1,0)</f>
        <v>0</v>
      </c>
      <c r="Q6659" s="6" t="n">
        <f aca="false">IF(C6659&gt;MEDIAN(C$5:C$8004),1,0)</f>
        <v>0</v>
      </c>
      <c r="R6659" s="6" t="n">
        <f aca="false">IF(D6659&gt;2,1,0)</f>
        <v>1</v>
      </c>
    </row>
    <row r="6660" customFormat="false" ht="15" hidden="false" customHeight="true" outlineLevel="0" collapsed="false">
      <c r="A6660" s="6" t="n">
        <f aca="false">1_Data_EDA!O6661</f>
        <v>0</v>
      </c>
      <c r="B6660" s="6" t="n">
        <f aca="false">1_Data_EDA!H6661</f>
        <v>4</v>
      </c>
      <c r="C6660" s="7" t="n">
        <f aca="false">1_Data_EDA!I6661</f>
        <v>49.97999954</v>
      </c>
      <c r="D6660" s="6" t="n">
        <f aca="false">1_Data_EDA!J6661</f>
        <v>4</v>
      </c>
      <c r="E6660" s="7" t="n">
        <f aca="false">1_Data_EDA!K6661</f>
        <v>199.9199982</v>
      </c>
      <c r="F6660" s="7" t="n">
        <f aca="false">1_Data_EDA!L6661</f>
        <v>31.98999977</v>
      </c>
      <c r="G6660" s="8" t="n">
        <f aca="false">1_Data_EDA!M6661</f>
        <v>0.159999996</v>
      </c>
      <c r="H6660" s="6" t="n">
        <f aca="false">IF(1_Data_EDA!B6661="First Class",1,0)</f>
        <v>0</v>
      </c>
      <c r="I6660" s="6" t="n">
        <f aca="false">IF(1_Data_EDA!B6661="Second Class",1,0)</f>
        <v>0</v>
      </c>
      <c r="J6660" s="6" t="n">
        <f aca="false">IF(1_Data_EDA!B6661="Same Day",1,0)</f>
        <v>0</v>
      </c>
      <c r="K6660" s="6" t="n">
        <f aca="false">IF(1_Data_EDA!C6661="Corporate",1,0)</f>
        <v>1</v>
      </c>
      <c r="L6660" s="6" t="n">
        <f aca="false">IF(1_Data_EDA!C6661="Home Office",1,0)</f>
        <v>0</v>
      </c>
      <c r="M6660" s="6" t="n">
        <f aca="false">IF(1_Data_EDA!D6661="Europe",1,0)</f>
        <v>0</v>
      </c>
      <c r="N6660" s="6" t="n">
        <f aca="false">IF(1_Data_EDA!D6661="LATAM",1,0)</f>
        <v>1</v>
      </c>
      <c r="O6660" s="6" t="n">
        <f aca="false">IF(1_Data_EDA!D6661="Pacific Asia",1,0)</f>
        <v>0</v>
      </c>
      <c r="P6660" s="6" t="n">
        <f aca="false">IF(1_Data_EDA!D6661="USCA",1,0)</f>
        <v>0</v>
      </c>
      <c r="Q6660" s="6" t="n">
        <f aca="false">IF(C6660&gt;MEDIAN(C$5:C$8004),1,0)</f>
        <v>0</v>
      </c>
      <c r="R6660" s="6" t="n">
        <f aca="false">IF(D6660&gt;2,1,0)</f>
        <v>1</v>
      </c>
    </row>
    <row r="6661" customFormat="false" ht="15" hidden="false" customHeight="true" outlineLevel="0" collapsed="false">
      <c r="A6661" s="6" t="n">
        <f aca="false">1_Data_EDA!O6662</f>
        <v>0</v>
      </c>
      <c r="B6661" s="6" t="n">
        <f aca="false">1_Data_EDA!H6662</f>
        <v>4</v>
      </c>
      <c r="C6661" s="7" t="n">
        <f aca="false">1_Data_EDA!I6662</f>
        <v>59.99000168</v>
      </c>
      <c r="D6661" s="6" t="n">
        <f aca="false">1_Data_EDA!J6662</f>
        <v>2</v>
      </c>
      <c r="E6661" s="7" t="n">
        <f aca="false">1_Data_EDA!K6662</f>
        <v>119.9800034</v>
      </c>
      <c r="F6661" s="7" t="n">
        <f aca="false">1_Data_EDA!L6662</f>
        <v>20.39999962</v>
      </c>
      <c r="G6661" s="8" t="n">
        <f aca="false">1_Data_EDA!M6662</f>
        <v>0.170000002</v>
      </c>
      <c r="H6661" s="6" t="n">
        <f aca="false">IF(1_Data_EDA!B6662="First Class",1,0)</f>
        <v>0</v>
      </c>
      <c r="I6661" s="6" t="n">
        <f aca="false">IF(1_Data_EDA!B6662="Second Class",1,0)</f>
        <v>0</v>
      </c>
      <c r="J6661" s="6" t="n">
        <f aca="false">IF(1_Data_EDA!B6662="Same Day",1,0)</f>
        <v>0</v>
      </c>
      <c r="K6661" s="6" t="n">
        <f aca="false">IF(1_Data_EDA!C6662="Corporate",1,0)</f>
        <v>1</v>
      </c>
      <c r="L6661" s="6" t="n">
        <f aca="false">IF(1_Data_EDA!C6662="Home Office",1,0)</f>
        <v>0</v>
      </c>
      <c r="M6661" s="6" t="n">
        <f aca="false">IF(1_Data_EDA!D6662="Europe",1,0)</f>
        <v>0</v>
      </c>
      <c r="N6661" s="6" t="n">
        <f aca="false">IF(1_Data_EDA!D6662="LATAM",1,0)</f>
        <v>1</v>
      </c>
      <c r="O6661" s="6" t="n">
        <f aca="false">IF(1_Data_EDA!D6662="Pacific Asia",1,0)</f>
        <v>0</v>
      </c>
      <c r="P6661" s="6" t="n">
        <f aca="false">IF(1_Data_EDA!D6662="USCA",1,0)</f>
        <v>0</v>
      </c>
      <c r="Q6661" s="6" t="n">
        <f aca="false">IF(C6661&gt;MEDIAN(C$5:C$8004),1,0)</f>
        <v>0</v>
      </c>
      <c r="R6661" s="6" t="n">
        <f aca="false">IF(D6661&gt;2,1,0)</f>
        <v>0</v>
      </c>
    </row>
    <row r="6662" customFormat="false" ht="15" hidden="false" customHeight="true" outlineLevel="0" collapsed="false">
      <c r="A6662" s="6" t="n">
        <f aca="false">1_Data_EDA!O6663</f>
        <v>1</v>
      </c>
      <c r="B6662" s="6" t="n">
        <f aca="false">1_Data_EDA!H6663</f>
        <v>1</v>
      </c>
      <c r="C6662" s="7" t="n">
        <f aca="false">1_Data_EDA!I6663</f>
        <v>50</v>
      </c>
      <c r="D6662" s="6" t="n">
        <f aca="false">1_Data_EDA!J6663</f>
        <v>1</v>
      </c>
      <c r="E6662" s="7" t="n">
        <f aca="false">1_Data_EDA!K6663</f>
        <v>50</v>
      </c>
      <c r="F6662" s="7" t="n">
        <f aca="false">1_Data_EDA!L6663</f>
        <v>0.5</v>
      </c>
      <c r="G6662" s="8" t="n">
        <f aca="false">1_Data_EDA!M6663</f>
        <v>0.01</v>
      </c>
      <c r="H6662" s="6" t="n">
        <f aca="false">IF(1_Data_EDA!B6663="First Class",1,0)</f>
        <v>1</v>
      </c>
      <c r="I6662" s="6" t="n">
        <f aca="false">IF(1_Data_EDA!B6663="Second Class",1,0)</f>
        <v>0</v>
      </c>
      <c r="J6662" s="6" t="n">
        <f aca="false">IF(1_Data_EDA!B6663="Same Day",1,0)</f>
        <v>0</v>
      </c>
      <c r="K6662" s="6" t="n">
        <f aca="false">IF(1_Data_EDA!C6663="Corporate",1,0)</f>
        <v>0</v>
      </c>
      <c r="L6662" s="6" t="n">
        <f aca="false">IF(1_Data_EDA!C6663="Home Office",1,0)</f>
        <v>0</v>
      </c>
      <c r="M6662" s="6" t="n">
        <f aca="false">IF(1_Data_EDA!D6663="Europe",1,0)</f>
        <v>0</v>
      </c>
      <c r="N6662" s="6" t="n">
        <f aca="false">IF(1_Data_EDA!D6663="LATAM",1,0)</f>
        <v>1</v>
      </c>
      <c r="O6662" s="6" t="n">
        <f aca="false">IF(1_Data_EDA!D6663="Pacific Asia",1,0)</f>
        <v>0</v>
      </c>
      <c r="P6662" s="6" t="n">
        <f aca="false">IF(1_Data_EDA!D6663="USCA",1,0)</f>
        <v>0</v>
      </c>
      <c r="Q6662" s="6" t="n">
        <f aca="false">IF(C6662&gt;MEDIAN(C$5:C$8004),1,0)</f>
        <v>0</v>
      </c>
      <c r="R6662" s="6" t="n">
        <f aca="false">IF(D6662&gt;2,1,0)</f>
        <v>0</v>
      </c>
    </row>
    <row r="6663" customFormat="false" ht="15" hidden="false" customHeight="true" outlineLevel="0" collapsed="false">
      <c r="A6663" s="6" t="n">
        <f aca="false">1_Data_EDA!O6664</f>
        <v>0</v>
      </c>
      <c r="B6663" s="6" t="n">
        <f aca="false">1_Data_EDA!H6664</f>
        <v>4</v>
      </c>
      <c r="C6663" s="7" t="n">
        <f aca="false">1_Data_EDA!I6664</f>
        <v>39.99000168</v>
      </c>
      <c r="D6663" s="6" t="n">
        <f aca="false">1_Data_EDA!J6664</f>
        <v>1</v>
      </c>
      <c r="E6663" s="7" t="n">
        <f aca="false">1_Data_EDA!K6664</f>
        <v>39.99000168</v>
      </c>
      <c r="F6663" s="7" t="n">
        <f aca="false">1_Data_EDA!L6664</f>
        <v>8</v>
      </c>
      <c r="G6663" s="8" t="n">
        <f aca="false">1_Data_EDA!M6664</f>
        <v>0.200000003</v>
      </c>
      <c r="H6663" s="6" t="n">
        <f aca="false">IF(1_Data_EDA!B6664="First Class",1,0)</f>
        <v>0</v>
      </c>
      <c r="I6663" s="6" t="n">
        <f aca="false">IF(1_Data_EDA!B6664="Second Class",1,0)</f>
        <v>0</v>
      </c>
      <c r="J6663" s="6" t="n">
        <f aca="false">IF(1_Data_EDA!B6664="Same Day",1,0)</f>
        <v>0</v>
      </c>
      <c r="K6663" s="6" t="n">
        <f aca="false">IF(1_Data_EDA!C6664="Corporate",1,0)</f>
        <v>0</v>
      </c>
      <c r="L6663" s="6" t="n">
        <f aca="false">IF(1_Data_EDA!C6664="Home Office",1,0)</f>
        <v>0</v>
      </c>
      <c r="M6663" s="6" t="n">
        <f aca="false">IF(1_Data_EDA!D6664="Europe",1,0)</f>
        <v>0</v>
      </c>
      <c r="N6663" s="6" t="n">
        <f aca="false">IF(1_Data_EDA!D6664="LATAM",1,0)</f>
        <v>1</v>
      </c>
      <c r="O6663" s="6" t="n">
        <f aca="false">IF(1_Data_EDA!D6664="Pacific Asia",1,0)</f>
        <v>0</v>
      </c>
      <c r="P6663" s="6" t="n">
        <f aca="false">IF(1_Data_EDA!D6664="USCA",1,0)</f>
        <v>0</v>
      </c>
      <c r="Q6663" s="6" t="n">
        <f aca="false">IF(C6663&gt;MEDIAN(C$5:C$8004),1,0)</f>
        <v>0</v>
      </c>
      <c r="R6663" s="6" t="n">
        <f aca="false">IF(D6663&gt;2,1,0)</f>
        <v>0</v>
      </c>
    </row>
    <row r="6664" customFormat="false" ht="15" hidden="false" customHeight="true" outlineLevel="0" collapsed="false">
      <c r="A6664" s="6" t="n">
        <f aca="false">1_Data_EDA!O6665</f>
        <v>0</v>
      </c>
      <c r="B6664" s="6" t="n">
        <f aca="false">1_Data_EDA!H6665</f>
        <v>4</v>
      </c>
      <c r="C6664" s="7" t="n">
        <f aca="false">1_Data_EDA!I6665</f>
        <v>299.980011</v>
      </c>
      <c r="D6664" s="6" t="n">
        <f aca="false">1_Data_EDA!J6665</f>
        <v>1</v>
      </c>
      <c r="E6664" s="7" t="n">
        <f aca="false">1_Data_EDA!K6665</f>
        <v>299.980011</v>
      </c>
      <c r="F6664" s="7" t="n">
        <f aca="false">1_Data_EDA!L6665</f>
        <v>16.5</v>
      </c>
      <c r="G6664" s="8" t="n">
        <f aca="false">1_Data_EDA!M6665</f>
        <v>0.059999999</v>
      </c>
      <c r="H6664" s="6" t="n">
        <f aca="false">IF(1_Data_EDA!B6665="First Class",1,0)</f>
        <v>0</v>
      </c>
      <c r="I6664" s="6" t="n">
        <f aca="false">IF(1_Data_EDA!B6665="Second Class",1,0)</f>
        <v>0</v>
      </c>
      <c r="J6664" s="6" t="n">
        <f aca="false">IF(1_Data_EDA!B6665="Same Day",1,0)</f>
        <v>0</v>
      </c>
      <c r="K6664" s="6" t="n">
        <f aca="false">IF(1_Data_EDA!C6665="Corporate",1,0)</f>
        <v>0</v>
      </c>
      <c r="L6664" s="6" t="n">
        <f aca="false">IF(1_Data_EDA!C6665="Home Office",1,0)</f>
        <v>0</v>
      </c>
      <c r="M6664" s="6" t="n">
        <f aca="false">IF(1_Data_EDA!D6665="Europe",1,0)</f>
        <v>0</v>
      </c>
      <c r="N6664" s="6" t="n">
        <f aca="false">IF(1_Data_EDA!D6665="LATAM",1,0)</f>
        <v>1</v>
      </c>
      <c r="O6664" s="6" t="n">
        <f aca="false">IF(1_Data_EDA!D6665="Pacific Asia",1,0)</f>
        <v>0</v>
      </c>
      <c r="P6664" s="6" t="n">
        <f aca="false">IF(1_Data_EDA!D6665="USCA",1,0)</f>
        <v>0</v>
      </c>
      <c r="Q6664" s="6" t="n">
        <f aca="false">IF(C6664&gt;MEDIAN(C$5:C$8004),1,0)</f>
        <v>1</v>
      </c>
      <c r="R6664" s="6" t="n">
        <f aca="false">IF(D6664&gt;2,1,0)</f>
        <v>0</v>
      </c>
    </row>
    <row r="6665" customFormat="false" ht="15" hidden="false" customHeight="true" outlineLevel="0" collapsed="false">
      <c r="A6665" s="6" t="n">
        <f aca="false">1_Data_EDA!O6666</f>
        <v>1</v>
      </c>
      <c r="B6665" s="6" t="n">
        <f aca="false">1_Data_EDA!H6666</f>
        <v>1</v>
      </c>
      <c r="C6665" s="7" t="n">
        <f aca="false">1_Data_EDA!I6666</f>
        <v>59.99000168</v>
      </c>
      <c r="D6665" s="6" t="n">
        <f aca="false">1_Data_EDA!J6666</f>
        <v>5</v>
      </c>
      <c r="E6665" s="7" t="n">
        <f aca="false">1_Data_EDA!K6666</f>
        <v>299.9500122</v>
      </c>
      <c r="F6665" s="7" t="n">
        <f aca="false">1_Data_EDA!L6666</f>
        <v>38.99000168</v>
      </c>
      <c r="G6665" s="8" t="n">
        <f aca="false">1_Data_EDA!M6666</f>
        <v>0.129999995</v>
      </c>
      <c r="H6665" s="6" t="n">
        <f aca="false">IF(1_Data_EDA!B6666="First Class",1,0)</f>
        <v>1</v>
      </c>
      <c r="I6665" s="6" t="n">
        <f aca="false">IF(1_Data_EDA!B6666="Second Class",1,0)</f>
        <v>0</v>
      </c>
      <c r="J6665" s="6" t="n">
        <f aca="false">IF(1_Data_EDA!B6666="Same Day",1,0)</f>
        <v>0</v>
      </c>
      <c r="K6665" s="6" t="n">
        <f aca="false">IF(1_Data_EDA!C6666="Corporate",1,0)</f>
        <v>1</v>
      </c>
      <c r="L6665" s="6" t="n">
        <f aca="false">IF(1_Data_EDA!C6666="Home Office",1,0)</f>
        <v>0</v>
      </c>
      <c r="M6665" s="6" t="n">
        <f aca="false">IF(1_Data_EDA!D6666="Europe",1,0)</f>
        <v>0</v>
      </c>
      <c r="N6665" s="6" t="n">
        <f aca="false">IF(1_Data_EDA!D6666="LATAM",1,0)</f>
        <v>1</v>
      </c>
      <c r="O6665" s="6" t="n">
        <f aca="false">IF(1_Data_EDA!D6666="Pacific Asia",1,0)</f>
        <v>0</v>
      </c>
      <c r="P6665" s="6" t="n">
        <f aca="false">IF(1_Data_EDA!D6666="USCA",1,0)</f>
        <v>0</v>
      </c>
      <c r="Q6665" s="6" t="n">
        <f aca="false">IF(C6665&gt;MEDIAN(C$5:C$8004),1,0)</f>
        <v>0</v>
      </c>
      <c r="R6665" s="6" t="n">
        <f aca="false">IF(D6665&gt;2,1,0)</f>
        <v>1</v>
      </c>
    </row>
    <row r="6666" customFormat="false" ht="15" hidden="false" customHeight="true" outlineLevel="0" collapsed="false">
      <c r="A6666" s="6" t="n">
        <f aca="false">1_Data_EDA!O6667</f>
        <v>1</v>
      </c>
      <c r="B6666" s="6" t="n">
        <f aca="false">1_Data_EDA!H6667</f>
        <v>2</v>
      </c>
      <c r="C6666" s="7" t="n">
        <f aca="false">1_Data_EDA!I6667</f>
        <v>199.9900055</v>
      </c>
      <c r="D6666" s="6" t="n">
        <f aca="false">1_Data_EDA!J6667</f>
        <v>1</v>
      </c>
      <c r="E6666" s="7" t="n">
        <f aca="false">1_Data_EDA!K6667</f>
        <v>199.9900055</v>
      </c>
      <c r="F6666" s="7" t="n">
        <f aca="false">1_Data_EDA!L6667</f>
        <v>50</v>
      </c>
      <c r="G6666" s="8" t="n">
        <f aca="false">1_Data_EDA!M6667</f>
        <v>0.25</v>
      </c>
      <c r="H6666" s="6" t="n">
        <f aca="false">IF(1_Data_EDA!B6667="First Class",1,0)</f>
        <v>0</v>
      </c>
      <c r="I6666" s="6" t="n">
        <f aca="false">IF(1_Data_EDA!B6667="Second Class",1,0)</f>
        <v>1</v>
      </c>
      <c r="J6666" s="6" t="n">
        <f aca="false">IF(1_Data_EDA!B6667="Same Day",1,0)</f>
        <v>0</v>
      </c>
      <c r="K6666" s="6" t="n">
        <f aca="false">IF(1_Data_EDA!C6667="Corporate",1,0)</f>
        <v>1</v>
      </c>
      <c r="L6666" s="6" t="n">
        <f aca="false">IF(1_Data_EDA!C6667="Home Office",1,0)</f>
        <v>0</v>
      </c>
      <c r="M6666" s="6" t="n">
        <f aca="false">IF(1_Data_EDA!D6667="Europe",1,0)</f>
        <v>0</v>
      </c>
      <c r="N6666" s="6" t="n">
        <f aca="false">IF(1_Data_EDA!D6667="LATAM",1,0)</f>
        <v>1</v>
      </c>
      <c r="O6666" s="6" t="n">
        <f aca="false">IF(1_Data_EDA!D6667="Pacific Asia",1,0)</f>
        <v>0</v>
      </c>
      <c r="P6666" s="6" t="n">
        <f aca="false">IF(1_Data_EDA!D6667="USCA",1,0)</f>
        <v>0</v>
      </c>
      <c r="Q6666" s="6" t="n">
        <f aca="false">IF(C6666&gt;MEDIAN(C$5:C$8004),1,0)</f>
        <v>1</v>
      </c>
      <c r="R6666" s="6" t="n">
        <f aca="false">IF(D6666&gt;2,1,0)</f>
        <v>0</v>
      </c>
    </row>
    <row r="6667" customFormat="false" ht="15" hidden="false" customHeight="true" outlineLevel="0" collapsed="false">
      <c r="A6667" s="6" t="n">
        <f aca="false">1_Data_EDA!O6668</f>
        <v>1</v>
      </c>
      <c r="B6667" s="6" t="n">
        <f aca="false">1_Data_EDA!H6668</f>
        <v>1</v>
      </c>
      <c r="C6667" s="7" t="n">
        <f aca="false">1_Data_EDA!I6668</f>
        <v>50</v>
      </c>
      <c r="D6667" s="6" t="n">
        <f aca="false">1_Data_EDA!J6668</f>
        <v>5</v>
      </c>
      <c r="E6667" s="7" t="n">
        <f aca="false">1_Data_EDA!K6668</f>
        <v>250</v>
      </c>
      <c r="F6667" s="7" t="n">
        <f aca="false">1_Data_EDA!L6668</f>
        <v>12.5</v>
      </c>
      <c r="G6667" s="8" t="n">
        <f aca="false">1_Data_EDA!M6668</f>
        <v>0.050000001</v>
      </c>
      <c r="H6667" s="6" t="n">
        <f aca="false">IF(1_Data_EDA!B6668="First Class",1,0)</f>
        <v>1</v>
      </c>
      <c r="I6667" s="6" t="n">
        <f aca="false">IF(1_Data_EDA!B6668="Second Class",1,0)</f>
        <v>0</v>
      </c>
      <c r="J6667" s="6" t="n">
        <f aca="false">IF(1_Data_EDA!B6668="Same Day",1,0)</f>
        <v>0</v>
      </c>
      <c r="K6667" s="6" t="n">
        <f aca="false">IF(1_Data_EDA!C6668="Corporate",1,0)</f>
        <v>0</v>
      </c>
      <c r="L6667" s="6" t="n">
        <f aca="false">IF(1_Data_EDA!C6668="Home Office",1,0)</f>
        <v>0</v>
      </c>
      <c r="M6667" s="6" t="n">
        <f aca="false">IF(1_Data_EDA!D6668="Europe",1,0)</f>
        <v>0</v>
      </c>
      <c r="N6667" s="6" t="n">
        <f aca="false">IF(1_Data_EDA!D6668="LATAM",1,0)</f>
        <v>1</v>
      </c>
      <c r="O6667" s="6" t="n">
        <f aca="false">IF(1_Data_EDA!D6668="Pacific Asia",1,0)</f>
        <v>0</v>
      </c>
      <c r="P6667" s="6" t="n">
        <f aca="false">IF(1_Data_EDA!D6668="USCA",1,0)</f>
        <v>0</v>
      </c>
      <c r="Q6667" s="6" t="n">
        <f aca="false">IF(C6667&gt;MEDIAN(C$5:C$8004),1,0)</f>
        <v>0</v>
      </c>
      <c r="R6667" s="6" t="n">
        <f aca="false">IF(D6667&gt;2,1,0)</f>
        <v>1</v>
      </c>
    </row>
    <row r="6668" customFormat="false" ht="15" hidden="false" customHeight="true" outlineLevel="0" collapsed="false">
      <c r="A6668" s="6" t="n">
        <f aca="false">1_Data_EDA!O6669</f>
        <v>1</v>
      </c>
      <c r="B6668" s="6" t="n">
        <f aca="false">1_Data_EDA!H6669</f>
        <v>1</v>
      </c>
      <c r="C6668" s="7" t="n">
        <f aca="false">1_Data_EDA!I6669</f>
        <v>199.9900055</v>
      </c>
      <c r="D6668" s="6" t="n">
        <f aca="false">1_Data_EDA!J6669</f>
        <v>1</v>
      </c>
      <c r="E6668" s="7" t="n">
        <f aca="false">1_Data_EDA!K6669</f>
        <v>199.9900055</v>
      </c>
      <c r="F6668" s="7" t="n">
        <f aca="false">1_Data_EDA!L6669</f>
        <v>2</v>
      </c>
      <c r="G6668" s="8" t="n">
        <f aca="false">1_Data_EDA!M6669</f>
        <v>0.01</v>
      </c>
      <c r="H6668" s="6" t="n">
        <f aca="false">IF(1_Data_EDA!B6669="First Class",1,0)</f>
        <v>1</v>
      </c>
      <c r="I6668" s="6" t="n">
        <f aca="false">IF(1_Data_EDA!B6669="Second Class",1,0)</f>
        <v>0</v>
      </c>
      <c r="J6668" s="6" t="n">
        <f aca="false">IF(1_Data_EDA!B6669="Same Day",1,0)</f>
        <v>0</v>
      </c>
      <c r="K6668" s="6" t="n">
        <f aca="false">IF(1_Data_EDA!C6669="Corporate",1,0)</f>
        <v>0</v>
      </c>
      <c r="L6668" s="6" t="n">
        <f aca="false">IF(1_Data_EDA!C6669="Home Office",1,0)</f>
        <v>0</v>
      </c>
      <c r="M6668" s="6" t="n">
        <f aca="false">IF(1_Data_EDA!D6669="Europe",1,0)</f>
        <v>0</v>
      </c>
      <c r="N6668" s="6" t="n">
        <f aca="false">IF(1_Data_EDA!D6669="LATAM",1,0)</f>
        <v>0</v>
      </c>
      <c r="O6668" s="6" t="n">
        <f aca="false">IF(1_Data_EDA!D6669="Pacific Asia",1,0)</f>
        <v>0</v>
      </c>
      <c r="P6668" s="6" t="n">
        <f aca="false">IF(1_Data_EDA!D6669="USCA",1,0)</f>
        <v>0</v>
      </c>
      <c r="Q6668" s="6" t="n">
        <f aca="false">IF(C6668&gt;MEDIAN(C$5:C$8004),1,0)</f>
        <v>1</v>
      </c>
      <c r="R6668" s="6" t="n">
        <f aca="false">IF(D6668&gt;2,1,0)</f>
        <v>0</v>
      </c>
    </row>
    <row r="6669" customFormat="false" ht="15" hidden="false" customHeight="true" outlineLevel="0" collapsed="false">
      <c r="A6669" s="6" t="n">
        <f aca="false">1_Data_EDA!O6670</f>
        <v>0</v>
      </c>
      <c r="B6669" s="6" t="n">
        <f aca="false">1_Data_EDA!H6670</f>
        <v>4</v>
      </c>
      <c r="C6669" s="7" t="n">
        <f aca="false">1_Data_EDA!I6670</f>
        <v>59.99000168</v>
      </c>
      <c r="D6669" s="6" t="n">
        <f aca="false">1_Data_EDA!J6670</f>
        <v>1</v>
      </c>
      <c r="E6669" s="7" t="n">
        <f aca="false">1_Data_EDA!K6670</f>
        <v>59.99000168</v>
      </c>
      <c r="F6669" s="7" t="n">
        <f aca="false">1_Data_EDA!L6670</f>
        <v>10.19999981</v>
      </c>
      <c r="G6669" s="8" t="n">
        <f aca="false">1_Data_EDA!M6670</f>
        <v>0.170000002</v>
      </c>
      <c r="H6669" s="6" t="n">
        <f aca="false">IF(1_Data_EDA!B6670="First Class",1,0)</f>
        <v>0</v>
      </c>
      <c r="I6669" s="6" t="n">
        <f aca="false">IF(1_Data_EDA!B6670="Second Class",1,0)</f>
        <v>0</v>
      </c>
      <c r="J6669" s="6" t="n">
        <f aca="false">IF(1_Data_EDA!B6670="Same Day",1,0)</f>
        <v>0</v>
      </c>
      <c r="K6669" s="6" t="n">
        <f aca="false">IF(1_Data_EDA!C6670="Corporate",1,0)</f>
        <v>1</v>
      </c>
      <c r="L6669" s="6" t="n">
        <f aca="false">IF(1_Data_EDA!C6670="Home Office",1,0)</f>
        <v>0</v>
      </c>
      <c r="M6669" s="6" t="n">
        <f aca="false">IF(1_Data_EDA!D6670="Europe",1,0)</f>
        <v>0</v>
      </c>
      <c r="N6669" s="6" t="n">
        <f aca="false">IF(1_Data_EDA!D6670="LATAM",1,0)</f>
        <v>0</v>
      </c>
      <c r="O6669" s="6" t="n">
        <f aca="false">IF(1_Data_EDA!D6670="Pacific Asia",1,0)</f>
        <v>1</v>
      </c>
      <c r="P6669" s="6" t="n">
        <f aca="false">IF(1_Data_EDA!D6670="USCA",1,0)</f>
        <v>0</v>
      </c>
      <c r="Q6669" s="6" t="n">
        <f aca="false">IF(C6669&gt;MEDIAN(C$5:C$8004),1,0)</f>
        <v>0</v>
      </c>
      <c r="R6669" s="6" t="n">
        <f aca="false">IF(D6669&gt;2,1,0)</f>
        <v>0</v>
      </c>
    </row>
    <row r="6670" customFormat="false" ht="15" hidden="false" customHeight="true" outlineLevel="0" collapsed="false">
      <c r="A6670" s="6" t="n">
        <f aca="false">1_Data_EDA!O6671</f>
        <v>1</v>
      </c>
      <c r="B6670" s="6" t="n">
        <f aca="false">1_Data_EDA!H6671</f>
        <v>1</v>
      </c>
      <c r="C6670" s="7" t="n">
        <f aca="false">1_Data_EDA!I6671</f>
        <v>50</v>
      </c>
      <c r="D6670" s="6" t="n">
        <f aca="false">1_Data_EDA!J6671</f>
        <v>5</v>
      </c>
      <c r="E6670" s="7" t="n">
        <f aca="false">1_Data_EDA!K6671</f>
        <v>250</v>
      </c>
      <c r="F6670" s="7" t="n">
        <f aca="false">1_Data_EDA!L6671</f>
        <v>0</v>
      </c>
      <c r="G6670" s="8" t="n">
        <f aca="false">1_Data_EDA!M6671</f>
        <v>0</v>
      </c>
      <c r="H6670" s="6" t="n">
        <f aca="false">IF(1_Data_EDA!B6671="First Class",1,0)</f>
        <v>1</v>
      </c>
      <c r="I6670" s="6" t="n">
        <f aca="false">IF(1_Data_EDA!B6671="Second Class",1,0)</f>
        <v>0</v>
      </c>
      <c r="J6670" s="6" t="n">
        <f aca="false">IF(1_Data_EDA!B6671="Same Day",1,0)</f>
        <v>0</v>
      </c>
      <c r="K6670" s="6" t="n">
        <f aca="false">IF(1_Data_EDA!C6671="Corporate",1,0)</f>
        <v>0</v>
      </c>
      <c r="L6670" s="6" t="n">
        <f aca="false">IF(1_Data_EDA!C6671="Home Office",1,0)</f>
        <v>0</v>
      </c>
      <c r="M6670" s="6" t="n">
        <f aca="false">IF(1_Data_EDA!D6671="Europe",1,0)</f>
        <v>0</v>
      </c>
      <c r="N6670" s="6" t="n">
        <f aca="false">IF(1_Data_EDA!D6671="LATAM",1,0)</f>
        <v>0</v>
      </c>
      <c r="O6670" s="6" t="n">
        <f aca="false">IF(1_Data_EDA!D6671="Pacific Asia",1,0)</f>
        <v>1</v>
      </c>
      <c r="P6670" s="6" t="n">
        <f aca="false">IF(1_Data_EDA!D6671="USCA",1,0)</f>
        <v>0</v>
      </c>
      <c r="Q6670" s="6" t="n">
        <f aca="false">IF(C6670&gt;MEDIAN(C$5:C$8004),1,0)</f>
        <v>0</v>
      </c>
      <c r="R6670" s="6" t="n">
        <f aca="false">IF(D6670&gt;2,1,0)</f>
        <v>1</v>
      </c>
    </row>
    <row r="6671" customFormat="false" ht="15" hidden="false" customHeight="true" outlineLevel="0" collapsed="false">
      <c r="A6671" s="6" t="n">
        <f aca="false">1_Data_EDA!O6672</f>
        <v>0</v>
      </c>
      <c r="B6671" s="6" t="n">
        <f aca="false">1_Data_EDA!H6672</f>
        <v>4</v>
      </c>
      <c r="C6671" s="7" t="n">
        <f aca="false">1_Data_EDA!I6672</f>
        <v>59.99000168</v>
      </c>
      <c r="D6671" s="6" t="n">
        <f aca="false">1_Data_EDA!J6672</f>
        <v>1</v>
      </c>
      <c r="E6671" s="7" t="n">
        <f aca="false">1_Data_EDA!K6672</f>
        <v>59.99000168</v>
      </c>
      <c r="F6671" s="7" t="n">
        <f aca="false">1_Data_EDA!L6672</f>
        <v>4.199999809</v>
      </c>
      <c r="G6671" s="8" t="n">
        <f aca="false">1_Data_EDA!M6672</f>
        <v>0.07</v>
      </c>
      <c r="H6671" s="6" t="n">
        <f aca="false">IF(1_Data_EDA!B6672="First Class",1,0)</f>
        <v>0</v>
      </c>
      <c r="I6671" s="6" t="n">
        <f aca="false">IF(1_Data_EDA!B6672="Second Class",1,0)</f>
        <v>0</v>
      </c>
      <c r="J6671" s="6" t="n">
        <f aca="false">IF(1_Data_EDA!B6672="Same Day",1,0)</f>
        <v>0</v>
      </c>
      <c r="K6671" s="6" t="n">
        <f aca="false">IF(1_Data_EDA!C6672="Corporate",1,0)</f>
        <v>1</v>
      </c>
      <c r="L6671" s="6" t="n">
        <f aca="false">IF(1_Data_EDA!C6672="Home Office",1,0)</f>
        <v>0</v>
      </c>
      <c r="M6671" s="6" t="n">
        <f aca="false">IF(1_Data_EDA!D6672="Europe",1,0)</f>
        <v>1</v>
      </c>
      <c r="N6671" s="6" t="n">
        <f aca="false">IF(1_Data_EDA!D6672="LATAM",1,0)</f>
        <v>0</v>
      </c>
      <c r="O6671" s="6" t="n">
        <f aca="false">IF(1_Data_EDA!D6672="Pacific Asia",1,0)</f>
        <v>0</v>
      </c>
      <c r="P6671" s="6" t="n">
        <f aca="false">IF(1_Data_EDA!D6672="USCA",1,0)</f>
        <v>0</v>
      </c>
      <c r="Q6671" s="6" t="n">
        <f aca="false">IF(C6671&gt;MEDIAN(C$5:C$8004),1,0)</f>
        <v>0</v>
      </c>
      <c r="R6671" s="6" t="n">
        <f aca="false">IF(D6671&gt;2,1,0)</f>
        <v>0</v>
      </c>
    </row>
    <row r="6672" customFormat="false" ht="15" hidden="false" customHeight="true" outlineLevel="0" collapsed="false">
      <c r="A6672" s="6" t="n">
        <f aca="false">1_Data_EDA!O6673</f>
        <v>1</v>
      </c>
      <c r="B6672" s="6" t="n">
        <f aca="false">1_Data_EDA!H6673</f>
        <v>2</v>
      </c>
      <c r="C6672" s="7" t="n">
        <f aca="false">1_Data_EDA!I6673</f>
        <v>199.9900055</v>
      </c>
      <c r="D6672" s="6" t="n">
        <f aca="false">1_Data_EDA!J6673</f>
        <v>1</v>
      </c>
      <c r="E6672" s="7" t="n">
        <f aca="false">1_Data_EDA!K6673</f>
        <v>199.9900055</v>
      </c>
      <c r="F6672" s="7" t="n">
        <f aca="false">1_Data_EDA!L6673</f>
        <v>20</v>
      </c>
      <c r="G6672" s="8" t="n">
        <f aca="false">1_Data_EDA!M6673</f>
        <v>0.100000001</v>
      </c>
      <c r="H6672" s="6" t="n">
        <f aca="false">IF(1_Data_EDA!B6673="First Class",1,0)</f>
        <v>0</v>
      </c>
      <c r="I6672" s="6" t="n">
        <f aca="false">IF(1_Data_EDA!B6673="Second Class",1,0)</f>
        <v>1</v>
      </c>
      <c r="J6672" s="6" t="n">
        <f aca="false">IF(1_Data_EDA!B6673="Same Day",1,0)</f>
        <v>0</v>
      </c>
      <c r="K6672" s="6" t="n">
        <f aca="false">IF(1_Data_EDA!C6673="Corporate",1,0)</f>
        <v>1</v>
      </c>
      <c r="L6672" s="6" t="n">
        <f aca="false">IF(1_Data_EDA!C6673="Home Office",1,0)</f>
        <v>0</v>
      </c>
      <c r="M6672" s="6" t="n">
        <f aca="false">IF(1_Data_EDA!D6673="Europe",1,0)</f>
        <v>1</v>
      </c>
      <c r="N6672" s="6" t="n">
        <f aca="false">IF(1_Data_EDA!D6673="LATAM",1,0)</f>
        <v>0</v>
      </c>
      <c r="O6672" s="6" t="n">
        <f aca="false">IF(1_Data_EDA!D6673="Pacific Asia",1,0)</f>
        <v>0</v>
      </c>
      <c r="P6672" s="6" t="n">
        <f aca="false">IF(1_Data_EDA!D6673="USCA",1,0)</f>
        <v>0</v>
      </c>
      <c r="Q6672" s="6" t="n">
        <f aca="false">IF(C6672&gt;MEDIAN(C$5:C$8004),1,0)</f>
        <v>1</v>
      </c>
      <c r="R6672" s="6" t="n">
        <f aca="false">IF(D6672&gt;2,1,0)</f>
        <v>0</v>
      </c>
    </row>
    <row r="6673" customFormat="false" ht="15" hidden="false" customHeight="true" outlineLevel="0" collapsed="false">
      <c r="A6673" s="6" t="n">
        <f aca="false">1_Data_EDA!O6674</f>
        <v>1</v>
      </c>
      <c r="B6673" s="6" t="n">
        <f aca="false">1_Data_EDA!H6674</f>
        <v>2</v>
      </c>
      <c r="C6673" s="7" t="n">
        <f aca="false">1_Data_EDA!I6674</f>
        <v>299.980011</v>
      </c>
      <c r="D6673" s="6" t="n">
        <f aca="false">1_Data_EDA!J6674</f>
        <v>1</v>
      </c>
      <c r="E6673" s="7" t="n">
        <f aca="false">1_Data_EDA!K6674</f>
        <v>299.980011</v>
      </c>
      <c r="F6673" s="7" t="n">
        <f aca="false">1_Data_EDA!L6674</f>
        <v>30</v>
      </c>
      <c r="G6673" s="8" t="n">
        <f aca="false">1_Data_EDA!M6674</f>
        <v>0.100000001</v>
      </c>
      <c r="H6673" s="6" t="n">
        <f aca="false">IF(1_Data_EDA!B6674="First Class",1,0)</f>
        <v>0</v>
      </c>
      <c r="I6673" s="6" t="n">
        <f aca="false">IF(1_Data_EDA!B6674="Second Class",1,0)</f>
        <v>1</v>
      </c>
      <c r="J6673" s="6" t="n">
        <f aca="false">IF(1_Data_EDA!B6674="Same Day",1,0)</f>
        <v>0</v>
      </c>
      <c r="K6673" s="6" t="n">
        <f aca="false">IF(1_Data_EDA!C6674="Corporate",1,0)</f>
        <v>1</v>
      </c>
      <c r="L6673" s="6" t="n">
        <f aca="false">IF(1_Data_EDA!C6674="Home Office",1,0)</f>
        <v>0</v>
      </c>
      <c r="M6673" s="6" t="n">
        <f aca="false">IF(1_Data_EDA!D6674="Europe",1,0)</f>
        <v>0</v>
      </c>
      <c r="N6673" s="6" t="n">
        <f aca="false">IF(1_Data_EDA!D6674="LATAM",1,0)</f>
        <v>0</v>
      </c>
      <c r="O6673" s="6" t="n">
        <f aca="false">IF(1_Data_EDA!D6674="Pacific Asia",1,0)</f>
        <v>0</v>
      </c>
      <c r="P6673" s="6" t="n">
        <f aca="false">IF(1_Data_EDA!D6674="USCA",1,0)</f>
        <v>1</v>
      </c>
      <c r="Q6673" s="6" t="n">
        <f aca="false">IF(C6673&gt;MEDIAN(C$5:C$8004),1,0)</f>
        <v>1</v>
      </c>
      <c r="R6673" s="6" t="n">
        <f aca="false">IF(D6673&gt;2,1,0)</f>
        <v>0</v>
      </c>
    </row>
    <row r="6674" customFormat="false" ht="15" hidden="false" customHeight="true" outlineLevel="0" collapsed="false">
      <c r="A6674" s="6" t="n">
        <f aca="false">1_Data_EDA!O6675</f>
        <v>0</v>
      </c>
      <c r="B6674" s="6" t="n">
        <f aca="false">1_Data_EDA!H6675</f>
        <v>4</v>
      </c>
      <c r="C6674" s="7" t="n">
        <f aca="false">1_Data_EDA!I6675</f>
        <v>99.98999786</v>
      </c>
      <c r="D6674" s="6" t="n">
        <f aca="false">1_Data_EDA!J6675</f>
        <v>1</v>
      </c>
      <c r="E6674" s="7" t="n">
        <f aca="false">1_Data_EDA!K6675</f>
        <v>99.98999786</v>
      </c>
      <c r="F6674" s="7" t="n">
        <f aca="false">1_Data_EDA!L6675</f>
        <v>16</v>
      </c>
      <c r="G6674" s="8" t="n">
        <f aca="false">1_Data_EDA!M6675</f>
        <v>0.159999996</v>
      </c>
      <c r="H6674" s="6" t="n">
        <f aca="false">IF(1_Data_EDA!B6675="First Class",1,0)</f>
        <v>0</v>
      </c>
      <c r="I6674" s="6" t="n">
        <f aca="false">IF(1_Data_EDA!B6675="Second Class",1,0)</f>
        <v>0</v>
      </c>
      <c r="J6674" s="6" t="n">
        <f aca="false">IF(1_Data_EDA!B6675="Same Day",1,0)</f>
        <v>0</v>
      </c>
      <c r="K6674" s="6" t="n">
        <f aca="false">IF(1_Data_EDA!C6675="Corporate",1,0)</f>
        <v>0</v>
      </c>
      <c r="L6674" s="6" t="n">
        <f aca="false">IF(1_Data_EDA!C6675="Home Office",1,0)</f>
        <v>1</v>
      </c>
      <c r="M6674" s="6" t="n">
        <f aca="false">IF(1_Data_EDA!D6675="Europe",1,0)</f>
        <v>1</v>
      </c>
      <c r="N6674" s="6" t="n">
        <f aca="false">IF(1_Data_EDA!D6675="LATAM",1,0)</f>
        <v>0</v>
      </c>
      <c r="O6674" s="6" t="n">
        <f aca="false">IF(1_Data_EDA!D6675="Pacific Asia",1,0)</f>
        <v>0</v>
      </c>
      <c r="P6674" s="6" t="n">
        <f aca="false">IF(1_Data_EDA!D6675="USCA",1,0)</f>
        <v>0</v>
      </c>
      <c r="Q6674" s="6" t="n">
        <f aca="false">IF(C6674&gt;MEDIAN(C$5:C$8004),1,0)</f>
        <v>1</v>
      </c>
      <c r="R6674" s="6" t="n">
        <f aca="false">IF(D6674&gt;2,1,0)</f>
        <v>0</v>
      </c>
    </row>
    <row r="6675" customFormat="false" ht="15" hidden="false" customHeight="true" outlineLevel="0" collapsed="false">
      <c r="A6675" s="6" t="n">
        <f aca="false">1_Data_EDA!O6676</f>
        <v>1</v>
      </c>
      <c r="B6675" s="6" t="n">
        <f aca="false">1_Data_EDA!H6676</f>
        <v>4</v>
      </c>
      <c r="C6675" s="7" t="n">
        <f aca="false">1_Data_EDA!I6676</f>
        <v>49.97999954</v>
      </c>
      <c r="D6675" s="6" t="n">
        <f aca="false">1_Data_EDA!J6676</f>
        <v>5</v>
      </c>
      <c r="E6675" s="7" t="n">
        <f aca="false">1_Data_EDA!K6676</f>
        <v>249.8999939</v>
      </c>
      <c r="F6675" s="7" t="n">
        <f aca="false">1_Data_EDA!L6676</f>
        <v>42.47999954</v>
      </c>
      <c r="G6675" s="8" t="n">
        <f aca="false">1_Data_EDA!M6676</f>
        <v>0.170000002</v>
      </c>
      <c r="H6675" s="6" t="n">
        <f aca="false">IF(1_Data_EDA!B6676="First Class",1,0)</f>
        <v>0</v>
      </c>
      <c r="I6675" s="6" t="n">
        <f aca="false">IF(1_Data_EDA!B6676="Second Class",1,0)</f>
        <v>0</v>
      </c>
      <c r="J6675" s="6" t="n">
        <f aca="false">IF(1_Data_EDA!B6676="Same Day",1,0)</f>
        <v>0</v>
      </c>
      <c r="K6675" s="6" t="n">
        <f aca="false">IF(1_Data_EDA!C6676="Corporate",1,0)</f>
        <v>0</v>
      </c>
      <c r="L6675" s="6" t="n">
        <f aca="false">IF(1_Data_EDA!C6676="Home Office",1,0)</f>
        <v>1</v>
      </c>
      <c r="M6675" s="6" t="n">
        <f aca="false">IF(1_Data_EDA!D6676="Europe",1,0)</f>
        <v>0</v>
      </c>
      <c r="N6675" s="6" t="n">
        <f aca="false">IF(1_Data_EDA!D6676="LATAM",1,0)</f>
        <v>1</v>
      </c>
      <c r="O6675" s="6" t="n">
        <f aca="false">IF(1_Data_EDA!D6676="Pacific Asia",1,0)</f>
        <v>0</v>
      </c>
      <c r="P6675" s="6" t="n">
        <f aca="false">IF(1_Data_EDA!D6676="USCA",1,0)</f>
        <v>0</v>
      </c>
      <c r="Q6675" s="6" t="n">
        <f aca="false">IF(C6675&gt;MEDIAN(C$5:C$8004),1,0)</f>
        <v>0</v>
      </c>
      <c r="R6675" s="6" t="n">
        <f aca="false">IF(D6675&gt;2,1,0)</f>
        <v>1</v>
      </c>
    </row>
    <row r="6676" customFormat="false" ht="15" hidden="false" customHeight="true" outlineLevel="0" collapsed="false">
      <c r="A6676" s="6" t="n">
        <f aca="false">1_Data_EDA!O6677</f>
        <v>1</v>
      </c>
      <c r="B6676" s="6" t="n">
        <f aca="false">1_Data_EDA!H6677</f>
        <v>4</v>
      </c>
      <c r="C6676" s="7" t="n">
        <f aca="false">1_Data_EDA!I6677</f>
        <v>210.8500061</v>
      </c>
      <c r="D6676" s="6" t="n">
        <f aca="false">1_Data_EDA!J6677</f>
        <v>1</v>
      </c>
      <c r="E6676" s="7" t="n">
        <f aca="false">1_Data_EDA!K6677</f>
        <v>210.8500061</v>
      </c>
      <c r="F6676" s="7" t="n">
        <f aca="false">1_Data_EDA!L6677</f>
        <v>52.70999908</v>
      </c>
      <c r="G6676" s="8" t="n">
        <f aca="false">1_Data_EDA!M6677</f>
        <v>0.25</v>
      </c>
      <c r="H6676" s="6" t="n">
        <f aca="false">IF(1_Data_EDA!B6677="First Class",1,0)</f>
        <v>0</v>
      </c>
      <c r="I6676" s="6" t="n">
        <f aca="false">IF(1_Data_EDA!B6677="Second Class",1,0)</f>
        <v>0</v>
      </c>
      <c r="J6676" s="6" t="n">
        <f aca="false">IF(1_Data_EDA!B6677="Same Day",1,0)</f>
        <v>0</v>
      </c>
      <c r="K6676" s="6" t="n">
        <f aca="false">IF(1_Data_EDA!C6677="Corporate",1,0)</f>
        <v>0</v>
      </c>
      <c r="L6676" s="6" t="n">
        <f aca="false">IF(1_Data_EDA!C6677="Home Office",1,0)</f>
        <v>0</v>
      </c>
      <c r="M6676" s="6" t="n">
        <f aca="false">IF(1_Data_EDA!D6677="Europe",1,0)</f>
        <v>0</v>
      </c>
      <c r="N6676" s="6" t="n">
        <f aca="false">IF(1_Data_EDA!D6677="LATAM",1,0)</f>
        <v>0</v>
      </c>
      <c r="O6676" s="6" t="n">
        <f aca="false">IF(1_Data_EDA!D6677="Pacific Asia",1,0)</f>
        <v>1</v>
      </c>
      <c r="P6676" s="6" t="n">
        <f aca="false">IF(1_Data_EDA!D6677="USCA",1,0)</f>
        <v>0</v>
      </c>
      <c r="Q6676" s="6" t="n">
        <f aca="false">IF(C6676&gt;MEDIAN(C$5:C$8004),1,0)</f>
        <v>1</v>
      </c>
      <c r="R6676" s="6" t="n">
        <f aca="false">IF(D6676&gt;2,1,0)</f>
        <v>0</v>
      </c>
    </row>
    <row r="6677" customFormat="false" ht="15" hidden="false" customHeight="true" outlineLevel="0" collapsed="false">
      <c r="A6677" s="6" t="n">
        <f aca="false">1_Data_EDA!O6678</f>
        <v>0</v>
      </c>
      <c r="B6677" s="6" t="n">
        <f aca="false">1_Data_EDA!H6678</f>
        <v>4</v>
      </c>
      <c r="C6677" s="7" t="n">
        <f aca="false">1_Data_EDA!I6678</f>
        <v>25</v>
      </c>
      <c r="D6677" s="6" t="n">
        <f aca="false">1_Data_EDA!J6678</f>
        <v>2</v>
      </c>
      <c r="E6677" s="7" t="n">
        <f aca="false">1_Data_EDA!K6678</f>
        <v>50</v>
      </c>
      <c r="F6677" s="7" t="n">
        <f aca="false">1_Data_EDA!L6678</f>
        <v>10</v>
      </c>
      <c r="G6677" s="8" t="n">
        <f aca="false">1_Data_EDA!M6678</f>
        <v>0.200000003</v>
      </c>
      <c r="H6677" s="6" t="n">
        <f aca="false">IF(1_Data_EDA!B6678="First Class",1,0)</f>
        <v>0</v>
      </c>
      <c r="I6677" s="6" t="n">
        <f aca="false">IF(1_Data_EDA!B6678="Second Class",1,0)</f>
        <v>0</v>
      </c>
      <c r="J6677" s="6" t="n">
        <f aca="false">IF(1_Data_EDA!B6678="Same Day",1,0)</f>
        <v>0</v>
      </c>
      <c r="K6677" s="6" t="n">
        <f aca="false">IF(1_Data_EDA!C6678="Corporate",1,0)</f>
        <v>0</v>
      </c>
      <c r="L6677" s="6" t="n">
        <f aca="false">IF(1_Data_EDA!C6678="Home Office",1,0)</f>
        <v>0</v>
      </c>
      <c r="M6677" s="6" t="n">
        <f aca="false">IF(1_Data_EDA!D6678="Europe",1,0)</f>
        <v>1</v>
      </c>
      <c r="N6677" s="6" t="n">
        <f aca="false">IF(1_Data_EDA!D6678="LATAM",1,0)</f>
        <v>0</v>
      </c>
      <c r="O6677" s="6" t="n">
        <f aca="false">IF(1_Data_EDA!D6678="Pacific Asia",1,0)</f>
        <v>0</v>
      </c>
      <c r="P6677" s="6" t="n">
        <f aca="false">IF(1_Data_EDA!D6678="USCA",1,0)</f>
        <v>0</v>
      </c>
      <c r="Q6677" s="6" t="n">
        <f aca="false">IF(C6677&gt;MEDIAN(C$5:C$8004),1,0)</f>
        <v>0</v>
      </c>
      <c r="R6677" s="6" t="n">
        <f aca="false">IF(D6677&gt;2,1,0)</f>
        <v>0</v>
      </c>
    </row>
    <row r="6678" customFormat="false" ht="15" hidden="false" customHeight="true" outlineLevel="0" collapsed="false">
      <c r="A6678" s="6" t="n">
        <f aca="false">1_Data_EDA!O6679</f>
        <v>0</v>
      </c>
      <c r="B6678" s="6" t="n">
        <f aca="false">1_Data_EDA!H6679</f>
        <v>4</v>
      </c>
      <c r="C6678" s="7" t="n">
        <f aca="false">1_Data_EDA!I6679</f>
        <v>11.53999996</v>
      </c>
      <c r="D6678" s="6" t="n">
        <f aca="false">1_Data_EDA!J6679</f>
        <v>1</v>
      </c>
      <c r="E6678" s="7" t="n">
        <f aca="false">1_Data_EDA!K6679</f>
        <v>11.53999996</v>
      </c>
      <c r="F6678" s="7" t="n">
        <f aca="false">1_Data_EDA!L6679</f>
        <v>2.079999924</v>
      </c>
      <c r="G6678" s="8" t="n">
        <f aca="false">1_Data_EDA!M6679</f>
        <v>0.180000007</v>
      </c>
      <c r="H6678" s="6" t="n">
        <f aca="false">IF(1_Data_EDA!B6679="First Class",1,0)</f>
        <v>0</v>
      </c>
      <c r="I6678" s="6" t="n">
        <f aca="false">IF(1_Data_EDA!B6679="Second Class",1,0)</f>
        <v>0</v>
      </c>
      <c r="J6678" s="6" t="n">
        <f aca="false">IF(1_Data_EDA!B6679="Same Day",1,0)</f>
        <v>0</v>
      </c>
      <c r="K6678" s="6" t="n">
        <f aca="false">IF(1_Data_EDA!C6679="Corporate",1,0)</f>
        <v>1</v>
      </c>
      <c r="L6678" s="6" t="n">
        <f aca="false">IF(1_Data_EDA!C6679="Home Office",1,0)</f>
        <v>0</v>
      </c>
      <c r="M6678" s="6" t="n">
        <f aca="false">IF(1_Data_EDA!D6679="Europe",1,0)</f>
        <v>0</v>
      </c>
      <c r="N6678" s="6" t="n">
        <f aca="false">IF(1_Data_EDA!D6679="LATAM",1,0)</f>
        <v>0</v>
      </c>
      <c r="O6678" s="6" t="n">
        <f aca="false">IF(1_Data_EDA!D6679="Pacific Asia",1,0)</f>
        <v>1</v>
      </c>
      <c r="P6678" s="6" t="n">
        <f aca="false">IF(1_Data_EDA!D6679="USCA",1,0)</f>
        <v>0</v>
      </c>
      <c r="Q6678" s="6" t="n">
        <f aca="false">IF(C6678&gt;MEDIAN(C$5:C$8004),1,0)</f>
        <v>0</v>
      </c>
      <c r="R6678" s="6" t="n">
        <f aca="false">IF(D6678&gt;2,1,0)</f>
        <v>0</v>
      </c>
    </row>
    <row r="6679" customFormat="false" ht="15" hidden="false" customHeight="true" outlineLevel="0" collapsed="false">
      <c r="A6679" s="6" t="n">
        <f aca="false">1_Data_EDA!O6680</f>
        <v>0</v>
      </c>
      <c r="B6679" s="6" t="n">
        <f aca="false">1_Data_EDA!H6680</f>
        <v>4</v>
      </c>
      <c r="C6679" s="7" t="n">
        <f aca="false">1_Data_EDA!I6680</f>
        <v>59.99000168</v>
      </c>
      <c r="D6679" s="6" t="n">
        <f aca="false">1_Data_EDA!J6680</f>
        <v>3</v>
      </c>
      <c r="E6679" s="7" t="n">
        <f aca="false">1_Data_EDA!K6680</f>
        <v>179.9700012</v>
      </c>
      <c r="F6679" s="7" t="n">
        <f aca="false">1_Data_EDA!L6680</f>
        <v>7.199999809</v>
      </c>
      <c r="G6679" s="8" t="n">
        <f aca="false">1_Data_EDA!M6680</f>
        <v>0.039999999</v>
      </c>
      <c r="H6679" s="6" t="n">
        <f aca="false">IF(1_Data_EDA!B6680="First Class",1,0)</f>
        <v>0</v>
      </c>
      <c r="I6679" s="6" t="n">
        <f aca="false">IF(1_Data_EDA!B6680="Second Class",1,0)</f>
        <v>0</v>
      </c>
      <c r="J6679" s="6" t="n">
        <f aca="false">IF(1_Data_EDA!B6680="Same Day",1,0)</f>
        <v>0</v>
      </c>
      <c r="K6679" s="6" t="n">
        <f aca="false">IF(1_Data_EDA!C6680="Corporate",1,0)</f>
        <v>0</v>
      </c>
      <c r="L6679" s="6" t="n">
        <f aca="false">IF(1_Data_EDA!C6680="Home Office",1,0)</f>
        <v>0</v>
      </c>
      <c r="M6679" s="6" t="n">
        <f aca="false">IF(1_Data_EDA!D6680="Europe",1,0)</f>
        <v>0</v>
      </c>
      <c r="N6679" s="6" t="n">
        <f aca="false">IF(1_Data_EDA!D6680="LATAM",1,0)</f>
        <v>0</v>
      </c>
      <c r="O6679" s="6" t="n">
        <f aca="false">IF(1_Data_EDA!D6680="Pacific Asia",1,0)</f>
        <v>0</v>
      </c>
      <c r="P6679" s="6" t="n">
        <f aca="false">IF(1_Data_EDA!D6680="USCA",1,0)</f>
        <v>1</v>
      </c>
      <c r="Q6679" s="6" t="n">
        <f aca="false">IF(C6679&gt;MEDIAN(C$5:C$8004),1,0)</f>
        <v>0</v>
      </c>
      <c r="R6679" s="6" t="n">
        <f aca="false">IF(D6679&gt;2,1,0)</f>
        <v>1</v>
      </c>
    </row>
    <row r="6680" customFormat="false" ht="15" hidden="false" customHeight="true" outlineLevel="0" collapsed="false">
      <c r="A6680" s="6" t="n">
        <f aca="false">1_Data_EDA!O6681</f>
        <v>1</v>
      </c>
      <c r="B6680" s="6" t="n">
        <f aca="false">1_Data_EDA!H6681</f>
        <v>2</v>
      </c>
      <c r="C6680" s="7" t="n">
        <f aca="false">1_Data_EDA!I6681</f>
        <v>399.980011</v>
      </c>
      <c r="D6680" s="6" t="n">
        <f aca="false">1_Data_EDA!J6681</f>
        <v>1</v>
      </c>
      <c r="E6680" s="7" t="n">
        <f aca="false">1_Data_EDA!K6681</f>
        <v>399.980011</v>
      </c>
      <c r="F6680" s="7" t="n">
        <f aca="false">1_Data_EDA!L6681</f>
        <v>20</v>
      </c>
      <c r="G6680" s="8" t="n">
        <f aca="false">1_Data_EDA!M6681</f>
        <v>0.050000001</v>
      </c>
      <c r="H6680" s="6" t="n">
        <f aca="false">IF(1_Data_EDA!B6681="First Class",1,0)</f>
        <v>0</v>
      </c>
      <c r="I6680" s="6" t="n">
        <f aca="false">IF(1_Data_EDA!B6681="Second Class",1,0)</f>
        <v>1</v>
      </c>
      <c r="J6680" s="6" t="n">
        <f aca="false">IF(1_Data_EDA!B6681="Same Day",1,0)</f>
        <v>0</v>
      </c>
      <c r="K6680" s="6" t="n">
        <f aca="false">IF(1_Data_EDA!C6681="Corporate",1,0)</f>
        <v>0</v>
      </c>
      <c r="L6680" s="6" t="n">
        <f aca="false">IF(1_Data_EDA!C6681="Home Office",1,0)</f>
        <v>1</v>
      </c>
      <c r="M6680" s="6" t="n">
        <f aca="false">IF(1_Data_EDA!D6681="Europe",1,0)</f>
        <v>0</v>
      </c>
      <c r="N6680" s="6" t="n">
        <f aca="false">IF(1_Data_EDA!D6681="LATAM",1,0)</f>
        <v>1</v>
      </c>
      <c r="O6680" s="6" t="n">
        <f aca="false">IF(1_Data_EDA!D6681="Pacific Asia",1,0)</f>
        <v>0</v>
      </c>
      <c r="P6680" s="6" t="n">
        <f aca="false">IF(1_Data_EDA!D6681="USCA",1,0)</f>
        <v>0</v>
      </c>
      <c r="Q6680" s="6" t="n">
        <f aca="false">IF(C6680&gt;MEDIAN(C$5:C$8004),1,0)</f>
        <v>1</v>
      </c>
      <c r="R6680" s="6" t="n">
        <f aca="false">IF(D6680&gt;2,1,0)</f>
        <v>0</v>
      </c>
    </row>
    <row r="6681" customFormat="false" ht="15" hidden="false" customHeight="true" outlineLevel="0" collapsed="false">
      <c r="A6681" s="6" t="n">
        <f aca="false">1_Data_EDA!O6682</f>
        <v>1</v>
      </c>
      <c r="B6681" s="6" t="n">
        <f aca="false">1_Data_EDA!H6682</f>
        <v>1</v>
      </c>
      <c r="C6681" s="7" t="n">
        <f aca="false">1_Data_EDA!I6682</f>
        <v>49.97999954</v>
      </c>
      <c r="D6681" s="6" t="n">
        <f aca="false">1_Data_EDA!J6682</f>
        <v>3</v>
      </c>
      <c r="E6681" s="7" t="n">
        <f aca="false">1_Data_EDA!K6682</f>
        <v>149.9400024</v>
      </c>
      <c r="F6681" s="7" t="n">
        <f aca="false">1_Data_EDA!L6682</f>
        <v>22.48999977</v>
      </c>
      <c r="G6681" s="8" t="n">
        <f aca="false">1_Data_EDA!M6682</f>
        <v>0.150000006</v>
      </c>
      <c r="H6681" s="6" t="n">
        <f aca="false">IF(1_Data_EDA!B6682="First Class",1,0)</f>
        <v>1</v>
      </c>
      <c r="I6681" s="6" t="n">
        <f aca="false">IF(1_Data_EDA!B6682="Second Class",1,0)</f>
        <v>0</v>
      </c>
      <c r="J6681" s="6" t="n">
        <f aca="false">IF(1_Data_EDA!B6682="Same Day",1,0)</f>
        <v>0</v>
      </c>
      <c r="K6681" s="6" t="n">
        <f aca="false">IF(1_Data_EDA!C6682="Corporate",1,0)</f>
        <v>0</v>
      </c>
      <c r="L6681" s="6" t="n">
        <f aca="false">IF(1_Data_EDA!C6682="Home Office",1,0)</f>
        <v>0</v>
      </c>
      <c r="M6681" s="6" t="n">
        <f aca="false">IF(1_Data_EDA!D6682="Europe",1,0)</f>
        <v>0</v>
      </c>
      <c r="N6681" s="6" t="n">
        <f aca="false">IF(1_Data_EDA!D6682="LATAM",1,0)</f>
        <v>1</v>
      </c>
      <c r="O6681" s="6" t="n">
        <f aca="false">IF(1_Data_EDA!D6682="Pacific Asia",1,0)</f>
        <v>0</v>
      </c>
      <c r="P6681" s="6" t="n">
        <f aca="false">IF(1_Data_EDA!D6682="USCA",1,0)</f>
        <v>0</v>
      </c>
      <c r="Q6681" s="6" t="n">
        <f aca="false">IF(C6681&gt;MEDIAN(C$5:C$8004),1,0)</f>
        <v>0</v>
      </c>
      <c r="R6681" s="6" t="n">
        <f aca="false">IF(D6681&gt;2,1,0)</f>
        <v>1</v>
      </c>
    </row>
    <row r="6682" customFormat="false" ht="15" hidden="false" customHeight="true" outlineLevel="0" collapsed="false">
      <c r="A6682" s="6" t="n">
        <f aca="false">1_Data_EDA!O6683</f>
        <v>1</v>
      </c>
      <c r="B6682" s="6" t="n">
        <f aca="false">1_Data_EDA!H6683</f>
        <v>4</v>
      </c>
      <c r="C6682" s="7" t="n">
        <f aca="false">1_Data_EDA!I6683</f>
        <v>44.99000168</v>
      </c>
      <c r="D6682" s="6" t="n">
        <f aca="false">1_Data_EDA!J6683</f>
        <v>2</v>
      </c>
      <c r="E6682" s="7" t="n">
        <f aca="false">1_Data_EDA!K6683</f>
        <v>89.98000336</v>
      </c>
      <c r="F6682" s="7" t="n">
        <f aca="false">1_Data_EDA!L6683</f>
        <v>4.5</v>
      </c>
      <c r="G6682" s="8" t="n">
        <f aca="false">1_Data_EDA!M6683</f>
        <v>0.050000001</v>
      </c>
      <c r="H6682" s="6" t="n">
        <f aca="false">IF(1_Data_EDA!B6683="First Class",1,0)</f>
        <v>0</v>
      </c>
      <c r="I6682" s="6" t="n">
        <f aca="false">IF(1_Data_EDA!B6683="Second Class",1,0)</f>
        <v>0</v>
      </c>
      <c r="J6682" s="6" t="n">
        <f aca="false">IF(1_Data_EDA!B6683="Same Day",1,0)</f>
        <v>0</v>
      </c>
      <c r="K6682" s="6" t="n">
        <f aca="false">IF(1_Data_EDA!C6683="Corporate",1,0)</f>
        <v>0</v>
      </c>
      <c r="L6682" s="6" t="n">
        <f aca="false">IF(1_Data_EDA!C6683="Home Office",1,0)</f>
        <v>1</v>
      </c>
      <c r="M6682" s="6" t="n">
        <f aca="false">IF(1_Data_EDA!D6683="Europe",1,0)</f>
        <v>1</v>
      </c>
      <c r="N6682" s="6" t="n">
        <f aca="false">IF(1_Data_EDA!D6683="LATAM",1,0)</f>
        <v>0</v>
      </c>
      <c r="O6682" s="6" t="n">
        <f aca="false">IF(1_Data_EDA!D6683="Pacific Asia",1,0)</f>
        <v>0</v>
      </c>
      <c r="P6682" s="6" t="n">
        <f aca="false">IF(1_Data_EDA!D6683="USCA",1,0)</f>
        <v>0</v>
      </c>
      <c r="Q6682" s="6" t="n">
        <f aca="false">IF(C6682&gt;MEDIAN(C$5:C$8004),1,0)</f>
        <v>0</v>
      </c>
      <c r="R6682" s="6" t="n">
        <f aca="false">IF(D6682&gt;2,1,0)</f>
        <v>0</v>
      </c>
    </row>
    <row r="6683" customFormat="false" ht="15" hidden="false" customHeight="true" outlineLevel="0" collapsed="false">
      <c r="A6683" s="6" t="n">
        <f aca="false">1_Data_EDA!O6684</f>
        <v>0</v>
      </c>
      <c r="B6683" s="6" t="n">
        <f aca="false">1_Data_EDA!H6684</f>
        <v>4</v>
      </c>
      <c r="C6683" s="7" t="n">
        <f aca="false">1_Data_EDA!I6684</f>
        <v>59.99000168</v>
      </c>
      <c r="D6683" s="6" t="n">
        <f aca="false">1_Data_EDA!J6684</f>
        <v>2</v>
      </c>
      <c r="E6683" s="7" t="n">
        <f aca="false">1_Data_EDA!K6684</f>
        <v>119.9800034</v>
      </c>
      <c r="F6683" s="7" t="n">
        <f aca="false">1_Data_EDA!L6684</f>
        <v>0</v>
      </c>
      <c r="G6683" s="8" t="n">
        <f aca="false">1_Data_EDA!M6684</f>
        <v>0</v>
      </c>
      <c r="H6683" s="6" t="n">
        <f aca="false">IF(1_Data_EDA!B6684="First Class",1,0)</f>
        <v>0</v>
      </c>
      <c r="I6683" s="6" t="n">
        <f aca="false">IF(1_Data_EDA!B6684="Second Class",1,0)</f>
        <v>0</v>
      </c>
      <c r="J6683" s="6" t="n">
        <f aca="false">IF(1_Data_EDA!B6684="Same Day",1,0)</f>
        <v>0</v>
      </c>
      <c r="K6683" s="6" t="n">
        <f aca="false">IF(1_Data_EDA!C6684="Corporate",1,0)</f>
        <v>1</v>
      </c>
      <c r="L6683" s="6" t="n">
        <f aca="false">IF(1_Data_EDA!C6684="Home Office",1,0)</f>
        <v>0</v>
      </c>
      <c r="M6683" s="6" t="n">
        <f aca="false">IF(1_Data_EDA!D6684="Europe",1,0)</f>
        <v>0</v>
      </c>
      <c r="N6683" s="6" t="n">
        <f aca="false">IF(1_Data_EDA!D6684="LATAM",1,0)</f>
        <v>0</v>
      </c>
      <c r="O6683" s="6" t="n">
        <f aca="false">IF(1_Data_EDA!D6684="Pacific Asia",1,0)</f>
        <v>1</v>
      </c>
      <c r="P6683" s="6" t="n">
        <f aca="false">IF(1_Data_EDA!D6684="USCA",1,0)</f>
        <v>0</v>
      </c>
      <c r="Q6683" s="6" t="n">
        <f aca="false">IF(C6683&gt;MEDIAN(C$5:C$8004),1,0)</f>
        <v>0</v>
      </c>
      <c r="R6683" s="6" t="n">
        <f aca="false">IF(D6683&gt;2,1,0)</f>
        <v>0</v>
      </c>
    </row>
    <row r="6684" customFormat="false" ht="15" hidden="false" customHeight="true" outlineLevel="0" collapsed="false">
      <c r="A6684" s="6" t="n">
        <f aca="false">1_Data_EDA!O6685</f>
        <v>0</v>
      </c>
      <c r="B6684" s="6" t="n">
        <f aca="false">1_Data_EDA!H6685</f>
        <v>4</v>
      </c>
      <c r="C6684" s="7" t="n">
        <f aca="false">1_Data_EDA!I6685</f>
        <v>199.9900055</v>
      </c>
      <c r="D6684" s="6" t="n">
        <f aca="false">1_Data_EDA!J6685</f>
        <v>1</v>
      </c>
      <c r="E6684" s="7" t="n">
        <f aca="false">1_Data_EDA!K6685</f>
        <v>199.9900055</v>
      </c>
      <c r="F6684" s="7" t="n">
        <f aca="false">1_Data_EDA!L6685</f>
        <v>0</v>
      </c>
      <c r="G6684" s="8" t="n">
        <f aca="false">1_Data_EDA!M6685</f>
        <v>0</v>
      </c>
      <c r="H6684" s="6" t="n">
        <f aca="false">IF(1_Data_EDA!B6685="First Class",1,0)</f>
        <v>0</v>
      </c>
      <c r="I6684" s="6" t="n">
        <f aca="false">IF(1_Data_EDA!B6685="Second Class",1,0)</f>
        <v>0</v>
      </c>
      <c r="J6684" s="6" t="n">
        <f aca="false">IF(1_Data_EDA!B6685="Same Day",1,0)</f>
        <v>0</v>
      </c>
      <c r="K6684" s="6" t="n">
        <f aca="false">IF(1_Data_EDA!C6685="Corporate",1,0)</f>
        <v>0</v>
      </c>
      <c r="L6684" s="6" t="n">
        <f aca="false">IF(1_Data_EDA!C6685="Home Office",1,0)</f>
        <v>0</v>
      </c>
      <c r="M6684" s="6" t="n">
        <f aca="false">IF(1_Data_EDA!D6685="Europe",1,0)</f>
        <v>1</v>
      </c>
      <c r="N6684" s="6" t="n">
        <f aca="false">IF(1_Data_EDA!D6685="LATAM",1,0)</f>
        <v>0</v>
      </c>
      <c r="O6684" s="6" t="n">
        <f aca="false">IF(1_Data_EDA!D6685="Pacific Asia",1,0)</f>
        <v>0</v>
      </c>
      <c r="P6684" s="6" t="n">
        <f aca="false">IF(1_Data_EDA!D6685="USCA",1,0)</f>
        <v>0</v>
      </c>
      <c r="Q6684" s="6" t="n">
        <f aca="false">IF(C6684&gt;MEDIAN(C$5:C$8004),1,0)</f>
        <v>1</v>
      </c>
      <c r="R6684" s="6" t="n">
        <f aca="false">IF(D6684&gt;2,1,0)</f>
        <v>0</v>
      </c>
    </row>
    <row r="6685" customFormat="false" ht="15" hidden="false" customHeight="true" outlineLevel="0" collapsed="false">
      <c r="A6685" s="6" t="n">
        <f aca="false">1_Data_EDA!O6686</f>
        <v>1</v>
      </c>
      <c r="B6685" s="6" t="n">
        <f aca="false">1_Data_EDA!H6686</f>
        <v>2</v>
      </c>
      <c r="C6685" s="7" t="n">
        <f aca="false">1_Data_EDA!I6686</f>
        <v>129.9900055</v>
      </c>
      <c r="D6685" s="6" t="n">
        <f aca="false">1_Data_EDA!J6686</f>
        <v>1</v>
      </c>
      <c r="E6685" s="7" t="n">
        <f aca="false">1_Data_EDA!K6686</f>
        <v>129.9900055</v>
      </c>
      <c r="F6685" s="7" t="n">
        <f aca="false">1_Data_EDA!L6686</f>
        <v>7.150000095</v>
      </c>
      <c r="G6685" s="8" t="n">
        <f aca="false">1_Data_EDA!M6686</f>
        <v>0.059999999</v>
      </c>
      <c r="H6685" s="6" t="n">
        <f aca="false">IF(1_Data_EDA!B6686="First Class",1,0)</f>
        <v>0</v>
      </c>
      <c r="I6685" s="6" t="n">
        <f aca="false">IF(1_Data_EDA!B6686="Second Class",1,0)</f>
        <v>1</v>
      </c>
      <c r="J6685" s="6" t="n">
        <f aca="false">IF(1_Data_EDA!B6686="Same Day",1,0)</f>
        <v>0</v>
      </c>
      <c r="K6685" s="6" t="n">
        <f aca="false">IF(1_Data_EDA!C6686="Corporate",1,0)</f>
        <v>1</v>
      </c>
      <c r="L6685" s="6" t="n">
        <f aca="false">IF(1_Data_EDA!C6686="Home Office",1,0)</f>
        <v>0</v>
      </c>
      <c r="M6685" s="6" t="n">
        <f aca="false">IF(1_Data_EDA!D6686="Europe",1,0)</f>
        <v>0</v>
      </c>
      <c r="N6685" s="6" t="n">
        <f aca="false">IF(1_Data_EDA!D6686="LATAM",1,0)</f>
        <v>1</v>
      </c>
      <c r="O6685" s="6" t="n">
        <f aca="false">IF(1_Data_EDA!D6686="Pacific Asia",1,0)</f>
        <v>0</v>
      </c>
      <c r="P6685" s="6" t="n">
        <f aca="false">IF(1_Data_EDA!D6686="USCA",1,0)</f>
        <v>0</v>
      </c>
      <c r="Q6685" s="6" t="n">
        <f aca="false">IF(C6685&gt;MEDIAN(C$5:C$8004),1,0)</f>
        <v>1</v>
      </c>
      <c r="R6685" s="6" t="n">
        <f aca="false">IF(D6685&gt;2,1,0)</f>
        <v>0</v>
      </c>
    </row>
    <row r="6686" customFormat="false" ht="15" hidden="false" customHeight="true" outlineLevel="0" collapsed="false">
      <c r="A6686" s="6" t="n">
        <f aca="false">1_Data_EDA!O6687</f>
        <v>1</v>
      </c>
      <c r="B6686" s="6" t="n">
        <f aca="false">1_Data_EDA!H6687</f>
        <v>2</v>
      </c>
      <c r="C6686" s="7" t="n">
        <f aca="false">1_Data_EDA!I6687</f>
        <v>199.9900055</v>
      </c>
      <c r="D6686" s="6" t="n">
        <f aca="false">1_Data_EDA!J6687</f>
        <v>1</v>
      </c>
      <c r="E6686" s="7" t="n">
        <f aca="false">1_Data_EDA!K6687</f>
        <v>199.9900055</v>
      </c>
      <c r="F6686" s="7" t="n">
        <f aca="false">1_Data_EDA!L6687</f>
        <v>36</v>
      </c>
      <c r="G6686" s="8" t="n">
        <f aca="false">1_Data_EDA!M6687</f>
        <v>0.180000007</v>
      </c>
      <c r="H6686" s="6" t="n">
        <f aca="false">IF(1_Data_EDA!B6687="First Class",1,0)</f>
        <v>0</v>
      </c>
      <c r="I6686" s="6" t="n">
        <f aca="false">IF(1_Data_EDA!B6687="Second Class",1,0)</f>
        <v>1</v>
      </c>
      <c r="J6686" s="6" t="n">
        <f aca="false">IF(1_Data_EDA!B6687="Same Day",1,0)</f>
        <v>0</v>
      </c>
      <c r="K6686" s="6" t="n">
        <f aca="false">IF(1_Data_EDA!C6687="Corporate",1,0)</f>
        <v>0</v>
      </c>
      <c r="L6686" s="6" t="n">
        <f aca="false">IF(1_Data_EDA!C6687="Home Office",1,0)</f>
        <v>0</v>
      </c>
      <c r="M6686" s="6" t="n">
        <f aca="false">IF(1_Data_EDA!D6687="Europe",1,0)</f>
        <v>0</v>
      </c>
      <c r="N6686" s="6" t="n">
        <f aca="false">IF(1_Data_EDA!D6687="LATAM",1,0)</f>
        <v>0</v>
      </c>
      <c r="O6686" s="6" t="n">
        <f aca="false">IF(1_Data_EDA!D6687="Pacific Asia",1,0)</f>
        <v>0</v>
      </c>
      <c r="P6686" s="6" t="n">
        <f aca="false">IF(1_Data_EDA!D6687="USCA",1,0)</f>
        <v>0</v>
      </c>
      <c r="Q6686" s="6" t="n">
        <f aca="false">IF(C6686&gt;MEDIAN(C$5:C$8004),1,0)</f>
        <v>1</v>
      </c>
      <c r="R6686" s="6" t="n">
        <f aca="false">IF(D6686&gt;2,1,0)</f>
        <v>0</v>
      </c>
    </row>
    <row r="6687" customFormat="false" ht="15" hidden="false" customHeight="true" outlineLevel="0" collapsed="false">
      <c r="A6687" s="6" t="n">
        <f aca="false">1_Data_EDA!O6688</f>
        <v>0</v>
      </c>
      <c r="B6687" s="6" t="n">
        <f aca="false">1_Data_EDA!H6688</f>
        <v>0</v>
      </c>
      <c r="C6687" s="7" t="n">
        <f aca="false">1_Data_EDA!I6688</f>
        <v>399.980011</v>
      </c>
      <c r="D6687" s="6" t="n">
        <f aca="false">1_Data_EDA!J6688</f>
        <v>1</v>
      </c>
      <c r="E6687" s="7" t="n">
        <f aca="false">1_Data_EDA!K6688</f>
        <v>399.980011</v>
      </c>
      <c r="F6687" s="7" t="n">
        <f aca="false">1_Data_EDA!L6688</f>
        <v>28</v>
      </c>
      <c r="G6687" s="8" t="n">
        <f aca="false">1_Data_EDA!M6688</f>
        <v>0.07</v>
      </c>
      <c r="H6687" s="6" t="n">
        <f aca="false">IF(1_Data_EDA!B6688="First Class",1,0)</f>
        <v>0</v>
      </c>
      <c r="I6687" s="6" t="n">
        <f aca="false">IF(1_Data_EDA!B6688="Second Class",1,0)</f>
        <v>0</v>
      </c>
      <c r="J6687" s="6" t="n">
        <f aca="false">IF(1_Data_EDA!B6688="Same Day",1,0)</f>
        <v>1</v>
      </c>
      <c r="K6687" s="6" t="n">
        <f aca="false">IF(1_Data_EDA!C6688="Corporate",1,0)</f>
        <v>0</v>
      </c>
      <c r="L6687" s="6" t="n">
        <f aca="false">IF(1_Data_EDA!C6688="Home Office",1,0)</f>
        <v>1</v>
      </c>
      <c r="M6687" s="6" t="n">
        <f aca="false">IF(1_Data_EDA!D6688="Europe",1,0)</f>
        <v>1</v>
      </c>
      <c r="N6687" s="6" t="n">
        <f aca="false">IF(1_Data_EDA!D6688="LATAM",1,0)</f>
        <v>0</v>
      </c>
      <c r="O6687" s="6" t="n">
        <f aca="false">IF(1_Data_EDA!D6688="Pacific Asia",1,0)</f>
        <v>0</v>
      </c>
      <c r="P6687" s="6" t="n">
        <f aca="false">IF(1_Data_EDA!D6688="USCA",1,0)</f>
        <v>0</v>
      </c>
      <c r="Q6687" s="6" t="n">
        <f aca="false">IF(C6687&gt;MEDIAN(C$5:C$8004),1,0)</f>
        <v>1</v>
      </c>
      <c r="R6687" s="6" t="n">
        <f aca="false">IF(D6687&gt;2,1,0)</f>
        <v>0</v>
      </c>
    </row>
    <row r="6688" customFormat="false" ht="15" hidden="false" customHeight="true" outlineLevel="0" collapsed="false">
      <c r="A6688" s="6" t="n">
        <f aca="false">1_Data_EDA!O6689</f>
        <v>1</v>
      </c>
      <c r="B6688" s="6" t="n">
        <f aca="false">1_Data_EDA!H6689</f>
        <v>2</v>
      </c>
      <c r="C6688" s="7" t="n">
        <f aca="false">1_Data_EDA!I6689</f>
        <v>399.980011</v>
      </c>
      <c r="D6688" s="6" t="n">
        <f aca="false">1_Data_EDA!J6689</f>
        <v>1</v>
      </c>
      <c r="E6688" s="7" t="n">
        <f aca="false">1_Data_EDA!K6689</f>
        <v>399.980011</v>
      </c>
      <c r="F6688" s="7" t="n">
        <f aca="false">1_Data_EDA!L6689</f>
        <v>8</v>
      </c>
      <c r="G6688" s="8" t="n">
        <f aca="false">1_Data_EDA!M6689</f>
        <v>0.02</v>
      </c>
      <c r="H6688" s="6" t="n">
        <f aca="false">IF(1_Data_EDA!B6689="First Class",1,0)</f>
        <v>0</v>
      </c>
      <c r="I6688" s="6" t="n">
        <f aca="false">IF(1_Data_EDA!B6689="Second Class",1,0)</f>
        <v>1</v>
      </c>
      <c r="J6688" s="6" t="n">
        <f aca="false">IF(1_Data_EDA!B6689="Same Day",1,0)</f>
        <v>0</v>
      </c>
      <c r="K6688" s="6" t="n">
        <f aca="false">IF(1_Data_EDA!C6689="Corporate",1,0)</f>
        <v>0</v>
      </c>
      <c r="L6688" s="6" t="n">
        <f aca="false">IF(1_Data_EDA!C6689="Home Office",1,0)</f>
        <v>1</v>
      </c>
      <c r="M6688" s="6" t="n">
        <f aca="false">IF(1_Data_EDA!D6689="Europe",1,0)</f>
        <v>0</v>
      </c>
      <c r="N6688" s="6" t="n">
        <f aca="false">IF(1_Data_EDA!D6689="LATAM",1,0)</f>
        <v>1</v>
      </c>
      <c r="O6688" s="6" t="n">
        <f aca="false">IF(1_Data_EDA!D6689="Pacific Asia",1,0)</f>
        <v>0</v>
      </c>
      <c r="P6688" s="6" t="n">
        <f aca="false">IF(1_Data_EDA!D6689="USCA",1,0)</f>
        <v>0</v>
      </c>
      <c r="Q6688" s="6" t="n">
        <f aca="false">IF(C6688&gt;MEDIAN(C$5:C$8004),1,0)</f>
        <v>1</v>
      </c>
      <c r="R6688" s="6" t="n">
        <f aca="false">IF(D6688&gt;2,1,0)</f>
        <v>0</v>
      </c>
    </row>
    <row r="6689" customFormat="false" ht="15" hidden="false" customHeight="true" outlineLevel="0" collapsed="false">
      <c r="A6689" s="6" t="n">
        <f aca="false">1_Data_EDA!O6690</f>
        <v>0</v>
      </c>
      <c r="B6689" s="6" t="n">
        <f aca="false">1_Data_EDA!H6690</f>
        <v>4</v>
      </c>
      <c r="C6689" s="7" t="n">
        <f aca="false">1_Data_EDA!I6690</f>
        <v>299.980011</v>
      </c>
      <c r="D6689" s="6" t="n">
        <f aca="false">1_Data_EDA!J6690</f>
        <v>1</v>
      </c>
      <c r="E6689" s="7" t="n">
        <f aca="false">1_Data_EDA!K6690</f>
        <v>299.980011</v>
      </c>
      <c r="F6689" s="7" t="n">
        <f aca="false">1_Data_EDA!L6690</f>
        <v>16.5</v>
      </c>
      <c r="G6689" s="8" t="n">
        <f aca="false">1_Data_EDA!M6690</f>
        <v>0.059999999</v>
      </c>
      <c r="H6689" s="6" t="n">
        <f aca="false">IF(1_Data_EDA!B6690="First Class",1,0)</f>
        <v>0</v>
      </c>
      <c r="I6689" s="6" t="n">
        <f aca="false">IF(1_Data_EDA!B6690="Second Class",1,0)</f>
        <v>0</v>
      </c>
      <c r="J6689" s="6" t="n">
        <f aca="false">IF(1_Data_EDA!B6690="Same Day",1,0)</f>
        <v>0</v>
      </c>
      <c r="K6689" s="6" t="n">
        <f aca="false">IF(1_Data_EDA!C6690="Corporate",1,0)</f>
        <v>0</v>
      </c>
      <c r="L6689" s="6" t="n">
        <f aca="false">IF(1_Data_EDA!C6690="Home Office",1,0)</f>
        <v>1</v>
      </c>
      <c r="M6689" s="6" t="n">
        <f aca="false">IF(1_Data_EDA!D6690="Europe",1,0)</f>
        <v>1</v>
      </c>
      <c r="N6689" s="6" t="n">
        <f aca="false">IF(1_Data_EDA!D6690="LATAM",1,0)</f>
        <v>0</v>
      </c>
      <c r="O6689" s="6" t="n">
        <f aca="false">IF(1_Data_EDA!D6690="Pacific Asia",1,0)</f>
        <v>0</v>
      </c>
      <c r="P6689" s="6" t="n">
        <f aca="false">IF(1_Data_EDA!D6690="USCA",1,0)</f>
        <v>0</v>
      </c>
      <c r="Q6689" s="6" t="n">
        <f aca="false">IF(C6689&gt;MEDIAN(C$5:C$8004),1,0)</f>
        <v>1</v>
      </c>
      <c r="R6689" s="6" t="n">
        <f aca="false">IF(D6689&gt;2,1,0)</f>
        <v>0</v>
      </c>
    </row>
    <row r="6690" customFormat="false" ht="15" hidden="false" customHeight="true" outlineLevel="0" collapsed="false">
      <c r="A6690" s="6" t="n">
        <f aca="false">1_Data_EDA!O6691</f>
        <v>0</v>
      </c>
      <c r="B6690" s="6" t="n">
        <f aca="false">1_Data_EDA!H6691</f>
        <v>4</v>
      </c>
      <c r="C6690" s="7" t="n">
        <f aca="false">1_Data_EDA!I6691</f>
        <v>129.9900055</v>
      </c>
      <c r="D6690" s="6" t="n">
        <f aca="false">1_Data_EDA!J6691</f>
        <v>1</v>
      </c>
      <c r="E6690" s="7" t="n">
        <f aca="false">1_Data_EDA!K6691</f>
        <v>129.9900055</v>
      </c>
      <c r="F6690" s="7" t="n">
        <f aca="false">1_Data_EDA!L6691</f>
        <v>1.299999952</v>
      </c>
      <c r="G6690" s="8" t="n">
        <f aca="false">1_Data_EDA!M6691</f>
        <v>0.01</v>
      </c>
      <c r="H6690" s="6" t="n">
        <f aca="false">IF(1_Data_EDA!B6691="First Class",1,0)</f>
        <v>0</v>
      </c>
      <c r="I6690" s="6" t="n">
        <f aca="false">IF(1_Data_EDA!B6691="Second Class",1,0)</f>
        <v>0</v>
      </c>
      <c r="J6690" s="6" t="n">
        <f aca="false">IF(1_Data_EDA!B6691="Same Day",1,0)</f>
        <v>0</v>
      </c>
      <c r="K6690" s="6" t="n">
        <f aca="false">IF(1_Data_EDA!C6691="Corporate",1,0)</f>
        <v>0</v>
      </c>
      <c r="L6690" s="6" t="n">
        <f aca="false">IF(1_Data_EDA!C6691="Home Office",1,0)</f>
        <v>0</v>
      </c>
      <c r="M6690" s="6" t="n">
        <f aca="false">IF(1_Data_EDA!D6691="Europe",1,0)</f>
        <v>0</v>
      </c>
      <c r="N6690" s="6" t="n">
        <f aca="false">IF(1_Data_EDA!D6691="LATAM",1,0)</f>
        <v>1</v>
      </c>
      <c r="O6690" s="6" t="n">
        <f aca="false">IF(1_Data_EDA!D6691="Pacific Asia",1,0)</f>
        <v>0</v>
      </c>
      <c r="P6690" s="6" t="n">
        <f aca="false">IF(1_Data_EDA!D6691="USCA",1,0)</f>
        <v>0</v>
      </c>
      <c r="Q6690" s="6" t="n">
        <f aca="false">IF(C6690&gt;MEDIAN(C$5:C$8004),1,0)</f>
        <v>1</v>
      </c>
      <c r="R6690" s="6" t="n">
        <f aca="false">IF(D6690&gt;2,1,0)</f>
        <v>0</v>
      </c>
    </row>
    <row r="6691" customFormat="false" ht="15" hidden="false" customHeight="true" outlineLevel="0" collapsed="false">
      <c r="A6691" s="6" t="n">
        <f aca="false">1_Data_EDA!O6692</f>
        <v>1</v>
      </c>
      <c r="B6691" s="6" t="n">
        <f aca="false">1_Data_EDA!H6692</f>
        <v>2</v>
      </c>
      <c r="C6691" s="7" t="n">
        <f aca="false">1_Data_EDA!I6692</f>
        <v>129.9900055</v>
      </c>
      <c r="D6691" s="6" t="n">
        <f aca="false">1_Data_EDA!J6692</f>
        <v>1</v>
      </c>
      <c r="E6691" s="7" t="n">
        <f aca="false">1_Data_EDA!K6692</f>
        <v>129.9900055</v>
      </c>
      <c r="F6691" s="7" t="n">
        <f aca="false">1_Data_EDA!L6692</f>
        <v>16.89999962</v>
      </c>
      <c r="G6691" s="8" t="n">
        <f aca="false">1_Data_EDA!M6692</f>
        <v>0.129999995</v>
      </c>
      <c r="H6691" s="6" t="n">
        <f aca="false">IF(1_Data_EDA!B6692="First Class",1,0)</f>
        <v>0</v>
      </c>
      <c r="I6691" s="6" t="n">
        <f aca="false">IF(1_Data_EDA!B6692="Second Class",1,0)</f>
        <v>1</v>
      </c>
      <c r="J6691" s="6" t="n">
        <f aca="false">IF(1_Data_EDA!B6692="Same Day",1,0)</f>
        <v>0</v>
      </c>
      <c r="K6691" s="6" t="n">
        <f aca="false">IF(1_Data_EDA!C6692="Corporate",1,0)</f>
        <v>0</v>
      </c>
      <c r="L6691" s="6" t="n">
        <f aca="false">IF(1_Data_EDA!C6692="Home Office",1,0)</f>
        <v>0</v>
      </c>
      <c r="M6691" s="6" t="n">
        <f aca="false">IF(1_Data_EDA!D6692="Europe",1,0)</f>
        <v>1</v>
      </c>
      <c r="N6691" s="6" t="n">
        <f aca="false">IF(1_Data_EDA!D6692="LATAM",1,0)</f>
        <v>0</v>
      </c>
      <c r="O6691" s="6" t="n">
        <f aca="false">IF(1_Data_EDA!D6692="Pacific Asia",1,0)</f>
        <v>0</v>
      </c>
      <c r="P6691" s="6" t="n">
        <f aca="false">IF(1_Data_EDA!D6692="USCA",1,0)</f>
        <v>0</v>
      </c>
      <c r="Q6691" s="6" t="n">
        <f aca="false">IF(C6691&gt;MEDIAN(C$5:C$8004),1,0)</f>
        <v>1</v>
      </c>
      <c r="R6691" s="6" t="n">
        <f aca="false">IF(D6691&gt;2,1,0)</f>
        <v>0</v>
      </c>
    </row>
    <row r="6692" customFormat="false" ht="15" hidden="false" customHeight="true" outlineLevel="0" collapsed="false">
      <c r="A6692" s="6" t="n">
        <f aca="false">1_Data_EDA!O6693</f>
        <v>0</v>
      </c>
      <c r="B6692" s="6" t="n">
        <f aca="false">1_Data_EDA!H6693</f>
        <v>4</v>
      </c>
      <c r="C6692" s="7" t="n">
        <f aca="false">1_Data_EDA!I6693</f>
        <v>14.98999977</v>
      </c>
      <c r="D6692" s="6" t="n">
        <f aca="false">1_Data_EDA!J6693</f>
        <v>1</v>
      </c>
      <c r="E6692" s="7" t="n">
        <f aca="false">1_Data_EDA!K6693</f>
        <v>14.98999977</v>
      </c>
      <c r="F6692" s="7" t="n">
        <f aca="false">1_Data_EDA!L6693</f>
        <v>1.950000048</v>
      </c>
      <c r="G6692" s="8" t="n">
        <f aca="false">1_Data_EDA!M6693</f>
        <v>0.129999995</v>
      </c>
      <c r="H6692" s="6" t="n">
        <f aca="false">IF(1_Data_EDA!B6693="First Class",1,0)</f>
        <v>0</v>
      </c>
      <c r="I6692" s="6" t="n">
        <f aca="false">IF(1_Data_EDA!B6693="Second Class",1,0)</f>
        <v>0</v>
      </c>
      <c r="J6692" s="6" t="n">
        <f aca="false">IF(1_Data_EDA!B6693="Same Day",1,0)</f>
        <v>0</v>
      </c>
      <c r="K6692" s="6" t="n">
        <f aca="false">IF(1_Data_EDA!C6693="Corporate",1,0)</f>
        <v>0</v>
      </c>
      <c r="L6692" s="6" t="n">
        <f aca="false">IF(1_Data_EDA!C6693="Home Office",1,0)</f>
        <v>0</v>
      </c>
      <c r="M6692" s="6" t="n">
        <f aca="false">IF(1_Data_EDA!D6693="Europe",1,0)</f>
        <v>0</v>
      </c>
      <c r="N6692" s="6" t="n">
        <f aca="false">IF(1_Data_EDA!D6693="LATAM",1,0)</f>
        <v>0</v>
      </c>
      <c r="O6692" s="6" t="n">
        <f aca="false">IF(1_Data_EDA!D6693="Pacific Asia",1,0)</f>
        <v>0</v>
      </c>
      <c r="P6692" s="6" t="n">
        <f aca="false">IF(1_Data_EDA!D6693="USCA",1,0)</f>
        <v>1</v>
      </c>
      <c r="Q6692" s="6" t="n">
        <f aca="false">IF(C6692&gt;MEDIAN(C$5:C$8004),1,0)</f>
        <v>0</v>
      </c>
      <c r="R6692" s="6" t="n">
        <f aca="false">IF(D6692&gt;2,1,0)</f>
        <v>0</v>
      </c>
    </row>
    <row r="6693" customFormat="false" ht="15" hidden="false" customHeight="true" outlineLevel="0" collapsed="false">
      <c r="A6693" s="6" t="n">
        <f aca="false">1_Data_EDA!O6694</f>
        <v>1</v>
      </c>
      <c r="B6693" s="6" t="n">
        <f aca="false">1_Data_EDA!H6694</f>
        <v>2</v>
      </c>
      <c r="C6693" s="7" t="n">
        <f aca="false">1_Data_EDA!I6694</f>
        <v>99.98999786</v>
      </c>
      <c r="D6693" s="6" t="n">
        <f aca="false">1_Data_EDA!J6694</f>
        <v>4</v>
      </c>
      <c r="E6693" s="7" t="n">
        <f aca="false">1_Data_EDA!K6694</f>
        <v>399.9599915</v>
      </c>
      <c r="F6693" s="7" t="n">
        <f aca="false">1_Data_EDA!L6694</f>
        <v>12</v>
      </c>
      <c r="G6693" s="8" t="n">
        <f aca="false">1_Data_EDA!M6694</f>
        <v>0.029999999</v>
      </c>
      <c r="H6693" s="6" t="n">
        <f aca="false">IF(1_Data_EDA!B6694="First Class",1,0)</f>
        <v>0</v>
      </c>
      <c r="I6693" s="6" t="n">
        <f aca="false">IF(1_Data_EDA!B6694="Second Class",1,0)</f>
        <v>1</v>
      </c>
      <c r="J6693" s="6" t="n">
        <f aca="false">IF(1_Data_EDA!B6694="Same Day",1,0)</f>
        <v>0</v>
      </c>
      <c r="K6693" s="6" t="n">
        <f aca="false">IF(1_Data_EDA!C6694="Corporate",1,0)</f>
        <v>0</v>
      </c>
      <c r="L6693" s="6" t="n">
        <f aca="false">IF(1_Data_EDA!C6694="Home Office",1,0)</f>
        <v>0</v>
      </c>
      <c r="M6693" s="6" t="n">
        <f aca="false">IF(1_Data_EDA!D6694="Europe",1,0)</f>
        <v>0</v>
      </c>
      <c r="N6693" s="6" t="n">
        <f aca="false">IF(1_Data_EDA!D6694="LATAM",1,0)</f>
        <v>1</v>
      </c>
      <c r="O6693" s="6" t="n">
        <f aca="false">IF(1_Data_EDA!D6694="Pacific Asia",1,0)</f>
        <v>0</v>
      </c>
      <c r="P6693" s="6" t="n">
        <f aca="false">IF(1_Data_EDA!D6694="USCA",1,0)</f>
        <v>0</v>
      </c>
      <c r="Q6693" s="6" t="n">
        <f aca="false">IF(C6693&gt;MEDIAN(C$5:C$8004),1,0)</f>
        <v>1</v>
      </c>
      <c r="R6693" s="6" t="n">
        <f aca="false">IF(D6693&gt;2,1,0)</f>
        <v>1</v>
      </c>
    </row>
    <row r="6694" customFormat="false" ht="15" hidden="false" customHeight="true" outlineLevel="0" collapsed="false">
      <c r="A6694" s="6" t="n">
        <f aca="false">1_Data_EDA!O6695</f>
        <v>0</v>
      </c>
      <c r="B6694" s="6" t="n">
        <f aca="false">1_Data_EDA!H6695</f>
        <v>4</v>
      </c>
      <c r="C6694" s="7" t="n">
        <f aca="false">1_Data_EDA!I6695</f>
        <v>99.98999786</v>
      </c>
      <c r="D6694" s="6" t="n">
        <f aca="false">1_Data_EDA!J6695</f>
        <v>1</v>
      </c>
      <c r="E6694" s="7" t="n">
        <f aca="false">1_Data_EDA!K6695</f>
        <v>99.98999786</v>
      </c>
      <c r="F6694" s="7" t="n">
        <f aca="false">1_Data_EDA!L6695</f>
        <v>25</v>
      </c>
      <c r="G6694" s="8" t="n">
        <f aca="false">1_Data_EDA!M6695</f>
        <v>0.25</v>
      </c>
      <c r="H6694" s="6" t="n">
        <f aca="false">IF(1_Data_EDA!B6695="First Class",1,0)</f>
        <v>0</v>
      </c>
      <c r="I6694" s="6" t="n">
        <f aca="false">IF(1_Data_EDA!B6695="Second Class",1,0)</f>
        <v>0</v>
      </c>
      <c r="J6694" s="6" t="n">
        <f aca="false">IF(1_Data_EDA!B6695="Same Day",1,0)</f>
        <v>0</v>
      </c>
      <c r="K6694" s="6" t="n">
        <f aca="false">IF(1_Data_EDA!C6695="Corporate",1,0)</f>
        <v>1</v>
      </c>
      <c r="L6694" s="6" t="n">
        <f aca="false">IF(1_Data_EDA!C6695="Home Office",1,0)</f>
        <v>0</v>
      </c>
      <c r="M6694" s="6" t="n">
        <f aca="false">IF(1_Data_EDA!D6695="Europe",1,0)</f>
        <v>0</v>
      </c>
      <c r="N6694" s="6" t="n">
        <f aca="false">IF(1_Data_EDA!D6695="LATAM",1,0)</f>
        <v>0</v>
      </c>
      <c r="O6694" s="6" t="n">
        <f aca="false">IF(1_Data_EDA!D6695="Pacific Asia",1,0)</f>
        <v>1</v>
      </c>
      <c r="P6694" s="6" t="n">
        <f aca="false">IF(1_Data_EDA!D6695="USCA",1,0)</f>
        <v>0</v>
      </c>
      <c r="Q6694" s="6" t="n">
        <f aca="false">IF(C6694&gt;MEDIAN(C$5:C$8004),1,0)</f>
        <v>1</v>
      </c>
      <c r="R6694" s="6" t="n">
        <f aca="false">IF(D6694&gt;2,1,0)</f>
        <v>0</v>
      </c>
    </row>
    <row r="6695" customFormat="false" ht="15" hidden="false" customHeight="true" outlineLevel="0" collapsed="false">
      <c r="A6695" s="6" t="n">
        <f aca="false">1_Data_EDA!O6696</f>
        <v>1</v>
      </c>
      <c r="B6695" s="6" t="n">
        <f aca="false">1_Data_EDA!H6696</f>
        <v>1</v>
      </c>
      <c r="C6695" s="7" t="n">
        <f aca="false">1_Data_EDA!I6696</f>
        <v>49.97999954</v>
      </c>
      <c r="D6695" s="6" t="n">
        <f aca="false">1_Data_EDA!J6696</f>
        <v>4</v>
      </c>
      <c r="E6695" s="7" t="n">
        <f aca="false">1_Data_EDA!K6696</f>
        <v>199.9199982</v>
      </c>
      <c r="F6695" s="7" t="n">
        <f aca="false">1_Data_EDA!L6696</f>
        <v>10</v>
      </c>
      <c r="G6695" s="8" t="n">
        <f aca="false">1_Data_EDA!M6696</f>
        <v>0.050000001</v>
      </c>
      <c r="H6695" s="6" t="n">
        <f aca="false">IF(1_Data_EDA!B6696="First Class",1,0)</f>
        <v>1</v>
      </c>
      <c r="I6695" s="6" t="n">
        <f aca="false">IF(1_Data_EDA!B6696="Second Class",1,0)</f>
        <v>0</v>
      </c>
      <c r="J6695" s="6" t="n">
        <f aca="false">IF(1_Data_EDA!B6696="Same Day",1,0)</f>
        <v>0</v>
      </c>
      <c r="K6695" s="6" t="n">
        <f aca="false">IF(1_Data_EDA!C6696="Corporate",1,0)</f>
        <v>0</v>
      </c>
      <c r="L6695" s="6" t="n">
        <f aca="false">IF(1_Data_EDA!C6696="Home Office",1,0)</f>
        <v>0</v>
      </c>
      <c r="M6695" s="6" t="n">
        <f aca="false">IF(1_Data_EDA!D6696="Europe",1,0)</f>
        <v>1</v>
      </c>
      <c r="N6695" s="6" t="n">
        <f aca="false">IF(1_Data_EDA!D6696="LATAM",1,0)</f>
        <v>0</v>
      </c>
      <c r="O6695" s="6" t="n">
        <f aca="false">IF(1_Data_EDA!D6696="Pacific Asia",1,0)</f>
        <v>0</v>
      </c>
      <c r="P6695" s="6" t="n">
        <f aca="false">IF(1_Data_EDA!D6696="USCA",1,0)</f>
        <v>0</v>
      </c>
      <c r="Q6695" s="6" t="n">
        <f aca="false">IF(C6695&gt;MEDIAN(C$5:C$8004),1,0)</f>
        <v>0</v>
      </c>
      <c r="R6695" s="6" t="n">
        <f aca="false">IF(D6695&gt;2,1,0)</f>
        <v>1</v>
      </c>
    </row>
    <row r="6696" customFormat="false" ht="15" hidden="false" customHeight="true" outlineLevel="0" collapsed="false">
      <c r="A6696" s="6" t="n">
        <f aca="false">1_Data_EDA!O6697</f>
        <v>1</v>
      </c>
      <c r="B6696" s="6" t="n">
        <f aca="false">1_Data_EDA!H6697</f>
        <v>4</v>
      </c>
      <c r="C6696" s="7" t="n">
        <f aca="false">1_Data_EDA!I6697</f>
        <v>21.98999977</v>
      </c>
      <c r="D6696" s="6" t="n">
        <f aca="false">1_Data_EDA!J6697</f>
        <v>3</v>
      </c>
      <c r="E6696" s="7" t="n">
        <f aca="false">1_Data_EDA!K6697</f>
        <v>65.97000122</v>
      </c>
      <c r="F6696" s="7" t="n">
        <f aca="false">1_Data_EDA!L6697</f>
        <v>1.320000052</v>
      </c>
      <c r="G6696" s="8" t="n">
        <f aca="false">1_Data_EDA!M6697</f>
        <v>0.02</v>
      </c>
      <c r="H6696" s="6" t="n">
        <f aca="false">IF(1_Data_EDA!B6697="First Class",1,0)</f>
        <v>0</v>
      </c>
      <c r="I6696" s="6" t="n">
        <f aca="false">IF(1_Data_EDA!B6697="Second Class",1,0)</f>
        <v>0</v>
      </c>
      <c r="J6696" s="6" t="n">
        <f aca="false">IF(1_Data_EDA!B6697="Same Day",1,0)</f>
        <v>0</v>
      </c>
      <c r="K6696" s="6" t="n">
        <f aca="false">IF(1_Data_EDA!C6697="Corporate",1,0)</f>
        <v>0</v>
      </c>
      <c r="L6696" s="6" t="n">
        <f aca="false">IF(1_Data_EDA!C6697="Home Office",1,0)</f>
        <v>0</v>
      </c>
      <c r="M6696" s="6" t="n">
        <f aca="false">IF(1_Data_EDA!D6697="Europe",1,0)</f>
        <v>0</v>
      </c>
      <c r="N6696" s="6" t="n">
        <f aca="false">IF(1_Data_EDA!D6697="LATAM",1,0)</f>
        <v>0</v>
      </c>
      <c r="O6696" s="6" t="n">
        <f aca="false">IF(1_Data_EDA!D6697="Pacific Asia",1,0)</f>
        <v>1</v>
      </c>
      <c r="P6696" s="6" t="n">
        <f aca="false">IF(1_Data_EDA!D6697="USCA",1,0)</f>
        <v>0</v>
      </c>
      <c r="Q6696" s="6" t="n">
        <f aca="false">IF(C6696&gt;MEDIAN(C$5:C$8004),1,0)</f>
        <v>0</v>
      </c>
      <c r="R6696" s="6" t="n">
        <f aca="false">IF(D6696&gt;2,1,0)</f>
        <v>1</v>
      </c>
    </row>
    <row r="6697" customFormat="false" ht="15" hidden="false" customHeight="true" outlineLevel="0" collapsed="false">
      <c r="A6697" s="6" t="n">
        <f aca="false">1_Data_EDA!O6698</f>
        <v>0</v>
      </c>
      <c r="B6697" s="6" t="n">
        <f aca="false">1_Data_EDA!H6698</f>
        <v>4</v>
      </c>
      <c r="C6697" s="7" t="n">
        <f aca="false">1_Data_EDA!I6698</f>
        <v>59.99000168</v>
      </c>
      <c r="D6697" s="6" t="n">
        <f aca="false">1_Data_EDA!J6698</f>
        <v>2</v>
      </c>
      <c r="E6697" s="7" t="n">
        <f aca="false">1_Data_EDA!K6698</f>
        <v>119.9800034</v>
      </c>
      <c r="F6697" s="7" t="n">
        <f aca="false">1_Data_EDA!L6698</f>
        <v>6</v>
      </c>
      <c r="G6697" s="8" t="n">
        <f aca="false">1_Data_EDA!M6698</f>
        <v>0.050000001</v>
      </c>
      <c r="H6697" s="6" t="n">
        <f aca="false">IF(1_Data_EDA!B6698="First Class",1,0)</f>
        <v>0</v>
      </c>
      <c r="I6697" s="6" t="n">
        <f aca="false">IF(1_Data_EDA!B6698="Second Class",1,0)</f>
        <v>0</v>
      </c>
      <c r="J6697" s="6" t="n">
        <f aca="false">IF(1_Data_EDA!B6698="Same Day",1,0)</f>
        <v>0</v>
      </c>
      <c r="K6697" s="6" t="n">
        <f aca="false">IF(1_Data_EDA!C6698="Corporate",1,0)</f>
        <v>0</v>
      </c>
      <c r="L6697" s="6" t="n">
        <f aca="false">IF(1_Data_EDA!C6698="Home Office",1,0)</f>
        <v>0</v>
      </c>
      <c r="M6697" s="6" t="n">
        <f aca="false">IF(1_Data_EDA!D6698="Europe",1,0)</f>
        <v>0</v>
      </c>
      <c r="N6697" s="6" t="n">
        <f aca="false">IF(1_Data_EDA!D6698="LATAM",1,0)</f>
        <v>0</v>
      </c>
      <c r="O6697" s="6" t="n">
        <f aca="false">IF(1_Data_EDA!D6698="Pacific Asia",1,0)</f>
        <v>1</v>
      </c>
      <c r="P6697" s="6" t="n">
        <f aca="false">IF(1_Data_EDA!D6698="USCA",1,0)</f>
        <v>0</v>
      </c>
      <c r="Q6697" s="6" t="n">
        <f aca="false">IF(C6697&gt;MEDIAN(C$5:C$8004),1,0)</f>
        <v>0</v>
      </c>
      <c r="R6697" s="6" t="n">
        <f aca="false">IF(D6697&gt;2,1,0)</f>
        <v>0</v>
      </c>
    </row>
    <row r="6698" customFormat="false" ht="15" hidden="false" customHeight="true" outlineLevel="0" collapsed="false">
      <c r="A6698" s="6" t="n">
        <f aca="false">1_Data_EDA!O6699</f>
        <v>1</v>
      </c>
      <c r="B6698" s="6" t="n">
        <f aca="false">1_Data_EDA!H6699</f>
        <v>1</v>
      </c>
      <c r="C6698" s="7" t="n">
        <f aca="false">1_Data_EDA!I6699</f>
        <v>30</v>
      </c>
      <c r="D6698" s="6" t="n">
        <f aca="false">1_Data_EDA!J6699</f>
        <v>2</v>
      </c>
      <c r="E6698" s="7" t="n">
        <f aca="false">1_Data_EDA!K6699</f>
        <v>60</v>
      </c>
      <c r="F6698" s="7" t="n">
        <f aca="false">1_Data_EDA!L6699</f>
        <v>5.400000095</v>
      </c>
      <c r="G6698" s="8" t="n">
        <f aca="false">1_Data_EDA!M6699</f>
        <v>0.090000004</v>
      </c>
      <c r="H6698" s="6" t="n">
        <f aca="false">IF(1_Data_EDA!B6699="First Class",1,0)</f>
        <v>1</v>
      </c>
      <c r="I6698" s="6" t="n">
        <f aca="false">IF(1_Data_EDA!B6699="Second Class",1,0)</f>
        <v>0</v>
      </c>
      <c r="J6698" s="6" t="n">
        <f aca="false">IF(1_Data_EDA!B6699="Same Day",1,0)</f>
        <v>0</v>
      </c>
      <c r="K6698" s="6" t="n">
        <f aca="false">IF(1_Data_EDA!C6699="Corporate",1,0)</f>
        <v>0</v>
      </c>
      <c r="L6698" s="6" t="n">
        <f aca="false">IF(1_Data_EDA!C6699="Home Office",1,0)</f>
        <v>0</v>
      </c>
      <c r="M6698" s="6" t="n">
        <f aca="false">IF(1_Data_EDA!D6699="Europe",1,0)</f>
        <v>0</v>
      </c>
      <c r="N6698" s="6" t="n">
        <f aca="false">IF(1_Data_EDA!D6699="LATAM",1,0)</f>
        <v>0</v>
      </c>
      <c r="O6698" s="6" t="n">
        <f aca="false">IF(1_Data_EDA!D6699="Pacific Asia",1,0)</f>
        <v>0</v>
      </c>
      <c r="P6698" s="6" t="n">
        <f aca="false">IF(1_Data_EDA!D6699="USCA",1,0)</f>
        <v>1</v>
      </c>
      <c r="Q6698" s="6" t="n">
        <f aca="false">IF(C6698&gt;MEDIAN(C$5:C$8004),1,0)</f>
        <v>0</v>
      </c>
      <c r="R6698" s="6" t="n">
        <f aca="false">IF(D6698&gt;2,1,0)</f>
        <v>0</v>
      </c>
    </row>
    <row r="6699" customFormat="false" ht="15" hidden="false" customHeight="true" outlineLevel="0" collapsed="false">
      <c r="A6699" s="6" t="n">
        <f aca="false">1_Data_EDA!O6700</f>
        <v>1</v>
      </c>
      <c r="B6699" s="6" t="n">
        <f aca="false">1_Data_EDA!H6700</f>
        <v>1</v>
      </c>
      <c r="C6699" s="7" t="n">
        <f aca="false">1_Data_EDA!I6700</f>
        <v>129.9900055</v>
      </c>
      <c r="D6699" s="6" t="n">
        <f aca="false">1_Data_EDA!J6700</f>
        <v>1</v>
      </c>
      <c r="E6699" s="7" t="n">
        <f aca="false">1_Data_EDA!K6700</f>
        <v>129.9900055</v>
      </c>
      <c r="F6699" s="7" t="n">
        <f aca="false">1_Data_EDA!L6700</f>
        <v>15.60000038</v>
      </c>
      <c r="G6699" s="8" t="n">
        <f aca="false">1_Data_EDA!M6700</f>
        <v>0.119999997</v>
      </c>
      <c r="H6699" s="6" t="n">
        <f aca="false">IF(1_Data_EDA!B6700="First Class",1,0)</f>
        <v>1</v>
      </c>
      <c r="I6699" s="6" t="n">
        <f aca="false">IF(1_Data_EDA!B6700="Second Class",1,0)</f>
        <v>0</v>
      </c>
      <c r="J6699" s="6" t="n">
        <f aca="false">IF(1_Data_EDA!B6700="Same Day",1,0)</f>
        <v>0</v>
      </c>
      <c r="K6699" s="6" t="n">
        <f aca="false">IF(1_Data_EDA!C6700="Corporate",1,0)</f>
        <v>0</v>
      </c>
      <c r="L6699" s="6" t="n">
        <f aca="false">IF(1_Data_EDA!C6700="Home Office",1,0)</f>
        <v>0</v>
      </c>
      <c r="M6699" s="6" t="n">
        <f aca="false">IF(1_Data_EDA!D6700="Europe",1,0)</f>
        <v>0</v>
      </c>
      <c r="N6699" s="6" t="n">
        <f aca="false">IF(1_Data_EDA!D6700="LATAM",1,0)</f>
        <v>0</v>
      </c>
      <c r="O6699" s="6" t="n">
        <f aca="false">IF(1_Data_EDA!D6700="Pacific Asia",1,0)</f>
        <v>0</v>
      </c>
      <c r="P6699" s="6" t="n">
        <f aca="false">IF(1_Data_EDA!D6700="USCA",1,0)</f>
        <v>0</v>
      </c>
      <c r="Q6699" s="6" t="n">
        <f aca="false">IF(C6699&gt;MEDIAN(C$5:C$8004),1,0)</f>
        <v>1</v>
      </c>
      <c r="R6699" s="6" t="n">
        <f aca="false">IF(D6699&gt;2,1,0)</f>
        <v>0</v>
      </c>
    </row>
    <row r="6700" customFormat="false" ht="15" hidden="false" customHeight="true" outlineLevel="0" collapsed="false">
      <c r="A6700" s="6" t="n">
        <f aca="false">1_Data_EDA!O6701</f>
        <v>0</v>
      </c>
      <c r="B6700" s="6" t="n">
        <f aca="false">1_Data_EDA!H6701</f>
        <v>2</v>
      </c>
      <c r="C6700" s="7" t="n">
        <f aca="false">1_Data_EDA!I6701</f>
        <v>39.99000168</v>
      </c>
      <c r="D6700" s="6" t="n">
        <f aca="false">1_Data_EDA!J6701</f>
        <v>1</v>
      </c>
      <c r="E6700" s="7" t="n">
        <f aca="false">1_Data_EDA!K6701</f>
        <v>39.99000168</v>
      </c>
      <c r="F6700" s="7" t="n">
        <f aca="false">1_Data_EDA!L6701</f>
        <v>8</v>
      </c>
      <c r="G6700" s="8" t="n">
        <f aca="false">1_Data_EDA!M6701</f>
        <v>0.200000003</v>
      </c>
      <c r="H6700" s="6" t="n">
        <f aca="false">IF(1_Data_EDA!B6701="First Class",1,0)</f>
        <v>0</v>
      </c>
      <c r="I6700" s="6" t="n">
        <f aca="false">IF(1_Data_EDA!B6701="Second Class",1,0)</f>
        <v>1</v>
      </c>
      <c r="J6700" s="6" t="n">
        <f aca="false">IF(1_Data_EDA!B6701="Same Day",1,0)</f>
        <v>0</v>
      </c>
      <c r="K6700" s="6" t="n">
        <f aca="false">IF(1_Data_EDA!C6701="Corporate",1,0)</f>
        <v>1</v>
      </c>
      <c r="L6700" s="6" t="n">
        <f aca="false">IF(1_Data_EDA!C6701="Home Office",1,0)</f>
        <v>0</v>
      </c>
      <c r="M6700" s="6" t="n">
        <f aca="false">IF(1_Data_EDA!D6701="Europe",1,0)</f>
        <v>1</v>
      </c>
      <c r="N6700" s="6" t="n">
        <f aca="false">IF(1_Data_EDA!D6701="LATAM",1,0)</f>
        <v>0</v>
      </c>
      <c r="O6700" s="6" t="n">
        <f aca="false">IF(1_Data_EDA!D6701="Pacific Asia",1,0)</f>
        <v>0</v>
      </c>
      <c r="P6700" s="6" t="n">
        <f aca="false">IF(1_Data_EDA!D6701="USCA",1,0)</f>
        <v>0</v>
      </c>
      <c r="Q6700" s="6" t="n">
        <f aca="false">IF(C6700&gt;MEDIAN(C$5:C$8004),1,0)</f>
        <v>0</v>
      </c>
      <c r="R6700" s="6" t="n">
        <f aca="false">IF(D6700&gt;2,1,0)</f>
        <v>0</v>
      </c>
    </row>
    <row r="6701" customFormat="false" ht="15" hidden="false" customHeight="true" outlineLevel="0" collapsed="false">
      <c r="A6701" s="6" t="n">
        <f aca="false">1_Data_EDA!O6702</f>
        <v>0</v>
      </c>
      <c r="B6701" s="6" t="n">
        <f aca="false">1_Data_EDA!H6702</f>
        <v>4</v>
      </c>
      <c r="C6701" s="7" t="n">
        <f aca="false">1_Data_EDA!I6702</f>
        <v>39.99000168</v>
      </c>
      <c r="D6701" s="6" t="n">
        <f aca="false">1_Data_EDA!J6702</f>
        <v>4</v>
      </c>
      <c r="E6701" s="7" t="n">
        <f aca="false">1_Data_EDA!K6702</f>
        <v>159.9600067</v>
      </c>
      <c r="F6701" s="7" t="n">
        <f aca="false">1_Data_EDA!L6702</f>
        <v>39.99000168</v>
      </c>
      <c r="G6701" s="8" t="n">
        <f aca="false">1_Data_EDA!M6702</f>
        <v>0.25</v>
      </c>
      <c r="H6701" s="6" t="n">
        <f aca="false">IF(1_Data_EDA!B6702="First Class",1,0)</f>
        <v>0</v>
      </c>
      <c r="I6701" s="6" t="n">
        <f aca="false">IF(1_Data_EDA!B6702="Second Class",1,0)</f>
        <v>0</v>
      </c>
      <c r="J6701" s="6" t="n">
        <f aca="false">IF(1_Data_EDA!B6702="Same Day",1,0)</f>
        <v>0</v>
      </c>
      <c r="K6701" s="6" t="n">
        <f aca="false">IF(1_Data_EDA!C6702="Corporate",1,0)</f>
        <v>0</v>
      </c>
      <c r="L6701" s="6" t="n">
        <f aca="false">IF(1_Data_EDA!C6702="Home Office",1,0)</f>
        <v>0</v>
      </c>
      <c r="M6701" s="6" t="n">
        <f aca="false">IF(1_Data_EDA!D6702="Europe",1,0)</f>
        <v>0</v>
      </c>
      <c r="N6701" s="6" t="n">
        <f aca="false">IF(1_Data_EDA!D6702="LATAM",1,0)</f>
        <v>1</v>
      </c>
      <c r="O6701" s="6" t="n">
        <f aca="false">IF(1_Data_EDA!D6702="Pacific Asia",1,0)</f>
        <v>0</v>
      </c>
      <c r="P6701" s="6" t="n">
        <f aca="false">IF(1_Data_EDA!D6702="USCA",1,0)</f>
        <v>0</v>
      </c>
      <c r="Q6701" s="6" t="n">
        <f aca="false">IF(C6701&gt;MEDIAN(C$5:C$8004),1,0)</f>
        <v>0</v>
      </c>
      <c r="R6701" s="6" t="n">
        <f aca="false">IF(D6701&gt;2,1,0)</f>
        <v>1</v>
      </c>
    </row>
    <row r="6702" customFormat="false" ht="15" hidden="false" customHeight="true" outlineLevel="0" collapsed="false">
      <c r="A6702" s="6" t="n">
        <f aca="false">1_Data_EDA!O6703</f>
        <v>0</v>
      </c>
      <c r="B6702" s="6" t="n">
        <f aca="false">1_Data_EDA!H6703</f>
        <v>4</v>
      </c>
      <c r="C6702" s="7" t="n">
        <f aca="false">1_Data_EDA!I6703</f>
        <v>59.99000168</v>
      </c>
      <c r="D6702" s="6" t="n">
        <f aca="false">1_Data_EDA!J6703</f>
        <v>2</v>
      </c>
      <c r="E6702" s="7" t="n">
        <f aca="false">1_Data_EDA!K6703</f>
        <v>119.9800034</v>
      </c>
      <c r="F6702" s="7" t="n">
        <f aca="false">1_Data_EDA!L6703</f>
        <v>0</v>
      </c>
      <c r="G6702" s="8" t="n">
        <f aca="false">1_Data_EDA!M6703</f>
        <v>0</v>
      </c>
      <c r="H6702" s="6" t="n">
        <f aca="false">IF(1_Data_EDA!B6703="First Class",1,0)</f>
        <v>0</v>
      </c>
      <c r="I6702" s="6" t="n">
        <f aca="false">IF(1_Data_EDA!B6703="Second Class",1,0)</f>
        <v>0</v>
      </c>
      <c r="J6702" s="6" t="n">
        <f aca="false">IF(1_Data_EDA!B6703="Same Day",1,0)</f>
        <v>0</v>
      </c>
      <c r="K6702" s="6" t="n">
        <f aca="false">IF(1_Data_EDA!C6703="Corporate",1,0)</f>
        <v>1</v>
      </c>
      <c r="L6702" s="6" t="n">
        <f aca="false">IF(1_Data_EDA!C6703="Home Office",1,0)</f>
        <v>0</v>
      </c>
      <c r="M6702" s="6" t="n">
        <f aca="false">IF(1_Data_EDA!D6703="Europe",1,0)</f>
        <v>0</v>
      </c>
      <c r="N6702" s="6" t="n">
        <f aca="false">IF(1_Data_EDA!D6703="LATAM",1,0)</f>
        <v>0</v>
      </c>
      <c r="O6702" s="6" t="n">
        <f aca="false">IF(1_Data_EDA!D6703="Pacific Asia",1,0)</f>
        <v>0</v>
      </c>
      <c r="P6702" s="6" t="n">
        <f aca="false">IF(1_Data_EDA!D6703="USCA",1,0)</f>
        <v>1</v>
      </c>
      <c r="Q6702" s="6" t="n">
        <f aca="false">IF(C6702&gt;MEDIAN(C$5:C$8004),1,0)</f>
        <v>0</v>
      </c>
      <c r="R6702" s="6" t="n">
        <f aca="false">IF(D6702&gt;2,1,0)</f>
        <v>0</v>
      </c>
    </row>
    <row r="6703" customFormat="false" ht="15" hidden="false" customHeight="true" outlineLevel="0" collapsed="false">
      <c r="A6703" s="6" t="n">
        <f aca="false">1_Data_EDA!O6704</f>
        <v>1</v>
      </c>
      <c r="B6703" s="6" t="n">
        <f aca="false">1_Data_EDA!H6704</f>
        <v>4</v>
      </c>
      <c r="C6703" s="7" t="n">
        <f aca="false">1_Data_EDA!I6704</f>
        <v>50</v>
      </c>
      <c r="D6703" s="6" t="n">
        <f aca="false">1_Data_EDA!J6704</f>
        <v>3</v>
      </c>
      <c r="E6703" s="7" t="n">
        <f aca="false">1_Data_EDA!K6704</f>
        <v>150</v>
      </c>
      <c r="F6703" s="7" t="n">
        <f aca="false">1_Data_EDA!L6704</f>
        <v>24</v>
      </c>
      <c r="G6703" s="8" t="n">
        <f aca="false">1_Data_EDA!M6704</f>
        <v>0.159999996</v>
      </c>
      <c r="H6703" s="6" t="n">
        <f aca="false">IF(1_Data_EDA!B6704="First Class",1,0)</f>
        <v>0</v>
      </c>
      <c r="I6703" s="6" t="n">
        <f aca="false">IF(1_Data_EDA!B6704="Second Class",1,0)</f>
        <v>0</v>
      </c>
      <c r="J6703" s="6" t="n">
        <f aca="false">IF(1_Data_EDA!B6704="Same Day",1,0)</f>
        <v>0</v>
      </c>
      <c r="K6703" s="6" t="n">
        <f aca="false">IF(1_Data_EDA!C6704="Corporate",1,0)</f>
        <v>1</v>
      </c>
      <c r="L6703" s="6" t="n">
        <f aca="false">IF(1_Data_EDA!C6704="Home Office",1,0)</f>
        <v>0</v>
      </c>
      <c r="M6703" s="6" t="n">
        <f aca="false">IF(1_Data_EDA!D6704="Europe",1,0)</f>
        <v>0</v>
      </c>
      <c r="N6703" s="6" t="n">
        <f aca="false">IF(1_Data_EDA!D6704="LATAM",1,0)</f>
        <v>1</v>
      </c>
      <c r="O6703" s="6" t="n">
        <f aca="false">IF(1_Data_EDA!D6704="Pacific Asia",1,0)</f>
        <v>0</v>
      </c>
      <c r="P6703" s="6" t="n">
        <f aca="false">IF(1_Data_EDA!D6704="USCA",1,0)</f>
        <v>0</v>
      </c>
      <c r="Q6703" s="6" t="n">
        <f aca="false">IF(C6703&gt;MEDIAN(C$5:C$8004),1,0)</f>
        <v>0</v>
      </c>
      <c r="R6703" s="6" t="n">
        <f aca="false">IF(D6703&gt;2,1,0)</f>
        <v>1</v>
      </c>
    </row>
    <row r="6704" customFormat="false" ht="15" hidden="false" customHeight="true" outlineLevel="0" collapsed="false">
      <c r="A6704" s="6" t="n">
        <f aca="false">1_Data_EDA!O6705</f>
        <v>1</v>
      </c>
      <c r="B6704" s="6" t="n">
        <f aca="false">1_Data_EDA!H6705</f>
        <v>0</v>
      </c>
      <c r="C6704" s="7" t="n">
        <f aca="false">1_Data_EDA!I6705</f>
        <v>129.9900055</v>
      </c>
      <c r="D6704" s="6" t="n">
        <f aca="false">1_Data_EDA!J6705</f>
        <v>1</v>
      </c>
      <c r="E6704" s="7" t="n">
        <f aca="false">1_Data_EDA!K6705</f>
        <v>129.9900055</v>
      </c>
      <c r="F6704" s="7" t="n">
        <f aca="false">1_Data_EDA!L6705</f>
        <v>20.79999924</v>
      </c>
      <c r="G6704" s="8" t="n">
        <f aca="false">1_Data_EDA!M6705</f>
        <v>0.159999996</v>
      </c>
      <c r="H6704" s="6" t="n">
        <f aca="false">IF(1_Data_EDA!B6705="First Class",1,0)</f>
        <v>0</v>
      </c>
      <c r="I6704" s="6" t="n">
        <f aca="false">IF(1_Data_EDA!B6705="Second Class",1,0)</f>
        <v>0</v>
      </c>
      <c r="J6704" s="6" t="n">
        <f aca="false">IF(1_Data_EDA!B6705="Same Day",1,0)</f>
        <v>1</v>
      </c>
      <c r="K6704" s="6" t="n">
        <f aca="false">IF(1_Data_EDA!C6705="Corporate",1,0)</f>
        <v>0</v>
      </c>
      <c r="L6704" s="6" t="n">
        <f aca="false">IF(1_Data_EDA!C6705="Home Office",1,0)</f>
        <v>0</v>
      </c>
      <c r="M6704" s="6" t="n">
        <f aca="false">IF(1_Data_EDA!D6705="Europe",1,0)</f>
        <v>0</v>
      </c>
      <c r="N6704" s="6" t="n">
        <f aca="false">IF(1_Data_EDA!D6705="LATAM",1,0)</f>
        <v>0</v>
      </c>
      <c r="O6704" s="6" t="n">
        <f aca="false">IF(1_Data_EDA!D6705="Pacific Asia",1,0)</f>
        <v>0</v>
      </c>
      <c r="P6704" s="6" t="n">
        <f aca="false">IF(1_Data_EDA!D6705="USCA",1,0)</f>
        <v>1</v>
      </c>
      <c r="Q6704" s="6" t="n">
        <f aca="false">IF(C6704&gt;MEDIAN(C$5:C$8004),1,0)</f>
        <v>1</v>
      </c>
      <c r="R6704" s="6" t="n">
        <f aca="false">IF(D6704&gt;2,1,0)</f>
        <v>0</v>
      </c>
    </row>
    <row r="6705" customFormat="false" ht="15" hidden="false" customHeight="true" outlineLevel="0" collapsed="false">
      <c r="A6705" s="6" t="n">
        <f aca="false">1_Data_EDA!O6706</f>
        <v>0</v>
      </c>
      <c r="B6705" s="6" t="n">
        <f aca="false">1_Data_EDA!H6706</f>
        <v>4</v>
      </c>
      <c r="C6705" s="7" t="n">
        <f aca="false">1_Data_EDA!I6706</f>
        <v>99.98999786</v>
      </c>
      <c r="D6705" s="6" t="n">
        <f aca="false">1_Data_EDA!J6706</f>
        <v>3</v>
      </c>
      <c r="E6705" s="7" t="n">
        <f aca="false">1_Data_EDA!K6706</f>
        <v>299.9700012</v>
      </c>
      <c r="F6705" s="7" t="n">
        <f aca="false">1_Data_EDA!L6706</f>
        <v>74.98999786</v>
      </c>
      <c r="G6705" s="8" t="n">
        <f aca="false">1_Data_EDA!M6706</f>
        <v>0.25</v>
      </c>
      <c r="H6705" s="6" t="n">
        <f aca="false">IF(1_Data_EDA!B6706="First Class",1,0)</f>
        <v>0</v>
      </c>
      <c r="I6705" s="6" t="n">
        <f aca="false">IF(1_Data_EDA!B6706="Second Class",1,0)</f>
        <v>0</v>
      </c>
      <c r="J6705" s="6" t="n">
        <f aca="false">IF(1_Data_EDA!B6706="Same Day",1,0)</f>
        <v>0</v>
      </c>
      <c r="K6705" s="6" t="n">
        <f aca="false">IF(1_Data_EDA!C6706="Corporate",1,0)</f>
        <v>0</v>
      </c>
      <c r="L6705" s="6" t="n">
        <f aca="false">IF(1_Data_EDA!C6706="Home Office",1,0)</f>
        <v>0</v>
      </c>
      <c r="M6705" s="6" t="n">
        <f aca="false">IF(1_Data_EDA!D6706="Europe",1,0)</f>
        <v>0</v>
      </c>
      <c r="N6705" s="6" t="n">
        <f aca="false">IF(1_Data_EDA!D6706="LATAM",1,0)</f>
        <v>1</v>
      </c>
      <c r="O6705" s="6" t="n">
        <f aca="false">IF(1_Data_EDA!D6706="Pacific Asia",1,0)</f>
        <v>0</v>
      </c>
      <c r="P6705" s="6" t="n">
        <f aca="false">IF(1_Data_EDA!D6706="USCA",1,0)</f>
        <v>0</v>
      </c>
      <c r="Q6705" s="6" t="n">
        <f aca="false">IF(C6705&gt;MEDIAN(C$5:C$8004),1,0)</f>
        <v>1</v>
      </c>
      <c r="R6705" s="6" t="n">
        <f aca="false">IF(D6705&gt;2,1,0)</f>
        <v>1</v>
      </c>
    </row>
    <row r="6706" customFormat="false" ht="15" hidden="false" customHeight="true" outlineLevel="0" collapsed="false">
      <c r="A6706" s="6" t="n">
        <f aca="false">1_Data_EDA!O6707</f>
        <v>0</v>
      </c>
      <c r="B6706" s="6" t="n">
        <f aca="false">1_Data_EDA!H6707</f>
        <v>4</v>
      </c>
      <c r="C6706" s="7" t="n">
        <f aca="false">1_Data_EDA!I6707</f>
        <v>50</v>
      </c>
      <c r="D6706" s="6" t="n">
        <f aca="false">1_Data_EDA!J6707</f>
        <v>3</v>
      </c>
      <c r="E6706" s="7" t="n">
        <f aca="false">1_Data_EDA!K6707</f>
        <v>150</v>
      </c>
      <c r="F6706" s="7" t="n">
        <f aca="false">1_Data_EDA!L6707</f>
        <v>22.5</v>
      </c>
      <c r="G6706" s="8" t="n">
        <f aca="false">1_Data_EDA!M6707</f>
        <v>0.150000006</v>
      </c>
      <c r="H6706" s="6" t="n">
        <f aca="false">IF(1_Data_EDA!B6707="First Class",1,0)</f>
        <v>0</v>
      </c>
      <c r="I6706" s="6" t="n">
        <f aca="false">IF(1_Data_EDA!B6707="Second Class",1,0)</f>
        <v>0</v>
      </c>
      <c r="J6706" s="6" t="n">
        <f aca="false">IF(1_Data_EDA!B6707="Same Day",1,0)</f>
        <v>0</v>
      </c>
      <c r="K6706" s="6" t="n">
        <f aca="false">IF(1_Data_EDA!C6707="Corporate",1,0)</f>
        <v>0</v>
      </c>
      <c r="L6706" s="6" t="n">
        <f aca="false">IF(1_Data_EDA!C6707="Home Office",1,0)</f>
        <v>1</v>
      </c>
      <c r="M6706" s="6" t="n">
        <f aca="false">IF(1_Data_EDA!D6707="Europe",1,0)</f>
        <v>1</v>
      </c>
      <c r="N6706" s="6" t="n">
        <f aca="false">IF(1_Data_EDA!D6707="LATAM",1,0)</f>
        <v>0</v>
      </c>
      <c r="O6706" s="6" t="n">
        <f aca="false">IF(1_Data_EDA!D6707="Pacific Asia",1,0)</f>
        <v>0</v>
      </c>
      <c r="P6706" s="6" t="n">
        <f aca="false">IF(1_Data_EDA!D6707="USCA",1,0)</f>
        <v>0</v>
      </c>
      <c r="Q6706" s="6" t="n">
        <f aca="false">IF(C6706&gt;MEDIAN(C$5:C$8004),1,0)</f>
        <v>0</v>
      </c>
      <c r="R6706" s="6" t="n">
        <f aca="false">IF(D6706&gt;2,1,0)</f>
        <v>1</v>
      </c>
    </row>
    <row r="6707" customFormat="false" ht="15" hidden="false" customHeight="true" outlineLevel="0" collapsed="false">
      <c r="A6707" s="6" t="n">
        <f aca="false">1_Data_EDA!O6708</f>
        <v>0</v>
      </c>
      <c r="B6707" s="6" t="n">
        <f aca="false">1_Data_EDA!H6708</f>
        <v>4</v>
      </c>
      <c r="C6707" s="7" t="n">
        <f aca="false">1_Data_EDA!I6708</f>
        <v>59.99000168</v>
      </c>
      <c r="D6707" s="6" t="n">
        <f aca="false">1_Data_EDA!J6708</f>
        <v>2</v>
      </c>
      <c r="E6707" s="7" t="n">
        <f aca="false">1_Data_EDA!K6708</f>
        <v>119.9800034</v>
      </c>
      <c r="F6707" s="7" t="n">
        <f aca="false">1_Data_EDA!L6708</f>
        <v>20.39999962</v>
      </c>
      <c r="G6707" s="8" t="n">
        <f aca="false">1_Data_EDA!M6708</f>
        <v>0.170000002</v>
      </c>
      <c r="H6707" s="6" t="n">
        <f aca="false">IF(1_Data_EDA!B6708="First Class",1,0)</f>
        <v>0</v>
      </c>
      <c r="I6707" s="6" t="n">
        <f aca="false">IF(1_Data_EDA!B6708="Second Class",1,0)</f>
        <v>0</v>
      </c>
      <c r="J6707" s="6" t="n">
        <f aca="false">IF(1_Data_EDA!B6708="Same Day",1,0)</f>
        <v>0</v>
      </c>
      <c r="K6707" s="6" t="n">
        <f aca="false">IF(1_Data_EDA!C6708="Corporate",1,0)</f>
        <v>1</v>
      </c>
      <c r="L6707" s="6" t="n">
        <f aca="false">IF(1_Data_EDA!C6708="Home Office",1,0)</f>
        <v>0</v>
      </c>
      <c r="M6707" s="6" t="n">
        <f aca="false">IF(1_Data_EDA!D6708="Europe",1,0)</f>
        <v>0</v>
      </c>
      <c r="N6707" s="6" t="n">
        <f aca="false">IF(1_Data_EDA!D6708="LATAM",1,0)</f>
        <v>0</v>
      </c>
      <c r="O6707" s="6" t="n">
        <f aca="false">IF(1_Data_EDA!D6708="Pacific Asia",1,0)</f>
        <v>1</v>
      </c>
      <c r="P6707" s="6" t="n">
        <f aca="false">IF(1_Data_EDA!D6708="USCA",1,0)</f>
        <v>0</v>
      </c>
      <c r="Q6707" s="6" t="n">
        <f aca="false">IF(C6707&gt;MEDIAN(C$5:C$8004),1,0)</f>
        <v>0</v>
      </c>
      <c r="R6707" s="6" t="n">
        <f aca="false">IF(D6707&gt;2,1,0)</f>
        <v>0</v>
      </c>
    </row>
    <row r="6708" customFormat="false" ht="15" hidden="false" customHeight="true" outlineLevel="0" collapsed="false">
      <c r="A6708" s="6" t="n">
        <f aca="false">1_Data_EDA!O6709</f>
        <v>1</v>
      </c>
      <c r="B6708" s="6" t="n">
        <f aca="false">1_Data_EDA!H6709</f>
        <v>2</v>
      </c>
      <c r="C6708" s="7" t="n">
        <f aca="false">1_Data_EDA!I6709</f>
        <v>59.99000168</v>
      </c>
      <c r="D6708" s="6" t="n">
        <f aca="false">1_Data_EDA!J6709</f>
        <v>2</v>
      </c>
      <c r="E6708" s="7" t="n">
        <f aca="false">1_Data_EDA!K6709</f>
        <v>119.9800034</v>
      </c>
      <c r="F6708" s="7" t="n">
        <f aca="false">1_Data_EDA!L6709</f>
        <v>0</v>
      </c>
      <c r="G6708" s="8" t="n">
        <f aca="false">1_Data_EDA!M6709</f>
        <v>0</v>
      </c>
      <c r="H6708" s="6" t="n">
        <f aca="false">IF(1_Data_EDA!B6709="First Class",1,0)</f>
        <v>0</v>
      </c>
      <c r="I6708" s="6" t="n">
        <f aca="false">IF(1_Data_EDA!B6709="Second Class",1,0)</f>
        <v>1</v>
      </c>
      <c r="J6708" s="6" t="n">
        <f aca="false">IF(1_Data_EDA!B6709="Same Day",1,0)</f>
        <v>0</v>
      </c>
      <c r="K6708" s="6" t="n">
        <f aca="false">IF(1_Data_EDA!C6709="Corporate",1,0)</f>
        <v>0</v>
      </c>
      <c r="L6708" s="6" t="n">
        <f aca="false">IF(1_Data_EDA!C6709="Home Office",1,0)</f>
        <v>0</v>
      </c>
      <c r="M6708" s="6" t="n">
        <f aca="false">IF(1_Data_EDA!D6709="Europe",1,0)</f>
        <v>0</v>
      </c>
      <c r="N6708" s="6" t="n">
        <f aca="false">IF(1_Data_EDA!D6709="LATAM",1,0)</f>
        <v>1</v>
      </c>
      <c r="O6708" s="6" t="n">
        <f aca="false">IF(1_Data_EDA!D6709="Pacific Asia",1,0)</f>
        <v>0</v>
      </c>
      <c r="P6708" s="6" t="n">
        <f aca="false">IF(1_Data_EDA!D6709="USCA",1,0)</f>
        <v>0</v>
      </c>
      <c r="Q6708" s="6" t="n">
        <f aca="false">IF(C6708&gt;MEDIAN(C$5:C$8004),1,0)</f>
        <v>0</v>
      </c>
      <c r="R6708" s="6" t="n">
        <f aca="false">IF(D6708&gt;2,1,0)</f>
        <v>0</v>
      </c>
    </row>
    <row r="6709" customFormat="false" ht="15" hidden="false" customHeight="true" outlineLevel="0" collapsed="false">
      <c r="A6709" s="6" t="n">
        <f aca="false">1_Data_EDA!O6710</f>
        <v>1</v>
      </c>
      <c r="B6709" s="6" t="n">
        <f aca="false">1_Data_EDA!H6710</f>
        <v>2</v>
      </c>
      <c r="C6709" s="7" t="n">
        <f aca="false">1_Data_EDA!I6710</f>
        <v>50</v>
      </c>
      <c r="D6709" s="6" t="n">
        <f aca="false">1_Data_EDA!J6710</f>
        <v>5</v>
      </c>
      <c r="E6709" s="7" t="n">
        <f aca="false">1_Data_EDA!K6710</f>
        <v>250</v>
      </c>
      <c r="F6709" s="7" t="n">
        <f aca="false">1_Data_EDA!L6710</f>
        <v>13.75</v>
      </c>
      <c r="G6709" s="8" t="n">
        <f aca="false">1_Data_EDA!M6710</f>
        <v>0.059999999</v>
      </c>
      <c r="H6709" s="6" t="n">
        <f aca="false">IF(1_Data_EDA!B6710="First Class",1,0)</f>
        <v>0</v>
      </c>
      <c r="I6709" s="6" t="n">
        <f aca="false">IF(1_Data_EDA!B6710="Second Class",1,0)</f>
        <v>1</v>
      </c>
      <c r="J6709" s="6" t="n">
        <f aca="false">IF(1_Data_EDA!B6710="Same Day",1,0)</f>
        <v>0</v>
      </c>
      <c r="K6709" s="6" t="n">
        <f aca="false">IF(1_Data_EDA!C6710="Corporate",1,0)</f>
        <v>0</v>
      </c>
      <c r="L6709" s="6" t="n">
        <f aca="false">IF(1_Data_EDA!C6710="Home Office",1,0)</f>
        <v>0</v>
      </c>
      <c r="M6709" s="6" t="n">
        <f aca="false">IF(1_Data_EDA!D6710="Europe",1,0)</f>
        <v>0</v>
      </c>
      <c r="N6709" s="6" t="n">
        <f aca="false">IF(1_Data_EDA!D6710="LATAM",1,0)</f>
        <v>0</v>
      </c>
      <c r="O6709" s="6" t="n">
        <f aca="false">IF(1_Data_EDA!D6710="Pacific Asia",1,0)</f>
        <v>0</v>
      </c>
      <c r="P6709" s="6" t="n">
        <f aca="false">IF(1_Data_EDA!D6710="USCA",1,0)</f>
        <v>1</v>
      </c>
      <c r="Q6709" s="6" t="n">
        <f aca="false">IF(C6709&gt;MEDIAN(C$5:C$8004),1,0)</f>
        <v>0</v>
      </c>
      <c r="R6709" s="6" t="n">
        <f aca="false">IF(D6709&gt;2,1,0)</f>
        <v>1</v>
      </c>
    </row>
    <row r="6710" customFormat="false" ht="15" hidden="false" customHeight="true" outlineLevel="0" collapsed="false">
      <c r="A6710" s="6" t="n">
        <f aca="false">1_Data_EDA!O6711</f>
        <v>0</v>
      </c>
      <c r="B6710" s="6" t="n">
        <f aca="false">1_Data_EDA!H6711</f>
        <v>4</v>
      </c>
      <c r="C6710" s="7" t="n">
        <f aca="false">1_Data_EDA!I6711</f>
        <v>99.98999786</v>
      </c>
      <c r="D6710" s="6" t="n">
        <f aca="false">1_Data_EDA!J6711</f>
        <v>5</v>
      </c>
      <c r="E6710" s="7" t="n">
        <f aca="false">1_Data_EDA!K6711</f>
        <v>499.9500122</v>
      </c>
      <c r="F6710" s="7" t="n">
        <f aca="false">1_Data_EDA!L6711</f>
        <v>89.98999786</v>
      </c>
      <c r="G6710" s="8" t="n">
        <f aca="false">1_Data_EDA!M6711</f>
        <v>0.180000007</v>
      </c>
      <c r="H6710" s="6" t="n">
        <f aca="false">IF(1_Data_EDA!B6711="First Class",1,0)</f>
        <v>0</v>
      </c>
      <c r="I6710" s="6" t="n">
        <f aca="false">IF(1_Data_EDA!B6711="Second Class",1,0)</f>
        <v>0</v>
      </c>
      <c r="J6710" s="6" t="n">
        <f aca="false">IF(1_Data_EDA!B6711="Same Day",1,0)</f>
        <v>0</v>
      </c>
      <c r="K6710" s="6" t="n">
        <f aca="false">IF(1_Data_EDA!C6711="Corporate",1,0)</f>
        <v>1</v>
      </c>
      <c r="L6710" s="6" t="n">
        <f aca="false">IF(1_Data_EDA!C6711="Home Office",1,0)</f>
        <v>0</v>
      </c>
      <c r="M6710" s="6" t="n">
        <f aca="false">IF(1_Data_EDA!D6711="Europe",1,0)</f>
        <v>1</v>
      </c>
      <c r="N6710" s="6" t="n">
        <f aca="false">IF(1_Data_EDA!D6711="LATAM",1,0)</f>
        <v>0</v>
      </c>
      <c r="O6710" s="6" t="n">
        <f aca="false">IF(1_Data_EDA!D6711="Pacific Asia",1,0)</f>
        <v>0</v>
      </c>
      <c r="P6710" s="6" t="n">
        <f aca="false">IF(1_Data_EDA!D6711="USCA",1,0)</f>
        <v>0</v>
      </c>
      <c r="Q6710" s="6" t="n">
        <f aca="false">IF(C6710&gt;MEDIAN(C$5:C$8004),1,0)</f>
        <v>1</v>
      </c>
      <c r="R6710" s="6" t="n">
        <f aca="false">IF(D6710&gt;2,1,0)</f>
        <v>1</v>
      </c>
    </row>
    <row r="6711" customFormat="false" ht="15" hidden="false" customHeight="true" outlineLevel="0" collapsed="false">
      <c r="A6711" s="6" t="n">
        <f aca="false">1_Data_EDA!O6712</f>
        <v>1</v>
      </c>
      <c r="B6711" s="6" t="n">
        <f aca="false">1_Data_EDA!H6712</f>
        <v>4</v>
      </c>
      <c r="C6711" s="7" t="n">
        <f aca="false">1_Data_EDA!I6712</f>
        <v>129.9900055</v>
      </c>
      <c r="D6711" s="6" t="n">
        <f aca="false">1_Data_EDA!J6712</f>
        <v>1</v>
      </c>
      <c r="E6711" s="7" t="n">
        <f aca="false">1_Data_EDA!K6712</f>
        <v>129.9900055</v>
      </c>
      <c r="F6711" s="7" t="n">
        <f aca="false">1_Data_EDA!L6712</f>
        <v>15.60000038</v>
      </c>
      <c r="G6711" s="8" t="n">
        <f aca="false">1_Data_EDA!M6712</f>
        <v>0.119999997</v>
      </c>
      <c r="H6711" s="6" t="n">
        <f aca="false">IF(1_Data_EDA!B6712="First Class",1,0)</f>
        <v>0</v>
      </c>
      <c r="I6711" s="6" t="n">
        <f aca="false">IF(1_Data_EDA!B6712="Second Class",1,0)</f>
        <v>0</v>
      </c>
      <c r="J6711" s="6" t="n">
        <f aca="false">IF(1_Data_EDA!B6712="Same Day",1,0)</f>
        <v>0</v>
      </c>
      <c r="K6711" s="6" t="n">
        <f aca="false">IF(1_Data_EDA!C6712="Corporate",1,0)</f>
        <v>0</v>
      </c>
      <c r="L6711" s="6" t="n">
        <f aca="false">IF(1_Data_EDA!C6712="Home Office",1,0)</f>
        <v>1</v>
      </c>
      <c r="M6711" s="6" t="n">
        <f aca="false">IF(1_Data_EDA!D6712="Europe",1,0)</f>
        <v>1</v>
      </c>
      <c r="N6711" s="6" t="n">
        <f aca="false">IF(1_Data_EDA!D6712="LATAM",1,0)</f>
        <v>0</v>
      </c>
      <c r="O6711" s="6" t="n">
        <f aca="false">IF(1_Data_EDA!D6712="Pacific Asia",1,0)</f>
        <v>0</v>
      </c>
      <c r="P6711" s="6" t="n">
        <f aca="false">IF(1_Data_EDA!D6712="USCA",1,0)</f>
        <v>0</v>
      </c>
      <c r="Q6711" s="6" t="n">
        <f aca="false">IF(C6711&gt;MEDIAN(C$5:C$8004),1,0)</f>
        <v>1</v>
      </c>
      <c r="R6711" s="6" t="n">
        <f aca="false">IF(D6711&gt;2,1,0)</f>
        <v>0</v>
      </c>
    </row>
    <row r="6712" customFormat="false" ht="15" hidden="false" customHeight="true" outlineLevel="0" collapsed="false">
      <c r="A6712" s="6" t="n">
        <f aca="false">1_Data_EDA!O6713</f>
        <v>1</v>
      </c>
      <c r="B6712" s="6" t="n">
        <f aca="false">1_Data_EDA!H6713</f>
        <v>2</v>
      </c>
      <c r="C6712" s="7" t="n">
        <f aca="false">1_Data_EDA!I6713</f>
        <v>299.980011</v>
      </c>
      <c r="D6712" s="6" t="n">
        <f aca="false">1_Data_EDA!J6713</f>
        <v>1</v>
      </c>
      <c r="E6712" s="7" t="n">
        <f aca="false">1_Data_EDA!K6713</f>
        <v>299.980011</v>
      </c>
      <c r="F6712" s="7" t="n">
        <f aca="false">1_Data_EDA!L6713</f>
        <v>27</v>
      </c>
      <c r="G6712" s="8" t="n">
        <f aca="false">1_Data_EDA!M6713</f>
        <v>0.090000004</v>
      </c>
      <c r="H6712" s="6" t="n">
        <f aca="false">IF(1_Data_EDA!B6713="First Class",1,0)</f>
        <v>0</v>
      </c>
      <c r="I6712" s="6" t="n">
        <f aca="false">IF(1_Data_EDA!B6713="Second Class",1,0)</f>
        <v>1</v>
      </c>
      <c r="J6712" s="6" t="n">
        <f aca="false">IF(1_Data_EDA!B6713="Same Day",1,0)</f>
        <v>0</v>
      </c>
      <c r="K6712" s="6" t="n">
        <f aca="false">IF(1_Data_EDA!C6713="Corporate",1,0)</f>
        <v>0</v>
      </c>
      <c r="L6712" s="6" t="n">
        <f aca="false">IF(1_Data_EDA!C6713="Home Office",1,0)</f>
        <v>0</v>
      </c>
      <c r="M6712" s="6" t="n">
        <f aca="false">IF(1_Data_EDA!D6713="Europe",1,0)</f>
        <v>0</v>
      </c>
      <c r="N6712" s="6" t="n">
        <f aca="false">IF(1_Data_EDA!D6713="LATAM",1,0)</f>
        <v>1</v>
      </c>
      <c r="O6712" s="6" t="n">
        <f aca="false">IF(1_Data_EDA!D6713="Pacific Asia",1,0)</f>
        <v>0</v>
      </c>
      <c r="P6712" s="6" t="n">
        <f aca="false">IF(1_Data_EDA!D6713="USCA",1,0)</f>
        <v>0</v>
      </c>
      <c r="Q6712" s="6" t="n">
        <f aca="false">IF(C6712&gt;MEDIAN(C$5:C$8004),1,0)</f>
        <v>1</v>
      </c>
      <c r="R6712" s="6" t="n">
        <f aca="false">IF(D6712&gt;2,1,0)</f>
        <v>0</v>
      </c>
    </row>
    <row r="6713" customFormat="false" ht="15" hidden="false" customHeight="true" outlineLevel="0" collapsed="false">
      <c r="A6713" s="6" t="n">
        <f aca="false">1_Data_EDA!O6714</f>
        <v>1</v>
      </c>
      <c r="B6713" s="6" t="n">
        <f aca="false">1_Data_EDA!H6714</f>
        <v>2</v>
      </c>
      <c r="C6713" s="7" t="n">
        <f aca="false">1_Data_EDA!I6714</f>
        <v>99.98999786</v>
      </c>
      <c r="D6713" s="6" t="n">
        <f aca="false">1_Data_EDA!J6714</f>
        <v>2</v>
      </c>
      <c r="E6713" s="7" t="n">
        <f aca="false">1_Data_EDA!K6714</f>
        <v>199.9799957</v>
      </c>
      <c r="F6713" s="7" t="n">
        <f aca="false">1_Data_EDA!L6714</f>
        <v>0</v>
      </c>
      <c r="G6713" s="8" t="n">
        <f aca="false">1_Data_EDA!M6714</f>
        <v>0</v>
      </c>
      <c r="H6713" s="6" t="n">
        <f aca="false">IF(1_Data_EDA!B6714="First Class",1,0)</f>
        <v>0</v>
      </c>
      <c r="I6713" s="6" t="n">
        <f aca="false">IF(1_Data_EDA!B6714="Second Class",1,0)</f>
        <v>1</v>
      </c>
      <c r="J6713" s="6" t="n">
        <f aca="false">IF(1_Data_EDA!B6714="Same Day",1,0)</f>
        <v>0</v>
      </c>
      <c r="K6713" s="6" t="n">
        <f aca="false">IF(1_Data_EDA!C6714="Corporate",1,0)</f>
        <v>1</v>
      </c>
      <c r="L6713" s="6" t="n">
        <f aca="false">IF(1_Data_EDA!C6714="Home Office",1,0)</f>
        <v>0</v>
      </c>
      <c r="M6713" s="6" t="n">
        <f aca="false">IF(1_Data_EDA!D6714="Europe",1,0)</f>
        <v>1</v>
      </c>
      <c r="N6713" s="6" t="n">
        <f aca="false">IF(1_Data_EDA!D6714="LATAM",1,0)</f>
        <v>0</v>
      </c>
      <c r="O6713" s="6" t="n">
        <f aca="false">IF(1_Data_EDA!D6714="Pacific Asia",1,0)</f>
        <v>0</v>
      </c>
      <c r="P6713" s="6" t="n">
        <f aca="false">IF(1_Data_EDA!D6714="USCA",1,0)</f>
        <v>0</v>
      </c>
      <c r="Q6713" s="6" t="n">
        <f aca="false">IF(C6713&gt;MEDIAN(C$5:C$8004),1,0)</f>
        <v>1</v>
      </c>
      <c r="R6713" s="6" t="n">
        <f aca="false">IF(D6713&gt;2,1,0)</f>
        <v>0</v>
      </c>
    </row>
    <row r="6714" customFormat="false" ht="15" hidden="false" customHeight="true" outlineLevel="0" collapsed="false">
      <c r="A6714" s="6" t="n">
        <f aca="false">1_Data_EDA!O6715</f>
        <v>1</v>
      </c>
      <c r="B6714" s="6" t="n">
        <f aca="false">1_Data_EDA!H6715</f>
        <v>4</v>
      </c>
      <c r="C6714" s="7" t="n">
        <f aca="false">1_Data_EDA!I6715</f>
        <v>39.99000168</v>
      </c>
      <c r="D6714" s="6" t="n">
        <f aca="false">1_Data_EDA!J6715</f>
        <v>4</v>
      </c>
      <c r="E6714" s="7" t="n">
        <f aca="false">1_Data_EDA!K6715</f>
        <v>159.9600067</v>
      </c>
      <c r="F6714" s="7" t="n">
        <f aca="false">1_Data_EDA!L6715</f>
        <v>27.19000053</v>
      </c>
      <c r="G6714" s="8" t="n">
        <f aca="false">1_Data_EDA!M6715</f>
        <v>0.170000002</v>
      </c>
      <c r="H6714" s="6" t="n">
        <f aca="false">IF(1_Data_EDA!B6715="First Class",1,0)</f>
        <v>0</v>
      </c>
      <c r="I6714" s="6" t="n">
        <f aca="false">IF(1_Data_EDA!B6715="Second Class",1,0)</f>
        <v>0</v>
      </c>
      <c r="J6714" s="6" t="n">
        <f aca="false">IF(1_Data_EDA!B6715="Same Day",1,0)</f>
        <v>0</v>
      </c>
      <c r="K6714" s="6" t="n">
        <f aca="false">IF(1_Data_EDA!C6715="Corporate",1,0)</f>
        <v>0</v>
      </c>
      <c r="L6714" s="6" t="n">
        <f aca="false">IF(1_Data_EDA!C6715="Home Office",1,0)</f>
        <v>0</v>
      </c>
      <c r="M6714" s="6" t="n">
        <f aca="false">IF(1_Data_EDA!D6715="Europe",1,0)</f>
        <v>0</v>
      </c>
      <c r="N6714" s="6" t="n">
        <f aca="false">IF(1_Data_EDA!D6715="LATAM",1,0)</f>
        <v>1</v>
      </c>
      <c r="O6714" s="6" t="n">
        <f aca="false">IF(1_Data_EDA!D6715="Pacific Asia",1,0)</f>
        <v>0</v>
      </c>
      <c r="P6714" s="6" t="n">
        <f aca="false">IF(1_Data_EDA!D6715="USCA",1,0)</f>
        <v>0</v>
      </c>
      <c r="Q6714" s="6" t="n">
        <f aca="false">IF(C6714&gt;MEDIAN(C$5:C$8004),1,0)</f>
        <v>0</v>
      </c>
      <c r="R6714" s="6" t="n">
        <f aca="false">IF(D6714&gt;2,1,0)</f>
        <v>1</v>
      </c>
    </row>
    <row r="6715" customFormat="false" ht="15" hidden="false" customHeight="true" outlineLevel="0" collapsed="false">
      <c r="A6715" s="6" t="n">
        <f aca="false">1_Data_EDA!O6716</f>
        <v>0</v>
      </c>
      <c r="B6715" s="6" t="n">
        <f aca="false">1_Data_EDA!H6716</f>
        <v>4</v>
      </c>
      <c r="C6715" s="7" t="n">
        <f aca="false">1_Data_EDA!I6716</f>
        <v>49.97999954</v>
      </c>
      <c r="D6715" s="6" t="n">
        <f aca="false">1_Data_EDA!J6716</f>
        <v>4</v>
      </c>
      <c r="E6715" s="7" t="n">
        <f aca="false">1_Data_EDA!K6716</f>
        <v>199.9199982</v>
      </c>
      <c r="F6715" s="7" t="n">
        <f aca="false">1_Data_EDA!L6716</f>
        <v>33.99000168</v>
      </c>
      <c r="G6715" s="8" t="n">
        <f aca="false">1_Data_EDA!M6716</f>
        <v>0.170000002</v>
      </c>
      <c r="H6715" s="6" t="n">
        <f aca="false">IF(1_Data_EDA!B6716="First Class",1,0)</f>
        <v>0</v>
      </c>
      <c r="I6715" s="6" t="n">
        <f aca="false">IF(1_Data_EDA!B6716="Second Class",1,0)</f>
        <v>0</v>
      </c>
      <c r="J6715" s="6" t="n">
        <f aca="false">IF(1_Data_EDA!B6716="Same Day",1,0)</f>
        <v>0</v>
      </c>
      <c r="K6715" s="6" t="n">
        <f aca="false">IF(1_Data_EDA!C6716="Corporate",1,0)</f>
        <v>0</v>
      </c>
      <c r="L6715" s="6" t="n">
        <f aca="false">IF(1_Data_EDA!C6716="Home Office",1,0)</f>
        <v>0</v>
      </c>
      <c r="M6715" s="6" t="n">
        <f aca="false">IF(1_Data_EDA!D6716="Europe",1,0)</f>
        <v>0</v>
      </c>
      <c r="N6715" s="6" t="n">
        <f aca="false">IF(1_Data_EDA!D6716="LATAM",1,0)</f>
        <v>0</v>
      </c>
      <c r="O6715" s="6" t="n">
        <f aca="false">IF(1_Data_EDA!D6716="Pacific Asia",1,0)</f>
        <v>1</v>
      </c>
      <c r="P6715" s="6" t="n">
        <f aca="false">IF(1_Data_EDA!D6716="USCA",1,0)</f>
        <v>0</v>
      </c>
      <c r="Q6715" s="6" t="n">
        <f aca="false">IF(C6715&gt;MEDIAN(C$5:C$8004),1,0)</f>
        <v>0</v>
      </c>
      <c r="R6715" s="6" t="n">
        <f aca="false">IF(D6715&gt;2,1,0)</f>
        <v>1</v>
      </c>
    </row>
    <row r="6716" customFormat="false" ht="15" hidden="false" customHeight="true" outlineLevel="0" collapsed="false">
      <c r="A6716" s="6" t="n">
        <f aca="false">1_Data_EDA!O6717</f>
        <v>1</v>
      </c>
      <c r="B6716" s="6" t="n">
        <f aca="false">1_Data_EDA!H6717</f>
        <v>4</v>
      </c>
      <c r="C6716" s="7" t="n">
        <f aca="false">1_Data_EDA!I6717</f>
        <v>49.97999954</v>
      </c>
      <c r="D6716" s="6" t="n">
        <f aca="false">1_Data_EDA!J6717</f>
        <v>4</v>
      </c>
      <c r="E6716" s="7" t="n">
        <f aca="false">1_Data_EDA!K6717</f>
        <v>199.9199982</v>
      </c>
      <c r="F6716" s="7" t="n">
        <f aca="false">1_Data_EDA!L6717</f>
        <v>39.97999954</v>
      </c>
      <c r="G6716" s="8" t="n">
        <f aca="false">1_Data_EDA!M6717</f>
        <v>0.200000003</v>
      </c>
      <c r="H6716" s="6" t="n">
        <f aca="false">IF(1_Data_EDA!B6717="First Class",1,0)</f>
        <v>0</v>
      </c>
      <c r="I6716" s="6" t="n">
        <f aca="false">IF(1_Data_EDA!B6717="Second Class",1,0)</f>
        <v>0</v>
      </c>
      <c r="J6716" s="6" t="n">
        <f aca="false">IF(1_Data_EDA!B6717="Same Day",1,0)</f>
        <v>0</v>
      </c>
      <c r="K6716" s="6" t="n">
        <f aca="false">IF(1_Data_EDA!C6717="Corporate",1,0)</f>
        <v>0</v>
      </c>
      <c r="L6716" s="6" t="n">
        <f aca="false">IF(1_Data_EDA!C6717="Home Office",1,0)</f>
        <v>1</v>
      </c>
      <c r="M6716" s="6" t="n">
        <f aca="false">IF(1_Data_EDA!D6717="Europe",1,0)</f>
        <v>0</v>
      </c>
      <c r="N6716" s="6" t="n">
        <f aca="false">IF(1_Data_EDA!D6717="LATAM",1,0)</f>
        <v>1</v>
      </c>
      <c r="O6716" s="6" t="n">
        <f aca="false">IF(1_Data_EDA!D6717="Pacific Asia",1,0)</f>
        <v>0</v>
      </c>
      <c r="P6716" s="6" t="n">
        <f aca="false">IF(1_Data_EDA!D6717="USCA",1,0)</f>
        <v>0</v>
      </c>
      <c r="Q6716" s="6" t="n">
        <f aca="false">IF(C6716&gt;MEDIAN(C$5:C$8004),1,0)</f>
        <v>0</v>
      </c>
      <c r="R6716" s="6" t="n">
        <f aca="false">IF(D6716&gt;2,1,0)</f>
        <v>1</v>
      </c>
    </row>
    <row r="6717" customFormat="false" ht="15" hidden="false" customHeight="true" outlineLevel="0" collapsed="false">
      <c r="A6717" s="6" t="n">
        <f aca="false">1_Data_EDA!O6718</f>
        <v>0</v>
      </c>
      <c r="B6717" s="6" t="n">
        <f aca="false">1_Data_EDA!H6718</f>
        <v>4</v>
      </c>
      <c r="C6717" s="7" t="n">
        <f aca="false">1_Data_EDA!I6718</f>
        <v>50</v>
      </c>
      <c r="D6717" s="6" t="n">
        <f aca="false">1_Data_EDA!J6718</f>
        <v>2</v>
      </c>
      <c r="E6717" s="7" t="n">
        <f aca="false">1_Data_EDA!K6718</f>
        <v>100</v>
      </c>
      <c r="F6717" s="7" t="n">
        <f aca="false">1_Data_EDA!L6718</f>
        <v>3</v>
      </c>
      <c r="G6717" s="8" t="n">
        <f aca="false">1_Data_EDA!M6718</f>
        <v>0.029999999</v>
      </c>
      <c r="H6717" s="6" t="n">
        <f aca="false">IF(1_Data_EDA!B6718="First Class",1,0)</f>
        <v>0</v>
      </c>
      <c r="I6717" s="6" t="n">
        <f aca="false">IF(1_Data_EDA!B6718="Second Class",1,0)</f>
        <v>0</v>
      </c>
      <c r="J6717" s="6" t="n">
        <f aca="false">IF(1_Data_EDA!B6718="Same Day",1,0)</f>
        <v>0</v>
      </c>
      <c r="K6717" s="6" t="n">
        <f aca="false">IF(1_Data_EDA!C6718="Corporate",1,0)</f>
        <v>1</v>
      </c>
      <c r="L6717" s="6" t="n">
        <f aca="false">IF(1_Data_EDA!C6718="Home Office",1,0)</f>
        <v>0</v>
      </c>
      <c r="M6717" s="6" t="n">
        <f aca="false">IF(1_Data_EDA!D6718="Europe",1,0)</f>
        <v>0</v>
      </c>
      <c r="N6717" s="6" t="n">
        <f aca="false">IF(1_Data_EDA!D6718="LATAM",1,0)</f>
        <v>1</v>
      </c>
      <c r="O6717" s="6" t="n">
        <f aca="false">IF(1_Data_EDA!D6718="Pacific Asia",1,0)</f>
        <v>0</v>
      </c>
      <c r="P6717" s="6" t="n">
        <f aca="false">IF(1_Data_EDA!D6718="USCA",1,0)</f>
        <v>0</v>
      </c>
      <c r="Q6717" s="6" t="n">
        <f aca="false">IF(C6717&gt;MEDIAN(C$5:C$8004),1,0)</f>
        <v>0</v>
      </c>
      <c r="R6717" s="6" t="n">
        <f aca="false">IF(D6717&gt;2,1,0)</f>
        <v>0</v>
      </c>
    </row>
    <row r="6718" customFormat="false" ht="15" hidden="false" customHeight="true" outlineLevel="0" collapsed="false">
      <c r="A6718" s="6" t="n">
        <f aca="false">1_Data_EDA!O6719</f>
        <v>1</v>
      </c>
      <c r="B6718" s="6" t="n">
        <f aca="false">1_Data_EDA!H6719</f>
        <v>4</v>
      </c>
      <c r="C6718" s="7" t="n">
        <f aca="false">1_Data_EDA!I6719</f>
        <v>99.98999786</v>
      </c>
      <c r="D6718" s="6" t="n">
        <f aca="false">1_Data_EDA!J6719</f>
        <v>4</v>
      </c>
      <c r="E6718" s="7" t="n">
        <f aca="false">1_Data_EDA!K6719</f>
        <v>399.9599915</v>
      </c>
      <c r="F6718" s="7" t="n">
        <f aca="false">1_Data_EDA!L6719</f>
        <v>48</v>
      </c>
      <c r="G6718" s="8" t="n">
        <f aca="false">1_Data_EDA!M6719</f>
        <v>0.119999997</v>
      </c>
      <c r="H6718" s="6" t="n">
        <f aca="false">IF(1_Data_EDA!B6719="First Class",1,0)</f>
        <v>0</v>
      </c>
      <c r="I6718" s="6" t="n">
        <f aca="false">IF(1_Data_EDA!B6719="Second Class",1,0)</f>
        <v>0</v>
      </c>
      <c r="J6718" s="6" t="n">
        <f aca="false">IF(1_Data_EDA!B6719="Same Day",1,0)</f>
        <v>0</v>
      </c>
      <c r="K6718" s="6" t="n">
        <f aca="false">IF(1_Data_EDA!C6719="Corporate",1,0)</f>
        <v>0</v>
      </c>
      <c r="L6718" s="6" t="n">
        <f aca="false">IF(1_Data_EDA!C6719="Home Office",1,0)</f>
        <v>0</v>
      </c>
      <c r="M6718" s="6" t="n">
        <f aca="false">IF(1_Data_EDA!D6719="Europe",1,0)</f>
        <v>0</v>
      </c>
      <c r="N6718" s="6" t="n">
        <f aca="false">IF(1_Data_EDA!D6719="LATAM",1,0)</f>
        <v>1</v>
      </c>
      <c r="O6718" s="6" t="n">
        <f aca="false">IF(1_Data_EDA!D6719="Pacific Asia",1,0)</f>
        <v>0</v>
      </c>
      <c r="P6718" s="6" t="n">
        <f aca="false">IF(1_Data_EDA!D6719="USCA",1,0)</f>
        <v>0</v>
      </c>
      <c r="Q6718" s="6" t="n">
        <f aca="false">IF(C6718&gt;MEDIAN(C$5:C$8004),1,0)</f>
        <v>1</v>
      </c>
      <c r="R6718" s="6" t="n">
        <f aca="false">IF(D6718&gt;2,1,0)</f>
        <v>1</v>
      </c>
    </row>
    <row r="6719" customFormat="false" ht="15" hidden="false" customHeight="true" outlineLevel="0" collapsed="false">
      <c r="A6719" s="6" t="n">
        <f aca="false">1_Data_EDA!O6720</f>
        <v>1</v>
      </c>
      <c r="B6719" s="6" t="n">
        <f aca="false">1_Data_EDA!H6720</f>
        <v>1</v>
      </c>
      <c r="C6719" s="7" t="n">
        <f aca="false">1_Data_EDA!I6720</f>
        <v>99.98999786</v>
      </c>
      <c r="D6719" s="6" t="n">
        <f aca="false">1_Data_EDA!J6720</f>
        <v>3</v>
      </c>
      <c r="E6719" s="7" t="n">
        <f aca="false">1_Data_EDA!K6720</f>
        <v>299.9700012</v>
      </c>
      <c r="F6719" s="7" t="n">
        <f aca="false">1_Data_EDA!L6720</f>
        <v>50.99000168</v>
      </c>
      <c r="G6719" s="8" t="n">
        <f aca="false">1_Data_EDA!M6720</f>
        <v>0.170000002</v>
      </c>
      <c r="H6719" s="6" t="n">
        <f aca="false">IF(1_Data_EDA!B6720="First Class",1,0)</f>
        <v>1</v>
      </c>
      <c r="I6719" s="6" t="n">
        <f aca="false">IF(1_Data_EDA!B6720="Second Class",1,0)</f>
        <v>0</v>
      </c>
      <c r="J6719" s="6" t="n">
        <f aca="false">IF(1_Data_EDA!B6720="Same Day",1,0)</f>
        <v>0</v>
      </c>
      <c r="K6719" s="6" t="n">
        <f aca="false">IF(1_Data_EDA!C6720="Corporate",1,0)</f>
        <v>0</v>
      </c>
      <c r="L6719" s="6" t="n">
        <f aca="false">IF(1_Data_EDA!C6720="Home Office",1,0)</f>
        <v>0</v>
      </c>
      <c r="M6719" s="6" t="n">
        <f aca="false">IF(1_Data_EDA!D6720="Europe",1,0)</f>
        <v>0</v>
      </c>
      <c r="N6719" s="6" t="n">
        <f aca="false">IF(1_Data_EDA!D6720="LATAM",1,0)</f>
        <v>0</v>
      </c>
      <c r="O6719" s="6" t="n">
        <f aca="false">IF(1_Data_EDA!D6720="Pacific Asia",1,0)</f>
        <v>1</v>
      </c>
      <c r="P6719" s="6" t="n">
        <f aca="false">IF(1_Data_EDA!D6720="USCA",1,0)</f>
        <v>0</v>
      </c>
      <c r="Q6719" s="6" t="n">
        <f aca="false">IF(C6719&gt;MEDIAN(C$5:C$8004),1,0)</f>
        <v>1</v>
      </c>
      <c r="R6719" s="6" t="n">
        <f aca="false">IF(D6719&gt;2,1,0)</f>
        <v>1</v>
      </c>
    </row>
    <row r="6720" customFormat="false" ht="15" hidden="false" customHeight="true" outlineLevel="0" collapsed="false">
      <c r="A6720" s="6" t="n">
        <f aca="false">1_Data_EDA!O6721</f>
        <v>0</v>
      </c>
      <c r="B6720" s="6" t="n">
        <f aca="false">1_Data_EDA!H6721</f>
        <v>4</v>
      </c>
      <c r="C6720" s="7" t="n">
        <f aca="false">1_Data_EDA!I6721</f>
        <v>129.9900055</v>
      </c>
      <c r="D6720" s="6" t="n">
        <f aca="false">1_Data_EDA!J6721</f>
        <v>1</v>
      </c>
      <c r="E6720" s="7" t="n">
        <f aca="false">1_Data_EDA!K6721</f>
        <v>129.9900055</v>
      </c>
      <c r="F6720" s="7" t="n">
        <f aca="false">1_Data_EDA!L6721</f>
        <v>11.69999981</v>
      </c>
      <c r="G6720" s="8" t="n">
        <f aca="false">1_Data_EDA!M6721</f>
        <v>0.090000004</v>
      </c>
      <c r="H6720" s="6" t="n">
        <f aca="false">IF(1_Data_EDA!B6721="First Class",1,0)</f>
        <v>0</v>
      </c>
      <c r="I6720" s="6" t="n">
        <f aca="false">IF(1_Data_EDA!B6721="Second Class",1,0)</f>
        <v>0</v>
      </c>
      <c r="J6720" s="6" t="n">
        <f aca="false">IF(1_Data_EDA!B6721="Same Day",1,0)</f>
        <v>0</v>
      </c>
      <c r="K6720" s="6" t="n">
        <f aca="false">IF(1_Data_EDA!C6721="Corporate",1,0)</f>
        <v>0</v>
      </c>
      <c r="L6720" s="6" t="n">
        <f aca="false">IF(1_Data_EDA!C6721="Home Office",1,0)</f>
        <v>1</v>
      </c>
      <c r="M6720" s="6" t="n">
        <f aca="false">IF(1_Data_EDA!D6721="Europe",1,0)</f>
        <v>0</v>
      </c>
      <c r="N6720" s="6" t="n">
        <f aca="false">IF(1_Data_EDA!D6721="LATAM",1,0)</f>
        <v>0</v>
      </c>
      <c r="O6720" s="6" t="n">
        <f aca="false">IF(1_Data_EDA!D6721="Pacific Asia",1,0)</f>
        <v>0</v>
      </c>
      <c r="P6720" s="6" t="n">
        <f aca="false">IF(1_Data_EDA!D6721="USCA",1,0)</f>
        <v>1</v>
      </c>
      <c r="Q6720" s="6" t="n">
        <f aca="false">IF(C6720&gt;MEDIAN(C$5:C$8004),1,0)</f>
        <v>1</v>
      </c>
      <c r="R6720" s="6" t="n">
        <f aca="false">IF(D6720&gt;2,1,0)</f>
        <v>0</v>
      </c>
    </row>
    <row r="6721" customFormat="false" ht="15" hidden="false" customHeight="true" outlineLevel="0" collapsed="false">
      <c r="A6721" s="6" t="n">
        <f aca="false">1_Data_EDA!O6722</f>
        <v>0</v>
      </c>
      <c r="B6721" s="6" t="n">
        <f aca="false">1_Data_EDA!H6722</f>
        <v>4</v>
      </c>
      <c r="C6721" s="7" t="n">
        <f aca="false">1_Data_EDA!I6722</f>
        <v>299.980011</v>
      </c>
      <c r="D6721" s="6" t="n">
        <f aca="false">1_Data_EDA!J6722</f>
        <v>1</v>
      </c>
      <c r="E6721" s="7" t="n">
        <f aca="false">1_Data_EDA!K6722</f>
        <v>299.980011</v>
      </c>
      <c r="F6721" s="7" t="n">
        <f aca="false">1_Data_EDA!L6722</f>
        <v>15</v>
      </c>
      <c r="G6721" s="8" t="n">
        <f aca="false">1_Data_EDA!M6722</f>
        <v>0.050000001</v>
      </c>
      <c r="H6721" s="6" t="n">
        <f aca="false">IF(1_Data_EDA!B6722="First Class",1,0)</f>
        <v>0</v>
      </c>
      <c r="I6721" s="6" t="n">
        <f aca="false">IF(1_Data_EDA!B6722="Second Class",1,0)</f>
        <v>0</v>
      </c>
      <c r="J6721" s="6" t="n">
        <f aca="false">IF(1_Data_EDA!B6722="Same Day",1,0)</f>
        <v>0</v>
      </c>
      <c r="K6721" s="6" t="n">
        <f aca="false">IF(1_Data_EDA!C6722="Corporate",1,0)</f>
        <v>1</v>
      </c>
      <c r="L6721" s="6" t="n">
        <f aca="false">IF(1_Data_EDA!C6722="Home Office",1,0)</f>
        <v>0</v>
      </c>
      <c r="M6721" s="6" t="n">
        <f aca="false">IF(1_Data_EDA!D6722="Europe",1,0)</f>
        <v>0</v>
      </c>
      <c r="N6721" s="6" t="n">
        <f aca="false">IF(1_Data_EDA!D6722="LATAM",1,0)</f>
        <v>1</v>
      </c>
      <c r="O6721" s="6" t="n">
        <f aca="false">IF(1_Data_EDA!D6722="Pacific Asia",1,0)</f>
        <v>0</v>
      </c>
      <c r="P6721" s="6" t="n">
        <f aca="false">IF(1_Data_EDA!D6722="USCA",1,0)</f>
        <v>0</v>
      </c>
      <c r="Q6721" s="6" t="n">
        <f aca="false">IF(C6721&gt;MEDIAN(C$5:C$8004),1,0)</f>
        <v>1</v>
      </c>
      <c r="R6721" s="6" t="n">
        <f aca="false">IF(D6721&gt;2,1,0)</f>
        <v>0</v>
      </c>
    </row>
    <row r="6722" customFormat="false" ht="15" hidden="false" customHeight="true" outlineLevel="0" collapsed="false">
      <c r="A6722" s="6" t="n">
        <f aca="false">1_Data_EDA!O6723</f>
        <v>0</v>
      </c>
      <c r="B6722" s="6" t="n">
        <f aca="false">1_Data_EDA!H6723</f>
        <v>4</v>
      </c>
      <c r="C6722" s="7" t="n">
        <f aca="false">1_Data_EDA!I6723</f>
        <v>49.97999954</v>
      </c>
      <c r="D6722" s="6" t="n">
        <f aca="false">1_Data_EDA!J6723</f>
        <v>3</v>
      </c>
      <c r="E6722" s="7" t="n">
        <f aca="false">1_Data_EDA!K6723</f>
        <v>149.9400024</v>
      </c>
      <c r="F6722" s="7" t="n">
        <f aca="false">1_Data_EDA!L6723</f>
        <v>0</v>
      </c>
      <c r="G6722" s="8" t="n">
        <f aca="false">1_Data_EDA!M6723</f>
        <v>0</v>
      </c>
      <c r="H6722" s="6" t="n">
        <f aca="false">IF(1_Data_EDA!B6723="First Class",1,0)</f>
        <v>0</v>
      </c>
      <c r="I6722" s="6" t="n">
        <f aca="false">IF(1_Data_EDA!B6723="Second Class",1,0)</f>
        <v>0</v>
      </c>
      <c r="J6722" s="6" t="n">
        <f aca="false">IF(1_Data_EDA!B6723="Same Day",1,0)</f>
        <v>0</v>
      </c>
      <c r="K6722" s="6" t="n">
        <f aca="false">IF(1_Data_EDA!C6723="Corporate",1,0)</f>
        <v>0</v>
      </c>
      <c r="L6722" s="6" t="n">
        <f aca="false">IF(1_Data_EDA!C6723="Home Office",1,0)</f>
        <v>1</v>
      </c>
      <c r="M6722" s="6" t="n">
        <f aca="false">IF(1_Data_EDA!D6723="Europe",1,0)</f>
        <v>0</v>
      </c>
      <c r="N6722" s="6" t="n">
        <f aca="false">IF(1_Data_EDA!D6723="LATAM",1,0)</f>
        <v>0</v>
      </c>
      <c r="O6722" s="6" t="n">
        <f aca="false">IF(1_Data_EDA!D6723="Pacific Asia",1,0)</f>
        <v>1</v>
      </c>
      <c r="P6722" s="6" t="n">
        <f aca="false">IF(1_Data_EDA!D6723="USCA",1,0)</f>
        <v>0</v>
      </c>
      <c r="Q6722" s="6" t="n">
        <f aca="false">IF(C6722&gt;MEDIAN(C$5:C$8004),1,0)</f>
        <v>0</v>
      </c>
      <c r="R6722" s="6" t="n">
        <f aca="false">IF(D6722&gt;2,1,0)</f>
        <v>1</v>
      </c>
    </row>
    <row r="6723" customFormat="false" ht="15" hidden="false" customHeight="true" outlineLevel="0" collapsed="false">
      <c r="A6723" s="6" t="n">
        <f aca="false">1_Data_EDA!O6724</f>
        <v>0</v>
      </c>
      <c r="B6723" s="6" t="n">
        <f aca="false">1_Data_EDA!H6724</f>
        <v>4</v>
      </c>
      <c r="C6723" s="7" t="n">
        <f aca="false">1_Data_EDA!I6724</f>
        <v>11.28999996</v>
      </c>
      <c r="D6723" s="6" t="n">
        <f aca="false">1_Data_EDA!J6724</f>
        <v>1</v>
      </c>
      <c r="E6723" s="7" t="n">
        <f aca="false">1_Data_EDA!K6724</f>
        <v>11.28999996</v>
      </c>
      <c r="F6723" s="7" t="n">
        <f aca="false">1_Data_EDA!L6724</f>
        <v>0.109999999</v>
      </c>
      <c r="G6723" s="8" t="n">
        <f aca="false">1_Data_EDA!M6724</f>
        <v>0.01</v>
      </c>
      <c r="H6723" s="6" t="n">
        <f aca="false">IF(1_Data_EDA!B6724="First Class",1,0)</f>
        <v>0</v>
      </c>
      <c r="I6723" s="6" t="n">
        <f aca="false">IF(1_Data_EDA!B6724="Second Class",1,0)</f>
        <v>0</v>
      </c>
      <c r="J6723" s="6" t="n">
        <f aca="false">IF(1_Data_EDA!B6724="Same Day",1,0)</f>
        <v>0</v>
      </c>
      <c r="K6723" s="6" t="n">
        <f aca="false">IF(1_Data_EDA!C6724="Corporate",1,0)</f>
        <v>0</v>
      </c>
      <c r="L6723" s="6" t="n">
        <f aca="false">IF(1_Data_EDA!C6724="Home Office",1,0)</f>
        <v>0</v>
      </c>
      <c r="M6723" s="6" t="n">
        <f aca="false">IF(1_Data_EDA!D6724="Europe",1,0)</f>
        <v>1</v>
      </c>
      <c r="N6723" s="6" t="n">
        <f aca="false">IF(1_Data_EDA!D6724="LATAM",1,0)</f>
        <v>0</v>
      </c>
      <c r="O6723" s="6" t="n">
        <f aca="false">IF(1_Data_EDA!D6724="Pacific Asia",1,0)</f>
        <v>0</v>
      </c>
      <c r="P6723" s="6" t="n">
        <f aca="false">IF(1_Data_EDA!D6724="USCA",1,0)</f>
        <v>0</v>
      </c>
      <c r="Q6723" s="6" t="n">
        <f aca="false">IF(C6723&gt;MEDIAN(C$5:C$8004),1,0)</f>
        <v>0</v>
      </c>
      <c r="R6723" s="6" t="n">
        <f aca="false">IF(D6723&gt;2,1,0)</f>
        <v>0</v>
      </c>
    </row>
    <row r="6724" customFormat="false" ht="15" hidden="false" customHeight="true" outlineLevel="0" collapsed="false">
      <c r="A6724" s="6" t="n">
        <f aca="false">1_Data_EDA!O6725</f>
        <v>0</v>
      </c>
      <c r="B6724" s="6" t="n">
        <f aca="false">1_Data_EDA!H6725</f>
        <v>4</v>
      </c>
      <c r="C6724" s="7" t="n">
        <f aca="false">1_Data_EDA!I6725</f>
        <v>299.980011</v>
      </c>
      <c r="D6724" s="6" t="n">
        <f aca="false">1_Data_EDA!J6725</f>
        <v>1</v>
      </c>
      <c r="E6724" s="7" t="n">
        <f aca="false">1_Data_EDA!K6725</f>
        <v>299.980011</v>
      </c>
      <c r="F6724" s="7" t="n">
        <f aca="false">1_Data_EDA!L6725</f>
        <v>48</v>
      </c>
      <c r="G6724" s="8" t="n">
        <f aca="false">1_Data_EDA!M6725</f>
        <v>0.159999996</v>
      </c>
      <c r="H6724" s="6" t="n">
        <f aca="false">IF(1_Data_EDA!B6725="First Class",1,0)</f>
        <v>0</v>
      </c>
      <c r="I6724" s="6" t="n">
        <f aca="false">IF(1_Data_EDA!B6725="Second Class",1,0)</f>
        <v>0</v>
      </c>
      <c r="J6724" s="6" t="n">
        <f aca="false">IF(1_Data_EDA!B6725="Same Day",1,0)</f>
        <v>0</v>
      </c>
      <c r="K6724" s="6" t="n">
        <f aca="false">IF(1_Data_EDA!C6725="Corporate",1,0)</f>
        <v>0</v>
      </c>
      <c r="L6724" s="6" t="n">
        <f aca="false">IF(1_Data_EDA!C6725="Home Office",1,0)</f>
        <v>0</v>
      </c>
      <c r="M6724" s="6" t="n">
        <f aca="false">IF(1_Data_EDA!D6725="Europe",1,0)</f>
        <v>0</v>
      </c>
      <c r="N6724" s="6" t="n">
        <f aca="false">IF(1_Data_EDA!D6725="LATAM",1,0)</f>
        <v>0</v>
      </c>
      <c r="O6724" s="6" t="n">
        <f aca="false">IF(1_Data_EDA!D6725="Pacific Asia",1,0)</f>
        <v>0</v>
      </c>
      <c r="P6724" s="6" t="n">
        <f aca="false">IF(1_Data_EDA!D6725="USCA",1,0)</f>
        <v>1</v>
      </c>
      <c r="Q6724" s="6" t="n">
        <f aca="false">IF(C6724&gt;MEDIAN(C$5:C$8004),1,0)</f>
        <v>1</v>
      </c>
      <c r="R6724" s="6" t="n">
        <f aca="false">IF(D6724&gt;2,1,0)</f>
        <v>0</v>
      </c>
    </row>
    <row r="6725" customFormat="false" ht="15" hidden="false" customHeight="true" outlineLevel="0" collapsed="false">
      <c r="A6725" s="6" t="n">
        <f aca="false">1_Data_EDA!O6726</f>
        <v>1</v>
      </c>
      <c r="B6725" s="6" t="n">
        <f aca="false">1_Data_EDA!H6726</f>
        <v>1</v>
      </c>
      <c r="C6725" s="7" t="n">
        <f aca="false">1_Data_EDA!I6726</f>
        <v>129.9900055</v>
      </c>
      <c r="D6725" s="6" t="n">
        <f aca="false">1_Data_EDA!J6726</f>
        <v>1</v>
      </c>
      <c r="E6725" s="7" t="n">
        <f aca="false">1_Data_EDA!K6726</f>
        <v>129.9900055</v>
      </c>
      <c r="F6725" s="7" t="n">
        <f aca="false">1_Data_EDA!L6726</f>
        <v>19.5</v>
      </c>
      <c r="G6725" s="8" t="n">
        <f aca="false">1_Data_EDA!M6726</f>
        <v>0.150000006</v>
      </c>
      <c r="H6725" s="6" t="n">
        <f aca="false">IF(1_Data_EDA!B6726="First Class",1,0)</f>
        <v>1</v>
      </c>
      <c r="I6725" s="6" t="n">
        <f aca="false">IF(1_Data_EDA!B6726="Second Class",1,0)</f>
        <v>0</v>
      </c>
      <c r="J6725" s="6" t="n">
        <f aca="false">IF(1_Data_EDA!B6726="Same Day",1,0)</f>
        <v>0</v>
      </c>
      <c r="K6725" s="6" t="n">
        <f aca="false">IF(1_Data_EDA!C6726="Corporate",1,0)</f>
        <v>0</v>
      </c>
      <c r="L6725" s="6" t="n">
        <f aca="false">IF(1_Data_EDA!C6726="Home Office",1,0)</f>
        <v>1</v>
      </c>
      <c r="M6725" s="6" t="n">
        <f aca="false">IF(1_Data_EDA!D6726="Europe",1,0)</f>
        <v>1</v>
      </c>
      <c r="N6725" s="6" t="n">
        <f aca="false">IF(1_Data_EDA!D6726="LATAM",1,0)</f>
        <v>0</v>
      </c>
      <c r="O6725" s="6" t="n">
        <f aca="false">IF(1_Data_EDA!D6726="Pacific Asia",1,0)</f>
        <v>0</v>
      </c>
      <c r="P6725" s="6" t="n">
        <f aca="false">IF(1_Data_EDA!D6726="USCA",1,0)</f>
        <v>0</v>
      </c>
      <c r="Q6725" s="6" t="n">
        <f aca="false">IF(C6725&gt;MEDIAN(C$5:C$8004),1,0)</f>
        <v>1</v>
      </c>
      <c r="R6725" s="6" t="n">
        <f aca="false">IF(D6725&gt;2,1,0)</f>
        <v>0</v>
      </c>
    </row>
    <row r="6726" customFormat="false" ht="15" hidden="false" customHeight="true" outlineLevel="0" collapsed="false">
      <c r="A6726" s="6" t="n">
        <f aca="false">1_Data_EDA!O6727</f>
        <v>0</v>
      </c>
      <c r="B6726" s="6" t="n">
        <f aca="false">1_Data_EDA!H6727</f>
        <v>2</v>
      </c>
      <c r="C6726" s="7" t="n">
        <f aca="false">1_Data_EDA!I6727</f>
        <v>59.99000168</v>
      </c>
      <c r="D6726" s="6" t="n">
        <f aca="false">1_Data_EDA!J6727</f>
        <v>5</v>
      </c>
      <c r="E6726" s="7" t="n">
        <f aca="false">1_Data_EDA!K6727</f>
        <v>299.9500122</v>
      </c>
      <c r="F6726" s="7" t="n">
        <f aca="false">1_Data_EDA!L6727</f>
        <v>3</v>
      </c>
      <c r="G6726" s="8" t="n">
        <f aca="false">1_Data_EDA!M6727</f>
        <v>0.01</v>
      </c>
      <c r="H6726" s="6" t="n">
        <f aca="false">IF(1_Data_EDA!B6727="First Class",1,0)</f>
        <v>0</v>
      </c>
      <c r="I6726" s="6" t="n">
        <f aca="false">IF(1_Data_EDA!B6727="Second Class",1,0)</f>
        <v>1</v>
      </c>
      <c r="J6726" s="6" t="n">
        <f aca="false">IF(1_Data_EDA!B6727="Same Day",1,0)</f>
        <v>0</v>
      </c>
      <c r="K6726" s="6" t="n">
        <f aca="false">IF(1_Data_EDA!C6727="Corporate",1,0)</f>
        <v>0</v>
      </c>
      <c r="L6726" s="6" t="n">
        <f aca="false">IF(1_Data_EDA!C6727="Home Office",1,0)</f>
        <v>0</v>
      </c>
      <c r="M6726" s="6" t="n">
        <f aca="false">IF(1_Data_EDA!D6727="Europe",1,0)</f>
        <v>0</v>
      </c>
      <c r="N6726" s="6" t="n">
        <f aca="false">IF(1_Data_EDA!D6727="LATAM",1,0)</f>
        <v>1</v>
      </c>
      <c r="O6726" s="6" t="n">
        <f aca="false">IF(1_Data_EDA!D6727="Pacific Asia",1,0)</f>
        <v>0</v>
      </c>
      <c r="P6726" s="6" t="n">
        <f aca="false">IF(1_Data_EDA!D6727="USCA",1,0)</f>
        <v>0</v>
      </c>
      <c r="Q6726" s="6" t="n">
        <f aca="false">IF(C6726&gt;MEDIAN(C$5:C$8004),1,0)</f>
        <v>0</v>
      </c>
      <c r="R6726" s="6" t="n">
        <f aca="false">IF(D6726&gt;2,1,0)</f>
        <v>1</v>
      </c>
    </row>
    <row r="6727" customFormat="false" ht="15" hidden="false" customHeight="true" outlineLevel="0" collapsed="false">
      <c r="A6727" s="6" t="n">
        <f aca="false">1_Data_EDA!O6728</f>
        <v>0</v>
      </c>
      <c r="B6727" s="6" t="n">
        <f aca="false">1_Data_EDA!H6728</f>
        <v>4</v>
      </c>
      <c r="C6727" s="7" t="n">
        <f aca="false">1_Data_EDA!I6728</f>
        <v>129.9900055</v>
      </c>
      <c r="D6727" s="6" t="n">
        <f aca="false">1_Data_EDA!J6728</f>
        <v>1</v>
      </c>
      <c r="E6727" s="7" t="n">
        <f aca="false">1_Data_EDA!K6728</f>
        <v>129.9900055</v>
      </c>
      <c r="F6727" s="7" t="n">
        <f aca="false">1_Data_EDA!L6728</f>
        <v>2.599999905</v>
      </c>
      <c r="G6727" s="8" t="n">
        <f aca="false">1_Data_EDA!M6728</f>
        <v>0.02</v>
      </c>
      <c r="H6727" s="6" t="n">
        <f aca="false">IF(1_Data_EDA!B6728="First Class",1,0)</f>
        <v>0</v>
      </c>
      <c r="I6727" s="6" t="n">
        <f aca="false">IF(1_Data_EDA!B6728="Second Class",1,0)</f>
        <v>0</v>
      </c>
      <c r="J6727" s="6" t="n">
        <f aca="false">IF(1_Data_EDA!B6728="Same Day",1,0)</f>
        <v>0</v>
      </c>
      <c r="K6727" s="6" t="n">
        <f aca="false">IF(1_Data_EDA!C6728="Corporate",1,0)</f>
        <v>0</v>
      </c>
      <c r="L6727" s="6" t="n">
        <f aca="false">IF(1_Data_EDA!C6728="Home Office",1,0)</f>
        <v>1</v>
      </c>
      <c r="M6727" s="6" t="n">
        <f aca="false">IF(1_Data_EDA!D6728="Europe",1,0)</f>
        <v>1</v>
      </c>
      <c r="N6727" s="6" t="n">
        <f aca="false">IF(1_Data_EDA!D6728="LATAM",1,0)</f>
        <v>0</v>
      </c>
      <c r="O6727" s="6" t="n">
        <f aca="false">IF(1_Data_EDA!D6728="Pacific Asia",1,0)</f>
        <v>0</v>
      </c>
      <c r="P6727" s="6" t="n">
        <f aca="false">IF(1_Data_EDA!D6728="USCA",1,0)</f>
        <v>0</v>
      </c>
      <c r="Q6727" s="6" t="n">
        <f aca="false">IF(C6727&gt;MEDIAN(C$5:C$8004),1,0)</f>
        <v>1</v>
      </c>
      <c r="R6727" s="6" t="n">
        <f aca="false">IF(D6727&gt;2,1,0)</f>
        <v>0</v>
      </c>
    </row>
    <row r="6728" customFormat="false" ht="15" hidden="false" customHeight="true" outlineLevel="0" collapsed="false">
      <c r="A6728" s="6" t="n">
        <f aca="false">1_Data_EDA!O6729</f>
        <v>0</v>
      </c>
      <c r="B6728" s="6" t="n">
        <f aca="false">1_Data_EDA!H6729</f>
        <v>4</v>
      </c>
      <c r="C6728" s="7" t="n">
        <f aca="false">1_Data_EDA!I6729</f>
        <v>199.9900055</v>
      </c>
      <c r="D6728" s="6" t="n">
        <f aca="false">1_Data_EDA!J6729</f>
        <v>1</v>
      </c>
      <c r="E6728" s="7" t="n">
        <f aca="false">1_Data_EDA!K6729</f>
        <v>199.9900055</v>
      </c>
      <c r="F6728" s="7" t="n">
        <f aca="false">1_Data_EDA!L6729</f>
        <v>40</v>
      </c>
      <c r="G6728" s="8" t="n">
        <f aca="false">1_Data_EDA!M6729</f>
        <v>0.200000003</v>
      </c>
      <c r="H6728" s="6" t="n">
        <f aca="false">IF(1_Data_EDA!B6729="First Class",1,0)</f>
        <v>0</v>
      </c>
      <c r="I6728" s="6" t="n">
        <f aca="false">IF(1_Data_EDA!B6729="Second Class",1,0)</f>
        <v>0</v>
      </c>
      <c r="J6728" s="6" t="n">
        <f aca="false">IF(1_Data_EDA!B6729="Same Day",1,0)</f>
        <v>0</v>
      </c>
      <c r="K6728" s="6" t="n">
        <f aca="false">IF(1_Data_EDA!C6729="Corporate",1,0)</f>
        <v>0</v>
      </c>
      <c r="L6728" s="6" t="n">
        <f aca="false">IF(1_Data_EDA!C6729="Home Office",1,0)</f>
        <v>0</v>
      </c>
      <c r="M6728" s="6" t="n">
        <f aca="false">IF(1_Data_EDA!D6729="Europe",1,0)</f>
        <v>1</v>
      </c>
      <c r="N6728" s="6" t="n">
        <f aca="false">IF(1_Data_EDA!D6729="LATAM",1,0)</f>
        <v>0</v>
      </c>
      <c r="O6728" s="6" t="n">
        <f aca="false">IF(1_Data_EDA!D6729="Pacific Asia",1,0)</f>
        <v>0</v>
      </c>
      <c r="P6728" s="6" t="n">
        <f aca="false">IF(1_Data_EDA!D6729="USCA",1,0)</f>
        <v>0</v>
      </c>
      <c r="Q6728" s="6" t="n">
        <f aca="false">IF(C6728&gt;MEDIAN(C$5:C$8004),1,0)</f>
        <v>1</v>
      </c>
      <c r="R6728" s="6" t="n">
        <f aca="false">IF(D6728&gt;2,1,0)</f>
        <v>0</v>
      </c>
    </row>
    <row r="6729" customFormat="false" ht="15" hidden="false" customHeight="true" outlineLevel="0" collapsed="false">
      <c r="A6729" s="6" t="n">
        <f aca="false">1_Data_EDA!O6730</f>
        <v>0</v>
      </c>
      <c r="B6729" s="6" t="n">
        <f aca="false">1_Data_EDA!H6730</f>
        <v>2</v>
      </c>
      <c r="C6729" s="7" t="n">
        <f aca="false">1_Data_EDA!I6730</f>
        <v>50</v>
      </c>
      <c r="D6729" s="6" t="n">
        <f aca="false">1_Data_EDA!J6730</f>
        <v>2</v>
      </c>
      <c r="E6729" s="7" t="n">
        <f aca="false">1_Data_EDA!K6730</f>
        <v>100</v>
      </c>
      <c r="F6729" s="7" t="n">
        <f aca="false">1_Data_EDA!L6730</f>
        <v>4</v>
      </c>
      <c r="G6729" s="8" t="n">
        <f aca="false">1_Data_EDA!M6730</f>
        <v>0.039999999</v>
      </c>
      <c r="H6729" s="6" t="n">
        <f aca="false">IF(1_Data_EDA!B6730="First Class",1,0)</f>
        <v>0</v>
      </c>
      <c r="I6729" s="6" t="n">
        <f aca="false">IF(1_Data_EDA!B6730="Second Class",1,0)</f>
        <v>1</v>
      </c>
      <c r="J6729" s="6" t="n">
        <f aca="false">IF(1_Data_EDA!B6730="Same Day",1,0)</f>
        <v>0</v>
      </c>
      <c r="K6729" s="6" t="n">
        <f aca="false">IF(1_Data_EDA!C6730="Corporate",1,0)</f>
        <v>1</v>
      </c>
      <c r="L6729" s="6" t="n">
        <f aca="false">IF(1_Data_EDA!C6730="Home Office",1,0)</f>
        <v>0</v>
      </c>
      <c r="M6729" s="6" t="n">
        <f aca="false">IF(1_Data_EDA!D6730="Europe",1,0)</f>
        <v>0</v>
      </c>
      <c r="N6729" s="6" t="n">
        <f aca="false">IF(1_Data_EDA!D6730="LATAM",1,0)</f>
        <v>1</v>
      </c>
      <c r="O6729" s="6" t="n">
        <f aca="false">IF(1_Data_EDA!D6730="Pacific Asia",1,0)</f>
        <v>0</v>
      </c>
      <c r="P6729" s="6" t="n">
        <f aca="false">IF(1_Data_EDA!D6730="USCA",1,0)</f>
        <v>0</v>
      </c>
      <c r="Q6729" s="6" t="n">
        <f aca="false">IF(C6729&gt;MEDIAN(C$5:C$8004),1,0)</f>
        <v>0</v>
      </c>
      <c r="R6729" s="6" t="n">
        <f aca="false">IF(D6729&gt;2,1,0)</f>
        <v>0</v>
      </c>
    </row>
    <row r="6730" customFormat="false" ht="15" hidden="false" customHeight="true" outlineLevel="0" collapsed="false">
      <c r="A6730" s="6" t="n">
        <f aca="false">1_Data_EDA!O6731</f>
        <v>0</v>
      </c>
      <c r="B6730" s="6" t="n">
        <f aca="false">1_Data_EDA!H6731</f>
        <v>4</v>
      </c>
      <c r="C6730" s="7" t="n">
        <f aca="false">1_Data_EDA!I6731</f>
        <v>59.99000168</v>
      </c>
      <c r="D6730" s="6" t="n">
        <f aca="false">1_Data_EDA!J6731</f>
        <v>2</v>
      </c>
      <c r="E6730" s="7" t="n">
        <f aca="false">1_Data_EDA!K6731</f>
        <v>119.9800034</v>
      </c>
      <c r="F6730" s="7" t="n">
        <f aca="false">1_Data_EDA!L6731</f>
        <v>18</v>
      </c>
      <c r="G6730" s="8" t="n">
        <f aca="false">1_Data_EDA!M6731</f>
        <v>0.150000006</v>
      </c>
      <c r="H6730" s="6" t="n">
        <f aca="false">IF(1_Data_EDA!B6731="First Class",1,0)</f>
        <v>0</v>
      </c>
      <c r="I6730" s="6" t="n">
        <f aca="false">IF(1_Data_EDA!B6731="Second Class",1,0)</f>
        <v>0</v>
      </c>
      <c r="J6730" s="6" t="n">
        <f aca="false">IF(1_Data_EDA!B6731="Same Day",1,0)</f>
        <v>0</v>
      </c>
      <c r="K6730" s="6" t="n">
        <f aca="false">IF(1_Data_EDA!C6731="Corporate",1,0)</f>
        <v>1</v>
      </c>
      <c r="L6730" s="6" t="n">
        <f aca="false">IF(1_Data_EDA!C6731="Home Office",1,0)</f>
        <v>0</v>
      </c>
      <c r="M6730" s="6" t="n">
        <f aca="false">IF(1_Data_EDA!D6731="Europe",1,0)</f>
        <v>0</v>
      </c>
      <c r="N6730" s="6" t="n">
        <f aca="false">IF(1_Data_EDA!D6731="LATAM",1,0)</f>
        <v>0</v>
      </c>
      <c r="O6730" s="6" t="n">
        <f aca="false">IF(1_Data_EDA!D6731="Pacific Asia",1,0)</f>
        <v>0</v>
      </c>
      <c r="P6730" s="6" t="n">
        <f aca="false">IF(1_Data_EDA!D6731="USCA",1,0)</f>
        <v>1</v>
      </c>
      <c r="Q6730" s="6" t="n">
        <f aca="false">IF(C6730&gt;MEDIAN(C$5:C$8004),1,0)</f>
        <v>0</v>
      </c>
      <c r="R6730" s="6" t="n">
        <f aca="false">IF(D6730&gt;2,1,0)</f>
        <v>0</v>
      </c>
    </row>
    <row r="6731" customFormat="false" ht="15" hidden="false" customHeight="true" outlineLevel="0" collapsed="false">
      <c r="A6731" s="6" t="n">
        <f aca="false">1_Data_EDA!O6732</f>
        <v>1</v>
      </c>
      <c r="B6731" s="6" t="n">
        <f aca="false">1_Data_EDA!H6732</f>
        <v>2</v>
      </c>
      <c r="C6731" s="7" t="n">
        <f aca="false">1_Data_EDA!I6732</f>
        <v>129.9900055</v>
      </c>
      <c r="D6731" s="6" t="n">
        <f aca="false">1_Data_EDA!J6732</f>
        <v>1</v>
      </c>
      <c r="E6731" s="7" t="n">
        <f aca="false">1_Data_EDA!K6732</f>
        <v>129.9900055</v>
      </c>
      <c r="F6731" s="7" t="n">
        <f aca="false">1_Data_EDA!L6732</f>
        <v>23.39999962</v>
      </c>
      <c r="G6731" s="8" t="n">
        <f aca="false">1_Data_EDA!M6732</f>
        <v>0.180000007</v>
      </c>
      <c r="H6731" s="6" t="n">
        <f aca="false">IF(1_Data_EDA!B6732="First Class",1,0)</f>
        <v>0</v>
      </c>
      <c r="I6731" s="6" t="n">
        <f aca="false">IF(1_Data_EDA!B6732="Second Class",1,0)</f>
        <v>1</v>
      </c>
      <c r="J6731" s="6" t="n">
        <f aca="false">IF(1_Data_EDA!B6732="Same Day",1,0)</f>
        <v>0</v>
      </c>
      <c r="K6731" s="6" t="n">
        <f aca="false">IF(1_Data_EDA!C6732="Corporate",1,0)</f>
        <v>1</v>
      </c>
      <c r="L6731" s="6" t="n">
        <f aca="false">IF(1_Data_EDA!C6732="Home Office",1,0)</f>
        <v>0</v>
      </c>
      <c r="M6731" s="6" t="n">
        <f aca="false">IF(1_Data_EDA!D6732="Europe",1,0)</f>
        <v>0</v>
      </c>
      <c r="N6731" s="6" t="n">
        <f aca="false">IF(1_Data_EDA!D6732="LATAM",1,0)</f>
        <v>1</v>
      </c>
      <c r="O6731" s="6" t="n">
        <f aca="false">IF(1_Data_EDA!D6732="Pacific Asia",1,0)</f>
        <v>0</v>
      </c>
      <c r="P6731" s="6" t="n">
        <f aca="false">IF(1_Data_EDA!D6732="USCA",1,0)</f>
        <v>0</v>
      </c>
      <c r="Q6731" s="6" t="n">
        <f aca="false">IF(C6731&gt;MEDIAN(C$5:C$8004),1,0)</f>
        <v>1</v>
      </c>
      <c r="R6731" s="6" t="n">
        <f aca="false">IF(D6731&gt;2,1,0)</f>
        <v>0</v>
      </c>
    </row>
    <row r="6732" customFormat="false" ht="15" hidden="false" customHeight="true" outlineLevel="0" collapsed="false">
      <c r="A6732" s="6" t="n">
        <f aca="false">1_Data_EDA!O6733</f>
        <v>1</v>
      </c>
      <c r="B6732" s="6" t="n">
        <f aca="false">1_Data_EDA!H6733</f>
        <v>4</v>
      </c>
      <c r="C6732" s="7" t="n">
        <f aca="false">1_Data_EDA!I6733</f>
        <v>50</v>
      </c>
      <c r="D6732" s="6" t="n">
        <f aca="false">1_Data_EDA!J6733</f>
        <v>1</v>
      </c>
      <c r="E6732" s="7" t="n">
        <f aca="false">1_Data_EDA!K6733</f>
        <v>50</v>
      </c>
      <c r="F6732" s="7" t="n">
        <f aca="false">1_Data_EDA!L6733</f>
        <v>8.5</v>
      </c>
      <c r="G6732" s="8" t="n">
        <f aca="false">1_Data_EDA!M6733</f>
        <v>0.170000002</v>
      </c>
      <c r="H6732" s="6" t="n">
        <f aca="false">IF(1_Data_EDA!B6733="First Class",1,0)</f>
        <v>0</v>
      </c>
      <c r="I6732" s="6" t="n">
        <f aca="false">IF(1_Data_EDA!B6733="Second Class",1,0)</f>
        <v>0</v>
      </c>
      <c r="J6732" s="6" t="n">
        <f aca="false">IF(1_Data_EDA!B6733="Same Day",1,0)</f>
        <v>0</v>
      </c>
      <c r="K6732" s="6" t="n">
        <f aca="false">IF(1_Data_EDA!C6733="Corporate",1,0)</f>
        <v>0</v>
      </c>
      <c r="L6732" s="6" t="n">
        <f aca="false">IF(1_Data_EDA!C6733="Home Office",1,0)</f>
        <v>1</v>
      </c>
      <c r="M6732" s="6" t="n">
        <f aca="false">IF(1_Data_EDA!D6733="Europe",1,0)</f>
        <v>0</v>
      </c>
      <c r="N6732" s="6" t="n">
        <f aca="false">IF(1_Data_EDA!D6733="LATAM",1,0)</f>
        <v>0</v>
      </c>
      <c r="O6732" s="6" t="n">
        <f aca="false">IF(1_Data_EDA!D6733="Pacific Asia",1,0)</f>
        <v>0</v>
      </c>
      <c r="P6732" s="6" t="n">
        <f aca="false">IF(1_Data_EDA!D6733="USCA",1,0)</f>
        <v>1</v>
      </c>
      <c r="Q6732" s="6" t="n">
        <f aca="false">IF(C6732&gt;MEDIAN(C$5:C$8004),1,0)</f>
        <v>0</v>
      </c>
      <c r="R6732" s="6" t="n">
        <f aca="false">IF(D6732&gt;2,1,0)</f>
        <v>0</v>
      </c>
    </row>
    <row r="6733" customFormat="false" ht="15" hidden="false" customHeight="true" outlineLevel="0" collapsed="false">
      <c r="A6733" s="6" t="n">
        <f aca="false">1_Data_EDA!O6734</f>
        <v>1</v>
      </c>
      <c r="B6733" s="6" t="n">
        <f aca="false">1_Data_EDA!H6734</f>
        <v>2</v>
      </c>
      <c r="C6733" s="7" t="n">
        <f aca="false">1_Data_EDA!I6734</f>
        <v>129.9900055</v>
      </c>
      <c r="D6733" s="6" t="n">
        <f aca="false">1_Data_EDA!J6734</f>
        <v>1</v>
      </c>
      <c r="E6733" s="7" t="n">
        <f aca="false">1_Data_EDA!K6734</f>
        <v>129.9900055</v>
      </c>
      <c r="F6733" s="7" t="n">
        <f aca="false">1_Data_EDA!L6734</f>
        <v>16.89999962</v>
      </c>
      <c r="G6733" s="8" t="n">
        <f aca="false">1_Data_EDA!M6734</f>
        <v>0.129999995</v>
      </c>
      <c r="H6733" s="6" t="n">
        <f aca="false">IF(1_Data_EDA!B6734="First Class",1,0)</f>
        <v>0</v>
      </c>
      <c r="I6733" s="6" t="n">
        <f aca="false">IF(1_Data_EDA!B6734="Second Class",1,0)</f>
        <v>1</v>
      </c>
      <c r="J6733" s="6" t="n">
        <f aca="false">IF(1_Data_EDA!B6734="Same Day",1,0)</f>
        <v>0</v>
      </c>
      <c r="K6733" s="6" t="n">
        <f aca="false">IF(1_Data_EDA!C6734="Corporate",1,0)</f>
        <v>0</v>
      </c>
      <c r="L6733" s="6" t="n">
        <f aca="false">IF(1_Data_EDA!C6734="Home Office",1,0)</f>
        <v>0</v>
      </c>
      <c r="M6733" s="6" t="n">
        <f aca="false">IF(1_Data_EDA!D6734="Europe",1,0)</f>
        <v>1</v>
      </c>
      <c r="N6733" s="6" t="n">
        <f aca="false">IF(1_Data_EDA!D6734="LATAM",1,0)</f>
        <v>0</v>
      </c>
      <c r="O6733" s="6" t="n">
        <f aca="false">IF(1_Data_EDA!D6734="Pacific Asia",1,0)</f>
        <v>0</v>
      </c>
      <c r="P6733" s="6" t="n">
        <f aca="false">IF(1_Data_EDA!D6734="USCA",1,0)</f>
        <v>0</v>
      </c>
      <c r="Q6733" s="6" t="n">
        <f aca="false">IF(C6733&gt;MEDIAN(C$5:C$8004),1,0)</f>
        <v>1</v>
      </c>
      <c r="R6733" s="6" t="n">
        <f aca="false">IF(D6733&gt;2,1,0)</f>
        <v>0</v>
      </c>
    </row>
    <row r="6734" customFormat="false" ht="15" hidden="false" customHeight="true" outlineLevel="0" collapsed="false">
      <c r="A6734" s="6" t="n">
        <f aca="false">1_Data_EDA!O6735</f>
        <v>1</v>
      </c>
      <c r="B6734" s="6" t="n">
        <f aca="false">1_Data_EDA!H6735</f>
        <v>4</v>
      </c>
      <c r="C6734" s="7" t="n">
        <f aca="false">1_Data_EDA!I6735</f>
        <v>39.99000168</v>
      </c>
      <c r="D6734" s="6" t="n">
        <f aca="false">1_Data_EDA!J6735</f>
        <v>4</v>
      </c>
      <c r="E6734" s="7" t="n">
        <f aca="false">1_Data_EDA!K6735</f>
        <v>159.9600067</v>
      </c>
      <c r="F6734" s="7" t="n">
        <f aca="false">1_Data_EDA!L6735</f>
        <v>8.800000191</v>
      </c>
      <c r="G6734" s="8" t="n">
        <f aca="false">1_Data_EDA!M6735</f>
        <v>0.059999999</v>
      </c>
      <c r="H6734" s="6" t="n">
        <f aca="false">IF(1_Data_EDA!B6735="First Class",1,0)</f>
        <v>0</v>
      </c>
      <c r="I6734" s="6" t="n">
        <f aca="false">IF(1_Data_EDA!B6735="Second Class",1,0)</f>
        <v>0</v>
      </c>
      <c r="J6734" s="6" t="n">
        <f aca="false">IF(1_Data_EDA!B6735="Same Day",1,0)</f>
        <v>0</v>
      </c>
      <c r="K6734" s="6" t="n">
        <f aca="false">IF(1_Data_EDA!C6735="Corporate",1,0)</f>
        <v>0</v>
      </c>
      <c r="L6734" s="6" t="n">
        <f aca="false">IF(1_Data_EDA!C6735="Home Office",1,0)</f>
        <v>1</v>
      </c>
      <c r="M6734" s="6" t="n">
        <f aca="false">IF(1_Data_EDA!D6735="Europe",1,0)</f>
        <v>0</v>
      </c>
      <c r="N6734" s="6" t="n">
        <f aca="false">IF(1_Data_EDA!D6735="LATAM",1,0)</f>
        <v>0</v>
      </c>
      <c r="O6734" s="6" t="n">
        <f aca="false">IF(1_Data_EDA!D6735="Pacific Asia",1,0)</f>
        <v>1</v>
      </c>
      <c r="P6734" s="6" t="n">
        <f aca="false">IF(1_Data_EDA!D6735="USCA",1,0)</f>
        <v>0</v>
      </c>
      <c r="Q6734" s="6" t="n">
        <f aca="false">IF(C6734&gt;MEDIAN(C$5:C$8004),1,0)</f>
        <v>0</v>
      </c>
      <c r="R6734" s="6" t="n">
        <f aca="false">IF(D6734&gt;2,1,0)</f>
        <v>1</v>
      </c>
    </row>
    <row r="6735" customFormat="false" ht="15" hidden="false" customHeight="true" outlineLevel="0" collapsed="false">
      <c r="A6735" s="6" t="n">
        <f aca="false">1_Data_EDA!O6736</f>
        <v>0</v>
      </c>
      <c r="B6735" s="6" t="n">
        <f aca="false">1_Data_EDA!H6736</f>
        <v>4</v>
      </c>
      <c r="C6735" s="7" t="n">
        <f aca="false">1_Data_EDA!I6736</f>
        <v>39.99000168</v>
      </c>
      <c r="D6735" s="6" t="n">
        <f aca="false">1_Data_EDA!J6736</f>
        <v>5</v>
      </c>
      <c r="E6735" s="7" t="n">
        <f aca="false">1_Data_EDA!K6736</f>
        <v>199.9499969</v>
      </c>
      <c r="F6735" s="7" t="n">
        <f aca="false">1_Data_EDA!L6736</f>
        <v>39.99000168</v>
      </c>
      <c r="G6735" s="8" t="n">
        <f aca="false">1_Data_EDA!M6736</f>
        <v>0.200000003</v>
      </c>
      <c r="H6735" s="6" t="n">
        <f aca="false">IF(1_Data_EDA!B6736="First Class",1,0)</f>
        <v>0</v>
      </c>
      <c r="I6735" s="6" t="n">
        <f aca="false">IF(1_Data_EDA!B6736="Second Class",1,0)</f>
        <v>0</v>
      </c>
      <c r="J6735" s="6" t="n">
        <f aca="false">IF(1_Data_EDA!B6736="Same Day",1,0)</f>
        <v>0</v>
      </c>
      <c r="K6735" s="6" t="n">
        <f aca="false">IF(1_Data_EDA!C6736="Corporate",1,0)</f>
        <v>1</v>
      </c>
      <c r="L6735" s="6" t="n">
        <f aca="false">IF(1_Data_EDA!C6736="Home Office",1,0)</f>
        <v>0</v>
      </c>
      <c r="M6735" s="6" t="n">
        <f aca="false">IF(1_Data_EDA!D6736="Europe",1,0)</f>
        <v>0</v>
      </c>
      <c r="N6735" s="6" t="n">
        <f aca="false">IF(1_Data_EDA!D6736="LATAM",1,0)</f>
        <v>1</v>
      </c>
      <c r="O6735" s="6" t="n">
        <f aca="false">IF(1_Data_EDA!D6736="Pacific Asia",1,0)</f>
        <v>0</v>
      </c>
      <c r="P6735" s="6" t="n">
        <f aca="false">IF(1_Data_EDA!D6736="USCA",1,0)</f>
        <v>0</v>
      </c>
      <c r="Q6735" s="6" t="n">
        <f aca="false">IF(C6735&gt;MEDIAN(C$5:C$8004),1,0)</f>
        <v>0</v>
      </c>
      <c r="R6735" s="6" t="n">
        <f aca="false">IF(D6735&gt;2,1,0)</f>
        <v>1</v>
      </c>
    </row>
    <row r="6736" customFormat="false" ht="15" hidden="false" customHeight="true" outlineLevel="0" collapsed="false">
      <c r="A6736" s="6" t="n">
        <f aca="false">1_Data_EDA!O6737</f>
        <v>1</v>
      </c>
      <c r="B6736" s="6" t="n">
        <f aca="false">1_Data_EDA!H6737</f>
        <v>4</v>
      </c>
      <c r="C6736" s="7" t="n">
        <f aca="false">1_Data_EDA!I6737</f>
        <v>129.9900055</v>
      </c>
      <c r="D6736" s="6" t="n">
        <f aca="false">1_Data_EDA!J6737</f>
        <v>1</v>
      </c>
      <c r="E6736" s="7" t="n">
        <f aca="false">1_Data_EDA!K6737</f>
        <v>129.9900055</v>
      </c>
      <c r="F6736" s="7" t="n">
        <f aca="false">1_Data_EDA!L6737</f>
        <v>22.10000038</v>
      </c>
      <c r="G6736" s="8" t="n">
        <f aca="false">1_Data_EDA!M6737</f>
        <v>0.170000002</v>
      </c>
      <c r="H6736" s="6" t="n">
        <f aca="false">IF(1_Data_EDA!B6737="First Class",1,0)</f>
        <v>0</v>
      </c>
      <c r="I6736" s="6" t="n">
        <f aca="false">IF(1_Data_EDA!B6737="Second Class",1,0)</f>
        <v>0</v>
      </c>
      <c r="J6736" s="6" t="n">
        <f aca="false">IF(1_Data_EDA!B6737="Same Day",1,0)</f>
        <v>0</v>
      </c>
      <c r="K6736" s="6" t="n">
        <f aca="false">IF(1_Data_EDA!C6737="Corporate",1,0)</f>
        <v>1</v>
      </c>
      <c r="L6736" s="6" t="n">
        <f aca="false">IF(1_Data_EDA!C6737="Home Office",1,0)</f>
        <v>0</v>
      </c>
      <c r="M6736" s="6" t="n">
        <f aca="false">IF(1_Data_EDA!D6737="Europe",1,0)</f>
        <v>0</v>
      </c>
      <c r="N6736" s="6" t="n">
        <f aca="false">IF(1_Data_EDA!D6737="LATAM",1,0)</f>
        <v>1</v>
      </c>
      <c r="O6736" s="6" t="n">
        <f aca="false">IF(1_Data_EDA!D6737="Pacific Asia",1,0)</f>
        <v>0</v>
      </c>
      <c r="P6736" s="6" t="n">
        <f aca="false">IF(1_Data_EDA!D6737="USCA",1,0)</f>
        <v>0</v>
      </c>
      <c r="Q6736" s="6" t="n">
        <f aca="false">IF(C6736&gt;MEDIAN(C$5:C$8004),1,0)</f>
        <v>1</v>
      </c>
      <c r="R6736" s="6" t="n">
        <f aca="false">IF(D6736&gt;2,1,0)</f>
        <v>0</v>
      </c>
    </row>
    <row r="6737" customFormat="false" ht="15" hidden="false" customHeight="true" outlineLevel="0" collapsed="false">
      <c r="A6737" s="6" t="n">
        <f aca="false">1_Data_EDA!O6738</f>
        <v>1</v>
      </c>
      <c r="B6737" s="6" t="n">
        <f aca="false">1_Data_EDA!H6738</f>
        <v>4</v>
      </c>
      <c r="C6737" s="7" t="n">
        <f aca="false">1_Data_EDA!I6738</f>
        <v>129.9900055</v>
      </c>
      <c r="D6737" s="6" t="n">
        <f aca="false">1_Data_EDA!J6738</f>
        <v>1</v>
      </c>
      <c r="E6737" s="7" t="n">
        <f aca="false">1_Data_EDA!K6738</f>
        <v>129.9900055</v>
      </c>
      <c r="F6737" s="7" t="n">
        <f aca="false">1_Data_EDA!L6738</f>
        <v>7.150000095</v>
      </c>
      <c r="G6737" s="8" t="n">
        <f aca="false">1_Data_EDA!M6738</f>
        <v>0.059999999</v>
      </c>
      <c r="H6737" s="6" t="n">
        <f aca="false">IF(1_Data_EDA!B6738="First Class",1,0)</f>
        <v>0</v>
      </c>
      <c r="I6737" s="6" t="n">
        <f aca="false">IF(1_Data_EDA!B6738="Second Class",1,0)</f>
        <v>0</v>
      </c>
      <c r="J6737" s="6" t="n">
        <f aca="false">IF(1_Data_EDA!B6738="Same Day",1,0)</f>
        <v>0</v>
      </c>
      <c r="K6737" s="6" t="n">
        <f aca="false">IF(1_Data_EDA!C6738="Corporate",1,0)</f>
        <v>0</v>
      </c>
      <c r="L6737" s="6" t="n">
        <f aca="false">IF(1_Data_EDA!C6738="Home Office",1,0)</f>
        <v>0</v>
      </c>
      <c r="M6737" s="6" t="n">
        <f aca="false">IF(1_Data_EDA!D6738="Europe",1,0)</f>
        <v>1</v>
      </c>
      <c r="N6737" s="6" t="n">
        <f aca="false">IF(1_Data_EDA!D6738="LATAM",1,0)</f>
        <v>0</v>
      </c>
      <c r="O6737" s="6" t="n">
        <f aca="false">IF(1_Data_EDA!D6738="Pacific Asia",1,0)</f>
        <v>0</v>
      </c>
      <c r="P6737" s="6" t="n">
        <f aca="false">IF(1_Data_EDA!D6738="USCA",1,0)</f>
        <v>0</v>
      </c>
      <c r="Q6737" s="6" t="n">
        <f aca="false">IF(C6737&gt;MEDIAN(C$5:C$8004),1,0)</f>
        <v>1</v>
      </c>
      <c r="R6737" s="6" t="n">
        <f aca="false">IF(D6737&gt;2,1,0)</f>
        <v>0</v>
      </c>
    </row>
    <row r="6738" customFormat="false" ht="15" hidden="false" customHeight="true" outlineLevel="0" collapsed="false">
      <c r="A6738" s="6" t="n">
        <f aca="false">1_Data_EDA!O6739</f>
        <v>1</v>
      </c>
      <c r="B6738" s="6" t="n">
        <f aca="false">1_Data_EDA!H6739</f>
        <v>4</v>
      </c>
      <c r="C6738" s="7" t="n">
        <f aca="false">1_Data_EDA!I6739</f>
        <v>99.98999786</v>
      </c>
      <c r="D6738" s="6" t="n">
        <f aca="false">1_Data_EDA!J6739</f>
        <v>3</v>
      </c>
      <c r="E6738" s="7" t="n">
        <f aca="false">1_Data_EDA!K6739</f>
        <v>299.9700012</v>
      </c>
      <c r="F6738" s="7" t="n">
        <f aca="false">1_Data_EDA!L6739</f>
        <v>9</v>
      </c>
      <c r="G6738" s="8" t="n">
        <f aca="false">1_Data_EDA!M6739</f>
        <v>0.029999999</v>
      </c>
      <c r="H6738" s="6" t="n">
        <f aca="false">IF(1_Data_EDA!B6739="First Class",1,0)</f>
        <v>0</v>
      </c>
      <c r="I6738" s="6" t="n">
        <f aca="false">IF(1_Data_EDA!B6739="Second Class",1,0)</f>
        <v>0</v>
      </c>
      <c r="J6738" s="6" t="n">
        <f aca="false">IF(1_Data_EDA!B6739="Same Day",1,0)</f>
        <v>0</v>
      </c>
      <c r="K6738" s="6" t="n">
        <f aca="false">IF(1_Data_EDA!C6739="Corporate",1,0)</f>
        <v>0</v>
      </c>
      <c r="L6738" s="6" t="n">
        <f aca="false">IF(1_Data_EDA!C6739="Home Office",1,0)</f>
        <v>0</v>
      </c>
      <c r="M6738" s="6" t="n">
        <f aca="false">IF(1_Data_EDA!D6739="Europe",1,0)</f>
        <v>0</v>
      </c>
      <c r="N6738" s="6" t="n">
        <f aca="false">IF(1_Data_EDA!D6739="LATAM",1,0)</f>
        <v>0</v>
      </c>
      <c r="O6738" s="6" t="n">
        <f aca="false">IF(1_Data_EDA!D6739="Pacific Asia",1,0)</f>
        <v>1</v>
      </c>
      <c r="P6738" s="6" t="n">
        <f aca="false">IF(1_Data_EDA!D6739="USCA",1,0)</f>
        <v>0</v>
      </c>
      <c r="Q6738" s="6" t="n">
        <f aca="false">IF(C6738&gt;MEDIAN(C$5:C$8004),1,0)</f>
        <v>1</v>
      </c>
      <c r="R6738" s="6" t="n">
        <f aca="false">IF(D6738&gt;2,1,0)</f>
        <v>1</v>
      </c>
    </row>
    <row r="6739" customFormat="false" ht="15" hidden="false" customHeight="true" outlineLevel="0" collapsed="false">
      <c r="A6739" s="6" t="n">
        <f aca="false">1_Data_EDA!O6740</f>
        <v>0</v>
      </c>
      <c r="B6739" s="6" t="n">
        <f aca="false">1_Data_EDA!H6740</f>
        <v>4</v>
      </c>
      <c r="C6739" s="7" t="n">
        <f aca="false">1_Data_EDA!I6740</f>
        <v>21.98999977</v>
      </c>
      <c r="D6739" s="6" t="n">
        <f aca="false">1_Data_EDA!J6740</f>
        <v>1</v>
      </c>
      <c r="E6739" s="7" t="n">
        <f aca="false">1_Data_EDA!K6740</f>
        <v>21.98999977</v>
      </c>
      <c r="F6739" s="7" t="n">
        <f aca="false">1_Data_EDA!L6740</f>
        <v>3.960000038</v>
      </c>
      <c r="G6739" s="8" t="n">
        <f aca="false">1_Data_EDA!M6740</f>
        <v>0.180000007</v>
      </c>
      <c r="H6739" s="6" t="n">
        <f aca="false">IF(1_Data_EDA!B6740="First Class",1,0)</f>
        <v>0</v>
      </c>
      <c r="I6739" s="6" t="n">
        <f aca="false">IF(1_Data_EDA!B6740="Second Class",1,0)</f>
        <v>0</v>
      </c>
      <c r="J6739" s="6" t="n">
        <f aca="false">IF(1_Data_EDA!B6740="Same Day",1,0)</f>
        <v>0</v>
      </c>
      <c r="K6739" s="6" t="n">
        <f aca="false">IF(1_Data_EDA!C6740="Corporate",1,0)</f>
        <v>0</v>
      </c>
      <c r="L6739" s="6" t="n">
        <f aca="false">IF(1_Data_EDA!C6740="Home Office",1,0)</f>
        <v>0</v>
      </c>
      <c r="M6739" s="6" t="n">
        <f aca="false">IF(1_Data_EDA!D6740="Europe",1,0)</f>
        <v>1</v>
      </c>
      <c r="N6739" s="6" t="n">
        <f aca="false">IF(1_Data_EDA!D6740="LATAM",1,0)</f>
        <v>0</v>
      </c>
      <c r="O6739" s="6" t="n">
        <f aca="false">IF(1_Data_EDA!D6740="Pacific Asia",1,0)</f>
        <v>0</v>
      </c>
      <c r="P6739" s="6" t="n">
        <f aca="false">IF(1_Data_EDA!D6740="USCA",1,0)</f>
        <v>0</v>
      </c>
      <c r="Q6739" s="6" t="n">
        <f aca="false">IF(C6739&gt;MEDIAN(C$5:C$8004),1,0)</f>
        <v>0</v>
      </c>
      <c r="R6739" s="6" t="n">
        <f aca="false">IF(D6739&gt;2,1,0)</f>
        <v>0</v>
      </c>
    </row>
    <row r="6740" customFormat="false" ht="15" hidden="false" customHeight="true" outlineLevel="0" collapsed="false">
      <c r="A6740" s="6" t="n">
        <f aca="false">1_Data_EDA!O6741</f>
        <v>1</v>
      </c>
      <c r="B6740" s="6" t="n">
        <f aca="false">1_Data_EDA!H6741</f>
        <v>2</v>
      </c>
      <c r="C6740" s="7" t="n">
        <f aca="false">1_Data_EDA!I6741</f>
        <v>299.980011</v>
      </c>
      <c r="D6740" s="6" t="n">
        <f aca="false">1_Data_EDA!J6741</f>
        <v>1</v>
      </c>
      <c r="E6740" s="7" t="n">
        <f aca="false">1_Data_EDA!K6741</f>
        <v>299.980011</v>
      </c>
      <c r="F6740" s="7" t="n">
        <f aca="false">1_Data_EDA!L6741</f>
        <v>48</v>
      </c>
      <c r="G6740" s="8" t="n">
        <f aca="false">1_Data_EDA!M6741</f>
        <v>0.159999996</v>
      </c>
      <c r="H6740" s="6" t="n">
        <f aca="false">IF(1_Data_EDA!B6741="First Class",1,0)</f>
        <v>0</v>
      </c>
      <c r="I6740" s="6" t="n">
        <f aca="false">IF(1_Data_EDA!B6741="Second Class",1,0)</f>
        <v>1</v>
      </c>
      <c r="J6740" s="6" t="n">
        <f aca="false">IF(1_Data_EDA!B6741="Same Day",1,0)</f>
        <v>0</v>
      </c>
      <c r="K6740" s="6" t="n">
        <f aca="false">IF(1_Data_EDA!C6741="Corporate",1,0)</f>
        <v>0</v>
      </c>
      <c r="L6740" s="6" t="n">
        <f aca="false">IF(1_Data_EDA!C6741="Home Office",1,0)</f>
        <v>0</v>
      </c>
      <c r="M6740" s="6" t="n">
        <f aca="false">IF(1_Data_EDA!D6741="Europe",1,0)</f>
        <v>1</v>
      </c>
      <c r="N6740" s="6" t="n">
        <f aca="false">IF(1_Data_EDA!D6741="LATAM",1,0)</f>
        <v>0</v>
      </c>
      <c r="O6740" s="6" t="n">
        <f aca="false">IF(1_Data_EDA!D6741="Pacific Asia",1,0)</f>
        <v>0</v>
      </c>
      <c r="P6740" s="6" t="n">
        <f aca="false">IF(1_Data_EDA!D6741="USCA",1,0)</f>
        <v>0</v>
      </c>
      <c r="Q6740" s="6" t="n">
        <f aca="false">IF(C6740&gt;MEDIAN(C$5:C$8004),1,0)</f>
        <v>1</v>
      </c>
      <c r="R6740" s="6" t="n">
        <f aca="false">IF(D6740&gt;2,1,0)</f>
        <v>0</v>
      </c>
    </row>
    <row r="6741" customFormat="false" ht="15" hidden="false" customHeight="true" outlineLevel="0" collapsed="false">
      <c r="A6741" s="6" t="n">
        <f aca="false">1_Data_EDA!O6742</f>
        <v>0</v>
      </c>
      <c r="B6741" s="6" t="n">
        <f aca="false">1_Data_EDA!H6742</f>
        <v>4</v>
      </c>
      <c r="C6741" s="7" t="n">
        <f aca="false">1_Data_EDA!I6742</f>
        <v>50</v>
      </c>
      <c r="D6741" s="6" t="n">
        <f aca="false">1_Data_EDA!J6742</f>
        <v>5</v>
      </c>
      <c r="E6741" s="7" t="n">
        <f aca="false">1_Data_EDA!K6742</f>
        <v>250</v>
      </c>
      <c r="F6741" s="7" t="n">
        <f aca="false">1_Data_EDA!L6742</f>
        <v>5</v>
      </c>
      <c r="G6741" s="8" t="n">
        <f aca="false">1_Data_EDA!M6742</f>
        <v>0.02</v>
      </c>
      <c r="H6741" s="6" t="n">
        <f aca="false">IF(1_Data_EDA!B6742="First Class",1,0)</f>
        <v>0</v>
      </c>
      <c r="I6741" s="6" t="n">
        <f aca="false">IF(1_Data_EDA!B6742="Second Class",1,0)</f>
        <v>0</v>
      </c>
      <c r="J6741" s="6" t="n">
        <f aca="false">IF(1_Data_EDA!B6742="Same Day",1,0)</f>
        <v>0</v>
      </c>
      <c r="K6741" s="6" t="n">
        <f aca="false">IF(1_Data_EDA!C6742="Corporate",1,0)</f>
        <v>0</v>
      </c>
      <c r="L6741" s="6" t="n">
        <f aca="false">IF(1_Data_EDA!C6742="Home Office",1,0)</f>
        <v>0</v>
      </c>
      <c r="M6741" s="6" t="n">
        <f aca="false">IF(1_Data_EDA!D6742="Europe",1,0)</f>
        <v>1</v>
      </c>
      <c r="N6741" s="6" t="n">
        <f aca="false">IF(1_Data_EDA!D6742="LATAM",1,0)</f>
        <v>0</v>
      </c>
      <c r="O6741" s="6" t="n">
        <f aca="false">IF(1_Data_EDA!D6742="Pacific Asia",1,0)</f>
        <v>0</v>
      </c>
      <c r="P6741" s="6" t="n">
        <f aca="false">IF(1_Data_EDA!D6742="USCA",1,0)</f>
        <v>0</v>
      </c>
      <c r="Q6741" s="6" t="n">
        <f aca="false">IF(C6741&gt;MEDIAN(C$5:C$8004),1,0)</f>
        <v>0</v>
      </c>
      <c r="R6741" s="6" t="n">
        <f aca="false">IF(D6741&gt;2,1,0)</f>
        <v>1</v>
      </c>
    </row>
    <row r="6742" customFormat="false" ht="15" hidden="false" customHeight="true" outlineLevel="0" collapsed="false">
      <c r="A6742" s="6" t="n">
        <f aca="false">1_Data_EDA!O6743</f>
        <v>1</v>
      </c>
      <c r="B6742" s="6" t="n">
        <f aca="false">1_Data_EDA!H6743</f>
        <v>4</v>
      </c>
      <c r="C6742" s="7" t="n">
        <f aca="false">1_Data_EDA!I6743</f>
        <v>59.99000168</v>
      </c>
      <c r="D6742" s="6" t="n">
        <f aca="false">1_Data_EDA!J6743</f>
        <v>2</v>
      </c>
      <c r="E6742" s="7" t="n">
        <f aca="false">1_Data_EDA!K6743</f>
        <v>119.9800034</v>
      </c>
      <c r="F6742" s="7" t="n">
        <f aca="false">1_Data_EDA!L6743</f>
        <v>18</v>
      </c>
      <c r="G6742" s="8" t="n">
        <f aca="false">1_Data_EDA!M6743</f>
        <v>0.150000006</v>
      </c>
      <c r="H6742" s="6" t="n">
        <f aca="false">IF(1_Data_EDA!B6743="First Class",1,0)</f>
        <v>0</v>
      </c>
      <c r="I6742" s="6" t="n">
        <f aca="false">IF(1_Data_EDA!B6743="Second Class",1,0)</f>
        <v>0</v>
      </c>
      <c r="J6742" s="6" t="n">
        <f aca="false">IF(1_Data_EDA!B6743="Same Day",1,0)</f>
        <v>0</v>
      </c>
      <c r="K6742" s="6" t="n">
        <f aca="false">IF(1_Data_EDA!C6743="Corporate",1,0)</f>
        <v>0</v>
      </c>
      <c r="L6742" s="6" t="n">
        <f aca="false">IF(1_Data_EDA!C6743="Home Office",1,0)</f>
        <v>0</v>
      </c>
      <c r="M6742" s="6" t="n">
        <f aca="false">IF(1_Data_EDA!D6743="Europe",1,0)</f>
        <v>1</v>
      </c>
      <c r="N6742" s="6" t="n">
        <f aca="false">IF(1_Data_EDA!D6743="LATAM",1,0)</f>
        <v>0</v>
      </c>
      <c r="O6742" s="6" t="n">
        <f aca="false">IF(1_Data_EDA!D6743="Pacific Asia",1,0)</f>
        <v>0</v>
      </c>
      <c r="P6742" s="6" t="n">
        <f aca="false">IF(1_Data_EDA!D6743="USCA",1,0)</f>
        <v>0</v>
      </c>
      <c r="Q6742" s="6" t="n">
        <f aca="false">IF(C6742&gt;MEDIAN(C$5:C$8004),1,0)</f>
        <v>0</v>
      </c>
      <c r="R6742" s="6" t="n">
        <f aca="false">IF(D6742&gt;2,1,0)</f>
        <v>0</v>
      </c>
    </row>
    <row r="6743" customFormat="false" ht="15" hidden="false" customHeight="true" outlineLevel="0" collapsed="false">
      <c r="A6743" s="6" t="n">
        <f aca="false">1_Data_EDA!O6744</f>
        <v>0</v>
      </c>
      <c r="B6743" s="6" t="n">
        <f aca="false">1_Data_EDA!H6744</f>
        <v>4</v>
      </c>
      <c r="C6743" s="7" t="n">
        <f aca="false">1_Data_EDA!I6744</f>
        <v>129.9900055</v>
      </c>
      <c r="D6743" s="6" t="n">
        <f aca="false">1_Data_EDA!J6744</f>
        <v>1</v>
      </c>
      <c r="E6743" s="7" t="n">
        <f aca="false">1_Data_EDA!K6744</f>
        <v>129.9900055</v>
      </c>
      <c r="F6743" s="7" t="n">
        <f aca="false">1_Data_EDA!L6744</f>
        <v>3.900000095</v>
      </c>
      <c r="G6743" s="8" t="n">
        <f aca="false">1_Data_EDA!M6744</f>
        <v>0.029999999</v>
      </c>
      <c r="H6743" s="6" t="n">
        <f aca="false">IF(1_Data_EDA!B6744="First Class",1,0)</f>
        <v>0</v>
      </c>
      <c r="I6743" s="6" t="n">
        <f aca="false">IF(1_Data_EDA!B6744="Second Class",1,0)</f>
        <v>0</v>
      </c>
      <c r="J6743" s="6" t="n">
        <f aca="false">IF(1_Data_EDA!B6744="Same Day",1,0)</f>
        <v>0</v>
      </c>
      <c r="K6743" s="6" t="n">
        <f aca="false">IF(1_Data_EDA!C6744="Corporate",1,0)</f>
        <v>0</v>
      </c>
      <c r="L6743" s="6" t="n">
        <f aca="false">IF(1_Data_EDA!C6744="Home Office",1,0)</f>
        <v>0</v>
      </c>
      <c r="M6743" s="6" t="n">
        <f aca="false">IF(1_Data_EDA!D6744="Europe",1,0)</f>
        <v>0</v>
      </c>
      <c r="N6743" s="6" t="n">
        <f aca="false">IF(1_Data_EDA!D6744="LATAM",1,0)</f>
        <v>1</v>
      </c>
      <c r="O6743" s="6" t="n">
        <f aca="false">IF(1_Data_EDA!D6744="Pacific Asia",1,0)</f>
        <v>0</v>
      </c>
      <c r="P6743" s="6" t="n">
        <f aca="false">IF(1_Data_EDA!D6744="USCA",1,0)</f>
        <v>0</v>
      </c>
      <c r="Q6743" s="6" t="n">
        <f aca="false">IF(C6743&gt;MEDIAN(C$5:C$8004),1,0)</f>
        <v>1</v>
      </c>
      <c r="R6743" s="6" t="n">
        <f aca="false">IF(D6743&gt;2,1,0)</f>
        <v>0</v>
      </c>
    </row>
    <row r="6744" customFormat="false" ht="15" hidden="false" customHeight="true" outlineLevel="0" collapsed="false">
      <c r="A6744" s="6" t="n">
        <f aca="false">1_Data_EDA!O6745</f>
        <v>0</v>
      </c>
      <c r="B6744" s="6" t="n">
        <f aca="false">1_Data_EDA!H6745</f>
        <v>4</v>
      </c>
      <c r="C6744" s="7" t="n">
        <f aca="false">1_Data_EDA!I6745</f>
        <v>109.9899979</v>
      </c>
      <c r="D6744" s="6" t="n">
        <f aca="false">1_Data_EDA!J6745</f>
        <v>1</v>
      </c>
      <c r="E6744" s="7" t="n">
        <f aca="false">1_Data_EDA!K6745</f>
        <v>109.9899979</v>
      </c>
      <c r="F6744" s="7" t="n">
        <f aca="false">1_Data_EDA!L6745</f>
        <v>5.5</v>
      </c>
      <c r="G6744" s="8" t="n">
        <f aca="false">1_Data_EDA!M6745</f>
        <v>0.050000001</v>
      </c>
      <c r="H6744" s="6" t="n">
        <f aca="false">IF(1_Data_EDA!B6745="First Class",1,0)</f>
        <v>0</v>
      </c>
      <c r="I6744" s="6" t="n">
        <f aca="false">IF(1_Data_EDA!B6745="Second Class",1,0)</f>
        <v>0</v>
      </c>
      <c r="J6744" s="6" t="n">
        <f aca="false">IF(1_Data_EDA!B6745="Same Day",1,0)</f>
        <v>0</v>
      </c>
      <c r="K6744" s="6" t="n">
        <f aca="false">IF(1_Data_EDA!C6745="Corporate",1,0)</f>
        <v>0</v>
      </c>
      <c r="L6744" s="6" t="n">
        <f aca="false">IF(1_Data_EDA!C6745="Home Office",1,0)</f>
        <v>0</v>
      </c>
      <c r="M6744" s="6" t="n">
        <f aca="false">IF(1_Data_EDA!D6745="Europe",1,0)</f>
        <v>0</v>
      </c>
      <c r="N6744" s="6" t="n">
        <f aca="false">IF(1_Data_EDA!D6745="LATAM",1,0)</f>
        <v>1</v>
      </c>
      <c r="O6744" s="6" t="n">
        <f aca="false">IF(1_Data_EDA!D6745="Pacific Asia",1,0)</f>
        <v>0</v>
      </c>
      <c r="P6744" s="6" t="n">
        <f aca="false">IF(1_Data_EDA!D6745="USCA",1,0)</f>
        <v>0</v>
      </c>
      <c r="Q6744" s="6" t="n">
        <f aca="false">IF(C6744&gt;MEDIAN(C$5:C$8004),1,0)</f>
        <v>1</v>
      </c>
      <c r="R6744" s="6" t="n">
        <f aca="false">IF(D6744&gt;2,1,0)</f>
        <v>0</v>
      </c>
    </row>
    <row r="6745" customFormat="false" ht="15" hidden="false" customHeight="true" outlineLevel="0" collapsed="false">
      <c r="A6745" s="6" t="n">
        <f aca="false">1_Data_EDA!O6746</f>
        <v>1</v>
      </c>
      <c r="B6745" s="6" t="n">
        <f aca="false">1_Data_EDA!H6746</f>
        <v>4</v>
      </c>
      <c r="C6745" s="7" t="n">
        <f aca="false">1_Data_EDA!I6746</f>
        <v>399.980011</v>
      </c>
      <c r="D6745" s="6" t="n">
        <f aca="false">1_Data_EDA!J6746</f>
        <v>1</v>
      </c>
      <c r="E6745" s="7" t="n">
        <f aca="false">1_Data_EDA!K6746</f>
        <v>399.980011</v>
      </c>
      <c r="F6745" s="7" t="n">
        <f aca="false">1_Data_EDA!L6746</f>
        <v>68</v>
      </c>
      <c r="G6745" s="8" t="n">
        <f aca="false">1_Data_EDA!M6746</f>
        <v>0.170000002</v>
      </c>
      <c r="H6745" s="6" t="n">
        <f aca="false">IF(1_Data_EDA!B6746="First Class",1,0)</f>
        <v>0</v>
      </c>
      <c r="I6745" s="6" t="n">
        <f aca="false">IF(1_Data_EDA!B6746="Second Class",1,0)</f>
        <v>0</v>
      </c>
      <c r="J6745" s="6" t="n">
        <f aca="false">IF(1_Data_EDA!B6746="Same Day",1,0)</f>
        <v>0</v>
      </c>
      <c r="K6745" s="6" t="n">
        <f aca="false">IF(1_Data_EDA!C6746="Corporate",1,0)</f>
        <v>1</v>
      </c>
      <c r="L6745" s="6" t="n">
        <f aca="false">IF(1_Data_EDA!C6746="Home Office",1,0)</f>
        <v>0</v>
      </c>
      <c r="M6745" s="6" t="n">
        <f aca="false">IF(1_Data_EDA!D6746="Europe",1,0)</f>
        <v>0</v>
      </c>
      <c r="N6745" s="6" t="n">
        <f aca="false">IF(1_Data_EDA!D6746="LATAM",1,0)</f>
        <v>0</v>
      </c>
      <c r="O6745" s="6" t="n">
        <f aca="false">IF(1_Data_EDA!D6746="Pacific Asia",1,0)</f>
        <v>1</v>
      </c>
      <c r="P6745" s="6" t="n">
        <f aca="false">IF(1_Data_EDA!D6746="USCA",1,0)</f>
        <v>0</v>
      </c>
      <c r="Q6745" s="6" t="n">
        <f aca="false">IF(C6745&gt;MEDIAN(C$5:C$8004),1,0)</f>
        <v>1</v>
      </c>
      <c r="R6745" s="6" t="n">
        <f aca="false">IF(D6745&gt;2,1,0)</f>
        <v>0</v>
      </c>
    </row>
    <row r="6746" customFormat="false" ht="15" hidden="false" customHeight="true" outlineLevel="0" collapsed="false">
      <c r="A6746" s="6" t="n">
        <f aca="false">1_Data_EDA!O6747</f>
        <v>0</v>
      </c>
      <c r="B6746" s="6" t="n">
        <f aca="false">1_Data_EDA!H6747</f>
        <v>4</v>
      </c>
      <c r="C6746" s="7" t="n">
        <f aca="false">1_Data_EDA!I6747</f>
        <v>129.9900055</v>
      </c>
      <c r="D6746" s="6" t="n">
        <f aca="false">1_Data_EDA!J6747</f>
        <v>1</v>
      </c>
      <c r="E6746" s="7" t="n">
        <f aca="false">1_Data_EDA!K6747</f>
        <v>129.9900055</v>
      </c>
      <c r="F6746" s="7" t="n">
        <f aca="false">1_Data_EDA!L6747</f>
        <v>15.60000038</v>
      </c>
      <c r="G6746" s="8" t="n">
        <f aca="false">1_Data_EDA!M6747</f>
        <v>0.119999997</v>
      </c>
      <c r="H6746" s="6" t="n">
        <f aca="false">IF(1_Data_EDA!B6747="First Class",1,0)</f>
        <v>0</v>
      </c>
      <c r="I6746" s="6" t="n">
        <f aca="false">IF(1_Data_EDA!B6747="Second Class",1,0)</f>
        <v>0</v>
      </c>
      <c r="J6746" s="6" t="n">
        <f aca="false">IF(1_Data_EDA!B6747="Same Day",1,0)</f>
        <v>0</v>
      </c>
      <c r="K6746" s="6" t="n">
        <f aca="false">IF(1_Data_EDA!C6747="Corporate",1,0)</f>
        <v>0</v>
      </c>
      <c r="L6746" s="6" t="n">
        <f aca="false">IF(1_Data_EDA!C6747="Home Office",1,0)</f>
        <v>0</v>
      </c>
      <c r="M6746" s="6" t="n">
        <f aca="false">IF(1_Data_EDA!D6747="Europe",1,0)</f>
        <v>0</v>
      </c>
      <c r="N6746" s="6" t="n">
        <f aca="false">IF(1_Data_EDA!D6747="LATAM",1,0)</f>
        <v>0</v>
      </c>
      <c r="O6746" s="6" t="n">
        <f aca="false">IF(1_Data_EDA!D6747="Pacific Asia",1,0)</f>
        <v>1</v>
      </c>
      <c r="P6746" s="6" t="n">
        <f aca="false">IF(1_Data_EDA!D6747="USCA",1,0)</f>
        <v>0</v>
      </c>
      <c r="Q6746" s="6" t="n">
        <f aca="false">IF(C6746&gt;MEDIAN(C$5:C$8004),1,0)</f>
        <v>1</v>
      </c>
      <c r="R6746" s="6" t="n">
        <f aca="false">IF(D6746&gt;2,1,0)</f>
        <v>0</v>
      </c>
    </row>
    <row r="6747" customFormat="false" ht="15" hidden="false" customHeight="true" outlineLevel="0" collapsed="false">
      <c r="A6747" s="6" t="n">
        <f aca="false">1_Data_EDA!O6748</f>
        <v>1</v>
      </c>
      <c r="B6747" s="6" t="n">
        <f aca="false">1_Data_EDA!H6748</f>
        <v>4</v>
      </c>
      <c r="C6747" s="7" t="n">
        <f aca="false">1_Data_EDA!I6748</f>
        <v>59.99000168</v>
      </c>
      <c r="D6747" s="6" t="n">
        <f aca="false">1_Data_EDA!J6748</f>
        <v>1</v>
      </c>
      <c r="E6747" s="7" t="n">
        <f aca="false">1_Data_EDA!K6748</f>
        <v>59.99000168</v>
      </c>
      <c r="F6747" s="7" t="n">
        <f aca="false">1_Data_EDA!L6748</f>
        <v>10.19999981</v>
      </c>
      <c r="G6747" s="8" t="n">
        <f aca="false">1_Data_EDA!M6748</f>
        <v>0.170000002</v>
      </c>
      <c r="H6747" s="6" t="n">
        <f aca="false">IF(1_Data_EDA!B6748="First Class",1,0)</f>
        <v>0</v>
      </c>
      <c r="I6747" s="6" t="n">
        <f aca="false">IF(1_Data_EDA!B6748="Second Class",1,0)</f>
        <v>0</v>
      </c>
      <c r="J6747" s="6" t="n">
        <f aca="false">IF(1_Data_EDA!B6748="Same Day",1,0)</f>
        <v>0</v>
      </c>
      <c r="K6747" s="6" t="n">
        <f aca="false">IF(1_Data_EDA!C6748="Corporate",1,0)</f>
        <v>1</v>
      </c>
      <c r="L6747" s="6" t="n">
        <f aca="false">IF(1_Data_EDA!C6748="Home Office",1,0)</f>
        <v>0</v>
      </c>
      <c r="M6747" s="6" t="n">
        <f aca="false">IF(1_Data_EDA!D6748="Europe",1,0)</f>
        <v>0</v>
      </c>
      <c r="N6747" s="6" t="n">
        <f aca="false">IF(1_Data_EDA!D6748="LATAM",1,0)</f>
        <v>1</v>
      </c>
      <c r="O6747" s="6" t="n">
        <f aca="false">IF(1_Data_EDA!D6748="Pacific Asia",1,0)</f>
        <v>0</v>
      </c>
      <c r="P6747" s="6" t="n">
        <f aca="false">IF(1_Data_EDA!D6748="USCA",1,0)</f>
        <v>0</v>
      </c>
      <c r="Q6747" s="6" t="n">
        <f aca="false">IF(C6747&gt;MEDIAN(C$5:C$8004),1,0)</f>
        <v>0</v>
      </c>
      <c r="R6747" s="6" t="n">
        <f aca="false">IF(D6747&gt;2,1,0)</f>
        <v>0</v>
      </c>
    </row>
    <row r="6748" customFormat="false" ht="15" hidden="false" customHeight="true" outlineLevel="0" collapsed="false">
      <c r="A6748" s="6" t="n">
        <f aca="false">1_Data_EDA!O6749</f>
        <v>0</v>
      </c>
      <c r="B6748" s="6" t="n">
        <f aca="false">1_Data_EDA!H6749</f>
        <v>4</v>
      </c>
      <c r="C6748" s="7" t="n">
        <f aca="false">1_Data_EDA!I6749</f>
        <v>39.99000168</v>
      </c>
      <c r="D6748" s="6" t="n">
        <f aca="false">1_Data_EDA!J6749</f>
        <v>5</v>
      </c>
      <c r="E6748" s="7" t="n">
        <f aca="false">1_Data_EDA!K6749</f>
        <v>199.9499969</v>
      </c>
      <c r="F6748" s="7" t="n">
        <f aca="false">1_Data_EDA!L6749</f>
        <v>6</v>
      </c>
      <c r="G6748" s="8" t="n">
        <f aca="false">1_Data_EDA!M6749</f>
        <v>0.029999999</v>
      </c>
      <c r="H6748" s="6" t="n">
        <f aca="false">IF(1_Data_EDA!B6749="First Class",1,0)</f>
        <v>0</v>
      </c>
      <c r="I6748" s="6" t="n">
        <f aca="false">IF(1_Data_EDA!B6749="Second Class",1,0)</f>
        <v>0</v>
      </c>
      <c r="J6748" s="6" t="n">
        <f aca="false">IF(1_Data_EDA!B6749="Same Day",1,0)</f>
        <v>0</v>
      </c>
      <c r="K6748" s="6" t="n">
        <f aca="false">IF(1_Data_EDA!C6749="Corporate",1,0)</f>
        <v>0</v>
      </c>
      <c r="L6748" s="6" t="n">
        <f aca="false">IF(1_Data_EDA!C6749="Home Office",1,0)</f>
        <v>0</v>
      </c>
      <c r="M6748" s="6" t="n">
        <f aca="false">IF(1_Data_EDA!D6749="Europe",1,0)</f>
        <v>0</v>
      </c>
      <c r="N6748" s="6" t="n">
        <f aca="false">IF(1_Data_EDA!D6749="LATAM",1,0)</f>
        <v>0</v>
      </c>
      <c r="O6748" s="6" t="n">
        <f aca="false">IF(1_Data_EDA!D6749="Pacific Asia",1,0)</f>
        <v>0</v>
      </c>
      <c r="P6748" s="6" t="n">
        <f aca="false">IF(1_Data_EDA!D6749="USCA",1,0)</f>
        <v>1</v>
      </c>
      <c r="Q6748" s="6" t="n">
        <f aca="false">IF(C6748&gt;MEDIAN(C$5:C$8004),1,0)</f>
        <v>0</v>
      </c>
      <c r="R6748" s="6" t="n">
        <f aca="false">IF(D6748&gt;2,1,0)</f>
        <v>1</v>
      </c>
    </row>
    <row r="6749" customFormat="false" ht="15" hidden="false" customHeight="true" outlineLevel="0" collapsed="false">
      <c r="A6749" s="6" t="n">
        <f aca="false">1_Data_EDA!O6750</f>
        <v>0</v>
      </c>
      <c r="B6749" s="6" t="n">
        <f aca="false">1_Data_EDA!H6750</f>
        <v>4</v>
      </c>
      <c r="C6749" s="7" t="n">
        <f aca="false">1_Data_EDA!I6750</f>
        <v>59.99000168</v>
      </c>
      <c r="D6749" s="6" t="n">
        <f aca="false">1_Data_EDA!J6750</f>
        <v>4</v>
      </c>
      <c r="E6749" s="7" t="n">
        <f aca="false">1_Data_EDA!K6750</f>
        <v>239.9600067</v>
      </c>
      <c r="F6749" s="7" t="n">
        <f aca="false">1_Data_EDA!L6750</f>
        <v>13.19999981</v>
      </c>
      <c r="G6749" s="8" t="n">
        <f aca="false">1_Data_EDA!M6750</f>
        <v>0.059999999</v>
      </c>
      <c r="H6749" s="6" t="n">
        <f aca="false">IF(1_Data_EDA!B6750="First Class",1,0)</f>
        <v>0</v>
      </c>
      <c r="I6749" s="6" t="n">
        <f aca="false">IF(1_Data_EDA!B6750="Second Class",1,0)</f>
        <v>0</v>
      </c>
      <c r="J6749" s="6" t="n">
        <f aca="false">IF(1_Data_EDA!B6750="Same Day",1,0)</f>
        <v>0</v>
      </c>
      <c r="K6749" s="6" t="n">
        <f aca="false">IF(1_Data_EDA!C6750="Corporate",1,0)</f>
        <v>0</v>
      </c>
      <c r="L6749" s="6" t="n">
        <f aca="false">IF(1_Data_EDA!C6750="Home Office",1,0)</f>
        <v>1</v>
      </c>
      <c r="M6749" s="6" t="n">
        <f aca="false">IF(1_Data_EDA!D6750="Europe",1,0)</f>
        <v>0</v>
      </c>
      <c r="N6749" s="6" t="n">
        <f aca="false">IF(1_Data_EDA!D6750="LATAM",1,0)</f>
        <v>1</v>
      </c>
      <c r="O6749" s="6" t="n">
        <f aca="false">IF(1_Data_EDA!D6750="Pacific Asia",1,0)</f>
        <v>0</v>
      </c>
      <c r="P6749" s="6" t="n">
        <f aca="false">IF(1_Data_EDA!D6750="USCA",1,0)</f>
        <v>0</v>
      </c>
      <c r="Q6749" s="6" t="n">
        <f aca="false">IF(C6749&gt;MEDIAN(C$5:C$8004),1,0)</f>
        <v>0</v>
      </c>
      <c r="R6749" s="6" t="n">
        <f aca="false">IF(D6749&gt;2,1,0)</f>
        <v>1</v>
      </c>
    </row>
    <row r="6750" customFormat="false" ht="15" hidden="false" customHeight="true" outlineLevel="0" collapsed="false">
      <c r="A6750" s="6" t="n">
        <f aca="false">1_Data_EDA!O6751</f>
        <v>0</v>
      </c>
      <c r="B6750" s="6" t="n">
        <f aca="false">1_Data_EDA!H6751</f>
        <v>4</v>
      </c>
      <c r="C6750" s="7" t="n">
        <f aca="false">1_Data_EDA!I6751</f>
        <v>299.980011</v>
      </c>
      <c r="D6750" s="6" t="n">
        <f aca="false">1_Data_EDA!J6751</f>
        <v>1</v>
      </c>
      <c r="E6750" s="7" t="n">
        <f aca="false">1_Data_EDA!K6751</f>
        <v>299.980011</v>
      </c>
      <c r="F6750" s="7" t="n">
        <f aca="false">1_Data_EDA!L6751</f>
        <v>51</v>
      </c>
      <c r="G6750" s="8" t="n">
        <f aca="false">1_Data_EDA!M6751</f>
        <v>0.170000002</v>
      </c>
      <c r="H6750" s="6" t="n">
        <f aca="false">IF(1_Data_EDA!B6751="First Class",1,0)</f>
        <v>0</v>
      </c>
      <c r="I6750" s="6" t="n">
        <f aca="false">IF(1_Data_EDA!B6751="Second Class",1,0)</f>
        <v>0</v>
      </c>
      <c r="J6750" s="6" t="n">
        <f aca="false">IF(1_Data_EDA!B6751="Same Day",1,0)</f>
        <v>0</v>
      </c>
      <c r="K6750" s="6" t="n">
        <f aca="false">IF(1_Data_EDA!C6751="Corporate",1,0)</f>
        <v>0</v>
      </c>
      <c r="L6750" s="6" t="n">
        <f aca="false">IF(1_Data_EDA!C6751="Home Office",1,0)</f>
        <v>0</v>
      </c>
      <c r="M6750" s="6" t="n">
        <f aca="false">IF(1_Data_EDA!D6751="Europe",1,0)</f>
        <v>0</v>
      </c>
      <c r="N6750" s="6" t="n">
        <f aca="false">IF(1_Data_EDA!D6751="LATAM",1,0)</f>
        <v>1</v>
      </c>
      <c r="O6750" s="6" t="n">
        <f aca="false">IF(1_Data_EDA!D6751="Pacific Asia",1,0)</f>
        <v>0</v>
      </c>
      <c r="P6750" s="6" t="n">
        <f aca="false">IF(1_Data_EDA!D6751="USCA",1,0)</f>
        <v>0</v>
      </c>
      <c r="Q6750" s="6" t="n">
        <f aca="false">IF(C6750&gt;MEDIAN(C$5:C$8004),1,0)</f>
        <v>1</v>
      </c>
      <c r="R6750" s="6" t="n">
        <f aca="false">IF(D6750&gt;2,1,0)</f>
        <v>0</v>
      </c>
    </row>
    <row r="6751" customFormat="false" ht="15" hidden="false" customHeight="true" outlineLevel="0" collapsed="false">
      <c r="A6751" s="6" t="n">
        <f aca="false">1_Data_EDA!O6752</f>
        <v>1</v>
      </c>
      <c r="B6751" s="6" t="n">
        <f aca="false">1_Data_EDA!H6752</f>
        <v>4</v>
      </c>
      <c r="C6751" s="7" t="n">
        <f aca="false">1_Data_EDA!I6752</f>
        <v>99.98999786</v>
      </c>
      <c r="D6751" s="6" t="n">
        <f aca="false">1_Data_EDA!J6752</f>
        <v>5</v>
      </c>
      <c r="E6751" s="7" t="n">
        <f aca="false">1_Data_EDA!K6752</f>
        <v>499.9500122</v>
      </c>
      <c r="F6751" s="7" t="n">
        <f aca="false">1_Data_EDA!L6752</f>
        <v>27.5</v>
      </c>
      <c r="G6751" s="8" t="n">
        <f aca="false">1_Data_EDA!M6752</f>
        <v>0.059999999</v>
      </c>
      <c r="H6751" s="6" t="n">
        <f aca="false">IF(1_Data_EDA!B6752="First Class",1,0)</f>
        <v>0</v>
      </c>
      <c r="I6751" s="6" t="n">
        <f aca="false">IF(1_Data_EDA!B6752="Second Class",1,0)</f>
        <v>0</v>
      </c>
      <c r="J6751" s="6" t="n">
        <f aca="false">IF(1_Data_EDA!B6752="Same Day",1,0)</f>
        <v>0</v>
      </c>
      <c r="K6751" s="6" t="n">
        <f aca="false">IF(1_Data_EDA!C6752="Corporate",1,0)</f>
        <v>0</v>
      </c>
      <c r="L6751" s="6" t="n">
        <f aca="false">IF(1_Data_EDA!C6752="Home Office",1,0)</f>
        <v>0</v>
      </c>
      <c r="M6751" s="6" t="n">
        <f aca="false">IF(1_Data_EDA!D6752="Europe",1,0)</f>
        <v>0</v>
      </c>
      <c r="N6751" s="6" t="n">
        <f aca="false">IF(1_Data_EDA!D6752="LATAM",1,0)</f>
        <v>1</v>
      </c>
      <c r="O6751" s="6" t="n">
        <f aca="false">IF(1_Data_EDA!D6752="Pacific Asia",1,0)</f>
        <v>0</v>
      </c>
      <c r="P6751" s="6" t="n">
        <f aca="false">IF(1_Data_EDA!D6752="USCA",1,0)</f>
        <v>0</v>
      </c>
      <c r="Q6751" s="6" t="n">
        <f aca="false">IF(C6751&gt;MEDIAN(C$5:C$8004),1,0)</f>
        <v>1</v>
      </c>
      <c r="R6751" s="6" t="n">
        <f aca="false">IF(D6751&gt;2,1,0)</f>
        <v>1</v>
      </c>
    </row>
    <row r="6752" customFormat="false" ht="15" hidden="false" customHeight="true" outlineLevel="0" collapsed="false">
      <c r="A6752" s="6" t="n">
        <f aca="false">1_Data_EDA!O6753</f>
        <v>0</v>
      </c>
      <c r="B6752" s="6" t="n">
        <f aca="false">1_Data_EDA!H6753</f>
        <v>2</v>
      </c>
      <c r="C6752" s="7" t="n">
        <f aca="false">1_Data_EDA!I6753</f>
        <v>50</v>
      </c>
      <c r="D6752" s="6" t="n">
        <f aca="false">1_Data_EDA!J6753</f>
        <v>2</v>
      </c>
      <c r="E6752" s="7" t="n">
        <f aca="false">1_Data_EDA!K6753</f>
        <v>100</v>
      </c>
      <c r="F6752" s="7" t="n">
        <f aca="false">1_Data_EDA!L6753</f>
        <v>2</v>
      </c>
      <c r="G6752" s="8" t="n">
        <f aca="false">1_Data_EDA!M6753</f>
        <v>0.02</v>
      </c>
      <c r="H6752" s="6" t="n">
        <f aca="false">IF(1_Data_EDA!B6753="First Class",1,0)</f>
        <v>0</v>
      </c>
      <c r="I6752" s="6" t="n">
        <f aca="false">IF(1_Data_EDA!B6753="Second Class",1,0)</f>
        <v>1</v>
      </c>
      <c r="J6752" s="6" t="n">
        <f aca="false">IF(1_Data_EDA!B6753="Same Day",1,0)</f>
        <v>0</v>
      </c>
      <c r="K6752" s="6" t="n">
        <f aca="false">IF(1_Data_EDA!C6753="Corporate",1,0)</f>
        <v>0</v>
      </c>
      <c r="L6752" s="6" t="n">
        <f aca="false">IF(1_Data_EDA!C6753="Home Office",1,0)</f>
        <v>0</v>
      </c>
      <c r="M6752" s="6" t="n">
        <f aca="false">IF(1_Data_EDA!D6753="Europe",1,0)</f>
        <v>0</v>
      </c>
      <c r="N6752" s="6" t="n">
        <f aca="false">IF(1_Data_EDA!D6753="LATAM",1,0)</f>
        <v>0</v>
      </c>
      <c r="O6752" s="6" t="n">
        <f aca="false">IF(1_Data_EDA!D6753="Pacific Asia",1,0)</f>
        <v>1</v>
      </c>
      <c r="P6752" s="6" t="n">
        <f aca="false">IF(1_Data_EDA!D6753="USCA",1,0)</f>
        <v>0</v>
      </c>
      <c r="Q6752" s="6" t="n">
        <f aca="false">IF(C6752&gt;MEDIAN(C$5:C$8004),1,0)</f>
        <v>0</v>
      </c>
      <c r="R6752" s="6" t="n">
        <f aca="false">IF(D6752&gt;2,1,0)</f>
        <v>0</v>
      </c>
    </row>
    <row r="6753" customFormat="false" ht="15" hidden="false" customHeight="true" outlineLevel="0" collapsed="false">
      <c r="A6753" s="6" t="n">
        <f aca="false">1_Data_EDA!O6754</f>
        <v>0</v>
      </c>
      <c r="B6753" s="6" t="n">
        <f aca="false">1_Data_EDA!H6754</f>
        <v>4</v>
      </c>
      <c r="C6753" s="7" t="n">
        <f aca="false">1_Data_EDA!I6754</f>
        <v>59.99000168</v>
      </c>
      <c r="D6753" s="6" t="n">
        <f aca="false">1_Data_EDA!J6754</f>
        <v>5</v>
      </c>
      <c r="E6753" s="7" t="n">
        <f aca="false">1_Data_EDA!K6754</f>
        <v>299.9500122</v>
      </c>
      <c r="F6753" s="7" t="n">
        <f aca="false">1_Data_EDA!L6754</f>
        <v>12</v>
      </c>
      <c r="G6753" s="8" t="n">
        <f aca="false">1_Data_EDA!M6754</f>
        <v>0.039999999</v>
      </c>
      <c r="H6753" s="6" t="n">
        <f aca="false">IF(1_Data_EDA!B6754="First Class",1,0)</f>
        <v>0</v>
      </c>
      <c r="I6753" s="6" t="n">
        <f aca="false">IF(1_Data_EDA!B6754="Second Class",1,0)</f>
        <v>0</v>
      </c>
      <c r="J6753" s="6" t="n">
        <f aca="false">IF(1_Data_EDA!B6754="Same Day",1,0)</f>
        <v>0</v>
      </c>
      <c r="K6753" s="6" t="n">
        <f aca="false">IF(1_Data_EDA!C6754="Corporate",1,0)</f>
        <v>0</v>
      </c>
      <c r="L6753" s="6" t="n">
        <f aca="false">IF(1_Data_EDA!C6754="Home Office",1,0)</f>
        <v>0</v>
      </c>
      <c r="M6753" s="6" t="n">
        <f aca="false">IF(1_Data_EDA!D6754="Europe",1,0)</f>
        <v>1</v>
      </c>
      <c r="N6753" s="6" t="n">
        <f aca="false">IF(1_Data_EDA!D6754="LATAM",1,0)</f>
        <v>0</v>
      </c>
      <c r="O6753" s="6" t="n">
        <f aca="false">IF(1_Data_EDA!D6754="Pacific Asia",1,0)</f>
        <v>0</v>
      </c>
      <c r="P6753" s="6" t="n">
        <f aca="false">IF(1_Data_EDA!D6754="USCA",1,0)</f>
        <v>0</v>
      </c>
      <c r="Q6753" s="6" t="n">
        <f aca="false">IF(C6753&gt;MEDIAN(C$5:C$8004),1,0)</f>
        <v>0</v>
      </c>
      <c r="R6753" s="6" t="n">
        <f aca="false">IF(D6753&gt;2,1,0)</f>
        <v>1</v>
      </c>
    </row>
    <row r="6754" customFormat="false" ht="15" hidden="false" customHeight="true" outlineLevel="0" collapsed="false">
      <c r="A6754" s="6" t="n">
        <f aca="false">1_Data_EDA!O6755</f>
        <v>1</v>
      </c>
      <c r="B6754" s="6" t="n">
        <f aca="false">1_Data_EDA!H6755</f>
        <v>2</v>
      </c>
      <c r="C6754" s="7" t="n">
        <f aca="false">1_Data_EDA!I6755</f>
        <v>299.980011</v>
      </c>
      <c r="D6754" s="6" t="n">
        <f aca="false">1_Data_EDA!J6755</f>
        <v>1</v>
      </c>
      <c r="E6754" s="7" t="n">
        <f aca="false">1_Data_EDA!K6755</f>
        <v>299.980011</v>
      </c>
      <c r="F6754" s="7" t="n">
        <f aca="false">1_Data_EDA!L6755</f>
        <v>54</v>
      </c>
      <c r="G6754" s="8" t="n">
        <f aca="false">1_Data_EDA!M6755</f>
        <v>0.180000007</v>
      </c>
      <c r="H6754" s="6" t="n">
        <f aca="false">IF(1_Data_EDA!B6755="First Class",1,0)</f>
        <v>0</v>
      </c>
      <c r="I6754" s="6" t="n">
        <f aca="false">IF(1_Data_EDA!B6755="Second Class",1,0)</f>
        <v>1</v>
      </c>
      <c r="J6754" s="6" t="n">
        <f aca="false">IF(1_Data_EDA!B6755="Same Day",1,0)</f>
        <v>0</v>
      </c>
      <c r="K6754" s="6" t="n">
        <f aca="false">IF(1_Data_EDA!C6755="Corporate",1,0)</f>
        <v>0</v>
      </c>
      <c r="L6754" s="6" t="n">
        <f aca="false">IF(1_Data_EDA!C6755="Home Office",1,0)</f>
        <v>0</v>
      </c>
      <c r="M6754" s="6" t="n">
        <f aca="false">IF(1_Data_EDA!D6755="Europe",1,0)</f>
        <v>0</v>
      </c>
      <c r="N6754" s="6" t="n">
        <f aca="false">IF(1_Data_EDA!D6755="LATAM",1,0)</f>
        <v>0</v>
      </c>
      <c r="O6754" s="6" t="n">
        <f aca="false">IF(1_Data_EDA!D6755="Pacific Asia",1,0)</f>
        <v>0</v>
      </c>
      <c r="P6754" s="6" t="n">
        <f aca="false">IF(1_Data_EDA!D6755="USCA",1,0)</f>
        <v>0</v>
      </c>
      <c r="Q6754" s="6" t="n">
        <f aca="false">IF(C6754&gt;MEDIAN(C$5:C$8004),1,0)</f>
        <v>1</v>
      </c>
      <c r="R6754" s="6" t="n">
        <f aca="false">IF(D6754&gt;2,1,0)</f>
        <v>0</v>
      </c>
    </row>
    <row r="6755" customFormat="false" ht="15" hidden="false" customHeight="true" outlineLevel="0" collapsed="false">
      <c r="A6755" s="6" t="n">
        <f aca="false">1_Data_EDA!O6756</f>
        <v>1</v>
      </c>
      <c r="B6755" s="6" t="n">
        <f aca="false">1_Data_EDA!H6756</f>
        <v>1</v>
      </c>
      <c r="C6755" s="7" t="n">
        <f aca="false">1_Data_EDA!I6756</f>
        <v>299.980011</v>
      </c>
      <c r="D6755" s="6" t="n">
        <f aca="false">1_Data_EDA!J6756</f>
        <v>1</v>
      </c>
      <c r="E6755" s="7" t="n">
        <f aca="false">1_Data_EDA!K6756</f>
        <v>299.980011</v>
      </c>
      <c r="F6755" s="7" t="n">
        <f aca="false">1_Data_EDA!L6756</f>
        <v>54</v>
      </c>
      <c r="G6755" s="8" t="n">
        <f aca="false">1_Data_EDA!M6756</f>
        <v>0.180000007</v>
      </c>
      <c r="H6755" s="6" t="n">
        <f aca="false">IF(1_Data_EDA!B6756="First Class",1,0)</f>
        <v>1</v>
      </c>
      <c r="I6755" s="6" t="n">
        <f aca="false">IF(1_Data_EDA!B6756="Second Class",1,0)</f>
        <v>0</v>
      </c>
      <c r="J6755" s="6" t="n">
        <f aca="false">IF(1_Data_EDA!B6756="Same Day",1,0)</f>
        <v>0</v>
      </c>
      <c r="K6755" s="6" t="n">
        <f aca="false">IF(1_Data_EDA!C6756="Corporate",1,0)</f>
        <v>0</v>
      </c>
      <c r="L6755" s="6" t="n">
        <f aca="false">IF(1_Data_EDA!C6756="Home Office",1,0)</f>
        <v>0</v>
      </c>
      <c r="M6755" s="6" t="n">
        <f aca="false">IF(1_Data_EDA!D6756="Europe",1,0)</f>
        <v>0</v>
      </c>
      <c r="N6755" s="6" t="n">
        <f aca="false">IF(1_Data_EDA!D6756="LATAM",1,0)</f>
        <v>1</v>
      </c>
      <c r="O6755" s="6" t="n">
        <f aca="false">IF(1_Data_EDA!D6756="Pacific Asia",1,0)</f>
        <v>0</v>
      </c>
      <c r="P6755" s="6" t="n">
        <f aca="false">IF(1_Data_EDA!D6756="USCA",1,0)</f>
        <v>0</v>
      </c>
      <c r="Q6755" s="6" t="n">
        <f aca="false">IF(C6755&gt;MEDIAN(C$5:C$8004),1,0)</f>
        <v>1</v>
      </c>
      <c r="R6755" s="6" t="n">
        <f aca="false">IF(D6755&gt;2,1,0)</f>
        <v>0</v>
      </c>
    </row>
    <row r="6756" customFormat="false" ht="15" hidden="false" customHeight="true" outlineLevel="0" collapsed="false">
      <c r="A6756" s="6" t="n">
        <f aca="false">1_Data_EDA!O6757</f>
        <v>0</v>
      </c>
      <c r="B6756" s="6" t="n">
        <f aca="false">1_Data_EDA!H6757</f>
        <v>4</v>
      </c>
      <c r="C6756" s="7" t="n">
        <f aca="false">1_Data_EDA!I6757</f>
        <v>49.97999954</v>
      </c>
      <c r="D6756" s="6" t="n">
        <f aca="false">1_Data_EDA!J6757</f>
        <v>3</v>
      </c>
      <c r="E6756" s="7" t="n">
        <f aca="false">1_Data_EDA!K6757</f>
        <v>149.9400024</v>
      </c>
      <c r="F6756" s="7" t="n">
        <f aca="false">1_Data_EDA!L6757</f>
        <v>25.48999977</v>
      </c>
      <c r="G6756" s="8" t="n">
        <f aca="false">1_Data_EDA!M6757</f>
        <v>0.170000002</v>
      </c>
      <c r="H6756" s="6" t="n">
        <f aca="false">IF(1_Data_EDA!B6757="First Class",1,0)</f>
        <v>0</v>
      </c>
      <c r="I6756" s="6" t="n">
        <f aca="false">IF(1_Data_EDA!B6757="Second Class",1,0)</f>
        <v>0</v>
      </c>
      <c r="J6756" s="6" t="n">
        <f aca="false">IF(1_Data_EDA!B6757="Same Day",1,0)</f>
        <v>0</v>
      </c>
      <c r="K6756" s="6" t="n">
        <f aca="false">IF(1_Data_EDA!C6757="Corporate",1,0)</f>
        <v>1</v>
      </c>
      <c r="L6756" s="6" t="n">
        <f aca="false">IF(1_Data_EDA!C6757="Home Office",1,0)</f>
        <v>0</v>
      </c>
      <c r="M6756" s="6" t="n">
        <f aca="false">IF(1_Data_EDA!D6757="Europe",1,0)</f>
        <v>1</v>
      </c>
      <c r="N6756" s="6" t="n">
        <f aca="false">IF(1_Data_EDA!D6757="LATAM",1,0)</f>
        <v>0</v>
      </c>
      <c r="O6756" s="6" t="n">
        <f aca="false">IF(1_Data_EDA!D6757="Pacific Asia",1,0)</f>
        <v>0</v>
      </c>
      <c r="P6756" s="6" t="n">
        <f aca="false">IF(1_Data_EDA!D6757="USCA",1,0)</f>
        <v>0</v>
      </c>
      <c r="Q6756" s="6" t="n">
        <f aca="false">IF(C6756&gt;MEDIAN(C$5:C$8004),1,0)</f>
        <v>0</v>
      </c>
      <c r="R6756" s="6" t="n">
        <f aca="false">IF(D6756&gt;2,1,0)</f>
        <v>1</v>
      </c>
    </row>
    <row r="6757" customFormat="false" ht="15" hidden="false" customHeight="true" outlineLevel="0" collapsed="false">
      <c r="A6757" s="6" t="n">
        <f aca="false">1_Data_EDA!O6758</f>
        <v>1</v>
      </c>
      <c r="B6757" s="6" t="n">
        <f aca="false">1_Data_EDA!H6758</f>
        <v>2</v>
      </c>
      <c r="C6757" s="7" t="n">
        <f aca="false">1_Data_EDA!I6758</f>
        <v>44.99000168</v>
      </c>
      <c r="D6757" s="6" t="n">
        <f aca="false">1_Data_EDA!J6758</f>
        <v>2</v>
      </c>
      <c r="E6757" s="7" t="n">
        <f aca="false">1_Data_EDA!K6758</f>
        <v>89.98000336</v>
      </c>
      <c r="F6757" s="7" t="n">
        <f aca="false">1_Data_EDA!L6758</f>
        <v>0</v>
      </c>
      <c r="G6757" s="8" t="n">
        <f aca="false">1_Data_EDA!M6758</f>
        <v>0</v>
      </c>
      <c r="H6757" s="6" t="n">
        <f aca="false">IF(1_Data_EDA!B6758="First Class",1,0)</f>
        <v>0</v>
      </c>
      <c r="I6757" s="6" t="n">
        <f aca="false">IF(1_Data_EDA!B6758="Second Class",1,0)</f>
        <v>1</v>
      </c>
      <c r="J6757" s="6" t="n">
        <f aca="false">IF(1_Data_EDA!B6758="Same Day",1,0)</f>
        <v>0</v>
      </c>
      <c r="K6757" s="6" t="n">
        <f aca="false">IF(1_Data_EDA!C6758="Corporate",1,0)</f>
        <v>0</v>
      </c>
      <c r="L6757" s="6" t="n">
        <f aca="false">IF(1_Data_EDA!C6758="Home Office",1,0)</f>
        <v>0</v>
      </c>
      <c r="M6757" s="6" t="n">
        <f aca="false">IF(1_Data_EDA!D6758="Europe",1,0)</f>
        <v>0</v>
      </c>
      <c r="N6757" s="6" t="n">
        <f aca="false">IF(1_Data_EDA!D6758="LATAM",1,0)</f>
        <v>0</v>
      </c>
      <c r="O6757" s="6" t="n">
        <f aca="false">IF(1_Data_EDA!D6758="Pacific Asia",1,0)</f>
        <v>0</v>
      </c>
      <c r="P6757" s="6" t="n">
        <f aca="false">IF(1_Data_EDA!D6758="USCA",1,0)</f>
        <v>1</v>
      </c>
      <c r="Q6757" s="6" t="n">
        <f aca="false">IF(C6757&gt;MEDIAN(C$5:C$8004),1,0)</f>
        <v>0</v>
      </c>
      <c r="R6757" s="6" t="n">
        <f aca="false">IF(D6757&gt;2,1,0)</f>
        <v>0</v>
      </c>
    </row>
    <row r="6758" customFormat="false" ht="15" hidden="false" customHeight="true" outlineLevel="0" collapsed="false">
      <c r="A6758" s="6" t="n">
        <f aca="false">1_Data_EDA!O6759</f>
        <v>1</v>
      </c>
      <c r="B6758" s="6" t="n">
        <f aca="false">1_Data_EDA!H6759</f>
        <v>2</v>
      </c>
      <c r="C6758" s="7" t="n">
        <f aca="false">1_Data_EDA!I6759</f>
        <v>399.980011</v>
      </c>
      <c r="D6758" s="6" t="n">
        <f aca="false">1_Data_EDA!J6759</f>
        <v>1</v>
      </c>
      <c r="E6758" s="7" t="n">
        <f aca="false">1_Data_EDA!K6759</f>
        <v>399.980011</v>
      </c>
      <c r="F6758" s="7" t="n">
        <f aca="false">1_Data_EDA!L6759</f>
        <v>80</v>
      </c>
      <c r="G6758" s="8" t="n">
        <f aca="false">1_Data_EDA!M6759</f>
        <v>0.200000003</v>
      </c>
      <c r="H6758" s="6" t="n">
        <f aca="false">IF(1_Data_EDA!B6759="First Class",1,0)</f>
        <v>0</v>
      </c>
      <c r="I6758" s="6" t="n">
        <f aca="false">IF(1_Data_EDA!B6759="Second Class",1,0)</f>
        <v>1</v>
      </c>
      <c r="J6758" s="6" t="n">
        <f aca="false">IF(1_Data_EDA!B6759="Same Day",1,0)</f>
        <v>0</v>
      </c>
      <c r="K6758" s="6" t="n">
        <f aca="false">IF(1_Data_EDA!C6759="Corporate",1,0)</f>
        <v>1</v>
      </c>
      <c r="L6758" s="6" t="n">
        <f aca="false">IF(1_Data_EDA!C6759="Home Office",1,0)</f>
        <v>0</v>
      </c>
      <c r="M6758" s="6" t="n">
        <f aca="false">IF(1_Data_EDA!D6759="Europe",1,0)</f>
        <v>0</v>
      </c>
      <c r="N6758" s="6" t="n">
        <f aca="false">IF(1_Data_EDA!D6759="LATAM",1,0)</f>
        <v>0</v>
      </c>
      <c r="O6758" s="6" t="n">
        <f aca="false">IF(1_Data_EDA!D6759="Pacific Asia",1,0)</f>
        <v>1</v>
      </c>
      <c r="P6758" s="6" t="n">
        <f aca="false">IF(1_Data_EDA!D6759="USCA",1,0)</f>
        <v>0</v>
      </c>
      <c r="Q6758" s="6" t="n">
        <f aca="false">IF(C6758&gt;MEDIAN(C$5:C$8004),1,0)</f>
        <v>1</v>
      </c>
      <c r="R6758" s="6" t="n">
        <f aca="false">IF(D6758&gt;2,1,0)</f>
        <v>0</v>
      </c>
    </row>
    <row r="6759" customFormat="false" ht="15" hidden="false" customHeight="true" outlineLevel="0" collapsed="false">
      <c r="A6759" s="6" t="n">
        <f aca="false">1_Data_EDA!O6760</f>
        <v>1</v>
      </c>
      <c r="B6759" s="6" t="n">
        <f aca="false">1_Data_EDA!H6760</f>
        <v>1</v>
      </c>
      <c r="C6759" s="7" t="n">
        <f aca="false">1_Data_EDA!I6760</f>
        <v>25</v>
      </c>
      <c r="D6759" s="6" t="n">
        <f aca="false">1_Data_EDA!J6760</f>
        <v>1</v>
      </c>
      <c r="E6759" s="7" t="n">
        <f aca="false">1_Data_EDA!K6760</f>
        <v>25</v>
      </c>
      <c r="F6759" s="7" t="n">
        <f aca="false">1_Data_EDA!L6760</f>
        <v>2.5</v>
      </c>
      <c r="G6759" s="8" t="n">
        <f aca="false">1_Data_EDA!M6760</f>
        <v>0.100000001</v>
      </c>
      <c r="H6759" s="6" t="n">
        <f aca="false">IF(1_Data_EDA!B6760="First Class",1,0)</f>
        <v>1</v>
      </c>
      <c r="I6759" s="6" t="n">
        <f aca="false">IF(1_Data_EDA!B6760="Second Class",1,0)</f>
        <v>0</v>
      </c>
      <c r="J6759" s="6" t="n">
        <f aca="false">IF(1_Data_EDA!B6760="Same Day",1,0)</f>
        <v>0</v>
      </c>
      <c r="K6759" s="6" t="n">
        <f aca="false">IF(1_Data_EDA!C6760="Corporate",1,0)</f>
        <v>0</v>
      </c>
      <c r="L6759" s="6" t="n">
        <f aca="false">IF(1_Data_EDA!C6760="Home Office",1,0)</f>
        <v>0</v>
      </c>
      <c r="M6759" s="6" t="n">
        <f aca="false">IF(1_Data_EDA!D6760="Europe",1,0)</f>
        <v>1</v>
      </c>
      <c r="N6759" s="6" t="n">
        <f aca="false">IF(1_Data_EDA!D6760="LATAM",1,0)</f>
        <v>0</v>
      </c>
      <c r="O6759" s="6" t="n">
        <f aca="false">IF(1_Data_EDA!D6760="Pacific Asia",1,0)</f>
        <v>0</v>
      </c>
      <c r="P6759" s="6" t="n">
        <f aca="false">IF(1_Data_EDA!D6760="USCA",1,0)</f>
        <v>0</v>
      </c>
      <c r="Q6759" s="6" t="n">
        <f aca="false">IF(C6759&gt;MEDIAN(C$5:C$8004),1,0)</f>
        <v>0</v>
      </c>
      <c r="R6759" s="6" t="n">
        <f aca="false">IF(D6759&gt;2,1,0)</f>
        <v>0</v>
      </c>
    </row>
    <row r="6760" customFormat="false" ht="15" hidden="false" customHeight="true" outlineLevel="0" collapsed="false">
      <c r="A6760" s="6" t="n">
        <f aca="false">1_Data_EDA!O6761</f>
        <v>0</v>
      </c>
      <c r="B6760" s="6" t="n">
        <f aca="false">1_Data_EDA!H6761</f>
        <v>4</v>
      </c>
      <c r="C6760" s="7" t="n">
        <f aca="false">1_Data_EDA!I6761</f>
        <v>399.980011</v>
      </c>
      <c r="D6760" s="6" t="n">
        <f aca="false">1_Data_EDA!J6761</f>
        <v>1</v>
      </c>
      <c r="E6760" s="7" t="n">
        <f aca="false">1_Data_EDA!K6761</f>
        <v>399.980011</v>
      </c>
      <c r="F6760" s="7" t="n">
        <f aca="false">1_Data_EDA!L6761</f>
        <v>100</v>
      </c>
      <c r="G6760" s="8" t="n">
        <f aca="false">1_Data_EDA!M6761</f>
        <v>0.25</v>
      </c>
      <c r="H6760" s="6" t="n">
        <f aca="false">IF(1_Data_EDA!B6761="First Class",1,0)</f>
        <v>0</v>
      </c>
      <c r="I6760" s="6" t="n">
        <f aca="false">IF(1_Data_EDA!B6761="Second Class",1,0)</f>
        <v>0</v>
      </c>
      <c r="J6760" s="6" t="n">
        <f aca="false">IF(1_Data_EDA!B6761="Same Day",1,0)</f>
        <v>0</v>
      </c>
      <c r="K6760" s="6" t="n">
        <f aca="false">IF(1_Data_EDA!C6761="Corporate",1,0)</f>
        <v>0</v>
      </c>
      <c r="L6760" s="6" t="n">
        <f aca="false">IF(1_Data_EDA!C6761="Home Office",1,0)</f>
        <v>1</v>
      </c>
      <c r="M6760" s="6" t="n">
        <f aca="false">IF(1_Data_EDA!D6761="Europe",1,0)</f>
        <v>0</v>
      </c>
      <c r="N6760" s="6" t="n">
        <f aca="false">IF(1_Data_EDA!D6761="LATAM",1,0)</f>
        <v>0</v>
      </c>
      <c r="O6760" s="6" t="n">
        <f aca="false">IF(1_Data_EDA!D6761="Pacific Asia",1,0)</f>
        <v>1</v>
      </c>
      <c r="P6760" s="6" t="n">
        <f aca="false">IF(1_Data_EDA!D6761="USCA",1,0)</f>
        <v>0</v>
      </c>
      <c r="Q6760" s="6" t="n">
        <f aca="false">IF(C6760&gt;MEDIAN(C$5:C$8004),1,0)</f>
        <v>1</v>
      </c>
      <c r="R6760" s="6" t="n">
        <f aca="false">IF(D6760&gt;2,1,0)</f>
        <v>0</v>
      </c>
    </row>
    <row r="6761" customFormat="false" ht="15" hidden="false" customHeight="true" outlineLevel="0" collapsed="false">
      <c r="A6761" s="6" t="n">
        <f aca="false">1_Data_EDA!O6762</f>
        <v>1</v>
      </c>
      <c r="B6761" s="6" t="n">
        <f aca="false">1_Data_EDA!H6762</f>
        <v>1</v>
      </c>
      <c r="C6761" s="7" t="n">
        <f aca="false">1_Data_EDA!I6762</f>
        <v>199.9900055</v>
      </c>
      <c r="D6761" s="6" t="n">
        <f aca="false">1_Data_EDA!J6762</f>
        <v>1</v>
      </c>
      <c r="E6761" s="7" t="n">
        <f aca="false">1_Data_EDA!K6762</f>
        <v>199.9900055</v>
      </c>
      <c r="F6761" s="7" t="n">
        <f aca="false">1_Data_EDA!L6762</f>
        <v>8</v>
      </c>
      <c r="G6761" s="8" t="n">
        <f aca="false">1_Data_EDA!M6762</f>
        <v>0.039999999</v>
      </c>
      <c r="H6761" s="6" t="n">
        <f aca="false">IF(1_Data_EDA!B6762="First Class",1,0)</f>
        <v>1</v>
      </c>
      <c r="I6761" s="6" t="n">
        <f aca="false">IF(1_Data_EDA!B6762="Second Class",1,0)</f>
        <v>0</v>
      </c>
      <c r="J6761" s="6" t="n">
        <f aca="false">IF(1_Data_EDA!B6762="Same Day",1,0)</f>
        <v>0</v>
      </c>
      <c r="K6761" s="6" t="n">
        <f aca="false">IF(1_Data_EDA!C6762="Corporate",1,0)</f>
        <v>0</v>
      </c>
      <c r="L6761" s="6" t="n">
        <f aca="false">IF(1_Data_EDA!C6762="Home Office",1,0)</f>
        <v>1</v>
      </c>
      <c r="M6761" s="6" t="n">
        <f aca="false">IF(1_Data_EDA!D6762="Europe",1,0)</f>
        <v>0</v>
      </c>
      <c r="N6761" s="6" t="n">
        <f aca="false">IF(1_Data_EDA!D6762="LATAM",1,0)</f>
        <v>1</v>
      </c>
      <c r="O6761" s="6" t="n">
        <f aca="false">IF(1_Data_EDA!D6762="Pacific Asia",1,0)</f>
        <v>0</v>
      </c>
      <c r="P6761" s="6" t="n">
        <f aca="false">IF(1_Data_EDA!D6762="USCA",1,0)</f>
        <v>0</v>
      </c>
      <c r="Q6761" s="6" t="n">
        <f aca="false">IF(C6761&gt;MEDIAN(C$5:C$8004),1,0)</f>
        <v>1</v>
      </c>
      <c r="R6761" s="6" t="n">
        <f aca="false">IF(D6761&gt;2,1,0)</f>
        <v>0</v>
      </c>
    </row>
    <row r="6762" customFormat="false" ht="15" hidden="false" customHeight="true" outlineLevel="0" collapsed="false">
      <c r="A6762" s="6" t="n">
        <f aca="false">1_Data_EDA!O6763</f>
        <v>0</v>
      </c>
      <c r="B6762" s="6" t="n">
        <f aca="false">1_Data_EDA!H6763</f>
        <v>4</v>
      </c>
      <c r="C6762" s="7" t="n">
        <f aca="false">1_Data_EDA!I6763</f>
        <v>99.98999786</v>
      </c>
      <c r="D6762" s="6" t="n">
        <f aca="false">1_Data_EDA!J6763</f>
        <v>1</v>
      </c>
      <c r="E6762" s="7" t="n">
        <f aca="false">1_Data_EDA!K6763</f>
        <v>99.98999786</v>
      </c>
      <c r="F6762" s="7" t="n">
        <f aca="false">1_Data_EDA!L6763</f>
        <v>2</v>
      </c>
      <c r="G6762" s="8" t="n">
        <f aca="false">1_Data_EDA!M6763</f>
        <v>0.02</v>
      </c>
      <c r="H6762" s="6" t="n">
        <f aca="false">IF(1_Data_EDA!B6763="First Class",1,0)</f>
        <v>0</v>
      </c>
      <c r="I6762" s="6" t="n">
        <f aca="false">IF(1_Data_EDA!B6763="Second Class",1,0)</f>
        <v>0</v>
      </c>
      <c r="J6762" s="6" t="n">
        <f aca="false">IF(1_Data_EDA!B6763="Same Day",1,0)</f>
        <v>0</v>
      </c>
      <c r="K6762" s="6" t="n">
        <f aca="false">IF(1_Data_EDA!C6763="Corporate",1,0)</f>
        <v>1</v>
      </c>
      <c r="L6762" s="6" t="n">
        <f aca="false">IF(1_Data_EDA!C6763="Home Office",1,0)</f>
        <v>0</v>
      </c>
      <c r="M6762" s="6" t="n">
        <f aca="false">IF(1_Data_EDA!D6763="Europe",1,0)</f>
        <v>1</v>
      </c>
      <c r="N6762" s="6" t="n">
        <f aca="false">IF(1_Data_EDA!D6763="LATAM",1,0)</f>
        <v>0</v>
      </c>
      <c r="O6762" s="6" t="n">
        <f aca="false">IF(1_Data_EDA!D6763="Pacific Asia",1,0)</f>
        <v>0</v>
      </c>
      <c r="P6762" s="6" t="n">
        <f aca="false">IF(1_Data_EDA!D6763="USCA",1,0)</f>
        <v>0</v>
      </c>
      <c r="Q6762" s="6" t="n">
        <f aca="false">IF(C6762&gt;MEDIAN(C$5:C$8004),1,0)</f>
        <v>1</v>
      </c>
      <c r="R6762" s="6" t="n">
        <f aca="false">IF(D6762&gt;2,1,0)</f>
        <v>0</v>
      </c>
    </row>
    <row r="6763" customFormat="false" ht="15" hidden="false" customHeight="true" outlineLevel="0" collapsed="false">
      <c r="A6763" s="6" t="n">
        <f aca="false">1_Data_EDA!O6764</f>
        <v>1</v>
      </c>
      <c r="B6763" s="6" t="n">
        <f aca="false">1_Data_EDA!H6764</f>
        <v>4</v>
      </c>
      <c r="C6763" s="7" t="n">
        <f aca="false">1_Data_EDA!I6764</f>
        <v>129.9900055</v>
      </c>
      <c r="D6763" s="6" t="n">
        <f aca="false">1_Data_EDA!J6764</f>
        <v>1</v>
      </c>
      <c r="E6763" s="7" t="n">
        <f aca="false">1_Data_EDA!K6764</f>
        <v>129.9900055</v>
      </c>
      <c r="F6763" s="7" t="n">
        <f aca="false">1_Data_EDA!L6764</f>
        <v>26</v>
      </c>
      <c r="G6763" s="8" t="n">
        <f aca="false">1_Data_EDA!M6764</f>
        <v>0.200000003</v>
      </c>
      <c r="H6763" s="6" t="n">
        <f aca="false">IF(1_Data_EDA!B6764="First Class",1,0)</f>
        <v>0</v>
      </c>
      <c r="I6763" s="6" t="n">
        <f aca="false">IF(1_Data_EDA!B6764="Second Class",1,0)</f>
        <v>0</v>
      </c>
      <c r="J6763" s="6" t="n">
        <f aca="false">IF(1_Data_EDA!B6764="Same Day",1,0)</f>
        <v>0</v>
      </c>
      <c r="K6763" s="6" t="n">
        <f aca="false">IF(1_Data_EDA!C6764="Corporate",1,0)</f>
        <v>1</v>
      </c>
      <c r="L6763" s="6" t="n">
        <f aca="false">IF(1_Data_EDA!C6764="Home Office",1,0)</f>
        <v>0</v>
      </c>
      <c r="M6763" s="6" t="n">
        <f aca="false">IF(1_Data_EDA!D6764="Europe",1,0)</f>
        <v>0</v>
      </c>
      <c r="N6763" s="6" t="n">
        <f aca="false">IF(1_Data_EDA!D6764="LATAM",1,0)</f>
        <v>0</v>
      </c>
      <c r="O6763" s="6" t="n">
        <f aca="false">IF(1_Data_EDA!D6764="Pacific Asia",1,0)</f>
        <v>0</v>
      </c>
      <c r="P6763" s="6" t="n">
        <f aca="false">IF(1_Data_EDA!D6764="USCA",1,0)</f>
        <v>1</v>
      </c>
      <c r="Q6763" s="6" t="n">
        <f aca="false">IF(C6763&gt;MEDIAN(C$5:C$8004),1,0)</f>
        <v>1</v>
      </c>
      <c r="R6763" s="6" t="n">
        <f aca="false">IF(D6763&gt;2,1,0)</f>
        <v>0</v>
      </c>
    </row>
    <row r="6764" customFormat="false" ht="15" hidden="false" customHeight="true" outlineLevel="0" collapsed="false">
      <c r="A6764" s="6" t="n">
        <f aca="false">1_Data_EDA!O6765</f>
        <v>1</v>
      </c>
      <c r="B6764" s="6" t="n">
        <f aca="false">1_Data_EDA!H6765</f>
        <v>4</v>
      </c>
      <c r="C6764" s="7" t="n">
        <f aca="false">1_Data_EDA!I6765</f>
        <v>31.98999977</v>
      </c>
      <c r="D6764" s="6" t="n">
        <f aca="false">1_Data_EDA!J6765</f>
        <v>1</v>
      </c>
      <c r="E6764" s="7" t="n">
        <f aca="false">1_Data_EDA!K6765</f>
        <v>31.98999977</v>
      </c>
      <c r="F6764" s="7" t="n">
        <f aca="false">1_Data_EDA!L6765</f>
        <v>0.959999979</v>
      </c>
      <c r="G6764" s="8" t="n">
        <f aca="false">1_Data_EDA!M6765</f>
        <v>0.029999999</v>
      </c>
      <c r="H6764" s="6" t="n">
        <f aca="false">IF(1_Data_EDA!B6765="First Class",1,0)</f>
        <v>0</v>
      </c>
      <c r="I6764" s="6" t="n">
        <f aca="false">IF(1_Data_EDA!B6765="Second Class",1,0)</f>
        <v>0</v>
      </c>
      <c r="J6764" s="6" t="n">
        <f aca="false">IF(1_Data_EDA!B6765="Same Day",1,0)</f>
        <v>0</v>
      </c>
      <c r="K6764" s="6" t="n">
        <f aca="false">IF(1_Data_EDA!C6765="Corporate",1,0)</f>
        <v>0</v>
      </c>
      <c r="L6764" s="6" t="n">
        <f aca="false">IF(1_Data_EDA!C6765="Home Office",1,0)</f>
        <v>0</v>
      </c>
      <c r="M6764" s="6" t="n">
        <f aca="false">IF(1_Data_EDA!D6765="Europe",1,0)</f>
        <v>0</v>
      </c>
      <c r="N6764" s="6" t="n">
        <f aca="false">IF(1_Data_EDA!D6765="LATAM",1,0)</f>
        <v>0</v>
      </c>
      <c r="O6764" s="6" t="n">
        <f aca="false">IF(1_Data_EDA!D6765="Pacific Asia",1,0)</f>
        <v>1</v>
      </c>
      <c r="P6764" s="6" t="n">
        <f aca="false">IF(1_Data_EDA!D6765="USCA",1,0)</f>
        <v>0</v>
      </c>
      <c r="Q6764" s="6" t="n">
        <f aca="false">IF(C6764&gt;MEDIAN(C$5:C$8004),1,0)</f>
        <v>0</v>
      </c>
      <c r="R6764" s="6" t="n">
        <f aca="false">IF(D6764&gt;2,1,0)</f>
        <v>0</v>
      </c>
    </row>
    <row r="6765" customFormat="false" ht="15" hidden="false" customHeight="true" outlineLevel="0" collapsed="false">
      <c r="A6765" s="6" t="n">
        <f aca="false">1_Data_EDA!O6766</f>
        <v>1</v>
      </c>
      <c r="B6765" s="6" t="n">
        <f aca="false">1_Data_EDA!H6766</f>
        <v>4</v>
      </c>
      <c r="C6765" s="7" t="n">
        <f aca="false">1_Data_EDA!I6766</f>
        <v>399.980011</v>
      </c>
      <c r="D6765" s="6" t="n">
        <f aca="false">1_Data_EDA!J6766</f>
        <v>1</v>
      </c>
      <c r="E6765" s="7" t="n">
        <f aca="false">1_Data_EDA!K6766</f>
        <v>399.980011</v>
      </c>
      <c r="F6765" s="7" t="n">
        <f aca="false">1_Data_EDA!L6766</f>
        <v>40</v>
      </c>
      <c r="G6765" s="8" t="n">
        <f aca="false">1_Data_EDA!M6766</f>
        <v>0.100000001</v>
      </c>
      <c r="H6765" s="6" t="n">
        <f aca="false">IF(1_Data_EDA!B6766="First Class",1,0)</f>
        <v>0</v>
      </c>
      <c r="I6765" s="6" t="n">
        <f aca="false">IF(1_Data_EDA!B6766="Second Class",1,0)</f>
        <v>0</v>
      </c>
      <c r="J6765" s="6" t="n">
        <f aca="false">IF(1_Data_EDA!B6766="Same Day",1,0)</f>
        <v>0</v>
      </c>
      <c r="K6765" s="6" t="n">
        <f aca="false">IF(1_Data_EDA!C6766="Corporate",1,0)</f>
        <v>0</v>
      </c>
      <c r="L6765" s="6" t="n">
        <f aca="false">IF(1_Data_EDA!C6766="Home Office",1,0)</f>
        <v>0</v>
      </c>
      <c r="M6765" s="6" t="n">
        <f aca="false">IF(1_Data_EDA!D6766="Europe",1,0)</f>
        <v>0</v>
      </c>
      <c r="N6765" s="6" t="n">
        <f aca="false">IF(1_Data_EDA!D6766="LATAM",1,0)</f>
        <v>0</v>
      </c>
      <c r="O6765" s="6" t="n">
        <f aca="false">IF(1_Data_EDA!D6766="Pacific Asia",1,0)</f>
        <v>0</v>
      </c>
      <c r="P6765" s="6" t="n">
        <f aca="false">IF(1_Data_EDA!D6766="USCA",1,0)</f>
        <v>1</v>
      </c>
      <c r="Q6765" s="6" t="n">
        <f aca="false">IF(C6765&gt;MEDIAN(C$5:C$8004),1,0)</f>
        <v>1</v>
      </c>
      <c r="R6765" s="6" t="n">
        <f aca="false">IF(D6765&gt;2,1,0)</f>
        <v>0</v>
      </c>
    </row>
    <row r="6766" customFormat="false" ht="15" hidden="false" customHeight="true" outlineLevel="0" collapsed="false">
      <c r="A6766" s="6" t="n">
        <f aca="false">1_Data_EDA!O6767</f>
        <v>1</v>
      </c>
      <c r="B6766" s="6" t="n">
        <f aca="false">1_Data_EDA!H6767</f>
        <v>4</v>
      </c>
      <c r="C6766" s="7" t="n">
        <f aca="false">1_Data_EDA!I6767</f>
        <v>25</v>
      </c>
      <c r="D6766" s="6" t="n">
        <f aca="false">1_Data_EDA!J6767</f>
        <v>4</v>
      </c>
      <c r="E6766" s="7" t="n">
        <f aca="false">1_Data_EDA!K6767</f>
        <v>100</v>
      </c>
      <c r="F6766" s="7" t="n">
        <f aca="false">1_Data_EDA!L6767</f>
        <v>5.5</v>
      </c>
      <c r="G6766" s="8" t="n">
        <f aca="false">1_Data_EDA!M6767</f>
        <v>0.059999999</v>
      </c>
      <c r="H6766" s="6" t="n">
        <f aca="false">IF(1_Data_EDA!B6767="First Class",1,0)</f>
        <v>0</v>
      </c>
      <c r="I6766" s="6" t="n">
        <f aca="false">IF(1_Data_EDA!B6767="Second Class",1,0)</f>
        <v>0</v>
      </c>
      <c r="J6766" s="6" t="n">
        <f aca="false">IF(1_Data_EDA!B6767="Same Day",1,0)</f>
        <v>0</v>
      </c>
      <c r="K6766" s="6" t="n">
        <f aca="false">IF(1_Data_EDA!C6767="Corporate",1,0)</f>
        <v>1</v>
      </c>
      <c r="L6766" s="6" t="n">
        <f aca="false">IF(1_Data_EDA!C6767="Home Office",1,0)</f>
        <v>0</v>
      </c>
      <c r="M6766" s="6" t="n">
        <f aca="false">IF(1_Data_EDA!D6767="Europe",1,0)</f>
        <v>0</v>
      </c>
      <c r="N6766" s="6" t="n">
        <f aca="false">IF(1_Data_EDA!D6767="LATAM",1,0)</f>
        <v>0</v>
      </c>
      <c r="O6766" s="6" t="n">
        <f aca="false">IF(1_Data_EDA!D6767="Pacific Asia",1,0)</f>
        <v>0</v>
      </c>
      <c r="P6766" s="6" t="n">
        <f aca="false">IF(1_Data_EDA!D6767="USCA",1,0)</f>
        <v>1</v>
      </c>
      <c r="Q6766" s="6" t="n">
        <f aca="false">IF(C6766&gt;MEDIAN(C$5:C$8004),1,0)</f>
        <v>0</v>
      </c>
      <c r="R6766" s="6" t="n">
        <f aca="false">IF(D6766&gt;2,1,0)</f>
        <v>1</v>
      </c>
    </row>
    <row r="6767" customFormat="false" ht="15" hidden="false" customHeight="true" outlineLevel="0" collapsed="false">
      <c r="A6767" s="6" t="n">
        <f aca="false">1_Data_EDA!O6768</f>
        <v>1</v>
      </c>
      <c r="B6767" s="6" t="n">
        <f aca="false">1_Data_EDA!H6768</f>
        <v>2</v>
      </c>
      <c r="C6767" s="7" t="n">
        <f aca="false">1_Data_EDA!I6768</f>
        <v>39.99000168</v>
      </c>
      <c r="D6767" s="6" t="n">
        <f aca="false">1_Data_EDA!J6768</f>
        <v>1</v>
      </c>
      <c r="E6767" s="7" t="n">
        <f aca="false">1_Data_EDA!K6768</f>
        <v>39.99000168</v>
      </c>
      <c r="F6767" s="7" t="n">
        <f aca="false">1_Data_EDA!L6768</f>
        <v>2.799999952</v>
      </c>
      <c r="G6767" s="8" t="n">
        <f aca="false">1_Data_EDA!M6768</f>
        <v>0.07</v>
      </c>
      <c r="H6767" s="6" t="n">
        <f aca="false">IF(1_Data_EDA!B6768="First Class",1,0)</f>
        <v>0</v>
      </c>
      <c r="I6767" s="6" t="n">
        <f aca="false">IF(1_Data_EDA!B6768="Second Class",1,0)</f>
        <v>1</v>
      </c>
      <c r="J6767" s="6" t="n">
        <f aca="false">IF(1_Data_EDA!B6768="Same Day",1,0)</f>
        <v>0</v>
      </c>
      <c r="K6767" s="6" t="n">
        <f aca="false">IF(1_Data_EDA!C6768="Corporate",1,0)</f>
        <v>1</v>
      </c>
      <c r="L6767" s="6" t="n">
        <f aca="false">IF(1_Data_EDA!C6768="Home Office",1,0)</f>
        <v>0</v>
      </c>
      <c r="M6767" s="6" t="n">
        <f aca="false">IF(1_Data_EDA!D6768="Europe",1,0)</f>
        <v>0</v>
      </c>
      <c r="N6767" s="6" t="n">
        <f aca="false">IF(1_Data_EDA!D6768="LATAM",1,0)</f>
        <v>0</v>
      </c>
      <c r="O6767" s="6" t="n">
        <f aca="false">IF(1_Data_EDA!D6768="Pacific Asia",1,0)</f>
        <v>1</v>
      </c>
      <c r="P6767" s="6" t="n">
        <f aca="false">IF(1_Data_EDA!D6768="USCA",1,0)</f>
        <v>0</v>
      </c>
      <c r="Q6767" s="6" t="n">
        <f aca="false">IF(C6767&gt;MEDIAN(C$5:C$8004),1,0)</f>
        <v>0</v>
      </c>
      <c r="R6767" s="6" t="n">
        <f aca="false">IF(D6767&gt;2,1,0)</f>
        <v>0</v>
      </c>
    </row>
    <row r="6768" customFormat="false" ht="15" hidden="false" customHeight="true" outlineLevel="0" collapsed="false">
      <c r="A6768" s="6" t="n">
        <f aca="false">1_Data_EDA!O6769</f>
        <v>0</v>
      </c>
      <c r="B6768" s="6" t="n">
        <f aca="false">1_Data_EDA!H6769</f>
        <v>4</v>
      </c>
      <c r="C6768" s="7" t="n">
        <f aca="false">1_Data_EDA!I6769</f>
        <v>50</v>
      </c>
      <c r="D6768" s="6" t="n">
        <f aca="false">1_Data_EDA!J6769</f>
        <v>1</v>
      </c>
      <c r="E6768" s="7" t="n">
        <f aca="false">1_Data_EDA!K6769</f>
        <v>50</v>
      </c>
      <c r="F6768" s="7" t="n">
        <f aca="false">1_Data_EDA!L6769</f>
        <v>2.5</v>
      </c>
      <c r="G6768" s="8" t="n">
        <f aca="false">1_Data_EDA!M6769</f>
        <v>0.050000001</v>
      </c>
      <c r="H6768" s="6" t="n">
        <f aca="false">IF(1_Data_EDA!B6769="First Class",1,0)</f>
        <v>0</v>
      </c>
      <c r="I6768" s="6" t="n">
        <f aca="false">IF(1_Data_EDA!B6769="Second Class",1,0)</f>
        <v>0</v>
      </c>
      <c r="J6768" s="6" t="n">
        <f aca="false">IF(1_Data_EDA!B6769="Same Day",1,0)</f>
        <v>0</v>
      </c>
      <c r="K6768" s="6" t="n">
        <f aca="false">IF(1_Data_EDA!C6769="Corporate",1,0)</f>
        <v>0</v>
      </c>
      <c r="L6768" s="6" t="n">
        <f aca="false">IF(1_Data_EDA!C6769="Home Office",1,0)</f>
        <v>0</v>
      </c>
      <c r="M6768" s="6" t="n">
        <f aca="false">IF(1_Data_EDA!D6769="Europe",1,0)</f>
        <v>0</v>
      </c>
      <c r="N6768" s="6" t="n">
        <f aca="false">IF(1_Data_EDA!D6769="LATAM",1,0)</f>
        <v>1</v>
      </c>
      <c r="O6768" s="6" t="n">
        <f aca="false">IF(1_Data_EDA!D6769="Pacific Asia",1,0)</f>
        <v>0</v>
      </c>
      <c r="P6768" s="6" t="n">
        <f aca="false">IF(1_Data_EDA!D6769="USCA",1,0)</f>
        <v>0</v>
      </c>
      <c r="Q6768" s="6" t="n">
        <f aca="false">IF(C6768&gt;MEDIAN(C$5:C$8004),1,0)</f>
        <v>0</v>
      </c>
      <c r="R6768" s="6" t="n">
        <f aca="false">IF(D6768&gt;2,1,0)</f>
        <v>0</v>
      </c>
    </row>
    <row r="6769" customFormat="false" ht="15" hidden="false" customHeight="true" outlineLevel="0" collapsed="false">
      <c r="A6769" s="6" t="n">
        <f aca="false">1_Data_EDA!O6770</f>
        <v>0</v>
      </c>
      <c r="B6769" s="6" t="n">
        <f aca="false">1_Data_EDA!H6770</f>
        <v>4</v>
      </c>
      <c r="C6769" s="7" t="n">
        <f aca="false">1_Data_EDA!I6770</f>
        <v>399.980011</v>
      </c>
      <c r="D6769" s="6" t="n">
        <f aca="false">1_Data_EDA!J6770</f>
        <v>1</v>
      </c>
      <c r="E6769" s="7" t="n">
        <f aca="false">1_Data_EDA!K6770</f>
        <v>399.980011</v>
      </c>
      <c r="F6769" s="7" t="n">
        <f aca="false">1_Data_EDA!L6770</f>
        <v>48</v>
      </c>
      <c r="G6769" s="8" t="n">
        <f aca="false">1_Data_EDA!M6770</f>
        <v>0.119999997</v>
      </c>
      <c r="H6769" s="6" t="n">
        <f aca="false">IF(1_Data_EDA!B6770="First Class",1,0)</f>
        <v>0</v>
      </c>
      <c r="I6769" s="6" t="n">
        <f aca="false">IF(1_Data_EDA!B6770="Second Class",1,0)</f>
        <v>0</v>
      </c>
      <c r="J6769" s="6" t="n">
        <f aca="false">IF(1_Data_EDA!B6770="Same Day",1,0)</f>
        <v>0</v>
      </c>
      <c r="K6769" s="6" t="n">
        <f aca="false">IF(1_Data_EDA!C6770="Corporate",1,0)</f>
        <v>0</v>
      </c>
      <c r="L6769" s="6" t="n">
        <f aca="false">IF(1_Data_EDA!C6770="Home Office",1,0)</f>
        <v>0</v>
      </c>
      <c r="M6769" s="6" t="n">
        <f aca="false">IF(1_Data_EDA!D6770="Europe",1,0)</f>
        <v>0</v>
      </c>
      <c r="N6769" s="6" t="n">
        <f aca="false">IF(1_Data_EDA!D6770="LATAM",1,0)</f>
        <v>1</v>
      </c>
      <c r="O6769" s="6" t="n">
        <f aca="false">IF(1_Data_EDA!D6770="Pacific Asia",1,0)</f>
        <v>0</v>
      </c>
      <c r="P6769" s="6" t="n">
        <f aca="false">IF(1_Data_EDA!D6770="USCA",1,0)</f>
        <v>0</v>
      </c>
      <c r="Q6769" s="6" t="n">
        <f aca="false">IF(C6769&gt;MEDIAN(C$5:C$8004),1,0)</f>
        <v>1</v>
      </c>
      <c r="R6769" s="6" t="n">
        <f aca="false">IF(D6769&gt;2,1,0)</f>
        <v>0</v>
      </c>
    </row>
    <row r="6770" customFormat="false" ht="15" hidden="false" customHeight="true" outlineLevel="0" collapsed="false">
      <c r="A6770" s="6" t="n">
        <f aca="false">1_Data_EDA!O6771</f>
        <v>0</v>
      </c>
      <c r="B6770" s="6" t="n">
        <f aca="false">1_Data_EDA!H6771</f>
        <v>4</v>
      </c>
      <c r="C6770" s="7" t="n">
        <f aca="false">1_Data_EDA!I6771</f>
        <v>99.98999786</v>
      </c>
      <c r="D6770" s="6" t="n">
        <f aca="false">1_Data_EDA!J6771</f>
        <v>3</v>
      </c>
      <c r="E6770" s="7" t="n">
        <f aca="false">1_Data_EDA!K6771</f>
        <v>299.9700012</v>
      </c>
      <c r="F6770" s="7" t="n">
        <f aca="false">1_Data_EDA!L6771</f>
        <v>36</v>
      </c>
      <c r="G6770" s="8" t="n">
        <f aca="false">1_Data_EDA!M6771</f>
        <v>0.119999997</v>
      </c>
      <c r="H6770" s="6" t="n">
        <f aca="false">IF(1_Data_EDA!B6771="First Class",1,0)</f>
        <v>0</v>
      </c>
      <c r="I6770" s="6" t="n">
        <f aca="false">IF(1_Data_EDA!B6771="Second Class",1,0)</f>
        <v>0</v>
      </c>
      <c r="J6770" s="6" t="n">
        <f aca="false">IF(1_Data_EDA!B6771="Same Day",1,0)</f>
        <v>0</v>
      </c>
      <c r="K6770" s="6" t="n">
        <f aca="false">IF(1_Data_EDA!C6771="Corporate",1,0)</f>
        <v>1</v>
      </c>
      <c r="L6770" s="6" t="n">
        <f aca="false">IF(1_Data_EDA!C6771="Home Office",1,0)</f>
        <v>0</v>
      </c>
      <c r="M6770" s="6" t="n">
        <f aca="false">IF(1_Data_EDA!D6771="Europe",1,0)</f>
        <v>0</v>
      </c>
      <c r="N6770" s="6" t="n">
        <f aca="false">IF(1_Data_EDA!D6771="LATAM",1,0)</f>
        <v>0</v>
      </c>
      <c r="O6770" s="6" t="n">
        <f aca="false">IF(1_Data_EDA!D6771="Pacific Asia",1,0)</f>
        <v>1</v>
      </c>
      <c r="P6770" s="6" t="n">
        <f aca="false">IF(1_Data_EDA!D6771="USCA",1,0)</f>
        <v>0</v>
      </c>
      <c r="Q6770" s="6" t="n">
        <f aca="false">IF(C6770&gt;MEDIAN(C$5:C$8004),1,0)</f>
        <v>1</v>
      </c>
      <c r="R6770" s="6" t="n">
        <f aca="false">IF(D6770&gt;2,1,0)</f>
        <v>1</v>
      </c>
    </row>
    <row r="6771" customFormat="false" ht="15" hidden="false" customHeight="true" outlineLevel="0" collapsed="false">
      <c r="A6771" s="6" t="n">
        <f aca="false">1_Data_EDA!O6772</f>
        <v>1</v>
      </c>
      <c r="B6771" s="6" t="n">
        <f aca="false">1_Data_EDA!H6772</f>
        <v>2</v>
      </c>
      <c r="C6771" s="7" t="n">
        <f aca="false">1_Data_EDA!I6772</f>
        <v>30</v>
      </c>
      <c r="D6771" s="6" t="n">
        <f aca="false">1_Data_EDA!J6772</f>
        <v>3</v>
      </c>
      <c r="E6771" s="7" t="n">
        <f aca="false">1_Data_EDA!K6772</f>
        <v>90</v>
      </c>
      <c r="F6771" s="7" t="n">
        <f aca="false">1_Data_EDA!L6772</f>
        <v>1.799999952</v>
      </c>
      <c r="G6771" s="8" t="n">
        <f aca="false">1_Data_EDA!M6772</f>
        <v>0.02</v>
      </c>
      <c r="H6771" s="6" t="n">
        <f aca="false">IF(1_Data_EDA!B6772="First Class",1,0)</f>
        <v>0</v>
      </c>
      <c r="I6771" s="6" t="n">
        <f aca="false">IF(1_Data_EDA!B6772="Second Class",1,0)</f>
        <v>1</v>
      </c>
      <c r="J6771" s="6" t="n">
        <f aca="false">IF(1_Data_EDA!B6772="Same Day",1,0)</f>
        <v>0</v>
      </c>
      <c r="K6771" s="6" t="n">
        <f aca="false">IF(1_Data_EDA!C6772="Corporate",1,0)</f>
        <v>1</v>
      </c>
      <c r="L6771" s="6" t="n">
        <f aca="false">IF(1_Data_EDA!C6772="Home Office",1,0)</f>
        <v>0</v>
      </c>
      <c r="M6771" s="6" t="n">
        <f aca="false">IF(1_Data_EDA!D6772="Europe",1,0)</f>
        <v>0</v>
      </c>
      <c r="N6771" s="6" t="n">
        <f aca="false">IF(1_Data_EDA!D6772="LATAM",1,0)</f>
        <v>1</v>
      </c>
      <c r="O6771" s="6" t="n">
        <f aca="false">IF(1_Data_EDA!D6772="Pacific Asia",1,0)</f>
        <v>0</v>
      </c>
      <c r="P6771" s="6" t="n">
        <f aca="false">IF(1_Data_EDA!D6772="USCA",1,0)</f>
        <v>0</v>
      </c>
      <c r="Q6771" s="6" t="n">
        <f aca="false">IF(C6771&gt;MEDIAN(C$5:C$8004),1,0)</f>
        <v>0</v>
      </c>
      <c r="R6771" s="6" t="n">
        <f aca="false">IF(D6771&gt;2,1,0)</f>
        <v>1</v>
      </c>
    </row>
    <row r="6772" customFormat="false" ht="15" hidden="false" customHeight="true" outlineLevel="0" collapsed="false">
      <c r="A6772" s="6" t="n">
        <f aca="false">1_Data_EDA!O6773</f>
        <v>0</v>
      </c>
      <c r="B6772" s="6" t="n">
        <f aca="false">1_Data_EDA!H6773</f>
        <v>0</v>
      </c>
      <c r="C6772" s="7" t="n">
        <f aca="false">1_Data_EDA!I6773</f>
        <v>39.99000168</v>
      </c>
      <c r="D6772" s="6" t="n">
        <f aca="false">1_Data_EDA!J6773</f>
        <v>1</v>
      </c>
      <c r="E6772" s="7" t="n">
        <f aca="false">1_Data_EDA!K6773</f>
        <v>39.99000168</v>
      </c>
      <c r="F6772" s="7" t="n">
        <f aca="false">1_Data_EDA!L6773</f>
        <v>3.599999905</v>
      </c>
      <c r="G6772" s="8" t="n">
        <f aca="false">1_Data_EDA!M6773</f>
        <v>0.090000004</v>
      </c>
      <c r="H6772" s="6" t="n">
        <f aca="false">IF(1_Data_EDA!B6773="First Class",1,0)</f>
        <v>0</v>
      </c>
      <c r="I6772" s="6" t="n">
        <f aca="false">IF(1_Data_EDA!B6773="Second Class",1,0)</f>
        <v>0</v>
      </c>
      <c r="J6772" s="6" t="n">
        <f aca="false">IF(1_Data_EDA!B6773="Same Day",1,0)</f>
        <v>1</v>
      </c>
      <c r="K6772" s="6" t="n">
        <f aca="false">IF(1_Data_EDA!C6773="Corporate",1,0)</f>
        <v>0</v>
      </c>
      <c r="L6772" s="6" t="n">
        <f aca="false">IF(1_Data_EDA!C6773="Home Office",1,0)</f>
        <v>0</v>
      </c>
      <c r="M6772" s="6" t="n">
        <f aca="false">IF(1_Data_EDA!D6773="Europe",1,0)</f>
        <v>0</v>
      </c>
      <c r="N6772" s="6" t="n">
        <f aca="false">IF(1_Data_EDA!D6773="LATAM",1,0)</f>
        <v>1</v>
      </c>
      <c r="O6772" s="6" t="n">
        <f aca="false">IF(1_Data_EDA!D6773="Pacific Asia",1,0)</f>
        <v>0</v>
      </c>
      <c r="P6772" s="6" t="n">
        <f aca="false">IF(1_Data_EDA!D6773="USCA",1,0)</f>
        <v>0</v>
      </c>
      <c r="Q6772" s="6" t="n">
        <f aca="false">IF(C6772&gt;MEDIAN(C$5:C$8004),1,0)</f>
        <v>0</v>
      </c>
      <c r="R6772" s="6" t="n">
        <f aca="false">IF(D6772&gt;2,1,0)</f>
        <v>0</v>
      </c>
    </row>
    <row r="6773" customFormat="false" ht="15" hidden="false" customHeight="true" outlineLevel="0" collapsed="false">
      <c r="A6773" s="6" t="n">
        <f aca="false">1_Data_EDA!O6774</f>
        <v>0</v>
      </c>
      <c r="B6773" s="6" t="n">
        <f aca="false">1_Data_EDA!H6774</f>
        <v>4</v>
      </c>
      <c r="C6773" s="7" t="n">
        <f aca="false">1_Data_EDA!I6774</f>
        <v>50</v>
      </c>
      <c r="D6773" s="6" t="n">
        <f aca="false">1_Data_EDA!J6774</f>
        <v>2</v>
      </c>
      <c r="E6773" s="7" t="n">
        <f aca="false">1_Data_EDA!K6774</f>
        <v>100</v>
      </c>
      <c r="F6773" s="7" t="n">
        <f aca="false">1_Data_EDA!L6774</f>
        <v>2</v>
      </c>
      <c r="G6773" s="8" t="n">
        <f aca="false">1_Data_EDA!M6774</f>
        <v>0.02</v>
      </c>
      <c r="H6773" s="6" t="n">
        <f aca="false">IF(1_Data_EDA!B6774="First Class",1,0)</f>
        <v>0</v>
      </c>
      <c r="I6773" s="6" t="n">
        <f aca="false">IF(1_Data_EDA!B6774="Second Class",1,0)</f>
        <v>0</v>
      </c>
      <c r="J6773" s="6" t="n">
        <f aca="false">IF(1_Data_EDA!B6774="Same Day",1,0)</f>
        <v>0</v>
      </c>
      <c r="K6773" s="6" t="n">
        <f aca="false">IF(1_Data_EDA!C6774="Corporate",1,0)</f>
        <v>1</v>
      </c>
      <c r="L6773" s="6" t="n">
        <f aca="false">IF(1_Data_EDA!C6774="Home Office",1,0)</f>
        <v>0</v>
      </c>
      <c r="M6773" s="6" t="n">
        <f aca="false">IF(1_Data_EDA!D6774="Europe",1,0)</f>
        <v>1</v>
      </c>
      <c r="N6773" s="6" t="n">
        <f aca="false">IF(1_Data_EDA!D6774="LATAM",1,0)</f>
        <v>0</v>
      </c>
      <c r="O6773" s="6" t="n">
        <f aca="false">IF(1_Data_EDA!D6774="Pacific Asia",1,0)</f>
        <v>0</v>
      </c>
      <c r="P6773" s="6" t="n">
        <f aca="false">IF(1_Data_EDA!D6774="USCA",1,0)</f>
        <v>0</v>
      </c>
      <c r="Q6773" s="6" t="n">
        <f aca="false">IF(C6773&gt;MEDIAN(C$5:C$8004),1,0)</f>
        <v>0</v>
      </c>
      <c r="R6773" s="6" t="n">
        <f aca="false">IF(D6773&gt;2,1,0)</f>
        <v>0</v>
      </c>
    </row>
    <row r="6774" customFormat="false" ht="15" hidden="false" customHeight="true" outlineLevel="0" collapsed="false">
      <c r="A6774" s="6" t="n">
        <f aca="false">1_Data_EDA!O6775</f>
        <v>0</v>
      </c>
      <c r="B6774" s="6" t="n">
        <f aca="false">1_Data_EDA!H6775</f>
        <v>4</v>
      </c>
      <c r="C6774" s="7" t="n">
        <f aca="false">1_Data_EDA!I6775</f>
        <v>50</v>
      </c>
      <c r="D6774" s="6" t="n">
        <f aca="false">1_Data_EDA!J6775</f>
        <v>1</v>
      </c>
      <c r="E6774" s="7" t="n">
        <f aca="false">1_Data_EDA!K6775</f>
        <v>50</v>
      </c>
      <c r="F6774" s="7" t="n">
        <f aca="false">1_Data_EDA!L6775</f>
        <v>1</v>
      </c>
      <c r="G6774" s="8" t="n">
        <f aca="false">1_Data_EDA!M6775</f>
        <v>0.02</v>
      </c>
      <c r="H6774" s="6" t="n">
        <f aca="false">IF(1_Data_EDA!B6775="First Class",1,0)</f>
        <v>0</v>
      </c>
      <c r="I6774" s="6" t="n">
        <f aca="false">IF(1_Data_EDA!B6775="Second Class",1,0)</f>
        <v>0</v>
      </c>
      <c r="J6774" s="6" t="n">
        <f aca="false">IF(1_Data_EDA!B6775="Same Day",1,0)</f>
        <v>0</v>
      </c>
      <c r="K6774" s="6" t="n">
        <f aca="false">IF(1_Data_EDA!C6775="Corporate",1,0)</f>
        <v>1</v>
      </c>
      <c r="L6774" s="6" t="n">
        <f aca="false">IF(1_Data_EDA!C6775="Home Office",1,0)</f>
        <v>0</v>
      </c>
      <c r="M6774" s="6" t="n">
        <f aca="false">IF(1_Data_EDA!D6775="Europe",1,0)</f>
        <v>0</v>
      </c>
      <c r="N6774" s="6" t="n">
        <f aca="false">IF(1_Data_EDA!D6775="LATAM",1,0)</f>
        <v>1</v>
      </c>
      <c r="O6774" s="6" t="n">
        <f aca="false">IF(1_Data_EDA!D6775="Pacific Asia",1,0)</f>
        <v>0</v>
      </c>
      <c r="P6774" s="6" t="n">
        <f aca="false">IF(1_Data_EDA!D6775="USCA",1,0)</f>
        <v>0</v>
      </c>
      <c r="Q6774" s="6" t="n">
        <f aca="false">IF(C6774&gt;MEDIAN(C$5:C$8004),1,0)</f>
        <v>0</v>
      </c>
      <c r="R6774" s="6" t="n">
        <f aca="false">IF(D6774&gt;2,1,0)</f>
        <v>0</v>
      </c>
    </row>
    <row r="6775" customFormat="false" ht="15" hidden="false" customHeight="true" outlineLevel="0" collapsed="false">
      <c r="A6775" s="6" t="n">
        <f aca="false">1_Data_EDA!O6776</f>
        <v>1</v>
      </c>
      <c r="B6775" s="6" t="n">
        <f aca="false">1_Data_EDA!H6776</f>
        <v>4</v>
      </c>
      <c r="C6775" s="7" t="n">
        <f aca="false">1_Data_EDA!I6776</f>
        <v>59.99000168</v>
      </c>
      <c r="D6775" s="6" t="n">
        <f aca="false">1_Data_EDA!J6776</f>
        <v>5</v>
      </c>
      <c r="E6775" s="7" t="n">
        <f aca="false">1_Data_EDA!K6776</f>
        <v>299.9500122</v>
      </c>
      <c r="F6775" s="7" t="n">
        <f aca="false">1_Data_EDA!L6776</f>
        <v>3</v>
      </c>
      <c r="G6775" s="8" t="n">
        <f aca="false">1_Data_EDA!M6776</f>
        <v>0.01</v>
      </c>
      <c r="H6775" s="6" t="n">
        <f aca="false">IF(1_Data_EDA!B6776="First Class",1,0)</f>
        <v>0</v>
      </c>
      <c r="I6775" s="6" t="n">
        <f aca="false">IF(1_Data_EDA!B6776="Second Class",1,0)</f>
        <v>0</v>
      </c>
      <c r="J6775" s="6" t="n">
        <f aca="false">IF(1_Data_EDA!B6776="Same Day",1,0)</f>
        <v>0</v>
      </c>
      <c r="K6775" s="6" t="n">
        <f aca="false">IF(1_Data_EDA!C6776="Corporate",1,0)</f>
        <v>1</v>
      </c>
      <c r="L6775" s="6" t="n">
        <f aca="false">IF(1_Data_EDA!C6776="Home Office",1,0)</f>
        <v>0</v>
      </c>
      <c r="M6775" s="6" t="n">
        <f aca="false">IF(1_Data_EDA!D6776="Europe",1,0)</f>
        <v>0</v>
      </c>
      <c r="N6775" s="6" t="n">
        <f aca="false">IF(1_Data_EDA!D6776="LATAM",1,0)</f>
        <v>0</v>
      </c>
      <c r="O6775" s="6" t="n">
        <f aca="false">IF(1_Data_EDA!D6776="Pacific Asia",1,0)</f>
        <v>1</v>
      </c>
      <c r="P6775" s="6" t="n">
        <f aca="false">IF(1_Data_EDA!D6776="USCA",1,0)</f>
        <v>0</v>
      </c>
      <c r="Q6775" s="6" t="n">
        <f aca="false">IF(C6775&gt;MEDIAN(C$5:C$8004),1,0)</f>
        <v>0</v>
      </c>
      <c r="R6775" s="6" t="n">
        <f aca="false">IF(D6775&gt;2,1,0)</f>
        <v>1</v>
      </c>
    </row>
    <row r="6776" customFormat="false" ht="15" hidden="false" customHeight="true" outlineLevel="0" collapsed="false">
      <c r="A6776" s="6" t="n">
        <f aca="false">1_Data_EDA!O6777</f>
        <v>0</v>
      </c>
      <c r="B6776" s="6" t="n">
        <f aca="false">1_Data_EDA!H6777</f>
        <v>2</v>
      </c>
      <c r="C6776" s="7" t="n">
        <f aca="false">1_Data_EDA!I6777</f>
        <v>199.9900055</v>
      </c>
      <c r="D6776" s="6" t="n">
        <f aca="false">1_Data_EDA!J6777</f>
        <v>1</v>
      </c>
      <c r="E6776" s="7" t="n">
        <f aca="false">1_Data_EDA!K6777</f>
        <v>199.9900055</v>
      </c>
      <c r="F6776" s="7" t="n">
        <f aca="false">1_Data_EDA!L6777</f>
        <v>6</v>
      </c>
      <c r="G6776" s="8" t="n">
        <f aca="false">1_Data_EDA!M6777</f>
        <v>0.029999999</v>
      </c>
      <c r="H6776" s="6" t="n">
        <f aca="false">IF(1_Data_EDA!B6777="First Class",1,0)</f>
        <v>0</v>
      </c>
      <c r="I6776" s="6" t="n">
        <f aca="false">IF(1_Data_EDA!B6777="Second Class",1,0)</f>
        <v>1</v>
      </c>
      <c r="J6776" s="6" t="n">
        <f aca="false">IF(1_Data_EDA!B6777="Same Day",1,0)</f>
        <v>0</v>
      </c>
      <c r="K6776" s="6" t="n">
        <f aca="false">IF(1_Data_EDA!C6777="Corporate",1,0)</f>
        <v>0</v>
      </c>
      <c r="L6776" s="6" t="n">
        <f aca="false">IF(1_Data_EDA!C6777="Home Office",1,0)</f>
        <v>0</v>
      </c>
      <c r="M6776" s="6" t="n">
        <f aca="false">IF(1_Data_EDA!D6777="Europe",1,0)</f>
        <v>1</v>
      </c>
      <c r="N6776" s="6" t="n">
        <f aca="false">IF(1_Data_EDA!D6777="LATAM",1,0)</f>
        <v>0</v>
      </c>
      <c r="O6776" s="6" t="n">
        <f aca="false">IF(1_Data_EDA!D6777="Pacific Asia",1,0)</f>
        <v>0</v>
      </c>
      <c r="P6776" s="6" t="n">
        <f aca="false">IF(1_Data_EDA!D6777="USCA",1,0)</f>
        <v>0</v>
      </c>
      <c r="Q6776" s="6" t="n">
        <f aca="false">IF(C6776&gt;MEDIAN(C$5:C$8004),1,0)</f>
        <v>1</v>
      </c>
      <c r="R6776" s="6" t="n">
        <f aca="false">IF(D6776&gt;2,1,0)</f>
        <v>0</v>
      </c>
    </row>
    <row r="6777" customFormat="false" ht="15" hidden="false" customHeight="true" outlineLevel="0" collapsed="false">
      <c r="A6777" s="6" t="n">
        <f aca="false">1_Data_EDA!O6778</f>
        <v>0</v>
      </c>
      <c r="B6777" s="6" t="n">
        <f aca="false">1_Data_EDA!H6778</f>
        <v>4</v>
      </c>
      <c r="C6777" s="7" t="n">
        <f aca="false">1_Data_EDA!I6778</f>
        <v>50</v>
      </c>
      <c r="D6777" s="6" t="n">
        <f aca="false">1_Data_EDA!J6778</f>
        <v>2</v>
      </c>
      <c r="E6777" s="7" t="n">
        <f aca="false">1_Data_EDA!K6778</f>
        <v>100</v>
      </c>
      <c r="F6777" s="7" t="n">
        <f aca="false">1_Data_EDA!L6778</f>
        <v>0</v>
      </c>
      <c r="G6777" s="8" t="n">
        <f aca="false">1_Data_EDA!M6778</f>
        <v>0</v>
      </c>
      <c r="H6777" s="6" t="n">
        <f aca="false">IF(1_Data_EDA!B6778="First Class",1,0)</f>
        <v>0</v>
      </c>
      <c r="I6777" s="6" t="n">
        <f aca="false">IF(1_Data_EDA!B6778="Second Class",1,0)</f>
        <v>0</v>
      </c>
      <c r="J6777" s="6" t="n">
        <f aca="false">IF(1_Data_EDA!B6778="Same Day",1,0)</f>
        <v>0</v>
      </c>
      <c r="K6777" s="6" t="n">
        <f aca="false">IF(1_Data_EDA!C6778="Corporate",1,0)</f>
        <v>1</v>
      </c>
      <c r="L6777" s="6" t="n">
        <f aca="false">IF(1_Data_EDA!C6778="Home Office",1,0)</f>
        <v>0</v>
      </c>
      <c r="M6777" s="6" t="n">
        <f aca="false">IF(1_Data_EDA!D6778="Europe",1,0)</f>
        <v>0</v>
      </c>
      <c r="N6777" s="6" t="n">
        <f aca="false">IF(1_Data_EDA!D6778="LATAM",1,0)</f>
        <v>0</v>
      </c>
      <c r="O6777" s="6" t="n">
        <f aca="false">IF(1_Data_EDA!D6778="Pacific Asia",1,0)</f>
        <v>0</v>
      </c>
      <c r="P6777" s="6" t="n">
        <f aca="false">IF(1_Data_EDA!D6778="USCA",1,0)</f>
        <v>1</v>
      </c>
      <c r="Q6777" s="6" t="n">
        <f aca="false">IF(C6777&gt;MEDIAN(C$5:C$8004),1,0)</f>
        <v>0</v>
      </c>
      <c r="R6777" s="6" t="n">
        <f aca="false">IF(D6777&gt;2,1,0)</f>
        <v>0</v>
      </c>
    </row>
    <row r="6778" customFormat="false" ht="15" hidden="false" customHeight="true" outlineLevel="0" collapsed="false">
      <c r="A6778" s="6" t="n">
        <f aca="false">1_Data_EDA!O6779</f>
        <v>1</v>
      </c>
      <c r="B6778" s="6" t="n">
        <f aca="false">1_Data_EDA!H6779</f>
        <v>2</v>
      </c>
      <c r="C6778" s="7" t="n">
        <f aca="false">1_Data_EDA!I6779</f>
        <v>50</v>
      </c>
      <c r="D6778" s="6" t="n">
        <f aca="false">1_Data_EDA!J6779</f>
        <v>3</v>
      </c>
      <c r="E6778" s="7" t="n">
        <f aca="false">1_Data_EDA!K6779</f>
        <v>150</v>
      </c>
      <c r="F6778" s="7" t="n">
        <f aca="false">1_Data_EDA!L6779</f>
        <v>37.5</v>
      </c>
      <c r="G6778" s="8" t="n">
        <f aca="false">1_Data_EDA!M6779</f>
        <v>0.25</v>
      </c>
      <c r="H6778" s="6" t="n">
        <f aca="false">IF(1_Data_EDA!B6779="First Class",1,0)</f>
        <v>0</v>
      </c>
      <c r="I6778" s="6" t="n">
        <f aca="false">IF(1_Data_EDA!B6779="Second Class",1,0)</f>
        <v>1</v>
      </c>
      <c r="J6778" s="6" t="n">
        <f aca="false">IF(1_Data_EDA!B6779="Same Day",1,0)</f>
        <v>0</v>
      </c>
      <c r="K6778" s="6" t="n">
        <f aca="false">IF(1_Data_EDA!C6779="Corporate",1,0)</f>
        <v>0</v>
      </c>
      <c r="L6778" s="6" t="n">
        <f aca="false">IF(1_Data_EDA!C6779="Home Office",1,0)</f>
        <v>0</v>
      </c>
      <c r="M6778" s="6" t="n">
        <f aca="false">IF(1_Data_EDA!D6779="Europe",1,0)</f>
        <v>0</v>
      </c>
      <c r="N6778" s="6" t="n">
        <f aca="false">IF(1_Data_EDA!D6779="LATAM",1,0)</f>
        <v>1</v>
      </c>
      <c r="O6778" s="6" t="n">
        <f aca="false">IF(1_Data_EDA!D6779="Pacific Asia",1,0)</f>
        <v>0</v>
      </c>
      <c r="P6778" s="6" t="n">
        <f aca="false">IF(1_Data_EDA!D6779="USCA",1,0)</f>
        <v>0</v>
      </c>
      <c r="Q6778" s="6" t="n">
        <f aca="false">IF(C6778&gt;MEDIAN(C$5:C$8004),1,0)</f>
        <v>0</v>
      </c>
      <c r="R6778" s="6" t="n">
        <f aca="false">IF(D6778&gt;2,1,0)</f>
        <v>1</v>
      </c>
    </row>
    <row r="6779" customFormat="false" ht="15" hidden="false" customHeight="true" outlineLevel="0" collapsed="false">
      <c r="A6779" s="6" t="n">
        <f aca="false">1_Data_EDA!O6780</f>
        <v>0</v>
      </c>
      <c r="B6779" s="6" t="n">
        <f aca="false">1_Data_EDA!H6780</f>
        <v>4</v>
      </c>
      <c r="C6779" s="7" t="n">
        <f aca="false">1_Data_EDA!I6780</f>
        <v>299.980011</v>
      </c>
      <c r="D6779" s="6" t="n">
        <f aca="false">1_Data_EDA!J6780</f>
        <v>1</v>
      </c>
      <c r="E6779" s="7" t="n">
        <f aca="false">1_Data_EDA!K6780</f>
        <v>299.980011</v>
      </c>
      <c r="F6779" s="7" t="n">
        <f aca="false">1_Data_EDA!L6780</f>
        <v>16.5</v>
      </c>
      <c r="G6779" s="8" t="n">
        <f aca="false">1_Data_EDA!M6780</f>
        <v>0.059999999</v>
      </c>
      <c r="H6779" s="6" t="n">
        <f aca="false">IF(1_Data_EDA!B6780="First Class",1,0)</f>
        <v>0</v>
      </c>
      <c r="I6779" s="6" t="n">
        <f aca="false">IF(1_Data_EDA!B6780="Second Class",1,0)</f>
        <v>0</v>
      </c>
      <c r="J6779" s="6" t="n">
        <f aca="false">IF(1_Data_EDA!B6780="Same Day",1,0)</f>
        <v>0</v>
      </c>
      <c r="K6779" s="6" t="n">
        <f aca="false">IF(1_Data_EDA!C6780="Corporate",1,0)</f>
        <v>0</v>
      </c>
      <c r="L6779" s="6" t="n">
        <f aca="false">IF(1_Data_EDA!C6780="Home Office",1,0)</f>
        <v>0</v>
      </c>
      <c r="M6779" s="6" t="n">
        <f aca="false">IF(1_Data_EDA!D6780="Europe",1,0)</f>
        <v>0</v>
      </c>
      <c r="N6779" s="6" t="n">
        <f aca="false">IF(1_Data_EDA!D6780="LATAM",1,0)</f>
        <v>0</v>
      </c>
      <c r="O6779" s="6" t="n">
        <f aca="false">IF(1_Data_EDA!D6780="Pacific Asia",1,0)</f>
        <v>1</v>
      </c>
      <c r="P6779" s="6" t="n">
        <f aca="false">IF(1_Data_EDA!D6780="USCA",1,0)</f>
        <v>0</v>
      </c>
      <c r="Q6779" s="6" t="n">
        <f aca="false">IF(C6779&gt;MEDIAN(C$5:C$8004),1,0)</f>
        <v>1</v>
      </c>
      <c r="R6779" s="6" t="n">
        <f aca="false">IF(D6779&gt;2,1,0)</f>
        <v>0</v>
      </c>
    </row>
    <row r="6780" customFormat="false" ht="15" hidden="false" customHeight="true" outlineLevel="0" collapsed="false">
      <c r="A6780" s="6" t="n">
        <f aca="false">1_Data_EDA!O6781</f>
        <v>0</v>
      </c>
      <c r="B6780" s="6" t="n">
        <f aca="false">1_Data_EDA!H6781</f>
        <v>4</v>
      </c>
      <c r="C6780" s="7" t="n">
        <f aca="false">1_Data_EDA!I6781</f>
        <v>59.99000168</v>
      </c>
      <c r="D6780" s="6" t="n">
        <f aca="false">1_Data_EDA!J6781</f>
        <v>5</v>
      </c>
      <c r="E6780" s="7" t="n">
        <f aca="false">1_Data_EDA!K6781</f>
        <v>299.9500122</v>
      </c>
      <c r="F6780" s="7" t="n">
        <f aca="false">1_Data_EDA!L6781</f>
        <v>21</v>
      </c>
      <c r="G6780" s="8" t="n">
        <f aca="false">1_Data_EDA!M6781</f>
        <v>0.07</v>
      </c>
      <c r="H6780" s="6" t="n">
        <f aca="false">IF(1_Data_EDA!B6781="First Class",1,0)</f>
        <v>0</v>
      </c>
      <c r="I6780" s="6" t="n">
        <f aca="false">IF(1_Data_EDA!B6781="Second Class",1,0)</f>
        <v>0</v>
      </c>
      <c r="J6780" s="6" t="n">
        <f aca="false">IF(1_Data_EDA!B6781="Same Day",1,0)</f>
        <v>0</v>
      </c>
      <c r="K6780" s="6" t="n">
        <f aca="false">IF(1_Data_EDA!C6781="Corporate",1,0)</f>
        <v>1</v>
      </c>
      <c r="L6780" s="6" t="n">
        <f aca="false">IF(1_Data_EDA!C6781="Home Office",1,0)</f>
        <v>0</v>
      </c>
      <c r="M6780" s="6" t="n">
        <f aca="false">IF(1_Data_EDA!D6781="Europe",1,0)</f>
        <v>0</v>
      </c>
      <c r="N6780" s="6" t="n">
        <f aca="false">IF(1_Data_EDA!D6781="LATAM",1,0)</f>
        <v>0</v>
      </c>
      <c r="O6780" s="6" t="n">
        <f aca="false">IF(1_Data_EDA!D6781="Pacific Asia",1,0)</f>
        <v>1</v>
      </c>
      <c r="P6780" s="6" t="n">
        <f aca="false">IF(1_Data_EDA!D6781="USCA",1,0)</f>
        <v>0</v>
      </c>
      <c r="Q6780" s="6" t="n">
        <f aca="false">IF(C6780&gt;MEDIAN(C$5:C$8004),1,0)</f>
        <v>0</v>
      </c>
      <c r="R6780" s="6" t="n">
        <f aca="false">IF(D6780&gt;2,1,0)</f>
        <v>1</v>
      </c>
    </row>
    <row r="6781" customFormat="false" ht="15" hidden="false" customHeight="true" outlineLevel="0" collapsed="false">
      <c r="A6781" s="6" t="n">
        <f aca="false">1_Data_EDA!O6782</f>
        <v>0</v>
      </c>
      <c r="B6781" s="6" t="n">
        <f aca="false">1_Data_EDA!H6782</f>
        <v>4</v>
      </c>
      <c r="C6781" s="7" t="n">
        <f aca="false">1_Data_EDA!I6782</f>
        <v>129.9900055</v>
      </c>
      <c r="D6781" s="6" t="n">
        <f aca="false">1_Data_EDA!J6782</f>
        <v>1</v>
      </c>
      <c r="E6781" s="7" t="n">
        <f aca="false">1_Data_EDA!K6782</f>
        <v>129.9900055</v>
      </c>
      <c r="F6781" s="7" t="n">
        <f aca="false">1_Data_EDA!L6782</f>
        <v>32.5</v>
      </c>
      <c r="G6781" s="8" t="n">
        <f aca="false">1_Data_EDA!M6782</f>
        <v>0.25</v>
      </c>
      <c r="H6781" s="6" t="n">
        <f aca="false">IF(1_Data_EDA!B6782="First Class",1,0)</f>
        <v>0</v>
      </c>
      <c r="I6781" s="6" t="n">
        <f aca="false">IF(1_Data_EDA!B6782="Second Class",1,0)</f>
        <v>0</v>
      </c>
      <c r="J6781" s="6" t="n">
        <f aca="false">IF(1_Data_EDA!B6782="Same Day",1,0)</f>
        <v>0</v>
      </c>
      <c r="K6781" s="6" t="n">
        <f aca="false">IF(1_Data_EDA!C6782="Corporate",1,0)</f>
        <v>1</v>
      </c>
      <c r="L6781" s="6" t="n">
        <f aca="false">IF(1_Data_EDA!C6782="Home Office",1,0)</f>
        <v>0</v>
      </c>
      <c r="M6781" s="6" t="n">
        <f aca="false">IF(1_Data_EDA!D6782="Europe",1,0)</f>
        <v>0</v>
      </c>
      <c r="N6781" s="6" t="n">
        <f aca="false">IF(1_Data_EDA!D6782="LATAM",1,0)</f>
        <v>1</v>
      </c>
      <c r="O6781" s="6" t="n">
        <f aca="false">IF(1_Data_EDA!D6782="Pacific Asia",1,0)</f>
        <v>0</v>
      </c>
      <c r="P6781" s="6" t="n">
        <f aca="false">IF(1_Data_EDA!D6782="USCA",1,0)</f>
        <v>0</v>
      </c>
      <c r="Q6781" s="6" t="n">
        <f aca="false">IF(C6781&gt;MEDIAN(C$5:C$8004),1,0)</f>
        <v>1</v>
      </c>
      <c r="R6781" s="6" t="n">
        <f aca="false">IF(D6781&gt;2,1,0)</f>
        <v>0</v>
      </c>
    </row>
    <row r="6782" customFormat="false" ht="15" hidden="false" customHeight="true" outlineLevel="0" collapsed="false">
      <c r="A6782" s="6" t="n">
        <f aca="false">1_Data_EDA!O6783</f>
        <v>1</v>
      </c>
      <c r="B6782" s="6" t="n">
        <f aca="false">1_Data_EDA!H6783</f>
        <v>2</v>
      </c>
      <c r="C6782" s="7" t="n">
        <f aca="false">1_Data_EDA!I6783</f>
        <v>199.9900055</v>
      </c>
      <c r="D6782" s="6" t="n">
        <f aca="false">1_Data_EDA!J6783</f>
        <v>1</v>
      </c>
      <c r="E6782" s="7" t="n">
        <f aca="false">1_Data_EDA!K6783</f>
        <v>199.9900055</v>
      </c>
      <c r="F6782" s="7" t="n">
        <f aca="false">1_Data_EDA!L6783</f>
        <v>6</v>
      </c>
      <c r="G6782" s="8" t="n">
        <f aca="false">1_Data_EDA!M6783</f>
        <v>0.029999999</v>
      </c>
      <c r="H6782" s="6" t="n">
        <f aca="false">IF(1_Data_EDA!B6783="First Class",1,0)</f>
        <v>0</v>
      </c>
      <c r="I6782" s="6" t="n">
        <f aca="false">IF(1_Data_EDA!B6783="Second Class",1,0)</f>
        <v>1</v>
      </c>
      <c r="J6782" s="6" t="n">
        <f aca="false">IF(1_Data_EDA!B6783="Same Day",1,0)</f>
        <v>0</v>
      </c>
      <c r="K6782" s="6" t="n">
        <f aca="false">IF(1_Data_EDA!C6783="Corporate",1,0)</f>
        <v>0</v>
      </c>
      <c r="L6782" s="6" t="n">
        <f aca="false">IF(1_Data_EDA!C6783="Home Office",1,0)</f>
        <v>0</v>
      </c>
      <c r="M6782" s="6" t="n">
        <f aca="false">IF(1_Data_EDA!D6783="Europe",1,0)</f>
        <v>1</v>
      </c>
      <c r="N6782" s="6" t="n">
        <f aca="false">IF(1_Data_EDA!D6783="LATAM",1,0)</f>
        <v>0</v>
      </c>
      <c r="O6782" s="6" t="n">
        <f aca="false">IF(1_Data_EDA!D6783="Pacific Asia",1,0)</f>
        <v>0</v>
      </c>
      <c r="P6782" s="6" t="n">
        <f aca="false">IF(1_Data_EDA!D6783="USCA",1,0)</f>
        <v>0</v>
      </c>
      <c r="Q6782" s="6" t="n">
        <f aca="false">IF(C6782&gt;MEDIAN(C$5:C$8004),1,0)</f>
        <v>1</v>
      </c>
      <c r="R6782" s="6" t="n">
        <f aca="false">IF(D6782&gt;2,1,0)</f>
        <v>0</v>
      </c>
    </row>
    <row r="6783" customFormat="false" ht="15" hidden="false" customHeight="true" outlineLevel="0" collapsed="false">
      <c r="A6783" s="6" t="n">
        <f aca="false">1_Data_EDA!O6784</f>
        <v>0</v>
      </c>
      <c r="B6783" s="6" t="n">
        <f aca="false">1_Data_EDA!H6784</f>
        <v>4</v>
      </c>
      <c r="C6783" s="7" t="n">
        <f aca="false">1_Data_EDA!I6784</f>
        <v>399.980011</v>
      </c>
      <c r="D6783" s="6" t="n">
        <f aca="false">1_Data_EDA!J6784</f>
        <v>1</v>
      </c>
      <c r="E6783" s="7" t="n">
        <f aca="false">1_Data_EDA!K6784</f>
        <v>399.980011</v>
      </c>
      <c r="F6783" s="7" t="n">
        <f aca="false">1_Data_EDA!L6784</f>
        <v>28</v>
      </c>
      <c r="G6783" s="8" t="n">
        <f aca="false">1_Data_EDA!M6784</f>
        <v>0.07</v>
      </c>
      <c r="H6783" s="6" t="n">
        <f aca="false">IF(1_Data_EDA!B6784="First Class",1,0)</f>
        <v>0</v>
      </c>
      <c r="I6783" s="6" t="n">
        <f aca="false">IF(1_Data_EDA!B6784="Second Class",1,0)</f>
        <v>0</v>
      </c>
      <c r="J6783" s="6" t="n">
        <f aca="false">IF(1_Data_EDA!B6784="Same Day",1,0)</f>
        <v>0</v>
      </c>
      <c r="K6783" s="6" t="n">
        <f aca="false">IF(1_Data_EDA!C6784="Corporate",1,0)</f>
        <v>1</v>
      </c>
      <c r="L6783" s="6" t="n">
        <f aca="false">IF(1_Data_EDA!C6784="Home Office",1,0)</f>
        <v>0</v>
      </c>
      <c r="M6783" s="6" t="n">
        <f aca="false">IF(1_Data_EDA!D6784="Europe",1,0)</f>
        <v>0</v>
      </c>
      <c r="N6783" s="6" t="n">
        <f aca="false">IF(1_Data_EDA!D6784="LATAM",1,0)</f>
        <v>0</v>
      </c>
      <c r="O6783" s="6" t="n">
        <f aca="false">IF(1_Data_EDA!D6784="Pacific Asia",1,0)</f>
        <v>0</v>
      </c>
      <c r="P6783" s="6" t="n">
        <f aca="false">IF(1_Data_EDA!D6784="USCA",1,0)</f>
        <v>0</v>
      </c>
      <c r="Q6783" s="6" t="n">
        <f aca="false">IF(C6783&gt;MEDIAN(C$5:C$8004),1,0)</f>
        <v>1</v>
      </c>
      <c r="R6783" s="6" t="n">
        <f aca="false">IF(D6783&gt;2,1,0)</f>
        <v>0</v>
      </c>
    </row>
    <row r="6784" customFormat="false" ht="15" hidden="false" customHeight="true" outlineLevel="0" collapsed="false">
      <c r="A6784" s="6" t="n">
        <f aca="false">1_Data_EDA!O6785</f>
        <v>0</v>
      </c>
      <c r="B6784" s="6" t="n">
        <f aca="false">1_Data_EDA!H6785</f>
        <v>4</v>
      </c>
      <c r="C6784" s="7" t="n">
        <f aca="false">1_Data_EDA!I6785</f>
        <v>50</v>
      </c>
      <c r="D6784" s="6" t="n">
        <f aca="false">1_Data_EDA!J6785</f>
        <v>3</v>
      </c>
      <c r="E6784" s="7" t="n">
        <f aca="false">1_Data_EDA!K6785</f>
        <v>150</v>
      </c>
      <c r="F6784" s="7" t="n">
        <f aca="false">1_Data_EDA!L6785</f>
        <v>1.5</v>
      </c>
      <c r="G6784" s="8" t="n">
        <f aca="false">1_Data_EDA!M6785</f>
        <v>0.01</v>
      </c>
      <c r="H6784" s="6" t="n">
        <f aca="false">IF(1_Data_EDA!B6785="First Class",1,0)</f>
        <v>0</v>
      </c>
      <c r="I6784" s="6" t="n">
        <f aca="false">IF(1_Data_EDA!B6785="Second Class",1,0)</f>
        <v>0</v>
      </c>
      <c r="J6784" s="6" t="n">
        <f aca="false">IF(1_Data_EDA!B6785="Same Day",1,0)</f>
        <v>0</v>
      </c>
      <c r="K6784" s="6" t="n">
        <f aca="false">IF(1_Data_EDA!C6785="Corporate",1,0)</f>
        <v>1</v>
      </c>
      <c r="L6784" s="6" t="n">
        <f aca="false">IF(1_Data_EDA!C6785="Home Office",1,0)</f>
        <v>0</v>
      </c>
      <c r="M6784" s="6" t="n">
        <f aca="false">IF(1_Data_EDA!D6785="Europe",1,0)</f>
        <v>0</v>
      </c>
      <c r="N6784" s="6" t="n">
        <f aca="false">IF(1_Data_EDA!D6785="LATAM",1,0)</f>
        <v>1</v>
      </c>
      <c r="O6784" s="6" t="n">
        <f aca="false">IF(1_Data_EDA!D6785="Pacific Asia",1,0)</f>
        <v>0</v>
      </c>
      <c r="P6784" s="6" t="n">
        <f aca="false">IF(1_Data_EDA!D6785="USCA",1,0)</f>
        <v>0</v>
      </c>
      <c r="Q6784" s="6" t="n">
        <f aca="false">IF(C6784&gt;MEDIAN(C$5:C$8004),1,0)</f>
        <v>0</v>
      </c>
      <c r="R6784" s="6" t="n">
        <f aca="false">IF(D6784&gt;2,1,0)</f>
        <v>1</v>
      </c>
    </row>
    <row r="6785" customFormat="false" ht="15" hidden="false" customHeight="true" outlineLevel="0" collapsed="false">
      <c r="A6785" s="6" t="n">
        <f aca="false">1_Data_EDA!O6786</f>
        <v>0</v>
      </c>
      <c r="B6785" s="6" t="n">
        <f aca="false">1_Data_EDA!H6786</f>
        <v>4</v>
      </c>
      <c r="C6785" s="7" t="n">
        <f aca="false">1_Data_EDA!I6786</f>
        <v>299.980011</v>
      </c>
      <c r="D6785" s="6" t="n">
        <f aca="false">1_Data_EDA!J6786</f>
        <v>1</v>
      </c>
      <c r="E6785" s="7" t="n">
        <f aca="false">1_Data_EDA!K6786</f>
        <v>299.980011</v>
      </c>
      <c r="F6785" s="7" t="n">
        <f aca="false">1_Data_EDA!L6786</f>
        <v>60</v>
      </c>
      <c r="G6785" s="8" t="n">
        <f aca="false">1_Data_EDA!M6786</f>
        <v>0.200000003</v>
      </c>
      <c r="H6785" s="6" t="n">
        <f aca="false">IF(1_Data_EDA!B6786="First Class",1,0)</f>
        <v>0</v>
      </c>
      <c r="I6785" s="6" t="n">
        <f aca="false">IF(1_Data_EDA!B6786="Second Class",1,0)</f>
        <v>0</v>
      </c>
      <c r="J6785" s="6" t="n">
        <f aca="false">IF(1_Data_EDA!B6786="Same Day",1,0)</f>
        <v>0</v>
      </c>
      <c r="K6785" s="6" t="n">
        <f aca="false">IF(1_Data_EDA!C6786="Corporate",1,0)</f>
        <v>0</v>
      </c>
      <c r="L6785" s="6" t="n">
        <f aca="false">IF(1_Data_EDA!C6786="Home Office",1,0)</f>
        <v>0</v>
      </c>
      <c r="M6785" s="6" t="n">
        <f aca="false">IF(1_Data_EDA!D6786="Europe",1,0)</f>
        <v>0</v>
      </c>
      <c r="N6785" s="6" t="n">
        <f aca="false">IF(1_Data_EDA!D6786="LATAM",1,0)</f>
        <v>1</v>
      </c>
      <c r="O6785" s="6" t="n">
        <f aca="false">IF(1_Data_EDA!D6786="Pacific Asia",1,0)</f>
        <v>0</v>
      </c>
      <c r="P6785" s="6" t="n">
        <f aca="false">IF(1_Data_EDA!D6786="USCA",1,0)</f>
        <v>0</v>
      </c>
      <c r="Q6785" s="6" t="n">
        <f aca="false">IF(C6785&gt;MEDIAN(C$5:C$8004),1,0)</f>
        <v>1</v>
      </c>
      <c r="R6785" s="6" t="n">
        <f aca="false">IF(D6785&gt;2,1,0)</f>
        <v>0</v>
      </c>
    </row>
    <row r="6786" customFormat="false" ht="15" hidden="false" customHeight="true" outlineLevel="0" collapsed="false">
      <c r="A6786" s="6" t="n">
        <f aca="false">1_Data_EDA!O6787</f>
        <v>1</v>
      </c>
      <c r="B6786" s="6" t="n">
        <f aca="false">1_Data_EDA!H6787</f>
        <v>4</v>
      </c>
      <c r="C6786" s="7" t="n">
        <f aca="false">1_Data_EDA!I6787</f>
        <v>50</v>
      </c>
      <c r="D6786" s="6" t="n">
        <f aca="false">1_Data_EDA!J6787</f>
        <v>3</v>
      </c>
      <c r="E6786" s="7" t="n">
        <f aca="false">1_Data_EDA!K6787</f>
        <v>150</v>
      </c>
      <c r="F6786" s="7" t="n">
        <f aca="false">1_Data_EDA!L6787</f>
        <v>7.5</v>
      </c>
      <c r="G6786" s="8" t="n">
        <f aca="false">1_Data_EDA!M6787</f>
        <v>0.050000001</v>
      </c>
      <c r="H6786" s="6" t="n">
        <f aca="false">IF(1_Data_EDA!B6787="First Class",1,0)</f>
        <v>0</v>
      </c>
      <c r="I6786" s="6" t="n">
        <f aca="false">IF(1_Data_EDA!B6787="Second Class",1,0)</f>
        <v>0</v>
      </c>
      <c r="J6786" s="6" t="n">
        <f aca="false">IF(1_Data_EDA!B6787="Same Day",1,0)</f>
        <v>0</v>
      </c>
      <c r="K6786" s="6" t="n">
        <f aca="false">IF(1_Data_EDA!C6787="Corporate",1,0)</f>
        <v>0</v>
      </c>
      <c r="L6786" s="6" t="n">
        <f aca="false">IF(1_Data_EDA!C6787="Home Office",1,0)</f>
        <v>0</v>
      </c>
      <c r="M6786" s="6" t="n">
        <f aca="false">IF(1_Data_EDA!D6787="Europe",1,0)</f>
        <v>0</v>
      </c>
      <c r="N6786" s="6" t="n">
        <f aca="false">IF(1_Data_EDA!D6787="LATAM",1,0)</f>
        <v>1</v>
      </c>
      <c r="O6786" s="6" t="n">
        <f aca="false">IF(1_Data_EDA!D6787="Pacific Asia",1,0)</f>
        <v>0</v>
      </c>
      <c r="P6786" s="6" t="n">
        <f aca="false">IF(1_Data_EDA!D6787="USCA",1,0)</f>
        <v>0</v>
      </c>
      <c r="Q6786" s="6" t="n">
        <f aca="false">IF(C6786&gt;MEDIAN(C$5:C$8004),1,0)</f>
        <v>0</v>
      </c>
      <c r="R6786" s="6" t="n">
        <f aca="false">IF(D6786&gt;2,1,0)</f>
        <v>1</v>
      </c>
    </row>
    <row r="6787" customFormat="false" ht="15" hidden="false" customHeight="true" outlineLevel="0" collapsed="false">
      <c r="A6787" s="6" t="n">
        <f aca="false">1_Data_EDA!O6788</f>
        <v>1</v>
      </c>
      <c r="B6787" s="6" t="n">
        <f aca="false">1_Data_EDA!H6788</f>
        <v>4</v>
      </c>
      <c r="C6787" s="7" t="n">
        <f aca="false">1_Data_EDA!I6788</f>
        <v>49.97999954</v>
      </c>
      <c r="D6787" s="6" t="n">
        <f aca="false">1_Data_EDA!J6788</f>
        <v>1</v>
      </c>
      <c r="E6787" s="7" t="n">
        <f aca="false">1_Data_EDA!K6788</f>
        <v>49.97999954</v>
      </c>
      <c r="F6787" s="7" t="n">
        <f aca="false">1_Data_EDA!L6788</f>
        <v>1.5</v>
      </c>
      <c r="G6787" s="8" t="n">
        <f aca="false">1_Data_EDA!M6788</f>
        <v>0.029999999</v>
      </c>
      <c r="H6787" s="6" t="n">
        <f aca="false">IF(1_Data_EDA!B6788="First Class",1,0)</f>
        <v>0</v>
      </c>
      <c r="I6787" s="6" t="n">
        <f aca="false">IF(1_Data_EDA!B6788="Second Class",1,0)</f>
        <v>0</v>
      </c>
      <c r="J6787" s="6" t="n">
        <f aca="false">IF(1_Data_EDA!B6788="Same Day",1,0)</f>
        <v>0</v>
      </c>
      <c r="K6787" s="6" t="n">
        <f aca="false">IF(1_Data_EDA!C6788="Corporate",1,0)</f>
        <v>0</v>
      </c>
      <c r="L6787" s="6" t="n">
        <f aca="false">IF(1_Data_EDA!C6788="Home Office",1,0)</f>
        <v>0</v>
      </c>
      <c r="M6787" s="6" t="n">
        <f aca="false">IF(1_Data_EDA!D6788="Europe",1,0)</f>
        <v>1</v>
      </c>
      <c r="N6787" s="6" t="n">
        <f aca="false">IF(1_Data_EDA!D6788="LATAM",1,0)</f>
        <v>0</v>
      </c>
      <c r="O6787" s="6" t="n">
        <f aca="false">IF(1_Data_EDA!D6788="Pacific Asia",1,0)</f>
        <v>0</v>
      </c>
      <c r="P6787" s="6" t="n">
        <f aca="false">IF(1_Data_EDA!D6788="USCA",1,0)</f>
        <v>0</v>
      </c>
      <c r="Q6787" s="6" t="n">
        <f aca="false">IF(C6787&gt;MEDIAN(C$5:C$8004),1,0)</f>
        <v>0</v>
      </c>
      <c r="R6787" s="6" t="n">
        <f aca="false">IF(D6787&gt;2,1,0)</f>
        <v>0</v>
      </c>
    </row>
    <row r="6788" customFormat="false" ht="15" hidden="false" customHeight="true" outlineLevel="0" collapsed="false">
      <c r="A6788" s="6" t="n">
        <f aca="false">1_Data_EDA!O6789</f>
        <v>1</v>
      </c>
      <c r="B6788" s="6" t="n">
        <f aca="false">1_Data_EDA!H6789</f>
        <v>4</v>
      </c>
      <c r="C6788" s="7" t="n">
        <f aca="false">1_Data_EDA!I6789</f>
        <v>50</v>
      </c>
      <c r="D6788" s="6" t="n">
        <f aca="false">1_Data_EDA!J6789</f>
        <v>5</v>
      </c>
      <c r="E6788" s="7" t="n">
        <f aca="false">1_Data_EDA!K6789</f>
        <v>250</v>
      </c>
      <c r="F6788" s="7" t="n">
        <f aca="false">1_Data_EDA!L6789</f>
        <v>0</v>
      </c>
      <c r="G6788" s="8" t="n">
        <f aca="false">1_Data_EDA!M6789</f>
        <v>0</v>
      </c>
      <c r="H6788" s="6" t="n">
        <f aca="false">IF(1_Data_EDA!B6789="First Class",1,0)</f>
        <v>0</v>
      </c>
      <c r="I6788" s="6" t="n">
        <f aca="false">IF(1_Data_EDA!B6789="Second Class",1,0)</f>
        <v>0</v>
      </c>
      <c r="J6788" s="6" t="n">
        <f aca="false">IF(1_Data_EDA!B6789="Same Day",1,0)</f>
        <v>0</v>
      </c>
      <c r="K6788" s="6" t="n">
        <f aca="false">IF(1_Data_EDA!C6789="Corporate",1,0)</f>
        <v>0</v>
      </c>
      <c r="L6788" s="6" t="n">
        <f aca="false">IF(1_Data_EDA!C6789="Home Office",1,0)</f>
        <v>0</v>
      </c>
      <c r="M6788" s="6" t="n">
        <f aca="false">IF(1_Data_EDA!D6789="Europe",1,0)</f>
        <v>1</v>
      </c>
      <c r="N6788" s="6" t="n">
        <f aca="false">IF(1_Data_EDA!D6789="LATAM",1,0)</f>
        <v>0</v>
      </c>
      <c r="O6788" s="6" t="n">
        <f aca="false">IF(1_Data_EDA!D6789="Pacific Asia",1,0)</f>
        <v>0</v>
      </c>
      <c r="P6788" s="6" t="n">
        <f aca="false">IF(1_Data_EDA!D6789="USCA",1,0)</f>
        <v>0</v>
      </c>
      <c r="Q6788" s="6" t="n">
        <f aca="false">IF(C6788&gt;MEDIAN(C$5:C$8004),1,0)</f>
        <v>0</v>
      </c>
      <c r="R6788" s="6" t="n">
        <f aca="false">IF(D6788&gt;2,1,0)</f>
        <v>1</v>
      </c>
    </row>
    <row r="6789" customFormat="false" ht="15" hidden="false" customHeight="true" outlineLevel="0" collapsed="false">
      <c r="A6789" s="6" t="n">
        <f aca="false">1_Data_EDA!O6790</f>
        <v>0</v>
      </c>
      <c r="B6789" s="6" t="n">
        <f aca="false">1_Data_EDA!H6790</f>
        <v>4</v>
      </c>
      <c r="C6789" s="7" t="n">
        <f aca="false">1_Data_EDA!I6790</f>
        <v>129.9900055</v>
      </c>
      <c r="D6789" s="6" t="n">
        <f aca="false">1_Data_EDA!J6790</f>
        <v>1</v>
      </c>
      <c r="E6789" s="7" t="n">
        <f aca="false">1_Data_EDA!K6790</f>
        <v>129.9900055</v>
      </c>
      <c r="F6789" s="7" t="n">
        <f aca="false">1_Data_EDA!L6790</f>
        <v>0</v>
      </c>
      <c r="G6789" s="8" t="n">
        <f aca="false">1_Data_EDA!M6790</f>
        <v>0</v>
      </c>
      <c r="H6789" s="6" t="n">
        <f aca="false">IF(1_Data_EDA!B6790="First Class",1,0)</f>
        <v>0</v>
      </c>
      <c r="I6789" s="6" t="n">
        <f aca="false">IF(1_Data_EDA!B6790="Second Class",1,0)</f>
        <v>0</v>
      </c>
      <c r="J6789" s="6" t="n">
        <f aca="false">IF(1_Data_EDA!B6790="Same Day",1,0)</f>
        <v>0</v>
      </c>
      <c r="K6789" s="6" t="n">
        <f aca="false">IF(1_Data_EDA!C6790="Corporate",1,0)</f>
        <v>0</v>
      </c>
      <c r="L6789" s="6" t="n">
        <f aca="false">IF(1_Data_EDA!C6790="Home Office",1,0)</f>
        <v>1</v>
      </c>
      <c r="M6789" s="6" t="n">
        <f aca="false">IF(1_Data_EDA!D6790="Europe",1,0)</f>
        <v>0</v>
      </c>
      <c r="N6789" s="6" t="n">
        <f aca="false">IF(1_Data_EDA!D6790="LATAM",1,0)</f>
        <v>0</v>
      </c>
      <c r="O6789" s="6" t="n">
        <f aca="false">IF(1_Data_EDA!D6790="Pacific Asia",1,0)</f>
        <v>1</v>
      </c>
      <c r="P6789" s="6" t="n">
        <f aca="false">IF(1_Data_EDA!D6790="USCA",1,0)</f>
        <v>0</v>
      </c>
      <c r="Q6789" s="6" t="n">
        <f aca="false">IF(C6789&gt;MEDIAN(C$5:C$8004),1,0)</f>
        <v>1</v>
      </c>
      <c r="R6789" s="6" t="n">
        <f aca="false">IF(D6789&gt;2,1,0)</f>
        <v>0</v>
      </c>
    </row>
    <row r="6790" customFormat="false" ht="15" hidden="false" customHeight="true" outlineLevel="0" collapsed="false">
      <c r="A6790" s="6" t="n">
        <f aca="false">1_Data_EDA!O6791</f>
        <v>0</v>
      </c>
      <c r="B6790" s="6" t="n">
        <f aca="false">1_Data_EDA!H6791</f>
        <v>4</v>
      </c>
      <c r="C6790" s="7" t="n">
        <f aca="false">1_Data_EDA!I6791</f>
        <v>129.9900055</v>
      </c>
      <c r="D6790" s="6" t="n">
        <f aca="false">1_Data_EDA!J6791</f>
        <v>1</v>
      </c>
      <c r="E6790" s="7" t="n">
        <f aca="false">1_Data_EDA!K6791</f>
        <v>129.9900055</v>
      </c>
      <c r="F6790" s="7" t="n">
        <f aca="false">1_Data_EDA!L6791</f>
        <v>7.150000095</v>
      </c>
      <c r="G6790" s="8" t="n">
        <f aca="false">1_Data_EDA!M6791</f>
        <v>0.059999999</v>
      </c>
      <c r="H6790" s="6" t="n">
        <f aca="false">IF(1_Data_EDA!B6791="First Class",1,0)</f>
        <v>0</v>
      </c>
      <c r="I6790" s="6" t="n">
        <f aca="false">IF(1_Data_EDA!B6791="Second Class",1,0)</f>
        <v>0</v>
      </c>
      <c r="J6790" s="6" t="n">
        <f aca="false">IF(1_Data_EDA!B6791="Same Day",1,0)</f>
        <v>0</v>
      </c>
      <c r="K6790" s="6" t="n">
        <f aca="false">IF(1_Data_EDA!C6791="Corporate",1,0)</f>
        <v>0</v>
      </c>
      <c r="L6790" s="6" t="n">
        <f aca="false">IF(1_Data_EDA!C6791="Home Office",1,0)</f>
        <v>0</v>
      </c>
      <c r="M6790" s="6" t="n">
        <f aca="false">IF(1_Data_EDA!D6791="Europe",1,0)</f>
        <v>0</v>
      </c>
      <c r="N6790" s="6" t="n">
        <f aca="false">IF(1_Data_EDA!D6791="LATAM",1,0)</f>
        <v>1</v>
      </c>
      <c r="O6790" s="6" t="n">
        <f aca="false">IF(1_Data_EDA!D6791="Pacific Asia",1,0)</f>
        <v>0</v>
      </c>
      <c r="P6790" s="6" t="n">
        <f aca="false">IF(1_Data_EDA!D6791="USCA",1,0)</f>
        <v>0</v>
      </c>
      <c r="Q6790" s="6" t="n">
        <f aca="false">IF(C6790&gt;MEDIAN(C$5:C$8004),1,0)</f>
        <v>1</v>
      </c>
      <c r="R6790" s="6" t="n">
        <f aca="false">IF(D6790&gt;2,1,0)</f>
        <v>0</v>
      </c>
    </row>
    <row r="6791" customFormat="false" ht="15" hidden="false" customHeight="true" outlineLevel="0" collapsed="false">
      <c r="A6791" s="6" t="n">
        <f aca="false">1_Data_EDA!O6792</f>
        <v>1</v>
      </c>
      <c r="B6791" s="6" t="n">
        <f aca="false">1_Data_EDA!H6792</f>
        <v>1</v>
      </c>
      <c r="C6791" s="7" t="n">
        <f aca="false">1_Data_EDA!I6792</f>
        <v>49.97999954</v>
      </c>
      <c r="D6791" s="6" t="n">
        <f aca="false">1_Data_EDA!J6792</f>
        <v>1</v>
      </c>
      <c r="E6791" s="7" t="n">
        <f aca="false">1_Data_EDA!K6792</f>
        <v>49.97999954</v>
      </c>
      <c r="F6791" s="7" t="n">
        <f aca="false">1_Data_EDA!L6792</f>
        <v>9</v>
      </c>
      <c r="G6791" s="8" t="n">
        <f aca="false">1_Data_EDA!M6792</f>
        <v>0.180000007</v>
      </c>
      <c r="H6791" s="6" t="n">
        <f aca="false">IF(1_Data_EDA!B6792="First Class",1,0)</f>
        <v>1</v>
      </c>
      <c r="I6791" s="6" t="n">
        <f aca="false">IF(1_Data_EDA!B6792="Second Class",1,0)</f>
        <v>0</v>
      </c>
      <c r="J6791" s="6" t="n">
        <f aca="false">IF(1_Data_EDA!B6792="Same Day",1,0)</f>
        <v>0</v>
      </c>
      <c r="K6791" s="6" t="n">
        <f aca="false">IF(1_Data_EDA!C6792="Corporate",1,0)</f>
        <v>0</v>
      </c>
      <c r="L6791" s="6" t="n">
        <f aca="false">IF(1_Data_EDA!C6792="Home Office",1,0)</f>
        <v>0</v>
      </c>
      <c r="M6791" s="6" t="n">
        <f aca="false">IF(1_Data_EDA!D6792="Europe",1,0)</f>
        <v>0</v>
      </c>
      <c r="N6791" s="6" t="n">
        <f aca="false">IF(1_Data_EDA!D6792="LATAM",1,0)</f>
        <v>0</v>
      </c>
      <c r="O6791" s="6" t="n">
        <f aca="false">IF(1_Data_EDA!D6792="Pacific Asia",1,0)</f>
        <v>1</v>
      </c>
      <c r="P6791" s="6" t="n">
        <f aca="false">IF(1_Data_EDA!D6792="USCA",1,0)</f>
        <v>0</v>
      </c>
      <c r="Q6791" s="6" t="n">
        <f aca="false">IF(C6791&gt;MEDIAN(C$5:C$8004),1,0)</f>
        <v>0</v>
      </c>
      <c r="R6791" s="6" t="n">
        <f aca="false">IF(D6791&gt;2,1,0)</f>
        <v>0</v>
      </c>
    </row>
    <row r="6792" customFormat="false" ht="15" hidden="false" customHeight="true" outlineLevel="0" collapsed="false">
      <c r="A6792" s="6" t="n">
        <f aca="false">1_Data_EDA!O6793</f>
        <v>1</v>
      </c>
      <c r="B6792" s="6" t="n">
        <f aca="false">1_Data_EDA!H6793</f>
        <v>2</v>
      </c>
      <c r="C6792" s="7" t="n">
        <f aca="false">1_Data_EDA!I6793</f>
        <v>99.98999786</v>
      </c>
      <c r="D6792" s="6" t="n">
        <f aca="false">1_Data_EDA!J6793</f>
        <v>5</v>
      </c>
      <c r="E6792" s="7" t="n">
        <f aca="false">1_Data_EDA!K6793</f>
        <v>499.9500122</v>
      </c>
      <c r="F6792" s="7" t="n">
        <f aca="false">1_Data_EDA!L6793</f>
        <v>5</v>
      </c>
      <c r="G6792" s="8" t="n">
        <f aca="false">1_Data_EDA!M6793</f>
        <v>0.01</v>
      </c>
      <c r="H6792" s="6" t="n">
        <f aca="false">IF(1_Data_EDA!B6793="First Class",1,0)</f>
        <v>0</v>
      </c>
      <c r="I6792" s="6" t="n">
        <f aca="false">IF(1_Data_EDA!B6793="Second Class",1,0)</f>
        <v>1</v>
      </c>
      <c r="J6792" s="6" t="n">
        <f aca="false">IF(1_Data_EDA!B6793="Same Day",1,0)</f>
        <v>0</v>
      </c>
      <c r="K6792" s="6" t="n">
        <f aca="false">IF(1_Data_EDA!C6793="Corporate",1,0)</f>
        <v>0</v>
      </c>
      <c r="L6792" s="6" t="n">
        <f aca="false">IF(1_Data_EDA!C6793="Home Office",1,0)</f>
        <v>0</v>
      </c>
      <c r="M6792" s="6" t="n">
        <f aca="false">IF(1_Data_EDA!D6793="Europe",1,0)</f>
        <v>0</v>
      </c>
      <c r="N6792" s="6" t="n">
        <f aca="false">IF(1_Data_EDA!D6793="LATAM",1,0)</f>
        <v>1</v>
      </c>
      <c r="O6792" s="6" t="n">
        <f aca="false">IF(1_Data_EDA!D6793="Pacific Asia",1,0)</f>
        <v>0</v>
      </c>
      <c r="P6792" s="6" t="n">
        <f aca="false">IF(1_Data_EDA!D6793="USCA",1,0)</f>
        <v>0</v>
      </c>
      <c r="Q6792" s="6" t="n">
        <f aca="false">IF(C6792&gt;MEDIAN(C$5:C$8004),1,0)</f>
        <v>1</v>
      </c>
      <c r="R6792" s="6" t="n">
        <f aca="false">IF(D6792&gt;2,1,0)</f>
        <v>1</v>
      </c>
    </row>
    <row r="6793" customFormat="false" ht="15" hidden="false" customHeight="true" outlineLevel="0" collapsed="false">
      <c r="A6793" s="6" t="n">
        <f aca="false">1_Data_EDA!O6794</f>
        <v>0</v>
      </c>
      <c r="B6793" s="6" t="n">
        <f aca="false">1_Data_EDA!H6794</f>
        <v>4</v>
      </c>
      <c r="C6793" s="7" t="n">
        <f aca="false">1_Data_EDA!I6794</f>
        <v>299.980011</v>
      </c>
      <c r="D6793" s="6" t="n">
        <f aca="false">1_Data_EDA!J6794</f>
        <v>1</v>
      </c>
      <c r="E6793" s="7" t="n">
        <f aca="false">1_Data_EDA!K6794</f>
        <v>299.980011</v>
      </c>
      <c r="F6793" s="7" t="n">
        <f aca="false">1_Data_EDA!L6794</f>
        <v>16.5</v>
      </c>
      <c r="G6793" s="8" t="n">
        <f aca="false">1_Data_EDA!M6794</f>
        <v>0.059999999</v>
      </c>
      <c r="H6793" s="6" t="n">
        <f aca="false">IF(1_Data_EDA!B6794="First Class",1,0)</f>
        <v>0</v>
      </c>
      <c r="I6793" s="6" t="n">
        <f aca="false">IF(1_Data_EDA!B6794="Second Class",1,0)</f>
        <v>0</v>
      </c>
      <c r="J6793" s="6" t="n">
        <f aca="false">IF(1_Data_EDA!B6794="Same Day",1,0)</f>
        <v>0</v>
      </c>
      <c r="K6793" s="6" t="n">
        <f aca="false">IF(1_Data_EDA!C6794="Corporate",1,0)</f>
        <v>1</v>
      </c>
      <c r="L6793" s="6" t="n">
        <f aca="false">IF(1_Data_EDA!C6794="Home Office",1,0)</f>
        <v>0</v>
      </c>
      <c r="M6793" s="6" t="n">
        <f aca="false">IF(1_Data_EDA!D6794="Europe",1,0)</f>
        <v>0</v>
      </c>
      <c r="N6793" s="6" t="n">
        <f aca="false">IF(1_Data_EDA!D6794="LATAM",1,0)</f>
        <v>1</v>
      </c>
      <c r="O6793" s="6" t="n">
        <f aca="false">IF(1_Data_EDA!D6794="Pacific Asia",1,0)</f>
        <v>0</v>
      </c>
      <c r="P6793" s="6" t="n">
        <f aca="false">IF(1_Data_EDA!D6794="USCA",1,0)</f>
        <v>0</v>
      </c>
      <c r="Q6793" s="6" t="n">
        <f aca="false">IF(C6793&gt;MEDIAN(C$5:C$8004),1,0)</f>
        <v>1</v>
      </c>
      <c r="R6793" s="6" t="n">
        <f aca="false">IF(D6793&gt;2,1,0)</f>
        <v>0</v>
      </c>
    </row>
    <row r="6794" customFormat="false" ht="15" hidden="false" customHeight="true" outlineLevel="0" collapsed="false">
      <c r="A6794" s="6" t="n">
        <f aca="false">1_Data_EDA!O6795</f>
        <v>1</v>
      </c>
      <c r="B6794" s="6" t="n">
        <f aca="false">1_Data_EDA!H6795</f>
        <v>2</v>
      </c>
      <c r="C6794" s="7" t="n">
        <f aca="false">1_Data_EDA!I6795</f>
        <v>399.980011</v>
      </c>
      <c r="D6794" s="6" t="n">
        <f aca="false">1_Data_EDA!J6795</f>
        <v>1</v>
      </c>
      <c r="E6794" s="7" t="n">
        <f aca="false">1_Data_EDA!K6795</f>
        <v>399.980011</v>
      </c>
      <c r="F6794" s="7" t="n">
        <f aca="false">1_Data_EDA!L6795</f>
        <v>48</v>
      </c>
      <c r="G6794" s="8" t="n">
        <f aca="false">1_Data_EDA!M6795</f>
        <v>0.119999997</v>
      </c>
      <c r="H6794" s="6" t="n">
        <f aca="false">IF(1_Data_EDA!B6795="First Class",1,0)</f>
        <v>0</v>
      </c>
      <c r="I6794" s="6" t="n">
        <f aca="false">IF(1_Data_EDA!B6795="Second Class",1,0)</f>
        <v>1</v>
      </c>
      <c r="J6794" s="6" t="n">
        <f aca="false">IF(1_Data_EDA!B6795="Same Day",1,0)</f>
        <v>0</v>
      </c>
      <c r="K6794" s="6" t="n">
        <f aca="false">IF(1_Data_EDA!C6795="Corporate",1,0)</f>
        <v>1</v>
      </c>
      <c r="L6794" s="6" t="n">
        <f aca="false">IF(1_Data_EDA!C6795="Home Office",1,0)</f>
        <v>0</v>
      </c>
      <c r="M6794" s="6" t="n">
        <f aca="false">IF(1_Data_EDA!D6795="Europe",1,0)</f>
        <v>1</v>
      </c>
      <c r="N6794" s="6" t="n">
        <f aca="false">IF(1_Data_EDA!D6795="LATAM",1,0)</f>
        <v>0</v>
      </c>
      <c r="O6794" s="6" t="n">
        <f aca="false">IF(1_Data_EDA!D6795="Pacific Asia",1,0)</f>
        <v>0</v>
      </c>
      <c r="P6794" s="6" t="n">
        <f aca="false">IF(1_Data_EDA!D6795="USCA",1,0)</f>
        <v>0</v>
      </c>
      <c r="Q6794" s="6" t="n">
        <f aca="false">IF(C6794&gt;MEDIAN(C$5:C$8004),1,0)</f>
        <v>1</v>
      </c>
      <c r="R6794" s="6" t="n">
        <f aca="false">IF(D6794&gt;2,1,0)</f>
        <v>0</v>
      </c>
    </row>
    <row r="6795" customFormat="false" ht="15" hidden="false" customHeight="true" outlineLevel="0" collapsed="false">
      <c r="A6795" s="6" t="n">
        <f aca="false">1_Data_EDA!O6796</f>
        <v>0</v>
      </c>
      <c r="B6795" s="6" t="n">
        <f aca="false">1_Data_EDA!H6796</f>
        <v>4</v>
      </c>
      <c r="C6795" s="7" t="n">
        <f aca="false">1_Data_EDA!I6796</f>
        <v>54.97000122</v>
      </c>
      <c r="D6795" s="6" t="n">
        <f aca="false">1_Data_EDA!J6796</f>
        <v>5</v>
      </c>
      <c r="E6795" s="7" t="n">
        <f aca="false">1_Data_EDA!K6796</f>
        <v>274.8500061</v>
      </c>
      <c r="F6795" s="7" t="n">
        <f aca="false">1_Data_EDA!L6796</f>
        <v>15.11999989</v>
      </c>
      <c r="G6795" s="8" t="n">
        <f aca="false">1_Data_EDA!M6796</f>
        <v>0.059999999</v>
      </c>
      <c r="H6795" s="6" t="n">
        <f aca="false">IF(1_Data_EDA!B6796="First Class",1,0)</f>
        <v>0</v>
      </c>
      <c r="I6795" s="6" t="n">
        <f aca="false">IF(1_Data_EDA!B6796="Second Class",1,0)</f>
        <v>0</v>
      </c>
      <c r="J6795" s="6" t="n">
        <f aca="false">IF(1_Data_EDA!B6796="Same Day",1,0)</f>
        <v>0</v>
      </c>
      <c r="K6795" s="6" t="n">
        <f aca="false">IF(1_Data_EDA!C6796="Corporate",1,0)</f>
        <v>1</v>
      </c>
      <c r="L6795" s="6" t="n">
        <f aca="false">IF(1_Data_EDA!C6796="Home Office",1,0)</f>
        <v>0</v>
      </c>
      <c r="M6795" s="6" t="n">
        <f aca="false">IF(1_Data_EDA!D6796="Europe",1,0)</f>
        <v>0</v>
      </c>
      <c r="N6795" s="6" t="n">
        <f aca="false">IF(1_Data_EDA!D6796="LATAM",1,0)</f>
        <v>0</v>
      </c>
      <c r="O6795" s="6" t="n">
        <f aca="false">IF(1_Data_EDA!D6796="Pacific Asia",1,0)</f>
        <v>0</v>
      </c>
      <c r="P6795" s="6" t="n">
        <f aca="false">IF(1_Data_EDA!D6796="USCA",1,0)</f>
        <v>1</v>
      </c>
      <c r="Q6795" s="6" t="n">
        <f aca="false">IF(C6795&gt;MEDIAN(C$5:C$8004),1,0)</f>
        <v>0</v>
      </c>
      <c r="R6795" s="6" t="n">
        <f aca="false">IF(D6795&gt;2,1,0)</f>
        <v>1</v>
      </c>
    </row>
    <row r="6796" customFormat="false" ht="15" hidden="false" customHeight="true" outlineLevel="0" collapsed="false">
      <c r="A6796" s="6" t="n">
        <f aca="false">1_Data_EDA!O6797</f>
        <v>0</v>
      </c>
      <c r="B6796" s="6" t="n">
        <f aca="false">1_Data_EDA!H6797</f>
        <v>4</v>
      </c>
      <c r="C6796" s="7" t="n">
        <f aca="false">1_Data_EDA!I6797</f>
        <v>24.98999977</v>
      </c>
      <c r="D6796" s="6" t="n">
        <f aca="false">1_Data_EDA!J6797</f>
        <v>4</v>
      </c>
      <c r="E6796" s="7" t="n">
        <f aca="false">1_Data_EDA!K6797</f>
        <v>99.95999908</v>
      </c>
      <c r="F6796" s="7" t="n">
        <f aca="false">1_Data_EDA!L6797</f>
        <v>2</v>
      </c>
      <c r="G6796" s="8" t="n">
        <f aca="false">1_Data_EDA!M6797</f>
        <v>0.02</v>
      </c>
      <c r="H6796" s="6" t="n">
        <f aca="false">IF(1_Data_EDA!B6797="First Class",1,0)</f>
        <v>0</v>
      </c>
      <c r="I6796" s="6" t="n">
        <f aca="false">IF(1_Data_EDA!B6797="Second Class",1,0)</f>
        <v>0</v>
      </c>
      <c r="J6796" s="6" t="n">
        <f aca="false">IF(1_Data_EDA!B6797="Same Day",1,0)</f>
        <v>0</v>
      </c>
      <c r="K6796" s="6" t="n">
        <f aca="false">IF(1_Data_EDA!C6797="Corporate",1,0)</f>
        <v>1</v>
      </c>
      <c r="L6796" s="6" t="n">
        <f aca="false">IF(1_Data_EDA!C6797="Home Office",1,0)</f>
        <v>0</v>
      </c>
      <c r="M6796" s="6" t="n">
        <f aca="false">IF(1_Data_EDA!D6797="Europe",1,0)</f>
        <v>1</v>
      </c>
      <c r="N6796" s="6" t="n">
        <f aca="false">IF(1_Data_EDA!D6797="LATAM",1,0)</f>
        <v>0</v>
      </c>
      <c r="O6796" s="6" t="n">
        <f aca="false">IF(1_Data_EDA!D6797="Pacific Asia",1,0)</f>
        <v>0</v>
      </c>
      <c r="P6796" s="6" t="n">
        <f aca="false">IF(1_Data_EDA!D6797="USCA",1,0)</f>
        <v>0</v>
      </c>
      <c r="Q6796" s="6" t="n">
        <f aca="false">IF(C6796&gt;MEDIAN(C$5:C$8004),1,0)</f>
        <v>0</v>
      </c>
      <c r="R6796" s="6" t="n">
        <f aca="false">IF(D6796&gt;2,1,0)</f>
        <v>1</v>
      </c>
    </row>
    <row r="6797" customFormat="false" ht="15" hidden="false" customHeight="true" outlineLevel="0" collapsed="false">
      <c r="A6797" s="6" t="n">
        <f aca="false">1_Data_EDA!O6798</f>
        <v>0</v>
      </c>
      <c r="B6797" s="6" t="n">
        <f aca="false">1_Data_EDA!H6798</f>
        <v>4</v>
      </c>
      <c r="C6797" s="7" t="n">
        <f aca="false">1_Data_EDA!I6798</f>
        <v>84.40000153</v>
      </c>
      <c r="D6797" s="6" t="n">
        <f aca="false">1_Data_EDA!J6798</f>
        <v>1</v>
      </c>
      <c r="E6797" s="7" t="n">
        <f aca="false">1_Data_EDA!K6798</f>
        <v>84.40000153</v>
      </c>
      <c r="F6797" s="7" t="n">
        <f aca="false">1_Data_EDA!L6798</f>
        <v>0</v>
      </c>
      <c r="G6797" s="8" t="n">
        <f aca="false">1_Data_EDA!M6798</f>
        <v>0</v>
      </c>
      <c r="H6797" s="6" t="n">
        <f aca="false">IF(1_Data_EDA!B6798="First Class",1,0)</f>
        <v>0</v>
      </c>
      <c r="I6797" s="6" t="n">
        <f aca="false">IF(1_Data_EDA!B6798="Second Class",1,0)</f>
        <v>0</v>
      </c>
      <c r="J6797" s="6" t="n">
        <f aca="false">IF(1_Data_EDA!B6798="Same Day",1,0)</f>
        <v>0</v>
      </c>
      <c r="K6797" s="6" t="n">
        <f aca="false">IF(1_Data_EDA!C6798="Corporate",1,0)</f>
        <v>1</v>
      </c>
      <c r="L6797" s="6" t="n">
        <f aca="false">IF(1_Data_EDA!C6798="Home Office",1,0)</f>
        <v>0</v>
      </c>
      <c r="M6797" s="6" t="n">
        <f aca="false">IF(1_Data_EDA!D6798="Europe",1,0)</f>
        <v>0</v>
      </c>
      <c r="N6797" s="6" t="n">
        <f aca="false">IF(1_Data_EDA!D6798="LATAM",1,0)</f>
        <v>0</v>
      </c>
      <c r="O6797" s="6" t="n">
        <f aca="false">IF(1_Data_EDA!D6798="Pacific Asia",1,0)</f>
        <v>1</v>
      </c>
      <c r="P6797" s="6" t="n">
        <f aca="false">IF(1_Data_EDA!D6798="USCA",1,0)</f>
        <v>0</v>
      </c>
      <c r="Q6797" s="6" t="n">
        <f aca="false">IF(C6797&gt;MEDIAN(C$5:C$8004),1,0)</f>
        <v>1</v>
      </c>
      <c r="R6797" s="6" t="n">
        <f aca="false">IF(D6797&gt;2,1,0)</f>
        <v>0</v>
      </c>
    </row>
    <row r="6798" customFormat="false" ht="15" hidden="false" customHeight="true" outlineLevel="0" collapsed="false">
      <c r="A6798" s="6" t="n">
        <f aca="false">1_Data_EDA!O6799</f>
        <v>0</v>
      </c>
      <c r="B6798" s="6" t="n">
        <f aca="false">1_Data_EDA!H6799</f>
        <v>4</v>
      </c>
      <c r="C6798" s="7" t="n">
        <f aca="false">1_Data_EDA!I6799</f>
        <v>39.99000168</v>
      </c>
      <c r="D6798" s="6" t="n">
        <f aca="false">1_Data_EDA!J6799</f>
        <v>2</v>
      </c>
      <c r="E6798" s="7" t="n">
        <f aca="false">1_Data_EDA!K6799</f>
        <v>79.98000336</v>
      </c>
      <c r="F6798" s="7" t="n">
        <f aca="false">1_Data_EDA!L6799</f>
        <v>4</v>
      </c>
      <c r="G6798" s="8" t="n">
        <f aca="false">1_Data_EDA!M6799</f>
        <v>0.050000001</v>
      </c>
      <c r="H6798" s="6" t="n">
        <f aca="false">IF(1_Data_EDA!B6799="First Class",1,0)</f>
        <v>0</v>
      </c>
      <c r="I6798" s="6" t="n">
        <f aca="false">IF(1_Data_EDA!B6799="Second Class",1,0)</f>
        <v>0</v>
      </c>
      <c r="J6798" s="6" t="n">
        <f aca="false">IF(1_Data_EDA!B6799="Same Day",1,0)</f>
        <v>0</v>
      </c>
      <c r="K6798" s="6" t="n">
        <f aca="false">IF(1_Data_EDA!C6799="Corporate",1,0)</f>
        <v>0</v>
      </c>
      <c r="L6798" s="6" t="n">
        <f aca="false">IF(1_Data_EDA!C6799="Home Office",1,0)</f>
        <v>0</v>
      </c>
      <c r="M6798" s="6" t="n">
        <f aca="false">IF(1_Data_EDA!D6799="Europe",1,0)</f>
        <v>1</v>
      </c>
      <c r="N6798" s="6" t="n">
        <f aca="false">IF(1_Data_EDA!D6799="LATAM",1,0)</f>
        <v>0</v>
      </c>
      <c r="O6798" s="6" t="n">
        <f aca="false">IF(1_Data_EDA!D6799="Pacific Asia",1,0)</f>
        <v>0</v>
      </c>
      <c r="P6798" s="6" t="n">
        <f aca="false">IF(1_Data_EDA!D6799="USCA",1,0)</f>
        <v>0</v>
      </c>
      <c r="Q6798" s="6" t="n">
        <f aca="false">IF(C6798&gt;MEDIAN(C$5:C$8004),1,0)</f>
        <v>0</v>
      </c>
      <c r="R6798" s="6" t="n">
        <f aca="false">IF(D6798&gt;2,1,0)</f>
        <v>0</v>
      </c>
    </row>
    <row r="6799" customFormat="false" ht="15" hidden="false" customHeight="true" outlineLevel="0" collapsed="false">
      <c r="A6799" s="6" t="n">
        <f aca="false">1_Data_EDA!O6800</f>
        <v>0</v>
      </c>
      <c r="B6799" s="6" t="n">
        <f aca="false">1_Data_EDA!H6800</f>
        <v>4</v>
      </c>
      <c r="C6799" s="7" t="n">
        <f aca="false">1_Data_EDA!I6800</f>
        <v>199.9900055</v>
      </c>
      <c r="D6799" s="6" t="n">
        <f aca="false">1_Data_EDA!J6800</f>
        <v>1</v>
      </c>
      <c r="E6799" s="7" t="n">
        <f aca="false">1_Data_EDA!K6800</f>
        <v>199.9900055</v>
      </c>
      <c r="F6799" s="7" t="n">
        <f aca="false">1_Data_EDA!L6800</f>
        <v>32</v>
      </c>
      <c r="G6799" s="8" t="n">
        <f aca="false">1_Data_EDA!M6800</f>
        <v>0.159999996</v>
      </c>
      <c r="H6799" s="6" t="n">
        <f aca="false">IF(1_Data_EDA!B6800="First Class",1,0)</f>
        <v>0</v>
      </c>
      <c r="I6799" s="6" t="n">
        <f aca="false">IF(1_Data_EDA!B6800="Second Class",1,0)</f>
        <v>0</v>
      </c>
      <c r="J6799" s="6" t="n">
        <f aca="false">IF(1_Data_EDA!B6800="Same Day",1,0)</f>
        <v>0</v>
      </c>
      <c r="K6799" s="6" t="n">
        <f aca="false">IF(1_Data_EDA!C6800="Corporate",1,0)</f>
        <v>0</v>
      </c>
      <c r="L6799" s="6" t="n">
        <f aca="false">IF(1_Data_EDA!C6800="Home Office",1,0)</f>
        <v>0</v>
      </c>
      <c r="M6799" s="6" t="n">
        <f aca="false">IF(1_Data_EDA!D6800="Europe",1,0)</f>
        <v>0</v>
      </c>
      <c r="N6799" s="6" t="n">
        <f aca="false">IF(1_Data_EDA!D6800="LATAM",1,0)</f>
        <v>0</v>
      </c>
      <c r="O6799" s="6" t="n">
        <f aca="false">IF(1_Data_EDA!D6800="Pacific Asia",1,0)</f>
        <v>1</v>
      </c>
      <c r="P6799" s="6" t="n">
        <f aca="false">IF(1_Data_EDA!D6800="USCA",1,0)</f>
        <v>0</v>
      </c>
      <c r="Q6799" s="6" t="n">
        <f aca="false">IF(C6799&gt;MEDIAN(C$5:C$8004),1,0)</f>
        <v>1</v>
      </c>
      <c r="R6799" s="6" t="n">
        <f aca="false">IF(D6799&gt;2,1,0)</f>
        <v>0</v>
      </c>
    </row>
    <row r="6800" customFormat="false" ht="15" hidden="false" customHeight="true" outlineLevel="0" collapsed="false">
      <c r="A6800" s="6" t="n">
        <f aca="false">1_Data_EDA!O6801</f>
        <v>1</v>
      </c>
      <c r="B6800" s="6" t="n">
        <f aca="false">1_Data_EDA!H6801</f>
        <v>2</v>
      </c>
      <c r="C6800" s="7" t="n">
        <f aca="false">1_Data_EDA!I6801</f>
        <v>59.99000168</v>
      </c>
      <c r="D6800" s="6" t="n">
        <f aca="false">1_Data_EDA!J6801</f>
        <v>1</v>
      </c>
      <c r="E6800" s="7" t="n">
        <f aca="false">1_Data_EDA!K6801</f>
        <v>59.99000168</v>
      </c>
      <c r="F6800" s="7" t="n">
        <f aca="false">1_Data_EDA!L6801</f>
        <v>0</v>
      </c>
      <c r="G6800" s="8" t="n">
        <f aca="false">1_Data_EDA!M6801</f>
        <v>0</v>
      </c>
      <c r="H6800" s="6" t="n">
        <f aca="false">IF(1_Data_EDA!B6801="First Class",1,0)</f>
        <v>0</v>
      </c>
      <c r="I6800" s="6" t="n">
        <f aca="false">IF(1_Data_EDA!B6801="Second Class",1,0)</f>
        <v>1</v>
      </c>
      <c r="J6800" s="6" t="n">
        <f aca="false">IF(1_Data_EDA!B6801="Same Day",1,0)</f>
        <v>0</v>
      </c>
      <c r="K6800" s="6" t="n">
        <f aca="false">IF(1_Data_EDA!C6801="Corporate",1,0)</f>
        <v>0</v>
      </c>
      <c r="L6800" s="6" t="n">
        <f aca="false">IF(1_Data_EDA!C6801="Home Office",1,0)</f>
        <v>1</v>
      </c>
      <c r="M6800" s="6" t="n">
        <f aca="false">IF(1_Data_EDA!D6801="Europe",1,0)</f>
        <v>1</v>
      </c>
      <c r="N6800" s="6" t="n">
        <f aca="false">IF(1_Data_EDA!D6801="LATAM",1,0)</f>
        <v>0</v>
      </c>
      <c r="O6800" s="6" t="n">
        <f aca="false">IF(1_Data_EDA!D6801="Pacific Asia",1,0)</f>
        <v>0</v>
      </c>
      <c r="P6800" s="6" t="n">
        <f aca="false">IF(1_Data_EDA!D6801="USCA",1,0)</f>
        <v>0</v>
      </c>
      <c r="Q6800" s="6" t="n">
        <f aca="false">IF(C6800&gt;MEDIAN(C$5:C$8004),1,0)</f>
        <v>0</v>
      </c>
      <c r="R6800" s="6" t="n">
        <f aca="false">IF(D6800&gt;2,1,0)</f>
        <v>0</v>
      </c>
    </row>
    <row r="6801" customFormat="false" ht="15" hidden="false" customHeight="true" outlineLevel="0" collapsed="false">
      <c r="A6801" s="6" t="n">
        <f aca="false">1_Data_EDA!O6802</f>
        <v>0</v>
      </c>
      <c r="B6801" s="6" t="n">
        <f aca="false">1_Data_EDA!H6802</f>
        <v>4</v>
      </c>
      <c r="C6801" s="7" t="n">
        <f aca="false">1_Data_EDA!I6802</f>
        <v>49.97999954</v>
      </c>
      <c r="D6801" s="6" t="n">
        <f aca="false">1_Data_EDA!J6802</f>
        <v>4</v>
      </c>
      <c r="E6801" s="7" t="n">
        <f aca="false">1_Data_EDA!K6802</f>
        <v>199.9199982</v>
      </c>
      <c r="F6801" s="7" t="n">
        <f aca="false">1_Data_EDA!L6802</f>
        <v>8</v>
      </c>
      <c r="G6801" s="8" t="n">
        <f aca="false">1_Data_EDA!M6802</f>
        <v>0.039999999</v>
      </c>
      <c r="H6801" s="6" t="n">
        <f aca="false">IF(1_Data_EDA!B6802="First Class",1,0)</f>
        <v>0</v>
      </c>
      <c r="I6801" s="6" t="n">
        <f aca="false">IF(1_Data_EDA!B6802="Second Class",1,0)</f>
        <v>0</v>
      </c>
      <c r="J6801" s="6" t="n">
        <f aca="false">IF(1_Data_EDA!B6802="Same Day",1,0)</f>
        <v>0</v>
      </c>
      <c r="K6801" s="6" t="n">
        <f aca="false">IF(1_Data_EDA!C6802="Corporate",1,0)</f>
        <v>0</v>
      </c>
      <c r="L6801" s="6" t="n">
        <f aca="false">IF(1_Data_EDA!C6802="Home Office",1,0)</f>
        <v>0</v>
      </c>
      <c r="M6801" s="6" t="n">
        <f aca="false">IF(1_Data_EDA!D6802="Europe",1,0)</f>
        <v>1</v>
      </c>
      <c r="N6801" s="6" t="n">
        <f aca="false">IF(1_Data_EDA!D6802="LATAM",1,0)</f>
        <v>0</v>
      </c>
      <c r="O6801" s="6" t="n">
        <f aca="false">IF(1_Data_EDA!D6802="Pacific Asia",1,0)</f>
        <v>0</v>
      </c>
      <c r="P6801" s="6" t="n">
        <f aca="false">IF(1_Data_EDA!D6802="USCA",1,0)</f>
        <v>0</v>
      </c>
      <c r="Q6801" s="6" t="n">
        <f aca="false">IF(C6801&gt;MEDIAN(C$5:C$8004),1,0)</f>
        <v>0</v>
      </c>
      <c r="R6801" s="6" t="n">
        <f aca="false">IF(D6801&gt;2,1,0)</f>
        <v>1</v>
      </c>
    </row>
    <row r="6802" customFormat="false" ht="15" hidden="false" customHeight="true" outlineLevel="0" collapsed="false">
      <c r="A6802" s="6" t="n">
        <f aca="false">1_Data_EDA!O6803</f>
        <v>0</v>
      </c>
      <c r="B6802" s="6" t="n">
        <f aca="false">1_Data_EDA!H6803</f>
        <v>4</v>
      </c>
      <c r="C6802" s="7" t="n">
        <f aca="false">1_Data_EDA!I6803</f>
        <v>39.99000168</v>
      </c>
      <c r="D6802" s="6" t="n">
        <f aca="false">1_Data_EDA!J6803</f>
        <v>1</v>
      </c>
      <c r="E6802" s="7" t="n">
        <f aca="false">1_Data_EDA!K6803</f>
        <v>39.99000168</v>
      </c>
      <c r="F6802" s="7" t="n">
        <f aca="false">1_Data_EDA!L6803</f>
        <v>2.799999952</v>
      </c>
      <c r="G6802" s="8" t="n">
        <f aca="false">1_Data_EDA!M6803</f>
        <v>0.07</v>
      </c>
      <c r="H6802" s="6" t="n">
        <f aca="false">IF(1_Data_EDA!B6803="First Class",1,0)</f>
        <v>0</v>
      </c>
      <c r="I6802" s="6" t="n">
        <f aca="false">IF(1_Data_EDA!B6803="Second Class",1,0)</f>
        <v>0</v>
      </c>
      <c r="J6802" s="6" t="n">
        <f aca="false">IF(1_Data_EDA!B6803="Same Day",1,0)</f>
        <v>0</v>
      </c>
      <c r="K6802" s="6" t="n">
        <f aca="false">IF(1_Data_EDA!C6803="Corporate",1,0)</f>
        <v>1</v>
      </c>
      <c r="L6802" s="6" t="n">
        <f aca="false">IF(1_Data_EDA!C6803="Home Office",1,0)</f>
        <v>0</v>
      </c>
      <c r="M6802" s="6" t="n">
        <f aca="false">IF(1_Data_EDA!D6803="Europe",1,0)</f>
        <v>0</v>
      </c>
      <c r="N6802" s="6" t="n">
        <f aca="false">IF(1_Data_EDA!D6803="LATAM",1,0)</f>
        <v>0</v>
      </c>
      <c r="O6802" s="6" t="n">
        <f aca="false">IF(1_Data_EDA!D6803="Pacific Asia",1,0)</f>
        <v>0</v>
      </c>
      <c r="P6802" s="6" t="n">
        <f aca="false">IF(1_Data_EDA!D6803="USCA",1,0)</f>
        <v>0</v>
      </c>
      <c r="Q6802" s="6" t="n">
        <f aca="false">IF(C6802&gt;MEDIAN(C$5:C$8004),1,0)</f>
        <v>0</v>
      </c>
      <c r="R6802" s="6" t="n">
        <f aca="false">IF(D6802&gt;2,1,0)</f>
        <v>0</v>
      </c>
    </row>
    <row r="6803" customFormat="false" ht="15" hidden="false" customHeight="true" outlineLevel="0" collapsed="false">
      <c r="A6803" s="6" t="n">
        <f aca="false">1_Data_EDA!O6804</f>
        <v>1</v>
      </c>
      <c r="B6803" s="6" t="n">
        <f aca="false">1_Data_EDA!H6804</f>
        <v>2</v>
      </c>
      <c r="C6803" s="7" t="n">
        <f aca="false">1_Data_EDA!I6804</f>
        <v>215.8200073</v>
      </c>
      <c r="D6803" s="6" t="n">
        <f aca="false">1_Data_EDA!J6804</f>
        <v>1</v>
      </c>
      <c r="E6803" s="7" t="n">
        <f aca="false">1_Data_EDA!K6804</f>
        <v>215.8200073</v>
      </c>
      <c r="F6803" s="7" t="n">
        <f aca="false">1_Data_EDA!L6804</f>
        <v>11.86999989</v>
      </c>
      <c r="G6803" s="8" t="n">
        <f aca="false">1_Data_EDA!M6804</f>
        <v>0.059999999</v>
      </c>
      <c r="H6803" s="6" t="n">
        <f aca="false">IF(1_Data_EDA!B6804="First Class",1,0)</f>
        <v>0</v>
      </c>
      <c r="I6803" s="6" t="n">
        <f aca="false">IF(1_Data_EDA!B6804="Second Class",1,0)</f>
        <v>1</v>
      </c>
      <c r="J6803" s="6" t="n">
        <f aca="false">IF(1_Data_EDA!B6804="Same Day",1,0)</f>
        <v>0</v>
      </c>
      <c r="K6803" s="6" t="n">
        <f aca="false">IF(1_Data_EDA!C6804="Corporate",1,0)</f>
        <v>0</v>
      </c>
      <c r="L6803" s="6" t="n">
        <f aca="false">IF(1_Data_EDA!C6804="Home Office",1,0)</f>
        <v>0</v>
      </c>
      <c r="M6803" s="6" t="n">
        <f aca="false">IF(1_Data_EDA!D6804="Europe",1,0)</f>
        <v>0</v>
      </c>
      <c r="N6803" s="6" t="n">
        <f aca="false">IF(1_Data_EDA!D6804="LATAM",1,0)</f>
        <v>0</v>
      </c>
      <c r="O6803" s="6" t="n">
        <f aca="false">IF(1_Data_EDA!D6804="Pacific Asia",1,0)</f>
        <v>1</v>
      </c>
      <c r="P6803" s="6" t="n">
        <f aca="false">IF(1_Data_EDA!D6804="USCA",1,0)</f>
        <v>0</v>
      </c>
      <c r="Q6803" s="6" t="n">
        <f aca="false">IF(C6803&gt;MEDIAN(C$5:C$8004),1,0)</f>
        <v>1</v>
      </c>
      <c r="R6803" s="6" t="n">
        <f aca="false">IF(D6803&gt;2,1,0)</f>
        <v>0</v>
      </c>
    </row>
    <row r="6804" customFormat="false" ht="15" hidden="false" customHeight="true" outlineLevel="0" collapsed="false">
      <c r="A6804" s="6" t="n">
        <f aca="false">1_Data_EDA!O6805</f>
        <v>0</v>
      </c>
      <c r="B6804" s="6" t="n">
        <f aca="false">1_Data_EDA!H6805</f>
        <v>4</v>
      </c>
      <c r="C6804" s="7" t="n">
        <f aca="false">1_Data_EDA!I6805</f>
        <v>399.980011</v>
      </c>
      <c r="D6804" s="6" t="n">
        <f aca="false">1_Data_EDA!J6805</f>
        <v>1</v>
      </c>
      <c r="E6804" s="7" t="n">
        <f aca="false">1_Data_EDA!K6805</f>
        <v>399.980011</v>
      </c>
      <c r="F6804" s="7" t="n">
        <f aca="false">1_Data_EDA!L6805</f>
        <v>80</v>
      </c>
      <c r="G6804" s="8" t="n">
        <f aca="false">1_Data_EDA!M6805</f>
        <v>0.200000003</v>
      </c>
      <c r="H6804" s="6" t="n">
        <f aca="false">IF(1_Data_EDA!B6805="First Class",1,0)</f>
        <v>0</v>
      </c>
      <c r="I6804" s="6" t="n">
        <f aca="false">IF(1_Data_EDA!B6805="Second Class",1,0)</f>
        <v>0</v>
      </c>
      <c r="J6804" s="6" t="n">
        <f aca="false">IF(1_Data_EDA!B6805="Same Day",1,0)</f>
        <v>0</v>
      </c>
      <c r="K6804" s="6" t="n">
        <f aca="false">IF(1_Data_EDA!C6805="Corporate",1,0)</f>
        <v>0</v>
      </c>
      <c r="L6804" s="6" t="n">
        <f aca="false">IF(1_Data_EDA!C6805="Home Office",1,0)</f>
        <v>1</v>
      </c>
      <c r="M6804" s="6" t="n">
        <f aca="false">IF(1_Data_EDA!D6805="Europe",1,0)</f>
        <v>0</v>
      </c>
      <c r="N6804" s="6" t="n">
        <f aca="false">IF(1_Data_EDA!D6805="LATAM",1,0)</f>
        <v>0</v>
      </c>
      <c r="O6804" s="6" t="n">
        <f aca="false">IF(1_Data_EDA!D6805="Pacific Asia",1,0)</f>
        <v>1</v>
      </c>
      <c r="P6804" s="6" t="n">
        <f aca="false">IF(1_Data_EDA!D6805="USCA",1,0)</f>
        <v>0</v>
      </c>
      <c r="Q6804" s="6" t="n">
        <f aca="false">IF(C6804&gt;MEDIAN(C$5:C$8004),1,0)</f>
        <v>1</v>
      </c>
      <c r="R6804" s="6" t="n">
        <f aca="false">IF(D6804&gt;2,1,0)</f>
        <v>0</v>
      </c>
    </row>
    <row r="6805" customFormat="false" ht="15" hidden="false" customHeight="true" outlineLevel="0" collapsed="false">
      <c r="A6805" s="6" t="n">
        <f aca="false">1_Data_EDA!O6806</f>
        <v>0</v>
      </c>
      <c r="B6805" s="6" t="n">
        <f aca="false">1_Data_EDA!H6806</f>
        <v>4</v>
      </c>
      <c r="C6805" s="7" t="n">
        <f aca="false">1_Data_EDA!I6806</f>
        <v>50</v>
      </c>
      <c r="D6805" s="6" t="n">
        <f aca="false">1_Data_EDA!J6806</f>
        <v>1</v>
      </c>
      <c r="E6805" s="7" t="n">
        <f aca="false">1_Data_EDA!K6806</f>
        <v>50</v>
      </c>
      <c r="F6805" s="7" t="n">
        <f aca="false">1_Data_EDA!L6806</f>
        <v>2.75</v>
      </c>
      <c r="G6805" s="8" t="n">
        <f aca="false">1_Data_EDA!M6806</f>
        <v>0.059999999</v>
      </c>
      <c r="H6805" s="6" t="n">
        <f aca="false">IF(1_Data_EDA!B6806="First Class",1,0)</f>
        <v>0</v>
      </c>
      <c r="I6805" s="6" t="n">
        <f aca="false">IF(1_Data_EDA!B6806="Second Class",1,0)</f>
        <v>0</v>
      </c>
      <c r="J6805" s="6" t="n">
        <f aca="false">IF(1_Data_EDA!B6806="Same Day",1,0)</f>
        <v>0</v>
      </c>
      <c r="K6805" s="6" t="n">
        <f aca="false">IF(1_Data_EDA!C6806="Corporate",1,0)</f>
        <v>1</v>
      </c>
      <c r="L6805" s="6" t="n">
        <f aca="false">IF(1_Data_EDA!C6806="Home Office",1,0)</f>
        <v>0</v>
      </c>
      <c r="M6805" s="6" t="n">
        <f aca="false">IF(1_Data_EDA!D6806="Europe",1,0)</f>
        <v>0</v>
      </c>
      <c r="N6805" s="6" t="n">
        <f aca="false">IF(1_Data_EDA!D6806="LATAM",1,0)</f>
        <v>0</v>
      </c>
      <c r="O6805" s="6" t="n">
        <f aca="false">IF(1_Data_EDA!D6806="Pacific Asia",1,0)</f>
        <v>0</v>
      </c>
      <c r="P6805" s="6" t="n">
        <f aca="false">IF(1_Data_EDA!D6806="USCA",1,0)</f>
        <v>0</v>
      </c>
      <c r="Q6805" s="6" t="n">
        <f aca="false">IF(C6805&gt;MEDIAN(C$5:C$8004),1,0)</f>
        <v>0</v>
      </c>
      <c r="R6805" s="6" t="n">
        <f aca="false">IF(D6805&gt;2,1,0)</f>
        <v>0</v>
      </c>
    </row>
    <row r="6806" customFormat="false" ht="15" hidden="false" customHeight="true" outlineLevel="0" collapsed="false">
      <c r="A6806" s="6" t="n">
        <f aca="false">1_Data_EDA!O6807</f>
        <v>0</v>
      </c>
      <c r="B6806" s="6" t="n">
        <f aca="false">1_Data_EDA!H6807</f>
        <v>0</v>
      </c>
      <c r="C6806" s="7" t="n">
        <f aca="false">1_Data_EDA!I6807</f>
        <v>129.9900055</v>
      </c>
      <c r="D6806" s="6" t="n">
        <f aca="false">1_Data_EDA!J6807</f>
        <v>1</v>
      </c>
      <c r="E6806" s="7" t="n">
        <f aca="false">1_Data_EDA!K6807</f>
        <v>129.9900055</v>
      </c>
      <c r="F6806" s="7" t="n">
        <f aca="false">1_Data_EDA!L6807</f>
        <v>6.5</v>
      </c>
      <c r="G6806" s="8" t="n">
        <f aca="false">1_Data_EDA!M6807</f>
        <v>0.050000001</v>
      </c>
      <c r="H6806" s="6" t="n">
        <f aca="false">IF(1_Data_EDA!B6807="First Class",1,0)</f>
        <v>0</v>
      </c>
      <c r="I6806" s="6" t="n">
        <f aca="false">IF(1_Data_EDA!B6807="Second Class",1,0)</f>
        <v>0</v>
      </c>
      <c r="J6806" s="6" t="n">
        <f aca="false">IF(1_Data_EDA!B6807="Same Day",1,0)</f>
        <v>1</v>
      </c>
      <c r="K6806" s="6" t="n">
        <f aca="false">IF(1_Data_EDA!C6807="Corporate",1,0)</f>
        <v>1</v>
      </c>
      <c r="L6806" s="6" t="n">
        <f aca="false">IF(1_Data_EDA!C6807="Home Office",1,0)</f>
        <v>0</v>
      </c>
      <c r="M6806" s="6" t="n">
        <f aca="false">IF(1_Data_EDA!D6807="Europe",1,0)</f>
        <v>1</v>
      </c>
      <c r="N6806" s="6" t="n">
        <f aca="false">IF(1_Data_EDA!D6807="LATAM",1,0)</f>
        <v>0</v>
      </c>
      <c r="O6806" s="6" t="n">
        <f aca="false">IF(1_Data_EDA!D6807="Pacific Asia",1,0)</f>
        <v>0</v>
      </c>
      <c r="P6806" s="6" t="n">
        <f aca="false">IF(1_Data_EDA!D6807="USCA",1,0)</f>
        <v>0</v>
      </c>
      <c r="Q6806" s="6" t="n">
        <f aca="false">IF(C6806&gt;MEDIAN(C$5:C$8004),1,0)</f>
        <v>1</v>
      </c>
      <c r="R6806" s="6" t="n">
        <f aca="false">IF(D6806&gt;2,1,0)</f>
        <v>0</v>
      </c>
    </row>
    <row r="6807" customFormat="false" ht="15" hidden="false" customHeight="true" outlineLevel="0" collapsed="false">
      <c r="A6807" s="6" t="n">
        <f aca="false">1_Data_EDA!O6808</f>
        <v>0</v>
      </c>
      <c r="B6807" s="6" t="n">
        <f aca="false">1_Data_EDA!H6808</f>
        <v>4</v>
      </c>
      <c r="C6807" s="7" t="n">
        <f aca="false">1_Data_EDA!I6808</f>
        <v>99.98999786</v>
      </c>
      <c r="D6807" s="6" t="n">
        <f aca="false">1_Data_EDA!J6808</f>
        <v>5</v>
      </c>
      <c r="E6807" s="7" t="n">
        <f aca="false">1_Data_EDA!K6808</f>
        <v>499.9500122</v>
      </c>
      <c r="F6807" s="7" t="n">
        <f aca="false">1_Data_EDA!L6808</f>
        <v>25</v>
      </c>
      <c r="G6807" s="8" t="n">
        <f aca="false">1_Data_EDA!M6808</f>
        <v>0.050000001</v>
      </c>
      <c r="H6807" s="6" t="n">
        <f aca="false">IF(1_Data_EDA!B6808="First Class",1,0)</f>
        <v>0</v>
      </c>
      <c r="I6807" s="6" t="n">
        <f aca="false">IF(1_Data_EDA!B6808="Second Class",1,0)</f>
        <v>0</v>
      </c>
      <c r="J6807" s="6" t="n">
        <f aca="false">IF(1_Data_EDA!B6808="Same Day",1,0)</f>
        <v>0</v>
      </c>
      <c r="K6807" s="6" t="n">
        <f aca="false">IF(1_Data_EDA!C6808="Corporate",1,0)</f>
        <v>1</v>
      </c>
      <c r="L6807" s="6" t="n">
        <f aca="false">IF(1_Data_EDA!C6808="Home Office",1,0)</f>
        <v>0</v>
      </c>
      <c r="M6807" s="6" t="n">
        <f aca="false">IF(1_Data_EDA!D6808="Europe",1,0)</f>
        <v>0</v>
      </c>
      <c r="N6807" s="6" t="n">
        <f aca="false">IF(1_Data_EDA!D6808="LATAM",1,0)</f>
        <v>0</v>
      </c>
      <c r="O6807" s="6" t="n">
        <f aca="false">IF(1_Data_EDA!D6808="Pacific Asia",1,0)</f>
        <v>0</v>
      </c>
      <c r="P6807" s="6" t="n">
        <f aca="false">IF(1_Data_EDA!D6808="USCA",1,0)</f>
        <v>1</v>
      </c>
      <c r="Q6807" s="6" t="n">
        <f aca="false">IF(C6807&gt;MEDIAN(C$5:C$8004),1,0)</f>
        <v>1</v>
      </c>
      <c r="R6807" s="6" t="n">
        <f aca="false">IF(D6807&gt;2,1,0)</f>
        <v>1</v>
      </c>
    </row>
    <row r="6808" customFormat="false" ht="15" hidden="false" customHeight="true" outlineLevel="0" collapsed="false">
      <c r="A6808" s="6" t="n">
        <f aca="false">1_Data_EDA!O6809</f>
        <v>0</v>
      </c>
      <c r="B6808" s="6" t="n">
        <f aca="false">1_Data_EDA!H6809</f>
        <v>4</v>
      </c>
      <c r="C6808" s="7" t="n">
        <f aca="false">1_Data_EDA!I6809</f>
        <v>299.980011</v>
      </c>
      <c r="D6808" s="6" t="n">
        <f aca="false">1_Data_EDA!J6809</f>
        <v>1</v>
      </c>
      <c r="E6808" s="7" t="n">
        <f aca="false">1_Data_EDA!K6809</f>
        <v>299.980011</v>
      </c>
      <c r="F6808" s="7" t="n">
        <f aca="false">1_Data_EDA!L6809</f>
        <v>12</v>
      </c>
      <c r="G6808" s="8" t="n">
        <f aca="false">1_Data_EDA!M6809</f>
        <v>0.039999999</v>
      </c>
      <c r="H6808" s="6" t="n">
        <f aca="false">IF(1_Data_EDA!B6809="First Class",1,0)</f>
        <v>0</v>
      </c>
      <c r="I6808" s="6" t="n">
        <f aca="false">IF(1_Data_EDA!B6809="Second Class",1,0)</f>
        <v>0</v>
      </c>
      <c r="J6808" s="6" t="n">
        <f aca="false">IF(1_Data_EDA!B6809="Same Day",1,0)</f>
        <v>0</v>
      </c>
      <c r="K6808" s="6" t="n">
        <f aca="false">IF(1_Data_EDA!C6809="Corporate",1,0)</f>
        <v>0</v>
      </c>
      <c r="L6808" s="6" t="n">
        <f aca="false">IF(1_Data_EDA!C6809="Home Office",1,0)</f>
        <v>0</v>
      </c>
      <c r="M6808" s="6" t="n">
        <f aca="false">IF(1_Data_EDA!D6809="Europe",1,0)</f>
        <v>0</v>
      </c>
      <c r="N6808" s="6" t="n">
        <f aca="false">IF(1_Data_EDA!D6809="LATAM",1,0)</f>
        <v>1</v>
      </c>
      <c r="O6808" s="6" t="n">
        <f aca="false">IF(1_Data_EDA!D6809="Pacific Asia",1,0)</f>
        <v>0</v>
      </c>
      <c r="P6808" s="6" t="n">
        <f aca="false">IF(1_Data_EDA!D6809="USCA",1,0)</f>
        <v>0</v>
      </c>
      <c r="Q6808" s="6" t="n">
        <f aca="false">IF(C6808&gt;MEDIAN(C$5:C$8004),1,0)</f>
        <v>1</v>
      </c>
      <c r="R6808" s="6" t="n">
        <f aca="false">IF(D6808&gt;2,1,0)</f>
        <v>0</v>
      </c>
    </row>
    <row r="6809" customFormat="false" ht="15" hidden="false" customHeight="true" outlineLevel="0" collapsed="false">
      <c r="A6809" s="6" t="n">
        <f aca="false">1_Data_EDA!O6810</f>
        <v>1</v>
      </c>
      <c r="B6809" s="6" t="n">
        <f aca="false">1_Data_EDA!H6810</f>
        <v>4</v>
      </c>
      <c r="C6809" s="7" t="n">
        <f aca="false">1_Data_EDA!I6810</f>
        <v>129.9900055</v>
      </c>
      <c r="D6809" s="6" t="n">
        <f aca="false">1_Data_EDA!J6810</f>
        <v>1</v>
      </c>
      <c r="E6809" s="7" t="n">
        <f aca="false">1_Data_EDA!K6810</f>
        <v>129.9900055</v>
      </c>
      <c r="F6809" s="7" t="n">
        <f aca="false">1_Data_EDA!L6810</f>
        <v>6.5</v>
      </c>
      <c r="G6809" s="8" t="n">
        <f aca="false">1_Data_EDA!M6810</f>
        <v>0.050000001</v>
      </c>
      <c r="H6809" s="6" t="n">
        <f aca="false">IF(1_Data_EDA!B6810="First Class",1,0)</f>
        <v>0</v>
      </c>
      <c r="I6809" s="6" t="n">
        <f aca="false">IF(1_Data_EDA!B6810="Second Class",1,0)</f>
        <v>0</v>
      </c>
      <c r="J6809" s="6" t="n">
        <f aca="false">IF(1_Data_EDA!B6810="Same Day",1,0)</f>
        <v>0</v>
      </c>
      <c r="K6809" s="6" t="n">
        <f aca="false">IF(1_Data_EDA!C6810="Corporate",1,0)</f>
        <v>0</v>
      </c>
      <c r="L6809" s="6" t="n">
        <f aca="false">IF(1_Data_EDA!C6810="Home Office",1,0)</f>
        <v>0</v>
      </c>
      <c r="M6809" s="6" t="n">
        <f aca="false">IF(1_Data_EDA!D6810="Europe",1,0)</f>
        <v>0</v>
      </c>
      <c r="N6809" s="6" t="n">
        <f aca="false">IF(1_Data_EDA!D6810="LATAM",1,0)</f>
        <v>0</v>
      </c>
      <c r="O6809" s="6" t="n">
        <f aca="false">IF(1_Data_EDA!D6810="Pacific Asia",1,0)</f>
        <v>1</v>
      </c>
      <c r="P6809" s="6" t="n">
        <f aca="false">IF(1_Data_EDA!D6810="USCA",1,0)</f>
        <v>0</v>
      </c>
      <c r="Q6809" s="6" t="n">
        <f aca="false">IF(C6809&gt;MEDIAN(C$5:C$8004),1,0)</f>
        <v>1</v>
      </c>
      <c r="R6809" s="6" t="n">
        <f aca="false">IF(D6809&gt;2,1,0)</f>
        <v>0</v>
      </c>
    </row>
    <row r="6810" customFormat="false" ht="15" hidden="false" customHeight="true" outlineLevel="0" collapsed="false">
      <c r="A6810" s="6" t="n">
        <f aca="false">1_Data_EDA!O6811</f>
        <v>0</v>
      </c>
      <c r="B6810" s="6" t="n">
        <f aca="false">1_Data_EDA!H6811</f>
        <v>4</v>
      </c>
      <c r="C6810" s="7" t="n">
        <f aca="false">1_Data_EDA!I6811</f>
        <v>99.98999786</v>
      </c>
      <c r="D6810" s="6" t="n">
        <f aca="false">1_Data_EDA!J6811</f>
        <v>5</v>
      </c>
      <c r="E6810" s="7" t="n">
        <f aca="false">1_Data_EDA!K6811</f>
        <v>499.9500122</v>
      </c>
      <c r="F6810" s="7" t="n">
        <f aca="false">1_Data_EDA!L6811</f>
        <v>124.9899979</v>
      </c>
      <c r="G6810" s="8" t="n">
        <f aca="false">1_Data_EDA!M6811</f>
        <v>0.25</v>
      </c>
      <c r="H6810" s="6" t="n">
        <f aca="false">IF(1_Data_EDA!B6811="First Class",1,0)</f>
        <v>0</v>
      </c>
      <c r="I6810" s="6" t="n">
        <f aca="false">IF(1_Data_EDA!B6811="Second Class",1,0)</f>
        <v>0</v>
      </c>
      <c r="J6810" s="6" t="n">
        <f aca="false">IF(1_Data_EDA!B6811="Same Day",1,0)</f>
        <v>0</v>
      </c>
      <c r="K6810" s="6" t="n">
        <f aca="false">IF(1_Data_EDA!C6811="Corporate",1,0)</f>
        <v>0</v>
      </c>
      <c r="L6810" s="6" t="n">
        <f aca="false">IF(1_Data_EDA!C6811="Home Office",1,0)</f>
        <v>0</v>
      </c>
      <c r="M6810" s="6" t="n">
        <f aca="false">IF(1_Data_EDA!D6811="Europe",1,0)</f>
        <v>1</v>
      </c>
      <c r="N6810" s="6" t="n">
        <f aca="false">IF(1_Data_EDA!D6811="LATAM",1,0)</f>
        <v>0</v>
      </c>
      <c r="O6810" s="6" t="n">
        <f aca="false">IF(1_Data_EDA!D6811="Pacific Asia",1,0)</f>
        <v>0</v>
      </c>
      <c r="P6810" s="6" t="n">
        <f aca="false">IF(1_Data_EDA!D6811="USCA",1,0)</f>
        <v>0</v>
      </c>
      <c r="Q6810" s="6" t="n">
        <f aca="false">IF(C6810&gt;MEDIAN(C$5:C$8004),1,0)</f>
        <v>1</v>
      </c>
      <c r="R6810" s="6" t="n">
        <f aca="false">IF(D6810&gt;2,1,0)</f>
        <v>1</v>
      </c>
    </row>
    <row r="6811" customFormat="false" ht="15" hidden="false" customHeight="true" outlineLevel="0" collapsed="false">
      <c r="A6811" s="6" t="n">
        <f aca="false">1_Data_EDA!O6812</f>
        <v>0</v>
      </c>
      <c r="B6811" s="6" t="n">
        <f aca="false">1_Data_EDA!H6812</f>
        <v>4</v>
      </c>
      <c r="C6811" s="7" t="n">
        <f aca="false">1_Data_EDA!I6812</f>
        <v>39.99000168</v>
      </c>
      <c r="D6811" s="6" t="n">
        <f aca="false">1_Data_EDA!J6812</f>
        <v>5</v>
      </c>
      <c r="E6811" s="7" t="n">
        <f aca="false">1_Data_EDA!K6812</f>
        <v>199.9499969</v>
      </c>
      <c r="F6811" s="7" t="n">
        <f aca="false">1_Data_EDA!L6812</f>
        <v>31.98999977</v>
      </c>
      <c r="G6811" s="8" t="n">
        <f aca="false">1_Data_EDA!M6812</f>
        <v>0.159999996</v>
      </c>
      <c r="H6811" s="6" t="n">
        <f aca="false">IF(1_Data_EDA!B6812="First Class",1,0)</f>
        <v>0</v>
      </c>
      <c r="I6811" s="6" t="n">
        <f aca="false">IF(1_Data_EDA!B6812="Second Class",1,0)</f>
        <v>0</v>
      </c>
      <c r="J6811" s="6" t="n">
        <f aca="false">IF(1_Data_EDA!B6812="Same Day",1,0)</f>
        <v>0</v>
      </c>
      <c r="K6811" s="6" t="n">
        <f aca="false">IF(1_Data_EDA!C6812="Corporate",1,0)</f>
        <v>1</v>
      </c>
      <c r="L6811" s="6" t="n">
        <f aca="false">IF(1_Data_EDA!C6812="Home Office",1,0)</f>
        <v>0</v>
      </c>
      <c r="M6811" s="6" t="n">
        <f aca="false">IF(1_Data_EDA!D6812="Europe",1,0)</f>
        <v>1</v>
      </c>
      <c r="N6811" s="6" t="n">
        <f aca="false">IF(1_Data_EDA!D6812="LATAM",1,0)</f>
        <v>0</v>
      </c>
      <c r="O6811" s="6" t="n">
        <f aca="false">IF(1_Data_EDA!D6812="Pacific Asia",1,0)</f>
        <v>0</v>
      </c>
      <c r="P6811" s="6" t="n">
        <f aca="false">IF(1_Data_EDA!D6812="USCA",1,0)</f>
        <v>0</v>
      </c>
      <c r="Q6811" s="6" t="n">
        <f aca="false">IF(C6811&gt;MEDIAN(C$5:C$8004),1,0)</f>
        <v>0</v>
      </c>
      <c r="R6811" s="6" t="n">
        <f aca="false">IF(D6811&gt;2,1,0)</f>
        <v>1</v>
      </c>
    </row>
    <row r="6812" customFormat="false" ht="15" hidden="false" customHeight="true" outlineLevel="0" collapsed="false">
      <c r="A6812" s="6" t="n">
        <f aca="false">1_Data_EDA!O6813</f>
        <v>1</v>
      </c>
      <c r="B6812" s="6" t="n">
        <f aca="false">1_Data_EDA!H6813</f>
        <v>4</v>
      </c>
      <c r="C6812" s="7" t="n">
        <f aca="false">1_Data_EDA!I6813</f>
        <v>109.9899979</v>
      </c>
      <c r="D6812" s="6" t="n">
        <f aca="false">1_Data_EDA!J6813</f>
        <v>1</v>
      </c>
      <c r="E6812" s="7" t="n">
        <f aca="false">1_Data_EDA!K6813</f>
        <v>109.9899979</v>
      </c>
      <c r="F6812" s="7" t="n">
        <f aca="false">1_Data_EDA!L6813</f>
        <v>4.400000095</v>
      </c>
      <c r="G6812" s="8" t="n">
        <f aca="false">1_Data_EDA!M6813</f>
        <v>0.039999999</v>
      </c>
      <c r="H6812" s="6" t="n">
        <f aca="false">IF(1_Data_EDA!B6813="First Class",1,0)</f>
        <v>0</v>
      </c>
      <c r="I6812" s="6" t="n">
        <f aca="false">IF(1_Data_EDA!B6813="Second Class",1,0)</f>
        <v>0</v>
      </c>
      <c r="J6812" s="6" t="n">
        <f aca="false">IF(1_Data_EDA!B6813="Same Day",1,0)</f>
        <v>0</v>
      </c>
      <c r="K6812" s="6" t="n">
        <f aca="false">IF(1_Data_EDA!C6813="Corporate",1,0)</f>
        <v>1</v>
      </c>
      <c r="L6812" s="6" t="n">
        <f aca="false">IF(1_Data_EDA!C6813="Home Office",1,0)</f>
        <v>0</v>
      </c>
      <c r="M6812" s="6" t="n">
        <f aca="false">IF(1_Data_EDA!D6813="Europe",1,0)</f>
        <v>0</v>
      </c>
      <c r="N6812" s="6" t="n">
        <f aca="false">IF(1_Data_EDA!D6813="LATAM",1,0)</f>
        <v>1</v>
      </c>
      <c r="O6812" s="6" t="n">
        <f aca="false">IF(1_Data_EDA!D6813="Pacific Asia",1,0)</f>
        <v>0</v>
      </c>
      <c r="P6812" s="6" t="n">
        <f aca="false">IF(1_Data_EDA!D6813="USCA",1,0)</f>
        <v>0</v>
      </c>
      <c r="Q6812" s="6" t="n">
        <f aca="false">IF(C6812&gt;MEDIAN(C$5:C$8004),1,0)</f>
        <v>1</v>
      </c>
      <c r="R6812" s="6" t="n">
        <f aca="false">IF(D6812&gt;2,1,0)</f>
        <v>0</v>
      </c>
    </row>
    <row r="6813" customFormat="false" ht="15" hidden="false" customHeight="true" outlineLevel="0" collapsed="false">
      <c r="A6813" s="6" t="n">
        <f aca="false">1_Data_EDA!O6814</f>
        <v>1</v>
      </c>
      <c r="B6813" s="6" t="n">
        <f aca="false">1_Data_EDA!H6814</f>
        <v>4</v>
      </c>
      <c r="C6813" s="7" t="n">
        <f aca="false">1_Data_EDA!I6814</f>
        <v>59.99000168</v>
      </c>
      <c r="D6813" s="6" t="n">
        <f aca="false">1_Data_EDA!J6814</f>
        <v>2</v>
      </c>
      <c r="E6813" s="7" t="n">
        <f aca="false">1_Data_EDA!K6814</f>
        <v>119.9800034</v>
      </c>
      <c r="F6813" s="7" t="n">
        <f aca="false">1_Data_EDA!L6814</f>
        <v>12</v>
      </c>
      <c r="G6813" s="8" t="n">
        <f aca="false">1_Data_EDA!M6814</f>
        <v>0.100000001</v>
      </c>
      <c r="H6813" s="6" t="n">
        <f aca="false">IF(1_Data_EDA!B6814="First Class",1,0)</f>
        <v>0</v>
      </c>
      <c r="I6813" s="6" t="n">
        <f aca="false">IF(1_Data_EDA!B6814="Second Class",1,0)</f>
        <v>0</v>
      </c>
      <c r="J6813" s="6" t="n">
        <f aca="false">IF(1_Data_EDA!B6814="Same Day",1,0)</f>
        <v>0</v>
      </c>
      <c r="K6813" s="6" t="n">
        <f aca="false">IF(1_Data_EDA!C6814="Corporate",1,0)</f>
        <v>1</v>
      </c>
      <c r="L6813" s="6" t="n">
        <f aca="false">IF(1_Data_EDA!C6814="Home Office",1,0)</f>
        <v>0</v>
      </c>
      <c r="M6813" s="6" t="n">
        <f aca="false">IF(1_Data_EDA!D6814="Europe",1,0)</f>
        <v>1</v>
      </c>
      <c r="N6813" s="6" t="n">
        <f aca="false">IF(1_Data_EDA!D6814="LATAM",1,0)</f>
        <v>0</v>
      </c>
      <c r="O6813" s="6" t="n">
        <f aca="false">IF(1_Data_EDA!D6814="Pacific Asia",1,0)</f>
        <v>0</v>
      </c>
      <c r="P6813" s="6" t="n">
        <f aca="false">IF(1_Data_EDA!D6814="USCA",1,0)</f>
        <v>0</v>
      </c>
      <c r="Q6813" s="6" t="n">
        <f aca="false">IF(C6813&gt;MEDIAN(C$5:C$8004),1,0)</f>
        <v>0</v>
      </c>
      <c r="R6813" s="6" t="n">
        <f aca="false">IF(D6813&gt;2,1,0)</f>
        <v>0</v>
      </c>
    </row>
    <row r="6814" customFormat="false" ht="15" hidden="false" customHeight="true" outlineLevel="0" collapsed="false">
      <c r="A6814" s="6" t="n">
        <f aca="false">1_Data_EDA!O6815</f>
        <v>1</v>
      </c>
      <c r="B6814" s="6" t="n">
        <f aca="false">1_Data_EDA!H6815</f>
        <v>4</v>
      </c>
      <c r="C6814" s="7" t="n">
        <f aca="false">1_Data_EDA!I6815</f>
        <v>59.99000168</v>
      </c>
      <c r="D6814" s="6" t="n">
        <f aca="false">1_Data_EDA!J6815</f>
        <v>1</v>
      </c>
      <c r="E6814" s="7" t="n">
        <f aca="false">1_Data_EDA!K6815</f>
        <v>59.99000168</v>
      </c>
      <c r="F6814" s="7" t="n">
        <f aca="false">1_Data_EDA!L6815</f>
        <v>1.799999952</v>
      </c>
      <c r="G6814" s="8" t="n">
        <f aca="false">1_Data_EDA!M6815</f>
        <v>0.029999999</v>
      </c>
      <c r="H6814" s="6" t="n">
        <f aca="false">IF(1_Data_EDA!B6815="First Class",1,0)</f>
        <v>0</v>
      </c>
      <c r="I6814" s="6" t="n">
        <f aca="false">IF(1_Data_EDA!B6815="Second Class",1,0)</f>
        <v>0</v>
      </c>
      <c r="J6814" s="6" t="n">
        <f aca="false">IF(1_Data_EDA!B6815="Same Day",1,0)</f>
        <v>0</v>
      </c>
      <c r="K6814" s="6" t="n">
        <f aca="false">IF(1_Data_EDA!C6815="Corporate",1,0)</f>
        <v>0</v>
      </c>
      <c r="L6814" s="6" t="n">
        <f aca="false">IF(1_Data_EDA!C6815="Home Office",1,0)</f>
        <v>1</v>
      </c>
      <c r="M6814" s="6" t="n">
        <f aca="false">IF(1_Data_EDA!D6815="Europe",1,0)</f>
        <v>0</v>
      </c>
      <c r="N6814" s="6" t="n">
        <f aca="false">IF(1_Data_EDA!D6815="LATAM",1,0)</f>
        <v>1</v>
      </c>
      <c r="O6814" s="6" t="n">
        <f aca="false">IF(1_Data_EDA!D6815="Pacific Asia",1,0)</f>
        <v>0</v>
      </c>
      <c r="P6814" s="6" t="n">
        <f aca="false">IF(1_Data_EDA!D6815="USCA",1,0)</f>
        <v>0</v>
      </c>
      <c r="Q6814" s="6" t="n">
        <f aca="false">IF(C6814&gt;MEDIAN(C$5:C$8004),1,0)</f>
        <v>0</v>
      </c>
      <c r="R6814" s="6" t="n">
        <f aca="false">IF(D6814&gt;2,1,0)</f>
        <v>0</v>
      </c>
    </row>
    <row r="6815" customFormat="false" ht="15" hidden="false" customHeight="true" outlineLevel="0" collapsed="false">
      <c r="A6815" s="6" t="n">
        <f aca="false">1_Data_EDA!O6816</f>
        <v>0</v>
      </c>
      <c r="B6815" s="6" t="n">
        <f aca="false">1_Data_EDA!H6816</f>
        <v>4</v>
      </c>
      <c r="C6815" s="7" t="n">
        <f aca="false">1_Data_EDA!I6816</f>
        <v>24.98999977</v>
      </c>
      <c r="D6815" s="6" t="n">
        <f aca="false">1_Data_EDA!J6816</f>
        <v>4</v>
      </c>
      <c r="E6815" s="7" t="n">
        <f aca="false">1_Data_EDA!K6816</f>
        <v>99.95999908</v>
      </c>
      <c r="F6815" s="7" t="n">
        <f aca="false">1_Data_EDA!L6816</f>
        <v>10</v>
      </c>
      <c r="G6815" s="8" t="n">
        <f aca="false">1_Data_EDA!M6816</f>
        <v>0.100000001</v>
      </c>
      <c r="H6815" s="6" t="n">
        <f aca="false">IF(1_Data_EDA!B6816="First Class",1,0)</f>
        <v>0</v>
      </c>
      <c r="I6815" s="6" t="n">
        <f aca="false">IF(1_Data_EDA!B6816="Second Class",1,0)</f>
        <v>0</v>
      </c>
      <c r="J6815" s="6" t="n">
        <f aca="false">IF(1_Data_EDA!B6816="Same Day",1,0)</f>
        <v>0</v>
      </c>
      <c r="K6815" s="6" t="n">
        <f aca="false">IF(1_Data_EDA!C6816="Corporate",1,0)</f>
        <v>0</v>
      </c>
      <c r="L6815" s="6" t="n">
        <f aca="false">IF(1_Data_EDA!C6816="Home Office",1,0)</f>
        <v>0</v>
      </c>
      <c r="M6815" s="6" t="n">
        <f aca="false">IF(1_Data_EDA!D6816="Europe",1,0)</f>
        <v>1</v>
      </c>
      <c r="N6815" s="6" t="n">
        <f aca="false">IF(1_Data_EDA!D6816="LATAM",1,0)</f>
        <v>0</v>
      </c>
      <c r="O6815" s="6" t="n">
        <f aca="false">IF(1_Data_EDA!D6816="Pacific Asia",1,0)</f>
        <v>0</v>
      </c>
      <c r="P6815" s="6" t="n">
        <f aca="false">IF(1_Data_EDA!D6816="USCA",1,0)</f>
        <v>0</v>
      </c>
      <c r="Q6815" s="6" t="n">
        <f aca="false">IF(C6815&gt;MEDIAN(C$5:C$8004),1,0)</f>
        <v>0</v>
      </c>
      <c r="R6815" s="6" t="n">
        <f aca="false">IF(D6815&gt;2,1,0)</f>
        <v>1</v>
      </c>
    </row>
    <row r="6816" customFormat="false" ht="15" hidden="false" customHeight="true" outlineLevel="0" collapsed="false">
      <c r="A6816" s="6" t="n">
        <f aca="false">1_Data_EDA!O6817</f>
        <v>0</v>
      </c>
      <c r="B6816" s="6" t="n">
        <f aca="false">1_Data_EDA!H6817</f>
        <v>2</v>
      </c>
      <c r="C6816" s="7" t="n">
        <f aca="false">1_Data_EDA!I6817</f>
        <v>49.97999954</v>
      </c>
      <c r="D6816" s="6" t="n">
        <f aca="false">1_Data_EDA!J6817</f>
        <v>1</v>
      </c>
      <c r="E6816" s="7" t="n">
        <f aca="false">1_Data_EDA!K6817</f>
        <v>49.97999954</v>
      </c>
      <c r="F6816" s="7" t="n">
        <f aca="false">1_Data_EDA!L6817</f>
        <v>6.5</v>
      </c>
      <c r="G6816" s="8" t="n">
        <f aca="false">1_Data_EDA!M6817</f>
        <v>0.129999995</v>
      </c>
      <c r="H6816" s="6" t="n">
        <f aca="false">IF(1_Data_EDA!B6817="First Class",1,0)</f>
        <v>0</v>
      </c>
      <c r="I6816" s="6" t="n">
        <f aca="false">IF(1_Data_EDA!B6817="Second Class",1,0)</f>
        <v>1</v>
      </c>
      <c r="J6816" s="6" t="n">
        <f aca="false">IF(1_Data_EDA!B6817="Same Day",1,0)</f>
        <v>0</v>
      </c>
      <c r="K6816" s="6" t="n">
        <f aca="false">IF(1_Data_EDA!C6817="Corporate",1,0)</f>
        <v>0</v>
      </c>
      <c r="L6816" s="6" t="n">
        <f aca="false">IF(1_Data_EDA!C6817="Home Office",1,0)</f>
        <v>0</v>
      </c>
      <c r="M6816" s="6" t="n">
        <f aca="false">IF(1_Data_EDA!D6817="Europe",1,0)</f>
        <v>0</v>
      </c>
      <c r="N6816" s="6" t="n">
        <f aca="false">IF(1_Data_EDA!D6817="LATAM",1,0)</f>
        <v>1</v>
      </c>
      <c r="O6816" s="6" t="n">
        <f aca="false">IF(1_Data_EDA!D6817="Pacific Asia",1,0)</f>
        <v>0</v>
      </c>
      <c r="P6816" s="6" t="n">
        <f aca="false">IF(1_Data_EDA!D6817="USCA",1,0)</f>
        <v>0</v>
      </c>
      <c r="Q6816" s="6" t="n">
        <f aca="false">IF(C6816&gt;MEDIAN(C$5:C$8004),1,0)</f>
        <v>0</v>
      </c>
      <c r="R6816" s="6" t="n">
        <f aca="false">IF(D6816&gt;2,1,0)</f>
        <v>0</v>
      </c>
    </row>
    <row r="6817" customFormat="false" ht="15" hidden="false" customHeight="true" outlineLevel="0" collapsed="false">
      <c r="A6817" s="6" t="n">
        <f aca="false">1_Data_EDA!O6818</f>
        <v>1</v>
      </c>
      <c r="B6817" s="6" t="n">
        <f aca="false">1_Data_EDA!H6818</f>
        <v>4</v>
      </c>
      <c r="C6817" s="7" t="n">
        <f aca="false">1_Data_EDA!I6818</f>
        <v>39.99000168</v>
      </c>
      <c r="D6817" s="6" t="n">
        <f aca="false">1_Data_EDA!J6818</f>
        <v>5</v>
      </c>
      <c r="E6817" s="7" t="n">
        <f aca="false">1_Data_EDA!K6818</f>
        <v>199.9499969</v>
      </c>
      <c r="F6817" s="7" t="n">
        <f aca="false">1_Data_EDA!L6818</f>
        <v>31.98999977</v>
      </c>
      <c r="G6817" s="8" t="n">
        <f aca="false">1_Data_EDA!M6818</f>
        <v>0.159999996</v>
      </c>
      <c r="H6817" s="6" t="n">
        <f aca="false">IF(1_Data_EDA!B6818="First Class",1,0)</f>
        <v>0</v>
      </c>
      <c r="I6817" s="6" t="n">
        <f aca="false">IF(1_Data_EDA!B6818="Second Class",1,0)</f>
        <v>0</v>
      </c>
      <c r="J6817" s="6" t="n">
        <f aca="false">IF(1_Data_EDA!B6818="Same Day",1,0)</f>
        <v>0</v>
      </c>
      <c r="K6817" s="6" t="n">
        <f aca="false">IF(1_Data_EDA!C6818="Corporate",1,0)</f>
        <v>0</v>
      </c>
      <c r="L6817" s="6" t="n">
        <f aca="false">IF(1_Data_EDA!C6818="Home Office",1,0)</f>
        <v>0</v>
      </c>
      <c r="M6817" s="6" t="n">
        <f aca="false">IF(1_Data_EDA!D6818="Europe",1,0)</f>
        <v>0</v>
      </c>
      <c r="N6817" s="6" t="n">
        <f aca="false">IF(1_Data_EDA!D6818="LATAM",1,0)</f>
        <v>0</v>
      </c>
      <c r="O6817" s="6" t="n">
        <f aca="false">IF(1_Data_EDA!D6818="Pacific Asia",1,0)</f>
        <v>1</v>
      </c>
      <c r="P6817" s="6" t="n">
        <f aca="false">IF(1_Data_EDA!D6818="USCA",1,0)</f>
        <v>0</v>
      </c>
      <c r="Q6817" s="6" t="n">
        <f aca="false">IF(C6817&gt;MEDIAN(C$5:C$8004),1,0)</f>
        <v>0</v>
      </c>
      <c r="R6817" s="6" t="n">
        <f aca="false">IF(D6817&gt;2,1,0)</f>
        <v>1</v>
      </c>
    </row>
    <row r="6818" customFormat="false" ht="15" hidden="false" customHeight="true" outlineLevel="0" collapsed="false">
      <c r="A6818" s="6" t="n">
        <f aca="false">1_Data_EDA!O6819</f>
        <v>0</v>
      </c>
      <c r="B6818" s="6" t="n">
        <f aca="false">1_Data_EDA!H6819</f>
        <v>4</v>
      </c>
      <c r="C6818" s="7" t="n">
        <f aca="false">1_Data_EDA!I6819</f>
        <v>99.98999786</v>
      </c>
      <c r="D6818" s="6" t="n">
        <f aca="false">1_Data_EDA!J6819</f>
        <v>1</v>
      </c>
      <c r="E6818" s="7" t="n">
        <f aca="false">1_Data_EDA!K6819</f>
        <v>99.98999786</v>
      </c>
      <c r="F6818" s="7" t="n">
        <f aca="false">1_Data_EDA!L6819</f>
        <v>9</v>
      </c>
      <c r="G6818" s="8" t="n">
        <f aca="false">1_Data_EDA!M6819</f>
        <v>0.090000004</v>
      </c>
      <c r="H6818" s="6" t="n">
        <f aca="false">IF(1_Data_EDA!B6819="First Class",1,0)</f>
        <v>0</v>
      </c>
      <c r="I6818" s="6" t="n">
        <f aca="false">IF(1_Data_EDA!B6819="Second Class",1,0)</f>
        <v>0</v>
      </c>
      <c r="J6818" s="6" t="n">
        <f aca="false">IF(1_Data_EDA!B6819="Same Day",1,0)</f>
        <v>0</v>
      </c>
      <c r="K6818" s="6" t="n">
        <f aca="false">IF(1_Data_EDA!C6819="Corporate",1,0)</f>
        <v>0</v>
      </c>
      <c r="L6818" s="6" t="n">
        <f aca="false">IF(1_Data_EDA!C6819="Home Office",1,0)</f>
        <v>0</v>
      </c>
      <c r="M6818" s="6" t="n">
        <f aca="false">IF(1_Data_EDA!D6819="Europe",1,0)</f>
        <v>1</v>
      </c>
      <c r="N6818" s="6" t="n">
        <f aca="false">IF(1_Data_EDA!D6819="LATAM",1,0)</f>
        <v>0</v>
      </c>
      <c r="O6818" s="6" t="n">
        <f aca="false">IF(1_Data_EDA!D6819="Pacific Asia",1,0)</f>
        <v>0</v>
      </c>
      <c r="P6818" s="6" t="n">
        <f aca="false">IF(1_Data_EDA!D6819="USCA",1,0)</f>
        <v>0</v>
      </c>
      <c r="Q6818" s="6" t="n">
        <f aca="false">IF(C6818&gt;MEDIAN(C$5:C$8004),1,0)</f>
        <v>1</v>
      </c>
      <c r="R6818" s="6" t="n">
        <f aca="false">IF(D6818&gt;2,1,0)</f>
        <v>0</v>
      </c>
    </row>
    <row r="6819" customFormat="false" ht="15" hidden="false" customHeight="true" outlineLevel="0" collapsed="false">
      <c r="A6819" s="6" t="n">
        <f aca="false">1_Data_EDA!O6820</f>
        <v>1</v>
      </c>
      <c r="B6819" s="6" t="n">
        <f aca="false">1_Data_EDA!H6820</f>
        <v>2</v>
      </c>
      <c r="C6819" s="7" t="n">
        <f aca="false">1_Data_EDA!I6820</f>
        <v>99.98999786</v>
      </c>
      <c r="D6819" s="6" t="n">
        <f aca="false">1_Data_EDA!J6820</f>
        <v>1</v>
      </c>
      <c r="E6819" s="7" t="n">
        <f aca="false">1_Data_EDA!K6820</f>
        <v>99.98999786</v>
      </c>
      <c r="F6819" s="7" t="n">
        <f aca="false">1_Data_EDA!L6820</f>
        <v>1</v>
      </c>
      <c r="G6819" s="8" t="n">
        <f aca="false">1_Data_EDA!M6820</f>
        <v>0.01</v>
      </c>
      <c r="H6819" s="6" t="n">
        <f aca="false">IF(1_Data_EDA!B6820="First Class",1,0)</f>
        <v>0</v>
      </c>
      <c r="I6819" s="6" t="n">
        <f aca="false">IF(1_Data_EDA!B6820="Second Class",1,0)</f>
        <v>1</v>
      </c>
      <c r="J6819" s="6" t="n">
        <f aca="false">IF(1_Data_EDA!B6820="Same Day",1,0)</f>
        <v>0</v>
      </c>
      <c r="K6819" s="6" t="n">
        <f aca="false">IF(1_Data_EDA!C6820="Corporate",1,0)</f>
        <v>0</v>
      </c>
      <c r="L6819" s="6" t="n">
        <f aca="false">IF(1_Data_EDA!C6820="Home Office",1,0)</f>
        <v>0</v>
      </c>
      <c r="M6819" s="6" t="n">
        <f aca="false">IF(1_Data_EDA!D6820="Europe",1,0)</f>
        <v>0</v>
      </c>
      <c r="N6819" s="6" t="n">
        <f aca="false">IF(1_Data_EDA!D6820="LATAM",1,0)</f>
        <v>0</v>
      </c>
      <c r="O6819" s="6" t="n">
        <f aca="false">IF(1_Data_EDA!D6820="Pacific Asia",1,0)</f>
        <v>1</v>
      </c>
      <c r="P6819" s="6" t="n">
        <f aca="false">IF(1_Data_EDA!D6820="USCA",1,0)</f>
        <v>0</v>
      </c>
      <c r="Q6819" s="6" t="n">
        <f aca="false">IF(C6819&gt;MEDIAN(C$5:C$8004),1,0)</f>
        <v>1</v>
      </c>
      <c r="R6819" s="6" t="n">
        <f aca="false">IF(D6819&gt;2,1,0)</f>
        <v>0</v>
      </c>
    </row>
    <row r="6820" customFormat="false" ht="15" hidden="false" customHeight="true" outlineLevel="0" collapsed="false">
      <c r="A6820" s="6" t="n">
        <f aca="false">1_Data_EDA!O6821</f>
        <v>1</v>
      </c>
      <c r="B6820" s="6" t="n">
        <f aca="false">1_Data_EDA!H6821</f>
        <v>4</v>
      </c>
      <c r="C6820" s="7" t="n">
        <f aca="false">1_Data_EDA!I6821</f>
        <v>357.1000061</v>
      </c>
      <c r="D6820" s="6" t="n">
        <f aca="false">1_Data_EDA!J6821</f>
        <v>1</v>
      </c>
      <c r="E6820" s="7" t="n">
        <f aca="false">1_Data_EDA!K6821</f>
        <v>357.1000061</v>
      </c>
      <c r="F6820" s="7" t="n">
        <f aca="false">1_Data_EDA!L6821</f>
        <v>7.139999866</v>
      </c>
      <c r="G6820" s="8" t="n">
        <f aca="false">1_Data_EDA!M6821</f>
        <v>0.02</v>
      </c>
      <c r="H6820" s="6" t="n">
        <f aca="false">IF(1_Data_EDA!B6821="First Class",1,0)</f>
        <v>0</v>
      </c>
      <c r="I6820" s="6" t="n">
        <f aca="false">IF(1_Data_EDA!B6821="Second Class",1,0)</f>
        <v>0</v>
      </c>
      <c r="J6820" s="6" t="n">
        <f aca="false">IF(1_Data_EDA!B6821="Same Day",1,0)</f>
        <v>0</v>
      </c>
      <c r="K6820" s="6" t="n">
        <f aca="false">IF(1_Data_EDA!C6821="Corporate",1,0)</f>
        <v>0</v>
      </c>
      <c r="L6820" s="6" t="n">
        <f aca="false">IF(1_Data_EDA!C6821="Home Office",1,0)</f>
        <v>0</v>
      </c>
      <c r="M6820" s="6" t="n">
        <f aca="false">IF(1_Data_EDA!D6821="Europe",1,0)</f>
        <v>1</v>
      </c>
      <c r="N6820" s="6" t="n">
        <f aca="false">IF(1_Data_EDA!D6821="LATAM",1,0)</f>
        <v>0</v>
      </c>
      <c r="O6820" s="6" t="n">
        <f aca="false">IF(1_Data_EDA!D6821="Pacific Asia",1,0)</f>
        <v>0</v>
      </c>
      <c r="P6820" s="6" t="n">
        <f aca="false">IF(1_Data_EDA!D6821="USCA",1,0)</f>
        <v>0</v>
      </c>
      <c r="Q6820" s="6" t="n">
        <f aca="false">IF(C6820&gt;MEDIAN(C$5:C$8004),1,0)</f>
        <v>1</v>
      </c>
      <c r="R6820" s="6" t="n">
        <f aca="false">IF(D6820&gt;2,1,0)</f>
        <v>0</v>
      </c>
    </row>
    <row r="6821" customFormat="false" ht="15" hidden="false" customHeight="true" outlineLevel="0" collapsed="false">
      <c r="A6821" s="6" t="n">
        <f aca="false">1_Data_EDA!O6822</f>
        <v>0</v>
      </c>
      <c r="B6821" s="6" t="n">
        <f aca="false">1_Data_EDA!H6822</f>
        <v>4</v>
      </c>
      <c r="C6821" s="7" t="n">
        <f aca="false">1_Data_EDA!I6822</f>
        <v>399.980011</v>
      </c>
      <c r="D6821" s="6" t="n">
        <f aca="false">1_Data_EDA!J6822</f>
        <v>1</v>
      </c>
      <c r="E6821" s="7" t="n">
        <f aca="false">1_Data_EDA!K6822</f>
        <v>399.980011</v>
      </c>
      <c r="F6821" s="7" t="n">
        <f aca="false">1_Data_EDA!L6822</f>
        <v>0</v>
      </c>
      <c r="G6821" s="8" t="n">
        <f aca="false">1_Data_EDA!M6822</f>
        <v>0</v>
      </c>
      <c r="H6821" s="6" t="n">
        <f aca="false">IF(1_Data_EDA!B6822="First Class",1,0)</f>
        <v>0</v>
      </c>
      <c r="I6821" s="6" t="n">
        <f aca="false">IF(1_Data_EDA!B6822="Second Class",1,0)</f>
        <v>0</v>
      </c>
      <c r="J6821" s="6" t="n">
        <f aca="false">IF(1_Data_EDA!B6822="Same Day",1,0)</f>
        <v>0</v>
      </c>
      <c r="K6821" s="6" t="n">
        <f aca="false">IF(1_Data_EDA!C6822="Corporate",1,0)</f>
        <v>0</v>
      </c>
      <c r="L6821" s="6" t="n">
        <f aca="false">IF(1_Data_EDA!C6822="Home Office",1,0)</f>
        <v>0</v>
      </c>
      <c r="M6821" s="6" t="n">
        <f aca="false">IF(1_Data_EDA!D6822="Europe",1,0)</f>
        <v>0</v>
      </c>
      <c r="N6821" s="6" t="n">
        <f aca="false">IF(1_Data_EDA!D6822="LATAM",1,0)</f>
        <v>0</v>
      </c>
      <c r="O6821" s="6" t="n">
        <f aca="false">IF(1_Data_EDA!D6822="Pacific Asia",1,0)</f>
        <v>0</v>
      </c>
      <c r="P6821" s="6" t="n">
        <f aca="false">IF(1_Data_EDA!D6822="USCA",1,0)</f>
        <v>1</v>
      </c>
      <c r="Q6821" s="6" t="n">
        <f aca="false">IF(C6821&gt;MEDIAN(C$5:C$8004),1,0)</f>
        <v>1</v>
      </c>
      <c r="R6821" s="6" t="n">
        <f aca="false">IF(D6821&gt;2,1,0)</f>
        <v>0</v>
      </c>
    </row>
    <row r="6822" customFormat="false" ht="15" hidden="false" customHeight="true" outlineLevel="0" collapsed="false">
      <c r="A6822" s="6" t="n">
        <f aca="false">1_Data_EDA!O6823</f>
        <v>1</v>
      </c>
      <c r="B6822" s="6" t="n">
        <f aca="false">1_Data_EDA!H6823</f>
        <v>1</v>
      </c>
      <c r="C6822" s="7" t="n">
        <f aca="false">1_Data_EDA!I6823</f>
        <v>129.9900055</v>
      </c>
      <c r="D6822" s="6" t="n">
        <f aca="false">1_Data_EDA!J6823</f>
        <v>1</v>
      </c>
      <c r="E6822" s="7" t="n">
        <f aca="false">1_Data_EDA!K6823</f>
        <v>129.9900055</v>
      </c>
      <c r="F6822" s="7" t="n">
        <f aca="false">1_Data_EDA!L6823</f>
        <v>32.5</v>
      </c>
      <c r="G6822" s="8" t="n">
        <f aca="false">1_Data_EDA!M6823</f>
        <v>0.25</v>
      </c>
      <c r="H6822" s="6" t="n">
        <f aca="false">IF(1_Data_EDA!B6823="First Class",1,0)</f>
        <v>1</v>
      </c>
      <c r="I6822" s="6" t="n">
        <f aca="false">IF(1_Data_EDA!B6823="Second Class",1,0)</f>
        <v>0</v>
      </c>
      <c r="J6822" s="6" t="n">
        <f aca="false">IF(1_Data_EDA!B6823="Same Day",1,0)</f>
        <v>0</v>
      </c>
      <c r="K6822" s="6" t="n">
        <f aca="false">IF(1_Data_EDA!C6823="Corporate",1,0)</f>
        <v>0</v>
      </c>
      <c r="L6822" s="6" t="n">
        <f aca="false">IF(1_Data_EDA!C6823="Home Office",1,0)</f>
        <v>0</v>
      </c>
      <c r="M6822" s="6" t="n">
        <f aca="false">IF(1_Data_EDA!D6823="Europe",1,0)</f>
        <v>0</v>
      </c>
      <c r="N6822" s="6" t="n">
        <f aca="false">IF(1_Data_EDA!D6823="LATAM",1,0)</f>
        <v>0</v>
      </c>
      <c r="O6822" s="6" t="n">
        <f aca="false">IF(1_Data_EDA!D6823="Pacific Asia",1,0)</f>
        <v>1</v>
      </c>
      <c r="P6822" s="6" t="n">
        <f aca="false">IF(1_Data_EDA!D6823="USCA",1,0)</f>
        <v>0</v>
      </c>
      <c r="Q6822" s="6" t="n">
        <f aca="false">IF(C6822&gt;MEDIAN(C$5:C$8004),1,0)</f>
        <v>1</v>
      </c>
      <c r="R6822" s="6" t="n">
        <f aca="false">IF(D6822&gt;2,1,0)</f>
        <v>0</v>
      </c>
    </row>
    <row r="6823" customFormat="false" ht="15" hidden="false" customHeight="true" outlineLevel="0" collapsed="false">
      <c r="A6823" s="6" t="n">
        <f aca="false">1_Data_EDA!O6824</f>
        <v>0</v>
      </c>
      <c r="B6823" s="6" t="n">
        <f aca="false">1_Data_EDA!H6824</f>
        <v>4</v>
      </c>
      <c r="C6823" s="7" t="n">
        <f aca="false">1_Data_EDA!I6824</f>
        <v>299.980011</v>
      </c>
      <c r="D6823" s="6" t="n">
        <f aca="false">1_Data_EDA!J6824</f>
        <v>1</v>
      </c>
      <c r="E6823" s="7" t="n">
        <f aca="false">1_Data_EDA!K6824</f>
        <v>299.980011</v>
      </c>
      <c r="F6823" s="7" t="n">
        <f aca="false">1_Data_EDA!L6824</f>
        <v>12</v>
      </c>
      <c r="G6823" s="8" t="n">
        <f aca="false">1_Data_EDA!M6824</f>
        <v>0.039999999</v>
      </c>
      <c r="H6823" s="6" t="n">
        <f aca="false">IF(1_Data_EDA!B6824="First Class",1,0)</f>
        <v>0</v>
      </c>
      <c r="I6823" s="6" t="n">
        <f aca="false">IF(1_Data_EDA!B6824="Second Class",1,0)</f>
        <v>0</v>
      </c>
      <c r="J6823" s="6" t="n">
        <f aca="false">IF(1_Data_EDA!B6824="Same Day",1,0)</f>
        <v>0</v>
      </c>
      <c r="K6823" s="6" t="n">
        <f aca="false">IF(1_Data_EDA!C6824="Corporate",1,0)</f>
        <v>0</v>
      </c>
      <c r="L6823" s="6" t="n">
        <f aca="false">IF(1_Data_EDA!C6824="Home Office",1,0)</f>
        <v>0</v>
      </c>
      <c r="M6823" s="6" t="n">
        <f aca="false">IF(1_Data_EDA!D6824="Europe",1,0)</f>
        <v>1</v>
      </c>
      <c r="N6823" s="6" t="n">
        <f aca="false">IF(1_Data_EDA!D6824="LATAM",1,0)</f>
        <v>0</v>
      </c>
      <c r="O6823" s="6" t="n">
        <f aca="false">IF(1_Data_EDA!D6824="Pacific Asia",1,0)</f>
        <v>0</v>
      </c>
      <c r="P6823" s="6" t="n">
        <f aca="false">IF(1_Data_EDA!D6824="USCA",1,0)</f>
        <v>0</v>
      </c>
      <c r="Q6823" s="6" t="n">
        <f aca="false">IF(C6823&gt;MEDIAN(C$5:C$8004),1,0)</f>
        <v>1</v>
      </c>
      <c r="R6823" s="6" t="n">
        <f aca="false">IF(D6823&gt;2,1,0)</f>
        <v>0</v>
      </c>
    </row>
    <row r="6824" customFormat="false" ht="15" hidden="false" customHeight="true" outlineLevel="0" collapsed="false">
      <c r="A6824" s="6" t="n">
        <f aca="false">1_Data_EDA!O6825</f>
        <v>0</v>
      </c>
      <c r="B6824" s="6" t="n">
        <f aca="false">1_Data_EDA!H6825</f>
        <v>4</v>
      </c>
      <c r="C6824" s="7" t="n">
        <f aca="false">1_Data_EDA!I6825</f>
        <v>59.99000168</v>
      </c>
      <c r="D6824" s="6" t="n">
        <f aca="false">1_Data_EDA!J6825</f>
        <v>5</v>
      </c>
      <c r="E6824" s="7" t="n">
        <f aca="false">1_Data_EDA!K6825</f>
        <v>299.9500122</v>
      </c>
      <c r="F6824" s="7" t="n">
        <f aca="false">1_Data_EDA!L6825</f>
        <v>59.99000168</v>
      </c>
      <c r="G6824" s="8" t="n">
        <f aca="false">1_Data_EDA!M6825</f>
        <v>0.200000003</v>
      </c>
      <c r="H6824" s="6" t="n">
        <f aca="false">IF(1_Data_EDA!B6825="First Class",1,0)</f>
        <v>0</v>
      </c>
      <c r="I6824" s="6" t="n">
        <f aca="false">IF(1_Data_EDA!B6825="Second Class",1,0)</f>
        <v>0</v>
      </c>
      <c r="J6824" s="6" t="n">
        <f aca="false">IF(1_Data_EDA!B6825="Same Day",1,0)</f>
        <v>0</v>
      </c>
      <c r="K6824" s="6" t="n">
        <f aca="false">IF(1_Data_EDA!C6825="Corporate",1,0)</f>
        <v>0</v>
      </c>
      <c r="L6824" s="6" t="n">
        <f aca="false">IF(1_Data_EDA!C6825="Home Office",1,0)</f>
        <v>0</v>
      </c>
      <c r="M6824" s="6" t="n">
        <f aca="false">IF(1_Data_EDA!D6825="Europe",1,0)</f>
        <v>0</v>
      </c>
      <c r="N6824" s="6" t="n">
        <f aca="false">IF(1_Data_EDA!D6825="LATAM",1,0)</f>
        <v>0</v>
      </c>
      <c r="O6824" s="6" t="n">
        <f aca="false">IF(1_Data_EDA!D6825="Pacific Asia",1,0)</f>
        <v>1</v>
      </c>
      <c r="P6824" s="6" t="n">
        <f aca="false">IF(1_Data_EDA!D6825="USCA",1,0)</f>
        <v>0</v>
      </c>
      <c r="Q6824" s="6" t="n">
        <f aca="false">IF(C6824&gt;MEDIAN(C$5:C$8004),1,0)</f>
        <v>0</v>
      </c>
      <c r="R6824" s="6" t="n">
        <f aca="false">IF(D6824&gt;2,1,0)</f>
        <v>1</v>
      </c>
    </row>
    <row r="6825" customFormat="false" ht="15" hidden="false" customHeight="true" outlineLevel="0" collapsed="false">
      <c r="A6825" s="6" t="n">
        <f aca="false">1_Data_EDA!O6826</f>
        <v>0</v>
      </c>
      <c r="B6825" s="6" t="n">
        <f aca="false">1_Data_EDA!H6826</f>
        <v>4</v>
      </c>
      <c r="C6825" s="7" t="n">
        <f aca="false">1_Data_EDA!I6826</f>
        <v>39.99000168</v>
      </c>
      <c r="D6825" s="6" t="n">
        <f aca="false">1_Data_EDA!J6826</f>
        <v>3</v>
      </c>
      <c r="E6825" s="7" t="n">
        <f aca="false">1_Data_EDA!K6826</f>
        <v>119.9700012</v>
      </c>
      <c r="F6825" s="7" t="n">
        <f aca="false">1_Data_EDA!L6826</f>
        <v>1.200000048</v>
      </c>
      <c r="G6825" s="8" t="n">
        <f aca="false">1_Data_EDA!M6826</f>
        <v>0.01</v>
      </c>
      <c r="H6825" s="6" t="n">
        <f aca="false">IF(1_Data_EDA!B6826="First Class",1,0)</f>
        <v>0</v>
      </c>
      <c r="I6825" s="6" t="n">
        <f aca="false">IF(1_Data_EDA!B6826="Second Class",1,0)</f>
        <v>0</v>
      </c>
      <c r="J6825" s="6" t="n">
        <f aca="false">IF(1_Data_EDA!B6826="Same Day",1,0)</f>
        <v>0</v>
      </c>
      <c r="K6825" s="6" t="n">
        <f aca="false">IF(1_Data_EDA!C6826="Corporate",1,0)</f>
        <v>0</v>
      </c>
      <c r="L6825" s="6" t="n">
        <f aca="false">IF(1_Data_EDA!C6826="Home Office",1,0)</f>
        <v>0</v>
      </c>
      <c r="M6825" s="6" t="n">
        <f aca="false">IF(1_Data_EDA!D6826="Europe",1,0)</f>
        <v>1</v>
      </c>
      <c r="N6825" s="6" t="n">
        <f aca="false">IF(1_Data_EDA!D6826="LATAM",1,0)</f>
        <v>0</v>
      </c>
      <c r="O6825" s="6" t="n">
        <f aca="false">IF(1_Data_EDA!D6826="Pacific Asia",1,0)</f>
        <v>0</v>
      </c>
      <c r="P6825" s="6" t="n">
        <f aca="false">IF(1_Data_EDA!D6826="USCA",1,0)</f>
        <v>0</v>
      </c>
      <c r="Q6825" s="6" t="n">
        <f aca="false">IF(C6825&gt;MEDIAN(C$5:C$8004),1,0)</f>
        <v>0</v>
      </c>
      <c r="R6825" s="6" t="n">
        <f aca="false">IF(D6825&gt;2,1,0)</f>
        <v>1</v>
      </c>
    </row>
    <row r="6826" customFormat="false" ht="15" hidden="false" customHeight="true" outlineLevel="0" collapsed="false">
      <c r="A6826" s="6" t="n">
        <f aca="false">1_Data_EDA!O6827</f>
        <v>1</v>
      </c>
      <c r="B6826" s="6" t="n">
        <f aca="false">1_Data_EDA!H6827</f>
        <v>2</v>
      </c>
      <c r="C6826" s="7" t="n">
        <f aca="false">1_Data_EDA!I6827</f>
        <v>49.97999954</v>
      </c>
      <c r="D6826" s="6" t="n">
        <f aca="false">1_Data_EDA!J6827</f>
        <v>4</v>
      </c>
      <c r="E6826" s="7" t="n">
        <f aca="false">1_Data_EDA!K6827</f>
        <v>199.9199982</v>
      </c>
      <c r="F6826" s="7" t="n">
        <f aca="false">1_Data_EDA!L6827</f>
        <v>10</v>
      </c>
      <c r="G6826" s="8" t="n">
        <f aca="false">1_Data_EDA!M6827</f>
        <v>0.050000001</v>
      </c>
      <c r="H6826" s="6" t="n">
        <f aca="false">IF(1_Data_EDA!B6827="First Class",1,0)</f>
        <v>0</v>
      </c>
      <c r="I6826" s="6" t="n">
        <f aca="false">IF(1_Data_EDA!B6827="Second Class",1,0)</f>
        <v>1</v>
      </c>
      <c r="J6826" s="6" t="n">
        <f aca="false">IF(1_Data_EDA!B6827="Same Day",1,0)</f>
        <v>0</v>
      </c>
      <c r="K6826" s="6" t="n">
        <f aca="false">IF(1_Data_EDA!C6827="Corporate",1,0)</f>
        <v>1</v>
      </c>
      <c r="L6826" s="6" t="n">
        <f aca="false">IF(1_Data_EDA!C6827="Home Office",1,0)</f>
        <v>0</v>
      </c>
      <c r="M6826" s="6" t="n">
        <f aca="false">IF(1_Data_EDA!D6827="Europe",1,0)</f>
        <v>0</v>
      </c>
      <c r="N6826" s="6" t="n">
        <f aca="false">IF(1_Data_EDA!D6827="LATAM",1,0)</f>
        <v>1</v>
      </c>
      <c r="O6826" s="6" t="n">
        <f aca="false">IF(1_Data_EDA!D6827="Pacific Asia",1,0)</f>
        <v>0</v>
      </c>
      <c r="P6826" s="6" t="n">
        <f aca="false">IF(1_Data_EDA!D6827="USCA",1,0)</f>
        <v>0</v>
      </c>
      <c r="Q6826" s="6" t="n">
        <f aca="false">IF(C6826&gt;MEDIAN(C$5:C$8004),1,0)</f>
        <v>0</v>
      </c>
      <c r="R6826" s="6" t="n">
        <f aca="false">IF(D6826&gt;2,1,0)</f>
        <v>1</v>
      </c>
    </row>
    <row r="6827" customFormat="false" ht="15" hidden="false" customHeight="true" outlineLevel="0" collapsed="false">
      <c r="A6827" s="6" t="n">
        <f aca="false">1_Data_EDA!O6828</f>
        <v>0</v>
      </c>
      <c r="B6827" s="6" t="n">
        <f aca="false">1_Data_EDA!H6828</f>
        <v>4</v>
      </c>
      <c r="C6827" s="7" t="n">
        <f aca="false">1_Data_EDA!I6828</f>
        <v>129.9900055</v>
      </c>
      <c r="D6827" s="6" t="n">
        <f aca="false">1_Data_EDA!J6828</f>
        <v>1</v>
      </c>
      <c r="E6827" s="7" t="n">
        <f aca="false">1_Data_EDA!K6828</f>
        <v>129.9900055</v>
      </c>
      <c r="F6827" s="7" t="n">
        <f aca="false">1_Data_EDA!L6828</f>
        <v>19.5</v>
      </c>
      <c r="G6827" s="8" t="n">
        <f aca="false">1_Data_EDA!M6828</f>
        <v>0.150000006</v>
      </c>
      <c r="H6827" s="6" t="n">
        <f aca="false">IF(1_Data_EDA!B6828="First Class",1,0)</f>
        <v>0</v>
      </c>
      <c r="I6827" s="6" t="n">
        <f aca="false">IF(1_Data_EDA!B6828="Second Class",1,0)</f>
        <v>0</v>
      </c>
      <c r="J6827" s="6" t="n">
        <f aca="false">IF(1_Data_EDA!B6828="Same Day",1,0)</f>
        <v>0</v>
      </c>
      <c r="K6827" s="6" t="n">
        <f aca="false">IF(1_Data_EDA!C6828="Corporate",1,0)</f>
        <v>0</v>
      </c>
      <c r="L6827" s="6" t="n">
        <f aca="false">IF(1_Data_EDA!C6828="Home Office",1,0)</f>
        <v>0</v>
      </c>
      <c r="M6827" s="6" t="n">
        <f aca="false">IF(1_Data_EDA!D6828="Europe",1,0)</f>
        <v>1</v>
      </c>
      <c r="N6827" s="6" t="n">
        <f aca="false">IF(1_Data_EDA!D6828="LATAM",1,0)</f>
        <v>0</v>
      </c>
      <c r="O6827" s="6" t="n">
        <f aca="false">IF(1_Data_EDA!D6828="Pacific Asia",1,0)</f>
        <v>0</v>
      </c>
      <c r="P6827" s="6" t="n">
        <f aca="false">IF(1_Data_EDA!D6828="USCA",1,0)</f>
        <v>0</v>
      </c>
      <c r="Q6827" s="6" t="n">
        <f aca="false">IF(C6827&gt;MEDIAN(C$5:C$8004),1,0)</f>
        <v>1</v>
      </c>
      <c r="R6827" s="6" t="n">
        <f aca="false">IF(D6827&gt;2,1,0)</f>
        <v>0</v>
      </c>
    </row>
    <row r="6828" customFormat="false" ht="15" hidden="false" customHeight="true" outlineLevel="0" collapsed="false">
      <c r="A6828" s="6" t="n">
        <f aca="false">1_Data_EDA!O6829</f>
        <v>0</v>
      </c>
      <c r="B6828" s="6" t="n">
        <f aca="false">1_Data_EDA!H6829</f>
        <v>4</v>
      </c>
      <c r="C6828" s="7" t="n">
        <f aca="false">1_Data_EDA!I6829</f>
        <v>129.9900055</v>
      </c>
      <c r="D6828" s="6" t="n">
        <f aca="false">1_Data_EDA!J6829</f>
        <v>1</v>
      </c>
      <c r="E6828" s="7" t="n">
        <f aca="false">1_Data_EDA!K6829</f>
        <v>129.9900055</v>
      </c>
      <c r="F6828" s="7" t="n">
        <f aca="false">1_Data_EDA!L6829</f>
        <v>6.5</v>
      </c>
      <c r="G6828" s="8" t="n">
        <f aca="false">1_Data_EDA!M6829</f>
        <v>0.050000001</v>
      </c>
      <c r="H6828" s="6" t="n">
        <f aca="false">IF(1_Data_EDA!B6829="First Class",1,0)</f>
        <v>0</v>
      </c>
      <c r="I6828" s="6" t="n">
        <f aca="false">IF(1_Data_EDA!B6829="Second Class",1,0)</f>
        <v>0</v>
      </c>
      <c r="J6828" s="6" t="n">
        <f aca="false">IF(1_Data_EDA!B6829="Same Day",1,0)</f>
        <v>0</v>
      </c>
      <c r="K6828" s="6" t="n">
        <f aca="false">IF(1_Data_EDA!C6829="Corporate",1,0)</f>
        <v>1</v>
      </c>
      <c r="L6828" s="6" t="n">
        <f aca="false">IF(1_Data_EDA!C6829="Home Office",1,0)</f>
        <v>0</v>
      </c>
      <c r="M6828" s="6" t="n">
        <f aca="false">IF(1_Data_EDA!D6829="Europe",1,0)</f>
        <v>0</v>
      </c>
      <c r="N6828" s="6" t="n">
        <f aca="false">IF(1_Data_EDA!D6829="LATAM",1,0)</f>
        <v>1</v>
      </c>
      <c r="O6828" s="6" t="n">
        <f aca="false">IF(1_Data_EDA!D6829="Pacific Asia",1,0)</f>
        <v>0</v>
      </c>
      <c r="P6828" s="6" t="n">
        <f aca="false">IF(1_Data_EDA!D6829="USCA",1,0)</f>
        <v>0</v>
      </c>
      <c r="Q6828" s="6" t="n">
        <f aca="false">IF(C6828&gt;MEDIAN(C$5:C$8004),1,0)</f>
        <v>1</v>
      </c>
      <c r="R6828" s="6" t="n">
        <f aca="false">IF(D6828&gt;2,1,0)</f>
        <v>0</v>
      </c>
    </row>
    <row r="6829" customFormat="false" ht="15" hidden="false" customHeight="true" outlineLevel="0" collapsed="false">
      <c r="A6829" s="6" t="n">
        <f aca="false">1_Data_EDA!O6830</f>
        <v>0</v>
      </c>
      <c r="B6829" s="6" t="n">
        <f aca="false">1_Data_EDA!H6830</f>
        <v>4</v>
      </c>
      <c r="C6829" s="7" t="n">
        <f aca="false">1_Data_EDA!I6830</f>
        <v>49.97999954</v>
      </c>
      <c r="D6829" s="6" t="n">
        <f aca="false">1_Data_EDA!J6830</f>
        <v>4</v>
      </c>
      <c r="E6829" s="7" t="n">
        <f aca="false">1_Data_EDA!K6830</f>
        <v>199.9199982</v>
      </c>
      <c r="F6829" s="7" t="n">
        <f aca="false">1_Data_EDA!L6830</f>
        <v>6</v>
      </c>
      <c r="G6829" s="8" t="n">
        <f aca="false">1_Data_EDA!M6830</f>
        <v>0.029999999</v>
      </c>
      <c r="H6829" s="6" t="n">
        <f aca="false">IF(1_Data_EDA!B6830="First Class",1,0)</f>
        <v>0</v>
      </c>
      <c r="I6829" s="6" t="n">
        <f aca="false">IF(1_Data_EDA!B6830="Second Class",1,0)</f>
        <v>0</v>
      </c>
      <c r="J6829" s="6" t="n">
        <f aca="false">IF(1_Data_EDA!B6830="Same Day",1,0)</f>
        <v>0</v>
      </c>
      <c r="K6829" s="6" t="n">
        <f aca="false">IF(1_Data_EDA!C6830="Corporate",1,0)</f>
        <v>0</v>
      </c>
      <c r="L6829" s="6" t="n">
        <f aca="false">IF(1_Data_EDA!C6830="Home Office",1,0)</f>
        <v>0</v>
      </c>
      <c r="M6829" s="6" t="n">
        <f aca="false">IF(1_Data_EDA!D6830="Europe",1,0)</f>
        <v>0</v>
      </c>
      <c r="N6829" s="6" t="n">
        <f aca="false">IF(1_Data_EDA!D6830="LATAM",1,0)</f>
        <v>0</v>
      </c>
      <c r="O6829" s="6" t="n">
        <f aca="false">IF(1_Data_EDA!D6830="Pacific Asia",1,0)</f>
        <v>0</v>
      </c>
      <c r="P6829" s="6" t="n">
        <f aca="false">IF(1_Data_EDA!D6830="USCA",1,0)</f>
        <v>1</v>
      </c>
      <c r="Q6829" s="6" t="n">
        <f aca="false">IF(C6829&gt;MEDIAN(C$5:C$8004),1,0)</f>
        <v>0</v>
      </c>
      <c r="R6829" s="6" t="n">
        <f aca="false">IF(D6829&gt;2,1,0)</f>
        <v>1</v>
      </c>
    </row>
    <row r="6830" customFormat="false" ht="15" hidden="false" customHeight="true" outlineLevel="0" collapsed="false">
      <c r="A6830" s="6" t="n">
        <f aca="false">1_Data_EDA!O6831</f>
        <v>1</v>
      </c>
      <c r="B6830" s="6" t="n">
        <f aca="false">1_Data_EDA!H6831</f>
        <v>4</v>
      </c>
      <c r="C6830" s="7" t="n">
        <f aca="false">1_Data_EDA!I6831</f>
        <v>99.98999786</v>
      </c>
      <c r="D6830" s="6" t="n">
        <f aca="false">1_Data_EDA!J6831</f>
        <v>4</v>
      </c>
      <c r="E6830" s="7" t="n">
        <f aca="false">1_Data_EDA!K6831</f>
        <v>399.9599915</v>
      </c>
      <c r="F6830" s="7" t="n">
        <f aca="false">1_Data_EDA!L6831</f>
        <v>0</v>
      </c>
      <c r="G6830" s="8" t="n">
        <f aca="false">1_Data_EDA!M6831</f>
        <v>0</v>
      </c>
      <c r="H6830" s="6" t="n">
        <f aca="false">IF(1_Data_EDA!B6831="First Class",1,0)</f>
        <v>0</v>
      </c>
      <c r="I6830" s="6" t="n">
        <f aca="false">IF(1_Data_EDA!B6831="Second Class",1,0)</f>
        <v>0</v>
      </c>
      <c r="J6830" s="6" t="n">
        <f aca="false">IF(1_Data_EDA!B6831="Same Day",1,0)</f>
        <v>0</v>
      </c>
      <c r="K6830" s="6" t="n">
        <f aca="false">IF(1_Data_EDA!C6831="Corporate",1,0)</f>
        <v>1</v>
      </c>
      <c r="L6830" s="6" t="n">
        <f aca="false">IF(1_Data_EDA!C6831="Home Office",1,0)</f>
        <v>0</v>
      </c>
      <c r="M6830" s="6" t="n">
        <f aca="false">IF(1_Data_EDA!D6831="Europe",1,0)</f>
        <v>1</v>
      </c>
      <c r="N6830" s="6" t="n">
        <f aca="false">IF(1_Data_EDA!D6831="LATAM",1,0)</f>
        <v>0</v>
      </c>
      <c r="O6830" s="6" t="n">
        <f aca="false">IF(1_Data_EDA!D6831="Pacific Asia",1,0)</f>
        <v>0</v>
      </c>
      <c r="P6830" s="6" t="n">
        <f aca="false">IF(1_Data_EDA!D6831="USCA",1,0)</f>
        <v>0</v>
      </c>
      <c r="Q6830" s="6" t="n">
        <f aca="false">IF(C6830&gt;MEDIAN(C$5:C$8004),1,0)</f>
        <v>1</v>
      </c>
      <c r="R6830" s="6" t="n">
        <f aca="false">IF(D6830&gt;2,1,0)</f>
        <v>1</v>
      </c>
    </row>
    <row r="6831" customFormat="false" ht="15" hidden="false" customHeight="true" outlineLevel="0" collapsed="false">
      <c r="A6831" s="6" t="n">
        <f aca="false">1_Data_EDA!O6832</f>
        <v>1</v>
      </c>
      <c r="B6831" s="6" t="n">
        <f aca="false">1_Data_EDA!H6832</f>
        <v>4</v>
      </c>
      <c r="C6831" s="7" t="n">
        <f aca="false">1_Data_EDA!I6832</f>
        <v>50</v>
      </c>
      <c r="D6831" s="6" t="n">
        <f aca="false">1_Data_EDA!J6832</f>
        <v>1</v>
      </c>
      <c r="E6831" s="7" t="n">
        <f aca="false">1_Data_EDA!K6832</f>
        <v>50</v>
      </c>
      <c r="F6831" s="7" t="n">
        <f aca="false">1_Data_EDA!L6832</f>
        <v>2.5</v>
      </c>
      <c r="G6831" s="8" t="n">
        <f aca="false">1_Data_EDA!M6832</f>
        <v>0.050000001</v>
      </c>
      <c r="H6831" s="6" t="n">
        <f aca="false">IF(1_Data_EDA!B6832="First Class",1,0)</f>
        <v>0</v>
      </c>
      <c r="I6831" s="6" t="n">
        <f aca="false">IF(1_Data_EDA!B6832="Second Class",1,0)</f>
        <v>0</v>
      </c>
      <c r="J6831" s="6" t="n">
        <f aca="false">IF(1_Data_EDA!B6832="Same Day",1,0)</f>
        <v>0</v>
      </c>
      <c r="K6831" s="6" t="n">
        <f aca="false">IF(1_Data_EDA!C6832="Corporate",1,0)</f>
        <v>0</v>
      </c>
      <c r="L6831" s="6" t="n">
        <f aca="false">IF(1_Data_EDA!C6832="Home Office",1,0)</f>
        <v>0</v>
      </c>
      <c r="M6831" s="6" t="n">
        <f aca="false">IF(1_Data_EDA!D6832="Europe",1,0)</f>
        <v>0</v>
      </c>
      <c r="N6831" s="6" t="n">
        <f aca="false">IF(1_Data_EDA!D6832="LATAM",1,0)</f>
        <v>1</v>
      </c>
      <c r="O6831" s="6" t="n">
        <f aca="false">IF(1_Data_EDA!D6832="Pacific Asia",1,0)</f>
        <v>0</v>
      </c>
      <c r="P6831" s="6" t="n">
        <f aca="false">IF(1_Data_EDA!D6832="USCA",1,0)</f>
        <v>0</v>
      </c>
      <c r="Q6831" s="6" t="n">
        <f aca="false">IF(C6831&gt;MEDIAN(C$5:C$8004),1,0)</f>
        <v>0</v>
      </c>
      <c r="R6831" s="6" t="n">
        <f aca="false">IF(D6831&gt;2,1,0)</f>
        <v>0</v>
      </c>
    </row>
    <row r="6832" customFormat="false" ht="15" hidden="false" customHeight="true" outlineLevel="0" collapsed="false">
      <c r="A6832" s="6" t="n">
        <f aca="false">1_Data_EDA!O6833</f>
        <v>1</v>
      </c>
      <c r="B6832" s="6" t="n">
        <f aca="false">1_Data_EDA!H6833</f>
        <v>1</v>
      </c>
      <c r="C6832" s="7" t="n">
        <f aca="false">1_Data_EDA!I6833</f>
        <v>129.9900055</v>
      </c>
      <c r="D6832" s="6" t="n">
        <f aca="false">1_Data_EDA!J6833</f>
        <v>1</v>
      </c>
      <c r="E6832" s="7" t="n">
        <f aca="false">1_Data_EDA!K6833</f>
        <v>129.9900055</v>
      </c>
      <c r="F6832" s="7" t="n">
        <f aca="false">1_Data_EDA!L6833</f>
        <v>9.100000381</v>
      </c>
      <c r="G6832" s="8" t="n">
        <f aca="false">1_Data_EDA!M6833</f>
        <v>0.07</v>
      </c>
      <c r="H6832" s="6" t="n">
        <f aca="false">IF(1_Data_EDA!B6833="First Class",1,0)</f>
        <v>1</v>
      </c>
      <c r="I6832" s="6" t="n">
        <f aca="false">IF(1_Data_EDA!B6833="Second Class",1,0)</f>
        <v>0</v>
      </c>
      <c r="J6832" s="6" t="n">
        <f aca="false">IF(1_Data_EDA!B6833="Same Day",1,0)</f>
        <v>0</v>
      </c>
      <c r="K6832" s="6" t="n">
        <f aca="false">IF(1_Data_EDA!C6833="Corporate",1,0)</f>
        <v>0</v>
      </c>
      <c r="L6832" s="6" t="n">
        <f aca="false">IF(1_Data_EDA!C6833="Home Office",1,0)</f>
        <v>0</v>
      </c>
      <c r="M6832" s="6" t="n">
        <f aca="false">IF(1_Data_EDA!D6833="Europe",1,0)</f>
        <v>0</v>
      </c>
      <c r="N6832" s="6" t="n">
        <f aca="false">IF(1_Data_EDA!D6833="LATAM",1,0)</f>
        <v>1</v>
      </c>
      <c r="O6832" s="6" t="n">
        <f aca="false">IF(1_Data_EDA!D6833="Pacific Asia",1,0)</f>
        <v>0</v>
      </c>
      <c r="P6832" s="6" t="n">
        <f aca="false">IF(1_Data_EDA!D6833="USCA",1,0)</f>
        <v>0</v>
      </c>
      <c r="Q6832" s="6" t="n">
        <f aca="false">IF(C6832&gt;MEDIAN(C$5:C$8004),1,0)</f>
        <v>1</v>
      </c>
      <c r="R6832" s="6" t="n">
        <f aca="false">IF(D6832&gt;2,1,0)</f>
        <v>0</v>
      </c>
    </row>
    <row r="6833" customFormat="false" ht="15" hidden="false" customHeight="true" outlineLevel="0" collapsed="false">
      <c r="A6833" s="6" t="n">
        <f aca="false">1_Data_EDA!O6834</f>
        <v>1</v>
      </c>
      <c r="B6833" s="6" t="n">
        <f aca="false">1_Data_EDA!H6834</f>
        <v>2</v>
      </c>
      <c r="C6833" s="7" t="n">
        <f aca="false">1_Data_EDA!I6834</f>
        <v>399.980011</v>
      </c>
      <c r="D6833" s="6" t="n">
        <f aca="false">1_Data_EDA!J6834</f>
        <v>1</v>
      </c>
      <c r="E6833" s="7" t="n">
        <f aca="false">1_Data_EDA!K6834</f>
        <v>399.980011</v>
      </c>
      <c r="F6833" s="7" t="n">
        <f aca="false">1_Data_EDA!L6834</f>
        <v>22</v>
      </c>
      <c r="G6833" s="8" t="n">
        <f aca="false">1_Data_EDA!M6834</f>
        <v>0.059999999</v>
      </c>
      <c r="H6833" s="6" t="n">
        <f aca="false">IF(1_Data_EDA!B6834="First Class",1,0)</f>
        <v>0</v>
      </c>
      <c r="I6833" s="6" t="n">
        <f aca="false">IF(1_Data_EDA!B6834="Second Class",1,0)</f>
        <v>1</v>
      </c>
      <c r="J6833" s="6" t="n">
        <f aca="false">IF(1_Data_EDA!B6834="Same Day",1,0)</f>
        <v>0</v>
      </c>
      <c r="K6833" s="6" t="n">
        <f aca="false">IF(1_Data_EDA!C6834="Corporate",1,0)</f>
        <v>0</v>
      </c>
      <c r="L6833" s="6" t="n">
        <f aca="false">IF(1_Data_EDA!C6834="Home Office",1,0)</f>
        <v>0</v>
      </c>
      <c r="M6833" s="6" t="n">
        <f aca="false">IF(1_Data_EDA!D6834="Europe",1,0)</f>
        <v>1</v>
      </c>
      <c r="N6833" s="6" t="n">
        <f aca="false">IF(1_Data_EDA!D6834="LATAM",1,0)</f>
        <v>0</v>
      </c>
      <c r="O6833" s="6" t="n">
        <f aca="false">IF(1_Data_EDA!D6834="Pacific Asia",1,0)</f>
        <v>0</v>
      </c>
      <c r="P6833" s="6" t="n">
        <f aca="false">IF(1_Data_EDA!D6834="USCA",1,0)</f>
        <v>0</v>
      </c>
      <c r="Q6833" s="6" t="n">
        <f aca="false">IF(C6833&gt;MEDIAN(C$5:C$8004),1,0)</f>
        <v>1</v>
      </c>
      <c r="R6833" s="6" t="n">
        <f aca="false">IF(D6833&gt;2,1,0)</f>
        <v>0</v>
      </c>
    </row>
    <row r="6834" customFormat="false" ht="15" hidden="false" customHeight="true" outlineLevel="0" collapsed="false">
      <c r="A6834" s="6" t="n">
        <f aca="false">1_Data_EDA!O6835</f>
        <v>1</v>
      </c>
      <c r="B6834" s="6" t="n">
        <f aca="false">1_Data_EDA!H6835</f>
        <v>4</v>
      </c>
      <c r="C6834" s="7" t="n">
        <f aca="false">1_Data_EDA!I6835</f>
        <v>129.9900055</v>
      </c>
      <c r="D6834" s="6" t="n">
        <f aca="false">1_Data_EDA!J6835</f>
        <v>1</v>
      </c>
      <c r="E6834" s="7" t="n">
        <f aca="false">1_Data_EDA!K6835</f>
        <v>129.9900055</v>
      </c>
      <c r="F6834" s="7" t="n">
        <f aca="false">1_Data_EDA!L6835</f>
        <v>7.150000095</v>
      </c>
      <c r="G6834" s="8" t="n">
        <f aca="false">1_Data_EDA!M6835</f>
        <v>0.059999999</v>
      </c>
      <c r="H6834" s="6" t="n">
        <f aca="false">IF(1_Data_EDA!B6835="First Class",1,0)</f>
        <v>0</v>
      </c>
      <c r="I6834" s="6" t="n">
        <f aca="false">IF(1_Data_EDA!B6835="Second Class",1,0)</f>
        <v>0</v>
      </c>
      <c r="J6834" s="6" t="n">
        <f aca="false">IF(1_Data_EDA!B6835="Same Day",1,0)</f>
        <v>0</v>
      </c>
      <c r="K6834" s="6" t="n">
        <f aca="false">IF(1_Data_EDA!C6835="Corporate",1,0)</f>
        <v>0</v>
      </c>
      <c r="L6834" s="6" t="n">
        <f aca="false">IF(1_Data_EDA!C6835="Home Office",1,0)</f>
        <v>0</v>
      </c>
      <c r="M6834" s="6" t="n">
        <f aca="false">IF(1_Data_EDA!D6835="Europe",1,0)</f>
        <v>0</v>
      </c>
      <c r="N6834" s="6" t="n">
        <f aca="false">IF(1_Data_EDA!D6835="LATAM",1,0)</f>
        <v>0</v>
      </c>
      <c r="O6834" s="6" t="n">
        <f aca="false">IF(1_Data_EDA!D6835="Pacific Asia",1,0)</f>
        <v>1</v>
      </c>
      <c r="P6834" s="6" t="n">
        <f aca="false">IF(1_Data_EDA!D6835="USCA",1,0)</f>
        <v>0</v>
      </c>
      <c r="Q6834" s="6" t="n">
        <f aca="false">IF(C6834&gt;MEDIAN(C$5:C$8004),1,0)</f>
        <v>1</v>
      </c>
      <c r="R6834" s="6" t="n">
        <f aca="false">IF(D6834&gt;2,1,0)</f>
        <v>0</v>
      </c>
    </row>
    <row r="6835" customFormat="false" ht="15" hidden="false" customHeight="true" outlineLevel="0" collapsed="false">
      <c r="A6835" s="6" t="n">
        <f aca="false">1_Data_EDA!O6836</f>
        <v>0</v>
      </c>
      <c r="B6835" s="6" t="n">
        <f aca="false">1_Data_EDA!H6836</f>
        <v>0</v>
      </c>
      <c r="C6835" s="7" t="n">
        <f aca="false">1_Data_EDA!I6836</f>
        <v>59.99000168</v>
      </c>
      <c r="D6835" s="6" t="n">
        <f aca="false">1_Data_EDA!J6836</f>
        <v>3</v>
      </c>
      <c r="E6835" s="7" t="n">
        <f aca="false">1_Data_EDA!K6836</f>
        <v>179.9700012</v>
      </c>
      <c r="F6835" s="7" t="n">
        <f aca="false">1_Data_EDA!L6836</f>
        <v>18</v>
      </c>
      <c r="G6835" s="8" t="n">
        <f aca="false">1_Data_EDA!M6836</f>
        <v>0.100000001</v>
      </c>
      <c r="H6835" s="6" t="n">
        <f aca="false">IF(1_Data_EDA!B6836="First Class",1,0)</f>
        <v>0</v>
      </c>
      <c r="I6835" s="6" t="n">
        <f aca="false">IF(1_Data_EDA!B6836="Second Class",1,0)</f>
        <v>0</v>
      </c>
      <c r="J6835" s="6" t="n">
        <f aca="false">IF(1_Data_EDA!B6836="Same Day",1,0)</f>
        <v>1</v>
      </c>
      <c r="K6835" s="6" t="n">
        <f aca="false">IF(1_Data_EDA!C6836="Corporate",1,0)</f>
        <v>0</v>
      </c>
      <c r="L6835" s="6" t="n">
        <f aca="false">IF(1_Data_EDA!C6836="Home Office",1,0)</f>
        <v>0</v>
      </c>
      <c r="M6835" s="6" t="n">
        <f aca="false">IF(1_Data_EDA!D6836="Europe",1,0)</f>
        <v>0</v>
      </c>
      <c r="N6835" s="6" t="n">
        <f aca="false">IF(1_Data_EDA!D6836="LATAM",1,0)</f>
        <v>0</v>
      </c>
      <c r="O6835" s="6" t="n">
        <f aca="false">IF(1_Data_EDA!D6836="Pacific Asia",1,0)</f>
        <v>1</v>
      </c>
      <c r="P6835" s="6" t="n">
        <f aca="false">IF(1_Data_EDA!D6836="USCA",1,0)</f>
        <v>0</v>
      </c>
      <c r="Q6835" s="6" t="n">
        <f aca="false">IF(C6835&gt;MEDIAN(C$5:C$8004),1,0)</f>
        <v>0</v>
      </c>
      <c r="R6835" s="6" t="n">
        <f aca="false">IF(D6835&gt;2,1,0)</f>
        <v>1</v>
      </c>
    </row>
    <row r="6836" customFormat="false" ht="15" hidden="false" customHeight="true" outlineLevel="0" collapsed="false">
      <c r="A6836" s="6" t="n">
        <f aca="false">1_Data_EDA!O6837</f>
        <v>1</v>
      </c>
      <c r="B6836" s="6" t="n">
        <f aca="false">1_Data_EDA!H6837</f>
        <v>2</v>
      </c>
      <c r="C6836" s="7" t="n">
        <f aca="false">1_Data_EDA!I6837</f>
        <v>99.98999786</v>
      </c>
      <c r="D6836" s="6" t="n">
        <f aca="false">1_Data_EDA!J6837</f>
        <v>4</v>
      </c>
      <c r="E6836" s="7" t="n">
        <f aca="false">1_Data_EDA!K6837</f>
        <v>399.9599915</v>
      </c>
      <c r="F6836" s="7" t="n">
        <f aca="false">1_Data_EDA!L6837</f>
        <v>22</v>
      </c>
      <c r="G6836" s="8" t="n">
        <f aca="false">1_Data_EDA!M6837</f>
        <v>0.059999999</v>
      </c>
      <c r="H6836" s="6" t="n">
        <f aca="false">IF(1_Data_EDA!B6837="First Class",1,0)</f>
        <v>0</v>
      </c>
      <c r="I6836" s="6" t="n">
        <f aca="false">IF(1_Data_EDA!B6837="Second Class",1,0)</f>
        <v>1</v>
      </c>
      <c r="J6836" s="6" t="n">
        <f aca="false">IF(1_Data_EDA!B6837="Same Day",1,0)</f>
        <v>0</v>
      </c>
      <c r="K6836" s="6" t="n">
        <f aca="false">IF(1_Data_EDA!C6837="Corporate",1,0)</f>
        <v>1</v>
      </c>
      <c r="L6836" s="6" t="n">
        <f aca="false">IF(1_Data_EDA!C6837="Home Office",1,0)</f>
        <v>0</v>
      </c>
      <c r="M6836" s="6" t="n">
        <f aca="false">IF(1_Data_EDA!D6837="Europe",1,0)</f>
        <v>0</v>
      </c>
      <c r="N6836" s="6" t="n">
        <f aca="false">IF(1_Data_EDA!D6837="LATAM",1,0)</f>
        <v>0</v>
      </c>
      <c r="O6836" s="6" t="n">
        <f aca="false">IF(1_Data_EDA!D6837="Pacific Asia",1,0)</f>
        <v>1</v>
      </c>
      <c r="P6836" s="6" t="n">
        <f aca="false">IF(1_Data_EDA!D6837="USCA",1,0)</f>
        <v>0</v>
      </c>
      <c r="Q6836" s="6" t="n">
        <f aca="false">IF(C6836&gt;MEDIAN(C$5:C$8004),1,0)</f>
        <v>1</v>
      </c>
      <c r="R6836" s="6" t="n">
        <f aca="false">IF(D6836&gt;2,1,0)</f>
        <v>1</v>
      </c>
    </row>
    <row r="6837" customFormat="false" ht="15" hidden="false" customHeight="true" outlineLevel="0" collapsed="false">
      <c r="A6837" s="6" t="n">
        <f aca="false">1_Data_EDA!O6838</f>
        <v>1</v>
      </c>
      <c r="B6837" s="6" t="n">
        <f aca="false">1_Data_EDA!H6838</f>
        <v>1</v>
      </c>
      <c r="C6837" s="7" t="n">
        <f aca="false">1_Data_EDA!I6838</f>
        <v>49.97999954</v>
      </c>
      <c r="D6837" s="6" t="n">
        <f aca="false">1_Data_EDA!J6838</f>
        <v>5</v>
      </c>
      <c r="E6837" s="7" t="n">
        <f aca="false">1_Data_EDA!K6838</f>
        <v>249.8999939</v>
      </c>
      <c r="F6837" s="7" t="n">
        <f aca="false">1_Data_EDA!L6838</f>
        <v>5</v>
      </c>
      <c r="G6837" s="8" t="n">
        <f aca="false">1_Data_EDA!M6838</f>
        <v>0.02</v>
      </c>
      <c r="H6837" s="6" t="n">
        <f aca="false">IF(1_Data_EDA!B6838="First Class",1,0)</f>
        <v>1</v>
      </c>
      <c r="I6837" s="6" t="n">
        <f aca="false">IF(1_Data_EDA!B6838="Second Class",1,0)</f>
        <v>0</v>
      </c>
      <c r="J6837" s="6" t="n">
        <f aca="false">IF(1_Data_EDA!B6838="Same Day",1,0)</f>
        <v>0</v>
      </c>
      <c r="K6837" s="6" t="n">
        <f aca="false">IF(1_Data_EDA!C6838="Corporate",1,0)</f>
        <v>0</v>
      </c>
      <c r="L6837" s="6" t="n">
        <f aca="false">IF(1_Data_EDA!C6838="Home Office",1,0)</f>
        <v>1</v>
      </c>
      <c r="M6837" s="6" t="n">
        <f aca="false">IF(1_Data_EDA!D6838="Europe",1,0)</f>
        <v>0</v>
      </c>
      <c r="N6837" s="6" t="n">
        <f aca="false">IF(1_Data_EDA!D6838="LATAM",1,0)</f>
        <v>1</v>
      </c>
      <c r="O6837" s="6" t="n">
        <f aca="false">IF(1_Data_EDA!D6838="Pacific Asia",1,0)</f>
        <v>0</v>
      </c>
      <c r="P6837" s="6" t="n">
        <f aca="false">IF(1_Data_EDA!D6838="USCA",1,0)</f>
        <v>0</v>
      </c>
      <c r="Q6837" s="6" t="n">
        <f aca="false">IF(C6837&gt;MEDIAN(C$5:C$8004),1,0)</f>
        <v>0</v>
      </c>
      <c r="R6837" s="6" t="n">
        <f aca="false">IF(D6837&gt;2,1,0)</f>
        <v>1</v>
      </c>
    </row>
    <row r="6838" customFormat="false" ht="15" hidden="false" customHeight="true" outlineLevel="0" collapsed="false">
      <c r="A6838" s="6" t="n">
        <f aca="false">1_Data_EDA!O6839</f>
        <v>0</v>
      </c>
      <c r="B6838" s="6" t="n">
        <f aca="false">1_Data_EDA!H6839</f>
        <v>4</v>
      </c>
      <c r="C6838" s="7" t="n">
        <f aca="false">1_Data_EDA!I6839</f>
        <v>39.99000168</v>
      </c>
      <c r="D6838" s="6" t="n">
        <f aca="false">1_Data_EDA!J6839</f>
        <v>5</v>
      </c>
      <c r="E6838" s="7" t="n">
        <f aca="false">1_Data_EDA!K6839</f>
        <v>199.9499969</v>
      </c>
      <c r="F6838" s="7" t="n">
        <f aca="false">1_Data_EDA!L6839</f>
        <v>2</v>
      </c>
      <c r="G6838" s="8" t="n">
        <f aca="false">1_Data_EDA!M6839</f>
        <v>0.01</v>
      </c>
      <c r="H6838" s="6" t="n">
        <f aca="false">IF(1_Data_EDA!B6839="First Class",1,0)</f>
        <v>0</v>
      </c>
      <c r="I6838" s="6" t="n">
        <f aca="false">IF(1_Data_EDA!B6839="Second Class",1,0)</f>
        <v>0</v>
      </c>
      <c r="J6838" s="6" t="n">
        <f aca="false">IF(1_Data_EDA!B6839="Same Day",1,0)</f>
        <v>0</v>
      </c>
      <c r="K6838" s="6" t="n">
        <f aca="false">IF(1_Data_EDA!C6839="Corporate",1,0)</f>
        <v>0</v>
      </c>
      <c r="L6838" s="6" t="n">
        <f aca="false">IF(1_Data_EDA!C6839="Home Office",1,0)</f>
        <v>1</v>
      </c>
      <c r="M6838" s="6" t="n">
        <f aca="false">IF(1_Data_EDA!D6839="Europe",1,0)</f>
        <v>0</v>
      </c>
      <c r="N6838" s="6" t="n">
        <f aca="false">IF(1_Data_EDA!D6839="LATAM",1,0)</f>
        <v>1</v>
      </c>
      <c r="O6838" s="6" t="n">
        <f aca="false">IF(1_Data_EDA!D6839="Pacific Asia",1,0)</f>
        <v>0</v>
      </c>
      <c r="P6838" s="6" t="n">
        <f aca="false">IF(1_Data_EDA!D6839="USCA",1,0)</f>
        <v>0</v>
      </c>
      <c r="Q6838" s="6" t="n">
        <f aca="false">IF(C6838&gt;MEDIAN(C$5:C$8004),1,0)</f>
        <v>0</v>
      </c>
      <c r="R6838" s="6" t="n">
        <f aca="false">IF(D6838&gt;2,1,0)</f>
        <v>1</v>
      </c>
    </row>
    <row r="6839" customFormat="false" ht="15" hidden="false" customHeight="true" outlineLevel="0" collapsed="false">
      <c r="A6839" s="6" t="n">
        <f aca="false">1_Data_EDA!O6840</f>
        <v>0</v>
      </c>
      <c r="B6839" s="6" t="n">
        <f aca="false">1_Data_EDA!H6840</f>
        <v>4</v>
      </c>
      <c r="C6839" s="7" t="n">
        <f aca="false">1_Data_EDA!I6840</f>
        <v>14.98999977</v>
      </c>
      <c r="D6839" s="6" t="n">
        <f aca="false">1_Data_EDA!J6840</f>
        <v>3</v>
      </c>
      <c r="E6839" s="7" t="n">
        <f aca="false">1_Data_EDA!K6840</f>
        <v>44.97000122</v>
      </c>
      <c r="F6839" s="7" t="n">
        <f aca="false">1_Data_EDA!L6840</f>
        <v>0</v>
      </c>
      <c r="G6839" s="8" t="n">
        <f aca="false">1_Data_EDA!M6840</f>
        <v>0</v>
      </c>
      <c r="H6839" s="6" t="n">
        <f aca="false">IF(1_Data_EDA!B6840="First Class",1,0)</f>
        <v>0</v>
      </c>
      <c r="I6839" s="6" t="n">
        <f aca="false">IF(1_Data_EDA!B6840="Second Class",1,0)</f>
        <v>0</v>
      </c>
      <c r="J6839" s="6" t="n">
        <f aca="false">IF(1_Data_EDA!B6840="Same Day",1,0)</f>
        <v>0</v>
      </c>
      <c r="K6839" s="6" t="n">
        <f aca="false">IF(1_Data_EDA!C6840="Corporate",1,0)</f>
        <v>0</v>
      </c>
      <c r="L6839" s="6" t="n">
        <f aca="false">IF(1_Data_EDA!C6840="Home Office",1,0)</f>
        <v>0</v>
      </c>
      <c r="M6839" s="6" t="n">
        <f aca="false">IF(1_Data_EDA!D6840="Europe",1,0)</f>
        <v>1</v>
      </c>
      <c r="N6839" s="6" t="n">
        <f aca="false">IF(1_Data_EDA!D6840="LATAM",1,0)</f>
        <v>0</v>
      </c>
      <c r="O6839" s="6" t="n">
        <f aca="false">IF(1_Data_EDA!D6840="Pacific Asia",1,0)</f>
        <v>0</v>
      </c>
      <c r="P6839" s="6" t="n">
        <f aca="false">IF(1_Data_EDA!D6840="USCA",1,0)</f>
        <v>0</v>
      </c>
      <c r="Q6839" s="6" t="n">
        <f aca="false">IF(C6839&gt;MEDIAN(C$5:C$8004),1,0)</f>
        <v>0</v>
      </c>
      <c r="R6839" s="6" t="n">
        <f aca="false">IF(D6839&gt;2,1,0)</f>
        <v>1</v>
      </c>
    </row>
    <row r="6840" customFormat="false" ht="15" hidden="false" customHeight="true" outlineLevel="0" collapsed="false">
      <c r="A6840" s="6" t="n">
        <f aca="false">1_Data_EDA!O6841</f>
        <v>0</v>
      </c>
      <c r="B6840" s="6" t="n">
        <f aca="false">1_Data_EDA!H6841</f>
        <v>4</v>
      </c>
      <c r="C6840" s="7" t="n">
        <f aca="false">1_Data_EDA!I6841</f>
        <v>59.99000168</v>
      </c>
      <c r="D6840" s="6" t="n">
        <f aca="false">1_Data_EDA!J6841</f>
        <v>4</v>
      </c>
      <c r="E6840" s="7" t="n">
        <f aca="false">1_Data_EDA!K6841</f>
        <v>239.9600067</v>
      </c>
      <c r="F6840" s="7" t="n">
        <f aca="false">1_Data_EDA!L6841</f>
        <v>16.79999924</v>
      </c>
      <c r="G6840" s="8" t="n">
        <f aca="false">1_Data_EDA!M6841</f>
        <v>0.07</v>
      </c>
      <c r="H6840" s="6" t="n">
        <f aca="false">IF(1_Data_EDA!B6841="First Class",1,0)</f>
        <v>0</v>
      </c>
      <c r="I6840" s="6" t="n">
        <f aca="false">IF(1_Data_EDA!B6841="Second Class",1,0)</f>
        <v>0</v>
      </c>
      <c r="J6840" s="6" t="n">
        <f aca="false">IF(1_Data_EDA!B6841="Same Day",1,0)</f>
        <v>0</v>
      </c>
      <c r="K6840" s="6" t="n">
        <f aca="false">IF(1_Data_EDA!C6841="Corporate",1,0)</f>
        <v>0</v>
      </c>
      <c r="L6840" s="6" t="n">
        <f aca="false">IF(1_Data_EDA!C6841="Home Office",1,0)</f>
        <v>0</v>
      </c>
      <c r="M6840" s="6" t="n">
        <f aca="false">IF(1_Data_EDA!D6841="Europe",1,0)</f>
        <v>0</v>
      </c>
      <c r="N6840" s="6" t="n">
        <f aca="false">IF(1_Data_EDA!D6841="LATAM",1,0)</f>
        <v>0</v>
      </c>
      <c r="O6840" s="6" t="n">
        <f aca="false">IF(1_Data_EDA!D6841="Pacific Asia",1,0)</f>
        <v>0</v>
      </c>
      <c r="P6840" s="6" t="n">
        <f aca="false">IF(1_Data_EDA!D6841="USCA",1,0)</f>
        <v>1</v>
      </c>
      <c r="Q6840" s="6" t="n">
        <f aca="false">IF(C6840&gt;MEDIAN(C$5:C$8004),1,0)</f>
        <v>0</v>
      </c>
      <c r="R6840" s="6" t="n">
        <f aca="false">IF(D6840&gt;2,1,0)</f>
        <v>1</v>
      </c>
    </row>
    <row r="6841" customFormat="false" ht="15" hidden="false" customHeight="true" outlineLevel="0" collapsed="false">
      <c r="A6841" s="6" t="n">
        <f aca="false">1_Data_EDA!O6842</f>
        <v>0</v>
      </c>
      <c r="B6841" s="6" t="n">
        <f aca="false">1_Data_EDA!H6842</f>
        <v>4</v>
      </c>
      <c r="C6841" s="7" t="n">
        <f aca="false">1_Data_EDA!I6842</f>
        <v>99.98999786</v>
      </c>
      <c r="D6841" s="6" t="n">
        <f aca="false">1_Data_EDA!J6842</f>
        <v>2</v>
      </c>
      <c r="E6841" s="7" t="n">
        <f aca="false">1_Data_EDA!K6842</f>
        <v>199.9799957</v>
      </c>
      <c r="F6841" s="7" t="n">
        <f aca="false">1_Data_EDA!L6842</f>
        <v>8</v>
      </c>
      <c r="G6841" s="8" t="n">
        <f aca="false">1_Data_EDA!M6842</f>
        <v>0.039999999</v>
      </c>
      <c r="H6841" s="6" t="n">
        <f aca="false">IF(1_Data_EDA!B6842="First Class",1,0)</f>
        <v>0</v>
      </c>
      <c r="I6841" s="6" t="n">
        <f aca="false">IF(1_Data_EDA!B6842="Second Class",1,0)</f>
        <v>0</v>
      </c>
      <c r="J6841" s="6" t="n">
        <f aca="false">IF(1_Data_EDA!B6842="Same Day",1,0)</f>
        <v>0</v>
      </c>
      <c r="K6841" s="6" t="n">
        <f aca="false">IF(1_Data_EDA!C6842="Corporate",1,0)</f>
        <v>0</v>
      </c>
      <c r="L6841" s="6" t="n">
        <f aca="false">IF(1_Data_EDA!C6842="Home Office",1,0)</f>
        <v>0</v>
      </c>
      <c r="M6841" s="6" t="n">
        <f aca="false">IF(1_Data_EDA!D6842="Europe",1,0)</f>
        <v>0</v>
      </c>
      <c r="N6841" s="6" t="n">
        <f aca="false">IF(1_Data_EDA!D6842="LATAM",1,0)</f>
        <v>0</v>
      </c>
      <c r="O6841" s="6" t="n">
        <f aca="false">IF(1_Data_EDA!D6842="Pacific Asia",1,0)</f>
        <v>0</v>
      </c>
      <c r="P6841" s="6" t="n">
        <f aca="false">IF(1_Data_EDA!D6842="USCA",1,0)</f>
        <v>1</v>
      </c>
      <c r="Q6841" s="6" t="n">
        <f aca="false">IF(C6841&gt;MEDIAN(C$5:C$8004),1,0)</f>
        <v>1</v>
      </c>
      <c r="R6841" s="6" t="n">
        <f aca="false">IF(D6841&gt;2,1,0)</f>
        <v>0</v>
      </c>
    </row>
    <row r="6842" customFormat="false" ht="15" hidden="false" customHeight="true" outlineLevel="0" collapsed="false">
      <c r="A6842" s="6" t="n">
        <f aca="false">1_Data_EDA!O6843</f>
        <v>1</v>
      </c>
      <c r="B6842" s="6" t="n">
        <f aca="false">1_Data_EDA!H6843</f>
        <v>2</v>
      </c>
      <c r="C6842" s="7" t="n">
        <f aca="false">1_Data_EDA!I6843</f>
        <v>49.97999954</v>
      </c>
      <c r="D6842" s="6" t="n">
        <f aca="false">1_Data_EDA!J6843</f>
        <v>1</v>
      </c>
      <c r="E6842" s="7" t="n">
        <f aca="false">1_Data_EDA!K6843</f>
        <v>49.97999954</v>
      </c>
      <c r="F6842" s="7" t="n">
        <f aca="false">1_Data_EDA!L6843</f>
        <v>9</v>
      </c>
      <c r="G6842" s="8" t="n">
        <f aca="false">1_Data_EDA!M6843</f>
        <v>0.180000007</v>
      </c>
      <c r="H6842" s="6" t="n">
        <f aca="false">IF(1_Data_EDA!B6843="First Class",1,0)</f>
        <v>0</v>
      </c>
      <c r="I6842" s="6" t="n">
        <f aca="false">IF(1_Data_EDA!B6843="Second Class",1,0)</f>
        <v>1</v>
      </c>
      <c r="J6842" s="6" t="n">
        <f aca="false">IF(1_Data_EDA!B6843="Same Day",1,0)</f>
        <v>0</v>
      </c>
      <c r="K6842" s="6" t="n">
        <f aca="false">IF(1_Data_EDA!C6843="Corporate",1,0)</f>
        <v>0</v>
      </c>
      <c r="L6842" s="6" t="n">
        <f aca="false">IF(1_Data_EDA!C6843="Home Office",1,0)</f>
        <v>0</v>
      </c>
      <c r="M6842" s="6" t="n">
        <f aca="false">IF(1_Data_EDA!D6843="Europe",1,0)</f>
        <v>0</v>
      </c>
      <c r="N6842" s="6" t="n">
        <f aca="false">IF(1_Data_EDA!D6843="LATAM",1,0)</f>
        <v>1</v>
      </c>
      <c r="O6842" s="6" t="n">
        <f aca="false">IF(1_Data_EDA!D6843="Pacific Asia",1,0)</f>
        <v>0</v>
      </c>
      <c r="P6842" s="6" t="n">
        <f aca="false">IF(1_Data_EDA!D6843="USCA",1,0)</f>
        <v>0</v>
      </c>
      <c r="Q6842" s="6" t="n">
        <f aca="false">IF(C6842&gt;MEDIAN(C$5:C$8004),1,0)</f>
        <v>0</v>
      </c>
      <c r="R6842" s="6" t="n">
        <f aca="false">IF(D6842&gt;2,1,0)</f>
        <v>0</v>
      </c>
    </row>
    <row r="6843" customFormat="false" ht="15" hidden="false" customHeight="true" outlineLevel="0" collapsed="false">
      <c r="A6843" s="6" t="n">
        <f aca="false">1_Data_EDA!O6844</f>
        <v>0</v>
      </c>
      <c r="B6843" s="6" t="n">
        <f aca="false">1_Data_EDA!H6844</f>
        <v>0</v>
      </c>
      <c r="C6843" s="7" t="n">
        <f aca="false">1_Data_EDA!I6844</f>
        <v>50</v>
      </c>
      <c r="D6843" s="6" t="n">
        <f aca="false">1_Data_EDA!J6844</f>
        <v>5</v>
      </c>
      <c r="E6843" s="7" t="n">
        <f aca="false">1_Data_EDA!K6844</f>
        <v>250</v>
      </c>
      <c r="F6843" s="7" t="n">
        <f aca="false">1_Data_EDA!L6844</f>
        <v>45</v>
      </c>
      <c r="G6843" s="8" t="n">
        <f aca="false">1_Data_EDA!M6844</f>
        <v>0.180000007</v>
      </c>
      <c r="H6843" s="6" t="n">
        <f aca="false">IF(1_Data_EDA!B6844="First Class",1,0)</f>
        <v>0</v>
      </c>
      <c r="I6843" s="6" t="n">
        <f aca="false">IF(1_Data_EDA!B6844="Second Class",1,0)</f>
        <v>0</v>
      </c>
      <c r="J6843" s="6" t="n">
        <f aca="false">IF(1_Data_EDA!B6844="Same Day",1,0)</f>
        <v>1</v>
      </c>
      <c r="K6843" s="6" t="n">
        <f aca="false">IF(1_Data_EDA!C6844="Corporate",1,0)</f>
        <v>0</v>
      </c>
      <c r="L6843" s="6" t="n">
        <f aca="false">IF(1_Data_EDA!C6844="Home Office",1,0)</f>
        <v>0</v>
      </c>
      <c r="M6843" s="6" t="n">
        <f aca="false">IF(1_Data_EDA!D6844="Europe",1,0)</f>
        <v>0</v>
      </c>
      <c r="N6843" s="6" t="n">
        <f aca="false">IF(1_Data_EDA!D6844="LATAM",1,0)</f>
        <v>0</v>
      </c>
      <c r="O6843" s="6" t="n">
        <f aca="false">IF(1_Data_EDA!D6844="Pacific Asia",1,0)</f>
        <v>0</v>
      </c>
      <c r="P6843" s="6" t="n">
        <f aca="false">IF(1_Data_EDA!D6844="USCA",1,0)</f>
        <v>1</v>
      </c>
      <c r="Q6843" s="6" t="n">
        <f aca="false">IF(C6843&gt;MEDIAN(C$5:C$8004),1,0)</f>
        <v>0</v>
      </c>
      <c r="R6843" s="6" t="n">
        <f aca="false">IF(D6843&gt;2,1,0)</f>
        <v>1</v>
      </c>
    </row>
    <row r="6844" customFormat="false" ht="15" hidden="false" customHeight="true" outlineLevel="0" collapsed="false">
      <c r="A6844" s="6" t="n">
        <f aca="false">1_Data_EDA!O6845</f>
        <v>0</v>
      </c>
      <c r="B6844" s="6" t="n">
        <f aca="false">1_Data_EDA!H6845</f>
        <v>4</v>
      </c>
      <c r="C6844" s="7" t="n">
        <f aca="false">1_Data_EDA!I6845</f>
        <v>49.97999954</v>
      </c>
      <c r="D6844" s="6" t="n">
        <f aca="false">1_Data_EDA!J6845</f>
        <v>2</v>
      </c>
      <c r="E6844" s="7" t="n">
        <f aca="false">1_Data_EDA!K6845</f>
        <v>99.95999908</v>
      </c>
      <c r="F6844" s="7" t="n">
        <f aca="false">1_Data_EDA!L6845</f>
        <v>16.98999977</v>
      </c>
      <c r="G6844" s="8" t="n">
        <f aca="false">1_Data_EDA!M6845</f>
        <v>0.170000002</v>
      </c>
      <c r="H6844" s="6" t="n">
        <f aca="false">IF(1_Data_EDA!B6845="First Class",1,0)</f>
        <v>0</v>
      </c>
      <c r="I6844" s="6" t="n">
        <f aca="false">IF(1_Data_EDA!B6845="Second Class",1,0)</f>
        <v>0</v>
      </c>
      <c r="J6844" s="6" t="n">
        <f aca="false">IF(1_Data_EDA!B6845="Same Day",1,0)</f>
        <v>0</v>
      </c>
      <c r="K6844" s="6" t="n">
        <f aca="false">IF(1_Data_EDA!C6845="Corporate",1,0)</f>
        <v>0</v>
      </c>
      <c r="L6844" s="6" t="n">
        <f aca="false">IF(1_Data_EDA!C6845="Home Office",1,0)</f>
        <v>0</v>
      </c>
      <c r="M6844" s="6" t="n">
        <f aca="false">IF(1_Data_EDA!D6845="Europe",1,0)</f>
        <v>1</v>
      </c>
      <c r="N6844" s="6" t="n">
        <f aca="false">IF(1_Data_EDA!D6845="LATAM",1,0)</f>
        <v>0</v>
      </c>
      <c r="O6844" s="6" t="n">
        <f aca="false">IF(1_Data_EDA!D6845="Pacific Asia",1,0)</f>
        <v>0</v>
      </c>
      <c r="P6844" s="6" t="n">
        <f aca="false">IF(1_Data_EDA!D6845="USCA",1,0)</f>
        <v>0</v>
      </c>
      <c r="Q6844" s="6" t="n">
        <f aca="false">IF(C6844&gt;MEDIAN(C$5:C$8004),1,0)</f>
        <v>0</v>
      </c>
      <c r="R6844" s="6" t="n">
        <f aca="false">IF(D6844&gt;2,1,0)</f>
        <v>0</v>
      </c>
    </row>
    <row r="6845" customFormat="false" ht="15" hidden="false" customHeight="true" outlineLevel="0" collapsed="false">
      <c r="A6845" s="6" t="n">
        <f aca="false">1_Data_EDA!O6846</f>
        <v>0</v>
      </c>
      <c r="B6845" s="6" t="n">
        <f aca="false">1_Data_EDA!H6846</f>
        <v>4</v>
      </c>
      <c r="C6845" s="7" t="n">
        <f aca="false">1_Data_EDA!I6846</f>
        <v>299.980011</v>
      </c>
      <c r="D6845" s="6" t="n">
        <f aca="false">1_Data_EDA!J6846</f>
        <v>1</v>
      </c>
      <c r="E6845" s="7" t="n">
        <f aca="false">1_Data_EDA!K6846</f>
        <v>299.980011</v>
      </c>
      <c r="F6845" s="7" t="n">
        <f aca="false">1_Data_EDA!L6846</f>
        <v>30</v>
      </c>
      <c r="G6845" s="8" t="n">
        <f aca="false">1_Data_EDA!M6846</f>
        <v>0.100000001</v>
      </c>
      <c r="H6845" s="6" t="n">
        <f aca="false">IF(1_Data_EDA!B6846="First Class",1,0)</f>
        <v>0</v>
      </c>
      <c r="I6845" s="6" t="n">
        <f aca="false">IF(1_Data_EDA!B6846="Second Class",1,0)</f>
        <v>0</v>
      </c>
      <c r="J6845" s="6" t="n">
        <f aca="false">IF(1_Data_EDA!B6846="Same Day",1,0)</f>
        <v>0</v>
      </c>
      <c r="K6845" s="6" t="n">
        <f aca="false">IF(1_Data_EDA!C6846="Corporate",1,0)</f>
        <v>0</v>
      </c>
      <c r="L6845" s="6" t="n">
        <f aca="false">IF(1_Data_EDA!C6846="Home Office",1,0)</f>
        <v>1</v>
      </c>
      <c r="M6845" s="6" t="n">
        <f aca="false">IF(1_Data_EDA!D6846="Europe",1,0)</f>
        <v>1</v>
      </c>
      <c r="N6845" s="6" t="n">
        <f aca="false">IF(1_Data_EDA!D6846="LATAM",1,0)</f>
        <v>0</v>
      </c>
      <c r="O6845" s="6" t="n">
        <f aca="false">IF(1_Data_EDA!D6846="Pacific Asia",1,0)</f>
        <v>0</v>
      </c>
      <c r="P6845" s="6" t="n">
        <f aca="false">IF(1_Data_EDA!D6846="USCA",1,0)</f>
        <v>0</v>
      </c>
      <c r="Q6845" s="6" t="n">
        <f aca="false">IF(C6845&gt;MEDIAN(C$5:C$8004),1,0)</f>
        <v>1</v>
      </c>
      <c r="R6845" s="6" t="n">
        <f aca="false">IF(D6845&gt;2,1,0)</f>
        <v>0</v>
      </c>
    </row>
    <row r="6846" customFormat="false" ht="15" hidden="false" customHeight="true" outlineLevel="0" collapsed="false">
      <c r="A6846" s="6" t="n">
        <f aca="false">1_Data_EDA!O6847</f>
        <v>1</v>
      </c>
      <c r="B6846" s="6" t="n">
        <f aca="false">1_Data_EDA!H6847</f>
        <v>4</v>
      </c>
      <c r="C6846" s="7" t="n">
        <f aca="false">1_Data_EDA!I6847</f>
        <v>299.980011</v>
      </c>
      <c r="D6846" s="6" t="n">
        <f aca="false">1_Data_EDA!J6847</f>
        <v>1</v>
      </c>
      <c r="E6846" s="7" t="n">
        <f aca="false">1_Data_EDA!K6847</f>
        <v>299.980011</v>
      </c>
      <c r="F6846" s="7" t="n">
        <f aca="false">1_Data_EDA!L6847</f>
        <v>51</v>
      </c>
      <c r="G6846" s="8" t="n">
        <f aca="false">1_Data_EDA!M6847</f>
        <v>0.170000002</v>
      </c>
      <c r="H6846" s="6" t="n">
        <f aca="false">IF(1_Data_EDA!B6847="First Class",1,0)</f>
        <v>0</v>
      </c>
      <c r="I6846" s="6" t="n">
        <f aca="false">IF(1_Data_EDA!B6847="Second Class",1,0)</f>
        <v>0</v>
      </c>
      <c r="J6846" s="6" t="n">
        <f aca="false">IF(1_Data_EDA!B6847="Same Day",1,0)</f>
        <v>0</v>
      </c>
      <c r="K6846" s="6" t="n">
        <f aca="false">IF(1_Data_EDA!C6847="Corporate",1,0)</f>
        <v>0</v>
      </c>
      <c r="L6846" s="6" t="n">
        <f aca="false">IF(1_Data_EDA!C6847="Home Office",1,0)</f>
        <v>0</v>
      </c>
      <c r="M6846" s="6" t="n">
        <f aca="false">IF(1_Data_EDA!D6847="Europe",1,0)</f>
        <v>0</v>
      </c>
      <c r="N6846" s="6" t="n">
        <f aca="false">IF(1_Data_EDA!D6847="LATAM",1,0)</f>
        <v>1</v>
      </c>
      <c r="O6846" s="6" t="n">
        <f aca="false">IF(1_Data_EDA!D6847="Pacific Asia",1,0)</f>
        <v>0</v>
      </c>
      <c r="P6846" s="6" t="n">
        <f aca="false">IF(1_Data_EDA!D6847="USCA",1,0)</f>
        <v>0</v>
      </c>
      <c r="Q6846" s="6" t="n">
        <f aca="false">IF(C6846&gt;MEDIAN(C$5:C$8004),1,0)</f>
        <v>1</v>
      </c>
      <c r="R6846" s="6" t="n">
        <f aca="false">IF(D6846&gt;2,1,0)</f>
        <v>0</v>
      </c>
    </row>
    <row r="6847" customFormat="false" ht="15" hidden="false" customHeight="true" outlineLevel="0" collapsed="false">
      <c r="A6847" s="6" t="n">
        <f aca="false">1_Data_EDA!O6848</f>
        <v>1</v>
      </c>
      <c r="B6847" s="6" t="n">
        <f aca="false">1_Data_EDA!H6848</f>
        <v>4</v>
      </c>
      <c r="C6847" s="7" t="n">
        <f aca="false">1_Data_EDA!I6848</f>
        <v>199.9900055</v>
      </c>
      <c r="D6847" s="6" t="n">
        <f aca="false">1_Data_EDA!J6848</f>
        <v>1</v>
      </c>
      <c r="E6847" s="7" t="n">
        <f aca="false">1_Data_EDA!K6848</f>
        <v>199.9900055</v>
      </c>
      <c r="F6847" s="7" t="n">
        <f aca="false">1_Data_EDA!L6848</f>
        <v>20</v>
      </c>
      <c r="G6847" s="8" t="n">
        <f aca="false">1_Data_EDA!M6848</f>
        <v>0.100000001</v>
      </c>
      <c r="H6847" s="6" t="n">
        <f aca="false">IF(1_Data_EDA!B6848="First Class",1,0)</f>
        <v>0</v>
      </c>
      <c r="I6847" s="6" t="n">
        <f aca="false">IF(1_Data_EDA!B6848="Second Class",1,0)</f>
        <v>0</v>
      </c>
      <c r="J6847" s="6" t="n">
        <f aca="false">IF(1_Data_EDA!B6848="Same Day",1,0)</f>
        <v>0</v>
      </c>
      <c r="K6847" s="6" t="n">
        <f aca="false">IF(1_Data_EDA!C6848="Corporate",1,0)</f>
        <v>1</v>
      </c>
      <c r="L6847" s="6" t="n">
        <f aca="false">IF(1_Data_EDA!C6848="Home Office",1,0)</f>
        <v>0</v>
      </c>
      <c r="M6847" s="6" t="n">
        <f aca="false">IF(1_Data_EDA!D6848="Europe",1,0)</f>
        <v>0</v>
      </c>
      <c r="N6847" s="6" t="n">
        <f aca="false">IF(1_Data_EDA!D6848="LATAM",1,0)</f>
        <v>1</v>
      </c>
      <c r="O6847" s="6" t="n">
        <f aca="false">IF(1_Data_EDA!D6848="Pacific Asia",1,0)</f>
        <v>0</v>
      </c>
      <c r="P6847" s="6" t="n">
        <f aca="false">IF(1_Data_EDA!D6848="USCA",1,0)</f>
        <v>0</v>
      </c>
      <c r="Q6847" s="6" t="n">
        <f aca="false">IF(C6847&gt;MEDIAN(C$5:C$8004),1,0)</f>
        <v>1</v>
      </c>
      <c r="R6847" s="6" t="n">
        <f aca="false">IF(D6847&gt;2,1,0)</f>
        <v>0</v>
      </c>
    </row>
    <row r="6848" customFormat="false" ht="15" hidden="false" customHeight="true" outlineLevel="0" collapsed="false">
      <c r="A6848" s="6" t="n">
        <f aca="false">1_Data_EDA!O6849</f>
        <v>1</v>
      </c>
      <c r="B6848" s="6" t="n">
        <f aca="false">1_Data_EDA!H6849</f>
        <v>4</v>
      </c>
      <c r="C6848" s="7" t="n">
        <f aca="false">1_Data_EDA!I6849</f>
        <v>199.9900055</v>
      </c>
      <c r="D6848" s="6" t="n">
        <f aca="false">1_Data_EDA!J6849</f>
        <v>1</v>
      </c>
      <c r="E6848" s="7" t="n">
        <f aca="false">1_Data_EDA!K6849</f>
        <v>199.9900055</v>
      </c>
      <c r="F6848" s="7" t="n">
        <f aca="false">1_Data_EDA!L6849</f>
        <v>4</v>
      </c>
      <c r="G6848" s="8" t="n">
        <f aca="false">1_Data_EDA!M6849</f>
        <v>0.02</v>
      </c>
      <c r="H6848" s="6" t="n">
        <f aca="false">IF(1_Data_EDA!B6849="First Class",1,0)</f>
        <v>0</v>
      </c>
      <c r="I6848" s="6" t="n">
        <f aca="false">IF(1_Data_EDA!B6849="Second Class",1,0)</f>
        <v>0</v>
      </c>
      <c r="J6848" s="6" t="n">
        <f aca="false">IF(1_Data_EDA!B6849="Same Day",1,0)</f>
        <v>0</v>
      </c>
      <c r="K6848" s="6" t="n">
        <f aca="false">IF(1_Data_EDA!C6849="Corporate",1,0)</f>
        <v>1</v>
      </c>
      <c r="L6848" s="6" t="n">
        <f aca="false">IF(1_Data_EDA!C6849="Home Office",1,0)</f>
        <v>0</v>
      </c>
      <c r="M6848" s="6" t="n">
        <f aca="false">IF(1_Data_EDA!D6849="Europe",1,0)</f>
        <v>0</v>
      </c>
      <c r="N6848" s="6" t="n">
        <f aca="false">IF(1_Data_EDA!D6849="LATAM",1,0)</f>
        <v>0</v>
      </c>
      <c r="O6848" s="6" t="n">
        <f aca="false">IF(1_Data_EDA!D6849="Pacific Asia",1,0)</f>
        <v>1</v>
      </c>
      <c r="P6848" s="6" t="n">
        <f aca="false">IF(1_Data_EDA!D6849="USCA",1,0)</f>
        <v>0</v>
      </c>
      <c r="Q6848" s="6" t="n">
        <f aca="false">IF(C6848&gt;MEDIAN(C$5:C$8004),1,0)</f>
        <v>1</v>
      </c>
      <c r="R6848" s="6" t="n">
        <f aca="false">IF(D6848&gt;2,1,0)</f>
        <v>0</v>
      </c>
    </row>
    <row r="6849" customFormat="false" ht="15" hidden="false" customHeight="true" outlineLevel="0" collapsed="false">
      <c r="A6849" s="6" t="n">
        <f aca="false">1_Data_EDA!O6850</f>
        <v>1</v>
      </c>
      <c r="B6849" s="6" t="n">
        <f aca="false">1_Data_EDA!H6850</f>
        <v>4</v>
      </c>
      <c r="C6849" s="7" t="n">
        <f aca="false">1_Data_EDA!I6850</f>
        <v>399.980011</v>
      </c>
      <c r="D6849" s="6" t="n">
        <f aca="false">1_Data_EDA!J6850</f>
        <v>1</v>
      </c>
      <c r="E6849" s="7" t="n">
        <f aca="false">1_Data_EDA!K6850</f>
        <v>399.980011</v>
      </c>
      <c r="F6849" s="7" t="n">
        <f aca="false">1_Data_EDA!L6850</f>
        <v>48</v>
      </c>
      <c r="G6849" s="8" t="n">
        <f aca="false">1_Data_EDA!M6850</f>
        <v>0.119999997</v>
      </c>
      <c r="H6849" s="6" t="n">
        <f aca="false">IF(1_Data_EDA!B6850="First Class",1,0)</f>
        <v>0</v>
      </c>
      <c r="I6849" s="6" t="n">
        <f aca="false">IF(1_Data_EDA!B6850="Second Class",1,0)</f>
        <v>0</v>
      </c>
      <c r="J6849" s="6" t="n">
        <f aca="false">IF(1_Data_EDA!B6850="Same Day",1,0)</f>
        <v>0</v>
      </c>
      <c r="K6849" s="6" t="n">
        <f aca="false">IF(1_Data_EDA!C6850="Corporate",1,0)</f>
        <v>1</v>
      </c>
      <c r="L6849" s="6" t="n">
        <f aca="false">IF(1_Data_EDA!C6850="Home Office",1,0)</f>
        <v>0</v>
      </c>
      <c r="M6849" s="6" t="n">
        <f aca="false">IF(1_Data_EDA!D6850="Europe",1,0)</f>
        <v>0</v>
      </c>
      <c r="N6849" s="6" t="n">
        <f aca="false">IF(1_Data_EDA!D6850="LATAM",1,0)</f>
        <v>1</v>
      </c>
      <c r="O6849" s="6" t="n">
        <f aca="false">IF(1_Data_EDA!D6850="Pacific Asia",1,0)</f>
        <v>0</v>
      </c>
      <c r="P6849" s="6" t="n">
        <f aca="false">IF(1_Data_EDA!D6850="USCA",1,0)</f>
        <v>0</v>
      </c>
      <c r="Q6849" s="6" t="n">
        <f aca="false">IF(C6849&gt;MEDIAN(C$5:C$8004),1,0)</f>
        <v>1</v>
      </c>
      <c r="R6849" s="6" t="n">
        <f aca="false">IF(D6849&gt;2,1,0)</f>
        <v>0</v>
      </c>
    </row>
    <row r="6850" customFormat="false" ht="15" hidden="false" customHeight="true" outlineLevel="0" collapsed="false">
      <c r="A6850" s="6" t="n">
        <f aca="false">1_Data_EDA!O6851</f>
        <v>0</v>
      </c>
      <c r="B6850" s="6" t="n">
        <f aca="false">1_Data_EDA!H6851</f>
        <v>4</v>
      </c>
      <c r="C6850" s="7" t="n">
        <f aca="false">1_Data_EDA!I6851</f>
        <v>50</v>
      </c>
      <c r="D6850" s="6" t="n">
        <f aca="false">1_Data_EDA!J6851</f>
        <v>5</v>
      </c>
      <c r="E6850" s="7" t="n">
        <f aca="false">1_Data_EDA!K6851</f>
        <v>250</v>
      </c>
      <c r="F6850" s="7" t="n">
        <f aca="false">1_Data_EDA!L6851</f>
        <v>5</v>
      </c>
      <c r="G6850" s="8" t="n">
        <f aca="false">1_Data_EDA!M6851</f>
        <v>0.02</v>
      </c>
      <c r="H6850" s="6" t="n">
        <f aca="false">IF(1_Data_EDA!B6851="First Class",1,0)</f>
        <v>0</v>
      </c>
      <c r="I6850" s="6" t="n">
        <f aca="false">IF(1_Data_EDA!B6851="Second Class",1,0)</f>
        <v>0</v>
      </c>
      <c r="J6850" s="6" t="n">
        <f aca="false">IF(1_Data_EDA!B6851="Same Day",1,0)</f>
        <v>0</v>
      </c>
      <c r="K6850" s="6" t="n">
        <f aca="false">IF(1_Data_EDA!C6851="Corporate",1,0)</f>
        <v>1</v>
      </c>
      <c r="L6850" s="6" t="n">
        <f aca="false">IF(1_Data_EDA!C6851="Home Office",1,0)</f>
        <v>0</v>
      </c>
      <c r="M6850" s="6" t="n">
        <f aca="false">IF(1_Data_EDA!D6851="Europe",1,0)</f>
        <v>0</v>
      </c>
      <c r="N6850" s="6" t="n">
        <f aca="false">IF(1_Data_EDA!D6851="LATAM",1,0)</f>
        <v>1</v>
      </c>
      <c r="O6850" s="6" t="n">
        <f aca="false">IF(1_Data_EDA!D6851="Pacific Asia",1,0)</f>
        <v>0</v>
      </c>
      <c r="P6850" s="6" t="n">
        <f aca="false">IF(1_Data_EDA!D6851="USCA",1,0)</f>
        <v>0</v>
      </c>
      <c r="Q6850" s="6" t="n">
        <f aca="false">IF(C6850&gt;MEDIAN(C$5:C$8004),1,0)</f>
        <v>0</v>
      </c>
      <c r="R6850" s="6" t="n">
        <f aca="false">IF(D6850&gt;2,1,0)</f>
        <v>1</v>
      </c>
    </row>
    <row r="6851" customFormat="false" ht="15" hidden="false" customHeight="true" outlineLevel="0" collapsed="false">
      <c r="A6851" s="6" t="n">
        <f aca="false">1_Data_EDA!O6852</f>
        <v>1</v>
      </c>
      <c r="B6851" s="6" t="n">
        <f aca="false">1_Data_EDA!H6852</f>
        <v>4</v>
      </c>
      <c r="C6851" s="7" t="n">
        <f aca="false">1_Data_EDA!I6852</f>
        <v>59.99000168</v>
      </c>
      <c r="D6851" s="6" t="n">
        <f aca="false">1_Data_EDA!J6852</f>
        <v>1</v>
      </c>
      <c r="E6851" s="7" t="n">
        <f aca="false">1_Data_EDA!K6852</f>
        <v>59.99000168</v>
      </c>
      <c r="F6851" s="7" t="n">
        <f aca="false">1_Data_EDA!L6852</f>
        <v>9.600000381</v>
      </c>
      <c r="G6851" s="8" t="n">
        <f aca="false">1_Data_EDA!M6852</f>
        <v>0.159999996</v>
      </c>
      <c r="H6851" s="6" t="n">
        <f aca="false">IF(1_Data_EDA!B6852="First Class",1,0)</f>
        <v>0</v>
      </c>
      <c r="I6851" s="6" t="n">
        <f aca="false">IF(1_Data_EDA!B6852="Second Class",1,0)</f>
        <v>0</v>
      </c>
      <c r="J6851" s="6" t="n">
        <f aca="false">IF(1_Data_EDA!B6852="Same Day",1,0)</f>
        <v>0</v>
      </c>
      <c r="K6851" s="6" t="n">
        <f aca="false">IF(1_Data_EDA!C6852="Corporate",1,0)</f>
        <v>0</v>
      </c>
      <c r="L6851" s="6" t="n">
        <f aca="false">IF(1_Data_EDA!C6852="Home Office",1,0)</f>
        <v>0</v>
      </c>
      <c r="M6851" s="6" t="n">
        <f aca="false">IF(1_Data_EDA!D6852="Europe",1,0)</f>
        <v>0</v>
      </c>
      <c r="N6851" s="6" t="n">
        <f aca="false">IF(1_Data_EDA!D6852="LATAM",1,0)</f>
        <v>0</v>
      </c>
      <c r="O6851" s="6" t="n">
        <f aca="false">IF(1_Data_EDA!D6852="Pacific Asia",1,0)</f>
        <v>0</v>
      </c>
      <c r="P6851" s="6" t="n">
        <f aca="false">IF(1_Data_EDA!D6852="USCA",1,0)</f>
        <v>1</v>
      </c>
      <c r="Q6851" s="6" t="n">
        <f aca="false">IF(C6851&gt;MEDIAN(C$5:C$8004),1,0)</f>
        <v>0</v>
      </c>
      <c r="R6851" s="6" t="n">
        <f aca="false">IF(D6851&gt;2,1,0)</f>
        <v>0</v>
      </c>
    </row>
    <row r="6852" customFormat="false" ht="15" hidden="false" customHeight="true" outlineLevel="0" collapsed="false">
      <c r="A6852" s="6" t="n">
        <f aca="false">1_Data_EDA!O6853</f>
        <v>0</v>
      </c>
      <c r="B6852" s="6" t="n">
        <f aca="false">1_Data_EDA!H6853</f>
        <v>4</v>
      </c>
      <c r="C6852" s="7" t="n">
        <f aca="false">1_Data_EDA!I6853</f>
        <v>199.9900055</v>
      </c>
      <c r="D6852" s="6" t="n">
        <f aca="false">1_Data_EDA!J6853</f>
        <v>1</v>
      </c>
      <c r="E6852" s="7" t="n">
        <f aca="false">1_Data_EDA!K6853</f>
        <v>199.9900055</v>
      </c>
      <c r="F6852" s="7" t="n">
        <f aca="false">1_Data_EDA!L6853</f>
        <v>26</v>
      </c>
      <c r="G6852" s="8" t="n">
        <f aca="false">1_Data_EDA!M6853</f>
        <v>0.129999995</v>
      </c>
      <c r="H6852" s="6" t="n">
        <f aca="false">IF(1_Data_EDA!B6853="First Class",1,0)</f>
        <v>0</v>
      </c>
      <c r="I6852" s="6" t="n">
        <f aca="false">IF(1_Data_EDA!B6853="Second Class",1,0)</f>
        <v>0</v>
      </c>
      <c r="J6852" s="6" t="n">
        <f aca="false">IF(1_Data_EDA!B6853="Same Day",1,0)</f>
        <v>0</v>
      </c>
      <c r="K6852" s="6" t="n">
        <f aca="false">IF(1_Data_EDA!C6853="Corporate",1,0)</f>
        <v>1</v>
      </c>
      <c r="L6852" s="6" t="n">
        <f aca="false">IF(1_Data_EDA!C6853="Home Office",1,0)</f>
        <v>0</v>
      </c>
      <c r="M6852" s="6" t="n">
        <f aca="false">IF(1_Data_EDA!D6853="Europe",1,0)</f>
        <v>0</v>
      </c>
      <c r="N6852" s="6" t="n">
        <f aca="false">IF(1_Data_EDA!D6853="LATAM",1,0)</f>
        <v>0</v>
      </c>
      <c r="O6852" s="6" t="n">
        <f aca="false">IF(1_Data_EDA!D6853="Pacific Asia",1,0)</f>
        <v>1</v>
      </c>
      <c r="P6852" s="6" t="n">
        <f aca="false">IF(1_Data_EDA!D6853="USCA",1,0)</f>
        <v>0</v>
      </c>
      <c r="Q6852" s="6" t="n">
        <f aca="false">IF(C6852&gt;MEDIAN(C$5:C$8004),1,0)</f>
        <v>1</v>
      </c>
      <c r="R6852" s="6" t="n">
        <f aca="false">IF(D6852&gt;2,1,0)</f>
        <v>0</v>
      </c>
    </row>
    <row r="6853" customFormat="false" ht="15" hidden="false" customHeight="true" outlineLevel="0" collapsed="false">
      <c r="A6853" s="6" t="n">
        <f aca="false">1_Data_EDA!O6854</f>
        <v>0</v>
      </c>
      <c r="B6853" s="6" t="n">
        <f aca="false">1_Data_EDA!H6854</f>
        <v>4</v>
      </c>
      <c r="C6853" s="7" t="n">
        <f aca="false">1_Data_EDA!I6854</f>
        <v>49.97999954</v>
      </c>
      <c r="D6853" s="6" t="n">
        <f aca="false">1_Data_EDA!J6854</f>
        <v>2</v>
      </c>
      <c r="E6853" s="7" t="n">
        <f aca="false">1_Data_EDA!K6854</f>
        <v>99.95999908</v>
      </c>
      <c r="F6853" s="7" t="n">
        <f aca="false">1_Data_EDA!L6854</f>
        <v>7</v>
      </c>
      <c r="G6853" s="8" t="n">
        <f aca="false">1_Data_EDA!M6854</f>
        <v>0.07</v>
      </c>
      <c r="H6853" s="6" t="n">
        <f aca="false">IF(1_Data_EDA!B6854="First Class",1,0)</f>
        <v>0</v>
      </c>
      <c r="I6853" s="6" t="n">
        <f aca="false">IF(1_Data_EDA!B6854="Second Class",1,0)</f>
        <v>0</v>
      </c>
      <c r="J6853" s="6" t="n">
        <f aca="false">IF(1_Data_EDA!B6854="Same Day",1,0)</f>
        <v>0</v>
      </c>
      <c r="K6853" s="6" t="n">
        <f aca="false">IF(1_Data_EDA!C6854="Corporate",1,0)</f>
        <v>0</v>
      </c>
      <c r="L6853" s="6" t="n">
        <f aca="false">IF(1_Data_EDA!C6854="Home Office",1,0)</f>
        <v>1</v>
      </c>
      <c r="M6853" s="6" t="n">
        <f aca="false">IF(1_Data_EDA!D6854="Europe",1,0)</f>
        <v>1</v>
      </c>
      <c r="N6853" s="6" t="n">
        <f aca="false">IF(1_Data_EDA!D6854="LATAM",1,0)</f>
        <v>0</v>
      </c>
      <c r="O6853" s="6" t="n">
        <f aca="false">IF(1_Data_EDA!D6854="Pacific Asia",1,0)</f>
        <v>0</v>
      </c>
      <c r="P6853" s="6" t="n">
        <f aca="false">IF(1_Data_EDA!D6854="USCA",1,0)</f>
        <v>0</v>
      </c>
      <c r="Q6853" s="6" t="n">
        <f aca="false">IF(C6853&gt;MEDIAN(C$5:C$8004),1,0)</f>
        <v>0</v>
      </c>
      <c r="R6853" s="6" t="n">
        <f aca="false">IF(D6853&gt;2,1,0)</f>
        <v>0</v>
      </c>
    </row>
    <row r="6854" customFormat="false" ht="15" hidden="false" customHeight="true" outlineLevel="0" collapsed="false">
      <c r="A6854" s="6" t="n">
        <f aca="false">1_Data_EDA!O6855</f>
        <v>1</v>
      </c>
      <c r="B6854" s="6" t="n">
        <f aca="false">1_Data_EDA!H6855</f>
        <v>1</v>
      </c>
      <c r="C6854" s="7" t="n">
        <f aca="false">1_Data_EDA!I6855</f>
        <v>129.9900055</v>
      </c>
      <c r="D6854" s="6" t="n">
        <f aca="false">1_Data_EDA!J6855</f>
        <v>1</v>
      </c>
      <c r="E6854" s="7" t="n">
        <f aca="false">1_Data_EDA!K6855</f>
        <v>129.9900055</v>
      </c>
      <c r="F6854" s="7" t="n">
        <f aca="false">1_Data_EDA!L6855</f>
        <v>0</v>
      </c>
      <c r="G6854" s="8" t="n">
        <f aca="false">1_Data_EDA!M6855</f>
        <v>0</v>
      </c>
      <c r="H6854" s="6" t="n">
        <f aca="false">IF(1_Data_EDA!B6855="First Class",1,0)</f>
        <v>1</v>
      </c>
      <c r="I6854" s="6" t="n">
        <f aca="false">IF(1_Data_EDA!B6855="Second Class",1,0)</f>
        <v>0</v>
      </c>
      <c r="J6854" s="6" t="n">
        <f aca="false">IF(1_Data_EDA!B6855="Same Day",1,0)</f>
        <v>0</v>
      </c>
      <c r="K6854" s="6" t="n">
        <f aca="false">IF(1_Data_EDA!C6855="Corporate",1,0)</f>
        <v>1</v>
      </c>
      <c r="L6854" s="6" t="n">
        <f aca="false">IF(1_Data_EDA!C6855="Home Office",1,0)</f>
        <v>0</v>
      </c>
      <c r="M6854" s="6" t="n">
        <f aca="false">IF(1_Data_EDA!D6855="Europe",1,0)</f>
        <v>0</v>
      </c>
      <c r="N6854" s="6" t="n">
        <f aca="false">IF(1_Data_EDA!D6855="LATAM",1,0)</f>
        <v>0</v>
      </c>
      <c r="O6854" s="6" t="n">
        <f aca="false">IF(1_Data_EDA!D6855="Pacific Asia",1,0)</f>
        <v>0</v>
      </c>
      <c r="P6854" s="6" t="n">
        <f aca="false">IF(1_Data_EDA!D6855="USCA",1,0)</f>
        <v>1</v>
      </c>
      <c r="Q6854" s="6" t="n">
        <f aca="false">IF(C6854&gt;MEDIAN(C$5:C$8004),1,0)</f>
        <v>1</v>
      </c>
      <c r="R6854" s="6" t="n">
        <f aca="false">IF(D6854&gt;2,1,0)</f>
        <v>0</v>
      </c>
    </row>
    <row r="6855" customFormat="false" ht="15" hidden="false" customHeight="true" outlineLevel="0" collapsed="false">
      <c r="A6855" s="6" t="n">
        <f aca="false">1_Data_EDA!O6856</f>
        <v>1</v>
      </c>
      <c r="B6855" s="6" t="n">
        <f aca="false">1_Data_EDA!H6856</f>
        <v>4</v>
      </c>
      <c r="C6855" s="7" t="n">
        <f aca="false">1_Data_EDA!I6856</f>
        <v>99.98999786</v>
      </c>
      <c r="D6855" s="6" t="n">
        <f aca="false">1_Data_EDA!J6856</f>
        <v>1</v>
      </c>
      <c r="E6855" s="7" t="n">
        <f aca="false">1_Data_EDA!K6856</f>
        <v>99.98999786</v>
      </c>
      <c r="F6855" s="7" t="n">
        <f aca="false">1_Data_EDA!L6856</f>
        <v>7</v>
      </c>
      <c r="G6855" s="8" t="n">
        <f aca="false">1_Data_EDA!M6856</f>
        <v>0.07</v>
      </c>
      <c r="H6855" s="6" t="n">
        <f aca="false">IF(1_Data_EDA!B6856="First Class",1,0)</f>
        <v>0</v>
      </c>
      <c r="I6855" s="6" t="n">
        <f aca="false">IF(1_Data_EDA!B6856="Second Class",1,0)</f>
        <v>0</v>
      </c>
      <c r="J6855" s="6" t="n">
        <f aca="false">IF(1_Data_EDA!B6856="Same Day",1,0)</f>
        <v>0</v>
      </c>
      <c r="K6855" s="6" t="n">
        <f aca="false">IF(1_Data_EDA!C6856="Corporate",1,0)</f>
        <v>0</v>
      </c>
      <c r="L6855" s="6" t="n">
        <f aca="false">IF(1_Data_EDA!C6856="Home Office",1,0)</f>
        <v>1</v>
      </c>
      <c r="M6855" s="6" t="n">
        <f aca="false">IF(1_Data_EDA!D6856="Europe",1,0)</f>
        <v>1</v>
      </c>
      <c r="N6855" s="6" t="n">
        <f aca="false">IF(1_Data_EDA!D6856="LATAM",1,0)</f>
        <v>0</v>
      </c>
      <c r="O6855" s="6" t="n">
        <f aca="false">IF(1_Data_EDA!D6856="Pacific Asia",1,0)</f>
        <v>0</v>
      </c>
      <c r="P6855" s="6" t="n">
        <f aca="false">IF(1_Data_EDA!D6856="USCA",1,0)</f>
        <v>0</v>
      </c>
      <c r="Q6855" s="6" t="n">
        <f aca="false">IF(C6855&gt;MEDIAN(C$5:C$8004),1,0)</f>
        <v>1</v>
      </c>
      <c r="R6855" s="6" t="n">
        <f aca="false">IF(D6855&gt;2,1,0)</f>
        <v>0</v>
      </c>
    </row>
    <row r="6856" customFormat="false" ht="15" hidden="false" customHeight="true" outlineLevel="0" collapsed="false">
      <c r="A6856" s="6" t="n">
        <f aca="false">1_Data_EDA!O6857</f>
        <v>0</v>
      </c>
      <c r="B6856" s="6" t="n">
        <f aca="false">1_Data_EDA!H6857</f>
        <v>4</v>
      </c>
      <c r="C6856" s="7" t="n">
        <f aca="false">1_Data_EDA!I6857</f>
        <v>199.9900055</v>
      </c>
      <c r="D6856" s="6" t="n">
        <f aca="false">1_Data_EDA!J6857</f>
        <v>1</v>
      </c>
      <c r="E6856" s="7" t="n">
        <f aca="false">1_Data_EDA!K6857</f>
        <v>199.9900055</v>
      </c>
      <c r="F6856" s="7" t="n">
        <f aca="false">1_Data_EDA!L6857</f>
        <v>32</v>
      </c>
      <c r="G6856" s="8" t="n">
        <f aca="false">1_Data_EDA!M6857</f>
        <v>0.159999996</v>
      </c>
      <c r="H6856" s="6" t="n">
        <f aca="false">IF(1_Data_EDA!B6857="First Class",1,0)</f>
        <v>0</v>
      </c>
      <c r="I6856" s="6" t="n">
        <f aca="false">IF(1_Data_EDA!B6857="Second Class",1,0)</f>
        <v>0</v>
      </c>
      <c r="J6856" s="6" t="n">
        <f aca="false">IF(1_Data_EDA!B6857="Same Day",1,0)</f>
        <v>0</v>
      </c>
      <c r="K6856" s="6" t="n">
        <f aca="false">IF(1_Data_EDA!C6857="Corporate",1,0)</f>
        <v>0</v>
      </c>
      <c r="L6856" s="6" t="n">
        <f aca="false">IF(1_Data_EDA!C6857="Home Office",1,0)</f>
        <v>1</v>
      </c>
      <c r="M6856" s="6" t="n">
        <f aca="false">IF(1_Data_EDA!D6857="Europe",1,0)</f>
        <v>1</v>
      </c>
      <c r="N6856" s="6" t="n">
        <f aca="false">IF(1_Data_EDA!D6857="LATAM",1,0)</f>
        <v>0</v>
      </c>
      <c r="O6856" s="6" t="n">
        <f aca="false">IF(1_Data_EDA!D6857="Pacific Asia",1,0)</f>
        <v>0</v>
      </c>
      <c r="P6856" s="6" t="n">
        <f aca="false">IF(1_Data_EDA!D6857="USCA",1,0)</f>
        <v>0</v>
      </c>
      <c r="Q6856" s="6" t="n">
        <f aca="false">IF(C6856&gt;MEDIAN(C$5:C$8004),1,0)</f>
        <v>1</v>
      </c>
      <c r="R6856" s="6" t="n">
        <f aca="false">IF(D6856&gt;2,1,0)</f>
        <v>0</v>
      </c>
    </row>
    <row r="6857" customFormat="false" ht="15" hidden="false" customHeight="true" outlineLevel="0" collapsed="false">
      <c r="A6857" s="6" t="n">
        <f aca="false">1_Data_EDA!O6858</f>
        <v>0</v>
      </c>
      <c r="B6857" s="6" t="n">
        <f aca="false">1_Data_EDA!H6858</f>
        <v>4</v>
      </c>
      <c r="C6857" s="7" t="n">
        <f aca="false">1_Data_EDA!I6858</f>
        <v>199.9900055</v>
      </c>
      <c r="D6857" s="6" t="n">
        <f aca="false">1_Data_EDA!J6858</f>
        <v>1</v>
      </c>
      <c r="E6857" s="7" t="n">
        <f aca="false">1_Data_EDA!K6858</f>
        <v>199.9900055</v>
      </c>
      <c r="F6857" s="7" t="n">
        <f aca="false">1_Data_EDA!L6858</f>
        <v>34</v>
      </c>
      <c r="G6857" s="8" t="n">
        <f aca="false">1_Data_EDA!M6858</f>
        <v>0.170000002</v>
      </c>
      <c r="H6857" s="6" t="n">
        <f aca="false">IF(1_Data_EDA!B6858="First Class",1,0)</f>
        <v>0</v>
      </c>
      <c r="I6857" s="6" t="n">
        <f aca="false">IF(1_Data_EDA!B6858="Second Class",1,0)</f>
        <v>0</v>
      </c>
      <c r="J6857" s="6" t="n">
        <f aca="false">IF(1_Data_EDA!B6858="Same Day",1,0)</f>
        <v>0</v>
      </c>
      <c r="K6857" s="6" t="n">
        <f aca="false">IF(1_Data_EDA!C6858="Corporate",1,0)</f>
        <v>0</v>
      </c>
      <c r="L6857" s="6" t="n">
        <f aca="false">IF(1_Data_EDA!C6858="Home Office",1,0)</f>
        <v>0</v>
      </c>
      <c r="M6857" s="6" t="n">
        <f aca="false">IF(1_Data_EDA!D6858="Europe",1,0)</f>
        <v>0</v>
      </c>
      <c r="N6857" s="6" t="n">
        <f aca="false">IF(1_Data_EDA!D6858="LATAM",1,0)</f>
        <v>1</v>
      </c>
      <c r="O6857" s="6" t="n">
        <f aca="false">IF(1_Data_EDA!D6858="Pacific Asia",1,0)</f>
        <v>0</v>
      </c>
      <c r="P6857" s="6" t="n">
        <f aca="false">IF(1_Data_EDA!D6858="USCA",1,0)</f>
        <v>0</v>
      </c>
      <c r="Q6857" s="6" t="n">
        <f aca="false">IF(C6857&gt;MEDIAN(C$5:C$8004),1,0)</f>
        <v>1</v>
      </c>
      <c r="R6857" s="6" t="n">
        <f aca="false">IF(D6857&gt;2,1,0)</f>
        <v>0</v>
      </c>
    </row>
    <row r="6858" customFormat="false" ht="15" hidden="false" customHeight="true" outlineLevel="0" collapsed="false">
      <c r="A6858" s="6" t="n">
        <f aca="false">1_Data_EDA!O6859</f>
        <v>0</v>
      </c>
      <c r="B6858" s="6" t="n">
        <f aca="false">1_Data_EDA!H6859</f>
        <v>4</v>
      </c>
      <c r="C6858" s="7" t="n">
        <f aca="false">1_Data_EDA!I6859</f>
        <v>50</v>
      </c>
      <c r="D6858" s="6" t="n">
        <f aca="false">1_Data_EDA!J6859</f>
        <v>3</v>
      </c>
      <c r="E6858" s="7" t="n">
        <f aca="false">1_Data_EDA!K6859</f>
        <v>150</v>
      </c>
      <c r="F6858" s="7" t="n">
        <f aca="false">1_Data_EDA!L6859</f>
        <v>37.5</v>
      </c>
      <c r="G6858" s="8" t="n">
        <f aca="false">1_Data_EDA!M6859</f>
        <v>0.25</v>
      </c>
      <c r="H6858" s="6" t="n">
        <f aca="false">IF(1_Data_EDA!B6859="First Class",1,0)</f>
        <v>0</v>
      </c>
      <c r="I6858" s="6" t="n">
        <f aca="false">IF(1_Data_EDA!B6859="Second Class",1,0)</f>
        <v>0</v>
      </c>
      <c r="J6858" s="6" t="n">
        <f aca="false">IF(1_Data_EDA!B6859="Same Day",1,0)</f>
        <v>0</v>
      </c>
      <c r="K6858" s="6" t="n">
        <f aca="false">IF(1_Data_EDA!C6859="Corporate",1,0)</f>
        <v>0</v>
      </c>
      <c r="L6858" s="6" t="n">
        <f aca="false">IF(1_Data_EDA!C6859="Home Office",1,0)</f>
        <v>0</v>
      </c>
      <c r="M6858" s="6" t="n">
        <f aca="false">IF(1_Data_EDA!D6859="Europe",1,0)</f>
        <v>0</v>
      </c>
      <c r="N6858" s="6" t="n">
        <f aca="false">IF(1_Data_EDA!D6859="LATAM",1,0)</f>
        <v>0</v>
      </c>
      <c r="O6858" s="6" t="n">
        <f aca="false">IF(1_Data_EDA!D6859="Pacific Asia",1,0)</f>
        <v>1</v>
      </c>
      <c r="P6858" s="6" t="n">
        <f aca="false">IF(1_Data_EDA!D6859="USCA",1,0)</f>
        <v>0</v>
      </c>
      <c r="Q6858" s="6" t="n">
        <f aca="false">IF(C6858&gt;MEDIAN(C$5:C$8004),1,0)</f>
        <v>0</v>
      </c>
      <c r="R6858" s="6" t="n">
        <f aca="false">IF(D6858&gt;2,1,0)</f>
        <v>1</v>
      </c>
    </row>
    <row r="6859" customFormat="false" ht="15" hidden="false" customHeight="true" outlineLevel="0" collapsed="false">
      <c r="A6859" s="6" t="n">
        <f aca="false">1_Data_EDA!O6860</f>
        <v>0</v>
      </c>
      <c r="B6859" s="6" t="n">
        <f aca="false">1_Data_EDA!H6860</f>
        <v>4</v>
      </c>
      <c r="C6859" s="7" t="n">
        <f aca="false">1_Data_EDA!I6860</f>
        <v>59.99000168</v>
      </c>
      <c r="D6859" s="6" t="n">
        <f aca="false">1_Data_EDA!J6860</f>
        <v>5</v>
      </c>
      <c r="E6859" s="7" t="n">
        <f aca="false">1_Data_EDA!K6860</f>
        <v>299.9500122</v>
      </c>
      <c r="F6859" s="7" t="n">
        <f aca="false">1_Data_EDA!L6860</f>
        <v>16.5</v>
      </c>
      <c r="G6859" s="8" t="n">
        <f aca="false">1_Data_EDA!M6860</f>
        <v>0.059999999</v>
      </c>
      <c r="H6859" s="6" t="n">
        <f aca="false">IF(1_Data_EDA!B6860="First Class",1,0)</f>
        <v>0</v>
      </c>
      <c r="I6859" s="6" t="n">
        <f aca="false">IF(1_Data_EDA!B6860="Second Class",1,0)</f>
        <v>0</v>
      </c>
      <c r="J6859" s="6" t="n">
        <f aca="false">IF(1_Data_EDA!B6860="Same Day",1,0)</f>
        <v>0</v>
      </c>
      <c r="K6859" s="6" t="n">
        <f aca="false">IF(1_Data_EDA!C6860="Corporate",1,0)</f>
        <v>1</v>
      </c>
      <c r="L6859" s="6" t="n">
        <f aca="false">IF(1_Data_EDA!C6860="Home Office",1,0)</f>
        <v>0</v>
      </c>
      <c r="M6859" s="6" t="n">
        <f aca="false">IF(1_Data_EDA!D6860="Europe",1,0)</f>
        <v>0</v>
      </c>
      <c r="N6859" s="6" t="n">
        <f aca="false">IF(1_Data_EDA!D6860="LATAM",1,0)</f>
        <v>1</v>
      </c>
      <c r="O6859" s="6" t="n">
        <f aca="false">IF(1_Data_EDA!D6860="Pacific Asia",1,0)</f>
        <v>0</v>
      </c>
      <c r="P6859" s="6" t="n">
        <f aca="false">IF(1_Data_EDA!D6860="USCA",1,0)</f>
        <v>0</v>
      </c>
      <c r="Q6859" s="6" t="n">
        <f aca="false">IF(C6859&gt;MEDIAN(C$5:C$8004),1,0)</f>
        <v>0</v>
      </c>
      <c r="R6859" s="6" t="n">
        <f aca="false">IF(D6859&gt;2,1,0)</f>
        <v>1</v>
      </c>
    </row>
    <row r="6860" customFormat="false" ht="15" hidden="false" customHeight="true" outlineLevel="0" collapsed="false">
      <c r="A6860" s="6" t="n">
        <f aca="false">1_Data_EDA!O6861</f>
        <v>0</v>
      </c>
      <c r="B6860" s="6" t="n">
        <f aca="false">1_Data_EDA!H6861</f>
        <v>4</v>
      </c>
      <c r="C6860" s="7" t="n">
        <f aca="false">1_Data_EDA!I6861</f>
        <v>199.9900055</v>
      </c>
      <c r="D6860" s="6" t="n">
        <f aca="false">1_Data_EDA!J6861</f>
        <v>1</v>
      </c>
      <c r="E6860" s="7" t="n">
        <f aca="false">1_Data_EDA!K6861</f>
        <v>199.9900055</v>
      </c>
      <c r="F6860" s="7" t="n">
        <f aca="false">1_Data_EDA!L6861</f>
        <v>40</v>
      </c>
      <c r="G6860" s="8" t="n">
        <f aca="false">1_Data_EDA!M6861</f>
        <v>0.200000003</v>
      </c>
      <c r="H6860" s="6" t="n">
        <f aca="false">IF(1_Data_EDA!B6861="First Class",1,0)</f>
        <v>0</v>
      </c>
      <c r="I6860" s="6" t="n">
        <f aca="false">IF(1_Data_EDA!B6861="Second Class",1,0)</f>
        <v>0</v>
      </c>
      <c r="J6860" s="6" t="n">
        <f aca="false">IF(1_Data_EDA!B6861="Same Day",1,0)</f>
        <v>0</v>
      </c>
      <c r="K6860" s="6" t="n">
        <f aca="false">IF(1_Data_EDA!C6861="Corporate",1,0)</f>
        <v>0</v>
      </c>
      <c r="L6860" s="6" t="n">
        <f aca="false">IF(1_Data_EDA!C6861="Home Office",1,0)</f>
        <v>0</v>
      </c>
      <c r="M6860" s="6" t="n">
        <f aca="false">IF(1_Data_EDA!D6861="Europe",1,0)</f>
        <v>0</v>
      </c>
      <c r="N6860" s="6" t="n">
        <f aca="false">IF(1_Data_EDA!D6861="LATAM",1,0)</f>
        <v>0</v>
      </c>
      <c r="O6860" s="6" t="n">
        <f aca="false">IF(1_Data_EDA!D6861="Pacific Asia",1,0)</f>
        <v>1</v>
      </c>
      <c r="P6860" s="6" t="n">
        <f aca="false">IF(1_Data_EDA!D6861="USCA",1,0)</f>
        <v>0</v>
      </c>
      <c r="Q6860" s="6" t="n">
        <f aca="false">IF(C6860&gt;MEDIAN(C$5:C$8004),1,0)</f>
        <v>1</v>
      </c>
      <c r="R6860" s="6" t="n">
        <f aca="false">IF(D6860&gt;2,1,0)</f>
        <v>0</v>
      </c>
    </row>
    <row r="6861" customFormat="false" ht="15" hidden="false" customHeight="true" outlineLevel="0" collapsed="false">
      <c r="A6861" s="6" t="n">
        <f aca="false">1_Data_EDA!O6862</f>
        <v>0</v>
      </c>
      <c r="B6861" s="6" t="n">
        <f aca="false">1_Data_EDA!H6862</f>
        <v>4</v>
      </c>
      <c r="C6861" s="7" t="n">
        <f aca="false">1_Data_EDA!I6862</f>
        <v>129.9900055</v>
      </c>
      <c r="D6861" s="6" t="n">
        <f aca="false">1_Data_EDA!J6862</f>
        <v>1</v>
      </c>
      <c r="E6861" s="7" t="n">
        <f aca="false">1_Data_EDA!K6862</f>
        <v>129.9900055</v>
      </c>
      <c r="F6861" s="7" t="n">
        <f aca="false">1_Data_EDA!L6862</f>
        <v>2.599999905</v>
      </c>
      <c r="G6861" s="8" t="n">
        <f aca="false">1_Data_EDA!M6862</f>
        <v>0.02</v>
      </c>
      <c r="H6861" s="6" t="n">
        <f aca="false">IF(1_Data_EDA!B6862="First Class",1,0)</f>
        <v>0</v>
      </c>
      <c r="I6861" s="6" t="n">
        <f aca="false">IF(1_Data_EDA!B6862="Second Class",1,0)</f>
        <v>0</v>
      </c>
      <c r="J6861" s="6" t="n">
        <f aca="false">IF(1_Data_EDA!B6862="Same Day",1,0)</f>
        <v>0</v>
      </c>
      <c r="K6861" s="6" t="n">
        <f aca="false">IF(1_Data_EDA!C6862="Corporate",1,0)</f>
        <v>0</v>
      </c>
      <c r="L6861" s="6" t="n">
        <f aca="false">IF(1_Data_EDA!C6862="Home Office",1,0)</f>
        <v>0</v>
      </c>
      <c r="M6861" s="6" t="n">
        <f aca="false">IF(1_Data_EDA!D6862="Europe",1,0)</f>
        <v>0</v>
      </c>
      <c r="N6861" s="6" t="n">
        <f aca="false">IF(1_Data_EDA!D6862="LATAM",1,0)</f>
        <v>0</v>
      </c>
      <c r="O6861" s="6" t="n">
        <f aca="false">IF(1_Data_EDA!D6862="Pacific Asia",1,0)</f>
        <v>1</v>
      </c>
      <c r="P6861" s="6" t="n">
        <f aca="false">IF(1_Data_EDA!D6862="USCA",1,0)</f>
        <v>0</v>
      </c>
      <c r="Q6861" s="6" t="n">
        <f aca="false">IF(C6861&gt;MEDIAN(C$5:C$8004),1,0)</f>
        <v>1</v>
      </c>
      <c r="R6861" s="6" t="n">
        <f aca="false">IF(D6861&gt;2,1,0)</f>
        <v>0</v>
      </c>
    </row>
    <row r="6862" customFormat="false" ht="15" hidden="false" customHeight="true" outlineLevel="0" collapsed="false">
      <c r="A6862" s="6" t="n">
        <f aca="false">1_Data_EDA!O6863</f>
        <v>1</v>
      </c>
      <c r="B6862" s="6" t="n">
        <f aca="false">1_Data_EDA!H6863</f>
        <v>2</v>
      </c>
      <c r="C6862" s="7" t="n">
        <f aca="false">1_Data_EDA!I6863</f>
        <v>299.980011</v>
      </c>
      <c r="D6862" s="6" t="n">
        <f aca="false">1_Data_EDA!J6863</f>
        <v>1</v>
      </c>
      <c r="E6862" s="7" t="n">
        <f aca="false">1_Data_EDA!K6863</f>
        <v>299.980011</v>
      </c>
      <c r="F6862" s="7" t="n">
        <f aca="false">1_Data_EDA!L6863</f>
        <v>45</v>
      </c>
      <c r="G6862" s="8" t="n">
        <f aca="false">1_Data_EDA!M6863</f>
        <v>0.150000006</v>
      </c>
      <c r="H6862" s="6" t="n">
        <f aca="false">IF(1_Data_EDA!B6863="First Class",1,0)</f>
        <v>0</v>
      </c>
      <c r="I6862" s="6" t="n">
        <f aca="false">IF(1_Data_EDA!B6863="Second Class",1,0)</f>
        <v>1</v>
      </c>
      <c r="J6862" s="6" t="n">
        <f aca="false">IF(1_Data_EDA!B6863="Same Day",1,0)</f>
        <v>0</v>
      </c>
      <c r="K6862" s="6" t="n">
        <f aca="false">IF(1_Data_EDA!C6863="Corporate",1,0)</f>
        <v>1</v>
      </c>
      <c r="L6862" s="6" t="n">
        <f aca="false">IF(1_Data_EDA!C6863="Home Office",1,0)</f>
        <v>0</v>
      </c>
      <c r="M6862" s="6" t="n">
        <f aca="false">IF(1_Data_EDA!D6863="Europe",1,0)</f>
        <v>0</v>
      </c>
      <c r="N6862" s="6" t="n">
        <f aca="false">IF(1_Data_EDA!D6863="LATAM",1,0)</f>
        <v>0</v>
      </c>
      <c r="O6862" s="6" t="n">
        <f aca="false">IF(1_Data_EDA!D6863="Pacific Asia",1,0)</f>
        <v>0</v>
      </c>
      <c r="P6862" s="6" t="n">
        <f aca="false">IF(1_Data_EDA!D6863="USCA",1,0)</f>
        <v>1</v>
      </c>
      <c r="Q6862" s="6" t="n">
        <f aca="false">IF(C6862&gt;MEDIAN(C$5:C$8004),1,0)</f>
        <v>1</v>
      </c>
      <c r="R6862" s="6" t="n">
        <f aca="false">IF(D6862&gt;2,1,0)</f>
        <v>0</v>
      </c>
    </row>
    <row r="6863" customFormat="false" ht="15" hidden="false" customHeight="true" outlineLevel="0" collapsed="false">
      <c r="A6863" s="6" t="n">
        <f aca="false">1_Data_EDA!O6864</f>
        <v>0</v>
      </c>
      <c r="B6863" s="6" t="n">
        <f aca="false">1_Data_EDA!H6864</f>
        <v>4</v>
      </c>
      <c r="C6863" s="7" t="n">
        <f aca="false">1_Data_EDA!I6864</f>
        <v>49.97999954</v>
      </c>
      <c r="D6863" s="6" t="n">
        <f aca="false">1_Data_EDA!J6864</f>
        <v>1</v>
      </c>
      <c r="E6863" s="7" t="n">
        <f aca="false">1_Data_EDA!K6864</f>
        <v>49.97999954</v>
      </c>
      <c r="F6863" s="7" t="n">
        <f aca="false">1_Data_EDA!L6864</f>
        <v>10</v>
      </c>
      <c r="G6863" s="8" t="n">
        <f aca="false">1_Data_EDA!M6864</f>
        <v>0.200000003</v>
      </c>
      <c r="H6863" s="6" t="n">
        <f aca="false">IF(1_Data_EDA!B6864="First Class",1,0)</f>
        <v>0</v>
      </c>
      <c r="I6863" s="6" t="n">
        <f aca="false">IF(1_Data_EDA!B6864="Second Class",1,0)</f>
        <v>0</v>
      </c>
      <c r="J6863" s="6" t="n">
        <f aca="false">IF(1_Data_EDA!B6864="Same Day",1,0)</f>
        <v>0</v>
      </c>
      <c r="K6863" s="6" t="n">
        <f aca="false">IF(1_Data_EDA!C6864="Corporate",1,0)</f>
        <v>1</v>
      </c>
      <c r="L6863" s="6" t="n">
        <f aca="false">IF(1_Data_EDA!C6864="Home Office",1,0)</f>
        <v>0</v>
      </c>
      <c r="M6863" s="6" t="n">
        <f aca="false">IF(1_Data_EDA!D6864="Europe",1,0)</f>
        <v>0</v>
      </c>
      <c r="N6863" s="6" t="n">
        <f aca="false">IF(1_Data_EDA!D6864="LATAM",1,0)</f>
        <v>1</v>
      </c>
      <c r="O6863" s="6" t="n">
        <f aca="false">IF(1_Data_EDA!D6864="Pacific Asia",1,0)</f>
        <v>0</v>
      </c>
      <c r="P6863" s="6" t="n">
        <f aca="false">IF(1_Data_EDA!D6864="USCA",1,0)</f>
        <v>0</v>
      </c>
      <c r="Q6863" s="6" t="n">
        <f aca="false">IF(C6863&gt;MEDIAN(C$5:C$8004),1,0)</f>
        <v>0</v>
      </c>
      <c r="R6863" s="6" t="n">
        <f aca="false">IF(D6863&gt;2,1,0)</f>
        <v>0</v>
      </c>
    </row>
    <row r="6864" customFormat="false" ht="15" hidden="false" customHeight="true" outlineLevel="0" collapsed="false">
      <c r="A6864" s="6" t="n">
        <f aca="false">1_Data_EDA!O6865</f>
        <v>0</v>
      </c>
      <c r="B6864" s="6" t="n">
        <f aca="false">1_Data_EDA!H6865</f>
        <v>4</v>
      </c>
      <c r="C6864" s="7" t="n">
        <f aca="false">1_Data_EDA!I6865</f>
        <v>59.99000168</v>
      </c>
      <c r="D6864" s="6" t="n">
        <f aca="false">1_Data_EDA!J6865</f>
        <v>3</v>
      </c>
      <c r="E6864" s="7" t="n">
        <f aca="false">1_Data_EDA!K6865</f>
        <v>179.9700012</v>
      </c>
      <c r="F6864" s="7" t="n">
        <f aca="false">1_Data_EDA!L6865</f>
        <v>0</v>
      </c>
      <c r="G6864" s="8" t="n">
        <f aca="false">1_Data_EDA!M6865</f>
        <v>0</v>
      </c>
      <c r="H6864" s="6" t="n">
        <f aca="false">IF(1_Data_EDA!B6865="First Class",1,0)</f>
        <v>0</v>
      </c>
      <c r="I6864" s="6" t="n">
        <f aca="false">IF(1_Data_EDA!B6865="Second Class",1,0)</f>
        <v>0</v>
      </c>
      <c r="J6864" s="6" t="n">
        <f aca="false">IF(1_Data_EDA!B6865="Same Day",1,0)</f>
        <v>0</v>
      </c>
      <c r="K6864" s="6" t="n">
        <f aca="false">IF(1_Data_EDA!C6865="Corporate",1,0)</f>
        <v>0</v>
      </c>
      <c r="L6864" s="6" t="n">
        <f aca="false">IF(1_Data_EDA!C6865="Home Office",1,0)</f>
        <v>0</v>
      </c>
      <c r="M6864" s="6" t="n">
        <f aca="false">IF(1_Data_EDA!D6865="Europe",1,0)</f>
        <v>0</v>
      </c>
      <c r="N6864" s="6" t="n">
        <f aca="false">IF(1_Data_EDA!D6865="LATAM",1,0)</f>
        <v>0</v>
      </c>
      <c r="O6864" s="6" t="n">
        <f aca="false">IF(1_Data_EDA!D6865="Pacific Asia",1,0)</f>
        <v>0</v>
      </c>
      <c r="P6864" s="6" t="n">
        <f aca="false">IF(1_Data_EDA!D6865="USCA",1,0)</f>
        <v>0</v>
      </c>
      <c r="Q6864" s="6" t="n">
        <f aca="false">IF(C6864&gt;MEDIAN(C$5:C$8004),1,0)</f>
        <v>0</v>
      </c>
      <c r="R6864" s="6" t="n">
        <f aca="false">IF(D6864&gt;2,1,0)</f>
        <v>1</v>
      </c>
    </row>
    <row r="6865" customFormat="false" ht="15" hidden="false" customHeight="true" outlineLevel="0" collapsed="false">
      <c r="A6865" s="6" t="n">
        <f aca="false">1_Data_EDA!O6866</f>
        <v>0</v>
      </c>
      <c r="B6865" s="6" t="n">
        <f aca="false">1_Data_EDA!H6866</f>
        <v>0</v>
      </c>
      <c r="C6865" s="7" t="n">
        <f aca="false">1_Data_EDA!I6866</f>
        <v>39.99000168</v>
      </c>
      <c r="D6865" s="6" t="n">
        <f aca="false">1_Data_EDA!J6866</f>
        <v>4</v>
      </c>
      <c r="E6865" s="7" t="n">
        <f aca="false">1_Data_EDA!K6866</f>
        <v>159.9600067</v>
      </c>
      <c r="F6865" s="7" t="n">
        <f aca="false">1_Data_EDA!L6866</f>
        <v>4.800000191</v>
      </c>
      <c r="G6865" s="8" t="n">
        <f aca="false">1_Data_EDA!M6866</f>
        <v>0.029999999</v>
      </c>
      <c r="H6865" s="6" t="n">
        <f aca="false">IF(1_Data_EDA!B6866="First Class",1,0)</f>
        <v>0</v>
      </c>
      <c r="I6865" s="6" t="n">
        <f aca="false">IF(1_Data_EDA!B6866="Second Class",1,0)</f>
        <v>0</v>
      </c>
      <c r="J6865" s="6" t="n">
        <f aca="false">IF(1_Data_EDA!B6866="Same Day",1,0)</f>
        <v>1</v>
      </c>
      <c r="K6865" s="6" t="n">
        <f aca="false">IF(1_Data_EDA!C6866="Corporate",1,0)</f>
        <v>0</v>
      </c>
      <c r="L6865" s="6" t="n">
        <f aca="false">IF(1_Data_EDA!C6866="Home Office",1,0)</f>
        <v>0</v>
      </c>
      <c r="M6865" s="6" t="n">
        <f aca="false">IF(1_Data_EDA!D6866="Europe",1,0)</f>
        <v>0</v>
      </c>
      <c r="N6865" s="6" t="n">
        <f aca="false">IF(1_Data_EDA!D6866="LATAM",1,0)</f>
        <v>0</v>
      </c>
      <c r="O6865" s="6" t="n">
        <f aca="false">IF(1_Data_EDA!D6866="Pacific Asia",1,0)</f>
        <v>0</v>
      </c>
      <c r="P6865" s="6" t="n">
        <f aca="false">IF(1_Data_EDA!D6866="USCA",1,0)</f>
        <v>0</v>
      </c>
      <c r="Q6865" s="6" t="n">
        <f aca="false">IF(C6865&gt;MEDIAN(C$5:C$8004),1,0)</f>
        <v>0</v>
      </c>
      <c r="R6865" s="6" t="n">
        <f aca="false">IF(D6865&gt;2,1,0)</f>
        <v>1</v>
      </c>
    </row>
    <row r="6866" customFormat="false" ht="15" hidden="false" customHeight="true" outlineLevel="0" collapsed="false">
      <c r="A6866" s="6" t="n">
        <f aca="false">1_Data_EDA!O6867</f>
        <v>1</v>
      </c>
      <c r="B6866" s="6" t="n">
        <f aca="false">1_Data_EDA!H6867</f>
        <v>2</v>
      </c>
      <c r="C6866" s="7" t="n">
        <f aca="false">1_Data_EDA!I6867</f>
        <v>84.40000153</v>
      </c>
      <c r="D6866" s="6" t="n">
        <f aca="false">1_Data_EDA!J6867</f>
        <v>1</v>
      </c>
      <c r="E6866" s="7" t="n">
        <f aca="false">1_Data_EDA!K6867</f>
        <v>84.40000153</v>
      </c>
      <c r="F6866" s="7" t="n">
        <f aca="false">1_Data_EDA!L6867</f>
        <v>7.599999905</v>
      </c>
      <c r="G6866" s="8" t="n">
        <f aca="false">1_Data_EDA!M6867</f>
        <v>0.090000004</v>
      </c>
      <c r="H6866" s="6" t="n">
        <f aca="false">IF(1_Data_EDA!B6867="First Class",1,0)</f>
        <v>0</v>
      </c>
      <c r="I6866" s="6" t="n">
        <f aca="false">IF(1_Data_EDA!B6867="Second Class",1,0)</f>
        <v>1</v>
      </c>
      <c r="J6866" s="6" t="n">
        <f aca="false">IF(1_Data_EDA!B6867="Same Day",1,0)</f>
        <v>0</v>
      </c>
      <c r="K6866" s="6" t="n">
        <f aca="false">IF(1_Data_EDA!C6867="Corporate",1,0)</f>
        <v>1</v>
      </c>
      <c r="L6866" s="6" t="n">
        <f aca="false">IF(1_Data_EDA!C6867="Home Office",1,0)</f>
        <v>0</v>
      </c>
      <c r="M6866" s="6" t="n">
        <f aca="false">IF(1_Data_EDA!D6867="Europe",1,0)</f>
        <v>0</v>
      </c>
      <c r="N6866" s="6" t="n">
        <f aca="false">IF(1_Data_EDA!D6867="LATAM",1,0)</f>
        <v>0</v>
      </c>
      <c r="O6866" s="6" t="n">
        <f aca="false">IF(1_Data_EDA!D6867="Pacific Asia",1,0)</f>
        <v>1</v>
      </c>
      <c r="P6866" s="6" t="n">
        <f aca="false">IF(1_Data_EDA!D6867="USCA",1,0)</f>
        <v>0</v>
      </c>
      <c r="Q6866" s="6" t="n">
        <f aca="false">IF(C6866&gt;MEDIAN(C$5:C$8004),1,0)</f>
        <v>1</v>
      </c>
      <c r="R6866" s="6" t="n">
        <f aca="false">IF(D6866&gt;2,1,0)</f>
        <v>0</v>
      </c>
    </row>
    <row r="6867" customFormat="false" ht="15" hidden="false" customHeight="true" outlineLevel="0" collapsed="false">
      <c r="A6867" s="6" t="n">
        <f aca="false">1_Data_EDA!O6868</f>
        <v>1</v>
      </c>
      <c r="B6867" s="6" t="n">
        <f aca="false">1_Data_EDA!H6868</f>
        <v>4</v>
      </c>
      <c r="C6867" s="7" t="n">
        <f aca="false">1_Data_EDA!I6868</f>
        <v>129.9900055</v>
      </c>
      <c r="D6867" s="6" t="n">
        <f aca="false">1_Data_EDA!J6868</f>
        <v>1</v>
      </c>
      <c r="E6867" s="7" t="n">
        <f aca="false">1_Data_EDA!K6868</f>
        <v>129.9900055</v>
      </c>
      <c r="F6867" s="7" t="n">
        <f aca="false">1_Data_EDA!L6868</f>
        <v>16.89999962</v>
      </c>
      <c r="G6867" s="8" t="n">
        <f aca="false">1_Data_EDA!M6868</f>
        <v>0.129999995</v>
      </c>
      <c r="H6867" s="6" t="n">
        <f aca="false">IF(1_Data_EDA!B6868="First Class",1,0)</f>
        <v>0</v>
      </c>
      <c r="I6867" s="6" t="n">
        <f aca="false">IF(1_Data_EDA!B6868="Second Class",1,0)</f>
        <v>0</v>
      </c>
      <c r="J6867" s="6" t="n">
        <f aca="false">IF(1_Data_EDA!B6868="Same Day",1,0)</f>
        <v>0</v>
      </c>
      <c r="K6867" s="6" t="n">
        <f aca="false">IF(1_Data_EDA!C6868="Corporate",1,0)</f>
        <v>0</v>
      </c>
      <c r="L6867" s="6" t="n">
        <f aca="false">IF(1_Data_EDA!C6868="Home Office",1,0)</f>
        <v>0</v>
      </c>
      <c r="M6867" s="6" t="n">
        <f aca="false">IF(1_Data_EDA!D6868="Europe",1,0)</f>
        <v>0</v>
      </c>
      <c r="N6867" s="6" t="n">
        <f aca="false">IF(1_Data_EDA!D6868="LATAM",1,0)</f>
        <v>0</v>
      </c>
      <c r="O6867" s="6" t="n">
        <f aca="false">IF(1_Data_EDA!D6868="Pacific Asia",1,0)</f>
        <v>1</v>
      </c>
      <c r="P6867" s="6" t="n">
        <f aca="false">IF(1_Data_EDA!D6868="USCA",1,0)</f>
        <v>0</v>
      </c>
      <c r="Q6867" s="6" t="n">
        <f aca="false">IF(C6867&gt;MEDIAN(C$5:C$8004),1,0)</f>
        <v>1</v>
      </c>
      <c r="R6867" s="6" t="n">
        <f aca="false">IF(D6867&gt;2,1,0)</f>
        <v>0</v>
      </c>
    </row>
    <row r="6868" customFormat="false" ht="15" hidden="false" customHeight="true" outlineLevel="0" collapsed="false">
      <c r="A6868" s="6" t="n">
        <f aca="false">1_Data_EDA!O6869</f>
        <v>0</v>
      </c>
      <c r="B6868" s="6" t="n">
        <f aca="false">1_Data_EDA!H6869</f>
        <v>2</v>
      </c>
      <c r="C6868" s="7" t="n">
        <f aca="false">1_Data_EDA!I6869</f>
        <v>50</v>
      </c>
      <c r="D6868" s="6" t="n">
        <f aca="false">1_Data_EDA!J6869</f>
        <v>3</v>
      </c>
      <c r="E6868" s="7" t="n">
        <f aca="false">1_Data_EDA!K6869</f>
        <v>150</v>
      </c>
      <c r="F6868" s="7" t="n">
        <f aca="false">1_Data_EDA!L6869</f>
        <v>6</v>
      </c>
      <c r="G6868" s="8" t="n">
        <f aca="false">1_Data_EDA!M6869</f>
        <v>0.039999999</v>
      </c>
      <c r="H6868" s="6" t="n">
        <f aca="false">IF(1_Data_EDA!B6869="First Class",1,0)</f>
        <v>0</v>
      </c>
      <c r="I6868" s="6" t="n">
        <f aca="false">IF(1_Data_EDA!B6869="Second Class",1,0)</f>
        <v>1</v>
      </c>
      <c r="J6868" s="6" t="n">
        <f aca="false">IF(1_Data_EDA!B6869="Same Day",1,0)</f>
        <v>0</v>
      </c>
      <c r="K6868" s="6" t="n">
        <f aca="false">IF(1_Data_EDA!C6869="Corporate",1,0)</f>
        <v>0</v>
      </c>
      <c r="L6868" s="6" t="n">
        <f aca="false">IF(1_Data_EDA!C6869="Home Office",1,0)</f>
        <v>0</v>
      </c>
      <c r="M6868" s="6" t="n">
        <f aca="false">IF(1_Data_EDA!D6869="Europe",1,0)</f>
        <v>1</v>
      </c>
      <c r="N6868" s="6" t="n">
        <f aca="false">IF(1_Data_EDA!D6869="LATAM",1,0)</f>
        <v>0</v>
      </c>
      <c r="O6868" s="6" t="n">
        <f aca="false">IF(1_Data_EDA!D6869="Pacific Asia",1,0)</f>
        <v>0</v>
      </c>
      <c r="P6868" s="6" t="n">
        <f aca="false">IF(1_Data_EDA!D6869="USCA",1,0)</f>
        <v>0</v>
      </c>
      <c r="Q6868" s="6" t="n">
        <f aca="false">IF(C6868&gt;MEDIAN(C$5:C$8004),1,0)</f>
        <v>0</v>
      </c>
      <c r="R6868" s="6" t="n">
        <f aca="false">IF(D6868&gt;2,1,0)</f>
        <v>1</v>
      </c>
    </row>
    <row r="6869" customFormat="false" ht="15" hidden="false" customHeight="true" outlineLevel="0" collapsed="false">
      <c r="A6869" s="6" t="n">
        <f aca="false">1_Data_EDA!O6870</f>
        <v>0</v>
      </c>
      <c r="B6869" s="6" t="n">
        <f aca="false">1_Data_EDA!H6870</f>
        <v>4</v>
      </c>
      <c r="C6869" s="7" t="n">
        <f aca="false">1_Data_EDA!I6870</f>
        <v>199.9900055</v>
      </c>
      <c r="D6869" s="6" t="n">
        <f aca="false">1_Data_EDA!J6870</f>
        <v>1</v>
      </c>
      <c r="E6869" s="7" t="n">
        <f aca="false">1_Data_EDA!K6870</f>
        <v>199.9900055</v>
      </c>
      <c r="F6869" s="7" t="n">
        <f aca="false">1_Data_EDA!L6870</f>
        <v>8</v>
      </c>
      <c r="G6869" s="8" t="n">
        <f aca="false">1_Data_EDA!M6870</f>
        <v>0.039999999</v>
      </c>
      <c r="H6869" s="6" t="n">
        <f aca="false">IF(1_Data_EDA!B6870="First Class",1,0)</f>
        <v>0</v>
      </c>
      <c r="I6869" s="6" t="n">
        <f aca="false">IF(1_Data_EDA!B6870="Second Class",1,0)</f>
        <v>0</v>
      </c>
      <c r="J6869" s="6" t="n">
        <f aca="false">IF(1_Data_EDA!B6870="Same Day",1,0)</f>
        <v>0</v>
      </c>
      <c r="K6869" s="6" t="n">
        <f aca="false">IF(1_Data_EDA!C6870="Corporate",1,0)</f>
        <v>1</v>
      </c>
      <c r="L6869" s="6" t="n">
        <f aca="false">IF(1_Data_EDA!C6870="Home Office",1,0)</f>
        <v>0</v>
      </c>
      <c r="M6869" s="6" t="n">
        <f aca="false">IF(1_Data_EDA!D6870="Europe",1,0)</f>
        <v>0</v>
      </c>
      <c r="N6869" s="6" t="n">
        <f aca="false">IF(1_Data_EDA!D6870="LATAM",1,0)</f>
        <v>0</v>
      </c>
      <c r="O6869" s="6" t="n">
        <f aca="false">IF(1_Data_EDA!D6870="Pacific Asia",1,0)</f>
        <v>0</v>
      </c>
      <c r="P6869" s="6" t="n">
        <f aca="false">IF(1_Data_EDA!D6870="USCA",1,0)</f>
        <v>1</v>
      </c>
      <c r="Q6869" s="6" t="n">
        <f aca="false">IF(C6869&gt;MEDIAN(C$5:C$8004),1,0)</f>
        <v>1</v>
      </c>
      <c r="R6869" s="6" t="n">
        <f aca="false">IF(D6869&gt;2,1,0)</f>
        <v>0</v>
      </c>
    </row>
    <row r="6870" customFormat="false" ht="15" hidden="false" customHeight="true" outlineLevel="0" collapsed="false">
      <c r="A6870" s="6" t="n">
        <f aca="false">1_Data_EDA!O6871</f>
        <v>1</v>
      </c>
      <c r="B6870" s="6" t="n">
        <f aca="false">1_Data_EDA!H6871</f>
        <v>4</v>
      </c>
      <c r="C6870" s="7" t="n">
        <f aca="false">1_Data_EDA!I6871</f>
        <v>129.9900055</v>
      </c>
      <c r="D6870" s="6" t="n">
        <f aca="false">1_Data_EDA!J6871</f>
        <v>1</v>
      </c>
      <c r="E6870" s="7" t="n">
        <f aca="false">1_Data_EDA!K6871</f>
        <v>129.9900055</v>
      </c>
      <c r="F6870" s="7" t="n">
        <f aca="false">1_Data_EDA!L6871</f>
        <v>20.79999924</v>
      </c>
      <c r="G6870" s="8" t="n">
        <f aca="false">1_Data_EDA!M6871</f>
        <v>0.159999996</v>
      </c>
      <c r="H6870" s="6" t="n">
        <f aca="false">IF(1_Data_EDA!B6871="First Class",1,0)</f>
        <v>0</v>
      </c>
      <c r="I6870" s="6" t="n">
        <f aca="false">IF(1_Data_EDA!B6871="Second Class",1,0)</f>
        <v>0</v>
      </c>
      <c r="J6870" s="6" t="n">
        <f aca="false">IF(1_Data_EDA!B6871="Same Day",1,0)</f>
        <v>0</v>
      </c>
      <c r="K6870" s="6" t="n">
        <f aca="false">IF(1_Data_EDA!C6871="Corporate",1,0)</f>
        <v>0</v>
      </c>
      <c r="L6870" s="6" t="n">
        <f aca="false">IF(1_Data_EDA!C6871="Home Office",1,0)</f>
        <v>0</v>
      </c>
      <c r="M6870" s="6" t="n">
        <f aca="false">IF(1_Data_EDA!D6871="Europe",1,0)</f>
        <v>0</v>
      </c>
      <c r="N6870" s="6" t="n">
        <f aca="false">IF(1_Data_EDA!D6871="LATAM",1,0)</f>
        <v>0</v>
      </c>
      <c r="O6870" s="6" t="n">
        <f aca="false">IF(1_Data_EDA!D6871="Pacific Asia",1,0)</f>
        <v>1</v>
      </c>
      <c r="P6870" s="6" t="n">
        <f aca="false">IF(1_Data_EDA!D6871="USCA",1,0)</f>
        <v>0</v>
      </c>
      <c r="Q6870" s="6" t="n">
        <f aca="false">IF(C6870&gt;MEDIAN(C$5:C$8004),1,0)</f>
        <v>1</v>
      </c>
      <c r="R6870" s="6" t="n">
        <f aca="false">IF(D6870&gt;2,1,0)</f>
        <v>0</v>
      </c>
    </row>
    <row r="6871" customFormat="false" ht="15" hidden="false" customHeight="true" outlineLevel="0" collapsed="false">
      <c r="A6871" s="6" t="n">
        <f aca="false">1_Data_EDA!O6872</f>
        <v>1</v>
      </c>
      <c r="B6871" s="6" t="n">
        <f aca="false">1_Data_EDA!H6872</f>
        <v>4</v>
      </c>
      <c r="C6871" s="7" t="n">
        <f aca="false">1_Data_EDA!I6872</f>
        <v>129.9900055</v>
      </c>
      <c r="D6871" s="6" t="n">
        <f aca="false">1_Data_EDA!J6872</f>
        <v>1</v>
      </c>
      <c r="E6871" s="7" t="n">
        <f aca="false">1_Data_EDA!K6872</f>
        <v>129.9900055</v>
      </c>
      <c r="F6871" s="7" t="n">
        <f aca="false">1_Data_EDA!L6872</f>
        <v>20.79999924</v>
      </c>
      <c r="G6871" s="8" t="n">
        <f aca="false">1_Data_EDA!M6872</f>
        <v>0.159999996</v>
      </c>
      <c r="H6871" s="6" t="n">
        <f aca="false">IF(1_Data_EDA!B6872="First Class",1,0)</f>
        <v>0</v>
      </c>
      <c r="I6871" s="6" t="n">
        <f aca="false">IF(1_Data_EDA!B6872="Second Class",1,0)</f>
        <v>0</v>
      </c>
      <c r="J6871" s="6" t="n">
        <f aca="false">IF(1_Data_EDA!B6872="Same Day",1,0)</f>
        <v>0</v>
      </c>
      <c r="K6871" s="6" t="n">
        <f aca="false">IF(1_Data_EDA!C6872="Corporate",1,0)</f>
        <v>0</v>
      </c>
      <c r="L6871" s="6" t="n">
        <f aca="false">IF(1_Data_EDA!C6872="Home Office",1,0)</f>
        <v>0</v>
      </c>
      <c r="M6871" s="6" t="n">
        <f aca="false">IF(1_Data_EDA!D6872="Europe",1,0)</f>
        <v>1</v>
      </c>
      <c r="N6871" s="6" t="n">
        <f aca="false">IF(1_Data_EDA!D6872="LATAM",1,0)</f>
        <v>0</v>
      </c>
      <c r="O6871" s="6" t="n">
        <f aca="false">IF(1_Data_EDA!D6872="Pacific Asia",1,0)</f>
        <v>0</v>
      </c>
      <c r="P6871" s="6" t="n">
        <f aca="false">IF(1_Data_EDA!D6872="USCA",1,0)</f>
        <v>0</v>
      </c>
      <c r="Q6871" s="6" t="n">
        <f aca="false">IF(C6871&gt;MEDIAN(C$5:C$8004),1,0)</f>
        <v>1</v>
      </c>
      <c r="R6871" s="6" t="n">
        <f aca="false">IF(D6871&gt;2,1,0)</f>
        <v>0</v>
      </c>
    </row>
    <row r="6872" customFormat="false" ht="15" hidden="false" customHeight="true" outlineLevel="0" collapsed="false">
      <c r="A6872" s="6" t="n">
        <f aca="false">1_Data_EDA!O6873</f>
        <v>1</v>
      </c>
      <c r="B6872" s="6" t="n">
        <f aca="false">1_Data_EDA!H6873</f>
        <v>4</v>
      </c>
      <c r="C6872" s="7" t="n">
        <f aca="false">1_Data_EDA!I6873</f>
        <v>50</v>
      </c>
      <c r="D6872" s="6" t="n">
        <f aca="false">1_Data_EDA!J6873</f>
        <v>3</v>
      </c>
      <c r="E6872" s="7" t="n">
        <f aca="false">1_Data_EDA!K6873</f>
        <v>150</v>
      </c>
      <c r="F6872" s="7" t="n">
        <f aca="false">1_Data_EDA!L6873</f>
        <v>25.5</v>
      </c>
      <c r="G6872" s="8" t="n">
        <f aca="false">1_Data_EDA!M6873</f>
        <v>0.170000002</v>
      </c>
      <c r="H6872" s="6" t="n">
        <f aca="false">IF(1_Data_EDA!B6873="First Class",1,0)</f>
        <v>0</v>
      </c>
      <c r="I6872" s="6" t="n">
        <f aca="false">IF(1_Data_EDA!B6873="Second Class",1,0)</f>
        <v>0</v>
      </c>
      <c r="J6872" s="6" t="n">
        <f aca="false">IF(1_Data_EDA!B6873="Same Day",1,0)</f>
        <v>0</v>
      </c>
      <c r="K6872" s="6" t="n">
        <f aca="false">IF(1_Data_EDA!C6873="Corporate",1,0)</f>
        <v>0</v>
      </c>
      <c r="L6872" s="6" t="n">
        <f aca="false">IF(1_Data_EDA!C6873="Home Office",1,0)</f>
        <v>0</v>
      </c>
      <c r="M6872" s="6" t="n">
        <f aca="false">IF(1_Data_EDA!D6873="Europe",1,0)</f>
        <v>0</v>
      </c>
      <c r="N6872" s="6" t="n">
        <f aca="false">IF(1_Data_EDA!D6873="LATAM",1,0)</f>
        <v>1</v>
      </c>
      <c r="O6872" s="6" t="n">
        <f aca="false">IF(1_Data_EDA!D6873="Pacific Asia",1,0)</f>
        <v>0</v>
      </c>
      <c r="P6872" s="6" t="n">
        <f aca="false">IF(1_Data_EDA!D6873="USCA",1,0)</f>
        <v>0</v>
      </c>
      <c r="Q6872" s="6" t="n">
        <f aca="false">IF(C6872&gt;MEDIAN(C$5:C$8004),1,0)</f>
        <v>0</v>
      </c>
      <c r="R6872" s="6" t="n">
        <f aca="false">IF(D6872&gt;2,1,0)</f>
        <v>1</v>
      </c>
    </row>
    <row r="6873" customFormat="false" ht="15" hidden="false" customHeight="true" outlineLevel="0" collapsed="false">
      <c r="A6873" s="6" t="n">
        <f aca="false">1_Data_EDA!O6874</f>
        <v>0</v>
      </c>
      <c r="B6873" s="6" t="n">
        <f aca="false">1_Data_EDA!H6874</f>
        <v>4</v>
      </c>
      <c r="C6873" s="7" t="n">
        <f aca="false">1_Data_EDA!I6874</f>
        <v>199.9900055</v>
      </c>
      <c r="D6873" s="6" t="n">
        <f aca="false">1_Data_EDA!J6874</f>
        <v>1</v>
      </c>
      <c r="E6873" s="7" t="n">
        <f aca="false">1_Data_EDA!K6874</f>
        <v>199.9900055</v>
      </c>
      <c r="F6873" s="7" t="n">
        <f aca="false">1_Data_EDA!L6874</f>
        <v>14</v>
      </c>
      <c r="G6873" s="8" t="n">
        <f aca="false">1_Data_EDA!M6874</f>
        <v>0.07</v>
      </c>
      <c r="H6873" s="6" t="n">
        <f aca="false">IF(1_Data_EDA!B6874="First Class",1,0)</f>
        <v>0</v>
      </c>
      <c r="I6873" s="6" t="n">
        <f aca="false">IF(1_Data_EDA!B6874="Second Class",1,0)</f>
        <v>0</v>
      </c>
      <c r="J6873" s="6" t="n">
        <f aca="false">IF(1_Data_EDA!B6874="Same Day",1,0)</f>
        <v>0</v>
      </c>
      <c r="K6873" s="6" t="n">
        <f aca="false">IF(1_Data_EDA!C6874="Corporate",1,0)</f>
        <v>1</v>
      </c>
      <c r="L6873" s="6" t="n">
        <f aca="false">IF(1_Data_EDA!C6874="Home Office",1,0)</f>
        <v>0</v>
      </c>
      <c r="M6873" s="6" t="n">
        <f aca="false">IF(1_Data_EDA!D6874="Europe",1,0)</f>
        <v>0</v>
      </c>
      <c r="N6873" s="6" t="n">
        <f aca="false">IF(1_Data_EDA!D6874="LATAM",1,0)</f>
        <v>0</v>
      </c>
      <c r="O6873" s="6" t="n">
        <f aca="false">IF(1_Data_EDA!D6874="Pacific Asia",1,0)</f>
        <v>1</v>
      </c>
      <c r="P6873" s="6" t="n">
        <f aca="false">IF(1_Data_EDA!D6874="USCA",1,0)</f>
        <v>0</v>
      </c>
      <c r="Q6873" s="6" t="n">
        <f aca="false">IF(C6873&gt;MEDIAN(C$5:C$8004),1,0)</f>
        <v>1</v>
      </c>
      <c r="R6873" s="6" t="n">
        <f aca="false">IF(D6873&gt;2,1,0)</f>
        <v>0</v>
      </c>
    </row>
    <row r="6874" customFormat="false" ht="15" hidden="false" customHeight="true" outlineLevel="0" collapsed="false">
      <c r="A6874" s="6" t="n">
        <f aca="false">1_Data_EDA!O6875</f>
        <v>1</v>
      </c>
      <c r="B6874" s="6" t="n">
        <f aca="false">1_Data_EDA!H6875</f>
        <v>0</v>
      </c>
      <c r="C6874" s="7" t="n">
        <f aca="false">1_Data_EDA!I6875</f>
        <v>31.07999992</v>
      </c>
      <c r="D6874" s="6" t="n">
        <f aca="false">1_Data_EDA!J6875</f>
        <v>1</v>
      </c>
      <c r="E6874" s="7" t="n">
        <f aca="false">1_Data_EDA!K6875</f>
        <v>31.07999992</v>
      </c>
      <c r="F6874" s="7" t="n">
        <f aca="false">1_Data_EDA!L6875</f>
        <v>4.659999847</v>
      </c>
      <c r="G6874" s="8" t="n">
        <f aca="false">1_Data_EDA!M6875</f>
        <v>0.150000006</v>
      </c>
      <c r="H6874" s="6" t="n">
        <f aca="false">IF(1_Data_EDA!B6875="First Class",1,0)</f>
        <v>0</v>
      </c>
      <c r="I6874" s="6" t="n">
        <f aca="false">IF(1_Data_EDA!B6875="Second Class",1,0)</f>
        <v>0</v>
      </c>
      <c r="J6874" s="6" t="n">
        <f aca="false">IF(1_Data_EDA!B6875="Same Day",1,0)</f>
        <v>1</v>
      </c>
      <c r="K6874" s="6" t="n">
        <f aca="false">IF(1_Data_EDA!C6875="Corporate",1,0)</f>
        <v>0</v>
      </c>
      <c r="L6874" s="6" t="n">
        <f aca="false">IF(1_Data_EDA!C6875="Home Office",1,0)</f>
        <v>0</v>
      </c>
      <c r="M6874" s="6" t="n">
        <f aca="false">IF(1_Data_EDA!D6875="Europe",1,0)</f>
        <v>1</v>
      </c>
      <c r="N6874" s="6" t="n">
        <f aca="false">IF(1_Data_EDA!D6875="LATAM",1,0)</f>
        <v>0</v>
      </c>
      <c r="O6874" s="6" t="n">
        <f aca="false">IF(1_Data_EDA!D6875="Pacific Asia",1,0)</f>
        <v>0</v>
      </c>
      <c r="P6874" s="6" t="n">
        <f aca="false">IF(1_Data_EDA!D6875="USCA",1,0)</f>
        <v>0</v>
      </c>
      <c r="Q6874" s="6" t="n">
        <f aca="false">IF(C6874&gt;MEDIAN(C$5:C$8004),1,0)</f>
        <v>0</v>
      </c>
      <c r="R6874" s="6" t="n">
        <f aca="false">IF(D6874&gt;2,1,0)</f>
        <v>0</v>
      </c>
    </row>
    <row r="6875" customFormat="false" ht="15" hidden="false" customHeight="true" outlineLevel="0" collapsed="false">
      <c r="A6875" s="6" t="n">
        <f aca="false">1_Data_EDA!O6876</f>
        <v>0</v>
      </c>
      <c r="B6875" s="6" t="n">
        <f aca="false">1_Data_EDA!H6876</f>
        <v>0</v>
      </c>
      <c r="C6875" s="7" t="n">
        <f aca="false">1_Data_EDA!I6876</f>
        <v>59.99000168</v>
      </c>
      <c r="D6875" s="6" t="n">
        <f aca="false">1_Data_EDA!J6876</f>
        <v>5</v>
      </c>
      <c r="E6875" s="7" t="n">
        <f aca="false">1_Data_EDA!K6876</f>
        <v>299.9500122</v>
      </c>
      <c r="F6875" s="7" t="n">
        <f aca="false">1_Data_EDA!L6876</f>
        <v>12</v>
      </c>
      <c r="G6875" s="8" t="n">
        <f aca="false">1_Data_EDA!M6876</f>
        <v>0.039999999</v>
      </c>
      <c r="H6875" s="6" t="n">
        <f aca="false">IF(1_Data_EDA!B6876="First Class",1,0)</f>
        <v>0</v>
      </c>
      <c r="I6875" s="6" t="n">
        <f aca="false">IF(1_Data_EDA!B6876="Second Class",1,0)</f>
        <v>0</v>
      </c>
      <c r="J6875" s="6" t="n">
        <f aca="false">IF(1_Data_EDA!B6876="Same Day",1,0)</f>
        <v>1</v>
      </c>
      <c r="K6875" s="6" t="n">
        <f aca="false">IF(1_Data_EDA!C6876="Corporate",1,0)</f>
        <v>0</v>
      </c>
      <c r="L6875" s="6" t="n">
        <f aca="false">IF(1_Data_EDA!C6876="Home Office",1,0)</f>
        <v>1</v>
      </c>
      <c r="M6875" s="6" t="n">
        <f aca="false">IF(1_Data_EDA!D6876="Europe",1,0)</f>
        <v>0</v>
      </c>
      <c r="N6875" s="6" t="n">
        <f aca="false">IF(1_Data_EDA!D6876="LATAM",1,0)</f>
        <v>0</v>
      </c>
      <c r="O6875" s="6" t="n">
        <f aca="false">IF(1_Data_EDA!D6876="Pacific Asia",1,0)</f>
        <v>1</v>
      </c>
      <c r="P6875" s="6" t="n">
        <f aca="false">IF(1_Data_EDA!D6876="USCA",1,0)</f>
        <v>0</v>
      </c>
      <c r="Q6875" s="6" t="n">
        <f aca="false">IF(C6875&gt;MEDIAN(C$5:C$8004),1,0)</f>
        <v>0</v>
      </c>
      <c r="R6875" s="6" t="n">
        <f aca="false">IF(D6875&gt;2,1,0)</f>
        <v>1</v>
      </c>
    </row>
    <row r="6876" customFormat="false" ht="15" hidden="false" customHeight="true" outlineLevel="0" collapsed="false">
      <c r="A6876" s="6" t="n">
        <f aca="false">1_Data_EDA!O6877</f>
        <v>1</v>
      </c>
      <c r="B6876" s="6" t="n">
        <f aca="false">1_Data_EDA!H6877</f>
        <v>2</v>
      </c>
      <c r="C6876" s="7" t="n">
        <f aca="false">1_Data_EDA!I6877</f>
        <v>49.97999954</v>
      </c>
      <c r="D6876" s="6" t="n">
        <f aca="false">1_Data_EDA!J6877</f>
        <v>2</v>
      </c>
      <c r="E6876" s="7" t="n">
        <f aca="false">1_Data_EDA!K6877</f>
        <v>99.95999908</v>
      </c>
      <c r="F6876" s="7" t="n">
        <f aca="false">1_Data_EDA!L6877</f>
        <v>16.98999977</v>
      </c>
      <c r="G6876" s="8" t="n">
        <f aca="false">1_Data_EDA!M6877</f>
        <v>0.170000002</v>
      </c>
      <c r="H6876" s="6" t="n">
        <f aca="false">IF(1_Data_EDA!B6877="First Class",1,0)</f>
        <v>0</v>
      </c>
      <c r="I6876" s="6" t="n">
        <f aca="false">IF(1_Data_EDA!B6877="Second Class",1,0)</f>
        <v>1</v>
      </c>
      <c r="J6876" s="6" t="n">
        <f aca="false">IF(1_Data_EDA!B6877="Same Day",1,0)</f>
        <v>0</v>
      </c>
      <c r="K6876" s="6" t="n">
        <f aca="false">IF(1_Data_EDA!C6877="Corporate",1,0)</f>
        <v>0</v>
      </c>
      <c r="L6876" s="6" t="n">
        <f aca="false">IF(1_Data_EDA!C6877="Home Office",1,0)</f>
        <v>0</v>
      </c>
      <c r="M6876" s="6" t="n">
        <f aca="false">IF(1_Data_EDA!D6877="Europe",1,0)</f>
        <v>0</v>
      </c>
      <c r="N6876" s="6" t="n">
        <f aca="false">IF(1_Data_EDA!D6877="LATAM",1,0)</f>
        <v>0</v>
      </c>
      <c r="O6876" s="6" t="n">
        <f aca="false">IF(1_Data_EDA!D6877="Pacific Asia",1,0)</f>
        <v>0</v>
      </c>
      <c r="P6876" s="6" t="n">
        <f aca="false">IF(1_Data_EDA!D6877="USCA",1,0)</f>
        <v>1</v>
      </c>
      <c r="Q6876" s="6" t="n">
        <f aca="false">IF(C6876&gt;MEDIAN(C$5:C$8004),1,0)</f>
        <v>0</v>
      </c>
      <c r="R6876" s="6" t="n">
        <f aca="false">IF(D6876&gt;2,1,0)</f>
        <v>0</v>
      </c>
    </row>
    <row r="6877" customFormat="false" ht="15" hidden="false" customHeight="true" outlineLevel="0" collapsed="false">
      <c r="A6877" s="6" t="n">
        <f aca="false">1_Data_EDA!O6878</f>
        <v>1</v>
      </c>
      <c r="B6877" s="6" t="n">
        <f aca="false">1_Data_EDA!H6878</f>
        <v>2</v>
      </c>
      <c r="C6877" s="7" t="n">
        <f aca="false">1_Data_EDA!I6878</f>
        <v>49.97999954</v>
      </c>
      <c r="D6877" s="6" t="n">
        <f aca="false">1_Data_EDA!J6878</f>
        <v>5</v>
      </c>
      <c r="E6877" s="7" t="n">
        <f aca="false">1_Data_EDA!K6878</f>
        <v>249.8999939</v>
      </c>
      <c r="F6877" s="7" t="n">
        <f aca="false">1_Data_EDA!L6878</f>
        <v>49.97999954</v>
      </c>
      <c r="G6877" s="8" t="n">
        <f aca="false">1_Data_EDA!M6878</f>
        <v>0.200000003</v>
      </c>
      <c r="H6877" s="6" t="n">
        <f aca="false">IF(1_Data_EDA!B6878="First Class",1,0)</f>
        <v>0</v>
      </c>
      <c r="I6877" s="6" t="n">
        <f aca="false">IF(1_Data_EDA!B6878="Second Class",1,0)</f>
        <v>1</v>
      </c>
      <c r="J6877" s="6" t="n">
        <f aca="false">IF(1_Data_EDA!B6878="Same Day",1,0)</f>
        <v>0</v>
      </c>
      <c r="K6877" s="6" t="n">
        <f aca="false">IF(1_Data_EDA!C6878="Corporate",1,0)</f>
        <v>0</v>
      </c>
      <c r="L6877" s="6" t="n">
        <f aca="false">IF(1_Data_EDA!C6878="Home Office",1,0)</f>
        <v>0</v>
      </c>
      <c r="M6877" s="6" t="n">
        <f aca="false">IF(1_Data_EDA!D6878="Europe",1,0)</f>
        <v>0</v>
      </c>
      <c r="N6877" s="6" t="n">
        <f aca="false">IF(1_Data_EDA!D6878="LATAM",1,0)</f>
        <v>0</v>
      </c>
      <c r="O6877" s="6" t="n">
        <f aca="false">IF(1_Data_EDA!D6878="Pacific Asia",1,0)</f>
        <v>0</v>
      </c>
      <c r="P6877" s="6" t="n">
        <f aca="false">IF(1_Data_EDA!D6878="USCA",1,0)</f>
        <v>0</v>
      </c>
      <c r="Q6877" s="6" t="n">
        <f aca="false">IF(C6877&gt;MEDIAN(C$5:C$8004),1,0)</f>
        <v>0</v>
      </c>
      <c r="R6877" s="6" t="n">
        <f aca="false">IF(D6877&gt;2,1,0)</f>
        <v>1</v>
      </c>
    </row>
    <row r="6878" customFormat="false" ht="15" hidden="false" customHeight="true" outlineLevel="0" collapsed="false">
      <c r="A6878" s="6" t="n">
        <f aca="false">1_Data_EDA!O6879</f>
        <v>1</v>
      </c>
      <c r="B6878" s="6" t="n">
        <f aca="false">1_Data_EDA!H6879</f>
        <v>2</v>
      </c>
      <c r="C6878" s="7" t="n">
        <f aca="false">1_Data_EDA!I6879</f>
        <v>31.98999977</v>
      </c>
      <c r="D6878" s="6" t="n">
        <f aca="false">1_Data_EDA!J6879</f>
        <v>3</v>
      </c>
      <c r="E6878" s="7" t="n">
        <f aca="false">1_Data_EDA!K6879</f>
        <v>95.97000122</v>
      </c>
      <c r="F6878" s="7" t="n">
        <f aca="false">1_Data_EDA!L6879</f>
        <v>19.19000053</v>
      </c>
      <c r="G6878" s="8" t="n">
        <f aca="false">1_Data_EDA!M6879</f>
        <v>0.200000003</v>
      </c>
      <c r="H6878" s="6" t="n">
        <f aca="false">IF(1_Data_EDA!B6879="First Class",1,0)</f>
        <v>0</v>
      </c>
      <c r="I6878" s="6" t="n">
        <f aca="false">IF(1_Data_EDA!B6879="Second Class",1,0)</f>
        <v>1</v>
      </c>
      <c r="J6878" s="6" t="n">
        <f aca="false">IF(1_Data_EDA!B6879="Same Day",1,0)</f>
        <v>0</v>
      </c>
      <c r="K6878" s="6" t="n">
        <f aca="false">IF(1_Data_EDA!C6879="Corporate",1,0)</f>
        <v>0</v>
      </c>
      <c r="L6878" s="6" t="n">
        <f aca="false">IF(1_Data_EDA!C6879="Home Office",1,0)</f>
        <v>0</v>
      </c>
      <c r="M6878" s="6" t="n">
        <f aca="false">IF(1_Data_EDA!D6879="Europe",1,0)</f>
        <v>0</v>
      </c>
      <c r="N6878" s="6" t="n">
        <f aca="false">IF(1_Data_EDA!D6879="LATAM",1,0)</f>
        <v>0</v>
      </c>
      <c r="O6878" s="6" t="n">
        <f aca="false">IF(1_Data_EDA!D6879="Pacific Asia",1,0)</f>
        <v>0</v>
      </c>
      <c r="P6878" s="6" t="n">
        <f aca="false">IF(1_Data_EDA!D6879="USCA",1,0)</f>
        <v>1</v>
      </c>
      <c r="Q6878" s="6" t="n">
        <f aca="false">IF(C6878&gt;MEDIAN(C$5:C$8004),1,0)</f>
        <v>0</v>
      </c>
      <c r="R6878" s="6" t="n">
        <f aca="false">IF(D6878&gt;2,1,0)</f>
        <v>1</v>
      </c>
    </row>
    <row r="6879" customFormat="false" ht="15" hidden="false" customHeight="true" outlineLevel="0" collapsed="false">
      <c r="A6879" s="6" t="n">
        <f aca="false">1_Data_EDA!O6880</f>
        <v>1</v>
      </c>
      <c r="B6879" s="6" t="n">
        <f aca="false">1_Data_EDA!H6880</f>
        <v>2</v>
      </c>
      <c r="C6879" s="7" t="n">
        <f aca="false">1_Data_EDA!I6880</f>
        <v>199.9900055</v>
      </c>
      <c r="D6879" s="6" t="n">
        <f aca="false">1_Data_EDA!J6880</f>
        <v>1</v>
      </c>
      <c r="E6879" s="7" t="n">
        <f aca="false">1_Data_EDA!K6880</f>
        <v>199.9900055</v>
      </c>
      <c r="F6879" s="7" t="n">
        <f aca="false">1_Data_EDA!L6880</f>
        <v>32</v>
      </c>
      <c r="G6879" s="8" t="n">
        <f aca="false">1_Data_EDA!M6880</f>
        <v>0.159999996</v>
      </c>
      <c r="H6879" s="6" t="n">
        <f aca="false">IF(1_Data_EDA!B6880="First Class",1,0)</f>
        <v>0</v>
      </c>
      <c r="I6879" s="6" t="n">
        <f aca="false">IF(1_Data_EDA!B6880="Second Class",1,0)</f>
        <v>1</v>
      </c>
      <c r="J6879" s="6" t="n">
        <f aca="false">IF(1_Data_EDA!B6880="Same Day",1,0)</f>
        <v>0</v>
      </c>
      <c r="K6879" s="6" t="n">
        <f aca="false">IF(1_Data_EDA!C6880="Corporate",1,0)</f>
        <v>0</v>
      </c>
      <c r="L6879" s="6" t="n">
        <f aca="false">IF(1_Data_EDA!C6880="Home Office",1,0)</f>
        <v>0</v>
      </c>
      <c r="M6879" s="6" t="n">
        <f aca="false">IF(1_Data_EDA!D6880="Europe",1,0)</f>
        <v>1</v>
      </c>
      <c r="N6879" s="6" t="n">
        <f aca="false">IF(1_Data_EDA!D6880="LATAM",1,0)</f>
        <v>0</v>
      </c>
      <c r="O6879" s="6" t="n">
        <f aca="false">IF(1_Data_EDA!D6880="Pacific Asia",1,0)</f>
        <v>0</v>
      </c>
      <c r="P6879" s="6" t="n">
        <f aca="false">IF(1_Data_EDA!D6880="USCA",1,0)</f>
        <v>0</v>
      </c>
      <c r="Q6879" s="6" t="n">
        <f aca="false">IF(C6879&gt;MEDIAN(C$5:C$8004),1,0)</f>
        <v>1</v>
      </c>
      <c r="R6879" s="6" t="n">
        <f aca="false">IF(D6879&gt;2,1,0)</f>
        <v>0</v>
      </c>
    </row>
    <row r="6880" customFormat="false" ht="15" hidden="false" customHeight="true" outlineLevel="0" collapsed="false">
      <c r="A6880" s="6" t="n">
        <f aca="false">1_Data_EDA!O6881</f>
        <v>0</v>
      </c>
      <c r="B6880" s="6" t="n">
        <f aca="false">1_Data_EDA!H6881</f>
        <v>4</v>
      </c>
      <c r="C6880" s="7" t="n">
        <f aca="false">1_Data_EDA!I6881</f>
        <v>11.53999996</v>
      </c>
      <c r="D6880" s="6" t="n">
        <f aca="false">1_Data_EDA!J6881</f>
        <v>1</v>
      </c>
      <c r="E6880" s="7" t="n">
        <f aca="false">1_Data_EDA!K6881</f>
        <v>11.53999996</v>
      </c>
      <c r="F6880" s="7" t="n">
        <f aca="false">1_Data_EDA!L6881</f>
        <v>0.629999995</v>
      </c>
      <c r="G6880" s="8" t="n">
        <f aca="false">1_Data_EDA!M6881</f>
        <v>0.059999999</v>
      </c>
      <c r="H6880" s="6" t="n">
        <f aca="false">IF(1_Data_EDA!B6881="First Class",1,0)</f>
        <v>0</v>
      </c>
      <c r="I6880" s="6" t="n">
        <f aca="false">IF(1_Data_EDA!B6881="Second Class",1,0)</f>
        <v>0</v>
      </c>
      <c r="J6880" s="6" t="n">
        <f aca="false">IF(1_Data_EDA!B6881="Same Day",1,0)</f>
        <v>0</v>
      </c>
      <c r="K6880" s="6" t="n">
        <f aca="false">IF(1_Data_EDA!C6881="Corporate",1,0)</f>
        <v>0</v>
      </c>
      <c r="L6880" s="6" t="n">
        <f aca="false">IF(1_Data_EDA!C6881="Home Office",1,0)</f>
        <v>0</v>
      </c>
      <c r="M6880" s="6" t="n">
        <f aca="false">IF(1_Data_EDA!D6881="Europe",1,0)</f>
        <v>0</v>
      </c>
      <c r="N6880" s="6" t="n">
        <f aca="false">IF(1_Data_EDA!D6881="LATAM",1,0)</f>
        <v>0</v>
      </c>
      <c r="O6880" s="6" t="n">
        <f aca="false">IF(1_Data_EDA!D6881="Pacific Asia",1,0)</f>
        <v>1</v>
      </c>
      <c r="P6880" s="6" t="n">
        <f aca="false">IF(1_Data_EDA!D6881="USCA",1,0)</f>
        <v>0</v>
      </c>
      <c r="Q6880" s="6" t="n">
        <f aca="false">IF(C6880&gt;MEDIAN(C$5:C$8004),1,0)</f>
        <v>0</v>
      </c>
      <c r="R6880" s="6" t="n">
        <f aca="false">IF(D6880&gt;2,1,0)</f>
        <v>0</v>
      </c>
    </row>
    <row r="6881" customFormat="false" ht="15" hidden="false" customHeight="true" outlineLevel="0" collapsed="false">
      <c r="A6881" s="6" t="n">
        <f aca="false">1_Data_EDA!O6882</f>
        <v>0</v>
      </c>
      <c r="B6881" s="6" t="n">
        <f aca="false">1_Data_EDA!H6882</f>
        <v>4</v>
      </c>
      <c r="C6881" s="7" t="n">
        <f aca="false">1_Data_EDA!I6882</f>
        <v>50</v>
      </c>
      <c r="D6881" s="6" t="n">
        <f aca="false">1_Data_EDA!J6882</f>
        <v>2</v>
      </c>
      <c r="E6881" s="7" t="n">
        <f aca="false">1_Data_EDA!K6882</f>
        <v>100</v>
      </c>
      <c r="F6881" s="7" t="n">
        <f aca="false">1_Data_EDA!L6882</f>
        <v>10</v>
      </c>
      <c r="G6881" s="8" t="n">
        <f aca="false">1_Data_EDA!M6882</f>
        <v>0.100000001</v>
      </c>
      <c r="H6881" s="6" t="n">
        <f aca="false">IF(1_Data_EDA!B6882="First Class",1,0)</f>
        <v>0</v>
      </c>
      <c r="I6881" s="6" t="n">
        <f aca="false">IF(1_Data_EDA!B6882="Second Class",1,0)</f>
        <v>0</v>
      </c>
      <c r="J6881" s="6" t="n">
        <f aca="false">IF(1_Data_EDA!B6882="Same Day",1,0)</f>
        <v>0</v>
      </c>
      <c r="K6881" s="6" t="n">
        <f aca="false">IF(1_Data_EDA!C6882="Corporate",1,0)</f>
        <v>0</v>
      </c>
      <c r="L6881" s="6" t="n">
        <f aca="false">IF(1_Data_EDA!C6882="Home Office",1,0)</f>
        <v>0</v>
      </c>
      <c r="M6881" s="6" t="n">
        <f aca="false">IF(1_Data_EDA!D6882="Europe",1,0)</f>
        <v>1</v>
      </c>
      <c r="N6881" s="6" t="n">
        <f aca="false">IF(1_Data_EDA!D6882="LATAM",1,0)</f>
        <v>0</v>
      </c>
      <c r="O6881" s="6" t="n">
        <f aca="false">IF(1_Data_EDA!D6882="Pacific Asia",1,0)</f>
        <v>0</v>
      </c>
      <c r="P6881" s="6" t="n">
        <f aca="false">IF(1_Data_EDA!D6882="USCA",1,0)</f>
        <v>0</v>
      </c>
      <c r="Q6881" s="6" t="n">
        <f aca="false">IF(C6881&gt;MEDIAN(C$5:C$8004),1,0)</f>
        <v>0</v>
      </c>
      <c r="R6881" s="6" t="n">
        <f aca="false">IF(D6881&gt;2,1,0)</f>
        <v>0</v>
      </c>
    </row>
    <row r="6882" customFormat="false" ht="15" hidden="false" customHeight="true" outlineLevel="0" collapsed="false">
      <c r="A6882" s="6" t="n">
        <f aca="false">1_Data_EDA!O6883</f>
        <v>0</v>
      </c>
      <c r="B6882" s="6" t="n">
        <f aca="false">1_Data_EDA!H6883</f>
        <v>4</v>
      </c>
      <c r="C6882" s="7" t="n">
        <f aca="false">1_Data_EDA!I6883</f>
        <v>39.99000168</v>
      </c>
      <c r="D6882" s="6" t="n">
        <f aca="false">1_Data_EDA!J6883</f>
        <v>3</v>
      </c>
      <c r="E6882" s="7" t="n">
        <f aca="false">1_Data_EDA!K6883</f>
        <v>119.9700012</v>
      </c>
      <c r="F6882" s="7" t="n">
        <f aca="false">1_Data_EDA!L6883</f>
        <v>21.59000015</v>
      </c>
      <c r="G6882" s="8" t="n">
        <f aca="false">1_Data_EDA!M6883</f>
        <v>0.180000007</v>
      </c>
      <c r="H6882" s="6" t="n">
        <f aca="false">IF(1_Data_EDA!B6883="First Class",1,0)</f>
        <v>0</v>
      </c>
      <c r="I6882" s="6" t="n">
        <f aca="false">IF(1_Data_EDA!B6883="Second Class",1,0)</f>
        <v>0</v>
      </c>
      <c r="J6882" s="6" t="n">
        <f aca="false">IF(1_Data_EDA!B6883="Same Day",1,0)</f>
        <v>0</v>
      </c>
      <c r="K6882" s="6" t="n">
        <f aca="false">IF(1_Data_EDA!C6883="Corporate",1,0)</f>
        <v>0</v>
      </c>
      <c r="L6882" s="6" t="n">
        <f aca="false">IF(1_Data_EDA!C6883="Home Office",1,0)</f>
        <v>0</v>
      </c>
      <c r="M6882" s="6" t="n">
        <f aca="false">IF(1_Data_EDA!D6883="Europe",1,0)</f>
        <v>0</v>
      </c>
      <c r="N6882" s="6" t="n">
        <f aca="false">IF(1_Data_EDA!D6883="LATAM",1,0)</f>
        <v>0</v>
      </c>
      <c r="O6882" s="6" t="n">
        <f aca="false">IF(1_Data_EDA!D6883="Pacific Asia",1,0)</f>
        <v>0</v>
      </c>
      <c r="P6882" s="6" t="n">
        <f aca="false">IF(1_Data_EDA!D6883="USCA",1,0)</f>
        <v>1</v>
      </c>
      <c r="Q6882" s="6" t="n">
        <f aca="false">IF(C6882&gt;MEDIAN(C$5:C$8004),1,0)</f>
        <v>0</v>
      </c>
      <c r="R6882" s="6" t="n">
        <f aca="false">IF(D6882&gt;2,1,0)</f>
        <v>1</v>
      </c>
    </row>
    <row r="6883" customFormat="false" ht="15" hidden="false" customHeight="true" outlineLevel="0" collapsed="false">
      <c r="A6883" s="6" t="n">
        <f aca="false">1_Data_EDA!O6884</f>
        <v>1</v>
      </c>
      <c r="B6883" s="6" t="n">
        <f aca="false">1_Data_EDA!H6884</f>
        <v>1</v>
      </c>
      <c r="C6883" s="7" t="n">
        <f aca="false">1_Data_EDA!I6884</f>
        <v>50</v>
      </c>
      <c r="D6883" s="6" t="n">
        <f aca="false">1_Data_EDA!J6884</f>
        <v>4</v>
      </c>
      <c r="E6883" s="7" t="n">
        <f aca="false">1_Data_EDA!K6884</f>
        <v>200</v>
      </c>
      <c r="F6883" s="7" t="n">
        <f aca="false">1_Data_EDA!L6884</f>
        <v>18</v>
      </c>
      <c r="G6883" s="8" t="n">
        <f aca="false">1_Data_EDA!M6884</f>
        <v>0.090000004</v>
      </c>
      <c r="H6883" s="6" t="n">
        <f aca="false">IF(1_Data_EDA!B6884="First Class",1,0)</f>
        <v>1</v>
      </c>
      <c r="I6883" s="6" t="n">
        <f aca="false">IF(1_Data_EDA!B6884="Second Class",1,0)</f>
        <v>0</v>
      </c>
      <c r="J6883" s="6" t="n">
        <f aca="false">IF(1_Data_EDA!B6884="Same Day",1,0)</f>
        <v>0</v>
      </c>
      <c r="K6883" s="6" t="n">
        <f aca="false">IF(1_Data_EDA!C6884="Corporate",1,0)</f>
        <v>1</v>
      </c>
      <c r="L6883" s="6" t="n">
        <f aca="false">IF(1_Data_EDA!C6884="Home Office",1,0)</f>
        <v>0</v>
      </c>
      <c r="M6883" s="6" t="n">
        <f aca="false">IF(1_Data_EDA!D6884="Europe",1,0)</f>
        <v>1</v>
      </c>
      <c r="N6883" s="6" t="n">
        <f aca="false">IF(1_Data_EDA!D6884="LATAM",1,0)</f>
        <v>0</v>
      </c>
      <c r="O6883" s="6" t="n">
        <f aca="false">IF(1_Data_EDA!D6884="Pacific Asia",1,0)</f>
        <v>0</v>
      </c>
      <c r="P6883" s="6" t="n">
        <f aca="false">IF(1_Data_EDA!D6884="USCA",1,0)</f>
        <v>0</v>
      </c>
      <c r="Q6883" s="6" t="n">
        <f aca="false">IF(C6883&gt;MEDIAN(C$5:C$8004),1,0)</f>
        <v>0</v>
      </c>
      <c r="R6883" s="6" t="n">
        <f aca="false">IF(D6883&gt;2,1,0)</f>
        <v>1</v>
      </c>
    </row>
    <row r="6884" customFormat="false" ht="15" hidden="false" customHeight="true" outlineLevel="0" collapsed="false">
      <c r="A6884" s="6" t="n">
        <f aca="false">1_Data_EDA!O6885</f>
        <v>1</v>
      </c>
      <c r="B6884" s="6" t="n">
        <f aca="false">1_Data_EDA!H6885</f>
        <v>4</v>
      </c>
      <c r="C6884" s="7" t="n">
        <f aca="false">1_Data_EDA!I6885</f>
        <v>30</v>
      </c>
      <c r="D6884" s="6" t="n">
        <f aca="false">1_Data_EDA!J6885</f>
        <v>2</v>
      </c>
      <c r="E6884" s="7" t="n">
        <f aca="false">1_Data_EDA!K6885</f>
        <v>60</v>
      </c>
      <c r="F6884" s="7" t="n">
        <f aca="false">1_Data_EDA!L6885</f>
        <v>10.80000019</v>
      </c>
      <c r="G6884" s="8" t="n">
        <f aca="false">1_Data_EDA!M6885</f>
        <v>0.180000007</v>
      </c>
      <c r="H6884" s="6" t="n">
        <f aca="false">IF(1_Data_EDA!B6885="First Class",1,0)</f>
        <v>0</v>
      </c>
      <c r="I6884" s="6" t="n">
        <f aca="false">IF(1_Data_EDA!B6885="Second Class",1,0)</f>
        <v>0</v>
      </c>
      <c r="J6884" s="6" t="n">
        <f aca="false">IF(1_Data_EDA!B6885="Same Day",1,0)</f>
        <v>0</v>
      </c>
      <c r="K6884" s="6" t="n">
        <f aca="false">IF(1_Data_EDA!C6885="Corporate",1,0)</f>
        <v>0</v>
      </c>
      <c r="L6884" s="6" t="n">
        <f aca="false">IF(1_Data_EDA!C6885="Home Office",1,0)</f>
        <v>0</v>
      </c>
      <c r="M6884" s="6" t="n">
        <f aca="false">IF(1_Data_EDA!D6885="Europe",1,0)</f>
        <v>0</v>
      </c>
      <c r="N6884" s="6" t="n">
        <f aca="false">IF(1_Data_EDA!D6885="LATAM",1,0)</f>
        <v>1</v>
      </c>
      <c r="O6884" s="6" t="n">
        <f aca="false">IF(1_Data_EDA!D6885="Pacific Asia",1,0)</f>
        <v>0</v>
      </c>
      <c r="P6884" s="6" t="n">
        <f aca="false">IF(1_Data_EDA!D6885="USCA",1,0)</f>
        <v>0</v>
      </c>
      <c r="Q6884" s="6" t="n">
        <f aca="false">IF(C6884&gt;MEDIAN(C$5:C$8004),1,0)</f>
        <v>0</v>
      </c>
      <c r="R6884" s="6" t="n">
        <f aca="false">IF(D6884&gt;2,1,0)</f>
        <v>0</v>
      </c>
    </row>
    <row r="6885" customFormat="false" ht="15" hidden="false" customHeight="true" outlineLevel="0" collapsed="false">
      <c r="A6885" s="6" t="n">
        <f aca="false">1_Data_EDA!O6886</f>
        <v>0</v>
      </c>
      <c r="B6885" s="6" t="n">
        <f aca="false">1_Data_EDA!H6886</f>
        <v>4</v>
      </c>
      <c r="C6885" s="7" t="n">
        <f aca="false">1_Data_EDA!I6886</f>
        <v>59.99000168</v>
      </c>
      <c r="D6885" s="6" t="n">
        <f aca="false">1_Data_EDA!J6886</f>
        <v>1</v>
      </c>
      <c r="E6885" s="7" t="n">
        <f aca="false">1_Data_EDA!K6886</f>
        <v>59.99000168</v>
      </c>
      <c r="F6885" s="7" t="n">
        <f aca="false">1_Data_EDA!L6886</f>
        <v>10.19999981</v>
      </c>
      <c r="G6885" s="8" t="n">
        <f aca="false">1_Data_EDA!M6886</f>
        <v>0.170000002</v>
      </c>
      <c r="H6885" s="6" t="n">
        <f aca="false">IF(1_Data_EDA!B6886="First Class",1,0)</f>
        <v>0</v>
      </c>
      <c r="I6885" s="6" t="n">
        <f aca="false">IF(1_Data_EDA!B6886="Second Class",1,0)</f>
        <v>0</v>
      </c>
      <c r="J6885" s="6" t="n">
        <f aca="false">IF(1_Data_EDA!B6886="Same Day",1,0)</f>
        <v>0</v>
      </c>
      <c r="K6885" s="6" t="n">
        <f aca="false">IF(1_Data_EDA!C6886="Corporate",1,0)</f>
        <v>0</v>
      </c>
      <c r="L6885" s="6" t="n">
        <f aca="false">IF(1_Data_EDA!C6886="Home Office",1,0)</f>
        <v>0</v>
      </c>
      <c r="M6885" s="6" t="n">
        <f aca="false">IF(1_Data_EDA!D6886="Europe",1,0)</f>
        <v>0</v>
      </c>
      <c r="N6885" s="6" t="n">
        <f aca="false">IF(1_Data_EDA!D6886="LATAM",1,0)</f>
        <v>1</v>
      </c>
      <c r="O6885" s="6" t="n">
        <f aca="false">IF(1_Data_EDA!D6886="Pacific Asia",1,0)</f>
        <v>0</v>
      </c>
      <c r="P6885" s="6" t="n">
        <f aca="false">IF(1_Data_EDA!D6886="USCA",1,0)</f>
        <v>0</v>
      </c>
      <c r="Q6885" s="6" t="n">
        <f aca="false">IF(C6885&gt;MEDIAN(C$5:C$8004),1,0)</f>
        <v>0</v>
      </c>
      <c r="R6885" s="6" t="n">
        <f aca="false">IF(D6885&gt;2,1,0)</f>
        <v>0</v>
      </c>
    </row>
    <row r="6886" customFormat="false" ht="15" hidden="false" customHeight="true" outlineLevel="0" collapsed="false">
      <c r="A6886" s="6" t="n">
        <f aca="false">1_Data_EDA!O6887</f>
        <v>0</v>
      </c>
      <c r="B6886" s="6" t="n">
        <f aca="false">1_Data_EDA!H6887</f>
        <v>4</v>
      </c>
      <c r="C6886" s="7" t="n">
        <f aca="false">1_Data_EDA!I6887</f>
        <v>30</v>
      </c>
      <c r="D6886" s="6" t="n">
        <f aca="false">1_Data_EDA!J6887</f>
        <v>4</v>
      </c>
      <c r="E6886" s="7" t="n">
        <f aca="false">1_Data_EDA!K6887</f>
        <v>120</v>
      </c>
      <c r="F6886" s="7" t="n">
        <f aca="false">1_Data_EDA!L6887</f>
        <v>20.39999962</v>
      </c>
      <c r="G6886" s="8" t="n">
        <f aca="false">1_Data_EDA!M6887</f>
        <v>0.170000002</v>
      </c>
      <c r="H6886" s="6" t="n">
        <f aca="false">IF(1_Data_EDA!B6887="First Class",1,0)</f>
        <v>0</v>
      </c>
      <c r="I6886" s="6" t="n">
        <f aca="false">IF(1_Data_EDA!B6887="Second Class",1,0)</f>
        <v>0</v>
      </c>
      <c r="J6886" s="6" t="n">
        <f aca="false">IF(1_Data_EDA!B6887="Same Day",1,0)</f>
        <v>0</v>
      </c>
      <c r="K6886" s="6" t="n">
        <f aca="false">IF(1_Data_EDA!C6887="Corporate",1,0)</f>
        <v>1</v>
      </c>
      <c r="L6886" s="6" t="n">
        <f aca="false">IF(1_Data_EDA!C6887="Home Office",1,0)</f>
        <v>0</v>
      </c>
      <c r="M6886" s="6" t="n">
        <f aca="false">IF(1_Data_EDA!D6887="Europe",1,0)</f>
        <v>0</v>
      </c>
      <c r="N6886" s="6" t="n">
        <f aca="false">IF(1_Data_EDA!D6887="LATAM",1,0)</f>
        <v>0</v>
      </c>
      <c r="O6886" s="6" t="n">
        <f aca="false">IF(1_Data_EDA!D6887="Pacific Asia",1,0)</f>
        <v>0</v>
      </c>
      <c r="P6886" s="6" t="n">
        <f aca="false">IF(1_Data_EDA!D6887="USCA",1,0)</f>
        <v>1</v>
      </c>
      <c r="Q6886" s="6" t="n">
        <f aca="false">IF(C6886&gt;MEDIAN(C$5:C$8004),1,0)</f>
        <v>0</v>
      </c>
      <c r="R6886" s="6" t="n">
        <f aca="false">IF(D6886&gt;2,1,0)</f>
        <v>1</v>
      </c>
    </row>
    <row r="6887" customFormat="false" ht="15" hidden="false" customHeight="true" outlineLevel="0" collapsed="false">
      <c r="A6887" s="6" t="n">
        <f aca="false">1_Data_EDA!O6888</f>
        <v>1</v>
      </c>
      <c r="B6887" s="6" t="n">
        <f aca="false">1_Data_EDA!H6888</f>
        <v>4</v>
      </c>
      <c r="C6887" s="7" t="n">
        <f aca="false">1_Data_EDA!I6888</f>
        <v>129.9900055</v>
      </c>
      <c r="D6887" s="6" t="n">
        <f aca="false">1_Data_EDA!J6888</f>
        <v>1</v>
      </c>
      <c r="E6887" s="7" t="n">
        <f aca="false">1_Data_EDA!K6888</f>
        <v>129.9900055</v>
      </c>
      <c r="F6887" s="7" t="n">
        <f aca="false">1_Data_EDA!L6888</f>
        <v>32.5</v>
      </c>
      <c r="G6887" s="8" t="n">
        <f aca="false">1_Data_EDA!M6888</f>
        <v>0.25</v>
      </c>
      <c r="H6887" s="6" t="n">
        <f aca="false">IF(1_Data_EDA!B6888="First Class",1,0)</f>
        <v>0</v>
      </c>
      <c r="I6887" s="6" t="n">
        <f aca="false">IF(1_Data_EDA!B6888="Second Class",1,0)</f>
        <v>0</v>
      </c>
      <c r="J6887" s="6" t="n">
        <f aca="false">IF(1_Data_EDA!B6888="Same Day",1,0)</f>
        <v>0</v>
      </c>
      <c r="K6887" s="6" t="n">
        <f aca="false">IF(1_Data_EDA!C6888="Corporate",1,0)</f>
        <v>1</v>
      </c>
      <c r="L6887" s="6" t="n">
        <f aca="false">IF(1_Data_EDA!C6888="Home Office",1,0)</f>
        <v>0</v>
      </c>
      <c r="M6887" s="6" t="n">
        <f aca="false">IF(1_Data_EDA!D6888="Europe",1,0)</f>
        <v>1</v>
      </c>
      <c r="N6887" s="6" t="n">
        <f aca="false">IF(1_Data_EDA!D6888="LATAM",1,0)</f>
        <v>0</v>
      </c>
      <c r="O6887" s="6" t="n">
        <f aca="false">IF(1_Data_EDA!D6888="Pacific Asia",1,0)</f>
        <v>0</v>
      </c>
      <c r="P6887" s="6" t="n">
        <f aca="false">IF(1_Data_EDA!D6888="USCA",1,0)</f>
        <v>0</v>
      </c>
      <c r="Q6887" s="6" t="n">
        <f aca="false">IF(C6887&gt;MEDIAN(C$5:C$8004),1,0)</f>
        <v>1</v>
      </c>
      <c r="R6887" s="6" t="n">
        <f aca="false">IF(D6887&gt;2,1,0)</f>
        <v>0</v>
      </c>
    </row>
    <row r="6888" customFormat="false" ht="15" hidden="false" customHeight="true" outlineLevel="0" collapsed="false">
      <c r="A6888" s="6" t="n">
        <f aca="false">1_Data_EDA!O6889</f>
        <v>0</v>
      </c>
      <c r="B6888" s="6" t="n">
        <f aca="false">1_Data_EDA!H6889</f>
        <v>0</v>
      </c>
      <c r="C6888" s="7" t="n">
        <f aca="false">1_Data_EDA!I6889</f>
        <v>39.99000168</v>
      </c>
      <c r="D6888" s="6" t="n">
        <f aca="false">1_Data_EDA!J6889</f>
        <v>3</v>
      </c>
      <c r="E6888" s="7" t="n">
        <f aca="false">1_Data_EDA!K6889</f>
        <v>119.9700012</v>
      </c>
      <c r="F6888" s="7" t="n">
        <f aca="false">1_Data_EDA!L6889</f>
        <v>23.98999977</v>
      </c>
      <c r="G6888" s="8" t="n">
        <f aca="false">1_Data_EDA!M6889</f>
        <v>0.200000003</v>
      </c>
      <c r="H6888" s="6" t="n">
        <f aca="false">IF(1_Data_EDA!B6889="First Class",1,0)</f>
        <v>0</v>
      </c>
      <c r="I6888" s="6" t="n">
        <f aca="false">IF(1_Data_EDA!B6889="Second Class",1,0)</f>
        <v>0</v>
      </c>
      <c r="J6888" s="6" t="n">
        <f aca="false">IF(1_Data_EDA!B6889="Same Day",1,0)</f>
        <v>1</v>
      </c>
      <c r="K6888" s="6" t="n">
        <f aca="false">IF(1_Data_EDA!C6889="Corporate",1,0)</f>
        <v>0</v>
      </c>
      <c r="L6888" s="6" t="n">
        <f aca="false">IF(1_Data_EDA!C6889="Home Office",1,0)</f>
        <v>0</v>
      </c>
      <c r="M6888" s="6" t="n">
        <f aca="false">IF(1_Data_EDA!D6889="Europe",1,0)</f>
        <v>1</v>
      </c>
      <c r="N6888" s="6" t="n">
        <f aca="false">IF(1_Data_EDA!D6889="LATAM",1,0)</f>
        <v>0</v>
      </c>
      <c r="O6888" s="6" t="n">
        <f aca="false">IF(1_Data_EDA!D6889="Pacific Asia",1,0)</f>
        <v>0</v>
      </c>
      <c r="P6888" s="6" t="n">
        <f aca="false">IF(1_Data_EDA!D6889="USCA",1,0)</f>
        <v>0</v>
      </c>
      <c r="Q6888" s="6" t="n">
        <f aca="false">IF(C6888&gt;MEDIAN(C$5:C$8004),1,0)</f>
        <v>0</v>
      </c>
      <c r="R6888" s="6" t="n">
        <f aca="false">IF(D6888&gt;2,1,0)</f>
        <v>1</v>
      </c>
    </row>
    <row r="6889" customFormat="false" ht="15" hidden="false" customHeight="true" outlineLevel="0" collapsed="false">
      <c r="A6889" s="6" t="n">
        <f aca="false">1_Data_EDA!O6890</f>
        <v>0</v>
      </c>
      <c r="B6889" s="6" t="n">
        <f aca="false">1_Data_EDA!H6890</f>
        <v>4</v>
      </c>
      <c r="C6889" s="7" t="n">
        <f aca="false">1_Data_EDA!I6890</f>
        <v>299.980011</v>
      </c>
      <c r="D6889" s="6" t="n">
        <f aca="false">1_Data_EDA!J6890</f>
        <v>1</v>
      </c>
      <c r="E6889" s="7" t="n">
        <f aca="false">1_Data_EDA!K6890</f>
        <v>299.980011</v>
      </c>
      <c r="F6889" s="7" t="n">
        <f aca="false">1_Data_EDA!L6890</f>
        <v>21</v>
      </c>
      <c r="G6889" s="8" t="n">
        <f aca="false">1_Data_EDA!M6890</f>
        <v>0.07</v>
      </c>
      <c r="H6889" s="6" t="n">
        <f aca="false">IF(1_Data_EDA!B6890="First Class",1,0)</f>
        <v>0</v>
      </c>
      <c r="I6889" s="6" t="n">
        <f aca="false">IF(1_Data_EDA!B6890="Second Class",1,0)</f>
        <v>0</v>
      </c>
      <c r="J6889" s="6" t="n">
        <f aca="false">IF(1_Data_EDA!B6890="Same Day",1,0)</f>
        <v>0</v>
      </c>
      <c r="K6889" s="6" t="n">
        <f aca="false">IF(1_Data_EDA!C6890="Corporate",1,0)</f>
        <v>0</v>
      </c>
      <c r="L6889" s="6" t="n">
        <f aca="false">IF(1_Data_EDA!C6890="Home Office",1,0)</f>
        <v>0</v>
      </c>
      <c r="M6889" s="6" t="n">
        <f aca="false">IF(1_Data_EDA!D6890="Europe",1,0)</f>
        <v>0</v>
      </c>
      <c r="N6889" s="6" t="n">
        <f aca="false">IF(1_Data_EDA!D6890="LATAM",1,0)</f>
        <v>1</v>
      </c>
      <c r="O6889" s="6" t="n">
        <f aca="false">IF(1_Data_EDA!D6890="Pacific Asia",1,0)</f>
        <v>0</v>
      </c>
      <c r="P6889" s="6" t="n">
        <f aca="false">IF(1_Data_EDA!D6890="USCA",1,0)</f>
        <v>0</v>
      </c>
      <c r="Q6889" s="6" t="n">
        <f aca="false">IF(C6889&gt;MEDIAN(C$5:C$8004),1,0)</f>
        <v>1</v>
      </c>
      <c r="R6889" s="6" t="n">
        <f aca="false">IF(D6889&gt;2,1,0)</f>
        <v>0</v>
      </c>
    </row>
    <row r="6890" customFormat="false" ht="15" hidden="false" customHeight="true" outlineLevel="0" collapsed="false">
      <c r="A6890" s="6" t="n">
        <f aca="false">1_Data_EDA!O6891</f>
        <v>1</v>
      </c>
      <c r="B6890" s="6" t="n">
        <f aca="false">1_Data_EDA!H6891</f>
        <v>0</v>
      </c>
      <c r="C6890" s="7" t="n">
        <f aca="false">1_Data_EDA!I6891</f>
        <v>59.99000168</v>
      </c>
      <c r="D6890" s="6" t="n">
        <f aca="false">1_Data_EDA!J6891</f>
        <v>4</v>
      </c>
      <c r="E6890" s="7" t="n">
        <f aca="false">1_Data_EDA!K6891</f>
        <v>239.9600067</v>
      </c>
      <c r="F6890" s="7" t="n">
        <f aca="false">1_Data_EDA!L6891</f>
        <v>2.400000095</v>
      </c>
      <c r="G6890" s="8" t="n">
        <f aca="false">1_Data_EDA!M6891</f>
        <v>0.01</v>
      </c>
      <c r="H6890" s="6" t="n">
        <f aca="false">IF(1_Data_EDA!B6891="First Class",1,0)</f>
        <v>0</v>
      </c>
      <c r="I6890" s="6" t="n">
        <f aca="false">IF(1_Data_EDA!B6891="Second Class",1,0)</f>
        <v>0</v>
      </c>
      <c r="J6890" s="6" t="n">
        <f aca="false">IF(1_Data_EDA!B6891="Same Day",1,0)</f>
        <v>1</v>
      </c>
      <c r="K6890" s="6" t="n">
        <f aca="false">IF(1_Data_EDA!C6891="Corporate",1,0)</f>
        <v>0</v>
      </c>
      <c r="L6890" s="6" t="n">
        <f aca="false">IF(1_Data_EDA!C6891="Home Office",1,0)</f>
        <v>0</v>
      </c>
      <c r="M6890" s="6" t="n">
        <f aca="false">IF(1_Data_EDA!D6891="Europe",1,0)</f>
        <v>0</v>
      </c>
      <c r="N6890" s="6" t="n">
        <f aca="false">IF(1_Data_EDA!D6891="LATAM",1,0)</f>
        <v>0</v>
      </c>
      <c r="O6890" s="6" t="n">
        <f aca="false">IF(1_Data_EDA!D6891="Pacific Asia",1,0)</f>
        <v>0</v>
      </c>
      <c r="P6890" s="6" t="n">
        <f aca="false">IF(1_Data_EDA!D6891="USCA",1,0)</f>
        <v>0</v>
      </c>
      <c r="Q6890" s="6" t="n">
        <f aca="false">IF(C6890&gt;MEDIAN(C$5:C$8004),1,0)</f>
        <v>0</v>
      </c>
      <c r="R6890" s="6" t="n">
        <f aca="false">IF(D6890&gt;2,1,0)</f>
        <v>1</v>
      </c>
    </row>
    <row r="6891" customFormat="false" ht="15" hidden="false" customHeight="true" outlineLevel="0" collapsed="false">
      <c r="A6891" s="6" t="n">
        <f aca="false">1_Data_EDA!O6892</f>
        <v>0</v>
      </c>
      <c r="B6891" s="6" t="n">
        <f aca="false">1_Data_EDA!H6892</f>
        <v>4</v>
      </c>
      <c r="C6891" s="7" t="n">
        <f aca="false">1_Data_EDA!I6892</f>
        <v>399.980011</v>
      </c>
      <c r="D6891" s="6" t="n">
        <f aca="false">1_Data_EDA!J6892</f>
        <v>1</v>
      </c>
      <c r="E6891" s="7" t="n">
        <f aca="false">1_Data_EDA!K6892</f>
        <v>399.980011</v>
      </c>
      <c r="F6891" s="7" t="n">
        <f aca="false">1_Data_EDA!L6892</f>
        <v>28</v>
      </c>
      <c r="G6891" s="8" t="n">
        <f aca="false">1_Data_EDA!M6892</f>
        <v>0.07</v>
      </c>
      <c r="H6891" s="6" t="n">
        <f aca="false">IF(1_Data_EDA!B6892="First Class",1,0)</f>
        <v>0</v>
      </c>
      <c r="I6891" s="6" t="n">
        <f aca="false">IF(1_Data_EDA!B6892="Second Class",1,0)</f>
        <v>0</v>
      </c>
      <c r="J6891" s="6" t="n">
        <f aca="false">IF(1_Data_EDA!B6892="Same Day",1,0)</f>
        <v>0</v>
      </c>
      <c r="K6891" s="6" t="n">
        <f aca="false">IF(1_Data_EDA!C6892="Corporate",1,0)</f>
        <v>0</v>
      </c>
      <c r="L6891" s="6" t="n">
        <f aca="false">IF(1_Data_EDA!C6892="Home Office",1,0)</f>
        <v>0</v>
      </c>
      <c r="M6891" s="6" t="n">
        <f aca="false">IF(1_Data_EDA!D6892="Europe",1,0)</f>
        <v>1</v>
      </c>
      <c r="N6891" s="6" t="n">
        <f aca="false">IF(1_Data_EDA!D6892="LATAM",1,0)</f>
        <v>0</v>
      </c>
      <c r="O6891" s="6" t="n">
        <f aca="false">IF(1_Data_EDA!D6892="Pacific Asia",1,0)</f>
        <v>0</v>
      </c>
      <c r="P6891" s="6" t="n">
        <f aca="false">IF(1_Data_EDA!D6892="USCA",1,0)</f>
        <v>0</v>
      </c>
      <c r="Q6891" s="6" t="n">
        <f aca="false">IF(C6891&gt;MEDIAN(C$5:C$8004),1,0)</f>
        <v>1</v>
      </c>
      <c r="R6891" s="6" t="n">
        <f aca="false">IF(D6891&gt;2,1,0)</f>
        <v>0</v>
      </c>
    </row>
    <row r="6892" customFormat="false" ht="15" hidden="false" customHeight="true" outlineLevel="0" collapsed="false">
      <c r="A6892" s="6" t="n">
        <f aca="false">1_Data_EDA!O6893</f>
        <v>0</v>
      </c>
      <c r="B6892" s="6" t="n">
        <f aca="false">1_Data_EDA!H6893</f>
        <v>4</v>
      </c>
      <c r="C6892" s="7" t="n">
        <f aca="false">1_Data_EDA!I6893</f>
        <v>59.99000168</v>
      </c>
      <c r="D6892" s="6" t="n">
        <f aca="false">1_Data_EDA!J6893</f>
        <v>1</v>
      </c>
      <c r="E6892" s="7" t="n">
        <f aca="false">1_Data_EDA!K6893</f>
        <v>59.99000168</v>
      </c>
      <c r="F6892" s="7" t="n">
        <f aca="false">1_Data_EDA!L6893</f>
        <v>3</v>
      </c>
      <c r="G6892" s="8" t="n">
        <f aca="false">1_Data_EDA!M6893</f>
        <v>0.050000001</v>
      </c>
      <c r="H6892" s="6" t="n">
        <f aca="false">IF(1_Data_EDA!B6893="First Class",1,0)</f>
        <v>0</v>
      </c>
      <c r="I6892" s="6" t="n">
        <f aca="false">IF(1_Data_EDA!B6893="Second Class",1,0)</f>
        <v>0</v>
      </c>
      <c r="J6892" s="6" t="n">
        <f aca="false">IF(1_Data_EDA!B6893="Same Day",1,0)</f>
        <v>0</v>
      </c>
      <c r="K6892" s="6" t="n">
        <f aca="false">IF(1_Data_EDA!C6893="Corporate",1,0)</f>
        <v>1</v>
      </c>
      <c r="L6892" s="6" t="n">
        <f aca="false">IF(1_Data_EDA!C6893="Home Office",1,0)</f>
        <v>0</v>
      </c>
      <c r="M6892" s="6" t="n">
        <f aca="false">IF(1_Data_EDA!D6893="Europe",1,0)</f>
        <v>0</v>
      </c>
      <c r="N6892" s="6" t="n">
        <f aca="false">IF(1_Data_EDA!D6893="LATAM",1,0)</f>
        <v>1</v>
      </c>
      <c r="O6892" s="6" t="n">
        <f aca="false">IF(1_Data_EDA!D6893="Pacific Asia",1,0)</f>
        <v>0</v>
      </c>
      <c r="P6892" s="6" t="n">
        <f aca="false">IF(1_Data_EDA!D6893="USCA",1,0)</f>
        <v>0</v>
      </c>
      <c r="Q6892" s="6" t="n">
        <f aca="false">IF(C6892&gt;MEDIAN(C$5:C$8004),1,0)</f>
        <v>0</v>
      </c>
      <c r="R6892" s="6" t="n">
        <f aca="false">IF(D6892&gt;2,1,0)</f>
        <v>0</v>
      </c>
    </row>
    <row r="6893" customFormat="false" ht="15" hidden="false" customHeight="true" outlineLevel="0" collapsed="false">
      <c r="A6893" s="6" t="n">
        <f aca="false">1_Data_EDA!O6894</f>
        <v>1</v>
      </c>
      <c r="B6893" s="6" t="n">
        <f aca="false">1_Data_EDA!H6894</f>
        <v>2</v>
      </c>
      <c r="C6893" s="7" t="n">
        <f aca="false">1_Data_EDA!I6894</f>
        <v>39.99000168</v>
      </c>
      <c r="D6893" s="6" t="n">
        <f aca="false">1_Data_EDA!J6894</f>
        <v>2</v>
      </c>
      <c r="E6893" s="7" t="n">
        <f aca="false">1_Data_EDA!K6894</f>
        <v>79.98000336</v>
      </c>
      <c r="F6893" s="7" t="n">
        <f aca="false">1_Data_EDA!L6894</f>
        <v>0.800000012</v>
      </c>
      <c r="G6893" s="8" t="n">
        <f aca="false">1_Data_EDA!M6894</f>
        <v>0.01</v>
      </c>
      <c r="H6893" s="6" t="n">
        <f aca="false">IF(1_Data_EDA!B6894="First Class",1,0)</f>
        <v>0</v>
      </c>
      <c r="I6893" s="6" t="n">
        <f aca="false">IF(1_Data_EDA!B6894="Second Class",1,0)</f>
        <v>1</v>
      </c>
      <c r="J6893" s="6" t="n">
        <f aca="false">IF(1_Data_EDA!B6894="Same Day",1,0)</f>
        <v>0</v>
      </c>
      <c r="K6893" s="6" t="n">
        <f aca="false">IF(1_Data_EDA!C6894="Corporate",1,0)</f>
        <v>0</v>
      </c>
      <c r="L6893" s="6" t="n">
        <f aca="false">IF(1_Data_EDA!C6894="Home Office",1,0)</f>
        <v>0</v>
      </c>
      <c r="M6893" s="6" t="n">
        <f aca="false">IF(1_Data_EDA!D6894="Europe",1,0)</f>
        <v>0</v>
      </c>
      <c r="N6893" s="6" t="n">
        <f aca="false">IF(1_Data_EDA!D6894="LATAM",1,0)</f>
        <v>1</v>
      </c>
      <c r="O6893" s="6" t="n">
        <f aca="false">IF(1_Data_EDA!D6894="Pacific Asia",1,0)</f>
        <v>0</v>
      </c>
      <c r="P6893" s="6" t="n">
        <f aca="false">IF(1_Data_EDA!D6894="USCA",1,0)</f>
        <v>0</v>
      </c>
      <c r="Q6893" s="6" t="n">
        <f aca="false">IF(C6893&gt;MEDIAN(C$5:C$8004),1,0)</f>
        <v>0</v>
      </c>
      <c r="R6893" s="6" t="n">
        <f aca="false">IF(D6893&gt;2,1,0)</f>
        <v>0</v>
      </c>
    </row>
    <row r="6894" customFormat="false" ht="15" hidden="false" customHeight="true" outlineLevel="0" collapsed="false">
      <c r="A6894" s="6" t="n">
        <f aca="false">1_Data_EDA!O6895</f>
        <v>1</v>
      </c>
      <c r="B6894" s="6" t="n">
        <f aca="false">1_Data_EDA!H6895</f>
        <v>1</v>
      </c>
      <c r="C6894" s="7" t="n">
        <f aca="false">1_Data_EDA!I6895</f>
        <v>99.98999786</v>
      </c>
      <c r="D6894" s="6" t="n">
        <f aca="false">1_Data_EDA!J6895</f>
        <v>3</v>
      </c>
      <c r="E6894" s="7" t="n">
        <f aca="false">1_Data_EDA!K6895</f>
        <v>299.9700012</v>
      </c>
      <c r="F6894" s="7" t="n">
        <f aca="false">1_Data_EDA!L6895</f>
        <v>59.99000168</v>
      </c>
      <c r="G6894" s="8" t="n">
        <f aca="false">1_Data_EDA!M6895</f>
        <v>0.200000003</v>
      </c>
      <c r="H6894" s="6" t="n">
        <f aca="false">IF(1_Data_EDA!B6895="First Class",1,0)</f>
        <v>1</v>
      </c>
      <c r="I6894" s="6" t="n">
        <f aca="false">IF(1_Data_EDA!B6895="Second Class",1,0)</f>
        <v>0</v>
      </c>
      <c r="J6894" s="6" t="n">
        <f aca="false">IF(1_Data_EDA!B6895="Same Day",1,0)</f>
        <v>0</v>
      </c>
      <c r="K6894" s="6" t="n">
        <f aca="false">IF(1_Data_EDA!C6895="Corporate",1,0)</f>
        <v>0</v>
      </c>
      <c r="L6894" s="6" t="n">
        <f aca="false">IF(1_Data_EDA!C6895="Home Office",1,0)</f>
        <v>1</v>
      </c>
      <c r="M6894" s="6" t="n">
        <f aca="false">IF(1_Data_EDA!D6895="Europe",1,0)</f>
        <v>0</v>
      </c>
      <c r="N6894" s="6" t="n">
        <f aca="false">IF(1_Data_EDA!D6895="LATAM",1,0)</f>
        <v>0</v>
      </c>
      <c r="O6894" s="6" t="n">
        <f aca="false">IF(1_Data_EDA!D6895="Pacific Asia",1,0)</f>
        <v>0</v>
      </c>
      <c r="P6894" s="6" t="n">
        <f aca="false">IF(1_Data_EDA!D6895="USCA",1,0)</f>
        <v>1</v>
      </c>
      <c r="Q6894" s="6" t="n">
        <f aca="false">IF(C6894&gt;MEDIAN(C$5:C$8004),1,0)</f>
        <v>1</v>
      </c>
      <c r="R6894" s="6" t="n">
        <f aca="false">IF(D6894&gt;2,1,0)</f>
        <v>1</v>
      </c>
    </row>
    <row r="6895" customFormat="false" ht="15" hidden="false" customHeight="true" outlineLevel="0" collapsed="false">
      <c r="A6895" s="6" t="n">
        <f aca="false">1_Data_EDA!O6896</f>
        <v>1</v>
      </c>
      <c r="B6895" s="6" t="n">
        <f aca="false">1_Data_EDA!H6896</f>
        <v>2</v>
      </c>
      <c r="C6895" s="7" t="n">
        <f aca="false">1_Data_EDA!I6896</f>
        <v>199.9900055</v>
      </c>
      <c r="D6895" s="6" t="n">
        <f aca="false">1_Data_EDA!J6896</f>
        <v>1</v>
      </c>
      <c r="E6895" s="7" t="n">
        <f aca="false">1_Data_EDA!K6896</f>
        <v>199.9900055</v>
      </c>
      <c r="F6895" s="7" t="n">
        <f aca="false">1_Data_EDA!L6896</f>
        <v>20</v>
      </c>
      <c r="G6895" s="8" t="n">
        <f aca="false">1_Data_EDA!M6896</f>
        <v>0.100000001</v>
      </c>
      <c r="H6895" s="6" t="n">
        <f aca="false">IF(1_Data_EDA!B6896="First Class",1,0)</f>
        <v>0</v>
      </c>
      <c r="I6895" s="6" t="n">
        <f aca="false">IF(1_Data_EDA!B6896="Second Class",1,0)</f>
        <v>1</v>
      </c>
      <c r="J6895" s="6" t="n">
        <f aca="false">IF(1_Data_EDA!B6896="Same Day",1,0)</f>
        <v>0</v>
      </c>
      <c r="K6895" s="6" t="n">
        <f aca="false">IF(1_Data_EDA!C6896="Corporate",1,0)</f>
        <v>0</v>
      </c>
      <c r="L6895" s="6" t="n">
        <f aca="false">IF(1_Data_EDA!C6896="Home Office",1,0)</f>
        <v>0</v>
      </c>
      <c r="M6895" s="6" t="n">
        <f aca="false">IF(1_Data_EDA!D6896="Europe",1,0)</f>
        <v>0</v>
      </c>
      <c r="N6895" s="6" t="n">
        <f aca="false">IF(1_Data_EDA!D6896="LATAM",1,0)</f>
        <v>0</v>
      </c>
      <c r="O6895" s="6" t="n">
        <f aca="false">IF(1_Data_EDA!D6896="Pacific Asia",1,0)</f>
        <v>1</v>
      </c>
      <c r="P6895" s="6" t="n">
        <f aca="false">IF(1_Data_EDA!D6896="USCA",1,0)</f>
        <v>0</v>
      </c>
      <c r="Q6895" s="6" t="n">
        <f aca="false">IF(C6895&gt;MEDIAN(C$5:C$8004),1,0)</f>
        <v>1</v>
      </c>
      <c r="R6895" s="6" t="n">
        <f aca="false">IF(D6895&gt;2,1,0)</f>
        <v>0</v>
      </c>
    </row>
    <row r="6896" customFormat="false" ht="15" hidden="false" customHeight="true" outlineLevel="0" collapsed="false">
      <c r="A6896" s="6" t="n">
        <f aca="false">1_Data_EDA!O6897</f>
        <v>0</v>
      </c>
      <c r="B6896" s="6" t="n">
        <f aca="false">1_Data_EDA!H6897</f>
        <v>4</v>
      </c>
      <c r="C6896" s="7" t="n">
        <f aca="false">1_Data_EDA!I6897</f>
        <v>59.99000168</v>
      </c>
      <c r="D6896" s="6" t="n">
        <f aca="false">1_Data_EDA!J6897</f>
        <v>4</v>
      </c>
      <c r="E6896" s="7" t="n">
        <f aca="false">1_Data_EDA!K6897</f>
        <v>239.9600067</v>
      </c>
      <c r="F6896" s="7" t="n">
        <f aca="false">1_Data_EDA!L6897</f>
        <v>2.400000095</v>
      </c>
      <c r="G6896" s="8" t="n">
        <f aca="false">1_Data_EDA!M6897</f>
        <v>0.01</v>
      </c>
      <c r="H6896" s="6" t="n">
        <f aca="false">IF(1_Data_EDA!B6897="First Class",1,0)</f>
        <v>0</v>
      </c>
      <c r="I6896" s="6" t="n">
        <f aca="false">IF(1_Data_EDA!B6897="Second Class",1,0)</f>
        <v>0</v>
      </c>
      <c r="J6896" s="6" t="n">
        <f aca="false">IF(1_Data_EDA!B6897="Same Day",1,0)</f>
        <v>0</v>
      </c>
      <c r="K6896" s="6" t="n">
        <f aca="false">IF(1_Data_EDA!C6897="Corporate",1,0)</f>
        <v>0</v>
      </c>
      <c r="L6896" s="6" t="n">
        <f aca="false">IF(1_Data_EDA!C6897="Home Office",1,0)</f>
        <v>0</v>
      </c>
      <c r="M6896" s="6" t="n">
        <f aca="false">IF(1_Data_EDA!D6897="Europe",1,0)</f>
        <v>0</v>
      </c>
      <c r="N6896" s="6" t="n">
        <f aca="false">IF(1_Data_EDA!D6897="LATAM",1,0)</f>
        <v>0</v>
      </c>
      <c r="O6896" s="6" t="n">
        <f aca="false">IF(1_Data_EDA!D6897="Pacific Asia",1,0)</f>
        <v>0</v>
      </c>
      <c r="P6896" s="6" t="n">
        <f aca="false">IF(1_Data_EDA!D6897="USCA",1,0)</f>
        <v>1</v>
      </c>
      <c r="Q6896" s="6" t="n">
        <f aca="false">IF(C6896&gt;MEDIAN(C$5:C$8004),1,0)</f>
        <v>0</v>
      </c>
      <c r="R6896" s="6" t="n">
        <f aca="false">IF(D6896&gt;2,1,0)</f>
        <v>1</v>
      </c>
    </row>
    <row r="6897" customFormat="false" ht="15" hidden="false" customHeight="true" outlineLevel="0" collapsed="false">
      <c r="A6897" s="6" t="n">
        <f aca="false">1_Data_EDA!O6898</f>
        <v>1</v>
      </c>
      <c r="B6897" s="6" t="n">
        <f aca="false">1_Data_EDA!H6898</f>
        <v>4</v>
      </c>
      <c r="C6897" s="7" t="n">
        <f aca="false">1_Data_EDA!I6898</f>
        <v>129.9900055</v>
      </c>
      <c r="D6897" s="6" t="n">
        <f aca="false">1_Data_EDA!J6898</f>
        <v>1</v>
      </c>
      <c r="E6897" s="7" t="n">
        <f aca="false">1_Data_EDA!K6898</f>
        <v>129.9900055</v>
      </c>
      <c r="F6897" s="7" t="n">
        <f aca="false">1_Data_EDA!L6898</f>
        <v>13</v>
      </c>
      <c r="G6897" s="8" t="n">
        <f aca="false">1_Data_EDA!M6898</f>
        <v>0.100000001</v>
      </c>
      <c r="H6897" s="6" t="n">
        <f aca="false">IF(1_Data_EDA!B6898="First Class",1,0)</f>
        <v>0</v>
      </c>
      <c r="I6897" s="6" t="n">
        <f aca="false">IF(1_Data_EDA!B6898="Second Class",1,0)</f>
        <v>0</v>
      </c>
      <c r="J6897" s="6" t="n">
        <f aca="false">IF(1_Data_EDA!B6898="Same Day",1,0)</f>
        <v>0</v>
      </c>
      <c r="K6897" s="6" t="n">
        <f aca="false">IF(1_Data_EDA!C6898="Corporate",1,0)</f>
        <v>0</v>
      </c>
      <c r="L6897" s="6" t="n">
        <f aca="false">IF(1_Data_EDA!C6898="Home Office",1,0)</f>
        <v>0</v>
      </c>
      <c r="M6897" s="6" t="n">
        <f aca="false">IF(1_Data_EDA!D6898="Europe",1,0)</f>
        <v>0</v>
      </c>
      <c r="N6897" s="6" t="n">
        <f aca="false">IF(1_Data_EDA!D6898="LATAM",1,0)</f>
        <v>1</v>
      </c>
      <c r="O6897" s="6" t="n">
        <f aca="false">IF(1_Data_EDA!D6898="Pacific Asia",1,0)</f>
        <v>0</v>
      </c>
      <c r="P6897" s="6" t="n">
        <f aca="false">IF(1_Data_EDA!D6898="USCA",1,0)</f>
        <v>0</v>
      </c>
      <c r="Q6897" s="6" t="n">
        <f aca="false">IF(C6897&gt;MEDIAN(C$5:C$8004),1,0)</f>
        <v>1</v>
      </c>
      <c r="R6897" s="6" t="n">
        <f aca="false">IF(D6897&gt;2,1,0)</f>
        <v>0</v>
      </c>
    </row>
    <row r="6898" customFormat="false" ht="15" hidden="false" customHeight="true" outlineLevel="0" collapsed="false">
      <c r="A6898" s="6" t="n">
        <f aca="false">1_Data_EDA!O6899</f>
        <v>0</v>
      </c>
      <c r="B6898" s="6" t="n">
        <f aca="false">1_Data_EDA!H6899</f>
        <v>2</v>
      </c>
      <c r="C6898" s="7" t="n">
        <f aca="false">1_Data_EDA!I6899</f>
        <v>39.75</v>
      </c>
      <c r="D6898" s="6" t="n">
        <f aca="false">1_Data_EDA!J6899</f>
        <v>1</v>
      </c>
      <c r="E6898" s="7" t="n">
        <f aca="false">1_Data_EDA!K6899</f>
        <v>39.75</v>
      </c>
      <c r="F6898" s="7" t="n">
        <f aca="false">1_Data_EDA!L6899</f>
        <v>0.800000012</v>
      </c>
      <c r="G6898" s="8" t="n">
        <f aca="false">1_Data_EDA!M6899</f>
        <v>0.02</v>
      </c>
      <c r="H6898" s="6" t="n">
        <f aca="false">IF(1_Data_EDA!B6899="First Class",1,0)</f>
        <v>0</v>
      </c>
      <c r="I6898" s="6" t="n">
        <f aca="false">IF(1_Data_EDA!B6899="Second Class",1,0)</f>
        <v>1</v>
      </c>
      <c r="J6898" s="6" t="n">
        <f aca="false">IF(1_Data_EDA!B6899="Same Day",1,0)</f>
        <v>0</v>
      </c>
      <c r="K6898" s="6" t="n">
        <f aca="false">IF(1_Data_EDA!C6899="Corporate",1,0)</f>
        <v>0</v>
      </c>
      <c r="L6898" s="6" t="n">
        <f aca="false">IF(1_Data_EDA!C6899="Home Office",1,0)</f>
        <v>0</v>
      </c>
      <c r="M6898" s="6" t="n">
        <f aca="false">IF(1_Data_EDA!D6899="Europe",1,0)</f>
        <v>0</v>
      </c>
      <c r="N6898" s="6" t="n">
        <f aca="false">IF(1_Data_EDA!D6899="LATAM",1,0)</f>
        <v>0</v>
      </c>
      <c r="O6898" s="6" t="n">
        <f aca="false">IF(1_Data_EDA!D6899="Pacific Asia",1,0)</f>
        <v>1</v>
      </c>
      <c r="P6898" s="6" t="n">
        <f aca="false">IF(1_Data_EDA!D6899="USCA",1,0)</f>
        <v>0</v>
      </c>
      <c r="Q6898" s="6" t="n">
        <f aca="false">IF(C6898&gt;MEDIAN(C$5:C$8004),1,0)</f>
        <v>0</v>
      </c>
      <c r="R6898" s="6" t="n">
        <f aca="false">IF(D6898&gt;2,1,0)</f>
        <v>0</v>
      </c>
    </row>
    <row r="6899" customFormat="false" ht="15" hidden="false" customHeight="true" outlineLevel="0" collapsed="false">
      <c r="A6899" s="6" t="n">
        <f aca="false">1_Data_EDA!O6900</f>
        <v>0</v>
      </c>
      <c r="B6899" s="6" t="n">
        <f aca="false">1_Data_EDA!H6900</f>
        <v>2</v>
      </c>
      <c r="C6899" s="7" t="n">
        <f aca="false">1_Data_EDA!I6900</f>
        <v>30</v>
      </c>
      <c r="D6899" s="6" t="n">
        <f aca="false">1_Data_EDA!J6900</f>
        <v>3</v>
      </c>
      <c r="E6899" s="7" t="n">
        <f aca="false">1_Data_EDA!K6900</f>
        <v>90</v>
      </c>
      <c r="F6899" s="7" t="n">
        <f aca="false">1_Data_EDA!L6900</f>
        <v>10.80000019</v>
      </c>
      <c r="G6899" s="8" t="n">
        <f aca="false">1_Data_EDA!M6900</f>
        <v>0.119999997</v>
      </c>
      <c r="H6899" s="6" t="n">
        <f aca="false">IF(1_Data_EDA!B6900="First Class",1,0)</f>
        <v>0</v>
      </c>
      <c r="I6899" s="6" t="n">
        <f aca="false">IF(1_Data_EDA!B6900="Second Class",1,0)</f>
        <v>1</v>
      </c>
      <c r="J6899" s="6" t="n">
        <f aca="false">IF(1_Data_EDA!B6900="Same Day",1,0)</f>
        <v>0</v>
      </c>
      <c r="K6899" s="6" t="n">
        <f aca="false">IF(1_Data_EDA!C6900="Corporate",1,0)</f>
        <v>0</v>
      </c>
      <c r="L6899" s="6" t="n">
        <f aca="false">IF(1_Data_EDA!C6900="Home Office",1,0)</f>
        <v>0</v>
      </c>
      <c r="M6899" s="6" t="n">
        <f aca="false">IF(1_Data_EDA!D6900="Europe",1,0)</f>
        <v>0</v>
      </c>
      <c r="N6899" s="6" t="n">
        <f aca="false">IF(1_Data_EDA!D6900="LATAM",1,0)</f>
        <v>0</v>
      </c>
      <c r="O6899" s="6" t="n">
        <f aca="false">IF(1_Data_EDA!D6900="Pacific Asia",1,0)</f>
        <v>1</v>
      </c>
      <c r="P6899" s="6" t="n">
        <f aca="false">IF(1_Data_EDA!D6900="USCA",1,0)</f>
        <v>0</v>
      </c>
      <c r="Q6899" s="6" t="n">
        <f aca="false">IF(C6899&gt;MEDIAN(C$5:C$8004),1,0)</f>
        <v>0</v>
      </c>
      <c r="R6899" s="6" t="n">
        <f aca="false">IF(D6899&gt;2,1,0)</f>
        <v>1</v>
      </c>
    </row>
    <row r="6900" customFormat="false" ht="15" hidden="false" customHeight="true" outlineLevel="0" collapsed="false">
      <c r="A6900" s="6" t="n">
        <f aca="false">1_Data_EDA!O6901</f>
        <v>0</v>
      </c>
      <c r="B6900" s="6" t="n">
        <f aca="false">1_Data_EDA!H6901</f>
        <v>4</v>
      </c>
      <c r="C6900" s="7" t="n">
        <f aca="false">1_Data_EDA!I6901</f>
        <v>99.98999786</v>
      </c>
      <c r="D6900" s="6" t="n">
        <f aca="false">1_Data_EDA!J6901</f>
        <v>1</v>
      </c>
      <c r="E6900" s="7" t="n">
        <f aca="false">1_Data_EDA!K6901</f>
        <v>99.98999786</v>
      </c>
      <c r="F6900" s="7" t="n">
        <f aca="false">1_Data_EDA!L6901</f>
        <v>7</v>
      </c>
      <c r="G6900" s="8" t="n">
        <f aca="false">1_Data_EDA!M6901</f>
        <v>0.07</v>
      </c>
      <c r="H6900" s="6" t="n">
        <f aca="false">IF(1_Data_EDA!B6901="First Class",1,0)</f>
        <v>0</v>
      </c>
      <c r="I6900" s="6" t="n">
        <f aca="false">IF(1_Data_EDA!B6901="Second Class",1,0)</f>
        <v>0</v>
      </c>
      <c r="J6900" s="6" t="n">
        <f aca="false">IF(1_Data_EDA!B6901="Same Day",1,0)</f>
        <v>0</v>
      </c>
      <c r="K6900" s="6" t="n">
        <f aca="false">IF(1_Data_EDA!C6901="Corporate",1,0)</f>
        <v>1</v>
      </c>
      <c r="L6900" s="6" t="n">
        <f aca="false">IF(1_Data_EDA!C6901="Home Office",1,0)</f>
        <v>0</v>
      </c>
      <c r="M6900" s="6" t="n">
        <f aca="false">IF(1_Data_EDA!D6901="Europe",1,0)</f>
        <v>0</v>
      </c>
      <c r="N6900" s="6" t="n">
        <f aca="false">IF(1_Data_EDA!D6901="LATAM",1,0)</f>
        <v>0</v>
      </c>
      <c r="O6900" s="6" t="n">
        <f aca="false">IF(1_Data_EDA!D6901="Pacific Asia",1,0)</f>
        <v>1</v>
      </c>
      <c r="P6900" s="6" t="n">
        <f aca="false">IF(1_Data_EDA!D6901="USCA",1,0)</f>
        <v>0</v>
      </c>
      <c r="Q6900" s="6" t="n">
        <f aca="false">IF(C6900&gt;MEDIAN(C$5:C$8004),1,0)</f>
        <v>1</v>
      </c>
      <c r="R6900" s="6" t="n">
        <f aca="false">IF(D6900&gt;2,1,0)</f>
        <v>0</v>
      </c>
    </row>
    <row r="6901" customFormat="false" ht="15" hidden="false" customHeight="true" outlineLevel="0" collapsed="false">
      <c r="A6901" s="6" t="n">
        <f aca="false">1_Data_EDA!O6902</f>
        <v>0</v>
      </c>
      <c r="B6901" s="6" t="n">
        <f aca="false">1_Data_EDA!H6902</f>
        <v>4</v>
      </c>
      <c r="C6901" s="7" t="n">
        <f aca="false">1_Data_EDA!I6902</f>
        <v>461.480011</v>
      </c>
      <c r="D6901" s="6" t="n">
        <f aca="false">1_Data_EDA!J6902</f>
        <v>1</v>
      </c>
      <c r="E6901" s="7" t="n">
        <f aca="false">1_Data_EDA!K6902</f>
        <v>461.480011</v>
      </c>
      <c r="F6901" s="7" t="n">
        <f aca="false">1_Data_EDA!L6902</f>
        <v>13.84000015</v>
      </c>
      <c r="G6901" s="8" t="n">
        <f aca="false">1_Data_EDA!M6902</f>
        <v>0.029999999</v>
      </c>
      <c r="H6901" s="6" t="n">
        <f aca="false">IF(1_Data_EDA!B6902="First Class",1,0)</f>
        <v>0</v>
      </c>
      <c r="I6901" s="6" t="n">
        <f aca="false">IF(1_Data_EDA!B6902="Second Class",1,0)</f>
        <v>0</v>
      </c>
      <c r="J6901" s="6" t="n">
        <f aca="false">IF(1_Data_EDA!B6902="Same Day",1,0)</f>
        <v>0</v>
      </c>
      <c r="K6901" s="6" t="n">
        <f aca="false">IF(1_Data_EDA!C6902="Corporate",1,0)</f>
        <v>0</v>
      </c>
      <c r="L6901" s="6" t="n">
        <f aca="false">IF(1_Data_EDA!C6902="Home Office",1,0)</f>
        <v>0</v>
      </c>
      <c r="M6901" s="6" t="n">
        <f aca="false">IF(1_Data_EDA!D6902="Europe",1,0)</f>
        <v>1</v>
      </c>
      <c r="N6901" s="6" t="n">
        <f aca="false">IF(1_Data_EDA!D6902="LATAM",1,0)</f>
        <v>0</v>
      </c>
      <c r="O6901" s="6" t="n">
        <f aca="false">IF(1_Data_EDA!D6902="Pacific Asia",1,0)</f>
        <v>0</v>
      </c>
      <c r="P6901" s="6" t="n">
        <f aca="false">IF(1_Data_EDA!D6902="USCA",1,0)</f>
        <v>0</v>
      </c>
      <c r="Q6901" s="6" t="n">
        <f aca="false">IF(C6901&gt;MEDIAN(C$5:C$8004),1,0)</f>
        <v>1</v>
      </c>
      <c r="R6901" s="6" t="n">
        <f aca="false">IF(D6901&gt;2,1,0)</f>
        <v>0</v>
      </c>
    </row>
    <row r="6902" customFormat="false" ht="15" hidden="false" customHeight="true" outlineLevel="0" collapsed="false">
      <c r="A6902" s="6" t="n">
        <f aca="false">1_Data_EDA!O6903</f>
        <v>1</v>
      </c>
      <c r="B6902" s="6" t="n">
        <f aca="false">1_Data_EDA!H6903</f>
        <v>1</v>
      </c>
      <c r="C6902" s="7" t="n">
        <f aca="false">1_Data_EDA!I6903</f>
        <v>80</v>
      </c>
      <c r="D6902" s="6" t="n">
        <f aca="false">1_Data_EDA!J6903</f>
        <v>4</v>
      </c>
      <c r="E6902" s="7" t="n">
        <f aca="false">1_Data_EDA!K6903</f>
        <v>320</v>
      </c>
      <c r="F6902" s="7" t="n">
        <f aca="false">1_Data_EDA!L6903</f>
        <v>22.39999962</v>
      </c>
      <c r="G6902" s="8" t="n">
        <f aca="false">1_Data_EDA!M6903</f>
        <v>0.07</v>
      </c>
      <c r="H6902" s="6" t="n">
        <f aca="false">IF(1_Data_EDA!B6903="First Class",1,0)</f>
        <v>1</v>
      </c>
      <c r="I6902" s="6" t="n">
        <f aca="false">IF(1_Data_EDA!B6903="Second Class",1,0)</f>
        <v>0</v>
      </c>
      <c r="J6902" s="6" t="n">
        <f aca="false">IF(1_Data_EDA!B6903="Same Day",1,0)</f>
        <v>0</v>
      </c>
      <c r="K6902" s="6" t="n">
        <f aca="false">IF(1_Data_EDA!C6903="Corporate",1,0)</f>
        <v>0</v>
      </c>
      <c r="L6902" s="6" t="n">
        <f aca="false">IF(1_Data_EDA!C6903="Home Office",1,0)</f>
        <v>1</v>
      </c>
      <c r="M6902" s="6" t="n">
        <f aca="false">IF(1_Data_EDA!D6903="Europe",1,0)</f>
        <v>0</v>
      </c>
      <c r="N6902" s="6" t="n">
        <f aca="false">IF(1_Data_EDA!D6903="LATAM",1,0)</f>
        <v>1</v>
      </c>
      <c r="O6902" s="6" t="n">
        <f aca="false">IF(1_Data_EDA!D6903="Pacific Asia",1,0)</f>
        <v>0</v>
      </c>
      <c r="P6902" s="6" t="n">
        <f aca="false">IF(1_Data_EDA!D6903="USCA",1,0)</f>
        <v>0</v>
      </c>
      <c r="Q6902" s="6" t="n">
        <f aca="false">IF(C6902&gt;MEDIAN(C$5:C$8004),1,0)</f>
        <v>1</v>
      </c>
      <c r="R6902" s="6" t="n">
        <f aca="false">IF(D6902&gt;2,1,0)</f>
        <v>1</v>
      </c>
    </row>
    <row r="6903" customFormat="false" ht="15" hidden="false" customHeight="true" outlineLevel="0" collapsed="false">
      <c r="A6903" s="6" t="n">
        <f aca="false">1_Data_EDA!O6904</f>
        <v>1</v>
      </c>
      <c r="B6903" s="6" t="n">
        <f aca="false">1_Data_EDA!H6904</f>
        <v>4</v>
      </c>
      <c r="C6903" s="7" t="n">
        <f aca="false">1_Data_EDA!I6904</f>
        <v>299.980011</v>
      </c>
      <c r="D6903" s="6" t="n">
        <f aca="false">1_Data_EDA!J6904</f>
        <v>1</v>
      </c>
      <c r="E6903" s="7" t="n">
        <f aca="false">1_Data_EDA!K6904</f>
        <v>299.980011</v>
      </c>
      <c r="F6903" s="7" t="n">
        <f aca="false">1_Data_EDA!L6904</f>
        <v>54</v>
      </c>
      <c r="G6903" s="8" t="n">
        <f aca="false">1_Data_EDA!M6904</f>
        <v>0.180000007</v>
      </c>
      <c r="H6903" s="6" t="n">
        <f aca="false">IF(1_Data_EDA!B6904="First Class",1,0)</f>
        <v>0</v>
      </c>
      <c r="I6903" s="6" t="n">
        <f aca="false">IF(1_Data_EDA!B6904="Second Class",1,0)</f>
        <v>0</v>
      </c>
      <c r="J6903" s="6" t="n">
        <f aca="false">IF(1_Data_EDA!B6904="Same Day",1,0)</f>
        <v>0</v>
      </c>
      <c r="K6903" s="6" t="n">
        <f aca="false">IF(1_Data_EDA!C6904="Corporate",1,0)</f>
        <v>0</v>
      </c>
      <c r="L6903" s="6" t="n">
        <f aca="false">IF(1_Data_EDA!C6904="Home Office",1,0)</f>
        <v>0</v>
      </c>
      <c r="M6903" s="6" t="n">
        <f aca="false">IF(1_Data_EDA!D6904="Europe",1,0)</f>
        <v>0</v>
      </c>
      <c r="N6903" s="6" t="n">
        <f aca="false">IF(1_Data_EDA!D6904="LATAM",1,0)</f>
        <v>0</v>
      </c>
      <c r="O6903" s="6" t="n">
        <f aca="false">IF(1_Data_EDA!D6904="Pacific Asia",1,0)</f>
        <v>0</v>
      </c>
      <c r="P6903" s="6" t="n">
        <f aca="false">IF(1_Data_EDA!D6904="USCA",1,0)</f>
        <v>0</v>
      </c>
      <c r="Q6903" s="6" t="n">
        <f aca="false">IF(C6903&gt;MEDIAN(C$5:C$8004),1,0)</f>
        <v>1</v>
      </c>
      <c r="R6903" s="6" t="n">
        <f aca="false">IF(D6903&gt;2,1,0)</f>
        <v>0</v>
      </c>
    </row>
    <row r="6904" customFormat="false" ht="15" hidden="false" customHeight="true" outlineLevel="0" collapsed="false">
      <c r="A6904" s="6" t="n">
        <f aca="false">1_Data_EDA!O6905</f>
        <v>1</v>
      </c>
      <c r="B6904" s="6" t="n">
        <f aca="false">1_Data_EDA!H6905</f>
        <v>2</v>
      </c>
      <c r="C6904" s="7" t="n">
        <f aca="false">1_Data_EDA!I6905</f>
        <v>299.980011</v>
      </c>
      <c r="D6904" s="6" t="n">
        <f aca="false">1_Data_EDA!J6905</f>
        <v>1</v>
      </c>
      <c r="E6904" s="7" t="n">
        <f aca="false">1_Data_EDA!K6905</f>
        <v>299.980011</v>
      </c>
      <c r="F6904" s="7" t="n">
        <f aca="false">1_Data_EDA!L6905</f>
        <v>3</v>
      </c>
      <c r="G6904" s="8" t="n">
        <f aca="false">1_Data_EDA!M6905</f>
        <v>0.01</v>
      </c>
      <c r="H6904" s="6" t="n">
        <f aca="false">IF(1_Data_EDA!B6905="First Class",1,0)</f>
        <v>0</v>
      </c>
      <c r="I6904" s="6" t="n">
        <f aca="false">IF(1_Data_EDA!B6905="Second Class",1,0)</f>
        <v>1</v>
      </c>
      <c r="J6904" s="6" t="n">
        <f aca="false">IF(1_Data_EDA!B6905="Same Day",1,0)</f>
        <v>0</v>
      </c>
      <c r="K6904" s="6" t="n">
        <f aca="false">IF(1_Data_EDA!C6905="Corporate",1,0)</f>
        <v>0</v>
      </c>
      <c r="L6904" s="6" t="n">
        <f aca="false">IF(1_Data_EDA!C6905="Home Office",1,0)</f>
        <v>0</v>
      </c>
      <c r="M6904" s="6" t="n">
        <f aca="false">IF(1_Data_EDA!D6905="Europe",1,0)</f>
        <v>0</v>
      </c>
      <c r="N6904" s="6" t="n">
        <f aca="false">IF(1_Data_EDA!D6905="LATAM",1,0)</f>
        <v>1</v>
      </c>
      <c r="O6904" s="6" t="n">
        <f aca="false">IF(1_Data_EDA!D6905="Pacific Asia",1,0)</f>
        <v>0</v>
      </c>
      <c r="P6904" s="6" t="n">
        <f aca="false">IF(1_Data_EDA!D6905="USCA",1,0)</f>
        <v>0</v>
      </c>
      <c r="Q6904" s="6" t="n">
        <f aca="false">IF(C6904&gt;MEDIAN(C$5:C$8004),1,0)</f>
        <v>1</v>
      </c>
      <c r="R6904" s="6" t="n">
        <f aca="false">IF(D6904&gt;2,1,0)</f>
        <v>0</v>
      </c>
    </row>
    <row r="6905" customFormat="false" ht="15" hidden="false" customHeight="true" outlineLevel="0" collapsed="false">
      <c r="A6905" s="6" t="n">
        <f aca="false">1_Data_EDA!O6906</f>
        <v>0</v>
      </c>
      <c r="B6905" s="6" t="n">
        <f aca="false">1_Data_EDA!H6906</f>
        <v>0</v>
      </c>
      <c r="C6905" s="7" t="n">
        <f aca="false">1_Data_EDA!I6906</f>
        <v>129.9900055</v>
      </c>
      <c r="D6905" s="6" t="n">
        <f aca="false">1_Data_EDA!J6906</f>
        <v>1</v>
      </c>
      <c r="E6905" s="7" t="n">
        <f aca="false">1_Data_EDA!K6906</f>
        <v>129.9900055</v>
      </c>
      <c r="F6905" s="7" t="n">
        <f aca="false">1_Data_EDA!L6906</f>
        <v>16.89999962</v>
      </c>
      <c r="G6905" s="8" t="n">
        <f aca="false">1_Data_EDA!M6906</f>
        <v>0.129999995</v>
      </c>
      <c r="H6905" s="6" t="n">
        <f aca="false">IF(1_Data_EDA!B6906="First Class",1,0)</f>
        <v>0</v>
      </c>
      <c r="I6905" s="6" t="n">
        <f aca="false">IF(1_Data_EDA!B6906="Second Class",1,0)</f>
        <v>0</v>
      </c>
      <c r="J6905" s="6" t="n">
        <f aca="false">IF(1_Data_EDA!B6906="Same Day",1,0)</f>
        <v>1</v>
      </c>
      <c r="K6905" s="6" t="n">
        <f aca="false">IF(1_Data_EDA!C6906="Corporate",1,0)</f>
        <v>1</v>
      </c>
      <c r="L6905" s="6" t="n">
        <f aca="false">IF(1_Data_EDA!C6906="Home Office",1,0)</f>
        <v>0</v>
      </c>
      <c r="M6905" s="6" t="n">
        <f aca="false">IF(1_Data_EDA!D6906="Europe",1,0)</f>
        <v>0</v>
      </c>
      <c r="N6905" s="6" t="n">
        <f aca="false">IF(1_Data_EDA!D6906="LATAM",1,0)</f>
        <v>1</v>
      </c>
      <c r="O6905" s="6" t="n">
        <f aca="false">IF(1_Data_EDA!D6906="Pacific Asia",1,0)</f>
        <v>0</v>
      </c>
      <c r="P6905" s="6" t="n">
        <f aca="false">IF(1_Data_EDA!D6906="USCA",1,0)</f>
        <v>0</v>
      </c>
      <c r="Q6905" s="6" t="n">
        <f aca="false">IF(C6905&gt;MEDIAN(C$5:C$8004),1,0)</f>
        <v>1</v>
      </c>
      <c r="R6905" s="6" t="n">
        <f aca="false">IF(D6905&gt;2,1,0)</f>
        <v>0</v>
      </c>
    </row>
    <row r="6906" customFormat="false" ht="15" hidden="false" customHeight="true" outlineLevel="0" collapsed="false">
      <c r="A6906" s="6" t="n">
        <f aca="false">1_Data_EDA!O6907</f>
        <v>0</v>
      </c>
      <c r="B6906" s="6" t="n">
        <f aca="false">1_Data_EDA!H6907</f>
        <v>4</v>
      </c>
      <c r="C6906" s="7" t="n">
        <f aca="false">1_Data_EDA!I6907</f>
        <v>25</v>
      </c>
      <c r="D6906" s="6" t="n">
        <f aca="false">1_Data_EDA!J6907</f>
        <v>3</v>
      </c>
      <c r="E6906" s="7" t="n">
        <f aca="false">1_Data_EDA!K6907</f>
        <v>75</v>
      </c>
      <c r="F6906" s="7" t="n">
        <f aca="false">1_Data_EDA!L6907</f>
        <v>9</v>
      </c>
      <c r="G6906" s="8" t="n">
        <f aca="false">1_Data_EDA!M6907</f>
        <v>0.119999997</v>
      </c>
      <c r="H6906" s="6" t="n">
        <f aca="false">IF(1_Data_EDA!B6907="First Class",1,0)</f>
        <v>0</v>
      </c>
      <c r="I6906" s="6" t="n">
        <f aca="false">IF(1_Data_EDA!B6907="Second Class",1,0)</f>
        <v>0</v>
      </c>
      <c r="J6906" s="6" t="n">
        <f aca="false">IF(1_Data_EDA!B6907="Same Day",1,0)</f>
        <v>0</v>
      </c>
      <c r="K6906" s="6" t="n">
        <f aca="false">IF(1_Data_EDA!C6907="Corporate",1,0)</f>
        <v>0</v>
      </c>
      <c r="L6906" s="6" t="n">
        <f aca="false">IF(1_Data_EDA!C6907="Home Office",1,0)</f>
        <v>0</v>
      </c>
      <c r="M6906" s="6" t="n">
        <f aca="false">IF(1_Data_EDA!D6907="Europe",1,0)</f>
        <v>0</v>
      </c>
      <c r="N6906" s="6" t="n">
        <f aca="false">IF(1_Data_EDA!D6907="LATAM",1,0)</f>
        <v>1</v>
      </c>
      <c r="O6906" s="6" t="n">
        <f aca="false">IF(1_Data_EDA!D6907="Pacific Asia",1,0)</f>
        <v>0</v>
      </c>
      <c r="P6906" s="6" t="n">
        <f aca="false">IF(1_Data_EDA!D6907="USCA",1,0)</f>
        <v>0</v>
      </c>
      <c r="Q6906" s="6" t="n">
        <f aca="false">IF(C6906&gt;MEDIAN(C$5:C$8004),1,0)</f>
        <v>0</v>
      </c>
      <c r="R6906" s="6" t="n">
        <f aca="false">IF(D6906&gt;2,1,0)</f>
        <v>1</v>
      </c>
    </row>
    <row r="6907" customFormat="false" ht="15" hidden="false" customHeight="true" outlineLevel="0" collapsed="false">
      <c r="A6907" s="6" t="n">
        <f aca="false">1_Data_EDA!O6908</f>
        <v>1</v>
      </c>
      <c r="B6907" s="6" t="n">
        <f aca="false">1_Data_EDA!H6908</f>
        <v>4</v>
      </c>
      <c r="C6907" s="7" t="n">
        <f aca="false">1_Data_EDA!I6908</f>
        <v>59.99000168</v>
      </c>
      <c r="D6907" s="6" t="n">
        <f aca="false">1_Data_EDA!J6908</f>
        <v>2</v>
      </c>
      <c r="E6907" s="7" t="n">
        <f aca="false">1_Data_EDA!K6908</f>
        <v>119.9800034</v>
      </c>
      <c r="F6907" s="7" t="n">
        <f aca="false">1_Data_EDA!L6908</f>
        <v>0</v>
      </c>
      <c r="G6907" s="8" t="n">
        <f aca="false">1_Data_EDA!M6908</f>
        <v>0</v>
      </c>
      <c r="H6907" s="6" t="n">
        <f aca="false">IF(1_Data_EDA!B6908="First Class",1,0)</f>
        <v>0</v>
      </c>
      <c r="I6907" s="6" t="n">
        <f aca="false">IF(1_Data_EDA!B6908="Second Class",1,0)</f>
        <v>0</v>
      </c>
      <c r="J6907" s="6" t="n">
        <f aca="false">IF(1_Data_EDA!B6908="Same Day",1,0)</f>
        <v>0</v>
      </c>
      <c r="K6907" s="6" t="n">
        <f aca="false">IF(1_Data_EDA!C6908="Corporate",1,0)</f>
        <v>0</v>
      </c>
      <c r="L6907" s="6" t="n">
        <f aca="false">IF(1_Data_EDA!C6908="Home Office",1,0)</f>
        <v>0</v>
      </c>
      <c r="M6907" s="6" t="n">
        <f aca="false">IF(1_Data_EDA!D6908="Europe",1,0)</f>
        <v>1</v>
      </c>
      <c r="N6907" s="6" t="n">
        <f aca="false">IF(1_Data_EDA!D6908="LATAM",1,0)</f>
        <v>0</v>
      </c>
      <c r="O6907" s="6" t="n">
        <f aca="false">IF(1_Data_EDA!D6908="Pacific Asia",1,0)</f>
        <v>0</v>
      </c>
      <c r="P6907" s="6" t="n">
        <f aca="false">IF(1_Data_EDA!D6908="USCA",1,0)</f>
        <v>0</v>
      </c>
      <c r="Q6907" s="6" t="n">
        <f aca="false">IF(C6907&gt;MEDIAN(C$5:C$8004),1,0)</f>
        <v>0</v>
      </c>
      <c r="R6907" s="6" t="n">
        <f aca="false">IF(D6907&gt;2,1,0)</f>
        <v>0</v>
      </c>
    </row>
    <row r="6908" customFormat="false" ht="15" hidden="false" customHeight="true" outlineLevel="0" collapsed="false">
      <c r="A6908" s="6" t="n">
        <f aca="false">1_Data_EDA!O6909</f>
        <v>0</v>
      </c>
      <c r="B6908" s="6" t="n">
        <f aca="false">1_Data_EDA!H6909</f>
        <v>4</v>
      </c>
      <c r="C6908" s="7" t="n">
        <f aca="false">1_Data_EDA!I6909</f>
        <v>299.980011</v>
      </c>
      <c r="D6908" s="6" t="n">
        <f aca="false">1_Data_EDA!J6909</f>
        <v>1</v>
      </c>
      <c r="E6908" s="7" t="n">
        <f aca="false">1_Data_EDA!K6909</f>
        <v>299.980011</v>
      </c>
      <c r="F6908" s="7" t="n">
        <f aca="false">1_Data_EDA!L6909</f>
        <v>45</v>
      </c>
      <c r="G6908" s="8" t="n">
        <f aca="false">1_Data_EDA!M6909</f>
        <v>0.150000006</v>
      </c>
      <c r="H6908" s="6" t="n">
        <f aca="false">IF(1_Data_EDA!B6909="First Class",1,0)</f>
        <v>0</v>
      </c>
      <c r="I6908" s="6" t="n">
        <f aca="false">IF(1_Data_EDA!B6909="Second Class",1,0)</f>
        <v>0</v>
      </c>
      <c r="J6908" s="6" t="n">
        <f aca="false">IF(1_Data_EDA!B6909="Same Day",1,0)</f>
        <v>0</v>
      </c>
      <c r="K6908" s="6" t="n">
        <f aca="false">IF(1_Data_EDA!C6909="Corporate",1,0)</f>
        <v>0</v>
      </c>
      <c r="L6908" s="6" t="n">
        <f aca="false">IF(1_Data_EDA!C6909="Home Office",1,0)</f>
        <v>0</v>
      </c>
      <c r="M6908" s="6" t="n">
        <f aca="false">IF(1_Data_EDA!D6909="Europe",1,0)</f>
        <v>0</v>
      </c>
      <c r="N6908" s="6" t="n">
        <f aca="false">IF(1_Data_EDA!D6909="LATAM",1,0)</f>
        <v>1</v>
      </c>
      <c r="O6908" s="6" t="n">
        <f aca="false">IF(1_Data_EDA!D6909="Pacific Asia",1,0)</f>
        <v>0</v>
      </c>
      <c r="P6908" s="6" t="n">
        <f aca="false">IF(1_Data_EDA!D6909="USCA",1,0)</f>
        <v>0</v>
      </c>
      <c r="Q6908" s="6" t="n">
        <f aca="false">IF(C6908&gt;MEDIAN(C$5:C$8004),1,0)</f>
        <v>1</v>
      </c>
      <c r="R6908" s="6" t="n">
        <f aca="false">IF(D6908&gt;2,1,0)</f>
        <v>0</v>
      </c>
    </row>
    <row r="6909" customFormat="false" ht="15" hidden="false" customHeight="true" outlineLevel="0" collapsed="false">
      <c r="A6909" s="6" t="n">
        <f aca="false">1_Data_EDA!O6910</f>
        <v>1</v>
      </c>
      <c r="B6909" s="6" t="n">
        <f aca="false">1_Data_EDA!H6910</f>
        <v>4</v>
      </c>
      <c r="C6909" s="7" t="n">
        <f aca="false">1_Data_EDA!I6910</f>
        <v>70</v>
      </c>
      <c r="D6909" s="6" t="n">
        <f aca="false">1_Data_EDA!J6910</f>
        <v>4</v>
      </c>
      <c r="E6909" s="7" t="n">
        <f aca="false">1_Data_EDA!K6910</f>
        <v>280</v>
      </c>
      <c r="F6909" s="7" t="n">
        <f aca="false">1_Data_EDA!L6910</f>
        <v>33.59999847</v>
      </c>
      <c r="G6909" s="8" t="n">
        <f aca="false">1_Data_EDA!M6910</f>
        <v>0.119999997</v>
      </c>
      <c r="H6909" s="6" t="n">
        <f aca="false">IF(1_Data_EDA!B6910="First Class",1,0)</f>
        <v>0</v>
      </c>
      <c r="I6909" s="6" t="n">
        <f aca="false">IF(1_Data_EDA!B6910="Second Class",1,0)</f>
        <v>0</v>
      </c>
      <c r="J6909" s="6" t="n">
        <f aca="false">IF(1_Data_EDA!B6910="Same Day",1,0)</f>
        <v>0</v>
      </c>
      <c r="K6909" s="6" t="n">
        <f aca="false">IF(1_Data_EDA!C6910="Corporate",1,0)</f>
        <v>0</v>
      </c>
      <c r="L6909" s="6" t="n">
        <f aca="false">IF(1_Data_EDA!C6910="Home Office",1,0)</f>
        <v>0</v>
      </c>
      <c r="M6909" s="6" t="n">
        <f aca="false">IF(1_Data_EDA!D6910="Europe",1,0)</f>
        <v>0</v>
      </c>
      <c r="N6909" s="6" t="n">
        <f aca="false">IF(1_Data_EDA!D6910="LATAM",1,0)</f>
        <v>0</v>
      </c>
      <c r="O6909" s="6" t="n">
        <f aca="false">IF(1_Data_EDA!D6910="Pacific Asia",1,0)</f>
        <v>0</v>
      </c>
      <c r="P6909" s="6" t="n">
        <f aca="false">IF(1_Data_EDA!D6910="USCA",1,0)</f>
        <v>1</v>
      </c>
      <c r="Q6909" s="6" t="n">
        <f aca="false">IF(C6909&gt;MEDIAN(C$5:C$8004),1,0)</f>
        <v>1</v>
      </c>
      <c r="R6909" s="6" t="n">
        <f aca="false">IF(D6909&gt;2,1,0)</f>
        <v>1</v>
      </c>
    </row>
    <row r="6910" customFormat="false" ht="15" hidden="false" customHeight="true" outlineLevel="0" collapsed="false">
      <c r="A6910" s="6" t="n">
        <f aca="false">1_Data_EDA!O6911</f>
        <v>1</v>
      </c>
      <c r="B6910" s="6" t="n">
        <f aca="false">1_Data_EDA!H6911</f>
        <v>4</v>
      </c>
      <c r="C6910" s="7" t="n">
        <f aca="false">1_Data_EDA!I6911</f>
        <v>39.99000168</v>
      </c>
      <c r="D6910" s="6" t="n">
        <f aca="false">1_Data_EDA!J6911</f>
        <v>1</v>
      </c>
      <c r="E6910" s="7" t="n">
        <f aca="false">1_Data_EDA!K6911</f>
        <v>39.99000168</v>
      </c>
      <c r="F6910" s="7" t="n">
        <f aca="false">1_Data_EDA!L6911</f>
        <v>6</v>
      </c>
      <c r="G6910" s="8" t="n">
        <f aca="false">1_Data_EDA!M6911</f>
        <v>0.150000006</v>
      </c>
      <c r="H6910" s="6" t="n">
        <f aca="false">IF(1_Data_EDA!B6911="First Class",1,0)</f>
        <v>0</v>
      </c>
      <c r="I6910" s="6" t="n">
        <f aca="false">IF(1_Data_EDA!B6911="Second Class",1,0)</f>
        <v>0</v>
      </c>
      <c r="J6910" s="6" t="n">
        <f aca="false">IF(1_Data_EDA!B6911="Same Day",1,0)</f>
        <v>0</v>
      </c>
      <c r="K6910" s="6" t="n">
        <f aca="false">IF(1_Data_EDA!C6911="Corporate",1,0)</f>
        <v>0</v>
      </c>
      <c r="L6910" s="6" t="n">
        <f aca="false">IF(1_Data_EDA!C6911="Home Office",1,0)</f>
        <v>0</v>
      </c>
      <c r="M6910" s="6" t="n">
        <f aca="false">IF(1_Data_EDA!D6911="Europe",1,0)</f>
        <v>0</v>
      </c>
      <c r="N6910" s="6" t="n">
        <f aca="false">IF(1_Data_EDA!D6911="LATAM",1,0)</f>
        <v>1</v>
      </c>
      <c r="O6910" s="6" t="n">
        <f aca="false">IF(1_Data_EDA!D6911="Pacific Asia",1,0)</f>
        <v>0</v>
      </c>
      <c r="P6910" s="6" t="n">
        <f aca="false">IF(1_Data_EDA!D6911="USCA",1,0)</f>
        <v>0</v>
      </c>
      <c r="Q6910" s="6" t="n">
        <f aca="false">IF(C6910&gt;MEDIAN(C$5:C$8004),1,0)</f>
        <v>0</v>
      </c>
      <c r="R6910" s="6" t="n">
        <f aca="false">IF(D6910&gt;2,1,0)</f>
        <v>0</v>
      </c>
    </row>
    <row r="6911" customFormat="false" ht="15" hidden="false" customHeight="true" outlineLevel="0" collapsed="false">
      <c r="A6911" s="6" t="n">
        <f aca="false">1_Data_EDA!O6912</f>
        <v>0</v>
      </c>
      <c r="B6911" s="6" t="n">
        <f aca="false">1_Data_EDA!H6912</f>
        <v>4</v>
      </c>
      <c r="C6911" s="7" t="n">
        <f aca="false">1_Data_EDA!I6912</f>
        <v>99.98999786</v>
      </c>
      <c r="D6911" s="6" t="n">
        <f aca="false">1_Data_EDA!J6912</f>
        <v>3</v>
      </c>
      <c r="E6911" s="7" t="n">
        <f aca="false">1_Data_EDA!K6912</f>
        <v>299.9700012</v>
      </c>
      <c r="F6911" s="7" t="n">
        <f aca="false">1_Data_EDA!L6912</f>
        <v>36</v>
      </c>
      <c r="G6911" s="8" t="n">
        <f aca="false">1_Data_EDA!M6912</f>
        <v>0.119999997</v>
      </c>
      <c r="H6911" s="6" t="n">
        <f aca="false">IF(1_Data_EDA!B6912="First Class",1,0)</f>
        <v>0</v>
      </c>
      <c r="I6911" s="6" t="n">
        <f aca="false">IF(1_Data_EDA!B6912="Second Class",1,0)</f>
        <v>0</v>
      </c>
      <c r="J6911" s="6" t="n">
        <f aca="false">IF(1_Data_EDA!B6912="Same Day",1,0)</f>
        <v>0</v>
      </c>
      <c r="K6911" s="6" t="n">
        <f aca="false">IF(1_Data_EDA!C6912="Corporate",1,0)</f>
        <v>0</v>
      </c>
      <c r="L6911" s="6" t="n">
        <f aca="false">IF(1_Data_EDA!C6912="Home Office",1,0)</f>
        <v>0</v>
      </c>
      <c r="M6911" s="6" t="n">
        <f aca="false">IF(1_Data_EDA!D6912="Europe",1,0)</f>
        <v>0</v>
      </c>
      <c r="N6911" s="6" t="n">
        <f aca="false">IF(1_Data_EDA!D6912="LATAM",1,0)</f>
        <v>1</v>
      </c>
      <c r="O6911" s="6" t="n">
        <f aca="false">IF(1_Data_EDA!D6912="Pacific Asia",1,0)</f>
        <v>0</v>
      </c>
      <c r="P6911" s="6" t="n">
        <f aca="false">IF(1_Data_EDA!D6912="USCA",1,0)</f>
        <v>0</v>
      </c>
      <c r="Q6911" s="6" t="n">
        <f aca="false">IF(C6911&gt;MEDIAN(C$5:C$8004),1,0)</f>
        <v>1</v>
      </c>
      <c r="R6911" s="6" t="n">
        <f aca="false">IF(D6911&gt;2,1,0)</f>
        <v>1</v>
      </c>
    </row>
    <row r="6912" customFormat="false" ht="15" hidden="false" customHeight="true" outlineLevel="0" collapsed="false">
      <c r="A6912" s="6" t="n">
        <f aca="false">1_Data_EDA!O6913</f>
        <v>1</v>
      </c>
      <c r="B6912" s="6" t="n">
        <f aca="false">1_Data_EDA!H6913</f>
        <v>1</v>
      </c>
      <c r="C6912" s="7" t="n">
        <f aca="false">1_Data_EDA!I6913</f>
        <v>199.9900055</v>
      </c>
      <c r="D6912" s="6" t="n">
        <f aca="false">1_Data_EDA!J6913</f>
        <v>1</v>
      </c>
      <c r="E6912" s="7" t="n">
        <f aca="false">1_Data_EDA!K6913</f>
        <v>199.9900055</v>
      </c>
      <c r="F6912" s="7" t="n">
        <f aca="false">1_Data_EDA!L6913</f>
        <v>10</v>
      </c>
      <c r="G6912" s="8" t="n">
        <f aca="false">1_Data_EDA!M6913</f>
        <v>0.050000001</v>
      </c>
      <c r="H6912" s="6" t="n">
        <f aca="false">IF(1_Data_EDA!B6913="First Class",1,0)</f>
        <v>1</v>
      </c>
      <c r="I6912" s="6" t="n">
        <f aca="false">IF(1_Data_EDA!B6913="Second Class",1,0)</f>
        <v>0</v>
      </c>
      <c r="J6912" s="6" t="n">
        <f aca="false">IF(1_Data_EDA!B6913="Same Day",1,0)</f>
        <v>0</v>
      </c>
      <c r="K6912" s="6" t="n">
        <f aca="false">IF(1_Data_EDA!C6913="Corporate",1,0)</f>
        <v>0</v>
      </c>
      <c r="L6912" s="6" t="n">
        <f aca="false">IF(1_Data_EDA!C6913="Home Office",1,0)</f>
        <v>0</v>
      </c>
      <c r="M6912" s="6" t="n">
        <f aca="false">IF(1_Data_EDA!D6913="Europe",1,0)</f>
        <v>0</v>
      </c>
      <c r="N6912" s="6" t="n">
        <f aca="false">IF(1_Data_EDA!D6913="LATAM",1,0)</f>
        <v>1</v>
      </c>
      <c r="O6912" s="6" t="n">
        <f aca="false">IF(1_Data_EDA!D6913="Pacific Asia",1,0)</f>
        <v>0</v>
      </c>
      <c r="P6912" s="6" t="n">
        <f aca="false">IF(1_Data_EDA!D6913="USCA",1,0)</f>
        <v>0</v>
      </c>
      <c r="Q6912" s="6" t="n">
        <f aca="false">IF(C6912&gt;MEDIAN(C$5:C$8004),1,0)</f>
        <v>1</v>
      </c>
      <c r="R6912" s="6" t="n">
        <f aca="false">IF(D6912&gt;2,1,0)</f>
        <v>0</v>
      </c>
    </row>
    <row r="6913" customFormat="false" ht="15" hidden="false" customHeight="true" outlineLevel="0" collapsed="false">
      <c r="A6913" s="6" t="n">
        <f aca="false">1_Data_EDA!O6914</f>
        <v>1</v>
      </c>
      <c r="B6913" s="6" t="n">
        <f aca="false">1_Data_EDA!H6914</f>
        <v>4</v>
      </c>
      <c r="C6913" s="7" t="n">
        <f aca="false">1_Data_EDA!I6914</f>
        <v>59.99000168</v>
      </c>
      <c r="D6913" s="6" t="n">
        <f aca="false">1_Data_EDA!J6914</f>
        <v>5</v>
      </c>
      <c r="E6913" s="7" t="n">
        <f aca="false">1_Data_EDA!K6914</f>
        <v>299.9500122</v>
      </c>
      <c r="F6913" s="7" t="n">
        <f aca="false">1_Data_EDA!L6914</f>
        <v>0</v>
      </c>
      <c r="G6913" s="8" t="n">
        <f aca="false">1_Data_EDA!M6914</f>
        <v>0</v>
      </c>
      <c r="H6913" s="6" t="n">
        <f aca="false">IF(1_Data_EDA!B6914="First Class",1,0)</f>
        <v>0</v>
      </c>
      <c r="I6913" s="6" t="n">
        <f aca="false">IF(1_Data_EDA!B6914="Second Class",1,0)</f>
        <v>0</v>
      </c>
      <c r="J6913" s="6" t="n">
        <f aca="false">IF(1_Data_EDA!B6914="Same Day",1,0)</f>
        <v>0</v>
      </c>
      <c r="K6913" s="6" t="n">
        <f aca="false">IF(1_Data_EDA!C6914="Corporate",1,0)</f>
        <v>1</v>
      </c>
      <c r="L6913" s="6" t="n">
        <f aca="false">IF(1_Data_EDA!C6914="Home Office",1,0)</f>
        <v>0</v>
      </c>
      <c r="M6913" s="6" t="n">
        <f aca="false">IF(1_Data_EDA!D6914="Europe",1,0)</f>
        <v>1</v>
      </c>
      <c r="N6913" s="6" t="n">
        <f aca="false">IF(1_Data_EDA!D6914="LATAM",1,0)</f>
        <v>0</v>
      </c>
      <c r="O6913" s="6" t="n">
        <f aca="false">IF(1_Data_EDA!D6914="Pacific Asia",1,0)</f>
        <v>0</v>
      </c>
      <c r="P6913" s="6" t="n">
        <f aca="false">IF(1_Data_EDA!D6914="USCA",1,0)</f>
        <v>0</v>
      </c>
      <c r="Q6913" s="6" t="n">
        <f aca="false">IF(C6913&gt;MEDIAN(C$5:C$8004),1,0)</f>
        <v>0</v>
      </c>
      <c r="R6913" s="6" t="n">
        <f aca="false">IF(D6913&gt;2,1,0)</f>
        <v>1</v>
      </c>
    </row>
    <row r="6914" customFormat="false" ht="15" hidden="false" customHeight="true" outlineLevel="0" collapsed="false">
      <c r="A6914" s="6" t="n">
        <f aca="false">1_Data_EDA!O6915</f>
        <v>1</v>
      </c>
      <c r="B6914" s="6" t="n">
        <f aca="false">1_Data_EDA!H6915</f>
        <v>1</v>
      </c>
      <c r="C6914" s="7" t="n">
        <f aca="false">1_Data_EDA!I6915</f>
        <v>49.97999954</v>
      </c>
      <c r="D6914" s="6" t="n">
        <f aca="false">1_Data_EDA!J6915</f>
        <v>4</v>
      </c>
      <c r="E6914" s="7" t="n">
        <f aca="false">1_Data_EDA!K6915</f>
        <v>199.9199982</v>
      </c>
      <c r="F6914" s="7" t="n">
        <f aca="false">1_Data_EDA!L6915</f>
        <v>23.98999977</v>
      </c>
      <c r="G6914" s="8" t="n">
        <f aca="false">1_Data_EDA!M6915</f>
        <v>0.119999997</v>
      </c>
      <c r="H6914" s="6" t="n">
        <f aca="false">IF(1_Data_EDA!B6915="First Class",1,0)</f>
        <v>1</v>
      </c>
      <c r="I6914" s="6" t="n">
        <f aca="false">IF(1_Data_EDA!B6915="Second Class",1,0)</f>
        <v>0</v>
      </c>
      <c r="J6914" s="6" t="n">
        <f aca="false">IF(1_Data_EDA!B6915="Same Day",1,0)</f>
        <v>0</v>
      </c>
      <c r="K6914" s="6" t="n">
        <f aca="false">IF(1_Data_EDA!C6915="Corporate",1,0)</f>
        <v>0</v>
      </c>
      <c r="L6914" s="6" t="n">
        <f aca="false">IF(1_Data_EDA!C6915="Home Office",1,0)</f>
        <v>0</v>
      </c>
      <c r="M6914" s="6" t="n">
        <f aca="false">IF(1_Data_EDA!D6915="Europe",1,0)</f>
        <v>0</v>
      </c>
      <c r="N6914" s="6" t="n">
        <f aca="false">IF(1_Data_EDA!D6915="LATAM",1,0)</f>
        <v>0</v>
      </c>
      <c r="O6914" s="6" t="n">
        <f aca="false">IF(1_Data_EDA!D6915="Pacific Asia",1,0)</f>
        <v>0</v>
      </c>
      <c r="P6914" s="6" t="n">
        <f aca="false">IF(1_Data_EDA!D6915="USCA",1,0)</f>
        <v>1</v>
      </c>
      <c r="Q6914" s="6" t="n">
        <f aca="false">IF(C6914&gt;MEDIAN(C$5:C$8004),1,0)</f>
        <v>0</v>
      </c>
      <c r="R6914" s="6" t="n">
        <f aca="false">IF(D6914&gt;2,1,0)</f>
        <v>1</v>
      </c>
    </row>
    <row r="6915" customFormat="false" ht="15" hidden="false" customHeight="true" outlineLevel="0" collapsed="false">
      <c r="A6915" s="6" t="n">
        <f aca="false">1_Data_EDA!O6916</f>
        <v>0</v>
      </c>
      <c r="B6915" s="6" t="n">
        <f aca="false">1_Data_EDA!H6916</f>
        <v>4</v>
      </c>
      <c r="C6915" s="7" t="n">
        <f aca="false">1_Data_EDA!I6916</f>
        <v>399.980011</v>
      </c>
      <c r="D6915" s="6" t="n">
        <f aca="false">1_Data_EDA!J6916</f>
        <v>1</v>
      </c>
      <c r="E6915" s="7" t="n">
        <f aca="false">1_Data_EDA!K6916</f>
        <v>399.980011</v>
      </c>
      <c r="F6915" s="7" t="n">
        <f aca="false">1_Data_EDA!L6916</f>
        <v>36</v>
      </c>
      <c r="G6915" s="8" t="n">
        <f aca="false">1_Data_EDA!M6916</f>
        <v>0.090000004</v>
      </c>
      <c r="H6915" s="6" t="n">
        <f aca="false">IF(1_Data_EDA!B6916="First Class",1,0)</f>
        <v>0</v>
      </c>
      <c r="I6915" s="6" t="n">
        <f aca="false">IF(1_Data_EDA!B6916="Second Class",1,0)</f>
        <v>0</v>
      </c>
      <c r="J6915" s="6" t="n">
        <f aca="false">IF(1_Data_EDA!B6916="Same Day",1,0)</f>
        <v>0</v>
      </c>
      <c r="K6915" s="6" t="n">
        <f aca="false">IF(1_Data_EDA!C6916="Corporate",1,0)</f>
        <v>0</v>
      </c>
      <c r="L6915" s="6" t="n">
        <f aca="false">IF(1_Data_EDA!C6916="Home Office",1,0)</f>
        <v>0</v>
      </c>
      <c r="M6915" s="6" t="n">
        <f aca="false">IF(1_Data_EDA!D6916="Europe",1,0)</f>
        <v>0</v>
      </c>
      <c r="N6915" s="6" t="n">
        <f aca="false">IF(1_Data_EDA!D6916="LATAM",1,0)</f>
        <v>1</v>
      </c>
      <c r="O6915" s="6" t="n">
        <f aca="false">IF(1_Data_EDA!D6916="Pacific Asia",1,0)</f>
        <v>0</v>
      </c>
      <c r="P6915" s="6" t="n">
        <f aca="false">IF(1_Data_EDA!D6916="USCA",1,0)</f>
        <v>0</v>
      </c>
      <c r="Q6915" s="6" t="n">
        <f aca="false">IF(C6915&gt;MEDIAN(C$5:C$8004),1,0)</f>
        <v>1</v>
      </c>
      <c r="R6915" s="6" t="n">
        <f aca="false">IF(D6915&gt;2,1,0)</f>
        <v>0</v>
      </c>
    </row>
    <row r="6916" customFormat="false" ht="15" hidden="false" customHeight="true" outlineLevel="0" collapsed="false">
      <c r="A6916" s="6" t="n">
        <f aca="false">1_Data_EDA!O6917</f>
        <v>1</v>
      </c>
      <c r="B6916" s="6" t="n">
        <f aca="false">1_Data_EDA!H6917</f>
        <v>0</v>
      </c>
      <c r="C6916" s="7" t="n">
        <f aca="false">1_Data_EDA!I6917</f>
        <v>49.97999954</v>
      </c>
      <c r="D6916" s="6" t="n">
        <f aca="false">1_Data_EDA!J6917</f>
        <v>3</v>
      </c>
      <c r="E6916" s="7" t="n">
        <f aca="false">1_Data_EDA!K6917</f>
        <v>149.9400024</v>
      </c>
      <c r="F6916" s="7" t="n">
        <f aca="false">1_Data_EDA!L6917</f>
        <v>37.49000168</v>
      </c>
      <c r="G6916" s="8" t="n">
        <f aca="false">1_Data_EDA!M6917</f>
        <v>0.25</v>
      </c>
      <c r="H6916" s="6" t="n">
        <f aca="false">IF(1_Data_EDA!B6917="First Class",1,0)</f>
        <v>0</v>
      </c>
      <c r="I6916" s="6" t="n">
        <f aca="false">IF(1_Data_EDA!B6917="Second Class",1,0)</f>
        <v>0</v>
      </c>
      <c r="J6916" s="6" t="n">
        <f aca="false">IF(1_Data_EDA!B6917="Same Day",1,0)</f>
        <v>1</v>
      </c>
      <c r="K6916" s="6" t="n">
        <f aca="false">IF(1_Data_EDA!C6917="Corporate",1,0)</f>
        <v>0</v>
      </c>
      <c r="L6916" s="6" t="n">
        <f aca="false">IF(1_Data_EDA!C6917="Home Office",1,0)</f>
        <v>0</v>
      </c>
      <c r="M6916" s="6" t="n">
        <f aca="false">IF(1_Data_EDA!D6917="Europe",1,0)</f>
        <v>1</v>
      </c>
      <c r="N6916" s="6" t="n">
        <f aca="false">IF(1_Data_EDA!D6917="LATAM",1,0)</f>
        <v>0</v>
      </c>
      <c r="O6916" s="6" t="n">
        <f aca="false">IF(1_Data_EDA!D6917="Pacific Asia",1,0)</f>
        <v>0</v>
      </c>
      <c r="P6916" s="6" t="n">
        <f aca="false">IF(1_Data_EDA!D6917="USCA",1,0)</f>
        <v>0</v>
      </c>
      <c r="Q6916" s="6" t="n">
        <f aca="false">IF(C6916&gt;MEDIAN(C$5:C$8004),1,0)</f>
        <v>0</v>
      </c>
      <c r="R6916" s="6" t="n">
        <f aca="false">IF(D6916&gt;2,1,0)</f>
        <v>1</v>
      </c>
    </row>
    <row r="6917" customFormat="false" ht="15" hidden="false" customHeight="true" outlineLevel="0" collapsed="false">
      <c r="A6917" s="6" t="n">
        <f aca="false">1_Data_EDA!O6918</f>
        <v>1</v>
      </c>
      <c r="B6917" s="6" t="n">
        <f aca="false">1_Data_EDA!H6918</f>
        <v>4</v>
      </c>
      <c r="C6917" s="7" t="n">
        <f aca="false">1_Data_EDA!I6918</f>
        <v>299.980011</v>
      </c>
      <c r="D6917" s="6" t="n">
        <f aca="false">1_Data_EDA!J6918</f>
        <v>1</v>
      </c>
      <c r="E6917" s="7" t="n">
        <f aca="false">1_Data_EDA!K6918</f>
        <v>299.980011</v>
      </c>
      <c r="F6917" s="7" t="n">
        <f aca="false">1_Data_EDA!L6918</f>
        <v>3</v>
      </c>
      <c r="G6917" s="8" t="n">
        <f aca="false">1_Data_EDA!M6918</f>
        <v>0.01</v>
      </c>
      <c r="H6917" s="6" t="n">
        <f aca="false">IF(1_Data_EDA!B6918="First Class",1,0)</f>
        <v>0</v>
      </c>
      <c r="I6917" s="6" t="n">
        <f aca="false">IF(1_Data_EDA!B6918="Second Class",1,0)</f>
        <v>0</v>
      </c>
      <c r="J6917" s="6" t="n">
        <f aca="false">IF(1_Data_EDA!B6918="Same Day",1,0)</f>
        <v>0</v>
      </c>
      <c r="K6917" s="6" t="n">
        <f aca="false">IF(1_Data_EDA!C6918="Corporate",1,0)</f>
        <v>0</v>
      </c>
      <c r="L6917" s="6" t="n">
        <f aca="false">IF(1_Data_EDA!C6918="Home Office",1,0)</f>
        <v>0</v>
      </c>
      <c r="M6917" s="6" t="n">
        <f aca="false">IF(1_Data_EDA!D6918="Europe",1,0)</f>
        <v>0</v>
      </c>
      <c r="N6917" s="6" t="n">
        <f aca="false">IF(1_Data_EDA!D6918="LATAM",1,0)</f>
        <v>0</v>
      </c>
      <c r="O6917" s="6" t="n">
        <f aca="false">IF(1_Data_EDA!D6918="Pacific Asia",1,0)</f>
        <v>1</v>
      </c>
      <c r="P6917" s="6" t="n">
        <f aca="false">IF(1_Data_EDA!D6918="USCA",1,0)</f>
        <v>0</v>
      </c>
      <c r="Q6917" s="6" t="n">
        <f aca="false">IF(C6917&gt;MEDIAN(C$5:C$8004),1,0)</f>
        <v>1</v>
      </c>
      <c r="R6917" s="6" t="n">
        <f aca="false">IF(D6917&gt;2,1,0)</f>
        <v>0</v>
      </c>
    </row>
    <row r="6918" customFormat="false" ht="15" hidden="false" customHeight="true" outlineLevel="0" collapsed="false">
      <c r="A6918" s="6" t="n">
        <f aca="false">1_Data_EDA!O6919</f>
        <v>0</v>
      </c>
      <c r="B6918" s="6" t="n">
        <f aca="false">1_Data_EDA!H6919</f>
        <v>2</v>
      </c>
      <c r="C6918" s="7" t="n">
        <f aca="false">1_Data_EDA!I6919</f>
        <v>399.980011</v>
      </c>
      <c r="D6918" s="6" t="n">
        <f aca="false">1_Data_EDA!J6919</f>
        <v>1</v>
      </c>
      <c r="E6918" s="7" t="n">
        <f aca="false">1_Data_EDA!K6919</f>
        <v>399.980011</v>
      </c>
      <c r="F6918" s="7" t="n">
        <f aca="false">1_Data_EDA!L6919</f>
        <v>8</v>
      </c>
      <c r="G6918" s="8" t="n">
        <f aca="false">1_Data_EDA!M6919</f>
        <v>0.02</v>
      </c>
      <c r="H6918" s="6" t="n">
        <f aca="false">IF(1_Data_EDA!B6919="First Class",1,0)</f>
        <v>0</v>
      </c>
      <c r="I6918" s="6" t="n">
        <f aca="false">IF(1_Data_EDA!B6919="Second Class",1,0)</f>
        <v>1</v>
      </c>
      <c r="J6918" s="6" t="n">
        <f aca="false">IF(1_Data_EDA!B6919="Same Day",1,0)</f>
        <v>0</v>
      </c>
      <c r="K6918" s="6" t="n">
        <f aca="false">IF(1_Data_EDA!C6919="Corporate",1,0)</f>
        <v>1</v>
      </c>
      <c r="L6918" s="6" t="n">
        <f aca="false">IF(1_Data_EDA!C6919="Home Office",1,0)</f>
        <v>0</v>
      </c>
      <c r="M6918" s="6" t="n">
        <f aca="false">IF(1_Data_EDA!D6919="Europe",1,0)</f>
        <v>0</v>
      </c>
      <c r="N6918" s="6" t="n">
        <f aca="false">IF(1_Data_EDA!D6919="LATAM",1,0)</f>
        <v>1</v>
      </c>
      <c r="O6918" s="6" t="n">
        <f aca="false">IF(1_Data_EDA!D6919="Pacific Asia",1,0)</f>
        <v>0</v>
      </c>
      <c r="P6918" s="6" t="n">
        <f aca="false">IF(1_Data_EDA!D6919="USCA",1,0)</f>
        <v>0</v>
      </c>
      <c r="Q6918" s="6" t="n">
        <f aca="false">IF(C6918&gt;MEDIAN(C$5:C$8004),1,0)</f>
        <v>1</v>
      </c>
      <c r="R6918" s="6" t="n">
        <f aca="false">IF(D6918&gt;2,1,0)</f>
        <v>0</v>
      </c>
    </row>
    <row r="6919" customFormat="false" ht="15" hidden="false" customHeight="true" outlineLevel="0" collapsed="false">
      <c r="A6919" s="6" t="n">
        <f aca="false">1_Data_EDA!O6920</f>
        <v>1</v>
      </c>
      <c r="B6919" s="6" t="n">
        <f aca="false">1_Data_EDA!H6920</f>
        <v>1</v>
      </c>
      <c r="C6919" s="7" t="n">
        <f aca="false">1_Data_EDA!I6920</f>
        <v>199.9900055</v>
      </c>
      <c r="D6919" s="6" t="n">
        <f aca="false">1_Data_EDA!J6920</f>
        <v>1</v>
      </c>
      <c r="E6919" s="7" t="n">
        <f aca="false">1_Data_EDA!K6920</f>
        <v>199.9900055</v>
      </c>
      <c r="F6919" s="7" t="n">
        <f aca="false">1_Data_EDA!L6920</f>
        <v>4</v>
      </c>
      <c r="G6919" s="8" t="n">
        <f aca="false">1_Data_EDA!M6920</f>
        <v>0.02</v>
      </c>
      <c r="H6919" s="6" t="n">
        <f aca="false">IF(1_Data_EDA!B6920="First Class",1,0)</f>
        <v>1</v>
      </c>
      <c r="I6919" s="6" t="n">
        <f aca="false">IF(1_Data_EDA!B6920="Second Class",1,0)</f>
        <v>0</v>
      </c>
      <c r="J6919" s="6" t="n">
        <f aca="false">IF(1_Data_EDA!B6920="Same Day",1,0)</f>
        <v>0</v>
      </c>
      <c r="K6919" s="6" t="n">
        <f aca="false">IF(1_Data_EDA!C6920="Corporate",1,0)</f>
        <v>0</v>
      </c>
      <c r="L6919" s="6" t="n">
        <f aca="false">IF(1_Data_EDA!C6920="Home Office",1,0)</f>
        <v>0</v>
      </c>
      <c r="M6919" s="6" t="n">
        <f aca="false">IF(1_Data_EDA!D6920="Europe",1,0)</f>
        <v>0</v>
      </c>
      <c r="N6919" s="6" t="n">
        <f aca="false">IF(1_Data_EDA!D6920="LATAM",1,0)</f>
        <v>1</v>
      </c>
      <c r="O6919" s="6" t="n">
        <f aca="false">IF(1_Data_EDA!D6920="Pacific Asia",1,0)</f>
        <v>0</v>
      </c>
      <c r="P6919" s="6" t="n">
        <f aca="false">IF(1_Data_EDA!D6920="USCA",1,0)</f>
        <v>0</v>
      </c>
      <c r="Q6919" s="6" t="n">
        <f aca="false">IF(C6919&gt;MEDIAN(C$5:C$8004),1,0)</f>
        <v>1</v>
      </c>
      <c r="R6919" s="6" t="n">
        <f aca="false">IF(D6919&gt;2,1,0)</f>
        <v>0</v>
      </c>
    </row>
    <row r="6920" customFormat="false" ht="15" hidden="false" customHeight="true" outlineLevel="0" collapsed="false">
      <c r="A6920" s="6" t="n">
        <f aca="false">1_Data_EDA!O6921</f>
        <v>0</v>
      </c>
      <c r="B6920" s="6" t="n">
        <f aca="false">1_Data_EDA!H6921</f>
        <v>2</v>
      </c>
      <c r="C6920" s="7" t="n">
        <f aca="false">1_Data_EDA!I6921</f>
        <v>49.97999954</v>
      </c>
      <c r="D6920" s="6" t="n">
        <f aca="false">1_Data_EDA!J6921</f>
        <v>3</v>
      </c>
      <c r="E6920" s="7" t="n">
        <f aca="false">1_Data_EDA!K6921</f>
        <v>149.9400024</v>
      </c>
      <c r="F6920" s="7" t="n">
        <f aca="false">1_Data_EDA!L6921</f>
        <v>0</v>
      </c>
      <c r="G6920" s="8" t="n">
        <f aca="false">1_Data_EDA!M6921</f>
        <v>0</v>
      </c>
      <c r="H6920" s="6" t="n">
        <f aca="false">IF(1_Data_EDA!B6921="First Class",1,0)</f>
        <v>0</v>
      </c>
      <c r="I6920" s="6" t="n">
        <f aca="false">IF(1_Data_EDA!B6921="Second Class",1,0)</f>
        <v>1</v>
      </c>
      <c r="J6920" s="6" t="n">
        <f aca="false">IF(1_Data_EDA!B6921="Same Day",1,0)</f>
        <v>0</v>
      </c>
      <c r="K6920" s="6" t="n">
        <f aca="false">IF(1_Data_EDA!C6921="Corporate",1,0)</f>
        <v>0</v>
      </c>
      <c r="L6920" s="6" t="n">
        <f aca="false">IF(1_Data_EDA!C6921="Home Office",1,0)</f>
        <v>1</v>
      </c>
      <c r="M6920" s="6" t="n">
        <f aca="false">IF(1_Data_EDA!D6921="Europe",1,0)</f>
        <v>0</v>
      </c>
      <c r="N6920" s="6" t="n">
        <f aca="false">IF(1_Data_EDA!D6921="LATAM",1,0)</f>
        <v>0</v>
      </c>
      <c r="O6920" s="6" t="n">
        <f aca="false">IF(1_Data_EDA!D6921="Pacific Asia",1,0)</f>
        <v>1</v>
      </c>
      <c r="P6920" s="6" t="n">
        <f aca="false">IF(1_Data_EDA!D6921="USCA",1,0)</f>
        <v>0</v>
      </c>
      <c r="Q6920" s="6" t="n">
        <f aca="false">IF(C6920&gt;MEDIAN(C$5:C$8004),1,0)</f>
        <v>0</v>
      </c>
      <c r="R6920" s="6" t="n">
        <f aca="false">IF(D6920&gt;2,1,0)</f>
        <v>1</v>
      </c>
    </row>
    <row r="6921" customFormat="false" ht="15" hidden="false" customHeight="true" outlineLevel="0" collapsed="false">
      <c r="A6921" s="6" t="n">
        <f aca="false">1_Data_EDA!O6922</f>
        <v>0</v>
      </c>
      <c r="B6921" s="6" t="n">
        <f aca="false">1_Data_EDA!H6922</f>
        <v>4</v>
      </c>
      <c r="C6921" s="7" t="n">
        <f aca="false">1_Data_EDA!I6922</f>
        <v>399.980011</v>
      </c>
      <c r="D6921" s="6" t="n">
        <f aca="false">1_Data_EDA!J6922</f>
        <v>1</v>
      </c>
      <c r="E6921" s="7" t="n">
        <f aca="false">1_Data_EDA!K6922</f>
        <v>399.980011</v>
      </c>
      <c r="F6921" s="7" t="n">
        <f aca="false">1_Data_EDA!L6922</f>
        <v>64</v>
      </c>
      <c r="G6921" s="8" t="n">
        <f aca="false">1_Data_EDA!M6922</f>
        <v>0.159999996</v>
      </c>
      <c r="H6921" s="6" t="n">
        <f aca="false">IF(1_Data_EDA!B6922="First Class",1,0)</f>
        <v>0</v>
      </c>
      <c r="I6921" s="6" t="n">
        <f aca="false">IF(1_Data_EDA!B6922="Second Class",1,0)</f>
        <v>0</v>
      </c>
      <c r="J6921" s="6" t="n">
        <f aca="false">IF(1_Data_EDA!B6922="Same Day",1,0)</f>
        <v>0</v>
      </c>
      <c r="K6921" s="6" t="n">
        <f aca="false">IF(1_Data_EDA!C6922="Corporate",1,0)</f>
        <v>1</v>
      </c>
      <c r="L6921" s="6" t="n">
        <f aca="false">IF(1_Data_EDA!C6922="Home Office",1,0)</f>
        <v>0</v>
      </c>
      <c r="M6921" s="6" t="n">
        <f aca="false">IF(1_Data_EDA!D6922="Europe",1,0)</f>
        <v>0</v>
      </c>
      <c r="N6921" s="6" t="n">
        <f aca="false">IF(1_Data_EDA!D6922="LATAM",1,0)</f>
        <v>1</v>
      </c>
      <c r="O6921" s="6" t="n">
        <f aca="false">IF(1_Data_EDA!D6922="Pacific Asia",1,0)</f>
        <v>0</v>
      </c>
      <c r="P6921" s="6" t="n">
        <f aca="false">IF(1_Data_EDA!D6922="USCA",1,0)</f>
        <v>0</v>
      </c>
      <c r="Q6921" s="6" t="n">
        <f aca="false">IF(C6921&gt;MEDIAN(C$5:C$8004),1,0)</f>
        <v>1</v>
      </c>
      <c r="R6921" s="6" t="n">
        <f aca="false">IF(D6921&gt;2,1,0)</f>
        <v>0</v>
      </c>
    </row>
    <row r="6922" customFormat="false" ht="15" hidden="false" customHeight="true" outlineLevel="0" collapsed="false">
      <c r="A6922" s="6" t="n">
        <f aca="false">1_Data_EDA!O6923</f>
        <v>0</v>
      </c>
      <c r="B6922" s="6" t="n">
        <f aca="false">1_Data_EDA!H6923</f>
        <v>4</v>
      </c>
      <c r="C6922" s="7" t="n">
        <f aca="false">1_Data_EDA!I6923</f>
        <v>49.97999954</v>
      </c>
      <c r="D6922" s="6" t="n">
        <f aca="false">1_Data_EDA!J6923</f>
        <v>1</v>
      </c>
      <c r="E6922" s="7" t="n">
        <f aca="false">1_Data_EDA!K6923</f>
        <v>49.97999954</v>
      </c>
      <c r="F6922" s="7" t="n">
        <f aca="false">1_Data_EDA!L6923</f>
        <v>1.5</v>
      </c>
      <c r="G6922" s="8" t="n">
        <f aca="false">1_Data_EDA!M6923</f>
        <v>0.029999999</v>
      </c>
      <c r="H6922" s="6" t="n">
        <f aca="false">IF(1_Data_EDA!B6923="First Class",1,0)</f>
        <v>0</v>
      </c>
      <c r="I6922" s="6" t="n">
        <f aca="false">IF(1_Data_EDA!B6923="Second Class",1,0)</f>
        <v>0</v>
      </c>
      <c r="J6922" s="6" t="n">
        <f aca="false">IF(1_Data_EDA!B6923="Same Day",1,0)</f>
        <v>0</v>
      </c>
      <c r="K6922" s="6" t="n">
        <f aca="false">IF(1_Data_EDA!C6923="Corporate",1,0)</f>
        <v>0</v>
      </c>
      <c r="L6922" s="6" t="n">
        <f aca="false">IF(1_Data_EDA!C6923="Home Office",1,0)</f>
        <v>0</v>
      </c>
      <c r="M6922" s="6" t="n">
        <f aca="false">IF(1_Data_EDA!D6923="Europe",1,0)</f>
        <v>1</v>
      </c>
      <c r="N6922" s="6" t="n">
        <f aca="false">IF(1_Data_EDA!D6923="LATAM",1,0)</f>
        <v>0</v>
      </c>
      <c r="O6922" s="6" t="n">
        <f aca="false">IF(1_Data_EDA!D6923="Pacific Asia",1,0)</f>
        <v>0</v>
      </c>
      <c r="P6922" s="6" t="n">
        <f aca="false">IF(1_Data_EDA!D6923="USCA",1,0)</f>
        <v>0</v>
      </c>
      <c r="Q6922" s="6" t="n">
        <f aca="false">IF(C6922&gt;MEDIAN(C$5:C$8004),1,0)</f>
        <v>0</v>
      </c>
      <c r="R6922" s="6" t="n">
        <f aca="false">IF(D6922&gt;2,1,0)</f>
        <v>0</v>
      </c>
    </row>
    <row r="6923" customFormat="false" ht="15" hidden="false" customHeight="true" outlineLevel="0" collapsed="false">
      <c r="A6923" s="6" t="n">
        <f aca="false">1_Data_EDA!O6924</f>
        <v>0</v>
      </c>
      <c r="B6923" s="6" t="n">
        <f aca="false">1_Data_EDA!H6924</f>
        <v>4</v>
      </c>
      <c r="C6923" s="7" t="n">
        <f aca="false">1_Data_EDA!I6924</f>
        <v>59.99000168</v>
      </c>
      <c r="D6923" s="6" t="n">
        <f aca="false">1_Data_EDA!J6924</f>
        <v>1</v>
      </c>
      <c r="E6923" s="7" t="n">
        <f aca="false">1_Data_EDA!K6924</f>
        <v>59.99000168</v>
      </c>
      <c r="F6923" s="7" t="n">
        <f aca="false">1_Data_EDA!L6924</f>
        <v>0</v>
      </c>
      <c r="G6923" s="8" t="n">
        <f aca="false">1_Data_EDA!M6924</f>
        <v>0</v>
      </c>
      <c r="H6923" s="6" t="n">
        <f aca="false">IF(1_Data_EDA!B6924="First Class",1,0)</f>
        <v>0</v>
      </c>
      <c r="I6923" s="6" t="n">
        <f aca="false">IF(1_Data_EDA!B6924="Second Class",1,0)</f>
        <v>0</v>
      </c>
      <c r="J6923" s="6" t="n">
        <f aca="false">IF(1_Data_EDA!B6924="Same Day",1,0)</f>
        <v>0</v>
      </c>
      <c r="K6923" s="6" t="n">
        <f aca="false">IF(1_Data_EDA!C6924="Corporate",1,0)</f>
        <v>0</v>
      </c>
      <c r="L6923" s="6" t="n">
        <f aca="false">IF(1_Data_EDA!C6924="Home Office",1,0)</f>
        <v>1</v>
      </c>
      <c r="M6923" s="6" t="n">
        <f aca="false">IF(1_Data_EDA!D6924="Europe",1,0)</f>
        <v>1</v>
      </c>
      <c r="N6923" s="6" t="n">
        <f aca="false">IF(1_Data_EDA!D6924="LATAM",1,0)</f>
        <v>0</v>
      </c>
      <c r="O6923" s="6" t="n">
        <f aca="false">IF(1_Data_EDA!D6924="Pacific Asia",1,0)</f>
        <v>0</v>
      </c>
      <c r="P6923" s="6" t="n">
        <f aca="false">IF(1_Data_EDA!D6924="USCA",1,0)</f>
        <v>0</v>
      </c>
      <c r="Q6923" s="6" t="n">
        <f aca="false">IF(C6923&gt;MEDIAN(C$5:C$8004),1,0)</f>
        <v>0</v>
      </c>
      <c r="R6923" s="6" t="n">
        <f aca="false">IF(D6923&gt;2,1,0)</f>
        <v>0</v>
      </c>
    </row>
    <row r="6924" customFormat="false" ht="15" hidden="false" customHeight="true" outlineLevel="0" collapsed="false">
      <c r="A6924" s="6" t="n">
        <f aca="false">1_Data_EDA!O6925</f>
        <v>1</v>
      </c>
      <c r="B6924" s="6" t="n">
        <f aca="false">1_Data_EDA!H6925</f>
        <v>1</v>
      </c>
      <c r="C6924" s="7" t="n">
        <f aca="false">1_Data_EDA!I6925</f>
        <v>99.98999786</v>
      </c>
      <c r="D6924" s="6" t="n">
        <f aca="false">1_Data_EDA!J6925</f>
        <v>3</v>
      </c>
      <c r="E6924" s="7" t="n">
        <f aca="false">1_Data_EDA!K6925</f>
        <v>299.9700012</v>
      </c>
      <c r="F6924" s="7" t="n">
        <f aca="false">1_Data_EDA!L6925</f>
        <v>39</v>
      </c>
      <c r="G6924" s="8" t="n">
        <f aca="false">1_Data_EDA!M6925</f>
        <v>0.129999995</v>
      </c>
      <c r="H6924" s="6" t="n">
        <f aca="false">IF(1_Data_EDA!B6925="First Class",1,0)</f>
        <v>1</v>
      </c>
      <c r="I6924" s="6" t="n">
        <f aca="false">IF(1_Data_EDA!B6925="Second Class",1,0)</f>
        <v>0</v>
      </c>
      <c r="J6924" s="6" t="n">
        <f aca="false">IF(1_Data_EDA!B6925="Same Day",1,0)</f>
        <v>0</v>
      </c>
      <c r="K6924" s="6" t="n">
        <f aca="false">IF(1_Data_EDA!C6925="Corporate",1,0)</f>
        <v>1</v>
      </c>
      <c r="L6924" s="6" t="n">
        <f aca="false">IF(1_Data_EDA!C6925="Home Office",1,0)</f>
        <v>0</v>
      </c>
      <c r="M6924" s="6" t="n">
        <f aca="false">IF(1_Data_EDA!D6925="Europe",1,0)</f>
        <v>0</v>
      </c>
      <c r="N6924" s="6" t="n">
        <f aca="false">IF(1_Data_EDA!D6925="LATAM",1,0)</f>
        <v>1</v>
      </c>
      <c r="O6924" s="6" t="n">
        <f aca="false">IF(1_Data_EDA!D6925="Pacific Asia",1,0)</f>
        <v>0</v>
      </c>
      <c r="P6924" s="6" t="n">
        <f aca="false">IF(1_Data_EDA!D6925="USCA",1,0)</f>
        <v>0</v>
      </c>
      <c r="Q6924" s="6" t="n">
        <f aca="false">IF(C6924&gt;MEDIAN(C$5:C$8004),1,0)</f>
        <v>1</v>
      </c>
      <c r="R6924" s="6" t="n">
        <f aca="false">IF(D6924&gt;2,1,0)</f>
        <v>1</v>
      </c>
    </row>
    <row r="6925" customFormat="false" ht="15" hidden="false" customHeight="true" outlineLevel="0" collapsed="false">
      <c r="A6925" s="6" t="n">
        <f aca="false">1_Data_EDA!O6926</f>
        <v>0</v>
      </c>
      <c r="B6925" s="6" t="n">
        <f aca="false">1_Data_EDA!H6926</f>
        <v>4</v>
      </c>
      <c r="C6925" s="7" t="n">
        <f aca="false">1_Data_EDA!I6926</f>
        <v>50</v>
      </c>
      <c r="D6925" s="6" t="n">
        <f aca="false">1_Data_EDA!J6926</f>
        <v>4</v>
      </c>
      <c r="E6925" s="7" t="n">
        <f aca="false">1_Data_EDA!K6926</f>
        <v>200</v>
      </c>
      <c r="F6925" s="7" t="n">
        <f aca="false">1_Data_EDA!L6926</f>
        <v>30</v>
      </c>
      <c r="G6925" s="8" t="n">
        <f aca="false">1_Data_EDA!M6926</f>
        <v>0.150000006</v>
      </c>
      <c r="H6925" s="6" t="n">
        <f aca="false">IF(1_Data_EDA!B6926="First Class",1,0)</f>
        <v>0</v>
      </c>
      <c r="I6925" s="6" t="n">
        <f aca="false">IF(1_Data_EDA!B6926="Second Class",1,0)</f>
        <v>0</v>
      </c>
      <c r="J6925" s="6" t="n">
        <f aca="false">IF(1_Data_EDA!B6926="Same Day",1,0)</f>
        <v>0</v>
      </c>
      <c r="K6925" s="6" t="n">
        <f aca="false">IF(1_Data_EDA!C6926="Corporate",1,0)</f>
        <v>0</v>
      </c>
      <c r="L6925" s="6" t="n">
        <f aca="false">IF(1_Data_EDA!C6926="Home Office",1,0)</f>
        <v>0</v>
      </c>
      <c r="M6925" s="6" t="n">
        <f aca="false">IF(1_Data_EDA!D6926="Europe",1,0)</f>
        <v>0</v>
      </c>
      <c r="N6925" s="6" t="n">
        <f aca="false">IF(1_Data_EDA!D6926="LATAM",1,0)</f>
        <v>0</v>
      </c>
      <c r="O6925" s="6" t="n">
        <f aca="false">IF(1_Data_EDA!D6926="Pacific Asia",1,0)</f>
        <v>0</v>
      </c>
      <c r="P6925" s="6" t="n">
        <f aca="false">IF(1_Data_EDA!D6926="USCA",1,0)</f>
        <v>1</v>
      </c>
      <c r="Q6925" s="6" t="n">
        <f aca="false">IF(C6925&gt;MEDIAN(C$5:C$8004),1,0)</f>
        <v>0</v>
      </c>
      <c r="R6925" s="6" t="n">
        <f aca="false">IF(D6925&gt;2,1,0)</f>
        <v>1</v>
      </c>
    </row>
    <row r="6926" customFormat="false" ht="15" hidden="false" customHeight="true" outlineLevel="0" collapsed="false">
      <c r="A6926" s="6" t="n">
        <f aca="false">1_Data_EDA!O6927</f>
        <v>0</v>
      </c>
      <c r="B6926" s="6" t="n">
        <f aca="false">1_Data_EDA!H6927</f>
        <v>2</v>
      </c>
      <c r="C6926" s="7" t="n">
        <f aca="false">1_Data_EDA!I6927</f>
        <v>199.9900055</v>
      </c>
      <c r="D6926" s="6" t="n">
        <f aca="false">1_Data_EDA!J6927</f>
        <v>1</v>
      </c>
      <c r="E6926" s="7" t="n">
        <f aca="false">1_Data_EDA!K6927</f>
        <v>199.9900055</v>
      </c>
      <c r="F6926" s="7" t="n">
        <f aca="false">1_Data_EDA!L6927</f>
        <v>50</v>
      </c>
      <c r="G6926" s="8" t="n">
        <f aca="false">1_Data_EDA!M6927</f>
        <v>0.25</v>
      </c>
      <c r="H6926" s="6" t="n">
        <f aca="false">IF(1_Data_EDA!B6927="First Class",1,0)</f>
        <v>0</v>
      </c>
      <c r="I6926" s="6" t="n">
        <f aca="false">IF(1_Data_EDA!B6927="Second Class",1,0)</f>
        <v>1</v>
      </c>
      <c r="J6926" s="6" t="n">
        <f aca="false">IF(1_Data_EDA!B6927="Same Day",1,0)</f>
        <v>0</v>
      </c>
      <c r="K6926" s="6" t="n">
        <f aca="false">IF(1_Data_EDA!C6927="Corporate",1,0)</f>
        <v>0</v>
      </c>
      <c r="L6926" s="6" t="n">
        <f aca="false">IF(1_Data_EDA!C6927="Home Office",1,0)</f>
        <v>0</v>
      </c>
      <c r="M6926" s="6" t="n">
        <f aca="false">IF(1_Data_EDA!D6927="Europe",1,0)</f>
        <v>1</v>
      </c>
      <c r="N6926" s="6" t="n">
        <f aca="false">IF(1_Data_EDA!D6927="LATAM",1,0)</f>
        <v>0</v>
      </c>
      <c r="O6926" s="6" t="n">
        <f aca="false">IF(1_Data_EDA!D6927="Pacific Asia",1,0)</f>
        <v>0</v>
      </c>
      <c r="P6926" s="6" t="n">
        <f aca="false">IF(1_Data_EDA!D6927="USCA",1,0)</f>
        <v>0</v>
      </c>
      <c r="Q6926" s="6" t="n">
        <f aca="false">IF(C6926&gt;MEDIAN(C$5:C$8004),1,0)</f>
        <v>1</v>
      </c>
      <c r="R6926" s="6" t="n">
        <f aca="false">IF(D6926&gt;2,1,0)</f>
        <v>0</v>
      </c>
    </row>
    <row r="6927" customFormat="false" ht="15" hidden="false" customHeight="true" outlineLevel="0" collapsed="false">
      <c r="A6927" s="6" t="n">
        <f aca="false">1_Data_EDA!O6928</f>
        <v>1</v>
      </c>
      <c r="B6927" s="6" t="n">
        <f aca="false">1_Data_EDA!H6928</f>
        <v>1</v>
      </c>
      <c r="C6927" s="7" t="n">
        <f aca="false">1_Data_EDA!I6928</f>
        <v>199.9900055</v>
      </c>
      <c r="D6927" s="6" t="n">
        <f aca="false">1_Data_EDA!J6928</f>
        <v>1</v>
      </c>
      <c r="E6927" s="7" t="n">
        <f aca="false">1_Data_EDA!K6928</f>
        <v>199.9900055</v>
      </c>
      <c r="F6927" s="7" t="n">
        <f aca="false">1_Data_EDA!L6928</f>
        <v>18</v>
      </c>
      <c r="G6927" s="8" t="n">
        <f aca="false">1_Data_EDA!M6928</f>
        <v>0.090000004</v>
      </c>
      <c r="H6927" s="6" t="n">
        <f aca="false">IF(1_Data_EDA!B6928="First Class",1,0)</f>
        <v>1</v>
      </c>
      <c r="I6927" s="6" t="n">
        <f aca="false">IF(1_Data_EDA!B6928="Second Class",1,0)</f>
        <v>0</v>
      </c>
      <c r="J6927" s="6" t="n">
        <f aca="false">IF(1_Data_EDA!B6928="Same Day",1,0)</f>
        <v>0</v>
      </c>
      <c r="K6927" s="6" t="n">
        <f aca="false">IF(1_Data_EDA!C6928="Corporate",1,0)</f>
        <v>0</v>
      </c>
      <c r="L6927" s="6" t="n">
        <f aca="false">IF(1_Data_EDA!C6928="Home Office",1,0)</f>
        <v>0</v>
      </c>
      <c r="M6927" s="6" t="n">
        <f aca="false">IF(1_Data_EDA!D6928="Europe",1,0)</f>
        <v>1</v>
      </c>
      <c r="N6927" s="6" t="n">
        <f aca="false">IF(1_Data_EDA!D6928="LATAM",1,0)</f>
        <v>0</v>
      </c>
      <c r="O6927" s="6" t="n">
        <f aca="false">IF(1_Data_EDA!D6928="Pacific Asia",1,0)</f>
        <v>0</v>
      </c>
      <c r="P6927" s="6" t="n">
        <f aca="false">IF(1_Data_EDA!D6928="USCA",1,0)</f>
        <v>0</v>
      </c>
      <c r="Q6927" s="6" t="n">
        <f aca="false">IF(C6927&gt;MEDIAN(C$5:C$8004),1,0)</f>
        <v>1</v>
      </c>
      <c r="R6927" s="6" t="n">
        <f aca="false">IF(D6927&gt;2,1,0)</f>
        <v>0</v>
      </c>
    </row>
    <row r="6928" customFormat="false" ht="15" hidden="false" customHeight="true" outlineLevel="0" collapsed="false">
      <c r="A6928" s="6" t="n">
        <f aca="false">1_Data_EDA!O6929</f>
        <v>1</v>
      </c>
      <c r="B6928" s="6" t="n">
        <f aca="false">1_Data_EDA!H6929</f>
        <v>1</v>
      </c>
      <c r="C6928" s="7" t="n">
        <f aca="false">1_Data_EDA!I6929</f>
        <v>59.99000168</v>
      </c>
      <c r="D6928" s="6" t="n">
        <f aca="false">1_Data_EDA!J6929</f>
        <v>5</v>
      </c>
      <c r="E6928" s="7" t="n">
        <f aca="false">1_Data_EDA!K6929</f>
        <v>299.9500122</v>
      </c>
      <c r="F6928" s="7" t="n">
        <f aca="false">1_Data_EDA!L6929</f>
        <v>38.99000168</v>
      </c>
      <c r="G6928" s="8" t="n">
        <f aca="false">1_Data_EDA!M6929</f>
        <v>0.129999995</v>
      </c>
      <c r="H6928" s="6" t="n">
        <f aca="false">IF(1_Data_EDA!B6929="First Class",1,0)</f>
        <v>1</v>
      </c>
      <c r="I6928" s="6" t="n">
        <f aca="false">IF(1_Data_EDA!B6929="Second Class",1,0)</f>
        <v>0</v>
      </c>
      <c r="J6928" s="6" t="n">
        <f aca="false">IF(1_Data_EDA!B6929="Same Day",1,0)</f>
        <v>0</v>
      </c>
      <c r="K6928" s="6" t="n">
        <f aca="false">IF(1_Data_EDA!C6929="Corporate",1,0)</f>
        <v>0</v>
      </c>
      <c r="L6928" s="6" t="n">
        <f aca="false">IF(1_Data_EDA!C6929="Home Office",1,0)</f>
        <v>0</v>
      </c>
      <c r="M6928" s="6" t="n">
        <f aca="false">IF(1_Data_EDA!D6929="Europe",1,0)</f>
        <v>1</v>
      </c>
      <c r="N6928" s="6" t="n">
        <f aca="false">IF(1_Data_EDA!D6929="LATAM",1,0)</f>
        <v>0</v>
      </c>
      <c r="O6928" s="6" t="n">
        <f aca="false">IF(1_Data_EDA!D6929="Pacific Asia",1,0)</f>
        <v>0</v>
      </c>
      <c r="P6928" s="6" t="n">
        <f aca="false">IF(1_Data_EDA!D6929="USCA",1,0)</f>
        <v>0</v>
      </c>
      <c r="Q6928" s="6" t="n">
        <f aca="false">IF(C6928&gt;MEDIAN(C$5:C$8004),1,0)</f>
        <v>0</v>
      </c>
      <c r="R6928" s="6" t="n">
        <f aca="false">IF(D6928&gt;2,1,0)</f>
        <v>1</v>
      </c>
    </row>
    <row r="6929" customFormat="false" ht="15" hidden="false" customHeight="true" outlineLevel="0" collapsed="false">
      <c r="A6929" s="6" t="n">
        <f aca="false">1_Data_EDA!O6930</f>
        <v>1</v>
      </c>
      <c r="B6929" s="6" t="n">
        <f aca="false">1_Data_EDA!H6930</f>
        <v>2</v>
      </c>
      <c r="C6929" s="7" t="n">
        <f aca="false">1_Data_EDA!I6930</f>
        <v>399.980011</v>
      </c>
      <c r="D6929" s="6" t="n">
        <f aca="false">1_Data_EDA!J6930</f>
        <v>1</v>
      </c>
      <c r="E6929" s="7" t="n">
        <f aca="false">1_Data_EDA!K6930</f>
        <v>399.980011</v>
      </c>
      <c r="F6929" s="7" t="n">
        <f aca="false">1_Data_EDA!L6930</f>
        <v>48</v>
      </c>
      <c r="G6929" s="8" t="n">
        <f aca="false">1_Data_EDA!M6930</f>
        <v>0.119999997</v>
      </c>
      <c r="H6929" s="6" t="n">
        <f aca="false">IF(1_Data_EDA!B6930="First Class",1,0)</f>
        <v>0</v>
      </c>
      <c r="I6929" s="6" t="n">
        <f aca="false">IF(1_Data_EDA!B6930="Second Class",1,0)</f>
        <v>1</v>
      </c>
      <c r="J6929" s="6" t="n">
        <f aca="false">IF(1_Data_EDA!B6930="Same Day",1,0)</f>
        <v>0</v>
      </c>
      <c r="K6929" s="6" t="n">
        <f aca="false">IF(1_Data_EDA!C6930="Corporate",1,0)</f>
        <v>0</v>
      </c>
      <c r="L6929" s="6" t="n">
        <f aca="false">IF(1_Data_EDA!C6930="Home Office",1,0)</f>
        <v>0</v>
      </c>
      <c r="M6929" s="6" t="n">
        <f aca="false">IF(1_Data_EDA!D6930="Europe",1,0)</f>
        <v>0</v>
      </c>
      <c r="N6929" s="6" t="n">
        <f aca="false">IF(1_Data_EDA!D6930="LATAM",1,0)</f>
        <v>0</v>
      </c>
      <c r="O6929" s="6" t="n">
        <f aca="false">IF(1_Data_EDA!D6930="Pacific Asia",1,0)</f>
        <v>0</v>
      </c>
      <c r="P6929" s="6" t="n">
        <f aca="false">IF(1_Data_EDA!D6930="USCA",1,0)</f>
        <v>1</v>
      </c>
      <c r="Q6929" s="6" t="n">
        <f aca="false">IF(C6929&gt;MEDIAN(C$5:C$8004),1,0)</f>
        <v>1</v>
      </c>
      <c r="R6929" s="6" t="n">
        <f aca="false">IF(D6929&gt;2,1,0)</f>
        <v>0</v>
      </c>
    </row>
    <row r="6930" customFormat="false" ht="15" hidden="false" customHeight="true" outlineLevel="0" collapsed="false">
      <c r="A6930" s="6" t="n">
        <f aca="false">1_Data_EDA!O6931</f>
        <v>0</v>
      </c>
      <c r="B6930" s="6" t="n">
        <f aca="false">1_Data_EDA!H6931</f>
        <v>4</v>
      </c>
      <c r="C6930" s="7" t="n">
        <f aca="false">1_Data_EDA!I6931</f>
        <v>31.98999977</v>
      </c>
      <c r="D6930" s="6" t="n">
        <f aca="false">1_Data_EDA!J6931</f>
        <v>5</v>
      </c>
      <c r="E6930" s="7" t="n">
        <f aca="false">1_Data_EDA!K6931</f>
        <v>159.9499969</v>
      </c>
      <c r="F6930" s="7" t="n">
        <f aca="false">1_Data_EDA!L6931</f>
        <v>27.19000053</v>
      </c>
      <c r="G6930" s="8" t="n">
        <f aca="false">1_Data_EDA!M6931</f>
        <v>0.170000002</v>
      </c>
      <c r="H6930" s="6" t="n">
        <f aca="false">IF(1_Data_EDA!B6931="First Class",1,0)</f>
        <v>0</v>
      </c>
      <c r="I6930" s="6" t="n">
        <f aca="false">IF(1_Data_EDA!B6931="Second Class",1,0)</f>
        <v>0</v>
      </c>
      <c r="J6930" s="6" t="n">
        <f aca="false">IF(1_Data_EDA!B6931="Same Day",1,0)</f>
        <v>0</v>
      </c>
      <c r="K6930" s="6" t="n">
        <f aca="false">IF(1_Data_EDA!C6931="Corporate",1,0)</f>
        <v>0</v>
      </c>
      <c r="L6930" s="6" t="n">
        <f aca="false">IF(1_Data_EDA!C6931="Home Office",1,0)</f>
        <v>0</v>
      </c>
      <c r="M6930" s="6" t="n">
        <f aca="false">IF(1_Data_EDA!D6931="Europe",1,0)</f>
        <v>1</v>
      </c>
      <c r="N6930" s="6" t="n">
        <f aca="false">IF(1_Data_EDA!D6931="LATAM",1,0)</f>
        <v>0</v>
      </c>
      <c r="O6930" s="6" t="n">
        <f aca="false">IF(1_Data_EDA!D6931="Pacific Asia",1,0)</f>
        <v>0</v>
      </c>
      <c r="P6930" s="6" t="n">
        <f aca="false">IF(1_Data_EDA!D6931="USCA",1,0)</f>
        <v>0</v>
      </c>
      <c r="Q6930" s="6" t="n">
        <f aca="false">IF(C6930&gt;MEDIAN(C$5:C$8004),1,0)</f>
        <v>0</v>
      </c>
      <c r="R6930" s="6" t="n">
        <f aca="false">IF(D6930&gt;2,1,0)</f>
        <v>1</v>
      </c>
    </row>
    <row r="6931" customFormat="false" ht="15" hidden="false" customHeight="true" outlineLevel="0" collapsed="false">
      <c r="A6931" s="6" t="n">
        <f aca="false">1_Data_EDA!O6932</f>
        <v>0</v>
      </c>
      <c r="B6931" s="6" t="n">
        <f aca="false">1_Data_EDA!H6932</f>
        <v>4</v>
      </c>
      <c r="C6931" s="7" t="n">
        <f aca="false">1_Data_EDA!I6932</f>
        <v>49.97999954</v>
      </c>
      <c r="D6931" s="6" t="n">
        <f aca="false">1_Data_EDA!J6932</f>
        <v>1</v>
      </c>
      <c r="E6931" s="7" t="n">
        <f aca="false">1_Data_EDA!K6932</f>
        <v>49.97999954</v>
      </c>
      <c r="F6931" s="7" t="n">
        <f aca="false">1_Data_EDA!L6932</f>
        <v>9</v>
      </c>
      <c r="G6931" s="8" t="n">
        <f aca="false">1_Data_EDA!M6932</f>
        <v>0.180000007</v>
      </c>
      <c r="H6931" s="6" t="n">
        <f aca="false">IF(1_Data_EDA!B6932="First Class",1,0)</f>
        <v>0</v>
      </c>
      <c r="I6931" s="6" t="n">
        <f aca="false">IF(1_Data_EDA!B6932="Second Class",1,0)</f>
        <v>0</v>
      </c>
      <c r="J6931" s="6" t="n">
        <f aca="false">IF(1_Data_EDA!B6932="Same Day",1,0)</f>
        <v>0</v>
      </c>
      <c r="K6931" s="6" t="n">
        <f aca="false">IF(1_Data_EDA!C6932="Corporate",1,0)</f>
        <v>1</v>
      </c>
      <c r="L6931" s="6" t="n">
        <f aca="false">IF(1_Data_EDA!C6932="Home Office",1,0)</f>
        <v>0</v>
      </c>
      <c r="M6931" s="6" t="n">
        <f aca="false">IF(1_Data_EDA!D6932="Europe",1,0)</f>
        <v>0</v>
      </c>
      <c r="N6931" s="6" t="n">
        <f aca="false">IF(1_Data_EDA!D6932="LATAM",1,0)</f>
        <v>0</v>
      </c>
      <c r="O6931" s="6" t="n">
        <f aca="false">IF(1_Data_EDA!D6932="Pacific Asia",1,0)</f>
        <v>0</v>
      </c>
      <c r="P6931" s="6" t="n">
        <f aca="false">IF(1_Data_EDA!D6932="USCA",1,0)</f>
        <v>1</v>
      </c>
      <c r="Q6931" s="6" t="n">
        <f aca="false">IF(C6931&gt;MEDIAN(C$5:C$8004),1,0)</f>
        <v>0</v>
      </c>
      <c r="R6931" s="6" t="n">
        <f aca="false">IF(D6931&gt;2,1,0)</f>
        <v>0</v>
      </c>
    </row>
    <row r="6932" customFormat="false" ht="15" hidden="false" customHeight="true" outlineLevel="0" collapsed="false">
      <c r="A6932" s="6" t="n">
        <f aca="false">1_Data_EDA!O6933</f>
        <v>1</v>
      </c>
      <c r="B6932" s="6" t="n">
        <f aca="false">1_Data_EDA!H6933</f>
        <v>1</v>
      </c>
      <c r="C6932" s="7" t="n">
        <f aca="false">1_Data_EDA!I6933</f>
        <v>50</v>
      </c>
      <c r="D6932" s="6" t="n">
        <f aca="false">1_Data_EDA!J6933</f>
        <v>2</v>
      </c>
      <c r="E6932" s="7" t="n">
        <f aca="false">1_Data_EDA!K6933</f>
        <v>100</v>
      </c>
      <c r="F6932" s="7" t="n">
        <f aca="false">1_Data_EDA!L6933</f>
        <v>9</v>
      </c>
      <c r="G6932" s="8" t="n">
        <f aca="false">1_Data_EDA!M6933</f>
        <v>0.090000004</v>
      </c>
      <c r="H6932" s="6" t="n">
        <f aca="false">IF(1_Data_EDA!B6933="First Class",1,0)</f>
        <v>1</v>
      </c>
      <c r="I6932" s="6" t="n">
        <f aca="false">IF(1_Data_EDA!B6933="Second Class",1,0)</f>
        <v>0</v>
      </c>
      <c r="J6932" s="6" t="n">
        <f aca="false">IF(1_Data_EDA!B6933="Same Day",1,0)</f>
        <v>0</v>
      </c>
      <c r="K6932" s="6" t="n">
        <f aca="false">IF(1_Data_EDA!C6933="Corporate",1,0)</f>
        <v>1</v>
      </c>
      <c r="L6932" s="6" t="n">
        <f aca="false">IF(1_Data_EDA!C6933="Home Office",1,0)</f>
        <v>0</v>
      </c>
      <c r="M6932" s="6" t="n">
        <f aca="false">IF(1_Data_EDA!D6933="Europe",1,0)</f>
        <v>0</v>
      </c>
      <c r="N6932" s="6" t="n">
        <f aca="false">IF(1_Data_EDA!D6933="LATAM",1,0)</f>
        <v>0</v>
      </c>
      <c r="O6932" s="6" t="n">
        <f aca="false">IF(1_Data_EDA!D6933="Pacific Asia",1,0)</f>
        <v>1</v>
      </c>
      <c r="P6932" s="6" t="n">
        <f aca="false">IF(1_Data_EDA!D6933="USCA",1,0)</f>
        <v>0</v>
      </c>
      <c r="Q6932" s="6" t="n">
        <f aca="false">IF(C6932&gt;MEDIAN(C$5:C$8004),1,0)</f>
        <v>0</v>
      </c>
      <c r="R6932" s="6" t="n">
        <f aca="false">IF(D6932&gt;2,1,0)</f>
        <v>0</v>
      </c>
    </row>
    <row r="6933" customFormat="false" ht="15" hidden="false" customHeight="true" outlineLevel="0" collapsed="false">
      <c r="A6933" s="6" t="n">
        <f aca="false">1_Data_EDA!O6934</f>
        <v>0</v>
      </c>
      <c r="B6933" s="6" t="n">
        <f aca="false">1_Data_EDA!H6934</f>
        <v>4</v>
      </c>
      <c r="C6933" s="7" t="n">
        <f aca="false">1_Data_EDA!I6934</f>
        <v>39.99000168</v>
      </c>
      <c r="D6933" s="6" t="n">
        <f aca="false">1_Data_EDA!J6934</f>
        <v>5</v>
      </c>
      <c r="E6933" s="7" t="n">
        <f aca="false">1_Data_EDA!K6934</f>
        <v>199.9499969</v>
      </c>
      <c r="F6933" s="7" t="n">
        <f aca="false">1_Data_EDA!L6934</f>
        <v>18</v>
      </c>
      <c r="G6933" s="8" t="n">
        <f aca="false">1_Data_EDA!M6934</f>
        <v>0.090000004</v>
      </c>
      <c r="H6933" s="6" t="n">
        <f aca="false">IF(1_Data_EDA!B6934="First Class",1,0)</f>
        <v>0</v>
      </c>
      <c r="I6933" s="6" t="n">
        <f aca="false">IF(1_Data_EDA!B6934="Second Class",1,0)</f>
        <v>0</v>
      </c>
      <c r="J6933" s="6" t="n">
        <f aca="false">IF(1_Data_EDA!B6934="Same Day",1,0)</f>
        <v>0</v>
      </c>
      <c r="K6933" s="6" t="n">
        <f aca="false">IF(1_Data_EDA!C6934="Corporate",1,0)</f>
        <v>0</v>
      </c>
      <c r="L6933" s="6" t="n">
        <f aca="false">IF(1_Data_EDA!C6934="Home Office",1,0)</f>
        <v>0</v>
      </c>
      <c r="M6933" s="6" t="n">
        <f aca="false">IF(1_Data_EDA!D6934="Europe",1,0)</f>
        <v>0</v>
      </c>
      <c r="N6933" s="6" t="n">
        <f aca="false">IF(1_Data_EDA!D6934="LATAM",1,0)</f>
        <v>1</v>
      </c>
      <c r="O6933" s="6" t="n">
        <f aca="false">IF(1_Data_EDA!D6934="Pacific Asia",1,0)</f>
        <v>0</v>
      </c>
      <c r="P6933" s="6" t="n">
        <f aca="false">IF(1_Data_EDA!D6934="USCA",1,0)</f>
        <v>0</v>
      </c>
      <c r="Q6933" s="6" t="n">
        <f aca="false">IF(C6933&gt;MEDIAN(C$5:C$8004),1,0)</f>
        <v>0</v>
      </c>
      <c r="R6933" s="6" t="n">
        <f aca="false">IF(D6933&gt;2,1,0)</f>
        <v>1</v>
      </c>
    </row>
    <row r="6934" customFormat="false" ht="15" hidden="false" customHeight="true" outlineLevel="0" collapsed="false">
      <c r="A6934" s="6" t="n">
        <f aca="false">1_Data_EDA!O6935</f>
        <v>1</v>
      </c>
      <c r="B6934" s="6" t="n">
        <f aca="false">1_Data_EDA!H6935</f>
        <v>1</v>
      </c>
      <c r="C6934" s="7" t="n">
        <f aca="false">1_Data_EDA!I6935</f>
        <v>215.8200073</v>
      </c>
      <c r="D6934" s="6" t="n">
        <f aca="false">1_Data_EDA!J6935</f>
        <v>1</v>
      </c>
      <c r="E6934" s="7" t="n">
        <f aca="false">1_Data_EDA!K6935</f>
        <v>215.8200073</v>
      </c>
      <c r="F6934" s="7" t="n">
        <f aca="false">1_Data_EDA!L6935</f>
        <v>43.15999985</v>
      </c>
      <c r="G6934" s="8" t="n">
        <f aca="false">1_Data_EDA!M6935</f>
        <v>0.200000003</v>
      </c>
      <c r="H6934" s="6" t="n">
        <f aca="false">IF(1_Data_EDA!B6935="First Class",1,0)</f>
        <v>1</v>
      </c>
      <c r="I6934" s="6" t="n">
        <f aca="false">IF(1_Data_EDA!B6935="Second Class",1,0)</f>
        <v>0</v>
      </c>
      <c r="J6934" s="6" t="n">
        <f aca="false">IF(1_Data_EDA!B6935="Same Day",1,0)</f>
        <v>0</v>
      </c>
      <c r="K6934" s="6" t="n">
        <f aca="false">IF(1_Data_EDA!C6935="Corporate",1,0)</f>
        <v>0</v>
      </c>
      <c r="L6934" s="6" t="n">
        <f aca="false">IF(1_Data_EDA!C6935="Home Office",1,0)</f>
        <v>0</v>
      </c>
      <c r="M6934" s="6" t="n">
        <f aca="false">IF(1_Data_EDA!D6935="Europe",1,0)</f>
        <v>0</v>
      </c>
      <c r="N6934" s="6" t="n">
        <f aca="false">IF(1_Data_EDA!D6935="LATAM",1,0)</f>
        <v>0</v>
      </c>
      <c r="O6934" s="6" t="n">
        <f aca="false">IF(1_Data_EDA!D6935="Pacific Asia",1,0)</f>
        <v>1</v>
      </c>
      <c r="P6934" s="6" t="n">
        <f aca="false">IF(1_Data_EDA!D6935="USCA",1,0)</f>
        <v>0</v>
      </c>
      <c r="Q6934" s="6" t="n">
        <f aca="false">IF(C6934&gt;MEDIAN(C$5:C$8004),1,0)</f>
        <v>1</v>
      </c>
      <c r="R6934" s="6" t="n">
        <f aca="false">IF(D6934&gt;2,1,0)</f>
        <v>0</v>
      </c>
    </row>
    <row r="6935" customFormat="false" ht="15" hidden="false" customHeight="true" outlineLevel="0" collapsed="false">
      <c r="A6935" s="6" t="n">
        <f aca="false">1_Data_EDA!O6936</f>
        <v>0</v>
      </c>
      <c r="B6935" s="6" t="n">
        <f aca="false">1_Data_EDA!H6936</f>
        <v>4</v>
      </c>
      <c r="C6935" s="7" t="n">
        <f aca="false">1_Data_EDA!I6936</f>
        <v>99.98999786</v>
      </c>
      <c r="D6935" s="6" t="n">
        <f aca="false">1_Data_EDA!J6936</f>
        <v>1</v>
      </c>
      <c r="E6935" s="7" t="n">
        <f aca="false">1_Data_EDA!K6936</f>
        <v>99.98999786</v>
      </c>
      <c r="F6935" s="7" t="n">
        <f aca="false">1_Data_EDA!L6936</f>
        <v>9</v>
      </c>
      <c r="G6935" s="8" t="n">
        <f aca="false">1_Data_EDA!M6936</f>
        <v>0.090000004</v>
      </c>
      <c r="H6935" s="6" t="n">
        <f aca="false">IF(1_Data_EDA!B6936="First Class",1,0)</f>
        <v>0</v>
      </c>
      <c r="I6935" s="6" t="n">
        <f aca="false">IF(1_Data_EDA!B6936="Second Class",1,0)</f>
        <v>0</v>
      </c>
      <c r="J6935" s="6" t="n">
        <f aca="false">IF(1_Data_EDA!B6936="Same Day",1,0)</f>
        <v>0</v>
      </c>
      <c r="K6935" s="6" t="n">
        <f aca="false">IF(1_Data_EDA!C6936="Corporate",1,0)</f>
        <v>1</v>
      </c>
      <c r="L6935" s="6" t="n">
        <f aca="false">IF(1_Data_EDA!C6936="Home Office",1,0)</f>
        <v>0</v>
      </c>
      <c r="M6935" s="6" t="n">
        <f aca="false">IF(1_Data_EDA!D6936="Europe",1,0)</f>
        <v>0</v>
      </c>
      <c r="N6935" s="6" t="n">
        <f aca="false">IF(1_Data_EDA!D6936="LATAM",1,0)</f>
        <v>1</v>
      </c>
      <c r="O6935" s="6" t="n">
        <f aca="false">IF(1_Data_EDA!D6936="Pacific Asia",1,0)</f>
        <v>0</v>
      </c>
      <c r="P6935" s="6" t="n">
        <f aca="false">IF(1_Data_EDA!D6936="USCA",1,0)</f>
        <v>0</v>
      </c>
      <c r="Q6935" s="6" t="n">
        <f aca="false">IF(C6935&gt;MEDIAN(C$5:C$8004),1,0)</f>
        <v>1</v>
      </c>
      <c r="R6935" s="6" t="n">
        <f aca="false">IF(D6935&gt;2,1,0)</f>
        <v>0</v>
      </c>
    </row>
    <row r="6936" customFormat="false" ht="15" hidden="false" customHeight="true" outlineLevel="0" collapsed="false">
      <c r="A6936" s="6" t="n">
        <f aca="false">1_Data_EDA!O6937</f>
        <v>1</v>
      </c>
      <c r="B6936" s="6" t="n">
        <f aca="false">1_Data_EDA!H6937</f>
        <v>4</v>
      </c>
      <c r="C6936" s="7" t="n">
        <f aca="false">1_Data_EDA!I6937</f>
        <v>49.97999954</v>
      </c>
      <c r="D6936" s="6" t="n">
        <f aca="false">1_Data_EDA!J6937</f>
        <v>3</v>
      </c>
      <c r="E6936" s="7" t="n">
        <f aca="false">1_Data_EDA!K6937</f>
        <v>149.9400024</v>
      </c>
      <c r="F6936" s="7" t="n">
        <f aca="false">1_Data_EDA!L6937</f>
        <v>37.49000168</v>
      </c>
      <c r="G6936" s="8" t="n">
        <f aca="false">1_Data_EDA!M6937</f>
        <v>0.25</v>
      </c>
      <c r="H6936" s="6" t="n">
        <f aca="false">IF(1_Data_EDA!B6937="First Class",1,0)</f>
        <v>0</v>
      </c>
      <c r="I6936" s="6" t="n">
        <f aca="false">IF(1_Data_EDA!B6937="Second Class",1,0)</f>
        <v>0</v>
      </c>
      <c r="J6936" s="6" t="n">
        <f aca="false">IF(1_Data_EDA!B6937="Same Day",1,0)</f>
        <v>0</v>
      </c>
      <c r="K6936" s="6" t="n">
        <f aca="false">IF(1_Data_EDA!C6937="Corporate",1,0)</f>
        <v>0</v>
      </c>
      <c r="L6936" s="6" t="n">
        <f aca="false">IF(1_Data_EDA!C6937="Home Office",1,0)</f>
        <v>0</v>
      </c>
      <c r="M6936" s="6" t="n">
        <f aca="false">IF(1_Data_EDA!D6937="Europe",1,0)</f>
        <v>0</v>
      </c>
      <c r="N6936" s="6" t="n">
        <f aca="false">IF(1_Data_EDA!D6937="LATAM",1,0)</f>
        <v>1</v>
      </c>
      <c r="O6936" s="6" t="n">
        <f aca="false">IF(1_Data_EDA!D6937="Pacific Asia",1,0)</f>
        <v>0</v>
      </c>
      <c r="P6936" s="6" t="n">
        <f aca="false">IF(1_Data_EDA!D6937="USCA",1,0)</f>
        <v>0</v>
      </c>
      <c r="Q6936" s="6" t="n">
        <f aca="false">IF(C6936&gt;MEDIAN(C$5:C$8004),1,0)</f>
        <v>0</v>
      </c>
      <c r="R6936" s="6" t="n">
        <f aca="false">IF(D6936&gt;2,1,0)</f>
        <v>1</v>
      </c>
    </row>
    <row r="6937" customFormat="false" ht="15" hidden="false" customHeight="true" outlineLevel="0" collapsed="false">
      <c r="A6937" s="6" t="n">
        <f aca="false">1_Data_EDA!O6938</f>
        <v>0</v>
      </c>
      <c r="B6937" s="6" t="n">
        <f aca="false">1_Data_EDA!H6938</f>
        <v>4</v>
      </c>
      <c r="C6937" s="7" t="n">
        <f aca="false">1_Data_EDA!I6938</f>
        <v>129.9900055</v>
      </c>
      <c r="D6937" s="6" t="n">
        <f aca="false">1_Data_EDA!J6938</f>
        <v>1</v>
      </c>
      <c r="E6937" s="7" t="n">
        <f aca="false">1_Data_EDA!K6938</f>
        <v>129.9900055</v>
      </c>
      <c r="F6937" s="7" t="n">
        <f aca="false">1_Data_EDA!L6938</f>
        <v>1.299999952</v>
      </c>
      <c r="G6937" s="8" t="n">
        <f aca="false">1_Data_EDA!M6938</f>
        <v>0.01</v>
      </c>
      <c r="H6937" s="6" t="n">
        <f aca="false">IF(1_Data_EDA!B6938="First Class",1,0)</f>
        <v>0</v>
      </c>
      <c r="I6937" s="6" t="n">
        <f aca="false">IF(1_Data_EDA!B6938="Second Class",1,0)</f>
        <v>0</v>
      </c>
      <c r="J6937" s="6" t="n">
        <f aca="false">IF(1_Data_EDA!B6938="Same Day",1,0)</f>
        <v>0</v>
      </c>
      <c r="K6937" s="6" t="n">
        <f aca="false">IF(1_Data_EDA!C6938="Corporate",1,0)</f>
        <v>0</v>
      </c>
      <c r="L6937" s="6" t="n">
        <f aca="false">IF(1_Data_EDA!C6938="Home Office",1,0)</f>
        <v>0</v>
      </c>
      <c r="M6937" s="6" t="n">
        <f aca="false">IF(1_Data_EDA!D6938="Europe",1,0)</f>
        <v>0</v>
      </c>
      <c r="N6937" s="6" t="n">
        <f aca="false">IF(1_Data_EDA!D6938="LATAM",1,0)</f>
        <v>0</v>
      </c>
      <c r="O6937" s="6" t="n">
        <f aca="false">IF(1_Data_EDA!D6938="Pacific Asia",1,0)</f>
        <v>0</v>
      </c>
      <c r="P6937" s="6" t="n">
        <f aca="false">IF(1_Data_EDA!D6938="USCA",1,0)</f>
        <v>0</v>
      </c>
      <c r="Q6937" s="6" t="n">
        <f aca="false">IF(C6937&gt;MEDIAN(C$5:C$8004),1,0)</f>
        <v>1</v>
      </c>
      <c r="R6937" s="6" t="n">
        <f aca="false">IF(D6937&gt;2,1,0)</f>
        <v>0</v>
      </c>
    </row>
    <row r="6938" customFormat="false" ht="15" hidden="false" customHeight="true" outlineLevel="0" collapsed="false">
      <c r="A6938" s="6" t="n">
        <f aca="false">1_Data_EDA!O6939</f>
        <v>1</v>
      </c>
      <c r="B6938" s="6" t="n">
        <f aca="false">1_Data_EDA!H6939</f>
        <v>4</v>
      </c>
      <c r="C6938" s="7" t="n">
        <f aca="false">1_Data_EDA!I6939</f>
        <v>50</v>
      </c>
      <c r="D6938" s="6" t="n">
        <f aca="false">1_Data_EDA!J6939</f>
        <v>5</v>
      </c>
      <c r="E6938" s="7" t="n">
        <f aca="false">1_Data_EDA!K6939</f>
        <v>250</v>
      </c>
      <c r="F6938" s="7" t="n">
        <f aca="false">1_Data_EDA!L6939</f>
        <v>13.75</v>
      </c>
      <c r="G6938" s="8" t="n">
        <f aca="false">1_Data_EDA!M6939</f>
        <v>0.059999999</v>
      </c>
      <c r="H6938" s="6" t="n">
        <f aca="false">IF(1_Data_EDA!B6939="First Class",1,0)</f>
        <v>0</v>
      </c>
      <c r="I6938" s="6" t="n">
        <f aca="false">IF(1_Data_EDA!B6939="Second Class",1,0)</f>
        <v>0</v>
      </c>
      <c r="J6938" s="6" t="n">
        <f aca="false">IF(1_Data_EDA!B6939="Same Day",1,0)</f>
        <v>0</v>
      </c>
      <c r="K6938" s="6" t="n">
        <f aca="false">IF(1_Data_EDA!C6939="Corporate",1,0)</f>
        <v>0</v>
      </c>
      <c r="L6938" s="6" t="n">
        <f aca="false">IF(1_Data_EDA!C6939="Home Office",1,0)</f>
        <v>0</v>
      </c>
      <c r="M6938" s="6" t="n">
        <f aca="false">IF(1_Data_EDA!D6939="Europe",1,0)</f>
        <v>1</v>
      </c>
      <c r="N6938" s="6" t="n">
        <f aca="false">IF(1_Data_EDA!D6939="LATAM",1,0)</f>
        <v>0</v>
      </c>
      <c r="O6938" s="6" t="n">
        <f aca="false">IF(1_Data_EDA!D6939="Pacific Asia",1,0)</f>
        <v>0</v>
      </c>
      <c r="P6938" s="6" t="n">
        <f aca="false">IF(1_Data_EDA!D6939="USCA",1,0)</f>
        <v>0</v>
      </c>
      <c r="Q6938" s="6" t="n">
        <f aca="false">IF(C6938&gt;MEDIAN(C$5:C$8004),1,0)</f>
        <v>0</v>
      </c>
      <c r="R6938" s="6" t="n">
        <f aca="false">IF(D6938&gt;2,1,0)</f>
        <v>1</v>
      </c>
    </row>
    <row r="6939" customFormat="false" ht="15" hidden="false" customHeight="true" outlineLevel="0" collapsed="false">
      <c r="A6939" s="6" t="n">
        <f aca="false">1_Data_EDA!O6940</f>
        <v>1</v>
      </c>
      <c r="B6939" s="6" t="n">
        <f aca="false">1_Data_EDA!H6940</f>
        <v>4</v>
      </c>
      <c r="C6939" s="7" t="n">
        <f aca="false">1_Data_EDA!I6940</f>
        <v>39.99000168</v>
      </c>
      <c r="D6939" s="6" t="n">
        <f aca="false">1_Data_EDA!J6940</f>
        <v>5</v>
      </c>
      <c r="E6939" s="7" t="n">
        <f aca="false">1_Data_EDA!K6940</f>
        <v>199.9499969</v>
      </c>
      <c r="F6939" s="7" t="n">
        <f aca="false">1_Data_EDA!L6940</f>
        <v>25.98999977</v>
      </c>
      <c r="G6939" s="8" t="n">
        <f aca="false">1_Data_EDA!M6940</f>
        <v>0.129999995</v>
      </c>
      <c r="H6939" s="6" t="n">
        <f aca="false">IF(1_Data_EDA!B6940="First Class",1,0)</f>
        <v>0</v>
      </c>
      <c r="I6939" s="6" t="n">
        <f aca="false">IF(1_Data_EDA!B6940="Second Class",1,0)</f>
        <v>0</v>
      </c>
      <c r="J6939" s="6" t="n">
        <f aca="false">IF(1_Data_EDA!B6940="Same Day",1,0)</f>
        <v>0</v>
      </c>
      <c r="K6939" s="6" t="n">
        <f aca="false">IF(1_Data_EDA!C6940="Corporate",1,0)</f>
        <v>1</v>
      </c>
      <c r="L6939" s="6" t="n">
        <f aca="false">IF(1_Data_EDA!C6940="Home Office",1,0)</f>
        <v>0</v>
      </c>
      <c r="M6939" s="6" t="n">
        <f aca="false">IF(1_Data_EDA!D6940="Europe",1,0)</f>
        <v>0</v>
      </c>
      <c r="N6939" s="6" t="n">
        <f aca="false">IF(1_Data_EDA!D6940="LATAM",1,0)</f>
        <v>1</v>
      </c>
      <c r="O6939" s="6" t="n">
        <f aca="false">IF(1_Data_EDA!D6940="Pacific Asia",1,0)</f>
        <v>0</v>
      </c>
      <c r="P6939" s="6" t="n">
        <f aca="false">IF(1_Data_EDA!D6940="USCA",1,0)</f>
        <v>0</v>
      </c>
      <c r="Q6939" s="6" t="n">
        <f aca="false">IF(C6939&gt;MEDIAN(C$5:C$8004),1,0)</f>
        <v>0</v>
      </c>
      <c r="R6939" s="6" t="n">
        <f aca="false">IF(D6939&gt;2,1,0)</f>
        <v>1</v>
      </c>
    </row>
    <row r="6940" customFormat="false" ht="15" hidden="false" customHeight="true" outlineLevel="0" collapsed="false">
      <c r="A6940" s="6" t="n">
        <f aca="false">1_Data_EDA!O6941</f>
        <v>1</v>
      </c>
      <c r="B6940" s="6" t="n">
        <f aca="false">1_Data_EDA!H6941</f>
        <v>2</v>
      </c>
      <c r="C6940" s="7" t="n">
        <f aca="false">1_Data_EDA!I6941</f>
        <v>399.980011</v>
      </c>
      <c r="D6940" s="6" t="n">
        <f aca="false">1_Data_EDA!J6941</f>
        <v>1</v>
      </c>
      <c r="E6940" s="7" t="n">
        <f aca="false">1_Data_EDA!K6941</f>
        <v>399.980011</v>
      </c>
      <c r="F6940" s="7" t="n">
        <f aca="false">1_Data_EDA!L6941</f>
        <v>8</v>
      </c>
      <c r="G6940" s="8" t="n">
        <f aca="false">1_Data_EDA!M6941</f>
        <v>0.02</v>
      </c>
      <c r="H6940" s="6" t="n">
        <f aca="false">IF(1_Data_EDA!B6941="First Class",1,0)</f>
        <v>0</v>
      </c>
      <c r="I6940" s="6" t="n">
        <f aca="false">IF(1_Data_EDA!B6941="Second Class",1,0)</f>
        <v>1</v>
      </c>
      <c r="J6940" s="6" t="n">
        <f aca="false">IF(1_Data_EDA!B6941="Same Day",1,0)</f>
        <v>0</v>
      </c>
      <c r="K6940" s="6" t="n">
        <f aca="false">IF(1_Data_EDA!C6941="Corporate",1,0)</f>
        <v>0</v>
      </c>
      <c r="L6940" s="6" t="n">
        <f aca="false">IF(1_Data_EDA!C6941="Home Office",1,0)</f>
        <v>0</v>
      </c>
      <c r="M6940" s="6" t="n">
        <f aca="false">IF(1_Data_EDA!D6941="Europe",1,0)</f>
        <v>0</v>
      </c>
      <c r="N6940" s="6" t="n">
        <f aca="false">IF(1_Data_EDA!D6941="LATAM",1,0)</f>
        <v>0</v>
      </c>
      <c r="O6940" s="6" t="n">
        <f aca="false">IF(1_Data_EDA!D6941="Pacific Asia",1,0)</f>
        <v>0</v>
      </c>
      <c r="P6940" s="6" t="n">
        <f aca="false">IF(1_Data_EDA!D6941="USCA",1,0)</f>
        <v>1</v>
      </c>
      <c r="Q6940" s="6" t="n">
        <f aca="false">IF(C6940&gt;MEDIAN(C$5:C$8004),1,0)</f>
        <v>1</v>
      </c>
      <c r="R6940" s="6" t="n">
        <f aca="false">IF(D6940&gt;2,1,0)</f>
        <v>0</v>
      </c>
    </row>
    <row r="6941" customFormat="false" ht="15" hidden="false" customHeight="true" outlineLevel="0" collapsed="false">
      <c r="A6941" s="6" t="n">
        <f aca="false">1_Data_EDA!O6942</f>
        <v>0</v>
      </c>
      <c r="B6941" s="6" t="n">
        <f aca="false">1_Data_EDA!H6942</f>
        <v>4</v>
      </c>
      <c r="C6941" s="7" t="n">
        <f aca="false">1_Data_EDA!I6942</f>
        <v>129.9900055</v>
      </c>
      <c r="D6941" s="6" t="n">
        <f aca="false">1_Data_EDA!J6942</f>
        <v>1</v>
      </c>
      <c r="E6941" s="7" t="n">
        <f aca="false">1_Data_EDA!K6942</f>
        <v>129.9900055</v>
      </c>
      <c r="F6941" s="7" t="n">
        <f aca="false">1_Data_EDA!L6942</f>
        <v>20.79999924</v>
      </c>
      <c r="G6941" s="8" t="n">
        <f aca="false">1_Data_EDA!M6942</f>
        <v>0.159999996</v>
      </c>
      <c r="H6941" s="6" t="n">
        <f aca="false">IF(1_Data_EDA!B6942="First Class",1,0)</f>
        <v>0</v>
      </c>
      <c r="I6941" s="6" t="n">
        <f aca="false">IF(1_Data_EDA!B6942="Second Class",1,0)</f>
        <v>0</v>
      </c>
      <c r="J6941" s="6" t="n">
        <f aca="false">IF(1_Data_EDA!B6942="Same Day",1,0)</f>
        <v>0</v>
      </c>
      <c r="K6941" s="6" t="n">
        <f aca="false">IF(1_Data_EDA!C6942="Corporate",1,0)</f>
        <v>0</v>
      </c>
      <c r="L6941" s="6" t="n">
        <f aca="false">IF(1_Data_EDA!C6942="Home Office",1,0)</f>
        <v>1</v>
      </c>
      <c r="M6941" s="6" t="n">
        <f aca="false">IF(1_Data_EDA!D6942="Europe",1,0)</f>
        <v>1</v>
      </c>
      <c r="N6941" s="6" t="n">
        <f aca="false">IF(1_Data_EDA!D6942="LATAM",1,0)</f>
        <v>0</v>
      </c>
      <c r="O6941" s="6" t="n">
        <f aca="false">IF(1_Data_EDA!D6942="Pacific Asia",1,0)</f>
        <v>0</v>
      </c>
      <c r="P6941" s="6" t="n">
        <f aca="false">IF(1_Data_EDA!D6942="USCA",1,0)</f>
        <v>0</v>
      </c>
      <c r="Q6941" s="6" t="n">
        <f aca="false">IF(C6941&gt;MEDIAN(C$5:C$8004),1,0)</f>
        <v>1</v>
      </c>
      <c r="R6941" s="6" t="n">
        <f aca="false">IF(D6941&gt;2,1,0)</f>
        <v>0</v>
      </c>
    </row>
    <row r="6942" customFormat="false" ht="15" hidden="false" customHeight="true" outlineLevel="0" collapsed="false">
      <c r="A6942" s="6" t="n">
        <f aca="false">1_Data_EDA!O6943</f>
        <v>1</v>
      </c>
      <c r="B6942" s="6" t="n">
        <f aca="false">1_Data_EDA!H6943</f>
        <v>1</v>
      </c>
      <c r="C6942" s="7" t="n">
        <f aca="false">1_Data_EDA!I6943</f>
        <v>49.97999954</v>
      </c>
      <c r="D6942" s="6" t="n">
        <f aca="false">1_Data_EDA!J6943</f>
        <v>5</v>
      </c>
      <c r="E6942" s="7" t="n">
        <f aca="false">1_Data_EDA!K6943</f>
        <v>249.8999939</v>
      </c>
      <c r="F6942" s="7" t="n">
        <f aca="false">1_Data_EDA!L6943</f>
        <v>7.5</v>
      </c>
      <c r="G6942" s="8" t="n">
        <f aca="false">1_Data_EDA!M6943</f>
        <v>0.029999999</v>
      </c>
      <c r="H6942" s="6" t="n">
        <f aca="false">IF(1_Data_EDA!B6943="First Class",1,0)</f>
        <v>1</v>
      </c>
      <c r="I6942" s="6" t="n">
        <f aca="false">IF(1_Data_EDA!B6943="Second Class",1,0)</f>
        <v>0</v>
      </c>
      <c r="J6942" s="6" t="n">
        <f aca="false">IF(1_Data_EDA!B6943="Same Day",1,0)</f>
        <v>0</v>
      </c>
      <c r="K6942" s="6" t="n">
        <f aca="false">IF(1_Data_EDA!C6943="Corporate",1,0)</f>
        <v>1</v>
      </c>
      <c r="L6942" s="6" t="n">
        <f aca="false">IF(1_Data_EDA!C6943="Home Office",1,0)</f>
        <v>0</v>
      </c>
      <c r="M6942" s="6" t="n">
        <f aca="false">IF(1_Data_EDA!D6943="Europe",1,0)</f>
        <v>0</v>
      </c>
      <c r="N6942" s="6" t="n">
        <f aca="false">IF(1_Data_EDA!D6943="LATAM",1,0)</f>
        <v>0</v>
      </c>
      <c r="O6942" s="6" t="n">
        <f aca="false">IF(1_Data_EDA!D6943="Pacific Asia",1,0)</f>
        <v>1</v>
      </c>
      <c r="P6942" s="6" t="n">
        <f aca="false">IF(1_Data_EDA!D6943="USCA",1,0)</f>
        <v>0</v>
      </c>
      <c r="Q6942" s="6" t="n">
        <f aca="false">IF(C6942&gt;MEDIAN(C$5:C$8004),1,0)</f>
        <v>0</v>
      </c>
      <c r="R6942" s="6" t="n">
        <f aca="false">IF(D6942&gt;2,1,0)</f>
        <v>1</v>
      </c>
    </row>
    <row r="6943" customFormat="false" ht="15" hidden="false" customHeight="true" outlineLevel="0" collapsed="false">
      <c r="A6943" s="6" t="n">
        <f aca="false">1_Data_EDA!O6944</f>
        <v>0</v>
      </c>
      <c r="B6943" s="6" t="n">
        <f aca="false">1_Data_EDA!H6944</f>
        <v>2</v>
      </c>
      <c r="C6943" s="7" t="n">
        <f aca="false">1_Data_EDA!I6944</f>
        <v>299.980011</v>
      </c>
      <c r="D6943" s="6" t="n">
        <f aca="false">1_Data_EDA!J6944</f>
        <v>1</v>
      </c>
      <c r="E6943" s="7" t="n">
        <f aca="false">1_Data_EDA!K6944</f>
        <v>299.980011</v>
      </c>
      <c r="F6943" s="7" t="n">
        <f aca="false">1_Data_EDA!L6944</f>
        <v>75</v>
      </c>
      <c r="G6943" s="8" t="n">
        <f aca="false">1_Data_EDA!M6944</f>
        <v>0.25</v>
      </c>
      <c r="H6943" s="6" t="n">
        <f aca="false">IF(1_Data_EDA!B6944="First Class",1,0)</f>
        <v>0</v>
      </c>
      <c r="I6943" s="6" t="n">
        <f aca="false">IF(1_Data_EDA!B6944="Second Class",1,0)</f>
        <v>1</v>
      </c>
      <c r="J6943" s="6" t="n">
        <f aca="false">IF(1_Data_EDA!B6944="Same Day",1,0)</f>
        <v>0</v>
      </c>
      <c r="K6943" s="6" t="n">
        <f aca="false">IF(1_Data_EDA!C6944="Corporate",1,0)</f>
        <v>0</v>
      </c>
      <c r="L6943" s="6" t="n">
        <f aca="false">IF(1_Data_EDA!C6944="Home Office",1,0)</f>
        <v>0</v>
      </c>
      <c r="M6943" s="6" t="n">
        <f aca="false">IF(1_Data_EDA!D6944="Europe",1,0)</f>
        <v>0</v>
      </c>
      <c r="N6943" s="6" t="n">
        <f aca="false">IF(1_Data_EDA!D6944="LATAM",1,0)</f>
        <v>1</v>
      </c>
      <c r="O6943" s="6" t="n">
        <f aca="false">IF(1_Data_EDA!D6944="Pacific Asia",1,0)</f>
        <v>0</v>
      </c>
      <c r="P6943" s="6" t="n">
        <f aca="false">IF(1_Data_EDA!D6944="USCA",1,0)</f>
        <v>0</v>
      </c>
      <c r="Q6943" s="6" t="n">
        <f aca="false">IF(C6943&gt;MEDIAN(C$5:C$8004),1,0)</f>
        <v>1</v>
      </c>
      <c r="R6943" s="6" t="n">
        <f aca="false">IF(D6943&gt;2,1,0)</f>
        <v>0</v>
      </c>
    </row>
    <row r="6944" customFormat="false" ht="15" hidden="false" customHeight="true" outlineLevel="0" collapsed="false">
      <c r="A6944" s="6" t="n">
        <f aca="false">1_Data_EDA!O6945</f>
        <v>0</v>
      </c>
      <c r="B6944" s="6" t="n">
        <f aca="false">1_Data_EDA!H6945</f>
        <v>4</v>
      </c>
      <c r="C6944" s="7" t="n">
        <f aca="false">1_Data_EDA!I6945</f>
        <v>50</v>
      </c>
      <c r="D6944" s="6" t="n">
        <f aca="false">1_Data_EDA!J6945</f>
        <v>3</v>
      </c>
      <c r="E6944" s="7" t="n">
        <f aca="false">1_Data_EDA!K6945</f>
        <v>150</v>
      </c>
      <c r="F6944" s="7" t="n">
        <f aca="false">1_Data_EDA!L6945</f>
        <v>27</v>
      </c>
      <c r="G6944" s="8" t="n">
        <f aca="false">1_Data_EDA!M6945</f>
        <v>0.180000007</v>
      </c>
      <c r="H6944" s="6" t="n">
        <f aca="false">IF(1_Data_EDA!B6945="First Class",1,0)</f>
        <v>0</v>
      </c>
      <c r="I6944" s="6" t="n">
        <f aca="false">IF(1_Data_EDA!B6945="Second Class",1,0)</f>
        <v>0</v>
      </c>
      <c r="J6944" s="6" t="n">
        <f aca="false">IF(1_Data_EDA!B6945="Same Day",1,0)</f>
        <v>0</v>
      </c>
      <c r="K6944" s="6" t="n">
        <f aca="false">IF(1_Data_EDA!C6945="Corporate",1,0)</f>
        <v>0</v>
      </c>
      <c r="L6944" s="6" t="n">
        <f aca="false">IF(1_Data_EDA!C6945="Home Office",1,0)</f>
        <v>0</v>
      </c>
      <c r="M6944" s="6" t="n">
        <f aca="false">IF(1_Data_EDA!D6945="Europe",1,0)</f>
        <v>0</v>
      </c>
      <c r="N6944" s="6" t="n">
        <f aca="false">IF(1_Data_EDA!D6945="LATAM",1,0)</f>
        <v>0</v>
      </c>
      <c r="O6944" s="6" t="n">
        <f aca="false">IF(1_Data_EDA!D6945="Pacific Asia",1,0)</f>
        <v>1</v>
      </c>
      <c r="P6944" s="6" t="n">
        <f aca="false">IF(1_Data_EDA!D6945="USCA",1,0)</f>
        <v>0</v>
      </c>
      <c r="Q6944" s="6" t="n">
        <f aca="false">IF(C6944&gt;MEDIAN(C$5:C$8004),1,0)</f>
        <v>0</v>
      </c>
      <c r="R6944" s="6" t="n">
        <f aca="false">IF(D6944&gt;2,1,0)</f>
        <v>1</v>
      </c>
    </row>
    <row r="6945" customFormat="false" ht="15" hidden="false" customHeight="true" outlineLevel="0" collapsed="false">
      <c r="A6945" s="6" t="n">
        <f aca="false">1_Data_EDA!O6946</f>
        <v>1</v>
      </c>
      <c r="B6945" s="6" t="n">
        <f aca="false">1_Data_EDA!H6946</f>
        <v>2</v>
      </c>
      <c r="C6945" s="7" t="n">
        <f aca="false">1_Data_EDA!I6946</f>
        <v>299.980011</v>
      </c>
      <c r="D6945" s="6" t="n">
        <f aca="false">1_Data_EDA!J6946</f>
        <v>1</v>
      </c>
      <c r="E6945" s="7" t="n">
        <f aca="false">1_Data_EDA!K6946</f>
        <v>299.980011</v>
      </c>
      <c r="F6945" s="7" t="n">
        <f aca="false">1_Data_EDA!L6946</f>
        <v>16.5</v>
      </c>
      <c r="G6945" s="8" t="n">
        <f aca="false">1_Data_EDA!M6946</f>
        <v>0.059999999</v>
      </c>
      <c r="H6945" s="6" t="n">
        <f aca="false">IF(1_Data_EDA!B6946="First Class",1,0)</f>
        <v>0</v>
      </c>
      <c r="I6945" s="6" t="n">
        <f aca="false">IF(1_Data_EDA!B6946="Second Class",1,0)</f>
        <v>1</v>
      </c>
      <c r="J6945" s="6" t="n">
        <f aca="false">IF(1_Data_EDA!B6946="Same Day",1,0)</f>
        <v>0</v>
      </c>
      <c r="K6945" s="6" t="n">
        <f aca="false">IF(1_Data_EDA!C6946="Corporate",1,0)</f>
        <v>0</v>
      </c>
      <c r="L6945" s="6" t="n">
        <f aca="false">IF(1_Data_EDA!C6946="Home Office",1,0)</f>
        <v>0</v>
      </c>
      <c r="M6945" s="6" t="n">
        <f aca="false">IF(1_Data_EDA!D6946="Europe",1,0)</f>
        <v>0</v>
      </c>
      <c r="N6945" s="6" t="n">
        <f aca="false">IF(1_Data_EDA!D6946="LATAM",1,0)</f>
        <v>1</v>
      </c>
      <c r="O6945" s="6" t="n">
        <f aca="false">IF(1_Data_EDA!D6946="Pacific Asia",1,0)</f>
        <v>0</v>
      </c>
      <c r="P6945" s="6" t="n">
        <f aca="false">IF(1_Data_EDA!D6946="USCA",1,0)</f>
        <v>0</v>
      </c>
      <c r="Q6945" s="6" t="n">
        <f aca="false">IF(C6945&gt;MEDIAN(C$5:C$8004),1,0)</f>
        <v>1</v>
      </c>
      <c r="R6945" s="6" t="n">
        <f aca="false">IF(D6945&gt;2,1,0)</f>
        <v>0</v>
      </c>
    </row>
    <row r="6946" customFormat="false" ht="15" hidden="false" customHeight="true" outlineLevel="0" collapsed="false">
      <c r="A6946" s="6" t="n">
        <f aca="false">1_Data_EDA!O6947</f>
        <v>1</v>
      </c>
      <c r="B6946" s="6" t="n">
        <f aca="false">1_Data_EDA!H6947</f>
        <v>2</v>
      </c>
      <c r="C6946" s="7" t="n">
        <f aca="false">1_Data_EDA!I6947</f>
        <v>39.99000168</v>
      </c>
      <c r="D6946" s="6" t="n">
        <f aca="false">1_Data_EDA!J6947</f>
        <v>3</v>
      </c>
      <c r="E6946" s="7" t="n">
        <f aca="false">1_Data_EDA!K6947</f>
        <v>119.9700012</v>
      </c>
      <c r="F6946" s="7" t="n">
        <f aca="false">1_Data_EDA!L6947</f>
        <v>10.80000019</v>
      </c>
      <c r="G6946" s="8" t="n">
        <f aca="false">1_Data_EDA!M6947</f>
        <v>0.090000004</v>
      </c>
      <c r="H6946" s="6" t="n">
        <f aca="false">IF(1_Data_EDA!B6947="First Class",1,0)</f>
        <v>0</v>
      </c>
      <c r="I6946" s="6" t="n">
        <f aca="false">IF(1_Data_EDA!B6947="Second Class",1,0)</f>
        <v>1</v>
      </c>
      <c r="J6946" s="6" t="n">
        <f aca="false">IF(1_Data_EDA!B6947="Same Day",1,0)</f>
        <v>0</v>
      </c>
      <c r="K6946" s="6" t="n">
        <f aca="false">IF(1_Data_EDA!C6947="Corporate",1,0)</f>
        <v>0</v>
      </c>
      <c r="L6946" s="6" t="n">
        <f aca="false">IF(1_Data_EDA!C6947="Home Office",1,0)</f>
        <v>1</v>
      </c>
      <c r="M6946" s="6" t="n">
        <f aca="false">IF(1_Data_EDA!D6947="Europe",1,0)</f>
        <v>0</v>
      </c>
      <c r="N6946" s="6" t="n">
        <f aca="false">IF(1_Data_EDA!D6947="LATAM",1,0)</f>
        <v>1</v>
      </c>
      <c r="O6946" s="6" t="n">
        <f aca="false">IF(1_Data_EDA!D6947="Pacific Asia",1,0)</f>
        <v>0</v>
      </c>
      <c r="P6946" s="6" t="n">
        <f aca="false">IF(1_Data_EDA!D6947="USCA",1,0)</f>
        <v>0</v>
      </c>
      <c r="Q6946" s="6" t="n">
        <f aca="false">IF(C6946&gt;MEDIAN(C$5:C$8004),1,0)</f>
        <v>0</v>
      </c>
      <c r="R6946" s="6" t="n">
        <f aca="false">IF(D6946&gt;2,1,0)</f>
        <v>1</v>
      </c>
    </row>
    <row r="6947" customFormat="false" ht="15" hidden="false" customHeight="true" outlineLevel="0" collapsed="false">
      <c r="A6947" s="6" t="n">
        <f aca="false">1_Data_EDA!O6948</f>
        <v>0</v>
      </c>
      <c r="B6947" s="6" t="n">
        <f aca="false">1_Data_EDA!H6948</f>
        <v>4</v>
      </c>
      <c r="C6947" s="7" t="n">
        <f aca="false">1_Data_EDA!I6948</f>
        <v>299.980011</v>
      </c>
      <c r="D6947" s="6" t="n">
        <f aca="false">1_Data_EDA!J6948</f>
        <v>1</v>
      </c>
      <c r="E6947" s="7" t="n">
        <f aca="false">1_Data_EDA!K6948</f>
        <v>299.980011</v>
      </c>
      <c r="F6947" s="7" t="n">
        <f aca="false">1_Data_EDA!L6948</f>
        <v>27</v>
      </c>
      <c r="G6947" s="8" t="n">
        <f aca="false">1_Data_EDA!M6948</f>
        <v>0.090000004</v>
      </c>
      <c r="H6947" s="6" t="n">
        <f aca="false">IF(1_Data_EDA!B6948="First Class",1,0)</f>
        <v>0</v>
      </c>
      <c r="I6947" s="6" t="n">
        <f aca="false">IF(1_Data_EDA!B6948="Second Class",1,0)</f>
        <v>0</v>
      </c>
      <c r="J6947" s="6" t="n">
        <f aca="false">IF(1_Data_EDA!B6948="Same Day",1,0)</f>
        <v>0</v>
      </c>
      <c r="K6947" s="6" t="n">
        <f aca="false">IF(1_Data_EDA!C6948="Corporate",1,0)</f>
        <v>1</v>
      </c>
      <c r="L6947" s="6" t="n">
        <f aca="false">IF(1_Data_EDA!C6948="Home Office",1,0)</f>
        <v>0</v>
      </c>
      <c r="M6947" s="6" t="n">
        <f aca="false">IF(1_Data_EDA!D6948="Europe",1,0)</f>
        <v>0</v>
      </c>
      <c r="N6947" s="6" t="n">
        <f aca="false">IF(1_Data_EDA!D6948="LATAM",1,0)</f>
        <v>1</v>
      </c>
      <c r="O6947" s="6" t="n">
        <f aca="false">IF(1_Data_EDA!D6948="Pacific Asia",1,0)</f>
        <v>0</v>
      </c>
      <c r="P6947" s="6" t="n">
        <f aca="false">IF(1_Data_EDA!D6948="USCA",1,0)</f>
        <v>0</v>
      </c>
      <c r="Q6947" s="6" t="n">
        <f aca="false">IF(C6947&gt;MEDIAN(C$5:C$8004),1,0)</f>
        <v>1</v>
      </c>
      <c r="R6947" s="6" t="n">
        <f aca="false">IF(D6947&gt;2,1,0)</f>
        <v>0</v>
      </c>
    </row>
    <row r="6948" customFormat="false" ht="15" hidden="false" customHeight="true" outlineLevel="0" collapsed="false">
      <c r="A6948" s="6" t="n">
        <f aca="false">1_Data_EDA!O6949</f>
        <v>1</v>
      </c>
      <c r="B6948" s="6" t="n">
        <f aca="false">1_Data_EDA!H6949</f>
        <v>4</v>
      </c>
      <c r="C6948" s="7" t="n">
        <f aca="false">1_Data_EDA!I6949</f>
        <v>49.97999954</v>
      </c>
      <c r="D6948" s="6" t="n">
        <f aca="false">1_Data_EDA!J6949</f>
        <v>5</v>
      </c>
      <c r="E6948" s="7" t="n">
        <f aca="false">1_Data_EDA!K6949</f>
        <v>249.8999939</v>
      </c>
      <c r="F6948" s="7" t="n">
        <f aca="false">1_Data_EDA!L6949</f>
        <v>13.73999977</v>
      </c>
      <c r="G6948" s="8" t="n">
        <f aca="false">1_Data_EDA!M6949</f>
        <v>0.059999999</v>
      </c>
      <c r="H6948" s="6" t="n">
        <f aca="false">IF(1_Data_EDA!B6949="First Class",1,0)</f>
        <v>0</v>
      </c>
      <c r="I6948" s="6" t="n">
        <f aca="false">IF(1_Data_EDA!B6949="Second Class",1,0)</f>
        <v>0</v>
      </c>
      <c r="J6948" s="6" t="n">
        <f aca="false">IF(1_Data_EDA!B6949="Same Day",1,0)</f>
        <v>0</v>
      </c>
      <c r="K6948" s="6" t="n">
        <f aca="false">IF(1_Data_EDA!C6949="Corporate",1,0)</f>
        <v>0</v>
      </c>
      <c r="L6948" s="6" t="n">
        <f aca="false">IF(1_Data_EDA!C6949="Home Office",1,0)</f>
        <v>0</v>
      </c>
      <c r="M6948" s="6" t="n">
        <f aca="false">IF(1_Data_EDA!D6949="Europe",1,0)</f>
        <v>0</v>
      </c>
      <c r="N6948" s="6" t="n">
        <f aca="false">IF(1_Data_EDA!D6949="LATAM",1,0)</f>
        <v>0</v>
      </c>
      <c r="O6948" s="6" t="n">
        <f aca="false">IF(1_Data_EDA!D6949="Pacific Asia",1,0)</f>
        <v>1</v>
      </c>
      <c r="P6948" s="6" t="n">
        <f aca="false">IF(1_Data_EDA!D6949="USCA",1,0)</f>
        <v>0</v>
      </c>
      <c r="Q6948" s="6" t="n">
        <f aca="false">IF(C6948&gt;MEDIAN(C$5:C$8004),1,0)</f>
        <v>0</v>
      </c>
      <c r="R6948" s="6" t="n">
        <f aca="false">IF(D6948&gt;2,1,0)</f>
        <v>1</v>
      </c>
    </row>
    <row r="6949" customFormat="false" ht="15" hidden="false" customHeight="true" outlineLevel="0" collapsed="false">
      <c r="A6949" s="6" t="n">
        <f aca="false">1_Data_EDA!O6950</f>
        <v>0</v>
      </c>
      <c r="B6949" s="6" t="n">
        <f aca="false">1_Data_EDA!H6950</f>
        <v>4</v>
      </c>
      <c r="C6949" s="7" t="n">
        <f aca="false">1_Data_EDA!I6950</f>
        <v>59.99000168</v>
      </c>
      <c r="D6949" s="6" t="n">
        <f aca="false">1_Data_EDA!J6950</f>
        <v>5</v>
      </c>
      <c r="E6949" s="7" t="n">
        <f aca="false">1_Data_EDA!K6950</f>
        <v>299.9500122</v>
      </c>
      <c r="F6949" s="7" t="n">
        <f aca="false">1_Data_EDA!L6950</f>
        <v>59.99000168</v>
      </c>
      <c r="G6949" s="8" t="n">
        <f aca="false">1_Data_EDA!M6950</f>
        <v>0.200000003</v>
      </c>
      <c r="H6949" s="6" t="n">
        <f aca="false">IF(1_Data_EDA!B6950="First Class",1,0)</f>
        <v>0</v>
      </c>
      <c r="I6949" s="6" t="n">
        <f aca="false">IF(1_Data_EDA!B6950="Second Class",1,0)</f>
        <v>0</v>
      </c>
      <c r="J6949" s="6" t="n">
        <f aca="false">IF(1_Data_EDA!B6950="Same Day",1,0)</f>
        <v>0</v>
      </c>
      <c r="K6949" s="6" t="n">
        <f aca="false">IF(1_Data_EDA!C6950="Corporate",1,0)</f>
        <v>0</v>
      </c>
      <c r="L6949" s="6" t="n">
        <f aca="false">IF(1_Data_EDA!C6950="Home Office",1,0)</f>
        <v>1</v>
      </c>
      <c r="M6949" s="6" t="n">
        <f aca="false">IF(1_Data_EDA!D6950="Europe",1,0)</f>
        <v>1</v>
      </c>
      <c r="N6949" s="6" t="n">
        <f aca="false">IF(1_Data_EDA!D6950="LATAM",1,0)</f>
        <v>0</v>
      </c>
      <c r="O6949" s="6" t="n">
        <f aca="false">IF(1_Data_EDA!D6950="Pacific Asia",1,0)</f>
        <v>0</v>
      </c>
      <c r="P6949" s="6" t="n">
        <f aca="false">IF(1_Data_EDA!D6950="USCA",1,0)</f>
        <v>0</v>
      </c>
      <c r="Q6949" s="6" t="n">
        <f aca="false">IF(C6949&gt;MEDIAN(C$5:C$8004),1,0)</f>
        <v>0</v>
      </c>
      <c r="R6949" s="6" t="n">
        <f aca="false">IF(D6949&gt;2,1,0)</f>
        <v>1</v>
      </c>
    </row>
    <row r="6950" customFormat="false" ht="15" hidden="false" customHeight="true" outlineLevel="0" collapsed="false">
      <c r="A6950" s="6" t="n">
        <f aca="false">1_Data_EDA!O6951</f>
        <v>1</v>
      </c>
      <c r="B6950" s="6" t="n">
        <f aca="false">1_Data_EDA!H6951</f>
        <v>2</v>
      </c>
      <c r="C6950" s="7" t="n">
        <f aca="false">1_Data_EDA!I6951</f>
        <v>49.97999954</v>
      </c>
      <c r="D6950" s="6" t="n">
        <f aca="false">1_Data_EDA!J6951</f>
        <v>5</v>
      </c>
      <c r="E6950" s="7" t="n">
        <f aca="false">1_Data_EDA!K6951</f>
        <v>249.8999939</v>
      </c>
      <c r="F6950" s="7" t="n">
        <f aca="false">1_Data_EDA!L6951</f>
        <v>10</v>
      </c>
      <c r="G6950" s="8" t="n">
        <f aca="false">1_Data_EDA!M6951</f>
        <v>0.039999999</v>
      </c>
      <c r="H6950" s="6" t="n">
        <f aca="false">IF(1_Data_EDA!B6951="First Class",1,0)</f>
        <v>0</v>
      </c>
      <c r="I6950" s="6" t="n">
        <f aca="false">IF(1_Data_EDA!B6951="Second Class",1,0)</f>
        <v>1</v>
      </c>
      <c r="J6950" s="6" t="n">
        <f aca="false">IF(1_Data_EDA!B6951="Same Day",1,0)</f>
        <v>0</v>
      </c>
      <c r="K6950" s="6" t="n">
        <f aca="false">IF(1_Data_EDA!C6951="Corporate",1,0)</f>
        <v>1</v>
      </c>
      <c r="L6950" s="6" t="n">
        <f aca="false">IF(1_Data_EDA!C6951="Home Office",1,0)</f>
        <v>0</v>
      </c>
      <c r="M6950" s="6" t="n">
        <f aca="false">IF(1_Data_EDA!D6951="Europe",1,0)</f>
        <v>0</v>
      </c>
      <c r="N6950" s="6" t="n">
        <f aca="false">IF(1_Data_EDA!D6951="LATAM",1,0)</f>
        <v>0</v>
      </c>
      <c r="O6950" s="6" t="n">
        <f aca="false">IF(1_Data_EDA!D6951="Pacific Asia",1,0)</f>
        <v>0</v>
      </c>
      <c r="P6950" s="6" t="n">
        <f aca="false">IF(1_Data_EDA!D6951="USCA",1,0)</f>
        <v>1</v>
      </c>
      <c r="Q6950" s="6" t="n">
        <f aca="false">IF(C6950&gt;MEDIAN(C$5:C$8004),1,0)</f>
        <v>0</v>
      </c>
      <c r="R6950" s="6" t="n">
        <f aca="false">IF(D6950&gt;2,1,0)</f>
        <v>1</v>
      </c>
    </row>
    <row r="6951" customFormat="false" ht="15" hidden="false" customHeight="true" outlineLevel="0" collapsed="false">
      <c r="A6951" s="6" t="n">
        <f aca="false">1_Data_EDA!O6952</f>
        <v>0</v>
      </c>
      <c r="B6951" s="6" t="n">
        <f aca="false">1_Data_EDA!H6952</f>
        <v>4</v>
      </c>
      <c r="C6951" s="7" t="n">
        <f aca="false">1_Data_EDA!I6952</f>
        <v>39.99000168</v>
      </c>
      <c r="D6951" s="6" t="n">
        <f aca="false">1_Data_EDA!J6952</f>
        <v>3</v>
      </c>
      <c r="E6951" s="7" t="n">
        <f aca="false">1_Data_EDA!K6952</f>
        <v>119.9700012</v>
      </c>
      <c r="F6951" s="7" t="n">
        <f aca="false">1_Data_EDA!L6952</f>
        <v>3.599999905</v>
      </c>
      <c r="G6951" s="8" t="n">
        <f aca="false">1_Data_EDA!M6952</f>
        <v>0.029999999</v>
      </c>
      <c r="H6951" s="6" t="n">
        <f aca="false">IF(1_Data_EDA!B6952="First Class",1,0)</f>
        <v>0</v>
      </c>
      <c r="I6951" s="6" t="n">
        <f aca="false">IF(1_Data_EDA!B6952="Second Class",1,0)</f>
        <v>0</v>
      </c>
      <c r="J6951" s="6" t="n">
        <f aca="false">IF(1_Data_EDA!B6952="Same Day",1,0)</f>
        <v>0</v>
      </c>
      <c r="K6951" s="6" t="n">
        <f aca="false">IF(1_Data_EDA!C6952="Corporate",1,0)</f>
        <v>0</v>
      </c>
      <c r="L6951" s="6" t="n">
        <f aca="false">IF(1_Data_EDA!C6952="Home Office",1,0)</f>
        <v>0</v>
      </c>
      <c r="M6951" s="6" t="n">
        <f aca="false">IF(1_Data_EDA!D6952="Europe",1,0)</f>
        <v>0</v>
      </c>
      <c r="N6951" s="6" t="n">
        <f aca="false">IF(1_Data_EDA!D6952="LATAM",1,0)</f>
        <v>0</v>
      </c>
      <c r="O6951" s="6" t="n">
        <f aca="false">IF(1_Data_EDA!D6952="Pacific Asia",1,0)</f>
        <v>0</v>
      </c>
      <c r="P6951" s="6" t="n">
        <f aca="false">IF(1_Data_EDA!D6952="USCA",1,0)</f>
        <v>1</v>
      </c>
      <c r="Q6951" s="6" t="n">
        <f aca="false">IF(C6951&gt;MEDIAN(C$5:C$8004),1,0)</f>
        <v>0</v>
      </c>
      <c r="R6951" s="6" t="n">
        <f aca="false">IF(D6951&gt;2,1,0)</f>
        <v>1</v>
      </c>
    </row>
    <row r="6952" customFormat="false" ht="15" hidden="false" customHeight="true" outlineLevel="0" collapsed="false">
      <c r="A6952" s="6" t="n">
        <f aca="false">1_Data_EDA!O6953</f>
        <v>1</v>
      </c>
      <c r="B6952" s="6" t="n">
        <f aca="false">1_Data_EDA!H6953</f>
        <v>4</v>
      </c>
      <c r="C6952" s="7" t="n">
        <f aca="false">1_Data_EDA!I6953</f>
        <v>129.9900055</v>
      </c>
      <c r="D6952" s="6" t="n">
        <f aca="false">1_Data_EDA!J6953</f>
        <v>1</v>
      </c>
      <c r="E6952" s="7" t="n">
        <f aca="false">1_Data_EDA!K6953</f>
        <v>129.9900055</v>
      </c>
      <c r="F6952" s="7" t="n">
        <f aca="false">1_Data_EDA!L6953</f>
        <v>13</v>
      </c>
      <c r="G6952" s="8" t="n">
        <f aca="false">1_Data_EDA!M6953</f>
        <v>0.100000001</v>
      </c>
      <c r="H6952" s="6" t="n">
        <f aca="false">IF(1_Data_EDA!B6953="First Class",1,0)</f>
        <v>0</v>
      </c>
      <c r="I6952" s="6" t="n">
        <f aca="false">IF(1_Data_EDA!B6953="Second Class",1,0)</f>
        <v>0</v>
      </c>
      <c r="J6952" s="6" t="n">
        <f aca="false">IF(1_Data_EDA!B6953="Same Day",1,0)</f>
        <v>0</v>
      </c>
      <c r="K6952" s="6" t="n">
        <f aca="false">IF(1_Data_EDA!C6953="Corporate",1,0)</f>
        <v>0</v>
      </c>
      <c r="L6952" s="6" t="n">
        <f aca="false">IF(1_Data_EDA!C6953="Home Office",1,0)</f>
        <v>0</v>
      </c>
      <c r="M6952" s="6" t="n">
        <f aca="false">IF(1_Data_EDA!D6953="Europe",1,0)</f>
        <v>1</v>
      </c>
      <c r="N6952" s="6" t="n">
        <f aca="false">IF(1_Data_EDA!D6953="LATAM",1,0)</f>
        <v>0</v>
      </c>
      <c r="O6952" s="6" t="n">
        <f aca="false">IF(1_Data_EDA!D6953="Pacific Asia",1,0)</f>
        <v>0</v>
      </c>
      <c r="P6952" s="6" t="n">
        <f aca="false">IF(1_Data_EDA!D6953="USCA",1,0)</f>
        <v>0</v>
      </c>
      <c r="Q6952" s="6" t="n">
        <f aca="false">IF(C6952&gt;MEDIAN(C$5:C$8004),1,0)</f>
        <v>1</v>
      </c>
      <c r="R6952" s="6" t="n">
        <f aca="false">IF(D6952&gt;2,1,0)</f>
        <v>0</v>
      </c>
    </row>
    <row r="6953" customFormat="false" ht="15" hidden="false" customHeight="true" outlineLevel="0" collapsed="false">
      <c r="A6953" s="6" t="n">
        <f aca="false">1_Data_EDA!O6954</f>
        <v>1</v>
      </c>
      <c r="B6953" s="6" t="n">
        <f aca="false">1_Data_EDA!H6954</f>
        <v>4</v>
      </c>
      <c r="C6953" s="7" t="n">
        <f aca="false">1_Data_EDA!I6954</f>
        <v>119.9899979</v>
      </c>
      <c r="D6953" s="6" t="n">
        <f aca="false">1_Data_EDA!J6954</f>
        <v>1</v>
      </c>
      <c r="E6953" s="7" t="n">
        <f aca="false">1_Data_EDA!K6954</f>
        <v>119.9899979</v>
      </c>
      <c r="F6953" s="7" t="n">
        <f aca="false">1_Data_EDA!L6954</f>
        <v>10.80000019</v>
      </c>
      <c r="G6953" s="8" t="n">
        <f aca="false">1_Data_EDA!M6954</f>
        <v>0.090000004</v>
      </c>
      <c r="H6953" s="6" t="n">
        <f aca="false">IF(1_Data_EDA!B6954="First Class",1,0)</f>
        <v>0</v>
      </c>
      <c r="I6953" s="6" t="n">
        <f aca="false">IF(1_Data_EDA!B6954="Second Class",1,0)</f>
        <v>0</v>
      </c>
      <c r="J6953" s="6" t="n">
        <f aca="false">IF(1_Data_EDA!B6954="Same Day",1,0)</f>
        <v>0</v>
      </c>
      <c r="K6953" s="6" t="n">
        <f aca="false">IF(1_Data_EDA!C6954="Corporate",1,0)</f>
        <v>0</v>
      </c>
      <c r="L6953" s="6" t="n">
        <f aca="false">IF(1_Data_EDA!C6954="Home Office",1,0)</f>
        <v>0</v>
      </c>
      <c r="M6953" s="6" t="n">
        <f aca="false">IF(1_Data_EDA!D6954="Europe",1,0)</f>
        <v>1</v>
      </c>
      <c r="N6953" s="6" t="n">
        <f aca="false">IF(1_Data_EDA!D6954="LATAM",1,0)</f>
        <v>0</v>
      </c>
      <c r="O6953" s="6" t="n">
        <f aca="false">IF(1_Data_EDA!D6954="Pacific Asia",1,0)</f>
        <v>0</v>
      </c>
      <c r="P6953" s="6" t="n">
        <f aca="false">IF(1_Data_EDA!D6954="USCA",1,0)</f>
        <v>0</v>
      </c>
      <c r="Q6953" s="6" t="n">
        <f aca="false">IF(C6953&gt;MEDIAN(C$5:C$8004),1,0)</f>
        <v>1</v>
      </c>
      <c r="R6953" s="6" t="n">
        <f aca="false">IF(D6953&gt;2,1,0)</f>
        <v>0</v>
      </c>
    </row>
    <row r="6954" customFormat="false" ht="15" hidden="false" customHeight="true" outlineLevel="0" collapsed="false">
      <c r="A6954" s="6" t="n">
        <f aca="false">1_Data_EDA!O6955</f>
        <v>0</v>
      </c>
      <c r="B6954" s="6" t="n">
        <f aca="false">1_Data_EDA!H6955</f>
        <v>4</v>
      </c>
      <c r="C6954" s="7" t="n">
        <f aca="false">1_Data_EDA!I6955</f>
        <v>399.980011</v>
      </c>
      <c r="D6954" s="6" t="n">
        <f aca="false">1_Data_EDA!J6955</f>
        <v>1</v>
      </c>
      <c r="E6954" s="7" t="n">
        <f aca="false">1_Data_EDA!K6955</f>
        <v>399.980011</v>
      </c>
      <c r="F6954" s="7" t="n">
        <f aca="false">1_Data_EDA!L6955</f>
        <v>60</v>
      </c>
      <c r="G6954" s="8" t="n">
        <f aca="false">1_Data_EDA!M6955</f>
        <v>0.150000006</v>
      </c>
      <c r="H6954" s="6" t="n">
        <f aca="false">IF(1_Data_EDA!B6955="First Class",1,0)</f>
        <v>0</v>
      </c>
      <c r="I6954" s="6" t="n">
        <f aca="false">IF(1_Data_EDA!B6955="Second Class",1,0)</f>
        <v>0</v>
      </c>
      <c r="J6954" s="6" t="n">
        <f aca="false">IF(1_Data_EDA!B6955="Same Day",1,0)</f>
        <v>0</v>
      </c>
      <c r="K6954" s="6" t="n">
        <f aca="false">IF(1_Data_EDA!C6955="Corporate",1,0)</f>
        <v>0</v>
      </c>
      <c r="L6954" s="6" t="n">
        <f aca="false">IF(1_Data_EDA!C6955="Home Office",1,0)</f>
        <v>0</v>
      </c>
      <c r="M6954" s="6" t="n">
        <f aca="false">IF(1_Data_EDA!D6955="Europe",1,0)</f>
        <v>0</v>
      </c>
      <c r="N6954" s="6" t="n">
        <f aca="false">IF(1_Data_EDA!D6955="LATAM",1,0)</f>
        <v>0</v>
      </c>
      <c r="O6954" s="6" t="n">
        <f aca="false">IF(1_Data_EDA!D6955="Pacific Asia",1,0)</f>
        <v>1</v>
      </c>
      <c r="P6954" s="6" t="n">
        <f aca="false">IF(1_Data_EDA!D6955="USCA",1,0)</f>
        <v>0</v>
      </c>
      <c r="Q6954" s="6" t="n">
        <f aca="false">IF(C6954&gt;MEDIAN(C$5:C$8004),1,0)</f>
        <v>1</v>
      </c>
      <c r="R6954" s="6" t="n">
        <f aca="false">IF(D6954&gt;2,1,0)</f>
        <v>0</v>
      </c>
    </row>
    <row r="6955" customFormat="false" ht="15" hidden="false" customHeight="true" outlineLevel="0" collapsed="false">
      <c r="A6955" s="6" t="n">
        <f aca="false">1_Data_EDA!O6956</f>
        <v>0</v>
      </c>
      <c r="B6955" s="6" t="n">
        <f aca="false">1_Data_EDA!H6956</f>
        <v>4</v>
      </c>
      <c r="C6955" s="7" t="n">
        <f aca="false">1_Data_EDA!I6956</f>
        <v>59.99000168</v>
      </c>
      <c r="D6955" s="6" t="n">
        <f aca="false">1_Data_EDA!J6956</f>
        <v>2</v>
      </c>
      <c r="E6955" s="7" t="n">
        <f aca="false">1_Data_EDA!K6956</f>
        <v>119.9800034</v>
      </c>
      <c r="F6955" s="7" t="n">
        <f aca="false">1_Data_EDA!L6956</f>
        <v>3.599999905</v>
      </c>
      <c r="G6955" s="8" t="n">
        <f aca="false">1_Data_EDA!M6956</f>
        <v>0.029999999</v>
      </c>
      <c r="H6955" s="6" t="n">
        <f aca="false">IF(1_Data_EDA!B6956="First Class",1,0)</f>
        <v>0</v>
      </c>
      <c r="I6955" s="6" t="n">
        <f aca="false">IF(1_Data_EDA!B6956="Second Class",1,0)</f>
        <v>0</v>
      </c>
      <c r="J6955" s="6" t="n">
        <f aca="false">IF(1_Data_EDA!B6956="Same Day",1,0)</f>
        <v>0</v>
      </c>
      <c r="K6955" s="6" t="n">
        <f aca="false">IF(1_Data_EDA!C6956="Corporate",1,0)</f>
        <v>0</v>
      </c>
      <c r="L6955" s="6" t="n">
        <f aca="false">IF(1_Data_EDA!C6956="Home Office",1,0)</f>
        <v>0</v>
      </c>
      <c r="M6955" s="6" t="n">
        <f aca="false">IF(1_Data_EDA!D6956="Europe",1,0)</f>
        <v>0</v>
      </c>
      <c r="N6955" s="6" t="n">
        <f aca="false">IF(1_Data_EDA!D6956="LATAM",1,0)</f>
        <v>1</v>
      </c>
      <c r="O6955" s="6" t="n">
        <f aca="false">IF(1_Data_EDA!D6956="Pacific Asia",1,0)</f>
        <v>0</v>
      </c>
      <c r="P6955" s="6" t="n">
        <f aca="false">IF(1_Data_EDA!D6956="USCA",1,0)</f>
        <v>0</v>
      </c>
      <c r="Q6955" s="6" t="n">
        <f aca="false">IF(C6955&gt;MEDIAN(C$5:C$8004),1,0)</f>
        <v>0</v>
      </c>
      <c r="R6955" s="6" t="n">
        <f aca="false">IF(D6955&gt;2,1,0)</f>
        <v>0</v>
      </c>
    </row>
    <row r="6956" customFormat="false" ht="15" hidden="false" customHeight="true" outlineLevel="0" collapsed="false">
      <c r="A6956" s="6" t="n">
        <f aca="false">1_Data_EDA!O6957</f>
        <v>0</v>
      </c>
      <c r="B6956" s="6" t="n">
        <f aca="false">1_Data_EDA!H6957</f>
        <v>4</v>
      </c>
      <c r="C6956" s="7" t="n">
        <f aca="false">1_Data_EDA!I6957</f>
        <v>39.99000168</v>
      </c>
      <c r="D6956" s="6" t="n">
        <f aca="false">1_Data_EDA!J6957</f>
        <v>3</v>
      </c>
      <c r="E6956" s="7" t="n">
        <f aca="false">1_Data_EDA!K6957</f>
        <v>119.9700012</v>
      </c>
      <c r="F6956" s="7" t="n">
        <f aca="false">1_Data_EDA!L6957</f>
        <v>2.400000095</v>
      </c>
      <c r="G6956" s="8" t="n">
        <f aca="false">1_Data_EDA!M6957</f>
        <v>0.02</v>
      </c>
      <c r="H6956" s="6" t="n">
        <f aca="false">IF(1_Data_EDA!B6957="First Class",1,0)</f>
        <v>0</v>
      </c>
      <c r="I6956" s="6" t="n">
        <f aca="false">IF(1_Data_EDA!B6957="Second Class",1,0)</f>
        <v>0</v>
      </c>
      <c r="J6956" s="6" t="n">
        <f aca="false">IF(1_Data_EDA!B6957="Same Day",1,0)</f>
        <v>0</v>
      </c>
      <c r="K6956" s="6" t="n">
        <f aca="false">IF(1_Data_EDA!C6957="Corporate",1,0)</f>
        <v>0</v>
      </c>
      <c r="L6956" s="6" t="n">
        <f aca="false">IF(1_Data_EDA!C6957="Home Office",1,0)</f>
        <v>0</v>
      </c>
      <c r="M6956" s="6" t="n">
        <f aca="false">IF(1_Data_EDA!D6957="Europe",1,0)</f>
        <v>0</v>
      </c>
      <c r="N6956" s="6" t="n">
        <f aca="false">IF(1_Data_EDA!D6957="LATAM",1,0)</f>
        <v>0</v>
      </c>
      <c r="O6956" s="6" t="n">
        <f aca="false">IF(1_Data_EDA!D6957="Pacific Asia",1,0)</f>
        <v>0</v>
      </c>
      <c r="P6956" s="6" t="n">
        <f aca="false">IF(1_Data_EDA!D6957="USCA",1,0)</f>
        <v>1</v>
      </c>
      <c r="Q6956" s="6" t="n">
        <f aca="false">IF(C6956&gt;MEDIAN(C$5:C$8004),1,0)</f>
        <v>0</v>
      </c>
      <c r="R6956" s="6" t="n">
        <f aca="false">IF(D6956&gt;2,1,0)</f>
        <v>1</v>
      </c>
    </row>
    <row r="6957" customFormat="false" ht="15" hidden="false" customHeight="true" outlineLevel="0" collapsed="false">
      <c r="A6957" s="6" t="n">
        <f aca="false">1_Data_EDA!O6958</f>
        <v>1</v>
      </c>
      <c r="B6957" s="6" t="n">
        <f aca="false">1_Data_EDA!H6958</f>
        <v>1</v>
      </c>
      <c r="C6957" s="7" t="n">
        <f aca="false">1_Data_EDA!I6958</f>
        <v>399.980011</v>
      </c>
      <c r="D6957" s="6" t="n">
        <f aca="false">1_Data_EDA!J6958</f>
        <v>1</v>
      </c>
      <c r="E6957" s="7" t="n">
        <f aca="false">1_Data_EDA!K6958</f>
        <v>399.980011</v>
      </c>
      <c r="F6957" s="7" t="n">
        <f aca="false">1_Data_EDA!L6958</f>
        <v>28</v>
      </c>
      <c r="G6957" s="8" t="n">
        <f aca="false">1_Data_EDA!M6958</f>
        <v>0.07</v>
      </c>
      <c r="H6957" s="6" t="n">
        <f aca="false">IF(1_Data_EDA!B6958="First Class",1,0)</f>
        <v>1</v>
      </c>
      <c r="I6957" s="6" t="n">
        <f aca="false">IF(1_Data_EDA!B6958="Second Class",1,0)</f>
        <v>0</v>
      </c>
      <c r="J6957" s="6" t="n">
        <f aca="false">IF(1_Data_EDA!B6958="Same Day",1,0)</f>
        <v>0</v>
      </c>
      <c r="K6957" s="6" t="n">
        <f aca="false">IF(1_Data_EDA!C6958="Corporate",1,0)</f>
        <v>1</v>
      </c>
      <c r="L6957" s="6" t="n">
        <f aca="false">IF(1_Data_EDA!C6958="Home Office",1,0)</f>
        <v>0</v>
      </c>
      <c r="M6957" s="6" t="n">
        <f aca="false">IF(1_Data_EDA!D6958="Europe",1,0)</f>
        <v>0</v>
      </c>
      <c r="N6957" s="6" t="n">
        <f aca="false">IF(1_Data_EDA!D6958="LATAM",1,0)</f>
        <v>1</v>
      </c>
      <c r="O6957" s="6" t="n">
        <f aca="false">IF(1_Data_EDA!D6958="Pacific Asia",1,0)</f>
        <v>0</v>
      </c>
      <c r="P6957" s="6" t="n">
        <f aca="false">IF(1_Data_EDA!D6958="USCA",1,0)</f>
        <v>0</v>
      </c>
      <c r="Q6957" s="6" t="n">
        <f aca="false">IF(C6957&gt;MEDIAN(C$5:C$8004),1,0)</f>
        <v>1</v>
      </c>
      <c r="R6957" s="6" t="n">
        <f aca="false">IF(D6957&gt;2,1,0)</f>
        <v>0</v>
      </c>
    </row>
    <row r="6958" customFormat="false" ht="15" hidden="false" customHeight="true" outlineLevel="0" collapsed="false">
      <c r="A6958" s="6" t="n">
        <f aca="false">1_Data_EDA!O6959</f>
        <v>0</v>
      </c>
      <c r="B6958" s="6" t="n">
        <f aca="false">1_Data_EDA!H6959</f>
        <v>4</v>
      </c>
      <c r="C6958" s="7" t="n">
        <f aca="false">1_Data_EDA!I6959</f>
        <v>39.99000168</v>
      </c>
      <c r="D6958" s="6" t="n">
        <f aca="false">1_Data_EDA!J6959</f>
        <v>1</v>
      </c>
      <c r="E6958" s="7" t="n">
        <f aca="false">1_Data_EDA!K6959</f>
        <v>39.99000168</v>
      </c>
      <c r="F6958" s="7" t="n">
        <f aca="false">1_Data_EDA!L6959</f>
        <v>4.800000191</v>
      </c>
      <c r="G6958" s="8" t="n">
        <f aca="false">1_Data_EDA!M6959</f>
        <v>0.119999997</v>
      </c>
      <c r="H6958" s="6" t="n">
        <f aca="false">IF(1_Data_EDA!B6959="First Class",1,0)</f>
        <v>0</v>
      </c>
      <c r="I6958" s="6" t="n">
        <f aca="false">IF(1_Data_EDA!B6959="Second Class",1,0)</f>
        <v>0</v>
      </c>
      <c r="J6958" s="6" t="n">
        <f aca="false">IF(1_Data_EDA!B6959="Same Day",1,0)</f>
        <v>0</v>
      </c>
      <c r="K6958" s="6" t="n">
        <f aca="false">IF(1_Data_EDA!C6959="Corporate",1,0)</f>
        <v>0</v>
      </c>
      <c r="L6958" s="6" t="n">
        <f aca="false">IF(1_Data_EDA!C6959="Home Office",1,0)</f>
        <v>0</v>
      </c>
      <c r="M6958" s="6" t="n">
        <f aca="false">IF(1_Data_EDA!D6959="Europe",1,0)</f>
        <v>1</v>
      </c>
      <c r="N6958" s="6" t="n">
        <f aca="false">IF(1_Data_EDA!D6959="LATAM",1,0)</f>
        <v>0</v>
      </c>
      <c r="O6958" s="6" t="n">
        <f aca="false">IF(1_Data_EDA!D6959="Pacific Asia",1,0)</f>
        <v>0</v>
      </c>
      <c r="P6958" s="6" t="n">
        <f aca="false">IF(1_Data_EDA!D6959="USCA",1,0)</f>
        <v>0</v>
      </c>
      <c r="Q6958" s="6" t="n">
        <f aca="false">IF(C6958&gt;MEDIAN(C$5:C$8004),1,0)</f>
        <v>0</v>
      </c>
      <c r="R6958" s="6" t="n">
        <f aca="false">IF(D6958&gt;2,1,0)</f>
        <v>0</v>
      </c>
    </row>
    <row r="6959" customFormat="false" ht="15" hidden="false" customHeight="true" outlineLevel="0" collapsed="false">
      <c r="A6959" s="6" t="n">
        <f aca="false">1_Data_EDA!O6960</f>
        <v>1</v>
      </c>
      <c r="B6959" s="6" t="n">
        <f aca="false">1_Data_EDA!H6960</f>
        <v>4</v>
      </c>
      <c r="C6959" s="7" t="n">
        <f aca="false">1_Data_EDA!I6960</f>
        <v>49.97999954</v>
      </c>
      <c r="D6959" s="6" t="n">
        <f aca="false">1_Data_EDA!J6960</f>
        <v>3</v>
      </c>
      <c r="E6959" s="7" t="n">
        <f aca="false">1_Data_EDA!K6960</f>
        <v>149.9400024</v>
      </c>
      <c r="F6959" s="7" t="n">
        <f aca="false">1_Data_EDA!L6960</f>
        <v>0</v>
      </c>
      <c r="G6959" s="8" t="n">
        <f aca="false">1_Data_EDA!M6960</f>
        <v>0</v>
      </c>
      <c r="H6959" s="6" t="n">
        <f aca="false">IF(1_Data_EDA!B6960="First Class",1,0)</f>
        <v>0</v>
      </c>
      <c r="I6959" s="6" t="n">
        <f aca="false">IF(1_Data_EDA!B6960="Second Class",1,0)</f>
        <v>0</v>
      </c>
      <c r="J6959" s="6" t="n">
        <f aca="false">IF(1_Data_EDA!B6960="Same Day",1,0)</f>
        <v>0</v>
      </c>
      <c r="K6959" s="6" t="n">
        <f aca="false">IF(1_Data_EDA!C6960="Corporate",1,0)</f>
        <v>1</v>
      </c>
      <c r="L6959" s="6" t="n">
        <f aca="false">IF(1_Data_EDA!C6960="Home Office",1,0)</f>
        <v>0</v>
      </c>
      <c r="M6959" s="6" t="n">
        <f aca="false">IF(1_Data_EDA!D6960="Europe",1,0)</f>
        <v>0</v>
      </c>
      <c r="N6959" s="6" t="n">
        <f aca="false">IF(1_Data_EDA!D6960="LATAM",1,0)</f>
        <v>1</v>
      </c>
      <c r="O6959" s="6" t="n">
        <f aca="false">IF(1_Data_EDA!D6960="Pacific Asia",1,0)</f>
        <v>0</v>
      </c>
      <c r="P6959" s="6" t="n">
        <f aca="false">IF(1_Data_EDA!D6960="USCA",1,0)</f>
        <v>0</v>
      </c>
      <c r="Q6959" s="6" t="n">
        <f aca="false">IF(C6959&gt;MEDIAN(C$5:C$8004),1,0)</f>
        <v>0</v>
      </c>
      <c r="R6959" s="6" t="n">
        <f aca="false">IF(D6959&gt;2,1,0)</f>
        <v>1</v>
      </c>
    </row>
    <row r="6960" customFormat="false" ht="15" hidden="false" customHeight="true" outlineLevel="0" collapsed="false">
      <c r="A6960" s="6" t="n">
        <f aca="false">1_Data_EDA!O6961</f>
        <v>1</v>
      </c>
      <c r="B6960" s="6" t="n">
        <f aca="false">1_Data_EDA!H6961</f>
        <v>4</v>
      </c>
      <c r="C6960" s="7" t="n">
        <f aca="false">1_Data_EDA!I6961</f>
        <v>31.98999977</v>
      </c>
      <c r="D6960" s="6" t="n">
        <f aca="false">1_Data_EDA!J6961</f>
        <v>3</v>
      </c>
      <c r="E6960" s="7" t="n">
        <f aca="false">1_Data_EDA!K6961</f>
        <v>95.97000122</v>
      </c>
      <c r="F6960" s="7" t="n">
        <f aca="false">1_Data_EDA!L6961</f>
        <v>16.30999947</v>
      </c>
      <c r="G6960" s="8" t="n">
        <f aca="false">1_Data_EDA!M6961</f>
        <v>0.170000002</v>
      </c>
      <c r="H6960" s="6" t="n">
        <f aca="false">IF(1_Data_EDA!B6961="First Class",1,0)</f>
        <v>0</v>
      </c>
      <c r="I6960" s="6" t="n">
        <f aca="false">IF(1_Data_EDA!B6961="Second Class",1,0)</f>
        <v>0</v>
      </c>
      <c r="J6960" s="6" t="n">
        <f aca="false">IF(1_Data_EDA!B6961="Same Day",1,0)</f>
        <v>0</v>
      </c>
      <c r="K6960" s="6" t="n">
        <f aca="false">IF(1_Data_EDA!C6961="Corporate",1,0)</f>
        <v>0</v>
      </c>
      <c r="L6960" s="6" t="n">
        <f aca="false">IF(1_Data_EDA!C6961="Home Office",1,0)</f>
        <v>1</v>
      </c>
      <c r="M6960" s="6" t="n">
        <f aca="false">IF(1_Data_EDA!D6961="Europe",1,0)</f>
        <v>1</v>
      </c>
      <c r="N6960" s="6" t="n">
        <f aca="false">IF(1_Data_EDA!D6961="LATAM",1,0)</f>
        <v>0</v>
      </c>
      <c r="O6960" s="6" t="n">
        <f aca="false">IF(1_Data_EDA!D6961="Pacific Asia",1,0)</f>
        <v>0</v>
      </c>
      <c r="P6960" s="6" t="n">
        <f aca="false">IF(1_Data_EDA!D6961="USCA",1,0)</f>
        <v>0</v>
      </c>
      <c r="Q6960" s="6" t="n">
        <f aca="false">IF(C6960&gt;MEDIAN(C$5:C$8004),1,0)</f>
        <v>0</v>
      </c>
      <c r="R6960" s="6" t="n">
        <f aca="false">IF(D6960&gt;2,1,0)</f>
        <v>1</v>
      </c>
    </row>
    <row r="6961" customFormat="false" ht="15" hidden="false" customHeight="true" outlineLevel="0" collapsed="false">
      <c r="A6961" s="6" t="n">
        <f aca="false">1_Data_EDA!O6962</f>
        <v>0</v>
      </c>
      <c r="B6961" s="6" t="n">
        <f aca="false">1_Data_EDA!H6962</f>
        <v>4</v>
      </c>
      <c r="C6961" s="7" t="n">
        <f aca="false">1_Data_EDA!I6962</f>
        <v>299.980011</v>
      </c>
      <c r="D6961" s="6" t="n">
        <f aca="false">1_Data_EDA!J6962</f>
        <v>1</v>
      </c>
      <c r="E6961" s="7" t="n">
        <f aca="false">1_Data_EDA!K6962</f>
        <v>299.980011</v>
      </c>
      <c r="F6961" s="7" t="n">
        <f aca="false">1_Data_EDA!L6962</f>
        <v>27</v>
      </c>
      <c r="G6961" s="8" t="n">
        <f aca="false">1_Data_EDA!M6962</f>
        <v>0.090000004</v>
      </c>
      <c r="H6961" s="6" t="n">
        <f aca="false">IF(1_Data_EDA!B6962="First Class",1,0)</f>
        <v>0</v>
      </c>
      <c r="I6961" s="6" t="n">
        <f aca="false">IF(1_Data_EDA!B6962="Second Class",1,0)</f>
        <v>0</v>
      </c>
      <c r="J6961" s="6" t="n">
        <f aca="false">IF(1_Data_EDA!B6962="Same Day",1,0)</f>
        <v>0</v>
      </c>
      <c r="K6961" s="6" t="n">
        <f aca="false">IF(1_Data_EDA!C6962="Corporate",1,0)</f>
        <v>0</v>
      </c>
      <c r="L6961" s="6" t="n">
        <f aca="false">IF(1_Data_EDA!C6962="Home Office",1,0)</f>
        <v>0</v>
      </c>
      <c r="M6961" s="6" t="n">
        <f aca="false">IF(1_Data_EDA!D6962="Europe",1,0)</f>
        <v>1</v>
      </c>
      <c r="N6961" s="6" t="n">
        <f aca="false">IF(1_Data_EDA!D6962="LATAM",1,0)</f>
        <v>0</v>
      </c>
      <c r="O6961" s="6" t="n">
        <f aca="false">IF(1_Data_EDA!D6962="Pacific Asia",1,0)</f>
        <v>0</v>
      </c>
      <c r="P6961" s="6" t="n">
        <f aca="false">IF(1_Data_EDA!D6962="USCA",1,0)</f>
        <v>0</v>
      </c>
      <c r="Q6961" s="6" t="n">
        <f aca="false">IF(C6961&gt;MEDIAN(C$5:C$8004),1,0)</f>
        <v>1</v>
      </c>
      <c r="R6961" s="6" t="n">
        <f aca="false">IF(D6961&gt;2,1,0)</f>
        <v>0</v>
      </c>
    </row>
    <row r="6962" customFormat="false" ht="15" hidden="false" customHeight="true" outlineLevel="0" collapsed="false">
      <c r="A6962" s="6" t="n">
        <f aca="false">1_Data_EDA!O6963</f>
        <v>1</v>
      </c>
      <c r="B6962" s="6" t="n">
        <f aca="false">1_Data_EDA!H6963</f>
        <v>4</v>
      </c>
      <c r="C6962" s="7" t="n">
        <f aca="false">1_Data_EDA!I6963</f>
        <v>199.9900055</v>
      </c>
      <c r="D6962" s="6" t="n">
        <f aca="false">1_Data_EDA!J6963</f>
        <v>1</v>
      </c>
      <c r="E6962" s="7" t="n">
        <f aca="false">1_Data_EDA!K6963</f>
        <v>199.9900055</v>
      </c>
      <c r="F6962" s="7" t="n">
        <f aca="false">1_Data_EDA!L6963</f>
        <v>11</v>
      </c>
      <c r="G6962" s="8" t="n">
        <f aca="false">1_Data_EDA!M6963</f>
        <v>0.059999999</v>
      </c>
      <c r="H6962" s="6" t="n">
        <f aca="false">IF(1_Data_EDA!B6963="First Class",1,0)</f>
        <v>0</v>
      </c>
      <c r="I6962" s="6" t="n">
        <f aca="false">IF(1_Data_EDA!B6963="Second Class",1,0)</f>
        <v>0</v>
      </c>
      <c r="J6962" s="6" t="n">
        <f aca="false">IF(1_Data_EDA!B6963="Same Day",1,0)</f>
        <v>0</v>
      </c>
      <c r="K6962" s="6" t="n">
        <f aca="false">IF(1_Data_EDA!C6963="Corporate",1,0)</f>
        <v>0</v>
      </c>
      <c r="L6962" s="6" t="n">
        <f aca="false">IF(1_Data_EDA!C6963="Home Office",1,0)</f>
        <v>0</v>
      </c>
      <c r="M6962" s="6" t="n">
        <f aca="false">IF(1_Data_EDA!D6963="Europe",1,0)</f>
        <v>0</v>
      </c>
      <c r="N6962" s="6" t="n">
        <f aca="false">IF(1_Data_EDA!D6963="LATAM",1,0)</f>
        <v>0</v>
      </c>
      <c r="O6962" s="6" t="n">
        <f aca="false">IF(1_Data_EDA!D6963="Pacific Asia",1,0)</f>
        <v>0</v>
      </c>
      <c r="P6962" s="6" t="n">
        <f aca="false">IF(1_Data_EDA!D6963="USCA",1,0)</f>
        <v>1</v>
      </c>
      <c r="Q6962" s="6" t="n">
        <f aca="false">IF(C6962&gt;MEDIAN(C$5:C$8004),1,0)</f>
        <v>1</v>
      </c>
      <c r="R6962" s="6" t="n">
        <f aca="false">IF(D6962&gt;2,1,0)</f>
        <v>0</v>
      </c>
    </row>
    <row r="6963" customFormat="false" ht="15" hidden="false" customHeight="true" outlineLevel="0" collapsed="false">
      <c r="A6963" s="6" t="n">
        <f aca="false">1_Data_EDA!O6964</f>
        <v>1</v>
      </c>
      <c r="B6963" s="6" t="n">
        <f aca="false">1_Data_EDA!H6964</f>
        <v>4</v>
      </c>
      <c r="C6963" s="7" t="n">
        <f aca="false">1_Data_EDA!I6964</f>
        <v>99.98999786</v>
      </c>
      <c r="D6963" s="6" t="n">
        <f aca="false">1_Data_EDA!J6964</f>
        <v>4</v>
      </c>
      <c r="E6963" s="7" t="n">
        <f aca="false">1_Data_EDA!K6964</f>
        <v>399.9599915</v>
      </c>
      <c r="F6963" s="7" t="n">
        <f aca="false">1_Data_EDA!L6964</f>
        <v>48</v>
      </c>
      <c r="G6963" s="8" t="n">
        <f aca="false">1_Data_EDA!M6964</f>
        <v>0.119999997</v>
      </c>
      <c r="H6963" s="6" t="n">
        <f aca="false">IF(1_Data_EDA!B6964="First Class",1,0)</f>
        <v>0</v>
      </c>
      <c r="I6963" s="6" t="n">
        <f aca="false">IF(1_Data_EDA!B6964="Second Class",1,0)</f>
        <v>0</v>
      </c>
      <c r="J6963" s="6" t="n">
        <f aca="false">IF(1_Data_EDA!B6964="Same Day",1,0)</f>
        <v>0</v>
      </c>
      <c r="K6963" s="6" t="n">
        <f aca="false">IF(1_Data_EDA!C6964="Corporate",1,0)</f>
        <v>0</v>
      </c>
      <c r="L6963" s="6" t="n">
        <f aca="false">IF(1_Data_EDA!C6964="Home Office",1,0)</f>
        <v>0</v>
      </c>
      <c r="M6963" s="6" t="n">
        <f aca="false">IF(1_Data_EDA!D6964="Europe",1,0)</f>
        <v>0</v>
      </c>
      <c r="N6963" s="6" t="n">
        <f aca="false">IF(1_Data_EDA!D6964="LATAM",1,0)</f>
        <v>1</v>
      </c>
      <c r="O6963" s="6" t="n">
        <f aca="false">IF(1_Data_EDA!D6964="Pacific Asia",1,0)</f>
        <v>0</v>
      </c>
      <c r="P6963" s="6" t="n">
        <f aca="false">IF(1_Data_EDA!D6964="USCA",1,0)</f>
        <v>0</v>
      </c>
      <c r="Q6963" s="6" t="n">
        <f aca="false">IF(C6963&gt;MEDIAN(C$5:C$8004),1,0)</f>
        <v>1</v>
      </c>
      <c r="R6963" s="6" t="n">
        <f aca="false">IF(D6963&gt;2,1,0)</f>
        <v>1</v>
      </c>
    </row>
    <row r="6964" customFormat="false" ht="15" hidden="false" customHeight="true" outlineLevel="0" collapsed="false">
      <c r="A6964" s="6" t="n">
        <f aca="false">1_Data_EDA!O6965</f>
        <v>0</v>
      </c>
      <c r="B6964" s="6" t="n">
        <f aca="false">1_Data_EDA!H6965</f>
        <v>4</v>
      </c>
      <c r="C6964" s="7" t="n">
        <f aca="false">1_Data_EDA!I6965</f>
        <v>39.99000168</v>
      </c>
      <c r="D6964" s="6" t="n">
        <f aca="false">1_Data_EDA!J6965</f>
        <v>2</v>
      </c>
      <c r="E6964" s="7" t="n">
        <f aca="false">1_Data_EDA!K6965</f>
        <v>79.98000336</v>
      </c>
      <c r="F6964" s="7" t="n">
        <f aca="false">1_Data_EDA!L6965</f>
        <v>1.600000024</v>
      </c>
      <c r="G6964" s="8" t="n">
        <f aca="false">1_Data_EDA!M6965</f>
        <v>0.02</v>
      </c>
      <c r="H6964" s="6" t="n">
        <f aca="false">IF(1_Data_EDA!B6965="First Class",1,0)</f>
        <v>0</v>
      </c>
      <c r="I6964" s="6" t="n">
        <f aca="false">IF(1_Data_EDA!B6965="Second Class",1,0)</f>
        <v>0</v>
      </c>
      <c r="J6964" s="6" t="n">
        <f aca="false">IF(1_Data_EDA!B6965="Same Day",1,0)</f>
        <v>0</v>
      </c>
      <c r="K6964" s="6" t="n">
        <f aca="false">IF(1_Data_EDA!C6965="Corporate",1,0)</f>
        <v>1</v>
      </c>
      <c r="L6964" s="6" t="n">
        <f aca="false">IF(1_Data_EDA!C6965="Home Office",1,0)</f>
        <v>0</v>
      </c>
      <c r="M6964" s="6" t="n">
        <f aca="false">IF(1_Data_EDA!D6965="Europe",1,0)</f>
        <v>0</v>
      </c>
      <c r="N6964" s="6" t="n">
        <f aca="false">IF(1_Data_EDA!D6965="LATAM",1,0)</f>
        <v>1</v>
      </c>
      <c r="O6964" s="6" t="n">
        <f aca="false">IF(1_Data_EDA!D6965="Pacific Asia",1,0)</f>
        <v>0</v>
      </c>
      <c r="P6964" s="6" t="n">
        <f aca="false">IF(1_Data_EDA!D6965="USCA",1,0)</f>
        <v>0</v>
      </c>
      <c r="Q6964" s="6" t="n">
        <f aca="false">IF(C6964&gt;MEDIAN(C$5:C$8004),1,0)</f>
        <v>0</v>
      </c>
      <c r="R6964" s="6" t="n">
        <f aca="false">IF(D6964&gt;2,1,0)</f>
        <v>0</v>
      </c>
    </row>
    <row r="6965" customFormat="false" ht="15" hidden="false" customHeight="true" outlineLevel="0" collapsed="false">
      <c r="A6965" s="6" t="n">
        <f aca="false">1_Data_EDA!O6966</f>
        <v>1</v>
      </c>
      <c r="B6965" s="6" t="n">
        <f aca="false">1_Data_EDA!H6966</f>
        <v>1</v>
      </c>
      <c r="C6965" s="7" t="n">
        <f aca="false">1_Data_EDA!I6966</f>
        <v>59.99000168</v>
      </c>
      <c r="D6965" s="6" t="n">
        <f aca="false">1_Data_EDA!J6966</f>
        <v>5</v>
      </c>
      <c r="E6965" s="7" t="n">
        <f aca="false">1_Data_EDA!K6966</f>
        <v>299.9500122</v>
      </c>
      <c r="F6965" s="7" t="n">
        <f aca="false">1_Data_EDA!L6966</f>
        <v>0</v>
      </c>
      <c r="G6965" s="8" t="n">
        <f aca="false">1_Data_EDA!M6966</f>
        <v>0</v>
      </c>
      <c r="H6965" s="6" t="n">
        <f aca="false">IF(1_Data_EDA!B6966="First Class",1,0)</f>
        <v>1</v>
      </c>
      <c r="I6965" s="6" t="n">
        <f aca="false">IF(1_Data_EDA!B6966="Second Class",1,0)</f>
        <v>0</v>
      </c>
      <c r="J6965" s="6" t="n">
        <f aca="false">IF(1_Data_EDA!B6966="Same Day",1,0)</f>
        <v>0</v>
      </c>
      <c r="K6965" s="6" t="n">
        <f aca="false">IF(1_Data_EDA!C6966="Corporate",1,0)</f>
        <v>0</v>
      </c>
      <c r="L6965" s="6" t="n">
        <f aca="false">IF(1_Data_EDA!C6966="Home Office",1,0)</f>
        <v>0</v>
      </c>
      <c r="M6965" s="6" t="n">
        <f aca="false">IF(1_Data_EDA!D6966="Europe",1,0)</f>
        <v>0</v>
      </c>
      <c r="N6965" s="6" t="n">
        <f aca="false">IF(1_Data_EDA!D6966="LATAM",1,0)</f>
        <v>0</v>
      </c>
      <c r="O6965" s="6" t="n">
        <f aca="false">IF(1_Data_EDA!D6966="Pacific Asia",1,0)</f>
        <v>1</v>
      </c>
      <c r="P6965" s="6" t="n">
        <f aca="false">IF(1_Data_EDA!D6966="USCA",1,0)</f>
        <v>0</v>
      </c>
      <c r="Q6965" s="6" t="n">
        <f aca="false">IF(C6965&gt;MEDIAN(C$5:C$8004),1,0)</f>
        <v>0</v>
      </c>
      <c r="R6965" s="6" t="n">
        <f aca="false">IF(D6965&gt;2,1,0)</f>
        <v>1</v>
      </c>
    </row>
    <row r="6966" customFormat="false" ht="15" hidden="false" customHeight="true" outlineLevel="0" collapsed="false">
      <c r="A6966" s="6" t="n">
        <f aca="false">1_Data_EDA!O6967</f>
        <v>1</v>
      </c>
      <c r="B6966" s="6" t="n">
        <f aca="false">1_Data_EDA!H6967</f>
        <v>2</v>
      </c>
      <c r="C6966" s="7" t="n">
        <f aca="false">1_Data_EDA!I6967</f>
        <v>199.9900055</v>
      </c>
      <c r="D6966" s="6" t="n">
        <f aca="false">1_Data_EDA!J6967</f>
        <v>1</v>
      </c>
      <c r="E6966" s="7" t="n">
        <f aca="false">1_Data_EDA!K6967</f>
        <v>199.9900055</v>
      </c>
      <c r="F6966" s="7" t="n">
        <f aca="false">1_Data_EDA!L6967</f>
        <v>34</v>
      </c>
      <c r="G6966" s="8" t="n">
        <f aca="false">1_Data_EDA!M6967</f>
        <v>0.170000002</v>
      </c>
      <c r="H6966" s="6" t="n">
        <f aca="false">IF(1_Data_EDA!B6967="First Class",1,0)</f>
        <v>0</v>
      </c>
      <c r="I6966" s="6" t="n">
        <f aca="false">IF(1_Data_EDA!B6967="Second Class",1,0)</f>
        <v>1</v>
      </c>
      <c r="J6966" s="6" t="n">
        <f aca="false">IF(1_Data_EDA!B6967="Same Day",1,0)</f>
        <v>0</v>
      </c>
      <c r="K6966" s="6" t="n">
        <f aca="false">IF(1_Data_EDA!C6967="Corporate",1,0)</f>
        <v>1</v>
      </c>
      <c r="L6966" s="6" t="n">
        <f aca="false">IF(1_Data_EDA!C6967="Home Office",1,0)</f>
        <v>0</v>
      </c>
      <c r="M6966" s="6" t="n">
        <f aca="false">IF(1_Data_EDA!D6967="Europe",1,0)</f>
        <v>1</v>
      </c>
      <c r="N6966" s="6" t="n">
        <f aca="false">IF(1_Data_EDA!D6967="LATAM",1,0)</f>
        <v>0</v>
      </c>
      <c r="O6966" s="6" t="n">
        <f aca="false">IF(1_Data_EDA!D6967="Pacific Asia",1,0)</f>
        <v>0</v>
      </c>
      <c r="P6966" s="6" t="n">
        <f aca="false">IF(1_Data_EDA!D6967="USCA",1,0)</f>
        <v>0</v>
      </c>
      <c r="Q6966" s="6" t="n">
        <f aca="false">IF(C6966&gt;MEDIAN(C$5:C$8004),1,0)</f>
        <v>1</v>
      </c>
      <c r="R6966" s="6" t="n">
        <f aca="false">IF(D6966&gt;2,1,0)</f>
        <v>0</v>
      </c>
    </row>
    <row r="6967" customFormat="false" ht="15" hidden="false" customHeight="true" outlineLevel="0" collapsed="false">
      <c r="A6967" s="6" t="n">
        <f aca="false">1_Data_EDA!O6968</f>
        <v>1</v>
      </c>
      <c r="B6967" s="6" t="n">
        <f aca="false">1_Data_EDA!H6968</f>
        <v>4</v>
      </c>
      <c r="C6967" s="7" t="n">
        <f aca="false">1_Data_EDA!I6968</f>
        <v>399.980011</v>
      </c>
      <c r="D6967" s="6" t="n">
        <f aca="false">1_Data_EDA!J6968</f>
        <v>1</v>
      </c>
      <c r="E6967" s="7" t="n">
        <f aca="false">1_Data_EDA!K6968</f>
        <v>399.980011</v>
      </c>
      <c r="F6967" s="7" t="n">
        <f aca="false">1_Data_EDA!L6968</f>
        <v>28</v>
      </c>
      <c r="G6967" s="8" t="n">
        <f aca="false">1_Data_EDA!M6968</f>
        <v>0.07</v>
      </c>
      <c r="H6967" s="6" t="n">
        <f aca="false">IF(1_Data_EDA!B6968="First Class",1,0)</f>
        <v>0</v>
      </c>
      <c r="I6967" s="6" t="n">
        <f aca="false">IF(1_Data_EDA!B6968="Second Class",1,0)</f>
        <v>0</v>
      </c>
      <c r="J6967" s="6" t="n">
        <f aca="false">IF(1_Data_EDA!B6968="Same Day",1,0)</f>
        <v>0</v>
      </c>
      <c r="K6967" s="6" t="n">
        <f aca="false">IF(1_Data_EDA!C6968="Corporate",1,0)</f>
        <v>0</v>
      </c>
      <c r="L6967" s="6" t="n">
        <f aca="false">IF(1_Data_EDA!C6968="Home Office",1,0)</f>
        <v>0</v>
      </c>
      <c r="M6967" s="6" t="n">
        <f aca="false">IF(1_Data_EDA!D6968="Europe",1,0)</f>
        <v>0</v>
      </c>
      <c r="N6967" s="6" t="n">
        <f aca="false">IF(1_Data_EDA!D6968="LATAM",1,0)</f>
        <v>0</v>
      </c>
      <c r="O6967" s="6" t="n">
        <f aca="false">IF(1_Data_EDA!D6968="Pacific Asia",1,0)</f>
        <v>0</v>
      </c>
      <c r="P6967" s="6" t="n">
        <f aca="false">IF(1_Data_EDA!D6968="USCA",1,0)</f>
        <v>1</v>
      </c>
      <c r="Q6967" s="6" t="n">
        <f aca="false">IF(C6967&gt;MEDIAN(C$5:C$8004),1,0)</f>
        <v>1</v>
      </c>
      <c r="R6967" s="6" t="n">
        <f aca="false">IF(D6967&gt;2,1,0)</f>
        <v>0</v>
      </c>
    </row>
    <row r="6968" customFormat="false" ht="15" hidden="false" customHeight="true" outlineLevel="0" collapsed="false">
      <c r="A6968" s="6" t="n">
        <f aca="false">1_Data_EDA!O6969</f>
        <v>1</v>
      </c>
      <c r="B6968" s="6" t="n">
        <f aca="false">1_Data_EDA!H6969</f>
        <v>4</v>
      </c>
      <c r="C6968" s="7" t="n">
        <f aca="false">1_Data_EDA!I6969</f>
        <v>50</v>
      </c>
      <c r="D6968" s="6" t="n">
        <f aca="false">1_Data_EDA!J6969</f>
        <v>1</v>
      </c>
      <c r="E6968" s="7" t="n">
        <f aca="false">1_Data_EDA!K6969</f>
        <v>50</v>
      </c>
      <c r="F6968" s="7" t="n">
        <f aca="false">1_Data_EDA!L6969</f>
        <v>6.5</v>
      </c>
      <c r="G6968" s="8" t="n">
        <f aca="false">1_Data_EDA!M6969</f>
        <v>0.129999995</v>
      </c>
      <c r="H6968" s="6" t="n">
        <f aca="false">IF(1_Data_EDA!B6969="First Class",1,0)</f>
        <v>0</v>
      </c>
      <c r="I6968" s="6" t="n">
        <f aca="false">IF(1_Data_EDA!B6969="Second Class",1,0)</f>
        <v>0</v>
      </c>
      <c r="J6968" s="6" t="n">
        <f aca="false">IF(1_Data_EDA!B6969="Same Day",1,0)</f>
        <v>0</v>
      </c>
      <c r="K6968" s="6" t="n">
        <f aca="false">IF(1_Data_EDA!C6969="Corporate",1,0)</f>
        <v>1</v>
      </c>
      <c r="L6968" s="6" t="n">
        <f aca="false">IF(1_Data_EDA!C6969="Home Office",1,0)</f>
        <v>0</v>
      </c>
      <c r="M6968" s="6" t="n">
        <f aca="false">IF(1_Data_EDA!D6969="Europe",1,0)</f>
        <v>1</v>
      </c>
      <c r="N6968" s="6" t="n">
        <f aca="false">IF(1_Data_EDA!D6969="LATAM",1,0)</f>
        <v>0</v>
      </c>
      <c r="O6968" s="6" t="n">
        <f aca="false">IF(1_Data_EDA!D6969="Pacific Asia",1,0)</f>
        <v>0</v>
      </c>
      <c r="P6968" s="6" t="n">
        <f aca="false">IF(1_Data_EDA!D6969="USCA",1,0)</f>
        <v>0</v>
      </c>
      <c r="Q6968" s="6" t="n">
        <f aca="false">IF(C6968&gt;MEDIAN(C$5:C$8004),1,0)</f>
        <v>0</v>
      </c>
      <c r="R6968" s="6" t="n">
        <f aca="false">IF(D6968&gt;2,1,0)</f>
        <v>0</v>
      </c>
    </row>
    <row r="6969" customFormat="false" ht="15" hidden="false" customHeight="true" outlineLevel="0" collapsed="false">
      <c r="A6969" s="6" t="n">
        <f aca="false">1_Data_EDA!O6970</f>
        <v>1</v>
      </c>
      <c r="B6969" s="6" t="n">
        <f aca="false">1_Data_EDA!H6970</f>
        <v>1</v>
      </c>
      <c r="C6969" s="7" t="n">
        <f aca="false">1_Data_EDA!I6970</f>
        <v>260.6499939</v>
      </c>
      <c r="D6969" s="6" t="n">
        <f aca="false">1_Data_EDA!J6970</f>
        <v>1</v>
      </c>
      <c r="E6969" s="7" t="n">
        <f aca="false">1_Data_EDA!K6970</f>
        <v>260.6499939</v>
      </c>
      <c r="F6969" s="7" t="n">
        <f aca="false">1_Data_EDA!L6970</f>
        <v>65.16000366</v>
      </c>
      <c r="G6969" s="8" t="n">
        <f aca="false">1_Data_EDA!M6970</f>
        <v>0.25</v>
      </c>
      <c r="H6969" s="6" t="n">
        <f aca="false">IF(1_Data_EDA!B6970="First Class",1,0)</f>
        <v>1</v>
      </c>
      <c r="I6969" s="6" t="n">
        <f aca="false">IF(1_Data_EDA!B6970="Second Class",1,0)</f>
        <v>0</v>
      </c>
      <c r="J6969" s="6" t="n">
        <f aca="false">IF(1_Data_EDA!B6970="Same Day",1,0)</f>
        <v>0</v>
      </c>
      <c r="K6969" s="6" t="n">
        <f aca="false">IF(1_Data_EDA!C6970="Corporate",1,0)</f>
        <v>0</v>
      </c>
      <c r="L6969" s="6" t="n">
        <f aca="false">IF(1_Data_EDA!C6970="Home Office",1,0)</f>
        <v>0</v>
      </c>
      <c r="M6969" s="6" t="n">
        <f aca="false">IF(1_Data_EDA!D6970="Europe",1,0)</f>
        <v>0</v>
      </c>
      <c r="N6969" s="6" t="n">
        <f aca="false">IF(1_Data_EDA!D6970="LATAM",1,0)</f>
        <v>0</v>
      </c>
      <c r="O6969" s="6" t="n">
        <f aca="false">IF(1_Data_EDA!D6970="Pacific Asia",1,0)</f>
        <v>1</v>
      </c>
      <c r="P6969" s="6" t="n">
        <f aca="false">IF(1_Data_EDA!D6970="USCA",1,0)</f>
        <v>0</v>
      </c>
      <c r="Q6969" s="6" t="n">
        <f aca="false">IF(C6969&gt;MEDIAN(C$5:C$8004),1,0)</f>
        <v>1</v>
      </c>
      <c r="R6969" s="6" t="n">
        <f aca="false">IF(D6969&gt;2,1,0)</f>
        <v>0</v>
      </c>
    </row>
    <row r="6970" customFormat="false" ht="15" hidden="false" customHeight="true" outlineLevel="0" collapsed="false">
      <c r="A6970" s="6" t="n">
        <f aca="false">1_Data_EDA!O6971</f>
        <v>0</v>
      </c>
      <c r="B6970" s="6" t="n">
        <f aca="false">1_Data_EDA!H6971</f>
        <v>0</v>
      </c>
      <c r="C6970" s="7" t="n">
        <f aca="false">1_Data_EDA!I6971</f>
        <v>1500</v>
      </c>
      <c r="D6970" s="6" t="n">
        <f aca="false">1_Data_EDA!J6971</f>
        <v>1</v>
      </c>
      <c r="E6970" s="7" t="n">
        <f aca="false">1_Data_EDA!K6971</f>
        <v>1500</v>
      </c>
      <c r="F6970" s="7" t="n">
        <f aca="false">1_Data_EDA!L6971</f>
        <v>30</v>
      </c>
      <c r="G6970" s="8" t="n">
        <f aca="false">1_Data_EDA!M6971</f>
        <v>0.02</v>
      </c>
      <c r="H6970" s="6" t="n">
        <f aca="false">IF(1_Data_EDA!B6971="First Class",1,0)</f>
        <v>0</v>
      </c>
      <c r="I6970" s="6" t="n">
        <f aca="false">IF(1_Data_EDA!B6971="Second Class",1,0)</f>
        <v>0</v>
      </c>
      <c r="J6970" s="6" t="n">
        <f aca="false">IF(1_Data_EDA!B6971="Same Day",1,0)</f>
        <v>1</v>
      </c>
      <c r="K6970" s="6" t="n">
        <f aca="false">IF(1_Data_EDA!C6971="Corporate",1,0)</f>
        <v>0</v>
      </c>
      <c r="L6970" s="6" t="n">
        <f aca="false">IF(1_Data_EDA!C6971="Home Office",1,0)</f>
        <v>1</v>
      </c>
      <c r="M6970" s="6" t="n">
        <f aca="false">IF(1_Data_EDA!D6971="Europe",1,0)</f>
        <v>1</v>
      </c>
      <c r="N6970" s="6" t="n">
        <f aca="false">IF(1_Data_EDA!D6971="LATAM",1,0)</f>
        <v>0</v>
      </c>
      <c r="O6970" s="6" t="n">
        <f aca="false">IF(1_Data_EDA!D6971="Pacific Asia",1,0)</f>
        <v>0</v>
      </c>
      <c r="P6970" s="6" t="n">
        <f aca="false">IF(1_Data_EDA!D6971="USCA",1,0)</f>
        <v>0</v>
      </c>
      <c r="Q6970" s="6" t="n">
        <f aca="false">IF(C6970&gt;MEDIAN(C$5:C$8004),1,0)</f>
        <v>1</v>
      </c>
      <c r="R6970" s="6" t="n">
        <f aca="false">IF(D6970&gt;2,1,0)</f>
        <v>0</v>
      </c>
    </row>
    <row r="6971" customFormat="false" ht="15" hidden="false" customHeight="true" outlineLevel="0" collapsed="false">
      <c r="A6971" s="6" t="n">
        <f aca="false">1_Data_EDA!O6972</f>
        <v>0</v>
      </c>
      <c r="B6971" s="6" t="n">
        <f aca="false">1_Data_EDA!H6972</f>
        <v>4</v>
      </c>
      <c r="C6971" s="7" t="n">
        <f aca="false">1_Data_EDA!I6972</f>
        <v>59.99000168</v>
      </c>
      <c r="D6971" s="6" t="n">
        <f aca="false">1_Data_EDA!J6972</f>
        <v>1</v>
      </c>
      <c r="E6971" s="7" t="n">
        <f aca="false">1_Data_EDA!K6972</f>
        <v>59.99000168</v>
      </c>
      <c r="F6971" s="7" t="n">
        <f aca="false">1_Data_EDA!L6972</f>
        <v>10.80000019</v>
      </c>
      <c r="G6971" s="8" t="n">
        <f aca="false">1_Data_EDA!M6972</f>
        <v>0.180000007</v>
      </c>
      <c r="H6971" s="6" t="n">
        <f aca="false">IF(1_Data_EDA!B6972="First Class",1,0)</f>
        <v>0</v>
      </c>
      <c r="I6971" s="6" t="n">
        <f aca="false">IF(1_Data_EDA!B6972="Second Class",1,0)</f>
        <v>0</v>
      </c>
      <c r="J6971" s="6" t="n">
        <f aca="false">IF(1_Data_EDA!B6972="Same Day",1,0)</f>
        <v>0</v>
      </c>
      <c r="K6971" s="6" t="n">
        <f aca="false">IF(1_Data_EDA!C6972="Corporate",1,0)</f>
        <v>1</v>
      </c>
      <c r="L6971" s="6" t="n">
        <f aca="false">IF(1_Data_EDA!C6972="Home Office",1,0)</f>
        <v>0</v>
      </c>
      <c r="M6971" s="6" t="n">
        <f aca="false">IF(1_Data_EDA!D6972="Europe",1,0)</f>
        <v>1</v>
      </c>
      <c r="N6971" s="6" t="n">
        <f aca="false">IF(1_Data_EDA!D6972="LATAM",1,0)</f>
        <v>0</v>
      </c>
      <c r="O6971" s="6" t="n">
        <f aca="false">IF(1_Data_EDA!D6972="Pacific Asia",1,0)</f>
        <v>0</v>
      </c>
      <c r="P6971" s="6" t="n">
        <f aca="false">IF(1_Data_EDA!D6972="USCA",1,0)</f>
        <v>0</v>
      </c>
      <c r="Q6971" s="6" t="n">
        <f aca="false">IF(C6971&gt;MEDIAN(C$5:C$8004),1,0)</f>
        <v>0</v>
      </c>
      <c r="R6971" s="6" t="n">
        <f aca="false">IF(D6971&gt;2,1,0)</f>
        <v>0</v>
      </c>
    </row>
    <row r="6972" customFormat="false" ht="15" hidden="false" customHeight="true" outlineLevel="0" collapsed="false">
      <c r="A6972" s="6" t="n">
        <f aca="false">1_Data_EDA!O6973</f>
        <v>1</v>
      </c>
      <c r="B6972" s="6" t="n">
        <f aca="false">1_Data_EDA!H6973</f>
        <v>1</v>
      </c>
      <c r="C6972" s="7" t="n">
        <f aca="false">1_Data_EDA!I6973</f>
        <v>299.9899902</v>
      </c>
      <c r="D6972" s="6" t="n">
        <f aca="false">1_Data_EDA!J6973</f>
        <v>1</v>
      </c>
      <c r="E6972" s="7" t="n">
        <f aca="false">1_Data_EDA!K6973</f>
        <v>299.9899902</v>
      </c>
      <c r="F6972" s="7" t="n">
        <f aca="false">1_Data_EDA!L6973</f>
        <v>48</v>
      </c>
      <c r="G6972" s="8" t="n">
        <f aca="false">1_Data_EDA!M6973</f>
        <v>0.159999996</v>
      </c>
      <c r="H6972" s="6" t="n">
        <f aca="false">IF(1_Data_EDA!B6973="First Class",1,0)</f>
        <v>1</v>
      </c>
      <c r="I6972" s="6" t="n">
        <f aca="false">IF(1_Data_EDA!B6973="Second Class",1,0)</f>
        <v>0</v>
      </c>
      <c r="J6972" s="6" t="n">
        <f aca="false">IF(1_Data_EDA!B6973="Same Day",1,0)</f>
        <v>0</v>
      </c>
      <c r="K6972" s="6" t="n">
        <f aca="false">IF(1_Data_EDA!C6973="Corporate",1,0)</f>
        <v>1</v>
      </c>
      <c r="L6972" s="6" t="n">
        <f aca="false">IF(1_Data_EDA!C6973="Home Office",1,0)</f>
        <v>0</v>
      </c>
      <c r="M6972" s="6" t="n">
        <f aca="false">IF(1_Data_EDA!D6973="Europe",1,0)</f>
        <v>1</v>
      </c>
      <c r="N6972" s="6" t="n">
        <f aca="false">IF(1_Data_EDA!D6973="LATAM",1,0)</f>
        <v>0</v>
      </c>
      <c r="O6972" s="6" t="n">
        <f aca="false">IF(1_Data_EDA!D6973="Pacific Asia",1,0)</f>
        <v>0</v>
      </c>
      <c r="P6972" s="6" t="n">
        <f aca="false">IF(1_Data_EDA!D6973="USCA",1,0)</f>
        <v>0</v>
      </c>
      <c r="Q6972" s="6" t="n">
        <f aca="false">IF(C6972&gt;MEDIAN(C$5:C$8004),1,0)</f>
        <v>1</v>
      </c>
      <c r="R6972" s="6" t="n">
        <f aca="false">IF(D6972&gt;2,1,0)</f>
        <v>0</v>
      </c>
    </row>
    <row r="6973" customFormat="false" ht="15" hidden="false" customHeight="true" outlineLevel="0" collapsed="false">
      <c r="A6973" s="6" t="n">
        <f aca="false">1_Data_EDA!O6974</f>
        <v>1</v>
      </c>
      <c r="B6973" s="6" t="n">
        <f aca="false">1_Data_EDA!H6974</f>
        <v>4</v>
      </c>
      <c r="C6973" s="7" t="n">
        <f aca="false">1_Data_EDA!I6974</f>
        <v>399.980011</v>
      </c>
      <c r="D6973" s="6" t="n">
        <f aca="false">1_Data_EDA!J6974</f>
        <v>1</v>
      </c>
      <c r="E6973" s="7" t="n">
        <f aca="false">1_Data_EDA!K6974</f>
        <v>399.980011</v>
      </c>
      <c r="F6973" s="7" t="n">
        <f aca="false">1_Data_EDA!L6974</f>
        <v>28</v>
      </c>
      <c r="G6973" s="8" t="n">
        <f aca="false">1_Data_EDA!M6974</f>
        <v>0.07</v>
      </c>
      <c r="H6973" s="6" t="n">
        <f aca="false">IF(1_Data_EDA!B6974="First Class",1,0)</f>
        <v>0</v>
      </c>
      <c r="I6973" s="6" t="n">
        <f aca="false">IF(1_Data_EDA!B6974="Second Class",1,0)</f>
        <v>0</v>
      </c>
      <c r="J6973" s="6" t="n">
        <f aca="false">IF(1_Data_EDA!B6974="Same Day",1,0)</f>
        <v>0</v>
      </c>
      <c r="K6973" s="6" t="n">
        <f aca="false">IF(1_Data_EDA!C6974="Corporate",1,0)</f>
        <v>0</v>
      </c>
      <c r="L6973" s="6" t="n">
        <f aca="false">IF(1_Data_EDA!C6974="Home Office",1,0)</f>
        <v>1</v>
      </c>
      <c r="M6973" s="6" t="n">
        <f aca="false">IF(1_Data_EDA!D6974="Europe",1,0)</f>
        <v>1</v>
      </c>
      <c r="N6973" s="6" t="n">
        <f aca="false">IF(1_Data_EDA!D6974="LATAM",1,0)</f>
        <v>0</v>
      </c>
      <c r="O6973" s="6" t="n">
        <f aca="false">IF(1_Data_EDA!D6974="Pacific Asia",1,0)</f>
        <v>0</v>
      </c>
      <c r="P6973" s="6" t="n">
        <f aca="false">IF(1_Data_EDA!D6974="USCA",1,0)</f>
        <v>0</v>
      </c>
      <c r="Q6973" s="6" t="n">
        <f aca="false">IF(C6973&gt;MEDIAN(C$5:C$8004),1,0)</f>
        <v>1</v>
      </c>
      <c r="R6973" s="6" t="n">
        <f aca="false">IF(D6973&gt;2,1,0)</f>
        <v>0</v>
      </c>
    </row>
    <row r="6974" customFormat="false" ht="15" hidden="false" customHeight="true" outlineLevel="0" collapsed="false">
      <c r="A6974" s="6" t="n">
        <f aca="false">1_Data_EDA!O6975</f>
        <v>1</v>
      </c>
      <c r="B6974" s="6" t="n">
        <f aca="false">1_Data_EDA!H6975</f>
        <v>2</v>
      </c>
      <c r="C6974" s="7" t="n">
        <f aca="false">1_Data_EDA!I6975</f>
        <v>49.97999954</v>
      </c>
      <c r="D6974" s="6" t="n">
        <f aca="false">1_Data_EDA!J6975</f>
        <v>4</v>
      </c>
      <c r="E6974" s="7" t="n">
        <f aca="false">1_Data_EDA!K6975</f>
        <v>199.9199982</v>
      </c>
      <c r="F6974" s="7" t="n">
        <f aca="false">1_Data_EDA!L6975</f>
        <v>25.98999977</v>
      </c>
      <c r="G6974" s="8" t="n">
        <f aca="false">1_Data_EDA!M6975</f>
        <v>0.129999995</v>
      </c>
      <c r="H6974" s="6" t="n">
        <f aca="false">IF(1_Data_EDA!B6975="First Class",1,0)</f>
        <v>0</v>
      </c>
      <c r="I6974" s="6" t="n">
        <f aca="false">IF(1_Data_EDA!B6975="Second Class",1,0)</f>
        <v>1</v>
      </c>
      <c r="J6974" s="6" t="n">
        <f aca="false">IF(1_Data_EDA!B6975="Same Day",1,0)</f>
        <v>0</v>
      </c>
      <c r="K6974" s="6" t="n">
        <f aca="false">IF(1_Data_EDA!C6975="Corporate",1,0)</f>
        <v>0</v>
      </c>
      <c r="L6974" s="6" t="n">
        <f aca="false">IF(1_Data_EDA!C6975="Home Office",1,0)</f>
        <v>1</v>
      </c>
      <c r="M6974" s="6" t="n">
        <f aca="false">IF(1_Data_EDA!D6975="Europe",1,0)</f>
        <v>0</v>
      </c>
      <c r="N6974" s="6" t="n">
        <f aca="false">IF(1_Data_EDA!D6975="LATAM",1,0)</f>
        <v>0</v>
      </c>
      <c r="O6974" s="6" t="n">
        <f aca="false">IF(1_Data_EDA!D6975="Pacific Asia",1,0)</f>
        <v>1</v>
      </c>
      <c r="P6974" s="6" t="n">
        <f aca="false">IF(1_Data_EDA!D6975="USCA",1,0)</f>
        <v>0</v>
      </c>
      <c r="Q6974" s="6" t="n">
        <f aca="false">IF(C6974&gt;MEDIAN(C$5:C$8004),1,0)</f>
        <v>0</v>
      </c>
      <c r="R6974" s="6" t="n">
        <f aca="false">IF(D6974&gt;2,1,0)</f>
        <v>1</v>
      </c>
    </row>
    <row r="6975" customFormat="false" ht="15" hidden="false" customHeight="true" outlineLevel="0" collapsed="false">
      <c r="A6975" s="6" t="n">
        <f aca="false">1_Data_EDA!O6976</f>
        <v>1</v>
      </c>
      <c r="B6975" s="6" t="n">
        <f aca="false">1_Data_EDA!H6976</f>
        <v>1</v>
      </c>
      <c r="C6975" s="7" t="n">
        <f aca="false">1_Data_EDA!I6976</f>
        <v>329.9899902</v>
      </c>
      <c r="D6975" s="6" t="n">
        <f aca="false">1_Data_EDA!J6976</f>
        <v>1</v>
      </c>
      <c r="E6975" s="7" t="n">
        <f aca="false">1_Data_EDA!K6976</f>
        <v>329.9899902</v>
      </c>
      <c r="F6975" s="7" t="n">
        <f aca="false">1_Data_EDA!L6976</f>
        <v>59.40000153</v>
      </c>
      <c r="G6975" s="8" t="n">
        <f aca="false">1_Data_EDA!M6976</f>
        <v>0.180000007</v>
      </c>
      <c r="H6975" s="6" t="n">
        <f aca="false">IF(1_Data_EDA!B6976="First Class",1,0)</f>
        <v>1</v>
      </c>
      <c r="I6975" s="6" t="n">
        <f aca="false">IF(1_Data_EDA!B6976="Second Class",1,0)</f>
        <v>0</v>
      </c>
      <c r="J6975" s="6" t="n">
        <f aca="false">IF(1_Data_EDA!B6976="Same Day",1,0)</f>
        <v>0</v>
      </c>
      <c r="K6975" s="6" t="n">
        <f aca="false">IF(1_Data_EDA!C6976="Corporate",1,0)</f>
        <v>0</v>
      </c>
      <c r="L6975" s="6" t="n">
        <f aca="false">IF(1_Data_EDA!C6976="Home Office",1,0)</f>
        <v>0</v>
      </c>
      <c r="M6975" s="6" t="n">
        <f aca="false">IF(1_Data_EDA!D6976="Europe",1,0)</f>
        <v>1</v>
      </c>
      <c r="N6975" s="6" t="n">
        <f aca="false">IF(1_Data_EDA!D6976="LATAM",1,0)</f>
        <v>0</v>
      </c>
      <c r="O6975" s="6" t="n">
        <f aca="false">IF(1_Data_EDA!D6976="Pacific Asia",1,0)</f>
        <v>0</v>
      </c>
      <c r="P6975" s="6" t="n">
        <f aca="false">IF(1_Data_EDA!D6976="USCA",1,0)</f>
        <v>0</v>
      </c>
      <c r="Q6975" s="6" t="n">
        <f aca="false">IF(C6975&gt;MEDIAN(C$5:C$8004),1,0)</f>
        <v>1</v>
      </c>
      <c r="R6975" s="6" t="n">
        <f aca="false">IF(D6975&gt;2,1,0)</f>
        <v>0</v>
      </c>
    </row>
    <row r="6976" customFormat="false" ht="15" hidden="false" customHeight="true" outlineLevel="0" collapsed="false">
      <c r="A6976" s="6" t="n">
        <f aca="false">1_Data_EDA!O6977</f>
        <v>1</v>
      </c>
      <c r="B6976" s="6" t="n">
        <f aca="false">1_Data_EDA!H6977</f>
        <v>4</v>
      </c>
      <c r="C6976" s="7" t="n">
        <f aca="false">1_Data_EDA!I6977</f>
        <v>59.99000168</v>
      </c>
      <c r="D6976" s="6" t="n">
        <f aca="false">1_Data_EDA!J6977</f>
        <v>3</v>
      </c>
      <c r="E6976" s="7" t="n">
        <f aca="false">1_Data_EDA!K6977</f>
        <v>179.9700012</v>
      </c>
      <c r="F6976" s="7" t="n">
        <f aca="false">1_Data_EDA!L6977</f>
        <v>7.199999809</v>
      </c>
      <c r="G6976" s="8" t="n">
        <f aca="false">1_Data_EDA!M6977</f>
        <v>0.039999999</v>
      </c>
      <c r="H6976" s="6" t="n">
        <f aca="false">IF(1_Data_EDA!B6977="First Class",1,0)</f>
        <v>0</v>
      </c>
      <c r="I6976" s="6" t="n">
        <f aca="false">IF(1_Data_EDA!B6977="Second Class",1,0)</f>
        <v>0</v>
      </c>
      <c r="J6976" s="6" t="n">
        <f aca="false">IF(1_Data_EDA!B6977="Same Day",1,0)</f>
        <v>0</v>
      </c>
      <c r="K6976" s="6" t="n">
        <f aca="false">IF(1_Data_EDA!C6977="Corporate",1,0)</f>
        <v>0</v>
      </c>
      <c r="L6976" s="6" t="n">
        <f aca="false">IF(1_Data_EDA!C6977="Home Office",1,0)</f>
        <v>0</v>
      </c>
      <c r="M6976" s="6" t="n">
        <f aca="false">IF(1_Data_EDA!D6977="Europe",1,0)</f>
        <v>0</v>
      </c>
      <c r="N6976" s="6" t="n">
        <f aca="false">IF(1_Data_EDA!D6977="LATAM",1,0)</f>
        <v>0</v>
      </c>
      <c r="O6976" s="6" t="n">
        <f aca="false">IF(1_Data_EDA!D6977="Pacific Asia",1,0)</f>
        <v>0</v>
      </c>
      <c r="P6976" s="6" t="n">
        <f aca="false">IF(1_Data_EDA!D6977="USCA",1,0)</f>
        <v>1</v>
      </c>
      <c r="Q6976" s="6" t="n">
        <f aca="false">IF(C6976&gt;MEDIAN(C$5:C$8004),1,0)</f>
        <v>0</v>
      </c>
      <c r="R6976" s="6" t="n">
        <f aca="false">IF(D6976&gt;2,1,0)</f>
        <v>1</v>
      </c>
    </row>
    <row r="6977" customFormat="false" ht="15" hidden="false" customHeight="true" outlineLevel="0" collapsed="false">
      <c r="A6977" s="6" t="n">
        <f aca="false">1_Data_EDA!O6978</f>
        <v>0</v>
      </c>
      <c r="B6977" s="6" t="n">
        <f aca="false">1_Data_EDA!H6978</f>
        <v>4</v>
      </c>
      <c r="C6977" s="7" t="n">
        <f aca="false">1_Data_EDA!I6978</f>
        <v>399.980011</v>
      </c>
      <c r="D6977" s="6" t="n">
        <f aca="false">1_Data_EDA!J6978</f>
        <v>1</v>
      </c>
      <c r="E6977" s="7" t="n">
        <f aca="false">1_Data_EDA!K6978</f>
        <v>399.980011</v>
      </c>
      <c r="F6977" s="7" t="n">
        <f aca="false">1_Data_EDA!L6978</f>
        <v>36</v>
      </c>
      <c r="G6977" s="8" t="n">
        <f aca="false">1_Data_EDA!M6978</f>
        <v>0.090000004</v>
      </c>
      <c r="H6977" s="6" t="n">
        <f aca="false">IF(1_Data_EDA!B6978="First Class",1,0)</f>
        <v>0</v>
      </c>
      <c r="I6977" s="6" t="n">
        <f aca="false">IF(1_Data_EDA!B6978="Second Class",1,0)</f>
        <v>0</v>
      </c>
      <c r="J6977" s="6" t="n">
        <f aca="false">IF(1_Data_EDA!B6978="Same Day",1,0)</f>
        <v>0</v>
      </c>
      <c r="K6977" s="6" t="n">
        <f aca="false">IF(1_Data_EDA!C6978="Corporate",1,0)</f>
        <v>0</v>
      </c>
      <c r="L6977" s="6" t="n">
        <f aca="false">IF(1_Data_EDA!C6978="Home Office",1,0)</f>
        <v>0</v>
      </c>
      <c r="M6977" s="6" t="n">
        <f aca="false">IF(1_Data_EDA!D6978="Europe",1,0)</f>
        <v>0</v>
      </c>
      <c r="N6977" s="6" t="n">
        <f aca="false">IF(1_Data_EDA!D6978="LATAM",1,0)</f>
        <v>1</v>
      </c>
      <c r="O6977" s="6" t="n">
        <f aca="false">IF(1_Data_EDA!D6978="Pacific Asia",1,0)</f>
        <v>0</v>
      </c>
      <c r="P6977" s="6" t="n">
        <f aca="false">IF(1_Data_EDA!D6978="USCA",1,0)</f>
        <v>0</v>
      </c>
      <c r="Q6977" s="6" t="n">
        <f aca="false">IF(C6977&gt;MEDIAN(C$5:C$8004),1,0)</f>
        <v>1</v>
      </c>
      <c r="R6977" s="6" t="n">
        <f aca="false">IF(D6977&gt;2,1,0)</f>
        <v>0</v>
      </c>
    </row>
    <row r="6978" customFormat="false" ht="15" hidden="false" customHeight="true" outlineLevel="0" collapsed="false">
      <c r="A6978" s="6" t="n">
        <f aca="false">1_Data_EDA!O6979</f>
        <v>0</v>
      </c>
      <c r="B6978" s="6" t="n">
        <f aca="false">1_Data_EDA!H6979</f>
        <v>4</v>
      </c>
      <c r="C6978" s="7" t="n">
        <f aca="false">1_Data_EDA!I6979</f>
        <v>39.99000168</v>
      </c>
      <c r="D6978" s="6" t="n">
        <f aca="false">1_Data_EDA!J6979</f>
        <v>2</v>
      </c>
      <c r="E6978" s="7" t="n">
        <f aca="false">1_Data_EDA!K6979</f>
        <v>79.98000336</v>
      </c>
      <c r="F6978" s="7" t="n">
        <f aca="false">1_Data_EDA!L6979</f>
        <v>12.80000019</v>
      </c>
      <c r="G6978" s="8" t="n">
        <f aca="false">1_Data_EDA!M6979</f>
        <v>0.159999996</v>
      </c>
      <c r="H6978" s="6" t="n">
        <f aca="false">IF(1_Data_EDA!B6979="First Class",1,0)</f>
        <v>0</v>
      </c>
      <c r="I6978" s="6" t="n">
        <f aca="false">IF(1_Data_EDA!B6979="Second Class",1,0)</f>
        <v>0</v>
      </c>
      <c r="J6978" s="6" t="n">
        <f aca="false">IF(1_Data_EDA!B6979="Same Day",1,0)</f>
        <v>0</v>
      </c>
      <c r="K6978" s="6" t="n">
        <f aca="false">IF(1_Data_EDA!C6979="Corporate",1,0)</f>
        <v>0</v>
      </c>
      <c r="L6978" s="6" t="n">
        <f aca="false">IF(1_Data_EDA!C6979="Home Office",1,0)</f>
        <v>0</v>
      </c>
      <c r="M6978" s="6" t="n">
        <f aca="false">IF(1_Data_EDA!D6979="Europe",1,0)</f>
        <v>0</v>
      </c>
      <c r="N6978" s="6" t="n">
        <f aca="false">IF(1_Data_EDA!D6979="LATAM",1,0)</f>
        <v>0</v>
      </c>
      <c r="O6978" s="6" t="n">
        <f aca="false">IF(1_Data_EDA!D6979="Pacific Asia",1,0)</f>
        <v>0</v>
      </c>
      <c r="P6978" s="6" t="n">
        <f aca="false">IF(1_Data_EDA!D6979="USCA",1,0)</f>
        <v>1</v>
      </c>
      <c r="Q6978" s="6" t="n">
        <f aca="false">IF(C6978&gt;MEDIAN(C$5:C$8004),1,0)</f>
        <v>0</v>
      </c>
      <c r="R6978" s="6" t="n">
        <f aca="false">IF(D6978&gt;2,1,0)</f>
        <v>0</v>
      </c>
    </row>
    <row r="6979" customFormat="false" ht="15" hidden="false" customHeight="true" outlineLevel="0" collapsed="false">
      <c r="A6979" s="6" t="n">
        <f aca="false">1_Data_EDA!O6980</f>
        <v>1</v>
      </c>
      <c r="B6979" s="6" t="n">
        <f aca="false">1_Data_EDA!H6980</f>
        <v>1</v>
      </c>
      <c r="C6979" s="7" t="n">
        <f aca="false">1_Data_EDA!I6980</f>
        <v>49.97999954</v>
      </c>
      <c r="D6979" s="6" t="n">
        <f aca="false">1_Data_EDA!J6980</f>
        <v>5</v>
      </c>
      <c r="E6979" s="7" t="n">
        <f aca="false">1_Data_EDA!K6980</f>
        <v>249.8999939</v>
      </c>
      <c r="F6979" s="7" t="n">
        <f aca="false">1_Data_EDA!L6980</f>
        <v>29.98999977</v>
      </c>
      <c r="G6979" s="8" t="n">
        <f aca="false">1_Data_EDA!M6980</f>
        <v>0.119999997</v>
      </c>
      <c r="H6979" s="6" t="n">
        <f aca="false">IF(1_Data_EDA!B6980="First Class",1,0)</f>
        <v>1</v>
      </c>
      <c r="I6979" s="6" t="n">
        <f aca="false">IF(1_Data_EDA!B6980="Second Class",1,0)</f>
        <v>0</v>
      </c>
      <c r="J6979" s="6" t="n">
        <f aca="false">IF(1_Data_EDA!B6980="Same Day",1,0)</f>
        <v>0</v>
      </c>
      <c r="K6979" s="6" t="n">
        <f aca="false">IF(1_Data_EDA!C6980="Corporate",1,0)</f>
        <v>0</v>
      </c>
      <c r="L6979" s="6" t="n">
        <f aca="false">IF(1_Data_EDA!C6980="Home Office",1,0)</f>
        <v>0</v>
      </c>
      <c r="M6979" s="6" t="n">
        <f aca="false">IF(1_Data_EDA!D6980="Europe",1,0)</f>
        <v>1</v>
      </c>
      <c r="N6979" s="6" t="n">
        <f aca="false">IF(1_Data_EDA!D6980="LATAM",1,0)</f>
        <v>0</v>
      </c>
      <c r="O6979" s="6" t="n">
        <f aca="false">IF(1_Data_EDA!D6980="Pacific Asia",1,0)</f>
        <v>0</v>
      </c>
      <c r="P6979" s="6" t="n">
        <f aca="false">IF(1_Data_EDA!D6980="USCA",1,0)</f>
        <v>0</v>
      </c>
      <c r="Q6979" s="6" t="n">
        <f aca="false">IF(C6979&gt;MEDIAN(C$5:C$8004),1,0)</f>
        <v>0</v>
      </c>
      <c r="R6979" s="6" t="n">
        <f aca="false">IF(D6979&gt;2,1,0)</f>
        <v>1</v>
      </c>
    </row>
    <row r="6980" customFormat="false" ht="15" hidden="false" customHeight="true" outlineLevel="0" collapsed="false">
      <c r="A6980" s="6" t="n">
        <f aca="false">1_Data_EDA!O6981</f>
        <v>0</v>
      </c>
      <c r="B6980" s="6" t="n">
        <f aca="false">1_Data_EDA!H6981</f>
        <v>4</v>
      </c>
      <c r="C6980" s="7" t="n">
        <f aca="false">1_Data_EDA!I6981</f>
        <v>39.99000168</v>
      </c>
      <c r="D6980" s="6" t="n">
        <f aca="false">1_Data_EDA!J6981</f>
        <v>2</v>
      </c>
      <c r="E6980" s="7" t="n">
        <f aca="false">1_Data_EDA!K6981</f>
        <v>79.98000336</v>
      </c>
      <c r="F6980" s="7" t="n">
        <f aca="false">1_Data_EDA!L6981</f>
        <v>3.200000048</v>
      </c>
      <c r="G6980" s="8" t="n">
        <f aca="false">1_Data_EDA!M6981</f>
        <v>0.039999999</v>
      </c>
      <c r="H6980" s="6" t="n">
        <f aca="false">IF(1_Data_EDA!B6981="First Class",1,0)</f>
        <v>0</v>
      </c>
      <c r="I6980" s="6" t="n">
        <f aca="false">IF(1_Data_EDA!B6981="Second Class",1,0)</f>
        <v>0</v>
      </c>
      <c r="J6980" s="6" t="n">
        <f aca="false">IF(1_Data_EDA!B6981="Same Day",1,0)</f>
        <v>0</v>
      </c>
      <c r="K6980" s="6" t="n">
        <f aca="false">IF(1_Data_EDA!C6981="Corporate",1,0)</f>
        <v>0</v>
      </c>
      <c r="L6980" s="6" t="n">
        <f aca="false">IF(1_Data_EDA!C6981="Home Office",1,0)</f>
        <v>1</v>
      </c>
      <c r="M6980" s="6" t="n">
        <f aca="false">IF(1_Data_EDA!D6981="Europe",1,0)</f>
        <v>1</v>
      </c>
      <c r="N6980" s="6" t="n">
        <f aca="false">IF(1_Data_EDA!D6981="LATAM",1,0)</f>
        <v>0</v>
      </c>
      <c r="O6980" s="6" t="n">
        <f aca="false">IF(1_Data_EDA!D6981="Pacific Asia",1,0)</f>
        <v>0</v>
      </c>
      <c r="P6980" s="6" t="n">
        <f aca="false">IF(1_Data_EDA!D6981="USCA",1,0)</f>
        <v>0</v>
      </c>
      <c r="Q6980" s="6" t="n">
        <f aca="false">IF(C6980&gt;MEDIAN(C$5:C$8004),1,0)</f>
        <v>0</v>
      </c>
      <c r="R6980" s="6" t="n">
        <f aca="false">IF(D6980&gt;2,1,0)</f>
        <v>0</v>
      </c>
    </row>
    <row r="6981" customFormat="false" ht="15" hidden="false" customHeight="true" outlineLevel="0" collapsed="false">
      <c r="A6981" s="6" t="n">
        <f aca="false">1_Data_EDA!O6982</f>
        <v>1</v>
      </c>
      <c r="B6981" s="6" t="n">
        <f aca="false">1_Data_EDA!H6982</f>
        <v>4</v>
      </c>
      <c r="C6981" s="7" t="n">
        <f aca="false">1_Data_EDA!I6982</f>
        <v>399.980011</v>
      </c>
      <c r="D6981" s="6" t="n">
        <f aca="false">1_Data_EDA!J6982</f>
        <v>1</v>
      </c>
      <c r="E6981" s="7" t="n">
        <f aca="false">1_Data_EDA!K6982</f>
        <v>399.980011</v>
      </c>
      <c r="F6981" s="7" t="n">
        <f aca="false">1_Data_EDA!L6982</f>
        <v>4</v>
      </c>
      <c r="G6981" s="8" t="n">
        <f aca="false">1_Data_EDA!M6982</f>
        <v>0.01</v>
      </c>
      <c r="H6981" s="6" t="n">
        <f aca="false">IF(1_Data_EDA!B6982="First Class",1,0)</f>
        <v>0</v>
      </c>
      <c r="I6981" s="6" t="n">
        <f aca="false">IF(1_Data_EDA!B6982="Second Class",1,0)</f>
        <v>0</v>
      </c>
      <c r="J6981" s="6" t="n">
        <f aca="false">IF(1_Data_EDA!B6982="Same Day",1,0)</f>
        <v>0</v>
      </c>
      <c r="K6981" s="6" t="n">
        <f aca="false">IF(1_Data_EDA!C6982="Corporate",1,0)</f>
        <v>0</v>
      </c>
      <c r="L6981" s="6" t="n">
        <f aca="false">IF(1_Data_EDA!C6982="Home Office",1,0)</f>
        <v>0</v>
      </c>
      <c r="M6981" s="6" t="n">
        <f aca="false">IF(1_Data_EDA!D6982="Europe",1,0)</f>
        <v>1</v>
      </c>
      <c r="N6981" s="6" t="n">
        <f aca="false">IF(1_Data_EDA!D6982="LATAM",1,0)</f>
        <v>0</v>
      </c>
      <c r="O6981" s="6" t="n">
        <f aca="false">IF(1_Data_EDA!D6982="Pacific Asia",1,0)</f>
        <v>0</v>
      </c>
      <c r="P6981" s="6" t="n">
        <f aca="false">IF(1_Data_EDA!D6982="USCA",1,0)</f>
        <v>0</v>
      </c>
      <c r="Q6981" s="6" t="n">
        <f aca="false">IF(C6981&gt;MEDIAN(C$5:C$8004),1,0)</f>
        <v>1</v>
      </c>
      <c r="R6981" s="6" t="n">
        <f aca="false">IF(D6981&gt;2,1,0)</f>
        <v>0</v>
      </c>
    </row>
    <row r="6982" customFormat="false" ht="15" hidden="false" customHeight="true" outlineLevel="0" collapsed="false">
      <c r="A6982" s="6" t="n">
        <f aca="false">1_Data_EDA!O6983</f>
        <v>0</v>
      </c>
      <c r="B6982" s="6" t="n">
        <f aca="false">1_Data_EDA!H6983</f>
        <v>4</v>
      </c>
      <c r="C6982" s="7" t="n">
        <f aca="false">1_Data_EDA!I6983</f>
        <v>129.9900055</v>
      </c>
      <c r="D6982" s="6" t="n">
        <f aca="false">1_Data_EDA!J6983</f>
        <v>1</v>
      </c>
      <c r="E6982" s="7" t="n">
        <f aca="false">1_Data_EDA!K6983</f>
        <v>129.9900055</v>
      </c>
      <c r="F6982" s="7" t="n">
        <f aca="false">1_Data_EDA!L6983</f>
        <v>32.5</v>
      </c>
      <c r="G6982" s="8" t="n">
        <f aca="false">1_Data_EDA!M6983</f>
        <v>0.25</v>
      </c>
      <c r="H6982" s="6" t="n">
        <f aca="false">IF(1_Data_EDA!B6983="First Class",1,0)</f>
        <v>0</v>
      </c>
      <c r="I6982" s="6" t="n">
        <f aca="false">IF(1_Data_EDA!B6983="Second Class",1,0)</f>
        <v>0</v>
      </c>
      <c r="J6982" s="6" t="n">
        <f aca="false">IF(1_Data_EDA!B6983="Same Day",1,0)</f>
        <v>0</v>
      </c>
      <c r="K6982" s="6" t="n">
        <f aca="false">IF(1_Data_EDA!C6983="Corporate",1,0)</f>
        <v>1</v>
      </c>
      <c r="L6982" s="6" t="n">
        <f aca="false">IF(1_Data_EDA!C6983="Home Office",1,0)</f>
        <v>0</v>
      </c>
      <c r="M6982" s="6" t="n">
        <f aca="false">IF(1_Data_EDA!D6983="Europe",1,0)</f>
        <v>0</v>
      </c>
      <c r="N6982" s="6" t="n">
        <f aca="false">IF(1_Data_EDA!D6983="LATAM",1,0)</f>
        <v>1</v>
      </c>
      <c r="O6982" s="6" t="n">
        <f aca="false">IF(1_Data_EDA!D6983="Pacific Asia",1,0)</f>
        <v>0</v>
      </c>
      <c r="P6982" s="6" t="n">
        <f aca="false">IF(1_Data_EDA!D6983="USCA",1,0)</f>
        <v>0</v>
      </c>
      <c r="Q6982" s="6" t="n">
        <f aca="false">IF(C6982&gt;MEDIAN(C$5:C$8004),1,0)</f>
        <v>1</v>
      </c>
      <c r="R6982" s="6" t="n">
        <f aca="false">IF(D6982&gt;2,1,0)</f>
        <v>0</v>
      </c>
    </row>
    <row r="6983" customFormat="false" ht="15" hidden="false" customHeight="true" outlineLevel="0" collapsed="false">
      <c r="A6983" s="6" t="n">
        <f aca="false">1_Data_EDA!O6984</f>
        <v>1</v>
      </c>
      <c r="B6983" s="6" t="n">
        <f aca="false">1_Data_EDA!H6984</f>
        <v>0</v>
      </c>
      <c r="C6983" s="7" t="n">
        <f aca="false">1_Data_EDA!I6984</f>
        <v>129.9900055</v>
      </c>
      <c r="D6983" s="6" t="n">
        <f aca="false">1_Data_EDA!J6984</f>
        <v>1</v>
      </c>
      <c r="E6983" s="7" t="n">
        <f aca="false">1_Data_EDA!K6984</f>
        <v>129.9900055</v>
      </c>
      <c r="F6983" s="7" t="n">
        <f aca="false">1_Data_EDA!L6984</f>
        <v>0</v>
      </c>
      <c r="G6983" s="8" t="n">
        <f aca="false">1_Data_EDA!M6984</f>
        <v>0</v>
      </c>
      <c r="H6983" s="6" t="n">
        <f aca="false">IF(1_Data_EDA!B6984="First Class",1,0)</f>
        <v>0</v>
      </c>
      <c r="I6983" s="6" t="n">
        <f aca="false">IF(1_Data_EDA!B6984="Second Class",1,0)</f>
        <v>0</v>
      </c>
      <c r="J6983" s="6" t="n">
        <f aca="false">IF(1_Data_EDA!B6984="Same Day",1,0)</f>
        <v>1</v>
      </c>
      <c r="K6983" s="6" t="n">
        <f aca="false">IF(1_Data_EDA!C6984="Corporate",1,0)</f>
        <v>1</v>
      </c>
      <c r="L6983" s="6" t="n">
        <f aca="false">IF(1_Data_EDA!C6984="Home Office",1,0)</f>
        <v>0</v>
      </c>
      <c r="M6983" s="6" t="n">
        <f aca="false">IF(1_Data_EDA!D6984="Europe",1,0)</f>
        <v>1</v>
      </c>
      <c r="N6983" s="6" t="n">
        <f aca="false">IF(1_Data_EDA!D6984="LATAM",1,0)</f>
        <v>0</v>
      </c>
      <c r="O6983" s="6" t="n">
        <f aca="false">IF(1_Data_EDA!D6984="Pacific Asia",1,0)</f>
        <v>0</v>
      </c>
      <c r="P6983" s="6" t="n">
        <f aca="false">IF(1_Data_EDA!D6984="USCA",1,0)</f>
        <v>0</v>
      </c>
      <c r="Q6983" s="6" t="n">
        <f aca="false">IF(C6983&gt;MEDIAN(C$5:C$8004),1,0)</f>
        <v>1</v>
      </c>
      <c r="R6983" s="6" t="n">
        <f aca="false">IF(D6983&gt;2,1,0)</f>
        <v>0</v>
      </c>
    </row>
    <row r="6984" customFormat="false" ht="15" hidden="false" customHeight="true" outlineLevel="0" collapsed="false">
      <c r="A6984" s="6" t="n">
        <f aca="false">1_Data_EDA!O6985</f>
        <v>1</v>
      </c>
      <c r="B6984" s="6" t="n">
        <f aca="false">1_Data_EDA!H6985</f>
        <v>2</v>
      </c>
      <c r="C6984" s="7" t="n">
        <f aca="false">1_Data_EDA!I6985</f>
        <v>49.97999954</v>
      </c>
      <c r="D6984" s="6" t="n">
        <f aca="false">1_Data_EDA!J6985</f>
        <v>5</v>
      </c>
      <c r="E6984" s="7" t="n">
        <f aca="false">1_Data_EDA!K6985</f>
        <v>249.8999939</v>
      </c>
      <c r="F6984" s="7" t="n">
        <f aca="false">1_Data_EDA!L6985</f>
        <v>62.47999954</v>
      </c>
      <c r="G6984" s="8" t="n">
        <f aca="false">1_Data_EDA!M6985</f>
        <v>0.25</v>
      </c>
      <c r="H6984" s="6" t="n">
        <f aca="false">IF(1_Data_EDA!B6985="First Class",1,0)</f>
        <v>0</v>
      </c>
      <c r="I6984" s="6" t="n">
        <f aca="false">IF(1_Data_EDA!B6985="Second Class",1,0)</f>
        <v>1</v>
      </c>
      <c r="J6984" s="6" t="n">
        <f aca="false">IF(1_Data_EDA!B6985="Same Day",1,0)</f>
        <v>0</v>
      </c>
      <c r="K6984" s="6" t="n">
        <f aca="false">IF(1_Data_EDA!C6985="Corporate",1,0)</f>
        <v>1</v>
      </c>
      <c r="L6984" s="6" t="n">
        <f aca="false">IF(1_Data_EDA!C6985="Home Office",1,0)</f>
        <v>0</v>
      </c>
      <c r="M6984" s="6" t="n">
        <f aca="false">IF(1_Data_EDA!D6985="Europe",1,0)</f>
        <v>0</v>
      </c>
      <c r="N6984" s="6" t="n">
        <f aca="false">IF(1_Data_EDA!D6985="LATAM",1,0)</f>
        <v>1</v>
      </c>
      <c r="O6984" s="6" t="n">
        <f aca="false">IF(1_Data_EDA!D6985="Pacific Asia",1,0)</f>
        <v>0</v>
      </c>
      <c r="P6984" s="6" t="n">
        <f aca="false">IF(1_Data_EDA!D6985="USCA",1,0)</f>
        <v>0</v>
      </c>
      <c r="Q6984" s="6" t="n">
        <f aca="false">IF(C6984&gt;MEDIAN(C$5:C$8004),1,0)</f>
        <v>0</v>
      </c>
      <c r="R6984" s="6" t="n">
        <f aca="false">IF(D6984&gt;2,1,0)</f>
        <v>1</v>
      </c>
    </row>
    <row r="6985" customFormat="false" ht="15" hidden="false" customHeight="true" outlineLevel="0" collapsed="false">
      <c r="A6985" s="6" t="n">
        <f aca="false">1_Data_EDA!O6986</f>
        <v>1</v>
      </c>
      <c r="B6985" s="6" t="n">
        <f aca="false">1_Data_EDA!H6986</f>
        <v>4</v>
      </c>
      <c r="C6985" s="7" t="n">
        <f aca="false">1_Data_EDA!I6986</f>
        <v>39.99000168</v>
      </c>
      <c r="D6985" s="6" t="n">
        <f aca="false">1_Data_EDA!J6986</f>
        <v>5</v>
      </c>
      <c r="E6985" s="7" t="n">
        <f aca="false">1_Data_EDA!K6986</f>
        <v>199.9499969</v>
      </c>
      <c r="F6985" s="7" t="n">
        <f aca="false">1_Data_EDA!L6986</f>
        <v>49.99000168</v>
      </c>
      <c r="G6985" s="8" t="n">
        <f aca="false">1_Data_EDA!M6986</f>
        <v>0.25</v>
      </c>
      <c r="H6985" s="6" t="n">
        <f aca="false">IF(1_Data_EDA!B6986="First Class",1,0)</f>
        <v>0</v>
      </c>
      <c r="I6985" s="6" t="n">
        <f aca="false">IF(1_Data_EDA!B6986="Second Class",1,0)</f>
        <v>0</v>
      </c>
      <c r="J6985" s="6" t="n">
        <f aca="false">IF(1_Data_EDA!B6986="Same Day",1,0)</f>
        <v>0</v>
      </c>
      <c r="K6985" s="6" t="n">
        <f aca="false">IF(1_Data_EDA!C6986="Corporate",1,0)</f>
        <v>1</v>
      </c>
      <c r="L6985" s="6" t="n">
        <f aca="false">IF(1_Data_EDA!C6986="Home Office",1,0)</f>
        <v>0</v>
      </c>
      <c r="M6985" s="6" t="n">
        <f aca="false">IF(1_Data_EDA!D6986="Europe",1,0)</f>
        <v>0</v>
      </c>
      <c r="N6985" s="6" t="n">
        <f aca="false">IF(1_Data_EDA!D6986="LATAM",1,0)</f>
        <v>1</v>
      </c>
      <c r="O6985" s="6" t="n">
        <f aca="false">IF(1_Data_EDA!D6986="Pacific Asia",1,0)</f>
        <v>0</v>
      </c>
      <c r="P6985" s="6" t="n">
        <f aca="false">IF(1_Data_EDA!D6986="USCA",1,0)</f>
        <v>0</v>
      </c>
      <c r="Q6985" s="6" t="n">
        <f aca="false">IF(C6985&gt;MEDIAN(C$5:C$8004),1,0)</f>
        <v>0</v>
      </c>
      <c r="R6985" s="6" t="n">
        <f aca="false">IF(D6985&gt;2,1,0)</f>
        <v>1</v>
      </c>
    </row>
    <row r="6986" customFormat="false" ht="15" hidden="false" customHeight="true" outlineLevel="0" collapsed="false">
      <c r="A6986" s="6" t="n">
        <f aca="false">1_Data_EDA!O6987</f>
        <v>1</v>
      </c>
      <c r="B6986" s="6" t="n">
        <f aca="false">1_Data_EDA!H6987</f>
        <v>1</v>
      </c>
      <c r="C6986" s="7" t="n">
        <f aca="false">1_Data_EDA!I6987</f>
        <v>59.99000168</v>
      </c>
      <c r="D6986" s="6" t="n">
        <f aca="false">1_Data_EDA!J6987</f>
        <v>5</v>
      </c>
      <c r="E6986" s="7" t="n">
        <f aca="false">1_Data_EDA!K6987</f>
        <v>299.9500122</v>
      </c>
      <c r="F6986" s="7" t="n">
        <f aca="false">1_Data_EDA!L6987</f>
        <v>38.99000168</v>
      </c>
      <c r="G6986" s="8" t="n">
        <f aca="false">1_Data_EDA!M6987</f>
        <v>0.129999995</v>
      </c>
      <c r="H6986" s="6" t="n">
        <f aca="false">IF(1_Data_EDA!B6987="First Class",1,0)</f>
        <v>1</v>
      </c>
      <c r="I6986" s="6" t="n">
        <f aca="false">IF(1_Data_EDA!B6987="Second Class",1,0)</f>
        <v>0</v>
      </c>
      <c r="J6986" s="6" t="n">
        <f aca="false">IF(1_Data_EDA!B6987="Same Day",1,0)</f>
        <v>0</v>
      </c>
      <c r="K6986" s="6" t="n">
        <f aca="false">IF(1_Data_EDA!C6987="Corporate",1,0)</f>
        <v>1</v>
      </c>
      <c r="L6986" s="6" t="n">
        <f aca="false">IF(1_Data_EDA!C6987="Home Office",1,0)</f>
        <v>0</v>
      </c>
      <c r="M6986" s="6" t="n">
        <f aca="false">IF(1_Data_EDA!D6987="Europe",1,0)</f>
        <v>0</v>
      </c>
      <c r="N6986" s="6" t="n">
        <f aca="false">IF(1_Data_EDA!D6987="LATAM",1,0)</f>
        <v>0</v>
      </c>
      <c r="O6986" s="6" t="n">
        <f aca="false">IF(1_Data_EDA!D6987="Pacific Asia",1,0)</f>
        <v>0</v>
      </c>
      <c r="P6986" s="6" t="n">
        <f aca="false">IF(1_Data_EDA!D6987="USCA",1,0)</f>
        <v>1</v>
      </c>
      <c r="Q6986" s="6" t="n">
        <f aca="false">IF(C6986&gt;MEDIAN(C$5:C$8004),1,0)</f>
        <v>0</v>
      </c>
      <c r="R6986" s="6" t="n">
        <f aca="false">IF(D6986&gt;2,1,0)</f>
        <v>1</v>
      </c>
    </row>
    <row r="6987" customFormat="false" ht="15" hidden="false" customHeight="true" outlineLevel="0" collapsed="false">
      <c r="A6987" s="6" t="n">
        <f aca="false">1_Data_EDA!O6988</f>
        <v>1</v>
      </c>
      <c r="B6987" s="6" t="n">
        <f aca="false">1_Data_EDA!H6988</f>
        <v>4</v>
      </c>
      <c r="C6987" s="7" t="n">
        <f aca="false">1_Data_EDA!I6988</f>
        <v>24.98999977</v>
      </c>
      <c r="D6987" s="6" t="n">
        <f aca="false">1_Data_EDA!J6988</f>
        <v>1</v>
      </c>
      <c r="E6987" s="7" t="n">
        <f aca="false">1_Data_EDA!K6988</f>
        <v>24.98999977</v>
      </c>
      <c r="F6987" s="7" t="n">
        <f aca="false">1_Data_EDA!L6988</f>
        <v>2.25</v>
      </c>
      <c r="G6987" s="8" t="n">
        <f aca="false">1_Data_EDA!M6988</f>
        <v>0.090000004</v>
      </c>
      <c r="H6987" s="6" t="n">
        <f aca="false">IF(1_Data_EDA!B6988="First Class",1,0)</f>
        <v>0</v>
      </c>
      <c r="I6987" s="6" t="n">
        <f aca="false">IF(1_Data_EDA!B6988="Second Class",1,0)</f>
        <v>0</v>
      </c>
      <c r="J6987" s="6" t="n">
        <f aca="false">IF(1_Data_EDA!B6988="Same Day",1,0)</f>
        <v>0</v>
      </c>
      <c r="K6987" s="6" t="n">
        <f aca="false">IF(1_Data_EDA!C6988="Corporate",1,0)</f>
        <v>0</v>
      </c>
      <c r="L6987" s="6" t="n">
        <f aca="false">IF(1_Data_EDA!C6988="Home Office",1,0)</f>
        <v>0</v>
      </c>
      <c r="M6987" s="6" t="n">
        <f aca="false">IF(1_Data_EDA!D6988="Europe",1,0)</f>
        <v>1</v>
      </c>
      <c r="N6987" s="6" t="n">
        <f aca="false">IF(1_Data_EDA!D6988="LATAM",1,0)</f>
        <v>0</v>
      </c>
      <c r="O6987" s="6" t="n">
        <f aca="false">IF(1_Data_EDA!D6988="Pacific Asia",1,0)</f>
        <v>0</v>
      </c>
      <c r="P6987" s="6" t="n">
        <f aca="false">IF(1_Data_EDA!D6988="USCA",1,0)</f>
        <v>0</v>
      </c>
      <c r="Q6987" s="6" t="n">
        <f aca="false">IF(C6987&gt;MEDIAN(C$5:C$8004),1,0)</f>
        <v>0</v>
      </c>
      <c r="R6987" s="6" t="n">
        <f aca="false">IF(D6987&gt;2,1,0)</f>
        <v>0</v>
      </c>
    </row>
    <row r="6988" customFormat="false" ht="15" hidden="false" customHeight="true" outlineLevel="0" collapsed="false">
      <c r="A6988" s="6" t="n">
        <f aca="false">1_Data_EDA!O6989</f>
        <v>0</v>
      </c>
      <c r="B6988" s="6" t="n">
        <f aca="false">1_Data_EDA!H6989</f>
        <v>4</v>
      </c>
      <c r="C6988" s="7" t="n">
        <f aca="false">1_Data_EDA!I6989</f>
        <v>399.980011</v>
      </c>
      <c r="D6988" s="6" t="n">
        <f aca="false">1_Data_EDA!J6989</f>
        <v>1</v>
      </c>
      <c r="E6988" s="7" t="n">
        <f aca="false">1_Data_EDA!K6989</f>
        <v>399.980011</v>
      </c>
      <c r="F6988" s="7" t="n">
        <f aca="false">1_Data_EDA!L6989</f>
        <v>12</v>
      </c>
      <c r="G6988" s="8" t="n">
        <f aca="false">1_Data_EDA!M6989</f>
        <v>0.029999999</v>
      </c>
      <c r="H6988" s="6" t="n">
        <f aca="false">IF(1_Data_EDA!B6989="First Class",1,0)</f>
        <v>0</v>
      </c>
      <c r="I6988" s="6" t="n">
        <f aca="false">IF(1_Data_EDA!B6989="Second Class",1,0)</f>
        <v>0</v>
      </c>
      <c r="J6988" s="6" t="n">
        <f aca="false">IF(1_Data_EDA!B6989="Same Day",1,0)</f>
        <v>0</v>
      </c>
      <c r="K6988" s="6" t="n">
        <f aca="false">IF(1_Data_EDA!C6989="Corporate",1,0)</f>
        <v>0</v>
      </c>
      <c r="L6988" s="6" t="n">
        <f aca="false">IF(1_Data_EDA!C6989="Home Office",1,0)</f>
        <v>0</v>
      </c>
      <c r="M6988" s="6" t="n">
        <f aca="false">IF(1_Data_EDA!D6989="Europe",1,0)</f>
        <v>0</v>
      </c>
      <c r="N6988" s="6" t="n">
        <f aca="false">IF(1_Data_EDA!D6989="LATAM",1,0)</f>
        <v>0</v>
      </c>
      <c r="O6988" s="6" t="n">
        <f aca="false">IF(1_Data_EDA!D6989="Pacific Asia",1,0)</f>
        <v>0</v>
      </c>
      <c r="P6988" s="6" t="n">
        <f aca="false">IF(1_Data_EDA!D6989="USCA",1,0)</f>
        <v>0</v>
      </c>
      <c r="Q6988" s="6" t="n">
        <f aca="false">IF(C6988&gt;MEDIAN(C$5:C$8004),1,0)</f>
        <v>1</v>
      </c>
      <c r="R6988" s="6" t="n">
        <f aca="false">IF(D6988&gt;2,1,0)</f>
        <v>0</v>
      </c>
    </row>
    <row r="6989" customFormat="false" ht="15" hidden="false" customHeight="true" outlineLevel="0" collapsed="false">
      <c r="A6989" s="6" t="n">
        <f aca="false">1_Data_EDA!O6990</f>
        <v>0</v>
      </c>
      <c r="B6989" s="6" t="n">
        <f aca="false">1_Data_EDA!H6990</f>
        <v>4</v>
      </c>
      <c r="C6989" s="7" t="n">
        <f aca="false">1_Data_EDA!I6990</f>
        <v>129.9900055</v>
      </c>
      <c r="D6989" s="6" t="n">
        <f aca="false">1_Data_EDA!J6990</f>
        <v>1</v>
      </c>
      <c r="E6989" s="7" t="n">
        <f aca="false">1_Data_EDA!K6990</f>
        <v>129.9900055</v>
      </c>
      <c r="F6989" s="7" t="n">
        <f aca="false">1_Data_EDA!L6990</f>
        <v>32.5</v>
      </c>
      <c r="G6989" s="8" t="n">
        <f aca="false">1_Data_EDA!M6990</f>
        <v>0.25</v>
      </c>
      <c r="H6989" s="6" t="n">
        <f aca="false">IF(1_Data_EDA!B6990="First Class",1,0)</f>
        <v>0</v>
      </c>
      <c r="I6989" s="6" t="n">
        <f aca="false">IF(1_Data_EDA!B6990="Second Class",1,0)</f>
        <v>0</v>
      </c>
      <c r="J6989" s="6" t="n">
        <f aca="false">IF(1_Data_EDA!B6990="Same Day",1,0)</f>
        <v>0</v>
      </c>
      <c r="K6989" s="6" t="n">
        <f aca="false">IF(1_Data_EDA!C6990="Corporate",1,0)</f>
        <v>0</v>
      </c>
      <c r="L6989" s="6" t="n">
        <f aca="false">IF(1_Data_EDA!C6990="Home Office",1,0)</f>
        <v>0</v>
      </c>
      <c r="M6989" s="6" t="n">
        <f aca="false">IF(1_Data_EDA!D6990="Europe",1,0)</f>
        <v>0</v>
      </c>
      <c r="N6989" s="6" t="n">
        <f aca="false">IF(1_Data_EDA!D6990="LATAM",1,0)</f>
        <v>1</v>
      </c>
      <c r="O6989" s="6" t="n">
        <f aca="false">IF(1_Data_EDA!D6990="Pacific Asia",1,0)</f>
        <v>0</v>
      </c>
      <c r="P6989" s="6" t="n">
        <f aca="false">IF(1_Data_EDA!D6990="USCA",1,0)</f>
        <v>0</v>
      </c>
      <c r="Q6989" s="6" t="n">
        <f aca="false">IF(C6989&gt;MEDIAN(C$5:C$8004),1,0)</f>
        <v>1</v>
      </c>
      <c r="R6989" s="6" t="n">
        <f aca="false">IF(D6989&gt;2,1,0)</f>
        <v>0</v>
      </c>
    </row>
    <row r="6990" customFormat="false" ht="15" hidden="false" customHeight="true" outlineLevel="0" collapsed="false">
      <c r="A6990" s="6" t="n">
        <f aca="false">1_Data_EDA!O6991</f>
        <v>0</v>
      </c>
      <c r="B6990" s="6" t="n">
        <f aca="false">1_Data_EDA!H6991</f>
        <v>2</v>
      </c>
      <c r="C6990" s="7" t="n">
        <f aca="false">1_Data_EDA!I6991</f>
        <v>59.99000168</v>
      </c>
      <c r="D6990" s="6" t="n">
        <f aca="false">1_Data_EDA!J6991</f>
        <v>1</v>
      </c>
      <c r="E6990" s="7" t="n">
        <f aca="false">1_Data_EDA!K6991</f>
        <v>59.99000168</v>
      </c>
      <c r="F6990" s="7" t="n">
        <f aca="false">1_Data_EDA!L6991</f>
        <v>4.199999809</v>
      </c>
      <c r="G6990" s="8" t="n">
        <f aca="false">1_Data_EDA!M6991</f>
        <v>0.07</v>
      </c>
      <c r="H6990" s="6" t="n">
        <f aca="false">IF(1_Data_EDA!B6991="First Class",1,0)</f>
        <v>0</v>
      </c>
      <c r="I6990" s="6" t="n">
        <f aca="false">IF(1_Data_EDA!B6991="Second Class",1,0)</f>
        <v>1</v>
      </c>
      <c r="J6990" s="6" t="n">
        <f aca="false">IF(1_Data_EDA!B6991="Same Day",1,0)</f>
        <v>0</v>
      </c>
      <c r="K6990" s="6" t="n">
        <f aca="false">IF(1_Data_EDA!C6991="Corporate",1,0)</f>
        <v>0</v>
      </c>
      <c r="L6990" s="6" t="n">
        <f aca="false">IF(1_Data_EDA!C6991="Home Office",1,0)</f>
        <v>0</v>
      </c>
      <c r="M6990" s="6" t="n">
        <f aca="false">IF(1_Data_EDA!D6991="Europe",1,0)</f>
        <v>0</v>
      </c>
      <c r="N6990" s="6" t="n">
        <f aca="false">IF(1_Data_EDA!D6991="LATAM",1,0)</f>
        <v>0</v>
      </c>
      <c r="O6990" s="6" t="n">
        <f aca="false">IF(1_Data_EDA!D6991="Pacific Asia",1,0)</f>
        <v>0</v>
      </c>
      <c r="P6990" s="6" t="n">
        <f aca="false">IF(1_Data_EDA!D6991="USCA",1,0)</f>
        <v>1</v>
      </c>
      <c r="Q6990" s="6" t="n">
        <f aca="false">IF(C6990&gt;MEDIAN(C$5:C$8004),1,0)</f>
        <v>0</v>
      </c>
      <c r="R6990" s="6" t="n">
        <f aca="false">IF(D6990&gt;2,1,0)</f>
        <v>0</v>
      </c>
    </row>
    <row r="6991" customFormat="false" ht="15" hidden="false" customHeight="true" outlineLevel="0" collapsed="false">
      <c r="A6991" s="6" t="n">
        <f aca="false">1_Data_EDA!O6992</f>
        <v>1</v>
      </c>
      <c r="B6991" s="6" t="n">
        <f aca="false">1_Data_EDA!H6992</f>
        <v>4</v>
      </c>
      <c r="C6991" s="7" t="n">
        <f aca="false">1_Data_EDA!I6992</f>
        <v>59.99000168</v>
      </c>
      <c r="D6991" s="6" t="n">
        <f aca="false">1_Data_EDA!J6992</f>
        <v>4</v>
      </c>
      <c r="E6991" s="7" t="n">
        <f aca="false">1_Data_EDA!K6992</f>
        <v>239.9600067</v>
      </c>
      <c r="F6991" s="7" t="n">
        <f aca="false">1_Data_EDA!L6992</f>
        <v>47.99000168</v>
      </c>
      <c r="G6991" s="8" t="n">
        <f aca="false">1_Data_EDA!M6992</f>
        <v>0.200000003</v>
      </c>
      <c r="H6991" s="6" t="n">
        <f aca="false">IF(1_Data_EDA!B6992="First Class",1,0)</f>
        <v>0</v>
      </c>
      <c r="I6991" s="6" t="n">
        <f aca="false">IF(1_Data_EDA!B6992="Second Class",1,0)</f>
        <v>0</v>
      </c>
      <c r="J6991" s="6" t="n">
        <f aca="false">IF(1_Data_EDA!B6992="Same Day",1,0)</f>
        <v>0</v>
      </c>
      <c r="K6991" s="6" t="n">
        <f aca="false">IF(1_Data_EDA!C6992="Corporate",1,0)</f>
        <v>0</v>
      </c>
      <c r="L6991" s="6" t="n">
        <f aca="false">IF(1_Data_EDA!C6992="Home Office",1,0)</f>
        <v>1</v>
      </c>
      <c r="M6991" s="6" t="n">
        <f aca="false">IF(1_Data_EDA!D6992="Europe",1,0)</f>
        <v>0</v>
      </c>
      <c r="N6991" s="6" t="n">
        <f aca="false">IF(1_Data_EDA!D6992="LATAM",1,0)</f>
        <v>0</v>
      </c>
      <c r="O6991" s="6" t="n">
        <f aca="false">IF(1_Data_EDA!D6992="Pacific Asia",1,0)</f>
        <v>1</v>
      </c>
      <c r="P6991" s="6" t="n">
        <f aca="false">IF(1_Data_EDA!D6992="USCA",1,0)</f>
        <v>0</v>
      </c>
      <c r="Q6991" s="6" t="n">
        <f aca="false">IF(C6991&gt;MEDIAN(C$5:C$8004),1,0)</f>
        <v>0</v>
      </c>
      <c r="R6991" s="6" t="n">
        <f aca="false">IF(D6991&gt;2,1,0)</f>
        <v>1</v>
      </c>
    </row>
    <row r="6992" customFormat="false" ht="15" hidden="false" customHeight="true" outlineLevel="0" collapsed="false">
      <c r="A6992" s="6" t="n">
        <f aca="false">1_Data_EDA!O6993</f>
        <v>0</v>
      </c>
      <c r="B6992" s="6" t="n">
        <f aca="false">1_Data_EDA!H6993</f>
        <v>4</v>
      </c>
      <c r="C6992" s="7" t="n">
        <f aca="false">1_Data_EDA!I6993</f>
        <v>199.9900055</v>
      </c>
      <c r="D6992" s="6" t="n">
        <f aca="false">1_Data_EDA!J6993</f>
        <v>1</v>
      </c>
      <c r="E6992" s="7" t="n">
        <f aca="false">1_Data_EDA!K6993</f>
        <v>199.9900055</v>
      </c>
      <c r="F6992" s="7" t="n">
        <f aca="false">1_Data_EDA!L6993</f>
        <v>26</v>
      </c>
      <c r="G6992" s="8" t="n">
        <f aca="false">1_Data_EDA!M6993</f>
        <v>0.129999995</v>
      </c>
      <c r="H6992" s="6" t="n">
        <f aca="false">IF(1_Data_EDA!B6993="First Class",1,0)</f>
        <v>0</v>
      </c>
      <c r="I6992" s="6" t="n">
        <f aca="false">IF(1_Data_EDA!B6993="Second Class",1,0)</f>
        <v>0</v>
      </c>
      <c r="J6992" s="6" t="n">
        <f aca="false">IF(1_Data_EDA!B6993="Same Day",1,0)</f>
        <v>0</v>
      </c>
      <c r="K6992" s="6" t="n">
        <f aca="false">IF(1_Data_EDA!C6993="Corporate",1,0)</f>
        <v>1</v>
      </c>
      <c r="L6992" s="6" t="n">
        <f aca="false">IF(1_Data_EDA!C6993="Home Office",1,0)</f>
        <v>0</v>
      </c>
      <c r="M6992" s="6" t="n">
        <f aca="false">IF(1_Data_EDA!D6993="Europe",1,0)</f>
        <v>0</v>
      </c>
      <c r="N6992" s="6" t="n">
        <f aca="false">IF(1_Data_EDA!D6993="LATAM",1,0)</f>
        <v>1</v>
      </c>
      <c r="O6992" s="6" t="n">
        <f aca="false">IF(1_Data_EDA!D6993="Pacific Asia",1,0)</f>
        <v>0</v>
      </c>
      <c r="P6992" s="6" t="n">
        <f aca="false">IF(1_Data_EDA!D6993="USCA",1,0)</f>
        <v>0</v>
      </c>
      <c r="Q6992" s="6" t="n">
        <f aca="false">IF(C6992&gt;MEDIAN(C$5:C$8004),1,0)</f>
        <v>1</v>
      </c>
      <c r="R6992" s="6" t="n">
        <f aca="false">IF(D6992&gt;2,1,0)</f>
        <v>0</v>
      </c>
    </row>
    <row r="6993" customFormat="false" ht="15" hidden="false" customHeight="true" outlineLevel="0" collapsed="false">
      <c r="A6993" s="6" t="n">
        <f aca="false">1_Data_EDA!O6994</f>
        <v>1</v>
      </c>
      <c r="B6993" s="6" t="n">
        <f aca="false">1_Data_EDA!H6994</f>
        <v>1</v>
      </c>
      <c r="C6993" s="7" t="n">
        <f aca="false">1_Data_EDA!I6994</f>
        <v>59.99000168</v>
      </c>
      <c r="D6993" s="6" t="n">
        <f aca="false">1_Data_EDA!J6994</f>
        <v>3</v>
      </c>
      <c r="E6993" s="7" t="n">
        <f aca="false">1_Data_EDA!K6994</f>
        <v>179.9700012</v>
      </c>
      <c r="F6993" s="7" t="n">
        <f aca="false">1_Data_EDA!L6994</f>
        <v>0</v>
      </c>
      <c r="G6993" s="8" t="n">
        <f aca="false">1_Data_EDA!M6994</f>
        <v>0</v>
      </c>
      <c r="H6993" s="6" t="n">
        <f aca="false">IF(1_Data_EDA!B6994="First Class",1,0)</f>
        <v>1</v>
      </c>
      <c r="I6993" s="6" t="n">
        <f aca="false">IF(1_Data_EDA!B6994="Second Class",1,0)</f>
        <v>0</v>
      </c>
      <c r="J6993" s="6" t="n">
        <f aca="false">IF(1_Data_EDA!B6994="Same Day",1,0)</f>
        <v>0</v>
      </c>
      <c r="K6993" s="6" t="n">
        <f aca="false">IF(1_Data_EDA!C6994="Corporate",1,0)</f>
        <v>0</v>
      </c>
      <c r="L6993" s="6" t="n">
        <f aca="false">IF(1_Data_EDA!C6994="Home Office",1,0)</f>
        <v>0</v>
      </c>
      <c r="M6993" s="6" t="n">
        <f aca="false">IF(1_Data_EDA!D6994="Europe",1,0)</f>
        <v>0</v>
      </c>
      <c r="N6993" s="6" t="n">
        <f aca="false">IF(1_Data_EDA!D6994="LATAM",1,0)</f>
        <v>1</v>
      </c>
      <c r="O6993" s="6" t="n">
        <f aca="false">IF(1_Data_EDA!D6994="Pacific Asia",1,0)</f>
        <v>0</v>
      </c>
      <c r="P6993" s="6" t="n">
        <f aca="false">IF(1_Data_EDA!D6994="USCA",1,0)</f>
        <v>0</v>
      </c>
      <c r="Q6993" s="6" t="n">
        <f aca="false">IF(C6993&gt;MEDIAN(C$5:C$8004),1,0)</f>
        <v>0</v>
      </c>
      <c r="R6993" s="6" t="n">
        <f aca="false">IF(D6993&gt;2,1,0)</f>
        <v>1</v>
      </c>
    </row>
    <row r="6994" customFormat="false" ht="15" hidden="false" customHeight="true" outlineLevel="0" collapsed="false">
      <c r="A6994" s="6" t="n">
        <f aca="false">1_Data_EDA!O6995</f>
        <v>0</v>
      </c>
      <c r="B6994" s="6" t="n">
        <f aca="false">1_Data_EDA!H6995</f>
        <v>4</v>
      </c>
      <c r="C6994" s="7" t="n">
        <f aca="false">1_Data_EDA!I6995</f>
        <v>50</v>
      </c>
      <c r="D6994" s="6" t="n">
        <f aca="false">1_Data_EDA!J6995</f>
        <v>4</v>
      </c>
      <c r="E6994" s="7" t="n">
        <f aca="false">1_Data_EDA!K6995</f>
        <v>200</v>
      </c>
      <c r="F6994" s="7" t="n">
        <f aca="false">1_Data_EDA!L6995</f>
        <v>18</v>
      </c>
      <c r="G6994" s="8" t="n">
        <f aca="false">1_Data_EDA!M6995</f>
        <v>0.090000004</v>
      </c>
      <c r="H6994" s="6" t="n">
        <f aca="false">IF(1_Data_EDA!B6995="First Class",1,0)</f>
        <v>0</v>
      </c>
      <c r="I6994" s="6" t="n">
        <f aca="false">IF(1_Data_EDA!B6995="Second Class",1,0)</f>
        <v>0</v>
      </c>
      <c r="J6994" s="6" t="n">
        <f aca="false">IF(1_Data_EDA!B6995="Same Day",1,0)</f>
        <v>0</v>
      </c>
      <c r="K6994" s="6" t="n">
        <f aca="false">IF(1_Data_EDA!C6995="Corporate",1,0)</f>
        <v>0</v>
      </c>
      <c r="L6994" s="6" t="n">
        <f aca="false">IF(1_Data_EDA!C6995="Home Office",1,0)</f>
        <v>1</v>
      </c>
      <c r="M6994" s="6" t="n">
        <f aca="false">IF(1_Data_EDA!D6995="Europe",1,0)</f>
        <v>0</v>
      </c>
      <c r="N6994" s="6" t="n">
        <f aca="false">IF(1_Data_EDA!D6995="LATAM",1,0)</f>
        <v>0</v>
      </c>
      <c r="O6994" s="6" t="n">
        <f aca="false">IF(1_Data_EDA!D6995="Pacific Asia",1,0)</f>
        <v>1</v>
      </c>
      <c r="P6994" s="6" t="n">
        <f aca="false">IF(1_Data_EDA!D6995="USCA",1,0)</f>
        <v>0</v>
      </c>
      <c r="Q6994" s="6" t="n">
        <f aca="false">IF(C6994&gt;MEDIAN(C$5:C$8004),1,0)</f>
        <v>0</v>
      </c>
      <c r="R6994" s="6" t="n">
        <f aca="false">IF(D6994&gt;2,1,0)</f>
        <v>1</v>
      </c>
    </row>
    <row r="6995" customFormat="false" ht="15" hidden="false" customHeight="true" outlineLevel="0" collapsed="false">
      <c r="A6995" s="6" t="n">
        <f aca="false">1_Data_EDA!O6996</f>
        <v>1</v>
      </c>
      <c r="B6995" s="6" t="n">
        <f aca="false">1_Data_EDA!H6996</f>
        <v>4</v>
      </c>
      <c r="C6995" s="7" t="n">
        <f aca="false">1_Data_EDA!I6996</f>
        <v>59.99000168</v>
      </c>
      <c r="D6995" s="6" t="n">
        <f aca="false">1_Data_EDA!J6996</f>
        <v>4</v>
      </c>
      <c r="E6995" s="7" t="n">
        <f aca="false">1_Data_EDA!K6996</f>
        <v>239.9600067</v>
      </c>
      <c r="F6995" s="7" t="n">
        <f aca="false">1_Data_EDA!L6996</f>
        <v>38.38999939</v>
      </c>
      <c r="G6995" s="8" t="n">
        <f aca="false">1_Data_EDA!M6996</f>
        <v>0.159999996</v>
      </c>
      <c r="H6995" s="6" t="n">
        <f aca="false">IF(1_Data_EDA!B6996="First Class",1,0)</f>
        <v>0</v>
      </c>
      <c r="I6995" s="6" t="n">
        <f aca="false">IF(1_Data_EDA!B6996="Second Class",1,0)</f>
        <v>0</v>
      </c>
      <c r="J6995" s="6" t="n">
        <f aca="false">IF(1_Data_EDA!B6996="Same Day",1,0)</f>
        <v>0</v>
      </c>
      <c r="K6995" s="6" t="n">
        <f aca="false">IF(1_Data_EDA!C6996="Corporate",1,0)</f>
        <v>0</v>
      </c>
      <c r="L6995" s="6" t="n">
        <f aca="false">IF(1_Data_EDA!C6996="Home Office",1,0)</f>
        <v>0</v>
      </c>
      <c r="M6995" s="6" t="n">
        <f aca="false">IF(1_Data_EDA!D6996="Europe",1,0)</f>
        <v>0</v>
      </c>
      <c r="N6995" s="6" t="n">
        <f aca="false">IF(1_Data_EDA!D6996="LATAM",1,0)</f>
        <v>0</v>
      </c>
      <c r="O6995" s="6" t="n">
        <f aca="false">IF(1_Data_EDA!D6996="Pacific Asia",1,0)</f>
        <v>1</v>
      </c>
      <c r="P6995" s="6" t="n">
        <f aca="false">IF(1_Data_EDA!D6996="USCA",1,0)</f>
        <v>0</v>
      </c>
      <c r="Q6995" s="6" t="n">
        <f aca="false">IF(C6995&gt;MEDIAN(C$5:C$8004),1,0)</f>
        <v>0</v>
      </c>
      <c r="R6995" s="6" t="n">
        <f aca="false">IF(D6995&gt;2,1,0)</f>
        <v>1</v>
      </c>
    </row>
    <row r="6996" customFormat="false" ht="15" hidden="false" customHeight="true" outlineLevel="0" collapsed="false">
      <c r="A6996" s="6" t="n">
        <f aca="false">1_Data_EDA!O6997</f>
        <v>0</v>
      </c>
      <c r="B6996" s="6" t="n">
        <f aca="false">1_Data_EDA!H6997</f>
        <v>2</v>
      </c>
      <c r="C6996" s="7" t="n">
        <f aca="false">1_Data_EDA!I6997</f>
        <v>199.9900055</v>
      </c>
      <c r="D6996" s="6" t="n">
        <f aca="false">1_Data_EDA!J6997</f>
        <v>1</v>
      </c>
      <c r="E6996" s="7" t="n">
        <f aca="false">1_Data_EDA!K6997</f>
        <v>199.9900055</v>
      </c>
      <c r="F6996" s="7" t="n">
        <f aca="false">1_Data_EDA!L6997</f>
        <v>50</v>
      </c>
      <c r="G6996" s="8" t="n">
        <f aca="false">1_Data_EDA!M6997</f>
        <v>0.25</v>
      </c>
      <c r="H6996" s="6" t="n">
        <f aca="false">IF(1_Data_EDA!B6997="First Class",1,0)</f>
        <v>0</v>
      </c>
      <c r="I6996" s="6" t="n">
        <f aca="false">IF(1_Data_EDA!B6997="Second Class",1,0)</f>
        <v>1</v>
      </c>
      <c r="J6996" s="6" t="n">
        <f aca="false">IF(1_Data_EDA!B6997="Same Day",1,0)</f>
        <v>0</v>
      </c>
      <c r="K6996" s="6" t="n">
        <f aca="false">IF(1_Data_EDA!C6997="Corporate",1,0)</f>
        <v>0</v>
      </c>
      <c r="L6996" s="6" t="n">
        <f aca="false">IF(1_Data_EDA!C6997="Home Office",1,0)</f>
        <v>0</v>
      </c>
      <c r="M6996" s="6" t="n">
        <f aca="false">IF(1_Data_EDA!D6997="Europe",1,0)</f>
        <v>0</v>
      </c>
      <c r="N6996" s="6" t="n">
        <f aca="false">IF(1_Data_EDA!D6997="LATAM",1,0)</f>
        <v>0</v>
      </c>
      <c r="O6996" s="6" t="n">
        <f aca="false">IF(1_Data_EDA!D6997="Pacific Asia",1,0)</f>
        <v>1</v>
      </c>
      <c r="P6996" s="6" t="n">
        <f aca="false">IF(1_Data_EDA!D6997="USCA",1,0)</f>
        <v>0</v>
      </c>
      <c r="Q6996" s="6" t="n">
        <f aca="false">IF(C6996&gt;MEDIAN(C$5:C$8004),1,0)</f>
        <v>1</v>
      </c>
      <c r="R6996" s="6" t="n">
        <f aca="false">IF(D6996&gt;2,1,0)</f>
        <v>0</v>
      </c>
    </row>
    <row r="6997" customFormat="false" ht="15" hidden="false" customHeight="true" outlineLevel="0" collapsed="false">
      <c r="A6997" s="6" t="n">
        <f aca="false">1_Data_EDA!O6998</f>
        <v>0</v>
      </c>
      <c r="B6997" s="6" t="n">
        <f aca="false">1_Data_EDA!H6998</f>
        <v>4</v>
      </c>
      <c r="C6997" s="7" t="n">
        <f aca="false">1_Data_EDA!I6998</f>
        <v>50</v>
      </c>
      <c r="D6997" s="6" t="n">
        <f aca="false">1_Data_EDA!J6998</f>
        <v>1</v>
      </c>
      <c r="E6997" s="7" t="n">
        <f aca="false">1_Data_EDA!K6998</f>
        <v>50</v>
      </c>
      <c r="F6997" s="7" t="n">
        <f aca="false">1_Data_EDA!L6998</f>
        <v>0</v>
      </c>
      <c r="G6997" s="8" t="n">
        <f aca="false">1_Data_EDA!M6998</f>
        <v>0</v>
      </c>
      <c r="H6997" s="6" t="n">
        <f aca="false">IF(1_Data_EDA!B6998="First Class",1,0)</f>
        <v>0</v>
      </c>
      <c r="I6997" s="6" t="n">
        <f aca="false">IF(1_Data_EDA!B6998="Second Class",1,0)</f>
        <v>0</v>
      </c>
      <c r="J6997" s="6" t="n">
        <f aca="false">IF(1_Data_EDA!B6998="Same Day",1,0)</f>
        <v>0</v>
      </c>
      <c r="K6997" s="6" t="n">
        <f aca="false">IF(1_Data_EDA!C6998="Corporate",1,0)</f>
        <v>1</v>
      </c>
      <c r="L6997" s="6" t="n">
        <f aca="false">IF(1_Data_EDA!C6998="Home Office",1,0)</f>
        <v>0</v>
      </c>
      <c r="M6997" s="6" t="n">
        <f aca="false">IF(1_Data_EDA!D6998="Europe",1,0)</f>
        <v>0</v>
      </c>
      <c r="N6997" s="6" t="n">
        <f aca="false">IF(1_Data_EDA!D6998="LATAM",1,0)</f>
        <v>1</v>
      </c>
      <c r="O6997" s="6" t="n">
        <f aca="false">IF(1_Data_EDA!D6998="Pacific Asia",1,0)</f>
        <v>0</v>
      </c>
      <c r="P6997" s="6" t="n">
        <f aca="false">IF(1_Data_EDA!D6998="USCA",1,0)</f>
        <v>0</v>
      </c>
      <c r="Q6997" s="6" t="n">
        <f aca="false">IF(C6997&gt;MEDIAN(C$5:C$8004),1,0)</f>
        <v>0</v>
      </c>
      <c r="R6997" s="6" t="n">
        <f aca="false">IF(D6997&gt;2,1,0)</f>
        <v>0</v>
      </c>
    </row>
    <row r="6998" customFormat="false" ht="15" hidden="false" customHeight="true" outlineLevel="0" collapsed="false">
      <c r="A6998" s="6" t="n">
        <f aca="false">1_Data_EDA!O6999</f>
        <v>1</v>
      </c>
      <c r="B6998" s="6" t="n">
        <f aca="false">1_Data_EDA!H6999</f>
        <v>2</v>
      </c>
      <c r="C6998" s="7" t="n">
        <f aca="false">1_Data_EDA!I6999</f>
        <v>399.980011</v>
      </c>
      <c r="D6998" s="6" t="n">
        <f aca="false">1_Data_EDA!J6999</f>
        <v>1</v>
      </c>
      <c r="E6998" s="7" t="n">
        <f aca="false">1_Data_EDA!K6999</f>
        <v>399.980011</v>
      </c>
      <c r="F6998" s="7" t="n">
        <f aca="false">1_Data_EDA!L6999</f>
        <v>40</v>
      </c>
      <c r="G6998" s="8" t="n">
        <f aca="false">1_Data_EDA!M6999</f>
        <v>0.100000001</v>
      </c>
      <c r="H6998" s="6" t="n">
        <f aca="false">IF(1_Data_EDA!B6999="First Class",1,0)</f>
        <v>0</v>
      </c>
      <c r="I6998" s="6" t="n">
        <f aca="false">IF(1_Data_EDA!B6999="Second Class",1,0)</f>
        <v>1</v>
      </c>
      <c r="J6998" s="6" t="n">
        <f aca="false">IF(1_Data_EDA!B6999="Same Day",1,0)</f>
        <v>0</v>
      </c>
      <c r="K6998" s="6" t="n">
        <f aca="false">IF(1_Data_EDA!C6999="Corporate",1,0)</f>
        <v>0</v>
      </c>
      <c r="L6998" s="6" t="n">
        <f aca="false">IF(1_Data_EDA!C6999="Home Office",1,0)</f>
        <v>0</v>
      </c>
      <c r="M6998" s="6" t="n">
        <f aca="false">IF(1_Data_EDA!D6999="Europe",1,0)</f>
        <v>1</v>
      </c>
      <c r="N6998" s="6" t="n">
        <f aca="false">IF(1_Data_EDA!D6999="LATAM",1,0)</f>
        <v>0</v>
      </c>
      <c r="O6998" s="6" t="n">
        <f aca="false">IF(1_Data_EDA!D6999="Pacific Asia",1,0)</f>
        <v>0</v>
      </c>
      <c r="P6998" s="6" t="n">
        <f aca="false">IF(1_Data_EDA!D6999="USCA",1,0)</f>
        <v>0</v>
      </c>
      <c r="Q6998" s="6" t="n">
        <f aca="false">IF(C6998&gt;MEDIAN(C$5:C$8004),1,0)</f>
        <v>1</v>
      </c>
      <c r="R6998" s="6" t="n">
        <f aca="false">IF(D6998&gt;2,1,0)</f>
        <v>0</v>
      </c>
    </row>
    <row r="6999" customFormat="false" ht="15" hidden="false" customHeight="true" outlineLevel="0" collapsed="false">
      <c r="A6999" s="6" t="n">
        <f aca="false">1_Data_EDA!O7000</f>
        <v>1</v>
      </c>
      <c r="B6999" s="6" t="n">
        <f aca="false">1_Data_EDA!H7000</f>
        <v>1</v>
      </c>
      <c r="C6999" s="7" t="n">
        <f aca="false">1_Data_EDA!I7000</f>
        <v>50</v>
      </c>
      <c r="D6999" s="6" t="n">
        <f aca="false">1_Data_EDA!J7000</f>
        <v>2</v>
      </c>
      <c r="E6999" s="7" t="n">
        <f aca="false">1_Data_EDA!K7000</f>
        <v>100</v>
      </c>
      <c r="F6999" s="7" t="n">
        <f aca="false">1_Data_EDA!L7000</f>
        <v>0</v>
      </c>
      <c r="G6999" s="8" t="n">
        <f aca="false">1_Data_EDA!M7000</f>
        <v>0</v>
      </c>
      <c r="H6999" s="6" t="n">
        <f aca="false">IF(1_Data_EDA!B7000="First Class",1,0)</f>
        <v>1</v>
      </c>
      <c r="I6999" s="6" t="n">
        <f aca="false">IF(1_Data_EDA!B7000="Second Class",1,0)</f>
        <v>0</v>
      </c>
      <c r="J6999" s="6" t="n">
        <f aca="false">IF(1_Data_EDA!B7000="Same Day",1,0)</f>
        <v>0</v>
      </c>
      <c r="K6999" s="6" t="n">
        <f aca="false">IF(1_Data_EDA!C7000="Corporate",1,0)</f>
        <v>1</v>
      </c>
      <c r="L6999" s="6" t="n">
        <f aca="false">IF(1_Data_EDA!C7000="Home Office",1,0)</f>
        <v>0</v>
      </c>
      <c r="M6999" s="6" t="n">
        <f aca="false">IF(1_Data_EDA!D7000="Europe",1,0)</f>
        <v>0</v>
      </c>
      <c r="N6999" s="6" t="n">
        <f aca="false">IF(1_Data_EDA!D7000="LATAM",1,0)</f>
        <v>0</v>
      </c>
      <c r="O6999" s="6" t="n">
        <f aca="false">IF(1_Data_EDA!D7000="Pacific Asia",1,0)</f>
        <v>0</v>
      </c>
      <c r="P6999" s="6" t="n">
        <f aca="false">IF(1_Data_EDA!D7000="USCA",1,0)</f>
        <v>1</v>
      </c>
      <c r="Q6999" s="6" t="n">
        <f aca="false">IF(C6999&gt;MEDIAN(C$5:C$8004),1,0)</f>
        <v>0</v>
      </c>
      <c r="R6999" s="6" t="n">
        <f aca="false">IF(D6999&gt;2,1,0)</f>
        <v>0</v>
      </c>
    </row>
    <row r="7000" customFormat="false" ht="15" hidden="false" customHeight="true" outlineLevel="0" collapsed="false">
      <c r="A7000" s="6" t="n">
        <f aca="false">1_Data_EDA!O7001</f>
        <v>1</v>
      </c>
      <c r="B7000" s="6" t="n">
        <f aca="false">1_Data_EDA!H7001</f>
        <v>4</v>
      </c>
      <c r="C7000" s="7" t="n">
        <f aca="false">1_Data_EDA!I7001</f>
        <v>59.99000168</v>
      </c>
      <c r="D7000" s="6" t="n">
        <f aca="false">1_Data_EDA!J7001</f>
        <v>4</v>
      </c>
      <c r="E7000" s="7" t="n">
        <f aca="false">1_Data_EDA!K7001</f>
        <v>239.9600067</v>
      </c>
      <c r="F7000" s="7" t="n">
        <f aca="false">1_Data_EDA!L7001</f>
        <v>59.99000168</v>
      </c>
      <c r="G7000" s="8" t="n">
        <f aca="false">1_Data_EDA!M7001</f>
        <v>0.25</v>
      </c>
      <c r="H7000" s="6" t="n">
        <f aca="false">IF(1_Data_EDA!B7001="First Class",1,0)</f>
        <v>0</v>
      </c>
      <c r="I7000" s="6" t="n">
        <f aca="false">IF(1_Data_EDA!B7001="Second Class",1,0)</f>
        <v>0</v>
      </c>
      <c r="J7000" s="6" t="n">
        <f aca="false">IF(1_Data_EDA!B7001="Same Day",1,0)</f>
        <v>0</v>
      </c>
      <c r="K7000" s="6" t="n">
        <f aca="false">IF(1_Data_EDA!C7001="Corporate",1,0)</f>
        <v>0</v>
      </c>
      <c r="L7000" s="6" t="n">
        <f aca="false">IF(1_Data_EDA!C7001="Home Office",1,0)</f>
        <v>1</v>
      </c>
      <c r="M7000" s="6" t="n">
        <f aca="false">IF(1_Data_EDA!D7001="Europe",1,0)</f>
        <v>1</v>
      </c>
      <c r="N7000" s="6" t="n">
        <f aca="false">IF(1_Data_EDA!D7001="LATAM",1,0)</f>
        <v>0</v>
      </c>
      <c r="O7000" s="6" t="n">
        <f aca="false">IF(1_Data_EDA!D7001="Pacific Asia",1,0)</f>
        <v>0</v>
      </c>
      <c r="P7000" s="6" t="n">
        <f aca="false">IF(1_Data_EDA!D7001="USCA",1,0)</f>
        <v>0</v>
      </c>
      <c r="Q7000" s="6" t="n">
        <f aca="false">IF(C7000&gt;MEDIAN(C$5:C$8004),1,0)</f>
        <v>0</v>
      </c>
      <c r="R7000" s="6" t="n">
        <f aca="false">IF(D7000&gt;2,1,0)</f>
        <v>1</v>
      </c>
    </row>
    <row r="7001" customFormat="false" ht="15" hidden="false" customHeight="true" outlineLevel="0" collapsed="false">
      <c r="A7001" s="6" t="n">
        <f aca="false">1_Data_EDA!O7002</f>
        <v>1</v>
      </c>
      <c r="B7001" s="6" t="n">
        <f aca="false">1_Data_EDA!H7002</f>
        <v>4</v>
      </c>
      <c r="C7001" s="7" t="n">
        <f aca="false">1_Data_EDA!I7002</f>
        <v>49.97999954</v>
      </c>
      <c r="D7001" s="6" t="n">
        <f aca="false">1_Data_EDA!J7002</f>
        <v>2</v>
      </c>
      <c r="E7001" s="7" t="n">
        <f aca="false">1_Data_EDA!K7002</f>
        <v>99.95999908</v>
      </c>
      <c r="F7001" s="7" t="n">
        <f aca="false">1_Data_EDA!L7002</f>
        <v>9</v>
      </c>
      <c r="G7001" s="8" t="n">
        <f aca="false">1_Data_EDA!M7002</f>
        <v>0.090000004</v>
      </c>
      <c r="H7001" s="6" t="n">
        <f aca="false">IF(1_Data_EDA!B7002="First Class",1,0)</f>
        <v>0</v>
      </c>
      <c r="I7001" s="6" t="n">
        <f aca="false">IF(1_Data_EDA!B7002="Second Class",1,0)</f>
        <v>0</v>
      </c>
      <c r="J7001" s="6" t="n">
        <f aca="false">IF(1_Data_EDA!B7002="Same Day",1,0)</f>
        <v>0</v>
      </c>
      <c r="K7001" s="6" t="n">
        <f aca="false">IF(1_Data_EDA!C7002="Corporate",1,0)</f>
        <v>0</v>
      </c>
      <c r="L7001" s="6" t="n">
        <f aca="false">IF(1_Data_EDA!C7002="Home Office",1,0)</f>
        <v>0</v>
      </c>
      <c r="M7001" s="6" t="n">
        <f aca="false">IF(1_Data_EDA!D7002="Europe",1,0)</f>
        <v>0</v>
      </c>
      <c r="N7001" s="6" t="n">
        <f aca="false">IF(1_Data_EDA!D7002="LATAM",1,0)</f>
        <v>1</v>
      </c>
      <c r="O7001" s="6" t="n">
        <f aca="false">IF(1_Data_EDA!D7002="Pacific Asia",1,0)</f>
        <v>0</v>
      </c>
      <c r="P7001" s="6" t="n">
        <f aca="false">IF(1_Data_EDA!D7002="USCA",1,0)</f>
        <v>0</v>
      </c>
      <c r="Q7001" s="6" t="n">
        <f aca="false">IF(C7001&gt;MEDIAN(C$5:C$8004),1,0)</f>
        <v>0</v>
      </c>
      <c r="R7001" s="6" t="n">
        <f aca="false">IF(D7001&gt;2,1,0)</f>
        <v>0</v>
      </c>
    </row>
    <row r="7002" customFormat="false" ht="15" hidden="false" customHeight="true" outlineLevel="0" collapsed="false">
      <c r="A7002" s="6" t="n">
        <f aca="false">1_Data_EDA!O7003</f>
        <v>0</v>
      </c>
      <c r="B7002" s="6" t="n">
        <f aca="false">1_Data_EDA!H7003</f>
        <v>4</v>
      </c>
      <c r="C7002" s="7" t="n">
        <f aca="false">1_Data_EDA!I7003</f>
        <v>399.980011</v>
      </c>
      <c r="D7002" s="6" t="n">
        <f aca="false">1_Data_EDA!J7003</f>
        <v>1</v>
      </c>
      <c r="E7002" s="7" t="n">
        <f aca="false">1_Data_EDA!K7003</f>
        <v>399.980011</v>
      </c>
      <c r="F7002" s="7" t="n">
        <f aca="false">1_Data_EDA!L7003</f>
        <v>64</v>
      </c>
      <c r="G7002" s="8" t="n">
        <f aca="false">1_Data_EDA!M7003</f>
        <v>0.159999996</v>
      </c>
      <c r="H7002" s="6" t="n">
        <f aca="false">IF(1_Data_EDA!B7003="First Class",1,0)</f>
        <v>0</v>
      </c>
      <c r="I7002" s="6" t="n">
        <f aca="false">IF(1_Data_EDA!B7003="Second Class",1,0)</f>
        <v>0</v>
      </c>
      <c r="J7002" s="6" t="n">
        <f aca="false">IF(1_Data_EDA!B7003="Same Day",1,0)</f>
        <v>0</v>
      </c>
      <c r="K7002" s="6" t="n">
        <f aca="false">IF(1_Data_EDA!C7003="Corporate",1,0)</f>
        <v>1</v>
      </c>
      <c r="L7002" s="6" t="n">
        <f aca="false">IF(1_Data_EDA!C7003="Home Office",1,0)</f>
        <v>0</v>
      </c>
      <c r="M7002" s="6" t="n">
        <f aca="false">IF(1_Data_EDA!D7003="Europe",1,0)</f>
        <v>0</v>
      </c>
      <c r="N7002" s="6" t="n">
        <f aca="false">IF(1_Data_EDA!D7003="LATAM",1,0)</f>
        <v>1</v>
      </c>
      <c r="O7002" s="6" t="n">
        <f aca="false">IF(1_Data_EDA!D7003="Pacific Asia",1,0)</f>
        <v>0</v>
      </c>
      <c r="P7002" s="6" t="n">
        <f aca="false">IF(1_Data_EDA!D7003="USCA",1,0)</f>
        <v>0</v>
      </c>
      <c r="Q7002" s="6" t="n">
        <f aca="false">IF(C7002&gt;MEDIAN(C$5:C$8004),1,0)</f>
        <v>1</v>
      </c>
      <c r="R7002" s="6" t="n">
        <f aca="false">IF(D7002&gt;2,1,0)</f>
        <v>0</v>
      </c>
    </row>
    <row r="7003" customFormat="false" ht="15" hidden="false" customHeight="true" outlineLevel="0" collapsed="false">
      <c r="A7003" s="6" t="n">
        <f aca="false">1_Data_EDA!O7004</f>
        <v>0</v>
      </c>
      <c r="B7003" s="6" t="n">
        <f aca="false">1_Data_EDA!H7004</f>
        <v>4</v>
      </c>
      <c r="C7003" s="7" t="n">
        <f aca="false">1_Data_EDA!I7004</f>
        <v>11.28999996</v>
      </c>
      <c r="D7003" s="6" t="n">
        <f aca="false">1_Data_EDA!J7004</f>
        <v>1</v>
      </c>
      <c r="E7003" s="7" t="n">
        <f aca="false">1_Data_EDA!K7004</f>
        <v>11.28999996</v>
      </c>
      <c r="F7003" s="7" t="n">
        <f aca="false">1_Data_EDA!L7004</f>
        <v>1.129999995</v>
      </c>
      <c r="G7003" s="8" t="n">
        <f aca="false">1_Data_EDA!M7004</f>
        <v>0.100000001</v>
      </c>
      <c r="H7003" s="6" t="n">
        <f aca="false">IF(1_Data_EDA!B7004="First Class",1,0)</f>
        <v>0</v>
      </c>
      <c r="I7003" s="6" t="n">
        <f aca="false">IF(1_Data_EDA!B7004="Second Class",1,0)</f>
        <v>0</v>
      </c>
      <c r="J7003" s="6" t="n">
        <f aca="false">IF(1_Data_EDA!B7004="Same Day",1,0)</f>
        <v>0</v>
      </c>
      <c r="K7003" s="6" t="n">
        <f aca="false">IF(1_Data_EDA!C7004="Corporate",1,0)</f>
        <v>0</v>
      </c>
      <c r="L7003" s="6" t="n">
        <f aca="false">IF(1_Data_EDA!C7004="Home Office",1,0)</f>
        <v>0</v>
      </c>
      <c r="M7003" s="6" t="n">
        <f aca="false">IF(1_Data_EDA!D7004="Europe",1,0)</f>
        <v>1</v>
      </c>
      <c r="N7003" s="6" t="n">
        <f aca="false">IF(1_Data_EDA!D7004="LATAM",1,0)</f>
        <v>0</v>
      </c>
      <c r="O7003" s="6" t="n">
        <f aca="false">IF(1_Data_EDA!D7004="Pacific Asia",1,0)</f>
        <v>0</v>
      </c>
      <c r="P7003" s="6" t="n">
        <f aca="false">IF(1_Data_EDA!D7004="USCA",1,0)</f>
        <v>0</v>
      </c>
      <c r="Q7003" s="6" t="n">
        <f aca="false">IF(C7003&gt;MEDIAN(C$5:C$8004),1,0)</f>
        <v>0</v>
      </c>
      <c r="R7003" s="6" t="n">
        <f aca="false">IF(D7003&gt;2,1,0)</f>
        <v>0</v>
      </c>
    </row>
    <row r="7004" customFormat="false" ht="15" hidden="false" customHeight="true" outlineLevel="0" collapsed="false">
      <c r="A7004" s="6" t="n">
        <f aca="false">1_Data_EDA!O7005</f>
        <v>1</v>
      </c>
      <c r="B7004" s="6" t="n">
        <f aca="false">1_Data_EDA!H7005</f>
        <v>1</v>
      </c>
      <c r="C7004" s="7" t="n">
        <f aca="false">1_Data_EDA!I7005</f>
        <v>39.99000168</v>
      </c>
      <c r="D7004" s="6" t="n">
        <f aca="false">1_Data_EDA!J7005</f>
        <v>1</v>
      </c>
      <c r="E7004" s="7" t="n">
        <f aca="false">1_Data_EDA!K7005</f>
        <v>39.99000168</v>
      </c>
      <c r="F7004" s="7" t="n">
        <f aca="false">1_Data_EDA!L7005</f>
        <v>6.800000191</v>
      </c>
      <c r="G7004" s="8" t="n">
        <f aca="false">1_Data_EDA!M7005</f>
        <v>0.170000002</v>
      </c>
      <c r="H7004" s="6" t="n">
        <f aca="false">IF(1_Data_EDA!B7005="First Class",1,0)</f>
        <v>1</v>
      </c>
      <c r="I7004" s="6" t="n">
        <f aca="false">IF(1_Data_EDA!B7005="Second Class",1,0)</f>
        <v>0</v>
      </c>
      <c r="J7004" s="6" t="n">
        <f aca="false">IF(1_Data_EDA!B7005="Same Day",1,0)</f>
        <v>0</v>
      </c>
      <c r="K7004" s="6" t="n">
        <f aca="false">IF(1_Data_EDA!C7005="Corporate",1,0)</f>
        <v>0</v>
      </c>
      <c r="L7004" s="6" t="n">
        <f aca="false">IF(1_Data_EDA!C7005="Home Office",1,0)</f>
        <v>0</v>
      </c>
      <c r="M7004" s="6" t="n">
        <f aca="false">IF(1_Data_EDA!D7005="Europe",1,0)</f>
        <v>1</v>
      </c>
      <c r="N7004" s="6" t="n">
        <f aca="false">IF(1_Data_EDA!D7005="LATAM",1,0)</f>
        <v>0</v>
      </c>
      <c r="O7004" s="6" t="n">
        <f aca="false">IF(1_Data_EDA!D7005="Pacific Asia",1,0)</f>
        <v>0</v>
      </c>
      <c r="P7004" s="6" t="n">
        <f aca="false">IF(1_Data_EDA!D7005="USCA",1,0)</f>
        <v>0</v>
      </c>
      <c r="Q7004" s="6" t="n">
        <f aca="false">IF(C7004&gt;MEDIAN(C$5:C$8004),1,0)</f>
        <v>0</v>
      </c>
      <c r="R7004" s="6" t="n">
        <f aca="false">IF(D7004&gt;2,1,0)</f>
        <v>0</v>
      </c>
    </row>
    <row r="7005" customFormat="false" ht="15" hidden="false" customHeight="true" outlineLevel="0" collapsed="false">
      <c r="A7005" s="6" t="n">
        <f aca="false">1_Data_EDA!O7006</f>
        <v>0</v>
      </c>
      <c r="B7005" s="6" t="n">
        <f aca="false">1_Data_EDA!H7006</f>
        <v>4</v>
      </c>
      <c r="C7005" s="7" t="n">
        <f aca="false">1_Data_EDA!I7006</f>
        <v>70</v>
      </c>
      <c r="D7005" s="6" t="n">
        <f aca="false">1_Data_EDA!J7006</f>
        <v>3</v>
      </c>
      <c r="E7005" s="7" t="n">
        <f aca="false">1_Data_EDA!K7006</f>
        <v>210</v>
      </c>
      <c r="F7005" s="7" t="n">
        <f aca="false">1_Data_EDA!L7006</f>
        <v>4.199999809</v>
      </c>
      <c r="G7005" s="8" t="n">
        <f aca="false">1_Data_EDA!M7006</f>
        <v>0.02</v>
      </c>
      <c r="H7005" s="6" t="n">
        <f aca="false">IF(1_Data_EDA!B7006="First Class",1,0)</f>
        <v>0</v>
      </c>
      <c r="I7005" s="6" t="n">
        <f aca="false">IF(1_Data_EDA!B7006="Second Class",1,0)</f>
        <v>0</v>
      </c>
      <c r="J7005" s="6" t="n">
        <f aca="false">IF(1_Data_EDA!B7006="Same Day",1,0)</f>
        <v>0</v>
      </c>
      <c r="K7005" s="6" t="n">
        <f aca="false">IF(1_Data_EDA!C7006="Corporate",1,0)</f>
        <v>0</v>
      </c>
      <c r="L7005" s="6" t="n">
        <f aca="false">IF(1_Data_EDA!C7006="Home Office",1,0)</f>
        <v>1</v>
      </c>
      <c r="M7005" s="6" t="n">
        <f aca="false">IF(1_Data_EDA!D7006="Europe",1,0)</f>
        <v>1</v>
      </c>
      <c r="N7005" s="6" t="n">
        <f aca="false">IF(1_Data_EDA!D7006="LATAM",1,0)</f>
        <v>0</v>
      </c>
      <c r="O7005" s="6" t="n">
        <f aca="false">IF(1_Data_EDA!D7006="Pacific Asia",1,0)</f>
        <v>0</v>
      </c>
      <c r="P7005" s="6" t="n">
        <f aca="false">IF(1_Data_EDA!D7006="USCA",1,0)</f>
        <v>0</v>
      </c>
      <c r="Q7005" s="6" t="n">
        <f aca="false">IF(C7005&gt;MEDIAN(C$5:C$8004),1,0)</f>
        <v>1</v>
      </c>
      <c r="R7005" s="6" t="n">
        <f aca="false">IF(D7005&gt;2,1,0)</f>
        <v>1</v>
      </c>
    </row>
    <row r="7006" customFormat="false" ht="15" hidden="false" customHeight="true" outlineLevel="0" collapsed="false">
      <c r="A7006" s="6" t="n">
        <f aca="false">1_Data_EDA!O7007</f>
        <v>1</v>
      </c>
      <c r="B7006" s="6" t="n">
        <f aca="false">1_Data_EDA!H7007</f>
        <v>1</v>
      </c>
      <c r="C7006" s="7" t="n">
        <f aca="false">1_Data_EDA!I7007</f>
        <v>299.980011</v>
      </c>
      <c r="D7006" s="6" t="n">
        <f aca="false">1_Data_EDA!J7007</f>
        <v>1</v>
      </c>
      <c r="E7006" s="7" t="n">
        <f aca="false">1_Data_EDA!K7007</f>
        <v>299.980011</v>
      </c>
      <c r="F7006" s="7" t="n">
        <f aca="false">1_Data_EDA!L7007</f>
        <v>51</v>
      </c>
      <c r="G7006" s="8" t="n">
        <f aca="false">1_Data_EDA!M7007</f>
        <v>0.170000002</v>
      </c>
      <c r="H7006" s="6" t="n">
        <f aca="false">IF(1_Data_EDA!B7007="First Class",1,0)</f>
        <v>1</v>
      </c>
      <c r="I7006" s="6" t="n">
        <f aca="false">IF(1_Data_EDA!B7007="Second Class",1,0)</f>
        <v>0</v>
      </c>
      <c r="J7006" s="6" t="n">
        <f aca="false">IF(1_Data_EDA!B7007="Same Day",1,0)</f>
        <v>0</v>
      </c>
      <c r="K7006" s="6" t="n">
        <f aca="false">IF(1_Data_EDA!C7007="Corporate",1,0)</f>
        <v>0</v>
      </c>
      <c r="L7006" s="6" t="n">
        <f aca="false">IF(1_Data_EDA!C7007="Home Office",1,0)</f>
        <v>1</v>
      </c>
      <c r="M7006" s="6" t="n">
        <f aca="false">IF(1_Data_EDA!D7007="Europe",1,0)</f>
        <v>0</v>
      </c>
      <c r="N7006" s="6" t="n">
        <f aca="false">IF(1_Data_EDA!D7007="LATAM",1,0)</f>
        <v>1</v>
      </c>
      <c r="O7006" s="6" t="n">
        <f aca="false">IF(1_Data_EDA!D7007="Pacific Asia",1,0)</f>
        <v>0</v>
      </c>
      <c r="P7006" s="6" t="n">
        <f aca="false">IF(1_Data_EDA!D7007="USCA",1,0)</f>
        <v>0</v>
      </c>
      <c r="Q7006" s="6" t="n">
        <f aca="false">IF(C7006&gt;MEDIAN(C$5:C$8004),1,0)</f>
        <v>1</v>
      </c>
      <c r="R7006" s="6" t="n">
        <f aca="false">IF(D7006&gt;2,1,0)</f>
        <v>0</v>
      </c>
    </row>
    <row r="7007" customFormat="false" ht="15" hidden="false" customHeight="true" outlineLevel="0" collapsed="false">
      <c r="A7007" s="6" t="n">
        <f aca="false">1_Data_EDA!O7008</f>
        <v>1</v>
      </c>
      <c r="B7007" s="6" t="n">
        <f aca="false">1_Data_EDA!H7008</f>
        <v>2</v>
      </c>
      <c r="C7007" s="7" t="n">
        <f aca="false">1_Data_EDA!I7008</f>
        <v>199.9900055</v>
      </c>
      <c r="D7007" s="6" t="n">
        <f aca="false">1_Data_EDA!J7008</f>
        <v>1</v>
      </c>
      <c r="E7007" s="7" t="n">
        <f aca="false">1_Data_EDA!K7008</f>
        <v>199.9900055</v>
      </c>
      <c r="F7007" s="7" t="n">
        <f aca="false">1_Data_EDA!L7008</f>
        <v>30</v>
      </c>
      <c r="G7007" s="8" t="n">
        <f aca="false">1_Data_EDA!M7008</f>
        <v>0.150000006</v>
      </c>
      <c r="H7007" s="6" t="n">
        <f aca="false">IF(1_Data_EDA!B7008="First Class",1,0)</f>
        <v>0</v>
      </c>
      <c r="I7007" s="6" t="n">
        <f aca="false">IF(1_Data_EDA!B7008="Second Class",1,0)</f>
        <v>1</v>
      </c>
      <c r="J7007" s="6" t="n">
        <f aca="false">IF(1_Data_EDA!B7008="Same Day",1,0)</f>
        <v>0</v>
      </c>
      <c r="K7007" s="6" t="n">
        <f aca="false">IF(1_Data_EDA!C7008="Corporate",1,0)</f>
        <v>0</v>
      </c>
      <c r="L7007" s="6" t="n">
        <f aca="false">IF(1_Data_EDA!C7008="Home Office",1,0)</f>
        <v>1</v>
      </c>
      <c r="M7007" s="6" t="n">
        <f aca="false">IF(1_Data_EDA!D7008="Europe",1,0)</f>
        <v>0</v>
      </c>
      <c r="N7007" s="6" t="n">
        <f aca="false">IF(1_Data_EDA!D7008="LATAM",1,0)</f>
        <v>1</v>
      </c>
      <c r="O7007" s="6" t="n">
        <f aca="false">IF(1_Data_EDA!D7008="Pacific Asia",1,0)</f>
        <v>0</v>
      </c>
      <c r="P7007" s="6" t="n">
        <f aca="false">IF(1_Data_EDA!D7008="USCA",1,0)</f>
        <v>0</v>
      </c>
      <c r="Q7007" s="6" t="n">
        <f aca="false">IF(C7007&gt;MEDIAN(C$5:C$8004),1,0)</f>
        <v>1</v>
      </c>
      <c r="R7007" s="6" t="n">
        <f aca="false">IF(D7007&gt;2,1,0)</f>
        <v>0</v>
      </c>
    </row>
    <row r="7008" customFormat="false" ht="15" hidden="false" customHeight="true" outlineLevel="0" collapsed="false">
      <c r="A7008" s="6" t="n">
        <f aca="false">1_Data_EDA!O7009</f>
        <v>0</v>
      </c>
      <c r="B7008" s="6" t="n">
        <f aca="false">1_Data_EDA!H7009</f>
        <v>4</v>
      </c>
      <c r="C7008" s="7" t="n">
        <f aca="false">1_Data_EDA!I7009</f>
        <v>99.98999786</v>
      </c>
      <c r="D7008" s="6" t="n">
        <f aca="false">1_Data_EDA!J7009</f>
        <v>2</v>
      </c>
      <c r="E7008" s="7" t="n">
        <f aca="false">1_Data_EDA!K7009</f>
        <v>199.9799957</v>
      </c>
      <c r="F7008" s="7" t="n">
        <f aca="false">1_Data_EDA!L7009</f>
        <v>4</v>
      </c>
      <c r="G7008" s="8" t="n">
        <f aca="false">1_Data_EDA!M7009</f>
        <v>0.02</v>
      </c>
      <c r="H7008" s="6" t="n">
        <f aca="false">IF(1_Data_EDA!B7009="First Class",1,0)</f>
        <v>0</v>
      </c>
      <c r="I7008" s="6" t="n">
        <f aca="false">IF(1_Data_EDA!B7009="Second Class",1,0)</f>
        <v>0</v>
      </c>
      <c r="J7008" s="6" t="n">
        <f aca="false">IF(1_Data_EDA!B7009="Same Day",1,0)</f>
        <v>0</v>
      </c>
      <c r="K7008" s="6" t="n">
        <f aca="false">IF(1_Data_EDA!C7009="Corporate",1,0)</f>
        <v>0</v>
      </c>
      <c r="L7008" s="6" t="n">
        <f aca="false">IF(1_Data_EDA!C7009="Home Office",1,0)</f>
        <v>0</v>
      </c>
      <c r="M7008" s="6" t="n">
        <f aca="false">IF(1_Data_EDA!D7009="Europe",1,0)</f>
        <v>0</v>
      </c>
      <c r="N7008" s="6" t="n">
        <f aca="false">IF(1_Data_EDA!D7009="LATAM",1,0)</f>
        <v>0</v>
      </c>
      <c r="O7008" s="6" t="n">
        <f aca="false">IF(1_Data_EDA!D7009="Pacific Asia",1,0)</f>
        <v>0</v>
      </c>
      <c r="P7008" s="6" t="n">
        <f aca="false">IF(1_Data_EDA!D7009="USCA",1,0)</f>
        <v>1</v>
      </c>
      <c r="Q7008" s="6" t="n">
        <f aca="false">IF(C7008&gt;MEDIAN(C$5:C$8004),1,0)</f>
        <v>1</v>
      </c>
      <c r="R7008" s="6" t="n">
        <f aca="false">IF(D7008&gt;2,1,0)</f>
        <v>0</v>
      </c>
    </row>
    <row r="7009" customFormat="false" ht="15" hidden="false" customHeight="true" outlineLevel="0" collapsed="false">
      <c r="A7009" s="6" t="n">
        <f aca="false">1_Data_EDA!O7010</f>
        <v>0</v>
      </c>
      <c r="B7009" s="6" t="n">
        <f aca="false">1_Data_EDA!H7010</f>
        <v>4</v>
      </c>
      <c r="C7009" s="7" t="n">
        <f aca="false">1_Data_EDA!I7010</f>
        <v>129.9900055</v>
      </c>
      <c r="D7009" s="6" t="n">
        <f aca="false">1_Data_EDA!J7010</f>
        <v>1</v>
      </c>
      <c r="E7009" s="7" t="n">
        <f aca="false">1_Data_EDA!K7010</f>
        <v>129.9900055</v>
      </c>
      <c r="F7009" s="7" t="n">
        <f aca="false">1_Data_EDA!L7010</f>
        <v>3.900000095</v>
      </c>
      <c r="G7009" s="8" t="n">
        <f aca="false">1_Data_EDA!M7010</f>
        <v>0.029999999</v>
      </c>
      <c r="H7009" s="6" t="n">
        <f aca="false">IF(1_Data_EDA!B7010="First Class",1,0)</f>
        <v>0</v>
      </c>
      <c r="I7009" s="6" t="n">
        <f aca="false">IF(1_Data_EDA!B7010="Second Class",1,0)</f>
        <v>0</v>
      </c>
      <c r="J7009" s="6" t="n">
        <f aca="false">IF(1_Data_EDA!B7010="Same Day",1,0)</f>
        <v>0</v>
      </c>
      <c r="K7009" s="6" t="n">
        <f aca="false">IF(1_Data_EDA!C7010="Corporate",1,0)</f>
        <v>0</v>
      </c>
      <c r="L7009" s="6" t="n">
        <f aca="false">IF(1_Data_EDA!C7010="Home Office",1,0)</f>
        <v>1</v>
      </c>
      <c r="M7009" s="6" t="n">
        <f aca="false">IF(1_Data_EDA!D7010="Europe",1,0)</f>
        <v>0</v>
      </c>
      <c r="N7009" s="6" t="n">
        <f aca="false">IF(1_Data_EDA!D7010="LATAM",1,0)</f>
        <v>0</v>
      </c>
      <c r="O7009" s="6" t="n">
        <f aca="false">IF(1_Data_EDA!D7010="Pacific Asia",1,0)</f>
        <v>0</v>
      </c>
      <c r="P7009" s="6" t="n">
        <f aca="false">IF(1_Data_EDA!D7010="USCA",1,0)</f>
        <v>0</v>
      </c>
      <c r="Q7009" s="6" t="n">
        <f aca="false">IF(C7009&gt;MEDIAN(C$5:C$8004),1,0)</f>
        <v>1</v>
      </c>
      <c r="R7009" s="6" t="n">
        <f aca="false">IF(D7009&gt;2,1,0)</f>
        <v>0</v>
      </c>
    </row>
    <row r="7010" customFormat="false" ht="15" hidden="false" customHeight="true" outlineLevel="0" collapsed="false">
      <c r="A7010" s="6" t="n">
        <f aca="false">1_Data_EDA!O7011</f>
        <v>1</v>
      </c>
      <c r="B7010" s="6" t="n">
        <f aca="false">1_Data_EDA!H7011</f>
        <v>2</v>
      </c>
      <c r="C7010" s="7" t="n">
        <f aca="false">1_Data_EDA!I7011</f>
        <v>49.97999954</v>
      </c>
      <c r="D7010" s="6" t="n">
        <f aca="false">1_Data_EDA!J7011</f>
        <v>4</v>
      </c>
      <c r="E7010" s="7" t="n">
        <f aca="false">1_Data_EDA!K7011</f>
        <v>199.9199982</v>
      </c>
      <c r="F7010" s="7" t="n">
        <f aca="false">1_Data_EDA!L7011</f>
        <v>8</v>
      </c>
      <c r="G7010" s="8" t="n">
        <f aca="false">1_Data_EDA!M7011</f>
        <v>0.039999999</v>
      </c>
      <c r="H7010" s="6" t="n">
        <f aca="false">IF(1_Data_EDA!B7011="First Class",1,0)</f>
        <v>0</v>
      </c>
      <c r="I7010" s="6" t="n">
        <f aca="false">IF(1_Data_EDA!B7011="Second Class",1,0)</f>
        <v>1</v>
      </c>
      <c r="J7010" s="6" t="n">
        <f aca="false">IF(1_Data_EDA!B7011="Same Day",1,0)</f>
        <v>0</v>
      </c>
      <c r="K7010" s="6" t="n">
        <f aca="false">IF(1_Data_EDA!C7011="Corporate",1,0)</f>
        <v>0</v>
      </c>
      <c r="L7010" s="6" t="n">
        <f aca="false">IF(1_Data_EDA!C7011="Home Office",1,0)</f>
        <v>0</v>
      </c>
      <c r="M7010" s="6" t="n">
        <f aca="false">IF(1_Data_EDA!D7011="Europe",1,0)</f>
        <v>1</v>
      </c>
      <c r="N7010" s="6" t="n">
        <f aca="false">IF(1_Data_EDA!D7011="LATAM",1,0)</f>
        <v>0</v>
      </c>
      <c r="O7010" s="6" t="n">
        <f aca="false">IF(1_Data_EDA!D7011="Pacific Asia",1,0)</f>
        <v>0</v>
      </c>
      <c r="P7010" s="6" t="n">
        <f aca="false">IF(1_Data_EDA!D7011="USCA",1,0)</f>
        <v>0</v>
      </c>
      <c r="Q7010" s="6" t="n">
        <f aca="false">IF(C7010&gt;MEDIAN(C$5:C$8004),1,0)</f>
        <v>0</v>
      </c>
      <c r="R7010" s="6" t="n">
        <f aca="false">IF(D7010&gt;2,1,0)</f>
        <v>1</v>
      </c>
    </row>
    <row r="7011" customFormat="false" ht="15" hidden="false" customHeight="true" outlineLevel="0" collapsed="false">
      <c r="A7011" s="6" t="n">
        <f aca="false">1_Data_EDA!O7012</f>
        <v>0</v>
      </c>
      <c r="B7011" s="6" t="n">
        <f aca="false">1_Data_EDA!H7012</f>
        <v>4</v>
      </c>
      <c r="C7011" s="7" t="n">
        <f aca="false">1_Data_EDA!I7012</f>
        <v>399.980011</v>
      </c>
      <c r="D7011" s="6" t="n">
        <f aca="false">1_Data_EDA!J7012</f>
        <v>1</v>
      </c>
      <c r="E7011" s="7" t="n">
        <f aca="false">1_Data_EDA!K7012</f>
        <v>399.980011</v>
      </c>
      <c r="F7011" s="7" t="n">
        <f aca="false">1_Data_EDA!L7012</f>
        <v>72</v>
      </c>
      <c r="G7011" s="8" t="n">
        <f aca="false">1_Data_EDA!M7012</f>
        <v>0.180000007</v>
      </c>
      <c r="H7011" s="6" t="n">
        <f aca="false">IF(1_Data_EDA!B7012="First Class",1,0)</f>
        <v>0</v>
      </c>
      <c r="I7011" s="6" t="n">
        <f aca="false">IF(1_Data_EDA!B7012="Second Class",1,0)</f>
        <v>0</v>
      </c>
      <c r="J7011" s="6" t="n">
        <f aca="false">IF(1_Data_EDA!B7012="Same Day",1,0)</f>
        <v>0</v>
      </c>
      <c r="K7011" s="6" t="n">
        <f aca="false">IF(1_Data_EDA!C7012="Corporate",1,0)</f>
        <v>0</v>
      </c>
      <c r="L7011" s="6" t="n">
        <f aca="false">IF(1_Data_EDA!C7012="Home Office",1,0)</f>
        <v>1</v>
      </c>
      <c r="M7011" s="6" t="n">
        <f aca="false">IF(1_Data_EDA!D7012="Europe",1,0)</f>
        <v>0</v>
      </c>
      <c r="N7011" s="6" t="n">
        <f aca="false">IF(1_Data_EDA!D7012="LATAM",1,0)</f>
        <v>1</v>
      </c>
      <c r="O7011" s="6" t="n">
        <f aca="false">IF(1_Data_EDA!D7012="Pacific Asia",1,0)</f>
        <v>0</v>
      </c>
      <c r="P7011" s="6" t="n">
        <f aca="false">IF(1_Data_EDA!D7012="USCA",1,0)</f>
        <v>0</v>
      </c>
      <c r="Q7011" s="6" t="n">
        <f aca="false">IF(C7011&gt;MEDIAN(C$5:C$8004),1,0)</f>
        <v>1</v>
      </c>
      <c r="R7011" s="6" t="n">
        <f aca="false">IF(D7011&gt;2,1,0)</f>
        <v>0</v>
      </c>
    </row>
    <row r="7012" customFormat="false" ht="15" hidden="false" customHeight="true" outlineLevel="0" collapsed="false">
      <c r="A7012" s="6" t="n">
        <f aca="false">1_Data_EDA!O7013</f>
        <v>1</v>
      </c>
      <c r="B7012" s="6" t="n">
        <f aca="false">1_Data_EDA!H7013</f>
        <v>1</v>
      </c>
      <c r="C7012" s="7" t="n">
        <f aca="false">1_Data_EDA!I7013</f>
        <v>49.97999954</v>
      </c>
      <c r="D7012" s="6" t="n">
        <f aca="false">1_Data_EDA!J7013</f>
        <v>3</v>
      </c>
      <c r="E7012" s="7" t="n">
        <f aca="false">1_Data_EDA!K7013</f>
        <v>149.9400024</v>
      </c>
      <c r="F7012" s="7" t="n">
        <f aca="false">1_Data_EDA!L7013</f>
        <v>7.5</v>
      </c>
      <c r="G7012" s="8" t="n">
        <f aca="false">1_Data_EDA!M7013</f>
        <v>0.050000001</v>
      </c>
      <c r="H7012" s="6" t="n">
        <f aca="false">IF(1_Data_EDA!B7013="First Class",1,0)</f>
        <v>1</v>
      </c>
      <c r="I7012" s="6" t="n">
        <f aca="false">IF(1_Data_EDA!B7013="Second Class",1,0)</f>
        <v>0</v>
      </c>
      <c r="J7012" s="6" t="n">
        <f aca="false">IF(1_Data_EDA!B7013="Same Day",1,0)</f>
        <v>0</v>
      </c>
      <c r="K7012" s="6" t="n">
        <f aca="false">IF(1_Data_EDA!C7013="Corporate",1,0)</f>
        <v>0</v>
      </c>
      <c r="L7012" s="6" t="n">
        <f aca="false">IF(1_Data_EDA!C7013="Home Office",1,0)</f>
        <v>1</v>
      </c>
      <c r="M7012" s="6" t="n">
        <f aca="false">IF(1_Data_EDA!D7013="Europe",1,0)</f>
        <v>0</v>
      </c>
      <c r="N7012" s="6" t="n">
        <f aca="false">IF(1_Data_EDA!D7013="LATAM",1,0)</f>
        <v>0</v>
      </c>
      <c r="O7012" s="6" t="n">
        <f aca="false">IF(1_Data_EDA!D7013="Pacific Asia",1,0)</f>
        <v>1</v>
      </c>
      <c r="P7012" s="6" t="n">
        <f aca="false">IF(1_Data_EDA!D7013="USCA",1,0)</f>
        <v>0</v>
      </c>
      <c r="Q7012" s="6" t="n">
        <f aca="false">IF(C7012&gt;MEDIAN(C$5:C$8004),1,0)</f>
        <v>0</v>
      </c>
      <c r="R7012" s="6" t="n">
        <f aca="false">IF(D7012&gt;2,1,0)</f>
        <v>1</v>
      </c>
    </row>
    <row r="7013" customFormat="false" ht="15" hidden="false" customHeight="true" outlineLevel="0" collapsed="false">
      <c r="A7013" s="6" t="n">
        <f aca="false">1_Data_EDA!O7014</f>
        <v>1</v>
      </c>
      <c r="B7013" s="6" t="n">
        <f aca="false">1_Data_EDA!H7014</f>
        <v>4</v>
      </c>
      <c r="C7013" s="7" t="n">
        <f aca="false">1_Data_EDA!I7014</f>
        <v>39.99000168</v>
      </c>
      <c r="D7013" s="6" t="n">
        <f aca="false">1_Data_EDA!J7014</f>
        <v>3</v>
      </c>
      <c r="E7013" s="7" t="n">
        <f aca="false">1_Data_EDA!K7014</f>
        <v>119.9700012</v>
      </c>
      <c r="F7013" s="7" t="n">
        <f aca="false">1_Data_EDA!L7014</f>
        <v>20.38999939</v>
      </c>
      <c r="G7013" s="8" t="n">
        <f aca="false">1_Data_EDA!M7014</f>
        <v>0.170000002</v>
      </c>
      <c r="H7013" s="6" t="n">
        <f aca="false">IF(1_Data_EDA!B7014="First Class",1,0)</f>
        <v>0</v>
      </c>
      <c r="I7013" s="6" t="n">
        <f aca="false">IF(1_Data_EDA!B7014="Second Class",1,0)</f>
        <v>0</v>
      </c>
      <c r="J7013" s="6" t="n">
        <f aca="false">IF(1_Data_EDA!B7014="Same Day",1,0)</f>
        <v>0</v>
      </c>
      <c r="K7013" s="6" t="n">
        <f aca="false">IF(1_Data_EDA!C7014="Corporate",1,0)</f>
        <v>0</v>
      </c>
      <c r="L7013" s="6" t="n">
        <f aca="false">IF(1_Data_EDA!C7014="Home Office",1,0)</f>
        <v>1</v>
      </c>
      <c r="M7013" s="6" t="n">
        <f aca="false">IF(1_Data_EDA!D7014="Europe",1,0)</f>
        <v>1</v>
      </c>
      <c r="N7013" s="6" t="n">
        <f aca="false">IF(1_Data_EDA!D7014="LATAM",1,0)</f>
        <v>0</v>
      </c>
      <c r="O7013" s="6" t="n">
        <f aca="false">IF(1_Data_EDA!D7014="Pacific Asia",1,0)</f>
        <v>0</v>
      </c>
      <c r="P7013" s="6" t="n">
        <f aca="false">IF(1_Data_EDA!D7014="USCA",1,0)</f>
        <v>0</v>
      </c>
      <c r="Q7013" s="6" t="n">
        <f aca="false">IF(C7013&gt;MEDIAN(C$5:C$8004),1,0)</f>
        <v>0</v>
      </c>
      <c r="R7013" s="6" t="n">
        <f aca="false">IF(D7013&gt;2,1,0)</f>
        <v>1</v>
      </c>
    </row>
    <row r="7014" customFormat="false" ht="15" hidden="false" customHeight="true" outlineLevel="0" collapsed="false">
      <c r="A7014" s="6" t="n">
        <f aca="false">1_Data_EDA!O7015</f>
        <v>0</v>
      </c>
      <c r="B7014" s="6" t="n">
        <f aca="false">1_Data_EDA!H7015</f>
        <v>4</v>
      </c>
      <c r="C7014" s="7" t="n">
        <f aca="false">1_Data_EDA!I7015</f>
        <v>50</v>
      </c>
      <c r="D7014" s="6" t="n">
        <f aca="false">1_Data_EDA!J7015</f>
        <v>3</v>
      </c>
      <c r="E7014" s="7" t="n">
        <f aca="false">1_Data_EDA!K7015</f>
        <v>150</v>
      </c>
      <c r="F7014" s="7" t="n">
        <f aca="false">1_Data_EDA!L7015</f>
        <v>18</v>
      </c>
      <c r="G7014" s="8" t="n">
        <f aca="false">1_Data_EDA!M7015</f>
        <v>0.119999997</v>
      </c>
      <c r="H7014" s="6" t="n">
        <f aca="false">IF(1_Data_EDA!B7015="First Class",1,0)</f>
        <v>0</v>
      </c>
      <c r="I7014" s="6" t="n">
        <f aca="false">IF(1_Data_EDA!B7015="Second Class",1,0)</f>
        <v>0</v>
      </c>
      <c r="J7014" s="6" t="n">
        <f aca="false">IF(1_Data_EDA!B7015="Same Day",1,0)</f>
        <v>0</v>
      </c>
      <c r="K7014" s="6" t="n">
        <f aca="false">IF(1_Data_EDA!C7015="Corporate",1,0)</f>
        <v>0</v>
      </c>
      <c r="L7014" s="6" t="n">
        <f aca="false">IF(1_Data_EDA!C7015="Home Office",1,0)</f>
        <v>0</v>
      </c>
      <c r="M7014" s="6" t="n">
        <f aca="false">IF(1_Data_EDA!D7015="Europe",1,0)</f>
        <v>0</v>
      </c>
      <c r="N7014" s="6" t="n">
        <f aca="false">IF(1_Data_EDA!D7015="LATAM",1,0)</f>
        <v>1</v>
      </c>
      <c r="O7014" s="6" t="n">
        <f aca="false">IF(1_Data_EDA!D7015="Pacific Asia",1,0)</f>
        <v>0</v>
      </c>
      <c r="P7014" s="6" t="n">
        <f aca="false">IF(1_Data_EDA!D7015="USCA",1,0)</f>
        <v>0</v>
      </c>
      <c r="Q7014" s="6" t="n">
        <f aca="false">IF(C7014&gt;MEDIAN(C$5:C$8004),1,0)</f>
        <v>0</v>
      </c>
      <c r="R7014" s="6" t="n">
        <f aca="false">IF(D7014&gt;2,1,0)</f>
        <v>1</v>
      </c>
    </row>
    <row r="7015" customFormat="false" ht="15" hidden="false" customHeight="true" outlineLevel="0" collapsed="false">
      <c r="A7015" s="6" t="n">
        <f aca="false">1_Data_EDA!O7016</f>
        <v>1</v>
      </c>
      <c r="B7015" s="6" t="n">
        <f aca="false">1_Data_EDA!H7016</f>
        <v>1</v>
      </c>
      <c r="C7015" s="7" t="n">
        <f aca="false">1_Data_EDA!I7016</f>
        <v>299.980011</v>
      </c>
      <c r="D7015" s="6" t="n">
        <f aca="false">1_Data_EDA!J7016</f>
        <v>1</v>
      </c>
      <c r="E7015" s="7" t="n">
        <f aca="false">1_Data_EDA!K7016</f>
        <v>299.980011</v>
      </c>
      <c r="F7015" s="7" t="n">
        <f aca="false">1_Data_EDA!L7016</f>
        <v>30</v>
      </c>
      <c r="G7015" s="8" t="n">
        <f aca="false">1_Data_EDA!M7016</f>
        <v>0.100000001</v>
      </c>
      <c r="H7015" s="6" t="n">
        <f aca="false">IF(1_Data_EDA!B7016="First Class",1,0)</f>
        <v>1</v>
      </c>
      <c r="I7015" s="6" t="n">
        <f aca="false">IF(1_Data_EDA!B7016="Second Class",1,0)</f>
        <v>0</v>
      </c>
      <c r="J7015" s="6" t="n">
        <f aca="false">IF(1_Data_EDA!B7016="Same Day",1,0)</f>
        <v>0</v>
      </c>
      <c r="K7015" s="6" t="n">
        <f aca="false">IF(1_Data_EDA!C7016="Corporate",1,0)</f>
        <v>0</v>
      </c>
      <c r="L7015" s="6" t="n">
        <f aca="false">IF(1_Data_EDA!C7016="Home Office",1,0)</f>
        <v>0</v>
      </c>
      <c r="M7015" s="6" t="n">
        <f aca="false">IF(1_Data_EDA!D7016="Europe",1,0)</f>
        <v>0</v>
      </c>
      <c r="N7015" s="6" t="n">
        <f aca="false">IF(1_Data_EDA!D7016="LATAM",1,0)</f>
        <v>1</v>
      </c>
      <c r="O7015" s="6" t="n">
        <f aca="false">IF(1_Data_EDA!D7016="Pacific Asia",1,0)</f>
        <v>0</v>
      </c>
      <c r="P7015" s="6" t="n">
        <f aca="false">IF(1_Data_EDA!D7016="USCA",1,0)</f>
        <v>0</v>
      </c>
      <c r="Q7015" s="6" t="n">
        <f aca="false">IF(C7015&gt;MEDIAN(C$5:C$8004),1,0)</f>
        <v>1</v>
      </c>
      <c r="R7015" s="6" t="n">
        <f aca="false">IF(D7015&gt;2,1,0)</f>
        <v>0</v>
      </c>
    </row>
    <row r="7016" customFormat="false" ht="15" hidden="false" customHeight="true" outlineLevel="0" collapsed="false">
      <c r="A7016" s="6" t="n">
        <f aca="false">1_Data_EDA!O7017</f>
        <v>1</v>
      </c>
      <c r="B7016" s="6" t="n">
        <f aca="false">1_Data_EDA!H7017</f>
        <v>4</v>
      </c>
      <c r="C7016" s="7" t="n">
        <f aca="false">1_Data_EDA!I7017</f>
        <v>129.9900055</v>
      </c>
      <c r="D7016" s="6" t="n">
        <f aca="false">1_Data_EDA!J7017</f>
        <v>1</v>
      </c>
      <c r="E7016" s="7" t="n">
        <f aca="false">1_Data_EDA!K7017</f>
        <v>129.9900055</v>
      </c>
      <c r="F7016" s="7" t="n">
        <f aca="false">1_Data_EDA!L7017</f>
        <v>20.79999924</v>
      </c>
      <c r="G7016" s="8" t="n">
        <f aca="false">1_Data_EDA!M7017</f>
        <v>0.159999996</v>
      </c>
      <c r="H7016" s="6" t="n">
        <f aca="false">IF(1_Data_EDA!B7017="First Class",1,0)</f>
        <v>0</v>
      </c>
      <c r="I7016" s="6" t="n">
        <f aca="false">IF(1_Data_EDA!B7017="Second Class",1,0)</f>
        <v>0</v>
      </c>
      <c r="J7016" s="6" t="n">
        <f aca="false">IF(1_Data_EDA!B7017="Same Day",1,0)</f>
        <v>0</v>
      </c>
      <c r="K7016" s="6" t="n">
        <f aca="false">IF(1_Data_EDA!C7017="Corporate",1,0)</f>
        <v>0</v>
      </c>
      <c r="L7016" s="6" t="n">
        <f aca="false">IF(1_Data_EDA!C7017="Home Office",1,0)</f>
        <v>0</v>
      </c>
      <c r="M7016" s="6" t="n">
        <f aca="false">IF(1_Data_EDA!D7017="Europe",1,0)</f>
        <v>0</v>
      </c>
      <c r="N7016" s="6" t="n">
        <f aca="false">IF(1_Data_EDA!D7017="LATAM",1,0)</f>
        <v>0</v>
      </c>
      <c r="O7016" s="6" t="n">
        <f aca="false">IF(1_Data_EDA!D7017="Pacific Asia",1,0)</f>
        <v>0</v>
      </c>
      <c r="P7016" s="6" t="n">
        <f aca="false">IF(1_Data_EDA!D7017="USCA",1,0)</f>
        <v>1</v>
      </c>
      <c r="Q7016" s="6" t="n">
        <f aca="false">IF(C7016&gt;MEDIAN(C$5:C$8004),1,0)</f>
        <v>1</v>
      </c>
      <c r="R7016" s="6" t="n">
        <f aca="false">IF(D7016&gt;2,1,0)</f>
        <v>0</v>
      </c>
    </row>
    <row r="7017" customFormat="false" ht="15" hidden="false" customHeight="true" outlineLevel="0" collapsed="false">
      <c r="A7017" s="6" t="n">
        <f aca="false">1_Data_EDA!O7018</f>
        <v>0</v>
      </c>
      <c r="B7017" s="6" t="n">
        <f aca="false">1_Data_EDA!H7018</f>
        <v>0</v>
      </c>
      <c r="C7017" s="7" t="n">
        <f aca="false">1_Data_EDA!I7018</f>
        <v>199.9900055</v>
      </c>
      <c r="D7017" s="6" t="n">
        <f aca="false">1_Data_EDA!J7018</f>
        <v>1</v>
      </c>
      <c r="E7017" s="7" t="n">
        <f aca="false">1_Data_EDA!K7018</f>
        <v>199.9900055</v>
      </c>
      <c r="F7017" s="7" t="n">
        <f aca="false">1_Data_EDA!L7018</f>
        <v>8</v>
      </c>
      <c r="G7017" s="8" t="n">
        <f aca="false">1_Data_EDA!M7018</f>
        <v>0.039999999</v>
      </c>
      <c r="H7017" s="6" t="n">
        <f aca="false">IF(1_Data_EDA!B7018="First Class",1,0)</f>
        <v>0</v>
      </c>
      <c r="I7017" s="6" t="n">
        <f aca="false">IF(1_Data_EDA!B7018="Second Class",1,0)</f>
        <v>0</v>
      </c>
      <c r="J7017" s="6" t="n">
        <f aca="false">IF(1_Data_EDA!B7018="Same Day",1,0)</f>
        <v>1</v>
      </c>
      <c r="K7017" s="6" t="n">
        <f aca="false">IF(1_Data_EDA!C7018="Corporate",1,0)</f>
        <v>1</v>
      </c>
      <c r="L7017" s="6" t="n">
        <f aca="false">IF(1_Data_EDA!C7018="Home Office",1,0)</f>
        <v>0</v>
      </c>
      <c r="M7017" s="6" t="n">
        <f aca="false">IF(1_Data_EDA!D7018="Europe",1,0)</f>
        <v>1</v>
      </c>
      <c r="N7017" s="6" t="n">
        <f aca="false">IF(1_Data_EDA!D7018="LATAM",1,0)</f>
        <v>0</v>
      </c>
      <c r="O7017" s="6" t="n">
        <f aca="false">IF(1_Data_EDA!D7018="Pacific Asia",1,0)</f>
        <v>0</v>
      </c>
      <c r="P7017" s="6" t="n">
        <f aca="false">IF(1_Data_EDA!D7018="USCA",1,0)</f>
        <v>0</v>
      </c>
      <c r="Q7017" s="6" t="n">
        <f aca="false">IF(C7017&gt;MEDIAN(C$5:C$8004),1,0)</f>
        <v>1</v>
      </c>
      <c r="R7017" s="6" t="n">
        <f aca="false">IF(D7017&gt;2,1,0)</f>
        <v>0</v>
      </c>
    </row>
    <row r="7018" customFormat="false" ht="15" hidden="false" customHeight="true" outlineLevel="0" collapsed="false">
      <c r="A7018" s="6" t="n">
        <f aca="false">1_Data_EDA!O7019</f>
        <v>1</v>
      </c>
      <c r="B7018" s="6" t="n">
        <f aca="false">1_Data_EDA!H7019</f>
        <v>2</v>
      </c>
      <c r="C7018" s="7" t="n">
        <f aca="false">1_Data_EDA!I7019</f>
        <v>39.99000168</v>
      </c>
      <c r="D7018" s="6" t="n">
        <f aca="false">1_Data_EDA!J7019</f>
        <v>2</v>
      </c>
      <c r="E7018" s="7" t="n">
        <f aca="false">1_Data_EDA!K7019</f>
        <v>79.98000336</v>
      </c>
      <c r="F7018" s="7" t="n">
        <f aca="false">1_Data_EDA!L7019</f>
        <v>16</v>
      </c>
      <c r="G7018" s="8" t="n">
        <f aca="false">1_Data_EDA!M7019</f>
        <v>0.200000003</v>
      </c>
      <c r="H7018" s="6" t="n">
        <f aca="false">IF(1_Data_EDA!B7019="First Class",1,0)</f>
        <v>0</v>
      </c>
      <c r="I7018" s="6" t="n">
        <f aca="false">IF(1_Data_EDA!B7019="Second Class",1,0)</f>
        <v>1</v>
      </c>
      <c r="J7018" s="6" t="n">
        <f aca="false">IF(1_Data_EDA!B7019="Same Day",1,0)</f>
        <v>0</v>
      </c>
      <c r="K7018" s="6" t="n">
        <f aca="false">IF(1_Data_EDA!C7019="Corporate",1,0)</f>
        <v>0</v>
      </c>
      <c r="L7018" s="6" t="n">
        <f aca="false">IF(1_Data_EDA!C7019="Home Office",1,0)</f>
        <v>1</v>
      </c>
      <c r="M7018" s="6" t="n">
        <f aca="false">IF(1_Data_EDA!D7019="Europe",1,0)</f>
        <v>0</v>
      </c>
      <c r="N7018" s="6" t="n">
        <f aca="false">IF(1_Data_EDA!D7019="LATAM",1,0)</f>
        <v>0</v>
      </c>
      <c r="O7018" s="6" t="n">
        <f aca="false">IF(1_Data_EDA!D7019="Pacific Asia",1,0)</f>
        <v>1</v>
      </c>
      <c r="P7018" s="6" t="n">
        <f aca="false">IF(1_Data_EDA!D7019="USCA",1,0)</f>
        <v>0</v>
      </c>
      <c r="Q7018" s="6" t="n">
        <f aca="false">IF(C7018&gt;MEDIAN(C$5:C$8004),1,0)</f>
        <v>0</v>
      </c>
      <c r="R7018" s="6" t="n">
        <f aca="false">IF(D7018&gt;2,1,0)</f>
        <v>0</v>
      </c>
    </row>
    <row r="7019" customFormat="false" ht="15" hidden="false" customHeight="true" outlineLevel="0" collapsed="false">
      <c r="A7019" s="6" t="n">
        <f aca="false">1_Data_EDA!O7020</f>
        <v>1</v>
      </c>
      <c r="B7019" s="6" t="n">
        <f aca="false">1_Data_EDA!H7020</f>
        <v>1</v>
      </c>
      <c r="C7019" s="7" t="n">
        <f aca="false">1_Data_EDA!I7020</f>
        <v>299.980011</v>
      </c>
      <c r="D7019" s="6" t="n">
        <f aca="false">1_Data_EDA!J7020</f>
        <v>1</v>
      </c>
      <c r="E7019" s="7" t="n">
        <f aca="false">1_Data_EDA!K7020</f>
        <v>299.980011</v>
      </c>
      <c r="F7019" s="7" t="n">
        <f aca="false">1_Data_EDA!L7020</f>
        <v>30</v>
      </c>
      <c r="G7019" s="8" t="n">
        <f aca="false">1_Data_EDA!M7020</f>
        <v>0.100000001</v>
      </c>
      <c r="H7019" s="6" t="n">
        <f aca="false">IF(1_Data_EDA!B7020="First Class",1,0)</f>
        <v>1</v>
      </c>
      <c r="I7019" s="6" t="n">
        <f aca="false">IF(1_Data_EDA!B7020="Second Class",1,0)</f>
        <v>0</v>
      </c>
      <c r="J7019" s="6" t="n">
        <f aca="false">IF(1_Data_EDA!B7020="Same Day",1,0)</f>
        <v>0</v>
      </c>
      <c r="K7019" s="6" t="n">
        <f aca="false">IF(1_Data_EDA!C7020="Corporate",1,0)</f>
        <v>1</v>
      </c>
      <c r="L7019" s="6" t="n">
        <f aca="false">IF(1_Data_EDA!C7020="Home Office",1,0)</f>
        <v>0</v>
      </c>
      <c r="M7019" s="6" t="n">
        <f aca="false">IF(1_Data_EDA!D7020="Europe",1,0)</f>
        <v>0</v>
      </c>
      <c r="N7019" s="6" t="n">
        <f aca="false">IF(1_Data_EDA!D7020="LATAM",1,0)</f>
        <v>1</v>
      </c>
      <c r="O7019" s="6" t="n">
        <f aca="false">IF(1_Data_EDA!D7020="Pacific Asia",1,0)</f>
        <v>0</v>
      </c>
      <c r="P7019" s="6" t="n">
        <f aca="false">IF(1_Data_EDA!D7020="USCA",1,0)</f>
        <v>0</v>
      </c>
      <c r="Q7019" s="6" t="n">
        <f aca="false">IF(C7019&gt;MEDIAN(C$5:C$8004),1,0)</f>
        <v>1</v>
      </c>
      <c r="R7019" s="6" t="n">
        <f aca="false">IF(D7019&gt;2,1,0)</f>
        <v>0</v>
      </c>
    </row>
    <row r="7020" customFormat="false" ht="15" hidden="false" customHeight="true" outlineLevel="0" collapsed="false">
      <c r="A7020" s="6" t="n">
        <f aca="false">1_Data_EDA!O7021</f>
        <v>1</v>
      </c>
      <c r="B7020" s="6" t="n">
        <f aca="false">1_Data_EDA!H7021</f>
        <v>2</v>
      </c>
      <c r="C7020" s="7" t="n">
        <f aca="false">1_Data_EDA!I7021</f>
        <v>129.9900055</v>
      </c>
      <c r="D7020" s="6" t="n">
        <f aca="false">1_Data_EDA!J7021</f>
        <v>1</v>
      </c>
      <c r="E7020" s="7" t="n">
        <f aca="false">1_Data_EDA!K7021</f>
        <v>129.9900055</v>
      </c>
      <c r="F7020" s="7" t="n">
        <f aca="false">1_Data_EDA!L7021</f>
        <v>6.5</v>
      </c>
      <c r="G7020" s="8" t="n">
        <f aca="false">1_Data_EDA!M7021</f>
        <v>0.050000001</v>
      </c>
      <c r="H7020" s="6" t="n">
        <f aca="false">IF(1_Data_EDA!B7021="First Class",1,0)</f>
        <v>0</v>
      </c>
      <c r="I7020" s="6" t="n">
        <f aca="false">IF(1_Data_EDA!B7021="Second Class",1,0)</f>
        <v>1</v>
      </c>
      <c r="J7020" s="6" t="n">
        <f aca="false">IF(1_Data_EDA!B7021="Same Day",1,0)</f>
        <v>0</v>
      </c>
      <c r="K7020" s="6" t="n">
        <f aca="false">IF(1_Data_EDA!C7021="Corporate",1,0)</f>
        <v>0</v>
      </c>
      <c r="L7020" s="6" t="n">
        <f aca="false">IF(1_Data_EDA!C7021="Home Office",1,0)</f>
        <v>0</v>
      </c>
      <c r="M7020" s="6" t="n">
        <f aca="false">IF(1_Data_EDA!D7021="Europe",1,0)</f>
        <v>0</v>
      </c>
      <c r="N7020" s="6" t="n">
        <f aca="false">IF(1_Data_EDA!D7021="LATAM",1,0)</f>
        <v>0</v>
      </c>
      <c r="O7020" s="6" t="n">
        <f aca="false">IF(1_Data_EDA!D7021="Pacific Asia",1,0)</f>
        <v>0</v>
      </c>
      <c r="P7020" s="6" t="n">
        <f aca="false">IF(1_Data_EDA!D7021="USCA",1,0)</f>
        <v>1</v>
      </c>
      <c r="Q7020" s="6" t="n">
        <f aca="false">IF(C7020&gt;MEDIAN(C$5:C$8004),1,0)</f>
        <v>1</v>
      </c>
      <c r="R7020" s="6" t="n">
        <f aca="false">IF(D7020&gt;2,1,0)</f>
        <v>0</v>
      </c>
    </row>
    <row r="7021" customFormat="false" ht="15" hidden="false" customHeight="true" outlineLevel="0" collapsed="false">
      <c r="A7021" s="6" t="n">
        <f aca="false">1_Data_EDA!O7022</f>
        <v>1</v>
      </c>
      <c r="B7021" s="6" t="n">
        <f aca="false">1_Data_EDA!H7022</f>
        <v>1</v>
      </c>
      <c r="C7021" s="7" t="n">
        <f aca="false">1_Data_EDA!I7022</f>
        <v>30</v>
      </c>
      <c r="D7021" s="6" t="n">
        <f aca="false">1_Data_EDA!J7022</f>
        <v>1</v>
      </c>
      <c r="E7021" s="7" t="n">
        <f aca="false">1_Data_EDA!K7022</f>
        <v>30</v>
      </c>
      <c r="F7021" s="7" t="n">
        <f aca="false">1_Data_EDA!L7022</f>
        <v>3</v>
      </c>
      <c r="G7021" s="8" t="n">
        <f aca="false">1_Data_EDA!M7022</f>
        <v>0.100000001</v>
      </c>
      <c r="H7021" s="6" t="n">
        <f aca="false">IF(1_Data_EDA!B7022="First Class",1,0)</f>
        <v>1</v>
      </c>
      <c r="I7021" s="6" t="n">
        <f aca="false">IF(1_Data_EDA!B7022="Second Class",1,0)</f>
        <v>0</v>
      </c>
      <c r="J7021" s="6" t="n">
        <f aca="false">IF(1_Data_EDA!B7022="Same Day",1,0)</f>
        <v>0</v>
      </c>
      <c r="K7021" s="6" t="n">
        <f aca="false">IF(1_Data_EDA!C7022="Corporate",1,0)</f>
        <v>0</v>
      </c>
      <c r="L7021" s="6" t="n">
        <f aca="false">IF(1_Data_EDA!C7022="Home Office",1,0)</f>
        <v>0</v>
      </c>
      <c r="M7021" s="6" t="n">
        <f aca="false">IF(1_Data_EDA!D7022="Europe",1,0)</f>
        <v>0</v>
      </c>
      <c r="N7021" s="6" t="n">
        <f aca="false">IF(1_Data_EDA!D7022="LATAM",1,0)</f>
        <v>0</v>
      </c>
      <c r="O7021" s="6" t="n">
        <f aca="false">IF(1_Data_EDA!D7022="Pacific Asia",1,0)</f>
        <v>1</v>
      </c>
      <c r="P7021" s="6" t="n">
        <f aca="false">IF(1_Data_EDA!D7022="USCA",1,0)</f>
        <v>0</v>
      </c>
      <c r="Q7021" s="6" t="n">
        <f aca="false">IF(C7021&gt;MEDIAN(C$5:C$8004),1,0)</f>
        <v>0</v>
      </c>
      <c r="R7021" s="6" t="n">
        <f aca="false">IF(D7021&gt;2,1,0)</f>
        <v>0</v>
      </c>
    </row>
    <row r="7022" customFormat="false" ht="15" hidden="false" customHeight="true" outlineLevel="0" collapsed="false">
      <c r="A7022" s="6" t="n">
        <f aca="false">1_Data_EDA!O7023</f>
        <v>0</v>
      </c>
      <c r="B7022" s="6" t="n">
        <f aca="false">1_Data_EDA!H7023</f>
        <v>4</v>
      </c>
      <c r="C7022" s="7" t="n">
        <f aca="false">1_Data_EDA!I7023</f>
        <v>39.99000168</v>
      </c>
      <c r="D7022" s="6" t="n">
        <f aca="false">1_Data_EDA!J7023</f>
        <v>2</v>
      </c>
      <c r="E7022" s="7" t="n">
        <f aca="false">1_Data_EDA!K7023</f>
        <v>79.98000336</v>
      </c>
      <c r="F7022" s="7" t="n">
        <f aca="false">1_Data_EDA!L7023</f>
        <v>8</v>
      </c>
      <c r="G7022" s="8" t="n">
        <f aca="false">1_Data_EDA!M7023</f>
        <v>0.100000001</v>
      </c>
      <c r="H7022" s="6" t="n">
        <f aca="false">IF(1_Data_EDA!B7023="First Class",1,0)</f>
        <v>0</v>
      </c>
      <c r="I7022" s="6" t="n">
        <f aca="false">IF(1_Data_EDA!B7023="Second Class",1,0)</f>
        <v>0</v>
      </c>
      <c r="J7022" s="6" t="n">
        <f aca="false">IF(1_Data_EDA!B7023="Same Day",1,0)</f>
        <v>0</v>
      </c>
      <c r="K7022" s="6" t="n">
        <f aca="false">IF(1_Data_EDA!C7023="Corporate",1,0)</f>
        <v>1</v>
      </c>
      <c r="L7022" s="6" t="n">
        <f aca="false">IF(1_Data_EDA!C7023="Home Office",1,0)</f>
        <v>0</v>
      </c>
      <c r="M7022" s="6" t="n">
        <f aca="false">IF(1_Data_EDA!D7023="Europe",1,0)</f>
        <v>1</v>
      </c>
      <c r="N7022" s="6" t="n">
        <f aca="false">IF(1_Data_EDA!D7023="LATAM",1,0)</f>
        <v>0</v>
      </c>
      <c r="O7022" s="6" t="n">
        <f aca="false">IF(1_Data_EDA!D7023="Pacific Asia",1,0)</f>
        <v>0</v>
      </c>
      <c r="P7022" s="6" t="n">
        <f aca="false">IF(1_Data_EDA!D7023="USCA",1,0)</f>
        <v>0</v>
      </c>
      <c r="Q7022" s="6" t="n">
        <f aca="false">IF(C7022&gt;MEDIAN(C$5:C$8004),1,0)</f>
        <v>0</v>
      </c>
      <c r="R7022" s="6" t="n">
        <f aca="false">IF(D7022&gt;2,1,0)</f>
        <v>0</v>
      </c>
    </row>
    <row r="7023" customFormat="false" ht="15" hidden="false" customHeight="true" outlineLevel="0" collapsed="false">
      <c r="A7023" s="6" t="n">
        <f aca="false">1_Data_EDA!O7024</f>
        <v>1</v>
      </c>
      <c r="B7023" s="6" t="n">
        <f aca="false">1_Data_EDA!H7024</f>
        <v>4</v>
      </c>
      <c r="C7023" s="7" t="n">
        <f aca="false">1_Data_EDA!I7024</f>
        <v>129.9900055</v>
      </c>
      <c r="D7023" s="6" t="n">
        <f aca="false">1_Data_EDA!J7024</f>
        <v>1</v>
      </c>
      <c r="E7023" s="7" t="n">
        <f aca="false">1_Data_EDA!K7024</f>
        <v>129.9900055</v>
      </c>
      <c r="F7023" s="7" t="n">
        <f aca="false">1_Data_EDA!L7024</f>
        <v>22.10000038</v>
      </c>
      <c r="G7023" s="8" t="n">
        <f aca="false">1_Data_EDA!M7024</f>
        <v>0.170000002</v>
      </c>
      <c r="H7023" s="6" t="n">
        <f aca="false">IF(1_Data_EDA!B7024="First Class",1,0)</f>
        <v>0</v>
      </c>
      <c r="I7023" s="6" t="n">
        <f aca="false">IF(1_Data_EDA!B7024="Second Class",1,0)</f>
        <v>0</v>
      </c>
      <c r="J7023" s="6" t="n">
        <f aca="false">IF(1_Data_EDA!B7024="Same Day",1,0)</f>
        <v>0</v>
      </c>
      <c r="K7023" s="6" t="n">
        <f aca="false">IF(1_Data_EDA!C7024="Corporate",1,0)</f>
        <v>0</v>
      </c>
      <c r="L7023" s="6" t="n">
        <f aca="false">IF(1_Data_EDA!C7024="Home Office",1,0)</f>
        <v>0</v>
      </c>
      <c r="M7023" s="6" t="n">
        <f aca="false">IF(1_Data_EDA!D7024="Europe",1,0)</f>
        <v>1</v>
      </c>
      <c r="N7023" s="6" t="n">
        <f aca="false">IF(1_Data_EDA!D7024="LATAM",1,0)</f>
        <v>0</v>
      </c>
      <c r="O7023" s="6" t="n">
        <f aca="false">IF(1_Data_EDA!D7024="Pacific Asia",1,0)</f>
        <v>0</v>
      </c>
      <c r="P7023" s="6" t="n">
        <f aca="false">IF(1_Data_EDA!D7024="USCA",1,0)</f>
        <v>0</v>
      </c>
      <c r="Q7023" s="6" t="n">
        <f aca="false">IF(C7023&gt;MEDIAN(C$5:C$8004),1,0)</f>
        <v>1</v>
      </c>
      <c r="R7023" s="6" t="n">
        <f aca="false">IF(D7023&gt;2,1,0)</f>
        <v>0</v>
      </c>
    </row>
    <row r="7024" customFormat="false" ht="15" hidden="false" customHeight="true" outlineLevel="0" collapsed="false">
      <c r="A7024" s="6" t="n">
        <f aca="false">1_Data_EDA!O7025</f>
        <v>1</v>
      </c>
      <c r="B7024" s="6" t="n">
        <f aca="false">1_Data_EDA!H7025</f>
        <v>4</v>
      </c>
      <c r="C7024" s="7" t="n">
        <f aca="false">1_Data_EDA!I7025</f>
        <v>49.97999954</v>
      </c>
      <c r="D7024" s="6" t="n">
        <f aca="false">1_Data_EDA!J7025</f>
        <v>2</v>
      </c>
      <c r="E7024" s="7" t="n">
        <f aca="false">1_Data_EDA!K7025</f>
        <v>99.95999908</v>
      </c>
      <c r="F7024" s="7" t="n">
        <f aca="false">1_Data_EDA!L7025</f>
        <v>1</v>
      </c>
      <c r="G7024" s="8" t="n">
        <f aca="false">1_Data_EDA!M7025</f>
        <v>0.01</v>
      </c>
      <c r="H7024" s="6" t="n">
        <f aca="false">IF(1_Data_EDA!B7025="First Class",1,0)</f>
        <v>0</v>
      </c>
      <c r="I7024" s="6" t="n">
        <f aca="false">IF(1_Data_EDA!B7025="Second Class",1,0)</f>
        <v>0</v>
      </c>
      <c r="J7024" s="6" t="n">
        <f aca="false">IF(1_Data_EDA!B7025="Same Day",1,0)</f>
        <v>0</v>
      </c>
      <c r="K7024" s="6" t="n">
        <f aca="false">IF(1_Data_EDA!C7025="Corporate",1,0)</f>
        <v>0</v>
      </c>
      <c r="L7024" s="6" t="n">
        <f aca="false">IF(1_Data_EDA!C7025="Home Office",1,0)</f>
        <v>0</v>
      </c>
      <c r="M7024" s="6" t="n">
        <f aca="false">IF(1_Data_EDA!D7025="Europe",1,0)</f>
        <v>0</v>
      </c>
      <c r="N7024" s="6" t="n">
        <f aca="false">IF(1_Data_EDA!D7025="LATAM",1,0)</f>
        <v>0</v>
      </c>
      <c r="O7024" s="6" t="n">
        <f aca="false">IF(1_Data_EDA!D7025="Pacific Asia",1,0)</f>
        <v>1</v>
      </c>
      <c r="P7024" s="6" t="n">
        <f aca="false">IF(1_Data_EDA!D7025="USCA",1,0)</f>
        <v>0</v>
      </c>
      <c r="Q7024" s="6" t="n">
        <f aca="false">IF(C7024&gt;MEDIAN(C$5:C$8004),1,0)</f>
        <v>0</v>
      </c>
      <c r="R7024" s="6" t="n">
        <f aca="false">IF(D7024&gt;2,1,0)</f>
        <v>0</v>
      </c>
    </row>
    <row r="7025" customFormat="false" ht="15" hidden="false" customHeight="true" outlineLevel="0" collapsed="false">
      <c r="A7025" s="6" t="n">
        <f aca="false">1_Data_EDA!O7026</f>
        <v>1</v>
      </c>
      <c r="B7025" s="6" t="n">
        <f aca="false">1_Data_EDA!H7026</f>
        <v>2</v>
      </c>
      <c r="C7025" s="7" t="n">
        <f aca="false">1_Data_EDA!I7026</f>
        <v>99.98999786</v>
      </c>
      <c r="D7025" s="6" t="n">
        <f aca="false">1_Data_EDA!J7026</f>
        <v>4</v>
      </c>
      <c r="E7025" s="7" t="n">
        <f aca="false">1_Data_EDA!K7026</f>
        <v>399.9599915</v>
      </c>
      <c r="F7025" s="7" t="n">
        <f aca="false">1_Data_EDA!L7026</f>
        <v>40</v>
      </c>
      <c r="G7025" s="8" t="n">
        <f aca="false">1_Data_EDA!M7026</f>
        <v>0.100000001</v>
      </c>
      <c r="H7025" s="6" t="n">
        <f aca="false">IF(1_Data_EDA!B7026="First Class",1,0)</f>
        <v>0</v>
      </c>
      <c r="I7025" s="6" t="n">
        <f aca="false">IF(1_Data_EDA!B7026="Second Class",1,0)</f>
        <v>1</v>
      </c>
      <c r="J7025" s="6" t="n">
        <f aca="false">IF(1_Data_EDA!B7026="Same Day",1,0)</f>
        <v>0</v>
      </c>
      <c r="K7025" s="6" t="n">
        <f aca="false">IF(1_Data_EDA!C7026="Corporate",1,0)</f>
        <v>0</v>
      </c>
      <c r="L7025" s="6" t="n">
        <f aca="false">IF(1_Data_EDA!C7026="Home Office",1,0)</f>
        <v>0</v>
      </c>
      <c r="M7025" s="6" t="n">
        <f aca="false">IF(1_Data_EDA!D7026="Europe",1,0)</f>
        <v>0</v>
      </c>
      <c r="N7025" s="6" t="n">
        <f aca="false">IF(1_Data_EDA!D7026="LATAM",1,0)</f>
        <v>1</v>
      </c>
      <c r="O7025" s="6" t="n">
        <f aca="false">IF(1_Data_EDA!D7026="Pacific Asia",1,0)</f>
        <v>0</v>
      </c>
      <c r="P7025" s="6" t="n">
        <f aca="false">IF(1_Data_EDA!D7026="USCA",1,0)</f>
        <v>0</v>
      </c>
      <c r="Q7025" s="6" t="n">
        <f aca="false">IF(C7025&gt;MEDIAN(C$5:C$8004),1,0)</f>
        <v>1</v>
      </c>
      <c r="R7025" s="6" t="n">
        <f aca="false">IF(D7025&gt;2,1,0)</f>
        <v>1</v>
      </c>
    </row>
    <row r="7026" customFormat="false" ht="15" hidden="false" customHeight="true" outlineLevel="0" collapsed="false">
      <c r="A7026" s="6" t="n">
        <f aca="false">1_Data_EDA!O7027</f>
        <v>0</v>
      </c>
      <c r="B7026" s="6" t="n">
        <f aca="false">1_Data_EDA!H7027</f>
        <v>4</v>
      </c>
      <c r="C7026" s="7" t="n">
        <f aca="false">1_Data_EDA!I7027</f>
        <v>199.9900055</v>
      </c>
      <c r="D7026" s="6" t="n">
        <f aca="false">1_Data_EDA!J7027</f>
        <v>1</v>
      </c>
      <c r="E7026" s="7" t="n">
        <f aca="false">1_Data_EDA!K7027</f>
        <v>199.9900055</v>
      </c>
      <c r="F7026" s="7" t="n">
        <f aca="false">1_Data_EDA!L7027</f>
        <v>11</v>
      </c>
      <c r="G7026" s="8" t="n">
        <f aca="false">1_Data_EDA!M7027</f>
        <v>0.059999999</v>
      </c>
      <c r="H7026" s="6" t="n">
        <f aca="false">IF(1_Data_EDA!B7027="First Class",1,0)</f>
        <v>0</v>
      </c>
      <c r="I7026" s="6" t="n">
        <f aca="false">IF(1_Data_EDA!B7027="Second Class",1,0)</f>
        <v>0</v>
      </c>
      <c r="J7026" s="6" t="n">
        <f aca="false">IF(1_Data_EDA!B7027="Same Day",1,0)</f>
        <v>0</v>
      </c>
      <c r="K7026" s="6" t="n">
        <f aca="false">IF(1_Data_EDA!C7027="Corporate",1,0)</f>
        <v>0</v>
      </c>
      <c r="L7026" s="6" t="n">
        <f aca="false">IF(1_Data_EDA!C7027="Home Office",1,0)</f>
        <v>0</v>
      </c>
      <c r="M7026" s="6" t="n">
        <f aca="false">IF(1_Data_EDA!D7027="Europe",1,0)</f>
        <v>0</v>
      </c>
      <c r="N7026" s="6" t="n">
        <f aca="false">IF(1_Data_EDA!D7027="LATAM",1,0)</f>
        <v>0</v>
      </c>
      <c r="O7026" s="6" t="n">
        <f aca="false">IF(1_Data_EDA!D7027="Pacific Asia",1,0)</f>
        <v>0</v>
      </c>
      <c r="P7026" s="6" t="n">
        <f aca="false">IF(1_Data_EDA!D7027="USCA",1,0)</f>
        <v>0</v>
      </c>
      <c r="Q7026" s="6" t="n">
        <f aca="false">IF(C7026&gt;MEDIAN(C$5:C$8004),1,0)</f>
        <v>1</v>
      </c>
      <c r="R7026" s="6" t="n">
        <f aca="false">IF(D7026&gt;2,1,0)</f>
        <v>0</v>
      </c>
    </row>
    <row r="7027" customFormat="false" ht="15" hidden="false" customHeight="true" outlineLevel="0" collapsed="false">
      <c r="A7027" s="6" t="n">
        <f aca="false">1_Data_EDA!O7028</f>
        <v>0</v>
      </c>
      <c r="B7027" s="6" t="n">
        <f aca="false">1_Data_EDA!H7028</f>
        <v>0</v>
      </c>
      <c r="C7027" s="7" t="n">
        <f aca="false">1_Data_EDA!I7028</f>
        <v>199.9900055</v>
      </c>
      <c r="D7027" s="6" t="n">
        <f aca="false">1_Data_EDA!J7028</f>
        <v>1</v>
      </c>
      <c r="E7027" s="7" t="n">
        <f aca="false">1_Data_EDA!K7028</f>
        <v>199.9900055</v>
      </c>
      <c r="F7027" s="7" t="n">
        <f aca="false">1_Data_EDA!L7028</f>
        <v>2</v>
      </c>
      <c r="G7027" s="8" t="n">
        <f aca="false">1_Data_EDA!M7028</f>
        <v>0.01</v>
      </c>
      <c r="H7027" s="6" t="n">
        <f aca="false">IF(1_Data_EDA!B7028="First Class",1,0)</f>
        <v>0</v>
      </c>
      <c r="I7027" s="6" t="n">
        <f aca="false">IF(1_Data_EDA!B7028="Second Class",1,0)</f>
        <v>0</v>
      </c>
      <c r="J7027" s="6" t="n">
        <f aca="false">IF(1_Data_EDA!B7028="Same Day",1,0)</f>
        <v>1</v>
      </c>
      <c r="K7027" s="6" t="n">
        <f aca="false">IF(1_Data_EDA!C7028="Corporate",1,0)</f>
        <v>0</v>
      </c>
      <c r="L7027" s="6" t="n">
        <f aca="false">IF(1_Data_EDA!C7028="Home Office",1,0)</f>
        <v>0</v>
      </c>
      <c r="M7027" s="6" t="n">
        <f aca="false">IF(1_Data_EDA!D7028="Europe",1,0)</f>
        <v>0</v>
      </c>
      <c r="N7027" s="6" t="n">
        <f aca="false">IF(1_Data_EDA!D7028="LATAM",1,0)</f>
        <v>0</v>
      </c>
      <c r="O7027" s="6" t="n">
        <f aca="false">IF(1_Data_EDA!D7028="Pacific Asia",1,0)</f>
        <v>0</v>
      </c>
      <c r="P7027" s="6" t="n">
        <f aca="false">IF(1_Data_EDA!D7028="USCA",1,0)</f>
        <v>1</v>
      </c>
      <c r="Q7027" s="6" t="n">
        <f aca="false">IF(C7027&gt;MEDIAN(C$5:C$8004),1,0)</f>
        <v>1</v>
      </c>
      <c r="R7027" s="6" t="n">
        <f aca="false">IF(D7027&gt;2,1,0)</f>
        <v>0</v>
      </c>
    </row>
    <row r="7028" customFormat="false" ht="15" hidden="false" customHeight="true" outlineLevel="0" collapsed="false">
      <c r="A7028" s="6" t="n">
        <f aca="false">1_Data_EDA!O7029</f>
        <v>0</v>
      </c>
      <c r="B7028" s="6" t="n">
        <f aca="false">1_Data_EDA!H7029</f>
        <v>4</v>
      </c>
      <c r="C7028" s="7" t="n">
        <f aca="false">1_Data_EDA!I7029</f>
        <v>199.9900055</v>
      </c>
      <c r="D7028" s="6" t="n">
        <f aca="false">1_Data_EDA!J7029</f>
        <v>1</v>
      </c>
      <c r="E7028" s="7" t="n">
        <f aca="false">1_Data_EDA!K7029</f>
        <v>199.9900055</v>
      </c>
      <c r="F7028" s="7" t="n">
        <f aca="false">1_Data_EDA!L7029</f>
        <v>24</v>
      </c>
      <c r="G7028" s="8" t="n">
        <f aca="false">1_Data_EDA!M7029</f>
        <v>0.119999997</v>
      </c>
      <c r="H7028" s="6" t="n">
        <f aca="false">IF(1_Data_EDA!B7029="First Class",1,0)</f>
        <v>0</v>
      </c>
      <c r="I7028" s="6" t="n">
        <f aca="false">IF(1_Data_EDA!B7029="Second Class",1,0)</f>
        <v>0</v>
      </c>
      <c r="J7028" s="6" t="n">
        <f aca="false">IF(1_Data_EDA!B7029="Same Day",1,0)</f>
        <v>0</v>
      </c>
      <c r="K7028" s="6" t="n">
        <f aca="false">IF(1_Data_EDA!C7029="Corporate",1,0)</f>
        <v>0</v>
      </c>
      <c r="L7028" s="6" t="n">
        <f aca="false">IF(1_Data_EDA!C7029="Home Office",1,0)</f>
        <v>0</v>
      </c>
      <c r="M7028" s="6" t="n">
        <f aca="false">IF(1_Data_EDA!D7029="Europe",1,0)</f>
        <v>0</v>
      </c>
      <c r="N7028" s="6" t="n">
        <f aca="false">IF(1_Data_EDA!D7029="LATAM",1,0)</f>
        <v>0</v>
      </c>
      <c r="O7028" s="6" t="n">
        <f aca="false">IF(1_Data_EDA!D7029="Pacific Asia",1,0)</f>
        <v>0</v>
      </c>
      <c r="P7028" s="6" t="n">
        <f aca="false">IF(1_Data_EDA!D7029="USCA",1,0)</f>
        <v>0</v>
      </c>
      <c r="Q7028" s="6" t="n">
        <f aca="false">IF(C7028&gt;MEDIAN(C$5:C$8004),1,0)</f>
        <v>1</v>
      </c>
      <c r="R7028" s="6" t="n">
        <f aca="false">IF(D7028&gt;2,1,0)</f>
        <v>0</v>
      </c>
    </row>
    <row r="7029" customFormat="false" ht="15" hidden="false" customHeight="true" outlineLevel="0" collapsed="false">
      <c r="A7029" s="6" t="n">
        <f aca="false">1_Data_EDA!O7030</f>
        <v>1</v>
      </c>
      <c r="B7029" s="6" t="n">
        <f aca="false">1_Data_EDA!H7030</f>
        <v>2</v>
      </c>
      <c r="C7029" s="7" t="n">
        <f aca="false">1_Data_EDA!I7030</f>
        <v>99.98999786</v>
      </c>
      <c r="D7029" s="6" t="n">
        <f aca="false">1_Data_EDA!J7030</f>
        <v>5</v>
      </c>
      <c r="E7029" s="7" t="n">
        <f aca="false">1_Data_EDA!K7030</f>
        <v>499.9500122</v>
      </c>
      <c r="F7029" s="7" t="n">
        <f aca="false">1_Data_EDA!L7030</f>
        <v>99.98999786</v>
      </c>
      <c r="G7029" s="8" t="n">
        <f aca="false">1_Data_EDA!M7030</f>
        <v>0.200000003</v>
      </c>
      <c r="H7029" s="6" t="n">
        <f aca="false">IF(1_Data_EDA!B7030="First Class",1,0)</f>
        <v>0</v>
      </c>
      <c r="I7029" s="6" t="n">
        <f aca="false">IF(1_Data_EDA!B7030="Second Class",1,0)</f>
        <v>1</v>
      </c>
      <c r="J7029" s="6" t="n">
        <f aca="false">IF(1_Data_EDA!B7030="Same Day",1,0)</f>
        <v>0</v>
      </c>
      <c r="K7029" s="6" t="n">
        <f aca="false">IF(1_Data_EDA!C7030="Corporate",1,0)</f>
        <v>0</v>
      </c>
      <c r="L7029" s="6" t="n">
        <f aca="false">IF(1_Data_EDA!C7030="Home Office",1,0)</f>
        <v>1</v>
      </c>
      <c r="M7029" s="6" t="n">
        <f aca="false">IF(1_Data_EDA!D7030="Europe",1,0)</f>
        <v>0</v>
      </c>
      <c r="N7029" s="6" t="n">
        <f aca="false">IF(1_Data_EDA!D7030="LATAM",1,0)</f>
        <v>1</v>
      </c>
      <c r="O7029" s="6" t="n">
        <f aca="false">IF(1_Data_EDA!D7030="Pacific Asia",1,0)</f>
        <v>0</v>
      </c>
      <c r="P7029" s="6" t="n">
        <f aca="false">IF(1_Data_EDA!D7030="USCA",1,0)</f>
        <v>0</v>
      </c>
      <c r="Q7029" s="6" t="n">
        <f aca="false">IF(C7029&gt;MEDIAN(C$5:C$8004),1,0)</f>
        <v>1</v>
      </c>
      <c r="R7029" s="6" t="n">
        <f aca="false">IF(D7029&gt;2,1,0)</f>
        <v>1</v>
      </c>
    </row>
    <row r="7030" customFormat="false" ht="15" hidden="false" customHeight="true" outlineLevel="0" collapsed="false">
      <c r="A7030" s="6" t="n">
        <f aca="false">1_Data_EDA!O7031</f>
        <v>0</v>
      </c>
      <c r="B7030" s="6" t="n">
        <f aca="false">1_Data_EDA!H7031</f>
        <v>2</v>
      </c>
      <c r="C7030" s="7" t="n">
        <f aca="false">1_Data_EDA!I7031</f>
        <v>21.98999977</v>
      </c>
      <c r="D7030" s="6" t="n">
        <f aca="false">1_Data_EDA!J7031</f>
        <v>5</v>
      </c>
      <c r="E7030" s="7" t="n">
        <f aca="false">1_Data_EDA!K7031</f>
        <v>109.9499969</v>
      </c>
      <c r="F7030" s="7" t="n">
        <f aca="false">1_Data_EDA!L7031</f>
        <v>11</v>
      </c>
      <c r="G7030" s="8" t="n">
        <f aca="false">1_Data_EDA!M7031</f>
        <v>0.100000001</v>
      </c>
      <c r="H7030" s="6" t="n">
        <f aca="false">IF(1_Data_EDA!B7031="First Class",1,0)</f>
        <v>0</v>
      </c>
      <c r="I7030" s="6" t="n">
        <f aca="false">IF(1_Data_EDA!B7031="Second Class",1,0)</f>
        <v>1</v>
      </c>
      <c r="J7030" s="6" t="n">
        <f aca="false">IF(1_Data_EDA!B7031="Same Day",1,0)</f>
        <v>0</v>
      </c>
      <c r="K7030" s="6" t="n">
        <f aca="false">IF(1_Data_EDA!C7031="Corporate",1,0)</f>
        <v>0</v>
      </c>
      <c r="L7030" s="6" t="n">
        <f aca="false">IF(1_Data_EDA!C7031="Home Office",1,0)</f>
        <v>0</v>
      </c>
      <c r="M7030" s="6" t="n">
        <f aca="false">IF(1_Data_EDA!D7031="Europe",1,0)</f>
        <v>0</v>
      </c>
      <c r="N7030" s="6" t="n">
        <f aca="false">IF(1_Data_EDA!D7031="LATAM",1,0)</f>
        <v>1</v>
      </c>
      <c r="O7030" s="6" t="n">
        <f aca="false">IF(1_Data_EDA!D7031="Pacific Asia",1,0)</f>
        <v>0</v>
      </c>
      <c r="P7030" s="6" t="n">
        <f aca="false">IF(1_Data_EDA!D7031="USCA",1,0)</f>
        <v>0</v>
      </c>
      <c r="Q7030" s="6" t="n">
        <f aca="false">IF(C7030&gt;MEDIAN(C$5:C$8004),1,0)</f>
        <v>0</v>
      </c>
      <c r="R7030" s="6" t="n">
        <f aca="false">IF(D7030&gt;2,1,0)</f>
        <v>1</v>
      </c>
    </row>
    <row r="7031" customFormat="false" ht="15" hidden="false" customHeight="true" outlineLevel="0" collapsed="false">
      <c r="A7031" s="6" t="n">
        <f aca="false">1_Data_EDA!O7032</f>
        <v>0</v>
      </c>
      <c r="B7031" s="6" t="n">
        <f aca="false">1_Data_EDA!H7032</f>
        <v>2</v>
      </c>
      <c r="C7031" s="7" t="n">
        <f aca="false">1_Data_EDA!I7032</f>
        <v>199.9900055</v>
      </c>
      <c r="D7031" s="6" t="n">
        <f aca="false">1_Data_EDA!J7032</f>
        <v>1</v>
      </c>
      <c r="E7031" s="7" t="n">
        <f aca="false">1_Data_EDA!K7032</f>
        <v>199.9900055</v>
      </c>
      <c r="F7031" s="7" t="n">
        <f aca="false">1_Data_EDA!L7032</f>
        <v>40</v>
      </c>
      <c r="G7031" s="8" t="n">
        <f aca="false">1_Data_EDA!M7032</f>
        <v>0.200000003</v>
      </c>
      <c r="H7031" s="6" t="n">
        <f aca="false">IF(1_Data_EDA!B7032="First Class",1,0)</f>
        <v>0</v>
      </c>
      <c r="I7031" s="6" t="n">
        <f aca="false">IF(1_Data_EDA!B7032="Second Class",1,0)</f>
        <v>1</v>
      </c>
      <c r="J7031" s="6" t="n">
        <f aca="false">IF(1_Data_EDA!B7032="Same Day",1,0)</f>
        <v>0</v>
      </c>
      <c r="K7031" s="6" t="n">
        <f aca="false">IF(1_Data_EDA!C7032="Corporate",1,0)</f>
        <v>0</v>
      </c>
      <c r="L7031" s="6" t="n">
        <f aca="false">IF(1_Data_EDA!C7032="Home Office",1,0)</f>
        <v>0</v>
      </c>
      <c r="M7031" s="6" t="n">
        <f aca="false">IF(1_Data_EDA!D7032="Europe",1,0)</f>
        <v>0</v>
      </c>
      <c r="N7031" s="6" t="n">
        <f aca="false">IF(1_Data_EDA!D7032="LATAM",1,0)</f>
        <v>0</v>
      </c>
      <c r="O7031" s="6" t="n">
        <f aca="false">IF(1_Data_EDA!D7032="Pacific Asia",1,0)</f>
        <v>0</v>
      </c>
      <c r="P7031" s="6" t="n">
        <f aca="false">IF(1_Data_EDA!D7032="USCA",1,0)</f>
        <v>0</v>
      </c>
      <c r="Q7031" s="6" t="n">
        <f aca="false">IF(C7031&gt;MEDIAN(C$5:C$8004),1,0)</f>
        <v>1</v>
      </c>
      <c r="R7031" s="6" t="n">
        <f aca="false">IF(D7031&gt;2,1,0)</f>
        <v>0</v>
      </c>
    </row>
    <row r="7032" customFormat="false" ht="15" hidden="false" customHeight="true" outlineLevel="0" collapsed="false">
      <c r="A7032" s="6" t="n">
        <f aca="false">1_Data_EDA!O7033</f>
        <v>1</v>
      </c>
      <c r="B7032" s="6" t="n">
        <f aca="false">1_Data_EDA!H7033</f>
        <v>4</v>
      </c>
      <c r="C7032" s="7" t="n">
        <f aca="false">1_Data_EDA!I7033</f>
        <v>50</v>
      </c>
      <c r="D7032" s="6" t="n">
        <f aca="false">1_Data_EDA!J7033</f>
        <v>2</v>
      </c>
      <c r="E7032" s="7" t="n">
        <f aca="false">1_Data_EDA!K7033</f>
        <v>100</v>
      </c>
      <c r="F7032" s="7" t="n">
        <f aca="false">1_Data_EDA!L7033</f>
        <v>1</v>
      </c>
      <c r="G7032" s="8" t="n">
        <f aca="false">1_Data_EDA!M7033</f>
        <v>0.01</v>
      </c>
      <c r="H7032" s="6" t="n">
        <f aca="false">IF(1_Data_EDA!B7033="First Class",1,0)</f>
        <v>0</v>
      </c>
      <c r="I7032" s="6" t="n">
        <f aca="false">IF(1_Data_EDA!B7033="Second Class",1,0)</f>
        <v>0</v>
      </c>
      <c r="J7032" s="6" t="n">
        <f aca="false">IF(1_Data_EDA!B7033="Same Day",1,0)</f>
        <v>0</v>
      </c>
      <c r="K7032" s="6" t="n">
        <f aca="false">IF(1_Data_EDA!C7033="Corporate",1,0)</f>
        <v>0</v>
      </c>
      <c r="L7032" s="6" t="n">
        <f aca="false">IF(1_Data_EDA!C7033="Home Office",1,0)</f>
        <v>0</v>
      </c>
      <c r="M7032" s="6" t="n">
        <f aca="false">IF(1_Data_EDA!D7033="Europe",1,0)</f>
        <v>0</v>
      </c>
      <c r="N7032" s="6" t="n">
        <f aca="false">IF(1_Data_EDA!D7033="LATAM",1,0)</f>
        <v>0</v>
      </c>
      <c r="O7032" s="6" t="n">
        <f aca="false">IF(1_Data_EDA!D7033="Pacific Asia",1,0)</f>
        <v>1</v>
      </c>
      <c r="P7032" s="6" t="n">
        <f aca="false">IF(1_Data_EDA!D7033="USCA",1,0)</f>
        <v>0</v>
      </c>
      <c r="Q7032" s="6" t="n">
        <f aca="false">IF(C7032&gt;MEDIAN(C$5:C$8004),1,0)</f>
        <v>0</v>
      </c>
      <c r="R7032" s="6" t="n">
        <f aca="false">IF(D7032&gt;2,1,0)</f>
        <v>0</v>
      </c>
    </row>
    <row r="7033" customFormat="false" ht="15" hidden="false" customHeight="true" outlineLevel="0" collapsed="false">
      <c r="A7033" s="6" t="n">
        <f aca="false">1_Data_EDA!O7034</f>
        <v>1</v>
      </c>
      <c r="B7033" s="6" t="n">
        <f aca="false">1_Data_EDA!H7034</f>
        <v>2</v>
      </c>
      <c r="C7033" s="7" t="n">
        <f aca="false">1_Data_EDA!I7034</f>
        <v>51.99000168</v>
      </c>
      <c r="D7033" s="6" t="n">
        <f aca="false">1_Data_EDA!J7034</f>
        <v>1</v>
      </c>
      <c r="E7033" s="7" t="n">
        <f aca="false">1_Data_EDA!K7034</f>
        <v>51.99000168</v>
      </c>
      <c r="F7033" s="7" t="n">
        <f aca="false">1_Data_EDA!L7034</f>
        <v>6.239999771</v>
      </c>
      <c r="G7033" s="8" t="n">
        <f aca="false">1_Data_EDA!M7034</f>
        <v>0.119999997</v>
      </c>
      <c r="H7033" s="6" t="n">
        <f aca="false">IF(1_Data_EDA!B7034="First Class",1,0)</f>
        <v>0</v>
      </c>
      <c r="I7033" s="6" t="n">
        <f aca="false">IF(1_Data_EDA!B7034="Second Class",1,0)</f>
        <v>1</v>
      </c>
      <c r="J7033" s="6" t="n">
        <f aca="false">IF(1_Data_EDA!B7034="Same Day",1,0)</f>
        <v>0</v>
      </c>
      <c r="K7033" s="6" t="n">
        <f aca="false">IF(1_Data_EDA!C7034="Corporate",1,0)</f>
        <v>1</v>
      </c>
      <c r="L7033" s="6" t="n">
        <f aca="false">IF(1_Data_EDA!C7034="Home Office",1,0)</f>
        <v>0</v>
      </c>
      <c r="M7033" s="6" t="n">
        <f aca="false">IF(1_Data_EDA!D7034="Europe",1,0)</f>
        <v>0</v>
      </c>
      <c r="N7033" s="6" t="n">
        <f aca="false">IF(1_Data_EDA!D7034="LATAM",1,0)</f>
        <v>1</v>
      </c>
      <c r="O7033" s="6" t="n">
        <f aca="false">IF(1_Data_EDA!D7034="Pacific Asia",1,0)</f>
        <v>0</v>
      </c>
      <c r="P7033" s="6" t="n">
        <f aca="false">IF(1_Data_EDA!D7034="USCA",1,0)</f>
        <v>0</v>
      </c>
      <c r="Q7033" s="6" t="n">
        <f aca="false">IF(C7033&gt;MEDIAN(C$5:C$8004),1,0)</f>
        <v>0</v>
      </c>
      <c r="R7033" s="6" t="n">
        <f aca="false">IF(D7033&gt;2,1,0)</f>
        <v>0</v>
      </c>
    </row>
    <row r="7034" customFormat="false" ht="15" hidden="false" customHeight="true" outlineLevel="0" collapsed="false">
      <c r="A7034" s="6" t="n">
        <f aca="false">1_Data_EDA!O7035</f>
        <v>0</v>
      </c>
      <c r="B7034" s="6" t="n">
        <f aca="false">1_Data_EDA!H7035</f>
        <v>4</v>
      </c>
      <c r="C7034" s="7" t="n">
        <f aca="false">1_Data_EDA!I7035</f>
        <v>49.97999954</v>
      </c>
      <c r="D7034" s="6" t="n">
        <f aca="false">1_Data_EDA!J7035</f>
        <v>1</v>
      </c>
      <c r="E7034" s="7" t="n">
        <f aca="false">1_Data_EDA!K7035</f>
        <v>49.97999954</v>
      </c>
      <c r="F7034" s="7" t="n">
        <f aca="false">1_Data_EDA!L7035</f>
        <v>0.5</v>
      </c>
      <c r="G7034" s="8" t="n">
        <f aca="false">1_Data_EDA!M7035</f>
        <v>0.01</v>
      </c>
      <c r="H7034" s="6" t="n">
        <f aca="false">IF(1_Data_EDA!B7035="First Class",1,0)</f>
        <v>0</v>
      </c>
      <c r="I7034" s="6" t="n">
        <f aca="false">IF(1_Data_EDA!B7035="Second Class",1,0)</f>
        <v>0</v>
      </c>
      <c r="J7034" s="6" t="n">
        <f aca="false">IF(1_Data_EDA!B7035="Same Day",1,0)</f>
        <v>0</v>
      </c>
      <c r="K7034" s="6" t="n">
        <f aca="false">IF(1_Data_EDA!C7035="Corporate",1,0)</f>
        <v>0</v>
      </c>
      <c r="L7034" s="6" t="n">
        <f aca="false">IF(1_Data_EDA!C7035="Home Office",1,0)</f>
        <v>0</v>
      </c>
      <c r="M7034" s="6" t="n">
        <f aca="false">IF(1_Data_EDA!D7035="Europe",1,0)</f>
        <v>0</v>
      </c>
      <c r="N7034" s="6" t="n">
        <f aca="false">IF(1_Data_EDA!D7035="LATAM",1,0)</f>
        <v>1</v>
      </c>
      <c r="O7034" s="6" t="n">
        <f aca="false">IF(1_Data_EDA!D7035="Pacific Asia",1,0)</f>
        <v>0</v>
      </c>
      <c r="P7034" s="6" t="n">
        <f aca="false">IF(1_Data_EDA!D7035="USCA",1,0)</f>
        <v>0</v>
      </c>
      <c r="Q7034" s="6" t="n">
        <f aca="false">IF(C7034&gt;MEDIAN(C$5:C$8004),1,0)</f>
        <v>0</v>
      </c>
      <c r="R7034" s="6" t="n">
        <f aca="false">IF(D7034&gt;2,1,0)</f>
        <v>0</v>
      </c>
    </row>
    <row r="7035" customFormat="false" ht="15" hidden="false" customHeight="true" outlineLevel="0" collapsed="false">
      <c r="A7035" s="6" t="n">
        <f aca="false">1_Data_EDA!O7036</f>
        <v>0</v>
      </c>
      <c r="B7035" s="6" t="n">
        <f aca="false">1_Data_EDA!H7036</f>
        <v>4</v>
      </c>
      <c r="C7035" s="7" t="n">
        <f aca="false">1_Data_EDA!I7036</f>
        <v>129.9900055</v>
      </c>
      <c r="D7035" s="6" t="n">
        <f aca="false">1_Data_EDA!J7036</f>
        <v>1</v>
      </c>
      <c r="E7035" s="7" t="n">
        <f aca="false">1_Data_EDA!K7036</f>
        <v>129.9900055</v>
      </c>
      <c r="F7035" s="7" t="n">
        <f aca="false">1_Data_EDA!L7036</f>
        <v>1.299999952</v>
      </c>
      <c r="G7035" s="8" t="n">
        <f aca="false">1_Data_EDA!M7036</f>
        <v>0.01</v>
      </c>
      <c r="H7035" s="6" t="n">
        <f aca="false">IF(1_Data_EDA!B7036="First Class",1,0)</f>
        <v>0</v>
      </c>
      <c r="I7035" s="6" t="n">
        <f aca="false">IF(1_Data_EDA!B7036="Second Class",1,0)</f>
        <v>0</v>
      </c>
      <c r="J7035" s="6" t="n">
        <f aca="false">IF(1_Data_EDA!B7036="Same Day",1,0)</f>
        <v>0</v>
      </c>
      <c r="K7035" s="6" t="n">
        <f aca="false">IF(1_Data_EDA!C7036="Corporate",1,0)</f>
        <v>0</v>
      </c>
      <c r="L7035" s="6" t="n">
        <f aca="false">IF(1_Data_EDA!C7036="Home Office",1,0)</f>
        <v>0</v>
      </c>
      <c r="M7035" s="6" t="n">
        <f aca="false">IF(1_Data_EDA!D7036="Europe",1,0)</f>
        <v>0</v>
      </c>
      <c r="N7035" s="6" t="n">
        <f aca="false">IF(1_Data_EDA!D7036="LATAM",1,0)</f>
        <v>1</v>
      </c>
      <c r="O7035" s="6" t="n">
        <f aca="false">IF(1_Data_EDA!D7036="Pacific Asia",1,0)</f>
        <v>0</v>
      </c>
      <c r="P7035" s="6" t="n">
        <f aca="false">IF(1_Data_EDA!D7036="USCA",1,0)</f>
        <v>0</v>
      </c>
      <c r="Q7035" s="6" t="n">
        <f aca="false">IF(C7035&gt;MEDIAN(C$5:C$8004),1,0)</f>
        <v>1</v>
      </c>
      <c r="R7035" s="6" t="n">
        <f aca="false">IF(D7035&gt;2,1,0)</f>
        <v>0</v>
      </c>
    </row>
    <row r="7036" customFormat="false" ht="15" hidden="false" customHeight="true" outlineLevel="0" collapsed="false">
      <c r="A7036" s="6" t="n">
        <f aca="false">1_Data_EDA!O7037</f>
        <v>0</v>
      </c>
      <c r="B7036" s="6" t="n">
        <f aca="false">1_Data_EDA!H7037</f>
        <v>4</v>
      </c>
      <c r="C7036" s="7" t="n">
        <f aca="false">1_Data_EDA!I7037</f>
        <v>199.9900055</v>
      </c>
      <c r="D7036" s="6" t="n">
        <f aca="false">1_Data_EDA!J7037</f>
        <v>1</v>
      </c>
      <c r="E7036" s="7" t="n">
        <f aca="false">1_Data_EDA!K7037</f>
        <v>199.9900055</v>
      </c>
      <c r="F7036" s="7" t="n">
        <f aca="false">1_Data_EDA!L7037</f>
        <v>30</v>
      </c>
      <c r="G7036" s="8" t="n">
        <f aca="false">1_Data_EDA!M7037</f>
        <v>0.150000006</v>
      </c>
      <c r="H7036" s="6" t="n">
        <f aca="false">IF(1_Data_EDA!B7037="First Class",1,0)</f>
        <v>0</v>
      </c>
      <c r="I7036" s="6" t="n">
        <f aca="false">IF(1_Data_EDA!B7037="Second Class",1,0)</f>
        <v>0</v>
      </c>
      <c r="J7036" s="6" t="n">
        <f aca="false">IF(1_Data_EDA!B7037="Same Day",1,0)</f>
        <v>0</v>
      </c>
      <c r="K7036" s="6" t="n">
        <f aca="false">IF(1_Data_EDA!C7037="Corporate",1,0)</f>
        <v>1</v>
      </c>
      <c r="L7036" s="6" t="n">
        <f aca="false">IF(1_Data_EDA!C7037="Home Office",1,0)</f>
        <v>0</v>
      </c>
      <c r="M7036" s="6" t="n">
        <f aca="false">IF(1_Data_EDA!D7037="Europe",1,0)</f>
        <v>0</v>
      </c>
      <c r="N7036" s="6" t="n">
        <f aca="false">IF(1_Data_EDA!D7037="LATAM",1,0)</f>
        <v>0</v>
      </c>
      <c r="O7036" s="6" t="n">
        <f aca="false">IF(1_Data_EDA!D7037="Pacific Asia",1,0)</f>
        <v>0</v>
      </c>
      <c r="P7036" s="6" t="n">
        <f aca="false">IF(1_Data_EDA!D7037="USCA",1,0)</f>
        <v>0</v>
      </c>
      <c r="Q7036" s="6" t="n">
        <f aca="false">IF(C7036&gt;MEDIAN(C$5:C$8004),1,0)</f>
        <v>1</v>
      </c>
      <c r="R7036" s="6" t="n">
        <f aca="false">IF(D7036&gt;2,1,0)</f>
        <v>0</v>
      </c>
    </row>
    <row r="7037" customFormat="false" ht="15" hidden="false" customHeight="true" outlineLevel="0" collapsed="false">
      <c r="A7037" s="6" t="n">
        <f aca="false">1_Data_EDA!O7038</f>
        <v>1</v>
      </c>
      <c r="B7037" s="6" t="n">
        <f aca="false">1_Data_EDA!H7038</f>
        <v>2</v>
      </c>
      <c r="C7037" s="7" t="n">
        <f aca="false">1_Data_EDA!I7038</f>
        <v>39.99000168</v>
      </c>
      <c r="D7037" s="6" t="n">
        <f aca="false">1_Data_EDA!J7038</f>
        <v>4</v>
      </c>
      <c r="E7037" s="7" t="n">
        <f aca="false">1_Data_EDA!K7038</f>
        <v>159.9600067</v>
      </c>
      <c r="F7037" s="7" t="n">
        <f aca="false">1_Data_EDA!L7038</f>
        <v>31.98999977</v>
      </c>
      <c r="G7037" s="8" t="n">
        <f aca="false">1_Data_EDA!M7038</f>
        <v>0.200000003</v>
      </c>
      <c r="H7037" s="6" t="n">
        <f aca="false">IF(1_Data_EDA!B7038="First Class",1,0)</f>
        <v>0</v>
      </c>
      <c r="I7037" s="6" t="n">
        <f aca="false">IF(1_Data_EDA!B7038="Second Class",1,0)</f>
        <v>1</v>
      </c>
      <c r="J7037" s="6" t="n">
        <f aca="false">IF(1_Data_EDA!B7038="Same Day",1,0)</f>
        <v>0</v>
      </c>
      <c r="K7037" s="6" t="n">
        <f aca="false">IF(1_Data_EDA!C7038="Corporate",1,0)</f>
        <v>0</v>
      </c>
      <c r="L7037" s="6" t="n">
        <f aca="false">IF(1_Data_EDA!C7038="Home Office",1,0)</f>
        <v>0</v>
      </c>
      <c r="M7037" s="6" t="n">
        <f aca="false">IF(1_Data_EDA!D7038="Europe",1,0)</f>
        <v>0</v>
      </c>
      <c r="N7037" s="6" t="n">
        <f aca="false">IF(1_Data_EDA!D7038="LATAM",1,0)</f>
        <v>0</v>
      </c>
      <c r="O7037" s="6" t="n">
        <f aca="false">IF(1_Data_EDA!D7038="Pacific Asia",1,0)</f>
        <v>0</v>
      </c>
      <c r="P7037" s="6" t="n">
        <f aca="false">IF(1_Data_EDA!D7038="USCA",1,0)</f>
        <v>1</v>
      </c>
      <c r="Q7037" s="6" t="n">
        <f aca="false">IF(C7037&gt;MEDIAN(C$5:C$8004),1,0)</f>
        <v>0</v>
      </c>
      <c r="R7037" s="6" t="n">
        <f aca="false">IF(D7037&gt;2,1,0)</f>
        <v>1</v>
      </c>
    </row>
    <row r="7038" customFormat="false" ht="15" hidden="false" customHeight="true" outlineLevel="0" collapsed="false">
      <c r="A7038" s="6" t="n">
        <f aca="false">1_Data_EDA!O7039</f>
        <v>0</v>
      </c>
      <c r="B7038" s="6" t="n">
        <f aca="false">1_Data_EDA!H7039</f>
        <v>2</v>
      </c>
      <c r="C7038" s="7" t="n">
        <f aca="false">1_Data_EDA!I7039</f>
        <v>99.98999786</v>
      </c>
      <c r="D7038" s="6" t="n">
        <f aca="false">1_Data_EDA!J7039</f>
        <v>5</v>
      </c>
      <c r="E7038" s="7" t="n">
        <f aca="false">1_Data_EDA!K7039</f>
        <v>499.9500122</v>
      </c>
      <c r="F7038" s="7" t="n">
        <f aca="false">1_Data_EDA!L7039</f>
        <v>64.98999786</v>
      </c>
      <c r="G7038" s="8" t="n">
        <f aca="false">1_Data_EDA!M7039</f>
        <v>0.129999995</v>
      </c>
      <c r="H7038" s="6" t="n">
        <f aca="false">IF(1_Data_EDA!B7039="First Class",1,0)</f>
        <v>0</v>
      </c>
      <c r="I7038" s="6" t="n">
        <f aca="false">IF(1_Data_EDA!B7039="Second Class",1,0)</f>
        <v>1</v>
      </c>
      <c r="J7038" s="6" t="n">
        <f aca="false">IF(1_Data_EDA!B7039="Same Day",1,0)</f>
        <v>0</v>
      </c>
      <c r="K7038" s="6" t="n">
        <f aca="false">IF(1_Data_EDA!C7039="Corporate",1,0)</f>
        <v>1</v>
      </c>
      <c r="L7038" s="6" t="n">
        <f aca="false">IF(1_Data_EDA!C7039="Home Office",1,0)</f>
        <v>0</v>
      </c>
      <c r="M7038" s="6" t="n">
        <f aca="false">IF(1_Data_EDA!D7039="Europe",1,0)</f>
        <v>0</v>
      </c>
      <c r="N7038" s="6" t="n">
        <f aca="false">IF(1_Data_EDA!D7039="LATAM",1,0)</f>
        <v>0</v>
      </c>
      <c r="O7038" s="6" t="n">
        <f aca="false">IF(1_Data_EDA!D7039="Pacific Asia",1,0)</f>
        <v>1</v>
      </c>
      <c r="P7038" s="6" t="n">
        <f aca="false">IF(1_Data_EDA!D7039="USCA",1,0)</f>
        <v>0</v>
      </c>
      <c r="Q7038" s="6" t="n">
        <f aca="false">IF(C7038&gt;MEDIAN(C$5:C$8004),1,0)</f>
        <v>1</v>
      </c>
      <c r="R7038" s="6" t="n">
        <f aca="false">IF(D7038&gt;2,1,0)</f>
        <v>1</v>
      </c>
    </row>
    <row r="7039" customFormat="false" ht="15" hidden="false" customHeight="true" outlineLevel="0" collapsed="false">
      <c r="A7039" s="6" t="n">
        <f aca="false">1_Data_EDA!O7040</f>
        <v>1</v>
      </c>
      <c r="B7039" s="6" t="n">
        <f aca="false">1_Data_EDA!H7040</f>
        <v>2</v>
      </c>
      <c r="C7039" s="7" t="n">
        <f aca="false">1_Data_EDA!I7040</f>
        <v>59.99000168</v>
      </c>
      <c r="D7039" s="6" t="n">
        <f aca="false">1_Data_EDA!J7040</f>
        <v>4</v>
      </c>
      <c r="E7039" s="7" t="n">
        <f aca="false">1_Data_EDA!K7040</f>
        <v>239.9600067</v>
      </c>
      <c r="F7039" s="7" t="n">
        <f aca="false">1_Data_EDA!L7040</f>
        <v>12</v>
      </c>
      <c r="G7039" s="8" t="n">
        <f aca="false">1_Data_EDA!M7040</f>
        <v>0.050000001</v>
      </c>
      <c r="H7039" s="6" t="n">
        <f aca="false">IF(1_Data_EDA!B7040="First Class",1,0)</f>
        <v>0</v>
      </c>
      <c r="I7039" s="6" t="n">
        <f aca="false">IF(1_Data_EDA!B7040="Second Class",1,0)</f>
        <v>1</v>
      </c>
      <c r="J7039" s="6" t="n">
        <f aca="false">IF(1_Data_EDA!B7040="Same Day",1,0)</f>
        <v>0</v>
      </c>
      <c r="K7039" s="6" t="n">
        <f aca="false">IF(1_Data_EDA!C7040="Corporate",1,0)</f>
        <v>0</v>
      </c>
      <c r="L7039" s="6" t="n">
        <f aca="false">IF(1_Data_EDA!C7040="Home Office",1,0)</f>
        <v>1</v>
      </c>
      <c r="M7039" s="6" t="n">
        <f aca="false">IF(1_Data_EDA!D7040="Europe",1,0)</f>
        <v>0</v>
      </c>
      <c r="N7039" s="6" t="n">
        <f aca="false">IF(1_Data_EDA!D7040="LATAM",1,0)</f>
        <v>0</v>
      </c>
      <c r="O7039" s="6" t="n">
        <f aca="false">IF(1_Data_EDA!D7040="Pacific Asia",1,0)</f>
        <v>0</v>
      </c>
      <c r="P7039" s="6" t="n">
        <f aca="false">IF(1_Data_EDA!D7040="USCA",1,0)</f>
        <v>0</v>
      </c>
      <c r="Q7039" s="6" t="n">
        <f aca="false">IF(C7039&gt;MEDIAN(C$5:C$8004),1,0)</f>
        <v>0</v>
      </c>
      <c r="R7039" s="6" t="n">
        <f aca="false">IF(D7039&gt;2,1,0)</f>
        <v>1</v>
      </c>
    </row>
    <row r="7040" customFormat="false" ht="15" hidden="false" customHeight="true" outlineLevel="0" collapsed="false">
      <c r="A7040" s="6" t="n">
        <f aca="false">1_Data_EDA!O7041</f>
        <v>0</v>
      </c>
      <c r="B7040" s="6" t="n">
        <f aca="false">1_Data_EDA!H7041</f>
        <v>4</v>
      </c>
      <c r="C7040" s="7" t="n">
        <f aca="false">1_Data_EDA!I7041</f>
        <v>49.97999954</v>
      </c>
      <c r="D7040" s="6" t="n">
        <f aca="false">1_Data_EDA!J7041</f>
        <v>2</v>
      </c>
      <c r="E7040" s="7" t="n">
        <f aca="false">1_Data_EDA!K7041</f>
        <v>99.95999908</v>
      </c>
      <c r="F7040" s="7" t="n">
        <f aca="false">1_Data_EDA!L7041</f>
        <v>7</v>
      </c>
      <c r="G7040" s="8" t="n">
        <f aca="false">1_Data_EDA!M7041</f>
        <v>0.07</v>
      </c>
      <c r="H7040" s="6" t="n">
        <f aca="false">IF(1_Data_EDA!B7041="First Class",1,0)</f>
        <v>0</v>
      </c>
      <c r="I7040" s="6" t="n">
        <f aca="false">IF(1_Data_EDA!B7041="Second Class",1,0)</f>
        <v>0</v>
      </c>
      <c r="J7040" s="6" t="n">
        <f aca="false">IF(1_Data_EDA!B7041="Same Day",1,0)</f>
        <v>0</v>
      </c>
      <c r="K7040" s="6" t="n">
        <f aca="false">IF(1_Data_EDA!C7041="Corporate",1,0)</f>
        <v>0</v>
      </c>
      <c r="L7040" s="6" t="n">
        <f aca="false">IF(1_Data_EDA!C7041="Home Office",1,0)</f>
        <v>0</v>
      </c>
      <c r="M7040" s="6" t="n">
        <f aca="false">IF(1_Data_EDA!D7041="Europe",1,0)</f>
        <v>0</v>
      </c>
      <c r="N7040" s="6" t="n">
        <f aca="false">IF(1_Data_EDA!D7041="LATAM",1,0)</f>
        <v>0</v>
      </c>
      <c r="O7040" s="6" t="n">
        <f aca="false">IF(1_Data_EDA!D7041="Pacific Asia",1,0)</f>
        <v>1</v>
      </c>
      <c r="P7040" s="6" t="n">
        <f aca="false">IF(1_Data_EDA!D7041="USCA",1,0)</f>
        <v>0</v>
      </c>
      <c r="Q7040" s="6" t="n">
        <f aca="false">IF(C7040&gt;MEDIAN(C$5:C$8004),1,0)</f>
        <v>0</v>
      </c>
      <c r="R7040" s="6" t="n">
        <f aca="false">IF(D7040&gt;2,1,0)</f>
        <v>0</v>
      </c>
    </row>
    <row r="7041" customFormat="false" ht="15" hidden="false" customHeight="true" outlineLevel="0" collapsed="false">
      <c r="A7041" s="6" t="n">
        <f aca="false">1_Data_EDA!O7042</f>
        <v>1</v>
      </c>
      <c r="B7041" s="6" t="n">
        <f aca="false">1_Data_EDA!H7042</f>
        <v>4</v>
      </c>
      <c r="C7041" s="7" t="n">
        <f aca="false">1_Data_EDA!I7042</f>
        <v>59.99000168</v>
      </c>
      <c r="D7041" s="6" t="n">
        <f aca="false">1_Data_EDA!J7042</f>
        <v>2</v>
      </c>
      <c r="E7041" s="7" t="n">
        <f aca="false">1_Data_EDA!K7042</f>
        <v>119.9800034</v>
      </c>
      <c r="F7041" s="7" t="n">
        <f aca="false">1_Data_EDA!L7042</f>
        <v>14.39999962</v>
      </c>
      <c r="G7041" s="8" t="n">
        <f aca="false">1_Data_EDA!M7042</f>
        <v>0.119999997</v>
      </c>
      <c r="H7041" s="6" t="n">
        <f aca="false">IF(1_Data_EDA!B7042="First Class",1,0)</f>
        <v>0</v>
      </c>
      <c r="I7041" s="6" t="n">
        <f aca="false">IF(1_Data_EDA!B7042="Second Class",1,0)</f>
        <v>0</v>
      </c>
      <c r="J7041" s="6" t="n">
        <f aca="false">IF(1_Data_EDA!B7042="Same Day",1,0)</f>
        <v>0</v>
      </c>
      <c r="K7041" s="6" t="n">
        <f aca="false">IF(1_Data_EDA!C7042="Corporate",1,0)</f>
        <v>0</v>
      </c>
      <c r="L7041" s="6" t="n">
        <f aca="false">IF(1_Data_EDA!C7042="Home Office",1,0)</f>
        <v>1</v>
      </c>
      <c r="M7041" s="6" t="n">
        <f aca="false">IF(1_Data_EDA!D7042="Europe",1,0)</f>
        <v>1</v>
      </c>
      <c r="N7041" s="6" t="n">
        <f aca="false">IF(1_Data_EDA!D7042="LATAM",1,0)</f>
        <v>0</v>
      </c>
      <c r="O7041" s="6" t="n">
        <f aca="false">IF(1_Data_EDA!D7042="Pacific Asia",1,0)</f>
        <v>0</v>
      </c>
      <c r="P7041" s="6" t="n">
        <f aca="false">IF(1_Data_EDA!D7042="USCA",1,0)</f>
        <v>0</v>
      </c>
      <c r="Q7041" s="6" t="n">
        <f aca="false">IF(C7041&gt;MEDIAN(C$5:C$8004),1,0)</f>
        <v>0</v>
      </c>
      <c r="R7041" s="6" t="n">
        <f aca="false">IF(D7041&gt;2,1,0)</f>
        <v>0</v>
      </c>
    </row>
    <row r="7042" customFormat="false" ht="15" hidden="false" customHeight="true" outlineLevel="0" collapsed="false">
      <c r="A7042" s="6" t="n">
        <f aca="false">1_Data_EDA!O7043</f>
        <v>1</v>
      </c>
      <c r="B7042" s="6" t="n">
        <f aca="false">1_Data_EDA!H7043</f>
        <v>1</v>
      </c>
      <c r="C7042" s="7" t="n">
        <f aca="false">1_Data_EDA!I7043</f>
        <v>50</v>
      </c>
      <c r="D7042" s="6" t="n">
        <f aca="false">1_Data_EDA!J7043</f>
        <v>2</v>
      </c>
      <c r="E7042" s="7" t="n">
        <f aca="false">1_Data_EDA!K7043</f>
        <v>100</v>
      </c>
      <c r="F7042" s="7" t="n">
        <f aca="false">1_Data_EDA!L7043</f>
        <v>12</v>
      </c>
      <c r="G7042" s="8" t="n">
        <f aca="false">1_Data_EDA!M7043</f>
        <v>0.119999997</v>
      </c>
      <c r="H7042" s="6" t="n">
        <f aca="false">IF(1_Data_EDA!B7043="First Class",1,0)</f>
        <v>1</v>
      </c>
      <c r="I7042" s="6" t="n">
        <f aca="false">IF(1_Data_EDA!B7043="Second Class",1,0)</f>
        <v>0</v>
      </c>
      <c r="J7042" s="6" t="n">
        <f aca="false">IF(1_Data_EDA!B7043="Same Day",1,0)</f>
        <v>0</v>
      </c>
      <c r="K7042" s="6" t="n">
        <f aca="false">IF(1_Data_EDA!C7043="Corporate",1,0)</f>
        <v>0</v>
      </c>
      <c r="L7042" s="6" t="n">
        <f aca="false">IF(1_Data_EDA!C7043="Home Office",1,0)</f>
        <v>0</v>
      </c>
      <c r="M7042" s="6" t="n">
        <f aca="false">IF(1_Data_EDA!D7043="Europe",1,0)</f>
        <v>0</v>
      </c>
      <c r="N7042" s="6" t="n">
        <f aca="false">IF(1_Data_EDA!D7043="LATAM",1,0)</f>
        <v>1</v>
      </c>
      <c r="O7042" s="6" t="n">
        <f aca="false">IF(1_Data_EDA!D7043="Pacific Asia",1,0)</f>
        <v>0</v>
      </c>
      <c r="P7042" s="6" t="n">
        <f aca="false">IF(1_Data_EDA!D7043="USCA",1,0)</f>
        <v>0</v>
      </c>
      <c r="Q7042" s="6" t="n">
        <f aca="false">IF(C7042&gt;MEDIAN(C$5:C$8004),1,0)</f>
        <v>0</v>
      </c>
      <c r="R7042" s="6" t="n">
        <f aca="false">IF(D7042&gt;2,1,0)</f>
        <v>0</v>
      </c>
    </row>
    <row r="7043" customFormat="false" ht="15" hidden="false" customHeight="true" outlineLevel="0" collapsed="false">
      <c r="A7043" s="6" t="n">
        <f aca="false">1_Data_EDA!O7044</f>
        <v>1</v>
      </c>
      <c r="B7043" s="6" t="n">
        <f aca="false">1_Data_EDA!H7044</f>
        <v>2</v>
      </c>
      <c r="C7043" s="7" t="n">
        <f aca="false">1_Data_EDA!I7044</f>
        <v>399.980011</v>
      </c>
      <c r="D7043" s="6" t="n">
        <f aca="false">1_Data_EDA!J7044</f>
        <v>1</v>
      </c>
      <c r="E7043" s="7" t="n">
        <f aca="false">1_Data_EDA!K7044</f>
        <v>399.980011</v>
      </c>
      <c r="F7043" s="7" t="n">
        <f aca="false">1_Data_EDA!L7044</f>
        <v>36</v>
      </c>
      <c r="G7043" s="8" t="n">
        <f aca="false">1_Data_EDA!M7044</f>
        <v>0.090000004</v>
      </c>
      <c r="H7043" s="6" t="n">
        <f aca="false">IF(1_Data_EDA!B7044="First Class",1,0)</f>
        <v>0</v>
      </c>
      <c r="I7043" s="6" t="n">
        <f aca="false">IF(1_Data_EDA!B7044="Second Class",1,0)</f>
        <v>1</v>
      </c>
      <c r="J7043" s="6" t="n">
        <f aca="false">IF(1_Data_EDA!B7044="Same Day",1,0)</f>
        <v>0</v>
      </c>
      <c r="K7043" s="6" t="n">
        <f aca="false">IF(1_Data_EDA!C7044="Corporate",1,0)</f>
        <v>0</v>
      </c>
      <c r="L7043" s="6" t="n">
        <f aca="false">IF(1_Data_EDA!C7044="Home Office",1,0)</f>
        <v>1</v>
      </c>
      <c r="M7043" s="6" t="n">
        <f aca="false">IF(1_Data_EDA!D7044="Europe",1,0)</f>
        <v>0</v>
      </c>
      <c r="N7043" s="6" t="n">
        <f aca="false">IF(1_Data_EDA!D7044="LATAM",1,0)</f>
        <v>0</v>
      </c>
      <c r="O7043" s="6" t="n">
        <f aca="false">IF(1_Data_EDA!D7044="Pacific Asia",1,0)</f>
        <v>0</v>
      </c>
      <c r="P7043" s="6" t="n">
        <f aca="false">IF(1_Data_EDA!D7044="USCA",1,0)</f>
        <v>1</v>
      </c>
      <c r="Q7043" s="6" t="n">
        <f aca="false">IF(C7043&gt;MEDIAN(C$5:C$8004),1,0)</f>
        <v>1</v>
      </c>
      <c r="R7043" s="6" t="n">
        <f aca="false">IF(D7043&gt;2,1,0)</f>
        <v>0</v>
      </c>
    </row>
    <row r="7044" customFormat="false" ht="15" hidden="false" customHeight="true" outlineLevel="0" collapsed="false">
      <c r="A7044" s="6" t="n">
        <f aca="false">1_Data_EDA!O7045</f>
        <v>0</v>
      </c>
      <c r="B7044" s="6" t="n">
        <f aca="false">1_Data_EDA!H7045</f>
        <v>0</v>
      </c>
      <c r="C7044" s="7" t="n">
        <f aca="false">1_Data_EDA!I7045</f>
        <v>39.99000168</v>
      </c>
      <c r="D7044" s="6" t="n">
        <f aca="false">1_Data_EDA!J7045</f>
        <v>5</v>
      </c>
      <c r="E7044" s="7" t="n">
        <f aca="false">1_Data_EDA!K7045</f>
        <v>199.9499969</v>
      </c>
      <c r="F7044" s="7" t="n">
        <f aca="false">1_Data_EDA!L7045</f>
        <v>35.99000168</v>
      </c>
      <c r="G7044" s="8" t="n">
        <f aca="false">1_Data_EDA!M7045</f>
        <v>0.180000007</v>
      </c>
      <c r="H7044" s="6" t="n">
        <f aca="false">IF(1_Data_EDA!B7045="First Class",1,0)</f>
        <v>0</v>
      </c>
      <c r="I7044" s="6" t="n">
        <f aca="false">IF(1_Data_EDA!B7045="Second Class",1,0)</f>
        <v>0</v>
      </c>
      <c r="J7044" s="6" t="n">
        <f aca="false">IF(1_Data_EDA!B7045="Same Day",1,0)</f>
        <v>1</v>
      </c>
      <c r="K7044" s="6" t="n">
        <f aca="false">IF(1_Data_EDA!C7045="Corporate",1,0)</f>
        <v>1</v>
      </c>
      <c r="L7044" s="6" t="n">
        <f aca="false">IF(1_Data_EDA!C7045="Home Office",1,0)</f>
        <v>0</v>
      </c>
      <c r="M7044" s="6" t="n">
        <f aca="false">IF(1_Data_EDA!D7045="Europe",1,0)</f>
        <v>0</v>
      </c>
      <c r="N7044" s="6" t="n">
        <f aca="false">IF(1_Data_EDA!D7045="LATAM",1,0)</f>
        <v>1</v>
      </c>
      <c r="O7044" s="6" t="n">
        <f aca="false">IF(1_Data_EDA!D7045="Pacific Asia",1,0)</f>
        <v>0</v>
      </c>
      <c r="P7044" s="6" t="n">
        <f aca="false">IF(1_Data_EDA!D7045="USCA",1,0)</f>
        <v>0</v>
      </c>
      <c r="Q7044" s="6" t="n">
        <f aca="false">IF(C7044&gt;MEDIAN(C$5:C$8004),1,0)</f>
        <v>0</v>
      </c>
      <c r="R7044" s="6" t="n">
        <f aca="false">IF(D7044&gt;2,1,0)</f>
        <v>1</v>
      </c>
    </row>
    <row r="7045" customFormat="false" ht="15" hidden="false" customHeight="true" outlineLevel="0" collapsed="false">
      <c r="A7045" s="6" t="n">
        <f aca="false">1_Data_EDA!O7046</f>
        <v>1</v>
      </c>
      <c r="B7045" s="6" t="n">
        <f aca="false">1_Data_EDA!H7046</f>
        <v>2</v>
      </c>
      <c r="C7045" s="7" t="n">
        <f aca="false">1_Data_EDA!I7046</f>
        <v>399.980011</v>
      </c>
      <c r="D7045" s="6" t="n">
        <f aca="false">1_Data_EDA!J7046</f>
        <v>1</v>
      </c>
      <c r="E7045" s="7" t="n">
        <f aca="false">1_Data_EDA!K7046</f>
        <v>399.980011</v>
      </c>
      <c r="F7045" s="7" t="n">
        <f aca="false">1_Data_EDA!L7046</f>
        <v>52</v>
      </c>
      <c r="G7045" s="8" t="n">
        <f aca="false">1_Data_EDA!M7046</f>
        <v>0.129999995</v>
      </c>
      <c r="H7045" s="6" t="n">
        <f aca="false">IF(1_Data_EDA!B7046="First Class",1,0)</f>
        <v>0</v>
      </c>
      <c r="I7045" s="6" t="n">
        <f aca="false">IF(1_Data_EDA!B7046="Second Class",1,0)</f>
        <v>1</v>
      </c>
      <c r="J7045" s="6" t="n">
        <f aca="false">IF(1_Data_EDA!B7046="Same Day",1,0)</f>
        <v>0</v>
      </c>
      <c r="K7045" s="6" t="n">
        <f aca="false">IF(1_Data_EDA!C7046="Corporate",1,0)</f>
        <v>0</v>
      </c>
      <c r="L7045" s="6" t="n">
        <f aca="false">IF(1_Data_EDA!C7046="Home Office",1,0)</f>
        <v>0</v>
      </c>
      <c r="M7045" s="6" t="n">
        <f aca="false">IF(1_Data_EDA!D7046="Europe",1,0)</f>
        <v>0</v>
      </c>
      <c r="N7045" s="6" t="n">
        <f aca="false">IF(1_Data_EDA!D7046="LATAM",1,0)</f>
        <v>0</v>
      </c>
      <c r="O7045" s="6" t="n">
        <f aca="false">IF(1_Data_EDA!D7046="Pacific Asia",1,0)</f>
        <v>0</v>
      </c>
      <c r="P7045" s="6" t="n">
        <f aca="false">IF(1_Data_EDA!D7046="USCA",1,0)</f>
        <v>1</v>
      </c>
      <c r="Q7045" s="6" t="n">
        <f aca="false">IF(C7045&gt;MEDIAN(C$5:C$8004),1,0)</f>
        <v>1</v>
      </c>
      <c r="R7045" s="6" t="n">
        <f aca="false">IF(D7045&gt;2,1,0)</f>
        <v>0</v>
      </c>
    </row>
    <row r="7046" customFormat="false" ht="15" hidden="false" customHeight="true" outlineLevel="0" collapsed="false">
      <c r="A7046" s="6" t="n">
        <f aca="false">1_Data_EDA!O7047</f>
        <v>0</v>
      </c>
      <c r="B7046" s="6" t="n">
        <f aca="false">1_Data_EDA!H7047</f>
        <v>4</v>
      </c>
      <c r="C7046" s="7" t="n">
        <f aca="false">1_Data_EDA!I7047</f>
        <v>399.980011</v>
      </c>
      <c r="D7046" s="6" t="n">
        <f aca="false">1_Data_EDA!J7047</f>
        <v>1</v>
      </c>
      <c r="E7046" s="7" t="n">
        <f aca="false">1_Data_EDA!K7047</f>
        <v>399.980011</v>
      </c>
      <c r="F7046" s="7" t="n">
        <f aca="false">1_Data_EDA!L7047</f>
        <v>40</v>
      </c>
      <c r="G7046" s="8" t="n">
        <f aca="false">1_Data_EDA!M7047</f>
        <v>0.100000001</v>
      </c>
      <c r="H7046" s="6" t="n">
        <f aca="false">IF(1_Data_EDA!B7047="First Class",1,0)</f>
        <v>0</v>
      </c>
      <c r="I7046" s="6" t="n">
        <f aca="false">IF(1_Data_EDA!B7047="Second Class",1,0)</f>
        <v>0</v>
      </c>
      <c r="J7046" s="6" t="n">
        <f aca="false">IF(1_Data_EDA!B7047="Same Day",1,0)</f>
        <v>0</v>
      </c>
      <c r="K7046" s="6" t="n">
        <f aca="false">IF(1_Data_EDA!C7047="Corporate",1,0)</f>
        <v>0</v>
      </c>
      <c r="L7046" s="6" t="n">
        <f aca="false">IF(1_Data_EDA!C7047="Home Office",1,0)</f>
        <v>0</v>
      </c>
      <c r="M7046" s="6" t="n">
        <f aca="false">IF(1_Data_EDA!D7047="Europe",1,0)</f>
        <v>0</v>
      </c>
      <c r="N7046" s="6" t="n">
        <f aca="false">IF(1_Data_EDA!D7047="LATAM",1,0)</f>
        <v>0</v>
      </c>
      <c r="O7046" s="6" t="n">
        <f aca="false">IF(1_Data_EDA!D7047="Pacific Asia",1,0)</f>
        <v>1</v>
      </c>
      <c r="P7046" s="6" t="n">
        <f aca="false">IF(1_Data_EDA!D7047="USCA",1,0)</f>
        <v>0</v>
      </c>
      <c r="Q7046" s="6" t="n">
        <f aca="false">IF(C7046&gt;MEDIAN(C$5:C$8004),1,0)</f>
        <v>1</v>
      </c>
      <c r="R7046" s="6" t="n">
        <f aca="false">IF(D7046&gt;2,1,0)</f>
        <v>0</v>
      </c>
    </row>
    <row r="7047" customFormat="false" ht="15" hidden="false" customHeight="true" outlineLevel="0" collapsed="false">
      <c r="A7047" s="6" t="n">
        <f aca="false">1_Data_EDA!O7048</f>
        <v>0</v>
      </c>
      <c r="B7047" s="6" t="n">
        <f aca="false">1_Data_EDA!H7048</f>
        <v>4</v>
      </c>
      <c r="C7047" s="7" t="n">
        <f aca="false">1_Data_EDA!I7048</f>
        <v>50</v>
      </c>
      <c r="D7047" s="6" t="n">
        <f aca="false">1_Data_EDA!J7048</f>
        <v>4</v>
      </c>
      <c r="E7047" s="7" t="n">
        <f aca="false">1_Data_EDA!K7048</f>
        <v>200</v>
      </c>
      <c r="F7047" s="7" t="n">
        <f aca="false">1_Data_EDA!L7048</f>
        <v>2</v>
      </c>
      <c r="G7047" s="8" t="n">
        <f aca="false">1_Data_EDA!M7048</f>
        <v>0.01</v>
      </c>
      <c r="H7047" s="6" t="n">
        <f aca="false">IF(1_Data_EDA!B7048="First Class",1,0)</f>
        <v>0</v>
      </c>
      <c r="I7047" s="6" t="n">
        <f aca="false">IF(1_Data_EDA!B7048="Second Class",1,0)</f>
        <v>0</v>
      </c>
      <c r="J7047" s="6" t="n">
        <f aca="false">IF(1_Data_EDA!B7048="Same Day",1,0)</f>
        <v>0</v>
      </c>
      <c r="K7047" s="6" t="n">
        <f aca="false">IF(1_Data_EDA!C7048="Corporate",1,0)</f>
        <v>1</v>
      </c>
      <c r="L7047" s="6" t="n">
        <f aca="false">IF(1_Data_EDA!C7048="Home Office",1,0)</f>
        <v>0</v>
      </c>
      <c r="M7047" s="6" t="n">
        <f aca="false">IF(1_Data_EDA!D7048="Europe",1,0)</f>
        <v>0</v>
      </c>
      <c r="N7047" s="6" t="n">
        <f aca="false">IF(1_Data_EDA!D7048="LATAM",1,0)</f>
        <v>0</v>
      </c>
      <c r="O7047" s="6" t="n">
        <f aca="false">IF(1_Data_EDA!D7048="Pacific Asia",1,0)</f>
        <v>1</v>
      </c>
      <c r="P7047" s="6" t="n">
        <f aca="false">IF(1_Data_EDA!D7048="USCA",1,0)</f>
        <v>0</v>
      </c>
      <c r="Q7047" s="6" t="n">
        <f aca="false">IF(C7047&gt;MEDIAN(C$5:C$8004),1,0)</f>
        <v>0</v>
      </c>
      <c r="R7047" s="6" t="n">
        <f aca="false">IF(D7047&gt;2,1,0)</f>
        <v>1</v>
      </c>
    </row>
    <row r="7048" customFormat="false" ht="15" hidden="false" customHeight="true" outlineLevel="0" collapsed="false">
      <c r="A7048" s="6" t="n">
        <f aca="false">1_Data_EDA!O7049</f>
        <v>0</v>
      </c>
      <c r="B7048" s="6" t="n">
        <f aca="false">1_Data_EDA!H7049</f>
        <v>4</v>
      </c>
      <c r="C7048" s="7" t="n">
        <f aca="false">1_Data_EDA!I7049</f>
        <v>129.9900055</v>
      </c>
      <c r="D7048" s="6" t="n">
        <f aca="false">1_Data_EDA!J7049</f>
        <v>1</v>
      </c>
      <c r="E7048" s="7" t="n">
        <f aca="false">1_Data_EDA!K7049</f>
        <v>129.9900055</v>
      </c>
      <c r="F7048" s="7" t="n">
        <f aca="false">1_Data_EDA!L7049</f>
        <v>5.199999809</v>
      </c>
      <c r="G7048" s="8" t="n">
        <f aca="false">1_Data_EDA!M7049</f>
        <v>0.039999999</v>
      </c>
      <c r="H7048" s="6" t="n">
        <f aca="false">IF(1_Data_EDA!B7049="First Class",1,0)</f>
        <v>0</v>
      </c>
      <c r="I7048" s="6" t="n">
        <f aca="false">IF(1_Data_EDA!B7049="Second Class",1,0)</f>
        <v>0</v>
      </c>
      <c r="J7048" s="6" t="n">
        <f aca="false">IF(1_Data_EDA!B7049="Same Day",1,0)</f>
        <v>0</v>
      </c>
      <c r="K7048" s="6" t="n">
        <f aca="false">IF(1_Data_EDA!C7049="Corporate",1,0)</f>
        <v>1</v>
      </c>
      <c r="L7048" s="6" t="n">
        <f aca="false">IF(1_Data_EDA!C7049="Home Office",1,0)</f>
        <v>0</v>
      </c>
      <c r="M7048" s="6" t="n">
        <f aca="false">IF(1_Data_EDA!D7049="Europe",1,0)</f>
        <v>1</v>
      </c>
      <c r="N7048" s="6" t="n">
        <f aca="false">IF(1_Data_EDA!D7049="LATAM",1,0)</f>
        <v>0</v>
      </c>
      <c r="O7048" s="6" t="n">
        <f aca="false">IF(1_Data_EDA!D7049="Pacific Asia",1,0)</f>
        <v>0</v>
      </c>
      <c r="P7048" s="6" t="n">
        <f aca="false">IF(1_Data_EDA!D7049="USCA",1,0)</f>
        <v>0</v>
      </c>
      <c r="Q7048" s="6" t="n">
        <f aca="false">IF(C7048&gt;MEDIAN(C$5:C$8004),1,0)</f>
        <v>1</v>
      </c>
      <c r="R7048" s="6" t="n">
        <f aca="false">IF(D7048&gt;2,1,0)</f>
        <v>0</v>
      </c>
    </row>
    <row r="7049" customFormat="false" ht="15" hidden="false" customHeight="true" outlineLevel="0" collapsed="false">
      <c r="A7049" s="6" t="n">
        <f aca="false">1_Data_EDA!O7050</f>
        <v>0</v>
      </c>
      <c r="B7049" s="6" t="n">
        <f aca="false">1_Data_EDA!H7050</f>
        <v>4</v>
      </c>
      <c r="C7049" s="7" t="n">
        <f aca="false">1_Data_EDA!I7050</f>
        <v>299.980011</v>
      </c>
      <c r="D7049" s="6" t="n">
        <f aca="false">1_Data_EDA!J7050</f>
        <v>1</v>
      </c>
      <c r="E7049" s="7" t="n">
        <f aca="false">1_Data_EDA!K7050</f>
        <v>299.980011</v>
      </c>
      <c r="F7049" s="7" t="n">
        <f aca="false">1_Data_EDA!L7050</f>
        <v>51</v>
      </c>
      <c r="G7049" s="8" t="n">
        <f aca="false">1_Data_EDA!M7050</f>
        <v>0.170000002</v>
      </c>
      <c r="H7049" s="6" t="n">
        <f aca="false">IF(1_Data_EDA!B7050="First Class",1,0)</f>
        <v>0</v>
      </c>
      <c r="I7049" s="6" t="n">
        <f aca="false">IF(1_Data_EDA!B7050="Second Class",1,0)</f>
        <v>0</v>
      </c>
      <c r="J7049" s="6" t="n">
        <f aca="false">IF(1_Data_EDA!B7050="Same Day",1,0)</f>
        <v>0</v>
      </c>
      <c r="K7049" s="6" t="n">
        <f aca="false">IF(1_Data_EDA!C7050="Corporate",1,0)</f>
        <v>0</v>
      </c>
      <c r="L7049" s="6" t="n">
        <f aca="false">IF(1_Data_EDA!C7050="Home Office",1,0)</f>
        <v>1</v>
      </c>
      <c r="M7049" s="6" t="n">
        <f aca="false">IF(1_Data_EDA!D7050="Europe",1,0)</f>
        <v>0</v>
      </c>
      <c r="N7049" s="6" t="n">
        <f aca="false">IF(1_Data_EDA!D7050="LATAM",1,0)</f>
        <v>0</v>
      </c>
      <c r="O7049" s="6" t="n">
        <f aca="false">IF(1_Data_EDA!D7050="Pacific Asia",1,0)</f>
        <v>1</v>
      </c>
      <c r="P7049" s="6" t="n">
        <f aca="false">IF(1_Data_EDA!D7050="USCA",1,0)</f>
        <v>0</v>
      </c>
      <c r="Q7049" s="6" t="n">
        <f aca="false">IF(C7049&gt;MEDIAN(C$5:C$8004),1,0)</f>
        <v>1</v>
      </c>
      <c r="R7049" s="6" t="n">
        <f aca="false">IF(D7049&gt;2,1,0)</f>
        <v>0</v>
      </c>
    </row>
    <row r="7050" customFormat="false" ht="15" hidden="false" customHeight="true" outlineLevel="0" collapsed="false">
      <c r="A7050" s="6" t="n">
        <f aca="false">1_Data_EDA!O7051</f>
        <v>1</v>
      </c>
      <c r="B7050" s="6" t="n">
        <f aca="false">1_Data_EDA!H7051</f>
        <v>1</v>
      </c>
      <c r="C7050" s="7" t="n">
        <f aca="false">1_Data_EDA!I7051</f>
        <v>14.98999977</v>
      </c>
      <c r="D7050" s="6" t="n">
        <f aca="false">1_Data_EDA!J7051</f>
        <v>3</v>
      </c>
      <c r="E7050" s="7" t="n">
        <f aca="false">1_Data_EDA!K7051</f>
        <v>44.97000122</v>
      </c>
      <c r="F7050" s="7" t="n">
        <f aca="false">1_Data_EDA!L7051</f>
        <v>8.989999771</v>
      </c>
      <c r="G7050" s="8" t="n">
        <f aca="false">1_Data_EDA!M7051</f>
        <v>0.200000003</v>
      </c>
      <c r="H7050" s="6" t="n">
        <f aca="false">IF(1_Data_EDA!B7051="First Class",1,0)</f>
        <v>1</v>
      </c>
      <c r="I7050" s="6" t="n">
        <f aca="false">IF(1_Data_EDA!B7051="Second Class",1,0)</f>
        <v>0</v>
      </c>
      <c r="J7050" s="6" t="n">
        <f aca="false">IF(1_Data_EDA!B7051="Same Day",1,0)</f>
        <v>0</v>
      </c>
      <c r="K7050" s="6" t="n">
        <f aca="false">IF(1_Data_EDA!C7051="Corporate",1,0)</f>
        <v>1</v>
      </c>
      <c r="L7050" s="6" t="n">
        <f aca="false">IF(1_Data_EDA!C7051="Home Office",1,0)</f>
        <v>0</v>
      </c>
      <c r="M7050" s="6" t="n">
        <f aca="false">IF(1_Data_EDA!D7051="Europe",1,0)</f>
        <v>0</v>
      </c>
      <c r="N7050" s="6" t="n">
        <f aca="false">IF(1_Data_EDA!D7051="LATAM",1,0)</f>
        <v>0</v>
      </c>
      <c r="O7050" s="6" t="n">
        <f aca="false">IF(1_Data_EDA!D7051="Pacific Asia",1,0)</f>
        <v>1</v>
      </c>
      <c r="P7050" s="6" t="n">
        <f aca="false">IF(1_Data_EDA!D7051="USCA",1,0)</f>
        <v>0</v>
      </c>
      <c r="Q7050" s="6" t="n">
        <f aca="false">IF(C7050&gt;MEDIAN(C$5:C$8004),1,0)</f>
        <v>0</v>
      </c>
      <c r="R7050" s="6" t="n">
        <f aca="false">IF(D7050&gt;2,1,0)</f>
        <v>1</v>
      </c>
    </row>
    <row r="7051" customFormat="false" ht="15" hidden="false" customHeight="true" outlineLevel="0" collapsed="false">
      <c r="A7051" s="6" t="n">
        <f aca="false">1_Data_EDA!O7052</f>
        <v>0</v>
      </c>
      <c r="B7051" s="6" t="n">
        <f aca="false">1_Data_EDA!H7052</f>
        <v>4</v>
      </c>
      <c r="C7051" s="7" t="n">
        <f aca="false">1_Data_EDA!I7052</f>
        <v>252.8800049</v>
      </c>
      <c r="D7051" s="6" t="n">
        <f aca="false">1_Data_EDA!J7052</f>
        <v>1</v>
      </c>
      <c r="E7051" s="7" t="n">
        <f aca="false">1_Data_EDA!K7052</f>
        <v>252.8800049</v>
      </c>
      <c r="F7051" s="7" t="n">
        <f aca="false">1_Data_EDA!L7052</f>
        <v>17.70000076</v>
      </c>
      <c r="G7051" s="8" t="n">
        <f aca="false">1_Data_EDA!M7052</f>
        <v>0.07</v>
      </c>
      <c r="H7051" s="6" t="n">
        <f aca="false">IF(1_Data_EDA!B7052="First Class",1,0)</f>
        <v>0</v>
      </c>
      <c r="I7051" s="6" t="n">
        <f aca="false">IF(1_Data_EDA!B7052="Second Class",1,0)</f>
        <v>0</v>
      </c>
      <c r="J7051" s="6" t="n">
        <f aca="false">IF(1_Data_EDA!B7052="Same Day",1,0)</f>
        <v>0</v>
      </c>
      <c r="K7051" s="6" t="n">
        <f aca="false">IF(1_Data_EDA!C7052="Corporate",1,0)</f>
        <v>0</v>
      </c>
      <c r="L7051" s="6" t="n">
        <f aca="false">IF(1_Data_EDA!C7052="Home Office",1,0)</f>
        <v>0</v>
      </c>
      <c r="M7051" s="6" t="n">
        <f aca="false">IF(1_Data_EDA!D7052="Europe",1,0)</f>
        <v>0</v>
      </c>
      <c r="N7051" s="6" t="n">
        <f aca="false">IF(1_Data_EDA!D7052="LATAM",1,0)</f>
        <v>0</v>
      </c>
      <c r="O7051" s="6" t="n">
        <f aca="false">IF(1_Data_EDA!D7052="Pacific Asia",1,0)</f>
        <v>1</v>
      </c>
      <c r="P7051" s="6" t="n">
        <f aca="false">IF(1_Data_EDA!D7052="USCA",1,0)</f>
        <v>0</v>
      </c>
      <c r="Q7051" s="6" t="n">
        <f aca="false">IF(C7051&gt;MEDIAN(C$5:C$8004),1,0)</f>
        <v>1</v>
      </c>
      <c r="R7051" s="6" t="n">
        <f aca="false">IF(D7051&gt;2,1,0)</f>
        <v>0</v>
      </c>
    </row>
    <row r="7052" customFormat="false" ht="15" hidden="false" customHeight="true" outlineLevel="0" collapsed="false">
      <c r="A7052" s="6" t="n">
        <f aca="false">1_Data_EDA!O7053</f>
        <v>1</v>
      </c>
      <c r="B7052" s="6" t="n">
        <f aca="false">1_Data_EDA!H7053</f>
        <v>0</v>
      </c>
      <c r="C7052" s="7" t="n">
        <f aca="false">1_Data_EDA!I7053</f>
        <v>50</v>
      </c>
      <c r="D7052" s="6" t="n">
        <f aca="false">1_Data_EDA!J7053</f>
        <v>5</v>
      </c>
      <c r="E7052" s="7" t="n">
        <f aca="false">1_Data_EDA!K7053</f>
        <v>250</v>
      </c>
      <c r="F7052" s="7" t="n">
        <f aca="false">1_Data_EDA!L7053</f>
        <v>2.5</v>
      </c>
      <c r="G7052" s="8" t="n">
        <f aca="false">1_Data_EDA!M7053</f>
        <v>0.01</v>
      </c>
      <c r="H7052" s="6" t="n">
        <f aca="false">IF(1_Data_EDA!B7053="First Class",1,0)</f>
        <v>0</v>
      </c>
      <c r="I7052" s="6" t="n">
        <f aca="false">IF(1_Data_EDA!B7053="Second Class",1,0)</f>
        <v>0</v>
      </c>
      <c r="J7052" s="6" t="n">
        <f aca="false">IF(1_Data_EDA!B7053="Same Day",1,0)</f>
        <v>1</v>
      </c>
      <c r="K7052" s="6" t="n">
        <f aca="false">IF(1_Data_EDA!C7053="Corporate",1,0)</f>
        <v>0</v>
      </c>
      <c r="L7052" s="6" t="n">
        <f aca="false">IF(1_Data_EDA!C7053="Home Office",1,0)</f>
        <v>1</v>
      </c>
      <c r="M7052" s="6" t="n">
        <f aca="false">IF(1_Data_EDA!D7053="Europe",1,0)</f>
        <v>1</v>
      </c>
      <c r="N7052" s="6" t="n">
        <f aca="false">IF(1_Data_EDA!D7053="LATAM",1,0)</f>
        <v>0</v>
      </c>
      <c r="O7052" s="6" t="n">
        <f aca="false">IF(1_Data_EDA!D7053="Pacific Asia",1,0)</f>
        <v>0</v>
      </c>
      <c r="P7052" s="6" t="n">
        <f aca="false">IF(1_Data_EDA!D7053="USCA",1,0)</f>
        <v>0</v>
      </c>
      <c r="Q7052" s="6" t="n">
        <f aca="false">IF(C7052&gt;MEDIAN(C$5:C$8004),1,0)</f>
        <v>0</v>
      </c>
      <c r="R7052" s="6" t="n">
        <f aca="false">IF(D7052&gt;2,1,0)</f>
        <v>1</v>
      </c>
    </row>
    <row r="7053" customFormat="false" ht="15" hidden="false" customHeight="true" outlineLevel="0" collapsed="false">
      <c r="A7053" s="6" t="n">
        <f aca="false">1_Data_EDA!O7054</f>
        <v>0</v>
      </c>
      <c r="B7053" s="6" t="n">
        <f aca="false">1_Data_EDA!H7054</f>
        <v>0</v>
      </c>
      <c r="C7053" s="7" t="n">
        <f aca="false">1_Data_EDA!I7054</f>
        <v>149.9900055</v>
      </c>
      <c r="D7053" s="6" t="n">
        <f aca="false">1_Data_EDA!J7054</f>
        <v>1</v>
      </c>
      <c r="E7053" s="7" t="n">
        <f aca="false">1_Data_EDA!K7054</f>
        <v>149.9900055</v>
      </c>
      <c r="F7053" s="7" t="n">
        <f aca="false">1_Data_EDA!L7054</f>
        <v>10.5</v>
      </c>
      <c r="G7053" s="8" t="n">
        <f aca="false">1_Data_EDA!M7054</f>
        <v>0.07</v>
      </c>
      <c r="H7053" s="6" t="n">
        <f aca="false">IF(1_Data_EDA!B7054="First Class",1,0)</f>
        <v>0</v>
      </c>
      <c r="I7053" s="6" t="n">
        <f aca="false">IF(1_Data_EDA!B7054="Second Class",1,0)</f>
        <v>0</v>
      </c>
      <c r="J7053" s="6" t="n">
        <f aca="false">IF(1_Data_EDA!B7054="Same Day",1,0)</f>
        <v>1</v>
      </c>
      <c r="K7053" s="6" t="n">
        <f aca="false">IF(1_Data_EDA!C7054="Corporate",1,0)</f>
        <v>0</v>
      </c>
      <c r="L7053" s="6" t="n">
        <f aca="false">IF(1_Data_EDA!C7054="Home Office",1,0)</f>
        <v>1</v>
      </c>
      <c r="M7053" s="6" t="n">
        <f aca="false">IF(1_Data_EDA!D7054="Europe",1,0)</f>
        <v>1</v>
      </c>
      <c r="N7053" s="6" t="n">
        <f aca="false">IF(1_Data_EDA!D7054="LATAM",1,0)</f>
        <v>0</v>
      </c>
      <c r="O7053" s="6" t="n">
        <f aca="false">IF(1_Data_EDA!D7054="Pacific Asia",1,0)</f>
        <v>0</v>
      </c>
      <c r="P7053" s="6" t="n">
        <f aca="false">IF(1_Data_EDA!D7054="USCA",1,0)</f>
        <v>0</v>
      </c>
      <c r="Q7053" s="6" t="n">
        <f aca="false">IF(C7053&gt;MEDIAN(C$5:C$8004),1,0)</f>
        <v>1</v>
      </c>
      <c r="R7053" s="6" t="n">
        <f aca="false">IF(D7053&gt;2,1,0)</f>
        <v>0</v>
      </c>
    </row>
    <row r="7054" customFormat="false" ht="15" hidden="false" customHeight="true" outlineLevel="0" collapsed="false">
      <c r="A7054" s="6" t="n">
        <f aca="false">1_Data_EDA!O7055</f>
        <v>0</v>
      </c>
      <c r="B7054" s="6" t="n">
        <f aca="false">1_Data_EDA!H7055</f>
        <v>4</v>
      </c>
      <c r="C7054" s="7" t="n">
        <f aca="false">1_Data_EDA!I7055</f>
        <v>50</v>
      </c>
      <c r="D7054" s="6" t="n">
        <f aca="false">1_Data_EDA!J7055</f>
        <v>3</v>
      </c>
      <c r="E7054" s="7" t="n">
        <f aca="false">1_Data_EDA!K7055</f>
        <v>150</v>
      </c>
      <c r="F7054" s="7" t="n">
        <f aca="false">1_Data_EDA!L7055</f>
        <v>18</v>
      </c>
      <c r="G7054" s="8" t="n">
        <f aca="false">1_Data_EDA!M7055</f>
        <v>0.119999997</v>
      </c>
      <c r="H7054" s="6" t="n">
        <f aca="false">IF(1_Data_EDA!B7055="First Class",1,0)</f>
        <v>0</v>
      </c>
      <c r="I7054" s="6" t="n">
        <f aca="false">IF(1_Data_EDA!B7055="Second Class",1,0)</f>
        <v>0</v>
      </c>
      <c r="J7054" s="6" t="n">
        <f aca="false">IF(1_Data_EDA!B7055="Same Day",1,0)</f>
        <v>0</v>
      </c>
      <c r="K7054" s="6" t="n">
        <f aca="false">IF(1_Data_EDA!C7055="Corporate",1,0)</f>
        <v>0</v>
      </c>
      <c r="L7054" s="6" t="n">
        <f aca="false">IF(1_Data_EDA!C7055="Home Office",1,0)</f>
        <v>0</v>
      </c>
      <c r="M7054" s="6" t="n">
        <f aca="false">IF(1_Data_EDA!D7055="Europe",1,0)</f>
        <v>0</v>
      </c>
      <c r="N7054" s="6" t="n">
        <f aca="false">IF(1_Data_EDA!D7055="LATAM",1,0)</f>
        <v>0</v>
      </c>
      <c r="O7054" s="6" t="n">
        <f aca="false">IF(1_Data_EDA!D7055="Pacific Asia",1,0)</f>
        <v>1</v>
      </c>
      <c r="P7054" s="6" t="n">
        <f aca="false">IF(1_Data_EDA!D7055="USCA",1,0)</f>
        <v>0</v>
      </c>
      <c r="Q7054" s="6" t="n">
        <f aca="false">IF(C7054&gt;MEDIAN(C$5:C$8004),1,0)</f>
        <v>0</v>
      </c>
      <c r="R7054" s="6" t="n">
        <f aca="false">IF(D7054&gt;2,1,0)</f>
        <v>1</v>
      </c>
    </row>
    <row r="7055" customFormat="false" ht="15" hidden="false" customHeight="true" outlineLevel="0" collapsed="false">
      <c r="A7055" s="6" t="n">
        <f aca="false">1_Data_EDA!O7056</f>
        <v>1</v>
      </c>
      <c r="B7055" s="6" t="n">
        <f aca="false">1_Data_EDA!H7056</f>
        <v>2</v>
      </c>
      <c r="C7055" s="7" t="n">
        <f aca="false">1_Data_EDA!I7056</f>
        <v>50</v>
      </c>
      <c r="D7055" s="6" t="n">
        <f aca="false">1_Data_EDA!J7056</f>
        <v>5</v>
      </c>
      <c r="E7055" s="7" t="n">
        <f aca="false">1_Data_EDA!K7056</f>
        <v>250</v>
      </c>
      <c r="F7055" s="7" t="n">
        <f aca="false">1_Data_EDA!L7056</f>
        <v>50</v>
      </c>
      <c r="G7055" s="8" t="n">
        <f aca="false">1_Data_EDA!M7056</f>
        <v>0.200000003</v>
      </c>
      <c r="H7055" s="6" t="n">
        <f aca="false">IF(1_Data_EDA!B7056="First Class",1,0)</f>
        <v>0</v>
      </c>
      <c r="I7055" s="6" t="n">
        <f aca="false">IF(1_Data_EDA!B7056="Second Class",1,0)</f>
        <v>1</v>
      </c>
      <c r="J7055" s="6" t="n">
        <f aca="false">IF(1_Data_EDA!B7056="Same Day",1,0)</f>
        <v>0</v>
      </c>
      <c r="K7055" s="6" t="n">
        <f aca="false">IF(1_Data_EDA!C7056="Corporate",1,0)</f>
        <v>0</v>
      </c>
      <c r="L7055" s="6" t="n">
        <f aca="false">IF(1_Data_EDA!C7056="Home Office",1,0)</f>
        <v>0</v>
      </c>
      <c r="M7055" s="6" t="n">
        <f aca="false">IF(1_Data_EDA!D7056="Europe",1,0)</f>
        <v>0</v>
      </c>
      <c r="N7055" s="6" t="n">
        <f aca="false">IF(1_Data_EDA!D7056="LATAM",1,0)</f>
        <v>0</v>
      </c>
      <c r="O7055" s="6" t="n">
        <f aca="false">IF(1_Data_EDA!D7056="Pacific Asia",1,0)</f>
        <v>0</v>
      </c>
      <c r="P7055" s="6" t="n">
        <f aca="false">IF(1_Data_EDA!D7056="USCA",1,0)</f>
        <v>0</v>
      </c>
      <c r="Q7055" s="6" t="n">
        <f aca="false">IF(C7055&gt;MEDIAN(C$5:C$8004),1,0)</f>
        <v>0</v>
      </c>
      <c r="R7055" s="6" t="n">
        <f aca="false">IF(D7055&gt;2,1,0)</f>
        <v>1</v>
      </c>
    </row>
    <row r="7056" customFormat="false" ht="15" hidden="false" customHeight="true" outlineLevel="0" collapsed="false">
      <c r="A7056" s="6" t="n">
        <f aca="false">1_Data_EDA!O7057</f>
        <v>0</v>
      </c>
      <c r="B7056" s="6" t="n">
        <f aca="false">1_Data_EDA!H7057</f>
        <v>4</v>
      </c>
      <c r="C7056" s="7" t="n">
        <f aca="false">1_Data_EDA!I7057</f>
        <v>39.99000168</v>
      </c>
      <c r="D7056" s="6" t="n">
        <f aca="false">1_Data_EDA!J7057</f>
        <v>1</v>
      </c>
      <c r="E7056" s="7" t="n">
        <f aca="false">1_Data_EDA!K7057</f>
        <v>39.99000168</v>
      </c>
      <c r="F7056" s="7" t="n">
        <f aca="false">1_Data_EDA!L7057</f>
        <v>6.800000191</v>
      </c>
      <c r="G7056" s="8" t="n">
        <f aca="false">1_Data_EDA!M7057</f>
        <v>0.170000002</v>
      </c>
      <c r="H7056" s="6" t="n">
        <f aca="false">IF(1_Data_EDA!B7057="First Class",1,0)</f>
        <v>0</v>
      </c>
      <c r="I7056" s="6" t="n">
        <f aca="false">IF(1_Data_EDA!B7057="Second Class",1,0)</f>
        <v>0</v>
      </c>
      <c r="J7056" s="6" t="n">
        <f aca="false">IF(1_Data_EDA!B7057="Same Day",1,0)</f>
        <v>0</v>
      </c>
      <c r="K7056" s="6" t="n">
        <f aca="false">IF(1_Data_EDA!C7057="Corporate",1,0)</f>
        <v>0</v>
      </c>
      <c r="L7056" s="6" t="n">
        <f aca="false">IF(1_Data_EDA!C7057="Home Office",1,0)</f>
        <v>0</v>
      </c>
      <c r="M7056" s="6" t="n">
        <f aca="false">IF(1_Data_EDA!D7057="Europe",1,0)</f>
        <v>0</v>
      </c>
      <c r="N7056" s="6" t="n">
        <f aca="false">IF(1_Data_EDA!D7057="LATAM",1,0)</f>
        <v>0</v>
      </c>
      <c r="O7056" s="6" t="n">
        <f aca="false">IF(1_Data_EDA!D7057="Pacific Asia",1,0)</f>
        <v>0</v>
      </c>
      <c r="P7056" s="6" t="n">
        <f aca="false">IF(1_Data_EDA!D7057="USCA",1,0)</f>
        <v>1</v>
      </c>
      <c r="Q7056" s="6" t="n">
        <f aca="false">IF(C7056&gt;MEDIAN(C$5:C$8004),1,0)</f>
        <v>0</v>
      </c>
      <c r="R7056" s="6" t="n">
        <f aca="false">IF(D7056&gt;2,1,0)</f>
        <v>0</v>
      </c>
    </row>
    <row r="7057" customFormat="false" ht="15" hidden="false" customHeight="true" outlineLevel="0" collapsed="false">
      <c r="A7057" s="6" t="n">
        <f aca="false">1_Data_EDA!O7058</f>
        <v>1</v>
      </c>
      <c r="B7057" s="6" t="n">
        <f aca="false">1_Data_EDA!H7058</f>
        <v>2</v>
      </c>
      <c r="C7057" s="7" t="n">
        <f aca="false">1_Data_EDA!I7058</f>
        <v>399.980011</v>
      </c>
      <c r="D7057" s="6" t="n">
        <f aca="false">1_Data_EDA!J7058</f>
        <v>1</v>
      </c>
      <c r="E7057" s="7" t="n">
        <f aca="false">1_Data_EDA!K7058</f>
        <v>399.980011</v>
      </c>
      <c r="F7057" s="7" t="n">
        <f aca="false">1_Data_EDA!L7058</f>
        <v>72</v>
      </c>
      <c r="G7057" s="8" t="n">
        <f aca="false">1_Data_EDA!M7058</f>
        <v>0.180000007</v>
      </c>
      <c r="H7057" s="6" t="n">
        <f aca="false">IF(1_Data_EDA!B7058="First Class",1,0)</f>
        <v>0</v>
      </c>
      <c r="I7057" s="6" t="n">
        <f aca="false">IF(1_Data_EDA!B7058="Second Class",1,0)</f>
        <v>1</v>
      </c>
      <c r="J7057" s="6" t="n">
        <f aca="false">IF(1_Data_EDA!B7058="Same Day",1,0)</f>
        <v>0</v>
      </c>
      <c r="K7057" s="6" t="n">
        <f aca="false">IF(1_Data_EDA!C7058="Corporate",1,0)</f>
        <v>1</v>
      </c>
      <c r="L7057" s="6" t="n">
        <f aca="false">IF(1_Data_EDA!C7058="Home Office",1,0)</f>
        <v>0</v>
      </c>
      <c r="M7057" s="6" t="n">
        <f aca="false">IF(1_Data_EDA!D7058="Europe",1,0)</f>
        <v>0</v>
      </c>
      <c r="N7057" s="6" t="n">
        <f aca="false">IF(1_Data_EDA!D7058="LATAM",1,0)</f>
        <v>1</v>
      </c>
      <c r="O7057" s="6" t="n">
        <f aca="false">IF(1_Data_EDA!D7058="Pacific Asia",1,0)</f>
        <v>0</v>
      </c>
      <c r="P7057" s="6" t="n">
        <f aca="false">IF(1_Data_EDA!D7058="USCA",1,0)</f>
        <v>0</v>
      </c>
      <c r="Q7057" s="6" t="n">
        <f aca="false">IF(C7057&gt;MEDIAN(C$5:C$8004),1,0)</f>
        <v>1</v>
      </c>
      <c r="R7057" s="6" t="n">
        <f aca="false">IF(D7057&gt;2,1,0)</f>
        <v>0</v>
      </c>
    </row>
    <row r="7058" customFormat="false" ht="15" hidden="false" customHeight="true" outlineLevel="0" collapsed="false">
      <c r="A7058" s="6" t="n">
        <f aca="false">1_Data_EDA!O7059</f>
        <v>1</v>
      </c>
      <c r="B7058" s="6" t="n">
        <f aca="false">1_Data_EDA!H7059</f>
        <v>4</v>
      </c>
      <c r="C7058" s="7" t="n">
        <f aca="false">1_Data_EDA!I7059</f>
        <v>31.98999977</v>
      </c>
      <c r="D7058" s="6" t="n">
        <f aca="false">1_Data_EDA!J7059</f>
        <v>3</v>
      </c>
      <c r="E7058" s="7" t="n">
        <f aca="false">1_Data_EDA!K7059</f>
        <v>95.97000122</v>
      </c>
      <c r="F7058" s="7" t="n">
        <f aca="false">1_Data_EDA!L7059</f>
        <v>3.839999914</v>
      </c>
      <c r="G7058" s="8" t="n">
        <f aca="false">1_Data_EDA!M7059</f>
        <v>0.039999999</v>
      </c>
      <c r="H7058" s="6" t="n">
        <f aca="false">IF(1_Data_EDA!B7059="First Class",1,0)</f>
        <v>0</v>
      </c>
      <c r="I7058" s="6" t="n">
        <f aca="false">IF(1_Data_EDA!B7059="Second Class",1,0)</f>
        <v>0</v>
      </c>
      <c r="J7058" s="6" t="n">
        <f aca="false">IF(1_Data_EDA!B7059="Same Day",1,0)</f>
        <v>0</v>
      </c>
      <c r="K7058" s="6" t="n">
        <f aca="false">IF(1_Data_EDA!C7059="Corporate",1,0)</f>
        <v>0</v>
      </c>
      <c r="L7058" s="6" t="n">
        <f aca="false">IF(1_Data_EDA!C7059="Home Office",1,0)</f>
        <v>0</v>
      </c>
      <c r="M7058" s="6" t="n">
        <f aca="false">IF(1_Data_EDA!D7059="Europe",1,0)</f>
        <v>0</v>
      </c>
      <c r="N7058" s="6" t="n">
        <f aca="false">IF(1_Data_EDA!D7059="LATAM",1,0)</f>
        <v>0</v>
      </c>
      <c r="O7058" s="6" t="n">
        <f aca="false">IF(1_Data_EDA!D7059="Pacific Asia",1,0)</f>
        <v>1</v>
      </c>
      <c r="P7058" s="6" t="n">
        <f aca="false">IF(1_Data_EDA!D7059="USCA",1,0)</f>
        <v>0</v>
      </c>
      <c r="Q7058" s="6" t="n">
        <f aca="false">IF(C7058&gt;MEDIAN(C$5:C$8004),1,0)</f>
        <v>0</v>
      </c>
      <c r="R7058" s="6" t="n">
        <f aca="false">IF(D7058&gt;2,1,0)</f>
        <v>1</v>
      </c>
    </row>
    <row r="7059" customFormat="false" ht="15" hidden="false" customHeight="true" outlineLevel="0" collapsed="false">
      <c r="A7059" s="6" t="n">
        <f aca="false">1_Data_EDA!O7060</f>
        <v>0</v>
      </c>
      <c r="B7059" s="6" t="n">
        <f aca="false">1_Data_EDA!H7060</f>
        <v>4</v>
      </c>
      <c r="C7059" s="7" t="n">
        <f aca="false">1_Data_EDA!I7060</f>
        <v>199.9900055</v>
      </c>
      <c r="D7059" s="6" t="n">
        <f aca="false">1_Data_EDA!J7060</f>
        <v>1</v>
      </c>
      <c r="E7059" s="7" t="n">
        <f aca="false">1_Data_EDA!K7060</f>
        <v>199.9900055</v>
      </c>
      <c r="F7059" s="7" t="n">
        <f aca="false">1_Data_EDA!L7060</f>
        <v>24</v>
      </c>
      <c r="G7059" s="8" t="n">
        <f aca="false">1_Data_EDA!M7060</f>
        <v>0.119999997</v>
      </c>
      <c r="H7059" s="6" t="n">
        <f aca="false">IF(1_Data_EDA!B7060="First Class",1,0)</f>
        <v>0</v>
      </c>
      <c r="I7059" s="6" t="n">
        <f aca="false">IF(1_Data_EDA!B7060="Second Class",1,0)</f>
        <v>0</v>
      </c>
      <c r="J7059" s="6" t="n">
        <f aca="false">IF(1_Data_EDA!B7060="Same Day",1,0)</f>
        <v>0</v>
      </c>
      <c r="K7059" s="6" t="n">
        <f aca="false">IF(1_Data_EDA!C7060="Corporate",1,0)</f>
        <v>0</v>
      </c>
      <c r="L7059" s="6" t="n">
        <f aca="false">IF(1_Data_EDA!C7060="Home Office",1,0)</f>
        <v>0</v>
      </c>
      <c r="M7059" s="6" t="n">
        <f aca="false">IF(1_Data_EDA!D7060="Europe",1,0)</f>
        <v>0</v>
      </c>
      <c r="N7059" s="6" t="n">
        <f aca="false">IF(1_Data_EDA!D7060="LATAM",1,0)</f>
        <v>1</v>
      </c>
      <c r="O7059" s="6" t="n">
        <f aca="false">IF(1_Data_EDA!D7060="Pacific Asia",1,0)</f>
        <v>0</v>
      </c>
      <c r="P7059" s="6" t="n">
        <f aca="false">IF(1_Data_EDA!D7060="USCA",1,0)</f>
        <v>0</v>
      </c>
      <c r="Q7059" s="6" t="n">
        <f aca="false">IF(C7059&gt;MEDIAN(C$5:C$8004),1,0)</f>
        <v>1</v>
      </c>
      <c r="R7059" s="6" t="n">
        <f aca="false">IF(D7059&gt;2,1,0)</f>
        <v>0</v>
      </c>
    </row>
    <row r="7060" customFormat="false" ht="15" hidden="false" customHeight="true" outlineLevel="0" collapsed="false">
      <c r="A7060" s="6" t="n">
        <f aca="false">1_Data_EDA!O7061</f>
        <v>1</v>
      </c>
      <c r="B7060" s="6" t="n">
        <f aca="false">1_Data_EDA!H7061</f>
        <v>2</v>
      </c>
      <c r="C7060" s="7" t="n">
        <f aca="false">1_Data_EDA!I7061</f>
        <v>49.97999954</v>
      </c>
      <c r="D7060" s="6" t="n">
        <f aca="false">1_Data_EDA!J7061</f>
        <v>3</v>
      </c>
      <c r="E7060" s="7" t="n">
        <f aca="false">1_Data_EDA!K7061</f>
        <v>149.9400024</v>
      </c>
      <c r="F7060" s="7" t="n">
        <f aca="false">1_Data_EDA!L7061</f>
        <v>13.48999977</v>
      </c>
      <c r="G7060" s="8" t="n">
        <f aca="false">1_Data_EDA!M7061</f>
        <v>0.090000004</v>
      </c>
      <c r="H7060" s="6" t="n">
        <f aca="false">IF(1_Data_EDA!B7061="First Class",1,0)</f>
        <v>0</v>
      </c>
      <c r="I7060" s="6" t="n">
        <f aca="false">IF(1_Data_EDA!B7061="Second Class",1,0)</f>
        <v>1</v>
      </c>
      <c r="J7060" s="6" t="n">
        <f aca="false">IF(1_Data_EDA!B7061="Same Day",1,0)</f>
        <v>0</v>
      </c>
      <c r="K7060" s="6" t="n">
        <f aca="false">IF(1_Data_EDA!C7061="Corporate",1,0)</f>
        <v>0</v>
      </c>
      <c r="L7060" s="6" t="n">
        <f aca="false">IF(1_Data_EDA!C7061="Home Office",1,0)</f>
        <v>0</v>
      </c>
      <c r="M7060" s="6" t="n">
        <f aca="false">IF(1_Data_EDA!D7061="Europe",1,0)</f>
        <v>0</v>
      </c>
      <c r="N7060" s="6" t="n">
        <f aca="false">IF(1_Data_EDA!D7061="LATAM",1,0)</f>
        <v>1</v>
      </c>
      <c r="O7060" s="6" t="n">
        <f aca="false">IF(1_Data_EDA!D7061="Pacific Asia",1,0)</f>
        <v>0</v>
      </c>
      <c r="P7060" s="6" t="n">
        <f aca="false">IF(1_Data_EDA!D7061="USCA",1,0)</f>
        <v>0</v>
      </c>
      <c r="Q7060" s="6" t="n">
        <f aca="false">IF(C7060&gt;MEDIAN(C$5:C$8004),1,0)</f>
        <v>0</v>
      </c>
      <c r="R7060" s="6" t="n">
        <f aca="false">IF(D7060&gt;2,1,0)</f>
        <v>1</v>
      </c>
    </row>
    <row r="7061" customFormat="false" ht="15" hidden="false" customHeight="true" outlineLevel="0" collapsed="false">
      <c r="A7061" s="6" t="n">
        <f aca="false">1_Data_EDA!O7062</f>
        <v>1</v>
      </c>
      <c r="B7061" s="6" t="n">
        <f aca="false">1_Data_EDA!H7062</f>
        <v>4</v>
      </c>
      <c r="C7061" s="7" t="n">
        <f aca="false">1_Data_EDA!I7062</f>
        <v>59.99000168</v>
      </c>
      <c r="D7061" s="6" t="n">
        <f aca="false">1_Data_EDA!J7062</f>
        <v>4</v>
      </c>
      <c r="E7061" s="7" t="n">
        <f aca="false">1_Data_EDA!K7062</f>
        <v>239.9600067</v>
      </c>
      <c r="F7061" s="7" t="n">
        <f aca="false">1_Data_EDA!L7062</f>
        <v>13.19999981</v>
      </c>
      <c r="G7061" s="8" t="n">
        <f aca="false">1_Data_EDA!M7062</f>
        <v>0.059999999</v>
      </c>
      <c r="H7061" s="6" t="n">
        <f aca="false">IF(1_Data_EDA!B7062="First Class",1,0)</f>
        <v>0</v>
      </c>
      <c r="I7061" s="6" t="n">
        <f aca="false">IF(1_Data_EDA!B7062="Second Class",1,0)</f>
        <v>0</v>
      </c>
      <c r="J7061" s="6" t="n">
        <f aca="false">IF(1_Data_EDA!B7062="Same Day",1,0)</f>
        <v>0</v>
      </c>
      <c r="K7061" s="6" t="n">
        <f aca="false">IF(1_Data_EDA!C7062="Corporate",1,0)</f>
        <v>0</v>
      </c>
      <c r="L7061" s="6" t="n">
        <f aca="false">IF(1_Data_EDA!C7062="Home Office",1,0)</f>
        <v>1</v>
      </c>
      <c r="M7061" s="6" t="n">
        <f aca="false">IF(1_Data_EDA!D7062="Europe",1,0)</f>
        <v>1</v>
      </c>
      <c r="N7061" s="6" t="n">
        <f aca="false">IF(1_Data_EDA!D7062="LATAM",1,0)</f>
        <v>0</v>
      </c>
      <c r="O7061" s="6" t="n">
        <f aca="false">IF(1_Data_EDA!D7062="Pacific Asia",1,0)</f>
        <v>0</v>
      </c>
      <c r="P7061" s="6" t="n">
        <f aca="false">IF(1_Data_EDA!D7062="USCA",1,0)</f>
        <v>0</v>
      </c>
      <c r="Q7061" s="6" t="n">
        <f aca="false">IF(C7061&gt;MEDIAN(C$5:C$8004),1,0)</f>
        <v>0</v>
      </c>
      <c r="R7061" s="6" t="n">
        <f aca="false">IF(D7061&gt;2,1,0)</f>
        <v>1</v>
      </c>
    </row>
    <row r="7062" customFormat="false" ht="15" hidden="false" customHeight="true" outlineLevel="0" collapsed="false">
      <c r="A7062" s="6" t="n">
        <f aca="false">1_Data_EDA!O7063</f>
        <v>1</v>
      </c>
      <c r="B7062" s="6" t="n">
        <f aca="false">1_Data_EDA!H7063</f>
        <v>4</v>
      </c>
      <c r="C7062" s="7" t="n">
        <f aca="false">1_Data_EDA!I7063</f>
        <v>199.9900055</v>
      </c>
      <c r="D7062" s="6" t="n">
        <f aca="false">1_Data_EDA!J7063</f>
        <v>1</v>
      </c>
      <c r="E7062" s="7" t="n">
        <f aca="false">1_Data_EDA!K7063</f>
        <v>199.9900055</v>
      </c>
      <c r="F7062" s="7" t="n">
        <f aca="false">1_Data_EDA!L7063</f>
        <v>34</v>
      </c>
      <c r="G7062" s="8" t="n">
        <f aca="false">1_Data_EDA!M7063</f>
        <v>0.170000002</v>
      </c>
      <c r="H7062" s="6" t="n">
        <f aca="false">IF(1_Data_EDA!B7063="First Class",1,0)</f>
        <v>0</v>
      </c>
      <c r="I7062" s="6" t="n">
        <f aca="false">IF(1_Data_EDA!B7063="Second Class",1,0)</f>
        <v>0</v>
      </c>
      <c r="J7062" s="6" t="n">
        <f aca="false">IF(1_Data_EDA!B7063="Same Day",1,0)</f>
        <v>0</v>
      </c>
      <c r="K7062" s="6" t="n">
        <f aca="false">IF(1_Data_EDA!C7063="Corporate",1,0)</f>
        <v>0</v>
      </c>
      <c r="L7062" s="6" t="n">
        <f aca="false">IF(1_Data_EDA!C7063="Home Office",1,0)</f>
        <v>0</v>
      </c>
      <c r="M7062" s="6" t="n">
        <f aca="false">IF(1_Data_EDA!D7063="Europe",1,0)</f>
        <v>1</v>
      </c>
      <c r="N7062" s="6" t="n">
        <f aca="false">IF(1_Data_EDA!D7063="LATAM",1,0)</f>
        <v>0</v>
      </c>
      <c r="O7062" s="6" t="n">
        <f aca="false">IF(1_Data_EDA!D7063="Pacific Asia",1,0)</f>
        <v>0</v>
      </c>
      <c r="P7062" s="6" t="n">
        <f aca="false">IF(1_Data_EDA!D7063="USCA",1,0)</f>
        <v>0</v>
      </c>
      <c r="Q7062" s="6" t="n">
        <f aca="false">IF(C7062&gt;MEDIAN(C$5:C$8004),1,0)</f>
        <v>1</v>
      </c>
      <c r="R7062" s="6" t="n">
        <f aca="false">IF(D7062&gt;2,1,0)</f>
        <v>0</v>
      </c>
    </row>
    <row r="7063" customFormat="false" ht="15" hidden="false" customHeight="true" outlineLevel="0" collapsed="false">
      <c r="A7063" s="6" t="n">
        <f aca="false">1_Data_EDA!O7064</f>
        <v>1</v>
      </c>
      <c r="B7063" s="6" t="n">
        <f aca="false">1_Data_EDA!H7064</f>
        <v>4</v>
      </c>
      <c r="C7063" s="7" t="n">
        <f aca="false">1_Data_EDA!I7064</f>
        <v>50</v>
      </c>
      <c r="D7063" s="6" t="n">
        <f aca="false">1_Data_EDA!J7064</f>
        <v>1</v>
      </c>
      <c r="E7063" s="7" t="n">
        <f aca="false">1_Data_EDA!K7064</f>
        <v>50</v>
      </c>
      <c r="F7063" s="7" t="n">
        <f aca="false">1_Data_EDA!L7064</f>
        <v>5</v>
      </c>
      <c r="G7063" s="8" t="n">
        <f aca="false">1_Data_EDA!M7064</f>
        <v>0.100000001</v>
      </c>
      <c r="H7063" s="6" t="n">
        <f aca="false">IF(1_Data_EDA!B7064="First Class",1,0)</f>
        <v>0</v>
      </c>
      <c r="I7063" s="6" t="n">
        <f aca="false">IF(1_Data_EDA!B7064="Second Class",1,0)</f>
        <v>0</v>
      </c>
      <c r="J7063" s="6" t="n">
        <f aca="false">IF(1_Data_EDA!B7064="Same Day",1,0)</f>
        <v>0</v>
      </c>
      <c r="K7063" s="6" t="n">
        <f aca="false">IF(1_Data_EDA!C7064="Corporate",1,0)</f>
        <v>0</v>
      </c>
      <c r="L7063" s="6" t="n">
        <f aca="false">IF(1_Data_EDA!C7064="Home Office",1,0)</f>
        <v>0</v>
      </c>
      <c r="M7063" s="6" t="n">
        <f aca="false">IF(1_Data_EDA!D7064="Europe",1,0)</f>
        <v>0</v>
      </c>
      <c r="N7063" s="6" t="n">
        <f aca="false">IF(1_Data_EDA!D7064="LATAM",1,0)</f>
        <v>1</v>
      </c>
      <c r="O7063" s="6" t="n">
        <f aca="false">IF(1_Data_EDA!D7064="Pacific Asia",1,0)</f>
        <v>0</v>
      </c>
      <c r="P7063" s="6" t="n">
        <f aca="false">IF(1_Data_EDA!D7064="USCA",1,0)</f>
        <v>0</v>
      </c>
      <c r="Q7063" s="6" t="n">
        <f aca="false">IF(C7063&gt;MEDIAN(C$5:C$8004),1,0)</f>
        <v>0</v>
      </c>
      <c r="R7063" s="6" t="n">
        <f aca="false">IF(D7063&gt;2,1,0)</f>
        <v>0</v>
      </c>
    </row>
    <row r="7064" customFormat="false" ht="15" hidden="false" customHeight="true" outlineLevel="0" collapsed="false">
      <c r="A7064" s="6" t="n">
        <f aca="false">1_Data_EDA!O7065</f>
        <v>0</v>
      </c>
      <c r="B7064" s="6" t="n">
        <f aca="false">1_Data_EDA!H7065</f>
        <v>2</v>
      </c>
      <c r="C7064" s="7" t="n">
        <f aca="false">1_Data_EDA!I7065</f>
        <v>199.9900055</v>
      </c>
      <c r="D7064" s="6" t="n">
        <f aca="false">1_Data_EDA!J7065</f>
        <v>1</v>
      </c>
      <c r="E7064" s="7" t="n">
        <f aca="false">1_Data_EDA!K7065</f>
        <v>199.9900055</v>
      </c>
      <c r="F7064" s="7" t="n">
        <f aca="false">1_Data_EDA!L7065</f>
        <v>11</v>
      </c>
      <c r="G7064" s="8" t="n">
        <f aca="false">1_Data_EDA!M7065</f>
        <v>0.059999999</v>
      </c>
      <c r="H7064" s="6" t="n">
        <f aca="false">IF(1_Data_EDA!B7065="First Class",1,0)</f>
        <v>0</v>
      </c>
      <c r="I7064" s="6" t="n">
        <f aca="false">IF(1_Data_EDA!B7065="Second Class",1,0)</f>
        <v>1</v>
      </c>
      <c r="J7064" s="6" t="n">
        <f aca="false">IF(1_Data_EDA!B7065="Same Day",1,0)</f>
        <v>0</v>
      </c>
      <c r="K7064" s="6" t="n">
        <f aca="false">IF(1_Data_EDA!C7065="Corporate",1,0)</f>
        <v>1</v>
      </c>
      <c r="L7064" s="6" t="n">
        <f aca="false">IF(1_Data_EDA!C7065="Home Office",1,0)</f>
        <v>0</v>
      </c>
      <c r="M7064" s="6" t="n">
        <f aca="false">IF(1_Data_EDA!D7065="Europe",1,0)</f>
        <v>0</v>
      </c>
      <c r="N7064" s="6" t="n">
        <f aca="false">IF(1_Data_EDA!D7065="LATAM",1,0)</f>
        <v>0</v>
      </c>
      <c r="O7064" s="6" t="n">
        <f aca="false">IF(1_Data_EDA!D7065="Pacific Asia",1,0)</f>
        <v>1</v>
      </c>
      <c r="P7064" s="6" t="n">
        <f aca="false">IF(1_Data_EDA!D7065="USCA",1,0)</f>
        <v>0</v>
      </c>
      <c r="Q7064" s="6" t="n">
        <f aca="false">IF(C7064&gt;MEDIAN(C$5:C$8004),1,0)</f>
        <v>1</v>
      </c>
      <c r="R7064" s="6" t="n">
        <f aca="false">IF(D7064&gt;2,1,0)</f>
        <v>0</v>
      </c>
    </row>
    <row r="7065" customFormat="false" ht="15" hidden="false" customHeight="true" outlineLevel="0" collapsed="false">
      <c r="A7065" s="6" t="n">
        <f aca="false">1_Data_EDA!O7066</f>
        <v>1</v>
      </c>
      <c r="B7065" s="6" t="n">
        <f aca="false">1_Data_EDA!H7066</f>
        <v>2</v>
      </c>
      <c r="C7065" s="7" t="n">
        <f aca="false">1_Data_EDA!I7066</f>
        <v>59.99000168</v>
      </c>
      <c r="D7065" s="6" t="n">
        <f aca="false">1_Data_EDA!J7066</f>
        <v>3</v>
      </c>
      <c r="E7065" s="7" t="n">
        <f aca="false">1_Data_EDA!K7066</f>
        <v>179.9700012</v>
      </c>
      <c r="F7065" s="7" t="n">
        <f aca="false">1_Data_EDA!L7066</f>
        <v>5.400000095</v>
      </c>
      <c r="G7065" s="8" t="n">
        <f aca="false">1_Data_EDA!M7066</f>
        <v>0.029999999</v>
      </c>
      <c r="H7065" s="6" t="n">
        <f aca="false">IF(1_Data_EDA!B7066="First Class",1,0)</f>
        <v>0</v>
      </c>
      <c r="I7065" s="6" t="n">
        <f aca="false">IF(1_Data_EDA!B7066="Second Class",1,0)</f>
        <v>1</v>
      </c>
      <c r="J7065" s="6" t="n">
        <f aca="false">IF(1_Data_EDA!B7066="Same Day",1,0)</f>
        <v>0</v>
      </c>
      <c r="K7065" s="6" t="n">
        <f aca="false">IF(1_Data_EDA!C7066="Corporate",1,0)</f>
        <v>1</v>
      </c>
      <c r="L7065" s="6" t="n">
        <f aca="false">IF(1_Data_EDA!C7066="Home Office",1,0)</f>
        <v>0</v>
      </c>
      <c r="M7065" s="6" t="n">
        <f aca="false">IF(1_Data_EDA!D7066="Europe",1,0)</f>
        <v>0</v>
      </c>
      <c r="N7065" s="6" t="n">
        <f aca="false">IF(1_Data_EDA!D7066="LATAM",1,0)</f>
        <v>0</v>
      </c>
      <c r="O7065" s="6" t="n">
        <f aca="false">IF(1_Data_EDA!D7066="Pacific Asia",1,0)</f>
        <v>1</v>
      </c>
      <c r="P7065" s="6" t="n">
        <f aca="false">IF(1_Data_EDA!D7066="USCA",1,0)</f>
        <v>0</v>
      </c>
      <c r="Q7065" s="6" t="n">
        <f aca="false">IF(C7065&gt;MEDIAN(C$5:C$8004),1,0)</f>
        <v>0</v>
      </c>
      <c r="R7065" s="6" t="n">
        <f aca="false">IF(D7065&gt;2,1,0)</f>
        <v>1</v>
      </c>
    </row>
    <row r="7066" customFormat="false" ht="15" hidden="false" customHeight="true" outlineLevel="0" collapsed="false">
      <c r="A7066" s="6" t="n">
        <f aca="false">1_Data_EDA!O7067</f>
        <v>0</v>
      </c>
      <c r="B7066" s="6" t="n">
        <f aca="false">1_Data_EDA!H7067</f>
        <v>4</v>
      </c>
      <c r="C7066" s="7" t="n">
        <f aca="false">1_Data_EDA!I7067</f>
        <v>39.75</v>
      </c>
      <c r="D7066" s="6" t="n">
        <f aca="false">1_Data_EDA!J7067</f>
        <v>1</v>
      </c>
      <c r="E7066" s="7" t="n">
        <f aca="false">1_Data_EDA!K7067</f>
        <v>39.75</v>
      </c>
      <c r="F7066" s="7" t="n">
        <f aca="false">1_Data_EDA!L7067</f>
        <v>4.769999981</v>
      </c>
      <c r="G7066" s="8" t="n">
        <f aca="false">1_Data_EDA!M7067</f>
        <v>0.119999997</v>
      </c>
      <c r="H7066" s="6" t="n">
        <f aca="false">IF(1_Data_EDA!B7067="First Class",1,0)</f>
        <v>0</v>
      </c>
      <c r="I7066" s="6" t="n">
        <f aca="false">IF(1_Data_EDA!B7067="Second Class",1,0)</f>
        <v>0</v>
      </c>
      <c r="J7066" s="6" t="n">
        <f aca="false">IF(1_Data_EDA!B7067="Same Day",1,0)</f>
        <v>0</v>
      </c>
      <c r="K7066" s="6" t="n">
        <f aca="false">IF(1_Data_EDA!C7067="Corporate",1,0)</f>
        <v>0</v>
      </c>
      <c r="L7066" s="6" t="n">
        <f aca="false">IF(1_Data_EDA!C7067="Home Office",1,0)</f>
        <v>0</v>
      </c>
      <c r="M7066" s="6" t="n">
        <f aca="false">IF(1_Data_EDA!D7067="Europe",1,0)</f>
        <v>0</v>
      </c>
      <c r="N7066" s="6" t="n">
        <f aca="false">IF(1_Data_EDA!D7067="LATAM",1,0)</f>
        <v>0</v>
      </c>
      <c r="O7066" s="6" t="n">
        <f aca="false">IF(1_Data_EDA!D7067="Pacific Asia",1,0)</f>
        <v>1</v>
      </c>
      <c r="P7066" s="6" t="n">
        <f aca="false">IF(1_Data_EDA!D7067="USCA",1,0)</f>
        <v>0</v>
      </c>
      <c r="Q7066" s="6" t="n">
        <f aca="false">IF(C7066&gt;MEDIAN(C$5:C$8004),1,0)</f>
        <v>0</v>
      </c>
      <c r="R7066" s="6" t="n">
        <f aca="false">IF(D7066&gt;2,1,0)</f>
        <v>0</v>
      </c>
    </row>
    <row r="7067" customFormat="false" ht="15" hidden="false" customHeight="true" outlineLevel="0" collapsed="false">
      <c r="A7067" s="6" t="n">
        <f aca="false">1_Data_EDA!O7068</f>
        <v>0</v>
      </c>
      <c r="B7067" s="6" t="n">
        <f aca="false">1_Data_EDA!H7068</f>
        <v>4</v>
      </c>
      <c r="C7067" s="7" t="n">
        <f aca="false">1_Data_EDA!I7068</f>
        <v>49.97999954</v>
      </c>
      <c r="D7067" s="6" t="n">
        <f aca="false">1_Data_EDA!J7068</f>
        <v>1</v>
      </c>
      <c r="E7067" s="7" t="n">
        <f aca="false">1_Data_EDA!K7068</f>
        <v>49.97999954</v>
      </c>
      <c r="F7067" s="7" t="n">
        <f aca="false">1_Data_EDA!L7068</f>
        <v>3.5</v>
      </c>
      <c r="G7067" s="8" t="n">
        <f aca="false">1_Data_EDA!M7068</f>
        <v>0.07</v>
      </c>
      <c r="H7067" s="6" t="n">
        <f aca="false">IF(1_Data_EDA!B7068="First Class",1,0)</f>
        <v>0</v>
      </c>
      <c r="I7067" s="6" t="n">
        <f aca="false">IF(1_Data_EDA!B7068="Second Class",1,0)</f>
        <v>0</v>
      </c>
      <c r="J7067" s="6" t="n">
        <f aca="false">IF(1_Data_EDA!B7068="Same Day",1,0)</f>
        <v>0</v>
      </c>
      <c r="K7067" s="6" t="n">
        <f aca="false">IF(1_Data_EDA!C7068="Corporate",1,0)</f>
        <v>0</v>
      </c>
      <c r="L7067" s="6" t="n">
        <f aca="false">IF(1_Data_EDA!C7068="Home Office",1,0)</f>
        <v>0</v>
      </c>
      <c r="M7067" s="6" t="n">
        <f aca="false">IF(1_Data_EDA!D7068="Europe",1,0)</f>
        <v>0</v>
      </c>
      <c r="N7067" s="6" t="n">
        <f aca="false">IF(1_Data_EDA!D7068="LATAM",1,0)</f>
        <v>0</v>
      </c>
      <c r="O7067" s="6" t="n">
        <f aca="false">IF(1_Data_EDA!D7068="Pacific Asia",1,0)</f>
        <v>1</v>
      </c>
      <c r="P7067" s="6" t="n">
        <f aca="false">IF(1_Data_EDA!D7068="USCA",1,0)</f>
        <v>0</v>
      </c>
      <c r="Q7067" s="6" t="n">
        <f aca="false">IF(C7067&gt;MEDIAN(C$5:C$8004),1,0)</f>
        <v>0</v>
      </c>
      <c r="R7067" s="6" t="n">
        <f aca="false">IF(D7067&gt;2,1,0)</f>
        <v>0</v>
      </c>
    </row>
    <row r="7068" customFormat="false" ht="15" hidden="false" customHeight="true" outlineLevel="0" collapsed="false">
      <c r="A7068" s="6" t="n">
        <f aca="false">1_Data_EDA!O7069</f>
        <v>0</v>
      </c>
      <c r="B7068" s="6" t="n">
        <f aca="false">1_Data_EDA!H7069</f>
        <v>4</v>
      </c>
      <c r="C7068" s="7" t="n">
        <f aca="false">1_Data_EDA!I7069</f>
        <v>129.9900055</v>
      </c>
      <c r="D7068" s="6" t="n">
        <f aca="false">1_Data_EDA!J7069</f>
        <v>1</v>
      </c>
      <c r="E7068" s="7" t="n">
        <f aca="false">1_Data_EDA!K7069</f>
        <v>129.9900055</v>
      </c>
      <c r="F7068" s="7" t="n">
        <f aca="false">1_Data_EDA!L7069</f>
        <v>9.100000381</v>
      </c>
      <c r="G7068" s="8" t="n">
        <f aca="false">1_Data_EDA!M7069</f>
        <v>0.07</v>
      </c>
      <c r="H7068" s="6" t="n">
        <f aca="false">IF(1_Data_EDA!B7069="First Class",1,0)</f>
        <v>0</v>
      </c>
      <c r="I7068" s="6" t="n">
        <f aca="false">IF(1_Data_EDA!B7069="Second Class",1,0)</f>
        <v>0</v>
      </c>
      <c r="J7068" s="6" t="n">
        <f aca="false">IF(1_Data_EDA!B7069="Same Day",1,0)</f>
        <v>0</v>
      </c>
      <c r="K7068" s="6" t="n">
        <f aca="false">IF(1_Data_EDA!C7069="Corporate",1,0)</f>
        <v>1</v>
      </c>
      <c r="L7068" s="6" t="n">
        <f aca="false">IF(1_Data_EDA!C7069="Home Office",1,0)</f>
        <v>0</v>
      </c>
      <c r="M7068" s="6" t="n">
        <f aca="false">IF(1_Data_EDA!D7069="Europe",1,0)</f>
        <v>1</v>
      </c>
      <c r="N7068" s="6" t="n">
        <f aca="false">IF(1_Data_EDA!D7069="LATAM",1,0)</f>
        <v>0</v>
      </c>
      <c r="O7068" s="6" t="n">
        <f aca="false">IF(1_Data_EDA!D7069="Pacific Asia",1,0)</f>
        <v>0</v>
      </c>
      <c r="P7068" s="6" t="n">
        <f aca="false">IF(1_Data_EDA!D7069="USCA",1,0)</f>
        <v>0</v>
      </c>
      <c r="Q7068" s="6" t="n">
        <f aca="false">IF(C7068&gt;MEDIAN(C$5:C$8004),1,0)</f>
        <v>1</v>
      </c>
      <c r="R7068" s="6" t="n">
        <f aca="false">IF(D7068&gt;2,1,0)</f>
        <v>0</v>
      </c>
    </row>
    <row r="7069" customFormat="false" ht="15" hidden="false" customHeight="true" outlineLevel="0" collapsed="false">
      <c r="A7069" s="6" t="n">
        <f aca="false">1_Data_EDA!O7070</f>
        <v>1</v>
      </c>
      <c r="B7069" s="6" t="n">
        <f aca="false">1_Data_EDA!H7070</f>
        <v>1</v>
      </c>
      <c r="C7069" s="7" t="n">
        <f aca="false">1_Data_EDA!I7070</f>
        <v>129.9900055</v>
      </c>
      <c r="D7069" s="6" t="n">
        <f aca="false">1_Data_EDA!J7070</f>
        <v>1</v>
      </c>
      <c r="E7069" s="7" t="n">
        <f aca="false">1_Data_EDA!K7070</f>
        <v>129.9900055</v>
      </c>
      <c r="F7069" s="7" t="n">
        <f aca="false">1_Data_EDA!L7070</f>
        <v>19.5</v>
      </c>
      <c r="G7069" s="8" t="n">
        <f aca="false">1_Data_EDA!M7070</f>
        <v>0.150000006</v>
      </c>
      <c r="H7069" s="6" t="n">
        <f aca="false">IF(1_Data_EDA!B7070="First Class",1,0)</f>
        <v>1</v>
      </c>
      <c r="I7069" s="6" t="n">
        <f aca="false">IF(1_Data_EDA!B7070="Second Class",1,0)</f>
        <v>0</v>
      </c>
      <c r="J7069" s="6" t="n">
        <f aca="false">IF(1_Data_EDA!B7070="Same Day",1,0)</f>
        <v>0</v>
      </c>
      <c r="K7069" s="6" t="n">
        <f aca="false">IF(1_Data_EDA!C7070="Corporate",1,0)</f>
        <v>0</v>
      </c>
      <c r="L7069" s="6" t="n">
        <f aca="false">IF(1_Data_EDA!C7070="Home Office",1,0)</f>
        <v>0</v>
      </c>
      <c r="M7069" s="6" t="n">
        <f aca="false">IF(1_Data_EDA!D7070="Europe",1,0)</f>
        <v>1</v>
      </c>
      <c r="N7069" s="6" t="n">
        <f aca="false">IF(1_Data_EDA!D7070="LATAM",1,0)</f>
        <v>0</v>
      </c>
      <c r="O7069" s="6" t="n">
        <f aca="false">IF(1_Data_EDA!D7070="Pacific Asia",1,0)</f>
        <v>0</v>
      </c>
      <c r="P7069" s="6" t="n">
        <f aca="false">IF(1_Data_EDA!D7070="USCA",1,0)</f>
        <v>0</v>
      </c>
      <c r="Q7069" s="6" t="n">
        <f aca="false">IF(C7069&gt;MEDIAN(C$5:C$8004),1,0)</f>
        <v>1</v>
      </c>
      <c r="R7069" s="6" t="n">
        <f aca="false">IF(D7069&gt;2,1,0)</f>
        <v>0</v>
      </c>
    </row>
    <row r="7070" customFormat="false" ht="15" hidden="false" customHeight="true" outlineLevel="0" collapsed="false">
      <c r="A7070" s="6" t="n">
        <f aca="false">1_Data_EDA!O7071</f>
        <v>1</v>
      </c>
      <c r="B7070" s="6" t="n">
        <f aca="false">1_Data_EDA!H7071</f>
        <v>2</v>
      </c>
      <c r="C7070" s="7" t="n">
        <f aca="false">1_Data_EDA!I7071</f>
        <v>15.98999977</v>
      </c>
      <c r="D7070" s="6" t="n">
        <f aca="false">1_Data_EDA!J7071</f>
        <v>4</v>
      </c>
      <c r="E7070" s="7" t="n">
        <f aca="false">1_Data_EDA!K7071</f>
        <v>63.95999908</v>
      </c>
      <c r="F7070" s="7" t="n">
        <f aca="false">1_Data_EDA!L7071</f>
        <v>11.51000023</v>
      </c>
      <c r="G7070" s="8" t="n">
        <f aca="false">1_Data_EDA!M7071</f>
        <v>0.180000007</v>
      </c>
      <c r="H7070" s="6" t="n">
        <f aca="false">IF(1_Data_EDA!B7071="First Class",1,0)</f>
        <v>0</v>
      </c>
      <c r="I7070" s="6" t="n">
        <f aca="false">IF(1_Data_EDA!B7071="Second Class",1,0)</f>
        <v>1</v>
      </c>
      <c r="J7070" s="6" t="n">
        <f aca="false">IF(1_Data_EDA!B7071="Same Day",1,0)</f>
        <v>0</v>
      </c>
      <c r="K7070" s="6" t="n">
        <f aca="false">IF(1_Data_EDA!C7071="Corporate",1,0)</f>
        <v>0</v>
      </c>
      <c r="L7070" s="6" t="n">
        <f aca="false">IF(1_Data_EDA!C7071="Home Office",1,0)</f>
        <v>0</v>
      </c>
      <c r="M7070" s="6" t="n">
        <f aca="false">IF(1_Data_EDA!D7071="Europe",1,0)</f>
        <v>0</v>
      </c>
      <c r="N7070" s="6" t="n">
        <f aca="false">IF(1_Data_EDA!D7071="LATAM",1,0)</f>
        <v>1</v>
      </c>
      <c r="O7070" s="6" t="n">
        <f aca="false">IF(1_Data_EDA!D7071="Pacific Asia",1,0)</f>
        <v>0</v>
      </c>
      <c r="P7070" s="6" t="n">
        <f aca="false">IF(1_Data_EDA!D7071="USCA",1,0)</f>
        <v>0</v>
      </c>
      <c r="Q7070" s="6" t="n">
        <f aca="false">IF(C7070&gt;MEDIAN(C$5:C$8004),1,0)</f>
        <v>0</v>
      </c>
      <c r="R7070" s="6" t="n">
        <f aca="false">IF(D7070&gt;2,1,0)</f>
        <v>1</v>
      </c>
    </row>
    <row r="7071" customFormat="false" ht="15" hidden="false" customHeight="true" outlineLevel="0" collapsed="false">
      <c r="A7071" s="6" t="n">
        <f aca="false">1_Data_EDA!O7072</f>
        <v>0</v>
      </c>
      <c r="B7071" s="6" t="n">
        <f aca="false">1_Data_EDA!H7072</f>
        <v>4</v>
      </c>
      <c r="C7071" s="7" t="n">
        <f aca="false">1_Data_EDA!I7072</f>
        <v>299.980011</v>
      </c>
      <c r="D7071" s="6" t="n">
        <f aca="false">1_Data_EDA!J7072</f>
        <v>1</v>
      </c>
      <c r="E7071" s="7" t="n">
        <f aca="false">1_Data_EDA!K7072</f>
        <v>299.980011</v>
      </c>
      <c r="F7071" s="7" t="n">
        <f aca="false">1_Data_EDA!L7072</f>
        <v>51</v>
      </c>
      <c r="G7071" s="8" t="n">
        <f aca="false">1_Data_EDA!M7072</f>
        <v>0.170000002</v>
      </c>
      <c r="H7071" s="6" t="n">
        <f aca="false">IF(1_Data_EDA!B7072="First Class",1,0)</f>
        <v>0</v>
      </c>
      <c r="I7071" s="6" t="n">
        <f aca="false">IF(1_Data_EDA!B7072="Second Class",1,0)</f>
        <v>0</v>
      </c>
      <c r="J7071" s="6" t="n">
        <f aca="false">IF(1_Data_EDA!B7072="Same Day",1,0)</f>
        <v>0</v>
      </c>
      <c r="K7071" s="6" t="n">
        <f aca="false">IF(1_Data_EDA!C7072="Corporate",1,0)</f>
        <v>0</v>
      </c>
      <c r="L7071" s="6" t="n">
        <f aca="false">IF(1_Data_EDA!C7072="Home Office",1,0)</f>
        <v>1</v>
      </c>
      <c r="M7071" s="6" t="n">
        <f aca="false">IF(1_Data_EDA!D7072="Europe",1,0)</f>
        <v>1</v>
      </c>
      <c r="N7071" s="6" t="n">
        <f aca="false">IF(1_Data_EDA!D7072="LATAM",1,0)</f>
        <v>0</v>
      </c>
      <c r="O7071" s="6" t="n">
        <f aca="false">IF(1_Data_EDA!D7072="Pacific Asia",1,0)</f>
        <v>0</v>
      </c>
      <c r="P7071" s="6" t="n">
        <f aca="false">IF(1_Data_EDA!D7072="USCA",1,0)</f>
        <v>0</v>
      </c>
      <c r="Q7071" s="6" t="n">
        <f aca="false">IF(C7071&gt;MEDIAN(C$5:C$8004),1,0)</f>
        <v>1</v>
      </c>
      <c r="R7071" s="6" t="n">
        <f aca="false">IF(D7071&gt;2,1,0)</f>
        <v>0</v>
      </c>
    </row>
    <row r="7072" customFormat="false" ht="15" hidden="false" customHeight="true" outlineLevel="0" collapsed="false">
      <c r="A7072" s="6" t="n">
        <f aca="false">1_Data_EDA!O7073</f>
        <v>1</v>
      </c>
      <c r="B7072" s="6" t="n">
        <f aca="false">1_Data_EDA!H7073</f>
        <v>4</v>
      </c>
      <c r="C7072" s="7" t="n">
        <f aca="false">1_Data_EDA!I7073</f>
        <v>299.980011</v>
      </c>
      <c r="D7072" s="6" t="n">
        <f aca="false">1_Data_EDA!J7073</f>
        <v>1</v>
      </c>
      <c r="E7072" s="7" t="n">
        <f aca="false">1_Data_EDA!K7073</f>
        <v>299.980011</v>
      </c>
      <c r="F7072" s="7" t="n">
        <f aca="false">1_Data_EDA!L7073</f>
        <v>39</v>
      </c>
      <c r="G7072" s="8" t="n">
        <f aca="false">1_Data_EDA!M7073</f>
        <v>0.129999995</v>
      </c>
      <c r="H7072" s="6" t="n">
        <f aca="false">IF(1_Data_EDA!B7073="First Class",1,0)</f>
        <v>0</v>
      </c>
      <c r="I7072" s="6" t="n">
        <f aca="false">IF(1_Data_EDA!B7073="Second Class",1,0)</f>
        <v>0</v>
      </c>
      <c r="J7072" s="6" t="n">
        <f aca="false">IF(1_Data_EDA!B7073="Same Day",1,0)</f>
        <v>0</v>
      </c>
      <c r="K7072" s="6" t="n">
        <f aca="false">IF(1_Data_EDA!C7073="Corporate",1,0)</f>
        <v>1</v>
      </c>
      <c r="L7072" s="6" t="n">
        <f aca="false">IF(1_Data_EDA!C7073="Home Office",1,0)</f>
        <v>0</v>
      </c>
      <c r="M7072" s="6" t="n">
        <f aca="false">IF(1_Data_EDA!D7073="Europe",1,0)</f>
        <v>0</v>
      </c>
      <c r="N7072" s="6" t="n">
        <f aca="false">IF(1_Data_EDA!D7073="LATAM",1,0)</f>
        <v>1</v>
      </c>
      <c r="O7072" s="6" t="n">
        <f aca="false">IF(1_Data_EDA!D7073="Pacific Asia",1,0)</f>
        <v>0</v>
      </c>
      <c r="P7072" s="6" t="n">
        <f aca="false">IF(1_Data_EDA!D7073="USCA",1,0)</f>
        <v>0</v>
      </c>
      <c r="Q7072" s="6" t="n">
        <f aca="false">IF(C7072&gt;MEDIAN(C$5:C$8004),1,0)</f>
        <v>1</v>
      </c>
      <c r="R7072" s="6" t="n">
        <f aca="false">IF(D7072&gt;2,1,0)</f>
        <v>0</v>
      </c>
    </row>
    <row r="7073" customFormat="false" ht="15" hidden="false" customHeight="true" outlineLevel="0" collapsed="false">
      <c r="A7073" s="6" t="n">
        <f aca="false">1_Data_EDA!O7074</f>
        <v>1</v>
      </c>
      <c r="B7073" s="6" t="n">
        <f aca="false">1_Data_EDA!H7074</f>
        <v>4</v>
      </c>
      <c r="C7073" s="7" t="n">
        <f aca="false">1_Data_EDA!I7074</f>
        <v>49.97999954</v>
      </c>
      <c r="D7073" s="6" t="n">
        <f aca="false">1_Data_EDA!J7074</f>
        <v>3</v>
      </c>
      <c r="E7073" s="7" t="n">
        <f aca="false">1_Data_EDA!K7074</f>
        <v>149.9400024</v>
      </c>
      <c r="F7073" s="7" t="n">
        <f aca="false">1_Data_EDA!L7074</f>
        <v>1.5</v>
      </c>
      <c r="G7073" s="8" t="n">
        <f aca="false">1_Data_EDA!M7074</f>
        <v>0.01</v>
      </c>
      <c r="H7073" s="6" t="n">
        <f aca="false">IF(1_Data_EDA!B7074="First Class",1,0)</f>
        <v>0</v>
      </c>
      <c r="I7073" s="6" t="n">
        <f aca="false">IF(1_Data_EDA!B7074="Second Class",1,0)</f>
        <v>0</v>
      </c>
      <c r="J7073" s="6" t="n">
        <f aca="false">IF(1_Data_EDA!B7074="Same Day",1,0)</f>
        <v>0</v>
      </c>
      <c r="K7073" s="6" t="n">
        <f aca="false">IF(1_Data_EDA!C7074="Corporate",1,0)</f>
        <v>0</v>
      </c>
      <c r="L7073" s="6" t="n">
        <f aca="false">IF(1_Data_EDA!C7074="Home Office",1,0)</f>
        <v>1</v>
      </c>
      <c r="M7073" s="6" t="n">
        <f aca="false">IF(1_Data_EDA!D7074="Europe",1,0)</f>
        <v>0</v>
      </c>
      <c r="N7073" s="6" t="n">
        <f aca="false">IF(1_Data_EDA!D7074="LATAM",1,0)</f>
        <v>0</v>
      </c>
      <c r="O7073" s="6" t="n">
        <f aca="false">IF(1_Data_EDA!D7074="Pacific Asia",1,0)</f>
        <v>1</v>
      </c>
      <c r="P7073" s="6" t="n">
        <f aca="false">IF(1_Data_EDA!D7074="USCA",1,0)</f>
        <v>0</v>
      </c>
      <c r="Q7073" s="6" t="n">
        <f aca="false">IF(C7073&gt;MEDIAN(C$5:C$8004),1,0)</f>
        <v>0</v>
      </c>
      <c r="R7073" s="6" t="n">
        <f aca="false">IF(D7073&gt;2,1,0)</f>
        <v>1</v>
      </c>
    </row>
    <row r="7074" customFormat="false" ht="15" hidden="false" customHeight="true" outlineLevel="0" collapsed="false">
      <c r="A7074" s="6" t="n">
        <f aca="false">1_Data_EDA!O7075</f>
        <v>0</v>
      </c>
      <c r="B7074" s="6" t="n">
        <f aca="false">1_Data_EDA!H7075</f>
        <v>4</v>
      </c>
      <c r="C7074" s="7" t="n">
        <f aca="false">1_Data_EDA!I7075</f>
        <v>59.99000168</v>
      </c>
      <c r="D7074" s="6" t="n">
        <f aca="false">1_Data_EDA!J7075</f>
        <v>2</v>
      </c>
      <c r="E7074" s="7" t="n">
        <f aca="false">1_Data_EDA!K7075</f>
        <v>119.9800034</v>
      </c>
      <c r="F7074" s="7" t="n">
        <f aca="false">1_Data_EDA!L7075</f>
        <v>1.200000048</v>
      </c>
      <c r="G7074" s="8" t="n">
        <f aca="false">1_Data_EDA!M7075</f>
        <v>0.01</v>
      </c>
      <c r="H7074" s="6" t="n">
        <f aca="false">IF(1_Data_EDA!B7075="First Class",1,0)</f>
        <v>0</v>
      </c>
      <c r="I7074" s="6" t="n">
        <f aca="false">IF(1_Data_EDA!B7075="Second Class",1,0)</f>
        <v>0</v>
      </c>
      <c r="J7074" s="6" t="n">
        <f aca="false">IF(1_Data_EDA!B7075="Same Day",1,0)</f>
        <v>0</v>
      </c>
      <c r="K7074" s="6" t="n">
        <f aca="false">IF(1_Data_EDA!C7075="Corporate",1,0)</f>
        <v>0</v>
      </c>
      <c r="L7074" s="6" t="n">
        <f aca="false">IF(1_Data_EDA!C7075="Home Office",1,0)</f>
        <v>0</v>
      </c>
      <c r="M7074" s="6" t="n">
        <f aca="false">IF(1_Data_EDA!D7075="Europe",1,0)</f>
        <v>0</v>
      </c>
      <c r="N7074" s="6" t="n">
        <f aca="false">IF(1_Data_EDA!D7075="LATAM",1,0)</f>
        <v>0</v>
      </c>
      <c r="O7074" s="6" t="n">
        <f aca="false">IF(1_Data_EDA!D7075="Pacific Asia",1,0)</f>
        <v>0</v>
      </c>
      <c r="P7074" s="6" t="n">
        <f aca="false">IF(1_Data_EDA!D7075="USCA",1,0)</f>
        <v>1</v>
      </c>
      <c r="Q7074" s="6" t="n">
        <f aca="false">IF(C7074&gt;MEDIAN(C$5:C$8004),1,0)</f>
        <v>0</v>
      </c>
      <c r="R7074" s="6" t="n">
        <f aca="false">IF(D7074&gt;2,1,0)</f>
        <v>0</v>
      </c>
    </row>
    <row r="7075" customFormat="false" ht="15" hidden="false" customHeight="true" outlineLevel="0" collapsed="false">
      <c r="A7075" s="6" t="n">
        <f aca="false">1_Data_EDA!O7076</f>
        <v>0</v>
      </c>
      <c r="B7075" s="6" t="n">
        <f aca="false">1_Data_EDA!H7076</f>
        <v>4</v>
      </c>
      <c r="C7075" s="7" t="n">
        <f aca="false">1_Data_EDA!I7076</f>
        <v>50</v>
      </c>
      <c r="D7075" s="6" t="n">
        <f aca="false">1_Data_EDA!J7076</f>
        <v>1</v>
      </c>
      <c r="E7075" s="7" t="n">
        <f aca="false">1_Data_EDA!K7076</f>
        <v>50</v>
      </c>
      <c r="F7075" s="7" t="n">
        <f aca="false">1_Data_EDA!L7076</f>
        <v>9</v>
      </c>
      <c r="G7075" s="8" t="n">
        <f aca="false">1_Data_EDA!M7076</f>
        <v>0.180000007</v>
      </c>
      <c r="H7075" s="6" t="n">
        <f aca="false">IF(1_Data_EDA!B7076="First Class",1,0)</f>
        <v>0</v>
      </c>
      <c r="I7075" s="6" t="n">
        <f aca="false">IF(1_Data_EDA!B7076="Second Class",1,0)</f>
        <v>0</v>
      </c>
      <c r="J7075" s="6" t="n">
        <f aca="false">IF(1_Data_EDA!B7076="Same Day",1,0)</f>
        <v>0</v>
      </c>
      <c r="K7075" s="6" t="n">
        <f aca="false">IF(1_Data_EDA!C7076="Corporate",1,0)</f>
        <v>0</v>
      </c>
      <c r="L7075" s="6" t="n">
        <f aca="false">IF(1_Data_EDA!C7076="Home Office",1,0)</f>
        <v>0</v>
      </c>
      <c r="M7075" s="6" t="n">
        <f aca="false">IF(1_Data_EDA!D7076="Europe",1,0)</f>
        <v>0</v>
      </c>
      <c r="N7075" s="6" t="n">
        <f aca="false">IF(1_Data_EDA!D7076="LATAM",1,0)</f>
        <v>0</v>
      </c>
      <c r="O7075" s="6" t="n">
        <f aca="false">IF(1_Data_EDA!D7076="Pacific Asia",1,0)</f>
        <v>0</v>
      </c>
      <c r="P7075" s="6" t="n">
        <f aca="false">IF(1_Data_EDA!D7076="USCA",1,0)</f>
        <v>1</v>
      </c>
      <c r="Q7075" s="6" t="n">
        <f aca="false">IF(C7075&gt;MEDIAN(C$5:C$8004),1,0)</f>
        <v>0</v>
      </c>
      <c r="R7075" s="6" t="n">
        <f aca="false">IF(D7075&gt;2,1,0)</f>
        <v>0</v>
      </c>
    </row>
    <row r="7076" customFormat="false" ht="15" hidden="false" customHeight="true" outlineLevel="0" collapsed="false">
      <c r="A7076" s="6" t="n">
        <f aca="false">1_Data_EDA!O7077</f>
        <v>1</v>
      </c>
      <c r="B7076" s="6" t="n">
        <f aca="false">1_Data_EDA!H7077</f>
        <v>2</v>
      </c>
      <c r="C7076" s="7" t="n">
        <f aca="false">1_Data_EDA!I7077</f>
        <v>129.9900055</v>
      </c>
      <c r="D7076" s="6" t="n">
        <f aca="false">1_Data_EDA!J7077</f>
        <v>1</v>
      </c>
      <c r="E7076" s="7" t="n">
        <f aca="false">1_Data_EDA!K7077</f>
        <v>129.9900055</v>
      </c>
      <c r="F7076" s="7" t="n">
        <f aca="false">1_Data_EDA!L7077</f>
        <v>20.79999924</v>
      </c>
      <c r="G7076" s="8" t="n">
        <f aca="false">1_Data_EDA!M7077</f>
        <v>0.159999996</v>
      </c>
      <c r="H7076" s="6" t="n">
        <f aca="false">IF(1_Data_EDA!B7077="First Class",1,0)</f>
        <v>0</v>
      </c>
      <c r="I7076" s="6" t="n">
        <f aca="false">IF(1_Data_EDA!B7077="Second Class",1,0)</f>
        <v>1</v>
      </c>
      <c r="J7076" s="6" t="n">
        <f aca="false">IF(1_Data_EDA!B7077="Same Day",1,0)</f>
        <v>0</v>
      </c>
      <c r="K7076" s="6" t="n">
        <f aca="false">IF(1_Data_EDA!C7077="Corporate",1,0)</f>
        <v>1</v>
      </c>
      <c r="L7076" s="6" t="n">
        <f aca="false">IF(1_Data_EDA!C7077="Home Office",1,0)</f>
        <v>0</v>
      </c>
      <c r="M7076" s="6" t="n">
        <f aca="false">IF(1_Data_EDA!D7077="Europe",1,0)</f>
        <v>0</v>
      </c>
      <c r="N7076" s="6" t="n">
        <f aca="false">IF(1_Data_EDA!D7077="LATAM",1,0)</f>
        <v>0</v>
      </c>
      <c r="O7076" s="6" t="n">
        <f aca="false">IF(1_Data_EDA!D7077="Pacific Asia",1,0)</f>
        <v>1</v>
      </c>
      <c r="P7076" s="6" t="n">
        <f aca="false">IF(1_Data_EDA!D7077="USCA",1,0)</f>
        <v>0</v>
      </c>
      <c r="Q7076" s="6" t="n">
        <f aca="false">IF(C7076&gt;MEDIAN(C$5:C$8004),1,0)</f>
        <v>1</v>
      </c>
      <c r="R7076" s="6" t="n">
        <f aca="false">IF(D7076&gt;2,1,0)</f>
        <v>0</v>
      </c>
    </row>
    <row r="7077" customFormat="false" ht="15" hidden="false" customHeight="true" outlineLevel="0" collapsed="false">
      <c r="A7077" s="6" t="n">
        <f aca="false">1_Data_EDA!O7078</f>
        <v>0</v>
      </c>
      <c r="B7077" s="6" t="n">
        <f aca="false">1_Data_EDA!H7078</f>
        <v>4</v>
      </c>
      <c r="C7077" s="7" t="n">
        <f aca="false">1_Data_EDA!I7078</f>
        <v>199.9900055</v>
      </c>
      <c r="D7077" s="6" t="n">
        <f aca="false">1_Data_EDA!J7078</f>
        <v>1</v>
      </c>
      <c r="E7077" s="7" t="n">
        <f aca="false">1_Data_EDA!K7078</f>
        <v>199.9900055</v>
      </c>
      <c r="F7077" s="7" t="n">
        <f aca="false">1_Data_EDA!L7078</f>
        <v>4</v>
      </c>
      <c r="G7077" s="8" t="n">
        <f aca="false">1_Data_EDA!M7078</f>
        <v>0.02</v>
      </c>
      <c r="H7077" s="6" t="n">
        <f aca="false">IF(1_Data_EDA!B7078="First Class",1,0)</f>
        <v>0</v>
      </c>
      <c r="I7077" s="6" t="n">
        <f aca="false">IF(1_Data_EDA!B7078="Second Class",1,0)</f>
        <v>0</v>
      </c>
      <c r="J7077" s="6" t="n">
        <f aca="false">IF(1_Data_EDA!B7078="Same Day",1,0)</f>
        <v>0</v>
      </c>
      <c r="K7077" s="6" t="n">
        <f aca="false">IF(1_Data_EDA!C7078="Corporate",1,0)</f>
        <v>0</v>
      </c>
      <c r="L7077" s="6" t="n">
        <f aca="false">IF(1_Data_EDA!C7078="Home Office",1,0)</f>
        <v>0</v>
      </c>
      <c r="M7077" s="6" t="n">
        <f aca="false">IF(1_Data_EDA!D7078="Europe",1,0)</f>
        <v>0</v>
      </c>
      <c r="N7077" s="6" t="n">
        <f aca="false">IF(1_Data_EDA!D7078="LATAM",1,0)</f>
        <v>0</v>
      </c>
      <c r="O7077" s="6" t="n">
        <f aca="false">IF(1_Data_EDA!D7078="Pacific Asia",1,0)</f>
        <v>0</v>
      </c>
      <c r="P7077" s="6" t="n">
        <f aca="false">IF(1_Data_EDA!D7078="USCA",1,0)</f>
        <v>1</v>
      </c>
      <c r="Q7077" s="6" t="n">
        <f aca="false">IF(C7077&gt;MEDIAN(C$5:C$8004),1,0)</f>
        <v>1</v>
      </c>
      <c r="R7077" s="6" t="n">
        <f aca="false">IF(D7077&gt;2,1,0)</f>
        <v>0</v>
      </c>
    </row>
    <row r="7078" customFormat="false" ht="15" hidden="false" customHeight="true" outlineLevel="0" collapsed="false">
      <c r="A7078" s="6" t="n">
        <f aca="false">1_Data_EDA!O7079</f>
        <v>0</v>
      </c>
      <c r="B7078" s="6" t="n">
        <f aca="false">1_Data_EDA!H7079</f>
        <v>4</v>
      </c>
      <c r="C7078" s="7" t="n">
        <f aca="false">1_Data_EDA!I7079</f>
        <v>129.9900055</v>
      </c>
      <c r="D7078" s="6" t="n">
        <f aca="false">1_Data_EDA!J7079</f>
        <v>1</v>
      </c>
      <c r="E7078" s="7" t="n">
        <f aca="false">1_Data_EDA!K7079</f>
        <v>129.9900055</v>
      </c>
      <c r="F7078" s="7" t="n">
        <f aca="false">1_Data_EDA!L7079</f>
        <v>5.199999809</v>
      </c>
      <c r="G7078" s="8" t="n">
        <f aca="false">1_Data_EDA!M7079</f>
        <v>0.039999999</v>
      </c>
      <c r="H7078" s="6" t="n">
        <f aca="false">IF(1_Data_EDA!B7079="First Class",1,0)</f>
        <v>0</v>
      </c>
      <c r="I7078" s="6" t="n">
        <f aca="false">IF(1_Data_EDA!B7079="Second Class",1,0)</f>
        <v>0</v>
      </c>
      <c r="J7078" s="6" t="n">
        <f aca="false">IF(1_Data_EDA!B7079="Same Day",1,0)</f>
        <v>0</v>
      </c>
      <c r="K7078" s="6" t="n">
        <f aca="false">IF(1_Data_EDA!C7079="Corporate",1,0)</f>
        <v>1</v>
      </c>
      <c r="L7078" s="6" t="n">
        <f aca="false">IF(1_Data_EDA!C7079="Home Office",1,0)</f>
        <v>0</v>
      </c>
      <c r="M7078" s="6" t="n">
        <f aca="false">IF(1_Data_EDA!D7079="Europe",1,0)</f>
        <v>1</v>
      </c>
      <c r="N7078" s="6" t="n">
        <f aca="false">IF(1_Data_EDA!D7079="LATAM",1,0)</f>
        <v>0</v>
      </c>
      <c r="O7078" s="6" t="n">
        <f aca="false">IF(1_Data_EDA!D7079="Pacific Asia",1,0)</f>
        <v>0</v>
      </c>
      <c r="P7078" s="6" t="n">
        <f aca="false">IF(1_Data_EDA!D7079="USCA",1,0)</f>
        <v>0</v>
      </c>
      <c r="Q7078" s="6" t="n">
        <f aca="false">IF(C7078&gt;MEDIAN(C$5:C$8004),1,0)</f>
        <v>1</v>
      </c>
      <c r="R7078" s="6" t="n">
        <f aca="false">IF(D7078&gt;2,1,0)</f>
        <v>0</v>
      </c>
    </row>
    <row r="7079" customFormat="false" ht="15" hidden="false" customHeight="true" outlineLevel="0" collapsed="false">
      <c r="A7079" s="6" t="n">
        <f aca="false">1_Data_EDA!O7080</f>
        <v>1</v>
      </c>
      <c r="B7079" s="6" t="n">
        <f aca="false">1_Data_EDA!H7080</f>
        <v>4</v>
      </c>
      <c r="C7079" s="7" t="n">
        <f aca="false">1_Data_EDA!I7080</f>
        <v>50</v>
      </c>
      <c r="D7079" s="6" t="n">
        <f aca="false">1_Data_EDA!J7080</f>
        <v>2</v>
      </c>
      <c r="E7079" s="7" t="n">
        <f aca="false">1_Data_EDA!K7080</f>
        <v>100</v>
      </c>
      <c r="F7079" s="7" t="n">
        <f aca="false">1_Data_EDA!L7080</f>
        <v>7</v>
      </c>
      <c r="G7079" s="8" t="n">
        <f aca="false">1_Data_EDA!M7080</f>
        <v>0.07</v>
      </c>
      <c r="H7079" s="6" t="n">
        <f aca="false">IF(1_Data_EDA!B7080="First Class",1,0)</f>
        <v>0</v>
      </c>
      <c r="I7079" s="6" t="n">
        <f aca="false">IF(1_Data_EDA!B7080="Second Class",1,0)</f>
        <v>0</v>
      </c>
      <c r="J7079" s="6" t="n">
        <f aca="false">IF(1_Data_EDA!B7080="Same Day",1,0)</f>
        <v>0</v>
      </c>
      <c r="K7079" s="6" t="n">
        <f aca="false">IF(1_Data_EDA!C7080="Corporate",1,0)</f>
        <v>1</v>
      </c>
      <c r="L7079" s="6" t="n">
        <f aca="false">IF(1_Data_EDA!C7080="Home Office",1,0)</f>
        <v>0</v>
      </c>
      <c r="M7079" s="6" t="n">
        <f aca="false">IF(1_Data_EDA!D7080="Europe",1,0)</f>
        <v>0</v>
      </c>
      <c r="N7079" s="6" t="n">
        <f aca="false">IF(1_Data_EDA!D7080="LATAM",1,0)</f>
        <v>1</v>
      </c>
      <c r="O7079" s="6" t="n">
        <f aca="false">IF(1_Data_EDA!D7080="Pacific Asia",1,0)</f>
        <v>0</v>
      </c>
      <c r="P7079" s="6" t="n">
        <f aca="false">IF(1_Data_EDA!D7080="USCA",1,0)</f>
        <v>0</v>
      </c>
      <c r="Q7079" s="6" t="n">
        <f aca="false">IF(C7079&gt;MEDIAN(C$5:C$8004),1,0)</f>
        <v>0</v>
      </c>
      <c r="R7079" s="6" t="n">
        <f aca="false">IF(D7079&gt;2,1,0)</f>
        <v>0</v>
      </c>
    </row>
    <row r="7080" customFormat="false" ht="15" hidden="false" customHeight="true" outlineLevel="0" collapsed="false">
      <c r="A7080" s="6" t="n">
        <f aca="false">1_Data_EDA!O7081</f>
        <v>0</v>
      </c>
      <c r="B7080" s="6" t="n">
        <f aca="false">1_Data_EDA!H7081</f>
        <v>4</v>
      </c>
      <c r="C7080" s="7" t="n">
        <f aca="false">1_Data_EDA!I7081</f>
        <v>59.99000168</v>
      </c>
      <c r="D7080" s="6" t="n">
        <f aca="false">1_Data_EDA!J7081</f>
        <v>2</v>
      </c>
      <c r="E7080" s="7" t="n">
        <f aca="false">1_Data_EDA!K7081</f>
        <v>119.9800034</v>
      </c>
      <c r="F7080" s="7" t="n">
        <f aca="false">1_Data_EDA!L7081</f>
        <v>6</v>
      </c>
      <c r="G7080" s="8" t="n">
        <f aca="false">1_Data_EDA!M7081</f>
        <v>0.050000001</v>
      </c>
      <c r="H7080" s="6" t="n">
        <f aca="false">IF(1_Data_EDA!B7081="First Class",1,0)</f>
        <v>0</v>
      </c>
      <c r="I7080" s="6" t="n">
        <f aca="false">IF(1_Data_EDA!B7081="Second Class",1,0)</f>
        <v>0</v>
      </c>
      <c r="J7080" s="6" t="n">
        <f aca="false">IF(1_Data_EDA!B7081="Same Day",1,0)</f>
        <v>0</v>
      </c>
      <c r="K7080" s="6" t="n">
        <f aca="false">IF(1_Data_EDA!C7081="Corporate",1,0)</f>
        <v>0</v>
      </c>
      <c r="L7080" s="6" t="n">
        <f aca="false">IF(1_Data_EDA!C7081="Home Office",1,0)</f>
        <v>0</v>
      </c>
      <c r="M7080" s="6" t="n">
        <f aca="false">IF(1_Data_EDA!D7081="Europe",1,0)</f>
        <v>0</v>
      </c>
      <c r="N7080" s="6" t="n">
        <f aca="false">IF(1_Data_EDA!D7081="LATAM",1,0)</f>
        <v>1</v>
      </c>
      <c r="O7080" s="6" t="n">
        <f aca="false">IF(1_Data_EDA!D7081="Pacific Asia",1,0)</f>
        <v>0</v>
      </c>
      <c r="P7080" s="6" t="n">
        <f aca="false">IF(1_Data_EDA!D7081="USCA",1,0)</f>
        <v>0</v>
      </c>
      <c r="Q7080" s="6" t="n">
        <f aca="false">IF(C7080&gt;MEDIAN(C$5:C$8004),1,0)</f>
        <v>0</v>
      </c>
      <c r="R7080" s="6" t="n">
        <f aca="false">IF(D7080&gt;2,1,0)</f>
        <v>0</v>
      </c>
    </row>
    <row r="7081" customFormat="false" ht="15" hidden="false" customHeight="true" outlineLevel="0" collapsed="false">
      <c r="A7081" s="6" t="n">
        <f aca="false">1_Data_EDA!O7082</f>
        <v>1</v>
      </c>
      <c r="B7081" s="6" t="n">
        <f aca="false">1_Data_EDA!H7082</f>
        <v>4</v>
      </c>
      <c r="C7081" s="7" t="n">
        <f aca="false">1_Data_EDA!I7082</f>
        <v>129.9900055</v>
      </c>
      <c r="D7081" s="6" t="n">
        <f aca="false">1_Data_EDA!J7082</f>
        <v>1</v>
      </c>
      <c r="E7081" s="7" t="n">
        <f aca="false">1_Data_EDA!K7082</f>
        <v>129.9900055</v>
      </c>
      <c r="F7081" s="7" t="n">
        <f aca="false">1_Data_EDA!L7082</f>
        <v>26</v>
      </c>
      <c r="G7081" s="8" t="n">
        <f aca="false">1_Data_EDA!M7082</f>
        <v>0.200000003</v>
      </c>
      <c r="H7081" s="6" t="n">
        <f aca="false">IF(1_Data_EDA!B7082="First Class",1,0)</f>
        <v>0</v>
      </c>
      <c r="I7081" s="6" t="n">
        <f aca="false">IF(1_Data_EDA!B7082="Second Class",1,0)</f>
        <v>0</v>
      </c>
      <c r="J7081" s="6" t="n">
        <f aca="false">IF(1_Data_EDA!B7082="Same Day",1,0)</f>
        <v>0</v>
      </c>
      <c r="K7081" s="6" t="n">
        <f aca="false">IF(1_Data_EDA!C7082="Corporate",1,0)</f>
        <v>0</v>
      </c>
      <c r="L7081" s="6" t="n">
        <f aca="false">IF(1_Data_EDA!C7082="Home Office",1,0)</f>
        <v>0</v>
      </c>
      <c r="M7081" s="6" t="n">
        <f aca="false">IF(1_Data_EDA!D7082="Europe",1,0)</f>
        <v>1</v>
      </c>
      <c r="N7081" s="6" t="n">
        <f aca="false">IF(1_Data_EDA!D7082="LATAM",1,0)</f>
        <v>0</v>
      </c>
      <c r="O7081" s="6" t="n">
        <f aca="false">IF(1_Data_EDA!D7082="Pacific Asia",1,0)</f>
        <v>0</v>
      </c>
      <c r="P7081" s="6" t="n">
        <f aca="false">IF(1_Data_EDA!D7082="USCA",1,0)</f>
        <v>0</v>
      </c>
      <c r="Q7081" s="6" t="n">
        <f aca="false">IF(C7081&gt;MEDIAN(C$5:C$8004),1,0)</f>
        <v>1</v>
      </c>
      <c r="R7081" s="6" t="n">
        <f aca="false">IF(D7081&gt;2,1,0)</f>
        <v>0</v>
      </c>
    </row>
    <row r="7082" customFormat="false" ht="15" hidden="false" customHeight="true" outlineLevel="0" collapsed="false">
      <c r="A7082" s="6" t="n">
        <f aca="false">1_Data_EDA!O7083</f>
        <v>1</v>
      </c>
      <c r="B7082" s="6" t="n">
        <f aca="false">1_Data_EDA!H7083</f>
        <v>2</v>
      </c>
      <c r="C7082" s="7" t="n">
        <f aca="false">1_Data_EDA!I7083</f>
        <v>49.97999954</v>
      </c>
      <c r="D7082" s="6" t="n">
        <f aca="false">1_Data_EDA!J7083</f>
        <v>4</v>
      </c>
      <c r="E7082" s="7" t="n">
        <f aca="false">1_Data_EDA!K7083</f>
        <v>199.9199982</v>
      </c>
      <c r="F7082" s="7" t="n">
        <f aca="false">1_Data_EDA!L7083</f>
        <v>33.99000168</v>
      </c>
      <c r="G7082" s="8" t="n">
        <f aca="false">1_Data_EDA!M7083</f>
        <v>0.170000002</v>
      </c>
      <c r="H7082" s="6" t="n">
        <f aca="false">IF(1_Data_EDA!B7083="First Class",1,0)</f>
        <v>0</v>
      </c>
      <c r="I7082" s="6" t="n">
        <f aca="false">IF(1_Data_EDA!B7083="Second Class",1,0)</f>
        <v>1</v>
      </c>
      <c r="J7082" s="6" t="n">
        <f aca="false">IF(1_Data_EDA!B7083="Same Day",1,0)</f>
        <v>0</v>
      </c>
      <c r="K7082" s="6" t="n">
        <f aca="false">IF(1_Data_EDA!C7083="Corporate",1,0)</f>
        <v>1</v>
      </c>
      <c r="L7082" s="6" t="n">
        <f aca="false">IF(1_Data_EDA!C7083="Home Office",1,0)</f>
        <v>0</v>
      </c>
      <c r="M7082" s="6" t="n">
        <f aca="false">IF(1_Data_EDA!D7083="Europe",1,0)</f>
        <v>0</v>
      </c>
      <c r="N7082" s="6" t="n">
        <f aca="false">IF(1_Data_EDA!D7083="LATAM",1,0)</f>
        <v>1</v>
      </c>
      <c r="O7082" s="6" t="n">
        <f aca="false">IF(1_Data_EDA!D7083="Pacific Asia",1,0)</f>
        <v>0</v>
      </c>
      <c r="P7082" s="6" t="n">
        <f aca="false">IF(1_Data_EDA!D7083="USCA",1,0)</f>
        <v>0</v>
      </c>
      <c r="Q7082" s="6" t="n">
        <f aca="false">IF(C7082&gt;MEDIAN(C$5:C$8004),1,0)</f>
        <v>0</v>
      </c>
      <c r="R7082" s="6" t="n">
        <f aca="false">IF(D7082&gt;2,1,0)</f>
        <v>1</v>
      </c>
    </row>
    <row r="7083" customFormat="false" ht="15" hidden="false" customHeight="true" outlineLevel="0" collapsed="false">
      <c r="A7083" s="6" t="n">
        <f aca="false">1_Data_EDA!O7084</f>
        <v>1</v>
      </c>
      <c r="B7083" s="6" t="n">
        <f aca="false">1_Data_EDA!H7084</f>
        <v>1</v>
      </c>
      <c r="C7083" s="7" t="n">
        <f aca="false">1_Data_EDA!I7084</f>
        <v>209.9900055</v>
      </c>
      <c r="D7083" s="6" t="n">
        <f aca="false">1_Data_EDA!J7084</f>
        <v>1</v>
      </c>
      <c r="E7083" s="7" t="n">
        <f aca="false">1_Data_EDA!K7084</f>
        <v>209.9900055</v>
      </c>
      <c r="F7083" s="7" t="n">
        <f aca="false">1_Data_EDA!L7084</f>
        <v>42</v>
      </c>
      <c r="G7083" s="8" t="n">
        <f aca="false">1_Data_EDA!M7084</f>
        <v>0.200000003</v>
      </c>
      <c r="H7083" s="6" t="n">
        <f aca="false">IF(1_Data_EDA!B7084="First Class",1,0)</f>
        <v>1</v>
      </c>
      <c r="I7083" s="6" t="n">
        <f aca="false">IF(1_Data_EDA!B7084="Second Class",1,0)</f>
        <v>0</v>
      </c>
      <c r="J7083" s="6" t="n">
        <f aca="false">IF(1_Data_EDA!B7084="Same Day",1,0)</f>
        <v>0</v>
      </c>
      <c r="K7083" s="6" t="n">
        <f aca="false">IF(1_Data_EDA!C7084="Corporate",1,0)</f>
        <v>0</v>
      </c>
      <c r="L7083" s="6" t="n">
        <f aca="false">IF(1_Data_EDA!C7084="Home Office",1,0)</f>
        <v>1</v>
      </c>
      <c r="M7083" s="6" t="n">
        <f aca="false">IF(1_Data_EDA!D7084="Europe",1,0)</f>
        <v>1</v>
      </c>
      <c r="N7083" s="6" t="n">
        <f aca="false">IF(1_Data_EDA!D7084="LATAM",1,0)</f>
        <v>0</v>
      </c>
      <c r="O7083" s="6" t="n">
        <f aca="false">IF(1_Data_EDA!D7084="Pacific Asia",1,0)</f>
        <v>0</v>
      </c>
      <c r="P7083" s="6" t="n">
        <f aca="false">IF(1_Data_EDA!D7084="USCA",1,0)</f>
        <v>0</v>
      </c>
      <c r="Q7083" s="6" t="n">
        <f aca="false">IF(C7083&gt;MEDIAN(C$5:C$8004),1,0)</f>
        <v>1</v>
      </c>
      <c r="R7083" s="6" t="n">
        <f aca="false">IF(D7083&gt;2,1,0)</f>
        <v>0</v>
      </c>
    </row>
    <row r="7084" customFormat="false" ht="15" hidden="false" customHeight="true" outlineLevel="0" collapsed="false">
      <c r="A7084" s="6" t="n">
        <f aca="false">1_Data_EDA!O7085</f>
        <v>1</v>
      </c>
      <c r="B7084" s="6" t="n">
        <f aca="false">1_Data_EDA!H7085</f>
        <v>1</v>
      </c>
      <c r="C7084" s="7" t="n">
        <f aca="false">1_Data_EDA!I7085</f>
        <v>49.97999954</v>
      </c>
      <c r="D7084" s="6" t="n">
        <f aca="false">1_Data_EDA!J7085</f>
        <v>2</v>
      </c>
      <c r="E7084" s="7" t="n">
        <f aca="false">1_Data_EDA!K7085</f>
        <v>99.95999908</v>
      </c>
      <c r="F7084" s="7" t="n">
        <f aca="false">1_Data_EDA!L7085</f>
        <v>1</v>
      </c>
      <c r="G7084" s="8" t="n">
        <f aca="false">1_Data_EDA!M7085</f>
        <v>0.01</v>
      </c>
      <c r="H7084" s="6" t="n">
        <f aca="false">IF(1_Data_EDA!B7085="First Class",1,0)</f>
        <v>1</v>
      </c>
      <c r="I7084" s="6" t="n">
        <f aca="false">IF(1_Data_EDA!B7085="Second Class",1,0)</f>
        <v>0</v>
      </c>
      <c r="J7084" s="6" t="n">
        <f aca="false">IF(1_Data_EDA!B7085="Same Day",1,0)</f>
        <v>0</v>
      </c>
      <c r="K7084" s="6" t="n">
        <f aca="false">IF(1_Data_EDA!C7085="Corporate",1,0)</f>
        <v>0</v>
      </c>
      <c r="L7084" s="6" t="n">
        <f aca="false">IF(1_Data_EDA!C7085="Home Office",1,0)</f>
        <v>0</v>
      </c>
      <c r="M7084" s="6" t="n">
        <f aca="false">IF(1_Data_EDA!D7085="Europe",1,0)</f>
        <v>0</v>
      </c>
      <c r="N7084" s="6" t="n">
        <f aca="false">IF(1_Data_EDA!D7085="LATAM",1,0)</f>
        <v>1</v>
      </c>
      <c r="O7084" s="6" t="n">
        <f aca="false">IF(1_Data_EDA!D7085="Pacific Asia",1,0)</f>
        <v>0</v>
      </c>
      <c r="P7084" s="6" t="n">
        <f aca="false">IF(1_Data_EDA!D7085="USCA",1,0)</f>
        <v>0</v>
      </c>
      <c r="Q7084" s="6" t="n">
        <f aca="false">IF(C7084&gt;MEDIAN(C$5:C$8004),1,0)</f>
        <v>0</v>
      </c>
      <c r="R7084" s="6" t="n">
        <f aca="false">IF(D7084&gt;2,1,0)</f>
        <v>0</v>
      </c>
    </row>
    <row r="7085" customFormat="false" ht="15" hidden="false" customHeight="true" outlineLevel="0" collapsed="false">
      <c r="A7085" s="6" t="n">
        <f aca="false">1_Data_EDA!O7086</f>
        <v>1</v>
      </c>
      <c r="B7085" s="6" t="n">
        <f aca="false">1_Data_EDA!H7086</f>
        <v>2</v>
      </c>
      <c r="C7085" s="7" t="n">
        <f aca="false">1_Data_EDA!I7086</f>
        <v>129.9900055</v>
      </c>
      <c r="D7085" s="6" t="n">
        <f aca="false">1_Data_EDA!J7086</f>
        <v>1</v>
      </c>
      <c r="E7085" s="7" t="n">
        <f aca="false">1_Data_EDA!K7086</f>
        <v>129.9900055</v>
      </c>
      <c r="F7085" s="7" t="n">
        <f aca="false">1_Data_EDA!L7086</f>
        <v>19.5</v>
      </c>
      <c r="G7085" s="8" t="n">
        <f aca="false">1_Data_EDA!M7086</f>
        <v>0.150000006</v>
      </c>
      <c r="H7085" s="6" t="n">
        <f aca="false">IF(1_Data_EDA!B7086="First Class",1,0)</f>
        <v>0</v>
      </c>
      <c r="I7085" s="6" t="n">
        <f aca="false">IF(1_Data_EDA!B7086="Second Class",1,0)</f>
        <v>1</v>
      </c>
      <c r="J7085" s="6" t="n">
        <f aca="false">IF(1_Data_EDA!B7086="Same Day",1,0)</f>
        <v>0</v>
      </c>
      <c r="K7085" s="6" t="n">
        <f aca="false">IF(1_Data_EDA!C7086="Corporate",1,0)</f>
        <v>0</v>
      </c>
      <c r="L7085" s="6" t="n">
        <f aca="false">IF(1_Data_EDA!C7086="Home Office",1,0)</f>
        <v>0</v>
      </c>
      <c r="M7085" s="6" t="n">
        <f aca="false">IF(1_Data_EDA!D7086="Europe",1,0)</f>
        <v>1</v>
      </c>
      <c r="N7085" s="6" t="n">
        <f aca="false">IF(1_Data_EDA!D7086="LATAM",1,0)</f>
        <v>0</v>
      </c>
      <c r="O7085" s="6" t="n">
        <f aca="false">IF(1_Data_EDA!D7086="Pacific Asia",1,0)</f>
        <v>0</v>
      </c>
      <c r="P7085" s="6" t="n">
        <f aca="false">IF(1_Data_EDA!D7086="USCA",1,0)</f>
        <v>0</v>
      </c>
      <c r="Q7085" s="6" t="n">
        <f aca="false">IF(C7085&gt;MEDIAN(C$5:C$8004),1,0)</f>
        <v>1</v>
      </c>
      <c r="R7085" s="6" t="n">
        <f aca="false">IF(D7085&gt;2,1,0)</f>
        <v>0</v>
      </c>
    </row>
    <row r="7086" customFormat="false" ht="15" hidden="false" customHeight="true" outlineLevel="0" collapsed="false">
      <c r="A7086" s="6" t="n">
        <f aca="false">1_Data_EDA!O7087</f>
        <v>0</v>
      </c>
      <c r="B7086" s="6" t="n">
        <f aca="false">1_Data_EDA!H7087</f>
        <v>0</v>
      </c>
      <c r="C7086" s="7" t="n">
        <f aca="false">1_Data_EDA!I7087</f>
        <v>299.980011</v>
      </c>
      <c r="D7086" s="6" t="n">
        <f aca="false">1_Data_EDA!J7087</f>
        <v>1</v>
      </c>
      <c r="E7086" s="7" t="n">
        <f aca="false">1_Data_EDA!K7087</f>
        <v>299.980011</v>
      </c>
      <c r="F7086" s="7" t="n">
        <f aca="false">1_Data_EDA!L7087</f>
        <v>15</v>
      </c>
      <c r="G7086" s="8" t="n">
        <f aca="false">1_Data_EDA!M7087</f>
        <v>0.050000001</v>
      </c>
      <c r="H7086" s="6" t="n">
        <f aca="false">IF(1_Data_EDA!B7087="First Class",1,0)</f>
        <v>0</v>
      </c>
      <c r="I7086" s="6" t="n">
        <f aca="false">IF(1_Data_EDA!B7087="Second Class",1,0)</f>
        <v>0</v>
      </c>
      <c r="J7086" s="6" t="n">
        <f aca="false">IF(1_Data_EDA!B7087="Same Day",1,0)</f>
        <v>1</v>
      </c>
      <c r="K7086" s="6" t="n">
        <f aca="false">IF(1_Data_EDA!C7087="Corporate",1,0)</f>
        <v>0</v>
      </c>
      <c r="L7086" s="6" t="n">
        <f aca="false">IF(1_Data_EDA!C7087="Home Office",1,0)</f>
        <v>0</v>
      </c>
      <c r="M7086" s="6" t="n">
        <f aca="false">IF(1_Data_EDA!D7087="Europe",1,0)</f>
        <v>0</v>
      </c>
      <c r="N7086" s="6" t="n">
        <f aca="false">IF(1_Data_EDA!D7087="LATAM",1,0)</f>
        <v>0</v>
      </c>
      <c r="O7086" s="6" t="n">
        <f aca="false">IF(1_Data_EDA!D7087="Pacific Asia",1,0)</f>
        <v>1</v>
      </c>
      <c r="P7086" s="6" t="n">
        <f aca="false">IF(1_Data_EDA!D7087="USCA",1,0)</f>
        <v>0</v>
      </c>
      <c r="Q7086" s="6" t="n">
        <f aca="false">IF(C7086&gt;MEDIAN(C$5:C$8004),1,0)</f>
        <v>1</v>
      </c>
      <c r="R7086" s="6" t="n">
        <f aca="false">IF(D7086&gt;2,1,0)</f>
        <v>0</v>
      </c>
    </row>
    <row r="7087" customFormat="false" ht="15" hidden="false" customHeight="true" outlineLevel="0" collapsed="false">
      <c r="A7087" s="6" t="n">
        <f aca="false">1_Data_EDA!O7088</f>
        <v>0</v>
      </c>
      <c r="B7087" s="6" t="n">
        <f aca="false">1_Data_EDA!H7088</f>
        <v>4</v>
      </c>
      <c r="C7087" s="7" t="n">
        <f aca="false">1_Data_EDA!I7088</f>
        <v>399.980011</v>
      </c>
      <c r="D7087" s="6" t="n">
        <f aca="false">1_Data_EDA!J7088</f>
        <v>1</v>
      </c>
      <c r="E7087" s="7" t="n">
        <f aca="false">1_Data_EDA!K7088</f>
        <v>399.980011</v>
      </c>
      <c r="F7087" s="7" t="n">
        <f aca="false">1_Data_EDA!L7088</f>
        <v>64</v>
      </c>
      <c r="G7087" s="8" t="n">
        <f aca="false">1_Data_EDA!M7088</f>
        <v>0.159999996</v>
      </c>
      <c r="H7087" s="6" t="n">
        <f aca="false">IF(1_Data_EDA!B7088="First Class",1,0)</f>
        <v>0</v>
      </c>
      <c r="I7087" s="6" t="n">
        <f aca="false">IF(1_Data_EDA!B7088="Second Class",1,0)</f>
        <v>0</v>
      </c>
      <c r="J7087" s="6" t="n">
        <f aca="false">IF(1_Data_EDA!B7088="Same Day",1,0)</f>
        <v>0</v>
      </c>
      <c r="K7087" s="6" t="n">
        <f aca="false">IF(1_Data_EDA!C7088="Corporate",1,0)</f>
        <v>1</v>
      </c>
      <c r="L7087" s="6" t="n">
        <f aca="false">IF(1_Data_EDA!C7088="Home Office",1,0)</f>
        <v>0</v>
      </c>
      <c r="M7087" s="6" t="n">
        <f aca="false">IF(1_Data_EDA!D7088="Europe",1,0)</f>
        <v>0</v>
      </c>
      <c r="N7087" s="6" t="n">
        <f aca="false">IF(1_Data_EDA!D7088="LATAM",1,0)</f>
        <v>0</v>
      </c>
      <c r="O7087" s="6" t="n">
        <f aca="false">IF(1_Data_EDA!D7088="Pacific Asia",1,0)</f>
        <v>0</v>
      </c>
      <c r="P7087" s="6" t="n">
        <f aca="false">IF(1_Data_EDA!D7088="USCA",1,0)</f>
        <v>1</v>
      </c>
      <c r="Q7087" s="6" t="n">
        <f aca="false">IF(C7087&gt;MEDIAN(C$5:C$8004),1,0)</f>
        <v>1</v>
      </c>
      <c r="R7087" s="6" t="n">
        <f aca="false">IF(D7087&gt;2,1,0)</f>
        <v>0</v>
      </c>
    </row>
    <row r="7088" customFormat="false" ht="15" hidden="false" customHeight="true" outlineLevel="0" collapsed="false">
      <c r="A7088" s="6" t="n">
        <f aca="false">1_Data_EDA!O7089</f>
        <v>1</v>
      </c>
      <c r="B7088" s="6" t="n">
        <f aca="false">1_Data_EDA!H7089</f>
        <v>0</v>
      </c>
      <c r="C7088" s="7" t="n">
        <f aca="false">1_Data_EDA!I7089</f>
        <v>299.980011</v>
      </c>
      <c r="D7088" s="6" t="n">
        <f aca="false">1_Data_EDA!J7089</f>
        <v>1</v>
      </c>
      <c r="E7088" s="7" t="n">
        <f aca="false">1_Data_EDA!K7089</f>
        <v>299.980011</v>
      </c>
      <c r="F7088" s="7" t="n">
        <f aca="false">1_Data_EDA!L7089</f>
        <v>27</v>
      </c>
      <c r="G7088" s="8" t="n">
        <f aca="false">1_Data_EDA!M7089</f>
        <v>0.090000004</v>
      </c>
      <c r="H7088" s="6" t="n">
        <f aca="false">IF(1_Data_EDA!B7089="First Class",1,0)</f>
        <v>0</v>
      </c>
      <c r="I7088" s="6" t="n">
        <f aca="false">IF(1_Data_EDA!B7089="Second Class",1,0)</f>
        <v>0</v>
      </c>
      <c r="J7088" s="6" t="n">
        <f aca="false">IF(1_Data_EDA!B7089="Same Day",1,0)</f>
        <v>1</v>
      </c>
      <c r="K7088" s="6" t="n">
        <f aca="false">IF(1_Data_EDA!C7089="Corporate",1,0)</f>
        <v>1</v>
      </c>
      <c r="L7088" s="6" t="n">
        <f aca="false">IF(1_Data_EDA!C7089="Home Office",1,0)</f>
        <v>0</v>
      </c>
      <c r="M7088" s="6" t="n">
        <f aca="false">IF(1_Data_EDA!D7089="Europe",1,0)</f>
        <v>0</v>
      </c>
      <c r="N7088" s="6" t="n">
        <f aca="false">IF(1_Data_EDA!D7089="LATAM",1,0)</f>
        <v>1</v>
      </c>
      <c r="O7088" s="6" t="n">
        <f aca="false">IF(1_Data_EDA!D7089="Pacific Asia",1,0)</f>
        <v>0</v>
      </c>
      <c r="P7088" s="6" t="n">
        <f aca="false">IF(1_Data_EDA!D7089="USCA",1,0)</f>
        <v>0</v>
      </c>
      <c r="Q7088" s="6" t="n">
        <f aca="false">IF(C7088&gt;MEDIAN(C$5:C$8004),1,0)</f>
        <v>1</v>
      </c>
      <c r="R7088" s="6" t="n">
        <f aca="false">IF(D7088&gt;2,1,0)</f>
        <v>0</v>
      </c>
    </row>
    <row r="7089" customFormat="false" ht="15" hidden="false" customHeight="true" outlineLevel="0" collapsed="false">
      <c r="A7089" s="6" t="n">
        <f aca="false">1_Data_EDA!O7090</f>
        <v>1</v>
      </c>
      <c r="B7089" s="6" t="n">
        <f aca="false">1_Data_EDA!H7090</f>
        <v>4</v>
      </c>
      <c r="C7089" s="7" t="n">
        <f aca="false">1_Data_EDA!I7090</f>
        <v>399.980011</v>
      </c>
      <c r="D7089" s="6" t="n">
        <f aca="false">1_Data_EDA!J7090</f>
        <v>1</v>
      </c>
      <c r="E7089" s="7" t="n">
        <f aca="false">1_Data_EDA!K7090</f>
        <v>399.980011</v>
      </c>
      <c r="F7089" s="7" t="n">
        <f aca="false">1_Data_EDA!L7090</f>
        <v>64</v>
      </c>
      <c r="G7089" s="8" t="n">
        <f aca="false">1_Data_EDA!M7090</f>
        <v>0.159999996</v>
      </c>
      <c r="H7089" s="6" t="n">
        <f aca="false">IF(1_Data_EDA!B7090="First Class",1,0)</f>
        <v>0</v>
      </c>
      <c r="I7089" s="6" t="n">
        <f aca="false">IF(1_Data_EDA!B7090="Second Class",1,0)</f>
        <v>0</v>
      </c>
      <c r="J7089" s="6" t="n">
        <f aca="false">IF(1_Data_EDA!B7090="Same Day",1,0)</f>
        <v>0</v>
      </c>
      <c r="K7089" s="6" t="n">
        <f aca="false">IF(1_Data_EDA!C7090="Corporate",1,0)</f>
        <v>0</v>
      </c>
      <c r="L7089" s="6" t="n">
        <f aca="false">IF(1_Data_EDA!C7090="Home Office",1,0)</f>
        <v>0</v>
      </c>
      <c r="M7089" s="6" t="n">
        <f aca="false">IF(1_Data_EDA!D7090="Europe",1,0)</f>
        <v>1</v>
      </c>
      <c r="N7089" s="6" t="n">
        <f aca="false">IF(1_Data_EDA!D7090="LATAM",1,0)</f>
        <v>0</v>
      </c>
      <c r="O7089" s="6" t="n">
        <f aca="false">IF(1_Data_EDA!D7090="Pacific Asia",1,0)</f>
        <v>0</v>
      </c>
      <c r="P7089" s="6" t="n">
        <f aca="false">IF(1_Data_EDA!D7090="USCA",1,0)</f>
        <v>0</v>
      </c>
      <c r="Q7089" s="6" t="n">
        <f aca="false">IF(C7089&gt;MEDIAN(C$5:C$8004),1,0)</f>
        <v>1</v>
      </c>
      <c r="R7089" s="6" t="n">
        <f aca="false">IF(D7089&gt;2,1,0)</f>
        <v>0</v>
      </c>
    </row>
    <row r="7090" customFormat="false" ht="15" hidden="false" customHeight="true" outlineLevel="0" collapsed="false">
      <c r="A7090" s="6" t="n">
        <f aca="false">1_Data_EDA!O7091</f>
        <v>1</v>
      </c>
      <c r="B7090" s="6" t="n">
        <f aca="false">1_Data_EDA!H7091</f>
        <v>4</v>
      </c>
      <c r="C7090" s="7" t="n">
        <f aca="false">1_Data_EDA!I7091</f>
        <v>49.97999954</v>
      </c>
      <c r="D7090" s="6" t="n">
        <f aca="false">1_Data_EDA!J7091</f>
        <v>1</v>
      </c>
      <c r="E7090" s="7" t="n">
        <f aca="false">1_Data_EDA!K7091</f>
        <v>49.97999954</v>
      </c>
      <c r="F7090" s="7" t="n">
        <f aca="false">1_Data_EDA!L7091</f>
        <v>1</v>
      </c>
      <c r="G7090" s="8" t="n">
        <f aca="false">1_Data_EDA!M7091</f>
        <v>0.02</v>
      </c>
      <c r="H7090" s="6" t="n">
        <f aca="false">IF(1_Data_EDA!B7091="First Class",1,0)</f>
        <v>0</v>
      </c>
      <c r="I7090" s="6" t="n">
        <f aca="false">IF(1_Data_EDA!B7091="Second Class",1,0)</f>
        <v>0</v>
      </c>
      <c r="J7090" s="6" t="n">
        <f aca="false">IF(1_Data_EDA!B7091="Same Day",1,0)</f>
        <v>0</v>
      </c>
      <c r="K7090" s="6" t="n">
        <f aca="false">IF(1_Data_EDA!C7091="Corporate",1,0)</f>
        <v>0</v>
      </c>
      <c r="L7090" s="6" t="n">
        <f aca="false">IF(1_Data_EDA!C7091="Home Office",1,0)</f>
        <v>0</v>
      </c>
      <c r="M7090" s="6" t="n">
        <f aca="false">IF(1_Data_EDA!D7091="Europe",1,0)</f>
        <v>0</v>
      </c>
      <c r="N7090" s="6" t="n">
        <f aca="false">IF(1_Data_EDA!D7091="LATAM",1,0)</f>
        <v>0</v>
      </c>
      <c r="O7090" s="6" t="n">
        <f aca="false">IF(1_Data_EDA!D7091="Pacific Asia",1,0)</f>
        <v>1</v>
      </c>
      <c r="P7090" s="6" t="n">
        <f aca="false">IF(1_Data_EDA!D7091="USCA",1,0)</f>
        <v>0</v>
      </c>
      <c r="Q7090" s="6" t="n">
        <f aca="false">IF(C7090&gt;MEDIAN(C$5:C$8004),1,0)</f>
        <v>0</v>
      </c>
      <c r="R7090" s="6" t="n">
        <f aca="false">IF(D7090&gt;2,1,0)</f>
        <v>0</v>
      </c>
    </row>
    <row r="7091" customFormat="false" ht="15" hidden="false" customHeight="true" outlineLevel="0" collapsed="false">
      <c r="A7091" s="6" t="n">
        <f aca="false">1_Data_EDA!O7092</f>
        <v>1</v>
      </c>
      <c r="B7091" s="6" t="n">
        <f aca="false">1_Data_EDA!H7092</f>
        <v>4</v>
      </c>
      <c r="C7091" s="7" t="n">
        <f aca="false">1_Data_EDA!I7092</f>
        <v>49.97999954</v>
      </c>
      <c r="D7091" s="6" t="n">
        <f aca="false">1_Data_EDA!J7092</f>
        <v>2</v>
      </c>
      <c r="E7091" s="7" t="n">
        <f aca="false">1_Data_EDA!K7092</f>
        <v>99.95999908</v>
      </c>
      <c r="F7091" s="7" t="n">
        <f aca="false">1_Data_EDA!L7092</f>
        <v>5.5</v>
      </c>
      <c r="G7091" s="8" t="n">
        <f aca="false">1_Data_EDA!M7092</f>
        <v>0.059999999</v>
      </c>
      <c r="H7091" s="6" t="n">
        <f aca="false">IF(1_Data_EDA!B7092="First Class",1,0)</f>
        <v>0</v>
      </c>
      <c r="I7091" s="6" t="n">
        <f aca="false">IF(1_Data_EDA!B7092="Second Class",1,0)</f>
        <v>0</v>
      </c>
      <c r="J7091" s="6" t="n">
        <f aca="false">IF(1_Data_EDA!B7092="Same Day",1,0)</f>
        <v>0</v>
      </c>
      <c r="K7091" s="6" t="n">
        <f aca="false">IF(1_Data_EDA!C7092="Corporate",1,0)</f>
        <v>0</v>
      </c>
      <c r="L7091" s="6" t="n">
        <f aca="false">IF(1_Data_EDA!C7092="Home Office",1,0)</f>
        <v>0</v>
      </c>
      <c r="M7091" s="6" t="n">
        <f aca="false">IF(1_Data_EDA!D7092="Europe",1,0)</f>
        <v>1</v>
      </c>
      <c r="N7091" s="6" t="n">
        <f aca="false">IF(1_Data_EDA!D7092="LATAM",1,0)</f>
        <v>0</v>
      </c>
      <c r="O7091" s="6" t="n">
        <f aca="false">IF(1_Data_EDA!D7092="Pacific Asia",1,0)</f>
        <v>0</v>
      </c>
      <c r="P7091" s="6" t="n">
        <f aca="false">IF(1_Data_EDA!D7092="USCA",1,0)</f>
        <v>0</v>
      </c>
      <c r="Q7091" s="6" t="n">
        <f aca="false">IF(C7091&gt;MEDIAN(C$5:C$8004),1,0)</f>
        <v>0</v>
      </c>
      <c r="R7091" s="6" t="n">
        <f aca="false">IF(D7091&gt;2,1,0)</f>
        <v>0</v>
      </c>
    </row>
    <row r="7092" customFormat="false" ht="15" hidden="false" customHeight="true" outlineLevel="0" collapsed="false">
      <c r="A7092" s="6" t="n">
        <f aca="false">1_Data_EDA!O7093</f>
        <v>1</v>
      </c>
      <c r="B7092" s="6" t="n">
        <f aca="false">1_Data_EDA!H7093</f>
        <v>4</v>
      </c>
      <c r="C7092" s="7" t="n">
        <f aca="false">1_Data_EDA!I7093</f>
        <v>59.99000168</v>
      </c>
      <c r="D7092" s="6" t="n">
        <f aca="false">1_Data_EDA!J7093</f>
        <v>2</v>
      </c>
      <c r="E7092" s="7" t="n">
        <f aca="false">1_Data_EDA!K7093</f>
        <v>119.9800034</v>
      </c>
      <c r="F7092" s="7" t="n">
        <f aca="false">1_Data_EDA!L7093</f>
        <v>4.800000191</v>
      </c>
      <c r="G7092" s="8" t="n">
        <f aca="false">1_Data_EDA!M7093</f>
        <v>0.039999999</v>
      </c>
      <c r="H7092" s="6" t="n">
        <f aca="false">IF(1_Data_EDA!B7093="First Class",1,0)</f>
        <v>0</v>
      </c>
      <c r="I7092" s="6" t="n">
        <f aca="false">IF(1_Data_EDA!B7093="Second Class",1,0)</f>
        <v>0</v>
      </c>
      <c r="J7092" s="6" t="n">
        <f aca="false">IF(1_Data_EDA!B7093="Same Day",1,0)</f>
        <v>0</v>
      </c>
      <c r="K7092" s="6" t="n">
        <f aca="false">IF(1_Data_EDA!C7093="Corporate",1,0)</f>
        <v>0</v>
      </c>
      <c r="L7092" s="6" t="n">
        <f aca="false">IF(1_Data_EDA!C7093="Home Office",1,0)</f>
        <v>0</v>
      </c>
      <c r="M7092" s="6" t="n">
        <f aca="false">IF(1_Data_EDA!D7093="Europe",1,0)</f>
        <v>0</v>
      </c>
      <c r="N7092" s="6" t="n">
        <f aca="false">IF(1_Data_EDA!D7093="LATAM",1,0)</f>
        <v>0</v>
      </c>
      <c r="O7092" s="6" t="n">
        <f aca="false">IF(1_Data_EDA!D7093="Pacific Asia",1,0)</f>
        <v>0</v>
      </c>
      <c r="P7092" s="6" t="n">
        <f aca="false">IF(1_Data_EDA!D7093="USCA",1,0)</f>
        <v>0</v>
      </c>
      <c r="Q7092" s="6" t="n">
        <f aca="false">IF(C7092&gt;MEDIAN(C$5:C$8004),1,0)</f>
        <v>0</v>
      </c>
      <c r="R7092" s="6" t="n">
        <f aca="false">IF(D7092&gt;2,1,0)</f>
        <v>0</v>
      </c>
    </row>
    <row r="7093" customFormat="false" ht="15" hidden="false" customHeight="true" outlineLevel="0" collapsed="false">
      <c r="A7093" s="6" t="n">
        <f aca="false">1_Data_EDA!O7094</f>
        <v>1</v>
      </c>
      <c r="B7093" s="6" t="n">
        <f aca="false">1_Data_EDA!H7094</f>
        <v>4</v>
      </c>
      <c r="C7093" s="7" t="n">
        <f aca="false">1_Data_EDA!I7094</f>
        <v>299.980011</v>
      </c>
      <c r="D7093" s="6" t="n">
        <f aca="false">1_Data_EDA!J7094</f>
        <v>1</v>
      </c>
      <c r="E7093" s="7" t="n">
        <f aca="false">1_Data_EDA!K7094</f>
        <v>299.980011</v>
      </c>
      <c r="F7093" s="7" t="n">
        <f aca="false">1_Data_EDA!L7094</f>
        <v>75</v>
      </c>
      <c r="G7093" s="8" t="n">
        <f aca="false">1_Data_EDA!M7094</f>
        <v>0.25</v>
      </c>
      <c r="H7093" s="6" t="n">
        <f aca="false">IF(1_Data_EDA!B7094="First Class",1,0)</f>
        <v>0</v>
      </c>
      <c r="I7093" s="6" t="n">
        <f aca="false">IF(1_Data_EDA!B7094="Second Class",1,0)</f>
        <v>0</v>
      </c>
      <c r="J7093" s="6" t="n">
        <f aca="false">IF(1_Data_EDA!B7094="Same Day",1,0)</f>
        <v>0</v>
      </c>
      <c r="K7093" s="6" t="n">
        <f aca="false">IF(1_Data_EDA!C7094="Corporate",1,0)</f>
        <v>0</v>
      </c>
      <c r="L7093" s="6" t="n">
        <f aca="false">IF(1_Data_EDA!C7094="Home Office",1,0)</f>
        <v>0</v>
      </c>
      <c r="M7093" s="6" t="n">
        <f aca="false">IF(1_Data_EDA!D7094="Europe",1,0)</f>
        <v>1</v>
      </c>
      <c r="N7093" s="6" t="n">
        <f aca="false">IF(1_Data_EDA!D7094="LATAM",1,0)</f>
        <v>0</v>
      </c>
      <c r="O7093" s="6" t="n">
        <f aca="false">IF(1_Data_EDA!D7094="Pacific Asia",1,0)</f>
        <v>0</v>
      </c>
      <c r="P7093" s="6" t="n">
        <f aca="false">IF(1_Data_EDA!D7094="USCA",1,0)</f>
        <v>0</v>
      </c>
      <c r="Q7093" s="6" t="n">
        <f aca="false">IF(C7093&gt;MEDIAN(C$5:C$8004),1,0)</f>
        <v>1</v>
      </c>
      <c r="R7093" s="6" t="n">
        <f aca="false">IF(D7093&gt;2,1,0)</f>
        <v>0</v>
      </c>
    </row>
    <row r="7094" customFormat="false" ht="15" hidden="false" customHeight="true" outlineLevel="0" collapsed="false">
      <c r="A7094" s="6" t="n">
        <f aca="false">1_Data_EDA!O7095</f>
        <v>1</v>
      </c>
      <c r="B7094" s="6" t="n">
        <f aca="false">1_Data_EDA!H7095</f>
        <v>1</v>
      </c>
      <c r="C7094" s="7" t="n">
        <f aca="false">1_Data_EDA!I7095</f>
        <v>49.97999954</v>
      </c>
      <c r="D7094" s="6" t="n">
        <f aca="false">1_Data_EDA!J7095</f>
        <v>4</v>
      </c>
      <c r="E7094" s="7" t="n">
        <f aca="false">1_Data_EDA!K7095</f>
        <v>199.9199982</v>
      </c>
      <c r="F7094" s="7" t="n">
        <f aca="false">1_Data_EDA!L7095</f>
        <v>11</v>
      </c>
      <c r="G7094" s="8" t="n">
        <f aca="false">1_Data_EDA!M7095</f>
        <v>0.059999999</v>
      </c>
      <c r="H7094" s="6" t="n">
        <f aca="false">IF(1_Data_EDA!B7095="First Class",1,0)</f>
        <v>1</v>
      </c>
      <c r="I7094" s="6" t="n">
        <f aca="false">IF(1_Data_EDA!B7095="Second Class",1,0)</f>
        <v>0</v>
      </c>
      <c r="J7094" s="6" t="n">
        <f aca="false">IF(1_Data_EDA!B7095="Same Day",1,0)</f>
        <v>0</v>
      </c>
      <c r="K7094" s="6" t="n">
        <f aca="false">IF(1_Data_EDA!C7095="Corporate",1,0)</f>
        <v>0</v>
      </c>
      <c r="L7094" s="6" t="n">
        <f aca="false">IF(1_Data_EDA!C7095="Home Office",1,0)</f>
        <v>0</v>
      </c>
      <c r="M7094" s="6" t="n">
        <f aca="false">IF(1_Data_EDA!D7095="Europe",1,0)</f>
        <v>0</v>
      </c>
      <c r="N7094" s="6" t="n">
        <f aca="false">IF(1_Data_EDA!D7095="LATAM",1,0)</f>
        <v>1</v>
      </c>
      <c r="O7094" s="6" t="n">
        <f aca="false">IF(1_Data_EDA!D7095="Pacific Asia",1,0)</f>
        <v>0</v>
      </c>
      <c r="P7094" s="6" t="n">
        <f aca="false">IF(1_Data_EDA!D7095="USCA",1,0)</f>
        <v>0</v>
      </c>
      <c r="Q7094" s="6" t="n">
        <f aca="false">IF(C7094&gt;MEDIAN(C$5:C$8004),1,0)</f>
        <v>0</v>
      </c>
      <c r="R7094" s="6" t="n">
        <f aca="false">IF(D7094&gt;2,1,0)</f>
        <v>1</v>
      </c>
    </row>
    <row r="7095" customFormat="false" ht="15" hidden="false" customHeight="true" outlineLevel="0" collapsed="false">
      <c r="A7095" s="6" t="n">
        <f aca="false">1_Data_EDA!O7096</f>
        <v>1</v>
      </c>
      <c r="B7095" s="6" t="n">
        <f aca="false">1_Data_EDA!H7096</f>
        <v>4</v>
      </c>
      <c r="C7095" s="7" t="n">
        <f aca="false">1_Data_EDA!I7096</f>
        <v>49.97999954</v>
      </c>
      <c r="D7095" s="6" t="n">
        <f aca="false">1_Data_EDA!J7096</f>
        <v>2</v>
      </c>
      <c r="E7095" s="7" t="n">
        <f aca="false">1_Data_EDA!K7096</f>
        <v>99.95999908</v>
      </c>
      <c r="F7095" s="7" t="n">
        <f aca="false">1_Data_EDA!L7096</f>
        <v>5</v>
      </c>
      <c r="G7095" s="8" t="n">
        <f aca="false">1_Data_EDA!M7096</f>
        <v>0.050000001</v>
      </c>
      <c r="H7095" s="6" t="n">
        <f aca="false">IF(1_Data_EDA!B7096="First Class",1,0)</f>
        <v>0</v>
      </c>
      <c r="I7095" s="6" t="n">
        <f aca="false">IF(1_Data_EDA!B7096="Second Class",1,0)</f>
        <v>0</v>
      </c>
      <c r="J7095" s="6" t="n">
        <f aca="false">IF(1_Data_EDA!B7096="Same Day",1,0)</f>
        <v>0</v>
      </c>
      <c r="K7095" s="6" t="n">
        <f aca="false">IF(1_Data_EDA!C7096="Corporate",1,0)</f>
        <v>0</v>
      </c>
      <c r="L7095" s="6" t="n">
        <f aca="false">IF(1_Data_EDA!C7096="Home Office",1,0)</f>
        <v>0</v>
      </c>
      <c r="M7095" s="6" t="n">
        <f aca="false">IF(1_Data_EDA!D7096="Europe",1,0)</f>
        <v>0</v>
      </c>
      <c r="N7095" s="6" t="n">
        <f aca="false">IF(1_Data_EDA!D7096="LATAM",1,0)</f>
        <v>0</v>
      </c>
      <c r="O7095" s="6" t="n">
        <f aca="false">IF(1_Data_EDA!D7096="Pacific Asia",1,0)</f>
        <v>1</v>
      </c>
      <c r="P7095" s="6" t="n">
        <f aca="false">IF(1_Data_EDA!D7096="USCA",1,0)</f>
        <v>0</v>
      </c>
      <c r="Q7095" s="6" t="n">
        <f aca="false">IF(C7095&gt;MEDIAN(C$5:C$8004),1,0)</f>
        <v>0</v>
      </c>
      <c r="R7095" s="6" t="n">
        <f aca="false">IF(D7095&gt;2,1,0)</f>
        <v>0</v>
      </c>
    </row>
    <row r="7096" customFormat="false" ht="15" hidden="false" customHeight="true" outlineLevel="0" collapsed="false">
      <c r="A7096" s="6" t="n">
        <f aca="false">1_Data_EDA!O7097</f>
        <v>0</v>
      </c>
      <c r="B7096" s="6" t="n">
        <f aca="false">1_Data_EDA!H7097</f>
        <v>4</v>
      </c>
      <c r="C7096" s="7" t="n">
        <f aca="false">1_Data_EDA!I7097</f>
        <v>49.97999954</v>
      </c>
      <c r="D7096" s="6" t="n">
        <f aca="false">1_Data_EDA!J7097</f>
        <v>1</v>
      </c>
      <c r="E7096" s="7" t="n">
        <f aca="false">1_Data_EDA!K7097</f>
        <v>49.97999954</v>
      </c>
      <c r="F7096" s="7" t="n">
        <f aca="false">1_Data_EDA!L7097</f>
        <v>10</v>
      </c>
      <c r="G7096" s="8" t="n">
        <f aca="false">1_Data_EDA!M7097</f>
        <v>0.200000003</v>
      </c>
      <c r="H7096" s="6" t="n">
        <f aca="false">IF(1_Data_EDA!B7097="First Class",1,0)</f>
        <v>0</v>
      </c>
      <c r="I7096" s="6" t="n">
        <f aca="false">IF(1_Data_EDA!B7097="Second Class",1,0)</f>
        <v>0</v>
      </c>
      <c r="J7096" s="6" t="n">
        <f aca="false">IF(1_Data_EDA!B7097="Same Day",1,0)</f>
        <v>0</v>
      </c>
      <c r="K7096" s="6" t="n">
        <f aca="false">IF(1_Data_EDA!C7097="Corporate",1,0)</f>
        <v>0</v>
      </c>
      <c r="L7096" s="6" t="n">
        <f aca="false">IF(1_Data_EDA!C7097="Home Office",1,0)</f>
        <v>0</v>
      </c>
      <c r="M7096" s="6" t="n">
        <f aca="false">IF(1_Data_EDA!D7097="Europe",1,0)</f>
        <v>0</v>
      </c>
      <c r="N7096" s="6" t="n">
        <f aca="false">IF(1_Data_EDA!D7097="LATAM",1,0)</f>
        <v>0</v>
      </c>
      <c r="O7096" s="6" t="n">
        <f aca="false">IF(1_Data_EDA!D7097="Pacific Asia",1,0)</f>
        <v>0</v>
      </c>
      <c r="P7096" s="6" t="n">
        <f aca="false">IF(1_Data_EDA!D7097="USCA",1,0)</f>
        <v>1</v>
      </c>
      <c r="Q7096" s="6" t="n">
        <f aca="false">IF(C7096&gt;MEDIAN(C$5:C$8004),1,0)</f>
        <v>0</v>
      </c>
      <c r="R7096" s="6" t="n">
        <f aca="false">IF(D7096&gt;2,1,0)</f>
        <v>0</v>
      </c>
    </row>
    <row r="7097" customFormat="false" ht="15" hidden="false" customHeight="true" outlineLevel="0" collapsed="false">
      <c r="A7097" s="6" t="n">
        <f aca="false">1_Data_EDA!O7098</f>
        <v>0</v>
      </c>
      <c r="B7097" s="6" t="n">
        <f aca="false">1_Data_EDA!H7098</f>
        <v>4</v>
      </c>
      <c r="C7097" s="7" t="n">
        <f aca="false">1_Data_EDA!I7098</f>
        <v>99.98999786</v>
      </c>
      <c r="D7097" s="6" t="n">
        <f aca="false">1_Data_EDA!J7098</f>
        <v>5</v>
      </c>
      <c r="E7097" s="7" t="n">
        <f aca="false">1_Data_EDA!K7098</f>
        <v>499.9500122</v>
      </c>
      <c r="F7097" s="7" t="n">
        <f aca="false">1_Data_EDA!L7098</f>
        <v>0</v>
      </c>
      <c r="G7097" s="8" t="n">
        <f aca="false">1_Data_EDA!M7098</f>
        <v>0</v>
      </c>
      <c r="H7097" s="6" t="n">
        <f aca="false">IF(1_Data_EDA!B7098="First Class",1,0)</f>
        <v>0</v>
      </c>
      <c r="I7097" s="6" t="n">
        <f aca="false">IF(1_Data_EDA!B7098="Second Class",1,0)</f>
        <v>0</v>
      </c>
      <c r="J7097" s="6" t="n">
        <f aca="false">IF(1_Data_EDA!B7098="Same Day",1,0)</f>
        <v>0</v>
      </c>
      <c r="K7097" s="6" t="n">
        <f aca="false">IF(1_Data_EDA!C7098="Corporate",1,0)</f>
        <v>1</v>
      </c>
      <c r="L7097" s="6" t="n">
        <f aca="false">IF(1_Data_EDA!C7098="Home Office",1,0)</f>
        <v>0</v>
      </c>
      <c r="M7097" s="6" t="n">
        <f aca="false">IF(1_Data_EDA!D7098="Europe",1,0)</f>
        <v>1</v>
      </c>
      <c r="N7097" s="6" t="n">
        <f aca="false">IF(1_Data_EDA!D7098="LATAM",1,0)</f>
        <v>0</v>
      </c>
      <c r="O7097" s="6" t="n">
        <f aca="false">IF(1_Data_EDA!D7098="Pacific Asia",1,0)</f>
        <v>0</v>
      </c>
      <c r="P7097" s="6" t="n">
        <f aca="false">IF(1_Data_EDA!D7098="USCA",1,0)</f>
        <v>0</v>
      </c>
      <c r="Q7097" s="6" t="n">
        <f aca="false">IF(C7097&gt;MEDIAN(C$5:C$8004),1,0)</f>
        <v>1</v>
      </c>
      <c r="R7097" s="6" t="n">
        <f aca="false">IF(D7097&gt;2,1,0)</f>
        <v>1</v>
      </c>
    </row>
    <row r="7098" customFormat="false" ht="15" hidden="false" customHeight="true" outlineLevel="0" collapsed="false">
      <c r="A7098" s="6" t="n">
        <f aca="false">1_Data_EDA!O7099</f>
        <v>0</v>
      </c>
      <c r="B7098" s="6" t="n">
        <f aca="false">1_Data_EDA!H7099</f>
        <v>4</v>
      </c>
      <c r="C7098" s="7" t="n">
        <f aca="false">1_Data_EDA!I7099</f>
        <v>50</v>
      </c>
      <c r="D7098" s="6" t="n">
        <f aca="false">1_Data_EDA!J7099</f>
        <v>1</v>
      </c>
      <c r="E7098" s="7" t="n">
        <f aca="false">1_Data_EDA!K7099</f>
        <v>50</v>
      </c>
      <c r="F7098" s="7" t="n">
        <f aca="false">1_Data_EDA!L7099</f>
        <v>0</v>
      </c>
      <c r="G7098" s="8" t="n">
        <f aca="false">1_Data_EDA!M7099</f>
        <v>0</v>
      </c>
      <c r="H7098" s="6" t="n">
        <f aca="false">IF(1_Data_EDA!B7099="First Class",1,0)</f>
        <v>0</v>
      </c>
      <c r="I7098" s="6" t="n">
        <f aca="false">IF(1_Data_EDA!B7099="Second Class",1,0)</f>
        <v>0</v>
      </c>
      <c r="J7098" s="6" t="n">
        <f aca="false">IF(1_Data_EDA!B7099="Same Day",1,0)</f>
        <v>0</v>
      </c>
      <c r="K7098" s="6" t="n">
        <f aca="false">IF(1_Data_EDA!C7099="Corporate",1,0)</f>
        <v>1</v>
      </c>
      <c r="L7098" s="6" t="n">
        <f aca="false">IF(1_Data_EDA!C7099="Home Office",1,0)</f>
        <v>0</v>
      </c>
      <c r="M7098" s="6" t="n">
        <f aca="false">IF(1_Data_EDA!D7099="Europe",1,0)</f>
        <v>0</v>
      </c>
      <c r="N7098" s="6" t="n">
        <f aca="false">IF(1_Data_EDA!D7099="LATAM",1,0)</f>
        <v>0</v>
      </c>
      <c r="O7098" s="6" t="n">
        <f aca="false">IF(1_Data_EDA!D7099="Pacific Asia",1,0)</f>
        <v>0</v>
      </c>
      <c r="P7098" s="6" t="n">
        <f aca="false">IF(1_Data_EDA!D7099="USCA",1,0)</f>
        <v>1</v>
      </c>
      <c r="Q7098" s="6" t="n">
        <f aca="false">IF(C7098&gt;MEDIAN(C$5:C$8004),1,0)</f>
        <v>0</v>
      </c>
      <c r="R7098" s="6" t="n">
        <f aca="false">IF(D7098&gt;2,1,0)</f>
        <v>0</v>
      </c>
    </row>
    <row r="7099" customFormat="false" ht="15" hidden="false" customHeight="true" outlineLevel="0" collapsed="false">
      <c r="A7099" s="6" t="n">
        <f aca="false">1_Data_EDA!O7100</f>
        <v>0</v>
      </c>
      <c r="B7099" s="6" t="n">
        <f aca="false">1_Data_EDA!H7100</f>
        <v>4</v>
      </c>
      <c r="C7099" s="7" t="n">
        <f aca="false">1_Data_EDA!I7100</f>
        <v>50</v>
      </c>
      <c r="D7099" s="6" t="n">
        <f aca="false">1_Data_EDA!J7100</f>
        <v>3</v>
      </c>
      <c r="E7099" s="7" t="n">
        <f aca="false">1_Data_EDA!K7100</f>
        <v>150</v>
      </c>
      <c r="F7099" s="7" t="n">
        <f aca="false">1_Data_EDA!L7100</f>
        <v>37.5</v>
      </c>
      <c r="G7099" s="8" t="n">
        <f aca="false">1_Data_EDA!M7100</f>
        <v>0.25</v>
      </c>
      <c r="H7099" s="6" t="n">
        <f aca="false">IF(1_Data_EDA!B7100="First Class",1,0)</f>
        <v>0</v>
      </c>
      <c r="I7099" s="6" t="n">
        <f aca="false">IF(1_Data_EDA!B7100="Second Class",1,0)</f>
        <v>0</v>
      </c>
      <c r="J7099" s="6" t="n">
        <f aca="false">IF(1_Data_EDA!B7100="Same Day",1,0)</f>
        <v>0</v>
      </c>
      <c r="K7099" s="6" t="n">
        <f aca="false">IF(1_Data_EDA!C7100="Corporate",1,0)</f>
        <v>1</v>
      </c>
      <c r="L7099" s="6" t="n">
        <f aca="false">IF(1_Data_EDA!C7100="Home Office",1,0)</f>
        <v>0</v>
      </c>
      <c r="M7099" s="6" t="n">
        <f aca="false">IF(1_Data_EDA!D7100="Europe",1,0)</f>
        <v>0</v>
      </c>
      <c r="N7099" s="6" t="n">
        <f aca="false">IF(1_Data_EDA!D7100="LATAM",1,0)</f>
        <v>0</v>
      </c>
      <c r="O7099" s="6" t="n">
        <f aca="false">IF(1_Data_EDA!D7100="Pacific Asia",1,0)</f>
        <v>1</v>
      </c>
      <c r="P7099" s="6" t="n">
        <f aca="false">IF(1_Data_EDA!D7100="USCA",1,0)</f>
        <v>0</v>
      </c>
      <c r="Q7099" s="6" t="n">
        <f aca="false">IF(C7099&gt;MEDIAN(C$5:C$8004),1,0)</f>
        <v>0</v>
      </c>
      <c r="R7099" s="6" t="n">
        <f aca="false">IF(D7099&gt;2,1,0)</f>
        <v>1</v>
      </c>
    </row>
    <row r="7100" customFormat="false" ht="15" hidden="false" customHeight="true" outlineLevel="0" collapsed="false">
      <c r="A7100" s="6" t="n">
        <f aca="false">1_Data_EDA!O7101</f>
        <v>1</v>
      </c>
      <c r="B7100" s="6" t="n">
        <f aca="false">1_Data_EDA!H7101</f>
        <v>1</v>
      </c>
      <c r="C7100" s="7" t="n">
        <f aca="false">1_Data_EDA!I7101</f>
        <v>199.9900055</v>
      </c>
      <c r="D7100" s="6" t="n">
        <f aca="false">1_Data_EDA!J7101</f>
        <v>1</v>
      </c>
      <c r="E7100" s="7" t="n">
        <f aca="false">1_Data_EDA!K7101</f>
        <v>199.9900055</v>
      </c>
      <c r="F7100" s="7" t="n">
        <f aca="false">1_Data_EDA!L7101</f>
        <v>10</v>
      </c>
      <c r="G7100" s="8" t="n">
        <f aca="false">1_Data_EDA!M7101</f>
        <v>0.050000001</v>
      </c>
      <c r="H7100" s="6" t="n">
        <f aca="false">IF(1_Data_EDA!B7101="First Class",1,0)</f>
        <v>1</v>
      </c>
      <c r="I7100" s="6" t="n">
        <f aca="false">IF(1_Data_EDA!B7101="Second Class",1,0)</f>
        <v>0</v>
      </c>
      <c r="J7100" s="6" t="n">
        <f aca="false">IF(1_Data_EDA!B7101="Same Day",1,0)</f>
        <v>0</v>
      </c>
      <c r="K7100" s="6" t="n">
        <f aca="false">IF(1_Data_EDA!C7101="Corporate",1,0)</f>
        <v>1</v>
      </c>
      <c r="L7100" s="6" t="n">
        <f aca="false">IF(1_Data_EDA!C7101="Home Office",1,0)</f>
        <v>0</v>
      </c>
      <c r="M7100" s="6" t="n">
        <f aca="false">IF(1_Data_EDA!D7101="Europe",1,0)</f>
        <v>1</v>
      </c>
      <c r="N7100" s="6" t="n">
        <f aca="false">IF(1_Data_EDA!D7101="LATAM",1,0)</f>
        <v>0</v>
      </c>
      <c r="O7100" s="6" t="n">
        <f aca="false">IF(1_Data_EDA!D7101="Pacific Asia",1,0)</f>
        <v>0</v>
      </c>
      <c r="P7100" s="6" t="n">
        <f aca="false">IF(1_Data_EDA!D7101="USCA",1,0)</f>
        <v>0</v>
      </c>
      <c r="Q7100" s="6" t="n">
        <f aca="false">IF(C7100&gt;MEDIAN(C$5:C$8004),1,0)</f>
        <v>1</v>
      </c>
      <c r="R7100" s="6" t="n">
        <f aca="false">IF(D7100&gt;2,1,0)</f>
        <v>0</v>
      </c>
    </row>
    <row r="7101" customFormat="false" ht="15" hidden="false" customHeight="true" outlineLevel="0" collapsed="false">
      <c r="A7101" s="6" t="n">
        <f aca="false">1_Data_EDA!O7102</f>
        <v>1</v>
      </c>
      <c r="B7101" s="6" t="n">
        <f aca="false">1_Data_EDA!H7102</f>
        <v>4</v>
      </c>
      <c r="C7101" s="7" t="n">
        <f aca="false">1_Data_EDA!I7102</f>
        <v>49.97999954</v>
      </c>
      <c r="D7101" s="6" t="n">
        <f aca="false">1_Data_EDA!J7102</f>
        <v>1</v>
      </c>
      <c r="E7101" s="7" t="n">
        <f aca="false">1_Data_EDA!K7102</f>
        <v>49.97999954</v>
      </c>
      <c r="F7101" s="7" t="n">
        <f aca="false">1_Data_EDA!L7102</f>
        <v>8</v>
      </c>
      <c r="G7101" s="8" t="n">
        <f aca="false">1_Data_EDA!M7102</f>
        <v>0.159999996</v>
      </c>
      <c r="H7101" s="6" t="n">
        <f aca="false">IF(1_Data_EDA!B7102="First Class",1,0)</f>
        <v>0</v>
      </c>
      <c r="I7101" s="6" t="n">
        <f aca="false">IF(1_Data_EDA!B7102="Second Class",1,0)</f>
        <v>0</v>
      </c>
      <c r="J7101" s="6" t="n">
        <f aca="false">IF(1_Data_EDA!B7102="Same Day",1,0)</f>
        <v>0</v>
      </c>
      <c r="K7101" s="6" t="n">
        <f aca="false">IF(1_Data_EDA!C7102="Corporate",1,0)</f>
        <v>0</v>
      </c>
      <c r="L7101" s="6" t="n">
        <f aca="false">IF(1_Data_EDA!C7102="Home Office",1,0)</f>
        <v>0</v>
      </c>
      <c r="M7101" s="6" t="n">
        <f aca="false">IF(1_Data_EDA!D7102="Europe",1,0)</f>
        <v>0</v>
      </c>
      <c r="N7101" s="6" t="n">
        <f aca="false">IF(1_Data_EDA!D7102="LATAM",1,0)</f>
        <v>1</v>
      </c>
      <c r="O7101" s="6" t="n">
        <f aca="false">IF(1_Data_EDA!D7102="Pacific Asia",1,0)</f>
        <v>0</v>
      </c>
      <c r="P7101" s="6" t="n">
        <f aca="false">IF(1_Data_EDA!D7102="USCA",1,0)</f>
        <v>0</v>
      </c>
      <c r="Q7101" s="6" t="n">
        <f aca="false">IF(C7101&gt;MEDIAN(C$5:C$8004),1,0)</f>
        <v>0</v>
      </c>
      <c r="R7101" s="6" t="n">
        <f aca="false">IF(D7101&gt;2,1,0)</f>
        <v>0</v>
      </c>
    </row>
    <row r="7102" customFormat="false" ht="15" hidden="false" customHeight="true" outlineLevel="0" collapsed="false">
      <c r="A7102" s="6" t="n">
        <f aca="false">1_Data_EDA!O7103</f>
        <v>1</v>
      </c>
      <c r="B7102" s="6" t="n">
        <f aca="false">1_Data_EDA!H7103</f>
        <v>4</v>
      </c>
      <c r="C7102" s="7" t="n">
        <f aca="false">1_Data_EDA!I7103</f>
        <v>199.9900055</v>
      </c>
      <c r="D7102" s="6" t="n">
        <f aca="false">1_Data_EDA!J7103</f>
        <v>1</v>
      </c>
      <c r="E7102" s="7" t="n">
        <f aca="false">1_Data_EDA!K7103</f>
        <v>199.9900055</v>
      </c>
      <c r="F7102" s="7" t="n">
        <f aca="false">1_Data_EDA!L7103</f>
        <v>10</v>
      </c>
      <c r="G7102" s="8" t="n">
        <f aca="false">1_Data_EDA!M7103</f>
        <v>0.050000001</v>
      </c>
      <c r="H7102" s="6" t="n">
        <f aca="false">IF(1_Data_EDA!B7103="First Class",1,0)</f>
        <v>0</v>
      </c>
      <c r="I7102" s="6" t="n">
        <f aca="false">IF(1_Data_EDA!B7103="Second Class",1,0)</f>
        <v>0</v>
      </c>
      <c r="J7102" s="6" t="n">
        <f aca="false">IF(1_Data_EDA!B7103="Same Day",1,0)</f>
        <v>0</v>
      </c>
      <c r="K7102" s="6" t="n">
        <f aca="false">IF(1_Data_EDA!C7103="Corporate",1,0)</f>
        <v>0</v>
      </c>
      <c r="L7102" s="6" t="n">
        <f aca="false">IF(1_Data_EDA!C7103="Home Office",1,0)</f>
        <v>0</v>
      </c>
      <c r="M7102" s="6" t="n">
        <f aca="false">IF(1_Data_EDA!D7103="Europe",1,0)</f>
        <v>1</v>
      </c>
      <c r="N7102" s="6" t="n">
        <f aca="false">IF(1_Data_EDA!D7103="LATAM",1,0)</f>
        <v>0</v>
      </c>
      <c r="O7102" s="6" t="n">
        <f aca="false">IF(1_Data_EDA!D7103="Pacific Asia",1,0)</f>
        <v>0</v>
      </c>
      <c r="P7102" s="6" t="n">
        <f aca="false">IF(1_Data_EDA!D7103="USCA",1,0)</f>
        <v>0</v>
      </c>
      <c r="Q7102" s="6" t="n">
        <f aca="false">IF(C7102&gt;MEDIAN(C$5:C$8004),1,0)</f>
        <v>1</v>
      </c>
      <c r="R7102" s="6" t="n">
        <f aca="false">IF(D7102&gt;2,1,0)</f>
        <v>0</v>
      </c>
    </row>
    <row r="7103" customFormat="false" ht="15" hidden="false" customHeight="true" outlineLevel="0" collapsed="false">
      <c r="A7103" s="6" t="n">
        <f aca="false">1_Data_EDA!O7104</f>
        <v>1</v>
      </c>
      <c r="B7103" s="6" t="n">
        <f aca="false">1_Data_EDA!H7104</f>
        <v>2</v>
      </c>
      <c r="C7103" s="7" t="n">
        <f aca="false">1_Data_EDA!I7104</f>
        <v>299.980011</v>
      </c>
      <c r="D7103" s="6" t="n">
        <f aca="false">1_Data_EDA!J7104</f>
        <v>1</v>
      </c>
      <c r="E7103" s="7" t="n">
        <f aca="false">1_Data_EDA!K7104</f>
        <v>299.980011</v>
      </c>
      <c r="F7103" s="7" t="n">
        <f aca="false">1_Data_EDA!L7104</f>
        <v>60</v>
      </c>
      <c r="G7103" s="8" t="n">
        <f aca="false">1_Data_EDA!M7104</f>
        <v>0.200000003</v>
      </c>
      <c r="H7103" s="6" t="n">
        <f aca="false">IF(1_Data_EDA!B7104="First Class",1,0)</f>
        <v>0</v>
      </c>
      <c r="I7103" s="6" t="n">
        <f aca="false">IF(1_Data_EDA!B7104="Second Class",1,0)</f>
        <v>1</v>
      </c>
      <c r="J7103" s="6" t="n">
        <f aca="false">IF(1_Data_EDA!B7104="Same Day",1,0)</f>
        <v>0</v>
      </c>
      <c r="K7103" s="6" t="n">
        <f aca="false">IF(1_Data_EDA!C7104="Corporate",1,0)</f>
        <v>0</v>
      </c>
      <c r="L7103" s="6" t="n">
        <f aca="false">IF(1_Data_EDA!C7104="Home Office",1,0)</f>
        <v>0</v>
      </c>
      <c r="M7103" s="6" t="n">
        <f aca="false">IF(1_Data_EDA!D7104="Europe",1,0)</f>
        <v>0</v>
      </c>
      <c r="N7103" s="6" t="n">
        <f aca="false">IF(1_Data_EDA!D7104="LATAM",1,0)</f>
        <v>0</v>
      </c>
      <c r="O7103" s="6" t="n">
        <f aca="false">IF(1_Data_EDA!D7104="Pacific Asia",1,0)</f>
        <v>1</v>
      </c>
      <c r="P7103" s="6" t="n">
        <f aca="false">IF(1_Data_EDA!D7104="USCA",1,0)</f>
        <v>0</v>
      </c>
      <c r="Q7103" s="6" t="n">
        <f aca="false">IF(C7103&gt;MEDIAN(C$5:C$8004),1,0)</f>
        <v>1</v>
      </c>
      <c r="R7103" s="6" t="n">
        <f aca="false">IF(D7103&gt;2,1,0)</f>
        <v>0</v>
      </c>
    </row>
    <row r="7104" customFormat="false" ht="15" hidden="false" customHeight="true" outlineLevel="0" collapsed="false">
      <c r="A7104" s="6" t="n">
        <f aca="false">1_Data_EDA!O7105</f>
        <v>1</v>
      </c>
      <c r="B7104" s="6" t="n">
        <f aca="false">1_Data_EDA!H7105</f>
        <v>4</v>
      </c>
      <c r="C7104" s="7" t="n">
        <f aca="false">1_Data_EDA!I7105</f>
        <v>99.98999786</v>
      </c>
      <c r="D7104" s="6" t="n">
        <f aca="false">1_Data_EDA!J7105</f>
        <v>4</v>
      </c>
      <c r="E7104" s="7" t="n">
        <f aca="false">1_Data_EDA!K7105</f>
        <v>399.9599915</v>
      </c>
      <c r="F7104" s="7" t="n">
        <f aca="false">1_Data_EDA!L7105</f>
        <v>4</v>
      </c>
      <c r="G7104" s="8" t="n">
        <f aca="false">1_Data_EDA!M7105</f>
        <v>0.01</v>
      </c>
      <c r="H7104" s="6" t="n">
        <f aca="false">IF(1_Data_EDA!B7105="First Class",1,0)</f>
        <v>0</v>
      </c>
      <c r="I7104" s="6" t="n">
        <f aca="false">IF(1_Data_EDA!B7105="Second Class",1,0)</f>
        <v>0</v>
      </c>
      <c r="J7104" s="6" t="n">
        <f aca="false">IF(1_Data_EDA!B7105="Same Day",1,0)</f>
        <v>0</v>
      </c>
      <c r="K7104" s="6" t="n">
        <f aca="false">IF(1_Data_EDA!C7105="Corporate",1,0)</f>
        <v>0</v>
      </c>
      <c r="L7104" s="6" t="n">
        <f aca="false">IF(1_Data_EDA!C7105="Home Office",1,0)</f>
        <v>0</v>
      </c>
      <c r="M7104" s="6" t="n">
        <f aca="false">IF(1_Data_EDA!D7105="Europe",1,0)</f>
        <v>0</v>
      </c>
      <c r="N7104" s="6" t="n">
        <f aca="false">IF(1_Data_EDA!D7105="LATAM",1,0)</f>
        <v>0</v>
      </c>
      <c r="O7104" s="6" t="n">
        <f aca="false">IF(1_Data_EDA!D7105="Pacific Asia",1,0)</f>
        <v>0</v>
      </c>
      <c r="P7104" s="6" t="n">
        <f aca="false">IF(1_Data_EDA!D7105="USCA",1,0)</f>
        <v>1</v>
      </c>
      <c r="Q7104" s="6" t="n">
        <f aca="false">IF(C7104&gt;MEDIAN(C$5:C$8004),1,0)</f>
        <v>1</v>
      </c>
      <c r="R7104" s="6" t="n">
        <f aca="false">IF(D7104&gt;2,1,0)</f>
        <v>1</v>
      </c>
    </row>
    <row r="7105" customFormat="false" ht="15" hidden="false" customHeight="true" outlineLevel="0" collapsed="false">
      <c r="A7105" s="6" t="n">
        <f aca="false">1_Data_EDA!O7106</f>
        <v>1</v>
      </c>
      <c r="B7105" s="6" t="n">
        <f aca="false">1_Data_EDA!H7106</f>
        <v>1</v>
      </c>
      <c r="C7105" s="7" t="n">
        <f aca="false">1_Data_EDA!I7106</f>
        <v>49.97999954</v>
      </c>
      <c r="D7105" s="6" t="n">
        <f aca="false">1_Data_EDA!J7106</f>
        <v>3</v>
      </c>
      <c r="E7105" s="7" t="n">
        <f aca="false">1_Data_EDA!K7106</f>
        <v>149.9400024</v>
      </c>
      <c r="F7105" s="7" t="n">
        <f aca="false">1_Data_EDA!L7106</f>
        <v>26.98999977</v>
      </c>
      <c r="G7105" s="8" t="n">
        <f aca="false">1_Data_EDA!M7106</f>
        <v>0.180000007</v>
      </c>
      <c r="H7105" s="6" t="n">
        <f aca="false">IF(1_Data_EDA!B7106="First Class",1,0)</f>
        <v>1</v>
      </c>
      <c r="I7105" s="6" t="n">
        <f aca="false">IF(1_Data_EDA!B7106="Second Class",1,0)</f>
        <v>0</v>
      </c>
      <c r="J7105" s="6" t="n">
        <f aca="false">IF(1_Data_EDA!B7106="Same Day",1,0)</f>
        <v>0</v>
      </c>
      <c r="K7105" s="6" t="n">
        <f aca="false">IF(1_Data_EDA!C7106="Corporate",1,0)</f>
        <v>1</v>
      </c>
      <c r="L7105" s="6" t="n">
        <f aca="false">IF(1_Data_EDA!C7106="Home Office",1,0)</f>
        <v>0</v>
      </c>
      <c r="M7105" s="6" t="n">
        <f aca="false">IF(1_Data_EDA!D7106="Europe",1,0)</f>
        <v>0</v>
      </c>
      <c r="N7105" s="6" t="n">
        <f aca="false">IF(1_Data_EDA!D7106="LATAM",1,0)</f>
        <v>1</v>
      </c>
      <c r="O7105" s="6" t="n">
        <f aca="false">IF(1_Data_EDA!D7106="Pacific Asia",1,0)</f>
        <v>0</v>
      </c>
      <c r="P7105" s="6" t="n">
        <f aca="false">IF(1_Data_EDA!D7106="USCA",1,0)</f>
        <v>0</v>
      </c>
      <c r="Q7105" s="6" t="n">
        <f aca="false">IF(C7105&gt;MEDIAN(C$5:C$8004),1,0)</f>
        <v>0</v>
      </c>
      <c r="R7105" s="6" t="n">
        <f aca="false">IF(D7105&gt;2,1,0)</f>
        <v>1</v>
      </c>
    </row>
    <row r="7106" customFormat="false" ht="15" hidden="false" customHeight="true" outlineLevel="0" collapsed="false">
      <c r="A7106" s="6" t="n">
        <f aca="false">1_Data_EDA!O7107</f>
        <v>1</v>
      </c>
      <c r="B7106" s="6" t="n">
        <f aca="false">1_Data_EDA!H7107</f>
        <v>4</v>
      </c>
      <c r="C7106" s="7" t="n">
        <f aca="false">1_Data_EDA!I7107</f>
        <v>50</v>
      </c>
      <c r="D7106" s="6" t="n">
        <f aca="false">1_Data_EDA!J7107</f>
        <v>4</v>
      </c>
      <c r="E7106" s="7" t="n">
        <f aca="false">1_Data_EDA!K7107</f>
        <v>200</v>
      </c>
      <c r="F7106" s="7" t="n">
        <f aca="false">1_Data_EDA!L7107</f>
        <v>0</v>
      </c>
      <c r="G7106" s="8" t="n">
        <f aca="false">1_Data_EDA!M7107</f>
        <v>0</v>
      </c>
      <c r="H7106" s="6" t="n">
        <f aca="false">IF(1_Data_EDA!B7107="First Class",1,0)</f>
        <v>0</v>
      </c>
      <c r="I7106" s="6" t="n">
        <f aca="false">IF(1_Data_EDA!B7107="Second Class",1,0)</f>
        <v>0</v>
      </c>
      <c r="J7106" s="6" t="n">
        <f aca="false">IF(1_Data_EDA!B7107="Same Day",1,0)</f>
        <v>0</v>
      </c>
      <c r="K7106" s="6" t="n">
        <f aca="false">IF(1_Data_EDA!C7107="Corporate",1,0)</f>
        <v>1</v>
      </c>
      <c r="L7106" s="6" t="n">
        <f aca="false">IF(1_Data_EDA!C7107="Home Office",1,0)</f>
        <v>0</v>
      </c>
      <c r="M7106" s="6" t="n">
        <f aca="false">IF(1_Data_EDA!D7107="Europe",1,0)</f>
        <v>0</v>
      </c>
      <c r="N7106" s="6" t="n">
        <f aca="false">IF(1_Data_EDA!D7107="LATAM",1,0)</f>
        <v>0</v>
      </c>
      <c r="O7106" s="6" t="n">
        <f aca="false">IF(1_Data_EDA!D7107="Pacific Asia",1,0)</f>
        <v>0</v>
      </c>
      <c r="P7106" s="6" t="n">
        <f aca="false">IF(1_Data_EDA!D7107="USCA",1,0)</f>
        <v>1</v>
      </c>
      <c r="Q7106" s="6" t="n">
        <f aca="false">IF(C7106&gt;MEDIAN(C$5:C$8004),1,0)</f>
        <v>0</v>
      </c>
      <c r="R7106" s="6" t="n">
        <f aca="false">IF(D7106&gt;2,1,0)</f>
        <v>1</v>
      </c>
    </row>
    <row r="7107" customFormat="false" ht="15" hidden="false" customHeight="true" outlineLevel="0" collapsed="false">
      <c r="A7107" s="6" t="n">
        <f aca="false">1_Data_EDA!O7108</f>
        <v>0</v>
      </c>
      <c r="B7107" s="6" t="n">
        <f aca="false">1_Data_EDA!H7108</f>
        <v>4</v>
      </c>
      <c r="C7107" s="7" t="n">
        <f aca="false">1_Data_EDA!I7108</f>
        <v>129.9900055</v>
      </c>
      <c r="D7107" s="6" t="n">
        <f aca="false">1_Data_EDA!J7108</f>
        <v>1</v>
      </c>
      <c r="E7107" s="7" t="n">
        <f aca="false">1_Data_EDA!K7108</f>
        <v>129.9900055</v>
      </c>
      <c r="F7107" s="7" t="n">
        <f aca="false">1_Data_EDA!L7108</f>
        <v>20.79999924</v>
      </c>
      <c r="G7107" s="8" t="n">
        <f aca="false">1_Data_EDA!M7108</f>
        <v>0.159999996</v>
      </c>
      <c r="H7107" s="6" t="n">
        <f aca="false">IF(1_Data_EDA!B7108="First Class",1,0)</f>
        <v>0</v>
      </c>
      <c r="I7107" s="6" t="n">
        <f aca="false">IF(1_Data_EDA!B7108="Second Class",1,0)</f>
        <v>0</v>
      </c>
      <c r="J7107" s="6" t="n">
        <f aca="false">IF(1_Data_EDA!B7108="Same Day",1,0)</f>
        <v>0</v>
      </c>
      <c r="K7107" s="6" t="n">
        <f aca="false">IF(1_Data_EDA!C7108="Corporate",1,0)</f>
        <v>1</v>
      </c>
      <c r="L7107" s="6" t="n">
        <f aca="false">IF(1_Data_EDA!C7108="Home Office",1,0)</f>
        <v>0</v>
      </c>
      <c r="M7107" s="6" t="n">
        <f aca="false">IF(1_Data_EDA!D7108="Europe",1,0)</f>
        <v>0</v>
      </c>
      <c r="N7107" s="6" t="n">
        <f aca="false">IF(1_Data_EDA!D7108="LATAM",1,0)</f>
        <v>1</v>
      </c>
      <c r="O7107" s="6" t="n">
        <f aca="false">IF(1_Data_EDA!D7108="Pacific Asia",1,0)</f>
        <v>0</v>
      </c>
      <c r="P7107" s="6" t="n">
        <f aca="false">IF(1_Data_EDA!D7108="USCA",1,0)</f>
        <v>0</v>
      </c>
      <c r="Q7107" s="6" t="n">
        <f aca="false">IF(C7107&gt;MEDIAN(C$5:C$8004),1,0)</f>
        <v>1</v>
      </c>
      <c r="R7107" s="6" t="n">
        <f aca="false">IF(D7107&gt;2,1,0)</f>
        <v>0</v>
      </c>
    </row>
    <row r="7108" customFormat="false" ht="15" hidden="false" customHeight="true" outlineLevel="0" collapsed="false">
      <c r="A7108" s="6" t="n">
        <f aca="false">1_Data_EDA!O7109</f>
        <v>0</v>
      </c>
      <c r="B7108" s="6" t="n">
        <f aca="false">1_Data_EDA!H7109</f>
        <v>4</v>
      </c>
      <c r="C7108" s="7" t="n">
        <f aca="false">1_Data_EDA!I7109</f>
        <v>129.9900055</v>
      </c>
      <c r="D7108" s="6" t="n">
        <f aca="false">1_Data_EDA!J7109</f>
        <v>1</v>
      </c>
      <c r="E7108" s="7" t="n">
        <f aca="false">1_Data_EDA!K7109</f>
        <v>129.9900055</v>
      </c>
      <c r="F7108" s="7" t="n">
        <f aca="false">1_Data_EDA!L7109</f>
        <v>32.5</v>
      </c>
      <c r="G7108" s="8" t="n">
        <f aca="false">1_Data_EDA!M7109</f>
        <v>0.25</v>
      </c>
      <c r="H7108" s="6" t="n">
        <f aca="false">IF(1_Data_EDA!B7109="First Class",1,0)</f>
        <v>0</v>
      </c>
      <c r="I7108" s="6" t="n">
        <f aca="false">IF(1_Data_EDA!B7109="Second Class",1,0)</f>
        <v>0</v>
      </c>
      <c r="J7108" s="6" t="n">
        <f aca="false">IF(1_Data_EDA!B7109="Same Day",1,0)</f>
        <v>0</v>
      </c>
      <c r="K7108" s="6" t="n">
        <f aca="false">IF(1_Data_EDA!C7109="Corporate",1,0)</f>
        <v>0</v>
      </c>
      <c r="L7108" s="6" t="n">
        <f aca="false">IF(1_Data_EDA!C7109="Home Office",1,0)</f>
        <v>0</v>
      </c>
      <c r="M7108" s="6" t="n">
        <f aca="false">IF(1_Data_EDA!D7109="Europe",1,0)</f>
        <v>0</v>
      </c>
      <c r="N7108" s="6" t="n">
        <f aca="false">IF(1_Data_EDA!D7109="LATAM",1,0)</f>
        <v>0</v>
      </c>
      <c r="O7108" s="6" t="n">
        <f aca="false">IF(1_Data_EDA!D7109="Pacific Asia",1,0)</f>
        <v>0</v>
      </c>
      <c r="P7108" s="6" t="n">
        <f aca="false">IF(1_Data_EDA!D7109="USCA",1,0)</f>
        <v>1</v>
      </c>
      <c r="Q7108" s="6" t="n">
        <f aca="false">IF(C7108&gt;MEDIAN(C$5:C$8004),1,0)</f>
        <v>1</v>
      </c>
      <c r="R7108" s="6" t="n">
        <f aca="false">IF(D7108&gt;2,1,0)</f>
        <v>0</v>
      </c>
    </row>
    <row r="7109" customFormat="false" ht="15" hidden="false" customHeight="true" outlineLevel="0" collapsed="false">
      <c r="A7109" s="6" t="n">
        <f aca="false">1_Data_EDA!O7110</f>
        <v>1</v>
      </c>
      <c r="B7109" s="6" t="n">
        <f aca="false">1_Data_EDA!H7110</f>
        <v>2</v>
      </c>
      <c r="C7109" s="7" t="n">
        <f aca="false">1_Data_EDA!I7110</f>
        <v>299.980011</v>
      </c>
      <c r="D7109" s="6" t="n">
        <f aca="false">1_Data_EDA!J7110</f>
        <v>1</v>
      </c>
      <c r="E7109" s="7" t="n">
        <f aca="false">1_Data_EDA!K7110</f>
        <v>299.980011</v>
      </c>
      <c r="F7109" s="7" t="n">
        <f aca="false">1_Data_EDA!L7110</f>
        <v>45</v>
      </c>
      <c r="G7109" s="8" t="n">
        <f aca="false">1_Data_EDA!M7110</f>
        <v>0.150000006</v>
      </c>
      <c r="H7109" s="6" t="n">
        <f aca="false">IF(1_Data_EDA!B7110="First Class",1,0)</f>
        <v>0</v>
      </c>
      <c r="I7109" s="6" t="n">
        <f aca="false">IF(1_Data_EDA!B7110="Second Class",1,0)</f>
        <v>1</v>
      </c>
      <c r="J7109" s="6" t="n">
        <f aca="false">IF(1_Data_EDA!B7110="Same Day",1,0)</f>
        <v>0</v>
      </c>
      <c r="K7109" s="6" t="n">
        <f aca="false">IF(1_Data_EDA!C7110="Corporate",1,0)</f>
        <v>0</v>
      </c>
      <c r="L7109" s="6" t="n">
        <f aca="false">IF(1_Data_EDA!C7110="Home Office",1,0)</f>
        <v>0</v>
      </c>
      <c r="M7109" s="6" t="n">
        <f aca="false">IF(1_Data_EDA!D7110="Europe",1,0)</f>
        <v>0</v>
      </c>
      <c r="N7109" s="6" t="n">
        <f aca="false">IF(1_Data_EDA!D7110="LATAM",1,0)</f>
        <v>1</v>
      </c>
      <c r="O7109" s="6" t="n">
        <f aca="false">IF(1_Data_EDA!D7110="Pacific Asia",1,0)</f>
        <v>0</v>
      </c>
      <c r="P7109" s="6" t="n">
        <f aca="false">IF(1_Data_EDA!D7110="USCA",1,0)</f>
        <v>0</v>
      </c>
      <c r="Q7109" s="6" t="n">
        <f aca="false">IF(C7109&gt;MEDIAN(C$5:C$8004),1,0)</f>
        <v>1</v>
      </c>
      <c r="R7109" s="6" t="n">
        <f aca="false">IF(D7109&gt;2,1,0)</f>
        <v>0</v>
      </c>
    </row>
    <row r="7110" customFormat="false" ht="15" hidden="false" customHeight="true" outlineLevel="0" collapsed="false">
      <c r="A7110" s="6" t="n">
        <f aca="false">1_Data_EDA!O7111</f>
        <v>0</v>
      </c>
      <c r="B7110" s="6" t="n">
        <f aca="false">1_Data_EDA!H7111</f>
        <v>4</v>
      </c>
      <c r="C7110" s="7" t="n">
        <f aca="false">1_Data_EDA!I7111</f>
        <v>59.99000168</v>
      </c>
      <c r="D7110" s="6" t="n">
        <f aca="false">1_Data_EDA!J7111</f>
        <v>2</v>
      </c>
      <c r="E7110" s="7" t="n">
        <f aca="false">1_Data_EDA!K7111</f>
        <v>119.9800034</v>
      </c>
      <c r="F7110" s="7" t="n">
        <f aca="false">1_Data_EDA!L7111</f>
        <v>2.400000095</v>
      </c>
      <c r="G7110" s="8" t="n">
        <f aca="false">1_Data_EDA!M7111</f>
        <v>0.02</v>
      </c>
      <c r="H7110" s="6" t="n">
        <f aca="false">IF(1_Data_EDA!B7111="First Class",1,0)</f>
        <v>0</v>
      </c>
      <c r="I7110" s="6" t="n">
        <f aca="false">IF(1_Data_EDA!B7111="Second Class",1,0)</f>
        <v>0</v>
      </c>
      <c r="J7110" s="6" t="n">
        <f aca="false">IF(1_Data_EDA!B7111="Same Day",1,0)</f>
        <v>0</v>
      </c>
      <c r="K7110" s="6" t="n">
        <f aca="false">IF(1_Data_EDA!C7111="Corporate",1,0)</f>
        <v>1</v>
      </c>
      <c r="L7110" s="6" t="n">
        <f aca="false">IF(1_Data_EDA!C7111="Home Office",1,0)</f>
        <v>0</v>
      </c>
      <c r="M7110" s="6" t="n">
        <f aca="false">IF(1_Data_EDA!D7111="Europe",1,0)</f>
        <v>0</v>
      </c>
      <c r="N7110" s="6" t="n">
        <f aca="false">IF(1_Data_EDA!D7111="LATAM",1,0)</f>
        <v>1</v>
      </c>
      <c r="O7110" s="6" t="n">
        <f aca="false">IF(1_Data_EDA!D7111="Pacific Asia",1,0)</f>
        <v>0</v>
      </c>
      <c r="P7110" s="6" t="n">
        <f aca="false">IF(1_Data_EDA!D7111="USCA",1,0)</f>
        <v>0</v>
      </c>
      <c r="Q7110" s="6" t="n">
        <f aca="false">IF(C7110&gt;MEDIAN(C$5:C$8004),1,0)</f>
        <v>0</v>
      </c>
      <c r="R7110" s="6" t="n">
        <f aca="false">IF(D7110&gt;2,1,0)</f>
        <v>0</v>
      </c>
    </row>
    <row r="7111" customFormat="false" ht="15" hidden="false" customHeight="true" outlineLevel="0" collapsed="false">
      <c r="A7111" s="6" t="n">
        <f aca="false">1_Data_EDA!O7112</f>
        <v>0</v>
      </c>
      <c r="B7111" s="6" t="n">
        <f aca="false">1_Data_EDA!H7112</f>
        <v>4</v>
      </c>
      <c r="C7111" s="7" t="n">
        <f aca="false">1_Data_EDA!I7112</f>
        <v>399.980011</v>
      </c>
      <c r="D7111" s="6" t="n">
        <f aca="false">1_Data_EDA!J7112</f>
        <v>1</v>
      </c>
      <c r="E7111" s="7" t="n">
        <f aca="false">1_Data_EDA!K7112</f>
        <v>399.980011</v>
      </c>
      <c r="F7111" s="7" t="n">
        <f aca="false">1_Data_EDA!L7112</f>
        <v>68</v>
      </c>
      <c r="G7111" s="8" t="n">
        <f aca="false">1_Data_EDA!M7112</f>
        <v>0.170000002</v>
      </c>
      <c r="H7111" s="6" t="n">
        <f aca="false">IF(1_Data_EDA!B7112="First Class",1,0)</f>
        <v>0</v>
      </c>
      <c r="I7111" s="6" t="n">
        <f aca="false">IF(1_Data_EDA!B7112="Second Class",1,0)</f>
        <v>0</v>
      </c>
      <c r="J7111" s="6" t="n">
        <f aca="false">IF(1_Data_EDA!B7112="Same Day",1,0)</f>
        <v>0</v>
      </c>
      <c r="K7111" s="6" t="n">
        <f aca="false">IF(1_Data_EDA!C7112="Corporate",1,0)</f>
        <v>0</v>
      </c>
      <c r="L7111" s="6" t="n">
        <f aca="false">IF(1_Data_EDA!C7112="Home Office",1,0)</f>
        <v>0</v>
      </c>
      <c r="M7111" s="6" t="n">
        <f aca="false">IF(1_Data_EDA!D7112="Europe",1,0)</f>
        <v>0</v>
      </c>
      <c r="N7111" s="6" t="n">
        <f aca="false">IF(1_Data_EDA!D7112="LATAM",1,0)</f>
        <v>0</v>
      </c>
      <c r="O7111" s="6" t="n">
        <f aca="false">IF(1_Data_EDA!D7112="Pacific Asia",1,0)</f>
        <v>0</v>
      </c>
      <c r="P7111" s="6" t="n">
        <f aca="false">IF(1_Data_EDA!D7112="USCA",1,0)</f>
        <v>0</v>
      </c>
      <c r="Q7111" s="6" t="n">
        <f aca="false">IF(C7111&gt;MEDIAN(C$5:C$8004),1,0)</f>
        <v>1</v>
      </c>
      <c r="R7111" s="6" t="n">
        <f aca="false">IF(D7111&gt;2,1,0)</f>
        <v>0</v>
      </c>
    </row>
    <row r="7112" customFormat="false" ht="15" hidden="false" customHeight="true" outlineLevel="0" collapsed="false">
      <c r="A7112" s="6" t="n">
        <f aca="false">1_Data_EDA!O7113</f>
        <v>1</v>
      </c>
      <c r="B7112" s="6" t="n">
        <f aca="false">1_Data_EDA!H7113</f>
        <v>1</v>
      </c>
      <c r="C7112" s="7" t="n">
        <f aca="false">1_Data_EDA!I7113</f>
        <v>299.980011</v>
      </c>
      <c r="D7112" s="6" t="n">
        <f aca="false">1_Data_EDA!J7113</f>
        <v>1</v>
      </c>
      <c r="E7112" s="7" t="n">
        <f aca="false">1_Data_EDA!K7113</f>
        <v>299.980011</v>
      </c>
      <c r="F7112" s="7" t="n">
        <f aca="false">1_Data_EDA!L7113</f>
        <v>51</v>
      </c>
      <c r="G7112" s="8" t="n">
        <f aca="false">1_Data_EDA!M7113</f>
        <v>0.170000002</v>
      </c>
      <c r="H7112" s="6" t="n">
        <f aca="false">IF(1_Data_EDA!B7113="First Class",1,0)</f>
        <v>1</v>
      </c>
      <c r="I7112" s="6" t="n">
        <f aca="false">IF(1_Data_EDA!B7113="Second Class",1,0)</f>
        <v>0</v>
      </c>
      <c r="J7112" s="6" t="n">
        <f aca="false">IF(1_Data_EDA!B7113="Same Day",1,0)</f>
        <v>0</v>
      </c>
      <c r="K7112" s="6" t="n">
        <f aca="false">IF(1_Data_EDA!C7113="Corporate",1,0)</f>
        <v>0</v>
      </c>
      <c r="L7112" s="6" t="n">
        <f aca="false">IF(1_Data_EDA!C7113="Home Office",1,0)</f>
        <v>0</v>
      </c>
      <c r="M7112" s="6" t="n">
        <f aca="false">IF(1_Data_EDA!D7113="Europe",1,0)</f>
        <v>0</v>
      </c>
      <c r="N7112" s="6" t="n">
        <f aca="false">IF(1_Data_EDA!D7113="LATAM",1,0)</f>
        <v>0</v>
      </c>
      <c r="O7112" s="6" t="n">
        <f aca="false">IF(1_Data_EDA!D7113="Pacific Asia",1,0)</f>
        <v>0</v>
      </c>
      <c r="P7112" s="6" t="n">
        <f aca="false">IF(1_Data_EDA!D7113="USCA",1,0)</f>
        <v>1</v>
      </c>
      <c r="Q7112" s="6" t="n">
        <f aca="false">IF(C7112&gt;MEDIAN(C$5:C$8004),1,0)</f>
        <v>1</v>
      </c>
      <c r="R7112" s="6" t="n">
        <f aca="false">IF(D7112&gt;2,1,0)</f>
        <v>0</v>
      </c>
    </row>
    <row r="7113" customFormat="false" ht="15" hidden="false" customHeight="true" outlineLevel="0" collapsed="false">
      <c r="A7113" s="6" t="n">
        <f aca="false">1_Data_EDA!O7114</f>
        <v>0</v>
      </c>
      <c r="B7113" s="6" t="n">
        <f aca="false">1_Data_EDA!H7114</f>
        <v>4</v>
      </c>
      <c r="C7113" s="7" t="n">
        <f aca="false">1_Data_EDA!I7114</f>
        <v>129.9900055</v>
      </c>
      <c r="D7113" s="6" t="n">
        <f aca="false">1_Data_EDA!J7114</f>
        <v>1</v>
      </c>
      <c r="E7113" s="7" t="n">
        <f aca="false">1_Data_EDA!K7114</f>
        <v>129.9900055</v>
      </c>
      <c r="F7113" s="7" t="n">
        <f aca="false">1_Data_EDA!L7114</f>
        <v>19.5</v>
      </c>
      <c r="G7113" s="8" t="n">
        <f aca="false">1_Data_EDA!M7114</f>
        <v>0.150000006</v>
      </c>
      <c r="H7113" s="6" t="n">
        <f aca="false">IF(1_Data_EDA!B7114="First Class",1,0)</f>
        <v>0</v>
      </c>
      <c r="I7113" s="6" t="n">
        <f aca="false">IF(1_Data_EDA!B7114="Second Class",1,0)</f>
        <v>0</v>
      </c>
      <c r="J7113" s="6" t="n">
        <f aca="false">IF(1_Data_EDA!B7114="Same Day",1,0)</f>
        <v>0</v>
      </c>
      <c r="K7113" s="6" t="n">
        <f aca="false">IF(1_Data_EDA!C7114="Corporate",1,0)</f>
        <v>0</v>
      </c>
      <c r="L7113" s="6" t="n">
        <f aca="false">IF(1_Data_EDA!C7114="Home Office",1,0)</f>
        <v>1</v>
      </c>
      <c r="M7113" s="6" t="n">
        <f aca="false">IF(1_Data_EDA!D7114="Europe",1,0)</f>
        <v>0</v>
      </c>
      <c r="N7113" s="6" t="n">
        <f aca="false">IF(1_Data_EDA!D7114="LATAM",1,0)</f>
        <v>0</v>
      </c>
      <c r="O7113" s="6" t="n">
        <f aca="false">IF(1_Data_EDA!D7114="Pacific Asia",1,0)</f>
        <v>1</v>
      </c>
      <c r="P7113" s="6" t="n">
        <f aca="false">IF(1_Data_EDA!D7114="USCA",1,0)</f>
        <v>0</v>
      </c>
      <c r="Q7113" s="6" t="n">
        <f aca="false">IF(C7113&gt;MEDIAN(C$5:C$8004),1,0)</f>
        <v>1</v>
      </c>
      <c r="R7113" s="6" t="n">
        <f aca="false">IF(D7113&gt;2,1,0)</f>
        <v>0</v>
      </c>
    </row>
    <row r="7114" customFormat="false" ht="15" hidden="false" customHeight="true" outlineLevel="0" collapsed="false">
      <c r="A7114" s="6" t="n">
        <f aca="false">1_Data_EDA!O7115</f>
        <v>1</v>
      </c>
      <c r="B7114" s="6" t="n">
        <f aca="false">1_Data_EDA!H7115</f>
        <v>4</v>
      </c>
      <c r="C7114" s="7" t="n">
        <f aca="false">1_Data_EDA!I7115</f>
        <v>199.9900055</v>
      </c>
      <c r="D7114" s="6" t="n">
        <f aca="false">1_Data_EDA!J7115</f>
        <v>1</v>
      </c>
      <c r="E7114" s="7" t="n">
        <f aca="false">1_Data_EDA!K7115</f>
        <v>199.9900055</v>
      </c>
      <c r="F7114" s="7" t="n">
        <f aca="false">1_Data_EDA!L7115</f>
        <v>36</v>
      </c>
      <c r="G7114" s="8" t="n">
        <f aca="false">1_Data_EDA!M7115</f>
        <v>0.180000007</v>
      </c>
      <c r="H7114" s="6" t="n">
        <f aca="false">IF(1_Data_EDA!B7115="First Class",1,0)</f>
        <v>0</v>
      </c>
      <c r="I7114" s="6" t="n">
        <f aca="false">IF(1_Data_EDA!B7115="Second Class",1,0)</f>
        <v>0</v>
      </c>
      <c r="J7114" s="6" t="n">
        <f aca="false">IF(1_Data_EDA!B7115="Same Day",1,0)</f>
        <v>0</v>
      </c>
      <c r="K7114" s="6" t="n">
        <f aca="false">IF(1_Data_EDA!C7115="Corporate",1,0)</f>
        <v>0</v>
      </c>
      <c r="L7114" s="6" t="n">
        <f aca="false">IF(1_Data_EDA!C7115="Home Office",1,0)</f>
        <v>1</v>
      </c>
      <c r="M7114" s="6" t="n">
        <f aca="false">IF(1_Data_EDA!D7115="Europe",1,0)</f>
        <v>0</v>
      </c>
      <c r="N7114" s="6" t="n">
        <f aca="false">IF(1_Data_EDA!D7115="LATAM",1,0)</f>
        <v>0</v>
      </c>
      <c r="O7114" s="6" t="n">
        <f aca="false">IF(1_Data_EDA!D7115="Pacific Asia",1,0)</f>
        <v>1</v>
      </c>
      <c r="P7114" s="6" t="n">
        <f aca="false">IF(1_Data_EDA!D7115="USCA",1,0)</f>
        <v>0</v>
      </c>
      <c r="Q7114" s="6" t="n">
        <f aca="false">IF(C7114&gt;MEDIAN(C$5:C$8004),1,0)</f>
        <v>1</v>
      </c>
      <c r="R7114" s="6" t="n">
        <f aca="false">IF(D7114&gt;2,1,0)</f>
        <v>0</v>
      </c>
    </row>
    <row r="7115" customFormat="false" ht="15" hidden="false" customHeight="true" outlineLevel="0" collapsed="false">
      <c r="A7115" s="6" t="n">
        <f aca="false">1_Data_EDA!O7116</f>
        <v>1</v>
      </c>
      <c r="B7115" s="6" t="n">
        <f aca="false">1_Data_EDA!H7116</f>
        <v>4</v>
      </c>
      <c r="C7115" s="7" t="n">
        <f aca="false">1_Data_EDA!I7116</f>
        <v>51.99000168</v>
      </c>
      <c r="D7115" s="6" t="n">
        <f aca="false">1_Data_EDA!J7116</f>
        <v>3</v>
      </c>
      <c r="E7115" s="7" t="n">
        <f aca="false">1_Data_EDA!K7116</f>
        <v>155.9700012</v>
      </c>
      <c r="F7115" s="7" t="n">
        <f aca="false">1_Data_EDA!L7116</f>
        <v>0</v>
      </c>
      <c r="G7115" s="8" t="n">
        <f aca="false">1_Data_EDA!M7116</f>
        <v>0</v>
      </c>
      <c r="H7115" s="6" t="n">
        <f aca="false">IF(1_Data_EDA!B7116="First Class",1,0)</f>
        <v>0</v>
      </c>
      <c r="I7115" s="6" t="n">
        <f aca="false">IF(1_Data_EDA!B7116="Second Class",1,0)</f>
        <v>0</v>
      </c>
      <c r="J7115" s="6" t="n">
        <f aca="false">IF(1_Data_EDA!B7116="Same Day",1,0)</f>
        <v>0</v>
      </c>
      <c r="K7115" s="6" t="n">
        <f aca="false">IF(1_Data_EDA!C7116="Corporate",1,0)</f>
        <v>0</v>
      </c>
      <c r="L7115" s="6" t="n">
        <f aca="false">IF(1_Data_EDA!C7116="Home Office",1,0)</f>
        <v>0</v>
      </c>
      <c r="M7115" s="6" t="n">
        <f aca="false">IF(1_Data_EDA!D7116="Europe",1,0)</f>
        <v>1</v>
      </c>
      <c r="N7115" s="6" t="n">
        <f aca="false">IF(1_Data_EDA!D7116="LATAM",1,0)</f>
        <v>0</v>
      </c>
      <c r="O7115" s="6" t="n">
        <f aca="false">IF(1_Data_EDA!D7116="Pacific Asia",1,0)</f>
        <v>0</v>
      </c>
      <c r="P7115" s="6" t="n">
        <f aca="false">IF(1_Data_EDA!D7116="USCA",1,0)</f>
        <v>0</v>
      </c>
      <c r="Q7115" s="6" t="n">
        <f aca="false">IF(C7115&gt;MEDIAN(C$5:C$8004),1,0)</f>
        <v>0</v>
      </c>
      <c r="R7115" s="6" t="n">
        <f aca="false">IF(D7115&gt;2,1,0)</f>
        <v>1</v>
      </c>
    </row>
    <row r="7116" customFormat="false" ht="15" hidden="false" customHeight="true" outlineLevel="0" collapsed="false">
      <c r="A7116" s="6" t="n">
        <f aca="false">1_Data_EDA!O7117</f>
        <v>1</v>
      </c>
      <c r="B7116" s="6" t="n">
        <f aca="false">1_Data_EDA!H7117</f>
        <v>4</v>
      </c>
      <c r="C7116" s="7" t="n">
        <f aca="false">1_Data_EDA!I7117</f>
        <v>39.99000168</v>
      </c>
      <c r="D7116" s="6" t="n">
        <f aca="false">1_Data_EDA!J7117</f>
        <v>3</v>
      </c>
      <c r="E7116" s="7" t="n">
        <f aca="false">1_Data_EDA!K7117</f>
        <v>119.9700012</v>
      </c>
      <c r="F7116" s="7" t="n">
        <f aca="false">1_Data_EDA!L7117</f>
        <v>23.98999977</v>
      </c>
      <c r="G7116" s="8" t="n">
        <f aca="false">1_Data_EDA!M7117</f>
        <v>0.200000003</v>
      </c>
      <c r="H7116" s="6" t="n">
        <f aca="false">IF(1_Data_EDA!B7117="First Class",1,0)</f>
        <v>0</v>
      </c>
      <c r="I7116" s="6" t="n">
        <f aca="false">IF(1_Data_EDA!B7117="Second Class",1,0)</f>
        <v>0</v>
      </c>
      <c r="J7116" s="6" t="n">
        <f aca="false">IF(1_Data_EDA!B7117="Same Day",1,0)</f>
        <v>0</v>
      </c>
      <c r="K7116" s="6" t="n">
        <f aca="false">IF(1_Data_EDA!C7117="Corporate",1,0)</f>
        <v>0</v>
      </c>
      <c r="L7116" s="6" t="n">
        <f aca="false">IF(1_Data_EDA!C7117="Home Office",1,0)</f>
        <v>0</v>
      </c>
      <c r="M7116" s="6" t="n">
        <f aca="false">IF(1_Data_EDA!D7117="Europe",1,0)</f>
        <v>1</v>
      </c>
      <c r="N7116" s="6" t="n">
        <f aca="false">IF(1_Data_EDA!D7117="LATAM",1,0)</f>
        <v>0</v>
      </c>
      <c r="O7116" s="6" t="n">
        <f aca="false">IF(1_Data_EDA!D7117="Pacific Asia",1,0)</f>
        <v>0</v>
      </c>
      <c r="P7116" s="6" t="n">
        <f aca="false">IF(1_Data_EDA!D7117="USCA",1,0)</f>
        <v>0</v>
      </c>
      <c r="Q7116" s="6" t="n">
        <f aca="false">IF(C7116&gt;MEDIAN(C$5:C$8004),1,0)</f>
        <v>0</v>
      </c>
      <c r="R7116" s="6" t="n">
        <f aca="false">IF(D7116&gt;2,1,0)</f>
        <v>1</v>
      </c>
    </row>
    <row r="7117" customFormat="false" ht="15" hidden="false" customHeight="true" outlineLevel="0" collapsed="false">
      <c r="A7117" s="6" t="n">
        <f aca="false">1_Data_EDA!O7118</f>
        <v>0</v>
      </c>
      <c r="B7117" s="6" t="n">
        <f aca="false">1_Data_EDA!H7118</f>
        <v>4</v>
      </c>
      <c r="C7117" s="7" t="n">
        <f aca="false">1_Data_EDA!I7118</f>
        <v>39.99000168</v>
      </c>
      <c r="D7117" s="6" t="n">
        <f aca="false">1_Data_EDA!J7118</f>
        <v>2</v>
      </c>
      <c r="E7117" s="7" t="n">
        <f aca="false">1_Data_EDA!K7118</f>
        <v>79.98000336</v>
      </c>
      <c r="F7117" s="7" t="n">
        <f aca="false">1_Data_EDA!L7118</f>
        <v>13.60000038</v>
      </c>
      <c r="G7117" s="8" t="n">
        <f aca="false">1_Data_EDA!M7118</f>
        <v>0.170000002</v>
      </c>
      <c r="H7117" s="6" t="n">
        <f aca="false">IF(1_Data_EDA!B7118="First Class",1,0)</f>
        <v>0</v>
      </c>
      <c r="I7117" s="6" t="n">
        <f aca="false">IF(1_Data_EDA!B7118="Second Class",1,0)</f>
        <v>0</v>
      </c>
      <c r="J7117" s="6" t="n">
        <f aca="false">IF(1_Data_EDA!B7118="Same Day",1,0)</f>
        <v>0</v>
      </c>
      <c r="K7117" s="6" t="n">
        <f aca="false">IF(1_Data_EDA!C7118="Corporate",1,0)</f>
        <v>1</v>
      </c>
      <c r="L7117" s="6" t="n">
        <f aca="false">IF(1_Data_EDA!C7118="Home Office",1,0)</f>
        <v>0</v>
      </c>
      <c r="M7117" s="6" t="n">
        <f aca="false">IF(1_Data_EDA!D7118="Europe",1,0)</f>
        <v>0</v>
      </c>
      <c r="N7117" s="6" t="n">
        <f aca="false">IF(1_Data_EDA!D7118="LATAM",1,0)</f>
        <v>1</v>
      </c>
      <c r="O7117" s="6" t="n">
        <f aca="false">IF(1_Data_EDA!D7118="Pacific Asia",1,0)</f>
        <v>0</v>
      </c>
      <c r="P7117" s="6" t="n">
        <f aca="false">IF(1_Data_EDA!D7118="USCA",1,0)</f>
        <v>0</v>
      </c>
      <c r="Q7117" s="6" t="n">
        <f aca="false">IF(C7117&gt;MEDIAN(C$5:C$8004),1,0)</f>
        <v>0</v>
      </c>
      <c r="R7117" s="6" t="n">
        <f aca="false">IF(D7117&gt;2,1,0)</f>
        <v>0</v>
      </c>
    </row>
    <row r="7118" customFormat="false" ht="15" hidden="false" customHeight="true" outlineLevel="0" collapsed="false">
      <c r="A7118" s="6" t="n">
        <f aca="false">1_Data_EDA!O7119</f>
        <v>1</v>
      </c>
      <c r="B7118" s="6" t="n">
        <f aca="false">1_Data_EDA!H7119</f>
        <v>4</v>
      </c>
      <c r="C7118" s="7" t="n">
        <f aca="false">1_Data_EDA!I7119</f>
        <v>50</v>
      </c>
      <c r="D7118" s="6" t="n">
        <f aca="false">1_Data_EDA!J7119</f>
        <v>3</v>
      </c>
      <c r="E7118" s="7" t="n">
        <f aca="false">1_Data_EDA!K7119</f>
        <v>150</v>
      </c>
      <c r="F7118" s="7" t="n">
        <f aca="false">1_Data_EDA!L7119</f>
        <v>13.5</v>
      </c>
      <c r="G7118" s="8" t="n">
        <f aca="false">1_Data_EDA!M7119</f>
        <v>0.090000004</v>
      </c>
      <c r="H7118" s="6" t="n">
        <f aca="false">IF(1_Data_EDA!B7119="First Class",1,0)</f>
        <v>0</v>
      </c>
      <c r="I7118" s="6" t="n">
        <f aca="false">IF(1_Data_EDA!B7119="Second Class",1,0)</f>
        <v>0</v>
      </c>
      <c r="J7118" s="6" t="n">
        <f aca="false">IF(1_Data_EDA!B7119="Same Day",1,0)</f>
        <v>0</v>
      </c>
      <c r="K7118" s="6" t="n">
        <f aca="false">IF(1_Data_EDA!C7119="Corporate",1,0)</f>
        <v>0</v>
      </c>
      <c r="L7118" s="6" t="n">
        <f aca="false">IF(1_Data_EDA!C7119="Home Office",1,0)</f>
        <v>1</v>
      </c>
      <c r="M7118" s="6" t="n">
        <f aca="false">IF(1_Data_EDA!D7119="Europe",1,0)</f>
        <v>0</v>
      </c>
      <c r="N7118" s="6" t="n">
        <f aca="false">IF(1_Data_EDA!D7119="LATAM",1,0)</f>
        <v>0</v>
      </c>
      <c r="O7118" s="6" t="n">
        <f aca="false">IF(1_Data_EDA!D7119="Pacific Asia",1,0)</f>
        <v>1</v>
      </c>
      <c r="P7118" s="6" t="n">
        <f aca="false">IF(1_Data_EDA!D7119="USCA",1,0)</f>
        <v>0</v>
      </c>
      <c r="Q7118" s="6" t="n">
        <f aca="false">IF(C7118&gt;MEDIAN(C$5:C$8004),1,0)</f>
        <v>0</v>
      </c>
      <c r="R7118" s="6" t="n">
        <f aca="false">IF(D7118&gt;2,1,0)</f>
        <v>1</v>
      </c>
    </row>
    <row r="7119" customFormat="false" ht="15" hidden="false" customHeight="true" outlineLevel="0" collapsed="false">
      <c r="A7119" s="6" t="n">
        <f aca="false">1_Data_EDA!O7120</f>
        <v>1</v>
      </c>
      <c r="B7119" s="6" t="n">
        <f aca="false">1_Data_EDA!H7120</f>
        <v>2</v>
      </c>
      <c r="C7119" s="7" t="n">
        <f aca="false">1_Data_EDA!I7120</f>
        <v>199.9900055</v>
      </c>
      <c r="D7119" s="6" t="n">
        <f aca="false">1_Data_EDA!J7120</f>
        <v>1</v>
      </c>
      <c r="E7119" s="7" t="n">
        <f aca="false">1_Data_EDA!K7120</f>
        <v>199.9900055</v>
      </c>
      <c r="F7119" s="7" t="n">
        <f aca="false">1_Data_EDA!L7120</f>
        <v>11</v>
      </c>
      <c r="G7119" s="8" t="n">
        <f aca="false">1_Data_EDA!M7120</f>
        <v>0.059999999</v>
      </c>
      <c r="H7119" s="6" t="n">
        <f aca="false">IF(1_Data_EDA!B7120="First Class",1,0)</f>
        <v>0</v>
      </c>
      <c r="I7119" s="6" t="n">
        <f aca="false">IF(1_Data_EDA!B7120="Second Class",1,0)</f>
        <v>1</v>
      </c>
      <c r="J7119" s="6" t="n">
        <f aca="false">IF(1_Data_EDA!B7120="Same Day",1,0)</f>
        <v>0</v>
      </c>
      <c r="K7119" s="6" t="n">
        <f aca="false">IF(1_Data_EDA!C7120="Corporate",1,0)</f>
        <v>0</v>
      </c>
      <c r="L7119" s="6" t="n">
        <f aca="false">IF(1_Data_EDA!C7120="Home Office",1,0)</f>
        <v>0</v>
      </c>
      <c r="M7119" s="6" t="n">
        <f aca="false">IF(1_Data_EDA!D7120="Europe",1,0)</f>
        <v>0</v>
      </c>
      <c r="N7119" s="6" t="n">
        <f aca="false">IF(1_Data_EDA!D7120="LATAM",1,0)</f>
        <v>1</v>
      </c>
      <c r="O7119" s="6" t="n">
        <f aca="false">IF(1_Data_EDA!D7120="Pacific Asia",1,0)</f>
        <v>0</v>
      </c>
      <c r="P7119" s="6" t="n">
        <f aca="false">IF(1_Data_EDA!D7120="USCA",1,0)</f>
        <v>0</v>
      </c>
      <c r="Q7119" s="6" t="n">
        <f aca="false">IF(C7119&gt;MEDIAN(C$5:C$8004),1,0)</f>
        <v>1</v>
      </c>
      <c r="R7119" s="6" t="n">
        <f aca="false">IF(D7119&gt;2,1,0)</f>
        <v>0</v>
      </c>
    </row>
    <row r="7120" customFormat="false" ht="15" hidden="false" customHeight="true" outlineLevel="0" collapsed="false">
      <c r="A7120" s="6" t="n">
        <f aca="false">1_Data_EDA!O7121</f>
        <v>0</v>
      </c>
      <c r="B7120" s="6" t="n">
        <f aca="false">1_Data_EDA!H7121</f>
        <v>4</v>
      </c>
      <c r="C7120" s="7" t="n">
        <f aca="false">1_Data_EDA!I7121</f>
        <v>59.99000168</v>
      </c>
      <c r="D7120" s="6" t="n">
        <f aca="false">1_Data_EDA!J7121</f>
        <v>4</v>
      </c>
      <c r="E7120" s="7" t="n">
        <f aca="false">1_Data_EDA!K7121</f>
        <v>239.9600067</v>
      </c>
      <c r="F7120" s="7" t="n">
        <f aca="false">1_Data_EDA!L7121</f>
        <v>7.199999809</v>
      </c>
      <c r="G7120" s="8" t="n">
        <f aca="false">1_Data_EDA!M7121</f>
        <v>0.029999999</v>
      </c>
      <c r="H7120" s="6" t="n">
        <f aca="false">IF(1_Data_EDA!B7121="First Class",1,0)</f>
        <v>0</v>
      </c>
      <c r="I7120" s="6" t="n">
        <f aca="false">IF(1_Data_EDA!B7121="Second Class",1,0)</f>
        <v>0</v>
      </c>
      <c r="J7120" s="6" t="n">
        <f aca="false">IF(1_Data_EDA!B7121="Same Day",1,0)</f>
        <v>0</v>
      </c>
      <c r="K7120" s="6" t="n">
        <f aca="false">IF(1_Data_EDA!C7121="Corporate",1,0)</f>
        <v>0</v>
      </c>
      <c r="L7120" s="6" t="n">
        <f aca="false">IF(1_Data_EDA!C7121="Home Office",1,0)</f>
        <v>0</v>
      </c>
      <c r="M7120" s="6" t="n">
        <f aca="false">IF(1_Data_EDA!D7121="Europe",1,0)</f>
        <v>1</v>
      </c>
      <c r="N7120" s="6" t="n">
        <f aca="false">IF(1_Data_EDA!D7121="LATAM",1,0)</f>
        <v>0</v>
      </c>
      <c r="O7120" s="6" t="n">
        <f aca="false">IF(1_Data_EDA!D7121="Pacific Asia",1,0)</f>
        <v>0</v>
      </c>
      <c r="P7120" s="6" t="n">
        <f aca="false">IF(1_Data_EDA!D7121="USCA",1,0)</f>
        <v>0</v>
      </c>
      <c r="Q7120" s="6" t="n">
        <f aca="false">IF(C7120&gt;MEDIAN(C$5:C$8004),1,0)</f>
        <v>0</v>
      </c>
      <c r="R7120" s="6" t="n">
        <f aca="false">IF(D7120&gt;2,1,0)</f>
        <v>1</v>
      </c>
    </row>
    <row r="7121" customFormat="false" ht="15" hidden="false" customHeight="true" outlineLevel="0" collapsed="false">
      <c r="A7121" s="6" t="n">
        <f aca="false">1_Data_EDA!O7122</f>
        <v>1</v>
      </c>
      <c r="B7121" s="6" t="n">
        <f aca="false">1_Data_EDA!H7122</f>
        <v>4</v>
      </c>
      <c r="C7121" s="7" t="n">
        <f aca="false">1_Data_EDA!I7122</f>
        <v>49.97999954</v>
      </c>
      <c r="D7121" s="6" t="n">
        <f aca="false">1_Data_EDA!J7122</f>
        <v>1</v>
      </c>
      <c r="E7121" s="7" t="n">
        <f aca="false">1_Data_EDA!K7122</f>
        <v>49.97999954</v>
      </c>
      <c r="F7121" s="7" t="n">
        <f aca="false">1_Data_EDA!L7122</f>
        <v>12.5</v>
      </c>
      <c r="G7121" s="8" t="n">
        <f aca="false">1_Data_EDA!M7122</f>
        <v>0.25</v>
      </c>
      <c r="H7121" s="6" t="n">
        <f aca="false">IF(1_Data_EDA!B7122="First Class",1,0)</f>
        <v>0</v>
      </c>
      <c r="I7121" s="6" t="n">
        <f aca="false">IF(1_Data_EDA!B7122="Second Class",1,0)</f>
        <v>0</v>
      </c>
      <c r="J7121" s="6" t="n">
        <f aca="false">IF(1_Data_EDA!B7122="Same Day",1,0)</f>
        <v>0</v>
      </c>
      <c r="K7121" s="6" t="n">
        <f aca="false">IF(1_Data_EDA!C7122="Corporate",1,0)</f>
        <v>1</v>
      </c>
      <c r="L7121" s="6" t="n">
        <f aca="false">IF(1_Data_EDA!C7122="Home Office",1,0)</f>
        <v>0</v>
      </c>
      <c r="M7121" s="6" t="n">
        <f aca="false">IF(1_Data_EDA!D7122="Europe",1,0)</f>
        <v>0</v>
      </c>
      <c r="N7121" s="6" t="n">
        <f aca="false">IF(1_Data_EDA!D7122="LATAM",1,0)</f>
        <v>0</v>
      </c>
      <c r="O7121" s="6" t="n">
        <f aca="false">IF(1_Data_EDA!D7122="Pacific Asia",1,0)</f>
        <v>0</v>
      </c>
      <c r="P7121" s="6" t="n">
        <f aca="false">IF(1_Data_EDA!D7122="USCA",1,0)</f>
        <v>1</v>
      </c>
      <c r="Q7121" s="6" t="n">
        <f aca="false">IF(C7121&gt;MEDIAN(C$5:C$8004),1,0)</f>
        <v>0</v>
      </c>
      <c r="R7121" s="6" t="n">
        <f aca="false">IF(D7121&gt;2,1,0)</f>
        <v>0</v>
      </c>
    </row>
    <row r="7122" customFormat="false" ht="15" hidden="false" customHeight="true" outlineLevel="0" collapsed="false">
      <c r="A7122" s="6" t="n">
        <f aca="false">1_Data_EDA!O7123</f>
        <v>0</v>
      </c>
      <c r="B7122" s="6" t="n">
        <f aca="false">1_Data_EDA!H7123</f>
        <v>4</v>
      </c>
      <c r="C7122" s="7" t="n">
        <f aca="false">1_Data_EDA!I7123</f>
        <v>59.99000168</v>
      </c>
      <c r="D7122" s="6" t="n">
        <f aca="false">1_Data_EDA!J7123</f>
        <v>5</v>
      </c>
      <c r="E7122" s="7" t="n">
        <f aca="false">1_Data_EDA!K7123</f>
        <v>299.9500122</v>
      </c>
      <c r="F7122" s="7" t="n">
        <f aca="false">1_Data_EDA!L7123</f>
        <v>12</v>
      </c>
      <c r="G7122" s="8" t="n">
        <f aca="false">1_Data_EDA!M7123</f>
        <v>0.039999999</v>
      </c>
      <c r="H7122" s="6" t="n">
        <f aca="false">IF(1_Data_EDA!B7123="First Class",1,0)</f>
        <v>0</v>
      </c>
      <c r="I7122" s="6" t="n">
        <f aca="false">IF(1_Data_EDA!B7123="Second Class",1,0)</f>
        <v>0</v>
      </c>
      <c r="J7122" s="6" t="n">
        <f aca="false">IF(1_Data_EDA!B7123="Same Day",1,0)</f>
        <v>0</v>
      </c>
      <c r="K7122" s="6" t="n">
        <f aca="false">IF(1_Data_EDA!C7123="Corporate",1,0)</f>
        <v>1</v>
      </c>
      <c r="L7122" s="6" t="n">
        <f aca="false">IF(1_Data_EDA!C7123="Home Office",1,0)</f>
        <v>0</v>
      </c>
      <c r="M7122" s="6" t="n">
        <f aca="false">IF(1_Data_EDA!D7123="Europe",1,0)</f>
        <v>1</v>
      </c>
      <c r="N7122" s="6" t="n">
        <f aca="false">IF(1_Data_EDA!D7123="LATAM",1,0)</f>
        <v>0</v>
      </c>
      <c r="O7122" s="6" t="n">
        <f aca="false">IF(1_Data_EDA!D7123="Pacific Asia",1,0)</f>
        <v>0</v>
      </c>
      <c r="P7122" s="6" t="n">
        <f aca="false">IF(1_Data_EDA!D7123="USCA",1,0)</f>
        <v>0</v>
      </c>
      <c r="Q7122" s="6" t="n">
        <f aca="false">IF(C7122&gt;MEDIAN(C$5:C$8004),1,0)</f>
        <v>0</v>
      </c>
      <c r="R7122" s="6" t="n">
        <f aca="false">IF(D7122&gt;2,1,0)</f>
        <v>1</v>
      </c>
    </row>
    <row r="7123" customFormat="false" ht="15" hidden="false" customHeight="true" outlineLevel="0" collapsed="false">
      <c r="A7123" s="6" t="n">
        <f aca="false">1_Data_EDA!O7124</f>
        <v>1</v>
      </c>
      <c r="B7123" s="6" t="n">
        <f aca="false">1_Data_EDA!H7124</f>
        <v>4</v>
      </c>
      <c r="C7123" s="7" t="n">
        <f aca="false">1_Data_EDA!I7124</f>
        <v>99.98999786</v>
      </c>
      <c r="D7123" s="6" t="n">
        <f aca="false">1_Data_EDA!J7124</f>
        <v>1</v>
      </c>
      <c r="E7123" s="7" t="n">
        <f aca="false">1_Data_EDA!K7124</f>
        <v>99.98999786</v>
      </c>
      <c r="F7123" s="7" t="n">
        <f aca="false">1_Data_EDA!L7124</f>
        <v>3</v>
      </c>
      <c r="G7123" s="8" t="n">
        <f aca="false">1_Data_EDA!M7124</f>
        <v>0.029999999</v>
      </c>
      <c r="H7123" s="6" t="n">
        <f aca="false">IF(1_Data_EDA!B7124="First Class",1,0)</f>
        <v>0</v>
      </c>
      <c r="I7123" s="6" t="n">
        <f aca="false">IF(1_Data_EDA!B7124="Second Class",1,0)</f>
        <v>0</v>
      </c>
      <c r="J7123" s="6" t="n">
        <f aca="false">IF(1_Data_EDA!B7124="Same Day",1,0)</f>
        <v>0</v>
      </c>
      <c r="K7123" s="6" t="n">
        <f aca="false">IF(1_Data_EDA!C7124="Corporate",1,0)</f>
        <v>0</v>
      </c>
      <c r="L7123" s="6" t="n">
        <f aca="false">IF(1_Data_EDA!C7124="Home Office",1,0)</f>
        <v>0</v>
      </c>
      <c r="M7123" s="6" t="n">
        <f aca="false">IF(1_Data_EDA!D7124="Europe",1,0)</f>
        <v>0</v>
      </c>
      <c r="N7123" s="6" t="n">
        <f aca="false">IF(1_Data_EDA!D7124="LATAM",1,0)</f>
        <v>0</v>
      </c>
      <c r="O7123" s="6" t="n">
        <f aca="false">IF(1_Data_EDA!D7124="Pacific Asia",1,0)</f>
        <v>1</v>
      </c>
      <c r="P7123" s="6" t="n">
        <f aca="false">IF(1_Data_EDA!D7124="USCA",1,0)</f>
        <v>0</v>
      </c>
      <c r="Q7123" s="6" t="n">
        <f aca="false">IF(C7123&gt;MEDIAN(C$5:C$8004),1,0)</f>
        <v>1</v>
      </c>
      <c r="R7123" s="6" t="n">
        <f aca="false">IF(D7123&gt;2,1,0)</f>
        <v>0</v>
      </c>
    </row>
    <row r="7124" customFormat="false" ht="15" hidden="false" customHeight="true" outlineLevel="0" collapsed="false">
      <c r="A7124" s="6" t="n">
        <f aca="false">1_Data_EDA!O7125</f>
        <v>1</v>
      </c>
      <c r="B7124" s="6" t="n">
        <f aca="false">1_Data_EDA!H7125</f>
        <v>2</v>
      </c>
      <c r="C7124" s="7" t="n">
        <f aca="false">1_Data_EDA!I7125</f>
        <v>299.980011</v>
      </c>
      <c r="D7124" s="6" t="n">
        <f aca="false">1_Data_EDA!J7125</f>
        <v>1</v>
      </c>
      <c r="E7124" s="7" t="n">
        <f aca="false">1_Data_EDA!K7125</f>
        <v>299.980011</v>
      </c>
      <c r="F7124" s="7" t="n">
        <f aca="false">1_Data_EDA!L7125</f>
        <v>16.5</v>
      </c>
      <c r="G7124" s="8" t="n">
        <f aca="false">1_Data_EDA!M7125</f>
        <v>0.059999999</v>
      </c>
      <c r="H7124" s="6" t="n">
        <f aca="false">IF(1_Data_EDA!B7125="First Class",1,0)</f>
        <v>0</v>
      </c>
      <c r="I7124" s="6" t="n">
        <f aca="false">IF(1_Data_EDA!B7125="Second Class",1,0)</f>
        <v>1</v>
      </c>
      <c r="J7124" s="6" t="n">
        <f aca="false">IF(1_Data_EDA!B7125="Same Day",1,0)</f>
        <v>0</v>
      </c>
      <c r="K7124" s="6" t="n">
        <f aca="false">IF(1_Data_EDA!C7125="Corporate",1,0)</f>
        <v>1</v>
      </c>
      <c r="L7124" s="6" t="n">
        <f aca="false">IF(1_Data_EDA!C7125="Home Office",1,0)</f>
        <v>0</v>
      </c>
      <c r="M7124" s="6" t="n">
        <f aca="false">IF(1_Data_EDA!D7125="Europe",1,0)</f>
        <v>1</v>
      </c>
      <c r="N7124" s="6" t="n">
        <f aca="false">IF(1_Data_EDA!D7125="LATAM",1,0)</f>
        <v>0</v>
      </c>
      <c r="O7124" s="6" t="n">
        <f aca="false">IF(1_Data_EDA!D7125="Pacific Asia",1,0)</f>
        <v>0</v>
      </c>
      <c r="P7124" s="6" t="n">
        <f aca="false">IF(1_Data_EDA!D7125="USCA",1,0)</f>
        <v>0</v>
      </c>
      <c r="Q7124" s="6" t="n">
        <f aca="false">IF(C7124&gt;MEDIAN(C$5:C$8004),1,0)</f>
        <v>1</v>
      </c>
      <c r="R7124" s="6" t="n">
        <f aca="false">IF(D7124&gt;2,1,0)</f>
        <v>0</v>
      </c>
    </row>
    <row r="7125" customFormat="false" ht="15" hidden="false" customHeight="true" outlineLevel="0" collapsed="false">
      <c r="A7125" s="6" t="n">
        <f aca="false">1_Data_EDA!O7126</f>
        <v>1</v>
      </c>
      <c r="B7125" s="6" t="n">
        <f aca="false">1_Data_EDA!H7126</f>
        <v>4</v>
      </c>
      <c r="C7125" s="7" t="n">
        <f aca="false">1_Data_EDA!I7126</f>
        <v>49.97999954</v>
      </c>
      <c r="D7125" s="6" t="n">
        <f aca="false">1_Data_EDA!J7126</f>
        <v>4</v>
      </c>
      <c r="E7125" s="7" t="n">
        <f aca="false">1_Data_EDA!K7126</f>
        <v>199.9199982</v>
      </c>
      <c r="F7125" s="7" t="n">
        <f aca="false">1_Data_EDA!L7126</f>
        <v>8</v>
      </c>
      <c r="G7125" s="8" t="n">
        <f aca="false">1_Data_EDA!M7126</f>
        <v>0.039999999</v>
      </c>
      <c r="H7125" s="6" t="n">
        <f aca="false">IF(1_Data_EDA!B7126="First Class",1,0)</f>
        <v>0</v>
      </c>
      <c r="I7125" s="6" t="n">
        <f aca="false">IF(1_Data_EDA!B7126="Second Class",1,0)</f>
        <v>0</v>
      </c>
      <c r="J7125" s="6" t="n">
        <f aca="false">IF(1_Data_EDA!B7126="Same Day",1,0)</f>
        <v>0</v>
      </c>
      <c r="K7125" s="6" t="n">
        <f aca="false">IF(1_Data_EDA!C7126="Corporate",1,0)</f>
        <v>0</v>
      </c>
      <c r="L7125" s="6" t="n">
        <f aca="false">IF(1_Data_EDA!C7126="Home Office",1,0)</f>
        <v>0</v>
      </c>
      <c r="M7125" s="6" t="n">
        <f aca="false">IF(1_Data_EDA!D7126="Europe",1,0)</f>
        <v>1</v>
      </c>
      <c r="N7125" s="6" t="n">
        <f aca="false">IF(1_Data_EDA!D7126="LATAM",1,0)</f>
        <v>0</v>
      </c>
      <c r="O7125" s="6" t="n">
        <f aca="false">IF(1_Data_EDA!D7126="Pacific Asia",1,0)</f>
        <v>0</v>
      </c>
      <c r="P7125" s="6" t="n">
        <f aca="false">IF(1_Data_EDA!D7126="USCA",1,0)</f>
        <v>0</v>
      </c>
      <c r="Q7125" s="6" t="n">
        <f aca="false">IF(C7125&gt;MEDIAN(C$5:C$8004),1,0)</f>
        <v>0</v>
      </c>
      <c r="R7125" s="6" t="n">
        <f aca="false">IF(D7125&gt;2,1,0)</f>
        <v>1</v>
      </c>
    </row>
    <row r="7126" customFormat="false" ht="15" hidden="false" customHeight="true" outlineLevel="0" collapsed="false">
      <c r="A7126" s="6" t="n">
        <f aca="false">1_Data_EDA!O7127</f>
        <v>1</v>
      </c>
      <c r="B7126" s="6" t="n">
        <f aca="false">1_Data_EDA!H7127</f>
        <v>2</v>
      </c>
      <c r="C7126" s="7" t="n">
        <f aca="false">1_Data_EDA!I7127</f>
        <v>99.98999786</v>
      </c>
      <c r="D7126" s="6" t="n">
        <f aca="false">1_Data_EDA!J7127</f>
        <v>1</v>
      </c>
      <c r="E7126" s="7" t="n">
        <f aca="false">1_Data_EDA!K7127</f>
        <v>99.98999786</v>
      </c>
      <c r="F7126" s="7" t="n">
        <f aca="false">1_Data_EDA!L7127</f>
        <v>18</v>
      </c>
      <c r="G7126" s="8" t="n">
        <f aca="false">1_Data_EDA!M7127</f>
        <v>0.180000007</v>
      </c>
      <c r="H7126" s="6" t="n">
        <f aca="false">IF(1_Data_EDA!B7127="First Class",1,0)</f>
        <v>0</v>
      </c>
      <c r="I7126" s="6" t="n">
        <f aca="false">IF(1_Data_EDA!B7127="Second Class",1,0)</f>
        <v>1</v>
      </c>
      <c r="J7126" s="6" t="n">
        <f aca="false">IF(1_Data_EDA!B7127="Same Day",1,0)</f>
        <v>0</v>
      </c>
      <c r="K7126" s="6" t="n">
        <f aca="false">IF(1_Data_EDA!C7127="Corporate",1,0)</f>
        <v>0</v>
      </c>
      <c r="L7126" s="6" t="n">
        <f aca="false">IF(1_Data_EDA!C7127="Home Office",1,0)</f>
        <v>0</v>
      </c>
      <c r="M7126" s="6" t="n">
        <f aca="false">IF(1_Data_EDA!D7127="Europe",1,0)</f>
        <v>0</v>
      </c>
      <c r="N7126" s="6" t="n">
        <f aca="false">IF(1_Data_EDA!D7127="LATAM",1,0)</f>
        <v>1</v>
      </c>
      <c r="O7126" s="6" t="n">
        <f aca="false">IF(1_Data_EDA!D7127="Pacific Asia",1,0)</f>
        <v>0</v>
      </c>
      <c r="P7126" s="6" t="n">
        <f aca="false">IF(1_Data_EDA!D7127="USCA",1,0)</f>
        <v>0</v>
      </c>
      <c r="Q7126" s="6" t="n">
        <f aca="false">IF(C7126&gt;MEDIAN(C$5:C$8004),1,0)</f>
        <v>1</v>
      </c>
      <c r="R7126" s="6" t="n">
        <f aca="false">IF(D7126&gt;2,1,0)</f>
        <v>0</v>
      </c>
    </row>
    <row r="7127" customFormat="false" ht="15" hidden="false" customHeight="true" outlineLevel="0" collapsed="false">
      <c r="A7127" s="6" t="n">
        <f aca="false">1_Data_EDA!O7128</f>
        <v>1</v>
      </c>
      <c r="B7127" s="6" t="n">
        <f aca="false">1_Data_EDA!H7128</f>
        <v>1</v>
      </c>
      <c r="C7127" s="7" t="n">
        <f aca="false">1_Data_EDA!I7128</f>
        <v>49.97999954</v>
      </c>
      <c r="D7127" s="6" t="n">
        <f aca="false">1_Data_EDA!J7128</f>
        <v>4</v>
      </c>
      <c r="E7127" s="7" t="n">
        <f aca="false">1_Data_EDA!K7128</f>
        <v>199.9199982</v>
      </c>
      <c r="F7127" s="7" t="n">
        <f aca="false">1_Data_EDA!L7128</f>
        <v>23.98999977</v>
      </c>
      <c r="G7127" s="8" t="n">
        <f aca="false">1_Data_EDA!M7128</f>
        <v>0.119999997</v>
      </c>
      <c r="H7127" s="6" t="n">
        <f aca="false">IF(1_Data_EDA!B7128="First Class",1,0)</f>
        <v>1</v>
      </c>
      <c r="I7127" s="6" t="n">
        <f aca="false">IF(1_Data_EDA!B7128="Second Class",1,0)</f>
        <v>0</v>
      </c>
      <c r="J7127" s="6" t="n">
        <f aca="false">IF(1_Data_EDA!B7128="Same Day",1,0)</f>
        <v>0</v>
      </c>
      <c r="K7127" s="6" t="n">
        <f aca="false">IF(1_Data_EDA!C7128="Corporate",1,0)</f>
        <v>0</v>
      </c>
      <c r="L7127" s="6" t="n">
        <f aca="false">IF(1_Data_EDA!C7128="Home Office",1,0)</f>
        <v>1</v>
      </c>
      <c r="M7127" s="6" t="n">
        <f aca="false">IF(1_Data_EDA!D7128="Europe",1,0)</f>
        <v>1</v>
      </c>
      <c r="N7127" s="6" t="n">
        <f aca="false">IF(1_Data_EDA!D7128="LATAM",1,0)</f>
        <v>0</v>
      </c>
      <c r="O7127" s="6" t="n">
        <f aca="false">IF(1_Data_EDA!D7128="Pacific Asia",1,0)</f>
        <v>0</v>
      </c>
      <c r="P7127" s="6" t="n">
        <f aca="false">IF(1_Data_EDA!D7128="USCA",1,0)</f>
        <v>0</v>
      </c>
      <c r="Q7127" s="6" t="n">
        <f aca="false">IF(C7127&gt;MEDIAN(C$5:C$8004),1,0)</f>
        <v>0</v>
      </c>
      <c r="R7127" s="6" t="n">
        <f aca="false">IF(D7127&gt;2,1,0)</f>
        <v>1</v>
      </c>
    </row>
    <row r="7128" customFormat="false" ht="15" hidden="false" customHeight="true" outlineLevel="0" collapsed="false">
      <c r="A7128" s="6" t="n">
        <f aca="false">1_Data_EDA!O7129</f>
        <v>1</v>
      </c>
      <c r="B7128" s="6" t="n">
        <f aca="false">1_Data_EDA!H7129</f>
        <v>4</v>
      </c>
      <c r="C7128" s="7" t="n">
        <f aca="false">1_Data_EDA!I7129</f>
        <v>357.1000061</v>
      </c>
      <c r="D7128" s="6" t="n">
        <f aca="false">1_Data_EDA!J7129</f>
        <v>1</v>
      </c>
      <c r="E7128" s="7" t="n">
        <f aca="false">1_Data_EDA!K7129</f>
        <v>357.1000061</v>
      </c>
      <c r="F7128" s="7" t="n">
        <f aca="false">1_Data_EDA!L7129</f>
        <v>10.71000004</v>
      </c>
      <c r="G7128" s="8" t="n">
        <f aca="false">1_Data_EDA!M7129</f>
        <v>0.029999999</v>
      </c>
      <c r="H7128" s="6" t="n">
        <f aca="false">IF(1_Data_EDA!B7129="First Class",1,0)</f>
        <v>0</v>
      </c>
      <c r="I7128" s="6" t="n">
        <f aca="false">IF(1_Data_EDA!B7129="Second Class",1,0)</f>
        <v>0</v>
      </c>
      <c r="J7128" s="6" t="n">
        <f aca="false">IF(1_Data_EDA!B7129="Same Day",1,0)</f>
        <v>0</v>
      </c>
      <c r="K7128" s="6" t="n">
        <f aca="false">IF(1_Data_EDA!C7129="Corporate",1,0)</f>
        <v>1</v>
      </c>
      <c r="L7128" s="6" t="n">
        <f aca="false">IF(1_Data_EDA!C7129="Home Office",1,0)</f>
        <v>0</v>
      </c>
      <c r="M7128" s="6" t="n">
        <f aca="false">IF(1_Data_EDA!D7129="Europe",1,0)</f>
        <v>1</v>
      </c>
      <c r="N7128" s="6" t="n">
        <f aca="false">IF(1_Data_EDA!D7129="LATAM",1,0)</f>
        <v>0</v>
      </c>
      <c r="O7128" s="6" t="n">
        <f aca="false">IF(1_Data_EDA!D7129="Pacific Asia",1,0)</f>
        <v>0</v>
      </c>
      <c r="P7128" s="6" t="n">
        <f aca="false">IF(1_Data_EDA!D7129="USCA",1,0)</f>
        <v>0</v>
      </c>
      <c r="Q7128" s="6" t="n">
        <f aca="false">IF(C7128&gt;MEDIAN(C$5:C$8004),1,0)</f>
        <v>1</v>
      </c>
      <c r="R7128" s="6" t="n">
        <f aca="false">IF(D7128&gt;2,1,0)</f>
        <v>0</v>
      </c>
    </row>
    <row r="7129" customFormat="false" ht="15" hidden="false" customHeight="true" outlineLevel="0" collapsed="false">
      <c r="A7129" s="6" t="n">
        <f aca="false">1_Data_EDA!O7130</f>
        <v>1</v>
      </c>
      <c r="B7129" s="6" t="n">
        <f aca="false">1_Data_EDA!H7130</f>
        <v>4</v>
      </c>
      <c r="C7129" s="7" t="n">
        <f aca="false">1_Data_EDA!I7130</f>
        <v>50</v>
      </c>
      <c r="D7129" s="6" t="n">
        <f aca="false">1_Data_EDA!J7130</f>
        <v>5</v>
      </c>
      <c r="E7129" s="7" t="n">
        <f aca="false">1_Data_EDA!K7130</f>
        <v>250</v>
      </c>
      <c r="F7129" s="7" t="n">
        <f aca="false">1_Data_EDA!L7130</f>
        <v>22.5</v>
      </c>
      <c r="G7129" s="8" t="n">
        <f aca="false">1_Data_EDA!M7130</f>
        <v>0.090000004</v>
      </c>
      <c r="H7129" s="6" t="n">
        <f aca="false">IF(1_Data_EDA!B7130="First Class",1,0)</f>
        <v>0</v>
      </c>
      <c r="I7129" s="6" t="n">
        <f aca="false">IF(1_Data_EDA!B7130="Second Class",1,0)</f>
        <v>0</v>
      </c>
      <c r="J7129" s="6" t="n">
        <f aca="false">IF(1_Data_EDA!B7130="Same Day",1,0)</f>
        <v>0</v>
      </c>
      <c r="K7129" s="6" t="n">
        <f aca="false">IF(1_Data_EDA!C7130="Corporate",1,0)</f>
        <v>0</v>
      </c>
      <c r="L7129" s="6" t="n">
        <f aca="false">IF(1_Data_EDA!C7130="Home Office",1,0)</f>
        <v>0</v>
      </c>
      <c r="M7129" s="6" t="n">
        <f aca="false">IF(1_Data_EDA!D7130="Europe",1,0)</f>
        <v>0</v>
      </c>
      <c r="N7129" s="6" t="n">
        <f aca="false">IF(1_Data_EDA!D7130="LATAM",1,0)</f>
        <v>1</v>
      </c>
      <c r="O7129" s="6" t="n">
        <f aca="false">IF(1_Data_EDA!D7130="Pacific Asia",1,0)</f>
        <v>0</v>
      </c>
      <c r="P7129" s="6" t="n">
        <f aca="false">IF(1_Data_EDA!D7130="USCA",1,0)</f>
        <v>0</v>
      </c>
      <c r="Q7129" s="6" t="n">
        <f aca="false">IF(C7129&gt;MEDIAN(C$5:C$8004),1,0)</f>
        <v>0</v>
      </c>
      <c r="R7129" s="6" t="n">
        <f aca="false">IF(D7129&gt;2,1,0)</f>
        <v>1</v>
      </c>
    </row>
    <row r="7130" customFormat="false" ht="15" hidden="false" customHeight="true" outlineLevel="0" collapsed="false">
      <c r="A7130" s="6" t="n">
        <f aca="false">1_Data_EDA!O7131</f>
        <v>1</v>
      </c>
      <c r="B7130" s="6" t="n">
        <f aca="false">1_Data_EDA!H7131</f>
        <v>4</v>
      </c>
      <c r="C7130" s="7" t="n">
        <f aca="false">1_Data_EDA!I7131</f>
        <v>99.98999786</v>
      </c>
      <c r="D7130" s="6" t="n">
        <f aca="false">1_Data_EDA!J7131</f>
        <v>3</v>
      </c>
      <c r="E7130" s="7" t="n">
        <f aca="false">1_Data_EDA!K7131</f>
        <v>299.9700012</v>
      </c>
      <c r="F7130" s="7" t="n">
        <f aca="false">1_Data_EDA!L7131</f>
        <v>59.99000168</v>
      </c>
      <c r="G7130" s="8" t="n">
        <f aca="false">1_Data_EDA!M7131</f>
        <v>0.200000003</v>
      </c>
      <c r="H7130" s="6" t="n">
        <f aca="false">IF(1_Data_EDA!B7131="First Class",1,0)</f>
        <v>0</v>
      </c>
      <c r="I7130" s="6" t="n">
        <f aca="false">IF(1_Data_EDA!B7131="Second Class",1,0)</f>
        <v>0</v>
      </c>
      <c r="J7130" s="6" t="n">
        <f aca="false">IF(1_Data_EDA!B7131="Same Day",1,0)</f>
        <v>0</v>
      </c>
      <c r="K7130" s="6" t="n">
        <f aca="false">IF(1_Data_EDA!C7131="Corporate",1,0)</f>
        <v>0</v>
      </c>
      <c r="L7130" s="6" t="n">
        <f aca="false">IF(1_Data_EDA!C7131="Home Office",1,0)</f>
        <v>0</v>
      </c>
      <c r="M7130" s="6" t="n">
        <f aca="false">IF(1_Data_EDA!D7131="Europe",1,0)</f>
        <v>0</v>
      </c>
      <c r="N7130" s="6" t="n">
        <f aca="false">IF(1_Data_EDA!D7131="LATAM",1,0)</f>
        <v>1</v>
      </c>
      <c r="O7130" s="6" t="n">
        <f aca="false">IF(1_Data_EDA!D7131="Pacific Asia",1,0)</f>
        <v>0</v>
      </c>
      <c r="P7130" s="6" t="n">
        <f aca="false">IF(1_Data_EDA!D7131="USCA",1,0)</f>
        <v>0</v>
      </c>
      <c r="Q7130" s="6" t="n">
        <f aca="false">IF(C7130&gt;MEDIAN(C$5:C$8004),1,0)</f>
        <v>1</v>
      </c>
      <c r="R7130" s="6" t="n">
        <f aca="false">IF(D7130&gt;2,1,0)</f>
        <v>1</v>
      </c>
    </row>
    <row r="7131" customFormat="false" ht="15" hidden="false" customHeight="true" outlineLevel="0" collapsed="false">
      <c r="A7131" s="6" t="n">
        <f aca="false">1_Data_EDA!O7132</f>
        <v>1</v>
      </c>
      <c r="B7131" s="6" t="n">
        <f aca="false">1_Data_EDA!H7132</f>
        <v>2</v>
      </c>
      <c r="C7131" s="7" t="n">
        <f aca="false">1_Data_EDA!I7132</f>
        <v>50</v>
      </c>
      <c r="D7131" s="6" t="n">
        <f aca="false">1_Data_EDA!J7132</f>
        <v>4</v>
      </c>
      <c r="E7131" s="7" t="n">
        <f aca="false">1_Data_EDA!K7132</f>
        <v>200</v>
      </c>
      <c r="F7131" s="7" t="n">
        <f aca="false">1_Data_EDA!L7132</f>
        <v>8</v>
      </c>
      <c r="G7131" s="8" t="n">
        <f aca="false">1_Data_EDA!M7132</f>
        <v>0.039999999</v>
      </c>
      <c r="H7131" s="6" t="n">
        <f aca="false">IF(1_Data_EDA!B7132="First Class",1,0)</f>
        <v>0</v>
      </c>
      <c r="I7131" s="6" t="n">
        <f aca="false">IF(1_Data_EDA!B7132="Second Class",1,0)</f>
        <v>1</v>
      </c>
      <c r="J7131" s="6" t="n">
        <f aca="false">IF(1_Data_EDA!B7132="Same Day",1,0)</f>
        <v>0</v>
      </c>
      <c r="K7131" s="6" t="n">
        <f aca="false">IF(1_Data_EDA!C7132="Corporate",1,0)</f>
        <v>0</v>
      </c>
      <c r="L7131" s="6" t="n">
        <f aca="false">IF(1_Data_EDA!C7132="Home Office",1,0)</f>
        <v>0</v>
      </c>
      <c r="M7131" s="6" t="n">
        <f aca="false">IF(1_Data_EDA!D7132="Europe",1,0)</f>
        <v>0</v>
      </c>
      <c r="N7131" s="6" t="n">
        <f aca="false">IF(1_Data_EDA!D7132="LATAM",1,0)</f>
        <v>0</v>
      </c>
      <c r="O7131" s="6" t="n">
        <f aca="false">IF(1_Data_EDA!D7132="Pacific Asia",1,0)</f>
        <v>0</v>
      </c>
      <c r="P7131" s="6" t="n">
        <f aca="false">IF(1_Data_EDA!D7132="USCA",1,0)</f>
        <v>0</v>
      </c>
      <c r="Q7131" s="6" t="n">
        <f aca="false">IF(C7131&gt;MEDIAN(C$5:C$8004),1,0)</f>
        <v>0</v>
      </c>
      <c r="R7131" s="6" t="n">
        <f aca="false">IF(D7131&gt;2,1,0)</f>
        <v>1</v>
      </c>
    </row>
    <row r="7132" customFormat="false" ht="15" hidden="false" customHeight="true" outlineLevel="0" collapsed="false">
      <c r="A7132" s="6" t="n">
        <f aca="false">1_Data_EDA!O7133</f>
        <v>1</v>
      </c>
      <c r="B7132" s="6" t="n">
        <f aca="false">1_Data_EDA!H7133</f>
        <v>2</v>
      </c>
      <c r="C7132" s="7" t="n">
        <f aca="false">1_Data_EDA!I7133</f>
        <v>129.9900055</v>
      </c>
      <c r="D7132" s="6" t="n">
        <f aca="false">1_Data_EDA!J7133</f>
        <v>1</v>
      </c>
      <c r="E7132" s="7" t="n">
        <f aca="false">1_Data_EDA!K7133</f>
        <v>129.9900055</v>
      </c>
      <c r="F7132" s="7" t="n">
        <f aca="false">1_Data_EDA!L7133</f>
        <v>22.10000038</v>
      </c>
      <c r="G7132" s="8" t="n">
        <f aca="false">1_Data_EDA!M7133</f>
        <v>0.170000002</v>
      </c>
      <c r="H7132" s="6" t="n">
        <f aca="false">IF(1_Data_EDA!B7133="First Class",1,0)</f>
        <v>0</v>
      </c>
      <c r="I7132" s="6" t="n">
        <f aca="false">IF(1_Data_EDA!B7133="Second Class",1,0)</f>
        <v>1</v>
      </c>
      <c r="J7132" s="6" t="n">
        <f aca="false">IF(1_Data_EDA!B7133="Same Day",1,0)</f>
        <v>0</v>
      </c>
      <c r="K7132" s="6" t="n">
        <f aca="false">IF(1_Data_EDA!C7133="Corporate",1,0)</f>
        <v>0</v>
      </c>
      <c r="L7132" s="6" t="n">
        <f aca="false">IF(1_Data_EDA!C7133="Home Office",1,0)</f>
        <v>0</v>
      </c>
      <c r="M7132" s="6" t="n">
        <f aca="false">IF(1_Data_EDA!D7133="Europe",1,0)</f>
        <v>1</v>
      </c>
      <c r="N7132" s="6" t="n">
        <f aca="false">IF(1_Data_EDA!D7133="LATAM",1,0)</f>
        <v>0</v>
      </c>
      <c r="O7132" s="6" t="n">
        <f aca="false">IF(1_Data_EDA!D7133="Pacific Asia",1,0)</f>
        <v>0</v>
      </c>
      <c r="P7132" s="6" t="n">
        <f aca="false">IF(1_Data_EDA!D7133="USCA",1,0)</f>
        <v>0</v>
      </c>
      <c r="Q7132" s="6" t="n">
        <f aca="false">IF(C7132&gt;MEDIAN(C$5:C$8004),1,0)</f>
        <v>1</v>
      </c>
      <c r="R7132" s="6" t="n">
        <f aca="false">IF(D7132&gt;2,1,0)</f>
        <v>0</v>
      </c>
    </row>
    <row r="7133" customFormat="false" ht="15" hidden="false" customHeight="true" outlineLevel="0" collapsed="false">
      <c r="A7133" s="6" t="n">
        <f aca="false">1_Data_EDA!O7134</f>
        <v>1</v>
      </c>
      <c r="B7133" s="6" t="n">
        <f aca="false">1_Data_EDA!H7134</f>
        <v>2</v>
      </c>
      <c r="C7133" s="7" t="n">
        <f aca="false">1_Data_EDA!I7134</f>
        <v>299.980011</v>
      </c>
      <c r="D7133" s="6" t="n">
        <f aca="false">1_Data_EDA!J7134</f>
        <v>1</v>
      </c>
      <c r="E7133" s="7" t="n">
        <f aca="false">1_Data_EDA!K7134</f>
        <v>299.980011</v>
      </c>
      <c r="F7133" s="7" t="n">
        <f aca="false">1_Data_EDA!L7134</f>
        <v>0</v>
      </c>
      <c r="G7133" s="8" t="n">
        <f aca="false">1_Data_EDA!M7134</f>
        <v>0</v>
      </c>
      <c r="H7133" s="6" t="n">
        <f aca="false">IF(1_Data_EDA!B7134="First Class",1,0)</f>
        <v>0</v>
      </c>
      <c r="I7133" s="6" t="n">
        <f aca="false">IF(1_Data_EDA!B7134="Second Class",1,0)</f>
        <v>1</v>
      </c>
      <c r="J7133" s="6" t="n">
        <f aca="false">IF(1_Data_EDA!B7134="Same Day",1,0)</f>
        <v>0</v>
      </c>
      <c r="K7133" s="6" t="n">
        <f aca="false">IF(1_Data_EDA!C7134="Corporate",1,0)</f>
        <v>0</v>
      </c>
      <c r="L7133" s="6" t="n">
        <f aca="false">IF(1_Data_EDA!C7134="Home Office",1,0)</f>
        <v>0</v>
      </c>
      <c r="M7133" s="6" t="n">
        <f aca="false">IF(1_Data_EDA!D7134="Europe",1,0)</f>
        <v>0</v>
      </c>
      <c r="N7133" s="6" t="n">
        <f aca="false">IF(1_Data_EDA!D7134="LATAM",1,0)</f>
        <v>1</v>
      </c>
      <c r="O7133" s="6" t="n">
        <f aca="false">IF(1_Data_EDA!D7134="Pacific Asia",1,0)</f>
        <v>0</v>
      </c>
      <c r="P7133" s="6" t="n">
        <f aca="false">IF(1_Data_EDA!D7134="USCA",1,0)</f>
        <v>0</v>
      </c>
      <c r="Q7133" s="6" t="n">
        <f aca="false">IF(C7133&gt;MEDIAN(C$5:C$8004),1,0)</f>
        <v>1</v>
      </c>
      <c r="R7133" s="6" t="n">
        <f aca="false">IF(D7133&gt;2,1,0)</f>
        <v>0</v>
      </c>
    </row>
    <row r="7134" customFormat="false" ht="15" hidden="false" customHeight="true" outlineLevel="0" collapsed="false">
      <c r="A7134" s="6" t="n">
        <f aca="false">1_Data_EDA!O7135</f>
        <v>0</v>
      </c>
      <c r="B7134" s="6" t="n">
        <f aca="false">1_Data_EDA!H7135</f>
        <v>4</v>
      </c>
      <c r="C7134" s="7" t="n">
        <f aca="false">1_Data_EDA!I7135</f>
        <v>17.98999977</v>
      </c>
      <c r="D7134" s="6" t="n">
        <f aca="false">1_Data_EDA!J7135</f>
        <v>2</v>
      </c>
      <c r="E7134" s="7" t="n">
        <f aca="false">1_Data_EDA!K7135</f>
        <v>35.97999954</v>
      </c>
      <c r="F7134" s="7" t="n">
        <f aca="false">1_Data_EDA!L7135</f>
        <v>5.400000095</v>
      </c>
      <c r="G7134" s="8" t="n">
        <f aca="false">1_Data_EDA!M7135</f>
        <v>0.150000006</v>
      </c>
      <c r="H7134" s="6" t="n">
        <f aca="false">IF(1_Data_EDA!B7135="First Class",1,0)</f>
        <v>0</v>
      </c>
      <c r="I7134" s="6" t="n">
        <f aca="false">IF(1_Data_EDA!B7135="Second Class",1,0)</f>
        <v>0</v>
      </c>
      <c r="J7134" s="6" t="n">
        <f aca="false">IF(1_Data_EDA!B7135="Same Day",1,0)</f>
        <v>0</v>
      </c>
      <c r="K7134" s="6" t="n">
        <f aca="false">IF(1_Data_EDA!C7135="Corporate",1,0)</f>
        <v>0</v>
      </c>
      <c r="L7134" s="6" t="n">
        <f aca="false">IF(1_Data_EDA!C7135="Home Office",1,0)</f>
        <v>1</v>
      </c>
      <c r="M7134" s="6" t="n">
        <f aca="false">IF(1_Data_EDA!D7135="Europe",1,0)</f>
        <v>1</v>
      </c>
      <c r="N7134" s="6" t="n">
        <f aca="false">IF(1_Data_EDA!D7135="LATAM",1,0)</f>
        <v>0</v>
      </c>
      <c r="O7134" s="6" t="n">
        <f aca="false">IF(1_Data_EDA!D7135="Pacific Asia",1,0)</f>
        <v>0</v>
      </c>
      <c r="P7134" s="6" t="n">
        <f aca="false">IF(1_Data_EDA!D7135="USCA",1,0)</f>
        <v>0</v>
      </c>
      <c r="Q7134" s="6" t="n">
        <f aca="false">IF(C7134&gt;MEDIAN(C$5:C$8004),1,0)</f>
        <v>0</v>
      </c>
      <c r="R7134" s="6" t="n">
        <f aca="false">IF(D7134&gt;2,1,0)</f>
        <v>0</v>
      </c>
    </row>
    <row r="7135" customFormat="false" ht="15" hidden="false" customHeight="true" outlineLevel="0" collapsed="false">
      <c r="A7135" s="6" t="n">
        <f aca="false">1_Data_EDA!O7136</f>
        <v>0</v>
      </c>
      <c r="B7135" s="6" t="n">
        <f aca="false">1_Data_EDA!H7136</f>
        <v>4</v>
      </c>
      <c r="C7135" s="7" t="n">
        <f aca="false">1_Data_EDA!I7136</f>
        <v>59.99000168</v>
      </c>
      <c r="D7135" s="6" t="n">
        <f aca="false">1_Data_EDA!J7136</f>
        <v>3</v>
      </c>
      <c r="E7135" s="7" t="n">
        <f aca="false">1_Data_EDA!K7136</f>
        <v>179.9700012</v>
      </c>
      <c r="F7135" s="7" t="n">
        <f aca="false">1_Data_EDA!L7136</f>
        <v>23.39999962</v>
      </c>
      <c r="G7135" s="8" t="n">
        <f aca="false">1_Data_EDA!M7136</f>
        <v>0.129999995</v>
      </c>
      <c r="H7135" s="6" t="n">
        <f aca="false">IF(1_Data_EDA!B7136="First Class",1,0)</f>
        <v>0</v>
      </c>
      <c r="I7135" s="6" t="n">
        <f aca="false">IF(1_Data_EDA!B7136="Second Class",1,0)</f>
        <v>0</v>
      </c>
      <c r="J7135" s="6" t="n">
        <f aca="false">IF(1_Data_EDA!B7136="Same Day",1,0)</f>
        <v>0</v>
      </c>
      <c r="K7135" s="6" t="n">
        <f aca="false">IF(1_Data_EDA!C7136="Corporate",1,0)</f>
        <v>1</v>
      </c>
      <c r="L7135" s="6" t="n">
        <f aca="false">IF(1_Data_EDA!C7136="Home Office",1,0)</f>
        <v>0</v>
      </c>
      <c r="M7135" s="6" t="n">
        <f aca="false">IF(1_Data_EDA!D7136="Europe",1,0)</f>
        <v>0</v>
      </c>
      <c r="N7135" s="6" t="n">
        <f aca="false">IF(1_Data_EDA!D7136="LATAM",1,0)</f>
        <v>0</v>
      </c>
      <c r="O7135" s="6" t="n">
        <f aca="false">IF(1_Data_EDA!D7136="Pacific Asia",1,0)</f>
        <v>1</v>
      </c>
      <c r="P7135" s="6" t="n">
        <f aca="false">IF(1_Data_EDA!D7136="USCA",1,0)</f>
        <v>0</v>
      </c>
      <c r="Q7135" s="6" t="n">
        <f aca="false">IF(C7135&gt;MEDIAN(C$5:C$8004),1,0)</f>
        <v>0</v>
      </c>
      <c r="R7135" s="6" t="n">
        <f aca="false">IF(D7135&gt;2,1,0)</f>
        <v>1</v>
      </c>
    </row>
    <row r="7136" customFormat="false" ht="15" hidden="false" customHeight="true" outlineLevel="0" collapsed="false">
      <c r="A7136" s="6" t="n">
        <f aca="false">1_Data_EDA!O7137</f>
        <v>1</v>
      </c>
      <c r="B7136" s="6" t="n">
        <f aca="false">1_Data_EDA!H7137</f>
        <v>1</v>
      </c>
      <c r="C7136" s="7" t="n">
        <f aca="false">1_Data_EDA!I7137</f>
        <v>99.98999786</v>
      </c>
      <c r="D7136" s="6" t="n">
        <f aca="false">1_Data_EDA!J7137</f>
        <v>1</v>
      </c>
      <c r="E7136" s="7" t="n">
        <f aca="false">1_Data_EDA!K7137</f>
        <v>99.98999786</v>
      </c>
      <c r="F7136" s="7" t="n">
        <f aca="false">1_Data_EDA!L7137</f>
        <v>20</v>
      </c>
      <c r="G7136" s="8" t="n">
        <f aca="false">1_Data_EDA!M7137</f>
        <v>0.200000003</v>
      </c>
      <c r="H7136" s="6" t="n">
        <f aca="false">IF(1_Data_EDA!B7137="First Class",1,0)</f>
        <v>1</v>
      </c>
      <c r="I7136" s="6" t="n">
        <f aca="false">IF(1_Data_EDA!B7137="Second Class",1,0)</f>
        <v>0</v>
      </c>
      <c r="J7136" s="6" t="n">
        <f aca="false">IF(1_Data_EDA!B7137="Same Day",1,0)</f>
        <v>0</v>
      </c>
      <c r="K7136" s="6" t="n">
        <f aca="false">IF(1_Data_EDA!C7137="Corporate",1,0)</f>
        <v>0</v>
      </c>
      <c r="L7136" s="6" t="n">
        <f aca="false">IF(1_Data_EDA!C7137="Home Office",1,0)</f>
        <v>0</v>
      </c>
      <c r="M7136" s="6" t="n">
        <f aca="false">IF(1_Data_EDA!D7137="Europe",1,0)</f>
        <v>1</v>
      </c>
      <c r="N7136" s="6" t="n">
        <f aca="false">IF(1_Data_EDA!D7137="LATAM",1,0)</f>
        <v>0</v>
      </c>
      <c r="O7136" s="6" t="n">
        <f aca="false">IF(1_Data_EDA!D7137="Pacific Asia",1,0)</f>
        <v>0</v>
      </c>
      <c r="P7136" s="6" t="n">
        <f aca="false">IF(1_Data_EDA!D7137="USCA",1,0)</f>
        <v>0</v>
      </c>
      <c r="Q7136" s="6" t="n">
        <f aca="false">IF(C7136&gt;MEDIAN(C$5:C$8004),1,0)</f>
        <v>1</v>
      </c>
      <c r="R7136" s="6" t="n">
        <f aca="false">IF(D7136&gt;2,1,0)</f>
        <v>0</v>
      </c>
    </row>
    <row r="7137" customFormat="false" ht="15" hidden="false" customHeight="true" outlineLevel="0" collapsed="false">
      <c r="A7137" s="6" t="n">
        <f aca="false">1_Data_EDA!O7138</f>
        <v>1</v>
      </c>
      <c r="B7137" s="6" t="n">
        <f aca="false">1_Data_EDA!H7138</f>
        <v>1</v>
      </c>
      <c r="C7137" s="7" t="n">
        <f aca="false">1_Data_EDA!I7138</f>
        <v>31.98999977</v>
      </c>
      <c r="D7137" s="6" t="n">
        <f aca="false">1_Data_EDA!J7138</f>
        <v>2</v>
      </c>
      <c r="E7137" s="7" t="n">
        <f aca="false">1_Data_EDA!K7138</f>
        <v>63.97999954</v>
      </c>
      <c r="F7137" s="7" t="n">
        <f aca="false">1_Data_EDA!L7138</f>
        <v>8.319999695</v>
      </c>
      <c r="G7137" s="8" t="n">
        <f aca="false">1_Data_EDA!M7138</f>
        <v>0.129999995</v>
      </c>
      <c r="H7137" s="6" t="n">
        <f aca="false">IF(1_Data_EDA!B7138="First Class",1,0)</f>
        <v>1</v>
      </c>
      <c r="I7137" s="6" t="n">
        <f aca="false">IF(1_Data_EDA!B7138="Second Class",1,0)</f>
        <v>0</v>
      </c>
      <c r="J7137" s="6" t="n">
        <f aca="false">IF(1_Data_EDA!B7138="Same Day",1,0)</f>
        <v>0</v>
      </c>
      <c r="K7137" s="6" t="n">
        <f aca="false">IF(1_Data_EDA!C7138="Corporate",1,0)</f>
        <v>0</v>
      </c>
      <c r="L7137" s="6" t="n">
        <f aca="false">IF(1_Data_EDA!C7138="Home Office",1,0)</f>
        <v>0</v>
      </c>
      <c r="M7137" s="6" t="n">
        <f aca="false">IF(1_Data_EDA!D7138="Europe",1,0)</f>
        <v>0</v>
      </c>
      <c r="N7137" s="6" t="n">
        <f aca="false">IF(1_Data_EDA!D7138="LATAM",1,0)</f>
        <v>0</v>
      </c>
      <c r="O7137" s="6" t="n">
        <f aca="false">IF(1_Data_EDA!D7138="Pacific Asia",1,0)</f>
        <v>0</v>
      </c>
      <c r="P7137" s="6" t="n">
        <f aca="false">IF(1_Data_EDA!D7138="USCA",1,0)</f>
        <v>1</v>
      </c>
      <c r="Q7137" s="6" t="n">
        <f aca="false">IF(C7137&gt;MEDIAN(C$5:C$8004),1,0)</f>
        <v>0</v>
      </c>
      <c r="R7137" s="6" t="n">
        <f aca="false">IF(D7137&gt;2,1,0)</f>
        <v>0</v>
      </c>
    </row>
    <row r="7138" customFormat="false" ht="15" hidden="false" customHeight="true" outlineLevel="0" collapsed="false">
      <c r="A7138" s="6" t="n">
        <f aca="false">1_Data_EDA!O7139</f>
        <v>0</v>
      </c>
      <c r="B7138" s="6" t="n">
        <f aca="false">1_Data_EDA!H7139</f>
        <v>0</v>
      </c>
      <c r="C7138" s="7" t="n">
        <f aca="false">1_Data_EDA!I7139</f>
        <v>50</v>
      </c>
      <c r="D7138" s="6" t="n">
        <f aca="false">1_Data_EDA!J7139</f>
        <v>4</v>
      </c>
      <c r="E7138" s="7" t="n">
        <f aca="false">1_Data_EDA!K7139</f>
        <v>200</v>
      </c>
      <c r="F7138" s="7" t="n">
        <f aca="false">1_Data_EDA!L7139</f>
        <v>40</v>
      </c>
      <c r="G7138" s="8" t="n">
        <f aca="false">1_Data_EDA!M7139</f>
        <v>0.200000003</v>
      </c>
      <c r="H7138" s="6" t="n">
        <f aca="false">IF(1_Data_EDA!B7139="First Class",1,0)</f>
        <v>0</v>
      </c>
      <c r="I7138" s="6" t="n">
        <f aca="false">IF(1_Data_EDA!B7139="Second Class",1,0)</f>
        <v>0</v>
      </c>
      <c r="J7138" s="6" t="n">
        <f aca="false">IF(1_Data_EDA!B7139="Same Day",1,0)</f>
        <v>1</v>
      </c>
      <c r="K7138" s="6" t="n">
        <f aca="false">IF(1_Data_EDA!C7139="Corporate",1,0)</f>
        <v>0</v>
      </c>
      <c r="L7138" s="6" t="n">
        <f aca="false">IF(1_Data_EDA!C7139="Home Office",1,0)</f>
        <v>1</v>
      </c>
      <c r="M7138" s="6" t="n">
        <f aca="false">IF(1_Data_EDA!D7139="Europe",1,0)</f>
        <v>0</v>
      </c>
      <c r="N7138" s="6" t="n">
        <f aca="false">IF(1_Data_EDA!D7139="LATAM",1,0)</f>
        <v>0</v>
      </c>
      <c r="O7138" s="6" t="n">
        <f aca="false">IF(1_Data_EDA!D7139="Pacific Asia",1,0)</f>
        <v>1</v>
      </c>
      <c r="P7138" s="6" t="n">
        <f aca="false">IF(1_Data_EDA!D7139="USCA",1,0)</f>
        <v>0</v>
      </c>
      <c r="Q7138" s="6" t="n">
        <f aca="false">IF(C7138&gt;MEDIAN(C$5:C$8004),1,0)</f>
        <v>0</v>
      </c>
      <c r="R7138" s="6" t="n">
        <f aca="false">IF(D7138&gt;2,1,0)</f>
        <v>1</v>
      </c>
    </row>
    <row r="7139" customFormat="false" ht="15" hidden="false" customHeight="true" outlineLevel="0" collapsed="false">
      <c r="A7139" s="6" t="n">
        <f aca="false">1_Data_EDA!O7140</f>
        <v>0</v>
      </c>
      <c r="B7139" s="6" t="n">
        <f aca="false">1_Data_EDA!H7140</f>
        <v>4</v>
      </c>
      <c r="C7139" s="7" t="n">
        <f aca="false">1_Data_EDA!I7140</f>
        <v>59.99000168</v>
      </c>
      <c r="D7139" s="6" t="n">
        <f aca="false">1_Data_EDA!J7140</f>
        <v>4</v>
      </c>
      <c r="E7139" s="7" t="n">
        <f aca="false">1_Data_EDA!K7140</f>
        <v>239.9600067</v>
      </c>
      <c r="F7139" s="7" t="n">
        <f aca="false">1_Data_EDA!L7140</f>
        <v>21.60000038</v>
      </c>
      <c r="G7139" s="8" t="n">
        <f aca="false">1_Data_EDA!M7140</f>
        <v>0.090000004</v>
      </c>
      <c r="H7139" s="6" t="n">
        <f aca="false">IF(1_Data_EDA!B7140="First Class",1,0)</f>
        <v>0</v>
      </c>
      <c r="I7139" s="6" t="n">
        <f aca="false">IF(1_Data_EDA!B7140="Second Class",1,0)</f>
        <v>0</v>
      </c>
      <c r="J7139" s="6" t="n">
        <f aca="false">IF(1_Data_EDA!B7140="Same Day",1,0)</f>
        <v>0</v>
      </c>
      <c r="K7139" s="6" t="n">
        <f aca="false">IF(1_Data_EDA!C7140="Corporate",1,0)</f>
        <v>0</v>
      </c>
      <c r="L7139" s="6" t="n">
        <f aca="false">IF(1_Data_EDA!C7140="Home Office",1,0)</f>
        <v>0</v>
      </c>
      <c r="M7139" s="6" t="n">
        <f aca="false">IF(1_Data_EDA!D7140="Europe",1,0)</f>
        <v>0</v>
      </c>
      <c r="N7139" s="6" t="n">
        <f aca="false">IF(1_Data_EDA!D7140="LATAM",1,0)</f>
        <v>0</v>
      </c>
      <c r="O7139" s="6" t="n">
        <f aca="false">IF(1_Data_EDA!D7140="Pacific Asia",1,0)</f>
        <v>0</v>
      </c>
      <c r="P7139" s="6" t="n">
        <f aca="false">IF(1_Data_EDA!D7140="USCA",1,0)</f>
        <v>1</v>
      </c>
      <c r="Q7139" s="6" t="n">
        <f aca="false">IF(C7139&gt;MEDIAN(C$5:C$8004),1,0)</f>
        <v>0</v>
      </c>
      <c r="R7139" s="6" t="n">
        <f aca="false">IF(D7139&gt;2,1,0)</f>
        <v>1</v>
      </c>
    </row>
    <row r="7140" customFormat="false" ht="15" hidden="false" customHeight="true" outlineLevel="0" collapsed="false">
      <c r="A7140" s="6" t="n">
        <f aca="false">1_Data_EDA!O7141</f>
        <v>0</v>
      </c>
      <c r="B7140" s="6" t="n">
        <f aca="false">1_Data_EDA!H7141</f>
        <v>4</v>
      </c>
      <c r="C7140" s="7" t="n">
        <f aca="false">1_Data_EDA!I7141</f>
        <v>199.9900055</v>
      </c>
      <c r="D7140" s="6" t="n">
        <f aca="false">1_Data_EDA!J7141</f>
        <v>1</v>
      </c>
      <c r="E7140" s="7" t="n">
        <f aca="false">1_Data_EDA!K7141</f>
        <v>199.9900055</v>
      </c>
      <c r="F7140" s="7" t="n">
        <f aca="false">1_Data_EDA!L7141</f>
        <v>10</v>
      </c>
      <c r="G7140" s="8" t="n">
        <f aca="false">1_Data_EDA!M7141</f>
        <v>0.050000001</v>
      </c>
      <c r="H7140" s="6" t="n">
        <f aca="false">IF(1_Data_EDA!B7141="First Class",1,0)</f>
        <v>0</v>
      </c>
      <c r="I7140" s="6" t="n">
        <f aca="false">IF(1_Data_EDA!B7141="Second Class",1,0)</f>
        <v>0</v>
      </c>
      <c r="J7140" s="6" t="n">
        <f aca="false">IF(1_Data_EDA!B7141="Same Day",1,0)</f>
        <v>0</v>
      </c>
      <c r="K7140" s="6" t="n">
        <f aca="false">IF(1_Data_EDA!C7141="Corporate",1,0)</f>
        <v>0</v>
      </c>
      <c r="L7140" s="6" t="n">
        <f aca="false">IF(1_Data_EDA!C7141="Home Office",1,0)</f>
        <v>0</v>
      </c>
      <c r="M7140" s="6" t="n">
        <f aca="false">IF(1_Data_EDA!D7141="Europe",1,0)</f>
        <v>1</v>
      </c>
      <c r="N7140" s="6" t="n">
        <f aca="false">IF(1_Data_EDA!D7141="LATAM",1,0)</f>
        <v>0</v>
      </c>
      <c r="O7140" s="6" t="n">
        <f aca="false">IF(1_Data_EDA!D7141="Pacific Asia",1,0)</f>
        <v>0</v>
      </c>
      <c r="P7140" s="6" t="n">
        <f aca="false">IF(1_Data_EDA!D7141="USCA",1,0)</f>
        <v>0</v>
      </c>
      <c r="Q7140" s="6" t="n">
        <f aca="false">IF(C7140&gt;MEDIAN(C$5:C$8004),1,0)</f>
        <v>1</v>
      </c>
      <c r="R7140" s="6" t="n">
        <f aca="false">IF(D7140&gt;2,1,0)</f>
        <v>0</v>
      </c>
    </row>
    <row r="7141" customFormat="false" ht="15" hidden="false" customHeight="true" outlineLevel="0" collapsed="false">
      <c r="A7141" s="6" t="n">
        <f aca="false">1_Data_EDA!O7142</f>
        <v>1</v>
      </c>
      <c r="B7141" s="6" t="n">
        <f aca="false">1_Data_EDA!H7142</f>
        <v>1</v>
      </c>
      <c r="C7141" s="7" t="n">
        <f aca="false">1_Data_EDA!I7142</f>
        <v>99.98999786</v>
      </c>
      <c r="D7141" s="6" t="n">
        <f aca="false">1_Data_EDA!J7142</f>
        <v>5</v>
      </c>
      <c r="E7141" s="7" t="n">
        <f aca="false">1_Data_EDA!K7142</f>
        <v>499.9500122</v>
      </c>
      <c r="F7141" s="7" t="n">
        <f aca="false">1_Data_EDA!L7142</f>
        <v>79.98999786</v>
      </c>
      <c r="G7141" s="8" t="n">
        <f aca="false">1_Data_EDA!M7142</f>
        <v>0.159999996</v>
      </c>
      <c r="H7141" s="6" t="n">
        <f aca="false">IF(1_Data_EDA!B7142="First Class",1,0)</f>
        <v>1</v>
      </c>
      <c r="I7141" s="6" t="n">
        <f aca="false">IF(1_Data_EDA!B7142="Second Class",1,0)</f>
        <v>0</v>
      </c>
      <c r="J7141" s="6" t="n">
        <f aca="false">IF(1_Data_EDA!B7142="Same Day",1,0)</f>
        <v>0</v>
      </c>
      <c r="K7141" s="6" t="n">
        <f aca="false">IF(1_Data_EDA!C7142="Corporate",1,0)</f>
        <v>0</v>
      </c>
      <c r="L7141" s="6" t="n">
        <f aca="false">IF(1_Data_EDA!C7142="Home Office",1,0)</f>
        <v>0</v>
      </c>
      <c r="M7141" s="6" t="n">
        <f aca="false">IF(1_Data_EDA!D7142="Europe",1,0)</f>
        <v>1</v>
      </c>
      <c r="N7141" s="6" t="n">
        <f aca="false">IF(1_Data_EDA!D7142="LATAM",1,0)</f>
        <v>0</v>
      </c>
      <c r="O7141" s="6" t="n">
        <f aca="false">IF(1_Data_EDA!D7142="Pacific Asia",1,0)</f>
        <v>0</v>
      </c>
      <c r="P7141" s="6" t="n">
        <f aca="false">IF(1_Data_EDA!D7142="USCA",1,0)</f>
        <v>0</v>
      </c>
      <c r="Q7141" s="6" t="n">
        <f aca="false">IF(C7141&gt;MEDIAN(C$5:C$8004),1,0)</f>
        <v>1</v>
      </c>
      <c r="R7141" s="6" t="n">
        <f aca="false">IF(D7141&gt;2,1,0)</f>
        <v>1</v>
      </c>
    </row>
    <row r="7142" customFormat="false" ht="15" hidden="false" customHeight="true" outlineLevel="0" collapsed="false">
      <c r="A7142" s="6" t="n">
        <f aca="false">1_Data_EDA!O7143</f>
        <v>1</v>
      </c>
      <c r="B7142" s="6" t="n">
        <f aca="false">1_Data_EDA!H7143</f>
        <v>1</v>
      </c>
      <c r="C7142" s="7" t="n">
        <f aca="false">1_Data_EDA!I7143</f>
        <v>129.9900055</v>
      </c>
      <c r="D7142" s="6" t="n">
        <f aca="false">1_Data_EDA!J7143</f>
        <v>1</v>
      </c>
      <c r="E7142" s="7" t="n">
        <f aca="false">1_Data_EDA!K7143</f>
        <v>129.9900055</v>
      </c>
      <c r="F7142" s="7" t="n">
        <f aca="false">1_Data_EDA!L7143</f>
        <v>23.39999962</v>
      </c>
      <c r="G7142" s="8" t="n">
        <f aca="false">1_Data_EDA!M7143</f>
        <v>0.180000007</v>
      </c>
      <c r="H7142" s="6" t="n">
        <f aca="false">IF(1_Data_EDA!B7143="First Class",1,0)</f>
        <v>1</v>
      </c>
      <c r="I7142" s="6" t="n">
        <f aca="false">IF(1_Data_EDA!B7143="Second Class",1,0)</f>
        <v>0</v>
      </c>
      <c r="J7142" s="6" t="n">
        <f aca="false">IF(1_Data_EDA!B7143="Same Day",1,0)</f>
        <v>0</v>
      </c>
      <c r="K7142" s="6" t="n">
        <f aca="false">IF(1_Data_EDA!C7143="Corporate",1,0)</f>
        <v>0</v>
      </c>
      <c r="L7142" s="6" t="n">
        <f aca="false">IF(1_Data_EDA!C7143="Home Office",1,0)</f>
        <v>1</v>
      </c>
      <c r="M7142" s="6" t="n">
        <f aca="false">IF(1_Data_EDA!D7143="Europe",1,0)</f>
        <v>0</v>
      </c>
      <c r="N7142" s="6" t="n">
        <f aca="false">IF(1_Data_EDA!D7143="LATAM",1,0)</f>
        <v>1</v>
      </c>
      <c r="O7142" s="6" t="n">
        <f aca="false">IF(1_Data_EDA!D7143="Pacific Asia",1,0)</f>
        <v>0</v>
      </c>
      <c r="P7142" s="6" t="n">
        <f aca="false">IF(1_Data_EDA!D7143="USCA",1,0)</f>
        <v>0</v>
      </c>
      <c r="Q7142" s="6" t="n">
        <f aca="false">IF(C7142&gt;MEDIAN(C$5:C$8004),1,0)</f>
        <v>1</v>
      </c>
      <c r="R7142" s="6" t="n">
        <f aca="false">IF(D7142&gt;2,1,0)</f>
        <v>0</v>
      </c>
    </row>
    <row r="7143" customFormat="false" ht="15" hidden="false" customHeight="true" outlineLevel="0" collapsed="false">
      <c r="A7143" s="6" t="n">
        <f aca="false">1_Data_EDA!O7144</f>
        <v>0</v>
      </c>
      <c r="B7143" s="6" t="n">
        <f aca="false">1_Data_EDA!H7144</f>
        <v>4</v>
      </c>
      <c r="C7143" s="7" t="n">
        <f aca="false">1_Data_EDA!I7144</f>
        <v>99.98999786</v>
      </c>
      <c r="D7143" s="6" t="n">
        <f aca="false">1_Data_EDA!J7144</f>
        <v>3</v>
      </c>
      <c r="E7143" s="7" t="n">
        <f aca="false">1_Data_EDA!K7144</f>
        <v>299.9700012</v>
      </c>
      <c r="F7143" s="7" t="n">
        <f aca="false">1_Data_EDA!L7144</f>
        <v>15</v>
      </c>
      <c r="G7143" s="8" t="n">
        <f aca="false">1_Data_EDA!M7144</f>
        <v>0.050000001</v>
      </c>
      <c r="H7143" s="6" t="n">
        <f aca="false">IF(1_Data_EDA!B7144="First Class",1,0)</f>
        <v>0</v>
      </c>
      <c r="I7143" s="6" t="n">
        <f aca="false">IF(1_Data_EDA!B7144="Second Class",1,0)</f>
        <v>0</v>
      </c>
      <c r="J7143" s="6" t="n">
        <f aca="false">IF(1_Data_EDA!B7144="Same Day",1,0)</f>
        <v>0</v>
      </c>
      <c r="K7143" s="6" t="n">
        <f aca="false">IF(1_Data_EDA!C7144="Corporate",1,0)</f>
        <v>0</v>
      </c>
      <c r="L7143" s="6" t="n">
        <f aca="false">IF(1_Data_EDA!C7144="Home Office",1,0)</f>
        <v>0</v>
      </c>
      <c r="M7143" s="6" t="n">
        <f aca="false">IF(1_Data_EDA!D7144="Europe",1,0)</f>
        <v>1</v>
      </c>
      <c r="N7143" s="6" t="n">
        <f aca="false">IF(1_Data_EDA!D7144="LATAM",1,0)</f>
        <v>0</v>
      </c>
      <c r="O7143" s="6" t="n">
        <f aca="false">IF(1_Data_EDA!D7144="Pacific Asia",1,0)</f>
        <v>0</v>
      </c>
      <c r="P7143" s="6" t="n">
        <f aca="false">IF(1_Data_EDA!D7144="USCA",1,0)</f>
        <v>0</v>
      </c>
      <c r="Q7143" s="6" t="n">
        <f aca="false">IF(C7143&gt;MEDIAN(C$5:C$8004),1,0)</f>
        <v>1</v>
      </c>
      <c r="R7143" s="6" t="n">
        <f aca="false">IF(D7143&gt;2,1,0)</f>
        <v>1</v>
      </c>
    </row>
    <row r="7144" customFormat="false" ht="15" hidden="false" customHeight="true" outlineLevel="0" collapsed="false">
      <c r="A7144" s="6" t="n">
        <f aca="false">1_Data_EDA!O7145</f>
        <v>0</v>
      </c>
      <c r="B7144" s="6" t="n">
        <f aca="false">1_Data_EDA!H7145</f>
        <v>4</v>
      </c>
      <c r="C7144" s="7" t="n">
        <f aca="false">1_Data_EDA!I7145</f>
        <v>50</v>
      </c>
      <c r="D7144" s="6" t="n">
        <f aca="false">1_Data_EDA!J7145</f>
        <v>3</v>
      </c>
      <c r="E7144" s="7" t="n">
        <f aca="false">1_Data_EDA!K7145</f>
        <v>150</v>
      </c>
      <c r="F7144" s="7" t="n">
        <f aca="false">1_Data_EDA!L7145</f>
        <v>15</v>
      </c>
      <c r="G7144" s="8" t="n">
        <f aca="false">1_Data_EDA!M7145</f>
        <v>0.100000001</v>
      </c>
      <c r="H7144" s="6" t="n">
        <f aca="false">IF(1_Data_EDA!B7145="First Class",1,0)</f>
        <v>0</v>
      </c>
      <c r="I7144" s="6" t="n">
        <f aca="false">IF(1_Data_EDA!B7145="Second Class",1,0)</f>
        <v>0</v>
      </c>
      <c r="J7144" s="6" t="n">
        <f aca="false">IF(1_Data_EDA!B7145="Same Day",1,0)</f>
        <v>0</v>
      </c>
      <c r="K7144" s="6" t="n">
        <f aca="false">IF(1_Data_EDA!C7145="Corporate",1,0)</f>
        <v>0</v>
      </c>
      <c r="L7144" s="6" t="n">
        <f aca="false">IF(1_Data_EDA!C7145="Home Office",1,0)</f>
        <v>0</v>
      </c>
      <c r="M7144" s="6" t="n">
        <f aca="false">IF(1_Data_EDA!D7145="Europe",1,0)</f>
        <v>1</v>
      </c>
      <c r="N7144" s="6" t="n">
        <f aca="false">IF(1_Data_EDA!D7145="LATAM",1,0)</f>
        <v>0</v>
      </c>
      <c r="O7144" s="6" t="n">
        <f aca="false">IF(1_Data_EDA!D7145="Pacific Asia",1,0)</f>
        <v>0</v>
      </c>
      <c r="P7144" s="6" t="n">
        <f aca="false">IF(1_Data_EDA!D7145="USCA",1,0)</f>
        <v>0</v>
      </c>
      <c r="Q7144" s="6" t="n">
        <f aca="false">IF(C7144&gt;MEDIAN(C$5:C$8004),1,0)</f>
        <v>0</v>
      </c>
      <c r="R7144" s="6" t="n">
        <f aca="false">IF(D7144&gt;2,1,0)</f>
        <v>1</v>
      </c>
    </row>
    <row r="7145" customFormat="false" ht="15" hidden="false" customHeight="true" outlineLevel="0" collapsed="false">
      <c r="A7145" s="6" t="n">
        <f aca="false">1_Data_EDA!O7146</f>
        <v>1</v>
      </c>
      <c r="B7145" s="6" t="n">
        <f aca="false">1_Data_EDA!H7146</f>
        <v>2</v>
      </c>
      <c r="C7145" s="7" t="n">
        <f aca="false">1_Data_EDA!I7146</f>
        <v>299.980011</v>
      </c>
      <c r="D7145" s="6" t="n">
        <f aca="false">1_Data_EDA!J7146</f>
        <v>1</v>
      </c>
      <c r="E7145" s="7" t="n">
        <f aca="false">1_Data_EDA!K7146</f>
        <v>299.980011</v>
      </c>
      <c r="F7145" s="7" t="n">
        <f aca="false">1_Data_EDA!L7146</f>
        <v>75</v>
      </c>
      <c r="G7145" s="8" t="n">
        <f aca="false">1_Data_EDA!M7146</f>
        <v>0.25</v>
      </c>
      <c r="H7145" s="6" t="n">
        <f aca="false">IF(1_Data_EDA!B7146="First Class",1,0)</f>
        <v>0</v>
      </c>
      <c r="I7145" s="6" t="n">
        <f aca="false">IF(1_Data_EDA!B7146="Second Class",1,0)</f>
        <v>1</v>
      </c>
      <c r="J7145" s="6" t="n">
        <f aca="false">IF(1_Data_EDA!B7146="Same Day",1,0)</f>
        <v>0</v>
      </c>
      <c r="K7145" s="6" t="n">
        <f aca="false">IF(1_Data_EDA!C7146="Corporate",1,0)</f>
        <v>0</v>
      </c>
      <c r="L7145" s="6" t="n">
        <f aca="false">IF(1_Data_EDA!C7146="Home Office",1,0)</f>
        <v>1</v>
      </c>
      <c r="M7145" s="6" t="n">
        <f aca="false">IF(1_Data_EDA!D7146="Europe",1,0)</f>
        <v>0</v>
      </c>
      <c r="N7145" s="6" t="n">
        <f aca="false">IF(1_Data_EDA!D7146="LATAM",1,0)</f>
        <v>1</v>
      </c>
      <c r="O7145" s="6" t="n">
        <f aca="false">IF(1_Data_EDA!D7146="Pacific Asia",1,0)</f>
        <v>0</v>
      </c>
      <c r="P7145" s="6" t="n">
        <f aca="false">IF(1_Data_EDA!D7146="USCA",1,0)</f>
        <v>0</v>
      </c>
      <c r="Q7145" s="6" t="n">
        <f aca="false">IF(C7145&gt;MEDIAN(C$5:C$8004),1,0)</f>
        <v>1</v>
      </c>
      <c r="R7145" s="6" t="n">
        <f aca="false">IF(D7145&gt;2,1,0)</f>
        <v>0</v>
      </c>
    </row>
    <row r="7146" customFormat="false" ht="15" hidden="false" customHeight="true" outlineLevel="0" collapsed="false">
      <c r="A7146" s="6" t="n">
        <f aca="false">1_Data_EDA!O7147</f>
        <v>1</v>
      </c>
      <c r="B7146" s="6" t="n">
        <f aca="false">1_Data_EDA!H7147</f>
        <v>4</v>
      </c>
      <c r="C7146" s="7" t="n">
        <f aca="false">1_Data_EDA!I7147</f>
        <v>50</v>
      </c>
      <c r="D7146" s="6" t="n">
        <f aca="false">1_Data_EDA!J7147</f>
        <v>1</v>
      </c>
      <c r="E7146" s="7" t="n">
        <f aca="false">1_Data_EDA!K7147</f>
        <v>50</v>
      </c>
      <c r="F7146" s="7" t="n">
        <f aca="false">1_Data_EDA!L7147</f>
        <v>10</v>
      </c>
      <c r="G7146" s="8" t="n">
        <f aca="false">1_Data_EDA!M7147</f>
        <v>0.200000003</v>
      </c>
      <c r="H7146" s="6" t="n">
        <f aca="false">IF(1_Data_EDA!B7147="First Class",1,0)</f>
        <v>0</v>
      </c>
      <c r="I7146" s="6" t="n">
        <f aca="false">IF(1_Data_EDA!B7147="Second Class",1,0)</f>
        <v>0</v>
      </c>
      <c r="J7146" s="6" t="n">
        <f aca="false">IF(1_Data_EDA!B7147="Same Day",1,0)</f>
        <v>0</v>
      </c>
      <c r="K7146" s="6" t="n">
        <f aca="false">IF(1_Data_EDA!C7147="Corporate",1,0)</f>
        <v>0</v>
      </c>
      <c r="L7146" s="6" t="n">
        <f aca="false">IF(1_Data_EDA!C7147="Home Office",1,0)</f>
        <v>0</v>
      </c>
      <c r="M7146" s="6" t="n">
        <f aca="false">IF(1_Data_EDA!D7147="Europe",1,0)</f>
        <v>0</v>
      </c>
      <c r="N7146" s="6" t="n">
        <f aca="false">IF(1_Data_EDA!D7147="LATAM",1,0)</f>
        <v>0</v>
      </c>
      <c r="O7146" s="6" t="n">
        <f aca="false">IF(1_Data_EDA!D7147="Pacific Asia",1,0)</f>
        <v>0</v>
      </c>
      <c r="P7146" s="6" t="n">
        <f aca="false">IF(1_Data_EDA!D7147="USCA",1,0)</f>
        <v>1</v>
      </c>
      <c r="Q7146" s="6" t="n">
        <f aca="false">IF(C7146&gt;MEDIAN(C$5:C$8004),1,0)</f>
        <v>0</v>
      </c>
      <c r="R7146" s="6" t="n">
        <f aca="false">IF(D7146&gt;2,1,0)</f>
        <v>0</v>
      </c>
    </row>
    <row r="7147" customFormat="false" ht="15" hidden="false" customHeight="true" outlineLevel="0" collapsed="false">
      <c r="A7147" s="6" t="n">
        <f aca="false">1_Data_EDA!O7148</f>
        <v>1</v>
      </c>
      <c r="B7147" s="6" t="n">
        <f aca="false">1_Data_EDA!H7148</f>
        <v>2</v>
      </c>
      <c r="C7147" s="7" t="n">
        <f aca="false">1_Data_EDA!I7148</f>
        <v>399.980011</v>
      </c>
      <c r="D7147" s="6" t="n">
        <f aca="false">1_Data_EDA!J7148</f>
        <v>1</v>
      </c>
      <c r="E7147" s="7" t="n">
        <f aca="false">1_Data_EDA!K7148</f>
        <v>399.980011</v>
      </c>
      <c r="F7147" s="7" t="n">
        <f aca="false">1_Data_EDA!L7148</f>
        <v>36</v>
      </c>
      <c r="G7147" s="8" t="n">
        <f aca="false">1_Data_EDA!M7148</f>
        <v>0.090000004</v>
      </c>
      <c r="H7147" s="6" t="n">
        <f aca="false">IF(1_Data_EDA!B7148="First Class",1,0)</f>
        <v>0</v>
      </c>
      <c r="I7147" s="6" t="n">
        <f aca="false">IF(1_Data_EDA!B7148="Second Class",1,0)</f>
        <v>1</v>
      </c>
      <c r="J7147" s="6" t="n">
        <f aca="false">IF(1_Data_EDA!B7148="Same Day",1,0)</f>
        <v>0</v>
      </c>
      <c r="K7147" s="6" t="n">
        <f aca="false">IF(1_Data_EDA!C7148="Corporate",1,0)</f>
        <v>0</v>
      </c>
      <c r="L7147" s="6" t="n">
        <f aca="false">IF(1_Data_EDA!C7148="Home Office",1,0)</f>
        <v>0</v>
      </c>
      <c r="M7147" s="6" t="n">
        <f aca="false">IF(1_Data_EDA!D7148="Europe",1,0)</f>
        <v>0</v>
      </c>
      <c r="N7147" s="6" t="n">
        <f aca="false">IF(1_Data_EDA!D7148="LATAM",1,0)</f>
        <v>0</v>
      </c>
      <c r="O7147" s="6" t="n">
        <f aca="false">IF(1_Data_EDA!D7148="Pacific Asia",1,0)</f>
        <v>1</v>
      </c>
      <c r="P7147" s="6" t="n">
        <f aca="false">IF(1_Data_EDA!D7148="USCA",1,0)</f>
        <v>0</v>
      </c>
      <c r="Q7147" s="6" t="n">
        <f aca="false">IF(C7147&gt;MEDIAN(C$5:C$8004),1,0)</f>
        <v>1</v>
      </c>
      <c r="R7147" s="6" t="n">
        <f aca="false">IF(D7147&gt;2,1,0)</f>
        <v>0</v>
      </c>
    </row>
    <row r="7148" customFormat="false" ht="15" hidden="false" customHeight="true" outlineLevel="0" collapsed="false">
      <c r="A7148" s="6" t="n">
        <f aca="false">1_Data_EDA!O7149</f>
        <v>1</v>
      </c>
      <c r="B7148" s="6" t="n">
        <f aca="false">1_Data_EDA!H7149</f>
        <v>2</v>
      </c>
      <c r="C7148" s="7" t="n">
        <f aca="false">1_Data_EDA!I7149</f>
        <v>199.9900055</v>
      </c>
      <c r="D7148" s="6" t="n">
        <f aca="false">1_Data_EDA!J7149</f>
        <v>1</v>
      </c>
      <c r="E7148" s="7" t="n">
        <f aca="false">1_Data_EDA!K7149</f>
        <v>199.9900055</v>
      </c>
      <c r="F7148" s="7" t="n">
        <f aca="false">1_Data_EDA!L7149</f>
        <v>18</v>
      </c>
      <c r="G7148" s="8" t="n">
        <f aca="false">1_Data_EDA!M7149</f>
        <v>0.090000004</v>
      </c>
      <c r="H7148" s="6" t="n">
        <f aca="false">IF(1_Data_EDA!B7149="First Class",1,0)</f>
        <v>0</v>
      </c>
      <c r="I7148" s="6" t="n">
        <f aca="false">IF(1_Data_EDA!B7149="Second Class",1,0)</f>
        <v>1</v>
      </c>
      <c r="J7148" s="6" t="n">
        <f aca="false">IF(1_Data_EDA!B7149="Same Day",1,0)</f>
        <v>0</v>
      </c>
      <c r="K7148" s="6" t="n">
        <f aca="false">IF(1_Data_EDA!C7149="Corporate",1,0)</f>
        <v>0</v>
      </c>
      <c r="L7148" s="6" t="n">
        <f aca="false">IF(1_Data_EDA!C7149="Home Office",1,0)</f>
        <v>0</v>
      </c>
      <c r="M7148" s="6" t="n">
        <f aca="false">IF(1_Data_EDA!D7149="Europe",1,0)</f>
        <v>0</v>
      </c>
      <c r="N7148" s="6" t="n">
        <f aca="false">IF(1_Data_EDA!D7149="LATAM",1,0)</f>
        <v>0</v>
      </c>
      <c r="O7148" s="6" t="n">
        <f aca="false">IF(1_Data_EDA!D7149="Pacific Asia",1,0)</f>
        <v>1</v>
      </c>
      <c r="P7148" s="6" t="n">
        <f aca="false">IF(1_Data_EDA!D7149="USCA",1,0)</f>
        <v>0</v>
      </c>
      <c r="Q7148" s="6" t="n">
        <f aca="false">IF(C7148&gt;MEDIAN(C$5:C$8004),1,0)</f>
        <v>1</v>
      </c>
      <c r="R7148" s="6" t="n">
        <f aca="false">IF(D7148&gt;2,1,0)</f>
        <v>0</v>
      </c>
    </row>
    <row r="7149" customFormat="false" ht="15" hidden="false" customHeight="true" outlineLevel="0" collapsed="false">
      <c r="A7149" s="6" t="n">
        <f aca="false">1_Data_EDA!O7150</f>
        <v>0</v>
      </c>
      <c r="B7149" s="6" t="n">
        <f aca="false">1_Data_EDA!H7150</f>
        <v>0</v>
      </c>
      <c r="C7149" s="7" t="n">
        <f aca="false">1_Data_EDA!I7150</f>
        <v>129.9900055</v>
      </c>
      <c r="D7149" s="6" t="n">
        <f aca="false">1_Data_EDA!J7150</f>
        <v>1</v>
      </c>
      <c r="E7149" s="7" t="n">
        <f aca="false">1_Data_EDA!K7150</f>
        <v>129.9900055</v>
      </c>
      <c r="F7149" s="7" t="n">
        <f aca="false">1_Data_EDA!L7150</f>
        <v>1.299999952</v>
      </c>
      <c r="G7149" s="8" t="n">
        <f aca="false">1_Data_EDA!M7150</f>
        <v>0.01</v>
      </c>
      <c r="H7149" s="6" t="n">
        <f aca="false">IF(1_Data_EDA!B7150="First Class",1,0)</f>
        <v>0</v>
      </c>
      <c r="I7149" s="6" t="n">
        <f aca="false">IF(1_Data_EDA!B7150="Second Class",1,0)</f>
        <v>0</v>
      </c>
      <c r="J7149" s="6" t="n">
        <f aca="false">IF(1_Data_EDA!B7150="Same Day",1,0)</f>
        <v>1</v>
      </c>
      <c r="K7149" s="6" t="n">
        <f aca="false">IF(1_Data_EDA!C7150="Corporate",1,0)</f>
        <v>0</v>
      </c>
      <c r="L7149" s="6" t="n">
        <f aca="false">IF(1_Data_EDA!C7150="Home Office",1,0)</f>
        <v>0</v>
      </c>
      <c r="M7149" s="6" t="n">
        <f aca="false">IF(1_Data_EDA!D7150="Europe",1,0)</f>
        <v>0</v>
      </c>
      <c r="N7149" s="6" t="n">
        <f aca="false">IF(1_Data_EDA!D7150="LATAM",1,0)</f>
        <v>0</v>
      </c>
      <c r="O7149" s="6" t="n">
        <f aca="false">IF(1_Data_EDA!D7150="Pacific Asia",1,0)</f>
        <v>0</v>
      </c>
      <c r="P7149" s="6" t="n">
        <f aca="false">IF(1_Data_EDA!D7150="USCA",1,0)</f>
        <v>1</v>
      </c>
      <c r="Q7149" s="6" t="n">
        <f aca="false">IF(C7149&gt;MEDIAN(C$5:C$8004),1,0)</f>
        <v>1</v>
      </c>
      <c r="R7149" s="6" t="n">
        <f aca="false">IF(D7149&gt;2,1,0)</f>
        <v>0</v>
      </c>
    </row>
    <row r="7150" customFormat="false" ht="15" hidden="false" customHeight="true" outlineLevel="0" collapsed="false">
      <c r="A7150" s="6" t="n">
        <f aca="false">1_Data_EDA!O7151</f>
        <v>0</v>
      </c>
      <c r="B7150" s="6" t="n">
        <f aca="false">1_Data_EDA!H7151</f>
        <v>2</v>
      </c>
      <c r="C7150" s="7" t="n">
        <f aca="false">1_Data_EDA!I7151</f>
        <v>299.980011</v>
      </c>
      <c r="D7150" s="6" t="n">
        <f aca="false">1_Data_EDA!J7151</f>
        <v>1</v>
      </c>
      <c r="E7150" s="7" t="n">
        <f aca="false">1_Data_EDA!K7151</f>
        <v>299.980011</v>
      </c>
      <c r="F7150" s="7" t="n">
        <f aca="false">1_Data_EDA!L7151</f>
        <v>30</v>
      </c>
      <c r="G7150" s="8" t="n">
        <f aca="false">1_Data_EDA!M7151</f>
        <v>0.100000001</v>
      </c>
      <c r="H7150" s="6" t="n">
        <f aca="false">IF(1_Data_EDA!B7151="First Class",1,0)</f>
        <v>0</v>
      </c>
      <c r="I7150" s="6" t="n">
        <f aca="false">IF(1_Data_EDA!B7151="Second Class",1,0)</f>
        <v>1</v>
      </c>
      <c r="J7150" s="6" t="n">
        <f aca="false">IF(1_Data_EDA!B7151="Same Day",1,0)</f>
        <v>0</v>
      </c>
      <c r="K7150" s="6" t="n">
        <f aca="false">IF(1_Data_EDA!C7151="Corporate",1,0)</f>
        <v>0</v>
      </c>
      <c r="L7150" s="6" t="n">
        <f aca="false">IF(1_Data_EDA!C7151="Home Office",1,0)</f>
        <v>0</v>
      </c>
      <c r="M7150" s="6" t="n">
        <f aca="false">IF(1_Data_EDA!D7151="Europe",1,0)</f>
        <v>0</v>
      </c>
      <c r="N7150" s="6" t="n">
        <f aca="false">IF(1_Data_EDA!D7151="LATAM",1,0)</f>
        <v>0</v>
      </c>
      <c r="O7150" s="6" t="n">
        <f aca="false">IF(1_Data_EDA!D7151="Pacific Asia",1,0)</f>
        <v>1</v>
      </c>
      <c r="P7150" s="6" t="n">
        <f aca="false">IF(1_Data_EDA!D7151="USCA",1,0)</f>
        <v>0</v>
      </c>
      <c r="Q7150" s="6" t="n">
        <f aca="false">IF(C7150&gt;MEDIAN(C$5:C$8004),1,0)</f>
        <v>1</v>
      </c>
      <c r="R7150" s="6" t="n">
        <f aca="false">IF(D7150&gt;2,1,0)</f>
        <v>0</v>
      </c>
    </row>
    <row r="7151" customFormat="false" ht="15" hidden="false" customHeight="true" outlineLevel="0" collapsed="false">
      <c r="A7151" s="6" t="n">
        <f aca="false">1_Data_EDA!O7152</f>
        <v>0</v>
      </c>
      <c r="B7151" s="6" t="n">
        <f aca="false">1_Data_EDA!H7152</f>
        <v>4</v>
      </c>
      <c r="C7151" s="7" t="n">
        <f aca="false">1_Data_EDA!I7152</f>
        <v>59.99000168</v>
      </c>
      <c r="D7151" s="6" t="n">
        <f aca="false">1_Data_EDA!J7152</f>
        <v>1</v>
      </c>
      <c r="E7151" s="7" t="n">
        <f aca="false">1_Data_EDA!K7152</f>
        <v>59.99000168</v>
      </c>
      <c r="F7151" s="7" t="n">
        <f aca="false">1_Data_EDA!L7152</f>
        <v>4.199999809</v>
      </c>
      <c r="G7151" s="8" t="n">
        <f aca="false">1_Data_EDA!M7152</f>
        <v>0.07</v>
      </c>
      <c r="H7151" s="6" t="n">
        <f aca="false">IF(1_Data_EDA!B7152="First Class",1,0)</f>
        <v>0</v>
      </c>
      <c r="I7151" s="6" t="n">
        <f aca="false">IF(1_Data_EDA!B7152="Second Class",1,0)</f>
        <v>0</v>
      </c>
      <c r="J7151" s="6" t="n">
        <f aca="false">IF(1_Data_EDA!B7152="Same Day",1,0)</f>
        <v>0</v>
      </c>
      <c r="K7151" s="6" t="n">
        <f aca="false">IF(1_Data_EDA!C7152="Corporate",1,0)</f>
        <v>0</v>
      </c>
      <c r="L7151" s="6" t="n">
        <f aca="false">IF(1_Data_EDA!C7152="Home Office",1,0)</f>
        <v>0</v>
      </c>
      <c r="M7151" s="6" t="n">
        <f aca="false">IF(1_Data_EDA!D7152="Europe",1,0)</f>
        <v>0</v>
      </c>
      <c r="N7151" s="6" t="n">
        <f aca="false">IF(1_Data_EDA!D7152="LATAM",1,0)</f>
        <v>0</v>
      </c>
      <c r="O7151" s="6" t="n">
        <f aca="false">IF(1_Data_EDA!D7152="Pacific Asia",1,0)</f>
        <v>0</v>
      </c>
      <c r="P7151" s="6" t="n">
        <f aca="false">IF(1_Data_EDA!D7152="USCA",1,0)</f>
        <v>0</v>
      </c>
      <c r="Q7151" s="6" t="n">
        <f aca="false">IF(C7151&gt;MEDIAN(C$5:C$8004),1,0)</f>
        <v>0</v>
      </c>
      <c r="R7151" s="6" t="n">
        <f aca="false">IF(D7151&gt;2,1,0)</f>
        <v>0</v>
      </c>
    </row>
    <row r="7152" customFormat="false" ht="15" hidden="false" customHeight="true" outlineLevel="0" collapsed="false">
      <c r="A7152" s="6" t="n">
        <f aca="false">1_Data_EDA!O7153</f>
        <v>1</v>
      </c>
      <c r="B7152" s="6" t="n">
        <f aca="false">1_Data_EDA!H7153</f>
        <v>2</v>
      </c>
      <c r="C7152" s="7" t="n">
        <f aca="false">1_Data_EDA!I7153</f>
        <v>129.9900055</v>
      </c>
      <c r="D7152" s="6" t="n">
        <f aca="false">1_Data_EDA!J7153</f>
        <v>1</v>
      </c>
      <c r="E7152" s="7" t="n">
        <f aca="false">1_Data_EDA!K7153</f>
        <v>129.9900055</v>
      </c>
      <c r="F7152" s="7" t="n">
        <f aca="false">1_Data_EDA!L7153</f>
        <v>1.299999952</v>
      </c>
      <c r="G7152" s="8" t="n">
        <f aca="false">1_Data_EDA!M7153</f>
        <v>0.01</v>
      </c>
      <c r="H7152" s="6" t="n">
        <f aca="false">IF(1_Data_EDA!B7153="First Class",1,0)</f>
        <v>0</v>
      </c>
      <c r="I7152" s="6" t="n">
        <f aca="false">IF(1_Data_EDA!B7153="Second Class",1,0)</f>
        <v>1</v>
      </c>
      <c r="J7152" s="6" t="n">
        <f aca="false">IF(1_Data_EDA!B7153="Same Day",1,0)</f>
        <v>0</v>
      </c>
      <c r="K7152" s="6" t="n">
        <f aca="false">IF(1_Data_EDA!C7153="Corporate",1,0)</f>
        <v>0</v>
      </c>
      <c r="L7152" s="6" t="n">
        <f aca="false">IF(1_Data_EDA!C7153="Home Office",1,0)</f>
        <v>1</v>
      </c>
      <c r="M7152" s="6" t="n">
        <f aca="false">IF(1_Data_EDA!D7153="Europe",1,0)</f>
        <v>0</v>
      </c>
      <c r="N7152" s="6" t="n">
        <f aca="false">IF(1_Data_EDA!D7153="LATAM",1,0)</f>
        <v>1</v>
      </c>
      <c r="O7152" s="6" t="n">
        <f aca="false">IF(1_Data_EDA!D7153="Pacific Asia",1,0)</f>
        <v>0</v>
      </c>
      <c r="P7152" s="6" t="n">
        <f aca="false">IF(1_Data_EDA!D7153="USCA",1,0)</f>
        <v>0</v>
      </c>
      <c r="Q7152" s="6" t="n">
        <f aca="false">IF(C7152&gt;MEDIAN(C$5:C$8004),1,0)</f>
        <v>1</v>
      </c>
      <c r="R7152" s="6" t="n">
        <f aca="false">IF(D7152&gt;2,1,0)</f>
        <v>0</v>
      </c>
    </row>
    <row r="7153" customFormat="false" ht="15" hidden="false" customHeight="true" outlineLevel="0" collapsed="false">
      <c r="A7153" s="6" t="n">
        <f aca="false">1_Data_EDA!O7154</f>
        <v>1</v>
      </c>
      <c r="B7153" s="6" t="n">
        <f aca="false">1_Data_EDA!H7154</f>
        <v>1</v>
      </c>
      <c r="C7153" s="7" t="n">
        <f aca="false">1_Data_EDA!I7154</f>
        <v>39.99000168</v>
      </c>
      <c r="D7153" s="6" t="n">
        <f aca="false">1_Data_EDA!J7154</f>
        <v>3</v>
      </c>
      <c r="E7153" s="7" t="n">
        <f aca="false">1_Data_EDA!K7154</f>
        <v>119.9700012</v>
      </c>
      <c r="F7153" s="7" t="n">
        <f aca="false">1_Data_EDA!L7154</f>
        <v>12</v>
      </c>
      <c r="G7153" s="8" t="n">
        <f aca="false">1_Data_EDA!M7154</f>
        <v>0.100000001</v>
      </c>
      <c r="H7153" s="6" t="n">
        <f aca="false">IF(1_Data_EDA!B7154="First Class",1,0)</f>
        <v>1</v>
      </c>
      <c r="I7153" s="6" t="n">
        <f aca="false">IF(1_Data_EDA!B7154="Second Class",1,0)</f>
        <v>0</v>
      </c>
      <c r="J7153" s="6" t="n">
        <f aca="false">IF(1_Data_EDA!B7154="Same Day",1,0)</f>
        <v>0</v>
      </c>
      <c r="K7153" s="6" t="n">
        <f aca="false">IF(1_Data_EDA!C7154="Corporate",1,0)</f>
        <v>0</v>
      </c>
      <c r="L7153" s="6" t="n">
        <f aca="false">IF(1_Data_EDA!C7154="Home Office",1,0)</f>
        <v>0</v>
      </c>
      <c r="M7153" s="6" t="n">
        <f aca="false">IF(1_Data_EDA!D7154="Europe",1,0)</f>
        <v>0</v>
      </c>
      <c r="N7153" s="6" t="n">
        <f aca="false">IF(1_Data_EDA!D7154="LATAM",1,0)</f>
        <v>1</v>
      </c>
      <c r="O7153" s="6" t="n">
        <f aca="false">IF(1_Data_EDA!D7154="Pacific Asia",1,0)</f>
        <v>0</v>
      </c>
      <c r="P7153" s="6" t="n">
        <f aca="false">IF(1_Data_EDA!D7154="USCA",1,0)</f>
        <v>0</v>
      </c>
      <c r="Q7153" s="6" t="n">
        <f aca="false">IF(C7153&gt;MEDIAN(C$5:C$8004),1,0)</f>
        <v>0</v>
      </c>
      <c r="R7153" s="6" t="n">
        <f aca="false">IF(D7153&gt;2,1,0)</f>
        <v>1</v>
      </c>
    </row>
    <row r="7154" customFormat="false" ht="15" hidden="false" customHeight="true" outlineLevel="0" collapsed="false">
      <c r="A7154" s="6" t="n">
        <f aca="false">1_Data_EDA!O7155</f>
        <v>0</v>
      </c>
      <c r="B7154" s="6" t="n">
        <f aca="false">1_Data_EDA!H7155</f>
        <v>4</v>
      </c>
      <c r="C7154" s="7" t="n">
        <f aca="false">1_Data_EDA!I7155</f>
        <v>59.99000168</v>
      </c>
      <c r="D7154" s="6" t="n">
        <f aca="false">1_Data_EDA!J7155</f>
        <v>4</v>
      </c>
      <c r="E7154" s="7" t="n">
        <f aca="false">1_Data_EDA!K7155</f>
        <v>239.9600067</v>
      </c>
      <c r="F7154" s="7" t="n">
        <f aca="false">1_Data_EDA!L7155</f>
        <v>47.99000168</v>
      </c>
      <c r="G7154" s="8" t="n">
        <f aca="false">1_Data_EDA!M7155</f>
        <v>0.200000003</v>
      </c>
      <c r="H7154" s="6" t="n">
        <f aca="false">IF(1_Data_EDA!B7155="First Class",1,0)</f>
        <v>0</v>
      </c>
      <c r="I7154" s="6" t="n">
        <f aca="false">IF(1_Data_EDA!B7155="Second Class",1,0)</f>
        <v>0</v>
      </c>
      <c r="J7154" s="6" t="n">
        <f aca="false">IF(1_Data_EDA!B7155="Same Day",1,0)</f>
        <v>0</v>
      </c>
      <c r="K7154" s="6" t="n">
        <f aca="false">IF(1_Data_EDA!C7155="Corporate",1,0)</f>
        <v>1</v>
      </c>
      <c r="L7154" s="6" t="n">
        <f aca="false">IF(1_Data_EDA!C7155="Home Office",1,0)</f>
        <v>0</v>
      </c>
      <c r="M7154" s="6" t="n">
        <f aca="false">IF(1_Data_EDA!D7155="Europe",1,0)</f>
        <v>0</v>
      </c>
      <c r="N7154" s="6" t="n">
        <f aca="false">IF(1_Data_EDA!D7155="LATAM",1,0)</f>
        <v>1</v>
      </c>
      <c r="O7154" s="6" t="n">
        <f aca="false">IF(1_Data_EDA!D7155="Pacific Asia",1,0)</f>
        <v>0</v>
      </c>
      <c r="P7154" s="6" t="n">
        <f aca="false">IF(1_Data_EDA!D7155="USCA",1,0)</f>
        <v>0</v>
      </c>
      <c r="Q7154" s="6" t="n">
        <f aca="false">IF(C7154&gt;MEDIAN(C$5:C$8004),1,0)</f>
        <v>0</v>
      </c>
      <c r="R7154" s="6" t="n">
        <f aca="false">IF(D7154&gt;2,1,0)</f>
        <v>1</v>
      </c>
    </row>
    <row r="7155" customFormat="false" ht="15" hidden="false" customHeight="true" outlineLevel="0" collapsed="false">
      <c r="A7155" s="6" t="n">
        <f aca="false">1_Data_EDA!O7156</f>
        <v>1</v>
      </c>
      <c r="B7155" s="6" t="n">
        <f aca="false">1_Data_EDA!H7156</f>
        <v>2</v>
      </c>
      <c r="C7155" s="7" t="n">
        <f aca="false">1_Data_EDA!I7156</f>
        <v>59.99000168</v>
      </c>
      <c r="D7155" s="6" t="n">
        <f aca="false">1_Data_EDA!J7156</f>
        <v>2</v>
      </c>
      <c r="E7155" s="7" t="n">
        <f aca="false">1_Data_EDA!K7156</f>
        <v>119.9800034</v>
      </c>
      <c r="F7155" s="7" t="n">
        <f aca="false">1_Data_EDA!L7156</f>
        <v>21.60000038</v>
      </c>
      <c r="G7155" s="8" t="n">
        <f aca="false">1_Data_EDA!M7156</f>
        <v>0.180000007</v>
      </c>
      <c r="H7155" s="6" t="n">
        <f aca="false">IF(1_Data_EDA!B7156="First Class",1,0)</f>
        <v>0</v>
      </c>
      <c r="I7155" s="6" t="n">
        <f aca="false">IF(1_Data_EDA!B7156="Second Class",1,0)</f>
        <v>1</v>
      </c>
      <c r="J7155" s="6" t="n">
        <f aca="false">IF(1_Data_EDA!B7156="Same Day",1,0)</f>
        <v>0</v>
      </c>
      <c r="K7155" s="6" t="n">
        <f aca="false">IF(1_Data_EDA!C7156="Corporate",1,0)</f>
        <v>0</v>
      </c>
      <c r="L7155" s="6" t="n">
        <f aca="false">IF(1_Data_EDA!C7156="Home Office",1,0)</f>
        <v>0</v>
      </c>
      <c r="M7155" s="6" t="n">
        <f aca="false">IF(1_Data_EDA!D7156="Europe",1,0)</f>
        <v>0</v>
      </c>
      <c r="N7155" s="6" t="n">
        <f aca="false">IF(1_Data_EDA!D7156="LATAM",1,0)</f>
        <v>0</v>
      </c>
      <c r="O7155" s="6" t="n">
        <f aca="false">IF(1_Data_EDA!D7156="Pacific Asia",1,0)</f>
        <v>0</v>
      </c>
      <c r="P7155" s="6" t="n">
        <f aca="false">IF(1_Data_EDA!D7156="USCA",1,0)</f>
        <v>0</v>
      </c>
      <c r="Q7155" s="6" t="n">
        <f aca="false">IF(C7155&gt;MEDIAN(C$5:C$8004),1,0)</f>
        <v>0</v>
      </c>
      <c r="R7155" s="6" t="n">
        <f aca="false">IF(D7155&gt;2,1,0)</f>
        <v>0</v>
      </c>
    </row>
    <row r="7156" customFormat="false" ht="15" hidden="false" customHeight="true" outlineLevel="0" collapsed="false">
      <c r="A7156" s="6" t="n">
        <f aca="false">1_Data_EDA!O7157</f>
        <v>0</v>
      </c>
      <c r="B7156" s="6" t="n">
        <f aca="false">1_Data_EDA!H7157</f>
        <v>4</v>
      </c>
      <c r="C7156" s="7" t="n">
        <f aca="false">1_Data_EDA!I7157</f>
        <v>129.9900055</v>
      </c>
      <c r="D7156" s="6" t="n">
        <f aca="false">1_Data_EDA!J7157</f>
        <v>1</v>
      </c>
      <c r="E7156" s="7" t="n">
        <f aca="false">1_Data_EDA!K7157</f>
        <v>129.9900055</v>
      </c>
      <c r="F7156" s="7" t="n">
        <f aca="false">1_Data_EDA!L7157</f>
        <v>16.89999962</v>
      </c>
      <c r="G7156" s="8" t="n">
        <f aca="false">1_Data_EDA!M7157</f>
        <v>0.129999995</v>
      </c>
      <c r="H7156" s="6" t="n">
        <f aca="false">IF(1_Data_EDA!B7157="First Class",1,0)</f>
        <v>0</v>
      </c>
      <c r="I7156" s="6" t="n">
        <f aca="false">IF(1_Data_EDA!B7157="Second Class",1,0)</f>
        <v>0</v>
      </c>
      <c r="J7156" s="6" t="n">
        <f aca="false">IF(1_Data_EDA!B7157="Same Day",1,0)</f>
        <v>0</v>
      </c>
      <c r="K7156" s="6" t="n">
        <f aca="false">IF(1_Data_EDA!C7157="Corporate",1,0)</f>
        <v>0</v>
      </c>
      <c r="L7156" s="6" t="n">
        <f aca="false">IF(1_Data_EDA!C7157="Home Office",1,0)</f>
        <v>0</v>
      </c>
      <c r="M7156" s="6" t="n">
        <f aca="false">IF(1_Data_EDA!D7157="Europe",1,0)</f>
        <v>1</v>
      </c>
      <c r="N7156" s="6" t="n">
        <f aca="false">IF(1_Data_EDA!D7157="LATAM",1,0)</f>
        <v>0</v>
      </c>
      <c r="O7156" s="6" t="n">
        <f aca="false">IF(1_Data_EDA!D7157="Pacific Asia",1,0)</f>
        <v>0</v>
      </c>
      <c r="P7156" s="6" t="n">
        <f aca="false">IF(1_Data_EDA!D7157="USCA",1,0)</f>
        <v>0</v>
      </c>
      <c r="Q7156" s="6" t="n">
        <f aca="false">IF(C7156&gt;MEDIAN(C$5:C$8004),1,0)</f>
        <v>1</v>
      </c>
      <c r="R7156" s="6" t="n">
        <f aca="false">IF(D7156&gt;2,1,0)</f>
        <v>0</v>
      </c>
    </row>
    <row r="7157" customFormat="false" ht="15" hidden="false" customHeight="true" outlineLevel="0" collapsed="false">
      <c r="A7157" s="6" t="n">
        <f aca="false">1_Data_EDA!O7158</f>
        <v>0</v>
      </c>
      <c r="B7157" s="6" t="n">
        <f aca="false">1_Data_EDA!H7158</f>
        <v>4</v>
      </c>
      <c r="C7157" s="7" t="n">
        <f aca="false">1_Data_EDA!I7158</f>
        <v>59.99000168</v>
      </c>
      <c r="D7157" s="6" t="n">
        <f aca="false">1_Data_EDA!J7158</f>
        <v>5</v>
      </c>
      <c r="E7157" s="7" t="n">
        <f aca="false">1_Data_EDA!K7158</f>
        <v>299.9500122</v>
      </c>
      <c r="F7157" s="7" t="n">
        <f aca="false">1_Data_EDA!L7158</f>
        <v>53.99000168</v>
      </c>
      <c r="G7157" s="8" t="n">
        <f aca="false">1_Data_EDA!M7158</f>
        <v>0.180000007</v>
      </c>
      <c r="H7157" s="6" t="n">
        <f aca="false">IF(1_Data_EDA!B7158="First Class",1,0)</f>
        <v>0</v>
      </c>
      <c r="I7157" s="6" t="n">
        <f aca="false">IF(1_Data_EDA!B7158="Second Class",1,0)</f>
        <v>0</v>
      </c>
      <c r="J7157" s="6" t="n">
        <f aca="false">IF(1_Data_EDA!B7158="Same Day",1,0)</f>
        <v>0</v>
      </c>
      <c r="K7157" s="6" t="n">
        <f aca="false">IF(1_Data_EDA!C7158="Corporate",1,0)</f>
        <v>0</v>
      </c>
      <c r="L7157" s="6" t="n">
        <f aca="false">IF(1_Data_EDA!C7158="Home Office",1,0)</f>
        <v>1</v>
      </c>
      <c r="M7157" s="6" t="n">
        <f aca="false">IF(1_Data_EDA!D7158="Europe",1,0)</f>
        <v>0</v>
      </c>
      <c r="N7157" s="6" t="n">
        <f aca="false">IF(1_Data_EDA!D7158="LATAM",1,0)</f>
        <v>0</v>
      </c>
      <c r="O7157" s="6" t="n">
        <f aca="false">IF(1_Data_EDA!D7158="Pacific Asia",1,0)</f>
        <v>1</v>
      </c>
      <c r="P7157" s="6" t="n">
        <f aca="false">IF(1_Data_EDA!D7158="USCA",1,0)</f>
        <v>0</v>
      </c>
      <c r="Q7157" s="6" t="n">
        <f aca="false">IF(C7157&gt;MEDIAN(C$5:C$8004),1,0)</f>
        <v>0</v>
      </c>
      <c r="R7157" s="6" t="n">
        <f aca="false">IF(D7157&gt;2,1,0)</f>
        <v>1</v>
      </c>
    </row>
    <row r="7158" customFormat="false" ht="15" hidden="false" customHeight="true" outlineLevel="0" collapsed="false">
      <c r="A7158" s="6" t="n">
        <f aca="false">1_Data_EDA!O7159</f>
        <v>0</v>
      </c>
      <c r="B7158" s="6" t="n">
        <f aca="false">1_Data_EDA!H7159</f>
        <v>4</v>
      </c>
      <c r="C7158" s="7" t="n">
        <f aca="false">1_Data_EDA!I7159</f>
        <v>59.99000168</v>
      </c>
      <c r="D7158" s="6" t="n">
        <f aca="false">1_Data_EDA!J7159</f>
        <v>5</v>
      </c>
      <c r="E7158" s="7" t="n">
        <f aca="false">1_Data_EDA!K7159</f>
        <v>299.9500122</v>
      </c>
      <c r="F7158" s="7" t="n">
        <f aca="false">1_Data_EDA!L7159</f>
        <v>47.99000168</v>
      </c>
      <c r="G7158" s="8" t="n">
        <f aca="false">1_Data_EDA!M7159</f>
        <v>0.159999996</v>
      </c>
      <c r="H7158" s="6" t="n">
        <f aca="false">IF(1_Data_EDA!B7159="First Class",1,0)</f>
        <v>0</v>
      </c>
      <c r="I7158" s="6" t="n">
        <f aca="false">IF(1_Data_EDA!B7159="Second Class",1,0)</f>
        <v>0</v>
      </c>
      <c r="J7158" s="6" t="n">
        <f aca="false">IF(1_Data_EDA!B7159="Same Day",1,0)</f>
        <v>0</v>
      </c>
      <c r="K7158" s="6" t="n">
        <f aca="false">IF(1_Data_EDA!C7159="Corporate",1,0)</f>
        <v>0</v>
      </c>
      <c r="L7158" s="6" t="n">
        <f aca="false">IF(1_Data_EDA!C7159="Home Office",1,0)</f>
        <v>0</v>
      </c>
      <c r="M7158" s="6" t="n">
        <f aca="false">IF(1_Data_EDA!D7159="Europe",1,0)</f>
        <v>0</v>
      </c>
      <c r="N7158" s="6" t="n">
        <f aca="false">IF(1_Data_EDA!D7159="LATAM",1,0)</f>
        <v>1</v>
      </c>
      <c r="O7158" s="6" t="n">
        <f aca="false">IF(1_Data_EDA!D7159="Pacific Asia",1,0)</f>
        <v>0</v>
      </c>
      <c r="P7158" s="6" t="n">
        <f aca="false">IF(1_Data_EDA!D7159="USCA",1,0)</f>
        <v>0</v>
      </c>
      <c r="Q7158" s="6" t="n">
        <f aca="false">IF(C7158&gt;MEDIAN(C$5:C$8004),1,0)</f>
        <v>0</v>
      </c>
      <c r="R7158" s="6" t="n">
        <f aca="false">IF(D7158&gt;2,1,0)</f>
        <v>1</v>
      </c>
    </row>
    <row r="7159" customFormat="false" ht="15" hidden="false" customHeight="true" outlineLevel="0" collapsed="false">
      <c r="A7159" s="6" t="n">
        <f aca="false">1_Data_EDA!O7160</f>
        <v>1</v>
      </c>
      <c r="B7159" s="6" t="n">
        <f aca="false">1_Data_EDA!H7160</f>
        <v>4</v>
      </c>
      <c r="C7159" s="7" t="n">
        <f aca="false">1_Data_EDA!I7160</f>
        <v>199.9900055</v>
      </c>
      <c r="D7159" s="6" t="n">
        <f aca="false">1_Data_EDA!J7160</f>
        <v>1</v>
      </c>
      <c r="E7159" s="7" t="n">
        <f aca="false">1_Data_EDA!K7160</f>
        <v>199.9900055</v>
      </c>
      <c r="F7159" s="7" t="n">
        <f aca="false">1_Data_EDA!L7160</f>
        <v>34</v>
      </c>
      <c r="G7159" s="8" t="n">
        <f aca="false">1_Data_EDA!M7160</f>
        <v>0.170000002</v>
      </c>
      <c r="H7159" s="6" t="n">
        <f aca="false">IF(1_Data_EDA!B7160="First Class",1,0)</f>
        <v>0</v>
      </c>
      <c r="I7159" s="6" t="n">
        <f aca="false">IF(1_Data_EDA!B7160="Second Class",1,0)</f>
        <v>0</v>
      </c>
      <c r="J7159" s="6" t="n">
        <f aca="false">IF(1_Data_EDA!B7160="Same Day",1,0)</f>
        <v>0</v>
      </c>
      <c r="K7159" s="6" t="n">
        <f aca="false">IF(1_Data_EDA!C7160="Corporate",1,0)</f>
        <v>0</v>
      </c>
      <c r="L7159" s="6" t="n">
        <f aca="false">IF(1_Data_EDA!C7160="Home Office",1,0)</f>
        <v>0</v>
      </c>
      <c r="M7159" s="6" t="n">
        <f aca="false">IF(1_Data_EDA!D7160="Europe",1,0)</f>
        <v>0</v>
      </c>
      <c r="N7159" s="6" t="n">
        <f aca="false">IF(1_Data_EDA!D7160="LATAM",1,0)</f>
        <v>0</v>
      </c>
      <c r="O7159" s="6" t="n">
        <f aca="false">IF(1_Data_EDA!D7160="Pacific Asia",1,0)</f>
        <v>1</v>
      </c>
      <c r="P7159" s="6" t="n">
        <f aca="false">IF(1_Data_EDA!D7160="USCA",1,0)</f>
        <v>0</v>
      </c>
      <c r="Q7159" s="6" t="n">
        <f aca="false">IF(C7159&gt;MEDIAN(C$5:C$8004),1,0)</f>
        <v>1</v>
      </c>
      <c r="R7159" s="6" t="n">
        <f aca="false">IF(D7159&gt;2,1,0)</f>
        <v>0</v>
      </c>
    </row>
    <row r="7160" customFormat="false" ht="15" hidden="false" customHeight="true" outlineLevel="0" collapsed="false">
      <c r="A7160" s="6" t="n">
        <f aca="false">1_Data_EDA!O7161</f>
        <v>0</v>
      </c>
      <c r="B7160" s="6" t="n">
        <f aca="false">1_Data_EDA!H7161</f>
        <v>4</v>
      </c>
      <c r="C7160" s="7" t="n">
        <f aca="false">1_Data_EDA!I7161</f>
        <v>399.980011</v>
      </c>
      <c r="D7160" s="6" t="n">
        <f aca="false">1_Data_EDA!J7161</f>
        <v>1</v>
      </c>
      <c r="E7160" s="7" t="n">
        <f aca="false">1_Data_EDA!K7161</f>
        <v>399.980011</v>
      </c>
      <c r="F7160" s="7" t="n">
        <f aca="false">1_Data_EDA!L7161</f>
        <v>20</v>
      </c>
      <c r="G7160" s="8" t="n">
        <f aca="false">1_Data_EDA!M7161</f>
        <v>0.050000001</v>
      </c>
      <c r="H7160" s="6" t="n">
        <f aca="false">IF(1_Data_EDA!B7161="First Class",1,0)</f>
        <v>0</v>
      </c>
      <c r="I7160" s="6" t="n">
        <f aca="false">IF(1_Data_EDA!B7161="Second Class",1,0)</f>
        <v>0</v>
      </c>
      <c r="J7160" s="6" t="n">
        <f aca="false">IF(1_Data_EDA!B7161="Same Day",1,0)</f>
        <v>0</v>
      </c>
      <c r="K7160" s="6" t="n">
        <f aca="false">IF(1_Data_EDA!C7161="Corporate",1,0)</f>
        <v>1</v>
      </c>
      <c r="L7160" s="6" t="n">
        <f aca="false">IF(1_Data_EDA!C7161="Home Office",1,0)</f>
        <v>0</v>
      </c>
      <c r="M7160" s="6" t="n">
        <f aca="false">IF(1_Data_EDA!D7161="Europe",1,0)</f>
        <v>0</v>
      </c>
      <c r="N7160" s="6" t="n">
        <f aca="false">IF(1_Data_EDA!D7161="LATAM",1,0)</f>
        <v>1</v>
      </c>
      <c r="O7160" s="6" t="n">
        <f aca="false">IF(1_Data_EDA!D7161="Pacific Asia",1,0)</f>
        <v>0</v>
      </c>
      <c r="P7160" s="6" t="n">
        <f aca="false">IF(1_Data_EDA!D7161="USCA",1,0)</f>
        <v>0</v>
      </c>
      <c r="Q7160" s="6" t="n">
        <f aca="false">IF(C7160&gt;MEDIAN(C$5:C$8004),1,0)</f>
        <v>1</v>
      </c>
      <c r="R7160" s="6" t="n">
        <f aca="false">IF(D7160&gt;2,1,0)</f>
        <v>0</v>
      </c>
    </row>
    <row r="7161" customFormat="false" ht="15" hidden="false" customHeight="true" outlineLevel="0" collapsed="false">
      <c r="A7161" s="6" t="n">
        <f aca="false">1_Data_EDA!O7162</f>
        <v>0</v>
      </c>
      <c r="B7161" s="6" t="n">
        <f aca="false">1_Data_EDA!H7162</f>
        <v>4</v>
      </c>
      <c r="C7161" s="7" t="n">
        <f aca="false">1_Data_EDA!I7162</f>
        <v>199.9900055</v>
      </c>
      <c r="D7161" s="6" t="n">
        <f aca="false">1_Data_EDA!J7162</f>
        <v>1</v>
      </c>
      <c r="E7161" s="7" t="n">
        <f aca="false">1_Data_EDA!K7162</f>
        <v>199.9900055</v>
      </c>
      <c r="F7161" s="7" t="n">
        <f aca="false">1_Data_EDA!L7162</f>
        <v>10</v>
      </c>
      <c r="G7161" s="8" t="n">
        <f aca="false">1_Data_EDA!M7162</f>
        <v>0.050000001</v>
      </c>
      <c r="H7161" s="6" t="n">
        <f aca="false">IF(1_Data_EDA!B7162="First Class",1,0)</f>
        <v>0</v>
      </c>
      <c r="I7161" s="6" t="n">
        <f aca="false">IF(1_Data_EDA!B7162="Second Class",1,0)</f>
        <v>0</v>
      </c>
      <c r="J7161" s="6" t="n">
        <f aca="false">IF(1_Data_EDA!B7162="Same Day",1,0)</f>
        <v>0</v>
      </c>
      <c r="K7161" s="6" t="n">
        <f aca="false">IF(1_Data_EDA!C7162="Corporate",1,0)</f>
        <v>0</v>
      </c>
      <c r="L7161" s="6" t="n">
        <f aca="false">IF(1_Data_EDA!C7162="Home Office",1,0)</f>
        <v>0</v>
      </c>
      <c r="M7161" s="6" t="n">
        <f aca="false">IF(1_Data_EDA!D7162="Europe",1,0)</f>
        <v>0</v>
      </c>
      <c r="N7161" s="6" t="n">
        <f aca="false">IF(1_Data_EDA!D7162="LATAM",1,0)</f>
        <v>0</v>
      </c>
      <c r="O7161" s="6" t="n">
        <f aca="false">IF(1_Data_EDA!D7162="Pacific Asia",1,0)</f>
        <v>0</v>
      </c>
      <c r="P7161" s="6" t="n">
        <f aca="false">IF(1_Data_EDA!D7162="USCA",1,0)</f>
        <v>0</v>
      </c>
      <c r="Q7161" s="6" t="n">
        <f aca="false">IF(C7161&gt;MEDIAN(C$5:C$8004),1,0)</f>
        <v>1</v>
      </c>
      <c r="R7161" s="6" t="n">
        <f aca="false">IF(D7161&gt;2,1,0)</f>
        <v>0</v>
      </c>
    </row>
    <row r="7162" customFormat="false" ht="15" hidden="false" customHeight="true" outlineLevel="0" collapsed="false">
      <c r="A7162" s="6" t="n">
        <f aca="false">1_Data_EDA!O7163</f>
        <v>0</v>
      </c>
      <c r="B7162" s="6" t="n">
        <f aca="false">1_Data_EDA!H7163</f>
        <v>4</v>
      </c>
      <c r="C7162" s="7" t="n">
        <f aca="false">1_Data_EDA!I7163</f>
        <v>129.9900055</v>
      </c>
      <c r="D7162" s="6" t="n">
        <f aca="false">1_Data_EDA!J7163</f>
        <v>1</v>
      </c>
      <c r="E7162" s="7" t="n">
        <f aca="false">1_Data_EDA!K7163</f>
        <v>129.9900055</v>
      </c>
      <c r="F7162" s="7" t="n">
        <f aca="false">1_Data_EDA!L7163</f>
        <v>19.5</v>
      </c>
      <c r="G7162" s="8" t="n">
        <f aca="false">1_Data_EDA!M7163</f>
        <v>0.150000006</v>
      </c>
      <c r="H7162" s="6" t="n">
        <f aca="false">IF(1_Data_EDA!B7163="First Class",1,0)</f>
        <v>0</v>
      </c>
      <c r="I7162" s="6" t="n">
        <f aca="false">IF(1_Data_EDA!B7163="Second Class",1,0)</f>
        <v>0</v>
      </c>
      <c r="J7162" s="6" t="n">
        <f aca="false">IF(1_Data_EDA!B7163="Same Day",1,0)</f>
        <v>0</v>
      </c>
      <c r="K7162" s="6" t="n">
        <f aca="false">IF(1_Data_EDA!C7163="Corporate",1,0)</f>
        <v>1</v>
      </c>
      <c r="L7162" s="6" t="n">
        <f aca="false">IF(1_Data_EDA!C7163="Home Office",1,0)</f>
        <v>0</v>
      </c>
      <c r="M7162" s="6" t="n">
        <f aca="false">IF(1_Data_EDA!D7163="Europe",1,0)</f>
        <v>0</v>
      </c>
      <c r="N7162" s="6" t="n">
        <f aca="false">IF(1_Data_EDA!D7163="LATAM",1,0)</f>
        <v>0</v>
      </c>
      <c r="O7162" s="6" t="n">
        <f aca="false">IF(1_Data_EDA!D7163="Pacific Asia",1,0)</f>
        <v>1</v>
      </c>
      <c r="P7162" s="6" t="n">
        <f aca="false">IF(1_Data_EDA!D7163="USCA",1,0)</f>
        <v>0</v>
      </c>
      <c r="Q7162" s="6" t="n">
        <f aca="false">IF(C7162&gt;MEDIAN(C$5:C$8004),1,0)</f>
        <v>1</v>
      </c>
      <c r="R7162" s="6" t="n">
        <f aca="false">IF(D7162&gt;2,1,0)</f>
        <v>0</v>
      </c>
    </row>
    <row r="7163" customFormat="false" ht="15" hidden="false" customHeight="true" outlineLevel="0" collapsed="false">
      <c r="A7163" s="6" t="n">
        <f aca="false">1_Data_EDA!O7164</f>
        <v>0</v>
      </c>
      <c r="B7163" s="6" t="n">
        <f aca="false">1_Data_EDA!H7164</f>
        <v>2</v>
      </c>
      <c r="C7163" s="7" t="n">
        <f aca="false">1_Data_EDA!I7164</f>
        <v>49.97999954</v>
      </c>
      <c r="D7163" s="6" t="n">
        <f aca="false">1_Data_EDA!J7164</f>
        <v>2</v>
      </c>
      <c r="E7163" s="7" t="n">
        <f aca="false">1_Data_EDA!K7164</f>
        <v>99.95999908</v>
      </c>
      <c r="F7163" s="7" t="n">
        <f aca="false">1_Data_EDA!L7164</f>
        <v>3</v>
      </c>
      <c r="G7163" s="8" t="n">
        <f aca="false">1_Data_EDA!M7164</f>
        <v>0.029999999</v>
      </c>
      <c r="H7163" s="6" t="n">
        <f aca="false">IF(1_Data_EDA!B7164="First Class",1,0)</f>
        <v>0</v>
      </c>
      <c r="I7163" s="6" t="n">
        <f aca="false">IF(1_Data_EDA!B7164="Second Class",1,0)</f>
        <v>1</v>
      </c>
      <c r="J7163" s="6" t="n">
        <f aca="false">IF(1_Data_EDA!B7164="Same Day",1,0)</f>
        <v>0</v>
      </c>
      <c r="K7163" s="6" t="n">
        <f aca="false">IF(1_Data_EDA!C7164="Corporate",1,0)</f>
        <v>0</v>
      </c>
      <c r="L7163" s="6" t="n">
        <f aca="false">IF(1_Data_EDA!C7164="Home Office",1,0)</f>
        <v>0</v>
      </c>
      <c r="M7163" s="6" t="n">
        <f aca="false">IF(1_Data_EDA!D7164="Europe",1,0)</f>
        <v>0</v>
      </c>
      <c r="N7163" s="6" t="n">
        <f aca="false">IF(1_Data_EDA!D7164="LATAM",1,0)</f>
        <v>0</v>
      </c>
      <c r="O7163" s="6" t="n">
        <f aca="false">IF(1_Data_EDA!D7164="Pacific Asia",1,0)</f>
        <v>0</v>
      </c>
      <c r="P7163" s="6" t="n">
        <f aca="false">IF(1_Data_EDA!D7164="USCA",1,0)</f>
        <v>0</v>
      </c>
      <c r="Q7163" s="6" t="n">
        <f aca="false">IF(C7163&gt;MEDIAN(C$5:C$8004),1,0)</f>
        <v>0</v>
      </c>
      <c r="R7163" s="6" t="n">
        <f aca="false">IF(D7163&gt;2,1,0)</f>
        <v>0</v>
      </c>
    </row>
    <row r="7164" customFormat="false" ht="15" hidden="false" customHeight="true" outlineLevel="0" collapsed="false">
      <c r="A7164" s="6" t="n">
        <f aca="false">1_Data_EDA!O7165</f>
        <v>1</v>
      </c>
      <c r="B7164" s="6" t="n">
        <f aca="false">1_Data_EDA!H7165</f>
        <v>2</v>
      </c>
      <c r="C7164" s="7" t="n">
        <f aca="false">1_Data_EDA!I7165</f>
        <v>399.980011</v>
      </c>
      <c r="D7164" s="6" t="n">
        <f aca="false">1_Data_EDA!J7165</f>
        <v>1</v>
      </c>
      <c r="E7164" s="7" t="n">
        <f aca="false">1_Data_EDA!K7165</f>
        <v>399.980011</v>
      </c>
      <c r="F7164" s="7" t="n">
        <f aca="false">1_Data_EDA!L7165</f>
        <v>60</v>
      </c>
      <c r="G7164" s="8" t="n">
        <f aca="false">1_Data_EDA!M7165</f>
        <v>0.150000006</v>
      </c>
      <c r="H7164" s="6" t="n">
        <f aca="false">IF(1_Data_EDA!B7165="First Class",1,0)</f>
        <v>0</v>
      </c>
      <c r="I7164" s="6" t="n">
        <f aca="false">IF(1_Data_EDA!B7165="Second Class",1,0)</f>
        <v>1</v>
      </c>
      <c r="J7164" s="6" t="n">
        <f aca="false">IF(1_Data_EDA!B7165="Same Day",1,0)</f>
        <v>0</v>
      </c>
      <c r="K7164" s="6" t="n">
        <f aca="false">IF(1_Data_EDA!C7165="Corporate",1,0)</f>
        <v>1</v>
      </c>
      <c r="L7164" s="6" t="n">
        <f aca="false">IF(1_Data_EDA!C7165="Home Office",1,0)</f>
        <v>0</v>
      </c>
      <c r="M7164" s="6" t="n">
        <f aca="false">IF(1_Data_EDA!D7165="Europe",1,0)</f>
        <v>0</v>
      </c>
      <c r="N7164" s="6" t="n">
        <f aca="false">IF(1_Data_EDA!D7165="LATAM",1,0)</f>
        <v>0</v>
      </c>
      <c r="O7164" s="6" t="n">
        <f aca="false">IF(1_Data_EDA!D7165="Pacific Asia",1,0)</f>
        <v>0</v>
      </c>
      <c r="P7164" s="6" t="n">
        <f aca="false">IF(1_Data_EDA!D7165="USCA",1,0)</f>
        <v>0</v>
      </c>
      <c r="Q7164" s="6" t="n">
        <f aca="false">IF(C7164&gt;MEDIAN(C$5:C$8004),1,0)</f>
        <v>1</v>
      </c>
      <c r="R7164" s="6" t="n">
        <f aca="false">IF(D7164&gt;2,1,0)</f>
        <v>0</v>
      </c>
    </row>
    <row r="7165" customFormat="false" ht="15" hidden="false" customHeight="true" outlineLevel="0" collapsed="false">
      <c r="A7165" s="6" t="n">
        <f aca="false">1_Data_EDA!O7166</f>
        <v>0</v>
      </c>
      <c r="B7165" s="6" t="n">
        <f aca="false">1_Data_EDA!H7166</f>
        <v>4</v>
      </c>
      <c r="C7165" s="7" t="n">
        <f aca="false">1_Data_EDA!I7166</f>
        <v>49.97999954</v>
      </c>
      <c r="D7165" s="6" t="n">
        <f aca="false">1_Data_EDA!J7166</f>
        <v>1</v>
      </c>
      <c r="E7165" s="7" t="n">
        <f aca="false">1_Data_EDA!K7166</f>
        <v>49.97999954</v>
      </c>
      <c r="F7165" s="7" t="n">
        <f aca="false">1_Data_EDA!L7166</f>
        <v>2.75</v>
      </c>
      <c r="G7165" s="8" t="n">
        <f aca="false">1_Data_EDA!M7166</f>
        <v>0.059999999</v>
      </c>
      <c r="H7165" s="6" t="n">
        <f aca="false">IF(1_Data_EDA!B7166="First Class",1,0)</f>
        <v>0</v>
      </c>
      <c r="I7165" s="6" t="n">
        <f aca="false">IF(1_Data_EDA!B7166="Second Class",1,0)</f>
        <v>0</v>
      </c>
      <c r="J7165" s="6" t="n">
        <f aca="false">IF(1_Data_EDA!B7166="Same Day",1,0)</f>
        <v>0</v>
      </c>
      <c r="K7165" s="6" t="n">
        <f aca="false">IF(1_Data_EDA!C7166="Corporate",1,0)</f>
        <v>0</v>
      </c>
      <c r="L7165" s="6" t="n">
        <f aca="false">IF(1_Data_EDA!C7166="Home Office",1,0)</f>
        <v>0</v>
      </c>
      <c r="M7165" s="6" t="n">
        <f aca="false">IF(1_Data_EDA!D7166="Europe",1,0)</f>
        <v>0</v>
      </c>
      <c r="N7165" s="6" t="n">
        <f aca="false">IF(1_Data_EDA!D7166="LATAM",1,0)</f>
        <v>0</v>
      </c>
      <c r="O7165" s="6" t="n">
        <f aca="false">IF(1_Data_EDA!D7166="Pacific Asia",1,0)</f>
        <v>1</v>
      </c>
      <c r="P7165" s="6" t="n">
        <f aca="false">IF(1_Data_EDA!D7166="USCA",1,0)</f>
        <v>0</v>
      </c>
      <c r="Q7165" s="6" t="n">
        <f aca="false">IF(C7165&gt;MEDIAN(C$5:C$8004),1,0)</f>
        <v>0</v>
      </c>
      <c r="R7165" s="6" t="n">
        <f aca="false">IF(D7165&gt;2,1,0)</f>
        <v>0</v>
      </c>
    </row>
    <row r="7166" customFormat="false" ht="15" hidden="false" customHeight="true" outlineLevel="0" collapsed="false">
      <c r="A7166" s="6" t="n">
        <f aca="false">1_Data_EDA!O7167</f>
        <v>1</v>
      </c>
      <c r="B7166" s="6" t="n">
        <f aca="false">1_Data_EDA!H7167</f>
        <v>4</v>
      </c>
      <c r="C7166" s="7" t="n">
        <f aca="false">1_Data_EDA!I7167</f>
        <v>99.98999786</v>
      </c>
      <c r="D7166" s="6" t="n">
        <f aca="false">1_Data_EDA!J7167</f>
        <v>1</v>
      </c>
      <c r="E7166" s="7" t="n">
        <f aca="false">1_Data_EDA!K7167</f>
        <v>99.98999786</v>
      </c>
      <c r="F7166" s="7" t="n">
        <f aca="false">1_Data_EDA!L7167</f>
        <v>25</v>
      </c>
      <c r="G7166" s="8" t="n">
        <f aca="false">1_Data_EDA!M7167</f>
        <v>0.25</v>
      </c>
      <c r="H7166" s="6" t="n">
        <f aca="false">IF(1_Data_EDA!B7167="First Class",1,0)</f>
        <v>0</v>
      </c>
      <c r="I7166" s="6" t="n">
        <f aca="false">IF(1_Data_EDA!B7167="Second Class",1,0)</f>
        <v>0</v>
      </c>
      <c r="J7166" s="6" t="n">
        <f aca="false">IF(1_Data_EDA!B7167="Same Day",1,0)</f>
        <v>0</v>
      </c>
      <c r="K7166" s="6" t="n">
        <f aca="false">IF(1_Data_EDA!C7167="Corporate",1,0)</f>
        <v>0</v>
      </c>
      <c r="L7166" s="6" t="n">
        <f aca="false">IF(1_Data_EDA!C7167="Home Office",1,0)</f>
        <v>0</v>
      </c>
      <c r="M7166" s="6" t="n">
        <f aca="false">IF(1_Data_EDA!D7167="Europe",1,0)</f>
        <v>0</v>
      </c>
      <c r="N7166" s="6" t="n">
        <f aca="false">IF(1_Data_EDA!D7167="LATAM",1,0)</f>
        <v>0</v>
      </c>
      <c r="O7166" s="6" t="n">
        <f aca="false">IF(1_Data_EDA!D7167="Pacific Asia",1,0)</f>
        <v>1</v>
      </c>
      <c r="P7166" s="6" t="n">
        <f aca="false">IF(1_Data_EDA!D7167="USCA",1,0)</f>
        <v>0</v>
      </c>
      <c r="Q7166" s="6" t="n">
        <f aca="false">IF(C7166&gt;MEDIAN(C$5:C$8004),1,0)</f>
        <v>1</v>
      </c>
      <c r="R7166" s="6" t="n">
        <f aca="false">IF(D7166&gt;2,1,0)</f>
        <v>0</v>
      </c>
    </row>
    <row r="7167" customFormat="false" ht="15" hidden="false" customHeight="true" outlineLevel="0" collapsed="false">
      <c r="A7167" s="6" t="n">
        <f aca="false">1_Data_EDA!O7168</f>
        <v>0</v>
      </c>
      <c r="B7167" s="6" t="n">
        <f aca="false">1_Data_EDA!H7168</f>
        <v>4</v>
      </c>
      <c r="C7167" s="7" t="n">
        <f aca="false">1_Data_EDA!I7168</f>
        <v>59.99000168</v>
      </c>
      <c r="D7167" s="6" t="n">
        <f aca="false">1_Data_EDA!J7168</f>
        <v>1</v>
      </c>
      <c r="E7167" s="7" t="n">
        <f aca="false">1_Data_EDA!K7168</f>
        <v>59.99000168</v>
      </c>
      <c r="F7167" s="7" t="n">
        <f aca="false">1_Data_EDA!L7168</f>
        <v>5.400000095</v>
      </c>
      <c r="G7167" s="8" t="n">
        <f aca="false">1_Data_EDA!M7168</f>
        <v>0.090000004</v>
      </c>
      <c r="H7167" s="6" t="n">
        <f aca="false">IF(1_Data_EDA!B7168="First Class",1,0)</f>
        <v>0</v>
      </c>
      <c r="I7167" s="6" t="n">
        <f aca="false">IF(1_Data_EDA!B7168="Second Class",1,0)</f>
        <v>0</v>
      </c>
      <c r="J7167" s="6" t="n">
        <f aca="false">IF(1_Data_EDA!B7168="Same Day",1,0)</f>
        <v>0</v>
      </c>
      <c r="K7167" s="6" t="n">
        <f aca="false">IF(1_Data_EDA!C7168="Corporate",1,0)</f>
        <v>1</v>
      </c>
      <c r="L7167" s="6" t="n">
        <f aca="false">IF(1_Data_EDA!C7168="Home Office",1,0)</f>
        <v>0</v>
      </c>
      <c r="M7167" s="6" t="n">
        <f aca="false">IF(1_Data_EDA!D7168="Europe",1,0)</f>
        <v>0</v>
      </c>
      <c r="N7167" s="6" t="n">
        <f aca="false">IF(1_Data_EDA!D7168="LATAM",1,0)</f>
        <v>1</v>
      </c>
      <c r="O7167" s="6" t="n">
        <f aca="false">IF(1_Data_EDA!D7168="Pacific Asia",1,0)</f>
        <v>0</v>
      </c>
      <c r="P7167" s="6" t="n">
        <f aca="false">IF(1_Data_EDA!D7168="USCA",1,0)</f>
        <v>0</v>
      </c>
      <c r="Q7167" s="6" t="n">
        <f aca="false">IF(C7167&gt;MEDIAN(C$5:C$8004),1,0)</f>
        <v>0</v>
      </c>
      <c r="R7167" s="6" t="n">
        <f aca="false">IF(D7167&gt;2,1,0)</f>
        <v>0</v>
      </c>
    </row>
    <row r="7168" customFormat="false" ht="15" hidden="false" customHeight="true" outlineLevel="0" collapsed="false">
      <c r="A7168" s="6" t="n">
        <f aca="false">1_Data_EDA!O7169</f>
        <v>1</v>
      </c>
      <c r="B7168" s="6" t="n">
        <f aca="false">1_Data_EDA!H7169</f>
        <v>2</v>
      </c>
      <c r="C7168" s="7" t="n">
        <f aca="false">1_Data_EDA!I7169</f>
        <v>59.99000168</v>
      </c>
      <c r="D7168" s="6" t="n">
        <f aca="false">1_Data_EDA!J7169</f>
        <v>2</v>
      </c>
      <c r="E7168" s="7" t="n">
        <f aca="false">1_Data_EDA!K7169</f>
        <v>119.9800034</v>
      </c>
      <c r="F7168" s="7" t="n">
        <f aca="false">1_Data_EDA!L7169</f>
        <v>19.20000076</v>
      </c>
      <c r="G7168" s="8" t="n">
        <f aca="false">1_Data_EDA!M7169</f>
        <v>0.159999996</v>
      </c>
      <c r="H7168" s="6" t="n">
        <f aca="false">IF(1_Data_EDA!B7169="First Class",1,0)</f>
        <v>0</v>
      </c>
      <c r="I7168" s="6" t="n">
        <f aca="false">IF(1_Data_EDA!B7169="Second Class",1,0)</f>
        <v>1</v>
      </c>
      <c r="J7168" s="6" t="n">
        <f aca="false">IF(1_Data_EDA!B7169="Same Day",1,0)</f>
        <v>0</v>
      </c>
      <c r="K7168" s="6" t="n">
        <f aca="false">IF(1_Data_EDA!C7169="Corporate",1,0)</f>
        <v>0</v>
      </c>
      <c r="L7168" s="6" t="n">
        <f aca="false">IF(1_Data_EDA!C7169="Home Office",1,0)</f>
        <v>0</v>
      </c>
      <c r="M7168" s="6" t="n">
        <f aca="false">IF(1_Data_EDA!D7169="Europe",1,0)</f>
        <v>0</v>
      </c>
      <c r="N7168" s="6" t="n">
        <f aca="false">IF(1_Data_EDA!D7169="LATAM",1,0)</f>
        <v>1</v>
      </c>
      <c r="O7168" s="6" t="n">
        <f aca="false">IF(1_Data_EDA!D7169="Pacific Asia",1,0)</f>
        <v>0</v>
      </c>
      <c r="P7168" s="6" t="n">
        <f aca="false">IF(1_Data_EDA!D7169="USCA",1,0)</f>
        <v>0</v>
      </c>
      <c r="Q7168" s="6" t="n">
        <f aca="false">IF(C7168&gt;MEDIAN(C$5:C$8004),1,0)</f>
        <v>0</v>
      </c>
      <c r="R7168" s="6" t="n">
        <f aca="false">IF(D7168&gt;2,1,0)</f>
        <v>0</v>
      </c>
    </row>
    <row r="7169" customFormat="false" ht="15" hidden="false" customHeight="true" outlineLevel="0" collapsed="false">
      <c r="A7169" s="6" t="n">
        <f aca="false">1_Data_EDA!O7170</f>
        <v>1</v>
      </c>
      <c r="B7169" s="6" t="n">
        <f aca="false">1_Data_EDA!H7170</f>
        <v>1</v>
      </c>
      <c r="C7169" s="7" t="n">
        <f aca="false">1_Data_EDA!I7170</f>
        <v>59.99000168</v>
      </c>
      <c r="D7169" s="6" t="n">
        <f aca="false">1_Data_EDA!J7170</f>
        <v>2</v>
      </c>
      <c r="E7169" s="7" t="n">
        <f aca="false">1_Data_EDA!K7170</f>
        <v>119.9800034</v>
      </c>
      <c r="F7169" s="7" t="n">
        <f aca="false">1_Data_EDA!L7170</f>
        <v>30</v>
      </c>
      <c r="G7169" s="8" t="n">
        <f aca="false">1_Data_EDA!M7170</f>
        <v>0.25</v>
      </c>
      <c r="H7169" s="6" t="n">
        <f aca="false">IF(1_Data_EDA!B7170="First Class",1,0)</f>
        <v>1</v>
      </c>
      <c r="I7169" s="6" t="n">
        <f aca="false">IF(1_Data_EDA!B7170="Second Class",1,0)</f>
        <v>0</v>
      </c>
      <c r="J7169" s="6" t="n">
        <f aca="false">IF(1_Data_EDA!B7170="Same Day",1,0)</f>
        <v>0</v>
      </c>
      <c r="K7169" s="6" t="n">
        <f aca="false">IF(1_Data_EDA!C7170="Corporate",1,0)</f>
        <v>0</v>
      </c>
      <c r="L7169" s="6" t="n">
        <f aca="false">IF(1_Data_EDA!C7170="Home Office",1,0)</f>
        <v>1</v>
      </c>
      <c r="M7169" s="6" t="n">
        <f aca="false">IF(1_Data_EDA!D7170="Europe",1,0)</f>
        <v>0</v>
      </c>
      <c r="N7169" s="6" t="n">
        <f aca="false">IF(1_Data_EDA!D7170="LATAM",1,0)</f>
        <v>1</v>
      </c>
      <c r="O7169" s="6" t="n">
        <f aca="false">IF(1_Data_EDA!D7170="Pacific Asia",1,0)</f>
        <v>0</v>
      </c>
      <c r="P7169" s="6" t="n">
        <f aca="false">IF(1_Data_EDA!D7170="USCA",1,0)</f>
        <v>0</v>
      </c>
      <c r="Q7169" s="6" t="n">
        <f aca="false">IF(C7169&gt;MEDIAN(C$5:C$8004),1,0)</f>
        <v>0</v>
      </c>
      <c r="R7169" s="6" t="n">
        <f aca="false">IF(D7169&gt;2,1,0)</f>
        <v>0</v>
      </c>
    </row>
    <row r="7170" customFormat="false" ht="15" hidden="false" customHeight="true" outlineLevel="0" collapsed="false">
      <c r="A7170" s="6" t="n">
        <f aca="false">1_Data_EDA!O7171</f>
        <v>1</v>
      </c>
      <c r="B7170" s="6" t="n">
        <f aca="false">1_Data_EDA!H7171</f>
        <v>2</v>
      </c>
      <c r="C7170" s="7" t="n">
        <f aca="false">1_Data_EDA!I7171</f>
        <v>129.9900055</v>
      </c>
      <c r="D7170" s="6" t="n">
        <f aca="false">1_Data_EDA!J7171</f>
        <v>1</v>
      </c>
      <c r="E7170" s="7" t="n">
        <f aca="false">1_Data_EDA!K7171</f>
        <v>129.9900055</v>
      </c>
      <c r="F7170" s="7" t="n">
        <f aca="false">1_Data_EDA!L7171</f>
        <v>19.5</v>
      </c>
      <c r="G7170" s="8" t="n">
        <f aca="false">1_Data_EDA!M7171</f>
        <v>0.150000006</v>
      </c>
      <c r="H7170" s="6" t="n">
        <f aca="false">IF(1_Data_EDA!B7171="First Class",1,0)</f>
        <v>0</v>
      </c>
      <c r="I7170" s="6" t="n">
        <f aca="false">IF(1_Data_EDA!B7171="Second Class",1,0)</f>
        <v>1</v>
      </c>
      <c r="J7170" s="6" t="n">
        <f aca="false">IF(1_Data_EDA!B7171="Same Day",1,0)</f>
        <v>0</v>
      </c>
      <c r="K7170" s="6" t="n">
        <f aca="false">IF(1_Data_EDA!C7171="Corporate",1,0)</f>
        <v>1</v>
      </c>
      <c r="L7170" s="6" t="n">
        <f aca="false">IF(1_Data_EDA!C7171="Home Office",1,0)</f>
        <v>0</v>
      </c>
      <c r="M7170" s="6" t="n">
        <f aca="false">IF(1_Data_EDA!D7171="Europe",1,0)</f>
        <v>0</v>
      </c>
      <c r="N7170" s="6" t="n">
        <f aca="false">IF(1_Data_EDA!D7171="LATAM",1,0)</f>
        <v>1</v>
      </c>
      <c r="O7170" s="6" t="n">
        <f aca="false">IF(1_Data_EDA!D7171="Pacific Asia",1,0)</f>
        <v>0</v>
      </c>
      <c r="P7170" s="6" t="n">
        <f aca="false">IF(1_Data_EDA!D7171="USCA",1,0)</f>
        <v>0</v>
      </c>
      <c r="Q7170" s="6" t="n">
        <f aca="false">IF(C7170&gt;MEDIAN(C$5:C$8004),1,0)</f>
        <v>1</v>
      </c>
      <c r="R7170" s="6" t="n">
        <f aca="false">IF(D7170&gt;2,1,0)</f>
        <v>0</v>
      </c>
    </row>
    <row r="7171" customFormat="false" ht="15" hidden="false" customHeight="true" outlineLevel="0" collapsed="false">
      <c r="A7171" s="6" t="n">
        <f aca="false">1_Data_EDA!O7172</f>
        <v>0</v>
      </c>
      <c r="B7171" s="6" t="n">
        <f aca="false">1_Data_EDA!H7172</f>
        <v>4</v>
      </c>
      <c r="C7171" s="7" t="n">
        <f aca="false">1_Data_EDA!I7172</f>
        <v>50</v>
      </c>
      <c r="D7171" s="6" t="n">
        <f aca="false">1_Data_EDA!J7172</f>
        <v>3</v>
      </c>
      <c r="E7171" s="7" t="n">
        <f aca="false">1_Data_EDA!K7172</f>
        <v>150</v>
      </c>
      <c r="F7171" s="7" t="n">
        <f aca="false">1_Data_EDA!L7172</f>
        <v>10.5</v>
      </c>
      <c r="G7171" s="8" t="n">
        <f aca="false">1_Data_EDA!M7172</f>
        <v>0.07</v>
      </c>
      <c r="H7171" s="6" t="n">
        <f aca="false">IF(1_Data_EDA!B7172="First Class",1,0)</f>
        <v>0</v>
      </c>
      <c r="I7171" s="6" t="n">
        <f aca="false">IF(1_Data_EDA!B7172="Second Class",1,0)</f>
        <v>0</v>
      </c>
      <c r="J7171" s="6" t="n">
        <f aca="false">IF(1_Data_EDA!B7172="Same Day",1,0)</f>
        <v>0</v>
      </c>
      <c r="K7171" s="6" t="n">
        <f aca="false">IF(1_Data_EDA!C7172="Corporate",1,0)</f>
        <v>1</v>
      </c>
      <c r="L7171" s="6" t="n">
        <f aca="false">IF(1_Data_EDA!C7172="Home Office",1,0)</f>
        <v>0</v>
      </c>
      <c r="M7171" s="6" t="n">
        <f aca="false">IF(1_Data_EDA!D7172="Europe",1,0)</f>
        <v>0</v>
      </c>
      <c r="N7171" s="6" t="n">
        <f aca="false">IF(1_Data_EDA!D7172="LATAM",1,0)</f>
        <v>1</v>
      </c>
      <c r="O7171" s="6" t="n">
        <f aca="false">IF(1_Data_EDA!D7172="Pacific Asia",1,0)</f>
        <v>0</v>
      </c>
      <c r="P7171" s="6" t="n">
        <f aca="false">IF(1_Data_EDA!D7172="USCA",1,0)</f>
        <v>0</v>
      </c>
      <c r="Q7171" s="6" t="n">
        <f aca="false">IF(C7171&gt;MEDIAN(C$5:C$8004),1,0)</f>
        <v>0</v>
      </c>
      <c r="R7171" s="6" t="n">
        <f aca="false">IF(D7171&gt;2,1,0)</f>
        <v>1</v>
      </c>
    </row>
    <row r="7172" customFormat="false" ht="15" hidden="false" customHeight="true" outlineLevel="0" collapsed="false">
      <c r="A7172" s="6" t="n">
        <f aca="false">1_Data_EDA!O7173</f>
        <v>1</v>
      </c>
      <c r="B7172" s="6" t="n">
        <f aca="false">1_Data_EDA!H7173</f>
        <v>0</v>
      </c>
      <c r="C7172" s="7" t="n">
        <f aca="false">1_Data_EDA!I7173</f>
        <v>49.97999954</v>
      </c>
      <c r="D7172" s="6" t="n">
        <f aca="false">1_Data_EDA!J7173</f>
        <v>1</v>
      </c>
      <c r="E7172" s="7" t="n">
        <f aca="false">1_Data_EDA!K7173</f>
        <v>49.97999954</v>
      </c>
      <c r="F7172" s="7" t="n">
        <f aca="false">1_Data_EDA!L7173</f>
        <v>7.5</v>
      </c>
      <c r="G7172" s="8" t="n">
        <f aca="false">1_Data_EDA!M7173</f>
        <v>0.150000006</v>
      </c>
      <c r="H7172" s="6" t="n">
        <f aca="false">IF(1_Data_EDA!B7173="First Class",1,0)</f>
        <v>0</v>
      </c>
      <c r="I7172" s="6" t="n">
        <f aca="false">IF(1_Data_EDA!B7173="Second Class",1,0)</f>
        <v>0</v>
      </c>
      <c r="J7172" s="6" t="n">
        <f aca="false">IF(1_Data_EDA!B7173="Same Day",1,0)</f>
        <v>1</v>
      </c>
      <c r="K7172" s="6" t="n">
        <f aca="false">IF(1_Data_EDA!C7173="Corporate",1,0)</f>
        <v>1</v>
      </c>
      <c r="L7172" s="6" t="n">
        <f aca="false">IF(1_Data_EDA!C7173="Home Office",1,0)</f>
        <v>0</v>
      </c>
      <c r="M7172" s="6" t="n">
        <f aca="false">IF(1_Data_EDA!D7173="Europe",1,0)</f>
        <v>0</v>
      </c>
      <c r="N7172" s="6" t="n">
        <f aca="false">IF(1_Data_EDA!D7173="LATAM",1,0)</f>
        <v>1</v>
      </c>
      <c r="O7172" s="6" t="n">
        <f aca="false">IF(1_Data_EDA!D7173="Pacific Asia",1,0)</f>
        <v>0</v>
      </c>
      <c r="P7172" s="6" t="n">
        <f aca="false">IF(1_Data_EDA!D7173="USCA",1,0)</f>
        <v>0</v>
      </c>
      <c r="Q7172" s="6" t="n">
        <f aca="false">IF(C7172&gt;MEDIAN(C$5:C$8004),1,0)</f>
        <v>0</v>
      </c>
      <c r="R7172" s="6" t="n">
        <f aca="false">IF(D7172&gt;2,1,0)</f>
        <v>0</v>
      </c>
    </row>
    <row r="7173" customFormat="false" ht="15" hidden="false" customHeight="true" outlineLevel="0" collapsed="false">
      <c r="A7173" s="6" t="n">
        <f aca="false">1_Data_EDA!O7174</f>
        <v>1</v>
      </c>
      <c r="B7173" s="6" t="n">
        <f aca="false">1_Data_EDA!H7174</f>
        <v>2</v>
      </c>
      <c r="C7173" s="7" t="n">
        <f aca="false">1_Data_EDA!I7174</f>
        <v>59.99000168</v>
      </c>
      <c r="D7173" s="6" t="n">
        <f aca="false">1_Data_EDA!J7174</f>
        <v>2</v>
      </c>
      <c r="E7173" s="7" t="n">
        <f aca="false">1_Data_EDA!K7174</f>
        <v>119.9800034</v>
      </c>
      <c r="F7173" s="7" t="n">
        <f aca="false">1_Data_EDA!L7174</f>
        <v>12</v>
      </c>
      <c r="G7173" s="8" t="n">
        <f aca="false">1_Data_EDA!M7174</f>
        <v>0.100000001</v>
      </c>
      <c r="H7173" s="6" t="n">
        <f aca="false">IF(1_Data_EDA!B7174="First Class",1,0)</f>
        <v>0</v>
      </c>
      <c r="I7173" s="6" t="n">
        <f aca="false">IF(1_Data_EDA!B7174="Second Class",1,0)</f>
        <v>1</v>
      </c>
      <c r="J7173" s="6" t="n">
        <f aca="false">IF(1_Data_EDA!B7174="Same Day",1,0)</f>
        <v>0</v>
      </c>
      <c r="K7173" s="6" t="n">
        <f aca="false">IF(1_Data_EDA!C7174="Corporate",1,0)</f>
        <v>0</v>
      </c>
      <c r="L7173" s="6" t="n">
        <f aca="false">IF(1_Data_EDA!C7174="Home Office",1,0)</f>
        <v>1</v>
      </c>
      <c r="M7173" s="6" t="n">
        <f aca="false">IF(1_Data_EDA!D7174="Europe",1,0)</f>
        <v>1</v>
      </c>
      <c r="N7173" s="6" t="n">
        <f aca="false">IF(1_Data_EDA!D7174="LATAM",1,0)</f>
        <v>0</v>
      </c>
      <c r="O7173" s="6" t="n">
        <f aca="false">IF(1_Data_EDA!D7174="Pacific Asia",1,0)</f>
        <v>0</v>
      </c>
      <c r="P7173" s="6" t="n">
        <f aca="false">IF(1_Data_EDA!D7174="USCA",1,0)</f>
        <v>0</v>
      </c>
      <c r="Q7173" s="6" t="n">
        <f aca="false">IF(C7173&gt;MEDIAN(C$5:C$8004),1,0)</f>
        <v>0</v>
      </c>
      <c r="R7173" s="6" t="n">
        <f aca="false">IF(D7173&gt;2,1,0)</f>
        <v>0</v>
      </c>
    </row>
    <row r="7174" customFormat="false" ht="15" hidden="false" customHeight="true" outlineLevel="0" collapsed="false">
      <c r="A7174" s="6" t="n">
        <f aca="false">1_Data_EDA!O7175</f>
        <v>1</v>
      </c>
      <c r="B7174" s="6" t="n">
        <f aca="false">1_Data_EDA!H7175</f>
        <v>4</v>
      </c>
      <c r="C7174" s="7" t="n">
        <f aca="false">1_Data_EDA!I7175</f>
        <v>399.980011</v>
      </c>
      <c r="D7174" s="6" t="n">
        <f aca="false">1_Data_EDA!J7175</f>
        <v>1</v>
      </c>
      <c r="E7174" s="7" t="n">
        <f aca="false">1_Data_EDA!K7175</f>
        <v>399.980011</v>
      </c>
      <c r="F7174" s="7" t="n">
        <f aca="false">1_Data_EDA!L7175</f>
        <v>4</v>
      </c>
      <c r="G7174" s="8" t="n">
        <f aca="false">1_Data_EDA!M7175</f>
        <v>0.01</v>
      </c>
      <c r="H7174" s="6" t="n">
        <f aca="false">IF(1_Data_EDA!B7175="First Class",1,0)</f>
        <v>0</v>
      </c>
      <c r="I7174" s="6" t="n">
        <f aca="false">IF(1_Data_EDA!B7175="Second Class",1,0)</f>
        <v>0</v>
      </c>
      <c r="J7174" s="6" t="n">
        <f aca="false">IF(1_Data_EDA!B7175="Same Day",1,0)</f>
        <v>0</v>
      </c>
      <c r="K7174" s="6" t="n">
        <f aca="false">IF(1_Data_EDA!C7175="Corporate",1,0)</f>
        <v>0</v>
      </c>
      <c r="L7174" s="6" t="n">
        <f aca="false">IF(1_Data_EDA!C7175="Home Office",1,0)</f>
        <v>0</v>
      </c>
      <c r="M7174" s="6" t="n">
        <f aca="false">IF(1_Data_EDA!D7175="Europe",1,0)</f>
        <v>0</v>
      </c>
      <c r="N7174" s="6" t="n">
        <f aca="false">IF(1_Data_EDA!D7175="LATAM",1,0)</f>
        <v>1</v>
      </c>
      <c r="O7174" s="6" t="n">
        <f aca="false">IF(1_Data_EDA!D7175="Pacific Asia",1,0)</f>
        <v>0</v>
      </c>
      <c r="P7174" s="6" t="n">
        <f aca="false">IF(1_Data_EDA!D7175="USCA",1,0)</f>
        <v>0</v>
      </c>
      <c r="Q7174" s="6" t="n">
        <f aca="false">IF(C7174&gt;MEDIAN(C$5:C$8004),1,0)</f>
        <v>1</v>
      </c>
      <c r="R7174" s="6" t="n">
        <f aca="false">IF(D7174&gt;2,1,0)</f>
        <v>0</v>
      </c>
    </row>
    <row r="7175" customFormat="false" ht="15" hidden="false" customHeight="true" outlineLevel="0" collapsed="false">
      <c r="A7175" s="6" t="n">
        <f aca="false">1_Data_EDA!O7176</f>
        <v>1</v>
      </c>
      <c r="B7175" s="6" t="n">
        <f aca="false">1_Data_EDA!H7176</f>
        <v>4</v>
      </c>
      <c r="C7175" s="7" t="n">
        <f aca="false">1_Data_EDA!I7176</f>
        <v>59.99000168</v>
      </c>
      <c r="D7175" s="6" t="n">
        <f aca="false">1_Data_EDA!J7176</f>
        <v>4</v>
      </c>
      <c r="E7175" s="7" t="n">
        <f aca="false">1_Data_EDA!K7176</f>
        <v>239.9600067</v>
      </c>
      <c r="F7175" s="7" t="n">
        <f aca="false">1_Data_EDA!L7176</f>
        <v>31.19000053</v>
      </c>
      <c r="G7175" s="8" t="n">
        <f aca="false">1_Data_EDA!M7176</f>
        <v>0.129999995</v>
      </c>
      <c r="H7175" s="6" t="n">
        <f aca="false">IF(1_Data_EDA!B7176="First Class",1,0)</f>
        <v>0</v>
      </c>
      <c r="I7175" s="6" t="n">
        <f aca="false">IF(1_Data_EDA!B7176="Second Class",1,0)</f>
        <v>0</v>
      </c>
      <c r="J7175" s="6" t="n">
        <f aca="false">IF(1_Data_EDA!B7176="Same Day",1,0)</f>
        <v>0</v>
      </c>
      <c r="K7175" s="6" t="n">
        <f aca="false">IF(1_Data_EDA!C7176="Corporate",1,0)</f>
        <v>1</v>
      </c>
      <c r="L7175" s="6" t="n">
        <f aca="false">IF(1_Data_EDA!C7176="Home Office",1,0)</f>
        <v>0</v>
      </c>
      <c r="M7175" s="6" t="n">
        <f aca="false">IF(1_Data_EDA!D7176="Europe",1,0)</f>
        <v>1</v>
      </c>
      <c r="N7175" s="6" t="n">
        <f aca="false">IF(1_Data_EDA!D7176="LATAM",1,0)</f>
        <v>0</v>
      </c>
      <c r="O7175" s="6" t="n">
        <f aca="false">IF(1_Data_EDA!D7176="Pacific Asia",1,0)</f>
        <v>0</v>
      </c>
      <c r="P7175" s="6" t="n">
        <f aca="false">IF(1_Data_EDA!D7176="USCA",1,0)</f>
        <v>0</v>
      </c>
      <c r="Q7175" s="6" t="n">
        <f aca="false">IF(C7175&gt;MEDIAN(C$5:C$8004),1,0)</f>
        <v>0</v>
      </c>
      <c r="R7175" s="6" t="n">
        <f aca="false">IF(D7175&gt;2,1,0)</f>
        <v>1</v>
      </c>
    </row>
    <row r="7176" customFormat="false" ht="15" hidden="false" customHeight="true" outlineLevel="0" collapsed="false">
      <c r="A7176" s="6" t="n">
        <f aca="false">1_Data_EDA!O7177</f>
        <v>0</v>
      </c>
      <c r="B7176" s="6" t="n">
        <f aca="false">1_Data_EDA!H7177</f>
        <v>2</v>
      </c>
      <c r="C7176" s="7" t="n">
        <f aca="false">1_Data_EDA!I7177</f>
        <v>199.9900055</v>
      </c>
      <c r="D7176" s="6" t="n">
        <f aca="false">1_Data_EDA!J7177</f>
        <v>1</v>
      </c>
      <c r="E7176" s="7" t="n">
        <f aca="false">1_Data_EDA!K7177</f>
        <v>199.9900055</v>
      </c>
      <c r="F7176" s="7" t="n">
        <f aca="false">1_Data_EDA!L7177</f>
        <v>18</v>
      </c>
      <c r="G7176" s="8" t="n">
        <f aca="false">1_Data_EDA!M7177</f>
        <v>0.090000004</v>
      </c>
      <c r="H7176" s="6" t="n">
        <f aca="false">IF(1_Data_EDA!B7177="First Class",1,0)</f>
        <v>0</v>
      </c>
      <c r="I7176" s="6" t="n">
        <f aca="false">IF(1_Data_EDA!B7177="Second Class",1,0)</f>
        <v>1</v>
      </c>
      <c r="J7176" s="6" t="n">
        <f aca="false">IF(1_Data_EDA!B7177="Same Day",1,0)</f>
        <v>0</v>
      </c>
      <c r="K7176" s="6" t="n">
        <f aca="false">IF(1_Data_EDA!C7177="Corporate",1,0)</f>
        <v>1</v>
      </c>
      <c r="L7176" s="6" t="n">
        <f aca="false">IF(1_Data_EDA!C7177="Home Office",1,0)</f>
        <v>0</v>
      </c>
      <c r="M7176" s="6" t="n">
        <f aca="false">IF(1_Data_EDA!D7177="Europe",1,0)</f>
        <v>0</v>
      </c>
      <c r="N7176" s="6" t="n">
        <f aca="false">IF(1_Data_EDA!D7177="LATAM",1,0)</f>
        <v>0</v>
      </c>
      <c r="O7176" s="6" t="n">
        <f aca="false">IF(1_Data_EDA!D7177="Pacific Asia",1,0)</f>
        <v>1</v>
      </c>
      <c r="P7176" s="6" t="n">
        <f aca="false">IF(1_Data_EDA!D7177="USCA",1,0)</f>
        <v>0</v>
      </c>
      <c r="Q7176" s="6" t="n">
        <f aca="false">IF(C7176&gt;MEDIAN(C$5:C$8004),1,0)</f>
        <v>1</v>
      </c>
      <c r="R7176" s="6" t="n">
        <f aca="false">IF(D7176&gt;2,1,0)</f>
        <v>0</v>
      </c>
    </row>
    <row r="7177" customFormat="false" ht="15" hidden="false" customHeight="true" outlineLevel="0" collapsed="false">
      <c r="A7177" s="6" t="n">
        <f aca="false">1_Data_EDA!O7178</f>
        <v>1</v>
      </c>
      <c r="B7177" s="6" t="n">
        <f aca="false">1_Data_EDA!H7178</f>
        <v>1</v>
      </c>
      <c r="C7177" s="7" t="n">
        <f aca="false">1_Data_EDA!I7178</f>
        <v>59.99000168</v>
      </c>
      <c r="D7177" s="6" t="n">
        <f aca="false">1_Data_EDA!J7178</f>
        <v>2</v>
      </c>
      <c r="E7177" s="7" t="n">
        <f aca="false">1_Data_EDA!K7178</f>
        <v>119.9800034</v>
      </c>
      <c r="F7177" s="7" t="n">
        <f aca="false">1_Data_EDA!L7178</f>
        <v>3.599999905</v>
      </c>
      <c r="G7177" s="8" t="n">
        <f aca="false">1_Data_EDA!M7178</f>
        <v>0.029999999</v>
      </c>
      <c r="H7177" s="6" t="n">
        <f aca="false">IF(1_Data_EDA!B7178="First Class",1,0)</f>
        <v>1</v>
      </c>
      <c r="I7177" s="6" t="n">
        <f aca="false">IF(1_Data_EDA!B7178="Second Class",1,0)</f>
        <v>0</v>
      </c>
      <c r="J7177" s="6" t="n">
        <f aca="false">IF(1_Data_EDA!B7178="Same Day",1,0)</f>
        <v>0</v>
      </c>
      <c r="K7177" s="6" t="n">
        <f aca="false">IF(1_Data_EDA!C7178="Corporate",1,0)</f>
        <v>0</v>
      </c>
      <c r="L7177" s="6" t="n">
        <f aca="false">IF(1_Data_EDA!C7178="Home Office",1,0)</f>
        <v>1</v>
      </c>
      <c r="M7177" s="6" t="n">
        <f aca="false">IF(1_Data_EDA!D7178="Europe",1,0)</f>
        <v>0</v>
      </c>
      <c r="N7177" s="6" t="n">
        <f aca="false">IF(1_Data_EDA!D7178="LATAM",1,0)</f>
        <v>0</v>
      </c>
      <c r="O7177" s="6" t="n">
        <f aca="false">IF(1_Data_EDA!D7178="Pacific Asia",1,0)</f>
        <v>0</v>
      </c>
      <c r="P7177" s="6" t="n">
        <f aca="false">IF(1_Data_EDA!D7178="USCA",1,0)</f>
        <v>1</v>
      </c>
      <c r="Q7177" s="6" t="n">
        <f aca="false">IF(C7177&gt;MEDIAN(C$5:C$8004),1,0)</f>
        <v>0</v>
      </c>
      <c r="R7177" s="6" t="n">
        <f aca="false">IF(D7177&gt;2,1,0)</f>
        <v>0</v>
      </c>
    </row>
    <row r="7178" customFormat="false" ht="15" hidden="false" customHeight="true" outlineLevel="0" collapsed="false">
      <c r="A7178" s="6" t="n">
        <f aca="false">1_Data_EDA!O7179</f>
        <v>1</v>
      </c>
      <c r="B7178" s="6" t="n">
        <f aca="false">1_Data_EDA!H7179</f>
        <v>1</v>
      </c>
      <c r="C7178" s="7" t="n">
        <f aca="false">1_Data_EDA!I7179</f>
        <v>49.97999954</v>
      </c>
      <c r="D7178" s="6" t="n">
        <f aca="false">1_Data_EDA!J7179</f>
        <v>3</v>
      </c>
      <c r="E7178" s="7" t="n">
        <f aca="false">1_Data_EDA!K7179</f>
        <v>149.9400024</v>
      </c>
      <c r="F7178" s="7" t="n">
        <f aca="false">1_Data_EDA!L7179</f>
        <v>19.48999977</v>
      </c>
      <c r="G7178" s="8" t="n">
        <f aca="false">1_Data_EDA!M7179</f>
        <v>0.129999995</v>
      </c>
      <c r="H7178" s="6" t="n">
        <f aca="false">IF(1_Data_EDA!B7179="First Class",1,0)</f>
        <v>1</v>
      </c>
      <c r="I7178" s="6" t="n">
        <f aca="false">IF(1_Data_EDA!B7179="Second Class",1,0)</f>
        <v>0</v>
      </c>
      <c r="J7178" s="6" t="n">
        <f aca="false">IF(1_Data_EDA!B7179="Same Day",1,0)</f>
        <v>0</v>
      </c>
      <c r="K7178" s="6" t="n">
        <f aca="false">IF(1_Data_EDA!C7179="Corporate",1,0)</f>
        <v>1</v>
      </c>
      <c r="L7178" s="6" t="n">
        <f aca="false">IF(1_Data_EDA!C7179="Home Office",1,0)</f>
        <v>0</v>
      </c>
      <c r="M7178" s="6" t="n">
        <f aca="false">IF(1_Data_EDA!D7179="Europe",1,0)</f>
        <v>0</v>
      </c>
      <c r="N7178" s="6" t="n">
        <f aca="false">IF(1_Data_EDA!D7179="LATAM",1,0)</f>
        <v>0</v>
      </c>
      <c r="O7178" s="6" t="n">
        <f aca="false">IF(1_Data_EDA!D7179="Pacific Asia",1,0)</f>
        <v>0</v>
      </c>
      <c r="P7178" s="6" t="n">
        <f aca="false">IF(1_Data_EDA!D7179="USCA",1,0)</f>
        <v>0</v>
      </c>
      <c r="Q7178" s="6" t="n">
        <f aca="false">IF(C7178&gt;MEDIAN(C$5:C$8004),1,0)</f>
        <v>0</v>
      </c>
      <c r="R7178" s="6" t="n">
        <f aca="false">IF(D7178&gt;2,1,0)</f>
        <v>1</v>
      </c>
    </row>
    <row r="7179" customFormat="false" ht="15" hidden="false" customHeight="true" outlineLevel="0" collapsed="false">
      <c r="A7179" s="6" t="n">
        <f aca="false">1_Data_EDA!O7180</f>
        <v>1</v>
      </c>
      <c r="B7179" s="6" t="n">
        <f aca="false">1_Data_EDA!H7180</f>
        <v>4</v>
      </c>
      <c r="C7179" s="7" t="n">
        <f aca="false">1_Data_EDA!I7180</f>
        <v>399.980011</v>
      </c>
      <c r="D7179" s="6" t="n">
        <f aca="false">1_Data_EDA!J7180</f>
        <v>1</v>
      </c>
      <c r="E7179" s="7" t="n">
        <f aca="false">1_Data_EDA!K7180</f>
        <v>399.980011</v>
      </c>
      <c r="F7179" s="7" t="n">
        <f aca="false">1_Data_EDA!L7180</f>
        <v>36</v>
      </c>
      <c r="G7179" s="8" t="n">
        <f aca="false">1_Data_EDA!M7180</f>
        <v>0.090000004</v>
      </c>
      <c r="H7179" s="6" t="n">
        <f aca="false">IF(1_Data_EDA!B7180="First Class",1,0)</f>
        <v>0</v>
      </c>
      <c r="I7179" s="6" t="n">
        <f aca="false">IF(1_Data_EDA!B7180="Second Class",1,0)</f>
        <v>0</v>
      </c>
      <c r="J7179" s="6" t="n">
        <f aca="false">IF(1_Data_EDA!B7180="Same Day",1,0)</f>
        <v>0</v>
      </c>
      <c r="K7179" s="6" t="n">
        <f aca="false">IF(1_Data_EDA!C7180="Corporate",1,0)</f>
        <v>0</v>
      </c>
      <c r="L7179" s="6" t="n">
        <f aca="false">IF(1_Data_EDA!C7180="Home Office",1,0)</f>
        <v>0</v>
      </c>
      <c r="M7179" s="6" t="n">
        <f aca="false">IF(1_Data_EDA!D7180="Europe",1,0)</f>
        <v>0</v>
      </c>
      <c r="N7179" s="6" t="n">
        <f aca="false">IF(1_Data_EDA!D7180="LATAM",1,0)</f>
        <v>0</v>
      </c>
      <c r="O7179" s="6" t="n">
        <f aca="false">IF(1_Data_EDA!D7180="Pacific Asia",1,0)</f>
        <v>0</v>
      </c>
      <c r="P7179" s="6" t="n">
        <f aca="false">IF(1_Data_EDA!D7180="USCA",1,0)</f>
        <v>1</v>
      </c>
      <c r="Q7179" s="6" t="n">
        <f aca="false">IF(C7179&gt;MEDIAN(C$5:C$8004),1,0)</f>
        <v>1</v>
      </c>
      <c r="R7179" s="6" t="n">
        <f aca="false">IF(D7179&gt;2,1,0)</f>
        <v>0</v>
      </c>
    </row>
    <row r="7180" customFormat="false" ht="15" hidden="false" customHeight="true" outlineLevel="0" collapsed="false">
      <c r="A7180" s="6" t="n">
        <f aca="false">1_Data_EDA!O7181</f>
        <v>1</v>
      </c>
      <c r="B7180" s="6" t="n">
        <f aca="false">1_Data_EDA!H7181</f>
        <v>2</v>
      </c>
      <c r="C7180" s="7" t="n">
        <f aca="false">1_Data_EDA!I7181</f>
        <v>299.980011</v>
      </c>
      <c r="D7180" s="6" t="n">
        <f aca="false">1_Data_EDA!J7181</f>
        <v>1</v>
      </c>
      <c r="E7180" s="7" t="n">
        <f aca="false">1_Data_EDA!K7181</f>
        <v>299.980011</v>
      </c>
      <c r="F7180" s="7" t="n">
        <f aca="false">1_Data_EDA!L7181</f>
        <v>60</v>
      </c>
      <c r="G7180" s="8" t="n">
        <f aca="false">1_Data_EDA!M7181</f>
        <v>0.200000003</v>
      </c>
      <c r="H7180" s="6" t="n">
        <f aca="false">IF(1_Data_EDA!B7181="First Class",1,0)</f>
        <v>0</v>
      </c>
      <c r="I7180" s="6" t="n">
        <f aca="false">IF(1_Data_EDA!B7181="Second Class",1,0)</f>
        <v>1</v>
      </c>
      <c r="J7180" s="6" t="n">
        <f aca="false">IF(1_Data_EDA!B7181="Same Day",1,0)</f>
        <v>0</v>
      </c>
      <c r="K7180" s="6" t="n">
        <f aca="false">IF(1_Data_EDA!C7181="Corporate",1,0)</f>
        <v>0</v>
      </c>
      <c r="L7180" s="6" t="n">
        <f aca="false">IF(1_Data_EDA!C7181="Home Office",1,0)</f>
        <v>1</v>
      </c>
      <c r="M7180" s="6" t="n">
        <f aca="false">IF(1_Data_EDA!D7181="Europe",1,0)</f>
        <v>0</v>
      </c>
      <c r="N7180" s="6" t="n">
        <f aca="false">IF(1_Data_EDA!D7181="LATAM",1,0)</f>
        <v>1</v>
      </c>
      <c r="O7180" s="6" t="n">
        <f aca="false">IF(1_Data_EDA!D7181="Pacific Asia",1,0)</f>
        <v>0</v>
      </c>
      <c r="P7180" s="6" t="n">
        <f aca="false">IF(1_Data_EDA!D7181="USCA",1,0)</f>
        <v>0</v>
      </c>
      <c r="Q7180" s="6" t="n">
        <f aca="false">IF(C7180&gt;MEDIAN(C$5:C$8004),1,0)</f>
        <v>1</v>
      </c>
      <c r="R7180" s="6" t="n">
        <f aca="false">IF(D7180&gt;2,1,0)</f>
        <v>0</v>
      </c>
    </row>
    <row r="7181" customFormat="false" ht="15" hidden="false" customHeight="true" outlineLevel="0" collapsed="false">
      <c r="A7181" s="6" t="n">
        <f aca="false">1_Data_EDA!O7182</f>
        <v>1</v>
      </c>
      <c r="B7181" s="6" t="n">
        <f aca="false">1_Data_EDA!H7182</f>
        <v>4</v>
      </c>
      <c r="C7181" s="7" t="n">
        <f aca="false">1_Data_EDA!I7182</f>
        <v>399.980011</v>
      </c>
      <c r="D7181" s="6" t="n">
        <f aca="false">1_Data_EDA!J7182</f>
        <v>1</v>
      </c>
      <c r="E7181" s="7" t="n">
        <f aca="false">1_Data_EDA!K7182</f>
        <v>399.980011</v>
      </c>
      <c r="F7181" s="7" t="n">
        <f aca="false">1_Data_EDA!L7182</f>
        <v>64</v>
      </c>
      <c r="G7181" s="8" t="n">
        <f aca="false">1_Data_EDA!M7182</f>
        <v>0.159999996</v>
      </c>
      <c r="H7181" s="6" t="n">
        <f aca="false">IF(1_Data_EDA!B7182="First Class",1,0)</f>
        <v>0</v>
      </c>
      <c r="I7181" s="6" t="n">
        <f aca="false">IF(1_Data_EDA!B7182="Second Class",1,0)</f>
        <v>0</v>
      </c>
      <c r="J7181" s="6" t="n">
        <f aca="false">IF(1_Data_EDA!B7182="Same Day",1,0)</f>
        <v>0</v>
      </c>
      <c r="K7181" s="6" t="n">
        <f aca="false">IF(1_Data_EDA!C7182="Corporate",1,0)</f>
        <v>1</v>
      </c>
      <c r="L7181" s="6" t="n">
        <f aca="false">IF(1_Data_EDA!C7182="Home Office",1,0)</f>
        <v>0</v>
      </c>
      <c r="M7181" s="6" t="n">
        <f aca="false">IF(1_Data_EDA!D7182="Europe",1,0)</f>
        <v>1</v>
      </c>
      <c r="N7181" s="6" t="n">
        <f aca="false">IF(1_Data_EDA!D7182="LATAM",1,0)</f>
        <v>0</v>
      </c>
      <c r="O7181" s="6" t="n">
        <f aca="false">IF(1_Data_EDA!D7182="Pacific Asia",1,0)</f>
        <v>0</v>
      </c>
      <c r="P7181" s="6" t="n">
        <f aca="false">IF(1_Data_EDA!D7182="USCA",1,0)</f>
        <v>0</v>
      </c>
      <c r="Q7181" s="6" t="n">
        <f aca="false">IF(C7181&gt;MEDIAN(C$5:C$8004),1,0)</f>
        <v>1</v>
      </c>
      <c r="R7181" s="6" t="n">
        <f aca="false">IF(D7181&gt;2,1,0)</f>
        <v>0</v>
      </c>
    </row>
    <row r="7182" customFormat="false" ht="15" hidden="false" customHeight="true" outlineLevel="0" collapsed="false">
      <c r="A7182" s="6" t="n">
        <f aca="false">1_Data_EDA!O7183</f>
        <v>0</v>
      </c>
      <c r="B7182" s="6" t="n">
        <f aca="false">1_Data_EDA!H7183</f>
        <v>4</v>
      </c>
      <c r="C7182" s="7" t="n">
        <f aca="false">1_Data_EDA!I7183</f>
        <v>50</v>
      </c>
      <c r="D7182" s="6" t="n">
        <f aca="false">1_Data_EDA!J7183</f>
        <v>1</v>
      </c>
      <c r="E7182" s="7" t="n">
        <f aca="false">1_Data_EDA!K7183</f>
        <v>50</v>
      </c>
      <c r="F7182" s="7" t="n">
        <f aca="false">1_Data_EDA!L7183</f>
        <v>2.5</v>
      </c>
      <c r="G7182" s="8" t="n">
        <f aca="false">1_Data_EDA!M7183</f>
        <v>0.050000001</v>
      </c>
      <c r="H7182" s="6" t="n">
        <f aca="false">IF(1_Data_EDA!B7183="First Class",1,0)</f>
        <v>0</v>
      </c>
      <c r="I7182" s="6" t="n">
        <f aca="false">IF(1_Data_EDA!B7183="Second Class",1,0)</f>
        <v>0</v>
      </c>
      <c r="J7182" s="6" t="n">
        <f aca="false">IF(1_Data_EDA!B7183="Same Day",1,0)</f>
        <v>0</v>
      </c>
      <c r="K7182" s="6" t="n">
        <f aca="false">IF(1_Data_EDA!C7183="Corporate",1,0)</f>
        <v>1</v>
      </c>
      <c r="L7182" s="6" t="n">
        <f aca="false">IF(1_Data_EDA!C7183="Home Office",1,0)</f>
        <v>0</v>
      </c>
      <c r="M7182" s="6" t="n">
        <f aca="false">IF(1_Data_EDA!D7183="Europe",1,0)</f>
        <v>1</v>
      </c>
      <c r="N7182" s="6" t="n">
        <f aca="false">IF(1_Data_EDA!D7183="LATAM",1,0)</f>
        <v>0</v>
      </c>
      <c r="O7182" s="6" t="n">
        <f aca="false">IF(1_Data_EDA!D7183="Pacific Asia",1,0)</f>
        <v>0</v>
      </c>
      <c r="P7182" s="6" t="n">
        <f aca="false">IF(1_Data_EDA!D7183="USCA",1,0)</f>
        <v>0</v>
      </c>
      <c r="Q7182" s="6" t="n">
        <f aca="false">IF(C7182&gt;MEDIAN(C$5:C$8004),1,0)</f>
        <v>0</v>
      </c>
      <c r="R7182" s="6" t="n">
        <f aca="false">IF(D7182&gt;2,1,0)</f>
        <v>0</v>
      </c>
    </row>
    <row r="7183" customFormat="false" ht="15" hidden="false" customHeight="true" outlineLevel="0" collapsed="false">
      <c r="A7183" s="6" t="n">
        <f aca="false">1_Data_EDA!O7184</f>
        <v>1</v>
      </c>
      <c r="B7183" s="6" t="n">
        <f aca="false">1_Data_EDA!H7184</f>
        <v>1</v>
      </c>
      <c r="C7183" s="7" t="n">
        <f aca="false">1_Data_EDA!I7184</f>
        <v>59.99000168</v>
      </c>
      <c r="D7183" s="6" t="n">
        <f aca="false">1_Data_EDA!J7184</f>
        <v>2</v>
      </c>
      <c r="E7183" s="7" t="n">
        <f aca="false">1_Data_EDA!K7184</f>
        <v>119.9800034</v>
      </c>
      <c r="F7183" s="7" t="n">
        <f aca="false">1_Data_EDA!L7184</f>
        <v>20.39999962</v>
      </c>
      <c r="G7183" s="8" t="n">
        <f aca="false">1_Data_EDA!M7184</f>
        <v>0.170000002</v>
      </c>
      <c r="H7183" s="6" t="n">
        <f aca="false">IF(1_Data_EDA!B7184="First Class",1,0)</f>
        <v>1</v>
      </c>
      <c r="I7183" s="6" t="n">
        <f aca="false">IF(1_Data_EDA!B7184="Second Class",1,0)</f>
        <v>0</v>
      </c>
      <c r="J7183" s="6" t="n">
        <f aca="false">IF(1_Data_EDA!B7184="Same Day",1,0)</f>
        <v>0</v>
      </c>
      <c r="K7183" s="6" t="n">
        <f aca="false">IF(1_Data_EDA!C7184="Corporate",1,0)</f>
        <v>0</v>
      </c>
      <c r="L7183" s="6" t="n">
        <f aca="false">IF(1_Data_EDA!C7184="Home Office",1,0)</f>
        <v>0</v>
      </c>
      <c r="M7183" s="6" t="n">
        <f aca="false">IF(1_Data_EDA!D7184="Europe",1,0)</f>
        <v>0</v>
      </c>
      <c r="N7183" s="6" t="n">
        <f aca="false">IF(1_Data_EDA!D7184="LATAM",1,0)</f>
        <v>1</v>
      </c>
      <c r="O7183" s="6" t="n">
        <f aca="false">IF(1_Data_EDA!D7184="Pacific Asia",1,0)</f>
        <v>0</v>
      </c>
      <c r="P7183" s="6" t="n">
        <f aca="false">IF(1_Data_EDA!D7184="USCA",1,0)</f>
        <v>0</v>
      </c>
      <c r="Q7183" s="6" t="n">
        <f aca="false">IF(C7183&gt;MEDIAN(C$5:C$8004),1,0)</f>
        <v>0</v>
      </c>
      <c r="R7183" s="6" t="n">
        <f aca="false">IF(D7183&gt;2,1,0)</f>
        <v>0</v>
      </c>
    </row>
    <row r="7184" customFormat="false" ht="15" hidden="false" customHeight="true" outlineLevel="0" collapsed="false">
      <c r="A7184" s="6" t="n">
        <f aca="false">1_Data_EDA!O7185</f>
        <v>1</v>
      </c>
      <c r="B7184" s="6" t="n">
        <f aca="false">1_Data_EDA!H7185</f>
        <v>2</v>
      </c>
      <c r="C7184" s="7" t="n">
        <f aca="false">1_Data_EDA!I7185</f>
        <v>50</v>
      </c>
      <c r="D7184" s="6" t="n">
        <f aca="false">1_Data_EDA!J7185</f>
        <v>3</v>
      </c>
      <c r="E7184" s="7" t="n">
        <f aca="false">1_Data_EDA!K7185</f>
        <v>150</v>
      </c>
      <c r="F7184" s="7" t="n">
        <f aca="false">1_Data_EDA!L7185</f>
        <v>1.5</v>
      </c>
      <c r="G7184" s="8" t="n">
        <f aca="false">1_Data_EDA!M7185</f>
        <v>0.01</v>
      </c>
      <c r="H7184" s="6" t="n">
        <f aca="false">IF(1_Data_EDA!B7185="First Class",1,0)</f>
        <v>0</v>
      </c>
      <c r="I7184" s="6" t="n">
        <f aca="false">IF(1_Data_EDA!B7185="Second Class",1,0)</f>
        <v>1</v>
      </c>
      <c r="J7184" s="6" t="n">
        <f aca="false">IF(1_Data_EDA!B7185="Same Day",1,0)</f>
        <v>0</v>
      </c>
      <c r="K7184" s="6" t="n">
        <f aca="false">IF(1_Data_EDA!C7185="Corporate",1,0)</f>
        <v>0</v>
      </c>
      <c r="L7184" s="6" t="n">
        <f aca="false">IF(1_Data_EDA!C7185="Home Office",1,0)</f>
        <v>0</v>
      </c>
      <c r="M7184" s="6" t="n">
        <f aca="false">IF(1_Data_EDA!D7185="Europe",1,0)</f>
        <v>0</v>
      </c>
      <c r="N7184" s="6" t="n">
        <f aca="false">IF(1_Data_EDA!D7185="LATAM",1,0)</f>
        <v>0</v>
      </c>
      <c r="O7184" s="6" t="n">
        <f aca="false">IF(1_Data_EDA!D7185="Pacific Asia",1,0)</f>
        <v>1</v>
      </c>
      <c r="P7184" s="6" t="n">
        <f aca="false">IF(1_Data_EDA!D7185="USCA",1,0)</f>
        <v>0</v>
      </c>
      <c r="Q7184" s="6" t="n">
        <f aca="false">IF(C7184&gt;MEDIAN(C$5:C$8004),1,0)</f>
        <v>0</v>
      </c>
      <c r="R7184" s="6" t="n">
        <f aca="false">IF(D7184&gt;2,1,0)</f>
        <v>1</v>
      </c>
    </row>
    <row r="7185" customFormat="false" ht="15" hidden="false" customHeight="true" outlineLevel="0" collapsed="false">
      <c r="A7185" s="6" t="n">
        <f aca="false">1_Data_EDA!O7186</f>
        <v>0</v>
      </c>
      <c r="B7185" s="6" t="n">
        <f aca="false">1_Data_EDA!H7186</f>
        <v>4</v>
      </c>
      <c r="C7185" s="7" t="n">
        <f aca="false">1_Data_EDA!I7186</f>
        <v>299.980011</v>
      </c>
      <c r="D7185" s="6" t="n">
        <f aca="false">1_Data_EDA!J7186</f>
        <v>1</v>
      </c>
      <c r="E7185" s="7" t="n">
        <f aca="false">1_Data_EDA!K7186</f>
        <v>299.980011</v>
      </c>
      <c r="F7185" s="7" t="n">
        <f aca="false">1_Data_EDA!L7186</f>
        <v>9</v>
      </c>
      <c r="G7185" s="8" t="n">
        <f aca="false">1_Data_EDA!M7186</f>
        <v>0.029999999</v>
      </c>
      <c r="H7185" s="6" t="n">
        <f aca="false">IF(1_Data_EDA!B7186="First Class",1,0)</f>
        <v>0</v>
      </c>
      <c r="I7185" s="6" t="n">
        <f aca="false">IF(1_Data_EDA!B7186="Second Class",1,0)</f>
        <v>0</v>
      </c>
      <c r="J7185" s="6" t="n">
        <f aca="false">IF(1_Data_EDA!B7186="Same Day",1,0)</f>
        <v>0</v>
      </c>
      <c r="K7185" s="6" t="n">
        <f aca="false">IF(1_Data_EDA!C7186="Corporate",1,0)</f>
        <v>1</v>
      </c>
      <c r="L7185" s="6" t="n">
        <f aca="false">IF(1_Data_EDA!C7186="Home Office",1,0)</f>
        <v>0</v>
      </c>
      <c r="M7185" s="6" t="n">
        <f aca="false">IF(1_Data_EDA!D7186="Europe",1,0)</f>
        <v>0</v>
      </c>
      <c r="N7185" s="6" t="n">
        <f aca="false">IF(1_Data_EDA!D7186="LATAM",1,0)</f>
        <v>0</v>
      </c>
      <c r="O7185" s="6" t="n">
        <f aca="false">IF(1_Data_EDA!D7186="Pacific Asia",1,0)</f>
        <v>0</v>
      </c>
      <c r="P7185" s="6" t="n">
        <f aca="false">IF(1_Data_EDA!D7186="USCA",1,0)</f>
        <v>0</v>
      </c>
      <c r="Q7185" s="6" t="n">
        <f aca="false">IF(C7185&gt;MEDIAN(C$5:C$8004),1,0)</f>
        <v>1</v>
      </c>
      <c r="R7185" s="6" t="n">
        <f aca="false">IF(D7185&gt;2,1,0)</f>
        <v>0</v>
      </c>
    </row>
    <row r="7186" customFormat="false" ht="15" hidden="false" customHeight="true" outlineLevel="0" collapsed="false">
      <c r="A7186" s="6" t="n">
        <f aca="false">1_Data_EDA!O7187</f>
        <v>1</v>
      </c>
      <c r="B7186" s="6" t="n">
        <f aca="false">1_Data_EDA!H7187</f>
        <v>1</v>
      </c>
      <c r="C7186" s="7" t="n">
        <f aca="false">1_Data_EDA!I7187</f>
        <v>129.9900055</v>
      </c>
      <c r="D7186" s="6" t="n">
        <f aca="false">1_Data_EDA!J7187</f>
        <v>1</v>
      </c>
      <c r="E7186" s="7" t="n">
        <f aca="false">1_Data_EDA!K7187</f>
        <v>129.9900055</v>
      </c>
      <c r="F7186" s="7" t="n">
        <f aca="false">1_Data_EDA!L7187</f>
        <v>6.5</v>
      </c>
      <c r="G7186" s="8" t="n">
        <f aca="false">1_Data_EDA!M7187</f>
        <v>0.050000001</v>
      </c>
      <c r="H7186" s="6" t="n">
        <f aca="false">IF(1_Data_EDA!B7187="First Class",1,0)</f>
        <v>1</v>
      </c>
      <c r="I7186" s="6" t="n">
        <f aca="false">IF(1_Data_EDA!B7187="Second Class",1,0)</f>
        <v>0</v>
      </c>
      <c r="J7186" s="6" t="n">
        <f aca="false">IF(1_Data_EDA!B7187="Same Day",1,0)</f>
        <v>0</v>
      </c>
      <c r="K7186" s="6" t="n">
        <f aca="false">IF(1_Data_EDA!C7187="Corporate",1,0)</f>
        <v>1</v>
      </c>
      <c r="L7186" s="6" t="n">
        <f aca="false">IF(1_Data_EDA!C7187="Home Office",1,0)</f>
        <v>0</v>
      </c>
      <c r="M7186" s="6" t="n">
        <f aca="false">IF(1_Data_EDA!D7187="Europe",1,0)</f>
        <v>1</v>
      </c>
      <c r="N7186" s="6" t="n">
        <f aca="false">IF(1_Data_EDA!D7187="LATAM",1,0)</f>
        <v>0</v>
      </c>
      <c r="O7186" s="6" t="n">
        <f aca="false">IF(1_Data_EDA!D7187="Pacific Asia",1,0)</f>
        <v>0</v>
      </c>
      <c r="P7186" s="6" t="n">
        <f aca="false">IF(1_Data_EDA!D7187="USCA",1,0)</f>
        <v>0</v>
      </c>
      <c r="Q7186" s="6" t="n">
        <f aca="false">IF(C7186&gt;MEDIAN(C$5:C$8004),1,0)</f>
        <v>1</v>
      </c>
      <c r="R7186" s="6" t="n">
        <f aca="false">IF(D7186&gt;2,1,0)</f>
        <v>0</v>
      </c>
    </row>
    <row r="7187" customFormat="false" ht="15" hidden="false" customHeight="true" outlineLevel="0" collapsed="false">
      <c r="A7187" s="6" t="n">
        <f aca="false">1_Data_EDA!O7188</f>
        <v>0</v>
      </c>
      <c r="B7187" s="6" t="n">
        <f aca="false">1_Data_EDA!H7188</f>
        <v>4</v>
      </c>
      <c r="C7187" s="7" t="n">
        <f aca="false">1_Data_EDA!I7188</f>
        <v>50</v>
      </c>
      <c r="D7187" s="6" t="n">
        <f aca="false">1_Data_EDA!J7188</f>
        <v>3</v>
      </c>
      <c r="E7187" s="7" t="n">
        <f aca="false">1_Data_EDA!K7188</f>
        <v>150</v>
      </c>
      <c r="F7187" s="7" t="n">
        <f aca="false">1_Data_EDA!L7188</f>
        <v>19.5</v>
      </c>
      <c r="G7187" s="8" t="n">
        <f aca="false">1_Data_EDA!M7188</f>
        <v>0.129999995</v>
      </c>
      <c r="H7187" s="6" t="n">
        <f aca="false">IF(1_Data_EDA!B7188="First Class",1,0)</f>
        <v>0</v>
      </c>
      <c r="I7187" s="6" t="n">
        <f aca="false">IF(1_Data_EDA!B7188="Second Class",1,0)</f>
        <v>0</v>
      </c>
      <c r="J7187" s="6" t="n">
        <f aca="false">IF(1_Data_EDA!B7188="Same Day",1,0)</f>
        <v>0</v>
      </c>
      <c r="K7187" s="6" t="n">
        <f aca="false">IF(1_Data_EDA!C7188="Corporate",1,0)</f>
        <v>1</v>
      </c>
      <c r="L7187" s="6" t="n">
        <f aca="false">IF(1_Data_EDA!C7188="Home Office",1,0)</f>
        <v>0</v>
      </c>
      <c r="M7187" s="6" t="n">
        <f aca="false">IF(1_Data_EDA!D7188="Europe",1,0)</f>
        <v>1</v>
      </c>
      <c r="N7187" s="6" t="n">
        <f aca="false">IF(1_Data_EDA!D7188="LATAM",1,0)</f>
        <v>0</v>
      </c>
      <c r="O7187" s="6" t="n">
        <f aca="false">IF(1_Data_EDA!D7188="Pacific Asia",1,0)</f>
        <v>0</v>
      </c>
      <c r="P7187" s="6" t="n">
        <f aca="false">IF(1_Data_EDA!D7188="USCA",1,0)</f>
        <v>0</v>
      </c>
      <c r="Q7187" s="6" t="n">
        <f aca="false">IF(C7187&gt;MEDIAN(C$5:C$8004),1,0)</f>
        <v>0</v>
      </c>
      <c r="R7187" s="6" t="n">
        <f aca="false">IF(D7187&gt;2,1,0)</f>
        <v>1</v>
      </c>
    </row>
    <row r="7188" customFormat="false" ht="15" hidden="false" customHeight="true" outlineLevel="0" collapsed="false">
      <c r="A7188" s="6" t="n">
        <f aca="false">1_Data_EDA!O7189</f>
        <v>0</v>
      </c>
      <c r="B7188" s="6" t="n">
        <f aca="false">1_Data_EDA!H7189</f>
        <v>4</v>
      </c>
      <c r="C7188" s="7" t="n">
        <f aca="false">1_Data_EDA!I7189</f>
        <v>199.9900055</v>
      </c>
      <c r="D7188" s="6" t="n">
        <f aca="false">1_Data_EDA!J7189</f>
        <v>1</v>
      </c>
      <c r="E7188" s="7" t="n">
        <f aca="false">1_Data_EDA!K7189</f>
        <v>199.9900055</v>
      </c>
      <c r="F7188" s="7" t="n">
        <f aca="false">1_Data_EDA!L7189</f>
        <v>10</v>
      </c>
      <c r="G7188" s="8" t="n">
        <f aca="false">1_Data_EDA!M7189</f>
        <v>0.050000001</v>
      </c>
      <c r="H7188" s="6" t="n">
        <f aca="false">IF(1_Data_EDA!B7189="First Class",1,0)</f>
        <v>0</v>
      </c>
      <c r="I7188" s="6" t="n">
        <f aca="false">IF(1_Data_EDA!B7189="Second Class",1,0)</f>
        <v>0</v>
      </c>
      <c r="J7188" s="6" t="n">
        <f aca="false">IF(1_Data_EDA!B7189="Same Day",1,0)</f>
        <v>0</v>
      </c>
      <c r="K7188" s="6" t="n">
        <f aca="false">IF(1_Data_EDA!C7189="Corporate",1,0)</f>
        <v>1</v>
      </c>
      <c r="L7188" s="6" t="n">
        <f aca="false">IF(1_Data_EDA!C7189="Home Office",1,0)</f>
        <v>0</v>
      </c>
      <c r="M7188" s="6" t="n">
        <f aca="false">IF(1_Data_EDA!D7189="Europe",1,0)</f>
        <v>0</v>
      </c>
      <c r="N7188" s="6" t="n">
        <f aca="false">IF(1_Data_EDA!D7189="LATAM",1,0)</f>
        <v>1</v>
      </c>
      <c r="O7188" s="6" t="n">
        <f aca="false">IF(1_Data_EDA!D7189="Pacific Asia",1,0)</f>
        <v>0</v>
      </c>
      <c r="P7188" s="6" t="n">
        <f aca="false">IF(1_Data_EDA!D7189="USCA",1,0)</f>
        <v>0</v>
      </c>
      <c r="Q7188" s="6" t="n">
        <f aca="false">IF(C7188&gt;MEDIAN(C$5:C$8004),1,0)</f>
        <v>1</v>
      </c>
      <c r="R7188" s="6" t="n">
        <f aca="false">IF(D7188&gt;2,1,0)</f>
        <v>0</v>
      </c>
    </row>
    <row r="7189" customFormat="false" ht="15" hidden="false" customHeight="true" outlineLevel="0" collapsed="false">
      <c r="A7189" s="6" t="n">
        <f aca="false">1_Data_EDA!O7190</f>
        <v>1</v>
      </c>
      <c r="B7189" s="6" t="n">
        <f aca="false">1_Data_EDA!H7190</f>
        <v>2</v>
      </c>
      <c r="C7189" s="7" t="n">
        <f aca="false">1_Data_EDA!I7190</f>
        <v>59.99000168</v>
      </c>
      <c r="D7189" s="6" t="n">
        <f aca="false">1_Data_EDA!J7190</f>
        <v>2</v>
      </c>
      <c r="E7189" s="7" t="n">
        <f aca="false">1_Data_EDA!K7190</f>
        <v>119.9800034</v>
      </c>
      <c r="F7189" s="7" t="n">
        <f aca="false">1_Data_EDA!L7190</f>
        <v>18</v>
      </c>
      <c r="G7189" s="8" t="n">
        <f aca="false">1_Data_EDA!M7190</f>
        <v>0.150000006</v>
      </c>
      <c r="H7189" s="6" t="n">
        <f aca="false">IF(1_Data_EDA!B7190="First Class",1,0)</f>
        <v>0</v>
      </c>
      <c r="I7189" s="6" t="n">
        <f aca="false">IF(1_Data_EDA!B7190="Second Class",1,0)</f>
        <v>1</v>
      </c>
      <c r="J7189" s="6" t="n">
        <f aca="false">IF(1_Data_EDA!B7190="Same Day",1,0)</f>
        <v>0</v>
      </c>
      <c r="K7189" s="6" t="n">
        <f aca="false">IF(1_Data_EDA!C7190="Corporate",1,0)</f>
        <v>0</v>
      </c>
      <c r="L7189" s="6" t="n">
        <f aca="false">IF(1_Data_EDA!C7190="Home Office",1,0)</f>
        <v>0</v>
      </c>
      <c r="M7189" s="6" t="n">
        <f aca="false">IF(1_Data_EDA!D7190="Europe",1,0)</f>
        <v>1</v>
      </c>
      <c r="N7189" s="6" t="n">
        <f aca="false">IF(1_Data_EDA!D7190="LATAM",1,0)</f>
        <v>0</v>
      </c>
      <c r="O7189" s="6" t="n">
        <f aca="false">IF(1_Data_EDA!D7190="Pacific Asia",1,0)</f>
        <v>0</v>
      </c>
      <c r="P7189" s="6" t="n">
        <f aca="false">IF(1_Data_EDA!D7190="USCA",1,0)</f>
        <v>0</v>
      </c>
      <c r="Q7189" s="6" t="n">
        <f aca="false">IF(C7189&gt;MEDIAN(C$5:C$8004),1,0)</f>
        <v>0</v>
      </c>
      <c r="R7189" s="6" t="n">
        <f aca="false">IF(D7189&gt;2,1,0)</f>
        <v>0</v>
      </c>
    </row>
    <row r="7190" customFormat="false" ht="15" hidden="false" customHeight="true" outlineLevel="0" collapsed="false">
      <c r="A7190" s="6" t="n">
        <f aca="false">1_Data_EDA!O7191</f>
        <v>1</v>
      </c>
      <c r="B7190" s="6" t="n">
        <f aca="false">1_Data_EDA!H7191</f>
        <v>1</v>
      </c>
      <c r="C7190" s="7" t="n">
        <f aca="false">1_Data_EDA!I7191</f>
        <v>44.99000168</v>
      </c>
      <c r="D7190" s="6" t="n">
        <f aca="false">1_Data_EDA!J7191</f>
        <v>1</v>
      </c>
      <c r="E7190" s="7" t="n">
        <f aca="false">1_Data_EDA!K7191</f>
        <v>44.99000168</v>
      </c>
      <c r="F7190" s="7" t="n">
        <f aca="false">1_Data_EDA!L7191</f>
        <v>7.199999809</v>
      </c>
      <c r="G7190" s="8" t="n">
        <f aca="false">1_Data_EDA!M7191</f>
        <v>0.159999996</v>
      </c>
      <c r="H7190" s="6" t="n">
        <f aca="false">IF(1_Data_EDA!B7191="First Class",1,0)</f>
        <v>1</v>
      </c>
      <c r="I7190" s="6" t="n">
        <f aca="false">IF(1_Data_EDA!B7191="Second Class",1,0)</f>
        <v>0</v>
      </c>
      <c r="J7190" s="6" t="n">
        <f aca="false">IF(1_Data_EDA!B7191="Same Day",1,0)</f>
        <v>0</v>
      </c>
      <c r="K7190" s="6" t="n">
        <f aca="false">IF(1_Data_EDA!C7191="Corporate",1,0)</f>
        <v>1</v>
      </c>
      <c r="L7190" s="6" t="n">
        <f aca="false">IF(1_Data_EDA!C7191="Home Office",1,0)</f>
        <v>0</v>
      </c>
      <c r="M7190" s="6" t="n">
        <f aca="false">IF(1_Data_EDA!D7191="Europe",1,0)</f>
        <v>1</v>
      </c>
      <c r="N7190" s="6" t="n">
        <f aca="false">IF(1_Data_EDA!D7191="LATAM",1,0)</f>
        <v>0</v>
      </c>
      <c r="O7190" s="6" t="n">
        <f aca="false">IF(1_Data_EDA!D7191="Pacific Asia",1,0)</f>
        <v>0</v>
      </c>
      <c r="P7190" s="6" t="n">
        <f aca="false">IF(1_Data_EDA!D7191="USCA",1,0)</f>
        <v>0</v>
      </c>
      <c r="Q7190" s="6" t="n">
        <f aca="false">IF(C7190&gt;MEDIAN(C$5:C$8004),1,0)</f>
        <v>0</v>
      </c>
      <c r="R7190" s="6" t="n">
        <f aca="false">IF(D7190&gt;2,1,0)</f>
        <v>0</v>
      </c>
    </row>
    <row r="7191" customFormat="false" ht="15" hidden="false" customHeight="true" outlineLevel="0" collapsed="false">
      <c r="A7191" s="6" t="n">
        <f aca="false">1_Data_EDA!O7192</f>
        <v>1</v>
      </c>
      <c r="B7191" s="6" t="n">
        <f aca="false">1_Data_EDA!H7192</f>
        <v>4</v>
      </c>
      <c r="C7191" s="7" t="n">
        <f aca="false">1_Data_EDA!I7192</f>
        <v>59.99000168</v>
      </c>
      <c r="D7191" s="6" t="n">
        <f aca="false">1_Data_EDA!J7192</f>
        <v>3</v>
      </c>
      <c r="E7191" s="7" t="n">
        <f aca="false">1_Data_EDA!K7192</f>
        <v>179.9700012</v>
      </c>
      <c r="F7191" s="7" t="n">
        <f aca="false">1_Data_EDA!L7192</f>
        <v>3.599999905</v>
      </c>
      <c r="G7191" s="8" t="n">
        <f aca="false">1_Data_EDA!M7192</f>
        <v>0.02</v>
      </c>
      <c r="H7191" s="6" t="n">
        <f aca="false">IF(1_Data_EDA!B7192="First Class",1,0)</f>
        <v>0</v>
      </c>
      <c r="I7191" s="6" t="n">
        <f aca="false">IF(1_Data_EDA!B7192="Second Class",1,0)</f>
        <v>0</v>
      </c>
      <c r="J7191" s="6" t="n">
        <f aca="false">IF(1_Data_EDA!B7192="Same Day",1,0)</f>
        <v>0</v>
      </c>
      <c r="K7191" s="6" t="n">
        <f aca="false">IF(1_Data_EDA!C7192="Corporate",1,0)</f>
        <v>0</v>
      </c>
      <c r="L7191" s="6" t="n">
        <f aca="false">IF(1_Data_EDA!C7192="Home Office",1,0)</f>
        <v>1</v>
      </c>
      <c r="M7191" s="6" t="n">
        <f aca="false">IF(1_Data_EDA!D7192="Europe",1,0)</f>
        <v>0</v>
      </c>
      <c r="N7191" s="6" t="n">
        <f aca="false">IF(1_Data_EDA!D7192="LATAM",1,0)</f>
        <v>1</v>
      </c>
      <c r="O7191" s="6" t="n">
        <f aca="false">IF(1_Data_EDA!D7192="Pacific Asia",1,0)</f>
        <v>0</v>
      </c>
      <c r="P7191" s="6" t="n">
        <f aca="false">IF(1_Data_EDA!D7192="USCA",1,0)</f>
        <v>0</v>
      </c>
      <c r="Q7191" s="6" t="n">
        <f aca="false">IF(C7191&gt;MEDIAN(C$5:C$8004),1,0)</f>
        <v>0</v>
      </c>
      <c r="R7191" s="6" t="n">
        <f aca="false">IF(D7191&gt;2,1,0)</f>
        <v>1</v>
      </c>
    </row>
    <row r="7192" customFormat="false" ht="15" hidden="false" customHeight="true" outlineLevel="0" collapsed="false">
      <c r="A7192" s="6" t="n">
        <f aca="false">1_Data_EDA!O7193</f>
        <v>1</v>
      </c>
      <c r="B7192" s="6" t="n">
        <f aca="false">1_Data_EDA!H7193</f>
        <v>0</v>
      </c>
      <c r="C7192" s="7" t="n">
        <f aca="false">1_Data_EDA!I7193</f>
        <v>49.97999954</v>
      </c>
      <c r="D7192" s="6" t="n">
        <f aca="false">1_Data_EDA!J7193</f>
        <v>2</v>
      </c>
      <c r="E7192" s="7" t="n">
        <f aca="false">1_Data_EDA!K7193</f>
        <v>99.95999908</v>
      </c>
      <c r="F7192" s="7" t="n">
        <f aca="false">1_Data_EDA!L7193</f>
        <v>14.98999977</v>
      </c>
      <c r="G7192" s="8" t="n">
        <f aca="false">1_Data_EDA!M7193</f>
        <v>0.150000006</v>
      </c>
      <c r="H7192" s="6" t="n">
        <f aca="false">IF(1_Data_EDA!B7193="First Class",1,0)</f>
        <v>0</v>
      </c>
      <c r="I7192" s="6" t="n">
        <f aca="false">IF(1_Data_EDA!B7193="Second Class",1,0)</f>
        <v>0</v>
      </c>
      <c r="J7192" s="6" t="n">
        <f aca="false">IF(1_Data_EDA!B7193="Same Day",1,0)</f>
        <v>1</v>
      </c>
      <c r="K7192" s="6" t="n">
        <f aca="false">IF(1_Data_EDA!C7193="Corporate",1,0)</f>
        <v>0</v>
      </c>
      <c r="L7192" s="6" t="n">
        <f aca="false">IF(1_Data_EDA!C7193="Home Office",1,0)</f>
        <v>0</v>
      </c>
      <c r="M7192" s="6" t="n">
        <f aca="false">IF(1_Data_EDA!D7193="Europe",1,0)</f>
        <v>0</v>
      </c>
      <c r="N7192" s="6" t="n">
        <f aca="false">IF(1_Data_EDA!D7193="LATAM",1,0)</f>
        <v>0</v>
      </c>
      <c r="O7192" s="6" t="n">
        <f aca="false">IF(1_Data_EDA!D7193="Pacific Asia",1,0)</f>
        <v>1</v>
      </c>
      <c r="P7192" s="6" t="n">
        <f aca="false">IF(1_Data_EDA!D7193="USCA",1,0)</f>
        <v>0</v>
      </c>
      <c r="Q7192" s="6" t="n">
        <f aca="false">IF(C7192&gt;MEDIAN(C$5:C$8004),1,0)</f>
        <v>0</v>
      </c>
      <c r="R7192" s="6" t="n">
        <f aca="false">IF(D7192&gt;2,1,0)</f>
        <v>0</v>
      </c>
    </row>
    <row r="7193" customFormat="false" ht="15" hidden="false" customHeight="true" outlineLevel="0" collapsed="false">
      <c r="A7193" s="6" t="n">
        <f aca="false">1_Data_EDA!O7194</f>
        <v>0</v>
      </c>
      <c r="B7193" s="6" t="n">
        <f aca="false">1_Data_EDA!H7194</f>
        <v>4</v>
      </c>
      <c r="C7193" s="7" t="n">
        <f aca="false">1_Data_EDA!I7194</f>
        <v>49.97999954</v>
      </c>
      <c r="D7193" s="6" t="n">
        <f aca="false">1_Data_EDA!J7194</f>
        <v>4</v>
      </c>
      <c r="E7193" s="7" t="n">
        <f aca="false">1_Data_EDA!K7194</f>
        <v>199.9199982</v>
      </c>
      <c r="F7193" s="7" t="n">
        <f aca="false">1_Data_EDA!L7194</f>
        <v>10</v>
      </c>
      <c r="G7193" s="8" t="n">
        <f aca="false">1_Data_EDA!M7194</f>
        <v>0.050000001</v>
      </c>
      <c r="H7193" s="6" t="n">
        <f aca="false">IF(1_Data_EDA!B7194="First Class",1,0)</f>
        <v>0</v>
      </c>
      <c r="I7193" s="6" t="n">
        <f aca="false">IF(1_Data_EDA!B7194="Second Class",1,0)</f>
        <v>0</v>
      </c>
      <c r="J7193" s="6" t="n">
        <f aca="false">IF(1_Data_EDA!B7194="Same Day",1,0)</f>
        <v>0</v>
      </c>
      <c r="K7193" s="6" t="n">
        <f aca="false">IF(1_Data_EDA!C7194="Corporate",1,0)</f>
        <v>0</v>
      </c>
      <c r="L7193" s="6" t="n">
        <f aca="false">IF(1_Data_EDA!C7194="Home Office",1,0)</f>
        <v>0</v>
      </c>
      <c r="M7193" s="6" t="n">
        <f aca="false">IF(1_Data_EDA!D7194="Europe",1,0)</f>
        <v>0</v>
      </c>
      <c r="N7193" s="6" t="n">
        <f aca="false">IF(1_Data_EDA!D7194="LATAM",1,0)</f>
        <v>0</v>
      </c>
      <c r="O7193" s="6" t="n">
        <f aca="false">IF(1_Data_EDA!D7194="Pacific Asia",1,0)</f>
        <v>0</v>
      </c>
      <c r="P7193" s="6" t="n">
        <f aca="false">IF(1_Data_EDA!D7194="USCA",1,0)</f>
        <v>1</v>
      </c>
      <c r="Q7193" s="6" t="n">
        <f aca="false">IF(C7193&gt;MEDIAN(C$5:C$8004),1,0)</f>
        <v>0</v>
      </c>
      <c r="R7193" s="6" t="n">
        <f aca="false">IF(D7193&gt;2,1,0)</f>
        <v>1</v>
      </c>
    </row>
    <row r="7194" customFormat="false" ht="15" hidden="false" customHeight="true" outlineLevel="0" collapsed="false">
      <c r="A7194" s="6" t="n">
        <f aca="false">1_Data_EDA!O7195</f>
        <v>1</v>
      </c>
      <c r="B7194" s="6" t="n">
        <f aca="false">1_Data_EDA!H7195</f>
        <v>4</v>
      </c>
      <c r="C7194" s="7" t="n">
        <f aca="false">1_Data_EDA!I7195</f>
        <v>39.99000168</v>
      </c>
      <c r="D7194" s="6" t="n">
        <f aca="false">1_Data_EDA!J7195</f>
        <v>5</v>
      </c>
      <c r="E7194" s="7" t="n">
        <f aca="false">1_Data_EDA!K7195</f>
        <v>199.9499969</v>
      </c>
      <c r="F7194" s="7" t="n">
        <f aca="false">1_Data_EDA!L7195</f>
        <v>8</v>
      </c>
      <c r="G7194" s="8" t="n">
        <f aca="false">1_Data_EDA!M7195</f>
        <v>0.039999999</v>
      </c>
      <c r="H7194" s="6" t="n">
        <f aca="false">IF(1_Data_EDA!B7195="First Class",1,0)</f>
        <v>0</v>
      </c>
      <c r="I7194" s="6" t="n">
        <f aca="false">IF(1_Data_EDA!B7195="Second Class",1,0)</f>
        <v>0</v>
      </c>
      <c r="J7194" s="6" t="n">
        <f aca="false">IF(1_Data_EDA!B7195="Same Day",1,0)</f>
        <v>0</v>
      </c>
      <c r="K7194" s="6" t="n">
        <f aca="false">IF(1_Data_EDA!C7195="Corporate",1,0)</f>
        <v>0</v>
      </c>
      <c r="L7194" s="6" t="n">
        <f aca="false">IF(1_Data_EDA!C7195="Home Office",1,0)</f>
        <v>0</v>
      </c>
      <c r="M7194" s="6" t="n">
        <f aca="false">IF(1_Data_EDA!D7195="Europe",1,0)</f>
        <v>1</v>
      </c>
      <c r="N7194" s="6" t="n">
        <f aca="false">IF(1_Data_EDA!D7195="LATAM",1,0)</f>
        <v>0</v>
      </c>
      <c r="O7194" s="6" t="n">
        <f aca="false">IF(1_Data_EDA!D7195="Pacific Asia",1,0)</f>
        <v>0</v>
      </c>
      <c r="P7194" s="6" t="n">
        <f aca="false">IF(1_Data_EDA!D7195="USCA",1,0)</f>
        <v>0</v>
      </c>
      <c r="Q7194" s="6" t="n">
        <f aca="false">IF(C7194&gt;MEDIAN(C$5:C$8004),1,0)</f>
        <v>0</v>
      </c>
      <c r="R7194" s="6" t="n">
        <f aca="false">IF(D7194&gt;2,1,0)</f>
        <v>1</v>
      </c>
    </row>
    <row r="7195" customFormat="false" ht="15" hidden="false" customHeight="true" outlineLevel="0" collapsed="false">
      <c r="A7195" s="6" t="n">
        <f aca="false">1_Data_EDA!O7196</f>
        <v>0</v>
      </c>
      <c r="B7195" s="6" t="n">
        <f aca="false">1_Data_EDA!H7196</f>
        <v>4</v>
      </c>
      <c r="C7195" s="7" t="n">
        <f aca="false">1_Data_EDA!I7196</f>
        <v>39.99000168</v>
      </c>
      <c r="D7195" s="6" t="n">
        <f aca="false">1_Data_EDA!J7196</f>
        <v>2</v>
      </c>
      <c r="E7195" s="7" t="n">
        <f aca="false">1_Data_EDA!K7196</f>
        <v>79.98000336</v>
      </c>
      <c r="F7195" s="7" t="n">
        <f aca="false">1_Data_EDA!L7196</f>
        <v>0.800000012</v>
      </c>
      <c r="G7195" s="8" t="n">
        <f aca="false">1_Data_EDA!M7196</f>
        <v>0.01</v>
      </c>
      <c r="H7195" s="6" t="n">
        <f aca="false">IF(1_Data_EDA!B7196="First Class",1,0)</f>
        <v>0</v>
      </c>
      <c r="I7195" s="6" t="n">
        <f aca="false">IF(1_Data_EDA!B7196="Second Class",1,0)</f>
        <v>0</v>
      </c>
      <c r="J7195" s="6" t="n">
        <f aca="false">IF(1_Data_EDA!B7196="Same Day",1,0)</f>
        <v>0</v>
      </c>
      <c r="K7195" s="6" t="n">
        <f aca="false">IF(1_Data_EDA!C7196="Corporate",1,0)</f>
        <v>0</v>
      </c>
      <c r="L7195" s="6" t="n">
        <f aca="false">IF(1_Data_EDA!C7196="Home Office",1,0)</f>
        <v>0</v>
      </c>
      <c r="M7195" s="6" t="n">
        <f aca="false">IF(1_Data_EDA!D7196="Europe",1,0)</f>
        <v>0</v>
      </c>
      <c r="N7195" s="6" t="n">
        <f aca="false">IF(1_Data_EDA!D7196="LATAM",1,0)</f>
        <v>1</v>
      </c>
      <c r="O7195" s="6" t="n">
        <f aca="false">IF(1_Data_EDA!D7196="Pacific Asia",1,0)</f>
        <v>0</v>
      </c>
      <c r="P7195" s="6" t="n">
        <f aca="false">IF(1_Data_EDA!D7196="USCA",1,0)</f>
        <v>0</v>
      </c>
      <c r="Q7195" s="6" t="n">
        <f aca="false">IF(C7195&gt;MEDIAN(C$5:C$8004),1,0)</f>
        <v>0</v>
      </c>
      <c r="R7195" s="6" t="n">
        <f aca="false">IF(D7195&gt;2,1,0)</f>
        <v>0</v>
      </c>
    </row>
    <row r="7196" customFormat="false" ht="15" hidden="false" customHeight="true" outlineLevel="0" collapsed="false">
      <c r="A7196" s="6" t="n">
        <f aca="false">1_Data_EDA!O7197</f>
        <v>0</v>
      </c>
      <c r="B7196" s="6" t="n">
        <f aca="false">1_Data_EDA!H7197</f>
        <v>4</v>
      </c>
      <c r="C7196" s="7" t="n">
        <f aca="false">1_Data_EDA!I7197</f>
        <v>50</v>
      </c>
      <c r="D7196" s="6" t="n">
        <f aca="false">1_Data_EDA!J7197</f>
        <v>4</v>
      </c>
      <c r="E7196" s="7" t="n">
        <f aca="false">1_Data_EDA!K7197</f>
        <v>200</v>
      </c>
      <c r="F7196" s="7" t="n">
        <f aca="false">1_Data_EDA!L7197</f>
        <v>32</v>
      </c>
      <c r="G7196" s="8" t="n">
        <f aca="false">1_Data_EDA!M7197</f>
        <v>0.159999996</v>
      </c>
      <c r="H7196" s="6" t="n">
        <f aca="false">IF(1_Data_EDA!B7197="First Class",1,0)</f>
        <v>0</v>
      </c>
      <c r="I7196" s="6" t="n">
        <f aca="false">IF(1_Data_EDA!B7197="Second Class",1,0)</f>
        <v>0</v>
      </c>
      <c r="J7196" s="6" t="n">
        <f aca="false">IF(1_Data_EDA!B7197="Same Day",1,0)</f>
        <v>0</v>
      </c>
      <c r="K7196" s="6" t="n">
        <f aca="false">IF(1_Data_EDA!C7197="Corporate",1,0)</f>
        <v>0</v>
      </c>
      <c r="L7196" s="6" t="n">
        <f aca="false">IF(1_Data_EDA!C7197="Home Office",1,0)</f>
        <v>0</v>
      </c>
      <c r="M7196" s="6" t="n">
        <f aca="false">IF(1_Data_EDA!D7197="Europe",1,0)</f>
        <v>0</v>
      </c>
      <c r="N7196" s="6" t="n">
        <f aca="false">IF(1_Data_EDA!D7197="LATAM",1,0)</f>
        <v>1</v>
      </c>
      <c r="O7196" s="6" t="n">
        <f aca="false">IF(1_Data_EDA!D7197="Pacific Asia",1,0)</f>
        <v>0</v>
      </c>
      <c r="P7196" s="6" t="n">
        <f aca="false">IF(1_Data_EDA!D7197="USCA",1,0)</f>
        <v>0</v>
      </c>
      <c r="Q7196" s="6" t="n">
        <f aca="false">IF(C7196&gt;MEDIAN(C$5:C$8004),1,0)</f>
        <v>0</v>
      </c>
      <c r="R7196" s="6" t="n">
        <f aca="false">IF(D7196&gt;2,1,0)</f>
        <v>1</v>
      </c>
    </row>
    <row r="7197" customFormat="false" ht="15" hidden="false" customHeight="true" outlineLevel="0" collapsed="false">
      <c r="A7197" s="6" t="n">
        <f aca="false">1_Data_EDA!O7198</f>
        <v>1</v>
      </c>
      <c r="B7197" s="6" t="n">
        <f aca="false">1_Data_EDA!H7198</f>
        <v>4</v>
      </c>
      <c r="C7197" s="7" t="n">
        <f aca="false">1_Data_EDA!I7198</f>
        <v>299.980011</v>
      </c>
      <c r="D7197" s="6" t="n">
        <f aca="false">1_Data_EDA!J7198</f>
        <v>1</v>
      </c>
      <c r="E7197" s="7" t="n">
        <f aca="false">1_Data_EDA!K7198</f>
        <v>299.980011</v>
      </c>
      <c r="F7197" s="7" t="n">
        <f aca="false">1_Data_EDA!L7198</f>
        <v>6</v>
      </c>
      <c r="G7197" s="8" t="n">
        <f aca="false">1_Data_EDA!M7198</f>
        <v>0.02</v>
      </c>
      <c r="H7197" s="6" t="n">
        <f aca="false">IF(1_Data_EDA!B7198="First Class",1,0)</f>
        <v>0</v>
      </c>
      <c r="I7197" s="6" t="n">
        <f aca="false">IF(1_Data_EDA!B7198="Second Class",1,0)</f>
        <v>0</v>
      </c>
      <c r="J7197" s="6" t="n">
        <f aca="false">IF(1_Data_EDA!B7198="Same Day",1,0)</f>
        <v>0</v>
      </c>
      <c r="K7197" s="6" t="n">
        <f aca="false">IF(1_Data_EDA!C7198="Corporate",1,0)</f>
        <v>0</v>
      </c>
      <c r="L7197" s="6" t="n">
        <f aca="false">IF(1_Data_EDA!C7198="Home Office",1,0)</f>
        <v>0</v>
      </c>
      <c r="M7197" s="6" t="n">
        <f aca="false">IF(1_Data_EDA!D7198="Europe",1,0)</f>
        <v>0</v>
      </c>
      <c r="N7197" s="6" t="n">
        <f aca="false">IF(1_Data_EDA!D7198="LATAM",1,0)</f>
        <v>1</v>
      </c>
      <c r="O7197" s="6" t="n">
        <f aca="false">IF(1_Data_EDA!D7198="Pacific Asia",1,0)</f>
        <v>0</v>
      </c>
      <c r="P7197" s="6" t="n">
        <f aca="false">IF(1_Data_EDA!D7198="USCA",1,0)</f>
        <v>0</v>
      </c>
      <c r="Q7197" s="6" t="n">
        <f aca="false">IF(C7197&gt;MEDIAN(C$5:C$8004),1,0)</f>
        <v>1</v>
      </c>
      <c r="R7197" s="6" t="n">
        <f aca="false">IF(D7197&gt;2,1,0)</f>
        <v>0</v>
      </c>
    </row>
    <row r="7198" customFormat="false" ht="15" hidden="false" customHeight="true" outlineLevel="0" collapsed="false">
      <c r="A7198" s="6" t="n">
        <f aca="false">1_Data_EDA!O7199</f>
        <v>1</v>
      </c>
      <c r="B7198" s="6" t="n">
        <f aca="false">1_Data_EDA!H7199</f>
        <v>2</v>
      </c>
      <c r="C7198" s="7" t="n">
        <f aca="false">1_Data_EDA!I7199</f>
        <v>59.99000168</v>
      </c>
      <c r="D7198" s="6" t="n">
        <f aca="false">1_Data_EDA!J7199</f>
        <v>3</v>
      </c>
      <c r="E7198" s="7" t="n">
        <f aca="false">1_Data_EDA!K7199</f>
        <v>179.9700012</v>
      </c>
      <c r="F7198" s="7" t="n">
        <f aca="false">1_Data_EDA!L7199</f>
        <v>21.60000038</v>
      </c>
      <c r="G7198" s="8" t="n">
        <f aca="false">1_Data_EDA!M7199</f>
        <v>0.119999997</v>
      </c>
      <c r="H7198" s="6" t="n">
        <f aca="false">IF(1_Data_EDA!B7199="First Class",1,0)</f>
        <v>0</v>
      </c>
      <c r="I7198" s="6" t="n">
        <f aca="false">IF(1_Data_EDA!B7199="Second Class",1,0)</f>
        <v>1</v>
      </c>
      <c r="J7198" s="6" t="n">
        <f aca="false">IF(1_Data_EDA!B7199="Same Day",1,0)</f>
        <v>0</v>
      </c>
      <c r="K7198" s="6" t="n">
        <f aca="false">IF(1_Data_EDA!C7199="Corporate",1,0)</f>
        <v>1</v>
      </c>
      <c r="L7198" s="6" t="n">
        <f aca="false">IF(1_Data_EDA!C7199="Home Office",1,0)</f>
        <v>0</v>
      </c>
      <c r="M7198" s="6" t="n">
        <f aca="false">IF(1_Data_EDA!D7199="Europe",1,0)</f>
        <v>0</v>
      </c>
      <c r="N7198" s="6" t="n">
        <f aca="false">IF(1_Data_EDA!D7199="LATAM",1,0)</f>
        <v>0</v>
      </c>
      <c r="O7198" s="6" t="n">
        <f aca="false">IF(1_Data_EDA!D7199="Pacific Asia",1,0)</f>
        <v>1</v>
      </c>
      <c r="P7198" s="6" t="n">
        <f aca="false">IF(1_Data_EDA!D7199="USCA",1,0)</f>
        <v>0</v>
      </c>
      <c r="Q7198" s="6" t="n">
        <f aca="false">IF(C7198&gt;MEDIAN(C$5:C$8004),1,0)</f>
        <v>0</v>
      </c>
      <c r="R7198" s="6" t="n">
        <f aca="false">IF(D7198&gt;2,1,0)</f>
        <v>1</v>
      </c>
    </row>
    <row r="7199" customFormat="false" ht="15" hidden="false" customHeight="true" outlineLevel="0" collapsed="false">
      <c r="A7199" s="6" t="n">
        <f aca="false">1_Data_EDA!O7200</f>
        <v>0</v>
      </c>
      <c r="B7199" s="6" t="n">
        <f aca="false">1_Data_EDA!H7200</f>
        <v>4</v>
      </c>
      <c r="C7199" s="7" t="n">
        <f aca="false">1_Data_EDA!I7200</f>
        <v>50</v>
      </c>
      <c r="D7199" s="6" t="n">
        <f aca="false">1_Data_EDA!J7200</f>
        <v>3</v>
      </c>
      <c r="E7199" s="7" t="n">
        <f aca="false">1_Data_EDA!K7200</f>
        <v>150</v>
      </c>
      <c r="F7199" s="7" t="n">
        <f aca="false">1_Data_EDA!L7200</f>
        <v>4.5</v>
      </c>
      <c r="G7199" s="8" t="n">
        <f aca="false">1_Data_EDA!M7200</f>
        <v>0.029999999</v>
      </c>
      <c r="H7199" s="6" t="n">
        <f aca="false">IF(1_Data_EDA!B7200="First Class",1,0)</f>
        <v>0</v>
      </c>
      <c r="I7199" s="6" t="n">
        <f aca="false">IF(1_Data_EDA!B7200="Second Class",1,0)</f>
        <v>0</v>
      </c>
      <c r="J7199" s="6" t="n">
        <f aca="false">IF(1_Data_EDA!B7200="Same Day",1,0)</f>
        <v>0</v>
      </c>
      <c r="K7199" s="6" t="n">
        <f aca="false">IF(1_Data_EDA!C7200="Corporate",1,0)</f>
        <v>1</v>
      </c>
      <c r="L7199" s="6" t="n">
        <f aca="false">IF(1_Data_EDA!C7200="Home Office",1,0)</f>
        <v>0</v>
      </c>
      <c r="M7199" s="6" t="n">
        <f aca="false">IF(1_Data_EDA!D7200="Europe",1,0)</f>
        <v>0</v>
      </c>
      <c r="N7199" s="6" t="n">
        <f aca="false">IF(1_Data_EDA!D7200="LATAM",1,0)</f>
        <v>0</v>
      </c>
      <c r="O7199" s="6" t="n">
        <f aca="false">IF(1_Data_EDA!D7200="Pacific Asia",1,0)</f>
        <v>0</v>
      </c>
      <c r="P7199" s="6" t="n">
        <f aca="false">IF(1_Data_EDA!D7200="USCA",1,0)</f>
        <v>1</v>
      </c>
      <c r="Q7199" s="6" t="n">
        <f aca="false">IF(C7199&gt;MEDIAN(C$5:C$8004),1,0)</f>
        <v>0</v>
      </c>
      <c r="R7199" s="6" t="n">
        <f aca="false">IF(D7199&gt;2,1,0)</f>
        <v>1</v>
      </c>
    </row>
    <row r="7200" customFormat="false" ht="15" hidden="false" customHeight="true" outlineLevel="0" collapsed="false">
      <c r="A7200" s="6" t="n">
        <f aca="false">1_Data_EDA!O7201</f>
        <v>0</v>
      </c>
      <c r="B7200" s="6" t="n">
        <f aca="false">1_Data_EDA!H7201</f>
        <v>2</v>
      </c>
      <c r="C7200" s="7" t="n">
        <f aca="false">1_Data_EDA!I7201</f>
        <v>129.9900055</v>
      </c>
      <c r="D7200" s="6" t="n">
        <f aca="false">1_Data_EDA!J7201</f>
        <v>1</v>
      </c>
      <c r="E7200" s="7" t="n">
        <f aca="false">1_Data_EDA!K7201</f>
        <v>129.9900055</v>
      </c>
      <c r="F7200" s="7" t="n">
        <f aca="false">1_Data_EDA!L7201</f>
        <v>19.5</v>
      </c>
      <c r="G7200" s="8" t="n">
        <f aca="false">1_Data_EDA!M7201</f>
        <v>0.150000006</v>
      </c>
      <c r="H7200" s="6" t="n">
        <f aca="false">IF(1_Data_EDA!B7201="First Class",1,0)</f>
        <v>0</v>
      </c>
      <c r="I7200" s="6" t="n">
        <f aca="false">IF(1_Data_EDA!B7201="Second Class",1,0)</f>
        <v>1</v>
      </c>
      <c r="J7200" s="6" t="n">
        <f aca="false">IF(1_Data_EDA!B7201="Same Day",1,0)</f>
        <v>0</v>
      </c>
      <c r="K7200" s="6" t="n">
        <f aca="false">IF(1_Data_EDA!C7201="Corporate",1,0)</f>
        <v>0</v>
      </c>
      <c r="L7200" s="6" t="n">
        <f aca="false">IF(1_Data_EDA!C7201="Home Office",1,0)</f>
        <v>0</v>
      </c>
      <c r="M7200" s="6" t="n">
        <f aca="false">IF(1_Data_EDA!D7201="Europe",1,0)</f>
        <v>0</v>
      </c>
      <c r="N7200" s="6" t="n">
        <f aca="false">IF(1_Data_EDA!D7201="LATAM",1,0)</f>
        <v>0</v>
      </c>
      <c r="O7200" s="6" t="n">
        <f aca="false">IF(1_Data_EDA!D7201="Pacific Asia",1,0)</f>
        <v>1</v>
      </c>
      <c r="P7200" s="6" t="n">
        <f aca="false">IF(1_Data_EDA!D7201="USCA",1,0)</f>
        <v>0</v>
      </c>
      <c r="Q7200" s="6" t="n">
        <f aca="false">IF(C7200&gt;MEDIAN(C$5:C$8004),1,0)</f>
        <v>1</v>
      </c>
      <c r="R7200" s="6" t="n">
        <f aca="false">IF(D7200&gt;2,1,0)</f>
        <v>0</v>
      </c>
    </row>
    <row r="7201" customFormat="false" ht="15" hidden="false" customHeight="true" outlineLevel="0" collapsed="false">
      <c r="A7201" s="6" t="n">
        <f aca="false">1_Data_EDA!O7202</f>
        <v>0</v>
      </c>
      <c r="B7201" s="6" t="n">
        <f aca="false">1_Data_EDA!H7202</f>
        <v>4</v>
      </c>
      <c r="C7201" s="7" t="n">
        <f aca="false">1_Data_EDA!I7202</f>
        <v>39.99000168</v>
      </c>
      <c r="D7201" s="6" t="n">
        <f aca="false">1_Data_EDA!J7202</f>
        <v>5</v>
      </c>
      <c r="E7201" s="7" t="n">
        <f aca="false">1_Data_EDA!K7202</f>
        <v>199.9499969</v>
      </c>
      <c r="F7201" s="7" t="n">
        <f aca="false">1_Data_EDA!L7202</f>
        <v>39.99000168</v>
      </c>
      <c r="G7201" s="8" t="n">
        <f aca="false">1_Data_EDA!M7202</f>
        <v>0.200000003</v>
      </c>
      <c r="H7201" s="6" t="n">
        <f aca="false">IF(1_Data_EDA!B7202="First Class",1,0)</f>
        <v>0</v>
      </c>
      <c r="I7201" s="6" t="n">
        <f aca="false">IF(1_Data_EDA!B7202="Second Class",1,0)</f>
        <v>0</v>
      </c>
      <c r="J7201" s="6" t="n">
        <f aca="false">IF(1_Data_EDA!B7202="Same Day",1,0)</f>
        <v>0</v>
      </c>
      <c r="K7201" s="6" t="n">
        <f aca="false">IF(1_Data_EDA!C7202="Corporate",1,0)</f>
        <v>0</v>
      </c>
      <c r="L7201" s="6" t="n">
        <f aca="false">IF(1_Data_EDA!C7202="Home Office",1,0)</f>
        <v>0</v>
      </c>
      <c r="M7201" s="6" t="n">
        <f aca="false">IF(1_Data_EDA!D7202="Europe",1,0)</f>
        <v>1</v>
      </c>
      <c r="N7201" s="6" t="n">
        <f aca="false">IF(1_Data_EDA!D7202="LATAM",1,0)</f>
        <v>0</v>
      </c>
      <c r="O7201" s="6" t="n">
        <f aca="false">IF(1_Data_EDA!D7202="Pacific Asia",1,0)</f>
        <v>0</v>
      </c>
      <c r="P7201" s="6" t="n">
        <f aca="false">IF(1_Data_EDA!D7202="USCA",1,0)</f>
        <v>0</v>
      </c>
      <c r="Q7201" s="6" t="n">
        <f aca="false">IF(C7201&gt;MEDIAN(C$5:C$8004),1,0)</f>
        <v>0</v>
      </c>
      <c r="R7201" s="6" t="n">
        <f aca="false">IF(D7201&gt;2,1,0)</f>
        <v>1</v>
      </c>
    </row>
    <row r="7202" customFormat="false" ht="15" hidden="false" customHeight="true" outlineLevel="0" collapsed="false">
      <c r="A7202" s="6" t="n">
        <f aca="false">1_Data_EDA!O7203</f>
        <v>0</v>
      </c>
      <c r="B7202" s="6" t="n">
        <f aca="false">1_Data_EDA!H7203</f>
        <v>2</v>
      </c>
      <c r="C7202" s="7" t="n">
        <f aca="false">1_Data_EDA!I7203</f>
        <v>50</v>
      </c>
      <c r="D7202" s="6" t="n">
        <f aca="false">1_Data_EDA!J7203</f>
        <v>1</v>
      </c>
      <c r="E7202" s="7" t="n">
        <f aca="false">1_Data_EDA!K7203</f>
        <v>50</v>
      </c>
      <c r="F7202" s="7" t="n">
        <f aca="false">1_Data_EDA!L7203</f>
        <v>2.5</v>
      </c>
      <c r="G7202" s="8" t="n">
        <f aca="false">1_Data_EDA!M7203</f>
        <v>0.050000001</v>
      </c>
      <c r="H7202" s="6" t="n">
        <f aca="false">IF(1_Data_EDA!B7203="First Class",1,0)</f>
        <v>0</v>
      </c>
      <c r="I7202" s="6" t="n">
        <f aca="false">IF(1_Data_EDA!B7203="Second Class",1,0)</f>
        <v>1</v>
      </c>
      <c r="J7202" s="6" t="n">
        <f aca="false">IF(1_Data_EDA!B7203="Same Day",1,0)</f>
        <v>0</v>
      </c>
      <c r="K7202" s="6" t="n">
        <f aca="false">IF(1_Data_EDA!C7203="Corporate",1,0)</f>
        <v>1</v>
      </c>
      <c r="L7202" s="6" t="n">
        <f aca="false">IF(1_Data_EDA!C7203="Home Office",1,0)</f>
        <v>0</v>
      </c>
      <c r="M7202" s="6" t="n">
        <f aca="false">IF(1_Data_EDA!D7203="Europe",1,0)</f>
        <v>1</v>
      </c>
      <c r="N7202" s="6" t="n">
        <f aca="false">IF(1_Data_EDA!D7203="LATAM",1,0)</f>
        <v>0</v>
      </c>
      <c r="O7202" s="6" t="n">
        <f aca="false">IF(1_Data_EDA!D7203="Pacific Asia",1,0)</f>
        <v>0</v>
      </c>
      <c r="P7202" s="6" t="n">
        <f aca="false">IF(1_Data_EDA!D7203="USCA",1,0)</f>
        <v>0</v>
      </c>
      <c r="Q7202" s="6" t="n">
        <f aca="false">IF(C7202&gt;MEDIAN(C$5:C$8004),1,0)</f>
        <v>0</v>
      </c>
      <c r="R7202" s="6" t="n">
        <f aca="false">IF(D7202&gt;2,1,0)</f>
        <v>0</v>
      </c>
    </row>
    <row r="7203" customFormat="false" ht="15" hidden="false" customHeight="true" outlineLevel="0" collapsed="false">
      <c r="A7203" s="6" t="n">
        <f aca="false">1_Data_EDA!O7204</f>
        <v>1</v>
      </c>
      <c r="B7203" s="6" t="n">
        <f aca="false">1_Data_EDA!H7204</f>
        <v>1</v>
      </c>
      <c r="C7203" s="7" t="n">
        <f aca="false">1_Data_EDA!I7204</f>
        <v>399.980011</v>
      </c>
      <c r="D7203" s="6" t="n">
        <f aca="false">1_Data_EDA!J7204</f>
        <v>1</v>
      </c>
      <c r="E7203" s="7" t="n">
        <f aca="false">1_Data_EDA!K7204</f>
        <v>399.980011</v>
      </c>
      <c r="F7203" s="7" t="n">
        <f aca="false">1_Data_EDA!L7204</f>
        <v>4</v>
      </c>
      <c r="G7203" s="8" t="n">
        <f aca="false">1_Data_EDA!M7204</f>
        <v>0.01</v>
      </c>
      <c r="H7203" s="6" t="n">
        <f aca="false">IF(1_Data_EDA!B7204="First Class",1,0)</f>
        <v>1</v>
      </c>
      <c r="I7203" s="6" t="n">
        <f aca="false">IF(1_Data_EDA!B7204="Second Class",1,0)</f>
        <v>0</v>
      </c>
      <c r="J7203" s="6" t="n">
        <f aca="false">IF(1_Data_EDA!B7204="Same Day",1,0)</f>
        <v>0</v>
      </c>
      <c r="K7203" s="6" t="n">
        <f aca="false">IF(1_Data_EDA!C7204="Corporate",1,0)</f>
        <v>0</v>
      </c>
      <c r="L7203" s="6" t="n">
        <f aca="false">IF(1_Data_EDA!C7204="Home Office",1,0)</f>
        <v>1</v>
      </c>
      <c r="M7203" s="6" t="n">
        <f aca="false">IF(1_Data_EDA!D7204="Europe",1,0)</f>
        <v>0</v>
      </c>
      <c r="N7203" s="6" t="n">
        <f aca="false">IF(1_Data_EDA!D7204="LATAM",1,0)</f>
        <v>1</v>
      </c>
      <c r="O7203" s="6" t="n">
        <f aca="false">IF(1_Data_EDA!D7204="Pacific Asia",1,0)</f>
        <v>0</v>
      </c>
      <c r="P7203" s="6" t="n">
        <f aca="false">IF(1_Data_EDA!D7204="USCA",1,0)</f>
        <v>0</v>
      </c>
      <c r="Q7203" s="6" t="n">
        <f aca="false">IF(C7203&gt;MEDIAN(C$5:C$8004),1,0)</f>
        <v>1</v>
      </c>
      <c r="R7203" s="6" t="n">
        <f aca="false">IF(D7203&gt;2,1,0)</f>
        <v>0</v>
      </c>
    </row>
    <row r="7204" customFormat="false" ht="15" hidden="false" customHeight="true" outlineLevel="0" collapsed="false">
      <c r="A7204" s="6" t="n">
        <f aca="false">1_Data_EDA!O7205</f>
        <v>1</v>
      </c>
      <c r="B7204" s="6" t="n">
        <f aca="false">1_Data_EDA!H7205</f>
        <v>2</v>
      </c>
      <c r="C7204" s="7" t="n">
        <f aca="false">1_Data_EDA!I7205</f>
        <v>399.980011</v>
      </c>
      <c r="D7204" s="6" t="n">
        <f aca="false">1_Data_EDA!J7205</f>
        <v>1</v>
      </c>
      <c r="E7204" s="7" t="n">
        <f aca="false">1_Data_EDA!K7205</f>
        <v>399.980011</v>
      </c>
      <c r="F7204" s="7" t="n">
        <f aca="false">1_Data_EDA!L7205</f>
        <v>0</v>
      </c>
      <c r="G7204" s="8" t="n">
        <f aca="false">1_Data_EDA!M7205</f>
        <v>0</v>
      </c>
      <c r="H7204" s="6" t="n">
        <f aca="false">IF(1_Data_EDA!B7205="First Class",1,0)</f>
        <v>0</v>
      </c>
      <c r="I7204" s="6" t="n">
        <f aca="false">IF(1_Data_EDA!B7205="Second Class",1,0)</f>
        <v>1</v>
      </c>
      <c r="J7204" s="6" t="n">
        <f aca="false">IF(1_Data_EDA!B7205="Same Day",1,0)</f>
        <v>0</v>
      </c>
      <c r="K7204" s="6" t="n">
        <f aca="false">IF(1_Data_EDA!C7205="Corporate",1,0)</f>
        <v>0</v>
      </c>
      <c r="L7204" s="6" t="n">
        <f aca="false">IF(1_Data_EDA!C7205="Home Office",1,0)</f>
        <v>0</v>
      </c>
      <c r="M7204" s="6" t="n">
        <f aca="false">IF(1_Data_EDA!D7205="Europe",1,0)</f>
        <v>0</v>
      </c>
      <c r="N7204" s="6" t="n">
        <f aca="false">IF(1_Data_EDA!D7205="LATAM",1,0)</f>
        <v>1</v>
      </c>
      <c r="O7204" s="6" t="n">
        <f aca="false">IF(1_Data_EDA!D7205="Pacific Asia",1,0)</f>
        <v>0</v>
      </c>
      <c r="P7204" s="6" t="n">
        <f aca="false">IF(1_Data_EDA!D7205="USCA",1,0)</f>
        <v>0</v>
      </c>
      <c r="Q7204" s="6" t="n">
        <f aca="false">IF(C7204&gt;MEDIAN(C$5:C$8004),1,0)</f>
        <v>1</v>
      </c>
      <c r="R7204" s="6" t="n">
        <f aca="false">IF(D7204&gt;2,1,0)</f>
        <v>0</v>
      </c>
    </row>
    <row r="7205" customFormat="false" ht="15" hidden="false" customHeight="true" outlineLevel="0" collapsed="false">
      <c r="A7205" s="6" t="n">
        <f aca="false">1_Data_EDA!O7206</f>
        <v>1</v>
      </c>
      <c r="B7205" s="6" t="n">
        <f aca="false">1_Data_EDA!H7206</f>
        <v>1</v>
      </c>
      <c r="C7205" s="7" t="n">
        <f aca="false">1_Data_EDA!I7206</f>
        <v>199.9900055</v>
      </c>
      <c r="D7205" s="6" t="n">
        <f aca="false">1_Data_EDA!J7206</f>
        <v>1</v>
      </c>
      <c r="E7205" s="7" t="n">
        <f aca="false">1_Data_EDA!K7206</f>
        <v>199.9900055</v>
      </c>
      <c r="F7205" s="7" t="n">
        <f aca="false">1_Data_EDA!L7206</f>
        <v>34</v>
      </c>
      <c r="G7205" s="8" t="n">
        <f aca="false">1_Data_EDA!M7206</f>
        <v>0.170000002</v>
      </c>
      <c r="H7205" s="6" t="n">
        <f aca="false">IF(1_Data_EDA!B7206="First Class",1,0)</f>
        <v>1</v>
      </c>
      <c r="I7205" s="6" t="n">
        <f aca="false">IF(1_Data_EDA!B7206="Second Class",1,0)</f>
        <v>0</v>
      </c>
      <c r="J7205" s="6" t="n">
        <f aca="false">IF(1_Data_EDA!B7206="Same Day",1,0)</f>
        <v>0</v>
      </c>
      <c r="K7205" s="6" t="n">
        <f aca="false">IF(1_Data_EDA!C7206="Corporate",1,0)</f>
        <v>0</v>
      </c>
      <c r="L7205" s="6" t="n">
        <f aca="false">IF(1_Data_EDA!C7206="Home Office",1,0)</f>
        <v>0</v>
      </c>
      <c r="M7205" s="6" t="n">
        <f aca="false">IF(1_Data_EDA!D7206="Europe",1,0)</f>
        <v>0</v>
      </c>
      <c r="N7205" s="6" t="n">
        <f aca="false">IF(1_Data_EDA!D7206="LATAM",1,0)</f>
        <v>0</v>
      </c>
      <c r="O7205" s="6" t="n">
        <f aca="false">IF(1_Data_EDA!D7206="Pacific Asia",1,0)</f>
        <v>0</v>
      </c>
      <c r="P7205" s="6" t="n">
        <f aca="false">IF(1_Data_EDA!D7206="USCA",1,0)</f>
        <v>0</v>
      </c>
      <c r="Q7205" s="6" t="n">
        <f aca="false">IF(C7205&gt;MEDIAN(C$5:C$8004),1,0)</f>
        <v>1</v>
      </c>
      <c r="R7205" s="6" t="n">
        <f aca="false">IF(D7205&gt;2,1,0)</f>
        <v>0</v>
      </c>
    </row>
    <row r="7206" customFormat="false" ht="15" hidden="false" customHeight="true" outlineLevel="0" collapsed="false">
      <c r="A7206" s="6" t="n">
        <f aca="false">1_Data_EDA!O7207</f>
        <v>1</v>
      </c>
      <c r="B7206" s="6" t="n">
        <f aca="false">1_Data_EDA!H7207</f>
        <v>2</v>
      </c>
      <c r="C7206" s="7" t="n">
        <f aca="false">1_Data_EDA!I7207</f>
        <v>199.9900055</v>
      </c>
      <c r="D7206" s="6" t="n">
        <f aca="false">1_Data_EDA!J7207</f>
        <v>1</v>
      </c>
      <c r="E7206" s="7" t="n">
        <f aca="false">1_Data_EDA!K7207</f>
        <v>199.9900055</v>
      </c>
      <c r="F7206" s="7" t="n">
        <f aca="false">1_Data_EDA!L7207</f>
        <v>32</v>
      </c>
      <c r="G7206" s="8" t="n">
        <f aca="false">1_Data_EDA!M7207</f>
        <v>0.159999996</v>
      </c>
      <c r="H7206" s="6" t="n">
        <f aca="false">IF(1_Data_EDA!B7207="First Class",1,0)</f>
        <v>0</v>
      </c>
      <c r="I7206" s="6" t="n">
        <f aca="false">IF(1_Data_EDA!B7207="Second Class",1,0)</f>
        <v>1</v>
      </c>
      <c r="J7206" s="6" t="n">
        <f aca="false">IF(1_Data_EDA!B7207="Same Day",1,0)</f>
        <v>0</v>
      </c>
      <c r="K7206" s="6" t="n">
        <f aca="false">IF(1_Data_EDA!C7207="Corporate",1,0)</f>
        <v>0</v>
      </c>
      <c r="L7206" s="6" t="n">
        <f aca="false">IF(1_Data_EDA!C7207="Home Office",1,0)</f>
        <v>0</v>
      </c>
      <c r="M7206" s="6" t="n">
        <f aca="false">IF(1_Data_EDA!D7207="Europe",1,0)</f>
        <v>1</v>
      </c>
      <c r="N7206" s="6" t="n">
        <f aca="false">IF(1_Data_EDA!D7207="LATAM",1,0)</f>
        <v>0</v>
      </c>
      <c r="O7206" s="6" t="n">
        <f aca="false">IF(1_Data_EDA!D7207="Pacific Asia",1,0)</f>
        <v>0</v>
      </c>
      <c r="P7206" s="6" t="n">
        <f aca="false">IF(1_Data_EDA!D7207="USCA",1,0)</f>
        <v>0</v>
      </c>
      <c r="Q7206" s="6" t="n">
        <f aca="false">IF(C7206&gt;MEDIAN(C$5:C$8004),1,0)</f>
        <v>1</v>
      </c>
      <c r="R7206" s="6" t="n">
        <f aca="false">IF(D7206&gt;2,1,0)</f>
        <v>0</v>
      </c>
    </row>
    <row r="7207" customFormat="false" ht="15" hidden="false" customHeight="true" outlineLevel="0" collapsed="false">
      <c r="A7207" s="6" t="n">
        <f aca="false">1_Data_EDA!O7208</f>
        <v>1</v>
      </c>
      <c r="B7207" s="6" t="n">
        <f aca="false">1_Data_EDA!H7208</f>
        <v>4</v>
      </c>
      <c r="C7207" s="7" t="n">
        <f aca="false">1_Data_EDA!I7208</f>
        <v>129.9900055</v>
      </c>
      <c r="D7207" s="6" t="n">
        <f aca="false">1_Data_EDA!J7208</f>
        <v>1</v>
      </c>
      <c r="E7207" s="7" t="n">
        <f aca="false">1_Data_EDA!K7208</f>
        <v>129.9900055</v>
      </c>
      <c r="F7207" s="7" t="n">
        <f aca="false">1_Data_EDA!L7208</f>
        <v>23.39999962</v>
      </c>
      <c r="G7207" s="8" t="n">
        <f aca="false">1_Data_EDA!M7208</f>
        <v>0.180000007</v>
      </c>
      <c r="H7207" s="6" t="n">
        <f aca="false">IF(1_Data_EDA!B7208="First Class",1,0)</f>
        <v>0</v>
      </c>
      <c r="I7207" s="6" t="n">
        <f aca="false">IF(1_Data_EDA!B7208="Second Class",1,0)</f>
        <v>0</v>
      </c>
      <c r="J7207" s="6" t="n">
        <f aca="false">IF(1_Data_EDA!B7208="Same Day",1,0)</f>
        <v>0</v>
      </c>
      <c r="K7207" s="6" t="n">
        <f aca="false">IF(1_Data_EDA!C7208="Corporate",1,0)</f>
        <v>0</v>
      </c>
      <c r="L7207" s="6" t="n">
        <f aca="false">IF(1_Data_EDA!C7208="Home Office",1,0)</f>
        <v>0</v>
      </c>
      <c r="M7207" s="6" t="n">
        <f aca="false">IF(1_Data_EDA!D7208="Europe",1,0)</f>
        <v>0</v>
      </c>
      <c r="N7207" s="6" t="n">
        <f aca="false">IF(1_Data_EDA!D7208="LATAM",1,0)</f>
        <v>0</v>
      </c>
      <c r="O7207" s="6" t="n">
        <f aca="false">IF(1_Data_EDA!D7208="Pacific Asia",1,0)</f>
        <v>0</v>
      </c>
      <c r="P7207" s="6" t="n">
        <f aca="false">IF(1_Data_EDA!D7208="USCA",1,0)</f>
        <v>0</v>
      </c>
      <c r="Q7207" s="6" t="n">
        <f aca="false">IF(C7207&gt;MEDIAN(C$5:C$8004),1,0)</f>
        <v>1</v>
      </c>
      <c r="R7207" s="6" t="n">
        <f aca="false">IF(D7207&gt;2,1,0)</f>
        <v>0</v>
      </c>
    </row>
    <row r="7208" customFormat="false" ht="15" hidden="false" customHeight="true" outlineLevel="0" collapsed="false">
      <c r="A7208" s="6" t="n">
        <f aca="false">1_Data_EDA!O7209</f>
        <v>0</v>
      </c>
      <c r="B7208" s="6" t="n">
        <f aca="false">1_Data_EDA!H7209</f>
        <v>4</v>
      </c>
      <c r="C7208" s="7" t="n">
        <f aca="false">1_Data_EDA!I7209</f>
        <v>50</v>
      </c>
      <c r="D7208" s="6" t="n">
        <f aca="false">1_Data_EDA!J7209</f>
        <v>4</v>
      </c>
      <c r="E7208" s="7" t="n">
        <f aca="false">1_Data_EDA!K7209</f>
        <v>200</v>
      </c>
      <c r="F7208" s="7" t="n">
        <f aca="false">1_Data_EDA!L7209</f>
        <v>6</v>
      </c>
      <c r="G7208" s="8" t="n">
        <f aca="false">1_Data_EDA!M7209</f>
        <v>0.029999999</v>
      </c>
      <c r="H7208" s="6" t="n">
        <f aca="false">IF(1_Data_EDA!B7209="First Class",1,0)</f>
        <v>0</v>
      </c>
      <c r="I7208" s="6" t="n">
        <f aca="false">IF(1_Data_EDA!B7209="Second Class",1,0)</f>
        <v>0</v>
      </c>
      <c r="J7208" s="6" t="n">
        <f aca="false">IF(1_Data_EDA!B7209="Same Day",1,0)</f>
        <v>0</v>
      </c>
      <c r="K7208" s="6" t="n">
        <f aca="false">IF(1_Data_EDA!C7209="Corporate",1,0)</f>
        <v>0</v>
      </c>
      <c r="L7208" s="6" t="n">
        <f aca="false">IF(1_Data_EDA!C7209="Home Office",1,0)</f>
        <v>0</v>
      </c>
      <c r="M7208" s="6" t="n">
        <f aca="false">IF(1_Data_EDA!D7209="Europe",1,0)</f>
        <v>0</v>
      </c>
      <c r="N7208" s="6" t="n">
        <f aca="false">IF(1_Data_EDA!D7209="LATAM",1,0)</f>
        <v>0</v>
      </c>
      <c r="O7208" s="6" t="n">
        <f aca="false">IF(1_Data_EDA!D7209="Pacific Asia",1,0)</f>
        <v>1</v>
      </c>
      <c r="P7208" s="6" t="n">
        <f aca="false">IF(1_Data_EDA!D7209="USCA",1,0)</f>
        <v>0</v>
      </c>
      <c r="Q7208" s="6" t="n">
        <f aca="false">IF(C7208&gt;MEDIAN(C$5:C$8004),1,0)</f>
        <v>0</v>
      </c>
      <c r="R7208" s="6" t="n">
        <f aca="false">IF(D7208&gt;2,1,0)</f>
        <v>1</v>
      </c>
    </row>
    <row r="7209" customFormat="false" ht="15" hidden="false" customHeight="true" outlineLevel="0" collapsed="false">
      <c r="A7209" s="6" t="n">
        <f aca="false">1_Data_EDA!O7210</f>
        <v>1</v>
      </c>
      <c r="B7209" s="6" t="n">
        <f aca="false">1_Data_EDA!H7210</f>
        <v>4</v>
      </c>
      <c r="C7209" s="7" t="n">
        <f aca="false">1_Data_EDA!I7210</f>
        <v>49.97999954</v>
      </c>
      <c r="D7209" s="6" t="n">
        <f aca="false">1_Data_EDA!J7210</f>
        <v>5</v>
      </c>
      <c r="E7209" s="7" t="n">
        <f aca="false">1_Data_EDA!K7210</f>
        <v>249.8999939</v>
      </c>
      <c r="F7209" s="7" t="n">
        <f aca="false">1_Data_EDA!L7210</f>
        <v>62.47999954</v>
      </c>
      <c r="G7209" s="8" t="n">
        <f aca="false">1_Data_EDA!M7210</f>
        <v>0.25</v>
      </c>
      <c r="H7209" s="6" t="n">
        <f aca="false">IF(1_Data_EDA!B7210="First Class",1,0)</f>
        <v>0</v>
      </c>
      <c r="I7209" s="6" t="n">
        <f aca="false">IF(1_Data_EDA!B7210="Second Class",1,0)</f>
        <v>0</v>
      </c>
      <c r="J7209" s="6" t="n">
        <f aca="false">IF(1_Data_EDA!B7210="Same Day",1,0)</f>
        <v>0</v>
      </c>
      <c r="K7209" s="6" t="n">
        <f aca="false">IF(1_Data_EDA!C7210="Corporate",1,0)</f>
        <v>1</v>
      </c>
      <c r="L7209" s="6" t="n">
        <f aca="false">IF(1_Data_EDA!C7210="Home Office",1,0)</f>
        <v>0</v>
      </c>
      <c r="M7209" s="6" t="n">
        <f aca="false">IF(1_Data_EDA!D7210="Europe",1,0)</f>
        <v>1</v>
      </c>
      <c r="N7209" s="6" t="n">
        <f aca="false">IF(1_Data_EDA!D7210="LATAM",1,0)</f>
        <v>0</v>
      </c>
      <c r="O7209" s="6" t="n">
        <f aca="false">IF(1_Data_EDA!D7210="Pacific Asia",1,0)</f>
        <v>0</v>
      </c>
      <c r="P7209" s="6" t="n">
        <f aca="false">IF(1_Data_EDA!D7210="USCA",1,0)</f>
        <v>0</v>
      </c>
      <c r="Q7209" s="6" t="n">
        <f aca="false">IF(C7209&gt;MEDIAN(C$5:C$8004),1,0)</f>
        <v>0</v>
      </c>
      <c r="R7209" s="6" t="n">
        <f aca="false">IF(D7209&gt;2,1,0)</f>
        <v>1</v>
      </c>
    </row>
    <row r="7210" customFormat="false" ht="15" hidden="false" customHeight="true" outlineLevel="0" collapsed="false">
      <c r="A7210" s="6" t="n">
        <f aca="false">1_Data_EDA!O7211</f>
        <v>1</v>
      </c>
      <c r="B7210" s="6" t="n">
        <f aca="false">1_Data_EDA!H7211</f>
        <v>4</v>
      </c>
      <c r="C7210" s="7" t="n">
        <f aca="false">1_Data_EDA!I7211</f>
        <v>49.97999954</v>
      </c>
      <c r="D7210" s="6" t="n">
        <f aca="false">1_Data_EDA!J7211</f>
        <v>2</v>
      </c>
      <c r="E7210" s="7" t="n">
        <f aca="false">1_Data_EDA!K7211</f>
        <v>99.95999908</v>
      </c>
      <c r="F7210" s="7" t="n">
        <f aca="false">1_Data_EDA!L7211</f>
        <v>12.98999977</v>
      </c>
      <c r="G7210" s="8" t="n">
        <f aca="false">1_Data_EDA!M7211</f>
        <v>0.129999995</v>
      </c>
      <c r="H7210" s="6" t="n">
        <f aca="false">IF(1_Data_EDA!B7211="First Class",1,0)</f>
        <v>0</v>
      </c>
      <c r="I7210" s="6" t="n">
        <f aca="false">IF(1_Data_EDA!B7211="Second Class",1,0)</f>
        <v>0</v>
      </c>
      <c r="J7210" s="6" t="n">
        <f aca="false">IF(1_Data_EDA!B7211="Same Day",1,0)</f>
        <v>0</v>
      </c>
      <c r="K7210" s="6" t="n">
        <f aca="false">IF(1_Data_EDA!C7211="Corporate",1,0)</f>
        <v>1</v>
      </c>
      <c r="L7210" s="6" t="n">
        <f aca="false">IF(1_Data_EDA!C7211="Home Office",1,0)</f>
        <v>0</v>
      </c>
      <c r="M7210" s="6" t="n">
        <f aca="false">IF(1_Data_EDA!D7211="Europe",1,0)</f>
        <v>0</v>
      </c>
      <c r="N7210" s="6" t="n">
        <f aca="false">IF(1_Data_EDA!D7211="LATAM",1,0)</f>
        <v>0</v>
      </c>
      <c r="O7210" s="6" t="n">
        <f aca="false">IF(1_Data_EDA!D7211="Pacific Asia",1,0)</f>
        <v>0</v>
      </c>
      <c r="P7210" s="6" t="n">
        <f aca="false">IF(1_Data_EDA!D7211="USCA",1,0)</f>
        <v>1</v>
      </c>
      <c r="Q7210" s="6" t="n">
        <f aca="false">IF(C7210&gt;MEDIAN(C$5:C$8004),1,0)</f>
        <v>0</v>
      </c>
      <c r="R7210" s="6" t="n">
        <f aca="false">IF(D7210&gt;2,1,0)</f>
        <v>0</v>
      </c>
    </row>
    <row r="7211" customFormat="false" ht="15" hidden="false" customHeight="true" outlineLevel="0" collapsed="false">
      <c r="A7211" s="6" t="n">
        <f aca="false">1_Data_EDA!O7212</f>
        <v>0</v>
      </c>
      <c r="B7211" s="6" t="n">
        <f aca="false">1_Data_EDA!H7212</f>
        <v>4</v>
      </c>
      <c r="C7211" s="7" t="n">
        <f aca="false">1_Data_EDA!I7212</f>
        <v>49.97999954</v>
      </c>
      <c r="D7211" s="6" t="n">
        <f aca="false">1_Data_EDA!J7212</f>
        <v>3</v>
      </c>
      <c r="E7211" s="7" t="n">
        <f aca="false">1_Data_EDA!K7212</f>
        <v>149.9400024</v>
      </c>
      <c r="F7211" s="7" t="n">
        <f aca="false">1_Data_EDA!L7212</f>
        <v>10.5</v>
      </c>
      <c r="G7211" s="8" t="n">
        <f aca="false">1_Data_EDA!M7212</f>
        <v>0.07</v>
      </c>
      <c r="H7211" s="6" t="n">
        <f aca="false">IF(1_Data_EDA!B7212="First Class",1,0)</f>
        <v>0</v>
      </c>
      <c r="I7211" s="6" t="n">
        <f aca="false">IF(1_Data_EDA!B7212="Second Class",1,0)</f>
        <v>0</v>
      </c>
      <c r="J7211" s="6" t="n">
        <f aca="false">IF(1_Data_EDA!B7212="Same Day",1,0)</f>
        <v>0</v>
      </c>
      <c r="K7211" s="6" t="n">
        <f aca="false">IF(1_Data_EDA!C7212="Corporate",1,0)</f>
        <v>0</v>
      </c>
      <c r="L7211" s="6" t="n">
        <f aca="false">IF(1_Data_EDA!C7212="Home Office",1,0)</f>
        <v>1</v>
      </c>
      <c r="M7211" s="6" t="n">
        <f aca="false">IF(1_Data_EDA!D7212="Europe",1,0)</f>
        <v>0</v>
      </c>
      <c r="N7211" s="6" t="n">
        <f aca="false">IF(1_Data_EDA!D7212="LATAM",1,0)</f>
        <v>1</v>
      </c>
      <c r="O7211" s="6" t="n">
        <f aca="false">IF(1_Data_EDA!D7212="Pacific Asia",1,0)</f>
        <v>0</v>
      </c>
      <c r="P7211" s="6" t="n">
        <f aca="false">IF(1_Data_EDA!D7212="USCA",1,0)</f>
        <v>0</v>
      </c>
      <c r="Q7211" s="6" t="n">
        <f aca="false">IF(C7211&gt;MEDIAN(C$5:C$8004),1,0)</f>
        <v>0</v>
      </c>
      <c r="R7211" s="6" t="n">
        <f aca="false">IF(D7211&gt;2,1,0)</f>
        <v>1</v>
      </c>
    </row>
    <row r="7212" customFormat="false" ht="15" hidden="false" customHeight="true" outlineLevel="0" collapsed="false">
      <c r="A7212" s="6" t="n">
        <f aca="false">1_Data_EDA!O7213</f>
        <v>1</v>
      </c>
      <c r="B7212" s="6" t="n">
        <f aca="false">1_Data_EDA!H7213</f>
        <v>4</v>
      </c>
      <c r="C7212" s="7" t="n">
        <f aca="false">1_Data_EDA!I7213</f>
        <v>49.97999954</v>
      </c>
      <c r="D7212" s="6" t="n">
        <f aca="false">1_Data_EDA!J7213</f>
        <v>1</v>
      </c>
      <c r="E7212" s="7" t="n">
        <f aca="false">1_Data_EDA!K7213</f>
        <v>49.97999954</v>
      </c>
      <c r="F7212" s="7" t="n">
        <f aca="false">1_Data_EDA!L7213</f>
        <v>7.5</v>
      </c>
      <c r="G7212" s="8" t="n">
        <f aca="false">1_Data_EDA!M7213</f>
        <v>0.150000006</v>
      </c>
      <c r="H7212" s="6" t="n">
        <f aca="false">IF(1_Data_EDA!B7213="First Class",1,0)</f>
        <v>0</v>
      </c>
      <c r="I7212" s="6" t="n">
        <f aca="false">IF(1_Data_EDA!B7213="Second Class",1,0)</f>
        <v>0</v>
      </c>
      <c r="J7212" s="6" t="n">
        <f aca="false">IF(1_Data_EDA!B7213="Same Day",1,0)</f>
        <v>0</v>
      </c>
      <c r="K7212" s="6" t="n">
        <f aca="false">IF(1_Data_EDA!C7213="Corporate",1,0)</f>
        <v>0</v>
      </c>
      <c r="L7212" s="6" t="n">
        <f aca="false">IF(1_Data_EDA!C7213="Home Office",1,0)</f>
        <v>0</v>
      </c>
      <c r="M7212" s="6" t="n">
        <f aca="false">IF(1_Data_EDA!D7213="Europe",1,0)</f>
        <v>0</v>
      </c>
      <c r="N7212" s="6" t="n">
        <f aca="false">IF(1_Data_EDA!D7213="LATAM",1,0)</f>
        <v>1</v>
      </c>
      <c r="O7212" s="6" t="n">
        <f aca="false">IF(1_Data_EDA!D7213="Pacific Asia",1,0)</f>
        <v>0</v>
      </c>
      <c r="P7212" s="6" t="n">
        <f aca="false">IF(1_Data_EDA!D7213="USCA",1,0)</f>
        <v>0</v>
      </c>
      <c r="Q7212" s="6" t="n">
        <f aca="false">IF(C7212&gt;MEDIAN(C$5:C$8004),1,0)</f>
        <v>0</v>
      </c>
      <c r="R7212" s="6" t="n">
        <f aca="false">IF(D7212&gt;2,1,0)</f>
        <v>0</v>
      </c>
    </row>
    <row r="7213" customFormat="false" ht="15" hidden="false" customHeight="true" outlineLevel="0" collapsed="false">
      <c r="A7213" s="6" t="n">
        <f aca="false">1_Data_EDA!O7214</f>
        <v>1</v>
      </c>
      <c r="B7213" s="6" t="n">
        <f aca="false">1_Data_EDA!H7214</f>
        <v>1</v>
      </c>
      <c r="C7213" s="7" t="n">
        <f aca="false">1_Data_EDA!I7214</f>
        <v>215.8200073</v>
      </c>
      <c r="D7213" s="6" t="n">
        <f aca="false">1_Data_EDA!J7214</f>
        <v>1</v>
      </c>
      <c r="E7213" s="7" t="n">
        <f aca="false">1_Data_EDA!K7214</f>
        <v>215.8200073</v>
      </c>
      <c r="F7213" s="7" t="n">
        <f aca="false">1_Data_EDA!L7214</f>
        <v>43.15999985</v>
      </c>
      <c r="G7213" s="8" t="n">
        <f aca="false">1_Data_EDA!M7214</f>
        <v>0.200000003</v>
      </c>
      <c r="H7213" s="6" t="n">
        <f aca="false">IF(1_Data_EDA!B7214="First Class",1,0)</f>
        <v>1</v>
      </c>
      <c r="I7213" s="6" t="n">
        <f aca="false">IF(1_Data_EDA!B7214="Second Class",1,0)</f>
        <v>0</v>
      </c>
      <c r="J7213" s="6" t="n">
        <f aca="false">IF(1_Data_EDA!B7214="Same Day",1,0)</f>
        <v>0</v>
      </c>
      <c r="K7213" s="6" t="n">
        <f aca="false">IF(1_Data_EDA!C7214="Corporate",1,0)</f>
        <v>0</v>
      </c>
      <c r="L7213" s="6" t="n">
        <f aca="false">IF(1_Data_EDA!C7214="Home Office",1,0)</f>
        <v>0</v>
      </c>
      <c r="M7213" s="6" t="n">
        <f aca="false">IF(1_Data_EDA!D7214="Europe",1,0)</f>
        <v>0</v>
      </c>
      <c r="N7213" s="6" t="n">
        <f aca="false">IF(1_Data_EDA!D7214="LATAM",1,0)</f>
        <v>0</v>
      </c>
      <c r="O7213" s="6" t="n">
        <f aca="false">IF(1_Data_EDA!D7214="Pacific Asia",1,0)</f>
        <v>1</v>
      </c>
      <c r="P7213" s="6" t="n">
        <f aca="false">IF(1_Data_EDA!D7214="USCA",1,0)</f>
        <v>0</v>
      </c>
      <c r="Q7213" s="6" t="n">
        <f aca="false">IF(C7213&gt;MEDIAN(C$5:C$8004),1,0)</f>
        <v>1</v>
      </c>
      <c r="R7213" s="6" t="n">
        <f aca="false">IF(D7213&gt;2,1,0)</f>
        <v>0</v>
      </c>
    </row>
    <row r="7214" customFormat="false" ht="15" hidden="false" customHeight="true" outlineLevel="0" collapsed="false">
      <c r="A7214" s="6" t="n">
        <f aca="false">1_Data_EDA!O7215</f>
        <v>1</v>
      </c>
      <c r="B7214" s="6" t="n">
        <f aca="false">1_Data_EDA!H7215</f>
        <v>4</v>
      </c>
      <c r="C7214" s="7" t="n">
        <f aca="false">1_Data_EDA!I7215</f>
        <v>199.9900055</v>
      </c>
      <c r="D7214" s="6" t="n">
        <f aca="false">1_Data_EDA!J7215</f>
        <v>1</v>
      </c>
      <c r="E7214" s="7" t="n">
        <f aca="false">1_Data_EDA!K7215</f>
        <v>199.9900055</v>
      </c>
      <c r="F7214" s="7" t="n">
        <f aca="false">1_Data_EDA!L7215</f>
        <v>4</v>
      </c>
      <c r="G7214" s="8" t="n">
        <f aca="false">1_Data_EDA!M7215</f>
        <v>0.02</v>
      </c>
      <c r="H7214" s="6" t="n">
        <f aca="false">IF(1_Data_EDA!B7215="First Class",1,0)</f>
        <v>0</v>
      </c>
      <c r="I7214" s="6" t="n">
        <f aca="false">IF(1_Data_EDA!B7215="Second Class",1,0)</f>
        <v>0</v>
      </c>
      <c r="J7214" s="6" t="n">
        <f aca="false">IF(1_Data_EDA!B7215="Same Day",1,0)</f>
        <v>0</v>
      </c>
      <c r="K7214" s="6" t="n">
        <f aca="false">IF(1_Data_EDA!C7215="Corporate",1,0)</f>
        <v>0</v>
      </c>
      <c r="L7214" s="6" t="n">
        <f aca="false">IF(1_Data_EDA!C7215="Home Office",1,0)</f>
        <v>0</v>
      </c>
      <c r="M7214" s="6" t="n">
        <f aca="false">IF(1_Data_EDA!D7215="Europe",1,0)</f>
        <v>0</v>
      </c>
      <c r="N7214" s="6" t="n">
        <f aca="false">IF(1_Data_EDA!D7215="LATAM",1,0)</f>
        <v>0</v>
      </c>
      <c r="O7214" s="6" t="n">
        <f aca="false">IF(1_Data_EDA!D7215="Pacific Asia",1,0)</f>
        <v>1</v>
      </c>
      <c r="P7214" s="6" t="n">
        <f aca="false">IF(1_Data_EDA!D7215="USCA",1,0)</f>
        <v>0</v>
      </c>
      <c r="Q7214" s="6" t="n">
        <f aca="false">IF(C7214&gt;MEDIAN(C$5:C$8004),1,0)</f>
        <v>1</v>
      </c>
      <c r="R7214" s="6" t="n">
        <f aca="false">IF(D7214&gt;2,1,0)</f>
        <v>0</v>
      </c>
    </row>
    <row r="7215" customFormat="false" ht="15" hidden="false" customHeight="true" outlineLevel="0" collapsed="false">
      <c r="A7215" s="6" t="n">
        <f aca="false">1_Data_EDA!O7216</f>
        <v>0</v>
      </c>
      <c r="B7215" s="6" t="n">
        <f aca="false">1_Data_EDA!H7216</f>
        <v>4</v>
      </c>
      <c r="C7215" s="7" t="n">
        <f aca="false">1_Data_EDA!I7216</f>
        <v>129.9900055</v>
      </c>
      <c r="D7215" s="6" t="n">
        <f aca="false">1_Data_EDA!J7216</f>
        <v>1</v>
      </c>
      <c r="E7215" s="7" t="n">
        <f aca="false">1_Data_EDA!K7216</f>
        <v>129.9900055</v>
      </c>
      <c r="F7215" s="7" t="n">
        <f aca="false">1_Data_EDA!L7216</f>
        <v>2.599999905</v>
      </c>
      <c r="G7215" s="8" t="n">
        <f aca="false">1_Data_EDA!M7216</f>
        <v>0.02</v>
      </c>
      <c r="H7215" s="6" t="n">
        <f aca="false">IF(1_Data_EDA!B7216="First Class",1,0)</f>
        <v>0</v>
      </c>
      <c r="I7215" s="6" t="n">
        <f aca="false">IF(1_Data_EDA!B7216="Second Class",1,0)</f>
        <v>0</v>
      </c>
      <c r="J7215" s="6" t="n">
        <f aca="false">IF(1_Data_EDA!B7216="Same Day",1,0)</f>
        <v>0</v>
      </c>
      <c r="K7215" s="6" t="n">
        <f aca="false">IF(1_Data_EDA!C7216="Corporate",1,0)</f>
        <v>0</v>
      </c>
      <c r="L7215" s="6" t="n">
        <f aca="false">IF(1_Data_EDA!C7216="Home Office",1,0)</f>
        <v>1</v>
      </c>
      <c r="M7215" s="6" t="n">
        <f aca="false">IF(1_Data_EDA!D7216="Europe",1,0)</f>
        <v>1</v>
      </c>
      <c r="N7215" s="6" t="n">
        <f aca="false">IF(1_Data_EDA!D7216="LATAM",1,0)</f>
        <v>0</v>
      </c>
      <c r="O7215" s="6" t="n">
        <f aca="false">IF(1_Data_EDA!D7216="Pacific Asia",1,0)</f>
        <v>0</v>
      </c>
      <c r="P7215" s="6" t="n">
        <f aca="false">IF(1_Data_EDA!D7216="USCA",1,0)</f>
        <v>0</v>
      </c>
      <c r="Q7215" s="6" t="n">
        <f aca="false">IF(C7215&gt;MEDIAN(C$5:C$8004),1,0)</f>
        <v>1</v>
      </c>
      <c r="R7215" s="6" t="n">
        <f aca="false">IF(D7215&gt;2,1,0)</f>
        <v>0</v>
      </c>
    </row>
    <row r="7216" customFormat="false" ht="15" hidden="false" customHeight="true" outlineLevel="0" collapsed="false">
      <c r="A7216" s="6" t="n">
        <f aca="false">1_Data_EDA!O7217</f>
        <v>1</v>
      </c>
      <c r="B7216" s="6" t="n">
        <f aca="false">1_Data_EDA!H7217</f>
        <v>1</v>
      </c>
      <c r="C7216" s="7" t="n">
        <f aca="false">1_Data_EDA!I7217</f>
        <v>99.98999786</v>
      </c>
      <c r="D7216" s="6" t="n">
        <f aca="false">1_Data_EDA!J7217</f>
        <v>2</v>
      </c>
      <c r="E7216" s="7" t="n">
        <f aca="false">1_Data_EDA!K7217</f>
        <v>199.9799957</v>
      </c>
      <c r="F7216" s="7" t="n">
        <f aca="false">1_Data_EDA!L7217</f>
        <v>4</v>
      </c>
      <c r="G7216" s="8" t="n">
        <f aca="false">1_Data_EDA!M7217</f>
        <v>0.02</v>
      </c>
      <c r="H7216" s="6" t="n">
        <f aca="false">IF(1_Data_EDA!B7217="First Class",1,0)</f>
        <v>1</v>
      </c>
      <c r="I7216" s="6" t="n">
        <f aca="false">IF(1_Data_EDA!B7217="Second Class",1,0)</f>
        <v>0</v>
      </c>
      <c r="J7216" s="6" t="n">
        <f aca="false">IF(1_Data_EDA!B7217="Same Day",1,0)</f>
        <v>0</v>
      </c>
      <c r="K7216" s="6" t="n">
        <f aca="false">IF(1_Data_EDA!C7217="Corporate",1,0)</f>
        <v>0</v>
      </c>
      <c r="L7216" s="6" t="n">
        <f aca="false">IF(1_Data_EDA!C7217="Home Office",1,0)</f>
        <v>0</v>
      </c>
      <c r="M7216" s="6" t="n">
        <f aca="false">IF(1_Data_EDA!D7217="Europe",1,0)</f>
        <v>1</v>
      </c>
      <c r="N7216" s="6" t="n">
        <f aca="false">IF(1_Data_EDA!D7217="LATAM",1,0)</f>
        <v>0</v>
      </c>
      <c r="O7216" s="6" t="n">
        <f aca="false">IF(1_Data_EDA!D7217="Pacific Asia",1,0)</f>
        <v>0</v>
      </c>
      <c r="P7216" s="6" t="n">
        <f aca="false">IF(1_Data_EDA!D7217="USCA",1,0)</f>
        <v>0</v>
      </c>
      <c r="Q7216" s="6" t="n">
        <f aca="false">IF(C7216&gt;MEDIAN(C$5:C$8004),1,0)</f>
        <v>1</v>
      </c>
      <c r="R7216" s="6" t="n">
        <f aca="false">IF(D7216&gt;2,1,0)</f>
        <v>0</v>
      </c>
    </row>
    <row r="7217" customFormat="false" ht="15" hidden="false" customHeight="true" outlineLevel="0" collapsed="false">
      <c r="A7217" s="6" t="n">
        <f aca="false">1_Data_EDA!O7218</f>
        <v>1</v>
      </c>
      <c r="B7217" s="6" t="n">
        <f aca="false">1_Data_EDA!H7218</f>
        <v>2</v>
      </c>
      <c r="C7217" s="7" t="n">
        <f aca="false">1_Data_EDA!I7218</f>
        <v>49.97999954</v>
      </c>
      <c r="D7217" s="6" t="n">
        <f aca="false">1_Data_EDA!J7218</f>
        <v>1</v>
      </c>
      <c r="E7217" s="7" t="n">
        <f aca="false">1_Data_EDA!K7218</f>
        <v>49.97999954</v>
      </c>
      <c r="F7217" s="7" t="n">
        <f aca="false">1_Data_EDA!L7218</f>
        <v>10</v>
      </c>
      <c r="G7217" s="8" t="n">
        <f aca="false">1_Data_EDA!M7218</f>
        <v>0.200000003</v>
      </c>
      <c r="H7217" s="6" t="n">
        <f aca="false">IF(1_Data_EDA!B7218="First Class",1,0)</f>
        <v>0</v>
      </c>
      <c r="I7217" s="6" t="n">
        <f aca="false">IF(1_Data_EDA!B7218="Second Class",1,0)</f>
        <v>1</v>
      </c>
      <c r="J7217" s="6" t="n">
        <f aca="false">IF(1_Data_EDA!B7218="Same Day",1,0)</f>
        <v>0</v>
      </c>
      <c r="K7217" s="6" t="n">
        <f aca="false">IF(1_Data_EDA!C7218="Corporate",1,0)</f>
        <v>0</v>
      </c>
      <c r="L7217" s="6" t="n">
        <f aca="false">IF(1_Data_EDA!C7218="Home Office",1,0)</f>
        <v>0</v>
      </c>
      <c r="M7217" s="6" t="n">
        <f aca="false">IF(1_Data_EDA!D7218="Europe",1,0)</f>
        <v>0</v>
      </c>
      <c r="N7217" s="6" t="n">
        <f aca="false">IF(1_Data_EDA!D7218="LATAM",1,0)</f>
        <v>1</v>
      </c>
      <c r="O7217" s="6" t="n">
        <f aca="false">IF(1_Data_EDA!D7218="Pacific Asia",1,0)</f>
        <v>0</v>
      </c>
      <c r="P7217" s="6" t="n">
        <f aca="false">IF(1_Data_EDA!D7218="USCA",1,0)</f>
        <v>0</v>
      </c>
      <c r="Q7217" s="6" t="n">
        <f aca="false">IF(C7217&gt;MEDIAN(C$5:C$8004),1,0)</f>
        <v>0</v>
      </c>
      <c r="R7217" s="6" t="n">
        <f aca="false">IF(D7217&gt;2,1,0)</f>
        <v>0</v>
      </c>
    </row>
    <row r="7218" customFormat="false" ht="15" hidden="false" customHeight="true" outlineLevel="0" collapsed="false">
      <c r="A7218" s="6" t="n">
        <f aca="false">1_Data_EDA!O7219</f>
        <v>0</v>
      </c>
      <c r="B7218" s="6" t="n">
        <f aca="false">1_Data_EDA!H7219</f>
        <v>4</v>
      </c>
      <c r="C7218" s="7" t="n">
        <f aca="false">1_Data_EDA!I7219</f>
        <v>49.97999954</v>
      </c>
      <c r="D7218" s="6" t="n">
        <f aca="false">1_Data_EDA!J7219</f>
        <v>4</v>
      </c>
      <c r="E7218" s="7" t="n">
        <f aca="false">1_Data_EDA!K7219</f>
        <v>199.9199982</v>
      </c>
      <c r="F7218" s="7" t="n">
        <f aca="false">1_Data_EDA!L7219</f>
        <v>35.99000168</v>
      </c>
      <c r="G7218" s="8" t="n">
        <f aca="false">1_Data_EDA!M7219</f>
        <v>0.180000007</v>
      </c>
      <c r="H7218" s="6" t="n">
        <f aca="false">IF(1_Data_EDA!B7219="First Class",1,0)</f>
        <v>0</v>
      </c>
      <c r="I7218" s="6" t="n">
        <f aca="false">IF(1_Data_EDA!B7219="Second Class",1,0)</f>
        <v>0</v>
      </c>
      <c r="J7218" s="6" t="n">
        <f aca="false">IF(1_Data_EDA!B7219="Same Day",1,0)</f>
        <v>0</v>
      </c>
      <c r="K7218" s="6" t="n">
        <f aca="false">IF(1_Data_EDA!C7219="Corporate",1,0)</f>
        <v>1</v>
      </c>
      <c r="L7218" s="6" t="n">
        <f aca="false">IF(1_Data_EDA!C7219="Home Office",1,0)</f>
        <v>0</v>
      </c>
      <c r="M7218" s="6" t="n">
        <f aca="false">IF(1_Data_EDA!D7219="Europe",1,0)</f>
        <v>0</v>
      </c>
      <c r="N7218" s="6" t="n">
        <f aca="false">IF(1_Data_EDA!D7219="LATAM",1,0)</f>
        <v>0</v>
      </c>
      <c r="O7218" s="6" t="n">
        <f aca="false">IF(1_Data_EDA!D7219="Pacific Asia",1,0)</f>
        <v>1</v>
      </c>
      <c r="P7218" s="6" t="n">
        <f aca="false">IF(1_Data_EDA!D7219="USCA",1,0)</f>
        <v>0</v>
      </c>
      <c r="Q7218" s="6" t="n">
        <f aca="false">IF(C7218&gt;MEDIAN(C$5:C$8004),1,0)</f>
        <v>0</v>
      </c>
      <c r="R7218" s="6" t="n">
        <f aca="false">IF(D7218&gt;2,1,0)</f>
        <v>1</v>
      </c>
    </row>
    <row r="7219" customFormat="false" ht="15" hidden="false" customHeight="true" outlineLevel="0" collapsed="false">
      <c r="A7219" s="6" t="n">
        <f aca="false">1_Data_EDA!O7220</f>
        <v>1</v>
      </c>
      <c r="B7219" s="6" t="n">
        <f aca="false">1_Data_EDA!H7220</f>
        <v>2</v>
      </c>
      <c r="C7219" s="7" t="n">
        <f aca="false">1_Data_EDA!I7220</f>
        <v>49.97999954</v>
      </c>
      <c r="D7219" s="6" t="n">
        <f aca="false">1_Data_EDA!J7220</f>
        <v>4</v>
      </c>
      <c r="E7219" s="7" t="n">
        <f aca="false">1_Data_EDA!K7220</f>
        <v>199.9199982</v>
      </c>
      <c r="F7219" s="7" t="n">
        <f aca="false">1_Data_EDA!L7220</f>
        <v>2</v>
      </c>
      <c r="G7219" s="8" t="n">
        <f aca="false">1_Data_EDA!M7220</f>
        <v>0.01</v>
      </c>
      <c r="H7219" s="6" t="n">
        <f aca="false">IF(1_Data_EDA!B7220="First Class",1,0)</f>
        <v>0</v>
      </c>
      <c r="I7219" s="6" t="n">
        <f aca="false">IF(1_Data_EDA!B7220="Second Class",1,0)</f>
        <v>1</v>
      </c>
      <c r="J7219" s="6" t="n">
        <f aca="false">IF(1_Data_EDA!B7220="Same Day",1,0)</f>
        <v>0</v>
      </c>
      <c r="K7219" s="6" t="n">
        <f aca="false">IF(1_Data_EDA!C7220="Corporate",1,0)</f>
        <v>1</v>
      </c>
      <c r="L7219" s="6" t="n">
        <f aca="false">IF(1_Data_EDA!C7220="Home Office",1,0)</f>
        <v>0</v>
      </c>
      <c r="M7219" s="6" t="n">
        <f aca="false">IF(1_Data_EDA!D7220="Europe",1,0)</f>
        <v>0</v>
      </c>
      <c r="N7219" s="6" t="n">
        <f aca="false">IF(1_Data_EDA!D7220="LATAM",1,0)</f>
        <v>1</v>
      </c>
      <c r="O7219" s="6" t="n">
        <f aca="false">IF(1_Data_EDA!D7220="Pacific Asia",1,0)</f>
        <v>0</v>
      </c>
      <c r="P7219" s="6" t="n">
        <f aca="false">IF(1_Data_EDA!D7220="USCA",1,0)</f>
        <v>0</v>
      </c>
      <c r="Q7219" s="6" t="n">
        <f aca="false">IF(C7219&gt;MEDIAN(C$5:C$8004),1,0)</f>
        <v>0</v>
      </c>
      <c r="R7219" s="6" t="n">
        <f aca="false">IF(D7219&gt;2,1,0)</f>
        <v>1</v>
      </c>
    </row>
    <row r="7220" customFormat="false" ht="15" hidden="false" customHeight="true" outlineLevel="0" collapsed="false">
      <c r="A7220" s="6" t="n">
        <f aca="false">1_Data_EDA!O7221</f>
        <v>1</v>
      </c>
      <c r="B7220" s="6" t="n">
        <f aca="false">1_Data_EDA!H7221</f>
        <v>4</v>
      </c>
      <c r="C7220" s="7" t="n">
        <f aca="false">1_Data_EDA!I7221</f>
        <v>59.99000168</v>
      </c>
      <c r="D7220" s="6" t="n">
        <f aca="false">1_Data_EDA!J7221</f>
        <v>4</v>
      </c>
      <c r="E7220" s="7" t="n">
        <f aca="false">1_Data_EDA!K7221</f>
        <v>239.9600067</v>
      </c>
      <c r="F7220" s="7" t="n">
        <f aca="false">1_Data_EDA!L7221</f>
        <v>0</v>
      </c>
      <c r="G7220" s="8" t="n">
        <f aca="false">1_Data_EDA!M7221</f>
        <v>0</v>
      </c>
      <c r="H7220" s="6" t="n">
        <f aca="false">IF(1_Data_EDA!B7221="First Class",1,0)</f>
        <v>0</v>
      </c>
      <c r="I7220" s="6" t="n">
        <f aca="false">IF(1_Data_EDA!B7221="Second Class",1,0)</f>
        <v>0</v>
      </c>
      <c r="J7220" s="6" t="n">
        <f aca="false">IF(1_Data_EDA!B7221="Same Day",1,0)</f>
        <v>0</v>
      </c>
      <c r="K7220" s="6" t="n">
        <f aca="false">IF(1_Data_EDA!C7221="Corporate",1,0)</f>
        <v>0</v>
      </c>
      <c r="L7220" s="6" t="n">
        <f aca="false">IF(1_Data_EDA!C7221="Home Office",1,0)</f>
        <v>0</v>
      </c>
      <c r="M7220" s="6" t="n">
        <f aca="false">IF(1_Data_EDA!D7221="Europe",1,0)</f>
        <v>0</v>
      </c>
      <c r="N7220" s="6" t="n">
        <f aca="false">IF(1_Data_EDA!D7221="LATAM",1,0)</f>
        <v>1</v>
      </c>
      <c r="O7220" s="6" t="n">
        <f aca="false">IF(1_Data_EDA!D7221="Pacific Asia",1,0)</f>
        <v>0</v>
      </c>
      <c r="P7220" s="6" t="n">
        <f aca="false">IF(1_Data_EDA!D7221="USCA",1,0)</f>
        <v>0</v>
      </c>
      <c r="Q7220" s="6" t="n">
        <f aca="false">IF(C7220&gt;MEDIAN(C$5:C$8004),1,0)</f>
        <v>0</v>
      </c>
      <c r="R7220" s="6" t="n">
        <f aca="false">IF(D7220&gt;2,1,0)</f>
        <v>1</v>
      </c>
    </row>
    <row r="7221" customFormat="false" ht="15" hidden="false" customHeight="true" outlineLevel="0" collapsed="false">
      <c r="A7221" s="6" t="n">
        <f aca="false">1_Data_EDA!O7222</f>
        <v>0</v>
      </c>
      <c r="B7221" s="6" t="n">
        <f aca="false">1_Data_EDA!H7222</f>
        <v>4</v>
      </c>
      <c r="C7221" s="7" t="n">
        <f aca="false">1_Data_EDA!I7222</f>
        <v>129.9900055</v>
      </c>
      <c r="D7221" s="6" t="n">
        <f aca="false">1_Data_EDA!J7222</f>
        <v>1</v>
      </c>
      <c r="E7221" s="7" t="n">
        <f aca="false">1_Data_EDA!K7222</f>
        <v>129.9900055</v>
      </c>
      <c r="F7221" s="7" t="n">
        <f aca="false">1_Data_EDA!L7222</f>
        <v>23.39999962</v>
      </c>
      <c r="G7221" s="8" t="n">
        <f aca="false">1_Data_EDA!M7222</f>
        <v>0.180000007</v>
      </c>
      <c r="H7221" s="6" t="n">
        <f aca="false">IF(1_Data_EDA!B7222="First Class",1,0)</f>
        <v>0</v>
      </c>
      <c r="I7221" s="6" t="n">
        <f aca="false">IF(1_Data_EDA!B7222="Second Class",1,0)</f>
        <v>0</v>
      </c>
      <c r="J7221" s="6" t="n">
        <f aca="false">IF(1_Data_EDA!B7222="Same Day",1,0)</f>
        <v>0</v>
      </c>
      <c r="K7221" s="6" t="n">
        <f aca="false">IF(1_Data_EDA!C7222="Corporate",1,0)</f>
        <v>1</v>
      </c>
      <c r="L7221" s="6" t="n">
        <f aca="false">IF(1_Data_EDA!C7222="Home Office",1,0)</f>
        <v>0</v>
      </c>
      <c r="M7221" s="6" t="n">
        <f aca="false">IF(1_Data_EDA!D7222="Europe",1,0)</f>
        <v>0</v>
      </c>
      <c r="N7221" s="6" t="n">
        <f aca="false">IF(1_Data_EDA!D7222="LATAM",1,0)</f>
        <v>1</v>
      </c>
      <c r="O7221" s="6" t="n">
        <f aca="false">IF(1_Data_EDA!D7222="Pacific Asia",1,0)</f>
        <v>0</v>
      </c>
      <c r="P7221" s="6" t="n">
        <f aca="false">IF(1_Data_EDA!D7222="USCA",1,0)</f>
        <v>0</v>
      </c>
      <c r="Q7221" s="6" t="n">
        <f aca="false">IF(C7221&gt;MEDIAN(C$5:C$8004),1,0)</f>
        <v>1</v>
      </c>
      <c r="R7221" s="6" t="n">
        <f aca="false">IF(D7221&gt;2,1,0)</f>
        <v>0</v>
      </c>
    </row>
    <row r="7222" customFormat="false" ht="15" hidden="false" customHeight="true" outlineLevel="0" collapsed="false">
      <c r="A7222" s="6" t="n">
        <f aca="false">1_Data_EDA!O7223</f>
        <v>1</v>
      </c>
      <c r="B7222" s="6" t="n">
        <f aca="false">1_Data_EDA!H7223</f>
        <v>4</v>
      </c>
      <c r="C7222" s="7" t="n">
        <f aca="false">1_Data_EDA!I7223</f>
        <v>39.99000168</v>
      </c>
      <c r="D7222" s="6" t="n">
        <f aca="false">1_Data_EDA!J7223</f>
        <v>3</v>
      </c>
      <c r="E7222" s="7" t="n">
        <f aca="false">1_Data_EDA!K7223</f>
        <v>119.9700012</v>
      </c>
      <c r="F7222" s="7" t="n">
        <f aca="false">1_Data_EDA!L7223</f>
        <v>15.60000038</v>
      </c>
      <c r="G7222" s="8" t="n">
        <f aca="false">1_Data_EDA!M7223</f>
        <v>0.129999995</v>
      </c>
      <c r="H7222" s="6" t="n">
        <f aca="false">IF(1_Data_EDA!B7223="First Class",1,0)</f>
        <v>0</v>
      </c>
      <c r="I7222" s="6" t="n">
        <f aca="false">IF(1_Data_EDA!B7223="Second Class",1,0)</f>
        <v>0</v>
      </c>
      <c r="J7222" s="6" t="n">
        <f aca="false">IF(1_Data_EDA!B7223="Same Day",1,0)</f>
        <v>0</v>
      </c>
      <c r="K7222" s="6" t="n">
        <f aca="false">IF(1_Data_EDA!C7223="Corporate",1,0)</f>
        <v>1</v>
      </c>
      <c r="L7222" s="6" t="n">
        <f aca="false">IF(1_Data_EDA!C7223="Home Office",1,0)</f>
        <v>0</v>
      </c>
      <c r="M7222" s="6" t="n">
        <f aca="false">IF(1_Data_EDA!D7223="Europe",1,0)</f>
        <v>1</v>
      </c>
      <c r="N7222" s="6" t="n">
        <f aca="false">IF(1_Data_EDA!D7223="LATAM",1,0)</f>
        <v>0</v>
      </c>
      <c r="O7222" s="6" t="n">
        <f aca="false">IF(1_Data_EDA!D7223="Pacific Asia",1,0)</f>
        <v>0</v>
      </c>
      <c r="P7222" s="6" t="n">
        <f aca="false">IF(1_Data_EDA!D7223="USCA",1,0)</f>
        <v>0</v>
      </c>
      <c r="Q7222" s="6" t="n">
        <f aca="false">IF(C7222&gt;MEDIAN(C$5:C$8004),1,0)</f>
        <v>0</v>
      </c>
      <c r="R7222" s="6" t="n">
        <f aca="false">IF(D7222&gt;2,1,0)</f>
        <v>1</v>
      </c>
    </row>
    <row r="7223" customFormat="false" ht="15" hidden="false" customHeight="true" outlineLevel="0" collapsed="false">
      <c r="A7223" s="6" t="n">
        <f aca="false">1_Data_EDA!O7224</f>
        <v>1</v>
      </c>
      <c r="B7223" s="6" t="n">
        <f aca="false">1_Data_EDA!H7224</f>
        <v>2</v>
      </c>
      <c r="C7223" s="7" t="n">
        <f aca="false">1_Data_EDA!I7224</f>
        <v>49.97999954</v>
      </c>
      <c r="D7223" s="6" t="n">
        <f aca="false">1_Data_EDA!J7224</f>
        <v>2</v>
      </c>
      <c r="E7223" s="7" t="n">
        <f aca="false">1_Data_EDA!K7224</f>
        <v>99.95999908</v>
      </c>
      <c r="F7223" s="7" t="n">
        <f aca="false">1_Data_EDA!L7224</f>
        <v>17.98999977</v>
      </c>
      <c r="G7223" s="8" t="n">
        <f aca="false">1_Data_EDA!M7224</f>
        <v>0.180000007</v>
      </c>
      <c r="H7223" s="6" t="n">
        <f aca="false">IF(1_Data_EDA!B7224="First Class",1,0)</f>
        <v>0</v>
      </c>
      <c r="I7223" s="6" t="n">
        <f aca="false">IF(1_Data_EDA!B7224="Second Class",1,0)</f>
        <v>1</v>
      </c>
      <c r="J7223" s="6" t="n">
        <f aca="false">IF(1_Data_EDA!B7224="Same Day",1,0)</f>
        <v>0</v>
      </c>
      <c r="K7223" s="6" t="n">
        <f aca="false">IF(1_Data_EDA!C7224="Corporate",1,0)</f>
        <v>0</v>
      </c>
      <c r="L7223" s="6" t="n">
        <f aca="false">IF(1_Data_EDA!C7224="Home Office",1,0)</f>
        <v>1</v>
      </c>
      <c r="M7223" s="6" t="n">
        <f aca="false">IF(1_Data_EDA!D7224="Europe",1,0)</f>
        <v>0</v>
      </c>
      <c r="N7223" s="6" t="n">
        <f aca="false">IF(1_Data_EDA!D7224="LATAM",1,0)</f>
        <v>1</v>
      </c>
      <c r="O7223" s="6" t="n">
        <f aca="false">IF(1_Data_EDA!D7224="Pacific Asia",1,0)</f>
        <v>0</v>
      </c>
      <c r="P7223" s="6" t="n">
        <f aca="false">IF(1_Data_EDA!D7224="USCA",1,0)</f>
        <v>0</v>
      </c>
      <c r="Q7223" s="6" t="n">
        <f aca="false">IF(C7223&gt;MEDIAN(C$5:C$8004),1,0)</f>
        <v>0</v>
      </c>
      <c r="R7223" s="6" t="n">
        <f aca="false">IF(D7223&gt;2,1,0)</f>
        <v>0</v>
      </c>
    </row>
    <row r="7224" customFormat="false" ht="15" hidden="false" customHeight="true" outlineLevel="0" collapsed="false">
      <c r="A7224" s="6" t="n">
        <f aca="false">1_Data_EDA!O7225</f>
        <v>1</v>
      </c>
      <c r="B7224" s="6" t="n">
        <f aca="false">1_Data_EDA!H7225</f>
        <v>2</v>
      </c>
      <c r="C7224" s="7" t="n">
        <f aca="false">1_Data_EDA!I7225</f>
        <v>49.97999954</v>
      </c>
      <c r="D7224" s="6" t="n">
        <f aca="false">1_Data_EDA!J7225</f>
        <v>3</v>
      </c>
      <c r="E7224" s="7" t="n">
        <f aca="false">1_Data_EDA!K7225</f>
        <v>149.9400024</v>
      </c>
      <c r="F7224" s="7" t="n">
        <f aca="false">1_Data_EDA!L7225</f>
        <v>7.5</v>
      </c>
      <c r="G7224" s="8" t="n">
        <f aca="false">1_Data_EDA!M7225</f>
        <v>0.050000001</v>
      </c>
      <c r="H7224" s="6" t="n">
        <f aca="false">IF(1_Data_EDA!B7225="First Class",1,0)</f>
        <v>0</v>
      </c>
      <c r="I7224" s="6" t="n">
        <f aca="false">IF(1_Data_EDA!B7225="Second Class",1,0)</f>
        <v>1</v>
      </c>
      <c r="J7224" s="6" t="n">
        <f aca="false">IF(1_Data_EDA!B7225="Same Day",1,0)</f>
        <v>0</v>
      </c>
      <c r="K7224" s="6" t="n">
        <f aca="false">IF(1_Data_EDA!C7225="Corporate",1,0)</f>
        <v>1</v>
      </c>
      <c r="L7224" s="6" t="n">
        <f aca="false">IF(1_Data_EDA!C7225="Home Office",1,0)</f>
        <v>0</v>
      </c>
      <c r="M7224" s="6" t="n">
        <f aca="false">IF(1_Data_EDA!D7225="Europe",1,0)</f>
        <v>1</v>
      </c>
      <c r="N7224" s="6" t="n">
        <f aca="false">IF(1_Data_EDA!D7225="LATAM",1,0)</f>
        <v>0</v>
      </c>
      <c r="O7224" s="6" t="n">
        <f aca="false">IF(1_Data_EDA!D7225="Pacific Asia",1,0)</f>
        <v>0</v>
      </c>
      <c r="P7224" s="6" t="n">
        <f aca="false">IF(1_Data_EDA!D7225="USCA",1,0)</f>
        <v>0</v>
      </c>
      <c r="Q7224" s="6" t="n">
        <f aca="false">IF(C7224&gt;MEDIAN(C$5:C$8004),1,0)</f>
        <v>0</v>
      </c>
      <c r="R7224" s="6" t="n">
        <f aca="false">IF(D7224&gt;2,1,0)</f>
        <v>1</v>
      </c>
    </row>
    <row r="7225" customFormat="false" ht="15" hidden="false" customHeight="true" outlineLevel="0" collapsed="false">
      <c r="A7225" s="6" t="n">
        <f aca="false">1_Data_EDA!O7226</f>
        <v>1</v>
      </c>
      <c r="B7225" s="6" t="n">
        <f aca="false">1_Data_EDA!H7226</f>
        <v>1</v>
      </c>
      <c r="C7225" s="7" t="n">
        <f aca="false">1_Data_EDA!I7226</f>
        <v>129.9900055</v>
      </c>
      <c r="D7225" s="6" t="n">
        <f aca="false">1_Data_EDA!J7226</f>
        <v>1</v>
      </c>
      <c r="E7225" s="7" t="n">
        <f aca="false">1_Data_EDA!K7226</f>
        <v>129.9900055</v>
      </c>
      <c r="F7225" s="7" t="n">
        <f aca="false">1_Data_EDA!L7226</f>
        <v>6.5</v>
      </c>
      <c r="G7225" s="8" t="n">
        <f aca="false">1_Data_EDA!M7226</f>
        <v>0.050000001</v>
      </c>
      <c r="H7225" s="6" t="n">
        <f aca="false">IF(1_Data_EDA!B7226="First Class",1,0)</f>
        <v>1</v>
      </c>
      <c r="I7225" s="6" t="n">
        <f aca="false">IF(1_Data_EDA!B7226="Second Class",1,0)</f>
        <v>0</v>
      </c>
      <c r="J7225" s="6" t="n">
        <f aca="false">IF(1_Data_EDA!B7226="Same Day",1,0)</f>
        <v>0</v>
      </c>
      <c r="K7225" s="6" t="n">
        <f aca="false">IF(1_Data_EDA!C7226="Corporate",1,0)</f>
        <v>1</v>
      </c>
      <c r="L7225" s="6" t="n">
        <f aca="false">IF(1_Data_EDA!C7226="Home Office",1,0)</f>
        <v>0</v>
      </c>
      <c r="M7225" s="6" t="n">
        <f aca="false">IF(1_Data_EDA!D7226="Europe",1,0)</f>
        <v>1</v>
      </c>
      <c r="N7225" s="6" t="n">
        <f aca="false">IF(1_Data_EDA!D7226="LATAM",1,0)</f>
        <v>0</v>
      </c>
      <c r="O7225" s="6" t="n">
        <f aca="false">IF(1_Data_EDA!D7226="Pacific Asia",1,0)</f>
        <v>0</v>
      </c>
      <c r="P7225" s="6" t="n">
        <f aca="false">IF(1_Data_EDA!D7226="USCA",1,0)</f>
        <v>0</v>
      </c>
      <c r="Q7225" s="6" t="n">
        <f aca="false">IF(C7225&gt;MEDIAN(C$5:C$8004),1,0)</f>
        <v>1</v>
      </c>
      <c r="R7225" s="6" t="n">
        <f aca="false">IF(D7225&gt;2,1,0)</f>
        <v>0</v>
      </c>
    </row>
    <row r="7226" customFormat="false" ht="15" hidden="false" customHeight="true" outlineLevel="0" collapsed="false">
      <c r="A7226" s="6" t="n">
        <f aca="false">1_Data_EDA!O7227</f>
        <v>1</v>
      </c>
      <c r="B7226" s="6" t="n">
        <f aca="false">1_Data_EDA!H7227</f>
        <v>1</v>
      </c>
      <c r="C7226" s="7" t="n">
        <f aca="false">1_Data_EDA!I7227</f>
        <v>399.980011</v>
      </c>
      <c r="D7226" s="6" t="n">
        <f aca="false">1_Data_EDA!J7227</f>
        <v>1</v>
      </c>
      <c r="E7226" s="7" t="n">
        <f aca="false">1_Data_EDA!K7227</f>
        <v>399.980011</v>
      </c>
      <c r="F7226" s="7" t="n">
        <f aca="false">1_Data_EDA!L7227</f>
        <v>80</v>
      </c>
      <c r="G7226" s="8" t="n">
        <f aca="false">1_Data_EDA!M7227</f>
        <v>0.200000003</v>
      </c>
      <c r="H7226" s="6" t="n">
        <f aca="false">IF(1_Data_EDA!B7227="First Class",1,0)</f>
        <v>1</v>
      </c>
      <c r="I7226" s="6" t="n">
        <f aca="false">IF(1_Data_EDA!B7227="Second Class",1,0)</f>
        <v>0</v>
      </c>
      <c r="J7226" s="6" t="n">
        <f aca="false">IF(1_Data_EDA!B7227="Same Day",1,0)</f>
        <v>0</v>
      </c>
      <c r="K7226" s="6" t="n">
        <f aca="false">IF(1_Data_EDA!C7227="Corporate",1,0)</f>
        <v>0</v>
      </c>
      <c r="L7226" s="6" t="n">
        <f aca="false">IF(1_Data_EDA!C7227="Home Office",1,0)</f>
        <v>1</v>
      </c>
      <c r="M7226" s="6" t="n">
        <f aca="false">IF(1_Data_EDA!D7227="Europe",1,0)</f>
        <v>1</v>
      </c>
      <c r="N7226" s="6" t="n">
        <f aca="false">IF(1_Data_EDA!D7227="LATAM",1,0)</f>
        <v>0</v>
      </c>
      <c r="O7226" s="6" t="n">
        <f aca="false">IF(1_Data_EDA!D7227="Pacific Asia",1,0)</f>
        <v>0</v>
      </c>
      <c r="P7226" s="6" t="n">
        <f aca="false">IF(1_Data_EDA!D7227="USCA",1,0)</f>
        <v>0</v>
      </c>
      <c r="Q7226" s="6" t="n">
        <f aca="false">IF(C7226&gt;MEDIAN(C$5:C$8004),1,0)</f>
        <v>1</v>
      </c>
      <c r="R7226" s="6" t="n">
        <f aca="false">IF(D7226&gt;2,1,0)</f>
        <v>0</v>
      </c>
    </row>
    <row r="7227" customFormat="false" ht="15" hidden="false" customHeight="true" outlineLevel="0" collapsed="false">
      <c r="A7227" s="6" t="n">
        <f aca="false">1_Data_EDA!O7228</f>
        <v>1</v>
      </c>
      <c r="B7227" s="6" t="n">
        <f aca="false">1_Data_EDA!H7228</f>
        <v>4</v>
      </c>
      <c r="C7227" s="7" t="n">
        <f aca="false">1_Data_EDA!I7228</f>
        <v>99.98999786</v>
      </c>
      <c r="D7227" s="6" t="n">
        <f aca="false">1_Data_EDA!J7228</f>
        <v>1</v>
      </c>
      <c r="E7227" s="7" t="n">
        <f aca="false">1_Data_EDA!K7228</f>
        <v>99.98999786</v>
      </c>
      <c r="F7227" s="7" t="n">
        <f aca="false">1_Data_EDA!L7228</f>
        <v>0</v>
      </c>
      <c r="G7227" s="8" t="n">
        <f aca="false">1_Data_EDA!M7228</f>
        <v>0</v>
      </c>
      <c r="H7227" s="6" t="n">
        <f aca="false">IF(1_Data_EDA!B7228="First Class",1,0)</f>
        <v>0</v>
      </c>
      <c r="I7227" s="6" t="n">
        <f aca="false">IF(1_Data_EDA!B7228="Second Class",1,0)</f>
        <v>0</v>
      </c>
      <c r="J7227" s="6" t="n">
        <f aca="false">IF(1_Data_EDA!B7228="Same Day",1,0)</f>
        <v>0</v>
      </c>
      <c r="K7227" s="6" t="n">
        <f aca="false">IF(1_Data_EDA!C7228="Corporate",1,0)</f>
        <v>0</v>
      </c>
      <c r="L7227" s="6" t="n">
        <f aca="false">IF(1_Data_EDA!C7228="Home Office",1,0)</f>
        <v>1</v>
      </c>
      <c r="M7227" s="6" t="n">
        <f aca="false">IF(1_Data_EDA!D7228="Europe",1,0)</f>
        <v>0</v>
      </c>
      <c r="N7227" s="6" t="n">
        <f aca="false">IF(1_Data_EDA!D7228="LATAM",1,0)</f>
        <v>0</v>
      </c>
      <c r="O7227" s="6" t="n">
        <f aca="false">IF(1_Data_EDA!D7228="Pacific Asia",1,0)</f>
        <v>0</v>
      </c>
      <c r="P7227" s="6" t="n">
        <f aca="false">IF(1_Data_EDA!D7228="USCA",1,0)</f>
        <v>1</v>
      </c>
      <c r="Q7227" s="6" t="n">
        <f aca="false">IF(C7227&gt;MEDIAN(C$5:C$8004),1,0)</f>
        <v>1</v>
      </c>
      <c r="R7227" s="6" t="n">
        <f aca="false">IF(D7227&gt;2,1,0)</f>
        <v>0</v>
      </c>
    </row>
    <row r="7228" customFormat="false" ht="15" hidden="false" customHeight="true" outlineLevel="0" collapsed="false">
      <c r="A7228" s="6" t="n">
        <f aca="false">1_Data_EDA!O7229</f>
        <v>1</v>
      </c>
      <c r="B7228" s="6" t="n">
        <f aca="false">1_Data_EDA!H7229</f>
        <v>1</v>
      </c>
      <c r="C7228" s="7" t="n">
        <f aca="false">1_Data_EDA!I7229</f>
        <v>50</v>
      </c>
      <c r="D7228" s="6" t="n">
        <f aca="false">1_Data_EDA!J7229</f>
        <v>5</v>
      </c>
      <c r="E7228" s="7" t="n">
        <f aca="false">1_Data_EDA!K7229</f>
        <v>250</v>
      </c>
      <c r="F7228" s="7" t="n">
        <f aca="false">1_Data_EDA!L7229</f>
        <v>0</v>
      </c>
      <c r="G7228" s="8" t="n">
        <f aca="false">1_Data_EDA!M7229</f>
        <v>0</v>
      </c>
      <c r="H7228" s="6" t="n">
        <f aca="false">IF(1_Data_EDA!B7229="First Class",1,0)</f>
        <v>1</v>
      </c>
      <c r="I7228" s="6" t="n">
        <f aca="false">IF(1_Data_EDA!B7229="Second Class",1,0)</f>
        <v>0</v>
      </c>
      <c r="J7228" s="6" t="n">
        <f aca="false">IF(1_Data_EDA!B7229="Same Day",1,0)</f>
        <v>0</v>
      </c>
      <c r="K7228" s="6" t="n">
        <f aca="false">IF(1_Data_EDA!C7229="Corporate",1,0)</f>
        <v>1</v>
      </c>
      <c r="L7228" s="6" t="n">
        <f aca="false">IF(1_Data_EDA!C7229="Home Office",1,0)</f>
        <v>0</v>
      </c>
      <c r="M7228" s="6" t="n">
        <f aca="false">IF(1_Data_EDA!D7229="Europe",1,0)</f>
        <v>1</v>
      </c>
      <c r="N7228" s="6" t="n">
        <f aca="false">IF(1_Data_EDA!D7229="LATAM",1,0)</f>
        <v>0</v>
      </c>
      <c r="O7228" s="6" t="n">
        <f aca="false">IF(1_Data_EDA!D7229="Pacific Asia",1,0)</f>
        <v>0</v>
      </c>
      <c r="P7228" s="6" t="n">
        <f aca="false">IF(1_Data_EDA!D7229="USCA",1,0)</f>
        <v>0</v>
      </c>
      <c r="Q7228" s="6" t="n">
        <f aca="false">IF(C7228&gt;MEDIAN(C$5:C$8004),1,0)</f>
        <v>0</v>
      </c>
      <c r="R7228" s="6" t="n">
        <f aca="false">IF(D7228&gt;2,1,0)</f>
        <v>1</v>
      </c>
    </row>
    <row r="7229" customFormat="false" ht="15" hidden="false" customHeight="true" outlineLevel="0" collapsed="false">
      <c r="A7229" s="6" t="n">
        <f aca="false">1_Data_EDA!O7230</f>
        <v>0</v>
      </c>
      <c r="B7229" s="6" t="n">
        <f aca="false">1_Data_EDA!H7230</f>
        <v>4</v>
      </c>
      <c r="C7229" s="7" t="n">
        <f aca="false">1_Data_EDA!I7230</f>
        <v>129.9900055</v>
      </c>
      <c r="D7229" s="6" t="n">
        <f aca="false">1_Data_EDA!J7230</f>
        <v>1</v>
      </c>
      <c r="E7229" s="7" t="n">
        <f aca="false">1_Data_EDA!K7230</f>
        <v>129.9900055</v>
      </c>
      <c r="F7229" s="7" t="n">
        <f aca="false">1_Data_EDA!L7230</f>
        <v>3.900000095</v>
      </c>
      <c r="G7229" s="8" t="n">
        <f aca="false">1_Data_EDA!M7230</f>
        <v>0.029999999</v>
      </c>
      <c r="H7229" s="6" t="n">
        <f aca="false">IF(1_Data_EDA!B7230="First Class",1,0)</f>
        <v>0</v>
      </c>
      <c r="I7229" s="6" t="n">
        <f aca="false">IF(1_Data_EDA!B7230="Second Class",1,0)</f>
        <v>0</v>
      </c>
      <c r="J7229" s="6" t="n">
        <f aca="false">IF(1_Data_EDA!B7230="Same Day",1,0)</f>
        <v>0</v>
      </c>
      <c r="K7229" s="6" t="n">
        <f aca="false">IF(1_Data_EDA!C7230="Corporate",1,0)</f>
        <v>0</v>
      </c>
      <c r="L7229" s="6" t="n">
        <f aca="false">IF(1_Data_EDA!C7230="Home Office",1,0)</f>
        <v>0</v>
      </c>
      <c r="M7229" s="6" t="n">
        <f aca="false">IF(1_Data_EDA!D7230="Europe",1,0)</f>
        <v>0</v>
      </c>
      <c r="N7229" s="6" t="n">
        <f aca="false">IF(1_Data_EDA!D7230="LATAM",1,0)</f>
        <v>1</v>
      </c>
      <c r="O7229" s="6" t="n">
        <f aca="false">IF(1_Data_EDA!D7230="Pacific Asia",1,0)</f>
        <v>0</v>
      </c>
      <c r="P7229" s="6" t="n">
        <f aca="false">IF(1_Data_EDA!D7230="USCA",1,0)</f>
        <v>0</v>
      </c>
      <c r="Q7229" s="6" t="n">
        <f aca="false">IF(C7229&gt;MEDIAN(C$5:C$8004),1,0)</f>
        <v>1</v>
      </c>
      <c r="R7229" s="6" t="n">
        <f aca="false">IF(D7229&gt;2,1,0)</f>
        <v>0</v>
      </c>
    </row>
    <row r="7230" customFormat="false" ht="15" hidden="false" customHeight="true" outlineLevel="0" collapsed="false">
      <c r="A7230" s="6" t="n">
        <f aca="false">1_Data_EDA!O7231</f>
        <v>0</v>
      </c>
      <c r="B7230" s="6" t="n">
        <f aca="false">1_Data_EDA!H7231</f>
        <v>4</v>
      </c>
      <c r="C7230" s="7" t="n">
        <f aca="false">1_Data_EDA!I7231</f>
        <v>129.9900055</v>
      </c>
      <c r="D7230" s="6" t="n">
        <f aca="false">1_Data_EDA!J7231</f>
        <v>1</v>
      </c>
      <c r="E7230" s="7" t="n">
        <f aca="false">1_Data_EDA!K7231</f>
        <v>129.9900055</v>
      </c>
      <c r="F7230" s="7" t="n">
        <f aca="false">1_Data_EDA!L7231</f>
        <v>13</v>
      </c>
      <c r="G7230" s="8" t="n">
        <f aca="false">1_Data_EDA!M7231</f>
        <v>0.100000001</v>
      </c>
      <c r="H7230" s="6" t="n">
        <f aca="false">IF(1_Data_EDA!B7231="First Class",1,0)</f>
        <v>0</v>
      </c>
      <c r="I7230" s="6" t="n">
        <f aca="false">IF(1_Data_EDA!B7231="Second Class",1,0)</f>
        <v>0</v>
      </c>
      <c r="J7230" s="6" t="n">
        <f aca="false">IF(1_Data_EDA!B7231="Same Day",1,0)</f>
        <v>0</v>
      </c>
      <c r="K7230" s="6" t="n">
        <f aca="false">IF(1_Data_EDA!C7231="Corporate",1,0)</f>
        <v>0</v>
      </c>
      <c r="L7230" s="6" t="n">
        <f aca="false">IF(1_Data_EDA!C7231="Home Office",1,0)</f>
        <v>1</v>
      </c>
      <c r="M7230" s="6" t="n">
        <f aca="false">IF(1_Data_EDA!D7231="Europe",1,0)</f>
        <v>0</v>
      </c>
      <c r="N7230" s="6" t="n">
        <f aca="false">IF(1_Data_EDA!D7231="LATAM",1,0)</f>
        <v>0</v>
      </c>
      <c r="O7230" s="6" t="n">
        <f aca="false">IF(1_Data_EDA!D7231="Pacific Asia",1,0)</f>
        <v>1</v>
      </c>
      <c r="P7230" s="6" t="n">
        <f aca="false">IF(1_Data_EDA!D7231="USCA",1,0)</f>
        <v>0</v>
      </c>
      <c r="Q7230" s="6" t="n">
        <f aca="false">IF(C7230&gt;MEDIAN(C$5:C$8004),1,0)</f>
        <v>1</v>
      </c>
      <c r="R7230" s="6" t="n">
        <f aca="false">IF(D7230&gt;2,1,0)</f>
        <v>0</v>
      </c>
    </row>
    <row r="7231" customFormat="false" ht="15" hidden="false" customHeight="true" outlineLevel="0" collapsed="false">
      <c r="A7231" s="6" t="n">
        <f aca="false">1_Data_EDA!O7232</f>
        <v>0</v>
      </c>
      <c r="B7231" s="6" t="n">
        <f aca="false">1_Data_EDA!H7232</f>
        <v>4</v>
      </c>
      <c r="C7231" s="7" t="n">
        <f aca="false">1_Data_EDA!I7232</f>
        <v>39.75</v>
      </c>
      <c r="D7231" s="6" t="n">
        <f aca="false">1_Data_EDA!J7232</f>
        <v>1</v>
      </c>
      <c r="E7231" s="7" t="n">
        <f aca="false">1_Data_EDA!K7232</f>
        <v>39.75</v>
      </c>
      <c r="F7231" s="7" t="n">
        <f aca="false">1_Data_EDA!L7232</f>
        <v>0.400000006</v>
      </c>
      <c r="G7231" s="8" t="n">
        <f aca="false">1_Data_EDA!M7232</f>
        <v>0.01</v>
      </c>
      <c r="H7231" s="6" t="n">
        <f aca="false">IF(1_Data_EDA!B7232="First Class",1,0)</f>
        <v>0</v>
      </c>
      <c r="I7231" s="6" t="n">
        <f aca="false">IF(1_Data_EDA!B7232="Second Class",1,0)</f>
        <v>0</v>
      </c>
      <c r="J7231" s="6" t="n">
        <f aca="false">IF(1_Data_EDA!B7232="Same Day",1,0)</f>
        <v>0</v>
      </c>
      <c r="K7231" s="6" t="n">
        <f aca="false">IF(1_Data_EDA!C7232="Corporate",1,0)</f>
        <v>1</v>
      </c>
      <c r="L7231" s="6" t="n">
        <f aca="false">IF(1_Data_EDA!C7232="Home Office",1,0)</f>
        <v>0</v>
      </c>
      <c r="M7231" s="6" t="n">
        <f aca="false">IF(1_Data_EDA!D7232="Europe",1,0)</f>
        <v>0</v>
      </c>
      <c r="N7231" s="6" t="n">
        <f aca="false">IF(1_Data_EDA!D7232="LATAM",1,0)</f>
        <v>0</v>
      </c>
      <c r="O7231" s="6" t="n">
        <f aca="false">IF(1_Data_EDA!D7232="Pacific Asia",1,0)</f>
        <v>1</v>
      </c>
      <c r="P7231" s="6" t="n">
        <f aca="false">IF(1_Data_EDA!D7232="USCA",1,0)</f>
        <v>0</v>
      </c>
      <c r="Q7231" s="6" t="n">
        <f aca="false">IF(C7231&gt;MEDIAN(C$5:C$8004),1,0)</f>
        <v>0</v>
      </c>
      <c r="R7231" s="6" t="n">
        <f aca="false">IF(D7231&gt;2,1,0)</f>
        <v>0</v>
      </c>
    </row>
    <row r="7232" customFormat="false" ht="15" hidden="false" customHeight="true" outlineLevel="0" collapsed="false">
      <c r="A7232" s="6" t="n">
        <f aca="false">1_Data_EDA!O7233</f>
        <v>1</v>
      </c>
      <c r="B7232" s="6" t="n">
        <f aca="false">1_Data_EDA!H7233</f>
        <v>1</v>
      </c>
      <c r="C7232" s="7" t="n">
        <f aca="false">1_Data_EDA!I7233</f>
        <v>49.97999954</v>
      </c>
      <c r="D7232" s="6" t="n">
        <f aca="false">1_Data_EDA!J7233</f>
        <v>4</v>
      </c>
      <c r="E7232" s="7" t="n">
        <f aca="false">1_Data_EDA!K7233</f>
        <v>199.9199982</v>
      </c>
      <c r="F7232" s="7" t="n">
        <f aca="false">1_Data_EDA!L7233</f>
        <v>19.98999977</v>
      </c>
      <c r="G7232" s="8" t="n">
        <f aca="false">1_Data_EDA!M7233</f>
        <v>0.100000001</v>
      </c>
      <c r="H7232" s="6" t="n">
        <f aca="false">IF(1_Data_EDA!B7233="First Class",1,0)</f>
        <v>1</v>
      </c>
      <c r="I7232" s="6" t="n">
        <f aca="false">IF(1_Data_EDA!B7233="Second Class",1,0)</f>
        <v>0</v>
      </c>
      <c r="J7232" s="6" t="n">
        <f aca="false">IF(1_Data_EDA!B7233="Same Day",1,0)</f>
        <v>0</v>
      </c>
      <c r="K7232" s="6" t="n">
        <f aca="false">IF(1_Data_EDA!C7233="Corporate",1,0)</f>
        <v>0</v>
      </c>
      <c r="L7232" s="6" t="n">
        <f aca="false">IF(1_Data_EDA!C7233="Home Office",1,0)</f>
        <v>1</v>
      </c>
      <c r="M7232" s="6" t="n">
        <f aca="false">IF(1_Data_EDA!D7233="Europe",1,0)</f>
        <v>1</v>
      </c>
      <c r="N7232" s="6" t="n">
        <f aca="false">IF(1_Data_EDA!D7233="LATAM",1,0)</f>
        <v>0</v>
      </c>
      <c r="O7232" s="6" t="n">
        <f aca="false">IF(1_Data_EDA!D7233="Pacific Asia",1,0)</f>
        <v>0</v>
      </c>
      <c r="P7232" s="6" t="n">
        <f aca="false">IF(1_Data_EDA!D7233="USCA",1,0)</f>
        <v>0</v>
      </c>
      <c r="Q7232" s="6" t="n">
        <f aca="false">IF(C7232&gt;MEDIAN(C$5:C$8004),1,0)</f>
        <v>0</v>
      </c>
      <c r="R7232" s="6" t="n">
        <f aca="false">IF(D7232&gt;2,1,0)</f>
        <v>1</v>
      </c>
    </row>
    <row r="7233" customFormat="false" ht="15" hidden="false" customHeight="true" outlineLevel="0" collapsed="false">
      <c r="A7233" s="6" t="n">
        <f aca="false">1_Data_EDA!O7234</f>
        <v>1</v>
      </c>
      <c r="B7233" s="6" t="n">
        <f aca="false">1_Data_EDA!H7234</f>
        <v>0</v>
      </c>
      <c r="C7233" s="7" t="n">
        <f aca="false">1_Data_EDA!I7234</f>
        <v>49.97999954</v>
      </c>
      <c r="D7233" s="6" t="n">
        <f aca="false">1_Data_EDA!J7234</f>
        <v>2</v>
      </c>
      <c r="E7233" s="7" t="n">
        <f aca="false">1_Data_EDA!K7234</f>
        <v>99.95999908</v>
      </c>
      <c r="F7233" s="7" t="n">
        <f aca="false">1_Data_EDA!L7234</f>
        <v>10</v>
      </c>
      <c r="G7233" s="8" t="n">
        <f aca="false">1_Data_EDA!M7234</f>
        <v>0.100000001</v>
      </c>
      <c r="H7233" s="6" t="n">
        <f aca="false">IF(1_Data_EDA!B7234="First Class",1,0)</f>
        <v>0</v>
      </c>
      <c r="I7233" s="6" t="n">
        <f aca="false">IF(1_Data_EDA!B7234="Second Class",1,0)</f>
        <v>0</v>
      </c>
      <c r="J7233" s="6" t="n">
        <f aca="false">IF(1_Data_EDA!B7234="Same Day",1,0)</f>
        <v>1</v>
      </c>
      <c r="K7233" s="6" t="n">
        <f aca="false">IF(1_Data_EDA!C7234="Corporate",1,0)</f>
        <v>0</v>
      </c>
      <c r="L7233" s="6" t="n">
        <f aca="false">IF(1_Data_EDA!C7234="Home Office",1,0)</f>
        <v>0</v>
      </c>
      <c r="M7233" s="6" t="n">
        <f aca="false">IF(1_Data_EDA!D7234="Europe",1,0)</f>
        <v>1</v>
      </c>
      <c r="N7233" s="6" t="n">
        <f aca="false">IF(1_Data_EDA!D7234="LATAM",1,0)</f>
        <v>0</v>
      </c>
      <c r="O7233" s="6" t="n">
        <f aca="false">IF(1_Data_EDA!D7234="Pacific Asia",1,0)</f>
        <v>0</v>
      </c>
      <c r="P7233" s="6" t="n">
        <f aca="false">IF(1_Data_EDA!D7234="USCA",1,0)</f>
        <v>0</v>
      </c>
      <c r="Q7233" s="6" t="n">
        <f aca="false">IF(C7233&gt;MEDIAN(C$5:C$8004),1,0)</f>
        <v>0</v>
      </c>
      <c r="R7233" s="6" t="n">
        <f aca="false">IF(D7233&gt;2,1,0)</f>
        <v>0</v>
      </c>
    </row>
    <row r="7234" customFormat="false" ht="15" hidden="false" customHeight="true" outlineLevel="0" collapsed="false">
      <c r="A7234" s="6" t="n">
        <f aca="false">1_Data_EDA!O7235</f>
        <v>1</v>
      </c>
      <c r="B7234" s="6" t="n">
        <f aca="false">1_Data_EDA!H7235</f>
        <v>4</v>
      </c>
      <c r="C7234" s="7" t="n">
        <f aca="false">1_Data_EDA!I7235</f>
        <v>299.980011</v>
      </c>
      <c r="D7234" s="6" t="n">
        <f aca="false">1_Data_EDA!J7235</f>
        <v>1</v>
      </c>
      <c r="E7234" s="7" t="n">
        <f aca="false">1_Data_EDA!K7235</f>
        <v>299.980011</v>
      </c>
      <c r="F7234" s="7" t="n">
        <f aca="false">1_Data_EDA!L7235</f>
        <v>3</v>
      </c>
      <c r="G7234" s="8" t="n">
        <f aca="false">1_Data_EDA!M7235</f>
        <v>0.01</v>
      </c>
      <c r="H7234" s="6" t="n">
        <f aca="false">IF(1_Data_EDA!B7235="First Class",1,0)</f>
        <v>0</v>
      </c>
      <c r="I7234" s="6" t="n">
        <f aca="false">IF(1_Data_EDA!B7235="Second Class",1,0)</f>
        <v>0</v>
      </c>
      <c r="J7234" s="6" t="n">
        <f aca="false">IF(1_Data_EDA!B7235="Same Day",1,0)</f>
        <v>0</v>
      </c>
      <c r="K7234" s="6" t="n">
        <f aca="false">IF(1_Data_EDA!C7235="Corporate",1,0)</f>
        <v>0</v>
      </c>
      <c r="L7234" s="6" t="n">
        <f aca="false">IF(1_Data_EDA!C7235="Home Office",1,0)</f>
        <v>0</v>
      </c>
      <c r="M7234" s="6" t="n">
        <f aca="false">IF(1_Data_EDA!D7235="Europe",1,0)</f>
        <v>0</v>
      </c>
      <c r="N7234" s="6" t="n">
        <f aca="false">IF(1_Data_EDA!D7235="LATAM",1,0)</f>
        <v>0</v>
      </c>
      <c r="O7234" s="6" t="n">
        <f aca="false">IF(1_Data_EDA!D7235="Pacific Asia",1,0)</f>
        <v>1</v>
      </c>
      <c r="P7234" s="6" t="n">
        <f aca="false">IF(1_Data_EDA!D7235="USCA",1,0)</f>
        <v>0</v>
      </c>
      <c r="Q7234" s="6" t="n">
        <f aca="false">IF(C7234&gt;MEDIAN(C$5:C$8004),1,0)</f>
        <v>1</v>
      </c>
      <c r="R7234" s="6" t="n">
        <f aca="false">IF(D7234&gt;2,1,0)</f>
        <v>0</v>
      </c>
    </row>
    <row r="7235" customFormat="false" ht="15" hidden="false" customHeight="true" outlineLevel="0" collapsed="false">
      <c r="A7235" s="6" t="n">
        <f aca="false">1_Data_EDA!O7236</f>
        <v>0</v>
      </c>
      <c r="B7235" s="6" t="n">
        <f aca="false">1_Data_EDA!H7236</f>
        <v>4</v>
      </c>
      <c r="C7235" s="7" t="n">
        <f aca="false">1_Data_EDA!I7236</f>
        <v>199.9900055</v>
      </c>
      <c r="D7235" s="6" t="n">
        <f aca="false">1_Data_EDA!J7236</f>
        <v>1</v>
      </c>
      <c r="E7235" s="7" t="n">
        <f aca="false">1_Data_EDA!K7236</f>
        <v>199.9900055</v>
      </c>
      <c r="F7235" s="7" t="n">
        <f aca="false">1_Data_EDA!L7236</f>
        <v>20</v>
      </c>
      <c r="G7235" s="8" t="n">
        <f aca="false">1_Data_EDA!M7236</f>
        <v>0.100000001</v>
      </c>
      <c r="H7235" s="6" t="n">
        <f aca="false">IF(1_Data_EDA!B7236="First Class",1,0)</f>
        <v>0</v>
      </c>
      <c r="I7235" s="6" t="n">
        <f aca="false">IF(1_Data_EDA!B7236="Second Class",1,0)</f>
        <v>0</v>
      </c>
      <c r="J7235" s="6" t="n">
        <f aca="false">IF(1_Data_EDA!B7236="Same Day",1,0)</f>
        <v>0</v>
      </c>
      <c r="K7235" s="6" t="n">
        <f aca="false">IF(1_Data_EDA!C7236="Corporate",1,0)</f>
        <v>1</v>
      </c>
      <c r="L7235" s="6" t="n">
        <f aca="false">IF(1_Data_EDA!C7236="Home Office",1,0)</f>
        <v>0</v>
      </c>
      <c r="M7235" s="6" t="n">
        <f aca="false">IF(1_Data_EDA!D7236="Europe",1,0)</f>
        <v>0</v>
      </c>
      <c r="N7235" s="6" t="n">
        <f aca="false">IF(1_Data_EDA!D7236="LATAM",1,0)</f>
        <v>1</v>
      </c>
      <c r="O7235" s="6" t="n">
        <f aca="false">IF(1_Data_EDA!D7236="Pacific Asia",1,0)</f>
        <v>0</v>
      </c>
      <c r="P7235" s="6" t="n">
        <f aca="false">IF(1_Data_EDA!D7236="USCA",1,0)</f>
        <v>0</v>
      </c>
      <c r="Q7235" s="6" t="n">
        <f aca="false">IF(C7235&gt;MEDIAN(C$5:C$8004),1,0)</f>
        <v>1</v>
      </c>
      <c r="R7235" s="6" t="n">
        <f aca="false">IF(D7235&gt;2,1,0)</f>
        <v>0</v>
      </c>
    </row>
    <row r="7236" customFormat="false" ht="15" hidden="false" customHeight="true" outlineLevel="0" collapsed="false">
      <c r="A7236" s="6" t="n">
        <f aca="false">1_Data_EDA!O7237</f>
        <v>1</v>
      </c>
      <c r="B7236" s="6" t="n">
        <f aca="false">1_Data_EDA!H7237</f>
        <v>4</v>
      </c>
      <c r="C7236" s="7" t="n">
        <f aca="false">1_Data_EDA!I7237</f>
        <v>299.980011</v>
      </c>
      <c r="D7236" s="6" t="n">
        <f aca="false">1_Data_EDA!J7237</f>
        <v>1</v>
      </c>
      <c r="E7236" s="7" t="n">
        <f aca="false">1_Data_EDA!K7237</f>
        <v>299.980011</v>
      </c>
      <c r="F7236" s="7" t="n">
        <f aca="false">1_Data_EDA!L7237</f>
        <v>27</v>
      </c>
      <c r="G7236" s="8" t="n">
        <f aca="false">1_Data_EDA!M7237</f>
        <v>0.090000004</v>
      </c>
      <c r="H7236" s="6" t="n">
        <f aca="false">IF(1_Data_EDA!B7237="First Class",1,0)</f>
        <v>0</v>
      </c>
      <c r="I7236" s="6" t="n">
        <f aca="false">IF(1_Data_EDA!B7237="Second Class",1,0)</f>
        <v>0</v>
      </c>
      <c r="J7236" s="6" t="n">
        <f aca="false">IF(1_Data_EDA!B7237="Same Day",1,0)</f>
        <v>0</v>
      </c>
      <c r="K7236" s="6" t="n">
        <f aca="false">IF(1_Data_EDA!C7237="Corporate",1,0)</f>
        <v>1</v>
      </c>
      <c r="L7236" s="6" t="n">
        <f aca="false">IF(1_Data_EDA!C7237="Home Office",1,0)</f>
        <v>0</v>
      </c>
      <c r="M7236" s="6" t="n">
        <f aca="false">IF(1_Data_EDA!D7237="Europe",1,0)</f>
        <v>1</v>
      </c>
      <c r="N7236" s="6" t="n">
        <f aca="false">IF(1_Data_EDA!D7237="LATAM",1,0)</f>
        <v>0</v>
      </c>
      <c r="O7236" s="6" t="n">
        <f aca="false">IF(1_Data_EDA!D7237="Pacific Asia",1,0)</f>
        <v>0</v>
      </c>
      <c r="P7236" s="6" t="n">
        <f aca="false">IF(1_Data_EDA!D7237="USCA",1,0)</f>
        <v>0</v>
      </c>
      <c r="Q7236" s="6" t="n">
        <f aca="false">IF(C7236&gt;MEDIAN(C$5:C$8004),1,0)</f>
        <v>1</v>
      </c>
      <c r="R7236" s="6" t="n">
        <f aca="false">IF(D7236&gt;2,1,0)</f>
        <v>0</v>
      </c>
    </row>
    <row r="7237" customFormat="false" ht="15" hidden="false" customHeight="true" outlineLevel="0" collapsed="false">
      <c r="A7237" s="6" t="n">
        <f aca="false">1_Data_EDA!O7238</f>
        <v>1</v>
      </c>
      <c r="B7237" s="6" t="n">
        <f aca="false">1_Data_EDA!H7238</f>
        <v>1</v>
      </c>
      <c r="C7237" s="7" t="n">
        <f aca="false">1_Data_EDA!I7238</f>
        <v>199.9900055</v>
      </c>
      <c r="D7237" s="6" t="n">
        <f aca="false">1_Data_EDA!J7238</f>
        <v>1</v>
      </c>
      <c r="E7237" s="7" t="n">
        <f aca="false">1_Data_EDA!K7238</f>
        <v>199.9900055</v>
      </c>
      <c r="F7237" s="7" t="n">
        <f aca="false">1_Data_EDA!L7238</f>
        <v>24</v>
      </c>
      <c r="G7237" s="8" t="n">
        <f aca="false">1_Data_EDA!M7238</f>
        <v>0.119999997</v>
      </c>
      <c r="H7237" s="6" t="n">
        <f aca="false">IF(1_Data_EDA!B7238="First Class",1,0)</f>
        <v>1</v>
      </c>
      <c r="I7237" s="6" t="n">
        <f aca="false">IF(1_Data_EDA!B7238="Second Class",1,0)</f>
        <v>0</v>
      </c>
      <c r="J7237" s="6" t="n">
        <f aca="false">IF(1_Data_EDA!B7238="Same Day",1,0)</f>
        <v>0</v>
      </c>
      <c r="K7237" s="6" t="n">
        <f aca="false">IF(1_Data_EDA!C7238="Corporate",1,0)</f>
        <v>1</v>
      </c>
      <c r="L7237" s="6" t="n">
        <f aca="false">IF(1_Data_EDA!C7238="Home Office",1,0)</f>
        <v>0</v>
      </c>
      <c r="M7237" s="6" t="n">
        <f aca="false">IF(1_Data_EDA!D7238="Europe",1,0)</f>
        <v>1</v>
      </c>
      <c r="N7237" s="6" t="n">
        <f aca="false">IF(1_Data_EDA!D7238="LATAM",1,0)</f>
        <v>0</v>
      </c>
      <c r="O7237" s="6" t="n">
        <f aca="false">IF(1_Data_EDA!D7238="Pacific Asia",1,0)</f>
        <v>0</v>
      </c>
      <c r="P7237" s="6" t="n">
        <f aca="false">IF(1_Data_EDA!D7238="USCA",1,0)</f>
        <v>0</v>
      </c>
      <c r="Q7237" s="6" t="n">
        <f aca="false">IF(C7237&gt;MEDIAN(C$5:C$8004),1,0)</f>
        <v>1</v>
      </c>
      <c r="R7237" s="6" t="n">
        <f aca="false">IF(D7237&gt;2,1,0)</f>
        <v>0</v>
      </c>
    </row>
    <row r="7238" customFormat="false" ht="15" hidden="false" customHeight="true" outlineLevel="0" collapsed="false">
      <c r="A7238" s="6" t="n">
        <f aca="false">1_Data_EDA!O7239</f>
        <v>1</v>
      </c>
      <c r="B7238" s="6" t="n">
        <f aca="false">1_Data_EDA!H7239</f>
        <v>2</v>
      </c>
      <c r="C7238" s="7" t="n">
        <f aca="false">1_Data_EDA!I7239</f>
        <v>215.8200073</v>
      </c>
      <c r="D7238" s="6" t="n">
        <f aca="false">1_Data_EDA!J7239</f>
        <v>1</v>
      </c>
      <c r="E7238" s="7" t="n">
        <f aca="false">1_Data_EDA!K7239</f>
        <v>215.8200073</v>
      </c>
      <c r="F7238" s="7" t="n">
        <f aca="false">1_Data_EDA!L7239</f>
        <v>15.10999966</v>
      </c>
      <c r="G7238" s="8" t="n">
        <f aca="false">1_Data_EDA!M7239</f>
        <v>0.07</v>
      </c>
      <c r="H7238" s="6" t="n">
        <f aca="false">IF(1_Data_EDA!B7239="First Class",1,0)</f>
        <v>0</v>
      </c>
      <c r="I7238" s="6" t="n">
        <f aca="false">IF(1_Data_EDA!B7239="Second Class",1,0)</f>
        <v>1</v>
      </c>
      <c r="J7238" s="6" t="n">
        <f aca="false">IF(1_Data_EDA!B7239="Same Day",1,0)</f>
        <v>0</v>
      </c>
      <c r="K7238" s="6" t="n">
        <f aca="false">IF(1_Data_EDA!C7239="Corporate",1,0)</f>
        <v>1</v>
      </c>
      <c r="L7238" s="6" t="n">
        <f aca="false">IF(1_Data_EDA!C7239="Home Office",1,0)</f>
        <v>0</v>
      </c>
      <c r="M7238" s="6" t="n">
        <f aca="false">IF(1_Data_EDA!D7239="Europe",1,0)</f>
        <v>0</v>
      </c>
      <c r="N7238" s="6" t="n">
        <f aca="false">IF(1_Data_EDA!D7239="LATAM",1,0)</f>
        <v>0</v>
      </c>
      <c r="O7238" s="6" t="n">
        <f aca="false">IF(1_Data_EDA!D7239="Pacific Asia",1,0)</f>
        <v>1</v>
      </c>
      <c r="P7238" s="6" t="n">
        <f aca="false">IF(1_Data_EDA!D7239="USCA",1,0)</f>
        <v>0</v>
      </c>
      <c r="Q7238" s="6" t="n">
        <f aca="false">IF(C7238&gt;MEDIAN(C$5:C$8004),1,0)</f>
        <v>1</v>
      </c>
      <c r="R7238" s="6" t="n">
        <f aca="false">IF(D7238&gt;2,1,0)</f>
        <v>0</v>
      </c>
    </row>
    <row r="7239" customFormat="false" ht="15" hidden="false" customHeight="true" outlineLevel="0" collapsed="false">
      <c r="A7239" s="6" t="n">
        <f aca="false">1_Data_EDA!O7240</f>
        <v>1</v>
      </c>
      <c r="B7239" s="6" t="n">
        <f aca="false">1_Data_EDA!H7240</f>
        <v>1</v>
      </c>
      <c r="C7239" s="7" t="n">
        <f aca="false">1_Data_EDA!I7240</f>
        <v>49.97999954</v>
      </c>
      <c r="D7239" s="6" t="n">
        <f aca="false">1_Data_EDA!J7240</f>
        <v>2</v>
      </c>
      <c r="E7239" s="7" t="n">
        <f aca="false">1_Data_EDA!K7240</f>
        <v>99.95999908</v>
      </c>
      <c r="F7239" s="7" t="n">
        <f aca="false">1_Data_EDA!L7240</f>
        <v>0</v>
      </c>
      <c r="G7239" s="8" t="n">
        <f aca="false">1_Data_EDA!M7240</f>
        <v>0</v>
      </c>
      <c r="H7239" s="6" t="n">
        <f aca="false">IF(1_Data_EDA!B7240="First Class",1,0)</f>
        <v>1</v>
      </c>
      <c r="I7239" s="6" t="n">
        <f aca="false">IF(1_Data_EDA!B7240="Second Class",1,0)</f>
        <v>0</v>
      </c>
      <c r="J7239" s="6" t="n">
        <f aca="false">IF(1_Data_EDA!B7240="Same Day",1,0)</f>
        <v>0</v>
      </c>
      <c r="K7239" s="6" t="n">
        <f aca="false">IF(1_Data_EDA!C7240="Corporate",1,0)</f>
        <v>1</v>
      </c>
      <c r="L7239" s="6" t="n">
        <f aca="false">IF(1_Data_EDA!C7240="Home Office",1,0)</f>
        <v>0</v>
      </c>
      <c r="M7239" s="6" t="n">
        <f aca="false">IF(1_Data_EDA!D7240="Europe",1,0)</f>
        <v>0</v>
      </c>
      <c r="N7239" s="6" t="n">
        <f aca="false">IF(1_Data_EDA!D7240="LATAM",1,0)</f>
        <v>0</v>
      </c>
      <c r="O7239" s="6" t="n">
        <f aca="false">IF(1_Data_EDA!D7240="Pacific Asia",1,0)</f>
        <v>1</v>
      </c>
      <c r="P7239" s="6" t="n">
        <f aca="false">IF(1_Data_EDA!D7240="USCA",1,0)</f>
        <v>0</v>
      </c>
      <c r="Q7239" s="6" t="n">
        <f aca="false">IF(C7239&gt;MEDIAN(C$5:C$8004),1,0)</f>
        <v>0</v>
      </c>
      <c r="R7239" s="6" t="n">
        <f aca="false">IF(D7239&gt;2,1,0)</f>
        <v>0</v>
      </c>
    </row>
    <row r="7240" customFormat="false" ht="15" hidden="false" customHeight="true" outlineLevel="0" collapsed="false">
      <c r="A7240" s="6" t="n">
        <f aca="false">1_Data_EDA!O7241</f>
        <v>0</v>
      </c>
      <c r="B7240" s="6" t="n">
        <f aca="false">1_Data_EDA!H7241</f>
        <v>4</v>
      </c>
      <c r="C7240" s="7" t="n">
        <f aca="false">1_Data_EDA!I7241</f>
        <v>399.980011</v>
      </c>
      <c r="D7240" s="6" t="n">
        <f aca="false">1_Data_EDA!J7241</f>
        <v>1</v>
      </c>
      <c r="E7240" s="7" t="n">
        <f aca="false">1_Data_EDA!K7241</f>
        <v>399.980011</v>
      </c>
      <c r="F7240" s="7" t="n">
        <f aca="false">1_Data_EDA!L7241</f>
        <v>60</v>
      </c>
      <c r="G7240" s="8" t="n">
        <f aca="false">1_Data_EDA!M7241</f>
        <v>0.150000006</v>
      </c>
      <c r="H7240" s="6" t="n">
        <f aca="false">IF(1_Data_EDA!B7241="First Class",1,0)</f>
        <v>0</v>
      </c>
      <c r="I7240" s="6" t="n">
        <f aca="false">IF(1_Data_EDA!B7241="Second Class",1,0)</f>
        <v>0</v>
      </c>
      <c r="J7240" s="6" t="n">
        <f aca="false">IF(1_Data_EDA!B7241="Same Day",1,0)</f>
        <v>0</v>
      </c>
      <c r="K7240" s="6" t="n">
        <f aca="false">IF(1_Data_EDA!C7241="Corporate",1,0)</f>
        <v>0</v>
      </c>
      <c r="L7240" s="6" t="n">
        <f aca="false">IF(1_Data_EDA!C7241="Home Office",1,0)</f>
        <v>0</v>
      </c>
      <c r="M7240" s="6" t="n">
        <f aca="false">IF(1_Data_EDA!D7241="Europe",1,0)</f>
        <v>0</v>
      </c>
      <c r="N7240" s="6" t="n">
        <f aca="false">IF(1_Data_EDA!D7241="LATAM",1,0)</f>
        <v>0</v>
      </c>
      <c r="O7240" s="6" t="n">
        <f aca="false">IF(1_Data_EDA!D7241="Pacific Asia",1,0)</f>
        <v>0</v>
      </c>
      <c r="P7240" s="6" t="n">
        <f aca="false">IF(1_Data_EDA!D7241="USCA",1,0)</f>
        <v>0</v>
      </c>
      <c r="Q7240" s="6" t="n">
        <f aca="false">IF(C7240&gt;MEDIAN(C$5:C$8004),1,0)</f>
        <v>1</v>
      </c>
      <c r="R7240" s="6" t="n">
        <f aca="false">IF(D7240&gt;2,1,0)</f>
        <v>0</v>
      </c>
    </row>
    <row r="7241" customFormat="false" ht="15" hidden="false" customHeight="true" outlineLevel="0" collapsed="false">
      <c r="A7241" s="6" t="n">
        <f aca="false">1_Data_EDA!O7242</f>
        <v>1</v>
      </c>
      <c r="B7241" s="6" t="n">
        <f aca="false">1_Data_EDA!H7242</f>
        <v>2</v>
      </c>
      <c r="C7241" s="7" t="n">
        <f aca="false">1_Data_EDA!I7242</f>
        <v>299.980011</v>
      </c>
      <c r="D7241" s="6" t="n">
        <f aca="false">1_Data_EDA!J7242</f>
        <v>1</v>
      </c>
      <c r="E7241" s="7" t="n">
        <f aca="false">1_Data_EDA!K7242</f>
        <v>299.980011</v>
      </c>
      <c r="F7241" s="7" t="n">
        <f aca="false">1_Data_EDA!L7242</f>
        <v>6</v>
      </c>
      <c r="G7241" s="8" t="n">
        <f aca="false">1_Data_EDA!M7242</f>
        <v>0.02</v>
      </c>
      <c r="H7241" s="6" t="n">
        <f aca="false">IF(1_Data_EDA!B7242="First Class",1,0)</f>
        <v>0</v>
      </c>
      <c r="I7241" s="6" t="n">
        <f aca="false">IF(1_Data_EDA!B7242="Second Class",1,0)</f>
        <v>1</v>
      </c>
      <c r="J7241" s="6" t="n">
        <f aca="false">IF(1_Data_EDA!B7242="Same Day",1,0)</f>
        <v>0</v>
      </c>
      <c r="K7241" s="6" t="n">
        <f aca="false">IF(1_Data_EDA!C7242="Corporate",1,0)</f>
        <v>0</v>
      </c>
      <c r="L7241" s="6" t="n">
        <f aca="false">IF(1_Data_EDA!C7242="Home Office",1,0)</f>
        <v>0</v>
      </c>
      <c r="M7241" s="6" t="n">
        <f aca="false">IF(1_Data_EDA!D7242="Europe",1,0)</f>
        <v>0</v>
      </c>
      <c r="N7241" s="6" t="n">
        <f aca="false">IF(1_Data_EDA!D7242="LATAM",1,0)</f>
        <v>1</v>
      </c>
      <c r="O7241" s="6" t="n">
        <f aca="false">IF(1_Data_EDA!D7242="Pacific Asia",1,0)</f>
        <v>0</v>
      </c>
      <c r="P7241" s="6" t="n">
        <f aca="false">IF(1_Data_EDA!D7242="USCA",1,0)</f>
        <v>0</v>
      </c>
      <c r="Q7241" s="6" t="n">
        <f aca="false">IF(C7241&gt;MEDIAN(C$5:C$8004),1,0)</f>
        <v>1</v>
      </c>
      <c r="R7241" s="6" t="n">
        <f aca="false">IF(D7241&gt;2,1,0)</f>
        <v>0</v>
      </c>
    </row>
    <row r="7242" customFormat="false" ht="15" hidden="false" customHeight="true" outlineLevel="0" collapsed="false">
      <c r="A7242" s="6" t="n">
        <f aca="false">1_Data_EDA!O7243</f>
        <v>1</v>
      </c>
      <c r="B7242" s="6" t="n">
        <f aca="false">1_Data_EDA!H7243</f>
        <v>1</v>
      </c>
      <c r="C7242" s="7" t="n">
        <f aca="false">1_Data_EDA!I7243</f>
        <v>399.980011</v>
      </c>
      <c r="D7242" s="6" t="n">
        <f aca="false">1_Data_EDA!J7243</f>
        <v>1</v>
      </c>
      <c r="E7242" s="7" t="n">
        <f aca="false">1_Data_EDA!K7243</f>
        <v>399.980011</v>
      </c>
      <c r="F7242" s="7" t="n">
        <f aca="false">1_Data_EDA!L7243</f>
        <v>48</v>
      </c>
      <c r="G7242" s="8" t="n">
        <f aca="false">1_Data_EDA!M7243</f>
        <v>0.119999997</v>
      </c>
      <c r="H7242" s="6" t="n">
        <f aca="false">IF(1_Data_EDA!B7243="First Class",1,0)</f>
        <v>1</v>
      </c>
      <c r="I7242" s="6" t="n">
        <f aca="false">IF(1_Data_EDA!B7243="Second Class",1,0)</f>
        <v>0</v>
      </c>
      <c r="J7242" s="6" t="n">
        <f aca="false">IF(1_Data_EDA!B7243="Same Day",1,0)</f>
        <v>0</v>
      </c>
      <c r="K7242" s="6" t="n">
        <f aca="false">IF(1_Data_EDA!C7243="Corporate",1,0)</f>
        <v>0</v>
      </c>
      <c r="L7242" s="6" t="n">
        <f aca="false">IF(1_Data_EDA!C7243="Home Office",1,0)</f>
        <v>0</v>
      </c>
      <c r="M7242" s="6" t="n">
        <f aca="false">IF(1_Data_EDA!D7243="Europe",1,0)</f>
        <v>0</v>
      </c>
      <c r="N7242" s="6" t="n">
        <f aca="false">IF(1_Data_EDA!D7243="LATAM",1,0)</f>
        <v>0</v>
      </c>
      <c r="O7242" s="6" t="n">
        <f aca="false">IF(1_Data_EDA!D7243="Pacific Asia",1,0)</f>
        <v>0</v>
      </c>
      <c r="P7242" s="6" t="n">
        <f aca="false">IF(1_Data_EDA!D7243="USCA",1,0)</f>
        <v>0</v>
      </c>
      <c r="Q7242" s="6" t="n">
        <f aca="false">IF(C7242&gt;MEDIAN(C$5:C$8004),1,0)</f>
        <v>1</v>
      </c>
      <c r="R7242" s="6" t="n">
        <f aca="false">IF(D7242&gt;2,1,0)</f>
        <v>0</v>
      </c>
    </row>
    <row r="7243" customFormat="false" ht="15" hidden="false" customHeight="true" outlineLevel="0" collapsed="false">
      <c r="A7243" s="6" t="n">
        <f aca="false">1_Data_EDA!O7244</f>
        <v>0</v>
      </c>
      <c r="B7243" s="6" t="n">
        <f aca="false">1_Data_EDA!H7244</f>
        <v>0</v>
      </c>
      <c r="C7243" s="7" t="n">
        <f aca="false">1_Data_EDA!I7244</f>
        <v>49.97999954</v>
      </c>
      <c r="D7243" s="6" t="n">
        <f aca="false">1_Data_EDA!J7244</f>
        <v>1</v>
      </c>
      <c r="E7243" s="7" t="n">
        <f aca="false">1_Data_EDA!K7244</f>
        <v>49.97999954</v>
      </c>
      <c r="F7243" s="7" t="n">
        <f aca="false">1_Data_EDA!L7244</f>
        <v>5</v>
      </c>
      <c r="G7243" s="8" t="n">
        <f aca="false">1_Data_EDA!M7244</f>
        <v>0.100000001</v>
      </c>
      <c r="H7243" s="6" t="n">
        <f aca="false">IF(1_Data_EDA!B7244="First Class",1,0)</f>
        <v>0</v>
      </c>
      <c r="I7243" s="6" t="n">
        <f aca="false">IF(1_Data_EDA!B7244="Second Class",1,0)</f>
        <v>0</v>
      </c>
      <c r="J7243" s="6" t="n">
        <f aca="false">IF(1_Data_EDA!B7244="Same Day",1,0)</f>
        <v>1</v>
      </c>
      <c r="K7243" s="6" t="n">
        <f aca="false">IF(1_Data_EDA!C7244="Corporate",1,0)</f>
        <v>0</v>
      </c>
      <c r="L7243" s="6" t="n">
        <f aca="false">IF(1_Data_EDA!C7244="Home Office",1,0)</f>
        <v>0</v>
      </c>
      <c r="M7243" s="6" t="n">
        <f aca="false">IF(1_Data_EDA!D7244="Europe",1,0)</f>
        <v>0</v>
      </c>
      <c r="N7243" s="6" t="n">
        <f aca="false">IF(1_Data_EDA!D7244="LATAM",1,0)</f>
        <v>1</v>
      </c>
      <c r="O7243" s="6" t="n">
        <f aca="false">IF(1_Data_EDA!D7244="Pacific Asia",1,0)</f>
        <v>0</v>
      </c>
      <c r="P7243" s="6" t="n">
        <f aca="false">IF(1_Data_EDA!D7244="USCA",1,0)</f>
        <v>0</v>
      </c>
      <c r="Q7243" s="6" t="n">
        <f aca="false">IF(C7243&gt;MEDIAN(C$5:C$8004),1,0)</f>
        <v>0</v>
      </c>
      <c r="R7243" s="6" t="n">
        <f aca="false">IF(D7243&gt;2,1,0)</f>
        <v>0</v>
      </c>
    </row>
    <row r="7244" customFormat="false" ht="15" hidden="false" customHeight="true" outlineLevel="0" collapsed="false">
      <c r="A7244" s="6" t="n">
        <f aca="false">1_Data_EDA!O7245</f>
        <v>0</v>
      </c>
      <c r="B7244" s="6" t="n">
        <f aca="false">1_Data_EDA!H7245</f>
        <v>4</v>
      </c>
      <c r="C7244" s="7" t="n">
        <f aca="false">1_Data_EDA!I7245</f>
        <v>199.9900055</v>
      </c>
      <c r="D7244" s="6" t="n">
        <f aca="false">1_Data_EDA!J7245</f>
        <v>1</v>
      </c>
      <c r="E7244" s="7" t="n">
        <f aca="false">1_Data_EDA!K7245</f>
        <v>199.9900055</v>
      </c>
      <c r="F7244" s="7" t="n">
        <f aca="false">1_Data_EDA!L7245</f>
        <v>36</v>
      </c>
      <c r="G7244" s="8" t="n">
        <f aca="false">1_Data_EDA!M7245</f>
        <v>0.180000007</v>
      </c>
      <c r="H7244" s="6" t="n">
        <f aca="false">IF(1_Data_EDA!B7245="First Class",1,0)</f>
        <v>0</v>
      </c>
      <c r="I7244" s="6" t="n">
        <f aca="false">IF(1_Data_EDA!B7245="Second Class",1,0)</f>
        <v>0</v>
      </c>
      <c r="J7244" s="6" t="n">
        <f aca="false">IF(1_Data_EDA!B7245="Same Day",1,0)</f>
        <v>0</v>
      </c>
      <c r="K7244" s="6" t="n">
        <f aca="false">IF(1_Data_EDA!C7245="Corporate",1,0)</f>
        <v>0</v>
      </c>
      <c r="L7244" s="6" t="n">
        <f aca="false">IF(1_Data_EDA!C7245="Home Office",1,0)</f>
        <v>0</v>
      </c>
      <c r="M7244" s="6" t="n">
        <f aca="false">IF(1_Data_EDA!D7245="Europe",1,0)</f>
        <v>1</v>
      </c>
      <c r="N7244" s="6" t="n">
        <f aca="false">IF(1_Data_EDA!D7245="LATAM",1,0)</f>
        <v>0</v>
      </c>
      <c r="O7244" s="6" t="n">
        <f aca="false">IF(1_Data_EDA!D7245="Pacific Asia",1,0)</f>
        <v>0</v>
      </c>
      <c r="P7244" s="6" t="n">
        <f aca="false">IF(1_Data_EDA!D7245="USCA",1,0)</f>
        <v>0</v>
      </c>
      <c r="Q7244" s="6" t="n">
        <f aca="false">IF(C7244&gt;MEDIAN(C$5:C$8004),1,0)</f>
        <v>1</v>
      </c>
      <c r="R7244" s="6" t="n">
        <f aca="false">IF(D7244&gt;2,1,0)</f>
        <v>0</v>
      </c>
    </row>
    <row r="7245" customFormat="false" ht="15" hidden="false" customHeight="true" outlineLevel="0" collapsed="false">
      <c r="A7245" s="6" t="n">
        <f aca="false">1_Data_EDA!O7246</f>
        <v>0</v>
      </c>
      <c r="B7245" s="6" t="n">
        <f aca="false">1_Data_EDA!H7246</f>
        <v>2</v>
      </c>
      <c r="C7245" s="7" t="n">
        <f aca="false">1_Data_EDA!I7246</f>
        <v>39.99000168</v>
      </c>
      <c r="D7245" s="6" t="n">
        <f aca="false">1_Data_EDA!J7246</f>
        <v>4</v>
      </c>
      <c r="E7245" s="7" t="n">
        <f aca="false">1_Data_EDA!K7246</f>
        <v>159.9600067</v>
      </c>
      <c r="F7245" s="7" t="n">
        <f aca="false">1_Data_EDA!L7246</f>
        <v>3.200000048</v>
      </c>
      <c r="G7245" s="8" t="n">
        <f aca="false">1_Data_EDA!M7246</f>
        <v>0.02</v>
      </c>
      <c r="H7245" s="6" t="n">
        <f aca="false">IF(1_Data_EDA!B7246="First Class",1,0)</f>
        <v>0</v>
      </c>
      <c r="I7245" s="6" t="n">
        <f aca="false">IF(1_Data_EDA!B7246="Second Class",1,0)</f>
        <v>1</v>
      </c>
      <c r="J7245" s="6" t="n">
        <f aca="false">IF(1_Data_EDA!B7246="Same Day",1,0)</f>
        <v>0</v>
      </c>
      <c r="K7245" s="6" t="n">
        <f aca="false">IF(1_Data_EDA!C7246="Corporate",1,0)</f>
        <v>0</v>
      </c>
      <c r="L7245" s="6" t="n">
        <f aca="false">IF(1_Data_EDA!C7246="Home Office",1,0)</f>
        <v>0</v>
      </c>
      <c r="M7245" s="6" t="n">
        <f aca="false">IF(1_Data_EDA!D7246="Europe",1,0)</f>
        <v>0</v>
      </c>
      <c r="N7245" s="6" t="n">
        <f aca="false">IF(1_Data_EDA!D7246="LATAM",1,0)</f>
        <v>0</v>
      </c>
      <c r="O7245" s="6" t="n">
        <f aca="false">IF(1_Data_EDA!D7246="Pacific Asia",1,0)</f>
        <v>1</v>
      </c>
      <c r="P7245" s="6" t="n">
        <f aca="false">IF(1_Data_EDA!D7246="USCA",1,0)</f>
        <v>0</v>
      </c>
      <c r="Q7245" s="6" t="n">
        <f aca="false">IF(C7245&gt;MEDIAN(C$5:C$8004),1,0)</f>
        <v>0</v>
      </c>
      <c r="R7245" s="6" t="n">
        <f aca="false">IF(D7245&gt;2,1,0)</f>
        <v>1</v>
      </c>
    </row>
    <row r="7246" customFormat="false" ht="15" hidden="false" customHeight="true" outlineLevel="0" collapsed="false">
      <c r="A7246" s="6" t="n">
        <f aca="false">1_Data_EDA!O7247</f>
        <v>0</v>
      </c>
      <c r="B7246" s="6" t="n">
        <f aca="false">1_Data_EDA!H7247</f>
        <v>4</v>
      </c>
      <c r="C7246" s="7" t="n">
        <f aca="false">1_Data_EDA!I7247</f>
        <v>59.99000168</v>
      </c>
      <c r="D7246" s="6" t="n">
        <f aca="false">1_Data_EDA!J7247</f>
        <v>2</v>
      </c>
      <c r="E7246" s="7" t="n">
        <f aca="false">1_Data_EDA!K7247</f>
        <v>119.9800034</v>
      </c>
      <c r="F7246" s="7" t="n">
        <f aca="false">1_Data_EDA!L7247</f>
        <v>30</v>
      </c>
      <c r="G7246" s="8" t="n">
        <f aca="false">1_Data_EDA!M7247</f>
        <v>0.25</v>
      </c>
      <c r="H7246" s="6" t="n">
        <f aca="false">IF(1_Data_EDA!B7247="First Class",1,0)</f>
        <v>0</v>
      </c>
      <c r="I7246" s="6" t="n">
        <f aca="false">IF(1_Data_EDA!B7247="Second Class",1,0)</f>
        <v>0</v>
      </c>
      <c r="J7246" s="6" t="n">
        <f aca="false">IF(1_Data_EDA!B7247="Same Day",1,0)</f>
        <v>0</v>
      </c>
      <c r="K7246" s="6" t="n">
        <f aca="false">IF(1_Data_EDA!C7247="Corporate",1,0)</f>
        <v>0</v>
      </c>
      <c r="L7246" s="6" t="n">
        <f aca="false">IF(1_Data_EDA!C7247="Home Office",1,0)</f>
        <v>1</v>
      </c>
      <c r="M7246" s="6" t="n">
        <f aca="false">IF(1_Data_EDA!D7247="Europe",1,0)</f>
        <v>0</v>
      </c>
      <c r="N7246" s="6" t="n">
        <f aca="false">IF(1_Data_EDA!D7247="LATAM",1,0)</f>
        <v>0</v>
      </c>
      <c r="O7246" s="6" t="n">
        <f aca="false">IF(1_Data_EDA!D7247="Pacific Asia",1,0)</f>
        <v>1</v>
      </c>
      <c r="P7246" s="6" t="n">
        <f aca="false">IF(1_Data_EDA!D7247="USCA",1,0)</f>
        <v>0</v>
      </c>
      <c r="Q7246" s="6" t="n">
        <f aca="false">IF(C7246&gt;MEDIAN(C$5:C$8004),1,0)</f>
        <v>0</v>
      </c>
      <c r="R7246" s="6" t="n">
        <f aca="false">IF(D7246&gt;2,1,0)</f>
        <v>0</v>
      </c>
    </row>
    <row r="7247" customFormat="false" ht="15" hidden="false" customHeight="true" outlineLevel="0" collapsed="false">
      <c r="A7247" s="6" t="n">
        <f aca="false">1_Data_EDA!O7248</f>
        <v>0</v>
      </c>
      <c r="B7247" s="6" t="n">
        <f aca="false">1_Data_EDA!H7248</f>
        <v>4</v>
      </c>
      <c r="C7247" s="7" t="n">
        <f aca="false">1_Data_EDA!I7248</f>
        <v>357.1000061</v>
      </c>
      <c r="D7247" s="6" t="n">
        <f aca="false">1_Data_EDA!J7248</f>
        <v>1</v>
      </c>
      <c r="E7247" s="7" t="n">
        <f aca="false">1_Data_EDA!K7248</f>
        <v>357.1000061</v>
      </c>
      <c r="F7247" s="7" t="n">
        <f aca="false">1_Data_EDA!L7248</f>
        <v>14.27999973</v>
      </c>
      <c r="G7247" s="8" t="n">
        <f aca="false">1_Data_EDA!M7248</f>
        <v>0.039999999</v>
      </c>
      <c r="H7247" s="6" t="n">
        <f aca="false">IF(1_Data_EDA!B7248="First Class",1,0)</f>
        <v>0</v>
      </c>
      <c r="I7247" s="6" t="n">
        <f aca="false">IF(1_Data_EDA!B7248="Second Class",1,0)</f>
        <v>0</v>
      </c>
      <c r="J7247" s="6" t="n">
        <f aca="false">IF(1_Data_EDA!B7248="Same Day",1,0)</f>
        <v>0</v>
      </c>
      <c r="K7247" s="6" t="n">
        <f aca="false">IF(1_Data_EDA!C7248="Corporate",1,0)</f>
        <v>0</v>
      </c>
      <c r="L7247" s="6" t="n">
        <f aca="false">IF(1_Data_EDA!C7248="Home Office",1,0)</f>
        <v>0</v>
      </c>
      <c r="M7247" s="6" t="n">
        <f aca="false">IF(1_Data_EDA!D7248="Europe",1,0)</f>
        <v>1</v>
      </c>
      <c r="N7247" s="6" t="n">
        <f aca="false">IF(1_Data_EDA!D7248="LATAM",1,0)</f>
        <v>0</v>
      </c>
      <c r="O7247" s="6" t="n">
        <f aca="false">IF(1_Data_EDA!D7248="Pacific Asia",1,0)</f>
        <v>0</v>
      </c>
      <c r="P7247" s="6" t="n">
        <f aca="false">IF(1_Data_EDA!D7248="USCA",1,0)</f>
        <v>0</v>
      </c>
      <c r="Q7247" s="6" t="n">
        <f aca="false">IF(C7247&gt;MEDIAN(C$5:C$8004),1,0)</f>
        <v>1</v>
      </c>
      <c r="R7247" s="6" t="n">
        <f aca="false">IF(D7247&gt;2,1,0)</f>
        <v>0</v>
      </c>
    </row>
    <row r="7248" customFormat="false" ht="15" hidden="false" customHeight="true" outlineLevel="0" collapsed="false">
      <c r="A7248" s="6" t="n">
        <f aca="false">1_Data_EDA!O7249</f>
        <v>0</v>
      </c>
      <c r="B7248" s="6" t="n">
        <f aca="false">1_Data_EDA!H7249</f>
        <v>4</v>
      </c>
      <c r="C7248" s="7" t="n">
        <f aca="false">1_Data_EDA!I7249</f>
        <v>49.97999954</v>
      </c>
      <c r="D7248" s="6" t="n">
        <f aca="false">1_Data_EDA!J7249</f>
        <v>4</v>
      </c>
      <c r="E7248" s="7" t="n">
        <f aca="false">1_Data_EDA!K7249</f>
        <v>199.9199982</v>
      </c>
      <c r="F7248" s="7" t="n">
        <f aca="false">1_Data_EDA!L7249</f>
        <v>4</v>
      </c>
      <c r="G7248" s="8" t="n">
        <f aca="false">1_Data_EDA!M7249</f>
        <v>0.02</v>
      </c>
      <c r="H7248" s="6" t="n">
        <f aca="false">IF(1_Data_EDA!B7249="First Class",1,0)</f>
        <v>0</v>
      </c>
      <c r="I7248" s="6" t="n">
        <f aca="false">IF(1_Data_EDA!B7249="Second Class",1,0)</f>
        <v>0</v>
      </c>
      <c r="J7248" s="6" t="n">
        <f aca="false">IF(1_Data_EDA!B7249="Same Day",1,0)</f>
        <v>0</v>
      </c>
      <c r="K7248" s="6" t="n">
        <f aca="false">IF(1_Data_EDA!C7249="Corporate",1,0)</f>
        <v>1</v>
      </c>
      <c r="L7248" s="6" t="n">
        <f aca="false">IF(1_Data_EDA!C7249="Home Office",1,0)</f>
        <v>0</v>
      </c>
      <c r="M7248" s="6" t="n">
        <f aca="false">IF(1_Data_EDA!D7249="Europe",1,0)</f>
        <v>0</v>
      </c>
      <c r="N7248" s="6" t="n">
        <f aca="false">IF(1_Data_EDA!D7249="LATAM",1,0)</f>
        <v>1</v>
      </c>
      <c r="O7248" s="6" t="n">
        <f aca="false">IF(1_Data_EDA!D7249="Pacific Asia",1,0)</f>
        <v>0</v>
      </c>
      <c r="P7248" s="6" t="n">
        <f aca="false">IF(1_Data_EDA!D7249="USCA",1,0)</f>
        <v>0</v>
      </c>
      <c r="Q7248" s="6" t="n">
        <f aca="false">IF(C7248&gt;MEDIAN(C$5:C$8004),1,0)</f>
        <v>0</v>
      </c>
      <c r="R7248" s="6" t="n">
        <f aca="false">IF(D7248&gt;2,1,0)</f>
        <v>1</v>
      </c>
    </row>
    <row r="7249" customFormat="false" ht="15" hidden="false" customHeight="true" outlineLevel="0" collapsed="false">
      <c r="A7249" s="6" t="n">
        <f aca="false">1_Data_EDA!O7250</f>
        <v>0</v>
      </c>
      <c r="B7249" s="6" t="n">
        <f aca="false">1_Data_EDA!H7250</f>
        <v>4</v>
      </c>
      <c r="C7249" s="7" t="n">
        <f aca="false">1_Data_EDA!I7250</f>
        <v>399.980011</v>
      </c>
      <c r="D7249" s="6" t="n">
        <f aca="false">1_Data_EDA!J7250</f>
        <v>1</v>
      </c>
      <c r="E7249" s="7" t="n">
        <f aca="false">1_Data_EDA!K7250</f>
        <v>399.980011</v>
      </c>
      <c r="F7249" s="7" t="n">
        <f aca="false">1_Data_EDA!L7250</f>
        <v>22</v>
      </c>
      <c r="G7249" s="8" t="n">
        <f aca="false">1_Data_EDA!M7250</f>
        <v>0.059999999</v>
      </c>
      <c r="H7249" s="6" t="n">
        <f aca="false">IF(1_Data_EDA!B7250="First Class",1,0)</f>
        <v>0</v>
      </c>
      <c r="I7249" s="6" t="n">
        <f aca="false">IF(1_Data_EDA!B7250="Second Class",1,0)</f>
        <v>0</v>
      </c>
      <c r="J7249" s="6" t="n">
        <f aca="false">IF(1_Data_EDA!B7250="Same Day",1,0)</f>
        <v>0</v>
      </c>
      <c r="K7249" s="6" t="n">
        <f aca="false">IF(1_Data_EDA!C7250="Corporate",1,0)</f>
        <v>0</v>
      </c>
      <c r="L7249" s="6" t="n">
        <f aca="false">IF(1_Data_EDA!C7250="Home Office",1,0)</f>
        <v>1</v>
      </c>
      <c r="M7249" s="6" t="n">
        <f aca="false">IF(1_Data_EDA!D7250="Europe",1,0)</f>
        <v>0</v>
      </c>
      <c r="N7249" s="6" t="n">
        <f aca="false">IF(1_Data_EDA!D7250="LATAM",1,0)</f>
        <v>0</v>
      </c>
      <c r="O7249" s="6" t="n">
        <f aca="false">IF(1_Data_EDA!D7250="Pacific Asia",1,0)</f>
        <v>0</v>
      </c>
      <c r="P7249" s="6" t="n">
        <f aca="false">IF(1_Data_EDA!D7250="USCA",1,0)</f>
        <v>0</v>
      </c>
      <c r="Q7249" s="6" t="n">
        <f aca="false">IF(C7249&gt;MEDIAN(C$5:C$8004),1,0)</f>
        <v>1</v>
      </c>
      <c r="R7249" s="6" t="n">
        <f aca="false">IF(D7249&gt;2,1,0)</f>
        <v>0</v>
      </c>
    </row>
    <row r="7250" customFormat="false" ht="15" hidden="false" customHeight="true" outlineLevel="0" collapsed="false">
      <c r="A7250" s="6" t="n">
        <f aca="false">1_Data_EDA!O7251</f>
        <v>0</v>
      </c>
      <c r="B7250" s="6" t="n">
        <f aca="false">1_Data_EDA!H7251</f>
        <v>2</v>
      </c>
      <c r="C7250" s="7" t="n">
        <f aca="false">1_Data_EDA!I7251</f>
        <v>50</v>
      </c>
      <c r="D7250" s="6" t="n">
        <f aca="false">1_Data_EDA!J7251</f>
        <v>2</v>
      </c>
      <c r="E7250" s="7" t="n">
        <f aca="false">1_Data_EDA!K7251</f>
        <v>100</v>
      </c>
      <c r="F7250" s="7" t="n">
        <f aca="false">1_Data_EDA!L7251</f>
        <v>15</v>
      </c>
      <c r="G7250" s="8" t="n">
        <f aca="false">1_Data_EDA!M7251</f>
        <v>0.150000006</v>
      </c>
      <c r="H7250" s="6" t="n">
        <f aca="false">IF(1_Data_EDA!B7251="First Class",1,0)</f>
        <v>0</v>
      </c>
      <c r="I7250" s="6" t="n">
        <f aca="false">IF(1_Data_EDA!B7251="Second Class",1,0)</f>
        <v>1</v>
      </c>
      <c r="J7250" s="6" t="n">
        <f aca="false">IF(1_Data_EDA!B7251="Same Day",1,0)</f>
        <v>0</v>
      </c>
      <c r="K7250" s="6" t="n">
        <f aca="false">IF(1_Data_EDA!C7251="Corporate",1,0)</f>
        <v>0</v>
      </c>
      <c r="L7250" s="6" t="n">
        <f aca="false">IF(1_Data_EDA!C7251="Home Office",1,0)</f>
        <v>0</v>
      </c>
      <c r="M7250" s="6" t="n">
        <f aca="false">IF(1_Data_EDA!D7251="Europe",1,0)</f>
        <v>0</v>
      </c>
      <c r="N7250" s="6" t="n">
        <f aca="false">IF(1_Data_EDA!D7251="LATAM",1,0)</f>
        <v>0</v>
      </c>
      <c r="O7250" s="6" t="n">
        <f aca="false">IF(1_Data_EDA!D7251="Pacific Asia",1,0)</f>
        <v>0</v>
      </c>
      <c r="P7250" s="6" t="n">
        <f aca="false">IF(1_Data_EDA!D7251="USCA",1,0)</f>
        <v>1</v>
      </c>
      <c r="Q7250" s="6" t="n">
        <f aca="false">IF(C7250&gt;MEDIAN(C$5:C$8004),1,0)</f>
        <v>0</v>
      </c>
      <c r="R7250" s="6" t="n">
        <f aca="false">IF(D7250&gt;2,1,0)</f>
        <v>0</v>
      </c>
    </row>
    <row r="7251" customFormat="false" ht="15" hidden="false" customHeight="true" outlineLevel="0" collapsed="false">
      <c r="A7251" s="6" t="n">
        <f aca="false">1_Data_EDA!O7252</f>
        <v>0</v>
      </c>
      <c r="B7251" s="6" t="n">
        <f aca="false">1_Data_EDA!H7252</f>
        <v>4</v>
      </c>
      <c r="C7251" s="7" t="n">
        <f aca="false">1_Data_EDA!I7252</f>
        <v>59.99000168</v>
      </c>
      <c r="D7251" s="6" t="n">
        <f aca="false">1_Data_EDA!J7252</f>
        <v>2</v>
      </c>
      <c r="E7251" s="7" t="n">
        <f aca="false">1_Data_EDA!K7252</f>
        <v>119.9800034</v>
      </c>
      <c r="F7251" s="7" t="n">
        <f aca="false">1_Data_EDA!L7252</f>
        <v>1.200000048</v>
      </c>
      <c r="G7251" s="8" t="n">
        <f aca="false">1_Data_EDA!M7252</f>
        <v>0.01</v>
      </c>
      <c r="H7251" s="6" t="n">
        <f aca="false">IF(1_Data_EDA!B7252="First Class",1,0)</f>
        <v>0</v>
      </c>
      <c r="I7251" s="6" t="n">
        <f aca="false">IF(1_Data_EDA!B7252="Second Class",1,0)</f>
        <v>0</v>
      </c>
      <c r="J7251" s="6" t="n">
        <f aca="false">IF(1_Data_EDA!B7252="Same Day",1,0)</f>
        <v>0</v>
      </c>
      <c r="K7251" s="6" t="n">
        <f aca="false">IF(1_Data_EDA!C7252="Corporate",1,0)</f>
        <v>0</v>
      </c>
      <c r="L7251" s="6" t="n">
        <f aca="false">IF(1_Data_EDA!C7252="Home Office",1,0)</f>
        <v>0</v>
      </c>
      <c r="M7251" s="6" t="n">
        <f aca="false">IF(1_Data_EDA!D7252="Europe",1,0)</f>
        <v>0</v>
      </c>
      <c r="N7251" s="6" t="n">
        <f aca="false">IF(1_Data_EDA!D7252="LATAM",1,0)</f>
        <v>0</v>
      </c>
      <c r="O7251" s="6" t="n">
        <f aca="false">IF(1_Data_EDA!D7252="Pacific Asia",1,0)</f>
        <v>0</v>
      </c>
      <c r="P7251" s="6" t="n">
        <f aca="false">IF(1_Data_EDA!D7252="USCA",1,0)</f>
        <v>1</v>
      </c>
      <c r="Q7251" s="6" t="n">
        <f aca="false">IF(C7251&gt;MEDIAN(C$5:C$8004),1,0)</f>
        <v>0</v>
      </c>
      <c r="R7251" s="6" t="n">
        <f aca="false">IF(D7251&gt;2,1,0)</f>
        <v>0</v>
      </c>
    </row>
    <row r="7252" customFormat="false" ht="15" hidden="false" customHeight="true" outlineLevel="0" collapsed="false">
      <c r="A7252" s="6" t="n">
        <f aca="false">1_Data_EDA!O7253</f>
        <v>1</v>
      </c>
      <c r="B7252" s="6" t="n">
        <f aca="false">1_Data_EDA!H7253</f>
        <v>2</v>
      </c>
      <c r="C7252" s="7" t="n">
        <f aca="false">1_Data_EDA!I7253</f>
        <v>99.98999786</v>
      </c>
      <c r="D7252" s="6" t="n">
        <f aca="false">1_Data_EDA!J7253</f>
        <v>1</v>
      </c>
      <c r="E7252" s="7" t="n">
        <f aca="false">1_Data_EDA!K7253</f>
        <v>99.98999786</v>
      </c>
      <c r="F7252" s="7" t="n">
        <f aca="false">1_Data_EDA!L7253</f>
        <v>17</v>
      </c>
      <c r="G7252" s="8" t="n">
        <f aca="false">1_Data_EDA!M7253</f>
        <v>0.170000002</v>
      </c>
      <c r="H7252" s="6" t="n">
        <f aca="false">IF(1_Data_EDA!B7253="First Class",1,0)</f>
        <v>0</v>
      </c>
      <c r="I7252" s="6" t="n">
        <f aca="false">IF(1_Data_EDA!B7253="Second Class",1,0)</f>
        <v>1</v>
      </c>
      <c r="J7252" s="6" t="n">
        <f aca="false">IF(1_Data_EDA!B7253="Same Day",1,0)</f>
        <v>0</v>
      </c>
      <c r="K7252" s="6" t="n">
        <f aca="false">IF(1_Data_EDA!C7253="Corporate",1,0)</f>
        <v>1</v>
      </c>
      <c r="L7252" s="6" t="n">
        <f aca="false">IF(1_Data_EDA!C7253="Home Office",1,0)</f>
        <v>0</v>
      </c>
      <c r="M7252" s="6" t="n">
        <f aca="false">IF(1_Data_EDA!D7253="Europe",1,0)</f>
        <v>0</v>
      </c>
      <c r="N7252" s="6" t="n">
        <f aca="false">IF(1_Data_EDA!D7253="LATAM",1,0)</f>
        <v>0</v>
      </c>
      <c r="O7252" s="6" t="n">
        <f aca="false">IF(1_Data_EDA!D7253="Pacific Asia",1,0)</f>
        <v>0</v>
      </c>
      <c r="P7252" s="6" t="n">
        <f aca="false">IF(1_Data_EDA!D7253="USCA",1,0)</f>
        <v>1</v>
      </c>
      <c r="Q7252" s="6" t="n">
        <f aca="false">IF(C7252&gt;MEDIAN(C$5:C$8004),1,0)</f>
        <v>1</v>
      </c>
      <c r="R7252" s="6" t="n">
        <f aca="false">IF(D7252&gt;2,1,0)</f>
        <v>0</v>
      </c>
    </row>
    <row r="7253" customFormat="false" ht="15" hidden="false" customHeight="true" outlineLevel="0" collapsed="false">
      <c r="A7253" s="6" t="n">
        <f aca="false">1_Data_EDA!O7254</f>
        <v>1</v>
      </c>
      <c r="B7253" s="6" t="n">
        <f aca="false">1_Data_EDA!H7254</f>
        <v>4</v>
      </c>
      <c r="C7253" s="7" t="n">
        <f aca="false">1_Data_EDA!I7254</f>
        <v>299.980011</v>
      </c>
      <c r="D7253" s="6" t="n">
        <f aca="false">1_Data_EDA!J7254</f>
        <v>1</v>
      </c>
      <c r="E7253" s="7" t="n">
        <f aca="false">1_Data_EDA!K7254</f>
        <v>299.980011</v>
      </c>
      <c r="F7253" s="7" t="n">
        <f aca="false">1_Data_EDA!L7254</f>
        <v>75</v>
      </c>
      <c r="G7253" s="8" t="n">
        <f aca="false">1_Data_EDA!M7254</f>
        <v>0.25</v>
      </c>
      <c r="H7253" s="6" t="n">
        <f aca="false">IF(1_Data_EDA!B7254="First Class",1,0)</f>
        <v>0</v>
      </c>
      <c r="I7253" s="6" t="n">
        <f aca="false">IF(1_Data_EDA!B7254="Second Class",1,0)</f>
        <v>0</v>
      </c>
      <c r="J7253" s="6" t="n">
        <f aca="false">IF(1_Data_EDA!B7254="Same Day",1,0)</f>
        <v>0</v>
      </c>
      <c r="K7253" s="6" t="n">
        <f aca="false">IF(1_Data_EDA!C7254="Corporate",1,0)</f>
        <v>0</v>
      </c>
      <c r="L7253" s="6" t="n">
        <f aca="false">IF(1_Data_EDA!C7254="Home Office",1,0)</f>
        <v>0</v>
      </c>
      <c r="M7253" s="6" t="n">
        <f aca="false">IF(1_Data_EDA!D7254="Europe",1,0)</f>
        <v>0</v>
      </c>
      <c r="N7253" s="6" t="n">
        <f aca="false">IF(1_Data_EDA!D7254="LATAM",1,0)</f>
        <v>0</v>
      </c>
      <c r="O7253" s="6" t="n">
        <f aca="false">IF(1_Data_EDA!D7254="Pacific Asia",1,0)</f>
        <v>1</v>
      </c>
      <c r="P7253" s="6" t="n">
        <f aca="false">IF(1_Data_EDA!D7254="USCA",1,0)</f>
        <v>0</v>
      </c>
      <c r="Q7253" s="6" t="n">
        <f aca="false">IF(C7253&gt;MEDIAN(C$5:C$8004),1,0)</f>
        <v>1</v>
      </c>
      <c r="R7253" s="6" t="n">
        <f aca="false">IF(D7253&gt;2,1,0)</f>
        <v>0</v>
      </c>
    </row>
    <row r="7254" customFormat="false" ht="15" hidden="false" customHeight="true" outlineLevel="0" collapsed="false">
      <c r="A7254" s="6" t="n">
        <f aca="false">1_Data_EDA!O7255</f>
        <v>0</v>
      </c>
      <c r="B7254" s="6" t="n">
        <f aca="false">1_Data_EDA!H7255</f>
        <v>4</v>
      </c>
      <c r="C7254" s="7" t="n">
        <f aca="false">1_Data_EDA!I7255</f>
        <v>59.99000168</v>
      </c>
      <c r="D7254" s="6" t="n">
        <f aca="false">1_Data_EDA!J7255</f>
        <v>4</v>
      </c>
      <c r="E7254" s="7" t="n">
        <f aca="false">1_Data_EDA!K7255</f>
        <v>239.9600067</v>
      </c>
      <c r="F7254" s="7" t="n">
        <f aca="false">1_Data_EDA!L7255</f>
        <v>38.38999939</v>
      </c>
      <c r="G7254" s="8" t="n">
        <f aca="false">1_Data_EDA!M7255</f>
        <v>0.159999996</v>
      </c>
      <c r="H7254" s="6" t="n">
        <f aca="false">IF(1_Data_EDA!B7255="First Class",1,0)</f>
        <v>0</v>
      </c>
      <c r="I7254" s="6" t="n">
        <f aca="false">IF(1_Data_EDA!B7255="Second Class",1,0)</f>
        <v>0</v>
      </c>
      <c r="J7254" s="6" t="n">
        <f aca="false">IF(1_Data_EDA!B7255="Same Day",1,0)</f>
        <v>0</v>
      </c>
      <c r="K7254" s="6" t="n">
        <f aca="false">IF(1_Data_EDA!C7255="Corporate",1,0)</f>
        <v>0</v>
      </c>
      <c r="L7254" s="6" t="n">
        <f aca="false">IF(1_Data_EDA!C7255="Home Office",1,0)</f>
        <v>0</v>
      </c>
      <c r="M7254" s="6" t="n">
        <f aca="false">IF(1_Data_EDA!D7255="Europe",1,0)</f>
        <v>1</v>
      </c>
      <c r="N7254" s="6" t="n">
        <f aca="false">IF(1_Data_EDA!D7255="LATAM",1,0)</f>
        <v>0</v>
      </c>
      <c r="O7254" s="6" t="n">
        <f aca="false">IF(1_Data_EDA!D7255="Pacific Asia",1,0)</f>
        <v>0</v>
      </c>
      <c r="P7254" s="6" t="n">
        <f aca="false">IF(1_Data_EDA!D7255="USCA",1,0)</f>
        <v>0</v>
      </c>
      <c r="Q7254" s="6" t="n">
        <f aca="false">IF(C7254&gt;MEDIAN(C$5:C$8004),1,0)</f>
        <v>0</v>
      </c>
      <c r="R7254" s="6" t="n">
        <f aca="false">IF(D7254&gt;2,1,0)</f>
        <v>1</v>
      </c>
    </row>
    <row r="7255" customFormat="false" ht="15" hidden="false" customHeight="true" outlineLevel="0" collapsed="false">
      <c r="A7255" s="6" t="n">
        <f aca="false">1_Data_EDA!O7256</f>
        <v>0</v>
      </c>
      <c r="B7255" s="6" t="n">
        <f aca="false">1_Data_EDA!H7256</f>
        <v>2</v>
      </c>
      <c r="C7255" s="7" t="n">
        <f aca="false">1_Data_EDA!I7256</f>
        <v>199.9900055</v>
      </c>
      <c r="D7255" s="6" t="n">
        <f aca="false">1_Data_EDA!J7256</f>
        <v>1</v>
      </c>
      <c r="E7255" s="7" t="n">
        <f aca="false">1_Data_EDA!K7256</f>
        <v>199.9900055</v>
      </c>
      <c r="F7255" s="7" t="n">
        <f aca="false">1_Data_EDA!L7256</f>
        <v>18</v>
      </c>
      <c r="G7255" s="8" t="n">
        <f aca="false">1_Data_EDA!M7256</f>
        <v>0.090000004</v>
      </c>
      <c r="H7255" s="6" t="n">
        <f aca="false">IF(1_Data_EDA!B7256="First Class",1,0)</f>
        <v>0</v>
      </c>
      <c r="I7255" s="6" t="n">
        <f aca="false">IF(1_Data_EDA!B7256="Second Class",1,0)</f>
        <v>1</v>
      </c>
      <c r="J7255" s="6" t="n">
        <f aca="false">IF(1_Data_EDA!B7256="Same Day",1,0)</f>
        <v>0</v>
      </c>
      <c r="K7255" s="6" t="n">
        <f aca="false">IF(1_Data_EDA!C7256="Corporate",1,0)</f>
        <v>0</v>
      </c>
      <c r="L7255" s="6" t="n">
        <f aca="false">IF(1_Data_EDA!C7256="Home Office",1,0)</f>
        <v>0</v>
      </c>
      <c r="M7255" s="6" t="n">
        <f aca="false">IF(1_Data_EDA!D7256="Europe",1,0)</f>
        <v>0</v>
      </c>
      <c r="N7255" s="6" t="n">
        <f aca="false">IF(1_Data_EDA!D7256="LATAM",1,0)</f>
        <v>1</v>
      </c>
      <c r="O7255" s="6" t="n">
        <f aca="false">IF(1_Data_EDA!D7256="Pacific Asia",1,0)</f>
        <v>0</v>
      </c>
      <c r="P7255" s="6" t="n">
        <f aca="false">IF(1_Data_EDA!D7256="USCA",1,0)</f>
        <v>0</v>
      </c>
      <c r="Q7255" s="6" t="n">
        <f aca="false">IF(C7255&gt;MEDIAN(C$5:C$8004),1,0)</f>
        <v>1</v>
      </c>
      <c r="R7255" s="6" t="n">
        <f aca="false">IF(D7255&gt;2,1,0)</f>
        <v>0</v>
      </c>
    </row>
    <row r="7256" customFormat="false" ht="15" hidden="false" customHeight="true" outlineLevel="0" collapsed="false">
      <c r="A7256" s="6" t="n">
        <f aca="false">1_Data_EDA!O7257</f>
        <v>1</v>
      </c>
      <c r="B7256" s="6" t="n">
        <f aca="false">1_Data_EDA!H7257</f>
        <v>0</v>
      </c>
      <c r="C7256" s="7" t="n">
        <f aca="false">1_Data_EDA!I7257</f>
        <v>50</v>
      </c>
      <c r="D7256" s="6" t="n">
        <f aca="false">1_Data_EDA!J7257</f>
        <v>3</v>
      </c>
      <c r="E7256" s="7" t="n">
        <f aca="false">1_Data_EDA!K7257</f>
        <v>150</v>
      </c>
      <c r="F7256" s="7" t="n">
        <f aca="false">1_Data_EDA!L7257</f>
        <v>30</v>
      </c>
      <c r="G7256" s="8" t="n">
        <f aca="false">1_Data_EDA!M7257</f>
        <v>0.200000003</v>
      </c>
      <c r="H7256" s="6" t="n">
        <f aca="false">IF(1_Data_EDA!B7257="First Class",1,0)</f>
        <v>0</v>
      </c>
      <c r="I7256" s="6" t="n">
        <f aca="false">IF(1_Data_EDA!B7257="Second Class",1,0)</f>
        <v>0</v>
      </c>
      <c r="J7256" s="6" t="n">
        <f aca="false">IF(1_Data_EDA!B7257="Same Day",1,0)</f>
        <v>1</v>
      </c>
      <c r="K7256" s="6" t="n">
        <f aca="false">IF(1_Data_EDA!C7257="Corporate",1,0)</f>
        <v>0</v>
      </c>
      <c r="L7256" s="6" t="n">
        <f aca="false">IF(1_Data_EDA!C7257="Home Office",1,0)</f>
        <v>0</v>
      </c>
      <c r="M7256" s="6" t="n">
        <f aca="false">IF(1_Data_EDA!D7257="Europe",1,0)</f>
        <v>0</v>
      </c>
      <c r="N7256" s="6" t="n">
        <f aca="false">IF(1_Data_EDA!D7257="LATAM",1,0)</f>
        <v>0</v>
      </c>
      <c r="O7256" s="6" t="n">
        <f aca="false">IF(1_Data_EDA!D7257="Pacific Asia",1,0)</f>
        <v>0</v>
      </c>
      <c r="P7256" s="6" t="n">
        <f aca="false">IF(1_Data_EDA!D7257="USCA",1,0)</f>
        <v>1</v>
      </c>
      <c r="Q7256" s="6" t="n">
        <f aca="false">IF(C7256&gt;MEDIAN(C$5:C$8004),1,0)</f>
        <v>0</v>
      </c>
      <c r="R7256" s="6" t="n">
        <f aca="false">IF(D7256&gt;2,1,0)</f>
        <v>1</v>
      </c>
    </row>
    <row r="7257" customFormat="false" ht="15" hidden="false" customHeight="true" outlineLevel="0" collapsed="false">
      <c r="A7257" s="6" t="n">
        <f aca="false">1_Data_EDA!O7258</f>
        <v>0</v>
      </c>
      <c r="B7257" s="6" t="n">
        <f aca="false">1_Data_EDA!H7258</f>
        <v>4</v>
      </c>
      <c r="C7257" s="7" t="n">
        <f aca="false">1_Data_EDA!I7258</f>
        <v>39.99000168</v>
      </c>
      <c r="D7257" s="6" t="n">
        <f aca="false">1_Data_EDA!J7258</f>
        <v>4</v>
      </c>
      <c r="E7257" s="7" t="n">
        <f aca="false">1_Data_EDA!K7258</f>
        <v>159.9600067</v>
      </c>
      <c r="F7257" s="7" t="n">
        <f aca="false">1_Data_EDA!L7258</f>
        <v>16</v>
      </c>
      <c r="G7257" s="8" t="n">
        <f aca="false">1_Data_EDA!M7258</f>
        <v>0.100000001</v>
      </c>
      <c r="H7257" s="6" t="n">
        <f aca="false">IF(1_Data_EDA!B7258="First Class",1,0)</f>
        <v>0</v>
      </c>
      <c r="I7257" s="6" t="n">
        <f aca="false">IF(1_Data_EDA!B7258="Second Class",1,0)</f>
        <v>0</v>
      </c>
      <c r="J7257" s="6" t="n">
        <f aca="false">IF(1_Data_EDA!B7258="Same Day",1,0)</f>
        <v>0</v>
      </c>
      <c r="K7257" s="6" t="n">
        <f aca="false">IF(1_Data_EDA!C7258="Corporate",1,0)</f>
        <v>0</v>
      </c>
      <c r="L7257" s="6" t="n">
        <f aca="false">IF(1_Data_EDA!C7258="Home Office",1,0)</f>
        <v>0</v>
      </c>
      <c r="M7257" s="6" t="n">
        <f aca="false">IF(1_Data_EDA!D7258="Europe",1,0)</f>
        <v>0</v>
      </c>
      <c r="N7257" s="6" t="n">
        <f aca="false">IF(1_Data_EDA!D7258="LATAM",1,0)</f>
        <v>0</v>
      </c>
      <c r="O7257" s="6" t="n">
        <f aca="false">IF(1_Data_EDA!D7258="Pacific Asia",1,0)</f>
        <v>0</v>
      </c>
      <c r="P7257" s="6" t="n">
        <f aca="false">IF(1_Data_EDA!D7258="USCA",1,0)</f>
        <v>1</v>
      </c>
      <c r="Q7257" s="6" t="n">
        <f aca="false">IF(C7257&gt;MEDIAN(C$5:C$8004),1,0)</f>
        <v>0</v>
      </c>
      <c r="R7257" s="6" t="n">
        <f aca="false">IF(D7257&gt;2,1,0)</f>
        <v>1</v>
      </c>
    </row>
    <row r="7258" customFormat="false" ht="15" hidden="false" customHeight="true" outlineLevel="0" collapsed="false">
      <c r="A7258" s="6" t="n">
        <f aca="false">1_Data_EDA!O7259</f>
        <v>1</v>
      </c>
      <c r="B7258" s="6" t="n">
        <f aca="false">1_Data_EDA!H7259</f>
        <v>2</v>
      </c>
      <c r="C7258" s="7" t="n">
        <f aca="false">1_Data_EDA!I7259</f>
        <v>50</v>
      </c>
      <c r="D7258" s="6" t="n">
        <f aca="false">1_Data_EDA!J7259</f>
        <v>5</v>
      </c>
      <c r="E7258" s="7" t="n">
        <f aca="false">1_Data_EDA!K7259</f>
        <v>250</v>
      </c>
      <c r="F7258" s="7" t="n">
        <f aca="false">1_Data_EDA!L7259</f>
        <v>42.5</v>
      </c>
      <c r="G7258" s="8" t="n">
        <f aca="false">1_Data_EDA!M7259</f>
        <v>0.170000002</v>
      </c>
      <c r="H7258" s="6" t="n">
        <f aca="false">IF(1_Data_EDA!B7259="First Class",1,0)</f>
        <v>0</v>
      </c>
      <c r="I7258" s="6" t="n">
        <f aca="false">IF(1_Data_EDA!B7259="Second Class",1,0)</f>
        <v>1</v>
      </c>
      <c r="J7258" s="6" t="n">
        <f aca="false">IF(1_Data_EDA!B7259="Same Day",1,0)</f>
        <v>0</v>
      </c>
      <c r="K7258" s="6" t="n">
        <f aca="false">IF(1_Data_EDA!C7259="Corporate",1,0)</f>
        <v>0</v>
      </c>
      <c r="L7258" s="6" t="n">
        <f aca="false">IF(1_Data_EDA!C7259="Home Office",1,0)</f>
        <v>0</v>
      </c>
      <c r="M7258" s="6" t="n">
        <f aca="false">IF(1_Data_EDA!D7259="Europe",1,0)</f>
        <v>1</v>
      </c>
      <c r="N7258" s="6" t="n">
        <f aca="false">IF(1_Data_EDA!D7259="LATAM",1,0)</f>
        <v>0</v>
      </c>
      <c r="O7258" s="6" t="n">
        <f aca="false">IF(1_Data_EDA!D7259="Pacific Asia",1,0)</f>
        <v>0</v>
      </c>
      <c r="P7258" s="6" t="n">
        <f aca="false">IF(1_Data_EDA!D7259="USCA",1,0)</f>
        <v>0</v>
      </c>
      <c r="Q7258" s="6" t="n">
        <f aca="false">IF(C7258&gt;MEDIAN(C$5:C$8004),1,0)</f>
        <v>0</v>
      </c>
      <c r="R7258" s="6" t="n">
        <f aca="false">IF(D7258&gt;2,1,0)</f>
        <v>1</v>
      </c>
    </row>
    <row r="7259" customFormat="false" ht="15" hidden="false" customHeight="true" outlineLevel="0" collapsed="false">
      <c r="A7259" s="6" t="n">
        <f aca="false">1_Data_EDA!O7260</f>
        <v>1</v>
      </c>
      <c r="B7259" s="6" t="n">
        <f aca="false">1_Data_EDA!H7260</f>
        <v>4</v>
      </c>
      <c r="C7259" s="7" t="n">
        <f aca="false">1_Data_EDA!I7260</f>
        <v>399.980011</v>
      </c>
      <c r="D7259" s="6" t="n">
        <f aca="false">1_Data_EDA!J7260</f>
        <v>1</v>
      </c>
      <c r="E7259" s="7" t="n">
        <f aca="false">1_Data_EDA!K7260</f>
        <v>399.980011</v>
      </c>
      <c r="F7259" s="7" t="n">
        <f aca="false">1_Data_EDA!L7260</f>
        <v>72</v>
      </c>
      <c r="G7259" s="8" t="n">
        <f aca="false">1_Data_EDA!M7260</f>
        <v>0.180000007</v>
      </c>
      <c r="H7259" s="6" t="n">
        <f aca="false">IF(1_Data_EDA!B7260="First Class",1,0)</f>
        <v>0</v>
      </c>
      <c r="I7259" s="6" t="n">
        <f aca="false">IF(1_Data_EDA!B7260="Second Class",1,0)</f>
        <v>0</v>
      </c>
      <c r="J7259" s="6" t="n">
        <f aca="false">IF(1_Data_EDA!B7260="Same Day",1,0)</f>
        <v>0</v>
      </c>
      <c r="K7259" s="6" t="n">
        <f aca="false">IF(1_Data_EDA!C7260="Corporate",1,0)</f>
        <v>0</v>
      </c>
      <c r="L7259" s="6" t="n">
        <f aca="false">IF(1_Data_EDA!C7260="Home Office",1,0)</f>
        <v>0</v>
      </c>
      <c r="M7259" s="6" t="n">
        <f aca="false">IF(1_Data_EDA!D7260="Europe",1,0)</f>
        <v>0</v>
      </c>
      <c r="N7259" s="6" t="n">
        <f aca="false">IF(1_Data_EDA!D7260="LATAM",1,0)</f>
        <v>0</v>
      </c>
      <c r="O7259" s="6" t="n">
        <f aca="false">IF(1_Data_EDA!D7260="Pacific Asia",1,0)</f>
        <v>0</v>
      </c>
      <c r="P7259" s="6" t="n">
        <f aca="false">IF(1_Data_EDA!D7260="USCA",1,0)</f>
        <v>1</v>
      </c>
      <c r="Q7259" s="6" t="n">
        <f aca="false">IF(C7259&gt;MEDIAN(C$5:C$8004),1,0)</f>
        <v>1</v>
      </c>
      <c r="R7259" s="6" t="n">
        <f aca="false">IF(D7259&gt;2,1,0)</f>
        <v>0</v>
      </c>
    </row>
    <row r="7260" customFormat="false" ht="15" hidden="false" customHeight="true" outlineLevel="0" collapsed="false">
      <c r="A7260" s="6" t="n">
        <f aca="false">1_Data_EDA!O7261</f>
        <v>1</v>
      </c>
      <c r="B7260" s="6" t="n">
        <f aca="false">1_Data_EDA!H7261</f>
        <v>1</v>
      </c>
      <c r="C7260" s="7" t="n">
        <f aca="false">1_Data_EDA!I7261</f>
        <v>299.980011</v>
      </c>
      <c r="D7260" s="6" t="n">
        <f aca="false">1_Data_EDA!J7261</f>
        <v>1</v>
      </c>
      <c r="E7260" s="7" t="n">
        <f aca="false">1_Data_EDA!K7261</f>
        <v>299.980011</v>
      </c>
      <c r="F7260" s="7" t="n">
        <f aca="false">1_Data_EDA!L7261</f>
        <v>12</v>
      </c>
      <c r="G7260" s="8" t="n">
        <f aca="false">1_Data_EDA!M7261</f>
        <v>0.039999999</v>
      </c>
      <c r="H7260" s="6" t="n">
        <f aca="false">IF(1_Data_EDA!B7261="First Class",1,0)</f>
        <v>1</v>
      </c>
      <c r="I7260" s="6" t="n">
        <f aca="false">IF(1_Data_EDA!B7261="Second Class",1,0)</f>
        <v>0</v>
      </c>
      <c r="J7260" s="6" t="n">
        <f aca="false">IF(1_Data_EDA!B7261="Same Day",1,0)</f>
        <v>0</v>
      </c>
      <c r="K7260" s="6" t="n">
        <f aca="false">IF(1_Data_EDA!C7261="Corporate",1,0)</f>
        <v>0</v>
      </c>
      <c r="L7260" s="6" t="n">
        <f aca="false">IF(1_Data_EDA!C7261="Home Office",1,0)</f>
        <v>0</v>
      </c>
      <c r="M7260" s="6" t="n">
        <f aca="false">IF(1_Data_EDA!D7261="Europe",1,0)</f>
        <v>0</v>
      </c>
      <c r="N7260" s="6" t="n">
        <f aca="false">IF(1_Data_EDA!D7261="LATAM",1,0)</f>
        <v>0</v>
      </c>
      <c r="O7260" s="6" t="n">
        <f aca="false">IF(1_Data_EDA!D7261="Pacific Asia",1,0)</f>
        <v>0</v>
      </c>
      <c r="P7260" s="6" t="n">
        <f aca="false">IF(1_Data_EDA!D7261="USCA",1,0)</f>
        <v>0</v>
      </c>
      <c r="Q7260" s="6" t="n">
        <f aca="false">IF(C7260&gt;MEDIAN(C$5:C$8004),1,0)</f>
        <v>1</v>
      </c>
      <c r="R7260" s="6" t="n">
        <f aca="false">IF(D7260&gt;2,1,0)</f>
        <v>0</v>
      </c>
    </row>
    <row r="7261" customFormat="false" ht="15" hidden="false" customHeight="true" outlineLevel="0" collapsed="false">
      <c r="A7261" s="6" t="n">
        <f aca="false">1_Data_EDA!O7262</f>
        <v>1</v>
      </c>
      <c r="B7261" s="6" t="n">
        <f aca="false">1_Data_EDA!H7262</f>
        <v>2</v>
      </c>
      <c r="C7261" s="7" t="n">
        <f aca="false">1_Data_EDA!I7262</f>
        <v>99.98999786</v>
      </c>
      <c r="D7261" s="6" t="n">
        <f aca="false">1_Data_EDA!J7262</f>
        <v>5</v>
      </c>
      <c r="E7261" s="7" t="n">
        <f aca="false">1_Data_EDA!K7262</f>
        <v>499.9500122</v>
      </c>
      <c r="F7261" s="7" t="n">
        <f aca="false">1_Data_EDA!L7262</f>
        <v>99.98999786</v>
      </c>
      <c r="G7261" s="8" t="n">
        <f aca="false">1_Data_EDA!M7262</f>
        <v>0.200000003</v>
      </c>
      <c r="H7261" s="6" t="n">
        <f aca="false">IF(1_Data_EDA!B7262="First Class",1,0)</f>
        <v>0</v>
      </c>
      <c r="I7261" s="6" t="n">
        <f aca="false">IF(1_Data_EDA!B7262="Second Class",1,0)</f>
        <v>1</v>
      </c>
      <c r="J7261" s="6" t="n">
        <f aca="false">IF(1_Data_EDA!B7262="Same Day",1,0)</f>
        <v>0</v>
      </c>
      <c r="K7261" s="6" t="n">
        <f aca="false">IF(1_Data_EDA!C7262="Corporate",1,0)</f>
        <v>0</v>
      </c>
      <c r="L7261" s="6" t="n">
        <f aca="false">IF(1_Data_EDA!C7262="Home Office",1,0)</f>
        <v>0</v>
      </c>
      <c r="M7261" s="6" t="n">
        <f aca="false">IF(1_Data_EDA!D7262="Europe",1,0)</f>
        <v>0</v>
      </c>
      <c r="N7261" s="6" t="n">
        <f aca="false">IF(1_Data_EDA!D7262="LATAM",1,0)</f>
        <v>0</v>
      </c>
      <c r="O7261" s="6" t="n">
        <f aca="false">IF(1_Data_EDA!D7262="Pacific Asia",1,0)</f>
        <v>0</v>
      </c>
      <c r="P7261" s="6" t="n">
        <f aca="false">IF(1_Data_EDA!D7262="USCA",1,0)</f>
        <v>0</v>
      </c>
      <c r="Q7261" s="6" t="n">
        <f aca="false">IF(C7261&gt;MEDIAN(C$5:C$8004),1,0)</f>
        <v>1</v>
      </c>
      <c r="R7261" s="6" t="n">
        <f aca="false">IF(D7261&gt;2,1,0)</f>
        <v>1</v>
      </c>
    </row>
    <row r="7262" customFormat="false" ht="15" hidden="false" customHeight="true" outlineLevel="0" collapsed="false">
      <c r="A7262" s="6" t="n">
        <f aca="false">1_Data_EDA!O7263</f>
        <v>0</v>
      </c>
      <c r="B7262" s="6" t="n">
        <f aca="false">1_Data_EDA!H7263</f>
        <v>4</v>
      </c>
      <c r="C7262" s="7" t="n">
        <f aca="false">1_Data_EDA!I7263</f>
        <v>399.980011</v>
      </c>
      <c r="D7262" s="6" t="n">
        <f aca="false">1_Data_EDA!J7263</f>
        <v>1</v>
      </c>
      <c r="E7262" s="7" t="n">
        <f aca="false">1_Data_EDA!K7263</f>
        <v>399.980011</v>
      </c>
      <c r="F7262" s="7" t="n">
        <f aca="false">1_Data_EDA!L7263</f>
        <v>22</v>
      </c>
      <c r="G7262" s="8" t="n">
        <f aca="false">1_Data_EDA!M7263</f>
        <v>0.059999999</v>
      </c>
      <c r="H7262" s="6" t="n">
        <f aca="false">IF(1_Data_EDA!B7263="First Class",1,0)</f>
        <v>0</v>
      </c>
      <c r="I7262" s="6" t="n">
        <f aca="false">IF(1_Data_EDA!B7263="Second Class",1,0)</f>
        <v>0</v>
      </c>
      <c r="J7262" s="6" t="n">
        <f aca="false">IF(1_Data_EDA!B7263="Same Day",1,0)</f>
        <v>0</v>
      </c>
      <c r="K7262" s="6" t="n">
        <f aca="false">IF(1_Data_EDA!C7263="Corporate",1,0)</f>
        <v>1</v>
      </c>
      <c r="L7262" s="6" t="n">
        <f aca="false">IF(1_Data_EDA!C7263="Home Office",1,0)</f>
        <v>0</v>
      </c>
      <c r="M7262" s="6" t="n">
        <f aca="false">IF(1_Data_EDA!D7263="Europe",1,0)</f>
        <v>0</v>
      </c>
      <c r="N7262" s="6" t="n">
        <f aca="false">IF(1_Data_EDA!D7263="LATAM",1,0)</f>
        <v>0</v>
      </c>
      <c r="O7262" s="6" t="n">
        <f aca="false">IF(1_Data_EDA!D7263="Pacific Asia",1,0)</f>
        <v>0</v>
      </c>
      <c r="P7262" s="6" t="n">
        <f aca="false">IF(1_Data_EDA!D7263="USCA",1,0)</f>
        <v>0</v>
      </c>
      <c r="Q7262" s="6" t="n">
        <f aca="false">IF(C7262&gt;MEDIAN(C$5:C$8004),1,0)</f>
        <v>1</v>
      </c>
      <c r="R7262" s="6" t="n">
        <f aca="false">IF(D7262&gt;2,1,0)</f>
        <v>0</v>
      </c>
    </row>
    <row r="7263" customFormat="false" ht="15" hidden="false" customHeight="true" outlineLevel="0" collapsed="false">
      <c r="A7263" s="6" t="n">
        <f aca="false">1_Data_EDA!O7264</f>
        <v>1</v>
      </c>
      <c r="B7263" s="6" t="n">
        <f aca="false">1_Data_EDA!H7264</f>
        <v>2</v>
      </c>
      <c r="C7263" s="7" t="n">
        <f aca="false">1_Data_EDA!I7264</f>
        <v>199.9900055</v>
      </c>
      <c r="D7263" s="6" t="n">
        <f aca="false">1_Data_EDA!J7264</f>
        <v>1</v>
      </c>
      <c r="E7263" s="7" t="n">
        <f aca="false">1_Data_EDA!K7264</f>
        <v>199.9900055</v>
      </c>
      <c r="F7263" s="7" t="n">
        <f aca="false">1_Data_EDA!L7264</f>
        <v>10</v>
      </c>
      <c r="G7263" s="8" t="n">
        <f aca="false">1_Data_EDA!M7264</f>
        <v>0.050000001</v>
      </c>
      <c r="H7263" s="6" t="n">
        <f aca="false">IF(1_Data_EDA!B7264="First Class",1,0)</f>
        <v>0</v>
      </c>
      <c r="I7263" s="6" t="n">
        <f aca="false">IF(1_Data_EDA!B7264="Second Class",1,0)</f>
        <v>1</v>
      </c>
      <c r="J7263" s="6" t="n">
        <f aca="false">IF(1_Data_EDA!B7264="Same Day",1,0)</f>
        <v>0</v>
      </c>
      <c r="K7263" s="6" t="n">
        <f aca="false">IF(1_Data_EDA!C7264="Corporate",1,0)</f>
        <v>0</v>
      </c>
      <c r="L7263" s="6" t="n">
        <f aca="false">IF(1_Data_EDA!C7264="Home Office",1,0)</f>
        <v>0</v>
      </c>
      <c r="M7263" s="6" t="n">
        <f aca="false">IF(1_Data_EDA!D7264="Europe",1,0)</f>
        <v>0</v>
      </c>
      <c r="N7263" s="6" t="n">
        <f aca="false">IF(1_Data_EDA!D7264="LATAM",1,0)</f>
        <v>1</v>
      </c>
      <c r="O7263" s="6" t="n">
        <f aca="false">IF(1_Data_EDA!D7264="Pacific Asia",1,0)</f>
        <v>0</v>
      </c>
      <c r="P7263" s="6" t="n">
        <f aca="false">IF(1_Data_EDA!D7264="USCA",1,0)</f>
        <v>0</v>
      </c>
      <c r="Q7263" s="6" t="n">
        <f aca="false">IF(C7263&gt;MEDIAN(C$5:C$8004),1,0)</f>
        <v>1</v>
      </c>
      <c r="R7263" s="6" t="n">
        <f aca="false">IF(D7263&gt;2,1,0)</f>
        <v>0</v>
      </c>
    </row>
    <row r="7264" customFormat="false" ht="15" hidden="false" customHeight="true" outlineLevel="0" collapsed="false">
      <c r="A7264" s="6" t="n">
        <f aca="false">1_Data_EDA!O7265</f>
        <v>1</v>
      </c>
      <c r="B7264" s="6" t="n">
        <f aca="false">1_Data_EDA!H7265</f>
        <v>4</v>
      </c>
      <c r="C7264" s="7" t="n">
        <f aca="false">1_Data_EDA!I7265</f>
        <v>30</v>
      </c>
      <c r="D7264" s="6" t="n">
        <f aca="false">1_Data_EDA!J7265</f>
        <v>1</v>
      </c>
      <c r="E7264" s="7" t="n">
        <f aca="false">1_Data_EDA!K7265</f>
        <v>30</v>
      </c>
      <c r="F7264" s="7" t="n">
        <f aca="false">1_Data_EDA!L7265</f>
        <v>3.900000095</v>
      </c>
      <c r="G7264" s="8" t="n">
        <f aca="false">1_Data_EDA!M7265</f>
        <v>0.129999995</v>
      </c>
      <c r="H7264" s="6" t="n">
        <f aca="false">IF(1_Data_EDA!B7265="First Class",1,0)</f>
        <v>0</v>
      </c>
      <c r="I7264" s="6" t="n">
        <f aca="false">IF(1_Data_EDA!B7265="Second Class",1,0)</f>
        <v>0</v>
      </c>
      <c r="J7264" s="6" t="n">
        <f aca="false">IF(1_Data_EDA!B7265="Same Day",1,0)</f>
        <v>0</v>
      </c>
      <c r="K7264" s="6" t="n">
        <f aca="false">IF(1_Data_EDA!C7265="Corporate",1,0)</f>
        <v>0</v>
      </c>
      <c r="L7264" s="6" t="n">
        <f aca="false">IF(1_Data_EDA!C7265="Home Office",1,0)</f>
        <v>1</v>
      </c>
      <c r="M7264" s="6" t="n">
        <f aca="false">IF(1_Data_EDA!D7265="Europe",1,0)</f>
        <v>0</v>
      </c>
      <c r="N7264" s="6" t="n">
        <f aca="false">IF(1_Data_EDA!D7265="LATAM",1,0)</f>
        <v>1</v>
      </c>
      <c r="O7264" s="6" t="n">
        <f aca="false">IF(1_Data_EDA!D7265="Pacific Asia",1,0)</f>
        <v>0</v>
      </c>
      <c r="P7264" s="6" t="n">
        <f aca="false">IF(1_Data_EDA!D7265="USCA",1,0)</f>
        <v>0</v>
      </c>
      <c r="Q7264" s="6" t="n">
        <f aca="false">IF(C7264&gt;MEDIAN(C$5:C$8004),1,0)</f>
        <v>0</v>
      </c>
      <c r="R7264" s="6" t="n">
        <f aca="false">IF(D7264&gt;2,1,0)</f>
        <v>0</v>
      </c>
    </row>
    <row r="7265" customFormat="false" ht="15" hidden="false" customHeight="true" outlineLevel="0" collapsed="false">
      <c r="A7265" s="6" t="n">
        <f aca="false">1_Data_EDA!O7266</f>
        <v>0</v>
      </c>
      <c r="B7265" s="6" t="n">
        <f aca="false">1_Data_EDA!H7266</f>
        <v>4</v>
      </c>
      <c r="C7265" s="7" t="n">
        <f aca="false">1_Data_EDA!I7266</f>
        <v>99.98999786</v>
      </c>
      <c r="D7265" s="6" t="n">
        <f aca="false">1_Data_EDA!J7266</f>
        <v>2</v>
      </c>
      <c r="E7265" s="7" t="n">
        <f aca="false">1_Data_EDA!K7266</f>
        <v>199.9799957</v>
      </c>
      <c r="F7265" s="7" t="n">
        <f aca="false">1_Data_EDA!L7266</f>
        <v>4</v>
      </c>
      <c r="G7265" s="8" t="n">
        <f aca="false">1_Data_EDA!M7266</f>
        <v>0.02</v>
      </c>
      <c r="H7265" s="6" t="n">
        <f aca="false">IF(1_Data_EDA!B7266="First Class",1,0)</f>
        <v>0</v>
      </c>
      <c r="I7265" s="6" t="n">
        <f aca="false">IF(1_Data_EDA!B7266="Second Class",1,0)</f>
        <v>0</v>
      </c>
      <c r="J7265" s="6" t="n">
        <f aca="false">IF(1_Data_EDA!B7266="Same Day",1,0)</f>
        <v>0</v>
      </c>
      <c r="K7265" s="6" t="n">
        <f aca="false">IF(1_Data_EDA!C7266="Corporate",1,0)</f>
        <v>0</v>
      </c>
      <c r="L7265" s="6" t="n">
        <f aca="false">IF(1_Data_EDA!C7266="Home Office",1,0)</f>
        <v>0</v>
      </c>
      <c r="M7265" s="6" t="n">
        <f aca="false">IF(1_Data_EDA!D7266="Europe",1,0)</f>
        <v>0</v>
      </c>
      <c r="N7265" s="6" t="n">
        <f aca="false">IF(1_Data_EDA!D7266="LATAM",1,0)</f>
        <v>0</v>
      </c>
      <c r="O7265" s="6" t="n">
        <f aca="false">IF(1_Data_EDA!D7266="Pacific Asia",1,0)</f>
        <v>1</v>
      </c>
      <c r="P7265" s="6" t="n">
        <f aca="false">IF(1_Data_EDA!D7266="USCA",1,0)</f>
        <v>0</v>
      </c>
      <c r="Q7265" s="6" t="n">
        <f aca="false">IF(C7265&gt;MEDIAN(C$5:C$8004),1,0)</f>
        <v>1</v>
      </c>
      <c r="R7265" s="6" t="n">
        <f aca="false">IF(D7265&gt;2,1,0)</f>
        <v>0</v>
      </c>
    </row>
    <row r="7266" customFormat="false" ht="15" hidden="false" customHeight="true" outlineLevel="0" collapsed="false">
      <c r="A7266" s="6" t="n">
        <f aca="false">1_Data_EDA!O7267</f>
        <v>1</v>
      </c>
      <c r="B7266" s="6" t="n">
        <f aca="false">1_Data_EDA!H7267</f>
        <v>2</v>
      </c>
      <c r="C7266" s="7" t="n">
        <f aca="false">1_Data_EDA!I7267</f>
        <v>399.980011</v>
      </c>
      <c r="D7266" s="6" t="n">
        <f aca="false">1_Data_EDA!J7267</f>
        <v>1</v>
      </c>
      <c r="E7266" s="7" t="n">
        <f aca="false">1_Data_EDA!K7267</f>
        <v>399.980011</v>
      </c>
      <c r="F7266" s="7" t="n">
        <f aca="false">1_Data_EDA!L7267</f>
        <v>52</v>
      </c>
      <c r="G7266" s="8" t="n">
        <f aca="false">1_Data_EDA!M7267</f>
        <v>0.129999995</v>
      </c>
      <c r="H7266" s="6" t="n">
        <f aca="false">IF(1_Data_EDA!B7267="First Class",1,0)</f>
        <v>0</v>
      </c>
      <c r="I7266" s="6" t="n">
        <f aca="false">IF(1_Data_EDA!B7267="Second Class",1,0)</f>
        <v>1</v>
      </c>
      <c r="J7266" s="6" t="n">
        <f aca="false">IF(1_Data_EDA!B7267="Same Day",1,0)</f>
        <v>0</v>
      </c>
      <c r="K7266" s="6" t="n">
        <f aca="false">IF(1_Data_EDA!C7267="Corporate",1,0)</f>
        <v>0</v>
      </c>
      <c r="L7266" s="6" t="n">
        <f aca="false">IF(1_Data_EDA!C7267="Home Office",1,0)</f>
        <v>0</v>
      </c>
      <c r="M7266" s="6" t="n">
        <f aca="false">IF(1_Data_EDA!D7267="Europe",1,0)</f>
        <v>0</v>
      </c>
      <c r="N7266" s="6" t="n">
        <f aca="false">IF(1_Data_EDA!D7267="LATAM",1,0)</f>
        <v>1</v>
      </c>
      <c r="O7266" s="6" t="n">
        <f aca="false">IF(1_Data_EDA!D7267="Pacific Asia",1,0)</f>
        <v>0</v>
      </c>
      <c r="P7266" s="6" t="n">
        <f aca="false">IF(1_Data_EDA!D7267="USCA",1,0)</f>
        <v>0</v>
      </c>
      <c r="Q7266" s="6" t="n">
        <f aca="false">IF(C7266&gt;MEDIAN(C$5:C$8004),1,0)</f>
        <v>1</v>
      </c>
      <c r="R7266" s="6" t="n">
        <f aca="false">IF(D7266&gt;2,1,0)</f>
        <v>0</v>
      </c>
    </row>
    <row r="7267" customFormat="false" ht="15" hidden="false" customHeight="true" outlineLevel="0" collapsed="false">
      <c r="A7267" s="6" t="n">
        <f aca="false">1_Data_EDA!O7268</f>
        <v>1</v>
      </c>
      <c r="B7267" s="6" t="n">
        <f aca="false">1_Data_EDA!H7268</f>
        <v>4</v>
      </c>
      <c r="C7267" s="7" t="n">
        <f aca="false">1_Data_EDA!I7268</f>
        <v>210.8500061</v>
      </c>
      <c r="D7267" s="6" t="n">
        <f aca="false">1_Data_EDA!J7268</f>
        <v>1</v>
      </c>
      <c r="E7267" s="7" t="n">
        <f aca="false">1_Data_EDA!K7268</f>
        <v>210.8500061</v>
      </c>
      <c r="F7267" s="7" t="n">
        <f aca="false">1_Data_EDA!L7268</f>
        <v>25.29999924</v>
      </c>
      <c r="G7267" s="8" t="n">
        <f aca="false">1_Data_EDA!M7268</f>
        <v>0.119999997</v>
      </c>
      <c r="H7267" s="6" t="n">
        <f aca="false">IF(1_Data_EDA!B7268="First Class",1,0)</f>
        <v>0</v>
      </c>
      <c r="I7267" s="6" t="n">
        <f aca="false">IF(1_Data_EDA!B7268="Second Class",1,0)</f>
        <v>0</v>
      </c>
      <c r="J7267" s="6" t="n">
        <f aca="false">IF(1_Data_EDA!B7268="Same Day",1,0)</f>
        <v>0</v>
      </c>
      <c r="K7267" s="6" t="n">
        <f aca="false">IF(1_Data_EDA!C7268="Corporate",1,0)</f>
        <v>0</v>
      </c>
      <c r="L7267" s="6" t="n">
        <f aca="false">IF(1_Data_EDA!C7268="Home Office",1,0)</f>
        <v>0</v>
      </c>
      <c r="M7267" s="6" t="n">
        <f aca="false">IF(1_Data_EDA!D7268="Europe",1,0)</f>
        <v>0</v>
      </c>
      <c r="N7267" s="6" t="n">
        <f aca="false">IF(1_Data_EDA!D7268="LATAM",1,0)</f>
        <v>0</v>
      </c>
      <c r="O7267" s="6" t="n">
        <f aca="false">IF(1_Data_EDA!D7268="Pacific Asia",1,0)</f>
        <v>1</v>
      </c>
      <c r="P7267" s="6" t="n">
        <f aca="false">IF(1_Data_EDA!D7268="USCA",1,0)</f>
        <v>0</v>
      </c>
      <c r="Q7267" s="6" t="n">
        <f aca="false">IF(C7267&gt;MEDIAN(C$5:C$8004),1,0)</f>
        <v>1</v>
      </c>
      <c r="R7267" s="6" t="n">
        <f aca="false">IF(D7267&gt;2,1,0)</f>
        <v>0</v>
      </c>
    </row>
    <row r="7268" customFormat="false" ht="15" hidden="false" customHeight="true" outlineLevel="0" collapsed="false">
      <c r="A7268" s="6" t="n">
        <f aca="false">1_Data_EDA!O7269</f>
        <v>1</v>
      </c>
      <c r="B7268" s="6" t="n">
        <f aca="false">1_Data_EDA!H7269</f>
        <v>4</v>
      </c>
      <c r="C7268" s="7" t="n">
        <f aca="false">1_Data_EDA!I7269</f>
        <v>39.99000168</v>
      </c>
      <c r="D7268" s="6" t="n">
        <f aca="false">1_Data_EDA!J7269</f>
        <v>1</v>
      </c>
      <c r="E7268" s="7" t="n">
        <f aca="false">1_Data_EDA!K7269</f>
        <v>39.99000168</v>
      </c>
      <c r="F7268" s="7" t="n">
        <f aca="false">1_Data_EDA!L7269</f>
        <v>4</v>
      </c>
      <c r="G7268" s="8" t="n">
        <f aca="false">1_Data_EDA!M7269</f>
        <v>0.100000001</v>
      </c>
      <c r="H7268" s="6" t="n">
        <f aca="false">IF(1_Data_EDA!B7269="First Class",1,0)</f>
        <v>0</v>
      </c>
      <c r="I7268" s="6" t="n">
        <f aca="false">IF(1_Data_EDA!B7269="Second Class",1,0)</f>
        <v>0</v>
      </c>
      <c r="J7268" s="6" t="n">
        <f aca="false">IF(1_Data_EDA!B7269="Same Day",1,0)</f>
        <v>0</v>
      </c>
      <c r="K7268" s="6" t="n">
        <f aca="false">IF(1_Data_EDA!C7269="Corporate",1,0)</f>
        <v>1</v>
      </c>
      <c r="L7268" s="6" t="n">
        <f aca="false">IF(1_Data_EDA!C7269="Home Office",1,0)</f>
        <v>0</v>
      </c>
      <c r="M7268" s="6" t="n">
        <f aca="false">IF(1_Data_EDA!D7269="Europe",1,0)</f>
        <v>1</v>
      </c>
      <c r="N7268" s="6" t="n">
        <f aca="false">IF(1_Data_EDA!D7269="LATAM",1,0)</f>
        <v>0</v>
      </c>
      <c r="O7268" s="6" t="n">
        <f aca="false">IF(1_Data_EDA!D7269="Pacific Asia",1,0)</f>
        <v>0</v>
      </c>
      <c r="P7268" s="6" t="n">
        <f aca="false">IF(1_Data_EDA!D7269="USCA",1,0)</f>
        <v>0</v>
      </c>
      <c r="Q7268" s="6" t="n">
        <f aca="false">IF(C7268&gt;MEDIAN(C$5:C$8004),1,0)</f>
        <v>0</v>
      </c>
      <c r="R7268" s="6" t="n">
        <f aca="false">IF(D7268&gt;2,1,0)</f>
        <v>0</v>
      </c>
    </row>
    <row r="7269" customFormat="false" ht="15" hidden="false" customHeight="true" outlineLevel="0" collapsed="false">
      <c r="A7269" s="6" t="n">
        <f aca="false">1_Data_EDA!O7270</f>
        <v>1</v>
      </c>
      <c r="B7269" s="6" t="n">
        <f aca="false">1_Data_EDA!H7270</f>
        <v>1</v>
      </c>
      <c r="C7269" s="7" t="n">
        <f aca="false">1_Data_EDA!I7270</f>
        <v>30</v>
      </c>
      <c r="D7269" s="6" t="n">
        <f aca="false">1_Data_EDA!J7270</f>
        <v>4</v>
      </c>
      <c r="E7269" s="7" t="n">
        <f aca="false">1_Data_EDA!K7270</f>
        <v>120</v>
      </c>
      <c r="F7269" s="7" t="n">
        <f aca="false">1_Data_EDA!L7270</f>
        <v>3.599999905</v>
      </c>
      <c r="G7269" s="8" t="n">
        <f aca="false">1_Data_EDA!M7270</f>
        <v>0.029999999</v>
      </c>
      <c r="H7269" s="6" t="n">
        <f aca="false">IF(1_Data_EDA!B7270="First Class",1,0)</f>
        <v>1</v>
      </c>
      <c r="I7269" s="6" t="n">
        <f aca="false">IF(1_Data_EDA!B7270="Second Class",1,0)</f>
        <v>0</v>
      </c>
      <c r="J7269" s="6" t="n">
        <f aca="false">IF(1_Data_EDA!B7270="Same Day",1,0)</f>
        <v>0</v>
      </c>
      <c r="K7269" s="6" t="n">
        <f aca="false">IF(1_Data_EDA!C7270="Corporate",1,0)</f>
        <v>0</v>
      </c>
      <c r="L7269" s="6" t="n">
        <f aca="false">IF(1_Data_EDA!C7270="Home Office",1,0)</f>
        <v>0</v>
      </c>
      <c r="M7269" s="6" t="n">
        <f aca="false">IF(1_Data_EDA!D7270="Europe",1,0)</f>
        <v>0</v>
      </c>
      <c r="N7269" s="6" t="n">
        <f aca="false">IF(1_Data_EDA!D7270="LATAM",1,0)</f>
        <v>1</v>
      </c>
      <c r="O7269" s="6" t="n">
        <f aca="false">IF(1_Data_EDA!D7270="Pacific Asia",1,0)</f>
        <v>0</v>
      </c>
      <c r="P7269" s="6" t="n">
        <f aca="false">IF(1_Data_EDA!D7270="USCA",1,0)</f>
        <v>0</v>
      </c>
      <c r="Q7269" s="6" t="n">
        <f aca="false">IF(C7269&gt;MEDIAN(C$5:C$8004),1,0)</f>
        <v>0</v>
      </c>
      <c r="R7269" s="6" t="n">
        <f aca="false">IF(D7269&gt;2,1,0)</f>
        <v>1</v>
      </c>
    </row>
    <row r="7270" customFormat="false" ht="15" hidden="false" customHeight="true" outlineLevel="0" collapsed="false">
      <c r="A7270" s="6" t="n">
        <f aca="false">1_Data_EDA!O7271</f>
        <v>0</v>
      </c>
      <c r="B7270" s="6" t="n">
        <f aca="false">1_Data_EDA!H7271</f>
        <v>4</v>
      </c>
      <c r="C7270" s="7" t="n">
        <f aca="false">1_Data_EDA!I7271</f>
        <v>59.99000168</v>
      </c>
      <c r="D7270" s="6" t="n">
        <f aca="false">1_Data_EDA!J7271</f>
        <v>2</v>
      </c>
      <c r="E7270" s="7" t="n">
        <f aca="false">1_Data_EDA!K7271</f>
        <v>119.9800034</v>
      </c>
      <c r="F7270" s="7" t="n">
        <f aca="false">1_Data_EDA!L7271</f>
        <v>1.200000048</v>
      </c>
      <c r="G7270" s="8" t="n">
        <f aca="false">1_Data_EDA!M7271</f>
        <v>0.01</v>
      </c>
      <c r="H7270" s="6" t="n">
        <f aca="false">IF(1_Data_EDA!B7271="First Class",1,0)</f>
        <v>0</v>
      </c>
      <c r="I7270" s="6" t="n">
        <f aca="false">IF(1_Data_EDA!B7271="Second Class",1,0)</f>
        <v>0</v>
      </c>
      <c r="J7270" s="6" t="n">
        <f aca="false">IF(1_Data_EDA!B7271="Same Day",1,0)</f>
        <v>0</v>
      </c>
      <c r="K7270" s="6" t="n">
        <f aca="false">IF(1_Data_EDA!C7271="Corporate",1,0)</f>
        <v>0</v>
      </c>
      <c r="L7270" s="6" t="n">
        <f aca="false">IF(1_Data_EDA!C7271="Home Office",1,0)</f>
        <v>0</v>
      </c>
      <c r="M7270" s="6" t="n">
        <f aca="false">IF(1_Data_EDA!D7271="Europe",1,0)</f>
        <v>0</v>
      </c>
      <c r="N7270" s="6" t="n">
        <f aca="false">IF(1_Data_EDA!D7271="LATAM",1,0)</f>
        <v>1</v>
      </c>
      <c r="O7270" s="6" t="n">
        <f aca="false">IF(1_Data_EDA!D7271="Pacific Asia",1,0)</f>
        <v>0</v>
      </c>
      <c r="P7270" s="6" t="n">
        <f aca="false">IF(1_Data_EDA!D7271="USCA",1,0)</f>
        <v>0</v>
      </c>
      <c r="Q7270" s="6" t="n">
        <f aca="false">IF(C7270&gt;MEDIAN(C$5:C$8004),1,0)</f>
        <v>0</v>
      </c>
      <c r="R7270" s="6" t="n">
        <f aca="false">IF(D7270&gt;2,1,0)</f>
        <v>0</v>
      </c>
    </row>
    <row r="7271" customFormat="false" ht="15" hidden="false" customHeight="true" outlineLevel="0" collapsed="false">
      <c r="A7271" s="6" t="n">
        <f aca="false">1_Data_EDA!O7272</f>
        <v>0</v>
      </c>
      <c r="B7271" s="6" t="n">
        <f aca="false">1_Data_EDA!H7272</f>
        <v>4</v>
      </c>
      <c r="C7271" s="7" t="n">
        <f aca="false">1_Data_EDA!I7272</f>
        <v>49.97999954</v>
      </c>
      <c r="D7271" s="6" t="n">
        <f aca="false">1_Data_EDA!J7272</f>
        <v>3</v>
      </c>
      <c r="E7271" s="7" t="n">
        <f aca="false">1_Data_EDA!K7272</f>
        <v>149.9400024</v>
      </c>
      <c r="F7271" s="7" t="n">
        <f aca="false">1_Data_EDA!L7272</f>
        <v>19.48999977</v>
      </c>
      <c r="G7271" s="8" t="n">
        <f aca="false">1_Data_EDA!M7272</f>
        <v>0.129999995</v>
      </c>
      <c r="H7271" s="6" t="n">
        <f aca="false">IF(1_Data_EDA!B7272="First Class",1,0)</f>
        <v>0</v>
      </c>
      <c r="I7271" s="6" t="n">
        <f aca="false">IF(1_Data_EDA!B7272="Second Class",1,0)</f>
        <v>0</v>
      </c>
      <c r="J7271" s="6" t="n">
        <f aca="false">IF(1_Data_EDA!B7272="Same Day",1,0)</f>
        <v>0</v>
      </c>
      <c r="K7271" s="6" t="n">
        <f aca="false">IF(1_Data_EDA!C7272="Corporate",1,0)</f>
        <v>1</v>
      </c>
      <c r="L7271" s="6" t="n">
        <f aca="false">IF(1_Data_EDA!C7272="Home Office",1,0)</f>
        <v>0</v>
      </c>
      <c r="M7271" s="6" t="n">
        <f aca="false">IF(1_Data_EDA!D7272="Europe",1,0)</f>
        <v>1</v>
      </c>
      <c r="N7271" s="6" t="n">
        <f aca="false">IF(1_Data_EDA!D7272="LATAM",1,0)</f>
        <v>0</v>
      </c>
      <c r="O7271" s="6" t="n">
        <f aca="false">IF(1_Data_EDA!D7272="Pacific Asia",1,0)</f>
        <v>0</v>
      </c>
      <c r="P7271" s="6" t="n">
        <f aca="false">IF(1_Data_EDA!D7272="USCA",1,0)</f>
        <v>0</v>
      </c>
      <c r="Q7271" s="6" t="n">
        <f aca="false">IF(C7271&gt;MEDIAN(C$5:C$8004),1,0)</f>
        <v>0</v>
      </c>
      <c r="R7271" s="6" t="n">
        <f aca="false">IF(D7271&gt;2,1,0)</f>
        <v>1</v>
      </c>
    </row>
    <row r="7272" customFormat="false" ht="15" hidden="false" customHeight="true" outlineLevel="0" collapsed="false">
      <c r="A7272" s="6" t="n">
        <f aca="false">1_Data_EDA!O7273</f>
        <v>0</v>
      </c>
      <c r="B7272" s="6" t="n">
        <f aca="false">1_Data_EDA!H7273</f>
        <v>0</v>
      </c>
      <c r="C7272" s="7" t="n">
        <f aca="false">1_Data_EDA!I7273</f>
        <v>129.9900055</v>
      </c>
      <c r="D7272" s="6" t="n">
        <f aca="false">1_Data_EDA!J7273</f>
        <v>1</v>
      </c>
      <c r="E7272" s="7" t="n">
        <f aca="false">1_Data_EDA!K7273</f>
        <v>129.9900055</v>
      </c>
      <c r="F7272" s="7" t="n">
        <f aca="false">1_Data_EDA!L7273</f>
        <v>5.199999809</v>
      </c>
      <c r="G7272" s="8" t="n">
        <f aca="false">1_Data_EDA!M7273</f>
        <v>0.039999999</v>
      </c>
      <c r="H7272" s="6" t="n">
        <f aca="false">IF(1_Data_EDA!B7273="First Class",1,0)</f>
        <v>0</v>
      </c>
      <c r="I7272" s="6" t="n">
        <f aca="false">IF(1_Data_EDA!B7273="Second Class",1,0)</f>
        <v>0</v>
      </c>
      <c r="J7272" s="6" t="n">
        <f aca="false">IF(1_Data_EDA!B7273="Same Day",1,0)</f>
        <v>1</v>
      </c>
      <c r="K7272" s="6" t="n">
        <f aca="false">IF(1_Data_EDA!C7273="Corporate",1,0)</f>
        <v>0</v>
      </c>
      <c r="L7272" s="6" t="n">
        <f aca="false">IF(1_Data_EDA!C7273="Home Office",1,0)</f>
        <v>0</v>
      </c>
      <c r="M7272" s="6" t="n">
        <f aca="false">IF(1_Data_EDA!D7273="Europe",1,0)</f>
        <v>0</v>
      </c>
      <c r="N7272" s="6" t="n">
        <f aca="false">IF(1_Data_EDA!D7273="LATAM",1,0)</f>
        <v>0</v>
      </c>
      <c r="O7272" s="6" t="n">
        <f aca="false">IF(1_Data_EDA!D7273="Pacific Asia",1,0)</f>
        <v>0</v>
      </c>
      <c r="P7272" s="6" t="n">
        <f aca="false">IF(1_Data_EDA!D7273="USCA",1,0)</f>
        <v>0</v>
      </c>
      <c r="Q7272" s="6" t="n">
        <f aca="false">IF(C7272&gt;MEDIAN(C$5:C$8004),1,0)</f>
        <v>1</v>
      </c>
      <c r="R7272" s="6" t="n">
        <f aca="false">IF(D7272&gt;2,1,0)</f>
        <v>0</v>
      </c>
    </row>
    <row r="7273" customFormat="false" ht="15" hidden="false" customHeight="true" outlineLevel="0" collapsed="false">
      <c r="A7273" s="6" t="n">
        <f aca="false">1_Data_EDA!O7274</f>
        <v>1</v>
      </c>
      <c r="B7273" s="6" t="n">
        <f aca="false">1_Data_EDA!H7274</f>
        <v>1</v>
      </c>
      <c r="C7273" s="7" t="n">
        <f aca="false">1_Data_EDA!I7274</f>
        <v>50</v>
      </c>
      <c r="D7273" s="6" t="n">
        <f aca="false">1_Data_EDA!J7274</f>
        <v>3</v>
      </c>
      <c r="E7273" s="7" t="n">
        <f aca="false">1_Data_EDA!K7274</f>
        <v>150</v>
      </c>
      <c r="F7273" s="7" t="n">
        <f aca="false">1_Data_EDA!L7274</f>
        <v>15</v>
      </c>
      <c r="G7273" s="8" t="n">
        <f aca="false">1_Data_EDA!M7274</f>
        <v>0.100000001</v>
      </c>
      <c r="H7273" s="6" t="n">
        <f aca="false">IF(1_Data_EDA!B7274="First Class",1,0)</f>
        <v>1</v>
      </c>
      <c r="I7273" s="6" t="n">
        <f aca="false">IF(1_Data_EDA!B7274="Second Class",1,0)</f>
        <v>0</v>
      </c>
      <c r="J7273" s="6" t="n">
        <f aca="false">IF(1_Data_EDA!B7274="Same Day",1,0)</f>
        <v>0</v>
      </c>
      <c r="K7273" s="6" t="n">
        <f aca="false">IF(1_Data_EDA!C7274="Corporate",1,0)</f>
        <v>0</v>
      </c>
      <c r="L7273" s="6" t="n">
        <f aca="false">IF(1_Data_EDA!C7274="Home Office",1,0)</f>
        <v>0</v>
      </c>
      <c r="M7273" s="6" t="n">
        <f aca="false">IF(1_Data_EDA!D7274="Europe",1,0)</f>
        <v>0</v>
      </c>
      <c r="N7273" s="6" t="n">
        <f aca="false">IF(1_Data_EDA!D7274="LATAM",1,0)</f>
        <v>0</v>
      </c>
      <c r="O7273" s="6" t="n">
        <f aca="false">IF(1_Data_EDA!D7274="Pacific Asia",1,0)</f>
        <v>1</v>
      </c>
      <c r="P7273" s="6" t="n">
        <f aca="false">IF(1_Data_EDA!D7274="USCA",1,0)</f>
        <v>0</v>
      </c>
      <c r="Q7273" s="6" t="n">
        <f aca="false">IF(C7273&gt;MEDIAN(C$5:C$8004),1,0)</f>
        <v>0</v>
      </c>
      <c r="R7273" s="6" t="n">
        <f aca="false">IF(D7273&gt;2,1,0)</f>
        <v>1</v>
      </c>
    </row>
    <row r="7274" customFormat="false" ht="15" hidden="false" customHeight="true" outlineLevel="0" collapsed="false">
      <c r="A7274" s="6" t="n">
        <f aca="false">1_Data_EDA!O7275</f>
        <v>0</v>
      </c>
      <c r="B7274" s="6" t="n">
        <f aca="false">1_Data_EDA!H7275</f>
        <v>4</v>
      </c>
      <c r="C7274" s="7" t="n">
        <f aca="false">1_Data_EDA!I7275</f>
        <v>199.9900055</v>
      </c>
      <c r="D7274" s="6" t="n">
        <f aca="false">1_Data_EDA!J7275</f>
        <v>1</v>
      </c>
      <c r="E7274" s="7" t="n">
        <f aca="false">1_Data_EDA!K7275</f>
        <v>199.9900055</v>
      </c>
      <c r="F7274" s="7" t="n">
        <f aca="false">1_Data_EDA!L7275</f>
        <v>50</v>
      </c>
      <c r="G7274" s="8" t="n">
        <f aca="false">1_Data_EDA!M7275</f>
        <v>0.25</v>
      </c>
      <c r="H7274" s="6" t="n">
        <f aca="false">IF(1_Data_EDA!B7275="First Class",1,0)</f>
        <v>0</v>
      </c>
      <c r="I7274" s="6" t="n">
        <f aca="false">IF(1_Data_EDA!B7275="Second Class",1,0)</f>
        <v>0</v>
      </c>
      <c r="J7274" s="6" t="n">
        <f aca="false">IF(1_Data_EDA!B7275="Same Day",1,0)</f>
        <v>0</v>
      </c>
      <c r="K7274" s="6" t="n">
        <f aca="false">IF(1_Data_EDA!C7275="Corporate",1,0)</f>
        <v>1</v>
      </c>
      <c r="L7274" s="6" t="n">
        <f aca="false">IF(1_Data_EDA!C7275="Home Office",1,0)</f>
        <v>0</v>
      </c>
      <c r="M7274" s="6" t="n">
        <f aca="false">IF(1_Data_EDA!D7275="Europe",1,0)</f>
        <v>0</v>
      </c>
      <c r="N7274" s="6" t="n">
        <f aca="false">IF(1_Data_EDA!D7275="LATAM",1,0)</f>
        <v>0</v>
      </c>
      <c r="O7274" s="6" t="n">
        <f aca="false">IF(1_Data_EDA!D7275="Pacific Asia",1,0)</f>
        <v>0</v>
      </c>
      <c r="P7274" s="6" t="n">
        <f aca="false">IF(1_Data_EDA!D7275="USCA",1,0)</f>
        <v>1</v>
      </c>
      <c r="Q7274" s="6" t="n">
        <f aca="false">IF(C7274&gt;MEDIAN(C$5:C$8004),1,0)</f>
        <v>1</v>
      </c>
      <c r="R7274" s="6" t="n">
        <f aca="false">IF(D7274&gt;2,1,0)</f>
        <v>0</v>
      </c>
    </row>
    <row r="7275" customFormat="false" ht="15" hidden="false" customHeight="true" outlineLevel="0" collapsed="false">
      <c r="A7275" s="6" t="n">
        <f aca="false">1_Data_EDA!O7276</f>
        <v>1</v>
      </c>
      <c r="B7275" s="6" t="n">
        <f aca="false">1_Data_EDA!H7276</f>
        <v>4</v>
      </c>
      <c r="C7275" s="7" t="n">
        <f aca="false">1_Data_EDA!I7276</f>
        <v>51.99000168</v>
      </c>
      <c r="D7275" s="6" t="n">
        <f aca="false">1_Data_EDA!J7276</f>
        <v>1</v>
      </c>
      <c r="E7275" s="7" t="n">
        <f aca="false">1_Data_EDA!K7276</f>
        <v>51.99000168</v>
      </c>
      <c r="F7275" s="7" t="n">
        <f aca="false">1_Data_EDA!L7276</f>
        <v>10.39999962</v>
      </c>
      <c r="G7275" s="8" t="n">
        <f aca="false">1_Data_EDA!M7276</f>
        <v>0.200000003</v>
      </c>
      <c r="H7275" s="6" t="n">
        <f aca="false">IF(1_Data_EDA!B7276="First Class",1,0)</f>
        <v>0</v>
      </c>
      <c r="I7275" s="6" t="n">
        <f aca="false">IF(1_Data_EDA!B7276="Second Class",1,0)</f>
        <v>0</v>
      </c>
      <c r="J7275" s="6" t="n">
        <f aca="false">IF(1_Data_EDA!B7276="Same Day",1,0)</f>
        <v>0</v>
      </c>
      <c r="K7275" s="6" t="n">
        <f aca="false">IF(1_Data_EDA!C7276="Corporate",1,0)</f>
        <v>0</v>
      </c>
      <c r="L7275" s="6" t="n">
        <f aca="false">IF(1_Data_EDA!C7276="Home Office",1,0)</f>
        <v>0</v>
      </c>
      <c r="M7275" s="6" t="n">
        <f aca="false">IF(1_Data_EDA!D7276="Europe",1,0)</f>
        <v>0</v>
      </c>
      <c r="N7275" s="6" t="n">
        <f aca="false">IF(1_Data_EDA!D7276="LATAM",1,0)</f>
        <v>0</v>
      </c>
      <c r="O7275" s="6" t="n">
        <f aca="false">IF(1_Data_EDA!D7276="Pacific Asia",1,0)</f>
        <v>1</v>
      </c>
      <c r="P7275" s="6" t="n">
        <f aca="false">IF(1_Data_EDA!D7276="USCA",1,0)</f>
        <v>0</v>
      </c>
      <c r="Q7275" s="6" t="n">
        <f aca="false">IF(C7275&gt;MEDIAN(C$5:C$8004),1,0)</f>
        <v>0</v>
      </c>
      <c r="R7275" s="6" t="n">
        <f aca="false">IF(D7275&gt;2,1,0)</f>
        <v>0</v>
      </c>
    </row>
    <row r="7276" customFormat="false" ht="15" hidden="false" customHeight="true" outlineLevel="0" collapsed="false">
      <c r="A7276" s="6" t="n">
        <f aca="false">1_Data_EDA!O7277</f>
        <v>0</v>
      </c>
      <c r="B7276" s="6" t="n">
        <f aca="false">1_Data_EDA!H7277</f>
        <v>4</v>
      </c>
      <c r="C7276" s="7" t="n">
        <f aca="false">1_Data_EDA!I7277</f>
        <v>199.9900055</v>
      </c>
      <c r="D7276" s="6" t="n">
        <f aca="false">1_Data_EDA!J7277</f>
        <v>1</v>
      </c>
      <c r="E7276" s="7" t="n">
        <f aca="false">1_Data_EDA!K7277</f>
        <v>199.9900055</v>
      </c>
      <c r="F7276" s="7" t="n">
        <f aca="false">1_Data_EDA!L7277</f>
        <v>10</v>
      </c>
      <c r="G7276" s="8" t="n">
        <f aca="false">1_Data_EDA!M7277</f>
        <v>0.050000001</v>
      </c>
      <c r="H7276" s="6" t="n">
        <f aca="false">IF(1_Data_EDA!B7277="First Class",1,0)</f>
        <v>0</v>
      </c>
      <c r="I7276" s="6" t="n">
        <f aca="false">IF(1_Data_EDA!B7277="Second Class",1,0)</f>
        <v>0</v>
      </c>
      <c r="J7276" s="6" t="n">
        <f aca="false">IF(1_Data_EDA!B7277="Same Day",1,0)</f>
        <v>0</v>
      </c>
      <c r="K7276" s="6" t="n">
        <f aca="false">IF(1_Data_EDA!C7277="Corporate",1,0)</f>
        <v>0</v>
      </c>
      <c r="L7276" s="6" t="n">
        <f aca="false">IF(1_Data_EDA!C7277="Home Office",1,0)</f>
        <v>0</v>
      </c>
      <c r="M7276" s="6" t="n">
        <f aca="false">IF(1_Data_EDA!D7277="Europe",1,0)</f>
        <v>0</v>
      </c>
      <c r="N7276" s="6" t="n">
        <f aca="false">IF(1_Data_EDA!D7277="LATAM",1,0)</f>
        <v>1</v>
      </c>
      <c r="O7276" s="6" t="n">
        <f aca="false">IF(1_Data_EDA!D7277="Pacific Asia",1,0)</f>
        <v>0</v>
      </c>
      <c r="P7276" s="6" t="n">
        <f aca="false">IF(1_Data_EDA!D7277="USCA",1,0)</f>
        <v>0</v>
      </c>
      <c r="Q7276" s="6" t="n">
        <f aca="false">IF(C7276&gt;MEDIAN(C$5:C$8004),1,0)</f>
        <v>1</v>
      </c>
      <c r="R7276" s="6" t="n">
        <f aca="false">IF(D7276&gt;2,1,0)</f>
        <v>0</v>
      </c>
    </row>
    <row r="7277" customFormat="false" ht="15" hidden="false" customHeight="true" outlineLevel="0" collapsed="false">
      <c r="A7277" s="6" t="n">
        <f aca="false">1_Data_EDA!O7278</f>
        <v>0</v>
      </c>
      <c r="B7277" s="6" t="n">
        <f aca="false">1_Data_EDA!H7278</f>
        <v>4</v>
      </c>
      <c r="C7277" s="7" t="n">
        <f aca="false">1_Data_EDA!I7278</f>
        <v>129.9900055</v>
      </c>
      <c r="D7277" s="6" t="n">
        <f aca="false">1_Data_EDA!J7278</f>
        <v>1</v>
      </c>
      <c r="E7277" s="7" t="n">
        <f aca="false">1_Data_EDA!K7278</f>
        <v>129.9900055</v>
      </c>
      <c r="F7277" s="7" t="n">
        <f aca="false">1_Data_EDA!L7278</f>
        <v>16.89999962</v>
      </c>
      <c r="G7277" s="8" t="n">
        <f aca="false">1_Data_EDA!M7278</f>
        <v>0.129999995</v>
      </c>
      <c r="H7277" s="6" t="n">
        <f aca="false">IF(1_Data_EDA!B7278="First Class",1,0)</f>
        <v>0</v>
      </c>
      <c r="I7277" s="6" t="n">
        <f aca="false">IF(1_Data_EDA!B7278="Second Class",1,0)</f>
        <v>0</v>
      </c>
      <c r="J7277" s="6" t="n">
        <f aca="false">IF(1_Data_EDA!B7278="Same Day",1,0)</f>
        <v>0</v>
      </c>
      <c r="K7277" s="6" t="n">
        <f aca="false">IF(1_Data_EDA!C7278="Corporate",1,0)</f>
        <v>0</v>
      </c>
      <c r="L7277" s="6" t="n">
        <f aca="false">IF(1_Data_EDA!C7278="Home Office",1,0)</f>
        <v>1</v>
      </c>
      <c r="M7277" s="6" t="n">
        <f aca="false">IF(1_Data_EDA!D7278="Europe",1,0)</f>
        <v>0</v>
      </c>
      <c r="N7277" s="6" t="n">
        <f aca="false">IF(1_Data_EDA!D7278="LATAM",1,0)</f>
        <v>0</v>
      </c>
      <c r="O7277" s="6" t="n">
        <f aca="false">IF(1_Data_EDA!D7278="Pacific Asia",1,0)</f>
        <v>1</v>
      </c>
      <c r="P7277" s="6" t="n">
        <f aca="false">IF(1_Data_EDA!D7278="USCA",1,0)</f>
        <v>0</v>
      </c>
      <c r="Q7277" s="6" t="n">
        <f aca="false">IF(C7277&gt;MEDIAN(C$5:C$8004),1,0)</f>
        <v>1</v>
      </c>
      <c r="R7277" s="6" t="n">
        <f aca="false">IF(D7277&gt;2,1,0)</f>
        <v>0</v>
      </c>
    </row>
    <row r="7278" customFormat="false" ht="15" hidden="false" customHeight="true" outlineLevel="0" collapsed="false">
      <c r="A7278" s="6" t="n">
        <f aca="false">1_Data_EDA!O7279</f>
        <v>1</v>
      </c>
      <c r="B7278" s="6" t="n">
        <f aca="false">1_Data_EDA!H7279</f>
        <v>2</v>
      </c>
      <c r="C7278" s="7" t="n">
        <f aca="false">1_Data_EDA!I7279</f>
        <v>399.980011</v>
      </c>
      <c r="D7278" s="6" t="n">
        <f aca="false">1_Data_EDA!J7279</f>
        <v>1</v>
      </c>
      <c r="E7278" s="7" t="n">
        <f aca="false">1_Data_EDA!K7279</f>
        <v>399.980011</v>
      </c>
      <c r="F7278" s="7" t="n">
        <f aca="false">1_Data_EDA!L7279</f>
        <v>52</v>
      </c>
      <c r="G7278" s="8" t="n">
        <f aca="false">1_Data_EDA!M7279</f>
        <v>0.129999995</v>
      </c>
      <c r="H7278" s="6" t="n">
        <f aca="false">IF(1_Data_EDA!B7279="First Class",1,0)</f>
        <v>0</v>
      </c>
      <c r="I7278" s="6" t="n">
        <f aca="false">IF(1_Data_EDA!B7279="Second Class",1,0)</f>
        <v>1</v>
      </c>
      <c r="J7278" s="6" t="n">
        <f aca="false">IF(1_Data_EDA!B7279="Same Day",1,0)</f>
        <v>0</v>
      </c>
      <c r="K7278" s="6" t="n">
        <f aca="false">IF(1_Data_EDA!C7279="Corporate",1,0)</f>
        <v>1</v>
      </c>
      <c r="L7278" s="6" t="n">
        <f aca="false">IF(1_Data_EDA!C7279="Home Office",1,0)</f>
        <v>0</v>
      </c>
      <c r="M7278" s="6" t="n">
        <f aca="false">IF(1_Data_EDA!D7279="Europe",1,0)</f>
        <v>0</v>
      </c>
      <c r="N7278" s="6" t="n">
        <f aca="false">IF(1_Data_EDA!D7279="LATAM",1,0)</f>
        <v>0</v>
      </c>
      <c r="O7278" s="6" t="n">
        <f aca="false">IF(1_Data_EDA!D7279="Pacific Asia",1,0)</f>
        <v>1</v>
      </c>
      <c r="P7278" s="6" t="n">
        <f aca="false">IF(1_Data_EDA!D7279="USCA",1,0)</f>
        <v>0</v>
      </c>
      <c r="Q7278" s="6" t="n">
        <f aca="false">IF(C7278&gt;MEDIAN(C$5:C$8004),1,0)</f>
        <v>1</v>
      </c>
      <c r="R7278" s="6" t="n">
        <f aca="false">IF(D7278&gt;2,1,0)</f>
        <v>0</v>
      </c>
    </row>
    <row r="7279" customFormat="false" ht="15" hidden="false" customHeight="true" outlineLevel="0" collapsed="false">
      <c r="A7279" s="6" t="n">
        <f aca="false">1_Data_EDA!O7280</f>
        <v>0</v>
      </c>
      <c r="B7279" s="6" t="n">
        <f aca="false">1_Data_EDA!H7280</f>
        <v>4</v>
      </c>
      <c r="C7279" s="7" t="n">
        <f aca="false">1_Data_EDA!I7280</f>
        <v>49.97999954</v>
      </c>
      <c r="D7279" s="6" t="n">
        <f aca="false">1_Data_EDA!J7280</f>
        <v>5</v>
      </c>
      <c r="E7279" s="7" t="n">
        <f aca="false">1_Data_EDA!K7280</f>
        <v>249.8999939</v>
      </c>
      <c r="F7279" s="7" t="n">
        <f aca="false">1_Data_EDA!L7280</f>
        <v>29.98999977</v>
      </c>
      <c r="G7279" s="8" t="n">
        <f aca="false">1_Data_EDA!M7280</f>
        <v>0.119999997</v>
      </c>
      <c r="H7279" s="6" t="n">
        <f aca="false">IF(1_Data_EDA!B7280="First Class",1,0)</f>
        <v>0</v>
      </c>
      <c r="I7279" s="6" t="n">
        <f aca="false">IF(1_Data_EDA!B7280="Second Class",1,0)</f>
        <v>0</v>
      </c>
      <c r="J7279" s="6" t="n">
        <f aca="false">IF(1_Data_EDA!B7280="Same Day",1,0)</f>
        <v>0</v>
      </c>
      <c r="K7279" s="6" t="n">
        <f aca="false">IF(1_Data_EDA!C7280="Corporate",1,0)</f>
        <v>1</v>
      </c>
      <c r="L7279" s="6" t="n">
        <f aca="false">IF(1_Data_EDA!C7280="Home Office",1,0)</f>
        <v>0</v>
      </c>
      <c r="M7279" s="6" t="n">
        <f aca="false">IF(1_Data_EDA!D7280="Europe",1,0)</f>
        <v>1</v>
      </c>
      <c r="N7279" s="6" t="n">
        <f aca="false">IF(1_Data_EDA!D7280="LATAM",1,0)</f>
        <v>0</v>
      </c>
      <c r="O7279" s="6" t="n">
        <f aca="false">IF(1_Data_EDA!D7280="Pacific Asia",1,0)</f>
        <v>0</v>
      </c>
      <c r="P7279" s="6" t="n">
        <f aca="false">IF(1_Data_EDA!D7280="USCA",1,0)</f>
        <v>0</v>
      </c>
      <c r="Q7279" s="6" t="n">
        <f aca="false">IF(C7279&gt;MEDIAN(C$5:C$8004),1,0)</f>
        <v>0</v>
      </c>
      <c r="R7279" s="6" t="n">
        <f aca="false">IF(D7279&gt;2,1,0)</f>
        <v>1</v>
      </c>
    </row>
    <row r="7280" customFormat="false" ht="15" hidden="false" customHeight="true" outlineLevel="0" collapsed="false">
      <c r="A7280" s="6" t="n">
        <f aca="false">1_Data_EDA!O7281</f>
        <v>1</v>
      </c>
      <c r="B7280" s="6" t="n">
        <f aca="false">1_Data_EDA!H7281</f>
        <v>4</v>
      </c>
      <c r="C7280" s="7" t="n">
        <f aca="false">1_Data_EDA!I7281</f>
        <v>31.07999992</v>
      </c>
      <c r="D7280" s="6" t="n">
        <f aca="false">1_Data_EDA!J7281</f>
        <v>1</v>
      </c>
      <c r="E7280" s="7" t="n">
        <f aca="false">1_Data_EDA!K7281</f>
        <v>31.07999992</v>
      </c>
      <c r="F7280" s="7" t="n">
        <f aca="false">1_Data_EDA!L7281</f>
        <v>1.710000038</v>
      </c>
      <c r="G7280" s="8" t="n">
        <f aca="false">1_Data_EDA!M7281</f>
        <v>0.059999999</v>
      </c>
      <c r="H7280" s="6" t="n">
        <f aca="false">IF(1_Data_EDA!B7281="First Class",1,0)</f>
        <v>0</v>
      </c>
      <c r="I7280" s="6" t="n">
        <f aca="false">IF(1_Data_EDA!B7281="Second Class",1,0)</f>
        <v>0</v>
      </c>
      <c r="J7280" s="6" t="n">
        <f aca="false">IF(1_Data_EDA!B7281="Same Day",1,0)</f>
        <v>0</v>
      </c>
      <c r="K7280" s="6" t="n">
        <f aca="false">IF(1_Data_EDA!C7281="Corporate",1,0)</f>
        <v>1</v>
      </c>
      <c r="L7280" s="6" t="n">
        <f aca="false">IF(1_Data_EDA!C7281="Home Office",1,0)</f>
        <v>0</v>
      </c>
      <c r="M7280" s="6" t="n">
        <f aca="false">IF(1_Data_EDA!D7281="Europe",1,0)</f>
        <v>1</v>
      </c>
      <c r="N7280" s="6" t="n">
        <f aca="false">IF(1_Data_EDA!D7281="LATAM",1,0)</f>
        <v>0</v>
      </c>
      <c r="O7280" s="6" t="n">
        <f aca="false">IF(1_Data_EDA!D7281="Pacific Asia",1,0)</f>
        <v>0</v>
      </c>
      <c r="P7280" s="6" t="n">
        <f aca="false">IF(1_Data_EDA!D7281="USCA",1,0)</f>
        <v>0</v>
      </c>
      <c r="Q7280" s="6" t="n">
        <f aca="false">IF(C7280&gt;MEDIAN(C$5:C$8004),1,0)</f>
        <v>0</v>
      </c>
      <c r="R7280" s="6" t="n">
        <f aca="false">IF(D7280&gt;2,1,0)</f>
        <v>0</v>
      </c>
    </row>
    <row r="7281" customFormat="false" ht="15" hidden="false" customHeight="true" outlineLevel="0" collapsed="false">
      <c r="A7281" s="6" t="n">
        <f aca="false">1_Data_EDA!O7282</f>
        <v>0</v>
      </c>
      <c r="B7281" s="6" t="n">
        <f aca="false">1_Data_EDA!H7282</f>
        <v>4</v>
      </c>
      <c r="C7281" s="7" t="n">
        <f aca="false">1_Data_EDA!I7282</f>
        <v>59.99000168</v>
      </c>
      <c r="D7281" s="6" t="n">
        <f aca="false">1_Data_EDA!J7282</f>
        <v>5</v>
      </c>
      <c r="E7281" s="7" t="n">
        <f aca="false">1_Data_EDA!K7282</f>
        <v>299.9500122</v>
      </c>
      <c r="F7281" s="7" t="n">
        <f aca="false">1_Data_EDA!L7282</f>
        <v>3</v>
      </c>
      <c r="G7281" s="8" t="n">
        <f aca="false">1_Data_EDA!M7282</f>
        <v>0.01</v>
      </c>
      <c r="H7281" s="6" t="n">
        <f aca="false">IF(1_Data_EDA!B7282="First Class",1,0)</f>
        <v>0</v>
      </c>
      <c r="I7281" s="6" t="n">
        <f aca="false">IF(1_Data_EDA!B7282="Second Class",1,0)</f>
        <v>0</v>
      </c>
      <c r="J7281" s="6" t="n">
        <f aca="false">IF(1_Data_EDA!B7282="Same Day",1,0)</f>
        <v>0</v>
      </c>
      <c r="K7281" s="6" t="n">
        <f aca="false">IF(1_Data_EDA!C7282="Corporate",1,0)</f>
        <v>0</v>
      </c>
      <c r="L7281" s="6" t="n">
        <f aca="false">IF(1_Data_EDA!C7282="Home Office",1,0)</f>
        <v>0</v>
      </c>
      <c r="M7281" s="6" t="n">
        <f aca="false">IF(1_Data_EDA!D7282="Europe",1,0)</f>
        <v>0</v>
      </c>
      <c r="N7281" s="6" t="n">
        <f aca="false">IF(1_Data_EDA!D7282="LATAM",1,0)</f>
        <v>0</v>
      </c>
      <c r="O7281" s="6" t="n">
        <f aca="false">IF(1_Data_EDA!D7282="Pacific Asia",1,0)</f>
        <v>0</v>
      </c>
      <c r="P7281" s="6" t="n">
        <f aca="false">IF(1_Data_EDA!D7282="USCA",1,0)</f>
        <v>1</v>
      </c>
      <c r="Q7281" s="6" t="n">
        <f aca="false">IF(C7281&gt;MEDIAN(C$5:C$8004),1,0)</f>
        <v>0</v>
      </c>
      <c r="R7281" s="6" t="n">
        <f aca="false">IF(D7281&gt;2,1,0)</f>
        <v>1</v>
      </c>
    </row>
    <row r="7282" customFormat="false" ht="15" hidden="false" customHeight="true" outlineLevel="0" collapsed="false">
      <c r="A7282" s="6" t="n">
        <f aca="false">1_Data_EDA!O7283</f>
        <v>0</v>
      </c>
      <c r="B7282" s="6" t="n">
        <f aca="false">1_Data_EDA!H7283</f>
        <v>4</v>
      </c>
      <c r="C7282" s="7" t="n">
        <f aca="false">1_Data_EDA!I7283</f>
        <v>49.97999954</v>
      </c>
      <c r="D7282" s="6" t="n">
        <f aca="false">1_Data_EDA!J7283</f>
        <v>1</v>
      </c>
      <c r="E7282" s="7" t="n">
        <f aca="false">1_Data_EDA!K7283</f>
        <v>49.97999954</v>
      </c>
      <c r="F7282" s="7" t="n">
        <f aca="false">1_Data_EDA!L7283</f>
        <v>10</v>
      </c>
      <c r="G7282" s="8" t="n">
        <f aca="false">1_Data_EDA!M7283</f>
        <v>0.200000003</v>
      </c>
      <c r="H7282" s="6" t="n">
        <f aca="false">IF(1_Data_EDA!B7283="First Class",1,0)</f>
        <v>0</v>
      </c>
      <c r="I7282" s="6" t="n">
        <f aca="false">IF(1_Data_EDA!B7283="Second Class",1,0)</f>
        <v>0</v>
      </c>
      <c r="J7282" s="6" t="n">
        <f aca="false">IF(1_Data_EDA!B7283="Same Day",1,0)</f>
        <v>0</v>
      </c>
      <c r="K7282" s="6" t="n">
        <f aca="false">IF(1_Data_EDA!C7283="Corporate",1,0)</f>
        <v>0</v>
      </c>
      <c r="L7282" s="6" t="n">
        <f aca="false">IF(1_Data_EDA!C7283="Home Office",1,0)</f>
        <v>0</v>
      </c>
      <c r="M7282" s="6" t="n">
        <f aca="false">IF(1_Data_EDA!D7283="Europe",1,0)</f>
        <v>1</v>
      </c>
      <c r="N7282" s="6" t="n">
        <f aca="false">IF(1_Data_EDA!D7283="LATAM",1,0)</f>
        <v>0</v>
      </c>
      <c r="O7282" s="6" t="n">
        <f aca="false">IF(1_Data_EDA!D7283="Pacific Asia",1,0)</f>
        <v>0</v>
      </c>
      <c r="P7282" s="6" t="n">
        <f aca="false">IF(1_Data_EDA!D7283="USCA",1,0)</f>
        <v>0</v>
      </c>
      <c r="Q7282" s="6" t="n">
        <f aca="false">IF(C7282&gt;MEDIAN(C$5:C$8004),1,0)</f>
        <v>0</v>
      </c>
      <c r="R7282" s="6" t="n">
        <f aca="false">IF(D7282&gt;2,1,0)</f>
        <v>0</v>
      </c>
    </row>
    <row r="7283" customFormat="false" ht="15" hidden="false" customHeight="true" outlineLevel="0" collapsed="false">
      <c r="A7283" s="6" t="n">
        <f aca="false">1_Data_EDA!O7284</f>
        <v>1</v>
      </c>
      <c r="B7283" s="6" t="n">
        <f aca="false">1_Data_EDA!H7284</f>
        <v>4</v>
      </c>
      <c r="C7283" s="7" t="n">
        <f aca="false">1_Data_EDA!I7284</f>
        <v>199.9900055</v>
      </c>
      <c r="D7283" s="6" t="n">
        <f aca="false">1_Data_EDA!J7284</f>
        <v>1</v>
      </c>
      <c r="E7283" s="7" t="n">
        <f aca="false">1_Data_EDA!K7284</f>
        <v>199.9900055</v>
      </c>
      <c r="F7283" s="7" t="n">
        <f aca="false">1_Data_EDA!L7284</f>
        <v>40</v>
      </c>
      <c r="G7283" s="8" t="n">
        <f aca="false">1_Data_EDA!M7284</f>
        <v>0.200000003</v>
      </c>
      <c r="H7283" s="6" t="n">
        <f aca="false">IF(1_Data_EDA!B7284="First Class",1,0)</f>
        <v>0</v>
      </c>
      <c r="I7283" s="6" t="n">
        <f aca="false">IF(1_Data_EDA!B7284="Second Class",1,0)</f>
        <v>0</v>
      </c>
      <c r="J7283" s="6" t="n">
        <f aca="false">IF(1_Data_EDA!B7284="Same Day",1,0)</f>
        <v>0</v>
      </c>
      <c r="K7283" s="6" t="n">
        <f aca="false">IF(1_Data_EDA!C7284="Corporate",1,0)</f>
        <v>0</v>
      </c>
      <c r="L7283" s="6" t="n">
        <f aca="false">IF(1_Data_EDA!C7284="Home Office",1,0)</f>
        <v>0</v>
      </c>
      <c r="M7283" s="6" t="n">
        <f aca="false">IF(1_Data_EDA!D7284="Europe",1,0)</f>
        <v>0</v>
      </c>
      <c r="N7283" s="6" t="n">
        <f aca="false">IF(1_Data_EDA!D7284="LATAM",1,0)</f>
        <v>0</v>
      </c>
      <c r="O7283" s="6" t="n">
        <f aca="false">IF(1_Data_EDA!D7284="Pacific Asia",1,0)</f>
        <v>0</v>
      </c>
      <c r="P7283" s="6" t="n">
        <f aca="false">IF(1_Data_EDA!D7284="USCA",1,0)</f>
        <v>1</v>
      </c>
      <c r="Q7283" s="6" t="n">
        <f aca="false">IF(C7283&gt;MEDIAN(C$5:C$8004),1,0)</f>
        <v>1</v>
      </c>
      <c r="R7283" s="6" t="n">
        <f aca="false">IF(D7283&gt;2,1,0)</f>
        <v>0</v>
      </c>
    </row>
    <row r="7284" customFormat="false" ht="15" hidden="false" customHeight="true" outlineLevel="0" collapsed="false">
      <c r="A7284" s="6" t="n">
        <f aca="false">1_Data_EDA!O7285</f>
        <v>0</v>
      </c>
      <c r="B7284" s="6" t="n">
        <f aca="false">1_Data_EDA!H7285</f>
        <v>4</v>
      </c>
      <c r="C7284" s="7" t="n">
        <f aca="false">1_Data_EDA!I7285</f>
        <v>129.9900055</v>
      </c>
      <c r="D7284" s="6" t="n">
        <f aca="false">1_Data_EDA!J7285</f>
        <v>1</v>
      </c>
      <c r="E7284" s="7" t="n">
        <f aca="false">1_Data_EDA!K7285</f>
        <v>129.9900055</v>
      </c>
      <c r="F7284" s="7" t="n">
        <f aca="false">1_Data_EDA!L7285</f>
        <v>7.150000095</v>
      </c>
      <c r="G7284" s="8" t="n">
        <f aca="false">1_Data_EDA!M7285</f>
        <v>0.059999999</v>
      </c>
      <c r="H7284" s="6" t="n">
        <f aca="false">IF(1_Data_EDA!B7285="First Class",1,0)</f>
        <v>0</v>
      </c>
      <c r="I7284" s="6" t="n">
        <f aca="false">IF(1_Data_EDA!B7285="Second Class",1,0)</f>
        <v>0</v>
      </c>
      <c r="J7284" s="6" t="n">
        <f aca="false">IF(1_Data_EDA!B7285="Same Day",1,0)</f>
        <v>0</v>
      </c>
      <c r="K7284" s="6" t="n">
        <f aca="false">IF(1_Data_EDA!C7285="Corporate",1,0)</f>
        <v>1</v>
      </c>
      <c r="L7284" s="6" t="n">
        <f aca="false">IF(1_Data_EDA!C7285="Home Office",1,0)</f>
        <v>0</v>
      </c>
      <c r="M7284" s="6" t="n">
        <f aca="false">IF(1_Data_EDA!D7285="Europe",1,0)</f>
        <v>1</v>
      </c>
      <c r="N7284" s="6" t="n">
        <f aca="false">IF(1_Data_EDA!D7285="LATAM",1,0)</f>
        <v>0</v>
      </c>
      <c r="O7284" s="6" t="n">
        <f aca="false">IF(1_Data_EDA!D7285="Pacific Asia",1,0)</f>
        <v>0</v>
      </c>
      <c r="P7284" s="6" t="n">
        <f aca="false">IF(1_Data_EDA!D7285="USCA",1,0)</f>
        <v>0</v>
      </c>
      <c r="Q7284" s="6" t="n">
        <f aca="false">IF(C7284&gt;MEDIAN(C$5:C$8004),1,0)</f>
        <v>1</v>
      </c>
      <c r="R7284" s="6" t="n">
        <f aca="false">IF(D7284&gt;2,1,0)</f>
        <v>0</v>
      </c>
    </row>
    <row r="7285" customFormat="false" ht="15" hidden="false" customHeight="true" outlineLevel="0" collapsed="false">
      <c r="A7285" s="6" t="n">
        <f aca="false">1_Data_EDA!O7286</f>
        <v>1</v>
      </c>
      <c r="B7285" s="6" t="n">
        <f aca="false">1_Data_EDA!H7286</f>
        <v>4</v>
      </c>
      <c r="C7285" s="7" t="n">
        <f aca="false">1_Data_EDA!I7286</f>
        <v>59.99000168</v>
      </c>
      <c r="D7285" s="6" t="n">
        <f aca="false">1_Data_EDA!J7286</f>
        <v>2</v>
      </c>
      <c r="E7285" s="7" t="n">
        <f aca="false">1_Data_EDA!K7286</f>
        <v>119.9800034</v>
      </c>
      <c r="F7285" s="7" t="n">
        <f aca="false">1_Data_EDA!L7286</f>
        <v>12</v>
      </c>
      <c r="G7285" s="8" t="n">
        <f aca="false">1_Data_EDA!M7286</f>
        <v>0.100000001</v>
      </c>
      <c r="H7285" s="6" t="n">
        <f aca="false">IF(1_Data_EDA!B7286="First Class",1,0)</f>
        <v>0</v>
      </c>
      <c r="I7285" s="6" t="n">
        <f aca="false">IF(1_Data_EDA!B7286="Second Class",1,0)</f>
        <v>0</v>
      </c>
      <c r="J7285" s="6" t="n">
        <f aca="false">IF(1_Data_EDA!B7286="Same Day",1,0)</f>
        <v>0</v>
      </c>
      <c r="K7285" s="6" t="n">
        <f aca="false">IF(1_Data_EDA!C7286="Corporate",1,0)</f>
        <v>1</v>
      </c>
      <c r="L7285" s="6" t="n">
        <f aca="false">IF(1_Data_EDA!C7286="Home Office",1,0)</f>
        <v>0</v>
      </c>
      <c r="M7285" s="6" t="n">
        <f aca="false">IF(1_Data_EDA!D7286="Europe",1,0)</f>
        <v>0</v>
      </c>
      <c r="N7285" s="6" t="n">
        <f aca="false">IF(1_Data_EDA!D7286="LATAM",1,0)</f>
        <v>1</v>
      </c>
      <c r="O7285" s="6" t="n">
        <f aca="false">IF(1_Data_EDA!D7286="Pacific Asia",1,0)</f>
        <v>0</v>
      </c>
      <c r="P7285" s="6" t="n">
        <f aca="false">IF(1_Data_EDA!D7286="USCA",1,0)</f>
        <v>0</v>
      </c>
      <c r="Q7285" s="6" t="n">
        <f aca="false">IF(C7285&gt;MEDIAN(C$5:C$8004),1,0)</f>
        <v>0</v>
      </c>
      <c r="R7285" s="6" t="n">
        <f aca="false">IF(D7285&gt;2,1,0)</f>
        <v>0</v>
      </c>
    </row>
    <row r="7286" customFormat="false" ht="15" hidden="false" customHeight="true" outlineLevel="0" collapsed="false">
      <c r="A7286" s="6" t="n">
        <f aca="false">1_Data_EDA!O7287</f>
        <v>1</v>
      </c>
      <c r="B7286" s="6" t="n">
        <f aca="false">1_Data_EDA!H7287</f>
        <v>1</v>
      </c>
      <c r="C7286" s="7" t="n">
        <f aca="false">1_Data_EDA!I7287</f>
        <v>299.980011</v>
      </c>
      <c r="D7286" s="6" t="n">
        <f aca="false">1_Data_EDA!J7287</f>
        <v>1</v>
      </c>
      <c r="E7286" s="7" t="n">
        <f aca="false">1_Data_EDA!K7287</f>
        <v>299.980011</v>
      </c>
      <c r="F7286" s="7" t="n">
        <f aca="false">1_Data_EDA!L7287</f>
        <v>27</v>
      </c>
      <c r="G7286" s="8" t="n">
        <f aca="false">1_Data_EDA!M7287</f>
        <v>0.090000004</v>
      </c>
      <c r="H7286" s="6" t="n">
        <f aca="false">IF(1_Data_EDA!B7287="First Class",1,0)</f>
        <v>1</v>
      </c>
      <c r="I7286" s="6" t="n">
        <f aca="false">IF(1_Data_EDA!B7287="Second Class",1,0)</f>
        <v>0</v>
      </c>
      <c r="J7286" s="6" t="n">
        <f aca="false">IF(1_Data_EDA!B7287="Same Day",1,0)</f>
        <v>0</v>
      </c>
      <c r="K7286" s="6" t="n">
        <f aca="false">IF(1_Data_EDA!C7287="Corporate",1,0)</f>
        <v>0</v>
      </c>
      <c r="L7286" s="6" t="n">
        <f aca="false">IF(1_Data_EDA!C7287="Home Office",1,0)</f>
        <v>0</v>
      </c>
      <c r="M7286" s="6" t="n">
        <f aca="false">IF(1_Data_EDA!D7287="Europe",1,0)</f>
        <v>0</v>
      </c>
      <c r="N7286" s="6" t="n">
        <f aca="false">IF(1_Data_EDA!D7287="LATAM",1,0)</f>
        <v>0</v>
      </c>
      <c r="O7286" s="6" t="n">
        <f aca="false">IF(1_Data_EDA!D7287="Pacific Asia",1,0)</f>
        <v>1</v>
      </c>
      <c r="P7286" s="6" t="n">
        <f aca="false">IF(1_Data_EDA!D7287="USCA",1,0)</f>
        <v>0</v>
      </c>
      <c r="Q7286" s="6" t="n">
        <f aca="false">IF(C7286&gt;MEDIAN(C$5:C$8004),1,0)</f>
        <v>1</v>
      </c>
      <c r="R7286" s="6" t="n">
        <f aca="false">IF(D7286&gt;2,1,0)</f>
        <v>0</v>
      </c>
    </row>
    <row r="7287" customFormat="false" ht="15" hidden="false" customHeight="true" outlineLevel="0" collapsed="false">
      <c r="A7287" s="6" t="n">
        <f aca="false">1_Data_EDA!O7288</f>
        <v>1</v>
      </c>
      <c r="B7287" s="6" t="n">
        <f aca="false">1_Data_EDA!H7288</f>
        <v>4</v>
      </c>
      <c r="C7287" s="7" t="n">
        <f aca="false">1_Data_EDA!I7288</f>
        <v>199.9900055</v>
      </c>
      <c r="D7287" s="6" t="n">
        <f aca="false">1_Data_EDA!J7288</f>
        <v>1</v>
      </c>
      <c r="E7287" s="7" t="n">
        <f aca="false">1_Data_EDA!K7288</f>
        <v>199.9900055</v>
      </c>
      <c r="F7287" s="7" t="n">
        <f aca="false">1_Data_EDA!L7288</f>
        <v>36</v>
      </c>
      <c r="G7287" s="8" t="n">
        <f aca="false">1_Data_EDA!M7288</f>
        <v>0.180000007</v>
      </c>
      <c r="H7287" s="6" t="n">
        <f aca="false">IF(1_Data_EDA!B7288="First Class",1,0)</f>
        <v>0</v>
      </c>
      <c r="I7287" s="6" t="n">
        <f aca="false">IF(1_Data_EDA!B7288="Second Class",1,0)</f>
        <v>0</v>
      </c>
      <c r="J7287" s="6" t="n">
        <f aca="false">IF(1_Data_EDA!B7288="Same Day",1,0)</f>
        <v>0</v>
      </c>
      <c r="K7287" s="6" t="n">
        <f aca="false">IF(1_Data_EDA!C7288="Corporate",1,0)</f>
        <v>0</v>
      </c>
      <c r="L7287" s="6" t="n">
        <f aca="false">IF(1_Data_EDA!C7288="Home Office",1,0)</f>
        <v>0</v>
      </c>
      <c r="M7287" s="6" t="n">
        <f aca="false">IF(1_Data_EDA!D7288="Europe",1,0)</f>
        <v>0</v>
      </c>
      <c r="N7287" s="6" t="n">
        <f aca="false">IF(1_Data_EDA!D7288="LATAM",1,0)</f>
        <v>0</v>
      </c>
      <c r="O7287" s="6" t="n">
        <f aca="false">IF(1_Data_EDA!D7288="Pacific Asia",1,0)</f>
        <v>0</v>
      </c>
      <c r="P7287" s="6" t="n">
        <f aca="false">IF(1_Data_EDA!D7288="USCA",1,0)</f>
        <v>1</v>
      </c>
      <c r="Q7287" s="6" t="n">
        <f aca="false">IF(C7287&gt;MEDIAN(C$5:C$8004),1,0)</f>
        <v>1</v>
      </c>
      <c r="R7287" s="6" t="n">
        <f aca="false">IF(D7287&gt;2,1,0)</f>
        <v>0</v>
      </c>
    </row>
    <row r="7288" customFormat="false" ht="15" hidden="false" customHeight="true" outlineLevel="0" collapsed="false">
      <c r="A7288" s="6" t="n">
        <f aca="false">1_Data_EDA!O7289</f>
        <v>1</v>
      </c>
      <c r="B7288" s="6" t="n">
        <f aca="false">1_Data_EDA!H7289</f>
        <v>4</v>
      </c>
      <c r="C7288" s="7" t="n">
        <f aca="false">1_Data_EDA!I7289</f>
        <v>129.9900055</v>
      </c>
      <c r="D7288" s="6" t="n">
        <f aca="false">1_Data_EDA!J7289</f>
        <v>1</v>
      </c>
      <c r="E7288" s="7" t="n">
        <f aca="false">1_Data_EDA!K7289</f>
        <v>129.9900055</v>
      </c>
      <c r="F7288" s="7" t="n">
        <f aca="false">1_Data_EDA!L7289</f>
        <v>23.39999962</v>
      </c>
      <c r="G7288" s="8" t="n">
        <f aca="false">1_Data_EDA!M7289</f>
        <v>0.180000007</v>
      </c>
      <c r="H7288" s="6" t="n">
        <f aca="false">IF(1_Data_EDA!B7289="First Class",1,0)</f>
        <v>0</v>
      </c>
      <c r="I7288" s="6" t="n">
        <f aca="false">IF(1_Data_EDA!B7289="Second Class",1,0)</f>
        <v>0</v>
      </c>
      <c r="J7288" s="6" t="n">
        <f aca="false">IF(1_Data_EDA!B7289="Same Day",1,0)</f>
        <v>0</v>
      </c>
      <c r="K7288" s="6" t="n">
        <f aca="false">IF(1_Data_EDA!C7289="Corporate",1,0)</f>
        <v>0</v>
      </c>
      <c r="L7288" s="6" t="n">
        <f aca="false">IF(1_Data_EDA!C7289="Home Office",1,0)</f>
        <v>0</v>
      </c>
      <c r="M7288" s="6" t="n">
        <f aca="false">IF(1_Data_EDA!D7289="Europe",1,0)</f>
        <v>1</v>
      </c>
      <c r="N7288" s="6" t="n">
        <f aca="false">IF(1_Data_EDA!D7289="LATAM",1,0)</f>
        <v>0</v>
      </c>
      <c r="O7288" s="6" t="n">
        <f aca="false">IF(1_Data_EDA!D7289="Pacific Asia",1,0)</f>
        <v>0</v>
      </c>
      <c r="P7288" s="6" t="n">
        <f aca="false">IF(1_Data_EDA!D7289="USCA",1,0)</f>
        <v>0</v>
      </c>
      <c r="Q7288" s="6" t="n">
        <f aca="false">IF(C7288&gt;MEDIAN(C$5:C$8004),1,0)</f>
        <v>1</v>
      </c>
      <c r="R7288" s="6" t="n">
        <f aca="false">IF(D7288&gt;2,1,0)</f>
        <v>0</v>
      </c>
    </row>
    <row r="7289" customFormat="false" ht="15" hidden="false" customHeight="true" outlineLevel="0" collapsed="false">
      <c r="A7289" s="6" t="n">
        <f aca="false">1_Data_EDA!O7290</f>
        <v>1</v>
      </c>
      <c r="B7289" s="6" t="n">
        <f aca="false">1_Data_EDA!H7290</f>
        <v>1</v>
      </c>
      <c r="C7289" s="7" t="n">
        <f aca="false">1_Data_EDA!I7290</f>
        <v>399.980011</v>
      </c>
      <c r="D7289" s="6" t="n">
        <f aca="false">1_Data_EDA!J7290</f>
        <v>1</v>
      </c>
      <c r="E7289" s="7" t="n">
        <f aca="false">1_Data_EDA!K7290</f>
        <v>399.980011</v>
      </c>
      <c r="F7289" s="7" t="n">
        <f aca="false">1_Data_EDA!L7290</f>
        <v>4</v>
      </c>
      <c r="G7289" s="8" t="n">
        <f aca="false">1_Data_EDA!M7290</f>
        <v>0.01</v>
      </c>
      <c r="H7289" s="6" t="n">
        <f aca="false">IF(1_Data_EDA!B7290="First Class",1,0)</f>
        <v>1</v>
      </c>
      <c r="I7289" s="6" t="n">
        <f aca="false">IF(1_Data_EDA!B7290="Second Class",1,0)</f>
        <v>0</v>
      </c>
      <c r="J7289" s="6" t="n">
        <f aca="false">IF(1_Data_EDA!B7290="Same Day",1,0)</f>
        <v>0</v>
      </c>
      <c r="K7289" s="6" t="n">
        <f aca="false">IF(1_Data_EDA!C7290="Corporate",1,0)</f>
        <v>1</v>
      </c>
      <c r="L7289" s="6" t="n">
        <f aca="false">IF(1_Data_EDA!C7290="Home Office",1,0)</f>
        <v>0</v>
      </c>
      <c r="M7289" s="6" t="n">
        <f aca="false">IF(1_Data_EDA!D7290="Europe",1,0)</f>
        <v>0</v>
      </c>
      <c r="N7289" s="6" t="n">
        <f aca="false">IF(1_Data_EDA!D7290="LATAM",1,0)</f>
        <v>0</v>
      </c>
      <c r="O7289" s="6" t="n">
        <f aca="false">IF(1_Data_EDA!D7290="Pacific Asia",1,0)</f>
        <v>0</v>
      </c>
      <c r="P7289" s="6" t="n">
        <f aca="false">IF(1_Data_EDA!D7290="USCA",1,0)</f>
        <v>1</v>
      </c>
      <c r="Q7289" s="6" t="n">
        <f aca="false">IF(C7289&gt;MEDIAN(C$5:C$8004),1,0)</f>
        <v>1</v>
      </c>
      <c r="R7289" s="6" t="n">
        <f aca="false">IF(D7289&gt;2,1,0)</f>
        <v>0</v>
      </c>
    </row>
    <row r="7290" customFormat="false" ht="15" hidden="false" customHeight="true" outlineLevel="0" collapsed="false">
      <c r="A7290" s="6" t="n">
        <f aca="false">1_Data_EDA!O7291</f>
        <v>1</v>
      </c>
      <c r="B7290" s="6" t="n">
        <f aca="false">1_Data_EDA!H7291</f>
        <v>4</v>
      </c>
      <c r="C7290" s="7" t="n">
        <f aca="false">1_Data_EDA!I7291</f>
        <v>59.08000183</v>
      </c>
      <c r="D7290" s="6" t="n">
        <f aca="false">1_Data_EDA!J7291</f>
        <v>1</v>
      </c>
      <c r="E7290" s="7" t="n">
        <f aca="false">1_Data_EDA!K7291</f>
        <v>59.08000183</v>
      </c>
      <c r="F7290" s="7" t="n">
        <f aca="false">1_Data_EDA!L7291</f>
        <v>0.589999974</v>
      </c>
      <c r="G7290" s="8" t="n">
        <f aca="false">1_Data_EDA!M7291</f>
        <v>0.01</v>
      </c>
      <c r="H7290" s="6" t="n">
        <f aca="false">IF(1_Data_EDA!B7291="First Class",1,0)</f>
        <v>0</v>
      </c>
      <c r="I7290" s="6" t="n">
        <f aca="false">IF(1_Data_EDA!B7291="Second Class",1,0)</f>
        <v>0</v>
      </c>
      <c r="J7290" s="6" t="n">
        <f aca="false">IF(1_Data_EDA!B7291="Same Day",1,0)</f>
        <v>0</v>
      </c>
      <c r="K7290" s="6" t="n">
        <f aca="false">IF(1_Data_EDA!C7291="Corporate",1,0)</f>
        <v>1</v>
      </c>
      <c r="L7290" s="6" t="n">
        <f aca="false">IF(1_Data_EDA!C7291="Home Office",1,0)</f>
        <v>0</v>
      </c>
      <c r="M7290" s="6" t="n">
        <f aca="false">IF(1_Data_EDA!D7291="Europe",1,0)</f>
        <v>0</v>
      </c>
      <c r="N7290" s="6" t="n">
        <f aca="false">IF(1_Data_EDA!D7291="LATAM",1,0)</f>
        <v>0</v>
      </c>
      <c r="O7290" s="6" t="n">
        <f aca="false">IF(1_Data_EDA!D7291="Pacific Asia",1,0)</f>
        <v>1</v>
      </c>
      <c r="P7290" s="6" t="n">
        <f aca="false">IF(1_Data_EDA!D7291="USCA",1,0)</f>
        <v>0</v>
      </c>
      <c r="Q7290" s="6" t="n">
        <f aca="false">IF(C7290&gt;MEDIAN(C$5:C$8004),1,0)</f>
        <v>0</v>
      </c>
      <c r="R7290" s="6" t="n">
        <f aca="false">IF(D7290&gt;2,1,0)</f>
        <v>0</v>
      </c>
    </row>
    <row r="7291" customFormat="false" ht="15" hidden="false" customHeight="true" outlineLevel="0" collapsed="false">
      <c r="A7291" s="6" t="n">
        <f aca="false">1_Data_EDA!O7292</f>
        <v>0</v>
      </c>
      <c r="B7291" s="6" t="n">
        <f aca="false">1_Data_EDA!H7292</f>
        <v>4</v>
      </c>
      <c r="C7291" s="7" t="n">
        <f aca="false">1_Data_EDA!I7292</f>
        <v>99.98999786</v>
      </c>
      <c r="D7291" s="6" t="n">
        <f aca="false">1_Data_EDA!J7292</f>
        <v>3</v>
      </c>
      <c r="E7291" s="7" t="n">
        <f aca="false">1_Data_EDA!K7292</f>
        <v>299.9700012</v>
      </c>
      <c r="F7291" s="7" t="n">
        <f aca="false">1_Data_EDA!L7292</f>
        <v>30</v>
      </c>
      <c r="G7291" s="8" t="n">
        <f aca="false">1_Data_EDA!M7292</f>
        <v>0.100000001</v>
      </c>
      <c r="H7291" s="6" t="n">
        <f aca="false">IF(1_Data_EDA!B7292="First Class",1,0)</f>
        <v>0</v>
      </c>
      <c r="I7291" s="6" t="n">
        <f aca="false">IF(1_Data_EDA!B7292="Second Class",1,0)</f>
        <v>0</v>
      </c>
      <c r="J7291" s="6" t="n">
        <f aca="false">IF(1_Data_EDA!B7292="Same Day",1,0)</f>
        <v>0</v>
      </c>
      <c r="K7291" s="6" t="n">
        <f aca="false">IF(1_Data_EDA!C7292="Corporate",1,0)</f>
        <v>0</v>
      </c>
      <c r="L7291" s="6" t="n">
        <f aca="false">IF(1_Data_EDA!C7292="Home Office",1,0)</f>
        <v>0</v>
      </c>
      <c r="M7291" s="6" t="n">
        <f aca="false">IF(1_Data_EDA!D7292="Europe",1,0)</f>
        <v>0</v>
      </c>
      <c r="N7291" s="6" t="n">
        <f aca="false">IF(1_Data_EDA!D7292="LATAM",1,0)</f>
        <v>0</v>
      </c>
      <c r="O7291" s="6" t="n">
        <f aca="false">IF(1_Data_EDA!D7292="Pacific Asia",1,0)</f>
        <v>1</v>
      </c>
      <c r="P7291" s="6" t="n">
        <f aca="false">IF(1_Data_EDA!D7292="USCA",1,0)</f>
        <v>0</v>
      </c>
      <c r="Q7291" s="6" t="n">
        <f aca="false">IF(C7291&gt;MEDIAN(C$5:C$8004),1,0)</f>
        <v>1</v>
      </c>
      <c r="R7291" s="6" t="n">
        <f aca="false">IF(D7291&gt;2,1,0)</f>
        <v>1</v>
      </c>
    </row>
    <row r="7292" customFormat="false" ht="15" hidden="false" customHeight="true" outlineLevel="0" collapsed="false">
      <c r="A7292" s="6" t="n">
        <f aca="false">1_Data_EDA!O7293</f>
        <v>0</v>
      </c>
      <c r="B7292" s="6" t="n">
        <f aca="false">1_Data_EDA!H7293</f>
        <v>4</v>
      </c>
      <c r="C7292" s="7" t="n">
        <f aca="false">1_Data_EDA!I7293</f>
        <v>399.980011</v>
      </c>
      <c r="D7292" s="6" t="n">
        <f aca="false">1_Data_EDA!J7293</f>
        <v>1</v>
      </c>
      <c r="E7292" s="7" t="n">
        <f aca="false">1_Data_EDA!K7293</f>
        <v>399.980011</v>
      </c>
      <c r="F7292" s="7" t="n">
        <f aca="false">1_Data_EDA!L7293</f>
        <v>40</v>
      </c>
      <c r="G7292" s="8" t="n">
        <f aca="false">1_Data_EDA!M7293</f>
        <v>0.100000001</v>
      </c>
      <c r="H7292" s="6" t="n">
        <f aca="false">IF(1_Data_EDA!B7293="First Class",1,0)</f>
        <v>0</v>
      </c>
      <c r="I7292" s="6" t="n">
        <f aca="false">IF(1_Data_EDA!B7293="Second Class",1,0)</f>
        <v>0</v>
      </c>
      <c r="J7292" s="6" t="n">
        <f aca="false">IF(1_Data_EDA!B7293="Same Day",1,0)</f>
        <v>0</v>
      </c>
      <c r="K7292" s="6" t="n">
        <f aca="false">IF(1_Data_EDA!C7293="Corporate",1,0)</f>
        <v>0</v>
      </c>
      <c r="L7292" s="6" t="n">
        <f aca="false">IF(1_Data_EDA!C7293="Home Office",1,0)</f>
        <v>0</v>
      </c>
      <c r="M7292" s="6" t="n">
        <f aca="false">IF(1_Data_EDA!D7293="Europe",1,0)</f>
        <v>0</v>
      </c>
      <c r="N7292" s="6" t="n">
        <f aca="false">IF(1_Data_EDA!D7293="LATAM",1,0)</f>
        <v>1</v>
      </c>
      <c r="O7292" s="6" t="n">
        <f aca="false">IF(1_Data_EDA!D7293="Pacific Asia",1,0)</f>
        <v>0</v>
      </c>
      <c r="P7292" s="6" t="n">
        <f aca="false">IF(1_Data_EDA!D7293="USCA",1,0)</f>
        <v>0</v>
      </c>
      <c r="Q7292" s="6" t="n">
        <f aca="false">IF(C7292&gt;MEDIAN(C$5:C$8004),1,0)</f>
        <v>1</v>
      </c>
      <c r="R7292" s="6" t="n">
        <f aca="false">IF(D7292&gt;2,1,0)</f>
        <v>0</v>
      </c>
    </row>
    <row r="7293" customFormat="false" ht="15" hidden="false" customHeight="true" outlineLevel="0" collapsed="false">
      <c r="A7293" s="6" t="n">
        <f aca="false">1_Data_EDA!O7294</f>
        <v>1</v>
      </c>
      <c r="B7293" s="6" t="n">
        <f aca="false">1_Data_EDA!H7294</f>
        <v>4</v>
      </c>
      <c r="C7293" s="7" t="n">
        <f aca="false">1_Data_EDA!I7294</f>
        <v>129.9900055</v>
      </c>
      <c r="D7293" s="6" t="n">
        <f aca="false">1_Data_EDA!J7294</f>
        <v>1</v>
      </c>
      <c r="E7293" s="7" t="n">
        <f aca="false">1_Data_EDA!K7294</f>
        <v>129.9900055</v>
      </c>
      <c r="F7293" s="7" t="n">
        <f aca="false">1_Data_EDA!L7294</f>
        <v>32.5</v>
      </c>
      <c r="G7293" s="8" t="n">
        <f aca="false">1_Data_EDA!M7294</f>
        <v>0.25</v>
      </c>
      <c r="H7293" s="6" t="n">
        <f aca="false">IF(1_Data_EDA!B7294="First Class",1,0)</f>
        <v>0</v>
      </c>
      <c r="I7293" s="6" t="n">
        <f aca="false">IF(1_Data_EDA!B7294="Second Class",1,0)</f>
        <v>0</v>
      </c>
      <c r="J7293" s="6" t="n">
        <f aca="false">IF(1_Data_EDA!B7294="Same Day",1,0)</f>
        <v>0</v>
      </c>
      <c r="K7293" s="6" t="n">
        <f aca="false">IF(1_Data_EDA!C7294="Corporate",1,0)</f>
        <v>0</v>
      </c>
      <c r="L7293" s="6" t="n">
        <f aca="false">IF(1_Data_EDA!C7294="Home Office",1,0)</f>
        <v>1</v>
      </c>
      <c r="M7293" s="6" t="n">
        <f aca="false">IF(1_Data_EDA!D7294="Europe",1,0)</f>
        <v>0</v>
      </c>
      <c r="N7293" s="6" t="n">
        <f aca="false">IF(1_Data_EDA!D7294="LATAM",1,0)</f>
        <v>1</v>
      </c>
      <c r="O7293" s="6" t="n">
        <f aca="false">IF(1_Data_EDA!D7294="Pacific Asia",1,0)</f>
        <v>0</v>
      </c>
      <c r="P7293" s="6" t="n">
        <f aca="false">IF(1_Data_EDA!D7294="USCA",1,0)</f>
        <v>0</v>
      </c>
      <c r="Q7293" s="6" t="n">
        <f aca="false">IF(C7293&gt;MEDIAN(C$5:C$8004),1,0)</f>
        <v>1</v>
      </c>
      <c r="R7293" s="6" t="n">
        <f aca="false">IF(D7293&gt;2,1,0)</f>
        <v>0</v>
      </c>
    </row>
    <row r="7294" customFormat="false" ht="15" hidden="false" customHeight="true" outlineLevel="0" collapsed="false">
      <c r="A7294" s="6" t="n">
        <f aca="false">1_Data_EDA!O7295</f>
        <v>1</v>
      </c>
      <c r="B7294" s="6" t="n">
        <f aca="false">1_Data_EDA!H7295</f>
        <v>0</v>
      </c>
      <c r="C7294" s="7" t="n">
        <f aca="false">1_Data_EDA!I7295</f>
        <v>199.9900055</v>
      </c>
      <c r="D7294" s="6" t="n">
        <f aca="false">1_Data_EDA!J7295</f>
        <v>1</v>
      </c>
      <c r="E7294" s="7" t="n">
        <f aca="false">1_Data_EDA!K7295</f>
        <v>199.9900055</v>
      </c>
      <c r="F7294" s="7" t="n">
        <f aca="false">1_Data_EDA!L7295</f>
        <v>11</v>
      </c>
      <c r="G7294" s="8" t="n">
        <f aca="false">1_Data_EDA!M7295</f>
        <v>0.059999999</v>
      </c>
      <c r="H7294" s="6" t="n">
        <f aca="false">IF(1_Data_EDA!B7295="First Class",1,0)</f>
        <v>0</v>
      </c>
      <c r="I7294" s="6" t="n">
        <f aca="false">IF(1_Data_EDA!B7295="Second Class",1,0)</f>
        <v>0</v>
      </c>
      <c r="J7294" s="6" t="n">
        <f aca="false">IF(1_Data_EDA!B7295="Same Day",1,0)</f>
        <v>1</v>
      </c>
      <c r="K7294" s="6" t="n">
        <f aca="false">IF(1_Data_EDA!C7295="Corporate",1,0)</f>
        <v>0</v>
      </c>
      <c r="L7294" s="6" t="n">
        <f aca="false">IF(1_Data_EDA!C7295="Home Office",1,0)</f>
        <v>0</v>
      </c>
      <c r="M7294" s="6" t="n">
        <f aca="false">IF(1_Data_EDA!D7295="Europe",1,0)</f>
        <v>1</v>
      </c>
      <c r="N7294" s="6" t="n">
        <f aca="false">IF(1_Data_EDA!D7295="LATAM",1,0)</f>
        <v>0</v>
      </c>
      <c r="O7294" s="6" t="n">
        <f aca="false">IF(1_Data_EDA!D7295="Pacific Asia",1,0)</f>
        <v>0</v>
      </c>
      <c r="P7294" s="6" t="n">
        <f aca="false">IF(1_Data_EDA!D7295="USCA",1,0)</f>
        <v>0</v>
      </c>
      <c r="Q7294" s="6" t="n">
        <f aca="false">IF(C7294&gt;MEDIAN(C$5:C$8004),1,0)</f>
        <v>1</v>
      </c>
      <c r="R7294" s="6" t="n">
        <f aca="false">IF(D7294&gt;2,1,0)</f>
        <v>0</v>
      </c>
    </row>
    <row r="7295" customFormat="false" ht="15" hidden="false" customHeight="true" outlineLevel="0" collapsed="false">
      <c r="A7295" s="6" t="n">
        <f aca="false">1_Data_EDA!O7296</f>
        <v>1</v>
      </c>
      <c r="B7295" s="6" t="n">
        <f aca="false">1_Data_EDA!H7296</f>
        <v>4</v>
      </c>
      <c r="C7295" s="7" t="n">
        <f aca="false">1_Data_EDA!I7296</f>
        <v>199.9900055</v>
      </c>
      <c r="D7295" s="6" t="n">
        <f aca="false">1_Data_EDA!J7296</f>
        <v>1</v>
      </c>
      <c r="E7295" s="7" t="n">
        <f aca="false">1_Data_EDA!K7296</f>
        <v>199.9900055</v>
      </c>
      <c r="F7295" s="7" t="n">
        <f aca="false">1_Data_EDA!L7296</f>
        <v>11</v>
      </c>
      <c r="G7295" s="8" t="n">
        <f aca="false">1_Data_EDA!M7296</f>
        <v>0.059999999</v>
      </c>
      <c r="H7295" s="6" t="n">
        <f aca="false">IF(1_Data_EDA!B7296="First Class",1,0)</f>
        <v>0</v>
      </c>
      <c r="I7295" s="6" t="n">
        <f aca="false">IF(1_Data_EDA!B7296="Second Class",1,0)</f>
        <v>0</v>
      </c>
      <c r="J7295" s="6" t="n">
        <f aca="false">IF(1_Data_EDA!B7296="Same Day",1,0)</f>
        <v>0</v>
      </c>
      <c r="K7295" s="6" t="n">
        <f aca="false">IF(1_Data_EDA!C7296="Corporate",1,0)</f>
        <v>0</v>
      </c>
      <c r="L7295" s="6" t="n">
        <f aca="false">IF(1_Data_EDA!C7296="Home Office",1,0)</f>
        <v>1</v>
      </c>
      <c r="M7295" s="6" t="n">
        <f aca="false">IF(1_Data_EDA!D7296="Europe",1,0)</f>
        <v>0</v>
      </c>
      <c r="N7295" s="6" t="n">
        <f aca="false">IF(1_Data_EDA!D7296="LATAM",1,0)</f>
        <v>0</v>
      </c>
      <c r="O7295" s="6" t="n">
        <f aca="false">IF(1_Data_EDA!D7296="Pacific Asia",1,0)</f>
        <v>0</v>
      </c>
      <c r="P7295" s="6" t="n">
        <f aca="false">IF(1_Data_EDA!D7296="USCA",1,0)</f>
        <v>1</v>
      </c>
      <c r="Q7295" s="6" t="n">
        <f aca="false">IF(C7295&gt;MEDIAN(C$5:C$8004),1,0)</f>
        <v>1</v>
      </c>
      <c r="R7295" s="6" t="n">
        <f aca="false">IF(D7295&gt;2,1,0)</f>
        <v>0</v>
      </c>
    </row>
    <row r="7296" customFormat="false" ht="15" hidden="false" customHeight="true" outlineLevel="0" collapsed="false">
      <c r="A7296" s="6" t="n">
        <f aca="false">1_Data_EDA!O7297</f>
        <v>1</v>
      </c>
      <c r="B7296" s="6" t="n">
        <f aca="false">1_Data_EDA!H7297</f>
        <v>4</v>
      </c>
      <c r="C7296" s="7" t="n">
        <f aca="false">1_Data_EDA!I7297</f>
        <v>59.99000168</v>
      </c>
      <c r="D7296" s="6" t="n">
        <f aca="false">1_Data_EDA!J7297</f>
        <v>3</v>
      </c>
      <c r="E7296" s="7" t="n">
        <f aca="false">1_Data_EDA!K7297</f>
        <v>179.9700012</v>
      </c>
      <c r="F7296" s="7" t="n">
        <f aca="false">1_Data_EDA!L7297</f>
        <v>28.79999924</v>
      </c>
      <c r="G7296" s="8" t="n">
        <f aca="false">1_Data_EDA!M7297</f>
        <v>0.159999996</v>
      </c>
      <c r="H7296" s="6" t="n">
        <f aca="false">IF(1_Data_EDA!B7297="First Class",1,0)</f>
        <v>0</v>
      </c>
      <c r="I7296" s="6" t="n">
        <f aca="false">IF(1_Data_EDA!B7297="Second Class",1,0)</f>
        <v>0</v>
      </c>
      <c r="J7296" s="6" t="n">
        <f aca="false">IF(1_Data_EDA!B7297="Same Day",1,0)</f>
        <v>0</v>
      </c>
      <c r="K7296" s="6" t="n">
        <f aca="false">IF(1_Data_EDA!C7297="Corporate",1,0)</f>
        <v>0</v>
      </c>
      <c r="L7296" s="6" t="n">
        <f aca="false">IF(1_Data_EDA!C7297="Home Office",1,0)</f>
        <v>0</v>
      </c>
      <c r="M7296" s="6" t="n">
        <f aca="false">IF(1_Data_EDA!D7297="Europe",1,0)</f>
        <v>0</v>
      </c>
      <c r="N7296" s="6" t="n">
        <f aca="false">IF(1_Data_EDA!D7297="LATAM",1,0)</f>
        <v>1</v>
      </c>
      <c r="O7296" s="6" t="n">
        <f aca="false">IF(1_Data_EDA!D7297="Pacific Asia",1,0)</f>
        <v>0</v>
      </c>
      <c r="P7296" s="6" t="n">
        <f aca="false">IF(1_Data_EDA!D7297="USCA",1,0)</f>
        <v>0</v>
      </c>
      <c r="Q7296" s="6" t="n">
        <f aca="false">IF(C7296&gt;MEDIAN(C$5:C$8004),1,0)</f>
        <v>0</v>
      </c>
      <c r="R7296" s="6" t="n">
        <f aca="false">IF(D7296&gt;2,1,0)</f>
        <v>1</v>
      </c>
    </row>
    <row r="7297" customFormat="false" ht="15" hidden="false" customHeight="true" outlineLevel="0" collapsed="false">
      <c r="A7297" s="6" t="n">
        <f aca="false">1_Data_EDA!O7298</f>
        <v>0</v>
      </c>
      <c r="B7297" s="6" t="n">
        <f aca="false">1_Data_EDA!H7298</f>
        <v>4</v>
      </c>
      <c r="C7297" s="7" t="n">
        <f aca="false">1_Data_EDA!I7298</f>
        <v>199.9900055</v>
      </c>
      <c r="D7297" s="6" t="n">
        <f aca="false">1_Data_EDA!J7298</f>
        <v>1</v>
      </c>
      <c r="E7297" s="7" t="n">
        <f aca="false">1_Data_EDA!K7298</f>
        <v>199.9900055</v>
      </c>
      <c r="F7297" s="7" t="n">
        <f aca="false">1_Data_EDA!L7298</f>
        <v>2</v>
      </c>
      <c r="G7297" s="8" t="n">
        <f aca="false">1_Data_EDA!M7298</f>
        <v>0.01</v>
      </c>
      <c r="H7297" s="6" t="n">
        <f aca="false">IF(1_Data_EDA!B7298="First Class",1,0)</f>
        <v>0</v>
      </c>
      <c r="I7297" s="6" t="n">
        <f aca="false">IF(1_Data_EDA!B7298="Second Class",1,0)</f>
        <v>0</v>
      </c>
      <c r="J7297" s="6" t="n">
        <f aca="false">IF(1_Data_EDA!B7298="Same Day",1,0)</f>
        <v>0</v>
      </c>
      <c r="K7297" s="6" t="n">
        <f aca="false">IF(1_Data_EDA!C7298="Corporate",1,0)</f>
        <v>1</v>
      </c>
      <c r="L7297" s="6" t="n">
        <f aca="false">IF(1_Data_EDA!C7298="Home Office",1,0)</f>
        <v>0</v>
      </c>
      <c r="M7297" s="6" t="n">
        <f aca="false">IF(1_Data_EDA!D7298="Europe",1,0)</f>
        <v>0</v>
      </c>
      <c r="N7297" s="6" t="n">
        <f aca="false">IF(1_Data_EDA!D7298="LATAM",1,0)</f>
        <v>1</v>
      </c>
      <c r="O7297" s="6" t="n">
        <f aca="false">IF(1_Data_EDA!D7298="Pacific Asia",1,0)</f>
        <v>0</v>
      </c>
      <c r="P7297" s="6" t="n">
        <f aca="false">IF(1_Data_EDA!D7298="USCA",1,0)</f>
        <v>0</v>
      </c>
      <c r="Q7297" s="6" t="n">
        <f aca="false">IF(C7297&gt;MEDIAN(C$5:C$8004),1,0)</f>
        <v>1</v>
      </c>
      <c r="R7297" s="6" t="n">
        <f aca="false">IF(D7297&gt;2,1,0)</f>
        <v>0</v>
      </c>
    </row>
    <row r="7298" customFormat="false" ht="15" hidden="false" customHeight="true" outlineLevel="0" collapsed="false">
      <c r="A7298" s="6" t="n">
        <f aca="false">1_Data_EDA!O7299</f>
        <v>1</v>
      </c>
      <c r="B7298" s="6" t="n">
        <f aca="false">1_Data_EDA!H7299</f>
        <v>4</v>
      </c>
      <c r="C7298" s="7" t="n">
        <f aca="false">1_Data_EDA!I7299</f>
        <v>59.99000168</v>
      </c>
      <c r="D7298" s="6" t="n">
        <f aca="false">1_Data_EDA!J7299</f>
        <v>1</v>
      </c>
      <c r="E7298" s="7" t="n">
        <f aca="false">1_Data_EDA!K7299</f>
        <v>59.99000168</v>
      </c>
      <c r="F7298" s="7" t="n">
        <f aca="false">1_Data_EDA!L7299</f>
        <v>9.600000381</v>
      </c>
      <c r="G7298" s="8" t="n">
        <f aca="false">1_Data_EDA!M7299</f>
        <v>0.159999996</v>
      </c>
      <c r="H7298" s="6" t="n">
        <f aca="false">IF(1_Data_EDA!B7299="First Class",1,0)</f>
        <v>0</v>
      </c>
      <c r="I7298" s="6" t="n">
        <f aca="false">IF(1_Data_EDA!B7299="Second Class",1,0)</f>
        <v>0</v>
      </c>
      <c r="J7298" s="6" t="n">
        <f aca="false">IF(1_Data_EDA!B7299="Same Day",1,0)</f>
        <v>0</v>
      </c>
      <c r="K7298" s="6" t="n">
        <f aca="false">IF(1_Data_EDA!C7299="Corporate",1,0)</f>
        <v>0</v>
      </c>
      <c r="L7298" s="6" t="n">
        <f aca="false">IF(1_Data_EDA!C7299="Home Office",1,0)</f>
        <v>0</v>
      </c>
      <c r="M7298" s="6" t="n">
        <f aca="false">IF(1_Data_EDA!D7299="Europe",1,0)</f>
        <v>0</v>
      </c>
      <c r="N7298" s="6" t="n">
        <f aca="false">IF(1_Data_EDA!D7299="LATAM",1,0)</f>
        <v>1</v>
      </c>
      <c r="O7298" s="6" t="n">
        <f aca="false">IF(1_Data_EDA!D7299="Pacific Asia",1,0)</f>
        <v>0</v>
      </c>
      <c r="P7298" s="6" t="n">
        <f aca="false">IF(1_Data_EDA!D7299="USCA",1,0)</f>
        <v>0</v>
      </c>
      <c r="Q7298" s="6" t="n">
        <f aca="false">IF(C7298&gt;MEDIAN(C$5:C$8004),1,0)</f>
        <v>0</v>
      </c>
      <c r="R7298" s="6" t="n">
        <f aca="false">IF(D7298&gt;2,1,0)</f>
        <v>0</v>
      </c>
    </row>
    <row r="7299" customFormat="false" ht="15" hidden="false" customHeight="true" outlineLevel="0" collapsed="false">
      <c r="A7299" s="6" t="n">
        <f aca="false">1_Data_EDA!O7300</f>
        <v>1</v>
      </c>
      <c r="B7299" s="6" t="n">
        <f aca="false">1_Data_EDA!H7300</f>
        <v>4</v>
      </c>
      <c r="C7299" s="7" t="n">
        <f aca="false">1_Data_EDA!I7300</f>
        <v>50</v>
      </c>
      <c r="D7299" s="6" t="n">
        <f aca="false">1_Data_EDA!J7300</f>
        <v>1</v>
      </c>
      <c r="E7299" s="7" t="n">
        <f aca="false">1_Data_EDA!K7300</f>
        <v>50</v>
      </c>
      <c r="F7299" s="7" t="n">
        <f aca="false">1_Data_EDA!L7300</f>
        <v>0.5</v>
      </c>
      <c r="G7299" s="8" t="n">
        <f aca="false">1_Data_EDA!M7300</f>
        <v>0.01</v>
      </c>
      <c r="H7299" s="6" t="n">
        <f aca="false">IF(1_Data_EDA!B7300="First Class",1,0)</f>
        <v>0</v>
      </c>
      <c r="I7299" s="6" t="n">
        <f aca="false">IF(1_Data_EDA!B7300="Second Class",1,0)</f>
        <v>0</v>
      </c>
      <c r="J7299" s="6" t="n">
        <f aca="false">IF(1_Data_EDA!B7300="Same Day",1,0)</f>
        <v>0</v>
      </c>
      <c r="K7299" s="6" t="n">
        <f aca="false">IF(1_Data_EDA!C7300="Corporate",1,0)</f>
        <v>1</v>
      </c>
      <c r="L7299" s="6" t="n">
        <f aca="false">IF(1_Data_EDA!C7300="Home Office",1,0)</f>
        <v>0</v>
      </c>
      <c r="M7299" s="6" t="n">
        <f aca="false">IF(1_Data_EDA!D7300="Europe",1,0)</f>
        <v>0</v>
      </c>
      <c r="N7299" s="6" t="n">
        <f aca="false">IF(1_Data_EDA!D7300="LATAM",1,0)</f>
        <v>0</v>
      </c>
      <c r="O7299" s="6" t="n">
        <f aca="false">IF(1_Data_EDA!D7300="Pacific Asia",1,0)</f>
        <v>1</v>
      </c>
      <c r="P7299" s="6" t="n">
        <f aca="false">IF(1_Data_EDA!D7300="USCA",1,0)</f>
        <v>0</v>
      </c>
      <c r="Q7299" s="6" t="n">
        <f aca="false">IF(C7299&gt;MEDIAN(C$5:C$8004),1,0)</f>
        <v>0</v>
      </c>
      <c r="R7299" s="6" t="n">
        <f aca="false">IF(D7299&gt;2,1,0)</f>
        <v>0</v>
      </c>
    </row>
    <row r="7300" customFormat="false" ht="15" hidden="false" customHeight="true" outlineLevel="0" collapsed="false">
      <c r="A7300" s="6" t="n">
        <f aca="false">1_Data_EDA!O7301</f>
        <v>1</v>
      </c>
      <c r="B7300" s="6" t="n">
        <f aca="false">1_Data_EDA!H7301</f>
        <v>1</v>
      </c>
      <c r="C7300" s="7" t="n">
        <f aca="false">1_Data_EDA!I7301</f>
        <v>299.980011</v>
      </c>
      <c r="D7300" s="6" t="n">
        <f aca="false">1_Data_EDA!J7301</f>
        <v>1</v>
      </c>
      <c r="E7300" s="7" t="n">
        <f aca="false">1_Data_EDA!K7301</f>
        <v>299.980011</v>
      </c>
      <c r="F7300" s="7" t="n">
        <f aca="false">1_Data_EDA!L7301</f>
        <v>21</v>
      </c>
      <c r="G7300" s="8" t="n">
        <f aca="false">1_Data_EDA!M7301</f>
        <v>0.07</v>
      </c>
      <c r="H7300" s="6" t="n">
        <f aca="false">IF(1_Data_EDA!B7301="First Class",1,0)</f>
        <v>1</v>
      </c>
      <c r="I7300" s="6" t="n">
        <f aca="false">IF(1_Data_EDA!B7301="Second Class",1,0)</f>
        <v>0</v>
      </c>
      <c r="J7300" s="6" t="n">
        <f aca="false">IF(1_Data_EDA!B7301="Same Day",1,0)</f>
        <v>0</v>
      </c>
      <c r="K7300" s="6" t="n">
        <f aca="false">IF(1_Data_EDA!C7301="Corporate",1,0)</f>
        <v>0</v>
      </c>
      <c r="L7300" s="6" t="n">
        <f aca="false">IF(1_Data_EDA!C7301="Home Office",1,0)</f>
        <v>0</v>
      </c>
      <c r="M7300" s="6" t="n">
        <f aca="false">IF(1_Data_EDA!D7301="Europe",1,0)</f>
        <v>1</v>
      </c>
      <c r="N7300" s="6" t="n">
        <f aca="false">IF(1_Data_EDA!D7301="LATAM",1,0)</f>
        <v>0</v>
      </c>
      <c r="O7300" s="6" t="n">
        <f aca="false">IF(1_Data_EDA!D7301="Pacific Asia",1,0)</f>
        <v>0</v>
      </c>
      <c r="P7300" s="6" t="n">
        <f aca="false">IF(1_Data_EDA!D7301="USCA",1,0)</f>
        <v>0</v>
      </c>
      <c r="Q7300" s="6" t="n">
        <f aca="false">IF(C7300&gt;MEDIAN(C$5:C$8004),1,0)</f>
        <v>1</v>
      </c>
      <c r="R7300" s="6" t="n">
        <f aca="false">IF(D7300&gt;2,1,0)</f>
        <v>0</v>
      </c>
    </row>
    <row r="7301" customFormat="false" ht="15" hidden="false" customHeight="true" outlineLevel="0" collapsed="false">
      <c r="A7301" s="6" t="n">
        <f aca="false">1_Data_EDA!O7302</f>
        <v>1</v>
      </c>
      <c r="B7301" s="6" t="n">
        <f aca="false">1_Data_EDA!H7302</f>
        <v>2</v>
      </c>
      <c r="C7301" s="7" t="n">
        <f aca="false">1_Data_EDA!I7302</f>
        <v>399.980011</v>
      </c>
      <c r="D7301" s="6" t="n">
        <f aca="false">1_Data_EDA!J7302</f>
        <v>1</v>
      </c>
      <c r="E7301" s="7" t="n">
        <f aca="false">1_Data_EDA!K7302</f>
        <v>399.980011</v>
      </c>
      <c r="F7301" s="7" t="n">
        <f aca="false">1_Data_EDA!L7302</f>
        <v>60</v>
      </c>
      <c r="G7301" s="8" t="n">
        <f aca="false">1_Data_EDA!M7302</f>
        <v>0.150000006</v>
      </c>
      <c r="H7301" s="6" t="n">
        <f aca="false">IF(1_Data_EDA!B7302="First Class",1,0)</f>
        <v>0</v>
      </c>
      <c r="I7301" s="6" t="n">
        <f aca="false">IF(1_Data_EDA!B7302="Second Class",1,0)</f>
        <v>1</v>
      </c>
      <c r="J7301" s="6" t="n">
        <f aca="false">IF(1_Data_EDA!B7302="Same Day",1,0)</f>
        <v>0</v>
      </c>
      <c r="K7301" s="6" t="n">
        <f aca="false">IF(1_Data_EDA!C7302="Corporate",1,0)</f>
        <v>0</v>
      </c>
      <c r="L7301" s="6" t="n">
        <f aca="false">IF(1_Data_EDA!C7302="Home Office",1,0)</f>
        <v>0</v>
      </c>
      <c r="M7301" s="6" t="n">
        <f aca="false">IF(1_Data_EDA!D7302="Europe",1,0)</f>
        <v>0</v>
      </c>
      <c r="N7301" s="6" t="n">
        <f aca="false">IF(1_Data_EDA!D7302="LATAM",1,0)</f>
        <v>0</v>
      </c>
      <c r="O7301" s="6" t="n">
        <f aca="false">IF(1_Data_EDA!D7302="Pacific Asia",1,0)</f>
        <v>1</v>
      </c>
      <c r="P7301" s="6" t="n">
        <f aca="false">IF(1_Data_EDA!D7302="USCA",1,0)</f>
        <v>0</v>
      </c>
      <c r="Q7301" s="6" t="n">
        <f aca="false">IF(C7301&gt;MEDIAN(C$5:C$8004),1,0)</f>
        <v>1</v>
      </c>
      <c r="R7301" s="6" t="n">
        <f aca="false">IF(D7301&gt;2,1,0)</f>
        <v>0</v>
      </c>
    </row>
    <row r="7302" customFormat="false" ht="15" hidden="false" customHeight="true" outlineLevel="0" collapsed="false">
      <c r="A7302" s="6" t="n">
        <f aca="false">1_Data_EDA!O7303</f>
        <v>0</v>
      </c>
      <c r="B7302" s="6" t="n">
        <f aca="false">1_Data_EDA!H7303</f>
        <v>2</v>
      </c>
      <c r="C7302" s="7" t="n">
        <f aca="false">1_Data_EDA!I7303</f>
        <v>199.9900055</v>
      </c>
      <c r="D7302" s="6" t="n">
        <f aca="false">1_Data_EDA!J7303</f>
        <v>1</v>
      </c>
      <c r="E7302" s="7" t="n">
        <f aca="false">1_Data_EDA!K7303</f>
        <v>199.9900055</v>
      </c>
      <c r="F7302" s="7" t="n">
        <f aca="false">1_Data_EDA!L7303</f>
        <v>0</v>
      </c>
      <c r="G7302" s="8" t="n">
        <f aca="false">1_Data_EDA!M7303</f>
        <v>0</v>
      </c>
      <c r="H7302" s="6" t="n">
        <f aca="false">IF(1_Data_EDA!B7303="First Class",1,0)</f>
        <v>0</v>
      </c>
      <c r="I7302" s="6" t="n">
        <f aca="false">IF(1_Data_EDA!B7303="Second Class",1,0)</f>
        <v>1</v>
      </c>
      <c r="J7302" s="6" t="n">
        <f aca="false">IF(1_Data_EDA!B7303="Same Day",1,0)</f>
        <v>0</v>
      </c>
      <c r="K7302" s="6" t="n">
        <f aca="false">IF(1_Data_EDA!C7303="Corporate",1,0)</f>
        <v>0</v>
      </c>
      <c r="L7302" s="6" t="n">
        <f aca="false">IF(1_Data_EDA!C7303="Home Office",1,0)</f>
        <v>0</v>
      </c>
      <c r="M7302" s="6" t="n">
        <f aca="false">IF(1_Data_EDA!D7303="Europe",1,0)</f>
        <v>0</v>
      </c>
      <c r="N7302" s="6" t="n">
        <f aca="false">IF(1_Data_EDA!D7303="LATAM",1,0)</f>
        <v>1</v>
      </c>
      <c r="O7302" s="6" t="n">
        <f aca="false">IF(1_Data_EDA!D7303="Pacific Asia",1,0)</f>
        <v>0</v>
      </c>
      <c r="P7302" s="6" t="n">
        <f aca="false">IF(1_Data_EDA!D7303="USCA",1,0)</f>
        <v>0</v>
      </c>
      <c r="Q7302" s="6" t="n">
        <f aca="false">IF(C7302&gt;MEDIAN(C$5:C$8004),1,0)</f>
        <v>1</v>
      </c>
      <c r="R7302" s="6" t="n">
        <f aca="false">IF(D7302&gt;2,1,0)</f>
        <v>0</v>
      </c>
    </row>
    <row r="7303" customFormat="false" ht="15" hidden="false" customHeight="true" outlineLevel="0" collapsed="false">
      <c r="A7303" s="6" t="n">
        <f aca="false">1_Data_EDA!O7304</f>
        <v>0</v>
      </c>
      <c r="B7303" s="6" t="n">
        <f aca="false">1_Data_EDA!H7304</f>
        <v>0</v>
      </c>
      <c r="C7303" s="7" t="n">
        <f aca="false">1_Data_EDA!I7304</f>
        <v>399.980011</v>
      </c>
      <c r="D7303" s="6" t="n">
        <f aca="false">1_Data_EDA!J7304</f>
        <v>1</v>
      </c>
      <c r="E7303" s="7" t="n">
        <f aca="false">1_Data_EDA!K7304</f>
        <v>399.980011</v>
      </c>
      <c r="F7303" s="7" t="n">
        <f aca="false">1_Data_EDA!L7304</f>
        <v>72</v>
      </c>
      <c r="G7303" s="8" t="n">
        <f aca="false">1_Data_EDA!M7304</f>
        <v>0.180000007</v>
      </c>
      <c r="H7303" s="6" t="n">
        <f aca="false">IF(1_Data_EDA!B7304="First Class",1,0)</f>
        <v>0</v>
      </c>
      <c r="I7303" s="6" t="n">
        <f aca="false">IF(1_Data_EDA!B7304="Second Class",1,0)</f>
        <v>0</v>
      </c>
      <c r="J7303" s="6" t="n">
        <f aca="false">IF(1_Data_EDA!B7304="Same Day",1,0)</f>
        <v>1</v>
      </c>
      <c r="K7303" s="6" t="n">
        <f aca="false">IF(1_Data_EDA!C7304="Corporate",1,0)</f>
        <v>0</v>
      </c>
      <c r="L7303" s="6" t="n">
        <f aca="false">IF(1_Data_EDA!C7304="Home Office",1,0)</f>
        <v>0</v>
      </c>
      <c r="M7303" s="6" t="n">
        <f aca="false">IF(1_Data_EDA!D7304="Europe",1,0)</f>
        <v>0</v>
      </c>
      <c r="N7303" s="6" t="n">
        <f aca="false">IF(1_Data_EDA!D7304="LATAM",1,0)</f>
        <v>0</v>
      </c>
      <c r="O7303" s="6" t="n">
        <f aca="false">IF(1_Data_EDA!D7304="Pacific Asia",1,0)</f>
        <v>0</v>
      </c>
      <c r="P7303" s="6" t="n">
        <f aca="false">IF(1_Data_EDA!D7304="USCA",1,0)</f>
        <v>1</v>
      </c>
      <c r="Q7303" s="6" t="n">
        <f aca="false">IF(C7303&gt;MEDIAN(C$5:C$8004),1,0)</f>
        <v>1</v>
      </c>
      <c r="R7303" s="6" t="n">
        <f aca="false">IF(D7303&gt;2,1,0)</f>
        <v>0</v>
      </c>
    </row>
    <row r="7304" customFormat="false" ht="15" hidden="false" customHeight="true" outlineLevel="0" collapsed="false">
      <c r="A7304" s="6" t="n">
        <f aca="false">1_Data_EDA!O7305</f>
        <v>1</v>
      </c>
      <c r="B7304" s="6" t="n">
        <f aca="false">1_Data_EDA!H7305</f>
        <v>4</v>
      </c>
      <c r="C7304" s="7" t="n">
        <f aca="false">1_Data_EDA!I7305</f>
        <v>49.97999954</v>
      </c>
      <c r="D7304" s="6" t="n">
        <f aca="false">1_Data_EDA!J7305</f>
        <v>1</v>
      </c>
      <c r="E7304" s="7" t="n">
        <f aca="false">1_Data_EDA!K7305</f>
        <v>49.97999954</v>
      </c>
      <c r="F7304" s="7" t="n">
        <f aca="false">1_Data_EDA!L7305</f>
        <v>5</v>
      </c>
      <c r="G7304" s="8" t="n">
        <f aca="false">1_Data_EDA!M7305</f>
        <v>0.100000001</v>
      </c>
      <c r="H7304" s="6" t="n">
        <f aca="false">IF(1_Data_EDA!B7305="First Class",1,0)</f>
        <v>0</v>
      </c>
      <c r="I7304" s="6" t="n">
        <f aca="false">IF(1_Data_EDA!B7305="Second Class",1,0)</f>
        <v>0</v>
      </c>
      <c r="J7304" s="6" t="n">
        <f aca="false">IF(1_Data_EDA!B7305="Same Day",1,0)</f>
        <v>0</v>
      </c>
      <c r="K7304" s="6" t="n">
        <f aca="false">IF(1_Data_EDA!C7305="Corporate",1,0)</f>
        <v>0</v>
      </c>
      <c r="L7304" s="6" t="n">
        <f aca="false">IF(1_Data_EDA!C7305="Home Office",1,0)</f>
        <v>0</v>
      </c>
      <c r="M7304" s="6" t="n">
        <f aca="false">IF(1_Data_EDA!D7305="Europe",1,0)</f>
        <v>1</v>
      </c>
      <c r="N7304" s="6" t="n">
        <f aca="false">IF(1_Data_EDA!D7305="LATAM",1,0)</f>
        <v>0</v>
      </c>
      <c r="O7304" s="6" t="n">
        <f aca="false">IF(1_Data_EDA!D7305="Pacific Asia",1,0)</f>
        <v>0</v>
      </c>
      <c r="P7304" s="6" t="n">
        <f aca="false">IF(1_Data_EDA!D7305="USCA",1,0)</f>
        <v>0</v>
      </c>
      <c r="Q7304" s="6" t="n">
        <f aca="false">IF(C7304&gt;MEDIAN(C$5:C$8004),1,0)</f>
        <v>0</v>
      </c>
      <c r="R7304" s="6" t="n">
        <f aca="false">IF(D7304&gt;2,1,0)</f>
        <v>0</v>
      </c>
    </row>
    <row r="7305" customFormat="false" ht="15" hidden="false" customHeight="true" outlineLevel="0" collapsed="false">
      <c r="A7305" s="6" t="n">
        <f aca="false">1_Data_EDA!O7306</f>
        <v>1</v>
      </c>
      <c r="B7305" s="6" t="n">
        <f aca="false">1_Data_EDA!H7306</f>
        <v>2</v>
      </c>
      <c r="C7305" s="7" t="n">
        <f aca="false">1_Data_EDA!I7306</f>
        <v>399.980011</v>
      </c>
      <c r="D7305" s="6" t="n">
        <f aca="false">1_Data_EDA!J7306</f>
        <v>1</v>
      </c>
      <c r="E7305" s="7" t="n">
        <f aca="false">1_Data_EDA!K7306</f>
        <v>399.980011</v>
      </c>
      <c r="F7305" s="7" t="n">
        <f aca="false">1_Data_EDA!L7306</f>
        <v>28</v>
      </c>
      <c r="G7305" s="8" t="n">
        <f aca="false">1_Data_EDA!M7306</f>
        <v>0.07</v>
      </c>
      <c r="H7305" s="6" t="n">
        <f aca="false">IF(1_Data_EDA!B7306="First Class",1,0)</f>
        <v>0</v>
      </c>
      <c r="I7305" s="6" t="n">
        <f aca="false">IF(1_Data_EDA!B7306="Second Class",1,0)</f>
        <v>1</v>
      </c>
      <c r="J7305" s="6" t="n">
        <f aca="false">IF(1_Data_EDA!B7306="Same Day",1,0)</f>
        <v>0</v>
      </c>
      <c r="K7305" s="6" t="n">
        <f aca="false">IF(1_Data_EDA!C7306="Corporate",1,0)</f>
        <v>0</v>
      </c>
      <c r="L7305" s="6" t="n">
        <f aca="false">IF(1_Data_EDA!C7306="Home Office",1,0)</f>
        <v>1</v>
      </c>
      <c r="M7305" s="6" t="n">
        <f aca="false">IF(1_Data_EDA!D7306="Europe",1,0)</f>
        <v>0</v>
      </c>
      <c r="N7305" s="6" t="n">
        <f aca="false">IF(1_Data_EDA!D7306="LATAM",1,0)</f>
        <v>1</v>
      </c>
      <c r="O7305" s="6" t="n">
        <f aca="false">IF(1_Data_EDA!D7306="Pacific Asia",1,0)</f>
        <v>0</v>
      </c>
      <c r="P7305" s="6" t="n">
        <f aca="false">IF(1_Data_EDA!D7306="USCA",1,0)</f>
        <v>0</v>
      </c>
      <c r="Q7305" s="6" t="n">
        <f aca="false">IF(C7305&gt;MEDIAN(C$5:C$8004),1,0)</f>
        <v>1</v>
      </c>
      <c r="R7305" s="6" t="n">
        <f aca="false">IF(D7305&gt;2,1,0)</f>
        <v>0</v>
      </c>
    </row>
    <row r="7306" customFormat="false" ht="15" hidden="false" customHeight="true" outlineLevel="0" collapsed="false">
      <c r="A7306" s="6" t="n">
        <f aca="false">1_Data_EDA!O7307</f>
        <v>1</v>
      </c>
      <c r="B7306" s="6" t="n">
        <f aca="false">1_Data_EDA!H7307</f>
        <v>1</v>
      </c>
      <c r="C7306" s="7" t="n">
        <f aca="false">1_Data_EDA!I7307</f>
        <v>59.08000183</v>
      </c>
      <c r="D7306" s="6" t="n">
        <f aca="false">1_Data_EDA!J7307</f>
        <v>1</v>
      </c>
      <c r="E7306" s="7" t="n">
        <f aca="false">1_Data_EDA!K7307</f>
        <v>59.08000183</v>
      </c>
      <c r="F7306" s="7" t="n">
        <f aca="false">1_Data_EDA!L7307</f>
        <v>11.8199997</v>
      </c>
      <c r="G7306" s="8" t="n">
        <f aca="false">1_Data_EDA!M7307</f>
        <v>0.200000003</v>
      </c>
      <c r="H7306" s="6" t="n">
        <f aca="false">IF(1_Data_EDA!B7307="First Class",1,0)</f>
        <v>1</v>
      </c>
      <c r="I7306" s="6" t="n">
        <f aca="false">IF(1_Data_EDA!B7307="Second Class",1,0)</f>
        <v>0</v>
      </c>
      <c r="J7306" s="6" t="n">
        <f aca="false">IF(1_Data_EDA!B7307="Same Day",1,0)</f>
        <v>0</v>
      </c>
      <c r="K7306" s="6" t="n">
        <f aca="false">IF(1_Data_EDA!C7307="Corporate",1,0)</f>
        <v>1</v>
      </c>
      <c r="L7306" s="6" t="n">
        <f aca="false">IF(1_Data_EDA!C7307="Home Office",1,0)</f>
        <v>0</v>
      </c>
      <c r="M7306" s="6" t="n">
        <f aca="false">IF(1_Data_EDA!D7307="Europe",1,0)</f>
        <v>0</v>
      </c>
      <c r="N7306" s="6" t="n">
        <f aca="false">IF(1_Data_EDA!D7307="LATAM",1,0)</f>
        <v>0</v>
      </c>
      <c r="O7306" s="6" t="n">
        <f aca="false">IF(1_Data_EDA!D7307="Pacific Asia",1,0)</f>
        <v>1</v>
      </c>
      <c r="P7306" s="6" t="n">
        <f aca="false">IF(1_Data_EDA!D7307="USCA",1,0)</f>
        <v>0</v>
      </c>
      <c r="Q7306" s="6" t="n">
        <f aca="false">IF(C7306&gt;MEDIAN(C$5:C$8004),1,0)</f>
        <v>0</v>
      </c>
      <c r="R7306" s="6" t="n">
        <f aca="false">IF(D7306&gt;2,1,0)</f>
        <v>0</v>
      </c>
    </row>
    <row r="7307" customFormat="false" ht="15" hidden="false" customHeight="true" outlineLevel="0" collapsed="false">
      <c r="A7307" s="6" t="n">
        <f aca="false">1_Data_EDA!O7308</f>
        <v>0</v>
      </c>
      <c r="B7307" s="6" t="n">
        <f aca="false">1_Data_EDA!H7308</f>
        <v>4</v>
      </c>
      <c r="C7307" s="7" t="n">
        <f aca="false">1_Data_EDA!I7308</f>
        <v>50</v>
      </c>
      <c r="D7307" s="6" t="n">
        <f aca="false">1_Data_EDA!J7308</f>
        <v>4</v>
      </c>
      <c r="E7307" s="7" t="n">
        <f aca="false">1_Data_EDA!K7308</f>
        <v>200</v>
      </c>
      <c r="F7307" s="7" t="n">
        <f aca="false">1_Data_EDA!L7308</f>
        <v>8</v>
      </c>
      <c r="G7307" s="8" t="n">
        <f aca="false">1_Data_EDA!M7308</f>
        <v>0.039999999</v>
      </c>
      <c r="H7307" s="6" t="n">
        <f aca="false">IF(1_Data_EDA!B7308="First Class",1,0)</f>
        <v>0</v>
      </c>
      <c r="I7307" s="6" t="n">
        <f aca="false">IF(1_Data_EDA!B7308="Second Class",1,0)</f>
        <v>0</v>
      </c>
      <c r="J7307" s="6" t="n">
        <f aca="false">IF(1_Data_EDA!B7308="Same Day",1,0)</f>
        <v>0</v>
      </c>
      <c r="K7307" s="6" t="n">
        <f aca="false">IF(1_Data_EDA!C7308="Corporate",1,0)</f>
        <v>0</v>
      </c>
      <c r="L7307" s="6" t="n">
        <f aca="false">IF(1_Data_EDA!C7308="Home Office",1,0)</f>
        <v>1</v>
      </c>
      <c r="M7307" s="6" t="n">
        <f aca="false">IF(1_Data_EDA!D7308="Europe",1,0)</f>
        <v>1</v>
      </c>
      <c r="N7307" s="6" t="n">
        <f aca="false">IF(1_Data_EDA!D7308="LATAM",1,0)</f>
        <v>0</v>
      </c>
      <c r="O7307" s="6" t="n">
        <f aca="false">IF(1_Data_EDA!D7308="Pacific Asia",1,0)</f>
        <v>0</v>
      </c>
      <c r="P7307" s="6" t="n">
        <f aca="false">IF(1_Data_EDA!D7308="USCA",1,0)</f>
        <v>0</v>
      </c>
      <c r="Q7307" s="6" t="n">
        <f aca="false">IF(C7307&gt;MEDIAN(C$5:C$8004),1,0)</f>
        <v>0</v>
      </c>
      <c r="R7307" s="6" t="n">
        <f aca="false">IF(D7307&gt;2,1,0)</f>
        <v>1</v>
      </c>
    </row>
    <row r="7308" customFormat="false" ht="15" hidden="false" customHeight="true" outlineLevel="0" collapsed="false">
      <c r="A7308" s="6" t="n">
        <f aca="false">1_Data_EDA!O7309</f>
        <v>0</v>
      </c>
      <c r="B7308" s="6" t="n">
        <f aca="false">1_Data_EDA!H7309</f>
        <v>4</v>
      </c>
      <c r="C7308" s="7" t="n">
        <f aca="false">1_Data_EDA!I7309</f>
        <v>49.97999954</v>
      </c>
      <c r="D7308" s="6" t="n">
        <f aca="false">1_Data_EDA!J7309</f>
        <v>3</v>
      </c>
      <c r="E7308" s="7" t="n">
        <f aca="false">1_Data_EDA!K7309</f>
        <v>149.9400024</v>
      </c>
      <c r="F7308" s="7" t="n">
        <f aca="false">1_Data_EDA!L7309</f>
        <v>23.98999977</v>
      </c>
      <c r="G7308" s="8" t="n">
        <f aca="false">1_Data_EDA!M7309</f>
        <v>0.159999996</v>
      </c>
      <c r="H7308" s="6" t="n">
        <f aca="false">IF(1_Data_EDA!B7309="First Class",1,0)</f>
        <v>0</v>
      </c>
      <c r="I7308" s="6" t="n">
        <f aca="false">IF(1_Data_EDA!B7309="Second Class",1,0)</f>
        <v>0</v>
      </c>
      <c r="J7308" s="6" t="n">
        <f aca="false">IF(1_Data_EDA!B7309="Same Day",1,0)</f>
        <v>0</v>
      </c>
      <c r="K7308" s="6" t="n">
        <f aca="false">IF(1_Data_EDA!C7309="Corporate",1,0)</f>
        <v>0</v>
      </c>
      <c r="L7308" s="6" t="n">
        <f aca="false">IF(1_Data_EDA!C7309="Home Office",1,0)</f>
        <v>0</v>
      </c>
      <c r="M7308" s="6" t="n">
        <f aca="false">IF(1_Data_EDA!D7309="Europe",1,0)</f>
        <v>0</v>
      </c>
      <c r="N7308" s="6" t="n">
        <f aca="false">IF(1_Data_EDA!D7309="LATAM",1,0)</f>
        <v>1</v>
      </c>
      <c r="O7308" s="6" t="n">
        <f aca="false">IF(1_Data_EDA!D7309="Pacific Asia",1,0)</f>
        <v>0</v>
      </c>
      <c r="P7308" s="6" t="n">
        <f aca="false">IF(1_Data_EDA!D7309="USCA",1,0)</f>
        <v>0</v>
      </c>
      <c r="Q7308" s="6" t="n">
        <f aca="false">IF(C7308&gt;MEDIAN(C$5:C$8004),1,0)</f>
        <v>0</v>
      </c>
      <c r="R7308" s="6" t="n">
        <f aca="false">IF(D7308&gt;2,1,0)</f>
        <v>1</v>
      </c>
    </row>
    <row r="7309" customFormat="false" ht="15" hidden="false" customHeight="true" outlineLevel="0" collapsed="false">
      <c r="A7309" s="6" t="n">
        <f aca="false">1_Data_EDA!O7310</f>
        <v>1</v>
      </c>
      <c r="B7309" s="6" t="n">
        <f aca="false">1_Data_EDA!H7310</f>
        <v>2</v>
      </c>
      <c r="C7309" s="7" t="n">
        <f aca="false">1_Data_EDA!I7310</f>
        <v>299.980011</v>
      </c>
      <c r="D7309" s="6" t="n">
        <f aca="false">1_Data_EDA!J7310</f>
        <v>1</v>
      </c>
      <c r="E7309" s="7" t="n">
        <f aca="false">1_Data_EDA!K7310</f>
        <v>299.980011</v>
      </c>
      <c r="F7309" s="7" t="n">
        <f aca="false">1_Data_EDA!L7310</f>
        <v>36</v>
      </c>
      <c r="G7309" s="8" t="n">
        <f aca="false">1_Data_EDA!M7310</f>
        <v>0.119999997</v>
      </c>
      <c r="H7309" s="6" t="n">
        <f aca="false">IF(1_Data_EDA!B7310="First Class",1,0)</f>
        <v>0</v>
      </c>
      <c r="I7309" s="6" t="n">
        <f aca="false">IF(1_Data_EDA!B7310="Second Class",1,0)</f>
        <v>1</v>
      </c>
      <c r="J7309" s="6" t="n">
        <f aca="false">IF(1_Data_EDA!B7310="Same Day",1,0)</f>
        <v>0</v>
      </c>
      <c r="K7309" s="6" t="n">
        <f aca="false">IF(1_Data_EDA!C7310="Corporate",1,0)</f>
        <v>0</v>
      </c>
      <c r="L7309" s="6" t="n">
        <f aca="false">IF(1_Data_EDA!C7310="Home Office",1,0)</f>
        <v>0</v>
      </c>
      <c r="M7309" s="6" t="n">
        <f aca="false">IF(1_Data_EDA!D7310="Europe",1,0)</f>
        <v>0</v>
      </c>
      <c r="N7309" s="6" t="n">
        <f aca="false">IF(1_Data_EDA!D7310="LATAM",1,0)</f>
        <v>1</v>
      </c>
      <c r="O7309" s="6" t="n">
        <f aca="false">IF(1_Data_EDA!D7310="Pacific Asia",1,0)</f>
        <v>0</v>
      </c>
      <c r="P7309" s="6" t="n">
        <f aca="false">IF(1_Data_EDA!D7310="USCA",1,0)</f>
        <v>0</v>
      </c>
      <c r="Q7309" s="6" t="n">
        <f aca="false">IF(C7309&gt;MEDIAN(C$5:C$8004),1,0)</f>
        <v>1</v>
      </c>
      <c r="R7309" s="6" t="n">
        <f aca="false">IF(D7309&gt;2,1,0)</f>
        <v>0</v>
      </c>
    </row>
    <row r="7310" customFormat="false" ht="15" hidden="false" customHeight="true" outlineLevel="0" collapsed="false">
      <c r="A7310" s="6" t="n">
        <f aca="false">1_Data_EDA!O7311</f>
        <v>1</v>
      </c>
      <c r="B7310" s="6" t="n">
        <f aca="false">1_Data_EDA!H7311</f>
        <v>4</v>
      </c>
      <c r="C7310" s="7" t="n">
        <f aca="false">1_Data_EDA!I7311</f>
        <v>59.99000168</v>
      </c>
      <c r="D7310" s="6" t="n">
        <f aca="false">1_Data_EDA!J7311</f>
        <v>2</v>
      </c>
      <c r="E7310" s="7" t="n">
        <f aca="false">1_Data_EDA!K7311</f>
        <v>119.9800034</v>
      </c>
      <c r="F7310" s="7" t="n">
        <f aca="false">1_Data_EDA!L7311</f>
        <v>24</v>
      </c>
      <c r="G7310" s="8" t="n">
        <f aca="false">1_Data_EDA!M7311</f>
        <v>0.200000003</v>
      </c>
      <c r="H7310" s="6" t="n">
        <f aca="false">IF(1_Data_EDA!B7311="First Class",1,0)</f>
        <v>0</v>
      </c>
      <c r="I7310" s="6" t="n">
        <f aca="false">IF(1_Data_EDA!B7311="Second Class",1,0)</f>
        <v>0</v>
      </c>
      <c r="J7310" s="6" t="n">
        <f aca="false">IF(1_Data_EDA!B7311="Same Day",1,0)</f>
        <v>0</v>
      </c>
      <c r="K7310" s="6" t="n">
        <f aca="false">IF(1_Data_EDA!C7311="Corporate",1,0)</f>
        <v>0</v>
      </c>
      <c r="L7310" s="6" t="n">
        <f aca="false">IF(1_Data_EDA!C7311="Home Office",1,0)</f>
        <v>1</v>
      </c>
      <c r="M7310" s="6" t="n">
        <f aca="false">IF(1_Data_EDA!D7311="Europe",1,0)</f>
        <v>0</v>
      </c>
      <c r="N7310" s="6" t="n">
        <f aca="false">IF(1_Data_EDA!D7311="LATAM",1,0)</f>
        <v>0</v>
      </c>
      <c r="O7310" s="6" t="n">
        <f aca="false">IF(1_Data_EDA!D7311="Pacific Asia",1,0)</f>
        <v>0</v>
      </c>
      <c r="P7310" s="6" t="n">
        <f aca="false">IF(1_Data_EDA!D7311="USCA",1,0)</f>
        <v>1</v>
      </c>
      <c r="Q7310" s="6" t="n">
        <f aca="false">IF(C7310&gt;MEDIAN(C$5:C$8004),1,0)</f>
        <v>0</v>
      </c>
      <c r="R7310" s="6" t="n">
        <f aca="false">IF(D7310&gt;2,1,0)</f>
        <v>0</v>
      </c>
    </row>
    <row r="7311" customFormat="false" ht="15" hidden="false" customHeight="true" outlineLevel="0" collapsed="false">
      <c r="A7311" s="6" t="n">
        <f aca="false">1_Data_EDA!O7312</f>
        <v>0</v>
      </c>
      <c r="B7311" s="6" t="n">
        <f aca="false">1_Data_EDA!H7312</f>
        <v>4</v>
      </c>
      <c r="C7311" s="7" t="n">
        <f aca="false">1_Data_EDA!I7312</f>
        <v>70</v>
      </c>
      <c r="D7311" s="6" t="n">
        <f aca="false">1_Data_EDA!J7312</f>
        <v>4</v>
      </c>
      <c r="E7311" s="7" t="n">
        <f aca="false">1_Data_EDA!K7312</f>
        <v>280</v>
      </c>
      <c r="F7311" s="7" t="n">
        <f aca="false">1_Data_EDA!L7312</f>
        <v>5.599999905</v>
      </c>
      <c r="G7311" s="8" t="n">
        <f aca="false">1_Data_EDA!M7312</f>
        <v>0.02</v>
      </c>
      <c r="H7311" s="6" t="n">
        <f aca="false">IF(1_Data_EDA!B7312="First Class",1,0)</f>
        <v>0</v>
      </c>
      <c r="I7311" s="6" t="n">
        <f aca="false">IF(1_Data_EDA!B7312="Second Class",1,0)</f>
        <v>0</v>
      </c>
      <c r="J7311" s="6" t="n">
        <f aca="false">IF(1_Data_EDA!B7312="Same Day",1,0)</f>
        <v>0</v>
      </c>
      <c r="K7311" s="6" t="n">
        <f aca="false">IF(1_Data_EDA!C7312="Corporate",1,0)</f>
        <v>0</v>
      </c>
      <c r="L7311" s="6" t="n">
        <f aca="false">IF(1_Data_EDA!C7312="Home Office",1,0)</f>
        <v>0</v>
      </c>
      <c r="M7311" s="6" t="n">
        <f aca="false">IF(1_Data_EDA!D7312="Europe",1,0)</f>
        <v>0</v>
      </c>
      <c r="N7311" s="6" t="n">
        <f aca="false">IF(1_Data_EDA!D7312="LATAM",1,0)</f>
        <v>1</v>
      </c>
      <c r="O7311" s="6" t="n">
        <f aca="false">IF(1_Data_EDA!D7312="Pacific Asia",1,0)</f>
        <v>0</v>
      </c>
      <c r="P7311" s="6" t="n">
        <f aca="false">IF(1_Data_EDA!D7312="USCA",1,0)</f>
        <v>0</v>
      </c>
      <c r="Q7311" s="6" t="n">
        <f aca="false">IF(C7311&gt;MEDIAN(C$5:C$8004),1,0)</f>
        <v>1</v>
      </c>
      <c r="R7311" s="6" t="n">
        <f aca="false">IF(D7311&gt;2,1,0)</f>
        <v>1</v>
      </c>
    </row>
    <row r="7312" customFormat="false" ht="15" hidden="false" customHeight="true" outlineLevel="0" collapsed="false">
      <c r="A7312" s="6" t="n">
        <f aca="false">1_Data_EDA!O7313</f>
        <v>1</v>
      </c>
      <c r="B7312" s="6" t="n">
        <f aca="false">1_Data_EDA!H7313</f>
        <v>2</v>
      </c>
      <c r="C7312" s="7" t="n">
        <f aca="false">1_Data_EDA!I7313</f>
        <v>129.9900055</v>
      </c>
      <c r="D7312" s="6" t="n">
        <f aca="false">1_Data_EDA!J7313</f>
        <v>1</v>
      </c>
      <c r="E7312" s="7" t="n">
        <f aca="false">1_Data_EDA!K7313</f>
        <v>129.9900055</v>
      </c>
      <c r="F7312" s="7" t="n">
        <f aca="false">1_Data_EDA!L7313</f>
        <v>26</v>
      </c>
      <c r="G7312" s="8" t="n">
        <f aca="false">1_Data_EDA!M7313</f>
        <v>0.200000003</v>
      </c>
      <c r="H7312" s="6" t="n">
        <f aca="false">IF(1_Data_EDA!B7313="First Class",1,0)</f>
        <v>0</v>
      </c>
      <c r="I7312" s="6" t="n">
        <f aca="false">IF(1_Data_EDA!B7313="Second Class",1,0)</f>
        <v>1</v>
      </c>
      <c r="J7312" s="6" t="n">
        <f aca="false">IF(1_Data_EDA!B7313="Same Day",1,0)</f>
        <v>0</v>
      </c>
      <c r="K7312" s="6" t="n">
        <f aca="false">IF(1_Data_EDA!C7313="Corporate",1,0)</f>
        <v>1</v>
      </c>
      <c r="L7312" s="6" t="n">
        <f aca="false">IF(1_Data_EDA!C7313="Home Office",1,0)</f>
        <v>0</v>
      </c>
      <c r="M7312" s="6" t="n">
        <f aca="false">IF(1_Data_EDA!D7313="Europe",1,0)</f>
        <v>0</v>
      </c>
      <c r="N7312" s="6" t="n">
        <f aca="false">IF(1_Data_EDA!D7313="LATAM",1,0)</f>
        <v>0</v>
      </c>
      <c r="O7312" s="6" t="n">
        <f aca="false">IF(1_Data_EDA!D7313="Pacific Asia",1,0)</f>
        <v>1</v>
      </c>
      <c r="P7312" s="6" t="n">
        <f aca="false">IF(1_Data_EDA!D7313="USCA",1,0)</f>
        <v>0</v>
      </c>
      <c r="Q7312" s="6" t="n">
        <f aca="false">IF(C7312&gt;MEDIAN(C$5:C$8004),1,0)</f>
        <v>1</v>
      </c>
      <c r="R7312" s="6" t="n">
        <f aca="false">IF(D7312&gt;2,1,0)</f>
        <v>0</v>
      </c>
    </row>
    <row r="7313" customFormat="false" ht="15" hidden="false" customHeight="true" outlineLevel="0" collapsed="false">
      <c r="A7313" s="6" t="n">
        <f aca="false">1_Data_EDA!O7314</f>
        <v>1</v>
      </c>
      <c r="B7313" s="6" t="n">
        <f aca="false">1_Data_EDA!H7314</f>
        <v>4</v>
      </c>
      <c r="C7313" s="7" t="n">
        <f aca="false">1_Data_EDA!I7314</f>
        <v>39.99000168</v>
      </c>
      <c r="D7313" s="6" t="n">
        <f aca="false">1_Data_EDA!J7314</f>
        <v>5</v>
      </c>
      <c r="E7313" s="7" t="n">
        <f aca="false">1_Data_EDA!K7314</f>
        <v>199.9499969</v>
      </c>
      <c r="F7313" s="7" t="n">
        <f aca="false">1_Data_EDA!L7314</f>
        <v>31.98999977</v>
      </c>
      <c r="G7313" s="8" t="n">
        <f aca="false">1_Data_EDA!M7314</f>
        <v>0.159999996</v>
      </c>
      <c r="H7313" s="6" t="n">
        <f aca="false">IF(1_Data_EDA!B7314="First Class",1,0)</f>
        <v>0</v>
      </c>
      <c r="I7313" s="6" t="n">
        <f aca="false">IF(1_Data_EDA!B7314="Second Class",1,0)</f>
        <v>0</v>
      </c>
      <c r="J7313" s="6" t="n">
        <f aca="false">IF(1_Data_EDA!B7314="Same Day",1,0)</f>
        <v>0</v>
      </c>
      <c r="K7313" s="6" t="n">
        <f aca="false">IF(1_Data_EDA!C7314="Corporate",1,0)</f>
        <v>0</v>
      </c>
      <c r="L7313" s="6" t="n">
        <f aca="false">IF(1_Data_EDA!C7314="Home Office",1,0)</f>
        <v>1</v>
      </c>
      <c r="M7313" s="6" t="n">
        <f aca="false">IF(1_Data_EDA!D7314="Europe",1,0)</f>
        <v>0</v>
      </c>
      <c r="N7313" s="6" t="n">
        <f aca="false">IF(1_Data_EDA!D7314="LATAM",1,0)</f>
        <v>0</v>
      </c>
      <c r="O7313" s="6" t="n">
        <f aca="false">IF(1_Data_EDA!D7314="Pacific Asia",1,0)</f>
        <v>1</v>
      </c>
      <c r="P7313" s="6" t="n">
        <f aca="false">IF(1_Data_EDA!D7314="USCA",1,0)</f>
        <v>0</v>
      </c>
      <c r="Q7313" s="6" t="n">
        <f aca="false">IF(C7313&gt;MEDIAN(C$5:C$8004),1,0)</f>
        <v>0</v>
      </c>
      <c r="R7313" s="6" t="n">
        <f aca="false">IF(D7313&gt;2,1,0)</f>
        <v>1</v>
      </c>
    </row>
    <row r="7314" customFormat="false" ht="15" hidden="false" customHeight="true" outlineLevel="0" collapsed="false">
      <c r="A7314" s="6" t="n">
        <f aca="false">1_Data_EDA!O7315</f>
        <v>1</v>
      </c>
      <c r="B7314" s="6" t="n">
        <f aca="false">1_Data_EDA!H7315</f>
        <v>2</v>
      </c>
      <c r="C7314" s="7" t="n">
        <f aca="false">1_Data_EDA!I7315</f>
        <v>399.980011</v>
      </c>
      <c r="D7314" s="6" t="n">
        <f aca="false">1_Data_EDA!J7315</f>
        <v>1</v>
      </c>
      <c r="E7314" s="7" t="n">
        <f aca="false">1_Data_EDA!K7315</f>
        <v>399.980011</v>
      </c>
      <c r="F7314" s="7" t="n">
        <f aca="false">1_Data_EDA!L7315</f>
        <v>80</v>
      </c>
      <c r="G7314" s="8" t="n">
        <f aca="false">1_Data_EDA!M7315</f>
        <v>0.200000003</v>
      </c>
      <c r="H7314" s="6" t="n">
        <f aca="false">IF(1_Data_EDA!B7315="First Class",1,0)</f>
        <v>0</v>
      </c>
      <c r="I7314" s="6" t="n">
        <f aca="false">IF(1_Data_EDA!B7315="Second Class",1,0)</f>
        <v>1</v>
      </c>
      <c r="J7314" s="6" t="n">
        <f aca="false">IF(1_Data_EDA!B7315="Same Day",1,0)</f>
        <v>0</v>
      </c>
      <c r="K7314" s="6" t="n">
        <f aca="false">IF(1_Data_EDA!C7315="Corporate",1,0)</f>
        <v>1</v>
      </c>
      <c r="L7314" s="6" t="n">
        <f aca="false">IF(1_Data_EDA!C7315="Home Office",1,0)</f>
        <v>0</v>
      </c>
      <c r="M7314" s="6" t="n">
        <f aca="false">IF(1_Data_EDA!D7315="Europe",1,0)</f>
        <v>0</v>
      </c>
      <c r="N7314" s="6" t="n">
        <f aca="false">IF(1_Data_EDA!D7315="LATAM",1,0)</f>
        <v>1</v>
      </c>
      <c r="O7314" s="6" t="n">
        <f aca="false">IF(1_Data_EDA!D7315="Pacific Asia",1,0)</f>
        <v>0</v>
      </c>
      <c r="P7314" s="6" t="n">
        <f aca="false">IF(1_Data_EDA!D7315="USCA",1,0)</f>
        <v>0</v>
      </c>
      <c r="Q7314" s="6" t="n">
        <f aca="false">IF(C7314&gt;MEDIAN(C$5:C$8004),1,0)</f>
        <v>1</v>
      </c>
      <c r="R7314" s="6" t="n">
        <f aca="false">IF(D7314&gt;2,1,0)</f>
        <v>0</v>
      </c>
    </row>
    <row r="7315" customFormat="false" ht="15" hidden="false" customHeight="true" outlineLevel="0" collapsed="false">
      <c r="A7315" s="6" t="n">
        <f aca="false">1_Data_EDA!O7316</f>
        <v>0</v>
      </c>
      <c r="B7315" s="6" t="n">
        <f aca="false">1_Data_EDA!H7316</f>
        <v>4</v>
      </c>
      <c r="C7315" s="7" t="n">
        <f aca="false">1_Data_EDA!I7316</f>
        <v>129.9900055</v>
      </c>
      <c r="D7315" s="6" t="n">
        <f aca="false">1_Data_EDA!J7316</f>
        <v>1</v>
      </c>
      <c r="E7315" s="7" t="n">
        <f aca="false">1_Data_EDA!K7316</f>
        <v>129.9900055</v>
      </c>
      <c r="F7315" s="7" t="n">
        <f aca="false">1_Data_EDA!L7316</f>
        <v>3.900000095</v>
      </c>
      <c r="G7315" s="8" t="n">
        <f aca="false">1_Data_EDA!M7316</f>
        <v>0.029999999</v>
      </c>
      <c r="H7315" s="6" t="n">
        <f aca="false">IF(1_Data_EDA!B7316="First Class",1,0)</f>
        <v>0</v>
      </c>
      <c r="I7315" s="6" t="n">
        <f aca="false">IF(1_Data_EDA!B7316="Second Class",1,0)</f>
        <v>0</v>
      </c>
      <c r="J7315" s="6" t="n">
        <f aca="false">IF(1_Data_EDA!B7316="Same Day",1,0)</f>
        <v>0</v>
      </c>
      <c r="K7315" s="6" t="n">
        <f aca="false">IF(1_Data_EDA!C7316="Corporate",1,0)</f>
        <v>0</v>
      </c>
      <c r="L7315" s="6" t="n">
        <f aca="false">IF(1_Data_EDA!C7316="Home Office",1,0)</f>
        <v>0</v>
      </c>
      <c r="M7315" s="6" t="n">
        <f aca="false">IF(1_Data_EDA!D7316="Europe",1,0)</f>
        <v>0</v>
      </c>
      <c r="N7315" s="6" t="n">
        <f aca="false">IF(1_Data_EDA!D7316="LATAM",1,0)</f>
        <v>0</v>
      </c>
      <c r="O7315" s="6" t="n">
        <f aca="false">IF(1_Data_EDA!D7316="Pacific Asia",1,0)</f>
        <v>1</v>
      </c>
      <c r="P7315" s="6" t="n">
        <f aca="false">IF(1_Data_EDA!D7316="USCA",1,0)</f>
        <v>0</v>
      </c>
      <c r="Q7315" s="6" t="n">
        <f aca="false">IF(C7315&gt;MEDIAN(C$5:C$8004),1,0)</f>
        <v>1</v>
      </c>
      <c r="R7315" s="6" t="n">
        <f aca="false">IF(D7315&gt;2,1,0)</f>
        <v>0</v>
      </c>
    </row>
    <row r="7316" customFormat="false" ht="15" hidden="false" customHeight="true" outlineLevel="0" collapsed="false">
      <c r="A7316" s="6" t="n">
        <f aca="false">1_Data_EDA!O7317</f>
        <v>0</v>
      </c>
      <c r="B7316" s="6" t="n">
        <f aca="false">1_Data_EDA!H7317</f>
        <v>4</v>
      </c>
      <c r="C7316" s="7" t="n">
        <f aca="false">1_Data_EDA!I7317</f>
        <v>59.99000168</v>
      </c>
      <c r="D7316" s="6" t="n">
        <f aca="false">1_Data_EDA!J7317</f>
        <v>5</v>
      </c>
      <c r="E7316" s="7" t="n">
        <f aca="false">1_Data_EDA!K7317</f>
        <v>299.9500122</v>
      </c>
      <c r="F7316" s="7" t="n">
        <f aca="false">1_Data_EDA!L7317</f>
        <v>27</v>
      </c>
      <c r="G7316" s="8" t="n">
        <f aca="false">1_Data_EDA!M7317</f>
        <v>0.090000004</v>
      </c>
      <c r="H7316" s="6" t="n">
        <f aca="false">IF(1_Data_EDA!B7317="First Class",1,0)</f>
        <v>0</v>
      </c>
      <c r="I7316" s="6" t="n">
        <f aca="false">IF(1_Data_EDA!B7317="Second Class",1,0)</f>
        <v>0</v>
      </c>
      <c r="J7316" s="6" t="n">
        <f aca="false">IF(1_Data_EDA!B7317="Same Day",1,0)</f>
        <v>0</v>
      </c>
      <c r="K7316" s="6" t="n">
        <f aca="false">IF(1_Data_EDA!C7317="Corporate",1,0)</f>
        <v>1</v>
      </c>
      <c r="L7316" s="6" t="n">
        <f aca="false">IF(1_Data_EDA!C7317="Home Office",1,0)</f>
        <v>0</v>
      </c>
      <c r="M7316" s="6" t="n">
        <f aca="false">IF(1_Data_EDA!D7317="Europe",1,0)</f>
        <v>0</v>
      </c>
      <c r="N7316" s="6" t="n">
        <f aca="false">IF(1_Data_EDA!D7317="LATAM",1,0)</f>
        <v>1</v>
      </c>
      <c r="O7316" s="6" t="n">
        <f aca="false">IF(1_Data_EDA!D7317="Pacific Asia",1,0)</f>
        <v>0</v>
      </c>
      <c r="P7316" s="6" t="n">
        <f aca="false">IF(1_Data_EDA!D7317="USCA",1,0)</f>
        <v>0</v>
      </c>
      <c r="Q7316" s="6" t="n">
        <f aca="false">IF(C7316&gt;MEDIAN(C$5:C$8004),1,0)</f>
        <v>0</v>
      </c>
      <c r="R7316" s="6" t="n">
        <f aca="false">IF(D7316&gt;2,1,0)</f>
        <v>1</v>
      </c>
    </row>
    <row r="7317" customFormat="false" ht="15" hidden="false" customHeight="true" outlineLevel="0" collapsed="false">
      <c r="A7317" s="6" t="n">
        <f aca="false">1_Data_EDA!O7318</f>
        <v>0</v>
      </c>
      <c r="B7317" s="6" t="n">
        <f aca="false">1_Data_EDA!H7318</f>
        <v>4</v>
      </c>
      <c r="C7317" s="7" t="n">
        <f aca="false">1_Data_EDA!I7318</f>
        <v>1500</v>
      </c>
      <c r="D7317" s="6" t="n">
        <f aca="false">1_Data_EDA!J7318</f>
        <v>1</v>
      </c>
      <c r="E7317" s="7" t="n">
        <f aca="false">1_Data_EDA!K7318</f>
        <v>1500</v>
      </c>
      <c r="F7317" s="7" t="n">
        <f aca="false">1_Data_EDA!L7318</f>
        <v>225</v>
      </c>
      <c r="G7317" s="8" t="n">
        <f aca="false">1_Data_EDA!M7318</f>
        <v>0.150000006</v>
      </c>
      <c r="H7317" s="6" t="n">
        <f aca="false">IF(1_Data_EDA!B7318="First Class",1,0)</f>
        <v>0</v>
      </c>
      <c r="I7317" s="6" t="n">
        <f aca="false">IF(1_Data_EDA!B7318="Second Class",1,0)</f>
        <v>0</v>
      </c>
      <c r="J7317" s="6" t="n">
        <f aca="false">IF(1_Data_EDA!B7318="Same Day",1,0)</f>
        <v>0</v>
      </c>
      <c r="K7317" s="6" t="n">
        <f aca="false">IF(1_Data_EDA!C7318="Corporate",1,0)</f>
        <v>0</v>
      </c>
      <c r="L7317" s="6" t="n">
        <f aca="false">IF(1_Data_EDA!C7318="Home Office",1,0)</f>
        <v>0</v>
      </c>
      <c r="M7317" s="6" t="n">
        <f aca="false">IF(1_Data_EDA!D7318="Europe",1,0)</f>
        <v>1</v>
      </c>
      <c r="N7317" s="6" t="n">
        <f aca="false">IF(1_Data_EDA!D7318="LATAM",1,0)</f>
        <v>0</v>
      </c>
      <c r="O7317" s="6" t="n">
        <f aca="false">IF(1_Data_EDA!D7318="Pacific Asia",1,0)</f>
        <v>0</v>
      </c>
      <c r="P7317" s="6" t="n">
        <f aca="false">IF(1_Data_EDA!D7318="USCA",1,0)</f>
        <v>0</v>
      </c>
      <c r="Q7317" s="6" t="n">
        <f aca="false">IF(C7317&gt;MEDIAN(C$5:C$8004),1,0)</f>
        <v>1</v>
      </c>
      <c r="R7317" s="6" t="n">
        <f aca="false">IF(D7317&gt;2,1,0)</f>
        <v>0</v>
      </c>
    </row>
    <row r="7318" customFormat="false" ht="15" hidden="false" customHeight="true" outlineLevel="0" collapsed="false">
      <c r="A7318" s="6" t="n">
        <f aca="false">1_Data_EDA!O7319</f>
        <v>0</v>
      </c>
      <c r="B7318" s="6" t="n">
        <f aca="false">1_Data_EDA!H7319</f>
        <v>4</v>
      </c>
      <c r="C7318" s="7" t="n">
        <f aca="false">1_Data_EDA!I7319</f>
        <v>25</v>
      </c>
      <c r="D7318" s="6" t="n">
        <f aca="false">1_Data_EDA!J7319</f>
        <v>2</v>
      </c>
      <c r="E7318" s="7" t="n">
        <f aca="false">1_Data_EDA!K7319</f>
        <v>50</v>
      </c>
      <c r="F7318" s="7" t="n">
        <f aca="false">1_Data_EDA!L7319</f>
        <v>6</v>
      </c>
      <c r="G7318" s="8" t="n">
        <f aca="false">1_Data_EDA!M7319</f>
        <v>0.119999997</v>
      </c>
      <c r="H7318" s="6" t="n">
        <f aca="false">IF(1_Data_EDA!B7319="First Class",1,0)</f>
        <v>0</v>
      </c>
      <c r="I7318" s="6" t="n">
        <f aca="false">IF(1_Data_EDA!B7319="Second Class",1,0)</f>
        <v>0</v>
      </c>
      <c r="J7318" s="6" t="n">
        <f aca="false">IF(1_Data_EDA!B7319="Same Day",1,0)</f>
        <v>0</v>
      </c>
      <c r="K7318" s="6" t="n">
        <f aca="false">IF(1_Data_EDA!C7319="Corporate",1,0)</f>
        <v>0</v>
      </c>
      <c r="L7318" s="6" t="n">
        <f aca="false">IF(1_Data_EDA!C7319="Home Office",1,0)</f>
        <v>0</v>
      </c>
      <c r="M7318" s="6" t="n">
        <f aca="false">IF(1_Data_EDA!D7319="Europe",1,0)</f>
        <v>0</v>
      </c>
      <c r="N7318" s="6" t="n">
        <f aca="false">IF(1_Data_EDA!D7319="LATAM",1,0)</f>
        <v>0</v>
      </c>
      <c r="O7318" s="6" t="n">
        <f aca="false">IF(1_Data_EDA!D7319="Pacific Asia",1,0)</f>
        <v>1</v>
      </c>
      <c r="P7318" s="6" t="n">
        <f aca="false">IF(1_Data_EDA!D7319="USCA",1,0)</f>
        <v>0</v>
      </c>
      <c r="Q7318" s="6" t="n">
        <f aca="false">IF(C7318&gt;MEDIAN(C$5:C$8004),1,0)</f>
        <v>0</v>
      </c>
      <c r="R7318" s="6" t="n">
        <f aca="false">IF(D7318&gt;2,1,0)</f>
        <v>0</v>
      </c>
    </row>
    <row r="7319" customFormat="false" ht="15" hidden="false" customHeight="true" outlineLevel="0" collapsed="false">
      <c r="A7319" s="6" t="n">
        <f aca="false">1_Data_EDA!O7320</f>
        <v>0</v>
      </c>
      <c r="B7319" s="6" t="n">
        <f aca="false">1_Data_EDA!H7320</f>
        <v>0</v>
      </c>
      <c r="C7319" s="7" t="n">
        <f aca="false">1_Data_EDA!I7320</f>
        <v>31.98999977</v>
      </c>
      <c r="D7319" s="6" t="n">
        <f aca="false">1_Data_EDA!J7320</f>
        <v>2</v>
      </c>
      <c r="E7319" s="7" t="n">
        <f aca="false">1_Data_EDA!K7320</f>
        <v>63.97999954</v>
      </c>
      <c r="F7319" s="7" t="n">
        <f aca="false">1_Data_EDA!L7320</f>
        <v>11.52000046</v>
      </c>
      <c r="G7319" s="8" t="n">
        <f aca="false">1_Data_EDA!M7320</f>
        <v>0.180000007</v>
      </c>
      <c r="H7319" s="6" t="n">
        <f aca="false">IF(1_Data_EDA!B7320="First Class",1,0)</f>
        <v>0</v>
      </c>
      <c r="I7319" s="6" t="n">
        <f aca="false">IF(1_Data_EDA!B7320="Second Class",1,0)</f>
        <v>0</v>
      </c>
      <c r="J7319" s="6" t="n">
        <f aca="false">IF(1_Data_EDA!B7320="Same Day",1,0)</f>
        <v>1</v>
      </c>
      <c r="K7319" s="6" t="n">
        <f aca="false">IF(1_Data_EDA!C7320="Corporate",1,0)</f>
        <v>1</v>
      </c>
      <c r="L7319" s="6" t="n">
        <f aca="false">IF(1_Data_EDA!C7320="Home Office",1,0)</f>
        <v>0</v>
      </c>
      <c r="M7319" s="6" t="n">
        <f aca="false">IF(1_Data_EDA!D7320="Europe",1,0)</f>
        <v>0</v>
      </c>
      <c r="N7319" s="6" t="n">
        <f aca="false">IF(1_Data_EDA!D7320="LATAM",1,0)</f>
        <v>0</v>
      </c>
      <c r="O7319" s="6" t="n">
        <f aca="false">IF(1_Data_EDA!D7320="Pacific Asia",1,0)</f>
        <v>0</v>
      </c>
      <c r="P7319" s="6" t="n">
        <f aca="false">IF(1_Data_EDA!D7320="USCA",1,0)</f>
        <v>0</v>
      </c>
      <c r="Q7319" s="6" t="n">
        <f aca="false">IF(C7319&gt;MEDIAN(C$5:C$8004),1,0)</f>
        <v>0</v>
      </c>
      <c r="R7319" s="6" t="n">
        <f aca="false">IF(D7319&gt;2,1,0)</f>
        <v>0</v>
      </c>
    </row>
    <row r="7320" customFormat="false" ht="15" hidden="false" customHeight="true" outlineLevel="0" collapsed="false">
      <c r="A7320" s="6" t="n">
        <f aca="false">1_Data_EDA!O7321</f>
        <v>0</v>
      </c>
      <c r="B7320" s="6" t="n">
        <f aca="false">1_Data_EDA!H7321</f>
        <v>4</v>
      </c>
      <c r="C7320" s="7" t="n">
        <f aca="false">1_Data_EDA!I7321</f>
        <v>39.99000168</v>
      </c>
      <c r="D7320" s="6" t="n">
        <f aca="false">1_Data_EDA!J7321</f>
        <v>2</v>
      </c>
      <c r="E7320" s="7" t="n">
        <f aca="false">1_Data_EDA!K7321</f>
        <v>79.98000336</v>
      </c>
      <c r="F7320" s="7" t="n">
        <f aca="false">1_Data_EDA!L7321</f>
        <v>9.600000381</v>
      </c>
      <c r="G7320" s="8" t="n">
        <f aca="false">1_Data_EDA!M7321</f>
        <v>0.119999997</v>
      </c>
      <c r="H7320" s="6" t="n">
        <f aca="false">IF(1_Data_EDA!B7321="First Class",1,0)</f>
        <v>0</v>
      </c>
      <c r="I7320" s="6" t="n">
        <f aca="false">IF(1_Data_EDA!B7321="Second Class",1,0)</f>
        <v>0</v>
      </c>
      <c r="J7320" s="6" t="n">
        <f aca="false">IF(1_Data_EDA!B7321="Same Day",1,0)</f>
        <v>0</v>
      </c>
      <c r="K7320" s="6" t="n">
        <f aca="false">IF(1_Data_EDA!C7321="Corporate",1,0)</f>
        <v>1</v>
      </c>
      <c r="L7320" s="6" t="n">
        <f aca="false">IF(1_Data_EDA!C7321="Home Office",1,0)</f>
        <v>0</v>
      </c>
      <c r="M7320" s="6" t="n">
        <f aca="false">IF(1_Data_EDA!D7321="Europe",1,0)</f>
        <v>0</v>
      </c>
      <c r="N7320" s="6" t="n">
        <f aca="false">IF(1_Data_EDA!D7321="LATAM",1,0)</f>
        <v>0</v>
      </c>
      <c r="O7320" s="6" t="n">
        <f aca="false">IF(1_Data_EDA!D7321="Pacific Asia",1,0)</f>
        <v>0</v>
      </c>
      <c r="P7320" s="6" t="n">
        <f aca="false">IF(1_Data_EDA!D7321="USCA",1,0)</f>
        <v>0</v>
      </c>
      <c r="Q7320" s="6" t="n">
        <f aca="false">IF(C7320&gt;MEDIAN(C$5:C$8004),1,0)</f>
        <v>0</v>
      </c>
      <c r="R7320" s="6" t="n">
        <f aca="false">IF(D7320&gt;2,1,0)</f>
        <v>0</v>
      </c>
    </row>
    <row r="7321" customFormat="false" ht="15" hidden="false" customHeight="true" outlineLevel="0" collapsed="false">
      <c r="A7321" s="6" t="n">
        <f aca="false">1_Data_EDA!O7322</f>
        <v>1</v>
      </c>
      <c r="B7321" s="6" t="n">
        <f aca="false">1_Data_EDA!H7322</f>
        <v>1</v>
      </c>
      <c r="C7321" s="7" t="n">
        <f aca="false">1_Data_EDA!I7322</f>
        <v>129.9900055</v>
      </c>
      <c r="D7321" s="6" t="n">
        <f aca="false">1_Data_EDA!J7322</f>
        <v>1</v>
      </c>
      <c r="E7321" s="7" t="n">
        <f aca="false">1_Data_EDA!K7322</f>
        <v>129.9900055</v>
      </c>
      <c r="F7321" s="7" t="n">
        <f aca="false">1_Data_EDA!L7322</f>
        <v>22.10000038</v>
      </c>
      <c r="G7321" s="8" t="n">
        <f aca="false">1_Data_EDA!M7322</f>
        <v>0.170000002</v>
      </c>
      <c r="H7321" s="6" t="n">
        <f aca="false">IF(1_Data_EDA!B7322="First Class",1,0)</f>
        <v>1</v>
      </c>
      <c r="I7321" s="6" t="n">
        <f aca="false">IF(1_Data_EDA!B7322="Second Class",1,0)</f>
        <v>0</v>
      </c>
      <c r="J7321" s="6" t="n">
        <f aca="false">IF(1_Data_EDA!B7322="Same Day",1,0)</f>
        <v>0</v>
      </c>
      <c r="K7321" s="6" t="n">
        <f aca="false">IF(1_Data_EDA!C7322="Corporate",1,0)</f>
        <v>0</v>
      </c>
      <c r="L7321" s="6" t="n">
        <f aca="false">IF(1_Data_EDA!C7322="Home Office",1,0)</f>
        <v>1</v>
      </c>
      <c r="M7321" s="6" t="n">
        <f aca="false">IF(1_Data_EDA!D7322="Europe",1,0)</f>
        <v>1</v>
      </c>
      <c r="N7321" s="6" t="n">
        <f aca="false">IF(1_Data_EDA!D7322="LATAM",1,0)</f>
        <v>0</v>
      </c>
      <c r="O7321" s="6" t="n">
        <f aca="false">IF(1_Data_EDA!D7322="Pacific Asia",1,0)</f>
        <v>0</v>
      </c>
      <c r="P7321" s="6" t="n">
        <f aca="false">IF(1_Data_EDA!D7322="USCA",1,0)</f>
        <v>0</v>
      </c>
      <c r="Q7321" s="6" t="n">
        <f aca="false">IF(C7321&gt;MEDIAN(C$5:C$8004),1,0)</f>
        <v>1</v>
      </c>
      <c r="R7321" s="6" t="n">
        <f aca="false">IF(D7321&gt;2,1,0)</f>
        <v>0</v>
      </c>
    </row>
    <row r="7322" customFormat="false" ht="15" hidden="false" customHeight="true" outlineLevel="0" collapsed="false">
      <c r="A7322" s="6" t="n">
        <f aca="false">1_Data_EDA!O7323</f>
        <v>0</v>
      </c>
      <c r="B7322" s="6" t="n">
        <f aca="false">1_Data_EDA!H7323</f>
        <v>4</v>
      </c>
      <c r="C7322" s="7" t="n">
        <f aca="false">1_Data_EDA!I7323</f>
        <v>50</v>
      </c>
      <c r="D7322" s="6" t="n">
        <f aca="false">1_Data_EDA!J7323</f>
        <v>1</v>
      </c>
      <c r="E7322" s="7" t="n">
        <f aca="false">1_Data_EDA!K7323</f>
        <v>50</v>
      </c>
      <c r="F7322" s="7" t="n">
        <f aca="false">1_Data_EDA!L7323</f>
        <v>5</v>
      </c>
      <c r="G7322" s="8" t="n">
        <f aca="false">1_Data_EDA!M7323</f>
        <v>0.100000001</v>
      </c>
      <c r="H7322" s="6" t="n">
        <f aca="false">IF(1_Data_EDA!B7323="First Class",1,0)</f>
        <v>0</v>
      </c>
      <c r="I7322" s="6" t="n">
        <f aca="false">IF(1_Data_EDA!B7323="Second Class",1,0)</f>
        <v>0</v>
      </c>
      <c r="J7322" s="6" t="n">
        <f aca="false">IF(1_Data_EDA!B7323="Same Day",1,0)</f>
        <v>0</v>
      </c>
      <c r="K7322" s="6" t="n">
        <f aca="false">IF(1_Data_EDA!C7323="Corporate",1,0)</f>
        <v>0</v>
      </c>
      <c r="L7322" s="6" t="n">
        <f aca="false">IF(1_Data_EDA!C7323="Home Office",1,0)</f>
        <v>0</v>
      </c>
      <c r="M7322" s="6" t="n">
        <f aca="false">IF(1_Data_EDA!D7323="Europe",1,0)</f>
        <v>0</v>
      </c>
      <c r="N7322" s="6" t="n">
        <f aca="false">IF(1_Data_EDA!D7323="LATAM",1,0)</f>
        <v>0</v>
      </c>
      <c r="O7322" s="6" t="n">
        <f aca="false">IF(1_Data_EDA!D7323="Pacific Asia",1,0)</f>
        <v>1</v>
      </c>
      <c r="P7322" s="6" t="n">
        <f aca="false">IF(1_Data_EDA!D7323="USCA",1,0)</f>
        <v>0</v>
      </c>
      <c r="Q7322" s="6" t="n">
        <f aca="false">IF(C7322&gt;MEDIAN(C$5:C$8004),1,0)</f>
        <v>0</v>
      </c>
      <c r="R7322" s="6" t="n">
        <f aca="false">IF(D7322&gt;2,1,0)</f>
        <v>0</v>
      </c>
    </row>
    <row r="7323" customFormat="false" ht="15" hidden="false" customHeight="true" outlineLevel="0" collapsed="false">
      <c r="A7323" s="6" t="n">
        <f aca="false">1_Data_EDA!O7324</f>
        <v>0</v>
      </c>
      <c r="B7323" s="6" t="n">
        <f aca="false">1_Data_EDA!H7324</f>
        <v>4</v>
      </c>
      <c r="C7323" s="7" t="n">
        <f aca="false">1_Data_EDA!I7324</f>
        <v>59.99000168</v>
      </c>
      <c r="D7323" s="6" t="n">
        <f aca="false">1_Data_EDA!J7324</f>
        <v>3</v>
      </c>
      <c r="E7323" s="7" t="n">
        <f aca="false">1_Data_EDA!K7324</f>
        <v>179.9700012</v>
      </c>
      <c r="F7323" s="7" t="n">
        <f aca="false">1_Data_EDA!L7324</f>
        <v>9</v>
      </c>
      <c r="G7323" s="8" t="n">
        <f aca="false">1_Data_EDA!M7324</f>
        <v>0.050000001</v>
      </c>
      <c r="H7323" s="6" t="n">
        <f aca="false">IF(1_Data_EDA!B7324="First Class",1,0)</f>
        <v>0</v>
      </c>
      <c r="I7323" s="6" t="n">
        <f aca="false">IF(1_Data_EDA!B7324="Second Class",1,0)</f>
        <v>0</v>
      </c>
      <c r="J7323" s="6" t="n">
        <f aca="false">IF(1_Data_EDA!B7324="Same Day",1,0)</f>
        <v>0</v>
      </c>
      <c r="K7323" s="6" t="n">
        <f aca="false">IF(1_Data_EDA!C7324="Corporate",1,0)</f>
        <v>0</v>
      </c>
      <c r="L7323" s="6" t="n">
        <f aca="false">IF(1_Data_EDA!C7324="Home Office",1,0)</f>
        <v>0</v>
      </c>
      <c r="M7323" s="6" t="n">
        <f aca="false">IF(1_Data_EDA!D7324="Europe",1,0)</f>
        <v>0</v>
      </c>
      <c r="N7323" s="6" t="n">
        <f aca="false">IF(1_Data_EDA!D7324="LATAM",1,0)</f>
        <v>1</v>
      </c>
      <c r="O7323" s="6" t="n">
        <f aca="false">IF(1_Data_EDA!D7324="Pacific Asia",1,0)</f>
        <v>0</v>
      </c>
      <c r="P7323" s="6" t="n">
        <f aca="false">IF(1_Data_EDA!D7324="USCA",1,0)</f>
        <v>0</v>
      </c>
      <c r="Q7323" s="6" t="n">
        <f aca="false">IF(C7323&gt;MEDIAN(C$5:C$8004),1,0)</f>
        <v>0</v>
      </c>
      <c r="R7323" s="6" t="n">
        <f aca="false">IF(D7323&gt;2,1,0)</f>
        <v>1</v>
      </c>
    </row>
    <row r="7324" customFormat="false" ht="15" hidden="false" customHeight="true" outlineLevel="0" collapsed="false">
      <c r="A7324" s="6" t="n">
        <f aca="false">1_Data_EDA!O7325</f>
        <v>0</v>
      </c>
      <c r="B7324" s="6" t="n">
        <f aca="false">1_Data_EDA!H7325</f>
        <v>4</v>
      </c>
      <c r="C7324" s="7" t="n">
        <f aca="false">1_Data_EDA!I7325</f>
        <v>49.97999954</v>
      </c>
      <c r="D7324" s="6" t="n">
        <f aca="false">1_Data_EDA!J7325</f>
        <v>5</v>
      </c>
      <c r="E7324" s="7" t="n">
        <f aca="false">1_Data_EDA!K7325</f>
        <v>249.8999939</v>
      </c>
      <c r="F7324" s="7" t="n">
        <f aca="false">1_Data_EDA!L7325</f>
        <v>29.98999977</v>
      </c>
      <c r="G7324" s="8" t="n">
        <f aca="false">1_Data_EDA!M7325</f>
        <v>0.119999997</v>
      </c>
      <c r="H7324" s="6" t="n">
        <f aca="false">IF(1_Data_EDA!B7325="First Class",1,0)</f>
        <v>0</v>
      </c>
      <c r="I7324" s="6" t="n">
        <f aca="false">IF(1_Data_EDA!B7325="Second Class",1,0)</f>
        <v>0</v>
      </c>
      <c r="J7324" s="6" t="n">
        <f aca="false">IF(1_Data_EDA!B7325="Same Day",1,0)</f>
        <v>0</v>
      </c>
      <c r="K7324" s="6" t="n">
        <f aca="false">IF(1_Data_EDA!C7325="Corporate",1,0)</f>
        <v>0</v>
      </c>
      <c r="L7324" s="6" t="n">
        <f aca="false">IF(1_Data_EDA!C7325="Home Office",1,0)</f>
        <v>0</v>
      </c>
      <c r="M7324" s="6" t="n">
        <f aca="false">IF(1_Data_EDA!D7325="Europe",1,0)</f>
        <v>1</v>
      </c>
      <c r="N7324" s="6" t="n">
        <f aca="false">IF(1_Data_EDA!D7325="LATAM",1,0)</f>
        <v>0</v>
      </c>
      <c r="O7324" s="6" t="n">
        <f aca="false">IF(1_Data_EDA!D7325="Pacific Asia",1,0)</f>
        <v>0</v>
      </c>
      <c r="P7324" s="6" t="n">
        <f aca="false">IF(1_Data_EDA!D7325="USCA",1,0)</f>
        <v>0</v>
      </c>
      <c r="Q7324" s="6" t="n">
        <f aca="false">IF(C7324&gt;MEDIAN(C$5:C$8004),1,0)</f>
        <v>0</v>
      </c>
      <c r="R7324" s="6" t="n">
        <f aca="false">IF(D7324&gt;2,1,0)</f>
        <v>1</v>
      </c>
    </row>
    <row r="7325" customFormat="false" ht="15" hidden="false" customHeight="true" outlineLevel="0" collapsed="false">
      <c r="A7325" s="6" t="n">
        <f aca="false">1_Data_EDA!O7326</f>
        <v>0</v>
      </c>
      <c r="B7325" s="6" t="n">
        <f aca="false">1_Data_EDA!H7326</f>
        <v>4</v>
      </c>
      <c r="C7325" s="7" t="n">
        <f aca="false">1_Data_EDA!I7326</f>
        <v>59.99000168</v>
      </c>
      <c r="D7325" s="6" t="n">
        <f aca="false">1_Data_EDA!J7326</f>
        <v>1</v>
      </c>
      <c r="E7325" s="7" t="n">
        <f aca="false">1_Data_EDA!K7326</f>
        <v>59.99000168</v>
      </c>
      <c r="F7325" s="7" t="n">
        <f aca="false">1_Data_EDA!L7326</f>
        <v>3.299999952</v>
      </c>
      <c r="G7325" s="8" t="n">
        <f aca="false">1_Data_EDA!M7326</f>
        <v>0.059999999</v>
      </c>
      <c r="H7325" s="6" t="n">
        <f aca="false">IF(1_Data_EDA!B7326="First Class",1,0)</f>
        <v>0</v>
      </c>
      <c r="I7325" s="6" t="n">
        <f aca="false">IF(1_Data_EDA!B7326="Second Class",1,0)</f>
        <v>0</v>
      </c>
      <c r="J7325" s="6" t="n">
        <f aca="false">IF(1_Data_EDA!B7326="Same Day",1,0)</f>
        <v>0</v>
      </c>
      <c r="K7325" s="6" t="n">
        <f aca="false">IF(1_Data_EDA!C7326="Corporate",1,0)</f>
        <v>0</v>
      </c>
      <c r="L7325" s="6" t="n">
        <f aca="false">IF(1_Data_EDA!C7326="Home Office",1,0)</f>
        <v>0</v>
      </c>
      <c r="M7325" s="6" t="n">
        <f aca="false">IF(1_Data_EDA!D7326="Europe",1,0)</f>
        <v>0</v>
      </c>
      <c r="N7325" s="6" t="n">
        <f aca="false">IF(1_Data_EDA!D7326="LATAM",1,0)</f>
        <v>0</v>
      </c>
      <c r="O7325" s="6" t="n">
        <f aca="false">IF(1_Data_EDA!D7326="Pacific Asia",1,0)</f>
        <v>1</v>
      </c>
      <c r="P7325" s="6" t="n">
        <f aca="false">IF(1_Data_EDA!D7326="USCA",1,0)</f>
        <v>0</v>
      </c>
      <c r="Q7325" s="6" t="n">
        <f aca="false">IF(C7325&gt;MEDIAN(C$5:C$8004),1,0)</f>
        <v>0</v>
      </c>
      <c r="R7325" s="6" t="n">
        <f aca="false">IF(D7325&gt;2,1,0)</f>
        <v>0</v>
      </c>
    </row>
    <row r="7326" customFormat="false" ht="15" hidden="false" customHeight="true" outlineLevel="0" collapsed="false">
      <c r="A7326" s="6" t="n">
        <f aca="false">1_Data_EDA!O7327</f>
        <v>1</v>
      </c>
      <c r="B7326" s="6" t="n">
        <f aca="false">1_Data_EDA!H7327</f>
        <v>4</v>
      </c>
      <c r="C7326" s="7" t="n">
        <f aca="false">1_Data_EDA!I7327</f>
        <v>49.97999954</v>
      </c>
      <c r="D7326" s="6" t="n">
        <f aca="false">1_Data_EDA!J7327</f>
        <v>2</v>
      </c>
      <c r="E7326" s="7" t="n">
        <f aca="false">1_Data_EDA!K7327</f>
        <v>99.95999908</v>
      </c>
      <c r="F7326" s="7" t="n">
        <f aca="false">1_Data_EDA!L7327</f>
        <v>12</v>
      </c>
      <c r="G7326" s="8" t="n">
        <f aca="false">1_Data_EDA!M7327</f>
        <v>0.119999997</v>
      </c>
      <c r="H7326" s="6" t="n">
        <f aca="false">IF(1_Data_EDA!B7327="First Class",1,0)</f>
        <v>0</v>
      </c>
      <c r="I7326" s="6" t="n">
        <f aca="false">IF(1_Data_EDA!B7327="Second Class",1,0)</f>
        <v>0</v>
      </c>
      <c r="J7326" s="6" t="n">
        <f aca="false">IF(1_Data_EDA!B7327="Same Day",1,0)</f>
        <v>0</v>
      </c>
      <c r="K7326" s="6" t="n">
        <f aca="false">IF(1_Data_EDA!C7327="Corporate",1,0)</f>
        <v>0</v>
      </c>
      <c r="L7326" s="6" t="n">
        <f aca="false">IF(1_Data_EDA!C7327="Home Office",1,0)</f>
        <v>1</v>
      </c>
      <c r="M7326" s="6" t="n">
        <f aca="false">IF(1_Data_EDA!D7327="Europe",1,0)</f>
        <v>0</v>
      </c>
      <c r="N7326" s="6" t="n">
        <f aca="false">IF(1_Data_EDA!D7327="LATAM",1,0)</f>
        <v>0</v>
      </c>
      <c r="O7326" s="6" t="n">
        <f aca="false">IF(1_Data_EDA!D7327="Pacific Asia",1,0)</f>
        <v>1</v>
      </c>
      <c r="P7326" s="6" t="n">
        <f aca="false">IF(1_Data_EDA!D7327="USCA",1,0)</f>
        <v>0</v>
      </c>
      <c r="Q7326" s="6" t="n">
        <f aca="false">IF(C7326&gt;MEDIAN(C$5:C$8004),1,0)</f>
        <v>0</v>
      </c>
      <c r="R7326" s="6" t="n">
        <f aca="false">IF(D7326&gt;2,1,0)</f>
        <v>0</v>
      </c>
    </row>
    <row r="7327" customFormat="false" ht="15" hidden="false" customHeight="true" outlineLevel="0" collapsed="false">
      <c r="A7327" s="6" t="n">
        <f aca="false">1_Data_EDA!O7328</f>
        <v>1</v>
      </c>
      <c r="B7327" s="6" t="n">
        <f aca="false">1_Data_EDA!H7328</f>
        <v>0</v>
      </c>
      <c r="C7327" s="7" t="n">
        <f aca="false">1_Data_EDA!I7328</f>
        <v>50</v>
      </c>
      <c r="D7327" s="6" t="n">
        <f aca="false">1_Data_EDA!J7328</f>
        <v>2</v>
      </c>
      <c r="E7327" s="7" t="n">
        <f aca="false">1_Data_EDA!K7328</f>
        <v>100</v>
      </c>
      <c r="F7327" s="7" t="n">
        <f aca="false">1_Data_EDA!L7328</f>
        <v>2</v>
      </c>
      <c r="G7327" s="8" t="n">
        <f aca="false">1_Data_EDA!M7328</f>
        <v>0.02</v>
      </c>
      <c r="H7327" s="6" t="n">
        <f aca="false">IF(1_Data_EDA!B7328="First Class",1,0)</f>
        <v>0</v>
      </c>
      <c r="I7327" s="6" t="n">
        <f aca="false">IF(1_Data_EDA!B7328="Second Class",1,0)</f>
        <v>0</v>
      </c>
      <c r="J7327" s="6" t="n">
        <f aca="false">IF(1_Data_EDA!B7328="Same Day",1,0)</f>
        <v>1</v>
      </c>
      <c r="K7327" s="6" t="n">
        <f aca="false">IF(1_Data_EDA!C7328="Corporate",1,0)</f>
        <v>0</v>
      </c>
      <c r="L7327" s="6" t="n">
        <f aca="false">IF(1_Data_EDA!C7328="Home Office",1,0)</f>
        <v>0</v>
      </c>
      <c r="M7327" s="6" t="n">
        <f aca="false">IF(1_Data_EDA!D7328="Europe",1,0)</f>
        <v>0</v>
      </c>
      <c r="N7327" s="6" t="n">
        <f aca="false">IF(1_Data_EDA!D7328="LATAM",1,0)</f>
        <v>0</v>
      </c>
      <c r="O7327" s="6" t="n">
        <f aca="false">IF(1_Data_EDA!D7328="Pacific Asia",1,0)</f>
        <v>1</v>
      </c>
      <c r="P7327" s="6" t="n">
        <f aca="false">IF(1_Data_EDA!D7328="USCA",1,0)</f>
        <v>0</v>
      </c>
      <c r="Q7327" s="6" t="n">
        <f aca="false">IF(C7327&gt;MEDIAN(C$5:C$8004),1,0)</f>
        <v>0</v>
      </c>
      <c r="R7327" s="6" t="n">
        <f aca="false">IF(D7327&gt;2,1,0)</f>
        <v>0</v>
      </c>
    </row>
    <row r="7328" customFormat="false" ht="15" hidden="false" customHeight="true" outlineLevel="0" collapsed="false">
      <c r="A7328" s="6" t="n">
        <f aca="false">1_Data_EDA!O7329</f>
        <v>0</v>
      </c>
      <c r="B7328" s="6" t="n">
        <f aca="false">1_Data_EDA!H7329</f>
        <v>4</v>
      </c>
      <c r="C7328" s="7" t="n">
        <f aca="false">1_Data_EDA!I7329</f>
        <v>39.99000168</v>
      </c>
      <c r="D7328" s="6" t="n">
        <f aca="false">1_Data_EDA!J7329</f>
        <v>4</v>
      </c>
      <c r="E7328" s="7" t="n">
        <f aca="false">1_Data_EDA!K7329</f>
        <v>159.9600067</v>
      </c>
      <c r="F7328" s="7" t="n">
        <f aca="false">1_Data_EDA!L7329</f>
        <v>11.19999981</v>
      </c>
      <c r="G7328" s="8" t="n">
        <f aca="false">1_Data_EDA!M7329</f>
        <v>0.07</v>
      </c>
      <c r="H7328" s="6" t="n">
        <f aca="false">IF(1_Data_EDA!B7329="First Class",1,0)</f>
        <v>0</v>
      </c>
      <c r="I7328" s="6" t="n">
        <f aca="false">IF(1_Data_EDA!B7329="Second Class",1,0)</f>
        <v>0</v>
      </c>
      <c r="J7328" s="6" t="n">
        <f aca="false">IF(1_Data_EDA!B7329="Same Day",1,0)</f>
        <v>0</v>
      </c>
      <c r="K7328" s="6" t="n">
        <f aca="false">IF(1_Data_EDA!C7329="Corporate",1,0)</f>
        <v>1</v>
      </c>
      <c r="L7328" s="6" t="n">
        <f aca="false">IF(1_Data_EDA!C7329="Home Office",1,0)</f>
        <v>0</v>
      </c>
      <c r="M7328" s="6" t="n">
        <f aca="false">IF(1_Data_EDA!D7329="Europe",1,0)</f>
        <v>0</v>
      </c>
      <c r="N7328" s="6" t="n">
        <f aca="false">IF(1_Data_EDA!D7329="LATAM",1,0)</f>
        <v>0</v>
      </c>
      <c r="O7328" s="6" t="n">
        <f aca="false">IF(1_Data_EDA!D7329="Pacific Asia",1,0)</f>
        <v>1</v>
      </c>
      <c r="P7328" s="6" t="n">
        <f aca="false">IF(1_Data_EDA!D7329="USCA",1,0)</f>
        <v>0</v>
      </c>
      <c r="Q7328" s="6" t="n">
        <f aca="false">IF(C7328&gt;MEDIAN(C$5:C$8004),1,0)</f>
        <v>0</v>
      </c>
      <c r="R7328" s="6" t="n">
        <f aca="false">IF(D7328&gt;2,1,0)</f>
        <v>1</v>
      </c>
    </row>
    <row r="7329" customFormat="false" ht="15" hidden="false" customHeight="true" outlineLevel="0" collapsed="false">
      <c r="A7329" s="6" t="n">
        <f aca="false">1_Data_EDA!O7330</f>
        <v>1</v>
      </c>
      <c r="B7329" s="6" t="n">
        <f aca="false">1_Data_EDA!H7330</f>
        <v>1</v>
      </c>
      <c r="C7329" s="7" t="n">
        <f aca="false">1_Data_EDA!I7330</f>
        <v>39.99000168</v>
      </c>
      <c r="D7329" s="6" t="n">
        <f aca="false">1_Data_EDA!J7330</f>
        <v>3</v>
      </c>
      <c r="E7329" s="7" t="n">
        <f aca="false">1_Data_EDA!K7330</f>
        <v>119.9700012</v>
      </c>
      <c r="F7329" s="7" t="n">
        <f aca="false">1_Data_EDA!L7330</f>
        <v>8.399999619</v>
      </c>
      <c r="G7329" s="8" t="n">
        <f aca="false">1_Data_EDA!M7330</f>
        <v>0.07</v>
      </c>
      <c r="H7329" s="6" t="n">
        <f aca="false">IF(1_Data_EDA!B7330="First Class",1,0)</f>
        <v>1</v>
      </c>
      <c r="I7329" s="6" t="n">
        <f aca="false">IF(1_Data_EDA!B7330="Second Class",1,0)</f>
        <v>0</v>
      </c>
      <c r="J7329" s="6" t="n">
        <f aca="false">IF(1_Data_EDA!B7330="Same Day",1,0)</f>
        <v>0</v>
      </c>
      <c r="K7329" s="6" t="n">
        <f aca="false">IF(1_Data_EDA!C7330="Corporate",1,0)</f>
        <v>0</v>
      </c>
      <c r="L7329" s="6" t="n">
        <f aca="false">IF(1_Data_EDA!C7330="Home Office",1,0)</f>
        <v>0</v>
      </c>
      <c r="M7329" s="6" t="n">
        <f aca="false">IF(1_Data_EDA!D7330="Europe",1,0)</f>
        <v>0</v>
      </c>
      <c r="N7329" s="6" t="n">
        <f aca="false">IF(1_Data_EDA!D7330="LATAM",1,0)</f>
        <v>0</v>
      </c>
      <c r="O7329" s="6" t="n">
        <f aca="false">IF(1_Data_EDA!D7330="Pacific Asia",1,0)</f>
        <v>0</v>
      </c>
      <c r="P7329" s="6" t="n">
        <f aca="false">IF(1_Data_EDA!D7330="USCA",1,0)</f>
        <v>1</v>
      </c>
      <c r="Q7329" s="6" t="n">
        <f aca="false">IF(C7329&gt;MEDIAN(C$5:C$8004),1,0)</f>
        <v>0</v>
      </c>
      <c r="R7329" s="6" t="n">
        <f aca="false">IF(D7329&gt;2,1,0)</f>
        <v>1</v>
      </c>
    </row>
    <row r="7330" customFormat="false" ht="15" hidden="false" customHeight="true" outlineLevel="0" collapsed="false">
      <c r="A7330" s="6" t="n">
        <f aca="false">1_Data_EDA!O7331</f>
        <v>1</v>
      </c>
      <c r="B7330" s="6" t="n">
        <f aca="false">1_Data_EDA!H7331</f>
        <v>1</v>
      </c>
      <c r="C7330" s="7" t="n">
        <f aca="false">1_Data_EDA!I7331</f>
        <v>59.99000168</v>
      </c>
      <c r="D7330" s="6" t="n">
        <f aca="false">1_Data_EDA!J7331</f>
        <v>2</v>
      </c>
      <c r="E7330" s="7" t="n">
        <f aca="false">1_Data_EDA!K7331</f>
        <v>119.9800034</v>
      </c>
      <c r="F7330" s="7" t="n">
        <f aca="false">1_Data_EDA!L7331</f>
        <v>6</v>
      </c>
      <c r="G7330" s="8" t="n">
        <f aca="false">1_Data_EDA!M7331</f>
        <v>0.050000001</v>
      </c>
      <c r="H7330" s="6" t="n">
        <f aca="false">IF(1_Data_EDA!B7331="First Class",1,0)</f>
        <v>1</v>
      </c>
      <c r="I7330" s="6" t="n">
        <f aca="false">IF(1_Data_EDA!B7331="Second Class",1,0)</f>
        <v>0</v>
      </c>
      <c r="J7330" s="6" t="n">
        <f aca="false">IF(1_Data_EDA!B7331="Same Day",1,0)</f>
        <v>0</v>
      </c>
      <c r="K7330" s="6" t="n">
        <f aca="false">IF(1_Data_EDA!C7331="Corporate",1,0)</f>
        <v>0</v>
      </c>
      <c r="L7330" s="6" t="n">
        <f aca="false">IF(1_Data_EDA!C7331="Home Office",1,0)</f>
        <v>1</v>
      </c>
      <c r="M7330" s="6" t="n">
        <f aca="false">IF(1_Data_EDA!D7331="Europe",1,0)</f>
        <v>1</v>
      </c>
      <c r="N7330" s="6" t="n">
        <f aca="false">IF(1_Data_EDA!D7331="LATAM",1,0)</f>
        <v>0</v>
      </c>
      <c r="O7330" s="6" t="n">
        <f aca="false">IF(1_Data_EDA!D7331="Pacific Asia",1,0)</f>
        <v>0</v>
      </c>
      <c r="P7330" s="6" t="n">
        <f aca="false">IF(1_Data_EDA!D7331="USCA",1,0)</f>
        <v>0</v>
      </c>
      <c r="Q7330" s="6" t="n">
        <f aca="false">IF(C7330&gt;MEDIAN(C$5:C$8004),1,0)</f>
        <v>0</v>
      </c>
      <c r="R7330" s="6" t="n">
        <f aca="false">IF(D7330&gt;2,1,0)</f>
        <v>0</v>
      </c>
    </row>
    <row r="7331" customFormat="false" ht="15" hidden="false" customHeight="true" outlineLevel="0" collapsed="false">
      <c r="A7331" s="6" t="n">
        <f aca="false">1_Data_EDA!O7332</f>
        <v>1</v>
      </c>
      <c r="B7331" s="6" t="n">
        <f aca="false">1_Data_EDA!H7332</f>
        <v>1</v>
      </c>
      <c r="C7331" s="7" t="n">
        <f aca="false">1_Data_EDA!I7332</f>
        <v>129.9900055</v>
      </c>
      <c r="D7331" s="6" t="n">
        <f aca="false">1_Data_EDA!J7332</f>
        <v>1</v>
      </c>
      <c r="E7331" s="7" t="n">
        <f aca="false">1_Data_EDA!K7332</f>
        <v>129.9900055</v>
      </c>
      <c r="F7331" s="7" t="n">
        <f aca="false">1_Data_EDA!L7332</f>
        <v>3.900000095</v>
      </c>
      <c r="G7331" s="8" t="n">
        <f aca="false">1_Data_EDA!M7332</f>
        <v>0.029999999</v>
      </c>
      <c r="H7331" s="6" t="n">
        <f aca="false">IF(1_Data_EDA!B7332="First Class",1,0)</f>
        <v>1</v>
      </c>
      <c r="I7331" s="6" t="n">
        <f aca="false">IF(1_Data_EDA!B7332="Second Class",1,0)</f>
        <v>0</v>
      </c>
      <c r="J7331" s="6" t="n">
        <f aca="false">IF(1_Data_EDA!B7332="Same Day",1,0)</f>
        <v>0</v>
      </c>
      <c r="K7331" s="6" t="n">
        <f aca="false">IF(1_Data_EDA!C7332="Corporate",1,0)</f>
        <v>0</v>
      </c>
      <c r="L7331" s="6" t="n">
        <f aca="false">IF(1_Data_EDA!C7332="Home Office",1,0)</f>
        <v>1</v>
      </c>
      <c r="M7331" s="6" t="n">
        <f aca="false">IF(1_Data_EDA!D7332="Europe",1,0)</f>
        <v>0</v>
      </c>
      <c r="N7331" s="6" t="n">
        <f aca="false">IF(1_Data_EDA!D7332="LATAM",1,0)</f>
        <v>1</v>
      </c>
      <c r="O7331" s="6" t="n">
        <f aca="false">IF(1_Data_EDA!D7332="Pacific Asia",1,0)</f>
        <v>0</v>
      </c>
      <c r="P7331" s="6" t="n">
        <f aca="false">IF(1_Data_EDA!D7332="USCA",1,0)</f>
        <v>0</v>
      </c>
      <c r="Q7331" s="6" t="n">
        <f aca="false">IF(C7331&gt;MEDIAN(C$5:C$8004),1,0)</f>
        <v>1</v>
      </c>
      <c r="R7331" s="6" t="n">
        <f aca="false">IF(D7331&gt;2,1,0)</f>
        <v>0</v>
      </c>
    </row>
    <row r="7332" customFormat="false" ht="15" hidden="false" customHeight="true" outlineLevel="0" collapsed="false">
      <c r="A7332" s="6" t="n">
        <f aca="false">1_Data_EDA!O7333</f>
        <v>1</v>
      </c>
      <c r="B7332" s="6" t="n">
        <f aca="false">1_Data_EDA!H7333</f>
        <v>1</v>
      </c>
      <c r="C7332" s="7" t="n">
        <f aca="false">1_Data_EDA!I7333</f>
        <v>39.75</v>
      </c>
      <c r="D7332" s="6" t="n">
        <f aca="false">1_Data_EDA!J7333</f>
        <v>1</v>
      </c>
      <c r="E7332" s="7" t="n">
        <f aca="false">1_Data_EDA!K7333</f>
        <v>39.75</v>
      </c>
      <c r="F7332" s="7" t="n">
        <f aca="false">1_Data_EDA!L7333</f>
        <v>7.159999847</v>
      </c>
      <c r="G7332" s="8" t="n">
        <f aca="false">1_Data_EDA!M7333</f>
        <v>0.180000007</v>
      </c>
      <c r="H7332" s="6" t="n">
        <f aca="false">IF(1_Data_EDA!B7333="First Class",1,0)</f>
        <v>1</v>
      </c>
      <c r="I7332" s="6" t="n">
        <f aca="false">IF(1_Data_EDA!B7333="Second Class",1,0)</f>
        <v>0</v>
      </c>
      <c r="J7332" s="6" t="n">
        <f aca="false">IF(1_Data_EDA!B7333="Same Day",1,0)</f>
        <v>0</v>
      </c>
      <c r="K7332" s="6" t="n">
        <f aca="false">IF(1_Data_EDA!C7333="Corporate",1,0)</f>
        <v>0</v>
      </c>
      <c r="L7332" s="6" t="n">
        <f aca="false">IF(1_Data_EDA!C7333="Home Office",1,0)</f>
        <v>0</v>
      </c>
      <c r="M7332" s="6" t="n">
        <f aca="false">IF(1_Data_EDA!D7333="Europe",1,0)</f>
        <v>0</v>
      </c>
      <c r="N7332" s="6" t="n">
        <f aca="false">IF(1_Data_EDA!D7333="LATAM",1,0)</f>
        <v>0</v>
      </c>
      <c r="O7332" s="6" t="n">
        <f aca="false">IF(1_Data_EDA!D7333="Pacific Asia",1,0)</f>
        <v>1</v>
      </c>
      <c r="P7332" s="6" t="n">
        <f aca="false">IF(1_Data_EDA!D7333="USCA",1,0)</f>
        <v>0</v>
      </c>
      <c r="Q7332" s="6" t="n">
        <f aca="false">IF(C7332&gt;MEDIAN(C$5:C$8004),1,0)</f>
        <v>0</v>
      </c>
      <c r="R7332" s="6" t="n">
        <f aca="false">IF(D7332&gt;2,1,0)</f>
        <v>0</v>
      </c>
    </row>
    <row r="7333" customFormat="false" ht="15" hidden="false" customHeight="true" outlineLevel="0" collapsed="false">
      <c r="A7333" s="6" t="n">
        <f aca="false">1_Data_EDA!O7334</f>
        <v>0</v>
      </c>
      <c r="B7333" s="6" t="n">
        <f aca="false">1_Data_EDA!H7334</f>
        <v>4</v>
      </c>
      <c r="C7333" s="7" t="n">
        <f aca="false">1_Data_EDA!I7334</f>
        <v>39.75</v>
      </c>
      <c r="D7333" s="6" t="n">
        <f aca="false">1_Data_EDA!J7334</f>
        <v>1</v>
      </c>
      <c r="E7333" s="7" t="n">
        <f aca="false">1_Data_EDA!K7334</f>
        <v>39.75</v>
      </c>
      <c r="F7333" s="7" t="n">
        <f aca="false">1_Data_EDA!L7334</f>
        <v>3.579999924</v>
      </c>
      <c r="G7333" s="8" t="n">
        <f aca="false">1_Data_EDA!M7334</f>
        <v>0.090000004</v>
      </c>
      <c r="H7333" s="6" t="n">
        <f aca="false">IF(1_Data_EDA!B7334="First Class",1,0)</f>
        <v>0</v>
      </c>
      <c r="I7333" s="6" t="n">
        <f aca="false">IF(1_Data_EDA!B7334="Second Class",1,0)</f>
        <v>0</v>
      </c>
      <c r="J7333" s="6" t="n">
        <f aca="false">IF(1_Data_EDA!B7334="Same Day",1,0)</f>
        <v>0</v>
      </c>
      <c r="K7333" s="6" t="n">
        <f aca="false">IF(1_Data_EDA!C7334="Corporate",1,0)</f>
        <v>1</v>
      </c>
      <c r="L7333" s="6" t="n">
        <f aca="false">IF(1_Data_EDA!C7334="Home Office",1,0)</f>
        <v>0</v>
      </c>
      <c r="M7333" s="6" t="n">
        <f aca="false">IF(1_Data_EDA!D7334="Europe",1,0)</f>
        <v>0</v>
      </c>
      <c r="N7333" s="6" t="n">
        <f aca="false">IF(1_Data_EDA!D7334="LATAM",1,0)</f>
        <v>0</v>
      </c>
      <c r="O7333" s="6" t="n">
        <f aca="false">IF(1_Data_EDA!D7334="Pacific Asia",1,0)</f>
        <v>1</v>
      </c>
      <c r="P7333" s="6" t="n">
        <f aca="false">IF(1_Data_EDA!D7334="USCA",1,0)</f>
        <v>0</v>
      </c>
      <c r="Q7333" s="6" t="n">
        <f aca="false">IF(C7333&gt;MEDIAN(C$5:C$8004),1,0)</f>
        <v>0</v>
      </c>
      <c r="R7333" s="6" t="n">
        <f aca="false">IF(D7333&gt;2,1,0)</f>
        <v>0</v>
      </c>
    </row>
    <row r="7334" customFormat="false" ht="15" hidden="false" customHeight="true" outlineLevel="0" collapsed="false">
      <c r="A7334" s="6" t="n">
        <f aca="false">1_Data_EDA!O7335</f>
        <v>1</v>
      </c>
      <c r="B7334" s="6" t="n">
        <f aca="false">1_Data_EDA!H7335</f>
        <v>2</v>
      </c>
      <c r="C7334" s="7" t="n">
        <f aca="false">1_Data_EDA!I7335</f>
        <v>50</v>
      </c>
      <c r="D7334" s="6" t="n">
        <f aca="false">1_Data_EDA!J7335</f>
        <v>5</v>
      </c>
      <c r="E7334" s="7" t="n">
        <f aca="false">1_Data_EDA!K7335</f>
        <v>250</v>
      </c>
      <c r="F7334" s="7" t="n">
        <f aca="false">1_Data_EDA!L7335</f>
        <v>62.5</v>
      </c>
      <c r="G7334" s="8" t="n">
        <f aca="false">1_Data_EDA!M7335</f>
        <v>0.25</v>
      </c>
      <c r="H7334" s="6" t="n">
        <f aca="false">IF(1_Data_EDA!B7335="First Class",1,0)</f>
        <v>0</v>
      </c>
      <c r="I7334" s="6" t="n">
        <f aca="false">IF(1_Data_EDA!B7335="Second Class",1,0)</f>
        <v>1</v>
      </c>
      <c r="J7334" s="6" t="n">
        <f aca="false">IF(1_Data_EDA!B7335="Same Day",1,0)</f>
        <v>0</v>
      </c>
      <c r="K7334" s="6" t="n">
        <f aca="false">IF(1_Data_EDA!C7335="Corporate",1,0)</f>
        <v>0</v>
      </c>
      <c r="L7334" s="6" t="n">
        <f aca="false">IF(1_Data_EDA!C7335="Home Office",1,0)</f>
        <v>1</v>
      </c>
      <c r="M7334" s="6" t="n">
        <f aca="false">IF(1_Data_EDA!D7335="Europe",1,0)</f>
        <v>0</v>
      </c>
      <c r="N7334" s="6" t="n">
        <f aca="false">IF(1_Data_EDA!D7335="LATAM",1,0)</f>
        <v>0</v>
      </c>
      <c r="O7334" s="6" t="n">
        <f aca="false">IF(1_Data_EDA!D7335="Pacific Asia",1,0)</f>
        <v>1</v>
      </c>
      <c r="P7334" s="6" t="n">
        <f aca="false">IF(1_Data_EDA!D7335="USCA",1,0)</f>
        <v>0</v>
      </c>
      <c r="Q7334" s="6" t="n">
        <f aca="false">IF(C7334&gt;MEDIAN(C$5:C$8004),1,0)</f>
        <v>0</v>
      </c>
      <c r="R7334" s="6" t="n">
        <f aca="false">IF(D7334&gt;2,1,0)</f>
        <v>1</v>
      </c>
    </row>
    <row r="7335" customFormat="false" ht="15" hidden="false" customHeight="true" outlineLevel="0" collapsed="false">
      <c r="A7335" s="6" t="n">
        <f aca="false">1_Data_EDA!O7336</f>
        <v>1</v>
      </c>
      <c r="B7335" s="6" t="n">
        <f aca="false">1_Data_EDA!H7336</f>
        <v>2</v>
      </c>
      <c r="C7335" s="7" t="n">
        <f aca="false">1_Data_EDA!I7336</f>
        <v>252.8800049</v>
      </c>
      <c r="D7335" s="6" t="n">
        <f aca="false">1_Data_EDA!J7336</f>
        <v>1</v>
      </c>
      <c r="E7335" s="7" t="n">
        <f aca="false">1_Data_EDA!K7336</f>
        <v>252.8800049</v>
      </c>
      <c r="F7335" s="7" t="n">
        <f aca="false">1_Data_EDA!L7336</f>
        <v>50.58000183</v>
      </c>
      <c r="G7335" s="8" t="n">
        <f aca="false">1_Data_EDA!M7336</f>
        <v>0.200000003</v>
      </c>
      <c r="H7335" s="6" t="n">
        <f aca="false">IF(1_Data_EDA!B7336="First Class",1,0)</f>
        <v>0</v>
      </c>
      <c r="I7335" s="6" t="n">
        <f aca="false">IF(1_Data_EDA!B7336="Second Class",1,0)</f>
        <v>1</v>
      </c>
      <c r="J7335" s="6" t="n">
        <f aca="false">IF(1_Data_EDA!B7336="Same Day",1,0)</f>
        <v>0</v>
      </c>
      <c r="K7335" s="6" t="n">
        <f aca="false">IF(1_Data_EDA!C7336="Corporate",1,0)</f>
        <v>0</v>
      </c>
      <c r="L7335" s="6" t="n">
        <f aca="false">IF(1_Data_EDA!C7336="Home Office",1,0)</f>
        <v>0</v>
      </c>
      <c r="M7335" s="6" t="n">
        <f aca="false">IF(1_Data_EDA!D7336="Europe",1,0)</f>
        <v>0</v>
      </c>
      <c r="N7335" s="6" t="n">
        <f aca="false">IF(1_Data_EDA!D7336="LATAM",1,0)</f>
        <v>0</v>
      </c>
      <c r="O7335" s="6" t="n">
        <f aca="false">IF(1_Data_EDA!D7336="Pacific Asia",1,0)</f>
        <v>1</v>
      </c>
      <c r="P7335" s="6" t="n">
        <f aca="false">IF(1_Data_EDA!D7336="USCA",1,0)</f>
        <v>0</v>
      </c>
      <c r="Q7335" s="6" t="n">
        <f aca="false">IF(C7335&gt;MEDIAN(C$5:C$8004),1,0)</f>
        <v>1</v>
      </c>
      <c r="R7335" s="6" t="n">
        <f aca="false">IF(D7335&gt;2,1,0)</f>
        <v>0</v>
      </c>
    </row>
    <row r="7336" customFormat="false" ht="15" hidden="false" customHeight="true" outlineLevel="0" collapsed="false">
      <c r="A7336" s="6" t="n">
        <f aca="false">1_Data_EDA!O7337</f>
        <v>1</v>
      </c>
      <c r="B7336" s="6" t="n">
        <f aca="false">1_Data_EDA!H7337</f>
        <v>4</v>
      </c>
      <c r="C7336" s="7" t="n">
        <f aca="false">1_Data_EDA!I7337</f>
        <v>59.99000168</v>
      </c>
      <c r="D7336" s="6" t="n">
        <f aca="false">1_Data_EDA!J7337</f>
        <v>3</v>
      </c>
      <c r="E7336" s="7" t="n">
        <f aca="false">1_Data_EDA!K7337</f>
        <v>179.9700012</v>
      </c>
      <c r="F7336" s="7" t="n">
        <f aca="false">1_Data_EDA!L7337</f>
        <v>32.38999939</v>
      </c>
      <c r="G7336" s="8" t="n">
        <f aca="false">1_Data_EDA!M7337</f>
        <v>0.180000007</v>
      </c>
      <c r="H7336" s="6" t="n">
        <f aca="false">IF(1_Data_EDA!B7337="First Class",1,0)</f>
        <v>0</v>
      </c>
      <c r="I7336" s="6" t="n">
        <f aca="false">IF(1_Data_EDA!B7337="Second Class",1,0)</f>
        <v>0</v>
      </c>
      <c r="J7336" s="6" t="n">
        <f aca="false">IF(1_Data_EDA!B7337="Same Day",1,0)</f>
        <v>0</v>
      </c>
      <c r="K7336" s="6" t="n">
        <f aca="false">IF(1_Data_EDA!C7337="Corporate",1,0)</f>
        <v>0</v>
      </c>
      <c r="L7336" s="6" t="n">
        <f aca="false">IF(1_Data_EDA!C7337="Home Office",1,0)</f>
        <v>0</v>
      </c>
      <c r="M7336" s="6" t="n">
        <f aca="false">IF(1_Data_EDA!D7337="Europe",1,0)</f>
        <v>1</v>
      </c>
      <c r="N7336" s="6" t="n">
        <f aca="false">IF(1_Data_EDA!D7337="LATAM",1,0)</f>
        <v>0</v>
      </c>
      <c r="O7336" s="6" t="n">
        <f aca="false">IF(1_Data_EDA!D7337="Pacific Asia",1,0)</f>
        <v>0</v>
      </c>
      <c r="P7336" s="6" t="n">
        <f aca="false">IF(1_Data_EDA!D7337="USCA",1,0)</f>
        <v>0</v>
      </c>
      <c r="Q7336" s="6" t="n">
        <f aca="false">IF(C7336&gt;MEDIAN(C$5:C$8004),1,0)</f>
        <v>0</v>
      </c>
      <c r="R7336" s="6" t="n">
        <f aca="false">IF(D7336&gt;2,1,0)</f>
        <v>1</v>
      </c>
    </row>
    <row r="7337" customFormat="false" ht="15" hidden="false" customHeight="true" outlineLevel="0" collapsed="false">
      <c r="A7337" s="6" t="n">
        <f aca="false">1_Data_EDA!O7338</f>
        <v>1</v>
      </c>
      <c r="B7337" s="6" t="n">
        <f aca="false">1_Data_EDA!H7338</f>
        <v>2</v>
      </c>
      <c r="C7337" s="7" t="n">
        <f aca="false">1_Data_EDA!I7338</f>
        <v>50</v>
      </c>
      <c r="D7337" s="6" t="n">
        <f aca="false">1_Data_EDA!J7338</f>
        <v>2</v>
      </c>
      <c r="E7337" s="7" t="n">
        <f aca="false">1_Data_EDA!K7338</f>
        <v>100</v>
      </c>
      <c r="F7337" s="7" t="n">
        <f aca="false">1_Data_EDA!L7338</f>
        <v>16</v>
      </c>
      <c r="G7337" s="8" t="n">
        <f aca="false">1_Data_EDA!M7338</f>
        <v>0.159999996</v>
      </c>
      <c r="H7337" s="6" t="n">
        <f aca="false">IF(1_Data_EDA!B7338="First Class",1,0)</f>
        <v>0</v>
      </c>
      <c r="I7337" s="6" t="n">
        <f aca="false">IF(1_Data_EDA!B7338="Second Class",1,0)</f>
        <v>1</v>
      </c>
      <c r="J7337" s="6" t="n">
        <f aca="false">IF(1_Data_EDA!B7338="Same Day",1,0)</f>
        <v>0</v>
      </c>
      <c r="K7337" s="6" t="n">
        <f aca="false">IF(1_Data_EDA!C7338="Corporate",1,0)</f>
        <v>0</v>
      </c>
      <c r="L7337" s="6" t="n">
        <f aca="false">IF(1_Data_EDA!C7338="Home Office",1,0)</f>
        <v>0</v>
      </c>
      <c r="M7337" s="6" t="n">
        <f aca="false">IF(1_Data_EDA!D7338="Europe",1,0)</f>
        <v>0</v>
      </c>
      <c r="N7337" s="6" t="n">
        <f aca="false">IF(1_Data_EDA!D7338="LATAM",1,0)</f>
        <v>0</v>
      </c>
      <c r="O7337" s="6" t="n">
        <f aca="false">IF(1_Data_EDA!D7338="Pacific Asia",1,0)</f>
        <v>0</v>
      </c>
      <c r="P7337" s="6" t="n">
        <f aca="false">IF(1_Data_EDA!D7338="USCA",1,0)</f>
        <v>0</v>
      </c>
      <c r="Q7337" s="6" t="n">
        <f aca="false">IF(C7337&gt;MEDIAN(C$5:C$8004),1,0)</f>
        <v>0</v>
      </c>
      <c r="R7337" s="6" t="n">
        <f aca="false">IF(D7337&gt;2,1,0)</f>
        <v>0</v>
      </c>
    </row>
    <row r="7338" customFormat="false" ht="15" hidden="false" customHeight="true" outlineLevel="0" collapsed="false">
      <c r="A7338" s="6" t="n">
        <f aca="false">1_Data_EDA!O7339</f>
        <v>0</v>
      </c>
      <c r="B7338" s="6" t="n">
        <f aca="false">1_Data_EDA!H7339</f>
        <v>4</v>
      </c>
      <c r="C7338" s="7" t="n">
        <f aca="false">1_Data_EDA!I7339</f>
        <v>50</v>
      </c>
      <c r="D7338" s="6" t="n">
        <f aca="false">1_Data_EDA!J7339</f>
        <v>1</v>
      </c>
      <c r="E7338" s="7" t="n">
        <f aca="false">1_Data_EDA!K7339</f>
        <v>50</v>
      </c>
      <c r="F7338" s="7" t="n">
        <f aca="false">1_Data_EDA!L7339</f>
        <v>0.5</v>
      </c>
      <c r="G7338" s="8" t="n">
        <f aca="false">1_Data_EDA!M7339</f>
        <v>0.01</v>
      </c>
      <c r="H7338" s="6" t="n">
        <f aca="false">IF(1_Data_EDA!B7339="First Class",1,0)</f>
        <v>0</v>
      </c>
      <c r="I7338" s="6" t="n">
        <f aca="false">IF(1_Data_EDA!B7339="Second Class",1,0)</f>
        <v>0</v>
      </c>
      <c r="J7338" s="6" t="n">
        <f aca="false">IF(1_Data_EDA!B7339="Same Day",1,0)</f>
        <v>0</v>
      </c>
      <c r="K7338" s="6" t="n">
        <f aca="false">IF(1_Data_EDA!C7339="Corporate",1,0)</f>
        <v>1</v>
      </c>
      <c r="L7338" s="6" t="n">
        <f aca="false">IF(1_Data_EDA!C7339="Home Office",1,0)</f>
        <v>0</v>
      </c>
      <c r="M7338" s="6" t="n">
        <f aca="false">IF(1_Data_EDA!D7339="Europe",1,0)</f>
        <v>0</v>
      </c>
      <c r="N7338" s="6" t="n">
        <f aca="false">IF(1_Data_EDA!D7339="LATAM",1,0)</f>
        <v>0</v>
      </c>
      <c r="O7338" s="6" t="n">
        <f aca="false">IF(1_Data_EDA!D7339="Pacific Asia",1,0)</f>
        <v>0</v>
      </c>
      <c r="P7338" s="6" t="n">
        <f aca="false">IF(1_Data_EDA!D7339="USCA",1,0)</f>
        <v>0</v>
      </c>
      <c r="Q7338" s="6" t="n">
        <f aca="false">IF(C7338&gt;MEDIAN(C$5:C$8004),1,0)</f>
        <v>0</v>
      </c>
      <c r="R7338" s="6" t="n">
        <f aca="false">IF(D7338&gt;2,1,0)</f>
        <v>0</v>
      </c>
    </row>
    <row r="7339" customFormat="false" ht="15" hidden="false" customHeight="true" outlineLevel="0" collapsed="false">
      <c r="A7339" s="6" t="n">
        <f aca="false">1_Data_EDA!O7340</f>
        <v>1</v>
      </c>
      <c r="B7339" s="6" t="n">
        <f aca="false">1_Data_EDA!H7340</f>
        <v>4</v>
      </c>
      <c r="C7339" s="7" t="n">
        <f aca="false">1_Data_EDA!I7340</f>
        <v>299.980011</v>
      </c>
      <c r="D7339" s="6" t="n">
        <f aca="false">1_Data_EDA!J7340</f>
        <v>1</v>
      </c>
      <c r="E7339" s="7" t="n">
        <f aca="false">1_Data_EDA!K7340</f>
        <v>299.980011</v>
      </c>
      <c r="F7339" s="7" t="n">
        <f aca="false">1_Data_EDA!L7340</f>
        <v>39</v>
      </c>
      <c r="G7339" s="8" t="n">
        <f aca="false">1_Data_EDA!M7340</f>
        <v>0.129999995</v>
      </c>
      <c r="H7339" s="6" t="n">
        <f aca="false">IF(1_Data_EDA!B7340="First Class",1,0)</f>
        <v>0</v>
      </c>
      <c r="I7339" s="6" t="n">
        <f aca="false">IF(1_Data_EDA!B7340="Second Class",1,0)</f>
        <v>0</v>
      </c>
      <c r="J7339" s="6" t="n">
        <f aca="false">IF(1_Data_EDA!B7340="Same Day",1,0)</f>
        <v>0</v>
      </c>
      <c r="K7339" s="6" t="n">
        <f aca="false">IF(1_Data_EDA!C7340="Corporate",1,0)</f>
        <v>0</v>
      </c>
      <c r="L7339" s="6" t="n">
        <f aca="false">IF(1_Data_EDA!C7340="Home Office",1,0)</f>
        <v>0</v>
      </c>
      <c r="M7339" s="6" t="n">
        <f aca="false">IF(1_Data_EDA!D7340="Europe",1,0)</f>
        <v>1</v>
      </c>
      <c r="N7339" s="6" t="n">
        <f aca="false">IF(1_Data_EDA!D7340="LATAM",1,0)</f>
        <v>0</v>
      </c>
      <c r="O7339" s="6" t="n">
        <f aca="false">IF(1_Data_EDA!D7340="Pacific Asia",1,0)</f>
        <v>0</v>
      </c>
      <c r="P7339" s="6" t="n">
        <f aca="false">IF(1_Data_EDA!D7340="USCA",1,0)</f>
        <v>0</v>
      </c>
      <c r="Q7339" s="6" t="n">
        <f aca="false">IF(C7339&gt;MEDIAN(C$5:C$8004),1,0)</f>
        <v>1</v>
      </c>
      <c r="R7339" s="6" t="n">
        <f aca="false">IF(D7339&gt;2,1,0)</f>
        <v>0</v>
      </c>
    </row>
    <row r="7340" customFormat="false" ht="15" hidden="false" customHeight="true" outlineLevel="0" collapsed="false">
      <c r="A7340" s="6" t="n">
        <f aca="false">1_Data_EDA!O7341</f>
        <v>1</v>
      </c>
      <c r="B7340" s="6" t="n">
        <f aca="false">1_Data_EDA!H7341</f>
        <v>4</v>
      </c>
      <c r="C7340" s="7" t="n">
        <f aca="false">1_Data_EDA!I7341</f>
        <v>532.5800171</v>
      </c>
      <c r="D7340" s="6" t="n">
        <f aca="false">1_Data_EDA!J7341</f>
        <v>1</v>
      </c>
      <c r="E7340" s="7" t="n">
        <f aca="false">1_Data_EDA!K7341</f>
        <v>532.5800171</v>
      </c>
      <c r="F7340" s="7" t="n">
        <f aca="false">1_Data_EDA!L7341</f>
        <v>133.1499939</v>
      </c>
      <c r="G7340" s="8" t="n">
        <f aca="false">1_Data_EDA!M7341</f>
        <v>0.25</v>
      </c>
      <c r="H7340" s="6" t="n">
        <f aca="false">IF(1_Data_EDA!B7341="First Class",1,0)</f>
        <v>0</v>
      </c>
      <c r="I7340" s="6" t="n">
        <f aca="false">IF(1_Data_EDA!B7341="Second Class",1,0)</f>
        <v>0</v>
      </c>
      <c r="J7340" s="6" t="n">
        <f aca="false">IF(1_Data_EDA!B7341="Same Day",1,0)</f>
        <v>0</v>
      </c>
      <c r="K7340" s="6" t="n">
        <f aca="false">IF(1_Data_EDA!C7341="Corporate",1,0)</f>
        <v>1</v>
      </c>
      <c r="L7340" s="6" t="n">
        <f aca="false">IF(1_Data_EDA!C7341="Home Office",1,0)</f>
        <v>0</v>
      </c>
      <c r="M7340" s="6" t="n">
        <f aca="false">IF(1_Data_EDA!D7341="Europe",1,0)</f>
        <v>0</v>
      </c>
      <c r="N7340" s="6" t="n">
        <f aca="false">IF(1_Data_EDA!D7341="LATAM",1,0)</f>
        <v>0</v>
      </c>
      <c r="O7340" s="6" t="n">
        <f aca="false">IF(1_Data_EDA!D7341="Pacific Asia",1,0)</f>
        <v>1</v>
      </c>
      <c r="P7340" s="6" t="n">
        <f aca="false">IF(1_Data_EDA!D7341="USCA",1,0)</f>
        <v>0</v>
      </c>
      <c r="Q7340" s="6" t="n">
        <f aca="false">IF(C7340&gt;MEDIAN(C$5:C$8004),1,0)</f>
        <v>1</v>
      </c>
      <c r="R7340" s="6" t="n">
        <f aca="false">IF(D7340&gt;2,1,0)</f>
        <v>0</v>
      </c>
    </row>
    <row r="7341" customFormat="false" ht="15" hidden="false" customHeight="true" outlineLevel="0" collapsed="false">
      <c r="A7341" s="6" t="n">
        <f aca="false">1_Data_EDA!O7342</f>
        <v>1</v>
      </c>
      <c r="B7341" s="6" t="n">
        <f aca="false">1_Data_EDA!H7342</f>
        <v>4</v>
      </c>
      <c r="C7341" s="7" t="n">
        <f aca="false">1_Data_EDA!I7342</f>
        <v>59.99000168</v>
      </c>
      <c r="D7341" s="6" t="n">
        <f aca="false">1_Data_EDA!J7342</f>
        <v>2</v>
      </c>
      <c r="E7341" s="7" t="n">
        <f aca="false">1_Data_EDA!K7342</f>
        <v>119.9800034</v>
      </c>
      <c r="F7341" s="7" t="n">
        <f aca="false">1_Data_EDA!L7342</f>
        <v>6.599999905</v>
      </c>
      <c r="G7341" s="8" t="n">
        <f aca="false">1_Data_EDA!M7342</f>
        <v>0.059999999</v>
      </c>
      <c r="H7341" s="6" t="n">
        <f aca="false">IF(1_Data_EDA!B7342="First Class",1,0)</f>
        <v>0</v>
      </c>
      <c r="I7341" s="6" t="n">
        <f aca="false">IF(1_Data_EDA!B7342="Second Class",1,0)</f>
        <v>0</v>
      </c>
      <c r="J7341" s="6" t="n">
        <f aca="false">IF(1_Data_EDA!B7342="Same Day",1,0)</f>
        <v>0</v>
      </c>
      <c r="K7341" s="6" t="n">
        <f aca="false">IF(1_Data_EDA!C7342="Corporate",1,0)</f>
        <v>0</v>
      </c>
      <c r="L7341" s="6" t="n">
        <f aca="false">IF(1_Data_EDA!C7342="Home Office",1,0)</f>
        <v>0</v>
      </c>
      <c r="M7341" s="6" t="n">
        <f aca="false">IF(1_Data_EDA!D7342="Europe",1,0)</f>
        <v>0</v>
      </c>
      <c r="N7341" s="6" t="n">
        <f aca="false">IF(1_Data_EDA!D7342="LATAM",1,0)</f>
        <v>1</v>
      </c>
      <c r="O7341" s="6" t="n">
        <f aca="false">IF(1_Data_EDA!D7342="Pacific Asia",1,0)</f>
        <v>0</v>
      </c>
      <c r="P7341" s="6" t="n">
        <f aca="false">IF(1_Data_EDA!D7342="USCA",1,0)</f>
        <v>0</v>
      </c>
      <c r="Q7341" s="6" t="n">
        <f aca="false">IF(C7341&gt;MEDIAN(C$5:C$8004),1,0)</f>
        <v>0</v>
      </c>
      <c r="R7341" s="6" t="n">
        <f aca="false">IF(D7341&gt;2,1,0)</f>
        <v>0</v>
      </c>
    </row>
    <row r="7342" customFormat="false" ht="15" hidden="false" customHeight="true" outlineLevel="0" collapsed="false">
      <c r="A7342" s="6" t="n">
        <f aca="false">1_Data_EDA!O7343</f>
        <v>0</v>
      </c>
      <c r="B7342" s="6" t="n">
        <f aca="false">1_Data_EDA!H7343</f>
        <v>4</v>
      </c>
      <c r="C7342" s="7" t="n">
        <f aca="false">1_Data_EDA!I7343</f>
        <v>129.9900055</v>
      </c>
      <c r="D7342" s="6" t="n">
        <f aca="false">1_Data_EDA!J7343</f>
        <v>1</v>
      </c>
      <c r="E7342" s="7" t="n">
        <f aca="false">1_Data_EDA!K7343</f>
        <v>129.9900055</v>
      </c>
      <c r="F7342" s="7" t="n">
        <f aca="false">1_Data_EDA!L7343</f>
        <v>32.5</v>
      </c>
      <c r="G7342" s="8" t="n">
        <f aca="false">1_Data_EDA!M7343</f>
        <v>0.25</v>
      </c>
      <c r="H7342" s="6" t="n">
        <f aca="false">IF(1_Data_EDA!B7343="First Class",1,0)</f>
        <v>0</v>
      </c>
      <c r="I7342" s="6" t="n">
        <f aca="false">IF(1_Data_EDA!B7343="Second Class",1,0)</f>
        <v>0</v>
      </c>
      <c r="J7342" s="6" t="n">
        <f aca="false">IF(1_Data_EDA!B7343="Same Day",1,0)</f>
        <v>0</v>
      </c>
      <c r="K7342" s="6" t="n">
        <f aca="false">IF(1_Data_EDA!C7343="Corporate",1,0)</f>
        <v>0</v>
      </c>
      <c r="L7342" s="6" t="n">
        <f aca="false">IF(1_Data_EDA!C7343="Home Office",1,0)</f>
        <v>0</v>
      </c>
      <c r="M7342" s="6" t="n">
        <f aca="false">IF(1_Data_EDA!D7343="Europe",1,0)</f>
        <v>1</v>
      </c>
      <c r="N7342" s="6" t="n">
        <f aca="false">IF(1_Data_EDA!D7343="LATAM",1,0)</f>
        <v>0</v>
      </c>
      <c r="O7342" s="6" t="n">
        <f aca="false">IF(1_Data_EDA!D7343="Pacific Asia",1,0)</f>
        <v>0</v>
      </c>
      <c r="P7342" s="6" t="n">
        <f aca="false">IF(1_Data_EDA!D7343="USCA",1,0)</f>
        <v>0</v>
      </c>
      <c r="Q7342" s="6" t="n">
        <f aca="false">IF(C7342&gt;MEDIAN(C$5:C$8004),1,0)</f>
        <v>1</v>
      </c>
      <c r="R7342" s="6" t="n">
        <f aca="false">IF(D7342&gt;2,1,0)</f>
        <v>0</v>
      </c>
    </row>
    <row r="7343" customFormat="false" ht="15" hidden="false" customHeight="true" outlineLevel="0" collapsed="false">
      <c r="A7343" s="6" t="n">
        <f aca="false">1_Data_EDA!O7344</f>
        <v>1</v>
      </c>
      <c r="B7343" s="6" t="n">
        <f aca="false">1_Data_EDA!H7344</f>
        <v>4</v>
      </c>
      <c r="C7343" s="7" t="n">
        <f aca="false">1_Data_EDA!I7344</f>
        <v>124.9899979</v>
      </c>
      <c r="D7343" s="6" t="n">
        <f aca="false">1_Data_EDA!J7344</f>
        <v>1</v>
      </c>
      <c r="E7343" s="7" t="n">
        <f aca="false">1_Data_EDA!K7344</f>
        <v>124.9899979</v>
      </c>
      <c r="F7343" s="7" t="n">
        <f aca="false">1_Data_EDA!L7344</f>
        <v>2.5</v>
      </c>
      <c r="G7343" s="8" t="n">
        <f aca="false">1_Data_EDA!M7344</f>
        <v>0.02</v>
      </c>
      <c r="H7343" s="6" t="n">
        <f aca="false">IF(1_Data_EDA!B7344="First Class",1,0)</f>
        <v>0</v>
      </c>
      <c r="I7343" s="6" t="n">
        <f aca="false">IF(1_Data_EDA!B7344="Second Class",1,0)</f>
        <v>0</v>
      </c>
      <c r="J7343" s="6" t="n">
        <f aca="false">IF(1_Data_EDA!B7344="Same Day",1,0)</f>
        <v>0</v>
      </c>
      <c r="K7343" s="6" t="n">
        <f aca="false">IF(1_Data_EDA!C7344="Corporate",1,0)</f>
        <v>1</v>
      </c>
      <c r="L7343" s="6" t="n">
        <f aca="false">IF(1_Data_EDA!C7344="Home Office",1,0)</f>
        <v>0</v>
      </c>
      <c r="M7343" s="6" t="n">
        <f aca="false">IF(1_Data_EDA!D7344="Europe",1,0)</f>
        <v>0</v>
      </c>
      <c r="N7343" s="6" t="n">
        <f aca="false">IF(1_Data_EDA!D7344="LATAM",1,0)</f>
        <v>1</v>
      </c>
      <c r="O7343" s="6" t="n">
        <f aca="false">IF(1_Data_EDA!D7344="Pacific Asia",1,0)</f>
        <v>0</v>
      </c>
      <c r="P7343" s="6" t="n">
        <f aca="false">IF(1_Data_EDA!D7344="USCA",1,0)</f>
        <v>0</v>
      </c>
      <c r="Q7343" s="6" t="n">
        <f aca="false">IF(C7343&gt;MEDIAN(C$5:C$8004),1,0)</f>
        <v>1</v>
      </c>
      <c r="R7343" s="6" t="n">
        <f aca="false">IF(D7343&gt;2,1,0)</f>
        <v>0</v>
      </c>
    </row>
    <row r="7344" customFormat="false" ht="15" hidden="false" customHeight="true" outlineLevel="0" collapsed="false">
      <c r="A7344" s="6" t="n">
        <f aca="false">1_Data_EDA!O7345</f>
        <v>1</v>
      </c>
      <c r="B7344" s="6" t="n">
        <f aca="false">1_Data_EDA!H7345</f>
        <v>4</v>
      </c>
      <c r="C7344" s="7" t="n">
        <f aca="false">1_Data_EDA!I7345</f>
        <v>399.980011</v>
      </c>
      <c r="D7344" s="6" t="n">
        <f aca="false">1_Data_EDA!J7345</f>
        <v>1</v>
      </c>
      <c r="E7344" s="7" t="n">
        <f aca="false">1_Data_EDA!K7345</f>
        <v>399.980011</v>
      </c>
      <c r="F7344" s="7" t="n">
        <f aca="false">1_Data_EDA!L7345</f>
        <v>36</v>
      </c>
      <c r="G7344" s="8" t="n">
        <f aca="false">1_Data_EDA!M7345</f>
        <v>0.090000004</v>
      </c>
      <c r="H7344" s="6" t="n">
        <f aca="false">IF(1_Data_EDA!B7345="First Class",1,0)</f>
        <v>0</v>
      </c>
      <c r="I7344" s="6" t="n">
        <f aca="false">IF(1_Data_EDA!B7345="Second Class",1,0)</f>
        <v>0</v>
      </c>
      <c r="J7344" s="6" t="n">
        <f aca="false">IF(1_Data_EDA!B7345="Same Day",1,0)</f>
        <v>0</v>
      </c>
      <c r="K7344" s="6" t="n">
        <f aca="false">IF(1_Data_EDA!C7345="Corporate",1,0)</f>
        <v>0</v>
      </c>
      <c r="L7344" s="6" t="n">
        <f aca="false">IF(1_Data_EDA!C7345="Home Office",1,0)</f>
        <v>0</v>
      </c>
      <c r="M7344" s="6" t="n">
        <f aca="false">IF(1_Data_EDA!D7345="Europe",1,0)</f>
        <v>0</v>
      </c>
      <c r="N7344" s="6" t="n">
        <f aca="false">IF(1_Data_EDA!D7345="LATAM",1,0)</f>
        <v>0</v>
      </c>
      <c r="O7344" s="6" t="n">
        <f aca="false">IF(1_Data_EDA!D7345="Pacific Asia",1,0)</f>
        <v>0</v>
      </c>
      <c r="P7344" s="6" t="n">
        <f aca="false">IF(1_Data_EDA!D7345="USCA",1,0)</f>
        <v>0</v>
      </c>
      <c r="Q7344" s="6" t="n">
        <f aca="false">IF(C7344&gt;MEDIAN(C$5:C$8004),1,0)</f>
        <v>1</v>
      </c>
      <c r="R7344" s="6" t="n">
        <f aca="false">IF(D7344&gt;2,1,0)</f>
        <v>0</v>
      </c>
    </row>
    <row r="7345" customFormat="false" ht="15" hidden="false" customHeight="true" outlineLevel="0" collapsed="false">
      <c r="A7345" s="6" t="n">
        <f aca="false">1_Data_EDA!O7346</f>
        <v>1</v>
      </c>
      <c r="B7345" s="6" t="n">
        <f aca="false">1_Data_EDA!H7346</f>
        <v>2</v>
      </c>
      <c r="C7345" s="7" t="n">
        <f aca="false">1_Data_EDA!I7346</f>
        <v>399.980011</v>
      </c>
      <c r="D7345" s="6" t="n">
        <f aca="false">1_Data_EDA!J7346</f>
        <v>1</v>
      </c>
      <c r="E7345" s="7" t="n">
        <f aca="false">1_Data_EDA!K7346</f>
        <v>399.980011</v>
      </c>
      <c r="F7345" s="7" t="n">
        <f aca="false">1_Data_EDA!L7346</f>
        <v>60</v>
      </c>
      <c r="G7345" s="8" t="n">
        <f aca="false">1_Data_EDA!M7346</f>
        <v>0.150000006</v>
      </c>
      <c r="H7345" s="6" t="n">
        <f aca="false">IF(1_Data_EDA!B7346="First Class",1,0)</f>
        <v>0</v>
      </c>
      <c r="I7345" s="6" t="n">
        <f aca="false">IF(1_Data_EDA!B7346="Second Class",1,0)</f>
        <v>1</v>
      </c>
      <c r="J7345" s="6" t="n">
        <f aca="false">IF(1_Data_EDA!B7346="Same Day",1,0)</f>
        <v>0</v>
      </c>
      <c r="K7345" s="6" t="n">
        <f aca="false">IF(1_Data_EDA!C7346="Corporate",1,0)</f>
        <v>0</v>
      </c>
      <c r="L7345" s="6" t="n">
        <f aca="false">IF(1_Data_EDA!C7346="Home Office",1,0)</f>
        <v>1</v>
      </c>
      <c r="M7345" s="6" t="n">
        <f aca="false">IF(1_Data_EDA!D7346="Europe",1,0)</f>
        <v>0</v>
      </c>
      <c r="N7345" s="6" t="n">
        <f aca="false">IF(1_Data_EDA!D7346="LATAM",1,0)</f>
        <v>0</v>
      </c>
      <c r="O7345" s="6" t="n">
        <f aca="false">IF(1_Data_EDA!D7346="Pacific Asia",1,0)</f>
        <v>0</v>
      </c>
      <c r="P7345" s="6" t="n">
        <f aca="false">IF(1_Data_EDA!D7346="USCA",1,0)</f>
        <v>1</v>
      </c>
      <c r="Q7345" s="6" t="n">
        <f aca="false">IF(C7345&gt;MEDIAN(C$5:C$8004),1,0)</f>
        <v>1</v>
      </c>
      <c r="R7345" s="6" t="n">
        <f aca="false">IF(D7345&gt;2,1,0)</f>
        <v>0</v>
      </c>
    </row>
    <row r="7346" customFormat="false" ht="15" hidden="false" customHeight="true" outlineLevel="0" collapsed="false">
      <c r="A7346" s="6" t="n">
        <f aca="false">1_Data_EDA!O7347</f>
        <v>1</v>
      </c>
      <c r="B7346" s="6" t="n">
        <f aca="false">1_Data_EDA!H7347</f>
        <v>1</v>
      </c>
      <c r="C7346" s="7" t="n">
        <f aca="false">1_Data_EDA!I7347</f>
        <v>199.9900055</v>
      </c>
      <c r="D7346" s="6" t="n">
        <f aca="false">1_Data_EDA!J7347</f>
        <v>1</v>
      </c>
      <c r="E7346" s="7" t="n">
        <f aca="false">1_Data_EDA!K7347</f>
        <v>199.9900055</v>
      </c>
      <c r="F7346" s="7" t="n">
        <f aca="false">1_Data_EDA!L7347</f>
        <v>36</v>
      </c>
      <c r="G7346" s="8" t="n">
        <f aca="false">1_Data_EDA!M7347</f>
        <v>0.180000007</v>
      </c>
      <c r="H7346" s="6" t="n">
        <f aca="false">IF(1_Data_EDA!B7347="First Class",1,0)</f>
        <v>1</v>
      </c>
      <c r="I7346" s="6" t="n">
        <f aca="false">IF(1_Data_EDA!B7347="Second Class",1,0)</f>
        <v>0</v>
      </c>
      <c r="J7346" s="6" t="n">
        <f aca="false">IF(1_Data_EDA!B7347="Same Day",1,0)</f>
        <v>0</v>
      </c>
      <c r="K7346" s="6" t="n">
        <f aca="false">IF(1_Data_EDA!C7347="Corporate",1,0)</f>
        <v>1</v>
      </c>
      <c r="L7346" s="6" t="n">
        <f aca="false">IF(1_Data_EDA!C7347="Home Office",1,0)</f>
        <v>0</v>
      </c>
      <c r="M7346" s="6" t="n">
        <f aca="false">IF(1_Data_EDA!D7347="Europe",1,0)</f>
        <v>0</v>
      </c>
      <c r="N7346" s="6" t="n">
        <f aca="false">IF(1_Data_EDA!D7347="LATAM",1,0)</f>
        <v>1</v>
      </c>
      <c r="O7346" s="6" t="n">
        <f aca="false">IF(1_Data_EDA!D7347="Pacific Asia",1,0)</f>
        <v>0</v>
      </c>
      <c r="P7346" s="6" t="n">
        <f aca="false">IF(1_Data_EDA!D7347="USCA",1,0)</f>
        <v>0</v>
      </c>
      <c r="Q7346" s="6" t="n">
        <f aca="false">IF(C7346&gt;MEDIAN(C$5:C$8004),1,0)</f>
        <v>1</v>
      </c>
      <c r="R7346" s="6" t="n">
        <f aca="false">IF(D7346&gt;2,1,0)</f>
        <v>0</v>
      </c>
    </row>
    <row r="7347" customFormat="false" ht="15" hidden="false" customHeight="true" outlineLevel="0" collapsed="false">
      <c r="A7347" s="6" t="n">
        <f aca="false">1_Data_EDA!O7348</f>
        <v>0</v>
      </c>
      <c r="B7347" s="6" t="n">
        <f aca="false">1_Data_EDA!H7348</f>
        <v>0</v>
      </c>
      <c r="C7347" s="7" t="n">
        <f aca="false">1_Data_EDA!I7348</f>
        <v>399.980011</v>
      </c>
      <c r="D7347" s="6" t="n">
        <f aca="false">1_Data_EDA!J7348</f>
        <v>1</v>
      </c>
      <c r="E7347" s="7" t="n">
        <f aca="false">1_Data_EDA!K7348</f>
        <v>399.980011</v>
      </c>
      <c r="F7347" s="7" t="n">
        <f aca="false">1_Data_EDA!L7348</f>
        <v>40</v>
      </c>
      <c r="G7347" s="8" t="n">
        <f aca="false">1_Data_EDA!M7348</f>
        <v>0.100000001</v>
      </c>
      <c r="H7347" s="6" t="n">
        <f aca="false">IF(1_Data_EDA!B7348="First Class",1,0)</f>
        <v>0</v>
      </c>
      <c r="I7347" s="6" t="n">
        <f aca="false">IF(1_Data_EDA!B7348="Second Class",1,0)</f>
        <v>0</v>
      </c>
      <c r="J7347" s="6" t="n">
        <f aca="false">IF(1_Data_EDA!B7348="Same Day",1,0)</f>
        <v>1</v>
      </c>
      <c r="K7347" s="6" t="n">
        <f aca="false">IF(1_Data_EDA!C7348="Corporate",1,0)</f>
        <v>0</v>
      </c>
      <c r="L7347" s="6" t="n">
        <f aca="false">IF(1_Data_EDA!C7348="Home Office",1,0)</f>
        <v>0</v>
      </c>
      <c r="M7347" s="6" t="n">
        <f aca="false">IF(1_Data_EDA!D7348="Europe",1,0)</f>
        <v>0</v>
      </c>
      <c r="N7347" s="6" t="n">
        <f aca="false">IF(1_Data_EDA!D7348="LATAM",1,0)</f>
        <v>0</v>
      </c>
      <c r="O7347" s="6" t="n">
        <f aca="false">IF(1_Data_EDA!D7348="Pacific Asia",1,0)</f>
        <v>1</v>
      </c>
      <c r="P7347" s="6" t="n">
        <f aca="false">IF(1_Data_EDA!D7348="USCA",1,0)</f>
        <v>0</v>
      </c>
      <c r="Q7347" s="6" t="n">
        <f aca="false">IF(C7347&gt;MEDIAN(C$5:C$8004),1,0)</f>
        <v>1</v>
      </c>
      <c r="R7347" s="6" t="n">
        <f aca="false">IF(D7347&gt;2,1,0)</f>
        <v>0</v>
      </c>
    </row>
    <row r="7348" customFormat="false" ht="15" hidden="false" customHeight="true" outlineLevel="0" collapsed="false">
      <c r="A7348" s="6" t="n">
        <f aca="false">1_Data_EDA!O7349</f>
        <v>0</v>
      </c>
      <c r="B7348" s="6" t="n">
        <f aca="false">1_Data_EDA!H7349</f>
        <v>4</v>
      </c>
      <c r="C7348" s="7" t="n">
        <f aca="false">1_Data_EDA!I7349</f>
        <v>49.97999954</v>
      </c>
      <c r="D7348" s="6" t="n">
        <f aca="false">1_Data_EDA!J7349</f>
        <v>4</v>
      </c>
      <c r="E7348" s="7" t="n">
        <f aca="false">1_Data_EDA!K7349</f>
        <v>199.9199982</v>
      </c>
      <c r="F7348" s="7" t="n">
        <f aca="false">1_Data_EDA!L7349</f>
        <v>2</v>
      </c>
      <c r="G7348" s="8" t="n">
        <f aca="false">1_Data_EDA!M7349</f>
        <v>0.01</v>
      </c>
      <c r="H7348" s="6" t="n">
        <f aca="false">IF(1_Data_EDA!B7349="First Class",1,0)</f>
        <v>0</v>
      </c>
      <c r="I7348" s="6" t="n">
        <f aca="false">IF(1_Data_EDA!B7349="Second Class",1,0)</f>
        <v>0</v>
      </c>
      <c r="J7348" s="6" t="n">
        <f aca="false">IF(1_Data_EDA!B7349="Same Day",1,0)</f>
        <v>0</v>
      </c>
      <c r="K7348" s="6" t="n">
        <f aca="false">IF(1_Data_EDA!C7349="Corporate",1,0)</f>
        <v>1</v>
      </c>
      <c r="L7348" s="6" t="n">
        <f aca="false">IF(1_Data_EDA!C7349="Home Office",1,0)</f>
        <v>0</v>
      </c>
      <c r="M7348" s="6" t="n">
        <f aca="false">IF(1_Data_EDA!D7349="Europe",1,0)</f>
        <v>0</v>
      </c>
      <c r="N7348" s="6" t="n">
        <f aca="false">IF(1_Data_EDA!D7349="LATAM",1,0)</f>
        <v>1</v>
      </c>
      <c r="O7348" s="6" t="n">
        <f aca="false">IF(1_Data_EDA!D7349="Pacific Asia",1,0)</f>
        <v>0</v>
      </c>
      <c r="P7348" s="6" t="n">
        <f aca="false">IF(1_Data_EDA!D7349="USCA",1,0)</f>
        <v>0</v>
      </c>
      <c r="Q7348" s="6" t="n">
        <f aca="false">IF(C7348&gt;MEDIAN(C$5:C$8004),1,0)</f>
        <v>0</v>
      </c>
      <c r="R7348" s="6" t="n">
        <f aca="false">IF(D7348&gt;2,1,0)</f>
        <v>1</v>
      </c>
    </row>
    <row r="7349" customFormat="false" ht="15" hidden="false" customHeight="true" outlineLevel="0" collapsed="false">
      <c r="A7349" s="6" t="n">
        <f aca="false">1_Data_EDA!O7350</f>
        <v>0</v>
      </c>
      <c r="B7349" s="6" t="n">
        <f aca="false">1_Data_EDA!H7350</f>
        <v>0</v>
      </c>
      <c r="C7349" s="7" t="n">
        <f aca="false">1_Data_EDA!I7350</f>
        <v>199.9900055</v>
      </c>
      <c r="D7349" s="6" t="n">
        <f aca="false">1_Data_EDA!J7350</f>
        <v>1</v>
      </c>
      <c r="E7349" s="7" t="n">
        <f aca="false">1_Data_EDA!K7350</f>
        <v>199.9900055</v>
      </c>
      <c r="F7349" s="7" t="n">
        <f aca="false">1_Data_EDA!L7350</f>
        <v>40</v>
      </c>
      <c r="G7349" s="8" t="n">
        <f aca="false">1_Data_EDA!M7350</f>
        <v>0.200000003</v>
      </c>
      <c r="H7349" s="6" t="n">
        <f aca="false">IF(1_Data_EDA!B7350="First Class",1,0)</f>
        <v>0</v>
      </c>
      <c r="I7349" s="6" t="n">
        <f aca="false">IF(1_Data_EDA!B7350="Second Class",1,0)</f>
        <v>0</v>
      </c>
      <c r="J7349" s="6" t="n">
        <f aca="false">IF(1_Data_EDA!B7350="Same Day",1,0)</f>
        <v>1</v>
      </c>
      <c r="K7349" s="6" t="n">
        <f aca="false">IF(1_Data_EDA!C7350="Corporate",1,0)</f>
        <v>0</v>
      </c>
      <c r="L7349" s="6" t="n">
        <f aca="false">IF(1_Data_EDA!C7350="Home Office",1,0)</f>
        <v>0</v>
      </c>
      <c r="M7349" s="6" t="n">
        <f aca="false">IF(1_Data_EDA!D7350="Europe",1,0)</f>
        <v>1</v>
      </c>
      <c r="N7349" s="6" t="n">
        <f aca="false">IF(1_Data_EDA!D7350="LATAM",1,0)</f>
        <v>0</v>
      </c>
      <c r="O7349" s="6" t="n">
        <f aca="false">IF(1_Data_EDA!D7350="Pacific Asia",1,0)</f>
        <v>0</v>
      </c>
      <c r="P7349" s="6" t="n">
        <f aca="false">IF(1_Data_EDA!D7350="USCA",1,0)</f>
        <v>0</v>
      </c>
      <c r="Q7349" s="6" t="n">
        <f aca="false">IF(C7349&gt;MEDIAN(C$5:C$8004),1,0)</f>
        <v>1</v>
      </c>
      <c r="R7349" s="6" t="n">
        <f aca="false">IF(D7349&gt;2,1,0)</f>
        <v>0</v>
      </c>
    </row>
    <row r="7350" customFormat="false" ht="15" hidden="false" customHeight="true" outlineLevel="0" collapsed="false">
      <c r="A7350" s="6" t="n">
        <f aca="false">1_Data_EDA!O7351</f>
        <v>0</v>
      </c>
      <c r="B7350" s="6" t="n">
        <f aca="false">1_Data_EDA!H7351</f>
        <v>4</v>
      </c>
      <c r="C7350" s="7" t="n">
        <f aca="false">1_Data_EDA!I7351</f>
        <v>49.97999954</v>
      </c>
      <c r="D7350" s="6" t="n">
        <f aca="false">1_Data_EDA!J7351</f>
        <v>2</v>
      </c>
      <c r="E7350" s="7" t="n">
        <f aca="false">1_Data_EDA!K7351</f>
        <v>99.95999908</v>
      </c>
      <c r="F7350" s="7" t="n">
        <f aca="false">1_Data_EDA!L7351</f>
        <v>5</v>
      </c>
      <c r="G7350" s="8" t="n">
        <f aca="false">1_Data_EDA!M7351</f>
        <v>0.050000001</v>
      </c>
      <c r="H7350" s="6" t="n">
        <f aca="false">IF(1_Data_EDA!B7351="First Class",1,0)</f>
        <v>0</v>
      </c>
      <c r="I7350" s="6" t="n">
        <f aca="false">IF(1_Data_EDA!B7351="Second Class",1,0)</f>
        <v>0</v>
      </c>
      <c r="J7350" s="6" t="n">
        <f aca="false">IF(1_Data_EDA!B7351="Same Day",1,0)</f>
        <v>0</v>
      </c>
      <c r="K7350" s="6" t="n">
        <f aca="false">IF(1_Data_EDA!C7351="Corporate",1,0)</f>
        <v>0</v>
      </c>
      <c r="L7350" s="6" t="n">
        <f aca="false">IF(1_Data_EDA!C7351="Home Office",1,0)</f>
        <v>0</v>
      </c>
      <c r="M7350" s="6" t="n">
        <f aca="false">IF(1_Data_EDA!D7351="Europe",1,0)</f>
        <v>1</v>
      </c>
      <c r="N7350" s="6" t="n">
        <f aca="false">IF(1_Data_EDA!D7351="LATAM",1,0)</f>
        <v>0</v>
      </c>
      <c r="O7350" s="6" t="n">
        <f aca="false">IF(1_Data_EDA!D7351="Pacific Asia",1,0)</f>
        <v>0</v>
      </c>
      <c r="P7350" s="6" t="n">
        <f aca="false">IF(1_Data_EDA!D7351="USCA",1,0)</f>
        <v>0</v>
      </c>
      <c r="Q7350" s="6" t="n">
        <f aca="false">IF(C7350&gt;MEDIAN(C$5:C$8004),1,0)</f>
        <v>0</v>
      </c>
      <c r="R7350" s="6" t="n">
        <f aca="false">IF(D7350&gt;2,1,0)</f>
        <v>0</v>
      </c>
    </row>
    <row r="7351" customFormat="false" ht="15" hidden="false" customHeight="true" outlineLevel="0" collapsed="false">
      <c r="A7351" s="6" t="n">
        <f aca="false">1_Data_EDA!O7352</f>
        <v>1</v>
      </c>
      <c r="B7351" s="6" t="n">
        <f aca="false">1_Data_EDA!H7352</f>
        <v>1</v>
      </c>
      <c r="C7351" s="7" t="n">
        <f aca="false">1_Data_EDA!I7352</f>
        <v>399.980011</v>
      </c>
      <c r="D7351" s="6" t="n">
        <f aca="false">1_Data_EDA!J7352</f>
        <v>1</v>
      </c>
      <c r="E7351" s="7" t="n">
        <f aca="false">1_Data_EDA!K7352</f>
        <v>399.980011</v>
      </c>
      <c r="F7351" s="7" t="n">
        <f aca="false">1_Data_EDA!L7352</f>
        <v>52</v>
      </c>
      <c r="G7351" s="8" t="n">
        <f aca="false">1_Data_EDA!M7352</f>
        <v>0.129999995</v>
      </c>
      <c r="H7351" s="6" t="n">
        <f aca="false">IF(1_Data_EDA!B7352="First Class",1,0)</f>
        <v>1</v>
      </c>
      <c r="I7351" s="6" t="n">
        <f aca="false">IF(1_Data_EDA!B7352="Second Class",1,0)</f>
        <v>0</v>
      </c>
      <c r="J7351" s="6" t="n">
        <f aca="false">IF(1_Data_EDA!B7352="Same Day",1,0)</f>
        <v>0</v>
      </c>
      <c r="K7351" s="6" t="n">
        <f aca="false">IF(1_Data_EDA!C7352="Corporate",1,0)</f>
        <v>0</v>
      </c>
      <c r="L7351" s="6" t="n">
        <f aca="false">IF(1_Data_EDA!C7352="Home Office",1,0)</f>
        <v>1</v>
      </c>
      <c r="M7351" s="6" t="n">
        <f aca="false">IF(1_Data_EDA!D7352="Europe",1,0)</f>
        <v>0</v>
      </c>
      <c r="N7351" s="6" t="n">
        <f aca="false">IF(1_Data_EDA!D7352="LATAM",1,0)</f>
        <v>0</v>
      </c>
      <c r="O7351" s="6" t="n">
        <f aca="false">IF(1_Data_EDA!D7352="Pacific Asia",1,0)</f>
        <v>0</v>
      </c>
      <c r="P7351" s="6" t="n">
        <f aca="false">IF(1_Data_EDA!D7352="USCA",1,0)</f>
        <v>1</v>
      </c>
      <c r="Q7351" s="6" t="n">
        <f aca="false">IF(C7351&gt;MEDIAN(C$5:C$8004),1,0)</f>
        <v>1</v>
      </c>
      <c r="R7351" s="6" t="n">
        <f aca="false">IF(D7351&gt;2,1,0)</f>
        <v>0</v>
      </c>
    </row>
    <row r="7352" customFormat="false" ht="15" hidden="false" customHeight="true" outlineLevel="0" collapsed="false">
      <c r="A7352" s="6" t="n">
        <f aca="false">1_Data_EDA!O7353</f>
        <v>0</v>
      </c>
      <c r="B7352" s="6" t="n">
        <f aca="false">1_Data_EDA!H7353</f>
        <v>4</v>
      </c>
      <c r="C7352" s="7" t="n">
        <f aca="false">1_Data_EDA!I7353</f>
        <v>49.97999954</v>
      </c>
      <c r="D7352" s="6" t="n">
        <f aca="false">1_Data_EDA!J7353</f>
        <v>2</v>
      </c>
      <c r="E7352" s="7" t="n">
        <f aca="false">1_Data_EDA!K7353</f>
        <v>99.95999908</v>
      </c>
      <c r="F7352" s="7" t="n">
        <f aca="false">1_Data_EDA!L7353</f>
        <v>17.98999977</v>
      </c>
      <c r="G7352" s="8" t="n">
        <f aca="false">1_Data_EDA!M7353</f>
        <v>0.180000007</v>
      </c>
      <c r="H7352" s="6" t="n">
        <f aca="false">IF(1_Data_EDA!B7353="First Class",1,0)</f>
        <v>0</v>
      </c>
      <c r="I7352" s="6" t="n">
        <f aca="false">IF(1_Data_EDA!B7353="Second Class",1,0)</f>
        <v>0</v>
      </c>
      <c r="J7352" s="6" t="n">
        <f aca="false">IF(1_Data_EDA!B7353="Same Day",1,0)</f>
        <v>0</v>
      </c>
      <c r="K7352" s="6" t="n">
        <f aca="false">IF(1_Data_EDA!C7353="Corporate",1,0)</f>
        <v>0</v>
      </c>
      <c r="L7352" s="6" t="n">
        <f aca="false">IF(1_Data_EDA!C7353="Home Office",1,0)</f>
        <v>1</v>
      </c>
      <c r="M7352" s="6" t="n">
        <f aca="false">IF(1_Data_EDA!D7353="Europe",1,0)</f>
        <v>0</v>
      </c>
      <c r="N7352" s="6" t="n">
        <f aca="false">IF(1_Data_EDA!D7353="LATAM",1,0)</f>
        <v>1</v>
      </c>
      <c r="O7352" s="6" t="n">
        <f aca="false">IF(1_Data_EDA!D7353="Pacific Asia",1,0)</f>
        <v>0</v>
      </c>
      <c r="P7352" s="6" t="n">
        <f aca="false">IF(1_Data_EDA!D7353="USCA",1,0)</f>
        <v>0</v>
      </c>
      <c r="Q7352" s="6" t="n">
        <f aca="false">IF(C7352&gt;MEDIAN(C$5:C$8004),1,0)</f>
        <v>0</v>
      </c>
      <c r="R7352" s="6" t="n">
        <f aca="false">IF(D7352&gt;2,1,0)</f>
        <v>0</v>
      </c>
    </row>
    <row r="7353" customFormat="false" ht="15" hidden="false" customHeight="true" outlineLevel="0" collapsed="false">
      <c r="A7353" s="6" t="n">
        <f aca="false">1_Data_EDA!O7354</f>
        <v>0</v>
      </c>
      <c r="B7353" s="6" t="n">
        <f aca="false">1_Data_EDA!H7354</f>
        <v>4</v>
      </c>
      <c r="C7353" s="7" t="n">
        <f aca="false">1_Data_EDA!I7354</f>
        <v>299.980011</v>
      </c>
      <c r="D7353" s="6" t="n">
        <f aca="false">1_Data_EDA!J7354</f>
        <v>1</v>
      </c>
      <c r="E7353" s="7" t="n">
        <f aca="false">1_Data_EDA!K7354</f>
        <v>299.980011</v>
      </c>
      <c r="F7353" s="7" t="n">
        <f aca="false">1_Data_EDA!L7354</f>
        <v>75</v>
      </c>
      <c r="G7353" s="8" t="n">
        <f aca="false">1_Data_EDA!M7354</f>
        <v>0.25</v>
      </c>
      <c r="H7353" s="6" t="n">
        <f aca="false">IF(1_Data_EDA!B7354="First Class",1,0)</f>
        <v>0</v>
      </c>
      <c r="I7353" s="6" t="n">
        <f aca="false">IF(1_Data_EDA!B7354="Second Class",1,0)</f>
        <v>0</v>
      </c>
      <c r="J7353" s="6" t="n">
        <f aca="false">IF(1_Data_EDA!B7354="Same Day",1,0)</f>
        <v>0</v>
      </c>
      <c r="K7353" s="6" t="n">
        <f aca="false">IF(1_Data_EDA!C7354="Corporate",1,0)</f>
        <v>0</v>
      </c>
      <c r="L7353" s="6" t="n">
        <f aca="false">IF(1_Data_EDA!C7354="Home Office",1,0)</f>
        <v>1</v>
      </c>
      <c r="M7353" s="6" t="n">
        <f aca="false">IF(1_Data_EDA!D7354="Europe",1,0)</f>
        <v>0</v>
      </c>
      <c r="N7353" s="6" t="n">
        <f aca="false">IF(1_Data_EDA!D7354="LATAM",1,0)</f>
        <v>1</v>
      </c>
      <c r="O7353" s="6" t="n">
        <f aca="false">IF(1_Data_EDA!D7354="Pacific Asia",1,0)</f>
        <v>0</v>
      </c>
      <c r="P7353" s="6" t="n">
        <f aca="false">IF(1_Data_EDA!D7354="USCA",1,0)</f>
        <v>0</v>
      </c>
      <c r="Q7353" s="6" t="n">
        <f aca="false">IF(C7353&gt;MEDIAN(C$5:C$8004),1,0)</f>
        <v>1</v>
      </c>
      <c r="R7353" s="6" t="n">
        <f aca="false">IF(D7353&gt;2,1,0)</f>
        <v>0</v>
      </c>
    </row>
    <row r="7354" customFormat="false" ht="15" hidden="false" customHeight="true" outlineLevel="0" collapsed="false">
      <c r="A7354" s="6" t="n">
        <f aca="false">1_Data_EDA!O7355</f>
        <v>0</v>
      </c>
      <c r="B7354" s="6" t="n">
        <f aca="false">1_Data_EDA!H7355</f>
        <v>4</v>
      </c>
      <c r="C7354" s="7" t="n">
        <f aca="false">1_Data_EDA!I7355</f>
        <v>399.980011</v>
      </c>
      <c r="D7354" s="6" t="n">
        <f aca="false">1_Data_EDA!J7355</f>
        <v>1</v>
      </c>
      <c r="E7354" s="7" t="n">
        <f aca="false">1_Data_EDA!K7355</f>
        <v>399.980011</v>
      </c>
      <c r="F7354" s="7" t="n">
        <f aca="false">1_Data_EDA!L7355</f>
        <v>36</v>
      </c>
      <c r="G7354" s="8" t="n">
        <f aca="false">1_Data_EDA!M7355</f>
        <v>0.090000004</v>
      </c>
      <c r="H7354" s="6" t="n">
        <f aca="false">IF(1_Data_EDA!B7355="First Class",1,0)</f>
        <v>0</v>
      </c>
      <c r="I7354" s="6" t="n">
        <f aca="false">IF(1_Data_EDA!B7355="Second Class",1,0)</f>
        <v>0</v>
      </c>
      <c r="J7354" s="6" t="n">
        <f aca="false">IF(1_Data_EDA!B7355="Same Day",1,0)</f>
        <v>0</v>
      </c>
      <c r="K7354" s="6" t="n">
        <f aca="false">IF(1_Data_EDA!C7355="Corporate",1,0)</f>
        <v>1</v>
      </c>
      <c r="L7354" s="6" t="n">
        <f aca="false">IF(1_Data_EDA!C7355="Home Office",1,0)</f>
        <v>0</v>
      </c>
      <c r="M7354" s="6" t="n">
        <f aca="false">IF(1_Data_EDA!D7355="Europe",1,0)</f>
        <v>0</v>
      </c>
      <c r="N7354" s="6" t="n">
        <f aca="false">IF(1_Data_EDA!D7355="LATAM",1,0)</f>
        <v>1</v>
      </c>
      <c r="O7354" s="6" t="n">
        <f aca="false">IF(1_Data_EDA!D7355="Pacific Asia",1,0)</f>
        <v>0</v>
      </c>
      <c r="P7354" s="6" t="n">
        <f aca="false">IF(1_Data_EDA!D7355="USCA",1,0)</f>
        <v>0</v>
      </c>
      <c r="Q7354" s="6" t="n">
        <f aca="false">IF(C7354&gt;MEDIAN(C$5:C$8004),1,0)</f>
        <v>1</v>
      </c>
      <c r="R7354" s="6" t="n">
        <f aca="false">IF(D7354&gt;2,1,0)</f>
        <v>0</v>
      </c>
    </row>
    <row r="7355" customFormat="false" ht="15" hidden="false" customHeight="true" outlineLevel="0" collapsed="false">
      <c r="A7355" s="6" t="n">
        <f aca="false">1_Data_EDA!O7356</f>
        <v>1</v>
      </c>
      <c r="B7355" s="6" t="n">
        <f aca="false">1_Data_EDA!H7356</f>
        <v>1</v>
      </c>
      <c r="C7355" s="7" t="n">
        <f aca="false">1_Data_EDA!I7356</f>
        <v>399.980011</v>
      </c>
      <c r="D7355" s="6" t="n">
        <f aca="false">1_Data_EDA!J7356</f>
        <v>1</v>
      </c>
      <c r="E7355" s="7" t="n">
        <f aca="false">1_Data_EDA!K7356</f>
        <v>399.980011</v>
      </c>
      <c r="F7355" s="7" t="n">
        <f aca="false">1_Data_EDA!L7356</f>
        <v>4</v>
      </c>
      <c r="G7355" s="8" t="n">
        <f aca="false">1_Data_EDA!M7356</f>
        <v>0.01</v>
      </c>
      <c r="H7355" s="6" t="n">
        <f aca="false">IF(1_Data_EDA!B7356="First Class",1,0)</f>
        <v>1</v>
      </c>
      <c r="I7355" s="6" t="n">
        <f aca="false">IF(1_Data_EDA!B7356="Second Class",1,0)</f>
        <v>0</v>
      </c>
      <c r="J7355" s="6" t="n">
        <f aca="false">IF(1_Data_EDA!B7356="Same Day",1,0)</f>
        <v>0</v>
      </c>
      <c r="K7355" s="6" t="n">
        <f aca="false">IF(1_Data_EDA!C7356="Corporate",1,0)</f>
        <v>0</v>
      </c>
      <c r="L7355" s="6" t="n">
        <f aca="false">IF(1_Data_EDA!C7356="Home Office",1,0)</f>
        <v>0</v>
      </c>
      <c r="M7355" s="6" t="n">
        <f aca="false">IF(1_Data_EDA!D7356="Europe",1,0)</f>
        <v>0</v>
      </c>
      <c r="N7355" s="6" t="n">
        <f aca="false">IF(1_Data_EDA!D7356="LATAM",1,0)</f>
        <v>1</v>
      </c>
      <c r="O7355" s="6" t="n">
        <f aca="false">IF(1_Data_EDA!D7356="Pacific Asia",1,0)</f>
        <v>0</v>
      </c>
      <c r="P7355" s="6" t="n">
        <f aca="false">IF(1_Data_EDA!D7356="USCA",1,0)</f>
        <v>0</v>
      </c>
      <c r="Q7355" s="6" t="n">
        <f aca="false">IF(C7355&gt;MEDIAN(C$5:C$8004),1,0)</f>
        <v>1</v>
      </c>
      <c r="R7355" s="6" t="n">
        <f aca="false">IF(D7355&gt;2,1,0)</f>
        <v>0</v>
      </c>
    </row>
    <row r="7356" customFormat="false" ht="15" hidden="false" customHeight="true" outlineLevel="0" collapsed="false">
      <c r="A7356" s="6" t="n">
        <f aca="false">1_Data_EDA!O7357</f>
        <v>0</v>
      </c>
      <c r="B7356" s="6" t="n">
        <f aca="false">1_Data_EDA!H7357</f>
        <v>4</v>
      </c>
      <c r="C7356" s="7" t="n">
        <f aca="false">1_Data_EDA!I7357</f>
        <v>129.9900055</v>
      </c>
      <c r="D7356" s="6" t="n">
        <f aca="false">1_Data_EDA!J7357</f>
        <v>1</v>
      </c>
      <c r="E7356" s="7" t="n">
        <f aca="false">1_Data_EDA!K7357</f>
        <v>129.9900055</v>
      </c>
      <c r="F7356" s="7" t="n">
        <f aca="false">1_Data_EDA!L7357</f>
        <v>19.5</v>
      </c>
      <c r="G7356" s="8" t="n">
        <f aca="false">1_Data_EDA!M7357</f>
        <v>0.150000006</v>
      </c>
      <c r="H7356" s="6" t="n">
        <f aca="false">IF(1_Data_EDA!B7357="First Class",1,0)</f>
        <v>0</v>
      </c>
      <c r="I7356" s="6" t="n">
        <f aca="false">IF(1_Data_EDA!B7357="Second Class",1,0)</f>
        <v>0</v>
      </c>
      <c r="J7356" s="6" t="n">
        <f aca="false">IF(1_Data_EDA!B7357="Same Day",1,0)</f>
        <v>0</v>
      </c>
      <c r="K7356" s="6" t="n">
        <f aca="false">IF(1_Data_EDA!C7357="Corporate",1,0)</f>
        <v>1</v>
      </c>
      <c r="L7356" s="6" t="n">
        <f aca="false">IF(1_Data_EDA!C7357="Home Office",1,0)</f>
        <v>0</v>
      </c>
      <c r="M7356" s="6" t="n">
        <f aca="false">IF(1_Data_EDA!D7357="Europe",1,0)</f>
        <v>0</v>
      </c>
      <c r="N7356" s="6" t="n">
        <f aca="false">IF(1_Data_EDA!D7357="LATAM",1,0)</f>
        <v>0</v>
      </c>
      <c r="O7356" s="6" t="n">
        <f aca="false">IF(1_Data_EDA!D7357="Pacific Asia",1,0)</f>
        <v>1</v>
      </c>
      <c r="P7356" s="6" t="n">
        <f aca="false">IF(1_Data_EDA!D7357="USCA",1,0)</f>
        <v>0</v>
      </c>
      <c r="Q7356" s="6" t="n">
        <f aca="false">IF(C7356&gt;MEDIAN(C$5:C$8004),1,0)</f>
        <v>1</v>
      </c>
      <c r="R7356" s="6" t="n">
        <f aca="false">IF(D7356&gt;2,1,0)</f>
        <v>0</v>
      </c>
    </row>
    <row r="7357" customFormat="false" ht="15" hidden="false" customHeight="true" outlineLevel="0" collapsed="false">
      <c r="A7357" s="6" t="n">
        <f aca="false">1_Data_EDA!O7358</f>
        <v>0</v>
      </c>
      <c r="B7357" s="6" t="n">
        <f aca="false">1_Data_EDA!H7358</f>
        <v>0</v>
      </c>
      <c r="C7357" s="7" t="n">
        <f aca="false">1_Data_EDA!I7358</f>
        <v>59.99000168</v>
      </c>
      <c r="D7357" s="6" t="n">
        <f aca="false">1_Data_EDA!J7358</f>
        <v>1</v>
      </c>
      <c r="E7357" s="7" t="n">
        <f aca="false">1_Data_EDA!K7358</f>
        <v>59.99000168</v>
      </c>
      <c r="F7357" s="7" t="n">
        <f aca="false">1_Data_EDA!L7358</f>
        <v>12</v>
      </c>
      <c r="G7357" s="8" t="n">
        <f aca="false">1_Data_EDA!M7358</f>
        <v>0.200000003</v>
      </c>
      <c r="H7357" s="6" t="n">
        <f aca="false">IF(1_Data_EDA!B7358="First Class",1,0)</f>
        <v>0</v>
      </c>
      <c r="I7357" s="6" t="n">
        <f aca="false">IF(1_Data_EDA!B7358="Second Class",1,0)</f>
        <v>0</v>
      </c>
      <c r="J7357" s="6" t="n">
        <f aca="false">IF(1_Data_EDA!B7358="Same Day",1,0)</f>
        <v>1</v>
      </c>
      <c r="K7357" s="6" t="n">
        <f aca="false">IF(1_Data_EDA!C7358="Corporate",1,0)</f>
        <v>0</v>
      </c>
      <c r="L7357" s="6" t="n">
        <f aca="false">IF(1_Data_EDA!C7358="Home Office",1,0)</f>
        <v>0</v>
      </c>
      <c r="M7357" s="6" t="n">
        <f aca="false">IF(1_Data_EDA!D7358="Europe",1,0)</f>
        <v>0</v>
      </c>
      <c r="N7357" s="6" t="n">
        <f aca="false">IF(1_Data_EDA!D7358="LATAM",1,0)</f>
        <v>0</v>
      </c>
      <c r="O7357" s="6" t="n">
        <f aca="false">IF(1_Data_EDA!D7358="Pacific Asia",1,0)</f>
        <v>1</v>
      </c>
      <c r="P7357" s="6" t="n">
        <f aca="false">IF(1_Data_EDA!D7358="USCA",1,0)</f>
        <v>0</v>
      </c>
      <c r="Q7357" s="6" t="n">
        <f aca="false">IF(C7357&gt;MEDIAN(C$5:C$8004),1,0)</f>
        <v>0</v>
      </c>
      <c r="R7357" s="6" t="n">
        <f aca="false">IF(D7357&gt;2,1,0)</f>
        <v>0</v>
      </c>
    </row>
    <row r="7358" customFormat="false" ht="15" hidden="false" customHeight="true" outlineLevel="0" collapsed="false">
      <c r="A7358" s="6" t="n">
        <f aca="false">1_Data_EDA!O7359</f>
        <v>0</v>
      </c>
      <c r="B7358" s="6" t="n">
        <f aca="false">1_Data_EDA!H7359</f>
        <v>4</v>
      </c>
      <c r="C7358" s="7" t="n">
        <f aca="false">1_Data_EDA!I7359</f>
        <v>50</v>
      </c>
      <c r="D7358" s="6" t="n">
        <f aca="false">1_Data_EDA!J7359</f>
        <v>3</v>
      </c>
      <c r="E7358" s="7" t="n">
        <f aca="false">1_Data_EDA!K7359</f>
        <v>150</v>
      </c>
      <c r="F7358" s="7" t="n">
        <f aca="false">1_Data_EDA!L7359</f>
        <v>4.5</v>
      </c>
      <c r="G7358" s="8" t="n">
        <f aca="false">1_Data_EDA!M7359</f>
        <v>0.029999999</v>
      </c>
      <c r="H7358" s="6" t="n">
        <f aca="false">IF(1_Data_EDA!B7359="First Class",1,0)</f>
        <v>0</v>
      </c>
      <c r="I7358" s="6" t="n">
        <f aca="false">IF(1_Data_EDA!B7359="Second Class",1,0)</f>
        <v>0</v>
      </c>
      <c r="J7358" s="6" t="n">
        <f aca="false">IF(1_Data_EDA!B7359="Same Day",1,0)</f>
        <v>0</v>
      </c>
      <c r="K7358" s="6" t="n">
        <f aca="false">IF(1_Data_EDA!C7359="Corporate",1,0)</f>
        <v>1</v>
      </c>
      <c r="L7358" s="6" t="n">
        <f aca="false">IF(1_Data_EDA!C7359="Home Office",1,0)</f>
        <v>0</v>
      </c>
      <c r="M7358" s="6" t="n">
        <f aca="false">IF(1_Data_EDA!D7359="Europe",1,0)</f>
        <v>0</v>
      </c>
      <c r="N7358" s="6" t="n">
        <f aca="false">IF(1_Data_EDA!D7359="LATAM",1,0)</f>
        <v>0</v>
      </c>
      <c r="O7358" s="6" t="n">
        <f aca="false">IF(1_Data_EDA!D7359="Pacific Asia",1,0)</f>
        <v>0</v>
      </c>
      <c r="P7358" s="6" t="n">
        <f aca="false">IF(1_Data_EDA!D7359="USCA",1,0)</f>
        <v>1</v>
      </c>
      <c r="Q7358" s="6" t="n">
        <f aca="false">IF(C7358&gt;MEDIAN(C$5:C$8004),1,0)</f>
        <v>0</v>
      </c>
      <c r="R7358" s="6" t="n">
        <f aca="false">IF(D7358&gt;2,1,0)</f>
        <v>1</v>
      </c>
    </row>
    <row r="7359" customFormat="false" ht="15" hidden="false" customHeight="true" outlineLevel="0" collapsed="false">
      <c r="A7359" s="6" t="n">
        <f aca="false">1_Data_EDA!O7360</f>
        <v>1</v>
      </c>
      <c r="B7359" s="6" t="n">
        <f aca="false">1_Data_EDA!H7360</f>
        <v>4</v>
      </c>
      <c r="C7359" s="7" t="n">
        <f aca="false">1_Data_EDA!I7360</f>
        <v>199</v>
      </c>
      <c r="D7359" s="6" t="n">
        <f aca="false">1_Data_EDA!J7360</f>
        <v>1</v>
      </c>
      <c r="E7359" s="7" t="n">
        <f aca="false">1_Data_EDA!K7360</f>
        <v>199</v>
      </c>
      <c r="F7359" s="7" t="n">
        <f aca="false">1_Data_EDA!L7360</f>
        <v>39.79999924</v>
      </c>
      <c r="G7359" s="8" t="n">
        <f aca="false">1_Data_EDA!M7360</f>
        <v>0.200000003</v>
      </c>
      <c r="H7359" s="6" t="n">
        <f aca="false">IF(1_Data_EDA!B7360="First Class",1,0)</f>
        <v>0</v>
      </c>
      <c r="I7359" s="6" t="n">
        <f aca="false">IF(1_Data_EDA!B7360="Second Class",1,0)</f>
        <v>0</v>
      </c>
      <c r="J7359" s="6" t="n">
        <f aca="false">IF(1_Data_EDA!B7360="Same Day",1,0)</f>
        <v>0</v>
      </c>
      <c r="K7359" s="6" t="n">
        <f aca="false">IF(1_Data_EDA!C7360="Corporate",1,0)</f>
        <v>0</v>
      </c>
      <c r="L7359" s="6" t="n">
        <f aca="false">IF(1_Data_EDA!C7360="Home Office",1,0)</f>
        <v>0</v>
      </c>
      <c r="M7359" s="6" t="n">
        <f aca="false">IF(1_Data_EDA!D7360="Europe",1,0)</f>
        <v>0</v>
      </c>
      <c r="N7359" s="6" t="n">
        <f aca="false">IF(1_Data_EDA!D7360="LATAM",1,0)</f>
        <v>1</v>
      </c>
      <c r="O7359" s="6" t="n">
        <f aca="false">IF(1_Data_EDA!D7360="Pacific Asia",1,0)</f>
        <v>0</v>
      </c>
      <c r="P7359" s="6" t="n">
        <f aca="false">IF(1_Data_EDA!D7360="USCA",1,0)</f>
        <v>0</v>
      </c>
      <c r="Q7359" s="6" t="n">
        <f aca="false">IF(C7359&gt;MEDIAN(C$5:C$8004),1,0)</f>
        <v>1</v>
      </c>
      <c r="R7359" s="6" t="n">
        <f aca="false">IF(D7359&gt;2,1,0)</f>
        <v>0</v>
      </c>
    </row>
    <row r="7360" customFormat="false" ht="15" hidden="false" customHeight="true" outlineLevel="0" collapsed="false">
      <c r="A7360" s="6" t="n">
        <f aca="false">1_Data_EDA!O7361</f>
        <v>1</v>
      </c>
      <c r="B7360" s="6" t="n">
        <f aca="false">1_Data_EDA!H7361</f>
        <v>4</v>
      </c>
      <c r="C7360" s="7" t="n">
        <f aca="false">1_Data_EDA!I7361</f>
        <v>59.99000168</v>
      </c>
      <c r="D7360" s="6" t="n">
        <f aca="false">1_Data_EDA!J7361</f>
        <v>5</v>
      </c>
      <c r="E7360" s="7" t="n">
        <f aca="false">1_Data_EDA!K7361</f>
        <v>299.9500122</v>
      </c>
      <c r="F7360" s="7" t="n">
        <f aca="false">1_Data_EDA!L7361</f>
        <v>9</v>
      </c>
      <c r="G7360" s="8" t="n">
        <f aca="false">1_Data_EDA!M7361</f>
        <v>0.029999999</v>
      </c>
      <c r="H7360" s="6" t="n">
        <f aca="false">IF(1_Data_EDA!B7361="First Class",1,0)</f>
        <v>0</v>
      </c>
      <c r="I7360" s="6" t="n">
        <f aca="false">IF(1_Data_EDA!B7361="Second Class",1,0)</f>
        <v>0</v>
      </c>
      <c r="J7360" s="6" t="n">
        <f aca="false">IF(1_Data_EDA!B7361="Same Day",1,0)</f>
        <v>0</v>
      </c>
      <c r="K7360" s="6" t="n">
        <f aca="false">IF(1_Data_EDA!C7361="Corporate",1,0)</f>
        <v>0</v>
      </c>
      <c r="L7360" s="6" t="n">
        <f aca="false">IF(1_Data_EDA!C7361="Home Office",1,0)</f>
        <v>0</v>
      </c>
      <c r="M7360" s="6" t="n">
        <f aca="false">IF(1_Data_EDA!D7361="Europe",1,0)</f>
        <v>1</v>
      </c>
      <c r="N7360" s="6" t="n">
        <f aca="false">IF(1_Data_EDA!D7361="LATAM",1,0)</f>
        <v>0</v>
      </c>
      <c r="O7360" s="6" t="n">
        <f aca="false">IF(1_Data_EDA!D7361="Pacific Asia",1,0)</f>
        <v>0</v>
      </c>
      <c r="P7360" s="6" t="n">
        <f aca="false">IF(1_Data_EDA!D7361="USCA",1,0)</f>
        <v>0</v>
      </c>
      <c r="Q7360" s="6" t="n">
        <f aca="false">IF(C7360&gt;MEDIAN(C$5:C$8004),1,0)</f>
        <v>0</v>
      </c>
      <c r="R7360" s="6" t="n">
        <f aca="false">IF(D7360&gt;2,1,0)</f>
        <v>1</v>
      </c>
    </row>
    <row r="7361" customFormat="false" ht="15" hidden="false" customHeight="true" outlineLevel="0" collapsed="false">
      <c r="A7361" s="6" t="n">
        <f aca="false">1_Data_EDA!O7362</f>
        <v>0</v>
      </c>
      <c r="B7361" s="6" t="n">
        <f aca="false">1_Data_EDA!H7362</f>
        <v>4</v>
      </c>
      <c r="C7361" s="7" t="n">
        <f aca="false">1_Data_EDA!I7362</f>
        <v>199.9900055</v>
      </c>
      <c r="D7361" s="6" t="n">
        <f aca="false">1_Data_EDA!J7362</f>
        <v>1</v>
      </c>
      <c r="E7361" s="7" t="n">
        <f aca="false">1_Data_EDA!K7362</f>
        <v>199.9900055</v>
      </c>
      <c r="F7361" s="7" t="n">
        <f aca="false">1_Data_EDA!L7362</f>
        <v>40</v>
      </c>
      <c r="G7361" s="8" t="n">
        <f aca="false">1_Data_EDA!M7362</f>
        <v>0.200000003</v>
      </c>
      <c r="H7361" s="6" t="n">
        <f aca="false">IF(1_Data_EDA!B7362="First Class",1,0)</f>
        <v>0</v>
      </c>
      <c r="I7361" s="6" t="n">
        <f aca="false">IF(1_Data_EDA!B7362="Second Class",1,0)</f>
        <v>0</v>
      </c>
      <c r="J7361" s="6" t="n">
        <f aca="false">IF(1_Data_EDA!B7362="Same Day",1,0)</f>
        <v>0</v>
      </c>
      <c r="K7361" s="6" t="n">
        <f aca="false">IF(1_Data_EDA!C7362="Corporate",1,0)</f>
        <v>1</v>
      </c>
      <c r="L7361" s="6" t="n">
        <f aca="false">IF(1_Data_EDA!C7362="Home Office",1,0)</f>
        <v>0</v>
      </c>
      <c r="M7361" s="6" t="n">
        <f aca="false">IF(1_Data_EDA!D7362="Europe",1,0)</f>
        <v>1</v>
      </c>
      <c r="N7361" s="6" t="n">
        <f aca="false">IF(1_Data_EDA!D7362="LATAM",1,0)</f>
        <v>0</v>
      </c>
      <c r="O7361" s="6" t="n">
        <f aca="false">IF(1_Data_EDA!D7362="Pacific Asia",1,0)</f>
        <v>0</v>
      </c>
      <c r="P7361" s="6" t="n">
        <f aca="false">IF(1_Data_EDA!D7362="USCA",1,0)</f>
        <v>0</v>
      </c>
      <c r="Q7361" s="6" t="n">
        <f aca="false">IF(C7361&gt;MEDIAN(C$5:C$8004),1,0)</f>
        <v>1</v>
      </c>
      <c r="R7361" s="6" t="n">
        <f aca="false">IF(D7361&gt;2,1,0)</f>
        <v>0</v>
      </c>
    </row>
    <row r="7362" customFormat="false" ht="15" hidden="false" customHeight="true" outlineLevel="0" collapsed="false">
      <c r="A7362" s="6" t="n">
        <f aca="false">1_Data_EDA!O7363</f>
        <v>1</v>
      </c>
      <c r="B7362" s="6" t="n">
        <f aca="false">1_Data_EDA!H7363</f>
        <v>4</v>
      </c>
      <c r="C7362" s="7" t="n">
        <f aca="false">1_Data_EDA!I7363</f>
        <v>399.980011</v>
      </c>
      <c r="D7362" s="6" t="n">
        <f aca="false">1_Data_EDA!J7363</f>
        <v>1</v>
      </c>
      <c r="E7362" s="7" t="n">
        <f aca="false">1_Data_EDA!K7363</f>
        <v>399.980011</v>
      </c>
      <c r="F7362" s="7" t="n">
        <f aca="false">1_Data_EDA!L7363</f>
        <v>4</v>
      </c>
      <c r="G7362" s="8" t="n">
        <f aca="false">1_Data_EDA!M7363</f>
        <v>0.01</v>
      </c>
      <c r="H7362" s="6" t="n">
        <f aca="false">IF(1_Data_EDA!B7363="First Class",1,0)</f>
        <v>0</v>
      </c>
      <c r="I7362" s="6" t="n">
        <f aca="false">IF(1_Data_EDA!B7363="Second Class",1,0)</f>
        <v>0</v>
      </c>
      <c r="J7362" s="6" t="n">
        <f aca="false">IF(1_Data_EDA!B7363="Same Day",1,0)</f>
        <v>0</v>
      </c>
      <c r="K7362" s="6" t="n">
        <f aca="false">IF(1_Data_EDA!C7363="Corporate",1,0)</f>
        <v>1</v>
      </c>
      <c r="L7362" s="6" t="n">
        <f aca="false">IF(1_Data_EDA!C7363="Home Office",1,0)</f>
        <v>0</v>
      </c>
      <c r="M7362" s="6" t="n">
        <f aca="false">IF(1_Data_EDA!D7363="Europe",1,0)</f>
        <v>1</v>
      </c>
      <c r="N7362" s="6" t="n">
        <f aca="false">IF(1_Data_EDA!D7363="LATAM",1,0)</f>
        <v>0</v>
      </c>
      <c r="O7362" s="6" t="n">
        <f aca="false">IF(1_Data_EDA!D7363="Pacific Asia",1,0)</f>
        <v>0</v>
      </c>
      <c r="P7362" s="6" t="n">
        <f aca="false">IF(1_Data_EDA!D7363="USCA",1,0)</f>
        <v>0</v>
      </c>
      <c r="Q7362" s="6" t="n">
        <f aca="false">IF(C7362&gt;MEDIAN(C$5:C$8004),1,0)</f>
        <v>1</v>
      </c>
      <c r="R7362" s="6" t="n">
        <f aca="false">IF(D7362&gt;2,1,0)</f>
        <v>0</v>
      </c>
    </row>
    <row r="7363" customFormat="false" ht="15" hidden="false" customHeight="true" outlineLevel="0" collapsed="false">
      <c r="A7363" s="6" t="n">
        <f aca="false">1_Data_EDA!O7364</f>
        <v>1</v>
      </c>
      <c r="B7363" s="6" t="n">
        <f aca="false">1_Data_EDA!H7364</f>
        <v>4</v>
      </c>
      <c r="C7363" s="7" t="n">
        <f aca="false">1_Data_EDA!I7364</f>
        <v>49.97999954</v>
      </c>
      <c r="D7363" s="6" t="n">
        <f aca="false">1_Data_EDA!J7364</f>
        <v>3</v>
      </c>
      <c r="E7363" s="7" t="n">
        <f aca="false">1_Data_EDA!K7364</f>
        <v>149.9400024</v>
      </c>
      <c r="F7363" s="7" t="n">
        <f aca="false">1_Data_EDA!L7364</f>
        <v>19.48999977</v>
      </c>
      <c r="G7363" s="8" t="n">
        <f aca="false">1_Data_EDA!M7364</f>
        <v>0.129999995</v>
      </c>
      <c r="H7363" s="6" t="n">
        <f aca="false">IF(1_Data_EDA!B7364="First Class",1,0)</f>
        <v>0</v>
      </c>
      <c r="I7363" s="6" t="n">
        <f aca="false">IF(1_Data_EDA!B7364="Second Class",1,0)</f>
        <v>0</v>
      </c>
      <c r="J7363" s="6" t="n">
        <f aca="false">IF(1_Data_EDA!B7364="Same Day",1,0)</f>
        <v>0</v>
      </c>
      <c r="K7363" s="6" t="n">
        <f aca="false">IF(1_Data_EDA!C7364="Corporate",1,0)</f>
        <v>0</v>
      </c>
      <c r="L7363" s="6" t="n">
        <f aca="false">IF(1_Data_EDA!C7364="Home Office",1,0)</f>
        <v>0</v>
      </c>
      <c r="M7363" s="6" t="n">
        <f aca="false">IF(1_Data_EDA!D7364="Europe",1,0)</f>
        <v>0</v>
      </c>
      <c r="N7363" s="6" t="n">
        <f aca="false">IF(1_Data_EDA!D7364="LATAM",1,0)</f>
        <v>1</v>
      </c>
      <c r="O7363" s="6" t="n">
        <f aca="false">IF(1_Data_EDA!D7364="Pacific Asia",1,0)</f>
        <v>0</v>
      </c>
      <c r="P7363" s="6" t="n">
        <f aca="false">IF(1_Data_EDA!D7364="USCA",1,0)</f>
        <v>0</v>
      </c>
      <c r="Q7363" s="6" t="n">
        <f aca="false">IF(C7363&gt;MEDIAN(C$5:C$8004),1,0)</f>
        <v>0</v>
      </c>
      <c r="R7363" s="6" t="n">
        <f aca="false">IF(D7363&gt;2,1,0)</f>
        <v>1</v>
      </c>
    </row>
    <row r="7364" customFormat="false" ht="15" hidden="false" customHeight="true" outlineLevel="0" collapsed="false">
      <c r="A7364" s="6" t="n">
        <f aca="false">1_Data_EDA!O7365</f>
        <v>1</v>
      </c>
      <c r="B7364" s="6" t="n">
        <f aca="false">1_Data_EDA!H7365</f>
        <v>1</v>
      </c>
      <c r="C7364" s="7" t="n">
        <f aca="false">1_Data_EDA!I7365</f>
        <v>50</v>
      </c>
      <c r="D7364" s="6" t="n">
        <f aca="false">1_Data_EDA!J7365</f>
        <v>4</v>
      </c>
      <c r="E7364" s="7" t="n">
        <f aca="false">1_Data_EDA!K7365</f>
        <v>200</v>
      </c>
      <c r="F7364" s="7" t="n">
        <f aca="false">1_Data_EDA!L7365</f>
        <v>32</v>
      </c>
      <c r="G7364" s="8" t="n">
        <f aca="false">1_Data_EDA!M7365</f>
        <v>0.159999996</v>
      </c>
      <c r="H7364" s="6" t="n">
        <f aca="false">IF(1_Data_EDA!B7365="First Class",1,0)</f>
        <v>1</v>
      </c>
      <c r="I7364" s="6" t="n">
        <f aca="false">IF(1_Data_EDA!B7365="Second Class",1,0)</f>
        <v>0</v>
      </c>
      <c r="J7364" s="6" t="n">
        <f aca="false">IF(1_Data_EDA!B7365="Same Day",1,0)</f>
        <v>0</v>
      </c>
      <c r="K7364" s="6" t="n">
        <f aca="false">IF(1_Data_EDA!C7365="Corporate",1,0)</f>
        <v>0</v>
      </c>
      <c r="L7364" s="6" t="n">
        <f aca="false">IF(1_Data_EDA!C7365="Home Office",1,0)</f>
        <v>0</v>
      </c>
      <c r="M7364" s="6" t="n">
        <f aca="false">IF(1_Data_EDA!D7365="Europe",1,0)</f>
        <v>0</v>
      </c>
      <c r="N7364" s="6" t="n">
        <f aca="false">IF(1_Data_EDA!D7365="LATAM",1,0)</f>
        <v>0</v>
      </c>
      <c r="O7364" s="6" t="n">
        <f aca="false">IF(1_Data_EDA!D7365="Pacific Asia",1,0)</f>
        <v>0</v>
      </c>
      <c r="P7364" s="6" t="n">
        <f aca="false">IF(1_Data_EDA!D7365="USCA",1,0)</f>
        <v>1</v>
      </c>
      <c r="Q7364" s="6" t="n">
        <f aca="false">IF(C7364&gt;MEDIAN(C$5:C$8004),1,0)</f>
        <v>0</v>
      </c>
      <c r="R7364" s="6" t="n">
        <f aca="false">IF(D7364&gt;2,1,0)</f>
        <v>1</v>
      </c>
    </row>
    <row r="7365" customFormat="false" ht="15" hidden="false" customHeight="true" outlineLevel="0" collapsed="false">
      <c r="A7365" s="6" t="n">
        <f aca="false">1_Data_EDA!O7366</f>
        <v>0</v>
      </c>
      <c r="B7365" s="6" t="n">
        <f aca="false">1_Data_EDA!H7366</f>
        <v>4</v>
      </c>
      <c r="C7365" s="7" t="n">
        <f aca="false">1_Data_EDA!I7366</f>
        <v>199.9900055</v>
      </c>
      <c r="D7365" s="6" t="n">
        <f aca="false">1_Data_EDA!J7366</f>
        <v>1</v>
      </c>
      <c r="E7365" s="7" t="n">
        <f aca="false">1_Data_EDA!K7366</f>
        <v>199.9900055</v>
      </c>
      <c r="F7365" s="7" t="n">
        <f aca="false">1_Data_EDA!L7366</f>
        <v>24</v>
      </c>
      <c r="G7365" s="8" t="n">
        <f aca="false">1_Data_EDA!M7366</f>
        <v>0.119999997</v>
      </c>
      <c r="H7365" s="6" t="n">
        <f aca="false">IF(1_Data_EDA!B7366="First Class",1,0)</f>
        <v>0</v>
      </c>
      <c r="I7365" s="6" t="n">
        <f aca="false">IF(1_Data_EDA!B7366="Second Class",1,0)</f>
        <v>0</v>
      </c>
      <c r="J7365" s="6" t="n">
        <f aca="false">IF(1_Data_EDA!B7366="Same Day",1,0)</f>
        <v>0</v>
      </c>
      <c r="K7365" s="6" t="n">
        <f aca="false">IF(1_Data_EDA!C7366="Corporate",1,0)</f>
        <v>0</v>
      </c>
      <c r="L7365" s="6" t="n">
        <f aca="false">IF(1_Data_EDA!C7366="Home Office",1,0)</f>
        <v>1</v>
      </c>
      <c r="M7365" s="6" t="n">
        <f aca="false">IF(1_Data_EDA!D7366="Europe",1,0)</f>
        <v>0</v>
      </c>
      <c r="N7365" s="6" t="n">
        <f aca="false">IF(1_Data_EDA!D7366="LATAM",1,0)</f>
        <v>1</v>
      </c>
      <c r="O7365" s="6" t="n">
        <f aca="false">IF(1_Data_EDA!D7366="Pacific Asia",1,0)</f>
        <v>0</v>
      </c>
      <c r="P7365" s="6" t="n">
        <f aca="false">IF(1_Data_EDA!D7366="USCA",1,0)</f>
        <v>0</v>
      </c>
      <c r="Q7365" s="6" t="n">
        <f aca="false">IF(C7365&gt;MEDIAN(C$5:C$8004),1,0)</f>
        <v>1</v>
      </c>
      <c r="R7365" s="6" t="n">
        <f aca="false">IF(D7365&gt;2,1,0)</f>
        <v>0</v>
      </c>
    </row>
    <row r="7366" customFormat="false" ht="15" hidden="false" customHeight="true" outlineLevel="0" collapsed="false">
      <c r="A7366" s="6" t="n">
        <f aca="false">1_Data_EDA!O7367</f>
        <v>1</v>
      </c>
      <c r="B7366" s="6" t="n">
        <f aca="false">1_Data_EDA!H7367</f>
        <v>4</v>
      </c>
      <c r="C7366" s="7" t="n">
        <f aca="false">1_Data_EDA!I7367</f>
        <v>299.980011</v>
      </c>
      <c r="D7366" s="6" t="n">
        <f aca="false">1_Data_EDA!J7367</f>
        <v>1</v>
      </c>
      <c r="E7366" s="7" t="n">
        <f aca="false">1_Data_EDA!K7367</f>
        <v>299.980011</v>
      </c>
      <c r="F7366" s="7" t="n">
        <f aca="false">1_Data_EDA!L7367</f>
        <v>60</v>
      </c>
      <c r="G7366" s="8" t="n">
        <f aca="false">1_Data_EDA!M7367</f>
        <v>0.200000003</v>
      </c>
      <c r="H7366" s="6" t="n">
        <f aca="false">IF(1_Data_EDA!B7367="First Class",1,0)</f>
        <v>0</v>
      </c>
      <c r="I7366" s="6" t="n">
        <f aca="false">IF(1_Data_EDA!B7367="Second Class",1,0)</f>
        <v>0</v>
      </c>
      <c r="J7366" s="6" t="n">
        <f aca="false">IF(1_Data_EDA!B7367="Same Day",1,0)</f>
        <v>0</v>
      </c>
      <c r="K7366" s="6" t="n">
        <f aca="false">IF(1_Data_EDA!C7367="Corporate",1,0)</f>
        <v>0</v>
      </c>
      <c r="L7366" s="6" t="n">
        <f aca="false">IF(1_Data_EDA!C7367="Home Office",1,0)</f>
        <v>0</v>
      </c>
      <c r="M7366" s="6" t="n">
        <f aca="false">IF(1_Data_EDA!D7367="Europe",1,0)</f>
        <v>0</v>
      </c>
      <c r="N7366" s="6" t="n">
        <f aca="false">IF(1_Data_EDA!D7367="LATAM",1,0)</f>
        <v>1</v>
      </c>
      <c r="O7366" s="6" t="n">
        <f aca="false">IF(1_Data_EDA!D7367="Pacific Asia",1,0)</f>
        <v>0</v>
      </c>
      <c r="P7366" s="6" t="n">
        <f aca="false">IF(1_Data_EDA!D7367="USCA",1,0)</f>
        <v>0</v>
      </c>
      <c r="Q7366" s="6" t="n">
        <f aca="false">IF(C7366&gt;MEDIAN(C$5:C$8004),1,0)</f>
        <v>1</v>
      </c>
      <c r="R7366" s="6" t="n">
        <f aca="false">IF(D7366&gt;2,1,0)</f>
        <v>0</v>
      </c>
    </row>
    <row r="7367" customFormat="false" ht="15" hidden="false" customHeight="true" outlineLevel="0" collapsed="false">
      <c r="A7367" s="6" t="n">
        <f aca="false">1_Data_EDA!O7368</f>
        <v>0</v>
      </c>
      <c r="B7367" s="6" t="n">
        <f aca="false">1_Data_EDA!H7368</f>
        <v>4</v>
      </c>
      <c r="C7367" s="7" t="n">
        <f aca="false">1_Data_EDA!I7368</f>
        <v>39.99000168</v>
      </c>
      <c r="D7367" s="6" t="n">
        <f aca="false">1_Data_EDA!J7368</f>
        <v>2</v>
      </c>
      <c r="E7367" s="7" t="n">
        <f aca="false">1_Data_EDA!K7368</f>
        <v>79.98000336</v>
      </c>
      <c r="F7367" s="7" t="n">
        <f aca="false">1_Data_EDA!L7368</f>
        <v>5.599999905</v>
      </c>
      <c r="G7367" s="8" t="n">
        <f aca="false">1_Data_EDA!M7368</f>
        <v>0.07</v>
      </c>
      <c r="H7367" s="6" t="n">
        <f aca="false">IF(1_Data_EDA!B7368="First Class",1,0)</f>
        <v>0</v>
      </c>
      <c r="I7367" s="6" t="n">
        <f aca="false">IF(1_Data_EDA!B7368="Second Class",1,0)</f>
        <v>0</v>
      </c>
      <c r="J7367" s="6" t="n">
        <f aca="false">IF(1_Data_EDA!B7368="Same Day",1,0)</f>
        <v>0</v>
      </c>
      <c r="K7367" s="6" t="n">
        <f aca="false">IF(1_Data_EDA!C7368="Corporate",1,0)</f>
        <v>0</v>
      </c>
      <c r="L7367" s="6" t="n">
        <f aca="false">IF(1_Data_EDA!C7368="Home Office",1,0)</f>
        <v>1</v>
      </c>
      <c r="M7367" s="6" t="n">
        <f aca="false">IF(1_Data_EDA!D7368="Europe",1,0)</f>
        <v>0</v>
      </c>
      <c r="N7367" s="6" t="n">
        <f aca="false">IF(1_Data_EDA!D7368="LATAM",1,0)</f>
        <v>0</v>
      </c>
      <c r="O7367" s="6" t="n">
        <f aca="false">IF(1_Data_EDA!D7368="Pacific Asia",1,0)</f>
        <v>0</v>
      </c>
      <c r="P7367" s="6" t="n">
        <f aca="false">IF(1_Data_EDA!D7368="USCA",1,0)</f>
        <v>1</v>
      </c>
      <c r="Q7367" s="6" t="n">
        <f aca="false">IF(C7367&gt;MEDIAN(C$5:C$8004),1,0)</f>
        <v>0</v>
      </c>
      <c r="R7367" s="6" t="n">
        <f aca="false">IF(D7367&gt;2,1,0)</f>
        <v>0</v>
      </c>
    </row>
    <row r="7368" customFormat="false" ht="15" hidden="false" customHeight="true" outlineLevel="0" collapsed="false">
      <c r="A7368" s="6" t="n">
        <f aca="false">1_Data_EDA!O7369</f>
        <v>0</v>
      </c>
      <c r="B7368" s="6" t="n">
        <f aca="false">1_Data_EDA!H7369</f>
        <v>4</v>
      </c>
      <c r="C7368" s="7" t="n">
        <f aca="false">1_Data_EDA!I7369</f>
        <v>299.980011</v>
      </c>
      <c r="D7368" s="6" t="n">
        <f aca="false">1_Data_EDA!J7369</f>
        <v>1</v>
      </c>
      <c r="E7368" s="7" t="n">
        <f aca="false">1_Data_EDA!K7369</f>
        <v>299.980011</v>
      </c>
      <c r="F7368" s="7" t="n">
        <f aca="false">1_Data_EDA!L7369</f>
        <v>51</v>
      </c>
      <c r="G7368" s="8" t="n">
        <f aca="false">1_Data_EDA!M7369</f>
        <v>0.170000002</v>
      </c>
      <c r="H7368" s="6" t="n">
        <f aca="false">IF(1_Data_EDA!B7369="First Class",1,0)</f>
        <v>0</v>
      </c>
      <c r="I7368" s="6" t="n">
        <f aca="false">IF(1_Data_EDA!B7369="Second Class",1,0)</f>
        <v>0</v>
      </c>
      <c r="J7368" s="6" t="n">
        <f aca="false">IF(1_Data_EDA!B7369="Same Day",1,0)</f>
        <v>0</v>
      </c>
      <c r="K7368" s="6" t="n">
        <f aca="false">IF(1_Data_EDA!C7369="Corporate",1,0)</f>
        <v>1</v>
      </c>
      <c r="L7368" s="6" t="n">
        <f aca="false">IF(1_Data_EDA!C7369="Home Office",1,0)</f>
        <v>0</v>
      </c>
      <c r="M7368" s="6" t="n">
        <f aca="false">IF(1_Data_EDA!D7369="Europe",1,0)</f>
        <v>0</v>
      </c>
      <c r="N7368" s="6" t="n">
        <f aca="false">IF(1_Data_EDA!D7369="LATAM",1,0)</f>
        <v>0</v>
      </c>
      <c r="O7368" s="6" t="n">
        <f aca="false">IF(1_Data_EDA!D7369="Pacific Asia",1,0)</f>
        <v>0</v>
      </c>
      <c r="P7368" s="6" t="n">
        <f aca="false">IF(1_Data_EDA!D7369="USCA",1,0)</f>
        <v>0</v>
      </c>
      <c r="Q7368" s="6" t="n">
        <f aca="false">IF(C7368&gt;MEDIAN(C$5:C$8004),1,0)</f>
        <v>1</v>
      </c>
      <c r="R7368" s="6" t="n">
        <f aca="false">IF(D7368&gt;2,1,0)</f>
        <v>0</v>
      </c>
    </row>
    <row r="7369" customFormat="false" ht="15" hidden="false" customHeight="true" outlineLevel="0" collapsed="false">
      <c r="A7369" s="6" t="n">
        <f aca="false">1_Data_EDA!O7370</f>
        <v>0</v>
      </c>
      <c r="B7369" s="6" t="n">
        <f aca="false">1_Data_EDA!H7370</f>
        <v>4</v>
      </c>
      <c r="C7369" s="7" t="n">
        <f aca="false">1_Data_EDA!I7370</f>
        <v>399.980011</v>
      </c>
      <c r="D7369" s="6" t="n">
        <f aca="false">1_Data_EDA!J7370</f>
        <v>1</v>
      </c>
      <c r="E7369" s="7" t="n">
        <f aca="false">1_Data_EDA!K7370</f>
        <v>399.980011</v>
      </c>
      <c r="F7369" s="7" t="n">
        <f aca="false">1_Data_EDA!L7370</f>
        <v>64</v>
      </c>
      <c r="G7369" s="8" t="n">
        <f aca="false">1_Data_EDA!M7370</f>
        <v>0.159999996</v>
      </c>
      <c r="H7369" s="6" t="n">
        <f aca="false">IF(1_Data_EDA!B7370="First Class",1,0)</f>
        <v>0</v>
      </c>
      <c r="I7369" s="6" t="n">
        <f aca="false">IF(1_Data_EDA!B7370="Second Class",1,0)</f>
        <v>0</v>
      </c>
      <c r="J7369" s="6" t="n">
        <f aca="false">IF(1_Data_EDA!B7370="Same Day",1,0)</f>
        <v>0</v>
      </c>
      <c r="K7369" s="6" t="n">
        <f aca="false">IF(1_Data_EDA!C7370="Corporate",1,0)</f>
        <v>1</v>
      </c>
      <c r="L7369" s="6" t="n">
        <f aca="false">IF(1_Data_EDA!C7370="Home Office",1,0)</f>
        <v>0</v>
      </c>
      <c r="M7369" s="6" t="n">
        <f aca="false">IF(1_Data_EDA!D7370="Europe",1,0)</f>
        <v>0</v>
      </c>
      <c r="N7369" s="6" t="n">
        <f aca="false">IF(1_Data_EDA!D7370="LATAM",1,0)</f>
        <v>0</v>
      </c>
      <c r="O7369" s="6" t="n">
        <f aca="false">IF(1_Data_EDA!D7370="Pacific Asia",1,0)</f>
        <v>1</v>
      </c>
      <c r="P7369" s="6" t="n">
        <f aca="false">IF(1_Data_EDA!D7370="USCA",1,0)</f>
        <v>0</v>
      </c>
      <c r="Q7369" s="6" t="n">
        <f aca="false">IF(C7369&gt;MEDIAN(C$5:C$8004),1,0)</f>
        <v>1</v>
      </c>
      <c r="R7369" s="6" t="n">
        <f aca="false">IF(D7369&gt;2,1,0)</f>
        <v>0</v>
      </c>
    </row>
    <row r="7370" customFormat="false" ht="15" hidden="false" customHeight="true" outlineLevel="0" collapsed="false">
      <c r="A7370" s="6" t="n">
        <f aca="false">1_Data_EDA!O7371</f>
        <v>1</v>
      </c>
      <c r="B7370" s="6" t="n">
        <f aca="false">1_Data_EDA!H7371</f>
        <v>1</v>
      </c>
      <c r="C7370" s="7" t="n">
        <f aca="false">1_Data_EDA!I7371</f>
        <v>39.99000168</v>
      </c>
      <c r="D7370" s="6" t="n">
        <f aca="false">1_Data_EDA!J7371</f>
        <v>1</v>
      </c>
      <c r="E7370" s="7" t="n">
        <f aca="false">1_Data_EDA!K7371</f>
        <v>39.99000168</v>
      </c>
      <c r="F7370" s="7" t="n">
        <f aca="false">1_Data_EDA!L7371</f>
        <v>0.400000006</v>
      </c>
      <c r="G7370" s="8" t="n">
        <f aca="false">1_Data_EDA!M7371</f>
        <v>0.01</v>
      </c>
      <c r="H7370" s="6" t="n">
        <f aca="false">IF(1_Data_EDA!B7371="First Class",1,0)</f>
        <v>1</v>
      </c>
      <c r="I7370" s="6" t="n">
        <f aca="false">IF(1_Data_EDA!B7371="Second Class",1,0)</f>
        <v>0</v>
      </c>
      <c r="J7370" s="6" t="n">
        <f aca="false">IF(1_Data_EDA!B7371="Same Day",1,0)</f>
        <v>0</v>
      </c>
      <c r="K7370" s="6" t="n">
        <f aca="false">IF(1_Data_EDA!C7371="Corporate",1,0)</f>
        <v>0</v>
      </c>
      <c r="L7370" s="6" t="n">
        <f aca="false">IF(1_Data_EDA!C7371="Home Office",1,0)</f>
        <v>1</v>
      </c>
      <c r="M7370" s="6" t="n">
        <f aca="false">IF(1_Data_EDA!D7371="Europe",1,0)</f>
        <v>0</v>
      </c>
      <c r="N7370" s="6" t="n">
        <f aca="false">IF(1_Data_EDA!D7371="LATAM",1,0)</f>
        <v>1</v>
      </c>
      <c r="O7370" s="6" t="n">
        <f aca="false">IF(1_Data_EDA!D7371="Pacific Asia",1,0)</f>
        <v>0</v>
      </c>
      <c r="P7370" s="6" t="n">
        <f aca="false">IF(1_Data_EDA!D7371="USCA",1,0)</f>
        <v>0</v>
      </c>
      <c r="Q7370" s="6" t="n">
        <f aca="false">IF(C7370&gt;MEDIAN(C$5:C$8004),1,0)</f>
        <v>0</v>
      </c>
      <c r="R7370" s="6" t="n">
        <f aca="false">IF(D7370&gt;2,1,0)</f>
        <v>0</v>
      </c>
    </row>
    <row r="7371" customFormat="false" ht="15" hidden="false" customHeight="true" outlineLevel="0" collapsed="false">
      <c r="A7371" s="6" t="n">
        <f aca="false">1_Data_EDA!O7372</f>
        <v>1</v>
      </c>
      <c r="B7371" s="6" t="n">
        <f aca="false">1_Data_EDA!H7372</f>
        <v>4</v>
      </c>
      <c r="C7371" s="7" t="n">
        <f aca="false">1_Data_EDA!I7372</f>
        <v>399.980011</v>
      </c>
      <c r="D7371" s="6" t="n">
        <f aca="false">1_Data_EDA!J7372</f>
        <v>1</v>
      </c>
      <c r="E7371" s="7" t="n">
        <f aca="false">1_Data_EDA!K7372</f>
        <v>399.980011</v>
      </c>
      <c r="F7371" s="7" t="n">
        <f aca="false">1_Data_EDA!L7372</f>
        <v>0</v>
      </c>
      <c r="G7371" s="8" t="n">
        <f aca="false">1_Data_EDA!M7372</f>
        <v>0</v>
      </c>
      <c r="H7371" s="6" t="n">
        <f aca="false">IF(1_Data_EDA!B7372="First Class",1,0)</f>
        <v>0</v>
      </c>
      <c r="I7371" s="6" t="n">
        <f aca="false">IF(1_Data_EDA!B7372="Second Class",1,0)</f>
        <v>0</v>
      </c>
      <c r="J7371" s="6" t="n">
        <f aca="false">IF(1_Data_EDA!B7372="Same Day",1,0)</f>
        <v>0</v>
      </c>
      <c r="K7371" s="6" t="n">
        <f aca="false">IF(1_Data_EDA!C7372="Corporate",1,0)</f>
        <v>1</v>
      </c>
      <c r="L7371" s="6" t="n">
        <f aca="false">IF(1_Data_EDA!C7372="Home Office",1,0)</f>
        <v>0</v>
      </c>
      <c r="M7371" s="6" t="n">
        <f aca="false">IF(1_Data_EDA!D7372="Europe",1,0)</f>
        <v>0</v>
      </c>
      <c r="N7371" s="6" t="n">
        <f aca="false">IF(1_Data_EDA!D7372="LATAM",1,0)</f>
        <v>0</v>
      </c>
      <c r="O7371" s="6" t="n">
        <f aca="false">IF(1_Data_EDA!D7372="Pacific Asia",1,0)</f>
        <v>0</v>
      </c>
      <c r="P7371" s="6" t="n">
        <f aca="false">IF(1_Data_EDA!D7372="USCA",1,0)</f>
        <v>1</v>
      </c>
      <c r="Q7371" s="6" t="n">
        <f aca="false">IF(C7371&gt;MEDIAN(C$5:C$8004),1,0)</f>
        <v>1</v>
      </c>
      <c r="R7371" s="6" t="n">
        <f aca="false">IF(D7371&gt;2,1,0)</f>
        <v>0</v>
      </c>
    </row>
    <row r="7372" customFormat="false" ht="15" hidden="false" customHeight="true" outlineLevel="0" collapsed="false">
      <c r="A7372" s="6" t="n">
        <f aca="false">1_Data_EDA!O7373</f>
        <v>0</v>
      </c>
      <c r="B7372" s="6" t="n">
        <f aca="false">1_Data_EDA!H7373</f>
        <v>0</v>
      </c>
      <c r="C7372" s="7" t="n">
        <f aca="false">1_Data_EDA!I7373</f>
        <v>199.9900055</v>
      </c>
      <c r="D7372" s="6" t="n">
        <f aca="false">1_Data_EDA!J7373</f>
        <v>1</v>
      </c>
      <c r="E7372" s="7" t="n">
        <f aca="false">1_Data_EDA!K7373</f>
        <v>199.9900055</v>
      </c>
      <c r="F7372" s="7" t="n">
        <f aca="false">1_Data_EDA!L7373</f>
        <v>10</v>
      </c>
      <c r="G7372" s="8" t="n">
        <f aca="false">1_Data_EDA!M7373</f>
        <v>0.050000001</v>
      </c>
      <c r="H7372" s="6" t="n">
        <f aca="false">IF(1_Data_EDA!B7373="First Class",1,0)</f>
        <v>0</v>
      </c>
      <c r="I7372" s="6" t="n">
        <f aca="false">IF(1_Data_EDA!B7373="Second Class",1,0)</f>
        <v>0</v>
      </c>
      <c r="J7372" s="6" t="n">
        <f aca="false">IF(1_Data_EDA!B7373="Same Day",1,0)</f>
        <v>1</v>
      </c>
      <c r="K7372" s="6" t="n">
        <f aca="false">IF(1_Data_EDA!C7373="Corporate",1,0)</f>
        <v>0</v>
      </c>
      <c r="L7372" s="6" t="n">
        <f aca="false">IF(1_Data_EDA!C7373="Home Office",1,0)</f>
        <v>0</v>
      </c>
      <c r="M7372" s="6" t="n">
        <f aca="false">IF(1_Data_EDA!D7373="Europe",1,0)</f>
        <v>0</v>
      </c>
      <c r="N7372" s="6" t="n">
        <f aca="false">IF(1_Data_EDA!D7373="LATAM",1,0)</f>
        <v>0</v>
      </c>
      <c r="O7372" s="6" t="n">
        <f aca="false">IF(1_Data_EDA!D7373="Pacific Asia",1,0)</f>
        <v>1</v>
      </c>
      <c r="P7372" s="6" t="n">
        <f aca="false">IF(1_Data_EDA!D7373="USCA",1,0)</f>
        <v>0</v>
      </c>
      <c r="Q7372" s="6" t="n">
        <f aca="false">IF(C7372&gt;MEDIAN(C$5:C$8004),1,0)</f>
        <v>1</v>
      </c>
      <c r="R7372" s="6" t="n">
        <f aca="false">IF(D7372&gt;2,1,0)</f>
        <v>0</v>
      </c>
    </row>
    <row r="7373" customFormat="false" ht="15" hidden="false" customHeight="true" outlineLevel="0" collapsed="false">
      <c r="A7373" s="6" t="n">
        <f aca="false">1_Data_EDA!O7374</f>
        <v>1</v>
      </c>
      <c r="B7373" s="6" t="n">
        <f aca="false">1_Data_EDA!H7374</f>
        <v>2</v>
      </c>
      <c r="C7373" s="7" t="n">
        <f aca="false">1_Data_EDA!I7374</f>
        <v>59.99000168</v>
      </c>
      <c r="D7373" s="6" t="n">
        <f aca="false">1_Data_EDA!J7374</f>
        <v>4</v>
      </c>
      <c r="E7373" s="7" t="n">
        <f aca="false">1_Data_EDA!K7374</f>
        <v>239.9600067</v>
      </c>
      <c r="F7373" s="7" t="n">
        <f aca="false">1_Data_EDA!L7374</f>
        <v>38.38999939</v>
      </c>
      <c r="G7373" s="8" t="n">
        <f aca="false">1_Data_EDA!M7374</f>
        <v>0.159999996</v>
      </c>
      <c r="H7373" s="6" t="n">
        <f aca="false">IF(1_Data_EDA!B7374="First Class",1,0)</f>
        <v>0</v>
      </c>
      <c r="I7373" s="6" t="n">
        <f aca="false">IF(1_Data_EDA!B7374="Second Class",1,0)</f>
        <v>1</v>
      </c>
      <c r="J7373" s="6" t="n">
        <f aca="false">IF(1_Data_EDA!B7374="Same Day",1,0)</f>
        <v>0</v>
      </c>
      <c r="K7373" s="6" t="n">
        <f aca="false">IF(1_Data_EDA!C7374="Corporate",1,0)</f>
        <v>0</v>
      </c>
      <c r="L7373" s="6" t="n">
        <f aca="false">IF(1_Data_EDA!C7374="Home Office",1,0)</f>
        <v>0</v>
      </c>
      <c r="M7373" s="6" t="n">
        <f aca="false">IF(1_Data_EDA!D7374="Europe",1,0)</f>
        <v>0</v>
      </c>
      <c r="N7373" s="6" t="n">
        <f aca="false">IF(1_Data_EDA!D7374="LATAM",1,0)</f>
        <v>0</v>
      </c>
      <c r="O7373" s="6" t="n">
        <f aca="false">IF(1_Data_EDA!D7374="Pacific Asia",1,0)</f>
        <v>0</v>
      </c>
      <c r="P7373" s="6" t="n">
        <f aca="false">IF(1_Data_EDA!D7374="USCA",1,0)</f>
        <v>1</v>
      </c>
      <c r="Q7373" s="6" t="n">
        <f aca="false">IF(C7373&gt;MEDIAN(C$5:C$8004),1,0)</f>
        <v>0</v>
      </c>
      <c r="R7373" s="6" t="n">
        <f aca="false">IF(D7373&gt;2,1,0)</f>
        <v>1</v>
      </c>
    </row>
    <row r="7374" customFormat="false" ht="15" hidden="false" customHeight="true" outlineLevel="0" collapsed="false">
      <c r="A7374" s="6" t="n">
        <f aca="false">1_Data_EDA!O7375</f>
        <v>0</v>
      </c>
      <c r="B7374" s="6" t="n">
        <f aca="false">1_Data_EDA!H7375</f>
        <v>4</v>
      </c>
      <c r="C7374" s="7" t="n">
        <f aca="false">1_Data_EDA!I7375</f>
        <v>129.9900055</v>
      </c>
      <c r="D7374" s="6" t="n">
        <f aca="false">1_Data_EDA!J7375</f>
        <v>1</v>
      </c>
      <c r="E7374" s="7" t="n">
        <f aca="false">1_Data_EDA!K7375</f>
        <v>129.9900055</v>
      </c>
      <c r="F7374" s="7" t="n">
        <f aca="false">1_Data_EDA!L7375</f>
        <v>26</v>
      </c>
      <c r="G7374" s="8" t="n">
        <f aca="false">1_Data_EDA!M7375</f>
        <v>0.200000003</v>
      </c>
      <c r="H7374" s="6" t="n">
        <f aca="false">IF(1_Data_EDA!B7375="First Class",1,0)</f>
        <v>0</v>
      </c>
      <c r="I7374" s="6" t="n">
        <f aca="false">IF(1_Data_EDA!B7375="Second Class",1,0)</f>
        <v>0</v>
      </c>
      <c r="J7374" s="6" t="n">
        <f aca="false">IF(1_Data_EDA!B7375="Same Day",1,0)</f>
        <v>0</v>
      </c>
      <c r="K7374" s="6" t="n">
        <f aca="false">IF(1_Data_EDA!C7375="Corporate",1,0)</f>
        <v>0</v>
      </c>
      <c r="L7374" s="6" t="n">
        <f aca="false">IF(1_Data_EDA!C7375="Home Office",1,0)</f>
        <v>0</v>
      </c>
      <c r="M7374" s="6" t="n">
        <f aca="false">IF(1_Data_EDA!D7375="Europe",1,0)</f>
        <v>1</v>
      </c>
      <c r="N7374" s="6" t="n">
        <f aca="false">IF(1_Data_EDA!D7375="LATAM",1,0)</f>
        <v>0</v>
      </c>
      <c r="O7374" s="6" t="n">
        <f aca="false">IF(1_Data_EDA!D7375="Pacific Asia",1,0)</f>
        <v>0</v>
      </c>
      <c r="P7374" s="6" t="n">
        <f aca="false">IF(1_Data_EDA!D7375="USCA",1,0)</f>
        <v>0</v>
      </c>
      <c r="Q7374" s="6" t="n">
        <f aca="false">IF(C7374&gt;MEDIAN(C$5:C$8004),1,0)</f>
        <v>1</v>
      </c>
      <c r="R7374" s="6" t="n">
        <f aca="false">IF(D7374&gt;2,1,0)</f>
        <v>0</v>
      </c>
    </row>
    <row r="7375" customFormat="false" ht="15" hidden="false" customHeight="true" outlineLevel="0" collapsed="false">
      <c r="A7375" s="6" t="n">
        <f aca="false">1_Data_EDA!O7376</f>
        <v>1</v>
      </c>
      <c r="B7375" s="6" t="n">
        <f aca="false">1_Data_EDA!H7376</f>
        <v>2</v>
      </c>
      <c r="C7375" s="7" t="n">
        <f aca="false">1_Data_EDA!I7376</f>
        <v>399.980011</v>
      </c>
      <c r="D7375" s="6" t="n">
        <f aca="false">1_Data_EDA!J7376</f>
        <v>1</v>
      </c>
      <c r="E7375" s="7" t="n">
        <f aca="false">1_Data_EDA!K7376</f>
        <v>399.980011</v>
      </c>
      <c r="F7375" s="7" t="n">
        <f aca="false">1_Data_EDA!L7376</f>
        <v>0</v>
      </c>
      <c r="G7375" s="8" t="n">
        <f aca="false">1_Data_EDA!M7376</f>
        <v>0</v>
      </c>
      <c r="H7375" s="6" t="n">
        <f aca="false">IF(1_Data_EDA!B7376="First Class",1,0)</f>
        <v>0</v>
      </c>
      <c r="I7375" s="6" t="n">
        <f aca="false">IF(1_Data_EDA!B7376="Second Class",1,0)</f>
        <v>1</v>
      </c>
      <c r="J7375" s="6" t="n">
        <f aca="false">IF(1_Data_EDA!B7376="Same Day",1,0)</f>
        <v>0</v>
      </c>
      <c r="K7375" s="6" t="n">
        <f aca="false">IF(1_Data_EDA!C7376="Corporate",1,0)</f>
        <v>1</v>
      </c>
      <c r="L7375" s="6" t="n">
        <f aca="false">IF(1_Data_EDA!C7376="Home Office",1,0)</f>
        <v>0</v>
      </c>
      <c r="M7375" s="6" t="n">
        <f aca="false">IF(1_Data_EDA!D7376="Europe",1,0)</f>
        <v>0</v>
      </c>
      <c r="N7375" s="6" t="n">
        <f aca="false">IF(1_Data_EDA!D7376="LATAM",1,0)</f>
        <v>0</v>
      </c>
      <c r="O7375" s="6" t="n">
        <f aca="false">IF(1_Data_EDA!D7376="Pacific Asia",1,0)</f>
        <v>1</v>
      </c>
      <c r="P7375" s="6" t="n">
        <f aca="false">IF(1_Data_EDA!D7376="USCA",1,0)</f>
        <v>0</v>
      </c>
      <c r="Q7375" s="6" t="n">
        <f aca="false">IF(C7375&gt;MEDIAN(C$5:C$8004),1,0)</f>
        <v>1</v>
      </c>
      <c r="R7375" s="6" t="n">
        <f aca="false">IF(D7375&gt;2,1,0)</f>
        <v>0</v>
      </c>
    </row>
    <row r="7376" customFormat="false" ht="15" hidden="false" customHeight="true" outlineLevel="0" collapsed="false">
      <c r="A7376" s="6" t="n">
        <f aca="false">1_Data_EDA!O7377</f>
        <v>1</v>
      </c>
      <c r="B7376" s="6" t="n">
        <f aca="false">1_Data_EDA!H7377</f>
        <v>4</v>
      </c>
      <c r="C7376" s="7" t="n">
        <f aca="false">1_Data_EDA!I7377</f>
        <v>99.98999786</v>
      </c>
      <c r="D7376" s="6" t="n">
        <f aca="false">1_Data_EDA!J7377</f>
        <v>2</v>
      </c>
      <c r="E7376" s="7" t="n">
        <f aca="false">1_Data_EDA!K7377</f>
        <v>199.9799957</v>
      </c>
      <c r="F7376" s="7" t="n">
        <f aca="false">1_Data_EDA!L7377</f>
        <v>2</v>
      </c>
      <c r="G7376" s="8" t="n">
        <f aca="false">1_Data_EDA!M7377</f>
        <v>0.01</v>
      </c>
      <c r="H7376" s="6" t="n">
        <f aca="false">IF(1_Data_EDA!B7377="First Class",1,0)</f>
        <v>0</v>
      </c>
      <c r="I7376" s="6" t="n">
        <f aca="false">IF(1_Data_EDA!B7377="Second Class",1,0)</f>
        <v>0</v>
      </c>
      <c r="J7376" s="6" t="n">
        <f aca="false">IF(1_Data_EDA!B7377="Same Day",1,0)</f>
        <v>0</v>
      </c>
      <c r="K7376" s="6" t="n">
        <f aca="false">IF(1_Data_EDA!C7377="Corporate",1,0)</f>
        <v>1</v>
      </c>
      <c r="L7376" s="6" t="n">
        <f aca="false">IF(1_Data_EDA!C7377="Home Office",1,0)</f>
        <v>0</v>
      </c>
      <c r="M7376" s="6" t="n">
        <f aca="false">IF(1_Data_EDA!D7377="Europe",1,0)</f>
        <v>0</v>
      </c>
      <c r="N7376" s="6" t="n">
        <f aca="false">IF(1_Data_EDA!D7377="LATAM",1,0)</f>
        <v>1</v>
      </c>
      <c r="O7376" s="6" t="n">
        <f aca="false">IF(1_Data_EDA!D7377="Pacific Asia",1,0)</f>
        <v>0</v>
      </c>
      <c r="P7376" s="6" t="n">
        <f aca="false">IF(1_Data_EDA!D7377="USCA",1,0)</f>
        <v>0</v>
      </c>
      <c r="Q7376" s="6" t="n">
        <f aca="false">IF(C7376&gt;MEDIAN(C$5:C$8004),1,0)</f>
        <v>1</v>
      </c>
      <c r="R7376" s="6" t="n">
        <f aca="false">IF(D7376&gt;2,1,0)</f>
        <v>0</v>
      </c>
    </row>
    <row r="7377" customFormat="false" ht="15" hidden="false" customHeight="true" outlineLevel="0" collapsed="false">
      <c r="A7377" s="6" t="n">
        <f aca="false">1_Data_EDA!O7378</f>
        <v>0</v>
      </c>
      <c r="B7377" s="6" t="n">
        <f aca="false">1_Data_EDA!H7378</f>
        <v>4</v>
      </c>
      <c r="C7377" s="7" t="n">
        <f aca="false">1_Data_EDA!I7378</f>
        <v>50</v>
      </c>
      <c r="D7377" s="6" t="n">
        <f aca="false">1_Data_EDA!J7378</f>
        <v>1</v>
      </c>
      <c r="E7377" s="7" t="n">
        <f aca="false">1_Data_EDA!K7378</f>
        <v>50</v>
      </c>
      <c r="F7377" s="7" t="n">
        <f aca="false">1_Data_EDA!L7378</f>
        <v>8</v>
      </c>
      <c r="G7377" s="8" t="n">
        <f aca="false">1_Data_EDA!M7378</f>
        <v>0.159999996</v>
      </c>
      <c r="H7377" s="6" t="n">
        <f aca="false">IF(1_Data_EDA!B7378="First Class",1,0)</f>
        <v>0</v>
      </c>
      <c r="I7377" s="6" t="n">
        <f aca="false">IF(1_Data_EDA!B7378="Second Class",1,0)</f>
        <v>0</v>
      </c>
      <c r="J7377" s="6" t="n">
        <f aca="false">IF(1_Data_EDA!B7378="Same Day",1,0)</f>
        <v>0</v>
      </c>
      <c r="K7377" s="6" t="n">
        <f aca="false">IF(1_Data_EDA!C7378="Corporate",1,0)</f>
        <v>0</v>
      </c>
      <c r="L7377" s="6" t="n">
        <f aca="false">IF(1_Data_EDA!C7378="Home Office",1,0)</f>
        <v>1</v>
      </c>
      <c r="M7377" s="6" t="n">
        <f aca="false">IF(1_Data_EDA!D7378="Europe",1,0)</f>
        <v>1</v>
      </c>
      <c r="N7377" s="6" t="n">
        <f aca="false">IF(1_Data_EDA!D7378="LATAM",1,0)</f>
        <v>0</v>
      </c>
      <c r="O7377" s="6" t="n">
        <f aca="false">IF(1_Data_EDA!D7378="Pacific Asia",1,0)</f>
        <v>0</v>
      </c>
      <c r="P7377" s="6" t="n">
        <f aca="false">IF(1_Data_EDA!D7378="USCA",1,0)</f>
        <v>0</v>
      </c>
      <c r="Q7377" s="6" t="n">
        <f aca="false">IF(C7377&gt;MEDIAN(C$5:C$8004),1,0)</f>
        <v>0</v>
      </c>
      <c r="R7377" s="6" t="n">
        <f aca="false">IF(D7377&gt;2,1,0)</f>
        <v>0</v>
      </c>
    </row>
    <row r="7378" customFormat="false" ht="15" hidden="false" customHeight="true" outlineLevel="0" collapsed="false">
      <c r="A7378" s="6" t="n">
        <f aca="false">1_Data_EDA!O7379</f>
        <v>0</v>
      </c>
      <c r="B7378" s="6" t="n">
        <f aca="false">1_Data_EDA!H7379</f>
        <v>4</v>
      </c>
      <c r="C7378" s="7" t="n">
        <f aca="false">1_Data_EDA!I7379</f>
        <v>59.99000168</v>
      </c>
      <c r="D7378" s="6" t="n">
        <f aca="false">1_Data_EDA!J7379</f>
        <v>5</v>
      </c>
      <c r="E7378" s="7" t="n">
        <f aca="false">1_Data_EDA!K7379</f>
        <v>299.9500122</v>
      </c>
      <c r="F7378" s="7" t="n">
        <f aca="false">1_Data_EDA!L7379</f>
        <v>47.99000168</v>
      </c>
      <c r="G7378" s="8" t="n">
        <f aca="false">1_Data_EDA!M7379</f>
        <v>0.159999996</v>
      </c>
      <c r="H7378" s="6" t="n">
        <f aca="false">IF(1_Data_EDA!B7379="First Class",1,0)</f>
        <v>0</v>
      </c>
      <c r="I7378" s="6" t="n">
        <f aca="false">IF(1_Data_EDA!B7379="Second Class",1,0)</f>
        <v>0</v>
      </c>
      <c r="J7378" s="6" t="n">
        <f aca="false">IF(1_Data_EDA!B7379="Same Day",1,0)</f>
        <v>0</v>
      </c>
      <c r="K7378" s="6" t="n">
        <f aca="false">IF(1_Data_EDA!C7379="Corporate",1,0)</f>
        <v>0</v>
      </c>
      <c r="L7378" s="6" t="n">
        <f aca="false">IF(1_Data_EDA!C7379="Home Office",1,0)</f>
        <v>0</v>
      </c>
      <c r="M7378" s="6" t="n">
        <f aca="false">IF(1_Data_EDA!D7379="Europe",1,0)</f>
        <v>1</v>
      </c>
      <c r="N7378" s="6" t="n">
        <f aca="false">IF(1_Data_EDA!D7379="LATAM",1,0)</f>
        <v>0</v>
      </c>
      <c r="O7378" s="6" t="n">
        <f aca="false">IF(1_Data_EDA!D7379="Pacific Asia",1,0)</f>
        <v>0</v>
      </c>
      <c r="P7378" s="6" t="n">
        <f aca="false">IF(1_Data_EDA!D7379="USCA",1,0)</f>
        <v>0</v>
      </c>
      <c r="Q7378" s="6" t="n">
        <f aca="false">IF(C7378&gt;MEDIAN(C$5:C$8004),1,0)</f>
        <v>0</v>
      </c>
      <c r="R7378" s="6" t="n">
        <f aca="false">IF(D7378&gt;2,1,0)</f>
        <v>1</v>
      </c>
    </row>
    <row r="7379" customFormat="false" ht="15" hidden="false" customHeight="true" outlineLevel="0" collapsed="false">
      <c r="A7379" s="6" t="n">
        <f aca="false">1_Data_EDA!O7380</f>
        <v>0</v>
      </c>
      <c r="B7379" s="6" t="n">
        <f aca="false">1_Data_EDA!H7380</f>
        <v>4</v>
      </c>
      <c r="C7379" s="7" t="n">
        <f aca="false">1_Data_EDA!I7380</f>
        <v>199.9900055</v>
      </c>
      <c r="D7379" s="6" t="n">
        <f aca="false">1_Data_EDA!J7380</f>
        <v>1</v>
      </c>
      <c r="E7379" s="7" t="n">
        <f aca="false">1_Data_EDA!K7380</f>
        <v>199.9900055</v>
      </c>
      <c r="F7379" s="7" t="n">
        <f aca="false">1_Data_EDA!L7380</f>
        <v>6</v>
      </c>
      <c r="G7379" s="8" t="n">
        <f aca="false">1_Data_EDA!M7380</f>
        <v>0.029999999</v>
      </c>
      <c r="H7379" s="6" t="n">
        <f aca="false">IF(1_Data_EDA!B7380="First Class",1,0)</f>
        <v>0</v>
      </c>
      <c r="I7379" s="6" t="n">
        <f aca="false">IF(1_Data_EDA!B7380="Second Class",1,0)</f>
        <v>0</v>
      </c>
      <c r="J7379" s="6" t="n">
        <f aca="false">IF(1_Data_EDA!B7380="Same Day",1,0)</f>
        <v>0</v>
      </c>
      <c r="K7379" s="6" t="n">
        <f aca="false">IF(1_Data_EDA!C7380="Corporate",1,0)</f>
        <v>1</v>
      </c>
      <c r="L7379" s="6" t="n">
        <f aca="false">IF(1_Data_EDA!C7380="Home Office",1,0)</f>
        <v>0</v>
      </c>
      <c r="M7379" s="6" t="n">
        <f aca="false">IF(1_Data_EDA!D7380="Europe",1,0)</f>
        <v>0</v>
      </c>
      <c r="N7379" s="6" t="n">
        <f aca="false">IF(1_Data_EDA!D7380="LATAM",1,0)</f>
        <v>1</v>
      </c>
      <c r="O7379" s="6" t="n">
        <f aca="false">IF(1_Data_EDA!D7380="Pacific Asia",1,0)</f>
        <v>0</v>
      </c>
      <c r="P7379" s="6" t="n">
        <f aca="false">IF(1_Data_EDA!D7380="USCA",1,0)</f>
        <v>0</v>
      </c>
      <c r="Q7379" s="6" t="n">
        <f aca="false">IF(C7379&gt;MEDIAN(C$5:C$8004),1,0)</f>
        <v>1</v>
      </c>
      <c r="R7379" s="6" t="n">
        <f aca="false">IF(D7379&gt;2,1,0)</f>
        <v>0</v>
      </c>
    </row>
    <row r="7380" customFormat="false" ht="15" hidden="false" customHeight="true" outlineLevel="0" collapsed="false">
      <c r="A7380" s="6" t="n">
        <f aca="false">1_Data_EDA!O7381</f>
        <v>1</v>
      </c>
      <c r="B7380" s="6" t="n">
        <f aca="false">1_Data_EDA!H7381</f>
        <v>4</v>
      </c>
      <c r="C7380" s="7" t="n">
        <f aca="false">1_Data_EDA!I7381</f>
        <v>84.40000153</v>
      </c>
      <c r="D7380" s="6" t="n">
        <f aca="false">1_Data_EDA!J7381</f>
        <v>1</v>
      </c>
      <c r="E7380" s="7" t="n">
        <f aca="false">1_Data_EDA!K7381</f>
        <v>84.40000153</v>
      </c>
      <c r="F7380" s="7" t="n">
        <f aca="false">1_Data_EDA!L7381</f>
        <v>4.21999979</v>
      </c>
      <c r="G7380" s="8" t="n">
        <f aca="false">1_Data_EDA!M7381</f>
        <v>0.050000001</v>
      </c>
      <c r="H7380" s="6" t="n">
        <f aca="false">IF(1_Data_EDA!B7381="First Class",1,0)</f>
        <v>0</v>
      </c>
      <c r="I7380" s="6" t="n">
        <f aca="false">IF(1_Data_EDA!B7381="Second Class",1,0)</f>
        <v>0</v>
      </c>
      <c r="J7380" s="6" t="n">
        <f aca="false">IF(1_Data_EDA!B7381="Same Day",1,0)</f>
        <v>0</v>
      </c>
      <c r="K7380" s="6" t="n">
        <f aca="false">IF(1_Data_EDA!C7381="Corporate",1,0)</f>
        <v>1</v>
      </c>
      <c r="L7380" s="6" t="n">
        <f aca="false">IF(1_Data_EDA!C7381="Home Office",1,0)</f>
        <v>0</v>
      </c>
      <c r="M7380" s="6" t="n">
        <f aca="false">IF(1_Data_EDA!D7381="Europe",1,0)</f>
        <v>0</v>
      </c>
      <c r="N7380" s="6" t="n">
        <f aca="false">IF(1_Data_EDA!D7381="LATAM",1,0)</f>
        <v>0</v>
      </c>
      <c r="O7380" s="6" t="n">
        <f aca="false">IF(1_Data_EDA!D7381="Pacific Asia",1,0)</f>
        <v>1</v>
      </c>
      <c r="P7380" s="6" t="n">
        <f aca="false">IF(1_Data_EDA!D7381="USCA",1,0)</f>
        <v>0</v>
      </c>
      <c r="Q7380" s="6" t="n">
        <f aca="false">IF(C7380&gt;MEDIAN(C$5:C$8004),1,0)</f>
        <v>1</v>
      </c>
      <c r="R7380" s="6" t="n">
        <f aca="false">IF(D7380&gt;2,1,0)</f>
        <v>0</v>
      </c>
    </row>
    <row r="7381" customFormat="false" ht="15" hidden="false" customHeight="true" outlineLevel="0" collapsed="false">
      <c r="A7381" s="6" t="n">
        <f aca="false">1_Data_EDA!O7382</f>
        <v>1</v>
      </c>
      <c r="B7381" s="6" t="n">
        <f aca="false">1_Data_EDA!H7382</f>
        <v>1</v>
      </c>
      <c r="C7381" s="7" t="n">
        <f aca="false">1_Data_EDA!I7382</f>
        <v>49.97999954</v>
      </c>
      <c r="D7381" s="6" t="n">
        <f aca="false">1_Data_EDA!J7382</f>
        <v>5</v>
      </c>
      <c r="E7381" s="7" t="n">
        <f aca="false">1_Data_EDA!K7382</f>
        <v>249.8999939</v>
      </c>
      <c r="F7381" s="7" t="n">
        <f aca="false">1_Data_EDA!L7382</f>
        <v>37.49000168</v>
      </c>
      <c r="G7381" s="8" t="n">
        <f aca="false">1_Data_EDA!M7382</f>
        <v>0.150000006</v>
      </c>
      <c r="H7381" s="6" t="n">
        <f aca="false">IF(1_Data_EDA!B7382="First Class",1,0)</f>
        <v>1</v>
      </c>
      <c r="I7381" s="6" t="n">
        <f aca="false">IF(1_Data_EDA!B7382="Second Class",1,0)</f>
        <v>0</v>
      </c>
      <c r="J7381" s="6" t="n">
        <f aca="false">IF(1_Data_EDA!B7382="Same Day",1,0)</f>
        <v>0</v>
      </c>
      <c r="K7381" s="6" t="n">
        <f aca="false">IF(1_Data_EDA!C7382="Corporate",1,0)</f>
        <v>0</v>
      </c>
      <c r="L7381" s="6" t="n">
        <f aca="false">IF(1_Data_EDA!C7382="Home Office",1,0)</f>
        <v>0</v>
      </c>
      <c r="M7381" s="6" t="n">
        <f aca="false">IF(1_Data_EDA!D7382="Europe",1,0)</f>
        <v>1</v>
      </c>
      <c r="N7381" s="6" t="n">
        <f aca="false">IF(1_Data_EDA!D7382="LATAM",1,0)</f>
        <v>0</v>
      </c>
      <c r="O7381" s="6" t="n">
        <f aca="false">IF(1_Data_EDA!D7382="Pacific Asia",1,0)</f>
        <v>0</v>
      </c>
      <c r="P7381" s="6" t="n">
        <f aca="false">IF(1_Data_EDA!D7382="USCA",1,0)</f>
        <v>0</v>
      </c>
      <c r="Q7381" s="6" t="n">
        <f aca="false">IF(C7381&gt;MEDIAN(C$5:C$8004),1,0)</f>
        <v>0</v>
      </c>
      <c r="R7381" s="6" t="n">
        <f aca="false">IF(D7381&gt;2,1,0)</f>
        <v>1</v>
      </c>
    </row>
    <row r="7382" customFormat="false" ht="15" hidden="false" customHeight="true" outlineLevel="0" collapsed="false">
      <c r="A7382" s="6" t="n">
        <f aca="false">1_Data_EDA!O7383</f>
        <v>1</v>
      </c>
      <c r="B7382" s="6" t="n">
        <f aca="false">1_Data_EDA!H7383</f>
        <v>4</v>
      </c>
      <c r="C7382" s="7" t="n">
        <f aca="false">1_Data_EDA!I7383</f>
        <v>199.9900055</v>
      </c>
      <c r="D7382" s="6" t="n">
        <f aca="false">1_Data_EDA!J7383</f>
        <v>1</v>
      </c>
      <c r="E7382" s="7" t="n">
        <f aca="false">1_Data_EDA!K7383</f>
        <v>199.9900055</v>
      </c>
      <c r="F7382" s="7" t="n">
        <f aca="false">1_Data_EDA!L7383</f>
        <v>24</v>
      </c>
      <c r="G7382" s="8" t="n">
        <f aca="false">1_Data_EDA!M7383</f>
        <v>0.119999997</v>
      </c>
      <c r="H7382" s="6" t="n">
        <f aca="false">IF(1_Data_EDA!B7383="First Class",1,0)</f>
        <v>0</v>
      </c>
      <c r="I7382" s="6" t="n">
        <f aca="false">IF(1_Data_EDA!B7383="Second Class",1,0)</f>
        <v>0</v>
      </c>
      <c r="J7382" s="6" t="n">
        <f aca="false">IF(1_Data_EDA!B7383="Same Day",1,0)</f>
        <v>0</v>
      </c>
      <c r="K7382" s="6" t="n">
        <f aca="false">IF(1_Data_EDA!C7383="Corporate",1,0)</f>
        <v>0</v>
      </c>
      <c r="L7382" s="6" t="n">
        <f aca="false">IF(1_Data_EDA!C7383="Home Office",1,0)</f>
        <v>0</v>
      </c>
      <c r="M7382" s="6" t="n">
        <f aca="false">IF(1_Data_EDA!D7383="Europe",1,0)</f>
        <v>0</v>
      </c>
      <c r="N7382" s="6" t="n">
        <f aca="false">IF(1_Data_EDA!D7383="LATAM",1,0)</f>
        <v>0</v>
      </c>
      <c r="O7382" s="6" t="n">
        <f aca="false">IF(1_Data_EDA!D7383="Pacific Asia",1,0)</f>
        <v>1</v>
      </c>
      <c r="P7382" s="6" t="n">
        <f aca="false">IF(1_Data_EDA!D7383="USCA",1,0)</f>
        <v>0</v>
      </c>
      <c r="Q7382" s="6" t="n">
        <f aca="false">IF(C7382&gt;MEDIAN(C$5:C$8004),1,0)</f>
        <v>1</v>
      </c>
      <c r="R7382" s="6" t="n">
        <f aca="false">IF(D7382&gt;2,1,0)</f>
        <v>0</v>
      </c>
    </row>
    <row r="7383" customFormat="false" ht="15" hidden="false" customHeight="true" outlineLevel="0" collapsed="false">
      <c r="A7383" s="6" t="n">
        <f aca="false">1_Data_EDA!O7384</f>
        <v>0</v>
      </c>
      <c r="B7383" s="6" t="n">
        <f aca="false">1_Data_EDA!H7384</f>
        <v>4</v>
      </c>
      <c r="C7383" s="7" t="n">
        <f aca="false">1_Data_EDA!I7384</f>
        <v>99.98999786</v>
      </c>
      <c r="D7383" s="6" t="n">
        <f aca="false">1_Data_EDA!J7384</f>
        <v>1</v>
      </c>
      <c r="E7383" s="7" t="n">
        <f aca="false">1_Data_EDA!K7384</f>
        <v>99.98999786</v>
      </c>
      <c r="F7383" s="7" t="n">
        <f aca="false">1_Data_EDA!L7384</f>
        <v>17</v>
      </c>
      <c r="G7383" s="8" t="n">
        <f aca="false">1_Data_EDA!M7384</f>
        <v>0.170000002</v>
      </c>
      <c r="H7383" s="6" t="n">
        <f aca="false">IF(1_Data_EDA!B7384="First Class",1,0)</f>
        <v>0</v>
      </c>
      <c r="I7383" s="6" t="n">
        <f aca="false">IF(1_Data_EDA!B7384="Second Class",1,0)</f>
        <v>0</v>
      </c>
      <c r="J7383" s="6" t="n">
        <f aca="false">IF(1_Data_EDA!B7384="Same Day",1,0)</f>
        <v>0</v>
      </c>
      <c r="K7383" s="6" t="n">
        <f aca="false">IF(1_Data_EDA!C7384="Corporate",1,0)</f>
        <v>1</v>
      </c>
      <c r="L7383" s="6" t="n">
        <f aca="false">IF(1_Data_EDA!C7384="Home Office",1,0)</f>
        <v>0</v>
      </c>
      <c r="M7383" s="6" t="n">
        <f aca="false">IF(1_Data_EDA!D7384="Europe",1,0)</f>
        <v>0</v>
      </c>
      <c r="N7383" s="6" t="n">
        <f aca="false">IF(1_Data_EDA!D7384="LATAM",1,0)</f>
        <v>1</v>
      </c>
      <c r="O7383" s="6" t="n">
        <f aca="false">IF(1_Data_EDA!D7384="Pacific Asia",1,0)</f>
        <v>0</v>
      </c>
      <c r="P7383" s="6" t="n">
        <f aca="false">IF(1_Data_EDA!D7384="USCA",1,0)</f>
        <v>0</v>
      </c>
      <c r="Q7383" s="6" t="n">
        <f aca="false">IF(C7383&gt;MEDIAN(C$5:C$8004),1,0)</f>
        <v>1</v>
      </c>
      <c r="R7383" s="6" t="n">
        <f aca="false">IF(D7383&gt;2,1,0)</f>
        <v>0</v>
      </c>
    </row>
    <row r="7384" customFormat="false" ht="15" hidden="false" customHeight="true" outlineLevel="0" collapsed="false">
      <c r="A7384" s="6" t="n">
        <f aca="false">1_Data_EDA!O7385</f>
        <v>0</v>
      </c>
      <c r="B7384" s="6" t="n">
        <f aca="false">1_Data_EDA!H7385</f>
        <v>4</v>
      </c>
      <c r="C7384" s="7" t="n">
        <f aca="false">1_Data_EDA!I7385</f>
        <v>199.9900055</v>
      </c>
      <c r="D7384" s="6" t="n">
        <f aca="false">1_Data_EDA!J7385</f>
        <v>1</v>
      </c>
      <c r="E7384" s="7" t="n">
        <f aca="false">1_Data_EDA!K7385</f>
        <v>199.9900055</v>
      </c>
      <c r="F7384" s="7" t="n">
        <f aca="false">1_Data_EDA!L7385</f>
        <v>30</v>
      </c>
      <c r="G7384" s="8" t="n">
        <f aca="false">1_Data_EDA!M7385</f>
        <v>0.150000006</v>
      </c>
      <c r="H7384" s="6" t="n">
        <f aca="false">IF(1_Data_EDA!B7385="First Class",1,0)</f>
        <v>0</v>
      </c>
      <c r="I7384" s="6" t="n">
        <f aca="false">IF(1_Data_EDA!B7385="Second Class",1,0)</f>
        <v>0</v>
      </c>
      <c r="J7384" s="6" t="n">
        <f aca="false">IF(1_Data_EDA!B7385="Same Day",1,0)</f>
        <v>0</v>
      </c>
      <c r="K7384" s="6" t="n">
        <f aca="false">IF(1_Data_EDA!C7385="Corporate",1,0)</f>
        <v>0</v>
      </c>
      <c r="L7384" s="6" t="n">
        <f aca="false">IF(1_Data_EDA!C7385="Home Office",1,0)</f>
        <v>1</v>
      </c>
      <c r="M7384" s="6" t="n">
        <f aca="false">IF(1_Data_EDA!D7385="Europe",1,0)</f>
        <v>0</v>
      </c>
      <c r="N7384" s="6" t="n">
        <f aca="false">IF(1_Data_EDA!D7385="LATAM",1,0)</f>
        <v>1</v>
      </c>
      <c r="O7384" s="6" t="n">
        <f aca="false">IF(1_Data_EDA!D7385="Pacific Asia",1,0)</f>
        <v>0</v>
      </c>
      <c r="P7384" s="6" t="n">
        <f aca="false">IF(1_Data_EDA!D7385="USCA",1,0)</f>
        <v>0</v>
      </c>
      <c r="Q7384" s="6" t="n">
        <f aca="false">IF(C7384&gt;MEDIAN(C$5:C$8004),1,0)</f>
        <v>1</v>
      </c>
      <c r="R7384" s="6" t="n">
        <f aca="false">IF(D7384&gt;2,1,0)</f>
        <v>0</v>
      </c>
    </row>
    <row r="7385" customFormat="false" ht="15" hidden="false" customHeight="true" outlineLevel="0" collapsed="false">
      <c r="A7385" s="6" t="n">
        <f aca="false">1_Data_EDA!O7386</f>
        <v>0</v>
      </c>
      <c r="B7385" s="6" t="n">
        <f aca="false">1_Data_EDA!H7386</f>
        <v>2</v>
      </c>
      <c r="C7385" s="7" t="n">
        <f aca="false">1_Data_EDA!I7386</f>
        <v>49.97999954</v>
      </c>
      <c r="D7385" s="6" t="n">
        <f aca="false">1_Data_EDA!J7386</f>
        <v>4</v>
      </c>
      <c r="E7385" s="7" t="n">
        <f aca="false">1_Data_EDA!K7386</f>
        <v>199.9199982</v>
      </c>
      <c r="F7385" s="7" t="n">
        <f aca="false">1_Data_EDA!L7386</f>
        <v>0</v>
      </c>
      <c r="G7385" s="8" t="n">
        <f aca="false">1_Data_EDA!M7386</f>
        <v>0</v>
      </c>
      <c r="H7385" s="6" t="n">
        <f aca="false">IF(1_Data_EDA!B7386="First Class",1,0)</f>
        <v>0</v>
      </c>
      <c r="I7385" s="6" t="n">
        <f aca="false">IF(1_Data_EDA!B7386="Second Class",1,0)</f>
        <v>1</v>
      </c>
      <c r="J7385" s="6" t="n">
        <f aca="false">IF(1_Data_EDA!B7386="Same Day",1,0)</f>
        <v>0</v>
      </c>
      <c r="K7385" s="6" t="n">
        <f aca="false">IF(1_Data_EDA!C7386="Corporate",1,0)</f>
        <v>0</v>
      </c>
      <c r="L7385" s="6" t="n">
        <f aca="false">IF(1_Data_EDA!C7386="Home Office",1,0)</f>
        <v>0</v>
      </c>
      <c r="M7385" s="6" t="n">
        <f aca="false">IF(1_Data_EDA!D7386="Europe",1,0)</f>
        <v>0</v>
      </c>
      <c r="N7385" s="6" t="n">
        <f aca="false">IF(1_Data_EDA!D7386="LATAM",1,0)</f>
        <v>0</v>
      </c>
      <c r="O7385" s="6" t="n">
        <f aca="false">IF(1_Data_EDA!D7386="Pacific Asia",1,0)</f>
        <v>0</v>
      </c>
      <c r="P7385" s="6" t="n">
        <f aca="false">IF(1_Data_EDA!D7386="USCA",1,0)</f>
        <v>0</v>
      </c>
      <c r="Q7385" s="6" t="n">
        <f aca="false">IF(C7385&gt;MEDIAN(C$5:C$8004),1,0)</f>
        <v>0</v>
      </c>
      <c r="R7385" s="6" t="n">
        <f aca="false">IF(D7385&gt;2,1,0)</f>
        <v>1</v>
      </c>
    </row>
    <row r="7386" customFormat="false" ht="15" hidden="false" customHeight="true" outlineLevel="0" collapsed="false">
      <c r="A7386" s="6" t="n">
        <f aca="false">1_Data_EDA!O7387</f>
        <v>1</v>
      </c>
      <c r="B7386" s="6" t="n">
        <f aca="false">1_Data_EDA!H7387</f>
        <v>1</v>
      </c>
      <c r="C7386" s="7" t="n">
        <f aca="false">1_Data_EDA!I7387</f>
        <v>49.97999954</v>
      </c>
      <c r="D7386" s="6" t="n">
        <f aca="false">1_Data_EDA!J7387</f>
        <v>3</v>
      </c>
      <c r="E7386" s="7" t="n">
        <f aca="false">1_Data_EDA!K7387</f>
        <v>149.9400024</v>
      </c>
      <c r="F7386" s="7" t="n">
        <f aca="false">1_Data_EDA!L7387</f>
        <v>3</v>
      </c>
      <c r="G7386" s="8" t="n">
        <f aca="false">1_Data_EDA!M7387</f>
        <v>0.02</v>
      </c>
      <c r="H7386" s="6" t="n">
        <f aca="false">IF(1_Data_EDA!B7387="First Class",1,0)</f>
        <v>1</v>
      </c>
      <c r="I7386" s="6" t="n">
        <f aca="false">IF(1_Data_EDA!B7387="Second Class",1,0)</f>
        <v>0</v>
      </c>
      <c r="J7386" s="6" t="n">
        <f aca="false">IF(1_Data_EDA!B7387="Same Day",1,0)</f>
        <v>0</v>
      </c>
      <c r="K7386" s="6" t="n">
        <f aca="false">IF(1_Data_EDA!C7387="Corporate",1,0)</f>
        <v>1</v>
      </c>
      <c r="L7386" s="6" t="n">
        <f aca="false">IF(1_Data_EDA!C7387="Home Office",1,0)</f>
        <v>0</v>
      </c>
      <c r="M7386" s="6" t="n">
        <f aca="false">IF(1_Data_EDA!D7387="Europe",1,0)</f>
        <v>1</v>
      </c>
      <c r="N7386" s="6" t="n">
        <f aca="false">IF(1_Data_EDA!D7387="LATAM",1,0)</f>
        <v>0</v>
      </c>
      <c r="O7386" s="6" t="n">
        <f aca="false">IF(1_Data_EDA!D7387="Pacific Asia",1,0)</f>
        <v>0</v>
      </c>
      <c r="P7386" s="6" t="n">
        <f aca="false">IF(1_Data_EDA!D7387="USCA",1,0)</f>
        <v>0</v>
      </c>
      <c r="Q7386" s="6" t="n">
        <f aca="false">IF(C7386&gt;MEDIAN(C$5:C$8004),1,0)</f>
        <v>0</v>
      </c>
      <c r="R7386" s="6" t="n">
        <f aca="false">IF(D7386&gt;2,1,0)</f>
        <v>1</v>
      </c>
    </row>
    <row r="7387" customFormat="false" ht="15" hidden="false" customHeight="true" outlineLevel="0" collapsed="false">
      <c r="A7387" s="6" t="n">
        <f aca="false">1_Data_EDA!O7388</f>
        <v>1</v>
      </c>
      <c r="B7387" s="6" t="n">
        <f aca="false">1_Data_EDA!H7388</f>
        <v>1</v>
      </c>
      <c r="C7387" s="7" t="n">
        <f aca="false">1_Data_EDA!I7388</f>
        <v>59.99000168</v>
      </c>
      <c r="D7387" s="6" t="n">
        <f aca="false">1_Data_EDA!J7388</f>
        <v>4</v>
      </c>
      <c r="E7387" s="7" t="n">
        <f aca="false">1_Data_EDA!K7388</f>
        <v>239.9600067</v>
      </c>
      <c r="F7387" s="7" t="n">
        <f aca="false">1_Data_EDA!L7388</f>
        <v>43.18999863</v>
      </c>
      <c r="G7387" s="8" t="n">
        <f aca="false">1_Data_EDA!M7388</f>
        <v>0.180000007</v>
      </c>
      <c r="H7387" s="6" t="n">
        <f aca="false">IF(1_Data_EDA!B7388="First Class",1,0)</f>
        <v>1</v>
      </c>
      <c r="I7387" s="6" t="n">
        <f aca="false">IF(1_Data_EDA!B7388="Second Class",1,0)</f>
        <v>0</v>
      </c>
      <c r="J7387" s="6" t="n">
        <f aca="false">IF(1_Data_EDA!B7388="Same Day",1,0)</f>
        <v>0</v>
      </c>
      <c r="K7387" s="6" t="n">
        <f aca="false">IF(1_Data_EDA!C7388="Corporate",1,0)</f>
        <v>0</v>
      </c>
      <c r="L7387" s="6" t="n">
        <f aca="false">IF(1_Data_EDA!C7388="Home Office",1,0)</f>
        <v>0</v>
      </c>
      <c r="M7387" s="6" t="n">
        <f aca="false">IF(1_Data_EDA!D7388="Europe",1,0)</f>
        <v>0</v>
      </c>
      <c r="N7387" s="6" t="n">
        <f aca="false">IF(1_Data_EDA!D7388="LATAM",1,0)</f>
        <v>0</v>
      </c>
      <c r="O7387" s="6" t="n">
        <f aca="false">IF(1_Data_EDA!D7388="Pacific Asia",1,0)</f>
        <v>1</v>
      </c>
      <c r="P7387" s="6" t="n">
        <f aca="false">IF(1_Data_EDA!D7388="USCA",1,0)</f>
        <v>0</v>
      </c>
      <c r="Q7387" s="6" t="n">
        <f aca="false">IF(C7387&gt;MEDIAN(C$5:C$8004),1,0)</f>
        <v>0</v>
      </c>
      <c r="R7387" s="6" t="n">
        <f aca="false">IF(D7387&gt;2,1,0)</f>
        <v>1</v>
      </c>
    </row>
    <row r="7388" customFormat="false" ht="15" hidden="false" customHeight="true" outlineLevel="0" collapsed="false">
      <c r="A7388" s="6" t="n">
        <f aca="false">1_Data_EDA!O7389</f>
        <v>0</v>
      </c>
      <c r="B7388" s="6" t="n">
        <f aca="false">1_Data_EDA!H7389</f>
        <v>4</v>
      </c>
      <c r="C7388" s="7" t="n">
        <f aca="false">1_Data_EDA!I7389</f>
        <v>199.9900055</v>
      </c>
      <c r="D7388" s="6" t="n">
        <f aca="false">1_Data_EDA!J7389</f>
        <v>1</v>
      </c>
      <c r="E7388" s="7" t="n">
        <f aca="false">1_Data_EDA!K7389</f>
        <v>199.9900055</v>
      </c>
      <c r="F7388" s="7" t="n">
        <f aca="false">1_Data_EDA!L7389</f>
        <v>6</v>
      </c>
      <c r="G7388" s="8" t="n">
        <f aca="false">1_Data_EDA!M7389</f>
        <v>0.029999999</v>
      </c>
      <c r="H7388" s="6" t="n">
        <f aca="false">IF(1_Data_EDA!B7389="First Class",1,0)</f>
        <v>0</v>
      </c>
      <c r="I7388" s="6" t="n">
        <f aca="false">IF(1_Data_EDA!B7389="Second Class",1,0)</f>
        <v>0</v>
      </c>
      <c r="J7388" s="6" t="n">
        <f aca="false">IF(1_Data_EDA!B7389="Same Day",1,0)</f>
        <v>0</v>
      </c>
      <c r="K7388" s="6" t="n">
        <f aca="false">IF(1_Data_EDA!C7389="Corporate",1,0)</f>
        <v>1</v>
      </c>
      <c r="L7388" s="6" t="n">
        <f aca="false">IF(1_Data_EDA!C7389="Home Office",1,0)</f>
        <v>0</v>
      </c>
      <c r="M7388" s="6" t="n">
        <f aca="false">IF(1_Data_EDA!D7389="Europe",1,0)</f>
        <v>0</v>
      </c>
      <c r="N7388" s="6" t="n">
        <f aca="false">IF(1_Data_EDA!D7389="LATAM",1,0)</f>
        <v>1</v>
      </c>
      <c r="O7388" s="6" t="n">
        <f aca="false">IF(1_Data_EDA!D7389="Pacific Asia",1,0)</f>
        <v>0</v>
      </c>
      <c r="P7388" s="6" t="n">
        <f aca="false">IF(1_Data_EDA!D7389="USCA",1,0)</f>
        <v>0</v>
      </c>
      <c r="Q7388" s="6" t="n">
        <f aca="false">IF(C7388&gt;MEDIAN(C$5:C$8004),1,0)</f>
        <v>1</v>
      </c>
      <c r="R7388" s="6" t="n">
        <f aca="false">IF(D7388&gt;2,1,0)</f>
        <v>0</v>
      </c>
    </row>
    <row r="7389" customFormat="false" ht="15" hidden="false" customHeight="true" outlineLevel="0" collapsed="false">
      <c r="A7389" s="6" t="n">
        <f aca="false">1_Data_EDA!O7390</f>
        <v>1</v>
      </c>
      <c r="B7389" s="6" t="n">
        <f aca="false">1_Data_EDA!H7390</f>
        <v>2</v>
      </c>
      <c r="C7389" s="7" t="n">
        <f aca="false">1_Data_EDA!I7390</f>
        <v>199.9900055</v>
      </c>
      <c r="D7389" s="6" t="n">
        <f aca="false">1_Data_EDA!J7390</f>
        <v>1</v>
      </c>
      <c r="E7389" s="7" t="n">
        <f aca="false">1_Data_EDA!K7390</f>
        <v>199.9900055</v>
      </c>
      <c r="F7389" s="7" t="n">
        <f aca="false">1_Data_EDA!L7390</f>
        <v>11</v>
      </c>
      <c r="G7389" s="8" t="n">
        <f aca="false">1_Data_EDA!M7390</f>
        <v>0.059999999</v>
      </c>
      <c r="H7389" s="6" t="n">
        <f aca="false">IF(1_Data_EDA!B7390="First Class",1,0)</f>
        <v>0</v>
      </c>
      <c r="I7389" s="6" t="n">
        <f aca="false">IF(1_Data_EDA!B7390="Second Class",1,0)</f>
        <v>1</v>
      </c>
      <c r="J7389" s="6" t="n">
        <f aca="false">IF(1_Data_EDA!B7390="Same Day",1,0)</f>
        <v>0</v>
      </c>
      <c r="K7389" s="6" t="n">
        <f aca="false">IF(1_Data_EDA!C7390="Corporate",1,0)</f>
        <v>0</v>
      </c>
      <c r="L7389" s="6" t="n">
        <f aca="false">IF(1_Data_EDA!C7390="Home Office",1,0)</f>
        <v>0</v>
      </c>
      <c r="M7389" s="6" t="n">
        <f aca="false">IF(1_Data_EDA!D7390="Europe",1,0)</f>
        <v>0</v>
      </c>
      <c r="N7389" s="6" t="n">
        <f aca="false">IF(1_Data_EDA!D7390="LATAM",1,0)</f>
        <v>1</v>
      </c>
      <c r="O7389" s="6" t="n">
        <f aca="false">IF(1_Data_EDA!D7390="Pacific Asia",1,0)</f>
        <v>0</v>
      </c>
      <c r="P7389" s="6" t="n">
        <f aca="false">IF(1_Data_EDA!D7390="USCA",1,0)</f>
        <v>0</v>
      </c>
      <c r="Q7389" s="6" t="n">
        <f aca="false">IF(C7389&gt;MEDIAN(C$5:C$8004),1,0)</f>
        <v>1</v>
      </c>
      <c r="R7389" s="6" t="n">
        <f aca="false">IF(D7389&gt;2,1,0)</f>
        <v>0</v>
      </c>
    </row>
    <row r="7390" customFormat="false" ht="15" hidden="false" customHeight="true" outlineLevel="0" collapsed="false">
      <c r="A7390" s="6" t="n">
        <f aca="false">1_Data_EDA!O7391</f>
        <v>0</v>
      </c>
      <c r="B7390" s="6" t="n">
        <f aca="false">1_Data_EDA!H7391</f>
        <v>4</v>
      </c>
      <c r="C7390" s="7" t="n">
        <f aca="false">1_Data_EDA!I7391</f>
        <v>399.980011</v>
      </c>
      <c r="D7390" s="6" t="n">
        <f aca="false">1_Data_EDA!J7391</f>
        <v>1</v>
      </c>
      <c r="E7390" s="7" t="n">
        <f aca="false">1_Data_EDA!K7391</f>
        <v>399.980011</v>
      </c>
      <c r="F7390" s="7" t="n">
        <f aca="false">1_Data_EDA!L7391</f>
        <v>20</v>
      </c>
      <c r="G7390" s="8" t="n">
        <f aca="false">1_Data_EDA!M7391</f>
        <v>0.050000001</v>
      </c>
      <c r="H7390" s="6" t="n">
        <f aca="false">IF(1_Data_EDA!B7391="First Class",1,0)</f>
        <v>0</v>
      </c>
      <c r="I7390" s="6" t="n">
        <f aca="false">IF(1_Data_EDA!B7391="Second Class",1,0)</f>
        <v>0</v>
      </c>
      <c r="J7390" s="6" t="n">
        <f aca="false">IF(1_Data_EDA!B7391="Same Day",1,0)</f>
        <v>0</v>
      </c>
      <c r="K7390" s="6" t="n">
        <f aca="false">IF(1_Data_EDA!C7391="Corporate",1,0)</f>
        <v>0</v>
      </c>
      <c r="L7390" s="6" t="n">
        <f aca="false">IF(1_Data_EDA!C7391="Home Office",1,0)</f>
        <v>0</v>
      </c>
      <c r="M7390" s="6" t="n">
        <f aca="false">IF(1_Data_EDA!D7391="Europe",1,0)</f>
        <v>1</v>
      </c>
      <c r="N7390" s="6" t="n">
        <f aca="false">IF(1_Data_EDA!D7391="LATAM",1,0)</f>
        <v>0</v>
      </c>
      <c r="O7390" s="6" t="n">
        <f aca="false">IF(1_Data_EDA!D7391="Pacific Asia",1,0)</f>
        <v>0</v>
      </c>
      <c r="P7390" s="6" t="n">
        <f aca="false">IF(1_Data_EDA!D7391="USCA",1,0)</f>
        <v>0</v>
      </c>
      <c r="Q7390" s="6" t="n">
        <f aca="false">IF(C7390&gt;MEDIAN(C$5:C$8004),1,0)</f>
        <v>1</v>
      </c>
      <c r="R7390" s="6" t="n">
        <f aca="false">IF(D7390&gt;2,1,0)</f>
        <v>0</v>
      </c>
    </row>
    <row r="7391" customFormat="false" ht="15" hidden="false" customHeight="true" outlineLevel="0" collapsed="false">
      <c r="A7391" s="6" t="n">
        <f aca="false">1_Data_EDA!O7392</f>
        <v>1</v>
      </c>
      <c r="B7391" s="6" t="n">
        <f aca="false">1_Data_EDA!H7392</f>
        <v>4</v>
      </c>
      <c r="C7391" s="7" t="n">
        <f aca="false">1_Data_EDA!I7392</f>
        <v>327.75</v>
      </c>
      <c r="D7391" s="6" t="n">
        <f aca="false">1_Data_EDA!J7392</f>
        <v>1</v>
      </c>
      <c r="E7391" s="7" t="n">
        <f aca="false">1_Data_EDA!K7392</f>
        <v>327.75</v>
      </c>
      <c r="F7391" s="7" t="n">
        <f aca="false">1_Data_EDA!L7392</f>
        <v>6.559999943</v>
      </c>
      <c r="G7391" s="8" t="n">
        <f aca="false">1_Data_EDA!M7392</f>
        <v>0.02</v>
      </c>
      <c r="H7391" s="6" t="n">
        <f aca="false">IF(1_Data_EDA!B7392="First Class",1,0)</f>
        <v>0</v>
      </c>
      <c r="I7391" s="6" t="n">
        <f aca="false">IF(1_Data_EDA!B7392="Second Class",1,0)</f>
        <v>0</v>
      </c>
      <c r="J7391" s="6" t="n">
        <f aca="false">IF(1_Data_EDA!B7392="Same Day",1,0)</f>
        <v>0</v>
      </c>
      <c r="K7391" s="6" t="n">
        <f aca="false">IF(1_Data_EDA!C7392="Corporate",1,0)</f>
        <v>1</v>
      </c>
      <c r="L7391" s="6" t="n">
        <f aca="false">IF(1_Data_EDA!C7392="Home Office",1,0)</f>
        <v>0</v>
      </c>
      <c r="M7391" s="6" t="n">
        <f aca="false">IF(1_Data_EDA!D7392="Europe",1,0)</f>
        <v>0</v>
      </c>
      <c r="N7391" s="6" t="n">
        <f aca="false">IF(1_Data_EDA!D7392="LATAM",1,0)</f>
        <v>0</v>
      </c>
      <c r="O7391" s="6" t="n">
        <f aca="false">IF(1_Data_EDA!D7392="Pacific Asia",1,0)</f>
        <v>1</v>
      </c>
      <c r="P7391" s="6" t="n">
        <f aca="false">IF(1_Data_EDA!D7392="USCA",1,0)</f>
        <v>0</v>
      </c>
      <c r="Q7391" s="6" t="n">
        <f aca="false">IF(C7391&gt;MEDIAN(C$5:C$8004),1,0)</f>
        <v>1</v>
      </c>
      <c r="R7391" s="6" t="n">
        <f aca="false">IF(D7391&gt;2,1,0)</f>
        <v>0</v>
      </c>
    </row>
    <row r="7392" customFormat="false" ht="15" hidden="false" customHeight="true" outlineLevel="0" collapsed="false">
      <c r="A7392" s="6" t="n">
        <f aca="false">1_Data_EDA!O7393</f>
        <v>0</v>
      </c>
      <c r="B7392" s="6" t="n">
        <f aca="false">1_Data_EDA!H7393</f>
        <v>4</v>
      </c>
      <c r="C7392" s="7" t="n">
        <f aca="false">1_Data_EDA!I7393</f>
        <v>129.9900055</v>
      </c>
      <c r="D7392" s="6" t="n">
        <f aca="false">1_Data_EDA!J7393</f>
        <v>1</v>
      </c>
      <c r="E7392" s="7" t="n">
        <f aca="false">1_Data_EDA!K7393</f>
        <v>129.9900055</v>
      </c>
      <c r="F7392" s="7" t="n">
        <f aca="false">1_Data_EDA!L7393</f>
        <v>26</v>
      </c>
      <c r="G7392" s="8" t="n">
        <f aca="false">1_Data_EDA!M7393</f>
        <v>0.200000003</v>
      </c>
      <c r="H7392" s="6" t="n">
        <f aca="false">IF(1_Data_EDA!B7393="First Class",1,0)</f>
        <v>0</v>
      </c>
      <c r="I7392" s="6" t="n">
        <f aca="false">IF(1_Data_EDA!B7393="Second Class",1,0)</f>
        <v>0</v>
      </c>
      <c r="J7392" s="6" t="n">
        <f aca="false">IF(1_Data_EDA!B7393="Same Day",1,0)</f>
        <v>0</v>
      </c>
      <c r="K7392" s="6" t="n">
        <f aca="false">IF(1_Data_EDA!C7393="Corporate",1,0)</f>
        <v>1</v>
      </c>
      <c r="L7392" s="6" t="n">
        <f aca="false">IF(1_Data_EDA!C7393="Home Office",1,0)</f>
        <v>0</v>
      </c>
      <c r="M7392" s="6" t="n">
        <f aca="false">IF(1_Data_EDA!D7393="Europe",1,0)</f>
        <v>1</v>
      </c>
      <c r="N7392" s="6" t="n">
        <f aca="false">IF(1_Data_EDA!D7393="LATAM",1,0)</f>
        <v>0</v>
      </c>
      <c r="O7392" s="6" t="n">
        <f aca="false">IF(1_Data_EDA!D7393="Pacific Asia",1,0)</f>
        <v>0</v>
      </c>
      <c r="P7392" s="6" t="n">
        <f aca="false">IF(1_Data_EDA!D7393="USCA",1,0)</f>
        <v>0</v>
      </c>
      <c r="Q7392" s="6" t="n">
        <f aca="false">IF(C7392&gt;MEDIAN(C$5:C$8004),1,0)</f>
        <v>1</v>
      </c>
      <c r="R7392" s="6" t="n">
        <f aca="false">IF(D7392&gt;2,1,0)</f>
        <v>0</v>
      </c>
    </row>
    <row r="7393" customFormat="false" ht="15" hidden="false" customHeight="true" outlineLevel="0" collapsed="false">
      <c r="A7393" s="6" t="n">
        <f aca="false">1_Data_EDA!O7394</f>
        <v>0</v>
      </c>
      <c r="B7393" s="6" t="n">
        <f aca="false">1_Data_EDA!H7394</f>
        <v>4</v>
      </c>
      <c r="C7393" s="7" t="n">
        <f aca="false">1_Data_EDA!I7394</f>
        <v>50</v>
      </c>
      <c r="D7393" s="6" t="n">
        <f aca="false">1_Data_EDA!J7394</f>
        <v>1</v>
      </c>
      <c r="E7393" s="7" t="n">
        <f aca="false">1_Data_EDA!K7394</f>
        <v>50</v>
      </c>
      <c r="F7393" s="7" t="n">
        <f aca="false">1_Data_EDA!L7394</f>
        <v>2.5</v>
      </c>
      <c r="G7393" s="8" t="n">
        <f aca="false">1_Data_EDA!M7394</f>
        <v>0.050000001</v>
      </c>
      <c r="H7393" s="6" t="n">
        <f aca="false">IF(1_Data_EDA!B7394="First Class",1,0)</f>
        <v>0</v>
      </c>
      <c r="I7393" s="6" t="n">
        <f aca="false">IF(1_Data_EDA!B7394="Second Class",1,0)</f>
        <v>0</v>
      </c>
      <c r="J7393" s="6" t="n">
        <f aca="false">IF(1_Data_EDA!B7394="Same Day",1,0)</f>
        <v>0</v>
      </c>
      <c r="K7393" s="6" t="n">
        <f aca="false">IF(1_Data_EDA!C7394="Corporate",1,0)</f>
        <v>0</v>
      </c>
      <c r="L7393" s="6" t="n">
        <f aca="false">IF(1_Data_EDA!C7394="Home Office",1,0)</f>
        <v>0</v>
      </c>
      <c r="M7393" s="6" t="n">
        <f aca="false">IF(1_Data_EDA!D7394="Europe",1,0)</f>
        <v>0</v>
      </c>
      <c r="N7393" s="6" t="n">
        <f aca="false">IF(1_Data_EDA!D7394="LATAM",1,0)</f>
        <v>0</v>
      </c>
      <c r="O7393" s="6" t="n">
        <f aca="false">IF(1_Data_EDA!D7394="Pacific Asia",1,0)</f>
        <v>1</v>
      </c>
      <c r="P7393" s="6" t="n">
        <f aca="false">IF(1_Data_EDA!D7394="USCA",1,0)</f>
        <v>0</v>
      </c>
      <c r="Q7393" s="6" t="n">
        <f aca="false">IF(C7393&gt;MEDIAN(C$5:C$8004),1,0)</f>
        <v>0</v>
      </c>
      <c r="R7393" s="6" t="n">
        <f aca="false">IF(D7393&gt;2,1,0)</f>
        <v>0</v>
      </c>
    </row>
    <row r="7394" customFormat="false" ht="15" hidden="false" customHeight="true" outlineLevel="0" collapsed="false">
      <c r="A7394" s="6" t="n">
        <f aca="false">1_Data_EDA!O7395</f>
        <v>1</v>
      </c>
      <c r="B7394" s="6" t="n">
        <f aca="false">1_Data_EDA!H7395</f>
        <v>0</v>
      </c>
      <c r="C7394" s="7" t="n">
        <f aca="false">1_Data_EDA!I7395</f>
        <v>399.980011</v>
      </c>
      <c r="D7394" s="6" t="n">
        <f aca="false">1_Data_EDA!J7395</f>
        <v>1</v>
      </c>
      <c r="E7394" s="7" t="n">
        <f aca="false">1_Data_EDA!K7395</f>
        <v>399.980011</v>
      </c>
      <c r="F7394" s="7" t="n">
        <f aca="false">1_Data_EDA!L7395</f>
        <v>68</v>
      </c>
      <c r="G7394" s="8" t="n">
        <f aca="false">1_Data_EDA!M7395</f>
        <v>0.170000002</v>
      </c>
      <c r="H7394" s="6" t="n">
        <f aca="false">IF(1_Data_EDA!B7395="First Class",1,0)</f>
        <v>0</v>
      </c>
      <c r="I7394" s="6" t="n">
        <f aca="false">IF(1_Data_EDA!B7395="Second Class",1,0)</f>
        <v>0</v>
      </c>
      <c r="J7394" s="6" t="n">
        <f aca="false">IF(1_Data_EDA!B7395="Same Day",1,0)</f>
        <v>1</v>
      </c>
      <c r="K7394" s="6" t="n">
        <f aca="false">IF(1_Data_EDA!C7395="Corporate",1,0)</f>
        <v>0</v>
      </c>
      <c r="L7394" s="6" t="n">
        <f aca="false">IF(1_Data_EDA!C7395="Home Office",1,0)</f>
        <v>1</v>
      </c>
      <c r="M7394" s="6" t="n">
        <f aca="false">IF(1_Data_EDA!D7395="Europe",1,0)</f>
        <v>1</v>
      </c>
      <c r="N7394" s="6" t="n">
        <f aca="false">IF(1_Data_EDA!D7395="LATAM",1,0)</f>
        <v>0</v>
      </c>
      <c r="O7394" s="6" t="n">
        <f aca="false">IF(1_Data_EDA!D7395="Pacific Asia",1,0)</f>
        <v>0</v>
      </c>
      <c r="P7394" s="6" t="n">
        <f aca="false">IF(1_Data_EDA!D7395="USCA",1,0)</f>
        <v>0</v>
      </c>
      <c r="Q7394" s="6" t="n">
        <f aca="false">IF(C7394&gt;MEDIAN(C$5:C$8004),1,0)</f>
        <v>1</v>
      </c>
      <c r="R7394" s="6" t="n">
        <f aca="false">IF(D7394&gt;2,1,0)</f>
        <v>0</v>
      </c>
    </row>
    <row r="7395" customFormat="false" ht="15" hidden="false" customHeight="true" outlineLevel="0" collapsed="false">
      <c r="A7395" s="6" t="n">
        <f aca="false">1_Data_EDA!O7396</f>
        <v>1</v>
      </c>
      <c r="B7395" s="6" t="n">
        <f aca="false">1_Data_EDA!H7396</f>
        <v>4</v>
      </c>
      <c r="C7395" s="7" t="n">
        <f aca="false">1_Data_EDA!I7396</f>
        <v>51.99000168</v>
      </c>
      <c r="D7395" s="6" t="n">
        <f aca="false">1_Data_EDA!J7396</f>
        <v>2</v>
      </c>
      <c r="E7395" s="7" t="n">
        <f aca="false">1_Data_EDA!K7396</f>
        <v>103.9800034</v>
      </c>
      <c r="F7395" s="7" t="n">
        <f aca="false">1_Data_EDA!L7396</f>
        <v>4.159999847</v>
      </c>
      <c r="G7395" s="8" t="n">
        <f aca="false">1_Data_EDA!M7396</f>
        <v>0.039999999</v>
      </c>
      <c r="H7395" s="6" t="n">
        <f aca="false">IF(1_Data_EDA!B7396="First Class",1,0)</f>
        <v>0</v>
      </c>
      <c r="I7395" s="6" t="n">
        <f aca="false">IF(1_Data_EDA!B7396="Second Class",1,0)</f>
        <v>0</v>
      </c>
      <c r="J7395" s="6" t="n">
        <f aca="false">IF(1_Data_EDA!B7396="Same Day",1,0)</f>
        <v>0</v>
      </c>
      <c r="K7395" s="6" t="n">
        <f aca="false">IF(1_Data_EDA!C7396="Corporate",1,0)</f>
        <v>0</v>
      </c>
      <c r="L7395" s="6" t="n">
        <f aca="false">IF(1_Data_EDA!C7396="Home Office",1,0)</f>
        <v>0</v>
      </c>
      <c r="M7395" s="6" t="n">
        <f aca="false">IF(1_Data_EDA!D7396="Europe",1,0)</f>
        <v>0</v>
      </c>
      <c r="N7395" s="6" t="n">
        <f aca="false">IF(1_Data_EDA!D7396="LATAM",1,0)</f>
        <v>0</v>
      </c>
      <c r="O7395" s="6" t="n">
        <f aca="false">IF(1_Data_EDA!D7396="Pacific Asia",1,0)</f>
        <v>1</v>
      </c>
      <c r="P7395" s="6" t="n">
        <f aca="false">IF(1_Data_EDA!D7396="USCA",1,0)</f>
        <v>0</v>
      </c>
      <c r="Q7395" s="6" t="n">
        <f aca="false">IF(C7395&gt;MEDIAN(C$5:C$8004),1,0)</f>
        <v>0</v>
      </c>
      <c r="R7395" s="6" t="n">
        <f aca="false">IF(D7395&gt;2,1,0)</f>
        <v>0</v>
      </c>
    </row>
    <row r="7396" customFormat="false" ht="15" hidden="false" customHeight="true" outlineLevel="0" collapsed="false">
      <c r="A7396" s="6" t="n">
        <f aca="false">1_Data_EDA!O7397</f>
        <v>0</v>
      </c>
      <c r="B7396" s="6" t="n">
        <f aca="false">1_Data_EDA!H7397</f>
        <v>4</v>
      </c>
      <c r="C7396" s="7" t="n">
        <f aca="false">1_Data_EDA!I7397</f>
        <v>50</v>
      </c>
      <c r="D7396" s="6" t="n">
        <f aca="false">1_Data_EDA!J7397</f>
        <v>2</v>
      </c>
      <c r="E7396" s="7" t="n">
        <f aca="false">1_Data_EDA!K7397</f>
        <v>100</v>
      </c>
      <c r="F7396" s="7" t="n">
        <f aca="false">1_Data_EDA!L7397</f>
        <v>1</v>
      </c>
      <c r="G7396" s="8" t="n">
        <f aca="false">1_Data_EDA!M7397</f>
        <v>0.01</v>
      </c>
      <c r="H7396" s="6" t="n">
        <f aca="false">IF(1_Data_EDA!B7397="First Class",1,0)</f>
        <v>0</v>
      </c>
      <c r="I7396" s="6" t="n">
        <f aca="false">IF(1_Data_EDA!B7397="Second Class",1,0)</f>
        <v>0</v>
      </c>
      <c r="J7396" s="6" t="n">
        <f aca="false">IF(1_Data_EDA!B7397="Same Day",1,0)</f>
        <v>0</v>
      </c>
      <c r="K7396" s="6" t="n">
        <f aca="false">IF(1_Data_EDA!C7397="Corporate",1,0)</f>
        <v>0</v>
      </c>
      <c r="L7396" s="6" t="n">
        <f aca="false">IF(1_Data_EDA!C7397="Home Office",1,0)</f>
        <v>0</v>
      </c>
      <c r="M7396" s="6" t="n">
        <f aca="false">IF(1_Data_EDA!D7397="Europe",1,0)</f>
        <v>0</v>
      </c>
      <c r="N7396" s="6" t="n">
        <f aca="false">IF(1_Data_EDA!D7397="LATAM",1,0)</f>
        <v>1</v>
      </c>
      <c r="O7396" s="6" t="n">
        <f aca="false">IF(1_Data_EDA!D7397="Pacific Asia",1,0)</f>
        <v>0</v>
      </c>
      <c r="P7396" s="6" t="n">
        <f aca="false">IF(1_Data_EDA!D7397="USCA",1,0)</f>
        <v>0</v>
      </c>
      <c r="Q7396" s="6" t="n">
        <f aca="false">IF(C7396&gt;MEDIAN(C$5:C$8004),1,0)</f>
        <v>0</v>
      </c>
      <c r="R7396" s="6" t="n">
        <f aca="false">IF(D7396&gt;2,1,0)</f>
        <v>0</v>
      </c>
    </row>
    <row r="7397" customFormat="false" ht="15" hidden="false" customHeight="true" outlineLevel="0" collapsed="false">
      <c r="A7397" s="6" t="n">
        <f aca="false">1_Data_EDA!O7398</f>
        <v>1</v>
      </c>
      <c r="B7397" s="6" t="n">
        <f aca="false">1_Data_EDA!H7398</f>
        <v>2</v>
      </c>
      <c r="C7397" s="7" t="n">
        <f aca="false">1_Data_EDA!I7398</f>
        <v>50</v>
      </c>
      <c r="D7397" s="6" t="n">
        <f aca="false">1_Data_EDA!J7398</f>
        <v>4</v>
      </c>
      <c r="E7397" s="7" t="n">
        <f aca="false">1_Data_EDA!K7398</f>
        <v>200</v>
      </c>
      <c r="F7397" s="7" t="n">
        <f aca="false">1_Data_EDA!L7398</f>
        <v>26</v>
      </c>
      <c r="G7397" s="8" t="n">
        <f aca="false">1_Data_EDA!M7398</f>
        <v>0.129999995</v>
      </c>
      <c r="H7397" s="6" t="n">
        <f aca="false">IF(1_Data_EDA!B7398="First Class",1,0)</f>
        <v>0</v>
      </c>
      <c r="I7397" s="6" t="n">
        <f aca="false">IF(1_Data_EDA!B7398="Second Class",1,0)</f>
        <v>1</v>
      </c>
      <c r="J7397" s="6" t="n">
        <f aca="false">IF(1_Data_EDA!B7398="Same Day",1,0)</f>
        <v>0</v>
      </c>
      <c r="K7397" s="6" t="n">
        <f aca="false">IF(1_Data_EDA!C7398="Corporate",1,0)</f>
        <v>0</v>
      </c>
      <c r="L7397" s="6" t="n">
        <f aca="false">IF(1_Data_EDA!C7398="Home Office",1,0)</f>
        <v>1</v>
      </c>
      <c r="M7397" s="6" t="n">
        <f aca="false">IF(1_Data_EDA!D7398="Europe",1,0)</f>
        <v>0</v>
      </c>
      <c r="N7397" s="6" t="n">
        <f aca="false">IF(1_Data_EDA!D7398="LATAM",1,0)</f>
        <v>0</v>
      </c>
      <c r="O7397" s="6" t="n">
        <f aca="false">IF(1_Data_EDA!D7398="Pacific Asia",1,0)</f>
        <v>0</v>
      </c>
      <c r="P7397" s="6" t="n">
        <f aca="false">IF(1_Data_EDA!D7398="USCA",1,0)</f>
        <v>0</v>
      </c>
      <c r="Q7397" s="6" t="n">
        <f aca="false">IF(C7397&gt;MEDIAN(C$5:C$8004),1,0)</f>
        <v>0</v>
      </c>
      <c r="R7397" s="6" t="n">
        <f aca="false">IF(D7397&gt;2,1,0)</f>
        <v>1</v>
      </c>
    </row>
    <row r="7398" customFormat="false" ht="15" hidden="false" customHeight="true" outlineLevel="0" collapsed="false">
      <c r="A7398" s="6" t="n">
        <f aca="false">1_Data_EDA!O7399</f>
        <v>0</v>
      </c>
      <c r="B7398" s="6" t="n">
        <f aca="false">1_Data_EDA!H7399</f>
        <v>4</v>
      </c>
      <c r="C7398" s="7" t="n">
        <f aca="false">1_Data_EDA!I7399</f>
        <v>11.28999996</v>
      </c>
      <c r="D7398" s="6" t="n">
        <f aca="false">1_Data_EDA!J7399</f>
        <v>1</v>
      </c>
      <c r="E7398" s="7" t="n">
        <f aca="false">1_Data_EDA!K7399</f>
        <v>11.28999996</v>
      </c>
      <c r="F7398" s="7" t="n">
        <f aca="false">1_Data_EDA!L7399</f>
        <v>2.25999999</v>
      </c>
      <c r="G7398" s="8" t="n">
        <f aca="false">1_Data_EDA!M7399</f>
        <v>0.200000003</v>
      </c>
      <c r="H7398" s="6" t="n">
        <f aca="false">IF(1_Data_EDA!B7399="First Class",1,0)</f>
        <v>0</v>
      </c>
      <c r="I7398" s="6" t="n">
        <f aca="false">IF(1_Data_EDA!B7399="Second Class",1,0)</f>
        <v>0</v>
      </c>
      <c r="J7398" s="6" t="n">
        <f aca="false">IF(1_Data_EDA!B7399="Same Day",1,0)</f>
        <v>0</v>
      </c>
      <c r="K7398" s="6" t="n">
        <f aca="false">IF(1_Data_EDA!C7399="Corporate",1,0)</f>
        <v>0</v>
      </c>
      <c r="L7398" s="6" t="n">
        <f aca="false">IF(1_Data_EDA!C7399="Home Office",1,0)</f>
        <v>0</v>
      </c>
      <c r="M7398" s="6" t="n">
        <f aca="false">IF(1_Data_EDA!D7399="Europe",1,0)</f>
        <v>0</v>
      </c>
      <c r="N7398" s="6" t="n">
        <f aca="false">IF(1_Data_EDA!D7399="LATAM",1,0)</f>
        <v>0</v>
      </c>
      <c r="O7398" s="6" t="n">
        <f aca="false">IF(1_Data_EDA!D7399="Pacific Asia",1,0)</f>
        <v>1</v>
      </c>
      <c r="P7398" s="6" t="n">
        <f aca="false">IF(1_Data_EDA!D7399="USCA",1,0)</f>
        <v>0</v>
      </c>
      <c r="Q7398" s="6" t="n">
        <f aca="false">IF(C7398&gt;MEDIAN(C$5:C$8004),1,0)</f>
        <v>0</v>
      </c>
      <c r="R7398" s="6" t="n">
        <f aca="false">IF(D7398&gt;2,1,0)</f>
        <v>0</v>
      </c>
    </row>
    <row r="7399" customFormat="false" ht="15" hidden="false" customHeight="true" outlineLevel="0" collapsed="false">
      <c r="A7399" s="6" t="n">
        <f aca="false">1_Data_EDA!O7400</f>
        <v>0</v>
      </c>
      <c r="B7399" s="6" t="n">
        <f aca="false">1_Data_EDA!H7400</f>
        <v>4</v>
      </c>
      <c r="C7399" s="7" t="n">
        <f aca="false">1_Data_EDA!I7400</f>
        <v>49.97999954</v>
      </c>
      <c r="D7399" s="6" t="n">
        <f aca="false">1_Data_EDA!J7400</f>
        <v>3</v>
      </c>
      <c r="E7399" s="7" t="n">
        <f aca="false">1_Data_EDA!K7400</f>
        <v>149.9400024</v>
      </c>
      <c r="F7399" s="7" t="n">
        <f aca="false">1_Data_EDA!L7400</f>
        <v>4.5</v>
      </c>
      <c r="G7399" s="8" t="n">
        <f aca="false">1_Data_EDA!M7400</f>
        <v>0.029999999</v>
      </c>
      <c r="H7399" s="6" t="n">
        <f aca="false">IF(1_Data_EDA!B7400="First Class",1,0)</f>
        <v>0</v>
      </c>
      <c r="I7399" s="6" t="n">
        <f aca="false">IF(1_Data_EDA!B7400="Second Class",1,0)</f>
        <v>0</v>
      </c>
      <c r="J7399" s="6" t="n">
        <f aca="false">IF(1_Data_EDA!B7400="Same Day",1,0)</f>
        <v>0</v>
      </c>
      <c r="K7399" s="6" t="n">
        <f aca="false">IF(1_Data_EDA!C7400="Corporate",1,0)</f>
        <v>0</v>
      </c>
      <c r="L7399" s="6" t="n">
        <f aca="false">IF(1_Data_EDA!C7400="Home Office",1,0)</f>
        <v>0</v>
      </c>
      <c r="M7399" s="6" t="n">
        <f aca="false">IF(1_Data_EDA!D7400="Europe",1,0)</f>
        <v>0</v>
      </c>
      <c r="N7399" s="6" t="n">
        <f aca="false">IF(1_Data_EDA!D7400="LATAM",1,0)</f>
        <v>0</v>
      </c>
      <c r="O7399" s="6" t="n">
        <f aca="false">IF(1_Data_EDA!D7400="Pacific Asia",1,0)</f>
        <v>1</v>
      </c>
      <c r="P7399" s="6" t="n">
        <f aca="false">IF(1_Data_EDA!D7400="USCA",1,0)</f>
        <v>0</v>
      </c>
      <c r="Q7399" s="6" t="n">
        <f aca="false">IF(C7399&gt;MEDIAN(C$5:C$8004),1,0)</f>
        <v>0</v>
      </c>
      <c r="R7399" s="6" t="n">
        <f aca="false">IF(D7399&gt;2,1,0)</f>
        <v>1</v>
      </c>
    </row>
    <row r="7400" customFormat="false" ht="15" hidden="false" customHeight="true" outlineLevel="0" collapsed="false">
      <c r="A7400" s="6" t="n">
        <f aca="false">1_Data_EDA!O7401</f>
        <v>1</v>
      </c>
      <c r="B7400" s="6" t="n">
        <f aca="false">1_Data_EDA!H7401</f>
        <v>4</v>
      </c>
      <c r="C7400" s="7" t="n">
        <f aca="false">1_Data_EDA!I7401</f>
        <v>59.99000168</v>
      </c>
      <c r="D7400" s="6" t="n">
        <f aca="false">1_Data_EDA!J7401</f>
        <v>3</v>
      </c>
      <c r="E7400" s="7" t="n">
        <f aca="false">1_Data_EDA!K7401</f>
        <v>179.9700012</v>
      </c>
      <c r="F7400" s="7" t="n">
        <f aca="false">1_Data_EDA!L7401</f>
        <v>12.60000038</v>
      </c>
      <c r="G7400" s="8" t="n">
        <f aca="false">1_Data_EDA!M7401</f>
        <v>0.07</v>
      </c>
      <c r="H7400" s="6" t="n">
        <f aca="false">IF(1_Data_EDA!B7401="First Class",1,0)</f>
        <v>0</v>
      </c>
      <c r="I7400" s="6" t="n">
        <f aca="false">IF(1_Data_EDA!B7401="Second Class",1,0)</f>
        <v>0</v>
      </c>
      <c r="J7400" s="6" t="n">
        <f aca="false">IF(1_Data_EDA!B7401="Same Day",1,0)</f>
        <v>0</v>
      </c>
      <c r="K7400" s="6" t="n">
        <f aca="false">IF(1_Data_EDA!C7401="Corporate",1,0)</f>
        <v>0</v>
      </c>
      <c r="L7400" s="6" t="n">
        <f aca="false">IF(1_Data_EDA!C7401="Home Office",1,0)</f>
        <v>0</v>
      </c>
      <c r="M7400" s="6" t="n">
        <f aca="false">IF(1_Data_EDA!D7401="Europe",1,0)</f>
        <v>1</v>
      </c>
      <c r="N7400" s="6" t="n">
        <f aca="false">IF(1_Data_EDA!D7401="LATAM",1,0)</f>
        <v>0</v>
      </c>
      <c r="O7400" s="6" t="n">
        <f aca="false">IF(1_Data_EDA!D7401="Pacific Asia",1,0)</f>
        <v>0</v>
      </c>
      <c r="P7400" s="6" t="n">
        <f aca="false">IF(1_Data_EDA!D7401="USCA",1,0)</f>
        <v>0</v>
      </c>
      <c r="Q7400" s="6" t="n">
        <f aca="false">IF(C7400&gt;MEDIAN(C$5:C$8004),1,0)</f>
        <v>0</v>
      </c>
      <c r="R7400" s="6" t="n">
        <f aca="false">IF(D7400&gt;2,1,0)</f>
        <v>1</v>
      </c>
    </row>
    <row r="7401" customFormat="false" ht="15" hidden="false" customHeight="true" outlineLevel="0" collapsed="false">
      <c r="A7401" s="6" t="n">
        <f aca="false">1_Data_EDA!O7402</f>
        <v>0</v>
      </c>
      <c r="B7401" s="6" t="n">
        <f aca="false">1_Data_EDA!H7402</f>
        <v>4</v>
      </c>
      <c r="C7401" s="7" t="n">
        <f aca="false">1_Data_EDA!I7402</f>
        <v>199.9900055</v>
      </c>
      <c r="D7401" s="6" t="n">
        <f aca="false">1_Data_EDA!J7402</f>
        <v>1</v>
      </c>
      <c r="E7401" s="7" t="n">
        <f aca="false">1_Data_EDA!K7402</f>
        <v>199.9900055</v>
      </c>
      <c r="F7401" s="7" t="n">
        <f aca="false">1_Data_EDA!L7402</f>
        <v>26</v>
      </c>
      <c r="G7401" s="8" t="n">
        <f aca="false">1_Data_EDA!M7402</f>
        <v>0.129999995</v>
      </c>
      <c r="H7401" s="6" t="n">
        <f aca="false">IF(1_Data_EDA!B7402="First Class",1,0)</f>
        <v>0</v>
      </c>
      <c r="I7401" s="6" t="n">
        <f aca="false">IF(1_Data_EDA!B7402="Second Class",1,0)</f>
        <v>0</v>
      </c>
      <c r="J7401" s="6" t="n">
        <f aca="false">IF(1_Data_EDA!B7402="Same Day",1,0)</f>
        <v>0</v>
      </c>
      <c r="K7401" s="6" t="n">
        <f aca="false">IF(1_Data_EDA!C7402="Corporate",1,0)</f>
        <v>1</v>
      </c>
      <c r="L7401" s="6" t="n">
        <f aca="false">IF(1_Data_EDA!C7402="Home Office",1,0)</f>
        <v>0</v>
      </c>
      <c r="M7401" s="6" t="n">
        <f aca="false">IF(1_Data_EDA!D7402="Europe",1,0)</f>
        <v>0</v>
      </c>
      <c r="N7401" s="6" t="n">
        <f aca="false">IF(1_Data_EDA!D7402="LATAM",1,0)</f>
        <v>1</v>
      </c>
      <c r="O7401" s="6" t="n">
        <f aca="false">IF(1_Data_EDA!D7402="Pacific Asia",1,0)</f>
        <v>0</v>
      </c>
      <c r="P7401" s="6" t="n">
        <f aca="false">IF(1_Data_EDA!D7402="USCA",1,0)</f>
        <v>0</v>
      </c>
      <c r="Q7401" s="6" t="n">
        <f aca="false">IF(C7401&gt;MEDIAN(C$5:C$8004),1,0)</f>
        <v>1</v>
      </c>
      <c r="R7401" s="6" t="n">
        <f aca="false">IF(D7401&gt;2,1,0)</f>
        <v>0</v>
      </c>
    </row>
    <row r="7402" customFormat="false" ht="15" hidden="false" customHeight="true" outlineLevel="0" collapsed="false">
      <c r="A7402" s="6" t="n">
        <f aca="false">1_Data_EDA!O7403</f>
        <v>1</v>
      </c>
      <c r="B7402" s="6" t="n">
        <f aca="false">1_Data_EDA!H7403</f>
        <v>4</v>
      </c>
      <c r="C7402" s="7" t="n">
        <f aca="false">1_Data_EDA!I7403</f>
        <v>329.9899902</v>
      </c>
      <c r="D7402" s="6" t="n">
        <f aca="false">1_Data_EDA!J7403</f>
        <v>1</v>
      </c>
      <c r="E7402" s="7" t="n">
        <f aca="false">1_Data_EDA!K7403</f>
        <v>329.9899902</v>
      </c>
      <c r="F7402" s="7" t="n">
        <f aca="false">1_Data_EDA!L7403</f>
        <v>66</v>
      </c>
      <c r="G7402" s="8" t="n">
        <f aca="false">1_Data_EDA!M7403</f>
        <v>0.200000003</v>
      </c>
      <c r="H7402" s="6" t="n">
        <f aca="false">IF(1_Data_EDA!B7403="First Class",1,0)</f>
        <v>0</v>
      </c>
      <c r="I7402" s="6" t="n">
        <f aca="false">IF(1_Data_EDA!B7403="Second Class",1,0)</f>
        <v>0</v>
      </c>
      <c r="J7402" s="6" t="n">
        <f aca="false">IF(1_Data_EDA!B7403="Same Day",1,0)</f>
        <v>0</v>
      </c>
      <c r="K7402" s="6" t="n">
        <f aca="false">IF(1_Data_EDA!C7403="Corporate",1,0)</f>
        <v>0</v>
      </c>
      <c r="L7402" s="6" t="n">
        <f aca="false">IF(1_Data_EDA!C7403="Home Office",1,0)</f>
        <v>1</v>
      </c>
      <c r="M7402" s="6" t="n">
        <f aca="false">IF(1_Data_EDA!D7403="Europe",1,0)</f>
        <v>1</v>
      </c>
      <c r="N7402" s="6" t="n">
        <f aca="false">IF(1_Data_EDA!D7403="LATAM",1,0)</f>
        <v>0</v>
      </c>
      <c r="O7402" s="6" t="n">
        <f aca="false">IF(1_Data_EDA!D7403="Pacific Asia",1,0)</f>
        <v>0</v>
      </c>
      <c r="P7402" s="6" t="n">
        <f aca="false">IF(1_Data_EDA!D7403="USCA",1,0)</f>
        <v>0</v>
      </c>
      <c r="Q7402" s="6" t="n">
        <f aca="false">IF(C7402&gt;MEDIAN(C$5:C$8004),1,0)</f>
        <v>1</v>
      </c>
      <c r="R7402" s="6" t="n">
        <f aca="false">IF(D7402&gt;2,1,0)</f>
        <v>0</v>
      </c>
    </row>
    <row r="7403" customFormat="false" ht="15" hidden="false" customHeight="true" outlineLevel="0" collapsed="false">
      <c r="A7403" s="6" t="n">
        <f aca="false">1_Data_EDA!O7404</f>
        <v>1</v>
      </c>
      <c r="B7403" s="6" t="n">
        <f aca="false">1_Data_EDA!H7404</f>
        <v>4</v>
      </c>
      <c r="C7403" s="7" t="n">
        <f aca="false">1_Data_EDA!I7404</f>
        <v>59.99000168</v>
      </c>
      <c r="D7403" s="6" t="n">
        <f aca="false">1_Data_EDA!J7404</f>
        <v>1</v>
      </c>
      <c r="E7403" s="7" t="n">
        <f aca="false">1_Data_EDA!K7404</f>
        <v>59.99000168</v>
      </c>
      <c r="F7403" s="7" t="n">
        <f aca="false">1_Data_EDA!L7404</f>
        <v>2.400000095</v>
      </c>
      <c r="G7403" s="8" t="n">
        <f aca="false">1_Data_EDA!M7404</f>
        <v>0.039999999</v>
      </c>
      <c r="H7403" s="6" t="n">
        <f aca="false">IF(1_Data_EDA!B7404="First Class",1,0)</f>
        <v>0</v>
      </c>
      <c r="I7403" s="6" t="n">
        <f aca="false">IF(1_Data_EDA!B7404="Second Class",1,0)</f>
        <v>0</v>
      </c>
      <c r="J7403" s="6" t="n">
        <f aca="false">IF(1_Data_EDA!B7404="Same Day",1,0)</f>
        <v>0</v>
      </c>
      <c r="K7403" s="6" t="n">
        <f aca="false">IF(1_Data_EDA!C7404="Corporate",1,0)</f>
        <v>0</v>
      </c>
      <c r="L7403" s="6" t="n">
        <f aca="false">IF(1_Data_EDA!C7404="Home Office",1,0)</f>
        <v>0</v>
      </c>
      <c r="M7403" s="6" t="n">
        <f aca="false">IF(1_Data_EDA!D7404="Europe",1,0)</f>
        <v>1</v>
      </c>
      <c r="N7403" s="6" t="n">
        <f aca="false">IF(1_Data_EDA!D7404="LATAM",1,0)</f>
        <v>0</v>
      </c>
      <c r="O7403" s="6" t="n">
        <f aca="false">IF(1_Data_EDA!D7404="Pacific Asia",1,0)</f>
        <v>0</v>
      </c>
      <c r="P7403" s="6" t="n">
        <f aca="false">IF(1_Data_EDA!D7404="USCA",1,0)</f>
        <v>0</v>
      </c>
      <c r="Q7403" s="6" t="n">
        <f aca="false">IF(C7403&gt;MEDIAN(C$5:C$8004),1,0)</f>
        <v>0</v>
      </c>
      <c r="R7403" s="6" t="n">
        <f aca="false">IF(D7403&gt;2,1,0)</f>
        <v>0</v>
      </c>
    </row>
    <row r="7404" customFormat="false" ht="15" hidden="false" customHeight="true" outlineLevel="0" collapsed="false">
      <c r="A7404" s="6" t="n">
        <f aca="false">1_Data_EDA!O7405</f>
        <v>1</v>
      </c>
      <c r="B7404" s="6" t="n">
        <f aca="false">1_Data_EDA!H7405</f>
        <v>4</v>
      </c>
      <c r="C7404" s="7" t="n">
        <f aca="false">1_Data_EDA!I7405</f>
        <v>59.99000168</v>
      </c>
      <c r="D7404" s="6" t="n">
        <f aca="false">1_Data_EDA!J7405</f>
        <v>3</v>
      </c>
      <c r="E7404" s="7" t="n">
        <f aca="false">1_Data_EDA!K7405</f>
        <v>179.9700012</v>
      </c>
      <c r="F7404" s="7" t="n">
        <f aca="false">1_Data_EDA!L7405</f>
        <v>9.899999619</v>
      </c>
      <c r="G7404" s="8" t="n">
        <f aca="false">1_Data_EDA!M7405</f>
        <v>0.059999999</v>
      </c>
      <c r="H7404" s="6" t="n">
        <f aca="false">IF(1_Data_EDA!B7405="First Class",1,0)</f>
        <v>0</v>
      </c>
      <c r="I7404" s="6" t="n">
        <f aca="false">IF(1_Data_EDA!B7405="Second Class",1,0)</f>
        <v>0</v>
      </c>
      <c r="J7404" s="6" t="n">
        <f aca="false">IF(1_Data_EDA!B7405="Same Day",1,0)</f>
        <v>0</v>
      </c>
      <c r="K7404" s="6" t="n">
        <f aca="false">IF(1_Data_EDA!C7405="Corporate",1,0)</f>
        <v>1</v>
      </c>
      <c r="L7404" s="6" t="n">
        <f aca="false">IF(1_Data_EDA!C7405="Home Office",1,0)</f>
        <v>0</v>
      </c>
      <c r="M7404" s="6" t="n">
        <f aca="false">IF(1_Data_EDA!D7405="Europe",1,0)</f>
        <v>0</v>
      </c>
      <c r="N7404" s="6" t="n">
        <f aca="false">IF(1_Data_EDA!D7405="LATAM",1,0)</f>
        <v>1</v>
      </c>
      <c r="O7404" s="6" t="n">
        <f aca="false">IF(1_Data_EDA!D7405="Pacific Asia",1,0)</f>
        <v>0</v>
      </c>
      <c r="P7404" s="6" t="n">
        <f aca="false">IF(1_Data_EDA!D7405="USCA",1,0)</f>
        <v>0</v>
      </c>
      <c r="Q7404" s="6" t="n">
        <f aca="false">IF(C7404&gt;MEDIAN(C$5:C$8004),1,0)</f>
        <v>0</v>
      </c>
      <c r="R7404" s="6" t="n">
        <f aca="false">IF(D7404&gt;2,1,0)</f>
        <v>1</v>
      </c>
    </row>
    <row r="7405" customFormat="false" ht="15" hidden="false" customHeight="true" outlineLevel="0" collapsed="false">
      <c r="A7405" s="6" t="n">
        <f aca="false">1_Data_EDA!O7406</f>
        <v>0</v>
      </c>
      <c r="B7405" s="6" t="n">
        <f aca="false">1_Data_EDA!H7406</f>
        <v>0</v>
      </c>
      <c r="C7405" s="7" t="n">
        <f aca="false">1_Data_EDA!I7406</f>
        <v>399.980011</v>
      </c>
      <c r="D7405" s="6" t="n">
        <f aca="false">1_Data_EDA!J7406</f>
        <v>1</v>
      </c>
      <c r="E7405" s="7" t="n">
        <f aca="false">1_Data_EDA!K7406</f>
        <v>399.980011</v>
      </c>
      <c r="F7405" s="7" t="n">
        <f aca="false">1_Data_EDA!L7406</f>
        <v>64</v>
      </c>
      <c r="G7405" s="8" t="n">
        <f aca="false">1_Data_EDA!M7406</f>
        <v>0.159999996</v>
      </c>
      <c r="H7405" s="6" t="n">
        <f aca="false">IF(1_Data_EDA!B7406="First Class",1,0)</f>
        <v>0</v>
      </c>
      <c r="I7405" s="6" t="n">
        <f aca="false">IF(1_Data_EDA!B7406="Second Class",1,0)</f>
        <v>0</v>
      </c>
      <c r="J7405" s="6" t="n">
        <f aca="false">IF(1_Data_EDA!B7406="Same Day",1,0)</f>
        <v>1</v>
      </c>
      <c r="K7405" s="6" t="n">
        <f aca="false">IF(1_Data_EDA!C7406="Corporate",1,0)</f>
        <v>0</v>
      </c>
      <c r="L7405" s="6" t="n">
        <f aca="false">IF(1_Data_EDA!C7406="Home Office",1,0)</f>
        <v>0</v>
      </c>
      <c r="M7405" s="6" t="n">
        <f aca="false">IF(1_Data_EDA!D7406="Europe",1,0)</f>
        <v>0</v>
      </c>
      <c r="N7405" s="6" t="n">
        <f aca="false">IF(1_Data_EDA!D7406="LATAM",1,0)</f>
        <v>0</v>
      </c>
      <c r="O7405" s="6" t="n">
        <f aca="false">IF(1_Data_EDA!D7406="Pacific Asia",1,0)</f>
        <v>0</v>
      </c>
      <c r="P7405" s="6" t="n">
        <f aca="false">IF(1_Data_EDA!D7406="USCA",1,0)</f>
        <v>0</v>
      </c>
      <c r="Q7405" s="6" t="n">
        <f aca="false">IF(C7405&gt;MEDIAN(C$5:C$8004),1,0)</f>
        <v>1</v>
      </c>
      <c r="R7405" s="6" t="n">
        <f aca="false">IF(D7405&gt;2,1,0)</f>
        <v>0</v>
      </c>
    </row>
    <row r="7406" customFormat="false" ht="15" hidden="false" customHeight="true" outlineLevel="0" collapsed="false">
      <c r="A7406" s="6" t="n">
        <f aca="false">1_Data_EDA!O7407</f>
        <v>1</v>
      </c>
      <c r="B7406" s="6" t="n">
        <f aca="false">1_Data_EDA!H7407</f>
        <v>2</v>
      </c>
      <c r="C7406" s="7" t="n">
        <f aca="false">1_Data_EDA!I7407</f>
        <v>199.9900055</v>
      </c>
      <c r="D7406" s="6" t="n">
        <f aca="false">1_Data_EDA!J7407</f>
        <v>1</v>
      </c>
      <c r="E7406" s="7" t="n">
        <f aca="false">1_Data_EDA!K7407</f>
        <v>199.9900055</v>
      </c>
      <c r="F7406" s="7" t="n">
        <f aca="false">1_Data_EDA!L7407</f>
        <v>20</v>
      </c>
      <c r="G7406" s="8" t="n">
        <f aca="false">1_Data_EDA!M7407</f>
        <v>0.100000001</v>
      </c>
      <c r="H7406" s="6" t="n">
        <f aca="false">IF(1_Data_EDA!B7407="First Class",1,0)</f>
        <v>0</v>
      </c>
      <c r="I7406" s="6" t="n">
        <f aca="false">IF(1_Data_EDA!B7407="Second Class",1,0)</f>
        <v>1</v>
      </c>
      <c r="J7406" s="6" t="n">
        <f aca="false">IF(1_Data_EDA!B7407="Same Day",1,0)</f>
        <v>0</v>
      </c>
      <c r="K7406" s="6" t="n">
        <f aca="false">IF(1_Data_EDA!C7407="Corporate",1,0)</f>
        <v>0</v>
      </c>
      <c r="L7406" s="6" t="n">
        <f aca="false">IF(1_Data_EDA!C7407="Home Office",1,0)</f>
        <v>0</v>
      </c>
      <c r="M7406" s="6" t="n">
        <f aca="false">IF(1_Data_EDA!D7407="Europe",1,0)</f>
        <v>0</v>
      </c>
      <c r="N7406" s="6" t="n">
        <f aca="false">IF(1_Data_EDA!D7407="LATAM",1,0)</f>
        <v>0</v>
      </c>
      <c r="O7406" s="6" t="n">
        <f aca="false">IF(1_Data_EDA!D7407="Pacific Asia",1,0)</f>
        <v>1</v>
      </c>
      <c r="P7406" s="6" t="n">
        <f aca="false">IF(1_Data_EDA!D7407="USCA",1,0)</f>
        <v>0</v>
      </c>
      <c r="Q7406" s="6" t="n">
        <f aca="false">IF(C7406&gt;MEDIAN(C$5:C$8004),1,0)</f>
        <v>1</v>
      </c>
      <c r="R7406" s="6" t="n">
        <f aca="false">IF(D7406&gt;2,1,0)</f>
        <v>0</v>
      </c>
    </row>
    <row r="7407" customFormat="false" ht="15" hidden="false" customHeight="true" outlineLevel="0" collapsed="false">
      <c r="A7407" s="6" t="n">
        <f aca="false">1_Data_EDA!O7408</f>
        <v>0</v>
      </c>
      <c r="B7407" s="6" t="n">
        <f aca="false">1_Data_EDA!H7408</f>
        <v>4</v>
      </c>
      <c r="C7407" s="7" t="n">
        <f aca="false">1_Data_EDA!I7408</f>
        <v>129.9900055</v>
      </c>
      <c r="D7407" s="6" t="n">
        <f aca="false">1_Data_EDA!J7408</f>
        <v>1</v>
      </c>
      <c r="E7407" s="7" t="n">
        <f aca="false">1_Data_EDA!K7408</f>
        <v>129.9900055</v>
      </c>
      <c r="F7407" s="7" t="n">
        <f aca="false">1_Data_EDA!L7408</f>
        <v>26</v>
      </c>
      <c r="G7407" s="8" t="n">
        <f aca="false">1_Data_EDA!M7408</f>
        <v>0.200000003</v>
      </c>
      <c r="H7407" s="6" t="n">
        <f aca="false">IF(1_Data_EDA!B7408="First Class",1,0)</f>
        <v>0</v>
      </c>
      <c r="I7407" s="6" t="n">
        <f aca="false">IF(1_Data_EDA!B7408="Second Class",1,0)</f>
        <v>0</v>
      </c>
      <c r="J7407" s="6" t="n">
        <f aca="false">IF(1_Data_EDA!B7408="Same Day",1,0)</f>
        <v>0</v>
      </c>
      <c r="K7407" s="6" t="n">
        <f aca="false">IF(1_Data_EDA!C7408="Corporate",1,0)</f>
        <v>0</v>
      </c>
      <c r="L7407" s="6" t="n">
        <f aca="false">IF(1_Data_EDA!C7408="Home Office",1,0)</f>
        <v>0</v>
      </c>
      <c r="M7407" s="6" t="n">
        <f aca="false">IF(1_Data_EDA!D7408="Europe",1,0)</f>
        <v>0</v>
      </c>
      <c r="N7407" s="6" t="n">
        <f aca="false">IF(1_Data_EDA!D7408="LATAM",1,0)</f>
        <v>1</v>
      </c>
      <c r="O7407" s="6" t="n">
        <f aca="false">IF(1_Data_EDA!D7408="Pacific Asia",1,0)</f>
        <v>0</v>
      </c>
      <c r="P7407" s="6" t="n">
        <f aca="false">IF(1_Data_EDA!D7408="USCA",1,0)</f>
        <v>0</v>
      </c>
      <c r="Q7407" s="6" t="n">
        <f aca="false">IF(C7407&gt;MEDIAN(C$5:C$8004),1,0)</f>
        <v>1</v>
      </c>
      <c r="R7407" s="6" t="n">
        <f aca="false">IF(D7407&gt;2,1,0)</f>
        <v>0</v>
      </c>
    </row>
    <row r="7408" customFormat="false" ht="15" hidden="false" customHeight="true" outlineLevel="0" collapsed="false">
      <c r="A7408" s="6" t="n">
        <f aca="false">1_Data_EDA!O7409</f>
        <v>0</v>
      </c>
      <c r="B7408" s="6" t="n">
        <f aca="false">1_Data_EDA!H7409</f>
        <v>4</v>
      </c>
      <c r="C7408" s="7" t="n">
        <f aca="false">1_Data_EDA!I7409</f>
        <v>399.980011</v>
      </c>
      <c r="D7408" s="6" t="n">
        <f aca="false">1_Data_EDA!J7409</f>
        <v>1</v>
      </c>
      <c r="E7408" s="7" t="n">
        <f aca="false">1_Data_EDA!K7409</f>
        <v>399.980011</v>
      </c>
      <c r="F7408" s="7" t="n">
        <f aca="false">1_Data_EDA!L7409</f>
        <v>80</v>
      </c>
      <c r="G7408" s="8" t="n">
        <f aca="false">1_Data_EDA!M7409</f>
        <v>0.200000003</v>
      </c>
      <c r="H7408" s="6" t="n">
        <f aca="false">IF(1_Data_EDA!B7409="First Class",1,0)</f>
        <v>0</v>
      </c>
      <c r="I7408" s="6" t="n">
        <f aca="false">IF(1_Data_EDA!B7409="Second Class",1,0)</f>
        <v>0</v>
      </c>
      <c r="J7408" s="6" t="n">
        <f aca="false">IF(1_Data_EDA!B7409="Same Day",1,0)</f>
        <v>0</v>
      </c>
      <c r="K7408" s="6" t="n">
        <f aca="false">IF(1_Data_EDA!C7409="Corporate",1,0)</f>
        <v>0</v>
      </c>
      <c r="L7408" s="6" t="n">
        <f aca="false">IF(1_Data_EDA!C7409="Home Office",1,0)</f>
        <v>0</v>
      </c>
      <c r="M7408" s="6" t="n">
        <f aca="false">IF(1_Data_EDA!D7409="Europe",1,0)</f>
        <v>0</v>
      </c>
      <c r="N7408" s="6" t="n">
        <f aca="false">IF(1_Data_EDA!D7409="LATAM",1,0)</f>
        <v>0</v>
      </c>
      <c r="O7408" s="6" t="n">
        <f aca="false">IF(1_Data_EDA!D7409="Pacific Asia",1,0)</f>
        <v>1</v>
      </c>
      <c r="P7408" s="6" t="n">
        <f aca="false">IF(1_Data_EDA!D7409="USCA",1,0)</f>
        <v>0</v>
      </c>
      <c r="Q7408" s="6" t="n">
        <f aca="false">IF(C7408&gt;MEDIAN(C$5:C$8004),1,0)</f>
        <v>1</v>
      </c>
      <c r="R7408" s="6" t="n">
        <f aca="false">IF(D7408&gt;2,1,0)</f>
        <v>0</v>
      </c>
    </row>
    <row r="7409" customFormat="false" ht="15" hidden="false" customHeight="true" outlineLevel="0" collapsed="false">
      <c r="A7409" s="6" t="n">
        <f aca="false">1_Data_EDA!O7410</f>
        <v>1</v>
      </c>
      <c r="B7409" s="6" t="n">
        <f aca="false">1_Data_EDA!H7410</f>
        <v>2</v>
      </c>
      <c r="C7409" s="7" t="n">
        <f aca="false">1_Data_EDA!I7410</f>
        <v>39.99000168</v>
      </c>
      <c r="D7409" s="6" t="n">
        <f aca="false">1_Data_EDA!J7410</f>
        <v>5</v>
      </c>
      <c r="E7409" s="7" t="n">
        <f aca="false">1_Data_EDA!K7410</f>
        <v>199.9499969</v>
      </c>
      <c r="F7409" s="7" t="n">
        <f aca="false">1_Data_EDA!L7410</f>
        <v>4</v>
      </c>
      <c r="G7409" s="8" t="n">
        <f aca="false">1_Data_EDA!M7410</f>
        <v>0.02</v>
      </c>
      <c r="H7409" s="6" t="n">
        <f aca="false">IF(1_Data_EDA!B7410="First Class",1,0)</f>
        <v>0</v>
      </c>
      <c r="I7409" s="6" t="n">
        <f aca="false">IF(1_Data_EDA!B7410="Second Class",1,0)</f>
        <v>1</v>
      </c>
      <c r="J7409" s="6" t="n">
        <f aca="false">IF(1_Data_EDA!B7410="Same Day",1,0)</f>
        <v>0</v>
      </c>
      <c r="K7409" s="6" t="n">
        <f aca="false">IF(1_Data_EDA!C7410="Corporate",1,0)</f>
        <v>1</v>
      </c>
      <c r="L7409" s="6" t="n">
        <f aca="false">IF(1_Data_EDA!C7410="Home Office",1,0)</f>
        <v>0</v>
      </c>
      <c r="M7409" s="6" t="n">
        <f aca="false">IF(1_Data_EDA!D7410="Europe",1,0)</f>
        <v>0</v>
      </c>
      <c r="N7409" s="6" t="n">
        <f aca="false">IF(1_Data_EDA!D7410="LATAM",1,0)</f>
        <v>1</v>
      </c>
      <c r="O7409" s="6" t="n">
        <f aca="false">IF(1_Data_EDA!D7410="Pacific Asia",1,0)</f>
        <v>0</v>
      </c>
      <c r="P7409" s="6" t="n">
        <f aca="false">IF(1_Data_EDA!D7410="USCA",1,0)</f>
        <v>0</v>
      </c>
      <c r="Q7409" s="6" t="n">
        <f aca="false">IF(C7409&gt;MEDIAN(C$5:C$8004),1,0)</f>
        <v>0</v>
      </c>
      <c r="R7409" s="6" t="n">
        <f aca="false">IF(D7409&gt;2,1,0)</f>
        <v>1</v>
      </c>
    </row>
    <row r="7410" customFormat="false" ht="15" hidden="false" customHeight="true" outlineLevel="0" collapsed="false">
      <c r="A7410" s="6" t="n">
        <f aca="false">1_Data_EDA!O7411</f>
        <v>1</v>
      </c>
      <c r="B7410" s="6" t="n">
        <f aca="false">1_Data_EDA!H7411</f>
        <v>4</v>
      </c>
      <c r="C7410" s="7" t="n">
        <f aca="false">1_Data_EDA!I7411</f>
        <v>99.98999786</v>
      </c>
      <c r="D7410" s="6" t="n">
        <f aca="false">1_Data_EDA!J7411</f>
        <v>1</v>
      </c>
      <c r="E7410" s="7" t="n">
        <f aca="false">1_Data_EDA!K7411</f>
        <v>99.98999786</v>
      </c>
      <c r="F7410" s="7" t="n">
        <f aca="false">1_Data_EDA!L7411</f>
        <v>0</v>
      </c>
      <c r="G7410" s="8" t="n">
        <f aca="false">1_Data_EDA!M7411</f>
        <v>0</v>
      </c>
      <c r="H7410" s="6" t="n">
        <f aca="false">IF(1_Data_EDA!B7411="First Class",1,0)</f>
        <v>0</v>
      </c>
      <c r="I7410" s="6" t="n">
        <f aca="false">IF(1_Data_EDA!B7411="Second Class",1,0)</f>
        <v>0</v>
      </c>
      <c r="J7410" s="6" t="n">
        <f aca="false">IF(1_Data_EDA!B7411="Same Day",1,0)</f>
        <v>0</v>
      </c>
      <c r="K7410" s="6" t="n">
        <f aca="false">IF(1_Data_EDA!C7411="Corporate",1,0)</f>
        <v>0</v>
      </c>
      <c r="L7410" s="6" t="n">
        <f aca="false">IF(1_Data_EDA!C7411="Home Office",1,0)</f>
        <v>0</v>
      </c>
      <c r="M7410" s="6" t="n">
        <f aca="false">IF(1_Data_EDA!D7411="Europe",1,0)</f>
        <v>0</v>
      </c>
      <c r="N7410" s="6" t="n">
        <f aca="false">IF(1_Data_EDA!D7411="LATAM",1,0)</f>
        <v>0</v>
      </c>
      <c r="O7410" s="6" t="n">
        <f aca="false">IF(1_Data_EDA!D7411="Pacific Asia",1,0)</f>
        <v>1</v>
      </c>
      <c r="P7410" s="6" t="n">
        <f aca="false">IF(1_Data_EDA!D7411="USCA",1,0)</f>
        <v>0</v>
      </c>
      <c r="Q7410" s="6" t="n">
        <f aca="false">IF(C7410&gt;MEDIAN(C$5:C$8004),1,0)</f>
        <v>1</v>
      </c>
      <c r="R7410" s="6" t="n">
        <f aca="false">IF(D7410&gt;2,1,0)</f>
        <v>0</v>
      </c>
    </row>
    <row r="7411" customFormat="false" ht="15" hidden="false" customHeight="true" outlineLevel="0" collapsed="false">
      <c r="A7411" s="6" t="n">
        <f aca="false">1_Data_EDA!O7412</f>
        <v>0</v>
      </c>
      <c r="B7411" s="6" t="n">
        <f aca="false">1_Data_EDA!H7412</f>
        <v>4</v>
      </c>
      <c r="C7411" s="7" t="n">
        <f aca="false">1_Data_EDA!I7412</f>
        <v>59.99000168</v>
      </c>
      <c r="D7411" s="6" t="n">
        <f aca="false">1_Data_EDA!J7412</f>
        <v>4</v>
      </c>
      <c r="E7411" s="7" t="n">
        <f aca="false">1_Data_EDA!K7412</f>
        <v>239.9600067</v>
      </c>
      <c r="F7411" s="7" t="n">
        <f aca="false">1_Data_EDA!L7412</f>
        <v>2.400000095</v>
      </c>
      <c r="G7411" s="8" t="n">
        <f aca="false">1_Data_EDA!M7412</f>
        <v>0.01</v>
      </c>
      <c r="H7411" s="6" t="n">
        <f aca="false">IF(1_Data_EDA!B7412="First Class",1,0)</f>
        <v>0</v>
      </c>
      <c r="I7411" s="6" t="n">
        <f aca="false">IF(1_Data_EDA!B7412="Second Class",1,0)</f>
        <v>0</v>
      </c>
      <c r="J7411" s="6" t="n">
        <f aca="false">IF(1_Data_EDA!B7412="Same Day",1,0)</f>
        <v>0</v>
      </c>
      <c r="K7411" s="6" t="n">
        <f aca="false">IF(1_Data_EDA!C7412="Corporate",1,0)</f>
        <v>0</v>
      </c>
      <c r="L7411" s="6" t="n">
        <f aca="false">IF(1_Data_EDA!C7412="Home Office",1,0)</f>
        <v>0</v>
      </c>
      <c r="M7411" s="6" t="n">
        <f aca="false">IF(1_Data_EDA!D7412="Europe",1,0)</f>
        <v>0</v>
      </c>
      <c r="N7411" s="6" t="n">
        <f aca="false">IF(1_Data_EDA!D7412="LATAM",1,0)</f>
        <v>0</v>
      </c>
      <c r="O7411" s="6" t="n">
        <f aca="false">IF(1_Data_EDA!D7412="Pacific Asia",1,0)</f>
        <v>1</v>
      </c>
      <c r="P7411" s="6" t="n">
        <f aca="false">IF(1_Data_EDA!D7412="USCA",1,0)</f>
        <v>0</v>
      </c>
      <c r="Q7411" s="6" t="n">
        <f aca="false">IF(C7411&gt;MEDIAN(C$5:C$8004),1,0)</f>
        <v>0</v>
      </c>
      <c r="R7411" s="6" t="n">
        <f aca="false">IF(D7411&gt;2,1,0)</f>
        <v>1</v>
      </c>
    </row>
    <row r="7412" customFormat="false" ht="15" hidden="false" customHeight="true" outlineLevel="0" collapsed="false">
      <c r="A7412" s="6" t="n">
        <f aca="false">1_Data_EDA!O7413</f>
        <v>1</v>
      </c>
      <c r="B7412" s="6" t="n">
        <f aca="false">1_Data_EDA!H7413</f>
        <v>2</v>
      </c>
      <c r="C7412" s="7" t="n">
        <f aca="false">1_Data_EDA!I7413</f>
        <v>399.980011</v>
      </c>
      <c r="D7412" s="6" t="n">
        <f aca="false">1_Data_EDA!J7413</f>
        <v>1</v>
      </c>
      <c r="E7412" s="7" t="n">
        <f aca="false">1_Data_EDA!K7413</f>
        <v>399.980011</v>
      </c>
      <c r="F7412" s="7" t="n">
        <f aca="false">1_Data_EDA!L7413</f>
        <v>16</v>
      </c>
      <c r="G7412" s="8" t="n">
        <f aca="false">1_Data_EDA!M7413</f>
        <v>0.039999999</v>
      </c>
      <c r="H7412" s="6" t="n">
        <f aca="false">IF(1_Data_EDA!B7413="First Class",1,0)</f>
        <v>0</v>
      </c>
      <c r="I7412" s="6" t="n">
        <f aca="false">IF(1_Data_EDA!B7413="Second Class",1,0)</f>
        <v>1</v>
      </c>
      <c r="J7412" s="6" t="n">
        <f aca="false">IF(1_Data_EDA!B7413="Same Day",1,0)</f>
        <v>0</v>
      </c>
      <c r="K7412" s="6" t="n">
        <f aca="false">IF(1_Data_EDA!C7413="Corporate",1,0)</f>
        <v>0</v>
      </c>
      <c r="L7412" s="6" t="n">
        <f aca="false">IF(1_Data_EDA!C7413="Home Office",1,0)</f>
        <v>0</v>
      </c>
      <c r="M7412" s="6" t="n">
        <f aca="false">IF(1_Data_EDA!D7413="Europe",1,0)</f>
        <v>0</v>
      </c>
      <c r="N7412" s="6" t="n">
        <f aca="false">IF(1_Data_EDA!D7413="LATAM",1,0)</f>
        <v>0</v>
      </c>
      <c r="O7412" s="6" t="n">
        <f aca="false">IF(1_Data_EDA!D7413="Pacific Asia",1,0)</f>
        <v>1</v>
      </c>
      <c r="P7412" s="6" t="n">
        <f aca="false">IF(1_Data_EDA!D7413="USCA",1,0)</f>
        <v>0</v>
      </c>
      <c r="Q7412" s="6" t="n">
        <f aca="false">IF(C7412&gt;MEDIAN(C$5:C$8004),1,0)</f>
        <v>1</v>
      </c>
      <c r="R7412" s="6" t="n">
        <f aca="false">IF(D7412&gt;2,1,0)</f>
        <v>0</v>
      </c>
    </row>
    <row r="7413" customFormat="false" ht="15" hidden="false" customHeight="true" outlineLevel="0" collapsed="false">
      <c r="A7413" s="6" t="n">
        <f aca="false">1_Data_EDA!O7414</f>
        <v>0</v>
      </c>
      <c r="B7413" s="6" t="n">
        <f aca="false">1_Data_EDA!H7414</f>
        <v>4</v>
      </c>
      <c r="C7413" s="7" t="n">
        <f aca="false">1_Data_EDA!I7414</f>
        <v>50</v>
      </c>
      <c r="D7413" s="6" t="n">
        <f aca="false">1_Data_EDA!J7414</f>
        <v>5</v>
      </c>
      <c r="E7413" s="7" t="n">
        <f aca="false">1_Data_EDA!K7414</f>
        <v>250</v>
      </c>
      <c r="F7413" s="7" t="n">
        <f aca="false">1_Data_EDA!L7414</f>
        <v>25</v>
      </c>
      <c r="G7413" s="8" t="n">
        <f aca="false">1_Data_EDA!M7414</f>
        <v>0.100000001</v>
      </c>
      <c r="H7413" s="6" t="n">
        <f aca="false">IF(1_Data_EDA!B7414="First Class",1,0)</f>
        <v>0</v>
      </c>
      <c r="I7413" s="6" t="n">
        <f aca="false">IF(1_Data_EDA!B7414="Second Class",1,0)</f>
        <v>0</v>
      </c>
      <c r="J7413" s="6" t="n">
        <f aca="false">IF(1_Data_EDA!B7414="Same Day",1,0)</f>
        <v>0</v>
      </c>
      <c r="K7413" s="6" t="n">
        <f aca="false">IF(1_Data_EDA!C7414="Corporate",1,0)</f>
        <v>0</v>
      </c>
      <c r="L7413" s="6" t="n">
        <f aca="false">IF(1_Data_EDA!C7414="Home Office",1,0)</f>
        <v>1</v>
      </c>
      <c r="M7413" s="6" t="n">
        <f aca="false">IF(1_Data_EDA!D7414="Europe",1,0)</f>
        <v>0</v>
      </c>
      <c r="N7413" s="6" t="n">
        <f aca="false">IF(1_Data_EDA!D7414="LATAM",1,0)</f>
        <v>1</v>
      </c>
      <c r="O7413" s="6" t="n">
        <f aca="false">IF(1_Data_EDA!D7414="Pacific Asia",1,0)</f>
        <v>0</v>
      </c>
      <c r="P7413" s="6" t="n">
        <f aca="false">IF(1_Data_EDA!D7414="USCA",1,0)</f>
        <v>0</v>
      </c>
      <c r="Q7413" s="6" t="n">
        <f aca="false">IF(C7413&gt;MEDIAN(C$5:C$8004),1,0)</f>
        <v>0</v>
      </c>
      <c r="R7413" s="6" t="n">
        <f aca="false">IF(D7413&gt;2,1,0)</f>
        <v>1</v>
      </c>
    </row>
    <row r="7414" customFormat="false" ht="15" hidden="false" customHeight="true" outlineLevel="0" collapsed="false">
      <c r="A7414" s="6" t="n">
        <f aca="false">1_Data_EDA!O7415</f>
        <v>1</v>
      </c>
      <c r="B7414" s="6" t="n">
        <f aca="false">1_Data_EDA!H7415</f>
        <v>4</v>
      </c>
      <c r="C7414" s="7" t="n">
        <f aca="false">1_Data_EDA!I7415</f>
        <v>199.9900055</v>
      </c>
      <c r="D7414" s="6" t="n">
        <f aca="false">1_Data_EDA!J7415</f>
        <v>1</v>
      </c>
      <c r="E7414" s="7" t="n">
        <f aca="false">1_Data_EDA!K7415</f>
        <v>199.9900055</v>
      </c>
      <c r="F7414" s="7" t="n">
        <f aca="false">1_Data_EDA!L7415</f>
        <v>0</v>
      </c>
      <c r="G7414" s="8" t="n">
        <f aca="false">1_Data_EDA!M7415</f>
        <v>0</v>
      </c>
      <c r="H7414" s="6" t="n">
        <f aca="false">IF(1_Data_EDA!B7415="First Class",1,0)</f>
        <v>0</v>
      </c>
      <c r="I7414" s="6" t="n">
        <f aca="false">IF(1_Data_EDA!B7415="Second Class",1,0)</f>
        <v>0</v>
      </c>
      <c r="J7414" s="6" t="n">
        <f aca="false">IF(1_Data_EDA!B7415="Same Day",1,0)</f>
        <v>0</v>
      </c>
      <c r="K7414" s="6" t="n">
        <f aca="false">IF(1_Data_EDA!C7415="Corporate",1,0)</f>
        <v>0</v>
      </c>
      <c r="L7414" s="6" t="n">
        <f aca="false">IF(1_Data_EDA!C7415="Home Office",1,0)</f>
        <v>0</v>
      </c>
      <c r="M7414" s="6" t="n">
        <f aca="false">IF(1_Data_EDA!D7415="Europe",1,0)</f>
        <v>1</v>
      </c>
      <c r="N7414" s="6" t="n">
        <f aca="false">IF(1_Data_EDA!D7415="LATAM",1,0)</f>
        <v>0</v>
      </c>
      <c r="O7414" s="6" t="n">
        <f aca="false">IF(1_Data_EDA!D7415="Pacific Asia",1,0)</f>
        <v>0</v>
      </c>
      <c r="P7414" s="6" t="n">
        <f aca="false">IF(1_Data_EDA!D7415="USCA",1,0)</f>
        <v>0</v>
      </c>
      <c r="Q7414" s="6" t="n">
        <f aca="false">IF(C7414&gt;MEDIAN(C$5:C$8004),1,0)</f>
        <v>1</v>
      </c>
      <c r="R7414" s="6" t="n">
        <f aca="false">IF(D7414&gt;2,1,0)</f>
        <v>0</v>
      </c>
    </row>
    <row r="7415" customFormat="false" ht="15" hidden="false" customHeight="true" outlineLevel="0" collapsed="false">
      <c r="A7415" s="6" t="n">
        <f aca="false">1_Data_EDA!O7416</f>
        <v>1</v>
      </c>
      <c r="B7415" s="6" t="n">
        <f aca="false">1_Data_EDA!H7416</f>
        <v>2</v>
      </c>
      <c r="C7415" s="7" t="n">
        <f aca="false">1_Data_EDA!I7416</f>
        <v>99.98999786</v>
      </c>
      <c r="D7415" s="6" t="n">
        <f aca="false">1_Data_EDA!J7416</f>
        <v>2</v>
      </c>
      <c r="E7415" s="7" t="n">
        <f aca="false">1_Data_EDA!K7416</f>
        <v>199.9799957</v>
      </c>
      <c r="F7415" s="7" t="n">
        <f aca="false">1_Data_EDA!L7416</f>
        <v>11</v>
      </c>
      <c r="G7415" s="8" t="n">
        <f aca="false">1_Data_EDA!M7416</f>
        <v>0.059999999</v>
      </c>
      <c r="H7415" s="6" t="n">
        <f aca="false">IF(1_Data_EDA!B7416="First Class",1,0)</f>
        <v>0</v>
      </c>
      <c r="I7415" s="6" t="n">
        <f aca="false">IF(1_Data_EDA!B7416="Second Class",1,0)</f>
        <v>1</v>
      </c>
      <c r="J7415" s="6" t="n">
        <f aca="false">IF(1_Data_EDA!B7416="Same Day",1,0)</f>
        <v>0</v>
      </c>
      <c r="K7415" s="6" t="n">
        <f aca="false">IF(1_Data_EDA!C7416="Corporate",1,0)</f>
        <v>0</v>
      </c>
      <c r="L7415" s="6" t="n">
        <f aca="false">IF(1_Data_EDA!C7416="Home Office",1,0)</f>
        <v>1</v>
      </c>
      <c r="M7415" s="6" t="n">
        <f aca="false">IF(1_Data_EDA!D7416="Europe",1,0)</f>
        <v>0</v>
      </c>
      <c r="N7415" s="6" t="n">
        <f aca="false">IF(1_Data_EDA!D7416="LATAM",1,0)</f>
        <v>1</v>
      </c>
      <c r="O7415" s="6" t="n">
        <f aca="false">IF(1_Data_EDA!D7416="Pacific Asia",1,0)</f>
        <v>0</v>
      </c>
      <c r="P7415" s="6" t="n">
        <f aca="false">IF(1_Data_EDA!D7416="USCA",1,0)</f>
        <v>0</v>
      </c>
      <c r="Q7415" s="6" t="n">
        <f aca="false">IF(C7415&gt;MEDIAN(C$5:C$8004),1,0)</f>
        <v>1</v>
      </c>
      <c r="R7415" s="6" t="n">
        <f aca="false">IF(D7415&gt;2,1,0)</f>
        <v>0</v>
      </c>
    </row>
    <row r="7416" customFormat="false" ht="15" hidden="false" customHeight="true" outlineLevel="0" collapsed="false">
      <c r="A7416" s="6" t="n">
        <f aca="false">1_Data_EDA!O7417</f>
        <v>0</v>
      </c>
      <c r="B7416" s="6" t="n">
        <f aca="false">1_Data_EDA!H7417</f>
        <v>4</v>
      </c>
      <c r="C7416" s="7" t="n">
        <f aca="false">1_Data_EDA!I7417</f>
        <v>39.99000168</v>
      </c>
      <c r="D7416" s="6" t="n">
        <f aca="false">1_Data_EDA!J7417</f>
        <v>3</v>
      </c>
      <c r="E7416" s="7" t="n">
        <f aca="false">1_Data_EDA!K7417</f>
        <v>119.9700012</v>
      </c>
      <c r="F7416" s="7" t="n">
        <f aca="false">1_Data_EDA!L7417</f>
        <v>23.98999977</v>
      </c>
      <c r="G7416" s="8" t="n">
        <f aca="false">1_Data_EDA!M7417</f>
        <v>0.200000003</v>
      </c>
      <c r="H7416" s="6" t="n">
        <f aca="false">IF(1_Data_EDA!B7417="First Class",1,0)</f>
        <v>0</v>
      </c>
      <c r="I7416" s="6" t="n">
        <f aca="false">IF(1_Data_EDA!B7417="Second Class",1,0)</f>
        <v>0</v>
      </c>
      <c r="J7416" s="6" t="n">
        <f aca="false">IF(1_Data_EDA!B7417="Same Day",1,0)</f>
        <v>0</v>
      </c>
      <c r="K7416" s="6" t="n">
        <f aca="false">IF(1_Data_EDA!C7417="Corporate",1,0)</f>
        <v>1</v>
      </c>
      <c r="L7416" s="6" t="n">
        <f aca="false">IF(1_Data_EDA!C7417="Home Office",1,0)</f>
        <v>0</v>
      </c>
      <c r="M7416" s="6" t="n">
        <f aca="false">IF(1_Data_EDA!D7417="Europe",1,0)</f>
        <v>0</v>
      </c>
      <c r="N7416" s="6" t="n">
        <f aca="false">IF(1_Data_EDA!D7417="LATAM",1,0)</f>
        <v>0</v>
      </c>
      <c r="O7416" s="6" t="n">
        <f aca="false">IF(1_Data_EDA!D7417="Pacific Asia",1,0)</f>
        <v>0</v>
      </c>
      <c r="P7416" s="6" t="n">
        <f aca="false">IF(1_Data_EDA!D7417="USCA",1,0)</f>
        <v>1</v>
      </c>
      <c r="Q7416" s="6" t="n">
        <f aca="false">IF(C7416&gt;MEDIAN(C$5:C$8004),1,0)</f>
        <v>0</v>
      </c>
      <c r="R7416" s="6" t="n">
        <f aca="false">IF(D7416&gt;2,1,0)</f>
        <v>1</v>
      </c>
    </row>
    <row r="7417" customFormat="false" ht="15" hidden="false" customHeight="true" outlineLevel="0" collapsed="false">
      <c r="A7417" s="6" t="n">
        <f aca="false">1_Data_EDA!O7418</f>
        <v>0</v>
      </c>
      <c r="B7417" s="6" t="n">
        <f aca="false">1_Data_EDA!H7418</f>
        <v>4</v>
      </c>
      <c r="C7417" s="7" t="n">
        <f aca="false">1_Data_EDA!I7418</f>
        <v>532.5800171</v>
      </c>
      <c r="D7417" s="6" t="n">
        <f aca="false">1_Data_EDA!J7418</f>
        <v>1</v>
      </c>
      <c r="E7417" s="7" t="n">
        <f aca="false">1_Data_EDA!K7418</f>
        <v>532.5800171</v>
      </c>
      <c r="F7417" s="7" t="n">
        <f aca="false">1_Data_EDA!L7418</f>
        <v>47.93000031</v>
      </c>
      <c r="G7417" s="8" t="n">
        <f aca="false">1_Data_EDA!M7418</f>
        <v>0.090000004</v>
      </c>
      <c r="H7417" s="6" t="n">
        <f aca="false">IF(1_Data_EDA!B7418="First Class",1,0)</f>
        <v>0</v>
      </c>
      <c r="I7417" s="6" t="n">
        <f aca="false">IF(1_Data_EDA!B7418="Second Class",1,0)</f>
        <v>0</v>
      </c>
      <c r="J7417" s="6" t="n">
        <f aca="false">IF(1_Data_EDA!B7418="Same Day",1,0)</f>
        <v>0</v>
      </c>
      <c r="K7417" s="6" t="n">
        <f aca="false">IF(1_Data_EDA!C7418="Corporate",1,0)</f>
        <v>0</v>
      </c>
      <c r="L7417" s="6" t="n">
        <f aca="false">IF(1_Data_EDA!C7418="Home Office",1,0)</f>
        <v>0</v>
      </c>
      <c r="M7417" s="6" t="n">
        <f aca="false">IF(1_Data_EDA!D7418="Europe",1,0)</f>
        <v>0</v>
      </c>
      <c r="N7417" s="6" t="n">
        <f aca="false">IF(1_Data_EDA!D7418="LATAM",1,0)</f>
        <v>0</v>
      </c>
      <c r="O7417" s="6" t="n">
        <f aca="false">IF(1_Data_EDA!D7418="Pacific Asia",1,0)</f>
        <v>1</v>
      </c>
      <c r="P7417" s="6" t="n">
        <f aca="false">IF(1_Data_EDA!D7418="USCA",1,0)</f>
        <v>0</v>
      </c>
      <c r="Q7417" s="6" t="n">
        <f aca="false">IF(C7417&gt;MEDIAN(C$5:C$8004),1,0)</f>
        <v>1</v>
      </c>
      <c r="R7417" s="6" t="n">
        <f aca="false">IF(D7417&gt;2,1,0)</f>
        <v>0</v>
      </c>
    </row>
    <row r="7418" customFormat="false" ht="15" hidden="false" customHeight="true" outlineLevel="0" collapsed="false">
      <c r="A7418" s="6" t="n">
        <f aca="false">1_Data_EDA!O7419</f>
        <v>1</v>
      </c>
      <c r="B7418" s="6" t="n">
        <f aca="false">1_Data_EDA!H7419</f>
        <v>1</v>
      </c>
      <c r="C7418" s="7" t="n">
        <f aca="false">1_Data_EDA!I7419</f>
        <v>24.98999977</v>
      </c>
      <c r="D7418" s="6" t="n">
        <f aca="false">1_Data_EDA!J7419</f>
        <v>1</v>
      </c>
      <c r="E7418" s="7" t="n">
        <f aca="false">1_Data_EDA!K7419</f>
        <v>24.98999977</v>
      </c>
      <c r="F7418" s="7" t="n">
        <f aca="false">1_Data_EDA!L7419</f>
        <v>0.75</v>
      </c>
      <c r="G7418" s="8" t="n">
        <f aca="false">1_Data_EDA!M7419</f>
        <v>0.029999999</v>
      </c>
      <c r="H7418" s="6" t="n">
        <f aca="false">IF(1_Data_EDA!B7419="First Class",1,0)</f>
        <v>1</v>
      </c>
      <c r="I7418" s="6" t="n">
        <f aca="false">IF(1_Data_EDA!B7419="Second Class",1,0)</f>
        <v>0</v>
      </c>
      <c r="J7418" s="6" t="n">
        <f aca="false">IF(1_Data_EDA!B7419="Same Day",1,0)</f>
        <v>0</v>
      </c>
      <c r="K7418" s="6" t="n">
        <f aca="false">IF(1_Data_EDA!C7419="Corporate",1,0)</f>
        <v>1</v>
      </c>
      <c r="L7418" s="6" t="n">
        <f aca="false">IF(1_Data_EDA!C7419="Home Office",1,0)</f>
        <v>0</v>
      </c>
      <c r="M7418" s="6" t="n">
        <f aca="false">IF(1_Data_EDA!D7419="Europe",1,0)</f>
        <v>0</v>
      </c>
      <c r="N7418" s="6" t="n">
        <f aca="false">IF(1_Data_EDA!D7419="LATAM",1,0)</f>
        <v>1</v>
      </c>
      <c r="O7418" s="6" t="n">
        <f aca="false">IF(1_Data_EDA!D7419="Pacific Asia",1,0)</f>
        <v>0</v>
      </c>
      <c r="P7418" s="6" t="n">
        <f aca="false">IF(1_Data_EDA!D7419="USCA",1,0)</f>
        <v>0</v>
      </c>
      <c r="Q7418" s="6" t="n">
        <f aca="false">IF(C7418&gt;MEDIAN(C$5:C$8004),1,0)</f>
        <v>0</v>
      </c>
      <c r="R7418" s="6" t="n">
        <f aca="false">IF(D7418&gt;2,1,0)</f>
        <v>0</v>
      </c>
    </row>
    <row r="7419" customFormat="false" ht="15" hidden="false" customHeight="true" outlineLevel="0" collapsed="false">
      <c r="A7419" s="6" t="n">
        <f aca="false">1_Data_EDA!O7420</f>
        <v>1</v>
      </c>
      <c r="B7419" s="6" t="n">
        <f aca="false">1_Data_EDA!H7420</f>
        <v>1</v>
      </c>
      <c r="C7419" s="7" t="n">
        <f aca="false">1_Data_EDA!I7420</f>
        <v>49.97999954</v>
      </c>
      <c r="D7419" s="6" t="n">
        <f aca="false">1_Data_EDA!J7420</f>
        <v>2</v>
      </c>
      <c r="E7419" s="7" t="n">
        <f aca="false">1_Data_EDA!K7420</f>
        <v>99.95999908</v>
      </c>
      <c r="F7419" s="7" t="n">
        <f aca="false">1_Data_EDA!L7420</f>
        <v>10</v>
      </c>
      <c r="G7419" s="8" t="n">
        <f aca="false">1_Data_EDA!M7420</f>
        <v>0.100000001</v>
      </c>
      <c r="H7419" s="6" t="n">
        <f aca="false">IF(1_Data_EDA!B7420="First Class",1,0)</f>
        <v>1</v>
      </c>
      <c r="I7419" s="6" t="n">
        <f aca="false">IF(1_Data_EDA!B7420="Second Class",1,0)</f>
        <v>0</v>
      </c>
      <c r="J7419" s="6" t="n">
        <f aca="false">IF(1_Data_EDA!B7420="Same Day",1,0)</f>
        <v>0</v>
      </c>
      <c r="K7419" s="6" t="n">
        <f aca="false">IF(1_Data_EDA!C7420="Corporate",1,0)</f>
        <v>1</v>
      </c>
      <c r="L7419" s="6" t="n">
        <f aca="false">IF(1_Data_EDA!C7420="Home Office",1,0)</f>
        <v>0</v>
      </c>
      <c r="M7419" s="6" t="n">
        <f aca="false">IF(1_Data_EDA!D7420="Europe",1,0)</f>
        <v>0</v>
      </c>
      <c r="N7419" s="6" t="n">
        <f aca="false">IF(1_Data_EDA!D7420="LATAM",1,0)</f>
        <v>0</v>
      </c>
      <c r="O7419" s="6" t="n">
        <f aca="false">IF(1_Data_EDA!D7420="Pacific Asia",1,0)</f>
        <v>1</v>
      </c>
      <c r="P7419" s="6" t="n">
        <f aca="false">IF(1_Data_EDA!D7420="USCA",1,0)</f>
        <v>0</v>
      </c>
      <c r="Q7419" s="6" t="n">
        <f aca="false">IF(C7419&gt;MEDIAN(C$5:C$8004),1,0)</f>
        <v>0</v>
      </c>
      <c r="R7419" s="6" t="n">
        <f aca="false">IF(D7419&gt;2,1,0)</f>
        <v>0</v>
      </c>
    </row>
    <row r="7420" customFormat="false" ht="15" hidden="false" customHeight="true" outlineLevel="0" collapsed="false">
      <c r="A7420" s="6" t="n">
        <f aca="false">1_Data_EDA!O7421</f>
        <v>0</v>
      </c>
      <c r="B7420" s="6" t="n">
        <f aca="false">1_Data_EDA!H7421</f>
        <v>4</v>
      </c>
      <c r="C7420" s="7" t="n">
        <f aca="false">1_Data_EDA!I7421</f>
        <v>84.40000153</v>
      </c>
      <c r="D7420" s="6" t="n">
        <f aca="false">1_Data_EDA!J7421</f>
        <v>1</v>
      </c>
      <c r="E7420" s="7" t="n">
        <f aca="false">1_Data_EDA!K7421</f>
        <v>84.40000153</v>
      </c>
      <c r="F7420" s="7" t="n">
        <f aca="false">1_Data_EDA!L7421</f>
        <v>21.10000038</v>
      </c>
      <c r="G7420" s="8" t="n">
        <f aca="false">1_Data_EDA!M7421</f>
        <v>0.25</v>
      </c>
      <c r="H7420" s="6" t="n">
        <f aca="false">IF(1_Data_EDA!B7421="First Class",1,0)</f>
        <v>0</v>
      </c>
      <c r="I7420" s="6" t="n">
        <f aca="false">IF(1_Data_EDA!B7421="Second Class",1,0)</f>
        <v>0</v>
      </c>
      <c r="J7420" s="6" t="n">
        <f aca="false">IF(1_Data_EDA!B7421="Same Day",1,0)</f>
        <v>0</v>
      </c>
      <c r="K7420" s="6" t="n">
        <f aca="false">IF(1_Data_EDA!C7421="Corporate",1,0)</f>
        <v>1</v>
      </c>
      <c r="L7420" s="6" t="n">
        <f aca="false">IF(1_Data_EDA!C7421="Home Office",1,0)</f>
        <v>0</v>
      </c>
      <c r="M7420" s="6" t="n">
        <f aca="false">IF(1_Data_EDA!D7421="Europe",1,0)</f>
        <v>0</v>
      </c>
      <c r="N7420" s="6" t="n">
        <f aca="false">IF(1_Data_EDA!D7421="LATAM",1,0)</f>
        <v>0</v>
      </c>
      <c r="O7420" s="6" t="n">
        <f aca="false">IF(1_Data_EDA!D7421="Pacific Asia",1,0)</f>
        <v>1</v>
      </c>
      <c r="P7420" s="6" t="n">
        <f aca="false">IF(1_Data_EDA!D7421="USCA",1,0)</f>
        <v>0</v>
      </c>
      <c r="Q7420" s="6" t="n">
        <f aca="false">IF(C7420&gt;MEDIAN(C$5:C$8004),1,0)</f>
        <v>1</v>
      </c>
      <c r="R7420" s="6" t="n">
        <f aca="false">IF(D7420&gt;2,1,0)</f>
        <v>0</v>
      </c>
    </row>
    <row r="7421" customFormat="false" ht="15" hidden="false" customHeight="true" outlineLevel="0" collapsed="false">
      <c r="A7421" s="6" t="n">
        <f aca="false">1_Data_EDA!O7422</f>
        <v>1</v>
      </c>
      <c r="B7421" s="6" t="n">
        <f aca="false">1_Data_EDA!H7422</f>
        <v>1</v>
      </c>
      <c r="C7421" s="7" t="n">
        <f aca="false">1_Data_EDA!I7422</f>
        <v>299.980011</v>
      </c>
      <c r="D7421" s="6" t="n">
        <f aca="false">1_Data_EDA!J7422</f>
        <v>1</v>
      </c>
      <c r="E7421" s="7" t="n">
        <f aca="false">1_Data_EDA!K7422</f>
        <v>299.980011</v>
      </c>
      <c r="F7421" s="7" t="n">
        <f aca="false">1_Data_EDA!L7422</f>
        <v>3</v>
      </c>
      <c r="G7421" s="8" t="n">
        <f aca="false">1_Data_EDA!M7422</f>
        <v>0.01</v>
      </c>
      <c r="H7421" s="6" t="n">
        <f aca="false">IF(1_Data_EDA!B7422="First Class",1,0)</f>
        <v>1</v>
      </c>
      <c r="I7421" s="6" t="n">
        <f aca="false">IF(1_Data_EDA!B7422="Second Class",1,0)</f>
        <v>0</v>
      </c>
      <c r="J7421" s="6" t="n">
        <f aca="false">IF(1_Data_EDA!B7422="Same Day",1,0)</f>
        <v>0</v>
      </c>
      <c r="K7421" s="6" t="n">
        <f aca="false">IF(1_Data_EDA!C7422="Corporate",1,0)</f>
        <v>1</v>
      </c>
      <c r="L7421" s="6" t="n">
        <f aca="false">IF(1_Data_EDA!C7422="Home Office",1,0)</f>
        <v>0</v>
      </c>
      <c r="M7421" s="6" t="n">
        <f aca="false">IF(1_Data_EDA!D7422="Europe",1,0)</f>
        <v>1</v>
      </c>
      <c r="N7421" s="6" t="n">
        <f aca="false">IF(1_Data_EDA!D7422="LATAM",1,0)</f>
        <v>0</v>
      </c>
      <c r="O7421" s="6" t="n">
        <f aca="false">IF(1_Data_EDA!D7422="Pacific Asia",1,0)</f>
        <v>0</v>
      </c>
      <c r="P7421" s="6" t="n">
        <f aca="false">IF(1_Data_EDA!D7422="USCA",1,0)</f>
        <v>0</v>
      </c>
      <c r="Q7421" s="6" t="n">
        <f aca="false">IF(C7421&gt;MEDIAN(C$5:C$8004),1,0)</f>
        <v>1</v>
      </c>
      <c r="R7421" s="6" t="n">
        <f aca="false">IF(D7421&gt;2,1,0)</f>
        <v>0</v>
      </c>
    </row>
    <row r="7422" customFormat="false" ht="15" hidden="false" customHeight="true" outlineLevel="0" collapsed="false">
      <c r="A7422" s="6" t="n">
        <f aca="false">1_Data_EDA!O7423</f>
        <v>0</v>
      </c>
      <c r="B7422" s="6" t="n">
        <f aca="false">1_Data_EDA!H7423</f>
        <v>4</v>
      </c>
      <c r="C7422" s="7" t="n">
        <f aca="false">1_Data_EDA!I7423</f>
        <v>25</v>
      </c>
      <c r="D7422" s="6" t="n">
        <f aca="false">1_Data_EDA!J7423</f>
        <v>4</v>
      </c>
      <c r="E7422" s="7" t="n">
        <f aca="false">1_Data_EDA!K7423</f>
        <v>100</v>
      </c>
      <c r="F7422" s="7" t="n">
        <f aca="false">1_Data_EDA!L7423</f>
        <v>0</v>
      </c>
      <c r="G7422" s="8" t="n">
        <f aca="false">1_Data_EDA!M7423</f>
        <v>0</v>
      </c>
      <c r="H7422" s="6" t="n">
        <f aca="false">IF(1_Data_EDA!B7423="First Class",1,0)</f>
        <v>0</v>
      </c>
      <c r="I7422" s="6" t="n">
        <f aca="false">IF(1_Data_EDA!B7423="Second Class",1,0)</f>
        <v>0</v>
      </c>
      <c r="J7422" s="6" t="n">
        <f aca="false">IF(1_Data_EDA!B7423="Same Day",1,0)</f>
        <v>0</v>
      </c>
      <c r="K7422" s="6" t="n">
        <f aca="false">IF(1_Data_EDA!C7423="Corporate",1,0)</f>
        <v>0</v>
      </c>
      <c r="L7422" s="6" t="n">
        <f aca="false">IF(1_Data_EDA!C7423="Home Office",1,0)</f>
        <v>0</v>
      </c>
      <c r="M7422" s="6" t="n">
        <f aca="false">IF(1_Data_EDA!D7423="Europe",1,0)</f>
        <v>0</v>
      </c>
      <c r="N7422" s="6" t="n">
        <f aca="false">IF(1_Data_EDA!D7423="LATAM",1,0)</f>
        <v>0</v>
      </c>
      <c r="O7422" s="6" t="n">
        <f aca="false">IF(1_Data_EDA!D7423="Pacific Asia",1,0)</f>
        <v>1</v>
      </c>
      <c r="P7422" s="6" t="n">
        <f aca="false">IF(1_Data_EDA!D7423="USCA",1,0)</f>
        <v>0</v>
      </c>
      <c r="Q7422" s="6" t="n">
        <f aca="false">IF(C7422&gt;MEDIAN(C$5:C$8004),1,0)</f>
        <v>0</v>
      </c>
      <c r="R7422" s="6" t="n">
        <f aca="false">IF(D7422&gt;2,1,0)</f>
        <v>1</v>
      </c>
    </row>
    <row r="7423" customFormat="false" ht="15" hidden="false" customHeight="true" outlineLevel="0" collapsed="false">
      <c r="A7423" s="6" t="n">
        <f aca="false">1_Data_EDA!O7424</f>
        <v>1</v>
      </c>
      <c r="B7423" s="6" t="n">
        <f aca="false">1_Data_EDA!H7424</f>
        <v>2</v>
      </c>
      <c r="C7423" s="7" t="n">
        <f aca="false">1_Data_EDA!I7424</f>
        <v>99.98999786</v>
      </c>
      <c r="D7423" s="6" t="n">
        <f aca="false">1_Data_EDA!J7424</f>
        <v>5</v>
      </c>
      <c r="E7423" s="7" t="n">
        <f aca="false">1_Data_EDA!K7424</f>
        <v>499.9500122</v>
      </c>
      <c r="F7423" s="7" t="n">
        <f aca="false">1_Data_EDA!L7424</f>
        <v>89.98999786</v>
      </c>
      <c r="G7423" s="8" t="n">
        <f aca="false">1_Data_EDA!M7424</f>
        <v>0.180000007</v>
      </c>
      <c r="H7423" s="6" t="n">
        <f aca="false">IF(1_Data_EDA!B7424="First Class",1,0)</f>
        <v>0</v>
      </c>
      <c r="I7423" s="6" t="n">
        <f aca="false">IF(1_Data_EDA!B7424="Second Class",1,0)</f>
        <v>1</v>
      </c>
      <c r="J7423" s="6" t="n">
        <f aca="false">IF(1_Data_EDA!B7424="Same Day",1,0)</f>
        <v>0</v>
      </c>
      <c r="K7423" s="6" t="n">
        <f aca="false">IF(1_Data_EDA!C7424="Corporate",1,0)</f>
        <v>0</v>
      </c>
      <c r="L7423" s="6" t="n">
        <f aca="false">IF(1_Data_EDA!C7424="Home Office",1,0)</f>
        <v>0</v>
      </c>
      <c r="M7423" s="6" t="n">
        <f aca="false">IF(1_Data_EDA!D7424="Europe",1,0)</f>
        <v>0</v>
      </c>
      <c r="N7423" s="6" t="n">
        <f aca="false">IF(1_Data_EDA!D7424="LATAM",1,0)</f>
        <v>1</v>
      </c>
      <c r="O7423" s="6" t="n">
        <f aca="false">IF(1_Data_EDA!D7424="Pacific Asia",1,0)</f>
        <v>0</v>
      </c>
      <c r="P7423" s="6" t="n">
        <f aca="false">IF(1_Data_EDA!D7424="USCA",1,0)</f>
        <v>0</v>
      </c>
      <c r="Q7423" s="6" t="n">
        <f aca="false">IF(C7423&gt;MEDIAN(C$5:C$8004),1,0)</f>
        <v>1</v>
      </c>
      <c r="R7423" s="6" t="n">
        <f aca="false">IF(D7423&gt;2,1,0)</f>
        <v>1</v>
      </c>
    </row>
    <row r="7424" customFormat="false" ht="15" hidden="false" customHeight="true" outlineLevel="0" collapsed="false">
      <c r="A7424" s="6" t="n">
        <f aca="false">1_Data_EDA!O7425</f>
        <v>1</v>
      </c>
      <c r="B7424" s="6" t="n">
        <f aca="false">1_Data_EDA!H7425</f>
        <v>4</v>
      </c>
      <c r="C7424" s="7" t="n">
        <f aca="false">1_Data_EDA!I7425</f>
        <v>399.980011</v>
      </c>
      <c r="D7424" s="6" t="n">
        <f aca="false">1_Data_EDA!J7425</f>
        <v>1</v>
      </c>
      <c r="E7424" s="7" t="n">
        <f aca="false">1_Data_EDA!K7425</f>
        <v>399.980011</v>
      </c>
      <c r="F7424" s="7" t="n">
        <f aca="false">1_Data_EDA!L7425</f>
        <v>20</v>
      </c>
      <c r="G7424" s="8" t="n">
        <f aca="false">1_Data_EDA!M7425</f>
        <v>0.050000001</v>
      </c>
      <c r="H7424" s="6" t="n">
        <f aca="false">IF(1_Data_EDA!B7425="First Class",1,0)</f>
        <v>0</v>
      </c>
      <c r="I7424" s="6" t="n">
        <f aca="false">IF(1_Data_EDA!B7425="Second Class",1,0)</f>
        <v>0</v>
      </c>
      <c r="J7424" s="6" t="n">
        <f aca="false">IF(1_Data_EDA!B7425="Same Day",1,0)</f>
        <v>0</v>
      </c>
      <c r="K7424" s="6" t="n">
        <f aca="false">IF(1_Data_EDA!C7425="Corporate",1,0)</f>
        <v>0</v>
      </c>
      <c r="L7424" s="6" t="n">
        <f aca="false">IF(1_Data_EDA!C7425="Home Office",1,0)</f>
        <v>0</v>
      </c>
      <c r="M7424" s="6" t="n">
        <f aca="false">IF(1_Data_EDA!D7425="Europe",1,0)</f>
        <v>0</v>
      </c>
      <c r="N7424" s="6" t="n">
        <f aca="false">IF(1_Data_EDA!D7425="LATAM",1,0)</f>
        <v>0</v>
      </c>
      <c r="O7424" s="6" t="n">
        <f aca="false">IF(1_Data_EDA!D7425="Pacific Asia",1,0)</f>
        <v>1</v>
      </c>
      <c r="P7424" s="6" t="n">
        <f aca="false">IF(1_Data_EDA!D7425="USCA",1,0)</f>
        <v>0</v>
      </c>
      <c r="Q7424" s="6" t="n">
        <f aca="false">IF(C7424&gt;MEDIAN(C$5:C$8004),1,0)</f>
        <v>1</v>
      </c>
      <c r="R7424" s="6" t="n">
        <f aca="false">IF(D7424&gt;2,1,0)</f>
        <v>0</v>
      </c>
    </row>
    <row r="7425" customFormat="false" ht="15" hidden="false" customHeight="true" outlineLevel="0" collapsed="false">
      <c r="A7425" s="6" t="n">
        <f aca="false">1_Data_EDA!O7426</f>
        <v>1</v>
      </c>
      <c r="B7425" s="6" t="n">
        <f aca="false">1_Data_EDA!H7426</f>
        <v>2</v>
      </c>
      <c r="C7425" s="7" t="n">
        <f aca="false">1_Data_EDA!I7426</f>
        <v>129.9900055</v>
      </c>
      <c r="D7425" s="6" t="n">
        <f aca="false">1_Data_EDA!J7426</f>
        <v>1</v>
      </c>
      <c r="E7425" s="7" t="n">
        <f aca="false">1_Data_EDA!K7426</f>
        <v>129.9900055</v>
      </c>
      <c r="F7425" s="7" t="n">
        <f aca="false">1_Data_EDA!L7426</f>
        <v>22.10000038</v>
      </c>
      <c r="G7425" s="8" t="n">
        <f aca="false">1_Data_EDA!M7426</f>
        <v>0.170000002</v>
      </c>
      <c r="H7425" s="6" t="n">
        <f aca="false">IF(1_Data_EDA!B7426="First Class",1,0)</f>
        <v>0</v>
      </c>
      <c r="I7425" s="6" t="n">
        <f aca="false">IF(1_Data_EDA!B7426="Second Class",1,0)</f>
        <v>1</v>
      </c>
      <c r="J7425" s="6" t="n">
        <f aca="false">IF(1_Data_EDA!B7426="Same Day",1,0)</f>
        <v>0</v>
      </c>
      <c r="K7425" s="6" t="n">
        <f aca="false">IF(1_Data_EDA!C7426="Corporate",1,0)</f>
        <v>0</v>
      </c>
      <c r="L7425" s="6" t="n">
        <f aca="false">IF(1_Data_EDA!C7426="Home Office",1,0)</f>
        <v>0</v>
      </c>
      <c r="M7425" s="6" t="n">
        <f aca="false">IF(1_Data_EDA!D7426="Europe",1,0)</f>
        <v>0</v>
      </c>
      <c r="N7425" s="6" t="n">
        <f aca="false">IF(1_Data_EDA!D7426="LATAM",1,0)</f>
        <v>0</v>
      </c>
      <c r="O7425" s="6" t="n">
        <f aca="false">IF(1_Data_EDA!D7426="Pacific Asia",1,0)</f>
        <v>1</v>
      </c>
      <c r="P7425" s="6" t="n">
        <f aca="false">IF(1_Data_EDA!D7426="USCA",1,0)</f>
        <v>0</v>
      </c>
      <c r="Q7425" s="6" t="n">
        <f aca="false">IF(C7425&gt;MEDIAN(C$5:C$8004),1,0)</f>
        <v>1</v>
      </c>
      <c r="R7425" s="6" t="n">
        <f aca="false">IF(D7425&gt;2,1,0)</f>
        <v>0</v>
      </c>
    </row>
    <row r="7426" customFormat="false" ht="15" hidden="false" customHeight="true" outlineLevel="0" collapsed="false">
      <c r="A7426" s="6" t="n">
        <f aca="false">1_Data_EDA!O7427</f>
        <v>1</v>
      </c>
      <c r="B7426" s="6" t="n">
        <f aca="false">1_Data_EDA!H7427</f>
        <v>4</v>
      </c>
      <c r="C7426" s="7" t="n">
        <f aca="false">1_Data_EDA!I7427</f>
        <v>59.99000168</v>
      </c>
      <c r="D7426" s="6" t="n">
        <f aca="false">1_Data_EDA!J7427</f>
        <v>2</v>
      </c>
      <c r="E7426" s="7" t="n">
        <f aca="false">1_Data_EDA!K7427</f>
        <v>119.9800034</v>
      </c>
      <c r="F7426" s="7" t="n">
        <f aca="false">1_Data_EDA!L7427</f>
        <v>24</v>
      </c>
      <c r="G7426" s="8" t="n">
        <f aca="false">1_Data_EDA!M7427</f>
        <v>0.200000003</v>
      </c>
      <c r="H7426" s="6" t="n">
        <f aca="false">IF(1_Data_EDA!B7427="First Class",1,0)</f>
        <v>0</v>
      </c>
      <c r="I7426" s="6" t="n">
        <f aca="false">IF(1_Data_EDA!B7427="Second Class",1,0)</f>
        <v>0</v>
      </c>
      <c r="J7426" s="6" t="n">
        <f aca="false">IF(1_Data_EDA!B7427="Same Day",1,0)</f>
        <v>0</v>
      </c>
      <c r="K7426" s="6" t="n">
        <f aca="false">IF(1_Data_EDA!C7427="Corporate",1,0)</f>
        <v>0</v>
      </c>
      <c r="L7426" s="6" t="n">
        <f aca="false">IF(1_Data_EDA!C7427="Home Office",1,0)</f>
        <v>0</v>
      </c>
      <c r="M7426" s="6" t="n">
        <f aca="false">IF(1_Data_EDA!D7427="Europe",1,0)</f>
        <v>0</v>
      </c>
      <c r="N7426" s="6" t="n">
        <f aca="false">IF(1_Data_EDA!D7427="LATAM",1,0)</f>
        <v>1</v>
      </c>
      <c r="O7426" s="6" t="n">
        <f aca="false">IF(1_Data_EDA!D7427="Pacific Asia",1,0)</f>
        <v>0</v>
      </c>
      <c r="P7426" s="6" t="n">
        <f aca="false">IF(1_Data_EDA!D7427="USCA",1,0)</f>
        <v>0</v>
      </c>
      <c r="Q7426" s="6" t="n">
        <f aca="false">IF(C7426&gt;MEDIAN(C$5:C$8004),1,0)</f>
        <v>0</v>
      </c>
      <c r="R7426" s="6" t="n">
        <f aca="false">IF(D7426&gt;2,1,0)</f>
        <v>0</v>
      </c>
    </row>
    <row r="7427" customFormat="false" ht="15" hidden="false" customHeight="true" outlineLevel="0" collapsed="false">
      <c r="A7427" s="6" t="n">
        <f aca="false">1_Data_EDA!O7428</f>
        <v>0</v>
      </c>
      <c r="B7427" s="6" t="n">
        <f aca="false">1_Data_EDA!H7428</f>
        <v>4</v>
      </c>
      <c r="C7427" s="7" t="n">
        <f aca="false">1_Data_EDA!I7428</f>
        <v>99.98999786</v>
      </c>
      <c r="D7427" s="6" t="n">
        <f aca="false">1_Data_EDA!J7428</f>
        <v>5</v>
      </c>
      <c r="E7427" s="7" t="n">
        <f aca="false">1_Data_EDA!K7428</f>
        <v>499.9500122</v>
      </c>
      <c r="F7427" s="7" t="n">
        <f aca="false">1_Data_EDA!L7428</f>
        <v>10</v>
      </c>
      <c r="G7427" s="8" t="n">
        <f aca="false">1_Data_EDA!M7428</f>
        <v>0.02</v>
      </c>
      <c r="H7427" s="6" t="n">
        <f aca="false">IF(1_Data_EDA!B7428="First Class",1,0)</f>
        <v>0</v>
      </c>
      <c r="I7427" s="6" t="n">
        <f aca="false">IF(1_Data_EDA!B7428="Second Class",1,0)</f>
        <v>0</v>
      </c>
      <c r="J7427" s="6" t="n">
        <f aca="false">IF(1_Data_EDA!B7428="Same Day",1,0)</f>
        <v>0</v>
      </c>
      <c r="K7427" s="6" t="n">
        <f aca="false">IF(1_Data_EDA!C7428="Corporate",1,0)</f>
        <v>1</v>
      </c>
      <c r="L7427" s="6" t="n">
        <f aca="false">IF(1_Data_EDA!C7428="Home Office",1,0)</f>
        <v>0</v>
      </c>
      <c r="M7427" s="6" t="n">
        <f aca="false">IF(1_Data_EDA!D7428="Europe",1,0)</f>
        <v>1</v>
      </c>
      <c r="N7427" s="6" t="n">
        <f aca="false">IF(1_Data_EDA!D7428="LATAM",1,0)</f>
        <v>0</v>
      </c>
      <c r="O7427" s="6" t="n">
        <f aca="false">IF(1_Data_EDA!D7428="Pacific Asia",1,0)</f>
        <v>0</v>
      </c>
      <c r="P7427" s="6" t="n">
        <f aca="false">IF(1_Data_EDA!D7428="USCA",1,0)</f>
        <v>0</v>
      </c>
      <c r="Q7427" s="6" t="n">
        <f aca="false">IF(C7427&gt;MEDIAN(C$5:C$8004),1,0)</f>
        <v>1</v>
      </c>
      <c r="R7427" s="6" t="n">
        <f aca="false">IF(D7427&gt;2,1,0)</f>
        <v>1</v>
      </c>
    </row>
    <row r="7428" customFormat="false" ht="15" hidden="false" customHeight="true" outlineLevel="0" collapsed="false">
      <c r="A7428" s="6" t="n">
        <f aca="false">1_Data_EDA!O7429</f>
        <v>0</v>
      </c>
      <c r="B7428" s="6" t="n">
        <f aca="false">1_Data_EDA!H7429</f>
        <v>4</v>
      </c>
      <c r="C7428" s="7" t="n">
        <f aca="false">1_Data_EDA!I7429</f>
        <v>49.97999954</v>
      </c>
      <c r="D7428" s="6" t="n">
        <f aca="false">1_Data_EDA!J7429</f>
        <v>1</v>
      </c>
      <c r="E7428" s="7" t="n">
        <f aca="false">1_Data_EDA!K7429</f>
        <v>49.97999954</v>
      </c>
      <c r="F7428" s="7" t="n">
        <f aca="false">1_Data_EDA!L7429</f>
        <v>10</v>
      </c>
      <c r="G7428" s="8" t="n">
        <f aca="false">1_Data_EDA!M7429</f>
        <v>0.200000003</v>
      </c>
      <c r="H7428" s="6" t="n">
        <f aca="false">IF(1_Data_EDA!B7429="First Class",1,0)</f>
        <v>0</v>
      </c>
      <c r="I7428" s="6" t="n">
        <f aca="false">IF(1_Data_EDA!B7429="Second Class",1,0)</f>
        <v>0</v>
      </c>
      <c r="J7428" s="6" t="n">
        <f aca="false">IF(1_Data_EDA!B7429="Same Day",1,0)</f>
        <v>0</v>
      </c>
      <c r="K7428" s="6" t="n">
        <f aca="false">IF(1_Data_EDA!C7429="Corporate",1,0)</f>
        <v>0</v>
      </c>
      <c r="L7428" s="6" t="n">
        <f aca="false">IF(1_Data_EDA!C7429="Home Office",1,0)</f>
        <v>0</v>
      </c>
      <c r="M7428" s="6" t="n">
        <f aca="false">IF(1_Data_EDA!D7429="Europe",1,0)</f>
        <v>0</v>
      </c>
      <c r="N7428" s="6" t="n">
        <f aca="false">IF(1_Data_EDA!D7429="LATAM",1,0)</f>
        <v>0</v>
      </c>
      <c r="O7428" s="6" t="n">
        <f aca="false">IF(1_Data_EDA!D7429="Pacific Asia",1,0)</f>
        <v>1</v>
      </c>
      <c r="P7428" s="6" t="n">
        <f aca="false">IF(1_Data_EDA!D7429="USCA",1,0)</f>
        <v>0</v>
      </c>
      <c r="Q7428" s="6" t="n">
        <f aca="false">IF(C7428&gt;MEDIAN(C$5:C$8004),1,0)</f>
        <v>0</v>
      </c>
      <c r="R7428" s="6" t="n">
        <f aca="false">IF(D7428&gt;2,1,0)</f>
        <v>0</v>
      </c>
    </row>
    <row r="7429" customFormat="false" ht="15" hidden="false" customHeight="true" outlineLevel="0" collapsed="false">
      <c r="A7429" s="6" t="n">
        <f aca="false">1_Data_EDA!O7430</f>
        <v>1</v>
      </c>
      <c r="B7429" s="6" t="n">
        <f aca="false">1_Data_EDA!H7430</f>
        <v>0</v>
      </c>
      <c r="C7429" s="7" t="n">
        <f aca="false">1_Data_EDA!I7430</f>
        <v>399.980011</v>
      </c>
      <c r="D7429" s="6" t="n">
        <f aca="false">1_Data_EDA!J7430</f>
        <v>1</v>
      </c>
      <c r="E7429" s="7" t="n">
        <f aca="false">1_Data_EDA!K7430</f>
        <v>399.980011</v>
      </c>
      <c r="F7429" s="7" t="n">
        <f aca="false">1_Data_EDA!L7430</f>
        <v>48</v>
      </c>
      <c r="G7429" s="8" t="n">
        <f aca="false">1_Data_EDA!M7430</f>
        <v>0.119999997</v>
      </c>
      <c r="H7429" s="6" t="n">
        <f aca="false">IF(1_Data_EDA!B7430="First Class",1,0)</f>
        <v>0</v>
      </c>
      <c r="I7429" s="6" t="n">
        <f aca="false">IF(1_Data_EDA!B7430="Second Class",1,0)</f>
        <v>0</v>
      </c>
      <c r="J7429" s="6" t="n">
        <f aca="false">IF(1_Data_EDA!B7430="Same Day",1,0)</f>
        <v>1</v>
      </c>
      <c r="K7429" s="6" t="n">
        <f aca="false">IF(1_Data_EDA!C7430="Corporate",1,0)</f>
        <v>0</v>
      </c>
      <c r="L7429" s="6" t="n">
        <f aca="false">IF(1_Data_EDA!C7430="Home Office",1,0)</f>
        <v>0</v>
      </c>
      <c r="M7429" s="6" t="n">
        <f aca="false">IF(1_Data_EDA!D7430="Europe",1,0)</f>
        <v>0</v>
      </c>
      <c r="N7429" s="6" t="n">
        <f aca="false">IF(1_Data_EDA!D7430="LATAM",1,0)</f>
        <v>1</v>
      </c>
      <c r="O7429" s="6" t="n">
        <f aca="false">IF(1_Data_EDA!D7430="Pacific Asia",1,0)</f>
        <v>0</v>
      </c>
      <c r="P7429" s="6" t="n">
        <f aca="false">IF(1_Data_EDA!D7430="USCA",1,0)</f>
        <v>0</v>
      </c>
      <c r="Q7429" s="6" t="n">
        <f aca="false">IF(C7429&gt;MEDIAN(C$5:C$8004),1,0)</f>
        <v>1</v>
      </c>
      <c r="R7429" s="6" t="n">
        <f aca="false">IF(D7429&gt;2,1,0)</f>
        <v>0</v>
      </c>
    </row>
    <row r="7430" customFormat="false" ht="15" hidden="false" customHeight="true" outlineLevel="0" collapsed="false">
      <c r="A7430" s="6" t="n">
        <f aca="false">1_Data_EDA!O7431</f>
        <v>0</v>
      </c>
      <c r="B7430" s="6" t="n">
        <f aca="false">1_Data_EDA!H7431</f>
        <v>0</v>
      </c>
      <c r="C7430" s="7" t="n">
        <f aca="false">1_Data_EDA!I7431</f>
        <v>399.980011</v>
      </c>
      <c r="D7430" s="6" t="n">
        <f aca="false">1_Data_EDA!J7431</f>
        <v>1</v>
      </c>
      <c r="E7430" s="7" t="n">
        <f aca="false">1_Data_EDA!K7431</f>
        <v>399.980011</v>
      </c>
      <c r="F7430" s="7" t="n">
        <f aca="false">1_Data_EDA!L7431</f>
        <v>48</v>
      </c>
      <c r="G7430" s="8" t="n">
        <f aca="false">1_Data_EDA!M7431</f>
        <v>0.119999997</v>
      </c>
      <c r="H7430" s="6" t="n">
        <f aca="false">IF(1_Data_EDA!B7431="First Class",1,0)</f>
        <v>0</v>
      </c>
      <c r="I7430" s="6" t="n">
        <f aca="false">IF(1_Data_EDA!B7431="Second Class",1,0)</f>
        <v>0</v>
      </c>
      <c r="J7430" s="6" t="n">
        <f aca="false">IF(1_Data_EDA!B7431="Same Day",1,0)</f>
        <v>1</v>
      </c>
      <c r="K7430" s="6" t="n">
        <f aca="false">IF(1_Data_EDA!C7431="Corporate",1,0)</f>
        <v>0</v>
      </c>
      <c r="L7430" s="6" t="n">
        <f aca="false">IF(1_Data_EDA!C7431="Home Office",1,0)</f>
        <v>0</v>
      </c>
      <c r="M7430" s="6" t="n">
        <f aca="false">IF(1_Data_EDA!D7431="Europe",1,0)</f>
        <v>1</v>
      </c>
      <c r="N7430" s="6" t="n">
        <f aca="false">IF(1_Data_EDA!D7431="LATAM",1,0)</f>
        <v>0</v>
      </c>
      <c r="O7430" s="6" t="n">
        <f aca="false">IF(1_Data_EDA!D7431="Pacific Asia",1,0)</f>
        <v>0</v>
      </c>
      <c r="P7430" s="6" t="n">
        <f aca="false">IF(1_Data_EDA!D7431="USCA",1,0)</f>
        <v>0</v>
      </c>
      <c r="Q7430" s="6" t="n">
        <f aca="false">IF(C7430&gt;MEDIAN(C$5:C$8004),1,0)</f>
        <v>1</v>
      </c>
      <c r="R7430" s="6" t="n">
        <f aca="false">IF(D7430&gt;2,1,0)</f>
        <v>0</v>
      </c>
    </row>
    <row r="7431" customFormat="false" ht="15" hidden="false" customHeight="true" outlineLevel="0" collapsed="false">
      <c r="A7431" s="6" t="n">
        <f aca="false">1_Data_EDA!O7432</f>
        <v>1</v>
      </c>
      <c r="B7431" s="6" t="n">
        <f aca="false">1_Data_EDA!H7432</f>
        <v>2</v>
      </c>
      <c r="C7431" s="7" t="n">
        <f aca="false">1_Data_EDA!I7432</f>
        <v>59.99000168</v>
      </c>
      <c r="D7431" s="6" t="n">
        <f aca="false">1_Data_EDA!J7432</f>
        <v>3</v>
      </c>
      <c r="E7431" s="7" t="n">
        <f aca="false">1_Data_EDA!K7432</f>
        <v>179.9700012</v>
      </c>
      <c r="F7431" s="7" t="n">
        <f aca="false">1_Data_EDA!L7432</f>
        <v>23.39999962</v>
      </c>
      <c r="G7431" s="8" t="n">
        <f aca="false">1_Data_EDA!M7432</f>
        <v>0.129999995</v>
      </c>
      <c r="H7431" s="6" t="n">
        <f aca="false">IF(1_Data_EDA!B7432="First Class",1,0)</f>
        <v>0</v>
      </c>
      <c r="I7431" s="6" t="n">
        <f aca="false">IF(1_Data_EDA!B7432="Second Class",1,0)</f>
        <v>1</v>
      </c>
      <c r="J7431" s="6" t="n">
        <f aca="false">IF(1_Data_EDA!B7432="Same Day",1,0)</f>
        <v>0</v>
      </c>
      <c r="K7431" s="6" t="n">
        <f aca="false">IF(1_Data_EDA!C7432="Corporate",1,0)</f>
        <v>1</v>
      </c>
      <c r="L7431" s="6" t="n">
        <f aca="false">IF(1_Data_EDA!C7432="Home Office",1,0)</f>
        <v>0</v>
      </c>
      <c r="M7431" s="6" t="n">
        <f aca="false">IF(1_Data_EDA!D7432="Europe",1,0)</f>
        <v>0</v>
      </c>
      <c r="N7431" s="6" t="n">
        <f aca="false">IF(1_Data_EDA!D7432="LATAM",1,0)</f>
        <v>1</v>
      </c>
      <c r="O7431" s="6" t="n">
        <f aca="false">IF(1_Data_EDA!D7432="Pacific Asia",1,0)</f>
        <v>0</v>
      </c>
      <c r="P7431" s="6" t="n">
        <f aca="false">IF(1_Data_EDA!D7432="USCA",1,0)</f>
        <v>0</v>
      </c>
      <c r="Q7431" s="6" t="n">
        <f aca="false">IF(C7431&gt;MEDIAN(C$5:C$8004),1,0)</f>
        <v>0</v>
      </c>
      <c r="R7431" s="6" t="n">
        <f aca="false">IF(D7431&gt;2,1,0)</f>
        <v>1</v>
      </c>
    </row>
    <row r="7432" customFormat="false" ht="15" hidden="false" customHeight="true" outlineLevel="0" collapsed="false">
      <c r="A7432" s="6" t="n">
        <f aca="false">1_Data_EDA!O7433</f>
        <v>1</v>
      </c>
      <c r="B7432" s="6" t="n">
        <f aca="false">1_Data_EDA!H7433</f>
        <v>2</v>
      </c>
      <c r="C7432" s="7" t="n">
        <f aca="false">1_Data_EDA!I7433</f>
        <v>399.980011</v>
      </c>
      <c r="D7432" s="6" t="n">
        <f aca="false">1_Data_EDA!J7433</f>
        <v>1</v>
      </c>
      <c r="E7432" s="7" t="n">
        <f aca="false">1_Data_EDA!K7433</f>
        <v>399.980011</v>
      </c>
      <c r="F7432" s="7" t="n">
        <f aca="false">1_Data_EDA!L7433</f>
        <v>28</v>
      </c>
      <c r="G7432" s="8" t="n">
        <f aca="false">1_Data_EDA!M7433</f>
        <v>0.07</v>
      </c>
      <c r="H7432" s="6" t="n">
        <f aca="false">IF(1_Data_EDA!B7433="First Class",1,0)</f>
        <v>0</v>
      </c>
      <c r="I7432" s="6" t="n">
        <f aca="false">IF(1_Data_EDA!B7433="Second Class",1,0)</f>
        <v>1</v>
      </c>
      <c r="J7432" s="6" t="n">
        <f aca="false">IF(1_Data_EDA!B7433="Same Day",1,0)</f>
        <v>0</v>
      </c>
      <c r="K7432" s="6" t="n">
        <f aca="false">IF(1_Data_EDA!C7433="Corporate",1,0)</f>
        <v>0</v>
      </c>
      <c r="L7432" s="6" t="n">
        <f aca="false">IF(1_Data_EDA!C7433="Home Office",1,0)</f>
        <v>0</v>
      </c>
      <c r="M7432" s="6" t="n">
        <f aca="false">IF(1_Data_EDA!D7433="Europe",1,0)</f>
        <v>1</v>
      </c>
      <c r="N7432" s="6" t="n">
        <f aca="false">IF(1_Data_EDA!D7433="LATAM",1,0)</f>
        <v>0</v>
      </c>
      <c r="O7432" s="6" t="n">
        <f aca="false">IF(1_Data_EDA!D7433="Pacific Asia",1,0)</f>
        <v>0</v>
      </c>
      <c r="P7432" s="6" t="n">
        <f aca="false">IF(1_Data_EDA!D7433="USCA",1,0)</f>
        <v>0</v>
      </c>
      <c r="Q7432" s="6" t="n">
        <f aca="false">IF(C7432&gt;MEDIAN(C$5:C$8004),1,0)</f>
        <v>1</v>
      </c>
      <c r="R7432" s="6" t="n">
        <f aca="false">IF(D7432&gt;2,1,0)</f>
        <v>0</v>
      </c>
    </row>
    <row r="7433" customFormat="false" ht="15" hidden="false" customHeight="true" outlineLevel="0" collapsed="false">
      <c r="A7433" s="6" t="n">
        <f aca="false">1_Data_EDA!O7434</f>
        <v>0</v>
      </c>
      <c r="B7433" s="6" t="n">
        <f aca="false">1_Data_EDA!H7434</f>
        <v>4</v>
      </c>
      <c r="C7433" s="7" t="n">
        <f aca="false">1_Data_EDA!I7434</f>
        <v>50</v>
      </c>
      <c r="D7433" s="6" t="n">
        <f aca="false">1_Data_EDA!J7434</f>
        <v>4</v>
      </c>
      <c r="E7433" s="7" t="n">
        <f aca="false">1_Data_EDA!K7434</f>
        <v>200</v>
      </c>
      <c r="F7433" s="7" t="n">
        <f aca="false">1_Data_EDA!L7434</f>
        <v>24</v>
      </c>
      <c r="G7433" s="8" t="n">
        <f aca="false">1_Data_EDA!M7434</f>
        <v>0.119999997</v>
      </c>
      <c r="H7433" s="6" t="n">
        <f aca="false">IF(1_Data_EDA!B7434="First Class",1,0)</f>
        <v>0</v>
      </c>
      <c r="I7433" s="6" t="n">
        <f aca="false">IF(1_Data_EDA!B7434="Second Class",1,0)</f>
        <v>0</v>
      </c>
      <c r="J7433" s="6" t="n">
        <f aca="false">IF(1_Data_EDA!B7434="Same Day",1,0)</f>
        <v>0</v>
      </c>
      <c r="K7433" s="6" t="n">
        <f aca="false">IF(1_Data_EDA!C7434="Corporate",1,0)</f>
        <v>1</v>
      </c>
      <c r="L7433" s="6" t="n">
        <f aca="false">IF(1_Data_EDA!C7434="Home Office",1,0)</f>
        <v>0</v>
      </c>
      <c r="M7433" s="6" t="n">
        <f aca="false">IF(1_Data_EDA!D7434="Europe",1,0)</f>
        <v>0</v>
      </c>
      <c r="N7433" s="6" t="n">
        <f aca="false">IF(1_Data_EDA!D7434="LATAM",1,0)</f>
        <v>0</v>
      </c>
      <c r="O7433" s="6" t="n">
        <f aca="false">IF(1_Data_EDA!D7434="Pacific Asia",1,0)</f>
        <v>0</v>
      </c>
      <c r="P7433" s="6" t="n">
        <f aca="false">IF(1_Data_EDA!D7434="USCA",1,0)</f>
        <v>1</v>
      </c>
      <c r="Q7433" s="6" t="n">
        <f aca="false">IF(C7433&gt;MEDIAN(C$5:C$8004),1,0)</f>
        <v>0</v>
      </c>
      <c r="R7433" s="6" t="n">
        <f aca="false">IF(D7433&gt;2,1,0)</f>
        <v>1</v>
      </c>
    </row>
    <row r="7434" customFormat="false" ht="15" hidden="false" customHeight="true" outlineLevel="0" collapsed="false">
      <c r="A7434" s="6" t="n">
        <f aca="false">1_Data_EDA!O7435</f>
        <v>1</v>
      </c>
      <c r="B7434" s="6" t="n">
        <f aca="false">1_Data_EDA!H7435</f>
        <v>2</v>
      </c>
      <c r="C7434" s="7" t="n">
        <f aca="false">1_Data_EDA!I7435</f>
        <v>299.980011</v>
      </c>
      <c r="D7434" s="6" t="n">
        <f aca="false">1_Data_EDA!J7435</f>
        <v>1</v>
      </c>
      <c r="E7434" s="7" t="n">
        <f aca="false">1_Data_EDA!K7435</f>
        <v>299.980011</v>
      </c>
      <c r="F7434" s="7" t="n">
        <f aca="false">1_Data_EDA!L7435</f>
        <v>36</v>
      </c>
      <c r="G7434" s="8" t="n">
        <f aca="false">1_Data_EDA!M7435</f>
        <v>0.119999997</v>
      </c>
      <c r="H7434" s="6" t="n">
        <f aca="false">IF(1_Data_EDA!B7435="First Class",1,0)</f>
        <v>0</v>
      </c>
      <c r="I7434" s="6" t="n">
        <f aca="false">IF(1_Data_EDA!B7435="Second Class",1,0)</f>
        <v>1</v>
      </c>
      <c r="J7434" s="6" t="n">
        <f aca="false">IF(1_Data_EDA!B7435="Same Day",1,0)</f>
        <v>0</v>
      </c>
      <c r="K7434" s="6" t="n">
        <f aca="false">IF(1_Data_EDA!C7435="Corporate",1,0)</f>
        <v>1</v>
      </c>
      <c r="L7434" s="6" t="n">
        <f aca="false">IF(1_Data_EDA!C7435="Home Office",1,0)</f>
        <v>0</v>
      </c>
      <c r="M7434" s="6" t="n">
        <f aca="false">IF(1_Data_EDA!D7435="Europe",1,0)</f>
        <v>0</v>
      </c>
      <c r="N7434" s="6" t="n">
        <f aca="false">IF(1_Data_EDA!D7435="LATAM",1,0)</f>
        <v>0</v>
      </c>
      <c r="O7434" s="6" t="n">
        <f aca="false">IF(1_Data_EDA!D7435="Pacific Asia",1,0)</f>
        <v>0</v>
      </c>
      <c r="P7434" s="6" t="n">
        <f aca="false">IF(1_Data_EDA!D7435="USCA",1,0)</f>
        <v>0</v>
      </c>
      <c r="Q7434" s="6" t="n">
        <f aca="false">IF(C7434&gt;MEDIAN(C$5:C$8004),1,0)</f>
        <v>1</v>
      </c>
      <c r="R7434" s="6" t="n">
        <f aca="false">IF(D7434&gt;2,1,0)</f>
        <v>0</v>
      </c>
    </row>
    <row r="7435" customFormat="false" ht="15" hidden="false" customHeight="true" outlineLevel="0" collapsed="false">
      <c r="A7435" s="6" t="n">
        <f aca="false">1_Data_EDA!O7436</f>
        <v>0</v>
      </c>
      <c r="B7435" s="6" t="n">
        <f aca="false">1_Data_EDA!H7436</f>
        <v>4</v>
      </c>
      <c r="C7435" s="7" t="n">
        <f aca="false">1_Data_EDA!I7436</f>
        <v>59.99000168</v>
      </c>
      <c r="D7435" s="6" t="n">
        <f aca="false">1_Data_EDA!J7436</f>
        <v>2</v>
      </c>
      <c r="E7435" s="7" t="n">
        <f aca="false">1_Data_EDA!K7436</f>
        <v>119.9800034</v>
      </c>
      <c r="F7435" s="7" t="n">
        <f aca="false">1_Data_EDA!L7436</f>
        <v>8.399999619</v>
      </c>
      <c r="G7435" s="8" t="n">
        <f aca="false">1_Data_EDA!M7436</f>
        <v>0.07</v>
      </c>
      <c r="H7435" s="6" t="n">
        <f aca="false">IF(1_Data_EDA!B7436="First Class",1,0)</f>
        <v>0</v>
      </c>
      <c r="I7435" s="6" t="n">
        <f aca="false">IF(1_Data_EDA!B7436="Second Class",1,0)</f>
        <v>0</v>
      </c>
      <c r="J7435" s="6" t="n">
        <f aca="false">IF(1_Data_EDA!B7436="Same Day",1,0)</f>
        <v>0</v>
      </c>
      <c r="K7435" s="6" t="n">
        <f aca="false">IF(1_Data_EDA!C7436="Corporate",1,0)</f>
        <v>0</v>
      </c>
      <c r="L7435" s="6" t="n">
        <f aca="false">IF(1_Data_EDA!C7436="Home Office",1,0)</f>
        <v>0</v>
      </c>
      <c r="M7435" s="6" t="n">
        <f aca="false">IF(1_Data_EDA!D7436="Europe",1,0)</f>
        <v>0</v>
      </c>
      <c r="N7435" s="6" t="n">
        <f aca="false">IF(1_Data_EDA!D7436="LATAM",1,0)</f>
        <v>1</v>
      </c>
      <c r="O7435" s="6" t="n">
        <f aca="false">IF(1_Data_EDA!D7436="Pacific Asia",1,0)</f>
        <v>0</v>
      </c>
      <c r="P7435" s="6" t="n">
        <f aca="false">IF(1_Data_EDA!D7436="USCA",1,0)</f>
        <v>0</v>
      </c>
      <c r="Q7435" s="6" t="n">
        <f aca="false">IF(C7435&gt;MEDIAN(C$5:C$8004),1,0)</f>
        <v>0</v>
      </c>
      <c r="R7435" s="6" t="n">
        <f aca="false">IF(D7435&gt;2,1,0)</f>
        <v>0</v>
      </c>
    </row>
    <row r="7436" customFormat="false" ht="15" hidden="false" customHeight="true" outlineLevel="0" collapsed="false">
      <c r="A7436" s="6" t="n">
        <f aca="false">1_Data_EDA!O7437</f>
        <v>0</v>
      </c>
      <c r="B7436" s="6" t="n">
        <f aca="false">1_Data_EDA!H7437</f>
        <v>4</v>
      </c>
      <c r="C7436" s="7" t="n">
        <f aca="false">1_Data_EDA!I7437</f>
        <v>129.9900055</v>
      </c>
      <c r="D7436" s="6" t="n">
        <f aca="false">1_Data_EDA!J7437</f>
        <v>1</v>
      </c>
      <c r="E7436" s="7" t="n">
        <f aca="false">1_Data_EDA!K7437</f>
        <v>129.9900055</v>
      </c>
      <c r="F7436" s="7" t="n">
        <f aca="false">1_Data_EDA!L7437</f>
        <v>26</v>
      </c>
      <c r="G7436" s="8" t="n">
        <f aca="false">1_Data_EDA!M7437</f>
        <v>0.200000003</v>
      </c>
      <c r="H7436" s="6" t="n">
        <f aca="false">IF(1_Data_EDA!B7437="First Class",1,0)</f>
        <v>0</v>
      </c>
      <c r="I7436" s="6" t="n">
        <f aca="false">IF(1_Data_EDA!B7437="Second Class",1,0)</f>
        <v>0</v>
      </c>
      <c r="J7436" s="6" t="n">
        <f aca="false">IF(1_Data_EDA!B7437="Same Day",1,0)</f>
        <v>0</v>
      </c>
      <c r="K7436" s="6" t="n">
        <f aca="false">IF(1_Data_EDA!C7437="Corporate",1,0)</f>
        <v>0</v>
      </c>
      <c r="L7436" s="6" t="n">
        <f aca="false">IF(1_Data_EDA!C7437="Home Office",1,0)</f>
        <v>0</v>
      </c>
      <c r="M7436" s="6" t="n">
        <f aca="false">IF(1_Data_EDA!D7437="Europe",1,0)</f>
        <v>0</v>
      </c>
      <c r="N7436" s="6" t="n">
        <f aca="false">IF(1_Data_EDA!D7437="LATAM",1,0)</f>
        <v>1</v>
      </c>
      <c r="O7436" s="6" t="n">
        <f aca="false">IF(1_Data_EDA!D7437="Pacific Asia",1,0)</f>
        <v>0</v>
      </c>
      <c r="P7436" s="6" t="n">
        <f aca="false">IF(1_Data_EDA!D7437="USCA",1,0)</f>
        <v>0</v>
      </c>
      <c r="Q7436" s="6" t="n">
        <f aca="false">IF(C7436&gt;MEDIAN(C$5:C$8004),1,0)</f>
        <v>1</v>
      </c>
      <c r="R7436" s="6" t="n">
        <f aca="false">IF(D7436&gt;2,1,0)</f>
        <v>0</v>
      </c>
    </row>
    <row r="7437" customFormat="false" ht="15" hidden="false" customHeight="true" outlineLevel="0" collapsed="false">
      <c r="A7437" s="6" t="n">
        <f aca="false">1_Data_EDA!O7438</f>
        <v>1</v>
      </c>
      <c r="B7437" s="6" t="n">
        <f aca="false">1_Data_EDA!H7438</f>
        <v>4</v>
      </c>
      <c r="C7437" s="7" t="n">
        <f aca="false">1_Data_EDA!I7438</f>
        <v>50</v>
      </c>
      <c r="D7437" s="6" t="n">
        <f aca="false">1_Data_EDA!J7438</f>
        <v>3</v>
      </c>
      <c r="E7437" s="7" t="n">
        <f aca="false">1_Data_EDA!K7438</f>
        <v>150</v>
      </c>
      <c r="F7437" s="7" t="n">
        <f aca="false">1_Data_EDA!L7438</f>
        <v>25.5</v>
      </c>
      <c r="G7437" s="8" t="n">
        <f aca="false">1_Data_EDA!M7438</f>
        <v>0.170000002</v>
      </c>
      <c r="H7437" s="6" t="n">
        <f aca="false">IF(1_Data_EDA!B7438="First Class",1,0)</f>
        <v>0</v>
      </c>
      <c r="I7437" s="6" t="n">
        <f aca="false">IF(1_Data_EDA!B7438="Second Class",1,0)</f>
        <v>0</v>
      </c>
      <c r="J7437" s="6" t="n">
        <f aca="false">IF(1_Data_EDA!B7438="Same Day",1,0)</f>
        <v>0</v>
      </c>
      <c r="K7437" s="6" t="n">
        <f aca="false">IF(1_Data_EDA!C7438="Corporate",1,0)</f>
        <v>0</v>
      </c>
      <c r="L7437" s="6" t="n">
        <f aca="false">IF(1_Data_EDA!C7438="Home Office",1,0)</f>
        <v>0</v>
      </c>
      <c r="M7437" s="6" t="n">
        <f aca="false">IF(1_Data_EDA!D7438="Europe",1,0)</f>
        <v>1</v>
      </c>
      <c r="N7437" s="6" t="n">
        <f aca="false">IF(1_Data_EDA!D7438="LATAM",1,0)</f>
        <v>0</v>
      </c>
      <c r="O7437" s="6" t="n">
        <f aca="false">IF(1_Data_EDA!D7438="Pacific Asia",1,0)</f>
        <v>0</v>
      </c>
      <c r="P7437" s="6" t="n">
        <f aca="false">IF(1_Data_EDA!D7438="USCA",1,0)</f>
        <v>0</v>
      </c>
      <c r="Q7437" s="6" t="n">
        <f aca="false">IF(C7437&gt;MEDIAN(C$5:C$8004),1,0)</f>
        <v>0</v>
      </c>
      <c r="R7437" s="6" t="n">
        <f aca="false">IF(D7437&gt;2,1,0)</f>
        <v>1</v>
      </c>
    </row>
    <row r="7438" customFormat="false" ht="15" hidden="false" customHeight="true" outlineLevel="0" collapsed="false">
      <c r="A7438" s="6" t="n">
        <f aca="false">1_Data_EDA!O7439</f>
        <v>1</v>
      </c>
      <c r="B7438" s="6" t="n">
        <f aca="false">1_Data_EDA!H7439</f>
        <v>4</v>
      </c>
      <c r="C7438" s="7" t="n">
        <f aca="false">1_Data_EDA!I7439</f>
        <v>129.9900055</v>
      </c>
      <c r="D7438" s="6" t="n">
        <f aca="false">1_Data_EDA!J7439</f>
        <v>1</v>
      </c>
      <c r="E7438" s="7" t="n">
        <f aca="false">1_Data_EDA!K7439</f>
        <v>129.9900055</v>
      </c>
      <c r="F7438" s="7" t="n">
        <f aca="false">1_Data_EDA!L7439</f>
        <v>1.299999952</v>
      </c>
      <c r="G7438" s="8" t="n">
        <f aca="false">1_Data_EDA!M7439</f>
        <v>0.01</v>
      </c>
      <c r="H7438" s="6" t="n">
        <f aca="false">IF(1_Data_EDA!B7439="First Class",1,0)</f>
        <v>0</v>
      </c>
      <c r="I7438" s="6" t="n">
        <f aca="false">IF(1_Data_EDA!B7439="Second Class",1,0)</f>
        <v>0</v>
      </c>
      <c r="J7438" s="6" t="n">
        <f aca="false">IF(1_Data_EDA!B7439="Same Day",1,0)</f>
        <v>0</v>
      </c>
      <c r="K7438" s="6" t="n">
        <f aca="false">IF(1_Data_EDA!C7439="Corporate",1,0)</f>
        <v>1</v>
      </c>
      <c r="L7438" s="6" t="n">
        <f aca="false">IF(1_Data_EDA!C7439="Home Office",1,0)</f>
        <v>0</v>
      </c>
      <c r="M7438" s="6" t="n">
        <f aca="false">IF(1_Data_EDA!D7439="Europe",1,0)</f>
        <v>0</v>
      </c>
      <c r="N7438" s="6" t="n">
        <f aca="false">IF(1_Data_EDA!D7439="LATAM",1,0)</f>
        <v>1</v>
      </c>
      <c r="O7438" s="6" t="n">
        <f aca="false">IF(1_Data_EDA!D7439="Pacific Asia",1,0)</f>
        <v>0</v>
      </c>
      <c r="P7438" s="6" t="n">
        <f aca="false">IF(1_Data_EDA!D7439="USCA",1,0)</f>
        <v>0</v>
      </c>
      <c r="Q7438" s="6" t="n">
        <f aca="false">IF(C7438&gt;MEDIAN(C$5:C$8004),1,0)</f>
        <v>1</v>
      </c>
      <c r="R7438" s="6" t="n">
        <f aca="false">IF(D7438&gt;2,1,0)</f>
        <v>0</v>
      </c>
    </row>
    <row r="7439" customFormat="false" ht="15" hidden="false" customHeight="true" outlineLevel="0" collapsed="false">
      <c r="A7439" s="6" t="n">
        <f aca="false">1_Data_EDA!O7440</f>
        <v>1</v>
      </c>
      <c r="B7439" s="6" t="n">
        <f aca="false">1_Data_EDA!H7440</f>
        <v>1</v>
      </c>
      <c r="C7439" s="7" t="n">
        <f aca="false">1_Data_EDA!I7440</f>
        <v>99.98999786</v>
      </c>
      <c r="D7439" s="6" t="n">
        <f aca="false">1_Data_EDA!J7440</f>
        <v>4</v>
      </c>
      <c r="E7439" s="7" t="n">
        <f aca="false">1_Data_EDA!K7440</f>
        <v>399.9599915</v>
      </c>
      <c r="F7439" s="7" t="n">
        <f aca="false">1_Data_EDA!L7440</f>
        <v>99.98999786</v>
      </c>
      <c r="G7439" s="8" t="n">
        <f aca="false">1_Data_EDA!M7440</f>
        <v>0.25</v>
      </c>
      <c r="H7439" s="6" t="n">
        <f aca="false">IF(1_Data_EDA!B7440="First Class",1,0)</f>
        <v>1</v>
      </c>
      <c r="I7439" s="6" t="n">
        <f aca="false">IF(1_Data_EDA!B7440="Second Class",1,0)</f>
        <v>0</v>
      </c>
      <c r="J7439" s="6" t="n">
        <f aca="false">IF(1_Data_EDA!B7440="Same Day",1,0)</f>
        <v>0</v>
      </c>
      <c r="K7439" s="6" t="n">
        <f aca="false">IF(1_Data_EDA!C7440="Corporate",1,0)</f>
        <v>1</v>
      </c>
      <c r="L7439" s="6" t="n">
        <f aca="false">IF(1_Data_EDA!C7440="Home Office",1,0)</f>
        <v>0</v>
      </c>
      <c r="M7439" s="6" t="n">
        <f aca="false">IF(1_Data_EDA!D7440="Europe",1,0)</f>
        <v>0</v>
      </c>
      <c r="N7439" s="6" t="n">
        <f aca="false">IF(1_Data_EDA!D7440="LATAM",1,0)</f>
        <v>0</v>
      </c>
      <c r="O7439" s="6" t="n">
        <f aca="false">IF(1_Data_EDA!D7440="Pacific Asia",1,0)</f>
        <v>1</v>
      </c>
      <c r="P7439" s="6" t="n">
        <f aca="false">IF(1_Data_EDA!D7440="USCA",1,0)</f>
        <v>0</v>
      </c>
      <c r="Q7439" s="6" t="n">
        <f aca="false">IF(C7439&gt;MEDIAN(C$5:C$8004),1,0)</f>
        <v>1</v>
      </c>
      <c r="R7439" s="6" t="n">
        <f aca="false">IF(D7439&gt;2,1,0)</f>
        <v>1</v>
      </c>
    </row>
    <row r="7440" customFormat="false" ht="15" hidden="false" customHeight="true" outlineLevel="0" collapsed="false">
      <c r="A7440" s="6" t="n">
        <f aca="false">1_Data_EDA!O7441</f>
        <v>0</v>
      </c>
      <c r="B7440" s="6" t="n">
        <f aca="false">1_Data_EDA!H7441</f>
        <v>4</v>
      </c>
      <c r="C7440" s="7" t="n">
        <f aca="false">1_Data_EDA!I7441</f>
        <v>59.99000168</v>
      </c>
      <c r="D7440" s="6" t="n">
        <f aca="false">1_Data_EDA!J7441</f>
        <v>4</v>
      </c>
      <c r="E7440" s="7" t="n">
        <f aca="false">1_Data_EDA!K7441</f>
        <v>239.9600067</v>
      </c>
      <c r="F7440" s="7" t="n">
        <f aca="false">1_Data_EDA!L7441</f>
        <v>24</v>
      </c>
      <c r="G7440" s="8" t="n">
        <f aca="false">1_Data_EDA!M7441</f>
        <v>0.100000001</v>
      </c>
      <c r="H7440" s="6" t="n">
        <f aca="false">IF(1_Data_EDA!B7441="First Class",1,0)</f>
        <v>0</v>
      </c>
      <c r="I7440" s="6" t="n">
        <f aca="false">IF(1_Data_EDA!B7441="Second Class",1,0)</f>
        <v>0</v>
      </c>
      <c r="J7440" s="6" t="n">
        <f aca="false">IF(1_Data_EDA!B7441="Same Day",1,0)</f>
        <v>0</v>
      </c>
      <c r="K7440" s="6" t="n">
        <f aca="false">IF(1_Data_EDA!C7441="Corporate",1,0)</f>
        <v>0</v>
      </c>
      <c r="L7440" s="6" t="n">
        <f aca="false">IF(1_Data_EDA!C7441="Home Office",1,0)</f>
        <v>1</v>
      </c>
      <c r="M7440" s="6" t="n">
        <f aca="false">IF(1_Data_EDA!D7441="Europe",1,0)</f>
        <v>1</v>
      </c>
      <c r="N7440" s="6" t="n">
        <f aca="false">IF(1_Data_EDA!D7441="LATAM",1,0)</f>
        <v>0</v>
      </c>
      <c r="O7440" s="6" t="n">
        <f aca="false">IF(1_Data_EDA!D7441="Pacific Asia",1,0)</f>
        <v>0</v>
      </c>
      <c r="P7440" s="6" t="n">
        <f aca="false">IF(1_Data_EDA!D7441="USCA",1,0)</f>
        <v>0</v>
      </c>
      <c r="Q7440" s="6" t="n">
        <f aca="false">IF(C7440&gt;MEDIAN(C$5:C$8004),1,0)</f>
        <v>0</v>
      </c>
      <c r="R7440" s="6" t="n">
        <f aca="false">IF(D7440&gt;2,1,0)</f>
        <v>1</v>
      </c>
    </row>
    <row r="7441" customFormat="false" ht="15" hidden="false" customHeight="true" outlineLevel="0" collapsed="false">
      <c r="A7441" s="6" t="n">
        <f aca="false">1_Data_EDA!O7442</f>
        <v>0</v>
      </c>
      <c r="B7441" s="6" t="n">
        <f aca="false">1_Data_EDA!H7442</f>
        <v>4</v>
      </c>
      <c r="C7441" s="7" t="n">
        <f aca="false">1_Data_EDA!I7442</f>
        <v>59.99000168</v>
      </c>
      <c r="D7441" s="6" t="n">
        <f aca="false">1_Data_EDA!J7442</f>
        <v>2</v>
      </c>
      <c r="E7441" s="7" t="n">
        <f aca="false">1_Data_EDA!K7442</f>
        <v>119.9800034</v>
      </c>
      <c r="F7441" s="7" t="n">
        <f aca="false">1_Data_EDA!L7442</f>
        <v>14.39999962</v>
      </c>
      <c r="G7441" s="8" t="n">
        <f aca="false">1_Data_EDA!M7442</f>
        <v>0.119999997</v>
      </c>
      <c r="H7441" s="6" t="n">
        <f aca="false">IF(1_Data_EDA!B7442="First Class",1,0)</f>
        <v>0</v>
      </c>
      <c r="I7441" s="6" t="n">
        <f aca="false">IF(1_Data_EDA!B7442="Second Class",1,0)</f>
        <v>0</v>
      </c>
      <c r="J7441" s="6" t="n">
        <f aca="false">IF(1_Data_EDA!B7442="Same Day",1,0)</f>
        <v>0</v>
      </c>
      <c r="K7441" s="6" t="n">
        <f aca="false">IF(1_Data_EDA!C7442="Corporate",1,0)</f>
        <v>0</v>
      </c>
      <c r="L7441" s="6" t="n">
        <f aca="false">IF(1_Data_EDA!C7442="Home Office",1,0)</f>
        <v>0</v>
      </c>
      <c r="M7441" s="6" t="n">
        <f aca="false">IF(1_Data_EDA!D7442="Europe",1,0)</f>
        <v>0</v>
      </c>
      <c r="N7441" s="6" t="n">
        <f aca="false">IF(1_Data_EDA!D7442="LATAM",1,0)</f>
        <v>1</v>
      </c>
      <c r="O7441" s="6" t="n">
        <f aca="false">IF(1_Data_EDA!D7442="Pacific Asia",1,0)</f>
        <v>0</v>
      </c>
      <c r="P7441" s="6" t="n">
        <f aca="false">IF(1_Data_EDA!D7442="USCA",1,0)</f>
        <v>0</v>
      </c>
      <c r="Q7441" s="6" t="n">
        <f aca="false">IF(C7441&gt;MEDIAN(C$5:C$8004),1,0)</f>
        <v>0</v>
      </c>
      <c r="R7441" s="6" t="n">
        <f aca="false">IF(D7441&gt;2,1,0)</f>
        <v>0</v>
      </c>
    </row>
    <row r="7442" customFormat="false" ht="15" hidden="false" customHeight="true" outlineLevel="0" collapsed="false">
      <c r="A7442" s="6" t="n">
        <f aca="false">1_Data_EDA!O7443</f>
        <v>1</v>
      </c>
      <c r="B7442" s="6" t="n">
        <f aca="false">1_Data_EDA!H7443</f>
        <v>0</v>
      </c>
      <c r="C7442" s="7" t="n">
        <f aca="false">1_Data_EDA!I7443</f>
        <v>50</v>
      </c>
      <c r="D7442" s="6" t="n">
        <f aca="false">1_Data_EDA!J7443</f>
        <v>2</v>
      </c>
      <c r="E7442" s="7" t="n">
        <f aca="false">1_Data_EDA!K7443</f>
        <v>100</v>
      </c>
      <c r="F7442" s="7" t="n">
        <f aca="false">1_Data_EDA!L7443</f>
        <v>1</v>
      </c>
      <c r="G7442" s="8" t="n">
        <f aca="false">1_Data_EDA!M7443</f>
        <v>0.01</v>
      </c>
      <c r="H7442" s="6" t="n">
        <f aca="false">IF(1_Data_EDA!B7443="First Class",1,0)</f>
        <v>0</v>
      </c>
      <c r="I7442" s="6" t="n">
        <f aca="false">IF(1_Data_EDA!B7443="Second Class",1,0)</f>
        <v>0</v>
      </c>
      <c r="J7442" s="6" t="n">
        <f aca="false">IF(1_Data_EDA!B7443="Same Day",1,0)</f>
        <v>1</v>
      </c>
      <c r="K7442" s="6" t="n">
        <f aca="false">IF(1_Data_EDA!C7443="Corporate",1,0)</f>
        <v>1</v>
      </c>
      <c r="L7442" s="6" t="n">
        <f aca="false">IF(1_Data_EDA!C7443="Home Office",1,0)</f>
        <v>0</v>
      </c>
      <c r="M7442" s="6" t="n">
        <f aca="false">IF(1_Data_EDA!D7443="Europe",1,0)</f>
        <v>1</v>
      </c>
      <c r="N7442" s="6" t="n">
        <f aca="false">IF(1_Data_EDA!D7443="LATAM",1,0)</f>
        <v>0</v>
      </c>
      <c r="O7442" s="6" t="n">
        <f aca="false">IF(1_Data_EDA!D7443="Pacific Asia",1,0)</f>
        <v>0</v>
      </c>
      <c r="P7442" s="6" t="n">
        <f aca="false">IF(1_Data_EDA!D7443="USCA",1,0)</f>
        <v>0</v>
      </c>
      <c r="Q7442" s="6" t="n">
        <f aca="false">IF(C7442&gt;MEDIAN(C$5:C$8004),1,0)</f>
        <v>0</v>
      </c>
      <c r="R7442" s="6" t="n">
        <f aca="false">IF(D7442&gt;2,1,0)</f>
        <v>0</v>
      </c>
    </row>
    <row r="7443" customFormat="false" ht="15" hidden="false" customHeight="true" outlineLevel="0" collapsed="false">
      <c r="A7443" s="6" t="n">
        <f aca="false">1_Data_EDA!O7444</f>
        <v>0</v>
      </c>
      <c r="B7443" s="6" t="n">
        <f aca="false">1_Data_EDA!H7444</f>
        <v>4</v>
      </c>
      <c r="C7443" s="7" t="n">
        <f aca="false">1_Data_EDA!I7444</f>
        <v>49.97999954</v>
      </c>
      <c r="D7443" s="6" t="n">
        <f aca="false">1_Data_EDA!J7444</f>
        <v>3</v>
      </c>
      <c r="E7443" s="7" t="n">
        <f aca="false">1_Data_EDA!K7444</f>
        <v>149.9400024</v>
      </c>
      <c r="F7443" s="7" t="n">
        <f aca="false">1_Data_EDA!L7444</f>
        <v>29.98999977</v>
      </c>
      <c r="G7443" s="8" t="n">
        <f aca="false">1_Data_EDA!M7444</f>
        <v>0.200000003</v>
      </c>
      <c r="H7443" s="6" t="n">
        <f aca="false">IF(1_Data_EDA!B7444="First Class",1,0)</f>
        <v>0</v>
      </c>
      <c r="I7443" s="6" t="n">
        <f aca="false">IF(1_Data_EDA!B7444="Second Class",1,0)</f>
        <v>0</v>
      </c>
      <c r="J7443" s="6" t="n">
        <f aca="false">IF(1_Data_EDA!B7444="Same Day",1,0)</f>
        <v>0</v>
      </c>
      <c r="K7443" s="6" t="n">
        <f aca="false">IF(1_Data_EDA!C7444="Corporate",1,0)</f>
        <v>1</v>
      </c>
      <c r="L7443" s="6" t="n">
        <f aca="false">IF(1_Data_EDA!C7444="Home Office",1,0)</f>
        <v>0</v>
      </c>
      <c r="M7443" s="6" t="n">
        <f aca="false">IF(1_Data_EDA!D7444="Europe",1,0)</f>
        <v>1</v>
      </c>
      <c r="N7443" s="6" t="n">
        <f aca="false">IF(1_Data_EDA!D7444="LATAM",1,0)</f>
        <v>0</v>
      </c>
      <c r="O7443" s="6" t="n">
        <f aca="false">IF(1_Data_EDA!D7444="Pacific Asia",1,0)</f>
        <v>0</v>
      </c>
      <c r="P7443" s="6" t="n">
        <f aca="false">IF(1_Data_EDA!D7444="USCA",1,0)</f>
        <v>0</v>
      </c>
      <c r="Q7443" s="6" t="n">
        <f aca="false">IF(C7443&gt;MEDIAN(C$5:C$8004),1,0)</f>
        <v>0</v>
      </c>
      <c r="R7443" s="6" t="n">
        <f aca="false">IF(D7443&gt;2,1,0)</f>
        <v>1</v>
      </c>
    </row>
    <row r="7444" customFormat="false" ht="15" hidden="false" customHeight="true" outlineLevel="0" collapsed="false">
      <c r="A7444" s="6" t="n">
        <f aca="false">1_Data_EDA!O7445</f>
        <v>1</v>
      </c>
      <c r="B7444" s="6" t="n">
        <f aca="false">1_Data_EDA!H7445</f>
        <v>0</v>
      </c>
      <c r="C7444" s="7" t="n">
        <f aca="false">1_Data_EDA!I7445</f>
        <v>39.99000168</v>
      </c>
      <c r="D7444" s="6" t="n">
        <f aca="false">1_Data_EDA!J7445</f>
        <v>5</v>
      </c>
      <c r="E7444" s="7" t="n">
        <f aca="false">1_Data_EDA!K7445</f>
        <v>199.9499969</v>
      </c>
      <c r="F7444" s="7" t="n">
        <f aca="false">1_Data_EDA!L7445</f>
        <v>6</v>
      </c>
      <c r="G7444" s="8" t="n">
        <f aca="false">1_Data_EDA!M7445</f>
        <v>0.029999999</v>
      </c>
      <c r="H7444" s="6" t="n">
        <f aca="false">IF(1_Data_EDA!B7445="First Class",1,0)</f>
        <v>0</v>
      </c>
      <c r="I7444" s="6" t="n">
        <f aca="false">IF(1_Data_EDA!B7445="Second Class",1,0)</f>
        <v>0</v>
      </c>
      <c r="J7444" s="6" t="n">
        <f aca="false">IF(1_Data_EDA!B7445="Same Day",1,0)</f>
        <v>1</v>
      </c>
      <c r="K7444" s="6" t="n">
        <f aca="false">IF(1_Data_EDA!C7445="Corporate",1,0)</f>
        <v>1</v>
      </c>
      <c r="L7444" s="6" t="n">
        <f aca="false">IF(1_Data_EDA!C7445="Home Office",1,0)</f>
        <v>0</v>
      </c>
      <c r="M7444" s="6" t="n">
        <f aca="false">IF(1_Data_EDA!D7445="Europe",1,0)</f>
        <v>0</v>
      </c>
      <c r="N7444" s="6" t="n">
        <f aca="false">IF(1_Data_EDA!D7445="LATAM",1,0)</f>
        <v>0</v>
      </c>
      <c r="O7444" s="6" t="n">
        <f aca="false">IF(1_Data_EDA!D7445="Pacific Asia",1,0)</f>
        <v>0</v>
      </c>
      <c r="P7444" s="6" t="n">
        <f aca="false">IF(1_Data_EDA!D7445="USCA",1,0)</f>
        <v>1</v>
      </c>
      <c r="Q7444" s="6" t="n">
        <f aca="false">IF(C7444&gt;MEDIAN(C$5:C$8004),1,0)</f>
        <v>0</v>
      </c>
      <c r="R7444" s="6" t="n">
        <f aca="false">IF(D7444&gt;2,1,0)</f>
        <v>1</v>
      </c>
    </row>
    <row r="7445" customFormat="false" ht="15" hidden="false" customHeight="true" outlineLevel="0" collapsed="false">
      <c r="A7445" s="6" t="n">
        <f aca="false">1_Data_EDA!O7446</f>
        <v>0</v>
      </c>
      <c r="B7445" s="6" t="n">
        <f aca="false">1_Data_EDA!H7446</f>
        <v>0</v>
      </c>
      <c r="C7445" s="7" t="n">
        <f aca="false">1_Data_EDA!I7446</f>
        <v>39.99000168</v>
      </c>
      <c r="D7445" s="6" t="n">
        <f aca="false">1_Data_EDA!J7446</f>
        <v>3</v>
      </c>
      <c r="E7445" s="7" t="n">
        <f aca="false">1_Data_EDA!K7446</f>
        <v>119.9700012</v>
      </c>
      <c r="F7445" s="7" t="n">
        <f aca="false">1_Data_EDA!L7446</f>
        <v>6</v>
      </c>
      <c r="G7445" s="8" t="n">
        <f aca="false">1_Data_EDA!M7446</f>
        <v>0.050000001</v>
      </c>
      <c r="H7445" s="6" t="n">
        <f aca="false">IF(1_Data_EDA!B7446="First Class",1,0)</f>
        <v>0</v>
      </c>
      <c r="I7445" s="6" t="n">
        <f aca="false">IF(1_Data_EDA!B7446="Second Class",1,0)</f>
        <v>0</v>
      </c>
      <c r="J7445" s="6" t="n">
        <f aca="false">IF(1_Data_EDA!B7446="Same Day",1,0)</f>
        <v>1</v>
      </c>
      <c r="K7445" s="6" t="n">
        <f aca="false">IF(1_Data_EDA!C7446="Corporate",1,0)</f>
        <v>0</v>
      </c>
      <c r="L7445" s="6" t="n">
        <f aca="false">IF(1_Data_EDA!C7446="Home Office",1,0)</f>
        <v>0</v>
      </c>
      <c r="M7445" s="6" t="n">
        <f aca="false">IF(1_Data_EDA!D7446="Europe",1,0)</f>
        <v>0</v>
      </c>
      <c r="N7445" s="6" t="n">
        <f aca="false">IF(1_Data_EDA!D7446="LATAM",1,0)</f>
        <v>0</v>
      </c>
      <c r="O7445" s="6" t="n">
        <f aca="false">IF(1_Data_EDA!D7446="Pacific Asia",1,0)</f>
        <v>1</v>
      </c>
      <c r="P7445" s="6" t="n">
        <f aca="false">IF(1_Data_EDA!D7446="USCA",1,0)</f>
        <v>0</v>
      </c>
      <c r="Q7445" s="6" t="n">
        <f aca="false">IF(C7445&gt;MEDIAN(C$5:C$8004),1,0)</f>
        <v>0</v>
      </c>
      <c r="R7445" s="6" t="n">
        <f aca="false">IF(D7445&gt;2,1,0)</f>
        <v>1</v>
      </c>
    </row>
    <row r="7446" customFormat="false" ht="15" hidden="false" customHeight="true" outlineLevel="0" collapsed="false">
      <c r="A7446" s="6" t="n">
        <f aca="false">1_Data_EDA!O7447</f>
        <v>0</v>
      </c>
      <c r="B7446" s="6" t="n">
        <f aca="false">1_Data_EDA!H7447</f>
        <v>0</v>
      </c>
      <c r="C7446" s="7" t="n">
        <f aca="false">1_Data_EDA!I7447</f>
        <v>299.980011</v>
      </c>
      <c r="D7446" s="6" t="n">
        <f aca="false">1_Data_EDA!J7447</f>
        <v>1</v>
      </c>
      <c r="E7446" s="7" t="n">
        <f aca="false">1_Data_EDA!K7447</f>
        <v>299.980011</v>
      </c>
      <c r="F7446" s="7" t="n">
        <f aca="false">1_Data_EDA!L7447</f>
        <v>21</v>
      </c>
      <c r="G7446" s="8" t="n">
        <f aca="false">1_Data_EDA!M7447</f>
        <v>0.07</v>
      </c>
      <c r="H7446" s="6" t="n">
        <f aca="false">IF(1_Data_EDA!B7447="First Class",1,0)</f>
        <v>0</v>
      </c>
      <c r="I7446" s="6" t="n">
        <f aca="false">IF(1_Data_EDA!B7447="Second Class",1,0)</f>
        <v>0</v>
      </c>
      <c r="J7446" s="6" t="n">
        <f aca="false">IF(1_Data_EDA!B7447="Same Day",1,0)</f>
        <v>1</v>
      </c>
      <c r="K7446" s="6" t="n">
        <f aca="false">IF(1_Data_EDA!C7447="Corporate",1,0)</f>
        <v>1</v>
      </c>
      <c r="L7446" s="6" t="n">
        <f aca="false">IF(1_Data_EDA!C7447="Home Office",1,0)</f>
        <v>0</v>
      </c>
      <c r="M7446" s="6" t="n">
        <f aca="false">IF(1_Data_EDA!D7447="Europe",1,0)</f>
        <v>0</v>
      </c>
      <c r="N7446" s="6" t="n">
        <f aca="false">IF(1_Data_EDA!D7447="LATAM",1,0)</f>
        <v>0</v>
      </c>
      <c r="O7446" s="6" t="n">
        <f aca="false">IF(1_Data_EDA!D7447="Pacific Asia",1,0)</f>
        <v>0</v>
      </c>
      <c r="P7446" s="6" t="n">
        <f aca="false">IF(1_Data_EDA!D7447="USCA",1,0)</f>
        <v>1</v>
      </c>
      <c r="Q7446" s="6" t="n">
        <f aca="false">IF(C7446&gt;MEDIAN(C$5:C$8004),1,0)</f>
        <v>1</v>
      </c>
      <c r="R7446" s="6" t="n">
        <f aca="false">IF(D7446&gt;2,1,0)</f>
        <v>0</v>
      </c>
    </row>
    <row r="7447" customFormat="false" ht="15" hidden="false" customHeight="true" outlineLevel="0" collapsed="false">
      <c r="A7447" s="6" t="n">
        <f aca="false">1_Data_EDA!O7448</f>
        <v>1</v>
      </c>
      <c r="B7447" s="6" t="n">
        <f aca="false">1_Data_EDA!H7448</f>
        <v>1</v>
      </c>
      <c r="C7447" s="7" t="n">
        <f aca="false">1_Data_EDA!I7448</f>
        <v>39.99000168</v>
      </c>
      <c r="D7447" s="6" t="n">
        <f aca="false">1_Data_EDA!J7448</f>
        <v>5</v>
      </c>
      <c r="E7447" s="7" t="n">
        <f aca="false">1_Data_EDA!K7448</f>
        <v>199.9499969</v>
      </c>
      <c r="F7447" s="7" t="n">
        <f aca="false">1_Data_EDA!L7448</f>
        <v>25.98999977</v>
      </c>
      <c r="G7447" s="8" t="n">
        <f aca="false">1_Data_EDA!M7448</f>
        <v>0.129999995</v>
      </c>
      <c r="H7447" s="6" t="n">
        <f aca="false">IF(1_Data_EDA!B7448="First Class",1,0)</f>
        <v>1</v>
      </c>
      <c r="I7447" s="6" t="n">
        <f aca="false">IF(1_Data_EDA!B7448="Second Class",1,0)</f>
        <v>0</v>
      </c>
      <c r="J7447" s="6" t="n">
        <f aca="false">IF(1_Data_EDA!B7448="Same Day",1,0)</f>
        <v>0</v>
      </c>
      <c r="K7447" s="6" t="n">
        <f aca="false">IF(1_Data_EDA!C7448="Corporate",1,0)</f>
        <v>0</v>
      </c>
      <c r="L7447" s="6" t="n">
        <f aca="false">IF(1_Data_EDA!C7448="Home Office",1,0)</f>
        <v>0</v>
      </c>
      <c r="M7447" s="6" t="n">
        <f aca="false">IF(1_Data_EDA!D7448="Europe",1,0)</f>
        <v>1</v>
      </c>
      <c r="N7447" s="6" t="n">
        <f aca="false">IF(1_Data_EDA!D7448="LATAM",1,0)</f>
        <v>0</v>
      </c>
      <c r="O7447" s="6" t="n">
        <f aca="false">IF(1_Data_EDA!D7448="Pacific Asia",1,0)</f>
        <v>0</v>
      </c>
      <c r="P7447" s="6" t="n">
        <f aca="false">IF(1_Data_EDA!D7448="USCA",1,0)</f>
        <v>0</v>
      </c>
      <c r="Q7447" s="6" t="n">
        <f aca="false">IF(C7447&gt;MEDIAN(C$5:C$8004),1,0)</f>
        <v>0</v>
      </c>
      <c r="R7447" s="6" t="n">
        <f aca="false">IF(D7447&gt;2,1,0)</f>
        <v>1</v>
      </c>
    </row>
    <row r="7448" customFormat="false" ht="15" hidden="false" customHeight="true" outlineLevel="0" collapsed="false">
      <c r="A7448" s="6" t="n">
        <f aca="false">1_Data_EDA!O7449</f>
        <v>0</v>
      </c>
      <c r="B7448" s="6" t="n">
        <f aca="false">1_Data_EDA!H7449</f>
        <v>0</v>
      </c>
      <c r="C7448" s="7" t="n">
        <f aca="false">1_Data_EDA!I7449</f>
        <v>59.99000168</v>
      </c>
      <c r="D7448" s="6" t="n">
        <f aca="false">1_Data_EDA!J7449</f>
        <v>4</v>
      </c>
      <c r="E7448" s="7" t="n">
        <f aca="false">1_Data_EDA!K7449</f>
        <v>239.9600067</v>
      </c>
      <c r="F7448" s="7" t="n">
        <f aca="false">1_Data_EDA!L7449</f>
        <v>12</v>
      </c>
      <c r="G7448" s="8" t="n">
        <f aca="false">1_Data_EDA!M7449</f>
        <v>0.050000001</v>
      </c>
      <c r="H7448" s="6" t="n">
        <f aca="false">IF(1_Data_EDA!B7449="First Class",1,0)</f>
        <v>0</v>
      </c>
      <c r="I7448" s="6" t="n">
        <f aca="false">IF(1_Data_EDA!B7449="Second Class",1,0)</f>
        <v>0</v>
      </c>
      <c r="J7448" s="6" t="n">
        <f aca="false">IF(1_Data_EDA!B7449="Same Day",1,0)</f>
        <v>1</v>
      </c>
      <c r="K7448" s="6" t="n">
        <f aca="false">IF(1_Data_EDA!C7449="Corporate",1,0)</f>
        <v>1</v>
      </c>
      <c r="L7448" s="6" t="n">
        <f aca="false">IF(1_Data_EDA!C7449="Home Office",1,0)</f>
        <v>0</v>
      </c>
      <c r="M7448" s="6" t="n">
        <f aca="false">IF(1_Data_EDA!D7449="Europe",1,0)</f>
        <v>0</v>
      </c>
      <c r="N7448" s="6" t="n">
        <f aca="false">IF(1_Data_EDA!D7449="LATAM",1,0)</f>
        <v>0</v>
      </c>
      <c r="O7448" s="6" t="n">
        <f aca="false">IF(1_Data_EDA!D7449="Pacific Asia",1,0)</f>
        <v>1</v>
      </c>
      <c r="P7448" s="6" t="n">
        <f aca="false">IF(1_Data_EDA!D7449="USCA",1,0)</f>
        <v>0</v>
      </c>
      <c r="Q7448" s="6" t="n">
        <f aca="false">IF(C7448&gt;MEDIAN(C$5:C$8004),1,0)</f>
        <v>0</v>
      </c>
      <c r="R7448" s="6" t="n">
        <f aca="false">IF(D7448&gt;2,1,0)</f>
        <v>1</v>
      </c>
    </row>
    <row r="7449" customFormat="false" ht="15" hidden="false" customHeight="true" outlineLevel="0" collapsed="false">
      <c r="A7449" s="6" t="n">
        <f aca="false">1_Data_EDA!O7450</f>
        <v>1</v>
      </c>
      <c r="B7449" s="6" t="n">
        <f aca="false">1_Data_EDA!H7450</f>
        <v>4</v>
      </c>
      <c r="C7449" s="7" t="n">
        <f aca="false">1_Data_EDA!I7450</f>
        <v>59.99000168</v>
      </c>
      <c r="D7449" s="6" t="n">
        <f aca="false">1_Data_EDA!J7450</f>
        <v>2</v>
      </c>
      <c r="E7449" s="7" t="n">
        <f aca="false">1_Data_EDA!K7450</f>
        <v>119.9800034</v>
      </c>
      <c r="F7449" s="7" t="n">
        <f aca="false">1_Data_EDA!L7450</f>
        <v>10.80000019</v>
      </c>
      <c r="G7449" s="8" t="n">
        <f aca="false">1_Data_EDA!M7450</f>
        <v>0.090000004</v>
      </c>
      <c r="H7449" s="6" t="n">
        <f aca="false">IF(1_Data_EDA!B7450="First Class",1,0)</f>
        <v>0</v>
      </c>
      <c r="I7449" s="6" t="n">
        <f aca="false">IF(1_Data_EDA!B7450="Second Class",1,0)</f>
        <v>0</v>
      </c>
      <c r="J7449" s="6" t="n">
        <f aca="false">IF(1_Data_EDA!B7450="Same Day",1,0)</f>
        <v>0</v>
      </c>
      <c r="K7449" s="6" t="n">
        <f aca="false">IF(1_Data_EDA!C7450="Corporate",1,0)</f>
        <v>1</v>
      </c>
      <c r="L7449" s="6" t="n">
        <f aca="false">IF(1_Data_EDA!C7450="Home Office",1,0)</f>
        <v>0</v>
      </c>
      <c r="M7449" s="6" t="n">
        <f aca="false">IF(1_Data_EDA!D7450="Europe",1,0)</f>
        <v>0</v>
      </c>
      <c r="N7449" s="6" t="n">
        <f aca="false">IF(1_Data_EDA!D7450="LATAM",1,0)</f>
        <v>0</v>
      </c>
      <c r="O7449" s="6" t="n">
        <f aca="false">IF(1_Data_EDA!D7450="Pacific Asia",1,0)</f>
        <v>1</v>
      </c>
      <c r="P7449" s="6" t="n">
        <f aca="false">IF(1_Data_EDA!D7450="USCA",1,0)</f>
        <v>0</v>
      </c>
      <c r="Q7449" s="6" t="n">
        <f aca="false">IF(C7449&gt;MEDIAN(C$5:C$8004),1,0)</f>
        <v>0</v>
      </c>
      <c r="R7449" s="6" t="n">
        <f aca="false">IF(D7449&gt;2,1,0)</f>
        <v>0</v>
      </c>
    </row>
    <row r="7450" customFormat="false" ht="15" hidden="false" customHeight="true" outlineLevel="0" collapsed="false">
      <c r="A7450" s="6" t="n">
        <f aca="false">1_Data_EDA!O7451</f>
        <v>0</v>
      </c>
      <c r="B7450" s="6" t="n">
        <f aca="false">1_Data_EDA!H7451</f>
        <v>4</v>
      </c>
      <c r="C7450" s="7" t="n">
        <f aca="false">1_Data_EDA!I7451</f>
        <v>50</v>
      </c>
      <c r="D7450" s="6" t="n">
        <f aca="false">1_Data_EDA!J7451</f>
        <v>5</v>
      </c>
      <c r="E7450" s="7" t="n">
        <f aca="false">1_Data_EDA!K7451</f>
        <v>250</v>
      </c>
      <c r="F7450" s="7" t="n">
        <f aca="false">1_Data_EDA!L7451</f>
        <v>32.5</v>
      </c>
      <c r="G7450" s="8" t="n">
        <f aca="false">1_Data_EDA!M7451</f>
        <v>0.129999995</v>
      </c>
      <c r="H7450" s="6" t="n">
        <f aca="false">IF(1_Data_EDA!B7451="First Class",1,0)</f>
        <v>0</v>
      </c>
      <c r="I7450" s="6" t="n">
        <f aca="false">IF(1_Data_EDA!B7451="Second Class",1,0)</f>
        <v>0</v>
      </c>
      <c r="J7450" s="6" t="n">
        <f aca="false">IF(1_Data_EDA!B7451="Same Day",1,0)</f>
        <v>0</v>
      </c>
      <c r="K7450" s="6" t="n">
        <f aca="false">IF(1_Data_EDA!C7451="Corporate",1,0)</f>
        <v>1</v>
      </c>
      <c r="L7450" s="6" t="n">
        <f aca="false">IF(1_Data_EDA!C7451="Home Office",1,0)</f>
        <v>0</v>
      </c>
      <c r="M7450" s="6" t="n">
        <f aca="false">IF(1_Data_EDA!D7451="Europe",1,0)</f>
        <v>1</v>
      </c>
      <c r="N7450" s="6" t="n">
        <f aca="false">IF(1_Data_EDA!D7451="LATAM",1,0)</f>
        <v>0</v>
      </c>
      <c r="O7450" s="6" t="n">
        <f aca="false">IF(1_Data_EDA!D7451="Pacific Asia",1,0)</f>
        <v>0</v>
      </c>
      <c r="P7450" s="6" t="n">
        <f aca="false">IF(1_Data_EDA!D7451="USCA",1,0)</f>
        <v>0</v>
      </c>
      <c r="Q7450" s="6" t="n">
        <f aca="false">IF(C7450&gt;MEDIAN(C$5:C$8004),1,0)</f>
        <v>0</v>
      </c>
      <c r="R7450" s="6" t="n">
        <f aca="false">IF(D7450&gt;2,1,0)</f>
        <v>1</v>
      </c>
    </row>
    <row r="7451" customFormat="false" ht="15" hidden="false" customHeight="true" outlineLevel="0" collapsed="false">
      <c r="A7451" s="6" t="n">
        <f aca="false">1_Data_EDA!O7452</f>
        <v>0</v>
      </c>
      <c r="B7451" s="6" t="n">
        <f aca="false">1_Data_EDA!H7452</f>
        <v>4</v>
      </c>
      <c r="C7451" s="7" t="n">
        <f aca="false">1_Data_EDA!I7452</f>
        <v>399.980011</v>
      </c>
      <c r="D7451" s="6" t="n">
        <f aca="false">1_Data_EDA!J7452</f>
        <v>1</v>
      </c>
      <c r="E7451" s="7" t="n">
        <f aca="false">1_Data_EDA!K7452</f>
        <v>399.980011</v>
      </c>
      <c r="F7451" s="7" t="n">
        <f aca="false">1_Data_EDA!L7452</f>
        <v>80</v>
      </c>
      <c r="G7451" s="8" t="n">
        <f aca="false">1_Data_EDA!M7452</f>
        <v>0.200000003</v>
      </c>
      <c r="H7451" s="6" t="n">
        <f aca="false">IF(1_Data_EDA!B7452="First Class",1,0)</f>
        <v>0</v>
      </c>
      <c r="I7451" s="6" t="n">
        <f aca="false">IF(1_Data_EDA!B7452="Second Class",1,0)</f>
        <v>0</v>
      </c>
      <c r="J7451" s="6" t="n">
        <f aca="false">IF(1_Data_EDA!B7452="Same Day",1,0)</f>
        <v>0</v>
      </c>
      <c r="K7451" s="6" t="n">
        <f aca="false">IF(1_Data_EDA!C7452="Corporate",1,0)</f>
        <v>0</v>
      </c>
      <c r="L7451" s="6" t="n">
        <f aca="false">IF(1_Data_EDA!C7452="Home Office",1,0)</f>
        <v>1</v>
      </c>
      <c r="M7451" s="6" t="n">
        <f aca="false">IF(1_Data_EDA!D7452="Europe",1,0)</f>
        <v>1</v>
      </c>
      <c r="N7451" s="6" t="n">
        <f aca="false">IF(1_Data_EDA!D7452="LATAM",1,0)</f>
        <v>0</v>
      </c>
      <c r="O7451" s="6" t="n">
        <f aca="false">IF(1_Data_EDA!D7452="Pacific Asia",1,0)</f>
        <v>0</v>
      </c>
      <c r="P7451" s="6" t="n">
        <f aca="false">IF(1_Data_EDA!D7452="USCA",1,0)</f>
        <v>0</v>
      </c>
      <c r="Q7451" s="6" t="n">
        <f aca="false">IF(C7451&gt;MEDIAN(C$5:C$8004),1,0)</f>
        <v>1</v>
      </c>
      <c r="R7451" s="6" t="n">
        <f aca="false">IF(D7451&gt;2,1,0)</f>
        <v>0</v>
      </c>
    </row>
    <row r="7452" customFormat="false" ht="15" hidden="false" customHeight="true" outlineLevel="0" collapsed="false">
      <c r="A7452" s="6" t="n">
        <f aca="false">1_Data_EDA!O7453</f>
        <v>0</v>
      </c>
      <c r="B7452" s="6" t="n">
        <f aca="false">1_Data_EDA!H7453</f>
        <v>4</v>
      </c>
      <c r="C7452" s="7" t="n">
        <f aca="false">1_Data_EDA!I7453</f>
        <v>299.980011</v>
      </c>
      <c r="D7452" s="6" t="n">
        <f aca="false">1_Data_EDA!J7453</f>
        <v>1</v>
      </c>
      <c r="E7452" s="7" t="n">
        <f aca="false">1_Data_EDA!K7453</f>
        <v>299.980011</v>
      </c>
      <c r="F7452" s="7" t="n">
        <f aca="false">1_Data_EDA!L7453</f>
        <v>39</v>
      </c>
      <c r="G7452" s="8" t="n">
        <f aca="false">1_Data_EDA!M7453</f>
        <v>0.129999995</v>
      </c>
      <c r="H7452" s="6" t="n">
        <f aca="false">IF(1_Data_EDA!B7453="First Class",1,0)</f>
        <v>0</v>
      </c>
      <c r="I7452" s="6" t="n">
        <f aca="false">IF(1_Data_EDA!B7453="Second Class",1,0)</f>
        <v>0</v>
      </c>
      <c r="J7452" s="6" t="n">
        <f aca="false">IF(1_Data_EDA!B7453="Same Day",1,0)</f>
        <v>0</v>
      </c>
      <c r="K7452" s="6" t="n">
        <f aca="false">IF(1_Data_EDA!C7453="Corporate",1,0)</f>
        <v>0</v>
      </c>
      <c r="L7452" s="6" t="n">
        <f aca="false">IF(1_Data_EDA!C7453="Home Office",1,0)</f>
        <v>0</v>
      </c>
      <c r="M7452" s="6" t="n">
        <f aca="false">IF(1_Data_EDA!D7453="Europe",1,0)</f>
        <v>1</v>
      </c>
      <c r="N7452" s="6" t="n">
        <f aca="false">IF(1_Data_EDA!D7453="LATAM",1,0)</f>
        <v>0</v>
      </c>
      <c r="O7452" s="6" t="n">
        <f aca="false">IF(1_Data_EDA!D7453="Pacific Asia",1,0)</f>
        <v>0</v>
      </c>
      <c r="P7452" s="6" t="n">
        <f aca="false">IF(1_Data_EDA!D7453="USCA",1,0)</f>
        <v>0</v>
      </c>
      <c r="Q7452" s="6" t="n">
        <f aca="false">IF(C7452&gt;MEDIAN(C$5:C$8004),1,0)</f>
        <v>1</v>
      </c>
      <c r="R7452" s="6" t="n">
        <f aca="false">IF(D7452&gt;2,1,0)</f>
        <v>0</v>
      </c>
    </row>
    <row r="7453" customFormat="false" ht="15" hidden="false" customHeight="true" outlineLevel="0" collapsed="false">
      <c r="A7453" s="6" t="n">
        <f aca="false">1_Data_EDA!O7454</f>
        <v>0</v>
      </c>
      <c r="B7453" s="6" t="n">
        <f aca="false">1_Data_EDA!H7454</f>
        <v>4</v>
      </c>
      <c r="C7453" s="7" t="n">
        <f aca="false">1_Data_EDA!I7454</f>
        <v>59.99000168</v>
      </c>
      <c r="D7453" s="6" t="n">
        <f aca="false">1_Data_EDA!J7454</f>
        <v>2</v>
      </c>
      <c r="E7453" s="7" t="n">
        <f aca="false">1_Data_EDA!K7454</f>
        <v>119.9800034</v>
      </c>
      <c r="F7453" s="7" t="n">
        <f aca="false">1_Data_EDA!L7454</f>
        <v>12</v>
      </c>
      <c r="G7453" s="8" t="n">
        <f aca="false">1_Data_EDA!M7454</f>
        <v>0.100000001</v>
      </c>
      <c r="H7453" s="6" t="n">
        <f aca="false">IF(1_Data_EDA!B7454="First Class",1,0)</f>
        <v>0</v>
      </c>
      <c r="I7453" s="6" t="n">
        <f aca="false">IF(1_Data_EDA!B7454="Second Class",1,0)</f>
        <v>0</v>
      </c>
      <c r="J7453" s="6" t="n">
        <f aca="false">IF(1_Data_EDA!B7454="Same Day",1,0)</f>
        <v>0</v>
      </c>
      <c r="K7453" s="6" t="n">
        <f aca="false">IF(1_Data_EDA!C7454="Corporate",1,0)</f>
        <v>0</v>
      </c>
      <c r="L7453" s="6" t="n">
        <f aca="false">IF(1_Data_EDA!C7454="Home Office",1,0)</f>
        <v>0</v>
      </c>
      <c r="M7453" s="6" t="n">
        <f aca="false">IF(1_Data_EDA!D7454="Europe",1,0)</f>
        <v>0</v>
      </c>
      <c r="N7453" s="6" t="n">
        <f aca="false">IF(1_Data_EDA!D7454="LATAM",1,0)</f>
        <v>1</v>
      </c>
      <c r="O7453" s="6" t="n">
        <f aca="false">IF(1_Data_EDA!D7454="Pacific Asia",1,0)</f>
        <v>0</v>
      </c>
      <c r="P7453" s="6" t="n">
        <f aca="false">IF(1_Data_EDA!D7454="USCA",1,0)</f>
        <v>0</v>
      </c>
      <c r="Q7453" s="6" t="n">
        <f aca="false">IF(C7453&gt;MEDIAN(C$5:C$8004),1,0)</f>
        <v>0</v>
      </c>
      <c r="R7453" s="6" t="n">
        <f aca="false">IF(D7453&gt;2,1,0)</f>
        <v>0</v>
      </c>
    </row>
    <row r="7454" customFormat="false" ht="15" hidden="false" customHeight="true" outlineLevel="0" collapsed="false">
      <c r="A7454" s="6" t="n">
        <f aca="false">1_Data_EDA!O7455</f>
        <v>1</v>
      </c>
      <c r="B7454" s="6" t="n">
        <f aca="false">1_Data_EDA!H7455</f>
        <v>0</v>
      </c>
      <c r="C7454" s="7" t="n">
        <f aca="false">1_Data_EDA!I7455</f>
        <v>199.9900055</v>
      </c>
      <c r="D7454" s="6" t="n">
        <f aca="false">1_Data_EDA!J7455</f>
        <v>1</v>
      </c>
      <c r="E7454" s="7" t="n">
        <f aca="false">1_Data_EDA!K7455</f>
        <v>199.9900055</v>
      </c>
      <c r="F7454" s="7" t="n">
        <f aca="false">1_Data_EDA!L7455</f>
        <v>10</v>
      </c>
      <c r="G7454" s="8" t="n">
        <f aca="false">1_Data_EDA!M7455</f>
        <v>0.050000001</v>
      </c>
      <c r="H7454" s="6" t="n">
        <f aca="false">IF(1_Data_EDA!B7455="First Class",1,0)</f>
        <v>0</v>
      </c>
      <c r="I7454" s="6" t="n">
        <f aca="false">IF(1_Data_EDA!B7455="Second Class",1,0)</f>
        <v>0</v>
      </c>
      <c r="J7454" s="6" t="n">
        <f aca="false">IF(1_Data_EDA!B7455="Same Day",1,0)</f>
        <v>1</v>
      </c>
      <c r="K7454" s="6" t="n">
        <f aca="false">IF(1_Data_EDA!C7455="Corporate",1,0)</f>
        <v>0</v>
      </c>
      <c r="L7454" s="6" t="n">
        <f aca="false">IF(1_Data_EDA!C7455="Home Office",1,0)</f>
        <v>0</v>
      </c>
      <c r="M7454" s="6" t="n">
        <f aca="false">IF(1_Data_EDA!D7455="Europe",1,0)</f>
        <v>0</v>
      </c>
      <c r="N7454" s="6" t="n">
        <f aca="false">IF(1_Data_EDA!D7455="LATAM",1,0)</f>
        <v>0</v>
      </c>
      <c r="O7454" s="6" t="n">
        <f aca="false">IF(1_Data_EDA!D7455="Pacific Asia",1,0)</f>
        <v>1</v>
      </c>
      <c r="P7454" s="6" t="n">
        <f aca="false">IF(1_Data_EDA!D7455="USCA",1,0)</f>
        <v>0</v>
      </c>
      <c r="Q7454" s="6" t="n">
        <f aca="false">IF(C7454&gt;MEDIAN(C$5:C$8004),1,0)</f>
        <v>1</v>
      </c>
      <c r="R7454" s="6" t="n">
        <f aca="false">IF(D7454&gt;2,1,0)</f>
        <v>0</v>
      </c>
    </row>
    <row r="7455" customFormat="false" ht="15" hidden="false" customHeight="true" outlineLevel="0" collapsed="false">
      <c r="A7455" s="6" t="n">
        <f aca="false">1_Data_EDA!O7456</f>
        <v>1</v>
      </c>
      <c r="B7455" s="6" t="n">
        <f aca="false">1_Data_EDA!H7456</f>
        <v>1</v>
      </c>
      <c r="C7455" s="7" t="n">
        <f aca="false">1_Data_EDA!I7456</f>
        <v>39.99000168</v>
      </c>
      <c r="D7455" s="6" t="n">
        <f aca="false">1_Data_EDA!J7456</f>
        <v>2</v>
      </c>
      <c r="E7455" s="7" t="n">
        <f aca="false">1_Data_EDA!K7456</f>
        <v>79.98000336</v>
      </c>
      <c r="F7455" s="7" t="n">
        <f aca="false">1_Data_EDA!L7456</f>
        <v>0</v>
      </c>
      <c r="G7455" s="8" t="n">
        <f aca="false">1_Data_EDA!M7456</f>
        <v>0</v>
      </c>
      <c r="H7455" s="6" t="n">
        <f aca="false">IF(1_Data_EDA!B7456="First Class",1,0)</f>
        <v>1</v>
      </c>
      <c r="I7455" s="6" t="n">
        <f aca="false">IF(1_Data_EDA!B7456="Second Class",1,0)</f>
        <v>0</v>
      </c>
      <c r="J7455" s="6" t="n">
        <f aca="false">IF(1_Data_EDA!B7456="Same Day",1,0)</f>
        <v>0</v>
      </c>
      <c r="K7455" s="6" t="n">
        <f aca="false">IF(1_Data_EDA!C7456="Corporate",1,0)</f>
        <v>0</v>
      </c>
      <c r="L7455" s="6" t="n">
        <f aca="false">IF(1_Data_EDA!C7456="Home Office",1,0)</f>
        <v>0</v>
      </c>
      <c r="M7455" s="6" t="n">
        <f aca="false">IF(1_Data_EDA!D7456="Europe",1,0)</f>
        <v>0</v>
      </c>
      <c r="N7455" s="6" t="n">
        <f aca="false">IF(1_Data_EDA!D7456="LATAM",1,0)</f>
        <v>0</v>
      </c>
      <c r="O7455" s="6" t="n">
        <f aca="false">IF(1_Data_EDA!D7456="Pacific Asia",1,0)</f>
        <v>0</v>
      </c>
      <c r="P7455" s="6" t="n">
        <f aca="false">IF(1_Data_EDA!D7456="USCA",1,0)</f>
        <v>0</v>
      </c>
      <c r="Q7455" s="6" t="n">
        <f aca="false">IF(C7455&gt;MEDIAN(C$5:C$8004),1,0)</f>
        <v>0</v>
      </c>
      <c r="R7455" s="6" t="n">
        <f aca="false">IF(D7455&gt;2,1,0)</f>
        <v>0</v>
      </c>
    </row>
    <row r="7456" customFormat="false" ht="15" hidden="false" customHeight="true" outlineLevel="0" collapsed="false">
      <c r="A7456" s="6" t="n">
        <f aca="false">1_Data_EDA!O7457</f>
        <v>1</v>
      </c>
      <c r="B7456" s="6" t="n">
        <f aca="false">1_Data_EDA!H7457</f>
        <v>1</v>
      </c>
      <c r="C7456" s="7" t="n">
        <f aca="false">1_Data_EDA!I7457</f>
        <v>39.99000168</v>
      </c>
      <c r="D7456" s="6" t="n">
        <f aca="false">1_Data_EDA!J7457</f>
        <v>4</v>
      </c>
      <c r="E7456" s="7" t="n">
        <f aca="false">1_Data_EDA!K7457</f>
        <v>159.9600067</v>
      </c>
      <c r="F7456" s="7" t="n">
        <f aca="false">1_Data_EDA!L7457</f>
        <v>20.79000092</v>
      </c>
      <c r="G7456" s="8" t="n">
        <f aca="false">1_Data_EDA!M7457</f>
        <v>0.129999995</v>
      </c>
      <c r="H7456" s="6" t="n">
        <f aca="false">IF(1_Data_EDA!B7457="First Class",1,0)</f>
        <v>1</v>
      </c>
      <c r="I7456" s="6" t="n">
        <f aca="false">IF(1_Data_EDA!B7457="Second Class",1,0)</f>
        <v>0</v>
      </c>
      <c r="J7456" s="6" t="n">
        <f aca="false">IF(1_Data_EDA!B7457="Same Day",1,0)</f>
        <v>0</v>
      </c>
      <c r="K7456" s="6" t="n">
        <f aca="false">IF(1_Data_EDA!C7457="Corporate",1,0)</f>
        <v>0</v>
      </c>
      <c r="L7456" s="6" t="n">
        <f aca="false">IF(1_Data_EDA!C7457="Home Office",1,0)</f>
        <v>0</v>
      </c>
      <c r="M7456" s="6" t="n">
        <f aca="false">IF(1_Data_EDA!D7457="Europe",1,0)</f>
        <v>1</v>
      </c>
      <c r="N7456" s="6" t="n">
        <f aca="false">IF(1_Data_EDA!D7457="LATAM",1,0)</f>
        <v>0</v>
      </c>
      <c r="O7456" s="6" t="n">
        <f aca="false">IF(1_Data_EDA!D7457="Pacific Asia",1,0)</f>
        <v>0</v>
      </c>
      <c r="P7456" s="6" t="n">
        <f aca="false">IF(1_Data_EDA!D7457="USCA",1,0)</f>
        <v>0</v>
      </c>
      <c r="Q7456" s="6" t="n">
        <f aca="false">IF(C7456&gt;MEDIAN(C$5:C$8004),1,0)</f>
        <v>0</v>
      </c>
      <c r="R7456" s="6" t="n">
        <f aca="false">IF(D7456&gt;2,1,0)</f>
        <v>1</v>
      </c>
    </row>
    <row r="7457" customFormat="false" ht="15" hidden="false" customHeight="true" outlineLevel="0" collapsed="false">
      <c r="A7457" s="6" t="n">
        <f aca="false">1_Data_EDA!O7458</f>
        <v>1</v>
      </c>
      <c r="B7457" s="6" t="n">
        <f aca="false">1_Data_EDA!H7458</f>
        <v>2</v>
      </c>
      <c r="C7457" s="7" t="n">
        <f aca="false">1_Data_EDA!I7458</f>
        <v>49.97999954</v>
      </c>
      <c r="D7457" s="6" t="n">
        <f aca="false">1_Data_EDA!J7458</f>
        <v>2</v>
      </c>
      <c r="E7457" s="7" t="n">
        <f aca="false">1_Data_EDA!K7458</f>
        <v>99.95999908</v>
      </c>
      <c r="F7457" s="7" t="n">
        <f aca="false">1_Data_EDA!L7458</f>
        <v>10</v>
      </c>
      <c r="G7457" s="8" t="n">
        <f aca="false">1_Data_EDA!M7458</f>
        <v>0.100000001</v>
      </c>
      <c r="H7457" s="6" t="n">
        <f aca="false">IF(1_Data_EDA!B7458="First Class",1,0)</f>
        <v>0</v>
      </c>
      <c r="I7457" s="6" t="n">
        <f aca="false">IF(1_Data_EDA!B7458="Second Class",1,0)</f>
        <v>1</v>
      </c>
      <c r="J7457" s="6" t="n">
        <f aca="false">IF(1_Data_EDA!B7458="Same Day",1,0)</f>
        <v>0</v>
      </c>
      <c r="K7457" s="6" t="n">
        <f aca="false">IF(1_Data_EDA!C7458="Corporate",1,0)</f>
        <v>1</v>
      </c>
      <c r="L7457" s="6" t="n">
        <f aca="false">IF(1_Data_EDA!C7458="Home Office",1,0)</f>
        <v>0</v>
      </c>
      <c r="M7457" s="6" t="n">
        <f aca="false">IF(1_Data_EDA!D7458="Europe",1,0)</f>
        <v>0</v>
      </c>
      <c r="N7457" s="6" t="n">
        <f aca="false">IF(1_Data_EDA!D7458="LATAM",1,0)</f>
        <v>0</v>
      </c>
      <c r="O7457" s="6" t="n">
        <f aca="false">IF(1_Data_EDA!D7458="Pacific Asia",1,0)</f>
        <v>1</v>
      </c>
      <c r="P7457" s="6" t="n">
        <f aca="false">IF(1_Data_EDA!D7458="USCA",1,0)</f>
        <v>0</v>
      </c>
      <c r="Q7457" s="6" t="n">
        <f aca="false">IF(C7457&gt;MEDIAN(C$5:C$8004),1,0)</f>
        <v>0</v>
      </c>
      <c r="R7457" s="6" t="n">
        <f aca="false">IF(D7457&gt;2,1,0)</f>
        <v>0</v>
      </c>
    </row>
    <row r="7458" customFormat="false" ht="15" hidden="false" customHeight="true" outlineLevel="0" collapsed="false">
      <c r="A7458" s="6" t="n">
        <f aca="false">1_Data_EDA!O7459</f>
        <v>1</v>
      </c>
      <c r="B7458" s="6" t="n">
        <f aca="false">1_Data_EDA!H7459</f>
        <v>0</v>
      </c>
      <c r="C7458" s="7" t="n">
        <f aca="false">1_Data_EDA!I7459</f>
        <v>49.97999954</v>
      </c>
      <c r="D7458" s="6" t="n">
        <f aca="false">1_Data_EDA!J7459</f>
        <v>4</v>
      </c>
      <c r="E7458" s="7" t="n">
        <f aca="false">1_Data_EDA!K7459</f>
        <v>199.9199982</v>
      </c>
      <c r="F7458" s="7" t="n">
        <f aca="false">1_Data_EDA!L7459</f>
        <v>25.98999977</v>
      </c>
      <c r="G7458" s="8" t="n">
        <f aca="false">1_Data_EDA!M7459</f>
        <v>0.129999995</v>
      </c>
      <c r="H7458" s="6" t="n">
        <f aca="false">IF(1_Data_EDA!B7459="First Class",1,0)</f>
        <v>0</v>
      </c>
      <c r="I7458" s="6" t="n">
        <f aca="false">IF(1_Data_EDA!B7459="Second Class",1,0)</f>
        <v>0</v>
      </c>
      <c r="J7458" s="6" t="n">
        <f aca="false">IF(1_Data_EDA!B7459="Same Day",1,0)</f>
        <v>1</v>
      </c>
      <c r="K7458" s="6" t="n">
        <f aca="false">IF(1_Data_EDA!C7459="Corporate",1,0)</f>
        <v>0</v>
      </c>
      <c r="L7458" s="6" t="n">
        <f aca="false">IF(1_Data_EDA!C7459="Home Office",1,0)</f>
        <v>0</v>
      </c>
      <c r="M7458" s="6" t="n">
        <f aca="false">IF(1_Data_EDA!D7459="Europe",1,0)</f>
        <v>0</v>
      </c>
      <c r="N7458" s="6" t="n">
        <f aca="false">IF(1_Data_EDA!D7459="LATAM",1,0)</f>
        <v>0</v>
      </c>
      <c r="O7458" s="6" t="n">
        <f aca="false">IF(1_Data_EDA!D7459="Pacific Asia",1,0)</f>
        <v>0</v>
      </c>
      <c r="P7458" s="6" t="n">
        <f aca="false">IF(1_Data_EDA!D7459="USCA",1,0)</f>
        <v>1</v>
      </c>
      <c r="Q7458" s="6" t="n">
        <f aca="false">IF(C7458&gt;MEDIAN(C$5:C$8004),1,0)</f>
        <v>0</v>
      </c>
      <c r="R7458" s="6" t="n">
        <f aca="false">IF(D7458&gt;2,1,0)</f>
        <v>1</v>
      </c>
    </row>
    <row r="7459" customFormat="false" ht="15" hidden="false" customHeight="true" outlineLevel="0" collapsed="false">
      <c r="A7459" s="6" t="n">
        <f aca="false">1_Data_EDA!O7460</f>
        <v>1</v>
      </c>
      <c r="B7459" s="6" t="n">
        <f aca="false">1_Data_EDA!H7460</f>
        <v>4</v>
      </c>
      <c r="C7459" s="7" t="n">
        <f aca="false">1_Data_EDA!I7460</f>
        <v>299.980011</v>
      </c>
      <c r="D7459" s="6" t="n">
        <f aca="false">1_Data_EDA!J7460</f>
        <v>1</v>
      </c>
      <c r="E7459" s="7" t="n">
        <f aca="false">1_Data_EDA!K7460</f>
        <v>299.980011</v>
      </c>
      <c r="F7459" s="7" t="n">
        <f aca="false">1_Data_EDA!L7460</f>
        <v>0</v>
      </c>
      <c r="G7459" s="8" t="n">
        <f aca="false">1_Data_EDA!M7460</f>
        <v>0</v>
      </c>
      <c r="H7459" s="6" t="n">
        <f aca="false">IF(1_Data_EDA!B7460="First Class",1,0)</f>
        <v>0</v>
      </c>
      <c r="I7459" s="6" t="n">
        <f aca="false">IF(1_Data_EDA!B7460="Second Class",1,0)</f>
        <v>0</v>
      </c>
      <c r="J7459" s="6" t="n">
        <f aca="false">IF(1_Data_EDA!B7460="Same Day",1,0)</f>
        <v>0</v>
      </c>
      <c r="K7459" s="6" t="n">
        <f aca="false">IF(1_Data_EDA!C7460="Corporate",1,0)</f>
        <v>1</v>
      </c>
      <c r="L7459" s="6" t="n">
        <f aca="false">IF(1_Data_EDA!C7460="Home Office",1,0)</f>
        <v>0</v>
      </c>
      <c r="M7459" s="6" t="n">
        <f aca="false">IF(1_Data_EDA!D7460="Europe",1,0)</f>
        <v>1</v>
      </c>
      <c r="N7459" s="6" t="n">
        <f aca="false">IF(1_Data_EDA!D7460="LATAM",1,0)</f>
        <v>0</v>
      </c>
      <c r="O7459" s="6" t="n">
        <f aca="false">IF(1_Data_EDA!D7460="Pacific Asia",1,0)</f>
        <v>0</v>
      </c>
      <c r="P7459" s="6" t="n">
        <f aca="false">IF(1_Data_EDA!D7460="USCA",1,0)</f>
        <v>0</v>
      </c>
      <c r="Q7459" s="6" t="n">
        <f aca="false">IF(C7459&gt;MEDIAN(C$5:C$8004),1,0)</f>
        <v>1</v>
      </c>
      <c r="R7459" s="6" t="n">
        <f aca="false">IF(D7459&gt;2,1,0)</f>
        <v>0</v>
      </c>
    </row>
    <row r="7460" customFormat="false" ht="15" hidden="false" customHeight="true" outlineLevel="0" collapsed="false">
      <c r="A7460" s="6" t="n">
        <f aca="false">1_Data_EDA!O7461</f>
        <v>1</v>
      </c>
      <c r="B7460" s="6" t="n">
        <f aca="false">1_Data_EDA!H7461</f>
        <v>2</v>
      </c>
      <c r="C7460" s="7" t="n">
        <f aca="false">1_Data_EDA!I7461</f>
        <v>129.9900055</v>
      </c>
      <c r="D7460" s="6" t="n">
        <f aca="false">1_Data_EDA!J7461</f>
        <v>1</v>
      </c>
      <c r="E7460" s="7" t="n">
        <f aca="false">1_Data_EDA!K7461</f>
        <v>129.9900055</v>
      </c>
      <c r="F7460" s="7" t="n">
        <f aca="false">1_Data_EDA!L7461</f>
        <v>23.39999962</v>
      </c>
      <c r="G7460" s="8" t="n">
        <f aca="false">1_Data_EDA!M7461</f>
        <v>0.180000007</v>
      </c>
      <c r="H7460" s="6" t="n">
        <f aca="false">IF(1_Data_EDA!B7461="First Class",1,0)</f>
        <v>0</v>
      </c>
      <c r="I7460" s="6" t="n">
        <f aca="false">IF(1_Data_EDA!B7461="Second Class",1,0)</f>
        <v>1</v>
      </c>
      <c r="J7460" s="6" t="n">
        <f aca="false">IF(1_Data_EDA!B7461="Same Day",1,0)</f>
        <v>0</v>
      </c>
      <c r="K7460" s="6" t="n">
        <f aca="false">IF(1_Data_EDA!C7461="Corporate",1,0)</f>
        <v>0</v>
      </c>
      <c r="L7460" s="6" t="n">
        <f aca="false">IF(1_Data_EDA!C7461="Home Office",1,0)</f>
        <v>0</v>
      </c>
      <c r="M7460" s="6" t="n">
        <f aca="false">IF(1_Data_EDA!D7461="Europe",1,0)</f>
        <v>0</v>
      </c>
      <c r="N7460" s="6" t="n">
        <f aca="false">IF(1_Data_EDA!D7461="LATAM",1,0)</f>
        <v>0</v>
      </c>
      <c r="O7460" s="6" t="n">
        <f aca="false">IF(1_Data_EDA!D7461="Pacific Asia",1,0)</f>
        <v>1</v>
      </c>
      <c r="P7460" s="6" t="n">
        <f aca="false">IF(1_Data_EDA!D7461="USCA",1,0)</f>
        <v>0</v>
      </c>
      <c r="Q7460" s="6" t="n">
        <f aca="false">IF(C7460&gt;MEDIAN(C$5:C$8004),1,0)</f>
        <v>1</v>
      </c>
      <c r="R7460" s="6" t="n">
        <f aca="false">IF(D7460&gt;2,1,0)</f>
        <v>0</v>
      </c>
    </row>
    <row r="7461" customFormat="false" ht="15" hidden="false" customHeight="true" outlineLevel="0" collapsed="false">
      <c r="A7461" s="6" t="n">
        <f aca="false">1_Data_EDA!O7462</f>
        <v>0</v>
      </c>
      <c r="B7461" s="6" t="n">
        <f aca="false">1_Data_EDA!H7462</f>
        <v>4</v>
      </c>
      <c r="C7461" s="7" t="n">
        <f aca="false">1_Data_EDA!I7462</f>
        <v>129.9900055</v>
      </c>
      <c r="D7461" s="6" t="n">
        <f aca="false">1_Data_EDA!J7462</f>
        <v>1</v>
      </c>
      <c r="E7461" s="7" t="n">
        <f aca="false">1_Data_EDA!K7462</f>
        <v>129.9900055</v>
      </c>
      <c r="F7461" s="7" t="n">
        <f aca="false">1_Data_EDA!L7462</f>
        <v>1.299999952</v>
      </c>
      <c r="G7461" s="8" t="n">
        <f aca="false">1_Data_EDA!M7462</f>
        <v>0.01</v>
      </c>
      <c r="H7461" s="6" t="n">
        <f aca="false">IF(1_Data_EDA!B7462="First Class",1,0)</f>
        <v>0</v>
      </c>
      <c r="I7461" s="6" t="n">
        <f aca="false">IF(1_Data_EDA!B7462="Second Class",1,0)</f>
        <v>0</v>
      </c>
      <c r="J7461" s="6" t="n">
        <f aca="false">IF(1_Data_EDA!B7462="Same Day",1,0)</f>
        <v>0</v>
      </c>
      <c r="K7461" s="6" t="n">
        <f aca="false">IF(1_Data_EDA!C7462="Corporate",1,0)</f>
        <v>0</v>
      </c>
      <c r="L7461" s="6" t="n">
        <f aca="false">IF(1_Data_EDA!C7462="Home Office",1,0)</f>
        <v>1</v>
      </c>
      <c r="M7461" s="6" t="n">
        <f aca="false">IF(1_Data_EDA!D7462="Europe",1,0)</f>
        <v>0</v>
      </c>
      <c r="N7461" s="6" t="n">
        <f aca="false">IF(1_Data_EDA!D7462="LATAM",1,0)</f>
        <v>1</v>
      </c>
      <c r="O7461" s="6" t="n">
        <f aca="false">IF(1_Data_EDA!D7462="Pacific Asia",1,0)</f>
        <v>0</v>
      </c>
      <c r="P7461" s="6" t="n">
        <f aca="false">IF(1_Data_EDA!D7462="USCA",1,0)</f>
        <v>0</v>
      </c>
      <c r="Q7461" s="6" t="n">
        <f aca="false">IF(C7461&gt;MEDIAN(C$5:C$8004),1,0)</f>
        <v>1</v>
      </c>
      <c r="R7461" s="6" t="n">
        <f aca="false">IF(D7461&gt;2,1,0)</f>
        <v>0</v>
      </c>
    </row>
    <row r="7462" customFormat="false" ht="15" hidden="false" customHeight="true" outlineLevel="0" collapsed="false">
      <c r="A7462" s="6" t="n">
        <f aca="false">1_Data_EDA!O7463</f>
        <v>0</v>
      </c>
      <c r="B7462" s="6" t="n">
        <f aca="false">1_Data_EDA!H7463</f>
        <v>4</v>
      </c>
      <c r="C7462" s="7" t="n">
        <f aca="false">1_Data_EDA!I7463</f>
        <v>59.99000168</v>
      </c>
      <c r="D7462" s="6" t="n">
        <f aca="false">1_Data_EDA!J7463</f>
        <v>1</v>
      </c>
      <c r="E7462" s="7" t="n">
        <f aca="false">1_Data_EDA!K7463</f>
        <v>59.99000168</v>
      </c>
      <c r="F7462" s="7" t="n">
        <f aca="false">1_Data_EDA!L7463</f>
        <v>3</v>
      </c>
      <c r="G7462" s="8" t="n">
        <f aca="false">1_Data_EDA!M7463</f>
        <v>0.050000001</v>
      </c>
      <c r="H7462" s="6" t="n">
        <f aca="false">IF(1_Data_EDA!B7463="First Class",1,0)</f>
        <v>0</v>
      </c>
      <c r="I7462" s="6" t="n">
        <f aca="false">IF(1_Data_EDA!B7463="Second Class",1,0)</f>
        <v>0</v>
      </c>
      <c r="J7462" s="6" t="n">
        <f aca="false">IF(1_Data_EDA!B7463="Same Day",1,0)</f>
        <v>0</v>
      </c>
      <c r="K7462" s="6" t="n">
        <f aca="false">IF(1_Data_EDA!C7463="Corporate",1,0)</f>
        <v>0</v>
      </c>
      <c r="L7462" s="6" t="n">
        <f aca="false">IF(1_Data_EDA!C7463="Home Office",1,0)</f>
        <v>1</v>
      </c>
      <c r="M7462" s="6" t="n">
        <f aca="false">IF(1_Data_EDA!D7463="Europe",1,0)</f>
        <v>1</v>
      </c>
      <c r="N7462" s="6" t="n">
        <f aca="false">IF(1_Data_EDA!D7463="LATAM",1,0)</f>
        <v>0</v>
      </c>
      <c r="O7462" s="6" t="n">
        <f aca="false">IF(1_Data_EDA!D7463="Pacific Asia",1,0)</f>
        <v>0</v>
      </c>
      <c r="P7462" s="6" t="n">
        <f aca="false">IF(1_Data_EDA!D7463="USCA",1,0)</f>
        <v>0</v>
      </c>
      <c r="Q7462" s="6" t="n">
        <f aca="false">IF(C7462&gt;MEDIAN(C$5:C$8004),1,0)</f>
        <v>0</v>
      </c>
      <c r="R7462" s="6" t="n">
        <f aca="false">IF(D7462&gt;2,1,0)</f>
        <v>0</v>
      </c>
    </row>
    <row r="7463" customFormat="false" ht="15" hidden="false" customHeight="true" outlineLevel="0" collapsed="false">
      <c r="A7463" s="6" t="n">
        <f aca="false">1_Data_EDA!O7464</f>
        <v>0</v>
      </c>
      <c r="B7463" s="6" t="n">
        <f aca="false">1_Data_EDA!H7464</f>
        <v>4</v>
      </c>
      <c r="C7463" s="7" t="n">
        <f aca="false">1_Data_EDA!I7464</f>
        <v>199.9900055</v>
      </c>
      <c r="D7463" s="6" t="n">
        <f aca="false">1_Data_EDA!J7464</f>
        <v>1</v>
      </c>
      <c r="E7463" s="7" t="n">
        <f aca="false">1_Data_EDA!K7464</f>
        <v>199.9900055</v>
      </c>
      <c r="F7463" s="7" t="n">
        <f aca="false">1_Data_EDA!L7464</f>
        <v>10</v>
      </c>
      <c r="G7463" s="8" t="n">
        <f aca="false">1_Data_EDA!M7464</f>
        <v>0.050000001</v>
      </c>
      <c r="H7463" s="6" t="n">
        <f aca="false">IF(1_Data_EDA!B7464="First Class",1,0)</f>
        <v>0</v>
      </c>
      <c r="I7463" s="6" t="n">
        <f aca="false">IF(1_Data_EDA!B7464="Second Class",1,0)</f>
        <v>0</v>
      </c>
      <c r="J7463" s="6" t="n">
        <f aca="false">IF(1_Data_EDA!B7464="Same Day",1,0)</f>
        <v>0</v>
      </c>
      <c r="K7463" s="6" t="n">
        <f aca="false">IF(1_Data_EDA!C7464="Corporate",1,0)</f>
        <v>1</v>
      </c>
      <c r="L7463" s="6" t="n">
        <f aca="false">IF(1_Data_EDA!C7464="Home Office",1,0)</f>
        <v>0</v>
      </c>
      <c r="M7463" s="6" t="n">
        <f aca="false">IF(1_Data_EDA!D7464="Europe",1,0)</f>
        <v>0</v>
      </c>
      <c r="N7463" s="6" t="n">
        <f aca="false">IF(1_Data_EDA!D7464="LATAM",1,0)</f>
        <v>0</v>
      </c>
      <c r="O7463" s="6" t="n">
        <f aca="false">IF(1_Data_EDA!D7464="Pacific Asia",1,0)</f>
        <v>0</v>
      </c>
      <c r="P7463" s="6" t="n">
        <f aca="false">IF(1_Data_EDA!D7464="USCA",1,0)</f>
        <v>0</v>
      </c>
      <c r="Q7463" s="6" t="n">
        <f aca="false">IF(C7463&gt;MEDIAN(C$5:C$8004),1,0)</f>
        <v>1</v>
      </c>
      <c r="R7463" s="6" t="n">
        <f aca="false">IF(D7463&gt;2,1,0)</f>
        <v>0</v>
      </c>
    </row>
    <row r="7464" customFormat="false" ht="15" hidden="false" customHeight="true" outlineLevel="0" collapsed="false">
      <c r="A7464" s="6" t="n">
        <f aca="false">1_Data_EDA!O7465</f>
        <v>0</v>
      </c>
      <c r="B7464" s="6" t="n">
        <f aca="false">1_Data_EDA!H7465</f>
        <v>4</v>
      </c>
      <c r="C7464" s="7" t="n">
        <f aca="false">1_Data_EDA!I7465</f>
        <v>129.9900055</v>
      </c>
      <c r="D7464" s="6" t="n">
        <f aca="false">1_Data_EDA!J7465</f>
        <v>1</v>
      </c>
      <c r="E7464" s="7" t="n">
        <f aca="false">1_Data_EDA!K7465</f>
        <v>129.9900055</v>
      </c>
      <c r="F7464" s="7" t="n">
        <f aca="false">1_Data_EDA!L7465</f>
        <v>19.5</v>
      </c>
      <c r="G7464" s="8" t="n">
        <f aca="false">1_Data_EDA!M7465</f>
        <v>0.150000006</v>
      </c>
      <c r="H7464" s="6" t="n">
        <f aca="false">IF(1_Data_EDA!B7465="First Class",1,0)</f>
        <v>0</v>
      </c>
      <c r="I7464" s="6" t="n">
        <f aca="false">IF(1_Data_EDA!B7465="Second Class",1,0)</f>
        <v>0</v>
      </c>
      <c r="J7464" s="6" t="n">
        <f aca="false">IF(1_Data_EDA!B7465="Same Day",1,0)</f>
        <v>0</v>
      </c>
      <c r="K7464" s="6" t="n">
        <f aca="false">IF(1_Data_EDA!C7465="Corporate",1,0)</f>
        <v>1</v>
      </c>
      <c r="L7464" s="6" t="n">
        <f aca="false">IF(1_Data_EDA!C7465="Home Office",1,0)</f>
        <v>0</v>
      </c>
      <c r="M7464" s="6" t="n">
        <f aca="false">IF(1_Data_EDA!D7465="Europe",1,0)</f>
        <v>1</v>
      </c>
      <c r="N7464" s="6" t="n">
        <f aca="false">IF(1_Data_EDA!D7465="LATAM",1,0)</f>
        <v>0</v>
      </c>
      <c r="O7464" s="6" t="n">
        <f aca="false">IF(1_Data_EDA!D7465="Pacific Asia",1,0)</f>
        <v>0</v>
      </c>
      <c r="P7464" s="6" t="n">
        <f aca="false">IF(1_Data_EDA!D7465="USCA",1,0)</f>
        <v>0</v>
      </c>
      <c r="Q7464" s="6" t="n">
        <f aca="false">IF(C7464&gt;MEDIAN(C$5:C$8004),1,0)</f>
        <v>1</v>
      </c>
      <c r="R7464" s="6" t="n">
        <f aca="false">IF(D7464&gt;2,1,0)</f>
        <v>0</v>
      </c>
    </row>
    <row r="7465" customFormat="false" ht="15" hidden="false" customHeight="true" outlineLevel="0" collapsed="false">
      <c r="A7465" s="6" t="n">
        <f aca="false">1_Data_EDA!O7466</f>
        <v>1</v>
      </c>
      <c r="B7465" s="6" t="n">
        <f aca="false">1_Data_EDA!H7466</f>
        <v>4</v>
      </c>
      <c r="C7465" s="7" t="n">
        <f aca="false">1_Data_EDA!I7466</f>
        <v>39.99000168</v>
      </c>
      <c r="D7465" s="6" t="n">
        <f aca="false">1_Data_EDA!J7466</f>
        <v>2</v>
      </c>
      <c r="E7465" s="7" t="n">
        <f aca="false">1_Data_EDA!K7466</f>
        <v>79.98000336</v>
      </c>
      <c r="F7465" s="7" t="n">
        <f aca="false">1_Data_EDA!L7466</f>
        <v>20</v>
      </c>
      <c r="G7465" s="8" t="n">
        <f aca="false">1_Data_EDA!M7466</f>
        <v>0.25</v>
      </c>
      <c r="H7465" s="6" t="n">
        <f aca="false">IF(1_Data_EDA!B7466="First Class",1,0)</f>
        <v>0</v>
      </c>
      <c r="I7465" s="6" t="n">
        <f aca="false">IF(1_Data_EDA!B7466="Second Class",1,0)</f>
        <v>0</v>
      </c>
      <c r="J7465" s="6" t="n">
        <f aca="false">IF(1_Data_EDA!B7466="Same Day",1,0)</f>
        <v>0</v>
      </c>
      <c r="K7465" s="6" t="n">
        <f aca="false">IF(1_Data_EDA!C7466="Corporate",1,0)</f>
        <v>1</v>
      </c>
      <c r="L7465" s="6" t="n">
        <f aca="false">IF(1_Data_EDA!C7466="Home Office",1,0)</f>
        <v>0</v>
      </c>
      <c r="M7465" s="6" t="n">
        <f aca="false">IF(1_Data_EDA!D7466="Europe",1,0)</f>
        <v>1</v>
      </c>
      <c r="N7465" s="6" t="n">
        <f aca="false">IF(1_Data_EDA!D7466="LATAM",1,0)</f>
        <v>0</v>
      </c>
      <c r="O7465" s="6" t="n">
        <f aca="false">IF(1_Data_EDA!D7466="Pacific Asia",1,0)</f>
        <v>0</v>
      </c>
      <c r="P7465" s="6" t="n">
        <f aca="false">IF(1_Data_EDA!D7466="USCA",1,0)</f>
        <v>0</v>
      </c>
      <c r="Q7465" s="6" t="n">
        <f aca="false">IF(C7465&gt;MEDIAN(C$5:C$8004),1,0)</f>
        <v>0</v>
      </c>
      <c r="R7465" s="6" t="n">
        <f aca="false">IF(D7465&gt;2,1,0)</f>
        <v>0</v>
      </c>
    </row>
    <row r="7466" customFormat="false" ht="15" hidden="false" customHeight="true" outlineLevel="0" collapsed="false">
      <c r="A7466" s="6" t="n">
        <f aca="false">1_Data_EDA!O7467</f>
        <v>1</v>
      </c>
      <c r="B7466" s="6" t="n">
        <f aca="false">1_Data_EDA!H7467</f>
        <v>1</v>
      </c>
      <c r="C7466" s="7" t="n">
        <f aca="false">1_Data_EDA!I7467</f>
        <v>49.97999954</v>
      </c>
      <c r="D7466" s="6" t="n">
        <f aca="false">1_Data_EDA!J7467</f>
        <v>5</v>
      </c>
      <c r="E7466" s="7" t="n">
        <f aca="false">1_Data_EDA!K7467</f>
        <v>249.8999939</v>
      </c>
      <c r="F7466" s="7" t="n">
        <f aca="false">1_Data_EDA!L7467</f>
        <v>62.47999954</v>
      </c>
      <c r="G7466" s="8" t="n">
        <f aca="false">1_Data_EDA!M7467</f>
        <v>0.25</v>
      </c>
      <c r="H7466" s="6" t="n">
        <f aca="false">IF(1_Data_EDA!B7467="First Class",1,0)</f>
        <v>1</v>
      </c>
      <c r="I7466" s="6" t="n">
        <f aca="false">IF(1_Data_EDA!B7467="Second Class",1,0)</f>
        <v>0</v>
      </c>
      <c r="J7466" s="6" t="n">
        <f aca="false">IF(1_Data_EDA!B7467="Same Day",1,0)</f>
        <v>0</v>
      </c>
      <c r="K7466" s="6" t="n">
        <f aca="false">IF(1_Data_EDA!C7467="Corporate",1,0)</f>
        <v>0</v>
      </c>
      <c r="L7466" s="6" t="n">
        <f aca="false">IF(1_Data_EDA!C7467="Home Office",1,0)</f>
        <v>0</v>
      </c>
      <c r="M7466" s="6" t="n">
        <f aca="false">IF(1_Data_EDA!D7467="Europe",1,0)</f>
        <v>0</v>
      </c>
      <c r="N7466" s="6" t="n">
        <f aca="false">IF(1_Data_EDA!D7467="LATAM",1,0)</f>
        <v>1</v>
      </c>
      <c r="O7466" s="6" t="n">
        <f aca="false">IF(1_Data_EDA!D7467="Pacific Asia",1,0)</f>
        <v>0</v>
      </c>
      <c r="P7466" s="6" t="n">
        <f aca="false">IF(1_Data_EDA!D7467="USCA",1,0)</f>
        <v>0</v>
      </c>
      <c r="Q7466" s="6" t="n">
        <f aca="false">IF(C7466&gt;MEDIAN(C$5:C$8004),1,0)</f>
        <v>0</v>
      </c>
      <c r="R7466" s="6" t="n">
        <f aca="false">IF(D7466&gt;2,1,0)</f>
        <v>1</v>
      </c>
    </row>
    <row r="7467" customFormat="false" ht="15" hidden="false" customHeight="true" outlineLevel="0" collapsed="false">
      <c r="A7467" s="6" t="n">
        <f aca="false">1_Data_EDA!O7468</f>
        <v>1</v>
      </c>
      <c r="B7467" s="6" t="n">
        <f aca="false">1_Data_EDA!H7468</f>
        <v>2</v>
      </c>
      <c r="C7467" s="7" t="n">
        <f aca="false">1_Data_EDA!I7468</f>
        <v>299.980011</v>
      </c>
      <c r="D7467" s="6" t="n">
        <f aca="false">1_Data_EDA!J7468</f>
        <v>1</v>
      </c>
      <c r="E7467" s="7" t="n">
        <f aca="false">1_Data_EDA!K7468</f>
        <v>299.980011</v>
      </c>
      <c r="F7467" s="7" t="n">
        <f aca="false">1_Data_EDA!L7468</f>
        <v>21</v>
      </c>
      <c r="G7467" s="8" t="n">
        <f aca="false">1_Data_EDA!M7468</f>
        <v>0.07</v>
      </c>
      <c r="H7467" s="6" t="n">
        <f aca="false">IF(1_Data_EDA!B7468="First Class",1,0)</f>
        <v>0</v>
      </c>
      <c r="I7467" s="6" t="n">
        <f aca="false">IF(1_Data_EDA!B7468="Second Class",1,0)</f>
        <v>1</v>
      </c>
      <c r="J7467" s="6" t="n">
        <f aca="false">IF(1_Data_EDA!B7468="Same Day",1,0)</f>
        <v>0</v>
      </c>
      <c r="K7467" s="6" t="n">
        <f aca="false">IF(1_Data_EDA!C7468="Corporate",1,0)</f>
        <v>1</v>
      </c>
      <c r="L7467" s="6" t="n">
        <f aca="false">IF(1_Data_EDA!C7468="Home Office",1,0)</f>
        <v>0</v>
      </c>
      <c r="M7467" s="6" t="n">
        <f aca="false">IF(1_Data_EDA!D7468="Europe",1,0)</f>
        <v>0</v>
      </c>
      <c r="N7467" s="6" t="n">
        <f aca="false">IF(1_Data_EDA!D7468="LATAM",1,0)</f>
        <v>1</v>
      </c>
      <c r="O7467" s="6" t="n">
        <f aca="false">IF(1_Data_EDA!D7468="Pacific Asia",1,0)</f>
        <v>0</v>
      </c>
      <c r="P7467" s="6" t="n">
        <f aca="false">IF(1_Data_EDA!D7468="USCA",1,0)</f>
        <v>0</v>
      </c>
      <c r="Q7467" s="6" t="n">
        <f aca="false">IF(C7467&gt;MEDIAN(C$5:C$8004),1,0)</f>
        <v>1</v>
      </c>
      <c r="R7467" s="6" t="n">
        <f aca="false">IF(D7467&gt;2,1,0)</f>
        <v>0</v>
      </c>
    </row>
    <row r="7468" customFormat="false" ht="15" hidden="false" customHeight="true" outlineLevel="0" collapsed="false">
      <c r="A7468" s="6" t="n">
        <f aca="false">1_Data_EDA!O7469</f>
        <v>0</v>
      </c>
      <c r="B7468" s="6" t="n">
        <f aca="false">1_Data_EDA!H7469</f>
        <v>4</v>
      </c>
      <c r="C7468" s="7" t="n">
        <f aca="false">1_Data_EDA!I7469</f>
        <v>299.980011</v>
      </c>
      <c r="D7468" s="6" t="n">
        <f aca="false">1_Data_EDA!J7469</f>
        <v>1</v>
      </c>
      <c r="E7468" s="7" t="n">
        <f aca="false">1_Data_EDA!K7469</f>
        <v>299.980011</v>
      </c>
      <c r="F7468" s="7" t="n">
        <f aca="false">1_Data_EDA!L7469</f>
        <v>6</v>
      </c>
      <c r="G7468" s="8" t="n">
        <f aca="false">1_Data_EDA!M7469</f>
        <v>0.02</v>
      </c>
      <c r="H7468" s="6" t="n">
        <f aca="false">IF(1_Data_EDA!B7469="First Class",1,0)</f>
        <v>0</v>
      </c>
      <c r="I7468" s="6" t="n">
        <f aca="false">IF(1_Data_EDA!B7469="Second Class",1,0)</f>
        <v>0</v>
      </c>
      <c r="J7468" s="6" t="n">
        <f aca="false">IF(1_Data_EDA!B7469="Same Day",1,0)</f>
        <v>0</v>
      </c>
      <c r="K7468" s="6" t="n">
        <f aca="false">IF(1_Data_EDA!C7469="Corporate",1,0)</f>
        <v>1</v>
      </c>
      <c r="L7468" s="6" t="n">
        <f aca="false">IF(1_Data_EDA!C7469="Home Office",1,0)</f>
        <v>0</v>
      </c>
      <c r="M7468" s="6" t="n">
        <f aca="false">IF(1_Data_EDA!D7469="Europe",1,0)</f>
        <v>0</v>
      </c>
      <c r="N7468" s="6" t="n">
        <f aca="false">IF(1_Data_EDA!D7469="LATAM",1,0)</f>
        <v>0</v>
      </c>
      <c r="O7468" s="6" t="n">
        <f aca="false">IF(1_Data_EDA!D7469="Pacific Asia",1,0)</f>
        <v>1</v>
      </c>
      <c r="P7468" s="6" t="n">
        <f aca="false">IF(1_Data_EDA!D7469="USCA",1,0)</f>
        <v>0</v>
      </c>
      <c r="Q7468" s="6" t="n">
        <f aca="false">IF(C7468&gt;MEDIAN(C$5:C$8004),1,0)</f>
        <v>1</v>
      </c>
      <c r="R7468" s="6" t="n">
        <f aca="false">IF(D7468&gt;2,1,0)</f>
        <v>0</v>
      </c>
    </row>
    <row r="7469" customFormat="false" ht="15" hidden="false" customHeight="true" outlineLevel="0" collapsed="false">
      <c r="A7469" s="6" t="n">
        <f aca="false">1_Data_EDA!O7470</f>
        <v>1</v>
      </c>
      <c r="B7469" s="6" t="n">
        <f aca="false">1_Data_EDA!H7470</f>
        <v>2</v>
      </c>
      <c r="C7469" s="7" t="n">
        <f aca="false">1_Data_EDA!I7470</f>
        <v>199.9900055</v>
      </c>
      <c r="D7469" s="6" t="n">
        <f aca="false">1_Data_EDA!J7470</f>
        <v>1</v>
      </c>
      <c r="E7469" s="7" t="n">
        <f aca="false">1_Data_EDA!K7470</f>
        <v>199.9900055</v>
      </c>
      <c r="F7469" s="7" t="n">
        <f aca="false">1_Data_EDA!L7470</f>
        <v>36</v>
      </c>
      <c r="G7469" s="8" t="n">
        <f aca="false">1_Data_EDA!M7470</f>
        <v>0.180000007</v>
      </c>
      <c r="H7469" s="6" t="n">
        <f aca="false">IF(1_Data_EDA!B7470="First Class",1,0)</f>
        <v>0</v>
      </c>
      <c r="I7469" s="6" t="n">
        <f aca="false">IF(1_Data_EDA!B7470="Second Class",1,0)</f>
        <v>1</v>
      </c>
      <c r="J7469" s="6" t="n">
        <f aca="false">IF(1_Data_EDA!B7470="Same Day",1,0)</f>
        <v>0</v>
      </c>
      <c r="K7469" s="6" t="n">
        <f aca="false">IF(1_Data_EDA!C7470="Corporate",1,0)</f>
        <v>1</v>
      </c>
      <c r="L7469" s="6" t="n">
        <f aca="false">IF(1_Data_EDA!C7470="Home Office",1,0)</f>
        <v>0</v>
      </c>
      <c r="M7469" s="6" t="n">
        <f aca="false">IF(1_Data_EDA!D7470="Europe",1,0)</f>
        <v>0</v>
      </c>
      <c r="N7469" s="6" t="n">
        <f aca="false">IF(1_Data_EDA!D7470="LATAM",1,0)</f>
        <v>1</v>
      </c>
      <c r="O7469" s="6" t="n">
        <f aca="false">IF(1_Data_EDA!D7470="Pacific Asia",1,0)</f>
        <v>0</v>
      </c>
      <c r="P7469" s="6" t="n">
        <f aca="false">IF(1_Data_EDA!D7470="USCA",1,0)</f>
        <v>0</v>
      </c>
      <c r="Q7469" s="6" t="n">
        <f aca="false">IF(C7469&gt;MEDIAN(C$5:C$8004),1,0)</f>
        <v>1</v>
      </c>
      <c r="R7469" s="6" t="n">
        <f aca="false">IF(D7469&gt;2,1,0)</f>
        <v>0</v>
      </c>
    </row>
    <row r="7470" customFormat="false" ht="15" hidden="false" customHeight="true" outlineLevel="0" collapsed="false">
      <c r="A7470" s="6" t="n">
        <f aca="false">1_Data_EDA!O7471</f>
        <v>0</v>
      </c>
      <c r="B7470" s="6" t="n">
        <f aca="false">1_Data_EDA!H7471</f>
        <v>4</v>
      </c>
      <c r="C7470" s="7" t="n">
        <f aca="false">1_Data_EDA!I7471</f>
        <v>39.99000168</v>
      </c>
      <c r="D7470" s="6" t="n">
        <f aca="false">1_Data_EDA!J7471</f>
        <v>3</v>
      </c>
      <c r="E7470" s="7" t="n">
        <f aca="false">1_Data_EDA!K7471</f>
        <v>119.9700012</v>
      </c>
      <c r="F7470" s="7" t="n">
        <f aca="false">1_Data_EDA!L7471</f>
        <v>8.399999619</v>
      </c>
      <c r="G7470" s="8" t="n">
        <f aca="false">1_Data_EDA!M7471</f>
        <v>0.07</v>
      </c>
      <c r="H7470" s="6" t="n">
        <f aca="false">IF(1_Data_EDA!B7471="First Class",1,0)</f>
        <v>0</v>
      </c>
      <c r="I7470" s="6" t="n">
        <f aca="false">IF(1_Data_EDA!B7471="Second Class",1,0)</f>
        <v>0</v>
      </c>
      <c r="J7470" s="6" t="n">
        <f aca="false">IF(1_Data_EDA!B7471="Same Day",1,0)</f>
        <v>0</v>
      </c>
      <c r="K7470" s="6" t="n">
        <f aca="false">IF(1_Data_EDA!C7471="Corporate",1,0)</f>
        <v>0</v>
      </c>
      <c r="L7470" s="6" t="n">
        <f aca="false">IF(1_Data_EDA!C7471="Home Office",1,0)</f>
        <v>0</v>
      </c>
      <c r="M7470" s="6" t="n">
        <f aca="false">IF(1_Data_EDA!D7471="Europe",1,0)</f>
        <v>0</v>
      </c>
      <c r="N7470" s="6" t="n">
        <f aca="false">IF(1_Data_EDA!D7471="LATAM",1,0)</f>
        <v>0</v>
      </c>
      <c r="O7470" s="6" t="n">
        <f aca="false">IF(1_Data_EDA!D7471="Pacific Asia",1,0)</f>
        <v>1</v>
      </c>
      <c r="P7470" s="6" t="n">
        <f aca="false">IF(1_Data_EDA!D7471="USCA",1,0)</f>
        <v>0</v>
      </c>
      <c r="Q7470" s="6" t="n">
        <f aca="false">IF(C7470&gt;MEDIAN(C$5:C$8004),1,0)</f>
        <v>0</v>
      </c>
      <c r="R7470" s="6" t="n">
        <f aca="false">IF(D7470&gt;2,1,0)</f>
        <v>1</v>
      </c>
    </row>
    <row r="7471" customFormat="false" ht="15" hidden="false" customHeight="true" outlineLevel="0" collapsed="false">
      <c r="A7471" s="6" t="n">
        <f aca="false">1_Data_EDA!O7472</f>
        <v>1</v>
      </c>
      <c r="B7471" s="6" t="n">
        <f aca="false">1_Data_EDA!H7472</f>
        <v>2</v>
      </c>
      <c r="C7471" s="7" t="n">
        <f aca="false">1_Data_EDA!I7472</f>
        <v>59.99000168</v>
      </c>
      <c r="D7471" s="6" t="n">
        <f aca="false">1_Data_EDA!J7472</f>
        <v>1</v>
      </c>
      <c r="E7471" s="7" t="n">
        <f aca="false">1_Data_EDA!K7472</f>
        <v>59.99000168</v>
      </c>
      <c r="F7471" s="7" t="n">
        <f aca="false">1_Data_EDA!L7472</f>
        <v>9.600000381</v>
      </c>
      <c r="G7471" s="8" t="n">
        <f aca="false">1_Data_EDA!M7472</f>
        <v>0.159999996</v>
      </c>
      <c r="H7471" s="6" t="n">
        <f aca="false">IF(1_Data_EDA!B7472="First Class",1,0)</f>
        <v>0</v>
      </c>
      <c r="I7471" s="6" t="n">
        <f aca="false">IF(1_Data_EDA!B7472="Second Class",1,0)</f>
        <v>1</v>
      </c>
      <c r="J7471" s="6" t="n">
        <f aca="false">IF(1_Data_EDA!B7472="Same Day",1,0)</f>
        <v>0</v>
      </c>
      <c r="K7471" s="6" t="n">
        <f aca="false">IF(1_Data_EDA!C7472="Corporate",1,0)</f>
        <v>0</v>
      </c>
      <c r="L7471" s="6" t="n">
        <f aca="false">IF(1_Data_EDA!C7472="Home Office",1,0)</f>
        <v>1</v>
      </c>
      <c r="M7471" s="6" t="n">
        <f aca="false">IF(1_Data_EDA!D7472="Europe",1,0)</f>
        <v>0</v>
      </c>
      <c r="N7471" s="6" t="n">
        <f aca="false">IF(1_Data_EDA!D7472="LATAM",1,0)</f>
        <v>1</v>
      </c>
      <c r="O7471" s="6" t="n">
        <f aca="false">IF(1_Data_EDA!D7472="Pacific Asia",1,0)</f>
        <v>0</v>
      </c>
      <c r="P7471" s="6" t="n">
        <f aca="false">IF(1_Data_EDA!D7472="USCA",1,0)</f>
        <v>0</v>
      </c>
      <c r="Q7471" s="6" t="n">
        <f aca="false">IF(C7471&gt;MEDIAN(C$5:C$8004),1,0)</f>
        <v>0</v>
      </c>
      <c r="R7471" s="6" t="n">
        <f aca="false">IF(D7471&gt;2,1,0)</f>
        <v>0</v>
      </c>
    </row>
    <row r="7472" customFormat="false" ht="15" hidden="false" customHeight="true" outlineLevel="0" collapsed="false">
      <c r="A7472" s="6" t="n">
        <f aca="false">1_Data_EDA!O7473</f>
        <v>0</v>
      </c>
      <c r="B7472" s="6" t="n">
        <f aca="false">1_Data_EDA!H7473</f>
        <v>4</v>
      </c>
      <c r="C7472" s="7" t="n">
        <f aca="false">1_Data_EDA!I7473</f>
        <v>49.97999954</v>
      </c>
      <c r="D7472" s="6" t="n">
        <f aca="false">1_Data_EDA!J7473</f>
        <v>5</v>
      </c>
      <c r="E7472" s="7" t="n">
        <f aca="false">1_Data_EDA!K7473</f>
        <v>249.8999939</v>
      </c>
      <c r="F7472" s="7" t="n">
        <f aca="false">1_Data_EDA!L7473</f>
        <v>32.49000168</v>
      </c>
      <c r="G7472" s="8" t="n">
        <f aca="false">1_Data_EDA!M7473</f>
        <v>0.129999995</v>
      </c>
      <c r="H7472" s="6" t="n">
        <f aca="false">IF(1_Data_EDA!B7473="First Class",1,0)</f>
        <v>0</v>
      </c>
      <c r="I7472" s="6" t="n">
        <f aca="false">IF(1_Data_EDA!B7473="Second Class",1,0)</f>
        <v>0</v>
      </c>
      <c r="J7472" s="6" t="n">
        <f aca="false">IF(1_Data_EDA!B7473="Same Day",1,0)</f>
        <v>0</v>
      </c>
      <c r="K7472" s="6" t="n">
        <f aca="false">IF(1_Data_EDA!C7473="Corporate",1,0)</f>
        <v>1</v>
      </c>
      <c r="L7472" s="6" t="n">
        <f aca="false">IF(1_Data_EDA!C7473="Home Office",1,0)</f>
        <v>0</v>
      </c>
      <c r="M7472" s="6" t="n">
        <f aca="false">IF(1_Data_EDA!D7473="Europe",1,0)</f>
        <v>0</v>
      </c>
      <c r="N7472" s="6" t="n">
        <f aca="false">IF(1_Data_EDA!D7473="LATAM",1,0)</f>
        <v>1</v>
      </c>
      <c r="O7472" s="6" t="n">
        <f aca="false">IF(1_Data_EDA!D7473="Pacific Asia",1,0)</f>
        <v>0</v>
      </c>
      <c r="P7472" s="6" t="n">
        <f aca="false">IF(1_Data_EDA!D7473="USCA",1,0)</f>
        <v>0</v>
      </c>
      <c r="Q7472" s="6" t="n">
        <f aca="false">IF(C7472&gt;MEDIAN(C$5:C$8004),1,0)</f>
        <v>0</v>
      </c>
      <c r="R7472" s="6" t="n">
        <f aca="false">IF(D7472&gt;2,1,0)</f>
        <v>1</v>
      </c>
    </row>
    <row r="7473" customFormat="false" ht="15" hidden="false" customHeight="true" outlineLevel="0" collapsed="false">
      <c r="A7473" s="6" t="n">
        <f aca="false">1_Data_EDA!O7474</f>
        <v>1</v>
      </c>
      <c r="B7473" s="6" t="n">
        <f aca="false">1_Data_EDA!H7474</f>
        <v>4</v>
      </c>
      <c r="C7473" s="7" t="n">
        <f aca="false">1_Data_EDA!I7474</f>
        <v>59.99000168</v>
      </c>
      <c r="D7473" s="6" t="n">
        <f aca="false">1_Data_EDA!J7474</f>
        <v>4</v>
      </c>
      <c r="E7473" s="7" t="n">
        <f aca="false">1_Data_EDA!K7474</f>
        <v>239.9600067</v>
      </c>
      <c r="F7473" s="7" t="n">
        <f aca="false">1_Data_EDA!L7474</f>
        <v>7.199999809</v>
      </c>
      <c r="G7473" s="8" t="n">
        <f aca="false">1_Data_EDA!M7474</f>
        <v>0.029999999</v>
      </c>
      <c r="H7473" s="6" t="n">
        <f aca="false">IF(1_Data_EDA!B7474="First Class",1,0)</f>
        <v>0</v>
      </c>
      <c r="I7473" s="6" t="n">
        <f aca="false">IF(1_Data_EDA!B7474="Second Class",1,0)</f>
        <v>0</v>
      </c>
      <c r="J7473" s="6" t="n">
        <f aca="false">IF(1_Data_EDA!B7474="Same Day",1,0)</f>
        <v>0</v>
      </c>
      <c r="K7473" s="6" t="n">
        <f aca="false">IF(1_Data_EDA!C7474="Corporate",1,0)</f>
        <v>0</v>
      </c>
      <c r="L7473" s="6" t="n">
        <f aca="false">IF(1_Data_EDA!C7474="Home Office",1,0)</f>
        <v>0</v>
      </c>
      <c r="M7473" s="6" t="n">
        <f aca="false">IF(1_Data_EDA!D7474="Europe",1,0)</f>
        <v>0</v>
      </c>
      <c r="N7473" s="6" t="n">
        <f aca="false">IF(1_Data_EDA!D7474="LATAM",1,0)</f>
        <v>1</v>
      </c>
      <c r="O7473" s="6" t="n">
        <f aca="false">IF(1_Data_EDA!D7474="Pacific Asia",1,0)</f>
        <v>0</v>
      </c>
      <c r="P7473" s="6" t="n">
        <f aca="false">IF(1_Data_EDA!D7474="USCA",1,0)</f>
        <v>0</v>
      </c>
      <c r="Q7473" s="6" t="n">
        <f aca="false">IF(C7473&gt;MEDIAN(C$5:C$8004),1,0)</f>
        <v>0</v>
      </c>
      <c r="R7473" s="6" t="n">
        <f aca="false">IF(D7473&gt;2,1,0)</f>
        <v>1</v>
      </c>
    </row>
    <row r="7474" customFormat="false" ht="15" hidden="false" customHeight="true" outlineLevel="0" collapsed="false">
      <c r="A7474" s="6" t="n">
        <f aca="false">1_Data_EDA!O7475</f>
        <v>1</v>
      </c>
      <c r="B7474" s="6" t="n">
        <f aca="false">1_Data_EDA!H7475</f>
        <v>4</v>
      </c>
      <c r="C7474" s="7" t="n">
        <f aca="false">1_Data_EDA!I7475</f>
        <v>129.9900055</v>
      </c>
      <c r="D7474" s="6" t="n">
        <f aca="false">1_Data_EDA!J7475</f>
        <v>1</v>
      </c>
      <c r="E7474" s="7" t="n">
        <f aca="false">1_Data_EDA!K7475</f>
        <v>129.9900055</v>
      </c>
      <c r="F7474" s="7" t="n">
        <f aca="false">1_Data_EDA!L7475</f>
        <v>23.39999962</v>
      </c>
      <c r="G7474" s="8" t="n">
        <f aca="false">1_Data_EDA!M7475</f>
        <v>0.180000007</v>
      </c>
      <c r="H7474" s="6" t="n">
        <f aca="false">IF(1_Data_EDA!B7475="First Class",1,0)</f>
        <v>0</v>
      </c>
      <c r="I7474" s="6" t="n">
        <f aca="false">IF(1_Data_EDA!B7475="Second Class",1,0)</f>
        <v>0</v>
      </c>
      <c r="J7474" s="6" t="n">
        <f aca="false">IF(1_Data_EDA!B7475="Same Day",1,0)</f>
        <v>0</v>
      </c>
      <c r="K7474" s="6" t="n">
        <f aca="false">IF(1_Data_EDA!C7475="Corporate",1,0)</f>
        <v>1</v>
      </c>
      <c r="L7474" s="6" t="n">
        <f aca="false">IF(1_Data_EDA!C7475="Home Office",1,0)</f>
        <v>0</v>
      </c>
      <c r="M7474" s="6" t="n">
        <f aca="false">IF(1_Data_EDA!D7475="Europe",1,0)</f>
        <v>0</v>
      </c>
      <c r="N7474" s="6" t="n">
        <f aca="false">IF(1_Data_EDA!D7475="LATAM",1,0)</f>
        <v>1</v>
      </c>
      <c r="O7474" s="6" t="n">
        <f aca="false">IF(1_Data_EDA!D7475="Pacific Asia",1,0)</f>
        <v>0</v>
      </c>
      <c r="P7474" s="6" t="n">
        <f aca="false">IF(1_Data_EDA!D7475="USCA",1,0)</f>
        <v>0</v>
      </c>
      <c r="Q7474" s="6" t="n">
        <f aca="false">IF(C7474&gt;MEDIAN(C$5:C$8004),1,0)</f>
        <v>1</v>
      </c>
      <c r="R7474" s="6" t="n">
        <f aca="false">IF(D7474&gt;2,1,0)</f>
        <v>0</v>
      </c>
    </row>
    <row r="7475" customFormat="false" ht="15" hidden="false" customHeight="true" outlineLevel="0" collapsed="false">
      <c r="A7475" s="6" t="n">
        <f aca="false">1_Data_EDA!O7476</f>
        <v>0</v>
      </c>
      <c r="B7475" s="6" t="n">
        <f aca="false">1_Data_EDA!H7476</f>
        <v>2</v>
      </c>
      <c r="C7475" s="7" t="n">
        <f aca="false">1_Data_EDA!I7476</f>
        <v>59.99000168</v>
      </c>
      <c r="D7475" s="6" t="n">
        <f aca="false">1_Data_EDA!J7476</f>
        <v>5</v>
      </c>
      <c r="E7475" s="7" t="n">
        <f aca="false">1_Data_EDA!K7476</f>
        <v>299.9500122</v>
      </c>
      <c r="F7475" s="7" t="n">
        <f aca="false">1_Data_EDA!L7476</f>
        <v>9</v>
      </c>
      <c r="G7475" s="8" t="n">
        <f aca="false">1_Data_EDA!M7476</f>
        <v>0.029999999</v>
      </c>
      <c r="H7475" s="6" t="n">
        <f aca="false">IF(1_Data_EDA!B7476="First Class",1,0)</f>
        <v>0</v>
      </c>
      <c r="I7475" s="6" t="n">
        <f aca="false">IF(1_Data_EDA!B7476="Second Class",1,0)</f>
        <v>1</v>
      </c>
      <c r="J7475" s="6" t="n">
        <f aca="false">IF(1_Data_EDA!B7476="Same Day",1,0)</f>
        <v>0</v>
      </c>
      <c r="K7475" s="6" t="n">
        <f aca="false">IF(1_Data_EDA!C7476="Corporate",1,0)</f>
        <v>1</v>
      </c>
      <c r="L7475" s="6" t="n">
        <f aca="false">IF(1_Data_EDA!C7476="Home Office",1,0)</f>
        <v>0</v>
      </c>
      <c r="M7475" s="6" t="n">
        <f aca="false">IF(1_Data_EDA!D7476="Europe",1,0)</f>
        <v>0</v>
      </c>
      <c r="N7475" s="6" t="n">
        <f aca="false">IF(1_Data_EDA!D7476="LATAM",1,0)</f>
        <v>0</v>
      </c>
      <c r="O7475" s="6" t="n">
        <f aca="false">IF(1_Data_EDA!D7476="Pacific Asia",1,0)</f>
        <v>1</v>
      </c>
      <c r="P7475" s="6" t="n">
        <f aca="false">IF(1_Data_EDA!D7476="USCA",1,0)</f>
        <v>0</v>
      </c>
      <c r="Q7475" s="6" t="n">
        <f aca="false">IF(C7475&gt;MEDIAN(C$5:C$8004),1,0)</f>
        <v>0</v>
      </c>
      <c r="R7475" s="6" t="n">
        <f aca="false">IF(D7475&gt;2,1,0)</f>
        <v>1</v>
      </c>
    </row>
    <row r="7476" customFormat="false" ht="15" hidden="false" customHeight="true" outlineLevel="0" collapsed="false">
      <c r="A7476" s="6" t="n">
        <f aca="false">1_Data_EDA!O7477</f>
        <v>0</v>
      </c>
      <c r="B7476" s="6" t="n">
        <f aca="false">1_Data_EDA!H7477</f>
        <v>0</v>
      </c>
      <c r="C7476" s="7" t="n">
        <f aca="false">1_Data_EDA!I7477</f>
        <v>199.9900055</v>
      </c>
      <c r="D7476" s="6" t="n">
        <f aca="false">1_Data_EDA!J7477</f>
        <v>1</v>
      </c>
      <c r="E7476" s="7" t="n">
        <f aca="false">1_Data_EDA!K7477</f>
        <v>199.9900055</v>
      </c>
      <c r="F7476" s="7" t="n">
        <f aca="false">1_Data_EDA!L7477</f>
        <v>32</v>
      </c>
      <c r="G7476" s="8" t="n">
        <f aca="false">1_Data_EDA!M7477</f>
        <v>0.159999996</v>
      </c>
      <c r="H7476" s="6" t="n">
        <f aca="false">IF(1_Data_EDA!B7477="First Class",1,0)</f>
        <v>0</v>
      </c>
      <c r="I7476" s="6" t="n">
        <f aca="false">IF(1_Data_EDA!B7477="Second Class",1,0)</f>
        <v>0</v>
      </c>
      <c r="J7476" s="6" t="n">
        <f aca="false">IF(1_Data_EDA!B7477="Same Day",1,0)</f>
        <v>1</v>
      </c>
      <c r="K7476" s="6" t="n">
        <f aca="false">IF(1_Data_EDA!C7477="Corporate",1,0)</f>
        <v>1</v>
      </c>
      <c r="L7476" s="6" t="n">
        <f aca="false">IF(1_Data_EDA!C7477="Home Office",1,0)</f>
        <v>0</v>
      </c>
      <c r="M7476" s="6" t="n">
        <f aca="false">IF(1_Data_EDA!D7477="Europe",1,0)</f>
        <v>0</v>
      </c>
      <c r="N7476" s="6" t="n">
        <f aca="false">IF(1_Data_EDA!D7477="LATAM",1,0)</f>
        <v>0</v>
      </c>
      <c r="O7476" s="6" t="n">
        <f aca="false">IF(1_Data_EDA!D7477="Pacific Asia",1,0)</f>
        <v>0</v>
      </c>
      <c r="P7476" s="6" t="n">
        <f aca="false">IF(1_Data_EDA!D7477="USCA",1,0)</f>
        <v>1</v>
      </c>
      <c r="Q7476" s="6" t="n">
        <f aca="false">IF(C7476&gt;MEDIAN(C$5:C$8004),1,0)</f>
        <v>1</v>
      </c>
      <c r="R7476" s="6" t="n">
        <f aca="false">IF(D7476&gt;2,1,0)</f>
        <v>0</v>
      </c>
    </row>
    <row r="7477" customFormat="false" ht="15" hidden="false" customHeight="true" outlineLevel="0" collapsed="false">
      <c r="A7477" s="6" t="n">
        <f aca="false">1_Data_EDA!O7478</f>
        <v>1</v>
      </c>
      <c r="B7477" s="6" t="n">
        <f aca="false">1_Data_EDA!H7478</f>
        <v>4</v>
      </c>
      <c r="C7477" s="7" t="n">
        <f aca="false">1_Data_EDA!I7478</f>
        <v>452.0400085</v>
      </c>
      <c r="D7477" s="6" t="n">
        <f aca="false">1_Data_EDA!J7478</f>
        <v>1</v>
      </c>
      <c r="E7477" s="7" t="n">
        <f aca="false">1_Data_EDA!K7478</f>
        <v>452.0400085</v>
      </c>
      <c r="F7477" s="7" t="n">
        <f aca="false">1_Data_EDA!L7478</f>
        <v>54.24000168</v>
      </c>
      <c r="G7477" s="8" t="n">
        <f aca="false">1_Data_EDA!M7478</f>
        <v>0.119999997</v>
      </c>
      <c r="H7477" s="6" t="n">
        <f aca="false">IF(1_Data_EDA!B7478="First Class",1,0)</f>
        <v>0</v>
      </c>
      <c r="I7477" s="6" t="n">
        <f aca="false">IF(1_Data_EDA!B7478="Second Class",1,0)</f>
        <v>0</v>
      </c>
      <c r="J7477" s="6" t="n">
        <f aca="false">IF(1_Data_EDA!B7478="Same Day",1,0)</f>
        <v>0</v>
      </c>
      <c r="K7477" s="6" t="n">
        <f aca="false">IF(1_Data_EDA!C7478="Corporate",1,0)</f>
        <v>0</v>
      </c>
      <c r="L7477" s="6" t="n">
        <f aca="false">IF(1_Data_EDA!C7478="Home Office",1,0)</f>
        <v>1</v>
      </c>
      <c r="M7477" s="6" t="n">
        <f aca="false">IF(1_Data_EDA!D7478="Europe",1,0)</f>
        <v>1</v>
      </c>
      <c r="N7477" s="6" t="n">
        <f aca="false">IF(1_Data_EDA!D7478="LATAM",1,0)</f>
        <v>0</v>
      </c>
      <c r="O7477" s="6" t="n">
        <f aca="false">IF(1_Data_EDA!D7478="Pacific Asia",1,0)</f>
        <v>0</v>
      </c>
      <c r="P7477" s="6" t="n">
        <f aca="false">IF(1_Data_EDA!D7478="USCA",1,0)</f>
        <v>0</v>
      </c>
      <c r="Q7477" s="6" t="n">
        <f aca="false">IF(C7477&gt;MEDIAN(C$5:C$8004),1,0)</f>
        <v>1</v>
      </c>
      <c r="R7477" s="6" t="n">
        <f aca="false">IF(D7477&gt;2,1,0)</f>
        <v>0</v>
      </c>
    </row>
    <row r="7478" customFormat="false" ht="15" hidden="false" customHeight="true" outlineLevel="0" collapsed="false">
      <c r="A7478" s="6" t="n">
        <f aca="false">1_Data_EDA!O7479</f>
        <v>1</v>
      </c>
      <c r="B7478" s="6" t="n">
        <f aca="false">1_Data_EDA!H7479</f>
        <v>2</v>
      </c>
      <c r="C7478" s="7" t="n">
        <f aca="false">1_Data_EDA!I7479</f>
        <v>399.980011</v>
      </c>
      <c r="D7478" s="6" t="n">
        <f aca="false">1_Data_EDA!J7479</f>
        <v>1</v>
      </c>
      <c r="E7478" s="7" t="n">
        <f aca="false">1_Data_EDA!K7479</f>
        <v>399.980011</v>
      </c>
      <c r="F7478" s="7" t="n">
        <f aca="false">1_Data_EDA!L7479</f>
        <v>52</v>
      </c>
      <c r="G7478" s="8" t="n">
        <f aca="false">1_Data_EDA!M7479</f>
        <v>0.129999995</v>
      </c>
      <c r="H7478" s="6" t="n">
        <f aca="false">IF(1_Data_EDA!B7479="First Class",1,0)</f>
        <v>0</v>
      </c>
      <c r="I7478" s="6" t="n">
        <f aca="false">IF(1_Data_EDA!B7479="Second Class",1,0)</f>
        <v>1</v>
      </c>
      <c r="J7478" s="6" t="n">
        <f aca="false">IF(1_Data_EDA!B7479="Same Day",1,0)</f>
        <v>0</v>
      </c>
      <c r="K7478" s="6" t="n">
        <f aca="false">IF(1_Data_EDA!C7479="Corporate",1,0)</f>
        <v>0</v>
      </c>
      <c r="L7478" s="6" t="n">
        <f aca="false">IF(1_Data_EDA!C7479="Home Office",1,0)</f>
        <v>0</v>
      </c>
      <c r="M7478" s="6" t="n">
        <f aca="false">IF(1_Data_EDA!D7479="Europe",1,0)</f>
        <v>1</v>
      </c>
      <c r="N7478" s="6" t="n">
        <f aca="false">IF(1_Data_EDA!D7479="LATAM",1,0)</f>
        <v>0</v>
      </c>
      <c r="O7478" s="6" t="n">
        <f aca="false">IF(1_Data_EDA!D7479="Pacific Asia",1,0)</f>
        <v>0</v>
      </c>
      <c r="P7478" s="6" t="n">
        <f aca="false">IF(1_Data_EDA!D7479="USCA",1,0)</f>
        <v>0</v>
      </c>
      <c r="Q7478" s="6" t="n">
        <f aca="false">IF(C7478&gt;MEDIAN(C$5:C$8004),1,0)</f>
        <v>1</v>
      </c>
      <c r="R7478" s="6" t="n">
        <f aca="false">IF(D7478&gt;2,1,0)</f>
        <v>0</v>
      </c>
    </row>
    <row r="7479" customFormat="false" ht="15" hidden="false" customHeight="true" outlineLevel="0" collapsed="false">
      <c r="A7479" s="6" t="n">
        <f aca="false">1_Data_EDA!O7480</f>
        <v>1</v>
      </c>
      <c r="B7479" s="6" t="n">
        <f aca="false">1_Data_EDA!H7480</f>
        <v>4</v>
      </c>
      <c r="C7479" s="7" t="n">
        <f aca="false">1_Data_EDA!I7480</f>
        <v>50</v>
      </c>
      <c r="D7479" s="6" t="n">
        <f aca="false">1_Data_EDA!J7480</f>
        <v>4</v>
      </c>
      <c r="E7479" s="7" t="n">
        <f aca="false">1_Data_EDA!K7480</f>
        <v>200</v>
      </c>
      <c r="F7479" s="7" t="n">
        <f aca="false">1_Data_EDA!L7480</f>
        <v>36</v>
      </c>
      <c r="G7479" s="8" t="n">
        <f aca="false">1_Data_EDA!M7480</f>
        <v>0.180000007</v>
      </c>
      <c r="H7479" s="6" t="n">
        <f aca="false">IF(1_Data_EDA!B7480="First Class",1,0)</f>
        <v>0</v>
      </c>
      <c r="I7479" s="6" t="n">
        <f aca="false">IF(1_Data_EDA!B7480="Second Class",1,0)</f>
        <v>0</v>
      </c>
      <c r="J7479" s="6" t="n">
        <f aca="false">IF(1_Data_EDA!B7480="Same Day",1,0)</f>
        <v>0</v>
      </c>
      <c r="K7479" s="6" t="n">
        <f aca="false">IF(1_Data_EDA!C7480="Corporate",1,0)</f>
        <v>0</v>
      </c>
      <c r="L7479" s="6" t="n">
        <f aca="false">IF(1_Data_EDA!C7480="Home Office",1,0)</f>
        <v>0</v>
      </c>
      <c r="M7479" s="6" t="n">
        <f aca="false">IF(1_Data_EDA!D7480="Europe",1,0)</f>
        <v>0</v>
      </c>
      <c r="N7479" s="6" t="n">
        <f aca="false">IF(1_Data_EDA!D7480="LATAM",1,0)</f>
        <v>0</v>
      </c>
      <c r="O7479" s="6" t="n">
        <f aca="false">IF(1_Data_EDA!D7480="Pacific Asia",1,0)</f>
        <v>1</v>
      </c>
      <c r="P7479" s="6" t="n">
        <f aca="false">IF(1_Data_EDA!D7480="USCA",1,0)</f>
        <v>0</v>
      </c>
      <c r="Q7479" s="6" t="n">
        <f aca="false">IF(C7479&gt;MEDIAN(C$5:C$8004),1,0)</f>
        <v>0</v>
      </c>
      <c r="R7479" s="6" t="n">
        <f aca="false">IF(D7479&gt;2,1,0)</f>
        <v>1</v>
      </c>
    </row>
    <row r="7480" customFormat="false" ht="15" hidden="false" customHeight="true" outlineLevel="0" collapsed="false">
      <c r="A7480" s="6" t="n">
        <f aca="false">1_Data_EDA!O7481</f>
        <v>0</v>
      </c>
      <c r="B7480" s="6" t="n">
        <f aca="false">1_Data_EDA!H7481</f>
        <v>4</v>
      </c>
      <c r="C7480" s="7" t="n">
        <f aca="false">1_Data_EDA!I7481</f>
        <v>129.9900055</v>
      </c>
      <c r="D7480" s="6" t="n">
        <f aca="false">1_Data_EDA!J7481</f>
        <v>1</v>
      </c>
      <c r="E7480" s="7" t="n">
        <f aca="false">1_Data_EDA!K7481</f>
        <v>129.9900055</v>
      </c>
      <c r="F7480" s="7" t="n">
        <f aca="false">1_Data_EDA!L7481</f>
        <v>23.39999962</v>
      </c>
      <c r="G7480" s="8" t="n">
        <f aca="false">1_Data_EDA!M7481</f>
        <v>0.180000007</v>
      </c>
      <c r="H7480" s="6" t="n">
        <f aca="false">IF(1_Data_EDA!B7481="First Class",1,0)</f>
        <v>0</v>
      </c>
      <c r="I7480" s="6" t="n">
        <f aca="false">IF(1_Data_EDA!B7481="Second Class",1,0)</f>
        <v>0</v>
      </c>
      <c r="J7480" s="6" t="n">
        <f aca="false">IF(1_Data_EDA!B7481="Same Day",1,0)</f>
        <v>0</v>
      </c>
      <c r="K7480" s="6" t="n">
        <f aca="false">IF(1_Data_EDA!C7481="Corporate",1,0)</f>
        <v>0</v>
      </c>
      <c r="L7480" s="6" t="n">
        <f aca="false">IF(1_Data_EDA!C7481="Home Office",1,0)</f>
        <v>0</v>
      </c>
      <c r="M7480" s="6" t="n">
        <f aca="false">IF(1_Data_EDA!D7481="Europe",1,0)</f>
        <v>0</v>
      </c>
      <c r="N7480" s="6" t="n">
        <f aca="false">IF(1_Data_EDA!D7481="LATAM",1,0)</f>
        <v>0</v>
      </c>
      <c r="O7480" s="6" t="n">
        <f aca="false">IF(1_Data_EDA!D7481="Pacific Asia",1,0)</f>
        <v>0</v>
      </c>
      <c r="P7480" s="6" t="n">
        <f aca="false">IF(1_Data_EDA!D7481="USCA",1,0)</f>
        <v>1</v>
      </c>
      <c r="Q7480" s="6" t="n">
        <f aca="false">IF(C7480&gt;MEDIAN(C$5:C$8004),1,0)</f>
        <v>1</v>
      </c>
      <c r="R7480" s="6" t="n">
        <f aca="false">IF(D7480&gt;2,1,0)</f>
        <v>0</v>
      </c>
    </row>
    <row r="7481" customFormat="false" ht="15" hidden="false" customHeight="true" outlineLevel="0" collapsed="false">
      <c r="A7481" s="6" t="n">
        <f aca="false">1_Data_EDA!O7482</f>
        <v>0</v>
      </c>
      <c r="B7481" s="6" t="n">
        <f aca="false">1_Data_EDA!H7482</f>
        <v>4</v>
      </c>
      <c r="C7481" s="7" t="n">
        <f aca="false">1_Data_EDA!I7482</f>
        <v>215.8200073</v>
      </c>
      <c r="D7481" s="6" t="n">
        <f aca="false">1_Data_EDA!J7482</f>
        <v>1</v>
      </c>
      <c r="E7481" s="7" t="n">
        <f aca="false">1_Data_EDA!K7482</f>
        <v>215.8200073</v>
      </c>
      <c r="F7481" s="7" t="n">
        <f aca="false">1_Data_EDA!L7482</f>
        <v>53.95999908</v>
      </c>
      <c r="G7481" s="8" t="n">
        <f aca="false">1_Data_EDA!M7482</f>
        <v>0.25</v>
      </c>
      <c r="H7481" s="6" t="n">
        <f aca="false">IF(1_Data_EDA!B7482="First Class",1,0)</f>
        <v>0</v>
      </c>
      <c r="I7481" s="6" t="n">
        <f aca="false">IF(1_Data_EDA!B7482="Second Class",1,0)</f>
        <v>0</v>
      </c>
      <c r="J7481" s="6" t="n">
        <f aca="false">IF(1_Data_EDA!B7482="Same Day",1,0)</f>
        <v>0</v>
      </c>
      <c r="K7481" s="6" t="n">
        <f aca="false">IF(1_Data_EDA!C7482="Corporate",1,0)</f>
        <v>1</v>
      </c>
      <c r="L7481" s="6" t="n">
        <f aca="false">IF(1_Data_EDA!C7482="Home Office",1,0)</f>
        <v>0</v>
      </c>
      <c r="M7481" s="6" t="n">
        <f aca="false">IF(1_Data_EDA!D7482="Europe",1,0)</f>
        <v>0</v>
      </c>
      <c r="N7481" s="6" t="n">
        <f aca="false">IF(1_Data_EDA!D7482="LATAM",1,0)</f>
        <v>0</v>
      </c>
      <c r="O7481" s="6" t="n">
        <f aca="false">IF(1_Data_EDA!D7482="Pacific Asia",1,0)</f>
        <v>1</v>
      </c>
      <c r="P7481" s="6" t="n">
        <f aca="false">IF(1_Data_EDA!D7482="USCA",1,0)</f>
        <v>0</v>
      </c>
      <c r="Q7481" s="6" t="n">
        <f aca="false">IF(C7481&gt;MEDIAN(C$5:C$8004),1,0)</f>
        <v>1</v>
      </c>
      <c r="R7481" s="6" t="n">
        <f aca="false">IF(D7481&gt;2,1,0)</f>
        <v>0</v>
      </c>
    </row>
    <row r="7482" customFormat="false" ht="15" hidden="false" customHeight="true" outlineLevel="0" collapsed="false">
      <c r="A7482" s="6" t="n">
        <f aca="false">1_Data_EDA!O7483</f>
        <v>1</v>
      </c>
      <c r="B7482" s="6" t="n">
        <f aca="false">1_Data_EDA!H7483</f>
        <v>2</v>
      </c>
      <c r="C7482" s="7" t="n">
        <f aca="false">1_Data_EDA!I7483</f>
        <v>199.9900055</v>
      </c>
      <c r="D7482" s="6" t="n">
        <f aca="false">1_Data_EDA!J7483</f>
        <v>1</v>
      </c>
      <c r="E7482" s="7" t="n">
        <f aca="false">1_Data_EDA!K7483</f>
        <v>199.9900055</v>
      </c>
      <c r="F7482" s="7" t="n">
        <f aca="false">1_Data_EDA!L7483</f>
        <v>4</v>
      </c>
      <c r="G7482" s="8" t="n">
        <f aca="false">1_Data_EDA!M7483</f>
        <v>0.02</v>
      </c>
      <c r="H7482" s="6" t="n">
        <f aca="false">IF(1_Data_EDA!B7483="First Class",1,0)</f>
        <v>0</v>
      </c>
      <c r="I7482" s="6" t="n">
        <f aca="false">IF(1_Data_EDA!B7483="Second Class",1,0)</f>
        <v>1</v>
      </c>
      <c r="J7482" s="6" t="n">
        <f aca="false">IF(1_Data_EDA!B7483="Same Day",1,0)</f>
        <v>0</v>
      </c>
      <c r="K7482" s="6" t="n">
        <f aca="false">IF(1_Data_EDA!C7483="Corporate",1,0)</f>
        <v>0</v>
      </c>
      <c r="L7482" s="6" t="n">
        <f aca="false">IF(1_Data_EDA!C7483="Home Office",1,0)</f>
        <v>0</v>
      </c>
      <c r="M7482" s="6" t="n">
        <f aca="false">IF(1_Data_EDA!D7483="Europe",1,0)</f>
        <v>0</v>
      </c>
      <c r="N7482" s="6" t="n">
        <f aca="false">IF(1_Data_EDA!D7483="LATAM",1,0)</f>
        <v>0</v>
      </c>
      <c r="O7482" s="6" t="n">
        <f aca="false">IF(1_Data_EDA!D7483="Pacific Asia",1,0)</f>
        <v>1</v>
      </c>
      <c r="P7482" s="6" t="n">
        <f aca="false">IF(1_Data_EDA!D7483="USCA",1,0)</f>
        <v>0</v>
      </c>
      <c r="Q7482" s="6" t="n">
        <f aca="false">IF(C7482&gt;MEDIAN(C$5:C$8004),1,0)</f>
        <v>1</v>
      </c>
      <c r="R7482" s="6" t="n">
        <f aca="false">IF(D7482&gt;2,1,0)</f>
        <v>0</v>
      </c>
    </row>
    <row r="7483" customFormat="false" ht="15" hidden="false" customHeight="true" outlineLevel="0" collapsed="false">
      <c r="A7483" s="6" t="n">
        <f aca="false">1_Data_EDA!O7484</f>
        <v>0</v>
      </c>
      <c r="B7483" s="6" t="n">
        <f aca="false">1_Data_EDA!H7484</f>
        <v>4</v>
      </c>
      <c r="C7483" s="7" t="n">
        <f aca="false">1_Data_EDA!I7484</f>
        <v>59.99000168</v>
      </c>
      <c r="D7483" s="6" t="n">
        <f aca="false">1_Data_EDA!J7484</f>
        <v>4</v>
      </c>
      <c r="E7483" s="7" t="n">
        <f aca="false">1_Data_EDA!K7484</f>
        <v>239.9600067</v>
      </c>
      <c r="F7483" s="7" t="n">
        <f aca="false">1_Data_EDA!L7484</f>
        <v>9.600000381</v>
      </c>
      <c r="G7483" s="8" t="n">
        <f aca="false">1_Data_EDA!M7484</f>
        <v>0.039999999</v>
      </c>
      <c r="H7483" s="6" t="n">
        <f aca="false">IF(1_Data_EDA!B7484="First Class",1,0)</f>
        <v>0</v>
      </c>
      <c r="I7483" s="6" t="n">
        <f aca="false">IF(1_Data_EDA!B7484="Second Class",1,0)</f>
        <v>0</v>
      </c>
      <c r="J7483" s="6" t="n">
        <f aca="false">IF(1_Data_EDA!B7484="Same Day",1,0)</f>
        <v>0</v>
      </c>
      <c r="K7483" s="6" t="n">
        <f aca="false">IF(1_Data_EDA!C7484="Corporate",1,0)</f>
        <v>1</v>
      </c>
      <c r="L7483" s="6" t="n">
        <f aca="false">IF(1_Data_EDA!C7484="Home Office",1,0)</f>
        <v>0</v>
      </c>
      <c r="M7483" s="6" t="n">
        <f aca="false">IF(1_Data_EDA!D7484="Europe",1,0)</f>
        <v>0</v>
      </c>
      <c r="N7483" s="6" t="n">
        <f aca="false">IF(1_Data_EDA!D7484="LATAM",1,0)</f>
        <v>1</v>
      </c>
      <c r="O7483" s="6" t="n">
        <f aca="false">IF(1_Data_EDA!D7484="Pacific Asia",1,0)</f>
        <v>0</v>
      </c>
      <c r="P7483" s="6" t="n">
        <f aca="false">IF(1_Data_EDA!D7484="USCA",1,0)</f>
        <v>0</v>
      </c>
      <c r="Q7483" s="6" t="n">
        <f aca="false">IF(C7483&gt;MEDIAN(C$5:C$8004),1,0)</f>
        <v>0</v>
      </c>
      <c r="R7483" s="6" t="n">
        <f aca="false">IF(D7483&gt;2,1,0)</f>
        <v>1</v>
      </c>
    </row>
    <row r="7484" customFormat="false" ht="15" hidden="false" customHeight="true" outlineLevel="0" collapsed="false">
      <c r="A7484" s="6" t="n">
        <f aca="false">1_Data_EDA!O7485</f>
        <v>0</v>
      </c>
      <c r="B7484" s="6" t="n">
        <f aca="false">1_Data_EDA!H7485</f>
        <v>4</v>
      </c>
      <c r="C7484" s="7" t="n">
        <f aca="false">1_Data_EDA!I7485</f>
        <v>59.99000168</v>
      </c>
      <c r="D7484" s="6" t="n">
        <f aca="false">1_Data_EDA!J7485</f>
        <v>3</v>
      </c>
      <c r="E7484" s="7" t="n">
        <f aca="false">1_Data_EDA!K7485</f>
        <v>179.9700012</v>
      </c>
      <c r="F7484" s="7" t="n">
        <f aca="false">1_Data_EDA!L7485</f>
        <v>32.38999939</v>
      </c>
      <c r="G7484" s="8" t="n">
        <f aca="false">1_Data_EDA!M7485</f>
        <v>0.180000007</v>
      </c>
      <c r="H7484" s="6" t="n">
        <f aca="false">IF(1_Data_EDA!B7485="First Class",1,0)</f>
        <v>0</v>
      </c>
      <c r="I7484" s="6" t="n">
        <f aca="false">IF(1_Data_EDA!B7485="Second Class",1,0)</f>
        <v>0</v>
      </c>
      <c r="J7484" s="6" t="n">
        <f aca="false">IF(1_Data_EDA!B7485="Same Day",1,0)</f>
        <v>0</v>
      </c>
      <c r="K7484" s="6" t="n">
        <f aca="false">IF(1_Data_EDA!C7485="Corporate",1,0)</f>
        <v>1</v>
      </c>
      <c r="L7484" s="6" t="n">
        <f aca="false">IF(1_Data_EDA!C7485="Home Office",1,0)</f>
        <v>0</v>
      </c>
      <c r="M7484" s="6" t="n">
        <f aca="false">IF(1_Data_EDA!D7485="Europe",1,0)</f>
        <v>0</v>
      </c>
      <c r="N7484" s="6" t="n">
        <f aca="false">IF(1_Data_EDA!D7485="LATAM",1,0)</f>
        <v>0</v>
      </c>
      <c r="O7484" s="6" t="n">
        <f aca="false">IF(1_Data_EDA!D7485="Pacific Asia",1,0)</f>
        <v>1</v>
      </c>
      <c r="P7484" s="6" t="n">
        <f aca="false">IF(1_Data_EDA!D7485="USCA",1,0)</f>
        <v>0</v>
      </c>
      <c r="Q7484" s="6" t="n">
        <f aca="false">IF(C7484&gt;MEDIAN(C$5:C$8004),1,0)</f>
        <v>0</v>
      </c>
      <c r="R7484" s="6" t="n">
        <f aca="false">IF(D7484&gt;2,1,0)</f>
        <v>1</v>
      </c>
    </row>
    <row r="7485" customFormat="false" ht="15" hidden="false" customHeight="true" outlineLevel="0" collapsed="false">
      <c r="A7485" s="6" t="n">
        <f aca="false">1_Data_EDA!O7486</f>
        <v>1</v>
      </c>
      <c r="B7485" s="6" t="n">
        <f aca="false">1_Data_EDA!H7486</f>
        <v>1</v>
      </c>
      <c r="C7485" s="7" t="n">
        <f aca="false">1_Data_EDA!I7486</f>
        <v>50</v>
      </c>
      <c r="D7485" s="6" t="n">
        <f aca="false">1_Data_EDA!J7486</f>
        <v>5</v>
      </c>
      <c r="E7485" s="7" t="n">
        <f aca="false">1_Data_EDA!K7486</f>
        <v>250</v>
      </c>
      <c r="F7485" s="7" t="n">
        <f aca="false">1_Data_EDA!L7486</f>
        <v>17.5</v>
      </c>
      <c r="G7485" s="8" t="n">
        <f aca="false">1_Data_EDA!M7486</f>
        <v>0.07</v>
      </c>
      <c r="H7485" s="6" t="n">
        <f aca="false">IF(1_Data_EDA!B7486="First Class",1,0)</f>
        <v>1</v>
      </c>
      <c r="I7485" s="6" t="n">
        <f aca="false">IF(1_Data_EDA!B7486="Second Class",1,0)</f>
        <v>0</v>
      </c>
      <c r="J7485" s="6" t="n">
        <f aca="false">IF(1_Data_EDA!B7486="Same Day",1,0)</f>
        <v>0</v>
      </c>
      <c r="K7485" s="6" t="n">
        <f aca="false">IF(1_Data_EDA!C7486="Corporate",1,0)</f>
        <v>0</v>
      </c>
      <c r="L7485" s="6" t="n">
        <f aca="false">IF(1_Data_EDA!C7486="Home Office",1,0)</f>
        <v>0</v>
      </c>
      <c r="M7485" s="6" t="n">
        <f aca="false">IF(1_Data_EDA!D7486="Europe",1,0)</f>
        <v>0</v>
      </c>
      <c r="N7485" s="6" t="n">
        <f aca="false">IF(1_Data_EDA!D7486="LATAM",1,0)</f>
        <v>1</v>
      </c>
      <c r="O7485" s="6" t="n">
        <f aca="false">IF(1_Data_EDA!D7486="Pacific Asia",1,0)</f>
        <v>0</v>
      </c>
      <c r="P7485" s="6" t="n">
        <f aca="false">IF(1_Data_EDA!D7486="USCA",1,0)</f>
        <v>0</v>
      </c>
      <c r="Q7485" s="6" t="n">
        <f aca="false">IF(C7485&gt;MEDIAN(C$5:C$8004),1,0)</f>
        <v>0</v>
      </c>
      <c r="R7485" s="6" t="n">
        <f aca="false">IF(D7485&gt;2,1,0)</f>
        <v>1</v>
      </c>
    </row>
    <row r="7486" customFormat="false" ht="15" hidden="false" customHeight="true" outlineLevel="0" collapsed="false">
      <c r="A7486" s="6" t="n">
        <f aca="false">1_Data_EDA!O7487</f>
        <v>1</v>
      </c>
      <c r="B7486" s="6" t="n">
        <f aca="false">1_Data_EDA!H7487</f>
        <v>0</v>
      </c>
      <c r="C7486" s="7" t="n">
        <f aca="false">1_Data_EDA!I7487</f>
        <v>59.99000168</v>
      </c>
      <c r="D7486" s="6" t="n">
        <f aca="false">1_Data_EDA!J7487</f>
        <v>5</v>
      </c>
      <c r="E7486" s="7" t="n">
        <f aca="false">1_Data_EDA!K7487</f>
        <v>299.9500122</v>
      </c>
      <c r="F7486" s="7" t="n">
        <f aca="false">1_Data_EDA!L7487</f>
        <v>9</v>
      </c>
      <c r="G7486" s="8" t="n">
        <f aca="false">1_Data_EDA!M7487</f>
        <v>0.029999999</v>
      </c>
      <c r="H7486" s="6" t="n">
        <f aca="false">IF(1_Data_EDA!B7487="First Class",1,0)</f>
        <v>0</v>
      </c>
      <c r="I7486" s="6" t="n">
        <f aca="false">IF(1_Data_EDA!B7487="Second Class",1,0)</f>
        <v>0</v>
      </c>
      <c r="J7486" s="6" t="n">
        <f aca="false">IF(1_Data_EDA!B7487="Same Day",1,0)</f>
        <v>1</v>
      </c>
      <c r="K7486" s="6" t="n">
        <f aca="false">IF(1_Data_EDA!C7487="Corporate",1,0)</f>
        <v>1</v>
      </c>
      <c r="L7486" s="6" t="n">
        <f aca="false">IF(1_Data_EDA!C7487="Home Office",1,0)</f>
        <v>0</v>
      </c>
      <c r="M7486" s="6" t="n">
        <f aca="false">IF(1_Data_EDA!D7487="Europe",1,0)</f>
        <v>1</v>
      </c>
      <c r="N7486" s="6" t="n">
        <f aca="false">IF(1_Data_EDA!D7487="LATAM",1,0)</f>
        <v>0</v>
      </c>
      <c r="O7486" s="6" t="n">
        <f aca="false">IF(1_Data_EDA!D7487="Pacific Asia",1,0)</f>
        <v>0</v>
      </c>
      <c r="P7486" s="6" t="n">
        <f aca="false">IF(1_Data_EDA!D7487="USCA",1,0)</f>
        <v>0</v>
      </c>
      <c r="Q7486" s="6" t="n">
        <f aca="false">IF(C7486&gt;MEDIAN(C$5:C$8004),1,0)</f>
        <v>0</v>
      </c>
      <c r="R7486" s="6" t="n">
        <f aca="false">IF(D7486&gt;2,1,0)</f>
        <v>1</v>
      </c>
    </row>
    <row r="7487" customFormat="false" ht="15" hidden="false" customHeight="true" outlineLevel="0" collapsed="false">
      <c r="A7487" s="6" t="n">
        <f aca="false">1_Data_EDA!O7488</f>
        <v>0</v>
      </c>
      <c r="B7487" s="6" t="n">
        <f aca="false">1_Data_EDA!H7488</f>
        <v>4</v>
      </c>
      <c r="C7487" s="7" t="n">
        <f aca="false">1_Data_EDA!I7488</f>
        <v>49.97999954</v>
      </c>
      <c r="D7487" s="6" t="n">
        <f aca="false">1_Data_EDA!J7488</f>
        <v>1</v>
      </c>
      <c r="E7487" s="7" t="n">
        <f aca="false">1_Data_EDA!K7488</f>
        <v>49.97999954</v>
      </c>
      <c r="F7487" s="7" t="n">
        <f aca="false">1_Data_EDA!L7488</f>
        <v>0.5</v>
      </c>
      <c r="G7487" s="8" t="n">
        <f aca="false">1_Data_EDA!M7488</f>
        <v>0.01</v>
      </c>
      <c r="H7487" s="6" t="n">
        <f aca="false">IF(1_Data_EDA!B7488="First Class",1,0)</f>
        <v>0</v>
      </c>
      <c r="I7487" s="6" t="n">
        <f aca="false">IF(1_Data_EDA!B7488="Second Class",1,0)</f>
        <v>0</v>
      </c>
      <c r="J7487" s="6" t="n">
        <f aca="false">IF(1_Data_EDA!B7488="Same Day",1,0)</f>
        <v>0</v>
      </c>
      <c r="K7487" s="6" t="n">
        <f aca="false">IF(1_Data_EDA!C7488="Corporate",1,0)</f>
        <v>1</v>
      </c>
      <c r="L7487" s="6" t="n">
        <f aca="false">IF(1_Data_EDA!C7488="Home Office",1,0)</f>
        <v>0</v>
      </c>
      <c r="M7487" s="6" t="n">
        <f aca="false">IF(1_Data_EDA!D7488="Europe",1,0)</f>
        <v>0</v>
      </c>
      <c r="N7487" s="6" t="n">
        <f aca="false">IF(1_Data_EDA!D7488="LATAM",1,0)</f>
        <v>0</v>
      </c>
      <c r="O7487" s="6" t="n">
        <f aca="false">IF(1_Data_EDA!D7488="Pacific Asia",1,0)</f>
        <v>0</v>
      </c>
      <c r="P7487" s="6" t="n">
        <f aca="false">IF(1_Data_EDA!D7488="USCA",1,0)</f>
        <v>0</v>
      </c>
      <c r="Q7487" s="6" t="n">
        <f aca="false">IF(C7487&gt;MEDIAN(C$5:C$8004),1,0)</f>
        <v>0</v>
      </c>
      <c r="R7487" s="6" t="n">
        <f aca="false">IF(D7487&gt;2,1,0)</f>
        <v>0</v>
      </c>
    </row>
    <row r="7488" customFormat="false" ht="15" hidden="false" customHeight="true" outlineLevel="0" collapsed="false">
      <c r="A7488" s="6" t="n">
        <f aca="false">1_Data_EDA!O7489</f>
        <v>1</v>
      </c>
      <c r="B7488" s="6" t="n">
        <f aca="false">1_Data_EDA!H7489</f>
        <v>1</v>
      </c>
      <c r="C7488" s="7" t="n">
        <f aca="false">1_Data_EDA!I7489</f>
        <v>210.8500061</v>
      </c>
      <c r="D7488" s="6" t="n">
        <f aca="false">1_Data_EDA!J7489</f>
        <v>1</v>
      </c>
      <c r="E7488" s="7" t="n">
        <f aca="false">1_Data_EDA!K7489</f>
        <v>210.8500061</v>
      </c>
      <c r="F7488" s="7" t="n">
        <f aca="false">1_Data_EDA!L7489</f>
        <v>11.60000038</v>
      </c>
      <c r="G7488" s="8" t="n">
        <f aca="false">1_Data_EDA!M7489</f>
        <v>0.059999999</v>
      </c>
      <c r="H7488" s="6" t="n">
        <f aca="false">IF(1_Data_EDA!B7489="First Class",1,0)</f>
        <v>1</v>
      </c>
      <c r="I7488" s="6" t="n">
        <f aca="false">IF(1_Data_EDA!B7489="Second Class",1,0)</f>
        <v>0</v>
      </c>
      <c r="J7488" s="6" t="n">
        <f aca="false">IF(1_Data_EDA!B7489="Same Day",1,0)</f>
        <v>0</v>
      </c>
      <c r="K7488" s="6" t="n">
        <f aca="false">IF(1_Data_EDA!C7489="Corporate",1,0)</f>
        <v>0</v>
      </c>
      <c r="L7488" s="6" t="n">
        <f aca="false">IF(1_Data_EDA!C7489="Home Office",1,0)</f>
        <v>0</v>
      </c>
      <c r="M7488" s="6" t="n">
        <f aca="false">IF(1_Data_EDA!D7489="Europe",1,0)</f>
        <v>0</v>
      </c>
      <c r="N7488" s="6" t="n">
        <f aca="false">IF(1_Data_EDA!D7489="LATAM",1,0)</f>
        <v>0</v>
      </c>
      <c r="O7488" s="6" t="n">
        <f aca="false">IF(1_Data_EDA!D7489="Pacific Asia",1,0)</f>
        <v>1</v>
      </c>
      <c r="P7488" s="6" t="n">
        <f aca="false">IF(1_Data_EDA!D7489="USCA",1,0)</f>
        <v>0</v>
      </c>
      <c r="Q7488" s="6" t="n">
        <f aca="false">IF(C7488&gt;MEDIAN(C$5:C$8004),1,0)</f>
        <v>1</v>
      </c>
      <c r="R7488" s="6" t="n">
        <f aca="false">IF(D7488&gt;2,1,0)</f>
        <v>0</v>
      </c>
    </row>
    <row r="7489" customFormat="false" ht="15" hidden="false" customHeight="true" outlineLevel="0" collapsed="false">
      <c r="A7489" s="6" t="n">
        <f aca="false">1_Data_EDA!O7490</f>
        <v>1</v>
      </c>
      <c r="B7489" s="6" t="n">
        <f aca="false">1_Data_EDA!H7490</f>
        <v>4</v>
      </c>
      <c r="C7489" s="7" t="n">
        <f aca="false">1_Data_EDA!I7490</f>
        <v>129.9900055</v>
      </c>
      <c r="D7489" s="6" t="n">
        <f aca="false">1_Data_EDA!J7490</f>
        <v>1</v>
      </c>
      <c r="E7489" s="7" t="n">
        <f aca="false">1_Data_EDA!K7490</f>
        <v>129.9900055</v>
      </c>
      <c r="F7489" s="7" t="n">
        <f aca="false">1_Data_EDA!L7490</f>
        <v>23.39999962</v>
      </c>
      <c r="G7489" s="8" t="n">
        <f aca="false">1_Data_EDA!M7490</f>
        <v>0.180000007</v>
      </c>
      <c r="H7489" s="6" t="n">
        <f aca="false">IF(1_Data_EDA!B7490="First Class",1,0)</f>
        <v>0</v>
      </c>
      <c r="I7489" s="6" t="n">
        <f aca="false">IF(1_Data_EDA!B7490="Second Class",1,0)</f>
        <v>0</v>
      </c>
      <c r="J7489" s="6" t="n">
        <f aca="false">IF(1_Data_EDA!B7490="Same Day",1,0)</f>
        <v>0</v>
      </c>
      <c r="K7489" s="6" t="n">
        <f aca="false">IF(1_Data_EDA!C7490="Corporate",1,0)</f>
        <v>0</v>
      </c>
      <c r="L7489" s="6" t="n">
        <f aca="false">IF(1_Data_EDA!C7490="Home Office",1,0)</f>
        <v>0</v>
      </c>
      <c r="M7489" s="6" t="n">
        <f aca="false">IF(1_Data_EDA!D7490="Europe",1,0)</f>
        <v>0</v>
      </c>
      <c r="N7489" s="6" t="n">
        <f aca="false">IF(1_Data_EDA!D7490="LATAM",1,0)</f>
        <v>0</v>
      </c>
      <c r="O7489" s="6" t="n">
        <f aca="false">IF(1_Data_EDA!D7490="Pacific Asia",1,0)</f>
        <v>0</v>
      </c>
      <c r="P7489" s="6" t="n">
        <f aca="false">IF(1_Data_EDA!D7490="USCA",1,0)</f>
        <v>1</v>
      </c>
      <c r="Q7489" s="6" t="n">
        <f aca="false">IF(C7489&gt;MEDIAN(C$5:C$8004),1,0)</f>
        <v>1</v>
      </c>
      <c r="R7489" s="6" t="n">
        <f aca="false">IF(D7489&gt;2,1,0)</f>
        <v>0</v>
      </c>
    </row>
    <row r="7490" customFormat="false" ht="15" hidden="false" customHeight="true" outlineLevel="0" collapsed="false">
      <c r="A7490" s="6" t="n">
        <f aca="false">1_Data_EDA!O7491</f>
        <v>0</v>
      </c>
      <c r="B7490" s="6" t="n">
        <f aca="false">1_Data_EDA!H7491</f>
        <v>0</v>
      </c>
      <c r="C7490" s="7" t="n">
        <f aca="false">1_Data_EDA!I7491</f>
        <v>50</v>
      </c>
      <c r="D7490" s="6" t="n">
        <f aca="false">1_Data_EDA!J7491</f>
        <v>5</v>
      </c>
      <c r="E7490" s="7" t="n">
        <f aca="false">1_Data_EDA!K7491</f>
        <v>250</v>
      </c>
      <c r="F7490" s="7" t="n">
        <f aca="false">1_Data_EDA!L7491</f>
        <v>13.75</v>
      </c>
      <c r="G7490" s="8" t="n">
        <f aca="false">1_Data_EDA!M7491</f>
        <v>0.059999999</v>
      </c>
      <c r="H7490" s="6" t="n">
        <f aca="false">IF(1_Data_EDA!B7491="First Class",1,0)</f>
        <v>0</v>
      </c>
      <c r="I7490" s="6" t="n">
        <f aca="false">IF(1_Data_EDA!B7491="Second Class",1,0)</f>
        <v>0</v>
      </c>
      <c r="J7490" s="6" t="n">
        <f aca="false">IF(1_Data_EDA!B7491="Same Day",1,0)</f>
        <v>1</v>
      </c>
      <c r="K7490" s="6" t="n">
        <f aca="false">IF(1_Data_EDA!C7491="Corporate",1,0)</f>
        <v>0</v>
      </c>
      <c r="L7490" s="6" t="n">
        <f aca="false">IF(1_Data_EDA!C7491="Home Office",1,0)</f>
        <v>0</v>
      </c>
      <c r="M7490" s="6" t="n">
        <f aca="false">IF(1_Data_EDA!D7491="Europe",1,0)</f>
        <v>0</v>
      </c>
      <c r="N7490" s="6" t="n">
        <f aca="false">IF(1_Data_EDA!D7491="LATAM",1,0)</f>
        <v>1</v>
      </c>
      <c r="O7490" s="6" t="n">
        <f aca="false">IF(1_Data_EDA!D7491="Pacific Asia",1,0)</f>
        <v>0</v>
      </c>
      <c r="P7490" s="6" t="n">
        <f aca="false">IF(1_Data_EDA!D7491="USCA",1,0)</f>
        <v>0</v>
      </c>
      <c r="Q7490" s="6" t="n">
        <f aca="false">IF(C7490&gt;MEDIAN(C$5:C$8004),1,0)</f>
        <v>0</v>
      </c>
      <c r="R7490" s="6" t="n">
        <f aca="false">IF(D7490&gt;2,1,0)</f>
        <v>1</v>
      </c>
    </row>
    <row r="7491" customFormat="false" ht="15" hidden="false" customHeight="true" outlineLevel="0" collapsed="false">
      <c r="A7491" s="6" t="n">
        <f aca="false">1_Data_EDA!O7492</f>
        <v>1</v>
      </c>
      <c r="B7491" s="6" t="n">
        <f aca="false">1_Data_EDA!H7492</f>
        <v>2</v>
      </c>
      <c r="C7491" s="7" t="n">
        <f aca="false">1_Data_EDA!I7492</f>
        <v>99.98999786</v>
      </c>
      <c r="D7491" s="6" t="n">
        <f aca="false">1_Data_EDA!J7492</f>
        <v>1</v>
      </c>
      <c r="E7491" s="7" t="n">
        <f aca="false">1_Data_EDA!K7492</f>
        <v>99.98999786</v>
      </c>
      <c r="F7491" s="7" t="n">
        <f aca="false">1_Data_EDA!L7492</f>
        <v>7</v>
      </c>
      <c r="G7491" s="8" t="n">
        <f aca="false">1_Data_EDA!M7492</f>
        <v>0.07</v>
      </c>
      <c r="H7491" s="6" t="n">
        <f aca="false">IF(1_Data_EDA!B7492="First Class",1,0)</f>
        <v>0</v>
      </c>
      <c r="I7491" s="6" t="n">
        <f aca="false">IF(1_Data_EDA!B7492="Second Class",1,0)</f>
        <v>1</v>
      </c>
      <c r="J7491" s="6" t="n">
        <f aca="false">IF(1_Data_EDA!B7492="Same Day",1,0)</f>
        <v>0</v>
      </c>
      <c r="K7491" s="6" t="n">
        <f aca="false">IF(1_Data_EDA!C7492="Corporate",1,0)</f>
        <v>0</v>
      </c>
      <c r="L7491" s="6" t="n">
        <f aca="false">IF(1_Data_EDA!C7492="Home Office",1,0)</f>
        <v>0</v>
      </c>
      <c r="M7491" s="6" t="n">
        <f aca="false">IF(1_Data_EDA!D7492="Europe",1,0)</f>
        <v>0</v>
      </c>
      <c r="N7491" s="6" t="n">
        <f aca="false">IF(1_Data_EDA!D7492="LATAM",1,0)</f>
        <v>0</v>
      </c>
      <c r="O7491" s="6" t="n">
        <f aca="false">IF(1_Data_EDA!D7492="Pacific Asia",1,0)</f>
        <v>1</v>
      </c>
      <c r="P7491" s="6" t="n">
        <f aca="false">IF(1_Data_EDA!D7492="USCA",1,0)</f>
        <v>0</v>
      </c>
      <c r="Q7491" s="6" t="n">
        <f aca="false">IF(C7491&gt;MEDIAN(C$5:C$8004),1,0)</f>
        <v>1</v>
      </c>
      <c r="R7491" s="6" t="n">
        <f aca="false">IF(D7491&gt;2,1,0)</f>
        <v>0</v>
      </c>
    </row>
    <row r="7492" customFormat="false" ht="15" hidden="false" customHeight="true" outlineLevel="0" collapsed="false">
      <c r="A7492" s="6" t="n">
        <f aca="false">1_Data_EDA!O7493</f>
        <v>1</v>
      </c>
      <c r="B7492" s="6" t="n">
        <f aca="false">1_Data_EDA!H7493</f>
        <v>4</v>
      </c>
      <c r="C7492" s="7" t="n">
        <f aca="false">1_Data_EDA!I7493</f>
        <v>199.9900055</v>
      </c>
      <c r="D7492" s="6" t="n">
        <f aca="false">1_Data_EDA!J7493</f>
        <v>1</v>
      </c>
      <c r="E7492" s="7" t="n">
        <f aca="false">1_Data_EDA!K7493</f>
        <v>199.9900055</v>
      </c>
      <c r="F7492" s="7" t="n">
        <f aca="false">1_Data_EDA!L7493</f>
        <v>0</v>
      </c>
      <c r="G7492" s="8" t="n">
        <f aca="false">1_Data_EDA!M7493</f>
        <v>0</v>
      </c>
      <c r="H7492" s="6" t="n">
        <f aca="false">IF(1_Data_EDA!B7493="First Class",1,0)</f>
        <v>0</v>
      </c>
      <c r="I7492" s="6" t="n">
        <f aca="false">IF(1_Data_EDA!B7493="Second Class",1,0)</f>
        <v>0</v>
      </c>
      <c r="J7492" s="6" t="n">
        <f aca="false">IF(1_Data_EDA!B7493="Same Day",1,0)</f>
        <v>0</v>
      </c>
      <c r="K7492" s="6" t="n">
        <f aca="false">IF(1_Data_EDA!C7493="Corporate",1,0)</f>
        <v>0</v>
      </c>
      <c r="L7492" s="6" t="n">
        <f aca="false">IF(1_Data_EDA!C7493="Home Office",1,0)</f>
        <v>1</v>
      </c>
      <c r="M7492" s="6" t="n">
        <f aca="false">IF(1_Data_EDA!D7493="Europe",1,0)</f>
        <v>0</v>
      </c>
      <c r="N7492" s="6" t="n">
        <f aca="false">IF(1_Data_EDA!D7493="LATAM",1,0)</f>
        <v>0</v>
      </c>
      <c r="O7492" s="6" t="n">
        <f aca="false">IF(1_Data_EDA!D7493="Pacific Asia",1,0)</f>
        <v>1</v>
      </c>
      <c r="P7492" s="6" t="n">
        <f aca="false">IF(1_Data_EDA!D7493="USCA",1,0)</f>
        <v>0</v>
      </c>
      <c r="Q7492" s="6" t="n">
        <f aca="false">IF(C7492&gt;MEDIAN(C$5:C$8004),1,0)</f>
        <v>1</v>
      </c>
      <c r="R7492" s="6" t="n">
        <f aca="false">IF(D7492&gt;2,1,0)</f>
        <v>0</v>
      </c>
    </row>
    <row r="7493" customFormat="false" ht="15" hidden="false" customHeight="true" outlineLevel="0" collapsed="false">
      <c r="A7493" s="6" t="n">
        <f aca="false">1_Data_EDA!O7494</f>
        <v>1</v>
      </c>
      <c r="B7493" s="6" t="n">
        <f aca="false">1_Data_EDA!H7494</f>
        <v>0</v>
      </c>
      <c r="C7493" s="7" t="n">
        <f aca="false">1_Data_EDA!I7494</f>
        <v>59.99000168</v>
      </c>
      <c r="D7493" s="6" t="n">
        <f aca="false">1_Data_EDA!J7494</f>
        <v>4</v>
      </c>
      <c r="E7493" s="7" t="n">
        <f aca="false">1_Data_EDA!K7494</f>
        <v>239.9600067</v>
      </c>
      <c r="F7493" s="7" t="n">
        <f aca="false">1_Data_EDA!L7494</f>
        <v>13.19999981</v>
      </c>
      <c r="G7493" s="8" t="n">
        <f aca="false">1_Data_EDA!M7494</f>
        <v>0.059999999</v>
      </c>
      <c r="H7493" s="6" t="n">
        <f aca="false">IF(1_Data_EDA!B7494="First Class",1,0)</f>
        <v>0</v>
      </c>
      <c r="I7493" s="6" t="n">
        <f aca="false">IF(1_Data_EDA!B7494="Second Class",1,0)</f>
        <v>0</v>
      </c>
      <c r="J7493" s="6" t="n">
        <f aca="false">IF(1_Data_EDA!B7494="Same Day",1,0)</f>
        <v>1</v>
      </c>
      <c r="K7493" s="6" t="n">
        <f aca="false">IF(1_Data_EDA!C7494="Corporate",1,0)</f>
        <v>0</v>
      </c>
      <c r="L7493" s="6" t="n">
        <f aca="false">IF(1_Data_EDA!C7494="Home Office",1,0)</f>
        <v>0</v>
      </c>
      <c r="M7493" s="6" t="n">
        <f aca="false">IF(1_Data_EDA!D7494="Europe",1,0)</f>
        <v>0</v>
      </c>
      <c r="N7493" s="6" t="n">
        <f aca="false">IF(1_Data_EDA!D7494="LATAM",1,0)</f>
        <v>0</v>
      </c>
      <c r="O7493" s="6" t="n">
        <f aca="false">IF(1_Data_EDA!D7494="Pacific Asia",1,0)</f>
        <v>1</v>
      </c>
      <c r="P7493" s="6" t="n">
        <f aca="false">IF(1_Data_EDA!D7494="USCA",1,0)</f>
        <v>0</v>
      </c>
      <c r="Q7493" s="6" t="n">
        <f aca="false">IF(C7493&gt;MEDIAN(C$5:C$8004),1,0)</f>
        <v>0</v>
      </c>
      <c r="R7493" s="6" t="n">
        <f aca="false">IF(D7493&gt;2,1,0)</f>
        <v>1</v>
      </c>
    </row>
    <row r="7494" customFormat="false" ht="15" hidden="false" customHeight="true" outlineLevel="0" collapsed="false">
      <c r="A7494" s="6" t="n">
        <f aca="false">1_Data_EDA!O7495</f>
        <v>1</v>
      </c>
      <c r="B7494" s="6" t="n">
        <f aca="false">1_Data_EDA!H7495</f>
        <v>4</v>
      </c>
      <c r="C7494" s="7" t="n">
        <f aca="false">1_Data_EDA!I7495</f>
        <v>399.980011</v>
      </c>
      <c r="D7494" s="6" t="n">
        <f aca="false">1_Data_EDA!J7495</f>
        <v>1</v>
      </c>
      <c r="E7494" s="7" t="n">
        <f aca="false">1_Data_EDA!K7495</f>
        <v>399.980011</v>
      </c>
      <c r="F7494" s="7" t="n">
        <f aca="false">1_Data_EDA!L7495</f>
        <v>12</v>
      </c>
      <c r="G7494" s="8" t="n">
        <f aca="false">1_Data_EDA!M7495</f>
        <v>0.029999999</v>
      </c>
      <c r="H7494" s="6" t="n">
        <f aca="false">IF(1_Data_EDA!B7495="First Class",1,0)</f>
        <v>0</v>
      </c>
      <c r="I7494" s="6" t="n">
        <f aca="false">IF(1_Data_EDA!B7495="Second Class",1,0)</f>
        <v>0</v>
      </c>
      <c r="J7494" s="6" t="n">
        <f aca="false">IF(1_Data_EDA!B7495="Same Day",1,0)</f>
        <v>0</v>
      </c>
      <c r="K7494" s="6" t="n">
        <f aca="false">IF(1_Data_EDA!C7495="Corporate",1,0)</f>
        <v>0</v>
      </c>
      <c r="L7494" s="6" t="n">
        <f aca="false">IF(1_Data_EDA!C7495="Home Office",1,0)</f>
        <v>0</v>
      </c>
      <c r="M7494" s="6" t="n">
        <f aca="false">IF(1_Data_EDA!D7495="Europe",1,0)</f>
        <v>0</v>
      </c>
      <c r="N7494" s="6" t="n">
        <f aca="false">IF(1_Data_EDA!D7495="LATAM",1,0)</f>
        <v>0</v>
      </c>
      <c r="O7494" s="6" t="n">
        <f aca="false">IF(1_Data_EDA!D7495="Pacific Asia",1,0)</f>
        <v>1</v>
      </c>
      <c r="P7494" s="6" t="n">
        <f aca="false">IF(1_Data_EDA!D7495="USCA",1,0)</f>
        <v>0</v>
      </c>
      <c r="Q7494" s="6" t="n">
        <f aca="false">IF(C7494&gt;MEDIAN(C$5:C$8004),1,0)</f>
        <v>1</v>
      </c>
      <c r="R7494" s="6" t="n">
        <f aca="false">IF(D7494&gt;2,1,0)</f>
        <v>0</v>
      </c>
    </row>
    <row r="7495" customFormat="false" ht="15" hidden="false" customHeight="true" outlineLevel="0" collapsed="false">
      <c r="A7495" s="6" t="n">
        <f aca="false">1_Data_EDA!O7496</f>
        <v>1</v>
      </c>
      <c r="B7495" s="6" t="n">
        <f aca="false">1_Data_EDA!H7496</f>
        <v>4</v>
      </c>
      <c r="C7495" s="7" t="n">
        <f aca="false">1_Data_EDA!I7496</f>
        <v>49.97999954</v>
      </c>
      <c r="D7495" s="6" t="n">
        <f aca="false">1_Data_EDA!J7496</f>
        <v>4</v>
      </c>
      <c r="E7495" s="7" t="n">
        <f aca="false">1_Data_EDA!K7496</f>
        <v>199.9199982</v>
      </c>
      <c r="F7495" s="7" t="n">
        <f aca="false">1_Data_EDA!L7496</f>
        <v>33.99000168</v>
      </c>
      <c r="G7495" s="8" t="n">
        <f aca="false">1_Data_EDA!M7496</f>
        <v>0.170000002</v>
      </c>
      <c r="H7495" s="6" t="n">
        <f aca="false">IF(1_Data_EDA!B7496="First Class",1,0)</f>
        <v>0</v>
      </c>
      <c r="I7495" s="6" t="n">
        <f aca="false">IF(1_Data_EDA!B7496="Second Class",1,0)</f>
        <v>0</v>
      </c>
      <c r="J7495" s="6" t="n">
        <f aca="false">IF(1_Data_EDA!B7496="Same Day",1,0)</f>
        <v>0</v>
      </c>
      <c r="K7495" s="6" t="n">
        <f aca="false">IF(1_Data_EDA!C7496="Corporate",1,0)</f>
        <v>1</v>
      </c>
      <c r="L7495" s="6" t="n">
        <f aca="false">IF(1_Data_EDA!C7496="Home Office",1,0)</f>
        <v>0</v>
      </c>
      <c r="M7495" s="6" t="n">
        <f aca="false">IF(1_Data_EDA!D7496="Europe",1,0)</f>
        <v>1</v>
      </c>
      <c r="N7495" s="6" t="n">
        <f aca="false">IF(1_Data_EDA!D7496="LATAM",1,0)</f>
        <v>0</v>
      </c>
      <c r="O7495" s="6" t="n">
        <f aca="false">IF(1_Data_EDA!D7496="Pacific Asia",1,0)</f>
        <v>0</v>
      </c>
      <c r="P7495" s="6" t="n">
        <f aca="false">IF(1_Data_EDA!D7496="USCA",1,0)</f>
        <v>0</v>
      </c>
      <c r="Q7495" s="6" t="n">
        <f aca="false">IF(C7495&gt;MEDIAN(C$5:C$8004),1,0)</f>
        <v>0</v>
      </c>
      <c r="R7495" s="6" t="n">
        <f aca="false">IF(D7495&gt;2,1,0)</f>
        <v>1</v>
      </c>
    </row>
    <row r="7496" customFormat="false" ht="15" hidden="false" customHeight="true" outlineLevel="0" collapsed="false">
      <c r="A7496" s="6" t="n">
        <f aca="false">1_Data_EDA!O7497</f>
        <v>0</v>
      </c>
      <c r="B7496" s="6" t="n">
        <f aca="false">1_Data_EDA!H7497</f>
        <v>4</v>
      </c>
      <c r="C7496" s="7" t="n">
        <f aca="false">1_Data_EDA!I7497</f>
        <v>99.98999786</v>
      </c>
      <c r="D7496" s="6" t="n">
        <f aca="false">1_Data_EDA!J7497</f>
        <v>4</v>
      </c>
      <c r="E7496" s="7" t="n">
        <f aca="false">1_Data_EDA!K7497</f>
        <v>399.9599915</v>
      </c>
      <c r="F7496" s="7" t="n">
        <f aca="false">1_Data_EDA!L7497</f>
        <v>4</v>
      </c>
      <c r="G7496" s="8" t="n">
        <f aca="false">1_Data_EDA!M7497</f>
        <v>0.01</v>
      </c>
      <c r="H7496" s="6" t="n">
        <f aca="false">IF(1_Data_EDA!B7497="First Class",1,0)</f>
        <v>0</v>
      </c>
      <c r="I7496" s="6" t="n">
        <f aca="false">IF(1_Data_EDA!B7497="Second Class",1,0)</f>
        <v>0</v>
      </c>
      <c r="J7496" s="6" t="n">
        <f aca="false">IF(1_Data_EDA!B7497="Same Day",1,0)</f>
        <v>0</v>
      </c>
      <c r="K7496" s="6" t="n">
        <f aca="false">IF(1_Data_EDA!C7497="Corporate",1,0)</f>
        <v>1</v>
      </c>
      <c r="L7496" s="6" t="n">
        <f aca="false">IF(1_Data_EDA!C7497="Home Office",1,0)</f>
        <v>0</v>
      </c>
      <c r="M7496" s="6" t="n">
        <f aca="false">IF(1_Data_EDA!D7497="Europe",1,0)</f>
        <v>0</v>
      </c>
      <c r="N7496" s="6" t="n">
        <f aca="false">IF(1_Data_EDA!D7497="LATAM",1,0)</f>
        <v>0</v>
      </c>
      <c r="O7496" s="6" t="n">
        <f aca="false">IF(1_Data_EDA!D7497="Pacific Asia",1,0)</f>
        <v>1</v>
      </c>
      <c r="P7496" s="6" t="n">
        <f aca="false">IF(1_Data_EDA!D7497="USCA",1,0)</f>
        <v>0</v>
      </c>
      <c r="Q7496" s="6" t="n">
        <f aca="false">IF(C7496&gt;MEDIAN(C$5:C$8004),1,0)</f>
        <v>1</v>
      </c>
      <c r="R7496" s="6" t="n">
        <f aca="false">IF(D7496&gt;2,1,0)</f>
        <v>1</v>
      </c>
    </row>
    <row r="7497" customFormat="false" ht="15" hidden="false" customHeight="true" outlineLevel="0" collapsed="false">
      <c r="A7497" s="6" t="n">
        <f aca="false">1_Data_EDA!O7498</f>
        <v>1</v>
      </c>
      <c r="B7497" s="6" t="n">
        <f aca="false">1_Data_EDA!H7498</f>
        <v>0</v>
      </c>
      <c r="C7497" s="7" t="n">
        <f aca="false">1_Data_EDA!I7498</f>
        <v>50</v>
      </c>
      <c r="D7497" s="6" t="n">
        <f aca="false">1_Data_EDA!J7498</f>
        <v>3</v>
      </c>
      <c r="E7497" s="7" t="n">
        <f aca="false">1_Data_EDA!K7498</f>
        <v>150</v>
      </c>
      <c r="F7497" s="7" t="n">
        <f aca="false">1_Data_EDA!L7498</f>
        <v>0</v>
      </c>
      <c r="G7497" s="8" t="n">
        <f aca="false">1_Data_EDA!M7498</f>
        <v>0</v>
      </c>
      <c r="H7497" s="6" t="n">
        <f aca="false">IF(1_Data_EDA!B7498="First Class",1,0)</f>
        <v>0</v>
      </c>
      <c r="I7497" s="6" t="n">
        <f aca="false">IF(1_Data_EDA!B7498="Second Class",1,0)</f>
        <v>0</v>
      </c>
      <c r="J7497" s="6" t="n">
        <f aca="false">IF(1_Data_EDA!B7498="Same Day",1,0)</f>
        <v>1</v>
      </c>
      <c r="K7497" s="6" t="n">
        <f aca="false">IF(1_Data_EDA!C7498="Corporate",1,0)</f>
        <v>0</v>
      </c>
      <c r="L7497" s="6" t="n">
        <f aca="false">IF(1_Data_EDA!C7498="Home Office",1,0)</f>
        <v>1</v>
      </c>
      <c r="M7497" s="6" t="n">
        <f aca="false">IF(1_Data_EDA!D7498="Europe",1,0)</f>
        <v>0</v>
      </c>
      <c r="N7497" s="6" t="n">
        <f aca="false">IF(1_Data_EDA!D7498="LATAM",1,0)</f>
        <v>0</v>
      </c>
      <c r="O7497" s="6" t="n">
        <f aca="false">IF(1_Data_EDA!D7498="Pacific Asia",1,0)</f>
        <v>1</v>
      </c>
      <c r="P7497" s="6" t="n">
        <f aca="false">IF(1_Data_EDA!D7498="USCA",1,0)</f>
        <v>0</v>
      </c>
      <c r="Q7497" s="6" t="n">
        <f aca="false">IF(C7497&gt;MEDIAN(C$5:C$8004),1,0)</f>
        <v>0</v>
      </c>
      <c r="R7497" s="6" t="n">
        <f aca="false">IF(D7497&gt;2,1,0)</f>
        <v>1</v>
      </c>
    </row>
    <row r="7498" customFormat="false" ht="15" hidden="false" customHeight="true" outlineLevel="0" collapsed="false">
      <c r="A7498" s="6" t="n">
        <f aca="false">1_Data_EDA!O7499</f>
        <v>0</v>
      </c>
      <c r="B7498" s="6" t="n">
        <f aca="false">1_Data_EDA!H7499</f>
        <v>4</v>
      </c>
      <c r="C7498" s="7" t="n">
        <f aca="false">1_Data_EDA!I7499</f>
        <v>129.9900055</v>
      </c>
      <c r="D7498" s="6" t="n">
        <f aca="false">1_Data_EDA!J7499</f>
        <v>1</v>
      </c>
      <c r="E7498" s="7" t="n">
        <f aca="false">1_Data_EDA!K7499</f>
        <v>129.9900055</v>
      </c>
      <c r="F7498" s="7" t="n">
        <f aca="false">1_Data_EDA!L7499</f>
        <v>0</v>
      </c>
      <c r="G7498" s="8" t="n">
        <f aca="false">1_Data_EDA!M7499</f>
        <v>0</v>
      </c>
      <c r="H7498" s="6" t="n">
        <f aca="false">IF(1_Data_EDA!B7499="First Class",1,0)</f>
        <v>0</v>
      </c>
      <c r="I7498" s="6" t="n">
        <f aca="false">IF(1_Data_EDA!B7499="Second Class",1,0)</f>
        <v>0</v>
      </c>
      <c r="J7498" s="6" t="n">
        <f aca="false">IF(1_Data_EDA!B7499="Same Day",1,0)</f>
        <v>0</v>
      </c>
      <c r="K7498" s="6" t="n">
        <f aca="false">IF(1_Data_EDA!C7499="Corporate",1,0)</f>
        <v>1</v>
      </c>
      <c r="L7498" s="6" t="n">
        <f aca="false">IF(1_Data_EDA!C7499="Home Office",1,0)</f>
        <v>0</v>
      </c>
      <c r="M7498" s="6" t="n">
        <f aca="false">IF(1_Data_EDA!D7499="Europe",1,0)</f>
        <v>1</v>
      </c>
      <c r="N7498" s="6" t="n">
        <f aca="false">IF(1_Data_EDA!D7499="LATAM",1,0)</f>
        <v>0</v>
      </c>
      <c r="O7498" s="6" t="n">
        <f aca="false">IF(1_Data_EDA!D7499="Pacific Asia",1,0)</f>
        <v>0</v>
      </c>
      <c r="P7498" s="6" t="n">
        <f aca="false">IF(1_Data_EDA!D7499="USCA",1,0)</f>
        <v>0</v>
      </c>
      <c r="Q7498" s="6" t="n">
        <f aca="false">IF(C7498&gt;MEDIAN(C$5:C$8004),1,0)</f>
        <v>1</v>
      </c>
      <c r="R7498" s="6" t="n">
        <f aca="false">IF(D7498&gt;2,1,0)</f>
        <v>0</v>
      </c>
    </row>
    <row r="7499" customFormat="false" ht="15" hidden="false" customHeight="true" outlineLevel="0" collapsed="false">
      <c r="A7499" s="6" t="n">
        <f aca="false">1_Data_EDA!O7500</f>
        <v>1</v>
      </c>
      <c r="B7499" s="6" t="n">
        <f aca="false">1_Data_EDA!H7500</f>
        <v>4</v>
      </c>
      <c r="C7499" s="7" t="n">
        <f aca="false">1_Data_EDA!I7500</f>
        <v>50</v>
      </c>
      <c r="D7499" s="6" t="n">
        <f aca="false">1_Data_EDA!J7500</f>
        <v>1</v>
      </c>
      <c r="E7499" s="7" t="n">
        <f aca="false">1_Data_EDA!K7500</f>
        <v>50</v>
      </c>
      <c r="F7499" s="7" t="n">
        <f aca="false">1_Data_EDA!L7500</f>
        <v>0.5</v>
      </c>
      <c r="G7499" s="8" t="n">
        <f aca="false">1_Data_EDA!M7500</f>
        <v>0.01</v>
      </c>
      <c r="H7499" s="6" t="n">
        <f aca="false">IF(1_Data_EDA!B7500="First Class",1,0)</f>
        <v>0</v>
      </c>
      <c r="I7499" s="6" t="n">
        <f aca="false">IF(1_Data_EDA!B7500="Second Class",1,0)</f>
        <v>0</v>
      </c>
      <c r="J7499" s="6" t="n">
        <f aca="false">IF(1_Data_EDA!B7500="Same Day",1,0)</f>
        <v>0</v>
      </c>
      <c r="K7499" s="6" t="n">
        <f aca="false">IF(1_Data_EDA!C7500="Corporate",1,0)</f>
        <v>1</v>
      </c>
      <c r="L7499" s="6" t="n">
        <f aca="false">IF(1_Data_EDA!C7500="Home Office",1,0)</f>
        <v>0</v>
      </c>
      <c r="M7499" s="6" t="n">
        <f aca="false">IF(1_Data_EDA!D7500="Europe",1,0)</f>
        <v>0</v>
      </c>
      <c r="N7499" s="6" t="n">
        <f aca="false">IF(1_Data_EDA!D7500="LATAM",1,0)</f>
        <v>0</v>
      </c>
      <c r="O7499" s="6" t="n">
        <f aca="false">IF(1_Data_EDA!D7500="Pacific Asia",1,0)</f>
        <v>0</v>
      </c>
      <c r="P7499" s="6" t="n">
        <f aca="false">IF(1_Data_EDA!D7500="USCA",1,0)</f>
        <v>0</v>
      </c>
      <c r="Q7499" s="6" t="n">
        <f aca="false">IF(C7499&gt;MEDIAN(C$5:C$8004),1,0)</f>
        <v>0</v>
      </c>
      <c r="R7499" s="6" t="n">
        <f aca="false">IF(D7499&gt;2,1,0)</f>
        <v>0</v>
      </c>
    </row>
    <row r="7500" customFormat="false" ht="15" hidden="false" customHeight="true" outlineLevel="0" collapsed="false">
      <c r="A7500" s="6" t="n">
        <f aca="false">1_Data_EDA!O7501</f>
        <v>1</v>
      </c>
      <c r="B7500" s="6" t="n">
        <f aca="false">1_Data_EDA!H7501</f>
        <v>4</v>
      </c>
      <c r="C7500" s="7" t="n">
        <f aca="false">1_Data_EDA!I7501</f>
        <v>129.9900055</v>
      </c>
      <c r="D7500" s="6" t="n">
        <f aca="false">1_Data_EDA!J7501</f>
        <v>1</v>
      </c>
      <c r="E7500" s="7" t="n">
        <f aca="false">1_Data_EDA!K7501</f>
        <v>129.9900055</v>
      </c>
      <c r="F7500" s="7" t="n">
        <f aca="false">1_Data_EDA!L7501</f>
        <v>2.599999905</v>
      </c>
      <c r="G7500" s="8" t="n">
        <f aca="false">1_Data_EDA!M7501</f>
        <v>0.02</v>
      </c>
      <c r="H7500" s="6" t="n">
        <f aca="false">IF(1_Data_EDA!B7501="First Class",1,0)</f>
        <v>0</v>
      </c>
      <c r="I7500" s="6" t="n">
        <f aca="false">IF(1_Data_EDA!B7501="Second Class",1,0)</f>
        <v>0</v>
      </c>
      <c r="J7500" s="6" t="n">
        <f aca="false">IF(1_Data_EDA!B7501="Same Day",1,0)</f>
        <v>0</v>
      </c>
      <c r="K7500" s="6" t="n">
        <f aca="false">IF(1_Data_EDA!C7501="Corporate",1,0)</f>
        <v>1</v>
      </c>
      <c r="L7500" s="6" t="n">
        <f aca="false">IF(1_Data_EDA!C7501="Home Office",1,0)</f>
        <v>0</v>
      </c>
      <c r="M7500" s="6" t="n">
        <f aca="false">IF(1_Data_EDA!D7501="Europe",1,0)</f>
        <v>0</v>
      </c>
      <c r="N7500" s="6" t="n">
        <f aca="false">IF(1_Data_EDA!D7501="LATAM",1,0)</f>
        <v>0</v>
      </c>
      <c r="O7500" s="6" t="n">
        <f aca="false">IF(1_Data_EDA!D7501="Pacific Asia",1,0)</f>
        <v>0</v>
      </c>
      <c r="P7500" s="6" t="n">
        <f aca="false">IF(1_Data_EDA!D7501="USCA",1,0)</f>
        <v>1</v>
      </c>
      <c r="Q7500" s="6" t="n">
        <f aca="false">IF(C7500&gt;MEDIAN(C$5:C$8004),1,0)</f>
        <v>1</v>
      </c>
      <c r="R7500" s="6" t="n">
        <f aca="false">IF(D7500&gt;2,1,0)</f>
        <v>0</v>
      </c>
    </row>
    <row r="7501" customFormat="false" ht="15" hidden="false" customHeight="true" outlineLevel="0" collapsed="false">
      <c r="A7501" s="6" t="n">
        <f aca="false">1_Data_EDA!O7502</f>
        <v>1</v>
      </c>
      <c r="B7501" s="6" t="n">
        <f aca="false">1_Data_EDA!H7502</f>
        <v>1</v>
      </c>
      <c r="C7501" s="7" t="n">
        <f aca="false">1_Data_EDA!I7502</f>
        <v>59.99000168</v>
      </c>
      <c r="D7501" s="6" t="n">
        <f aca="false">1_Data_EDA!J7502</f>
        <v>1</v>
      </c>
      <c r="E7501" s="7" t="n">
        <f aca="false">1_Data_EDA!K7502</f>
        <v>59.99000168</v>
      </c>
      <c r="F7501" s="7" t="n">
        <f aca="false">1_Data_EDA!L7502</f>
        <v>0</v>
      </c>
      <c r="G7501" s="8" t="n">
        <f aca="false">1_Data_EDA!M7502</f>
        <v>0</v>
      </c>
      <c r="H7501" s="6" t="n">
        <f aca="false">IF(1_Data_EDA!B7502="First Class",1,0)</f>
        <v>1</v>
      </c>
      <c r="I7501" s="6" t="n">
        <f aca="false">IF(1_Data_EDA!B7502="Second Class",1,0)</f>
        <v>0</v>
      </c>
      <c r="J7501" s="6" t="n">
        <f aca="false">IF(1_Data_EDA!B7502="Same Day",1,0)</f>
        <v>0</v>
      </c>
      <c r="K7501" s="6" t="n">
        <f aca="false">IF(1_Data_EDA!C7502="Corporate",1,0)</f>
        <v>0</v>
      </c>
      <c r="L7501" s="6" t="n">
        <f aca="false">IF(1_Data_EDA!C7502="Home Office",1,0)</f>
        <v>0</v>
      </c>
      <c r="M7501" s="6" t="n">
        <f aca="false">IF(1_Data_EDA!D7502="Europe",1,0)</f>
        <v>0</v>
      </c>
      <c r="N7501" s="6" t="n">
        <f aca="false">IF(1_Data_EDA!D7502="LATAM",1,0)</f>
        <v>0</v>
      </c>
      <c r="O7501" s="6" t="n">
        <f aca="false">IF(1_Data_EDA!D7502="Pacific Asia",1,0)</f>
        <v>1</v>
      </c>
      <c r="P7501" s="6" t="n">
        <f aca="false">IF(1_Data_EDA!D7502="USCA",1,0)</f>
        <v>0</v>
      </c>
      <c r="Q7501" s="6" t="n">
        <f aca="false">IF(C7501&gt;MEDIAN(C$5:C$8004),1,0)</f>
        <v>0</v>
      </c>
      <c r="R7501" s="6" t="n">
        <f aca="false">IF(D7501&gt;2,1,0)</f>
        <v>0</v>
      </c>
    </row>
    <row r="7502" customFormat="false" ht="15" hidden="false" customHeight="true" outlineLevel="0" collapsed="false">
      <c r="A7502" s="6" t="n">
        <f aca="false">1_Data_EDA!O7503</f>
        <v>0</v>
      </c>
      <c r="B7502" s="6" t="n">
        <f aca="false">1_Data_EDA!H7503</f>
        <v>4</v>
      </c>
      <c r="C7502" s="7" t="n">
        <f aca="false">1_Data_EDA!I7503</f>
        <v>399.980011</v>
      </c>
      <c r="D7502" s="6" t="n">
        <f aca="false">1_Data_EDA!J7503</f>
        <v>1</v>
      </c>
      <c r="E7502" s="7" t="n">
        <f aca="false">1_Data_EDA!K7503</f>
        <v>399.980011</v>
      </c>
      <c r="F7502" s="7" t="n">
        <f aca="false">1_Data_EDA!L7503</f>
        <v>22</v>
      </c>
      <c r="G7502" s="8" t="n">
        <f aca="false">1_Data_EDA!M7503</f>
        <v>0.059999999</v>
      </c>
      <c r="H7502" s="6" t="n">
        <f aca="false">IF(1_Data_EDA!B7503="First Class",1,0)</f>
        <v>0</v>
      </c>
      <c r="I7502" s="6" t="n">
        <f aca="false">IF(1_Data_EDA!B7503="Second Class",1,0)</f>
        <v>0</v>
      </c>
      <c r="J7502" s="6" t="n">
        <f aca="false">IF(1_Data_EDA!B7503="Same Day",1,0)</f>
        <v>0</v>
      </c>
      <c r="K7502" s="6" t="n">
        <f aca="false">IF(1_Data_EDA!C7503="Corporate",1,0)</f>
        <v>0</v>
      </c>
      <c r="L7502" s="6" t="n">
        <f aca="false">IF(1_Data_EDA!C7503="Home Office",1,0)</f>
        <v>1</v>
      </c>
      <c r="M7502" s="6" t="n">
        <f aca="false">IF(1_Data_EDA!D7503="Europe",1,0)</f>
        <v>0</v>
      </c>
      <c r="N7502" s="6" t="n">
        <f aca="false">IF(1_Data_EDA!D7503="LATAM",1,0)</f>
        <v>1</v>
      </c>
      <c r="O7502" s="6" t="n">
        <f aca="false">IF(1_Data_EDA!D7503="Pacific Asia",1,0)</f>
        <v>0</v>
      </c>
      <c r="P7502" s="6" t="n">
        <f aca="false">IF(1_Data_EDA!D7503="USCA",1,0)</f>
        <v>0</v>
      </c>
      <c r="Q7502" s="6" t="n">
        <f aca="false">IF(C7502&gt;MEDIAN(C$5:C$8004),1,0)</f>
        <v>1</v>
      </c>
      <c r="R7502" s="6" t="n">
        <f aca="false">IF(D7502&gt;2,1,0)</f>
        <v>0</v>
      </c>
    </row>
    <row r="7503" customFormat="false" ht="15" hidden="false" customHeight="true" outlineLevel="0" collapsed="false">
      <c r="A7503" s="6" t="n">
        <f aca="false">1_Data_EDA!O7504</f>
        <v>0</v>
      </c>
      <c r="B7503" s="6" t="n">
        <f aca="false">1_Data_EDA!H7504</f>
        <v>4</v>
      </c>
      <c r="C7503" s="7" t="n">
        <f aca="false">1_Data_EDA!I7504</f>
        <v>50</v>
      </c>
      <c r="D7503" s="6" t="n">
        <f aca="false">1_Data_EDA!J7504</f>
        <v>3</v>
      </c>
      <c r="E7503" s="7" t="n">
        <f aca="false">1_Data_EDA!K7504</f>
        <v>150</v>
      </c>
      <c r="F7503" s="7" t="n">
        <f aca="false">1_Data_EDA!L7504</f>
        <v>6</v>
      </c>
      <c r="G7503" s="8" t="n">
        <f aca="false">1_Data_EDA!M7504</f>
        <v>0.039999999</v>
      </c>
      <c r="H7503" s="6" t="n">
        <f aca="false">IF(1_Data_EDA!B7504="First Class",1,0)</f>
        <v>0</v>
      </c>
      <c r="I7503" s="6" t="n">
        <f aca="false">IF(1_Data_EDA!B7504="Second Class",1,0)</f>
        <v>0</v>
      </c>
      <c r="J7503" s="6" t="n">
        <f aca="false">IF(1_Data_EDA!B7504="Same Day",1,0)</f>
        <v>0</v>
      </c>
      <c r="K7503" s="6" t="n">
        <f aca="false">IF(1_Data_EDA!C7504="Corporate",1,0)</f>
        <v>0</v>
      </c>
      <c r="L7503" s="6" t="n">
        <f aca="false">IF(1_Data_EDA!C7504="Home Office",1,0)</f>
        <v>0</v>
      </c>
      <c r="M7503" s="6" t="n">
        <f aca="false">IF(1_Data_EDA!D7504="Europe",1,0)</f>
        <v>0</v>
      </c>
      <c r="N7503" s="6" t="n">
        <f aca="false">IF(1_Data_EDA!D7504="LATAM",1,0)</f>
        <v>0</v>
      </c>
      <c r="O7503" s="6" t="n">
        <f aca="false">IF(1_Data_EDA!D7504="Pacific Asia",1,0)</f>
        <v>0</v>
      </c>
      <c r="P7503" s="6" t="n">
        <f aca="false">IF(1_Data_EDA!D7504="USCA",1,0)</f>
        <v>1</v>
      </c>
      <c r="Q7503" s="6" t="n">
        <f aca="false">IF(C7503&gt;MEDIAN(C$5:C$8004),1,0)</f>
        <v>0</v>
      </c>
      <c r="R7503" s="6" t="n">
        <f aca="false">IF(D7503&gt;2,1,0)</f>
        <v>1</v>
      </c>
    </row>
    <row r="7504" customFormat="false" ht="15" hidden="false" customHeight="true" outlineLevel="0" collapsed="false">
      <c r="A7504" s="6" t="n">
        <f aca="false">1_Data_EDA!O7505</f>
        <v>0</v>
      </c>
      <c r="B7504" s="6" t="n">
        <f aca="false">1_Data_EDA!H7505</f>
        <v>4</v>
      </c>
      <c r="C7504" s="7" t="n">
        <f aca="false">1_Data_EDA!I7505</f>
        <v>50</v>
      </c>
      <c r="D7504" s="6" t="n">
        <f aca="false">1_Data_EDA!J7505</f>
        <v>4</v>
      </c>
      <c r="E7504" s="7" t="n">
        <f aca="false">1_Data_EDA!K7505</f>
        <v>200</v>
      </c>
      <c r="F7504" s="7" t="n">
        <f aca="false">1_Data_EDA!L7505</f>
        <v>34</v>
      </c>
      <c r="G7504" s="8" t="n">
        <f aca="false">1_Data_EDA!M7505</f>
        <v>0.170000002</v>
      </c>
      <c r="H7504" s="6" t="n">
        <f aca="false">IF(1_Data_EDA!B7505="First Class",1,0)</f>
        <v>0</v>
      </c>
      <c r="I7504" s="6" t="n">
        <f aca="false">IF(1_Data_EDA!B7505="Second Class",1,0)</f>
        <v>0</v>
      </c>
      <c r="J7504" s="6" t="n">
        <f aca="false">IF(1_Data_EDA!B7505="Same Day",1,0)</f>
        <v>0</v>
      </c>
      <c r="K7504" s="6" t="n">
        <f aca="false">IF(1_Data_EDA!C7505="Corporate",1,0)</f>
        <v>0</v>
      </c>
      <c r="L7504" s="6" t="n">
        <f aca="false">IF(1_Data_EDA!C7505="Home Office",1,0)</f>
        <v>0</v>
      </c>
      <c r="M7504" s="6" t="n">
        <f aca="false">IF(1_Data_EDA!D7505="Europe",1,0)</f>
        <v>0</v>
      </c>
      <c r="N7504" s="6" t="n">
        <f aca="false">IF(1_Data_EDA!D7505="LATAM",1,0)</f>
        <v>0</v>
      </c>
      <c r="O7504" s="6" t="n">
        <f aca="false">IF(1_Data_EDA!D7505="Pacific Asia",1,0)</f>
        <v>0</v>
      </c>
      <c r="P7504" s="6" t="n">
        <f aca="false">IF(1_Data_EDA!D7505="USCA",1,0)</f>
        <v>0</v>
      </c>
      <c r="Q7504" s="6" t="n">
        <f aca="false">IF(C7504&gt;MEDIAN(C$5:C$8004),1,0)</f>
        <v>0</v>
      </c>
      <c r="R7504" s="6" t="n">
        <f aca="false">IF(D7504&gt;2,1,0)</f>
        <v>1</v>
      </c>
    </row>
    <row r="7505" customFormat="false" ht="15" hidden="false" customHeight="true" outlineLevel="0" collapsed="false">
      <c r="A7505" s="6" t="n">
        <f aca="false">1_Data_EDA!O7506</f>
        <v>1</v>
      </c>
      <c r="B7505" s="6" t="n">
        <f aca="false">1_Data_EDA!H7506</f>
        <v>2</v>
      </c>
      <c r="C7505" s="7" t="n">
        <f aca="false">1_Data_EDA!I7506</f>
        <v>84.40000153</v>
      </c>
      <c r="D7505" s="6" t="n">
        <f aca="false">1_Data_EDA!J7506</f>
        <v>1</v>
      </c>
      <c r="E7505" s="7" t="n">
        <f aca="false">1_Data_EDA!K7506</f>
        <v>84.40000153</v>
      </c>
      <c r="F7505" s="7" t="n">
        <f aca="false">1_Data_EDA!L7506</f>
        <v>10.13000011</v>
      </c>
      <c r="G7505" s="8" t="n">
        <f aca="false">1_Data_EDA!M7506</f>
        <v>0.119999997</v>
      </c>
      <c r="H7505" s="6" t="n">
        <f aca="false">IF(1_Data_EDA!B7506="First Class",1,0)</f>
        <v>0</v>
      </c>
      <c r="I7505" s="6" t="n">
        <f aca="false">IF(1_Data_EDA!B7506="Second Class",1,0)</f>
        <v>1</v>
      </c>
      <c r="J7505" s="6" t="n">
        <f aca="false">IF(1_Data_EDA!B7506="Same Day",1,0)</f>
        <v>0</v>
      </c>
      <c r="K7505" s="6" t="n">
        <f aca="false">IF(1_Data_EDA!C7506="Corporate",1,0)</f>
        <v>0</v>
      </c>
      <c r="L7505" s="6" t="n">
        <f aca="false">IF(1_Data_EDA!C7506="Home Office",1,0)</f>
        <v>0</v>
      </c>
      <c r="M7505" s="6" t="n">
        <f aca="false">IF(1_Data_EDA!D7506="Europe",1,0)</f>
        <v>0</v>
      </c>
      <c r="N7505" s="6" t="n">
        <f aca="false">IF(1_Data_EDA!D7506="LATAM",1,0)</f>
        <v>0</v>
      </c>
      <c r="O7505" s="6" t="n">
        <f aca="false">IF(1_Data_EDA!D7506="Pacific Asia",1,0)</f>
        <v>1</v>
      </c>
      <c r="P7505" s="6" t="n">
        <f aca="false">IF(1_Data_EDA!D7506="USCA",1,0)</f>
        <v>0</v>
      </c>
      <c r="Q7505" s="6" t="n">
        <f aca="false">IF(C7505&gt;MEDIAN(C$5:C$8004),1,0)</f>
        <v>1</v>
      </c>
      <c r="R7505" s="6" t="n">
        <f aca="false">IF(D7505&gt;2,1,0)</f>
        <v>0</v>
      </c>
    </row>
    <row r="7506" customFormat="false" ht="15" hidden="false" customHeight="true" outlineLevel="0" collapsed="false">
      <c r="A7506" s="6" t="n">
        <f aca="false">1_Data_EDA!O7507</f>
        <v>0</v>
      </c>
      <c r="B7506" s="6" t="n">
        <f aca="false">1_Data_EDA!H7507</f>
        <v>4</v>
      </c>
      <c r="C7506" s="7" t="n">
        <f aca="false">1_Data_EDA!I7507</f>
        <v>199.9900055</v>
      </c>
      <c r="D7506" s="6" t="n">
        <f aca="false">1_Data_EDA!J7507</f>
        <v>1</v>
      </c>
      <c r="E7506" s="7" t="n">
        <f aca="false">1_Data_EDA!K7507</f>
        <v>199.9900055</v>
      </c>
      <c r="F7506" s="7" t="n">
        <f aca="false">1_Data_EDA!L7507</f>
        <v>32</v>
      </c>
      <c r="G7506" s="8" t="n">
        <f aca="false">1_Data_EDA!M7507</f>
        <v>0.159999996</v>
      </c>
      <c r="H7506" s="6" t="n">
        <f aca="false">IF(1_Data_EDA!B7507="First Class",1,0)</f>
        <v>0</v>
      </c>
      <c r="I7506" s="6" t="n">
        <f aca="false">IF(1_Data_EDA!B7507="Second Class",1,0)</f>
        <v>0</v>
      </c>
      <c r="J7506" s="6" t="n">
        <f aca="false">IF(1_Data_EDA!B7507="Same Day",1,0)</f>
        <v>0</v>
      </c>
      <c r="K7506" s="6" t="n">
        <f aca="false">IF(1_Data_EDA!C7507="Corporate",1,0)</f>
        <v>1</v>
      </c>
      <c r="L7506" s="6" t="n">
        <f aca="false">IF(1_Data_EDA!C7507="Home Office",1,0)</f>
        <v>0</v>
      </c>
      <c r="M7506" s="6" t="n">
        <f aca="false">IF(1_Data_EDA!D7507="Europe",1,0)</f>
        <v>1</v>
      </c>
      <c r="N7506" s="6" t="n">
        <f aca="false">IF(1_Data_EDA!D7507="LATAM",1,0)</f>
        <v>0</v>
      </c>
      <c r="O7506" s="6" t="n">
        <f aca="false">IF(1_Data_EDA!D7507="Pacific Asia",1,0)</f>
        <v>0</v>
      </c>
      <c r="P7506" s="6" t="n">
        <f aca="false">IF(1_Data_EDA!D7507="USCA",1,0)</f>
        <v>0</v>
      </c>
      <c r="Q7506" s="6" t="n">
        <f aca="false">IF(C7506&gt;MEDIAN(C$5:C$8004),1,0)</f>
        <v>1</v>
      </c>
      <c r="R7506" s="6" t="n">
        <f aca="false">IF(D7506&gt;2,1,0)</f>
        <v>0</v>
      </c>
    </row>
    <row r="7507" customFormat="false" ht="15" hidden="false" customHeight="true" outlineLevel="0" collapsed="false">
      <c r="A7507" s="6" t="n">
        <f aca="false">1_Data_EDA!O7508</f>
        <v>0</v>
      </c>
      <c r="B7507" s="6" t="n">
        <f aca="false">1_Data_EDA!H7508</f>
        <v>4</v>
      </c>
      <c r="C7507" s="7" t="n">
        <f aca="false">1_Data_EDA!I7508</f>
        <v>129.9900055</v>
      </c>
      <c r="D7507" s="6" t="n">
        <f aca="false">1_Data_EDA!J7508</f>
        <v>1</v>
      </c>
      <c r="E7507" s="7" t="n">
        <f aca="false">1_Data_EDA!K7508</f>
        <v>129.9900055</v>
      </c>
      <c r="F7507" s="7" t="n">
        <f aca="false">1_Data_EDA!L7508</f>
        <v>3.900000095</v>
      </c>
      <c r="G7507" s="8" t="n">
        <f aca="false">1_Data_EDA!M7508</f>
        <v>0.029999999</v>
      </c>
      <c r="H7507" s="6" t="n">
        <f aca="false">IF(1_Data_EDA!B7508="First Class",1,0)</f>
        <v>0</v>
      </c>
      <c r="I7507" s="6" t="n">
        <f aca="false">IF(1_Data_EDA!B7508="Second Class",1,0)</f>
        <v>0</v>
      </c>
      <c r="J7507" s="6" t="n">
        <f aca="false">IF(1_Data_EDA!B7508="Same Day",1,0)</f>
        <v>0</v>
      </c>
      <c r="K7507" s="6" t="n">
        <f aca="false">IF(1_Data_EDA!C7508="Corporate",1,0)</f>
        <v>0</v>
      </c>
      <c r="L7507" s="6" t="n">
        <f aca="false">IF(1_Data_EDA!C7508="Home Office",1,0)</f>
        <v>1</v>
      </c>
      <c r="M7507" s="6" t="n">
        <f aca="false">IF(1_Data_EDA!D7508="Europe",1,0)</f>
        <v>0</v>
      </c>
      <c r="N7507" s="6" t="n">
        <f aca="false">IF(1_Data_EDA!D7508="LATAM",1,0)</f>
        <v>0</v>
      </c>
      <c r="O7507" s="6" t="n">
        <f aca="false">IF(1_Data_EDA!D7508="Pacific Asia",1,0)</f>
        <v>0</v>
      </c>
      <c r="P7507" s="6" t="n">
        <f aca="false">IF(1_Data_EDA!D7508="USCA",1,0)</f>
        <v>1</v>
      </c>
      <c r="Q7507" s="6" t="n">
        <f aca="false">IF(C7507&gt;MEDIAN(C$5:C$8004),1,0)</f>
        <v>1</v>
      </c>
      <c r="R7507" s="6" t="n">
        <f aca="false">IF(D7507&gt;2,1,0)</f>
        <v>0</v>
      </c>
    </row>
    <row r="7508" customFormat="false" ht="15" hidden="false" customHeight="true" outlineLevel="0" collapsed="false">
      <c r="A7508" s="6" t="n">
        <f aca="false">1_Data_EDA!O7509</f>
        <v>1</v>
      </c>
      <c r="B7508" s="6" t="n">
        <f aca="false">1_Data_EDA!H7509</f>
        <v>2</v>
      </c>
      <c r="C7508" s="7" t="n">
        <f aca="false">1_Data_EDA!I7509</f>
        <v>299.980011</v>
      </c>
      <c r="D7508" s="6" t="n">
        <f aca="false">1_Data_EDA!J7509</f>
        <v>1</v>
      </c>
      <c r="E7508" s="7" t="n">
        <f aca="false">1_Data_EDA!K7509</f>
        <v>299.980011</v>
      </c>
      <c r="F7508" s="7" t="n">
        <f aca="false">1_Data_EDA!L7509</f>
        <v>54</v>
      </c>
      <c r="G7508" s="8" t="n">
        <f aca="false">1_Data_EDA!M7509</f>
        <v>0.180000007</v>
      </c>
      <c r="H7508" s="6" t="n">
        <f aca="false">IF(1_Data_EDA!B7509="First Class",1,0)</f>
        <v>0</v>
      </c>
      <c r="I7508" s="6" t="n">
        <f aca="false">IF(1_Data_EDA!B7509="Second Class",1,0)</f>
        <v>1</v>
      </c>
      <c r="J7508" s="6" t="n">
        <f aca="false">IF(1_Data_EDA!B7509="Same Day",1,0)</f>
        <v>0</v>
      </c>
      <c r="K7508" s="6" t="n">
        <f aca="false">IF(1_Data_EDA!C7509="Corporate",1,0)</f>
        <v>0</v>
      </c>
      <c r="L7508" s="6" t="n">
        <f aca="false">IF(1_Data_EDA!C7509="Home Office",1,0)</f>
        <v>1</v>
      </c>
      <c r="M7508" s="6" t="n">
        <f aca="false">IF(1_Data_EDA!D7509="Europe",1,0)</f>
        <v>0</v>
      </c>
      <c r="N7508" s="6" t="n">
        <f aca="false">IF(1_Data_EDA!D7509="LATAM",1,0)</f>
        <v>0</v>
      </c>
      <c r="O7508" s="6" t="n">
        <f aca="false">IF(1_Data_EDA!D7509="Pacific Asia",1,0)</f>
        <v>0</v>
      </c>
      <c r="P7508" s="6" t="n">
        <f aca="false">IF(1_Data_EDA!D7509="USCA",1,0)</f>
        <v>0</v>
      </c>
      <c r="Q7508" s="6" t="n">
        <f aca="false">IF(C7508&gt;MEDIAN(C$5:C$8004),1,0)</f>
        <v>1</v>
      </c>
      <c r="R7508" s="6" t="n">
        <f aca="false">IF(D7508&gt;2,1,0)</f>
        <v>0</v>
      </c>
    </row>
    <row r="7509" customFormat="false" ht="15" hidden="false" customHeight="true" outlineLevel="0" collapsed="false">
      <c r="A7509" s="6" t="n">
        <f aca="false">1_Data_EDA!O7510</f>
        <v>0</v>
      </c>
      <c r="B7509" s="6" t="n">
        <f aca="false">1_Data_EDA!H7510</f>
        <v>4</v>
      </c>
      <c r="C7509" s="7" t="n">
        <f aca="false">1_Data_EDA!I7510</f>
        <v>399.980011</v>
      </c>
      <c r="D7509" s="6" t="n">
        <f aca="false">1_Data_EDA!J7510</f>
        <v>1</v>
      </c>
      <c r="E7509" s="7" t="n">
        <f aca="false">1_Data_EDA!K7510</f>
        <v>399.980011</v>
      </c>
      <c r="F7509" s="7" t="n">
        <f aca="false">1_Data_EDA!L7510</f>
        <v>80</v>
      </c>
      <c r="G7509" s="8" t="n">
        <f aca="false">1_Data_EDA!M7510</f>
        <v>0.200000003</v>
      </c>
      <c r="H7509" s="6" t="n">
        <f aca="false">IF(1_Data_EDA!B7510="First Class",1,0)</f>
        <v>0</v>
      </c>
      <c r="I7509" s="6" t="n">
        <f aca="false">IF(1_Data_EDA!B7510="Second Class",1,0)</f>
        <v>0</v>
      </c>
      <c r="J7509" s="6" t="n">
        <f aca="false">IF(1_Data_EDA!B7510="Same Day",1,0)</f>
        <v>0</v>
      </c>
      <c r="K7509" s="6" t="n">
        <f aca="false">IF(1_Data_EDA!C7510="Corporate",1,0)</f>
        <v>1</v>
      </c>
      <c r="L7509" s="6" t="n">
        <f aca="false">IF(1_Data_EDA!C7510="Home Office",1,0)</f>
        <v>0</v>
      </c>
      <c r="M7509" s="6" t="n">
        <f aca="false">IF(1_Data_EDA!D7510="Europe",1,0)</f>
        <v>1</v>
      </c>
      <c r="N7509" s="6" t="n">
        <f aca="false">IF(1_Data_EDA!D7510="LATAM",1,0)</f>
        <v>0</v>
      </c>
      <c r="O7509" s="6" t="n">
        <f aca="false">IF(1_Data_EDA!D7510="Pacific Asia",1,0)</f>
        <v>0</v>
      </c>
      <c r="P7509" s="6" t="n">
        <f aca="false">IF(1_Data_EDA!D7510="USCA",1,0)</f>
        <v>0</v>
      </c>
      <c r="Q7509" s="6" t="n">
        <f aca="false">IF(C7509&gt;MEDIAN(C$5:C$8004),1,0)</f>
        <v>1</v>
      </c>
      <c r="R7509" s="6" t="n">
        <f aca="false">IF(D7509&gt;2,1,0)</f>
        <v>0</v>
      </c>
    </row>
    <row r="7510" customFormat="false" ht="15" hidden="false" customHeight="true" outlineLevel="0" collapsed="false">
      <c r="A7510" s="6" t="n">
        <f aca="false">1_Data_EDA!O7511</f>
        <v>1</v>
      </c>
      <c r="B7510" s="6" t="n">
        <f aca="false">1_Data_EDA!H7511</f>
        <v>4</v>
      </c>
      <c r="C7510" s="7" t="n">
        <f aca="false">1_Data_EDA!I7511</f>
        <v>299.980011</v>
      </c>
      <c r="D7510" s="6" t="n">
        <f aca="false">1_Data_EDA!J7511</f>
        <v>1</v>
      </c>
      <c r="E7510" s="7" t="n">
        <f aca="false">1_Data_EDA!K7511</f>
        <v>299.980011</v>
      </c>
      <c r="F7510" s="7" t="n">
        <f aca="false">1_Data_EDA!L7511</f>
        <v>48</v>
      </c>
      <c r="G7510" s="8" t="n">
        <f aca="false">1_Data_EDA!M7511</f>
        <v>0.159999996</v>
      </c>
      <c r="H7510" s="6" t="n">
        <f aca="false">IF(1_Data_EDA!B7511="First Class",1,0)</f>
        <v>0</v>
      </c>
      <c r="I7510" s="6" t="n">
        <f aca="false">IF(1_Data_EDA!B7511="Second Class",1,0)</f>
        <v>0</v>
      </c>
      <c r="J7510" s="6" t="n">
        <f aca="false">IF(1_Data_EDA!B7511="Same Day",1,0)</f>
        <v>0</v>
      </c>
      <c r="K7510" s="6" t="n">
        <f aca="false">IF(1_Data_EDA!C7511="Corporate",1,0)</f>
        <v>0</v>
      </c>
      <c r="L7510" s="6" t="n">
        <f aca="false">IF(1_Data_EDA!C7511="Home Office",1,0)</f>
        <v>0</v>
      </c>
      <c r="M7510" s="6" t="n">
        <f aca="false">IF(1_Data_EDA!D7511="Europe",1,0)</f>
        <v>0</v>
      </c>
      <c r="N7510" s="6" t="n">
        <f aca="false">IF(1_Data_EDA!D7511="LATAM",1,0)</f>
        <v>1</v>
      </c>
      <c r="O7510" s="6" t="n">
        <f aca="false">IF(1_Data_EDA!D7511="Pacific Asia",1,0)</f>
        <v>0</v>
      </c>
      <c r="P7510" s="6" t="n">
        <f aca="false">IF(1_Data_EDA!D7511="USCA",1,0)</f>
        <v>0</v>
      </c>
      <c r="Q7510" s="6" t="n">
        <f aca="false">IF(C7510&gt;MEDIAN(C$5:C$8004),1,0)</f>
        <v>1</v>
      </c>
      <c r="R7510" s="6" t="n">
        <f aca="false">IF(D7510&gt;2,1,0)</f>
        <v>0</v>
      </c>
    </row>
    <row r="7511" customFormat="false" ht="15" hidden="false" customHeight="true" outlineLevel="0" collapsed="false">
      <c r="A7511" s="6" t="n">
        <f aca="false">1_Data_EDA!O7512</f>
        <v>0</v>
      </c>
      <c r="B7511" s="6" t="n">
        <f aca="false">1_Data_EDA!H7512</f>
        <v>4</v>
      </c>
      <c r="C7511" s="7" t="n">
        <f aca="false">1_Data_EDA!I7512</f>
        <v>199.9900055</v>
      </c>
      <c r="D7511" s="6" t="n">
        <f aca="false">1_Data_EDA!J7512</f>
        <v>1</v>
      </c>
      <c r="E7511" s="7" t="n">
        <f aca="false">1_Data_EDA!K7512</f>
        <v>199.9900055</v>
      </c>
      <c r="F7511" s="7" t="n">
        <f aca="false">1_Data_EDA!L7512</f>
        <v>14</v>
      </c>
      <c r="G7511" s="8" t="n">
        <f aca="false">1_Data_EDA!M7512</f>
        <v>0.07</v>
      </c>
      <c r="H7511" s="6" t="n">
        <f aca="false">IF(1_Data_EDA!B7512="First Class",1,0)</f>
        <v>0</v>
      </c>
      <c r="I7511" s="6" t="n">
        <f aca="false">IF(1_Data_EDA!B7512="Second Class",1,0)</f>
        <v>0</v>
      </c>
      <c r="J7511" s="6" t="n">
        <f aca="false">IF(1_Data_EDA!B7512="Same Day",1,0)</f>
        <v>0</v>
      </c>
      <c r="K7511" s="6" t="n">
        <f aca="false">IF(1_Data_EDA!C7512="Corporate",1,0)</f>
        <v>1</v>
      </c>
      <c r="L7511" s="6" t="n">
        <f aca="false">IF(1_Data_EDA!C7512="Home Office",1,0)</f>
        <v>0</v>
      </c>
      <c r="M7511" s="6" t="n">
        <f aca="false">IF(1_Data_EDA!D7512="Europe",1,0)</f>
        <v>1</v>
      </c>
      <c r="N7511" s="6" t="n">
        <f aca="false">IF(1_Data_EDA!D7512="LATAM",1,0)</f>
        <v>0</v>
      </c>
      <c r="O7511" s="6" t="n">
        <f aca="false">IF(1_Data_EDA!D7512="Pacific Asia",1,0)</f>
        <v>0</v>
      </c>
      <c r="P7511" s="6" t="n">
        <f aca="false">IF(1_Data_EDA!D7512="USCA",1,0)</f>
        <v>0</v>
      </c>
      <c r="Q7511" s="6" t="n">
        <f aca="false">IF(C7511&gt;MEDIAN(C$5:C$8004),1,0)</f>
        <v>1</v>
      </c>
      <c r="R7511" s="6" t="n">
        <f aca="false">IF(D7511&gt;2,1,0)</f>
        <v>0</v>
      </c>
    </row>
    <row r="7512" customFormat="false" ht="15" hidden="false" customHeight="true" outlineLevel="0" collapsed="false">
      <c r="A7512" s="6" t="n">
        <f aca="false">1_Data_EDA!O7513</f>
        <v>0</v>
      </c>
      <c r="B7512" s="6" t="n">
        <f aca="false">1_Data_EDA!H7513</f>
        <v>4</v>
      </c>
      <c r="C7512" s="7" t="n">
        <f aca="false">1_Data_EDA!I7513</f>
        <v>129.9900055</v>
      </c>
      <c r="D7512" s="6" t="n">
        <f aca="false">1_Data_EDA!J7513</f>
        <v>1</v>
      </c>
      <c r="E7512" s="7" t="n">
        <f aca="false">1_Data_EDA!K7513</f>
        <v>129.9900055</v>
      </c>
      <c r="F7512" s="7" t="n">
        <f aca="false">1_Data_EDA!L7513</f>
        <v>5.199999809</v>
      </c>
      <c r="G7512" s="8" t="n">
        <f aca="false">1_Data_EDA!M7513</f>
        <v>0.039999999</v>
      </c>
      <c r="H7512" s="6" t="n">
        <f aca="false">IF(1_Data_EDA!B7513="First Class",1,0)</f>
        <v>0</v>
      </c>
      <c r="I7512" s="6" t="n">
        <f aca="false">IF(1_Data_EDA!B7513="Second Class",1,0)</f>
        <v>0</v>
      </c>
      <c r="J7512" s="6" t="n">
        <f aca="false">IF(1_Data_EDA!B7513="Same Day",1,0)</f>
        <v>0</v>
      </c>
      <c r="K7512" s="6" t="n">
        <f aca="false">IF(1_Data_EDA!C7513="Corporate",1,0)</f>
        <v>0</v>
      </c>
      <c r="L7512" s="6" t="n">
        <f aca="false">IF(1_Data_EDA!C7513="Home Office",1,0)</f>
        <v>1</v>
      </c>
      <c r="M7512" s="6" t="n">
        <f aca="false">IF(1_Data_EDA!D7513="Europe",1,0)</f>
        <v>1</v>
      </c>
      <c r="N7512" s="6" t="n">
        <f aca="false">IF(1_Data_EDA!D7513="LATAM",1,0)</f>
        <v>0</v>
      </c>
      <c r="O7512" s="6" t="n">
        <f aca="false">IF(1_Data_EDA!D7513="Pacific Asia",1,0)</f>
        <v>0</v>
      </c>
      <c r="P7512" s="6" t="n">
        <f aca="false">IF(1_Data_EDA!D7513="USCA",1,0)</f>
        <v>0</v>
      </c>
      <c r="Q7512" s="6" t="n">
        <f aca="false">IF(C7512&gt;MEDIAN(C$5:C$8004),1,0)</f>
        <v>1</v>
      </c>
      <c r="R7512" s="6" t="n">
        <f aca="false">IF(D7512&gt;2,1,0)</f>
        <v>0</v>
      </c>
    </row>
    <row r="7513" customFormat="false" ht="15" hidden="false" customHeight="true" outlineLevel="0" collapsed="false">
      <c r="A7513" s="6" t="n">
        <f aca="false">1_Data_EDA!O7514</f>
        <v>1</v>
      </c>
      <c r="B7513" s="6" t="n">
        <f aca="false">1_Data_EDA!H7514</f>
        <v>0</v>
      </c>
      <c r="C7513" s="7" t="n">
        <f aca="false">1_Data_EDA!I7514</f>
        <v>49.97999954</v>
      </c>
      <c r="D7513" s="6" t="n">
        <f aca="false">1_Data_EDA!J7514</f>
        <v>5</v>
      </c>
      <c r="E7513" s="7" t="n">
        <f aca="false">1_Data_EDA!K7514</f>
        <v>249.8999939</v>
      </c>
      <c r="F7513" s="7" t="n">
        <f aca="false">1_Data_EDA!L7514</f>
        <v>0</v>
      </c>
      <c r="G7513" s="8" t="n">
        <f aca="false">1_Data_EDA!M7514</f>
        <v>0</v>
      </c>
      <c r="H7513" s="6" t="n">
        <f aca="false">IF(1_Data_EDA!B7514="First Class",1,0)</f>
        <v>0</v>
      </c>
      <c r="I7513" s="6" t="n">
        <f aca="false">IF(1_Data_EDA!B7514="Second Class",1,0)</f>
        <v>0</v>
      </c>
      <c r="J7513" s="6" t="n">
        <f aca="false">IF(1_Data_EDA!B7514="Same Day",1,0)</f>
        <v>1</v>
      </c>
      <c r="K7513" s="6" t="n">
        <f aca="false">IF(1_Data_EDA!C7514="Corporate",1,0)</f>
        <v>1</v>
      </c>
      <c r="L7513" s="6" t="n">
        <f aca="false">IF(1_Data_EDA!C7514="Home Office",1,0)</f>
        <v>0</v>
      </c>
      <c r="M7513" s="6" t="n">
        <f aca="false">IF(1_Data_EDA!D7514="Europe",1,0)</f>
        <v>1</v>
      </c>
      <c r="N7513" s="6" t="n">
        <f aca="false">IF(1_Data_EDA!D7514="LATAM",1,0)</f>
        <v>0</v>
      </c>
      <c r="O7513" s="6" t="n">
        <f aca="false">IF(1_Data_EDA!D7514="Pacific Asia",1,0)</f>
        <v>0</v>
      </c>
      <c r="P7513" s="6" t="n">
        <f aca="false">IF(1_Data_EDA!D7514="USCA",1,0)</f>
        <v>0</v>
      </c>
      <c r="Q7513" s="6" t="n">
        <f aca="false">IF(C7513&gt;MEDIAN(C$5:C$8004),1,0)</f>
        <v>0</v>
      </c>
      <c r="R7513" s="6" t="n">
        <f aca="false">IF(D7513&gt;2,1,0)</f>
        <v>1</v>
      </c>
    </row>
    <row r="7514" customFormat="false" ht="15" hidden="false" customHeight="true" outlineLevel="0" collapsed="false">
      <c r="A7514" s="6" t="n">
        <f aca="false">1_Data_EDA!O7515</f>
        <v>1</v>
      </c>
      <c r="B7514" s="6" t="n">
        <f aca="false">1_Data_EDA!H7515</f>
        <v>1</v>
      </c>
      <c r="C7514" s="7" t="n">
        <f aca="false">1_Data_EDA!I7515</f>
        <v>129.9900055</v>
      </c>
      <c r="D7514" s="6" t="n">
        <f aca="false">1_Data_EDA!J7515</f>
        <v>1</v>
      </c>
      <c r="E7514" s="7" t="n">
        <f aca="false">1_Data_EDA!K7515</f>
        <v>129.9900055</v>
      </c>
      <c r="F7514" s="7" t="n">
        <f aca="false">1_Data_EDA!L7515</f>
        <v>22.10000038</v>
      </c>
      <c r="G7514" s="8" t="n">
        <f aca="false">1_Data_EDA!M7515</f>
        <v>0.170000002</v>
      </c>
      <c r="H7514" s="6" t="n">
        <f aca="false">IF(1_Data_EDA!B7515="First Class",1,0)</f>
        <v>1</v>
      </c>
      <c r="I7514" s="6" t="n">
        <f aca="false">IF(1_Data_EDA!B7515="Second Class",1,0)</f>
        <v>0</v>
      </c>
      <c r="J7514" s="6" t="n">
        <f aca="false">IF(1_Data_EDA!B7515="Same Day",1,0)</f>
        <v>0</v>
      </c>
      <c r="K7514" s="6" t="n">
        <f aca="false">IF(1_Data_EDA!C7515="Corporate",1,0)</f>
        <v>1</v>
      </c>
      <c r="L7514" s="6" t="n">
        <f aca="false">IF(1_Data_EDA!C7515="Home Office",1,0)</f>
        <v>0</v>
      </c>
      <c r="M7514" s="6" t="n">
        <f aca="false">IF(1_Data_EDA!D7515="Europe",1,0)</f>
        <v>0</v>
      </c>
      <c r="N7514" s="6" t="n">
        <f aca="false">IF(1_Data_EDA!D7515="LATAM",1,0)</f>
        <v>0</v>
      </c>
      <c r="O7514" s="6" t="n">
        <f aca="false">IF(1_Data_EDA!D7515="Pacific Asia",1,0)</f>
        <v>1</v>
      </c>
      <c r="P7514" s="6" t="n">
        <f aca="false">IF(1_Data_EDA!D7515="USCA",1,0)</f>
        <v>0</v>
      </c>
      <c r="Q7514" s="6" t="n">
        <f aca="false">IF(C7514&gt;MEDIAN(C$5:C$8004),1,0)</f>
        <v>1</v>
      </c>
      <c r="R7514" s="6" t="n">
        <f aca="false">IF(D7514&gt;2,1,0)</f>
        <v>0</v>
      </c>
    </row>
    <row r="7515" customFormat="false" ht="15" hidden="false" customHeight="true" outlineLevel="0" collapsed="false">
      <c r="A7515" s="6" t="n">
        <f aca="false">1_Data_EDA!O7516</f>
        <v>1</v>
      </c>
      <c r="B7515" s="6" t="n">
        <f aca="false">1_Data_EDA!H7516</f>
        <v>4</v>
      </c>
      <c r="C7515" s="7" t="n">
        <f aca="false">1_Data_EDA!I7516</f>
        <v>129.9900055</v>
      </c>
      <c r="D7515" s="6" t="n">
        <f aca="false">1_Data_EDA!J7516</f>
        <v>1</v>
      </c>
      <c r="E7515" s="7" t="n">
        <f aca="false">1_Data_EDA!K7516</f>
        <v>129.9900055</v>
      </c>
      <c r="F7515" s="7" t="n">
        <f aca="false">1_Data_EDA!L7516</f>
        <v>7.150000095</v>
      </c>
      <c r="G7515" s="8" t="n">
        <f aca="false">1_Data_EDA!M7516</f>
        <v>0.059999999</v>
      </c>
      <c r="H7515" s="6" t="n">
        <f aca="false">IF(1_Data_EDA!B7516="First Class",1,0)</f>
        <v>0</v>
      </c>
      <c r="I7515" s="6" t="n">
        <f aca="false">IF(1_Data_EDA!B7516="Second Class",1,0)</f>
        <v>0</v>
      </c>
      <c r="J7515" s="6" t="n">
        <f aca="false">IF(1_Data_EDA!B7516="Same Day",1,0)</f>
        <v>0</v>
      </c>
      <c r="K7515" s="6" t="n">
        <f aca="false">IF(1_Data_EDA!C7516="Corporate",1,0)</f>
        <v>0</v>
      </c>
      <c r="L7515" s="6" t="n">
        <f aca="false">IF(1_Data_EDA!C7516="Home Office",1,0)</f>
        <v>0</v>
      </c>
      <c r="M7515" s="6" t="n">
        <f aca="false">IF(1_Data_EDA!D7516="Europe",1,0)</f>
        <v>0</v>
      </c>
      <c r="N7515" s="6" t="n">
        <f aca="false">IF(1_Data_EDA!D7516="LATAM",1,0)</f>
        <v>0</v>
      </c>
      <c r="O7515" s="6" t="n">
        <f aca="false">IF(1_Data_EDA!D7516="Pacific Asia",1,0)</f>
        <v>1</v>
      </c>
      <c r="P7515" s="6" t="n">
        <f aca="false">IF(1_Data_EDA!D7516="USCA",1,0)</f>
        <v>0</v>
      </c>
      <c r="Q7515" s="6" t="n">
        <f aca="false">IF(C7515&gt;MEDIAN(C$5:C$8004),1,0)</f>
        <v>1</v>
      </c>
      <c r="R7515" s="6" t="n">
        <f aca="false">IF(D7515&gt;2,1,0)</f>
        <v>0</v>
      </c>
    </row>
    <row r="7516" customFormat="false" ht="15" hidden="false" customHeight="true" outlineLevel="0" collapsed="false">
      <c r="A7516" s="6" t="n">
        <f aca="false">1_Data_EDA!O7517</f>
        <v>0</v>
      </c>
      <c r="B7516" s="6" t="n">
        <f aca="false">1_Data_EDA!H7517</f>
        <v>4</v>
      </c>
      <c r="C7516" s="7" t="n">
        <f aca="false">1_Data_EDA!I7517</f>
        <v>129.9900055</v>
      </c>
      <c r="D7516" s="6" t="n">
        <f aca="false">1_Data_EDA!J7517</f>
        <v>1</v>
      </c>
      <c r="E7516" s="7" t="n">
        <f aca="false">1_Data_EDA!K7517</f>
        <v>129.9900055</v>
      </c>
      <c r="F7516" s="7" t="n">
        <f aca="false">1_Data_EDA!L7517</f>
        <v>22.10000038</v>
      </c>
      <c r="G7516" s="8" t="n">
        <f aca="false">1_Data_EDA!M7517</f>
        <v>0.170000002</v>
      </c>
      <c r="H7516" s="6" t="n">
        <f aca="false">IF(1_Data_EDA!B7517="First Class",1,0)</f>
        <v>0</v>
      </c>
      <c r="I7516" s="6" t="n">
        <f aca="false">IF(1_Data_EDA!B7517="Second Class",1,0)</f>
        <v>0</v>
      </c>
      <c r="J7516" s="6" t="n">
        <f aca="false">IF(1_Data_EDA!B7517="Same Day",1,0)</f>
        <v>0</v>
      </c>
      <c r="K7516" s="6" t="n">
        <f aca="false">IF(1_Data_EDA!C7517="Corporate",1,0)</f>
        <v>0</v>
      </c>
      <c r="L7516" s="6" t="n">
        <f aca="false">IF(1_Data_EDA!C7517="Home Office",1,0)</f>
        <v>0</v>
      </c>
      <c r="M7516" s="6" t="n">
        <f aca="false">IF(1_Data_EDA!D7517="Europe",1,0)</f>
        <v>0</v>
      </c>
      <c r="N7516" s="6" t="n">
        <f aca="false">IF(1_Data_EDA!D7517="LATAM",1,0)</f>
        <v>1</v>
      </c>
      <c r="O7516" s="6" t="n">
        <f aca="false">IF(1_Data_EDA!D7517="Pacific Asia",1,0)</f>
        <v>0</v>
      </c>
      <c r="P7516" s="6" t="n">
        <f aca="false">IF(1_Data_EDA!D7517="USCA",1,0)</f>
        <v>0</v>
      </c>
      <c r="Q7516" s="6" t="n">
        <f aca="false">IF(C7516&gt;MEDIAN(C$5:C$8004),1,0)</f>
        <v>1</v>
      </c>
      <c r="R7516" s="6" t="n">
        <f aca="false">IF(D7516&gt;2,1,0)</f>
        <v>0</v>
      </c>
    </row>
    <row r="7517" customFormat="false" ht="15" hidden="false" customHeight="true" outlineLevel="0" collapsed="false">
      <c r="A7517" s="6" t="n">
        <f aca="false">1_Data_EDA!O7518</f>
        <v>1</v>
      </c>
      <c r="B7517" s="6" t="n">
        <f aca="false">1_Data_EDA!H7518</f>
        <v>1</v>
      </c>
      <c r="C7517" s="7" t="n">
        <f aca="false">1_Data_EDA!I7518</f>
        <v>129.9900055</v>
      </c>
      <c r="D7517" s="6" t="n">
        <f aca="false">1_Data_EDA!J7518</f>
        <v>1</v>
      </c>
      <c r="E7517" s="7" t="n">
        <f aca="false">1_Data_EDA!K7518</f>
        <v>129.9900055</v>
      </c>
      <c r="F7517" s="7" t="n">
        <f aca="false">1_Data_EDA!L7518</f>
        <v>6.5</v>
      </c>
      <c r="G7517" s="8" t="n">
        <f aca="false">1_Data_EDA!M7518</f>
        <v>0.050000001</v>
      </c>
      <c r="H7517" s="6" t="n">
        <f aca="false">IF(1_Data_EDA!B7518="First Class",1,0)</f>
        <v>1</v>
      </c>
      <c r="I7517" s="6" t="n">
        <f aca="false">IF(1_Data_EDA!B7518="Second Class",1,0)</f>
        <v>0</v>
      </c>
      <c r="J7517" s="6" t="n">
        <f aca="false">IF(1_Data_EDA!B7518="Same Day",1,0)</f>
        <v>0</v>
      </c>
      <c r="K7517" s="6" t="n">
        <f aca="false">IF(1_Data_EDA!C7518="Corporate",1,0)</f>
        <v>0</v>
      </c>
      <c r="L7517" s="6" t="n">
        <f aca="false">IF(1_Data_EDA!C7518="Home Office",1,0)</f>
        <v>0</v>
      </c>
      <c r="M7517" s="6" t="n">
        <f aca="false">IF(1_Data_EDA!D7518="Europe",1,0)</f>
        <v>0</v>
      </c>
      <c r="N7517" s="6" t="n">
        <f aca="false">IF(1_Data_EDA!D7518="LATAM",1,0)</f>
        <v>1</v>
      </c>
      <c r="O7517" s="6" t="n">
        <f aca="false">IF(1_Data_EDA!D7518="Pacific Asia",1,0)</f>
        <v>0</v>
      </c>
      <c r="P7517" s="6" t="n">
        <f aca="false">IF(1_Data_EDA!D7518="USCA",1,0)</f>
        <v>0</v>
      </c>
      <c r="Q7517" s="6" t="n">
        <f aca="false">IF(C7517&gt;MEDIAN(C$5:C$8004),1,0)</f>
        <v>1</v>
      </c>
      <c r="R7517" s="6" t="n">
        <f aca="false">IF(D7517&gt;2,1,0)</f>
        <v>0</v>
      </c>
    </row>
    <row r="7518" customFormat="false" ht="15" hidden="false" customHeight="true" outlineLevel="0" collapsed="false">
      <c r="A7518" s="6" t="n">
        <f aca="false">1_Data_EDA!O7519</f>
        <v>0</v>
      </c>
      <c r="B7518" s="6" t="n">
        <f aca="false">1_Data_EDA!H7519</f>
        <v>4</v>
      </c>
      <c r="C7518" s="7" t="n">
        <f aca="false">1_Data_EDA!I7519</f>
        <v>59.99000168</v>
      </c>
      <c r="D7518" s="6" t="n">
        <f aca="false">1_Data_EDA!J7519</f>
        <v>5</v>
      </c>
      <c r="E7518" s="7" t="n">
        <f aca="false">1_Data_EDA!K7519</f>
        <v>299.9500122</v>
      </c>
      <c r="F7518" s="7" t="n">
        <f aca="false">1_Data_EDA!L7519</f>
        <v>21</v>
      </c>
      <c r="G7518" s="8" t="n">
        <f aca="false">1_Data_EDA!M7519</f>
        <v>0.07</v>
      </c>
      <c r="H7518" s="6" t="n">
        <f aca="false">IF(1_Data_EDA!B7519="First Class",1,0)</f>
        <v>0</v>
      </c>
      <c r="I7518" s="6" t="n">
        <f aca="false">IF(1_Data_EDA!B7519="Second Class",1,0)</f>
        <v>0</v>
      </c>
      <c r="J7518" s="6" t="n">
        <f aca="false">IF(1_Data_EDA!B7519="Same Day",1,0)</f>
        <v>0</v>
      </c>
      <c r="K7518" s="6" t="n">
        <f aca="false">IF(1_Data_EDA!C7519="Corporate",1,0)</f>
        <v>1</v>
      </c>
      <c r="L7518" s="6" t="n">
        <f aca="false">IF(1_Data_EDA!C7519="Home Office",1,0)</f>
        <v>0</v>
      </c>
      <c r="M7518" s="6" t="n">
        <f aca="false">IF(1_Data_EDA!D7519="Europe",1,0)</f>
        <v>0</v>
      </c>
      <c r="N7518" s="6" t="n">
        <f aca="false">IF(1_Data_EDA!D7519="LATAM",1,0)</f>
        <v>0</v>
      </c>
      <c r="O7518" s="6" t="n">
        <f aca="false">IF(1_Data_EDA!D7519="Pacific Asia",1,0)</f>
        <v>0</v>
      </c>
      <c r="P7518" s="6" t="n">
        <f aca="false">IF(1_Data_EDA!D7519="USCA",1,0)</f>
        <v>0</v>
      </c>
      <c r="Q7518" s="6" t="n">
        <f aca="false">IF(C7518&gt;MEDIAN(C$5:C$8004),1,0)</f>
        <v>0</v>
      </c>
      <c r="R7518" s="6" t="n">
        <f aca="false">IF(D7518&gt;2,1,0)</f>
        <v>1</v>
      </c>
    </row>
    <row r="7519" customFormat="false" ht="15" hidden="false" customHeight="true" outlineLevel="0" collapsed="false">
      <c r="A7519" s="6" t="n">
        <f aca="false">1_Data_EDA!O7520</f>
        <v>0</v>
      </c>
      <c r="B7519" s="6" t="n">
        <f aca="false">1_Data_EDA!H7520</f>
        <v>2</v>
      </c>
      <c r="C7519" s="7" t="n">
        <f aca="false">1_Data_EDA!I7520</f>
        <v>129.9900055</v>
      </c>
      <c r="D7519" s="6" t="n">
        <f aca="false">1_Data_EDA!J7520</f>
        <v>1</v>
      </c>
      <c r="E7519" s="7" t="n">
        <f aca="false">1_Data_EDA!K7520</f>
        <v>129.9900055</v>
      </c>
      <c r="F7519" s="7" t="n">
        <f aca="false">1_Data_EDA!L7520</f>
        <v>13</v>
      </c>
      <c r="G7519" s="8" t="n">
        <f aca="false">1_Data_EDA!M7520</f>
        <v>0.100000001</v>
      </c>
      <c r="H7519" s="6" t="n">
        <f aca="false">IF(1_Data_EDA!B7520="First Class",1,0)</f>
        <v>0</v>
      </c>
      <c r="I7519" s="6" t="n">
        <f aca="false">IF(1_Data_EDA!B7520="Second Class",1,0)</f>
        <v>1</v>
      </c>
      <c r="J7519" s="6" t="n">
        <f aca="false">IF(1_Data_EDA!B7520="Same Day",1,0)</f>
        <v>0</v>
      </c>
      <c r="K7519" s="6" t="n">
        <f aca="false">IF(1_Data_EDA!C7520="Corporate",1,0)</f>
        <v>0</v>
      </c>
      <c r="L7519" s="6" t="n">
        <f aca="false">IF(1_Data_EDA!C7520="Home Office",1,0)</f>
        <v>1</v>
      </c>
      <c r="M7519" s="6" t="n">
        <f aca="false">IF(1_Data_EDA!D7520="Europe",1,0)</f>
        <v>0</v>
      </c>
      <c r="N7519" s="6" t="n">
        <f aca="false">IF(1_Data_EDA!D7520="LATAM",1,0)</f>
        <v>0</v>
      </c>
      <c r="O7519" s="6" t="n">
        <f aca="false">IF(1_Data_EDA!D7520="Pacific Asia",1,0)</f>
        <v>1</v>
      </c>
      <c r="P7519" s="6" t="n">
        <f aca="false">IF(1_Data_EDA!D7520="USCA",1,0)</f>
        <v>0</v>
      </c>
      <c r="Q7519" s="6" t="n">
        <f aca="false">IF(C7519&gt;MEDIAN(C$5:C$8004),1,0)</f>
        <v>1</v>
      </c>
      <c r="R7519" s="6" t="n">
        <f aca="false">IF(D7519&gt;2,1,0)</f>
        <v>0</v>
      </c>
    </row>
    <row r="7520" customFormat="false" ht="15" hidden="false" customHeight="true" outlineLevel="0" collapsed="false">
      <c r="A7520" s="6" t="n">
        <f aca="false">1_Data_EDA!O7521</f>
        <v>1</v>
      </c>
      <c r="B7520" s="6" t="n">
        <f aca="false">1_Data_EDA!H7521</f>
        <v>4</v>
      </c>
      <c r="C7520" s="7" t="n">
        <f aca="false">1_Data_EDA!I7521</f>
        <v>299.980011</v>
      </c>
      <c r="D7520" s="6" t="n">
        <f aca="false">1_Data_EDA!J7521</f>
        <v>1</v>
      </c>
      <c r="E7520" s="7" t="n">
        <f aca="false">1_Data_EDA!K7521</f>
        <v>299.980011</v>
      </c>
      <c r="F7520" s="7" t="n">
        <f aca="false">1_Data_EDA!L7521</f>
        <v>51</v>
      </c>
      <c r="G7520" s="8" t="n">
        <f aca="false">1_Data_EDA!M7521</f>
        <v>0.170000002</v>
      </c>
      <c r="H7520" s="6" t="n">
        <f aca="false">IF(1_Data_EDA!B7521="First Class",1,0)</f>
        <v>0</v>
      </c>
      <c r="I7520" s="6" t="n">
        <f aca="false">IF(1_Data_EDA!B7521="Second Class",1,0)</f>
        <v>0</v>
      </c>
      <c r="J7520" s="6" t="n">
        <f aca="false">IF(1_Data_EDA!B7521="Same Day",1,0)</f>
        <v>0</v>
      </c>
      <c r="K7520" s="6" t="n">
        <f aca="false">IF(1_Data_EDA!C7521="Corporate",1,0)</f>
        <v>1</v>
      </c>
      <c r="L7520" s="6" t="n">
        <f aca="false">IF(1_Data_EDA!C7521="Home Office",1,0)</f>
        <v>0</v>
      </c>
      <c r="M7520" s="6" t="n">
        <f aca="false">IF(1_Data_EDA!D7521="Europe",1,0)</f>
        <v>0</v>
      </c>
      <c r="N7520" s="6" t="n">
        <f aca="false">IF(1_Data_EDA!D7521="LATAM",1,0)</f>
        <v>1</v>
      </c>
      <c r="O7520" s="6" t="n">
        <f aca="false">IF(1_Data_EDA!D7521="Pacific Asia",1,0)</f>
        <v>0</v>
      </c>
      <c r="P7520" s="6" t="n">
        <f aca="false">IF(1_Data_EDA!D7521="USCA",1,0)</f>
        <v>0</v>
      </c>
      <c r="Q7520" s="6" t="n">
        <f aca="false">IF(C7520&gt;MEDIAN(C$5:C$8004),1,0)</f>
        <v>1</v>
      </c>
      <c r="R7520" s="6" t="n">
        <f aca="false">IF(D7520&gt;2,1,0)</f>
        <v>0</v>
      </c>
    </row>
    <row r="7521" customFormat="false" ht="15" hidden="false" customHeight="true" outlineLevel="0" collapsed="false">
      <c r="A7521" s="6" t="n">
        <f aca="false">1_Data_EDA!O7522</f>
        <v>0</v>
      </c>
      <c r="B7521" s="6" t="n">
        <f aca="false">1_Data_EDA!H7522</f>
        <v>4</v>
      </c>
      <c r="C7521" s="7" t="n">
        <f aca="false">1_Data_EDA!I7522</f>
        <v>129.9900055</v>
      </c>
      <c r="D7521" s="6" t="n">
        <f aca="false">1_Data_EDA!J7522</f>
        <v>1</v>
      </c>
      <c r="E7521" s="7" t="n">
        <f aca="false">1_Data_EDA!K7522</f>
        <v>129.9900055</v>
      </c>
      <c r="F7521" s="7" t="n">
        <f aca="false">1_Data_EDA!L7522</f>
        <v>19.5</v>
      </c>
      <c r="G7521" s="8" t="n">
        <f aca="false">1_Data_EDA!M7522</f>
        <v>0.150000006</v>
      </c>
      <c r="H7521" s="6" t="n">
        <f aca="false">IF(1_Data_EDA!B7522="First Class",1,0)</f>
        <v>0</v>
      </c>
      <c r="I7521" s="6" t="n">
        <f aca="false">IF(1_Data_EDA!B7522="Second Class",1,0)</f>
        <v>0</v>
      </c>
      <c r="J7521" s="6" t="n">
        <f aca="false">IF(1_Data_EDA!B7522="Same Day",1,0)</f>
        <v>0</v>
      </c>
      <c r="K7521" s="6" t="n">
        <f aca="false">IF(1_Data_EDA!C7522="Corporate",1,0)</f>
        <v>0</v>
      </c>
      <c r="L7521" s="6" t="n">
        <f aca="false">IF(1_Data_EDA!C7522="Home Office",1,0)</f>
        <v>0</v>
      </c>
      <c r="M7521" s="6" t="n">
        <f aca="false">IF(1_Data_EDA!D7522="Europe",1,0)</f>
        <v>0</v>
      </c>
      <c r="N7521" s="6" t="n">
        <f aca="false">IF(1_Data_EDA!D7522="LATAM",1,0)</f>
        <v>1</v>
      </c>
      <c r="O7521" s="6" t="n">
        <f aca="false">IF(1_Data_EDA!D7522="Pacific Asia",1,0)</f>
        <v>0</v>
      </c>
      <c r="P7521" s="6" t="n">
        <f aca="false">IF(1_Data_EDA!D7522="USCA",1,0)</f>
        <v>0</v>
      </c>
      <c r="Q7521" s="6" t="n">
        <f aca="false">IF(C7521&gt;MEDIAN(C$5:C$8004),1,0)</f>
        <v>1</v>
      </c>
      <c r="R7521" s="6" t="n">
        <f aca="false">IF(D7521&gt;2,1,0)</f>
        <v>0</v>
      </c>
    </row>
    <row r="7522" customFormat="false" ht="15" hidden="false" customHeight="true" outlineLevel="0" collapsed="false">
      <c r="A7522" s="6" t="n">
        <f aca="false">1_Data_EDA!O7523</f>
        <v>0</v>
      </c>
      <c r="B7522" s="6" t="n">
        <f aca="false">1_Data_EDA!H7523</f>
        <v>4</v>
      </c>
      <c r="C7522" s="7" t="n">
        <f aca="false">1_Data_EDA!I7523</f>
        <v>39.99000168</v>
      </c>
      <c r="D7522" s="6" t="n">
        <f aca="false">1_Data_EDA!J7523</f>
        <v>4</v>
      </c>
      <c r="E7522" s="7" t="n">
        <f aca="false">1_Data_EDA!K7523</f>
        <v>159.9600067</v>
      </c>
      <c r="F7522" s="7" t="n">
        <f aca="false">1_Data_EDA!L7523</f>
        <v>8.800000191</v>
      </c>
      <c r="G7522" s="8" t="n">
        <f aca="false">1_Data_EDA!M7523</f>
        <v>0.059999999</v>
      </c>
      <c r="H7522" s="6" t="n">
        <f aca="false">IF(1_Data_EDA!B7523="First Class",1,0)</f>
        <v>0</v>
      </c>
      <c r="I7522" s="6" t="n">
        <f aca="false">IF(1_Data_EDA!B7523="Second Class",1,0)</f>
        <v>0</v>
      </c>
      <c r="J7522" s="6" t="n">
        <f aca="false">IF(1_Data_EDA!B7523="Same Day",1,0)</f>
        <v>0</v>
      </c>
      <c r="K7522" s="6" t="n">
        <f aca="false">IF(1_Data_EDA!C7523="Corporate",1,0)</f>
        <v>1</v>
      </c>
      <c r="L7522" s="6" t="n">
        <f aca="false">IF(1_Data_EDA!C7523="Home Office",1,0)</f>
        <v>0</v>
      </c>
      <c r="M7522" s="6" t="n">
        <f aca="false">IF(1_Data_EDA!D7523="Europe",1,0)</f>
        <v>1</v>
      </c>
      <c r="N7522" s="6" t="n">
        <f aca="false">IF(1_Data_EDA!D7523="LATAM",1,0)</f>
        <v>0</v>
      </c>
      <c r="O7522" s="6" t="n">
        <f aca="false">IF(1_Data_EDA!D7523="Pacific Asia",1,0)</f>
        <v>0</v>
      </c>
      <c r="P7522" s="6" t="n">
        <f aca="false">IF(1_Data_EDA!D7523="USCA",1,0)</f>
        <v>0</v>
      </c>
      <c r="Q7522" s="6" t="n">
        <f aca="false">IF(C7522&gt;MEDIAN(C$5:C$8004),1,0)</f>
        <v>0</v>
      </c>
      <c r="R7522" s="6" t="n">
        <f aca="false">IF(D7522&gt;2,1,0)</f>
        <v>1</v>
      </c>
    </row>
    <row r="7523" customFormat="false" ht="15" hidden="false" customHeight="true" outlineLevel="0" collapsed="false">
      <c r="A7523" s="6" t="n">
        <f aca="false">1_Data_EDA!O7524</f>
        <v>0</v>
      </c>
      <c r="B7523" s="6" t="n">
        <f aca="false">1_Data_EDA!H7524</f>
        <v>4</v>
      </c>
      <c r="C7523" s="7" t="n">
        <f aca="false">1_Data_EDA!I7524</f>
        <v>299.980011</v>
      </c>
      <c r="D7523" s="6" t="n">
        <f aca="false">1_Data_EDA!J7524</f>
        <v>1</v>
      </c>
      <c r="E7523" s="7" t="n">
        <f aca="false">1_Data_EDA!K7524</f>
        <v>299.980011</v>
      </c>
      <c r="F7523" s="7" t="n">
        <f aca="false">1_Data_EDA!L7524</f>
        <v>21</v>
      </c>
      <c r="G7523" s="8" t="n">
        <f aca="false">1_Data_EDA!M7524</f>
        <v>0.07</v>
      </c>
      <c r="H7523" s="6" t="n">
        <f aca="false">IF(1_Data_EDA!B7524="First Class",1,0)</f>
        <v>0</v>
      </c>
      <c r="I7523" s="6" t="n">
        <f aca="false">IF(1_Data_EDA!B7524="Second Class",1,0)</f>
        <v>0</v>
      </c>
      <c r="J7523" s="6" t="n">
        <f aca="false">IF(1_Data_EDA!B7524="Same Day",1,0)</f>
        <v>0</v>
      </c>
      <c r="K7523" s="6" t="n">
        <f aca="false">IF(1_Data_EDA!C7524="Corporate",1,0)</f>
        <v>0</v>
      </c>
      <c r="L7523" s="6" t="n">
        <f aca="false">IF(1_Data_EDA!C7524="Home Office",1,0)</f>
        <v>1</v>
      </c>
      <c r="M7523" s="6" t="n">
        <f aca="false">IF(1_Data_EDA!D7524="Europe",1,0)</f>
        <v>0</v>
      </c>
      <c r="N7523" s="6" t="n">
        <f aca="false">IF(1_Data_EDA!D7524="LATAM",1,0)</f>
        <v>1</v>
      </c>
      <c r="O7523" s="6" t="n">
        <f aca="false">IF(1_Data_EDA!D7524="Pacific Asia",1,0)</f>
        <v>0</v>
      </c>
      <c r="P7523" s="6" t="n">
        <f aca="false">IF(1_Data_EDA!D7524="USCA",1,0)</f>
        <v>0</v>
      </c>
      <c r="Q7523" s="6" t="n">
        <f aca="false">IF(C7523&gt;MEDIAN(C$5:C$8004),1,0)</f>
        <v>1</v>
      </c>
      <c r="R7523" s="6" t="n">
        <f aca="false">IF(D7523&gt;2,1,0)</f>
        <v>0</v>
      </c>
    </row>
    <row r="7524" customFormat="false" ht="15" hidden="false" customHeight="true" outlineLevel="0" collapsed="false">
      <c r="A7524" s="6" t="n">
        <f aca="false">1_Data_EDA!O7525</f>
        <v>1</v>
      </c>
      <c r="B7524" s="6" t="n">
        <f aca="false">1_Data_EDA!H7525</f>
        <v>2</v>
      </c>
      <c r="C7524" s="7" t="n">
        <f aca="false">1_Data_EDA!I7525</f>
        <v>50</v>
      </c>
      <c r="D7524" s="6" t="n">
        <f aca="false">1_Data_EDA!J7525</f>
        <v>2</v>
      </c>
      <c r="E7524" s="7" t="n">
        <f aca="false">1_Data_EDA!K7525</f>
        <v>100</v>
      </c>
      <c r="F7524" s="7" t="n">
        <f aca="false">1_Data_EDA!L7525</f>
        <v>17</v>
      </c>
      <c r="G7524" s="8" t="n">
        <f aca="false">1_Data_EDA!M7525</f>
        <v>0.170000002</v>
      </c>
      <c r="H7524" s="6" t="n">
        <f aca="false">IF(1_Data_EDA!B7525="First Class",1,0)</f>
        <v>0</v>
      </c>
      <c r="I7524" s="6" t="n">
        <f aca="false">IF(1_Data_EDA!B7525="Second Class",1,0)</f>
        <v>1</v>
      </c>
      <c r="J7524" s="6" t="n">
        <f aca="false">IF(1_Data_EDA!B7525="Same Day",1,0)</f>
        <v>0</v>
      </c>
      <c r="K7524" s="6" t="n">
        <f aca="false">IF(1_Data_EDA!C7525="Corporate",1,0)</f>
        <v>0</v>
      </c>
      <c r="L7524" s="6" t="n">
        <f aca="false">IF(1_Data_EDA!C7525="Home Office",1,0)</f>
        <v>0</v>
      </c>
      <c r="M7524" s="6" t="n">
        <f aca="false">IF(1_Data_EDA!D7525="Europe",1,0)</f>
        <v>0</v>
      </c>
      <c r="N7524" s="6" t="n">
        <f aca="false">IF(1_Data_EDA!D7525="LATAM",1,0)</f>
        <v>0</v>
      </c>
      <c r="O7524" s="6" t="n">
        <f aca="false">IF(1_Data_EDA!D7525="Pacific Asia",1,0)</f>
        <v>0</v>
      </c>
      <c r="P7524" s="6" t="n">
        <f aca="false">IF(1_Data_EDA!D7525="USCA",1,0)</f>
        <v>1</v>
      </c>
      <c r="Q7524" s="6" t="n">
        <f aca="false">IF(C7524&gt;MEDIAN(C$5:C$8004),1,0)</f>
        <v>0</v>
      </c>
      <c r="R7524" s="6" t="n">
        <f aca="false">IF(D7524&gt;2,1,0)</f>
        <v>0</v>
      </c>
    </row>
    <row r="7525" customFormat="false" ht="15" hidden="false" customHeight="true" outlineLevel="0" collapsed="false">
      <c r="A7525" s="6" t="n">
        <f aca="false">1_Data_EDA!O7526</f>
        <v>1</v>
      </c>
      <c r="B7525" s="6" t="n">
        <f aca="false">1_Data_EDA!H7526</f>
        <v>2</v>
      </c>
      <c r="C7525" s="7" t="n">
        <f aca="false">1_Data_EDA!I7526</f>
        <v>59.99000168</v>
      </c>
      <c r="D7525" s="6" t="n">
        <f aca="false">1_Data_EDA!J7526</f>
        <v>4</v>
      </c>
      <c r="E7525" s="7" t="n">
        <f aca="false">1_Data_EDA!K7526</f>
        <v>239.9600067</v>
      </c>
      <c r="F7525" s="7" t="n">
        <f aca="false">1_Data_EDA!L7526</f>
        <v>12</v>
      </c>
      <c r="G7525" s="8" t="n">
        <f aca="false">1_Data_EDA!M7526</f>
        <v>0.050000001</v>
      </c>
      <c r="H7525" s="6" t="n">
        <f aca="false">IF(1_Data_EDA!B7526="First Class",1,0)</f>
        <v>0</v>
      </c>
      <c r="I7525" s="6" t="n">
        <f aca="false">IF(1_Data_EDA!B7526="Second Class",1,0)</f>
        <v>1</v>
      </c>
      <c r="J7525" s="6" t="n">
        <f aca="false">IF(1_Data_EDA!B7526="Same Day",1,0)</f>
        <v>0</v>
      </c>
      <c r="K7525" s="6" t="n">
        <f aca="false">IF(1_Data_EDA!C7526="Corporate",1,0)</f>
        <v>0</v>
      </c>
      <c r="L7525" s="6" t="n">
        <f aca="false">IF(1_Data_EDA!C7526="Home Office",1,0)</f>
        <v>0</v>
      </c>
      <c r="M7525" s="6" t="n">
        <f aca="false">IF(1_Data_EDA!D7526="Europe",1,0)</f>
        <v>0</v>
      </c>
      <c r="N7525" s="6" t="n">
        <f aca="false">IF(1_Data_EDA!D7526="LATAM",1,0)</f>
        <v>0</v>
      </c>
      <c r="O7525" s="6" t="n">
        <f aca="false">IF(1_Data_EDA!D7526="Pacific Asia",1,0)</f>
        <v>0</v>
      </c>
      <c r="P7525" s="6" t="n">
        <f aca="false">IF(1_Data_EDA!D7526="USCA",1,0)</f>
        <v>1</v>
      </c>
      <c r="Q7525" s="6" t="n">
        <f aca="false">IF(C7525&gt;MEDIAN(C$5:C$8004),1,0)</f>
        <v>0</v>
      </c>
      <c r="R7525" s="6" t="n">
        <f aca="false">IF(D7525&gt;2,1,0)</f>
        <v>1</v>
      </c>
    </row>
    <row r="7526" customFormat="false" ht="15" hidden="false" customHeight="true" outlineLevel="0" collapsed="false">
      <c r="A7526" s="6" t="n">
        <f aca="false">1_Data_EDA!O7527</f>
        <v>0</v>
      </c>
      <c r="B7526" s="6" t="n">
        <f aca="false">1_Data_EDA!H7527</f>
        <v>4</v>
      </c>
      <c r="C7526" s="7" t="n">
        <f aca="false">1_Data_EDA!I7527</f>
        <v>49.97999954</v>
      </c>
      <c r="D7526" s="6" t="n">
        <f aca="false">1_Data_EDA!J7527</f>
        <v>5</v>
      </c>
      <c r="E7526" s="7" t="n">
        <f aca="false">1_Data_EDA!K7527</f>
        <v>249.8999939</v>
      </c>
      <c r="F7526" s="7" t="n">
        <f aca="false">1_Data_EDA!L7527</f>
        <v>17.48999977</v>
      </c>
      <c r="G7526" s="8" t="n">
        <f aca="false">1_Data_EDA!M7527</f>
        <v>0.07</v>
      </c>
      <c r="H7526" s="6" t="n">
        <f aca="false">IF(1_Data_EDA!B7527="First Class",1,0)</f>
        <v>0</v>
      </c>
      <c r="I7526" s="6" t="n">
        <f aca="false">IF(1_Data_EDA!B7527="Second Class",1,0)</f>
        <v>0</v>
      </c>
      <c r="J7526" s="6" t="n">
        <f aca="false">IF(1_Data_EDA!B7527="Same Day",1,0)</f>
        <v>0</v>
      </c>
      <c r="K7526" s="6" t="n">
        <f aca="false">IF(1_Data_EDA!C7527="Corporate",1,0)</f>
        <v>0</v>
      </c>
      <c r="L7526" s="6" t="n">
        <f aca="false">IF(1_Data_EDA!C7527="Home Office",1,0)</f>
        <v>1</v>
      </c>
      <c r="M7526" s="6" t="n">
        <f aca="false">IF(1_Data_EDA!D7527="Europe",1,0)</f>
        <v>0</v>
      </c>
      <c r="N7526" s="6" t="n">
        <f aca="false">IF(1_Data_EDA!D7527="LATAM",1,0)</f>
        <v>0</v>
      </c>
      <c r="O7526" s="6" t="n">
        <f aca="false">IF(1_Data_EDA!D7527="Pacific Asia",1,0)</f>
        <v>1</v>
      </c>
      <c r="P7526" s="6" t="n">
        <f aca="false">IF(1_Data_EDA!D7527="USCA",1,0)</f>
        <v>0</v>
      </c>
      <c r="Q7526" s="6" t="n">
        <f aca="false">IF(C7526&gt;MEDIAN(C$5:C$8004),1,0)</f>
        <v>0</v>
      </c>
      <c r="R7526" s="6" t="n">
        <f aca="false">IF(D7526&gt;2,1,0)</f>
        <v>1</v>
      </c>
    </row>
    <row r="7527" customFormat="false" ht="15" hidden="false" customHeight="true" outlineLevel="0" collapsed="false">
      <c r="A7527" s="6" t="n">
        <f aca="false">1_Data_EDA!O7528</f>
        <v>0</v>
      </c>
      <c r="B7527" s="6" t="n">
        <f aca="false">1_Data_EDA!H7528</f>
        <v>4</v>
      </c>
      <c r="C7527" s="7" t="n">
        <f aca="false">1_Data_EDA!I7528</f>
        <v>49.97999954</v>
      </c>
      <c r="D7527" s="6" t="n">
        <f aca="false">1_Data_EDA!J7528</f>
        <v>3</v>
      </c>
      <c r="E7527" s="7" t="n">
        <f aca="false">1_Data_EDA!K7528</f>
        <v>149.9400024</v>
      </c>
      <c r="F7527" s="7" t="n">
        <f aca="false">1_Data_EDA!L7528</f>
        <v>0</v>
      </c>
      <c r="G7527" s="8" t="n">
        <f aca="false">1_Data_EDA!M7528</f>
        <v>0</v>
      </c>
      <c r="H7527" s="6" t="n">
        <f aca="false">IF(1_Data_EDA!B7528="First Class",1,0)</f>
        <v>0</v>
      </c>
      <c r="I7527" s="6" t="n">
        <f aca="false">IF(1_Data_EDA!B7528="Second Class",1,0)</f>
        <v>0</v>
      </c>
      <c r="J7527" s="6" t="n">
        <f aca="false">IF(1_Data_EDA!B7528="Same Day",1,0)</f>
        <v>0</v>
      </c>
      <c r="K7527" s="6" t="n">
        <f aca="false">IF(1_Data_EDA!C7528="Corporate",1,0)</f>
        <v>1</v>
      </c>
      <c r="L7527" s="6" t="n">
        <f aca="false">IF(1_Data_EDA!C7528="Home Office",1,0)</f>
        <v>0</v>
      </c>
      <c r="M7527" s="6" t="n">
        <f aca="false">IF(1_Data_EDA!D7528="Europe",1,0)</f>
        <v>0</v>
      </c>
      <c r="N7527" s="6" t="n">
        <f aca="false">IF(1_Data_EDA!D7528="LATAM",1,0)</f>
        <v>1</v>
      </c>
      <c r="O7527" s="6" t="n">
        <f aca="false">IF(1_Data_EDA!D7528="Pacific Asia",1,0)</f>
        <v>0</v>
      </c>
      <c r="P7527" s="6" t="n">
        <f aca="false">IF(1_Data_EDA!D7528="USCA",1,0)</f>
        <v>0</v>
      </c>
      <c r="Q7527" s="6" t="n">
        <f aca="false">IF(C7527&gt;MEDIAN(C$5:C$8004),1,0)</f>
        <v>0</v>
      </c>
      <c r="R7527" s="6" t="n">
        <f aca="false">IF(D7527&gt;2,1,0)</f>
        <v>1</v>
      </c>
    </row>
    <row r="7528" customFormat="false" ht="15" hidden="false" customHeight="true" outlineLevel="0" collapsed="false">
      <c r="A7528" s="6" t="n">
        <f aca="false">1_Data_EDA!O7529</f>
        <v>0</v>
      </c>
      <c r="B7528" s="6" t="n">
        <f aca="false">1_Data_EDA!H7529</f>
        <v>4</v>
      </c>
      <c r="C7528" s="7" t="n">
        <f aca="false">1_Data_EDA!I7529</f>
        <v>399.980011</v>
      </c>
      <c r="D7528" s="6" t="n">
        <f aca="false">1_Data_EDA!J7529</f>
        <v>1</v>
      </c>
      <c r="E7528" s="7" t="n">
        <f aca="false">1_Data_EDA!K7529</f>
        <v>399.980011</v>
      </c>
      <c r="F7528" s="7" t="n">
        <f aca="false">1_Data_EDA!L7529</f>
        <v>40</v>
      </c>
      <c r="G7528" s="8" t="n">
        <f aca="false">1_Data_EDA!M7529</f>
        <v>0.100000001</v>
      </c>
      <c r="H7528" s="6" t="n">
        <f aca="false">IF(1_Data_EDA!B7529="First Class",1,0)</f>
        <v>0</v>
      </c>
      <c r="I7528" s="6" t="n">
        <f aca="false">IF(1_Data_EDA!B7529="Second Class",1,0)</f>
        <v>0</v>
      </c>
      <c r="J7528" s="6" t="n">
        <f aca="false">IF(1_Data_EDA!B7529="Same Day",1,0)</f>
        <v>0</v>
      </c>
      <c r="K7528" s="6" t="n">
        <f aca="false">IF(1_Data_EDA!C7529="Corporate",1,0)</f>
        <v>1</v>
      </c>
      <c r="L7528" s="6" t="n">
        <f aca="false">IF(1_Data_EDA!C7529="Home Office",1,0)</f>
        <v>0</v>
      </c>
      <c r="M7528" s="6" t="n">
        <f aca="false">IF(1_Data_EDA!D7529="Europe",1,0)</f>
        <v>1</v>
      </c>
      <c r="N7528" s="6" t="n">
        <f aca="false">IF(1_Data_EDA!D7529="LATAM",1,0)</f>
        <v>0</v>
      </c>
      <c r="O7528" s="6" t="n">
        <f aca="false">IF(1_Data_EDA!D7529="Pacific Asia",1,0)</f>
        <v>0</v>
      </c>
      <c r="P7528" s="6" t="n">
        <f aca="false">IF(1_Data_EDA!D7529="USCA",1,0)</f>
        <v>0</v>
      </c>
      <c r="Q7528" s="6" t="n">
        <f aca="false">IF(C7528&gt;MEDIAN(C$5:C$8004),1,0)</f>
        <v>1</v>
      </c>
      <c r="R7528" s="6" t="n">
        <f aca="false">IF(D7528&gt;2,1,0)</f>
        <v>0</v>
      </c>
    </row>
    <row r="7529" customFormat="false" ht="15" hidden="false" customHeight="true" outlineLevel="0" collapsed="false">
      <c r="A7529" s="6" t="n">
        <f aca="false">1_Data_EDA!O7530</f>
        <v>1</v>
      </c>
      <c r="B7529" s="6" t="n">
        <f aca="false">1_Data_EDA!H7530</f>
        <v>1</v>
      </c>
      <c r="C7529" s="7" t="n">
        <f aca="false">1_Data_EDA!I7530</f>
        <v>59.99000168</v>
      </c>
      <c r="D7529" s="6" t="n">
        <f aca="false">1_Data_EDA!J7530</f>
        <v>1</v>
      </c>
      <c r="E7529" s="7" t="n">
        <f aca="false">1_Data_EDA!K7530</f>
        <v>59.99000168</v>
      </c>
      <c r="F7529" s="7" t="n">
        <f aca="false">1_Data_EDA!L7530</f>
        <v>9</v>
      </c>
      <c r="G7529" s="8" t="n">
        <f aca="false">1_Data_EDA!M7530</f>
        <v>0.150000006</v>
      </c>
      <c r="H7529" s="6" t="n">
        <f aca="false">IF(1_Data_EDA!B7530="First Class",1,0)</f>
        <v>1</v>
      </c>
      <c r="I7529" s="6" t="n">
        <f aca="false">IF(1_Data_EDA!B7530="Second Class",1,0)</f>
        <v>0</v>
      </c>
      <c r="J7529" s="6" t="n">
        <f aca="false">IF(1_Data_EDA!B7530="Same Day",1,0)</f>
        <v>0</v>
      </c>
      <c r="K7529" s="6" t="n">
        <f aca="false">IF(1_Data_EDA!C7530="Corporate",1,0)</f>
        <v>0</v>
      </c>
      <c r="L7529" s="6" t="n">
        <f aca="false">IF(1_Data_EDA!C7530="Home Office",1,0)</f>
        <v>1</v>
      </c>
      <c r="M7529" s="6" t="n">
        <f aca="false">IF(1_Data_EDA!D7530="Europe",1,0)</f>
        <v>1</v>
      </c>
      <c r="N7529" s="6" t="n">
        <f aca="false">IF(1_Data_EDA!D7530="LATAM",1,0)</f>
        <v>0</v>
      </c>
      <c r="O7529" s="6" t="n">
        <f aca="false">IF(1_Data_EDA!D7530="Pacific Asia",1,0)</f>
        <v>0</v>
      </c>
      <c r="P7529" s="6" t="n">
        <f aca="false">IF(1_Data_EDA!D7530="USCA",1,0)</f>
        <v>0</v>
      </c>
      <c r="Q7529" s="6" t="n">
        <f aca="false">IF(C7529&gt;MEDIAN(C$5:C$8004),1,0)</f>
        <v>0</v>
      </c>
      <c r="R7529" s="6" t="n">
        <f aca="false">IF(D7529&gt;2,1,0)</f>
        <v>0</v>
      </c>
    </row>
    <row r="7530" customFormat="false" ht="15" hidden="false" customHeight="true" outlineLevel="0" collapsed="false">
      <c r="A7530" s="6" t="n">
        <f aca="false">1_Data_EDA!O7531</f>
        <v>0</v>
      </c>
      <c r="B7530" s="6" t="n">
        <f aca="false">1_Data_EDA!H7531</f>
        <v>4</v>
      </c>
      <c r="C7530" s="7" t="n">
        <f aca="false">1_Data_EDA!I7531</f>
        <v>84.40000153</v>
      </c>
      <c r="D7530" s="6" t="n">
        <f aca="false">1_Data_EDA!J7531</f>
        <v>1</v>
      </c>
      <c r="E7530" s="7" t="n">
        <f aca="false">1_Data_EDA!K7531</f>
        <v>84.40000153</v>
      </c>
      <c r="F7530" s="7" t="n">
        <f aca="false">1_Data_EDA!L7531</f>
        <v>16.87999916</v>
      </c>
      <c r="G7530" s="8" t="n">
        <f aca="false">1_Data_EDA!M7531</f>
        <v>0.200000003</v>
      </c>
      <c r="H7530" s="6" t="n">
        <f aca="false">IF(1_Data_EDA!B7531="First Class",1,0)</f>
        <v>0</v>
      </c>
      <c r="I7530" s="6" t="n">
        <f aca="false">IF(1_Data_EDA!B7531="Second Class",1,0)</f>
        <v>0</v>
      </c>
      <c r="J7530" s="6" t="n">
        <f aca="false">IF(1_Data_EDA!B7531="Same Day",1,0)</f>
        <v>0</v>
      </c>
      <c r="K7530" s="6" t="n">
        <f aca="false">IF(1_Data_EDA!C7531="Corporate",1,0)</f>
        <v>0</v>
      </c>
      <c r="L7530" s="6" t="n">
        <f aca="false">IF(1_Data_EDA!C7531="Home Office",1,0)</f>
        <v>0</v>
      </c>
      <c r="M7530" s="6" t="n">
        <f aca="false">IF(1_Data_EDA!D7531="Europe",1,0)</f>
        <v>0</v>
      </c>
      <c r="N7530" s="6" t="n">
        <f aca="false">IF(1_Data_EDA!D7531="LATAM",1,0)</f>
        <v>0</v>
      </c>
      <c r="O7530" s="6" t="n">
        <f aca="false">IF(1_Data_EDA!D7531="Pacific Asia",1,0)</f>
        <v>1</v>
      </c>
      <c r="P7530" s="6" t="n">
        <f aca="false">IF(1_Data_EDA!D7531="USCA",1,0)</f>
        <v>0</v>
      </c>
      <c r="Q7530" s="6" t="n">
        <f aca="false">IF(C7530&gt;MEDIAN(C$5:C$8004),1,0)</f>
        <v>1</v>
      </c>
      <c r="R7530" s="6" t="n">
        <f aca="false">IF(D7530&gt;2,1,0)</f>
        <v>0</v>
      </c>
    </row>
    <row r="7531" customFormat="false" ht="15" hidden="false" customHeight="true" outlineLevel="0" collapsed="false">
      <c r="A7531" s="6" t="n">
        <f aca="false">1_Data_EDA!O7532</f>
        <v>1</v>
      </c>
      <c r="B7531" s="6" t="n">
        <f aca="false">1_Data_EDA!H7532</f>
        <v>2</v>
      </c>
      <c r="C7531" s="7" t="n">
        <f aca="false">1_Data_EDA!I7532</f>
        <v>50</v>
      </c>
      <c r="D7531" s="6" t="n">
        <f aca="false">1_Data_EDA!J7532</f>
        <v>3</v>
      </c>
      <c r="E7531" s="7" t="n">
        <f aca="false">1_Data_EDA!K7532</f>
        <v>150</v>
      </c>
      <c r="F7531" s="7" t="n">
        <f aca="false">1_Data_EDA!L7532</f>
        <v>0</v>
      </c>
      <c r="G7531" s="8" t="n">
        <f aca="false">1_Data_EDA!M7532</f>
        <v>0</v>
      </c>
      <c r="H7531" s="6" t="n">
        <f aca="false">IF(1_Data_EDA!B7532="First Class",1,0)</f>
        <v>0</v>
      </c>
      <c r="I7531" s="6" t="n">
        <f aca="false">IF(1_Data_EDA!B7532="Second Class",1,0)</f>
        <v>1</v>
      </c>
      <c r="J7531" s="6" t="n">
        <f aca="false">IF(1_Data_EDA!B7532="Same Day",1,0)</f>
        <v>0</v>
      </c>
      <c r="K7531" s="6" t="n">
        <f aca="false">IF(1_Data_EDA!C7532="Corporate",1,0)</f>
        <v>0</v>
      </c>
      <c r="L7531" s="6" t="n">
        <f aca="false">IF(1_Data_EDA!C7532="Home Office",1,0)</f>
        <v>0</v>
      </c>
      <c r="M7531" s="6" t="n">
        <f aca="false">IF(1_Data_EDA!D7532="Europe",1,0)</f>
        <v>0</v>
      </c>
      <c r="N7531" s="6" t="n">
        <f aca="false">IF(1_Data_EDA!D7532="LATAM",1,0)</f>
        <v>0</v>
      </c>
      <c r="O7531" s="6" t="n">
        <f aca="false">IF(1_Data_EDA!D7532="Pacific Asia",1,0)</f>
        <v>0</v>
      </c>
      <c r="P7531" s="6" t="n">
        <f aca="false">IF(1_Data_EDA!D7532="USCA",1,0)</f>
        <v>1</v>
      </c>
      <c r="Q7531" s="6" t="n">
        <f aca="false">IF(C7531&gt;MEDIAN(C$5:C$8004),1,0)</f>
        <v>0</v>
      </c>
      <c r="R7531" s="6" t="n">
        <f aca="false">IF(D7531&gt;2,1,0)</f>
        <v>1</v>
      </c>
    </row>
    <row r="7532" customFormat="false" ht="15" hidden="false" customHeight="true" outlineLevel="0" collapsed="false">
      <c r="A7532" s="6" t="n">
        <f aca="false">1_Data_EDA!O7533</f>
        <v>1</v>
      </c>
      <c r="B7532" s="6" t="n">
        <f aca="false">1_Data_EDA!H7533</f>
        <v>4</v>
      </c>
      <c r="C7532" s="7" t="n">
        <f aca="false">1_Data_EDA!I7533</f>
        <v>39.99000168</v>
      </c>
      <c r="D7532" s="6" t="n">
        <f aca="false">1_Data_EDA!J7533</f>
        <v>2</v>
      </c>
      <c r="E7532" s="7" t="n">
        <f aca="false">1_Data_EDA!K7533</f>
        <v>79.98000336</v>
      </c>
      <c r="F7532" s="7" t="n">
        <f aca="false">1_Data_EDA!L7533</f>
        <v>1.600000024</v>
      </c>
      <c r="G7532" s="8" t="n">
        <f aca="false">1_Data_EDA!M7533</f>
        <v>0.02</v>
      </c>
      <c r="H7532" s="6" t="n">
        <f aca="false">IF(1_Data_EDA!B7533="First Class",1,0)</f>
        <v>0</v>
      </c>
      <c r="I7532" s="6" t="n">
        <f aca="false">IF(1_Data_EDA!B7533="Second Class",1,0)</f>
        <v>0</v>
      </c>
      <c r="J7532" s="6" t="n">
        <f aca="false">IF(1_Data_EDA!B7533="Same Day",1,0)</f>
        <v>0</v>
      </c>
      <c r="K7532" s="6" t="n">
        <f aca="false">IF(1_Data_EDA!C7533="Corporate",1,0)</f>
        <v>0</v>
      </c>
      <c r="L7532" s="6" t="n">
        <f aca="false">IF(1_Data_EDA!C7533="Home Office",1,0)</f>
        <v>1</v>
      </c>
      <c r="M7532" s="6" t="n">
        <f aca="false">IF(1_Data_EDA!D7533="Europe",1,0)</f>
        <v>0</v>
      </c>
      <c r="N7532" s="6" t="n">
        <f aca="false">IF(1_Data_EDA!D7533="LATAM",1,0)</f>
        <v>1</v>
      </c>
      <c r="O7532" s="6" t="n">
        <f aca="false">IF(1_Data_EDA!D7533="Pacific Asia",1,0)</f>
        <v>0</v>
      </c>
      <c r="P7532" s="6" t="n">
        <f aca="false">IF(1_Data_EDA!D7533="USCA",1,0)</f>
        <v>0</v>
      </c>
      <c r="Q7532" s="6" t="n">
        <f aca="false">IF(C7532&gt;MEDIAN(C$5:C$8004),1,0)</f>
        <v>0</v>
      </c>
      <c r="R7532" s="6" t="n">
        <f aca="false">IF(D7532&gt;2,1,0)</f>
        <v>0</v>
      </c>
    </row>
    <row r="7533" customFormat="false" ht="15" hidden="false" customHeight="true" outlineLevel="0" collapsed="false">
      <c r="A7533" s="6" t="n">
        <f aca="false">1_Data_EDA!O7534</f>
        <v>1</v>
      </c>
      <c r="B7533" s="6" t="n">
        <f aca="false">1_Data_EDA!H7534</f>
        <v>4</v>
      </c>
      <c r="C7533" s="7" t="n">
        <f aca="false">1_Data_EDA!I7534</f>
        <v>299.980011</v>
      </c>
      <c r="D7533" s="6" t="n">
        <f aca="false">1_Data_EDA!J7534</f>
        <v>1</v>
      </c>
      <c r="E7533" s="7" t="n">
        <f aca="false">1_Data_EDA!K7534</f>
        <v>299.980011</v>
      </c>
      <c r="F7533" s="7" t="n">
        <f aca="false">1_Data_EDA!L7534</f>
        <v>36</v>
      </c>
      <c r="G7533" s="8" t="n">
        <f aca="false">1_Data_EDA!M7534</f>
        <v>0.119999997</v>
      </c>
      <c r="H7533" s="6" t="n">
        <f aca="false">IF(1_Data_EDA!B7534="First Class",1,0)</f>
        <v>0</v>
      </c>
      <c r="I7533" s="6" t="n">
        <f aca="false">IF(1_Data_EDA!B7534="Second Class",1,0)</f>
        <v>0</v>
      </c>
      <c r="J7533" s="6" t="n">
        <f aca="false">IF(1_Data_EDA!B7534="Same Day",1,0)</f>
        <v>0</v>
      </c>
      <c r="K7533" s="6" t="n">
        <f aca="false">IF(1_Data_EDA!C7534="Corporate",1,0)</f>
        <v>0</v>
      </c>
      <c r="L7533" s="6" t="n">
        <f aca="false">IF(1_Data_EDA!C7534="Home Office",1,0)</f>
        <v>1</v>
      </c>
      <c r="M7533" s="6" t="n">
        <f aca="false">IF(1_Data_EDA!D7534="Europe",1,0)</f>
        <v>1</v>
      </c>
      <c r="N7533" s="6" t="n">
        <f aca="false">IF(1_Data_EDA!D7534="LATAM",1,0)</f>
        <v>0</v>
      </c>
      <c r="O7533" s="6" t="n">
        <f aca="false">IF(1_Data_EDA!D7534="Pacific Asia",1,0)</f>
        <v>0</v>
      </c>
      <c r="P7533" s="6" t="n">
        <f aca="false">IF(1_Data_EDA!D7534="USCA",1,0)</f>
        <v>0</v>
      </c>
      <c r="Q7533" s="6" t="n">
        <f aca="false">IF(C7533&gt;MEDIAN(C$5:C$8004),1,0)</f>
        <v>1</v>
      </c>
      <c r="R7533" s="6" t="n">
        <f aca="false">IF(D7533&gt;2,1,0)</f>
        <v>0</v>
      </c>
    </row>
    <row r="7534" customFormat="false" ht="15" hidden="false" customHeight="true" outlineLevel="0" collapsed="false">
      <c r="A7534" s="6" t="n">
        <f aca="false">1_Data_EDA!O7535</f>
        <v>0</v>
      </c>
      <c r="B7534" s="6" t="n">
        <f aca="false">1_Data_EDA!H7535</f>
        <v>4</v>
      </c>
      <c r="C7534" s="7" t="n">
        <f aca="false">1_Data_EDA!I7535</f>
        <v>49.97999954</v>
      </c>
      <c r="D7534" s="6" t="n">
        <f aca="false">1_Data_EDA!J7535</f>
        <v>5</v>
      </c>
      <c r="E7534" s="7" t="n">
        <f aca="false">1_Data_EDA!K7535</f>
        <v>249.8999939</v>
      </c>
      <c r="F7534" s="7" t="n">
        <f aca="false">1_Data_EDA!L7535</f>
        <v>49.97999954</v>
      </c>
      <c r="G7534" s="8" t="n">
        <f aca="false">1_Data_EDA!M7535</f>
        <v>0.200000003</v>
      </c>
      <c r="H7534" s="6" t="n">
        <f aca="false">IF(1_Data_EDA!B7535="First Class",1,0)</f>
        <v>0</v>
      </c>
      <c r="I7534" s="6" t="n">
        <f aca="false">IF(1_Data_EDA!B7535="Second Class",1,0)</f>
        <v>0</v>
      </c>
      <c r="J7534" s="6" t="n">
        <f aca="false">IF(1_Data_EDA!B7535="Same Day",1,0)</f>
        <v>0</v>
      </c>
      <c r="K7534" s="6" t="n">
        <f aca="false">IF(1_Data_EDA!C7535="Corporate",1,0)</f>
        <v>0</v>
      </c>
      <c r="L7534" s="6" t="n">
        <f aca="false">IF(1_Data_EDA!C7535="Home Office",1,0)</f>
        <v>0</v>
      </c>
      <c r="M7534" s="6" t="n">
        <f aca="false">IF(1_Data_EDA!D7535="Europe",1,0)</f>
        <v>0</v>
      </c>
      <c r="N7534" s="6" t="n">
        <f aca="false">IF(1_Data_EDA!D7535="LATAM",1,0)</f>
        <v>0</v>
      </c>
      <c r="O7534" s="6" t="n">
        <f aca="false">IF(1_Data_EDA!D7535="Pacific Asia",1,0)</f>
        <v>1</v>
      </c>
      <c r="P7534" s="6" t="n">
        <f aca="false">IF(1_Data_EDA!D7535="USCA",1,0)</f>
        <v>0</v>
      </c>
      <c r="Q7534" s="6" t="n">
        <f aca="false">IF(C7534&gt;MEDIAN(C$5:C$8004),1,0)</f>
        <v>0</v>
      </c>
      <c r="R7534" s="6" t="n">
        <f aca="false">IF(D7534&gt;2,1,0)</f>
        <v>1</v>
      </c>
    </row>
    <row r="7535" customFormat="false" ht="15" hidden="false" customHeight="true" outlineLevel="0" collapsed="false">
      <c r="A7535" s="6" t="n">
        <f aca="false">1_Data_EDA!O7536</f>
        <v>1</v>
      </c>
      <c r="B7535" s="6" t="n">
        <f aca="false">1_Data_EDA!H7536</f>
        <v>1</v>
      </c>
      <c r="C7535" s="7" t="n">
        <f aca="false">1_Data_EDA!I7536</f>
        <v>293.0400085</v>
      </c>
      <c r="D7535" s="6" t="n">
        <f aca="false">1_Data_EDA!J7536</f>
        <v>1</v>
      </c>
      <c r="E7535" s="7" t="n">
        <f aca="false">1_Data_EDA!K7536</f>
        <v>293.0400085</v>
      </c>
      <c r="F7535" s="7" t="n">
        <f aca="false">1_Data_EDA!L7536</f>
        <v>26.37000084</v>
      </c>
      <c r="G7535" s="8" t="n">
        <f aca="false">1_Data_EDA!M7536</f>
        <v>0.090000004</v>
      </c>
      <c r="H7535" s="6" t="n">
        <f aca="false">IF(1_Data_EDA!B7536="First Class",1,0)</f>
        <v>1</v>
      </c>
      <c r="I7535" s="6" t="n">
        <f aca="false">IF(1_Data_EDA!B7536="Second Class",1,0)</f>
        <v>0</v>
      </c>
      <c r="J7535" s="6" t="n">
        <f aca="false">IF(1_Data_EDA!B7536="Same Day",1,0)</f>
        <v>0</v>
      </c>
      <c r="K7535" s="6" t="n">
        <f aca="false">IF(1_Data_EDA!C7536="Corporate",1,0)</f>
        <v>1</v>
      </c>
      <c r="L7535" s="6" t="n">
        <f aca="false">IF(1_Data_EDA!C7536="Home Office",1,0)</f>
        <v>0</v>
      </c>
      <c r="M7535" s="6" t="n">
        <f aca="false">IF(1_Data_EDA!D7536="Europe",1,0)</f>
        <v>0</v>
      </c>
      <c r="N7535" s="6" t="n">
        <f aca="false">IF(1_Data_EDA!D7536="LATAM",1,0)</f>
        <v>0</v>
      </c>
      <c r="O7535" s="6" t="n">
        <f aca="false">IF(1_Data_EDA!D7536="Pacific Asia",1,0)</f>
        <v>1</v>
      </c>
      <c r="P7535" s="6" t="n">
        <f aca="false">IF(1_Data_EDA!D7536="USCA",1,0)</f>
        <v>0</v>
      </c>
      <c r="Q7535" s="6" t="n">
        <f aca="false">IF(C7535&gt;MEDIAN(C$5:C$8004),1,0)</f>
        <v>1</v>
      </c>
      <c r="R7535" s="6" t="n">
        <f aca="false">IF(D7535&gt;2,1,0)</f>
        <v>0</v>
      </c>
    </row>
    <row r="7536" customFormat="false" ht="15" hidden="false" customHeight="true" outlineLevel="0" collapsed="false">
      <c r="A7536" s="6" t="n">
        <f aca="false">1_Data_EDA!O7537</f>
        <v>0</v>
      </c>
      <c r="B7536" s="6" t="n">
        <f aca="false">1_Data_EDA!H7537</f>
        <v>4</v>
      </c>
      <c r="C7536" s="7" t="n">
        <f aca="false">1_Data_EDA!I7537</f>
        <v>59.99000168</v>
      </c>
      <c r="D7536" s="6" t="n">
        <f aca="false">1_Data_EDA!J7537</f>
        <v>3</v>
      </c>
      <c r="E7536" s="7" t="n">
        <f aca="false">1_Data_EDA!K7537</f>
        <v>179.9700012</v>
      </c>
      <c r="F7536" s="7" t="n">
        <f aca="false">1_Data_EDA!L7537</f>
        <v>28.79999924</v>
      </c>
      <c r="G7536" s="8" t="n">
        <f aca="false">1_Data_EDA!M7537</f>
        <v>0.159999996</v>
      </c>
      <c r="H7536" s="6" t="n">
        <f aca="false">IF(1_Data_EDA!B7537="First Class",1,0)</f>
        <v>0</v>
      </c>
      <c r="I7536" s="6" t="n">
        <f aca="false">IF(1_Data_EDA!B7537="Second Class",1,0)</f>
        <v>0</v>
      </c>
      <c r="J7536" s="6" t="n">
        <f aca="false">IF(1_Data_EDA!B7537="Same Day",1,0)</f>
        <v>0</v>
      </c>
      <c r="K7536" s="6" t="n">
        <f aca="false">IF(1_Data_EDA!C7537="Corporate",1,0)</f>
        <v>1</v>
      </c>
      <c r="L7536" s="6" t="n">
        <f aca="false">IF(1_Data_EDA!C7537="Home Office",1,0)</f>
        <v>0</v>
      </c>
      <c r="M7536" s="6" t="n">
        <f aca="false">IF(1_Data_EDA!D7537="Europe",1,0)</f>
        <v>0</v>
      </c>
      <c r="N7536" s="6" t="n">
        <f aca="false">IF(1_Data_EDA!D7537="LATAM",1,0)</f>
        <v>0</v>
      </c>
      <c r="O7536" s="6" t="n">
        <f aca="false">IF(1_Data_EDA!D7537="Pacific Asia",1,0)</f>
        <v>0</v>
      </c>
      <c r="P7536" s="6" t="n">
        <f aca="false">IF(1_Data_EDA!D7537="USCA",1,0)</f>
        <v>0</v>
      </c>
      <c r="Q7536" s="6" t="n">
        <f aca="false">IF(C7536&gt;MEDIAN(C$5:C$8004),1,0)</f>
        <v>0</v>
      </c>
      <c r="R7536" s="6" t="n">
        <f aca="false">IF(D7536&gt;2,1,0)</f>
        <v>1</v>
      </c>
    </row>
    <row r="7537" customFormat="false" ht="15" hidden="false" customHeight="true" outlineLevel="0" collapsed="false">
      <c r="A7537" s="6" t="n">
        <f aca="false">1_Data_EDA!O7538</f>
        <v>0</v>
      </c>
      <c r="B7537" s="6" t="n">
        <f aca="false">1_Data_EDA!H7538</f>
        <v>4</v>
      </c>
      <c r="C7537" s="7" t="n">
        <f aca="false">1_Data_EDA!I7538</f>
        <v>399.980011</v>
      </c>
      <c r="D7537" s="6" t="n">
        <f aca="false">1_Data_EDA!J7538</f>
        <v>1</v>
      </c>
      <c r="E7537" s="7" t="n">
        <f aca="false">1_Data_EDA!K7538</f>
        <v>399.980011</v>
      </c>
      <c r="F7537" s="7" t="n">
        <f aca="false">1_Data_EDA!L7538</f>
        <v>8</v>
      </c>
      <c r="G7537" s="8" t="n">
        <f aca="false">1_Data_EDA!M7538</f>
        <v>0.02</v>
      </c>
      <c r="H7537" s="6" t="n">
        <f aca="false">IF(1_Data_EDA!B7538="First Class",1,0)</f>
        <v>0</v>
      </c>
      <c r="I7537" s="6" t="n">
        <f aca="false">IF(1_Data_EDA!B7538="Second Class",1,0)</f>
        <v>0</v>
      </c>
      <c r="J7537" s="6" t="n">
        <f aca="false">IF(1_Data_EDA!B7538="Same Day",1,0)</f>
        <v>0</v>
      </c>
      <c r="K7537" s="6" t="n">
        <f aca="false">IF(1_Data_EDA!C7538="Corporate",1,0)</f>
        <v>0</v>
      </c>
      <c r="L7537" s="6" t="n">
        <f aca="false">IF(1_Data_EDA!C7538="Home Office",1,0)</f>
        <v>0</v>
      </c>
      <c r="M7537" s="6" t="n">
        <f aca="false">IF(1_Data_EDA!D7538="Europe",1,0)</f>
        <v>0</v>
      </c>
      <c r="N7537" s="6" t="n">
        <f aca="false">IF(1_Data_EDA!D7538="LATAM",1,0)</f>
        <v>0</v>
      </c>
      <c r="O7537" s="6" t="n">
        <f aca="false">IF(1_Data_EDA!D7538="Pacific Asia",1,0)</f>
        <v>1</v>
      </c>
      <c r="P7537" s="6" t="n">
        <f aca="false">IF(1_Data_EDA!D7538="USCA",1,0)</f>
        <v>0</v>
      </c>
      <c r="Q7537" s="6" t="n">
        <f aca="false">IF(C7537&gt;MEDIAN(C$5:C$8004),1,0)</f>
        <v>1</v>
      </c>
      <c r="R7537" s="6" t="n">
        <f aca="false">IF(D7537&gt;2,1,0)</f>
        <v>0</v>
      </c>
    </row>
    <row r="7538" customFormat="false" ht="15" hidden="false" customHeight="true" outlineLevel="0" collapsed="false">
      <c r="A7538" s="6" t="n">
        <f aca="false">1_Data_EDA!O7539</f>
        <v>1</v>
      </c>
      <c r="B7538" s="6" t="n">
        <f aca="false">1_Data_EDA!H7539</f>
        <v>4</v>
      </c>
      <c r="C7538" s="7" t="n">
        <f aca="false">1_Data_EDA!I7539</f>
        <v>129.9900055</v>
      </c>
      <c r="D7538" s="6" t="n">
        <f aca="false">1_Data_EDA!J7539</f>
        <v>1</v>
      </c>
      <c r="E7538" s="7" t="n">
        <f aca="false">1_Data_EDA!K7539</f>
        <v>129.9900055</v>
      </c>
      <c r="F7538" s="7" t="n">
        <f aca="false">1_Data_EDA!L7539</f>
        <v>5.199999809</v>
      </c>
      <c r="G7538" s="8" t="n">
        <f aca="false">1_Data_EDA!M7539</f>
        <v>0.039999999</v>
      </c>
      <c r="H7538" s="6" t="n">
        <f aca="false">IF(1_Data_EDA!B7539="First Class",1,0)</f>
        <v>0</v>
      </c>
      <c r="I7538" s="6" t="n">
        <f aca="false">IF(1_Data_EDA!B7539="Second Class",1,0)</f>
        <v>0</v>
      </c>
      <c r="J7538" s="6" t="n">
        <f aca="false">IF(1_Data_EDA!B7539="Same Day",1,0)</f>
        <v>0</v>
      </c>
      <c r="K7538" s="6" t="n">
        <f aca="false">IF(1_Data_EDA!C7539="Corporate",1,0)</f>
        <v>0</v>
      </c>
      <c r="L7538" s="6" t="n">
        <f aca="false">IF(1_Data_EDA!C7539="Home Office",1,0)</f>
        <v>0</v>
      </c>
      <c r="M7538" s="6" t="n">
        <f aca="false">IF(1_Data_EDA!D7539="Europe",1,0)</f>
        <v>0</v>
      </c>
      <c r="N7538" s="6" t="n">
        <f aca="false">IF(1_Data_EDA!D7539="LATAM",1,0)</f>
        <v>0</v>
      </c>
      <c r="O7538" s="6" t="n">
        <f aca="false">IF(1_Data_EDA!D7539="Pacific Asia",1,0)</f>
        <v>0</v>
      </c>
      <c r="P7538" s="6" t="n">
        <f aca="false">IF(1_Data_EDA!D7539="USCA",1,0)</f>
        <v>1</v>
      </c>
      <c r="Q7538" s="6" t="n">
        <f aca="false">IF(C7538&gt;MEDIAN(C$5:C$8004),1,0)</f>
        <v>1</v>
      </c>
      <c r="R7538" s="6" t="n">
        <f aca="false">IF(D7538&gt;2,1,0)</f>
        <v>0</v>
      </c>
    </row>
    <row r="7539" customFormat="false" ht="15" hidden="false" customHeight="true" outlineLevel="0" collapsed="false">
      <c r="A7539" s="6" t="n">
        <f aca="false">1_Data_EDA!O7540</f>
        <v>0</v>
      </c>
      <c r="B7539" s="6" t="n">
        <f aca="false">1_Data_EDA!H7540</f>
        <v>4</v>
      </c>
      <c r="C7539" s="7" t="n">
        <f aca="false">1_Data_EDA!I7540</f>
        <v>50</v>
      </c>
      <c r="D7539" s="6" t="n">
        <f aca="false">1_Data_EDA!J7540</f>
        <v>2</v>
      </c>
      <c r="E7539" s="7" t="n">
        <f aca="false">1_Data_EDA!K7540</f>
        <v>100</v>
      </c>
      <c r="F7539" s="7" t="n">
        <f aca="false">1_Data_EDA!L7540</f>
        <v>12</v>
      </c>
      <c r="G7539" s="8" t="n">
        <f aca="false">1_Data_EDA!M7540</f>
        <v>0.119999997</v>
      </c>
      <c r="H7539" s="6" t="n">
        <f aca="false">IF(1_Data_EDA!B7540="First Class",1,0)</f>
        <v>0</v>
      </c>
      <c r="I7539" s="6" t="n">
        <f aca="false">IF(1_Data_EDA!B7540="Second Class",1,0)</f>
        <v>0</v>
      </c>
      <c r="J7539" s="6" t="n">
        <f aca="false">IF(1_Data_EDA!B7540="Same Day",1,0)</f>
        <v>0</v>
      </c>
      <c r="K7539" s="6" t="n">
        <f aca="false">IF(1_Data_EDA!C7540="Corporate",1,0)</f>
        <v>1</v>
      </c>
      <c r="L7539" s="6" t="n">
        <f aca="false">IF(1_Data_EDA!C7540="Home Office",1,0)</f>
        <v>0</v>
      </c>
      <c r="M7539" s="6" t="n">
        <f aca="false">IF(1_Data_EDA!D7540="Europe",1,0)</f>
        <v>1</v>
      </c>
      <c r="N7539" s="6" t="n">
        <f aca="false">IF(1_Data_EDA!D7540="LATAM",1,0)</f>
        <v>0</v>
      </c>
      <c r="O7539" s="6" t="n">
        <f aca="false">IF(1_Data_EDA!D7540="Pacific Asia",1,0)</f>
        <v>0</v>
      </c>
      <c r="P7539" s="6" t="n">
        <f aca="false">IF(1_Data_EDA!D7540="USCA",1,0)</f>
        <v>0</v>
      </c>
      <c r="Q7539" s="6" t="n">
        <f aca="false">IF(C7539&gt;MEDIAN(C$5:C$8004),1,0)</f>
        <v>0</v>
      </c>
      <c r="R7539" s="6" t="n">
        <f aca="false">IF(D7539&gt;2,1,0)</f>
        <v>0</v>
      </c>
    </row>
    <row r="7540" customFormat="false" ht="15" hidden="false" customHeight="true" outlineLevel="0" collapsed="false">
      <c r="A7540" s="6" t="n">
        <f aca="false">1_Data_EDA!O7541</f>
        <v>1</v>
      </c>
      <c r="B7540" s="6" t="n">
        <f aca="false">1_Data_EDA!H7541</f>
        <v>4</v>
      </c>
      <c r="C7540" s="7" t="n">
        <f aca="false">1_Data_EDA!I7541</f>
        <v>299.980011</v>
      </c>
      <c r="D7540" s="6" t="n">
        <f aca="false">1_Data_EDA!J7541</f>
        <v>1</v>
      </c>
      <c r="E7540" s="7" t="n">
        <f aca="false">1_Data_EDA!K7541</f>
        <v>299.980011</v>
      </c>
      <c r="F7540" s="7" t="n">
        <f aca="false">1_Data_EDA!L7541</f>
        <v>12</v>
      </c>
      <c r="G7540" s="8" t="n">
        <f aca="false">1_Data_EDA!M7541</f>
        <v>0.039999999</v>
      </c>
      <c r="H7540" s="6" t="n">
        <f aca="false">IF(1_Data_EDA!B7541="First Class",1,0)</f>
        <v>0</v>
      </c>
      <c r="I7540" s="6" t="n">
        <f aca="false">IF(1_Data_EDA!B7541="Second Class",1,0)</f>
        <v>0</v>
      </c>
      <c r="J7540" s="6" t="n">
        <f aca="false">IF(1_Data_EDA!B7541="Same Day",1,0)</f>
        <v>0</v>
      </c>
      <c r="K7540" s="6" t="n">
        <f aca="false">IF(1_Data_EDA!C7541="Corporate",1,0)</f>
        <v>0</v>
      </c>
      <c r="L7540" s="6" t="n">
        <f aca="false">IF(1_Data_EDA!C7541="Home Office",1,0)</f>
        <v>0</v>
      </c>
      <c r="M7540" s="6" t="n">
        <f aca="false">IF(1_Data_EDA!D7541="Europe",1,0)</f>
        <v>0</v>
      </c>
      <c r="N7540" s="6" t="n">
        <f aca="false">IF(1_Data_EDA!D7541="LATAM",1,0)</f>
        <v>1</v>
      </c>
      <c r="O7540" s="6" t="n">
        <f aca="false">IF(1_Data_EDA!D7541="Pacific Asia",1,0)</f>
        <v>0</v>
      </c>
      <c r="P7540" s="6" t="n">
        <f aca="false">IF(1_Data_EDA!D7541="USCA",1,0)</f>
        <v>0</v>
      </c>
      <c r="Q7540" s="6" t="n">
        <f aca="false">IF(C7540&gt;MEDIAN(C$5:C$8004),1,0)</f>
        <v>1</v>
      </c>
      <c r="R7540" s="6" t="n">
        <f aca="false">IF(D7540&gt;2,1,0)</f>
        <v>0</v>
      </c>
    </row>
    <row r="7541" customFormat="false" ht="15" hidden="false" customHeight="true" outlineLevel="0" collapsed="false">
      <c r="A7541" s="6" t="n">
        <f aca="false">1_Data_EDA!O7542</f>
        <v>1</v>
      </c>
      <c r="B7541" s="6" t="n">
        <f aca="false">1_Data_EDA!H7542</f>
        <v>4</v>
      </c>
      <c r="C7541" s="7" t="n">
        <f aca="false">1_Data_EDA!I7542</f>
        <v>50</v>
      </c>
      <c r="D7541" s="6" t="n">
        <f aca="false">1_Data_EDA!J7542</f>
        <v>5</v>
      </c>
      <c r="E7541" s="7" t="n">
        <f aca="false">1_Data_EDA!K7542</f>
        <v>250</v>
      </c>
      <c r="F7541" s="7" t="n">
        <f aca="false">1_Data_EDA!L7542</f>
        <v>42.5</v>
      </c>
      <c r="G7541" s="8" t="n">
        <f aca="false">1_Data_EDA!M7542</f>
        <v>0.170000002</v>
      </c>
      <c r="H7541" s="6" t="n">
        <f aca="false">IF(1_Data_EDA!B7542="First Class",1,0)</f>
        <v>0</v>
      </c>
      <c r="I7541" s="6" t="n">
        <f aca="false">IF(1_Data_EDA!B7542="Second Class",1,0)</f>
        <v>0</v>
      </c>
      <c r="J7541" s="6" t="n">
        <f aca="false">IF(1_Data_EDA!B7542="Same Day",1,0)</f>
        <v>0</v>
      </c>
      <c r="K7541" s="6" t="n">
        <f aca="false">IF(1_Data_EDA!C7542="Corporate",1,0)</f>
        <v>1</v>
      </c>
      <c r="L7541" s="6" t="n">
        <f aca="false">IF(1_Data_EDA!C7542="Home Office",1,0)</f>
        <v>0</v>
      </c>
      <c r="M7541" s="6" t="n">
        <f aca="false">IF(1_Data_EDA!D7542="Europe",1,0)</f>
        <v>0</v>
      </c>
      <c r="N7541" s="6" t="n">
        <f aca="false">IF(1_Data_EDA!D7542="LATAM",1,0)</f>
        <v>1</v>
      </c>
      <c r="O7541" s="6" t="n">
        <f aca="false">IF(1_Data_EDA!D7542="Pacific Asia",1,0)</f>
        <v>0</v>
      </c>
      <c r="P7541" s="6" t="n">
        <f aca="false">IF(1_Data_EDA!D7542="USCA",1,0)</f>
        <v>0</v>
      </c>
      <c r="Q7541" s="6" t="n">
        <f aca="false">IF(C7541&gt;MEDIAN(C$5:C$8004),1,0)</f>
        <v>0</v>
      </c>
      <c r="R7541" s="6" t="n">
        <f aca="false">IF(D7541&gt;2,1,0)</f>
        <v>1</v>
      </c>
    </row>
    <row r="7542" customFormat="false" ht="15" hidden="false" customHeight="true" outlineLevel="0" collapsed="false">
      <c r="A7542" s="6" t="n">
        <f aca="false">1_Data_EDA!O7543</f>
        <v>1</v>
      </c>
      <c r="B7542" s="6" t="n">
        <f aca="false">1_Data_EDA!H7543</f>
        <v>1</v>
      </c>
      <c r="C7542" s="7" t="n">
        <f aca="false">1_Data_EDA!I7543</f>
        <v>30</v>
      </c>
      <c r="D7542" s="6" t="n">
        <f aca="false">1_Data_EDA!J7543</f>
        <v>2</v>
      </c>
      <c r="E7542" s="7" t="n">
        <f aca="false">1_Data_EDA!K7543</f>
        <v>60</v>
      </c>
      <c r="F7542" s="7" t="n">
        <f aca="false">1_Data_EDA!L7543</f>
        <v>10.80000019</v>
      </c>
      <c r="G7542" s="8" t="n">
        <f aca="false">1_Data_EDA!M7543</f>
        <v>0.180000007</v>
      </c>
      <c r="H7542" s="6" t="n">
        <f aca="false">IF(1_Data_EDA!B7543="First Class",1,0)</f>
        <v>1</v>
      </c>
      <c r="I7542" s="6" t="n">
        <f aca="false">IF(1_Data_EDA!B7543="Second Class",1,0)</f>
        <v>0</v>
      </c>
      <c r="J7542" s="6" t="n">
        <f aca="false">IF(1_Data_EDA!B7543="Same Day",1,0)</f>
        <v>0</v>
      </c>
      <c r="K7542" s="6" t="n">
        <f aca="false">IF(1_Data_EDA!C7543="Corporate",1,0)</f>
        <v>0</v>
      </c>
      <c r="L7542" s="6" t="n">
        <f aca="false">IF(1_Data_EDA!C7543="Home Office",1,0)</f>
        <v>0</v>
      </c>
      <c r="M7542" s="6" t="n">
        <f aca="false">IF(1_Data_EDA!D7543="Europe",1,0)</f>
        <v>0</v>
      </c>
      <c r="N7542" s="6" t="n">
        <f aca="false">IF(1_Data_EDA!D7543="LATAM",1,0)</f>
        <v>1</v>
      </c>
      <c r="O7542" s="6" t="n">
        <f aca="false">IF(1_Data_EDA!D7543="Pacific Asia",1,0)</f>
        <v>0</v>
      </c>
      <c r="P7542" s="6" t="n">
        <f aca="false">IF(1_Data_EDA!D7543="USCA",1,0)</f>
        <v>0</v>
      </c>
      <c r="Q7542" s="6" t="n">
        <f aca="false">IF(C7542&gt;MEDIAN(C$5:C$8004),1,0)</f>
        <v>0</v>
      </c>
      <c r="R7542" s="6" t="n">
        <f aca="false">IF(D7542&gt;2,1,0)</f>
        <v>0</v>
      </c>
    </row>
    <row r="7543" customFormat="false" ht="15" hidden="false" customHeight="true" outlineLevel="0" collapsed="false">
      <c r="A7543" s="6" t="n">
        <f aca="false">1_Data_EDA!O7544</f>
        <v>0</v>
      </c>
      <c r="B7543" s="6" t="n">
        <f aca="false">1_Data_EDA!H7544</f>
        <v>4</v>
      </c>
      <c r="C7543" s="7" t="n">
        <f aca="false">1_Data_EDA!I7544</f>
        <v>129.9900055</v>
      </c>
      <c r="D7543" s="6" t="n">
        <f aca="false">1_Data_EDA!J7544</f>
        <v>1</v>
      </c>
      <c r="E7543" s="7" t="n">
        <f aca="false">1_Data_EDA!K7544</f>
        <v>129.9900055</v>
      </c>
      <c r="F7543" s="7" t="n">
        <f aca="false">1_Data_EDA!L7544</f>
        <v>13</v>
      </c>
      <c r="G7543" s="8" t="n">
        <f aca="false">1_Data_EDA!M7544</f>
        <v>0.100000001</v>
      </c>
      <c r="H7543" s="6" t="n">
        <f aca="false">IF(1_Data_EDA!B7544="First Class",1,0)</f>
        <v>0</v>
      </c>
      <c r="I7543" s="6" t="n">
        <f aca="false">IF(1_Data_EDA!B7544="Second Class",1,0)</f>
        <v>0</v>
      </c>
      <c r="J7543" s="6" t="n">
        <f aca="false">IF(1_Data_EDA!B7544="Same Day",1,0)</f>
        <v>0</v>
      </c>
      <c r="K7543" s="6" t="n">
        <f aca="false">IF(1_Data_EDA!C7544="Corporate",1,0)</f>
        <v>1</v>
      </c>
      <c r="L7543" s="6" t="n">
        <f aca="false">IF(1_Data_EDA!C7544="Home Office",1,0)</f>
        <v>0</v>
      </c>
      <c r="M7543" s="6" t="n">
        <f aca="false">IF(1_Data_EDA!D7544="Europe",1,0)</f>
        <v>0</v>
      </c>
      <c r="N7543" s="6" t="n">
        <f aca="false">IF(1_Data_EDA!D7544="LATAM",1,0)</f>
        <v>1</v>
      </c>
      <c r="O7543" s="6" t="n">
        <f aca="false">IF(1_Data_EDA!D7544="Pacific Asia",1,0)</f>
        <v>0</v>
      </c>
      <c r="P7543" s="6" t="n">
        <f aca="false">IF(1_Data_EDA!D7544="USCA",1,0)</f>
        <v>0</v>
      </c>
      <c r="Q7543" s="6" t="n">
        <f aca="false">IF(C7543&gt;MEDIAN(C$5:C$8004),1,0)</f>
        <v>1</v>
      </c>
      <c r="R7543" s="6" t="n">
        <f aca="false">IF(D7543&gt;2,1,0)</f>
        <v>0</v>
      </c>
    </row>
    <row r="7544" customFormat="false" ht="15" hidden="false" customHeight="true" outlineLevel="0" collapsed="false">
      <c r="A7544" s="6" t="n">
        <f aca="false">1_Data_EDA!O7545</f>
        <v>0</v>
      </c>
      <c r="B7544" s="6" t="n">
        <f aca="false">1_Data_EDA!H7545</f>
        <v>4</v>
      </c>
      <c r="C7544" s="7" t="n">
        <f aca="false">1_Data_EDA!I7545</f>
        <v>24.98999977</v>
      </c>
      <c r="D7544" s="6" t="n">
        <f aca="false">1_Data_EDA!J7545</f>
        <v>1</v>
      </c>
      <c r="E7544" s="7" t="n">
        <f aca="false">1_Data_EDA!K7545</f>
        <v>24.98999977</v>
      </c>
      <c r="F7544" s="7" t="n">
        <f aca="false">1_Data_EDA!L7545</f>
        <v>5</v>
      </c>
      <c r="G7544" s="8" t="n">
        <f aca="false">1_Data_EDA!M7545</f>
        <v>0.200000003</v>
      </c>
      <c r="H7544" s="6" t="n">
        <f aca="false">IF(1_Data_EDA!B7545="First Class",1,0)</f>
        <v>0</v>
      </c>
      <c r="I7544" s="6" t="n">
        <f aca="false">IF(1_Data_EDA!B7545="Second Class",1,0)</f>
        <v>0</v>
      </c>
      <c r="J7544" s="6" t="n">
        <f aca="false">IF(1_Data_EDA!B7545="Same Day",1,0)</f>
        <v>0</v>
      </c>
      <c r="K7544" s="6" t="n">
        <f aca="false">IF(1_Data_EDA!C7545="Corporate",1,0)</f>
        <v>0</v>
      </c>
      <c r="L7544" s="6" t="n">
        <f aca="false">IF(1_Data_EDA!C7545="Home Office",1,0)</f>
        <v>0</v>
      </c>
      <c r="M7544" s="6" t="n">
        <f aca="false">IF(1_Data_EDA!D7545="Europe",1,0)</f>
        <v>0</v>
      </c>
      <c r="N7544" s="6" t="n">
        <f aca="false">IF(1_Data_EDA!D7545="LATAM",1,0)</f>
        <v>0</v>
      </c>
      <c r="O7544" s="6" t="n">
        <f aca="false">IF(1_Data_EDA!D7545="Pacific Asia",1,0)</f>
        <v>1</v>
      </c>
      <c r="P7544" s="6" t="n">
        <f aca="false">IF(1_Data_EDA!D7545="USCA",1,0)</f>
        <v>0</v>
      </c>
      <c r="Q7544" s="6" t="n">
        <f aca="false">IF(C7544&gt;MEDIAN(C$5:C$8004),1,0)</f>
        <v>0</v>
      </c>
      <c r="R7544" s="6" t="n">
        <f aca="false">IF(D7544&gt;2,1,0)</f>
        <v>0</v>
      </c>
    </row>
    <row r="7545" customFormat="false" ht="15" hidden="false" customHeight="true" outlineLevel="0" collapsed="false">
      <c r="A7545" s="6" t="n">
        <f aca="false">1_Data_EDA!O7546</f>
        <v>0</v>
      </c>
      <c r="B7545" s="6" t="n">
        <f aca="false">1_Data_EDA!H7546</f>
        <v>4</v>
      </c>
      <c r="C7545" s="7" t="n">
        <f aca="false">1_Data_EDA!I7546</f>
        <v>50</v>
      </c>
      <c r="D7545" s="6" t="n">
        <f aca="false">1_Data_EDA!J7546</f>
        <v>2</v>
      </c>
      <c r="E7545" s="7" t="n">
        <f aca="false">1_Data_EDA!K7546</f>
        <v>100</v>
      </c>
      <c r="F7545" s="7" t="n">
        <f aca="false">1_Data_EDA!L7546</f>
        <v>1</v>
      </c>
      <c r="G7545" s="8" t="n">
        <f aca="false">1_Data_EDA!M7546</f>
        <v>0.01</v>
      </c>
      <c r="H7545" s="6" t="n">
        <f aca="false">IF(1_Data_EDA!B7546="First Class",1,0)</f>
        <v>0</v>
      </c>
      <c r="I7545" s="6" t="n">
        <f aca="false">IF(1_Data_EDA!B7546="Second Class",1,0)</f>
        <v>0</v>
      </c>
      <c r="J7545" s="6" t="n">
        <f aca="false">IF(1_Data_EDA!B7546="Same Day",1,0)</f>
        <v>0</v>
      </c>
      <c r="K7545" s="6" t="n">
        <f aca="false">IF(1_Data_EDA!C7546="Corporate",1,0)</f>
        <v>0</v>
      </c>
      <c r="L7545" s="6" t="n">
        <f aca="false">IF(1_Data_EDA!C7546="Home Office",1,0)</f>
        <v>0</v>
      </c>
      <c r="M7545" s="6" t="n">
        <f aca="false">IF(1_Data_EDA!D7546="Europe",1,0)</f>
        <v>1</v>
      </c>
      <c r="N7545" s="6" t="n">
        <f aca="false">IF(1_Data_EDA!D7546="LATAM",1,0)</f>
        <v>0</v>
      </c>
      <c r="O7545" s="6" t="n">
        <f aca="false">IF(1_Data_EDA!D7546="Pacific Asia",1,0)</f>
        <v>0</v>
      </c>
      <c r="P7545" s="6" t="n">
        <f aca="false">IF(1_Data_EDA!D7546="USCA",1,0)</f>
        <v>0</v>
      </c>
      <c r="Q7545" s="6" t="n">
        <f aca="false">IF(C7545&gt;MEDIAN(C$5:C$8004),1,0)</f>
        <v>0</v>
      </c>
      <c r="R7545" s="6" t="n">
        <f aca="false">IF(D7545&gt;2,1,0)</f>
        <v>0</v>
      </c>
    </row>
    <row r="7546" customFormat="false" ht="15" hidden="false" customHeight="true" outlineLevel="0" collapsed="false">
      <c r="A7546" s="6" t="n">
        <f aca="false">1_Data_EDA!O7547</f>
        <v>0</v>
      </c>
      <c r="B7546" s="6" t="n">
        <f aca="false">1_Data_EDA!H7547</f>
        <v>4</v>
      </c>
      <c r="C7546" s="7" t="n">
        <f aca="false">1_Data_EDA!I7547</f>
        <v>39.99000168</v>
      </c>
      <c r="D7546" s="6" t="n">
        <f aca="false">1_Data_EDA!J7547</f>
        <v>2</v>
      </c>
      <c r="E7546" s="7" t="n">
        <f aca="false">1_Data_EDA!K7547</f>
        <v>79.98000336</v>
      </c>
      <c r="F7546" s="7" t="n">
        <f aca="false">1_Data_EDA!L7547</f>
        <v>2.400000095</v>
      </c>
      <c r="G7546" s="8" t="n">
        <f aca="false">1_Data_EDA!M7547</f>
        <v>0.029999999</v>
      </c>
      <c r="H7546" s="6" t="n">
        <f aca="false">IF(1_Data_EDA!B7547="First Class",1,0)</f>
        <v>0</v>
      </c>
      <c r="I7546" s="6" t="n">
        <f aca="false">IF(1_Data_EDA!B7547="Second Class",1,0)</f>
        <v>0</v>
      </c>
      <c r="J7546" s="6" t="n">
        <f aca="false">IF(1_Data_EDA!B7547="Same Day",1,0)</f>
        <v>0</v>
      </c>
      <c r="K7546" s="6" t="n">
        <f aca="false">IF(1_Data_EDA!C7547="Corporate",1,0)</f>
        <v>1</v>
      </c>
      <c r="L7546" s="6" t="n">
        <f aca="false">IF(1_Data_EDA!C7547="Home Office",1,0)</f>
        <v>0</v>
      </c>
      <c r="M7546" s="6" t="n">
        <f aca="false">IF(1_Data_EDA!D7547="Europe",1,0)</f>
        <v>1</v>
      </c>
      <c r="N7546" s="6" t="n">
        <f aca="false">IF(1_Data_EDA!D7547="LATAM",1,0)</f>
        <v>0</v>
      </c>
      <c r="O7546" s="6" t="n">
        <f aca="false">IF(1_Data_EDA!D7547="Pacific Asia",1,0)</f>
        <v>0</v>
      </c>
      <c r="P7546" s="6" t="n">
        <f aca="false">IF(1_Data_EDA!D7547="USCA",1,0)</f>
        <v>0</v>
      </c>
      <c r="Q7546" s="6" t="n">
        <f aca="false">IF(C7546&gt;MEDIAN(C$5:C$8004),1,0)</f>
        <v>0</v>
      </c>
      <c r="R7546" s="6" t="n">
        <f aca="false">IF(D7546&gt;2,1,0)</f>
        <v>0</v>
      </c>
    </row>
    <row r="7547" customFormat="false" ht="15" hidden="false" customHeight="true" outlineLevel="0" collapsed="false">
      <c r="A7547" s="6" t="n">
        <f aca="false">1_Data_EDA!O7548</f>
        <v>1</v>
      </c>
      <c r="B7547" s="6" t="n">
        <f aca="false">1_Data_EDA!H7548</f>
        <v>1</v>
      </c>
      <c r="C7547" s="7" t="n">
        <f aca="false">1_Data_EDA!I7548</f>
        <v>399.980011</v>
      </c>
      <c r="D7547" s="6" t="n">
        <f aca="false">1_Data_EDA!J7548</f>
        <v>1</v>
      </c>
      <c r="E7547" s="7" t="n">
        <f aca="false">1_Data_EDA!K7548</f>
        <v>399.980011</v>
      </c>
      <c r="F7547" s="7" t="n">
        <f aca="false">1_Data_EDA!L7548</f>
        <v>72</v>
      </c>
      <c r="G7547" s="8" t="n">
        <f aca="false">1_Data_EDA!M7548</f>
        <v>0.180000007</v>
      </c>
      <c r="H7547" s="6" t="n">
        <f aca="false">IF(1_Data_EDA!B7548="First Class",1,0)</f>
        <v>1</v>
      </c>
      <c r="I7547" s="6" t="n">
        <f aca="false">IF(1_Data_EDA!B7548="Second Class",1,0)</f>
        <v>0</v>
      </c>
      <c r="J7547" s="6" t="n">
        <f aca="false">IF(1_Data_EDA!B7548="Same Day",1,0)</f>
        <v>0</v>
      </c>
      <c r="K7547" s="6" t="n">
        <f aca="false">IF(1_Data_EDA!C7548="Corporate",1,0)</f>
        <v>0</v>
      </c>
      <c r="L7547" s="6" t="n">
        <f aca="false">IF(1_Data_EDA!C7548="Home Office",1,0)</f>
        <v>0</v>
      </c>
      <c r="M7547" s="6" t="n">
        <f aca="false">IF(1_Data_EDA!D7548="Europe",1,0)</f>
        <v>0</v>
      </c>
      <c r="N7547" s="6" t="n">
        <f aca="false">IF(1_Data_EDA!D7548="LATAM",1,0)</f>
        <v>0</v>
      </c>
      <c r="O7547" s="6" t="n">
        <f aca="false">IF(1_Data_EDA!D7548="Pacific Asia",1,0)</f>
        <v>1</v>
      </c>
      <c r="P7547" s="6" t="n">
        <f aca="false">IF(1_Data_EDA!D7548="USCA",1,0)</f>
        <v>0</v>
      </c>
      <c r="Q7547" s="6" t="n">
        <f aca="false">IF(C7547&gt;MEDIAN(C$5:C$8004),1,0)</f>
        <v>1</v>
      </c>
      <c r="R7547" s="6" t="n">
        <f aca="false">IF(D7547&gt;2,1,0)</f>
        <v>0</v>
      </c>
    </row>
    <row r="7548" customFormat="false" ht="15" hidden="false" customHeight="true" outlineLevel="0" collapsed="false">
      <c r="A7548" s="6" t="n">
        <f aca="false">1_Data_EDA!O7549</f>
        <v>1</v>
      </c>
      <c r="B7548" s="6" t="n">
        <f aca="false">1_Data_EDA!H7549</f>
        <v>2</v>
      </c>
      <c r="C7548" s="7" t="n">
        <f aca="false">1_Data_EDA!I7549</f>
        <v>129.9900055</v>
      </c>
      <c r="D7548" s="6" t="n">
        <f aca="false">1_Data_EDA!J7549</f>
        <v>1</v>
      </c>
      <c r="E7548" s="7" t="n">
        <f aca="false">1_Data_EDA!K7549</f>
        <v>129.9900055</v>
      </c>
      <c r="F7548" s="7" t="n">
        <f aca="false">1_Data_EDA!L7549</f>
        <v>6.5</v>
      </c>
      <c r="G7548" s="8" t="n">
        <f aca="false">1_Data_EDA!M7549</f>
        <v>0.050000001</v>
      </c>
      <c r="H7548" s="6" t="n">
        <f aca="false">IF(1_Data_EDA!B7549="First Class",1,0)</f>
        <v>0</v>
      </c>
      <c r="I7548" s="6" t="n">
        <f aca="false">IF(1_Data_EDA!B7549="Second Class",1,0)</f>
        <v>1</v>
      </c>
      <c r="J7548" s="6" t="n">
        <f aca="false">IF(1_Data_EDA!B7549="Same Day",1,0)</f>
        <v>0</v>
      </c>
      <c r="K7548" s="6" t="n">
        <f aca="false">IF(1_Data_EDA!C7549="Corporate",1,0)</f>
        <v>0</v>
      </c>
      <c r="L7548" s="6" t="n">
        <f aca="false">IF(1_Data_EDA!C7549="Home Office",1,0)</f>
        <v>1</v>
      </c>
      <c r="M7548" s="6" t="n">
        <f aca="false">IF(1_Data_EDA!D7549="Europe",1,0)</f>
        <v>1</v>
      </c>
      <c r="N7548" s="6" t="n">
        <f aca="false">IF(1_Data_EDA!D7549="LATAM",1,0)</f>
        <v>0</v>
      </c>
      <c r="O7548" s="6" t="n">
        <f aca="false">IF(1_Data_EDA!D7549="Pacific Asia",1,0)</f>
        <v>0</v>
      </c>
      <c r="P7548" s="6" t="n">
        <f aca="false">IF(1_Data_EDA!D7549="USCA",1,0)</f>
        <v>0</v>
      </c>
      <c r="Q7548" s="6" t="n">
        <f aca="false">IF(C7548&gt;MEDIAN(C$5:C$8004),1,0)</f>
        <v>1</v>
      </c>
      <c r="R7548" s="6" t="n">
        <f aca="false">IF(D7548&gt;2,1,0)</f>
        <v>0</v>
      </c>
    </row>
    <row r="7549" customFormat="false" ht="15" hidden="false" customHeight="true" outlineLevel="0" collapsed="false">
      <c r="A7549" s="6" t="n">
        <f aca="false">1_Data_EDA!O7550</f>
        <v>1</v>
      </c>
      <c r="B7549" s="6" t="n">
        <f aca="false">1_Data_EDA!H7550</f>
        <v>2</v>
      </c>
      <c r="C7549" s="7" t="n">
        <f aca="false">1_Data_EDA!I7550</f>
        <v>14.98999977</v>
      </c>
      <c r="D7549" s="6" t="n">
        <f aca="false">1_Data_EDA!J7550</f>
        <v>4</v>
      </c>
      <c r="E7549" s="7" t="n">
        <f aca="false">1_Data_EDA!K7550</f>
        <v>59.95999908</v>
      </c>
      <c r="F7549" s="7" t="n">
        <f aca="false">1_Data_EDA!L7550</f>
        <v>4.199999809</v>
      </c>
      <c r="G7549" s="8" t="n">
        <f aca="false">1_Data_EDA!M7550</f>
        <v>0.07</v>
      </c>
      <c r="H7549" s="6" t="n">
        <f aca="false">IF(1_Data_EDA!B7550="First Class",1,0)</f>
        <v>0</v>
      </c>
      <c r="I7549" s="6" t="n">
        <f aca="false">IF(1_Data_EDA!B7550="Second Class",1,0)</f>
        <v>1</v>
      </c>
      <c r="J7549" s="6" t="n">
        <f aca="false">IF(1_Data_EDA!B7550="Same Day",1,0)</f>
        <v>0</v>
      </c>
      <c r="K7549" s="6" t="n">
        <f aca="false">IF(1_Data_EDA!C7550="Corporate",1,0)</f>
        <v>1</v>
      </c>
      <c r="L7549" s="6" t="n">
        <f aca="false">IF(1_Data_EDA!C7550="Home Office",1,0)</f>
        <v>0</v>
      </c>
      <c r="M7549" s="6" t="n">
        <f aca="false">IF(1_Data_EDA!D7550="Europe",1,0)</f>
        <v>0</v>
      </c>
      <c r="N7549" s="6" t="n">
        <f aca="false">IF(1_Data_EDA!D7550="LATAM",1,0)</f>
        <v>1</v>
      </c>
      <c r="O7549" s="6" t="n">
        <f aca="false">IF(1_Data_EDA!D7550="Pacific Asia",1,0)</f>
        <v>0</v>
      </c>
      <c r="P7549" s="6" t="n">
        <f aca="false">IF(1_Data_EDA!D7550="USCA",1,0)</f>
        <v>0</v>
      </c>
      <c r="Q7549" s="6" t="n">
        <f aca="false">IF(C7549&gt;MEDIAN(C$5:C$8004),1,0)</f>
        <v>0</v>
      </c>
      <c r="R7549" s="6" t="n">
        <f aca="false">IF(D7549&gt;2,1,0)</f>
        <v>1</v>
      </c>
    </row>
    <row r="7550" customFormat="false" ht="15" hidden="false" customHeight="true" outlineLevel="0" collapsed="false">
      <c r="A7550" s="6" t="n">
        <f aca="false">1_Data_EDA!O7551</f>
        <v>0</v>
      </c>
      <c r="B7550" s="6" t="n">
        <f aca="false">1_Data_EDA!H7551</f>
        <v>4</v>
      </c>
      <c r="C7550" s="7" t="n">
        <f aca="false">1_Data_EDA!I7551</f>
        <v>50</v>
      </c>
      <c r="D7550" s="6" t="n">
        <f aca="false">1_Data_EDA!J7551</f>
        <v>4</v>
      </c>
      <c r="E7550" s="7" t="n">
        <f aca="false">1_Data_EDA!K7551</f>
        <v>200</v>
      </c>
      <c r="F7550" s="7" t="n">
        <f aca="false">1_Data_EDA!L7551</f>
        <v>6</v>
      </c>
      <c r="G7550" s="8" t="n">
        <f aca="false">1_Data_EDA!M7551</f>
        <v>0.029999999</v>
      </c>
      <c r="H7550" s="6" t="n">
        <f aca="false">IF(1_Data_EDA!B7551="First Class",1,0)</f>
        <v>0</v>
      </c>
      <c r="I7550" s="6" t="n">
        <f aca="false">IF(1_Data_EDA!B7551="Second Class",1,0)</f>
        <v>0</v>
      </c>
      <c r="J7550" s="6" t="n">
        <f aca="false">IF(1_Data_EDA!B7551="Same Day",1,0)</f>
        <v>0</v>
      </c>
      <c r="K7550" s="6" t="n">
        <f aca="false">IF(1_Data_EDA!C7551="Corporate",1,0)</f>
        <v>1</v>
      </c>
      <c r="L7550" s="6" t="n">
        <f aca="false">IF(1_Data_EDA!C7551="Home Office",1,0)</f>
        <v>0</v>
      </c>
      <c r="M7550" s="6" t="n">
        <f aca="false">IF(1_Data_EDA!D7551="Europe",1,0)</f>
        <v>0</v>
      </c>
      <c r="N7550" s="6" t="n">
        <f aca="false">IF(1_Data_EDA!D7551="LATAM",1,0)</f>
        <v>0</v>
      </c>
      <c r="O7550" s="6" t="n">
        <f aca="false">IF(1_Data_EDA!D7551="Pacific Asia",1,0)</f>
        <v>0</v>
      </c>
      <c r="P7550" s="6" t="n">
        <f aca="false">IF(1_Data_EDA!D7551="USCA",1,0)</f>
        <v>1</v>
      </c>
      <c r="Q7550" s="6" t="n">
        <f aca="false">IF(C7550&gt;MEDIAN(C$5:C$8004),1,0)</f>
        <v>0</v>
      </c>
      <c r="R7550" s="6" t="n">
        <f aca="false">IF(D7550&gt;2,1,0)</f>
        <v>1</v>
      </c>
    </row>
    <row r="7551" customFormat="false" ht="15" hidden="false" customHeight="true" outlineLevel="0" collapsed="false">
      <c r="A7551" s="6" t="n">
        <f aca="false">1_Data_EDA!O7552</f>
        <v>1</v>
      </c>
      <c r="B7551" s="6" t="n">
        <f aca="false">1_Data_EDA!H7552</f>
        <v>1</v>
      </c>
      <c r="C7551" s="7" t="n">
        <f aca="false">1_Data_EDA!I7552</f>
        <v>49.97999954</v>
      </c>
      <c r="D7551" s="6" t="n">
        <f aca="false">1_Data_EDA!J7552</f>
        <v>3</v>
      </c>
      <c r="E7551" s="7" t="n">
        <f aca="false">1_Data_EDA!K7552</f>
        <v>149.9400024</v>
      </c>
      <c r="F7551" s="7" t="n">
        <f aca="false">1_Data_EDA!L7552</f>
        <v>7.5</v>
      </c>
      <c r="G7551" s="8" t="n">
        <f aca="false">1_Data_EDA!M7552</f>
        <v>0.050000001</v>
      </c>
      <c r="H7551" s="6" t="n">
        <f aca="false">IF(1_Data_EDA!B7552="First Class",1,0)</f>
        <v>1</v>
      </c>
      <c r="I7551" s="6" t="n">
        <f aca="false">IF(1_Data_EDA!B7552="Second Class",1,0)</f>
        <v>0</v>
      </c>
      <c r="J7551" s="6" t="n">
        <f aca="false">IF(1_Data_EDA!B7552="Same Day",1,0)</f>
        <v>0</v>
      </c>
      <c r="K7551" s="6" t="n">
        <f aca="false">IF(1_Data_EDA!C7552="Corporate",1,0)</f>
        <v>0</v>
      </c>
      <c r="L7551" s="6" t="n">
        <f aca="false">IF(1_Data_EDA!C7552="Home Office",1,0)</f>
        <v>0</v>
      </c>
      <c r="M7551" s="6" t="n">
        <f aca="false">IF(1_Data_EDA!D7552="Europe",1,0)</f>
        <v>1</v>
      </c>
      <c r="N7551" s="6" t="n">
        <f aca="false">IF(1_Data_EDA!D7552="LATAM",1,0)</f>
        <v>0</v>
      </c>
      <c r="O7551" s="6" t="n">
        <f aca="false">IF(1_Data_EDA!D7552="Pacific Asia",1,0)</f>
        <v>0</v>
      </c>
      <c r="P7551" s="6" t="n">
        <f aca="false">IF(1_Data_EDA!D7552="USCA",1,0)</f>
        <v>0</v>
      </c>
      <c r="Q7551" s="6" t="n">
        <f aca="false">IF(C7551&gt;MEDIAN(C$5:C$8004),1,0)</f>
        <v>0</v>
      </c>
      <c r="R7551" s="6" t="n">
        <f aca="false">IF(D7551&gt;2,1,0)</f>
        <v>1</v>
      </c>
    </row>
    <row r="7552" customFormat="false" ht="15" hidden="false" customHeight="true" outlineLevel="0" collapsed="false">
      <c r="A7552" s="6" t="n">
        <f aca="false">1_Data_EDA!O7553</f>
        <v>1</v>
      </c>
      <c r="B7552" s="6" t="n">
        <f aca="false">1_Data_EDA!H7553</f>
        <v>2</v>
      </c>
      <c r="C7552" s="7" t="n">
        <f aca="false">1_Data_EDA!I7553</f>
        <v>49.97999954</v>
      </c>
      <c r="D7552" s="6" t="n">
        <f aca="false">1_Data_EDA!J7553</f>
        <v>1</v>
      </c>
      <c r="E7552" s="7" t="n">
        <f aca="false">1_Data_EDA!K7553</f>
        <v>49.97999954</v>
      </c>
      <c r="F7552" s="7" t="n">
        <f aca="false">1_Data_EDA!L7553</f>
        <v>7.5</v>
      </c>
      <c r="G7552" s="8" t="n">
        <f aca="false">1_Data_EDA!M7553</f>
        <v>0.150000006</v>
      </c>
      <c r="H7552" s="6" t="n">
        <f aca="false">IF(1_Data_EDA!B7553="First Class",1,0)</f>
        <v>0</v>
      </c>
      <c r="I7552" s="6" t="n">
        <f aca="false">IF(1_Data_EDA!B7553="Second Class",1,0)</f>
        <v>1</v>
      </c>
      <c r="J7552" s="6" t="n">
        <f aca="false">IF(1_Data_EDA!B7553="Same Day",1,0)</f>
        <v>0</v>
      </c>
      <c r="K7552" s="6" t="n">
        <f aca="false">IF(1_Data_EDA!C7553="Corporate",1,0)</f>
        <v>0</v>
      </c>
      <c r="L7552" s="6" t="n">
        <f aca="false">IF(1_Data_EDA!C7553="Home Office",1,0)</f>
        <v>1</v>
      </c>
      <c r="M7552" s="6" t="n">
        <f aca="false">IF(1_Data_EDA!D7553="Europe",1,0)</f>
        <v>0</v>
      </c>
      <c r="N7552" s="6" t="n">
        <f aca="false">IF(1_Data_EDA!D7553="LATAM",1,0)</f>
        <v>1</v>
      </c>
      <c r="O7552" s="6" t="n">
        <f aca="false">IF(1_Data_EDA!D7553="Pacific Asia",1,0)</f>
        <v>0</v>
      </c>
      <c r="P7552" s="6" t="n">
        <f aca="false">IF(1_Data_EDA!D7553="USCA",1,0)</f>
        <v>0</v>
      </c>
      <c r="Q7552" s="6" t="n">
        <f aca="false">IF(C7552&gt;MEDIAN(C$5:C$8004),1,0)</f>
        <v>0</v>
      </c>
      <c r="R7552" s="6" t="n">
        <f aca="false">IF(D7552&gt;2,1,0)</f>
        <v>0</v>
      </c>
    </row>
    <row r="7553" customFormat="false" ht="15" hidden="false" customHeight="true" outlineLevel="0" collapsed="false">
      <c r="A7553" s="6" t="n">
        <f aca="false">1_Data_EDA!O7554</f>
        <v>0</v>
      </c>
      <c r="B7553" s="6" t="n">
        <f aca="false">1_Data_EDA!H7554</f>
        <v>4</v>
      </c>
      <c r="C7553" s="7" t="n">
        <f aca="false">1_Data_EDA!I7554</f>
        <v>129.9900055</v>
      </c>
      <c r="D7553" s="6" t="n">
        <f aca="false">1_Data_EDA!J7554</f>
        <v>1</v>
      </c>
      <c r="E7553" s="7" t="n">
        <f aca="false">1_Data_EDA!K7554</f>
        <v>129.9900055</v>
      </c>
      <c r="F7553" s="7" t="n">
        <f aca="false">1_Data_EDA!L7554</f>
        <v>19.5</v>
      </c>
      <c r="G7553" s="8" t="n">
        <f aca="false">1_Data_EDA!M7554</f>
        <v>0.150000006</v>
      </c>
      <c r="H7553" s="6" t="n">
        <f aca="false">IF(1_Data_EDA!B7554="First Class",1,0)</f>
        <v>0</v>
      </c>
      <c r="I7553" s="6" t="n">
        <f aca="false">IF(1_Data_EDA!B7554="Second Class",1,0)</f>
        <v>0</v>
      </c>
      <c r="J7553" s="6" t="n">
        <f aca="false">IF(1_Data_EDA!B7554="Same Day",1,0)</f>
        <v>0</v>
      </c>
      <c r="K7553" s="6" t="n">
        <f aca="false">IF(1_Data_EDA!C7554="Corporate",1,0)</f>
        <v>0</v>
      </c>
      <c r="L7553" s="6" t="n">
        <f aca="false">IF(1_Data_EDA!C7554="Home Office",1,0)</f>
        <v>1</v>
      </c>
      <c r="M7553" s="6" t="n">
        <f aca="false">IF(1_Data_EDA!D7554="Europe",1,0)</f>
        <v>0</v>
      </c>
      <c r="N7553" s="6" t="n">
        <f aca="false">IF(1_Data_EDA!D7554="LATAM",1,0)</f>
        <v>1</v>
      </c>
      <c r="O7553" s="6" t="n">
        <f aca="false">IF(1_Data_EDA!D7554="Pacific Asia",1,0)</f>
        <v>0</v>
      </c>
      <c r="P7553" s="6" t="n">
        <f aca="false">IF(1_Data_EDA!D7554="USCA",1,0)</f>
        <v>0</v>
      </c>
      <c r="Q7553" s="6" t="n">
        <f aca="false">IF(C7553&gt;MEDIAN(C$5:C$8004),1,0)</f>
        <v>1</v>
      </c>
      <c r="R7553" s="6" t="n">
        <f aca="false">IF(D7553&gt;2,1,0)</f>
        <v>0</v>
      </c>
    </row>
    <row r="7554" customFormat="false" ht="15" hidden="false" customHeight="true" outlineLevel="0" collapsed="false">
      <c r="A7554" s="6" t="n">
        <f aca="false">1_Data_EDA!O7555</f>
        <v>1</v>
      </c>
      <c r="B7554" s="6" t="n">
        <f aca="false">1_Data_EDA!H7555</f>
        <v>2</v>
      </c>
      <c r="C7554" s="7" t="n">
        <f aca="false">1_Data_EDA!I7555</f>
        <v>299.980011</v>
      </c>
      <c r="D7554" s="6" t="n">
        <f aca="false">1_Data_EDA!J7555</f>
        <v>1</v>
      </c>
      <c r="E7554" s="7" t="n">
        <f aca="false">1_Data_EDA!K7555</f>
        <v>299.980011</v>
      </c>
      <c r="F7554" s="7" t="n">
        <f aca="false">1_Data_EDA!L7555</f>
        <v>45</v>
      </c>
      <c r="G7554" s="8" t="n">
        <f aca="false">1_Data_EDA!M7555</f>
        <v>0.150000006</v>
      </c>
      <c r="H7554" s="6" t="n">
        <f aca="false">IF(1_Data_EDA!B7555="First Class",1,0)</f>
        <v>0</v>
      </c>
      <c r="I7554" s="6" t="n">
        <f aca="false">IF(1_Data_EDA!B7555="Second Class",1,0)</f>
        <v>1</v>
      </c>
      <c r="J7554" s="6" t="n">
        <f aca="false">IF(1_Data_EDA!B7555="Same Day",1,0)</f>
        <v>0</v>
      </c>
      <c r="K7554" s="6" t="n">
        <f aca="false">IF(1_Data_EDA!C7555="Corporate",1,0)</f>
        <v>0</v>
      </c>
      <c r="L7554" s="6" t="n">
        <f aca="false">IF(1_Data_EDA!C7555="Home Office",1,0)</f>
        <v>0</v>
      </c>
      <c r="M7554" s="6" t="n">
        <f aca="false">IF(1_Data_EDA!D7555="Europe",1,0)</f>
        <v>1</v>
      </c>
      <c r="N7554" s="6" t="n">
        <f aca="false">IF(1_Data_EDA!D7555="LATAM",1,0)</f>
        <v>0</v>
      </c>
      <c r="O7554" s="6" t="n">
        <f aca="false">IF(1_Data_EDA!D7555="Pacific Asia",1,0)</f>
        <v>0</v>
      </c>
      <c r="P7554" s="6" t="n">
        <f aca="false">IF(1_Data_EDA!D7555="USCA",1,0)</f>
        <v>0</v>
      </c>
      <c r="Q7554" s="6" t="n">
        <f aca="false">IF(C7554&gt;MEDIAN(C$5:C$8004),1,0)</f>
        <v>1</v>
      </c>
      <c r="R7554" s="6" t="n">
        <f aca="false">IF(D7554&gt;2,1,0)</f>
        <v>0</v>
      </c>
    </row>
    <row r="7555" customFormat="false" ht="15" hidden="false" customHeight="true" outlineLevel="0" collapsed="false">
      <c r="A7555" s="6" t="n">
        <f aca="false">1_Data_EDA!O7556</f>
        <v>0</v>
      </c>
      <c r="B7555" s="6" t="n">
        <f aca="false">1_Data_EDA!H7556</f>
        <v>2</v>
      </c>
      <c r="C7555" s="7" t="n">
        <f aca="false">1_Data_EDA!I7556</f>
        <v>129.9900055</v>
      </c>
      <c r="D7555" s="6" t="n">
        <f aca="false">1_Data_EDA!J7556</f>
        <v>1</v>
      </c>
      <c r="E7555" s="7" t="n">
        <f aca="false">1_Data_EDA!K7556</f>
        <v>129.9900055</v>
      </c>
      <c r="F7555" s="7" t="n">
        <f aca="false">1_Data_EDA!L7556</f>
        <v>26</v>
      </c>
      <c r="G7555" s="8" t="n">
        <f aca="false">1_Data_EDA!M7556</f>
        <v>0.200000003</v>
      </c>
      <c r="H7555" s="6" t="n">
        <f aca="false">IF(1_Data_EDA!B7556="First Class",1,0)</f>
        <v>0</v>
      </c>
      <c r="I7555" s="6" t="n">
        <f aca="false">IF(1_Data_EDA!B7556="Second Class",1,0)</f>
        <v>1</v>
      </c>
      <c r="J7555" s="6" t="n">
        <f aca="false">IF(1_Data_EDA!B7556="Same Day",1,0)</f>
        <v>0</v>
      </c>
      <c r="K7555" s="6" t="n">
        <f aca="false">IF(1_Data_EDA!C7556="Corporate",1,0)</f>
        <v>0</v>
      </c>
      <c r="L7555" s="6" t="n">
        <f aca="false">IF(1_Data_EDA!C7556="Home Office",1,0)</f>
        <v>1</v>
      </c>
      <c r="M7555" s="6" t="n">
        <f aca="false">IF(1_Data_EDA!D7556="Europe",1,0)</f>
        <v>0</v>
      </c>
      <c r="N7555" s="6" t="n">
        <f aca="false">IF(1_Data_EDA!D7556="LATAM",1,0)</f>
        <v>0</v>
      </c>
      <c r="O7555" s="6" t="n">
        <f aca="false">IF(1_Data_EDA!D7556="Pacific Asia",1,0)</f>
        <v>0</v>
      </c>
      <c r="P7555" s="6" t="n">
        <f aca="false">IF(1_Data_EDA!D7556="USCA",1,0)</f>
        <v>1</v>
      </c>
      <c r="Q7555" s="6" t="n">
        <f aca="false">IF(C7555&gt;MEDIAN(C$5:C$8004),1,0)</f>
        <v>1</v>
      </c>
      <c r="R7555" s="6" t="n">
        <f aca="false">IF(D7555&gt;2,1,0)</f>
        <v>0</v>
      </c>
    </row>
    <row r="7556" customFormat="false" ht="15" hidden="false" customHeight="true" outlineLevel="0" collapsed="false">
      <c r="A7556" s="6" t="n">
        <f aca="false">1_Data_EDA!O7557</f>
        <v>0</v>
      </c>
      <c r="B7556" s="6" t="n">
        <f aca="false">1_Data_EDA!H7557</f>
        <v>4</v>
      </c>
      <c r="C7556" s="7" t="n">
        <f aca="false">1_Data_EDA!I7557</f>
        <v>199.9900055</v>
      </c>
      <c r="D7556" s="6" t="n">
        <f aca="false">1_Data_EDA!J7557</f>
        <v>1</v>
      </c>
      <c r="E7556" s="7" t="n">
        <f aca="false">1_Data_EDA!K7557</f>
        <v>199.9900055</v>
      </c>
      <c r="F7556" s="7" t="n">
        <f aca="false">1_Data_EDA!L7557</f>
        <v>26</v>
      </c>
      <c r="G7556" s="8" t="n">
        <f aca="false">1_Data_EDA!M7557</f>
        <v>0.129999995</v>
      </c>
      <c r="H7556" s="6" t="n">
        <f aca="false">IF(1_Data_EDA!B7557="First Class",1,0)</f>
        <v>0</v>
      </c>
      <c r="I7556" s="6" t="n">
        <f aca="false">IF(1_Data_EDA!B7557="Second Class",1,0)</f>
        <v>0</v>
      </c>
      <c r="J7556" s="6" t="n">
        <f aca="false">IF(1_Data_EDA!B7557="Same Day",1,0)</f>
        <v>0</v>
      </c>
      <c r="K7556" s="6" t="n">
        <f aca="false">IF(1_Data_EDA!C7557="Corporate",1,0)</f>
        <v>1</v>
      </c>
      <c r="L7556" s="6" t="n">
        <f aca="false">IF(1_Data_EDA!C7557="Home Office",1,0)</f>
        <v>0</v>
      </c>
      <c r="M7556" s="6" t="n">
        <f aca="false">IF(1_Data_EDA!D7557="Europe",1,0)</f>
        <v>1</v>
      </c>
      <c r="N7556" s="6" t="n">
        <f aca="false">IF(1_Data_EDA!D7557="LATAM",1,0)</f>
        <v>0</v>
      </c>
      <c r="O7556" s="6" t="n">
        <f aca="false">IF(1_Data_EDA!D7557="Pacific Asia",1,0)</f>
        <v>0</v>
      </c>
      <c r="P7556" s="6" t="n">
        <f aca="false">IF(1_Data_EDA!D7557="USCA",1,0)</f>
        <v>0</v>
      </c>
      <c r="Q7556" s="6" t="n">
        <f aca="false">IF(C7556&gt;MEDIAN(C$5:C$8004),1,0)</f>
        <v>1</v>
      </c>
      <c r="R7556" s="6" t="n">
        <f aca="false">IF(D7556&gt;2,1,0)</f>
        <v>0</v>
      </c>
    </row>
    <row r="7557" customFormat="false" ht="15" hidden="false" customHeight="true" outlineLevel="0" collapsed="false">
      <c r="A7557" s="6" t="n">
        <f aca="false">1_Data_EDA!O7558</f>
        <v>1</v>
      </c>
      <c r="B7557" s="6" t="n">
        <f aca="false">1_Data_EDA!H7558</f>
        <v>1</v>
      </c>
      <c r="C7557" s="7" t="n">
        <f aca="false">1_Data_EDA!I7558</f>
        <v>50</v>
      </c>
      <c r="D7557" s="6" t="n">
        <f aca="false">1_Data_EDA!J7558</f>
        <v>5</v>
      </c>
      <c r="E7557" s="7" t="n">
        <f aca="false">1_Data_EDA!K7558</f>
        <v>250</v>
      </c>
      <c r="F7557" s="7" t="n">
        <f aca="false">1_Data_EDA!L7558</f>
        <v>40</v>
      </c>
      <c r="G7557" s="8" t="n">
        <f aca="false">1_Data_EDA!M7558</f>
        <v>0.159999996</v>
      </c>
      <c r="H7557" s="6" t="n">
        <f aca="false">IF(1_Data_EDA!B7558="First Class",1,0)</f>
        <v>1</v>
      </c>
      <c r="I7557" s="6" t="n">
        <f aca="false">IF(1_Data_EDA!B7558="Second Class",1,0)</f>
        <v>0</v>
      </c>
      <c r="J7557" s="6" t="n">
        <f aca="false">IF(1_Data_EDA!B7558="Same Day",1,0)</f>
        <v>0</v>
      </c>
      <c r="K7557" s="6" t="n">
        <f aca="false">IF(1_Data_EDA!C7558="Corporate",1,0)</f>
        <v>0</v>
      </c>
      <c r="L7557" s="6" t="n">
        <f aca="false">IF(1_Data_EDA!C7558="Home Office",1,0)</f>
        <v>0</v>
      </c>
      <c r="M7557" s="6" t="n">
        <f aca="false">IF(1_Data_EDA!D7558="Europe",1,0)</f>
        <v>1</v>
      </c>
      <c r="N7557" s="6" t="n">
        <f aca="false">IF(1_Data_EDA!D7558="LATAM",1,0)</f>
        <v>0</v>
      </c>
      <c r="O7557" s="6" t="n">
        <f aca="false">IF(1_Data_EDA!D7558="Pacific Asia",1,0)</f>
        <v>0</v>
      </c>
      <c r="P7557" s="6" t="n">
        <f aca="false">IF(1_Data_EDA!D7558="USCA",1,0)</f>
        <v>0</v>
      </c>
      <c r="Q7557" s="6" t="n">
        <f aca="false">IF(C7557&gt;MEDIAN(C$5:C$8004),1,0)</f>
        <v>0</v>
      </c>
      <c r="R7557" s="6" t="n">
        <f aca="false">IF(D7557&gt;2,1,0)</f>
        <v>1</v>
      </c>
    </row>
    <row r="7558" customFormat="false" ht="15" hidden="false" customHeight="true" outlineLevel="0" collapsed="false">
      <c r="A7558" s="6" t="n">
        <f aca="false">1_Data_EDA!O7559</f>
        <v>1</v>
      </c>
      <c r="B7558" s="6" t="n">
        <f aca="false">1_Data_EDA!H7559</f>
        <v>2</v>
      </c>
      <c r="C7558" s="7" t="n">
        <f aca="false">1_Data_EDA!I7559</f>
        <v>215.8200073</v>
      </c>
      <c r="D7558" s="6" t="n">
        <f aca="false">1_Data_EDA!J7559</f>
        <v>1</v>
      </c>
      <c r="E7558" s="7" t="n">
        <f aca="false">1_Data_EDA!K7559</f>
        <v>215.8200073</v>
      </c>
      <c r="F7558" s="7" t="n">
        <f aca="false">1_Data_EDA!L7559</f>
        <v>53.95999908</v>
      </c>
      <c r="G7558" s="8" t="n">
        <f aca="false">1_Data_EDA!M7559</f>
        <v>0.25</v>
      </c>
      <c r="H7558" s="6" t="n">
        <f aca="false">IF(1_Data_EDA!B7559="First Class",1,0)</f>
        <v>0</v>
      </c>
      <c r="I7558" s="6" t="n">
        <f aca="false">IF(1_Data_EDA!B7559="Second Class",1,0)</f>
        <v>1</v>
      </c>
      <c r="J7558" s="6" t="n">
        <f aca="false">IF(1_Data_EDA!B7559="Same Day",1,0)</f>
        <v>0</v>
      </c>
      <c r="K7558" s="6" t="n">
        <f aca="false">IF(1_Data_EDA!C7559="Corporate",1,0)</f>
        <v>1</v>
      </c>
      <c r="L7558" s="6" t="n">
        <f aca="false">IF(1_Data_EDA!C7559="Home Office",1,0)</f>
        <v>0</v>
      </c>
      <c r="M7558" s="6" t="n">
        <f aca="false">IF(1_Data_EDA!D7559="Europe",1,0)</f>
        <v>0</v>
      </c>
      <c r="N7558" s="6" t="n">
        <f aca="false">IF(1_Data_EDA!D7559="LATAM",1,0)</f>
        <v>0</v>
      </c>
      <c r="O7558" s="6" t="n">
        <f aca="false">IF(1_Data_EDA!D7559="Pacific Asia",1,0)</f>
        <v>1</v>
      </c>
      <c r="P7558" s="6" t="n">
        <f aca="false">IF(1_Data_EDA!D7559="USCA",1,0)</f>
        <v>0</v>
      </c>
      <c r="Q7558" s="6" t="n">
        <f aca="false">IF(C7558&gt;MEDIAN(C$5:C$8004),1,0)</f>
        <v>1</v>
      </c>
      <c r="R7558" s="6" t="n">
        <f aca="false">IF(D7558&gt;2,1,0)</f>
        <v>0</v>
      </c>
    </row>
    <row r="7559" customFormat="false" ht="15" hidden="false" customHeight="true" outlineLevel="0" collapsed="false">
      <c r="A7559" s="6" t="n">
        <f aca="false">1_Data_EDA!O7560</f>
        <v>1</v>
      </c>
      <c r="B7559" s="6" t="n">
        <f aca="false">1_Data_EDA!H7560</f>
        <v>4</v>
      </c>
      <c r="C7559" s="7" t="n">
        <f aca="false">1_Data_EDA!I7560</f>
        <v>49.97999954</v>
      </c>
      <c r="D7559" s="6" t="n">
        <f aca="false">1_Data_EDA!J7560</f>
        <v>2</v>
      </c>
      <c r="E7559" s="7" t="n">
        <f aca="false">1_Data_EDA!K7560</f>
        <v>99.95999908</v>
      </c>
      <c r="F7559" s="7" t="n">
        <f aca="false">1_Data_EDA!L7560</f>
        <v>7</v>
      </c>
      <c r="G7559" s="8" t="n">
        <f aca="false">1_Data_EDA!M7560</f>
        <v>0.07</v>
      </c>
      <c r="H7559" s="6" t="n">
        <f aca="false">IF(1_Data_EDA!B7560="First Class",1,0)</f>
        <v>0</v>
      </c>
      <c r="I7559" s="6" t="n">
        <f aca="false">IF(1_Data_EDA!B7560="Second Class",1,0)</f>
        <v>0</v>
      </c>
      <c r="J7559" s="6" t="n">
        <f aca="false">IF(1_Data_EDA!B7560="Same Day",1,0)</f>
        <v>0</v>
      </c>
      <c r="K7559" s="6" t="n">
        <f aca="false">IF(1_Data_EDA!C7560="Corporate",1,0)</f>
        <v>0</v>
      </c>
      <c r="L7559" s="6" t="n">
        <f aca="false">IF(1_Data_EDA!C7560="Home Office",1,0)</f>
        <v>0</v>
      </c>
      <c r="M7559" s="6" t="n">
        <f aca="false">IF(1_Data_EDA!D7560="Europe",1,0)</f>
        <v>0</v>
      </c>
      <c r="N7559" s="6" t="n">
        <f aca="false">IF(1_Data_EDA!D7560="LATAM",1,0)</f>
        <v>1</v>
      </c>
      <c r="O7559" s="6" t="n">
        <f aca="false">IF(1_Data_EDA!D7560="Pacific Asia",1,0)</f>
        <v>0</v>
      </c>
      <c r="P7559" s="6" t="n">
        <f aca="false">IF(1_Data_EDA!D7560="USCA",1,0)</f>
        <v>0</v>
      </c>
      <c r="Q7559" s="6" t="n">
        <f aca="false">IF(C7559&gt;MEDIAN(C$5:C$8004),1,0)</f>
        <v>0</v>
      </c>
      <c r="R7559" s="6" t="n">
        <f aca="false">IF(D7559&gt;2,1,0)</f>
        <v>0</v>
      </c>
    </row>
    <row r="7560" customFormat="false" ht="15" hidden="false" customHeight="true" outlineLevel="0" collapsed="false">
      <c r="A7560" s="6" t="n">
        <f aca="false">1_Data_EDA!O7561</f>
        <v>1</v>
      </c>
      <c r="B7560" s="6" t="n">
        <f aca="false">1_Data_EDA!H7561</f>
        <v>4</v>
      </c>
      <c r="C7560" s="7" t="n">
        <f aca="false">1_Data_EDA!I7561</f>
        <v>399.980011</v>
      </c>
      <c r="D7560" s="6" t="n">
        <f aca="false">1_Data_EDA!J7561</f>
        <v>1</v>
      </c>
      <c r="E7560" s="7" t="n">
        <f aca="false">1_Data_EDA!K7561</f>
        <v>399.980011</v>
      </c>
      <c r="F7560" s="7" t="n">
        <f aca="false">1_Data_EDA!L7561</f>
        <v>72</v>
      </c>
      <c r="G7560" s="8" t="n">
        <f aca="false">1_Data_EDA!M7561</f>
        <v>0.180000007</v>
      </c>
      <c r="H7560" s="6" t="n">
        <f aca="false">IF(1_Data_EDA!B7561="First Class",1,0)</f>
        <v>0</v>
      </c>
      <c r="I7560" s="6" t="n">
        <f aca="false">IF(1_Data_EDA!B7561="Second Class",1,0)</f>
        <v>0</v>
      </c>
      <c r="J7560" s="6" t="n">
        <f aca="false">IF(1_Data_EDA!B7561="Same Day",1,0)</f>
        <v>0</v>
      </c>
      <c r="K7560" s="6" t="n">
        <f aca="false">IF(1_Data_EDA!C7561="Corporate",1,0)</f>
        <v>0</v>
      </c>
      <c r="L7560" s="6" t="n">
        <f aca="false">IF(1_Data_EDA!C7561="Home Office",1,0)</f>
        <v>0</v>
      </c>
      <c r="M7560" s="6" t="n">
        <f aca="false">IF(1_Data_EDA!D7561="Europe",1,0)</f>
        <v>0</v>
      </c>
      <c r="N7560" s="6" t="n">
        <f aca="false">IF(1_Data_EDA!D7561="LATAM",1,0)</f>
        <v>0</v>
      </c>
      <c r="O7560" s="6" t="n">
        <f aca="false">IF(1_Data_EDA!D7561="Pacific Asia",1,0)</f>
        <v>1</v>
      </c>
      <c r="P7560" s="6" t="n">
        <f aca="false">IF(1_Data_EDA!D7561="USCA",1,0)</f>
        <v>0</v>
      </c>
      <c r="Q7560" s="6" t="n">
        <f aca="false">IF(C7560&gt;MEDIAN(C$5:C$8004),1,0)</f>
        <v>1</v>
      </c>
      <c r="R7560" s="6" t="n">
        <f aca="false">IF(D7560&gt;2,1,0)</f>
        <v>0</v>
      </c>
    </row>
    <row r="7561" customFormat="false" ht="15" hidden="false" customHeight="true" outlineLevel="0" collapsed="false">
      <c r="A7561" s="6" t="n">
        <f aca="false">1_Data_EDA!O7562</f>
        <v>0</v>
      </c>
      <c r="B7561" s="6" t="n">
        <f aca="false">1_Data_EDA!H7562</f>
        <v>4</v>
      </c>
      <c r="C7561" s="7" t="n">
        <f aca="false">1_Data_EDA!I7562</f>
        <v>50</v>
      </c>
      <c r="D7561" s="6" t="n">
        <f aca="false">1_Data_EDA!J7562</f>
        <v>4</v>
      </c>
      <c r="E7561" s="7" t="n">
        <f aca="false">1_Data_EDA!K7562</f>
        <v>200</v>
      </c>
      <c r="F7561" s="7" t="n">
        <f aca="false">1_Data_EDA!L7562</f>
        <v>6</v>
      </c>
      <c r="G7561" s="8" t="n">
        <f aca="false">1_Data_EDA!M7562</f>
        <v>0.029999999</v>
      </c>
      <c r="H7561" s="6" t="n">
        <f aca="false">IF(1_Data_EDA!B7562="First Class",1,0)</f>
        <v>0</v>
      </c>
      <c r="I7561" s="6" t="n">
        <f aca="false">IF(1_Data_EDA!B7562="Second Class",1,0)</f>
        <v>0</v>
      </c>
      <c r="J7561" s="6" t="n">
        <f aca="false">IF(1_Data_EDA!B7562="Same Day",1,0)</f>
        <v>0</v>
      </c>
      <c r="K7561" s="6" t="n">
        <f aca="false">IF(1_Data_EDA!C7562="Corporate",1,0)</f>
        <v>1</v>
      </c>
      <c r="L7561" s="6" t="n">
        <f aca="false">IF(1_Data_EDA!C7562="Home Office",1,0)</f>
        <v>0</v>
      </c>
      <c r="M7561" s="6" t="n">
        <f aca="false">IF(1_Data_EDA!D7562="Europe",1,0)</f>
        <v>0</v>
      </c>
      <c r="N7561" s="6" t="n">
        <f aca="false">IF(1_Data_EDA!D7562="LATAM",1,0)</f>
        <v>1</v>
      </c>
      <c r="O7561" s="6" t="n">
        <f aca="false">IF(1_Data_EDA!D7562="Pacific Asia",1,0)</f>
        <v>0</v>
      </c>
      <c r="P7561" s="6" t="n">
        <f aca="false">IF(1_Data_EDA!D7562="USCA",1,0)</f>
        <v>0</v>
      </c>
      <c r="Q7561" s="6" t="n">
        <f aca="false">IF(C7561&gt;MEDIAN(C$5:C$8004),1,0)</f>
        <v>0</v>
      </c>
      <c r="R7561" s="6" t="n">
        <f aca="false">IF(D7561&gt;2,1,0)</f>
        <v>1</v>
      </c>
    </row>
    <row r="7562" customFormat="false" ht="15" hidden="false" customHeight="true" outlineLevel="0" collapsed="false">
      <c r="A7562" s="6" t="n">
        <f aca="false">1_Data_EDA!O7563</f>
        <v>0</v>
      </c>
      <c r="B7562" s="6" t="n">
        <f aca="false">1_Data_EDA!H7563</f>
        <v>4</v>
      </c>
      <c r="C7562" s="7" t="n">
        <f aca="false">1_Data_EDA!I7563</f>
        <v>39.99000168</v>
      </c>
      <c r="D7562" s="6" t="n">
        <f aca="false">1_Data_EDA!J7563</f>
        <v>3</v>
      </c>
      <c r="E7562" s="7" t="n">
        <f aca="false">1_Data_EDA!K7563</f>
        <v>119.9700012</v>
      </c>
      <c r="F7562" s="7" t="n">
        <f aca="false">1_Data_EDA!L7563</f>
        <v>14.39999962</v>
      </c>
      <c r="G7562" s="8" t="n">
        <f aca="false">1_Data_EDA!M7563</f>
        <v>0.119999997</v>
      </c>
      <c r="H7562" s="6" t="n">
        <f aca="false">IF(1_Data_EDA!B7563="First Class",1,0)</f>
        <v>0</v>
      </c>
      <c r="I7562" s="6" t="n">
        <f aca="false">IF(1_Data_EDA!B7563="Second Class",1,0)</f>
        <v>0</v>
      </c>
      <c r="J7562" s="6" t="n">
        <f aca="false">IF(1_Data_EDA!B7563="Same Day",1,0)</f>
        <v>0</v>
      </c>
      <c r="K7562" s="6" t="n">
        <f aca="false">IF(1_Data_EDA!C7563="Corporate",1,0)</f>
        <v>0</v>
      </c>
      <c r="L7562" s="6" t="n">
        <f aca="false">IF(1_Data_EDA!C7563="Home Office",1,0)</f>
        <v>0</v>
      </c>
      <c r="M7562" s="6" t="n">
        <f aca="false">IF(1_Data_EDA!D7563="Europe",1,0)</f>
        <v>0</v>
      </c>
      <c r="N7562" s="6" t="n">
        <f aca="false">IF(1_Data_EDA!D7563="LATAM",1,0)</f>
        <v>0</v>
      </c>
      <c r="O7562" s="6" t="n">
        <f aca="false">IF(1_Data_EDA!D7563="Pacific Asia",1,0)</f>
        <v>0</v>
      </c>
      <c r="P7562" s="6" t="n">
        <f aca="false">IF(1_Data_EDA!D7563="USCA",1,0)</f>
        <v>1</v>
      </c>
      <c r="Q7562" s="6" t="n">
        <f aca="false">IF(C7562&gt;MEDIAN(C$5:C$8004),1,0)</f>
        <v>0</v>
      </c>
      <c r="R7562" s="6" t="n">
        <f aca="false">IF(D7562&gt;2,1,0)</f>
        <v>1</v>
      </c>
    </row>
    <row r="7563" customFormat="false" ht="15" hidden="false" customHeight="true" outlineLevel="0" collapsed="false">
      <c r="A7563" s="6" t="n">
        <f aca="false">1_Data_EDA!O7564</f>
        <v>0</v>
      </c>
      <c r="B7563" s="6" t="n">
        <f aca="false">1_Data_EDA!H7564</f>
        <v>0</v>
      </c>
      <c r="C7563" s="7" t="n">
        <f aca="false">1_Data_EDA!I7564</f>
        <v>59.99000168</v>
      </c>
      <c r="D7563" s="6" t="n">
        <f aca="false">1_Data_EDA!J7564</f>
        <v>5</v>
      </c>
      <c r="E7563" s="7" t="n">
        <f aca="false">1_Data_EDA!K7564</f>
        <v>299.9500122</v>
      </c>
      <c r="F7563" s="7" t="n">
        <f aca="false">1_Data_EDA!L7564</f>
        <v>47.99000168</v>
      </c>
      <c r="G7563" s="8" t="n">
        <f aca="false">1_Data_EDA!M7564</f>
        <v>0.159999996</v>
      </c>
      <c r="H7563" s="6" t="n">
        <f aca="false">IF(1_Data_EDA!B7564="First Class",1,0)</f>
        <v>0</v>
      </c>
      <c r="I7563" s="6" t="n">
        <f aca="false">IF(1_Data_EDA!B7564="Second Class",1,0)</f>
        <v>0</v>
      </c>
      <c r="J7563" s="6" t="n">
        <f aca="false">IF(1_Data_EDA!B7564="Same Day",1,0)</f>
        <v>1</v>
      </c>
      <c r="K7563" s="6" t="n">
        <f aca="false">IF(1_Data_EDA!C7564="Corporate",1,0)</f>
        <v>1</v>
      </c>
      <c r="L7563" s="6" t="n">
        <f aca="false">IF(1_Data_EDA!C7564="Home Office",1,0)</f>
        <v>0</v>
      </c>
      <c r="M7563" s="6" t="n">
        <f aca="false">IF(1_Data_EDA!D7564="Europe",1,0)</f>
        <v>0</v>
      </c>
      <c r="N7563" s="6" t="n">
        <f aca="false">IF(1_Data_EDA!D7564="LATAM",1,0)</f>
        <v>0</v>
      </c>
      <c r="O7563" s="6" t="n">
        <f aca="false">IF(1_Data_EDA!D7564="Pacific Asia",1,0)</f>
        <v>1</v>
      </c>
      <c r="P7563" s="6" t="n">
        <f aca="false">IF(1_Data_EDA!D7564="USCA",1,0)</f>
        <v>0</v>
      </c>
      <c r="Q7563" s="6" t="n">
        <f aca="false">IF(C7563&gt;MEDIAN(C$5:C$8004),1,0)</f>
        <v>0</v>
      </c>
      <c r="R7563" s="6" t="n">
        <f aca="false">IF(D7563&gt;2,1,0)</f>
        <v>1</v>
      </c>
    </row>
    <row r="7564" customFormat="false" ht="15" hidden="false" customHeight="true" outlineLevel="0" collapsed="false">
      <c r="A7564" s="6" t="n">
        <f aca="false">1_Data_EDA!O7565</f>
        <v>1</v>
      </c>
      <c r="B7564" s="6" t="n">
        <f aca="false">1_Data_EDA!H7565</f>
        <v>4</v>
      </c>
      <c r="C7564" s="7" t="n">
        <f aca="false">1_Data_EDA!I7565</f>
        <v>49.97999954</v>
      </c>
      <c r="D7564" s="6" t="n">
        <f aca="false">1_Data_EDA!J7565</f>
        <v>1</v>
      </c>
      <c r="E7564" s="7" t="n">
        <f aca="false">1_Data_EDA!K7565</f>
        <v>49.97999954</v>
      </c>
      <c r="F7564" s="7" t="n">
        <f aca="false">1_Data_EDA!L7565</f>
        <v>2</v>
      </c>
      <c r="G7564" s="8" t="n">
        <f aca="false">1_Data_EDA!M7565</f>
        <v>0.039999999</v>
      </c>
      <c r="H7564" s="6" t="n">
        <f aca="false">IF(1_Data_EDA!B7565="First Class",1,0)</f>
        <v>0</v>
      </c>
      <c r="I7564" s="6" t="n">
        <f aca="false">IF(1_Data_EDA!B7565="Second Class",1,0)</f>
        <v>0</v>
      </c>
      <c r="J7564" s="6" t="n">
        <f aca="false">IF(1_Data_EDA!B7565="Same Day",1,0)</f>
        <v>0</v>
      </c>
      <c r="K7564" s="6" t="n">
        <f aca="false">IF(1_Data_EDA!C7565="Corporate",1,0)</f>
        <v>1</v>
      </c>
      <c r="L7564" s="6" t="n">
        <f aca="false">IF(1_Data_EDA!C7565="Home Office",1,0)</f>
        <v>0</v>
      </c>
      <c r="M7564" s="6" t="n">
        <f aca="false">IF(1_Data_EDA!D7565="Europe",1,0)</f>
        <v>0</v>
      </c>
      <c r="N7564" s="6" t="n">
        <f aca="false">IF(1_Data_EDA!D7565="LATAM",1,0)</f>
        <v>0</v>
      </c>
      <c r="O7564" s="6" t="n">
        <f aca="false">IF(1_Data_EDA!D7565="Pacific Asia",1,0)</f>
        <v>0</v>
      </c>
      <c r="P7564" s="6" t="n">
        <f aca="false">IF(1_Data_EDA!D7565="USCA",1,0)</f>
        <v>1</v>
      </c>
      <c r="Q7564" s="6" t="n">
        <f aca="false">IF(C7564&gt;MEDIAN(C$5:C$8004),1,0)</f>
        <v>0</v>
      </c>
      <c r="R7564" s="6" t="n">
        <f aca="false">IF(D7564&gt;2,1,0)</f>
        <v>0</v>
      </c>
    </row>
    <row r="7565" customFormat="false" ht="15" hidden="false" customHeight="true" outlineLevel="0" collapsed="false">
      <c r="A7565" s="6" t="n">
        <f aca="false">1_Data_EDA!O7566</f>
        <v>0</v>
      </c>
      <c r="B7565" s="6" t="n">
        <f aca="false">1_Data_EDA!H7566</f>
        <v>4</v>
      </c>
      <c r="C7565" s="7" t="n">
        <f aca="false">1_Data_EDA!I7566</f>
        <v>59.99000168</v>
      </c>
      <c r="D7565" s="6" t="n">
        <f aca="false">1_Data_EDA!J7566</f>
        <v>5</v>
      </c>
      <c r="E7565" s="7" t="n">
        <f aca="false">1_Data_EDA!K7566</f>
        <v>299.9500122</v>
      </c>
      <c r="F7565" s="7" t="n">
        <f aca="false">1_Data_EDA!L7566</f>
        <v>16.5</v>
      </c>
      <c r="G7565" s="8" t="n">
        <f aca="false">1_Data_EDA!M7566</f>
        <v>0.059999999</v>
      </c>
      <c r="H7565" s="6" t="n">
        <f aca="false">IF(1_Data_EDA!B7566="First Class",1,0)</f>
        <v>0</v>
      </c>
      <c r="I7565" s="6" t="n">
        <f aca="false">IF(1_Data_EDA!B7566="Second Class",1,0)</f>
        <v>0</v>
      </c>
      <c r="J7565" s="6" t="n">
        <f aca="false">IF(1_Data_EDA!B7566="Same Day",1,0)</f>
        <v>0</v>
      </c>
      <c r="K7565" s="6" t="n">
        <f aca="false">IF(1_Data_EDA!C7566="Corporate",1,0)</f>
        <v>0</v>
      </c>
      <c r="L7565" s="6" t="n">
        <f aca="false">IF(1_Data_EDA!C7566="Home Office",1,0)</f>
        <v>1</v>
      </c>
      <c r="M7565" s="6" t="n">
        <f aca="false">IF(1_Data_EDA!D7566="Europe",1,0)</f>
        <v>0</v>
      </c>
      <c r="N7565" s="6" t="n">
        <f aca="false">IF(1_Data_EDA!D7566="LATAM",1,0)</f>
        <v>1</v>
      </c>
      <c r="O7565" s="6" t="n">
        <f aca="false">IF(1_Data_EDA!D7566="Pacific Asia",1,0)</f>
        <v>0</v>
      </c>
      <c r="P7565" s="6" t="n">
        <f aca="false">IF(1_Data_EDA!D7566="USCA",1,0)</f>
        <v>0</v>
      </c>
      <c r="Q7565" s="6" t="n">
        <f aca="false">IF(C7565&gt;MEDIAN(C$5:C$8004),1,0)</f>
        <v>0</v>
      </c>
      <c r="R7565" s="6" t="n">
        <f aca="false">IF(D7565&gt;2,1,0)</f>
        <v>1</v>
      </c>
    </row>
    <row r="7566" customFormat="false" ht="15" hidden="false" customHeight="true" outlineLevel="0" collapsed="false">
      <c r="A7566" s="6" t="n">
        <f aca="false">1_Data_EDA!O7567</f>
        <v>0</v>
      </c>
      <c r="B7566" s="6" t="n">
        <f aca="false">1_Data_EDA!H7567</f>
        <v>2</v>
      </c>
      <c r="C7566" s="7" t="n">
        <f aca="false">1_Data_EDA!I7567</f>
        <v>50</v>
      </c>
      <c r="D7566" s="6" t="n">
        <f aca="false">1_Data_EDA!J7567</f>
        <v>4</v>
      </c>
      <c r="E7566" s="7" t="n">
        <f aca="false">1_Data_EDA!K7567</f>
        <v>200</v>
      </c>
      <c r="F7566" s="7" t="n">
        <f aca="false">1_Data_EDA!L7567</f>
        <v>8</v>
      </c>
      <c r="G7566" s="8" t="n">
        <f aca="false">1_Data_EDA!M7567</f>
        <v>0.039999999</v>
      </c>
      <c r="H7566" s="6" t="n">
        <f aca="false">IF(1_Data_EDA!B7567="First Class",1,0)</f>
        <v>0</v>
      </c>
      <c r="I7566" s="6" t="n">
        <f aca="false">IF(1_Data_EDA!B7567="Second Class",1,0)</f>
        <v>1</v>
      </c>
      <c r="J7566" s="6" t="n">
        <f aca="false">IF(1_Data_EDA!B7567="Same Day",1,0)</f>
        <v>0</v>
      </c>
      <c r="K7566" s="6" t="n">
        <f aca="false">IF(1_Data_EDA!C7567="Corporate",1,0)</f>
        <v>1</v>
      </c>
      <c r="L7566" s="6" t="n">
        <f aca="false">IF(1_Data_EDA!C7567="Home Office",1,0)</f>
        <v>0</v>
      </c>
      <c r="M7566" s="6" t="n">
        <f aca="false">IF(1_Data_EDA!D7567="Europe",1,0)</f>
        <v>0</v>
      </c>
      <c r="N7566" s="6" t="n">
        <f aca="false">IF(1_Data_EDA!D7567="LATAM",1,0)</f>
        <v>0</v>
      </c>
      <c r="O7566" s="6" t="n">
        <f aca="false">IF(1_Data_EDA!D7567="Pacific Asia",1,0)</f>
        <v>0</v>
      </c>
      <c r="P7566" s="6" t="n">
        <f aca="false">IF(1_Data_EDA!D7567="USCA",1,0)</f>
        <v>1</v>
      </c>
      <c r="Q7566" s="6" t="n">
        <f aca="false">IF(C7566&gt;MEDIAN(C$5:C$8004),1,0)</f>
        <v>0</v>
      </c>
      <c r="R7566" s="6" t="n">
        <f aca="false">IF(D7566&gt;2,1,0)</f>
        <v>1</v>
      </c>
    </row>
    <row r="7567" customFormat="false" ht="15" hidden="false" customHeight="true" outlineLevel="0" collapsed="false">
      <c r="A7567" s="6" t="n">
        <f aca="false">1_Data_EDA!O7568</f>
        <v>0</v>
      </c>
      <c r="B7567" s="6" t="n">
        <f aca="false">1_Data_EDA!H7568</f>
        <v>4</v>
      </c>
      <c r="C7567" s="7" t="n">
        <f aca="false">1_Data_EDA!I7568</f>
        <v>129.9900055</v>
      </c>
      <c r="D7567" s="6" t="n">
        <f aca="false">1_Data_EDA!J7568</f>
        <v>1</v>
      </c>
      <c r="E7567" s="7" t="n">
        <f aca="false">1_Data_EDA!K7568</f>
        <v>129.9900055</v>
      </c>
      <c r="F7567" s="7" t="n">
        <f aca="false">1_Data_EDA!L7568</f>
        <v>0</v>
      </c>
      <c r="G7567" s="8" t="n">
        <f aca="false">1_Data_EDA!M7568</f>
        <v>0</v>
      </c>
      <c r="H7567" s="6" t="n">
        <f aca="false">IF(1_Data_EDA!B7568="First Class",1,0)</f>
        <v>0</v>
      </c>
      <c r="I7567" s="6" t="n">
        <f aca="false">IF(1_Data_EDA!B7568="Second Class",1,0)</f>
        <v>0</v>
      </c>
      <c r="J7567" s="6" t="n">
        <f aca="false">IF(1_Data_EDA!B7568="Same Day",1,0)</f>
        <v>0</v>
      </c>
      <c r="K7567" s="6" t="n">
        <f aca="false">IF(1_Data_EDA!C7568="Corporate",1,0)</f>
        <v>1</v>
      </c>
      <c r="L7567" s="6" t="n">
        <f aca="false">IF(1_Data_EDA!C7568="Home Office",1,0)</f>
        <v>0</v>
      </c>
      <c r="M7567" s="6" t="n">
        <f aca="false">IF(1_Data_EDA!D7568="Europe",1,0)</f>
        <v>0</v>
      </c>
      <c r="N7567" s="6" t="n">
        <f aca="false">IF(1_Data_EDA!D7568="LATAM",1,0)</f>
        <v>1</v>
      </c>
      <c r="O7567" s="6" t="n">
        <f aca="false">IF(1_Data_EDA!D7568="Pacific Asia",1,0)</f>
        <v>0</v>
      </c>
      <c r="P7567" s="6" t="n">
        <f aca="false">IF(1_Data_EDA!D7568="USCA",1,0)</f>
        <v>0</v>
      </c>
      <c r="Q7567" s="6" t="n">
        <f aca="false">IF(C7567&gt;MEDIAN(C$5:C$8004),1,0)</f>
        <v>1</v>
      </c>
      <c r="R7567" s="6" t="n">
        <f aca="false">IF(D7567&gt;2,1,0)</f>
        <v>0</v>
      </c>
    </row>
    <row r="7568" customFormat="false" ht="15" hidden="false" customHeight="true" outlineLevel="0" collapsed="false">
      <c r="A7568" s="6" t="n">
        <f aca="false">1_Data_EDA!O7569</f>
        <v>0</v>
      </c>
      <c r="B7568" s="6" t="n">
        <f aca="false">1_Data_EDA!H7569</f>
        <v>4</v>
      </c>
      <c r="C7568" s="7" t="n">
        <f aca="false">1_Data_EDA!I7569</f>
        <v>50</v>
      </c>
      <c r="D7568" s="6" t="n">
        <f aca="false">1_Data_EDA!J7569</f>
        <v>2</v>
      </c>
      <c r="E7568" s="7" t="n">
        <f aca="false">1_Data_EDA!K7569</f>
        <v>100</v>
      </c>
      <c r="F7568" s="7" t="n">
        <f aca="false">1_Data_EDA!L7569</f>
        <v>10</v>
      </c>
      <c r="G7568" s="8" t="n">
        <f aca="false">1_Data_EDA!M7569</f>
        <v>0.100000001</v>
      </c>
      <c r="H7568" s="6" t="n">
        <f aca="false">IF(1_Data_EDA!B7569="First Class",1,0)</f>
        <v>0</v>
      </c>
      <c r="I7568" s="6" t="n">
        <f aca="false">IF(1_Data_EDA!B7569="Second Class",1,0)</f>
        <v>0</v>
      </c>
      <c r="J7568" s="6" t="n">
        <f aca="false">IF(1_Data_EDA!B7569="Same Day",1,0)</f>
        <v>0</v>
      </c>
      <c r="K7568" s="6" t="n">
        <f aca="false">IF(1_Data_EDA!C7569="Corporate",1,0)</f>
        <v>0</v>
      </c>
      <c r="L7568" s="6" t="n">
        <f aca="false">IF(1_Data_EDA!C7569="Home Office",1,0)</f>
        <v>1</v>
      </c>
      <c r="M7568" s="6" t="n">
        <f aca="false">IF(1_Data_EDA!D7569="Europe",1,0)</f>
        <v>0</v>
      </c>
      <c r="N7568" s="6" t="n">
        <f aca="false">IF(1_Data_EDA!D7569="LATAM",1,0)</f>
        <v>0</v>
      </c>
      <c r="O7568" s="6" t="n">
        <f aca="false">IF(1_Data_EDA!D7569="Pacific Asia",1,0)</f>
        <v>1</v>
      </c>
      <c r="P7568" s="6" t="n">
        <f aca="false">IF(1_Data_EDA!D7569="USCA",1,0)</f>
        <v>0</v>
      </c>
      <c r="Q7568" s="6" t="n">
        <f aca="false">IF(C7568&gt;MEDIAN(C$5:C$8004),1,0)</f>
        <v>0</v>
      </c>
      <c r="R7568" s="6" t="n">
        <f aca="false">IF(D7568&gt;2,1,0)</f>
        <v>0</v>
      </c>
    </row>
    <row r="7569" customFormat="false" ht="15" hidden="false" customHeight="true" outlineLevel="0" collapsed="false">
      <c r="A7569" s="6" t="n">
        <f aca="false">1_Data_EDA!O7570</f>
        <v>1</v>
      </c>
      <c r="B7569" s="6" t="n">
        <f aca="false">1_Data_EDA!H7570</f>
        <v>4</v>
      </c>
      <c r="C7569" s="7" t="n">
        <f aca="false">1_Data_EDA!I7570</f>
        <v>129.9900055</v>
      </c>
      <c r="D7569" s="6" t="n">
        <f aca="false">1_Data_EDA!J7570</f>
        <v>1</v>
      </c>
      <c r="E7569" s="7" t="n">
        <f aca="false">1_Data_EDA!K7570</f>
        <v>129.9900055</v>
      </c>
      <c r="F7569" s="7" t="n">
        <f aca="false">1_Data_EDA!L7570</f>
        <v>23.39999962</v>
      </c>
      <c r="G7569" s="8" t="n">
        <f aca="false">1_Data_EDA!M7570</f>
        <v>0.180000007</v>
      </c>
      <c r="H7569" s="6" t="n">
        <f aca="false">IF(1_Data_EDA!B7570="First Class",1,0)</f>
        <v>0</v>
      </c>
      <c r="I7569" s="6" t="n">
        <f aca="false">IF(1_Data_EDA!B7570="Second Class",1,0)</f>
        <v>0</v>
      </c>
      <c r="J7569" s="6" t="n">
        <f aca="false">IF(1_Data_EDA!B7570="Same Day",1,0)</f>
        <v>0</v>
      </c>
      <c r="K7569" s="6" t="n">
        <f aca="false">IF(1_Data_EDA!C7570="Corporate",1,0)</f>
        <v>0</v>
      </c>
      <c r="L7569" s="6" t="n">
        <f aca="false">IF(1_Data_EDA!C7570="Home Office",1,0)</f>
        <v>0</v>
      </c>
      <c r="M7569" s="6" t="n">
        <f aca="false">IF(1_Data_EDA!D7570="Europe",1,0)</f>
        <v>1</v>
      </c>
      <c r="N7569" s="6" t="n">
        <f aca="false">IF(1_Data_EDA!D7570="LATAM",1,0)</f>
        <v>0</v>
      </c>
      <c r="O7569" s="6" t="n">
        <f aca="false">IF(1_Data_EDA!D7570="Pacific Asia",1,0)</f>
        <v>0</v>
      </c>
      <c r="P7569" s="6" t="n">
        <f aca="false">IF(1_Data_EDA!D7570="USCA",1,0)</f>
        <v>0</v>
      </c>
      <c r="Q7569" s="6" t="n">
        <f aca="false">IF(C7569&gt;MEDIAN(C$5:C$8004),1,0)</f>
        <v>1</v>
      </c>
      <c r="R7569" s="6" t="n">
        <f aca="false">IF(D7569&gt;2,1,0)</f>
        <v>0</v>
      </c>
    </row>
    <row r="7570" customFormat="false" ht="15" hidden="false" customHeight="true" outlineLevel="0" collapsed="false">
      <c r="A7570" s="6" t="n">
        <f aca="false">1_Data_EDA!O7571</f>
        <v>0</v>
      </c>
      <c r="B7570" s="6" t="n">
        <f aca="false">1_Data_EDA!H7571</f>
        <v>4</v>
      </c>
      <c r="C7570" s="7" t="n">
        <f aca="false">1_Data_EDA!I7571</f>
        <v>59.99000168</v>
      </c>
      <c r="D7570" s="6" t="n">
        <f aca="false">1_Data_EDA!J7571</f>
        <v>1</v>
      </c>
      <c r="E7570" s="7" t="n">
        <f aca="false">1_Data_EDA!K7571</f>
        <v>59.99000168</v>
      </c>
      <c r="F7570" s="7" t="n">
        <f aca="false">1_Data_EDA!L7571</f>
        <v>3.299999952</v>
      </c>
      <c r="G7570" s="8" t="n">
        <f aca="false">1_Data_EDA!M7571</f>
        <v>0.059999999</v>
      </c>
      <c r="H7570" s="6" t="n">
        <f aca="false">IF(1_Data_EDA!B7571="First Class",1,0)</f>
        <v>0</v>
      </c>
      <c r="I7570" s="6" t="n">
        <f aca="false">IF(1_Data_EDA!B7571="Second Class",1,0)</f>
        <v>0</v>
      </c>
      <c r="J7570" s="6" t="n">
        <f aca="false">IF(1_Data_EDA!B7571="Same Day",1,0)</f>
        <v>0</v>
      </c>
      <c r="K7570" s="6" t="n">
        <f aca="false">IF(1_Data_EDA!C7571="Corporate",1,0)</f>
        <v>0</v>
      </c>
      <c r="L7570" s="6" t="n">
        <f aca="false">IF(1_Data_EDA!C7571="Home Office",1,0)</f>
        <v>0</v>
      </c>
      <c r="M7570" s="6" t="n">
        <f aca="false">IF(1_Data_EDA!D7571="Europe",1,0)</f>
        <v>0</v>
      </c>
      <c r="N7570" s="6" t="n">
        <f aca="false">IF(1_Data_EDA!D7571="LATAM",1,0)</f>
        <v>1</v>
      </c>
      <c r="O7570" s="6" t="n">
        <f aca="false">IF(1_Data_EDA!D7571="Pacific Asia",1,0)</f>
        <v>0</v>
      </c>
      <c r="P7570" s="6" t="n">
        <f aca="false">IF(1_Data_EDA!D7571="USCA",1,0)</f>
        <v>0</v>
      </c>
      <c r="Q7570" s="6" t="n">
        <f aca="false">IF(C7570&gt;MEDIAN(C$5:C$8004),1,0)</f>
        <v>0</v>
      </c>
      <c r="R7570" s="6" t="n">
        <f aca="false">IF(D7570&gt;2,1,0)</f>
        <v>0</v>
      </c>
    </row>
    <row r="7571" customFormat="false" ht="15" hidden="false" customHeight="true" outlineLevel="0" collapsed="false">
      <c r="A7571" s="6" t="n">
        <f aca="false">1_Data_EDA!O7572</f>
        <v>0</v>
      </c>
      <c r="B7571" s="6" t="n">
        <f aca="false">1_Data_EDA!H7572</f>
        <v>2</v>
      </c>
      <c r="C7571" s="7" t="n">
        <f aca="false">1_Data_EDA!I7572</f>
        <v>50</v>
      </c>
      <c r="D7571" s="6" t="n">
        <f aca="false">1_Data_EDA!J7572</f>
        <v>1</v>
      </c>
      <c r="E7571" s="7" t="n">
        <f aca="false">1_Data_EDA!K7572</f>
        <v>50</v>
      </c>
      <c r="F7571" s="7" t="n">
        <f aca="false">1_Data_EDA!L7572</f>
        <v>6.5</v>
      </c>
      <c r="G7571" s="8" t="n">
        <f aca="false">1_Data_EDA!M7572</f>
        <v>0.129999995</v>
      </c>
      <c r="H7571" s="6" t="n">
        <f aca="false">IF(1_Data_EDA!B7572="First Class",1,0)</f>
        <v>0</v>
      </c>
      <c r="I7571" s="6" t="n">
        <f aca="false">IF(1_Data_EDA!B7572="Second Class",1,0)</f>
        <v>1</v>
      </c>
      <c r="J7571" s="6" t="n">
        <f aca="false">IF(1_Data_EDA!B7572="Same Day",1,0)</f>
        <v>0</v>
      </c>
      <c r="K7571" s="6" t="n">
        <f aca="false">IF(1_Data_EDA!C7572="Corporate",1,0)</f>
        <v>0</v>
      </c>
      <c r="L7571" s="6" t="n">
        <f aca="false">IF(1_Data_EDA!C7572="Home Office",1,0)</f>
        <v>0</v>
      </c>
      <c r="M7571" s="6" t="n">
        <f aca="false">IF(1_Data_EDA!D7572="Europe",1,0)</f>
        <v>0</v>
      </c>
      <c r="N7571" s="6" t="n">
        <f aca="false">IF(1_Data_EDA!D7572="LATAM",1,0)</f>
        <v>0</v>
      </c>
      <c r="O7571" s="6" t="n">
        <f aca="false">IF(1_Data_EDA!D7572="Pacific Asia",1,0)</f>
        <v>0</v>
      </c>
      <c r="P7571" s="6" t="n">
        <f aca="false">IF(1_Data_EDA!D7572="USCA",1,0)</f>
        <v>0</v>
      </c>
      <c r="Q7571" s="6" t="n">
        <f aca="false">IF(C7571&gt;MEDIAN(C$5:C$8004),1,0)</f>
        <v>0</v>
      </c>
      <c r="R7571" s="6" t="n">
        <f aca="false">IF(D7571&gt;2,1,0)</f>
        <v>0</v>
      </c>
    </row>
    <row r="7572" customFormat="false" ht="15" hidden="false" customHeight="true" outlineLevel="0" collapsed="false">
      <c r="A7572" s="6" t="n">
        <f aca="false">1_Data_EDA!O7573</f>
        <v>1</v>
      </c>
      <c r="B7572" s="6" t="n">
        <f aca="false">1_Data_EDA!H7573</f>
        <v>4</v>
      </c>
      <c r="C7572" s="7" t="n">
        <f aca="false">1_Data_EDA!I7573</f>
        <v>129.9900055</v>
      </c>
      <c r="D7572" s="6" t="n">
        <f aca="false">1_Data_EDA!J7573</f>
        <v>1</v>
      </c>
      <c r="E7572" s="7" t="n">
        <f aca="false">1_Data_EDA!K7573</f>
        <v>129.9900055</v>
      </c>
      <c r="F7572" s="7" t="n">
        <f aca="false">1_Data_EDA!L7573</f>
        <v>15.60000038</v>
      </c>
      <c r="G7572" s="8" t="n">
        <f aca="false">1_Data_EDA!M7573</f>
        <v>0.119999997</v>
      </c>
      <c r="H7572" s="6" t="n">
        <f aca="false">IF(1_Data_EDA!B7573="First Class",1,0)</f>
        <v>0</v>
      </c>
      <c r="I7572" s="6" t="n">
        <f aca="false">IF(1_Data_EDA!B7573="Second Class",1,0)</f>
        <v>0</v>
      </c>
      <c r="J7572" s="6" t="n">
        <f aca="false">IF(1_Data_EDA!B7573="Same Day",1,0)</f>
        <v>0</v>
      </c>
      <c r="K7572" s="6" t="n">
        <f aca="false">IF(1_Data_EDA!C7573="Corporate",1,0)</f>
        <v>1</v>
      </c>
      <c r="L7572" s="6" t="n">
        <f aca="false">IF(1_Data_EDA!C7573="Home Office",1,0)</f>
        <v>0</v>
      </c>
      <c r="M7572" s="6" t="n">
        <f aca="false">IF(1_Data_EDA!D7573="Europe",1,0)</f>
        <v>0</v>
      </c>
      <c r="N7572" s="6" t="n">
        <f aca="false">IF(1_Data_EDA!D7573="LATAM",1,0)</f>
        <v>1</v>
      </c>
      <c r="O7572" s="6" t="n">
        <f aca="false">IF(1_Data_EDA!D7573="Pacific Asia",1,0)</f>
        <v>0</v>
      </c>
      <c r="P7572" s="6" t="n">
        <f aca="false">IF(1_Data_EDA!D7573="USCA",1,0)</f>
        <v>0</v>
      </c>
      <c r="Q7572" s="6" t="n">
        <f aca="false">IF(C7572&gt;MEDIAN(C$5:C$8004),1,0)</f>
        <v>1</v>
      </c>
      <c r="R7572" s="6" t="n">
        <f aca="false">IF(D7572&gt;2,1,0)</f>
        <v>0</v>
      </c>
    </row>
    <row r="7573" customFormat="false" ht="15" hidden="false" customHeight="true" outlineLevel="0" collapsed="false">
      <c r="A7573" s="6" t="n">
        <f aca="false">1_Data_EDA!O7574</f>
        <v>0</v>
      </c>
      <c r="B7573" s="6" t="n">
        <f aca="false">1_Data_EDA!H7574</f>
        <v>4</v>
      </c>
      <c r="C7573" s="7" t="n">
        <f aca="false">1_Data_EDA!I7574</f>
        <v>50</v>
      </c>
      <c r="D7573" s="6" t="n">
        <f aca="false">1_Data_EDA!J7574</f>
        <v>4</v>
      </c>
      <c r="E7573" s="7" t="n">
        <f aca="false">1_Data_EDA!K7574</f>
        <v>200</v>
      </c>
      <c r="F7573" s="7" t="n">
        <f aca="false">1_Data_EDA!L7574</f>
        <v>34</v>
      </c>
      <c r="G7573" s="8" t="n">
        <f aca="false">1_Data_EDA!M7574</f>
        <v>0.170000002</v>
      </c>
      <c r="H7573" s="6" t="n">
        <f aca="false">IF(1_Data_EDA!B7574="First Class",1,0)</f>
        <v>0</v>
      </c>
      <c r="I7573" s="6" t="n">
        <f aca="false">IF(1_Data_EDA!B7574="Second Class",1,0)</f>
        <v>0</v>
      </c>
      <c r="J7573" s="6" t="n">
        <f aca="false">IF(1_Data_EDA!B7574="Same Day",1,0)</f>
        <v>0</v>
      </c>
      <c r="K7573" s="6" t="n">
        <f aca="false">IF(1_Data_EDA!C7574="Corporate",1,0)</f>
        <v>0</v>
      </c>
      <c r="L7573" s="6" t="n">
        <f aca="false">IF(1_Data_EDA!C7574="Home Office",1,0)</f>
        <v>0</v>
      </c>
      <c r="M7573" s="6" t="n">
        <f aca="false">IF(1_Data_EDA!D7574="Europe",1,0)</f>
        <v>0</v>
      </c>
      <c r="N7573" s="6" t="n">
        <f aca="false">IF(1_Data_EDA!D7574="LATAM",1,0)</f>
        <v>0</v>
      </c>
      <c r="O7573" s="6" t="n">
        <f aca="false">IF(1_Data_EDA!D7574="Pacific Asia",1,0)</f>
        <v>1</v>
      </c>
      <c r="P7573" s="6" t="n">
        <f aca="false">IF(1_Data_EDA!D7574="USCA",1,0)</f>
        <v>0</v>
      </c>
      <c r="Q7573" s="6" t="n">
        <f aca="false">IF(C7573&gt;MEDIAN(C$5:C$8004),1,0)</f>
        <v>0</v>
      </c>
      <c r="R7573" s="6" t="n">
        <f aca="false">IF(D7573&gt;2,1,0)</f>
        <v>1</v>
      </c>
    </row>
    <row r="7574" customFormat="false" ht="15" hidden="false" customHeight="true" outlineLevel="0" collapsed="false">
      <c r="A7574" s="6" t="n">
        <f aca="false">1_Data_EDA!O7575</f>
        <v>1</v>
      </c>
      <c r="B7574" s="6" t="n">
        <f aca="false">1_Data_EDA!H7575</f>
        <v>2</v>
      </c>
      <c r="C7574" s="7" t="n">
        <f aca="false">1_Data_EDA!I7575</f>
        <v>39.99000168</v>
      </c>
      <c r="D7574" s="6" t="n">
        <f aca="false">1_Data_EDA!J7575</f>
        <v>1</v>
      </c>
      <c r="E7574" s="7" t="n">
        <f aca="false">1_Data_EDA!K7575</f>
        <v>39.99000168</v>
      </c>
      <c r="F7574" s="7" t="n">
        <f aca="false">1_Data_EDA!L7575</f>
        <v>4</v>
      </c>
      <c r="G7574" s="8" t="n">
        <f aca="false">1_Data_EDA!M7575</f>
        <v>0.100000001</v>
      </c>
      <c r="H7574" s="6" t="n">
        <f aca="false">IF(1_Data_EDA!B7575="First Class",1,0)</f>
        <v>0</v>
      </c>
      <c r="I7574" s="6" t="n">
        <f aca="false">IF(1_Data_EDA!B7575="Second Class",1,0)</f>
        <v>1</v>
      </c>
      <c r="J7574" s="6" t="n">
        <f aca="false">IF(1_Data_EDA!B7575="Same Day",1,0)</f>
        <v>0</v>
      </c>
      <c r="K7574" s="6" t="n">
        <f aca="false">IF(1_Data_EDA!C7575="Corporate",1,0)</f>
        <v>0</v>
      </c>
      <c r="L7574" s="6" t="n">
        <f aca="false">IF(1_Data_EDA!C7575="Home Office",1,0)</f>
        <v>0</v>
      </c>
      <c r="M7574" s="6" t="n">
        <f aca="false">IF(1_Data_EDA!D7575="Europe",1,0)</f>
        <v>0</v>
      </c>
      <c r="N7574" s="6" t="n">
        <f aca="false">IF(1_Data_EDA!D7575="LATAM",1,0)</f>
        <v>1</v>
      </c>
      <c r="O7574" s="6" t="n">
        <f aca="false">IF(1_Data_EDA!D7575="Pacific Asia",1,0)</f>
        <v>0</v>
      </c>
      <c r="P7574" s="6" t="n">
        <f aca="false">IF(1_Data_EDA!D7575="USCA",1,0)</f>
        <v>0</v>
      </c>
      <c r="Q7574" s="6" t="n">
        <f aca="false">IF(C7574&gt;MEDIAN(C$5:C$8004),1,0)</f>
        <v>0</v>
      </c>
      <c r="R7574" s="6" t="n">
        <f aca="false">IF(D7574&gt;2,1,0)</f>
        <v>0</v>
      </c>
    </row>
    <row r="7575" customFormat="false" ht="15" hidden="false" customHeight="true" outlineLevel="0" collapsed="false">
      <c r="A7575" s="6" t="n">
        <f aca="false">1_Data_EDA!O7576</f>
        <v>0</v>
      </c>
      <c r="B7575" s="6" t="n">
        <f aca="false">1_Data_EDA!H7576</f>
        <v>4</v>
      </c>
      <c r="C7575" s="7" t="n">
        <f aca="false">1_Data_EDA!I7576</f>
        <v>50</v>
      </c>
      <c r="D7575" s="6" t="n">
        <f aca="false">1_Data_EDA!J7576</f>
        <v>5</v>
      </c>
      <c r="E7575" s="7" t="n">
        <f aca="false">1_Data_EDA!K7576</f>
        <v>250</v>
      </c>
      <c r="F7575" s="7" t="n">
        <f aca="false">1_Data_EDA!L7576</f>
        <v>17.5</v>
      </c>
      <c r="G7575" s="8" t="n">
        <f aca="false">1_Data_EDA!M7576</f>
        <v>0.07</v>
      </c>
      <c r="H7575" s="6" t="n">
        <f aca="false">IF(1_Data_EDA!B7576="First Class",1,0)</f>
        <v>0</v>
      </c>
      <c r="I7575" s="6" t="n">
        <f aca="false">IF(1_Data_EDA!B7576="Second Class",1,0)</f>
        <v>0</v>
      </c>
      <c r="J7575" s="6" t="n">
        <f aca="false">IF(1_Data_EDA!B7576="Same Day",1,0)</f>
        <v>0</v>
      </c>
      <c r="K7575" s="6" t="n">
        <f aca="false">IF(1_Data_EDA!C7576="Corporate",1,0)</f>
        <v>0</v>
      </c>
      <c r="L7575" s="6" t="n">
        <f aca="false">IF(1_Data_EDA!C7576="Home Office",1,0)</f>
        <v>0</v>
      </c>
      <c r="M7575" s="6" t="n">
        <f aca="false">IF(1_Data_EDA!D7576="Europe",1,0)</f>
        <v>0</v>
      </c>
      <c r="N7575" s="6" t="n">
        <f aca="false">IF(1_Data_EDA!D7576="LATAM",1,0)</f>
        <v>1</v>
      </c>
      <c r="O7575" s="6" t="n">
        <f aca="false">IF(1_Data_EDA!D7576="Pacific Asia",1,0)</f>
        <v>0</v>
      </c>
      <c r="P7575" s="6" t="n">
        <f aca="false">IF(1_Data_EDA!D7576="USCA",1,0)</f>
        <v>0</v>
      </c>
      <c r="Q7575" s="6" t="n">
        <f aca="false">IF(C7575&gt;MEDIAN(C$5:C$8004),1,0)</f>
        <v>0</v>
      </c>
      <c r="R7575" s="6" t="n">
        <f aca="false">IF(D7575&gt;2,1,0)</f>
        <v>1</v>
      </c>
    </row>
    <row r="7576" customFormat="false" ht="15" hidden="false" customHeight="true" outlineLevel="0" collapsed="false">
      <c r="A7576" s="6" t="n">
        <f aca="false">1_Data_EDA!O7577</f>
        <v>0</v>
      </c>
      <c r="B7576" s="6" t="n">
        <f aca="false">1_Data_EDA!H7577</f>
        <v>4</v>
      </c>
      <c r="C7576" s="7" t="n">
        <f aca="false">1_Data_EDA!I7577</f>
        <v>399.980011</v>
      </c>
      <c r="D7576" s="6" t="n">
        <f aca="false">1_Data_EDA!J7577</f>
        <v>1</v>
      </c>
      <c r="E7576" s="7" t="n">
        <f aca="false">1_Data_EDA!K7577</f>
        <v>399.980011</v>
      </c>
      <c r="F7576" s="7" t="n">
        <f aca="false">1_Data_EDA!L7577</f>
        <v>48</v>
      </c>
      <c r="G7576" s="8" t="n">
        <f aca="false">1_Data_EDA!M7577</f>
        <v>0.119999997</v>
      </c>
      <c r="H7576" s="6" t="n">
        <f aca="false">IF(1_Data_EDA!B7577="First Class",1,0)</f>
        <v>0</v>
      </c>
      <c r="I7576" s="6" t="n">
        <f aca="false">IF(1_Data_EDA!B7577="Second Class",1,0)</f>
        <v>0</v>
      </c>
      <c r="J7576" s="6" t="n">
        <f aca="false">IF(1_Data_EDA!B7577="Same Day",1,0)</f>
        <v>0</v>
      </c>
      <c r="K7576" s="6" t="n">
        <f aca="false">IF(1_Data_EDA!C7577="Corporate",1,0)</f>
        <v>1</v>
      </c>
      <c r="L7576" s="6" t="n">
        <f aca="false">IF(1_Data_EDA!C7577="Home Office",1,0)</f>
        <v>0</v>
      </c>
      <c r="M7576" s="6" t="n">
        <f aca="false">IF(1_Data_EDA!D7577="Europe",1,0)</f>
        <v>1</v>
      </c>
      <c r="N7576" s="6" t="n">
        <f aca="false">IF(1_Data_EDA!D7577="LATAM",1,0)</f>
        <v>0</v>
      </c>
      <c r="O7576" s="6" t="n">
        <f aca="false">IF(1_Data_EDA!D7577="Pacific Asia",1,0)</f>
        <v>0</v>
      </c>
      <c r="P7576" s="6" t="n">
        <f aca="false">IF(1_Data_EDA!D7577="USCA",1,0)</f>
        <v>0</v>
      </c>
      <c r="Q7576" s="6" t="n">
        <f aca="false">IF(C7576&gt;MEDIAN(C$5:C$8004),1,0)</f>
        <v>1</v>
      </c>
      <c r="R7576" s="6" t="n">
        <f aca="false">IF(D7576&gt;2,1,0)</f>
        <v>0</v>
      </c>
    </row>
    <row r="7577" customFormat="false" ht="15" hidden="false" customHeight="true" outlineLevel="0" collapsed="false">
      <c r="A7577" s="6" t="n">
        <f aca="false">1_Data_EDA!O7578</f>
        <v>1</v>
      </c>
      <c r="B7577" s="6" t="n">
        <f aca="false">1_Data_EDA!H7578</f>
        <v>4</v>
      </c>
      <c r="C7577" s="7" t="n">
        <f aca="false">1_Data_EDA!I7578</f>
        <v>59.99000168</v>
      </c>
      <c r="D7577" s="6" t="n">
        <f aca="false">1_Data_EDA!J7578</f>
        <v>4</v>
      </c>
      <c r="E7577" s="7" t="n">
        <f aca="false">1_Data_EDA!K7578</f>
        <v>239.9600067</v>
      </c>
      <c r="F7577" s="7" t="n">
        <f aca="false">1_Data_EDA!L7578</f>
        <v>13.19999981</v>
      </c>
      <c r="G7577" s="8" t="n">
        <f aca="false">1_Data_EDA!M7578</f>
        <v>0.059999999</v>
      </c>
      <c r="H7577" s="6" t="n">
        <f aca="false">IF(1_Data_EDA!B7578="First Class",1,0)</f>
        <v>0</v>
      </c>
      <c r="I7577" s="6" t="n">
        <f aca="false">IF(1_Data_EDA!B7578="Second Class",1,0)</f>
        <v>0</v>
      </c>
      <c r="J7577" s="6" t="n">
        <f aca="false">IF(1_Data_EDA!B7578="Same Day",1,0)</f>
        <v>0</v>
      </c>
      <c r="K7577" s="6" t="n">
        <f aca="false">IF(1_Data_EDA!C7578="Corporate",1,0)</f>
        <v>0</v>
      </c>
      <c r="L7577" s="6" t="n">
        <f aca="false">IF(1_Data_EDA!C7578="Home Office",1,0)</f>
        <v>0</v>
      </c>
      <c r="M7577" s="6" t="n">
        <f aca="false">IF(1_Data_EDA!D7578="Europe",1,0)</f>
        <v>0</v>
      </c>
      <c r="N7577" s="6" t="n">
        <f aca="false">IF(1_Data_EDA!D7578="LATAM",1,0)</f>
        <v>1</v>
      </c>
      <c r="O7577" s="6" t="n">
        <f aca="false">IF(1_Data_EDA!D7578="Pacific Asia",1,0)</f>
        <v>0</v>
      </c>
      <c r="P7577" s="6" t="n">
        <f aca="false">IF(1_Data_EDA!D7578="USCA",1,0)</f>
        <v>0</v>
      </c>
      <c r="Q7577" s="6" t="n">
        <f aca="false">IF(C7577&gt;MEDIAN(C$5:C$8004),1,0)</f>
        <v>0</v>
      </c>
      <c r="R7577" s="6" t="n">
        <f aca="false">IF(D7577&gt;2,1,0)</f>
        <v>1</v>
      </c>
    </row>
    <row r="7578" customFormat="false" ht="15" hidden="false" customHeight="true" outlineLevel="0" collapsed="false">
      <c r="A7578" s="6" t="n">
        <f aca="false">1_Data_EDA!O7579</f>
        <v>1</v>
      </c>
      <c r="B7578" s="6" t="n">
        <f aca="false">1_Data_EDA!H7579</f>
        <v>2</v>
      </c>
      <c r="C7578" s="7" t="n">
        <f aca="false">1_Data_EDA!I7579</f>
        <v>129.9900055</v>
      </c>
      <c r="D7578" s="6" t="n">
        <f aca="false">1_Data_EDA!J7579</f>
        <v>1</v>
      </c>
      <c r="E7578" s="7" t="n">
        <f aca="false">1_Data_EDA!K7579</f>
        <v>129.9900055</v>
      </c>
      <c r="F7578" s="7" t="n">
        <f aca="false">1_Data_EDA!L7579</f>
        <v>2.599999905</v>
      </c>
      <c r="G7578" s="8" t="n">
        <f aca="false">1_Data_EDA!M7579</f>
        <v>0.02</v>
      </c>
      <c r="H7578" s="6" t="n">
        <f aca="false">IF(1_Data_EDA!B7579="First Class",1,0)</f>
        <v>0</v>
      </c>
      <c r="I7578" s="6" t="n">
        <f aca="false">IF(1_Data_EDA!B7579="Second Class",1,0)</f>
        <v>1</v>
      </c>
      <c r="J7578" s="6" t="n">
        <f aca="false">IF(1_Data_EDA!B7579="Same Day",1,0)</f>
        <v>0</v>
      </c>
      <c r="K7578" s="6" t="n">
        <f aca="false">IF(1_Data_EDA!C7579="Corporate",1,0)</f>
        <v>0</v>
      </c>
      <c r="L7578" s="6" t="n">
        <f aca="false">IF(1_Data_EDA!C7579="Home Office",1,0)</f>
        <v>0</v>
      </c>
      <c r="M7578" s="6" t="n">
        <f aca="false">IF(1_Data_EDA!D7579="Europe",1,0)</f>
        <v>0</v>
      </c>
      <c r="N7578" s="6" t="n">
        <f aca="false">IF(1_Data_EDA!D7579="LATAM",1,0)</f>
        <v>0</v>
      </c>
      <c r="O7578" s="6" t="n">
        <f aca="false">IF(1_Data_EDA!D7579="Pacific Asia",1,0)</f>
        <v>0</v>
      </c>
      <c r="P7578" s="6" t="n">
        <f aca="false">IF(1_Data_EDA!D7579="USCA",1,0)</f>
        <v>1</v>
      </c>
      <c r="Q7578" s="6" t="n">
        <f aca="false">IF(C7578&gt;MEDIAN(C$5:C$8004),1,0)</f>
        <v>1</v>
      </c>
      <c r="R7578" s="6" t="n">
        <f aca="false">IF(D7578&gt;2,1,0)</f>
        <v>0</v>
      </c>
    </row>
    <row r="7579" customFormat="false" ht="15" hidden="false" customHeight="true" outlineLevel="0" collapsed="false">
      <c r="A7579" s="6" t="n">
        <f aca="false">1_Data_EDA!O7580</f>
        <v>0</v>
      </c>
      <c r="B7579" s="6" t="n">
        <f aca="false">1_Data_EDA!H7580</f>
        <v>4</v>
      </c>
      <c r="C7579" s="7" t="n">
        <f aca="false">1_Data_EDA!I7580</f>
        <v>299.980011</v>
      </c>
      <c r="D7579" s="6" t="n">
        <f aca="false">1_Data_EDA!J7580</f>
        <v>1</v>
      </c>
      <c r="E7579" s="7" t="n">
        <f aca="false">1_Data_EDA!K7580</f>
        <v>299.980011</v>
      </c>
      <c r="F7579" s="7" t="n">
        <f aca="false">1_Data_EDA!L7580</f>
        <v>60</v>
      </c>
      <c r="G7579" s="8" t="n">
        <f aca="false">1_Data_EDA!M7580</f>
        <v>0.200000003</v>
      </c>
      <c r="H7579" s="6" t="n">
        <f aca="false">IF(1_Data_EDA!B7580="First Class",1,0)</f>
        <v>0</v>
      </c>
      <c r="I7579" s="6" t="n">
        <f aca="false">IF(1_Data_EDA!B7580="Second Class",1,0)</f>
        <v>0</v>
      </c>
      <c r="J7579" s="6" t="n">
        <f aca="false">IF(1_Data_EDA!B7580="Same Day",1,0)</f>
        <v>0</v>
      </c>
      <c r="K7579" s="6" t="n">
        <f aca="false">IF(1_Data_EDA!C7580="Corporate",1,0)</f>
        <v>0</v>
      </c>
      <c r="L7579" s="6" t="n">
        <f aca="false">IF(1_Data_EDA!C7580="Home Office",1,0)</f>
        <v>0</v>
      </c>
      <c r="M7579" s="6" t="n">
        <f aca="false">IF(1_Data_EDA!D7580="Europe",1,0)</f>
        <v>1</v>
      </c>
      <c r="N7579" s="6" t="n">
        <f aca="false">IF(1_Data_EDA!D7580="LATAM",1,0)</f>
        <v>0</v>
      </c>
      <c r="O7579" s="6" t="n">
        <f aca="false">IF(1_Data_EDA!D7580="Pacific Asia",1,0)</f>
        <v>0</v>
      </c>
      <c r="P7579" s="6" t="n">
        <f aca="false">IF(1_Data_EDA!D7580="USCA",1,0)</f>
        <v>0</v>
      </c>
      <c r="Q7579" s="6" t="n">
        <f aca="false">IF(C7579&gt;MEDIAN(C$5:C$8004),1,0)</f>
        <v>1</v>
      </c>
      <c r="R7579" s="6" t="n">
        <f aca="false">IF(D7579&gt;2,1,0)</f>
        <v>0</v>
      </c>
    </row>
    <row r="7580" customFormat="false" ht="15" hidden="false" customHeight="true" outlineLevel="0" collapsed="false">
      <c r="A7580" s="6" t="n">
        <f aca="false">1_Data_EDA!O7581</f>
        <v>1</v>
      </c>
      <c r="B7580" s="6" t="n">
        <f aca="false">1_Data_EDA!H7581</f>
        <v>4</v>
      </c>
      <c r="C7580" s="7" t="n">
        <f aca="false">1_Data_EDA!I7581</f>
        <v>129.9900055</v>
      </c>
      <c r="D7580" s="6" t="n">
        <f aca="false">1_Data_EDA!J7581</f>
        <v>1</v>
      </c>
      <c r="E7580" s="7" t="n">
        <f aca="false">1_Data_EDA!K7581</f>
        <v>129.9900055</v>
      </c>
      <c r="F7580" s="7" t="n">
        <f aca="false">1_Data_EDA!L7581</f>
        <v>9.100000381</v>
      </c>
      <c r="G7580" s="8" t="n">
        <f aca="false">1_Data_EDA!M7581</f>
        <v>0.07</v>
      </c>
      <c r="H7580" s="6" t="n">
        <f aca="false">IF(1_Data_EDA!B7581="First Class",1,0)</f>
        <v>0</v>
      </c>
      <c r="I7580" s="6" t="n">
        <f aca="false">IF(1_Data_EDA!B7581="Second Class",1,0)</f>
        <v>0</v>
      </c>
      <c r="J7580" s="6" t="n">
        <f aca="false">IF(1_Data_EDA!B7581="Same Day",1,0)</f>
        <v>0</v>
      </c>
      <c r="K7580" s="6" t="n">
        <f aca="false">IF(1_Data_EDA!C7581="Corporate",1,0)</f>
        <v>0</v>
      </c>
      <c r="L7580" s="6" t="n">
        <f aca="false">IF(1_Data_EDA!C7581="Home Office",1,0)</f>
        <v>1</v>
      </c>
      <c r="M7580" s="6" t="n">
        <f aca="false">IF(1_Data_EDA!D7581="Europe",1,0)</f>
        <v>0</v>
      </c>
      <c r="N7580" s="6" t="n">
        <f aca="false">IF(1_Data_EDA!D7581="LATAM",1,0)</f>
        <v>0</v>
      </c>
      <c r="O7580" s="6" t="n">
        <f aca="false">IF(1_Data_EDA!D7581="Pacific Asia",1,0)</f>
        <v>0</v>
      </c>
      <c r="P7580" s="6" t="n">
        <f aca="false">IF(1_Data_EDA!D7581="USCA",1,0)</f>
        <v>1</v>
      </c>
      <c r="Q7580" s="6" t="n">
        <f aca="false">IF(C7580&gt;MEDIAN(C$5:C$8004),1,0)</f>
        <v>1</v>
      </c>
      <c r="R7580" s="6" t="n">
        <f aca="false">IF(D7580&gt;2,1,0)</f>
        <v>0</v>
      </c>
    </row>
    <row r="7581" customFormat="false" ht="15" hidden="false" customHeight="true" outlineLevel="0" collapsed="false">
      <c r="A7581" s="6" t="n">
        <f aca="false">1_Data_EDA!O7582</f>
        <v>0</v>
      </c>
      <c r="B7581" s="6" t="n">
        <f aca="false">1_Data_EDA!H7582</f>
        <v>4</v>
      </c>
      <c r="C7581" s="7" t="n">
        <f aca="false">1_Data_EDA!I7582</f>
        <v>99.98999786</v>
      </c>
      <c r="D7581" s="6" t="n">
        <f aca="false">1_Data_EDA!J7582</f>
        <v>5</v>
      </c>
      <c r="E7581" s="7" t="n">
        <f aca="false">1_Data_EDA!K7582</f>
        <v>499.9500122</v>
      </c>
      <c r="F7581" s="7" t="n">
        <f aca="false">1_Data_EDA!L7582</f>
        <v>45</v>
      </c>
      <c r="G7581" s="8" t="n">
        <f aca="false">1_Data_EDA!M7582</f>
        <v>0.090000004</v>
      </c>
      <c r="H7581" s="6" t="n">
        <f aca="false">IF(1_Data_EDA!B7582="First Class",1,0)</f>
        <v>0</v>
      </c>
      <c r="I7581" s="6" t="n">
        <f aca="false">IF(1_Data_EDA!B7582="Second Class",1,0)</f>
        <v>0</v>
      </c>
      <c r="J7581" s="6" t="n">
        <f aca="false">IF(1_Data_EDA!B7582="Same Day",1,0)</f>
        <v>0</v>
      </c>
      <c r="K7581" s="6" t="n">
        <f aca="false">IF(1_Data_EDA!C7582="Corporate",1,0)</f>
        <v>0</v>
      </c>
      <c r="L7581" s="6" t="n">
        <f aca="false">IF(1_Data_EDA!C7582="Home Office",1,0)</f>
        <v>0</v>
      </c>
      <c r="M7581" s="6" t="n">
        <f aca="false">IF(1_Data_EDA!D7582="Europe",1,0)</f>
        <v>0</v>
      </c>
      <c r="N7581" s="6" t="n">
        <f aca="false">IF(1_Data_EDA!D7582="LATAM",1,0)</f>
        <v>0</v>
      </c>
      <c r="O7581" s="6" t="n">
        <f aca="false">IF(1_Data_EDA!D7582="Pacific Asia",1,0)</f>
        <v>0</v>
      </c>
      <c r="P7581" s="6" t="n">
        <f aca="false">IF(1_Data_EDA!D7582="USCA",1,0)</f>
        <v>1</v>
      </c>
      <c r="Q7581" s="6" t="n">
        <f aca="false">IF(C7581&gt;MEDIAN(C$5:C$8004),1,0)</f>
        <v>1</v>
      </c>
      <c r="R7581" s="6" t="n">
        <f aca="false">IF(D7581&gt;2,1,0)</f>
        <v>1</v>
      </c>
    </row>
    <row r="7582" customFormat="false" ht="15" hidden="false" customHeight="true" outlineLevel="0" collapsed="false">
      <c r="A7582" s="6" t="n">
        <f aca="false">1_Data_EDA!O7583</f>
        <v>1</v>
      </c>
      <c r="B7582" s="6" t="n">
        <f aca="false">1_Data_EDA!H7583</f>
        <v>1</v>
      </c>
      <c r="C7582" s="7" t="n">
        <f aca="false">1_Data_EDA!I7583</f>
        <v>299.980011</v>
      </c>
      <c r="D7582" s="6" t="n">
        <f aca="false">1_Data_EDA!J7583</f>
        <v>1</v>
      </c>
      <c r="E7582" s="7" t="n">
        <f aca="false">1_Data_EDA!K7583</f>
        <v>299.980011</v>
      </c>
      <c r="F7582" s="7" t="n">
        <f aca="false">1_Data_EDA!L7583</f>
        <v>15</v>
      </c>
      <c r="G7582" s="8" t="n">
        <f aca="false">1_Data_EDA!M7583</f>
        <v>0.050000001</v>
      </c>
      <c r="H7582" s="6" t="n">
        <f aca="false">IF(1_Data_EDA!B7583="First Class",1,0)</f>
        <v>1</v>
      </c>
      <c r="I7582" s="6" t="n">
        <f aca="false">IF(1_Data_EDA!B7583="Second Class",1,0)</f>
        <v>0</v>
      </c>
      <c r="J7582" s="6" t="n">
        <f aca="false">IF(1_Data_EDA!B7583="Same Day",1,0)</f>
        <v>0</v>
      </c>
      <c r="K7582" s="6" t="n">
        <f aca="false">IF(1_Data_EDA!C7583="Corporate",1,0)</f>
        <v>0</v>
      </c>
      <c r="L7582" s="6" t="n">
        <f aca="false">IF(1_Data_EDA!C7583="Home Office",1,0)</f>
        <v>0</v>
      </c>
      <c r="M7582" s="6" t="n">
        <f aca="false">IF(1_Data_EDA!D7583="Europe",1,0)</f>
        <v>0</v>
      </c>
      <c r="N7582" s="6" t="n">
        <f aca="false">IF(1_Data_EDA!D7583="LATAM",1,0)</f>
        <v>1</v>
      </c>
      <c r="O7582" s="6" t="n">
        <f aca="false">IF(1_Data_EDA!D7583="Pacific Asia",1,0)</f>
        <v>0</v>
      </c>
      <c r="P7582" s="6" t="n">
        <f aca="false">IF(1_Data_EDA!D7583="USCA",1,0)</f>
        <v>0</v>
      </c>
      <c r="Q7582" s="6" t="n">
        <f aca="false">IF(C7582&gt;MEDIAN(C$5:C$8004),1,0)</f>
        <v>1</v>
      </c>
      <c r="R7582" s="6" t="n">
        <f aca="false">IF(D7582&gt;2,1,0)</f>
        <v>0</v>
      </c>
    </row>
    <row r="7583" customFormat="false" ht="15" hidden="false" customHeight="true" outlineLevel="0" collapsed="false">
      <c r="A7583" s="6" t="n">
        <f aca="false">1_Data_EDA!O7584</f>
        <v>1</v>
      </c>
      <c r="B7583" s="6" t="n">
        <f aca="false">1_Data_EDA!H7584</f>
        <v>4</v>
      </c>
      <c r="C7583" s="7" t="n">
        <f aca="false">1_Data_EDA!I7584</f>
        <v>59.99000168</v>
      </c>
      <c r="D7583" s="6" t="n">
        <f aca="false">1_Data_EDA!J7584</f>
        <v>3</v>
      </c>
      <c r="E7583" s="7" t="n">
        <f aca="false">1_Data_EDA!K7584</f>
        <v>179.9700012</v>
      </c>
      <c r="F7583" s="7" t="n">
        <f aca="false">1_Data_EDA!L7584</f>
        <v>1.799999952</v>
      </c>
      <c r="G7583" s="8" t="n">
        <f aca="false">1_Data_EDA!M7584</f>
        <v>0.01</v>
      </c>
      <c r="H7583" s="6" t="n">
        <f aca="false">IF(1_Data_EDA!B7584="First Class",1,0)</f>
        <v>0</v>
      </c>
      <c r="I7583" s="6" t="n">
        <f aca="false">IF(1_Data_EDA!B7584="Second Class",1,0)</f>
        <v>0</v>
      </c>
      <c r="J7583" s="6" t="n">
        <f aca="false">IF(1_Data_EDA!B7584="Same Day",1,0)</f>
        <v>0</v>
      </c>
      <c r="K7583" s="6" t="n">
        <f aca="false">IF(1_Data_EDA!C7584="Corporate",1,0)</f>
        <v>0</v>
      </c>
      <c r="L7583" s="6" t="n">
        <f aca="false">IF(1_Data_EDA!C7584="Home Office",1,0)</f>
        <v>0</v>
      </c>
      <c r="M7583" s="6" t="n">
        <f aca="false">IF(1_Data_EDA!D7584="Europe",1,0)</f>
        <v>0</v>
      </c>
      <c r="N7583" s="6" t="n">
        <f aca="false">IF(1_Data_EDA!D7584="LATAM",1,0)</f>
        <v>0</v>
      </c>
      <c r="O7583" s="6" t="n">
        <f aca="false">IF(1_Data_EDA!D7584="Pacific Asia",1,0)</f>
        <v>1</v>
      </c>
      <c r="P7583" s="6" t="n">
        <f aca="false">IF(1_Data_EDA!D7584="USCA",1,0)</f>
        <v>0</v>
      </c>
      <c r="Q7583" s="6" t="n">
        <f aca="false">IF(C7583&gt;MEDIAN(C$5:C$8004),1,0)</f>
        <v>0</v>
      </c>
      <c r="R7583" s="6" t="n">
        <f aca="false">IF(D7583&gt;2,1,0)</f>
        <v>1</v>
      </c>
    </row>
    <row r="7584" customFormat="false" ht="15" hidden="false" customHeight="true" outlineLevel="0" collapsed="false">
      <c r="A7584" s="6" t="n">
        <f aca="false">1_Data_EDA!O7585</f>
        <v>0</v>
      </c>
      <c r="B7584" s="6" t="n">
        <f aca="false">1_Data_EDA!H7585</f>
        <v>0</v>
      </c>
      <c r="C7584" s="7" t="n">
        <f aca="false">1_Data_EDA!I7585</f>
        <v>199.9900055</v>
      </c>
      <c r="D7584" s="6" t="n">
        <f aca="false">1_Data_EDA!J7585</f>
        <v>1</v>
      </c>
      <c r="E7584" s="7" t="n">
        <f aca="false">1_Data_EDA!K7585</f>
        <v>199.9900055</v>
      </c>
      <c r="F7584" s="7" t="n">
        <f aca="false">1_Data_EDA!L7585</f>
        <v>14</v>
      </c>
      <c r="G7584" s="8" t="n">
        <f aca="false">1_Data_EDA!M7585</f>
        <v>0.07</v>
      </c>
      <c r="H7584" s="6" t="n">
        <f aca="false">IF(1_Data_EDA!B7585="First Class",1,0)</f>
        <v>0</v>
      </c>
      <c r="I7584" s="6" t="n">
        <f aca="false">IF(1_Data_EDA!B7585="Second Class",1,0)</f>
        <v>0</v>
      </c>
      <c r="J7584" s="6" t="n">
        <f aca="false">IF(1_Data_EDA!B7585="Same Day",1,0)</f>
        <v>1</v>
      </c>
      <c r="K7584" s="6" t="n">
        <f aca="false">IF(1_Data_EDA!C7585="Corporate",1,0)</f>
        <v>1</v>
      </c>
      <c r="L7584" s="6" t="n">
        <f aca="false">IF(1_Data_EDA!C7585="Home Office",1,0)</f>
        <v>0</v>
      </c>
      <c r="M7584" s="6" t="n">
        <f aca="false">IF(1_Data_EDA!D7585="Europe",1,0)</f>
        <v>0</v>
      </c>
      <c r="N7584" s="6" t="n">
        <f aca="false">IF(1_Data_EDA!D7585="LATAM",1,0)</f>
        <v>0</v>
      </c>
      <c r="O7584" s="6" t="n">
        <f aca="false">IF(1_Data_EDA!D7585="Pacific Asia",1,0)</f>
        <v>0</v>
      </c>
      <c r="P7584" s="6" t="n">
        <f aca="false">IF(1_Data_EDA!D7585="USCA",1,0)</f>
        <v>1</v>
      </c>
      <c r="Q7584" s="6" t="n">
        <f aca="false">IF(C7584&gt;MEDIAN(C$5:C$8004),1,0)</f>
        <v>1</v>
      </c>
      <c r="R7584" s="6" t="n">
        <f aca="false">IF(D7584&gt;2,1,0)</f>
        <v>0</v>
      </c>
    </row>
    <row r="7585" customFormat="false" ht="15" hidden="false" customHeight="true" outlineLevel="0" collapsed="false">
      <c r="A7585" s="6" t="n">
        <f aca="false">1_Data_EDA!O7586</f>
        <v>0</v>
      </c>
      <c r="B7585" s="6" t="n">
        <f aca="false">1_Data_EDA!H7586</f>
        <v>2</v>
      </c>
      <c r="C7585" s="7" t="n">
        <f aca="false">1_Data_EDA!I7586</f>
        <v>129.9900055</v>
      </c>
      <c r="D7585" s="6" t="n">
        <f aca="false">1_Data_EDA!J7586</f>
        <v>1</v>
      </c>
      <c r="E7585" s="7" t="n">
        <f aca="false">1_Data_EDA!K7586</f>
        <v>129.9900055</v>
      </c>
      <c r="F7585" s="7" t="n">
        <f aca="false">1_Data_EDA!L7586</f>
        <v>20.79999924</v>
      </c>
      <c r="G7585" s="8" t="n">
        <f aca="false">1_Data_EDA!M7586</f>
        <v>0.159999996</v>
      </c>
      <c r="H7585" s="6" t="n">
        <f aca="false">IF(1_Data_EDA!B7586="First Class",1,0)</f>
        <v>0</v>
      </c>
      <c r="I7585" s="6" t="n">
        <f aca="false">IF(1_Data_EDA!B7586="Second Class",1,0)</f>
        <v>1</v>
      </c>
      <c r="J7585" s="6" t="n">
        <f aca="false">IF(1_Data_EDA!B7586="Same Day",1,0)</f>
        <v>0</v>
      </c>
      <c r="K7585" s="6" t="n">
        <f aca="false">IF(1_Data_EDA!C7586="Corporate",1,0)</f>
        <v>0</v>
      </c>
      <c r="L7585" s="6" t="n">
        <f aca="false">IF(1_Data_EDA!C7586="Home Office",1,0)</f>
        <v>1</v>
      </c>
      <c r="M7585" s="6" t="n">
        <f aca="false">IF(1_Data_EDA!D7586="Europe",1,0)</f>
        <v>0</v>
      </c>
      <c r="N7585" s="6" t="n">
        <f aca="false">IF(1_Data_EDA!D7586="LATAM",1,0)</f>
        <v>0</v>
      </c>
      <c r="O7585" s="6" t="n">
        <f aca="false">IF(1_Data_EDA!D7586="Pacific Asia",1,0)</f>
        <v>0</v>
      </c>
      <c r="P7585" s="6" t="n">
        <f aca="false">IF(1_Data_EDA!D7586="USCA",1,0)</f>
        <v>1</v>
      </c>
      <c r="Q7585" s="6" t="n">
        <f aca="false">IF(C7585&gt;MEDIAN(C$5:C$8004),1,0)</f>
        <v>1</v>
      </c>
      <c r="R7585" s="6" t="n">
        <f aca="false">IF(D7585&gt;2,1,0)</f>
        <v>0</v>
      </c>
    </row>
    <row r="7586" customFormat="false" ht="15" hidden="false" customHeight="true" outlineLevel="0" collapsed="false">
      <c r="A7586" s="6" t="n">
        <f aca="false">1_Data_EDA!O7587</f>
        <v>1</v>
      </c>
      <c r="B7586" s="6" t="n">
        <f aca="false">1_Data_EDA!H7587</f>
        <v>4</v>
      </c>
      <c r="C7586" s="7" t="n">
        <f aca="false">1_Data_EDA!I7587</f>
        <v>59.99000168</v>
      </c>
      <c r="D7586" s="6" t="n">
        <f aca="false">1_Data_EDA!J7587</f>
        <v>5</v>
      </c>
      <c r="E7586" s="7" t="n">
        <f aca="false">1_Data_EDA!K7587</f>
        <v>299.9500122</v>
      </c>
      <c r="F7586" s="7" t="n">
        <f aca="false">1_Data_EDA!L7587</f>
        <v>59.99000168</v>
      </c>
      <c r="G7586" s="8" t="n">
        <f aca="false">1_Data_EDA!M7587</f>
        <v>0.200000003</v>
      </c>
      <c r="H7586" s="6" t="n">
        <f aca="false">IF(1_Data_EDA!B7587="First Class",1,0)</f>
        <v>0</v>
      </c>
      <c r="I7586" s="6" t="n">
        <f aca="false">IF(1_Data_EDA!B7587="Second Class",1,0)</f>
        <v>0</v>
      </c>
      <c r="J7586" s="6" t="n">
        <f aca="false">IF(1_Data_EDA!B7587="Same Day",1,0)</f>
        <v>0</v>
      </c>
      <c r="K7586" s="6" t="n">
        <f aca="false">IF(1_Data_EDA!C7587="Corporate",1,0)</f>
        <v>0</v>
      </c>
      <c r="L7586" s="6" t="n">
        <f aca="false">IF(1_Data_EDA!C7587="Home Office",1,0)</f>
        <v>0</v>
      </c>
      <c r="M7586" s="6" t="n">
        <f aca="false">IF(1_Data_EDA!D7587="Europe",1,0)</f>
        <v>0</v>
      </c>
      <c r="N7586" s="6" t="n">
        <f aca="false">IF(1_Data_EDA!D7587="LATAM",1,0)</f>
        <v>1</v>
      </c>
      <c r="O7586" s="6" t="n">
        <f aca="false">IF(1_Data_EDA!D7587="Pacific Asia",1,0)</f>
        <v>0</v>
      </c>
      <c r="P7586" s="6" t="n">
        <f aca="false">IF(1_Data_EDA!D7587="USCA",1,0)</f>
        <v>0</v>
      </c>
      <c r="Q7586" s="6" t="n">
        <f aca="false">IF(C7586&gt;MEDIAN(C$5:C$8004),1,0)</f>
        <v>0</v>
      </c>
      <c r="R7586" s="6" t="n">
        <f aca="false">IF(D7586&gt;2,1,0)</f>
        <v>1</v>
      </c>
    </row>
    <row r="7587" customFormat="false" ht="15" hidden="false" customHeight="true" outlineLevel="0" collapsed="false">
      <c r="A7587" s="6" t="n">
        <f aca="false">1_Data_EDA!O7588</f>
        <v>0</v>
      </c>
      <c r="B7587" s="6" t="n">
        <f aca="false">1_Data_EDA!H7588</f>
        <v>4</v>
      </c>
      <c r="C7587" s="7" t="n">
        <f aca="false">1_Data_EDA!I7588</f>
        <v>129.9900055</v>
      </c>
      <c r="D7587" s="6" t="n">
        <f aca="false">1_Data_EDA!J7588</f>
        <v>1</v>
      </c>
      <c r="E7587" s="7" t="n">
        <f aca="false">1_Data_EDA!K7588</f>
        <v>129.9900055</v>
      </c>
      <c r="F7587" s="7" t="n">
        <f aca="false">1_Data_EDA!L7588</f>
        <v>3.900000095</v>
      </c>
      <c r="G7587" s="8" t="n">
        <f aca="false">1_Data_EDA!M7588</f>
        <v>0.029999999</v>
      </c>
      <c r="H7587" s="6" t="n">
        <f aca="false">IF(1_Data_EDA!B7588="First Class",1,0)</f>
        <v>0</v>
      </c>
      <c r="I7587" s="6" t="n">
        <f aca="false">IF(1_Data_EDA!B7588="Second Class",1,0)</f>
        <v>0</v>
      </c>
      <c r="J7587" s="6" t="n">
        <f aca="false">IF(1_Data_EDA!B7588="Same Day",1,0)</f>
        <v>0</v>
      </c>
      <c r="K7587" s="6" t="n">
        <f aca="false">IF(1_Data_EDA!C7588="Corporate",1,0)</f>
        <v>0</v>
      </c>
      <c r="L7587" s="6" t="n">
        <f aca="false">IF(1_Data_EDA!C7588="Home Office",1,0)</f>
        <v>0</v>
      </c>
      <c r="M7587" s="6" t="n">
        <f aca="false">IF(1_Data_EDA!D7588="Europe",1,0)</f>
        <v>1</v>
      </c>
      <c r="N7587" s="6" t="n">
        <f aca="false">IF(1_Data_EDA!D7588="LATAM",1,0)</f>
        <v>0</v>
      </c>
      <c r="O7587" s="6" t="n">
        <f aca="false">IF(1_Data_EDA!D7588="Pacific Asia",1,0)</f>
        <v>0</v>
      </c>
      <c r="P7587" s="6" t="n">
        <f aca="false">IF(1_Data_EDA!D7588="USCA",1,0)</f>
        <v>0</v>
      </c>
      <c r="Q7587" s="6" t="n">
        <f aca="false">IF(C7587&gt;MEDIAN(C$5:C$8004),1,0)</f>
        <v>1</v>
      </c>
      <c r="R7587" s="6" t="n">
        <f aca="false">IF(D7587&gt;2,1,0)</f>
        <v>0</v>
      </c>
    </row>
    <row r="7588" customFormat="false" ht="15" hidden="false" customHeight="true" outlineLevel="0" collapsed="false">
      <c r="A7588" s="6" t="n">
        <f aca="false">1_Data_EDA!O7589</f>
        <v>1</v>
      </c>
      <c r="B7588" s="6" t="n">
        <f aca="false">1_Data_EDA!H7589</f>
        <v>4</v>
      </c>
      <c r="C7588" s="7" t="n">
        <f aca="false">1_Data_EDA!I7589</f>
        <v>99.98999786</v>
      </c>
      <c r="D7588" s="6" t="n">
        <f aca="false">1_Data_EDA!J7589</f>
        <v>3</v>
      </c>
      <c r="E7588" s="7" t="n">
        <f aca="false">1_Data_EDA!K7589</f>
        <v>299.9700012</v>
      </c>
      <c r="F7588" s="7" t="n">
        <f aca="false">1_Data_EDA!L7589</f>
        <v>45</v>
      </c>
      <c r="G7588" s="8" t="n">
        <f aca="false">1_Data_EDA!M7589</f>
        <v>0.150000006</v>
      </c>
      <c r="H7588" s="6" t="n">
        <f aca="false">IF(1_Data_EDA!B7589="First Class",1,0)</f>
        <v>0</v>
      </c>
      <c r="I7588" s="6" t="n">
        <f aca="false">IF(1_Data_EDA!B7589="Second Class",1,0)</f>
        <v>0</v>
      </c>
      <c r="J7588" s="6" t="n">
        <f aca="false">IF(1_Data_EDA!B7589="Same Day",1,0)</f>
        <v>0</v>
      </c>
      <c r="K7588" s="6" t="n">
        <f aca="false">IF(1_Data_EDA!C7589="Corporate",1,0)</f>
        <v>0</v>
      </c>
      <c r="L7588" s="6" t="n">
        <f aca="false">IF(1_Data_EDA!C7589="Home Office",1,0)</f>
        <v>0</v>
      </c>
      <c r="M7588" s="6" t="n">
        <f aca="false">IF(1_Data_EDA!D7589="Europe",1,0)</f>
        <v>0</v>
      </c>
      <c r="N7588" s="6" t="n">
        <f aca="false">IF(1_Data_EDA!D7589="LATAM",1,0)</f>
        <v>1</v>
      </c>
      <c r="O7588" s="6" t="n">
        <f aca="false">IF(1_Data_EDA!D7589="Pacific Asia",1,0)</f>
        <v>0</v>
      </c>
      <c r="P7588" s="6" t="n">
        <f aca="false">IF(1_Data_EDA!D7589="USCA",1,0)</f>
        <v>0</v>
      </c>
      <c r="Q7588" s="6" t="n">
        <f aca="false">IF(C7588&gt;MEDIAN(C$5:C$8004),1,0)</f>
        <v>1</v>
      </c>
      <c r="R7588" s="6" t="n">
        <f aca="false">IF(D7588&gt;2,1,0)</f>
        <v>1</v>
      </c>
    </row>
    <row r="7589" customFormat="false" ht="15" hidden="false" customHeight="true" outlineLevel="0" collapsed="false">
      <c r="A7589" s="6" t="n">
        <f aca="false">1_Data_EDA!O7590</f>
        <v>1</v>
      </c>
      <c r="B7589" s="6" t="n">
        <f aca="false">1_Data_EDA!H7590</f>
        <v>1</v>
      </c>
      <c r="C7589" s="7" t="n">
        <f aca="false">1_Data_EDA!I7590</f>
        <v>24.98999977</v>
      </c>
      <c r="D7589" s="6" t="n">
        <f aca="false">1_Data_EDA!J7590</f>
        <v>3</v>
      </c>
      <c r="E7589" s="7" t="n">
        <f aca="false">1_Data_EDA!K7590</f>
        <v>74.97000122</v>
      </c>
      <c r="F7589" s="7" t="n">
        <f aca="false">1_Data_EDA!L7590</f>
        <v>2.25</v>
      </c>
      <c r="G7589" s="8" t="n">
        <f aca="false">1_Data_EDA!M7590</f>
        <v>0.029999999</v>
      </c>
      <c r="H7589" s="6" t="n">
        <f aca="false">IF(1_Data_EDA!B7590="First Class",1,0)</f>
        <v>1</v>
      </c>
      <c r="I7589" s="6" t="n">
        <f aca="false">IF(1_Data_EDA!B7590="Second Class",1,0)</f>
        <v>0</v>
      </c>
      <c r="J7589" s="6" t="n">
        <f aca="false">IF(1_Data_EDA!B7590="Same Day",1,0)</f>
        <v>0</v>
      </c>
      <c r="K7589" s="6" t="n">
        <f aca="false">IF(1_Data_EDA!C7590="Corporate",1,0)</f>
        <v>0</v>
      </c>
      <c r="L7589" s="6" t="n">
        <f aca="false">IF(1_Data_EDA!C7590="Home Office",1,0)</f>
        <v>0</v>
      </c>
      <c r="M7589" s="6" t="n">
        <f aca="false">IF(1_Data_EDA!D7590="Europe",1,0)</f>
        <v>0</v>
      </c>
      <c r="N7589" s="6" t="n">
        <f aca="false">IF(1_Data_EDA!D7590="LATAM",1,0)</f>
        <v>0</v>
      </c>
      <c r="O7589" s="6" t="n">
        <f aca="false">IF(1_Data_EDA!D7590="Pacific Asia",1,0)</f>
        <v>0</v>
      </c>
      <c r="P7589" s="6" t="n">
        <f aca="false">IF(1_Data_EDA!D7590="USCA",1,0)</f>
        <v>0</v>
      </c>
      <c r="Q7589" s="6" t="n">
        <f aca="false">IF(C7589&gt;MEDIAN(C$5:C$8004),1,0)</f>
        <v>0</v>
      </c>
      <c r="R7589" s="6" t="n">
        <f aca="false">IF(D7589&gt;2,1,0)</f>
        <v>1</v>
      </c>
    </row>
    <row r="7590" customFormat="false" ht="15" hidden="false" customHeight="true" outlineLevel="0" collapsed="false">
      <c r="A7590" s="6" t="n">
        <f aca="false">1_Data_EDA!O7591</f>
        <v>1</v>
      </c>
      <c r="B7590" s="6" t="n">
        <f aca="false">1_Data_EDA!H7591</f>
        <v>4</v>
      </c>
      <c r="C7590" s="7" t="n">
        <f aca="false">1_Data_EDA!I7591</f>
        <v>24.98999977</v>
      </c>
      <c r="D7590" s="6" t="n">
        <f aca="false">1_Data_EDA!J7591</f>
        <v>5</v>
      </c>
      <c r="E7590" s="7" t="n">
        <f aca="false">1_Data_EDA!K7591</f>
        <v>124.9499969</v>
      </c>
      <c r="F7590" s="7" t="n">
        <f aca="false">1_Data_EDA!L7591</f>
        <v>0</v>
      </c>
      <c r="G7590" s="8" t="n">
        <f aca="false">1_Data_EDA!M7591</f>
        <v>0</v>
      </c>
      <c r="H7590" s="6" t="n">
        <f aca="false">IF(1_Data_EDA!B7591="First Class",1,0)</f>
        <v>0</v>
      </c>
      <c r="I7590" s="6" t="n">
        <f aca="false">IF(1_Data_EDA!B7591="Second Class",1,0)</f>
        <v>0</v>
      </c>
      <c r="J7590" s="6" t="n">
        <f aca="false">IF(1_Data_EDA!B7591="Same Day",1,0)</f>
        <v>0</v>
      </c>
      <c r="K7590" s="6" t="n">
        <f aca="false">IF(1_Data_EDA!C7591="Corporate",1,0)</f>
        <v>0</v>
      </c>
      <c r="L7590" s="6" t="n">
        <f aca="false">IF(1_Data_EDA!C7591="Home Office",1,0)</f>
        <v>0</v>
      </c>
      <c r="M7590" s="6" t="n">
        <f aca="false">IF(1_Data_EDA!D7591="Europe",1,0)</f>
        <v>0</v>
      </c>
      <c r="N7590" s="6" t="n">
        <f aca="false">IF(1_Data_EDA!D7591="LATAM",1,0)</f>
        <v>0</v>
      </c>
      <c r="O7590" s="6" t="n">
        <f aca="false">IF(1_Data_EDA!D7591="Pacific Asia",1,0)</f>
        <v>0</v>
      </c>
      <c r="P7590" s="6" t="n">
        <f aca="false">IF(1_Data_EDA!D7591="USCA",1,0)</f>
        <v>1</v>
      </c>
      <c r="Q7590" s="6" t="n">
        <f aca="false">IF(C7590&gt;MEDIAN(C$5:C$8004),1,0)</f>
        <v>0</v>
      </c>
      <c r="R7590" s="6" t="n">
        <f aca="false">IF(D7590&gt;2,1,0)</f>
        <v>1</v>
      </c>
    </row>
    <row r="7591" customFormat="false" ht="15" hidden="false" customHeight="true" outlineLevel="0" collapsed="false">
      <c r="A7591" s="6" t="n">
        <f aca="false">1_Data_EDA!O7592</f>
        <v>1</v>
      </c>
      <c r="B7591" s="6" t="n">
        <f aca="false">1_Data_EDA!H7592</f>
        <v>1</v>
      </c>
      <c r="C7591" s="7" t="n">
        <f aca="false">1_Data_EDA!I7592</f>
        <v>49.97999954</v>
      </c>
      <c r="D7591" s="6" t="n">
        <f aca="false">1_Data_EDA!J7592</f>
        <v>3</v>
      </c>
      <c r="E7591" s="7" t="n">
        <f aca="false">1_Data_EDA!K7592</f>
        <v>149.9400024</v>
      </c>
      <c r="F7591" s="7" t="n">
        <f aca="false">1_Data_EDA!L7592</f>
        <v>4.5</v>
      </c>
      <c r="G7591" s="8" t="n">
        <f aca="false">1_Data_EDA!M7592</f>
        <v>0.029999999</v>
      </c>
      <c r="H7591" s="6" t="n">
        <f aca="false">IF(1_Data_EDA!B7592="First Class",1,0)</f>
        <v>1</v>
      </c>
      <c r="I7591" s="6" t="n">
        <f aca="false">IF(1_Data_EDA!B7592="Second Class",1,0)</f>
        <v>0</v>
      </c>
      <c r="J7591" s="6" t="n">
        <f aca="false">IF(1_Data_EDA!B7592="Same Day",1,0)</f>
        <v>0</v>
      </c>
      <c r="K7591" s="6" t="n">
        <f aca="false">IF(1_Data_EDA!C7592="Corporate",1,0)</f>
        <v>0</v>
      </c>
      <c r="L7591" s="6" t="n">
        <f aca="false">IF(1_Data_EDA!C7592="Home Office",1,0)</f>
        <v>0</v>
      </c>
      <c r="M7591" s="6" t="n">
        <f aca="false">IF(1_Data_EDA!D7592="Europe",1,0)</f>
        <v>1</v>
      </c>
      <c r="N7591" s="6" t="n">
        <f aca="false">IF(1_Data_EDA!D7592="LATAM",1,0)</f>
        <v>0</v>
      </c>
      <c r="O7591" s="6" t="n">
        <f aca="false">IF(1_Data_EDA!D7592="Pacific Asia",1,0)</f>
        <v>0</v>
      </c>
      <c r="P7591" s="6" t="n">
        <f aca="false">IF(1_Data_EDA!D7592="USCA",1,0)</f>
        <v>0</v>
      </c>
      <c r="Q7591" s="6" t="n">
        <f aca="false">IF(C7591&gt;MEDIAN(C$5:C$8004),1,0)</f>
        <v>0</v>
      </c>
      <c r="R7591" s="6" t="n">
        <f aca="false">IF(D7591&gt;2,1,0)</f>
        <v>1</v>
      </c>
    </row>
    <row r="7592" customFormat="false" ht="15" hidden="false" customHeight="true" outlineLevel="0" collapsed="false">
      <c r="A7592" s="6" t="n">
        <f aca="false">1_Data_EDA!O7593</f>
        <v>1</v>
      </c>
      <c r="B7592" s="6" t="n">
        <f aca="false">1_Data_EDA!H7593</f>
        <v>1</v>
      </c>
      <c r="C7592" s="7" t="n">
        <f aca="false">1_Data_EDA!I7593</f>
        <v>399.980011</v>
      </c>
      <c r="D7592" s="6" t="n">
        <f aca="false">1_Data_EDA!J7593</f>
        <v>1</v>
      </c>
      <c r="E7592" s="7" t="n">
        <f aca="false">1_Data_EDA!K7593</f>
        <v>399.980011</v>
      </c>
      <c r="F7592" s="7" t="n">
        <f aca="false">1_Data_EDA!L7593</f>
        <v>0</v>
      </c>
      <c r="G7592" s="8" t="n">
        <f aca="false">1_Data_EDA!M7593</f>
        <v>0</v>
      </c>
      <c r="H7592" s="6" t="n">
        <f aca="false">IF(1_Data_EDA!B7593="First Class",1,0)</f>
        <v>1</v>
      </c>
      <c r="I7592" s="6" t="n">
        <f aca="false">IF(1_Data_EDA!B7593="Second Class",1,0)</f>
        <v>0</v>
      </c>
      <c r="J7592" s="6" t="n">
        <f aca="false">IF(1_Data_EDA!B7593="Same Day",1,0)</f>
        <v>0</v>
      </c>
      <c r="K7592" s="6" t="n">
        <f aca="false">IF(1_Data_EDA!C7593="Corporate",1,0)</f>
        <v>0</v>
      </c>
      <c r="L7592" s="6" t="n">
        <f aca="false">IF(1_Data_EDA!C7593="Home Office",1,0)</f>
        <v>0</v>
      </c>
      <c r="M7592" s="6" t="n">
        <f aca="false">IF(1_Data_EDA!D7593="Europe",1,0)</f>
        <v>0</v>
      </c>
      <c r="N7592" s="6" t="n">
        <f aca="false">IF(1_Data_EDA!D7593="LATAM",1,0)</f>
        <v>0</v>
      </c>
      <c r="O7592" s="6" t="n">
        <f aca="false">IF(1_Data_EDA!D7593="Pacific Asia",1,0)</f>
        <v>0</v>
      </c>
      <c r="P7592" s="6" t="n">
        <f aca="false">IF(1_Data_EDA!D7593="USCA",1,0)</f>
        <v>0</v>
      </c>
      <c r="Q7592" s="6" t="n">
        <f aca="false">IF(C7592&gt;MEDIAN(C$5:C$8004),1,0)</f>
        <v>1</v>
      </c>
      <c r="R7592" s="6" t="n">
        <f aca="false">IF(D7592&gt;2,1,0)</f>
        <v>0</v>
      </c>
    </row>
    <row r="7593" customFormat="false" ht="15" hidden="false" customHeight="true" outlineLevel="0" collapsed="false">
      <c r="A7593" s="6" t="n">
        <f aca="false">1_Data_EDA!O7594</f>
        <v>0</v>
      </c>
      <c r="B7593" s="6" t="n">
        <f aca="false">1_Data_EDA!H7594</f>
        <v>4</v>
      </c>
      <c r="C7593" s="7" t="n">
        <f aca="false">1_Data_EDA!I7594</f>
        <v>129.9900055</v>
      </c>
      <c r="D7593" s="6" t="n">
        <f aca="false">1_Data_EDA!J7594</f>
        <v>1</v>
      </c>
      <c r="E7593" s="7" t="n">
        <f aca="false">1_Data_EDA!K7594</f>
        <v>129.9900055</v>
      </c>
      <c r="F7593" s="7" t="n">
        <f aca="false">1_Data_EDA!L7594</f>
        <v>7.150000095</v>
      </c>
      <c r="G7593" s="8" t="n">
        <f aca="false">1_Data_EDA!M7594</f>
        <v>0.059999999</v>
      </c>
      <c r="H7593" s="6" t="n">
        <f aca="false">IF(1_Data_EDA!B7594="First Class",1,0)</f>
        <v>0</v>
      </c>
      <c r="I7593" s="6" t="n">
        <f aca="false">IF(1_Data_EDA!B7594="Second Class",1,0)</f>
        <v>0</v>
      </c>
      <c r="J7593" s="6" t="n">
        <f aca="false">IF(1_Data_EDA!B7594="Same Day",1,0)</f>
        <v>0</v>
      </c>
      <c r="K7593" s="6" t="n">
        <f aca="false">IF(1_Data_EDA!C7594="Corporate",1,0)</f>
        <v>1</v>
      </c>
      <c r="L7593" s="6" t="n">
        <f aca="false">IF(1_Data_EDA!C7594="Home Office",1,0)</f>
        <v>0</v>
      </c>
      <c r="M7593" s="6" t="n">
        <f aca="false">IF(1_Data_EDA!D7594="Europe",1,0)</f>
        <v>0</v>
      </c>
      <c r="N7593" s="6" t="n">
        <f aca="false">IF(1_Data_EDA!D7594="LATAM",1,0)</f>
        <v>1</v>
      </c>
      <c r="O7593" s="6" t="n">
        <f aca="false">IF(1_Data_EDA!D7594="Pacific Asia",1,0)</f>
        <v>0</v>
      </c>
      <c r="P7593" s="6" t="n">
        <f aca="false">IF(1_Data_EDA!D7594="USCA",1,0)</f>
        <v>0</v>
      </c>
      <c r="Q7593" s="6" t="n">
        <f aca="false">IF(C7593&gt;MEDIAN(C$5:C$8004),1,0)</f>
        <v>1</v>
      </c>
      <c r="R7593" s="6" t="n">
        <f aca="false">IF(D7593&gt;2,1,0)</f>
        <v>0</v>
      </c>
    </row>
    <row r="7594" customFormat="false" ht="15" hidden="false" customHeight="true" outlineLevel="0" collapsed="false">
      <c r="A7594" s="6" t="n">
        <f aca="false">1_Data_EDA!O7595</f>
        <v>1</v>
      </c>
      <c r="B7594" s="6" t="n">
        <f aca="false">1_Data_EDA!H7595</f>
        <v>2</v>
      </c>
      <c r="C7594" s="7" t="n">
        <f aca="false">1_Data_EDA!I7595</f>
        <v>399.980011</v>
      </c>
      <c r="D7594" s="6" t="n">
        <f aca="false">1_Data_EDA!J7595</f>
        <v>1</v>
      </c>
      <c r="E7594" s="7" t="n">
        <f aca="false">1_Data_EDA!K7595</f>
        <v>399.980011</v>
      </c>
      <c r="F7594" s="7" t="n">
        <f aca="false">1_Data_EDA!L7595</f>
        <v>100</v>
      </c>
      <c r="G7594" s="8" t="n">
        <f aca="false">1_Data_EDA!M7595</f>
        <v>0.25</v>
      </c>
      <c r="H7594" s="6" t="n">
        <f aca="false">IF(1_Data_EDA!B7595="First Class",1,0)</f>
        <v>0</v>
      </c>
      <c r="I7594" s="6" t="n">
        <f aca="false">IF(1_Data_EDA!B7595="Second Class",1,0)</f>
        <v>1</v>
      </c>
      <c r="J7594" s="6" t="n">
        <f aca="false">IF(1_Data_EDA!B7595="Same Day",1,0)</f>
        <v>0</v>
      </c>
      <c r="K7594" s="6" t="n">
        <f aca="false">IF(1_Data_EDA!C7595="Corporate",1,0)</f>
        <v>1</v>
      </c>
      <c r="L7594" s="6" t="n">
        <f aca="false">IF(1_Data_EDA!C7595="Home Office",1,0)</f>
        <v>0</v>
      </c>
      <c r="M7594" s="6" t="n">
        <f aca="false">IF(1_Data_EDA!D7595="Europe",1,0)</f>
        <v>0</v>
      </c>
      <c r="N7594" s="6" t="n">
        <f aca="false">IF(1_Data_EDA!D7595="LATAM",1,0)</f>
        <v>1</v>
      </c>
      <c r="O7594" s="6" t="n">
        <f aca="false">IF(1_Data_EDA!D7595="Pacific Asia",1,0)</f>
        <v>0</v>
      </c>
      <c r="P7594" s="6" t="n">
        <f aca="false">IF(1_Data_EDA!D7595="USCA",1,0)</f>
        <v>0</v>
      </c>
      <c r="Q7594" s="6" t="n">
        <f aca="false">IF(C7594&gt;MEDIAN(C$5:C$8004),1,0)</f>
        <v>1</v>
      </c>
      <c r="R7594" s="6" t="n">
        <f aca="false">IF(D7594&gt;2,1,0)</f>
        <v>0</v>
      </c>
    </row>
    <row r="7595" customFormat="false" ht="15" hidden="false" customHeight="true" outlineLevel="0" collapsed="false">
      <c r="A7595" s="6" t="n">
        <f aca="false">1_Data_EDA!O7596</f>
        <v>0</v>
      </c>
      <c r="B7595" s="6" t="n">
        <f aca="false">1_Data_EDA!H7596</f>
        <v>4</v>
      </c>
      <c r="C7595" s="7" t="n">
        <f aca="false">1_Data_EDA!I7596</f>
        <v>49.97999954</v>
      </c>
      <c r="D7595" s="6" t="n">
        <f aca="false">1_Data_EDA!J7596</f>
        <v>4</v>
      </c>
      <c r="E7595" s="7" t="n">
        <f aca="false">1_Data_EDA!K7596</f>
        <v>199.9199982</v>
      </c>
      <c r="F7595" s="7" t="n">
        <f aca="false">1_Data_EDA!L7596</f>
        <v>23.98999977</v>
      </c>
      <c r="G7595" s="8" t="n">
        <f aca="false">1_Data_EDA!M7596</f>
        <v>0.119999997</v>
      </c>
      <c r="H7595" s="6" t="n">
        <f aca="false">IF(1_Data_EDA!B7596="First Class",1,0)</f>
        <v>0</v>
      </c>
      <c r="I7595" s="6" t="n">
        <f aca="false">IF(1_Data_EDA!B7596="Second Class",1,0)</f>
        <v>0</v>
      </c>
      <c r="J7595" s="6" t="n">
        <f aca="false">IF(1_Data_EDA!B7596="Same Day",1,0)</f>
        <v>0</v>
      </c>
      <c r="K7595" s="6" t="n">
        <f aca="false">IF(1_Data_EDA!C7596="Corporate",1,0)</f>
        <v>0</v>
      </c>
      <c r="L7595" s="6" t="n">
        <f aca="false">IF(1_Data_EDA!C7596="Home Office",1,0)</f>
        <v>0</v>
      </c>
      <c r="M7595" s="6" t="n">
        <f aca="false">IF(1_Data_EDA!D7596="Europe",1,0)</f>
        <v>0</v>
      </c>
      <c r="N7595" s="6" t="n">
        <f aca="false">IF(1_Data_EDA!D7596="LATAM",1,0)</f>
        <v>0</v>
      </c>
      <c r="O7595" s="6" t="n">
        <f aca="false">IF(1_Data_EDA!D7596="Pacific Asia",1,0)</f>
        <v>0</v>
      </c>
      <c r="P7595" s="6" t="n">
        <f aca="false">IF(1_Data_EDA!D7596="USCA",1,0)</f>
        <v>1</v>
      </c>
      <c r="Q7595" s="6" t="n">
        <f aca="false">IF(C7595&gt;MEDIAN(C$5:C$8004),1,0)</f>
        <v>0</v>
      </c>
      <c r="R7595" s="6" t="n">
        <f aca="false">IF(D7595&gt;2,1,0)</f>
        <v>1</v>
      </c>
    </row>
    <row r="7596" customFormat="false" ht="15" hidden="false" customHeight="true" outlineLevel="0" collapsed="false">
      <c r="A7596" s="6" t="n">
        <f aca="false">1_Data_EDA!O7597</f>
        <v>1</v>
      </c>
      <c r="B7596" s="6" t="n">
        <f aca="false">1_Data_EDA!H7597</f>
        <v>2</v>
      </c>
      <c r="C7596" s="7" t="n">
        <f aca="false">1_Data_EDA!I7597</f>
        <v>129.9900055</v>
      </c>
      <c r="D7596" s="6" t="n">
        <f aca="false">1_Data_EDA!J7597</f>
        <v>1</v>
      </c>
      <c r="E7596" s="7" t="n">
        <f aca="false">1_Data_EDA!K7597</f>
        <v>129.9900055</v>
      </c>
      <c r="F7596" s="7" t="n">
        <f aca="false">1_Data_EDA!L7597</f>
        <v>15.60000038</v>
      </c>
      <c r="G7596" s="8" t="n">
        <f aca="false">1_Data_EDA!M7597</f>
        <v>0.119999997</v>
      </c>
      <c r="H7596" s="6" t="n">
        <f aca="false">IF(1_Data_EDA!B7597="First Class",1,0)</f>
        <v>0</v>
      </c>
      <c r="I7596" s="6" t="n">
        <f aca="false">IF(1_Data_EDA!B7597="Second Class",1,0)</f>
        <v>1</v>
      </c>
      <c r="J7596" s="6" t="n">
        <f aca="false">IF(1_Data_EDA!B7597="Same Day",1,0)</f>
        <v>0</v>
      </c>
      <c r="K7596" s="6" t="n">
        <f aca="false">IF(1_Data_EDA!C7597="Corporate",1,0)</f>
        <v>0</v>
      </c>
      <c r="L7596" s="6" t="n">
        <f aca="false">IF(1_Data_EDA!C7597="Home Office",1,0)</f>
        <v>0</v>
      </c>
      <c r="M7596" s="6" t="n">
        <f aca="false">IF(1_Data_EDA!D7597="Europe",1,0)</f>
        <v>1</v>
      </c>
      <c r="N7596" s="6" t="n">
        <f aca="false">IF(1_Data_EDA!D7597="LATAM",1,0)</f>
        <v>0</v>
      </c>
      <c r="O7596" s="6" t="n">
        <f aca="false">IF(1_Data_EDA!D7597="Pacific Asia",1,0)</f>
        <v>0</v>
      </c>
      <c r="P7596" s="6" t="n">
        <f aca="false">IF(1_Data_EDA!D7597="USCA",1,0)</f>
        <v>0</v>
      </c>
      <c r="Q7596" s="6" t="n">
        <f aca="false">IF(C7596&gt;MEDIAN(C$5:C$8004),1,0)</f>
        <v>1</v>
      </c>
      <c r="R7596" s="6" t="n">
        <f aca="false">IF(D7596&gt;2,1,0)</f>
        <v>0</v>
      </c>
    </row>
    <row r="7597" customFormat="false" ht="15" hidden="false" customHeight="true" outlineLevel="0" collapsed="false">
      <c r="A7597" s="6" t="n">
        <f aca="false">1_Data_EDA!O7598</f>
        <v>0</v>
      </c>
      <c r="B7597" s="6" t="n">
        <f aca="false">1_Data_EDA!H7598</f>
        <v>4</v>
      </c>
      <c r="C7597" s="7" t="n">
        <f aca="false">1_Data_EDA!I7598</f>
        <v>59.99000168</v>
      </c>
      <c r="D7597" s="6" t="n">
        <f aca="false">1_Data_EDA!J7598</f>
        <v>2</v>
      </c>
      <c r="E7597" s="7" t="n">
        <f aca="false">1_Data_EDA!K7598</f>
        <v>119.9800034</v>
      </c>
      <c r="F7597" s="7" t="n">
        <f aca="false">1_Data_EDA!L7598</f>
        <v>8.399999619</v>
      </c>
      <c r="G7597" s="8" t="n">
        <f aca="false">1_Data_EDA!M7598</f>
        <v>0.07</v>
      </c>
      <c r="H7597" s="6" t="n">
        <f aca="false">IF(1_Data_EDA!B7598="First Class",1,0)</f>
        <v>0</v>
      </c>
      <c r="I7597" s="6" t="n">
        <f aca="false">IF(1_Data_EDA!B7598="Second Class",1,0)</f>
        <v>0</v>
      </c>
      <c r="J7597" s="6" t="n">
        <f aca="false">IF(1_Data_EDA!B7598="Same Day",1,0)</f>
        <v>0</v>
      </c>
      <c r="K7597" s="6" t="n">
        <f aca="false">IF(1_Data_EDA!C7598="Corporate",1,0)</f>
        <v>0</v>
      </c>
      <c r="L7597" s="6" t="n">
        <f aca="false">IF(1_Data_EDA!C7598="Home Office",1,0)</f>
        <v>0</v>
      </c>
      <c r="M7597" s="6" t="n">
        <f aca="false">IF(1_Data_EDA!D7598="Europe",1,0)</f>
        <v>0</v>
      </c>
      <c r="N7597" s="6" t="n">
        <f aca="false">IF(1_Data_EDA!D7598="LATAM",1,0)</f>
        <v>0</v>
      </c>
      <c r="O7597" s="6" t="n">
        <f aca="false">IF(1_Data_EDA!D7598="Pacific Asia",1,0)</f>
        <v>1</v>
      </c>
      <c r="P7597" s="6" t="n">
        <f aca="false">IF(1_Data_EDA!D7598="USCA",1,0)</f>
        <v>0</v>
      </c>
      <c r="Q7597" s="6" t="n">
        <f aca="false">IF(C7597&gt;MEDIAN(C$5:C$8004),1,0)</f>
        <v>0</v>
      </c>
      <c r="R7597" s="6" t="n">
        <f aca="false">IF(D7597&gt;2,1,0)</f>
        <v>0</v>
      </c>
    </row>
    <row r="7598" customFormat="false" ht="15" hidden="false" customHeight="true" outlineLevel="0" collapsed="false">
      <c r="A7598" s="6" t="n">
        <f aca="false">1_Data_EDA!O7599</f>
        <v>1</v>
      </c>
      <c r="B7598" s="6" t="n">
        <f aca="false">1_Data_EDA!H7599</f>
        <v>0</v>
      </c>
      <c r="C7598" s="7" t="n">
        <f aca="false">1_Data_EDA!I7599</f>
        <v>59.99000168</v>
      </c>
      <c r="D7598" s="6" t="n">
        <f aca="false">1_Data_EDA!J7599</f>
        <v>2</v>
      </c>
      <c r="E7598" s="7" t="n">
        <f aca="false">1_Data_EDA!K7599</f>
        <v>119.9800034</v>
      </c>
      <c r="F7598" s="7" t="n">
        <f aca="false">1_Data_EDA!L7599</f>
        <v>6.599999905</v>
      </c>
      <c r="G7598" s="8" t="n">
        <f aca="false">1_Data_EDA!M7599</f>
        <v>0.059999999</v>
      </c>
      <c r="H7598" s="6" t="n">
        <f aca="false">IF(1_Data_EDA!B7599="First Class",1,0)</f>
        <v>0</v>
      </c>
      <c r="I7598" s="6" t="n">
        <f aca="false">IF(1_Data_EDA!B7599="Second Class",1,0)</f>
        <v>0</v>
      </c>
      <c r="J7598" s="6" t="n">
        <f aca="false">IF(1_Data_EDA!B7599="Same Day",1,0)</f>
        <v>1</v>
      </c>
      <c r="K7598" s="6" t="n">
        <f aca="false">IF(1_Data_EDA!C7599="Corporate",1,0)</f>
        <v>0</v>
      </c>
      <c r="L7598" s="6" t="n">
        <f aca="false">IF(1_Data_EDA!C7599="Home Office",1,0)</f>
        <v>0</v>
      </c>
      <c r="M7598" s="6" t="n">
        <f aca="false">IF(1_Data_EDA!D7599="Europe",1,0)</f>
        <v>0</v>
      </c>
      <c r="N7598" s="6" t="n">
        <f aca="false">IF(1_Data_EDA!D7599="LATAM",1,0)</f>
        <v>1</v>
      </c>
      <c r="O7598" s="6" t="n">
        <f aca="false">IF(1_Data_EDA!D7599="Pacific Asia",1,0)</f>
        <v>0</v>
      </c>
      <c r="P7598" s="6" t="n">
        <f aca="false">IF(1_Data_EDA!D7599="USCA",1,0)</f>
        <v>0</v>
      </c>
      <c r="Q7598" s="6" t="n">
        <f aca="false">IF(C7598&gt;MEDIAN(C$5:C$8004),1,0)</f>
        <v>0</v>
      </c>
      <c r="R7598" s="6" t="n">
        <f aca="false">IF(D7598&gt;2,1,0)</f>
        <v>0</v>
      </c>
    </row>
    <row r="7599" customFormat="false" ht="15" hidden="false" customHeight="true" outlineLevel="0" collapsed="false">
      <c r="A7599" s="6" t="n">
        <f aca="false">1_Data_EDA!O7600</f>
        <v>0</v>
      </c>
      <c r="B7599" s="6" t="n">
        <f aca="false">1_Data_EDA!H7600</f>
        <v>4</v>
      </c>
      <c r="C7599" s="7" t="n">
        <f aca="false">1_Data_EDA!I7600</f>
        <v>59.99000168</v>
      </c>
      <c r="D7599" s="6" t="n">
        <f aca="false">1_Data_EDA!J7600</f>
        <v>1</v>
      </c>
      <c r="E7599" s="7" t="n">
        <f aca="false">1_Data_EDA!K7600</f>
        <v>59.99000168</v>
      </c>
      <c r="F7599" s="7" t="n">
        <f aca="false">1_Data_EDA!L7600</f>
        <v>12</v>
      </c>
      <c r="G7599" s="8" t="n">
        <f aca="false">1_Data_EDA!M7600</f>
        <v>0.200000003</v>
      </c>
      <c r="H7599" s="6" t="n">
        <f aca="false">IF(1_Data_EDA!B7600="First Class",1,0)</f>
        <v>0</v>
      </c>
      <c r="I7599" s="6" t="n">
        <f aca="false">IF(1_Data_EDA!B7600="Second Class",1,0)</f>
        <v>0</v>
      </c>
      <c r="J7599" s="6" t="n">
        <f aca="false">IF(1_Data_EDA!B7600="Same Day",1,0)</f>
        <v>0</v>
      </c>
      <c r="K7599" s="6" t="n">
        <f aca="false">IF(1_Data_EDA!C7600="Corporate",1,0)</f>
        <v>0</v>
      </c>
      <c r="L7599" s="6" t="n">
        <f aca="false">IF(1_Data_EDA!C7600="Home Office",1,0)</f>
        <v>0</v>
      </c>
      <c r="M7599" s="6" t="n">
        <f aca="false">IF(1_Data_EDA!D7600="Europe",1,0)</f>
        <v>1</v>
      </c>
      <c r="N7599" s="6" t="n">
        <f aca="false">IF(1_Data_EDA!D7600="LATAM",1,0)</f>
        <v>0</v>
      </c>
      <c r="O7599" s="6" t="n">
        <f aca="false">IF(1_Data_EDA!D7600="Pacific Asia",1,0)</f>
        <v>0</v>
      </c>
      <c r="P7599" s="6" t="n">
        <f aca="false">IF(1_Data_EDA!D7600="USCA",1,0)</f>
        <v>0</v>
      </c>
      <c r="Q7599" s="6" t="n">
        <f aca="false">IF(C7599&gt;MEDIAN(C$5:C$8004),1,0)</f>
        <v>0</v>
      </c>
      <c r="R7599" s="6" t="n">
        <f aca="false">IF(D7599&gt;2,1,0)</f>
        <v>0</v>
      </c>
    </row>
    <row r="7600" customFormat="false" ht="15" hidden="false" customHeight="true" outlineLevel="0" collapsed="false">
      <c r="A7600" s="6" t="n">
        <f aca="false">1_Data_EDA!O7601</f>
        <v>1</v>
      </c>
      <c r="B7600" s="6" t="n">
        <f aca="false">1_Data_EDA!H7601</f>
        <v>2</v>
      </c>
      <c r="C7600" s="7" t="n">
        <f aca="false">1_Data_EDA!I7601</f>
        <v>50</v>
      </c>
      <c r="D7600" s="6" t="n">
        <f aca="false">1_Data_EDA!J7601</f>
        <v>3</v>
      </c>
      <c r="E7600" s="7" t="n">
        <f aca="false">1_Data_EDA!K7601</f>
        <v>150</v>
      </c>
      <c r="F7600" s="7" t="n">
        <f aca="false">1_Data_EDA!L7601</f>
        <v>24</v>
      </c>
      <c r="G7600" s="8" t="n">
        <f aca="false">1_Data_EDA!M7601</f>
        <v>0.159999996</v>
      </c>
      <c r="H7600" s="6" t="n">
        <f aca="false">IF(1_Data_EDA!B7601="First Class",1,0)</f>
        <v>0</v>
      </c>
      <c r="I7600" s="6" t="n">
        <f aca="false">IF(1_Data_EDA!B7601="Second Class",1,0)</f>
        <v>1</v>
      </c>
      <c r="J7600" s="6" t="n">
        <f aca="false">IF(1_Data_EDA!B7601="Same Day",1,0)</f>
        <v>0</v>
      </c>
      <c r="K7600" s="6" t="n">
        <f aca="false">IF(1_Data_EDA!C7601="Corporate",1,0)</f>
        <v>0</v>
      </c>
      <c r="L7600" s="6" t="n">
        <f aca="false">IF(1_Data_EDA!C7601="Home Office",1,0)</f>
        <v>0</v>
      </c>
      <c r="M7600" s="6" t="n">
        <f aca="false">IF(1_Data_EDA!D7601="Europe",1,0)</f>
        <v>0</v>
      </c>
      <c r="N7600" s="6" t="n">
        <f aca="false">IF(1_Data_EDA!D7601="LATAM",1,0)</f>
        <v>0</v>
      </c>
      <c r="O7600" s="6" t="n">
        <f aca="false">IF(1_Data_EDA!D7601="Pacific Asia",1,0)</f>
        <v>0</v>
      </c>
      <c r="P7600" s="6" t="n">
        <f aca="false">IF(1_Data_EDA!D7601="USCA",1,0)</f>
        <v>1</v>
      </c>
      <c r="Q7600" s="6" t="n">
        <f aca="false">IF(C7600&gt;MEDIAN(C$5:C$8004),1,0)</f>
        <v>0</v>
      </c>
      <c r="R7600" s="6" t="n">
        <f aca="false">IF(D7600&gt;2,1,0)</f>
        <v>1</v>
      </c>
    </row>
    <row r="7601" customFormat="false" ht="15" hidden="false" customHeight="true" outlineLevel="0" collapsed="false">
      <c r="A7601" s="6" t="n">
        <f aca="false">1_Data_EDA!O7602</f>
        <v>0</v>
      </c>
      <c r="B7601" s="6" t="n">
        <f aca="false">1_Data_EDA!H7602</f>
        <v>4</v>
      </c>
      <c r="C7601" s="7" t="n">
        <f aca="false">1_Data_EDA!I7602</f>
        <v>22</v>
      </c>
      <c r="D7601" s="6" t="n">
        <f aca="false">1_Data_EDA!J7602</f>
        <v>1</v>
      </c>
      <c r="E7601" s="7" t="n">
        <f aca="false">1_Data_EDA!K7602</f>
        <v>22</v>
      </c>
      <c r="F7601" s="7" t="n">
        <f aca="false">1_Data_EDA!L7602</f>
        <v>0.439999998</v>
      </c>
      <c r="G7601" s="8" t="n">
        <f aca="false">1_Data_EDA!M7602</f>
        <v>0.02</v>
      </c>
      <c r="H7601" s="6" t="n">
        <f aca="false">IF(1_Data_EDA!B7602="First Class",1,0)</f>
        <v>0</v>
      </c>
      <c r="I7601" s="6" t="n">
        <f aca="false">IF(1_Data_EDA!B7602="Second Class",1,0)</f>
        <v>0</v>
      </c>
      <c r="J7601" s="6" t="n">
        <f aca="false">IF(1_Data_EDA!B7602="Same Day",1,0)</f>
        <v>0</v>
      </c>
      <c r="K7601" s="6" t="n">
        <f aca="false">IF(1_Data_EDA!C7602="Corporate",1,0)</f>
        <v>0</v>
      </c>
      <c r="L7601" s="6" t="n">
        <f aca="false">IF(1_Data_EDA!C7602="Home Office",1,0)</f>
        <v>0</v>
      </c>
      <c r="M7601" s="6" t="n">
        <f aca="false">IF(1_Data_EDA!D7602="Europe",1,0)</f>
        <v>0</v>
      </c>
      <c r="N7601" s="6" t="n">
        <f aca="false">IF(1_Data_EDA!D7602="LATAM",1,0)</f>
        <v>0</v>
      </c>
      <c r="O7601" s="6" t="n">
        <f aca="false">IF(1_Data_EDA!D7602="Pacific Asia",1,0)</f>
        <v>1</v>
      </c>
      <c r="P7601" s="6" t="n">
        <f aca="false">IF(1_Data_EDA!D7602="USCA",1,0)</f>
        <v>0</v>
      </c>
      <c r="Q7601" s="6" t="n">
        <f aca="false">IF(C7601&gt;MEDIAN(C$5:C$8004),1,0)</f>
        <v>0</v>
      </c>
      <c r="R7601" s="6" t="n">
        <f aca="false">IF(D7601&gt;2,1,0)</f>
        <v>0</v>
      </c>
    </row>
    <row r="7602" customFormat="false" ht="15" hidden="false" customHeight="true" outlineLevel="0" collapsed="false">
      <c r="A7602" s="6" t="n">
        <f aca="false">1_Data_EDA!O7603</f>
        <v>1</v>
      </c>
      <c r="B7602" s="6" t="n">
        <f aca="false">1_Data_EDA!H7603</f>
        <v>2</v>
      </c>
      <c r="C7602" s="7" t="n">
        <f aca="false">1_Data_EDA!I7603</f>
        <v>50</v>
      </c>
      <c r="D7602" s="6" t="n">
        <f aca="false">1_Data_EDA!J7603</f>
        <v>4</v>
      </c>
      <c r="E7602" s="7" t="n">
        <f aca="false">1_Data_EDA!K7603</f>
        <v>200</v>
      </c>
      <c r="F7602" s="7" t="n">
        <f aca="false">1_Data_EDA!L7603</f>
        <v>20</v>
      </c>
      <c r="G7602" s="8" t="n">
        <f aca="false">1_Data_EDA!M7603</f>
        <v>0.100000001</v>
      </c>
      <c r="H7602" s="6" t="n">
        <f aca="false">IF(1_Data_EDA!B7603="First Class",1,0)</f>
        <v>0</v>
      </c>
      <c r="I7602" s="6" t="n">
        <f aca="false">IF(1_Data_EDA!B7603="Second Class",1,0)</f>
        <v>1</v>
      </c>
      <c r="J7602" s="6" t="n">
        <f aca="false">IF(1_Data_EDA!B7603="Same Day",1,0)</f>
        <v>0</v>
      </c>
      <c r="K7602" s="6" t="n">
        <f aca="false">IF(1_Data_EDA!C7603="Corporate",1,0)</f>
        <v>1</v>
      </c>
      <c r="L7602" s="6" t="n">
        <f aca="false">IF(1_Data_EDA!C7603="Home Office",1,0)</f>
        <v>0</v>
      </c>
      <c r="M7602" s="6" t="n">
        <f aca="false">IF(1_Data_EDA!D7603="Europe",1,0)</f>
        <v>0</v>
      </c>
      <c r="N7602" s="6" t="n">
        <f aca="false">IF(1_Data_EDA!D7603="LATAM",1,0)</f>
        <v>0</v>
      </c>
      <c r="O7602" s="6" t="n">
        <f aca="false">IF(1_Data_EDA!D7603="Pacific Asia",1,0)</f>
        <v>0</v>
      </c>
      <c r="P7602" s="6" t="n">
        <f aca="false">IF(1_Data_EDA!D7603="USCA",1,0)</f>
        <v>1</v>
      </c>
      <c r="Q7602" s="6" t="n">
        <f aca="false">IF(C7602&gt;MEDIAN(C$5:C$8004),1,0)</f>
        <v>0</v>
      </c>
      <c r="R7602" s="6" t="n">
        <f aca="false">IF(D7602&gt;2,1,0)</f>
        <v>1</v>
      </c>
    </row>
    <row r="7603" customFormat="false" ht="15" hidden="false" customHeight="true" outlineLevel="0" collapsed="false">
      <c r="A7603" s="6" t="n">
        <f aca="false">1_Data_EDA!O7604</f>
        <v>0</v>
      </c>
      <c r="B7603" s="6" t="n">
        <f aca="false">1_Data_EDA!H7604</f>
        <v>4</v>
      </c>
      <c r="C7603" s="7" t="n">
        <f aca="false">1_Data_EDA!I7604</f>
        <v>31.98999977</v>
      </c>
      <c r="D7603" s="6" t="n">
        <f aca="false">1_Data_EDA!J7604</f>
        <v>5</v>
      </c>
      <c r="E7603" s="7" t="n">
        <f aca="false">1_Data_EDA!K7604</f>
        <v>159.9499969</v>
      </c>
      <c r="F7603" s="7" t="n">
        <f aca="false">1_Data_EDA!L7604</f>
        <v>25.59000015</v>
      </c>
      <c r="G7603" s="8" t="n">
        <f aca="false">1_Data_EDA!M7604</f>
        <v>0.159999996</v>
      </c>
      <c r="H7603" s="6" t="n">
        <f aca="false">IF(1_Data_EDA!B7604="First Class",1,0)</f>
        <v>0</v>
      </c>
      <c r="I7603" s="6" t="n">
        <f aca="false">IF(1_Data_EDA!B7604="Second Class",1,0)</f>
        <v>0</v>
      </c>
      <c r="J7603" s="6" t="n">
        <f aca="false">IF(1_Data_EDA!B7604="Same Day",1,0)</f>
        <v>0</v>
      </c>
      <c r="K7603" s="6" t="n">
        <f aca="false">IF(1_Data_EDA!C7604="Corporate",1,0)</f>
        <v>0</v>
      </c>
      <c r="L7603" s="6" t="n">
        <f aca="false">IF(1_Data_EDA!C7604="Home Office",1,0)</f>
        <v>1</v>
      </c>
      <c r="M7603" s="6" t="n">
        <f aca="false">IF(1_Data_EDA!D7604="Europe",1,0)</f>
        <v>0</v>
      </c>
      <c r="N7603" s="6" t="n">
        <f aca="false">IF(1_Data_EDA!D7604="LATAM",1,0)</f>
        <v>0</v>
      </c>
      <c r="O7603" s="6" t="n">
        <f aca="false">IF(1_Data_EDA!D7604="Pacific Asia",1,0)</f>
        <v>0</v>
      </c>
      <c r="P7603" s="6" t="n">
        <f aca="false">IF(1_Data_EDA!D7604="USCA",1,0)</f>
        <v>1</v>
      </c>
      <c r="Q7603" s="6" t="n">
        <f aca="false">IF(C7603&gt;MEDIAN(C$5:C$8004),1,0)</f>
        <v>0</v>
      </c>
      <c r="R7603" s="6" t="n">
        <f aca="false">IF(D7603&gt;2,1,0)</f>
        <v>1</v>
      </c>
    </row>
    <row r="7604" customFormat="false" ht="15" hidden="false" customHeight="true" outlineLevel="0" collapsed="false">
      <c r="A7604" s="6" t="n">
        <f aca="false">1_Data_EDA!O7605</f>
        <v>0</v>
      </c>
      <c r="B7604" s="6" t="n">
        <f aca="false">1_Data_EDA!H7605</f>
        <v>4</v>
      </c>
      <c r="C7604" s="7" t="n">
        <f aca="false">1_Data_EDA!I7605</f>
        <v>31.98999977</v>
      </c>
      <c r="D7604" s="6" t="n">
        <f aca="false">1_Data_EDA!J7605</f>
        <v>4</v>
      </c>
      <c r="E7604" s="7" t="n">
        <f aca="false">1_Data_EDA!K7605</f>
        <v>127.9599991</v>
      </c>
      <c r="F7604" s="7" t="n">
        <f aca="false">1_Data_EDA!L7605</f>
        <v>1.279999971</v>
      </c>
      <c r="G7604" s="8" t="n">
        <f aca="false">1_Data_EDA!M7605</f>
        <v>0.01</v>
      </c>
      <c r="H7604" s="6" t="n">
        <f aca="false">IF(1_Data_EDA!B7605="First Class",1,0)</f>
        <v>0</v>
      </c>
      <c r="I7604" s="6" t="n">
        <f aca="false">IF(1_Data_EDA!B7605="Second Class",1,0)</f>
        <v>0</v>
      </c>
      <c r="J7604" s="6" t="n">
        <f aca="false">IF(1_Data_EDA!B7605="Same Day",1,0)</f>
        <v>0</v>
      </c>
      <c r="K7604" s="6" t="n">
        <f aca="false">IF(1_Data_EDA!C7605="Corporate",1,0)</f>
        <v>0</v>
      </c>
      <c r="L7604" s="6" t="n">
        <f aca="false">IF(1_Data_EDA!C7605="Home Office",1,0)</f>
        <v>1</v>
      </c>
      <c r="M7604" s="6" t="n">
        <f aca="false">IF(1_Data_EDA!D7605="Europe",1,0)</f>
        <v>0</v>
      </c>
      <c r="N7604" s="6" t="n">
        <f aca="false">IF(1_Data_EDA!D7605="LATAM",1,0)</f>
        <v>1</v>
      </c>
      <c r="O7604" s="6" t="n">
        <f aca="false">IF(1_Data_EDA!D7605="Pacific Asia",1,0)</f>
        <v>0</v>
      </c>
      <c r="P7604" s="6" t="n">
        <f aca="false">IF(1_Data_EDA!D7605="USCA",1,0)</f>
        <v>0</v>
      </c>
      <c r="Q7604" s="6" t="n">
        <f aca="false">IF(C7604&gt;MEDIAN(C$5:C$8004),1,0)</f>
        <v>0</v>
      </c>
      <c r="R7604" s="6" t="n">
        <f aca="false">IF(D7604&gt;2,1,0)</f>
        <v>1</v>
      </c>
    </row>
    <row r="7605" customFormat="false" ht="15" hidden="false" customHeight="true" outlineLevel="0" collapsed="false">
      <c r="A7605" s="6" t="n">
        <f aca="false">1_Data_EDA!O7606</f>
        <v>1</v>
      </c>
      <c r="B7605" s="6" t="n">
        <f aca="false">1_Data_EDA!H7606</f>
        <v>1</v>
      </c>
      <c r="C7605" s="7" t="n">
        <f aca="false">1_Data_EDA!I7606</f>
        <v>299.980011</v>
      </c>
      <c r="D7605" s="6" t="n">
        <f aca="false">1_Data_EDA!J7606</f>
        <v>1</v>
      </c>
      <c r="E7605" s="7" t="n">
        <f aca="false">1_Data_EDA!K7606</f>
        <v>299.980011</v>
      </c>
      <c r="F7605" s="7" t="n">
        <f aca="false">1_Data_EDA!L7606</f>
        <v>15</v>
      </c>
      <c r="G7605" s="8" t="n">
        <f aca="false">1_Data_EDA!M7606</f>
        <v>0.050000001</v>
      </c>
      <c r="H7605" s="6" t="n">
        <f aca="false">IF(1_Data_EDA!B7606="First Class",1,0)</f>
        <v>1</v>
      </c>
      <c r="I7605" s="6" t="n">
        <f aca="false">IF(1_Data_EDA!B7606="Second Class",1,0)</f>
        <v>0</v>
      </c>
      <c r="J7605" s="6" t="n">
        <f aca="false">IF(1_Data_EDA!B7606="Same Day",1,0)</f>
        <v>0</v>
      </c>
      <c r="K7605" s="6" t="n">
        <f aca="false">IF(1_Data_EDA!C7606="Corporate",1,0)</f>
        <v>0</v>
      </c>
      <c r="L7605" s="6" t="n">
        <f aca="false">IF(1_Data_EDA!C7606="Home Office",1,0)</f>
        <v>0</v>
      </c>
      <c r="M7605" s="6" t="n">
        <f aca="false">IF(1_Data_EDA!D7606="Europe",1,0)</f>
        <v>0</v>
      </c>
      <c r="N7605" s="6" t="n">
        <f aca="false">IF(1_Data_EDA!D7606="LATAM",1,0)</f>
        <v>0</v>
      </c>
      <c r="O7605" s="6" t="n">
        <f aca="false">IF(1_Data_EDA!D7606="Pacific Asia",1,0)</f>
        <v>0</v>
      </c>
      <c r="P7605" s="6" t="n">
        <f aca="false">IF(1_Data_EDA!D7606="USCA",1,0)</f>
        <v>0</v>
      </c>
      <c r="Q7605" s="6" t="n">
        <f aca="false">IF(C7605&gt;MEDIAN(C$5:C$8004),1,0)</f>
        <v>1</v>
      </c>
      <c r="R7605" s="6" t="n">
        <f aca="false">IF(D7605&gt;2,1,0)</f>
        <v>0</v>
      </c>
    </row>
    <row r="7606" customFormat="false" ht="15" hidden="false" customHeight="true" outlineLevel="0" collapsed="false">
      <c r="A7606" s="6" t="n">
        <f aca="false">1_Data_EDA!O7607</f>
        <v>0</v>
      </c>
      <c r="B7606" s="6" t="n">
        <f aca="false">1_Data_EDA!H7607</f>
        <v>4</v>
      </c>
      <c r="C7606" s="7" t="n">
        <f aca="false">1_Data_EDA!I7607</f>
        <v>399.980011</v>
      </c>
      <c r="D7606" s="6" t="n">
        <f aca="false">1_Data_EDA!J7607</f>
        <v>1</v>
      </c>
      <c r="E7606" s="7" t="n">
        <f aca="false">1_Data_EDA!K7607</f>
        <v>399.980011</v>
      </c>
      <c r="F7606" s="7" t="n">
        <f aca="false">1_Data_EDA!L7607</f>
        <v>100</v>
      </c>
      <c r="G7606" s="8" t="n">
        <f aca="false">1_Data_EDA!M7607</f>
        <v>0.25</v>
      </c>
      <c r="H7606" s="6" t="n">
        <f aca="false">IF(1_Data_EDA!B7607="First Class",1,0)</f>
        <v>0</v>
      </c>
      <c r="I7606" s="6" t="n">
        <f aca="false">IF(1_Data_EDA!B7607="Second Class",1,0)</f>
        <v>0</v>
      </c>
      <c r="J7606" s="6" t="n">
        <f aca="false">IF(1_Data_EDA!B7607="Same Day",1,0)</f>
        <v>0</v>
      </c>
      <c r="K7606" s="6" t="n">
        <f aca="false">IF(1_Data_EDA!C7607="Corporate",1,0)</f>
        <v>0</v>
      </c>
      <c r="L7606" s="6" t="n">
        <f aca="false">IF(1_Data_EDA!C7607="Home Office",1,0)</f>
        <v>0</v>
      </c>
      <c r="M7606" s="6" t="n">
        <f aca="false">IF(1_Data_EDA!D7607="Europe",1,0)</f>
        <v>0</v>
      </c>
      <c r="N7606" s="6" t="n">
        <f aca="false">IF(1_Data_EDA!D7607="LATAM",1,0)</f>
        <v>0</v>
      </c>
      <c r="O7606" s="6" t="n">
        <f aca="false">IF(1_Data_EDA!D7607="Pacific Asia",1,0)</f>
        <v>0</v>
      </c>
      <c r="P7606" s="6" t="n">
        <f aca="false">IF(1_Data_EDA!D7607="USCA",1,0)</f>
        <v>1</v>
      </c>
      <c r="Q7606" s="6" t="n">
        <f aca="false">IF(C7606&gt;MEDIAN(C$5:C$8004),1,0)</f>
        <v>1</v>
      </c>
      <c r="R7606" s="6" t="n">
        <f aca="false">IF(D7606&gt;2,1,0)</f>
        <v>0</v>
      </c>
    </row>
    <row r="7607" customFormat="false" ht="15" hidden="false" customHeight="true" outlineLevel="0" collapsed="false">
      <c r="A7607" s="6" t="n">
        <f aca="false">1_Data_EDA!O7608</f>
        <v>0</v>
      </c>
      <c r="B7607" s="6" t="n">
        <f aca="false">1_Data_EDA!H7608</f>
        <v>0</v>
      </c>
      <c r="C7607" s="7" t="n">
        <f aca="false">1_Data_EDA!I7608</f>
        <v>39.99000168</v>
      </c>
      <c r="D7607" s="6" t="n">
        <f aca="false">1_Data_EDA!J7608</f>
        <v>2</v>
      </c>
      <c r="E7607" s="7" t="n">
        <f aca="false">1_Data_EDA!K7608</f>
        <v>79.98000336</v>
      </c>
      <c r="F7607" s="7" t="n">
        <f aca="false">1_Data_EDA!L7608</f>
        <v>12.80000019</v>
      </c>
      <c r="G7607" s="8" t="n">
        <f aca="false">1_Data_EDA!M7608</f>
        <v>0.159999996</v>
      </c>
      <c r="H7607" s="6" t="n">
        <f aca="false">IF(1_Data_EDA!B7608="First Class",1,0)</f>
        <v>0</v>
      </c>
      <c r="I7607" s="6" t="n">
        <f aca="false">IF(1_Data_EDA!B7608="Second Class",1,0)</f>
        <v>0</v>
      </c>
      <c r="J7607" s="6" t="n">
        <f aca="false">IF(1_Data_EDA!B7608="Same Day",1,0)</f>
        <v>1</v>
      </c>
      <c r="K7607" s="6" t="n">
        <f aca="false">IF(1_Data_EDA!C7608="Corporate",1,0)</f>
        <v>0</v>
      </c>
      <c r="L7607" s="6" t="n">
        <f aca="false">IF(1_Data_EDA!C7608="Home Office",1,0)</f>
        <v>1</v>
      </c>
      <c r="M7607" s="6" t="n">
        <f aca="false">IF(1_Data_EDA!D7608="Europe",1,0)</f>
        <v>0</v>
      </c>
      <c r="N7607" s="6" t="n">
        <f aca="false">IF(1_Data_EDA!D7608="LATAM",1,0)</f>
        <v>0</v>
      </c>
      <c r="O7607" s="6" t="n">
        <f aca="false">IF(1_Data_EDA!D7608="Pacific Asia",1,0)</f>
        <v>1</v>
      </c>
      <c r="P7607" s="6" t="n">
        <f aca="false">IF(1_Data_EDA!D7608="USCA",1,0)</f>
        <v>0</v>
      </c>
      <c r="Q7607" s="6" t="n">
        <f aca="false">IF(C7607&gt;MEDIAN(C$5:C$8004),1,0)</f>
        <v>0</v>
      </c>
      <c r="R7607" s="6" t="n">
        <f aca="false">IF(D7607&gt;2,1,0)</f>
        <v>0</v>
      </c>
    </row>
    <row r="7608" customFormat="false" ht="15" hidden="false" customHeight="true" outlineLevel="0" collapsed="false">
      <c r="A7608" s="6" t="n">
        <f aca="false">1_Data_EDA!O7609</f>
        <v>1</v>
      </c>
      <c r="B7608" s="6" t="n">
        <f aca="false">1_Data_EDA!H7609</f>
        <v>4</v>
      </c>
      <c r="C7608" s="7" t="n">
        <f aca="false">1_Data_EDA!I7609</f>
        <v>31.98999977</v>
      </c>
      <c r="D7608" s="6" t="n">
        <f aca="false">1_Data_EDA!J7609</f>
        <v>1</v>
      </c>
      <c r="E7608" s="7" t="n">
        <f aca="false">1_Data_EDA!K7609</f>
        <v>31.98999977</v>
      </c>
      <c r="F7608" s="7" t="n">
        <f aca="false">1_Data_EDA!L7609</f>
        <v>2.880000114</v>
      </c>
      <c r="G7608" s="8" t="n">
        <f aca="false">1_Data_EDA!M7609</f>
        <v>0.090000004</v>
      </c>
      <c r="H7608" s="6" t="n">
        <f aca="false">IF(1_Data_EDA!B7609="First Class",1,0)</f>
        <v>0</v>
      </c>
      <c r="I7608" s="6" t="n">
        <f aca="false">IF(1_Data_EDA!B7609="Second Class",1,0)</f>
        <v>0</v>
      </c>
      <c r="J7608" s="6" t="n">
        <f aca="false">IF(1_Data_EDA!B7609="Same Day",1,0)</f>
        <v>0</v>
      </c>
      <c r="K7608" s="6" t="n">
        <f aca="false">IF(1_Data_EDA!C7609="Corporate",1,0)</f>
        <v>1</v>
      </c>
      <c r="L7608" s="6" t="n">
        <f aca="false">IF(1_Data_EDA!C7609="Home Office",1,0)</f>
        <v>0</v>
      </c>
      <c r="M7608" s="6" t="n">
        <f aca="false">IF(1_Data_EDA!D7609="Europe",1,0)</f>
        <v>1</v>
      </c>
      <c r="N7608" s="6" t="n">
        <f aca="false">IF(1_Data_EDA!D7609="LATAM",1,0)</f>
        <v>0</v>
      </c>
      <c r="O7608" s="6" t="n">
        <f aca="false">IF(1_Data_EDA!D7609="Pacific Asia",1,0)</f>
        <v>0</v>
      </c>
      <c r="P7608" s="6" t="n">
        <f aca="false">IF(1_Data_EDA!D7609="USCA",1,0)</f>
        <v>0</v>
      </c>
      <c r="Q7608" s="6" t="n">
        <f aca="false">IF(C7608&gt;MEDIAN(C$5:C$8004),1,0)</f>
        <v>0</v>
      </c>
      <c r="R7608" s="6" t="n">
        <f aca="false">IF(D7608&gt;2,1,0)</f>
        <v>0</v>
      </c>
    </row>
    <row r="7609" customFormat="false" ht="15" hidden="false" customHeight="true" outlineLevel="0" collapsed="false">
      <c r="A7609" s="6" t="n">
        <f aca="false">1_Data_EDA!O7610</f>
        <v>1</v>
      </c>
      <c r="B7609" s="6" t="n">
        <f aca="false">1_Data_EDA!H7610</f>
        <v>1</v>
      </c>
      <c r="C7609" s="7" t="n">
        <f aca="false">1_Data_EDA!I7610</f>
        <v>50</v>
      </c>
      <c r="D7609" s="6" t="n">
        <f aca="false">1_Data_EDA!J7610</f>
        <v>4</v>
      </c>
      <c r="E7609" s="7" t="n">
        <f aca="false">1_Data_EDA!K7610</f>
        <v>200</v>
      </c>
      <c r="F7609" s="7" t="n">
        <f aca="false">1_Data_EDA!L7610</f>
        <v>24</v>
      </c>
      <c r="G7609" s="8" t="n">
        <f aca="false">1_Data_EDA!M7610</f>
        <v>0.119999997</v>
      </c>
      <c r="H7609" s="6" t="n">
        <f aca="false">IF(1_Data_EDA!B7610="First Class",1,0)</f>
        <v>1</v>
      </c>
      <c r="I7609" s="6" t="n">
        <f aca="false">IF(1_Data_EDA!B7610="Second Class",1,0)</f>
        <v>0</v>
      </c>
      <c r="J7609" s="6" t="n">
        <f aca="false">IF(1_Data_EDA!B7610="Same Day",1,0)</f>
        <v>0</v>
      </c>
      <c r="K7609" s="6" t="n">
        <f aca="false">IF(1_Data_EDA!C7610="Corporate",1,0)</f>
        <v>0</v>
      </c>
      <c r="L7609" s="6" t="n">
        <f aca="false">IF(1_Data_EDA!C7610="Home Office",1,0)</f>
        <v>1</v>
      </c>
      <c r="M7609" s="6" t="n">
        <f aca="false">IF(1_Data_EDA!D7610="Europe",1,0)</f>
        <v>0</v>
      </c>
      <c r="N7609" s="6" t="n">
        <f aca="false">IF(1_Data_EDA!D7610="LATAM",1,0)</f>
        <v>0</v>
      </c>
      <c r="O7609" s="6" t="n">
        <f aca="false">IF(1_Data_EDA!D7610="Pacific Asia",1,0)</f>
        <v>0</v>
      </c>
      <c r="P7609" s="6" t="n">
        <f aca="false">IF(1_Data_EDA!D7610="USCA",1,0)</f>
        <v>0</v>
      </c>
      <c r="Q7609" s="6" t="n">
        <f aca="false">IF(C7609&gt;MEDIAN(C$5:C$8004),1,0)</f>
        <v>0</v>
      </c>
      <c r="R7609" s="6" t="n">
        <f aca="false">IF(D7609&gt;2,1,0)</f>
        <v>1</v>
      </c>
    </row>
    <row r="7610" customFormat="false" ht="15" hidden="false" customHeight="true" outlineLevel="0" collapsed="false">
      <c r="A7610" s="6" t="n">
        <f aca="false">1_Data_EDA!O7611</f>
        <v>0</v>
      </c>
      <c r="B7610" s="6" t="n">
        <f aca="false">1_Data_EDA!H7611</f>
        <v>4</v>
      </c>
      <c r="C7610" s="7" t="n">
        <f aca="false">1_Data_EDA!I7611</f>
        <v>50</v>
      </c>
      <c r="D7610" s="6" t="n">
        <f aca="false">1_Data_EDA!J7611</f>
        <v>2</v>
      </c>
      <c r="E7610" s="7" t="n">
        <f aca="false">1_Data_EDA!K7611</f>
        <v>100</v>
      </c>
      <c r="F7610" s="7" t="n">
        <f aca="false">1_Data_EDA!L7611</f>
        <v>15</v>
      </c>
      <c r="G7610" s="8" t="n">
        <f aca="false">1_Data_EDA!M7611</f>
        <v>0.150000006</v>
      </c>
      <c r="H7610" s="6" t="n">
        <f aca="false">IF(1_Data_EDA!B7611="First Class",1,0)</f>
        <v>0</v>
      </c>
      <c r="I7610" s="6" t="n">
        <f aca="false">IF(1_Data_EDA!B7611="Second Class",1,0)</f>
        <v>0</v>
      </c>
      <c r="J7610" s="6" t="n">
        <f aca="false">IF(1_Data_EDA!B7611="Same Day",1,0)</f>
        <v>0</v>
      </c>
      <c r="K7610" s="6" t="n">
        <f aca="false">IF(1_Data_EDA!C7611="Corporate",1,0)</f>
        <v>1</v>
      </c>
      <c r="L7610" s="6" t="n">
        <f aca="false">IF(1_Data_EDA!C7611="Home Office",1,0)</f>
        <v>0</v>
      </c>
      <c r="M7610" s="6" t="n">
        <f aca="false">IF(1_Data_EDA!D7611="Europe",1,0)</f>
        <v>1</v>
      </c>
      <c r="N7610" s="6" t="n">
        <f aca="false">IF(1_Data_EDA!D7611="LATAM",1,0)</f>
        <v>0</v>
      </c>
      <c r="O7610" s="6" t="n">
        <f aca="false">IF(1_Data_EDA!D7611="Pacific Asia",1,0)</f>
        <v>0</v>
      </c>
      <c r="P7610" s="6" t="n">
        <f aca="false">IF(1_Data_EDA!D7611="USCA",1,0)</f>
        <v>0</v>
      </c>
      <c r="Q7610" s="6" t="n">
        <f aca="false">IF(C7610&gt;MEDIAN(C$5:C$8004),1,0)</f>
        <v>0</v>
      </c>
      <c r="R7610" s="6" t="n">
        <f aca="false">IF(D7610&gt;2,1,0)</f>
        <v>0</v>
      </c>
    </row>
    <row r="7611" customFormat="false" ht="15" hidden="false" customHeight="true" outlineLevel="0" collapsed="false">
      <c r="A7611" s="6" t="n">
        <f aca="false">1_Data_EDA!O7612</f>
        <v>1</v>
      </c>
      <c r="B7611" s="6" t="n">
        <f aca="false">1_Data_EDA!H7612</f>
        <v>1</v>
      </c>
      <c r="C7611" s="7" t="n">
        <f aca="false">1_Data_EDA!I7612</f>
        <v>99.98999786</v>
      </c>
      <c r="D7611" s="6" t="n">
        <f aca="false">1_Data_EDA!J7612</f>
        <v>3</v>
      </c>
      <c r="E7611" s="7" t="n">
        <f aca="false">1_Data_EDA!K7612</f>
        <v>299.9700012</v>
      </c>
      <c r="F7611" s="7" t="n">
        <f aca="false">1_Data_EDA!L7612</f>
        <v>3</v>
      </c>
      <c r="G7611" s="8" t="n">
        <f aca="false">1_Data_EDA!M7612</f>
        <v>0.01</v>
      </c>
      <c r="H7611" s="6" t="n">
        <f aca="false">IF(1_Data_EDA!B7612="First Class",1,0)</f>
        <v>1</v>
      </c>
      <c r="I7611" s="6" t="n">
        <f aca="false">IF(1_Data_EDA!B7612="Second Class",1,0)</f>
        <v>0</v>
      </c>
      <c r="J7611" s="6" t="n">
        <f aca="false">IF(1_Data_EDA!B7612="Same Day",1,0)</f>
        <v>0</v>
      </c>
      <c r="K7611" s="6" t="n">
        <f aca="false">IF(1_Data_EDA!C7612="Corporate",1,0)</f>
        <v>0</v>
      </c>
      <c r="L7611" s="6" t="n">
        <f aca="false">IF(1_Data_EDA!C7612="Home Office",1,0)</f>
        <v>0</v>
      </c>
      <c r="M7611" s="6" t="n">
        <f aca="false">IF(1_Data_EDA!D7612="Europe",1,0)</f>
        <v>0</v>
      </c>
      <c r="N7611" s="6" t="n">
        <f aca="false">IF(1_Data_EDA!D7612="LATAM",1,0)</f>
        <v>1</v>
      </c>
      <c r="O7611" s="6" t="n">
        <f aca="false">IF(1_Data_EDA!D7612="Pacific Asia",1,0)</f>
        <v>0</v>
      </c>
      <c r="P7611" s="6" t="n">
        <f aca="false">IF(1_Data_EDA!D7612="USCA",1,0)</f>
        <v>0</v>
      </c>
      <c r="Q7611" s="6" t="n">
        <f aca="false">IF(C7611&gt;MEDIAN(C$5:C$8004),1,0)</f>
        <v>1</v>
      </c>
      <c r="R7611" s="6" t="n">
        <f aca="false">IF(D7611&gt;2,1,0)</f>
        <v>1</v>
      </c>
    </row>
    <row r="7612" customFormat="false" ht="15" hidden="false" customHeight="true" outlineLevel="0" collapsed="false">
      <c r="A7612" s="6" t="n">
        <f aca="false">1_Data_EDA!O7613</f>
        <v>1</v>
      </c>
      <c r="B7612" s="6" t="n">
        <f aca="false">1_Data_EDA!H7613</f>
        <v>4</v>
      </c>
      <c r="C7612" s="7" t="n">
        <f aca="false">1_Data_EDA!I7613</f>
        <v>59.99000168</v>
      </c>
      <c r="D7612" s="6" t="n">
        <f aca="false">1_Data_EDA!J7613</f>
        <v>2</v>
      </c>
      <c r="E7612" s="7" t="n">
        <f aca="false">1_Data_EDA!K7613</f>
        <v>119.9800034</v>
      </c>
      <c r="F7612" s="7" t="n">
        <f aca="false">1_Data_EDA!L7613</f>
        <v>19.20000076</v>
      </c>
      <c r="G7612" s="8" t="n">
        <f aca="false">1_Data_EDA!M7613</f>
        <v>0.159999996</v>
      </c>
      <c r="H7612" s="6" t="n">
        <f aca="false">IF(1_Data_EDA!B7613="First Class",1,0)</f>
        <v>0</v>
      </c>
      <c r="I7612" s="6" t="n">
        <f aca="false">IF(1_Data_EDA!B7613="Second Class",1,0)</f>
        <v>0</v>
      </c>
      <c r="J7612" s="6" t="n">
        <f aca="false">IF(1_Data_EDA!B7613="Same Day",1,0)</f>
        <v>0</v>
      </c>
      <c r="K7612" s="6" t="n">
        <f aca="false">IF(1_Data_EDA!C7613="Corporate",1,0)</f>
        <v>1</v>
      </c>
      <c r="L7612" s="6" t="n">
        <f aca="false">IF(1_Data_EDA!C7613="Home Office",1,0)</f>
        <v>0</v>
      </c>
      <c r="M7612" s="6" t="n">
        <f aca="false">IF(1_Data_EDA!D7613="Europe",1,0)</f>
        <v>0</v>
      </c>
      <c r="N7612" s="6" t="n">
        <f aca="false">IF(1_Data_EDA!D7613="LATAM",1,0)</f>
        <v>1</v>
      </c>
      <c r="O7612" s="6" t="n">
        <f aca="false">IF(1_Data_EDA!D7613="Pacific Asia",1,0)</f>
        <v>0</v>
      </c>
      <c r="P7612" s="6" t="n">
        <f aca="false">IF(1_Data_EDA!D7613="USCA",1,0)</f>
        <v>0</v>
      </c>
      <c r="Q7612" s="6" t="n">
        <f aca="false">IF(C7612&gt;MEDIAN(C$5:C$8004),1,0)</f>
        <v>0</v>
      </c>
      <c r="R7612" s="6" t="n">
        <f aca="false">IF(D7612&gt;2,1,0)</f>
        <v>0</v>
      </c>
    </row>
    <row r="7613" customFormat="false" ht="15" hidden="false" customHeight="true" outlineLevel="0" collapsed="false">
      <c r="A7613" s="6" t="n">
        <f aca="false">1_Data_EDA!O7614</f>
        <v>1</v>
      </c>
      <c r="B7613" s="6" t="n">
        <f aca="false">1_Data_EDA!H7614</f>
        <v>2</v>
      </c>
      <c r="C7613" s="7" t="n">
        <f aca="false">1_Data_EDA!I7614</f>
        <v>399.980011</v>
      </c>
      <c r="D7613" s="6" t="n">
        <f aca="false">1_Data_EDA!J7614</f>
        <v>1</v>
      </c>
      <c r="E7613" s="7" t="n">
        <f aca="false">1_Data_EDA!K7614</f>
        <v>399.980011</v>
      </c>
      <c r="F7613" s="7" t="n">
        <f aca="false">1_Data_EDA!L7614</f>
        <v>80</v>
      </c>
      <c r="G7613" s="8" t="n">
        <f aca="false">1_Data_EDA!M7614</f>
        <v>0.200000003</v>
      </c>
      <c r="H7613" s="6" t="n">
        <f aca="false">IF(1_Data_EDA!B7614="First Class",1,0)</f>
        <v>0</v>
      </c>
      <c r="I7613" s="6" t="n">
        <f aca="false">IF(1_Data_EDA!B7614="Second Class",1,0)</f>
        <v>1</v>
      </c>
      <c r="J7613" s="6" t="n">
        <f aca="false">IF(1_Data_EDA!B7614="Same Day",1,0)</f>
        <v>0</v>
      </c>
      <c r="K7613" s="6" t="n">
        <f aca="false">IF(1_Data_EDA!C7614="Corporate",1,0)</f>
        <v>0</v>
      </c>
      <c r="L7613" s="6" t="n">
        <f aca="false">IF(1_Data_EDA!C7614="Home Office",1,0)</f>
        <v>1</v>
      </c>
      <c r="M7613" s="6" t="n">
        <f aca="false">IF(1_Data_EDA!D7614="Europe",1,0)</f>
        <v>1</v>
      </c>
      <c r="N7613" s="6" t="n">
        <f aca="false">IF(1_Data_EDA!D7614="LATAM",1,0)</f>
        <v>0</v>
      </c>
      <c r="O7613" s="6" t="n">
        <f aca="false">IF(1_Data_EDA!D7614="Pacific Asia",1,0)</f>
        <v>0</v>
      </c>
      <c r="P7613" s="6" t="n">
        <f aca="false">IF(1_Data_EDA!D7614="USCA",1,0)</f>
        <v>0</v>
      </c>
      <c r="Q7613" s="6" t="n">
        <f aca="false">IF(C7613&gt;MEDIAN(C$5:C$8004),1,0)</f>
        <v>1</v>
      </c>
      <c r="R7613" s="6" t="n">
        <f aca="false">IF(D7613&gt;2,1,0)</f>
        <v>0</v>
      </c>
    </row>
    <row r="7614" customFormat="false" ht="15" hidden="false" customHeight="true" outlineLevel="0" collapsed="false">
      <c r="A7614" s="6" t="n">
        <f aca="false">1_Data_EDA!O7615</f>
        <v>0</v>
      </c>
      <c r="B7614" s="6" t="n">
        <f aca="false">1_Data_EDA!H7615</f>
        <v>4</v>
      </c>
      <c r="C7614" s="7" t="n">
        <f aca="false">1_Data_EDA!I7615</f>
        <v>39.99000168</v>
      </c>
      <c r="D7614" s="6" t="n">
        <f aca="false">1_Data_EDA!J7615</f>
        <v>4</v>
      </c>
      <c r="E7614" s="7" t="n">
        <f aca="false">1_Data_EDA!K7615</f>
        <v>159.9600067</v>
      </c>
      <c r="F7614" s="7" t="n">
        <f aca="false">1_Data_EDA!L7615</f>
        <v>1.600000024</v>
      </c>
      <c r="G7614" s="8" t="n">
        <f aca="false">1_Data_EDA!M7615</f>
        <v>0.01</v>
      </c>
      <c r="H7614" s="6" t="n">
        <f aca="false">IF(1_Data_EDA!B7615="First Class",1,0)</f>
        <v>0</v>
      </c>
      <c r="I7614" s="6" t="n">
        <f aca="false">IF(1_Data_EDA!B7615="Second Class",1,0)</f>
        <v>0</v>
      </c>
      <c r="J7614" s="6" t="n">
        <f aca="false">IF(1_Data_EDA!B7615="Same Day",1,0)</f>
        <v>0</v>
      </c>
      <c r="K7614" s="6" t="n">
        <f aca="false">IF(1_Data_EDA!C7615="Corporate",1,0)</f>
        <v>0</v>
      </c>
      <c r="L7614" s="6" t="n">
        <f aca="false">IF(1_Data_EDA!C7615="Home Office",1,0)</f>
        <v>0</v>
      </c>
      <c r="M7614" s="6" t="n">
        <f aca="false">IF(1_Data_EDA!D7615="Europe",1,0)</f>
        <v>0</v>
      </c>
      <c r="N7614" s="6" t="n">
        <f aca="false">IF(1_Data_EDA!D7615="LATAM",1,0)</f>
        <v>0</v>
      </c>
      <c r="O7614" s="6" t="n">
        <f aca="false">IF(1_Data_EDA!D7615="Pacific Asia",1,0)</f>
        <v>1</v>
      </c>
      <c r="P7614" s="6" t="n">
        <f aca="false">IF(1_Data_EDA!D7615="USCA",1,0)</f>
        <v>0</v>
      </c>
      <c r="Q7614" s="6" t="n">
        <f aca="false">IF(C7614&gt;MEDIAN(C$5:C$8004),1,0)</f>
        <v>0</v>
      </c>
      <c r="R7614" s="6" t="n">
        <f aca="false">IF(D7614&gt;2,1,0)</f>
        <v>1</v>
      </c>
    </row>
    <row r="7615" customFormat="false" ht="15" hidden="false" customHeight="true" outlineLevel="0" collapsed="false">
      <c r="A7615" s="6" t="n">
        <f aca="false">1_Data_EDA!O7616</f>
        <v>1</v>
      </c>
      <c r="B7615" s="6" t="n">
        <f aca="false">1_Data_EDA!H7616</f>
        <v>2</v>
      </c>
      <c r="C7615" s="7" t="n">
        <f aca="false">1_Data_EDA!I7616</f>
        <v>129.9900055</v>
      </c>
      <c r="D7615" s="6" t="n">
        <f aca="false">1_Data_EDA!J7616</f>
        <v>1</v>
      </c>
      <c r="E7615" s="7" t="n">
        <f aca="false">1_Data_EDA!K7616</f>
        <v>129.9900055</v>
      </c>
      <c r="F7615" s="7" t="n">
        <f aca="false">1_Data_EDA!L7616</f>
        <v>7.150000095</v>
      </c>
      <c r="G7615" s="8" t="n">
        <f aca="false">1_Data_EDA!M7616</f>
        <v>0.059999999</v>
      </c>
      <c r="H7615" s="6" t="n">
        <f aca="false">IF(1_Data_EDA!B7616="First Class",1,0)</f>
        <v>0</v>
      </c>
      <c r="I7615" s="6" t="n">
        <f aca="false">IF(1_Data_EDA!B7616="Second Class",1,0)</f>
        <v>1</v>
      </c>
      <c r="J7615" s="6" t="n">
        <f aca="false">IF(1_Data_EDA!B7616="Same Day",1,0)</f>
        <v>0</v>
      </c>
      <c r="K7615" s="6" t="n">
        <f aca="false">IF(1_Data_EDA!C7616="Corporate",1,0)</f>
        <v>0</v>
      </c>
      <c r="L7615" s="6" t="n">
        <f aca="false">IF(1_Data_EDA!C7616="Home Office",1,0)</f>
        <v>1</v>
      </c>
      <c r="M7615" s="6" t="n">
        <f aca="false">IF(1_Data_EDA!D7616="Europe",1,0)</f>
        <v>0</v>
      </c>
      <c r="N7615" s="6" t="n">
        <f aca="false">IF(1_Data_EDA!D7616="LATAM",1,0)</f>
        <v>1</v>
      </c>
      <c r="O7615" s="6" t="n">
        <f aca="false">IF(1_Data_EDA!D7616="Pacific Asia",1,0)</f>
        <v>0</v>
      </c>
      <c r="P7615" s="6" t="n">
        <f aca="false">IF(1_Data_EDA!D7616="USCA",1,0)</f>
        <v>0</v>
      </c>
      <c r="Q7615" s="6" t="n">
        <f aca="false">IF(C7615&gt;MEDIAN(C$5:C$8004),1,0)</f>
        <v>1</v>
      </c>
      <c r="R7615" s="6" t="n">
        <f aca="false">IF(D7615&gt;2,1,0)</f>
        <v>0</v>
      </c>
    </row>
    <row r="7616" customFormat="false" ht="15" hidden="false" customHeight="true" outlineLevel="0" collapsed="false">
      <c r="A7616" s="6" t="n">
        <f aca="false">1_Data_EDA!O7617</f>
        <v>1</v>
      </c>
      <c r="B7616" s="6" t="n">
        <f aca="false">1_Data_EDA!H7617</f>
        <v>4</v>
      </c>
      <c r="C7616" s="7" t="n">
        <f aca="false">1_Data_EDA!I7617</f>
        <v>79.98999786</v>
      </c>
      <c r="D7616" s="6" t="n">
        <f aca="false">1_Data_EDA!J7617</f>
        <v>4</v>
      </c>
      <c r="E7616" s="7" t="n">
        <f aca="false">1_Data_EDA!K7617</f>
        <v>319.9599915</v>
      </c>
      <c r="F7616" s="7" t="n">
        <f aca="false">1_Data_EDA!L7617</f>
        <v>0</v>
      </c>
      <c r="G7616" s="8" t="n">
        <f aca="false">1_Data_EDA!M7617</f>
        <v>0</v>
      </c>
      <c r="H7616" s="6" t="n">
        <f aca="false">IF(1_Data_EDA!B7617="First Class",1,0)</f>
        <v>0</v>
      </c>
      <c r="I7616" s="6" t="n">
        <f aca="false">IF(1_Data_EDA!B7617="Second Class",1,0)</f>
        <v>0</v>
      </c>
      <c r="J7616" s="6" t="n">
        <f aca="false">IF(1_Data_EDA!B7617="Same Day",1,0)</f>
        <v>0</v>
      </c>
      <c r="K7616" s="6" t="n">
        <f aca="false">IF(1_Data_EDA!C7617="Corporate",1,0)</f>
        <v>0</v>
      </c>
      <c r="L7616" s="6" t="n">
        <f aca="false">IF(1_Data_EDA!C7617="Home Office",1,0)</f>
        <v>1</v>
      </c>
      <c r="M7616" s="6" t="n">
        <f aca="false">IF(1_Data_EDA!D7617="Europe",1,0)</f>
        <v>0</v>
      </c>
      <c r="N7616" s="6" t="n">
        <f aca="false">IF(1_Data_EDA!D7617="LATAM",1,0)</f>
        <v>1</v>
      </c>
      <c r="O7616" s="6" t="n">
        <f aca="false">IF(1_Data_EDA!D7617="Pacific Asia",1,0)</f>
        <v>0</v>
      </c>
      <c r="P7616" s="6" t="n">
        <f aca="false">IF(1_Data_EDA!D7617="USCA",1,0)</f>
        <v>0</v>
      </c>
      <c r="Q7616" s="6" t="n">
        <f aca="false">IF(C7616&gt;MEDIAN(C$5:C$8004),1,0)</f>
        <v>1</v>
      </c>
      <c r="R7616" s="6" t="n">
        <f aca="false">IF(D7616&gt;2,1,0)</f>
        <v>1</v>
      </c>
    </row>
    <row r="7617" customFormat="false" ht="15" hidden="false" customHeight="true" outlineLevel="0" collapsed="false">
      <c r="A7617" s="6" t="n">
        <f aca="false">1_Data_EDA!O7618</f>
        <v>0</v>
      </c>
      <c r="B7617" s="6" t="n">
        <f aca="false">1_Data_EDA!H7618</f>
        <v>4</v>
      </c>
      <c r="C7617" s="7" t="n">
        <f aca="false">1_Data_EDA!I7618</f>
        <v>50</v>
      </c>
      <c r="D7617" s="6" t="n">
        <f aca="false">1_Data_EDA!J7618</f>
        <v>4</v>
      </c>
      <c r="E7617" s="7" t="n">
        <f aca="false">1_Data_EDA!K7618</f>
        <v>200</v>
      </c>
      <c r="F7617" s="7" t="n">
        <f aca="false">1_Data_EDA!L7618</f>
        <v>11</v>
      </c>
      <c r="G7617" s="8" t="n">
        <f aca="false">1_Data_EDA!M7618</f>
        <v>0.059999999</v>
      </c>
      <c r="H7617" s="6" t="n">
        <f aca="false">IF(1_Data_EDA!B7618="First Class",1,0)</f>
        <v>0</v>
      </c>
      <c r="I7617" s="6" t="n">
        <f aca="false">IF(1_Data_EDA!B7618="Second Class",1,0)</f>
        <v>0</v>
      </c>
      <c r="J7617" s="6" t="n">
        <f aca="false">IF(1_Data_EDA!B7618="Same Day",1,0)</f>
        <v>0</v>
      </c>
      <c r="K7617" s="6" t="n">
        <f aca="false">IF(1_Data_EDA!C7618="Corporate",1,0)</f>
        <v>0</v>
      </c>
      <c r="L7617" s="6" t="n">
        <f aca="false">IF(1_Data_EDA!C7618="Home Office",1,0)</f>
        <v>1</v>
      </c>
      <c r="M7617" s="6" t="n">
        <f aca="false">IF(1_Data_EDA!D7618="Europe",1,0)</f>
        <v>0</v>
      </c>
      <c r="N7617" s="6" t="n">
        <f aca="false">IF(1_Data_EDA!D7618="LATAM",1,0)</f>
        <v>0</v>
      </c>
      <c r="O7617" s="6" t="n">
        <f aca="false">IF(1_Data_EDA!D7618="Pacific Asia",1,0)</f>
        <v>0</v>
      </c>
      <c r="P7617" s="6" t="n">
        <f aca="false">IF(1_Data_EDA!D7618="USCA",1,0)</f>
        <v>1</v>
      </c>
      <c r="Q7617" s="6" t="n">
        <f aca="false">IF(C7617&gt;MEDIAN(C$5:C$8004),1,0)</f>
        <v>0</v>
      </c>
      <c r="R7617" s="6" t="n">
        <f aca="false">IF(D7617&gt;2,1,0)</f>
        <v>1</v>
      </c>
    </row>
    <row r="7618" customFormat="false" ht="15" hidden="false" customHeight="true" outlineLevel="0" collapsed="false">
      <c r="A7618" s="6" t="n">
        <f aca="false">1_Data_EDA!O7619</f>
        <v>1</v>
      </c>
      <c r="B7618" s="6" t="n">
        <f aca="false">1_Data_EDA!H7619</f>
        <v>0</v>
      </c>
      <c r="C7618" s="7" t="n">
        <f aca="false">1_Data_EDA!I7619</f>
        <v>199.9900055</v>
      </c>
      <c r="D7618" s="6" t="n">
        <f aca="false">1_Data_EDA!J7619</f>
        <v>1</v>
      </c>
      <c r="E7618" s="7" t="n">
        <f aca="false">1_Data_EDA!K7619</f>
        <v>199.9900055</v>
      </c>
      <c r="F7618" s="7" t="n">
        <f aca="false">1_Data_EDA!L7619</f>
        <v>0</v>
      </c>
      <c r="G7618" s="8" t="n">
        <f aca="false">1_Data_EDA!M7619</f>
        <v>0</v>
      </c>
      <c r="H7618" s="6" t="n">
        <f aca="false">IF(1_Data_EDA!B7619="First Class",1,0)</f>
        <v>0</v>
      </c>
      <c r="I7618" s="6" t="n">
        <f aca="false">IF(1_Data_EDA!B7619="Second Class",1,0)</f>
        <v>0</v>
      </c>
      <c r="J7618" s="6" t="n">
        <f aca="false">IF(1_Data_EDA!B7619="Same Day",1,0)</f>
        <v>1</v>
      </c>
      <c r="K7618" s="6" t="n">
        <f aca="false">IF(1_Data_EDA!C7619="Corporate",1,0)</f>
        <v>0</v>
      </c>
      <c r="L7618" s="6" t="n">
        <f aca="false">IF(1_Data_EDA!C7619="Home Office",1,0)</f>
        <v>0</v>
      </c>
      <c r="M7618" s="6" t="n">
        <f aca="false">IF(1_Data_EDA!D7619="Europe",1,0)</f>
        <v>0</v>
      </c>
      <c r="N7618" s="6" t="n">
        <f aca="false">IF(1_Data_EDA!D7619="LATAM",1,0)</f>
        <v>0</v>
      </c>
      <c r="O7618" s="6" t="n">
        <f aca="false">IF(1_Data_EDA!D7619="Pacific Asia",1,0)</f>
        <v>1</v>
      </c>
      <c r="P7618" s="6" t="n">
        <f aca="false">IF(1_Data_EDA!D7619="USCA",1,0)</f>
        <v>0</v>
      </c>
      <c r="Q7618" s="6" t="n">
        <f aca="false">IF(C7618&gt;MEDIAN(C$5:C$8004),1,0)</f>
        <v>1</v>
      </c>
      <c r="R7618" s="6" t="n">
        <f aca="false">IF(D7618&gt;2,1,0)</f>
        <v>0</v>
      </c>
    </row>
    <row r="7619" customFormat="false" ht="15" hidden="false" customHeight="true" outlineLevel="0" collapsed="false">
      <c r="A7619" s="6" t="n">
        <f aca="false">1_Data_EDA!O7620</f>
        <v>1</v>
      </c>
      <c r="B7619" s="6" t="n">
        <f aca="false">1_Data_EDA!H7620</f>
        <v>2</v>
      </c>
      <c r="C7619" s="7" t="n">
        <f aca="false">1_Data_EDA!I7620</f>
        <v>129.9900055</v>
      </c>
      <c r="D7619" s="6" t="n">
        <f aca="false">1_Data_EDA!J7620</f>
        <v>1</v>
      </c>
      <c r="E7619" s="7" t="n">
        <f aca="false">1_Data_EDA!K7620</f>
        <v>129.9900055</v>
      </c>
      <c r="F7619" s="7" t="n">
        <f aca="false">1_Data_EDA!L7620</f>
        <v>9.100000381</v>
      </c>
      <c r="G7619" s="8" t="n">
        <f aca="false">1_Data_EDA!M7620</f>
        <v>0.07</v>
      </c>
      <c r="H7619" s="6" t="n">
        <f aca="false">IF(1_Data_EDA!B7620="First Class",1,0)</f>
        <v>0</v>
      </c>
      <c r="I7619" s="6" t="n">
        <f aca="false">IF(1_Data_EDA!B7620="Second Class",1,0)</f>
        <v>1</v>
      </c>
      <c r="J7619" s="6" t="n">
        <f aca="false">IF(1_Data_EDA!B7620="Same Day",1,0)</f>
        <v>0</v>
      </c>
      <c r="K7619" s="6" t="n">
        <f aca="false">IF(1_Data_EDA!C7620="Corporate",1,0)</f>
        <v>0</v>
      </c>
      <c r="L7619" s="6" t="n">
        <f aca="false">IF(1_Data_EDA!C7620="Home Office",1,0)</f>
        <v>0</v>
      </c>
      <c r="M7619" s="6" t="n">
        <f aca="false">IF(1_Data_EDA!D7620="Europe",1,0)</f>
        <v>0</v>
      </c>
      <c r="N7619" s="6" t="n">
        <f aca="false">IF(1_Data_EDA!D7620="LATAM",1,0)</f>
        <v>0</v>
      </c>
      <c r="O7619" s="6" t="n">
        <f aca="false">IF(1_Data_EDA!D7620="Pacific Asia",1,0)</f>
        <v>0</v>
      </c>
      <c r="P7619" s="6" t="n">
        <f aca="false">IF(1_Data_EDA!D7620="USCA",1,0)</f>
        <v>0</v>
      </c>
      <c r="Q7619" s="6" t="n">
        <f aca="false">IF(C7619&gt;MEDIAN(C$5:C$8004),1,0)</f>
        <v>1</v>
      </c>
      <c r="R7619" s="6" t="n">
        <f aca="false">IF(D7619&gt;2,1,0)</f>
        <v>0</v>
      </c>
    </row>
    <row r="7620" customFormat="false" ht="15" hidden="false" customHeight="true" outlineLevel="0" collapsed="false">
      <c r="A7620" s="6" t="n">
        <f aca="false">1_Data_EDA!O7621</f>
        <v>1</v>
      </c>
      <c r="B7620" s="6" t="n">
        <f aca="false">1_Data_EDA!H7621</f>
        <v>4</v>
      </c>
      <c r="C7620" s="7" t="n">
        <f aca="false">1_Data_EDA!I7621</f>
        <v>59.99000168</v>
      </c>
      <c r="D7620" s="6" t="n">
        <f aca="false">1_Data_EDA!J7621</f>
        <v>1</v>
      </c>
      <c r="E7620" s="7" t="n">
        <f aca="false">1_Data_EDA!K7621</f>
        <v>59.99000168</v>
      </c>
      <c r="F7620" s="7" t="n">
        <f aca="false">1_Data_EDA!L7621</f>
        <v>3.299999952</v>
      </c>
      <c r="G7620" s="8" t="n">
        <f aca="false">1_Data_EDA!M7621</f>
        <v>0.059999999</v>
      </c>
      <c r="H7620" s="6" t="n">
        <f aca="false">IF(1_Data_EDA!B7621="First Class",1,0)</f>
        <v>0</v>
      </c>
      <c r="I7620" s="6" t="n">
        <f aca="false">IF(1_Data_EDA!B7621="Second Class",1,0)</f>
        <v>0</v>
      </c>
      <c r="J7620" s="6" t="n">
        <f aca="false">IF(1_Data_EDA!B7621="Same Day",1,0)</f>
        <v>0</v>
      </c>
      <c r="K7620" s="6" t="n">
        <f aca="false">IF(1_Data_EDA!C7621="Corporate",1,0)</f>
        <v>0</v>
      </c>
      <c r="L7620" s="6" t="n">
        <f aca="false">IF(1_Data_EDA!C7621="Home Office",1,0)</f>
        <v>1</v>
      </c>
      <c r="M7620" s="6" t="n">
        <f aca="false">IF(1_Data_EDA!D7621="Europe",1,0)</f>
        <v>0</v>
      </c>
      <c r="N7620" s="6" t="n">
        <f aca="false">IF(1_Data_EDA!D7621="LATAM",1,0)</f>
        <v>0</v>
      </c>
      <c r="O7620" s="6" t="n">
        <f aca="false">IF(1_Data_EDA!D7621="Pacific Asia",1,0)</f>
        <v>1</v>
      </c>
      <c r="P7620" s="6" t="n">
        <f aca="false">IF(1_Data_EDA!D7621="USCA",1,0)</f>
        <v>0</v>
      </c>
      <c r="Q7620" s="6" t="n">
        <f aca="false">IF(C7620&gt;MEDIAN(C$5:C$8004),1,0)</f>
        <v>0</v>
      </c>
      <c r="R7620" s="6" t="n">
        <f aca="false">IF(D7620&gt;2,1,0)</f>
        <v>0</v>
      </c>
    </row>
    <row r="7621" customFormat="false" ht="15" hidden="false" customHeight="true" outlineLevel="0" collapsed="false">
      <c r="A7621" s="6" t="n">
        <f aca="false">1_Data_EDA!O7622</f>
        <v>1</v>
      </c>
      <c r="B7621" s="6" t="n">
        <f aca="false">1_Data_EDA!H7622</f>
        <v>1</v>
      </c>
      <c r="C7621" s="7" t="n">
        <f aca="false">1_Data_EDA!I7622</f>
        <v>59.99000168</v>
      </c>
      <c r="D7621" s="6" t="n">
        <f aca="false">1_Data_EDA!J7622</f>
        <v>2</v>
      </c>
      <c r="E7621" s="7" t="n">
        <f aca="false">1_Data_EDA!K7622</f>
        <v>119.9800034</v>
      </c>
      <c r="F7621" s="7" t="n">
        <f aca="false">1_Data_EDA!L7622</f>
        <v>18</v>
      </c>
      <c r="G7621" s="8" t="n">
        <f aca="false">1_Data_EDA!M7622</f>
        <v>0.150000006</v>
      </c>
      <c r="H7621" s="6" t="n">
        <f aca="false">IF(1_Data_EDA!B7622="First Class",1,0)</f>
        <v>1</v>
      </c>
      <c r="I7621" s="6" t="n">
        <f aca="false">IF(1_Data_EDA!B7622="Second Class",1,0)</f>
        <v>0</v>
      </c>
      <c r="J7621" s="6" t="n">
        <f aca="false">IF(1_Data_EDA!B7622="Same Day",1,0)</f>
        <v>0</v>
      </c>
      <c r="K7621" s="6" t="n">
        <f aca="false">IF(1_Data_EDA!C7622="Corporate",1,0)</f>
        <v>1</v>
      </c>
      <c r="L7621" s="6" t="n">
        <f aca="false">IF(1_Data_EDA!C7622="Home Office",1,0)</f>
        <v>0</v>
      </c>
      <c r="M7621" s="6" t="n">
        <f aca="false">IF(1_Data_EDA!D7622="Europe",1,0)</f>
        <v>1</v>
      </c>
      <c r="N7621" s="6" t="n">
        <f aca="false">IF(1_Data_EDA!D7622="LATAM",1,0)</f>
        <v>0</v>
      </c>
      <c r="O7621" s="6" t="n">
        <f aca="false">IF(1_Data_EDA!D7622="Pacific Asia",1,0)</f>
        <v>0</v>
      </c>
      <c r="P7621" s="6" t="n">
        <f aca="false">IF(1_Data_EDA!D7622="USCA",1,0)</f>
        <v>0</v>
      </c>
      <c r="Q7621" s="6" t="n">
        <f aca="false">IF(C7621&gt;MEDIAN(C$5:C$8004),1,0)</f>
        <v>0</v>
      </c>
      <c r="R7621" s="6" t="n">
        <f aca="false">IF(D7621&gt;2,1,0)</f>
        <v>0</v>
      </c>
    </row>
    <row r="7622" customFormat="false" ht="15" hidden="false" customHeight="true" outlineLevel="0" collapsed="false">
      <c r="A7622" s="6" t="n">
        <f aca="false">1_Data_EDA!O7623</f>
        <v>1</v>
      </c>
      <c r="B7622" s="6" t="n">
        <f aca="false">1_Data_EDA!H7623</f>
        <v>4</v>
      </c>
      <c r="C7622" s="7" t="n">
        <f aca="false">1_Data_EDA!I7623</f>
        <v>49.97999954</v>
      </c>
      <c r="D7622" s="6" t="n">
        <f aca="false">1_Data_EDA!J7623</f>
        <v>2</v>
      </c>
      <c r="E7622" s="7" t="n">
        <f aca="false">1_Data_EDA!K7623</f>
        <v>99.95999908</v>
      </c>
      <c r="F7622" s="7" t="n">
        <f aca="false">1_Data_EDA!L7623</f>
        <v>12.98999977</v>
      </c>
      <c r="G7622" s="8" t="n">
        <f aca="false">1_Data_EDA!M7623</f>
        <v>0.129999995</v>
      </c>
      <c r="H7622" s="6" t="n">
        <f aca="false">IF(1_Data_EDA!B7623="First Class",1,0)</f>
        <v>0</v>
      </c>
      <c r="I7622" s="6" t="n">
        <f aca="false">IF(1_Data_EDA!B7623="Second Class",1,0)</f>
        <v>0</v>
      </c>
      <c r="J7622" s="6" t="n">
        <f aca="false">IF(1_Data_EDA!B7623="Same Day",1,0)</f>
        <v>0</v>
      </c>
      <c r="K7622" s="6" t="n">
        <f aca="false">IF(1_Data_EDA!C7623="Corporate",1,0)</f>
        <v>0</v>
      </c>
      <c r="L7622" s="6" t="n">
        <f aca="false">IF(1_Data_EDA!C7623="Home Office",1,0)</f>
        <v>1</v>
      </c>
      <c r="M7622" s="6" t="n">
        <f aca="false">IF(1_Data_EDA!D7623="Europe",1,0)</f>
        <v>0</v>
      </c>
      <c r="N7622" s="6" t="n">
        <f aca="false">IF(1_Data_EDA!D7623="LATAM",1,0)</f>
        <v>0</v>
      </c>
      <c r="O7622" s="6" t="n">
        <f aca="false">IF(1_Data_EDA!D7623="Pacific Asia",1,0)</f>
        <v>1</v>
      </c>
      <c r="P7622" s="6" t="n">
        <f aca="false">IF(1_Data_EDA!D7623="USCA",1,0)</f>
        <v>0</v>
      </c>
      <c r="Q7622" s="6" t="n">
        <f aca="false">IF(C7622&gt;MEDIAN(C$5:C$8004),1,0)</f>
        <v>0</v>
      </c>
      <c r="R7622" s="6" t="n">
        <f aca="false">IF(D7622&gt;2,1,0)</f>
        <v>0</v>
      </c>
    </row>
    <row r="7623" customFormat="false" ht="15" hidden="false" customHeight="true" outlineLevel="0" collapsed="false">
      <c r="A7623" s="6" t="n">
        <f aca="false">1_Data_EDA!O7624</f>
        <v>0</v>
      </c>
      <c r="B7623" s="6" t="n">
        <f aca="false">1_Data_EDA!H7624</f>
        <v>4</v>
      </c>
      <c r="C7623" s="7" t="n">
        <f aca="false">1_Data_EDA!I7624</f>
        <v>299.980011</v>
      </c>
      <c r="D7623" s="6" t="n">
        <f aca="false">1_Data_EDA!J7624</f>
        <v>1</v>
      </c>
      <c r="E7623" s="7" t="n">
        <f aca="false">1_Data_EDA!K7624</f>
        <v>299.980011</v>
      </c>
      <c r="F7623" s="7" t="n">
        <f aca="false">1_Data_EDA!L7624</f>
        <v>3</v>
      </c>
      <c r="G7623" s="8" t="n">
        <f aca="false">1_Data_EDA!M7624</f>
        <v>0.01</v>
      </c>
      <c r="H7623" s="6" t="n">
        <f aca="false">IF(1_Data_EDA!B7624="First Class",1,0)</f>
        <v>0</v>
      </c>
      <c r="I7623" s="6" t="n">
        <f aca="false">IF(1_Data_EDA!B7624="Second Class",1,0)</f>
        <v>0</v>
      </c>
      <c r="J7623" s="6" t="n">
        <f aca="false">IF(1_Data_EDA!B7624="Same Day",1,0)</f>
        <v>0</v>
      </c>
      <c r="K7623" s="6" t="n">
        <f aca="false">IF(1_Data_EDA!C7624="Corporate",1,0)</f>
        <v>0</v>
      </c>
      <c r="L7623" s="6" t="n">
        <f aca="false">IF(1_Data_EDA!C7624="Home Office",1,0)</f>
        <v>1</v>
      </c>
      <c r="M7623" s="6" t="n">
        <f aca="false">IF(1_Data_EDA!D7624="Europe",1,0)</f>
        <v>0</v>
      </c>
      <c r="N7623" s="6" t="n">
        <f aca="false">IF(1_Data_EDA!D7624="LATAM",1,0)</f>
        <v>0</v>
      </c>
      <c r="O7623" s="6" t="n">
        <f aca="false">IF(1_Data_EDA!D7624="Pacific Asia",1,0)</f>
        <v>0</v>
      </c>
      <c r="P7623" s="6" t="n">
        <f aca="false">IF(1_Data_EDA!D7624="USCA",1,0)</f>
        <v>1</v>
      </c>
      <c r="Q7623" s="6" t="n">
        <f aca="false">IF(C7623&gt;MEDIAN(C$5:C$8004),1,0)</f>
        <v>1</v>
      </c>
      <c r="R7623" s="6" t="n">
        <f aca="false">IF(D7623&gt;2,1,0)</f>
        <v>0</v>
      </c>
    </row>
    <row r="7624" customFormat="false" ht="15" hidden="false" customHeight="true" outlineLevel="0" collapsed="false">
      <c r="A7624" s="6" t="n">
        <f aca="false">1_Data_EDA!O7625</f>
        <v>0</v>
      </c>
      <c r="B7624" s="6" t="n">
        <f aca="false">1_Data_EDA!H7625</f>
        <v>4</v>
      </c>
      <c r="C7624" s="7" t="n">
        <f aca="false">1_Data_EDA!I7625</f>
        <v>49.97999954</v>
      </c>
      <c r="D7624" s="6" t="n">
        <f aca="false">1_Data_EDA!J7625</f>
        <v>3</v>
      </c>
      <c r="E7624" s="7" t="n">
        <f aca="false">1_Data_EDA!K7625</f>
        <v>149.9400024</v>
      </c>
      <c r="F7624" s="7" t="n">
        <f aca="false">1_Data_EDA!L7625</f>
        <v>19.48999977</v>
      </c>
      <c r="G7624" s="8" t="n">
        <f aca="false">1_Data_EDA!M7625</f>
        <v>0.129999995</v>
      </c>
      <c r="H7624" s="6" t="n">
        <f aca="false">IF(1_Data_EDA!B7625="First Class",1,0)</f>
        <v>0</v>
      </c>
      <c r="I7624" s="6" t="n">
        <f aca="false">IF(1_Data_EDA!B7625="Second Class",1,0)</f>
        <v>0</v>
      </c>
      <c r="J7624" s="6" t="n">
        <f aca="false">IF(1_Data_EDA!B7625="Same Day",1,0)</f>
        <v>0</v>
      </c>
      <c r="K7624" s="6" t="n">
        <f aca="false">IF(1_Data_EDA!C7625="Corporate",1,0)</f>
        <v>0</v>
      </c>
      <c r="L7624" s="6" t="n">
        <f aca="false">IF(1_Data_EDA!C7625="Home Office",1,0)</f>
        <v>0</v>
      </c>
      <c r="M7624" s="6" t="n">
        <f aca="false">IF(1_Data_EDA!D7625="Europe",1,0)</f>
        <v>1</v>
      </c>
      <c r="N7624" s="6" t="n">
        <f aca="false">IF(1_Data_EDA!D7625="LATAM",1,0)</f>
        <v>0</v>
      </c>
      <c r="O7624" s="6" t="n">
        <f aca="false">IF(1_Data_EDA!D7625="Pacific Asia",1,0)</f>
        <v>0</v>
      </c>
      <c r="P7624" s="6" t="n">
        <f aca="false">IF(1_Data_EDA!D7625="USCA",1,0)</f>
        <v>0</v>
      </c>
      <c r="Q7624" s="6" t="n">
        <f aca="false">IF(C7624&gt;MEDIAN(C$5:C$8004),1,0)</f>
        <v>0</v>
      </c>
      <c r="R7624" s="6" t="n">
        <f aca="false">IF(D7624&gt;2,1,0)</f>
        <v>1</v>
      </c>
    </row>
    <row r="7625" customFormat="false" ht="15" hidden="false" customHeight="true" outlineLevel="0" collapsed="false">
      <c r="A7625" s="6" t="n">
        <f aca="false">1_Data_EDA!O7626</f>
        <v>0</v>
      </c>
      <c r="B7625" s="6" t="n">
        <f aca="false">1_Data_EDA!H7626</f>
        <v>4</v>
      </c>
      <c r="C7625" s="7" t="n">
        <f aca="false">1_Data_EDA!I7626</f>
        <v>50</v>
      </c>
      <c r="D7625" s="6" t="n">
        <f aca="false">1_Data_EDA!J7626</f>
        <v>4</v>
      </c>
      <c r="E7625" s="7" t="n">
        <f aca="false">1_Data_EDA!K7626</f>
        <v>200</v>
      </c>
      <c r="F7625" s="7" t="n">
        <f aca="false">1_Data_EDA!L7626</f>
        <v>8</v>
      </c>
      <c r="G7625" s="8" t="n">
        <f aca="false">1_Data_EDA!M7626</f>
        <v>0.039999999</v>
      </c>
      <c r="H7625" s="6" t="n">
        <f aca="false">IF(1_Data_EDA!B7626="First Class",1,0)</f>
        <v>0</v>
      </c>
      <c r="I7625" s="6" t="n">
        <f aca="false">IF(1_Data_EDA!B7626="Second Class",1,0)</f>
        <v>0</v>
      </c>
      <c r="J7625" s="6" t="n">
        <f aca="false">IF(1_Data_EDA!B7626="Same Day",1,0)</f>
        <v>0</v>
      </c>
      <c r="K7625" s="6" t="n">
        <f aca="false">IF(1_Data_EDA!C7626="Corporate",1,0)</f>
        <v>0</v>
      </c>
      <c r="L7625" s="6" t="n">
        <f aca="false">IF(1_Data_EDA!C7626="Home Office",1,0)</f>
        <v>0</v>
      </c>
      <c r="M7625" s="6" t="n">
        <f aca="false">IF(1_Data_EDA!D7626="Europe",1,0)</f>
        <v>0</v>
      </c>
      <c r="N7625" s="6" t="n">
        <f aca="false">IF(1_Data_EDA!D7626="LATAM",1,0)</f>
        <v>1</v>
      </c>
      <c r="O7625" s="6" t="n">
        <f aca="false">IF(1_Data_EDA!D7626="Pacific Asia",1,0)</f>
        <v>0</v>
      </c>
      <c r="P7625" s="6" t="n">
        <f aca="false">IF(1_Data_EDA!D7626="USCA",1,0)</f>
        <v>0</v>
      </c>
      <c r="Q7625" s="6" t="n">
        <f aca="false">IF(C7625&gt;MEDIAN(C$5:C$8004),1,0)</f>
        <v>0</v>
      </c>
      <c r="R7625" s="6" t="n">
        <f aca="false">IF(D7625&gt;2,1,0)</f>
        <v>1</v>
      </c>
    </row>
    <row r="7626" customFormat="false" ht="15" hidden="false" customHeight="true" outlineLevel="0" collapsed="false">
      <c r="A7626" s="6" t="n">
        <f aca="false">1_Data_EDA!O7627</f>
        <v>1</v>
      </c>
      <c r="B7626" s="6" t="n">
        <f aca="false">1_Data_EDA!H7627</f>
        <v>4</v>
      </c>
      <c r="C7626" s="7" t="n">
        <f aca="false">1_Data_EDA!I7627</f>
        <v>50</v>
      </c>
      <c r="D7626" s="6" t="n">
        <f aca="false">1_Data_EDA!J7627</f>
        <v>5</v>
      </c>
      <c r="E7626" s="7" t="n">
        <f aca="false">1_Data_EDA!K7627</f>
        <v>250</v>
      </c>
      <c r="F7626" s="7" t="n">
        <f aca="false">1_Data_EDA!L7627</f>
        <v>37.5</v>
      </c>
      <c r="G7626" s="8" t="n">
        <f aca="false">1_Data_EDA!M7627</f>
        <v>0.150000006</v>
      </c>
      <c r="H7626" s="6" t="n">
        <f aca="false">IF(1_Data_EDA!B7627="First Class",1,0)</f>
        <v>0</v>
      </c>
      <c r="I7626" s="6" t="n">
        <f aca="false">IF(1_Data_EDA!B7627="Second Class",1,0)</f>
        <v>0</v>
      </c>
      <c r="J7626" s="6" t="n">
        <f aca="false">IF(1_Data_EDA!B7627="Same Day",1,0)</f>
        <v>0</v>
      </c>
      <c r="K7626" s="6" t="n">
        <f aca="false">IF(1_Data_EDA!C7627="Corporate",1,0)</f>
        <v>0</v>
      </c>
      <c r="L7626" s="6" t="n">
        <f aca="false">IF(1_Data_EDA!C7627="Home Office",1,0)</f>
        <v>0</v>
      </c>
      <c r="M7626" s="6" t="n">
        <f aca="false">IF(1_Data_EDA!D7627="Europe",1,0)</f>
        <v>0</v>
      </c>
      <c r="N7626" s="6" t="n">
        <f aca="false">IF(1_Data_EDA!D7627="LATAM",1,0)</f>
        <v>1</v>
      </c>
      <c r="O7626" s="6" t="n">
        <f aca="false">IF(1_Data_EDA!D7627="Pacific Asia",1,0)</f>
        <v>0</v>
      </c>
      <c r="P7626" s="6" t="n">
        <f aca="false">IF(1_Data_EDA!D7627="USCA",1,0)</f>
        <v>0</v>
      </c>
      <c r="Q7626" s="6" t="n">
        <f aca="false">IF(C7626&gt;MEDIAN(C$5:C$8004),1,0)</f>
        <v>0</v>
      </c>
      <c r="R7626" s="6" t="n">
        <f aca="false">IF(D7626&gt;2,1,0)</f>
        <v>1</v>
      </c>
    </row>
    <row r="7627" customFormat="false" ht="15" hidden="false" customHeight="true" outlineLevel="0" collapsed="false">
      <c r="A7627" s="6" t="n">
        <f aca="false">1_Data_EDA!O7628</f>
        <v>1</v>
      </c>
      <c r="B7627" s="6" t="n">
        <f aca="false">1_Data_EDA!H7628</f>
        <v>2</v>
      </c>
      <c r="C7627" s="7" t="n">
        <f aca="false">1_Data_EDA!I7628</f>
        <v>199.9900055</v>
      </c>
      <c r="D7627" s="6" t="n">
        <f aca="false">1_Data_EDA!J7628</f>
        <v>1</v>
      </c>
      <c r="E7627" s="7" t="n">
        <f aca="false">1_Data_EDA!K7628</f>
        <v>199.9900055</v>
      </c>
      <c r="F7627" s="7" t="n">
        <f aca="false">1_Data_EDA!L7628</f>
        <v>4</v>
      </c>
      <c r="G7627" s="8" t="n">
        <f aca="false">1_Data_EDA!M7628</f>
        <v>0.02</v>
      </c>
      <c r="H7627" s="6" t="n">
        <f aca="false">IF(1_Data_EDA!B7628="First Class",1,0)</f>
        <v>0</v>
      </c>
      <c r="I7627" s="6" t="n">
        <f aca="false">IF(1_Data_EDA!B7628="Second Class",1,0)</f>
        <v>1</v>
      </c>
      <c r="J7627" s="6" t="n">
        <f aca="false">IF(1_Data_EDA!B7628="Same Day",1,0)</f>
        <v>0</v>
      </c>
      <c r="K7627" s="6" t="n">
        <f aca="false">IF(1_Data_EDA!C7628="Corporate",1,0)</f>
        <v>0</v>
      </c>
      <c r="L7627" s="6" t="n">
        <f aca="false">IF(1_Data_EDA!C7628="Home Office",1,0)</f>
        <v>0</v>
      </c>
      <c r="M7627" s="6" t="n">
        <f aca="false">IF(1_Data_EDA!D7628="Europe",1,0)</f>
        <v>0</v>
      </c>
      <c r="N7627" s="6" t="n">
        <f aca="false">IF(1_Data_EDA!D7628="LATAM",1,0)</f>
        <v>0</v>
      </c>
      <c r="O7627" s="6" t="n">
        <f aca="false">IF(1_Data_EDA!D7628="Pacific Asia",1,0)</f>
        <v>0</v>
      </c>
      <c r="P7627" s="6" t="n">
        <f aca="false">IF(1_Data_EDA!D7628="USCA",1,0)</f>
        <v>1</v>
      </c>
      <c r="Q7627" s="6" t="n">
        <f aca="false">IF(C7627&gt;MEDIAN(C$5:C$8004),1,0)</f>
        <v>1</v>
      </c>
      <c r="R7627" s="6" t="n">
        <f aca="false">IF(D7627&gt;2,1,0)</f>
        <v>0</v>
      </c>
    </row>
    <row r="7628" customFormat="false" ht="15" hidden="false" customHeight="true" outlineLevel="0" collapsed="false">
      <c r="A7628" s="6" t="n">
        <f aca="false">1_Data_EDA!O7629</f>
        <v>1</v>
      </c>
      <c r="B7628" s="6" t="n">
        <f aca="false">1_Data_EDA!H7629</f>
        <v>4</v>
      </c>
      <c r="C7628" s="7" t="n">
        <f aca="false">1_Data_EDA!I7629</f>
        <v>399.980011</v>
      </c>
      <c r="D7628" s="6" t="n">
        <f aca="false">1_Data_EDA!J7629</f>
        <v>1</v>
      </c>
      <c r="E7628" s="7" t="n">
        <f aca="false">1_Data_EDA!K7629</f>
        <v>399.980011</v>
      </c>
      <c r="F7628" s="7" t="n">
        <f aca="false">1_Data_EDA!L7629</f>
        <v>80</v>
      </c>
      <c r="G7628" s="8" t="n">
        <f aca="false">1_Data_EDA!M7629</f>
        <v>0.200000003</v>
      </c>
      <c r="H7628" s="6" t="n">
        <f aca="false">IF(1_Data_EDA!B7629="First Class",1,0)</f>
        <v>0</v>
      </c>
      <c r="I7628" s="6" t="n">
        <f aca="false">IF(1_Data_EDA!B7629="Second Class",1,0)</f>
        <v>0</v>
      </c>
      <c r="J7628" s="6" t="n">
        <f aca="false">IF(1_Data_EDA!B7629="Same Day",1,0)</f>
        <v>0</v>
      </c>
      <c r="K7628" s="6" t="n">
        <f aca="false">IF(1_Data_EDA!C7629="Corporate",1,0)</f>
        <v>0</v>
      </c>
      <c r="L7628" s="6" t="n">
        <f aca="false">IF(1_Data_EDA!C7629="Home Office",1,0)</f>
        <v>0</v>
      </c>
      <c r="M7628" s="6" t="n">
        <f aca="false">IF(1_Data_EDA!D7629="Europe",1,0)</f>
        <v>0</v>
      </c>
      <c r="N7628" s="6" t="n">
        <f aca="false">IF(1_Data_EDA!D7629="LATAM",1,0)</f>
        <v>1</v>
      </c>
      <c r="O7628" s="6" t="n">
        <f aca="false">IF(1_Data_EDA!D7629="Pacific Asia",1,0)</f>
        <v>0</v>
      </c>
      <c r="P7628" s="6" t="n">
        <f aca="false">IF(1_Data_EDA!D7629="USCA",1,0)</f>
        <v>0</v>
      </c>
      <c r="Q7628" s="6" t="n">
        <f aca="false">IF(C7628&gt;MEDIAN(C$5:C$8004),1,0)</f>
        <v>1</v>
      </c>
      <c r="R7628" s="6" t="n">
        <f aca="false">IF(D7628&gt;2,1,0)</f>
        <v>0</v>
      </c>
    </row>
    <row r="7629" customFormat="false" ht="15" hidden="false" customHeight="true" outlineLevel="0" collapsed="false">
      <c r="A7629" s="6" t="n">
        <f aca="false">1_Data_EDA!O7630</f>
        <v>0</v>
      </c>
      <c r="B7629" s="6" t="n">
        <f aca="false">1_Data_EDA!H7630</f>
        <v>4</v>
      </c>
      <c r="C7629" s="7" t="n">
        <f aca="false">1_Data_EDA!I7630</f>
        <v>39.99000168</v>
      </c>
      <c r="D7629" s="6" t="n">
        <f aca="false">1_Data_EDA!J7630</f>
        <v>2</v>
      </c>
      <c r="E7629" s="7" t="n">
        <f aca="false">1_Data_EDA!K7630</f>
        <v>79.98000336</v>
      </c>
      <c r="F7629" s="7" t="n">
        <f aca="false">1_Data_EDA!L7630</f>
        <v>3.200000048</v>
      </c>
      <c r="G7629" s="8" t="n">
        <f aca="false">1_Data_EDA!M7630</f>
        <v>0.039999999</v>
      </c>
      <c r="H7629" s="6" t="n">
        <f aca="false">IF(1_Data_EDA!B7630="First Class",1,0)</f>
        <v>0</v>
      </c>
      <c r="I7629" s="6" t="n">
        <f aca="false">IF(1_Data_EDA!B7630="Second Class",1,0)</f>
        <v>0</v>
      </c>
      <c r="J7629" s="6" t="n">
        <f aca="false">IF(1_Data_EDA!B7630="Same Day",1,0)</f>
        <v>0</v>
      </c>
      <c r="K7629" s="6" t="n">
        <f aca="false">IF(1_Data_EDA!C7630="Corporate",1,0)</f>
        <v>0</v>
      </c>
      <c r="L7629" s="6" t="n">
        <f aca="false">IF(1_Data_EDA!C7630="Home Office",1,0)</f>
        <v>0</v>
      </c>
      <c r="M7629" s="6" t="n">
        <f aca="false">IF(1_Data_EDA!D7630="Europe",1,0)</f>
        <v>1</v>
      </c>
      <c r="N7629" s="6" t="n">
        <f aca="false">IF(1_Data_EDA!D7630="LATAM",1,0)</f>
        <v>0</v>
      </c>
      <c r="O7629" s="6" t="n">
        <f aca="false">IF(1_Data_EDA!D7630="Pacific Asia",1,0)</f>
        <v>0</v>
      </c>
      <c r="P7629" s="6" t="n">
        <f aca="false">IF(1_Data_EDA!D7630="USCA",1,0)</f>
        <v>0</v>
      </c>
      <c r="Q7629" s="6" t="n">
        <f aca="false">IF(C7629&gt;MEDIAN(C$5:C$8004),1,0)</f>
        <v>0</v>
      </c>
      <c r="R7629" s="6" t="n">
        <f aca="false">IF(D7629&gt;2,1,0)</f>
        <v>0</v>
      </c>
    </row>
    <row r="7630" customFormat="false" ht="15" hidden="false" customHeight="true" outlineLevel="0" collapsed="false">
      <c r="A7630" s="6" t="n">
        <f aca="false">1_Data_EDA!O7631</f>
        <v>1</v>
      </c>
      <c r="B7630" s="6" t="n">
        <f aca="false">1_Data_EDA!H7631</f>
        <v>1</v>
      </c>
      <c r="C7630" s="7" t="n">
        <f aca="false">1_Data_EDA!I7631</f>
        <v>39.99000168</v>
      </c>
      <c r="D7630" s="6" t="n">
        <f aca="false">1_Data_EDA!J7631</f>
        <v>1</v>
      </c>
      <c r="E7630" s="7" t="n">
        <f aca="false">1_Data_EDA!K7631</f>
        <v>39.99000168</v>
      </c>
      <c r="F7630" s="7" t="n">
        <f aca="false">1_Data_EDA!L7631</f>
        <v>2.200000048</v>
      </c>
      <c r="G7630" s="8" t="n">
        <f aca="false">1_Data_EDA!M7631</f>
        <v>0.059999999</v>
      </c>
      <c r="H7630" s="6" t="n">
        <f aca="false">IF(1_Data_EDA!B7631="First Class",1,0)</f>
        <v>1</v>
      </c>
      <c r="I7630" s="6" t="n">
        <f aca="false">IF(1_Data_EDA!B7631="Second Class",1,0)</f>
        <v>0</v>
      </c>
      <c r="J7630" s="6" t="n">
        <f aca="false">IF(1_Data_EDA!B7631="Same Day",1,0)</f>
        <v>0</v>
      </c>
      <c r="K7630" s="6" t="n">
        <f aca="false">IF(1_Data_EDA!C7631="Corporate",1,0)</f>
        <v>0</v>
      </c>
      <c r="L7630" s="6" t="n">
        <f aca="false">IF(1_Data_EDA!C7631="Home Office",1,0)</f>
        <v>0</v>
      </c>
      <c r="M7630" s="6" t="n">
        <f aca="false">IF(1_Data_EDA!D7631="Europe",1,0)</f>
        <v>1</v>
      </c>
      <c r="N7630" s="6" t="n">
        <f aca="false">IF(1_Data_EDA!D7631="LATAM",1,0)</f>
        <v>0</v>
      </c>
      <c r="O7630" s="6" t="n">
        <f aca="false">IF(1_Data_EDA!D7631="Pacific Asia",1,0)</f>
        <v>0</v>
      </c>
      <c r="P7630" s="6" t="n">
        <f aca="false">IF(1_Data_EDA!D7631="USCA",1,0)</f>
        <v>0</v>
      </c>
      <c r="Q7630" s="6" t="n">
        <f aca="false">IF(C7630&gt;MEDIAN(C$5:C$8004),1,0)</f>
        <v>0</v>
      </c>
      <c r="R7630" s="6" t="n">
        <f aca="false">IF(D7630&gt;2,1,0)</f>
        <v>0</v>
      </c>
    </row>
    <row r="7631" customFormat="false" ht="15" hidden="false" customHeight="true" outlineLevel="0" collapsed="false">
      <c r="A7631" s="6" t="n">
        <f aca="false">1_Data_EDA!O7632</f>
        <v>1</v>
      </c>
      <c r="B7631" s="6" t="n">
        <f aca="false">1_Data_EDA!H7632</f>
        <v>1</v>
      </c>
      <c r="C7631" s="7" t="n">
        <f aca="false">1_Data_EDA!I7632</f>
        <v>39.99000168</v>
      </c>
      <c r="D7631" s="6" t="n">
        <f aca="false">1_Data_EDA!J7632</f>
        <v>4</v>
      </c>
      <c r="E7631" s="7" t="n">
        <f aca="false">1_Data_EDA!K7632</f>
        <v>159.9600067</v>
      </c>
      <c r="F7631" s="7" t="n">
        <f aca="false">1_Data_EDA!L7632</f>
        <v>27.19000053</v>
      </c>
      <c r="G7631" s="8" t="n">
        <f aca="false">1_Data_EDA!M7632</f>
        <v>0.170000002</v>
      </c>
      <c r="H7631" s="6" t="n">
        <f aca="false">IF(1_Data_EDA!B7632="First Class",1,0)</f>
        <v>1</v>
      </c>
      <c r="I7631" s="6" t="n">
        <f aca="false">IF(1_Data_EDA!B7632="Second Class",1,0)</f>
        <v>0</v>
      </c>
      <c r="J7631" s="6" t="n">
        <f aca="false">IF(1_Data_EDA!B7632="Same Day",1,0)</f>
        <v>0</v>
      </c>
      <c r="K7631" s="6" t="n">
        <f aca="false">IF(1_Data_EDA!C7632="Corporate",1,0)</f>
        <v>1</v>
      </c>
      <c r="L7631" s="6" t="n">
        <f aca="false">IF(1_Data_EDA!C7632="Home Office",1,0)</f>
        <v>0</v>
      </c>
      <c r="M7631" s="6" t="n">
        <f aca="false">IF(1_Data_EDA!D7632="Europe",1,0)</f>
        <v>0</v>
      </c>
      <c r="N7631" s="6" t="n">
        <f aca="false">IF(1_Data_EDA!D7632="LATAM",1,0)</f>
        <v>0</v>
      </c>
      <c r="O7631" s="6" t="n">
        <f aca="false">IF(1_Data_EDA!D7632="Pacific Asia",1,0)</f>
        <v>1</v>
      </c>
      <c r="P7631" s="6" t="n">
        <f aca="false">IF(1_Data_EDA!D7632="USCA",1,0)</f>
        <v>0</v>
      </c>
      <c r="Q7631" s="6" t="n">
        <f aca="false">IF(C7631&gt;MEDIAN(C$5:C$8004),1,0)</f>
        <v>0</v>
      </c>
      <c r="R7631" s="6" t="n">
        <f aca="false">IF(D7631&gt;2,1,0)</f>
        <v>1</v>
      </c>
    </row>
    <row r="7632" customFormat="false" ht="15" hidden="false" customHeight="true" outlineLevel="0" collapsed="false">
      <c r="A7632" s="6" t="n">
        <f aca="false">1_Data_EDA!O7633</f>
        <v>0</v>
      </c>
      <c r="B7632" s="6" t="n">
        <f aca="false">1_Data_EDA!H7633</f>
        <v>4</v>
      </c>
      <c r="C7632" s="7" t="n">
        <f aca="false">1_Data_EDA!I7633</f>
        <v>39.99000168</v>
      </c>
      <c r="D7632" s="6" t="n">
        <f aca="false">1_Data_EDA!J7633</f>
        <v>5</v>
      </c>
      <c r="E7632" s="7" t="n">
        <f aca="false">1_Data_EDA!K7633</f>
        <v>199.9499969</v>
      </c>
      <c r="F7632" s="7" t="n">
        <f aca="false">1_Data_EDA!L7633</f>
        <v>11</v>
      </c>
      <c r="G7632" s="8" t="n">
        <f aca="false">1_Data_EDA!M7633</f>
        <v>0.059999999</v>
      </c>
      <c r="H7632" s="6" t="n">
        <f aca="false">IF(1_Data_EDA!B7633="First Class",1,0)</f>
        <v>0</v>
      </c>
      <c r="I7632" s="6" t="n">
        <f aca="false">IF(1_Data_EDA!B7633="Second Class",1,0)</f>
        <v>0</v>
      </c>
      <c r="J7632" s="6" t="n">
        <f aca="false">IF(1_Data_EDA!B7633="Same Day",1,0)</f>
        <v>0</v>
      </c>
      <c r="K7632" s="6" t="n">
        <f aca="false">IF(1_Data_EDA!C7633="Corporate",1,0)</f>
        <v>0</v>
      </c>
      <c r="L7632" s="6" t="n">
        <f aca="false">IF(1_Data_EDA!C7633="Home Office",1,0)</f>
        <v>0</v>
      </c>
      <c r="M7632" s="6" t="n">
        <f aca="false">IF(1_Data_EDA!D7633="Europe",1,0)</f>
        <v>0</v>
      </c>
      <c r="N7632" s="6" t="n">
        <f aca="false">IF(1_Data_EDA!D7633="LATAM",1,0)</f>
        <v>1</v>
      </c>
      <c r="O7632" s="6" t="n">
        <f aca="false">IF(1_Data_EDA!D7633="Pacific Asia",1,0)</f>
        <v>0</v>
      </c>
      <c r="P7632" s="6" t="n">
        <f aca="false">IF(1_Data_EDA!D7633="USCA",1,0)</f>
        <v>0</v>
      </c>
      <c r="Q7632" s="6" t="n">
        <f aca="false">IF(C7632&gt;MEDIAN(C$5:C$8004),1,0)</f>
        <v>0</v>
      </c>
      <c r="R7632" s="6" t="n">
        <f aca="false">IF(D7632&gt;2,1,0)</f>
        <v>1</v>
      </c>
    </row>
    <row r="7633" customFormat="false" ht="15" hidden="false" customHeight="true" outlineLevel="0" collapsed="false">
      <c r="A7633" s="6" t="n">
        <f aca="false">1_Data_EDA!O7634</f>
        <v>0</v>
      </c>
      <c r="B7633" s="6" t="n">
        <f aca="false">1_Data_EDA!H7634</f>
        <v>4</v>
      </c>
      <c r="C7633" s="7" t="n">
        <f aca="false">1_Data_EDA!I7634</f>
        <v>299.980011</v>
      </c>
      <c r="D7633" s="6" t="n">
        <f aca="false">1_Data_EDA!J7634</f>
        <v>1</v>
      </c>
      <c r="E7633" s="7" t="n">
        <f aca="false">1_Data_EDA!K7634</f>
        <v>299.980011</v>
      </c>
      <c r="F7633" s="7" t="n">
        <f aca="false">1_Data_EDA!L7634</f>
        <v>45</v>
      </c>
      <c r="G7633" s="8" t="n">
        <f aca="false">1_Data_EDA!M7634</f>
        <v>0.150000006</v>
      </c>
      <c r="H7633" s="6" t="n">
        <f aca="false">IF(1_Data_EDA!B7634="First Class",1,0)</f>
        <v>0</v>
      </c>
      <c r="I7633" s="6" t="n">
        <f aca="false">IF(1_Data_EDA!B7634="Second Class",1,0)</f>
        <v>0</v>
      </c>
      <c r="J7633" s="6" t="n">
        <f aca="false">IF(1_Data_EDA!B7634="Same Day",1,0)</f>
        <v>0</v>
      </c>
      <c r="K7633" s="6" t="n">
        <f aca="false">IF(1_Data_EDA!C7634="Corporate",1,0)</f>
        <v>0</v>
      </c>
      <c r="L7633" s="6" t="n">
        <f aca="false">IF(1_Data_EDA!C7634="Home Office",1,0)</f>
        <v>0</v>
      </c>
      <c r="M7633" s="6" t="n">
        <f aca="false">IF(1_Data_EDA!D7634="Europe",1,0)</f>
        <v>0</v>
      </c>
      <c r="N7633" s="6" t="n">
        <f aca="false">IF(1_Data_EDA!D7634="LATAM",1,0)</f>
        <v>1</v>
      </c>
      <c r="O7633" s="6" t="n">
        <f aca="false">IF(1_Data_EDA!D7634="Pacific Asia",1,0)</f>
        <v>0</v>
      </c>
      <c r="P7633" s="6" t="n">
        <f aca="false">IF(1_Data_EDA!D7634="USCA",1,0)</f>
        <v>0</v>
      </c>
      <c r="Q7633" s="6" t="n">
        <f aca="false">IF(C7633&gt;MEDIAN(C$5:C$8004),1,0)</f>
        <v>1</v>
      </c>
      <c r="R7633" s="6" t="n">
        <f aca="false">IF(D7633&gt;2,1,0)</f>
        <v>0</v>
      </c>
    </row>
    <row r="7634" customFormat="false" ht="15" hidden="false" customHeight="true" outlineLevel="0" collapsed="false">
      <c r="A7634" s="6" t="n">
        <f aca="false">1_Data_EDA!O7635</f>
        <v>0</v>
      </c>
      <c r="B7634" s="6" t="n">
        <f aca="false">1_Data_EDA!H7635</f>
        <v>2</v>
      </c>
      <c r="C7634" s="7" t="n">
        <f aca="false">1_Data_EDA!I7635</f>
        <v>299.980011</v>
      </c>
      <c r="D7634" s="6" t="n">
        <f aca="false">1_Data_EDA!J7635</f>
        <v>1</v>
      </c>
      <c r="E7634" s="7" t="n">
        <f aca="false">1_Data_EDA!K7635</f>
        <v>299.980011</v>
      </c>
      <c r="F7634" s="7" t="n">
        <f aca="false">1_Data_EDA!L7635</f>
        <v>0</v>
      </c>
      <c r="G7634" s="8" t="n">
        <f aca="false">1_Data_EDA!M7635</f>
        <v>0</v>
      </c>
      <c r="H7634" s="6" t="n">
        <f aca="false">IF(1_Data_EDA!B7635="First Class",1,0)</f>
        <v>0</v>
      </c>
      <c r="I7634" s="6" t="n">
        <f aca="false">IF(1_Data_EDA!B7635="Second Class",1,0)</f>
        <v>1</v>
      </c>
      <c r="J7634" s="6" t="n">
        <f aca="false">IF(1_Data_EDA!B7635="Same Day",1,0)</f>
        <v>0</v>
      </c>
      <c r="K7634" s="6" t="n">
        <f aca="false">IF(1_Data_EDA!C7635="Corporate",1,0)</f>
        <v>1</v>
      </c>
      <c r="L7634" s="6" t="n">
        <f aca="false">IF(1_Data_EDA!C7635="Home Office",1,0)</f>
        <v>0</v>
      </c>
      <c r="M7634" s="6" t="n">
        <f aca="false">IF(1_Data_EDA!D7635="Europe",1,0)</f>
        <v>0</v>
      </c>
      <c r="N7634" s="6" t="n">
        <f aca="false">IF(1_Data_EDA!D7635="LATAM",1,0)</f>
        <v>1</v>
      </c>
      <c r="O7634" s="6" t="n">
        <f aca="false">IF(1_Data_EDA!D7635="Pacific Asia",1,0)</f>
        <v>0</v>
      </c>
      <c r="P7634" s="6" t="n">
        <f aca="false">IF(1_Data_EDA!D7635="USCA",1,0)</f>
        <v>0</v>
      </c>
      <c r="Q7634" s="6" t="n">
        <f aca="false">IF(C7634&gt;MEDIAN(C$5:C$8004),1,0)</f>
        <v>1</v>
      </c>
      <c r="R7634" s="6" t="n">
        <f aca="false">IF(D7634&gt;2,1,0)</f>
        <v>0</v>
      </c>
    </row>
    <row r="7635" customFormat="false" ht="15" hidden="false" customHeight="true" outlineLevel="0" collapsed="false">
      <c r="A7635" s="6" t="n">
        <f aca="false">1_Data_EDA!O7636</f>
        <v>0</v>
      </c>
      <c r="B7635" s="6" t="n">
        <f aca="false">1_Data_EDA!H7636</f>
        <v>4</v>
      </c>
      <c r="C7635" s="7" t="n">
        <f aca="false">1_Data_EDA!I7636</f>
        <v>129.9900055</v>
      </c>
      <c r="D7635" s="6" t="n">
        <f aca="false">1_Data_EDA!J7636</f>
        <v>1</v>
      </c>
      <c r="E7635" s="7" t="n">
        <f aca="false">1_Data_EDA!K7636</f>
        <v>129.9900055</v>
      </c>
      <c r="F7635" s="7" t="n">
        <f aca="false">1_Data_EDA!L7636</f>
        <v>13</v>
      </c>
      <c r="G7635" s="8" t="n">
        <f aca="false">1_Data_EDA!M7636</f>
        <v>0.100000001</v>
      </c>
      <c r="H7635" s="6" t="n">
        <f aca="false">IF(1_Data_EDA!B7636="First Class",1,0)</f>
        <v>0</v>
      </c>
      <c r="I7635" s="6" t="n">
        <f aca="false">IF(1_Data_EDA!B7636="Second Class",1,0)</f>
        <v>0</v>
      </c>
      <c r="J7635" s="6" t="n">
        <f aca="false">IF(1_Data_EDA!B7636="Same Day",1,0)</f>
        <v>0</v>
      </c>
      <c r="K7635" s="6" t="n">
        <f aca="false">IF(1_Data_EDA!C7636="Corporate",1,0)</f>
        <v>1</v>
      </c>
      <c r="L7635" s="6" t="n">
        <f aca="false">IF(1_Data_EDA!C7636="Home Office",1,0)</f>
        <v>0</v>
      </c>
      <c r="M7635" s="6" t="n">
        <f aca="false">IF(1_Data_EDA!D7636="Europe",1,0)</f>
        <v>0</v>
      </c>
      <c r="N7635" s="6" t="n">
        <f aca="false">IF(1_Data_EDA!D7636="LATAM",1,0)</f>
        <v>1</v>
      </c>
      <c r="O7635" s="6" t="n">
        <f aca="false">IF(1_Data_EDA!D7636="Pacific Asia",1,0)</f>
        <v>0</v>
      </c>
      <c r="P7635" s="6" t="n">
        <f aca="false">IF(1_Data_EDA!D7636="USCA",1,0)</f>
        <v>0</v>
      </c>
      <c r="Q7635" s="6" t="n">
        <f aca="false">IF(C7635&gt;MEDIAN(C$5:C$8004),1,0)</f>
        <v>1</v>
      </c>
      <c r="R7635" s="6" t="n">
        <f aca="false">IF(D7635&gt;2,1,0)</f>
        <v>0</v>
      </c>
    </row>
    <row r="7636" customFormat="false" ht="15" hidden="false" customHeight="true" outlineLevel="0" collapsed="false">
      <c r="A7636" s="6" t="n">
        <f aca="false">1_Data_EDA!O7637</f>
        <v>1</v>
      </c>
      <c r="B7636" s="6" t="n">
        <f aca="false">1_Data_EDA!H7637</f>
        <v>0</v>
      </c>
      <c r="C7636" s="7" t="n">
        <f aca="false">1_Data_EDA!I7637</f>
        <v>129.9900055</v>
      </c>
      <c r="D7636" s="6" t="n">
        <f aca="false">1_Data_EDA!J7637</f>
        <v>1</v>
      </c>
      <c r="E7636" s="7" t="n">
        <f aca="false">1_Data_EDA!K7637</f>
        <v>129.9900055</v>
      </c>
      <c r="F7636" s="7" t="n">
        <f aca="false">1_Data_EDA!L7637</f>
        <v>3.900000095</v>
      </c>
      <c r="G7636" s="8" t="n">
        <f aca="false">1_Data_EDA!M7637</f>
        <v>0.029999999</v>
      </c>
      <c r="H7636" s="6" t="n">
        <f aca="false">IF(1_Data_EDA!B7637="First Class",1,0)</f>
        <v>0</v>
      </c>
      <c r="I7636" s="6" t="n">
        <f aca="false">IF(1_Data_EDA!B7637="Second Class",1,0)</f>
        <v>0</v>
      </c>
      <c r="J7636" s="6" t="n">
        <f aca="false">IF(1_Data_EDA!B7637="Same Day",1,0)</f>
        <v>1</v>
      </c>
      <c r="K7636" s="6" t="n">
        <f aca="false">IF(1_Data_EDA!C7637="Corporate",1,0)</f>
        <v>0</v>
      </c>
      <c r="L7636" s="6" t="n">
        <f aca="false">IF(1_Data_EDA!C7637="Home Office",1,0)</f>
        <v>0</v>
      </c>
      <c r="M7636" s="6" t="n">
        <f aca="false">IF(1_Data_EDA!D7637="Europe",1,0)</f>
        <v>0</v>
      </c>
      <c r="N7636" s="6" t="n">
        <f aca="false">IF(1_Data_EDA!D7637="LATAM",1,0)</f>
        <v>0</v>
      </c>
      <c r="O7636" s="6" t="n">
        <f aca="false">IF(1_Data_EDA!D7637="Pacific Asia",1,0)</f>
        <v>0</v>
      </c>
      <c r="P7636" s="6" t="n">
        <f aca="false">IF(1_Data_EDA!D7637="USCA",1,0)</f>
        <v>1</v>
      </c>
      <c r="Q7636" s="6" t="n">
        <f aca="false">IF(C7636&gt;MEDIAN(C$5:C$8004),1,0)</f>
        <v>1</v>
      </c>
      <c r="R7636" s="6" t="n">
        <f aca="false">IF(D7636&gt;2,1,0)</f>
        <v>0</v>
      </c>
    </row>
    <row r="7637" customFormat="false" ht="15" hidden="false" customHeight="true" outlineLevel="0" collapsed="false">
      <c r="A7637" s="6" t="n">
        <f aca="false">1_Data_EDA!O7638</f>
        <v>0</v>
      </c>
      <c r="B7637" s="6" t="n">
        <f aca="false">1_Data_EDA!H7638</f>
        <v>0</v>
      </c>
      <c r="C7637" s="7" t="n">
        <f aca="false">1_Data_EDA!I7638</f>
        <v>299.980011</v>
      </c>
      <c r="D7637" s="6" t="n">
        <f aca="false">1_Data_EDA!J7638</f>
        <v>1</v>
      </c>
      <c r="E7637" s="7" t="n">
        <f aca="false">1_Data_EDA!K7638</f>
        <v>299.980011</v>
      </c>
      <c r="F7637" s="7" t="n">
        <f aca="false">1_Data_EDA!L7638</f>
        <v>48</v>
      </c>
      <c r="G7637" s="8" t="n">
        <f aca="false">1_Data_EDA!M7638</f>
        <v>0.159999996</v>
      </c>
      <c r="H7637" s="6" t="n">
        <f aca="false">IF(1_Data_EDA!B7638="First Class",1,0)</f>
        <v>0</v>
      </c>
      <c r="I7637" s="6" t="n">
        <f aca="false">IF(1_Data_EDA!B7638="Second Class",1,0)</f>
        <v>0</v>
      </c>
      <c r="J7637" s="6" t="n">
        <f aca="false">IF(1_Data_EDA!B7638="Same Day",1,0)</f>
        <v>1</v>
      </c>
      <c r="K7637" s="6" t="n">
        <f aca="false">IF(1_Data_EDA!C7638="Corporate",1,0)</f>
        <v>1</v>
      </c>
      <c r="L7637" s="6" t="n">
        <f aca="false">IF(1_Data_EDA!C7638="Home Office",1,0)</f>
        <v>0</v>
      </c>
      <c r="M7637" s="6" t="n">
        <f aca="false">IF(1_Data_EDA!D7638="Europe",1,0)</f>
        <v>0</v>
      </c>
      <c r="N7637" s="6" t="n">
        <f aca="false">IF(1_Data_EDA!D7638="LATAM",1,0)</f>
        <v>1</v>
      </c>
      <c r="O7637" s="6" t="n">
        <f aca="false">IF(1_Data_EDA!D7638="Pacific Asia",1,0)</f>
        <v>0</v>
      </c>
      <c r="P7637" s="6" t="n">
        <f aca="false">IF(1_Data_EDA!D7638="USCA",1,0)</f>
        <v>0</v>
      </c>
      <c r="Q7637" s="6" t="n">
        <f aca="false">IF(C7637&gt;MEDIAN(C$5:C$8004),1,0)</f>
        <v>1</v>
      </c>
      <c r="R7637" s="6" t="n">
        <f aca="false">IF(D7637&gt;2,1,0)</f>
        <v>0</v>
      </c>
    </row>
    <row r="7638" customFormat="false" ht="15" hidden="false" customHeight="true" outlineLevel="0" collapsed="false">
      <c r="A7638" s="6" t="n">
        <f aca="false">1_Data_EDA!O7639</f>
        <v>0</v>
      </c>
      <c r="B7638" s="6" t="n">
        <f aca="false">1_Data_EDA!H7639</f>
        <v>4</v>
      </c>
      <c r="C7638" s="7" t="n">
        <f aca="false">1_Data_EDA!I7639</f>
        <v>59.99000168</v>
      </c>
      <c r="D7638" s="6" t="n">
        <f aca="false">1_Data_EDA!J7639</f>
        <v>4</v>
      </c>
      <c r="E7638" s="7" t="n">
        <f aca="false">1_Data_EDA!K7639</f>
        <v>239.9600067</v>
      </c>
      <c r="F7638" s="7" t="n">
        <f aca="false">1_Data_EDA!L7639</f>
        <v>2.400000095</v>
      </c>
      <c r="G7638" s="8" t="n">
        <f aca="false">1_Data_EDA!M7639</f>
        <v>0.01</v>
      </c>
      <c r="H7638" s="6" t="n">
        <f aca="false">IF(1_Data_EDA!B7639="First Class",1,0)</f>
        <v>0</v>
      </c>
      <c r="I7638" s="6" t="n">
        <f aca="false">IF(1_Data_EDA!B7639="Second Class",1,0)</f>
        <v>0</v>
      </c>
      <c r="J7638" s="6" t="n">
        <f aca="false">IF(1_Data_EDA!B7639="Same Day",1,0)</f>
        <v>0</v>
      </c>
      <c r="K7638" s="6" t="n">
        <f aca="false">IF(1_Data_EDA!C7639="Corporate",1,0)</f>
        <v>0</v>
      </c>
      <c r="L7638" s="6" t="n">
        <f aca="false">IF(1_Data_EDA!C7639="Home Office",1,0)</f>
        <v>0</v>
      </c>
      <c r="M7638" s="6" t="n">
        <f aca="false">IF(1_Data_EDA!D7639="Europe",1,0)</f>
        <v>1</v>
      </c>
      <c r="N7638" s="6" t="n">
        <f aca="false">IF(1_Data_EDA!D7639="LATAM",1,0)</f>
        <v>0</v>
      </c>
      <c r="O7638" s="6" t="n">
        <f aca="false">IF(1_Data_EDA!D7639="Pacific Asia",1,0)</f>
        <v>0</v>
      </c>
      <c r="P7638" s="6" t="n">
        <f aca="false">IF(1_Data_EDA!D7639="USCA",1,0)</f>
        <v>0</v>
      </c>
      <c r="Q7638" s="6" t="n">
        <f aca="false">IF(C7638&gt;MEDIAN(C$5:C$8004),1,0)</f>
        <v>0</v>
      </c>
      <c r="R7638" s="6" t="n">
        <f aca="false">IF(D7638&gt;2,1,0)</f>
        <v>1</v>
      </c>
    </row>
    <row r="7639" customFormat="false" ht="15" hidden="false" customHeight="true" outlineLevel="0" collapsed="false">
      <c r="A7639" s="6" t="n">
        <f aca="false">1_Data_EDA!O7640</f>
        <v>1</v>
      </c>
      <c r="B7639" s="6" t="n">
        <f aca="false">1_Data_EDA!H7640</f>
        <v>4</v>
      </c>
      <c r="C7639" s="7" t="n">
        <f aca="false">1_Data_EDA!I7640</f>
        <v>299.980011</v>
      </c>
      <c r="D7639" s="6" t="n">
        <f aca="false">1_Data_EDA!J7640</f>
        <v>1</v>
      </c>
      <c r="E7639" s="7" t="n">
        <f aca="false">1_Data_EDA!K7640</f>
        <v>299.980011</v>
      </c>
      <c r="F7639" s="7" t="n">
        <f aca="false">1_Data_EDA!L7640</f>
        <v>0</v>
      </c>
      <c r="G7639" s="8" t="n">
        <f aca="false">1_Data_EDA!M7640</f>
        <v>0</v>
      </c>
      <c r="H7639" s="6" t="n">
        <f aca="false">IF(1_Data_EDA!B7640="First Class",1,0)</f>
        <v>0</v>
      </c>
      <c r="I7639" s="6" t="n">
        <f aca="false">IF(1_Data_EDA!B7640="Second Class",1,0)</f>
        <v>0</v>
      </c>
      <c r="J7639" s="6" t="n">
        <f aca="false">IF(1_Data_EDA!B7640="Same Day",1,0)</f>
        <v>0</v>
      </c>
      <c r="K7639" s="6" t="n">
        <f aca="false">IF(1_Data_EDA!C7640="Corporate",1,0)</f>
        <v>0</v>
      </c>
      <c r="L7639" s="6" t="n">
        <f aca="false">IF(1_Data_EDA!C7640="Home Office",1,0)</f>
        <v>0</v>
      </c>
      <c r="M7639" s="6" t="n">
        <f aca="false">IF(1_Data_EDA!D7640="Europe",1,0)</f>
        <v>1</v>
      </c>
      <c r="N7639" s="6" t="n">
        <f aca="false">IF(1_Data_EDA!D7640="LATAM",1,0)</f>
        <v>0</v>
      </c>
      <c r="O7639" s="6" t="n">
        <f aca="false">IF(1_Data_EDA!D7640="Pacific Asia",1,0)</f>
        <v>0</v>
      </c>
      <c r="P7639" s="6" t="n">
        <f aca="false">IF(1_Data_EDA!D7640="USCA",1,0)</f>
        <v>0</v>
      </c>
      <c r="Q7639" s="6" t="n">
        <f aca="false">IF(C7639&gt;MEDIAN(C$5:C$8004),1,0)</f>
        <v>1</v>
      </c>
      <c r="R7639" s="6" t="n">
        <f aca="false">IF(D7639&gt;2,1,0)</f>
        <v>0</v>
      </c>
    </row>
    <row r="7640" customFormat="false" ht="15" hidden="false" customHeight="true" outlineLevel="0" collapsed="false">
      <c r="A7640" s="6" t="n">
        <f aca="false">1_Data_EDA!O7641</f>
        <v>0</v>
      </c>
      <c r="B7640" s="6" t="n">
        <f aca="false">1_Data_EDA!H7641</f>
        <v>4</v>
      </c>
      <c r="C7640" s="7" t="n">
        <f aca="false">1_Data_EDA!I7641</f>
        <v>129.9900055</v>
      </c>
      <c r="D7640" s="6" t="n">
        <f aca="false">1_Data_EDA!J7641</f>
        <v>1</v>
      </c>
      <c r="E7640" s="7" t="n">
        <f aca="false">1_Data_EDA!K7641</f>
        <v>129.9900055</v>
      </c>
      <c r="F7640" s="7" t="n">
        <f aca="false">1_Data_EDA!L7641</f>
        <v>6.5</v>
      </c>
      <c r="G7640" s="8" t="n">
        <f aca="false">1_Data_EDA!M7641</f>
        <v>0.050000001</v>
      </c>
      <c r="H7640" s="6" t="n">
        <f aca="false">IF(1_Data_EDA!B7641="First Class",1,0)</f>
        <v>0</v>
      </c>
      <c r="I7640" s="6" t="n">
        <f aca="false">IF(1_Data_EDA!B7641="Second Class",1,0)</f>
        <v>0</v>
      </c>
      <c r="J7640" s="6" t="n">
        <f aca="false">IF(1_Data_EDA!B7641="Same Day",1,0)</f>
        <v>0</v>
      </c>
      <c r="K7640" s="6" t="n">
        <f aca="false">IF(1_Data_EDA!C7641="Corporate",1,0)</f>
        <v>1</v>
      </c>
      <c r="L7640" s="6" t="n">
        <f aca="false">IF(1_Data_EDA!C7641="Home Office",1,0)</f>
        <v>0</v>
      </c>
      <c r="M7640" s="6" t="n">
        <f aca="false">IF(1_Data_EDA!D7641="Europe",1,0)</f>
        <v>1</v>
      </c>
      <c r="N7640" s="6" t="n">
        <f aca="false">IF(1_Data_EDA!D7641="LATAM",1,0)</f>
        <v>0</v>
      </c>
      <c r="O7640" s="6" t="n">
        <f aca="false">IF(1_Data_EDA!D7641="Pacific Asia",1,0)</f>
        <v>0</v>
      </c>
      <c r="P7640" s="6" t="n">
        <f aca="false">IF(1_Data_EDA!D7641="USCA",1,0)</f>
        <v>0</v>
      </c>
      <c r="Q7640" s="6" t="n">
        <f aca="false">IF(C7640&gt;MEDIAN(C$5:C$8004),1,0)</f>
        <v>1</v>
      </c>
      <c r="R7640" s="6" t="n">
        <f aca="false">IF(D7640&gt;2,1,0)</f>
        <v>0</v>
      </c>
    </row>
    <row r="7641" customFormat="false" ht="15" hidden="false" customHeight="true" outlineLevel="0" collapsed="false">
      <c r="A7641" s="6" t="n">
        <f aca="false">1_Data_EDA!O7642</f>
        <v>1</v>
      </c>
      <c r="B7641" s="6" t="n">
        <f aca="false">1_Data_EDA!H7642</f>
        <v>4</v>
      </c>
      <c r="C7641" s="7" t="n">
        <f aca="false">1_Data_EDA!I7642</f>
        <v>39.99000168</v>
      </c>
      <c r="D7641" s="6" t="n">
        <f aca="false">1_Data_EDA!J7642</f>
        <v>2</v>
      </c>
      <c r="E7641" s="7" t="n">
        <f aca="false">1_Data_EDA!K7642</f>
        <v>79.98000336</v>
      </c>
      <c r="F7641" s="7" t="n">
        <f aca="false">1_Data_EDA!L7642</f>
        <v>2.400000095</v>
      </c>
      <c r="G7641" s="8" t="n">
        <f aca="false">1_Data_EDA!M7642</f>
        <v>0.029999999</v>
      </c>
      <c r="H7641" s="6" t="n">
        <f aca="false">IF(1_Data_EDA!B7642="First Class",1,0)</f>
        <v>0</v>
      </c>
      <c r="I7641" s="6" t="n">
        <f aca="false">IF(1_Data_EDA!B7642="Second Class",1,0)</f>
        <v>0</v>
      </c>
      <c r="J7641" s="6" t="n">
        <f aca="false">IF(1_Data_EDA!B7642="Same Day",1,0)</f>
        <v>0</v>
      </c>
      <c r="K7641" s="6" t="n">
        <f aca="false">IF(1_Data_EDA!C7642="Corporate",1,0)</f>
        <v>1</v>
      </c>
      <c r="L7641" s="6" t="n">
        <f aca="false">IF(1_Data_EDA!C7642="Home Office",1,0)</f>
        <v>0</v>
      </c>
      <c r="M7641" s="6" t="n">
        <f aca="false">IF(1_Data_EDA!D7642="Europe",1,0)</f>
        <v>1</v>
      </c>
      <c r="N7641" s="6" t="n">
        <f aca="false">IF(1_Data_EDA!D7642="LATAM",1,0)</f>
        <v>0</v>
      </c>
      <c r="O7641" s="6" t="n">
        <f aca="false">IF(1_Data_EDA!D7642="Pacific Asia",1,0)</f>
        <v>0</v>
      </c>
      <c r="P7641" s="6" t="n">
        <f aca="false">IF(1_Data_EDA!D7642="USCA",1,0)</f>
        <v>0</v>
      </c>
      <c r="Q7641" s="6" t="n">
        <f aca="false">IF(C7641&gt;MEDIAN(C$5:C$8004),1,0)</f>
        <v>0</v>
      </c>
      <c r="R7641" s="6" t="n">
        <f aca="false">IF(D7641&gt;2,1,0)</f>
        <v>0</v>
      </c>
    </row>
    <row r="7642" customFormat="false" ht="15" hidden="false" customHeight="true" outlineLevel="0" collapsed="false">
      <c r="A7642" s="6" t="n">
        <f aca="false">1_Data_EDA!O7643</f>
        <v>0</v>
      </c>
      <c r="B7642" s="6" t="n">
        <f aca="false">1_Data_EDA!H7643</f>
        <v>4</v>
      </c>
      <c r="C7642" s="7" t="n">
        <f aca="false">1_Data_EDA!I7643</f>
        <v>49.97999954</v>
      </c>
      <c r="D7642" s="6" t="n">
        <f aca="false">1_Data_EDA!J7643</f>
        <v>5</v>
      </c>
      <c r="E7642" s="7" t="n">
        <f aca="false">1_Data_EDA!K7643</f>
        <v>249.8999939</v>
      </c>
      <c r="F7642" s="7" t="n">
        <f aca="false">1_Data_EDA!L7643</f>
        <v>10</v>
      </c>
      <c r="G7642" s="8" t="n">
        <f aca="false">1_Data_EDA!M7643</f>
        <v>0.039999999</v>
      </c>
      <c r="H7642" s="6" t="n">
        <f aca="false">IF(1_Data_EDA!B7643="First Class",1,0)</f>
        <v>0</v>
      </c>
      <c r="I7642" s="6" t="n">
        <f aca="false">IF(1_Data_EDA!B7643="Second Class",1,0)</f>
        <v>0</v>
      </c>
      <c r="J7642" s="6" t="n">
        <f aca="false">IF(1_Data_EDA!B7643="Same Day",1,0)</f>
        <v>0</v>
      </c>
      <c r="K7642" s="6" t="n">
        <f aca="false">IF(1_Data_EDA!C7643="Corporate",1,0)</f>
        <v>0</v>
      </c>
      <c r="L7642" s="6" t="n">
        <f aca="false">IF(1_Data_EDA!C7643="Home Office",1,0)</f>
        <v>0</v>
      </c>
      <c r="M7642" s="6" t="n">
        <f aca="false">IF(1_Data_EDA!D7643="Europe",1,0)</f>
        <v>1</v>
      </c>
      <c r="N7642" s="6" t="n">
        <f aca="false">IF(1_Data_EDA!D7643="LATAM",1,0)</f>
        <v>0</v>
      </c>
      <c r="O7642" s="6" t="n">
        <f aca="false">IF(1_Data_EDA!D7643="Pacific Asia",1,0)</f>
        <v>0</v>
      </c>
      <c r="P7642" s="6" t="n">
        <f aca="false">IF(1_Data_EDA!D7643="USCA",1,0)</f>
        <v>0</v>
      </c>
      <c r="Q7642" s="6" t="n">
        <f aca="false">IF(C7642&gt;MEDIAN(C$5:C$8004),1,0)</f>
        <v>0</v>
      </c>
      <c r="R7642" s="6" t="n">
        <f aca="false">IF(D7642&gt;2,1,0)</f>
        <v>1</v>
      </c>
    </row>
    <row r="7643" customFormat="false" ht="15" hidden="false" customHeight="true" outlineLevel="0" collapsed="false">
      <c r="A7643" s="6" t="n">
        <f aca="false">1_Data_EDA!O7644</f>
        <v>1</v>
      </c>
      <c r="B7643" s="6" t="n">
        <f aca="false">1_Data_EDA!H7644</f>
        <v>1</v>
      </c>
      <c r="C7643" s="7" t="n">
        <f aca="false">1_Data_EDA!I7644</f>
        <v>299.980011</v>
      </c>
      <c r="D7643" s="6" t="n">
        <f aca="false">1_Data_EDA!J7644</f>
        <v>1</v>
      </c>
      <c r="E7643" s="7" t="n">
        <f aca="false">1_Data_EDA!K7644</f>
        <v>299.980011</v>
      </c>
      <c r="F7643" s="7" t="n">
        <f aca="false">1_Data_EDA!L7644</f>
        <v>16.5</v>
      </c>
      <c r="G7643" s="8" t="n">
        <f aca="false">1_Data_EDA!M7644</f>
        <v>0.059999999</v>
      </c>
      <c r="H7643" s="6" t="n">
        <f aca="false">IF(1_Data_EDA!B7644="First Class",1,0)</f>
        <v>1</v>
      </c>
      <c r="I7643" s="6" t="n">
        <f aca="false">IF(1_Data_EDA!B7644="Second Class",1,0)</f>
        <v>0</v>
      </c>
      <c r="J7643" s="6" t="n">
        <f aca="false">IF(1_Data_EDA!B7644="Same Day",1,0)</f>
        <v>0</v>
      </c>
      <c r="K7643" s="6" t="n">
        <f aca="false">IF(1_Data_EDA!C7644="Corporate",1,0)</f>
        <v>0</v>
      </c>
      <c r="L7643" s="6" t="n">
        <f aca="false">IF(1_Data_EDA!C7644="Home Office",1,0)</f>
        <v>1</v>
      </c>
      <c r="M7643" s="6" t="n">
        <f aca="false">IF(1_Data_EDA!D7644="Europe",1,0)</f>
        <v>0</v>
      </c>
      <c r="N7643" s="6" t="n">
        <f aca="false">IF(1_Data_EDA!D7644="LATAM",1,0)</f>
        <v>0</v>
      </c>
      <c r="O7643" s="6" t="n">
        <f aca="false">IF(1_Data_EDA!D7644="Pacific Asia",1,0)</f>
        <v>0</v>
      </c>
      <c r="P7643" s="6" t="n">
        <f aca="false">IF(1_Data_EDA!D7644="USCA",1,0)</f>
        <v>1</v>
      </c>
      <c r="Q7643" s="6" t="n">
        <f aca="false">IF(C7643&gt;MEDIAN(C$5:C$8004),1,0)</f>
        <v>1</v>
      </c>
      <c r="R7643" s="6" t="n">
        <f aca="false">IF(D7643&gt;2,1,0)</f>
        <v>0</v>
      </c>
    </row>
    <row r="7644" customFormat="false" ht="15" hidden="false" customHeight="true" outlineLevel="0" collapsed="false">
      <c r="A7644" s="6" t="n">
        <f aca="false">1_Data_EDA!O7645</f>
        <v>1</v>
      </c>
      <c r="B7644" s="6" t="n">
        <f aca="false">1_Data_EDA!H7645</f>
        <v>2</v>
      </c>
      <c r="C7644" s="7" t="n">
        <f aca="false">1_Data_EDA!I7645</f>
        <v>49.97999954</v>
      </c>
      <c r="D7644" s="6" t="n">
        <f aca="false">1_Data_EDA!J7645</f>
        <v>2</v>
      </c>
      <c r="E7644" s="7" t="n">
        <f aca="false">1_Data_EDA!K7645</f>
        <v>99.95999908</v>
      </c>
      <c r="F7644" s="7" t="n">
        <f aca="false">1_Data_EDA!L7645</f>
        <v>9</v>
      </c>
      <c r="G7644" s="8" t="n">
        <f aca="false">1_Data_EDA!M7645</f>
        <v>0.090000004</v>
      </c>
      <c r="H7644" s="6" t="n">
        <f aca="false">IF(1_Data_EDA!B7645="First Class",1,0)</f>
        <v>0</v>
      </c>
      <c r="I7644" s="6" t="n">
        <f aca="false">IF(1_Data_EDA!B7645="Second Class",1,0)</f>
        <v>1</v>
      </c>
      <c r="J7644" s="6" t="n">
        <f aca="false">IF(1_Data_EDA!B7645="Same Day",1,0)</f>
        <v>0</v>
      </c>
      <c r="K7644" s="6" t="n">
        <f aca="false">IF(1_Data_EDA!C7645="Corporate",1,0)</f>
        <v>0</v>
      </c>
      <c r="L7644" s="6" t="n">
        <f aca="false">IF(1_Data_EDA!C7645="Home Office",1,0)</f>
        <v>0</v>
      </c>
      <c r="M7644" s="6" t="n">
        <f aca="false">IF(1_Data_EDA!D7645="Europe",1,0)</f>
        <v>0</v>
      </c>
      <c r="N7644" s="6" t="n">
        <f aca="false">IF(1_Data_EDA!D7645="LATAM",1,0)</f>
        <v>0</v>
      </c>
      <c r="O7644" s="6" t="n">
        <f aca="false">IF(1_Data_EDA!D7645="Pacific Asia",1,0)</f>
        <v>0</v>
      </c>
      <c r="P7644" s="6" t="n">
        <f aca="false">IF(1_Data_EDA!D7645="USCA",1,0)</f>
        <v>0</v>
      </c>
      <c r="Q7644" s="6" t="n">
        <f aca="false">IF(C7644&gt;MEDIAN(C$5:C$8004),1,0)</f>
        <v>0</v>
      </c>
      <c r="R7644" s="6" t="n">
        <f aca="false">IF(D7644&gt;2,1,0)</f>
        <v>0</v>
      </c>
    </row>
    <row r="7645" customFormat="false" ht="15" hidden="false" customHeight="true" outlineLevel="0" collapsed="false">
      <c r="A7645" s="6" t="n">
        <f aca="false">1_Data_EDA!O7646</f>
        <v>1</v>
      </c>
      <c r="B7645" s="6" t="n">
        <f aca="false">1_Data_EDA!H7646</f>
        <v>2</v>
      </c>
      <c r="C7645" s="7" t="n">
        <f aca="false">1_Data_EDA!I7646</f>
        <v>252.8800049</v>
      </c>
      <c r="D7645" s="6" t="n">
        <f aca="false">1_Data_EDA!J7646</f>
        <v>1</v>
      </c>
      <c r="E7645" s="7" t="n">
        <f aca="false">1_Data_EDA!K7646</f>
        <v>252.8800049</v>
      </c>
      <c r="F7645" s="7" t="n">
        <f aca="false">1_Data_EDA!L7646</f>
        <v>30.35000038</v>
      </c>
      <c r="G7645" s="8" t="n">
        <f aca="false">1_Data_EDA!M7646</f>
        <v>0.119999997</v>
      </c>
      <c r="H7645" s="6" t="n">
        <f aca="false">IF(1_Data_EDA!B7646="First Class",1,0)</f>
        <v>0</v>
      </c>
      <c r="I7645" s="6" t="n">
        <f aca="false">IF(1_Data_EDA!B7646="Second Class",1,0)</f>
        <v>1</v>
      </c>
      <c r="J7645" s="6" t="n">
        <f aca="false">IF(1_Data_EDA!B7646="Same Day",1,0)</f>
        <v>0</v>
      </c>
      <c r="K7645" s="6" t="n">
        <f aca="false">IF(1_Data_EDA!C7646="Corporate",1,0)</f>
        <v>1</v>
      </c>
      <c r="L7645" s="6" t="n">
        <f aca="false">IF(1_Data_EDA!C7646="Home Office",1,0)</f>
        <v>0</v>
      </c>
      <c r="M7645" s="6" t="n">
        <f aca="false">IF(1_Data_EDA!D7646="Europe",1,0)</f>
        <v>1</v>
      </c>
      <c r="N7645" s="6" t="n">
        <f aca="false">IF(1_Data_EDA!D7646="LATAM",1,0)</f>
        <v>0</v>
      </c>
      <c r="O7645" s="6" t="n">
        <f aca="false">IF(1_Data_EDA!D7646="Pacific Asia",1,0)</f>
        <v>0</v>
      </c>
      <c r="P7645" s="6" t="n">
        <f aca="false">IF(1_Data_EDA!D7646="USCA",1,0)</f>
        <v>0</v>
      </c>
      <c r="Q7645" s="6" t="n">
        <f aca="false">IF(C7645&gt;MEDIAN(C$5:C$8004),1,0)</f>
        <v>1</v>
      </c>
      <c r="R7645" s="6" t="n">
        <f aca="false">IF(D7645&gt;2,1,0)</f>
        <v>0</v>
      </c>
    </row>
    <row r="7646" customFormat="false" ht="15" hidden="false" customHeight="true" outlineLevel="0" collapsed="false">
      <c r="A7646" s="6" t="n">
        <f aca="false">1_Data_EDA!O7647</f>
        <v>0</v>
      </c>
      <c r="B7646" s="6" t="n">
        <f aca="false">1_Data_EDA!H7647</f>
        <v>2</v>
      </c>
      <c r="C7646" s="7" t="n">
        <f aca="false">1_Data_EDA!I7647</f>
        <v>59.99000168</v>
      </c>
      <c r="D7646" s="6" t="n">
        <f aca="false">1_Data_EDA!J7647</f>
        <v>4</v>
      </c>
      <c r="E7646" s="7" t="n">
        <f aca="false">1_Data_EDA!K7647</f>
        <v>239.9600067</v>
      </c>
      <c r="F7646" s="7" t="n">
        <f aca="false">1_Data_EDA!L7647</f>
        <v>43.18999863</v>
      </c>
      <c r="G7646" s="8" t="n">
        <f aca="false">1_Data_EDA!M7647</f>
        <v>0.180000007</v>
      </c>
      <c r="H7646" s="6" t="n">
        <f aca="false">IF(1_Data_EDA!B7647="First Class",1,0)</f>
        <v>0</v>
      </c>
      <c r="I7646" s="6" t="n">
        <f aca="false">IF(1_Data_EDA!B7647="Second Class",1,0)</f>
        <v>1</v>
      </c>
      <c r="J7646" s="6" t="n">
        <f aca="false">IF(1_Data_EDA!B7647="Same Day",1,0)</f>
        <v>0</v>
      </c>
      <c r="K7646" s="6" t="n">
        <f aca="false">IF(1_Data_EDA!C7647="Corporate",1,0)</f>
        <v>0</v>
      </c>
      <c r="L7646" s="6" t="n">
        <f aca="false">IF(1_Data_EDA!C7647="Home Office",1,0)</f>
        <v>0</v>
      </c>
      <c r="M7646" s="6" t="n">
        <f aca="false">IF(1_Data_EDA!D7647="Europe",1,0)</f>
        <v>0</v>
      </c>
      <c r="N7646" s="6" t="n">
        <f aca="false">IF(1_Data_EDA!D7647="LATAM",1,0)</f>
        <v>0</v>
      </c>
      <c r="O7646" s="6" t="n">
        <f aca="false">IF(1_Data_EDA!D7647="Pacific Asia",1,0)</f>
        <v>1</v>
      </c>
      <c r="P7646" s="6" t="n">
        <f aca="false">IF(1_Data_EDA!D7647="USCA",1,0)</f>
        <v>0</v>
      </c>
      <c r="Q7646" s="6" t="n">
        <f aca="false">IF(C7646&gt;MEDIAN(C$5:C$8004),1,0)</f>
        <v>0</v>
      </c>
      <c r="R7646" s="6" t="n">
        <f aca="false">IF(D7646&gt;2,1,0)</f>
        <v>1</v>
      </c>
    </row>
    <row r="7647" customFormat="false" ht="15" hidden="false" customHeight="true" outlineLevel="0" collapsed="false">
      <c r="A7647" s="6" t="n">
        <f aca="false">1_Data_EDA!O7648</f>
        <v>1</v>
      </c>
      <c r="B7647" s="6" t="n">
        <f aca="false">1_Data_EDA!H7648</f>
        <v>2</v>
      </c>
      <c r="C7647" s="7" t="n">
        <f aca="false">1_Data_EDA!I7648</f>
        <v>44.99000168</v>
      </c>
      <c r="D7647" s="6" t="n">
        <f aca="false">1_Data_EDA!J7648</f>
        <v>2</v>
      </c>
      <c r="E7647" s="7" t="n">
        <f aca="false">1_Data_EDA!K7648</f>
        <v>89.98000336</v>
      </c>
      <c r="F7647" s="7" t="n">
        <f aca="false">1_Data_EDA!L7648</f>
        <v>16.20000076</v>
      </c>
      <c r="G7647" s="8" t="n">
        <f aca="false">1_Data_EDA!M7648</f>
        <v>0.180000007</v>
      </c>
      <c r="H7647" s="6" t="n">
        <f aca="false">IF(1_Data_EDA!B7648="First Class",1,0)</f>
        <v>0</v>
      </c>
      <c r="I7647" s="6" t="n">
        <f aca="false">IF(1_Data_EDA!B7648="Second Class",1,0)</f>
        <v>1</v>
      </c>
      <c r="J7647" s="6" t="n">
        <f aca="false">IF(1_Data_EDA!B7648="Same Day",1,0)</f>
        <v>0</v>
      </c>
      <c r="K7647" s="6" t="n">
        <f aca="false">IF(1_Data_EDA!C7648="Corporate",1,0)</f>
        <v>1</v>
      </c>
      <c r="L7647" s="6" t="n">
        <f aca="false">IF(1_Data_EDA!C7648="Home Office",1,0)</f>
        <v>0</v>
      </c>
      <c r="M7647" s="6" t="n">
        <f aca="false">IF(1_Data_EDA!D7648="Europe",1,0)</f>
        <v>0</v>
      </c>
      <c r="N7647" s="6" t="n">
        <f aca="false">IF(1_Data_EDA!D7648="LATAM",1,0)</f>
        <v>0</v>
      </c>
      <c r="O7647" s="6" t="n">
        <f aca="false">IF(1_Data_EDA!D7648="Pacific Asia",1,0)</f>
        <v>1</v>
      </c>
      <c r="P7647" s="6" t="n">
        <f aca="false">IF(1_Data_EDA!D7648="USCA",1,0)</f>
        <v>0</v>
      </c>
      <c r="Q7647" s="6" t="n">
        <f aca="false">IF(C7647&gt;MEDIAN(C$5:C$8004),1,0)</f>
        <v>0</v>
      </c>
      <c r="R7647" s="6" t="n">
        <f aca="false">IF(D7647&gt;2,1,0)</f>
        <v>0</v>
      </c>
    </row>
    <row r="7648" customFormat="false" ht="15" hidden="false" customHeight="true" outlineLevel="0" collapsed="false">
      <c r="A7648" s="6" t="n">
        <f aca="false">1_Data_EDA!O7649</f>
        <v>0</v>
      </c>
      <c r="B7648" s="6" t="n">
        <f aca="false">1_Data_EDA!H7649</f>
        <v>4</v>
      </c>
      <c r="C7648" s="7" t="n">
        <f aca="false">1_Data_EDA!I7649</f>
        <v>129.9900055</v>
      </c>
      <c r="D7648" s="6" t="n">
        <f aca="false">1_Data_EDA!J7649</f>
        <v>1</v>
      </c>
      <c r="E7648" s="7" t="n">
        <f aca="false">1_Data_EDA!K7649</f>
        <v>129.9900055</v>
      </c>
      <c r="F7648" s="7" t="n">
        <f aca="false">1_Data_EDA!L7649</f>
        <v>22.10000038</v>
      </c>
      <c r="G7648" s="8" t="n">
        <f aca="false">1_Data_EDA!M7649</f>
        <v>0.170000002</v>
      </c>
      <c r="H7648" s="6" t="n">
        <f aca="false">IF(1_Data_EDA!B7649="First Class",1,0)</f>
        <v>0</v>
      </c>
      <c r="I7648" s="6" t="n">
        <f aca="false">IF(1_Data_EDA!B7649="Second Class",1,0)</f>
        <v>0</v>
      </c>
      <c r="J7648" s="6" t="n">
        <f aca="false">IF(1_Data_EDA!B7649="Same Day",1,0)</f>
        <v>0</v>
      </c>
      <c r="K7648" s="6" t="n">
        <f aca="false">IF(1_Data_EDA!C7649="Corporate",1,0)</f>
        <v>0</v>
      </c>
      <c r="L7648" s="6" t="n">
        <f aca="false">IF(1_Data_EDA!C7649="Home Office",1,0)</f>
        <v>1</v>
      </c>
      <c r="M7648" s="6" t="n">
        <f aca="false">IF(1_Data_EDA!D7649="Europe",1,0)</f>
        <v>1</v>
      </c>
      <c r="N7648" s="6" t="n">
        <f aca="false">IF(1_Data_EDA!D7649="LATAM",1,0)</f>
        <v>0</v>
      </c>
      <c r="O7648" s="6" t="n">
        <f aca="false">IF(1_Data_EDA!D7649="Pacific Asia",1,0)</f>
        <v>0</v>
      </c>
      <c r="P7648" s="6" t="n">
        <f aca="false">IF(1_Data_EDA!D7649="USCA",1,0)</f>
        <v>0</v>
      </c>
      <c r="Q7648" s="6" t="n">
        <f aca="false">IF(C7648&gt;MEDIAN(C$5:C$8004),1,0)</f>
        <v>1</v>
      </c>
      <c r="R7648" s="6" t="n">
        <f aca="false">IF(D7648&gt;2,1,0)</f>
        <v>0</v>
      </c>
    </row>
    <row r="7649" customFormat="false" ht="15" hidden="false" customHeight="true" outlineLevel="0" collapsed="false">
      <c r="A7649" s="6" t="n">
        <f aca="false">1_Data_EDA!O7650</f>
        <v>1</v>
      </c>
      <c r="B7649" s="6" t="n">
        <f aca="false">1_Data_EDA!H7650</f>
        <v>2</v>
      </c>
      <c r="C7649" s="7" t="n">
        <f aca="false">1_Data_EDA!I7650</f>
        <v>49.97999954</v>
      </c>
      <c r="D7649" s="6" t="n">
        <f aca="false">1_Data_EDA!J7650</f>
        <v>3</v>
      </c>
      <c r="E7649" s="7" t="n">
        <f aca="false">1_Data_EDA!K7650</f>
        <v>149.9400024</v>
      </c>
      <c r="F7649" s="7" t="n">
        <f aca="false">1_Data_EDA!L7650</f>
        <v>13.48999977</v>
      </c>
      <c r="G7649" s="8" t="n">
        <f aca="false">1_Data_EDA!M7650</f>
        <v>0.090000004</v>
      </c>
      <c r="H7649" s="6" t="n">
        <f aca="false">IF(1_Data_EDA!B7650="First Class",1,0)</f>
        <v>0</v>
      </c>
      <c r="I7649" s="6" t="n">
        <f aca="false">IF(1_Data_EDA!B7650="Second Class",1,0)</f>
        <v>1</v>
      </c>
      <c r="J7649" s="6" t="n">
        <f aca="false">IF(1_Data_EDA!B7650="Same Day",1,0)</f>
        <v>0</v>
      </c>
      <c r="K7649" s="6" t="n">
        <f aca="false">IF(1_Data_EDA!C7650="Corporate",1,0)</f>
        <v>0</v>
      </c>
      <c r="L7649" s="6" t="n">
        <f aca="false">IF(1_Data_EDA!C7650="Home Office",1,0)</f>
        <v>0</v>
      </c>
      <c r="M7649" s="6" t="n">
        <f aca="false">IF(1_Data_EDA!D7650="Europe",1,0)</f>
        <v>0</v>
      </c>
      <c r="N7649" s="6" t="n">
        <f aca="false">IF(1_Data_EDA!D7650="LATAM",1,0)</f>
        <v>0</v>
      </c>
      <c r="O7649" s="6" t="n">
        <f aca="false">IF(1_Data_EDA!D7650="Pacific Asia",1,0)</f>
        <v>1</v>
      </c>
      <c r="P7649" s="6" t="n">
        <f aca="false">IF(1_Data_EDA!D7650="USCA",1,0)</f>
        <v>0</v>
      </c>
      <c r="Q7649" s="6" t="n">
        <f aca="false">IF(C7649&gt;MEDIAN(C$5:C$8004),1,0)</f>
        <v>0</v>
      </c>
      <c r="R7649" s="6" t="n">
        <f aca="false">IF(D7649&gt;2,1,0)</f>
        <v>1</v>
      </c>
    </row>
    <row r="7650" customFormat="false" ht="15" hidden="false" customHeight="true" outlineLevel="0" collapsed="false">
      <c r="A7650" s="6" t="n">
        <f aca="false">1_Data_EDA!O7651</f>
        <v>1</v>
      </c>
      <c r="B7650" s="6" t="n">
        <f aca="false">1_Data_EDA!H7651</f>
        <v>4</v>
      </c>
      <c r="C7650" s="7" t="n">
        <f aca="false">1_Data_EDA!I7651</f>
        <v>129.9900055</v>
      </c>
      <c r="D7650" s="6" t="n">
        <f aca="false">1_Data_EDA!J7651</f>
        <v>1</v>
      </c>
      <c r="E7650" s="7" t="n">
        <f aca="false">1_Data_EDA!K7651</f>
        <v>129.9900055</v>
      </c>
      <c r="F7650" s="7" t="n">
        <f aca="false">1_Data_EDA!L7651</f>
        <v>23.39999962</v>
      </c>
      <c r="G7650" s="8" t="n">
        <f aca="false">1_Data_EDA!M7651</f>
        <v>0.180000007</v>
      </c>
      <c r="H7650" s="6" t="n">
        <f aca="false">IF(1_Data_EDA!B7651="First Class",1,0)</f>
        <v>0</v>
      </c>
      <c r="I7650" s="6" t="n">
        <f aca="false">IF(1_Data_EDA!B7651="Second Class",1,0)</f>
        <v>0</v>
      </c>
      <c r="J7650" s="6" t="n">
        <f aca="false">IF(1_Data_EDA!B7651="Same Day",1,0)</f>
        <v>0</v>
      </c>
      <c r="K7650" s="6" t="n">
        <f aca="false">IF(1_Data_EDA!C7651="Corporate",1,0)</f>
        <v>1</v>
      </c>
      <c r="L7650" s="6" t="n">
        <f aca="false">IF(1_Data_EDA!C7651="Home Office",1,0)</f>
        <v>0</v>
      </c>
      <c r="M7650" s="6" t="n">
        <f aca="false">IF(1_Data_EDA!D7651="Europe",1,0)</f>
        <v>0</v>
      </c>
      <c r="N7650" s="6" t="n">
        <f aca="false">IF(1_Data_EDA!D7651="LATAM",1,0)</f>
        <v>0</v>
      </c>
      <c r="O7650" s="6" t="n">
        <f aca="false">IF(1_Data_EDA!D7651="Pacific Asia",1,0)</f>
        <v>0</v>
      </c>
      <c r="P7650" s="6" t="n">
        <f aca="false">IF(1_Data_EDA!D7651="USCA",1,0)</f>
        <v>1</v>
      </c>
      <c r="Q7650" s="6" t="n">
        <f aca="false">IF(C7650&gt;MEDIAN(C$5:C$8004),1,0)</f>
        <v>1</v>
      </c>
      <c r="R7650" s="6" t="n">
        <f aca="false">IF(D7650&gt;2,1,0)</f>
        <v>0</v>
      </c>
    </row>
    <row r="7651" customFormat="false" ht="15" hidden="false" customHeight="true" outlineLevel="0" collapsed="false">
      <c r="A7651" s="6" t="n">
        <f aca="false">1_Data_EDA!O7652</f>
        <v>1</v>
      </c>
      <c r="B7651" s="6" t="n">
        <f aca="false">1_Data_EDA!H7652</f>
        <v>2</v>
      </c>
      <c r="C7651" s="7" t="n">
        <f aca="false">1_Data_EDA!I7652</f>
        <v>129.9900055</v>
      </c>
      <c r="D7651" s="6" t="n">
        <f aca="false">1_Data_EDA!J7652</f>
        <v>1</v>
      </c>
      <c r="E7651" s="7" t="n">
        <f aca="false">1_Data_EDA!K7652</f>
        <v>129.9900055</v>
      </c>
      <c r="F7651" s="7" t="n">
        <f aca="false">1_Data_EDA!L7652</f>
        <v>3.900000095</v>
      </c>
      <c r="G7651" s="8" t="n">
        <f aca="false">1_Data_EDA!M7652</f>
        <v>0.029999999</v>
      </c>
      <c r="H7651" s="6" t="n">
        <f aca="false">IF(1_Data_EDA!B7652="First Class",1,0)</f>
        <v>0</v>
      </c>
      <c r="I7651" s="6" t="n">
        <f aca="false">IF(1_Data_EDA!B7652="Second Class",1,0)</f>
        <v>1</v>
      </c>
      <c r="J7651" s="6" t="n">
        <f aca="false">IF(1_Data_EDA!B7652="Same Day",1,0)</f>
        <v>0</v>
      </c>
      <c r="K7651" s="6" t="n">
        <f aca="false">IF(1_Data_EDA!C7652="Corporate",1,0)</f>
        <v>1</v>
      </c>
      <c r="L7651" s="6" t="n">
        <f aca="false">IF(1_Data_EDA!C7652="Home Office",1,0)</f>
        <v>0</v>
      </c>
      <c r="M7651" s="6" t="n">
        <f aca="false">IF(1_Data_EDA!D7652="Europe",1,0)</f>
        <v>0</v>
      </c>
      <c r="N7651" s="6" t="n">
        <f aca="false">IF(1_Data_EDA!D7652="LATAM",1,0)</f>
        <v>1</v>
      </c>
      <c r="O7651" s="6" t="n">
        <f aca="false">IF(1_Data_EDA!D7652="Pacific Asia",1,0)</f>
        <v>0</v>
      </c>
      <c r="P7651" s="6" t="n">
        <f aca="false">IF(1_Data_EDA!D7652="USCA",1,0)</f>
        <v>0</v>
      </c>
      <c r="Q7651" s="6" t="n">
        <f aca="false">IF(C7651&gt;MEDIAN(C$5:C$8004),1,0)</f>
        <v>1</v>
      </c>
      <c r="R7651" s="6" t="n">
        <f aca="false">IF(D7651&gt;2,1,0)</f>
        <v>0</v>
      </c>
    </row>
    <row r="7652" customFormat="false" ht="15" hidden="false" customHeight="true" outlineLevel="0" collapsed="false">
      <c r="A7652" s="6" t="n">
        <f aca="false">1_Data_EDA!O7653</f>
        <v>1</v>
      </c>
      <c r="B7652" s="6" t="n">
        <f aca="false">1_Data_EDA!H7653</f>
        <v>4</v>
      </c>
      <c r="C7652" s="7" t="n">
        <f aca="false">1_Data_EDA!I7653</f>
        <v>44.99000168</v>
      </c>
      <c r="D7652" s="6" t="n">
        <f aca="false">1_Data_EDA!J7653</f>
        <v>3</v>
      </c>
      <c r="E7652" s="7" t="n">
        <f aca="false">1_Data_EDA!K7653</f>
        <v>134.9700012</v>
      </c>
      <c r="F7652" s="7" t="n">
        <f aca="false">1_Data_EDA!L7653</f>
        <v>24.29000092</v>
      </c>
      <c r="G7652" s="8" t="n">
        <f aca="false">1_Data_EDA!M7653</f>
        <v>0.180000007</v>
      </c>
      <c r="H7652" s="6" t="n">
        <f aca="false">IF(1_Data_EDA!B7653="First Class",1,0)</f>
        <v>0</v>
      </c>
      <c r="I7652" s="6" t="n">
        <f aca="false">IF(1_Data_EDA!B7653="Second Class",1,0)</f>
        <v>0</v>
      </c>
      <c r="J7652" s="6" t="n">
        <f aca="false">IF(1_Data_EDA!B7653="Same Day",1,0)</f>
        <v>0</v>
      </c>
      <c r="K7652" s="6" t="n">
        <f aca="false">IF(1_Data_EDA!C7653="Corporate",1,0)</f>
        <v>1</v>
      </c>
      <c r="L7652" s="6" t="n">
        <f aca="false">IF(1_Data_EDA!C7653="Home Office",1,0)</f>
        <v>0</v>
      </c>
      <c r="M7652" s="6" t="n">
        <f aca="false">IF(1_Data_EDA!D7653="Europe",1,0)</f>
        <v>0</v>
      </c>
      <c r="N7652" s="6" t="n">
        <f aca="false">IF(1_Data_EDA!D7653="LATAM",1,0)</f>
        <v>0</v>
      </c>
      <c r="O7652" s="6" t="n">
        <f aca="false">IF(1_Data_EDA!D7653="Pacific Asia",1,0)</f>
        <v>1</v>
      </c>
      <c r="P7652" s="6" t="n">
        <f aca="false">IF(1_Data_EDA!D7653="USCA",1,0)</f>
        <v>0</v>
      </c>
      <c r="Q7652" s="6" t="n">
        <f aca="false">IF(C7652&gt;MEDIAN(C$5:C$8004),1,0)</f>
        <v>0</v>
      </c>
      <c r="R7652" s="6" t="n">
        <f aca="false">IF(D7652&gt;2,1,0)</f>
        <v>1</v>
      </c>
    </row>
    <row r="7653" customFormat="false" ht="15" hidden="false" customHeight="true" outlineLevel="0" collapsed="false">
      <c r="A7653" s="6" t="n">
        <f aca="false">1_Data_EDA!O7654</f>
        <v>1</v>
      </c>
      <c r="B7653" s="6" t="n">
        <f aca="false">1_Data_EDA!H7654</f>
        <v>2</v>
      </c>
      <c r="C7653" s="7" t="n">
        <f aca="false">1_Data_EDA!I7654</f>
        <v>129.9900055</v>
      </c>
      <c r="D7653" s="6" t="n">
        <f aca="false">1_Data_EDA!J7654</f>
        <v>1</v>
      </c>
      <c r="E7653" s="7" t="n">
        <f aca="false">1_Data_EDA!K7654</f>
        <v>129.9900055</v>
      </c>
      <c r="F7653" s="7" t="n">
        <f aca="false">1_Data_EDA!L7654</f>
        <v>6.5</v>
      </c>
      <c r="G7653" s="8" t="n">
        <f aca="false">1_Data_EDA!M7654</f>
        <v>0.050000001</v>
      </c>
      <c r="H7653" s="6" t="n">
        <f aca="false">IF(1_Data_EDA!B7654="First Class",1,0)</f>
        <v>0</v>
      </c>
      <c r="I7653" s="6" t="n">
        <f aca="false">IF(1_Data_EDA!B7654="Second Class",1,0)</f>
        <v>1</v>
      </c>
      <c r="J7653" s="6" t="n">
        <f aca="false">IF(1_Data_EDA!B7654="Same Day",1,0)</f>
        <v>0</v>
      </c>
      <c r="K7653" s="6" t="n">
        <f aca="false">IF(1_Data_EDA!C7654="Corporate",1,0)</f>
        <v>0</v>
      </c>
      <c r="L7653" s="6" t="n">
        <f aca="false">IF(1_Data_EDA!C7654="Home Office",1,0)</f>
        <v>0</v>
      </c>
      <c r="M7653" s="6" t="n">
        <f aca="false">IF(1_Data_EDA!D7654="Europe",1,0)</f>
        <v>0</v>
      </c>
      <c r="N7653" s="6" t="n">
        <f aca="false">IF(1_Data_EDA!D7654="LATAM",1,0)</f>
        <v>0</v>
      </c>
      <c r="O7653" s="6" t="n">
        <f aca="false">IF(1_Data_EDA!D7654="Pacific Asia",1,0)</f>
        <v>0</v>
      </c>
      <c r="P7653" s="6" t="n">
        <f aca="false">IF(1_Data_EDA!D7654="USCA",1,0)</f>
        <v>0</v>
      </c>
      <c r="Q7653" s="6" t="n">
        <f aca="false">IF(C7653&gt;MEDIAN(C$5:C$8004),1,0)</f>
        <v>1</v>
      </c>
      <c r="R7653" s="6" t="n">
        <f aca="false">IF(D7653&gt;2,1,0)</f>
        <v>0</v>
      </c>
    </row>
    <row r="7654" customFormat="false" ht="15" hidden="false" customHeight="true" outlineLevel="0" collapsed="false">
      <c r="A7654" s="6" t="n">
        <f aca="false">1_Data_EDA!O7655</f>
        <v>0</v>
      </c>
      <c r="B7654" s="6" t="n">
        <f aca="false">1_Data_EDA!H7655</f>
        <v>4</v>
      </c>
      <c r="C7654" s="7" t="n">
        <f aca="false">1_Data_EDA!I7655</f>
        <v>129.9900055</v>
      </c>
      <c r="D7654" s="6" t="n">
        <f aca="false">1_Data_EDA!J7655</f>
        <v>1</v>
      </c>
      <c r="E7654" s="7" t="n">
        <f aca="false">1_Data_EDA!K7655</f>
        <v>129.9900055</v>
      </c>
      <c r="F7654" s="7" t="n">
        <f aca="false">1_Data_EDA!L7655</f>
        <v>16.89999962</v>
      </c>
      <c r="G7654" s="8" t="n">
        <f aca="false">1_Data_EDA!M7655</f>
        <v>0.129999995</v>
      </c>
      <c r="H7654" s="6" t="n">
        <f aca="false">IF(1_Data_EDA!B7655="First Class",1,0)</f>
        <v>0</v>
      </c>
      <c r="I7654" s="6" t="n">
        <f aca="false">IF(1_Data_EDA!B7655="Second Class",1,0)</f>
        <v>0</v>
      </c>
      <c r="J7654" s="6" t="n">
        <f aca="false">IF(1_Data_EDA!B7655="Same Day",1,0)</f>
        <v>0</v>
      </c>
      <c r="K7654" s="6" t="n">
        <f aca="false">IF(1_Data_EDA!C7655="Corporate",1,0)</f>
        <v>1</v>
      </c>
      <c r="L7654" s="6" t="n">
        <f aca="false">IF(1_Data_EDA!C7655="Home Office",1,0)</f>
        <v>0</v>
      </c>
      <c r="M7654" s="6" t="n">
        <f aca="false">IF(1_Data_EDA!D7655="Europe",1,0)</f>
        <v>0</v>
      </c>
      <c r="N7654" s="6" t="n">
        <f aca="false">IF(1_Data_EDA!D7655="LATAM",1,0)</f>
        <v>0</v>
      </c>
      <c r="O7654" s="6" t="n">
        <f aca="false">IF(1_Data_EDA!D7655="Pacific Asia",1,0)</f>
        <v>0</v>
      </c>
      <c r="P7654" s="6" t="n">
        <f aca="false">IF(1_Data_EDA!D7655="USCA",1,0)</f>
        <v>0</v>
      </c>
      <c r="Q7654" s="6" t="n">
        <f aca="false">IF(C7654&gt;MEDIAN(C$5:C$8004),1,0)</f>
        <v>1</v>
      </c>
      <c r="R7654" s="6" t="n">
        <f aca="false">IF(D7654&gt;2,1,0)</f>
        <v>0</v>
      </c>
    </row>
    <row r="7655" customFormat="false" ht="15" hidden="false" customHeight="true" outlineLevel="0" collapsed="false">
      <c r="A7655" s="6" t="n">
        <f aca="false">1_Data_EDA!O7656</f>
        <v>1</v>
      </c>
      <c r="B7655" s="6" t="n">
        <f aca="false">1_Data_EDA!H7656</f>
        <v>1</v>
      </c>
      <c r="C7655" s="7" t="n">
        <f aca="false">1_Data_EDA!I7656</f>
        <v>59.99000168</v>
      </c>
      <c r="D7655" s="6" t="n">
        <f aca="false">1_Data_EDA!J7656</f>
        <v>1</v>
      </c>
      <c r="E7655" s="7" t="n">
        <f aca="false">1_Data_EDA!K7656</f>
        <v>59.99000168</v>
      </c>
      <c r="F7655" s="7" t="n">
        <f aca="false">1_Data_EDA!L7656</f>
        <v>0.600000024</v>
      </c>
      <c r="G7655" s="8" t="n">
        <f aca="false">1_Data_EDA!M7656</f>
        <v>0.01</v>
      </c>
      <c r="H7655" s="6" t="n">
        <f aca="false">IF(1_Data_EDA!B7656="First Class",1,0)</f>
        <v>1</v>
      </c>
      <c r="I7655" s="6" t="n">
        <f aca="false">IF(1_Data_EDA!B7656="Second Class",1,0)</f>
        <v>0</v>
      </c>
      <c r="J7655" s="6" t="n">
        <f aca="false">IF(1_Data_EDA!B7656="Same Day",1,0)</f>
        <v>0</v>
      </c>
      <c r="K7655" s="6" t="n">
        <f aca="false">IF(1_Data_EDA!C7656="Corporate",1,0)</f>
        <v>0</v>
      </c>
      <c r="L7655" s="6" t="n">
        <f aca="false">IF(1_Data_EDA!C7656="Home Office",1,0)</f>
        <v>0</v>
      </c>
      <c r="M7655" s="6" t="n">
        <f aca="false">IF(1_Data_EDA!D7656="Europe",1,0)</f>
        <v>0</v>
      </c>
      <c r="N7655" s="6" t="n">
        <f aca="false">IF(1_Data_EDA!D7656="LATAM",1,0)</f>
        <v>0</v>
      </c>
      <c r="O7655" s="6" t="n">
        <f aca="false">IF(1_Data_EDA!D7656="Pacific Asia",1,0)</f>
        <v>0</v>
      </c>
      <c r="P7655" s="6" t="n">
        <f aca="false">IF(1_Data_EDA!D7656="USCA",1,0)</f>
        <v>1</v>
      </c>
      <c r="Q7655" s="6" t="n">
        <f aca="false">IF(C7655&gt;MEDIAN(C$5:C$8004),1,0)</f>
        <v>0</v>
      </c>
      <c r="R7655" s="6" t="n">
        <f aca="false">IF(D7655&gt;2,1,0)</f>
        <v>0</v>
      </c>
    </row>
    <row r="7656" customFormat="false" ht="15" hidden="false" customHeight="true" outlineLevel="0" collapsed="false">
      <c r="A7656" s="6" t="n">
        <f aca="false">1_Data_EDA!O7657</f>
        <v>1</v>
      </c>
      <c r="B7656" s="6" t="n">
        <f aca="false">1_Data_EDA!H7657</f>
        <v>4</v>
      </c>
      <c r="C7656" s="7" t="n">
        <f aca="false">1_Data_EDA!I7657</f>
        <v>39.99000168</v>
      </c>
      <c r="D7656" s="6" t="n">
        <f aca="false">1_Data_EDA!J7657</f>
        <v>3</v>
      </c>
      <c r="E7656" s="7" t="n">
        <f aca="false">1_Data_EDA!K7657</f>
        <v>119.9700012</v>
      </c>
      <c r="F7656" s="7" t="n">
        <f aca="false">1_Data_EDA!L7657</f>
        <v>12</v>
      </c>
      <c r="G7656" s="8" t="n">
        <f aca="false">1_Data_EDA!M7657</f>
        <v>0.100000001</v>
      </c>
      <c r="H7656" s="6" t="n">
        <f aca="false">IF(1_Data_EDA!B7657="First Class",1,0)</f>
        <v>0</v>
      </c>
      <c r="I7656" s="6" t="n">
        <f aca="false">IF(1_Data_EDA!B7657="Second Class",1,0)</f>
        <v>0</v>
      </c>
      <c r="J7656" s="6" t="n">
        <f aca="false">IF(1_Data_EDA!B7657="Same Day",1,0)</f>
        <v>0</v>
      </c>
      <c r="K7656" s="6" t="n">
        <f aca="false">IF(1_Data_EDA!C7657="Corporate",1,0)</f>
        <v>0</v>
      </c>
      <c r="L7656" s="6" t="n">
        <f aca="false">IF(1_Data_EDA!C7657="Home Office",1,0)</f>
        <v>0</v>
      </c>
      <c r="M7656" s="6" t="n">
        <f aca="false">IF(1_Data_EDA!D7657="Europe",1,0)</f>
        <v>0</v>
      </c>
      <c r="N7656" s="6" t="n">
        <f aca="false">IF(1_Data_EDA!D7657="LATAM",1,0)</f>
        <v>1</v>
      </c>
      <c r="O7656" s="6" t="n">
        <f aca="false">IF(1_Data_EDA!D7657="Pacific Asia",1,0)</f>
        <v>0</v>
      </c>
      <c r="P7656" s="6" t="n">
        <f aca="false">IF(1_Data_EDA!D7657="USCA",1,0)</f>
        <v>0</v>
      </c>
      <c r="Q7656" s="6" t="n">
        <f aca="false">IF(C7656&gt;MEDIAN(C$5:C$8004),1,0)</f>
        <v>0</v>
      </c>
      <c r="R7656" s="6" t="n">
        <f aca="false">IF(D7656&gt;2,1,0)</f>
        <v>1</v>
      </c>
    </row>
    <row r="7657" customFormat="false" ht="15" hidden="false" customHeight="true" outlineLevel="0" collapsed="false">
      <c r="A7657" s="6" t="n">
        <f aca="false">1_Data_EDA!O7658</f>
        <v>1</v>
      </c>
      <c r="B7657" s="6" t="n">
        <f aca="false">1_Data_EDA!H7658</f>
        <v>4</v>
      </c>
      <c r="C7657" s="7" t="n">
        <f aca="false">1_Data_EDA!I7658</f>
        <v>50</v>
      </c>
      <c r="D7657" s="6" t="n">
        <f aca="false">1_Data_EDA!J7658</f>
        <v>2</v>
      </c>
      <c r="E7657" s="7" t="n">
        <f aca="false">1_Data_EDA!K7658</f>
        <v>100</v>
      </c>
      <c r="F7657" s="7" t="n">
        <f aca="false">1_Data_EDA!L7658</f>
        <v>0</v>
      </c>
      <c r="G7657" s="8" t="n">
        <f aca="false">1_Data_EDA!M7658</f>
        <v>0</v>
      </c>
      <c r="H7657" s="6" t="n">
        <f aca="false">IF(1_Data_EDA!B7658="First Class",1,0)</f>
        <v>0</v>
      </c>
      <c r="I7657" s="6" t="n">
        <f aca="false">IF(1_Data_EDA!B7658="Second Class",1,0)</f>
        <v>0</v>
      </c>
      <c r="J7657" s="6" t="n">
        <f aca="false">IF(1_Data_EDA!B7658="Same Day",1,0)</f>
        <v>0</v>
      </c>
      <c r="K7657" s="6" t="n">
        <f aca="false">IF(1_Data_EDA!C7658="Corporate",1,0)</f>
        <v>0</v>
      </c>
      <c r="L7657" s="6" t="n">
        <f aca="false">IF(1_Data_EDA!C7658="Home Office",1,0)</f>
        <v>0</v>
      </c>
      <c r="M7657" s="6" t="n">
        <f aca="false">IF(1_Data_EDA!D7658="Europe",1,0)</f>
        <v>0</v>
      </c>
      <c r="N7657" s="6" t="n">
        <f aca="false">IF(1_Data_EDA!D7658="LATAM",1,0)</f>
        <v>1</v>
      </c>
      <c r="O7657" s="6" t="n">
        <f aca="false">IF(1_Data_EDA!D7658="Pacific Asia",1,0)</f>
        <v>0</v>
      </c>
      <c r="P7657" s="6" t="n">
        <f aca="false">IF(1_Data_EDA!D7658="USCA",1,0)</f>
        <v>0</v>
      </c>
      <c r="Q7657" s="6" t="n">
        <f aca="false">IF(C7657&gt;MEDIAN(C$5:C$8004),1,0)</f>
        <v>0</v>
      </c>
      <c r="R7657" s="6" t="n">
        <f aca="false">IF(D7657&gt;2,1,0)</f>
        <v>0</v>
      </c>
    </row>
    <row r="7658" customFormat="false" ht="15" hidden="false" customHeight="true" outlineLevel="0" collapsed="false">
      <c r="A7658" s="6" t="n">
        <f aca="false">1_Data_EDA!O7659</f>
        <v>0</v>
      </c>
      <c r="B7658" s="6" t="n">
        <f aca="false">1_Data_EDA!H7659</f>
        <v>4</v>
      </c>
      <c r="C7658" s="7" t="n">
        <f aca="false">1_Data_EDA!I7659</f>
        <v>119.9899979</v>
      </c>
      <c r="D7658" s="6" t="n">
        <f aca="false">1_Data_EDA!J7659</f>
        <v>1</v>
      </c>
      <c r="E7658" s="7" t="n">
        <f aca="false">1_Data_EDA!K7659</f>
        <v>119.9899979</v>
      </c>
      <c r="F7658" s="7" t="n">
        <f aca="false">1_Data_EDA!L7659</f>
        <v>2.400000095</v>
      </c>
      <c r="G7658" s="8" t="n">
        <f aca="false">1_Data_EDA!M7659</f>
        <v>0.02</v>
      </c>
      <c r="H7658" s="6" t="n">
        <f aca="false">IF(1_Data_EDA!B7659="First Class",1,0)</f>
        <v>0</v>
      </c>
      <c r="I7658" s="6" t="n">
        <f aca="false">IF(1_Data_EDA!B7659="Second Class",1,0)</f>
        <v>0</v>
      </c>
      <c r="J7658" s="6" t="n">
        <f aca="false">IF(1_Data_EDA!B7659="Same Day",1,0)</f>
        <v>0</v>
      </c>
      <c r="K7658" s="6" t="n">
        <f aca="false">IF(1_Data_EDA!C7659="Corporate",1,0)</f>
        <v>1</v>
      </c>
      <c r="L7658" s="6" t="n">
        <f aca="false">IF(1_Data_EDA!C7659="Home Office",1,0)</f>
        <v>0</v>
      </c>
      <c r="M7658" s="6" t="n">
        <f aca="false">IF(1_Data_EDA!D7659="Europe",1,0)</f>
        <v>0</v>
      </c>
      <c r="N7658" s="6" t="n">
        <f aca="false">IF(1_Data_EDA!D7659="LATAM",1,0)</f>
        <v>1</v>
      </c>
      <c r="O7658" s="6" t="n">
        <f aca="false">IF(1_Data_EDA!D7659="Pacific Asia",1,0)</f>
        <v>0</v>
      </c>
      <c r="P7658" s="6" t="n">
        <f aca="false">IF(1_Data_EDA!D7659="USCA",1,0)</f>
        <v>0</v>
      </c>
      <c r="Q7658" s="6" t="n">
        <f aca="false">IF(C7658&gt;MEDIAN(C$5:C$8004),1,0)</f>
        <v>1</v>
      </c>
      <c r="R7658" s="6" t="n">
        <f aca="false">IF(D7658&gt;2,1,0)</f>
        <v>0</v>
      </c>
    </row>
    <row r="7659" customFormat="false" ht="15" hidden="false" customHeight="true" outlineLevel="0" collapsed="false">
      <c r="A7659" s="6" t="n">
        <f aca="false">1_Data_EDA!O7660</f>
        <v>0</v>
      </c>
      <c r="B7659" s="6" t="n">
        <f aca="false">1_Data_EDA!H7660</f>
        <v>4</v>
      </c>
      <c r="C7659" s="7" t="n">
        <f aca="false">1_Data_EDA!I7660</f>
        <v>39.99000168</v>
      </c>
      <c r="D7659" s="6" t="n">
        <f aca="false">1_Data_EDA!J7660</f>
        <v>4</v>
      </c>
      <c r="E7659" s="7" t="n">
        <f aca="false">1_Data_EDA!K7660</f>
        <v>159.9600067</v>
      </c>
      <c r="F7659" s="7" t="n">
        <f aca="false">1_Data_EDA!L7660</f>
        <v>3.200000048</v>
      </c>
      <c r="G7659" s="8" t="n">
        <f aca="false">1_Data_EDA!M7660</f>
        <v>0.02</v>
      </c>
      <c r="H7659" s="6" t="n">
        <f aca="false">IF(1_Data_EDA!B7660="First Class",1,0)</f>
        <v>0</v>
      </c>
      <c r="I7659" s="6" t="n">
        <f aca="false">IF(1_Data_EDA!B7660="Second Class",1,0)</f>
        <v>0</v>
      </c>
      <c r="J7659" s="6" t="n">
        <f aca="false">IF(1_Data_EDA!B7660="Same Day",1,0)</f>
        <v>0</v>
      </c>
      <c r="K7659" s="6" t="n">
        <f aca="false">IF(1_Data_EDA!C7660="Corporate",1,0)</f>
        <v>0</v>
      </c>
      <c r="L7659" s="6" t="n">
        <f aca="false">IF(1_Data_EDA!C7660="Home Office",1,0)</f>
        <v>0</v>
      </c>
      <c r="M7659" s="6" t="n">
        <f aca="false">IF(1_Data_EDA!D7660="Europe",1,0)</f>
        <v>0</v>
      </c>
      <c r="N7659" s="6" t="n">
        <f aca="false">IF(1_Data_EDA!D7660="LATAM",1,0)</f>
        <v>1</v>
      </c>
      <c r="O7659" s="6" t="n">
        <f aca="false">IF(1_Data_EDA!D7660="Pacific Asia",1,0)</f>
        <v>0</v>
      </c>
      <c r="P7659" s="6" t="n">
        <f aca="false">IF(1_Data_EDA!D7660="USCA",1,0)</f>
        <v>0</v>
      </c>
      <c r="Q7659" s="6" t="n">
        <f aca="false">IF(C7659&gt;MEDIAN(C$5:C$8004),1,0)</f>
        <v>0</v>
      </c>
      <c r="R7659" s="6" t="n">
        <f aca="false">IF(D7659&gt;2,1,0)</f>
        <v>1</v>
      </c>
    </row>
    <row r="7660" customFormat="false" ht="15" hidden="false" customHeight="true" outlineLevel="0" collapsed="false">
      <c r="A7660" s="6" t="n">
        <f aca="false">1_Data_EDA!O7661</f>
        <v>0</v>
      </c>
      <c r="B7660" s="6" t="n">
        <f aca="false">1_Data_EDA!H7661</f>
        <v>4</v>
      </c>
      <c r="C7660" s="7" t="n">
        <f aca="false">1_Data_EDA!I7661</f>
        <v>59.99000168</v>
      </c>
      <c r="D7660" s="6" t="n">
        <f aca="false">1_Data_EDA!J7661</f>
        <v>1</v>
      </c>
      <c r="E7660" s="7" t="n">
        <f aca="false">1_Data_EDA!K7661</f>
        <v>59.99000168</v>
      </c>
      <c r="F7660" s="7" t="n">
        <f aca="false">1_Data_EDA!L7661</f>
        <v>0.600000024</v>
      </c>
      <c r="G7660" s="8" t="n">
        <f aca="false">1_Data_EDA!M7661</f>
        <v>0.01</v>
      </c>
      <c r="H7660" s="6" t="n">
        <f aca="false">IF(1_Data_EDA!B7661="First Class",1,0)</f>
        <v>0</v>
      </c>
      <c r="I7660" s="6" t="n">
        <f aca="false">IF(1_Data_EDA!B7661="Second Class",1,0)</f>
        <v>0</v>
      </c>
      <c r="J7660" s="6" t="n">
        <f aca="false">IF(1_Data_EDA!B7661="Same Day",1,0)</f>
        <v>0</v>
      </c>
      <c r="K7660" s="6" t="n">
        <f aca="false">IF(1_Data_EDA!C7661="Corporate",1,0)</f>
        <v>1</v>
      </c>
      <c r="L7660" s="6" t="n">
        <f aca="false">IF(1_Data_EDA!C7661="Home Office",1,0)</f>
        <v>0</v>
      </c>
      <c r="M7660" s="6" t="n">
        <f aca="false">IF(1_Data_EDA!D7661="Europe",1,0)</f>
        <v>0</v>
      </c>
      <c r="N7660" s="6" t="n">
        <f aca="false">IF(1_Data_EDA!D7661="LATAM",1,0)</f>
        <v>0</v>
      </c>
      <c r="O7660" s="6" t="n">
        <f aca="false">IF(1_Data_EDA!D7661="Pacific Asia",1,0)</f>
        <v>0</v>
      </c>
      <c r="P7660" s="6" t="n">
        <f aca="false">IF(1_Data_EDA!D7661="USCA",1,0)</f>
        <v>1</v>
      </c>
      <c r="Q7660" s="6" t="n">
        <f aca="false">IF(C7660&gt;MEDIAN(C$5:C$8004),1,0)</f>
        <v>0</v>
      </c>
      <c r="R7660" s="6" t="n">
        <f aca="false">IF(D7660&gt;2,1,0)</f>
        <v>0</v>
      </c>
    </row>
    <row r="7661" customFormat="false" ht="15" hidden="false" customHeight="true" outlineLevel="0" collapsed="false">
      <c r="A7661" s="6" t="n">
        <f aca="false">1_Data_EDA!O7662</f>
        <v>0</v>
      </c>
      <c r="B7661" s="6" t="n">
        <f aca="false">1_Data_EDA!H7662</f>
        <v>4</v>
      </c>
      <c r="C7661" s="7" t="n">
        <f aca="false">1_Data_EDA!I7662</f>
        <v>19.98999977</v>
      </c>
      <c r="D7661" s="6" t="n">
        <f aca="false">1_Data_EDA!J7662</f>
        <v>2</v>
      </c>
      <c r="E7661" s="7" t="n">
        <f aca="false">1_Data_EDA!K7662</f>
        <v>39.97999954</v>
      </c>
      <c r="F7661" s="7" t="n">
        <f aca="false">1_Data_EDA!L7662</f>
        <v>10</v>
      </c>
      <c r="G7661" s="8" t="n">
        <f aca="false">1_Data_EDA!M7662</f>
        <v>0.25</v>
      </c>
      <c r="H7661" s="6" t="n">
        <f aca="false">IF(1_Data_EDA!B7662="First Class",1,0)</f>
        <v>0</v>
      </c>
      <c r="I7661" s="6" t="n">
        <f aca="false">IF(1_Data_EDA!B7662="Second Class",1,0)</f>
        <v>0</v>
      </c>
      <c r="J7661" s="6" t="n">
        <f aca="false">IF(1_Data_EDA!B7662="Same Day",1,0)</f>
        <v>0</v>
      </c>
      <c r="K7661" s="6" t="n">
        <f aca="false">IF(1_Data_EDA!C7662="Corporate",1,0)</f>
        <v>0</v>
      </c>
      <c r="L7661" s="6" t="n">
        <f aca="false">IF(1_Data_EDA!C7662="Home Office",1,0)</f>
        <v>0</v>
      </c>
      <c r="M7661" s="6" t="n">
        <f aca="false">IF(1_Data_EDA!D7662="Europe",1,0)</f>
        <v>0</v>
      </c>
      <c r="N7661" s="6" t="n">
        <f aca="false">IF(1_Data_EDA!D7662="LATAM",1,0)</f>
        <v>0</v>
      </c>
      <c r="O7661" s="6" t="n">
        <f aca="false">IF(1_Data_EDA!D7662="Pacific Asia",1,0)</f>
        <v>1</v>
      </c>
      <c r="P7661" s="6" t="n">
        <f aca="false">IF(1_Data_EDA!D7662="USCA",1,0)</f>
        <v>0</v>
      </c>
      <c r="Q7661" s="6" t="n">
        <f aca="false">IF(C7661&gt;MEDIAN(C$5:C$8004),1,0)</f>
        <v>0</v>
      </c>
      <c r="R7661" s="6" t="n">
        <f aca="false">IF(D7661&gt;2,1,0)</f>
        <v>0</v>
      </c>
    </row>
    <row r="7662" customFormat="false" ht="15" hidden="false" customHeight="true" outlineLevel="0" collapsed="false">
      <c r="A7662" s="6" t="n">
        <f aca="false">1_Data_EDA!O7663</f>
        <v>1</v>
      </c>
      <c r="B7662" s="6" t="n">
        <f aca="false">1_Data_EDA!H7663</f>
        <v>1</v>
      </c>
      <c r="C7662" s="7" t="n">
        <f aca="false">1_Data_EDA!I7663</f>
        <v>199.9900055</v>
      </c>
      <c r="D7662" s="6" t="n">
        <f aca="false">1_Data_EDA!J7663</f>
        <v>1</v>
      </c>
      <c r="E7662" s="7" t="n">
        <f aca="false">1_Data_EDA!K7663</f>
        <v>199.9900055</v>
      </c>
      <c r="F7662" s="7" t="n">
        <f aca="false">1_Data_EDA!L7663</f>
        <v>34</v>
      </c>
      <c r="G7662" s="8" t="n">
        <f aca="false">1_Data_EDA!M7663</f>
        <v>0.170000002</v>
      </c>
      <c r="H7662" s="6" t="n">
        <f aca="false">IF(1_Data_EDA!B7663="First Class",1,0)</f>
        <v>1</v>
      </c>
      <c r="I7662" s="6" t="n">
        <f aca="false">IF(1_Data_EDA!B7663="Second Class",1,0)</f>
        <v>0</v>
      </c>
      <c r="J7662" s="6" t="n">
        <f aca="false">IF(1_Data_EDA!B7663="Same Day",1,0)</f>
        <v>0</v>
      </c>
      <c r="K7662" s="6" t="n">
        <f aca="false">IF(1_Data_EDA!C7663="Corporate",1,0)</f>
        <v>0</v>
      </c>
      <c r="L7662" s="6" t="n">
        <f aca="false">IF(1_Data_EDA!C7663="Home Office",1,0)</f>
        <v>1</v>
      </c>
      <c r="M7662" s="6" t="n">
        <f aca="false">IF(1_Data_EDA!D7663="Europe",1,0)</f>
        <v>0</v>
      </c>
      <c r="N7662" s="6" t="n">
        <f aca="false">IF(1_Data_EDA!D7663="LATAM",1,0)</f>
        <v>1</v>
      </c>
      <c r="O7662" s="6" t="n">
        <f aca="false">IF(1_Data_EDA!D7663="Pacific Asia",1,0)</f>
        <v>0</v>
      </c>
      <c r="P7662" s="6" t="n">
        <f aca="false">IF(1_Data_EDA!D7663="USCA",1,0)</f>
        <v>0</v>
      </c>
      <c r="Q7662" s="6" t="n">
        <f aca="false">IF(C7662&gt;MEDIAN(C$5:C$8004),1,0)</f>
        <v>1</v>
      </c>
      <c r="R7662" s="6" t="n">
        <f aca="false">IF(D7662&gt;2,1,0)</f>
        <v>0</v>
      </c>
    </row>
    <row r="7663" customFormat="false" ht="15" hidden="false" customHeight="true" outlineLevel="0" collapsed="false">
      <c r="A7663" s="6" t="n">
        <f aca="false">1_Data_EDA!O7664</f>
        <v>1</v>
      </c>
      <c r="B7663" s="6" t="n">
        <f aca="false">1_Data_EDA!H7664</f>
        <v>4</v>
      </c>
      <c r="C7663" s="7" t="n">
        <f aca="false">1_Data_EDA!I7664</f>
        <v>299.980011</v>
      </c>
      <c r="D7663" s="6" t="n">
        <f aca="false">1_Data_EDA!J7664</f>
        <v>1</v>
      </c>
      <c r="E7663" s="7" t="n">
        <f aca="false">1_Data_EDA!K7664</f>
        <v>299.980011</v>
      </c>
      <c r="F7663" s="7" t="n">
        <f aca="false">1_Data_EDA!L7664</f>
        <v>0</v>
      </c>
      <c r="G7663" s="8" t="n">
        <f aca="false">1_Data_EDA!M7664</f>
        <v>0</v>
      </c>
      <c r="H7663" s="6" t="n">
        <f aca="false">IF(1_Data_EDA!B7664="First Class",1,0)</f>
        <v>0</v>
      </c>
      <c r="I7663" s="6" t="n">
        <f aca="false">IF(1_Data_EDA!B7664="Second Class",1,0)</f>
        <v>0</v>
      </c>
      <c r="J7663" s="6" t="n">
        <f aca="false">IF(1_Data_EDA!B7664="Same Day",1,0)</f>
        <v>0</v>
      </c>
      <c r="K7663" s="6" t="n">
        <f aca="false">IF(1_Data_EDA!C7664="Corporate",1,0)</f>
        <v>1</v>
      </c>
      <c r="L7663" s="6" t="n">
        <f aca="false">IF(1_Data_EDA!C7664="Home Office",1,0)</f>
        <v>0</v>
      </c>
      <c r="M7663" s="6" t="n">
        <f aca="false">IF(1_Data_EDA!D7664="Europe",1,0)</f>
        <v>1</v>
      </c>
      <c r="N7663" s="6" t="n">
        <f aca="false">IF(1_Data_EDA!D7664="LATAM",1,0)</f>
        <v>0</v>
      </c>
      <c r="O7663" s="6" t="n">
        <f aca="false">IF(1_Data_EDA!D7664="Pacific Asia",1,0)</f>
        <v>0</v>
      </c>
      <c r="P7663" s="6" t="n">
        <f aca="false">IF(1_Data_EDA!D7664="USCA",1,0)</f>
        <v>0</v>
      </c>
      <c r="Q7663" s="6" t="n">
        <f aca="false">IF(C7663&gt;MEDIAN(C$5:C$8004),1,0)</f>
        <v>1</v>
      </c>
      <c r="R7663" s="6" t="n">
        <f aca="false">IF(D7663&gt;2,1,0)</f>
        <v>0</v>
      </c>
    </row>
    <row r="7664" customFormat="false" ht="15" hidden="false" customHeight="true" outlineLevel="0" collapsed="false">
      <c r="A7664" s="6" t="n">
        <f aca="false">1_Data_EDA!O7665</f>
        <v>0</v>
      </c>
      <c r="B7664" s="6" t="n">
        <f aca="false">1_Data_EDA!H7665</f>
        <v>4</v>
      </c>
      <c r="C7664" s="7" t="n">
        <f aca="false">1_Data_EDA!I7665</f>
        <v>129.9900055</v>
      </c>
      <c r="D7664" s="6" t="n">
        <f aca="false">1_Data_EDA!J7665</f>
        <v>1</v>
      </c>
      <c r="E7664" s="7" t="n">
        <f aca="false">1_Data_EDA!K7665</f>
        <v>129.9900055</v>
      </c>
      <c r="F7664" s="7" t="n">
        <f aca="false">1_Data_EDA!L7665</f>
        <v>5.199999809</v>
      </c>
      <c r="G7664" s="8" t="n">
        <f aca="false">1_Data_EDA!M7665</f>
        <v>0.039999999</v>
      </c>
      <c r="H7664" s="6" t="n">
        <f aca="false">IF(1_Data_EDA!B7665="First Class",1,0)</f>
        <v>0</v>
      </c>
      <c r="I7664" s="6" t="n">
        <f aca="false">IF(1_Data_EDA!B7665="Second Class",1,0)</f>
        <v>0</v>
      </c>
      <c r="J7664" s="6" t="n">
        <f aca="false">IF(1_Data_EDA!B7665="Same Day",1,0)</f>
        <v>0</v>
      </c>
      <c r="K7664" s="6" t="n">
        <f aca="false">IF(1_Data_EDA!C7665="Corporate",1,0)</f>
        <v>1</v>
      </c>
      <c r="L7664" s="6" t="n">
        <f aca="false">IF(1_Data_EDA!C7665="Home Office",1,0)</f>
        <v>0</v>
      </c>
      <c r="M7664" s="6" t="n">
        <f aca="false">IF(1_Data_EDA!D7665="Europe",1,0)</f>
        <v>1</v>
      </c>
      <c r="N7664" s="6" t="n">
        <f aca="false">IF(1_Data_EDA!D7665="LATAM",1,0)</f>
        <v>0</v>
      </c>
      <c r="O7664" s="6" t="n">
        <f aca="false">IF(1_Data_EDA!D7665="Pacific Asia",1,0)</f>
        <v>0</v>
      </c>
      <c r="P7664" s="6" t="n">
        <f aca="false">IF(1_Data_EDA!D7665="USCA",1,0)</f>
        <v>0</v>
      </c>
      <c r="Q7664" s="6" t="n">
        <f aca="false">IF(C7664&gt;MEDIAN(C$5:C$8004),1,0)</f>
        <v>1</v>
      </c>
      <c r="R7664" s="6" t="n">
        <f aca="false">IF(D7664&gt;2,1,0)</f>
        <v>0</v>
      </c>
    </row>
    <row r="7665" customFormat="false" ht="15" hidden="false" customHeight="true" outlineLevel="0" collapsed="false">
      <c r="A7665" s="6" t="n">
        <f aca="false">1_Data_EDA!O7666</f>
        <v>0</v>
      </c>
      <c r="B7665" s="6" t="n">
        <f aca="false">1_Data_EDA!H7666</f>
        <v>4</v>
      </c>
      <c r="C7665" s="7" t="n">
        <f aca="false">1_Data_EDA!I7666</f>
        <v>129.9900055</v>
      </c>
      <c r="D7665" s="6" t="n">
        <f aca="false">1_Data_EDA!J7666</f>
        <v>1</v>
      </c>
      <c r="E7665" s="7" t="n">
        <f aca="false">1_Data_EDA!K7666</f>
        <v>129.9900055</v>
      </c>
      <c r="F7665" s="7" t="n">
        <f aca="false">1_Data_EDA!L7666</f>
        <v>5.199999809</v>
      </c>
      <c r="G7665" s="8" t="n">
        <f aca="false">1_Data_EDA!M7666</f>
        <v>0.039999999</v>
      </c>
      <c r="H7665" s="6" t="n">
        <f aca="false">IF(1_Data_EDA!B7666="First Class",1,0)</f>
        <v>0</v>
      </c>
      <c r="I7665" s="6" t="n">
        <f aca="false">IF(1_Data_EDA!B7666="Second Class",1,0)</f>
        <v>0</v>
      </c>
      <c r="J7665" s="6" t="n">
        <f aca="false">IF(1_Data_EDA!B7666="Same Day",1,0)</f>
        <v>0</v>
      </c>
      <c r="K7665" s="6" t="n">
        <f aca="false">IF(1_Data_EDA!C7666="Corporate",1,0)</f>
        <v>1</v>
      </c>
      <c r="L7665" s="6" t="n">
        <f aca="false">IF(1_Data_EDA!C7666="Home Office",1,0)</f>
        <v>0</v>
      </c>
      <c r="M7665" s="6" t="n">
        <f aca="false">IF(1_Data_EDA!D7666="Europe",1,0)</f>
        <v>1</v>
      </c>
      <c r="N7665" s="6" t="n">
        <f aca="false">IF(1_Data_EDA!D7666="LATAM",1,0)</f>
        <v>0</v>
      </c>
      <c r="O7665" s="6" t="n">
        <f aca="false">IF(1_Data_EDA!D7666="Pacific Asia",1,0)</f>
        <v>0</v>
      </c>
      <c r="P7665" s="6" t="n">
        <f aca="false">IF(1_Data_EDA!D7666="USCA",1,0)</f>
        <v>0</v>
      </c>
      <c r="Q7665" s="6" t="n">
        <f aca="false">IF(C7665&gt;MEDIAN(C$5:C$8004),1,0)</f>
        <v>1</v>
      </c>
      <c r="R7665" s="6" t="n">
        <f aca="false">IF(D7665&gt;2,1,0)</f>
        <v>0</v>
      </c>
    </row>
    <row r="7666" customFormat="false" ht="15" hidden="false" customHeight="true" outlineLevel="0" collapsed="false">
      <c r="A7666" s="6" t="n">
        <f aca="false">1_Data_EDA!O7667</f>
        <v>1</v>
      </c>
      <c r="B7666" s="6" t="n">
        <f aca="false">1_Data_EDA!H7667</f>
        <v>2</v>
      </c>
      <c r="C7666" s="7" t="n">
        <f aca="false">1_Data_EDA!I7667</f>
        <v>44.99000168</v>
      </c>
      <c r="D7666" s="6" t="n">
        <f aca="false">1_Data_EDA!J7667</f>
        <v>3</v>
      </c>
      <c r="E7666" s="7" t="n">
        <f aca="false">1_Data_EDA!K7667</f>
        <v>134.9700012</v>
      </c>
      <c r="F7666" s="7" t="n">
        <f aca="false">1_Data_EDA!L7667</f>
        <v>1.350000024</v>
      </c>
      <c r="G7666" s="8" t="n">
        <f aca="false">1_Data_EDA!M7667</f>
        <v>0.01</v>
      </c>
      <c r="H7666" s="6" t="n">
        <f aca="false">IF(1_Data_EDA!B7667="First Class",1,0)</f>
        <v>0</v>
      </c>
      <c r="I7666" s="6" t="n">
        <f aca="false">IF(1_Data_EDA!B7667="Second Class",1,0)</f>
        <v>1</v>
      </c>
      <c r="J7666" s="6" t="n">
        <f aca="false">IF(1_Data_EDA!B7667="Same Day",1,0)</f>
        <v>0</v>
      </c>
      <c r="K7666" s="6" t="n">
        <f aca="false">IF(1_Data_EDA!C7667="Corporate",1,0)</f>
        <v>1</v>
      </c>
      <c r="L7666" s="6" t="n">
        <f aca="false">IF(1_Data_EDA!C7667="Home Office",1,0)</f>
        <v>0</v>
      </c>
      <c r="M7666" s="6" t="n">
        <f aca="false">IF(1_Data_EDA!D7667="Europe",1,0)</f>
        <v>0</v>
      </c>
      <c r="N7666" s="6" t="n">
        <f aca="false">IF(1_Data_EDA!D7667="LATAM",1,0)</f>
        <v>0</v>
      </c>
      <c r="O7666" s="6" t="n">
        <f aca="false">IF(1_Data_EDA!D7667="Pacific Asia",1,0)</f>
        <v>0</v>
      </c>
      <c r="P7666" s="6" t="n">
        <f aca="false">IF(1_Data_EDA!D7667="USCA",1,0)</f>
        <v>1</v>
      </c>
      <c r="Q7666" s="6" t="n">
        <f aca="false">IF(C7666&gt;MEDIAN(C$5:C$8004),1,0)</f>
        <v>0</v>
      </c>
      <c r="R7666" s="6" t="n">
        <f aca="false">IF(D7666&gt;2,1,0)</f>
        <v>1</v>
      </c>
    </row>
    <row r="7667" customFormat="false" ht="15" hidden="false" customHeight="true" outlineLevel="0" collapsed="false">
      <c r="A7667" s="6" t="n">
        <f aca="false">1_Data_EDA!O7668</f>
        <v>1</v>
      </c>
      <c r="B7667" s="6" t="n">
        <f aca="false">1_Data_EDA!H7668</f>
        <v>4</v>
      </c>
      <c r="C7667" s="7" t="n">
        <f aca="false">1_Data_EDA!I7668</f>
        <v>49.97999954</v>
      </c>
      <c r="D7667" s="6" t="n">
        <f aca="false">1_Data_EDA!J7668</f>
        <v>1</v>
      </c>
      <c r="E7667" s="7" t="n">
        <f aca="false">1_Data_EDA!K7668</f>
        <v>49.97999954</v>
      </c>
      <c r="F7667" s="7" t="n">
        <f aca="false">1_Data_EDA!L7668</f>
        <v>4.5</v>
      </c>
      <c r="G7667" s="8" t="n">
        <f aca="false">1_Data_EDA!M7668</f>
        <v>0.090000004</v>
      </c>
      <c r="H7667" s="6" t="n">
        <f aca="false">IF(1_Data_EDA!B7668="First Class",1,0)</f>
        <v>0</v>
      </c>
      <c r="I7667" s="6" t="n">
        <f aca="false">IF(1_Data_EDA!B7668="Second Class",1,0)</f>
        <v>0</v>
      </c>
      <c r="J7667" s="6" t="n">
        <f aca="false">IF(1_Data_EDA!B7668="Same Day",1,0)</f>
        <v>0</v>
      </c>
      <c r="K7667" s="6" t="n">
        <f aca="false">IF(1_Data_EDA!C7668="Corporate",1,0)</f>
        <v>0</v>
      </c>
      <c r="L7667" s="6" t="n">
        <f aca="false">IF(1_Data_EDA!C7668="Home Office",1,0)</f>
        <v>0</v>
      </c>
      <c r="M7667" s="6" t="n">
        <f aca="false">IF(1_Data_EDA!D7668="Europe",1,0)</f>
        <v>0</v>
      </c>
      <c r="N7667" s="6" t="n">
        <f aca="false">IF(1_Data_EDA!D7668="LATAM",1,0)</f>
        <v>1</v>
      </c>
      <c r="O7667" s="6" t="n">
        <f aca="false">IF(1_Data_EDA!D7668="Pacific Asia",1,0)</f>
        <v>0</v>
      </c>
      <c r="P7667" s="6" t="n">
        <f aca="false">IF(1_Data_EDA!D7668="USCA",1,0)</f>
        <v>0</v>
      </c>
      <c r="Q7667" s="6" t="n">
        <f aca="false">IF(C7667&gt;MEDIAN(C$5:C$8004),1,0)</f>
        <v>0</v>
      </c>
      <c r="R7667" s="6" t="n">
        <f aca="false">IF(D7667&gt;2,1,0)</f>
        <v>0</v>
      </c>
    </row>
    <row r="7668" customFormat="false" ht="15" hidden="false" customHeight="true" outlineLevel="0" collapsed="false">
      <c r="A7668" s="6" t="n">
        <f aca="false">1_Data_EDA!O7669</f>
        <v>0</v>
      </c>
      <c r="B7668" s="6" t="n">
        <f aca="false">1_Data_EDA!H7669</f>
        <v>4</v>
      </c>
      <c r="C7668" s="7" t="n">
        <f aca="false">1_Data_EDA!I7669</f>
        <v>50</v>
      </c>
      <c r="D7668" s="6" t="n">
        <f aca="false">1_Data_EDA!J7669</f>
        <v>3</v>
      </c>
      <c r="E7668" s="7" t="n">
        <f aca="false">1_Data_EDA!K7669</f>
        <v>150</v>
      </c>
      <c r="F7668" s="7" t="n">
        <f aca="false">1_Data_EDA!L7669</f>
        <v>25.5</v>
      </c>
      <c r="G7668" s="8" t="n">
        <f aca="false">1_Data_EDA!M7669</f>
        <v>0.170000002</v>
      </c>
      <c r="H7668" s="6" t="n">
        <f aca="false">IF(1_Data_EDA!B7669="First Class",1,0)</f>
        <v>0</v>
      </c>
      <c r="I7668" s="6" t="n">
        <f aca="false">IF(1_Data_EDA!B7669="Second Class",1,0)</f>
        <v>0</v>
      </c>
      <c r="J7668" s="6" t="n">
        <f aca="false">IF(1_Data_EDA!B7669="Same Day",1,0)</f>
        <v>0</v>
      </c>
      <c r="K7668" s="6" t="n">
        <f aca="false">IF(1_Data_EDA!C7669="Corporate",1,0)</f>
        <v>0</v>
      </c>
      <c r="L7668" s="6" t="n">
        <f aca="false">IF(1_Data_EDA!C7669="Home Office",1,0)</f>
        <v>1</v>
      </c>
      <c r="M7668" s="6" t="n">
        <f aca="false">IF(1_Data_EDA!D7669="Europe",1,0)</f>
        <v>0</v>
      </c>
      <c r="N7668" s="6" t="n">
        <f aca="false">IF(1_Data_EDA!D7669="LATAM",1,0)</f>
        <v>0</v>
      </c>
      <c r="O7668" s="6" t="n">
        <f aca="false">IF(1_Data_EDA!D7669="Pacific Asia",1,0)</f>
        <v>1</v>
      </c>
      <c r="P7668" s="6" t="n">
        <f aca="false">IF(1_Data_EDA!D7669="USCA",1,0)</f>
        <v>0</v>
      </c>
      <c r="Q7668" s="6" t="n">
        <f aca="false">IF(C7668&gt;MEDIAN(C$5:C$8004),1,0)</f>
        <v>0</v>
      </c>
      <c r="R7668" s="6" t="n">
        <f aca="false">IF(D7668&gt;2,1,0)</f>
        <v>1</v>
      </c>
    </row>
    <row r="7669" customFormat="false" ht="15" hidden="false" customHeight="true" outlineLevel="0" collapsed="false">
      <c r="A7669" s="6" t="n">
        <f aca="false">1_Data_EDA!O7670</f>
        <v>0</v>
      </c>
      <c r="B7669" s="6" t="n">
        <f aca="false">1_Data_EDA!H7670</f>
        <v>4</v>
      </c>
      <c r="C7669" s="7" t="n">
        <f aca="false">1_Data_EDA!I7670</f>
        <v>24.98999977</v>
      </c>
      <c r="D7669" s="6" t="n">
        <f aca="false">1_Data_EDA!J7670</f>
        <v>5</v>
      </c>
      <c r="E7669" s="7" t="n">
        <f aca="false">1_Data_EDA!K7670</f>
        <v>124.9499969</v>
      </c>
      <c r="F7669" s="7" t="n">
        <f aca="false">1_Data_EDA!L7670</f>
        <v>5</v>
      </c>
      <c r="G7669" s="8" t="n">
        <f aca="false">1_Data_EDA!M7670</f>
        <v>0.039999999</v>
      </c>
      <c r="H7669" s="6" t="n">
        <f aca="false">IF(1_Data_EDA!B7670="First Class",1,0)</f>
        <v>0</v>
      </c>
      <c r="I7669" s="6" t="n">
        <f aca="false">IF(1_Data_EDA!B7670="Second Class",1,0)</f>
        <v>0</v>
      </c>
      <c r="J7669" s="6" t="n">
        <f aca="false">IF(1_Data_EDA!B7670="Same Day",1,0)</f>
        <v>0</v>
      </c>
      <c r="K7669" s="6" t="n">
        <f aca="false">IF(1_Data_EDA!C7670="Corporate",1,0)</f>
        <v>0</v>
      </c>
      <c r="L7669" s="6" t="n">
        <f aca="false">IF(1_Data_EDA!C7670="Home Office",1,0)</f>
        <v>0</v>
      </c>
      <c r="M7669" s="6" t="n">
        <f aca="false">IF(1_Data_EDA!D7670="Europe",1,0)</f>
        <v>0</v>
      </c>
      <c r="N7669" s="6" t="n">
        <f aca="false">IF(1_Data_EDA!D7670="LATAM",1,0)</f>
        <v>0</v>
      </c>
      <c r="O7669" s="6" t="n">
        <f aca="false">IF(1_Data_EDA!D7670="Pacific Asia",1,0)</f>
        <v>0</v>
      </c>
      <c r="P7669" s="6" t="n">
        <f aca="false">IF(1_Data_EDA!D7670="USCA",1,0)</f>
        <v>1</v>
      </c>
      <c r="Q7669" s="6" t="n">
        <f aca="false">IF(C7669&gt;MEDIAN(C$5:C$8004),1,0)</f>
        <v>0</v>
      </c>
      <c r="R7669" s="6" t="n">
        <f aca="false">IF(D7669&gt;2,1,0)</f>
        <v>1</v>
      </c>
    </row>
    <row r="7670" customFormat="false" ht="15" hidden="false" customHeight="true" outlineLevel="0" collapsed="false">
      <c r="A7670" s="6" t="n">
        <f aca="false">1_Data_EDA!O7671</f>
        <v>1</v>
      </c>
      <c r="B7670" s="6" t="n">
        <f aca="false">1_Data_EDA!H7671</f>
        <v>1</v>
      </c>
      <c r="C7670" s="7" t="n">
        <f aca="false">1_Data_EDA!I7671</f>
        <v>399.980011</v>
      </c>
      <c r="D7670" s="6" t="n">
        <f aca="false">1_Data_EDA!J7671</f>
        <v>1</v>
      </c>
      <c r="E7670" s="7" t="n">
        <f aca="false">1_Data_EDA!K7671</f>
        <v>399.980011</v>
      </c>
      <c r="F7670" s="7" t="n">
        <f aca="false">1_Data_EDA!L7671</f>
        <v>28</v>
      </c>
      <c r="G7670" s="8" t="n">
        <f aca="false">1_Data_EDA!M7671</f>
        <v>0.07</v>
      </c>
      <c r="H7670" s="6" t="n">
        <f aca="false">IF(1_Data_EDA!B7671="First Class",1,0)</f>
        <v>1</v>
      </c>
      <c r="I7670" s="6" t="n">
        <f aca="false">IF(1_Data_EDA!B7671="Second Class",1,0)</f>
        <v>0</v>
      </c>
      <c r="J7670" s="6" t="n">
        <f aca="false">IF(1_Data_EDA!B7671="Same Day",1,0)</f>
        <v>0</v>
      </c>
      <c r="K7670" s="6" t="n">
        <f aca="false">IF(1_Data_EDA!C7671="Corporate",1,0)</f>
        <v>0</v>
      </c>
      <c r="L7670" s="6" t="n">
        <f aca="false">IF(1_Data_EDA!C7671="Home Office",1,0)</f>
        <v>0</v>
      </c>
      <c r="M7670" s="6" t="n">
        <f aca="false">IF(1_Data_EDA!D7671="Europe",1,0)</f>
        <v>0</v>
      </c>
      <c r="N7670" s="6" t="n">
        <f aca="false">IF(1_Data_EDA!D7671="LATAM",1,0)</f>
        <v>1</v>
      </c>
      <c r="O7670" s="6" t="n">
        <f aca="false">IF(1_Data_EDA!D7671="Pacific Asia",1,0)</f>
        <v>0</v>
      </c>
      <c r="P7670" s="6" t="n">
        <f aca="false">IF(1_Data_EDA!D7671="USCA",1,0)</f>
        <v>0</v>
      </c>
      <c r="Q7670" s="6" t="n">
        <f aca="false">IF(C7670&gt;MEDIAN(C$5:C$8004),1,0)</f>
        <v>1</v>
      </c>
      <c r="R7670" s="6" t="n">
        <f aca="false">IF(D7670&gt;2,1,0)</f>
        <v>0</v>
      </c>
    </row>
    <row r="7671" customFormat="false" ht="15" hidden="false" customHeight="true" outlineLevel="0" collapsed="false">
      <c r="A7671" s="6" t="n">
        <f aca="false">1_Data_EDA!O7672</f>
        <v>0</v>
      </c>
      <c r="B7671" s="6" t="n">
        <f aca="false">1_Data_EDA!H7672</f>
        <v>4</v>
      </c>
      <c r="C7671" s="7" t="n">
        <f aca="false">1_Data_EDA!I7672</f>
        <v>49.97999954</v>
      </c>
      <c r="D7671" s="6" t="n">
        <f aca="false">1_Data_EDA!J7672</f>
        <v>3</v>
      </c>
      <c r="E7671" s="7" t="n">
        <f aca="false">1_Data_EDA!K7672</f>
        <v>149.9400024</v>
      </c>
      <c r="F7671" s="7" t="n">
        <f aca="false">1_Data_EDA!L7672</f>
        <v>19.48999977</v>
      </c>
      <c r="G7671" s="8" t="n">
        <f aca="false">1_Data_EDA!M7672</f>
        <v>0.129999995</v>
      </c>
      <c r="H7671" s="6" t="n">
        <f aca="false">IF(1_Data_EDA!B7672="First Class",1,0)</f>
        <v>0</v>
      </c>
      <c r="I7671" s="6" t="n">
        <f aca="false">IF(1_Data_EDA!B7672="Second Class",1,0)</f>
        <v>0</v>
      </c>
      <c r="J7671" s="6" t="n">
        <f aca="false">IF(1_Data_EDA!B7672="Same Day",1,0)</f>
        <v>0</v>
      </c>
      <c r="K7671" s="6" t="n">
        <f aca="false">IF(1_Data_EDA!C7672="Corporate",1,0)</f>
        <v>0</v>
      </c>
      <c r="L7671" s="6" t="n">
        <f aca="false">IF(1_Data_EDA!C7672="Home Office",1,0)</f>
        <v>1</v>
      </c>
      <c r="M7671" s="6" t="n">
        <f aca="false">IF(1_Data_EDA!D7672="Europe",1,0)</f>
        <v>0</v>
      </c>
      <c r="N7671" s="6" t="n">
        <f aca="false">IF(1_Data_EDA!D7672="LATAM",1,0)</f>
        <v>0</v>
      </c>
      <c r="O7671" s="6" t="n">
        <f aca="false">IF(1_Data_EDA!D7672="Pacific Asia",1,0)</f>
        <v>1</v>
      </c>
      <c r="P7671" s="6" t="n">
        <f aca="false">IF(1_Data_EDA!D7672="USCA",1,0)</f>
        <v>0</v>
      </c>
      <c r="Q7671" s="6" t="n">
        <f aca="false">IF(C7671&gt;MEDIAN(C$5:C$8004),1,0)</f>
        <v>0</v>
      </c>
      <c r="R7671" s="6" t="n">
        <f aca="false">IF(D7671&gt;2,1,0)</f>
        <v>1</v>
      </c>
    </row>
    <row r="7672" customFormat="false" ht="15" hidden="false" customHeight="true" outlineLevel="0" collapsed="false">
      <c r="A7672" s="6" t="n">
        <f aca="false">1_Data_EDA!O7673</f>
        <v>1</v>
      </c>
      <c r="B7672" s="6" t="n">
        <f aca="false">1_Data_EDA!H7673</f>
        <v>1</v>
      </c>
      <c r="C7672" s="7" t="n">
        <f aca="false">1_Data_EDA!I7673</f>
        <v>129.9900055</v>
      </c>
      <c r="D7672" s="6" t="n">
        <f aca="false">1_Data_EDA!J7673</f>
        <v>1</v>
      </c>
      <c r="E7672" s="7" t="n">
        <f aca="false">1_Data_EDA!K7673</f>
        <v>129.9900055</v>
      </c>
      <c r="F7672" s="7" t="n">
        <f aca="false">1_Data_EDA!L7673</f>
        <v>9.100000381</v>
      </c>
      <c r="G7672" s="8" t="n">
        <f aca="false">1_Data_EDA!M7673</f>
        <v>0.07</v>
      </c>
      <c r="H7672" s="6" t="n">
        <f aca="false">IF(1_Data_EDA!B7673="First Class",1,0)</f>
        <v>1</v>
      </c>
      <c r="I7672" s="6" t="n">
        <f aca="false">IF(1_Data_EDA!B7673="Second Class",1,0)</f>
        <v>0</v>
      </c>
      <c r="J7672" s="6" t="n">
        <f aca="false">IF(1_Data_EDA!B7673="Same Day",1,0)</f>
        <v>0</v>
      </c>
      <c r="K7672" s="6" t="n">
        <f aca="false">IF(1_Data_EDA!C7673="Corporate",1,0)</f>
        <v>0</v>
      </c>
      <c r="L7672" s="6" t="n">
        <f aca="false">IF(1_Data_EDA!C7673="Home Office",1,0)</f>
        <v>1</v>
      </c>
      <c r="M7672" s="6" t="n">
        <f aca="false">IF(1_Data_EDA!D7673="Europe",1,0)</f>
        <v>0</v>
      </c>
      <c r="N7672" s="6" t="n">
        <f aca="false">IF(1_Data_EDA!D7673="LATAM",1,0)</f>
        <v>0</v>
      </c>
      <c r="O7672" s="6" t="n">
        <f aca="false">IF(1_Data_EDA!D7673="Pacific Asia",1,0)</f>
        <v>1</v>
      </c>
      <c r="P7672" s="6" t="n">
        <f aca="false">IF(1_Data_EDA!D7673="USCA",1,0)</f>
        <v>0</v>
      </c>
      <c r="Q7672" s="6" t="n">
        <f aca="false">IF(C7672&gt;MEDIAN(C$5:C$8004),1,0)</f>
        <v>1</v>
      </c>
      <c r="R7672" s="6" t="n">
        <f aca="false">IF(D7672&gt;2,1,0)</f>
        <v>0</v>
      </c>
    </row>
    <row r="7673" customFormat="false" ht="15" hidden="false" customHeight="true" outlineLevel="0" collapsed="false">
      <c r="A7673" s="6" t="n">
        <f aca="false">1_Data_EDA!O7674</f>
        <v>1</v>
      </c>
      <c r="B7673" s="6" t="n">
        <f aca="false">1_Data_EDA!H7674</f>
        <v>1</v>
      </c>
      <c r="C7673" s="7" t="n">
        <f aca="false">1_Data_EDA!I7674</f>
        <v>24.98999977</v>
      </c>
      <c r="D7673" s="6" t="n">
        <f aca="false">1_Data_EDA!J7674</f>
        <v>3</v>
      </c>
      <c r="E7673" s="7" t="n">
        <f aca="false">1_Data_EDA!K7674</f>
        <v>74.97000122</v>
      </c>
      <c r="F7673" s="7" t="n">
        <f aca="false">1_Data_EDA!L7674</f>
        <v>0</v>
      </c>
      <c r="G7673" s="8" t="n">
        <f aca="false">1_Data_EDA!M7674</f>
        <v>0</v>
      </c>
      <c r="H7673" s="6" t="n">
        <f aca="false">IF(1_Data_EDA!B7674="First Class",1,0)</f>
        <v>1</v>
      </c>
      <c r="I7673" s="6" t="n">
        <f aca="false">IF(1_Data_EDA!B7674="Second Class",1,0)</f>
        <v>0</v>
      </c>
      <c r="J7673" s="6" t="n">
        <f aca="false">IF(1_Data_EDA!B7674="Same Day",1,0)</f>
        <v>0</v>
      </c>
      <c r="K7673" s="6" t="n">
        <f aca="false">IF(1_Data_EDA!C7674="Corporate",1,0)</f>
        <v>0</v>
      </c>
      <c r="L7673" s="6" t="n">
        <f aca="false">IF(1_Data_EDA!C7674="Home Office",1,0)</f>
        <v>1</v>
      </c>
      <c r="M7673" s="6" t="n">
        <f aca="false">IF(1_Data_EDA!D7674="Europe",1,0)</f>
        <v>0</v>
      </c>
      <c r="N7673" s="6" t="n">
        <f aca="false">IF(1_Data_EDA!D7674="LATAM",1,0)</f>
        <v>1</v>
      </c>
      <c r="O7673" s="6" t="n">
        <f aca="false">IF(1_Data_EDA!D7674="Pacific Asia",1,0)</f>
        <v>0</v>
      </c>
      <c r="P7673" s="6" t="n">
        <f aca="false">IF(1_Data_EDA!D7674="USCA",1,0)</f>
        <v>0</v>
      </c>
      <c r="Q7673" s="6" t="n">
        <f aca="false">IF(C7673&gt;MEDIAN(C$5:C$8004),1,0)</f>
        <v>0</v>
      </c>
      <c r="R7673" s="6" t="n">
        <f aca="false">IF(D7673&gt;2,1,0)</f>
        <v>1</v>
      </c>
    </row>
    <row r="7674" customFormat="false" ht="15" hidden="false" customHeight="true" outlineLevel="0" collapsed="false">
      <c r="A7674" s="6" t="n">
        <f aca="false">1_Data_EDA!O7675</f>
        <v>1</v>
      </c>
      <c r="B7674" s="6" t="n">
        <f aca="false">1_Data_EDA!H7675</f>
        <v>0</v>
      </c>
      <c r="C7674" s="7" t="n">
        <f aca="false">1_Data_EDA!I7675</f>
        <v>129.9900055</v>
      </c>
      <c r="D7674" s="6" t="n">
        <f aca="false">1_Data_EDA!J7675</f>
        <v>1</v>
      </c>
      <c r="E7674" s="7" t="n">
        <f aca="false">1_Data_EDA!K7675</f>
        <v>129.9900055</v>
      </c>
      <c r="F7674" s="7" t="n">
        <f aca="false">1_Data_EDA!L7675</f>
        <v>23.39999962</v>
      </c>
      <c r="G7674" s="8" t="n">
        <f aca="false">1_Data_EDA!M7675</f>
        <v>0.180000007</v>
      </c>
      <c r="H7674" s="6" t="n">
        <f aca="false">IF(1_Data_EDA!B7675="First Class",1,0)</f>
        <v>0</v>
      </c>
      <c r="I7674" s="6" t="n">
        <f aca="false">IF(1_Data_EDA!B7675="Second Class",1,0)</f>
        <v>0</v>
      </c>
      <c r="J7674" s="6" t="n">
        <f aca="false">IF(1_Data_EDA!B7675="Same Day",1,0)</f>
        <v>1</v>
      </c>
      <c r="K7674" s="6" t="n">
        <f aca="false">IF(1_Data_EDA!C7675="Corporate",1,0)</f>
        <v>0</v>
      </c>
      <c r="L7674" s="6" t="n">
        <f aca="false">IF(1_Data_EDA!C7675="Home Office",1,0)</f>
        <v>0</v>
      </c>
      <c r="M7674" s="6" t="n">
        <f aca="false">IF(1_Data_EDA!D7675="Europe",1,0)</f>
        <v>0</v>
      </c>
      <c r="N7674" s="6" t="n">
        <f aca="false">IF(1_Data_EDA!D7675="LATAM",1,0)</f>
        <v>0</v>
      </c>
      <c r="O7674" s="6" t="n">
        <f aca="false">IF(1_Data_EDA!D7675="Pacific Asia",1,0)</f>
        <v>0</v>
      </c>
      <c r="P7674" s="6" t="n">
        <f aca="false">IF(1_Data_EDA!D7675="USCA",1,0)</f>
        <v>1</v>
      </c>
      <c r="Q7674" s="6" t="n">
        <f aca="false">IF(C7674&gt;MEDIAN(C$5:C$8004),1,0)</f>
        <v>1</v>
      </c>
      <c r="R7674" s="6" t="n">
        <f aca="false">IF(D7674&gt;2,1,0)</f>
        <v>0</v>
      </c>
    </row>
    <row r="7675" customFormat="false" ht="15" hidden="false" customHeight="true" outlineLevel="0" collapsed="false">
      <c r="A7675" s="6" t="n">
        <f aca="false">1_Data_EDA!O7676</f>
        <v>1</v>
      </c>
      <c r="B7675" s="6" t="n">
        <f aca="false">1_Data_EDA!H7676</f>
        <v>4</v>
      </c>
      <c r="C7675" s="7" t="n">
        <f aca="false">1_Data_EDA!I7676</f>
        <v>49.97999954</v>
      </c>
      <c r="D7675" s="6" t="n">
        <f aca="false">1_Data_EDA!J7676</f>
        <v>5</v>
      </c>
      <c r="E7675" s="7" t="n">
        <f aca="false">1_Data_EDA!K7676</f>
        <v>249.8999939</v>
      </c>
      <c r="F7675" s="7" t="n">
        <f aca="false">1_Data_EDA!L7676</f>
        <v>44.97999954</v>
      </c>
      <c r="G7675" s="8" t="n">
        <f aca="false">1_Data_EDA!M7676</f>
        <v>0.180000007</v>
      </c>
      <c r="H7675" s="6" t="n">
        <f aca="false">IF(1_Data_EDA!B7676="First Class",1,0)</f>
        <v>0</v>
      </c>
      <c r="I7675" s="6" t="n">
        <f aca="false">IF(1_Data_EDA!B7676="Second Class",1,0)</f>
        <v>0</v>
      </c>
      <c r="J7675" s="6" t="n">
        <f aca="false">IF(1_Data_EDA!B7676="Same Day",1,0)</f>
        <v>0</v>
      </c>
      <c r="K7675" s="6" t="n">
        <f aca="false">IF(1_Data_EDA!C7676="Corporate",1,0)</f>
        <v>0</v>
      </c>
      <c r="L7675" s="6" t="n">
        <f aca="false">IF(1_Data_EDA!C7676="Home Office",1,0)</f>
        <v>1</v>
      </c>
      <c r="M7675" s="6" t="n">
        <f aca="false">IF(1_Data_EDA!D7676="Europe",1,0)</f>
        <v>1</v>
      </c>
      <c r="N7675" s="6" t="n">
        <f aca="false">IF(1_Data_EDA!D7676="LATAM",1,0)</f>
        <v>0</v>
      </c>
      <c r="O7675" s="6" t="n">
        <f aca="false">IF(1_Data_EDA!D7676="Pacific Asia",1,0)</f>
        <v>0</v>
      </c>
      <c r="P7675" s="6" t="n">
        <f aca="false">IF(1_Data_EDA!D7676="USCA",1,0)</f>
        <v>0</v>
      </c>
      <c r="Q7675" s="6" t="n">
        <f aca="false">IF(C7675&gt;MEDIAN(C$5:C$8004),1,0)</f>
        <v>0</v>
      </c>
      <c r="R7675" s="6" t="n">
        <f aca="false">IF(D7675&gt;2,1,0)</f>
        <v>1</v>
      </c>
    </row>
    <row r="7676" customFormat="false" ht="15" hidden="false" customHeight="true" outlineLevel="0" collapsed="false">
      <c r="A7676" s="6" t="n">
        <f aca="false">1_Data_EDA!O7677</f>
        <v>1</v>
      </c>
      <c r="B7676" s="6" t="n">
        <f aca="false">1_Data_EDA!H7677</f>
        <v>2</v>
      </c>
      <c r="C7676" s="7" t="n">
        <f aca="false">1_Data_EDA!I7677</f>
        <v>59.99000168</v>
      </c>
      <c r="D7676" s="6" t="n">
        <f aca="false">1_Data_EDA!J7677</f>
        <v>4</v>
      </c>
      <c r="E7676" s="7" t="n">
        <f aca="false">1_Data_EDA!K7677</f>
        <v>239.9600067</v>
      </c>
      <c r="F7676" s="7" t="n">
        <f aca="false">1_Data_EDA!L7677</f>
        <v>0</v>
      </c>
      <c r="G7676" s="8" t="n">
        <f aca="false">1_Data_EDA!M7677</f>
        <v>0</v>
      </c>
      <c r="H7676" s="6" t="n">
        <f aca="false">IF(1_Data_EDA!B7677="First Class",1,0)</f>
        <v>0</v>
      </c>
      <c r="I7676" s="6" t="n">
        <f aca="false">IF(1_Data_EDA!B7677="Second Class",1,0)</f>
        <v>1</v>
      </c>
      <c r="J7676" s="6" t="n">
        <f aca="false">IF(1_Data_EDA!B7677="Same Day",1,0)</f>
        <v>0</v>
      </c>
      <c r="K7676" s="6" t="n">
        <f aca="false">IF(1_Data_EDA!C7677="Corporate",1,0)</f>
        <v>0</v>
      </c>
      <c r="L7676" s="6" t="n">
        <f aca="false">IF(1_Data_EDA!C7677="Home Office",1,0)</f>
        <v>1</v>
      </c>
      <c r="M7676" s="6" t="n">
        <f aca="false">IF(1_Data_EDA!D7677="Europe",1,0)</f>
        <v>0</v>
      </c>
      <c r="N7676" s="6" t="n">
        <f aca="false">IF(1_Data_EDA!D7677="LATAM",1,0)</f>
        <v>1</v>
      </c>
      <c r="O7676" s="6" t="n">
        <f aca="false">IF(1_Data_EDA!D7677="Pacific Asia",1,0)</f>
        <v>0</v>
      </c>
      <c r="P7676" s="6" t="n">
        <f aca="false">IF(1_Data_EDA!D7677="USCA",1,0)</f>
        <v>0</v>
      </c>
      <c r="Q7676" s="6" t="n">
        <f aca="false">IF(C7676&gt;MEDIAN(C$5:C$8004),1,0)</f>
        <v>0</v>
      </c>
      <c r="R7676" s="6" t="n">
        <f aca="false">IF(D7676&gt;2,1,0)</f>
        <v>1</v>
      </c>
    </row>
    <row r="7677" customFormat="false" ht="15" hidden="false" customHeight="true" outlineLevel="0" collapsed="false">
      <c r="A7677" s="6" t="n">
        <f aca="false">1_Data_EDA!O7678</f>
        <v>1</v>
      </c>
      <c r="B7677" s="6" t="n">
        <f aca="false">1_Data_EDA!H7678</f>
        <v>2</v>
      </c>
      <c r="C7677" s="7" t="n">
        <f aca="false">1_Data_EDA!I7678</f>
        <v>199.9900055</v>
      </c>
      <c r="D7677" s="6" t="n">
        <f aca="false">1_Data_EDA!J7678</f>
        <v>1</v>
      </c>
      <c r="E7677" s="7" t="n">
        <f aca="false">1_Data_EDA!K7678</f>
        <v>199.9900055</v>
      </c>
      <c r="F7677" s="7" t="n">
        <f aca="false">1_Data_EDA!L7678</f>
        <v>24</v>
      </c>
      <c r="G7677" s="8" t="n">
        <f aca="false">1_Data_EDA!M7678</f>
        <v>0.119999997</v>
      </c>
      <c r="H7677" s="6" t="n">
        <f aca="false">IF(1_Data_EDA!B7678="First Class",1,0)</f>
        <v>0</v>
      </c>
      <c r="I7677" s="6" t="n">
        <f aca="false">IF(1_Data_EDA!B7678="Second Class",1,0)</f>
        <v>1</v>
      </c>
      <c r="J7677" s="6" t="n">
        <f aca="false">IF(1_Data_EDA!B7678="Same Day",1,0)</f>
        <v>0</v>
      </c>
      <c r="K7677" s="6" t="n">
        <f aca="false">IF(1_Data_EDA!C7678="Corporate",1,0)</f>
        <v>0</v>
      </c>
      <c r="L7677" s="6" t="n">
        <f aca="false">IF(1_Data_EDA!C7678="Home Office",1,0)</f>
        <v>1</v>
      </c>
      <c r="M7677" s="6" t="n">
        <f aca="false">IF(1_Data_EDA!D7678="Europe",1,0)</f>
        <v>0</v>
      </c>
      <c r="N7677" s="6" t="n">
        <f aca="false">IF(1_Data_EDA!D7678="LATAM",1,0)</f>
        <v>0</v>
      </c>
      <c r="O7677" s="6" t="n">
        <f aca="false">IF(1_Data_EDA!D7678="Pacific Asia",1,0)</f>
        <v>1</v>
      </c>
      <c r="P7677" s="6" t="n">
        <f aca="false">IF(1_Data_EDA!D7678="USCA",1,0)</f>
        <v>0</v>
      </c>
      <c r="Q7677" s="6" t="n">
        <f aca="false">IF(C7677&gt;MEDIAN(C$5:C$8004),1,0)</f>
        <v>1</v>
      </c>
      <c r="R7677" s="6" t="n">
        <f aca="false">IF(D7677&gt;2,1,0)</f>
        <v>0</v>
      </c>
    </row>
    <row r="7678" customFormat="false" ht="15" hidden="false" customHeight="true" outlineLevel="0" collapsed="false">
      <c r="A7678" s="6" t="n">
        <f aca="false">1_Data_EDA!O7679</f>
        <v>1</v>
      </c>
      <c r="B7678" s="6" t="n">
        <f aca="false">1_Data_EDA!H7679</f>
        <v>4</v>
      </c>
      <c r="C7678" s="7" t="n">
        <f aca="false">1_Data_EDA!I7679</f>
        <v>39.99000168</v>
      </c>
      <c r="D7678" s="6" t="n">
        <f aca="false">1_Data_EDA!J7679</f>
        <v>2</v>
      </c>
      <c r="E7678" s="7" t="n">
        <f aca="false">1_Data_EDA!K7679</f>
        <v>79.98000336</v>
      </c>
      <c r="F7678" s="7" t="n">
        <f aca="false">1_Data_EDA!L7679</f>
        <v>12</v>
      </c>
      <c r="G7678" s="8" t="n">
        <f aca="false">1_Data_EDA!M7679</f>
        <v>0.150000006</v>
      </c>
      <c r="H7678" s="6" t="n">
        <f aca="false">IF(1_Data_EDA!B7679="First Class",1,0)</f>
        <v>0</v>
      </c>
      <c r="I7678" s="6" t="n">
        <f aca="false">IF(1_Data_EDA!B7679="Second Class",1,0)</f>
        <v>0</v>
      </c>
      <c r="J7678" s="6" t="n">
        <f aca="false">IF(1_Data_EDA!B7679="Same Day",1,0)</f>
        <v>0</v>
      </c>
      <c r="K7678" s="6" t="n">
        <f aca="false">IF(1_Data_EDA!C7679="Corporate",1,0)</f>
        <v>0</v>
      </c>
      <c r="L7678" s="6" t="n">
        <f aca="false">IF(1_Data_EDA!C7679="Home Office",1,0)</f>
        <v>0</v>
      </c>
      <c r="M7678" s="6" t="n">
        <f aca="false">IF(1_Data_EDA!D7679="Europe",1,0)</f>
        <v>0</v>
      </c>
      <c r="N7678" s="6" t="n">
        <f aca="false">IF(1_Data_EDA!D7679="LATAM",1,0)</f>
        <v>1</v>
      </c>
      <c r="O7678" s="6" t="n">
        <f aca="false">IF(1_Data_EDA!D7679="Pacific Asia",1,0)</f>
        <v>0</v>
      </c>
      <c r="P7678" s="6" t="n">
        <f aca="false">IF(1_Data_EDA!D7679="USCA",1,0)</f>
        <v>0</v>
      </c>
      <c r="Q7678" s="6" t="n">
        <f aca="false">IF(C7678&gt;MEDIAN(C$5:C$8004),1,0)</f>
        <v>0</v>
      </c>
      <c r="R7678" s="6" t="n">
        <f aca="false">IF(D7678&gt;2,1,0)</f>
        <v>0</v>
      </c>
    </row>
    <row r="7679" customFormat="false" ht="15" hidden="false" customHeight="true" outlineLevel="0" collapsed="false">
      <c r="A7679" s="6" t="n">
        <f aca="false">1_Data_EDA!O7680</f>
        <v>0</v>
      </c>
      <c r="B7679" s="6" t="n">
        <f aca="false">1_Data_EDA!H7680</f>
        <v>4</v>
      </c>
      <c r="C7679" s="7" t="n">
        <f aca="false">1_Data_EDA!I7680</f>
        <v>59.99000168</v>
      </c>
      <c r="D7679" s="6" t="n">
        <f aca="false">1_Data_EDA!J7680</f>
        <v>5</v>
      </c>
      <c r="E7679" s="7" t="n">
        <f aca="false">1_Data_EDA!K7680</f>
        <v>299.9500122</v>
      </c>
      <c r="F7679" s="7" t="n">
        <f aca="false">1_Data_EDA!L7680</f>
        <v>3</v>
      </c>
      <c r="G7679" s="8" t="n">
        <f aca="false">1_Data_EDA!M7680</f>
        <v>0.01</v>
      </c>
      <c r="H7679" s="6" t="n">
        <f aca="false">IF(1_Data_EDA!B7680="First Class",1,0)</f>
        <v>0</v>
      </c>
      <c r="I7679" s="6" t="n">
        <f aca="false">IF(1_Data_EDA!B7680="Second Class",1,0)</f>
        <v>0</v>
      </c>
      <c r="J7679" s="6" t="n">
        <f aca="false">IF(1_Data_EDA!B7680="Same Day",1,0)</f>
        <v>0</v>
      </c>
      <c r="K7679" s="6" t="n">
        <f aca="false">IF(1_Data_EDA!C7680="Corporate",1,0)</f>
        <v>0</v>
      </c>
      <c r="L7679" s="6" t="n">
        <f aca="false">IF(1_Data_EDA!C7680="Home Office",1,0)</f>
        <v>0</v>
      </c>
      <c r="M7679" s="6" t="n">
        <f aca="false">IF(1_Data_EDA!D7680="Europe",1,0)</f>
        <v>0</v>
      </c>
      <c r="N7679" s="6" t="n">
        <f aca="false">IF(1_Data_EDA!D7680="LATAM",1,0)</f>
        <v>1</v>
      </c>
      <c r="O7679" s="6" t="n">
        <f aca="false">IF(1_Data_EDA!D7680="Pacific Asia",1,0)</f>
        <v>0</v>
      </c>
      <c r="P7679" s="6" t="n">
        <f aca="false">IF(1_Data_EDA!D7680="USCA",1,0)</f>
        <v>0</v>
      </c>
      <c r="Q7679" s="6" t="n">
        <f aca="false">IF(C7679&gt;MEDIAN(C$5:C$8004),1,0)</f>
        <v>0</v>
      </c>
      <c r="R7679" s="6" t="n">
        <f aca="false">IF(D7679&gt;2,1,0)</f>
        <v>1</v>
      </c>
    </row>
    <row r="7680" customFormat="false" ht="15" hidden="false" customHeight="true" outlineLevel="0" collapsed="false">
      <c r="A7680" s="6" t="n">
        <f aca="false">1_Data_EDA!O7681</f>
        <v>1</v>
      </c>
      <c r="B7680" s="6" t="n">
        <f aca="false">1_Data_EDA!H7681</f>
        <v>1</v>
      </c>
      <c r="C7680" s="7" t="n">
        <f aca="false">1_Data_EDA!I7681</f>
        <v>50</v>
      </c>
      <c r="D7680" s="6" t="n">
        <f aca="false">1_Data_EDA!J7681</f>
        <v>4</v>
      </c>
      <c r="E7680" s="7" t="n">
        <f aca="false">1_Data_EDA!K7681</f>
        <v>200</v>
      </c>
      <c r="F7680" s="7" t="n">
        <f aca="false">1_Data_EDA!L7681</f>
        <v>20</v>
      </c>
      <c r="G7680" s="8" t="n">
        <f aca="false">1_Data_EDA!M7681</f>
        <v>0.100000001</v>
      </c>
      <c r="H7680" s="6" t="n">
        <f aca="false">IF(1_Data_EDA!B7681="First Class",1,0)</f>
        <v>1</v>
      </c>
      <c r="I7680" s="6" t="n">
        <f aca="false">IF(1_Data_EDA!B7681="Second Class",1,0)</f>
        <v>0</v>
      </c>
      <c r="J7680" s="6" t="n">
        <f aca="false">IF(1_Data_EDA!B7681="Same Day",1,0)</f>
        <v>0</v>
      </c>
      <c r="K7680" s="6" t="n">
        <f aca="false">IF(1_Data_EDA!C7681="Corporate",1,0)</f>
        <v>0</v>
      </c>
      <c r="L7680" s="6" t="n">
        <f aca="false">IF(1_Data_EDA!C7681="Home Office",1,0)</f>
        <v>0</v>
      </c>
      <c r="M7680" s="6" t="n">
        <f aca="false">IF(1_Data_EDA!D7681="Europe",1,0)</f>
        <v>0</v>
      </c>
      <c r="N7680" s="6" t="n">
        <f aca="false">IF(1_Data_EDA!D7681="LATAM",1,0)</f>
        <v>1</v>
      </c>
      <c r="O7680" s="6" t="n">
        <f aca="false">IF(1_Data_EDA!D7681="Pacific Asia",1,0)</f>
        <v>0</v>
      </c>
      <c r="P7680" s="6" t="n">
        <f aca="false">IF(1_Data_EDA!D7681="USCA",1,0)</f>
        <v>0</v>
      </c>
      <c r="Q7680" s="6" t="n">
        <f aca="false">IF(C7680&gt;MEDIAN(C$5:C$8004),1,0)</f>
        <v>0</v>
      </c>
      <c r="R7680" s="6" t="n">
        <f aca="false">IF(D7680&gt;2,1,0)</f>
        <v>1</v>
      </c>
    </row>
    <row r="7681" customFormat="false" ht="15" hidden="false" customHeight="true" outlineLevel="0" collapsed="false">
      <c r="A7681" s="6" t="n">
        <f aca="false">1_Data_EDA!O7682</f>
        <v>0</v>
      </c>
      <c r="B7681" s="6" t="n">
        <f aca="false">1_Data_EDA!H7682</f>
        <v>4</v>
      </c>
      <c r="C7681" s="7" t="n">
        <f aca="false">1_Data_EDA!I7682</f>
        <v>299.980011</v>
      </c>
      <c r="D7681" s="6" t="n">
        <f aca="false">1_Data_EDA!J7682</f>
        <v>1</v>
      </c>
      <c r="E7681" s="7" t="n">
        <f aca="false">1_Data_EDA!K7682</f>
        <v>299.980011</v>
      </c>
      <c r="F7681" s="7" t="n">
        <f aca="false">1_Data_EDA!L7682</f>
        <v>12</v>
      </c>
      <c r="G7681" s="8" t="n">
        <f aca="false">1_Data_EDA!M7682</f>
        <v>0.039999999</v>
      </c>
      <c r="H7681" s="6" t="n">
        <f aca="false">IF(1_Data_EDA!B7682="First Class",1,0)</f>
        <v>0</v>
      </c>
      <c r="I7681" s="6" t="n">
        <f aca="false">IF(1_Data_EDA!B7682="Second Class",1,0)</f>
        <v>0</v>
      </c>
      <c r="J7681" s="6" t="n">
        <f aca="false">IF(1_Data_EDA!B7682="Same Day",1,0)</f>
        <v>0</v>
      </c>
      <c r="K7681" s="6" t="n">
        <f aca="false">IF(1_Data_EDA!C7682="Corporate",1,0)</f>
        <v>0</v>
      </c>
      <c r="L7681" s="6" t="n">
        <f aca="false">IF(1_Data_EDA!C7682="Home Office",1,0)</f>
        <v>0</v>
      </c>
      <c r="M7681" s="6" t="n">
        <f aca="false">IF(1_Data_EDA!D7682="Europe",1,0)</f>
        <v>1</v>
      </c>
      <c r="N7681" s="6" t="n">
        <f aca="false">IF(1_Data_EDA!D7682="LATAM",1,0)</f>
        <v>0</v>
      </c>
      <c r="O7681" s="6" t="n">
        <f aca="false">IF(1_Data_EDA!D7682="Pacific Asia",1,0)</f>
        <v>0</v>
      </c>
      <c r="P7681" s="6" t="n">
        <f aca="false">IF(1_Data_EDA!D7682="USCA",1,0)</f>
        <v>0</v>
      </c>
      <c r="Q7681" s="6" t="n">
        <f aca="false">IF(C7681&gt;MEDIAN(C$5:C$8004),1,0)</f>
        <v>1</v>
      </c>
      <c r="R7681" s="6" t="n">
        <f aca="false">IF(D7681&gt;2,1,0)</f>
        <v>0</v>
      </c>
    </row>
    <row r="7682" customFormat="false" ht="15" hidden="false" customHeight="true" outlineLevel="0" collapsed="false">
      <c r="A7682" s="6" t="n">
        <f aca="false">1_Data_EDA!O7683</f>
        <v>1</v>
      </c>
      <c r="B7682" s="6" t="n">
        <f aca="false">1_Data_EDA!H7683</f>
        <v>2</v>
      </c>
      <c r="C7682" s="7" t="n">
        <f aca="false">1_Data_EDA!I7683</f>
        <v>99.98999786</v>
      </c>
      <c r="D7682" s="6" t="n">
        <f aca="false">1_Data_EDA!J7683</f>
        <v>4</v>
      </c>
      <c r="E7682" s="7" t="n">
        <f aca="false">1_Data_EDA!K7683</f>
        <v>399.9599915</v>
      </c>
      <c r="F7682" s="7" t="n">
        <f aca="false">1_Data_EDA!L7683</f>
        <v>0</v>
      </c>
      <c r="G7682" s="8" t="n">
        <f aca="false">1_Data_EDA!M7683</f>
        <v>0</v>
      </c>
      <c r="H7682" s="6" t="n">
        <f aca="false">IF(1_Data_EDA!B7683="First Class",1,0)</f>
        <v>0</v>
      </c>
      <c r="I7682" s="6" t="n">
        <f aca="false">IF(1_Data_EDA!B7683="Second Class",1,0)</f>
        <v>1</v>
      </c>
      <c r="J7682" s="6" t="n">
        <f aca="false">IF(1_Data_EDA!B7683="Same Day",1,0)</f>
        <v>0</v>
      </c>
      <c r="K7682" s="6" t="n">
        <f aca="false">IF(1_Data_EDA!C7683="Corporate",1,0)</f>
        <v>0</v>
      </c>
      <c r="L7682" s="6" t="n">
        <f aca="false">IF(1_Data_EDA!C7683="Home Office",1,0)</f>
        <v>0</v>
      </c>
      <c r="M7682" s="6" t="n">
        <f aca="false">IF(1_Data_EDA!D7683="Europe",1,0)</f>
        <v>0</v>
      </c>
      <c r="N7682" s="6" t="n">
        <f aca="false">IF(1_Data_EDA!D7683="LATAM",1,0)</f>
        <v>0</v>
      </c>
      <c r="O7682" s="6" t="n">
        <f aca="false">IF(1_Data_EDA!D7683="Pacific Asia",1,0)</f>
        <v>0</v>
      </c>
      <c r="P7682" s="6" t="n">
        <f aca="false">IF(1_Data_EDA!D7683="USCA",1,0)</f>
        <v>1</v>
      </c>
      <c r="Q7682" s="6" t="n">
        <f aca="false">IF(C7682&gt;MEDIAN(C$5:C$8004),1,0)</f>
        <v>1</v>
      </c>
      <c r="R7682" s="6" t="n">
        <f aca="false">IF(D7682&gt;2,1,0)</f>
        <v>1</v>
      </c>
    </row>
    <row r="7683" customFormat="false" ht="15" hidden="false" customHeight="true" outlineLevel="0" collapsed="false">
      <c r="A7683" s="6" t="n">
        <f aca="false">1_Data_EDA!O7684</f>
        <v>0</v>
      </c>
      <c r="B7683" s="6" t="n">
        <f aca="false">1_Data_EDA!H7684</f>
        <v>4</v>
      </c>
      <c r="C7683" s="7" t="n">
        <f aca="false">1_Data_EDA!I7684</f>
        <v>129.9900055</v>
      </c>
      <c r="D7683" s="6" t="n">
        <f aca="false">1_Data_EDA!J7684</f>
        <v>1</v>
      </c>
      <c r="E7683" s="7" t="n">
        <f aca="false">1_Data_EDA!K7684</f>
        <v>129.9900055</v>
      </c>
      <c r="F7683" s="7" t="n">
        <f aca="false">1_Data_EDA!L7684</f>
        <v>2.599999905</v>
      </c>
      <c r="G7683" s="8" t="n">
        <f aca="false">1_Data_EDA!M7684</f>
        <v>0.02</v>
      </c>
      <c r="H7683" s="6" t="n">
        <f aca="false">IF(1_Data_EDA!B7684="First Class",1,0)</f>
        <v>0</v>
      </c>
      <c r="I7683" s="6" t="n">
        <f aca="false">IF(1_Data_EDA!B7684="Second Class",1,0)</f>
        <v>0</v>
      </c>
      <c r="J7683" s="6" t="n">
        <f aca="false">IF(1_Data_EDA!B7684="Same Day",1,0)</f>
        <v>0</v>
      </c>
      <c r="K7683" s="6" t="n">
        <f aca="false">IF(1_Data_EDA!C7684="Corporate",1,0)</f>
        <v>0</v>
      </c>
      <c r="L7683" s="6" t="n">
        <f aca="false">IF(1_Data_EDA!C7684="Home Office",1,0)</f>
        <v>0</v>
      </c>
      <c r="M7683" s="6" t="n">
        <f aca="false">IF(1_Data_EDA!D7684="Europe",1,0)</f>
        <v>0</v>
      </c>
      <c r="N7683" s="6" t="n">
        <f aca="false">IF(1_Data_EDA!D7684="LATAM",1,0)</f>
        <v>0</v>
      </c>
      <c r="O7683" s="6" t="n">
        <f aca="false">IF(1_Data_EDA!D7684="Pacific Asia",1,0)</f>
        <v>0</v>
      </c>
      <c r="P7683" s="6" t="n">
        <f aca="false">IF(1_Data_EDA!D7684="USCA",1,0)</f>
        <v>1</v>
      </c>
      <c r="Q7683" s="6" t="n">
        <f aca="false">IF(C7683&gt;MEDIAN(C$5:C$8004),1,0)</f>
        <v>1</v>
      </c>
      <c r="R7683" s="6" t="n">
        <f aca="false">IF(D7683&gt;2,1,0)</f>
        <v>0</v>
      </c>
    </row>
    <row r="7684" customFormat="false" ht="15" hidden="false" customHeight="true" outlineLevel="0" collapsed="false">
      <c r="A7684" s="6" t="n">
        <f aca="false">1_Data_EDA!O7685</f>
        <v>1</v>
      </c>
      <c r="B7684" s="6" t="n">
        <f aca="false">1_Data_EDA!H7685</f>
        <v>4</v>
      </c>
      <c r="C7684" s="7" t="n">
        <f aca="false">1_Data_EDA!I7685</f>
        <v>129.9900055</v>
      </c>
      <c r="D7684" s="6" t="n">
        <f aca="false">1_Data_EDA!J7685</f>
        <v>1</v>
      </c>
      <c r="E7684" s="7" t="n">
        <f aca="false">1_Data_EDA!K7685</f>
        <v>129.9900055</v>
      </c>
      <c r="F7684" s="7" t="n">
        <f aca="false">1_Data_EDA!L7685</f>
        <v>5.199999809</v>
      </c>
      <c r="G7684" s="8" t="n">
        <f aca="false">1_Data_EDA!M7685</f>
        <v>0.039999999</v>
      </c>
      <c r="H7684" s="6" t="n">
        <f aca="false">IF(1_Data_EDA!B7685="First Class",1,0)</f>
        <v>0</v>
      </c>
      <c r="I7684" s="6" t="n">
        <f aca="false">IF(1_Data_EDA!B7685="Second Class",1,0)</f>
        <v>0</v>
      </c>
      <c r="J7684" s="6" t="n">
        <f aca="false">IF(1_Data_EDA!B7685="Same Day",1,0)</f>
        <v>0</v>
      </c>
      <c r="K7684" s="6" t="n">
        <f aca="false">IF(1_Data_EDA!C7685="Corporate",1,0)</f>
        <v>1</v>
      </c>
      <c r="L7684" s="6" t="n">
        <f aca="false">IF(1_Data_EDA!C7685="Home Office",1,0)</f>
        <v>0</v>
      </c>
      <c r="M7684" s="6" t="n">
        <f aca="false">IF(1_Data_EDA!D7685="Europe",1,0)</f>
        <v>0</v>
      </c>
      <c r="N7684" s="6" t="n">
        <f aca="false">IF(1_Data_EDA!D7685="LATAM",1,0)</f>
        <v>0</v>
      </c>
      <c r="O7684" s="6" t="n">
        <f aca="false">IF(1_Data_EDA!D7685="Pacific Asia",1,0)</f>
        <v>0</v>
      </c>
      <c r="P7684" s="6" t="n">
        <f aca="false">IF(1_Data_EDA!D7685="USCA",1,0)</f>
        <v>1</v>
      </c>
      <c r="Q7684" s="6" t="n">
        <f aca="false">IF(C7684&gt;MEDIAN(C$5:C$8004),1,0)</f>
        <v>1</v>
      </c>
      <c r="R7684" s="6" t="n">
        <f aca="false">IF(D7684&gt;2,1,0)</f>
        <v>0</v>
      </c>
    </row>
    <row r="7685" customFormat="false" ht="15" hidden="false" customHeight="true" outlineLevel="0" collapsed="false">
      <c r="A7685" s="6" t="n">
        <f aca="false">1_Data_EDA!O7686</f>
        <v>1</v>
      </c>
      <c r="B7685" s="6" t="n">
        <f aca="false">1_Data_EDA!H7686</f>
        <v>4</v>
      </c>
      <c r="C7685" s="7" t="n">
        <f aca="false">1_Data_EDA!I7686</f>
        <v>399.980011</v>
      </c>
      <c r="D7685" s="6" t="n">
        <f aca="false">1_Data_EDA!J7686</f>
        <v>1</v>
      </c>
      <c r="E7685" s="7" t="n">
        <f aca="false">1_Data_EDA!K7686</f>
        <v>399.980011</v>
      </c>
      <c r="F7685" s="7" t="n">
        <f aca="false">1_Data_EDA!L7686</f>
        <v>22</v>
      </c>
      <c r="G7685" s="8" t="n">
        <f aca="false">1_Data_EDA!M7686</f>
        <v>0.059999999</v>
      </c>
      <c r="H7685" s="6" t="n">
        <f aca="false">IF(1_Data_EDA!B7686="First Class",1,0)</f>
        <v>0</v>
      </c>
      <c r="I7685" s="6" t="n">
        <f aca="false">IF(1_Data_EDA!B7686="Second Class",1,0)</f>
        <v>0</v>
      </c>
      <c r="J7685" s="6" t="n">
        <f aca="false">IF(1_Data_EDA!B7686="Same Day",1,0)</f>
        <v>0</v>
      </c>
      <c r="K7685" s="6" t="n">
        <f aca="false">IF(1_Data_EDA!C7686="Corporate",1,0)</f>
        <v>0</v>
      </c>
      <c r="L7685" s="6" t="n">
        <f aca="false">IF(1_Data_EDA!C7686="Home Office",1,0)</f>
        <v>0</v>
      </c>
      <c r="M7685" s="6" t="n">
        <f aca="false">IF(1_Data_EDA!D7686="Europe",1,0)</f>
        <v>0</v>
      </c>
      <c r="N7685" s="6" t="n">
        <f aca="false">IF(1_Data_EDA!D7686="LATAM",1,0)</f>
        <v>0</v>
      </c>
      <c r="O7685" s="6" t="n">
        <f aca="false">IF(1_Data_EDA!D7686="Pacific Asia",1,0)</f>
        <v>0</v>
      </c>
      <c r="P7685" s="6" t="n">
        <f aca="false">IF(1_Data_EDA!D7686="USCA",1,0)</f>
        <v>0</v>
      </c>
      <c r="Q7685" s="6" t="n">
        <f aca="false">IF(C7685&gt;MEDIAN(C$5:C$8004),1,0)</f>
        <v>1</v>
      </c>
      <c r="R7685" s="6" t="n">
        <f aca="false">IF(D7685&gt;2,1,0)</f>
        <v>0</v>
      </c>
    </row>
    <row r="7686" customFormat="false" ht="15" hidden="false" customHeight="true" outlineLevel="0" collapsed="false">
      <c r="A7686" s="6" t="n">
        <f aca="false">1_Data_EDA!O7687</f>
        <v>0</v>
      </c>
      <c r="B7686" s="6" t="n">
        <f aca="false">1_Data_EDA!H7687</f>
        <v>4</v>
      </c>
      <c r="C7686" s="7" t="n">
        <f aca="false">1_Data_EDA!I7687</f>
        <v>399.980011</v>
      </c>
      <c r="D7686" s="6" t="n">
        <f aca="false">1_Data_EDA!J7687</f>
        <v>1</v>
      </c>
      <c r="E7686" s="7" t="n">
        <f aca="false">1_Data_EDA!K7687</f>
        <v>399.980011</v>
      </c>
      <c r="F7686" s="7" t="n">
        <f aca="false">1_Data_EDA!L7687</f>
        <v>8</v>
      </c>
      <c r="G7686" s="8" t="n">
        <f aca="false">1_Data_EDA!M7687</f>
        <v>0.02</v>
      </c>
      <c r="H7686" s="6" t="n">
        <f aca="false">IF(1_Data_EDA!B7687="First Class",1,0)</f>
        <v>0</v>
      </c>
      <c r="I7686" s="6" t="n">
        <f aca="false">IF(1_Data_EDA!B7687="Second Class",1,0)</f>
        <v>0</v>
      </c>
      <c r="J7686" s="6" t="n">
        <f aca="false">IF(1_Data_EDA!B7687="Same Day",1,0)</f>
        <v>0</v>
      </c>
      <c r="K7686" s="6" t="n">
        <f aca="false">IF(1_Data_EDA!C7687="Corporate",1,0)</f>
        <v>1</v>
      </c>
      <c r="L7686" s="6" t="n">
        <f aca="false">IF(1_Data_EDA!C7687="Home Office",1,0)</f>
        <v>0</v>
      </c>
      <c r="M7686" s="6" t="n">
        <f aca="false">IF(1_Data_EDA!D7687="Europe",1,0)</f>
        <v>0</v>
      </c>
      <c r="N7686" s="6" t="n">
        <f aca="false">IF(1_Data_EDA!D7687="LATAM",1,0)</f>
        <v>1</v>
      </c>
      <c r="O7686" s="6" t="n">
        <f aca="false">IF(1_Data_EDA!D7687="Pacific Asia",1,0)</f>
        <v>0</v>
      </c>
      <c r="P7686" s="6" t="n">
        <f aca="false">IF(1_Data_EDA!D7687="USCA",1,0)</f>
        <v>0</v>
      </c>
      <c r="Q7686" s="6" t="n">
        <f aca="false">IF(C7686&gt;MEDIAN(C$5:C$8004),1,0)</f>
        <v>1</v>
      </c>
      <c r="R7686" s="6" t="n">
        <f aca="false">IF(D7686&gt;2,1,0)</f>
        <v>0</v>
      </c>
    </row>
    <row r="7687" customFormat="false" ht="15" hidden="false" customHeight="true" outlineLevel="0" collapsed="false">
      <c r="A7687" s="6" t="n">
        <f aca="false">1_Data_EDA!O7688</f>
        <v>1</v>
      </c>
      <c r="B7687" s="6" t="n">
        <f aca="false">1_Data_EDA!H7688</f>
        <v>1</v>
      </c>
      <c r="C7687" s="7" t="n">
        <f aca="false">1_Data_EDA!I7688</f>
        <v>14.98999977</v>
      </c>
      <c r="D7687" s="6" t="n">
        <f aca="false">1_Data_EDA!J7688</f>
        <v>5</v>
      </c>
      <c r="E7687" s="7" t="n">
        <f aca="false">1_Data_EDA!K7688</f>
        <v>74.94999695</v>
      </c>
      <c r="F7687" s="7" t="n">
        <f aca="false">1_Data_EDA!L7688</f>
        <v>0</v>
      </c>
      <c r="G7687" s="8" t="n">
        <f aca="false">1_Data_EDA!M7688</f>
        <v>0</v>
      </c>
      <c r="H7687" s="6" t="n">
        <f aca="false">IF(1_Data_EDA!B7688="First Class",1,0)</f>
        <v>1</v>
      </c>
      <c r="I7687" s="6" t="n">
        <f aca="false">IF(1_Data_EDA!B7688="Second Class",1,0)</f>
        <v>0</v>
      </c>
      <c r="J7687" s="6" t="n">
        <f aca="false">IF(1_Data_EDA!B7688="Same Day",1,0)</f>
        <v>0</v>
      </c>
      <c r="K7687" s="6" t="n">
        <f aca="false">IF(1_Data_EDA!C7688="Corporate",1,0)</f>
        <v>0</v>
      </c>
      <c r="L7687" s="6" t="n">
        <f aca="false">IF(1_Data_EDA!C7688="Home Office",1,0)</f>
        <v>1</v>
      </c>
      <c r="M7687" s="6" t="n">
        <f aca="false">IF(1_Data_EDA!D7688="Europe",1,0)</f>
        <v>0</v>
      </c>
      <c r="N7687" s="6" t="n">
        <f aca="false">IF(1_Data_EDA!D7688="LATAM",1,0)</f>
        <v>1</v>
      </c>
      <c r="O7687" s="6" t="n">
        <f aca="false">IF(1_Data_EDA!D7688="Pacific Asia",1,0)</f>
        <v>0</v>
      </c>
      <c r="P7687" s="6" t="n">
        <f aca="false">IF(1_Data_EDA!D7688="USCA",1,0)</f>
        <v>0</v>
      </c>
      <c r="Q7687" s="6" t="n">
        <f aca="false">IF(C7687&gt;MEDIAN(C$5:C$8004),1,0)</f>
        <v>0</v>
      </c>
      <c r="R7687" s="6" t="n">
        <f aca="false">IF(D7687&gt;2,1,0)</f>
        <v>1</v>
      </c>
    </row>
    <row r="7688" customFormat="false" ht="15" hidden="false" customHeight="true" outlineLevel="0" collapsed="false">
      <c r="A7688" s="6" t="n">
        <f aca="false">1_Data_EDA!O7689</f>
        <v>1</v>
      </c>
      <c r="B7688" s="6" t="n">
        <f aca="false">1_Data_EDA!H7689</f>
        <v>1</v>
      </c>
      <c r="C7688" s="7" t="n">
        <f aca="false">1_Data_EDA!I7689</f>
        <v>59.99000168</v>
      </c>
      <c r="D7688" s="6" t="n">
        <f aca="false">1_Data_EDA!J7689</f>
        <v>4</v>
      </c>
      <c r="E7688" s="7" t="n">
        <f aca="false">1_Data_EDA!K7689</f>
        <v>239.9600067</v>
      </c>
      <c r="F7688" s="7" t="n">
        <f aca="false">1_Data_EDA!L7689</f>
        <v>2.400000095</v>
      </c>
      <c r="G7688" s="8" t="n">
        <f aca="false">1_Data_EDA!M7689</f>
        <v>0.01</v>
      </c>
      <c r="H7688" s="6" t="n">
        <f aca="false">IF(1_Data_EDA!B7689="First Class",1,0)</f>
        <v>1</v>
      </c>
      <c r="I7688" s="6" t="n">
        <f aca="false">IF(1_Data_EDA!B7689="Second Class",1,0)</f>
        <v>0</v>
      </c>
      <c r="J7688" s="6" t="n">
        <f aca="false">IF(1_Data_EDA!B7689="Same Day",1,0)</f>
        <v>0</v>
      </c>
      <c r="K7688" s="6" t="n">
        <f aca="false">IF(1_Data_EDA!C7689="Corporate",1,0)</f>
        <v>1</v>
      </c>
      <c r="L7688" s="6" t="n">
        <f aca="false">IF(1_Data_EDA!C7689="Home Office",1,0)</f>
        <v>0</v>
      </c>
      <c r="M7688" s="6" t="n">
        <f aca="false">IF(1_Data_EDA!D7689="Europe",1,0)</f>
        <v>0</v>
      </c>
      <c r="N7688" s="6" t="n">
        <f aca="false">IF(1_Data_EDA!D7689="LATAM",1,0)</f>
        <v>1</v>
      </c>
      <c r="O7688" s="6" t="n">
        <f aca="false">IF(1_Data_EDA!D7689="Pacific Asia",1,0)</f>
        <v>0</v>
      </c>
      <c r="P7688" s="6" t="n">
        <f aca="false">IF(1_Data_EDA!D7689="USCA",1,0)</f>
        <v>0</v>
      </c>
      <c r="Q7688" s="6" t="n">
        <f aca="false">IF(C7688&gt;MEDIAN(C$5:C$8004),1,0)</f>
        <v>0</v>
      </c>
      <c r="R7688" s="6" t="n">
        <f aca="false">IF(D7688&gt;2,1,0)</f>
        <v>1</v>
      </c>
    </row>
    <row r="7689" customFormat="false" ht="15" hidden="false" customHeight="true" outlineLevel="0" collapsed="false">
      <c r="A7689" s="6" t="n">
        <f aca="false">1_Data_EDA!O7690</f>
        <v>0</v>
      </c>
      <c r="B7689" s="6" t="n">
        <f aca="false">1_Data_EDA!H7690</f>
        <v>4</v>
      </c>
      <c r="C7689" s="7" t="n">
        <f aca="false">1_Data_EDA!I7690</f>
        <v>59.99000168</v>
      </c>
      <c r="D7689" s="6" t="n">
        <f aca="false">1_Data_EDA!J7690</f>
        <v>1</v>
      </c>
      <c r="E7689" s="7" t="n">
        <f aca="false">1_Data_EDA!K7690</f>
        <v>59.99000168</v>
      </c>
      <c r="F7689" s="7" t="n">
        <f aca="false">1_Data_EDA!L7690</f>
        <v>1.799999952</v>
      </c>
      <c r="G7689" s="8" t="n">
        <f aca="false">1_Data_EDA!M7690</f>
        <v>0.029999999</v>
      </c>
      <c r="H7689" s="6" t="n">
        <f aca="false">IF(1_Data_EDA!B7690="First Class",1,0)</f>
        <v>0</v>
      </c>
      <c r="I7689" s="6" t="n">
        <f aca="false">IF(1_Data_EDA!B7690="Second Class",1,0)</f>
        <v>0</v>
      </c>
      <c r="J7689" s="6" t="n">
        <f aca="false">IF(1_Data_EDA!B7690="Same Day",1,0)</f>
        <v>0</v>
      </c>
      <c r="K7689" s="6" t="n">
        <f aca="false">IF(1_Data_EDA!C7690="Corporate",1,0)</f>
        <v>1</v>
      </c>
      <c r="L7689" s="6" t="n">
        <f aca="false">IF(1_Data_EDA!C7690="Home Office",1,0)</f>
        <v>0</v>
      </c>
      <c r="M7689" s="6" t="n">
        <f aca="false">IF(1_Data_EDA!D7690="Europe",1,0)</f>
        <v>0</v>
      </c>
      <c r="N7689" s="6" t="n">
        <f aca="false">IF(1_Data_EDA!D7690="LATAM",1,0)</f>
        <v>0</v>
      </c>
      <c r="O7689" s="6" t="n">
        <f aca="false">IF(1_Data_EDA!D7690="Pacific Asia",1,0)</f>
        <v>0</v>
      </c>
      <c r="P7689" s="6" t="n">
        <f aca="false">IF(1_Data_EDA!D7690="USCA",1,0)</f>
        <v>1</v>
      </c>
      <c r="Q7689" s="6" t="n">
        <f aca="false">IF(C7689&gt;MEDIAN(C$5:C$8004),1,0)</f>
        <v>0</v>
      </c>
      <c r="R7689" s="6" t="n">
        <f aca="false">IF(D7689&gt;2,1,0)</f>
        <v>0</v>
      </c>
    </row>
    <row r="7690" customFormat="false" ht="15" hidden="false" customHeight="true" outlineLevel="0" collapsed="false">
      <c r="A7690" s="6" t="n">
        <f aca="false">1_Data_EDA!O7691</f>
        <v>1</v>
      </c>
      <c r="B7690" s="6" t="n">
        <f aca="false">1_Data_EDA!H7691</f>
        <v>2</v>
      </c>
      <c r="C7690" s="7" t="n">
        <f aca="false">1_Data_EDA!I7691</f>
        <v>39.99000168</v>
      </c>
      <c r="D7690" s="6" t="n">
        <f aca="false">1_Data_EDA!J7691</f>
        <v>5</v>
      </c>
      <c r="E7690" s="7" t="n">
        <f aca="false">1_Data_EDA!K7691</f>
        <v>199.9499969</v>
      </c>
      <c r="F7690" s="7" t="n">
        <f aca="false">1_Data_EDA!L7691</f>
        <v>29.98999977</v>
      </c>
      <c r="G7690" s="8" t="n">
        <f aca="false">1_Data_EDA!M7691</f>
        <v>0.150000006</v>
      </c>
      <c r="H7690" s="6" t="n">
        <f aca="false">IF(1_Data_EDA!B7691="First Class",1,0)</f>
        <v>0</v>
      </c>
      <c r="I7690" s="6" t="n">
        <f aca="false">IF(1_Data_EDA!B7691="Second Class",1,0)</f>
        <v>1</v>
      </c>
      <c r="J7690" s="6" t="n">
        <f aca="false">IF(1_Data_EDA!B7691="Same Day",1,0)</f>
        <v>0</v>
      </c>
      <c r="K7690" s="6" t="n">
        <f aca="false">IF(1_Data_EDA!C7691="Corporate",1,0)</f>
        <v>1</v>
      </c>
      <c r="L7690" s="6" t="n">
        <f aca="false">IF(1_Data_EDA!C7691="Home Office",1,0)</f>
        <v>0</v>
      </c>
      <c r="M7690" s="6" t="n">
        <f aca="false">IF(1_Data_EDA!D7691="Europe",1,0)</f>
        <v>0</v>
      </c>
      <c r="N7690" s="6" t="n">
        <f aca="false">IF(1_Data_EDA!D7691="LATAM",1,0)</f>
        <v>0</v>
      </c>
      <c r="O7690" s="6" t="n">
        <f aca="false">IF(1_Data_EDA!D7691="Pacific Asia",1,0)</f>
        <v>0</v>
      </c>
      <c r="P7690" s="6" t="n">
        <f aca="false">IF(1_Data_EDA!D7691="USCA",1,0)</f>
        <v>1</v>
      </c>
      <c r="Q7690" s="6" t="n">
        <f aca="false">IF(C7690&gt;MEDIAN(C$5:C$8004),1,0)</f>
        <v>0</v>
      </c>
      <c r="R7690" s="6" t="n">
        <f aca="false">IF(D7690&gt;2,1,0)</f>
        <v>1</v>
      </c>
    </row>
    <row r="7691" customFormat="false" ht="15" hidden="false" customHeight="true" outlineLevel="0" collapsed="false">
      <c r="A7691" s="6" t="n">
        <f aca="false">1_Data_EDA!O7692</f>
        <v>1</v>
      </c>
      <c r="B7691" s="6" t="n">
        <f aca="false">1_Data_EDA!H7692</f>
        <v>1</v>
      </c>
      <c r="C7691" s="7" t="n">
        <f aca="false">1_Data_EDA!I7692</f>
        <v>59.99000168</v>
      </c>
      <c r="D7691" s="6" t="n">
        <f aca="false">1_Data_EDA!J7692</f>
        <v>3</v>
      </c>
      <c r="E7691" s="7" t="n">
        <f aca="false">1_Data_EDA!K7692</f>
        <v>179.9700012</v>
      </c>
      <c r="F7691" s="7" t="n">
        <f aca="false">1_Data_EDA!L7692</f>
        <v>1.799999952</v>
      </c>
      <c r="G7691" s="8" t="n">
        <f aca="false">1_Data_EDA!M7692</f>
        <v>0.01</v>
      </c>
      <c r="H7691" s="6" t="n">
        <f aca="false">IF(1_Data_EDA!B7692="First Class",1,0)</f>
        <v>1</v>
      </c>
      <c r="I7691" s="6" t="n">
        <f aca="false">IF(1_Data_EDA!B7692="Second Class",1,0)</f>
        <v>0</v>
      </c>
      <c r="J7691" s="6" t="n">
        <f aca="false">IF(1_Data_EDA!B7692="Same Day",1,0)</f>
        <v>0</v>
      </c>
      <c r="K7691" s="6" t="n">
        <f aca="false">IF(1_Data_EDA!C7692="Corporate",1,0)</f>
        <v>0</v>
      </c>
      <c r="L7691" s="6" t="n">
        <f aca="false">IF(1_Data_EDA!C7692="Home Office",1,0)</f>
        <v>1</v>
      </c>
      <c r="M7691" s="6" t="n">
        <f aca="false">IF(1_Data_EDA!D7692="Europe",1,0)</f>
        <v>0</v>
      </c>
      <c r="N7691" s="6" t="n">
        <f aca="false">IF(1_Data_EDA!D7692="LATAM",1,0)</f>
        <v>0</v>
      </c>
      <c r="O7691" s="6" t="n">
        <f aca="false">IF(1_Data_EDA!D7692="Pacific Asia",1,0)</f>
        <v>0</v>
      </c>
      <c r="P7691" s="6" t="n">
        <f aca="false">IF(1_Data_EDA!D7692="USCA",1,0)</f>
        <v>1</v>
      </c>
      <c r="Q7691" s="6" t="n">
        <f aca="false">IF(C7691&gt;MEDIAN(C$5:C$8004),1,0)</f>
        <v>0</v>
      </c>
      <c r="R7691" s="6" t="n">
        <f aca="false">IF(D7691&gt;2,1,0)</f>
        <v>1</v>
      </c>
    </row>
    <row r="7692" customFormat="false" ht="15" hidden="false" customHeight="true" outlineLevel="0" collapsed="false">
      <c r="A7692" s="6" t="n">
        <f aca="false">1_Data_EDA!O7693</f>
        <v>0</v>
      </c>
      <c r="B7692" s="6" t="n">
        <f aca="false">1_Data_EDA!H7693</f>
        <v>4</v>
      </c>
      <c r="C7692" s="7" t="n">
        <f aca="false">1_Data_EDA!I7693</f>
        <v>31.98999977</v>
      </c>
      <c r="D7692" s="6" t="n">
        <f aca="false">1_Data_EDA!J7693</f>
        <v>3</v>
      </c>
      <c r="E7692" s="7" t="n">
        <f aca="false">1_Data_EDA!K7693</f>
        <v>95.97000122</v>
      </c>
      <c r="F7692" s="7" t="n">
        <f aca="false">1_Data_EDA!L7693</f>
        <v>17.27000046</v>
      </c>
      <c r="G7692" s="8" t="n">
        <f aca="false">1_Data_EDA!M7693</f>
        <v>0.180000007</v>
      </c>
      <c r="H7692" s="6" t="n">
        <f aca="false">IF(1_Data_EDA!B7693="First Class",1,0)</f>
        <v>0</v>
      </c>
      <c r="I7692" s="6" t="n">
        <f aca="false">IF(1_Data_EDA!B7693="Second Class",1,0)</f>
        <v>0</v>
      </c>
      <c r="J7692" s="6" t="n">
        <f aca="false">IF(1_Data_EDA!B7693="Same Day",1,0)</f>
        <v>0</v>
      </c>
      <c r="K7692" s="6" t="n">
        <f aca="false">IF(1_Data_EDA!C7693="Corporate",1,0)</f>
        <v>0</v>
      </c>
      <c r="L7692" s="6" t="n">
        <f aca="false">IF(1_Data_EDA!C7693="Home Office",1,0)</f>
        <v>1</v>
      </c>
      <c r="M7692" s="6" t="n">
        <f aca="false">IF(1_Data_EDA!D7693="Europe",1,0)</f>
        <v>0</v>
      </c>
      <c r="N7692" s="6" t="n">
        <f aca="false">IF(1_Data_EDA!D7693="LATAM",1,0)</f>
        <v>1</v>
      </c>
      <c r="O7692" s="6" t="n">
        <f aca="false">IF(1_Data_EDA!D7693="Pacific Asia",1,0)</f>
        <v>0</v>
      </c>
      <c r="P7692" s="6" t="n">
        <f aca="false">IF(1_Data_EDA!D7693="USCA",1,0)</f>
        <v>0</v>
      </c>
      <c r="Q7692" s="6" t="n">
        <f aca="false">IF(C7692&gt;MEDIAN(C$5:C$8004),1,0)</f>
        <v>0</v>
      </c>
      <c r="R7692" s="6" t="n">
        <f aca="false">IF(D7692&gt;2,1,0)</f>
        <v>1</v>
      </c>
    </row>
    <row r="7693" customFormat="false" ht="15" hidden="false" customHeight="true" outlineLevel="0" collapsed="false">
      <c r="A7693" s="6" t="n">
        <f aca="false">1_Data_EDA!O7694</f>
        <v>0</v>
      </c>
      <c r="B7693" s="6" t="n">
        <f aca="false">1_Data_EDA!H7694</f>
        <v>2</v>
      </c>
      <c r="C7693" s="7" t="n">
        <f aca="false">1_Data_EDA!I7694</f>
        <v>299.980011</v>
      </c>
      <c r="D7693" s="6" t="n">
        <f aca="false">1_Data_EDA!J7694</f>
        <v>1</v>
      </c>
      <c r="E7693" s="7" t="n">
        <f aca="false">1_Data_EDA!K7694</f>
        <v>299.980011</v>
      </c>
      <c r="F7693" s="7" t="n">
        <f aca="false">1_Data_EDA!L7694</f>
        <v>36</v>
      </c>
      <c r="G7693" s="8" t="n">
        <f aca="false">1_Data_EDA!M7694</f>
        <v>0.119999997</v>
      </c>
      <c r="H7693" s="6" t="n">
        <f aca="false">IF(1_Data_EDA!B7694="First Class",1,0)</f>
        <v>0</v>
      </c>
      <c r="I7693" s="6" t="n">
        <f aca="false">IF(1_Data_EDA!B7694="Second Class",1,0)</f>
        <v>1</v>
      </c>
      <c r="J7693" s="6" t="n">
        <f aca="false">IF(1_Data_EDA!B7694="Same Day",1,0)</f>
        <v>0</v>
      </c>
      <c r="K7693" s="6" t="n">
        <f aca="false">IF(1_Data_EDA!C7694="Corporate",1,0)</f>
        <v>0</v>
      </c>
      <c r="L7693" s="6" t="n">
        <f aca="false">IF(1_Data_EDA!C7694="Home Office",1,0)</f>
        <v>1</v>
      </c>
      <c r="M7693" s="6" t="n">
        <f aca="false">IF(1_Data_EDA!D7694="Europe",1,0)</f>
        <v>1</v>
      </c>
      <c r="N7693" s="6" t="n">
        <f aca="false">IF(1_Data_EDA!D7694="LATAM",1,0)</f>
        <v>0</v>
      </c>
      <c r="O7693" s="6" t="n">
        <f aca="false">IF(1_Data_EDA!D7694="Pacific Asia",1,0)</f>
        <v>0</v>
      </c>
      <c r="P7693" s="6" t="n">
        <f aca="false">IF(1_Data_EDA!D7694="USCA",1,0)</f>
        <v>0</v>
      </c>
      <c r="Q7693" s="6" t="n">
        <f aca="false">IF(C7693&gt;MEDIAN(C$5:C$8004),1,0)</f>
        <v>1</v>
      </c>
      <c r="R7693" s="6" t="n">
        <f aca="false">IF(D7693&gt;2,1,0)</f>
        <v>0</v>
      </c>
    </row>
    <row r="7694" customFormat="false" ht="15" hidden="false" customHeight="true" outlineLevel="0" collapsed="false">
      <c r="A7694" s="6" t="n">
        <f aca="false">1_Data_EDA!O7695</f>
        <v>0</v>
      </c>
      <c r="B7694" s="6" t="n">
        <f aca="false">1_Data_EDA!H7695</f>
        <v>0</v>
      </c>
      <c r="C7694" s="7" t="n">
        <f aca="false">1_Data_EDA!I7695</f>
        <v>299.980011</v>
      </c>
      <c r="D7694" s="6" t="n">
        <f aca="false">1_Data_EDA!J7695</f>
        <v>1</v>
      </c>
      <c r="E7694" s="7" t="n">
        <f aca="false">1_Data_EDA!K7695</f>
        <v>299.980011</v>
      </c>
      <c r="F7694" s="7" t="n">
        <f aca="false">1_Data_EDA!L7695</f>
        <v>75</v>
      </c>
      <c r="G7694" s="8" t="n">
        <f aca="false">1_Data_EDA!M7695</f>
        <v>0.25</v>
      </c>
      <c r="H7694" s="6" t="n">
        <f aca="false">IF(1_Data_EDA!B7695="First Class",1,0)</f>
        <v>0</v>
      </c>
      <c r="I7694" s="6" t="n">
        <f aca="false">IF(1_Data_EDA!B7695="Second Class",1,0)</f>
        <v>0</v>
      </c>
      <c r="J7694" s="6" t="n">
        <f aca="false">IF(1_Data_EDA!B7695="Same Day",1,0)</f>
        <v>1</v>
      </c>
      <c r="K7694" s="6" t="n">
        <f aca="false">IF(1_Data_EDA!C7695="Corporate",1,0)</f>
        <v>0</v>
      </c>
      <c r="L7694" s="6" t="n">
        <f aca="false">IF(1_Data_EDA!C7695="Home Office",1,0)</f>
        <v>1</v>
      </c>
      <c r="M7694" s="6" t="n">
        <f aca="false">IF(1_Data_EDA!D7695="Europe",1,0)</f>
        <v>1</v>
      </c>
      <c r="N7694" s="6" t="n">
        <f aca="false">IF(1_Data_EDA!D7695="LATAM",1,0)</f>
        <v>0</v>
      </c>
      <c r="O7694" s="6" t="n">
        <f aca="false">IF(1_Data_EDA!D7695="Pacific Asia",1,0)</f>
        <v>0</v>
      </c>
      <c r="P7694" s="6" t="n">
        <f aca="false">IF(1_Data_EDA!D7695="USCA",1,0)</f>
        <v>0</v>
      </c>
      <c r="Q7694" s="6" t="n">
        <f aca="false">IF(C7694&gt;MEDIAN(C$5:C$8004),1,0)</f>
        <v>1</v>
      </c>
      <c r="R7694" s="6" t="n">
        <f aca="false">IF(D7694&gt;2,1,0)</f>
        <v>0</v>
      </c>
    </row>
    <row r="7695" customFormat="false" ht="15" hidden="false" customHeight="true" outlineLevel="0" collapsed="false">
      <c r="A7695" s="6" t="n">
        <f aca="false">1_Data_EDA!O7696</f>
        <v>1</v>
      </c>
      <c r="B7695" s="6" t="n">
        <f aca="false">1_Data_EDA!H7696</f>
        <v>4</v>
      </c>
      <c r="C7695" s="7" t="n">
        <f aca="false">1_Data_EDA!I7696</f>
        <v>399.980011</v>
      </c>
      <c r="D7695" s="6" t="n">
        <f aca="false">1_Data_EDA!J7696</f>
        <v>1</v>
      </c>
      <c r="E7695" s="7" t="n">
        <f aca="false">1_Data_EDA!K7696</f>
        <v>399.980011</v>
      </c>
      <c r="F7695" s="7" t="n">
        <f aca="false">1_Data_EDA!L7696</f>
        <v>52</v>
      </c>
      <c r="G7695" s="8" t="n">
        <f aca="false">1_Data_EDA!M7696</f>
        <v>0.129999995</v>
      </c>
      <c r="H7695" s="6" t="n">
        <f aca="false">IF(1_Data_EDA!B7696="First Class",1,0)</f>
        <v>0</v>
      </c>
      <c r="I7695" s="6" t="n">
        <f aca="false">IF(1_Data_EDA!B7696="Second Class",1,0)</f>
        <v>0</v>
      </c>
      <c r="J7695" s="6" t="n">
        <f aca="false">IF(1_Data_EDA!B7696="Same Day",1,0)</f>
        <v>0</v>
      </c>
      <c r="K7695" s="6" t="n">
        <f aca="false">IF(1_Data_EDA!C7696="Corporate",1,0)</f>
        <v>1</v>
      </c>
      <c r="L7695" s="6" t="n">
        <f aca="false">IF(1_Data_EDA!C7696="Home Office",1,0)</f>
        <v>0</v>
      </c>
      <c r="M7695" s="6" t="n">
        <f aca="false">IF(1_Data_EDA!D7696="Europe",1,0)</f>
        <v>0</v>
      </c>
      <c r="N7695" s="6" t="n">
        <f aca="false">IF(1_Data_EDA!D7696="LATAM",1,0)</f>
        <v>0</v>
      </c>
      <c r="O7695" s="6" t="n">
        <f aca="false">IF(1_Data_EDA!D7696="Pacific Asia",1,0)</f>
        <v>0</v>
      </c>
      <c r="P7695" s="6" t="n">
        <f aca="false">IF(1_Data_EDA!D7696="USCA",1,0)</f>
        <v>1</v>
      </c>
      <c r="Q7695" s="6" t="n">
        <f aca="false">IF(C7695&gt;MEDIAN(C$5:C$8004),1,0)</f>
        <v>1</v>
      </c>
      <c r="R7695" s="6" t="n">
        <f aca="false">IF(D7695&gt;2,1,0)</f>
        <v>0</v>
      </c>
    </row>
    <row r="7696" customFormat="false" ht="15" hidden="false" customHeight="true" outlineLevel="0" collapsed="false">
      <c r="A7696" s="6" t="n">
        <f aca="false">1_Data_EDA!O7697</f>
        <v>0</v>
      </c>
      <c r="B7696" s="6" t="n">
        <f aca="false">1_Data_EDA!H7697</f>
        <v>2</v>
      </c>
      <c r="C7696" s="7" t="n">
        <f aca="false">1_Data_EDA!I7697</f>
        <v>59.99000168</v>
      </c>
      <c r="D7696" s="6" t="n">
        <f aca="false">1_Data_EDA!J7697</f>
        <v>3</v>
      </c>
      <c r="E7696" s="7" t="n">
        <f aca="false">1_Data_EDA!K7697</f>
        <v>179.9700012</v>
      </c>
      <c r="F7696" s="7" t="n">
        <f aca="false">1_Data_EDA!L7697</f>
        <v>23.39999962</v>
      </c>
      <c r="G7696" s="8" t="n">
        <f aca="false">1_Data_EDA!M7697</f>
        <v>0.129999995</v>
      </c>
      <c r="H7696" s="6" t="n">
        <f aca="false">IF(1_Data_EDA!B7697="First Class",1,0)</f>
        <v>0</v>
      </c>
      <c r="I7696" s="6" t="n">
        <f aca="false">IF(1_Data_EDA!B7697="Second Class",1,0)</f>
        <v>1</v>
      </c>
      <c r="J7696" s="6" t="n">
        <f aca="false">IF(1_Data_EDA!B7697="Same Day",1,0)</f>
        <v>0</v>
      </c>
      <c r="K7696" s="6" t="n">
        <f aca="false">IF(1_Data_EDA!C7697="Corporate",1,0)</f>
        <v>0</v>
      </c>
      <c r="L7696" s="6" t="n">
        <f aca="false">IF(1_Data_EDA!C7697="Home Office",1,0)</f>
        <v>0</v>
      </c>
      <c r="M7696" s="6" t="n">
        <f aca="false">IF(1_Data_EDA!D7697="Europe",1,0)</f>
        <v>0</v>
      </c>
      <c r="N7696" s="6" t="n">
        <f aca="false">IF(1_Data_EDA!D7697="LATAM",1,0)</f>
        <v>1</v>
      </c>
      <c r="O7696" s="6" t="n">
        <f aca="false">IF(1_Data_EDA!D7697="Pacific Asia",1,0)</f>
        <v>0</v>
      </c>
      <c r="P7696" s="6" t="n">
        <f aca="false">IF(1_Data_EDA!D7697="USCA",1,0)</f>
        <v>0</v>
      </c>
      <c r="Q7696" s="6" t="n">
        <f aca="false">IF(C7696&gt;MEDIAN(C$5:C$8004),1,0)</f>
        <v>0</v>
      </c>
      <c r="R7696" s="6" t="n">
        <f aca="false">IF(D7696&gt;2,1,0)</f>
        <v>1</v>
      </c>
    </row>
    <row r="7697" customFormat="false" ht="15" hidden="false" customHeight="true" outlineLevel="0" collapsed="false">
      <c r="A7697" s="6" t="n">
        <f aca="false">1_Data_EDA!O7698</f>
        <v>0</v>
      </c>
      <c r="B7697" s="6" t="n">
        <f aca="false">1_Data_EDA!H7698</f>
        <v>4</v>
      </c>
      <c r="C7697" s="7" t="n">
        <f aca="false">1_Data_EDA!I7698</f>
        <v>252.8800049</v>
      </c>
      <c r="D7697" s="6" t="n">
        <f aca="false">1_Data_EDA!J7698</f>
        <v>1</v>
      </c>
      <c r="E7697" s="7" t="n">
        <f aca="false">1_Data_EDA!K7698</f>
        <v>252.8800049</v>
      </c>
      <c r="F7697" s="7" t="n">
        <f aca="false">1_Data_EDA!L7698</f>
        <v>42.99000168</v>
      </c>
      <c r="G7697" s="8" t="n">
        <f aca="false">1_Data_EDA!M7698</f>
        <v>0.170000002</v>
      </c>
      <c r="H7697" s="6" t="n">
        <f aca="false">IF(1_Data_EDA!B7698="First Class",1,0)</f>
        <v>0</v>
      </c>
      <c r="I7697" s="6" t="n">
        <f aca="false">IF(1_Data_EDA!B7698="Second Class",1,0)</f>
        <v>0</v>
      </c>
      <c r="J7697" s="6" t="n">
        <f aca="false">IF(1_Data_EDA!B7698="Same Day",1,0)</f>
        <v>0</v>
      </c>
      <c r="K7697" s="6" t="n">
        <f aca="false">IF(1_Data_EDA!C7698="Corporate",1,0)</f>
        <v>0</v>
      </c>
      <c r="L7697" s="6" t="n">
        <f aca="false">IF(1_Data_EDA!C7698="Home Office",1,0)</f>
        <v>1</v>
      </c>
      <c r="M7697" s="6" t="n">
        <f aca="false">IF(1_Data_EDA!D7698="Europe",1,0)</f>
        <v>1</v>
      </c>
      <c r="N7697" s="6" t="n">
        <f aca="false">IF(1_Data_EDA!D7698="LATAM",1,0)</f>
        <v>0</v>
      </c>
      <c r="O7697" s="6" t="n">
        <f aca="false">IF(1_Data_EDA!D7698="Pacific Asia",1,0)</f>
        <v>0</v>
      </c>
      <c r="P7697" s="6" t="n">
        <f aca="false">IF(1_Data_EDA!D7698="USCA",1,0)</f>
        <v>0</v>
      </c>
      <c r="Q7697" s="6" t="n">
        <f aca="false">IF(C7697&gt;MEDIAN(C$5:C$8004),1,0)</f>
        <v>1</v>
      </c>
      <c r="R7697" s="6" t="n">
        <f aca="false">IF(D7697&gt;2,1,0)</f>
        <v>0</v>
      </c>
    </row>
    <row r="7698" customFormat="false" ht="15" hidden="false" customHeight="true" outlineLevel="0" collapsed="false">
      <c r="A7698" s="6" t="n">
        <f aca="false">1_Data_EDA!O7699</f>
        <v>0</v>
      </c>
      <c r="B7698" s="6" t="n">
        <f aca="false">1_Data_EDA!H7699</f>
        <v>4</v>
      </c>
      <c r="C7698" s="7" t="n">
        <f aca="false">1_Data_EDA!I7699</f>
        <v>299.980011</v>
      </c>
      <c r="D7698" s="6" t="n">
        <f aca="false">1_Data_EDA!J7699</f>
        <v>1</v>
      </c>
      <c r="E7698" s="7" t="n">
        <f aca="false">1_Data_EDA!K7699</f>
        <v>299.980011</v>
      </c>
      <c r="F7698" s="7" t="n">
        <f aca="false">1_Data_EDA!L7699</f>
        <v>6</v>
      </c>
      <c r="G7698" s="8" t="n">
        <f aca="false">1_Data_EDA!M7699</f>
        <v>0.02</v>
      </c>
      <c r="H7698" s="6" t="n">
        <f aca="false">IF(1_Data_EDA!B7699="First Class",1,0)</f>
        <v>0</v>
      </c>
      <c r="I7698" s="6" t="n">
        <f aca="false">IF(1_Data_EDA!B7699="Second Class",1,0)</f>
        <v>0</v>
      </c>
      <c r="J7698" s="6" t="n">
        <f aca="false">IF(1_Data_EDA!B7699="Same Day",1,0)</f>
        <v>0</v>
      </c>
      <c r="K7698" s="6" t="n">
        <f aca="false">IF(1_Data_EDA!C7699="Corporate",1,0)</f>
        <v>1</v>
      </c>
      <c r="L7698" s="6" t="n">
        <f aca="false">IF(1_Data_EDA!C7699="Home Office",1,0)</f>
        <v>0</v>
      </c>
      <c r="M7698" s="6" t="n">
        <f aca="false">IF(1_Data_EDA!D7699="Europe",1,0)</f>
        <v>0</v>
      </c>
      <c r="N7698" s="6" t="n">
        <f aca="false">IF(1_Data_EDA!D7699="LATAM",1,0)</f>
        <v>1</v>
      </c>
      <c r="O7698" s="6" t="n">
        <f aca="false">IF(1_Data_EDA!D7699="Pacific Asia",1,0)</f>
        <v>0</v>
      </c>
      <c r="P7698" s="6" t="n">
        <f aca="false">IF(1_Data_EDA!D7699="USCA",1,0)</f>
        <v>0</v>
      </c>
      <c r="Q7698" s="6" t="n">
        <f aca="false">IF(C7698&gt;MEDIAN(C$5:C$8004),1,0)</f>
        <v>1</v>
      </c>
      <c r="R7698" s="6" t="n">
        <f aca="false">IF(D7698&gt;2,1,0)</f>
        <v>0</v>
      </c>
    </row>
    <row r="7699" customFormat="false" ht="15" hidden="false" customHeight="true" outlineLevel="0" collapsed="false">
      <c r="A7699" s="6" t="n">
        <f aca="false">1_Data_EDA!O7700</f>
        <v>1</v>
      </c>
      <c r="B7699" s="6" t="n">
        <f aca="false">1_Data_EDA!H7700</f>
        <v>1</v>
      </c>
      <c r="C7699" s="7" t="n">
        <f aca="false">1_Data_EDA!I7700</f>
        <v>59.99000168</v>
      </c>
      <c r="D7699" s="6" t="n">
        <f aca="false">1_Data_EDA!J7700</f>
        <v>1</v>
      </c>
      <c r="E7699" s="7" t="n">
        <f aca="false">1_Data_EDA!K7700</f>
        <v>59.99000168</v>
      </c>
      <c r="F7699" s="7" t="n">
        <f aca="false">1_Data_EDA!L7700</f>
        <v>6</v>
      </c>
      <c r="G7699" s="8" t="n">
        <f aca="false">1_Data_EDA!M7700</f>
        <v>0.100000001</v>
      </c>
      <c r="H7699" s="6" t="n">
        <f aca="false">IF(1_Data_EDA!B7700="First Class",1,0)</f>
        <v>1</v>
      </c>
      <c r="I7699" s="6" t="n">
        <f aca="false">IF(1_Data_EDA!B7700="Second Class",1,0)</f>
        <v>0</v>
      </c>
      <c r="J7699" s="6" t="n">
        <f aca="false">IF(1_Data_EDA!B7700="Same Day",1,0)</f>
        <v>0</v>
      </c>
      <c r="K7699" s="6" t="n">
        <f aca="false">IF(1_Data_EDA!C7700="Corporate",1,0)</f>
        <v>0</v>
      </c>
      <c r="L7699" s="6" t="n">
        <f aca="false">IF(1_Data_EDA!C7700="Home Office",1,0)</f>
        <v>1</v>
      </c>
      <c r="M7699" s="6" t="n">
        <f aca="false">IF(1_Data_EDA!D7700="Europe",1,0)</f>
        <v>1</v>
      </c>
      <c r="N7699" s="6" t="n">
        <f aca="false">IF(1_Data_EDA!D7700="LATAM",1,0)</f>
        <v>0</v>
      </c>
      <c r="O7699" s="6" t="n">
        <f aca="false">IF(1_Data_EDA!D7700="Pacific Asia",1,0)</f>
        <v>0</v>
      </c>
      <c r="P7699" s="6" t="n">
        <f aca="false">IF(1_Data_EDA!D7700="USCA",1,0)</f>
        <v>0</v>
      </c>
      <c r="Q7699" s="6" t="n">
        <f aca="false">IF(C7699&gt;MEDIAN(C$5:C$8004),1,0)</f>
        <v>0</v>
      </c>
      <c r="R7699" s="6" t="n">
        <f aca="false">IF(D7699&gt;2,1,0)</f>
        <v>0</v>
      </c>
    </row>
    <row r="7700" customFormat="false" ht="15" hidden="false" customHeight="true" outlineLevel="0" collapsed="false">
      <c r="A7700" s="6" t="n">
        <f aca="false">1_Data_EDA!O7701</f>
        <v>0</v>
      </c>
      <c r="B7700" s="6" t="n">
        <f aca="false">1_Data_EDA!H7701</f>
        <v>2</v>
      </c>
      <c r="C7700" s="7" t="n">
        <f aca="false">1_Data_EDA!I7701</f>
        <v>129.9900055</v>
      </c>
      <c r="D7700" s="6" t="n">
        <f aca="false">1_Data_EDA!J7701</f>
        <v>1</v>
      </c>
      <c r="E7700" s="7" t="n">
        <f aca="false">1_Data_EDA!K7701</f>
        <v>129.9900055</v>
      </c>
      <c r="F7700" s="7" t="n">
        <f aca="false">1_Data_EDA!L7701</f>
        <v>23.39999962</v>
      </c>
      <c r="G7700" s="8" t="n">
        <f aca="false">1_Data_EDA!M7701</f>
        <v>0.180000007</v>
      </c>
      <c r="H7700" s="6" t="n">
        <f aca="false">IF(1_Data_EDA!B7701="First Class",1,0)</f>
        <v>0</v>
      </c>
      <c r="I7700" s="6" t="n">
        <f aca="false">IF(1_Data_EDA!B7701="Second Class",1,0)</f>
        <v>1</v>
      </c>
      <c r="J7700" s="6" t="n">
        <f aca="false">IF(1_Data_EDA!B7701="Same Day",1,0)</f>
        <v>0</v>
      </c>
      <c r="K7700" s="6" t="n">
        <f aca="false">IF(1_Data_EDA!C7701="Corporate",1,0)</f>
        <v>0</v>
      </c>
      <c r="L7700" s="6" t="n">
        <f aca="false">IF(1_Data_EDA!C7701="Home Office",1,0)</f>
        <v>0</v>
      </c>
      <c r="M7700" s="6" t="n">
        <f aca="false">IF(1_Data_EDA!D7701="Europe",1,0)</f>
        <v>1</v>
      </c>
      <c r="N7700" s="6" t="n">
        <f aca="false">IF(1_Data_EDA!D7701="LATAM",1,0)</f>
        <v>0</v>
      </c>
      <c r="O7700" s="6" t="n">
        <f aca="false">IF(1_Data_EDA!D7701="Pacific Asia",1,0)</f>
        <v>0</v>
      </c>
      <c r="P7700" s="6" t="n">
        <f aca="false">IF(1_Data_EDA!D7701="USCA",1,0)</f>
        <v>0</v>
      </c>
      <c r="Q7700" s="6" t="n">
        <f aca="false">IF(C7700&gt;MEDIAN(C$5:C$8004),1,0)</f>
        <v>1</v>
      </c>
      <c r="R7700" s="6" t="n">
        <f aca="false">IF(D7700&gt;2,1,0)</f>
        <v>0</v>
      </c>
    </row>
    <row r="7701" customFormat="false" ht="15" hidden="false" customHeight="true" outlineLevel="0" collapsed="false">
      <c r="A7701" s="6" t="n">
        <f aca="false">1_Data_EDA!O7702</f>
        <v>0</v>
      </c>
      <c r="B7701" s="6" t="n">
        <f aca="false">1_Data_EDA!H7702</f>
        <v>4</v>
      </c>
      <c r="C7701" s="7" t="n">
        <f aca="false">1_Data_EDA!I7702</f>
        <v>50</v>
      </c>
      <c r="D7701" s="6" t="n">
        <f aca="false">1_Data_EDA!J7702</f>
        <v>2</v>
      </c>
      <c r="E7701" s="7" t="n">
        <f aca="false">1_Data_EDA!K7702</f>
        <v>100</v>
      </c>
      <c r="F7701" s="7" t="n">
        <f aca="false">1_Data_EDA!L7702</f>
        <v>20</v>
      </c>
      <c r="G7701" s="8" t="n">
        <f aca="false">1_Data_EDA!M7702</f>
        <v>0.200000003</v>
      </c>
      <c r="H7701" s="6" t="n">
        <f aca="false">IF(1_Data_EDA!B7702="First Class",1,0)</f>
        <v>0</v>
      </c>
      <c r="I7701" s="6" t="n">
        <f aca="false">IF(1_Data_EDA!B7702="Second Class",1,0)</f>
        <v>0</v>
      </c>
      <c r="J7701" s="6" t="n">
        <f aca="false">IF(1_Data_EDA!B7702="Same Day",1,0)</f>
        <v>0</v>
      </c>
      <c r="K7701" s="6" t="n">
        <f aca="false">IF(1_Data_EDA!C7702="Corporate",1,0)</f>
        <v>0</v>
      </c>
      <c r="L7701" s="6" t="n">
        <f aca="false">IF(1_Data_EDA!C7702="Home Office",1,0)</f>
        <v>0</v>
      </c>
      <c r="M7701" s="6" t="n">
        <f aca="false">IF(1_Data_EDA!D7702="Europe",1,0)</f>
        <v>0</v>
      </c>
      <c r="N7701" s="6" t="n">
        <f aca="false">IF(1_Data_EDA!D7702="LATAM",1,0)</f>
        <v>0</v>
      </c>
      <c r="O7701" s="6" t="n">
        <f aca="false">IF(1_Data_EDA!D7702="Pacific Asia",1,0)</f>
        <v>1</v>
      </c>
      <c r="P7701" s="6" t="n">
        <f aca="false">IF(1_Data_EDA!D7702="USCA",1,0)</f>
        <v>0</v>
      </c>
      <c r="Q7701" s="6" t="n">
        <f aca="false">IF(C7701&gt;MEDIAN(C$5:C$8004),1,0)</f>
        <v>0</v>
      </c>
      <c r="R7701" s="6" t="n">
        <f aca="false">IF(D7701&gt;2,1,0)</f>
        <v>0</v>
      </c>
    </row>
    <row r="7702" customFormat="false" ht="15" hidden="false" customHeight="true" outlineLevel="0" collapsed="false">
      <c r="A7702" s="6" t="n">
        <f aca="false">1_Data_EDA!O7703</f>
        <v>0</v>
      </c>
      <c r="B7702" s="6" t="n">
        <f aca="false">1_Data_EDA!H7703</f>
        <v>4</v>
      </c>
      <c r="C7702" s="7" t="n">
        <f aca="false">1_Data_EDA!I7703</f>
        <v>49.97999954</v>
      </c>
      <c r="D7702" s="6" t="n">
        <f aca="false">1_Data_EDA!J7703</f>
        <v>4</v>
      </c>
      <c r="E7702" s="7" t="n">
        <f aca="false">1_Data_EDA!K7703</f>
        <v>199.9199982</v>
      </c>
      <c r="F7702" s="7" t="n">
        <f aca="false">1_Data_EDA!L7703</f>
        <v>29.98999977</v>
      </c>
      <c r="G7702" s="8" t="n">
        <f aca="false">1_Data_EDA!M7703</f>
        <v>0.150000006</v>
      </c>
      <c r="H7702" s="6" t="n">
        <f aca="false">IF(1_Data_EDA!B7703="First Class",1,0)</f>
        <v>0</v>
      </c>
      <c r="I7702" s="6" t="n">
        <f aca="false">IF(1_Data_EDA!B7703="Second Class",1,0)</f>
        <v>0</v>
      </c>
      <c r="J7702" s="6" t="n">
        <f aca="false">IF(1_Data_EDA!B7703="Same Day",1,0)</f>
        <v>0</v>
      </c>
      <c r="K7702" s="6" t="n">
        <f aca="false">IF(1_Data_EDA!C7703="Corporate",1,0)</f>
        <v>0</v>
      </c>
      <c r="L7702" s="6" t="n">
        <f aca="false">IF(1_Data_EDA!C7703="Home Office",1,0)</f>
        <v>0</v>
      </c>
      <c r="M7702" s="6" t="n">
        <f aca="false">IF(1_Data_EDA!D7703="Europe",1,0)</f>
        <v>0</v>
      </c>
      <c r="N7702" s="6" t="n">
        <f aca="false">IF(1_Data_EDA!D7703="LATAM",1,0)</f>
        <v>0</v>
      </c>
      <c r="O7702" s="6" t="n">
        <f aca="false">IF(1_Data_EDA!D7703="Pacific Asia",1,0)</f>
        <v>0</v>
      </c>
      <c r="P7702" s="6" t="n">
        <f aca="false">IF(1_Data_EDA!D7703="USCA",1,0)</f>
        <v>1</v>
      </c>
      <c r="Q7702" s="6" t="n">
        <f aca="false">IF(C7702&gt;MEDIAN(C$5:C$8004),1,0)</f>
        <v>0</v>
      </c>
      <c r="R7702" s="6" t="n">
        <f aca="false">IF(D7702&gt;2,1,0)</f>
        <v>1</v>
      </c>
    </row>
    <row r="7703" customFormat="false" ht="15" hidden="false" customHeight="true" outlineLevel="0" collapsed="false">
      <c r="A7703" s="6" t="n">
        <f aca="false">1_Data_EDA!O7704</f>
        <v>1</v>
      </c>
      <c r="B7703" s="6" t="n">
        <f aca="false">1_Data_EDA!H7704</f>
        <v>1</v>
      </c>
      <c r="C7703" s="7" t="n">
        <f aca="false">1_Data_EDA!I7704</f>
        <v>49.97999954</v>
      </c>
      <c r="D7703" s="6" t="n">
        <f aca="false">1_Data_EDA!J7704</f>
        <v>2</v>
      </c>
      <c r="E7703" s="7" t="n">
        <f aca="false">1_Data_EDA!K7704</f>
        <v>99.95999908</v>
      </c>
      <c r="F7703" s="7" t="n">
        <f aca="false">1_Data_EDA!L7704</f>
        <v>24.98999977</v>
      </c>
      <c r="G7703" s="8" t="n">
        <f aca="false">1_Data_EDA!M7704</f>
        <v>0.25</v>
      </c>
      <c r="H7703" s="6" t="n">
        <f aca="false">IF(1_Data_EDA!B7704="First Class",1,0)</f>
        <v>1</v>
      </c>
      <c r="I7703" s="6" t="n">
        <f aca="false">IF(1_Data_EDA!B7704="Second Class",1,0)</f>
        <v>0</v>
      </c>
      <c r="J7703" s="6" t="n">
        <f aca="false">IF(1_Data_EDA!B7704="Same Day",1,0)</f>
        <v>0</v>
      </c>
      <c r="K7703" s="6" t="n">
        <f aca="false">IF(1_Data_EDA!C7704="Corporate",1,0)</f>
        <v>0</v>
      </c>
      <c r="L7703" s="6" t="n">
        <f aca="false">IF(1_Data_EDA!C7704="Home Office",1,0)</f>
        <v>0</v>
      </c>
      <c r="M7703" s="6" t="n">
        <f aca="false">IF(1_Data_EDA!D7704="Europe",1,0)</f>
        <v>0</v>
      </c>
      <c r="N7703" s="6" t="n">
        <f aca="false">IF(1_Data_EDA!D7704="LATAM",1,0)</f>
        <v>0</v>
      </c>
      <c r="O7703" s="6" t="n">
        <f aca="false">IF(1_Data_EDA!D7704="Pacific Asia",1,0)</f>
        <v>0</v>
      </c>
      <c r="P7703" s="6" t="n">
        <f aca="false">IF(1_Data_EDA!D7704="USCA",1,0)</f>
        <v>1</v>
      </c>
      <c r="Q7703" s="6" t="n">
        <f aca="false">IF(C7703&gt;MEDIAN(C$5:C$8004),1,0)</f>
        <v>0</v>
      </c>
      <c r="R7703" s="6" t="n">
        <f aca="false">IF(D7703&gt;2,1,0)</f>
        <v>0</v>
      </c>
    </row>
    <row r="7704" customFormat="false" ht="15" hidden="false" customHeight="true" outlineLevel="0" collapsed="false">
      <c r="A7704" s="6" t="n">
        <f aca="false">1_Data_EDA!O7705</f>
        <v>0</v>
      </c>
      <c r="B7704" s="6" t="n">
        <f aca="false">1_Data_EDA!H7705</f>
        <v>4</v>
      </c>
      <c r="C7704" s="7" t="n">
        <f aca="false">1_Data_EDA!I7705</f>
        <v>50</v>
      </c>
      <c r="D7704" s="6" t="n">
        <f aca="false">1_Data_EDA!J7705</f>
        <v>4</v>
      </c>
      <c r="E7704" s="7" t="n">
        <f aca="false">1_Data_EDA!K7705</f>
        <v>200</v>
      </c>
      <c r="F7704" s="7" t="n">
        <f aca="false">1_Data_EDA!L7705</f>
        <v>11</v>
      </c>
      <c r="G7704" s="8" t="n">
        <f aca="false">1_Data_EDA!M7705</f>
        <v>0.059999999</v>
      </c>
      <c r="H7704" s="6" t="n">
        <f aca="false">IF(1_Data_EDA!B7705="First Class",1,0)</f>
        <v>0</v>
      </c>
      <c r="I7704" s="6" t="n">
        <f aca="false">IF(1_Data_EDA!B7705="Second Class",1,0)</f>
        <v>0</v>
      </c>
      <c r="J7704" s="6" t="n">
        <f aca="false">IF(1_Data_EDA!B7705="Same Day",1,0)</f>
        <v>0</v>
      </c>
      <c r="K7704" s="6" t="n">
        <f aca="false">IF(1_Data_EDA!C7705="Corporate",1,0)</f>
        <v>0</v>
      </c>
      <c r="L7704" s="6" t="n">
        <f aca="false">IF(1_Data_EDA!C7705="Home Office",1,0)</f>
        <v>0</v>
      </c>
      <c r="M7704" s="6" t="n">
        <f aca="false">IF(1_Data_EDA!D7705="Europe",1,0)</f>
        <v>0</v>
      </c>
      <c r="N7704" s="6" t="n">
        <f aca="false">IF(1_Data_EDA!D7705="LATAM",1,0)</f>
        <v>0</v>
      </c>
      <c r="O7704" s="6" t="n">
        <f aca="false">IF(1_Data_EDA!D7705="Pacific Asia",1,0)</f>
        <v>0</v>
      </c>
      <c r="P7704" s="6" t="n">
        <f aca="false">IF(1_Data_EDA!D7705="USCA",1,0)</f>
        <v>1</v>
      </c>
      <c r="Q7704" s="6" t="n">
        <f aca="false">IF(C7704&gt;MEDIAN(C$5:C$8004),1,0)</f>
        <v>0</v>
      </c>
      <c r="R7704" s="6" t="n">
        <f aca="false">IF(D7704&gt;2,1,0)</f>
        <v>1</v>
      </c>
    </row>
    <row r="7705" customFormat="false" ht="15" hidden="false" customHeight="true" outlineLevel="0" collapsed="false">
      <c r="A7705" s="6" t="n">
        <f aca="false">1_Data_EDA!O7706</f>
        <v>1</v>
      </c>
      <c r="B7705" s="6" t="n">
        <f aca="false">1_Data_EDA!H7706</f>
        <v>4</v>
      </c>
      <c r="C7705" s="7" t="n">
        <f aca="false">1_Data_EDA!I7706</f>
        <v>129.9900055</v>
      </c>
      <c r="D7705" s="6" t="n">
        <f aca="false">1_Data_EDA!J7706</f>
        <v>1</v>
      </c>
      <c r="E7705" s="7" t="n">
        <f aca="false">1_Data_EDA!K7706</f>
        <v>129.9900055</v>
      </c>
      <c r="F7705" s="7" t="n">
        <f aca="false">1_Data_EDA!L7706</f>
        <v>5.199999809</v>
      </c>
      <c r="G7705" s="8" t="n">
        <f aca="false">1_Data_EDA!M7706</f>
        <v>0.039999999</v>
      </c>
      <c r="H7705" s="6" t="n">
        <f aca="false">IF(1_Data_EDA!B7706="First Class",1,0)</f>
        <v>0</v>
      </c>
      <c r="I7705" s="6" t="n">
        <f aca="false">IF(1_Data_EDA!B7706="Second Class",1,0)</f>
        <v>0</v>
      </c>
      <c r="J7705" s="6" t="n">
        <f aca="false">IF(1_Data_EDA!B7706="Same Day",1,0)</f>
        <v>0</v>
      </c>
      <c r="K7705" s="6" t="n">
        <f aca="false">IF(1_Data_EDA!C7706="Corporate",1,0)</f>
        <v>1</v>
      </c>
      <c r="L7705" s="6" t="n">
        <f aca="false">IF(1_Data_EDA!C7706="Home Office",1,0)</f>
        <v>0</v>
      </c>
      <c r="M7705" s="6" t="n">
        <f aca="false">IF(1_Data_EDA!D7706="Europe",1,0)</f>
        <v>0</v>
      </c>
      <c r="N7705" s="6" t="n">
        <f aca="false">IF(1_Data_EDA!D7706="LATAM",1,0)</f>
        <v>0</v>
      </c>
      <c r="O7705" s="6" t="n">
        <f aca="false">IF(1_Data_EDA!D7706="Pacific Asia",1,0)</f>
        <v>0</v>
      </c>
      <c r="P7705" s="6" t="n">
        <f aca="false">IF(1_Data_EDA!D7706="USCA",1,0)</f>
        <v>1</v>
      </c>
      <c r="Q7705" s="6" t="n">
        <f aca="false">IF(C7705&gt;MEDIAN(C$5:C$8004),1,0)</f>
        <v>1</v>
      </c>
      <c r="R7705" s="6" t="n">
        <f aca="false">IF(D7705&gt;2,1,0)</f>
        <v>0</v>
      </c>
    </row>
    <row r="7706" customFormat="false" ht="15" hidden="false" customHeight="true" outlineLevel="0" collapsed="false">
      <c r="A7706" s="6" t="n">
        <f aca="false">1_Data_EDA!O7707</f>
        <v>1</v>
      </c>
      <c r="B7706" s="6" t="n">
        <f aca="false">1_Data_EDA!H7707</f>
        <v>4</v>
      </c>
      <c r="C7706" s="7" t="n">
        <f aca="false">1_Data_EDA!I7707</f>
        <v>129.9900055</v>
      </c>
      <c r="D7706" s="6" t="n">
        <f aca="false">1_Data_EDA!J7707</f>
        <v>1</v>
      </c>
      <c r="E7706" s="7" t="n">
        <f aca="false">1_Data_EDA!K7707</f>
        <v>129.9900055</v>
      </c>
      <c r="F7706" s="7" t="n">
        <f aca="false">1_Data_EDA!L7707</f>
        <v>13</v>
      </c>
      <c r="G7706" s="8" t="n">
        <f aca="false">1_Data_EDA!M7707</f>
        <v>0.100000001</v>
      </c>
      <c r="H7706" s="6" t="n">
        <f aca="false">IF(1_Data_EDA!B7707="First Class",1,0)</f>
        <v>0</v>
      </c>
      <c r="I7706" s="6" t="n">
        <f aca="false">IF(1_Data_EDA!B7707="Second Class",1,0)</f>
        <v>0</v>
      </c>
      <c r="J7706" s="6" t="n">
        <f aca="false">IF(1_Data_EDA!B7707="Same Day",1,0)</f>
        <v>0</v>
      </c>
      <c r="K7706" s="6" t="n">
        <f aca="false">IF(1_Data_EDA!C7707="Corporate",1,0)</f>
        <v>0</v>
      </c>
      <c r="L7706" s="6" t="n">
        <f aca="false">IF(1_Data_EDA!C7707="Home Office",1,0)</f>
        <v>1</v>
      </c>
      <c r="M7706" s="6" t="n">
        <f aca="false">IF(1_Data_EDA!D7707="Europe",1,0)</f>
        <v>0</v>
      </c>
      <c r="N7706" s="6" t="n">
        <f aca="false">IF(1_Data_EDA!D7707="LATAM",1,0)</f>
        <v>1</v>
      </c>
      <c r="O7706" s="6" t="n">
        <f aca="false">IF(1_Data_EDA!D7707="Pacific Asia",1,0)</f>
        <v>0</v>
      </c>
      <c r="P7706" s="6" t="n">
        <f aca="false">IF(1_Data_EDA!D7707="USCA",1,0)</f>
        <v>0</v>
      </c>
      <c r="Q7706" s="6" t="n">
        <f aca="false">IF(C7706&gt;MEDIAN(C$5:C$8004),1,0)</f>
        <v>1</v>
      </c>
      <c r="R7706" s="6" t="n">
        <f aca="false">IF(D7706&gt;2,1,0)</f>
        <v>0</v>
      </c>
    </row>
    <row r="7707" customFormat="false" ht="15" hidden="false" customHeight="true" outlineLevel="0" collapsed="false">
      <c r="A7707" s="6" t="n">
        <f aca="false">1_Data_EDA!O7708</f>
        <v>0</v>
      </c>
      <c r="B7707" s="6" t="n">
        <f aca="false">1_Data_EDA!H7708</f>
        <v>2</v>
      </c>
      <c r="C7707" s="7" t="n">
        <f aca="false">1_Data_EDA!I7708</f>
        <v>24.98999977</v>
      </c>
      <c r="D7707" s="6" t="n">
        <f aca="false">1_Data_EDA!J7708</f>
        <v>1</v>
      </c>
      <c r="E7707" s="7" t="n">
        <f aca="false">1_Data_EDA!K7708</f>
        <v>24.98999977</v>
      </c>
      <c r="F7707" s="7" t="n">
        <f aca="false">1_Data_EDA!L7708</f>
        <v>0</v>
      </c>
      <c r="G7707" s="8" t="n">
        <f aca="false">1_Data_EDA!M7708</f>
        <v>0</v>
      </c>
      <c r="H7707" s="6" t="n">
        <f aca="false">IF(1_Data_EDA!B7708="First Class",1,0)</f>
        <v>0</v>
      </c>
      <c r="I7707" s="6" t="n">
        <f aca="false">IF(1_Data_EDA!B7708="Second Class",1,0)</f>
        <v>1</v>
      </c>
      <c r="J7707" s="6" t="n">
        <f aca="false">IF(1_Data_EDA!B7708="Same Day",1,0)</f>
        <v>0</v>
      </c>
      <c r="K7707" s="6" t="n">
        <f aca="false">IF(1_Data_EDA!C7708="Corporate",1,0)</f>
        <v>0</v>
      </c>
      <c r="L7707" s="6" t="n">
        <f aca="false">IF(1_Data_EDA!C7708="Home Office",1,0)</f>
        <v>0</v>
      </c>
      <c r="M7707" s="6" t="n">
        <f aca="false">IF(1_Data_EDA!D7708="Europe",1,0)</f>
        <v>0</v>
      </c>
      <c r="N7707" s="6" t="n">
        <f aca="false">IF(1_Data_EDA!D7708="LATAM",1,0)</f>
        <v>1</v>
      </c>
      <c r="O7707" s="6" t="n">
        <f aca="false">IF(1_Data_EDA!D7708="Pacific Asia",1,0)</f>
        <v>0</v>
      </c>
      <c r="P7707" s="6" t="n">
        <f aca="false">IF(1_Data_EDA!D7708="USCA",1,0)</f>
        <v>0</v>
      </c>
      <c r="Q7707" s="6" t="n">
        <f aca="false">IF(C7707&gt;MEDIAN(C$5:C$8004),1,0)</f>
        <v>0</v>
      </c>
      <c r="R7707" s="6" t="n">
        <f aca="false">IF(D7707&gt;2,1,0)</f>
        <v>0</v>
      </c>
    </row>
    <row r="7708" customFormat="false" ht="15" hidden="false" customHeight="true" outlineLevel="0" collapsed="false">
      <c r="A7708" s="6" t="n">
        <f aca="false">1_Data_EDA!O7709</f>
        <v>0</v>
      </c>
      <c r="B7708" s="6" t="n">
        <f aca="false">1_Data_EDA!H7709</f>
        <v>4</v>
      </c>
      <c r="C7708" s="7" t="n">
        <f aca="false">1_Data_EDA!I7709</f>
        <v>59.99000168</v>
      </c>
      <c r="D7708" s="6" t="n">
        <f aca="false">1_Data_EDA!J7709</f>
        <v>5</v>
      </c>
      <c r="E7708" s="7" t="n">
        <f aca="false">1_Data_EDA!K7709</f>
        <v>299.9500122</v>
      </c>
      <c r="F7708" s="7" t="n">
        <f aca="false">1_Data_EDA!L7709</f>
        <v>27</v>
      </c>
      <c r="G7708" s="8" t="n">
        <f aca="false">1_Data_EDA!M7709</f>
        <v>0.090000004</v>
      </c>
      <c r="H7708" s="6" t="n">
        <f aca="false">IF(1_Data_EDA!B7709="First Class",1,0)</f>
        <v>0</v>
      </c>
      <c r="I7708" s="6" t="n">
        <f aca="false">IF(1_Data_EDA!B7709="Second Class",1,0)</f>
        <v>0</v>
      </c>
      <c r="J7708" s="6" t="n">
        <f aca="false">IF(1_Data_EDA!B7709="Same Day",1,0)</f>
        <v>0</v>
      </c>
      <c r="K7708" s="6" t="n">
        <f aca="false">IF(1_Data_EDA!C7709="Corporate",1,0)</f>
        <v>1</v>
      </c>
      <c r="L7708" s="6" t="n">
        <f aca="false">IF(1_Data_EDA!C7709="Home Office",1,0)</f>
        <v>0</v>
      </c>
      <c r="M7708" s="6" t="n">
        <f aca="false">IF(1_Data_EDA!D7709="Europe",1,0)</f>
        <v>1</v>
      </c>
      <c r="N7708" s="6" t="n">
        <f aca="false">IF(1_Data_EDA!D7709="LATAM",1,0)</f>
        <v>0</v>
      </c>
      <c r="O7708" s="6" t="n">
        <f aca="false">IF(1_Data_EDA!D7709="Pacific Asia",1,0)</f>
        <v>0</v>
      </c>
      <c r="P7708" s="6" t="n">
        <f aca="false">IF(1_Data_EDA!D7709="USCA",1,0)</f>
        <v>0</v>
      </c>
      <c r="Q7708" s="6" t="n">
        <f aca="false">IF(C7708&gt;MEDIAN(C$5:C$8004),1,0)</f>
        <v>0</v>
      </c>
      <c r="R7708" s="6" t="n">
        <f aca="false">IF(D7708&gt;2,1,0)</f>
        <v>1</v>
      </c>
    </row>
    <row r="7709" customFormat="false" ht="15" hidden="false" customHeight="true" outlineLevel="0" collapsed="false">
      <c r="A7709" s="6" t="n">
        <f aca="false">1_Data_EDA!O7710</f>
        <v>0</v>
      </c>
      <c r="B7709" s="6" t="n">
        <f aca="false">1_Data_EDA!H7710</f>
        <v>4</v>
      </c>
      <c r="C7709" s="7" t="n">
        <f aca="false">1_Data_EDA!I7710</f>
        <v>129.9900055</v>
      </c>
      <c r="D7709" s="6" t="n">
        <f aca="false">1_Data_EDA!J7710</f>
        <v>1</v>
      </c>
      <c r="E7709" s="7" t="n">
        <f aca="false">1_Data_EDA!K7710</f>
        <v>129.9900055</v>
      </c>
      <c r="F7709" s="7" t="n">
        <f aca="false">1_Data_EDA!L7710</f>
        <v>0</v>
      </c>
      <c r="G7709" s="8" t="n">
        <f aca="false">1_Data_EDA!M7710</f>
        <v>0</v>
      </c>
      <c r="H7709" s="6" t="n">
        <f aca="false">IF(1_Data_EDA!B7710="First Class",1,0)</f>
        <v>0</v>
      </c>
      <c r="I7709" s="6" t="n">
        <f aca="false">IF(1_Data_EDA!B7710="Second Class",1,0)</f>
        <v>0</v>
      </c>
      <c r="J7709" s="6" t="n">
        <f aca="false">IF(1_Data_EDA!B7710="Same Day",1,0)</f>
        <v>0</v>
      </c>
      <c r="K7709" s="6" t="n">
        <f aca="false">IF(1_Data_EDA!C7710="Corporate",1,0)</f>
        <v>0</v>
      </c>
      <c r="L7709" s="6" t="n">
        <f aca="false">IF(1_Data_EDA!C7710="Home Office",1,0)</f>
        <v>0</v>
      </c>
      <c r="M7709" s="6" t="n">
        <f aca="false">IF(1_Data_EDA!D7710="Europe",1,0)</f>
        <v>1</v>
      </c>
      <c r="N7709" s="6" t="n">
        <f aca="false">IF(1_Data_EDA!D7710="LATAM",1,0)</f>
        <v>0</v>
      </c>
      <c r="O7709" s="6" t="n">
        <f aca="false">IF(1_Data_EDA!D7710="Pacific Asia",1,0)</f>
        <v>0</v>
      </c>
      <c r="P7709" s="6" t="n">
        <f aca="false">IF(1_Data_EDA!D7710="USCA",1,0)</f>
        <v>0</v>
      </c>
      <c r="Q7709" s="6" t="n">
        <f aca="false">IF(C7709&gt;MEDIAN(C$5:C$8004),1,0)</f>
        <v>1</v>
      </c>
      <c r="R7709" s="6" t="n">
        <f aca="false">IF(D7709&gt;2,1,0)</f>
        <v>0</v>
      </c>
    </row>
    <row r="7710" customFormat="false" ht="15" hidden="false" customHeight="true" outlineLevel="0" collapsed="false">
      <c r="A7710" s="6" t="n">
        <f aca="false">1_Data_EDA!O7711</f>
        <v>1</v>
      </c>
      <c r="B7710" s="6" t="n">
        <f aca="false">1_Data_EDA!H7711</f>
        <v>2</v>
      </c>
      <c r="C7710" s="7" t="n">
        <f aca="false">1_Data_EDA!I7711</f>
        <v>50</v>
      </c>
      <c r="D7710" s="6" t="n">
        <f aca="false">1_Data_EDA!J7711</f>
        <v>4</v>
      </c>
      <c r="E7710" s="7" t="n">
        <f aca="false">1_Data_EDA!K7711</f>
        <v>200</v>
      </c>
      <c r="F7710" s="7" t="n">
        <f aca="false">1_Data_EDA!L7711</f>
        <v>32</v>
      </c>
      <c r="G7710" s="8" t="n">
        <f aca="false">1_Data_EDA!M7711</f>
        <v>0.159999996</v>
      </c>
      <c r="H7710" s="6" t="n">
        <f aca="false">IF(1_Data_EDA!B7711="First Class",1,0)</f>
        <v>0</v>
      </c>
      <c r="I7710" s="6" t="n">
        <f aca="false">IF(1_Data_EDA!B7711="Second Class",1,0)</f>
        <v>1</v>
      </c>
      <c r="J7710" s="6" t="n">
        <f aca="false">IF(1_Data_EDA!B7711="Same Day",1,0)</f>
        <v>0</v>
      </c>
      <c r="K7710" s="6" t="n">
        <f aca="false">IF(1_Data_EDA!C7711="Corporate",1,0)</f>
        <v>0</v>
      </c>
      <c r="L7710" s="6" t="n">
        <f aca="false">IF(1_Data_EDA!C7711="Home Office",1,0)</f>
        <v>1</v>
      </c>
      <c r="M7710" s="6" t="n">
        <f aca="false">IF(1_Data_EDA!D7711="Europe",1,0)</f>
        <v>0</v>
      </c>
      <c r="N7710" s="6" t="n">
        <f aca="false">IF(1_Data_EDA!D7711="LATAM",1,0)</f>
        <v>0</v>
      </c>
      <c r="O7710" s="6" t="n">
        <f aca="false">IF(1_Data_EDA!D7711="Pacific Asia",1,0)</f>
        <v>0</v>
      </c>
      <c r="P7710" s="6" t="n">
        <f aca="false">IF(1_Data_EDA!D7711="USCA",1,0)</f>
        <v>0</v>
      </c>
      <c r="Q7710" s="6" t="n">
        <f aca="false">IF(C7710&gt;MEDIAN(C$5:C$8004),1,0)</f>
        <v>0</v>
      </c>
      <c r="R7710" s="6" t="n">
        <f aca="false">IF(D7710&gt;2,1,0)</f>
        <v>1</v>
      </c>
    </row>
    <row r="7711" customFormat="false" ht="15" hidden="false" customHeight="true" outlineLevel="0" collapsed="false">
      <c r="A7711" s="6" t="n">
        <f aca="false">1_Data_EDA!O7712</f>
        <v>1</v>
      </c>
      <c r="B7711" s="6" t="n">
        <f aca="false">1_Data_EDA!H7712</f>
        <v>4</v>
      </c>
      <c r="C7711" s="7" t="n">
        <f aca="false">1_Data_EDA!I7712</f>
        <v>299.980011</v>
      </c>
      <c r="D7711" s="6" t="n">
        <f aca="false">1_Data_EDA!J7712</f>
        <v>1</v>
      </c>
      <c r="E7711" s="7" t="n">
        <f aca="false">1_Data_EDA!K7712</f>
        <v>299.980011</v>
      </c>
      <c r="F7711" s="7" t="n">
        <f aca="false">1_Data_EDA!L7712</f>
        <v>16.5</v>
      </c>
      <c r="G7711" s="8" t="n">
        <f aca="false">1_Data_EDA!M7712</f>
        <v>0.059999999</v>
      </c>
      <c r="H7711" s="6" t="n">
        <f aca="false">IF(1_Data_EDA!B7712="First Class",1,0)</f>
        <v>0</v>
      </c>
      <c r="I7711" s="6" t="n">
        <f aca="false">IF(1_Data_EDA!B7712="Second Class",1,0)</f>
        <v>0</v>
      </c>
      <c r="J7711" s="6" t="n">
        <f aca="false">IF(1_Data_EDA!B7712="Same Day",1,0)</f>
        <v>0</v>
      </c>
      <c r="K7711" s="6" t="n">
        <f aca="false">IF(1_Data_EDA!C7712="Corporate",1,0)</f>
        <v>1</v>
      </c>
      <c r="L7711" s="6" t="n">
        <f aca="false">IF(1_Data_EDA!C7712="Home Office",1,0)</f>
        <v>0</v>
      </c>
      <c r="M7711" s="6" t="n">
        <f aca="false">IF(1_Data_EDA!D7712="Europe",1,0)</f>
        <v>1</v>
      </c>
      <c r="N7711" s="6" t="n">
        <f aca="false">IF(1_Data_EDA!D7712="LATAM",1,0)</f>
        <v>0</v>
      </c>
      <c r="O7711" s="6" t="n">
        <f aca="false">IF(1_Data_EDA!D7712="Pacific Asia",1,0)</f>
        <v>0</v>
      </c>
      <c r="P7711" s="6" t="n">
        <f aca="false">IF(1_Data_EDA!D7712="USCA",1,0)</f>
        <v>0</v>
      </c>
      <c r="Q7711" s="6" t="n">
        <f aca="false">IF(C7711&gt;MEDIAN(C$5:C$8004),1,0)</f>
        <v>1</v>
      </c>
      <c r="R7711" s="6" t="n">
        <f aca="false">IF(D7711&gt;2,1,0)</f>
        <v>0</v>
      </c>
    </row>
    <row r="7712" customFormat="false" ht="15" hidden="false" customHeight="true" outlineLevel="0" collapsed="false">
      <c r="A7712" s="6" t="n">
        <f aca="false">1_Data_EDA!O7713</f>
        <v>1</v>
      </c>
      <c r="B7712" s="6" t="n">
        <f aca="false">1_Data_EDA!H7713</f>
        <v>4</v>
      </c>
      <c r="C7712" s="7" t="n">
        <f aca="false">1_Data_EDA!I7713</f>
        <v>199.9900055</v>
      </c>
      <c r="D7712" s="6" t="n">
        <f aca="false">1_Data_EDA!J7713</f>
        <v>1</v>
      </c>
      <c r="E7712" s="7" t="n">
        <f aca="false">1_Data_EDA!K7713</f>
        <v>199.9900055</v>
      </c>
      <c r="F7712" s="7" t="n">
        <f aca="false">1_Data_EDA!L7713</f>
        <v>24</v>
      </c>
      <c r="G7712" s="8" t="n">
        <f aca="false">1_Data_EDA!M7713</f>
        <v>0.119999997</v>
      </c>
      <c r="H7712" s="6" t="n">
        <f aca="false">IF(1_Data_EDA!B7713="First Class",1,0)</f>
        <v>0</v>
      </c>
      <c r="I7712" s="6" t="n">
        <f aca="false">IF(1_Data_EDA!B7713="Second Class",1,0)</f>
        <v>0</v>
      </c>
      <c r="J7712" s="6" t="n">
        <f aca="false">IF(1_Data_EDA!B7713="Same Day",1,0)</f>
        <v>0</v>
      </c>
      <c r="K7712" s="6" t="n">
        <f aca="false">IF(1_Data_EDA!C7713="Corporate",1,0)</f>
        <v>0</v>
      </c>
      <c r="L7712" s="6" t="n">
        <f aca="false">IF(1_Data_EDA!C7713="Home Office",1,0)</f>
        <v>1</v>
      </c>
      <c r="M7712" s="6" t="n">
        <f aca="false">IF(1_Data_EDA!D7713="Europe",1,0)</f>
        <v>1</v>
      </c>
      <c r="N7712" s="6" t="n">
        <f aca="false">IF(1_Data_EDA!D7713="LATAM",1,0)</f>
        <v>0</v>
      </c>
      <c r="O7712" s="6" t="n">
        <f aca="false">IF(1_Data_EDA!D7713="Pacific Asia",1,0)</f>
        <v>0</v>
      </c>
      <c r="P7712" s="6" t="n">
        <f aca="false">IF(1_Data_EDA!D7713="USCA",1,0)</f>
        <v>0</v>
      </c>
      <c r="Q7712" s="6" t="n">
        <f aca="false">IF(C7712&gt;MEDIAN(C$5:C$8004),1,0)</f>
        <v>1</v>
      </c>
      <c r="R7712" s="6" t="n">
        <f aca="false">IF(D7712&gt;2,1,0)</f>
        <v>0</v>
      </c>
    </row>
    <row r="7713" customFormat="false" ht="15" hidden="false" customHeight="true" outlineLevel="0" collapsed="false">
      <c r="A7713" s="6" t="n">
        <f aca="false">1_Data_EDA!O7714</f>
        <v>1</v>
      </c>
      <c r="B7713" s="6" t="n">
        <f aca="false">1_Data_EDA!H7714</f>
        <v>4</v>
      </c>
      <c r="C7713" s="7" t="n">
        <f aca="false">1_Data_EDA!I7714</f>
        <v>129.9900055</v>
      </c>
      <c r="D7713" s="6" t="n">
        <f aca="false">1_Data_EDA!J7714</f>
        <v>1</v>
      </c>
      <c r="E7713" s="7" t="n">
        <f aca="false">1_Data_EDA!K7714</f>
        <v>129.9900055</v>
      </c>
      <c r="F7713" s="7" t="n">
        <f aca="false">1_Data_EDA!L7714</f>
        <v>23.39999962</v>
      </c>
      <c r="G7713" s="8" t="n">
        <f aca="false">1_Data_EDA!M7714</f>
        <v>0.180000007</v>
      </c>
      <c r="H7713" s="6" t="n">
        <f aca="false">IF(1_Data_EDA!B7714="First Class",1,0)</f>
        <v>0</v>
      </c>
      <c r="I7713" s="6" t="n">
        <f aca="false">IF(1_Data_EDA!B7714="Second Class",1,0)</f>
        <v>0</v>
      </c>
      <c r="J7713" s="6" t="n">
        <f aca="false">IF(1_Data_EDA!B7714="Same Day",1,0)</f>
        <v>0</v>
      </c>
      <c r="K7713" s="6" t="n">
        <f aca="false">IF(1_Data_EDA!C7714="Corporate",1,0)</f>
        <v>0</v>
      </c>
      <c r="L7713" s="6" t="n">
        <f aca="false">IF(1_Data_EDA!C7714="Home Office",1,0)</f>
        <v>0</v>
      </c>
      <c r="M7713" s="6" t="n">
        <f aca="false">IF(1_Data_EDA!D7714="Europe",1,0)</f>
        <v>1</v>
      </c>
      <c r="N7713" s="6" t="n">
        <f aca="false">IF(1_Data_EDA!D7714="LATAM",1,0)</f>
        <v>0</v>
      </c>
      <c r="O7713" s="6" t="n">
        <f aca="false">IF(1_Data_EDA!D7714="Pacific Asia",1,0)</f>
        <v>0</v>
      </c>
      <c r="P7713" s="6" t="n">
        <f aca="false">IF(1_Data_EDA!D7714="USCA",1,0)</f>
        <v>0</v>
      </c>
      <c r="Q7713" s="6" t="n">
        <f aca="false">IF(C7713&gt;MEDIAN(C$5:C$8004),1,0)</f>
        <v>1</v>
      </c>
      <c r="R7713" s="6" t="n">
        <f aca="false">IF(D7713&gt;2,1,0)</f>
        <v>0</v>
      </c>
    </row>
    <row r="7714" customFormat="false" ht="15" hidden="false" customHeight="true" outlineLevel="0" collapsed="false">
      <c r="A7714" s="6" t="n">
        <f aca="false">1_Data_EDA!O7715</f>
        <v>1</v>
      </c>
      <c r="B7714" s="6" t="n">
        <f aca="false">1_Data_EDA!H7715</f>
        <v>1</v>
      </c>
      <c r="C7714" s="7" t="n">
        <f aca="false">1_Data_EDA!I7715</f>
        <v>59.99000168</v>
      </c>
      <c r="D7714" s="6" t="n">
        <f aca="false">1_Data_EDA!J7715</f>
        <v>5</v>
      </c>
      <c r="E7714" s="7" t="n">
        <f aca="false">1_Data_EDA!K7715</f>
        <v>299.9500122</v>
      </c>
      <c r="F7714" s="7" t="n">
        <f aca="false">1_Data_EDA!L7715</f>
        <v>9</v>
      </c>
      <c r="G7714" s="8" t="n">
        <f aca="false">1_Data_EDA!M7715</f>
        <v>0.029999999</v>
      </c>
      <c r="H7714" s="6" t="n">
        <f aca="false">IF(1_Data_EDA!B7715="First Class",1,0)</f>
        <v>1</v>
      </c>
      <c r="I7714" s="6" t="n">
        <f aca="false">IF(1_Data_EDA!B7715="Second Class",1,0)</f>
        <v>0</v>
      </c>
      <c r="J7714" s="6" t="n">
        <f aca="false">IF(1_Data_EDA!B7715="Same Day",1,0)</f>
        <v>0</v>
      </c>
      <c r="K7714" s="6" t="n">
        <f aca="false">IF(1_Data_EDA!C7715="Corporate",1,0)</f>
        <v>0</v>
      </c>
      <c r="L7714" s="6" t="n">
        <f aca="false">IF(1_Data_EDA!C7715="Home Office",1,0)</f>
        <v>0</v>
      </c>
      <c r="M7714" s="6" t="n">
        <f aca="false">IF(1_Data_EDA!D7715="Europe",1,0)</f>
        <v>0</v>
      </c>
      <c r="N7714" s="6" t="n">
        <f aca="false">IF(1_Data_EDA!D7715="LATAM",1,0)</f>
        <v>0</v>
      </c>
      <c r="O7714" s="6" t="n">
        <f aca="false">IF(1_Data_EDA!D7715="Pacific Asia",1,0)</f>
        <v>0</v>
      </c>
      <c r="P7714" s="6" t="n">
        <f aca="false">IF(1_Data_EDA!D7715="USCA",1,0)</f>
        <v>0</v>
      </c>
      <c r="Q7714" s="6" t="n">
        <f aca="false">IF(C7714&gt;MEDIAN(C$5:C$8004),1,0)</f>
        <v>0</v>
      </c>
      <c r="R7714" s="6" t="n">
        <f aca="false">IF(D7714&gt;2,1,0)</f>
        <v>1</v>
      </c>
    </row>
    <row r="7715" customFormat="false" ht="15" hidden="false" customHeight="true" outlineLevel="0" collapsed="false">
      <c r="A7715" s="6" t="n">
        <f aca="false">1_Data_EDA!O7716</f>
        <v>1</v>
      </c>
      <c r="B7715" s="6" t="n">
        <f aca="false">1_Data_EDA!H7716</f>
        <v>4</v>
      </c>
      <c r="C7715" s="7" t="n">
        <f aca="false">1_Data_EDA!I7716</f>
        <v>24.98999977</v>
      </c>
      <c r="D7715" s="6" t="n">
        <f aca="false">1_Data_EDA!J7716</f>
        <v>4</v>
      </c>
      <c r="E7715" s="7" t="n">
        <f aca="false">1_Data_EDA!K7716</f>
        <v>99.95999908</v>
      </c>
      <c r="F7715" s="7" t="n">
        <f aca="false">1_Data_EDA!L7716</f>
        <v>19.98999977</v>
      </c>
      <c r="G7715" s="8" t="n">
        <f aca="false">1_Data_EDA!M7716</f>
        <v>0.200000003</v>
      </c>
      <c r="H7715" s="6" t="n">
        <f aca="false">IF(1_Data_EDA!B7716="First Class",1,0)</f>
        <v>0</v>
      </c>
      <c r="I7715" s="6" t="n">
        <f aca="false">IF(1_Data_EDA!B7716="Second Class",1,0)</f>
        <v>0</v>
      </c>
      <c r="J7715" s="6" t="n">
        <f aca="false">IF(1_Data_EDA!B7716="Same Day",1,0)</f>
        <v>0</v>
      </c>
      <c r="K7715" s="6" t="n">
        <f aca="false">IF(1_Data_EDA!C7716="Corporate",1,0)</f>
        <v>0</v>
      </c>
      <c r="L7715" s="6" t="n">
        <f aca="false">IF(1_Data_EDA!C7716="Home Office",1,0)</f>
        <v>0</v>
      </c>
      <c r="M7715" s="6" t="n">
        <f aca="false">IF(1_Data_EDA!D7716="Europe",1,0)</f>
        <v>1</v>
      </c>
      <c r="N7715" s="6" t="n">
        <f aca="false">IF(1_Data_EDA!D7716="LATAM",1,0)</f>
        <v>0</v>
      </c>
      <c r="O7715" s="6" t="n">
        <f aca="false">IF(1_Data_EDA!D7716="Pacific Asia",1,0)</f>
        <v>0</v>
      </c>
      <c r="P7715" s="6" t="n">
        <f aca="false">IF(1_Data_EDA!D7716="USCA",1,0)</f>
        <v>0</v>
      </c>
      <c r="Q7715" s="6" t="n">
        <f aca="false">IF(C7715&gt;MEDIAN(C$5:C$8004),1,0)</f>
        <v>0</v>
      </c>
      <c r="R7715" s="6" t="n">
        <f aca="false">IF(D7715&gt;2,1,0)</f>
        <v>1</v>
      </c>
    </row>
    <row r="7716" customFormat="false" ht="15" hidden="false" customHeight="true" outlineLevel="0" collapsed="false">
      <c r="A7716" s="6" t="n">
        <f aca="false">1_Data_EDA!O7717</f>
        <v>0</v>
      </c>
      <c r="B7716" s="6" t="n">
        <f aca="false">1_Data_EDA!H7717</f>
        <v>4</v>
      </c>
      <c r="C7716" s="7" t="n">
        <f aca="false">1_Data_EDA!I7717</f>
        <v>99.98999786</v>
      </c>
      <c r="D7716" s="6" t="n">
        <f aca="false">1_Data_EDA!J7717</f>
        <v>2</v>
      </c>
      <c r="E7716" s="7" t="n">
        <f aca="false">1_Data_EDA!K7717</f>
        <v>199.9799957</v>
      </c>
      <c r="F7716" s="7" t="n">
        <f aca="false">1_Data_EDA!L7717</f>
        <v>40</v>
      </c>
      <c r="G7716" s="8" t="n">
        <f aca="false">1_Data_EDA!M7717</f>
        <v>0.200000003</v>
      </c>
      <c r="H7716" s="6" t="n">
        <f aca="false">IF(1_Data_EDA!B7717="First Class",1,0)</f>
        <v>0</v>
      </c>
      <c r="I7716" s="6" t="n">
        <f aca="false">IF(1_Data_EDA!B7717="Second Class",1,0)</f>
        <v>0</v>
      </c>
      <c r="J7716" s="6" t="n">
        <f aca="false">IF(1_Data_EDA!B7717="Same Day",1,0)</f>
        <v>0</v>
      </c>
      <c r="K7716" s="6" t="n">
        <f aca="false">IF(1_Data_EDA!C7717="Corporate",1,0)</f>
        <v>0</v>
      </c>
      <c r="L7716" s="6" t="n">
        <f aca="false">IF(1_Data_EDA!C7717="Home Office",1,0)</f>
        <v>1</v>
      </c>
      <c r="M7716" s="6" t="n">
        <f aca="false">IF(1_Data_EDA!D7717="Europe",1,0)</f>
        <v>1</v>
      </c>
      <c r="N7716" s="6" t="n">
        <f aca="false">IF(1_Data_EDA!D7717="LATAM",1,0)</f>
        <v>0</v>
      </c>
      <c r="O7716" s="6" t="n">
        <f aca="false">IF(1_Data_EDA!D7717="Pacific Asia",1,0)</f>
        <v>0</v>
      </c>
      <c r="P7716" s="6" t="n">
        <f aca="false">IF(1_Data_EDA!D7717="USCA",1,0)</f>
        <v>0</v>
      </c>
      <c r="Q7716" s="6" t="n">
        <f aca="false">IF(C7716&gt;MEDIAN(C$5:C$8004),1,0)</f>
        <v>1</v>
      </c>
      <c r="R7716" s="6" t="n">
        <f aca="false">IF(D7716&gt;2,1,0)</f>
        <v>0</v>
      </c>
    </row>
    <row r="7717" customFormat="false" ht="15" hidden="false" customHeight="true" outlineLevel="0" collapsed="false">
      <c r="A7717" s="6" t="n">
        <f aca="false">1_Data_EDA!O7718</f>
        <v>0</v>
      </c>
      <c r="B7717" s="6" t="n">
        <f aca="false">1_Data_EDA!H7718</f>
        <v>4</v>
      </c>
      <c r="C7717" s="7" t="n">
        <f aca="false">1_Data_EDA!I7718</f>
        <v>129.9900055</v>
      </c>
      <c r="D7717" s="6" t="n">
        <f aca="false">1_Data_EDA!J7718</f>
        <v>1</v>
      </c>
      <c r="E7717" s="7" t="n">
        <f aca="false">1_Data_EDA!K7718</f>
        <v>129.9900055</v>
      </c>
      <c r="F7717" s="7" t="n">
        <f aca="false">1_Data_EDA!L7718</f>
        <v>23.39999962</v>
      </c>
      <c r="G7717" s="8" t="n">
        <f aca="false">1_Data_EDA!M7718</f>
        <v>0.180000007</v>
      </c>
      <c r="H7717" s="6" t="n">
        <f aca="false">IF(1_Data_EDA!B7718="First Class",1,0)</f>
        <v>0</v>
      </c>
      <c r="I7717" s="6" t="n">
        <f aca="false">IF(1_Data_EDA!B7718="Second Class",1,0)</f>
        <v>0</v>
      </c>
      <c r="J7717" s="6" t="n">
        <f aca="false">IF(1_Data_EDA!B7718="Same Day",1,0)</f>
        <v>0</v>
      </c>
      <c r="K7717" s="6" t="n">
        <f aca="false">IF(1_Data_EDA!C7718="Corporate",1,0)</f>
        <v>0</v>
      </c>
      <c r="L7717" s="6" t="n">
        <f aca="false">IF(1_Data_EDA!C7718="Home Office",1,0)</f>
        <v>0</v>
      </c>
      <c r="M7717" s="6" t="n">
        <f aca="false">IF(1_Data_EDA!D7718="Europe",1,0)</f>
        <v>0</v>
      </c>
      <c r="N7717" s="6" t="n">
        <f aca="false">IF(1_Data_EDA!D7718="LATAM",1,0)</f>
        <v>0</v>
      </c>
      <c r="O7717" s="6" t="n">
        <f aca="false">IF(1_Data_EDA!D7718="Pacific Asia",1,0)</f>
        <v>1</v>
      </c>
      <c r="P7717" s="6" t="n">
        <f aca="false">IF(1_Data_EDA!D7718="USCA",1,0)</f>
        <v>0</v>
      </c>
      <c r="Q7717" s="6" t="n">
        <f aca="false">IF(C7717&gt;MEDIAN(C$5:C$8004),1,0)</f>
        <v>1</v>
      </c>
      <c r="R7717" s="6" t="n">
        <f aca="false">IF(D7717&gt;2,1,0)</f>
        <v>0</v>
      </c>
    </row>
    <row r="7718" customFormat="false" ht="15" hidden="false" customHeight="true" outlineLevel="0" collapsed="false">
      <c r="A7718" s="6" t="n">
        <f aca="false">1_Data_EDA!O7719</f>
        <v>0</v>
      </c>
      <c r="B7718" s="6" t="n">
        <f aca="false">1_Data_EDA!H7719</f>
        <v>4</v>
      </c>
      <c r="C7718" s="7" t="n">
        <f aca="false">1_Data_EDA!I7719</f>
        <v>99.98999786</v>
      </c>
      <c r="D7718" s="6" t="n">
        <f aca="false">1_Data_EDA!J7719</f>
        <v>3</v>
      </c>
      <c r="E7718" s="7" t="n">
        <f aca="false">1_Data_EDA!K7719</f>
        <v>299.9700012</v>
      </c>
      <c r="F7718" s="7" t="n">
        <f aca="false">1_Data_EDA!L7719</f>
        <v>39</v>
      </c>
      <c r="G7718" s="8" t="n">
        <f aca="false">1_Data_EDA!M7719</f>
        <v>0.129999995</v>
      </c>
      <c r="H7718" s="6" t="n">
        <f aca="false">IF(1_Data_EDA!B7719="First Class",1,0)</f>
        <v>0</v>
      </c>
      <c r="I7718" s="6" t="n">
        <f aca="false">IF(1_Data_EDA!B7719="Second Class",1,0)</f>
        <v>0</v>
      </c>
      <c r="J7718" s="6" t="n">
        <f aca="false">IF(1_Data_EDA!B7719="Same Day",1,0)</f>
        <v>0</v>
      </c>
      <c r="K7718" s="6" t="n">
        <f aca="false">IF(1_Data_EDA!C7719="Corporate",1,0)</f>
        <v>1</v>
      </c>
      <c r="L7718" s="6" t="n">
        <f aca="false">IF(1_Data_EDA!C7719="Home Office",1,0)</f>
        <v>0</v>
      </c>
      <c r="M7718" s="6" t="n">
        <f aca="false">IF(1_Data_EDA!D7719="Europe",1,0)</f>
        <v>0</v>
      </c>
      <c r="N7718" s="6" t="n">
        <f aca="false">IF(1_Data_EDA!D7719="LATAM",1,0)</f>
        <v>0</v>
      </c>
      <c r="O7718" s="6" t="n">
        <f aca="false">IF(1_Data_EDA!D7719="Pacific Asia",1,0)</f>
        <v>0</v>
      </c>
      <c r="P7718" s="6" t="n">
        <f aca="false">IF(1_Data_EDA!D7719="USCA",1,0)</f>
        <v>0</v>
      </c>
      <c r="Q7718" s="6" t="n">
        <f aca="false">IF(C7718&gt;MEDIAN(C$5:C$8004),1,0)</f>
        <v>1</v>
      </c>
      <c r="R7718" s="6" t="n">
        <f aca="false">IF(D7718&gt;2,1,0)</f>
        <v>1</v>
      </c>
    </row>
    <row r="7719" customFormat="false" ht="15" hidden="false" customHeight="true" outlineLevel="0" collapsed="false">
      <c r="A7719" s="6" t="n">
        <f aca="false">1_Data_EDA!O7720</f>
        <v>1</v>
      </c>
      <c r="B7719" s="6" t="n">
        <f aca="false">1_Data_EDA!H7720</f>
        <v>4</v>
      </c>
      <c r="C7719" s="7" t="n">
        <f aca="false">1_Data_EDA!I7720</f>
        <v>49.97999954</v>
      </c>
      <c r="D7719" s="6" t="n">
        <f aca="false">1_Data_EDA!J7720</f>
        <v>1</v>
      </c>
      <c r="E7719" s="7" t="n">
        <f aca="false">1_Data_EDA!K7720</f>
        <v>49.97999954</v>
      </c>
      <c r="F7719" s="7" t="n">
        <f aca="false">1_Data_EDA!L7720</f>
        <v>1.5</v>
      </c>
      <c r="G7719" s="8" t="n">
        <f aca="false">1_Data_EDA!M7720</f>
        <v>0.029999999</v>
      </c>
      <c r="H7719" s="6" t="n">
        <f aca="false">IF(1_Data_EDA!B7720="First Class",1,0)</f>
        <v>0</v>
      </c>
      <c r="I7719" s="6" t="n">
        <f aca="false">IF(1_Data_EDA!B7720="Second Class",1,0)</f>
        <v>0</v>
      </c>
      <c r="J7719" s="6" t="n">
        <f aca="false">IF(1_Data_EDA!B7720="Same Day",1,0)</f>
        <v>0</v>
      </c>
      <c r="K7719" s="6" t="n">
        <f aca="false">IF(1_Data_EDA!C7720="Corporate",1,0)</f>
        <v>1</v>
      </c>
      <c r="L7719" s="6" t="n">
        <f aca="false">IF(1_Data_EDA!C7720="Home Office",1,0)</f>
        <v>0</v>
      </c>
      <c r="M7719" s="6" t="n">
        <f aca="false">IF(1_Data_EDA!D7720="Europe",1,0)</f>
        <v>0</v>
      </c>
      <c r="N7719" s="6" t="n">
        <f aca="false">IF(1_Data_EDA!D7720="LATAM",1,0)</f>
        <v>0</v>
      </c>
      <c r="O7719" s="6" t="n">
        <f aca="false">IF(1_Data_EDA!D7720="Pacific Asia",1,0)</f>
        <v>1</v>
      </c>
      <c r="P7719" s="6" t="n">
        <f aca="false">IF(1_Data_EDA!D7720="USCA",1,0)</f>
        <v>0</v>
      </c>
      <c r="Q7719" s="6" t="n">
        <f aca="false">IF(C7719&gt;MEDIAN(C$5:C$8004),1,0)</f>
        <v>0</v>
      </c>
      <c r="R7719" s="6" t="n">
        <f aca="false">IF(D7719&gt;2,1,0)</f>
        <v>0</v>
      </c>
    </row>
    <row r="7720" customFormat="false" ht="15" hidden="false" customHeight="true" outlineLevel="0" collapsed="false">
      <c r="A7720" s="6" t="n">
        <f aca="false">1_Data_EDA!O7721</f>
        <v>1</v>
      </c>
      <c r="B7720" s="6" t="n">
        <f aca="false">1_Data_EDA!H7721</f>
        <v>1</v>
      </c>
      <c r="C7720" s="7" t="n">
        <f aca="false">1_Data_EDA!I7721</f>
        <v>299.980011</v>
      </c>
      <c r="D7720" s="6" t="n">
        <f aca="false">1_Data_EDA!J7721</f>
        <v>1</v>
      </c>
      <c r="E7720" s="7" t="n">
        <f aca="false">1_Data_EDA!K7721</f>
        <v>299.980011</v>
      </c>
      <c r="F7720" s="7" t="n">
        <f aca="false">1_Data_EDA!L7721</f>
        <v>15</v>
      </c>
      <c r="G7720" s="8" t="n">
        <f aca="false">1_Data_EDA!M7721</f>
        <v>0.050000001</v>
      </c>
      <c r="H7720" s="6" t="n">
        <f aca="false">IF(1_Data_EDA!B7721="First Class",1,0)</f>
        <v>1</v>
      </c>
      <c r="I7720" s="6" t="n">
        <f aca="false">IF(1_Data_EDA!B7721="Second Class",1,0)</f>
        <v>0</v>
      </c>
      <c r="J7720" s="6" t="n">
        <f aca="false">IF(1_Data_EDA!B7721="Same Day",1,0)</f>
        <v>0</v>
      </c>
      <c r="K7720" s="6" t="n">
        <f aca="false">IF(1_Data_EDA!C7721="Corporate",1,0)</f>
        <v>1</v>
      </c>
      <c r="L7720" s="6" t="n">
        <f aca="false">IF(1_Data_EDA!C7721="Home Office",1,0)</f>
        <v>0</v>
      </c>
      <c r="M7720" s="6" t="n">
        <f aca="false">IF(1_Data_EDA!D7721="Europe",1,0)</f>
        <v>0</v>
      </c>
      <c r="N7720" s="6" t="n">
        <f aca="false">IF(1_Data_EDA!D7721="LATAM",1,0)</f>
        <v>1</v>
      </c>
      <c r="O7720" s="6" t="n">
        <f aca="false">IF(1_Data_EDA!D7721="Pacific Asia",1,0)</f>
        <v>0</v>
      </c>
      <c r="P7720" s="6" t="n">
        <f aca="false">IF(1_Data_EDA!D7721="USCA",1,0)</f>
        <v>0</v>
      </c>
      <c r="Q7720" s="6" t="n">
        <f aca="false">IF(C7720&gt;MEDIAN(C$5:C$8004),1,0)</f>
        <v>1</v>
      </c>
      <c r="R7720" s="6" t="n">
        <f aca="false">IF(D7720&gt;2,1,0)</f>
        <v>0</v>
      </c>
    </row>
    <row r="7721" customFormat="false" ht="15" hidden="false" customHeight="true" outlineLevel="0" collapsed="false">
      <c r="A7721" s="6" t="n">
        <f aca="false">1_Data_EDA!O7722</f>
        <v>0</v>
      </c>
      <c r="B7721" s="6" t="n">
        <f aca="false">1_Data_EDA!H7722</f>
        <v>4</v>
      </c>
      <c r="C7721" s="7" t="n">
        <f aca="false">1_Data_EDA!I7722</f>
        <v>399.980011</v>
      </c>
      <c r="D7721" s="6" t="n">
        <f aca="false">1_Data_EDA!J7722</f>
        <v>1</v>
      </c>
      <c r="E7721" s="7" t="n">
        <f aca="false">1_Data_EDA!K7722</f>
        <v>399.980011</v>
      </c>
      <c r="F7721" s="7" t="n">
        <f aca="false">1_Data_EDA!L7722</f>
        <v>28</v>
      </c>
      <c r="G7721" s="8" t="n">
        <f aca="false">1_Data_EDA!M7722</f>
        <v>0.07</v>
      </c>
      <c r="H7721" s="6" t="n">
        <f aca="false">IF(1_Data_EDA!B7722="First Class",1,0)</f>
        <v>0</v>
      </c>
      <c r="I7721" s="6" t="n">
        <f aca="false">IF(1_Data_EDA!B7722="Second Class",1,0)</f>
        <v>0</v>
      </c>
      <c r="J7721" s="6" t="n">
        <f aca="false">IF(1_Data_EDA!B7722="Same Day",1,0)</f>
        <v>0</v>
      </c>
      <c r="K7721" s="6" t="n">
        <f aca="false">IF(1_Data_EDA!C7722="Corporate",1,0)</f>
        <v>0</v>
      </c>
      <c r="L7721" s="6" t="n">
        <f aca="false">IF(1_Data_EDA!C7722="Home Office",1,0)</f>
        <v>0</v>
      </c>
      <c r="M7721" s="6" t="n">
        <f aca="false">IF(1_Data_EDA!D7722="Europe",1,0)</f>
        <v>0</v>
      </c>
      <c r="N7721" s="6" t="n">
        <f aca="false">IF(1_Data_EDA!D7722="LATAM",1,0)</f>
        <v>0</v>
      </c>
      <c r="O7721" s="6" t="n">
        <f aca="false">IF(1_Data_EDA!D7722="Pacific Asia",1,0)</f>
        <v>1</v>
      </c>
      <c r="P7721" s="6" t="n">
        <f aca="false">IF(1_Data_EDA!D7722="USCA",1,0)</f>
        <v>0</v>
      </c>
      <c r="Q7721" s="6" t="n">
        <f aca="false">IF(C7721&gt;MEDIAN(C$5:C$8004),1,0)</f>
        <v>1</v>
      </c>
      <c r="R7721" s="6" t="n">
        <f aca="false">IF(D7721&gt;2,1,0)</f>
        <v>0</v>
      </c>
    </row>
    <row r="7722" customFormat="false" ht="15" hidden="false" customHeight="true" outlineLevel="0" collapsed="false">
      <c r="A7722" s="6" t="n">
        <f aca="false">1_Data_EDA!O7723</f>
        <v>1</v>
      </c>
      <c r="B7722" s="6" t="n">
        <f aca="false">1_Data_EDA!H7723</f>
        <v>1</v>
      </c>
      <c r="C7722" s="7" t="n">
        <f aca="false">1_Data_EDA!I7723</f>
        <v>129.9900055</v>
      </c>
      <c r="D7722" s="6" t="n">
        <f aca="false">1_Data_EDA!J7723</f>
        <v>1</v>
      </c>
      <c r="E7722" s="7" t="n">
        <f aca="false">1_Data_EDA!K7723</f>
        <v>129.9900055</v>
      </c>
      <c r="F7722" s="7" t="n">
        <f aca="false">1_Data_EDA!L7723</f>
        <v>13</v>
      </c>
      <c r="G7722" s="8" t="n">
        <f aca="false">1_Data_EDA!M7723</f>
        <v>0.100000001</v>
      </c>
      <c r="H7722" s="6" t="n">
        <f aca="false">IF(1_Data_EDA!B7723="First Class",1,0)</f>
        <v>1</v>
      </c>
      <c r="I7722" s="6" t="n">
        <f aca="false">IF(1_Data_EDA!B7723="Second Class",1,0)</f>
        <v>0</v>
      </c>
      <c r="J7722" s="6" t="n">
        <f aca="false">IF(1_Data_EDA!B7723="Same Day",1,0)</f>
        <v>0</v>
      </c>
      <c r="K7722" s="6" t="n">
        <f aca="false">IF(1_Data_EDA!C7723="Corporate",1,0)</f>
        <v>0</v>
      </c>
      <c r="L7722" s="6" t="n">
        <f aca="false">IF(1_Data_EDA!C7723="Home Office",1,0)</f>
        <v>0</v>
      </c>
      <c r="M7722" s="6" t="n">
        <f aca="false">IF(1_Data_EDA!D7723="Europe",1,0)</f>
        <v>0</v>
      </c>
      <c r="N7722" s="6" t="n">
        <f aca="false">IF(1_Data_EDA!D7723="LATAM",1,0)</f>
        <v>0</v>
      </c>
      <c r="O7722" s="6" t="n">
        <f aca="false">IF(1_Data_EDA!D7723="Pacific Asia",1,0)</f>
        <v>1</v>
      </c>
      <c r="P7722" s="6" t="n">
        <f aca="false">IF(1_Data_EDA!D7723="USCA",1,0)</f>
        <v>0</v>
      </c>
      <c r="Q7722" s="6" t="n">
        <f aca="false">IF(C7722&gt;MEDIAN(C$5:C$8004),1,0)</f>
        <v>1</v>
      </c>
      <c r="R7722" s="6" t="n">
        <f aca="false">IF(D7722&gt;2,1,0)</f>
        <v>0</v>
      </c>
    </row>
    <row r="7723" customFormat="false" ht="15" hidden="false" customHeight="true" outlineLevel="0" collapsed="false">
      <c r="A7723" s="6" t="n">
        <f aca="false">1_Data_EDA!O7724</f>
        <v>0</v>
      </c>
      <c r="B7723" s="6" t="n">
        <f aca="false">1_Data_EDA!H7724</f>
        <v>4</v>
      </c>
      <c r="C7723" s="7" t="n">
        <f aca="false">1_Data_EDA!I7724</f>
        <v>129.9900055</v>
      </c>
      <c r="D7723" s="6" t="n">
        <f aca="false">1_Data_EDA!J7724</f>
        <v>1</v>
      </c>
      <c r="E7723" s="7" t="n">
        <f aca="false">1_Data_EDA!K7724</f>
        <v>129.9900055</v>
      </c>
      <c r="F7723" s="7" t="n">
        <f aca="false">1_Data_EDA!L7724</f>
        <v>9.100000381</v>
      </c>
      <c r="G7723" s="8" t="n">
        <f aca="false">1_Data_EDA!M7724</f>
        <v>0.07</v>
      </c>
      <c r="H7723" s="6" t="n">
        <f aca="false">IF(1_Data_EDA!B7724="First Class",1,0)</f>
        <v>0</v>
      </c>
      <c r="I7723" s="6" t="n">
        <f aca="false">IF(1_Data_EDA!B7724="Second Class",1,0)</f>
        <v>0</v>
      </c>
      <c r="J7723" s="6" t="n">
        <f aca="false">IF(1_Data_EDA!B7724="Same Day",1,0)</f>
        <v>0</v>
      </c>
      <c r="K7723" s="6" t="n">
        <f aca="false">IF(1_Data_EDA!C7724="Corporate",1,0)</f>
        <v>1</v>
      </c>
      <c r="L7723" s="6" t="n">
        <f aca="false">IF(1_Data_EDA!C7724="Home Office",1,0)</f>
        <v>0</v>
      </c>
      <c r="M7723" s="6" t="n">
        <f aca="false">IF(1_Data_EDA!D7724="Europe",1,0)</f>
        <v>1</v>
      </c>
      <c r="N7723" s="6" t="n">
        <f aca="false">IF(1_Data_EDA!D7724="LATAM",1,0)</f>
        <v>0</v>
      </c>
      <c r="O7723" s="6" t="n">
        <f aca="false">IF(1_Data_EDA!D7724="Pacific Asia",1,0)</f>
        <v>0</v>
      </c>
      <c r="P7723" s="6" t="n">
        <f aca="false">IF(1_Data_EDA!D7724="USCA",1,0)</f>
        <v>0</v>
      </c>
      <c r="Q7723" s="6" t="n">
        <f aca="false">IF(C7723&gt;MEDIAN(C$5:C$8004),1,0)</f>
        <v>1</v>
      </c>
      <c r="R7723" s="6" t="n">
        <f aca="false">IF(D7723&gt;2,1,0)</f>
        <v>0</v>
      </c>
    </row>
    <row r="7724" customFormat="false" ht="15" hidden="false" customHeight="true" outlineLevel="0" collapsed="false">
      <c r="A7724" s="6" t="n">
        <f aca="false">1_Data_EDA!O7725</f>
        <v>1</v>
      </c>
      <c r="B7724" s="6" t="n">
        <f aca="false">1_Data_EDA!H7725</f>
        <v>4</v>
      </c>
      <c r="C7724" s="7" t="n">
        <f aca="false">1_Data_EDA!I7725</f>
        <v>199.9900055</v>
      </c>
      <c r="D7724" s="6" t="n">
        <f aca="false">1_Data_EDA!J7725</f>
        <v>1</v>
      </c>
      <c r="E7724" s="7" t="n">
        <f aca="false">1_Data_EDA!K7725</f>
        <v>199.9900055</v>
      </c>
      <c r="F7724" s="7" t="n">
        <f aca="false">1_Data_EDA!L7725</f>
        <v>40</v>
      </c>
      <c r="G7724" s="8" t="n">
        <f aca="false">1_Data_EDA!M7725</f>
        <v>0.200000003</v>
      </c>
      <c r="H7724" s="6" t="n">
        <f aca="false">IF(1_Data_EDA!B7725="First Class",1,0)</f>
        <v>0</v>
      </c>
      <c r="I7724" s="6" t="n">
        <f aca="false">IF(1_Data_EDA!B7725="Second Class",1,0)</f>
        <v>0</v>
      </c>
      <c r="J7724" s="6" t="n">
        <f aca="false">IF(1_Data_EDA!B7725="Same Day",1,0)</f>
        <v>0</v>
      </c>
      <c r="K7724" s="6" t="n">
        <f aca="false">IF(1_Data_EDA!C7725="Corporate",1,0)</f>
        <v>0</v>
      </c>
      <c r="L7724" s="6" t="n">
        <f aca="false">IF(1_Data_EDA!C7725="Home Office",1,0)</f>
        <v>0</v>
      </c>
      <c r="M7724" s="6" t="n">
        <f aca="false">IF(1_Data_EDA!D7725="Europe",1,0)</f>
        <v>1</v>
      </c>
      <c r="N7724" s="6" t="n">
        <f aca="false">IF(1_Data_EDA!D7725="LATAM",1,0)</f>
        <v>0</v>
      </c>
      <c r="O7724" s="6" t="n">
        <f aca="false">IF(1_Data_EDA!D7725="Pacific Asia",1,0)</f>
        <v>0</v>
      </c>
      <c r="P7724" s="6" t="n">
        <f aca="false">IF(1_Data_EDA!D7725="USCA",1,0)</f>
        <v>0</v>
      </c>
      <c r="Q7724" s="6" t="n">
        <f aca="false">IF(C7724&gt;MEDIAN(C$5:C$8004),1,0)</f>
        <v>1</v>
      </c>
      <c r="R7724" s="6" t="n">
        <f aca="false">IF(D7724&gt;2,1,0)</f>
        <v>0</v>
      </c>
    </row>
    <row r="7725" customFormat="false" ht="15" hidden="false" customHeight="true" outlineLevel="0" collapsed="false">
      <c r="A7725" s="6" t="n">
        <f aca="false">1_Data_EDA!O7726</f>
        <v>0</v>
      </c>
      <c r="B7725" s="6" t="n">
        <f aca="false">1_Data_EDA!H7726</f>
        <v>4</v>
      </c>
      <c r="C7725" s="7" t="n">
        <f aca="false">1_Data_EDA!I7726</f>
        <v>59.99000168</v>
      </c>
      <c r="D7725" s="6" t="n">
        <f aca="false">1_Data_EDA!J7726</f>
        <v>4</v>
      </c>
      <c r="E7725" s="7" t="n">
        <f aca="false">1_Data_EDA!K7726</f>
        <v>239.9600067</v>
      </c>
      <c r="F7725" s="7" t="n">
        <f aca="false">1_Data_EDA!L7726</f>
        <v>0</v>
      </c>
      <c r="G7725" s="8" t="n">
        <f aca="false">1_Data_EDA!M7726</f>
        <v>0</v>
      </c>
      <c r="H7725" s="6" t="n">
        <f aca="false">IF(1_Data_EDA!B7726="First Class",1,0)</f>
        <v>0</v>
      </c>
      <c r="I7725" s="6" t="n">
        <f aca="false">IF(1_Data_EDA!B7726="Second Class",1,0)</f>
        <v>0</v>
      </c>
      <c r="J7725" s="6" t="n">
        <f aca="false">IF(1_Data_EDA!B7726="Same Day",1,0)</f>
        <v>0</v>
      </c>
      <c r="K7725" s="6" t="n">
        <f aca="false">IF(1_Data_EDA!C7726="Corporate",1,0)</f>
        <v>0</v>
      </c>
      <c r="L7725" s="6" t="n">
        <f aca="false">IF(1_Data_EDA!C7726="Home Office",1,0)</f>
        <v>1</v>
      </c>
      <c r="M7725" s="6" t="n">
        <f aca="false">IF(1_Data_EDA!D7726="Europe",1,0)</f>
        <v>1</v>
      </c>
      <c r="N7725" s="6" t="n">
        <f aca="false">IF(1_Data_EDA!D7726="LATAM",1,0)</f>
        <v>0</v>
      </c>
      <c r="O7725" s="6" t="n">
        <f aca="false">IF(1_Data_EDA!D7726="Pacific Asia",1,0)</f>
        <v>0</v>
      </c>
      <c r="P7725" s="6" t="n">
        <f aca="false">IF(1_Data_EDA!D7726="USCA",1,0)</f>
        <v>0</v>
      </c>
      <c r="Q7725" s="6" t="n">
        <f aca="false">IF(C7725&gt;MEDIAN(C$5:C$8004),1,0)</f>
        <v>0</v>
      </c>
      <c r="R7725" s="6" t="n">
        <f aca="false">IF(D7725&gt;2,1,0)</f>
        <v>1</v>
      </c>
    </row>
    <row r="7726" customFormat="false" ht="15" hidden="false" customHeight="true" outlineLevel="0" collapsed="false">
      <c r="A7726" s="6" t="n">
        <f aca="false">1_Data_EDA!O7727</f>
        <v>0</v>
      </c>
      <c r="B7726" s="6" t="n">
        <f aca="false">1_Data_EDA!H7727</f>
        <v>4</v>
      </c>
      <c r="C7726" s="7" t="n">
        <f aca="false">1_Data_EDA!I7727</f>
        <v>49.97999954</v>
      </c>
      <c r="D7726" s="6" t="n">
        <f aca="false">1_Data_EDA!J7727</f>
        <v>2</v>
      </c>
      <c r="E7726" s="7" t="n">
        <f aca="false">1_Data_EDA!K7727</f>
        <v>99.95999908</v>
      </c>
      <c r="F7726" s="7" t="n">
        <f aca="false">1_Data_EDA!L7727</f>
        <v>14.98999977</v>
      </c>
      <c r="G7726" s="8" t="n">
        <f aca="false">1_Data_EDA!M7727</f>
        <v>0.150000006</v>
      </c>
      <c r="H7726" s="6" t="n">
        <f aca="false">IF(1_Data_EDA!B7727="First Class",1,0)</f>
        <v>0</v>
      </c>
      <c r="I7726" s="6" t="n">
        <f aca="false">IF(1_Data_EDA!B7727="Second Class",1,0)</f>
        <v>0</v>
      </c>
      <c r="J7726" s="6" t="n">
        <f aca="false">IF(1_Data_EDA!B7727="Same Day",1,0)</f>
        <v>0</v>
      </c>
      <c r="K7726" s="6" t="n">
        <f aca="false">IF(1_Data_EDA!C7727="Corporate",1,0)</f>
        <v>1</v>
      </c>
      <c r="L7726" s="6" t="n">
        <f aca="false">IF(1_Data_EDA!C7727="Home Office",1,0)</f>
        <v>0</v>
      </c>
      <c r="M7726" s="6" t="n">
        <f aca="false">IF(1_Data_EDA!D7727="Europe",1,0)</f>
        <v>0</v>
      </c>
      <c r="N7726" s="6" t="n">
        <f aca="false">IF(1_Data_EDA!D7727="LATAM",1,0)</f>
        <v>0</v>
      </c>
      <c r="O7726" s="6" t="n">
        <f aca="false">IF(1_Data_EDA!D7727="Pacific Asia",1,0)</f>
        <v>0</v>
      </c>
      <c r="P7726" s="6" t="n">
        <f aca="false">IF(1_Data_EDA!D7727="USCA",1,0)</f>
        <v>0</v>
      </c>
      <c r="Q7726" s="6" t="n">
        <f aca="false">IF(C7726&gt;MEDIAN(C$5:C$8004),1,0)</f>
        <v>0</v>
      </c>
      <c r="R7726" s="6" t="n">
        <f aca="false">IF(D7726&gt;2,1,0)</f>
        <v>0</v>
      </c>
    </row>
    <row r="7727" customFormat="false" ht="15" hidden="false" customHeight="true" outlineLevel="0" collapsed="false">
      <c r="A7727" s="6" t="n">
        <f aca="false">1_Data_EDA!O7728</f>
        <v>0</v>
      </c>
      <c r="B7727" s="6" t="n">
        <f aca="false">1_Data_EDA!H7728</f>
        <v>4</v>
      </c>
      <c r="C7727" s="7" t="n">
        <f aca="false">1_Data_EDA!I7728</f>
        <v>49.97999954</v>
      </c>
      <c r="D7727" s="6" t="n">
        <f aca="false">1_Data_EDA!J7728</f>
        <v>3</v>
      </c>
      <c r="E7727" s="7" t="n">
        <f aca="false">1_Data_EDA!K7728</f>
        <v>149.9400024</v>
      </c>
      <c r="F7727" s="7" t="n">
        <f aca="false">1_Data_EDA!L7728</f>
        <v>8.25</v>
      </c>
      <c r="G7727" s="8" t="n">
        <f aca="false">1_Data_EDA!M7728</f>
        <v>0.059999999</v>
      </c>
      <c r="H7727" s="6" t="n">
        <f aca="false">IF(1_Data_EDA!B7728="First Class",1,0)</f>
        <v>0</v>
      </c>
      <c r="I7727" s="6" t="n">
        <f aca="false">IF(1_Data_EDA!B7728="Second Class",1,0)</f>
        <v>0</v>
      </c>
      <c r="J7727" s="6" t="n">
        <f aca="false">IF(1_Data_EDA!B7728="Same Day",1,0)</f>
        <v>0</v>
      </c>
      <c r="K7727" s="6" t="n">
        <f aca="false">IF(1_Data_EDA!C7728="Corporate",1,0)</f>
        <v>0</v>
      </c>
      <c r="L7727" s="6" t="n">
        <f aca="false">IF(1_Data_EDA!C7728="Home Office",1,0)</f>
        <v>0</v>
      </c>
      <c r="M7727" s="6" t="n">
        <f aca="false">IF(1_Data_EDA!D7728="Europe",1,0)</f>
        <v>0</v>
      </c>
      <c r="N7727" s="6" t="n">
        <f aca="false">IF(1_Data_EDA!D7728="LATAM",1,0)</f>
        <v>0</v>
      </c>
      <c r="O7727" s="6" t="n">
        <f aca="false">IF(1_Data_EDA!D7728="Pacific Asia",1,0)</f>
        <v>1</v>
      </c>
      <c r="P7727" s="6" t="n">
        <f aca="false">IF(1_Data_EDA!D7728="USCA",1,0)</f>
        <v>0</v>
      </c>
      <c r="Q7727" s="6" t="n">
        <f aca="false">IF(C7727&gt;MEDIAN(C$5:C$8004),1,0)</f>
        <v>0</v>
      </c>
      <c r="R7727" s="6" t="n">
        <f aca="false">IF(D7727&gt;2,1,0)</f>
        <v>1</v>
      </c>
    </row>
    <row r="7728" customFormat="false" ht="15" hidden="false" customHeight="true" outlineLevel="0" collapsed="false">
      <c r="A7728" s="6" t="n">
        <f aca="false">1_Data_EDA!O7729</f>
        <v>1</v>
      </c>
      <c r="B7728" s="6" t="n">
        <f aca="false">1_Data_EDA!H7729</f>
        <v>4</v>
      </c>
      <c r="C7728" s="7" t="n">
        <f aca="false">1_Data_EDA!I7729</f>
        <v>199.9900055</v>
      </c>
      <c r="D7728" s="6" t="n">
        <f aca="false">1_Data_EDA!J7729</f>
        <v>1</v>
      </c>
      <c r="E7728" s="7" t="n">
        <f aca="false">1_Data_EDA!K7729</f>
        <v>199.9900055</v>
      </c>
      <c r="F7728" s="7" t="n">
        <f aca="false">1_Data_EDA!L7729</f>
        <v>11</v>
      </c>
      <c r="G7728" s="8" t="n">
        <f aca="false">1_Data_EDA!M7729</f>
        <v>0.059999999</v>
      </c>
      <c r="H7728" s="6" t="n">
        <f aca="false">IF(1_Data_EDA!B7729="First Class",1,0)</f>
        <v>0</v>
      </c>
      <c r="I7728" s="6" t="n">
        <f aca="false">IF(1_Data_EDA!B7729="Second Class",1,0)</f>
        <v>0</v>
      </c>
      <c r="J7728" s="6" t="n">
        <f aca="false">IF(1_Data_EDA!B7729="Same Day",1,0)</f>
        <v>0</v>
      </c>
      <c r="K7728" s="6" t="n">
        <f aca="false">IF(1_Data_EDA!C7729="Corporate",1,0)</f>
        <v>1</v>
      </c>
      <c r="L7728" s="6" t="n">
        <f aca="false">IF(1_Data_EDA!C7729="Home Office",1,0)</f>
        <v>0</v>
      </c>
      <c r="M7728" s="6" t="n">
        <f aca="false">IF(1_Data_EDA!D7729="Europe",1,0)</f>
        <v>0</v>
      </c>
      <c r="N7728" s="6" t="n">
        <f aca="false">IF(1_Data_EDA!D7729="LATAM",1,0)</f>
        <v>1</v>
      </c>
      <c r="O7728" s="6" t="n">
        <f aca="false">IF(1_Data_EDA!D7729="Pacific Asia",1,0)</f>
        <v>0</v>
      </c>
      <c r="P7728" s="6" t="n">
        <f aca="false">IF(1_Data_EDA!D7729="USCA",1,0)</f>
        <v>0</v>
      </c>
      <c r="Q7728" s="6" t="n">
        <f aca="false">IF(C7728&gt;MEDIAN(C$5:C$8004),1,0)</f>
        <v>1</v>
      </c>
      <c r="R7728" s="6" t="n">
        <f aca="false">IF(D7728&gt;2,1,0)</f>
        <v>0</v>
      </c>
    </row>
    <row r="7729" customFormat="false" ht="15" hidden="false" customHeight="true" outlineLevel="0" collapsed="false">
      <c r="A7729" s="6" t="n">
        <f aca="false">1_Data_EDA!O7730</f>
        <v>0</v>
      </c>
      <c r="B7729" s="6" t="n">
        <f aca="false">1_Data_EDA!H7730</f>
        <v>4</v>
      </c>
      <c r="C7729" s="7" t="n">
        <f aca="false">1_Data_EDA!I7730</f>
        <v>99.98999786</v>
      </c>
      <c r="D7729" s="6" t="n">
        <f aca="false">1_Data_EDA!J7730</f>
        <v>5</v>
      </c>
      <c r="E7729" s="7" t="n">
        <f aca="false">1_Data_EDA!K7730</f>
        <v>499.9500122</v>
      </c>
      <c r="F7729" s="7" t="n">
        <f aca="false">1_Data_EDA!L7730</f>
        <v>15</v>
      </c>
      <c r="G7729" s="8" t="n">
        <f aca="false">1_Data_EDA!M7730</f>
        <v>0.029999999</v>
      </c>
      <c r="H7729" s="6" t="n">
        <f aca="false">IF(1_Data_EDA!B7730="First Class",1,0)</f>
        <v>0</v>
      </c>
      <c r="I7729" s="6" t="n">
        <f aca="false">IF(1_Data_EDA!B7730="Second Class",1,0)</f>
        <v>0</v>
      </c>
      <c r="J7729" s="6" t="n">
        <f aca="false">IF(1_Data_EDA!B7730="Same Day",1,0)</f>
        <v>0</v>
      </c>
      <c r="K7729" s="6" t="n">
        <f aca="false">IF(1_Data_EDA!C7730="Corporate",1,0)</f>
        <v>1</v>
      </c>
      <c r="L7729" s="6" t="n">
        <f aca="false">IF(1_Data_EDA!C7730="Home Office",1,0)</f>
        <v>0</v>
      </c>
      <c r="M7729" s="6" t="n">
        <f aca="false">IF(1_Data_EDA!D7730="Europe",1,0)</f>
        <v>1</v>
      </c>
      <c r="N7729" s="6" t="n">
        <f aca="false">IF(1_Data_EDA!D7730="LATAM",1,0)</f>
        <v>0</v>
      </c>
      <c r="O7729" s="6" t="n">
        <f aca="false">IF(1_Data_EDA!D7730="Pacific Asia",1,0)</f>
        <v>0</v>
      </c>
      <c r="P7729" s="6" t="n">
        <f aca="false">IF(1_Data_EDA!D7730="USCA",1,0)</f>
        <v>0</v>
      </c>
      <c r="Q7729" s="6" t="n">
        <f aca="false">IF(C7729&gt;MEDIAN(C$5:C$8004),1,0)</f>
        <v>1</v>
      </c>
      <c r="R7729" s="6" t="n">
        <f aca="false">IF(D7729&gt;2,1,0)</f>
        <v>1</v>
      </c>
    </row>
    <row r="7730" customFormat="false" ht="15" hidden="false" customHeight="true" outlineLevel="0" collapsed="false">
      <c r="A7730" s="6" t="n">
        <f aca="false">1_Data_EDA!O7731</f>
        <v>0</v>
      </c>
      <c r="B7730" s="6" t="n">
        <f aca="false">1_Data_EDA!H7731</f>
        <v>2</v>
      </c>
      <c r="C7730" s="7" t="n">
        <f aca="false">1_Data_EDA!I7731</f>
        <v>129.9900055</v>
      </c>
      <c r="D7730" s="6" t="n">
        <f aca="false">1_Data_EDA!J7731</f>
        <v>1</v>
      </c>
      <c r="E7730" s="7" t="n">
        <f aca="false">1_Data_EDA!K7731</f>
        <v>129.9900055</v>
      </c>
      <c r="F7730" s="7" t="n">
        <f aca="false">1_Data_EDA!L7731</f>
        <v>2.599999905</v>
      </c>
      <c r="G7730" s="8" t="n">
        <f aca="false">1_Data_EDA!M7731</f>
        <v>0.02</v>
      </c>
      <c r="H7730" s="6" t="n">
        <f aca="false">IF(1_Data_EDA!B7731="First Class",1,0)</f>
        <v>0</v>
      </c>
      <c r="I7730" s="6" t="n">
        <f aca="false">IF(1_Data_EDA!B7731="Second Class",1,0)</f>
        <v>1</v>
      </c>
      <c r="J7730" s="6" t="n">
        <f aca="false">IF(1_Data_EDA!B7731="Same Day",1,0)</f>
        <v>0</v>
      </c>
      <c r="K7730" s="6" t="n">
        <f aca="false">IF(1_Data_EDA!C7731="Corporate",1,0)</f>
        <v>0</v>
      </c>
      <c r="L7730" s="6" t="n">
        <f aca="false">IF(1_Data_EDA!C7731="Home Office",1,0)</f>
        <v>0</v>
      </c>
      <c r="M7730" s="6" t="n">
        <f aca="false">IF(1_Data_EDA!D7731="Europe",1,0)</f>
        <v>1</v>
      </c>
      <c r="N7730" s="6" t="n">
        <f aca="false">IF(1_Data_EDA!D7731="LATAM",1,0)</f>
        <v>0</v>
      </c>
      <c r="O7730" s="6" t="n">
        <f aca="false">IF(1_Data_EDA!D7731="Pacific Asia",1,0)</f>
        <v>0</v>
      </c>
      <c r="P7730" s="6" t="n">
        <f aca="false">IF(1_Data_EDA!D7731="USCA",1,0)</f>
        <v>0</v>
      </c>
      <c r="Q7730" s="6" t="n">
        <f aca="false">IF(C7730&gt;MEDIAN(C$5:C$8004),1,0)</f>
        <v>1</v>
      </c>
      <c r="R7730" s="6" t="n">
        <f aca="false">IF(D7730&gt;2,1,0)</f>
        <v>0</v>
      </c>
    </row>
    <row r="7731" customFormat="false" ht="15" hidden="false" customHeight="true" outlineLevel="0" collapsed="false">
      <c r="A7731" s="6" t="n">
        <f aca="false">1_Data_EDA!O7732</f>
        <v>1</v>
      </c>
      <c r="B7731" s="6" t="n">
        <f aca="false">1_Data_EDA!H7732</f>
        <v>2</v>
      </c>
      <c r="C7731" s="7" t="n">
        <f aca="false">1_Data_EDA!I7732</f>
        <v>199.9900055</v>
      </c>
      <c r="D7731" s="6" t="n">
        <f aca="false">1_Data_EDA!J7732</f>
        <v>1</v>
      </c>
      <c r="E7731" s="7" t="n">
        <f aca="false">1_Data_EDA!K7732</f>
        <v>199.9900055</v>
      </c>
      <c r="F7731" s="7" t="n">
        <f aca="false">1_Data_EDA!L7732</f>
        <v>8</v>
      </c>
      <c r="G7731" s="8" t="n">
        <f aca="false">1_Data_EDA!M7732</f>
        <v>0.039999999</v>
      </c>
      <c r="H7731" s="6" t="n">
        <f aca="false">IF(1_Data_EDA!B7732="First Class",1,0)</f>
        <v>0</v>
      </c>
      <c r="I7731" s="6" t="n">
        <f aca="false">IF(1_Data_EDA!B7732="Second Class",1,0)</f>
        <v>1</v>
      </c>
      <c r="J7731" s="6" t="n">
        <f aca="false">IF(1_Data_EDA!B7732="Same Day",1,0)</f>
        <v>0</v>
      </c>
      <c r="K7731" s="6" t="n">
        <f aca="false">IF(1_Data_EDA!C7732="Corporate",1,0)</f>
        <v>0</v>
      </c>
      <c r="L7731" s="6" t="n">
        <f aca="false">IF(1_Data_EDA!C7732="Home Office",1,0)</f>
        <v>1</v>
      </c>
      <c r="M7731" s="6" t="n">
        <f aca="false">IF(1_Data_EDA!D7732="Europe",1,0)</f>
        <v>0</v>
      </c>
      <c r="N7731" s="6" t="n">
        <f aca="false">IF(1_Data_EDA!D7732="LATAM",1,0)</f>
        <v>0</v>
      </c>
      <c r="O7731" s="6" t="n">
        <f aca="false">IF(1_Data_EDA!D7732="Pacific Asia",1,0)</f>
        <v>1</v>
      </c>
      <c r="P7731" s="6" t="n">
        <f aca="false">IF(1_Data_EDA!D7732="USCA",1,0)</f>
        <v>0</v>
      </c>
      <c r="Q7731" s="6" t="n">
        <f aca="false">IF(C7731&gt;MEDIAN(C$5:C$8004),1,0)</f>
        <v>1</v>
      </c>
      <c r="R7731" s="6" t="n">
        <f aca="false">IF(D7731&gt;2,1,0)</f>
        <v>0</v>
      </c>
    </row>
    <row r="7732" customFormat="false" ht="15" hidden="false" customHeight="true" outlineLevel="0" collapsed="false">
      <c r="A7732" s="6" t="n">
        <f aca="false">1_Data_EDA!O7733</f>
        <v>1</v>
      </c>
      <c r="B7732" s="6" t="n">
        <f aca="false">1_Data_EDA!H7733</f>
        <v>2</v>
      </c>
      <c r="C7732" s="7" t="n">
        <f aca="false">1_Data_EDA!I7733</f>
        <v>59.99000168</v>
      </c>
      <c r="D7732" s="6" t="n">
        <f aca="false">1_Data_EDA!J7733</f>
        <v>2</v>
      </c>
      <c r="E7732" s="7" t="n">
        <f aca="false">1_Data_EDA!K7733</f>
        <v>119.9800034</v>
      </c>
      <c r="F7732" s="7" t="n">
        <f aca="false">1_Data_EDA!L7733</f>
        <v>8.399999619</v>
      </c>
      <c r="G7732" s="8" t="n">
        <f aca="false">1_Data_EDA!M7733</f>
        <v>0.07</v>
      </c>
      <c r="H7732" s="6" t="n">
        <f aca="false">IF(1_Data_EDA!B7733="First Class",1,0)</f>
        <v>0</v>
      </c>
      <c r="I7732" s="6" t="n">
        <f aca="false">IF(1_Data_EDA!B7733="Second Class",1,0)</f>
        <v>1</v>
      </c>
      <c r="J7732" s="6" t="n">
        <f aca="false">IF(1_Data_EDA!B7733="Same Day",1,0)</f>
        <v>0</v>
      </c>
      <c r="K7732" s="6" t="n">
        <f aca="false">IF(1_Data_EDA!C7733="Corporate",1,0)</f>
        <v>0</v>
      </c>
      <c r="L7732" s="6" t="n">
        <f aca="false">IF(1_Data_EDA!C7733="Home Office",1,0)</f>
        <v>0</v>
      </c>
      <c r="M7732" s="6" t="n">
        <f aca="false">IF(1_Data_EDA!D7733="Europe",1,0)</f>
        <v>1</v>
      </c>
      <c r="N7732" s="6" t="n">
        <f aca="false">IF(1_Data_EDA!D7733="LATAM",1,0)</f>
        <v>0</v>
      </c>
      <c r="O7732" s="6" t="n">
        <f aca="false">IF(1_Data_EDA!D7733="Pacific Asia",1,0)</f>
        <v>0</v>
      </c>
      <c r="P7732" s="6" t="n">
        <f aca="false">IF(1_Data_EDA!D7733="USCA",1,0)</f>
        <v>0</v>
      </c>
      <c r="Q7732" s="6" t="n">
        <f aca="false">IF(C7732&gt;MEDIAN(C$5:C$8004),1,0)</f>
        <v>0</v>
      </c>
      <c r="R7732" s="6" t="n">
        <f aca="false">IF(D7732&gt;2,1,0)</f>
        <v>0</v>
      </c>
    </row>
    <row r="7733" customFormat="false" ht="15" hidden="false" customHeight="true" outlineLevel="0" collapsed="false">
      <c r="A7733" s="6" t="n">
        <f aca="false">1_Data_EDA!O7734</f>
        <v>1</v>
      </c>
      <c r="B7733" s="6" t="n">
        <f aca="false">1_Data_EDA!H7734</f>
        <v>1</v>
      </c>
      <c r="C7733" s="7" t="n">
        <f aca="false">1_Data_EDA!I7734</f>
        <v>39.99000168</v>
      </c>
      <c r="D7733" s="6" t="n">
        <f aca="false">1_Data_EDA!J7734</f>
        <v>3</v>
      </c>
      <c r="E7733" s="7" t="n">
        <f aca="false">1_Data_EDA!K7734</f>
        <v>119.9700012</v>
      </c>
      <c r="F7733" s="7" t="n">
        <f aca="false">1_Data_EDA!L7734</f>
        <v>18</v>
      </c>
      <c r="G7733" s="8" t="n">
        <f aca="false">1_Data_EDA!M7734</f>
        <v>0.150000006</v>
      </c>
      <c r="H7733" s="6" t="n">
        <f aca="false">IF(1_Data_EDA!B7734="First Class",1,0)</f>
        <v>1</v>
      </c>
      <c r="I7733" s="6" t="n">
        <f aca="false">IF(1_Data_EDA!B7734="Second Class",1,0)</f>
        <v>0</v>
      </c>
      <c r="J7733" s="6" t="n">
        <f aca="false">IF(1_Data_EDA!B7734="Same Day",1,0)</f>
        <v>0</v>
      </c>
      <c r="K7733" s="6" t="n">
        <f aca="false">IF(1_Data_EDA!C7734="Corporate",1,0)</f>
        <v>0</v>
      </c>
      <c r="L7733" s="6" t="n">
        <f aca="false">IF(1_Data_EDA!C7734="Home Office",1,0)</f>
        <v>0</v>
      </c>
      <c r="M7733" s="6" t="n">
        <f aca="false">IF(1_Data_EDA!D7734="Europe",1,0)</f>
        <v>0</v>
      </c>
      <c r="N7733" s="6" t="n">
        <f aca="false">IF(1_Data_EDA!D7734="LATAM",1,0)</f>
        <v>0</v>
      </c>
      <c r="O7733" s="6" t="n">
        <f aca="false">IF(1_Data_EDA!D7734="Pacific Asia",1,0)</f>
        <v>0</v>
      </c>
      <c r="P7733" s="6" t="n">
        <f aca="false">IF(1_Data_EDA!D7734="USCA",1,0)</f>
        <v>0</v>
      </c>
      <c r="Q7733" s="6" t="n">
        <f aca="false">IF(C7733&gt;MEDIAN(C$5:C$8004),1,0)</f>
        <v>0</v>
      </c>
      <c r="R7733" s="6" t="n">
        <f aca="false">IF(D7733&gt;2,1,0)</f>
        <v>1</v>
      </c>
    </row>
    <row r="7734" customFormat="false" ht="15" hidden="false" customHeight="true" outlineLevel="0" collapsed="false">
      <c r="A7734" s="6" t="n">
        <f aca="false">1_Data_EDA!O7735</f>
        <v>1</v>
      </c>
      <c r="B7734" s="6" t="n">
        <f aca="false">1_Data_EDA!H7735</f>
        <v>4</v>
      </c>
      <c r="C7734" s="7" t="n">
        <f aca="false">1_Data_EDA!I7735</f>
        <v>39.99000168</v>
      </c>
      <c r="D7734" s="6" t="n">
        <f aca="false">1_Data_EDA!J7735</f>
        <v>3</v>
      </c>
      <c r="E7734" s="7" t="n">
        <f aca="false">1_Data_EDA!K7735</f>
        <v>119.9700012</v>
      </c>
      <c r="F7734" s="7" t="n">
        <f aca="false">1_Data_EDA!L7735</f>
        <v>0</v>
      </c>
      <c r="G7734" s="8" t="n">
        <f aca="false">1_Data_EDA!M7735</f>
        <v>0</v>
      </c>
      <c r="H7734" s="6" t="n">
        <f aca="false">IF(1_Data_EDA!B7735="First Class",1,0)</f>
        <v>0</v>
      </c>
      <c r="I7734" s="6" t="n">
        <f aca="false">IF(1_Data_EDA!B7735="Second Class",1,0)</f>
        <v>0</v>
      </c>
      <c r="J7734" s="6" t="n">
        <f aca="false">IF(1_Data_EDA!B7735="Same Day",1,0)</f>
        <v>0</v>
      </c>
      <c r="K7734" s="6" t="n">
        <f aca="false">IF(1_Data_EDA!C7735="Corporate",1,0)</f>
        <v>0</v>
      </c>
      <c r="L7734" s="6" t="n">
        <f aca="false">IF(1_Data_EDA!C7735="Home Office",1,0)</f>
        <v>0</v>
      </c>
      <c r="M7734" s="6" t="n">
        <f aca="false">IF(1_Data_EDA!D7735="Europe",1,0)</f>
        <v>0</v>
      </c>
      <c r="N7734" s="6" t="n">
        <f aca="false">IF(1_Data_EDA!D7735="LATAM",1,0)</f>
        <v>1</v>
      </c>
      <c r="O7734" s="6" t="n">
        <f aca="false">IF(1_Data_EDA!D7735="Pacific Asia",1,0)</f>
        <v>0</v>
      </c>
      <c r="P7734" s="6" t="n">
        <f aca="false">IF(1_Data_EDA!D7735="USCA",1,0)</f>
        <v>0</v>
      </c>
      <c r="Q7734" s="6" t="n">
        <f aca="false">IF(C7734&gt;MEDIAN(C$5:C$8004),1,0)</f>
        <v>0</v>
      </c>
      <c r="R7734" s="6" t="n">
        <f aca="false">IF(D7734&gt;2,1,0)</f>
        <v>1</v>
      </c>
    </row>
    <row r="7735" customFormat="false" ht="15" hidden="false" customHeight="true" outlineLevel="0" collapsed="false">
      <c r="A7735" s="6" t="n">
        <f aca="false">1_Data_EDA!O7736</f>
        <v>0</v>
      </c>
      <c r="B7735" s="6" t="n">
        <f aca="false">1_Data_EDA!H7736</f>
        <v>4</v>
      </c>
      <c r="C7735" s="7" t="n">
        <f aca="false">1_Data_EDA!I7736</f>
        <v>299.980011</v>
      </c>
      <c r="D7735" s="6" t="n">
        <f aca="false">1_Data_EDA!J7736</f>
        <v>1</v>
      </c>
      <c r="E7735" s="7" t="n">
        <f aca="false">1_Data_EDA!K7736</f>
        <v>299.980011</v>
      </c>
      <c r="F7735" s="7" t="n">
        <f aca="false">1_Data_EDA!L7736</f>
        <v>0</v>
      </c>
      <c r="G7735" s="8" t="n">
        <f aca="false">1_Data_EDA!M7736</f>
        <v>0</v>
      </c>
      <c r="H7735" s="6" t="n">
        <f aca="false">IF(1_Data_EDA!B7736="First Class",1,0)</f>
        <v>0</v>
      </c>
      <c r="I7735" s="6" t="n">
        <f aca="false">IF(1_Data_EDA!B7736="Second Class",1,0)</f>
        <v>0</v>
      </c>
      <c r="J7735" s="6" t="n">
        <f aca="false">IF(1_Data_EDA!B7736="Same Day",1,0)</f>
        <v>0</v>
      </c>
      <c r="K7735" s="6" t="n">
        <f aca="false">IF(1_Data_EDA!C7736="Corporate",1,0)</f>
        <v>0</v>
      </c>
      <c r="L7735" s="6" t="n">
        <f aca="false">IF(1_Data_EDA!C7736="Home Office",1,0)</f>
        <v>0</v>
      </c>
      <c r="M7735" s="6" t="n">
        <f aca="false">IF(1_Data_EDA!D7736="Europe",1,0)</f>
        <v>0</v>
      </c>
      <c r="N7735" s="6" t="n">
        <f aca="false">IF(1_Data_EDA!D7736="LATAM",1,0)</f>
        <v>0</v>
      </c>
      <c r="O7735" s="6" t="n">
        <f aca="false">IF(1_Data_EDA!D7736="Pacific Asia",1,0)</f>
        <v>1</v>
      </c>
      <c r="P7735" s="6" t="n">
        <f aca="false">IF(1_Data_EDA!D7736="USCA",1,0)</f>
        <v>0</v>
      </c>
      <c r="Q7735" s="6" t="n">
        <f aca="false">IF(C7735&gt;MEDIAN(C$5:C$8004),1,0)</f>
        <v>1</v>
      </c>
      <c r="R7735" s="6" t="n">
        <f aca="false">IF(D7735&gt;2,1,0)</f>
        <v>0</v>
      </c>
    </row>
    <row r="7736" customFormat="false" ht="15" hidden="false" customHeight="true" outlineLevel="0" collapsed="false">
      <c r="A7736" s="6" t="n">
        <f aca="false">1_Data_EDA!O7737</f>
        <v>1</v>
      </c>
      <c r="B7736" s="6" t="n">
        <f aca="false">1_Data_EDA!H7737</f>
        <v>4</v>
      </c>
      <c r="C7736" s="7" t="n">
        <f aca="false">1_Data_EDA!I7737</f>
        <v>129.9900055</v>
      </c>
      <c r="D7736" s="6" t="n">
        <f aca="false">1_Data_EDA!J7737</f>
        <v>1</v>
      </c>
      <c r="E7736" s="7" t="n">
        <f aca="false">1_Data_EDA!K7737</f>
        <v>129.9900055</v>
      </c>
      <c r="F7736" s="7" t="n">
        <f aca="false">1_Data_EDA!L7737</f>
        <v>20.79999924</v>
      </c>
      <c r="G7736" s="8" t="n">
        <f aca="false">1_Data_EDA!M7737</f>
        <v>0.159999996</v>
      </c>
      <c r="H7736" s="6" t="n">
        <f aca="false">IF(1_Data_EDA!B7737="First Class",1,0)</f>
        <v>0</v>
      </c>
      <c r="I7736" s="6" t="n">
        <f aca="false">IF(1_Data_EDA!B7737="Second Class",1,0)</f>
        <v>0</v>
      </c>
      <c r="J7736" s="6" t="n">
        <f aca="false">IF(1_Data_EDA!B7737="Same Day",1,0)</f>
        <v>0</v>
      </c>
      <c r="K7736" s="6" t="n">
        <f aca="false">IF(1_Data_EDA!C7737="Corporate",1,0)</f>
        <v>0</v>
      </c>
      <c r="L7736" s="6" t="n">
        <f aca="false">IF(1_Data_EDA!C7737="Home Office",1,0)</f>
        <v>0</v>
      </c>
      <c r="M7736" s="6" t="n">
        <f aca="false">IF(1_Data_EDA!D7737="Europe",1,0)</f>
        <v>1</v>
      </c>
      <c r="N7736" s="6" t="n">
        <f aca="false">IF(1_Data_EDA!D7737="LATAM",1,0)</f>
        <v>0</v>
      </c>
      <c r="O7736" s="6" t="n">
        <f aca="false">IF(1_Data_EDA!D7737="Pacific Asia",1,0)</f>
        <v>0</v>
      </c>
      <c r="P7736" s="6" t="n">
        <f aca="false">IF(1_Data_EDA!D7737="USCA",1,0)</f>
        <v>0</v>
      </c>
      <c r="Q7736" s="6" t="n">
        <f aca="false">IF(C7736&gt;MEDIAN(C$5:C$8004),1,0)</f>
        <v>1</v>
      </c>
      <c r="R7736" s="6" t="n">
        <f aca="false">IF(D7736&gt;2,1,0)</f>
        <v>0</v>
      </c>
    </row>
    <row r="7737" customFormat="false" ht="15" hidden="false" customHeight="true" outlineLevel="0" collapsed="false">
      <c r="A7737" s="6" t="n">
        <f aca="false">1_Data_EDA!O7738</f>
        <v>1</v>
      </c>
      <c r="B7737" s="6" t="n">
        <f aca="false">1_Data_EDA!H7738</f>
        <v>4</v>
      </c>
      <c r="C7737" s="7" t="n">
        <f aca="false">1_Data_EDA!I7738</f>
        <v>129.9900055</v>
      </c>
      <c r="D7737" s="6" t="n">
        <f aca="false">1_Data_EDA!J7738</f>
        <v>1</v>
      </c>
      <c r="E7737" s="7" t="n">
        <f aca="false">1_Data_EDA!K7738</f>
        <v>129.9900055</v>
      </c>
      <c r="F7737" s="7" t="n">
        <f aca="false">1_Data_EDA!L7738</f>
        <v>9.100000381</v>
      </c>
      <c r="G7737" s="8" t="n">
        <f aca="false">1_Data_EDA!M7738</f>
        <v>0.07</v>
      </c>
      <c r="H7737" s="6" t="n">
        <f aca="false">IF(1_Data_EDA!B7738="First Class",1,0)</f>
        <v>0</v>
      </c>
      <c r="I7737" s="6" t="n">
        <f aca="false">IF(1_Data_EDA!B7738="Second Class",1,0)</f>
        <v>0</v>
      </c>
      <c r="J7737" s="6" t="n">
        <f aca="false">IF(1_Data_EDA!B7738="Same Day",1,0)</f>
        <v>0</v>
      </c>
      <c r="K7737" s="6" t="n">
        <f aca="false">IF(1_Data_EDA!C7738="Corporate",1,0)</f>
        <v>0</v>
      </c>
      <c r="L7737" s="6" t="n">
        <f aca="false">IF(1_Data_EDA!C7738="Home Office",1,0)</f>
        <v>0</v>
      </c>
      <c r="M7737" s="6" t="n">
        <f aca="false">IF(1_Data_EDA!D7738="Europe",1,0)</f>
        <v>0</v>
      </c>
      <c r="N7737" s="6" t="n">
        <f aca="false">IF(1_Data_EDA!D7738="LATAM",1,0)</f>
        <v>1</v>
      </c>
      <c r="O7737" s="6" t="n">
        <f aca="false">IF(1_Data_EDA!D7738="Pacific Asia",1,0)</f>
        <v>0</v>
      </c>
      <c r="P7737" s="6" t="n">
        <f aca="false">IF(1_Data_EDA!D7738="USCA",1,0)</f>
        <v>0</v>
      </c>
      <c r="Q7737" s="6" t="n">
        <f aca="false">IF(C7737&gt;MEDIAN(C$5:C$8004),1,0)</f>
        <v>1</v>
      </c>
      <c r="R7737" s="6" t="n">
        <f aca="false">IF(D7737&gt;2,1,0)</f>
        <v>0</v>
      </c>
    </row>
    <row r="7738" customFormat="false" ht="15" hidden="false" customHeight="true" outlineLevel="0" collapsed="false">
      <c r="A7738" s="6" t="n">
        <f aca="false">1_Data_EDA!O7739</f>
        <v>1</v>
      </c>
      <c r="B7738" s="6" t="n">
        <f aca="false">1_Data_EDA!H7739</f>
        <v>1</v>
      </c>
      <c r="C7738" s="7" t="n">
        <f aca="false">1_Data_EDA!I7739</f>
        <v>24.98999977</v>
      </c>
      <c r="D7738" s="6" t="n">
        <f aca="false">1_Data_EDA!J7739</f>
        <v>5</v>
      </c>
      <c r="E7738" s="7" t="n">
        <f aca="false">1_Data_EDA!K7739</f>
        <v>124.9499969</v>
      </c>
      <c r="F7738" s="7" t="n">
        <f aca="false">1_Data_EDA!L7739</f>
        <v>22.48999977</v>
      </c>
      <c r="G7738" s="8" t="n">
        <f aca="false">1_Data_EDA!M7739</f>
        <v>0.180000007</v>
      </c>
      <c r="H7738" s="6" t="n">
        <f aca="false">IF(1_Data_EDA!B7739="First Class",1,0)</f>
        <v>1</v>
      </c>
      <c r="I7738" s="6" t="n">
        <f aca="false">IF(1_Data_EDA!B7739="Second Class",1,0)</f>
        <v>0</v>
      </c>
      <c r="J7738" s="6" t="n">
        <f aca="false">IF(1_Data_EDA!B7739="Same Day",1,0)</f>
        <v>0</v>
      </c>
      <c r="K7738" s="6" t="n">
        <f aca="false">IF(1_Data_EDA!C7739="Corporate",1,0)</f>
        <v>0</v>
      </c>
      <c r="L7738" s="6" t="n">
        <f aca="false">IF(1_Data_EDA!C7739="Home Office",1,0)</f>
        <v>0</v>
      </c>
      <c r="M7738" s="6" t="n">
        <f aca="false">IF(1_Data_EDA!D7739="Europe",1,0)</f>
        <v>1</v>
      </c>
      <c r="N7738" s="6" t="n">
        <f aca="false">IF(1_Data_EDA!D7739="LATAM",1,0)</f>
        <v>0</v>
      </c>
      <c r="O7738" s="6" t="n">
        <f aca="false">IF(1_Data_EDA!D7739="Pacific Asia",1,0)</f>
        <v>0</v>
      </c>
      <c r="P7738" s="6" t="n">
        <f aca="false">IF(1_Data_EDA!D7739="USCA",1,0)</f>
        <v>0</v>
      </c>
      <c r="Q7738" s="6" t="n">
        <f aca="false">IF(C7738&gt;MEDIAN(C$5:C$8004),1,0)</f>
        <v>0</v>
      </c>
      <c r="R7738" s="6" t="n">
        <f aca="false">IF(D7738&gt;2,1,0)</f>
        <v>1</v>
      </c>
    </row>
    <row r="7739" customFormat="false" ht="15" hidden="false" customHeight="true" outlineLevel="0" collapsed="false">
      <c r="A7739" s="6" t="n">
        <f aca="false">1_Data_EDA!O7740</f>
        <v>1</v>
      </c>
      <c r="B7739" s="6" t="n">
        <f aca="false">1_Data_EDA!H7740</f>
        <v>1</v>
      </c>
      <c r="C7739" s="7" t="n">
        <f aca="false">1_Data_EDA!I7740</f>
        <v>399.980011</v>
      </c>
      <c r="D7739" s="6" t="n">
        <f aca="false">1_Data_EDA!J7740</f>
        <v>1</v>
      </c>
      <c r="E7739" s="7" t="n">
        <f aca="false">1_Data_EDA!K7740</f>
        <v>399.980011</v>
      </c>
      <c r="F7739" s="7" t="n">
        <f aca="false">1_Data_EDA!L7740</f>
        <v>0</v>
      </c>
      <c r="G7739" s="8" t="n">
        <f aca="false">1_Data_EDA!M7740</f>
        <v>0</v>
      </c>
      <c r="H7739" s="6" t="n">
        <f aca="false">IF(1_Data_EDA!B7740="First Class",1,0)</f>
        <v>1</v>
      </c>
      <c r="I7739" s="6" t="n">
        <f aca="false">IF(1_Data_EDA!B7740="Second Class",1,0)</f>
        <v>0</v>
      </c>
      <c r="J7739" s="6" t="n">
        <f aca="false">IF(1_Data_EDA!B7740="Same Day",1,0)</f>
        <v>0</v>
      </c>
      <c r="K7739" s="6" t="n">
        <f aca="false">IF(1_Data_EDA!C7740="Corporate",1,0)</f>
        <v>0</v>
      </c>
      <c r="L7739" s="6" t="n">
        <f aca="false">IF(1_Data_EDA!C7740="Home Office",1,0)</f>
        <v>0</v>
      </c>
      <c r="M7739" s="6" t="n">
        <f aca="false">IF(1_Data_EDA!D7740="Europe",1,0)</f>
        <v>1</v>
      </c>
      <c r="N7739" s="6" t="n">
        <f aca="false">IF(1_Data_EDA!D7740="LATAM",1,0)</f>
        <v>0</v>
      </c>
      <c r="O7739" s="6" t="n">
        <f aca="false">IF(1_Data_EDA!D7740="Pacific Asia",1,0)</f>
        <v>0</v>
      </c>
      <c r="P7739" s="6" t="n">
        <f aca="false">IF(1_Data_EDA!D7740="USCA",1,0)</f>
        <v>0</v>
      </c>
      <c r="Q7739" s="6" t="n">
        <f aca="false">IF(C7739&gt;MEDIAN(C$5:C$8004),1,0)</f>
        <v>1</v>
      </c>
      <c r="R7739" s="6" t="n">
        <f aca="false">IF(D7739&gt;2,1,0)</f>
        <v>0</v>
      </c>
    </row>
    <row r="7740" customFormat="false" ht="15" hidden="false" customHeight="true" outlineLevel="0" collapsed="false">
      <c r="A7740" s="6" t="n">
        <f aca="false">1_Data_EDA!O7741</f>
        <v>0</v>
      </c>
      <c r="B7740" s="6" t="n">
        <f aca="false">1_Data_EDA!H7741</f>
        <v>4</v>
      </c>
      <c r="C7740" s="7" t="n">
        <f aca="false">1_Data_EDA!I7741</f>
        <v>39.99000168</v>
      </c>
      <c r="D7740" s="6" t="n">
        <f aca="false">1_Data_EDA!J7741</f>
        <v>3</v>
      </c>
      <c r="E7740" s="7" t="n">
        <f aca="false">1_Data_EDA!K7741</f>
        <v>119.9700012</v>
      </c>
      <c r="F7740" s="7" t="n">
        <f aca="false">1_Data_EDA!L7741</f>
        <v>20.38999939</v>
      </c>
      <c r="G7740" s="8" t="n">
        <f aca="false">1_Data_EDA!M7741</f>
        <v>0.170000002</v>
      </c>
      <c r="H7740" s="6" t="n">
        <f aca="false">IF(1_Data_EDA!B7741="First Class",1,0)</f>
        <v>0</v>
      </c>
      <c r="I7740" s="6" t="n">
        <f aca="false">IF(1_Data_EDA!B7741="Second Class",1,0)</f>
        <v>0</v>
      </c>
      <c r="J7740" s="6" t="n">
        <f aca="false">IF(1_Data_EDA!B7741="Same Day",1,0)</f>
        <v>0</v>
      </c>
      <c r="K7740" s="6" t="n">
        <f aca="false">IF(1_Data_EDA!C7741="Corporate",1,0)</f>
        <v>0</v>
      </c>
      <c r="L7740" s="6" t="n">
        <f aca="false">IF(1_Data_EDA!C7741="Home Office",1,0)</f>
        <v>0</v>
      </c>
      <c r="M7740" s="6" t="n">
        <f aca="false">IF(1_Data_EDA!D7741="Europe",1,0)</f>
        <v>0</v>
      </c>
      <c r="N7740" s="6" t="n">
        <f aca="false">IF(1_Data_EDA!D7741="LATAM",1,0)</f>
        <v>0</v>
      </c>
      <c r="O7740" s="6" t="n">
        <f aca="false">IF(1_Data_EDA!D7741="Pacific Asia",1,0)</f>
        <v>1</v>
      </c>
      <c r="P7740" s="6" t="n">
        <f aca="false">IF(1_Data_EDA!D7741="USCA",1,0)</f>
        <v>0</v>
      </c>
      <c r="Q7740" s="6" t="n">
        <f aca="false">IF(C7740&gt;MEDIAN(C$5:C$8004),1,0)</f>
        <v>0</v>
      </c>
      <c r="R7740" s="6" t="n">
        <f aca="false">IF(D7740&gt;2,1,0)</f>
        <v>1</v>
      </c>
    </row>
    <row r="7741" customFormat="false" ht="15" hidden="false" customHeight="true" outlineLevel="0" collapsed="false">
      <c r="A7741" s="6" t="n">
        <f aca="false">1_Data_EDA!O7742</f>
        <v>0</v>
      </c>
      <c r="B7741" s="6" t="n">
        <f aca="false">1_Data_EDA!H7742</f>
        <v>4</v>
      </c>
      <c r="C7741" s="7" t="n">
        <f aca="false">1_Data_EDA!I7742</f>
        <v>99.98999786</v>
      </c>
      <c r="D7741" s="6" t="n">
        <f aca="false">1_Data_EDA!J7742</f>
        <v>4</v>
      </c>
      <c r="E7741" s="7" t="n">
        <f aca="false">1_Data_EDA!K7742</f>
        <v>399.9599915</v>
      </c>
      <c r="F7741" s="7" t="n">
        <f aca="false">1_Data_EDA!L7742</f>
        <v>22</v>
      </c>
      <c r="G7741" s="8" t="n">
        <f aca="false">1_Data_EDA!M7742</f>
        <v>0.059999999</v>
      </c>
      <c r="H7741" s="6" t="n">
        <f aca="false">IF(1_Data_EDA!B7742="First Class",1,0)</f>
        <v>0</v>
      </c>
      <c r="I7741" s="6" t="n">
        <f aca="false">IF(1_Data_EDA!B7742="Second Class",1,0)</f>
        <v>0</v>
      </c>
      <c r="J7741" s="6" t="n">
        <f aca="false">IF(1_Data_EDA!B7742="Same Day",1,0)</f>
        <v>0</v>
      </c>
      <c r="K7741" s="6" t="n">
        <f aca="false">IF(1_Data_EDA!C7742="Corporate",1,0)</f>
        <v>0</v>
      </c>
      <c r="L7741" s="6" t="n">
        <f aca="false">IF(1_Data_EDA!C7742="Home Office",1,0)</f>
        <v>0</v>
      </c>
      <c r="M7741" s="6" t="n">
        <f aca="false">IF(1_Data_EDA!D7742="Europe",1,0)</f>
        <v>0</v>
      </c>
      <c r="N7741" s="6" t="n">
        <f aca="false">IF(1_Data_EDA!D7742="LATAM",1,0)</f>
        <v>0</v>
      </c>
      <c r="O7741" s="6" t="n">
        <f aca="false">IF(1_Data_EDA!D7742="Pacific Asia",1,0)</f>
        <v>1</v>
      </c>
      <c r="P7741" s="6" t="n">
        <f aca="false">IF(1_Data_EDA!D7742="USCA",1,0)</f>
        <v>0</v>
      </c>
      <c r="Q7741" s="6" t="n">
        <f aca="false">IF(C7741&gt;MEDIAN(C$5:C$8004),1,0)</f>
        <v>1</v>
      </c>
      <c r="R7741" s="6" t="n">
        <f aca="false">IF(D7741&gt;2,1,0)</f>
        <v>1</v>
      </c>
    </row>
    <row r="7742" customFormat="false" ht="15" hidden="false" customHeight="true" outlineLevel="0" collapsed="false">
      <c r="A7742" s="6" t="n">
        <f aca="false">1_Data_EDA!O7743</f>
        <v>1</v>
      </c>
      <c r="B7742" s="6" t="n">
        <f aca="false">1_Data_EDA!H7743</f>
        <v>4</v>
      </c>
      <c r="C7742" s="7" t="n">
        <f aca="false">1_Data_EDA!I7743</f>
        <v>299.980011</v>
      </c>
      <c r="D7742" s="6" t="n">
        <f aca="false">1_Data_EDA!J7743</f>
        <v>1</v>
      </c>
      <c r="E7742" s="7" t="n">
        <f aca="false">1_Data_EDA!K7743</f>
        <v>299.980011</v>
      </c>
      <c r="F7742" s="7" t="n">
        <f aca="false">1_Data_EDA!L7743</f>
        <v>12</v>
      </c>
      <c r="G7742" s="8" t="n">
        <f aca="false">1_Data_EDA!M7743</f>
        <v>0.039999999</v>
      </c>
      <c r="H7742" s="6" t="n">
        <f aca="false">IF(1_Data_EDA!B7743="First Class",1,0)</f>
        <v>0</v>
      </c>
      <c r="I7742" s="6" t="n">
        <f aca="false">IF(1_Data_EDA!B7743="Second Class",1,0)</f>
        <v>0</v>
      </c>
      <c r="J7742" s="6" t="n">
        <f aca="false">IF(1_Data_EDA!B7743="Same Day",1,0)</f>
        <v>0</v>
      </c>
      <c r="K7742" s="6" t="n">
        <f aca="false">IF(1_Data_EDA!C7743="Corporate",1,0)</f>
        <v>0</v>
      </c>
      <c r="L7742" s="6" t="n">
        <f aca="false">IF(1_Data_EDA!C7743="Home Office",1,0)</f>
        <v>0</v>
      </c>
      <c r="M7742" s="6" t="n">
        <f aca="false">IF(1_Data_EDA!D7743="Europe",1,0)</f>
        <v>1</v>
      </c>
      <c r="N7742" s="6" t="n">
        <f aca="false">IF(1_Data_EDA!D7743="LATAM",1,0)</f>
        <v>0</v>
      </c>
      <c r="O7742" s="6" t="n">
        <f aca="false">IF(1_Data_EDA!D7743="Pacific Asia",1,0)</f>
        <v>0</v>
      </c>
      <c r="P7742" s="6" t="n">
        <f aca="false">IF(1_Data_EDA!D7743="USCA",1,0)</f>
        <v>0</v>
      </c>
      <c r="Q7742" s="6" t="n">
        <f aca="false">IF(C7742&gt;MEDIAN(C$5:C$8004),1,0)</f>
        <v>1</v>
      </c>
      <c r="R7742" s="6" t="n">
        <f aca="false">IF(D7742&gt;2,1,0)</f>
        <v>0</v>
      </c>
    </row>
    <row r="7743" customFormat="false" ht="15" hidden="false" customHeight="true" outlineLevel="0" collapsed="false">
      <c r="A7743" s="6" t="n">
        <f aca="false">1_Data_EDA!O7744</f>
        <v>1</v>
      </c>
      <c r="B7743" s="6" t="n">
        <f aca="false">1_Data_EDA!H7744</f>
        <v>4</v>
      </c>
      <c r="C7743" s="7" t="n">
        <f aca="false">1_Data_EDA!I7744</f>
        <v>25</v>
      </c>
      <c r="D7743" s="6" t="n">
        <f aca="false">1_Data_EDA!J7744</f>
        <v>3</v>
      </c>
      <c r="E7743" s="7" t="n">
        <f aca="false">1_Data_EDA!K7744</f>
        <v>75</v>
      </c>
      <c r="F7743" s="7" t="n">
        <f aca="false">1_Data_EDA!L7744</f>
        <v>6.75</v>
      </c>
      <c r="G7743" s="8" t="n">
        <f aca="false">1_Data_EDA!M7744</f>
        <v>0.090000004</v>
      </c>
      <c r="H7743" s="6" t="n">
        <f aca="false">IF(1_Data_EDA!B7744="First Class",1,0)</f>
        <v>0</v>
      </c>
      <c r="I7743" s="6" t="n">
        <f aca="false">IF(1_Data_EDA!B7744="Second Class",1,0)</f>
        <v>0</v>
      </c>
      <c r="J7743" s="6" t="n">
        <f aca="false">IF(1_Data_EDA!B7744="Same Day",1,0)</f>
        <v>0</v>
      </c>
      <c r="K7743" s="6" t="n">
        <f aca="false">IF(1_Data_EDA!C7744="Corporate",1,0)</f>
        <v>0</v>
      </c>
      <c r="L7743" s="6" t="n">
        <f aca="false">IF(1_Data_EDA!C7744="Home Office",1,0)</f>
        <v>0</v>
      </c>
      <c r="M7743" s="6" t="n">
        <f aca="false">IF(1_Data_EDA!D7744="Europe",1,0)</f>
        <v>1</v>
      </c>
      <c r="N7743" s="6" t="n">
        <f aca="false">IF(1_Data_EDA!D7744="LATAM",1,0)</f>
        <v>0</v>
      </c>
      <c r="O7743" s="6" t="n">
        <f aca="false">IF(1_Data_EDA!D7744="Pacific Asia",1,0)</f>
        <v>0</v>
      </c>
      <c r="P7743" s="6" t="n">
        <f aca="false">IF(1_Data_EDA!D7744="USCA",1,0)</f>
        <v>0</v>
      </c>
      <c r="Q7743" s="6" t="n">
        <f aca="false">IF(C7743&gt;MEDIAN(C$5:C$8004),1,0)</f>
        <v>0</v>
      </c>
      <c r="R7743" s="6" t="n">
        <f aca="false">IF(D7743&gt;2,1,0)</f>
        <v>1</v>
      </c>
    </row>
    <row r="7744" customFormat="false" ht="15" hidden="false" customHeight="true" outlineLevel="0" collapsed="false">
      <c r="A7744" s="6" t="n">
        <f aca="false">1_Data_EDA!O7745</f>
        <v>1</v>
      </c>
      <c r="B7744" s="6" t="n">
        <f aca="false">1_Data_EDA!H7745</f>
        <v>2</v>
      </c>
      <c r="C7744" s="7" t="n">
        <f aca="false">1_Data_EDA!I7745</f>
        <v>39.99000168</v>
      </c>
      <c r="D7744" s="6" t="n">
        <f aca="false">1_Data_EDA!J7745</f>
        <v>5</v>
      </c>
      <c r="E7744" s="7" t="n">
        <f aca="false">1_Data_EDA!K7745</f>
        <v>199.9499969</v>
      </c>
      <c r="F7744" s="7" t="n">
        <f aca="false">1_Data_EDA!L7745</f>
        <v>2</v>
      </c>
      <c r="G7744" s="8" t="n">
        <f aca="false">1_Data_EDA!M7745</f>
        <v>0.01</v>
      </c>
      <c r="H7744" s="6" t="n">
        <f aca="false">IF(1_Data_EDA!B7745="First Class",1,0)</f>
        <v>0</v>
      </c>
      <c r="I7744" s="6" t="n">
        <f aca="false">IF(1_Data_EDA!B7745="Second Class",1,0)</f>
        <v>1</v>
      </c>
      <c r="J7744" s="6" t="n">
        <f aca="false">IF(1_Data_EDA!B7745="Same Day",1,0)</f>
        <v>0</v>
      </c>
      <c r="K7744" s="6" t="n">
        <f aca="false">IF(1_Data_EDA!C7745="Corporate",1,0)</f>
        <v>0</v>
      </c>
      <c r="L7744" s="6" t="n">
        <f aca="false">IF(1_Data_EDA!C7745="Home Office",1,0)</f>
        <v>1</v>
      </c>
      <c r="M7744" s="6" t="n">
        <f aca="false">IF(1_Data_EDA!D7745="Europe",1,0)</f>
        <v>1</v>
      </c>
      <c r="N7744" s="6" t="n">
        <f aca="false">IF(1_Data_EDA!D7745="LATAM",1,0)</f>
        <v>0</v>
      </c>
      <c r="O7744" s="6" t="n">
        <f aca="false">IF(1_Data_EDA!D7745="Pacific Asia",1,0)</f>
        <v>0</v>
      </c>
      <c r="P7744" s="6" t="n">
        <f aca="false">IF(1_Data_EDA!D7745="USCA",1,0)</f>
        <v>0</v>
      </c>
      <c r="Q7744" s="6" t="n">
        <f aca="false">IF(C7744&gt;MEDIAN(C$5:C$8004),1,0)</f>
        <v>0</v>
      </c>
      <c r="R7744" s="6" t="n">
        <f aca="false">IF(D7744&gt;2,1,0)</f>
        <v>1</v>
      </c>
    </row>
    <row r="7745" customFormat="false" ht="15" hidden="false" customHeight="true" outlineLevel="0" collapsed="false">
      <c r="A7745" s="6" t="n">
        <f aca="false">1_Data_EDA!O7746</f>
        <v>1</v>
      </c>
      <c r="B7745" s="6" t="n">
        <f aca="false">1_Data_EDA!H7746</f>
        <v>4</v>
      </c>
      <c r="C7745" s="7" t="n">
        <f aca="false">1_Data_EDA!I7746</f>
        <v>59.99000168</v>
      </c>
      <c r="D7745" s="6" t="n">
        <f aca="false">1_Data_EDA!J7746</f>
        <v>2</v>
      </c>
      <c r="E7745" s="7" t="n">
        <f aca="false">1_Data_EDA!K7746</f>
        <v>119.9800034</v>
      </c>
      <c r="F7745" s="7" t="n">
        <f aca="false">1_Data_EDA!L7746</f>
        <v>6</v>
      </c>
      <c r="G7745" s="8" t="n">
        <f aca="false">1_Data_EDA!M7746</f>
        <v>0.050000001</v>
      </c>
      <c r="H7745" s="6" t="n">
        <f aca="false">IF(1_Data_EDA!B7746="First Class",1,0)</f>
        <v>0</v>
      </c>
      <c r="I7745" s="6" t="n">
        <f aca="false">IF(1_Data_EDA!B7746="Second Class",1,0)</f>
        <v>0</v>
      </c>
      <c r="J7745" s="6" t="n">
        <f aca="false">IF(1_Data_EDA!B7746="Same Day",1,0)</f>
        <v>0</v>
      </c>
      <c r="K7745" s="6" t="n">
        <f aca="false">IF(1_Data_EDA!C7746="Corporate",1,0)</f>
        <v>0</v>
      </c>
      <c r="L7745" s="6" t="n">
        <f aca="false">IF(1_Data_EDA!C7746="Home Office",1,0)</f>
        <v>0</v>
      </c>
      <c r="M7745" s="6" t="n">
        <f aca="false">IF(1_Data_EDA!D7746="Europe",1,0)</f>
        <v>1</v>
      </c>
      <c r="N7745" s="6" t="n">
        <f aca="false">IF(1_Data_EDA!D7746="LATAM",1,0)</f>
        <v>0</v>
      </c>
      <c r="O7745" s="6" t="n">
        <f aca="false">IF(1_Data_EDA!D7746="Pacific Asia",1,0)</f>
        <v>0</v>
      </c>
      <c r="P7745" s="6" t="n">
        <f aca="false">IF(1_Data_EDA!D7746="USCA",1,0)</f>
        <v>0</v>
      </c>
      <c r="Q7745" s="6" t="n">
        <f aca="false">IF(C7745&gt;MEDIAN(C$5:C$8004),1,0)</f>
        <v>0</v>
      </c>
      <c r="R7745" s="6" t="n">
        <f aca="false">IF(D7745&gt;2,1,0)</f>
        <v>0</v>
      </c>
    </row>
    <row r="7746" customFormat="false" ht="15" hidden="false" customHeight="true" outlineLevel="0" collapsed="false">
      <c r="A7746" s="6" t="n">
        <f aca="false">1_Data_EDA!O7747</f>
        <v>1</v>
      </c>
      <c r="B7746" s="6" t="n">
        <f aca="false">1_Data_EDA!H7747</f>
        <v>1</v>
      </c>
      <c r="C7746" s="7" t="n">
        <f aca="false">1_Data_EDA!I7747</f>
        <v>199.9900055</v>
      </c>
      <c r="D7746" s="6" t="n">
        <f aca="false">1_Data_EDA!J7747</f>
        <v>1</v>
      </c>
      <c r="E7746" s="7" t="n">
        <f aca="false">1_Data_EDA!K7747</f>
        <v>199.9900055</v>
      </c>
      <c r="F7746" s="7" t="n">
        <f aca="false">1_Data_EDA!L7747</f>
        <v>2</v>
      </c>
      <c r="G7746" s="8" t="n">
        <f aca="false">1_Data_EDA!M7747</f>
        <v>0.01</v>
      </c>
      <c r="H7746" s="6" t="n">
        <f aca="false">IF(1_Data_EDA!B7747="First Class",1,0)</f>
        <v>1</v>
      </c>
      <c r="I7746" s="6" t="n">
        <f aca="false">IF(1_Data_EDA!B7747="Second Class",1,0)</f>
        <v>0</v>
      </c>
      <c r="J7746" s="6" t="n">
        <f aca="false">IF(1_Data_EDA!B7747="Same Day",1,0)</f>
        <v>0</v>
      </c>
      <c r="K7746" s="6" t="n">
        <f aca="false">IF(1_Data_EDA!C7747="Corporate",1,0)</f>
        <v>0</v>
      </c>
      <c r="L7746" s="6" t="n">
        <f aca="false">IF(1_Data_EDA!C7747="Home Office",1,0)</f>
        <v>1</v>
      </c>
      <c r="M7746" s="6" t="n">
        <f aca="false">IF(1_Data_EDA!D7747="Europe",1,0)</f>
        <v>0</v>
      </c>
      <c r="N7746" s="6" t="n">
        <f aca="false">IF(1_Data_EDA!D7747="LATAM",1,0)</f>
        <v>0</v>
      </c>
      <c r="O7746" s="6" t="n">
        <f aca="false">IF(1_Data_EDA!D7747="Pacific Asia",1,0)</f>
        <v>0</v>
      </c>
      <c r="P7746" s="6" t="n">
        <f aca="false">IF(1_Data_EDA!D7747="USCA",1,0)</f>
        <v>1</v>
      </c>
      <c r="Q7746" s="6" t="n">
        <f aca="false">IF(C7746&gt;MEDIAN(C$5:C$8004),1,0)</f>
        <v>1</v>
      </c>
      <c r="R7746" s="6" t="n">
        <f aca="false">IF(D7746&gt;2,1,0)</f>
        <v>0</v>
      </c>
    </row>
    <row r="7747" customFormat="false" ht="15" hidden="false" customHeight="true" outlineLevel="0" collapsed="false">
      <c r="A7747" s="6" t="n">
        <f aca="false">1_Data_EDA!O7748</f>
        <v>1</v>
      </c>
      <c r="B7747" s="6" t="n">
        <f aca="false">1_Data_EDA!H7748</f>
        <v>2</v>
      </c>
      <c r="C7747" s="7" t="n">
        <f aca="false">1_Data_EDA!I7748</f>
        <v>299.980011</v>
      </c>
      <c r="D7747" s="6" t="n">
        <f aca="false">1_Data_EDA!J7748</f>
        <v>1</v>
      </c>
      <c r="E7747" s="7" t="n">
        <f aca="false">1_Data_EDA!K7748</f>
        <v>299.980011</v>
      </c>
      <c r="F7747" s="7" t="n">
        <f aca="false">1_Data_EDA!L7748</f>
        <v>30</v>
      </c>
      <c r="G7747" s="8" t="n">
        <f aca="false">1_Data_EDA!M7748</f>
        <v>0.100000001</v>
      </c>
      <c r="H7747" s="6" t="n">
        <f aca="false">IF(1_Data_EDA!B7748="First Class",1,0)</f>
        <v>0</v>
      </c>
      <c r="I7747" s="6" t="n">
        <f aca="false">IF(1_Data_EDA!B7748="Second Class",1,0)</f>
        <v>1</v>
      </c>
      <c r="J7747" s="6" t="n">
        <f aca="false">IF(1_Data_EDA!B7748="Same Day",1,0)</f>
        <v>0</v>
      </c>
      <c r="K7747" s="6" t="n">
        <f aca="false">IF(1_Data_EDA!C7748="Corporate",1,0)</f>
        <v>1</v>
      </c>
      <c r="L7747" s="6" t="n">
        <f aca="false">IF(1_Data_EDA!C7748="Home Office",1,0)</f>
        <v>0</v>
      </c>
      <c r="M7747" s="6" t="n">
        <f aca="false">IF(1_Data_EDA!D7748="Europe",1,0)</f>
        <v>1</v>
      </c>
      <c r="N7747" s="6" t="n">
        <f aca="false">IF(1_Data_EDA!D7748="LATAM",1,0)</f>
        <v>0</v>
      </c>
      <c r="O7747" s="6" t="n">
        <f aca="false">IF(1_Data_EDA!D7748="Pacific Asia",1,0)</f>
        <v>0</v>
      </c>
      <c r="P7747" s="6" t="n">
        <f aca="false">IF(1_Data_EDA!D7748="USCA",1,0)</f>
        <v>0</v>
      </c>
      <c r="Q7747" s="6" t="n">
        <f aca="false">IF(C7747&gt;MEDIAN(C$5:C$8004),1,0)</f>
        <v>1</v>
      </c>
      <c r="R7747" s="6" t="n">
        <f aca="false">IF(D7747&gt;2,1,0)</f>
        <v>0</v>
      </c>
    </row>
    <row r="7748" customFormat="false" ht="15" hidden="false" customHeight="true" outlineLevel="0" collapsed="false">
      <c r="A7748" s="6" t="n">
        <f aca="false">1_Data_EDA!O7749</f>
        <v>0</v>
      </c>
      <c r="B7748" s="6" t="n">
        <f aca="false">1_Data_EDA!H7749</f>
        <v>4</v>
      </c>
      <c r="C7748" s="7" t="n">
        <f aca="false">1_Data_EDA!I7749</f>
        <v>50</v>
      </c>
      <c r="D7748" s="6" t="n">
        <f aca="false">1_Data_EDA!J7749</f>
        <v>5</v>
      </c>
      <c r="E7748" s="7" t="n">
        <f aca="false">1_Data_EDA!K7749</f>
        <v>250</v>
      </c>
      <c r="F7748" s="7" t="n">
        <f aca="false">1_Data_EDA!L7749</f>
        <v>17.5</v>
      </c>
      <c r="G7748" s="8" t="n">
        <f aca="false">1_Data_EDA!M7749</f>
        <v>0.07</v>
      </c>
      <c r="H7748" s="6" t="n">
        <f aca="false">IF(1_Data_EDA!B7749="First Class",1,0)</f>
        <v>0</v>
      </c>
      <c r="I7748" s="6" t="n">
        <f aca="false">IF(1_Data_EDA!B7749="Second Class",1,0)</f>
        <v>0</v>
      </c>
      <c r="J7748" s="6" t="n">
        <f aca="false">IF(1_Data_EDA!B7749="Same Day",1,0)</f>
        <v>0</v>
      </c>
      <c r="K7748" s="6" t="n">
        <f aca="false">IF(1_Data_EDA!C7749="Corporate",1,0)</f>
        <v>1</v>
      </c>
      <c r="L7748" s="6" t="n">
        <f aca="false">IF(1_Data_EDA!C7749="Home Office",1,0)</f>
        <v>0</v>
      </c>
      <c r="M7748" s="6" t="n">
        <f aca="false">IF(1_Data_EDA!D7749="Europe",1,0)</f>
        <v>0</v>
      </c>
      <c r="N7748" s="6" t="n">
        <f aca="false">IF(1_Data_EDA!D7749="LATAM",1,0)</f>
        <v>1</v>
      </c>
      <c r="O7748" s="6" t="n">
        <f aca="false">IF(1_Data_EDA!D7749="Pacific Asia",1,0)</f>
        <v>0</v>
      </c>
      <c r="P7748" s="6" t="n">
        <f aca="false">IF(1_Data_EDA!D7749="USCA",1,0)</f>
        <v>0</v>
      </c>
      <c r="Q7748" s="6" t="n">
        <f aca="false">IF(C7748&gt;MEDIAN(C$5:C$8004),1,0)</f>
        <v>0</v>
      </c>
      <c r="R7748" s="6" t="n">
        <f aca="false">IF(D7748&gt;2,1,0)</f>
        <v>1</v>
      </c>
    </row>
    <row r="7749" customFormat="false" ht="15" hidden="false" customHeight="true" outlineLevel="0" collapsed="false">
      <c r="A7749" s="6" t="n">
        <f aca="false">1_Data_EDA!O7750</f>
        <v>0</v>
      </c>
      <c r="B7749" s="6" t="n">
        <f aca="false">1_Data_EDA!H7750</f>
        <v>4</v>
      </c>
      <c r="C7749" s="7" t="n">
        <f aca="false">1_Data_EDA!I7750</f>
        <v>50</v>
      </c>
      <c r="D7749" s="6" t="n">
        <f aca="false">1_Data_EDA!J7750</f>
        <v>5</v>
      </c>
      <c r="E7749" s="7" t="n">
        <f aca="false">1_Data_EDA!K7750</f>
        <v>250</v>
      </c>
      <c r="F7749" s="7" t="n">
        <f aca="false">1_Data_EDA!L7750</f>
        <v>10</v>
      </c>
      <c r="G7749" s="8" t="n">
        <f aca="false">1_Data_EDA!M7750</f>
        <v>0.039999999</v>
      </c>
      <c r="H7749" s="6" t="n">
        <f aca="false">IF(1_Data_EDA!B7750="First Class",1,0)</f>
        <v>0</v>
      </c>
      <c r="I7749" s="6" t="n">
        <f aca="false">IF(1_Data_EDA!B7750="Second Class",1,0)</f>
        <v>0</v>
      </c>
      <c r="J7749" s="6" t="n">
        <f aca="false">IF(1_Data_EDA!B7750="Same Day",1,0)</f>
        <v>0</v>
      </c>
      <c r="K7749" s="6" t="n">
        <f aca="false">IF(1_Data_EDA!C7750="Corporate",1,0)</f>
        <v>0</v>
      </c>
      <c r="L7749" s="6" t="n">
        <f aca="false">IF(1_Data_EDA!C7750="Home Office",1,0)</f>
        <v>1</v>
      </c>
      <c r="M7749" s="6" t="n">
        <f aca="false">IF(1_Data_EDA!D7750="Europe",1,0)</f>
        <v>0</v>
      </c>
      <c r="N7749" s="6" t="n">
        <f aca="false">IF(1_Data_EDA!D7750="LATAM",1,0)</f>
        <v>0</v>
      </c>
      <c r="O7749" s="6" t="n">
        <f aca="false">IF(1_Data_EDA!D7750="Pacific Asia",1,0)</f>
        <v>0</v>
      </c>
      <c r="P7749" s="6" t="n">
        <f aca="false">IF(1_Data_EDA!D7750="USCA",1,0)</f>
        <v>1</v>
      </c>
      <c r="Q7749" s="6" t="n">
        <f aca="false">IF(C7749&gt;MEDIAN(C$5:C$8004),1,0)</f>
        <v>0</v>
      </c>
      <c r="R7749" s="6" t="n">
        <f aca="false">IF(D7749&gt;2,1,0)</f>
        <v>1</v>
      </c>
    </row>
    <row r="7750" customFormat="false" ht="15" hidden="false" customHeight="true" outlineLevel="0" collapsed="false">
      <c r="A7750" s="6" t="n">
        <f aca="false">1_Data_EDA!O7751</f>
        <v>1</v>
      </c>
      <c r="B7750" s="6" t="n">
        <f aca="false">1_Data_EDA!H7751</f>
        <v>4</v>
      </c>
      <c r="C7750" s="7" t="n">
        <f aca="false">1_Data_EDA!I7751</f>
        <v>99.98999786</v>
      </c>
      <c r="D7750" s="6" t="n">
        <f aca="false">1_Data_EDA!J7751</f>
        <v>2</v>
      </c>
      <c r="E7750" s="7" t="n">
        <f aca="false">1_Data_EDA!K7751</f>
        <v>199.9799957</v>
      </c>
      <c r="F7750" s="7" t="n">
        <f aca="false">1_Data_EDA!L7751</f>
        <v>36</v>
      </c>
      <c r="G7750" s="8" t="n">
        <f aca="false">1_Data_EDA!M7751</f>
        <v>0.180000007</v>
      </c>
      <c r="H7750" s="6" t="n">
        <f aca="false">IF(1_Data_EDA!B7751="First Class",1,0)</f>
        <v>0</v>
      </c>
      <c r="I7750" s="6" t="n">
        <f aca="false">IF(1_Data_EDA!B7751="Second Class",1,0)</f>
        <v>0</v>
      </c>
      <c r="J7750" s="6" t="n">
        <f aca="false">IF(1_Data_EDA!B7751="Same Day",1,0)</f>
        <v>0</v>
      </c>
      <c r="K7750" s="6" t="n">
        <f aca="false">IF(1_Data_EDA!C7751="Corporate",1,0)</f>
        <v>1</v>
      </c>
      <c r="L7750" s="6" t="n">
        <f aca="false">IF(1_Data_EDA!C7751="Home Office",1,0)</f>
        <v>0</v>
      </c>
      <c r="M7750" s="6" t="n">
        <f aca="false">IF(1_Data_EDA!D7751="Europe",1,0)</f>
        <v>0</v>
      </c>
      <c r="N7750" s="6" t="n">
        <f aca="false">IF(1_Data_EDA!D7751="LATAM",1,0)</f>
        <v>0</v>
      </c>
      <c r="O7750" s="6" t="n">
        <f aca="false">IF(1_Data_EDA!D7751="Pacific Asia",1,0)</f>
        <v>0</v>
      </c>
      <c r="P7750" s="6" t="n">
        <f aca="false">IF(1_Data_EDA!D7751="USCA",1,0)</f>
        <v>1</v>
      </c>
      <c r="Q7750" s="6" t="n">
        <f aca="false">IF(C7750&gt;MEDIAN(C$5:C$8004),1,0)</f>
        <v>1</v>
      </c>
      <c r="R7750" s="6" t="n">
        <f aca="false">IF(D7750&gt;2,1,0)</f>
        <v>0</v>
      </c>
    </row>
    <row r="7751" customFormat="false" ht="15" hidden="false" customHeight="true" outlineLevel="0" collapsed="false">
      <c r="A7751" s="6" t="n">
        <f aca="false">1_Data_EDA!O7752</f>
        <v>1</v>
      </c>
      <c r="B7751" s="6" t="n">
        <f aca="false">1_Data_EDA!H7752</f>
        <v>4</v>
      </c>
      <c r="C7751" s="7" t="n">
        <f aca="false">1_Data_EDA!I7752</f>
        <v>89.98999786</v>
      </c>
      <c r="D7751" s="6" t="n">
        <f aca="false">1_Data_EDA!J7752</f>
        <v>3</v>
      </c>
      <c r="E7751" s="7" t="n">
        <f aca="false">1_Data_EDA!K7752</f>
        <v>269.9700012</v>
      </c>
      <c r="F7751" s="7" t="n">
        <f aca="false">1_Data_EDA!L7752</f>
        <v>67.48999786</v>
      </c>
      <c r="G7751" s="8" t="n">
        <f aca="false">1_Data_EDA!M7752</f>
        <v>0.25</v>
      </c>
      <c r="H7751" s="6" t="n">
        <f aca="false">IF(1_Data_EDA!B7752="First Class",1,0)</f>
        <v>0</v>
      </c>
      <c r="I7751" s="6" t="n">
        <f aca="false">IF(1_Data_EDA!B7752="Second Class",1,0)</f>
        <v>0</v>
      </c>
      <c r="J7751" s="6" t="n">
        <f aca="false">IF(1_Data_EDA!B7752="Same Day",1,0)</f>
        <v>0</v>
      </c>
      <c r="K7751" s="6" t="n">
        <f aca="false">IF(1_Data_EDA!C7752="Corporate",1,0)</f>
        <v>0</v>
      </c>
      <c r="L7751" s="6" t="n">
        <f aca="false">IF(1_Data_EDA!C7752="Home Office",1,0)</f>
        <v>0</v>
      </c>
      <c r="M7751" s="6" t="n">
        <f aca="false">IF(1_Data_EDA!D7752="Europe",1,0)</f>
        <v>1</v>
      </c>
      <c r="N7751" s="6" t="n">
        <f aca="false">IF(1_Data_EDA!D7752="LATAM",1,0)</f>
        <v>0</v>
      </c>
      <c r="O7751" s="6" t="n">
        <f aca="false">IF(1_Data_EDA!D7752="Pacific Asia",1,0)</f>
        <v>0</v>
      </c>
      <c r="P7751" s="6" t="n">
        <f aca="false">IF(1_Data_EDA!D7752="USCA",1,0)</f>
        <v>0</v>
      </c>
      <c r="Q7751" s="6" t="n">
        <f aca="false">IF(C7751&gt;MEDIAN(C$5:C$8004),1,0)</f>
        <v>1</v>
      </c>
      <c r="R7751" s="6" t="n">
        <f aca="false">IF(D7751&gt;2,1,0)</f>
        <v>1</v>
      </c>
    </row>
    <row r="7752" customFormat="false" ht="15" hidden="false" customHeight="true" outlineLevel="0" collapsed="false">
      <c r="A7752" s="6" t="n">
        <f aca="false">1_Data_EDA!O7753</f>
        <v>1</v>
      </c>
      <c r="B7752" s="6" t="n">
        <f aca="false">1_Data_EDA!H7753</f>
        <v>2</v>
      </c>
      <c r="C7752" s="7" t="n">
        <f aca="false">1_Data_EDA!I7753</f>
        <v>99.98999786</v>
      </c>
      <c r="D7752" s="6" t="n">
        <f aca="false">1_Data_EDA!J7753</f>
        <v>4</v>
      </c>
      <c r="E7752" s="7" t="n">
        <f aca="false">1_Data_EDA!K7753</f>
        <v>399.9599915</v>
      </c>
      <c r="F7752" s="7" t="n">
        <f aca="false">1_Data_EDA!L7753</f>
        <v>4</v>
      </c>
      <c r="G7752" s="8" t="n">
        <f aca="false">1_Data_EDA!M7753</f>
        <v>0.01</v>
      </c>
      <c r="H7752" s="6" t="n">
        <f aca="false">IF(1_Data_EDA!B7753="First Class",1,0)</f>
        <v>0</v>
      </c>
      <c r="I7752" s="6" t="n">
        <f aca="false">IF(1_Data_EDA!B7753="Second Class",1,0)</f>
        <v>1</v>
      </c>
      <c r="J7752" s="6" t="n">
        <f aca="false">IF(1_Data_EDA!B7753="Same Day",1,0)</f>
        <v>0</v>
      </c>
      <c r="K7752" s="6" t="n">
        <f aca="false">IF(1_Data_EDA!C7753="Corporate",1,0)</f>
        <v>0</v>
      </c>
      <c r="L7752" s="6" t="n">
        <f aca="false">IF(1_Data_EDA!C7753="Home Office",1,0)</f>
        <v>0</v>
      </c>
      <c r="M7752" s="6" t="n">
        <f aca="false">IF(1_Data_EDA!D7753="Europe",1,0)</f>
        <v>1</v>
      </c>
      <c r="N7752" s="6" t="n">
        <f aca="false">IF(1_Data_EDA!D7753="LATAM",1,0)</f>
        <v>0</v>
      </c>
      <c r="O7752" s="6" t="n">
        <f aca="false">IF(1_Data_EDA!D7753="Pacific Asia",1,0)</f>
        <v>0</v>
      </c>
      <c r="P7752" s="6" t="n">
        <f aca="false">IF(1_Data_EDA!D7753="USCA",1,0)</f>
        <v>0</v>
      </c>
      <c r="Q7752" s="6" t="n">
        <f aca="false">IF(C7752&gt;MEDIAN(C$5:C$8004),1,0)</f>
        <v>1</v>
      </c>
      <c r="R7752" s="6" t="n">
        <f aca="false">IF(D7752&gt;2,1,0)</f>
        <v>1</v>
      </c>
    </row>
    <row r="7753" customFormat="false" ht="15" hidden="false" customHeight="true" outlineLevel="0" collapsed="false">
      <c r="A7753" s="6" t="n">
        <f aca="false">1_Data_EDA!O7754</f>
        <v>1</v>
      </c>
      <c r="B7753" s="6" t="n">
        <f aca="false">1_Data_EDA!H7754</f>
        <v>4</v>
      </c>
      <c r="C7753" s="7" t="n">
        <f aca="false">1_Data_EDA!I7754</f>
        <v>59.99000168</v>
      </c>
      <c r="D7753" s="6" t="n">
        <f aca="false">1_Data_EDA!J7754</f>
        <v>4</v>
      </c>
      <c r="E7753" s="7" t="n">
        <f aca="false">1_Data_EDA!K7754</f>
        <v>239.9600067</v>
      </c>
      <c r="F7753" s="7" t="n">
        <f aca="false">1_Data_EDA!L7754</f>
        <v>16.79999924</v>
      </c>
      <c r="G7753" s="8" t="n">
        <f aca="false">1_Data_EDA!M7754</f>
        <v>0.07</v>
      </c>
      <c r="H7753" s="6" t="n">
        <f aca="false">IF(1_Data_EDA!B7754="First Class",1,0)</f>
        <v>0</v>
      </c>
      <c r="I7753" s="6" t="n">
        <f aca="false">IF(1_Data_EDA!B7754="Second Class",1,0)</f>
        <v>0</v>
      </c>
      <c r="J7753" s="6" t="n">
        <f aca="false">IF(1_Data_EDA!B7754="Same Day",1,0)</f>
        <v>0</v>
      </c>
      <c r="K7753" s="6" t="n">
        <f aca="false">IF(1_Data_EDA!C7754="Corporate",1,0)</f>
        <v>0</v>
      </c>
      <c r="L7753" s="6" t="n">
        <f aca="false">IF(1_Data_EDA!C7754="Home Office",1,0)</f>
        <v>0</v>
      </c>
      <c r="M7753" s="6" t="n">
        <f aca="false">IF(1_Data_EDA!D7754="Europe",1,0)</f>
        <v>0</v>
      </c>
      <c r="N7753" s="6" t="n">
        <f aca="false">IF(1_Data_EDA!D7754="LATAM",1,0)</f>
        <v>1</v>
      </c>
      <c r="O7753" s="6" t="n">
        <f aca="false">IF(1_Data_EDA!D7754="Pacific Asia",1,0)</f>
        <v>0</v>
      </c>
      <c r="P7753" s="6" t="n">
        <f aca="false">IF(1_Data_EDA!D7754="USCA",1,0)</f>
        <v>0</v>
      </c>
      <c r="Q7753" s="6" t="n">
        <f aca="false">IF(C7753&gt;MEDIAN(C$5:C$8004),1,0)</f>
        <v>0</v>
      </c>
      <c r="R7753" s="6" t="n">
        <f aca="false">IF(D7753&gt;2,1,0)</f>
        <v>1</v>
      </c>
    </row>
    <row r="7754" customFormat="false" ht="15" hidden="false" customHeight="true" outlineLevel="0" collapsed="false">
      <c r="A7754" s="6" t="n">
        <f aca="false">1_Data_EDA!O7755</f>
        <v>1</v>
      </c>
      <c r="B7754" s="6" t="n">
        <f aca="false">1_Data_EDA!H7755</f>
        <v>4</v>
      </c>
      <c r="C7754" s="7" t="n">
        <f aca="false">1_Data_EDA!I7755</f>
        <v>39.99000168</v>
      </c>
      <c r="D7754" s="6" t="n">
        <f aca="false">1_Data_EDA!J7755</f>
        <v>1</v>
      </c>
      <c r="E7754" s="7" t="n">
        <f aca="false">1_Data_EDA!K7755</f>
        <v>39.99000168</v>
      </c>
      <c r="F7754" s="7" t="n">
        <f aca="false">1_Data_EDA!L7755</f>
        <v>8</v>
      </c>
      <c r="G7754" s="8" t="n">
        <f aca="false">1_Data_EDA!M7755</f>
        <v>0.200000003</v>
      </c>
      <c r="H7754" s="6" t="n">
        <f aca="false">IF(1_Data_EDA!B7755="First Class",1,0)</f>
        <v>0</v>
      </c>
      <c r="I7754" s="6" t="n">
        <f aca="false">IF(1_Data_EDA!B7755="Second Class",1,0)</f>
        <v>0</v>
      </c>
      <c r="J7754" s="6" t="n">
        <f aca="false">IF(1_Data_EDA!B7755="Same Day",1,0)</f>
        <v>0</v>
      </c>
      <c r="K7754" s="6" t="n">
        <f aca="false">IF(1_Data_EDA!C7755="Corporate",1,0)</f>
        <v>0</v>
      </c>
      <c r="L7754" s="6" t="n">
        <f aca="false">IF(1_Data_EDA!C7755="Home Office",1,0)</f>
        <v>0</v>
      </c>
      <c r="M7754" s="6" t="n">
        <f aca="false">IF(1_Data_EDA!D7755="Europe",1,0)</f>
        <v>1</v>
      </c>
      <c r="N7754" s="6" t="n">
        <f aca="false">IF(1_Data_EDA!D7755="LATAM",1,0)</f>
        <v>0</v>
      </c>
      <c r="O7754" s="6" t="n">
        <f aca="false">IF(1_Data_EDA!D7755="Pacific Asia",1,0)</f>
        <v>0</v>
      </c>
      <c r="P7754" s="6" t="n">
        <f aca="false">IF(1_Data_EDA!D7755="USCA",1,0)</f>
        <v>0</v>
      </c>
      <c r="Q7754" s="6" t="n">
        <f aca="false">IF(C7754&gt;MEDIAN(C$5:C$8004),1,0)</f>
        <v>0</v>
      </c>
      <c r="R7754" s="6" t="n">
        <f aca="false">IF(D7754&gt;2,1,0)</f>
        <v>0</v>
      </c>
    </row>
    <row r="7755" customFormat="false" ht="15" hidden="false" customHeight="true" outlineLevel="0" collapsed="false">
      <c r="A7755" s="6" t="n">
        <f aca="false">1_Data_EDA!O7756</f>
        <v>1</v>
      </c>
      <c r="B7755" s="6" t="n">
        <f aca="false">1_Data_EDA!H7756</f>
        <v>1</v>
      </c>
      <c r="C7755" s="7" t="n">
        <f aca="false">1_Data_EDA!I7756</f>
        <v>49.97999954</v>
      </c>
      <c r="D7755" s="6" t="n">
        <f aca="false">1_Data_EDA!J7756</f>
        <v>1</v>
      </c>
      <c r="E7755" s="7" t="n">
        <f aca="false">1_Data_EDA!K7756</f>
        <v>49.97999954</v>
      </c>
      <c r="F7755" s="7" t="n">
        <f aca="false">1_Data_EDA!L7756</f>
        <v>7.5</v>
      </c>
      <c r="G7755" s="8" t="n">
        <f aca="false">1_Data_EDA!M7756</f>
        <v>0.150000006</v>
      </c>
      <c r="H7755" s="6" t="n">
        <f aca="false">IF(1_Data_EDA!B7756="First Class",1,0)</f>
        <v>1</v>
      </c>
      <c r="I7755" s="6" t="n">
        <f aca="false">IF(1_Data_EDA!B7756="Second Class",1,0)</f>
        <v>0</v>
      </c>
      <c r="J7755" s="6" t="n">
        <f aca="false">IF(1_Data_EDA!B7756="Same Day",1,0)</f>
        <v>0</v>
      </c>
      <c r="K7755" s="6" t="n">
        <f aca="false">IF(1_Data_EDA!C7756="Corporate",1,0)</f>
        <v>1</v>
      </c>
      <c r="L7755" s="6" t="n">
        <f aca="false">IF(1_Data_EDA!C7756="Home Office",1,0)</f>
        <v>0</v>
      </c>
      <c r="M7755" s="6" t="n">
        <f aca="false">IF(1_Data_EDA!D7756="Europe",1,0)</f>
        <v>0</v>
      </c>
      <c r="N7755" s="6" t="n">
        <f aca="false">IF(1_Data_EDA!D7756="LATAM",1,0)</f>
        <v>0</v>
      </c>
      <c r="O7755" s="6" t="n">
        <f aca="false">IF(1_Data_EDA!D7756="Pacific Asia",1,0)</f>
        <v>1</v>
      </c>
      <c r="P7755" s="6" t="n">
        <f aca="false">IF(1_Data_EDA!D7756="USCA",1,0)</f>
        <v>0</v>
      </c>
      <c r="Q7755" s="6" t="n">
        <f aca="false">IF(C7755&gt;MEDIAN(C$5:C$8004),1,0)</f>
        <v>0</v>
      </c>
      <c r="R7755" s="6" t="n">
        <f aca="false">IF(D7755&gt;2,1,0)</f>
        <v>0</v>
      </c>
    </row>
    <row r="7756" customFormat="false" ht="15" hidden="false" customHeight="true" outlineLevel="0" collapsed="false">
      <c r="A7756" s="6" t="n">
        <f aca="false">1_Data_EDA!O7757</f>
        <v>0</v>
      </c>
      <c r="B7756" s="6" t="n">
        <f aca="false">1_Data_EDA!H7757</f>
        <v>4</v>
      </c>
      <c r="C7756" s="7" t="n">
        <f aca="false">1_Data_EDA!I7757</f>
        <v>39.99000168</v>
      </c>
      <c r="D7756" s="6" t="n">
        <f aca="false">1_Data_EDA!J7757</f>
        <v>3</v>
      </c>
      <c r="E7756" s="7" t="n">
        <f aca="false">1_Data_EDA!K7757</f>
        <v>119.9700012</v>
      </c>
      <c r="F7756" s="7" t="n">
        <f aca="false">1_Data_EDA!L7757</f>
        <v>0</v>
      </c>
      <c r="G7756" s="8" t="n">
        <f aca="false">1_Data_EDA!M7757</f>
        <v>0</v>
      </c>
      <c r="H7756" s="6" t="n">
        <f aca="false">IF(1_Data_EDA!B7757="First Class",1,0)</f>
        <v>0</v>
      </c>
      <c r="I7756" s="6" t="n">
        <f aca="false">IF(1_Data_EDA!B7757="Second Class",1,0)</f>
        <v>0</v>
      </c>
      <c r="J7756" s="6" t="n">
        <f aca="false">IF(1_Data_EDA!B7757="Same Day",1,0)</f>
        <v>0</v>
      </c>
      <c r="K7756" s="6" t="n">
        <f aca="false">IF(1_Data_EDA!C7757="Corporate",1,0)</f>
        <v>1</v>
      </c>
      <c r="L7756" s="6" t="n">
        <f aca="false">IF(1_Data_EDA!C7757="Home Office",1,0)</f>
        <v>0</v>
      </c>
      <c r="M7756" s="6" t="n">
        <f aca="false">IF(1_Data_EDA!D7757="Europe",1,0)</f>
        <v>0</v>
      </c>
      <c r="N7756" s="6" t="n">
        <f aca="false">IF(1_Data_EDA!D7757="LATAM",1,0)</f>
        <v>0</v>
      </c>
      <c r="O7756" s="6" t="n">
        <f aca="false">IF(1_Data_EDA!D7757="Pacific Asia",1,0)</f>
        <v>1</v>
      </c>
      <c r="P7756" s="6" t="n">
        <f aca="false">IF(1_Data_EDA!D7757="USCA",1,0)</f>
        <v>0</v>
      </c>
      <c r="Q7756" s="6" t="n">
        <f aca="false">IF(C7756&gt;MEDIAN(C$5:C$8004),1,0)</f>
        <v>0</v>
      </c>
      <c r="R7756" s="6" t="n">
        <f aca="false">IF(D7756&gt;2,1,0)</f>
        <v>1</v>
      </c>
    </row>
    <row r="7757" customFormat="false" ht="15" hidden="false" customHeight="true" outlineLevel="0" collapsed="false">
      <c r="A7757" s="6" t="n">
        <f aca="false">1_Data_EDA!O7758</f>
        <v>0</v>
      </c>
      <c r="B7757" s="6" t="n">
        <f aca="false">1_Data_EDA!H7758</f>
        <v>4</v>
      </c>
      <c r="C7757" s="7" t="n">
        <f aca="false">1_Data_EDA!I7758</f>
        <v>299.9899902</v>
      </c>
      <c r="D7757" s="6" t="n">
        <f aca="false">1_Data_EDA!J7758</f>
        <v>1</v>
      </c>
      <c r="E7757" s="7" t="n">
        <f aca="false">1_Data_EDA!K7758</f>
        <v>299.9899902</v>
      </c>
      <c r="F7757" s="7" t="n">
        <f aca="false">1_Data_EDA!L7758</f>
        <v>39</v>
      </c>
      <c r="G7757" s="8" t="n">
        <f aca="false">1_Data_EDA!M7758</f>
        <v>0.129999995</v>
      </c>
      <c r="H7757" s="6" t="n">
        <f aca="false">IF(1_Data_EDA!B7758="First Class",1,0)</f>
        <v>0</v>
      </c>
      <c r="I7757" s="6" t="n">
        <f aca="false">IF(1_Data_EDA!B7758="Second Class",1,0)</f>
        <v>0</v>
      </c>
      <c r="J7757" s="6" t="n">
        <f aca="false">IF(1_Data_EDA!B7758="Same Day",1,0)</f>
        <v>0</v>
      </c>
      <c r="K7757" s="6" t="n">
        <f aca="false">IF(1_Data_EDA!C7758="Corporate",1,0)</f>
        <v>0</v>
      </c>
      <c r="L7757" s="6" t="n">
        <f aca="false">IF(1_Data_EDA!C7758="Home Office",1,0)</f>
        <v>0</v>
      </c>
      <c r="M7757" s="6" t="n">
        <f aca="false">IF(1_Data_EDA!D7758="Europe",1,0)</f>
        <v>1</v>
      </c>
      <c r="N7757" s="6" t="n">
        <f aca="false">IF(1_Data_EDA!D7758="LATAM",1,0)</f>
        <v>0</v>
      </c>
      <c r="O7757" s="6" t="n">
        <f aca="false">IF(1_Data_EDA!D7758="Pacific Asia",1,0)</f>
        <v>0</v>
      </c>
      <c r="P7757" s="6" t="n">
        <f aca="false">IF(1_Data_EDA!D7758="USCA",1,0)</f>
        <v>0</v>
      </c>
      <c r="Q7757" s="6" t="n">
        <f aca="false">IF(C7757&gt;MEDIAN(C$5:C$8004),1,0)</f>
        <v>1</v>
      </c>
      <c r="R7757" s="6" t="n">
        <f aca="false">IF(D7757&gt;2,1,0)</f>
        <v>0</v>
      </c>
    </row>
    <row r="7758" customFormat="false" ht="15" hidden="false" customHeight="true" outlineLevel="0" collapsed="false">
      <c r="A7758" s="6" t="n">
        <f aca="false">1_Data_EDA!O7759</f>
        <v>0</v>
      </c>
      <c r="B7758" s="6" t="n">
        <f aca="false">1_Data_EDA!H7759</f>
        <v>4</v>
      </c>
      <c r="C7758" s="7" t="n">
        <f aca="false">1_Data_EDA!I7759</f>
        <v>49.97999954</v>
      </c>
      <c r="D7758" s="6" t="n">
        <f aca="false">1_Data_EDA!J7759</f>
        <v>4</v>
      </c>
      <c r="E7758" s="7" t="n">
        <f aca="false">1_Data_EDA!K7759</f>
        <v>199.9199982</v>
      </c>
      <c r="F7758" s="7" t="n">
        <f aca="false">1_Data_EDA!L7759</f>
        <v>0</v>
      </c>
      <c r="G7758" s="8" t="n">
        <f aca="false">1_Data_EDA!M7759</f>
        <v>0</v>
      </c>
      <c r="H7758" s="6" t="n">
        <f aca="false">IF(1_Data_EDA!B7759="First Class",1,0)</f>
        <v>0</v>
      </c>
      <c r="I7758" s="6" t="n">
        <f aca="false">IF(1_Data_EDA!B7759="Second Class",1,0)</f>
        <v>0</v>
      </c>
      <c r="J7758" s="6" t="n">
        <f aca="false">IF(1_Data_EDA!B7759="Same Day",1,0)</f>
        <v>0</v>
      </c>
      <c r="K7758" s="6" t="n">
        <f aca="false">IF(1_Data_EDA!C7759="Corporate",1,0)</f>
        <v>0</v>
      </c>
      <c r="L7758" s="6" t="n">
        <f aca="false">IF(1_Data_EDA!C7759="Home Office",1,0)</f>
        <v>0</v>
      </c>
      <c r="M7758" s="6" t="n">
        <f aca="false">IF(1_Data_EDA!D7759="Europe",1,0)</f>
        <v>1</v>
      </c>
      <c r="N7758" s="6" t="n">
        <f aca="false">IF(1_Data_EDA!D7759="LATAM",1,0)</f>
        <v>0</v>
      </c>
      <c r="O7758" s="6" t="n">
        <f aca="false">IF(1_Data_EDA!D7759="Pacific Asia",1,0)</f>
        <v>0</v>
      </c>
      <c r="P7758" s="6" t="n">
        <f aca="false">IF(1_Data_EDA!D7759="USCA",1,0)</f>
        <v>0</v>
      </c>
      <c r="Q7758" s="6" t="n">
        <f aca="false">IF(C7758&gt;MEDIAN(C$5:C$8004),1,0)</f>
        <v>0</v>
      </c>
      <c r="R7758" s="6" t="n">
        <f aca="false">IF(D7758&gt;2,1,0)</f>
        <v>1</v>
      </c>
    </row>
    <row r="7759" customFormat="false" ht="15" hidden="false" customHeight="true" outlineLevel="0" collapsed="false">
      <c r="A7759" s="6" t="n">
        <f aca="false">1_Data_EDA!O7760</f>
        <v>1</v>
      </c>
      <c r="B7759" s="6" t="n">
        <f aca="false">1_Data_EDA!H7760</f>
        <v>4</v>
      </c>
      <c r="C7759" s="7" t="n">
        <f aca="false">1_Data_EDA!I7760</f>
        <v>129.9900055</v>
      </c>
      <c r="D7759" s="6" t="n">
        <f aca="false">1_Data_EDA!J7760</f>
        <v>1</v>
      </c>
      <c r="E7759" s="7" t="n">
        <f aca="false">1_Data_EDA!K7760</f>
        <v>129.9900055</v>
      </c>
      <c r="F7759" s="7" t="n">
        <f aca="false">1_Data_EDA!L7760</f>
        <v>6.5</v>
      </c>
      <c r="G7759" s="8" t="n">
        <f aca="false">1_Data_EDA!M7760</f>
        <v>0.050000001</v>
      </c>
      <c r="H7759" s="6" t="n">
        <f aca="false">IF(1_Data_EDA!B7760="First Class",1,0)</f>
        <v>0</v>
      </c>
      <c r="I7759" s="6" t="n">
        <f aca="false">IF(1_Data_EDA!B7760="Second Class",1,0)</f>
        <v>0</v>
      </c>
      <c r="J7759" s="6" t="n">
        <f aca="false">IF(1_Data_EDA!B7760="Same Day",1,0)</f>
        <v>0</v>
      </c>
      <c r="K7759" s="6" t="n">
        <f aca="false">IF(1_Data_EDA!C7760="Corporate",1,0)</f>
        <v>0</v>
      </c>
      <c r="L7759" s="6" t="n">
        <f aca="false">IF(1_Data_EDA!C7760="Home Office",1,0)</f>
        <v>0</v>
      </c>
      <c r="M7759" s="6" t="n">
        <f aca="false">IF(1_Data_EDA!D7760="Europe",1,0)</f>
        <v>0</v>
      </c>
      <c r="N7759" s="6" t="n">
        <f aca="false">IF(1_Data_EDA!D7760="LATAM",1,0)</f>
        <v>1</v>
      </c>
      <c r="O7759" s="6" t="n">
        <f aca="false">IF(1_Data_EDA!D7760="Pacific Asia",1,0)</f>
        <v>0</v>
      </c>
      <c r="P7759" s="6" t="n">
        <f aca="false">IF(1_Data_EDA!D7760="USCA",1,0)</f>
        <v>0</v>
      </c>
      <c r="Q7759" s="6" t="n">
        <f aca="false">IF(C7759&gt;MEDIAN(C$5:C$8004),1,0)</f>
        <v>1</v>
      </c>
      <c r="R7759" s="6" t="n">
        <f aca="false">IF(D7759&gt;2,1,0)</f>
        <v>0</v>
      </c>
    </row>
    <row r="7760" customFormat="false" ht="15" hidden="false" customHeight="true" outlineLevel="0" collapsed="false">
      <c r="A7760" s="6" t="n">
        <f aca="false">1_Data_EDA!O7761</f>
        <v>1</v>
      </c>
      <c r="B7760" s="6" t="n">
        <f aca="false">1_Data_EDA!H7761</f>
        <v>4</v>
      </c>
      <c r="C7760" s="7" t="n">
        <f aca="false">1_Data_EDA!I7761</f>
        <v>50</v>
      </c>
      <c r="D7760" s="6" t="n">
        <f aca="false">1_Data_EDA!J7761</f>
        <v>1</v>
      </c>
      <c r="E7760" s="7" t="n">
        <f aca="false">1_Data_EDA!K7761</f>
        <v>50</v>
      </c>
      <c r="F7760" s="7" t="n">
        <f aca="false">1_Data_EDA!L7761</f>
        <v>10</v>
      </c>
      <c r="G7760" s="8" t="n">
        <f aca="false">1_Data_EDA!M7761</f>
        <v>0.200000003</v>
      </c>
      <c r="H7760" s="6" t="n">
        <f aca="false">IF(1_Data_EDA!B7761="First Class",1,0)</f>
        <v>0</v>
      </c>
      <c r="I7760" s="6" t="n">
        <f aca="false">IF(1_Data_EDA!B7761="Second Class",1,0)</f>
        <v>0</v>
      </c>
      <c r="J7760" s="6" t="n">
        <f aca="false">IF(1_Data_EDA!B7761="Same Day",1,0)</f>
        <v>0</v>
      </c>
      <c r="K7760" s="6" t="n">
        <f aca="false">IF(1_Data_EDA!C7761="Corporate",1,0)</f>
        <v>1</v>
      </c>
      <c r="L7760" s="6" t="n">
        <f aca="false">IF(1_Data_EDA!C7761="Home Office",1,0)</f>
        <v>0</v>
      </c>
      <c r="M7760" s="6" t="n">
        <f aca="false">IF(1_Data_EDA!D7761="Europe",1,0)</f>
        <v>1</v>
      </c>
      <c r="N7760" s="6" t="n">
        <f aca="false">IF(1_Data_EDA!D7761="LATAM",1,0)</f>
        <v>0</v>
      </c>
      <c r="O7760" s="6" t="n">
        <f aca="false">IF(1_Data_EDA!D7761="Pacific Asia",1,0)</f>
        <v>0</v>
      </c>
      <c r="P7760" s="6" t="n">
        <f aca="false">IF(1_Data_EDA!D7761="USCA",1,0)</f>
        <v>0</v>
      </c>
      <c r="Q7760" s="6" t="n">
        <f aca="false">IF(C7760&gt;MEDIAN(C$5:C$8004),1,0)</f>
        <v>0</v>
      </c>
      <c r="R7760" s="6" t="n">
        <f aca="false">IF(D7760&gt;2,1,0)</f>
        <v>0</v>
      </c>
    </row>
    <row r="7761" customFormat="false" ht="15" hidden="false" customHeight="true" outlineLevel="0" collapsed="false">
      <c r="A7761" s="6" t="n">
        <f aca="false">1_Data_EDA!O7762</f>
        <v>1</v>
      </c>
      <c r="B7761" s="6" t="n">
        <f aca="false">1_Data_EDA!H7762</f>
        <v>1</v>
      </c>
      <c r="C7761" s="7" t="n">
        <f aca="false">1_Data_EDA!I7762</f>
        <v>39.99000168</v>
      </c>
      <c r="D7761" s="6" t="n">
        <f aca="false">1_Data_EDA!J7762</f>
        <v>5</v>
      </c>
      <c r="E7761" s="7" t="n">
        <f aca="false">1_Data_EDA!K7762</f>
        <v>199.9499969</v>
      </c>
      <c r="F7761" s="7" t="n">
        <f aca="false">1_Data_EDA!L7762</f>
        <v>29.98999977</v>
      </c>
      <c r="G7761" s="8" t="n">
        <f aca="false">1_Data_EDA!M7762</f>
        <v>0.150000006</v>
      </c>
      <c r="H7761" s="6" t="n">
        <f aca="false">IF(1_Data_EDA!B7762="First Class",1,0)</f>
        <v>1</v>
      </c>
      <c r="I7761" s="6" t="n">
        <f aca="false">IF(1_Data_EDA!B7762="Second Class",1,0)</f>
        <v>0</v>
      </c>
      <c r="J7761" s="6" t="n">
        <f aca="false">IF(1_Data_EDA!B7762="Same Day",1,0)</f>
        <v>0</v>
      </c>
      <c r="K7761" s="6" t="n">
        <f aca="false">IF(1_Data_EDA!C7762="Corporate",1,0)</f>
        <v>1</v>
      </c>
      <c r="L7761" s="6" t="n">
        <f aca="false">IF(1_Data_EDA!C7762="Home Office",1,0)</f>
        <v>0</v>
      </c>
      <c r="M7761" s="6" t="n">
        <f aca="false">IF(1_Data_EDA!D7762="Europe",1,0)</f>
        <v>0</v>
      </c>
      <c r="N7761" s="6" t="n">
        <f aca="false">IF(1_Data_EDA!D7762="LATAM",1,0)</f>
        <v>0</v>
      </c>
      <c r="O7761" s="6" t="n">
        <f aca="false">IF(1_Data_EDA!D7762="Pacific Asia",1,0)</f>
        <v>0</v>
      </c>
      <c r="P7761" s="6" t="n">
        <f aca="false">IF(1_Data_EDA!D7762="USCA",1,0)</f>
        <v>0</v>
      </c>
      <c r="Q7761" s="6" t="n">
        <f aca="false">IF(C7761&gt;MEDIAN(C$5:C$8004),1,0)</f>
        <v>0</v>
      </c>
      <c r="R7761" s="6" t="n">
        <f aca="false">IF(D7761&gt;2,1,0)</f>
        <v>1</v>
      </c>
    </row>
    <row r="7762" customFormat="false" ht="15" hidden="false" customHeight="true" outlineLevel="0" collapsed="false">
      <c r="A7762" s="6" t="n">
        <f aca="false">1_Data_EDA!O7763</f>
        <v>1</v>
      </c>
      <c r="B7762" s="6" t="n">
        <f aca="false">1_Data_EDA!H7763</f>
        <v>4</v>
      </c>
      <c r="C7762" s="7" t="n">
        <f aca="false">1_Data_EDA!I7763</f>
        <v>59.99000168</v>
      </c>
      <c r="D7762" s="6" t="n">
        <f aca="false">1_Data_EDA!J7763</f>
        <v>3</v>
      </c>
      <c r="E7762" s="7" t="n">
        <f aca="false">1_Data_EDA!K7763</f>
        <v>179.9700012</v>
      </c>
      <c r="F7762" s="7" t="n">
        <f aca="false">1_Data_EDA!L7763</f>
        <v>32.38999939</v>
      </c>
      <c r="G7762" s="8" t="n">
        <f aca="false">1_Data_EDA!M7763</f>
        <v>0.180000007</v>
      </c>
      <c r="H7762" s="6" t="n">
        <f aca="false">IF(1_Data_EDA!B7763="First Class",1,0)</f>
        <v>0</v>
      </c>
      <c r="I7762" s="6" t="n">
        <f aca="false">IF(1_Data_EDA!B7763="Second Class",1,0)</f>
        <v>0</v>
      </c>
      <c r="J7762" s="6" t="n">
        <f aca="false">IF(1_Data_EDA!B7763="Same Day",1,0)</f>
        <v>0</v>
      </c>
      <c r="K7762" s="6" t="n">
        <f aca="false">IF(1_Data_EDA!C7763="Corporate",1,0)</f>
        <v>0</v>
      </c>
      <c r="L7762" s="6" t="n">
        <f aca="false">IF(1_Data_EDA!C7763="Home Office",1,0)</f>
        <v>0</v>
      </c>
      <c r="M7762" s="6" t="n">
        <f aca="false">IF(1_Data_EDA!D7763="Europe",1,0)</f>
        <v>0</v>
      </c>
      <c r="N7762" s="6" t="n">
        <f aca="false">IF(1_Data_EDA!D7763="LATAM",1,0)</f>
        <v>1</v>
      </c>
      <c r="O7762" s="6" t="n">
        <f aca="false">IF(1_Data_EDA!D7763="Pacific Asia",1,0)</f>
        <v>0</v>
      </c>
      <c r="P7762" s="6" t="n">
        <f aca="false">IF(1_Data_EDA!D7763="USCA",1,0)</f>
        <v>0</v>
      </c>
      <c r="Q7762" s="6" t="n">
        <f aca="false">IF(C7762&gt;MEDIAN(C$5:C$8004),1,0)</f>
        <v>0</v>
      </c>
      <c r="R7762" s="6" t="n">
        <f aca="false">IF(D7762&gt;2,1,0)</f>
        <v>1</v>
      </c>
    </row>
    <row r="7763" customFormat="false" ht="15" hidden="false" customHeight="true" outlineLevel="0" collapsed="false">
      <c r="A7763" s="6" t="n">
        <f aca="false">1_Data_EDA!O7764</f>
        <v>1</v>
      </c>
      <c r="B7763" s="6" t="n">
        <f aca="false">1_Data_EDA!H7764</f>
        <v>1</v>
      </c>
      <c r="C7763" s="7" t="n">
        <f aca="false">1_Data_EDA!I7764</f>
        <v>22</v>
      </c>
      <c r="D7763" s="6" t="n">
        <f aca="false">1_Data_EDA!J7764</f>
        <v>3</v>
      </c>
      <c r="E7763" s="7" t="n">
        <f aca="false">1_Data_EDA!K7764</f>
        <v>66</v>
      </c>
      <c r="F7763" s="7" t="n">
        <f aca="false">1_Data_EDA!L7764</f>
        <v>10.56000042</v>
      </c>
      <c r="G7763" s="8" t="n">
        <f aca="false">1_Data_EDA!M7764</f>
        <v>0.159999996</v>
      </c>
      <c r="H7763" s="6" t="n">
        <f aca="false">IF(1_Data_EDA!B7764="First Class",1,0)</f>
        <v>1</v>
      </c>
      <c r="I7763" s="6" t="n">
        <f aca="false">IF(1_Data_EDA!B7764="Second Class",1,0)</f>
        <v>0</v>
      </c>
      <c r="J7763" s="6" t="n">
        <f aca="false">IF(1_Data_EDA!B7764="Same Day",1,0)</f>
        <v>0</v>
      </c>
      <c r="K7763" s="6" t="n">
        <f aca="false">IF(1_Data_EDA!C7764="Corporate",1,0)</f>
        <v>1</v>
      </c>
      <c r="L7763" s="6" t="n">
        <f aca="false">IF(1_Data_EDA!C7764="Home Office",1,0)</f>
        <v>0</v>
      </c>
      <c r="M7763" s="6" t="n">
        <f aca="false">IF(1_Data_EDA!D7764="Europe",1,0)</f>
        <v>0</v>
      </c>
      <c r="N7763" s="6" t="n">
        <f aca="false">IF(1_Data_EDA!D7764="LATAM",1,0)</f>
        <v>1</v>
      </c>
      <c r="O7763" s="6" t="n">
        <f aca="false">IF(1_Data_EDA!D7764="Pacific Asia",1,0)</f>
        <v>0</v>
      </c>
      <c r="P7763" s="6" t="n">
        <f aca="false">IF(1_Data_EDA!D7764="USCA",1,0)</f>
        <v>0</v>
      </c>
      <c r="Q7763" s="6" t="n">
        <f aca="false">IF(C7763&gt;MEDIAN(C$5:C$8004),1,0)</f>
        <v>0</v>
      </c>
      <c r="R7763" s="6" t="n">
        <f aca="false">IF(D7763&gt;2,1,0)</f>
        <v>1</v>
      </c>
    </row>
    <row r="7764" customFormat="false" ht="15" hidden="false" customHeight="true" outlineLevel="0" collapsed="false">
      <c r="A7764" s="6" t="n">
        <f aca="false">1_Data_EDA!O7765</f>
        <v>1</v>
      </c>
      <c r="B7764" s="6" t="n">
        <f aca="false">1_Data_EDA!H7765</f>
        <v>1</v>
      </c>
      <c r="C7764" s="7" t="n">
        <f aca="false">1_Data_EDA!I7765</f>
        <v>199.9900055</v>
      </c>
      <c r="D7764" s="6" t="n">
        <f aca="false">1_Data_EDA!J7765</f>
        <v>1</v>
      </c>
      <c r="E7764" s="7" t="n">
        <f aca="false">1_Data_EDA!K7765</f>
        <v>199.9900055</v>
      </c>
      <c r="F7764" s="7" t="n">
        <f aca="false">1_Data_EDA!L7765</f>
        <v>34</v>
      </c>
      <c r="G7764" s="8" t="n">
        <f aca="false">1_Data_EDA!M7765</f>
        <v>0.170000002</v>
      </c>
      <c r="H7764" s="6" t="n">
        <f aca="false">IF(1_Data_EDA!B7765="First Class",1,0)</f>
        <v>1</v>
      </c>
      <c r="I7764" s="6" t="n">
        <f aca="false">IF(1_Data_EDA!B7765="Second Class",1,0)</f>
        <v>0</v>
      </c>
      <c r="J7764" s="6" t="n">
        <f aca="false">IF(1_Data_EDA!B7765="Same Day",1,0)</f>
        <v>0</v>
      </c>
      <c r="K7764" s="6" t="n">
        <f aca="false">IF(1_Data_EDA!C7765="Corporate",1,0)</f>
        <v>1</v>
      </c>
      <c r="L7764" s="6" t="n">
        <f aca="false">IF(1_Data_EDA!C7765="Home Office",1,0)</f>
        <v>0</v>
      </c>
      <c r="M7764" s="6" t="n">
        <f aca="false">IF(1_Data_EDA!D7765="Europe",1,0)</f>
        <v>1</v>
      </c>
      <c r="N7764" s="6" t="n">
        <f aca="false">IF(1_Data_EDA!D7765="LATAM",1,0)</f>
        <v>0</v>
      </c>
      <c r="O7764" s="6" t="n">
        <f aca="false">IF(1_Data_EDA!D7765="Pacific Asia",1,0)</f>
        <v>0</v>
      </c>
      <c r="P7764" s="6" t="n">
        <f aca="false">IF(1_Data_EDA!D7765="USCA",1,0)</f>
        <v>0</v>
      </c>
      <c r="Q7764" s="6" t="n">
        <f aca="false">IF(C7764&gt;MEDIAN(C$5:C$8004),1,0)</f>
        <v>1</v>
      </c>
      <c r="R7764" s="6" t="n">
        <f aca="false">IF(D7764&gt;2,1,0)</f>
        <v>0</v>
      </c>
    </row>
    <row r="7765" customFormat="false" ht="15" hidden="false" customHeight="true" outlineLevel="0" collapsed="false">
      <c r="A7765" s="6" t="n">
        <f aca="false">1_Data_EDA!O7766</f>
        <v>0</v>
      </c>
      <c r="B7765" s="6" t="n">
        <f aca="false">1_Data_EDA!H7766</f>
        <v>4</v>
      </c>
      <c r="C7765" s="7" t="n">
        <f aca="false">1_Data_EDA!I7766</f>
        <v>49.97999954</v>
      </c>
      <c r="D7765" s="6" t="n">
        <f aca="false">1_Data_EDA!J7766</f>
        <v>2</v>
      </c>
      <c r="E7765" s="7" t="n">
        <f aca="false">1_Data_EDA!K7766</f>
        <v>99.95999908</v>
      </c>
      <c r="F7765" s="7" t="n">
        <f aca="false">1_Data_EDA!L7766</f>
        <v>2</v>
      </c>
      <c r="G7765" s="8" t="n">
        <f aca="false">1_Data_EDA!M7766</f>
        <v>0.02</v>
      </c>
      <c r="H7765" s="6" t="n">
        <f aca="false">IF(1_Data_EDA!B7766="First Class",1,0)</f>
        <v>0</v>
      </c>
      <c r="I7765" s="6" t="n">
        <f aca="false">IF(1_Data_EDA!B7766="Second Class",1,0)</f>
        <v>0</v>
      </c>
      <c r="J7765" s="6" t="n">
        <f aca="false">IF(1_Data_EDA!B7766="Same Day",1,0)</f>
        <v>0</v>
      </c>
      <c r="K7765" s="6" t="n">
        <f aca="false">IF(1_Data_EDA!C7766="Corporate",1,0)</f>
        <v>1</v>
      </c>
      <c r="L7765" s="6" t="n">
        <f aca="false">IF(1_Data_EDA!C7766="Home Office",1,0)</f>
        <v>0</v>
      </c>
      <c r="M7765" s="6" t="n">
        <f aca="false">IF(1_Data_EDA!D7766="Europe",1,0)</f>
        <v>1</v>
      </c>
      <c r="N7765" s="6" t="n">
        <f aca="false">IF(1_Data_EDA!D7766="LATAM",1,0)</f>
        <v>0</v>
      </c>
      <c r="O7765" s="6" t="n">
        <f aca="false">IF(1_Data_EDA!D7766="Pacific Asia",1,0)</f>
        <v>0</v>
      </c>
      <c r="P7765" s="6" t="n">
        <f aca="false">IF(1_Data_EDA!D7766="USCA",1,0)</f>
        <v>0</v>
      </c>
      <c r="Q7765" s="6" t="n">
        <f aca="false">IF(C7765&gt;MEDIAN(C$5:C$8004),1,0)</f>
        <v>0</v>
      </c>
      <c r="R7765" s="6" t="n">
        <f aca="false">IF(D7765&gt;2,1,0)</f>
        <v>0</v>
      </c>
    </row>
    <row r="7766" customFormat="false" ht="15" hidden="false" customHeight="true" outlineLevel="0" collapsed="false">
      <c r="A7766" s="6" t="n">
        <f aca="false">1_Data_EDA!O7767</f>
        <v>1</v>
      </c>
      <c r="B7766" s="6" t="n">
        <f aca="false">1_Data_EDA!H7767</f>
        <v>1</v>
      </c>
      <c r="C7766" s="7" t="n">
        <f aca="false">1_Data_EDA!I7767</f>
        <v>129.9900055</v>
      </c>
      <c r="D7766" s="6" t="n">
        <f aca="false">1_Data_EDA!J7767</f>
        <v>1</v>
      </c>
      <c r="E7766" s="7" t="n">
        <f aca="false">1_Data_EDA!K7767</f>
        <v>129.9900055</v>
      </c>
      <c r="F7766" s="7" t="n">
        <f aca="false">1_Data_EDA!L7767</f>
        <v>2.599999905</v>
      </c>
      <c r="G7766" s="8" t="n">
        <f aca="false">1_Data_EDA!M7767</f>
        <v>0.02</v>
      </c>
      <c r="H7766" s="6" t="n">
        <f aca="false">IF(1_Data_EDA!B7767="First Class",1,0)</f>
        <v>1</v>
      </c>
      <c r="I7766" s="6" t="n">
        <f aca="false">IF(1_Data_EDA!B7767="Second Class",1,0)</f>
        <v>0</v>
      </c>
      <c r="J7766" s="6" t="n">
        <f aca="false">IF(1_Data_EDA!B7767="Same Day",1,0)</f>
        <v>0</v>
      </c>
      <c r="K7766" s="6" t="n">
        <f aca="false">IF(1_Data_EDA!C7767="Corporate",1,0)</f>
        <v>0</v>
      </c>
      <c r="L7766" s="6" t="n">
        <f aca="false">IF(1_Data_EDA!C7767="Home Office",1,0)</f>
        <v>0</v>
      </c>
      <c r="M7766" s="6" t="n">
        <f aca="false">IF(1_Data_EDA!D7767="Europe",1,0)</f>
        <v>1</v>
      </c>
      <c r="N7766" s="6" t="n">
        <f aca="false">IF(1_Data_EDA!D7767="LATAM",1,0)</f>
        <v>0</v>
      </c>
      <c r="O7766" s="6" t="n">
        <f aca="false">IF(1_Data_EDA!D7767="Pacific Asia",1,0)</f>
        <v>0</v>
      </c>
      <c r="P7766" s="6" t="n">
        <f aca="false">IF(1_Data_EDA!D7767="USCA",1,0)</f>
        <v>0</v>
      </c>
      <c r="Q7766" s="6" t="n">
        <f aca="false">IF(C7766&gt;MEDIAN(C$5:C$8004),1,0)</f>
        <v>1</v>
      </c>
      <c r="R7766" s="6" t="n">
        <f aca="false">IF(D7766&gt;2,1,0)</f>
        <v>0</v>
      </c>
    </row>
    <row r="7767" customFormat="false" ht="15" hidden="false" customHeight="true" outlineLevel="0" collapsed="false">
      <c r="A7767" s="6" t="n">
        <f aca="false">1_Data_EDA!O7768</f>
        <v>1</v>
      </c>
      <c r="B7767" s="6" t="n">
        <f aca="false">1_Data_EDA!H7768</f>
        <v>4</v>
      </c>
      <c r="C7767" s="7" t="n">
        <f aca="false">1_Data_EDA!I7768</f>
        <v>49.97999954</v>
      </c>
      <c r="D7767" s="6" t="n">
        <f aca="false">1_Data_EDA!J7768</f>
        <v>2</v>
      </c>
      <c r="E7767" s="7" t="n">
        <f aca="false">1_Data_EDA!K7768</f>
        <v>99.95999908</v>
      </c>
      <c r="F7767" s="7" t="n">
        <f aca="false">1_Data_EDA!L7768</f>
        <v>3</v>
      </c>
      <c r="G7767" s="8" t="n">
        <f aca="false">1_Data_EDA!M7768</f>
        <v>0.029999999</v>
      </c>
      <c r="H7767" s="6" t="n">
        <f aca="false">IF(1_Data_EDA!B7768="First Class",1,0)</f>
        <v>0</v>
      </c>
      <c r="I7767" s="6" t="n">
        <f aca="false">IF(1_Data_EDA!B7768="Second Class",1,0)</f>
        <v>0</v>
      </c>
      <c r="J7767" s="6" t="n">
        <f aca="false">IF(1_Data_EDA!B7768="Same Day",1,0)</f>
        <v>0</v>
      </c>
      <c r="K7767" s="6" t="n">
        <f aca="false">IF(1_Data_EDA!C7768="Corporate",1,0)</f>
        <v>0</v>
      </c>
      <c r="L7767" s="6" t="n">
        <f aca="false">IF(1_Data_EDA!C7768="Home Office",1,0)</f>
        <v>0</v>
      </c>
      <c r="M7767" s="6" t="n">
        <f aca="false">IF(1_Data_EDA!D7768="Europe",1,0)</f>
        <v>1</v>
      </c>
      <c r="N7767" s="6" t="n">
        <f aca="false">IF(1_Data_EDA!D7768="LATAM",1,0)</f>
        <v>0</v>
      </c>
      <c r="O7767" s="6" t="n">
        <f aca="false">IF(1_Data_EDA!D7768="Pacific Asia",1,0)</f>
        <v>0</v>
      </c>
      <c r="P7767" s="6" t="n">
        <f aca="false">IF(1_Data_EDA!D7768="USCA",1,0)</f>
        <v>0</v>
      </c>
      <c r="Q7767" s="6" t="n">
        <f aca="false">IF(C7767&gt;MEDIAN(C$5:C$8004),1,0)</f>
        <v>0</v>
      </c>
      <c r="R7767" s="6" t="n">
        <f aca="false">IF(D7767&gt;2,1,0)</f>
        <v>0</v>
      </c>
    </row>
    <row r="7768" customFormat="false" ht="15" hidden="false" customHeight="true" outlineLevel="0" collapsed="false">
      <c r="A7768" s="6" t="n">
        <f aca="false">1_Data_EDA!O7769</f>
        <v>1</v>
      </c>
      <c r="B7768" s="6" t="n">
        <f aca="false">1_Data_EDA!H7769</f>
        <v>2</v>
      </c>
      <c r="C7768" s="7" t="n">
        <f aca="false">1_Data_EDA!I7769</f>
        <v>129.9900055</v>
      </c>
      <c r="D7768" s="6" t="n">
        <f aca="false">1_Data_EDA!J7769</f>
        <v>1</v>
      </c>
      <c r="E7768" s="7" t="n">
        <f aca="false">1_Data_EDA!K7769</f>
        <v>129.9900055</v>
      </c>
      <c r="F7768" s="7" t="n">
        <f aca="false">1_Data_EDA!L7769</f>
        <v>9.100000381</v>
      </c>
      <c r="G7768" s="8" t="n">
        <f aca="false">1_Data_EDA!M7769</f>
        <v>0.07</v>
      </c>
      <c r="H7768" s="6" t="n">
        <f aca="false">IF(1_Data_EDA!B7769="First Class",1,0)</f>
        <v>0</v>
      </c>
      <c r="I7768" s="6" t="n">
        <f aca="false">IF(1_Data_EDA!B7769="Second Class",1,0)</f>
        <v>1</v>
      </c>
      <c r="J7768" s="6" t="n">
        <f aca="false">IF(1_Data_EDA!B7769="Same Day",1,0)</f>
        <v>0</v>
      </c>
      <c r="K7768" s="6" t="n">
        <f aca="false">IF(1_Data_EDA!C7769="Corporate",1,0)</f>
        <v>0</v>
      </c>
      <c r="L7768" s="6" t="n">
        <f aca="false">IF(1_Data_EDA!C7769="Home Office",1,0)</f>
        <v>1</v>
      </c>
      <c r="M7768" s="6" t="n">
        <f aca="false">IF(1_Data_EDA!D7769="Europe",1,0)</f>
        <v>0</v>
      </c>
      <c r="N7768" s="6" t="n">
        <f aca="false">IF(1_Data_EDA!D7769="LATAM",1,0)</f>
        <v>0</v>
      </c>
      <c r="O7768" s="6" t="n">
        <f aca="false">IF(1_Data_EDA!D7769="Pacific Asia",1,0)</f>
        <v>1</v>
      </c>
      <c r="P7768" s="6" t="n">
        <f aca="false">IF(1_Data_EDA!D7769="USCA",1,0)</f>
        <v>0</v>
      </c>
      <c r="Q7768" s="6" t="n">
        <f aca="false">IF(C7768&gt;MEDIAN(C$5:C$8004),1,0)</f>
        <v>1</v>
      </c>
      <c r="R7768" s="6" t="n">
        <f aca="false">IF(D7768&gt;2,1,0)</f>
        <v>0</v>
      </c>
    </row>
    <row r="7769" customFormat="false" ht="15" hidden="false" customHeight="true" outlineLevel="0" collapsed="false">
      <c r="A7769" s="6" t="n">
        <f aca="false">1_Data_EDA!O7770</f>
        <v>0</v>
      </c>
      <c r="B7769" s="6" t="n">
        <f aca="false">1_Data_EDA!H7770</f>
        <v>2</v>
      </c>
      <c r="C7769" s="7" t="n">
        <f aca="false">1_Data_EDA!I7770</f>
        <v>129.9900055</v>
      </c>
      <c r="D7769" s="6" t="n">
        <f aca="false">1_Data_EDA!J7770</f>
        <v>1</v>
      </c>
      <c r="E7769" s="7" t="n">
        <f aca="false">1_Data_EDA!K7770</f>
        <v>129.9900055</v>
      </c>
      <c r="F7769" s="7" t="n">
        <f aca="false">1_Data_EDA!L7770</f>
        <v>11.69999981</v>
      </c>
      <c r="G7769" s="8" t="n">
        <f aca="false">1_Data_EDA!M7770</f>
        <v>0.090000004</v>
      </c>
      <c r="H7769" s="6" t="n">
        <f aca="false">IF(1_Data_EDA!B7770="First Class",1,0)</f>
        <v>0</v>
      </c>
      <c r="I7769" s="6" t="n">
        <f aca="false">IF(1_Data_EDA!B7770="Second Class",1,0)</f>
        <v>1</v>
      </c>
      <c r="J7769" s="6" t="n">
        <f aca="false">IF(1_Data_EDA!B7770="Same Day",1,0)</f>
        <v>0</v>
      </c>
      <c r="K7769" s="6" t="n">
        <f aca="false">IF(1_Data_EDA!C7770="Corporate",1,0)</f>
        <v>1</v>
      </c>
      <c r="L7769" s="6" t="n">
        <f aca="false">IF(1_Data_EDA!C7770="Home Office",1,0)</f>
        <v>0</v>
      </c>
      <c r="M7769" s="6" t="n">
        <f aca="false">IF(1_Data_EDA!D7770="Europe",1,0)</f>
        <v>0</v>
      </c>
      <c r="N7769" s="6" t="n">
        <f aca="false">IF(1_Data_EDA!D7770="LATAM",1,0)</f>
        <v>0</v>
      </c>
      <c r="O7769" s="6" t="n">
        <f aca="false">IF(1_Data_EDA!D7770="Pacific Asia",1,0)</f>
        <v>0</v>
      </c>
      <c r="P7769" s="6" t="n">
        <f aca="false">IF(1_Data_EDA!D7770="USCA",1,0)</f>
        <v>1</v>
      </c>
      <c r="Q7769" s="6" t="n">
        <f aca="false">IF(C7769&gt;MEDIAN(C$5:C$8004),1,0)</f>
        <v>1</v>
      </c>
      <c r="R7769" s="6" t="n">
        <f aca="false">IF(D7769&gt;2,1,0)</f>
        <v>0</v>
      </c>
    </row>
    <row r="7770" customFormat="false" ht="15" hidden="false" customHeight="true" outlineLevel="0" collapsed="false">
      <c r="A7770" s="6" t="n">
        <f aca="false">1_Data_EDA!O7771</f>
        <v>0</v>
      </c>
      <c r="B7770" s="6" t="n">
        <f aca="false">1_Data_EDA!H7771</f>
        <v>4</v>
      </c>
      <c r="C7770" s="7" t="n">
        <f aca="false">1_Data_EDA!I7771</f>
        <v>199.9900055</v>
      </c>
      <c r="D7770" s="6" t="n">
        <f aca="false">1_Data_EDA!J7771</f>
        <v>1</v>
      </c>
      <c r="E7770" s="7" t="n">
        <f aca="false">1_Data_EDA!K7771</f>
        <v>199.9900055</v>
      </c>
      <c r="F7770" s="7" t="n">
        <f aca="false">1_Data_EDA!L7771</f>
        <v>6</v>
      </c>
      <c r="G7770" s="8" t="n">
        <f aca="false">1_Data_EDA!M7771</f>
        <v>0.029999999</v>
      </c>
      <c r="H7770" s="6" t="n">
        <f aca="false">IF(1_Data_EDA!B7771="First Class",1,0)</f>
        <v>0</v>
      </c>
      <c r="I7770" s="6" t="n">
        <f aca="false">IF(1_Data_EDA!B7771="Second Class",1,0)</f>
        <v>0</v>
      </c>
      <c r="J7770" s="6" t="n">
        <f aca="false">IF(1_Data_EDA!B7771="Same Day",1,0)</f>
        <v>0</v>
      </c>
      <c r="K7770" s="6" t="n">
        <f aca="false">IF(1_Data_EDA!C7771="Corporate",1,0)</f>
        <v>0</v>
      </c>
      <c r="L7770" s="6" t="n">
        <f aca="false">IF(1_Data_EDA!C7771="Home Office",1,0)</f>
        <v>0</v>
      </c>
      <c r="M7770" s="6" t="n">
        <f aca="false">IF(1_Data_EDA!D7771="Europe",1,0)</f>
        <v>0</v>
      </c>
      <c r="N7770" s="6" t="n">
        <f aca="false">IF(1_Data_EDA!D7771="LATAM",1,0)</f>
        <v>1</v>
      </c>
      <c r="O7770" s="6" t="n">
        <f aca="false">IF(1_Data_EDA!D7771="Pacific Asia",1,0)</f>
        <v>0</v>
      </c>
      <c r="P7770" s="6" t="n">
        <f aca="false">IF(1_Data_EDA!D7771="USCA",1,0)</f>
        <v>0</v>
      </c>
      <c r="Q7770" s="6" t="n">
        <f aca="false">IF(C7770&gt;MEDIAN(C$5:C$8004),1,0)</f>
        <v>1</v>
      </c>
      <c r="R7770" s="6" t="n">
        <f aca="false">IF(D7770&gt;2,1,0)</f>
        <v>0</v>
      </c>
    </row>
    <row r="7771" customFormat="false" ht="15" hidden="false" customHeight="true" outlineLevel="0" collapsed="false">
      <c r="A7771" s="6" t="n">
        <f aca="false">1_Data_EDA!O7772</f>
        <v>1</v>
      </c>
      <c r="B7771" s="6" t="n">
        <f aca="false">1_Data_EDA!H7772</f>
        <v>4</v>
      </c>
      <c r="C7771" s="7" t="n">
        <f aca="false">1_Data_EDA!I7772</f>
        <v>19.98999977</v>
      </c>
      <c r="D7771" s="6" t="n">
        <f aca="false">1_Data_EDA!J7772</f>
        <v>2</v>
      </c>
      <c r="E7771" s="7" t="n">
        <f aca="false">1_Data_EDA!K7772</f>
        <v>39.97999954</v>
      </c>
      <c r="F7771" s="7" t="n">
        <f aca="false">1_Data_EDA!L7772</f>
        <v>4.800000191</v>
      </c>
      <c r="G7771" s="8" t="n">
        <f aca="false">1_Data_EDA!M7772</f>
        <v>0.119999997</v>
      </c>
      <c r="H7771" s="6" t="n">
        <f aca="false">IF(1_Data_EDA!B7772="First Class",1,0)</f>
        <v>0</v>
      </c>
      <c r="I7771" s="6" t="n">
        <f aca="false">IF(1_Data_EDA!B7772="Second Class",1,0)</f>
        <v>0</v>
      </c>
      <c r="J7771" s="6" t="n">
        <f aca="false">IF(1_Data_EDA!B7772="Same Day",1,0)</f>
        <v>0</v>
      </c>
      <c r="K7771" s="6" t="n">
        <f aca="false">IF(1_Data_EDA!C7772="Corporate",1,0)</f>
        <v>0</v>
      </c>
      <c r="L7771" s="6" t="n">
        <f aca="false">IF(1_Data_EDA!C7772="Home Office",1,0)</f>
        <v>0</v>
      </c>
      <c r="M7771" s="6" t="n">
        <f aca="false">IF(1_Data_EDA!D7772="Europe",1,0)</f>
        <v>1</v>
      </c>
      <c r="N7771" s="6" t="n">
        <f aca="false">IF(1_Data_EDA!D7772="LATAM",1,0)</f>
        <v>0</v>
      </c>
      <c r="O7771" s="6" t="n">
        <f aca="false">IF(1_Data_EDA!D7772="Pacific Asia",1,0)</f>
        <v>0</v>
      </c>
      <c r="P7771" s="6" t="n">
        <f aca="false">IF(1_Data_EDA!D7772="USCA",1,0)</f>
        <v>0</v>
      </c>
      <c r="Q7771" s="6" t="n">
        <f aca="false">IF(C7771&gt;MEDIAN(C$5:C$8004),1,0)</f>
        <v>0</v>
      </c>
      <c r="R7771" s="6" t="n">
        <f aca="false">IF(D7771&gt;2,1,0)</f>
        <v>0</v>
      </c>
    </row>
    <row r="7772" customFormat="false" ht="15" hidden="false" customHeight="true" outlineLevel="0" collapsed="false">
      <c r="A7772" s="6" t="n">
        <f aca="false">1_Data_EDA!O7773</f>
        <v>1</v>
      </c>
      <c r="B7772" s="6" t="n">
        <f aca="false">1_Data_EDA!H7773</f>
        <v>1</v>
      </c>
      <c r="C7772" s="7" t="n">
        <f aca="false">1_Data_EDA!I7773</f>
        <v>49.97999954</v>
      </c>
      <c r="D7772" s="6" t="n">
        <f aca="false">1_Data_EDA!J7773</f>
        <v>1</v>
      </c>
      <c r="E7772" s="7" t="n">
        <f aca="false">1_Data_EDA!K7773</f>
        <v>49.97999954</v>
      </c>
      <c r="F7772" s="7" t="n">
        <f aca="false">1_Data_EDA!L7773</f>
        <v>2</v>
      </c>
      <c r="G7772" s="8" t="n">
        <f aca="false">1_Data_EDA!M7773</f>
        <v>0.039999999</v>
      </c>
      <c r="H7772" s="6" t="n">
        <f aca="false">IF(1_Data_EDA!B7773="First Class",1,0)</f>
        <v>1</v>
      </c>
      <c r="I7772" s="6" t="n">
        <f aca="false">IF(1_Data_EDA!B7773="Second Class",1,0)</f>
        <v>0</v>
      </c>
      <c r="J7772" s="6" t="n">
        <f aca="false">IF(1_Data_EDA!B7773="Same Day",1,0)</f>
        <v>0</v>
      </c>
      <c r="K7772" s="6" t="n">
        <f aca="false">IF(1_Data_EDA!C7773="Corporate",1,0)</f>
        <v>0</v>
      </c>
      <c r="L7772" s="6" t="n">
        <f aca="false">IF(1_Data_EDA!C7773="Home Office",1,0)</f>
        <v>0</v>
      </c>
      <c r="M7772" s="6" t="n">
        <f aca="false">IF(1_Data_EDA!D7773="Europe",1,0)</f>
        <v>0</v>
      </c>
      <c r="N7772" s="6" t="n">
        <f aca="false">IF(1_Data_EDA!D7773="LATAM",1,0)</f>
        <v>1</v>
      </c>
      <c r="O7772" s="6" t="n">
        <f aca="false">IF(1_Data_EDA!D7773="Pacific Asia",1,0)</f>
        <v>0</v>
      </c>
      <c r="P7772" s="6" t="n">
        <f aca="false">IF(1_Data_EDA!D7773="USCA",1,0)</f>
        <v>0</v>
      </c>
      <c r="Q7772" s="6" t="n">
        <f aca="false">IF(C7772&gt;MEDIAN(C$5:C$8004),1,0)</f>
        <v>0</v>
      </c>
      <c r="R7772" s="6" t="n">
        <f aca="false">IF(D7772&gt;2,1,0)</f>
        <v>0</v>
      </c>
    </row>
    <row r="7773" customFormat="false" ht="15" hidden="false" customHeight="true" outlineLevel="0" collapsed="false">
      <c r="A7773" s="6" t="n">
        <f aca="false">1_Data_EDA!O7774</f>
        <v>1</v>
      </c>
      <c r="B7773" s="6" t="n">
        <f aca="false">1_Data_EDA!H7774</f>
        <v>4</v>
      </c>
      <c r="C7773" s="7" t="n">
        <f aca="false">1_Data_EDA!I7774</f>
        <v>299.980011</v>
      </c>
      <c r="D7773" s="6" t="n">
        <f aca="false">1_Data_EDA!J7774</f>
        <v>1</v>
      </c>
      <c r="E7773" s="7" t="n">
        <f aca="false">1_Data_EDA!K7774</f>
        <v>299.980011</v>
      </c>
      <c r="F7773" s="7" t="n">
        <f aca="false">1_Data_EDA!L7774</f>
        <v>39</v>
      </c>
      <c r="G7773" s="8" t="n">
        <f aca="false">1_Data_EDA!M7774</f>
        <v>0.129999995</v>
      </c>
      <c r="H7773" s="6" t="n">
        <f aca="false">IF(1_Data_EDA!B7774="First Class",1,0)</f>
        <v>0</v>
      </c>
      <c r="I7773" s="6" t="n">
        <f aca="false">IF(1_Data_EDA!B7774="Second Class",1,0)</f>
        <v>0</v>
      </c>
      <c r="J7773" s="6" t="n">
        <f aca="false">IF(1_Data_EDA!B7774="Same Day",1,0)</f>
        <v>0</v>
      </c>
      <c r="K7773" s="6" t="n">
        <f aca="false">IF(1_Data_EDA!C7774="Corporate",1,0)</f>
        <v>1</v>
      </c>
      <c r="L7773" s="6" t="n">
        <f aca="false">IF(1_Data_EDA!C7774="Home Office",1,0)</f>
        <v>0</v>
      </c>
      <c r="M7773" s="6" t="n">
        <f aca="false">IF(1_Data_EDA!D7774="Europe",1,0)</f>
        <v>1</v>
      </c>
      <c r="N7773" s="6" t="n">
        <f aca="false">IF(1_Data_EDA!D7774="LATAM",1,0)</f>
        <v>0</v>
      </c>
      <c r="O7773" s="6" t="n">
        <f aca="false">IF(1_Data_EDA!D7774="Pacific Asia",1,0)</f>
        <v>0</v>
      </c>
      <c r="P7773" s="6" t="n">
        <f aca="false">IF(1_Data_EDA!D7774="USCA",1,0)</f>
        <v>0</v>
      </c>
      <c r="Q7773" s="6" t="n">
        <f aca="false">IF(C7773&gt;MEDIAN(C$5:C$8004),1,0)</f>
        <v>1</v>
      </c>
      <c r="R7773" s="6" t="n">
        <f aca="false">IF(D7773&gt;2,1,0)</f>
        <v>0</v>
      </c>
    </row>
    <row r="7774" customFormat="false" ht="15" hidden="false" customHeight="true" outlineLevel="0" collapsed="false">
      <c r="A7774" s="6" t="n">
        <f aca="false">1_Data_EDA!O7775</f>
        <v>0</v>
      </c>
      <c r="B7774" s="6" t="n">
        <f aca="false">1_Data_EDA!H7775</f>
        <v>4</v>
      </c>
      <c r="C7774" s="7" t="n">
        <f aca="false">1_Data_EDA!I7775</f>
        <v>84.40000153</v>
      </c>
      <c r="D7774" s="6" t="n">
        <f aca="false">1_Data_EDA!J7775</f>
        <v>1</v>
      </c>
      <c r="E7774" s="7" t="n">
        <f aca="false">1_Data_EDA!K7775</f>
        <v>84.40000153</v>
      </c>
      <c r="F7774" s="7" t="n">
        <f aca="false">1_Data_EDA!L7775</f>
        <v>16.87999916</v>
      </c>
      <c r="G7774" s="8" t="n">
        <f aca="false">1_Data_EDA!M7775</f>
        <v>0.200000003</v>
      </c>
      <c r="H7774" s="6" t="n">
        <f aca="false">IF(1_Data_EDA!B7775="First Class",1,0)</f>
        <v>0</v>
      </c>
      <c r="I7774" s="6" t="n">
        <f aca="false">IF(1_Data_EDA!B7775="Second Class",1,0)</f>
        <v>0</v>
      </c>
      <c r="J7774" s="6" t="n">
        <f aca="false">IF(1_Data_EDA!B7775="Same Day",1,0)</f>
        <v>0</v>
      </c>
      <c r="K7774" s="6" t="n">
        <f aca="false">IF(1_Data_EDA!C7775="Corporate",1,0)</f>
        <v>1</v>
      </c>
      <c r="L7774" s="6" t="n">
        <f aca="false">IF(1_Data_EDA!C7775="Home Office",1,0)</f>
        <v>0</v>
      </c>
      <c r="M7774" s="6" t="n">
        <f aca="false">IF(1_Data_EDA!D7775="Europe",1,0)</f>
        <v>0</v>
      </c>
      <c r="N7774" s="6" t="n">
        <f aca="false">IF(1_Data_EDA!D7775="LATAM",1,0)</f>
        <v>0</v>
      </c>
      <c r="O7774" s="6" t="n">
        <f aca="false">IF(1_Data_EDA!D7775="Pacific Asia",1,0)</f>
        <v>1</v>
      </c>
      <c r="P7774" s="6" t="n">
        <f aca="false">IF(1_Data_EDA!D7775="USCA",1,0)</f>
        <v>0</v>
      </c>
      <c r="Q7774" s="6" t="n">
        <f aca="false">IF(C7774&gt;MEDIAN(C$5:C$8004),1,0)</f>
        <v>1</v>
      </c>
      <c r="R7774" s="6" t="n">
        <f aca="false">IF(D7774&gt;2,1,0)</f>
        <v>0</v>
      </c>
    </row>
    <row r="7775" customFormat="false" ht="15" hidden="false" customHeight="true" outlineLevel="0" collapsed="false">
      <c r="A7775" s="6" t="n">
        <f aca="false">1_Data_EDA!O7776</f>
        <v>0</v>
      </c>
      <c r="B7775" s="6" t="n">
        <f aca="false">1_Data_EDA!H7776</f>
        <v>4</v>
      </c>
      <c r="C7775" s="7" t="n">
        <f aca="false">1_Data_EDA!I7776</f>
        <v>399.980011</v>
      </c>
      <c r="D7775" s="6" t="n">
        <f aca="false">1_Data_EDA!J7776</f>
        <v>1</v>
      </c>
      <c r="E7775" s="7" t="n">
        <f aca="false">1_Data_EDA!K7776</f>
        <v>399.980011</v>
      </c>
      <c r="F7775" s="7" t="n">
        <f aca="false">1_Data_EDA!L7776</f>
        <v>12</v>
      </c>
      <c r="G7775" s="8" t="n">
        <f aca="false">1_Data_EDA!M7776</f>
        <v>0.029999999</v>
      </c>
      <c r="H7775" s="6" t="n">
        <f aca="false">IF(1_Data_EDA!B7776="First Class",1,0)</f>
        <v>0</v>
      </c>
      <c r="I7775" s="6" t="n">
        <f aca="false">IF(1_Data_EDA!B7776="Second Class",1,0)</f>
        <v>0</v>
      </c>
      <c r="J7775" s="6" t="n">
        <f aca="false">IF(1_Data_EDA!B7776="Same Day",1,0)</f>
        <v>0</v>
      </c>
      <c r="K7775" s="6" t="n">
        <f aca="false">IF(1_Data_EDA!C7776="Corporate",1,0)</f>
        <v>1</v>
      </c>
      <c r="L7775" s="6" t="n">
        <f aca="false">IF(1_Data_EDA!C7776="Home Office",1,0)</f>
        <v>0</v>
      </c>
      <c r="M7775" s="6" t="n">
        <f aca="false">IF(1_Data_EDA!D7776="Europe",1,0)</f>
        <v>0</v>
      </c>
      <c r="N7775" s="6" t="n">
        <f aca="false">IF(1_Data_EDA!D7776="LATAM",1,0)</f>
        <v>0</v>
      </c>
      <c r="O7775" s="6" t="n">
        <f aca="false">IF(1_Data_EDA!D7776="Pacific Asia",1,0)</f>
        <v>0</v>
      </c>
      <c r="P7775" s="6" t="n">
        <f aca="false">IF(1_Data_EDA!D7776="USCA",1,0)</f>
        <v>1</v>
      </c>
      <c r="Q7775" s="6" t="n">
        <f aca="false">IF(C7775&gt;MEDIAN(C$5:C$8004),1,0)</f>
        <v>1</v>
      </c>
      <c r="R7775" s="6" t="n">
        <f aca="false">IF(D7775&gt;2,1,0)</f>
        <v>0</v>
      </c>
    </row>
    <row r="7776" customFormat="false" ht="15" hidden="false" customHeight="true" outlineLevel="0" collapsed="false">
      <c r="A7776" s="6" t="n">
        <f aca="false">1_Data_EDA!O7777</f>
        <v>1</v>
      </c>
      <c r="B7776" s="6" t="n">
        <f aca="false">1_Data_EDA!H7777</f>
        <v>2</v>
      </c>
      <c r="C7776" s="7" t="n">
        <f aca="false">1_Data_EDA!I7777</f>
        <v>49.97999954</v>
      </c>
      <c r="D7776" s="6" t="n">
        <f aca="false">1_Data_EDA!J7777</f>
        <v>2</v>
      </c>
      <c r="E7776" s="7" t="n">
        <f aca="false">1_Data_EDA!K7777</f>
        <v>99.95999908</v>
      </c>
      <c r="F7776" s="7" t="n">
        <f aca="false">1_Data_EDA!L7777</f>
        <v>14.98999977</v>
      </c>
      <c r="G7776" s="8" t="n">
        <f aca="false">1_Data_EDA!M7777</f>
        <v>0.150000006</v>
      </c>
      <c r="H7776" s="6" t="n">
        <f aca="false">IF(1_Data_EDA!B7777="First Class",1,0)</f>
        <v>0</v>
      </c>
      <c r="I7776" s="6" t="n">
        <f aca="false">IF(1_Data_EDA!B7777="Second Class",1,0)</f>
        <v>1</v>
      </c>
      <c r="J7776" s="6" t="n">
        <f aca="false">IF(1_Data_EDA!B7777="Same Day",1,0)</f>
        <v>0</v>
      </c>
      <c r="K7776" s="6" t="n">
        <f aca="false">IF(1_Data_EDA!C7777="Corporate",1,0)</f>
        <v>0</v>
      </c>
      <c r="L7776" s="6" t="n">
        <f aca="false">IF(1_Data_EDA!C7777="Home Office",1,0)</f>
        <v>1</v>
      </c>
      <c r="M7776" s="6" t="n">
        <f aca="false">IF(1_Data_EDA!D7777="Europe",1,0)</f>
        <v>0</v>
      </c>
      <c r="N7776" s="6" t="n">
        <f aca="false">IF(1_Data_EDA!D7777="LATAM",1,0)</f>
        <v>1</v>
      </c>
      <c r="O7776" s="6" t="n">
        <f aca="false">IF(1_Data_EDA!D7777="Pacific Asia",1,0)</f>
        <v>0</v>
      </c>
      <c r="P7776" s="6" t="n">
        <f aca="false">IF(1_Data_EDA!D7777="USCA",1,0)</f>
        <v>0</v>
      </c>
      <c r="Q7776" s="6" t="n">
        <f aca="false">IF(C7776&gt;MEDIAN(C$5:C$8004),1,0)</f>
        <v>0</v>
      </c>
      <c r="R7776" s="6" t="n">
        <f aca="false">IF(D7776&gt;2,1,0)</f>
        <v>0</v>
      </c>
    </row>
    <row r="7777" customFormat="false" ht="15" hidden="false" customHeight="true" outlineLevel="0" collapsed="false">
      <c r="A7777" s="6" t="n">
        <f aca="false">1_Data_EDA!O7778</f>
        <v>0</v>
      </c>
      <c r="B7777" s="6" t="n">
        <f aca="false">1_Data_EDA!H7778</f>
        <v>4</v>
      </c>
      <c r="C7777" s="7" t="n">
        <f aca="false">1_Data_EDA!I7778</f>
        <v>399.980011</v>
      </c>
      <c r="D7777" s="6" t="n">
        <f aca="false">1_Data_EDA!J7778</f>
        <v>1</v>
      </c>
      <c r="E7777" s="7" t="n">
        <f aca="false">1_Data_EDA!K7778</f>
        <v>399.980011</v>
      </c>
      <c r="F7777" s="7" t="n">
        <f aca="false">1_Data_EDA!L7778</f>
        <v>72</v>
      </c>
      <c r="G7777" s="8" t="n">
        <f aca="false">1_Data_EDA!M7778</f>
        <v>0.180000007</v>
      </c>
      <c r="H7777" s="6" t="n">
        <f aca="false">IF(1_Data_EDA!B7778="First Class",1,0)</f>
        <v>0</v>
      </c>
      <c r="I7777" s="6" t="n">
        <f aca="false">IF(1_Data_EDA!B7778="Second Class",1,0)</f>
        <v>0</v>
      </c>
      <c r="J7777" s="6" t="n">
        <f aca="false">IF(1_Data_EDA!B7778="Same Day",1,0)</f>
        <v>0</v>
      </c>
      <c r="K7777" s="6" t="n">
        <f aca="false">IF(1_Data_EDA!C7778="Corporate",1,0)</f>
        <v>0</v>
      </c>
      <c r="L7777" s="6" t="n">
        <f aca="false">IF(1_Data_EDA!C7778="Home Office",1,0)</f>
        <v>0</v>
      </c>
      <c r="M7777" s="6" t="n">
        <f aca="false">IF(1_Data_EDA!D7778="Europe",1,0)</f>
        <v>0</v>
      </c>
      <c r="N7777" s="6" t="n">
        <f aca="false">IF(1_Data_EDA!D7778="LATAM",1,0)</f>
        <v>1</v>
      </c>
      <c r="O7777" s="6" t="n">
        <f aca="false">IF(1_Data_EDA!D7778="Pacific Asia",1,0)</f>
        <v>0</v>
      </c>
      <c r="P7777" s="6" t="n">
        <f aca="false">IF(1_Data_EDA!D7778="USCA",1,0)</f>
        <v>0</v>
      </c>
      <c r="Q7777" s="6" t="n">
        <f aca="false">IF(C7777&gt;MEDIAN(C$5:C$8004),1,0)</f>
        <v>1</v>
      </c>
      <c r="R7777" s="6" t="n">
        <f aca="false">IF(D7777&gt;2,1,0)</f>
        <v>0</v>
      </c>
    </row>
    <row r="7778" customFormat="false" ht="15" hidden="false" customHeight="true" outlineLevel="0" collapsed="false">
      <c r="A7778" s="6" t="n">
        <f aca="false">1_Data_EDA!O7779</f>
        <v>0</v>
      </c>
      <c r="B7778" s="6" t="n">
        <f aca="false">1_Data_EDA!H7779</f>
        <v>4</v>
      </c>
      <c r="C7778" s="7" t="n">
        <f aca="false">1_Data_EDA!I7779</f>
        <v>99.98999786</v>
      </c>
      <c r="D7778" s="6" t="n">
        <f aca="false">1_Data_EDA!J7779</f>
        <v>5</v>
      </c>
      <c r="E7778" s="7" t="n">
        <f aca="false">1_Data_EDA!K7779</f>
        <v>499.9500122</v>
      </c>
      <c r="F7778" s="7" t="n">
        <f aca="false">1_Data_EDA!L7779</f>
        <v>64.98999786</v>
      </c>
      <c r="G7778" s="8" t="n">
        <f aca="false">1_Data_EDA!M7779</f>
        <v>0.129999995</v>
      </c>
      <c r="H7778" s="6" t="n">
        <f aca="false">IF(1_Data_EDA!B7779="First Class",1,0)</f>
        <v>0</v>
      </c>
      <c r="I7778" s="6" t="n">
        <f aca="false">IF(1_Data_EDA!B7779="Second Class",1,0)</f>
        <v>0</v>
      </c>
      <c r="J7778" s="6" t="n">
        <f aca="false">IF(1_Data_EDA!B7779="Same Day",1,0)</f>
        <v>0</v>
      </c>
      <c r="K7778" s="6" t="n">
        <f aca="false">IF(1_Data_EDA!C7779="Corporate",1,0)</f>
        <v>0</v>
      </c>
      <c r="L7778" s="6" t="n">
        <f aca="false">IF(1_Data_EDA!C7779="Home Office",1,0)</f>
        <v>0</v>
      </c>
      <c r="M7778" s="6" t="n">
        <f aca="false">IF(1_Data_EDA!D7779="Europe",1,0)</f>
        <v>0</v>
      </c>
      <c r="N7778" s="6" t="n">
        <f aca="false">IF(1_Data_EDA!D7779="LATAM",1,0)</f>
        <v>0</v>
      </c>
      <c r="O7778" s="6" t="n">
        <f aca="false">IF(1_Data_EDA!D7779="Pacific Asia",1,0)</f>
        <v>0</v>
      </c>
      <c r="P7778" s="6" t="n">
        <f aca="false">IF(1_Data_EDA!D7779="USCA",1,0)</f>
        <v>1</v>
      </c>
      <c r="Q7778" s="6" t="n">
        <f aca="false">IF(C7778&gt;MEDIAN(C$5:C$8004),1,0)</f>
        <v>1</v>
      </c>
      <c r="R7778" s="6" t="n">
        <f aca="false">IF(D7778&gt;2,1,0)</f>
        <v>1</v>
      </c>
    </row>
    <row r="7779" customFormat="false" ht="15" hidden="false" customHeight="true" outlineLevel="0" collapsed="false">
      <c r="A7779" s="6" t="n">
        <f aca="false">1_Data_EDA!O7780</f>
        <v>0</v>
      </c>
      <c r="B7779" s="6" t="n">
        <f aca="false">1_Data_EDA!H7780</f>
        <v>4</v>
      </c>
      <c r="C7779" s="7" t="n">
        <f aca="false">1_Data_EDA!I7780</f>
        <v>299.980011</v>
      </c>
      <c r="D7779" s="6" t="n">
        <f aca="false">1_Data_EDA!J7780</f>
        <v>1</v>
      </c>
      <c r="E7779" s="7" t="n">
        <f aca="false">1_Data_EDA!K7780</f>
        <v>299.980011</v>
      </c>
      <c r="F7779" s="7" t="n">
        <f aca="false">1_Data_EDA!L7780</f>
        <v>45</v>
      </c>
      <c r="G7779" s="8" t="n">
        <f aca="false">1_Data_EDA!M7780</f>
        <v>0.150000006</v>
      </c>
      <c r="H7779" s="6" t="n">
        <f aca="false">IF(1_Data_EDA!B7780="First Class",1,0)</f>
        <v>0</v>
      </c>
      <c r="I7779" s="6" t="n">
        <f aca="false">IF(1_Data_EDA!B7780="Second Class",1,0)</f>
        <v>0</v>
      </c>
      <c r="J7779" s="6" t="n">
        <f aca="false">IF(1_Data_EDA!B7780="Same Day",1,0)</f>
        <v>0</v>
      </c>
      <c r="K7779" s="6" t="n">
        <f aca="false">IF(1_Data_EDA!C7780="Corporate",1,0)</f>
        <v>0</v>
      </c>
      <c r="L7779" s="6" t="n">
        <f aca="false">IF(1_Data_EDA!C7780="Home Office",1,0)</f>
        <v>1</v>
      </c>
      <c r="M7779" s="6" t="n">
        <f aca="false">IF(1_Data_EDA!D7780="Europe",1,0)</f>
        <v>0</v>
      </c>
      <c r="N7779" s="6" t="n">
        <f aca="false">IF(1_Data_EDA!D7780="LATAM",1,0)</f>
        <v>0</v>
      </c>
      <c r="O7779" s="6" t="n">
        <f aca="false">IF(1_Data_EDA!D7780="Pacific Asia",1,0)</f>
        <v>0</v>
      </c>
      <c r="P7779" s="6" t="n">
        <f aca="false">IF(1_Data_EDA!D7780="USCA",1,0)</f>
        <v>0</v>
      </c>
      <c r="Q7779" s="6" t="n">
        <f aca="false">IF(C7779&gt;MEDIAN(C$5:C$8004),1,0)</f>
        <v>1</v>
      </c>
      <c r="R7779" s="6" t="n">
        <f aca="false">IF(D7779&gt;2,1,0)</f>
        <v>0</v>
      </c>
    </row>
    <row r="7780" customFormat="false" ht="15" hidden="false" customHeight="true" outlineLevel="0" collapsed="false">
      <c r="A7780" s="6" t="n">
        <f aca="false">1_Data_EDA!O7781</f>
        <v>0</v>
      </c>
      <c r="B7780" s="6" t="n">
        <f aca="false">1_Data_EDA!H7781</f>
        <v>4</v>
      </c>
      <c r="C7780" s="7" t="n">
        <f aca="false">1_Data_EDA!I7781</f>
        <v>399.980011</v>
      </c>
      <c r="D7780" s="6" t="n">
        <f aca="false">1_Data_EDA!J7781</f>
        <v>1</v>
      </c>
      <c r="E7780" s="7" t="n">
        <f aca="false">1_Data_EDA!K7781</f>
        <v>399.980011</v>
      </c>
      <c r="F7780" s="7" t="n">
        <f aca="false">1_Data_EDA!L7781</f>
        <v>16</v>
      </c>
      <c r="G7780" s="8" t="n">
        <f aca="false">1_Data_EDA!M7781</f>
        <v>0.039999999</v>
      </c>
      <c r="H7780" s="6" t="n">
        <f aca="false">IF(1_Data_EDA!B7781="First Class",1,0)</f>
        <v>0</v>
      </c>
      <c r="I7780" s="6" t="n">
        <f aca="false">IF(1_Data_EDA!B7781="Second Class",1,0)</f>
        <v>0</v>
      </c>
      <c r="J7780" s="6" t="n">
        <f aca="false">IF(1_Data_EDA!B7781="Same Day",1,0)</f>
        <v>0</v>
      </c>
      <c r="K7780" s="6" t="n">
        <f aca="false">IF(1_Data_EDA!C7781="Corporate",1,0)</f>
        <v>1</v>
      </c>
      <c r="L7780" s="6" t="n">
        <f aca="false">IF(1_Data_EDA!C7781="Home Office",1,0)</f>
        <v>0</v>
      </c>
      <c r="M7780" s="6" t="n">
        <f aca="false">IF(1_Data_EDA!D7781="Europe",1,0)</f>
        <v>0</v>
      </c>
      <c r="N7780" s="6" t="n">
        <f aca="false">IF(1_Data_EDA!D7781="LATAM",1,0)</f>
        <v>0</v>
      </c>
      <c r="O7780" s="6" t="n">
        <f aca="false">IF(1_Data_EDA!D7781="Pacific Asia",1,0)</f>
        <v>1</v>
      </c>
      <c r="P7780" s="6" t="n">
        <f aca="false">IF(1_Data_EDA!D7781="USCA",1,0)</f>
        <v>0</v>
      </c>
      <c r="Q7780" s="6" t="n">
        <f aca="false">IF(C7780&gt;MEDIAN(C$5:C$8004),1,0)</f>
        <v>1</v>
      </c>
      <c r="R7780" s="6" t="n">
        <f aca="false">IF(D7780&gt;2,1,0)</f>
        <v>0</v>
      </c>
    </row>
    <row r="7781" customFormat="false" ht="15" hidden="false" customHeight="true" outlineLevel="0" collapsed="false">
      <c r="A7781" s="6" t="n">
        <f aca="false">1_Data_EDA!O7782</f>
        <v>1</v>
      </c>
      <c r="B7781" s="6" t="n">
        <f aca="false">1_Data_EDA!H7782</f>
        <v>1</v>
      </c>
      <c r="C7781" s="7" t="n">
        <f aca="false">1_Data_EDA!I7782</f>
        <v>59.99000168</v>
      </c>
      <c r="D7781" s="6" t="n">
        <f aca="false">1_Data_EDA!J7782</f>
        <v>1</v>
      </c>
      <c r="E7781" s="7" t="n">
        <f aca="false">1_Data_EDA!K7782</f>
        <v>59.99000168</v>
      </c>
      <c r="F7781" s="7" t="n">
        <f aca="false">1_Data_EDA!L7782</f>
        <v>10.80000019</v>
      </c>
      <c r="G7781" s="8" t="n">
        <f aca="false">1_Data_EDA!M7782</f>
        <v>0.180000007</v>
      </c>
      <c r="H7781" s="6" t="n">
        <f aca="false">IF(1_Data_EDA!B7782="First Class",1,0)</f>
        <v>1</v>
      </c>
      <c r="I7781" s="6" t="n">
        <f aca="false">IF(1_Data_EDA!B7782="Second Class",1,0)</f>
        <v>0</v>
      </c>
      <c r="J7781" s="6" t="n">
        <f aca="false">IF(1_Data_EDA!B7782="Same Day",1,0)</f>
        <v>0</v>
      </c>
      <c r="K7781" s="6" t="n">
        <f aca="false">IF(1_Data_EDA!C7782="Corporate",1,0)</f>
        <v>0</v>
      </c>
      <c r="L7781" s="6" t="n">
        <f aca="false">IF(1_Data_EDA!C7782="Home Office",1,0)</f>
        <v>0</v>
      </c>
      <c r="M7781" s="6" t="n">
        <f aca="false">IF(1_Data_EDA!D7782="Europe",1,0)</f>
        <v>0</v>
      </c>
      <c r="N7781" s="6" t="n">
        <f aca="false">IF(1_Data_EDA!D7782="LATAM",1,0)</f>
        <v>1</v>
      </c>
      <c r="O7781" s="6" t="n">
        <f aca="false">IF(1_Data_EDA!D7782="Pacific Asia",1,0)</f>
        <v>0</v>
      </c>
      <c r="P7781" s="6" t="n">
        <f aca="false">IF(1_Data_EDA!D7782="USCA",1,0)</f>
        <v>0</v>
      </c>
      <c r="Q7781" s="6" t="n">
        <f aca="false">IF(C7781&gt;MEDIAN(C$5:C$8004),1,0)</f>
        <v>0</v>
      </c>
      <c r="R7781" s="6" t="n">
        <f aca="false">IF(D7781&gt;2,1,0)</f>
        <v>0</v>
      </c>
    </row>
    <row r="7782" customFormat="false" ht="15" hidden="false" customHeight="true" outlineLevel="0" collapsed="false">
      <c r="A7782" s="6" t="n">
        <f aca="false">1_Data_EDA!O7783</f>
        <v>1</v>
      </c>
      <c r="B7782" s="6" t="n">
        <f aca="false">1_Data_EDA!H7783</f>
        <v>1</v>
      </c>
      <c r="C7782" s="7" t="n">
        <f aca="false">1_Data_EDA!I7783</f>
        <v>293.0400085</v>
      </c>
      <c r="D7782" s="6" t="n">
        <f aca="false">1_Data_EDA!J7783</f>
        <v>1</v>
      </c>
      <c r="E7782" s="7" t="n">
        <f aca="false">1_Data_EDA!K7783</f>
        <v>293.0400085</v>
      </c>
      <c r="F7782" s="7" t="n">
        <f aca="false">1_Data_EDA!L7783</f>
        <v>43.95999908</v>
      </c>
      <c r="G7782" s="8" t="n">
        <f aca="false">1_Data_EDA!M7783</f>
        <v>0.150000006</v>
      </c>
      <c r="H7782" s="6" t="n">
        <f aca="false">IF(1_Data_EDA!B7783="First Class",1,0)</f>
        <v>1</v>
      </c>
      <c r="I7782" s="6" t="n">
        <f aca="false">IF(1_Data_EDA!B7783="Second Class",1,0)</f>
        <v>0</v>
      </c>
      <c r="J7782" s="6" t="n">
        <f aca="false">IF(1_Data_EDA!B7783="Same Day",1,0)</f>
        <v>0</v>
      </c>
      <c r="K7782" s="6" t="n">
        <f aca="false">IF(1_Data_EDA!C7783="Corporate",1,0)</f>
        <v>1</v>
      </c>
      <c r="L7782" s="6" t="n">
        <f aca="false">IF(1_Data_EDA!C7783="Home Office",1,0)</f>
        <v>0</v>
      </c>
      <c r="M7782" s="6" t="n">
        <f aca="false">IF(1_Data_EDA!D7783="Europe",1,0)</f>
        <v>0</v>
      </c>
      <c r="N7782" s="6" t="n">
        <f aca="false">IF(1_Data_EDA!D7783="LATAM",1,0)</f>
        <v>0</v>
      </c>
      <c r="O7782" s="6" t="n">
        <f aca="false">IF(1_Data_EDA!D7783="Pacific Asia",1,0)</f>
        <v>1</v>
      </c>
      <c r="P7782" s="6" t="n">
        <f aca="false">IF(1_Data_EDA!D7783="USCA",1,0)</f>
        <v>0</v>
      </c>
      <c r="Q7782" s="6" t="n">
        <f aca="false">IF(C7782&gt;MEDIAN(C$5:C$8004),1,0)</f>
        <v>1</v>
      </c>
      <c r="R7782" s="6" t="n">
        <f aca="false">IF(D7782&gt;2,1,0)</f>
        <v>0</v>
      </c>
    </row>
    <row r="7783" customFormat="false" ht="15" hidden="false" customHeight="true" outlineLevel="0" collapsed="false">
      <c r="A7783" s="6" t="n">
        <f aca="false">1_Data_EDA!O7784</f>
        <v>1</v>
      </c>
      <c r="B7783" s="6" t="n">
        <f aca="false">1_Data_EDA!H7784</f>
        <v>4</v>
      </c>
      <c r="C7783" s="7" t="n">
        <f aca="false">1_Data_EDA!I7784</f>
        <v>399.980011</v>
      </c>
      <c r="D7783" s="6" t="n">
        <f aca="false">1_Data_EDA!J7784</f>
        <v>1</v>
      </c>
      <c r="E7783" s="7" t="n">
        <f aca="false">1_Data_EDA!K7784</f>
        <v>399.980011</v>
      </c>
      <c r="F7783" s="7" t="n">
        <f aca="false">1_Data_EDA!L7784</f>
        <v>48</v>
      </c>
      <c r="G7783" s="8" t="n">
        <f aca="false">1_Data_EDA!M7784</f>
        <v>0.119999997</v>
      </c>
      <c r="H7783" s="6" t="n">
        <f aca="false">IF(1_Data_EDA!B7784="First Class",1,0)</f>
        <v>0</v>
      </c>
      <c r="I7783" s="6" t="n">
        <f aca="false">IF(1_Data_EDA!B7784="Second Class",1,0)</f>
        <v>0</v>
      </c>
      <c r="J7783" s="6" t="n">
        <f aca="false">IF(1_Data_EDA!B7784="Same Day",1,0)</f>
        <v>0</v>
      </c>
      <c r="K7783" s="6" t="n">
        <f aca="false">IF(1_Data_EDA!C7784="Corporate",1,0)</f>
        <v>0</v>
      </c>
      <c r="L7783" s="6" t="n">
        <f aca="false">IF(1_Data_EDA!C7784="Home Office",1,0)</f>
        <v>1</v>
      </c>
      <c r="M7783" s="6" t="n">
        <f aca="false">IF(1_Data_EDA!D7784="Europe",1,0)</f>
        <v>0</v>
      </c>
      <c r="N7783" s="6" t="n">
        <f aca="false">IF(1_Data_EDA!D7784="LATAM",1,0)</f>
        <v>1</v>
      </c>
      <c r="O7783" s="6" t="n">
        <f aca="false">IF(1_Data_EDA!D7784="Pacific Asia",1,0)</f>
        <v>0</v>
      </c>
      <c r="P7783" s="6" t="n">
        <f aca="false">IF(1_Data_EDA!D7784="USCA",1,0)</f>
        <v>0</v>
      </c>
      <c r="Q7783" s="6" t="n">
        <f aca="false">IF(C7783&gt;MEDIAN(C$5:C$8004),1,0)</f>
        <v>1</v>
      </c>
      <c r="R7783" s="6" t="n">
        <f aca="false">IF(D7783&gt;2,1,0)</f>
        <v>0</v>
      </c>
    </row>
    <row r="7784" customFormat="false" ht="15" hidden="false" customHeight="true" outlineLevel="0" collapsed="false">
      <c r="A7784" s="6" t="n">
        <f aca="false">1_Data_EDA!O7785</f>
        <v>1</v>
      </c>
      <c r="B7784" s="6" t="n">
        <f aca="false">1_Data_EDA!H7785</f>
        <v>2</v>
      </c>
      <c r="C7784" s="7" t="n">
        <f aca="false">1_Data_EDA!I7785</f>
        <v>199.9900055</v>
      </c>
      <c r="D7784" s="6" t="n">
        <f aca="false">1_Data_EDA!J7785</f>
        <v>1</v>
      </c>
      <c r="E7784" s="7" t="n">
        <f aca="false">1_Data_EDA!K7785</f>
        <v>199.9900055</v>
      </c>
      <c r="F7784" s="7" t="n">
        <f aca="false">1_Data_EDA!L7785</f>
        <v>24</v>
      </c>
      <c r="G7784" s="8" t="n">
        <f aca="false">1_Data_EDA!M7785</f>
        <v>0.119999997</v>
      </c>
      <c r="H7784" s="6" t="n">
        <f aca="false">IF(1_Data_EDA!B7785="First Class",1,0)</f>
        <v>0</v>
      </c>
      <c r="I7784" s="6" t="n">
        <f aca="false">IF(1_Data_EDA!B7785="Second Class",1,0)</f>
        <v>1</v>
      </c>
      <c r="J7784" s="6" t="n">
        <f aca="false">IF(1_Data_EDA!B7785="Same Day",1,0)</f>
        <v>0</v>
      </c>
      <c r="K7784" s="6" t="n">
        <f aca="false">IF(1_Data_EDA!C7785="Corporate",1,0)</f>
        <v>0</v>
      </c>
      <c r="L7784" s="6" t="n">
        <f aca="false">IF(1_Data_EDA!C7785="Home Office",1,0)</f>
        <v>0</v>
      </c>
      <c r="M7784" s="6" t="n">
        <f aca="false">IF(1_Data_EDA!D7785="Europe",1,0)</f>
        <v>1</v>
      </c>
      <c r="N7784" s="6" t="n">
        <f aca="false">IF(1_Data_EDA!D7785="LATAM",1,0)</f>
        <v>0</v>
      </c>
      <c r="O7784" s="6" t="n">
        <f aca="false">IF(1_Data_EDA!D7785="Pacific Asia",1,0)</f>
        <v>0</v>
      </c>
      <c r="P7784" s="6" t="n">
        <f aca="false">IF(1_Data_EDA!D7785="USCA",1,0)</f>
        <v>0</v>
      </c>
      <c r="Q7784" s="6" t="n">
        <f aca="false">IF(C7784&gt;MEDIAN(C$5:C$8004),1,0)</f>
        <v>1</v>
      </c>
      <c r="R7784" s="6" t="n">
        <f aca="false">IF(D7784&gt;2,1,0)</f>
        <v>0</v>
      </c>
    </row>
    <row r="7785" customFormat="false" ht="15" hidden="false" customHeight="true" outlineLevel="0" collapsed="false">
      <c r="A7785" s="6" t="n">
        <f aca="false">1_Data_EDA!O7786</f>
        <v>1</v>
      </c>
      <c r="B7785" s="6" t="n">
        <f aca="false">1_Data_EDA!H7786</f>
        <v>4</v>
      </c>
      <c r="C7785" s="7" t="n">
        <f aca="false">1_Data_EDA!I7786</f>
        <v>50</v>
      </c>
      <c r="D7785" s="6" t="n">
        <f aca="false">1_Data_EDA!J7786</f>
        <v>5</v>
      </c>
      <c r="E7785" s="7" t="n">
        <f aca="false">1_Data_EDA!K7786</f>
        <v>250</v>
      </c>
      <c r="F7785" s="7" t="n">
        <f aca="false">1_Data_EDA!L7786</f>
        <v>45</v>
      </c>
      <c r="G7785" s="8" t="n">
        <f aca="false">1_Data_EDA!M7786</f>
        <v>0.180000007</v>
      </c>
      <c r="H7785" s="6" t="n">
        <f aca="false">IF(1_Data_EDA!B7786="First Class",1,0)</f>
        <v>0</v>
      </c>
      <c r="I7785" s="6" t="n">
        <f aca="false">IF(1_Data_EDA!B7786="Second Class",1,0)</f>
        <v>0</v>
      </c>
      <c r="J7785" s="6" t="n">
        <f aca="false">IF(1_Data_EDA!B7786="Same Day",1,0)</f>
        <v>0</v>
      </c>
      <c r="K7785" s="6" t="n">
        <f aca="false">IF(1_Data_EDA!C7786="Corporate",1,0)</f>
        <v>0</v>
      </c>
      <c r="L7785" s="6" t="n">
        <f aca="false">IF(1_Data_EDA!C7786="Home Office",1,0)</f>
        <v>1</v>
      </c>
      <c r="M7785" s="6" t="n">
        <f aca="false">IF(1_Data_EDA!D7786="Europe",1,0)</f>
        <v>0</v>
      </c>
      <c r="N7785" s="6" t="n">
        <f aca="false">IF(1_Data_EDA!D7786="LATAM",1,0)</f>
        <v>0</v>
      </c>
      <c r="O7785" s="6" t="n">
        <f aca="false">IF(1_Data_EDA!D7786="Pacific Asia",1,0)</f>
        <v>0</v>
      </c>
      <c r="P7785" s="6" t="n">
        <f aca="false">IF(1_Data_EDA!D7786="USCA",1,0)</f>
        <v>1</v>
      </c>
      <c r="Q7785" s="6" t="n">
        <f aca="false">IF(C7785&gt;MEDIAN(C$5:C$8004),1,0)</f>
        <v>0</v>
      </c>
      <c r="R7785" s="6" t="n">
        <f aca="false">IF(D7785&gt;2,1,0)</f>
        <v>1</v>
      </c>
    </row>
    <row r="7786" customFormat="false" ht="15" hidden="false" customHeight="true" outlineLevel="0" collapsed="false">
      <c r="A7786" s="6" t="n">
        <f aca="false">1_Data_EDA!O7787</f>
        <v>0</v>
      </c>
      <c r="B7786" s="6" t="n">
        <f aca="false">1_Data_EDA!H7787</f>
        <v>0</v>
      </c>
      <c r="C7786" s="7" t="n">
        <f aca="false">1_Data_EDA!I7787</f>
        <v>299.980011</v>
      </c>
      <c r="D7786" s="6" t="n">
        <f aca="false">1_Data_EDA!J7787</f>
        <v>1</v>
      </c>
      <c r="E7786" s="7" t="n">
        <f aca="false">1_Data_EDA!K7787</f>
        <v>299.980011</v>
      </c>
      <c r="F7786" s="7" t="n">
        <f aca="false">1_Data_EDA!L7787</f>
        <v>9</v>
      </c>
      <c r="G7786" s="8" t="n">
        <f aca="false">1_Data_EDA!M7787</f>
        <v>0.029999999</v>
      </c>
      <c r="H7786" s="6" t="n">
        <f aca="false">IF(1_Data_EDA!B7787="First Class",1,0)</f>
        <v>0</v>
      </c>
      <c r="I7786" s="6" t="n">
        <f aca="false">IF(1_Data_EDA!B7787="Second Class",1,0)</f>
        <v>0</v>
      </c>
      <c r="J7786" s="6" t="n">
        <f aca="false">IF(1_Data_EDA!B7787="Same Day",1,0)</f>
        <v>1</v>
      </c>
      <c r="K7786" s="6" t="n">
        <f aca="false">IF(1_Data_EDA!C7787="Corporate",1,0)</f>
        <v>0</v>
      </c>
      <c r="L7786" s="6" t="n">
        <f aca="false">IF(1_Data_EDA!C7787="Home Office",1,0)</f>
        <v>1</v>
      </c>
      <c r="M7786" s="6" t="n">
        <f aca="false">IF(1_Data_EDA!D7787="Europe",1,0)</f>
        <v>1</v>
      </c>
      <c r="N7786" s="6" t="n">
        <f aca="false">IF(1_Data_EDA!D7787="LATAM",1,0)</f>
        <v>0</v>
      </c>
      <c r="O7786" s="6" t="n">
        <f aca="false">IF(1_Data_EDA!D7787="Pacific Asia",1,0)</f>
        <v>0</v>
      </c>
      <c r="P7786" s="6" t="n">
        <f aca="false">IF(1_Data_EDA!D7787="USCA",1,0)</f>
        <v>0</v>
      </c>
      <c r="Q7786" s="6" t="n">
        <f aca="false">IF(C7786&gt;MEDIAN(C$5:C$8004),1,0)</f>
        <v>1</v>
      </c>
      <c r="R7786" s="6" t="n">
        <f aca="false">IF(D7786&gt;2,1,0)</f>
        <v>0</v>
      </c>
    </row>
    <row r="7787" customFormat="false" ht="15" hidden="false" customHeight="true" outlineLevel="0" collapsed="false">
      <c r="A7787" s="6" t="n">
        <f aca="false">1_Data_EDA!O7788</f>
        <v>0</v>
      </c>
      <c r="B7787" s="6" t="n">
        <f aca="false">1_Data_EDA!H7788</f>
        <v>4</v>
      </c>
      <c r="C7787" s="7" t="n">
        <f aca="false">1_Data_EDA!I7788</f>
        <v>59.99000168</v>
      </c>
      <c r="D7787" s="6" t="n">
        <f aca="false">1_Data_EDA!J7788</f>
        <v>3</v>
      </c>
      <c r="E7787" s="7" t="n">
        <f aca="false">1_Data_EDA!K7788</f>
        <v>179.9700012</v>
      </c>
      <c r="F7787" s="7" t="n">
        <f aca="false">1_Data_EDA!L7788</f>
        <v>16.20000076</v>
      </c>
      <c r="G7787" s="8" t="n">
        <f aca="false">1_Data_EDA!M7788</f>
        <v>0.090000004</v>
      </c>
      <c r="H7787" s="6" t="n">
        <f aca="false">IF(1_Data_EDA!B7788="First Class",1,0)</f>
        <v>0</v>
      </c>
      <c r="I7787" s="6" t="n">
        <f aca="false">IF(1_Data_EDA!B7788="Second Class",1,0)</f>
        <v>0</v>
      </c>
      <c r="J7787" s="6" t="n">
        <f aca="false">IF(1_Data_EDA!B7788="Same Day",1,0)</f>
        <v>0</v>
      </c>
      <c r="K7787" s="6" t="n">
        <f aca="false">IF(1_Data_EDA!C7788="Corporate",1,0)</f>
        <v>0</v>
      </c>
      <c r="L7787" s="6" t="n">
        <f aca="false">IF(1_Data_EDA!C7788="Home Office",1,0)</f>
        <v>0</v>
      </c>
      <c r="M7787" s="6" t="n">
        <f aca="false">IF(1_Data_EDA!D7788="Europe",1,0)</f>
        <v>0</v>
      </c>
      <c r="N7787" s="6" t="n">
        <f aca="false">IF(1_Data_EDA!D7788="LATAM",1,0)</f>
        <v>1</v>
      </c>
      <c r="O7787" s="6" t="n">
        <f aca="false">IF(1_Data_EDA!D7788="Pacific Asia",1,0)</f>
        <v>0</v>
      </c>
      <c r="P7787" s="6" t="n">
        <f aca="false">IF(1_Data_EDA!D7788="USCA",1,0)</f>
        <v>0</v>
      </c>
      <c r="Q7787" s="6" t="n">
        <f aca="false">IF(C7787&gt;MEDIAN(C$5:C$8004),1,0)</f>
        <v>0</v>
      </c>
      <c r="R7787" s="6" t="n">
        <f aca="false">IF(D7787&gt;2,1,0)</f>
        <v>1</v>
      </c>
    </row>
    <row r="7788" customFormat="false" ht="15" hidden="false" customHeight="true" outlineLevel="0" collapsed="false">
      <c r="A7788" s="6" t="n">
        <f aca="false">1_Data_EDA!O7789</f>
        <v>1</v>
      </c>
      <c r="B7788" s="6" t="n">
        <f aca="false">1_Data_EDA!H7789</f>
        <v>4</v>
      </c>
      <c r="C7788" s="7" t="n">
        <f aca="false">1_Data_EDA!I7789</f>
        <v>99.98999786</v>
      </c>
      <c r="D7788" s="6" t="n">
        <f aca="false">1_Data_EDA!J7789</f>
        <v>1</v>
      </c>
      <c r="E7788" s="7" t="n">
        <f aca="false">1_Data_EDA!K7789</f>
        <v>99.98999786</v>
      </c>
      <c r="F7788" s="7" t="n">
        <f aca="false">1_Data_EDA!L7789</f>
        <v>18</v>
      </c>
      <c r="G7788" s="8" t="n">
        <f aca="false">1_Data_EDA!M7789</f>
        <v>0.180000007</v>
      </c>
      <c r="H7788" s="6" t="n">
        <f aca="false">IF(1_Data_EDA!B7789="First Class",1,0)</f>
        <v>0</v>
      </c>
      <c r="I7788" s="6" t="n">
        <f aca="false">IF(1_Data_EDA!B7789="Second Class",1,0)</f>
        <v>0</v>
      </c>
      <c r="J7788" s="6" t="n">
        <f aca="false">IF(1_Data_EDA!B7789="Same Day",1,0)</f>
        <v>0</v>
      </c>
      <c r="K7788" s="6" t="n">
        <f aca="false">IF(1_Data_EDA!C7789="Corporate",1,0)</f>
        <v>0</v>
      </c>
      <c r="L7788" s="6" t="n">
        <f aca="false">IF(1_Data_EDA!C7789="Home Office",1,0)</f>
        <v>1</v>
      </c>
      <c r="M7788" s="6" t="n">
        <f aca="false">IF(1_Data_EDA!D7789="Europe",1,0)</f>
        <v>0</v>
      </c>
      <c r="N7788" s="6" t="n">
        <f aca="false">IF(1_Data_EDA!D7789="LATAM",1,0)</f>
        <v>0</v>
      </c>
      <c r="O7788" s="6" t="n">
        <f aca="false">IF(1_Data_EDA!D7789="Pacific Asia",1,0)</f>
        <v>1</v>
      </c>
      <c r="P7788" s="6" t="n">
        <f aca="false">IF(1_Data_EDA!D7789="USCA",1,0)</f>
        <v>0</v>
      </c>
      <c r="Q7788" s="6" t="n">
        <f aca="false">IF(C7788&gt;MEDIAN(C$5:C$8004),1,0)</f>
        <v>1</v>
      </c>
      <c r="R7788" s="6" t="n">
        <f aca="false">IF(D7788&gt;2,1,0)</f>
        <v>0</v>
      </c>
    </row>
    <row r="7789" customFormat="false" ht="15" hidden="false" customHeight="true" outlineLevel="0" collapsed="false">
      <c r="A7789" s="6" t="n">
        <f aca="false">1_Data_EDA!O7790</f>
        <v>1</v>
      </c>
      <c r="B7789" s="6" t="n">
        <f aca="false">1_Data_EDA!H7790</f>
        <v>1</v>
      </c>
      <c r="C7789" s="7" t="n">
        <f aca="false">1_Data_EDA!I7790</f>
        <v>59.99000168</v>
      </c>
      <c r="D7789" s="6" t="n">
        <f aca="false">1_Data_EDA!J7790</f>
        <v>3</v>
      </c>
      <c r="E7789" s="7" t="n">
        <f aca="false">1_Data_EDA!K7790</f>
        <v>179.9700012</v>
      </c>
      <c r="F7789" s="7" t="n">
        <f aca="false">1_Data_EDA!L7790</f>
        <v>7.199999809</v>
      </c>
      <c r="G7789" s="8" t="n">
        <f aca="false">1_Data_EDA!M7790</f>
        <v>0.039999999</v>
      </c>
      <c r="H7789" s="6" t="n">
        <f aca="false">IF(1_Data_EDA!B7790="First Class",1,0)</f>
        <v>1</v>
      </c>
      <c r="I7789" s="6" t="n">
        <f aca="false">IF(1_Data_EDA!B7790="Second Class",1,0)</f>
        <v>0</v>
      </c>
      <c r="J7789" s="6" t="n">
        <f aca="false">IF(1_Data_EDA!B7790="Same Day",1,0)</f>
        <v>0</v>
      </c>
      <c r="K7789" s="6" t="n">
        <f aca="false">IF(1_Data_EDA!C7790="Corporate",1,0)</f>
        <v>1</v>
      </c>
      <c r="L7789" s="6" t="n">
        <f aca="false">IF(1_Data_EDA!C7790="Home Office",1,0)</f>
        <v>0</v>
      </c>
      <c r="M7789" s="6" t="n">
        <f aca="false">IF(1_Data_EDA!D7790="Europe",1,0)</f>
        <v>0</v>
      </c>
      <c r="N7789" s="6" t="n">
        <f aca="false">IF(1_Data_EDA!D7790="LATAM",1,0)</f>
        <v>0</v>
      </c>
      <c r="O7789" s="6" t="n">
        <f aca="false">IF(1_Data_EDA!D7790="Pacific Asia",1,0)</f>
        <v>0</v>
      </c>
      <c r="P7789" s="6" t="n">
        <f aca="false">IF(1_Data_EDA!D7790="USCA",1,0)</f>
        <v>0</v>
      </c>
      <c r="Q7789" s="6" t="n">
        <f aca="false">IF(C7789&gt;MEDIAN(C$5:C$8004),1,0)</f>
        <v>0</v>
      </c>
      <c r="R7789" s="6" t="n">
        <f aca="false">IF(D7789&gt;2,1,0)</f>
        <v>1</v>
      </c>
    </row>
    <row r="7790" customFormat="false" ht="15" hidden="false" customHeight="true" outlineLevel="0" collapsed="false">
      <c r="A7790" s="6" t="n">
        <f aca="false">1_Data_EDA!O7791</f>
        <v>0</v>
      </c>
      <c r="B7790" s="6" t="n">
        <f aca="false">1_Data_EDA!H7791</f>
        <v>4</v>
      </c>
      <c r="C7790" s="7" t="n">
        <f aca="false">1_Data_EDA!I7791</f>
        <v>119.9899979</v>
      </c>
      <c r="D7790" s="6" t="n">
        <f aca="false">1_Data_EDA!J7791</f>
        <v>1</v>
      </c>
      <c r="E7790" s="7" t="n">
        <f aca="false">1_Data_EDA!K7791</f>
        <v>119.9899979</v>
      </c>
      <c r="F7790" s="7" t="n">
        <f aca="false">1_Data_EDA!L7791</f>
        <v>30</v>
      </c>
      <c r="G7790" s="8" t="n">
        <f aca="false">1_Data_EDA!M7791</f>
        <v>0.25</v>
      </c>
      <c r="H7790" s="6" t="n">
        <f aca="false">IF(1_Data_EDA!B7791="First Class",1,0)</f>
        <v>0</v>
      </c>
      <c r="I7790" s="6" t="n">
        <f aca="false">IF(1_Data_EDA!B7791="Second Class",1,0)</f>
        <v>0</v>
      </c>
      <c r="J7790" s="6" t="n">
        <f aca="false">IF(1_Data_EDA!B7791="Same Day",1,0)</f>
        <v>0</v>
      </c>
      <c r="K7790" s="6" t="n">
        <f aca="false">IF(1_Data_EDA!C7791="Corporate",1,0)</f>
        <v>0</v>
      </c>
      <c r="L7790" s="6" t="n">
        <f aca="false">IF(1_Data_EDA!C7791="Home Office",1,0)</f>
        <v>0</v>
      </c>
      <c r="M7790" s="6" t="n">
        <f aca="false">IF(1_Data_EDA!D7791="Europe",1,0)</f>
        <v>1</v>
      </c>
      <c r="N7790" s="6" t="n">
        <f aca="false">IF(1_Data_EDA!D7791="LATAM",1,0)</f>
        <v>0</v>
      </c>
      <c r="O7790" s="6" t="n">
        <f aca="false">IF(1_Data_EDA!D7791="Pacific Asia",1,0)</f>
        <v>0</v>
      </c>
      <c r="P7790" s="6" t="n">
        <f aca="false">IF(1_Data_EDA!D7791="USCA",1,0)</f>
        <v>0</v>
      </c>
      <c r="Q7790" s="6" t="n">
        <f aca="false">IF(C7790&gt;MEDIAN(C$5:C$8004),1,0)</f>
        <v>1</v>
      </c>
      <c r="R7790" s="6" t="n">
        <f aca="false">IF(D7790&gt;2,1,0)</f>
        <v>0</v>
      </c>
    </row>
    <row r="7791" customFormat="false" ht="15" hidden="false" customHeight="true" outlineLevel="0" collapsed="false">
      <c r="A7791" s="6" t="n">
        <f aca="false">1_Data_EDA!O7792</f>
        <v>0</v>
      </c>
      <c r="B7791" s="6" t="n">
        <f aca="false">1_Data_EDA!H7792</f>
        <v>0</v>
      </c>
      <c r="C7791" s="7" t="n">
        <f aca="false">1_Data_EDA!I7792</f>
        <v>99.98999786</v>
      </c>
      <c r="D7791" s="6" t="n">
        <f aca="false">1_Data_EDA!J7792</f>
        <v>2</v>
      </c>
      <c r="E7791" s="7" t="n">
        <f aca="false">1_Data_EDA!K7792</f>
        <v>199.9799957</v>
      </c>
      <c r="F7791" s="7" t="n">
        <f aca="false">1_Data_EDA!L7792</f>
        <v>0</v>
      </c>
      <c r="G7791" s="8" t="n">
        <f aca="false">1_Data_EDA!M7792</f>
        <v>0</v>
      </c>
      <c r="H7791" s="6" t="n">
        <f aca="false">IF(1_Data_EDA!B7792="First Class",1,0)</f>
        <v>0</v>
      </c>
      <c r="I7791" s="6" t="n">
        <f aca="false">IF(1_Data_EDA!B7792="Second Class",1,0)</f>
        <v>0</v>
      </c>
      <c r="J7791" s="6" t="n">
        <f aca="false">IF(1_Data_EDA!B7792="Same Day",1,0)</f>
        <v>1</v>
      </c>
      <c r="K7791" s="6" t="n">
        <f aca="false">IF(1_Data_EDA!C7792="Corporate",1,0)</f>
        <v>1</v>
      </c>
      <c r="L7791" s="6" t="n">
        <f aca="false">IF(1_Data_EDA!C7792="Home Office",1,0)</f>
        <v>0</v>
      </c>
      <c r="M7791" s="6" t="n">
        <f aca="false">IF(1_Data_EDA!D7792="Europe",1,0)</f>
        <v>1</v>
      </c>
      <c r="N7791" s="6" t="n">
        <f aca="false">IF(1_Data_EDA!D7792="LATAM",1,0)</f>
        <v>0</v>
      </c>
      <c r="O7791" s="6" t="n">
        <f aca="false">IF(1_Data_EDA!D7792="Pacific Asia",1,0)</f>
        <v>0</v>
      </c>
      <c r="P7791" s="6" t="n">
        <f aca="false">IF(1_Data_EDA!D7792="USCA",1,0)</f>
        <v>0</v>
      </c>
      <c r="Q7791" s="6" t="n">
        <f aca="false">IF(C7791&gt;MEDIAN(C$5:C$8004),1,0)</f>
        <v>1</v>
      </c>
      <c r="R7791" s="6" t="n">
        <f aca="false">IF(D7791&gt;2,1,0)</f>
        <v>0</v>
      </c>
    </row>
    <row r="7792" customFormat="false" ht="15" hidden="false" customHeight="true" outlineLevel="0" collapsed="false">
      <c r="A7792" s="6" t="n">
        <f aca="false">1_Data_EDA!O7793</f>
        <v>1</v>
      </c>
      <c r="B7792" s="6" t="n">
        <f aca="false">1_Data_EDA!H7793</f>
        <v>1</v>
      </c>
      <c r="C7792" s="7" t="n">
        <f aca="false">1_Data_EDA!I7793</f>
        <v>129.9900055</v>
      </c>
      <c r="D7792" s="6" t="n">
        <f aca="false">1_Data_EDA!J7793</f>
        <v>1</v>
      </c>
      <c r="E7792" s="7" t="n">
        <f aca="false">1_Data_EDA!K7793</f>
        <v>129.9900055</v>
      </c>
      <c r="F7792" s="7" t="n">
        <f aca="false">1_Data_EDA!L7793</f>
        <v>11.69999981</v>
      </c>
      <c r="G7792" s="8" t="n">
        <f aca="false">1_Data_EDA!M7793</f>
        <v>0.090000004</v>
      </c>
      <c r="H7792" s="6" t="n">
        <f aca="false">IF(1_Data_EDA!B7793="First Class",1,0)</f>
        <v>1</v>
      </c>
      <c r="I7792" s="6" t="n">
        <f aca="false">IF(1_Data_EDA!B7793="Second Class",1,0)</f>
        <v>0</v>
      </c>
      <c r="J7792" s="6" t="n">
        <f aca="false">IF(1_Data_EDA!B7793="Same Day",1,0)</f>
        <v>0</v>
      </c>
      <c r="K7792" s="6" t="n">
        <f aca="false">IF(1_Data_EDA!C7793="Corporate",1,0)</f>
        <v>1</v>
      </c>
      <c r="L7792" s="6" t="n">
        <f aca="false">IF(1_Data_EDA!C7793="Home Office",1,0)</f>
        <v>0</v>
      </c>
      <c r="M7792" s="6" t="n">
        <f aca="false">IF(1_Data_EDA!D7793="Europe",1,0)</f>
        <v>0</v>
      </c>
      <c r="N7792" s="6" t="n">
        <f aca="false">IF(1_Data_EDA!D7793="LATAM",1,0)</f>
        <v>0</v>
      </c>
      <c r="O7792" s="6" t="n">
        <f aca="false">IF(1_Data_EDA!D7793="Pacific Asia",1,0)</f>
        <v>1</v>
      </c>
      <c r="P7792" s="6" t="n">
        <f aca="false">IF(1_Data_EDA!D7793="USCA",1,0)</f>
        <v>0</v>
      </c>
      <c r="Q7792" s="6" t="n">
        <f aca="false">IF(C7792&gt;MEDIAN(C$5:C$8004),1,0)</f>
        <v>1</v>
      </c>
      <c r="R7792" s="6" t="n">
        <f aca="false">IF(D7792&gt;2,1,0)</f>
        <v>0</v>
      </c>
    </row>
    <row r="7793" customFormat="false" ht="15" hidden="false" customHeight="true" outlineLevel="0" collapsed="false">
      <c r="A7793" s="6" t="n">
        <f aca="false">1_Data_EDA!O7794</f>
        <v>1</v>
      </c>
      <c r="B7793" s="6" t="n">
        <f aca="false">1_Data_EDA!H7794</f>
        <v>2</v>
      </c>
      <c r="C7793" s="7" t="n">
        <f aca="false">1_Data_EDA!I7794</f>
        <v>50</v>
      </c>
      <c r="D7793" s="6" t="n">
        <f aca="false">1_Data_EDA!J7794</f>
        <v>4</v>
      </c>
      <c r="E7793" s="7" t="n">
        <f aca="false">1_Data_EDA!K7794</f>
        <v>200</v>
      </c>
      <c r="F7793" s="7" t="n">
        <f aca="false">1_Data_EDA!L7794</f>
        <v>30</v>
      </c>
      <c r="G7793" s="8" t="n">
        <f aca="false">1_Data_EDA!M7794</f>
        <v>0.150000006</v>
      </c>
      <c r="H7793" s="6" t="n">
        <f aca="false">IF(1_Data_EDA!B7794="First Class",1,0)</f>
        <v>0</v>
      </c>
      <c r="I7793" s="6" t="n">
        <f aca="false">IF(1_Data_EDA!B7794="Second Class",1,0)</f>
        <v>1</v>
      </c>
      <c r="J7793" s="6" t="n">
        <f aca="false">IF(1_Data_EDA!B7794="Same Day",1,0)</f>
        <v>0</v>
      </c>
      <c r="K7793" s="6" t="n">
        <f aca="false">IF(1_Data_EDA!C7794="Corporate",1,0)</f>
        <v>0</v>
      </c>
      <c r="L7793" s="6" t="n">
        <f aca="false">IF(1_Data_EDA!C7794="Home Office",1,0)</f>
        <v>1</v>
      </c>
      <c r="M7793" s="6" t="n">
        <f aca="false">IF(1_Data_EDA!D7794="Europe",1,0)</f>
        <v>0</v>
      </c>
      <c r="N7793" s="6" t="n">
        <f aca="false">IF(1_Data_EDA!D7794="LATAM",1,0)</f>
        <v>1</v>
      </c>
      <c r="O7793" s="6" t="n">
        <f aca="false">IF(1_Data_EDA!D7794="Pacific Asia",1,0)</f>
        <v>0</v>
      </c>
      <c r="P7793" s="6" t="n">
        <f aca="false">IF(1_Data_EDA!D7794="USCA",1,0)</f>
        <v>0</v>
      </c>
      <c r="Q7793" s="6" t="n">
        <f aca="false">IF(C7793&gt;MEDIAN(C$5:C$8004),1,0)</f>
        <v>0</v>
      </c>
      <c r="R7793" s="6" t="n">
        <f aca="false">IF(D7793&gt;2,1,0)</f>
        <v>1</v>
      </c>
    </row>
    <row r="7794" customFormat="false" ht="15" hidden="false" customHeight="true" outlineLevel="0" collapsed="false">
      <c r="A7794" s="6" t="n">
        <f aca="false">1_Data_EDA!O7795</f>
        <v>1</v>
      </c>
      <c r="B7794" s="6" t="n">
        <f aca="false">1_Data_EDA!H7795</f>
        <v>2</v>
      </c>
      <c r="C7794" s="7" t="n">
        <f aca="false">1_Data_EDA!I7795</f>
        <v>50</v>
      </c>
      <c r="D7794" s="6" t="n">
        <f aca="false">1_Data_EDA!J7795</f>
        <v>4</v>
      </c>
      <c r="E7794" s="7" t="n">
        <f aca="false">1_Data_EDA!K7795</f>
        <v>200</v>
      </c>
      <c r="F7794" s="7" t="n">
        <f aca="false">1_Data_EDA!L7795</f>
        <v>32</v>
      </c>
      <c r="G7794" s="8" t="n">
        <f aca="false">1_Data_EDA!M7795</f>
        <v>0.159999996</v>
      </c>
      <c r="H7794" s="6" t="n">
        <f aca="false">IF(1_Data_EDA!B7795="First Class",1,0)</f>
        <v>0</v>
      </c>
      <c r="I7794" s="6" t="n">
        <f aca="false">IF(1_Data_EDA!B7795="Second Class",1,0)</f>
        <v>1</v>
      </c>
      <c r="J7794" s="6" t="n">
        <f aca="false">IF(1_Data_EDA!B7795="Same Day",1,0)</f>
        <v>0</v>
      </c>
      <c r="K7794" s="6" t="n">
        <f aca="false">IF(1_Data_EDA!C7795="Corporate",1,0)</f>
        <v>0</v>
      </c>
      <c r="L7794" s="6" t="n">
        <f aca="false">IF(1_Data_EDA!C7795="Home Office",1,0)</f>
        <v>0</v>
      </c>
      <c r="M7794" s="6" t="n">
        <f aca="false">IF(1_Data_EDA!D7795="Europe",1,0)</f>
        <v>1</v>
      </c>
      <c r="N7794" s="6" t="n">
        <f aca="false">IF(1_Data_EDA!D7795="LATAM",1,0)</f>
        <v>0</v>
      </c>
      <c r="O7794" s="6" t="n">
        <f aca="false">IF(1_Data_EDA!D7795="Pacific Asia",1,0)</f>
        <v>0</v>
      </c>
      <c r="P7794" s="6" t="n">
        <f aca="false">IF(1_Data_EDA!D7795="USCA",1,0)</f>
        <v>0</v>
      </c>
      <c r="Q7794" s="6" t="n">
        <f aca="false">IF(C7794&gt;MEDIAN(C$5:C$8004),1,0)</f>
        <v>0</v>
      </c>
      <c r="R7794" s="6" t="n">
        <f aca="false">IF(D7794&gt;2,1,0)</f>
        <v>1</v>
      </c>
    </row>
    <row r="7795" customFormat="false" ht="15" hidden="false" customHeight="true" outlineLevel="0" collapsed="false">
      <c r="A7795" s="6" t="n">
        <f aca="false">1_Data_EDA!O7796</f>
        <v>1</v>
      </c>
      <c r="B7795" s="6" t="n">
        <f aca="false">1_Data_EDA!H7796</f>
        <v>2</v>
      </c>
      <c r="C7795" s="7" t="n">
        <f aca="false">1_Data_EDA!I7796</f>
        <v>129.9900055</v>
      </c>
      <c r="D7795" s="6" t="n">
        <f aca="false">1_Data_EDA!J7796</f>
        <v>1</v>
      </c>
      <c r="E7795" s="7" t="n">
        <f aca="false">1_Data_EDA!K7796</f>
        <v>129.9900055</v>
      </c>
      <c r="F7795" s="7" t="n">
        <f aca="false">1_Data_EDA!L7796</f>
        <v>3.900000095</v>
      </c>
      <c r="G7795" s="8" t="n">
        <f aca="false">1_Data_EDA!M7796</f>
        <v>0.029999999</v>
      </c>
      <c r="H7795" s="6" t="n">
        <f aca="false">IF(1_Data_EDA!B7796="First Class",1,0)</f>
        <v>0</v>
      </c>
      <c r="I7795" s="6" t="n">
        <f aca="false">IF(1_Data_EDA!B7796="Second Class",1,0)</f>
        <v>1</v>
      </c>
      <c r="J7795" s="6" t="n">
        <f aca="false">IF(1_Data_EDA!B7796="Same Day",1,0)</f>
        <v>0</v>
      </c>
      <c r="K7795" s="6" t="n">
        <f aca="false">IF(1_Data_EDA!C7796="Corporate",1,0)</f>
        <v>0</v>
      </c>
      <c r="L7795" s="6" t="n">
        <f aca="false">IF(1_Data_EDA!C7796="Home Office",1,0)</f>
        <v>0</v>
      </c>
      <c r="M7795" s="6" t="n">
        <f aca="false">IF(1_Data_EDA!D7796="Europe",1,0)</f>
        <v>1</v>
      </c>
      <c r="N7795" s="6" t="n">
        <f aca="false">IF(1_Data_EDA!D7796="LATAM",1,0)</f>
        <v>0</v>
      </c>
      <c r="O7795" s="6" t="n">
        <f aca="false">IF(1_Data_EDA!D7796="Pacific Asia",1,0)</f>
        <v>0</v>
      </c>
      <c r="P7795" s="6" t="n">
        <f aca="false">IF(1_Data_EDA!D7796="USCA",1,0)</f>
        <v>0</v>
      </c>
      <c r="Q7795" s="6" t="n">
        <f aca="false">IF(C7795&gt;MEDIAN(C$5:C$8004),1,0)</f>
        <v>1</v>
      </c>
      <c r="R7795" s="6" t="n">
        <f aca="false">IF(D7795&gt;2,1,0)</f>
        <v>0</v>
      </c>
    </row>
    <row r="7796" customFormat="false" ht="15" hidden="false" customHeight="true" outlineLevel="0" collapsed="false">
      <c r="A7796" s="6" t="n">
        <f aca="false">1_Data_EDA!O7797</f>
        <v>1</v>
      </c>
      <c r="B7796" s="6" t="n">
        <f aca="false">1_Data_EDA!H7797</f>
        <v>1</v>
      </c>
      <c r="C7796" s="7" t="n">
        <f aca="false">1_Data_EDA!I7797</f>
        <v>299.980011</v>
      </c>
      <c r="D7796" s="6" t="n">
        <f aca="false">1_Data_EDA!J7797</f>
        <v>1</v>
      </c>
      <c r="E7796" s="7" t="n">
        <f aca="false">1_Data_EDA!K7797</f>
        <v>299.980011</v>
      </c>
      <c r="F7796" s="7" t="n">
        <f aca="false">1_Data_EDA!L7797</f>
        <v>39</v>
      </c>
      <c r="G7796" s="8" t="n">
        <f aca="false">1_Data_EDA!M7797</f>
        <v>0.129999995</v>
      </c>
      <c r="H7796" s="6" t="n">
        <f aca="false">IF(1_Data_EDA!B7797="First Class",1,0)</f>
        <v>1</v>
      </c>
      <c r="I7796" s="6" t="n">
        <f aca="false">IF(1_Data_EDA!B7797="Second Class",1,0)</f>
        <v>0</v>
      </c>
      <c r="J7796" s="6" t="n">
        <f aca="false">IF(1_Data_EDA!B7797="Same Day",1,0)</f>
        <v>0</v>
      </c>
      <c r="K7796" s="6" t="n">
        <f aca="false">IF(1_Data_EDA!C7797="Corporate",1,0)</f>
        <v>0</v>
      </c>
      <c r="L7796" s="6" t="n">
        <f aca="false">IF(1_Data_EDA!C7797="Home Office",1,0)</f>
        <v>0</v>
      </c>
      <c r="M7796" s="6" t="n">
        <f aca="false">IF(1_Data_EDA!D7797="Europe",1,0)</f>
        <v>0</v>
      </c>
      <c r="N7796" s="6" t="n">
        <f aca="false">IF(1_Data_EDA!D7797="LATAM",1,0)</f>
        <v>1</v>
      </c>
      <c r="O7796" s="6" t="n">
        <f aca="false">IF(1_Data_EDA!D7797="Pacific Asia",1,0)</f>
        <v>0</v>
      </c>
      <c r="P7796" s="6" t="n">
        <f aca="false">IF(1_Data_EDA!D7797="USCA",1,0)</f>
        <v>0</v>
      </c>
      <c r="Q7796" s="6" t="n">
        <f aca="false">IF(C7796&gt;MEDIAN(C$5:C$8004),1,0)</f>
        <v>1</v>
      </c>
      <c r="R7796" s="6" t="n">
        <f aca="false">IF(D7796&gt;2,1,0)</f>
        <v>0</v>
      </c>
    </row>
    <row r="7797" customFormat="false" ht="15" hidden="false" customHeight="true" outlineLevel="0" collapsed="false">
      <c r="A7797" s="6" t="n">
        <f aca="false">1_Data_EDA!O7798</f>
        <v>1</v>
      </c>
      <c r="B7797" s="6" t="n">
        <f aca="false">1_Data_EDA!H7798</f>
        <v>4</v>
      </c>
      <c r="C7797" s="7" t="n">
        <f aca="false">1_Data_EDA!I7798</f>
        <v>49.97999954</v>
      </c>
      <c r="D7797" s="6" t="n">
        <f aca="false">1_Data_EDA!J7798</f>
        <v>4</v>
      </c>
      <c r="E7797" s="7" t="n">
        <f aca="false">1_Data_EDA!K7798</f>
        <v>199.9199982</v>
      </c>
      <c r="F7797" s="7" t="n">
        <f aca="false">1_Data_EDA!L7798</f>
        <v>17.98999977</v>
      </c>
      <c r="G7797" s="8" t="n">
        <f aca="false">1_Data_EDA!M7798</f>
        <v>0.090000004</v>
      </c>
      <c r="H7797" s="6" t="n">
        <f aca="false">IF(1_Data_EDA!B7798="First Class",1,0)</f>
        <v>0</v>
      </c>
      <c r="I7797" s="6" t="n">
        <f aca="false">IF(1_Data_EDA!B7798="Second Class",1,0)</f>
        <v>0</v>
      </c>
      <c r="J7797" s="6" t="n">
        <f aca="false">IF(1_Data_EDA!B7798="Same Day",1,0)</f>
        <v>0</v>
      </c>
      <c r="K7797" s="6" t="n">
        <f aca="false">IF(1_Data_EDA!C7798="Corporate",1,0)</f>
        <v>0</v>
      </c>
      <c r="L7797" s="6" t="n">
        <f aca="false">IF(1_Data_EDA!C7798="Home Office",1,0)</f>
        <v>0</v>
      </c>
      <c r="M7797" s="6" t="n">
        <f aca="false">IF(1_Data_EDA!D7798="Europe",1,0)</f>
        <v>0</v>
      </c>
      <c r="N7797" s="6" t="n">
        <f aca="false">IF(1_Data_EDA!D7798="LATAM",1,0)</f>
        <v>0</v>
      </c>
      <c r="O7797" s="6" t="n">
        <f aca="false">IF(1_Data_EDA!D7798="Pacific Asia",1,0)</f>
        <v>0</v>
      </c>
      <c r="P7797" s="6" t="n">
        <f aca="false">IF(1_Data_EDA!D7798="USCA",1,0)</f>
        <v>1</v>
      </c>
      <c r="Q7797" s="6" t="n">
        <f aca="false">IF(C7797&gt;MEDIAN(C$5:C$8004),1,0)</f>
        <v>0</v>
      </c>
      <c r="R7797" s="6" t="n">
        <f aca="false">IF(D7797&gt;2,1,0)</f>
        <v>1</v>
      </c>
    </row>
    <row r="7798" customFormat="false" ht="15" hidden="false" customHeight="true" outlineLevel="0" collapsed="false">
      <c r="A7798" s="6" t="n">
        <f aca="false">1_Data_EDA!O7799</f>
        <v>0</v>
      </c>
      <c r="B7798" s="6" t="n">
        <f aca="false">1_Data_EDA!H7799</f>
        <v>0</v>
      </c>
      <c r="C7798" s="7" t="n">
        <f aca="false">1_Data_EDA!I7799</f>
        <v>49.97999954</v>
      </c>
      <c r="D7798" s="6" t="n">
        <f aca="false">1_Data_EDA!J7799</f>
        <v>5</v>
      </c>
      <c r="E7798" s="7" t="n">
        <f aca="false">1_Data_EDA!K7799</f>
        <v>249.8999939</v>
      </c>
      <c r="F7798" s="7" t="n">
        <f aca="false">1_Data_EDA!L7799</f>
        <v>7.5</v>
      </c>
      <c r="G7798" s="8" t="n">
        <f aca="false">1_Data_EDA!M7799</f>
        <v>0.029999999</v>
      </c>
      <c r="H7798" s="6" t="n">
        <f aca="false">IF(1_Data_EDA!B7799="First Class",1,0)</f>
        <v>0</v>
      </c>
      <c r="I7798" s="6" t="n">
        <f aca="false">IF(1_Data_EDA!B7799="Second Class",1,0)</f>
        <v>0</v>
      </c>
      <c r="J7798" s="6" t="n">
        <f aca="false">IF(1_Data_EDA!B7799="Same Day",1,0)</f>
        <v>1</v>
      </c>
      <c r="K7798" s="6" t="n">
        <f aca="false">IF(1_Data_EDA!C7799="Corporate",1,0)</f>
        <v>0</v>
      </c>
      <c r="L7798" s="6" t="n">
        <f aca="false">IF(1_Data_EDA!C7799="Home Office",1,0)</f>
        <v>0</v>
      </c>
      <c r="M7798" s="6" t="n">
        <f aca="false">IF(1_Data_EDA!D7799="Europe",1,0)</f>
        <v>0</v>
      </c>
      <c r="N7798" s="6" t="n">
        <f aca="false">IF(1_Data_EDA!D7799="LATAM",1,0)</f>
        <v>1</v>
      </c>
      <c r="O7798" s="6" t="n">
        <f aca="false">IF(1_Data_EDA!D7799="Pacific Asia",1,0)</f>
        <v>0</v>
      </c>
      <c r="P7798" s="6" t="n">
        <f aca="false">IF(1_Data_EDA!D7799="USCA",1,0)</f>
        <v>0</v>
      </c>
      <c r="Q7798" s="6" t="n">
        <f aca="false">IF(C7798&gt;MEDIAN(C$5:C$8004),1,0)</f>
        <v>0</v>
      </c>
      <c r="R7798" s="6" t="n">
        <f aca="false">IF(D7798&gt;2,1,0)</f>
        <v>1</v>
      </c>
    </row>
    <row r="7799" customFormat="false" ht="15" hidden="false" customHeight="true" outlineLevel="0" collapsed="false">
      <c r="A7799" s="6" t="n">
        <f aca="false">1_Data_EDA!O7800</f>
        <v>1</v>
      </c>
      <c r="B7799" s="6" t="n">
        <f aca="false">1_Data_EDA!H7800</f>
        <v>2</v>
      </c>
      <c r="C7799" s="7" t="n">
        <f aca="false">1_Data_EDA!I7800</f>
        <v>39.99000168</v>
      </c>
      <c r="D7799" s="6" t="n">
        <f aca="false">1_Data_EDA!J7800</f>
        <v>4</v>
      </c>
      <c r="E7799" s="7" t="n">
        <f aca="false">1_Data_EDA!K7800</f>
        <v>159.9600067</v>
      </c>
      <c r="F7799" s="7" t="n">
        <f aca="false">1_Data_EDA!L7800</f>
        <v>3.200000048</v>
      </c>
      <c r="G7799" s="8" t="n">
        <f aca="false">1_Data_EDA!M7800</f>
        <v>0.02</v>
      </c>
      <c r="H7799" s="6" t="n">
        <f aca="false">IF(1_Data_EDA!B7800="First Class",1,0)</f>
        <v>0</v>
      </c>
      <c r="I7799" s="6" t="n">
        <f aca="false">IF(1_Data_EDA!B7800="Second Class",1,0)</f>
        <v>1</v>
      </c>
      <c r="J7799" s="6" t="n">
        <f aca="false">IF(1_Data_EDA!B7800="Same Day",1,0)</f>
        <v>0</v>
      </c>
      <c r="K7799" s="6" t="n">
        <f aca="false">IF(1_Data_EDA!C7800="Corporate",1,0)</f>
        <v>0</v>
      </c>
      <c r="L7799" s="6" t="n">
        <f aca="false">IF(1_Data_EDA!C7800="Home Office",1,0)</f>
        <v>0</v>
      </c>
      <c r="M7799" s="6" t="n">
        <f aca="false">IF(1_Data_EDA!D7800="Europe",1,0)</f>
        <v>0</v>
      </c>
      <c r="N7799" s="6" t="n">
        <f aca="false">IF(1_Data_EDA!D7800="LATAM",1,0)</f>
        <v>1</v>
      </c>
      <c r="O7799" s="6" t="n">
        <f aca="false">IF(1_Data_EDA!D7800="Pacific Asia",1,0)</f>
        <v>0</v>
      </c>
      <c r="P7799" s="6" t="n">
        <f aca="false">IF(1_Data_EDA!D7800="USCA",1,0)</f>
        <v>0</v>
      </c>
      <c r="Q7799" s="6" t="n">
        <f aca="false">IF(C7799&gt;MEDIAN(C$5:C$8004),1,0)</f>
        <v>0</v>
      </c>
      <c r="R7799" s="6" t="n">
        <f aca="false">IF(D7799&gt;2,1,0)</f>
        <v>1</v>
      </c>
    </row>
    <row r="7800" customFormat="false" ht="15" hidden="false" customHeight="true" outlineLevel="0" collapsed="false">
      <c r="A7800" s="6" t="n">
        <f aca="false">1_Data_EDA!O7801</f>
        <v>0</v>
      </c>
      <c r="B7800" s="6" t="n">
        <f aca="false">1_Data_EDA!H7801</f>
        <v>4</v>
      </c>
      <c r="C7800" s="7" t="n">
        <f aca="false">1_Data_EDA!I7801</f>
        <v>50</v>
      </c>
      <c r="D7800" s="6" t="n">
        <f aca="false">1_Data_EDA!J7801</f>
        <v>4</v>
      </c>
      <c r="E7800" s="7" t="n">
        <f aca="false">1_Data_EDA!K7801</f>
        <v>200</v>
      </c>
      <c r="F7800" s="7" t="n">
        <f aca="false">1_Data_EDA!L7801</f>
        <v>6</v>
      </c>
      <c r="G7800" s="8" t="n">
        <f aca="false">1_Data_EDA!M7801</f>
        <v>0.029999999</v>
      </c>
      <c r="H7800" s="6" t="n">
        <f aca="false">IF(1_Data_EDA!B7801="First Class",1,0)</f>
        <v>0</v>
      </c>
      <c r="I7800" s="6" t="n">
        <f aca="false">IF(1_Data_EDA!B7801="Second Class",1,0)</f>
        <v>0</v>
      </c>
      <c r="J7800" s="6" t="n">
        <f aca="false">IF(1_Data_EDA!B7801="Same Day",1,0)</f>
        <v>0</v>
      </c>
      <c r="K7800" s="6" t="n">
        <f aca="false">IF(1_Data_EDA!C7801="Corporate",1,0)</f>
        <v>0</v>
      </c>
      <c r="L7800" s="6" t="n">
        <f aca="false">IF(1_Data_EDA!C7801="Home Office",1,0)</f>
        <v>0</v>
      </c>
      <c r="M7800" s="6" t="n">
        <f aca="false">IF(1_Data_EDA!D7801="Europe",1,0)</f>
        <v>0</v>
      </c>
      <c r="N7800" s="6" t="n">
        <f aca="false">IF(1_Data_EDA!D7801="LATAM",1,0)</f>
        <v>0</v>
      </c>
      <c r="O7800" s="6" t="n">
        <f aca="false">IF(1_Data_EDA!D7801="Pacific Asia",1,0)</f>
        <v>1</v>
      </c>
      <c r="P7800" s="6" t="n">
        <f aca="false">IF(1_Data_EDA!D7801="USCA",1,0)</f>
        <v>0</v>
      </c>
      <c r="Q7800" s="6" t="n">
        <f aca="false">IF(C7800&gt;MEDIAN(C$5:C$8004),1,0)</f>
        <v>0</v>
      </c>
      <c r="R7800" s="6" t="n">
        <f aca="false">IF(D7800&gt;2,1,0)</f>
        <v>1</v>
      </c>
    </row>
    <row r="7801" customFormat="false" ht="15" hidden="false" customHeight="true" outlineLevel="0" collapsed="false">
      <c r="A7801" s="6" t="n">
        <f aca="false">1_Data_EDA!O7802</f>
        <v>1</v>
      </c>
      <c r="B7801" s="6" t="n">
        <f aca="false">1_Data_EDA!H7802</f>
        <v>2</v>
      </c>
      <c r="C7801" s="7" t="n">
        <f aca="false">1_Data_EDA!I7802</f>
        <v>59.99000168</v>
      </c>
      <c r="D7801" s="6" t="n">
        <f aca="false">1_Data_EDA!J7802</f>
        <v>2</v>
      </c>
      <c r="E7801" s="7" t="n">
        <f aca="false">1_Data_EDA!K7802</f>
        <v>119.9800034</v>
      </c>
      <c r="F7801" s="7" t="n">
        <f aca="false">1_Data_EDA!L7802</f>
        <v>10.80000019</v>
      </c>
      <c r="G7801" s="8" t="n">
        <f aca="false">1_Data_EDA!M7802</f>
        <v>0.090000004</v>
      </c>
      <c r="H7801" s="6" t="n">
        <f aca="false">IF(1_Data_EDA!B7802="First Class",1,0)</f>
        <v>0</v>
      </c>
      <c r="I7801" s="6" t="n">
        <f aca="false">IF(1_Data_EDA!B7802="Second Class",1,0)</f>
        <v>1</v>
      </c>
      <c r="J7801" s="6" t="n">
        <f aca="false">IF(1_Data_EDA!B7802="Same Day",1,0)</f>
        <v>0</v>
      </c>
      <c r="K7801" s="6" t="n">
        <f aca="false">IF(1_Data_EDA!C7802="Corporate",1,0)</f>
        <v>0</v>
      </c>
      <c r="L7801" s="6" t="n">
        <f aca="false">IF(1_Data_EDA!C7802="Home Office",1,0)</f>
        <v>0</v>
      </c>
      <c r="M7801" s="6" t="n">
        <f aca="false">IF(1_Data_EDA!D7802="Europe",1,0)</f>
        <v>0</v>
      </c>
      <c r="N7801" s="6" t="n">
        <f aca="false">IF(1_Data_EDA!D7802="LATAM",1,0)</f>
        <v>0</v>
      </c>
      <c r="O7801" s="6" t="n">
        <f aca="false">IF(1_Data_EDA!D7802="Pacific Asia",1,0)</f>
        <v>0</v>
      </c>
      <c r="P7801" s="6" t="n">
        <f aca="false">IF(1_Data_EDA!D7802="USCA",1,0)</f>
        <v>0</v>
      </c>
      <c r="Q7801" s="6" t="n">
        <f aca="false">IF(C7801&gt;MEDIAN(C$5:C$8004),1,0)</f>
        <v>0</v>
      </c>
      <c r="R7801" s="6" t="n">
        <f aca="false">IF(D7801&gt;2,1,0)</f>
        <v>0</v>
      </c>
    </row>
    <row r="7802" customFormat="false" ht="15" hidden="false" customHeight="true" outlineLevel="0" collapsed="false">
      <c r="A7802" s="6" t="n">
        <f aca="false">1_Data_EDA!O7803</f>
        <v>1</v>
      </c>
      <c r="B7802" s="6" t="n">
        <f aca="false">1_Data_EDA!H7803</f>
        <v>4</v>
      </c>
      <c r="C7802" s="7" t="n">
        <f aca="false">1_Data_EDA!I7803</f>
        <v>59.99000168</v>
      </c>
      <c r="D7802" s="6" t="n">
        <f aca="false">1_Data_EDA!J7803</f>
        <v>1</v>
      </c>
      <c r="E7802" s="7" t="n">
        <f aca="false">1_Data_EDA!K7803</f>
        <v>59.99000168</v>
      </c>
      <c r="F7802" s="7" t="n">
        <f aca="false">1_Data_EDA!L7803</f>
        <v>15</v>
      </c>
      <c r="G7802" s="8" t="n">
        <f aca="false">1_Data_EDA!M7803</f>
        <v>0.25</v>
      </c>
      <c r="H7802" s="6" t="n">
        <f aca="false">IF(1_Data_EDA!B7803="First Class",1,0)</f>
        <v>0</v>
      </c>
      <c r="I7802" s="6" t="n">
        <f aca="false">IF(1_Data_EDA!B7803="Second Class",1,0)</f>
        <v>0</v>
      </c>
      <c r="J7802" s="6" t="n">
        <f aca="false">IF(1_Data_EDA!B7803="Same Day",1,0)</f>
        <v>0</v>
      </c>
      <c r="K7802" s="6" t="n">
        <f aca="false">IF(1_Data_EDA!C7803="Corporate",1,0)</f>
        <v>1</v>
      </c>
      <c r="L7802" s="6" t="n">
        <f aca="false">IF(1_Data_EDA!C7803="Home Office",1,0)</f>
        <v>0</v>
      </c>
      <c r="M7802" s="6" t="n">
        <f aca="false">IF(1_Data_EDA!D7803="Europe",1,0)</f>
        <v>0</v>
      </c>
      <c r="N7802" s="6" t="n">
        <f aca="false">IF(1_Data_EDA!D7803="LATAM",1,0)</f>
        <v>1</v>
      </c>
      <c r="O7802" s="6" t="n">
        <f aca="false">IF(1_Data_EDA!D7803="Pacific Asia",1,0)</f>
        <v>0</v>
      </c>
      <c r="P7802" s="6" t="n">
        <f aca="false">IF(1_Data_EDA!D7803="USCA",1,0)</f>
        <v>0</v>
      </c>
      <c r="Q7802" s="6" t="n">
        <f aca="false">IF(C7802&gt;MEDIAN(C$5:C$8004),1,0)</f>
        <v>0</v>
      </c>
      <c r="R7802" s="6" t="n">
        <f aca="false">IF(D7802&gt;2,1,0)</f>
        <v>0</v>
      </c>
    </row>
    <row r="7803" customFormat="false" ht="15" hidden="false" customHeight="true" outlineLevel="0" collapsed="false">
      <c r="A7803" s="6" t="n">
        <f aca="false">1_Data_EDA!O7804</f>
        <v>0</v>
      </c>
      <c r="B7803" s="6" t="n">
        <f aca="false">1_Data_EDA!H7804</f>
        <v>4</v>
      </c>
      <c r="C7803" s="7" t="n">
        <f aca="false">1_Data_EDA!I7804</f>
        <v>129.9900055</v>
      </c>
      <c r="D7803" s="6" t="n">
        <f aca="false">1_Data_EDA!J7804</f>
        <v>1</v>
      </c>
      <c r="E7803" s="7" t="n">
        <f aca="false">1_Data_EDA!K7804</f>
        <v>129.9900055</v>
      </c>
      <c r="F7803" s="7" t="n">
        <f aca="false">1_Data_EDA!L7804</f>
        <v>6.5</v>
      </c>
      <c r="G7803" s="8" t="n">
        <f aca="false">1_Data_EDA!M7804</f>
        <v>0.050000001</v>
      </c>
      <c r="H7803" s="6" t="n">
        <f aca="false">IF(1_Data_EDA!B7804="First Class",1,0)</f>
        <v>0</v>
      </c>
      <c r="I7803" s="6" t="n">
        <f aca="false">IF(1_Data_EDA!B7804="Second Class",1,0)</f>
        <v>0</v>
      </c>
      <c r="J7803" s="6" t="n">
        <f aca="false">IF(1_Data_EDA!B7804="Same Day",1,0)</f>
        <v>0</v>
      </c>
      <c r="K7803" s="6" t="n">
        <f aca="false">IF(1_Data_EDA!C7804="Corporate",1,0)</f>
        <v>1</v>
      </c>
      <c r="L7803" s="6" t="n">
        <f aca="false">IF(1_Data_EDA!C7804="Home Office",1,0)</f>
        <v>0</v>
      </c>
      <c r="M7803" s="6" t="n">
        <f aca="false">IF(1_Data_EDA!D7804="Europe",1,0)</f>
        <v>0</v>
      </c>
      <c r="N7803" s="6" t="n">
        <f aca="false">IF(1_Data_EDA!D7804="LATAM",1,0)</f>
        <v>0</v>
      </c>
      <c r="O7803" s="6" t="n">
        <f aca="false">IF(1_Data_EDA!D7804="Pacific Asia",1,0)</f>
        <v>1</v>
      </c>
      <c r="P7803" s="6" t="n">
        <f aca="false">IF(1_Data_EDA!D7804="USCA",1,0)</f>
        <v>0</v>
      </c>
      <c r="Q7803" s="6" t="n">
        <f aca="false">IF(C7803&gt;MEDIAN(C$5:C$8004),1,0)</f>
        <v>1</v>
      </c>
      <c r="R7803" s="6" t="n">
        <f aca="false">IF(D7803&gt;2,1,0)</f>
        <v>0</v>
      </c>
    </row>
    <row r="7804" customFormat="false" ht="15" hidden="false" customHeight="true" outlineLevel="0" collapsed="false">
      <c r="A7804" s="6" t="n">
        <f aca="false">1_Data_EDA!O7805</f>
        <v>0</v>
      </c>
      <c r="B7804" s="6" t="n">
        <f aca="false">1_Data_EDA!H7805</f>
        <v>4</v>
      </c>
      <c r="C7804" s="7" t="n">
        <f aca="false">1_Data_EDA!I7805</f>
        <v>39.99000168</v>
      </c>
      <c r="D7804" s="6" t="n">
        <f aca="false">1_Data_EDA!J7805</f>
        <v>1</v>
      </c>
      <c r="E7804" s="7" t="n">
        <f aca="false">1_Data_EDA!K7805</f>
        <v>39.99000168</v>
      </c>
      <c r="F7804" s="7" t="n">
        <f aca="false">1_Data_EDA!L7805</f>
        <v>6.800000191</v>
      </c>
      <c r="G7804" s="8" t="n">
        <f aca="false">1_Data_EDA!M7805</f>
        <v>0.170000002</v>
      </c>
      <c r="H7804" s="6" t="n">
        <f aca="false">IF(1_Data_EDA!B7805="First Class",1,0)</f>
        <v>0</v>
      </c>
      <c r="I7804" s="6" t="n">
        <f aca="false">IF(1_Data_EDA!B7805="Second Class",1,0)</f>
        <v>0</v>
      </c>
      <c r="J7804" s="6" t="n">
        <f aca="false">IF(1_Data_EDA!B7805="Same Day",1,0)</f>
        <v>0</v>
      </c>
      <c r="K7804" s="6" t="n">
        <f aca="false">IF(1_Data_EDA!C7805="Corporate",1,0)</f>
        <v>0</v>
      </c>
      <c r="L7804" s="6" t="n">
        <f aca="false">IF(1_Data_EDA!C7805="Home Office",1,0)</f>
        <v>0</v>
      </c>
      <c r="M7804" s="6" t="n">
        <f aca="false">IF(1_Data_EDA!D7805="Europe",1,0)</f>
        <v>0</v>
      </c>
      <c r="N7804" s="6" t="n">
        <f aca="false">IF(1_Data_EDA!D7805="LATAM",1,0)</f>
        <v>1</v>
      </c>
      <c r="O7804" s="6" t="n">
        <f aca="false">IF(1_Data_EDA!D7805="Pacific Asia",1,0)</f>
        <v>0</v>
      </c>
      <c r="P7804" s="6" t="n">
        <f aca="false">IF(1_Data_EDA!D7805="USCA",1,0)</f>
        <v>0</v>
      </c>
      <c r="Q7804" s="6" t="n">
        <f aca="false">IF(C7804&gt;MEDIAN(C$5:C$8004),1,0)</f>
        <v>0</v>
      </c>
      <c r="R7804" s="6" t="n">
        <f aca="false">IF(D7804&gt;2,1,0)</f>
        <v>0</v>
      </c>
    </row>
    <row r="7805" customFormat="false" ht="15" hidden="false" customHeight="true" outlineLevel="0" collapsed="false">
      <c r="A7805" s="6" t="n">
        <f aca="false">1_Data_EDA!O7806</f>
        <v>0</v>
      </c>
      <c r="B7805" s="6" t="n">
        <f aca="false">1_Data_EDA!H7806</f>
        <v>4</v>
      </c>
      <c r="C7805" s="7" t="n">
        <f aca="false">1_Data_EDA!I7806</f>
        <v>399.980011</v>
      </c>
      <c r="D7805" s="6" t="n">
        <f aca="false">1_Data_EDA!J7806</f>
        <v>1</v>
      </c>
      <c r="E7805" s="7" t="n">
        <f aca="false">1_Data_EDA!K7806</f>
        <v>399.980011</v>
      </c>
      <c r="F7805" s="7" t="n">
        <f aca="false">1_Data_EDA!L7806</f>
        <v>64</v>
      </c>
      <c r="G7805" s="8" t="n">
        <f aca="false">1_Data_EDA!M7806</f>
        <v>0.159999996</v>
      </c>
      <c r="H7805" s="6" t="n">
        <f aca="false">IF(1_Data_EDA!B7806="First Class",1,0)</f>
        <v>0</v>
      </c>
      <c r="I7805" s="6" t="n">
        <f aca="false">IF(1_Data_EDA!B7806="Second Class",1,0)</f>
        <v>0</v>
      </c>
      <c r="J7805" s="6" t="n">
        <f aca="false">IF(1_Data_EDA!B7806="Same Day",1,0)</f>
        <v>0</v>
      </c>
      <c r="K7805" s="6" t="n">
        <f aca="false">IF(1_Data_EDA!C7806="Corporate",1,0)</f>
        <v>1</v>
      </c>
      <c r="L7805" s="6" t="n">
        <f aca="false">IF(1_Data_EDA!C7806="Home Office",1,0)</f>
        <v>0</v>
      </c>
      <c r="M7805" s="6" t="n">
        <f aca="false">IF(1_Data_EDA!D7806="Europe",1,0)</f>
        <v>0</v>
      </c>
      <c r="N7805" s="6" t="n">
        <f aca="false">IF(1_Data_EDA!D7806="LATAM",1,0)</f>
        <v>1</v>
      </c>
      <c r="O7805" s="6" t="n">
        <f aca="false">IF(1_Data_EDA!D7806="Pacific Asia",1,0)</f>
        <v>0</v>
      </c>
      <c r="P7805" s="6" t="n">
        <f aca="false">IF(1_Data_EDA!D7806="USCA",1,0)</f>
        <v>0</v>
      </c>
      <c r="Q7805" s="6" t="n">
        <f aca="false">IF(C7805&gt;MEDIAN(C$5:C$8004),1,0)</f>
        <v>1</v>
      </c>
      <c r="R7805" s="6" t="n">
        <f aca="false">IF(D7805&gt;2,1,0)</f>
        <v>0</v>
      </c>
    </row>
    <row r="7806" customFormat="false" ht="15" hidden="false" customHeight="true" outlineLevel="0" collapsed="false">
      <c r="A7806" s="6" t="n">
        <f aca="false">1_Data_EDA!O7807</f>
        <v>1</v>
      </c>
      <c r="B7806" s="6" t="n">
        <f aca="false">1_Data_EDA!H7807</f>
        <v>4</v>
      </c>
      <c r="C7806" s="7" t="n">
        <f aca="false">1_Data_EDA!I7807</f>
        <v>299.980011</v>
      </c>
      <c r="D7806" s="6" t="n">
        <f aca="false">1_Data_EDA!J7807</f>
        <v>1</v>
      </c>
      <c r="E7806" s="7" t="n">
        <f aca="false">1_Data_EDA!K7807</f>
        <v>299.980011</v>
      </c>
      <c r="F7806" s="7" t="n">
        <f aca="false">1_Data_EDA!L7807</f>
        <v>48</v>
      </c>
      <c r="G7806" s="8" t="n">
        <f aca="false">1_Data_EDA!M7807</f>
        <v>0.159999996</v>
      </c>
      <c r="H7806" s="6" t="n">
        <f aca="false">IF(1_Data_EDA!B7807="First Class",1,0)</f>
        <v>0</v>
      </c>
      <c r="I7806" s="6" t="n">
        <f aca="false">IF(1_Data_EDA!B7807="Second Class",1,0)</f>
        <v>0</v>
      </c>
      <c r="J7806" s="6" t="n">
        <f aca="false">IF(1_Data_EDA!B7807="Same Day",1,0)</f>
        <v>0</v>
      </c>
      <c r="K7806" s="6" t="n">
        <f aca="false">IF(1_Data_EDA!C7807="Corporate",1,0)</f>
        <v>0</v>
      </c>
      <c r="L7806" s="6" t="n">
        <f aca="false">IF(1_Data_EDA!C7807="Home Office",1,0)</f>
        <v>1</v>
      </c>
      <c r="M7806" s="6" t="n">
        <f aca="false">IF(1_Data_EDA!D7807="Europe",1,0)</f>
        <v>0</v>
      </c>
      <c r="N7806" s="6" t="n">
        <f aca="false">IF(1_Data_EDA!D7807="LATAM",1,0)</f>
        <v>1</v>
      </c>
      <c r="O7806" s="6" t="n">
        <f aca="false">IF(1_Data_EDA!D7807="Pacific Asia",1,0)</f>
        <v>0</v>
      </c>
      <c r="P7806" s="6" t="n">
        <f aca="false">IF(1_Data_EDA!D7807="USCA",1,0)</f>
        <v>0</v>
      </c>
      <c r="Q7806" s="6" t="n">
        <f aca="false">IF(C7806&gt;MEDIAN(C$5:C$8004),1,0)</f>
        <v>1</v>
      </c>
      <c r="R7806" s="6" t="n">
        <f aca="false">IF(D7806&gt;2,1,0)</f>
        <v>0</v>
      </c>
    </row>
    <row r="7807" customFormat="false" ht="15" hidden="false" customHeight="true" outlineLevel="0" collapsed="false">
      <c r="A7807" s="6" t="n">
        <f aca="false">1_Data_EDA!O7808</f>
        <v>1</v>
      </c>
      <c r="B7807" s="6" t="n">
        <f aca="false">1_Data_EDA!H7808</f>
        <v>1</v>
      </c>
      <c r="C7807" s="7" t="n">
        <f aca="false">1_Data_EDA!I7808</f>
        <v>129.9900055</v>
      </c>
      <c r="D7807" s="6" t="n">
        <f aca="false">1_Data_EDA!J7808</f>
        <v>1</v>
      </c>
      <c r="E7807" s="7" t="n">
        <f aca="false">1_Data_EDA!K7808</f>
        <v>129.9900055</v>
      </c>
      <c r="F7807" s="7" t="n">
        <f aca="false">1_Data_EDA!L7808</f>
        <v>23.39999962</v>
      </c>
      <c r="G7807" s="8" t="n">
        <f aca="false">1_Data_EDA!M7808</f>
        <v>0.180000007</v>
      </c>
      <c r="H7807" s="6" t="n">
        <f aca="false">IF(1_Data_EDA!B7808="First Class",1,0)</f>
        <v>1</v>
      </c>
      <c r="I7807" s="6" t="n">
        <f aca="false">IF(1_Data_EDA!B7808="Second Class",1,0)</f>
        <v>0</v>
      </c>
      <c r="J7807" s="6" t="n">
        <f aca="false">IF(1_Data_EDA!B7808="Same Day",1,0)</f>
        <v>0</v>
      </c>
      <c r="K7807" s="6" t="n">
        <f aca="false">IF(1_Data_EDA!C7808="Corporate",1,0)</f>
        <v>1</v>
      </c>
      <c r="L7807" s="6" t="n">
        <f aca="false">IF(1_Data_EDA!C7808="Home Office",1,0)</f>
        <v>0</v>
      </c>
      <c r="M7807" s="6" t="n">
        <f aca="false">IF(1_Data_EDA!D7808="Europe",1,0)</f>
        <v>0</v>
      </c>
      <c r="N7807" s="6" t="n">
        <f aca="false">IF(1_Data_EDA!D7808="LATAM",1,0)</f>
        <v>1</v>
      </c>
      <c r="O7807" s="6" t="n">
        <f aca="false">IF(1_Data_EDA!D7808="Pacific Asia",1,0)</f>
        <v>0</v>
      </c>
      <c r="P7807" s="6" t="n">
        <f aca="false">IF(1_Data_EDA!D7808="USCA",1,0)</f>
        <v>0</v>
      </c>
      <c r="Q7807" s="6" t="n">
        <f aca="false">IF(C7807&gt;MEDIAN(C$5:C$8004),1,0)</f>
        <v>1</v>
      </c>
      <c r="R7807" s="6" t="n">
        <f aca="false">IF(D7807&gt;2,1,0)</f>
        <v>0</v>
      </c>
    </row>
    <row r="7808" customFormat="false" ht="15" hidden="false" customHeight="true" outlineLevel="0" collapsed="false">
      <c r="A7808" s="6" t="n">
        <f aca="false">1_Data_EDA!O7809</f>
        <v>0</v>
      </c>
      <c r="B7808" s="6" t="n">
        <f aca="false">1_Data_EDA!H7809</f>
        <v>2</v>
      </c>
      <c r="C7808" s="7" t="n">
        <f aca="false">1_Data_EDA!I7809</f>
        <v>50</v>
      </c>
      <c r="D7808" s="6" t="n">
        <f aca="false">1_Data_EDA!J7809</f>
        <v>2</v>
      </c>
      <c r="E7808" s="7" t="n">
        <f aca="false">1_Data_EDA!K7809</f>
        <v>100</v>
      </c>
      <c r="F7808" s="7" t="n">
        <f aca="false">1_Data_EDA!L7809</f>
        <v>17</v>
      </c>
      <c r="G7808" s="8" t="n">
        <f aca="false">1_Data_EDA!M7809</f>
        <v>0.170000002</v>
      </c>
      <c r="H7808" s="6" t="n">
        <f aca="false">IF(1_Data_EDA!B7809="First Class",1,0)</f>
        <v>0</v>
      </c>
      <c r="I7808" s="6" t="n">
        <f aca="false">IF(1_Data_EDA!B7809="Second Class",1,0)</f>
        <v>1</v>
      </c>
      <c r="J7808" s="6" t="n">
        <f aca="false">IF(1_Data_EDA!B7809="Same Day",1,0)</f>
        <v>0</v>
      </c>
      <c r="K7808" s="6" t="n">
        <f aca="false">IF(1_Data_EDA!C7809="Corporate",1,0)</f>
        <v>0</v>
      </c>
      <c r="L7808" s="6" t="n">
        <f aca="false">IF(1_Data_EDA!C7809="Home Office",1,0)</f>
        <v>0</v>
      </c>
      <c r="M7808" s="6" t="n">
        <f aca="false">IF(1_Data_EDA!D7809="Europe",1,0)</f>
        <v>0</v>
      </c>
      <c r="N7808" s="6" t="n">
        <f aca="false">IF(1_Data_EDA!D7809="LATAM",1,0)</f>
        <v>1</v>
      </c>
      <c r="O7808" s="6" t="n">
        <f aca="false">IF(1_Data_EDA!D7809="Pacific Asia",1,0)</f>
        <v>0</v>
      </c>
      <c r="P7808" s="6" t="n">
        <f aca="false">IF(1_Data_EDA!D7809="USCA",1,0)</f>
        <v>0</v>
      </c>
      <c r="Q7808" s="6" t="n">
        <f aca="false">IF(C7808&gt;MEDIAN(C$5:C$8004),1,0)</f>
        <v>0</v>
      </c>
      <c r="R7808" s="6" t="n">
        <f aca="false">IF(D7808&gt;2,1,0)</f>
        <v>0</v>
      </c>
    </row>
    <row r="7809" customFormat="false" ht="15" hidden="false" customHeight="true" outlineLevel="0" collapsed="false">
      <c r="A7809" s="6" t="n">
        <f aca="false">1_Data_EDA!O7810</f>
        <v>0</v>
      </c>
      <c r="B7809" s="6" t="n">
        <f aca="false">1_Data_EDA!H7810</f>
        <v>0</v>
      </c>
      <c r="C7809" s="7" t="n">
        <f aca="false">1_Data_EDA!I7810</f>
        <v>199.9900055</v>
      </c>
      <c r="D7809" s="6" t="n">
        <f aca="false">1_Data_EDA!J7810</f>
        <v>1</v>
      </c>
      <c r="E7809" s="7" t="n">
        <f aca="false">1_Data_EDA!K7810</f>
        <v>199.9900055</v>
      </c>
      <c r="F7809" s="7" t="n">
        <f aca="false">1_Data_EDA!L7810</f>
        <v>14</v>
      </c>
      <c r="G7809" s="8" t="n">
        <f aca="false">1_Data_EDA!M7810</f>
        <v>0.07</v>
      </c>
      <c r="H7809" s="6" t="n">
        <f aca="false">IF(1_Data_EDA!B7810="First Class",1,0)</f>
        <v>0</v>
      </c>
      <c r="I7809" s="6" t="n">
        <f aca="false">IF(1_Data_EDA!B7810="Second Class",1,0)</f>
        <v>0</v>
      </c>
      <c r="J7809" s="6" t="n">
        <f aca="false">IF(1_Data_EDA!B7810="Same Day",1,0)</f>
        <v>1</v>
      </c>
      <c r="K7809" s="6" t="n">
        <f aca="false">IF(1_Data_EDA!C7810="Corporate",1,0)</f>
        <v>1</v>
      </c>
      <c r="L7809" s="6" t="n">
        <f aca="false">IF(1_Data_EDA!C7810="Home Office",1,0)</f>
        <v>0</v>
      </c>
      <c r="M7809" s="6" t="n">
        <f aca="false">IF(1_Data_EDA!D7810="Europe",1,0)</f>
        <v>0</v>
      </c>
      <c r="N7809" s="6" t="n">
        <f aca="false">IF(1_Data_EDA!D7810="LATAM",1,0)</f>
        <v>1</v>
      </c>
      <c r="O7809" s="6" t="n">
        <f aca="false">IF(1_Data_EDA!D7810="Pacific Asia",1,0)</f>
        <v>0</v>
      </c>
      <c r="P7809" s="6" t="n">
        <f aca="false">IF(1_Data_EDA!D7810="USCA",1,0)</f>
        <v>0</v>
      </c>
      <c r="Q7809" s="6" t="n">
        <f aca="false">IF(C7809&gt;MEDIAN(C$5:C$8004),1,0)</f>
        <v>1</v>
      </c>
      <c r="R7809" s="6" t="n">
        <f aca="false">IF(D7809&gt;2,1,0)</f>
        <v>0</v>
      </c>
    </row>
    <row r="7810" customFormat="false" ht="15" hidden="false" customHeight="true" outlineLevel="0" collapsed="false">
      <c r="A7810" s="6" t="n">
        <f aca="false">1_Data_EDA!O7811</f>
        <v>0</v>
      </c>
      <c r="B7810" s="6" t="n">
        <f aca="false">1_Data_EDA!H7811</f>
        <v>4</v>
      </c>
      <c r="C7810" s="7" t="n">
        <f aca="false">1_Data_EDA!I7811</f>
        <v>50</v>
      </c>
      <c r="D7810" s="6" t="n">
        <f aca="false">1_Data_EDA!J7811</f>
        <v>4</v>
      </c>
      <c r="E7810" s="7" t="n">
        <f aca="false">1_Data_EDA!K7811</f>
        <v>200</v>
      </c>
      <c r="F7810" s="7" t="n">
        <f aca="false">1_Data_EDA!L7811</f>
        <v>0</v>
      </c>
      <c r="G7810" s="8" t="n">
        <f aca="false">1_Data_EDA!M7811</f>
        <v>0</v>
      </c>
      <c r="H7810" s="6" t="n">
        <f aca="false">IF(1_Data_EDA!B7811="First Class",1,0)</f>
        <v>0</v>
      </c>
      <c r="I7810" s="6" t="n">
        <f aca="false">IF(1_Data_EDA!B7811="Second Class",1,0)</f>
        <v>0</v>
      </c>
      <c r="J7810" s="6" t="n">
        <f aca="false">IF(1_Data_EDA!B7811="Same Day",1,0)</f>
        <v>0</v>
      </c>
      <c r="K7810" s="6" t="n">
        <f aca="false">IF(1_Data_EDA!C7811="Corporate",1,0)</f>
        <v>0</v>
      </c>
      <c r="L7810" s="6" t="n">
        <f aca="false">IF(1_Data_EDA!C7811="Home Office",1,0)</f>
        <v>1</v>
      </c>
      <c r="M7810" s="6" t="n">
        <f aca="false">IF(1_Data_EDA!D7811="Europe",1,0)</f>
        <v>1</v>
      </c>
      <c r="N7810" s="6" t="n">
        <f aca="false">IF(1_Data_EDA!D7811="LATAM",1,0)</f>
        <v>0</v>
      </c>
      <c r="O7810" s="6" t="n">
        <f aca="false">IF(1_Data_EDA!D7811="Pacific Asia",1,0)</f>
        <v>0</v>
      </c>
      <c r="P7810" s="6" t="n">
        <f aca="false">IF(1_Data_EDA!D7811="USCA",1,0)</f>
        <v>0</v>
      </c>
      <c r="Q7810" s="6" t="n">
        <f aca="false">IF(C7810&gt;MEDIAN(C$5:C$8004),1,0)</f>
        <v>0</v>
      </c>
      <c r="R7810" s="6" t="n">
        <f aca="false">IF(D7810&gt;2,1,0)</f>
        <v>1</v>
      </c>
    </row>
    <row r="7811" customFormat="false" ht="15" hidden="false" customHeight="true" outlineLevel="0" collapsed="false">
      <c r="A7811" s="6" t="n">
        <f aca="false">1_Data_EDA!O7812</f>
        <v>1</v>
      </c>
      <c r="B7811" s="6" t="n">
        <f aca="false">1_Data_EDA!H7812</f>
        <v>4</v>
      </c>
      <c r="C7811" s="7" t="n">
        <f aca="false">1_Data_EDA!I7812</f>
        <v>39.75</v>
      </c>
      <c r="D7811" s="6" t="n">
        <f aca="false">1_Data_EDA!J7812</f>
        <v>1</v>
      </c>
      <c r="E7811" s="7" t="n">
        <f aca="false">1_Data_EDA!K7812</f>
        <v>39.75</v>
      </c>
      <c r="F7811" s="7" t="n">
        <f aca="false">1_Data_EDA!L7812</f>
        <v>5.170000076</v>
      </c>
      <c r="G7811" s="8" t="n">
        <f aca="false">1_Data_EDA!M7812</f>
        <v>0.129999995</v>
      </c>
      <c r="H7811" s="6" t="n">
        <f aca="false">IF(1_Data_EDA!B7812="First Class",1,0)</f>
        <v>0</v>
      </c>
      <c r="I7811" s="6" t="n">
        <f aca="false">IF(1_Data_EDA!B7812="Second Class",1,0)</f>
        <v>0</v>
      </c>
      <c r="J7811" s="6" t="n">
        <f aca="false">IF(1_Data_EDA!B7812="Same Day",1,0)</f>
        <v>0</v>
      </c>
      <c r="K7811" s="6" t="n">
        <f aca="false">IF(1_Data_EDA!C7812="Corporate",1,0)</f>
        <v>0</v>
      </c>
      <c r="L7811" s="6" t="n">
        <f aca="false">IF(1_Data_EDA!C7812="Home Office",1,0)</f>
        <v>0</v>
      </c>
      <c r="M7811" s="6" t="n">
        <f aca="false">IF(1_Data_EDA!D7812="Europe",1,0)</f>
        <v>0</v>
      </c>
      <c r="N7811" s="6" t="n">
        <f aca="false">IF(1_Data_EDA!D7812="LATAM",1,0)</f>
        <v>0</v>
      </c>
      <c r="O7811" s="6" t="n">
        <f aca="false">IF(1_Data_EDA!D7812="Pacific Asia",1,0)</f>
        <v>1</v>
      </c>
      <c r="P7811" s="6" t="n">
        <f aca="false">IF(1_Data_EDA!D7812="USCA",1,0)</f>
        <v>0</v>
      </c>
      <c r="Q7811" s="6" t="n">
        <f aca="false">IF(C7811&gt;MEDIAN(C$5:C$8004),1,0)</f>
        <v>0</v>
      </c>
      <c r="R7811" s="6" t="n">
        <f aca="false">IF(D7811&gt;2,1,0)</f>
        <v>0</v>
      </c>
    </row>
    <row r="7812" customFormat="false" ht="15" hidden="false" customHeight="true" outlineLevel="0" collapsed="false">
      <c r="A7812" s="6" t="n">
        <f aca="false">1_Data_EDA!O7813</f>
        <v>1</v>
      </c>
      <c r="B7812" s="6" t="n">
        <f aca="false">1_Data_EDA!H7813</f>
        <v>0</v>
      </c>
      <c r="C7812" s="7" t="n">
        <f aca="false">1_Data_EDA!I7813</f>
        <v>129.9900055</v>
      </c>
      <c r="D7812" s="6" t="n">
        <f aca="false">1_Data_EDA!J7813</f>
        <v>1</v>
      </c>
      <c r="E7812" s="7" t="n">
        <f aca="false">1_Data_EDA!K7813</f>
        <v>129.9900055</v>
      </c>
      <c r="F7812" s="7" t="n">
        <f aca="false">1_Data_EDA!L7813</f>
        <v>0</v>
      </c>
      <c r="G7812" s="8" t="n">
        <f aca="false">1_Data_EDA!M7813</f>
        <v>0</v>
      </c>
      <c r="H7812" s="6" t="n">
        <f aca="false">IF(1_Data_EDA!B7813="First Class",1,0)</f>
        <v>0</v>
      </c>
      <c r="I7812" s="6" t="n">
        <f aca="false">IF(1_Data_EDA!B7813="Second Class",1,0)</f>
        <v>0</v>
      </c>
      <c r="J7812" s="6" t="n">
        <f aca="false">IF(1_Data_EDA!B7813="Same Day",1,0)</f>
        <v>1</v>
      </c>
      <c r="K7812" s="6" t="n">
        <f aca="false">IF(1_Data_EDA!C7813="Corporate",1,0)</f>
        <v>0</v>
      </c>
      <c r="L7812" s="6" t="n">
        <f aca="false">IF(1_Data_EDA!C7813="Home Office",1,0)</f>
        <v>0</v>
      </c>
      <c r="M7812" s="6" t="n">
        <f aca="false">IF(1_Data_EDA!D7813="Europe",1,0)</f>
        <v>0</v>
      </c>
      <c r="N7812" s="6" t="n">
        <f aca="false">IF(1_Data_EDA!D7813="LATAM",1,0)</f>
        <v>1</v>
      </c>
      <c r="O7812" s="6" t="n">
        <f aca="false">IF(1_Data_EDA!D7813="Pacific Asia",1,0)</f>
        <v>0</v>
      </c>
      <c r="P7812" s="6" t="n">
        <f aca="false">IF(1_Data_EDA!D7813="USCA",1,0)</f>
        <v>0</v>
      </c>
      <c r="Q7812" s="6" t="n">
        <f aca="false">IF(C7812&gt;MEDIAN(C$5:C$8004),1,0)</f>
        <v>1</v>
      </c>
      <c r="R7812" s="6" t="n">
        <f aca="false">IF(D7812&gt;2,1,0)</f>
        <v>0</v>
      </c>
    </row>
    <row r="7813" customFormat="false" ht="15" hidden="false" customHeight="true" outlineLevel="0" collapsed="false">
      <c r="A7813" s="6" t="n">
        <f aca="false">1_Data_EDA!O7814</f>
        <v>0</v>
      </c>
      <c r="B7813" s="6" t="n">
        <f aca="false">1_Data_EDA!H7814</f>
        <v>0</v>
      </c>
      <c r="C7813" s="7" t="n">
        <f aca="false">1_Data_EDA!I7814</f>
        <v>99.98999786</v>
      </c>
      <c r="D7813" s="6" t="n">
        <f aca="false">1_Data_EDA!J7814</f>
        <v>2</v>
      </c>
      <c r="E7813" s="7" t="n">
        <f aca="false">1_Data_EDA!K7814</f>
        <v>199.9799957</v>
      </c>
      <c r="F7813" s="7" t="n">
        <f aca="false">1_Data_EDA!L7814</f>
        <v>11</v>
      </c>
      <c r="G7813" s="8" t="n">
        <f aca="false">1_Data_EDA!M7814</f>
        <v>0.059999999</v>
      </c>
      <c r="H7813" s="6" t="n">
        <f aca="false">IF(1_Data_EDA!B7814="First Class",1,0)</f>
        <v>0</v>
      </c>
      <c r="I7813" s="6" t="n">
        <f aca="false">IF(1_Data_EDA!B7814="Second Class",1,0)</f>
        <v>0</v>
      </c>
      <c r="J7813" s="6" t="n">
        <f aca="false">IF(1_Data_EDA!B7814="Same Day",1,0)</f>
        <v>1</v>
      </c>
      <c r="K7813" s="6" t="n">
        <f aca="false">IF(1_Data_EDA!C7814="Corporate",1,0)</f>
        <v>0</v>
      </c>
      <c r="L7813" s="6" t="n">
        <f aca="false">IF(1_Data_EDA!C7814="Home Office",1,0)</f>
        <v>1</v>
      </c>
      <c r="M7813" s="6" t="n">
        <f aca="false">IF(1_Data_EDA!D7814="Europe",1,0)</f>
        <v>0</v>
      </c>
      <c r="N7813" s="6" t="n">
        <f aca="false">IF(1_Data_EDA!D7814="LATAM",1,0)</f>
        <v>1</v>
      </c>
      <c r="O7813" s="6" t="n">
        <f aca="false">IF(1_Data_EDA!D7814="Pacific Asia",1,0)</f>
        <v>0</v>
      </c>
      <c r="P7813" s="6" t="n">
        <f aca="false">IF(1_Data_EDA!D7814="USCA",1,0)</f>
        <v>0</v>
      </c>
      <c r="Q7813" s="6" t="n">
        <f aca="false">IF(C7813&gt;MEDIAN(C$5:C$8004),1,0)</f>
        <v>1</v>
      </c>
      <c r="R7813" s="6" t="n">
        <f aca="false">IF(D7813&gt;2,1,0)</f>
        <v>0</v>
      </c>
    </row>
    <row r="7814" customFormat="false" ht="15" hidden="false" customHeight="true" outlineLevel="0" collapsed="false">
      <c r="A7814" s="6" t="n">
        <f aca="false">1_Data_EDA!O7815</f>
        <v>1</v>
      </c>
      <c r="B7814" s="6" t="n">
        <f aca="false">1_Data_EDA!H7815</f>
        <v>1</v>
      </c>
      <c r="C7814" s="7" t="n">
        <f aca="false">1_Data_EDA!I7815</f>
        <v>210.8500061</v>
      </c>
      <c r="D7814" s="6" t="n">
        <f aca="false">1_Data_EDA!J7815</f>
        <v>1</v>
      </c>
      <c r="E7814" s="7" t="n">
        <f aca="false">1_Data_EDA!K7815</f>
        <v>210.8500061</v>
      </c>
      <c r="F7814" s="7" t="n">
        <f aca="false">1_Data_EDA!L7815</f>
        <v>37.95000076</v>
      </c>
      <c r="G7814" s="8" t="n">
        <f aca="false">1_Data_EDA!M7815</f>
        <v>0.180000007</v>
      </c>
      <c r="H7814" s="6" t="n">
        <f aca="false">IF(1_Data_EDA!B7815="First Class",1,0)</f>
        <v>1</v>
      </c>
      <c r="I7814" s="6" t="n">
        <f aca="false">IF(1_Data_EDA!B7815="Second Class",1,0)</f>
        <v>0</v>
      </c>
      <c r="J7814" s="6" t="n">
        <f aca="false">IF(1_Data_EDA!B7815="Same Day",1,0)</f>
        <v>0</v>
      </c>
      <c r="K7814" s="6" t="n">
        <f aca="false">IF(1_Data_EDA!C7815="Corporate",1,0)</f>
        <v>0</v>
      </c>
      <c r="L7814" s="6" t="n">
        <f aca="false">IF(1_Data_EDA!C7815="Home Office",1,0)</f>
        <v>0</v>
      </c>
      <c r="M7814" s="6" t="n">
        <f aca="false">IF(1_Data_EDA!D7815="Europe",1,0)</f>
        <v>0</v>
      </c>
      <c r="N7814" s="6" t="n">
        <f aca="false">IF(1_Data_EDA!D7815="LATAM",1,0)</f>
        <v>0</v>
      </c>
      <c r="O7814" s="6" t="n">
        <f aca="false">IF(1_Data_EDA!D7815="Pacific Asia",1,0)</f>
        <v>1</v>
      </c>
      <c r="P7814" s="6" t="n">
        <f aca="false">IF(1_Data_EDA!D7815="USCA",1,0)</f>
        <v>0</v>
      </c>
      <c r="Q7814" s="6" t="n">
        <f aca="false">IF(C7814&gt;MEDIAN(C$5:C$8004),1,0)</f>
        <v>1</v>
      </c>
      <c r="R7814" s="6" t="n">
        <f aca="false">IF(D7814&gt;2,1,0)</f>
        <v>0</v>
      </c>
    </row>
    <row r="7815" customFormat="false" ht="15" hidden="false" customHeight="true" outlineLevel="0" collapsed="false">
      <c r="A7815" s="6" t="n">
        <f aca="false">1_Data_EDA!O7816</f>
        <v>1</v>
      </c>
      <c r="B7815" s="6" t="n">
        <f aca="false">1_Data_EDA!H7816</f>
        <v>0</v>
      </c>
      <c r="C7815" s="7" t="n">
        <f aca="false">1_Data_EDA!I7816</f>
        <v>299.980011</v>
      </c>
      <c r="D7815" s="6" t="n">
        <f aca="false">1_Data_EDA!J7816</f>
        <v>1</v>
      </c>
      <c r="E7815" s="7" t="n">
        <f aca="false">1_Data_EDA!K7816</f>
        <v>299.980011</v>
      </c>
      <c r="F7815" s="7" t="n">
        <f aca="false">1_Data_EDA!L7816</f>
        <v>15</v>
      </c>
      <c r="G7815" s="8" t="n">
        <f aca="false">1_Data_EDA!M7816</f>
        <v>0.050000001</v>
      </c>
      <c r="H7815" s="6" t="n">
        <f aca="false">IF(1_Data_EDA!B7816="First Class",1,0)</f>
        <v>0</v>
      </c>
      <c r="I7815" s="6" t="n">
        <f aca="false">IF(1_Data_EDA!B7816="Second Class",1,0)</f>
        <v>0</v>
      </c>
      <c r="J7815" s="6" t="n">
        <f aca="false">IF(1_Data_EDA!B7816="Same Day",1,0)</f>
        <v>1</v>
      </c>
      <c r="K7815" s="6" t="n">
        <f aca="false">IF(1_Data_EDA!C7816="Corporate",1,0)</f>
        <v>0</v>
      </c>
      <c r="L7815" s="6" t="n">
        <f aca="false">IF(1_Data_EDA!C7816="Home Office",1,0)</f>
        <v>1</v>
      </c>
      <c r="M7815" s="6" t="n">
        <f aca="false">IF(1_Data_EDA!D7816="Europe",1,0)</f>
        <v>0</v>
      </c>
      <c r="N7815" s="6" t="n">
        <f aca="false">IF(1_Data_EDA!D7816="LATAM",1,0)</f>
        <v>1</v>
      </c>
      <c r="O7815" s="6" t="n">
        <f aca="false">IF(1_Data_EDA!D7816="Pacific Asia",1,0)</f>
        <v>0</v>
      </c>
      <c r="P7815" s="6" t="n">
        <f aca="false">IF(1_Data_EDA!D7816="USCA",1,0)</f>
        <v>0</v>
      </c>
      <c r="Q7815" s="6" t="n">
        <f aca="false">IF(C7815&gt;MEDIAN(C$5:C$8004),1,0)</f>
        <v>1</v>
      </c>
      <c r="R7815" s="6" t="n">
        <f aca="false">IF(D7815&gt;2,1,0)</f>
        <v>0</v>
      </c>
    </row>
    <row r="7816" customFormat="false" ht="15" hidden="false" customHeight="true" outlineLevel="0" collapsed="false">
      <c r="A7816" s="6" t="n">
        <f aca="false">1_Data_EDA!O7817</f>
        <v>1</v>
      </c>
      <c r="B7816" s="6" t="n">
        <f aca="false">1_Data_EDA!H7817</f>
        <v>1</v>
      </c>
      <c r="C7816" s="7" t="n">
        <f aca="false">1_Data_EDA!I7817</f>
        <v>59.99000168</v>
      </c>
      <c r="D7816" s="6" t="n">
        <f aca="false">1_Data_EDA!J7817</f>
        <v>4</v>
      </c>
      <c r="E7816" s="7" t="n">
        <f aca="false">1_Data_EDA!K7817</f>
        <v>239.9600067</v>
      </c>
      <c r="F7816" s="7" t="n">
        <f aca="false">1_Data_EDA!L7817</f>
        <v>12</v>
      </c>
      <c r="G7816" s="8" t="n">
        <f aca="false">1_Data_EDA!M7817</f>
        <v>0.050000001</v>
      </c>
      <c r="H7816" s="6" t="n">
        <f aca="false">IF(1_Data_EDA!B7817="First Class",1,0)</f>
        <v>1</v>
      </c>
      <c r="I7816" s="6" t="n">
        <f aca="false">IF(1_Data_EDA!B7817="Second Class",1,0)</f>
        <v>0</v>
      </c>
      <c r="J7816" s="6" t="n">
        <f aca="false">IF(1_Data_EDA!B7817="Same Day",1,0)</f>
        <v>0</v>
      </c>
      <c r="K7816" s="6" t="n">
        <f aca="false">IF(1_Data_EDA!C7817="Corporate",1,0)</f>
        <v>0</v>
      </c>
      <c r="L7816" s="6" t="n">
        <f aca="false">IF(1_Data_EDA!C7817="Home Office",1,0)</f>
        <v>0</v>
      </c>
      <c r="M7816" s="6" t="n">
        <f aca="false">IF(1_Data_EDA!D7817="Europe",1,0)</f>
        <v>0</v>
      </c>
      <c r="N7816" s="6" t="n">
        <f aca="false">IF(1_Data_EDA!D7817="LATAM",1,0)</f>
        <v>0</v>
      </c>
      <c r="O7816" s="6" t="n">
        <f aca="false">IF(1_Data_EDA!D7817="Pacific Asia",1,0)</f>
        <v>0</v>
      </c>
      <c r="P7816" s="6" t="n">
        <f aca="false">IF(1_Data_EDA!D7817="USCA",1,0)</f>
        <v>1</v>
      </c>
      <c r="Q7816" s="6" t="n">
        <f aca="false">IF(C7816&gt;MEDIAN(C$5:C$8004),1,0)</f>
        <v>0</v>
      </c>
      <c r="R7816" s="6" t="n">
        <f aca="false">IF(D7816&gt;2,1,0)</f>
        <v>1</v>
      </c>
    </row>
    <row r="7817" customFormat="false" ht="15" hidden="false" customHeight="true" outlineLevel="0" collapsed="false">
      <c r="A7817" s="6" t="n">
        <f aca="false">1_Data_EDA!O7818</f>
        <v>0</v>
      </c>
      <c r="B7817" s="6" t="n">
        <f aca="false">1_Data_EDA!H7818</f>
        <v>4</v>
      </c>
      <c r="C7817" s="7" t="n">
        <f aca="false">1_Data_EDA!I7818</f>
        <v>129.9900055</v>
      </c>
      <c r="D7817" s="6" t="n">
        <f aca="false">1_Data_EDA!J7818</f>
        <v>1</v>
      </c>
      <c r="E7817" s="7" t="n">
        <f aca="false">1_Data_EDA!K7818</f>
        <v>129.9900055</v>
      </c>
      <c r="F7817" s="7" t="n">
        <f aca="false">1_Data_EDA!L7818</f>
        <v>13</v>
      </c>
      <c r="G7817" s="8" t="n">
        <f aca="false">1_Data_EDA!M7818</f>
        <v>0.100000001</v>
      </c>
      <c r="H7817" s="6" t="n">
        <f aca="false">IF(1_Data_EDA!B7818="First Class",1,0)</f>
        <v>0</v>
      </c>
      <c r="I7817" s="6" t="n">
        <f aca="false">IF(1_Data_EDA!B7818="Second Class",1,0)</f>
        <v>0</v>
      </c>
      <c r="J7817" s="6" t="n">
        <f aca="false">IF(1_Data_EDA!B7818="Same Day",1,0)</f>
        <v>0</v>
      </c>
      <c r="K7817" s="6" t="n">
        <f aca="false">IF(1_Data_EDA!C7818="Corporate",1,0)</f>
        <v>1</v>
      </c>
      <c r="L7817" s="6" t="n">
        <f aca="false">IF(1_Data_EDA!C7818="Home Office",1,0)</f>
        <v>0</v>
      </c>
      <c r="M7817" s="6" t="n">
        <f aca="false">IF(1_Data_EDA!D7818="Europe",1,0)</f>
        <v>0</v>
      </c>
      <c r="N7817" s="6" t="n">
        <f aca="false">IF(1_Data_EDA!D7818="LATAM",1,0)</f>
        <v>0</v>
      </c>
      <c r="O7817" s="6" t="n">
        <f aca="false">IF(1_Data_EDA!D7818="Pacific Asia",1,0)</f>
        <v>1</v>
      </c>
      <c r="P7817" s="6" t="n">
        <f aca="false">IF(1_Data_EDA!D7818="USCA",1,0)</f>
        <v>0</v>
      </c>
      <c r="Q7817" s="6" t="n">
        <f aca="false">IF(C7817&gt;MEDIAN(C$5:C$8004),1,0)</f>
        <v>1</v>
      </c>
      <c r="R7817" s="6" t="n">
        <f aca="false">IF(D7817&gt;2,1,0)</f>
        <v>0</v>
      </c>
    </row>
    <row r="7818" customFormat="false" ht="15" hidden="false" customHeight="true" outlineLevel="0" collapsed="false">
      <c r="A7818" s="6" t="n">
        <f aca="false">1_Data_EDA!O7819</f>
        <v>0</v>
      </c>
      <c r="B7818" s="6" t="n">
        <f aca="false">1_Data_EDA!H7819</f>
        <v>4</v>
      </c>
      <c r="C7818" s="7" t="n">
        <f aca="false">1_Data_EDA!I7819</f>
        <v>50</v>
      </c>
      <c r="D7818" s="6" t="n">
        <f aca="false">1_Data_EDA!J7819</f>
        <v>1</v>
      </c>
      <c r="E7818" s="7" t="n">
        <f aca="false">1_Data_EDA!K7819</f>
        <v>50</v>
      </c>
      <c r="F7818" s="7" t="n">
        <f aca="false">1_Data_EDA!L7819</f>
        <v>4.5</v>
      </c>
      <c r="G7818" s="8" t="n">
        <f aca="false">1_Data_EDA!M7819</f>
        <v>0.090000004</v>
      </c>
      <c r="H7818" s="6" t="n">
        <f aca="false">IF(1_Data_EDA!B7819="First Class",1,0)</f>
        <v>0</v>
      </c>
      <c r="I7818" s="6" t="n">
        <f aca="false">IF(1_Data_EDA!B7819="Second Class",1,0)</f>
        <v>0</v>
      </c>
      <c r="J7818" s="6" t="n">
        <f aca="false">IF(1_Data_EDA!B7819="Same Day",1,0)</f>
        <v>0</v>
      </c>
      <c r="K7818" s="6" t="n">
        <f aca="false">IF(1_Data_EDA!C7819="Corporate",1,0)</f>
        <v>1</v>
      </c>
      <c r="L7818" s="6" t="n">
        <f aca="false">IF(1_Data_EDA!C7819="Home Office",1,0)</f>
        <v>0</v>
      </c>
      <c r="M7818" s="6" t="n">
        <f aca="false">IF(1_Data_EDA!D7819="Europe",1,0)</f>
        <v>0</v>
      </c>
      <c r="N7818" s="6" t="n">
        <f aca="false">IF(1_Data_EDA!D7819="LATAM",1,0)</f>
        <v>0</v>
      </c>
      <c r="O7818" s="6" t="n">
        <f aca="false">IF(1_Data_EDA!D7819="Pacific Asia",1,0)</f>
        <v>0</v>
      </c>
      <c r="P7818" s="6" t="n">
        <f aca="false">IF(1_Data_EDA!D7819="USCA",1,0)</f>
        <v>1</v>
      </c>
      <c r="Q7818" s="6" t="n">
        <f aca="false">IF(C7818&gt;MEDIAN(C$5:C$8004),1,0)</f>
        <v>0</v>
      </c>
      <c r="R7818" s="6" t="n">
        <f aca="false">IF(D7818&gt;2,1,0)</f>
        <v>0</v>
      </c>
    </row>
    <row r="7819" customFormat="false" ht="15" hidden="false" customHeight="true" outlineLevel="0" collapsed="false">
      <c r="A7819" s="6" t="n">
        <f aca="false">1_Data_EDA!O7820</f>
        <v>0</v>
      </c>
      <c r="B7819" s="6" t="n">
        <f aca="false">1_Data_EDA!H7820</f>
        <v>4</v>
      </c>
      <c r="C7819" s="7" t="n">
        <f aca="false">1_Data_EDA!I7820</f>
        <v>49.97999954</v>
      </c>
      <c r="D7819" s="6" t="n">
        <f aca="false">1_Data_EDA!J7820</f>
        <v>5</v>
      </c>
      <c r="E7819" s="7" t="n">
        <f aca="false">1_Data_EDA!K7820</f>
        <v>249.8999939</v>
      </c>
      <c r="F7819" s="7" t="n">
        <f aca="false">1_Data_EDA!L7820</f>
        <v>2.5</v>
      </c>
      <c r="G7819" s="8" t="n">
        <f aca="false">1_Data_EDA!M7820</f>
        <v>0.01</v>
      </c>
      <c r="H7819" s="6" t="n">
        <f aca="false">IF(1_Data_EDA!B7820="First Class",1,0)</f>
        <v>0</v>
      </c>
      <c r="I7819" s="6" t="n">
        <f aca="false">IF(1_Data_EDA!B7820="Second Class",1,0)</f>
        <v>0</v>
      </c>
      <c r="J7819" s="6" t="n">
        <f aca="false">IF(1_Data_EDA!B7820="Same Day",1,0)</f>
        <v>0</v>
      </c>
      <c r="K7819" s="6" t="n">
        <f aca="false">IF(1_Data_EDA!C7820="Corporate",1,0)</f>
        <v>1</v>
      </c>
      <c r="L7819" s="6" t="n">
        <f aca="false">IF(1_Data_EDA!C7820="Home Office",1,0)</f>
        <v>0</v>
      </c>
      <c r="M7819" s="6" t="n">
        <f aca="false">IF(1_Data_EDA!D7820="Europe",1,0)</f>
        <v>0</v>
      </c>
      <c r="N7819" s="6" t="n">
        <f aca="false">IF(1_Data_EDA!D7820="LATAM",1,0)</f>
        <v>0</v>
      </c>
      <c r="O7819" s="6" t="n">
        <f aca="false">IF(1_Data_EDA!D7820="Pacific Asia",1,0)</f>
        <v>0</v>
      </c>
      <c r="P7819" s="6" t="n">
        <f aca="false">IF(1_Data_EDA!D7820="USCA",1,0)</f>
        <v>1</v>
      </c>
      <c r="Q7819" s="6" t="n">
        <f aca="false">IF(C7819&gt;MEDIAN(C$5:C$8004),1,0)</f>
        <v>0</v>
      </c>
      <c r="R7819" s="6" t="n">
        <f aca="false">IF(D7819&gt;2,1,0)</f>
        <v>1</v>
      </c>
    </row>
    <row r="7820" customFormat="false" ht="15" hidden="false" customHeight="true" outlineLevel="0" collapsed="false">
      <c r="A7820" s="6" t="n">
        <f aca="false">1_Data_EDA!O7821</f>
        <v>0</v>
      </c>
      <c r="B7820" s="6" t="n">
        <f aca="false">1_Data_EDA!H7821</f>
        <v>2</v>
      </c>
      <c r="C7820" s="7" t="n">
        <f aca="false">1_Data_EDA!I7821</f>
        <v>129.9900055</v>
      </c>
      <c r="D7820" s="6" t="n">
        <f aca="false">1_Data_EDA!J7821</f>
        <v>1</v>
      </c>
      <c r="E7820" s="7" t="n">
        <f aca="false">1_Data_EDA!K7821</f>
        <v>129.9900055</v>
      </c>
      <c r="F7820" s="7" t="n">
        <f aca="false">1_Data_EDA!L7821</f>
        <v>15.60000038</v>
      </c>
      <c r="G7820" s="8" t="n">
        <f aca="false">1_Data_EDA!M7821</f>
        <v>0.119999997</v>
      </c>
      <c r="H7820" s="6" t="n">
        <f aca="false">IF(1_Data_EDA!B7821="First Class",1,0)</f>
        <v>0</v>
      </c>
      <c r="I7820" s="6" t="n">
        <f aca="false">IF(1_Data_EDA!B7821="Second Class",1,0)</f>
        <v>1</v>
      </c>
      <c r="J7820" s="6" t="n">
        <f aca="false">IF(1_Data_EDA!B7821="Same Day",1,0)</f>
        <v>0</v>
      </c>
      <c r="K7820" s="6" t="n">
        <f aca="false">IF(1_Data_EDA!C7821="Corporate",1,0)</f>
        <v>1</v>
      </c>
      <c r="L7820" s="6" t="n">
        <f aca="false">IF(1_Data_EDA!C7821="Home Office",1,0)</f>
        <v>0</v>
      </c>
      <c r="M7820" s="6" t="n">
        <f aca="false">IF(1_Data_EDA!D7821="Europe",1,0)</f>
        <v>0</v>
      </c>
      <c r="N7820" s="6" t="n">
        <f aca="false">IF(1_Data_EDA!D7821="LATAM",1,0)</f>
        <v>0</v>
      </c>
      <c r="O7820" s="6" t="n">
        <f aca="false">IF(1_Data_EDA!D7821="Pacific Asia",1,0)</f>
        <v>0</v>
      </c>
      <c r="P7820" s="6" t="n">
        <f aca="false">IF(1_Data_EDA!D7821="USCA",1,0)</f>
        <v>1</v>
      </c>
      <c r="Q7820" s="6" t="n">
        <f aca="false">IF(C7820&gt;MEDIAN(C$5:C$8004),1,0)</f>
        <v>1</v>
      </c>
      <c r="R7820" s="6" t="n">
        <f aca="false">IF(D7820&gt;2,1,0)</f>
        <v>0</v>
      </c>
    </row>
    <row r="7821" customFormat="false" ht="15" hidden="false" customHeight="true" outlineLevel="0" collapsed="false">
      <c r="A7821" s="6" t="n">
        <f aca="false">1_Data_EDA!O7822</f>
        <v>0</v>
      </c>
      <c r="B7821" s="6" t="n">
        <f aca="false">1_Data_EDA!H7822</f>
        <v>4</v>
      </c>
      <c r="C7821" s="7" t="n">
        <f aca="false">1_Data_EDA!I7822</f>
        <v>327.75</v>
      </c>
      <c r="D7821" s="6" t="n">
        <f aca="false">1_Data_EDA!J7822</f>
        <v>1</v>
      </c>
      <c r="E7821" s="7" t="n">
        <f aca="false">1_Data_EDA!K7822</f>
        <v>327.75</v>
      </c>
      <c r="F7821" s="7" t="n">
        <f aca="false">1_Data_EDA!L7822</f>
        <v>18.03000069</v>
      </c>
      <c r="G7821" s="8" t="n">
        <f aca="false">1_Data_EDA!M7822</f>
        <v>0.059999999</v>
      </c>
      <c r="H7821" s="6" t="n">
        <f aca="false">IF(1_Data_EDA!B7822="First Class",1,0)</f>
        <v>0</v>
      </c>
      <c r="I7821" s="6" t="n">
        <f aca="false">IF(1_Data_EDA!B7822="Second Class",1,0)</f>
        <v>0</v>
      </c>
      <c r="J7821" s="6" t="n">
        <f aca="false">IF(1_Data_EDA!B7822="Same Day",1,0)</f>
        <v>0</v>
      </c>
      <c r="K7821" s="6" t="n">
        <f aca="false">IF(1_Data_EDA!C7822="Corporate",1,0)</f>
        <v>0</v>
      </c>
      <c r="L7821" s="6" t="n">
        <f aca="false">IF(1_Data_EDA!C7822="Home Office",1,0)</f>
        <v>0</v>
      </c>
      <c r="M7821" s="6" t="n">
        <f aca="false">IF(1_Data_EDA!D7822="Europe",1,0)</f>
        <v>0</v>
      </c>
      <c r="N7821" s="6" t="n">
        <f aca="false">IF(1_Data_EDA!D7822="LATAM",1,0)</f>
        <v>0</v>
      </c>
      <c r="O7821" s="6" t="n">
        <f aca="false">IF(1_Data_EDA!D7822="Pacific Asia",1,0)</f>
        <v>1</v>
      </c>
      <c r="P7821" s="6" t="n">
        <f aca="false">IF(1_Data_EDA!D7822="USCA",1,0)</f>
        <v>0</v>
      </c>
      <c r="Q7821" s="6" t="n">
        <f aca="false">IF(C7821&gt;MEDIAN(C$5:C$8004),1,0)</f>
        <v>1</v>
      </c>
      <c r="R7821" s="6" t="n">
        <f aca="false">IF(D7821&gt;2,1,0)</f>
        <v>0</v>
      </c>
    </row>
    <row r="7822" customFormat="false" ht="15" hidden="false" customHeight="true" outlineLevel="0" collapsed="false">
      <c r="A7822" s="6" t="n">
        <f aca="false">1_Data_EDA!O7823</f>
        <v>1</v>
      </c>
      <c r="B7822" s="6" t="n">
        <f aca="false">1_Data_EDA!H7823</f>
        <v>1</v>
      </c>
      <c r="C7822" s="7" t="n">
        <f aca="false">1_Data_EDA!I7823</f>
        <v>39.99000168</v>
      </c>
      <c r="D7822" s="6" t="n">
        <f aca="false">1_Data_EDA!J7823</f>
        <v>1</v>
      </c>
      <c r="E7822" s="7" t="n">
        <f aca="false">1_Data_EDA!K7823</f>
        <v>39.99000168</v>
      </c>
      <c r="F7822" s="7" t="n">
        <f aca="false">1_Data_EDA!L7823</f>
        <v>3.599999905</v>
      </c>
      <c r="G7822" s="8" t="n">
        <f aca="false">1_Data_EDA!M7823</f>
        <v>0.090000004</v>
      </c>
      <c r="H7822" s="6" t="n">
        <f aca="false">IF(1_Data_EDA!B7823="First Class",1,0)</f>
        <v>1</v>
      </c>
      <c r="I7822" s="6" t="n">
        <f aca="false">IF(1_Data_EDA!B7823="Second Class",1,0)</f>
        <v>0</v>
      </c>
      <c r="J7822" s="6" t="n">
        <f aca="false">IF(1_Data_EDA!B7823="Same Day",1,0)</f>
        <v>0</v>
      </c>
      <c r="K7822" s="6" t="n">
        <f aca="false">IF(1_Data_EDA!C7823="Corporate",1,0)</f>
        <v>1</v>
      </c>
      <c r="L7822" s="6" t="n">
        <f aca="false">IF(1_Data_EDA!C7823="Home Office",1,0)</f>
        <v>0</v>
      </c>
      <c r="M7822" s="6" t="n">
        <f aca="false">IF(1_Data_EDA!D7823="Europe",1,0)</f>
        <v>0</v>
      </c>
      <c r="N7822" s="6" t="n">
        <f aca="false">IF(1_Data_EDA!D7823="LATAM",1,0)</f>
        <v>1</v>
      </c>
      <c r="O7822" s="6" t="n">
        <f aca="false">IF(1_Data_EDA!D7823="Pacific Asia",1,0)</f>
        <v>0</v>
      </c>
      <c r="P7822" s="6" t="n">
        <f aca="false">IF(1_Data_EDA!D7823="USCA",1,0)</f>
        <v>0</v>
      </c>
      <c r="Q7822" s="6" t="n">
        <f aca="false">IF(C7822&gt;MEDIAN(C$5:C$8004),1,0)</f>
        <v>0</v>
      </c>
      <c r="R7822" s="6" t="n">
        <f aca="false">IF(D7822&gt;2,1,0)</f>
        <v>0</v>
      </c>
    </row>
    <row r="7823" customFormat="false" ht="15" hidden="false" customHeight="true" outlineLevel="0" collapsed="false">
      <c r="A7823" s="6" t="n">
        <f aca="false">1_Data_EDA!O7824</f>
        <v>1</v>
      </c>
      <c r="B7823" s="6" t="n">
        <f aca="false">1_Data_EDA!H7824</f>
        <v>1</v>
      </c>
      <c r="C7823" s="7" t="n">
        <f aca="false">1_Data_EDA!I7824</f>
        <v>24.98999977</v>
      </c>
      <c r="D7823" s="6" t="n">
        <f aca="false">1_Data_EDA!J7824</f>
        <v>3</v>
      </c>
      <c r="E7823" s="7" t="n">
        <f aca="false">1_Data_EDA!K7824</f>
        <v>74.97000122</v>
      </c>
      <c r="F7823" s="7" t="n">
        <f aca="false">1_Data_EDA!L7824</f>
        <v>3.75</v>
      </c>
      <c r="G7823" s="8" t="n">
        <f aca="false">1_Data_EDA!M7824</f>
        <v>0.050000001</v>
      </c>
      <c r="H7823" s="6" t="n">
        <f aca="false">IF(1_Data_EDA!B7824="First Class",1,0)</f>
        <v>1</v>
      </c>
      <c r="I7823" s="6" t="n">
        <f aca="false">IF(1_Data_EDA!B7824="Second Class",1,0)</f>
        <v>0</v>
      </c>
      <c r="J7823" s="6" t="n">
        <f aca="false">IF(1_Data_EDA!B7824="Same Day",1,0)</f>
        <v>0</v>
      </c>
      <c r="K7823" s="6" t="n">
        <f aca="false">IF(1_Data_EDA!C7824="Corporate",1,0)</f>
        <v>1</v>
      </c>
      <c r="L7823" s="6" t="n">
        <f aca="false">IF(1_Data_EDA!C7824="Home Office",1,0)</f>
        <v>0</v>
      </c>
      <c r="M7823" s="6" t="n">
        <f aca="false">IF(1_Data_EDA!D7824="Europe",1,0)</f>
        <v>1</v>
      </c>
      <c r="N7823" s="6" t="n">
        <f aca="false">IF(1_Data_EDA!D7824="LATAM",1,0)</f>
        <v>0</v>
      </c>
      <c r="O7823" s="6" t="n">
        <f aca="false">IF(1_Data_EDA!D7824="Pacific Asia",1,0)</f>
        <v>0</v>
      </c>
      <c r="P7823" s="6" t="n">
        <f aca="false">IF(1_Data_EDA!D7824="USCA",1,0)</f>
        <v>0</v>
      </c>
      <c r="Q7823" s="6" t="n">
        <f aca="false">IF(C7823&gt;MEDIAN(C$5:C$8004),1,0)</f>
        <v>0</v>
      </c>
      <c r="R7823" s="6" t="n">
        <f aca="false">IF(D7823&gt;2,1,0)</f>
        <v>1</v>
      </c>
    </row>
    <row r="7824" customFormat="false" ht="15" hidden="false" customHeight="true" outlineLevel="0" collapsed="false">
      <c r="A7824" s="6" t="n">
        <f aca="false">1_Data_EDA!O7825</f>
        <v>1</v>
      </c>
      <c r="B7824" s="6" t="n">
        <f aca="false">1_Data_EDA!H7825</f>
        <v>2</v>
      </c>
      <c r="C7824" s="7" t="n">
        <f aca="false">1_Data_EDA!I7825</f>
        <v>129.9900055</v>
      </c>
      <c r="D7824" s="6" t="n">
        <f aca="false">1_Data_EDA!J7825</f>
        <v>1</v>
      </c>
      <c r="E7824" s="7" t="n">
        <f aca="false">1_Data_EDA!K7825</f>
        <v>129.9900055</v>
      </c>
      <c r="F7824" s="7" t="n">
        <f aca="false">1_Data_EDA!L7825</f>
        <v>3.900000095</v>
      </c>
      <c r="G7824" s="8" t="n">
        <f aca="false">1_Data_EDA!M7825</f>
        <v>0.029999999</v>
      </c>
      <c r="H7824" s="6" t="n">
        <f aca="false">IF(1_Data_EDA!B7825="First Class",1,0)</f>
        <v>0</v>
      </c>
      <c r="I7824" s="6" t="n">
        <f aca="false">IF(1_Data_EDA!B7825="Second Class",1,0)</f>
        <v>1</v>
      </c>
      <c r="J7824" s="6" t="n">
        <f aca="false">IF(1_Data_EDA!B7825="Same Day",1,0)</f>
        <v>0</v>
      </c>
      <c r="K7824" s="6" t="n">
        <f aca="false">IF(1_Data_EDA!C7825="Corporate",1,0)</f>
        <v>0</v>
      </c>
      <c r="L7824" s="6" t="n">
        <f aca="false">IF(1_Data_EDA!C7825="Home Office",1,0)</f>
        <v>1</v>
      </c>
      <c r="M7824" s="6" t="n">
        <f aca="false">IF(1_Data_EDA!D7825="Europe",1,0)</f>
        <v>1</v>
      </c>
      <c r="N7824" s="6" t="n">
        <f aca="false">IF(1_Data_EDA!D7825="LATAM",1,0)</f>
        <v>0</v>
      </c>
      <c r="O7824" s="6" t="n">
        <f aca="false">IF(1_Data_EDA!D7825="Pacific Asia",1,0)</f>
        <v>0</v>
      </c>
      <c r="P7824" s="6" t="n">
        <f aca="false">IF(1_Data_EDA!D7825="USCA",1,0)</f>
        <v>0</v>
      </c>
      <c r="Q7824" s="6" t="n">
        <f aca="false">IF(C7824&gt;MEDIAN(C$5:C$8004),1,0)</f>
        <v>1</v>
      </c>
      <c r="R7824" s="6" t="n">
        <f aca="false">IF(D7824&gt;2,1,0)</f>
        <v>0</v>
      </c>
    </row>
    <row r="7825" customFormat="false" ht="15" hidden="false" customHeight="true" outlineLevel="0" collapsed="false">
      <c r="A7825" s="6" t="n">
        <f aca="false">1_Data_EDA!O7826</f>
        <v>1</v>
      </c>
      <c r="B7825" s="6" t="n">
        <f aca="false">1_Data_EDA!H7826</f>
        <v>2</v>
      </c>
      <c r="C7825" s="7" t="n">
        <f aca="false">1_Data_EDA!I7826</f>
        <v>39.99000168</v>
      </c>
      <c r="D7825" s="6" t="n">
        <f aca="false">1_Data_EDA!J7826</f>
        <v>5</v>
      </c>
      <c r="E7825" s="7" t="n">
        <f aca="false">1_Data_EDA!K7826</f>
        <v>199.9499969</v>
      </c>
      <c r="F7825" s="7" t="n">
        <f aca="false">1_Data_EDA!L7826</f>
        <v>8</v>
      </c>
      <c r="G7825" s="8" t="n">
        <f aca="false">1_Data_EDA!M7826</f>
        <v>0.039999999</v>
      </c>
      <c r="H7825" s="6" t="n">
        <f aca="false">IF(1_Data_EDA!B7826="First Class",1,0)</f>
        <v>0</v>
      </c>
      <c r="I7825" s="6" t="n">
        <f aca="false">IF(1_Data_EDA!B7826="Second Class",1,0)</f>
        <v>1</v>
      </c>
      <c r="J7825" s="6" t="n">
        <f aca="false">IF(1_Data_EDA!B7826="Same Day",1,0)</f>
        <v>0</v>
      </c>
      <c r="K7825" s="6" t="n">
        <f aca="false">IF(1_Data_EDA!C7826="Corporate",1,0)</f>
        <v>0</v>
      </c>
      <c r="L7825" s="6" t="n">
        <f aca="false">IF(1_Data_EDA!C7826="Home Office",1,0)</f>
        <v>0</v>
      </c>
      <c r="M7825" s="6" t="n">
        <f aca="false">IF(1_Data_EDA!D7826="Europe",1,0)</f>
        <v>0</v>
      </c>
      <c r="N7825" s="6" t="n">
        <f aca="false">IF(1_Data_EDA!D7826="LATAM",1,0)</f>
        <v>1</v>
      </c>
      <c r="O7825" s="6" t="n">
        <f aca="false">IF(1_Data_EDA!D7826="Pacific Asia",1,0)</f>
        <v>0</v>
      </c>
      <c r="P7825" s="6" t="n">
        <f aca="false">IF(1_Data_EDA!D7826="USCA",1,0)</f>
        <v>0</v>
      </c>
      <c r="Q7825" s="6" t="n">
        <f aca="false">IF(C7825&gt;MEDIAN(C$5:C$8004),1,0)</f>
        <v>0</v>
      </c>
      <c r="R7825" s="6" t="n">
        <f aca="false">IF(D7825&gt;2,1,0)</f>
        <v>1</v>
      </c>
    </row>
    <row r="7826" customFormat="false" ht="15" hidden="false" customHeight="true" outlineLevel="0" collapsed="false">
      <c r="A7826" s="6" t="n">
        <f aca="false">1_Data_EDA!O7827</f>
        <v>1</v>
      </c>
      <c r="B7826" s="6" t="n">
        <f aca="false">1_Data_EDA!H7827</f>
        <v>4</v>
      </c>
      <c r="C7826" s="7" t="n">
        <f aca="false">1_Data_EDA!I7827</f>
        <v>39.99000168</v>
      </c>
      <c r="D7826" s="6" t="n">
        <f aca="false">1_Data_EDA!J7827</f>
        <v>4</v>
      </c>
      <c r="E7826" s="7" t="n">
        <f aca="false">1_Data_EDA!K7827</f>
        <v>159.9600067</v>
      </c>
      <c r="F7826" s="7" t="n">
        <f aca="false">1_Data_EDA!L7827</f>
        <v>0</v>
      </c>
      <c r="G7826" s="8" t="n">
        <f aca="false">1_Data_EDA!M7827</f>
        <v>0</v>
      </c>
      <c r="H7826" s="6" t="n">
        <f aca="false">IF(1_Data_EDA!B7827="First Class",1,0)</f>
        <v>0</v>
      </c>
      <c r="I7826" s="6" t="n">
        <f aca="false">IF(1_Data_EDA!B7827="Second Class",1,0)</f>
        <v>0</v>
      </c>
      <c r="J7826" s="6" t="n">
        <f aca="false">IF(1_Data_EDA!B7827="Same Day",1,0)</f>
        <v>0</v>
      </c>
      <c r="K7826" s="6" t="n">
        <f aca="false">IF(1_Data_EDA!C7827="Corporate",1,0)</f>
        <v>1</v>
      </c>
      <c r="L7826" s="6" t="n">
        <f aca="false">IF(1_Data_EDA!C7827="Home Office",1,0)</f>
        <v>0</v>
      </c>
      <c r="M7826" s="6" t="n">
        <f aca="false">IF(1_Data_EDA!D7827="Europe",1,0)</f>
        <v>0</v>
      </c>
      <c r="N7826" s="6" t="n">
        <f aca="false">IF(1_Data_EDA!D7827="LATAM",1,0)</f>
        <v>1</v>
      </c>
      <c r="O7826" s="6" t="n">
        <f aca="false">IF(1_Data_EDA!D7827="Pacific Asia",1,0)</f>
        <v>0</v>
      </c>
      <c r="P7826" s="6" t="n">
        <f aca="false">IF(1_Data_EDA!D7827="USCA",1,0)</f>
        <v>0</v>
      </c>
      <c r="Q7826" s="6" t="n">
        <f aca="false">IF(C7826&gt;MEDIAN(C$5:C$8004),1,0)</f>
        <v>0</v>
      </c>
      <c r="R7826" s="6" t="n">
        <f aca="false">IF(D7826&gt;2,1,0)</f>
        <v>1</v>
      </c>
    </row>
    <row r="7827" customFormat="false" ht="15" hidden="false" customHeight="true" outlineLevel="0" collapsed="false">
      <c r="A7827" s="6" t="n">
        <f aca="false">1_Data_EDA!O7828</f>
        <v>0</v>
      </c>
      <c r="B7827" s="6" t="n">
        <f aca="false">1_Data_EDA!H7828</f>
        <v>4</v>
      </c>
      <c r="C7827" s="7" t="n">
        <f aca="false">1_Data_EDA!I7828</f>
        <v>30</v>
      </c>
      <c r="D7827" s="6" t="n">
        <f aca="false">1_Data_EDA!J7828</f>
        <v>3</v>
      </c>
      <c r="E7827" s="7" t="n">
        <f aca="false">1_Data_EDA!K7828</f>
        <v>90</v>
      </c>
      <c r="F7827" s="7" t="n">
        <f aca="false">1_Data_EDA!L7828</f>
        <v>13.5</v>
      </c>
      <c r="G7827" s="8" t="n">
        <f aca="false">1_Data_EDA!M7828</f>
        <v>0.150000006</v>
      </c>
      <c r="H7827" s="6" t="n">
        <f aca="false">IF(1_Data_EDA!B7828="First Class",1,0)</f>
        <v>0</v>
      </c>
      <c r="I7827" s="6" t="n">
        <f aca="false">IF(1_Data_EDA!B7828="Second Class",1,0)</f>
        <v>0</v>
      </c>
      <c r="J7827" s="6" t="n">
        <f aca="false">IF(1_Data_EDA!B7828="Same Day",1,0)</f>
        <v>0</v>
      </c>
      <c r="K7827" s="6" t="n">
        <f aca="false">IF(1_Data_EDA!C7828="Corporate",1,0)</f>
        <v>0</v>
      </c>
      <c r="L7827" s="6" t="n">
        <f aca="false">IF(1_Data_EDA!C7828="Home Office",1,0)</f>
        <v>1</v>
      </c>
      <c r="M7827" s="6" t="n">
        <f aca="false">IF(1_Data_EDA!D7828="Europe",1,0)</f>
        <v>0</v>
      </c>
      <c r="N7827" s="6" t="n">
        <f aca="false">IF(1_Data_EDA!D7828="LATAM",1,0)</f>
        <v>0</v>
      </c>
      <c r="O7827" s="6" t="n">
        <f aca="false">IF(1_Data_EDA!D7828="Pacific Asia",1,0)</f>
        <v>0</v>
      </c>
      <c r="P7827" s="6" t="n">
        <f aca="false">IF(1_Data_EDA!D7828="USCA",1,0)</f>
        <v>1</v>
      </c>
      <c r="Q7827" s="6" t="n">
        <f aca="false">IF(C7827&gt;MEDIAN(C$5:C$8004),1,0)</f>
        <v>0</v>
      </c>
      <c r="R7827" s="6" t="n">
        <f aca="false">IF(D7827&gt;2,1,0)</f>
        <v>1</v>
      </c>
    </row>
    <row r="7828" customFormat="false" ht="15" hidden="false" customHeight="true" outlineLevel="0" collapsed="false">
      <c r="A7828" s="6" t="n">
        <f aca="false">1_Data_EDA!O7829</f>
        <v>0</v>
      </c>
      <c r="B7828" s="6" t="n">
        <f aca="false">1_Data_EDA!H7829</f>
        <v>4</v>
      </c>
      <c r="C7828" s="7" t="n">
        <f aca="false">1_Data_EDA!I7829</f>
        <v>59.99000168</v>
      </c>
      <c r="D7828" s="6" t="n">
        <f aca="false">1_Data_EDA!J7829</f>
        <v>2</v>
      </c>
      <c r="E7828" s="7" t="n">
        <f aca="false">1_Data_EDA!K7829</f>
        <v>119.9800034</v>
      </c>
      <c r="F7828" s="7" t="n">
        <f aca="false">1_Data_EDA!L7829</f>
        <v>3.599999905</v>
      </c>
      <c r="G7828" s="8" t="n">
        <f aca="false">1_Data_EDA!M7829</f>
        <v>0.029999999</v>
      </c>
      <c r="H7828" s="6" t="n">
        <f aca="false">IF(1_Data_EDA!B7829="First Class",1,0)</f>
        <v>0</v>
      </c>
      <c r="I7828" s="6" t="n">
        <f aca="false">IF(1_Data_EDA!B7829="Second Class",1,0)</f>
        <v>0</v>
      </c>
      <c r="J7828" s="6" t="n">
        <f aca="false">IF(1_Data_EDA!B7829="Same Day",1,0)</f>
        <v>0</v>
      </c>
      <c r="K7828" s="6" t="n">
        <f aca="false">IF(1_Data_EDA!C7829="Corporate",1,0)</f>
        <v>0</v>
      </c>
      <c r="L7828" s="6" t="n">
        <f aca="false">IF(1_Data_EDA!C7829="Home Office",1,0)</f>
        <v>0</v>
      </c>
      <c r="M7828" s="6" t="n">
        <f aca="false">IF(1_Data_EDA!D7829="Europe",1,0)</f>
        <v>0</v>
      </c>
      <c r="N7828" s="6" t="n">
        <f aca="false">IF(1_Data_EDA!D7829="LATAM",1,0)</f>
        <v>0</v>
      </c>
      <c r="O7828" s="6" t="n">
        <f aca="false">IF(1_Data_EDA!D7829="Pacific Asia",1,0)</f>
        <v>0</v>
      </c>
      <c r="P7828" s="6" t="n">
        <f aca="false">IF(1_Data_EDA!D7829="USCA",1,0)</f>
        <v>1</v>
      </c>
      <c r="Q7828" s="6" t="n">
        <f aca="false">IF(C7828&gt;MEDIAN(C$5:C$8004),1,0)</f>
        <v>0</v>
      </c>
      <c r="R7828" s="6" t="n">
        <f aca="false">IF(D7828&gt;2,1,0)</f>
        <v>0</v>
      </c>
    </row>
    <row r="7829" customFormat="false" ht="15" hidden="false" customHeight="true" outlineLevel="0" collapsed="false">
      <c r="A7829" s="6" t="n">
        <f aca="false">1_Data_EDA!O7830</f>
        <v>1</v>
      </c>
      <c r="B7829" s="6" t="n">
        <f aca="false">1_Data_EDA!H7830</f>
        <v>1</v>
      </c>
      <c r="C7829" s="7" t="n">
        <f aca="false">1_Data_EDA!I7830</f>
        <v>39.99000168</v>
      </c>
      <c r="D7829" s="6" t="n">
        <f aca="false">1_Data_EDA!J7830</f>
        <v>1</v>
      </c>
      <c r="E7829" s="7" t="n">
        <f aca="false">1_Data_EDA!K7830</f>
        <v>39.99000168</v>
      </c>
      <c r="F7829" s="7" t="n">
        <f aca="false">1_Data_EDA!L7830</f>
        <v>5.199999809</v>
      </c>
      <c r="G7829" s="8" t="n">
        <f aca="false">1_Data_EDA!M7830</f>
        <v>0.129999995</v>
      </c>
      <c r="H7829" s="6" t="n">
        <f aca="false">IF(1_Data_EDA!B7830="First Class",1,0)</f>
        <v>1</v>
      </c>
      <c r="I7829" s="6" t="n">
        <f aca="false">IF(1_Data_EDA!B7830="Second Class",1,0)</f>
        <v>0</v>
      </c>
      <c r="J7829" s="6" t="n">
        <f aca="false">IF(1_Data_EDA!B7830="Same Day",1,0)</f>
        <v>0</v>
      </c>
      <c r="K7829" s="6" t="n">
        <f aca="false">IF(1_Data_EDA!C7830="Corporate",1,0)</f>
        <v>0</v>
      </c>
      <c r="L7829" s="6" t="n">
        <f aca="false">IF(1_Data_EDA!C7830="Home Office",1,0)</f>
        <v>0</v>
      </c>
      <c r="M7829" s="6" t="n">
        <f aca="false">IF(1_Data_EDA!D7830="Europe",1,0)</f>
        <v>0</v>
      </c>
      <c r="N7829" s="6" t="n">
        <f aca="false">IF(1_Data_EDA!D7830="LATAM",1,0)</f>
        <v>0</v>
      </c>
      <c r="O7829" s="6" t="n">
        <f aca="false">IF(1_Data_EDA!D7830="Pacific Asia",1,0)</f>
        <v>0</v>
      </c>
      <c r="P7829" s="6" t="n">
        <f aca="false">IF(1_Data_EDA!D7830="USCA",1,0)</f>
        <v>1</v>
      </c>
      <c r="Q7829" s="6" t="n">
        <f aca="false">IF(C7829&gt;MEDIAN(C$5:C$8004),1,0)</f>
        <v>0</v>
      </c>
      <c r="R7829" s="6" t="n">
        <f aca="false">IF(D7829&gt;2,1,0)</f>
        <v>0</v>
      </c>
    </row>
    <row r="7830" customFormat="false" ht="15" hidden="false" customHeight="true" outlineLevel="0" collapsed="false">
      <c r="A7830" s="6" t="n">
        <f aca="false">1_Data_EDA!O7831</f>
        <v>1</v>
      </c>
      <c r="B7830" s="6" t="n">
        <f aca="false">1_Data_EDA!H7831</f>
        <v>4</v>
      </c>
      <c r="C7830" s="7" t="n">
        <f aca="false">1_Data_EDA!I7831</f>
        <v>49.97999954</v>
      </c>
      <c r="D7830" s="6" t="n">
        <f aca="false">1_Data_EDA!J7831</f>
        <v>3</v>
      </c>
      <c r="E7830" s="7" t="n">
        <f aca="false">1_Data_EDA!K7831</f>
        <v>149.9400024</v>
      </c>
      <c r="F7830" s="7" t="n">
        <f aca="false">1_Data_EDA!L7831</f>
        <v>1.5</v>
      </c>
      <c r="G7830" s="8" t="n">
        <f aca="false">1_Data_EDA!M7831</f>
        <v>0.01</v>
      </c>
      <c r="H7830" s="6" t="n">
        <f aca="false">IF(1_Data_EDA!B7831="First Class",1,0)</f>
        <v>0</v>
      </c>
      <c r="I7830" s="6" t="n">
        <f aca="false">IF(1_Data_EDA!B7831="Second Class",1,0)</f>
        <v>0</v>
      </c>
      <c r="J7830" s="6" t="n">
        <f aca="false">IF(1_Data_EDA!B7831="Same Day",1,0)</f>
        <v>0</v>
      </c>
      <c r="K7830" s="6" t="n">
        <f aca="false">IF(1_Data_EDA!C7831="Corporate",1,0)</f>
        <v>0</v>
      </c>
      <c r="L7830" s="6" t="n">
        <f aca="false">IF(1_Data_EDA!C7831="Home Office",1,0)</f>
        <v>0</v>
      </c>
      <c r="M7830" s="6" t="n">
        <f aca="false">IF(1_Data_EDA!D7831="Europe",1,0)</f>
        <v>0</v>
      </c>
      <c r="N7830" s="6" t="n">
        <f aca="false">IF(1_Data_EDA!D7831="LATAM",1,0)</f>
        <v>0</v>
      </c>
      <c r="O7830" s="6" t="n">
        <f aca="false">IF(1_Data_EDA!D7831="Pacific Asia",1,0)</f>
        <v>0</v>
      </c>
      <c r="P7830" s="6" t="n">
        <f aca="false">IF(1_Data_EDA!D7831="USCA",1,0)</f>
        <v>1</v>
      </c>
      <c r="Q7830" s="6" t="n">
        <f aca="false">IF(C7830&gt;MEDIAN(C$5:C$8004),1,0)</f>
        <v>0</v>
      </c>
      <c r="R7830" s="6" t="n">
        <f aca="false">IF(D7830&gt;2,1,0)</f>
        <v>1</v>
      </c>
    </row>
    <row r="7831" customFormat="false" ht="15" hidden="false" customHeight="true" outlineLevel="0" collapsed="false">
      <c r="A7831" s="6" t="n">
        <f aca="false">1_Data_EDA!O7832</f>
        <v>1</v>
      </c>
      <c r="B7831" s="6" t="n">
        <f aca="false">1_Data_EDA!H7832</f>
        <v>4</v>
      </c>
      <c r="C7831" s="7" t="n">
        <f aca="false">1_Data_EDA!I7832</f>
        <v>399.980011</v>
      </c>
      <c r="D7831" s="6" t="n">
        <f aca="false">1_Data_EDA!J7832</f>
        <v>1</v>
      </c>
      <c r="E7831" s="7" t="n">
        <f aca="false">1_Data_EDA!K7832</f>
        <v>399.980011</v>
      </c>
      <c r="F7831" s="7" t="n">
        <f aca="false">1_Data_EDA!L7832</f>
        <v>68</v>
      </c>
      <c r="G7831" s="8" t="n">
        <f aca="false">1_Data_EDA!M7832</f>
        <v>0.170000002</v>
      </c>
      <c r="H7831" s="6" t="n">
        <f aca="false">IF(1_Data_EDA!B7832="First Class",1,0)</f>
        <v>0</v>
      </c>
      <c r="I7831" s="6" t="n">
        <f aca="false">IF(1_Data_EDA!B7832="Second Class",1,0)</f>
        <v>0</v>
      </c>
      <c r="J7831" s="6" t="n">
        <f aca="false">IF(1_Data_EDA!B7832="Same Day",1,0)</f>
        <v>0</v>
      </c>
      <c r="K7831" s="6" t="n">
        <f aca="false">IF(1_Data_EDA!C7832="Corporate",1,0)</f>
        <v>0</v>
      </c>
      <c r="L7831" s="6" t="n">
        <f aca="false">IF(1_Data_EDA!C7832="Home Office",1,0)</f>
        <v>0</v>
      </c>
      <c r="M7831" s="6" t="n">
        <f aca="false">IF(1_Data_EDA!D7832="Europe",1,0)</f>
        <v>0</v>
      </c>
      <c r="N7831" s="6" t="n">
        <f aca="false">IF(1_Data_EDA!D7832="LATAM",1,0)</f>
        <v>0</v>
      </c>
      <c r="O7831" s="6" t="n">
        <f aca="false">IF(1_Data_EDA!D7832="Pacific Asia",1,0)</f>
        <v>0</v>
      </c>
      <c r="P7831" s="6" t="n">
        <f aca="false">IF(1_Data_EDA!D7832="USCA",1,0)</f>
        <v>1</v>
      </c>
      <c r="Q7831" s="6" t="n">
        <f aca="false">IF(C7831&gt;MEDIAN(C$5:C$8004),1,0)</f>
        <v>1</v>
      </c>
      <c r="R7831" s="6" t="n">
        <f aca="false">IF(D7831&gt;2,1,0)</f>
        <v>0</v>
      </c>
    </row>
    <row r="7832" customFormat="false" ht="15" hidden="false" customHeight="true" outlineLevel="0" collapsed="false">
      <c r="A7832" s="6" t="n">
        <f aca="false">1_Data_EDA!O7833</f>
        <v>1</v>
      </c>
      <c r="B7832" s="6" t="n">
        <f aca="false">1_Data_EDA!H7833</f>
        <v>2</v>
      </c>
      <c r="C7832" s="7" t="n">
        <f aca="false">1_Data_EDA!I7833</f>
        <v>50</v>
      </c>
      <c r="D7832" s="6" t="n">
        <f aca="false">1_Data_EDA!J7833</f>
        <v>1</v>
      </c>
      <c r="E7832" s="7" t="n">
        <f aca="false">1_Data_EDA!K7833</f>
        <v>50</v>
      </c>
      <c r="F7832" s="7" t="n">
        <f aca="false">1_Data_EDA!L7833</f>
        <v>0</v>
      </c>
      <c r="G7832" s="8" t="n">
        <f aca="false">1_Data_EDA!M7833</f>
        <v>0</v>
      </c>
      <c r="H7832" s="6" t="n">
        <f aca="false">IF(1_Data_EDA!B7833="First Class",1,0)</f>
        <v>0</v>
      </c>
      <c r="I7832" s="6" t="n">
        <f aca="false">IF(1_Data_EDA!B7833="Second Class",1,0)</f>
        <v>1</v>
      </c>
      <c r="J7832" s="6" t="n">
        <f aca="false">IF(1_Data_EDA!B7833="Same Day",1,0)</f>
        <v>0</v>
      </c>
      <c r="K7832" s="6" t="n">
        <f aca="false">IF(1_Data_EDA!C7833="Corporate",1,0)</f>
        <v>1</v>
      </c>
      <c r="L7832" s="6" t="n">
        <f aca="false">IF(1_Data_EDA!C7833="Home Office",1,0)</f>
        <v>0</v>
      </c>
      <c r="M7832" s="6" t="n">
        <f aca="false">IF(1_Data_EDA!D7833="Europe",1,0)</f>
        <v>0</v>
      </c>
      <c r="N7832" s="6" t="n">
        <f aca="false">IF(1_Data_EDA!D7833="LATAM",1,0)</f>
        <v>1</v>
      </c>
      <c r="O7832" s="6" t="n">
        <f aca="false">IF(1_Data_EDA!D7833="Pacific Asia",1,0)</f>
        <v>0</v>
      </c>
      <c r="P7832" s="6" t="n">
        <f aca="false">IF(1_Data_EDA!D7833="USCA",1,0)</f>
        <v>0</v>
      </c>
      <c r="Q7832" s="6" t="n">
        <f aca="false">IF(C7832&gt;MEDIAN(C$5:C$8004),1,0)</f>
        <v>0</v>
      </c>
      <c r="R7832" s="6" t="n">
        <f aca="false">IF(D7832&gt;2,1,0)</f>
        <v>0</v>
      </c>
    </row>
    <row r="7833" customFormat="false" ht="15" hidden="false" customHeight="true" outlineLevel="0" collapsed="false">
      <c r="A7833" s="6" t="n">
        <f aca="false">1_Data_EDA!O7834</f>
        <v>0</v>
      </c>
      <c r="B7833" s="6" t="n">
        <f aca="false">1_Data_EDA!H7834</f>
        <v>4</v>
      </c>
      <c r="C7833" s="7" t="n">
        <f aca="false">1_Data_EDA!I7834</f>
        <v>49.97999954</v>
      </c>
      <c r="D7833" s="6" t="n">
        <f aca="false">1_Data_EDA!J7834</f>
        <v>4</v>
      </c>
      <c r="E7833" s="7" t="n">
        <f aca="false">1_Data_EDA!K7834</f>
        <v>199.9199982</v>
      </c>
      <c r="F7833" s="7" t="n">
        <f aca="false">1_Data_EDA!L7834</f>
        <v>8</v>
      </c>
      <c r="G7833" s="8" t="n">
        <f aca="false">1_Data_EDA!M7834</f>
        <v>0.039999999</v>
      </c>
      <c r="H7833" s="6" t="n">
        <f aca="false">IF(1_Data_EDA!B7834="First Class",1,0)</f>
        <v>0</v>
      </c>
      <c r="I7833" s="6" t="n">
        <f aca="false">IF(1_Data_EDA!B7834="Second Class",1,0)</f>
        <v>0</v>
      </c>
      <c r="J7833" s="6" t="n">
        <f aca="false">IF(1_Data_EDA!B7834="Same Day",1,0)</f>
        <v>0</v>
      </c>
      <c r="K7833" s="6" t="n">
        <f aca="false">IF(1_Data_EDA!C7834="Corporate",1,0)</f>
        <v>0</v>
      </c>
      <c r="L7833" s="6" t="n">
        <f aca="false">IF(1_Data_EDA!C7834="Home Office",1,0)</f>
        <v>1</v>
      </c>
      <c r="M7833" s="6" t="n">
        <f aca="false">IF(1_Data_EDA!D7834="Europe",1,0)</f>
        <v>1</v>
      </c>
      <c r="N7833" s="6" t="n">
        <f aca="false">IF(1_Data_EDA!D7834="LATAM",1,0)</f>
        <v>0</v>
      </c>
      <c r="O7833" s="6" t="n">
        <f aca="false">IF(1_Data_EDA!D7834="Pacific Asia",1,0)</f>
        <v>0</v>
      </c>
      <c r="P7833" s="6" t="n">
        <f aca="false">IF(1_Data_EDA!D7834="USCA",1,0)</f>
        <v>0</v>
      </c>
      <c r="Q7833" s="6" t="n">
        <f aca="false">IF(C7833&gt;MEDIAN(C$5:C$8004),1,0)</f>
        <v>0</v>
      </c>
      <c r="R7833" s="6" t="n">
        <f aca="false">IF(D7833&gt;2,1,0)</f>
        <v>1</v>
      </c>
    </row>
    <row r="7834" customFormat="false" ht="15" hidden="false" customHeight="true" outlineLevel="0" collapsed="false">
      <c r="A7834" s="6" t="n">
        <f aca="false">1_Data_EDA!O7835</f>
        <v>1</v>
      </c>
      <c r="B7834" s="6" t="n">
        <f aca="false">1_Data_EDA!H7835</f>
        <v>4</v>
      </c>
      <c r="C7834" s="7" t="n">
        <f aca="false">1_Data_EDA!I7835</f>
        <v>49.97999954</v>
      </c>
      <c r="D7834" s="6" t="n">
        <f aca="false">1_Data_EDA!J7835</f>
        <v>4</v>
      </c>
      <c r="E7834" s="7" t="n">
        <f aca="false">1_Data_EDA!K7835</f>
        <v>199.9199982</v>
      </c>
      <c r="F7834" s="7" t="n">
        <f aca="false">1_Data_EDA!L7835</f>
        <v>4</v>
      </c>
      <c r="G7834" s="8" t="n">
        <f aca="false">1_Data_EDA!M7835</f>
        <v>0.02</v>
      </c>
      <c r="H7834" s="6" t="n">
        <f aca="false">IF(1_Data_EDA!B7835="First Class",1,0)</f>
        <v>0</v>
      </c>
      <c r="I7834" s="6" t="n">
        <f aca="false">IF(1_Data_EDA!B7835="Second Class",1,0)</f>
        <v>0</v>
      </c>
      <c r="J7834" s="6" t="n">
        <f aca="false">IF(1_Data_EDA!B7835="Same Day",1,0)</f>
        <v>0</v>
      </c>
      <c r="K7834" s="6" t="n">
        <f aca="false">IF(1_Data_EDA!C7835="Corporate",1,0)</f>
        <v>0</v>
      </c>
      <c r="L7834" s="6" t="n">
        <f aca="false">IF(1_Data_EDA!C7835="Home Office",1,0)</f>
        <v>0</v>
      </c>
      <c r="M7834" s="6" t="n">
        <f aca="false">IF(1_Data_EDA!D7835="Europe",1,0)</f>
        <v>1</v>
      </c>
      <c r="N7834" s="6" t="n">
        <f aca="false">IF(1_Data_EDA!D7835="LATAM",1,0)</f>
        <v>0</v>
      </c>
      <c r="O7834" s="6" t="n">
        <f aca="false">IF(1_Data_EDA!D7835="Pacific Asia",1,0)</f>
        <v>0</v>
      </c>
      <c r="P7834" s="6" t="n">
        <f aca="false">IF(1_Data_EDA!D7835="USCA",1,0)</f>
        <v>0</v>
      </c>
      <c r="Q7834" s="6" t="n">
        <f aca="false">IF(C7834&gt;MEDIAN(C$5:C$8004),1,0)</f>
        <v>0</v>
      </c>
      <c r="R7834" s="6" t="n">
        <f aca="false">IF(D7834&gt;2,1,0)</f>
        <v>1</v>
      </c>
    </row>
    <row r="7835" customFormat="false" ht="15" hidden="false" customHeight="true" outlineLevel="0" collapsed="false">
      <c r="A7835" s="6" t="n">
        <f aca="false">1_Data_EDA!O7836</f>
        <v>0</v>
      </c>
      <c r="B7835" s="6" t="n">
        <f aca="false">1_Data_EDA!H7836</f>
        <v>4</v>
      </c>
      <c r="C7835" s="7" t="n">
        <f aca="false">1_Data_EDA!I7836</f>
        <v>59.99000168</v>
      </c>
      <c r="D7835" s="6" t="n">
        <f aca="false">1_Data_EDA!J7836</f>
        <v>4</v>
      </c>
      <c r="E7835" s="7" t="n">
        <f aca="false">1_Data_EDA!K7836</f>
        <v>239.9600067</v>
      </c>
      <c r="F7835" s="7" t="n">
        <f aca="false">1_Data_EDA!L7836</f>
        <v>13.19999981</v>
      </c>
      <c r="G7835" s="8" t="n">
        <f aca="false">1_Data_EDA!M7836</f>
        <v>0.059999999</v>
      </c>
      <c r="H7835" s="6" t="n">
        <f aca="false">IF(1_Data_EDA!B7836="First Class",1,0)</f>
        <v>0</v>
      </c>
      <c r="I7835" s="6" t="n">
        <f aca="false">IF(1_Data_EDA!B7836="Second Class",1,0)</f>
        <v>0</v>
      </c>
      <c r="J7835" s="6" t="n">
        <f aca="false">IF(1_Data_EDA!B7836="Same Day",1,0)</f>
        <v>0</v>
      </c>
      <c r="K7835" s="6" t="n">
        <f aca="false">IF(1_Data_EDA!C7836="Corporate",1,0)</f>
        <v>1</v>
      </c>
      <c r="L7835" s="6" t="n">
        <f aca="false">IF(1_Data_EDA!C7836="Home Office",1,0)</f>
        <v>0</v>
      </c>
      <c r="M7835" s="6" t="n">
        <f aca="false">IF(1_Data_EDA!D7836="Europe",1,0)</f>
        <v>1</v>
      </c>
      <c r="N7835" s="6" t="n">
        <f aca="false">IF(1_Data_EDA!D7836="LATAM",1,0)</f>
        <v>0</v>
      </c>
      <c r="O7835" s="6" t="n">
        <f aca="false">IF(1_Data_EDA!D7836="Pacific Asia",1,0)</f>
        <v>0</v>
      </c>
      <c r="P7835" s="6" t="n">
        <f aca="false">IF(1_Data_EDA!D7836="USCA",1,0)</f>
        <v>0</v>
      </c>
      <c r="Q7835" s="6" t="n">
        <f aca="false">IF(C7835&gt;MEDIAN(C$5:C$8004),1,0)</f>
        <v>0</v>
      </c>
      <c r="R7835" s="6" t="n">
        <f aca="false">IF(D7835&gt;2,1,0)</f>
        <v>1</v>
      </c>
    </row>
    <row r="7836" customFormat="false" ht="15" hidden="false" customHeight="true" outlineLevel="0" collapsed="false">
      <c r="A7836" s="6" t="n">
        <f aca="false">1_Data_EDA!O7837</f>
        <v>0</v>
      </c>
      <c r="B7836" s="6" t="n">
        <f aca="false">1_Data_EDA!H7837</f>
        <v>4</v>
      </c>
      <c r="C7836" s="7" t="n">
        <f aca="false">1_Data_EDA!I7837</f>
        <v>129.9900055</v>
      </c>
      <c r="D7836" s="6" t="n">
        <f aca="false">1_Data_EDA!J7837</f>
        <v>1</v>
      </c>
      <c r="E7836" s="7" t="n">
        <f aca="false">1_Data_EDA!K7837</f>
        <v>129.9900055</v>
      </c>
      <c r="F7836" s="7" t="n">
        <f aca="false">1_Data_EDA!L7837</f>
        <v>0</v>
      </c>
      <c r="G7836" s="8" t="n">
        <f aca="false">1_Data_EDA!M7837</f>
        <v>0</v>
      </c>
      <c r="H7836" s="6" t="n">
        <f aca="false">IF(1_Data_EDA!B7837="First Class",1,0)</f>
        <v>0</v>
      </c>
      <c r="I7836" s="6" t="n">
        <f aca="false">IF(1_Data_EDA!B7837="Second Class",1,0)</f>
        <v>0</v>
      </c>
      <c r="J7836" s="6" t="n">
        <f aca="false">IF(1_Data_EDA!B7837="Same Day",1,0)</f>
        <v>0</v>
      </c>
      <c r="K7836" s="6" t="n">
        <f aca="false">IF(1_Data_EDA!C7837="Corporate",1,0)</f>
        <v>1</v>
      </c>
      <c r="L7836" s="6" t="n">
        <f aca="false">IF(1_Data_EDA!C7837="Home Office",1,0)</f>
        <v>0</v>
      </c>
      <c r="M7836" s="6" t="n">
        <f aca="false">IF(1_Data_EDA!D7837="Europe",1,0)</f>
        <v>0</v>
      </c>
      <c r="N7836" s="6" t="n">
        <f aca="false">IF(1_Data_EDA!D7837="LATAM",1,0)</f>
        <v>1</v>
      </c>
      <c r="O7836" s="6" t="n">
        <f aca="false">IF(1_Data_EDA!D7837="Pacific Asia",1,0)</f>
        <v>0</v>
      </c>
      <c r="P7836" s="6" t="n">
        <f aca="false">IF(1_Data_EDA!D7837="USCA",1,0)</f>
        <v>0</v>
      </c>
      <c r="Q7836" s="6" t="n">
        <f aca="false">IF(C7836&gt;MEDIAN(C$5:C$8004),1,0)</f>
        <v>1</v>
      </c>
      <c r="R7836" s="6" t="n">
        <f aca="false">IF(D7836&gt;2,1,0)</f>
        <v>0</v>
      </c>
    </row>
    <row r="7837" customFormat="false" ht="15" hidden="false" customHeight="true" outlineLevel="0" collapsed="false">
      <c r="A7837" s="6" t="n">
        <f aca="false">1_Data_EDA!O7838</f>
        <v>0</v>
      </c>
      <c r="B7837" s="6" t="n">
        <f aca="false">1_Data_EDA!H7838</f>
        <v>4</v>
      </c>
      <c r="C7837" s="7" t="n">
        <f aca="false">1_Data_EDA!I7838</f>
        <v>49.97999954</v>
      </c>
      <c r="D7837" s="6" t="n">
        <f aca="false">1_Data_EDA!J7838</f>
        <v>1</v>
      </c>
      <c r="E7837" s="7" t="n">
        <f aca="false">1_Data_EDA!K7838</f>
        <v>49.97999954</v>
      </c>
      <c r="F7837" s="7" t="n">
        <f aca="false">1_Data_EDA!L7838</f>
        <v>7.5</v>
      </c>
      <c r="G7837" s="8" t="n">
        <f aca="false">1_Data_EDA!M7838</f>
        <v>0.150000006</v>
      </c>
      <c r="H7837" s="6" t="n">
        <f aca="false">IF(1_Data_EDA!B7838="First Class",1,0)</f>
        <v>0</v>
      </c>
      <c r="I7837" s="6" t="n">
        <f aca="false">IF(1_Data_EDA!B7838="Second Class",1,0)</f>
        <v>0</v>
      </c>
      <c r="J7837" s="6" t="n">
        <f aca="false">IF(1_Data_EDA!B7838="Same Day",1,0)</f>
        <v>0</v>
      </c>
      <c r="K7837" s="6" t="n">
        <f aca="false">IF(1_Data_EDA!C7838="Corporate",1,0)</f>
        <v>0</v>
      </c>
      <c r="L7837" s="6" t="n">
        <f aca="false">IF(1_Data_EDA!C7838="Home Office",1,0)</f>
        <v>1</v>
      </c>
      <c r="M7837" s="6" t="n">
        <f aca="false">IF(1_Data_EDA!D7838="Europe",1,0)</f>
        <v>0</v>
      </c>
      <c r="N7837" s="6" t="n">
        <f aca="false">IF(1_Data_EDA!D7838="LATAM",1,0)</f>
        <v>0</v>
      </c>
      <c r="O7837" s="6" t="n">
        <f aca="false">IF(1_Data_EDA!D7838="Pacific Asia",1,0)</f>
        <v>0</v>
      </c>
      <c r="P7837" s="6" t="n">
        <f aca="false">IF(1_Data_EDA!D7838="USCA",1,0)</f>
        <v>1</v>
      </c>
      <c r="Q7837" s="6" t="n">
        <f aca="false">IF(C7837&gt;MEDIAN(C$5:C$8004),1,0)</f>
        <v>0</v>
      </c>
      <c r="R7837" s="6" t="n">
        <f aca="false">IF(D7837&gt;2,1,0)</f>
        <v>0</v>
      </c>
    </row>
    <row r="7838" customFormat="false" ht="15" hidden="false" customHeight="true" outlineLevel="0" collapsed="false">
      <c r="A7838" s="6" t="n">
        <f aca="false">1_Data_EDA!O7839</f>
        <v>1</v>
      </c>
      <c r="B7838" s="6" t="n">
        <f aca="false">1_Data_EDA!H7839</f>
        <v>4</v>
      </c>
      <c r="C7838" s="7" t="n">
        <f aca="false">1_Data_EDA!I7839</f>
        <v>327.75</v>
      </c>
      <c r="D7838" s="6" t="n">
        <f aca="false">1_Data_EDA!J7839</f>
        <v>1</v>
      </c>
      <c r="E7838" s="7" t="n">
        <f aca="false">1_Data_EDA!K7839</f>
        <v>327.75</v>
      </c>
      <c r="F7838" s="7" t="n">
        <f aca="false">1_Data_EDA!L7839</f>
        <v>65.55000305</v>
      </c>
      <c r="G7838" s="8" t="n">
        <f aca="false">1_Data_EDA!M7839</f>
        <v>0.200000003</v>
      </c>
      <c r="H7838" s="6" t="n">
        <f aca="false">IF(1_Data_EDA!B7839="First Class",1,0)</f>
        <v>0</v>
      </c>
      <c r="I7838" s="6" t="n">
        <f aca="false">IF(1_Data_EDA!B7839="Second Class",1,0)</f>
        <v>0</v>
      </c>
      <c r="J7838" s="6" t="n">
        <f aca="false">IF(1_Data_EDA!B7839="Same Day",1,0)</f>
        <v>0</v>
      </c>
      <c r="K7838" s="6" t="n">
        <f aca="false">IF(1_Data_EDA!C7839="Corporate",1,0)</f>
        <v>0</v>
      </c>
      <c r="L7838" s="6" t="n">
        <f aca="false">IF(1_Data_EDA!C7839="Home Office",1,0)</f>
        <v>1</v>
      </c>
      <c r="M7838" s="6" t="n">
        <f aca="false">IF(1_Data_EDA!D7839="Europe",1,0)</f>
        <v>0</v>
      </c>
      <c r="N7838" s="6" t="n">
        <f aca="false">IF(1_Data_EDA!D7839="LATAM",1,0)</f>
        <v>0</v>
      </c>
      <c r="O7838" s="6" t="n">
        <f aca="false">IF(1_Data_EDA!D7839="Pacific Asia",1,0)</f>
        <v>1</v>
      </c>
      <c r="P7838" s="6" t="n">
        <f aca="false">IF(1_Data_EDA!D7839="USCA",1,0)</f>
        <v>0</v>
      </c>
      <c r="Q7838" s="6" t="n">
        <f aca="false">IF(C7838&gt;MEDIAN(C$5:C$8004),1,0)</f>
        <v>1</v>
      </c>
      <c r="R7838" s="6" t="n">
        <f aca="false">IF(D7838&gt;2,1,0)</f>
        <v>0</v>
      </c>
    </row>
    <row r="7839" customFormat="false" ht="15" hidden="false" customHeight="true" outlineLevel="0" collapsed="false">
      <c r="A7839" s="6" t="n">
        <f aca="false">1_Data_EDA!O7840</f>
        <v>1</v>
      </c>
      <c r="B7839" s="6" t="n">
        <f aca="false">1_Data_EDA!H7840</f>
        <v>4</v>
      </c>
      <c r="C7839" s="7" t="n">
        <f aca="false">1_Data_EDA!I7840</f>
        <v>199.9900055</v>
      </c>
      <c r="D7839" s="6" t="n">
        <f aca="false">1_Data_EDA!J7840</f>
        <v>1</v>
      </c>
      <c r="E7839" s="7" t="n">
        <f aca="false">1_Data_EDA!K7840</f>
        <v>199.9900055</v>
      </c>
      <c r="F7839" s="7" t="n">
        <f aca="false">1_Data_EDA!L7840</f>
        <v>20</v>
      </c>
      <c r="G7839" s="8" t="n">
        <f aca="false">1_Data_EDA!M7840</f>
        <v>0.100000001</v>
      </c>
      <c r="H7839" s="6" t="n">
        <f aca="false">IF(1_Data_EDA!B7840="First Class",1,0)</f>
        <v>0</v>
      </c>
      <c r="I7839" s="6" t="n">
        <f aca="false">IF(1_Data_EDA!B7840="Second Class",1,0)</f>
        <v>0</v>
      </c>
      <c r="J7839" s="6" t="n">
        <f aca="false">IF(1_Data_EDA!B7840="Same Day",1,0)</f>
        <v>0</v>
      </c>
      <c r="K7839" s="6" t="n">
        <f aca="false">IF(1_Data_EDA!C7840="Corporate",1,0)</f>
        <v>0</v>
      </c>
      <c r="L7839" s="6" t="n">
        <f aca="false">IF(1_Data_EDA!C7840="Home Office",1,0)</f>
        <v>0</v>
      </c>
      <c r="M7839" s="6" t="n">
        <f aca="false">IF(1_Data_EDA!D7840="Europe",1,0)</f>
        <v>0</v>
      </c>
      <c r="N7839" s="6" t="n">
        <f aca="false">IF(1_Data_EDA!D7840="LATAM",1,0)</f>
        <v>0</v>
      </c>
      <c r="O7839" s="6" t="n">
        <f aca="false">IF(1_Data_EDA!D7840="Pacific Asia",1,0)</f>
        <v>0</v>
      </c>
      <c r="P7839" s="6" t="n">
        <f aca="false">IF(1_Data_EDA!D7840="USCA",1,0)</f>
        <v>0</v>
      </c>
      <c r="Q7839" s="6" t="n">
        <f aca="false">IF(C7839&gt;MEDIAN(C$5:C$8004),1,0)</f>
        <v>1</v>
      </c>
      <c r="R7839" s="6" t="n">
        <f aca="false">IF(D7839&gt;2,1,0)</f>
        <v>0</v>
      </c>
    </row>
    <row r="7840" customFormat="false" ht="15" hidden="false" customHeight="true" outlineLevel="0" collapsed="false">
      <c r="A7840" s="6" t="n">
        <f aca="false">1_Data_EDA!O7841</f>
        <v>1</v>
      </c>
      <c r="B7840" s="6" t="n">
        <f aca="false">1_Data_EDA!H7841</f>
        <v>4</v>
      </c>
      <c r="C7840" s="7" t="n">
        <f aca="false">1_Data_EDA!I7841</f>
        <v>59.99000168</v>
      </c>
      <c r="D7840" s="6" t="n">
        <f aca="false">1_Data_EDA!J7841</f>
        <v>1</v>
      </c>
      <c r="E7840" s="7" t="n">
        <f aca="false">1_Data_EDA!K7841</f>
        <v>59.99000168</v>
      </c>
      <c r="F7840" s="7" t="n">
        <f aca="false">1_Data_EDA!L7841</f>
        <v>9</v>
      </c>
      <c r="G7840" s="8" t="n">
        <f aca="false">1_Data_EDA!M7841</f>
        <v>0.150000006</v>
      </c>
      <c r="H7840" s="6" t="n">
        <f aca="false">IF(1_Data_EDA!B7841="First Class",1,0)</f>
        <v>0</v>
      </c>
      <c r="I7840" s="6" t="n">
        <f aca="false">IF(1_Data_EDA!B7841="Second Class",1,0)</f>
        <v>0</v>
      </c>
      <c r="J7840" s="6" t="n">
        <f aca="false">IF(1_Data_EDA!B7841="Same Day",1,0)</f>
        <v>0</v>
      </c>
      <c r="K7840" s="6" t="n">
        <f aca="false">IF(1_Data_EDA!C7841="Corporate",1,0)</f>
        <v>0</v>
      </c>
      <c r="L7840" s="6" t="n">
        <f aca="false">IF(1_Data_EDA!C7841="Home Office",1,0)</f>
        <v>0</v>
      </c>
      <c r="M7840" s="6" t="n">
        <f aca="false">IF(1_Data_EDA!D7841="Europe",1,0)</f>
        <v>0</v>
      </c>
      <c r="N7840" s="6" t="n">
        <f aca="false">IF(1_Data_EDA!D7841="LATAM",1,0)</f>
        <v>0</v>
      </c>
      <c r="O7840" s="6" t="n">
        <f aca="false">IF(1_Data_EDA!D7841="Pacific Asia",1,0)</f>
        <v>0</v>
      </c>
      <c r="P7840" s="6" t="n">
        <f aca="false">IF(1_Data_EDA!D7841="USCA",1,0)</f>
        <v>0</v>
      </c>
      <c r="Q7840" s="6" t="n">
        <f aca="false">IF(C7840&gt;MEDIAN(C$5:C$8004),1,0)</f>
        <v>0</v>
      </c>
      <c r="R7840" s="6" t="n">
        <f aca="false">IF(D7840&gt;2,1,0)</f>
        <v>0</v>
      </c>
    </row>
    <row r="7841" customFormat="false" ht="15" hidden="false" customHeight="true" outlineLevel="0" collapsed="false">
      <c r="A7841" s="6" t="n">
        <f aca="false">1_Data_EDA!O7842</f>
        <v>0</v>
      </c>
      <c r="B7841" s="6" t="n">
        <f aca="false">1_Data_EDA!H7842</f>
        <v>2</v>
      </c>
      <c r="C7841" s="7" t="n">
        <f aca="false">1_Data_EDA!I7842</f>
        <v>50</v>
      </c>
      <c r="D7841" s="6" t="n">
        <f aca="false">1_Data_EDA!J7842</f>
        <v>2</v>
      </c>
      <c r="E7841" s="7" t="n">
        <f aca="false">1_Data_EDA!K7842</f>
        <v>100</v>
      </c>
      <c r="F7841" s="7" t="n">
        <f aca="false">1_Data_EDA!L7842</f>
        <v>16</v>
      </c>
      <c r="G7841" s="8" t="n">
        <f aca="false">1_Data_EDA!M7842</f>
        <v>0.159999996</v>
      </c>
      <c r="H7841" s="6" t="n">
        <f aca="false">IF(1_Data_EDA!B7842="First Class",1,0)</f>
        <v>0</v>
      </c>
      <c r="I7841" s="6" t="n">
        <f aca="false">IF(1_Data_EDA!B7842="Second Class",1,0)</f>
        <v>1</v>
      </c>
      <c r="J7841" s="6" t="n">
        <f aca="false">IF(1_Data_EDA!B7842="Same Day",1,0)</f>
        <v>0</v>
      </c>
      <c r="K7841" s="6" t="n">
        <f aca="false">IF(1_Data_EDA!C7842="Corporate",1,0)</f>
        <v>1</v>
      </c>
      <c r="L7841" s="6" t="n">
        <f aca="false">IF(1_Data_EDA!C7842="Home Office",1,0)</f>
        <v>0</v>
      </c>
      <c r="M7841" s="6" t="n">
        <f aca="false">IF(1_Data_EDA!D7842="Europe",1,0)</f>
        <v>0</v>
      </c>
      <c r="N7841" s="6" t="n">
        <f aca="false">IF(1_Data_EDA!D7842="LATAM",1,0)</f>
        <v>1</v>
      </c>
      <c r="O7841" s="6" t="n">
        <f aca="false">IF(1_Data_EDA!D7842="Pacific Asia",1,0)</f>
        <v>0</v>
      </c>
      <c r="P7841" s="6" t="n">
        <f aca="false">IF(1_Data_EDA!D7842="USCA",1,0)</f>
        <v>0</v>
      </c>
      <c r="Q7841" s="6" t="n">
        <f aca="false">IF(C7841&gt;MEDIAN(C$5:C$8004),1,0)</f>
        <v>0</v>
      </c>
      <c r="R7841" s="6" t="n">
        <f aca="false">IF(D7841&gt;2,1,0)</f>
        <v>0</v>
      </c>
    </row>
    <row r="7842" customFormat="false" ht="15" hidden="false" customHeight="true" outlineLevel="0" collapsed="false">
      <c r="A7842" s="6" t="n">
        <f aca="false">1_Data_EDA!O7843</f>
        <v>0</v>
      </c>
      <c r="B7842" s="6" t="n">
        <f aca="false">1_Data_EDA!H7843</f>
        <v>4</v>
      </c>
      <c r="C7842" s="7" t="n">
        <f aca="false">1_Data_EDA!I7843</f>
        <v>129.9900055</v>
      </c>
      <c r="D7842" s="6" t="n">
        <f aca="false">1_Data_EDA!J7843</f>
        <v>1</v>
      </c>
      <c r="E7842" s="7" t="n">
        <f aca="false">1_Data_EDA!K7843</f>
        <v>129.9900055</v>
      </c>
      <c r="F7842" s="7" t="n">
        <f aca="false">1_Data_EDA!L7843</f>
        <v>1.299999952</v>
      </c>
      <c r="G7842" s="8" t="n">
        <f aca="false">1_Data_EDA!M7843</f>
        <v>0.01</v>
      </c>
      <c r="H7842" s="6" t="n">
        <f aca="false">IF(1_Data_EDA!B7843="First Class",1,0)</f>
        <v>0</v>
      </c>
      <c r="I7842" s="6" t="n">
        <f aca="false">IF(1_Data_EDA!B7843="Second Class",1,0)</f>
        <v>0</v>
      </c>
      <c r="J7842" s="6" t="n">
        <f aca="false">IF(1_Data_EDA!B7843="Same Day",1,0)</f>
        <v>0</v>
      </c>
      <c r="K7842" s="6" t="n">
        <f aca="false">IF(1_Data_EDA!C7843="Corporate",1,0)</f>
        <v>0</v>
      </c>
      <c r="L7842" s="6" t="n">
        <f aca="false">IF(1_Data_EDA!C7843="Home Office",1,0)</f>
        <v>1</v>
      </c>
      <c r="M7842" s="6" t="n">
        <f aca="false">IF(1_Data_EDA!D7843="Europe",1,0)</f>
        <v>0</v>
      </c>
      <c r="N7842" s="6" t="n">
        <f aca="false">IF(1_Data_EDA!D7843="LATAM",1,0)</f>
        <v>0</v>
      </c>
      <c r="O7842" s="6" t="n">
        <f aca="false">IF(1_Data_EDA!D7843="Pacific Asia",1,0)</f>
        <v>0</v>
      </c>
      <c r="P7842" s="6" t="n">
        <f aca="false">IF(1_Data_EDA!D7843="USCA",1,0)</f>
        <v>0</v>
      </c>
      <c r="Q7842" s="6" t="n">
        <f aca="false">IF(C7842&gt;MEDIAN(C$5:C$8004),1,0)</f>
        <v>1</v>
      </c>
      <c r="R7842" s="6" t="n">
        <f aca="false">IF(D7842&gt;2,1,0)</f>
        <v>0</v>
      </c>
    </row>
    <row r="7843" customFormat="false" ht="15" hidden="false" customHeight="true" outlineLevel="0" collapsed="false">
      <c r="A7843" s="6" t="n">
        <f aca="false">1_Data_EDA!O7844</f>
        <v>0</v>
      </c>
      <c r="B7843" s="6" t="n">
        <f aca="false">1_Data_EDA!H7844</f>
        <v>4</v>
      </c>
      <c r="C7843" s="7" t="n">
        <f aca="false">1_Data_EDA!I7844</f>
        <v>59.99000168</v>
      </c>
      <c r="D7843" s="6" t="n">
        <f aca="false">1_Data_EDA!J7844</f>
        <v>3</v>
      </c>
      <c r="E7843" s="7" t="n">
        <f aca="false">1_Data_EDA!K7844</f>
        <v>179.9700012</v>
      </c>
      <c r="F7843" s="7" t="n">
        <f aca="false">1_Data_EDA!L7844</f>
        <v>28.79999924</v>
      </c>
      <c r="G7843" s="8" t="n">
        <f aca="false">1_Data_EDA!M7844</f>
        <v>0.159999996</v>
      </c>
      <c r="H7843" s="6" t="n">
        <f aca="false">IF(1_Data_EDA!B7844="First Class",1,0)</f>
        <v>0</v>
      </c>
      <c r="I7843" s="6" t="n">
        <f aca="false">IF(1_Data_EDA!B7844="Second Class",1,0)</f>
        <v>0</v>
      </c>
      <c r="J7843" s="6" t="n">
        <f aca="false">IF(1_Data_EDA!B7844="Same Day",1,0)</f>
        <v>0</v>
      </c>
      <c r="K7843" s="6" t="n">
        <f aca="false">IF(1_Data_EDA!C7844="Corporate",1,0)</f>
        <v>0</v>
      </c>
      <c r="L7843" s="6" t="n">
        <f aca="false">IF(1_Data_EDA!C7844="Home Office",1,0)</f>
        <v>1</v>
      </c>
      <c r="M7843" s="6" t="n">
        <f aca="false">IF(1_Data_EDA!D7844="Europe",1,0)</f>
        <v>1</v>
      </c>
      <c r="N7843" s="6" t="n">
        <f aca="false">IF(1_Data_EDA!D7844="LATAM",1,0)</f>
        <v>0</v>
      </c>
      <c r="O7843" s="6" t="n">
        <f aca="false">IF(1_Data_EDA!D7844="Pacific Asia",1,0)</f>
        <v>0</v>
      </c>
      <c r="P7843" s="6" t="n">
        <f aca="false">IF(1_Data_EDA!D7844="USCA",1,0)</f>
        <v>0</v>
      </c>
      <c r="Q7843" s="6" t="n">
        <f aca="false">IF(C7843&gt;MEDIAN(C$5:C$8004),1,0)</f>
        <v>0</v>
      </c>
      <c r="R7843" s="6" t="n">
        <f aca="false">IF(D7843&gt;2,1,0)</f>
        <v>1</v>
      </c>
    </row>
    <row r="7844" customFormat="false" ht="15" hidden="false" customHeight="true" outlineLevel="0" collapsed="false">
      <c r="A7844" s="6" t="n">
        <f aca="false">1_Data_EDA!O7845</f>
        <v>0</v>
      </c>
      <c r="B7844" s="6" t="n">
        <f aca="false">1_Data_EDA!H7845</f>
        <v>4</v>
      </c>
      <c r="C7844" s="7" t="n">
        <f aca="false">1_Data_EDA!I7845</f>
        <v>99.98999786</v>
      </c>
      <c r="D7844" s="6" t="n">
        <f aca="false">1_Data_EDA!J7845</f>
        <v>2</v>
      </c>
      <c r="E7844" s="7" t="n">
        <f aca="false">1_Data_EDA!K7845</f>
        <v>199.9799957</v>
      </c>
      <c r="F7844" s="7" t="n">
        <f aca="false">1_Data_EDA!L7845</f>
        <v>4</v>
      </c>
      <c r="G7844" s="8" t="n">
        <f aca="false">1_Data_EDA!M7845</f>
        <v>0.02</v>
      </c>
      <c r="H7844" s="6" t="n">
        <f aca="false">IF(1_Data_EDA!B7845="First Class",1,0)</f>
        <v>0</v>
      </c>
      <c r="I7844" s="6" t="n">
        <f aca="false">IF(1_Data_EDA!B7845="Second Class",1,0)</f>
        <v>0</v>
      </c>
      <c r="J7844" s="6" t="n">
        <f aca="false">IF(1_Data_EDA!B7845="Same Day",1,0)</f>
        <v>0</v>
      </c>
      <c r="K7844" s="6" t="n">
        <f aca="false">IF(1_Data_EDA!C7845="Corporate",1,0)</f>
        <v>0</v>
      </c>
      <c r="L7844" s="6" t="n">
        <f aca="false">IF(1_Data_EDA!C7845="Home Office",1,0)</f>
        <v>0</v>
      </c>
      <c r="M7844" s="6" t="n">
        <f aca="false">IF(1_Data_EDA!D7845="Europe",1,0)</f>
        <v>0</v>
      </c>
      <c r="N7844" s="6" t="n">
        <f aca="false">IF(1_Data_EDA!D7845="LATAM",1,0)</f>
        <v>1</v>
      </c>
      <c r="O7844" s="6" t="n">
        <f aca="false">IF(1_Data_EDA!D7845="Pacific Asia",1,0)</f>
        <v>0</v>
      </c>
      <c r="P7844" s="6" t="n">
        <f aca="false">IF(1_Data_EDA!D7845="USCA",1,0)</f>
        <v>0</v>
      </c>
      <c r="Q7844" s="6" t="n">
        <f aca="false">IF(C7844&gt;MEDIAN(C$5:C$8004),1,0)</f>
        <v>1</v>
      </c>
      <c r="R7844" s="6" t="n">
        <f aca="false">IF(D7844&gt;2,1,0)</f>
        <v>0</v>
      </c>
    </row>
    <row r="7845" customFormat="false" ht="15" hidden="false" customHeight="true" outlineLevel="0" collapsed="false">
      <c r="A7845" s="6" t="n">
        <f aca="false">1_Data_EDA!O7846</f>
        <v>0</v>
      </c>
      <c r="B7845" s="6" t="n">
        <f aca="false">1_Data_EDA!H7846</f>
        <v>4</v>
      </c>
      <c r="C7845" s="7" t="n">
        <f aca="false">1_Data_EDA!I7846</f>
        <v>39.99000168</v>
      </c>
      <c r="D7845" s="6" t="n">
        <f aca="false">1_Data_EDA!J7846</f>
        <v>5</v>
      </c>
      <c r="E7845" s="7" t="n">
        <f aca="false">1_Data_EDA!K7846</f>
        <v>199.9499969</v>
      </c>
      <c r="F7845" s="7" t="n">
        <f aca="false">1_Data_EDA!L7846</f>
        <v>0</v>
      </c>
      <c r="G7845" s="8" t="n">
        <f aca="false">1_Data_EDA!M7846</f>
        <v>0</v>
      </c>
      <c r="H7845" s="6" t="n">
        <f aca="false">IF(1_Data_EDA!B7846="First Class",1,0)</f>
        <v>0</v>
      </c>
      <c r="I7845" s="6" t="n">
        <f aca="false">IF(1_Data_EDA!B7846="Second Class",1,0)</f>
        <v>0</v>
      </c>
      <c r="J7845" s="6" t="n">
        <f aca="false">IF(1_Data_EDA!B7846="Same Day",1,0)</f>
        <v>0</v>
      </c>
      <c r="K7845" s="6" t="n">
        <f aca="false">IF(1_Data_EDA!C7846="Corporate",1,0)</f>
        <v>0</v>
      </c>
      <c r="L7845" s="6" t="n">
        <f aca="false">IF(1_Data_EDA!C7846="Home Office",1,0)</f>
        <v>0</v>
      </c>
      <c r="M7845" s="6" t="n">
        <f aca="false">IF(1_Data_EDA!D7846="Europe",1,0)</f>
        <v>0</v>
      </c>
      <c r="N7845" s="6" t="n">
        <f aca="false">IF(1_Data_EDA!D7846="LATAM",1,0)</f>
        <v>0</v>
      </c>
      <c r="O7845" s="6" t="n">
        <f aca="false">IF(1_Data_EDA!D7846="Pacific Asia",1,0)</f>
        <v>1</v>
      </c>
      <c r="P7845" s="6" t="n">
        <f aca="false">IF(1_Data_EDA!D7846="USCA",1,0)</f>
        <v>0</v>
      </c>
      <c r="Q7845" s="6" t="n">
        <f aca="false">IF(C7845&gt;MEDIAN(C$5:C$8004),1,0)</f>
        <v>0</v>
      </c>
      <c r="R7845" s="6" t="n">
        <f aca="false">IF(D7845&gt;2,1,0)</f>
        <v>1</v>
      </c>
    </row>
    <row r="7846" customFormat="false" ht="15" hidden="false" customHeight="true" outlineLevel="0" collapsed="false">
      <c r="A7846" s="6" t="n">
        <f aca="false">1_Data_EDA!O7847</f>
        <v>0</v>
      </c>
      <c r="B7846" s="6" t="n">
        <f aca="false">1_Data_EDA!H7847</f>
        <v>4</v>
      </c>
      <c r="C7846" s="7" t="n">
        <f aca="false">1_Data_EDA!I7847</f>
        <v>49.97999954</v>
      </c>
      <c r="D7846" s="6" t="n">
        <f aca="false">1_Data_EDA!J7847</f>
        <v>2</v>
      </c>
      <c r="E7846" s="7" t="n">
        <f aca="false">1_Data_EDA!K7847</f>
        <v>99.95999908</v>
      </c>
      <c r="F7846" s="7" t="n">
        <f aca="false">1_Data_EDA!L7847</f>
        <v>9</v>
      </c>
      <c r="G7846" s="8" t="n">
        <f aca="false">1_Data_EDA!M7847</f>
        <v>0.090000004</v>
      </c>
      <c r="H7846" s="6" t="n">
        <f aca="false">IF(1_Data_EDA!B7847="First Class",1,0)</f>
        <v>0</v>
      </c>
      <c r="I7846" s="6" t="n">
        <f aca="false">IF(1_Data_EDA!B7847="Second Class",1,0)</f>
        <v>0</v>
      </c>
      <c r="J7846" s="6" t="n">
        <f aca="false">IF(1_Data_EDA!B7847="Same Day",1,0)</f>
        <v>0</v>
      </c>
      <c r="K7846" s="6" t="n">
        <f aca="false">IF(1_Data_EDA!C7847="Corporate",1,0)</f>
        <v>0</v>
      </c>
      <c r="L7846" s="6" t="n">
        <f aca="false">IF(1_Data_EDA!C7847="Home Office",1,0)</f>
        <v>0</v>
      </c>
      <c r="M7846" s="6" t="n">
        <f aca="false">IF(1_Data_EDA!D7847="Europe",1,0)</f>
        <v>0</v>
      </c>
      <c r="N7846" s="6" t="n">
        <f aca="false">IF(1_Data_EDA!D7847="LATAM",1,0)</f>
        <v>0</v>
      </c>
      <c r="O7846" s="6" t="n">
        <f aca="false">IF(1_Data_EDA!D7847="Pacific Asia",1,0)</f>
        <v>0</v>
      </c>
      <c r="P7846" s="6" t="n">
        <f aca="false">IF(1_Data_EDA!D7847="USCA",1,0)</f>
        <v>0</v>
      </c>
      <c r="Q7846" s="6" t="n">
        <f aca="false">IF(C7846&gt;MEDIAN(C$5:C$8004),1,0)</f>
        <v>0</v>
      </c>
      <c r="R7846" s="6" t="n">
        <f aca="false">IF(D7846&gt;2,1,0)</f>
        <v>0</v>
      </c>
    </row>
    <row r="7847" customFormat="false" ht="15" hidden="false" customHeight="true" outlineLevel="0" collapsed="false">
      <c r="A7847" s="6" t="n">
        <f aca="false">1_Data_EDA!O7848</f>
        <v>0</v>
      </c>
      <c r="B7847" s="6" t="n">
        <f aca="false">1_Data_EDA!H7848</f>
        <v>4</v>
      </c>
      <c r="C7847" s="7" t="n">
        <f aca="false">1_Data_EDA!I7848</f>
        <v>129.9900055</v>
      </c>
      <c r="D7847" s="6" t="n">
        <f aca="false">1_Data_EDA!J7848</f>
        <v>1</v>
      </c>
      <c r="E7847" s="7" t="n">
        <f aca="false">1_Data_EDA!K7848</f>
        <v>129.9900055</v>
      </c>
      <c r="F7847" s="7" t="n">
        <f aca="false">1_Data_EDA!L7848</f>
        <v>1.299999952</v>
      </c>
      <c r="G7847" s="8" t="n">
        <f aca="false">1_Data_EDA!M7848</f>
        <v>0.01</v>
      </c>
      <c r="H7847" s="6" t="n">
        <f aca="false">IF(1_Data_EDA!B7848="First Class",1,0)</f>
        <v>0</v>
      </c>
      <c r="I7847" s="6" t="n">
        <f aca="false">IF(1_Data_EDA!B7848="Second Class",1,0)</f>
        <v>0</v>
      </c>
      <c r="J7847" s="6" t="n">
        <f aca="false">IF(1_Data_EDA!B7848="Same Day",1,0)</f>
        <v>0</v>
      </c>
      <c r="K7847" s="6" t="n">
        <f aca="false">IF(1_Data_EDA!C7848="Corporate",1,0)</f>
        <v>0</v>
      </c>
      <c r="L7847" s="6" t="n">
        <f aca="false">IF(1_Data_EDA!C7848="Home Office",1,0)</f>
        <v>0</v>
      </c>
      <c r="M7847" s="6" t="n">
        <f aca="false">IF(1_Data_EDA!D7848="Europe",1,0)</f>
        <v>0</v>
      </c>
      <c r="N7847" s="6" t="n">
        <f aca="false">IF(1_Data_EDA!D7848="LATAM",1,0)</f>
        <v>1</v>
      </c>
      <c r="O7847" s="6" t="n">
        <f aca="false">IF(1_Data_EDA!D7848="Pacific Asia",1,0)</f>
        <v>0</v>
      </c>
      <c r="P7847" s="6" t="n">
        <f aca="false">IF(1_Data_EDA!D7848="USCA",1,0)</f>
        <v>0</v>
      </c>
      <c r="Q7847" s="6" t="n">
        <f aca="false">IF(C7847&gt;MEDIAN(C$5:C$8004),1,0)</f>
        <v>1</v>
      </c>
      <c r="R7847" s="6" t="n">
        <f aca="false">IF(D7847&gt;2,1,0)</f>
        <v>0</v>
      </c>
    </row>
    <row r="7848" customFormat="false" ht="15" hidden="false" customHeight="true" outlineLevel="0" collapsed="false">
      <c r="A7848" s="6" t="n">
        <f aca="false">1_Data_EDA!O7849</f>
        <v>0</v>
      </c>
      <c r="B7848" s="6" t="n">
        <f aca="false">1_Data_EDA!H7849</f>
        <v>4</v>
      </c>
      <c r="C7848" s="7" t="n">
        <f aca="false">1_Data_EDA!I7849</f>
        <v>39.99000168</v>
      </c>
      <c r="D7848" s="6" t="n">
        <f aca="false">1_Data_EDA!J7849</f>
        <v>4</v>
      </c>
      <c r="E7848" s="7" t="n">
        <f aca="false">1_Data_EDA!K7849</f>
        <v>159.9600067</v>
      </c>
      <c r="F7848" s="7" t="n">
        <f aca="false">1_Data_EDA!L7849</f>
        <v>23.98999977</v>
      </c>
      <c r="G7848" s="8" t="n">
        <f aca="false">1_Data_EDA!M7849</f>
        <v>0.150000006</v>
      </c>
      <c r="H7848" s="6" t="n">
        <f aca="false">IF(1_Data_EDA!B7849="First Class",1,0)</f>
        <v>0</v>
      </c>
      <c r="I7848" s="6" t="n">
        <f aca="false">IF(1_Data_EDA!B7849="Second Class",1,0)</f>
        <v>0</v>
      </c>
      <c r="J7848" s="6" t="n">
        <f aca="false">IF(1_Data_EDA!B7849="Same Day",1,0)</f>
        <v>0</v>
      </c>
      <c r="K7848" s="6" t="n">
        <f aca="false">IF(1_Data_EDA!C7849="Corporate",1,0)</f>
        <v>1</v>
      </c>
      <c r="L7848" s="6" t="n">
        <f aca="false">IF(1_Data_EDA!C7849="Home Office",1,0)</f>
        <v>0</v>
      </c>
      <c r="M7848" s="6" t="n">
        <f aca="false">IF(1_Data_EDA!D7849="Europe",1,0)</f>
        <v>0</v>
      </c>
      <c r="N7848" s="6" t="n">
        <f aca="false">IF(1_Data_EDA!D7849="LATAM",1,0)</f>
        <v>0</v>
      </c>
      <c r="O7848" s="6" t="n">
        <f aca="false">IF(1_Data_EDA!D7849="Pacific Asia",1,0)</f>
        <v>0</v>
      </c>
      <c r="P7848" s="6" t="n">
        <f aca="false">IF(1_Data_EDA!D7849="USCA",1,0)</f>
        <v>1</v>
      </c>
      <c r="Q7848" s="6" t="n">
        <f aca="false">IF(C7848&gt;MEDIAN(C$5:C$8004),1,0)</f>
        <v>0</v>
      </c>
      <c r="R7848" s="6" t="n">
        <f aca="false">IF(D7848&gt;2,1,0)</f>
        <v>1</v>
      </c>
    </row>
    <row r="7849" customFormat="false" ht="15" hidden="false" customHeight="true" outlineLevel="0" collapsed="false">
      <c r="A7849" s="6" t="n">
        <f aca="false">1_Data_EDA!O7850</f>
        <v>1</v>
      </c>
      <c r="B7849" s="6" t="n">
        <f aca="false">1_Data_EDA!H7850</f>
        <v>4</v>
      </c>
      <c r="C7849" s="7" t="n">
        <f aca="false">1_Data_EDA!I7850</f>
        <v>399.980011</v>
      </c>
      <c r="D7849" s="6" t="n">
        <f aca="false">1_Data_EDA!J7850</f>
        <v>1</v>
      </c>
      <c r="E7849" s="7" t="n">
        <f aca="false">1_Data_EDA!K7850</f>
        <v>399.980011</v>
      </c>
      <c r="F7849" s="7" t="n">
        <f aca="false">1_Data_EDA!L7850</f>
        <v>68</v>
      </c>
      <c r="G7849" s="8" t="n">
        <f aca="false">1_Data_EDA!M7850</f>
        <v>0.170000002</v>
      </c>
      <c r="H7849" s="6" t="n">
        <f aca="false">IF(1_Data_EDA!B7850="First Class",1,0)</f>
        <v>0</v>
      </c>
      <c r="I7849" s="6" t="n">
        <f aca="false">IF(1_Data_EDA!B7850="Second Class",1,0)</f>
        <v>0</v>
      </c>
      <c r="J7849" s="6" t="n">
        <f aca="false">IF(1_Data_EDA!B7850="Same Day",1,0)</f>
        <v>0</v>
      </c>
      <c r="K7849" s="6" t="n">
        <f aca="false">IF(1_Data_EDA!C7850="Corporate",1,0)</f>
        <v>1</v>
      </c>
      <c r="L7849" s="6" t="n">
        <f aca="false">IF(1_Data_EDA!C7850="Home Office",1,0)</f>
        <v>0</v>
      </c>
      <c r="M7849" s="6" t="n">
        <f aca="false">IF(1_Data_EDA!D7850="Europe",1,0)</f>
        <v>1</v>
      </c>
      <c r="N7849" s="6" t="n">
        <f aca="false">IF(1_Data_EDA!D7850="LATAM",1,0)</f>
        <v>0</v>
      </c>
      <c r="O7849" s="6" t="n">
        <f aca="false">IF(1_Data_EDA!D7850="Pacific Asia",1,0)</f>
        <v>0</v>
      </c>
      <c r="P7849" s="6" t="n">
        <f aca="false">IF(1_Data_EDA!D7850="USCA",1,0)</f>
        <v>0</v>
      </c>
      <c r="Q7849" s="6" t="n">
        <f aca="false">IF(C7849&gt;MEDIAN(C$5:C$8004),1,0)</f>
        <v>1</v>
      </c>
      <c r="R7849" s="6" t="n">
        <f aca="false">IF(D7849&gt;2,1,0)</f>
        <v>0</v>
      </c>
    </row>
    <row r="7850" customFormat="false" ht="15" hidden="false" customHeight="true" outlineLevel="0" collapsed="false">
      <c r="A7850" s="6" t="n">
        <f aca="false">1_Data_EDA!O7851</f>
        <v>1</v>
      </c>
      <c r="B7850" s="6" t="n">
        <f aca="false">1_Data_EDA!H7851</f>
        <v>4</v>
      </c>
      <c r="C7850" s="7" t="n">
        <f aca="false">1_Data_EDA!I7851</f>
        <v>129.9900055</v>
      </c>
      <c r="D7850" s="6" t="n">
        <f aca="false">1_Data_EDA!J7851</f>
        <v>1</v>
      </c>
      <c r="E7850" s="7" t="n">
        <f aca="false">1_Data_EDA!K7851</f>
        <v>129.9900055</v>
      </c>
      <c r="F7850" s="7" t="n">
        <f aca="false">1_Data_EDA!L7851</f>
        <v>9.100000381</v>
      </c>
      <c r="G7850" s="8" t="n">
        <f aca="false">1_Data_EDA!M7851</f>
        <v>0.07</v>
      </c>
      <c r="H7850" s="6" t="n">
        <f aca="false">IF(1_Data_EDA!B7851="First Class",1,0)</f>
        <v>0</v>
      </c>
      <c r="I7850" s="6" t="n">
        <f aca="false">IF(1_Data_EDA!B7851="Second Class",1,0)</f>
        <v>0</v>
      </c>
      <c r="J7850" s="6" t="n">
        <f aca="false">IF(1_Data_EDA!B7851="Same Day",1,0)</f>
        <v>0</v>
      </c>
      <c r="K7850" s="6" t="n">
        <f aca="false">IF(1_Data_EDA!C7851="Corporate",1,0)</f>
        <v>1</v>
      </c>
      <c r="L7850" s="6" t="n">
        <f aca="false">IF(1_Data_EDA!C7851="Home Office",1,0)</f>
        <v>0</v>
      </c>
      <c r="M7850" s="6" t="n">
        <f aca="false">IF(1_Data_EDA!D7851="Europe",1,0)</f>
        <v>0</v>
      </c>
      <c r="N7850" s="6" t="n">
        <f aca="false">IF(1_Data_EDA!D7851="LATAM",1,0)</f>
        <v>1</v>
      </c>
      <c r="O7850" s="6" t="n">
        <f aca="false">IF(1_Data_EDA!D7851="Pacific Asia",1,0)</f>
        <v>0</v>
      </c>
      <c r="P7850" s="6" t="n">
        <f aca="false">IF(1_Data_EDA!D7851="USCA",1,0)</f>
        <v>0</v>
      </c>
      <c r="Q7850" s="6" t="n">
        <f aca="false">IF(C7850&gt;MEDIAN(C$5:C$8004),1,0)</f>
        <v>1</v>
      </c>
      <c r="R7850" s="6" t="n">
        <f aca="false">IF(D7850&gt;2,1,0)</f>
        <v>0</v>
      </c>
    </row>
    <row r="7851" customFormat="false" ht="15" hidden="false" customHeight="true" outlineLevel="0" collapsed="false">
      <c r="A7851" s="6" t="n">
        <f aca="false">1_Data_EDA!O7852</f>
        <v>0</v>
      </c>
      <c r="B7851" s="6" t="n">
        <f aca="false">1_Data_EDA!H7852</f>
        <v>4</v>
      </c>
      <c r="C7851" s="7" t="n">
        <f aca="false">1_Data_EDA!I7852</f>
        <v>59.99000168</v>
      </c>
      <c r="D7851" s="6" t="n">
        <f aca="false">1_Data_EDA!J7852</f>
        <v>4</v>
      </c>
      <c r="E7851" s="7" t="n">
        <f aca="false">1_Data_EDA!K7852</f>
        <v>239.9600067</v>
      </c>
      <c r="F7851" s="7" t="n">
        <f aca="false">1_Data_EDA!L7852</f>
        <v>4.800000191</v>
      </c>
      <c r="G7851" s="8" t="n">
        <f aca="false">1_Data_EDA!M7852</f>
        <v>0.02</v>
      </c>
      <c r="H7851" s="6" t="n">
        <f aca="false">IF(1_Data_EDA!B7852="First Class",1,0)</f>
        <v>0</v>
      </c>
      <c r="I7851" s="6" t="n">
        <f aca="false">IF(1_Data_EDA!B7852="Second Class",1,0)</f>
        <v>0</v>
      </c>
      <c r="J7851" s="6" t="n">
        <f aca="false">IF(1_Data_EDA!B7852="Same Day",1,0)</f>
        <v>0</v>
      </c>
      <c r="K7851" s="6" t="n">
        <f aca="false">IF(1_Data_EDA!C7852="Corporate",1,0)</f>
        <v>1</v>
      </c>
      <c r="L7851" s="6" t="n">
        <f aca="false">IF(1_Data_EDA!C7852="Home Office",1,0)</f>
        <v>0</v>
      </c>
      <c r="M7851" s="6" t="n">
        <f aca="false">IF(1_Data_EDA!D7852="Europe",1,0)</f>
        <v>1</v>
      </c>
      <c r="N7851" s="6" t="n">
        <f aca="false">IF(1_Data_EDA!D7852="LATAM",1,0)</f>
        <v>0</v>
      </c>
      <c r="O7851" s="6" t="n">
        <f aca="false">IF(1_Data_EDA!D7852="Pacific Asia",1,0)</f>
        <v>0</v>
      </c>
      <c r="P7851" s="6" t="n">
        <f aca="false">IF(1_Data_EDA!D7852="USCA",1,0)</f>
        <v>0</v>
      </c>
      <c r="Q7851" s="6" t="n">
        <f aca="false">IF(C7851&gt;MEDIAN(C$5:C$8004),1,0)</f>
        <v>0</v>
      </c>
      <c r="R7851" s="6" t="n">
        <f aca="false">IF(D7851&gt;2,1,0)</f>
        <v>1</v>
      </c>
    </row>
    <row r="7852" customFormat="false" ht="15" hidden="false" customHeight="true" outlineLevel="0" collapsed="false">
      <c r="A7852" s="6" t="n">
        <f aca="false">1_Data_EDA!O7853</f>
        <v>1</v>
      </c>
      <c r="B7852" s="6" t="n">
        <f aca="false">1_Data_EDA!H7853</f>
        <v>1</v>
      </c>
      <c r="C7852" s="7" t="n">
        <f aca="false">1_Data_EDA!I7853</f>
        <v>129.9900055</v>
      </c>
      <c r="D7852" s="6" t="n">
        <f aca="false">1_Data_EDA!J7853</f>
        <v>1</v>
      </c>
      <c r="E7852" s="7" t="n">
        <f aca="false">1_Data_EDA!K7853</f>
        <v>129.9900055</v>
      </c>
      <c r="F7852" s="7" t="n">
        <f aca="false">1_Data_EDA!L7853</f>
        <v>22.10000038</v>
      </c>
      <c r="G7852" s="8" t="n">
        <f aca="false">1_Data_EDA!M7853</f>
        <v>0.170000002</v>
      </c>
      <c r="H7852" s="6" t="n">
        <f aca="false">IF(1_Data_EDA!B7853="First Class",1,0)</f>
        <v>1</v>
      </c>
      <c r="I7852" s="6" t="n">
        <f aca="false">IF(1_Data_EDA!B7853="Second Class",1,0)</f>
        <v>0</v>
      </c>
      <c r="J7852" s="6" t="n">
        <f aca="false">IF(1_Data_EDA!B7853="Same Day",1,0)</f>
        <v>0</v>
      </c>
      <c r="K7852" s="6" t="n">
        <f aca="false">IF(1_Data_EDA!C7853="Corporate",1,0)</f>
        <v>0</v>
      </c>
      <c r="L7852" s="6" t="n">
        <f aca="false">IF(1_Data_EDA!C7853="Home Office",1,0)</f>
        <v>0</v>
      </c>
      <c r="M7852" s="6" t="n">
        <f aca="false">IF(1_Data_EDA!D7853="Europe",1,0)</f>
        <v>1</v>
      </c>
      <c r="N7852" s="6" t="n">
        <f aca="false">IF(1_Data_EDA!D7853="LATAM",1,0)</f>
        <v>0</v>
      </c>
      <c r="O7852" s="6" t="n">
        <f aca="false">IF(1_Data_EDA!D7853="Pacific Asia",1,0)</f>
        <v>0</v>
      </c>
      <c r="P7852" s="6" t="n">
        <f aca="false">IF(1_Data_EDA!D7853="USCA",1,0)</f>
        <v>0</v>
      </c>
      <c r="Q7852" s="6" t="n">
        <f aca="false">IF(C7852&gt;MEDIAN(C$5:C$8004),1,0)</f>
        <v>1</v>
      </c>
      <c r="R7852" s="6" t="n">
        <f aca="false">IF(D7852&gt;2,1,0)</f>
        <v>0</v>
      </c>
    </row>
    <row r="7853" customFormat="false" ht="15" hidden="false" customHeight="true" outlineLevel="0" collapsed="false">
      <c r="A7853" s="6" t="n">
        <f aca="false">1_Data_EDA!O7854</f>
        <v>1</v>
      </c>
      <c r="B7853" s="6" t="n">
        <f aca="false">1_Data_EDA!H7854</f>
        <v>1</v>
      </c>
      <c r="C7853" s="7" t="n">
        <f aca="false">1_Data_EDA!I7854</f>
        <v>39.99000168</v>
      </c>
      <c r="D7853" s="6" t="n">
        <f aca="false">1_Data_EDA!J7854</f>
        <v>1</v>
      </c>
      <c r="E7853" s="7" t="n">
        <f aca="false">1_Data_EDA!K7854</f>
        <v>39.99000168</v>
      </c>
      <c r="F7853" s="7" t="n">
        <f aca="false">1_Data_EDA!L7854</f>
        <v>4</v>
      </c>
      <c r="G7853" s="8" t="n">
        <f aca="false">1_Data_EDA!M7854</f>
        <v>0.100000001</v>
      </c>
      <c r="H7853" s="6" t="n">
        <f aca="false">IF(1_Data_EDA!B7854="First Class",1,0)</f>
        <v>1</v>
      </c>
      <c r="I7853" s="6" t="n">
        <f aca="false">IF(1_Data_EDA!B7854="Second Class",1,0)</f>
        <v>0</v>
      </c>
      <c r="J7853" s="6" t="n">
        <f aca="false">IF(1_Data_EDA!B7854="Same Day",1,0)</f>
        <v>0</v>
      </c>
      <c r="K7853" s="6" t="n">
        <f aca="false">IF(1_Data_EDA!C7854="Corporate",1,0)</f>
        <v>0</v>
      </c>
      <c r="L7853" s="6" t="n">
        <f aca="false">IF(1_Data_EDA!C7854="Home Office",1,0)</f>
        <v>1</v>
      </c>
      <c r="M7853" s="6" t="n">
        <f aca="false">IF(1_Data_EDA!D7854="Europe",1,0)</f>
        <v>0</v>
      </c>
      <c r="N7853" s="6" t="n">
        <f aca="false">IF(1_Data_EDA!D7854="LATAM",1,0)</f>
        <v>0</v>
      </c>
      <c r="O7853" s="6" t="n">
        <f aca="false">IF(1_Data_EDA!D7854="Pacific Asia",1,0)</f>
        <v>0</v>
      </c>
      <c r="P7853" s="6" t="n">
        <f aca="false">IF(1_Data_EDA!D7854="USCA",1,0)</f>
        <v>1</v>
      </c>
      <c r="Q7853" s="6" t="n">
        <f aca="false">IF(C7853&gt;MEDIAN(C$5:C$8004),1,0)</f>
        <v>0</v>
      </c>
      <c r="R7853" s="6" t="n">
        <f aca="false">IF(D7853&gt;2,1,0)</f>
        <v>0</v>
      </c>
    </row>
    <row r="7854" customFormat="false" ht="15" hidden="false" customHeight="true" outlineLevel="0" collapsed="false">
      <c r="A7854" s="6" t="n">
        <f aca="false">1_Data_EDA!O7855</f>
        <v>0</v>
      </c>
      <c r="B7854" s="6" t="n">
        <f aca="false">1_Data_EDA!H7855</f>
        <v>4</v>
      </c>
      <c r="C7854" s="7" t="n">
        <f aca="false">1_Data_EDA!I7855</f>
        <v>129.9900055</v>
      </c>
      <c r="D7854" s="6" t="n">
        <f aca="false">1_Data_EDA!J7855</f>
        <v>1</v>
      </c>
      <c r="E7854" s="7" t="n">
        <f aca="false">1_Data_EDA!K7855</f>
        <v>129.9900055</v>
      </c>
      <c r="F7854" s="7" t="n">
        <f aca="false">1_Data_EDA!L7855</f>
        <v>9.100000381</v>
      </c>
      <c r="G7854" s="8" t="n">
        <f aca="false">1_Data_EDA!M7855</f>
        <v>0.07</v>
      </c>
      <c r="H7854" s="6" t="n">
        <f aca="false">IF(1_Data_EDA!B7855="First Class",1,0)</f>
        <v>0</v>
      </c>
      <c r="I7854" s="6" t="n">
        <f aca="false">IF(1_Data_EDA!B7855="Second Class",1,0)</f>
        <v>0</v>
      </c>
      <c r="J7854" s="6" t="n">
        <f aca="false">IF(1_Data_EDA!B7855="Same Day",1,0)</f>
        <v>0</v>
      </c>
      <c r="K7854" s="6" t="n">
        <f aca="false">IF(1_Data_EDA!C7855="Corporate",1,0)</f>
        <v>0</v>
      </c>
      <c r="L7854" s="6" t="n">
        <f aca="false">IF(1_Data_EDA!C7855="Home Office",1,0)</f>
        <v>0</v>
      </c>
      <c r="M7854" s="6" t="n">
        <f aca="false">IF(1_Data_EDA!D7855="Europe",1,0)</f>
        <v>1</v>
      </c>
      <c r="N7854" s="6" t="n">
        <f aca="false">IF(1_Data_EDA!D7855="LATAM",1,0)</f>
        <v>0</v>
      </c>
      <c r="O7854" s="6" t="n">
        <f aca="false">IF(1_Data_EDA!D7855="Pacific Asia",1,0)</f>
        <v>0</v>
      </c>
      <c r="P7854" s="6" t="n">
        <f aca="false">IF(1_Data_EDA!D7855="USCA",1,0)</f>
        <v>0</v>
      </c>
      <c r="Q7854" s="6" t="n">
        <f aca="false">IF(C7854&gt;MEDIAN(C$5:C$8004),1,0)</f>
        <v>1</v>
      </c>
      <c r="R7854" s="6" t="n">
        <f aca="false">IF(D7854&gt;2,1,0)</f>
        <v>0</v>
      </c>
    </row>
    <row r="7855" customFormat="false" ht="15" hidden="false" customHeight="true" outlineLevel="0" collapsed="false">
      <c r="A7855" s="6" t="n">
        <f aca="false">1_Data_EDA!O7856</f>
        <v>1</v>
      </c>
      <c r="B7855" s="6" t="n">
        <f aca="false">1_Data_EDA!H7856</f>
        <v>2</v>
      </c>
      <c r="C7855" s="7" t="n">
        <f aca="false">1_Data_EDA!I7856</f>
        <v>129.9900055</v>
      </c>
      <c r="D7855" s="6" t="n">
        <f aca="false">1_Data_EDA!J7856</f>
        <v>1</v>
      </c>
      <c r="E7855" s="7" t="n">
        <f aca="false">1_Data_EDA!K7856</f>
        <v>129.9900055</v>
      </c>
      <c r="F7855" s="7" t="n">
        <f aca="false">1_Data_EDA!L7856</f>
        <v>26</v>
      </c>
      <c r="G7855" s="8" t="n">
        <f aca="false">1_Data_EDA!M7856</f>
        <v>0.200000003</v>
      </c>
      <c r="H7855" s="6" t="n">
        <f aca="false">IF(1_Data_EDA!B7856="First Class",1,0)</f>
        <v>0</v>
      </c>
      <c r="I7855" s="6" t="n">
        <f aca="false">IF(1_Data_EDA!B7856="Second Class",1,0)</f>
        <v>1</v>
      </c>
      <c r="J7855" s="6" t="n">
        <f aca="false">IF(1_Data_EDA!B7856="Same Day",1,0)</f>
        <v>0</v>
      </c>
      <c r="K7855" s="6" t="n">
        <f aca="false">IF(1_Data_EDA!C7856="Corporate",1,0)</f>
        <v>0</v>
      </c>
      <c r="L7855" s="6" t="n">
        <f aca="false">IF(1_Data_EDA!C7856="Home Office",1,0)</f>
        <v>0</v>
      </c>
      <c r="M7855" s="6" t="n">
        <f aca="false">IF(1_Data_EDA!D7856="Europe",1,0)</f>
        <v>1</v>
      </c>
      <c r="N7855" s="6" t="n">
        <f aca="false">IF(1_Data_EDA!D7856="LATAM",1,0)</f>
        <v>0</v>
      </c>
      <c r="O7855" s="6" t="n">
        <f aca="false">IF(1_Data_EDA!D7856="Pacific Asia",1,0)</f>
        <v>0</v>
      </c>
      <c r="P7855" s="6" t="n">
        <f aca="false">IF(1_Data_EDA!D7856="USCA",1,0)</f>
        <v>0</v>
      </c>
      <c r="Q7855" s="6" t="n">
        <f aca="false">IF(C7855&gt;MEDIAN(C$5:C$8004),1,0)</f>
        <v>1</v>
      </c>
      <c r="R7855" s="6" t="n">
        <f aca="false">IF(D7855&gt;2,1,0)</f>
        <v>0</v>
      </c>
    </row>
    <row r="7856" customFormat="false" ht="15" hidden="false" customHeight="true" outlineLevel="0" collapsed="false">
      <c r="A7856" s="6" t="n">
        <f aca="false">1_Data_EDA!O7857</f>
        <v>1</v>
      </c>
      <c r="B7856" s="6" t="n">
        <f aca="false">1_Data_EDA!H7857</f>
        <v>4</v>
      </c>
      <c r="C7856" s="7" t="n">
        <f aca="false">1_Data_EDA!I7857</f>
        <v>299.980011</v>
      </c>
      <c r="D7856" s="6" t="n">
        <f aca="false">1_Data_EDA!J7857</f>
        <v>1</v>
      </c>
      <c r="E7856" s="7" t="n">
        <f aca="false">1_Data_EDA!K7857</f>
        <v>299.980011</v>
      </c>
      <c r="F7856" s="7" t="n">
        <f aca="false">1_Data_EDA!L7857</f>
        <v>30</v>
      </c>
      <c r="G7856" s="8" t="n">
        <f aca="false">1_Data_EDA!M7857</f>
        <v>0.100000001</v>
      </c>
      <c r="H7856" s="6" t="n">
        <f aca="false">IF(1_Data_EDA!B7857="First Class",1,0)</f>
        <v>0</v>
      </c>
      <c r="I7856" s="6" t="n">
        <f aca="false">IF(1_Data_EDA!B7857="Second Class",1,0)</f>
        <v>0</v>
      </c>
      <c r="J7856" s="6" t="n">
        <f aca="false">IF(1_Data_EDA!B7857="Same Day",1,0)</f>
        <v>0</v>
      </c>
      <c r="K7856" s="6" t="n">
        <f aca="false">IF(1_Data_EDA!C7857="Corporate",1,0)</f>
        <v>0</v>
      </c>
      <c r="L7856" s="6" t="n">
        <f aca="false">IF(1_Data_EDA!C7857="Home Office",1,0)</f>
        <v>0</v>
      </c>
      <c r="M7856" s="6" t="n">
        <f aca="false">IF(1_Data_EDA!D7857="Europe",1,0)</f>
        <v>0</v>
      </c>
      <c r="N7856" s="6" t="n">
        <f aca="false">IF(1_Data_EDA!D7857="LATAM",1,0)</f>
        <v>1</v>
      </c>
      <c r="O7856" s="6" t="n">
        <f aca="false">IF(1_Data_EDA!D7857="Pacific Asia",1,0)</f>
        <v>0</v>
      </c>
      <c r="P7856" s="6" t="n">
        <f aca="false">IF(1_Data_EDA!D7857="USCA",1,0)</f>
        <v>0</v>
      </c>
      <c r="Q7856" s="6" t="n">
        <f aca="false">IF(C7856&gt;MEDIAN(C$5:C$8004),1,0)</f>
        <v>1</v>
      </c>
      <c r="R7856" s="6" t="n">
        <f aca="false">IF(D7856&gt;2,1,0)</f>
        <v>0</v>
      </c>
    </row>
    <row r="7857" customFormat="false" ht="15" hidden="false" customHeight="true" outlineLevel="0" collapsed="false">
      <c r="A7857" s="6" t="n">
        <f aca="false">1_Data_EDA!O7858</f>
        <v>0</v>
      </c>
      <c r="B7857" s="6" t="n">
        <f aca="false">1_Data_EDA!H7858</f>
        <v>4</v>
      </c>
      <c r="C7857" s="7" t="n">
        <f aca="false">1_Data_EDA!I7858</f>
        <v>399.980011</v>
      </c>
      <c r="D7857" s="6" t="n">
        <f aca="false">1_Data_EDA!J7858</f>
        <v>1</v>
      </c>
      <c r="E7857" s="7" t="n">
        <f aca="false">1_Data_EDA!K7858</f>
        <v>399.980011</v>
      </c>
      <c r="F7857" s="7" t="n">
        <f aca="false">1_Data_EDA!L7858</f>
        <v>0</v>
      </c>
      <c r="G7857" s="8" t="n">
        <f aca="false">1_Data_EDA!M7858</f>
        <v>0</v>
      </c>
      <c r="H7857" s="6" t="n">
        <f aca="false">IF(1_Data_EDA!B7858="First Class",1,0)</f>
        <v>0</v>
      </c>
      <c r="I7857" s="6" t="n">
        <f aca="false">IF(1_Data_EDA!B7858="Second Class",1,0)</f>
        <v>0</v>
      </c>
      <c r="J7857" s="6" t="n">
        <f aca="false">IF(1_Data_EDA!B7858="Same Day",1,0)</f>
        <v>0</v>
      </c>
      <c r="K7857" s="6" t="n">
        <f aca="false">IF(1_Data_EDA!C7858="Corporate",1,0)</f>
        <v>0</v>
      </c>
      <c r="L7857" s="6" t="n">
        <f aca="false">IF(1_Data_EDA!C7858="Home Office",1,0)</f>
        <v>1</v>
      </c>
      <c r="M7857" s="6" t="n">
        <f aca="false">IF(1_Data_EDA!D7858="Europe",1,0)</f>
        <v>1</v>
      </c>
      <c r="N7857" s="6" t="n">
        <f aca="false">IF(1_Data_EDA!D7858="LATAM",1,0)</f>
        <v>0</v>
      </c>
      <c r="O7857" s="6" t="n">
        <f aca="false">IF(1_Data_EDA!D7858="Pacific Asia",1,0)</f>
        <v>0</v>
      </c>
      <c r="P7857" s="6" t="n">
        <f aca="false">IF(1_Data_EDA!D7858="USCA",1,0)</f>
        <v>0</v>
      </c>
      <c r="Q7857" s="6" t="n">
        <f aca="false">IF(C7857&gt;MEDIAN(C$5:C$8004),1,0)</f>
        <v>1</v>
      </c>
      <c r="R7857" s="6" t="n">
        <f aca="false">IF(D7857&gt;2,1,0)</f>
        <v>0</v>
      </c>
    </row>
    <row r="7858" customFormat="false" ht="15" hidden="false" customHeight="true" outlineLevel="0" collapsed="false">
      <c r="A7858" s="6" t="n">
        <f aca="false">1_Data_EDA!O7859</f>
        <v>1</v>
      </c>
      <c r="B7858" s="6" t="n">
        <f aca="false">1_Data_EDA!H7859</f>
        <v>2</v>
      </c>
      <c r="C7858" s="7" t="n">
        <f aca="false">1_Data_EDA!I7859</f>
        <v>99.98999786</v>
      </c>
      <c r="D7858" s="6" t="n">
        <f aca="false">1_Data_EDA!J7859</f>
        <v>2</v>
      </c>
      <c r="E7858" s="7" t="n">
        <f aca="false">1_Data_EDA!K7859</f>
        <v>199.9799957</v>
      </c>
      <c r="F7858" s="7" t="n">
        <f aca="false">1_Data_EDA!L7859</f>
        <v>26</v>
      </c>
      <c r="G7858" s="8" t="n">
        <f aca="false">1_Data_EDA!M7859</f>
        <v>0.129999995</v>
      </c>
      <c r="H7858" s="6" t="n">
        <f aca="false">IF(1_Data_EDA!B7859="First Class",1,0)</f>
        <v>0</v>
      </c>
      <c r="I7858" s="6" t="n">
        <f aca="false">IF(1_Data_EDA!B7859="Second Class",1,0)</f>
        <v>1</v>
      </c>
      <c r="J7858" s="6" t="n">
        <f aca="false">IF(1_Data_EDA!B7859="Same Day",1,0)</f>
        <v>0</v>
      </c>
      <c r="K7858" s="6" t="n">
        <f aca="false">IF(1_Data_EDA!C7859="Corporate",1,0)</f>
        <v>1</v>
      </c>
      <c r="L7858" s="6" t="n">
        <f aca="false">IF(1_Data_EDA!C7859="Home Office",1,0)</f>
        <v>0</v>
      </c>
      <c r="M7858" s="6" t="n">
        <f aca="false">IF(1_Data_EDA!D7859="Europe",1,0)</f>
        <v>0</v>
      </c>
      <c r="N7858" s="6" t="n">
        <f aca="false">IF(1_Data_EDA!D7859="LATAM",1,0)</f>
        <v>1</v>
      </c>
      <c r="O7858" s="6" t="n">
        <f aca="false">IF(1_Data_EDA!D7859="Pacific Asia",1,0)</f>
        <v>0</v>
      </c>
      <c r="P7858" s="6" t="n">
        <f aca="false">IF(1_Data_EDA!D7859="USCA",1,0)</f>
        <v>0</v>
      </c>
      <c r="Q7858" s="6" t="n">
        <f aca="false">IF(C7858&gt;MEDIAN(C$5:C$8004),1,0)</f>
        <v>1</v>
      </c>
      <c r="R7858" s="6" t="n">
        <f aca="false">IF(D7858&gt;2,1,0)</f>
        <v>0</v>
      </c>
    </row>
    <row r="7859" customFormat="false" ht="15" hidden="false" customHeight="true" outlineLevel="0" collapsed="false">
      <c r="A7859" s="6" t="n">
        <f aca="false">1_Data_EDA!O7860</f>
        <v>1</v>
      </c>
      <c r="B7859" s="6" t="n">
        <f aca="false">1_Data_EDA!H7860</f>
        <v>2</v>
      </c>
      <c r="C7859" s="7" t="n">
        <f aca="false">1_Data_EDA!I7860</f>
        <v>199.9900055</v>
      </c>
      <c r="D7859" s="6" t="n">
        <f aca="false">1_Data_EDA!J7860</f>
        <v>1</v>
      </c>
      <c r="E7859" s="7" t="n">
        <f aca="false">1_Data_EDA!K7860</f>
        <v>199.9900055</v>
      </c>
      <c r="F7859" s="7" t="n">
        <f aca="false">1_Data_EDA!L7860</f>
        <v>36</v>
      </c>
      <c r="G7859" s="8" t="n">
        <f aca="false">1_Data_EDA!M7860</f>
        <v>0.180000007</v>
      </c>
      <c r="H7859" s="6" t="n">
        <f aca="false">IF(1_Data_EDA!B7860="First Class",1,0)</f>
        <v>0</v>
      </c>
      <c r="I7859" s="6" t="n">
        <f aca="false">IF(1_Data_EDA!B7860="Second Class",1,0)</f>
        <v>1</v>
      </c>
      <c r="J7859" s="6" t="n">
        <f aca="false">IF(1_Data_EDA!B7860="Same Day",1,0)</f>
        <v>0</v>
      </c>
      <c r="K7859" s="6" t="n">
        <f aca="false">IF(1_Data_EDA!C7860="Corporate",1,0)</f>
        <v>1</v>
      </c>
      <c r="L7859" s="6" t="n">
        <f aca="false">IF(1_Data_EDA!C7860="Home Office",1,0)</f>
        <v>0</v>
      </c>
      <c r="M7859" s="6" t="n">
        <f aca="false">IF(1_Data_EDA!D7860="Europe",1,0)</f>
        <v>1</v>
      </c>
      <c r="N7859" s="6" t="n">
        <f aca="false">IF(1_Data_EDA!D7860="LATAM",1,0)</f>
        <v>0</v>
      </c>
      <c r="O7859" s="6" t="n">
        <f aca="false">IF(1_Data_EDA!D7860="Pacific Asia",1,0)</f>
        <v>0</v>
      </c>
      <c r="P7859" s="6" t="n">
        <f aca="false">IF(1_Data_EDA!D7860="USCA",1,0)</f>
        <v>0</v>
      </c>
      <c r="Q7859" s="6" t="n">
        <f aca="false">IF(C7859&gt;MEDIAN(C$5:C$8004),1,0)</f>
        <v>1</v>
      </c>
      <c r="R7859" s="6" t="n">
        <f aca="false">IF(D7859&gt;2,1,0)</f>
        <v>0</v>
      </c>
    </row>
    <row r="7860" customFormat="false" ht="15" hidden="false" customHeight="true" outlineLevel="0" collapsed="false">
      <c r="A7860" s="6" t="n">
        <f aca="false">1_Data_EDA!O7861</f>
        <v>0</v>
      </c>
      <c r="B7860" s="6" t="n">
        <f aca="false">1_Data_EDA!H7861</f>
        <v>4</v>
      </c>
      <c r="C7860" s="7" t="n">
        <f aca="false">1_Data_EDA!I7861</f>
        <v>50</v>
      </c>
      <c r="D7860" s="6" t="n">
        <f aca="false">1_Data_EDA!J7861</f>
        <v>3</v>
      </c>
      <c r="E7860" s="7" t="n">
        <f aca="false">1_Data_EDA!K7861</f>
        <v>150</v>
      </c>
      <c r="F7860" s="7" t="n">
        <f aca="false">1_Data_EDA!L7861</f>
        <v>8.25</v>
      </c>
      <c r="G7860" s="8" t="n">
        <f aca="false">1_Data_EDA!M7861</f>
        <v>0.059999999</v>
      </c>
      <c r="H7860" s="6" t="n">
        <f aca="false">IF(1_Data_EDA!B7861="First Class",1,0)</f>
        <v>0</v>
      </c>
      <c r="I7860" s="6" t="n">
        <f aca="false">IF(1_Data_EDA!B7861="Second Class",1,0)</f>
        <v>0</v>
      </c>
      <c r="J7860" s="6" t="n">
        <f aca="false">IF(1_Data_EDA!B7861="Same Day",1,0)</f>
        <v>0</v>
      </c>
      <c r="K7860" s="6" t="n">
        <f aca="false">IF(1_Data_EDA!C7861="Corporate",1,0)</f>
        <v>0</v>
      </c>
      <c r="L7860" s="6" t="n">
        <f aca="false">IF(1_Data_EDA!C7861="Home Office",1,0)</f>
        <v>0</v>
      </c>
      <c r="M7860" s="6" t="n">
        <f aca="false">IF(1_Data_EDA!D7861="Europe",1,0)</f>
        <v>0</v>
      </c>
      <c r="N7860" s="6" t="n">
        <f aca="false">IF(1_Data_EDA!D7861="LATAM",1,0)</f>
        <v>1</v>
      </c>
      <c r="O7860" s="6" t="n">
        <f aca="false">IF(1_Data_EDA!D7861="Pacific Asia",1,0)</f>
        <v>0</v>
      </c>
      <c r="P7860" s="6" t="n">
        <f aca="false">IF(1_Data_EDA!D7861="USCA",1,0)</f>
        <v>0</v>
      </c>
      <c r="Q7860" s="6" t="n">
        <f aca="false">IF(C7860&gt;MEDIAN(C$5:C$8004),1,0)</f>
        <v>0</v>
      </c>
      <c r="R7860" s="6" t="n">
        <f aca="false">IF(D7860&gt;2,1,0)</f>
        <v>1</v>
      </c>
    </row>
    <row r="7861" customFormat="false" ht="15" hidden="false" customHeight="true" outlineLevel="0" collapsed="false">
      <c r="A7861" s="6" t="n">
        <f aca="false">1_Data_EDA!O7862</f>
        <v>0</v>
      </c>
      <c r="B7861" s="6" t="n">
        <f aca="false">1_Data_EDA!H7862</f>
        <v>4</v>
      </c>
      <c r="C7861" s="7" t="n">
        <f aca="false">1_Data_EDA!I7862</f>
        <v>49.97999954</v>
      </c>
      <c r="D7861" s="6" t="n">
        <f aca="false">1_Data_EDA!J7862</f>
        <v>5</v>
      </c>
      <c r="E7861" s="7" t="n">
        <f aca="false">1_Data_EDA!K7862</f>
        <v>249.8999939</v>
      </c>
      <c r="F7861" s="7" t="n">
        <f aca="false">1_Data_EDA!L7862</f>
        <v>2.5</v>
      </c>
      <c r="G7861" s="8" t="n">
        <f aca="false">1_Data_EDA!M7862</f>
        <v>0.01</v>
      </c>
      <c r="H7861" s="6" t="n">
        <f aca="false">IF(1_Data_EDA!B7862="First Class",1,0)</f>
        <v>0</v>
      </c>
      <c r="I7861" s="6" t="n">
        <f aca="false">IF(1_Data_EDA!B7862="Second Class",1,0)</f>
        <v>0</v>
      </c>
      <c r="J7861" s="6" t="n">
        <f aca="false">IF(1_Data_EDA!B7862="Same Day",1,0)</f>
        <v>0</v>
      </c>
      <c r="K7861" s="6" t="n">
        <f aca="false">IF(1_Data_EDA!C7862="Corporate",1,0)</f>
        <v>0</v>
      </c>
      <c r="L7861" s="6" t="n">
        <f aca="false">IF(1_Data_EDA!C7862="Home Office",1,0)</f>
        <v>0</v>
      </c>
      <c r="M7861" s="6" t="n">
        <f aca="false">IF(1_Data_EDA!D7862="Europe",1,0)</f>
        <v>1</v>
      </c>
      <c r="N7861" s="6" t="n">
        <f aca="false">IF(1_Data_EDA!D7862="LATAM",1,0)</f>
        <v>0</v>
      </c>
      <c r="O7861" s="6" t="n">
        <f aca="false">IF(1_Data_EDA!D7862="Pacific Asia",1,0)</f>
        <v>0</v>
      </c>
      <c r="P7861" s="6" t="n">
        <f aca="false">IF(1_Data_EDA!D7862="USCA",1,0)</f>
        <v>0</v>
      </c>
      <c r="Q7861" s="6" t="n">
        <f aca="false">IF(C7861&gt;MEDIAN(C$5:C$8004),1,0)</f>
        <v>0</v>
      </c>
      <c r="R7861" s="6" t="n">
        <f aca="false">IF(D7861&gt;2,1,0)</f>
        <v>1</v>
      </c>
    </row>
    <row r="7862" customFormat="false" ht="15" hidden="false" customHeight="true" outlineLevel="0" collapsed="false">
      <c r="A7862" s="6" t="n">
        <f aca="false">1_Data_EDA!O7863</f>
        <v>0</v>
      </c>
      <c r="B7862" s="6" t="n">
        <f aca="false">1_Data_EDA!H7863</f>
        <v>2</v>
      </c>
      <c r="C7862" s="7" t="n">
        <f aca="false">1_Data_EDA!I7863</f>
        <v>129.9900055</v>
      </c>
      <c r="D7862" s="6" t="n">
        <f aca="false">1_Data_EDA!J7863</f>
        <v>1</v>
      </c>
      <c r="E7862" s="7" t="n">
        <f aca="false">1_Data_EDA!K7863</f>
        <v>129.9900055</v>
      </c>
      <c r="F7862" s="7" t="n">
        <f aca="false">1_Data_EDA!L7863</f>
        <v>9.100000381</v>
      </c>
      <c r="G7862" s="8" t="n">
        <f aca="false">1_Data_EDA!M7863</f>
        <v>0.07</v>
      </c>
      <c r="H7862" s="6" t="n">
        <f aca="false">IF(1_Data_EDA!B7863="First Class",1,0)</f>
        <v>0</v>
      </c>
      <c r="I7862" s="6" t="n">
        <f aca="false">IF(1_Data_EDA!B7863="Second Class",1,0)</f>
        <v>1</v>
      </c>
      <c r="J7862" s="6" t="n">
        <f aca="false">IF(1_Data_EDA!B7863="Same Day",1,0)</f>
        <v>0</v>
      </c>
      <c r="K7862" s="6" t="n">
        <f aca="false">IF(1_Data_EDA!C7863="Corporate",1,0)</f>
        <v>0</v>
      </c>
      <c r="L7862" s="6" t="n">
        <f aca="false">IF(1_Data_EDA!C7863="Home Office",1,0)</f>
        <v>0</v>
      </c>
      <c r="M7862" s="6" t="n">
        <f aca="false">IF(1_Data_EDA!D7863="Europe",1,0)</f>
        <v>0</v>
      </c>
      <c r="N7862" s="6" t="n">
        <f aca="false">IF(1_Data_EDA!D7863="LATAM",1,0)</f>
        <v>1</v>
      </c>
      <c r="O7862" s="6" t="n">
        <f aca="false">IF(1_Data_EDA!D7863="Pacific Asia",1,0)</f>
        <v>0</v>
      </c>
      <c r="P7862" s="6" t="n">
        <f aca="false">IF(1_Data_EDA!D7863="USCA",1,0)</f>
        <v>0</v>
      </c>
      <c r="Q7862" s="6" t="n">
        <f aca="false">IF(C7862&gt;MEDIAN(C$5:C$8004),1,0)</f>
        <v>1</v>
      </c>
      <c r="R7862" s="6" t="n">
        <f aca="false">IF(D7862&gt;2,1,0)</f>
        <v>0</v>
      </c>
    </row>
    <row r="7863" customFormat="false" ht="15" hidden="false" customHeight="true" outlineLevel="0" collapsed="false">
      <c r="A7863" s="6" t="n">
        <f aca="false">1_Data_EDA!O7864</f>
        <v>0</v>
      </c>
      <c r="B7863" s="6" t="n">
        <f aca="false">1_Data_EDA!H7864</f>
        <v>4</v>
      </c>
      <c r="C7863" s="7" t="n">
        <f aca="false">1_Data_EDA!I7864</f>
        <v>50</v>
      </c>
      <c r="D7863" s="6" t="n">
        <f aca="false">1_Data_EDA!J7864</f>
        <v>5</v>
      </c>
      <c r="E7863" s="7" t="n">
        <f aca="false">1_Data_EDA!K7864</f>
        <v>250</v>
      </c>
      <c r="F7863" s="7" t="n">
        <f aca="false">1_Data_EDA!L7864</f>
        <v>22.5</v>
      </c>
      <c r="G7863" s="8" t="n">
        <f aca="false">1_Data_EDA!M7864</f>
        <v>0.090000004</v>
      </c>
      <c r="H7863" s="6" t="n">
        <f aca="false">IF(1_Data_EDA!B7864="First Class",1,0)</f>
        <v>0</v>
      </c>
      <c r="I7863" s="6" t="n">
        <f aca="false">IF(1_Data_EDA!B7864="Second Class",1,0)</f>
        <v>0</v>
      </c>
      <c r="J7863" s="6" t="n">
        <f aca="false">IF(1_Data_EDA!B7864="Same Day",1,0)</f>
        <v>0</v>
      </c>
      <c r="K7863" s="6" t="n">
        <f aca="false">IF(1_Data_EDA!C7864="Corporate",1,0)</f>
        <v>1</v>
      </c>
      <c r="L7863" s="6" t="n">
        <f aca="false">IF(1_Data_EDA!C7864="Home Office",1,0)</f>
        <v>0</v>
      </c>
      <c r="M7863" s="6" t="n">
        <f aca="false">IF(1_Data_EDA!D7864="Europe",1,0)</f>
        <v>0</v>
      </c>
      <c r="N7863" s="6" t="n">
        <f aca="false">IF(1_Data_EDA!D7864="LATAM",1,0)</f>
        <v>1</v>
      </c>
      <c r="O7863" s="6" t="n">
        <f aca="false">IF(1_Data_EDA!D7864="Pacific Asia",1,0)</f>
        <v>0</v>
      </c>
      <c r="P7863" s="6" t="n">
        <f aca="false">IF(1_Data_EDA!D7864="USCA",1,0)</f>
        <v>0</v>
      </c>
      <c r="Q7863" s="6" t="n">
        <f aca="false">IF(C7863&gt;MEDIAN(C$5:C$8004),1,0)</f>
        <v>0</v>
      </c>
      <c r="R7863" s="6" t="n">
        <f aca="false">IF(D7863&gt;2,1,0)</f>
        <v>1</v>
      </c>
    </row>
    <row r="7864" customFormat="false" ht="15" hidden="false" customHeight="true" outlineLevel="0" collapsed="false">
      <c r="A7864" s="6" t="n">
        <f aca="false">1_Data_EDA!O7865</f>
        <v>1</v>
      </c>
      <c r="B7864" s="6" t="n">
        <f aca="false">1_Data_EDA!H7865</f>
        <v>0</v>
      </c>
      <c r="C7864" s="7" t="n">
        <f aca="false">1_Data_EDA!I7865</f>
        <v>129.9900055</v>
      </c>
      <c r="D7864" s="6" t="n">
        <f aca="false">1_Data_EDA!J7865</f>
        <v>1</v>
      </c>
      <c r="E7864" s="7" t="n">
        <f aca="false">1_Data_EDA!K7865</f>
        <v>129.9900055</v>
      </c>
      <c r="F7864" s="7" t="n">
        <f aca="false">1_Data_EDA!L7865</f>
        <v>11.69999981</v>
      </c>
      <c r="G7864" s="8" t="n">
        <f aca="false">1_Data_EDA!M7865</f>
        <v>0.090000004</v>
      </c>
      <c r="H7864" s="6" t="n">
        <f aca="false">IF(1_Data_EDA!B7865="First Class",1,0)</f>
        <v>0</v>
      </c>
      <c r="I7864" s="6" t="n">
        <f aca="false">IF(1_Data_EDA!B7865="Second Class",1,0)</f>
        <v>0</v>
      </c>
      <c r="J7864" s="6" t="n">
        <f aca="false">IF(1_Data_EDA!B7865="Same Day",1,0)</f>
        <v>1</v>
      </c>
      <c r="K7864" s="6" t="n">
        <f aca="false">IF(1_Data_EDA!C7865="Corporate",1,0)</f>
        <v>0</v>
      </c>
      <c r="L7864" s="6" t="n">
        <f aca="false">IF(1_Data_EDA!C7865="Home Office",1,0)</f>
        <v>0</v>
      </c>
      <c r="M7864" s="6" t="n">
        <f aca="false">IF(1_Data_EDA!D7865="Europe",1,0)</f>
        <v>1</v>
      </c>
      <c r="N7864" s="6" t="n">
        <f aca="false">IF(1_Data_EDA!D7865="LATAM",1,0)</f>
        <v>0</v>
      </c>
      <c r="O7864" s="6" t="n">
        <f aca="false">IF(1_Data_EDA!D7865="Pacific Asia",1,0)</f>
        <v>0</v>
      </c>
      <c r="P7864" s="6" t="n">
        <f aca="false">IF(1_Data_EDA!D7865="USCA",1,0)</f>
        <v>0</v>
      </c>
      <c r="Q7864" s="6" t="n">
        <f aca="false">IF(C7864&gt;MEDIAN(C$5:C$8004),1,0)</f>
        <v>1</v>
      </c>
      <c r="R7864" s="6" t="n">
        <f aca="false">IF(D7864&gt;2,1,0)</f>
        <v>0</v>
      </c>
    </row>
    <row r="7865" customFormat="false" ht="15" hidden="false" customHeight="true" outlineLevel="0" collapsed="false">
      <c r="A7865" s="6" t="n">
        <f aca="false">1_Data_EDA!O7866</f>
        <v>1</v>
      </c>
      <c r="B7865" s="6" t="n">
        <f aca="false">1_Data_EDA!H7866</f>
        <v>4</v>
      </c>
      <c r="C7865" s="7" t="n">
        <f aca="false">1_Data_EDA!I7866</f>
        <v>129.9900055</v>
      </c>
      <c r="D7865" s="6" t="n">
        <f aca="false">1_Data_EDA!J7866</f>
        <v>1</v>
      </c>
      <c r="E7865" s="7" t="n">
        <f aca="false">1_Data_EDA!K7866</f>
        <v>129.9900055</v>
      </c>
      <c r="F7865" s="7" t="n">
        <f aca="false">1_Data_EDA!L7866</f>
        <v>19.5</v>
      </c>
      <c r="G7865" s="8" t="n">
        <f aca="false">1_Data_EDA!M7866</f>
        <v>0.150000006</v>
      </c>
      <c r="H7865" s="6" t="n">
        <f aca="false">IF(1_Data_EDA!B7866="First Class",1,0)</f>
        <v>0</v>
      </c>
      <c r="I7865" s="6" t="n">
        <f aca="false">IF(1_Data_EDA!B7866="Second Class",1,0)</f>
        <v>0</v>
      </c>
      <c r="J7865" s="6" t="n">
        <f aca="false">IF(1_Data_EDA!B7866="Same Day",1,0)</f>
        <v>0</v>
      </c>
      <c r="K7865" s="6" t="n">
        <f aca="false">IF(1_Data_EDA!C7866="Corporate",1,0)</f>
        <v>0</v>
      </c>
      <c r="L7865" s="6" t="n">
        <f aca="false">IF(1_Data_EDA!C7866="Home Office",1,0)</f>
        <v>1</v>
      </c>
      <c r="M7865" s="6" t="n">
        <f aca="false">IF(1_Data_EDA!D7866="Europe",1,0)</f>
        <v>0</v>
      </c>
      <c r="N7865" s="6" t="n">
        <f aca="false">IF(1_Data_EDA!D7866="LATAM",1,0)</f>
        <v>1</v>
      </c>
      <c r="O7865" s="6" t="n">
        <f aca="false">IF(1_Data_EDA!D7866="Pacific Asia",1,0)</f>
        <v>0</v>
      </c>
      <c r="P7865" s="6" t="n">
        <f aca="false">IF(1_Data_EDA!D7866="USCA",1,0)</f>
        <v>0</v>
      </c>
      <c r="Q7865" s="6" t="n">
        <f aca="false">IF(C7865&gt;MEDIAN(C$5:C$8004),1,0)</f>
        <v>1</v>
      </c>
      <c r="R7865" s="6" t="n">
        <f aca="false">IF(D7865&gt;2,1,0)</f>
        <v>0</v>
      </c>
    </row>
    <row r="7866" customFormat="false" ht="15" hidden="false" customHeight="true" outlineLevel="0" collapsed="false">
      <c r="A7866" s="6" t="n">
        <f aca="false">1_Data_EDA!O7867</f>
        <v>1</v>
      </c>
      <c r="B7866" s="6" t="n">
        <f aca="false">1_Data_EDA!H7867</f>
        <v>1</v>
      </c>
      <c r="C7866" s="7" t="n">
        <f aca="false">1_Data_EDA!I7867</f>
        <v>59.99000168</v>
      </c>
      <c r="D7866" s="6" t="n">
        <f aca="false">1_Data_EDA!J7867</f>
        <v>4</v>
      </c>
      <c r="E7866" s="7" t="n">
        <f aca="false">1_Data_EDA!K7867</f>
        <v>239.9600067</v>
      </c>
      <c r="F7866" s="7" t="n">
        <f aca="false">1_Data_EDA!L7867</f>
        <v>35.99000168</v>
      </c>
      <c r="G7866" s="8" t="n">
        <f aca="false">1_Data_EDA!M7867</f>
        <v>0.150000006</v>
      </c>
      <c r="H7866" s="6" t="n">
        <f aca="false">IF(1_Data_EDA!B7867="First Class",1,0)</f>
        <v>1</v>
      </c>
      <c r="I7866" s="6" t="n">
        <f aca="false">IF(1_Data_EDA!B7867="Second Class",1,0)</f>
        <v>0</v>
      </c>
      <c r="J7866" s="6" t="n">
        <f aca="false">IF(1_Data_EDA!B7867="Same Day",1,0)</f>
        <v>0</v>
      </c>
      <c r="K7866" s="6" t="n">
        <f aca="false">IF(1_Data_EDA!C7867="Corporate",1,0)</f>
        <v>1</v>
      </c>
      <c r="L7866" s="6" t="n">
        <f aca="false">IF(1_Data_EDA!C7867="Home Office",1,0)</f>
        <v>0</v>
      </c>
      <c r="M7866" s="6" t="n">
        <f aca="false">IF(1_Data_EDA!D7867="Europe",1,0)</f>
        <v>1</v>
      </c>
      <c r="N7866" s="6" t="n">
        <f aca="false">IF(1_Data_EDA!D7867="LATAM",1,0)</f>
        <v>0</v>
      </c>
      <c r="O7866" s="6" t="n">
        <f aca="false">IF(1_Data_EDA!D7867="Pacific Asia",1,0)</f>
        <v>0</v>
      </c>
      <c r="P7866" s="6" t="n">
        <f aca="false">IF(1_Data_EDA!D7867="USCA",1,0)</f>
        <v>0</v>
      </c>
      <c r="Q7866" s="6" t="n">
        <f aca="false">IF(C7866&gt;MEDIAN(C$5:C$8004),1,0)</f>
        <v>0</v>
      </c>
      <c r="R7866" s="6" t="n">
        <f aca="false">IF(D7866&gt;2,1,0)</f>
        <v>1</v>
      </c>
    </row>
    <row r="7867" customFormat="false" ht="15" hidden="false" customHeight="true" outlineLevel="0" collapsed="false">
      <c r="A7867" s="6" t="n">
        <f aca="false">1_Data_EDA!O7868</f>
        <v>0</v>
      </c>
      <c r="B7867" s="6" t="n">
        <f aca="false">1_Data_EDA!H7868</f>
        <v>4</v>
      </c>
      <c r="C7867" s="7" t="n">
        <f aca="false">1_Data_EDA!I7868</f>
        <v>399.980011</v>
      </c>
      <c r="D7867" s="6" t="n">
        <f aca="false">1_Data_EDA!J7868</f>
        <v>1</v>
      </c>
      <c r="E7867" s="7" t="n">
        <f aca="false">1_Data_EDA!K7868</f>
        <v>399.980011</v>
      </c>
      <c r="F7867" s="7" t="n">
        <f aca="false">1_Data_EDA!L7868</f>
        <v>8</v>
      </c>
      <c r="G7867" s="8" t="n">
        <f aca="false">1_Data_EDA!M7868</f>
        <v>0.02</v>
      </c>
      <c r="H7867" s="6" t="n">
        <f aca="false">IF(1_Data_EDA!B7868="First Class",1,0)</f>
        <v>0</v>
      </c>
      <c r="I7867" s="6" t="n">
        <f aca="false">IF(1_Data_EDA!B7868="Second Class",1,0)</f>
        <v>0</v>
      </c>
      <c r="J7867" s="6" t="n">
        <f aca="false">IF(1_Data_EDA!B7868="Same Day",1,0)</f>
        <v>0</v>
      </c>
      <c r="K7867" s="6" t="n">
        <f aca="false">IF(1_Data_EDA!C7868="Corporate",1,0)</f>
        <v>1</v>
      </c>
      <c r="L7867" s="6" t="n">
        <f aca="false">IF(1_Data_EDA!C7868="Home Office",1,0)</f>
        <v>0</v>
      </c>
      <c r="M7867" s="6" t="n">
        <f aca="false">IF(1_Data_EDA!D7868="Europe",1,0)</f>
        <v>0</v>
      </c>
      <c r="N7867" s="6" t="n">
        <f aca="false">IF(1_Data_EDA!D7868="LATAM",1,0)</f>
        <v>0</v>
      </c>
      <c r="O7867" s="6" t="n">
        <f aca="false">IF(1_Data_EDA!D7868="Pacific Asia",1,0)</f>
        <v>1</v>
      </c>
      <c r="P7867" s="6" t="n">
        <f aca="false">IF(1_Data_EDA!D7868="USCA",1,0)</f>
        <v>0</v>
      </c>
      <c r="Q7867" s="6" t="n">
        <f aca="false">IF(C7867&gt;MEDIAN(C$5:C$8004),1,0)</f>
        <v>1</v>
      </c>
      <c r="R7867" s="6" t="n">
        <f aca="false">IF(D7867&gt;2,1,0)</f>
        <v>0</v>
      </c>
    </row>
    <row r="7868" customFormat="false" ht="15" hidden="false" customHeight="true" outlineLevel="0" collapsed="false">
      <c r="A7868" s="6" t="n">
        <f aca="false">1_Data_EDA!O7869</f>
        <v>1</v>
      </c>
      <c r="B7868" s="6" t="n">
        <f aca="false">1_Data_EDA!H7869</f>
        <v>2</v>
      </c>
      <c r="C7868" s="7" t="n">
        <f aca="false">1_Data_EDA!I7869</f>
        <v>399.980011</v>
      </c>
      <c r="D7868" s="6" t="n">
        <f aca="false">1_Data_EDA!J7869</f>
        <v>1</v>
      </c>
      <c r="E7868" s="7" t="n">
        <f aca="false">1_Data_EDA!K7869</f>
        <v>399.980011</v>
      </c>
      <c r="F7868" s="7" t="n">
        <f aca="false">1_Data_EDA!L7869</f>
        <v>40</v>
      </c>
      <c r="G7868" s="8" t="n">
        <f aca="false">1_Data_EDA!M7869</f>
        <v>0.100000001</v>
      </c>
      <c r="H7868" s="6" t="n">
        <f aca="false">IF(1_Data_EDA!B7869="First Class",1,0)</f>
        <v>0</v>
      </c>
      <c r="I7868" s="6" t="n">
        <f aca="false">IF(1_Data_EDA!B7869="Second Class",1,0)</f>
        <v>1</v>
      </c>
      <c r="J7868" s="6" t="n">
        <f aca="false">IF(1_Data_EDA!B7869="Same Day",1,0)</f>
        <v>0</v>
      </c>
      <c r="K7868" s="6" t="n">
        <f aca="false">IF(1_Data_EDA!C7869="Corporate",1,0)</f>
        <v>1</v>
      </c>
      <c r="L7868" s="6" t="n">
        <f aca="false">IF(1_Data_EDA!C7869="Home Office",1,0)</f>
        <v>0</v>
      </c>
      <c r="M7868" s="6" t="n">
        <f aca="false">IF(1_Data_EDA!D7869="Europe",1,0)</f>
        <v>1</v>
      </c>
      <c r="N7868" s="6" t="n">
        <f aca="false">IF(1_Data_EDA!D7869="LATAM",1,0)</f>
        <v>0</v>
      </c>
      <c r="O7868" s="6" t="n">
        <f aca="false">IF(1_Data_EDA!D7869="Pacific Asia",1,0)</f>
        <v>0</v>
      </c>
      <c r="P7868" s="6" t="n">
        <f aca="false">IF(1_Data_EDA!D7869="USCA",1,0)</f>
        <v>0</v>
      </c>
      <c r="Q7868" s="6" t="n">
        <f aca="false">IF(C7868&gt;MEDIAN(C$5:C$8004),1,0)</f>
        <v>1</v>
      </c>
      <c r="R7868" s="6" t="n">
        <f aca="false">IF(D7868&gt;2,1,0)</f>
        <v>0</v>
      </c>
    </row>
    <row r="7869" customFormat="false" ht="15" hidden="false" customHeight="true" outlineLevel="0" collapsed="false">
      <c r="A7869" s="6" t="n">
        <f aca="false">1_Data_EDA!O7870</f>
        <v>1</v>
      </c>
      <c r="B7869" s="6" t="n">
        <f aca="false">1_Data_EDA!H7870</f>
        <v>0</v>
      </c>
      <c r="C7869" s="7" t="n">
        <f aca="false">1_Data_EDA!I7870</f>
        <v>199.9900055</v>
      </c>
      <c r="D7869" s="6" t="n">
        <f aca="false">1_Data_EDA!J7870</f>
        <v>1</v>
      </c>
      <c r="E7869" s="7" t="n">
        <f aca="false">1_Data_EDA!K7870</f>
        <v>199.9900055</v>
      </c>
      <c r="F7869" s="7" t="n">
        <f aca="false">1_Data_EDA!L7870</f>
        <v>50</v>
      </c>
      <c r="G7869" s="8" t="n">
        <f aca="false">1_Data_EDA!M7870</f>
        <v>0.25</v>
      </c>
      <c r="H7869" s="6" t="n">
        <f aca="false">IF(1_Data_EDA!B7870="First Class",1,0)</f>
        <v>0</v>
      </c>
      <c r="I7869" s="6" t="n">
        <f aca="false">IF(1_Data_EDA!B7870="Second Class",1,0)</f>
        <v>0</v>
      </c>
      <c r="J7869" s="6" t="n">
        <f aca="false">IF(1_Data_EDA!B7870="Same Day",1,0)</f>
        <v>1</v>
      </c>
      <c r="K7869" s="6" t="n">
        <f aca="false">IF(1_Data_EDA!C7870="Corporate",1,0)</f>
        <v>0</v>
      </c>
      <c r="L7869" s="6" t="n">
        <f aca="false">IF(1_Data_EDA!C7870="Home Office",1,0)</f>
        <v>0</v>
      </c>
      <c r="M7869" s="6" t="n">
        <f aca="false">IF(1_Data_EDA!D7870="Europe",1,0)</f>
        <v>1</v>
      </c>
      <c r="N7869" s="6" t="n">
        <f aca="false">IF(1_Data_EDA!D7870="LATAM",1,0)</f>
        <v>0</v>
      </c>
      <c r="O7869" s="6" t="n">
        <f aca="false">IF(1_Data_EDA!D7870="Pacific Asia",1,0)</f>
        <v>0</v>
      </c>
      <c r="P7869" s="6" t="n">
        <f aca="false">IF(1_Data_EDA!D7870="USCA",1,0)</f>
        <v>0</v>
      </c>
      <c r="Q7869" s="6" t="n">
        <f aca="false">IF(C7869&gt;MEDIAN(C$5:C$8004),1,0)</f>
        <v>1</v>
      </c>
      <c r="R7869" s="6" t="n">
        <f aca="false">IF(D7869&gt;2,1,0)</f>
        <v>0</v>
      </c>
    </row>
    <row r="7870" customFormat="false" ht="15" hidden="false" customHeight="true" outlineLevel="0" collapsed="false">
      <c r="A7870" s="6" t="n">
        <f aca="false">1_Data_EDA!O7871</f>
        <v>1</v>
      </c>
      <c r="B7870" s="6" t="n">
        <f aca="false">1_Data_EDA!H7871</f>
        <v>1</v>
      </c>
      <c r="C7870" s="7" t="n">
        <f aca="false">1_Data_EDA!I7871</f>
        <v>299.980011</v>
      </c>
      <c r="D7870" s="6" t="n">
        <f aca="false">1_Data_EDA!J7871</f>
        <v>1</v>
      </c>
      <c r="E7870" s="7" t="n">
        <f aca="false">1_Data_EDA!K7871</f>
        <v>299.980011</v>
      </c>
      <c r="F7870" s="7" t="n">
        <f aca="false">1_Data_EDA!L7871</f>
        <v>54</v>
      </c>
      <c r="G7870" s="8" t="n">
        <f aca="false">1_Data_EDA!M7871</f>
        <v>0.180000007</v>
      </c>
      <c r="H7870" s="6" t="n">
        <f aca="false">IF(1_Data_EDA!B7871="First Class",1,0)</f>
        <v>1</v>
      </c>
      <c r="I7870" s="6" t="n">
        <f aca="false">IF(1_Data_EDA!B7871="Second Class",1,0)</f>
        <v>0</v>
      </c>
      <c r="J7870" s="6" t="n">
        <f aca="false">IF(1_Data_EDA!B7871="Same Day",1,0)</f>
        <v>0</v>
      </c>
      <c r="K7870" s="6" t="n">
        <f aca="false">IF(1_Data_EDA!C7871="Corporate",1,0)</f>
        <v>0</v>
      </c>
      <c r="L7870" s="6" t="n">
        <f aca="false">IF(1_Data_EDA!C7871="Home Office",1,0)</f>
        <v>0</v>
      </c>
      <c r="M7870" s="6" t="n">
        <f aca="false">IF(1_Data_EDA!D7871="Europe",1,0)</f>
        <v>1</v>
      </c>
      <c r="N7870" s="6" t="n">
        <f aca="false">IF(1_Data_EDA!D7871="LATAM",1,0)</f>
        <v>0</v>
      </c>
      <c r="O7870" s="6" t="n">
        <f aca="false">IF(1_Data_EDA!D7871="Pacific Asia",1,0)</f>
        <v>0</v>
      </c>
      <c r="P7870" s="6" t="n">
        <f aca="false">IF(1_Data_EDA!D7871="USCA",1,0)</f>
        <v>0</v>
      </c>
      <c r="Q7870" s="6" t="n">
        <f aca="false">IF(C7870&gt;MEDIAN(C$5:C$8004),1,0)</f>
        <v>1</v>
      </c>
      <c r="R7870" s="6" t="n">
        <f aca="false">IF(D7870&gt;2,1,0)</f>
        <v>0</v>
      </c>
    </row>
    <row r="7871" customFormat="false" ht="15" hidden="false" customHeight="true" outlineLevel="0" collapsed="false">
      <c r="A7871" s="6" t="n">
        <f aca="false">1_Data_EDA!O7872</f>
        <v>1</v>
      </c>
      <c r="B7871" s="6" t="n">
        <f aca="false">1_Data_EDA!H7872</f>
        <v>4</v>
      </c>
      <c r="C7871" s="7" t="n">
        <f aca="false">1_Data_EDA!I7872</f>
        <v>59.99000168</v>
      </c>
      <c r="D7871" s="6" t="n">
        <f aca="false">1_Data_EDA!J7872</f>
        <v>3</v>
      </c>
      <c r="E7871" s="7" t="n">
        <f aca="false">1_Data_EDA!K7872</f>
        <v>179.9700012</v>
      </c>
      <c r="F7871" s="7" t="n">
        <f aca="false">1_Data_EDA!L7872</f>
        <v>18</v>
      </c>
      <c r="G7871" s="8" t="n">
        <f aca="false">1_Data_EDA!M7872</f>
        <v>0.100000001</v>
      </c>
      <c r="H7871" s="6" t="n">
        <f aca="false">IF(1_Data_EDA!B7872="First Class",1,0)</f>
        <v>0</v>
      </c>
      <c r="I7871" s="6" t="n">
        <f aca="false">IF(1_Data_EDA!B7872="Second Class",1,0)</f>
        <v>0</v>
      </c>
      <c r="J7871" s="6" t="n">
        <f aca="false">IF(1_Data_EDA!B7872="Same Day",1,0)</f>
        <v>0</v>
      </c>
      <c r="K7871" s="6" t="n">
        <f aca="false">IF(1_Data_EDA!C7872="Corporate",1,0)</f>
        <v>1</v>
      </c>
      <c r="L7871" s="6" t="n">
        <f aca="false">IF(1_Data_EDA!C7872="Home Office",1,0)</f>
        <v>0</v>
      </c>
      <c r="M7871" s="6" t="n">
        <f aca="false">IF(1_Data_EDA!D7872="Europe",1,0)</f>
        <v>1</v>
      </c>
      <c r="N7871" s="6" t="n">
        <f aca="false">IF(1_Data_EDA!D7872="LATAM",1,0)</f>
        <v>0</v>
      </c>
      <c r="O7871" s="6" t="n">
        <f aca="false">IF(1_Data_EDA!D7872="Pacific Asia",1,0)</f>
        <v>0</v>
      </c>
      <c r="P7871" s="6" t="n">
        <f aca="false">IF(1_Data_EDA!D7872="USCA",1,0)</f>
        <v>0</v>
      </c>
      <c r="Q7871" s="6" t="n">
        <f aca="false">IF(C7871&gt;MEDIAN(C$5:C$8004),1,0)</f>
        <v>0</v>
      </c>
      <c r="R7871" s="6" t="n">
        <f aca="false">IF(D7871&gt;2,1,0)</f>
        <v>1</v>
      </c>
    </row>
    <row r="7872" customFormat="false" ht="15" hidden="false" customHeight="true" outlineLevel="0" collapsed="false">
      <c r="A7872" s="6" t="n">
        <f aca="false">1_Data_EDA!O7873</f>
        <v>1</v>
      </c>
      <c r="B7872" s="6" t="n">
        <f aca="false">1_Data_EDA!H7873</f>
        <v>4</v>
      </c>
      <c r="C7872" s="7" t="n">
        <f aca="false">1_Data_EDA!I7873</f>
        <v>59.99000168</v>
      </c>
      <c r="D7872" s="6" t="n">
        <f aca="false">1_Data_EDA!J7873</f>
        <v>4</v>
      </c>
      <c r="E7872" s="7" t="n">
        <f aca="false">1_Data_EDA!K7873</f>
        <v>239.9600067</v>
      </c>
      <c r="F7872" s="7" t="n">
        <f aca="false">1_Data_EDA!L7873</f>
        <v>31.19000053</v>
      </c>
      <c r="G7872" s="8" t="n">
        <f aca="false">1_Data_EDA!M7873</f>
        <v>0.129999995</v>
      </c>
      <c r="H7872" s="6" t="n">
        <f aca="false">IF(1_Data_EDA!B7873="First Class",1,0)</f>
        <v>0</v>
      </c>
      <c r="I7872" s="6" t="n">
        <f aca="false">IF(1_Data_EDA!B7873="Second Class",1,0)</f>
        <v>0</v>
      </c>
      <c r="J7872" s="6" t="n">
        <f aca="false">IF(1_Data_EDA!B7873="Same Day",1,0)</f>
        <v>0</v>
      </c>
      <c r="K7872" s="6" t="n">
        <f aca="false">IF(1_Data_EDA!C7873="Corporate",1,0)</f>
        <v>0</v>
      </c>
      <c r="L7872" s="6" t="n">
        <f aca="false">IF(1_Data_EDA!C7873="Home Office",1,0)</f>
        <v>1</v>
      </c>
      <c r="M7872" s="6" t="n">
        <f aca="false">IF(1_Data_EDA!D7873="Europe",1,0)</f>
        <v>0</v>
      </c>
      <c r="N7872" s="6" t="n">
        <f aca="false">IF(1_Data_EDA!D7873="LATAM",1,0)</f>
        <v>0</v>
      </c>
      <c r="O7872" s="6" t="n">
        <f aca="false">IF(1_Data_EDA!D7873="Pacific Asia",1,0)</f>
        <v>0</v>
      </c>
      <c r="P7872" s="6" t="n">
        <f aca="false">IF(1_Data_EDA!D7873="USCA",1,0)</f>
        <v>0</v>
      </c>
      <c r="Q7872" s="6" t="n">
        <f aca="false">IF(C7872&gt;MEDIAN(C$5:C$8004),1,0)</f>
        <v>0</v>
      </c>
      <c r="R7872" s="6" t="n">
        <f aca="false">IF(D7872&gt;2,1,0)</f>
        <v>1</v>
      </c>
    </row>
    <row r="7873" customFormat="false" ht="15" hidden="false" customHeight="true" outlineLevel="0" collapsed="false">
      <c r="A7873" s="6" t="n">
        <f aca="false">1_Data_EDA!O7874</f>
        <v>1</v>
      </c>
      <c r="B7873" s="6" t="n">
        <f aca="false">1_Data_EDA!H7874</f>
        <v>4</v>
      </c>
      <c r="C7873" s="7" t="n">
        <f aca="false">1_Data_EDA!I7874</f>
        <v>59.99000168</v>
      </c>
      <c r="D7873" s="6" t="n">
        <f aca="false">1_Data_EDA!J7874</f>
        <v>5</v>
      </c>
      <c r="E7873" s="7" t="n">
        <f aca="false">1_Data_EDA!K7874</f>
        <v>299.9500122</v>
      </c>
      <c r="F7873" s="7" t="n">
        <f aca="false">1_Data_EDA!L7874</f>
        <v>53.99000168</v>
      </c>
      <c r="G7873" s="8" t="n">
        <f aca="false">1_Data_EDA!M7874</f>
        <v>0.180000007</v>
      </c>
      <c r="H7873" s="6" t="n">
        <f aca="false">IF(1_Data_EDA!B7874="First Class",1,0)</f>
        <v>0</v>
      </c>
      <c r="I7873" s="6" t="n">
        <f aca="false">IF(1_Data_EDA!B7874="Second Class",1,0)</f>
        <v>0</v>
      </c>
      <c r="J7873" s="6" t="n">
        <f aca="false">IF(1_Data_EDA!B7874="Same Day",1,0)</f>
        <v>0</v>
      </c>
      <c r="K7873" s="6" t="n">
        <f aca="false">IF(1_Data_EDA!C7874="Corporate",1,0)</f>
        <v>1</v>
      </c>
      <c r="L7873" s="6" t="n">
        <f aca="false">IF(1_Data_EDA!C7874="Home Office",1,0)</f>
        <v>0</v>
      </c>
      <c r="M7873" s="6" t="n">
        <f aca="false">IF(1_Data_EDA!D7874="Europe",1,0)</f>
        <v>0</v>
      </c>
      <c r="N7873" s="6" t="n">
        <f aca="false">IF(1_Data_EDA!D7874="LATAM",1,0)</f>
        <v>1</v>
      </c>
      <c r="O7873" s="6" t="n">
        <f aca="false">IF(1_Data_EDA!D7874="Pacific Asia",1,0)</f>
        <v>0</v>
      </c>
      <c r="P7873" s="6" t="n">
        <f aca="false">IF(1_Data_EDA!D7874="USCA",1,0)</f>
        <v>0</v>
      </c>
      <c r="Q7873" s="6" t="n">
        <f aca="false">IF(C7873&gt;MEDIAN(C$5:C$8004),1,0)</f>
        <v>0</v>
      </c>
      <c r="R7873" s="6" t="n">
        <f aca="false">IF(D7873&gt;2,1,0)</f>
        <v>1</v>
      </c>
    </row>
    <row r="7874" customFormat="false" ht="15" hidden="false" customHeight="true" outlineLevel="0" collapsed="false">
      <c r="A7874" s="6" t="n">
        <f aca="false">1_Data_EDA!O7875</f>
        <v>1</v>
      </c>
      <c r="B7874" s="6" t="n">
        <f aca="false">1_Data_EDA!H7875</f>
        <v>4</v>
      </c>
      <c r="C7874" s="7" t="n">
        <f aca="false">1_Data_EDA!I7875</f>
        <v>50</v>
      </c>
      <c r="D7874" s="6" t="n">
        <f aca="false">1_Data_EDA!J7875</f>
        <v>1</v>
      </c>
      <c r="E7874" s="7" t="n">
        <f aca="false">1_Data_EDA!K7875</f>
        <v>50</v>
      </c>
      <c r="F7874" s="7" t="n">
        <f aca="false">1_Data_EDA!L7875</f>
        <v>0.5</v>
      </c>
      <c r="G7874" s="8" t="n">
        <f aca="false">1_Data_EDA!M7875</f>
        <v>0.01</v>
      </c>
      <c r="H7874" s="6" t="n">
        <f aca="false">IF(1_Data_EDA!B7875="First Class",1,0)</f>
        <v>0</v>
      </c>
      <c r="I7874" s="6" t="n">
        <f aca="false">IF(1_Data_EDA!B7875="Second Class",1,0)</f>
        <v>0</v>
      </c>
      <c r="J7874" s="6" t="n">
        <f aca="false">IF(1_Data_EDA!B7875="Same Day",1,0)</f>
        <v>0</v>
      </c>
      <c r="K7874" s="6" t="n">
        <f aca="false">IF(1_Data_EDA!C7875="Corporate",1,0)</f>
        <v>0</v>
      </c>
      <c r="L7874" s="6" t="n">
        <f aca="false">IF(1_Data_EDA!C7875="Home Office",1,0)</f>
        <v>0</v>
      </c>
      <c r="M7874" s="6" t="n">
        <f aca="false">IF(1_Data_EDA!D7875="Europe",1,0)</f>
        <v>0</v>
      </c>
      <c r="N7874" s="6" t="n">
        <f aca="false">IF(1_Data_EDA!D7875="LATAM",1,0)</f>
        <v>0</v>
      </c>
      <c r="O7874" s="6" t="n">
        <f aca="false">IF(1_Data_EDA!D7875="Pacific Asia",1,0)</f>
        <v>0</v>
      </c>
      <c r="P7874" s="6" t="n">
        <f aca="false">IF(1_Data_EDA!D7875="USCA",1,0)</f>
        <v>0</v>
      </c>
      <c r="Q7874" s="6" t="n">
        <f aca="false">IF(C7874&gt;MEDIAN(C$5:C$8004),1,0)</f>
        <v>0</v>
      </c>
      <c r="R7874" s="6" t="n">
        <f aca="false">IF(D7874&gt;2,1,0)</f>
        <v>0</v>
      </c>
    </row>
    <row r="7875" customFormat="false" ht="15" hidden="false" customHeight="true" outlineLevel="0" collapsed="false">
      <c r="A7875" s="6" t="n">
        <f aca="false">1_Data_EDA!O7876</f>
        <v>0</v>
      </c>
      <c r="B7875" s="6" t="n">
        <f aca="false">1_Data_EDA!H7876</f>
        <v>4</v>
      </c>
      <c r="C7875" s="7" t="n">
        <f aca="false">1_Data_EDA!I7876</f>
        <v>299.980011</v>
      </c>
      <c r="D7875" s="6" t="n">
        <f aca="false">1_Data_EDA!J7876</f>
        <v>1</v>
      </c>
      <c r="E7875" s="7" t="n">
        <f aca="false">1_Data_EDA!K7876</f>
        <v>299.980011</v>
      </c>
      <c r="F7875" s="7" t="n">
        <f aca="false">1_Data_EDA!L7876</f>
        <v>54</v>
      </c>
      <c r="G7875" s="8" t="n">
        <f aca="false">1_Data_EDA!M7876</f>
        <v>0.180000007</v>
      </c>
      <c r="H7875" s="6" t="n">
        <f aca="false">IF(1_Data_EDA!B7876="First Class",1,0)</f>
        <v>0</v>
      </c>
      <c r="I7875" s="6" t="n">
        <f aca="false">IF(1_Data_EDA!B7876="Second Class",1,0)</f>
        <v>0</v>
      </c>
      <c r="J7875" s="6" t="n">
        <f aca="false">IF(1_Data_EDA!B7876="Same Day",1,0)</f>
        <v>0</v>
      </c>
      <c r="K7875" s="6" t="n">
        <f aca="false">IF(1_Data_EDA!C7876="Corporate",1,0)</f>
        <v>0</v>
      </c>
      <c r="L7875" s="6" t="n">
        <f aca="false">IF(1_Data_EDA!C7876="Home Office",1,0)</f>
        <v>0</v>
      </c>
      <c r="M7875" s="6" t="n">
        <f aca="false">IF(1_Data_EDA!D7876="Europe",1,0)</f>
        <v>1</v>
      </c>
      <c r="N7875" s="6" t="n">
        <f aca="false">IF(1_Data_EDA!D7876="LATAM",1,0)</f>
        <v>0</v>
      </c>
      <c r="O7875" s="6" t="n">
        <f aca="false">IF(1_Data_EDA!D7876="Pacific Asia",1,0)</f>
        <v>0</v>
      </c>
      <c r="P7875" s="6" t="n">
        <f aca="false">IF(1_Data_EDA!D7876="USCA",1,0)</f>
        <v>0</v>
      </c>
      <c r="Q7875" s="6" t="n">
        <f aca="false">IF(C7875&gt;MEDIAN(C$5:C$8004),1,0)</f>
        <v>1</v>
      </c>
      <c r="R7875" s="6" t="n">
        <f aca="false">IF(D7875&gt;2,1,0)</f>
        <v>0</v>
      </c>
    </row>
    <row r="7876" customFormat="false" ht="15" hidden="false" customHeight="true" outlineLevel="0" collapsed="false">
      <c r="A7876" s="6" t="n">
        <f aca="false">1_Data_EDA!O7877</f>
        <v>1</v>
      </c>
      <c r="B7876" s="6" t="n">
        <f aca="false">1_Data_EDA!H7877</f>
        <v>4</v>
      </c>
      <c r="C7876" s="7" t="n">
        <f aca="false">1_Data_EDA!I7877</f>
        <v>49.97999954</v>
      </c>
      <c r="D7876" s="6" t="n">
        <f aca="false">1_Data_EDA!J7877</f>
        <v>3</v>
      </c>
      <c r="E7876" s="7" t="n">
        <f aca="false">1_Data_EDA!K7877</f>
        <v>149.9400024</v>
      </c>
      <c r="F7876" s="7" t="n">
        <f aca="false">1_Data_EDA!L7877</f>
        <v>19.48999977</v>
      </c>
      <c r="G7876" s="8" t="n">
        <f aca="false">1_Data_EDA!M7877</f>
        <v>0.129999995</v>
      </c>
      <c r="H7876" s="6" t="n">
        <f aca="false">IF(1_Data_EDA!B7877="First Class",1,0)</f>
        <v>0</v>
      </c>
      <c r="I7876" s="6" t="n">
        <f aca="false">IF(1_Data_EDA!B7877="Second Class",1,0)</f>
        <v>0</v>
      </c>
      <c r="J7876" s="6" t="n">
        <f aca="false">IF(1_Data_EDA!B7877="Same Day",1,0)</f>
        <v>0</v>
      </c>
      <c r="K7876" s="6" t="n">
        <f aca="false">IF(1_Data_EDA!C7877="Corporate",1,0)</f>
        <v>0</v>
      </c>
      <c r="L7876" s="6" t="n">
        <f aca="false">IF(1_Data_EDA!C7877="Home Office",1,0)</f>
        <v>0</v>
      </c>
      <c r="M7876" s="6" t="n">
        <f aca="false">IF(1_Data_EDA!D7877="Europe",1,0)</f>
        <v>0</v>
      </c>
      <c r="N7876" s="6" t="n">
        <f aca="false">IF(1_Data_EDA!D7877="LATAM",1,0)</f>
        <v>0</v>
      </c>
      <c r="O7876" s="6" t="n">
        <f aca="false">IF(1_Data_EDA!D7877="Pacific Asia",1,0)</f>
        <v>1</v>
      </c>
      <c r="P7876" s="6" t="n">
        <f aca="false">IF(1_Data_EDA!D7877="USCA",1,0)</f>
        <v>0</v>
      </c>
      <c r="Q7876" s="6" t="n">
        <f aca="false">IF(C7876&gt;MEDIAN(C$5:C$8004),1,0)</f>
        <v>0</v>
      </c>
      <c r="R7876" s="6" t="n">
        <f aca="false">IF(D7876&gt;2,1,0)</f>
        <v>1</v>
      </c>
    </row>
    <row r="7877" customFormat="false" ht="15" hidden="false" customHeight="true" outlineLevel="0" collapsed="false">
      <c r="A7877" s="6" t="n">
        <f aca="false">1_Data_EDA!O7878</f>
        <v>0</v>
      </c>
      <c r="B7877" s="6" t="n">
        <f aca="false">1_Data_EDA!H7878</f>
        <v>4</v>
      </c>
      <c r="C7877" s="7" t="n">
        <f aca="false">1_Data_EDA!I7878</f>
        <v>59.99000168</v>
      </c>
      <c r="D7877" s="6" t="n">
        <f aca="false">1_Data_EDA!J7878</f>
        <v>3</v>
      </c>
      <c r="E7877" s="7" t="n">
        <f aca="false">1_Data_EDA!K7878</f>
        <v>179.9700012</v>
      </c>
      <c r="F7877" s="7" t="n">
        <f aca="false">1_Data_EDA!L7878</f>
        <v>5.400000095</v>
      </c>
      <c r="G7877" s="8" t="n">
        <f aca="false">1_Data_EDA!M7878</f>
        <v>0.029999999</v>
      </c>
      <c r="H7877" s="6" t="n">
        <f aca="false">IF(1_Data_EDA!B7878="First Class",1,0)</f>
        <v>0</v>
      </c>
      <c r="I7877" s="6" t="n">
        <f aca="false">IF(1_Data_EDA!B7878="Second Class",1,0)</f>
        <v>0</v>
      </c>
      <c r="J7877" s="6" t="n">
        <f aca="false">IF(1_Data_EDA!B7878="Same Day",1,0)</f>
        <v>0</v>
      </c>
      <c r="K7877" s="6" t="n">
        <f aca="false">IF(1_Data_EDA!C7878="Corporate",1,0)</f>
        <v>0</v>
      </c>
      <c r="L7877" s="6" t="n">
        <f aca="false">IF(1_Data_EDA!C7878="Home Office",1,0)</f>
        <v>1</v>
      </c>
      <c r="M7877" s="6" t="n">
        <f aca="false">IF(1_Data_EDA!D7878="Europe",1,0)</f>
        <v>1</v>
      </c>
      <c r="N7877" s="6" t="n">
        <f aca="false">IF(1_Data_EDA!D7878="LATAM",1,0)</f>
        <v>0</v>
      </c>
      <c r="O7877" s="6" t="n">
        <f aca="false">IF(1_Data_EDA!D7878="Pacific Asia",1,0)</f>
        <v>0</v>
      </c>
      <c r="P7877" s="6" t="n">
        <f aca="false">IF(1_Data_EDA!D7878="USCA",1,0)</f>
        <v>0</v>
      </c>
      <c r="Q7877" s="6" t="n">
        <f aca="false">IF(C7877&gt;MEDIAN(C$5:C$8004),1,0)</f>
        <v>0</v>
      </c>
      <c r="R7877" s="6" t="n">
        <f aca="false">IF(D7877&gt;2,1,0)</f>
        <v>1</v>
      </c>
    </row>
    <row r="7878" customFormat="false" ht="15" hidden="false" customHeight="true" outlineLevel="0" collapsed="false">
      <c r="A7878" s="6" t="n">
        <f aca="false">1_Data_EDA!O7879</f>
        <v>1</v>
      </c>
      <c r="B7878" s="6" t="n">
        <f aca="false">1_Data_EDA!H7879</f>
        <v>2</v>
      </c>
      <c r="C7878" s="7" t="n">
        <f aca="false">1_Data_EDA!I7879</f>
        <v>59.99000168</v>
      </c>
      <c r="D7878" s="6" t="n">
        <f aca="false">1_Data_EDA!J7879</f>
        <v>2</v>
      </c>
      <c r="E7878" s="7" t="n">
        <f aca="false">1_Data_EDA!K7879</f>
        <v>119.9800034</v>
      </c>
      <c r="F7878" s="7" t="n">
        <f aca="false">1_Data_EDA!L7879</f>
        <v>21.60000038</v>
      </c>
      <c r="G7878" s="8" t="n">
        <f aca="false">1_Data_EDA!M7879</f>
        <v>0.180000007</v>
      </c>
      <c r="H7878" s="6" t="n">
        <f aca="false">IF(1_Data_EDA!B7879="First Class",1,0)</f>
        <v>0</v>
      </c>
      <c r="I7878" s="6" t="n">
        <f aca="false">IF(1_Data_EDA!B7879="Second Class",1,0)</f>
        <v>1</v>
      </c>
      <c r="J7878" s="6" t="n">
        <f aca="false">IF(1_Data_EDA!B7879="Same Day",1,0)</f>
        <v>0</v>
      </c>
      <c r="K7878" s="6" t="n">
        <f aca="false">IF(1_Data_EDA!C7879="Corporate",1,0)</f>
        <v>0</v>
      </c>
      <c r="L7878" s="6" t="n">
        <f aca="false">IF(1_Data_EDA!C7879="Home Office",1,0)</f>
        <v>1</v>
      </c>
      <c r="M7878" s="6" t="n">
        <f aca="false">IF(1_Data_EDA!D7879="Europe",1,0)</f>
        <v>0</v>
      </c>
      <c r="N7878" s="6" t="n">
        <f aca="false">IF(1_Data_EDA!D7879="LATAM",1,0)</f>
        <v>1</v>
      </c>
      <c r="O7878" s="6" t="n">
        <f aca="false">IF(1_Data_EDA!D7879="Pacific Asia",1,0)</f>
        <v>0</v>
      </c>
      <c r="P7878" s="6" t="n">
        <f aca="false">IF(1_Data_EDA!D7879="USCA",1,0)</f>
        <v>0</v>
      </c>
      <c r="Q7878" s="6" t="n">
        <f aca="false">IF(C7878&gt;MEDIAN(C$5:C$8004),1,0)</f>
        <v>0</v>
      </c>
      <c r="R7878" s="6" t="n">
        <f aca="false">IF(D7878&gt;2,1,0)</f>
        <v>0</v>
      </c>
    </row>
    <row r="7879" customFormat="false" ht="15" hidden="false" customHeight="true" outlineLevel="0" collapsed="false">
      <c r="A7879" s="6" t="n">
        <f aca="false">1_Data_EDA!O7880</f>
        <v>1</v>
      </c>
      <c r="B7879" s="6" t="n">
        <f aca="false">1_Data_EDA!H7880</f>
        <v>4</v>
      </c>
      <c r="C7879" s="7" t="n">
        <f aca="false">1_Data_EDA!I7880</f>
        <v>399.980011</v>
      </c>
      <c r="D7879" s="6" t="n">
        <f aca="false">1_Data_EDA!J7880</f>
        <v>1</v>
      </c>
      <c r="E7879" s="7" t="n">
        <f aca="false">1_Data_EDA!K7880</f>
        <v>399.980011</v>
      </c>
      <c r="F7879" s="7" t="n">
        <f aca="false">1_Data_EDA!L7880</f>
        <v>0</v>
      </c>
      <c r="G7879" s="8" t="n">
        <f aca="false">1_Data_EDA!M7880</f>
        <v>0</v>
      </c>
      <c r="H7879" s="6" t="n">
        <f aca="false">IF(1_Data_EDA!B7880="First Class",1,0)</f>
        <v>0</v>
      </c>
      <c r="I7879" s="6" t="n">
        <f aca="false">IF(1_Data_EDA!B7880="Second Class",1,0)</f>
        <v>0</v>
      </c>
      <c r="J7879" s="6" t="n">
        <f aca="false">IF(1_Data_EDA!B7880="Same Day",1,0)</f>
        <v>0</v>
      </c>
      <c r="K7879" s="6" t="n">
        <f aca="false">IF(1_Data_EDA!C7880="Corporate",1,0)</f>
        <v>0</v>
      </c>
      <c r="L7879" s="6" t="n">
        <f aca="false">IF(1_Data_EDA!C7880="Home Office",1,0)</f>
        <v>0</v>
      </c>
      <c r="M7879" s="6" t="n">
        <f aca="false">IF(1_Data_EDA!D7880="Europe",1,0)</f>
        <v>1</v>
      </c>
      <c r="N7879" s="6" t="n">
        <f aca="false">IF(1_Data_EDA!D7880="LATAM",1,0)</f>
        <v>0</v>
      </c>
      <c r="O7879" s="6" t="n">
        <f aca="false">IF(1_Data_EDA!D7880="Pacific Asia",1,0)</f>
        <v>0</v>
      </c>
      <c r="P7879" s="6" t="n">
        <f aca="false">IF(1_Data_EDA!D7880="USCA",1,0)</f>
        <v>0</v>
      </c>
      <c r="Q7879" s="6" t="n">
        <f aca="false">IF(C7879&gt;MEDIAN(C$5:C$8004),1,0)</f>
        <v>1</v>
      </c>
      <c r="R7879" s="6" t="n">
        <f aca="false">IF(D7879&gt;2,1,0)</f>
        <v>0</v>
      </c>
    </row>
    <row r="7880" customFormat="false" ht="15" hidden="false" customHeight="true" outlineLevel="0" collapsed="false">
      <c r="A7880" s="6" t="n">
        <f aca="false">1_Data_EDA!O7881</f>
        <v>1</v>
      </c>
      <c r="B7880" s="6" t="n">
        <f aca="false">1_Data_EDA!H7881</f>
        <v>2</v>
      </c>
      <c r="C7880" s="7" t="n">
        <f aca="false">1_Data_EDA!I7881</f>
        <v>39.99000168</v>
      </c>
      <c r="D7880" s="6" t="n">
        <f aca="false">1_Data_EDA!J7881</f>
        <v>2</v>
      </c>
      <c r="E7880" s="7" t="n">
        <f aca="false">1_Data_EDA!K7881</f>
        <v>79.98000336</v>
      </c>
      <c r="F7880" s="7" t="n">
        <f aca="false">1_Data_EDA!L7881</f>
        <v>1.600000024</v>
      </c>
      <c r="G7880" s="8" t="n">
        <f aca="false">1_Data_EDA!M7881</f>
        <v>0.02</v>
      </c>
      <c r="H7880" s="6" t="n">
        <f aca="false">IF(1_Data_EDA!B7881="First Class",1,0)</f>
        <v>0</v>
      </c>
      <c r="I7880" s="6" t="n">
        <f aca="false">IF(1_Data_EDA!B7881="Second Class",1,0)</f>
        <v>1</v>
      </c>
      <c r="J7880" s="6" t="n">
        <f aca="false">IF(1_Data_EDA!B7881="Same Day",1,0)</f>
        <v>0</v>
      </c>
      <c r="K7880" s="6" t="n">
        <f aca="false">IF(1_Data_EDA!C7881="Corporate",1,0)</f>
        <v>0</v>
      </c>
      <c r="L7880" s="6" t="n">
        <f aca="false">IF(1_Data_EDA!C7881="Home Office",1,0)</f>
        <v>0</v>
      </c>
      <c r="M7880" s="6" t="n">
        <f aca="false">IF(1_Data_EDA!D7881="Europe",1,0)</f>
        <v>0</v>
      </c>
      <c r="N7880" s="6" t="n">
        <f aca="false">IF(1_Data_EDA!D7881="LATAM",1,0)</f>
        <v>0</v>
      </c>
      <c r="O7880" s="6" t="n">
        <f aca="false">IF(1_Data_EDA!D7881="Pacific Asia",1,0)</f>
        <v>0</v>
      </c>
      <c r="P7880" s="6" t="n">
        <f aca="false">IF(1_Data_EDA!D7881="USCA",1,0)</f>
        <v>0</v>
      </c>
      <c r="Q7880" s="6" t="n">
        <f aca="false">IF(C7880&gt;MEDIAN(C$5:C$8004),1,0)</f>
        <v>0</v>
      </c>
      <c r="R7880" s="6" t="n">
        <f aca="false">IF(D7880&gt;2,1,0)</f>
        <v>0</v>
      </c>
    </row>
    <row r="7881" customFormat="false" ht="15" hidden="false" customHeight="true" outlineLevel="0" collapsed="false">
      <c r="A7881" s="6" t="n">
        <f aca="false">1_Data_EDA!O7882</f>
        <v>0</v>
      </c>
      <c r="B7881" s="6" t="n">
        <f aca="false">1_Data_EDA!H7882</f>
        <v>4</v>
      </c>
      <c r="C7881" s="7" t="n">
        <f aca="false">1_Data_EDA!I7882</f>
        <v>39.99000168</v>
      </c>
      <c r="D7881" s="6" t="n">
        <f aca="false">1_Data_EDA!J7882</f>
        <v>4</v>
      </c>
      <c r="E7881" s="7" t="n">
        <f aca="false">1_Data_EDA!K7882</f>
        <v>159.9600067</v>
      </c>
      <c r="F7881" s="7" t="n">
        <f aca="false">1_Data_EDA!L7882</f>
        <v>6.400000095</v>
      </c>
      <c r="G7881" s="8" t="n">
        <f aca="false">1_Data_EDA!M7882</f>
        <v>0.039999999</v>
      </c>
      <c r="H7881" s="6" t="n">
        <f aca="false">IF(1_Data_EDA!B7882="First Class",1,0)</f>
        <v>0</v>
      </c>
      <c r="I7881" s="6" t="n">
        <f aca="false">IF(1_Data_EDA!B7882="Second Class",1,0)</f>
        <v>0</v>
      </c>
      <c r="J7881" s="6" t="n">
        <f aca="false">IF(1_Data_EDA!B7882="Same Day",1,0)</f>
        <v>0</v>
      </c>
      <c r="K7881" s="6" t="n">
        <f aca="false">IF(1_Data_EDA!C7882="Corporate",1,0)</f>
        <v>0</v>
      </c>
      <c r="L7881" s="6" t="n">
        <f aca="false">IF(1_Data_EDA!C7882="Home Office",1,0)</f>
        <v>0</v>
      </c>
      <c r="M7881" s="6" t="n">
        <f aca="false">IF(1_Data_EDA!D7882="Europe",1,0)</f>
        <v>0</v>
      </c>
      <c r="N7881" s="6" t="n">
        <f aca="false">IF(1_Data_EDA!D7882="LATAM",1,0)</f>
        <v>1</v>
      </c>
      <c r="O7881" s="6" t="n">
        <f aca="false">IF(1_Data_EDA!D7882="Pacific Asia",1,0)</f>
        <v>0</v>
      </c>
      <c r="P7881" s="6" t="n">
        <f aca="false">IF(1_Data_EDA!D7882="USCA",1,0)</f>
        <v>0</v>
      </c>
      <c r="Q7881" s="6" t="n">
        <f aca="false">IF(C7881&gt;MEDIAN(C$5:C$8004),1,0)</f>
        <v>0</v>
      </c>
      <c r="R7881" s="6" t="n">
        <f aca="false">IF(D7881&gt;2,1,0)</f>
        <v>1</v>
      </c>
    </row>
    <row r="7882" customFormat="false" ht="15" hidden="false" customHeight="true" outlineLevel="0" collapsed="false">
      <c r="A7882" s="6" t="n">
        <f aca="false">1_Data_EDA!O7883</f>
        <v>1</v>
      </c>
      <c r="B7882" s="6" t="n">
        <f aca="false">1_Data_EDA!H7883</f>
        <v>4</v>
      </c>
      <c r="C7882" s="7" t="n">
        <f aca="false">1_Data_EDA!I7883</f>
        <v>49.97999954</v>
      </c>
      <c r="D7882" s="6" t="n">
        <f aca="false">1_Data_EDA!J7883</f>
        <v>3</v>
      </c>
      <c r="E7882" s="7" t="n">
        <f aca="false">1_Data_EDA!K7883</f>
        <v>149.9400024</v>
      </c>
      <c r="F7882" s="7" t="n">
        <f aca="false">1_Data_EDA!L7883</f>
        <v>26.98999977</v>
      </c>
      <c r="G7882" s="8" t="n">
        <f aca="false">1_Data_EDA!M7883</f>
        <v>0.180000007</v>
      </c>
      <c r="H7882" s="6" t="n">
        <f aca="false">IF(1_Data_EDA!B7883="First Class",1,0)</f>
        <v>0</v>
      </c>
      <c r="I7882" s="6" t="n">
        <f aca="false">IF(1_Data_EDA!B7883="Second Class",1,0)</f>
        <v>0</v>
      </c>
      <c r="J7882" s="6" t="n">
        <f aca="false">IF(1_Data_EDA!B7883="Same Day",1,0)</f>
        <v>0</v>
      </c>
      <c r="K7882" s="6" t="n">
        <f aca="false">IF(1_Data_EDA!C7883="Corporate",1,0)</f>
        <v>1</v>
      </c>
      <c r="L7882" s="6" t="n">
        <f aca="false">IF(1_Data_EDA!C7883="Home Office",1,0)</f>
        <v>0</v>
      </c>
      <c r="M7882" s="6" t="n">
        <f aca="false">IF(1_Data_EDA!D7883="Europe",1,0)</f>
        <v>0</v>
      </c>
      <c r="N7882" s="6" t="n">
        <f aca="false">IF(1_Data_EDA!D7883="LATAM",1,0)</f>
        <v>1</v>
      </c>
      <c r="O7882" s="6" t="n">
        <f aca="false">IF(1_Data_EDA!D7883="Pacific Asia",1,0)</f>
        <v>0</v>
      </c>
      <c r="P7882" s="6" t="n">
        <f aca="false">IF(1_Data_EDA!D7883="USCA",1,0)</f>
        <v>0</v>
      </c>
      <c r="Q7882" s="6" t="n">
        <f aca="false">IF(C7882&gt;MEDIAN(C$5:C$8004),1,0)</f>
        <v>0</v>
      </c>
      <c r="R7882" s="6" t="n">
        <f aca="false">IF(D7882&gt;2,1,0)</f>
        <v>1</v>
      </c>
    </row>
    <row r="7883" customFormat="false" ht="15" hidden="false" customHeight="true" outlineLevel="0" collapsed="false">
      <c r="A7883" s="6" t="n">
        <f aca="false">1_Data_EDA!O7884</f>
        <v>1</v>
      </c>
      <c r="B7883" s="6" t="n">
        <f aca="false">1_Data_EDA!H7884</f>
        <v>4</v>
      </c>
      <c r="C7883" s="7" t="n">
        <f aca="false">1_Data_EDA!I7884</f>
        <v>399.980011</v>
      </c>
      <c r="D7883" s="6" t="n">
        <f aca="false">1_Data_EDA!J7884</f>
        <v>1</v>
      </c>
      <c r="E7883" s="7" t="n">
        <f aca="false">1_Data_EDA!K7884</f>
        <v>399.980011</v>
      </c>
      <c r="F7883" s="7" t="n">
        <f aca="false">1_Data_EDA!L7884</f>
        <v>52</v>
      </c>
      <c r="G7883" s="8" t="n">
        <f aca="false">1_Data_EDA!M7884</f>
        <v>0.129999995</v>
      </c>
      <c r="H7883" s="6" t="n">
        <f aca="false">IF(1_Data_EDA!B7884="First Class",1,0)</f>
        <v>0</v>
      </c>
      <c r="I7883" s="6" t="n">
        <f aca="false">IF(1_Data_EDA!B7884="Second Class",1,0)</f>
        <v>0</v>
      </c>
      <c r="J7883" s="6" t="n">
        <f aca="false">IF(1_Data_EDA!B7884="Same Day",1,0)</f>
        <v>0</v>
      </c>
      <c r="K7883" s="6" t="n">
        <f aca="false">IF(1_Data_EDA!C7884="Corporate",1,0)</f>
        <v>0</v>
      </c>
      <c r="L7883" s="6" t="n">
        <f aca="false">IF(1_Data_EDA!C7884="Home Office",1,0)</f>
        <v>0</v>
      </c>
      <c r="M7883" s="6" t="n">
        <f aca="false">IF(1_Data_EDA!D7884="Europe",1,0)</f>
        <v>0</v>
      </c>
      <c r="N7883" s="6" t="n">
        <f aca="false">IF(1_Data_EDA!D7884="LATAM",1,0)</f>
        <v>1</v>
      </c>
      <c r="O7883" s="6" t="n">
        <f aca="false">IF(1_Data_EDA!D7884="Pacific Asia",1,0)</f>
        <v>0</v>
      </c>
      <c r="P7883" s="6" t="n">
        <f aca="false">IF(1_Data_EDA!D7884="USCA",1,0)</f>
        <v>0</v>
      </c>
      <c r="Q7883" s="6" t="n">
        <f aca="false">IF(C7883&gt;MEDIAN(C$5:C$8004),1,0)</f>
        <v>1</v>
      </c>
      <c r="R7883" s="6" t="n">
        <f aca="false">IF(D7883&gt;2,1,0)</f>
        <v>0</v>
      </c>
    </row>
    <row r="7884" customFormat="false" ht="15" hidden="false" customHeight="true" outlineLevel="0" collapsed="false">
      <c r="A7884" s="6" t="n">
        <f aca="false">1_Data_EDA!O7885</f>
        <v>0</v>
      </c>
      <c r="B7884" s="6" t="n">
        <f aca="false">1_Data_EDA!H7885</f>
        <v>4</v>
      </c>
      <c r="C7884" s="7" t="n">
        <f aca="false">1_Data_EDA!I7885</f>
        <v>299.980011</v>
      </c>
      <c r="D7884" s="6" t="n">
        <f aca="false">1_Data_EDA!J7885</f>
        <v>1</v>
      </c>
      <c r="E7884" s="7" t="n">
        <f aca="false">1_Data_EDA!K7885</f>
        <v>299.980011</v>
      </c>
      <c r="F7884" s="7" t="n">
        <f aca="false">1_Data_EDA!L7885</f>
        <v>60</v>
      </c>
      <c r="G7884" s="8" t="n">
        <f aca="false">1_Data_EDA!M7885</f>
        <v>0.200000003</v>
      </c>
      <c r="H7884" s="6" t="n">
        <f aca="false">IF(1_Data_EDA!B7885="First Class",1,0)</f>
        <v>0</v>
      </c>
      <c r="I7884" s="6" t="n">
        <f aca="false">IF(1_Data_EDA!B7885="Second Class",1,0)</f>
        <v>0</v>
      </c>
      <c r="J7884" s="6" t="n">
        <f aca="false">IF(1_Data_EDA!B7885="Same Day",1,0)</f>
        <v>0</v>
      </c>
      <c r="K7884" s="6" t="n">
        <f aca="false">IF(1_Data_EDA!C7885="Corporate",1,0)</f>
        <v>1</v>
      </c>
      <c r="L7884" s="6" t="n">
        <f aca="false">IF(1_Data_EDA!C7885="Home Office",1,0)</f>
        <v>0</v>
      </c>
      <c r="M7884" s="6" t="n">
        <f aca="false">IF(1_Data_EDA!D7885="Europe",1,0)</f>
        <v>0</v>
      </c>
      <c r="N7884" s="6" t="n">
        <f aca="false">IF(1_Data_EDA!D7885="LATAM",1,0)</f>
        <v>0</v>
      </c>
      <c r="O7884" s="6" t="n">
        <f aca="false">IF(1_Data_EDA!D7885="Pacific Asia",1,0)</f>
        <v>0</v>
      </c>
      <c r="P7884" s="6" t="n">
        <f aca="false">IF(1_Data_EDA!D7885="USCA",1,0)</f>
        <v>0</v>
      </c>
      <c r="Q7884" s="6" t="n">
        <f aca="false">IF(C7884&gt;MEDIAN(C$5:C$8004),1,0)</f>
        <v>1</v>
      </c>
      <c r="R7884" s="6" t="n">
        <f aca="false">IF(D7884&gt;2,1,0)</f>
        <v>0</v>
      </c>
    </row>
    <row r="7885" customFormat="false" ht="15" hidden="false" customHeight="true" outlineLevel="0" collapsed="false">
      <c r="A7885" s="6" t="n">
        <f aca="false">1_Data_EDA!O7886</f>
        <v>0</v>
      </c>
      <c r="B7885" s="6" t="n">
        <f aca="false">1_Data_EDA!H7886</f>
        <v>4</v>
      </c>
      <c r="C7885" s="7" t="n">
        <f aca="false">1_Data_EDA!I7886</f>
        <v>50</v>
      </c>
      <c r="D7885" s="6" t="n">
        <f aca="false">1_Data_EDA!J7886</f>
        <v>5</v>
      </c>
      <c r="E7885" s="7" t="n">
        <f aca="false">1_Data_EDA!K7886</f>
        <v>250</v>
      </c>
      <c r="F7885" s="7" t="n">
        <f aca="false">1_Data_EDA!L7886</f>
        <v>30</v>
      </c>
      <c r="G7885" s="8" t="n">
        <f aca="false">1_Data_EDA!M7886</f>
        <v>0.119999997</v>
      </c>
      <c r="H7885" s="6" t="n">
        <f aca="false">IF(1_Data_EDA!B7886="First Class",1,0)</f>
        <v>0</v>
      </c>
      <c r="I7885" s="6" t="n">
        <f aca="false">IF(1_Data_EDA!B7886="Second Class",1,0)</f>
        <v>0</v>
      </c>
      <c r="J7885" s="6" t="n">
        <f aca="false">IF(1_Data_EDA!B7886="Same Day",1,0)</f>
        <v>0</v>
      </c>
      <c r="K7885" s="6" t="n">
        <f aca="false">IF(1_Data_EDA!C7886="Corporate",1,0)</f>
        <v>0</v>
      </c>
      <c r="L7885" s="6" t="n">
        <f aca="false">IF(1_Data_EDA!C7886="Home Office",1,0)</f>
        <v>0</v>
      </c>
      <c r="M7885" s="6" t="n">
        <f aca="false">IF(1_Data_EDA!D7886="Europe",1,0)</f>
        <v>1</v>
      </c>
      <c r="N7885" s="6" t="n">
        <f aca="false">IF(1_Data_EDA!D7886="LATAM",1,0)</f>
        <v>0</v>
      </c>
      <c r="O7885" s="6" t="n">
        <f aca="false">IF(1_Data_EDA!D7886="Pacific Asia",1,0)</f>
        <v>0</v>
      </c>
      <c r="P7885" s="6" t="n">
        <f aca="false">IF(1_Data_EDA!D7886="USCA",1,0)</f>
        <v>0</v>
      </c>
      <c r="Q7885" s="6" t="n">
        <f aca="false">IF(C7885&gt;MEDIAN(C$5:C$8004),1,0)</f>
        <v>0</v>
      </c>
      <c r="R7885" s="6" t="n">
        <f aca="false">IF(D7885&gt;2,1,0)</f>
        <v>1</v>
      </c>
    </row>
    <row r="7886" customFormat="false" ht="15" hidden="false" customHeight="true" outlineLevel="0" collapsed="false">
      <c r="A7886" s="6" t="n">
        <f aca="false">1_Data_EDA!O7887</f>
        <v>0</v>
      </c>
      <c r="B7886" s="6" t="n">
        <f aca="false">1_Data_EDA!H7887</f>
        <v>4</v>
      </c>
      <c r="C7886" s="7" t="n">
        <f aca="false">1_Data_EDA!I7887</f>
        <v>59.99000168</v>
      </c>
      <c r="D7886" s="6" t="n">
        <f aca="false">1_Data_EDA!J7887</f>
        <v>4</v>
      </c>
      <c r="E7886" s="7" t="n">
        <f aca="false">1_Data_EDA!K7887</f>
        <v>239.9600067</v>
      </c>
      <c r="F7886" s="7" t="n">
        <f aca="false">1_Data_EDA!L7887</f>
        <v>2.400000095</v>
      </c>
      <c r="G7886" s="8" t="n">
        <f aca="false">1_Data_EDA!M7887</f>
        <v>0.01</v>
      </c>
      <c r="H7886" s="6" t="n">
        <f aca="false">IF(1_Data_EDA!B7887="First Class",1,0)</f>
        <v>0</v>
      </c>
      <c r="I7886" s="6" t="n">
        <f aca="false">IF(1_Data_EDA!B7887="Second Class",1,0)</f>
        <v>0</v>
      </c>
      <c r="J7886" s="6" t="n">
        <f aca="false">IF(1_Data_EDA!B7887="Same Day",1,0)</f>
        <v>0</v>
      </c>
      <c r="K7886" s="6" t="n">
        <f aca="false">IF(1_Data_EDA!C7887="Corporate",1,0)</f>
        <v>0</v>
      </c>
      <c r="L7886" s="6" t="n">
        <f aca="false">IF(1_Data_EDA!C7887="Home Office",1,0)</f>
        <v>0</v>
      </c>
      <c r="M7886" s="6" t="n">
        <f aca="false">IF(1_Data_EDA!D7887="Europe",1,0)</f>
        <v>0</v>
      </c>
      <c r="N7886" s="6" t="n">
        <f aca="false">IF(1_Data_EDA!D7887="LATAM",1,0)</f>
        <v>1</v>
      </c>
      <c r="O7886" s="6" t="n">
        <f aca="false">IF(1_Data_EDA!D7887="Pacific Asia",1,0)</f>
        <v>0</v>
      </c>
      <c r="P7886" s="6" t="n">
        <f aca="false">IF(1_Data_EDA!D7887="USCA",1,0)</f>
        <v>0</v>
      </c>
      <c r="Q7886" s="6" t="n">
        <f aca="false">IF(C7886&gt;MEDIAN(C$5:C$8004),1,0)</f>
        <v>0</v>
      </c>
      <c r="R7886" s="6" t="n">
        <f aca="false">IF(D7886&gt;2,1,0)</f>
        <v>1</v>
      </c>
    </row>
    <row r="7887" customFormat="false" ht="15" hidden="false" customHeight="true" outlineLevel="0" collapsed="false">
      <c r="A7887" s="6" t="n">
        <f aca="false">1_Data_EDA!O7888</f>
        <v>1</v>
      </c>
      <c r="B7887" s="6" t="n">
        <f aca="false">1_Data_EDA!H7888</f>
        <v>1</v>
      </c>
      <c r="C7887" s="7" t="n">
        <f aca="false">1_Data_EDA!I7888</f>
        <v>399.980011</v>
      </c>
      <c r="D7887" s="6" t="n">
        <f aca="false">1_Data_EDA!J7888</f>
        <v>1</v>
      </c>
      <c r="E7887" s="7" t="n">
        <f aca="false">1_Data_EDA!K7888</f>
        <v>399.980011</v>
      </c>
      <c r="F7887" s="7" t="n">
        <f aca="false">1_Data_EDA!L7888</f>
        <v>72</v>
      </c>
      <c r="G7887" s="8" t="n">
        <f aca="false">1_Data_EDA!M7888</f>
        <v>0.180000007</v>
      </c>
      <c r="H7887" s="6" t="n">
        <f aca="false">IF(1_Data_EDA!B7888="First Class",1,0)</f>
        <v>1</v>
      </c>
      <c r="I7887" s="6" t="n">
        <f aca="false">IF(1_Data_EDA!B7888="Second Class",1,0)</f>
        <v>0</v>
      </c>
      <c r="J7887" s="6" t="n">
        <f aca="false">IF(1_Data_EDA!B7888="Same Day",1,0)</f>
        <v>0</v>
      </c>
      <c r="K7887" s="6" t="n">
        <f aca="false">IF(1_Data_EDA!C7888="Corporate",1,0)</f>
        <v>0</v>
      </c>
      <c r="L7887" s="6" t="n">
        <f aca="false">IF(1_Data_EDA!C7888="Home Office",1,0)</f>
        <v>0</v>
      </c>
      <c r="M7887" s="6" t="n">
        <f aca="false">IF(1_Data_EDA!D7888="Europe",1,0)</f>
        <v>0</v>
      </c>
      <c r="N7887" s="6" t="n">
        <f aca="false">IF(1_Data_EDA!D7888="LATAM",1,0)</f>
        <v>1</v>
      </c>
      <c r="O7887" s="6" t="n">
        <f aca="false">IF(1_Data_EDA!D7888="Pacific Asia",1,0)</f>
        <v>0</v>
      </c>
      <c r="P7887" s="6" t="n">
        <f aca="false">IF(1_Data_EDA!D7888="USCA",1,0)</f>
        <v>0</v>
      </c>
      <c r="Q7887" s="6" t="n">
        <f aca="false">IF(C7887&gt;MEDIAN(C$5:C$8004),1,0)</f>
        <v>1</v>
      </c>
      <c r="R7887" s="6" t="n">
        <f aca="false">IF(D7887&gt;2,1,0)</f>
        <v>0</v>
      </c>
    </row>
    <row r="7888" customFormat="false" ht="15" hidden="false" customHeight="true" outlineLevel="0" collapsed="false">
      <c r="A7888" s="6" t="n">
        <f aca="false">1_Data_EDA!O7889</f>
        <v>0</v>
      </c>
      <c r="B7888" s="6" t="n">
        <f aca="false">1_Data_EDA!H7889</f>
        <v>4</v>
      </c>
      <c r="C7888" s="7" t="n">
        <f aca="false">1_Data_EDA!I7889</f>
        <v>59.99000168</v>
      </c>
      <c r="D7888" s="6" t="n">
        <f aca="false">1_Data_EDA!J7889</f>
        <v>3</v>
      </c>
      <c r="E7888" s="7" t="n">
        <f aca="false">1_Data_EDA!K7889</f>
        <v>179.9700012</v>
      </c>
      <c r="F7888" s="7" t="n">
        <f aca="false">1_Data_EDA!L7889</f>
        <v>12.60000038</v>
      </c>
      <c r="G7888" s="8" t="n">
        <f aca="false">1_Data_EDA!M7889</f>
        <v>0.07</v>
      </c>
      <c r="H7888" s="6" t="n">
        <f aca="false">IF(1_Data_EDA!B7889="First Class",1,0)</f>
        <v>0</v>
      </c>
      <c r="I7888" s="6" t="n">
        <f aca="false">IF(1_Data_EDA!B7889="Second Class",1,0)</f>
        <v>0</v>
      </c>
      <c r="J7888" s="6" t="n">
        <f aca="false">IF(1_Data_EDA!B7889="Same Day",1,0)</f>
        <v>0</v>
      </c>
      <c r="K7888" s="6" t="n">
        <f aca="false">IF(1_Data_EDA!C7889="Corporate",1,0)</f>
        <v>0</v>
      </c>
      <c r="L7888" s="6" t="n">
        <f aca="false">IF(1_Data_EDA!C7889="Home Office",1,0)</f>
        <v>0</v>
      </c>
      <c r="M7888" s="6" t="n">
        <f aca="false">IF(1_Data_EDA!D7889="Europe",1,0)</f>
        <v>0</v>
      </c>
      <c r="N7888" s="6" t="n">
        <f aca="false">IF(1_Data_EDA!D7889="LATAM",1,0)</f>
        <v>0</v>
      </c>
      <c r="O7888" s="6" t="n">
        <f aca="false">IF(1_Data_EDA!D7889="Pacific Asia",1,0)</f>
        <v>1</v>
      </c>
      <c r="P7888" s="6" t="n">
        <f aca="false">IF(1_Data_EDA!D7889="USCA",1,0)</f>
        <v>0</v>
      </c>
      <c r="Q7888" s="6" t="n">
        <f aca="false">IF(C7888&gt;MEDIAN(C$5:C$8004),1,0)</f>
        <v>0</v>
      </c>
      <c r="R7888" s="6" t="n">
        <f aca="false">IF(D7888&gt;2,1,0)</f>
        <v>1</v>
      </c>
    </row>
    <row r="7889" customFormat="false" ht="15" hidden="false" customHeight="true" outlineLevel="0" collapsed="false">
      <c r="A7889" s="6" t="n">
        <f aca="false">1_Data_EDA!O7890</f>
        <v>1</v>
      </c>
      <c r="B7889" s="6" t="n">
        <f aca="false">1_Data_EDA!H7890</f>
        <v>2</v>
      </c>
      <c r="C7889" s="7" t="n">
        <f aca="false">1_Data_EDA!I7890</f>
        <v>532.5800171</v>
      </c>
      <c r="D7889" s="6" t="n">
        <f aca="false">1_Data_EDA!J7890</f>
        <v>1</v>
      </c>
      <c r="E7889" s="7" t="n">
        <f aca="false">1_Data_EDA!K7890</f>
        <v>532.5800171</v>
      </c>
      <c r="F7889" s="7" t="n">
        <f aca="false">1_Data_EDA!L7890</f>
        <v>133.1499939</v>
      </c>
      <c r="G7889" s="8" t="n">
        <f aca="false">1_Data_EDA!M7890</f>
        <v>0.25</v>
      </c>
      <c r="H7889" s="6" t="n">
        <f aca="false">IF(1_Data_EDA!B7890="First Class",1,0)</f>
        <v>0</v>
      </c>
      <c r="I7889" s="6" t="n">
        <f aca="false">IF(1_Data_EDA!B7890="Second Class",1,0)</f>
        <v>1</v>
      </c>
      <c r="J7889" s="6" t="n">
        <f aca="false">IF(1_Data_EDA!B7890="Same Day",1,0)</f>
        <v>0</v>
      </c>
      <c r="K7889" s="6" t="n">
        <f aca="false">IF(1_Data_EDA!C7890="Corporate",1,0)</f>
        <v>1</v>
      </c>
      <c r="L7889" s="6" t="n">
        <f aca="false">IF(1_Data_EDA!C7890="Home Office",1,0)</f>
        <v>0</v>
      </c>
      <c r="M7889" s="6" t="n">
        <f aca="false">IF(1_Data_EDA!D7890="Europe",1,0)</f>
        <v>0</v>
      </c>
      <c r="N7889" s="6" t="n">
        <f aca="false">IF(1_Data_EDA!D7890="LATAM",1,0)</f>
        <v>0</v>
      </c>
      <c r="O7889" s="6" t="n">
        <f aca="false">IF(1_Data_EDA!D7890="Pacific Asia",1,0)</f>
        <v>1</v>
      </c>
      <c r="P7889" s="6" t="n">
        <f aca="false">IF(1_Data_EDA!D7890="USCA",1,0)</f>
        <v>0</v>
      </c>
      <c r="Q7889" s="6" t="n">
        <f aca="false">IF(C7889&gt;MEDIAN(C$5:C$8004),1,0)</f>
        <v>1</v>
      </c>
      <c r="R7889" s="6" t="n">
        <f aca="false">IF(D7889&gt;2,1,0)</f>
        <v>0</v>
      </c>
    </row>
    <row r="7890" customFormat="false" ht="15" hidden="false" customHeight="true" outlineLevel="0" collapsed="false">
      <c r="A7890" s="6" t="n">
        <f aca="false">1_Data_EDA!O7891</f>
        <v>1</v>
      </c>
      <c r="B7890" s="6" t="n">
        <f aca="false">1_Data_EDA!H7891</f>
        <v>0</v>
      </c>
      <c r="C7890" s="7" t="n">
        <f aca="false">1_Data_EDA!I7891</f>
        <v>199.9900055</v>
      </c>
      <c r="D7890" s="6" t="n">
        <f aca="false">1_Data_EDA!J7891</f>
        <v>1</v>
      </c>
      <c r="E7890" s="7" t="n">
        <f aca="false">1_Data_EDA!K7891</f>
        <v>199.9900055</v>
      </c>
      <c r="F7890" s="7" t="n">
        <f aca="false">1_Data_EDA!L7891</f>
        <v>40</v>
      </c>
      <c r="G7890" s="8" t="n">
        <f aca="false">1_Data_EDA!M7891</f>
        <v>0.200000003</v>
      </c>
      <c r="H7890" s="6" t="n">
        <f aca="false">IF(1_Data_EDA!B7891="First Class",1,0)</f>
        <v>0</v>
      </c>
      <c r="I7890" s="6" t="n">
        <f aca="false">IF(1_Data_EDA!B7891="Second Class",1,0)</f>
        <v>0</v>
      </c>
      <c r="J7890" s="6" t="n">
        <f aca="false">IF(1_Data_EDA!B7891="Same Day",1,0)</f>
        <v>1</v>
      </c>
      <c r="K7890" s="6" t="n">
        <f aca="false">IF(1_Data_EDA!C7891="Corporate",1,0)</f>
        <v>0</v>
      </c>
      <c r="L7890" s="6" t="n">
        <f aca="false">IF(1_Data_EDA!C7891="Home Office",1,0)</f>
        <v>0</v>
      </c>
      <c r="M7890" s="6" t="n">
        <f aca="false">IF(1_Data_EDA!D7891="Europe",1,0)</f>
        <v>1</v>
      </c>
      <c r="N7890" s="6" t="n">
        <f aca="false">IF(1_Data_EDA!D7891="LATAM",1,0)</f>
        <v>0</v>
      </c>
      <c r="O7890" s="6" t="n">
        <f aca="false">IF(1_Data_EDA!D7891="Pacific Asia",1,0)</f>
        <v>0</v>
      </c>
      <c r="P7890" s="6" t="n">
        <f aca="false">IF(1_Data_EDA!D7891="USCA",1,0)</f>
        <v>0</v>
      </c>
      <c r="Q7890" s="6" t="n">
        <f aca="false">IF(C7890&gt;MEDIAN(C$5:C$8004),1,0)</f>
        <v>1</v>
      </c>
      <c r="R7890" s="6" t="n">
        <f aca="false">IF(D7890&gt;2,1,0)</f>
        <v>0</v>
      </c>
    </row>
    <row r="7891" customFormat="false" ht="15" hidden="false" customHeight="true" outlineLevel="0" collapsed="false">
      <c r="A7891" s="6" t="n">
        <f aca="false">1_Data_EDA!O7892</f>
        <v>0</v>
      </c>
      <c r="B7891" s="6" t="n">
        <f aca="false">1_Data_EDA!H7892</f>
        <v>4</v>
      </c>
      <c r="C7891" s="7" t="n">
        <f aca="false">1_Data_EDA!I7892</f>
        <v>129.9900055</v>
      </c>
      <c r="D7891" s="6" t="n">
        <f aca="false">1_Data_EDA!J7892</f>
        <v>1</v>
      </c>
      <c r="E7891" s="7" t="n">
        <f aca="false">1_Data_EDA!K7892</f>
        <v>129.9900055</v>
      </c>
      <c r="F7891" s="7" t="n">
        <f aca="false">1_Data_EDA!L7892</f>
        <v>20.79999924</v>
      </c>
      <c r="G7891" s="8" t="n">
        <f aca="false">1_Data_EDA!M7892</f>
        <v>0.159999996</v>
      </c>
      <c r="H7891" s="6" t="n">
        <f aca="false">IF(1_Data_EDA!B7892="First Class",1,0)</f>
        <v>0</v>
      </c>
      <c r="I7891" s="6" t="n">
        <f aca="false">IF(1_Data_EDA!B7892="Second Class",1,0)</f>
        <v>0</v>
      </c>
      <c r="J7891" s="6" t="n">
        <f aca="false">IF(1_Data_EDA!B7892="Same Day",1,0)</f>
        <v>0</v>
      </c>
      <c r="K7891" s="6" t="n">
        <f aca="false">IF(1_Data_EDA!C7892="Corporate",1,0)</f>
        <v>0</v>
      </c>
      <c r="L7891" s="6" t="n">
        <f aca="false">IF(1_Data_EDA!C7892="Home Office",1,0)</f>
        <v>0</v>
      </c>
      <c r="M7891" s="6" t="n">
        <f aca="false">IF(1_Data_EDA!D7892="Europe",1,0)</f>
        <v>1</v>
      </c>
      <c r="N7891" s="6" t="n">
        <f aca="false">IF(1_Data_EDA!D7892="LATAM",1,0)</f>
        <v>0</v>
      </c>
      <c r="O7891" s="6" t="n">
        <f aca="false">IF(1_Data_EDA!D7892="Pacific Asia",1,0)</f>
        <v>0</v>
      </c>
      <c r="P7891" s="6" t="n">
        <f aca="false">IF(1_Data_EDA!D7892="USCA",1,0)</f>
        <v>0</v>
      </c>
      <c r="Q7891" s="6" t="n">
        <f aca="false">IF(C7891&gt;MEDIAN(C$5:C$8004),1,0)</f>
        <v>1</v>
      </c>
      <c r="R7891" s="6" t="n">
        <f aca="false">IF(D7891&gt;2,1,0)</f>
        <v>0</v>
      </c>
    </row>
    <row r="7892" customFormat="false" ht="15" hidden="false" customHeight="true" outlineLevel="0" collapsed="false">
      <c r="A7892" s="6" t="n">
        <f aca="false">1_Data_EDA!O7893</f>
        <v>1</v>
      </c>
      <c r="B7892" s="6" t="n">
        <f aca="false">1_Data_EDA!H7893</f>
        <v>4</v>
      </c>
      <c r="C7892" s="7" t="n">
        <f aca="false">1_Data_EDA!I7893</f>
        <v>199.9900055</v>
      </c>
      <c r="D7892" s="6" t="n">
        <f aca="false">1_Data_EDA!J7893</f>
        <v>1</v>
      </c>
      <c r="E7892" s="7" t="n">
        <f aca="false">1_Data_EDA!K7893</f>
        <v>199.9900055</v>
      </c>
      <c r="F7892" s="7" t="n">
        <f aca="false">1_Data_EDA!L7893</f>
        <v>4</v>
      </c>
      <c r="G7892" s="8" t="n">
        <f aca="false">1_Data_EDA!M7893</f>
        <v>0.02</v>
      </c>
      <c r="H7892" s="6" t="n">
        <f aca="false">IF(1_Data_EDA!B7893="First Class",1,0)</f>
        <v>0</v>
      </c>
      <c r="I7892" s="6" t="n">
        <f aca="false">IF(1_Data_EDA!B7893="Second Class",1,0)</f>
        <v>0</v>
      </c>
      <c r="J7892" s="6" t="n">
        <f aca="false">IF(1_Data_EDA!B7893="Same Day",1,0)</f>
        <v>0</v>
      </c>
      <c r="K7892" s="6" t="n">
        <f aca="false">IF(1_Data_EDA!C7893="Corporate",1,0)</f>
        <v>1</v>
      </c>
      <c r="L7892" s="6" t="n">
        <f aca="false">IF(1_Data_EDA!C7893="Home Office",1,0)</f>
        <v>0</v>
      </c>
      <c r="M7892" s="6" t="n">
        <f aca="false">IF(1_Data_EDA!D7893="Europe",1,0)</f>
        <v>1</v>
      </c>
      <c r="N7892" s="6" t="n">
        <f aca="false">IF(1_Data_EDA!D7893="LATAM",1,0)</f>
        <v>0</v>
      </c>
      <c r="O7892" s="6" t="n">
        <f aca="false">IF(1_Data_EDA!D7893="Pacific Asia",1,0)</f>
        <v>0</v>
      </c>
      <c r="P7892" s="6" t="n">
        <f aca="false">IF(1_Data_EDA!D7893="USCA",1,0)</f>
        <v>0</v>
      </c>
      <c r="Q7892" s="6" t="n">
        <f aca="false">IF(C7892&gt;MEDIAN(C$5:C$8004),1,0)</f>
        <v>1</v>
      </c>
      <c r="R7892" s="6" t="n">
        <f aca="false">IF(D7892&gt;2,1,0)</f>
        <v>0</v>
      </c>
    </row>
    <row r="7893" customFormat="false" ht="15" hidden="false" customHeight="true" outlineLevel="0" collapsed="false">
      <c r="A7893" s="6" t="n">
        <f aca="false">1_Data_EDA!O7894</f>
        <v>1</v>
      </c>
      <c r="B7893" s="6" t="n">
        <f aca="false">1_Data_EDA!H7894</f>
        <v>1</v>
      </c>
      <c r="C7893" s="7" t="n">
        <f aca="false">1_Data_EDA!I7894</f>
        <v>49.97999954</v>
      </c>
      <c r="D7893" s="6" t="n">
        <f aca="false">1_Data_EDA!J7894</f>
        <v>5</v>
      </c>
      <c r="E7893" s="7" t="n">
        <f aca="false">1_Data_EDA!K7894</f>
        <v>249.8999939</v>
      </c>
      <c r="F7893" s="7" t="n">
        <f aca="false">1_Data_EDA!L7894</f>
        <v>5</v>
      </c>
      <c r="G7893" s="8" t="n">
        <f aca="false">1_Data_EDA!M7894</f>
        <v>0.02</v>
      </c>
      <c r="H7893" s="6" t="n">
        <f aca="false">IF(1_Data_EDA!B7894="First Class",1,0)</f>
        <v>1</v>
      </c>
      <c r="I7893" s="6" t="n">
        <f aca="false">IF(1_Data_EDA!B7894="Second Class",1,0)</f>
        <v>0</v>
      </c>
      <c r="J7893" s="6" t="n">
        <f aca="false">IF(1_Data_EDA!B7894="Same Day",1,0)</f>
        <v>0</v>
      </c>
      <c r="K7893" s="6" t="n">
        <f aca="false">IF(1_Data_EDA!C7894="Corporate",1,0)</f>
        <v>0</v>
      </c>
      <c r="L7893" s="6" t="n">
        <f aca="false">IF(1_Data_EDA!C7894="Home Office",1,0)</f>
        <v>1</v>
      </c>
      <c r="M7893" s="6" t="n">
        <f aca="false">IF(1_Data_EDA!D7894="Europe",1,0)</f>
        <v>1</v>
      </c>
      <c r="N7893" s="6" t="n">
        <f aca="false">IF(1_Data_EDA!D7894="LATAM",1,0)</f>
        <v>0</v>
      </c>
      <c r="O7893" s="6" t="n">
        <f aca="false">IF(1_Data_EDA!D7894="Pacific Asia",1,0)</f>
        <v>0</v>
      </c>
      <c r="P7893" s="6" t="n">
        <f aca="false">IF(1_Data_EDA!D7894="USCA",1,0)</f>
        <v>0</v>
      </c>
      <c r="Q7893" s="6" t="n">
        <f aca="false">IF(C7893&gt;MEDIAN(C$5:C$8004),1,0)</f>
        <v>0</v>
      </c>
      <c r="R7893" s="6" t="n">
        <f aca="false">IF(D7893&gt;2,1,0)</f>
        <v>1</v>
      </c>
    </row>
    <row r="7894" customFormat="false" ht="15" hidden="false" customHeight="true" outlineLevel="0" collapsed="false">
      <c r="A7894" s="6" t="n">
        <f aca="false">1_Data_EDA!O7895</f>
        <v>0</v>
      </c>
      <c r="B7894" s="6" t="n">
        <f aca="false">1_Data_EDA!H7895</f>
        <v>0</v>
      </c>
      <c r="C7894" s="7" t="n">
        <f aca="false">1_Data_EDA!I7895</f>
        <v>99.98999786</v>
      </c>
      <c r="D7894" s="6" t="n">
        <f aca="false">1_Data_EDA!J7895</f>
        <v>1</v>
      </c>
      <c r="E7894" s="7" t="n">
        <f aca="false">1_Data_EDA!K7895</f>
        <v>99.98999786</v>
      </c>
      <c r="F7894" s="7" t="n">
        <f aca="false">1_Data_EDA!L7895</f>
        <v>13</v>
      </c>
      <c r="G7894" s="8" t="n">
        <f aca="false">1_Data_EDA!M7895</f>
        <v>0.129999995</v>
      </c>
      <c r="H7894" s="6" t="n">
        <f aca="false">IF(1_Data_EDA!B7895="First Class",1,0)</f>
        <v>0</v>
      </c>
      <c r="I7894" s="6" t="n">
        <f aca="false">IF(1_Data_EDA!B7895="Second Class",1,0)</f>
        <v>0</v>
      </c>
      <c r="J7894" s="6" t="n">
        <f aca="false">IF(1_Data_EDA!B7895="Same Day",1,0)</f>
        <v>1</v>
      </c>
      <c r="K7894" s="6" t="n">
        <f aca="false">IF(1_Data_EDA!C7895="Corporate",1,0)</f>
        <v>0</v>
      </c>
      <c r="L7894" s="6" t="n">
        <f aca="false">IF(1_Data_EDA!C7895="Home Office",1,0)</f>
        <v>1</v>
      </c>
      <c r="M7894" s="6" t="n">
        <f aca="false">IF(1_Data_EDA!D7895="Europe",1,0)</f>
        <v>0</v>
      </c>
      <c r="N7894" s="6" t="n">
        <f aca="false">IF(1_Data_EDA!D7895="LATAM",1,0)</f>
        <v>0</v>
      </c>
      <c r="O7894" s="6" t="n">
        <f aca="false">IF(1_Data_EDA!D7895="Pacific Asia",1,0)</f>
        <v>0</v>
      </c>
      <c r="P7894" s="6" t="n">
        <f aca="false">IF(1_Data_EDA!D7895="USCA",1,0)</f>
        <v>1</v>
      </c>
      <c r="Q7894" s="6" t="n">
        <f aca="false">IF(C7894&gt;MEDIAN(C$5:C$8004),1,0)</f>
        <v>1</v>
      </c>
      <c r="R7894" s="6" t="n">
        <f aca="false">IF(D7894&gt;2,1,0)</f>
        <v>0</v>
      </c>
    </row>
    <row r="7895" customFormat="false" ht="15" hidden="false" customHeight="true" outlineLevel="0" collapsed="false">
      <c r="A7895" s="6" t="n">
        <f aca="false">1_Data_EDA!O7896</f>
        <v>0</v>
      </c>
      <c r="B7895" s="6" t="n">
        <f aca="false">1_Data_EDA!H7896</f>
        <v>4</v>
      </c>
      <c r="C7895" s="7" t="n">
        <f aca="false">1_Data_EDA!I7896</f>
        <v>299.980011</v>
      </c>
      <c r="D7895" s="6" t="n">
        <f aca="false">1_Data_EDA!J7896</f>
        <v>1</v>
      </c>
      <c r="E7895" s="7" t="n">
        <f aca="false">1_Data_EDA!K7896</f>
        <v>299.980011</v>
      </c>
      <c r="F7895" s="7" t="n">
        <f aca="false">1_Data_EDA!L7896</f>
        <v>60</v>
      </c>
      <c r="G7895" s="8" t="n">
        <f aca="false">1_Data_EDA!M7896</f>
        <v>0.200000003</v>
      </c>
      <c r="H7895" s="6" t="n">
        <f aca="false">IF(1_Data_EDA!B7896="First Class",1,0)</f>
        <v>0</v>
      </c>
      <c r="I7895" s="6" t="n">
        <f aca="false">IF(1_Data_EDA!B7896="Second Class",1,0)</f>
        <v>0</v>
      </c>
      <c r="J7895" s="6" t="n">
        <f aca="false">IF(1_Data_EDA!B7896="Same Day",1,0)</f>
        <v>0</v>
      </c>
      <c r="K7895" s="6" t="n">
        <f aca="false">IF(1_Data_EDA!C7896="Corporate",1,0)</f>
        <v>0</v>
      </c>
      <c r="L7895" s="6" t="n">
        <f aca="false">IF(1_Data_EDA!C7896="Home Office",1,0)</f>
        <v>0</v>
      </c>
      <c r="M7895" s="6" t="n">
        <f aca="false">IF(1_Data_EDA!D7896="Europe",1,0)</f>
        <v>0</v>
      </c>
      <c r="N7895" s="6" t="n">
        <f aca="false">IF(1_Data_EDA!D7896="LATAM",1,0)</f>
        <v>1</v>
      </c>
      <c r="O7895" s="6" t="n">
        <f aca="false">IF(1_Data_EDA!D7896="Pacific Asia",1,0)</f>
        <v>0</v>
      </c>
      <c r="P7895" s="6" t="n">
        <f aca="false">IF(1_Data_EDA!D7896="USCA",1,0)</f>
        <v>0</v>
      </c>
      <c r="Q7895" s="6" t="n">
        <f aca="false">IF(C7895&gt;MEDIAN(C$5:C$8004),1,0)</f>
        <v>1</v>
      </c>
      <c r="R7895" s="6" t="n">
        <f aca="false">IF(D7895&gt;2,1,0)</f>
        <v>0</v>
      </c>
    </row>
    <row r="7896" customFormat="false" ht="15" hidden="false" customHeight="true" outlineLevel="0" collapsed="false">
      <c r="A7896" s="6" t="n">
        <f aca="false">1_Data_EDA!O7897</f>
        <v>0</v>
      </c>
      <c r="B7896" s="6" t="n">
        <f aca="false">1_Data_EDA!H7897</f>
        <v>4</v>
      </c>
      <c r="C7896" s="7" t="n">
        <f aca="false">1_Data_EDA!I7897</f>
        <v>49.97999954</v>
      </c>
      <c r="D7896" s="6" t="n">
        <f aca="false">1_Data_EDA!J7897</f>
        <v>1</v>
      </c>
      <c r="E7896" s="7" t="n">
        <f aca="false">1_Data_EDA!K7897</f>
        <v>49.97999954</v>
      </c>
      <c r="F7896" s="7" t="n">
        <f aca="false">1_Data_EDA!L7897</f>
        <v>9</v>
      </c>
      <c r="G7896" s="8" t="n">
        <f aca="false">1_Data_EDA!M7897</f>
        <v>0.180000007</v>
      </c>
      <c r="H7896" s="6" t="n">
        <f aca="false">IF(1_Data_EDA!B7897="First Class",1,0)</f>
        <v>0</v>
      </c>
      <c r="I7896" s="6" t="n">
        <f aca="false">IF(1_Data_EDA!B7897="Second Class",1,0)</f>
        <v>0</v>
      </c>
      <c r="J7896" s="6" t="n">
        <f aca="false">IF(1_Data_EDA!B7897="Same Day",1,0)</f>
        <v>0</v>
      </c>
      <c r="K7896" s="6" t="n">
        <f aca="false">IF(1_Data_EDA!C7897="Corporate",1,0)</f>
        <v>0</v>
      </c>
      <c r="L7896" s="6" t="n">
        <f aca="false">IF(1_Data_EDA!C7897="Home Office",1,0)</f>
        <v>0</v>
      </c>
      <c r="M7896" s="6" t="n">
        <f aca="false">IF(1_Data_EDA!D7897="Europe",1,0)</f>
        <v>0</v>
      </c>
      <c r="N7896" s="6" t="n">
        <f aca="false">IF(1_Data_EDA!D7897="LATAM",1,0)</f>
        <v>1</v>
      </c>
      <c r="O7896" s="6" t="n">
        <f aca="false">IF(1_Data_EDA!D7897="Pacific Asia",1,0)</f>
        <v>0</v>
      </c>
      <c r="P7896" s="6" t="n">
        <f aca="false">IF(1_Data_EDA!D7897="USCA",1,0)</f>
        <v>0</v>
      </c>
      <c r="Q7896" s="6" t="n">
        <f aca="false">IF(C7896&gt;MEDIAN(C$5:C$8004),1,0)</f>
        <v>0</v>
      </c>
      <c r="R7896" s="6" t="n">
        <f aca="false">IF(D7896&gt;2,1,0)</f>
        <v>0</v>
      </c>
    </row>
    <row r="7897" customFormat="false" ht="15" hidden="false" customHeight="true" outlineLevel="0" collapsed="false">
      <c r="A7897" s="6" t="n">
        <f aca="false">1_Data_EDA!O7898</f>
        <v>1</v>
      </c>
      <c r="B7897" s="6" t="n">
        <f aca="false">1_Data_EDA!H7898</f>
        <v>2</v>
      </c>
      <c r="C7897" s="7" t="n">
        <f aca="false">1_Data_EDA!I7898</f>
        <v>199.9900055</v>
      </c>
      <c r="D7897" s="6" t="n">
        <f aca="false">1_Data_EDA!J7898</f>
        <v>1</v>
      </c>
      <c r="E7897" s="7" t="n">
        <f aca="false">1_Data_EDA!K7898</f>
        <v>199.9900055</v>
      </c>
      <c r="F7897" s="7" t="n">
        <f aca="false">1_Data_EDA!L7898</f>
        <v>0</v>
      </c>
      <c r="G7897" s="8" t="n">
        <f aca="false">1_Data_EDA!M7898</f>
        <v>0</v>
      </c>
      <c r="H7897" s="6" t="n">
        <f aca="false">IF(1_Data_EDA!B7898="First Class",1,0)</f>
        <v>0</v>
      </c>
      <c r="I7897" s="6" t="n">
        <f aca="false">IF(1_Data_EDA!B7898="Second Class",1,0)</f>
        <v>1</v>
      </c>
      <c r="J7897" s="6" t="n">
        <f aca="false">IF(1_Data_EDA!B7898="Same Day",1,0)</f>
        <v>0</v>
      </c>
      <c r="K7897" s="6" t="n">
        <f aca="false">IF(1_Data_EDA!C7898="Corporate",1,0)</f>
        <v>0</v>
      </c>
      <c r="L7897" s="6" t="n">
        <f aca="false">IF(1_Data_EDA!C7898="Home Office",1,0)</f>
        <v>1</v>
      </c>
      <c r="M7897" s="6" t="n">
        <f aca="false">IF(1_Data_EDA!D7898="Europe",1,0)</f>
        <v>1</v>
      </c>
      <c r="N7897" s="6" t="n">
        <f aca="false">IF(1_Data_EDA!D7898="LATAM",1,0)</f>
        <v>0</v>
      </c>
      <c r="O7897" s="6" t="n">
        <f aca="false">IF(1_Data_EDA!D7898="Pacific Asia",1,0)</f>
        <v>0</v>
      </c>
      <c r="P7897" s="6" t="n">
        <f aca="false">IF(1_Data_EDA!D7898="USCA",1,0)</f>
        <v>0</v>
      </c>
      <c r="Q7897" s="6" t="n">
        <f aca="false">IF(C7897&gt;MEDIAN(C$5:C$8004),1,0)</f>
        <v>1</v>
      </c>
      <c r="R7897" s="6" t="n">
        <f aca="false">IF(D7897&gt;2,1,0)</f>
        <v>0</v>
      </c>
    </row>
    <row r="7898" customFormat="false" ht="15" hidden="false" customHeight="true" outlineLevel="0" collapsed="false">
      <c r="A7898" s="6" t="n">
        <f aca="false">1_Data_EDA!O7899</f>
        <v>1</v>
      </c>
      <c r="B7898" s="6" t="n">
        <f aca="false">1_Data_EDA!H7899</f>
        <v>1</v>
      </c>
      <c r="C7898" s="7" t="n">
        <f aca="false">1_Data_EDA!I7899</f>
        <v>59.99000168</v>
      </c>
      <c r="D7898" s="6" t="n">
        <f aca="false">1_Data_EDA!J7899</f>
        <v>3</v>
      </c>
      <c r="E7898" s="7" t="n">
        <f aca="false">1_Data_EDA!K7899</f>
        <v>179.9700012</v>
      </c>
      <c r="F7898" s="7" t="n">
        <f aca="false">1_Data_EDA!L7899</f>
        <v>16.20000076</v>
      </c>
      <c r="G7898" s="8" t="n">
        <f aca="false">1_Data_EDA!M7899</f>
        <v>0.090000004</v>
      </c>
      <c r="H7898" s="6" t="n">
        <f aca="false">IF(1_Data_EDA!B7899="First Class",1,0)</f>
        <v>1</v>
      </c>
      <c r="I7898" s="6" t="n">
        <f aca="false">IF(1_Data_EDA!B7899="Second Class",1,0)</f>
        <v>0</v>
      </c>
      <c r="J7898" s="6" t="n">
        <f aca="false">IF(1_Data_EDA!B7899="Same Day",1,0)</f>
        <v>0</v>
      </c>
      <c r="K7898" s="6" t="n">
        <f aca="false">IF(1_Data_EDA!C7899="Corporate",1,0)</f>
        <v>0</v>
      </c>
      <c r="L7898" s="6" t="n">
        <f aca="false">IF(1_Data_EDA!C7899="Home Office",1,0)</f>
        <v>0</v>
      </c>
      <c r="M7898" s="6" t="n">
        <f aca="false">IF(1_Data_EDA!D7899="Europe",1,0)</f>
        <v>1</v>
      </c>
      <c r="N7898" s="6" t="n">
        <f aca="false">IF(1_Data_EDA!D7899="LATAM",1,0)</f>
        <v>0</v>
      </c>
      <c r="O7898" s="6" t="n">
        <f aca="false">IF(1_Data_EDA!D7899="Pacific Asia",1,0)</f>
        <v>0</v>
      </c>
      <c r="P7898" s="6" t="n">
        <f aca="false">IF(1_Data_EDA!D7899="USCA",1,0)</f>
        <v>0</v>
      </c>
      <c r="Q7898" s="6" t="n">
        <f aca="false">IF(C7898&gt;MEDIAN(C$5:C$8004),1,0)</f>
        <v>0</v>
      </c>
      <c r="R7898" s="6" t="n">
        <f aca="false">IF(D7898&gt;2,1,0)</f>
        <v>1</v>
      </c>
    </row>
    <row r="7899" customFormat="false" ht="15" hidden="false" customHeight="true" outlineLevel="0" collapsed="false">
      <c r="A7899" s="6" t="n">
        <f aca="false">1_Data_EDA!O7900</f>
        <v>0</v>
      </c>
      <c r="B7899" s="6" t="n">
        <f aca="false">1_Data_EDA!H7900</f>
        <v>4</v>
      </c>
      <c r="C7899" s="7" t="n">
        <f aca="false">1_Data_EDA!I7900</f>
        <v>99.98999786</v>
      </c>
      <c r="D7899" s="6" t="n">
        <f aca="false">1_Data_EDA!J7900</f>
        <v>2</v>
      </c>
      <c r="E7899" s="7" t="n">
        <f aca="false">1_Data_EDA!K7900</f>
        <v>199.9799957</v>
      </c>
      <c r="F7899" s="7" t="n">
        <f aca="false">1_Data_EDA!L7900</f>
        <v>6</v>
      </c>
      <c r="G7899" s="8" t="n">
        <f aca="false">1_Data_EDA!M7900</f>
        <v>0.029999999</v>
      </c>
      <c r="H7899" s="6" t="n">
        <f aca="false">IF(1_Data_EDA!B7900="First Class",1,0)</f>
        <v>0</v>
      </c>
      <c r="I7899" s="6" t="n">
        <f aca="false">IF(1_Data_EDA!B7900="Second Class",1,0)</f>
        <v>0</v>
      </c>
      <c r="J7899" s="6" t="n">
        <f aca="false">IF(1_Data_EDA!B7900="Same Day",1,0)</f>
        <v>0</v>
      </c>
      <c r="K7899" s="6" t="n">
        <f aca="false">IF(1_Data_EDA!C7900="Corporate",1,0)</f>
        <v>0</v>
      </c>
      <c r="L7899" s="6" t="n">
        <f aca="false">IF(1_Data_EDA!C7900="Home Office",1,0)</f>
        <v>0</v>
      </c>
      <c r="M7899" s="6" t="n">
        <f aca="false">IF(1_Data_EDA!D7900="Europe",1,0)</f>
        <v>0</v>
      </c>
      <c r="N7899" s="6" t="n">
        <f aca="false">IF(1_Data_EDA!D7900="LATAM",1,0)</f>
        <v>1</v>
      </c>
      <c r="O7899" s="6" t="n">
        <f aca="false">IF(1_Data_EDA!D7900="Pacific Asia",1,0)</f>
        <v>0</v>
      </c>
      <c r="P7899" s="6" t="n">
        <f aca="false">IF(1_Data_EDA!D7900="USCA",1,0)</f>
        <v>0</v>
      </c>
      <c r="Q7899" s="6" t="n">
        <f aca="false">IF(C7899&gt;MEDIAN(C$5:C$8004),1,0)</f>
        <v>1</v>
      </c>
      <c r="R7899" s="6" t="n">
        <f aca="false">IF(D7899&gt;2,1,0)</f>
        <v>0</v>
      </c>
    </row>
    <row r="7900" customFormat="false" ht="15" hidden="false" customHeight="true" outlineLevel="0" collapsed="false">
      <c r="A7900" s="6" t="n">
        <f aca="false">1_Data_EDA!O7901</f>
        <v>1</v>
      </c>
      <c r="B7900" s="6" t="n">
        <f aca="false">1_Data_EDA!H7901</f>
        <v>2</v>
      </c>
      <c r="C7900" s="7" t="n">
        <f aca="false">1_Data_EDA!I7901</f>
        <v>199.9900055</v>
      </c>
      <c r="D7900" s="6" t="n">
        <f aca="false">1_Data_EDA!J7901</f>
        <v>1</v>
      </c>
      <c r="E7900" s="7" t="n">
        <f aca="false">1_Data_EDA!K7901</f>
        <v>199.9900055</v>
      </c>
      <c r="F7900" s="7" t="n">
        <f aca="false">1_Data_EDA!L7901</f>
        <v>6</v>
      </c>
      <c r="G7900" s="8" t="n">
        <f aca="false">1_Data_EDA!M7901</f>
        <v>0.029999999</v>
      </c>
      <c r="H7900" s="6" t="n">
        <f aca="false">IF(1_Data_EDA!B7901="First Class",1,0)</f>
        <v>0</v>
      </c>
      <c r="I7900" s="6" t="n">
        <f aca="false">IF(1_Data_EDA!B7901="Second Class",1,0)</f>
        <v>1</v>
      </c>
      <c r="J7900" s="6" t="n">
        <f aca="false">IF(1_Data_EDA!B7901="Same Day",1,0)</f>
        <v>0</v>
      </c>
      <c r="K7900" s="6" t="n">
        <f aca="false">IF(1_Data_EDA!C7901="Corporate",1,0)</f>
        <v>0</v>
      </c>
      <c r="L7900" s="6" t="n">
        <f aca="false">IF(1_Data_EDA!C7901="Home Office",1,0)</f>
        <v>0</v>
      </c>
      <c r="M7900" s="6" t="n">
        <f aca="false">IF(1_Data_EDA!D7901="Europe",1,0)</f>
        <v>1</v>
      </c>
      <c r="N7900" s="6" t="n">
        <f aca="false">IF(1_Data_EDA!D7901="LATAM",1,0)</f>
        <v>0</v>
      </c>
      <c r="O7900" s="6" t="n">
        <f aca="false">IF(1_Data_EDA!D7901="Pacific Asia",1,0)</f>
        <v>0</v>
      </c>
      <c r="P7900" s="6" t="n">
        <f aca="false">IF(1_Data_EDA!D7901="USCA",1,0)</f>
        <v>0</v>
      </c>
      <c r="Q7900" s="6" t="n">
        <f aca="false">IF(C7900&gt;MEDIAN(C$5:C$8004),1,0)</f>
        <v>1</v>
      </c>
      <c r="R7900" s="6" t="n">
        <f aca="false">IF(D7900&gt;2,1,0)</f>
        <v>0</v>
      </c>
    </row>
    <row r="7901" customFormat="false" ht="15" hidden="false" customHeight="true" outlineLevel="0" collapsed="false">
      <c r="A7901" s="6" t="n">
        <f aca="false">1_Data_EDA!O7902</f>
        <v>1</v>
      </c>
      <c r="B7901" s="6" t="n">
        <f aca="false">1_Data_EDA!H7902</f>
        <v>2</v>
      </c>
      <c r="C7901" s="7" t="n">
        <f aca="false">1_Data_EDA!I7902</f>
        <v>129.9900055</v>
      </c>
      <c r="D7901" s="6" t="n">
        <f aca="false">1_Data_EDA!J7902</f>
        <v>1</v>
      </c>
      <c r="E7901" s="7" t="n">
        <f aca="false">1_Data_EDA!K7902</f>
        <v>129.9900055</v>
      </c>
      <c r="F7901" s="7" t="n">
        <f aca="false">1_Data_EDA!L7902</f>
        <v>20.79999924</v>
      </c>
      <c r="G7901" s="8" t="n">
        <f aca="false">1_Data_EDA!M7902</f>
        <v>0.159999996</v>
      </c>
      <c r="H7901" s="6" t="n">
        <f aca="false">IF(1_Data_EDA!B7902="First Class",1,0)</f>
        <v>0</v>
      </c>
      <c r="I7901" s="6" t="n">
        <f aca="false">IF(1_Data_EDA!B7902="Second Class",1,0)</f>
        <v>1</v>
      </c>
      <c r="J7901" s="6" t="n">
        <f aca="false">IF(1_Data_EDA!B7902="Same Day",1,0)</f>
        <v>0</v>
      </c>
      <c r="K7901" s="6" t="n">
        <f aca="false">IF(1_Data_EDA!C7902="Corporate",1,0)</f>
        <v>0</v>
      </c>
      <c r="L7901" s="6" t="n">
        <f aca="false">IF(1_Data_EDA!C7902="Home Office",1,0)</f>
        <v>0</v>
      </c>
      <c r="M7901" s="6" t="n">
        <f aca="false">IF(1_Data_EDA!D7902="Europe",1,0)</f>
        <v>1</v>
      </c>
      <c r="N7901" s="6" t="n">
        <f aca="false">IF(1_Data_EDA!D7902="LATAM",1,0)</f>
        <v>0</v>
      </c>
      <c r="O7901" s="6" t="n">
        <f aca="false">IF(1_Data_EDA!D7902="Pacific Asia",1,0)</f>
        <v>0</v>
      </c>
      <c r="P7901" s="6" t="n">
        <f aca="false">IF(1_Data_EDA!D7902="USCA",1,0)</f>
        <v>0</v>
      </c>
      <c r="Q7901" s="6" t="n">
        <f aca="false">IF(C7901&gt;MEDIAN(C$5:C$8004),1,0)</f>
        <v>1</v>
      </c>
      <c r="R7901" s="6" t="n">
        <f aca="false">IF(D7901&gt;2,1,0)</f>
        <v>0</v>
      </c>
    </row>
    <row r="7902" customFormat="false" ht="15" hidden="false" customHeight="true" outlineLevel="0" collapsed="false">
      <c r="A7902" s="6" t="n">
        <f aca="false">1_Data_EDA!O7903</f>
        <v>1</v>
      </c>
      <c r="B7902" s="6" t="n">
        <f aca="false">1_Data_EDA!H7903</f>
        <v>2</v>
      </c>
      <c r="C7902" s="7" t="n">
        <f aca="false">1_Data_EDA!I7903</f>
        <v>399.980011</v>
      </c>
      <c r="D7902" s="6" t="n">
        <f aca="false">1_Data_EDA!J7903</f>
        <v>1</v>
      </c>
      <c r="E7902" s="7" t="n">
        <f aca="false">1_Data_EDA!K7903</f>
        <v>399.980011</v>
      </c>
      <c r="F7902" s="7" t="n">
        <f aca="false">1_Data_EDA!L7903</f>
        <v>4</v>
      </c>
      <c r="G7902" s="8" t="n">
        <f aca="false">1_Data_EDA!M7903</f>
        <v>0.01</v>
      </c>
      <c r="H7902" s="6" t="n">
        <f aca="false">IF(1_Data_EDA!B7903="First Class",1,0)</f>
        <v>0</v>
      </c>
      <c r="I7902" s="6" t="n">
        <f aca="false">IF(1_Data_EDA!B7903="Second Class",1,0)</f>
        <v>1</v>
      </c>
      <c r="J7902" s="6" t="n">
        <f aca="false">IF(1_Data_EDA!B7903="Same Day",1,0)</f>
        <v>0</v>
      </c>
      <c r="K7902" s="6" t="n">
        <f aca="false">IF(1_Data_EDA!C7903="Corporate",1,0)</f>
        <v>0</v>
      </c>
      <c r="L7902" s="6" t="n">
        <f aca="false">IF(1_Data_EDA!C7903="Home Office",1,0)</f>
        <v>0</v>
      </c>
      <c r="M7902" s="6" t="n">
        <f aca="false">IF(1_Data_EDA!D7903="Europe",1,0)</f>
        <v>0</v>
      </c>
      <c r="N7902" s="6" t="n">
        <f aca="false">IF(1_Data_EDA!D7903="LATAM",1,0)</f>
        <v>0</v>
      </c>
      <c r="O7902" s="6" t="n">
        <f aca="false">IF(1_Data_EDA!D7903="Pacific Asia",1,0)</f>
        <v>0</v>
      </c>
      <c r="P7902" s="6" t="n">
        <f aca="false">IF(1_Data_EDA!D7903="USCA",1,0)</f>
        <v>1</v>
      </c>
      <c r="Q7902" s="6" t="n">
        <f aca="false">IF(C7902&gt;MEDIAN(C$5:C$8004),1,0)</f>
        <v>1</v>
      </c>
      <c r="R7902" s="6" t="n">
        <f aca="false">IF(D7902&gt;2,1,0)</f>
        <v>0</v>
      </c>
    </row>
    <row r="7903" customFormat="false" ht="15" hidden="false" customHeight="true" outlineLevel="0" collapsed="false">
      <c r="A7903" s="6" t="n">
        <f aca="false">1_Data_EDA!O7904</f>
        <v>1</v>
      </c>
      <c r="B7903" s="6" t="n">
        <f aca="false">1_Data_EDA!H7904</f>
        <v>2</v>
      </c>
      <c r="C7903" s="7" t="n">
        <f aca="false">1_Data_EDA!I7904</f>
        <v>50</v>
      </c>
      <c r="D7903" s="6" t="n">
        <f aca="false">1_Data_EDA!J7904</f>
        <v>4</v>
      </c>
      <c r="E7903" s="7" t="n">
        <f aca="false">1_Data_EDA!K7904</f>
        <v>200</v>
      </c>
      <c r="F7903" s="7" t="n">
        <f aca="false">1_Data_EDA!L7904</f>
        <v>0</v>
      </c>
      <c r="G7903" s="8" t="n">
        <f aca="false">1_Data_EDA!M7904</f>
        <v>0</v>
      </c>
      <c r="H7903" s="6" t="n">
        <f aca="false">IF(1_Data_EDA!B7904="First Class",1,0)</f>
        <v>0</v>
      </c>
      <c r="I7903" s="6" t="n">
        <f aca="false">IF(1_Data_EDA!B7904="Second Class",1,0)</f>
        <v>1</v>
      </c>
      <c r="J7903" s="6" t="n">
        <f aca="false">IF(1_Data_EDA!B7904="Same Day",1,0)</f>
        <v>0</v>
      </c>
      <c r="K7903" s="6" t="n">
        <f aca="false">IF(1_Data_EDA!C7904="Corporate",1,0)</f>
        <v>1</v>
      </c>
      <c r="L7903" s="6" t="n">
        <f aca="false">IF(1_Data_EDA!C7904="Home Office",1,0)</f>
        <v>0</v>
      </c>
      <c r="M7903" s="6" t="n">
        <f aca="false">IF(1_Data_EDA!D7904="Europe",1,0)</f>
        <v>0</v>
      </c>
      <c r="N7903" s="6" t="n">
        <f aca="false">IF(1_Data_EDA!D7904="LATAM",1,0)</f>
        <v>1</v>
      </c>
      <c r="O7903" s="6" t="n">
        <f aca="false">IF(1_Data_EDA!D7904="Pacific Asia",1,0)</f>
        <v>0</v>
      </c>
      <c r="P7903" s="6" t="n">
        <f aca="false">IF(1_Data_EDA!D7904="USCA",1,0)</f>
        <v>0</v>
      </c>
      <c r="Q7903" s="6" t="n">
        <f aca="false">IF(C7903&gt;MEDIAN(C$5:C$8004),1,0)</f>
        <v>0</v>
      </c>
      <c r="R7903" s="6" t="n">
        <f aca="false">IF(D7903&gt;2,1,0)</f>
        <v>1</v>
      </c>
    </row>
    <row r="7904" customFormat="false" ht="15" hidden="false" customHeight="true" outlineLevel="0" collapsed="false">
      <c r="A7904" s="6" t="n">
        <f aca="false">1_Data_EDA!O7905</f>
        <v>1</v>
      </c>
      <c r="B7904" s="6" t="n">
        <f aca="false">1_Data_EDA!H7905</f>
        <v>2</v>
      </c>
      <c r="C7904" s="7" t="n">
        <f aca="false">1_Data_EDA!I7905</f>
        <v>59.99000168</v>
      </c>
      <c r="D7904" s="6" t="n">
        <f aca="false">1_Data_EDA!J7905</f>
        <v>5</v>
      </c>
      <c r="E7904" s="7" t="n">
        <f aca="false">1_Data_EDA!K7905</f>
        <v>299.9500122</v>
      </c>
      <c r="F7904" s="7" t="n">
        <f aca="false">1_Data_EDA!L7905</f>
        <v>3</v>
      </c>
      <c r="G7904" s="8" t="n">
        <f aca="false">1_Data_EDA!M7905</f>
        <v>0.01</v>
      </c>
      <c r="H7904" s="6" t="n">
        <f aca="false">IF(1_Data_EDA!B7905="First Class",1,0)</f>
        <v>0</v>
      </c>
      <c r="I7904" s="6" t="n">
        <f aca="false">IF(1_Data_EDA!B7905="Second Class",1,0)</f>
        <v>1</v>
      </c>
      <c r="J7904" s="6" t="n">
        <f aca="false">IF(1_Data_EDA!B7905="Same Day",1,0)</f>
        <v>0</v>
      </c>
      <c r="K7904" s="6" t="n">
        <f aca="false">IF(1_Data_EDA!C7905="Corporate",1,0)</f>
        <v>0</v>
      </c>
      <c r="L7904" s="6" t="n">
        <f aca="false">IF(1_Data_EDA!C7905="Home Office",1,0)</f>
        <v>0</v>
      </c>
      <c r="M7904" s="6" t="n">
        <f aca="false">IF(1_Data_EDA!D7905="Europe",1,0)</f>
        <v>0</v>
      </c>
      <c r="N7904" s="6" t="n">
        <f aca="false">IF(1_Data_EDA!D7905="LATAM",1,0)</f>
        <v>0</v>
      </c>
      <c r="O7904" s="6" t="n">
        <f aca="false">IF(1_Data_EDA!D7905="Pacific Asia",1,0)</f>
        <v>0</v>
      </c>
      <c r="P7904" s="6" t="n">
        <f aca="false">IF(1_Data_EDA!D7905="USCA",1,0)</f>
        <v>1</v>
      </c>
      <c r="Q7904" s="6" t="n">
        <f aca="false">IF(C7904&gt;MEDIAN(C$5:C$8004),1,0)</f>
        <v>0</v>
      </c>
      <c r="R7904" s="6" t="n">
        <f aca="false">IF(D7904&gt;2,1,0)</f>
        <v>1</v>
      </c>
    </row>
    <row r="7905" customFormat="false" ht="15" hidden="false" customHeight="true" outlineLevel="0" collapsed="false">
      <c r="A7905" s="6" t="n">
        <f aca="false">1_Data_EDA!O7906</f>
        <v>1</v>
      </c>
      <c r="B7905" s="6" t="n">
        <f aca="false">1_Data_EDA!H7906</f>
        <v>4</v>
      </c>
      <c r="C7905" s="7" t="n">
        <f aca="false">1_Data_EDA!I7906</f>
        <v>199.9900055</v>
      </c>
      <c r="D7905" s="6" t="n">
        <f aca="false">1_Data_EDA!J7906</f>
        <v>1</v>
      </c>
      <c r="E7905" s="7" t="n">
        <f aca="false">1_Data_EDA!K7906</f>
        <v>199.9900055</v>
      </c>
      <c r="F7905" s="7" t="n">
        <f aca="false">1_Data_EDA!L7906</f>
        <v>34</v>
      </c>
      <c r="G7905" s="8" t="n">
        <f aca="false">1_Data_EDA!M7906</f>
        <v>0.170000002</v>
      </c>
      <c r="H7905" s="6" t="n">
        <f aca="false">IF(1_Data_EDA!B7906="First Class",1,0)</f>
        <v>0</v>
      </c>
      <c r="I7905" s="6" t="n">
        <f aca="false">IF(1_Data_EDA!B7906="Second Class",1,0)</f>
        <v>0</v>
      </c>
      <c r="J7905" s="6" t="n">
        <f aca="false">IF(1_Data_EDA!B7906="Same Day",1,0)</f>
        <v>0</v>
      </c>
      <c r="K7905" s="6" t="n">
        <f aca="false">IF(1_Data_EDA!C7906="Corporate",1,0)</f>
        <v>0</v>
      </c>
      <c r="L7905" s="6" t="n">
        <f aca="false">IF(1_Data_EDA!C7906="Home Office",1,0)</f>
        <v>0</v>
      </c>
      <c r="M7905" s="6" t="n">
        <f aca="false">IF(1_Data_EDA!D7906="Europe",1,0)</f>
        <v>1</v>
      </c>
      <c r="N7905" s="6" t="n">
        <f aca="false">IF(1_Data_EDA!D7906="LATAM",1,0)</f>
        <v>0</v>
      </c>
      <c r="O7905" s="6" t="n">
        <f aca="false">IF(1_Data_EDA!D7906="Pacific Asia",1,0)</f>
        <v>0</v>
      </c>
      <c r="P7905" s="6" t="n">
        <f aca="false">IF(1_Data_EDA!D7906="USCA",1,0)</f>
        <v>0</v>
      </c>
      <c r="Q7905" s="6" t="n">
        <f aca="false">IF(C7905&gt;MEDIAN(C$5:C$8004),1,0)</f>
        <v>1</v>
      </c>
      <c r="R7905" s="6" t="n">
        <f aca="false">IF(D7905&gt;2,1,0)</f>
        <v>0</v>
      </c>
    </row>
    <row r="7906" customFormat="false" ht="15" hidden="false" customHeight="true" outlineLevel="0" collapsed="false">
      <c r="A7906" s="6" t="n">
        <f aca="false">1_Data_EDA!O7907</f>
        <v>1</v>
      </c>
      <c r="B7906" s="6" t="n">
        <f aca="false">1_Data_EDA!H7907</f>
        <v>1</v>
      </c>
      <c r="C7906" s="7" t="n">
        <f aca="false">1_Data_EDA!I7907</f>
        <v>99.98999786</v>
      </c>
      <c r="D7906" s="6" t="n">
        <f aca="false">1_Data_EDA!J7907</f>
        <v>2</v>
      </c>
      <c r="E7906" s="7" t="n">
        <f aca="false">1_Data_EDA!K7907</f>
        <v>199.9799957</v>
      </c>
      <c r="F7906" s="7" t="n">
        <f aca="false">1_Data_EDA!L7907</f>
        <v>50</v>
      </c>
      <c r="G7906" s="8" t="n">
        <f aca="false">1_Data_EDA!M7907</f>
        <v>0.25</v>
      </c>
      <c r="H7906" s="6" t="n">
        <f aca="false">IF(1_Data_EDA!B7907="First Class",1,0)</f>
        <v>1</v>
      </c>
      <c r="I7906" s="6" t="n">
        <f aca="false">IF(1_Data_EDA!B7907="Second Class",1,0)</f>
        <v>0</v>
      </c>
      <c r="J7906" s="6" t="n">
        <f aca="false">IF(1_Data_EDA!B7907="Same Day",1,0)</f>
        <v>0</v>
      </c>
      <c r="K7906" s="6" t="n">
        <f aca="false">IF(1_Data_EDA!C7907="Corporate",1,0)</f>
        <v>0</v>
      </c>
      <c r="L7906" s="6" t="n">
        <f aca="false">IF(1_Data_EDA!C7907="Home Office",1,0)</f>
        <v>0</v>
      </c>
      <c r="M7906" s="6" t="n">
        <f aca="false">IF(1_Data_EDA!D7907="Europe",1,0)</f>
        <v>0</v>
      </c>
      <c r="N7906" s="6" t="n">
        <f aca="false">IF(1_Data_EDA!D7907="LATAM",1,0)</f>
        <v>1</v>
      </c>
      <c r="O7906" s="6" t="n">
        <f aca="false">IF(1_Data_EDA!D7907="Pacific Asia",1,0)</f>
        <v>0</v>
      </c>
      <c r="P7906" s="6" t="n">
        <f aca="false">IF(1_Data_EDA!D7907="USCA",1,0)</f>
        <v>0</v>
      </c>
      <c r="Q7906" s="6" t="n">
        <f aca="false">IF(C7906&gt;MEDIAN(C$5:C$8004),1,0)</f>
        <v>1</v>
      </c>
      <c r="R7906" s="6" t="n">
        <f aca="false">IF(D7906&gt;2,1,0)</f>
        <v>0</v>
      </c>
    </row>
    <row r="7907" customFormat="false" ht="15" hidden="false" customHeight="true" outlineLevel="0" collapsed="false">
      <c r="A7907" s="6" t="n">
        <f aca="false">1_Data_EDA!O7908</f>
        <v>0</v>
      </c>
      <c r="B7907" s="6" t="n">
        <f aca="false">1_Data_EDA!H7908</f>
        <v>4</v>
      </c>
      <c r="C7907" s="7" t="n">
        <f aca="false">1_Data_EDA!I7908</f>
        <v>399.980011</v>
      </c>
      <c r="D7907" s="6" t="n">
        <f aca="false">1_Data_EDA!J7908</f>
        <v>1</v>
      </c>
      <c r="E7907" s="7" t="n">
        <f aca="false">1_Data_EDA!K7908</f>
        <v>399.980011</v>
      </c>
      <c r="F7907" s="7" t="n">
        <f aca="false">1_Data_EDA!L7908</f>
        <v>40</v>
      </c>
      <c r="G7907" s="8" t="n">
        <f aca="false">1_Data_EDA!M7908</f>
        <v>0.100000001</v>
      </c>
      <c r="H7907" s="6" t="n">
        <f aca="false">IF(1_Data_EDA!B7908="First Class",1,0)</f>
        <v>0</v>
      </c>
      <c r="I7907" s="6" t="n">
        <f aca="false">IF(1_Data_EDA!B7908="Second Class",1,0)</f>
        <v>0</v>
      </c>
      <c r="J7907" s="6" t="n">
        <f aca="false">IF(1_Data_EDA!B7908="Same Day",1,0)</f>
        <v>0</v>
      </c>
      <c r="K7907" s="6" t="n">
        <f aca="false">IF(1_Data_EDA!C7908="Corporate",1,0)</f>
        <v>0</v>
      </c>
      <c r="L7907" s="6" t="n">
        <f aca="false">IF(1_Data_EDA!C7908="Home Office",1,0)</f>
        <v>0</v>
      </c>
      <c r="M7907" s="6" t="n">
        <f aca="false">IF(1_Data_EDA!D7908="Europe",1,0)</f>
        <v>0</v>
      </c>
      <c r="N7907" s="6" t="n">
        <f aca="false">IF(1_Data_EDA!D7908="LATAM",1,0)</f>
        <v>1</v>
      </c>
      <c r="O7907" s="6" t="n">
        <f aca="false">IF(1_Data_EDA!D7908="Pacific Asia",1,0)</f>
        <v>0</v>
      </c>
      <c r="P7907" s="6" t="n">
        <f aca="false">IF(1_Data_EDA!D7908="USCA",1,0)</f>
        <v>0</v>
      </c>
      <c r="Q7907" s="6" t="n">
        <f aca="false">IF(C7907&gt;MEDIAN(C$5:C$8004),1,0)</f>
        <v>1</v>
      </c>
      <c r="R7907" s="6" t="n">
        <f aca="false">IF(D7907&gt;2,1,0)</f>
        <v>0</v>
      </c>
    </row>
    <row r="7908" customFormat="false" ht="15" hidden="false" customHeight="true" outlineLevel="0" collapsed="false">
      <c r="A7908" s="6" t="n">
        <f aca="false">1_Data_EDA!O7909</f>
        <v>1</v>
      </c>
      <c r="B7908" s="6" t="n">
        <f aca="false">1_Data_EDA!H7909</f>
        <v>1</v>
      </c>
      <c r="C7908" s="7" t="n">
        <f aca="false">1_Data_EDA!I7909</f>
        <v>59.99000168</v>
      </c>
      <c r="D7908" s="6" t="n">
        <f aca="false">1_Data_EDA!J7909</f>
        <v>2</v>
      </c>
      <c r="E7908" s="7" t="n">
        <f aca="false">1_Data_EDA!K7909</f>
        <v>119.9800034</v>
      </c>
      <c r="F7908" s="7" t="n">
        <f aca="false">1_Data_EDA!L7909</f>
        <v>14.39999962</v>
      </c>
      <c r="G7908" s="8" t="n">
        <f aca="false">1_Data_EDA!M7909</f>
        <v>0.119999997</v>
      </c>
      <c r="H7908" s="6" t="n">
        <f aca="false">IF(1_Data_EDA!B7909="First Class",1,0)</f>
        <v>1</v>
      </c>
      <c r="I7908" s="6" t="n">
        <f aca="false">IF(1_Data_EDA!B7909="Second Class",1,0)</f>
        <v>0</v>
      </c>
      <c r="J7908" s="6" t="n">
        <f aca="false">IF(1_Data_EDA!B7909="Same Day",1,0)</f>
        <v>0</v>
      </c>
      <c r="K7908" s="6" t="n">
        <f aca="false">IF(1_Data_EDA!C7909="Corporate",1,0)</f>
        <v>1</v>
      </c>
      <c r="L7908" s="6" t="n">
        <f aca="false">IF(1_Data_EDA!C7909="Home Office",1,0)</f>
        <v>0</v>
      </c>
      <c r="M7908" s="6" t="n">
        <f aca="false">IF(1_Data_EDA!D7909="Europe",1,0)</f>
        <v>0</v>
      </c>
      <c r="N7908" s="6" t="n">
        <f aca="false">IF(1_Data_EDA!D7909="LATAM",1,0)</f>
        <v>1</v>
      </c>
      <c r="O7908" s="6" t="n">
        <f aca="false">IF(1_Data_EDA!D7909="Pacific Asia",1,0)</f>
        <v>0</v>
      </c>
      <c r="P7908" s="6" t="n">
        <f aca="false">IF(1_Data_EDA!D7909="USCA",1,0)</f>
        <v>0</v>
      </c>
      <c r="Q7908" s="6" t="n">
        <f aca="false">IF(C7908&gt;MEDIAN(C$5:C$8004),1,0)</f>
        <v>0</v>
      </c>
      <c r="R7908" s="6" t="n">
        <f aca="false">IF(D7908&gt;2,1,0)</f>
        <v>0</v>
      </c>
    </row>
    <row r="7909" customFormat="false" ht="15" hidden="false" customHeight="true" outlineLevel="0" collapsed="false">
      <c r="A7909" s="6" t="n">
        <f aca="false">1_Data_EDA!O7910</f>
        <v>1</v>
      </c>
      <c r="B7909" s="6" t="n">
        <f aca="false">1_Data_EDA!H7910</f>
        <v>4</v>
      </c>
      <c r="C7909" s="7" t="n">
        <f aca="false">1_Data_EDA!I7910</f>
        <v>59.99000168</v>
      </c>
      <c r="D7909" s="6" t="n">
        <f aca="false">1_Data_EDA!J7910</f>
        <v>1</v>
      </c>
      <c r="E7909" s="7" t="n">
        <f aca="false">1_Data_EDA!K7910</f>
        <v>59.99000168</v>
      </c>
      <c r="F7909" s="7" t="n">
        <f aca="false">1_Data_EDA!L7910</f>
        <v>1.799999952</v>
      </c>
      <c r="G7909" s="8" t="n">
        <f aca="false">1_Data_EDA!M7910</f>
        <v>0.029999999</v>
      </c>
      <c r="H7909" s="6" t="n">
        <f aca="false">IF(1_Data_EDA!B7910="First Class",1,0)</f>
        <v>0</v>
      </c>
      <c r="I7909" s="6" t="n">
        <f aca="false">IF(1_Data_EDA!B7910="Second Class",1,0)</f>
        <v>0</v>
      </c>
      <c r="J7909" s="6" t="n">
        <f aca="false">IF(1_Data_EDA!B7910="Same Day",1,0)</f>
        <v>0</v>
      </c>
      <c r="K7909" s="6" t="n">
        <f aca="false">IF(1_Data_EDA!C7910="Corporate",1,0)</f>
        <v>0</v>
      </c>
      <c r="L7909" s="6" t="n">
        <f aca="false">IF(1_Data_EDA!C7910="Home Office",1,0)</f>
        <v>0</v>
      </c>
      <c r="M7909" s="6" t="n">
        <f aca="false">IF(1_Data_EDA!D7910="Europe",1,0)</f>
        <v>1</v>
      </c>
      <c r="N7909" s="6" t="n">
        <f aca="false">IF(1_Data_EDA!D7910="LATAM",1,0)</f>
        <v>0</v>
      </c>
      <c r="O7909" s="6" t="n">
        <f aca="false">IF(1_Data_EDA!D7910="Pacific Asia",1,0)</f>
        <v>0</v>
      </c>
      <c r="P7909" s="6" t="n">
        <f aca="false">IF(1_Data_EDA!D7910="USCA",1,0)</f>
        <v>0</v>
      </c>
      <c r="Q7909" s="6" t="n">
        <f aca="false">IF(C7909&gt;MEDIAN(C$5:C$8004),1,0)</f>
        <v>0</v>
      </c>
      <c r="R7909" s="6" t="n">
        <f aca="false">IF(D7909&gt;2,1,0)</f>
        <v>0</v>
      </c>
    </row>
    <row r="7910" customFormat="false" ht="15" hidden="false" customHeight="true" outlineLevel="0" collapsed="false">
      <c r="A7910" s="6" t="n">
        <f aca="false">1_Data_EDA!O7911</f>
        <v>1</v>
      </c>
      <c r="B7910" s="6" t="n">
        <f aca="false">1_Data_EDA!H7911</f>
        <v>2</v>
      </c>
      <c r="C7910" s="7" t="n">
        <f aca="false">1_Data_EDA!I7911</f>
        <v>129.9900055</v>
      </c>
      <c r="D7910" s="6" t="n">
        <f aca="false">1_Data_EDA!J7911</f>
        <v>1</v>
      </c>
      <c r="E7910" s="7" t="n">
        <f aca="false">1_Data_EDA!K7911</f>
        <v>129.9900055</v>
      </c>
      <c r="F7910" s="7" t="n">
        <f aca="false">1_Data_EDA!L7911</f>
        <v>23.39999962</v>
      </c>
      <c r="G7910" s="8" t="n">
        <f aca="false">1_Data_EDA!M7911</f>
        <v>0.180000007</v>
      </c>
      <c r="H7910" s="6" t="n">
        <f aca="false">IF(1_Data_EDA!B7911="First Class",1,0)</f>
        <v>0</v>
      </c>
      <c r="I7910" s="6" t="n">
        <f aca="false">IF(1_Data_EDA!B7911="Second Class",1,0)</f>
        <v>1</v>
      </c>
      <c r="J7910" s="6" t="n">
        <f aca="false">IF(1_Data_EDA!B7911="Same Day",1,0)</f>
        <v>0</v>
      </c>
      <c r="K7910" s="6" t="n">
        <f aca="false">IF(1_Data_EDA!C7911="Corporate",1,0)</f>
        <v>0</v>
      </c>
      <c r="L7910" s="6" t="n">
        <f aca="false">IF(1_Data_EDA!C7911="Home Office",1,0)</f>
        <v>0</v>
      </c>
      <c r="M7910" s="6" t="n">
        <f aca="false">IF(1_Data_EDA!D7911="Europe",1,0)</f>
        <v>0</v>
      </c>
      <c r="N7910" s="6" t="n">
        <f aca="false">IF(1_Data_EDA!D7911="LATAM",1,0)</f>
        <v>1</v>
      </c>
      <c r="O7910" s="6" t="n">
        <f aca="false">IF(1_Data_EDA!D7911="Pacific Asia",1,0)</f>
        <v>0</v>
      </c>
      <c r="P7910" s="6" t="n">
        <f aca="false">IF(1_Data_EDA!D7911="USCA",1,0)</f>
        <v>0</v>
      </c>
      <c r="Q7910" s="6" t="n">
        <f aca="false">IF(C7910&gt;MEDIAN(C$5:C$8004),1,0)</f>
        <v>1</v>
      </c>
      <c r="R7910" s="6" t="n">
        <f aca="false">IF(D7910&gt;2,1,0)</f>
        <v>0</v>
      </c>
    </row>
    <row r="7911" customFormat="false" ht="15" hidden="false" customHeight="true" outlineLevel="0" collapsed="false">
      <c r="A7911" s="6" t="n">
        <f aca="false">1_Data_EDA!O7912</f>
        <v>0</v>
      </c>
      <c r="B7911" s="6" t="n">
        <f aca="false">1_Data_EDA!H7912</f>
        <v>4</v>
      </c>
      <c r="C7911" s="7" t="n">
        <f aca="false">1_Data_EDA!I7912</f>
        <v>399.980011</v>
      </c>
      <c r="D7911" s="6" t="n">
        <f aca="false">1_Data_EDA!J7912</f>
        <v>1</v>
      </c>
      <c r="E7911" s="7" t="n">
        <f aca="false">1_Data_EDA!K7912</f>
        <v>399.980011</v>
      </c>
      <c r="F7911" s="7" t="n">
        <f aca="false">1_Data_EDA!L7912</f>
        <v>36</v>
      </c>
      <c r="G7911" s="8" t="n">
        <f aca="false">1_Data_EDA!M7912</f>
        <v>0.090000004</v>
      </c>
      <c r="H7911" s="6" t="n">
        <f aca="false">IF(1_Data_EDA!B7912="First Class",1,0)</f>
        <v>0</v>
      </c>
      <c r="I7911" s="6" t="n">
        <f aca="false">IF(1_Data_EDA!B7912="Second Class",1,0)</f>
        <v>0</v>
      </c>
      <c r="J7911" s="6" t="n">
        <f aca="false">IF(1_Data_EDA!B7912="Same Day",1,0)</f>
        <v>0</v>
      </c>
      <c r="K7911" s="6" t="n">
        <f aca="false">IF(1_Data_EDA!C7912="Corporate",1,0)</f>
        <v>1</v>
      </c>
      <c r="L7911" s="6" t="n">
        <f aca="false">IF(1_Data_EDA!C7912="Home Office",1,0)</f>
        <v>0</v>
      </c>
      <c r="M7911" s="6" t="n">
        <f aca="false">IF(1_Data_EDA!D7912="Europe",1,0)</f>
        <v>1</v>
      </c>
      <c r="N7911" s="6" t="n">
        <f aca="false">IF(1_Data_EDA!D7912="LATAM",1,0)</f>
        <v>0</v>
      </c>
      <c r="O7911" s="6" t="n">
        <f aca="false">IF(1_Data_EDA!D7912="Pacific Asia",1,0)</f>
        <v>0</v>
      </c>
      <c r="P7911" s="6" t="n">
        <f aca="false">IF(1_Data_EDA!D7912="USCA",1,0)</f>
        <v>0</v>
      </c>
      <c r="Q7911" s="6" t="n">
        <f aca="false">IF(C7911&gt;MEDIAN(C$5:C$8004),1,0)</f>
        <v>1</v>
      </c>
      <c r="R7911" s="6" t="n">
        <f aca="false">IF(D7911&gt;2,1,0)</f>
        <v>0</v>
      </c>
    </row>
    <row r="7912" customFormat="false" ht="15" hidden="false" customHeight="true" outlineLevel="0" collapsed="false">
      <c r="A7912" s="6" t="n">
        <f aca="false">1_Data_EDA!O7913</f>
        <v>0</v>
      </c>
      <c r="B7912" s="6" t="n">
        <f aca="false">1_Data_EDA!H7913</f>
        <v>4</v>
      </c>
      <c r="C7912" s="7" t="n">
        <f aca="false">1_Data_EDA!I7913</f>
        <v>49.97999954</v>
      </c>
      <c r="D7912" s="6" t="n">
        <f aca="false">1_Data_EDA!J7913</f>
        <v>3</v>
      </c>
      <c r="E7912" s="7" t="n">
        <f aca="false">1_Data_EDA!K7913</f>
        <v>149.9400024</v>
      </c>
      <c r="F7912" s="7" t="n">
        <f aca="false">1_Data_EDA!L7913</f>
        <v>17.98999977</v>
      </c>
      <c r="G7912" s="8" t="n">
        <f aca="false">1_Data_EDA!M7913</f>
        <v>0.119999997</v>
      </c>
      <c r="H7912" s="6" t="n">
        <f aca="false">IF(1_Data_EDA!B7913="First Class",1,0)</f>
        <v>0</v>
      </c>
      <c r="I7912" s="6" t="n">
        <f aca="false">IF(1_Data_EDA!B7913="Second Class",1,0)</f>
        <v>0</v>
      </c>
      <c r="J7912" s="6" t="n">
        <f aca="false">IF(1_Data_EDA!B7913="Same Day",1,0)</f>
        <v>0</v>
      </c>
      <c r="K7912" s="6" t="n">
        <f aca="false">IF(1_Data_EDA!C7913="Corporate",1,0)</f>
        <v>1</v>
      </c>
      <c r="L7912" s="6" t="n">
        <f aca="false">IF(1_Data_EDA!C7913="Home Office",1,0)</f>
        <v>0</v>
      </c>
      <c r="M7912" s="6" t="n">
        <f aca="false">IF(1_Data_EDA!D7913="Europe",1,0)</f>
        <v>1</v>
      </c>
      <c r="N7912" s="6" t="n">
        <f aca="false">IF(1_Data_EDA!D7913="LATAM",1,0)</f>
        <v>0</v>
      </c>
      <c r="O7912" s="6" t="n">
        <f aca="false">IF(1_Data_EDA!D7913="Pacific Asia",1,0)</f>
        <v>0</v>
      </c>
      <c r="P7912" s="6" t="n">
        <f aca="false">IF(1_Data_EDA!D7913="USCA",1,0)</f>
        <v>0</v>
      </c>
      <c r="Q7912" s="6" t="n">
        <f aca="false">IF(C7912&gt;MEDIAN(C$5:C$8004),1,0)</f>
        <v>0</v>
      </c>
      <c r="R7912" s="6" t="n">
        <f aca="false">IF(D7912&gt;2,1,0)</f>
        <v>1</v>
      </c>
    </row>
    <row r="7913" customFormat="false" ht="15" hidden="false" customHeight="true" outlineLevel="0" collapsed="false">
      <c r="A7913" s="6" t="n">
        <f aca="false">1_Data_EDA!O7914</f>
        <v>0</v>
      </c>
      <c r="B7913" s="6" t="n">
        <f aca="false">1_Data_EDA!H7914</f>
        <v>4</v>
      </c>
      <c r="C7913" s="7" t="n">
        <f aca="false">1_Data_EDA!I7914</f>
        <v>49.97999954</v>
      </c>
      <c r="D7913" s="6" t="n">
        <f aca="false">1_Data_EDA!J7914</f>
        <v>3</v>
      </c>
      <c r="E7913" s="7" t="n">
        <f aca="false">1_Data_EDA!K7914</f>
        <v>149.9400024</v>
      </c>
      <c r="F7913" s="7" t="n">
        <f aca="false">1_Data_EDA!L7914</f>
        <v>3</v>
      </c>
      <c r="G7913" s="8" t="n">
        <f aca="false">1_Data_EDA!M7914</f>
        <v>0.02</v>
      </c>
      <c r="H7913" s="6" t="n">
        <f aca="false">IF(1_Data_EDA!B7914="First Class",1,0)</f>
        <v>0</v>
      </c>
      <c r="I7913" s="6" t="n">
        <f aca="false">IF(1_Data_EDA!B7914="Second Class",1,0)</f>
        <v>0</v>
      </c>
      <c r="J7913" s="6" t="n">
        <f aca="false">IF(1_Data_EDA!B7914="Same Day",1,0)</f>
        <v>0</v>
      </c>
      <c r="K7913" s="6" t="n">
        <f aca="false">IF(1_Data_EDA!C7914="Corporate",1,0)</f>
        <v>0</v>
      </c>
      <c r="L7913" s="6" t="n">
        <f aca="false">IF(1_Data_EDA!C7914="Home Office",1,0)</f>
        <v>0</v>
      </c>
      <c r="M7913" s="6" t="n">
        <f aca="false">IF(1_Data_EDA!D7914="Europe",1,0)</f>
        <v>0</v>
      </c>
      <c r="N7913" s="6" t="n">
        <f aca="false">IF(1_Data_EDA!D7914="LATAM",1,0)</f>
        <v>0</v>
      </c>
      <c r="O7913" s="6" t="n">
        <f aca="false">IF(1_Data_EDA!D7914="Pacific Asia",1,0)</f>
        <v>0</v>
      </c>
      <c r="P7913" s="6" t="n">
        <f aca="false">IF(1_Data_EDA!D7914="USCA",1,0)</f>
        <v>1</v>
      </c>
      <c r="Q7913" s="6" t="n">
        <f aca="false">IF(C7913&gt;MEDIAN(C$5:C$8004),1,0)</f>
        <v>0</v>
      </c>
      <c r="R7913" s="6" t="n">
        <f aca="false">IF(D7913&gt;2,1,0)</f>
        <v>1</v>
      </c>
    </row>
    <row r="7914" customFormat="false" ht="15" hidden="false" customHeight="true" outlineLevel="0" collapsed="false">
      <c r="A7914" s="6" t="n">
        <f aca="false">1_Data_EDA!O7915</f>
        <v>0</v>
      </c>
      <c r="B7914" s="6" t="n">
        <f aca="false">1_Data_EDA!H7915</f>
        <v>4</v>
      </c>
      <c r="C7914" s="7" t="n">
        <f aca="false">1_Data_EDA!I7915</f>
        <v>260.6499939</v>
      </c>
      <c r="D7914" s="6" t="n">
        <f aca="false">1_Data_EDA!J7915</f>
        <v>1</v>
      </c>
      <c r="E7914" s="7" t="n">
        <f aca="false">1_Data_EDA!K7915</f>
        <v>260.6499939</v>
      </c>
      <c r="F7914" s="7" t="n">
        <f aca="false">1_Data_EDA!L7915</f>
        <v>10.43000031</v>
      </c>
      <c r="G7914" s="8" t="n">
        <f aca="false">1_Data_EDA!M7915</f>
        <v>0.039999999</v>
      </c>
      <c r="H7914" s="6" t="n">
        <f aca="false">IF(1_Data_EDA!B7915="First Class",1,0)</f>
        <v>0</v>
      </c>
      <c r="I7914" s="6" t="n">
        <f aca="false">IF(1_Data_EDA!B7915="Second Class",1,0)</f>
        <v>0</v>
      </c>
      <c r="J7914" s="6" t="n">
        <f aca="false">IF(1_Data_EDA!B7915="Same Day",1,0)</f>
        <v>0</v>
      </c>
      <c r="K7914" s="6" t="n">
        <f aca="false">IF(1_Data_EDA!C7915="Corporate",1,0)</f>
        <v>0</v>
      </c>
      <c r="L7914" s="6" t="n">
        <f aca="false">IF(1_Data_EDA!C7915="Home Office",1,0)</f>
        <v>1</v>
      </c>
      <c r="M7914" s="6" t="n">
        <f aca="false">IF(1_Data_EDA!D7915="Europe",1,0)</f>
        <v>0</v>
      </c>
      <c r="N7914" s="6" t="n">
        <f aca="false">IF(1_Data_EDA!D7915="LATAM",1,0)</f>
        <v>0</v>
      </c>
      <c r="O7914" s="6" t="n">
        <f aca="false">IF(1_Data_EDA!D7915="Pacific Asia",1,0)</f>
        <v>1</v>
      </c>
      <c r="P7914" s="6" t="n">
        <f aca="false">IF(1_Data_EDA!D7915="USCA",1,0)</f>
        <v>0</v>
      </c>
      <c r="Q7914" s="6" t="n">
        <f aca="false">IF(C7914&gt;MEDIAN(C$5:C$8004),1,0)</f>
        <v>1</v>
      </c>
      <c r="R7914" s="6" t="n">
        <f aca="false">IF(D7914&gt;2,1,0)</f>
        <v>0</v>
      </c>
    </row>
    <row r="7915" customFormat="false" ht="15" hidden="false" customHeight="true" outlineLevel="0" collapsed="false">
      <c r="A7915" s="6" t="n">
        <f aca="false">1_Data_EDA!O7916</f>
        <v>0</v>
      </c>
      <c r="B7915" s="6" t="n">
        <f aca="false">1_Data_EDA!H7916</f>
        <v>4</v>
      </c>
      <c r="C7915" s="7" t="n">
        <f aca="false">1_Data_EDA!I7916</f>
        <v>399.980011</v>
      </c>
      <c r="D7915" s="6" t="n">
        <f aca="false">1_Data_EDA!J7916</f>
        <v>1</v>
      </c>
      <c r="E7915" s="7" t="n">
        <f aca="false">1_Data_EDA!K7916</f>
        <v>399.980011</v>
      </c>
      <c r="F7915" s="7" t="n">
        <f aca="false">1_Data_EDA!L7916</f>
        <v>60</v>
      </c>
      <c r="G7915" s="8" t="n">
        <f aca="false">1_Data_EDA!M7916</f>
        <v>0.150000006</v>
      </c>
      <c r="H7915" s="6" t="n">
        <f aca="false">IF(1_Data_EDA!B7916="First Class",1,0)</f>
        <v>0</v>
      </c>
      <c r="I7915" s="6" t="n">
        <f aca="false">IF(1_Data_EDA!B7916="Second Class",1,0)</f>
        <v>0</v>
      </c>
      <c r="J7915" s="6" t="n">
        <f aca="false">IF(1_Data_EDA!B7916="Same Day",1,0)</f>
        <v>0</v>
      </c>
      <c r="K7915" s="6" t="n">
        <f aca="false">IF(1_Data_EDA!C7916="Corporate",1,0)</f>
        <v>0</v>
      </c>
      <c r="L7915" s="6" t="n">
        <f aca="false">IF(1_Data_EDA!C7916="Home Office",1,0)</f>
        <v>0</v>
      </c>
      <c r="M7915" s="6" t="n">
        <f aca="false">IF(1_Data_EDA!D7916="Europe",1,0)</f>
        <v>1</v>
      </c>
      <c r="N7915" s="6" t="n">
        <f aca="false">IF(1_Data_EDA!D7916="LATAM",1,0)</f>
        <v>0</v>
      </c>
      <c r="O7915" s="6" t="n">
        <f aca="false">IF(1_Data_EDA!D7916="Pacific Asia",1,0)</f>
        <v>0</v>
      </c>
      <c r="P7915" s="6" t="n">
        <f aca="false">IF(1_Data_EDA!D7916="USCA",1,0)</f>
        <v>0</v>
      </c>
      <c r="Q7915" s="6" t="n">
        <f aca="false">IF(C7915&gt;MEDIAN(C$5:C$8004),1,0)</f>
        <v>1</v>
      </c>
      <c r="R7915" s="6" t="n">
        <f aca="false">IF(D7915&gt;2,1,0)</f>
        <v>0</v>
      </c>
    </row>
    <row r="7916" customFormat="false" ht="15" hidden="false" customHeight="true" outlineLevel="0" collapsed="false">
      <c r="A7916" s="6" t="n">
        <f aca="false">1_Data_EDA!O7917</f>
        <v>0</v>
      </c>
      <c r="B7916" s="6" t="n">
        <f aca="false">1_Data_EDA!H7917</f>
        <v>4</v>
      </c>
      <c r="C7916" s="7" t="n">
        <f aca="false">1_Data_EDA!I7917</f>
        <v>199.9900055</v>
      </c>
      <c r="D7916" s="6" t="n">
        <f aca="false">1_Data_EDA!J7917</f>
        <v>1</v>
      </c>
      <c r="E7916" s="7" t="n">
        <f aca="false">1_Data_EDA!K7917</f>
        <v>199.9900055</v>
      </c>
      <c r="F7916" s="7" t="n">
        <f aca="false">1_Data_EDA!L7917</f>
        <v>10</v>
      </c>
      <c r="G7916" s="8" t="n">
        <f aca="false">1_Data_EDA!M7917</f>
        <v>0.050000001</v>
      </c>
      <c r="H7916" s="6" t="n">
        <f aca="false">IF(1_Data_EDA!B7917="First Class",1,0)</f>
        <v>0</v>
      </c>
      <c r="I7916" s="6" t="n">
        <f aca="false">IF(1_Data_EDA!B7917="Second Class",1,0)</f>
        <v>0</v>
      </c>
      <c r="J7916" s="6" t="n">
        <f aca="false">IF(1_Data_EDA!B7917="Same Day",1,0)</f>
        <v>0</v>
      </c>
      <c r="K7916" s="6" t="n">
        <f aca="false">IF(1_Data_EDA!C7917="Corporate",1,0)</f>
        <v>0</v>
      </c>
      <c r="L7916" s="6" t="n">
        <f aca="false">IF(1_Data_EDA!C7917="Home Office",1,0)</f>
        <v>0</v>
      </c>
      <c r="M7916" s="6" t="n">
        <f aca="false">IF(1_Data_EDA!D7917="Europe",1,0)</f>
        <v>0</v>
      </c>
      <c r="N7916" s="6" t="n">
        <f aca="false">IF(1_Data_EDA!D7917="LATAM",1,0)</f>
        <v>1</v>
      </c>
      <c r="O7916" s="6" t="n">
        <f aca="false">IF(1_Data_EDA!D7917="Pacific Asia",1,0)</f>
        <v>0</v>
      </c>
      <c r="P7916" s="6" t="n">
        <f aca="false">IF(1_Data_EDA!D7917="USCA",1,0)</f>
        <v>0</v>
      </c>
      <c r="Q7916" s="6" t="n">
        <f aca="false">IF(C7916&gt;MEDIAN(C$5:C$8004),1,0)</f>
        <v>1</v>
      </c>
      <c r="R7916" s="6" t="n">
        <f aca="false">IF(D7916&gt;2,1,0)</f>
        <v>0</v>
      </c>
    </row>
    <row r="7917" customFormat="false" ht="15" hidden="false" customHeight="true" outlineLevel="0" collapsed="false">
      <c r="A7917" s="6" t="n">
        <f aca="false">1_Data_EDA!O7918</f>
        <v>0</v>
      </c>
      <c r="B7917" s="6" t="n">
        <f aca="false">1_Data_EDA!H7918</f>
        <v>4</v>
      </c>
      <c r="C7917" s="7" t="n">
        <f aca="false">1_Data_EDA!I7918</f>
        <v>129.9900055</v>
      </c>
      <c r="D7917" s="6" t="n">
        <f aca="false">1_Data_EDA!J7918</f>
        <v>1</v>
      </c>
      <c r="E7917" s="7" t="n">
        <f aca="false">1_Data_EDA!K7918</f>
        <v>129.9900055</v>
      </c>
      <c r="F7917" s="7" t="n">
        <f aca="false">1_Data_EDA!L7918</f>
        <v>20.79999924</v>
      </c>
      <c r="G7917" s="8" t="n">
        <f aca="false">1_Data_EDA!M7918</f>
        <v>0.159999996</v>
      </c>
      <c r="H7917" s="6" t="n">
        <f aca="false">IF(1_Data_EDA!B7918="First Class",1,0)</f>
        <v>0</v>
      </c>
      <c r="I7917" s="6" t="n">
        <f aca="false">IF(1_Data_EDA!B7918="Second Class",1,0)</f>
        <v>0</v>
      </c>
      <c r="J7917" s="6" t="n">
        <f aca="false">IF(1_Data_EDA!B7918="Same Day",1,0)</f>
        <v>0</v>
      </c>
      <c r="K7917" s="6" t="n">
        <f aca="false">IF(1_Data_EDA!C7918="Corporate",1,0)</f>
        <v>1</v>
      </c>
      <c r="L7917" s="6" t="n">
        <f aca="false">IF(1_Data_EDA!C7918="Home Office",1,0)</f>
        <v>0</v>
      </c>
      <c r="M7917" s="6" t="n">
        <f aca="false">IF(1_Data_EDA!D7918="Europe",1,0)</f>
        <v>0</v>
      </c>
      <c r="N7917" s="6" t="n">
        <f aca="false">IF(1_Data_EDA!D7918="LATAM",1,0)</f>
        <v>0</v>
      </c>
      <c r="O7917" s="6" t="n">
        <f aca="false">IF(1_Data_EDA!D7918="Pacific Asia",1,0)</f>
        <v>1</v>
      </c>
      <c r="P7917" s="6" t="n">
        <f aca="false">IF(1_Data_EDA!D7918="USCA",1,0)</f>
        <v>0</v>
      </c>
      <c r="Q7917" s="6" t="n">
        <f aca="false">IF(C7917&gt;MEDIAN(C$5:C$8004),1,0)</f>
        <v>1</v>
      </c>
      <c r="R7917" s="6" t="n">
        <f aca="false">IF(D7917&gt;2,1,0)</f>
        <v>0</v>
      </c>
    </row>
    <row r="7918" customFormat="false" ht="15" hidden="false" customHeight="true" outlineLevel="0" collapsed="false">
      <c r="A7918" s="6" t="n">
        <f aca="false">1_Data_EDA!O7919</f>
        <v>1</v>
      </c>
      <c r="B7918" s="6" t="n">
        <f aca="false">1_Data_EDA!H7919</f>
        <v>2</v>
      </c>
      <c r="C7918" s="7" t="n">
        <f aca="false">1_Data_EDA!I7919</f>
        <v>399.980011</v>
      </c>
      <c r="D7918" s="6" t="n">
        <f aca="false">1_Data_EDA!J7919</f>
        <v>1</v>
      </c>
      <c r="E7918" s="7" t="n">
        <f aca="false">1_Data_EDA!K7919</f>
        <v>399.980011</v>
      </c>
      <c r="F7918" s="7" t="n">
        <f aca="false">1_Data_EDA!L7919</f>
        <v>22</v>
      </c>
      <c r="G7918" s="8" t="n">
        <f aca="false">1_Data_EDA!M7919</f>
        <v>0.059999999</v>
      </c>
      <c r="H7918" s="6" t="n">
        <f aca="false">IF(1_Data_EDA!B7919="First Class",1,0)</f>
        <v>0</v>
      </c>
      <c r="I7918" s="6" t="n">
        <f aca="false">IF(1_Data_EDA!B7919="Second Class",1,0)</f>
        <v>1</v>
      </c>
      <c r="J7918" s="6" t="n">
        <f aca="false">IF(1_Data_EDA!B7919="Same Day",1,0)</f>
        <v>0</v>
      </c>
      <c r="K7918" s="6" t="n">
        <f aca="false">IF(1_Data_EDA!C7919="Corporate",1,0)</f>
        <v>1</v>
      </c>
      <c r="L7918" s="6" t="n">
        <f aca="false">IF(1_Data_EDA!C7919="Home Office",1,0)</f>
        <v>0</v>
      </c>
      <c r="M7918" s="6" t="n">
        <f aca="false">IF(1_Data_EDA!D7919="Europe",1,0)</f>
        <v>0</v>
      </c>
      <c r="N7918" s="6" t="n">
        <f aca="false">IF(1_Data_EDA!D7919="LATAM",1,0)</f>
        <v>1</v>
      </c>
      <c r="O7918" s="6" t="n">
        <f aca="false">IF(1_Data_EDA!D7919="Pacific Asia",1,0)</f>
        <v>0</v>
      </c>
      <c r="P7918" s="6" t="n">
        <f aca="false">IF(1_Data_EDA!D7919="USCA",1,0)</f>
        <v>0</v>
      </c>
      <c r="Q7918" s="6" t="n">
        <f aca="false">IF(C7918&gt;MEDIAN(C$5:C$8004),1,0)</f>
        <v>1</v>
      </c>
      <c r="R7918" s="6" t="n">
        <f aca="false">IF(D7918&gt;2,1,0)</f>
        <v>0</v>
      </c>
    </row>
    <row r="7919" customFormat="false" ht="15" hidden="false" customHeight="true" outlineLevel="0" collapsed="false">
      <c r="A7919" s="6" t="n">
        <f aca="false">1_Data_EDA!O7920</f>
        <v>1</v>
      </c>
      <c r="B7919" s="6" t="n">
        <f aca="false">1_Data_EDA!H7920</f>
        <v>4</v>
      </c>
      <c r="C7919" s="7" t="n">
        <f aca="false">1_Data_EDA!I7920</f>
        <v>99.98999786</v>
      </c>
      <c r="D7919" s="6" t="n">
        <f aca="false">1_Data_EDA!J7920</f>
        <v>1</v>
      </c>
      <c r="E7919" s="7" t="n">
        <f aca="false">1_Data_EDA!K7920</f>
        <v>99.98999786</v>
      </c>
      <c r="F7919" s="7" t="n">
        <f aca="false">1_Data_EDA!L7920</f>
        <v>0</v>
      </c>
      <c r="G7919" s="8" t="n">
        <f aca="false">1_Data_EDA!M7920</f>
        <v>0</v>
      </c>
      <c r="H7919" s="6" t="n">
        <f aca="false">IF(1_Data_EDA!B7920="First Class",1,0)</f>
        <v>0</v>
      </c>
      <c r="I7919" s="6" t="n">
        <f aca="false">IF(1_Data_EDA!B7920="Second Class",1,0)</f>
        <v>0</v>
      </c>
      <c r="J7919" s="6" t="n">
        <f aca="false">IF(1_Data_EDA!B7920="Same Day",1,0)</f>
        <v>0</v>
      </c>
      <c r="K7919" s="6" t="n">
        <f aca="false">IF(1_Data_EDA!C7920="Corporate",1,0)</f>
        <v>1</v>
      </c>
      <c r="L7919" s="6" t="n">
        <f aca="false">IF(1_Data_EDA!C7920="Home Office",1,0)</f>
        <v>0</v>
      </c>
      <c r="M7919" s="6" t="n">
        <f aca="false">IF(1_Data_EDA!D7920="Europe",1,0)</f>
        <v>0</v>
      </c>
      <c r="N7919" s="6" t="n">
        <f aca="false">IF(1_Data_EDA!D7920="LATAM",1,0)</f>
        <v>0</v>
      </c>
      <c r="O7919" s="6" t="n">
        <f aca="false">IF(1_Data_EDA!D7920="Pacific Asia",1,0)</f>
        <v>0</v>
      </c>
      <c r="P7919" s="6" t="n">
        <f aca="false">IF(1_Data_EDA!D7920="USCA",1,0)</f>
        <v>0</v>
      </c>
      <c r="Q7919" s="6" t="n">
        <f aca="false">IF(C7919&gt;MEDIAN(C$5:C$8004),1,0)</f>
        <v>1</v>
      </c>
      <c r="R7919" s="6" t="n">
        <f aca="false">IF(D7919&gt;2,1,0)</f>
        <v>0</v>
      </c>
    </row>
    <row r="7920" customFormat="false" ht="15" hidden="false" customHeight="true" outlineLevel="0" collapsed="false">
      <c r="A7920" s="6" t="n">
        <f aca="false">1_Data_EDA!O7921</f>
        <v>0</v>
      </c>
      <c r="B7920" s="6" t="n">
        <f aca="false">1_Data_EDA!H7921</f>
        <v>4</v>
      </c>
      <c r="C7920" s="7" t="n">
        <f aca="false">1_Data_EDA!I7921</f>
        <v>49.97999954</v>
      </c>
      <c r="D7920" s="6" t="n">
        <f aca="false">1_Data_EDA!J7921</f>
        <v>5</v>
      </c>
      <c r="E7920" s="7" t="n">
        <f aca="false">1_Data_EDA!K7921</f>
        <v>249.8999939</v>
      </c>
      <c r="F7920" s="7" t="n">
        <f aca="false">1_Data_EDA!L7921</f>
        <v>22.48999977</v>
      </c>
      <c r="G7920" s="8" t="n">
        <f aca="false">1_Data_EDA!M7921</f>
        <v>0.090000004</v>
      </c>
      <c r="H7920" s="6" t="n">
        <f aca="false">IF(1_Data_EDA!B7921="First Class",1,0)</f>
        <v>0</v>
      </c>
      <c r="I7920" s="6" t="n">
        <f aca="false">IF(1_Data_EDA!B7921="Second Class",1,0)</f>
        <v>0</v>
      </c>
      <c r="J7920" s="6" t="n">
        <f aca="false">IF(1_Data_EDA!B7921="Same Day",1,0)</f>
        <v>0</v>
      </c>
      <c r="K7920" s="6" t="n">
        <f aca="false">IF(1_Data_EDA!C7921="Corporate",1,0)</f>
        <v>1</v>
      </c>
      <c r="L7920" s="6" t="n">
        <f aca="false">IF(1_Data_EDA!C7921="Home Office",1,0)</f>
        <v>0</v>
      </c>
      <c r="M7920" s="6" t="n">
        <f aca="false">IF(1_Data_EDA!D7921="Europe",1,0)</f>
        <v>0</v>
      </c>
      <c r="N7920" s="6" t="n">
        <f aca="false">IF(1_Data_EDA!D7921="LATAM",1,0)</f>
        <v>1</v>
      </c>
      <c r="O7920" s="6" t="n">
        <f aca="false">IF(1_Data_EDA!D7921="Pacific Asia",1,0)</f>
        <v>0</v>
      </c>
      <c r="P7920" s="6" t="n">
        <f aca="false">IF(1_Data_EDA!D7921="USCA",1,0)</f>
        <v>0</v>
      </c>
      <c r="Q7920" s="6" t="n">
        <f aca="false">IF(C7920&gt;MEDIAN(C$5:C$8004),1,0)</f>
        <v>0</v>
      </c>
      <c r="R7920" s="6" t="n">
        <f aca="false">IF(D7920&gt;2,1,0)</f>
        <v>1</v>
      </c>
    </row>
    <row r="7921" customFormat="false" ht="15" hidden="false" customHeight="true" outlineLevel="0" collapsed="false">
      <c r="A7921" s="6" t="n">
        <f aca="false">1_Data_EDA!O7922</f>
        <v>0</v>
      </c>
      <c r="B7921" s="6" t="n">
        <f aca="false">1_Data_EDA!H7922</f>
        <v>4</v>
      </c>
      <c r="C7921" s="7" t="n">
        <f aca="false">1_Data_EDA!I7922</f>
        <v>357.1000061</v>
      </c>
      <c r="D7921" s="6" t="n">
        <f aca="false">1_Data_EDA!J7922</f>
        <v>1</v>
      </c>
      <c r="E7921" s="7" t="n">
        <f aca="false">1_Data_EDA!K7922</f>
        <v>357.1000061</v>
      </c>
      <c r="F7921" s="7" t="n">
        <f aca="false">1_Data_EDA!L7922</f>
        <v>3.569999933</v>
      </c>
      <c r="G7921" s="8" t="n">
        <f aca="false">1_Data_EDA!M7922</f>
        <v>0.01</v>
      </c>
      <c r="H7921" s="6" t="n">
        <f aca="false">IF(1_Data_EDA!B7922="First Class",1,0)</f>
        <v>0</v>
      </c>
      <c r="I7921" s="6" t="n">
        <f aca="false">IF(1_Data_EDA!B7922="Second Class",1,0)</f>
        <v>0</v>
      </c>
      <c r="J7921" s="6" t="n">
        <f aca="false">IF(1_Data_EDA!B7922="Same Day",1,0)</f>
        <v>0</v>
      </c>
      <c r="K7921" s="6" t="n">
        <f aca="false">IF(1_Data_EDA!C7922="Corporate",1,0)</f>
        <v>0</v>
      </c>
      <c r="L7921" s="6" t="n">
        <f aca="false">IF(1_Data_EDA!C7922="Home Office",1,0)</f>
        <v>0</v>
      </c>
      <c r="M7921" s="6" t="n">
        <f aca="false">IF(1_Data_EDA!D7922="Europe",1,0)</f>
        <v>0</v>
      </c>
      <c r="N7921" s="6" t="n">
        <f aca="false">IF(1_Data_EDA!D7922="LATAM",1,0)</f>
        <v>0</v>
      </c>
      <c r="O7921" s="6" t="n">
        <f aca="false">IF(1_Data_EDA!D7922="Pacific Asia",1,0)</f>
        <v>1</v>
      </c>
      <c r="P7921" s="6" t="n">
        <f aca="false">IF(1_Data_EDA!D7922="USCA",1,0)</f>
        <v>0</v>
      </c>
      <c r="Q7921" s="6" t="n">
        <f aca="false">IF(C7921&gt;MEDIAN(C$5:C$8004),1,0)</f>
        <v>1</v>
      </c>
      <c r="R7921" s="6" t="n">
        <f aca="false">IF(D7921&gt;2,1,0)</f>
        <v>0</v>
      </c>
    </row>
    <row r="7922" customFormat="false" ht="15" hidden="false" customHeight="true" outlineLevel="0" collapsed="false">
      <c r="A7922" s="6" t="n">
        <f aca="false">1_Data_EDA!O7923</f>
        <v>0</v>
      </c>
      <c r="B7922" s="6" t="n">
        <f aca="false">1_Data_EDA!H7923</f>
        <v>4</v>
      </c>
      <c r="C7922" s="7" t="n">
        <f aca="false">1_Data_EDA!I7923</f>
        <v>50</v>
      </c>
      <c r="D7922" s="6" t="n">
        <f aca="false">1_Data_EDA!J7923</f>
        <v>2</v>
      </c>
      <c r="E7922" s="7" t="n">
        <f aca="false">1_Data_EDA!K7923</f>
        <v>100</v>
      </c>
      <c r="F7922" s="7" t="n">
        <f aca="false">1_Data_EDA!L7923</f>
        <v>18</v>
      </c>
      <c r="G7922" s="8" t="n">
        <f aca="false">1_Data_EDA!M7923</f>
        <v>0.180000007</v>
      </c>
      <c r="H7922" s="6" t="n">
        <f aca="false">IF(1_Data_EDA!B7923="First Class",1,0)</f>
        <v>0</v>
      </c>
      <c r="I7922" s="6" t="n">
        <f aca="false">IF(1_Data_EDA!B7923="Second Class",1,0)</f>
        <v>0</v>
      </c>
      <c r="J7922" s="6" t="n">
        <f aca="false">IF(1_Data_EDA!B7923="Same Day",1,0)</f>
        <v>0</v>
      </c>
      <c r="K7922" s="6" t="n">
        <f aca="false">IF(1_Data_EDA!C7923="Corporate",1,0)</f>
        <v>0</v>
      </c>
      <c r="L7922" s="6" t="n">
        <f aca="false">IF(1_Data_EDA!C7923="Home Office",1,0)</f>
        <v>0</v>
      </c>
      <c r="M7922" s="6" t="n">
        <f aca="false">IF(1_Data_EDA!D7923="Europe",1,0)</f>
        <v>1</v>
      </c>
      <c r="N7922" s="6" t="n">
        <f aca="false">IF(1_Data_EDA!D7923="LATAM",1,0)</f>
        <v>0</v>
      </c>
      <c r="O7922" s="6" t="n">
        <f aca="false">IF(1_Data_EDA!D7923="Pacific Asia",1,0)</f>
        <v>0</v>
      </c>
      <c r="P7922" s="6" t="n">
        <f aca="false">IF(1_Data_EDA!D7923="USCA",1,0)</f>
        <v>0</v>
      </c>
      <c r="Q7922" s="6" t="n">
        <f aca="false">IF(C7922&gt;MEDIAN(C$5:C$8004),1,0)</f>
        <v>0</v>
      </c>
      <c r="R7922" s="6" t="n">
        <f aca="false">IF(D7922&gt;2,1,0)</f>
        <v>0</v>
      </c>
    </row>
    <row r="7923" customFormat="false" ht="15" hidden="false" customHeight="true" outlineLevel="0" collapsed="false">
      <c r="A7923" s="6" t="n">
        <f aca="false">1_Data_EDA!O7924</f>
        <v>0</v>
      </c>
      <c r="B7923" s="6" t="n">
        <f aca="false">1_Data_EDA!H7924</f>
        <v>4</v>
      </c>
      <c r="C7923" s="7" t="n">
        <f aca="false">1_Data_EDA!I7924</f>
        <v>59.99000168</v>
      </c>
      <c r="D7923" s="6" t="n">
        <f aca="false">1_Data_EDA!J7924</f>
        <v>2</v>
      </c>
      <c r="E7923" s="7" t="n">
        <f aca="false">1_Data_EDA!K7924</f>
        <v>119.9800034</v>
      </c>
      <c r="F7923" s="7" t="n">
        <f aca="false">1_Data_EDA!L7924</f>
        <v>10.80000019</v>
      </c>
      <c r="G7923" s="8" t="n">
        <f aca="false">1_Data_EDA!M7924</f>
        <v>0.090000004</v>
      </c>
      <c r="H7923" s="6" t="n">
        <f aca="false">IF(1_Data_EDA!B7924="First Class",1,0)</f>
        <v>0</v>
      </c>
      <c r="I7923" s="6" t="n">
        <f aca="false">IF(1_Data_EDA!B7924="Second Class",1,0)</f>
        <v>0</v>
      </c>
      <c r="J7923" s="6" t="n">
        <f aca="false">IF(1_Data_EDA!B7924="Same Day",1,0)</f>
        <v>0</v>
      </c>
      <c r="K7923" s="6" t="n">
        <f aca="false">IF(1_Data_EDA!C7924="Corporate",1,0)</f>
        <v>0</v>
      </c>
      <c r="L7923" s="6" t="n">
        <f aca="false">IF(1_Data_EDA!C7924="Home Office",1,0)</f>
        <v>0</v>
      </c>
      <c r="M7923" s="6" t="n">
        <f aca="false">IF(1_Data_EDA!D7924="Europe",1,0)</f>
        <v>0</v>
      </c>
      <c r="N7923" s="6" t="n">
        <f aca="false">IF(1_Data_EDA!D7924="LATAM",1,0)</f>
        <v>0</v>
      </c>
      <c r="O7923" s="6" t="n">
        <f aca="false">IF(1_Data_EDA!D7924="Pacific Asia",1,0)</f>
        <v>1</v>
      </c>
      <c r="P7923" s="6" t="n">
        <f aca="false">IF(1_Data_EDA!D7924="USCA",1,0)</f>
        <v>0</v>
      </c>
      <c r="Q7923" s="6" t="n">
        <f aca="false">IF(C7923&gt;MEDIAN(C$5:C$8004),1,0)</f>
        <v>0</v>
      </c>
      <c r="R7923" s="6" t="n">
        <f aca="false">IF(D7923&gt;2,1,0)</f>
        <v>0</v>
      </c>
    </row>
    <row r="7924" customFormat="false" ht="15" hidden="false" customHeight="true" outlineLevel="0" collapsed="false">
      <c r="A7924" s="6" t="n">
        <f aca="false">1_Data_EDA!O7925</f>
        <v>0</v>
      </c>
      <c r="B7924" s="6" t="n">
        <f aca="false">1_Data_EDA!H7925</f>
        <v>2</v>
      </c>
      <c r="C7924" s="7" t="n">
        <f aca="false">1_Data_EDA!I7925</f>
        <v>49.97999954</v>
      </c>
      <c r="D7924" s="6" t="n">
        <f aca="false">1_Data_EDA!J7925</f>
        <v>5</v>
      </c>
      <c r="E7924" s="7" t="n">
        <f aca="false">1_Data_EDA!K7925</f>
        <v>249.8999939</v>
      </c>
      <c r="F7924" s="7" t="n">
        <f aca="false">1_Data_EDA!L7925</f>
        <v>2.5</v>
      </c>
      <c r="G7924" s="8" t="n">
        <f aca="false">1_Data_EDA!M7925</f>
        <v>0.01</v>
      </c>
      <c r="H7924" s="6" t="n">
        <f aca="false">IF(1_Data_EDA!B7925="First Class",1,0)</f>
        <v>0</v>
      </c>
      <c r="I7924" s="6" t="n">
        <f aca="false">IF(1_Data_EDA!B7925="Second Class",1,0)</f>
        <v>1</v>
      </c>
      <c r="J7924" s="6" t="n">
        <f aca="false">IF(1_Data_EDA!B7925="Same Day",1,0)</f>
        <v>0</v>
      </c>
      <c r="K7924" s="6" t="n">
        <f aca="false">IF(1_Data_EDA!C7925="Corporate",1,0)</f>
        <v>0</v>
      </c>
      <c r="L7924" s="6" t="n">
        <f aca="false">IF(1_Data_EDA!C7925="Home Office",1,0)</f>
        <v>0</v>
      </c>
      <c r="M7924" s="6" t="n">
        <f aca="false">IF(1_Data_EDA!D7925="Europe",1,0)</f>
        <v>0</v>
      </c>
      <c r="N7924" s="6" t="n">
        <f aca="false">IF(1_Data_EDA!D7925="LATAM",1,0)</f>
        <v>0</v>
      </c>
      <c r="O7924" s="6" t="n">
        <f aca="false">IF(1_Data_EDA!D7925="Pacific Asia",1,0)</f>
        <v>0</v>
      </c>
      <c r="P7924" s="6" t="n">
        <f aca="false">IF(1_Data_EDA!D7925="USCA",1,0)</f>
        <v>0</v>
      </c>
      <c r="Q7924" s="6" t="n">
        <f aca="false">IF(C7924&gt;MEDIAN(C$5:C$8004),1,0)</f>
        <v>0</v>
      </c>
      <c r="R7924" s="6" t="n">
        <f aca="false">IF(D7924&gt;2,1,0)</f>
        <v>1</v>
      </c>
    </row>
    <row r="7925" customFormat="false" ht="15" hidden="false" customHeight="true" outlineLevel="0" collapsed="false">
      <c r="A7925" s="6" t="n">
        <f aca="false">1_Data_EDA!O7926</f>
        <v>1</v>
      </c>
      <c r="B7925" s="6" t="n">
        <f aca="false">1_Data_EDA!H7926</f>
        <v>2</v>
      </c>
      <c r="C7925" s="7" t="n">
        <f aca="false">1_Data_EDA!I7926</f>
        <v>30</v>
      </c>
      <c r="D7925" s="6" t="n">
        <f aca="false">1_Data_EDA!J7926</f>
        <v>3</v>
      </c>
      <c r="E7925" s="7" t="n">
        <f aca="false">1_Data_EDA!K7926</f>
        <v>90</v>
      </c>
      <c r="F7925" s="7" t="n">
        <f aca="false">1_Data_EDA!L7926</f>
        <v>13.5</v>
      </c>
      <c r="G7925" s="8" t="n">
        <f aca="false">1_Data_EDA!M7926</f>
        <v>0.150000006</v>
      </c>
      <c r="H7925" s="6" t="n">
        <f aca="false">IF(1_Data_EDA!B7926="First Class",1,0)</f>
        <v>0</v>
      </c>
      <c r="I7925" s="6" t="n">
        <f aca="false">IF(1_Data_EDA!B7926="Second Class",1,0)</f>
        <v>1</v>
      </c>
      <c r="J7925" s="6" t="n">
        <f aca="false">IF(1_Data_EDA!B7926="Same Day",1,0)</f>
        <v>0</v>
      </c>
      <c r="K7925" s="6" t="n">
        <f aca="false">IF(1_Data_EDA!C7926="Corporate",1,0)</f>
        <v>1</v>
      </c>
      <c r="L7925" s="6" t="n">
        <f aca="false">IF(1_Data_EDA!C7926="Home Office",1,0)</f>
        <v>0</v>
      </c>
      <c r="M7925" s="6" t="n">
        <f aca="false">IF(1_Data_EDA!D7926="Europe",1,0)</f>
        <v>0</v>
      </c>
      <c r="N7925" s="6" t="n">
        <f aca="false">IF(1_Data_EDA!D7926="LATAM",1,0)</f>
        <v>1</v>
      </c>
      <c r="O7925" s="6" t="n">
        <f aca="false">IF(1_Data_EDA!D7926="Pacific Asia",1,0)</f>
        <v>0</v>
      </c>
      <c r="P7925" s="6" t="n">
        <f aca="false">IF(1_Data_EDA!D7926="USCA",1,0)</f>
        <v>0</v>
      </c>
      <c r="Q7925" s="6" t="n">
        <f aca="false">IF(C7925&gt;MEDIAN(C$5:C$8004),1,0)</f>
        <v>0</v>
      </c>
      <c r="R7925" s="6" t="n">
        <f aca="false">IF(D7925&gt;2,1,0)</f>
        <v>1</v>
      </c>
    </row>
    <row r="7926" customFormat="false" ht="15" hidden="false" customHeight="true" outlineLevel="0" collapsed="false">
      <c r="A7926" s="6" t="n">
        <f aca="false">1_Data_EDA!O7927</f>
        <v>0</v>
      </c>
      <c r="B7926" s="6" t="n">
        <f aca="false">1_Data_EDA!H7927</f>
        <v>4</v>
      </c>
      <c r="C7926" s="7" t="n">
        <f aca="false">1_Data_EDA!I7927</f>
        <v>59.99000168</v>
      </c>
      <c r="D7926" s="6" t="n">
        <f aca="false">1_Data_EDA!J7927</f>
        <v>5</v>
      </c>
      <c r="E7926" s="7" t="n">
        <f aca="false">1_Data_EDA!K7927</f>
        <v>299.9500122</v>
      </c>
      <c r="F7926" s="7" t="n">
        <f aca="false">1_Data_EDA!L7927</f>
        <v>9</v>
      </c>
      <c r="G7926" s="8" t="n">
        <f aca="false">1_Data_EDA!M7927</f>
        <v>0.029999999</v>
      </c>
      <c r="H7926" s="6" t="n">
        <f aca="false">IF(1_Data_EDA!B7927="First Class",1,0)</f>
        <v>0</v>
      </c>
      <c r="I7926" s="6" t="n">
        <f aca="false">IF(1_Data_EDA!B7927="Second Class",1,0)</f>
        <v>0</v>
      </c>
      <c r="J7926" s="6" t="n">
        <f aca="false">IF(1_Data_EDA!B7927="Same Day",1,0)</f>
        <v>0</v>
      </c>
      <c r="K7926" s="6" t="n">
        <f aca="false">IF(1_Data_EDA!C7927="Corporate",1,0)</f>
        <v>0</v>
      </c>
      <c r="L7926" s="6" t="n">
        <f aca="false">IF(1_Data_EDA!C7927="Home Office",1,0)</f>
        <v>0</v>
      </c>
      <c r="M7926" s="6" t="n">
        <f aca="false">IF(1_Data_EDA!D7927="Europe",1,0)</f>
        <v>0</v>
      </c>
      <c r="N7926" s="6" t="n">
        <f aca="false">IF(1_Data_EDA!D7927="LATAM",1,0)</f>
        <v>0</v>
      </c>
      <c r="O7926" s="6" t="n">
        <f aca="false">IF(1_Data_EDA!D7927="Pacific Asia",1,0)</f>
        <v>1</v>
      </c>
      <c r="P7926" s="6" t="n">
        <f aca="false">IF(1_Data_EDA!D7927="USCA",1,0)</f>
        <v>0</v>
      </c>
      <c r="Q7926" s="6" t="n">
        <f aca="false">IF(C7926&gt;MEDIAN(C$5:C$8004),1,0)</f>
        <v>0</v>
      </c>
      <c r="R7926" s="6" t="n">
        <f aca="false">IF(D7926&gt;2,1,0)</f>
        <v>1</v>
      </c>
    </row>
    <row r="7927" customFormat="false" ht="15" hidden="false" customHeight="true" outlineLevel="0" collapsed="false">
      <c r="A7927" s="6" t="n">
        <f aca="false">1_Data_EDA!O7928</f>
        <v>1</v>
      </c>
      <c r="B7927" s="6" t="n">
        <f aca="false">1_Data_EDA!H7928</f>
        <v>4</v>
      </c>
      <c r="C7927" s="7" t="n">
        <f aca="false">1_Data_EDA!I7928</f>
        <v>299.980011</v>
      </c>
      <c r="D7927" s="6" t="n">
        <f aca="false">1_Data_EDA!J7928</f>
        <v>1</v>
      </c>
      <c r="E7927" s="7" t="n">
        <f aca="false">1_Data_EDA!K7928</f>
        <v>299.980011</v>
      </c>
      <c r="F7927" s="7" t="n">
        <f aca="false">1_Data_EDA!L7928</f>
        <v>3</v>
      </c>
      <c r="G7927" s="8" t="n">
        <f aca="false">1_Data_EDA!M7928</f>
        <v>0.01</v>
      </c>
      <c r="H7927" s="6" t="n">
        <f aca="false">IF(1_Data_EDA!B7928="First Class",1,0)</f>
        <v>0</v>
      </c>
      <c r="I7927" s="6" t="n">
        <f aca="false">IF(1_Data_EDA!B7928="Second Class",1,0)</f>
        <v>0</v>
      </c>
      <c r="J7927" s="6" t="n">
        <f aca="false">IF(1_Data_EDA!B7928="Same Day",1,0)</f>
        <v>0</v>
      </c>
      <c r="K7927" s="6" t="n">
        <f aca="false">IF(1_Data_EDA!C7928="Corporate",1,0)</f>
        <v>0</v>
      </c>
      <c r="L7927" s="6" t="n">
        <f aca="false">IF(1_Data_EDA!C7928="Home Office",1,0)</f>
        <v>0</v>
      </c>
      <c r="M7927" s="6" t="n">
        <f aca="false">IF(1_Data_EDA!D7928="Europe",1,0)</f>
        <v>0</v>
      </c>
      <c r="N7927" s="6" t="n">
        <f aca="false">IF(1_Data_EDA!D7928="LATAM",1,0)</f>
        <v>0</v>
      </c>
      <c r="O7927" s="6" t="n">
        <f aca="false">IF(1_Data_EDA!D7928="Pacific Asia",1,0)</f>
        <v>0</v>
      </c>
      <c r="P7927" s="6" t="n">
        <f aca="false">IF(1_Data_EDA!D7928="USCA",1,0)</f>
        <v>1</v>
      </c>
      <c r="Q7927" s="6" t="n">
        <f aca="false">IF(C7927&gt;MEDIAN(C$5:C$8004),1,0)</f>
        <v>1</v>
      </c>
      <c r="R7927" s="6" t="n">
        <f aca="false">IF(D7927&gt;2,1,0)</f>
        <v>0</v>
      </c>
    </row>
    <row r="7928" customFormat="false" ht="15" hidden="false" customHeight="true" outlineLevel="0" collapsed="false">
      <c r="A7928" s="6" t="n">
        <f aca="false">1_Data_EDA!O7929</f>
        <v>0</v>
      </c>
      <c r="B7928" s="6" t="n">
        <f aca="false">1_Data_EDA!H7929</f>
        <v>4</v>
      </c>
      <c r="C7928" s="7" t="n">
        <f aca="false">1_Data_EDA!I7929</f>
        <v>129.9900055</v>
      </c>
      <c r="D7928" s="6" t="n">
        <f aca="false">1_Data_EDA!J7929</f>
        <v>1</v>
      </c>
      <c r="E7928" s="7" t="n">
        <f aca="false">1_Data_EDA!K7929</f>
        <v>129.9900055</v>
      </c>
      <c r="F7928" s="7" t="n">
        <f aca="false">1_Data_EDA!L7929</f>
        <v>19.5</v>
      </c>
      <c r="G7928" s="8" t="n">
        <f aca="false">1_Data_EDA!M7929</f>
        <v>0.150000006</v>
      </c>
      <c r="H7928" s="6" t="n">
        <f aca="false">IF(1_Data_EDA!B7929="First Class",1,0)</f>
        <v>0</v>
      </c>
      <c r="I7928" s="6" t="n">
        <f aca="false">IF(1_Data_EDA!B7929="Second Class",1,0)</f>
        <v>0</v>
      </c>
      <c r="J7928" s="6" t="n">
        <f aca="false">IF(1_Data_EDA!B7929="Same Day",1,0)</f>
        <v>0</v>
      </c>
      <c r="K7928" s="6" t="n">
        <f aca="false">IF(1_Data_EDA!C7929="Corporate",1,0)</f>
        <v>0</v>
      </c>
      <c r="L7928" s="6" t="n">
        <f aca="false">IF(1_Data_EDA!C7929="Home Office",1,0)</f>
        <v>1</v>
      </c>
      <c r="M7928" s="6" t="n">
        <f aca="false">IF(1_Data_EDA!D7929="Europe",1,0)</f>
        <v>0</v>
      </c>
      <c r="N7928" s="6" t="n">
        <f aca="false">IF(1_Data_EDA!D7929="LATAM",1,0)</f>
        <v>1</v>
      </c>
      <c r="O7928" s="6" t="n">
        <f aca="false">IF(1_Data_EDA!D7929="Pacific Asia",1,0)</f>
        <v>0</v>
      </c>
      <c r="P7928" s="6" t="n">
        <f aca="false">IF(1_Data_EDA!D7929="USCA",1,0)</f>
        <v>0</v>
      </c>
      <c r="Q7928" s="6" t="n">
        <f aca="false">IF(C7928&gt;MEDIAN(C$5:C$8004),1,0)</f>
        <v>1</v>
      </c>
      <c r="R7928" s="6" t="n">
        <f aca="false">IF(D7928&gt;2,1,0)</f>
        <v>0</v>
      </c>
    </row>
    <row r="7929" customFormat="false" ht="15" hidden="false" customHeight="true" outlineLevel="0" collapsed="false">
      <c r="A7929" s="6" t="n">
        <f aca="false">1_Data_EDA!O7930</f>
        <v>1</v>
      </c>
      <c r="B7929" s="6" t="n">
        <f aca="false">1_Data_EDA!H7930</f>
        <v>4</v>
      </c>
      <c r="C7929" s="7" t="n">
        <f aca="false">1_Data_EDA!I7930</f>
        <v>399.980011</v>
      </c>
      <c r="D7929" s="6" t="n">
        <f aca="false">1_Data_EDA!J7930</f>
        <v>1</v>
      </c>
      <c r="E7929" s="7" t="n">
        <f aca="false">1_Data_EDA!K7930</f>
        <v>399.980011</v>
      </c>
      <c r="F7929" s="7" t="n">
        <f aca="false">1_Data_EDA!L7930</f>
        <v>60</v>
      </c>
      <c r="G7929" s="8" t="n">
        <f aca="false">1_Data_EDA!M7930</f>
        <v>0.150000006</v>
      </c>
      <c r="H7929" s="6" t="n">
        <f aca="false">IF(1_Data_EDA!B7930="First Class",1,0)</f>
        <v>0</v>
      </c>
      <c r="I7929" s="6" t="n">
        <f aca="false">IF(1_Data_EDA!B7930="Second Class",1,0)</f>
        <v>0</v>
      </c>
      <c r="J7929" s="6" t="n">
        <f aca="false">IF(1_Data_EDA!B7930="Same Day",1,0)</f>
        <v>0</v>
      </c>
      <c r="K7929" s="6" t="n">
        <f aca="false">IF(1_Data_EDA!C7930="Corporate",1,0)</f>
        <v>1</v>
      </c>
      <c r="L7929" s="6" t="n">
        <f aca="false">IF(1_Data_EDA!C7930="Home Office",1,0)</f>
        <v>0</v>
      </c>
      <c r="M7929" s="6" t="n">
        <f aca="false">IF(1_Data_EDA!D7930="Europe",1,0)</f>
        <v>0</v>
      </c>
      <c r="N7929" s="6" t="n">
        <f aca="false">IF(1_Data_EDA!D7930="LATAM",1,0)</f>
        <v>0</v>
      </c>
      <c r="O7929" s="6" t="n">
        <f aca="false">IF(1_Data_EDA!D7930="Pacific Asia",1,0)</f>
        <v>1</v>
      </c>
      <c r="P7929" s="6" t="n">
        <f aca="false">IF(1_Data_EDA!D7930="USCA",1,0)</f>
        <v>0</v>
      </c>
      <c r="Q7929" s="6" t="n">
        <f aca="false">IF(C7929&gt;MEDIAN(C$5:C$8004),1,0)</f>
        <v>1</v>
      </c>
      <c r="R7929" s="6" t="n">
        <f aca="false">IF(D7929&gt;2,1,0)</f>
        <v>0</v>
      </c>
    </row>
    <row r="7930" customFormat="false" ht="15" hidden="false" customHeight="true" outlineLevel="0" collapsed="false">
      <c r="A7930" s="6" t="n">
        <f aca="false">1_Data_EDA!O7931</f>
        <v>1</v>
      </c>
      <c r="B7930" s="6" t="n">
        <f aca="false">1_Data_EDA!H7931</f>
        <v>2</v>
      </c>
      <c r="C7930" s="7" t="n">
        <f aca="false">1_Data_EDA!I7931</f>
        <v>49.97999954</v>
      </c>
      <c r="D7930" s="6" t="n">
        <f aca="false">1_Data_EDA!J7931</f>
        <v>1</v>
      </c>
      <c r="E7930" s="7" t="n">
        <f aca="false">1_Data_EDA!K7931</f>
        <v>49.97999954</v>
      </c>
      <c r="F7930" s="7" t="n">
        <f aca="false">1_Data_EDA!L7931</f>
        <v>0.5</v>
      </c>
      <c r="G7930" s="8" t="n">
        <f aca="false">1_Data_EDA!M7931</f>
        <v>0.01</v>
      </c>
      <c r="H7930" s="6" t="n">
        <f aca="false">IF(1_Data_EDA!B7931="First Class",1,0)</f>
        <v>0</v>
      </c>
      <c r="I7930" s="6" t="n">
        <f aca="false">IF(1_Data_EDA!B7931="Second Class",1,0)</f>
        <v>1</v>
      </c>
      <c r="J7930" s="6" t="n">
        <f aca="false">IF(1_Data_EDA!B7931="Same Day",1,0)</f>
        <v>0</v>
      </c>
      <c r="K7930" s="6" t="n">
        <f aca="false">IF(1_Data_EDA!C7931="Corporate",1,0)</f>
        <v>0</v>
      </c>
      <c r="L7930" s="6" t="n">
        <f aca="false">IF(1_Data_EDA!C7931="Home Office",1,0)</f>
        <v>1</v>
      </c>
      <c r="M7930" s="6" t="n">
        <f aca="false">IF(1_Data_EDA!D7931="Europe",1,0)</f>
        <v>0</v>
      </c>
      <c r="N7930" s="6" t="n">
        <f aca="false">IF(1_Data_EDA!D7931="LATAM",1,0)</f>
        <v>1</v>
      </c>
      <c r="O7930" s="6" t="n">
        <f aca="false">IF(1_Data_EDA!D7931="Pacific Asia",1,0)</f>
        <v>0</v>
      </c>
      <c r="P7930" s="6" t="n">
        <f aca="false">IF(1_Data_EDA!D7931="USCA",1,0)</f>
        <v>0</v>
      </c>
      <c r="Q7930" s="6" t="n">
        <f aca="false">IF(C7930&gt;MEDIAN(C$5:C$8004),1,0)</f>
        <v>0</v>
      </c>
      <c r="R7930" s="6" t="n">
        <f aca="false">IF(D7930&gt;2,1,0)</f>
        <v>0</v>
      </c>
    </row>
    <row r="7931" customFormat="false" ht="15" hidden="false" customHeight="true" outlineLevel="0" collapsed="false">
      <c r="A7931" s="6" t="n">
        <f aca="false">1_Data_EDA!O7932</f>
        <v>0</v>
      </c>
      <c r="B7931" s="6" t="n">
        <f aca="false">1_Data_EDA!H7932</f>
        <v>4</v>
      </c>
      <c r="C7931" s="7" t="n">
        <f aca="false">1_Data_EDA!I7932</f>
        <v>59.99000168</v>
      </c>
      <c r="D7931" s="6" t="n">
        <f aca="false">1_Data_EDA!J7932</f>
        <v>3</v>
      </c>
      <c r="E7931" s="7" t="n">
        <f aca="false">1_Data_EDA!K7932</f>
        <v>179.9700012</v>
      </c>
      <c r="F7931" s="7" t="n">
        <f aca="false">1_Data_EDA!L7932</f>
        <v>3.599999905</v>
      </c>
      <c r="G7931" s="8" t="n">
        <f aca="false">1_Data_EDA!M7932</f>
        <v>0.02</v>
      </c>
      <c r="H7931" s="6" t="n">
        <f aca="false">IF(1_Data_EDA!B7932="First Class",1,0)</f>
        <v>0</v>
      </c>
      <c r="I7931" s="6" t="n">
        <f aca="false">IF(1_Data_EDA!B7932="Second Class",1,0)</f>
        <v>0</v>
      </c>
      <c r="J7931" s="6" t="n">
        <f aca="false">IF(1_Data_EDA!B7932="Same Day",1,0)</f>
        <v>0</v>
      </c>
      <c r="K7931" s="6" t="n">
        <f aca="false">IF(1_Data_EDA!C7932="Corporate",1,0)</f>
        <v>0</v>
      </c>
      <c r="L7931" s="6" t="n">
        <f aca="false">IF(1_Data_EDA!C7932="Home Office",1,0)</f>
        <v>1</v>
      </c>
      <c r="M7931" s="6" t="n">
        <f aca="false">IF(1_Data_EDA!D7932="Europe",1,0)</f>
        <v>0</v>
      </c>
      <c r="N7931" s="6" t="n">
        <f aca="false">IF(1_Data_EDA!D7932="LATAM",1,0)</f>
        <v>0</v>
      </c>
      <c r="O7931" s="6" t="n">
        <f aca="false">IF(1_Data_EDA!D7932="Pacific Asia",1,0)</f>
        <v>0</v>
      </c>
      <c r="P7931" s="6" t="n">
        <f aca="false">IF(1_Data_EDA!D7932="USCA",1,0)</f>
        <v>0</v>
      </c>
      <c r="Q7931" s="6" t="n">
        <f aca="false">IF(C7931&gt;MEDIAN(C$5:C$8004),1,0)</f>
        <v>0</v>
      </c>
      <c r="R7931" s="6" t="n">
        <f aca="false">IF(D7931&gt;2,1,0)</f>
        <v>1</v>
      </c>
    </row>
    <row r="7932" customFormat="false" ht="15" hidden="false" customHeight="true" outlineLevel="0" collapsed="false">
      <c r="A7932" s="6" t="n">
        <f aca="false">1_Data_EDA!O7933</f>
        <v>0</v>
      </c>
      <c r="B7932" s="6" t="n">
        <f aca="false">1_Data_EDA!H7933</f>
        <v>4</v>
      </c>
      <c r="C7932" s="7" t="n">
        <f aca="false">1_Data_EDA!I7933</f>
        <v>49.97999954</v>
      </c>
      <c r="D7932" s="6" t="n">
        <f aca="false">1_Data_EDA!J7933</f>
        <v>3</v>
      </c>
      <c r="E7932" s="7" t="n">
        <f aca="false">1_Data_EDA!K7933</f>
        <v>149.9400024</v>
      </c>
      <c r="F7932" s="7" t="n">
        <f aca="false">1_Data_EDA!L7933</f>
        <v>23.98999977</v>
      </c>
      <c r="G7932" s="8" t="n">
        <f aca="false">1_Data_EDA!M7933</f>
        <v>0.159999996</v>
      </c>
      <c r="H7932" s="6" t="n">
        <f aca="false">IF(1_Data_EDA!B7933="First Class",1,0)</f>
        <v>0</v>
      </c>
      <c r="I7932" s="6" t="n">
        <f aca="false">IF(1_Data_EDA!B7933="Second Class",1,0)</f>
        <v>0</v>
      </c>
      <c r="J7932" s="6" t="n">
        <f aca="false">IF(1_Data_EDA!B7933="Same Day",1,0)</f>
        <v>0</v>
      </c>
      <c r="K7932" s="6" t="n">
        <f aca="false">IF(1_Data_EDA!C7933="Corporate",1,0)</f>
        <v>0</v>
      </c>
      <c r="L7932" s="6" t="n">
        <f aca="false">IF(1_Data_EDA!C7933="Home Office",1,0)</f>
        <v>1</v>
      </c>
      <c r="M7932" s="6" t="n">
        <f aca="false">IF(1_Data_EDA!D7933="Europe",1,0)</f>
        <v>1</v>
      </c>
      <c r="N7932" s="6" t="n">
        <f aca="false">IF(1_Data_EDA!D7933="LATAM",1,0)</f>
        <v>0</v>
      </c>
      <c r="O7932" s="6" t="n">
        <f aca="false">IF(1_Data_EDA!D7933="Pacific Asia",1,0)</f>
        <v>0</v>
      </c>
      <c r="P7932" s="6" t="n">
        <f aca="false">IF(1_Data_EDA!D7933="USCA",1,0)</f>
        <v>0</v>
      </c>
      <c r="Q7932" s="6" t="n">
        <f aca="false">IF(C7932&gt;MEDIAN(C$5:C$8004),1,0)</f>
        <v>0</v>
      </c>
      <c r="R7932" s="6" t="n">
        <f aca="false">IF(D7932&gt;2,1,0)</f>
        <v>1</v>
      </c>
    </row>
    <row r="7933" customFormat="false" ht="15" hidden="false" customHeight="true" outlineLevel="0" collapsed="false">
      <c r="A7933" s="6" t="n">
        <f aca="false">1_Data_EDA!O7934</f>
        <v>0</v>
      </c>
      <c r="B7933" s="6" t="n">
        <f aca="false">1_Data_EDA!H7934</f>
        <v>4</v>
      </c>
      <c r="C7933" s="7" t="n">
        <f aca="false">1_Data_EDA!I7934</f>
        <v>50</v>
      </c>
      <c r="D7933" s="6" t="n">
        <f aca="false">1_Data_EDA!J7934</f>
        <v>1</v>
      </c>
      <c r="E7933" s="7" t="n">
        <f aca="false">1_Data_EDA!K7934</f>
        <v>50</v>
      </c>
      <c r="F7933" s="7" t="n">
        <f aca="false">1_Data_EDA!L7934</f>
        <v>0</v>
      </c>
      <c r="G7933" s="8" t="n">
        <f aca="false">1_Data_EDA!M7934</f>
        <v>0</v>
      </c>
      <c r="H7933" s="6" t="n">
        <f aca="false">IF(1_Data_EDA!B7934="First Class",1,0)</f>
        <v>0</v>
      </c>
      <c r="I7933" s="6" t="n">
        <f aca="false">IF(1_Data_EDA!B7934="Second Class",1,0)</f>
        <v>0</v>
      </c>
      <c r="J7933" s="6" t="n">
        <f aca="false">IF(1_Data_EDA!B7934="Same Day",1,0)</f>
        <v>0</v>
      </c>
      <c r="K7933" s="6" t="n">
        <f aca="false">IF(1_Data_EDA!C7934="Corporate",1,0)</f>
        <v>1</v>
      </c>
      <c r="L7933" s="6" t="n">
        <f aca="false">IF(1_Data_EDA!C7934="Home Office",1,0)</f>
        <v>0</v>
      </c>
      <c r="M7933" s="6" t="n">
        <f aca="false">IF(1_Data_EDA!D7934="Europe",1,0)</f>
        <v>0</v>
      </c>
      <c r="N7933" s="6" t="n">
        <f aca="false">IF(1_Data_EDA!D7934="LATAM",1,0)</f>
        <v>1</v>
      </c>
      <c r="O7933" s="6" t="n">
        <f aca="false">IF(1_Data_EDA!D7934="Pacific Asia",1,0)</f>
        <v>0</v>
      </c>
      <c r="P7933" s="6" t="n">
        <f aca="false">IF(1_Data_EDA!D7934="USCA",1,0)</f>
        <v>0</v>
      </c>
      <c r="Q7933" s="6" t="n">
        <f aca="false">IF(C7933&gt;MEDIAN(C$5:C$8004),1,0)</f>
        <v>0</v>
      </c>
      <c r="R7933" s="6" t="n">
        <f aca="false">IF(D7933&gt;2,1,0)</f>
        <v>0</v>
      </c>
    </row>
    <row r="7934" customFormat="false" ht="15" hidden="false" customHeight="true" outlineLevel="0" collapsed="false">
      <c r="A7934" s="6" t="n">
        <f aca="false">1_Data_EDA!O7935</f>
        <v>1</v>
      </c>
      <c r="B7934" s="6" t="n">
        <f aca="false">1_Data_EDA!H7935</f>
        <v>1</v>
      </c>
      <c r="C7934" s="7" t="n">
        <f aca="false">1_Data_EDA!I7935</f>
        <v>50</v>
      </c>
      <c r="D7934" s="6" t="n">
        <f aca="false">1_Data_EDA!J7935</f>
        <v>3</v>
      </c>
      <c r="E7934" s="7" t="n">
        <f aca="false">1_Data_EDA!K7935</f>
        <v>150</v>
      </c>
      <c r="F7934" s="7" t="n">
        <f aca="false">1_Data_EDA!L7935</f>
        <v>25.5</v>
      </c>
      <c r="G7934" s="8" t="n">
        <f aca="false">1_Data_EDA!M7935</f>
        <v>0.170000002</v>
      </c>
      <c r="H7934" s="6" t="n">
        <f aca="false">IF(1_Data_EDA!B7935="First Class",1,0)</f>
        <v>1</v>
      </c>
      <c r="I7934" s="6" t="n">
        <f aca="false">IF(1_Data_EDA!B7935="Second Class",1,0)</f>
        <v>0</v>
      </c>
      <c r="J7934" s="6" t="n">
        <f aca="false">IF(1_Data_EDA!B7935="Same Day",1,0)</f>
        <v>0</v>
      </c>
      <c r="K7934" s="6" t="n">
        <f aca="false">IF(1_Data_EDA!C7935="Corporate",1,0)</f>
        <v>1</v>
      </c>
      <c r="L7934" s="6" t="n">
        <f aca="false">IF(1_Data_EDA!C7935="Home Office",1,0)</f>
        <v>0</v>
      </c>
      <c r="M7934" s="6" t="n">
        <f aca="false">IF(1_Data_EDA!D7935="Europe",1,0)</f>
        <v>1</v>
      </c>
      <c r="N7934" s="6" t="n">
        <f aca="false">IF(1_Data_EDA!D7935="LATAM",1,0)</f>
        <v>0</v>
      </c>
      <c r="O7934" s="6" t="n">
        <f aca="false">IF(1_Data_EDA!D7935="Pacific Asia",1,0)</f>
        <v>0</v>
      </c>
      <c r="P7934" s="6" t="n">
        <f aca="false">IF(1_Data_EDA!D7935="USCA",1,0)</f>
        <v>0</v>
      </c>
      <c r="Q7934" s="6" t="n">
        <f aca="false">IF(C7934&gt;MEDIAN(C$5:C$8004),1,0)</f>
        <v>0</v>
      </c>
      <c r="R7934" s="6" t="n">
        <f aca="false">IF(D7934&gt;2,1,0)</f>
        <v>1</v>
      </c>
    </row>
    <row r="7935" customFormat="false" ht="15" hidden="false" customHeight="true" outlineLevel="0" collapsed="false">
      <c r="A7935" s="6" t="n">
        <f aca="false">1_Data_EDA!O7936</f>
        <v>1</v>
      </c>
      <c r="B7935" s="6" t="n">
        <f aca="false">1_Data_EDA!H7936</f>
        <v>4</v>
      </c>
      <c r="C7935" s="7" t="n">
        <f aca="false">1_Data_EDA!I7936</f>
        <v>24.98999977</v>
      </c>
      <c r="D7935" s="6" t="n">
        <f aca="false">1_Data_EDA!J7936</f>
        <v>3</v>
      </c>
      <c r="E7935" s="7" t="n">
        <f aca="false">1_Data_EDA!K7936</f>
        <v>74.97000122</v>
      </c>
      <c r="F7935" s="7" t="n">
        <f aca="false">1_Data_EDA!L7936</f>
        <v>3.75</v>
      </c>
      <c r="G7935" s="8" t="n">
        <f aca="false">1_Data_EDA!M7936</f>
        <v>0.050000001</v>
      </c>
      <c r="H7935" s="6" t="n">
        <f aca="false">IF(1_Data_EDA!B7936="First Class",1,0)</f>
        <v>0</v>
      </c>
      <c r="I7935" s="6" t="n">
        <f aca="false">IF(1_Data_EDA!B7936="Second Class",1,0)</f>
        <v>0</v>
      </c>
      <c r="J7935" s="6" t="n">
        <f aca="false">IF(1_Data_EDA!B7936="Same Day",1,0)</f>
        <v>0</v>
      </c>
      <c r="K7935" s="6" t="n">
        <f aca="false">IF(1_Data_EDA!C7936="Corporate",1,0)</f>
        <v>0</v>
      </c>
      <c r="L7935" s="6" t="n">
        <f aca="false">IF(1_Data_EDA!C7936="Home Office",1,0)</f>
        <v>0</v>
      </c>
      <c r="M7935" s="6" t="n">
        <f aca="false">IF(1_Data_EDA!D7936="Europe",1,0)</f>
        <v>0</v>
      </c>
      <c r="N7935" s="6" t="n">
        <f aca="false">IF(1_Data_EDA!D7936="LATAM",1,0)</f>
        <v>0</v>
      </c>
      <c r="O7935" s="6" t="n">
        <f aca="false">IF(1_Data_EDA!D7936="Pacific Asia",1,0)</f>
        <v>0</v>
      </c>
      <c r="P7935" s="6" t="n">
        <f aca="false">IF(1_Data_EDA!D7936="USCA",1,0)</f>
        <v>0</v>
      </c>
      <c r="Q7935" s="6" t="n">
        <f aca="false">IF(C7935&gt;MEDIAN(C$5:C$8004),1,0)</f>
        <v>0</v>
      </c>
      <c r="R7935" s="6" t="n">
        <f aca="false">IF(D7935&gt;2,1,0)</f>
        <v>1</v>
      </c>
    </row>
    <row r="7936" customFormat="false" ht="15" hidden="false" customHeight="true" outlineLevel="0" collapsed="false">
      <c r="A7936" s="6" t="n">
        <f aca="false">1_Data_EDA!O7937</f>
        <v>0</v>
      </c>
      <c r="B7936" s="6" t="n">
        <f aca="false">1_Data_EDA!H7937</f>
        <v>4</v>
      </c>
      <c r="C7936" s="7" t="n">
        <f aca="false">1_Data_EDA!I7937</f>
        <v>399.980011</v>
      </c>
      <c r="D7936" s="6" t="n">
        <f aca="false">1_Data_EDA!J7937</f>
        <v>1</v>
      </c>
      <c r="E7936" s="7" t="n">
        <f aca="false">1_Data_EDA!K7937</f>
        <v>399.980011</v>
      </c>
      <c r="F7936" s="7" t="n">
        <f aca="false">1_Data_EDA!L7937</f>
        <v>8</v>
      </c>
      <c r="G7936" s="8" t="n">
        <f aca="false">1_Data_EDA!M7937</f>
        <v>0.02</v>
      </c>
      <c r="H7936" s="6" t="n">
        <f aca="false">IF(1_Data_EDA!B7937="First Class",1,0)</f>
        <v>0</v>
      </c>
      <c r="I7936" s="6" t="n">
        <f aca="false">IF(1_Data_EDA!B7937="Second Class",1,0)</f>
        <v>0</v>
      </c>
      <c r="J7936" s="6" t="n">
        <f aca="false">IF(1_Data_EDA!B7937="Same Day",1,0)</f>
        <v>0</v>
      </c>
      <c r="K7936" s="6" t="n">
        <f aca="false">IF(1_Data_EDA!C7937="Corporate",1,0)</f>
        <v>0</v>
      </c>
      <c r="L7936" s="6" t="n">
        <f aca="false">IF(1_Data_EDA!C7937="Home Office",1,0)</f>
        <v>0</v>
      </c>
      <c r="M7936" s="6" t="n">
        <f aca="false">IF(1_Data_EDA!D7937="Europe",1,0)</f>
        <v>0</v>
      </c>
      <c r="N7936" s="6" t="n">
        <f aca="false">IF(1_Data_EDA!D7937="LATAM",1,0)</f>
        <v>0</v>
      </c>
      <c r="O7936" s="6" t="n">
        <f aca="false">IF(1_Data_EDA!D7937="Pacific Asia",1,0)</f>
        <v>1</v>
      </c>
      <c r="P7936" s="6" t="n">
        <f aca="false">IF(1_Data_EDA!D7937="USCA",1,0)</f>
        <v>0</v>
      </c>
      <c r="Q7936" s="6" t="n">
        <f aca="false">IF(C7936&gt;MEDIAN(C$5:C$8004),1,0)</f>
        <v>1</v>
      </c>
      <c r="R7936" s="6" t="n">
        <f aca="false">IF(D7936&gt;2,1,0)</f>
        <v>0</v>
      </c>
    </row>
    <row r="7937" customFormat="false" ht="15" hidden="false" customHeight="true" outlineLevel="0" collapsed="false">
      <c r="A7937" s="6" t="n">
        <f aca="false">1_Data_EDA!O7938</f>
        <v>0</v>
      </c>
      <c r="B7937" s="6" t="n">
        <f aca="false">1_Data_EDA!H7938</f>
        <v>4</v>
      </c>
      <c r="C7937" s="7" t="n">
        <f aca="false">1_Data_EDA!I7938</f>
        <v>24.98999977</v>
      </c>
      <c r="D7937" s="6" t="n">
        <f aca="false">1_Data_EDA!J7938</f>
        <v>4</v>
      </c>
      <c r="E7937" s="7" t="n">
        <f aca="false">1_Data_EDA!K7938</f>
        <v>99.95999908</v>
      </c>
      <c r="F7937" s="7" t="n">
        <f aca="false">1_Data_EDA!L7938</f>
        <v>19.98999977</v>
      </c>
      <c r="G7937" s="8" t="n">
        <f aca="false">1_Data_EDA!M7938</f>
        <v>0.200000003</v>
      </c>
      <c r="H7937" s="6" t="n">
        <f aca="false">IF(1_Data_EDA!B7938="First Class",1,0)</f>
        <v>0</v>
      </c>
      <c r="I7937" s="6" t="n">
        <f aca="false">IF(1_Data_EDA!B7938="Second Class",1,0)</f>
        <v>0</v>
      </c>
      <c r="J7937" s="6" t="n">
        <f aca="false">IF(1_Data_EDA!B7938="Same Day",1,0)</f>
        <v>0</v>
      </c>
      <c r="K7937" s="6" t="n">
        <f aca="false">IF(1_Data_EDA!C7938="Corporate",1,0)</f>
        <v>0</v>
      </c>
      <c r="L7937" s="6" t="n">
        <f aca="false">IF(1_Data_EDA!C7938="Home Office",1,0)</f>
        <v>0</v>
      </c>
      <c r="M7937" s="6" t="n">
        <f aca="false">IF(1_Data_EDA!D7938="Europe",1,0)</f>
        <v>0</v>
      </c>
      <c r="N7937" s="6" t="n">
        <f aca="false">IF(1_Data_EDA!D7938="LATAM",1,0)</f>
        <v>1</v>
      </c>
      <c r="O7937" s="6" t="n">
        <f aca="false">IF(1_Data_EDA!D7938="Pacific Asia",1,0)</f>
        <v>0</v>
      </c>
      <c r="P7937" s="6" t="n">
        <f aca="false">IF(1_Data_EDA!D7938="USCA",1,0)</f>
        <v>0</v>
      </c>
      <c r="Q7937" s="6" t="n">
        <f aca="false">IF(C7937&gt;MEDIAN(C$5:C$8004),1,0)</f>
        <v>0</v>
      </c>
      <c r="R7937" s="6" t="n">
        <f aca="false">IF(D7937&gt;2,1,0)</f>
        <v>1</v>
      </c>
    </row>
    <row r="7938" customFormat="false" ht="15" hidden="false" customHeight="true" outlineLevel="0" collapsed="false">
      <c r="A7938" s="6" t="n">
        <f aca="false">1_Data_EDA!O7939</f>
        <v>0</v>
      </c>
      <c r="B7938" s="6" t="n">
        <f aca="false">1_Data_EDA!H7939</f>
        <v>4</v>
      </c>
      <c r="C7938" s="7" t="n">
        <f aca="false">1_Data_EDA!I7939</f>
        <v>129.9900055</v>
      </c>
      <c r="D7938" s="6" t="n">
        <f aca="false">1_Data_EDA!J7939</f>
        <v>1</v>
      </c>
      <c r="E7938" s="7" t="n">
        <f aca="false">1_Data_EDA!K7939</f>
        <v>129.9900055</v>
      </c>
      <c r="F7938" s="7" t="n">
        <f aca="false">1_Data_EDA!L7939</f>
        <v>1.299999952</v>
      </c>
      <c r="G7938" s="8" t="n">
        <f aca="false">1_Data_EDA!M7939</f>
        <v>0.01</v>
      </c>
      <c r="H7938" s="6" t="n">
        <f aca="false">IF(1_Data_EDA!B7939="First Class",1,0)</f>
        <v>0</v>
      </c>
      <c r="I7938" s="6" t="n">
        <f aca="false">IF(1_Data_EDA!B7939="Second Class",1,0)</f>
        <v>0</v>
      </c>
      <c r="J7938" s="6" t="n">
        <f aca="false">IF(1_Data_EDA!B7939="Same Day",1,0)</f>
        <v>0</v>
      </c>
      <c r="K7938" s="6" t="n">
        <f aca="false">IF(1_Data_EDA!C7939="Corporate",1,0)</f>
        <v>0</v>
      </c>
      <c r="L7938" s="6" t="n">
        <f aca="false">IF(1_Data_EDA!C7939="Home Office",1,0)</f>
        <v>0</v>
      </c>
      <c r="M7938" s="6" t="n">
        <f aca="false">IF(1_Data_EDA!D7939="Europe",1,0)</f>
        <v>0</v>
      </c>
      <c r="N7938" s="6" t="n">
        <f aca="false">IF(1_Data_EDA!D7939="LATAM",1,0)</f>
        <v>1</v>
      </c>
      <c r="O7938" s="6" t="n">
        <f aca="false">IF(1_Data_EDA!D7939="Pacific Asia",1,0)</f>
        <v>0</v>
      </c>
      <c r="P7938" s="6" t="n">
        <f aca="false">IF(1_Data_EDA!D7939="USCA",1,0)</f>
        <v>0</v>
      </c>
      <c r="Q7938" s="6" t="n">
        <f aca="false">IF(C7938&gt;MEDIAN(C$5:C$8004),1,0)</f>
        <v>1</v>
      </c>
      <c r="R7938" s="6" t="n">
        <f aca="false">IF(D7938&gt;2,1,0)</f>
        <v>0</v>
      </c>
    </row>
    <row r="7939" customFormat="false" ht="15" hidden="false" customHeight="true" outlineLevel="0" collapsed="false">
      <c r="A7939" s="6" t="n">
        <f aca="false">1_Data_EDA!O7940</f>
        <v>0</v>
      </c>
      <c r="B7939" s="6" t="n">
        <f aca="false">1_Data_EDA!H7940</f>
        <v>4</v>
      </c>
      <c r="C7939" s="7" t="n">
        <f aca="false">1_Data_EDA!I7940</f>
        <v>129.9900055</v>
      </c>
      <c r="D7939" s="6" t="n">
        <f aca="false">1_Data_EDA!J7940</f>
        <v>1</v>
      </c>
      <c r="E7939" s="7" t="n">
        <f aca="false">1_Data_EDA!K7940</f>
        <v>129.9900055</v>
      </c>
      <c r="F7939" s="7" t="n">
        <f aca="false">1_Data_EDA!L7940</f>
        <v>20.79999924</v>
      </c>
      <c r="G7939" s="8" t="n">
        <f aca="false">1_Data_EDA!M7940</f>
        <v>0.159999996</v>
      </c>
      <c r="H7939" s="6" t="n">
        <f aca="false">IF(1_Data_EDA!B7940="First Class",1,0)</f>
        <v>0</v>
      </c>
      <c r="I7939" s="6" t="n">
        <f aca="false">IF(1_Data_EDA!B7940="Second Class",1,0)</f>
        <v>0</v>
      </c>
      <c r="J7939" s="6" t="n">
        <f aca="false">IF(1_Data_EDA!B7940="Same Day",1,0)</f>
        <v>0</v>
      </c>
      <c r="K7939" s="6" t="n">
        <f aca="false">IF(1_Data_EDA!C7940="Corporate",1,0)</f>
        <v>0</v>
      </c>
      <c r="L7939" s="6" t="n">
        <f aca="false">IF(1_Data_EDA!C7940="Home Office",1,0)</f>
        <v>0</v>
      </c>
      <c r="M7939" s="6" t="n">
        <f aca="false">IF(1_Data_EDA!D7940="Europe",1,0)</f>
        <v>0</v>
      </c>
      <c r="N7939" s="6" t="n">
        <f aca="false">IF(1_Data_EDA!D7940="LATAM",1,0)</f>
        <v>0</v>
      </c>
      <c r="O7939" s="6" t="n">
        <f aca="false">IF(1_Data_EDA!D7940="Pacific Asia",1,0)</f>
        <v>1</v>
      </c>
      <c r="P7939" s="6" t="n">
        <f aca="false">IF(1_Data_EDA!D7940="USCA",1,0)</f>
        <v>0</v>
      </c>
      <c r="Q7939" s="6" t="n">
        <f aca="false">IF(C7939&gt;MEDIAN(C$5:C$8004),1,0)</f>
        <v>1</v>
      </c>
      <c r="R7939" s="6" t="n">
        <f aca="false">IF(D7939&gt;2,1,0)</f>
        <v>0</v>
      </c>
    </row>
    <row r="7940" customFormat="false" ht="15" hidden="false" customHeight="true" outlineLevel="0" collapsed="false">
      <c r="A7940" s="6" t="n">
        <f aca="false">1_Data_EDA!O7941</f>
        <v>0</v>
      </c>
      <c r="B7940" s="6" t="n">
        <f aca="false">1_Data_EDA!H7941</f>
        <v>4</v>
      </c>
      <c r="C7940" s="7" t="n">
        <f aca="false">1_Data_EDA!I7941</f>
        <v>399.980011</v>
      </c>
      <c r="D7940" s="6" t="n">
        <f aca="false">1_Data_EDA!J7941</f>
        <v>1</v>
      </c>
      <c r="E7940" s="7" t="n">
        <f aca="false">1_Data_EDA!K7941</f>
        <v>399.980011</v>
      </c>
      <c r="F7940" s="7" t="n">
        <f aca="false">1_Data_EDA!L7941</f>
        <v>48</v>
      </c>
      <c r="G7940" s="8" t="n">
        <f aca="false">1_Data_EDA!M7941</f>
        <v>0.119999997</v>
      </c>
      <c r="H7940" s="6" t="n">
        <f aca="false">IF(1_Data_EDA!B7941="First Class",1,0)</f>
        <v>0</v>
      </c>
      <c r="I7940" s="6" t="n">
        <f aca="false">IF(1_Data_EDA!B7941="Second Class",1,0)</f>
        <v>0</v>
      </c>
      <c r="J7940" s="6" t="n">
        <f aca="false">IF(1_Data_EDA!B7941="Same Day",1,0)</f>
        <v>0</v>
      </c>
      <c r="K7940" s="6" t="n">
        <f aca="false">IF(1_Data_EDA!C7941="Corporate",1,0)</f>
        <v>0</v>
      </c>
      <c r="L7940" s="6" t="n">
        <f aca="false">IF(1_Data_EDA!C7941="Home Office",1,0)</f>
        <v>0</v>
      </c>
      <c r="M7940" s="6" t="n">
        <f aca="false">IF(1_Data_EDA!D7941="Europe",1,0)</f>
        <v>1</v>
      </c>
      <c r="N7940" s="6" t="n">
        <f aca="false">IF(1_Data_EDA!D7941="LATAM",1,0)</f>
        <v>0</v>
      </c>
      <c r="O7940" s="6" t="n">
        <f aca="false">IF(1_Data_EDA!D7941="Pacific Asia",1,0)</f>
        <v>0</v>
      </c>
      <c r="P7940" s="6" t="n">
        <f aca="false">IF(1_Data_EDA!D7941="USCA",1,0)</f>
        <v>0</v>
      </c>
      <c r="Q7940" s="6" t="n">
        <f aca="false">IF(C7940&gt;MEDIAN(C$5:C$8004),1,0)</f>
        <v>1</v>
      </c>
      <c r="R7940" s="6" t="n">
        <f aca="false">IF(D7940&gt;2,1,0)</f>
        <v>0</v>
      </c>
    </row>
    <row r="7941" customFormat="false" ht="15" hidden="false" customHeight="true" outlineLevel="0" collapsed="false">
      <c r="A7941" s="6" t="n">
        <f aca="false">1_Data_EDA!O7942</f>
        <v>1</v>
      </c>
      <c r="B7941" s="6" t="n">
        <f aca="false">1_Data_EDA!H7942</f>
        <v>4</v>
      </c>
      <c r="C7941" s="7" t="n">
        <f aca="false">1_Data_EDA!I7942</f>
        <v>100</v>
      </c>
      <c r="D7941" s="6" t="n">
        <f aca="false">1_Data_EDA!J7942</f>
        <v>4</v>
      </c>
      <c r="E7941" s="7" t="n">
        <f aca="false">1_Data_EDA!K7942</f>
        <v>400</v>
      </c>
      <c r="F7941" s="7" t="n">
        <f aca="false">1_Data_EDA!L7942</f>
        <v>48</v>
      </c>
      <c r="G7941" s="8" t="n">
        <f aca="false">1_Data_EDA!M7942</f>
        <v>0.119999997</v>
      </c>
      <c r="H7941" s="6" t="n">
        <f aca="false">IF(1_Data_EDA!B7942="First Class",1,0)</f>
        <v>0</v>
      </c>
      <c r="I7941" s="6" t="n">
        <f aca="false">IF(1_Data_EDA!B7942="Second Class",1,0)</f>
        <v>0</v>
      </c>
      <c r="J7941" s="6" t="n">
        <f aca="false">IF(1_Data_EDA!B7942="Same Day",1,0)</f>
        <v>0</v>
      </c>
      <c r="K7941" s="6" t="n">
        <f aca="false">IF(1_Data_EDA!C7942="Corporate",1,0)</f>
        <v>0</v>
      </c>
      <c r="L7941" s="6" t="n">
        <f aca="false">IF(1_Data_EDA!C7942="Home Office",1,0)</f>
        <v>1</v>
      </c>
      <c r="M7941" s="6" t="n">
        <f aca="false">IF(1_Data_EDA!D7942="Europe",1,0)</f>
        <v>1</v>
      </c>
      <c r="N7941" s="6" t="n">
        <f aca="false">IF(1_Data_EDA!D7942="LATAM",1,0)</f>
        <v>0</v>
      </c>
      <c r="O7941" s="6" t="n">
        <f aca="false">IF(1_Data_EDA!D7942="Pacific Asia",1,0)</f>
        <v>0</v>
      </c>
      <c r="P7941" s="6" t="n">
        <f aca="false">IF(1_Data_EDA!D7942="USCA",1,0)</f>
        <v>0</v>
      </c>
      <c r="Q7941" s="6" t="n">
        <f aca="false">IF(C7941&gt;MEDIAN(C$5:C$8004),1,0)</f>
        <v>1</v>
      </c>
      <c r="R7941" s="6" t="n">
        <f aca="false">IF(D7941&gt;2,1,0)</f>
        <v>1</v>
      </c>
    </row>
    <row r="7942" customFormat="false" ht="15" hidden="false" customHeight="true" outlineLevel="0" collapsed="false">
      <c r="A7942" s="6" t="n">
        <f aca="false">1_Data_EDA!O7943</f>
        <v>1</v>
      </c>
      <c r="B7942" s="6" t="n">
        <f aca="false">1_Data_EDA!H7943</f>
        <v>2</v>
      </c>
      <c r="C7942" s="7" t="n">
        <f aca="false">1_Data_EDA!I7943</f>
        <v>129.9900055</v>
      </c>
      <c r="D7942" s="6" t="n">
        <f aca="false">1_Data_EDA!J7943</f>
        <v>1</v>
      </c>
      <c r="E7942" s="7" t="n">
        <f aca="false">1_Data_EDA!K7943</f>
        <v>129.9900055</v>
      </c>
      <c r="F7942" s="7" t="n">
        <f aca="false">1_Data_EDA!L7943</f>
        <v>16.89999962</v>
      </c>
      <c r="G7942" s="8" t="n">
        <f aca="false">1_Data_EDA!M7943</f>
        <v>0.129999995</v>
      </c>
      <c r="H7942" s="6" t="n">
        <f aca="false">IF(1_Data_EDA!B7943="First Class",1,0)</f>
        <v>0</v>
      </c>
      <c r="I7942" s="6" t="n">
        <f aca="false">IF(1_Data_EDA!B7943="Second Class",1,0)</f>
        <v>1</v>
      </c>
      <c r="J7942" s="6" t="n">
        <f aca="false">IF(1_Data_EDA!B7943="Same Day",1,0)</f>
        <v>0</v>
      </c>
      <c r="K7942" s="6" t="n">
        <f aca="false">IF(1_Data_EDA!C7943="Corporate",1,0)</f>
        <v>0</v>
      </c>
      <c r="L7942" s="6" t="n">
        <f aca="false">IF(1_Data_EDA!C7943="Home Office",1,0)</f>
        <v>0</v>
      </c>
      <c r="M7942" s="6" t="n">
        <f aca="false">IF(1_Data_EDA!D7943="Europe",1,0)</f>
        <v>0</v>
      </c>
      <c r="N7942" s="6" t="n">
        <f aca="false">IF(1_Data_EDA!D7943="LATAM",1,0)</f>
        <v>0</v>
      </c>
      <c r="O7942" s="6" t="n">
        <f aca="false">IF(1_Data_EDA!D7943="Pacific Asia",1,0)</f>
        <v>1</v>
      </c>
      <c r="P7942" s="6" t="n">
        <f aca="false">IF(1_Data_EDA!D7943="USCA",1,0)</f>
        <v>0</v>
      </c>
      <c r="Q7942" s="6" t="n">
        <f aca="false">IF(C7942&gt;MEDIAN(C$5:C$8004),1,0)</f>
        <v>1</v>
      </c>
      <c r="R7942" s="6" t="n">
        <f aca="false">IF(D7942&gt;2,1,0)</f>
        <v>0</v>
      </c>
    </row>
    <row r="7943" customFormat="false" ht="15" hidden="false" customHeight="true" outlineLevel="0" collapsed="false">
      <c r="A7943" s="6" t="n">
        <f aca="false">1_Data_EDA!O7944</f>
        <v>1</v>
      </c>
      <c r="B7943" s="6" t="n">
        <f aca="false">1_Data_EDA!H7944</f>
        <v>4</v>
      </c>
      <c r="C7943" s="7" t="n">
        <f aca="false">1_Data_EDA!I7944</f>
        <v>99.98999786</v>
      </c>
      <c r="D7943" s="6" t="n">
        <f aca="false">1_Data_EDA!J7944</f>
        <v>1</v>
      </c>
      <c r="E7943" s="7" t="n">
        <f aca="false">1_Data_EDA!K7944</f>
        <v>99.98999786</v>
      </c>
      <c r="F7943" s="7" t="n">
        <f aca="false">1_Data_EDA!L7944</f>
        <v>12</v>
      </c>
      <c r="G7943" s="8" t="n">
        <f aca="false">1_Data_EDA!M7944</f>
        <v>0.119999997</v>
      </c>
      <c r="H7943" s="6" t="n">
        <f aca="false">IF(1_Data_EDA!B7944="First Class",1,0)</f>
        <v>0</v>
      </c>
      <c r="I7943" s="6" t="n">
        <f aca="false">IF(1_Data_EDA!B7944="Second Class",1,0)</f>
        <v>0</v>
      </c>
      <c r="J7943" s="6" t="n">
        <f aca="false">IF(1_Data_EDA!B7944="Same Day",1,0)</f>
        <v>0</v>
      </c>
      <c r="K7943" s="6" t="n">
        <f aca="false">IF(1_Data_EDA!C7944="Corporate",1,0)</f>
        <v>0</v>
      </c>
      <c r="L7943" s="6" t="n">
        <f aca="false">IF(1_Data_EDA!C7944="Home Office",1,0)</f>
        <v>0</v>
      </c>
      <c r="M7943" s="6" t="n">
        <f aca="false">IF(1_Data_EDA!D7944="Europe",1,0)</f>
        <v>0</v>
      </c>
      <c r="N7943" s="6" t="n">
        <f aca="false">IF(1_Data_EDA!D7944="LATAM",1,0)</f>
        <v>0</v>
      </c>
      <c r="O7943" s="6" t="n">
        <f aca="false">IF(1_Data_EDA!D7944="Pacific Asia",1,0)</f>
        <v>0</v>
      </c>
      <c r="P7943" s="6" t="n">
        <f aca="false">IF(1_Data_EDA!D7944="USCA",1,0)</f>
        <v>1</v>
      </c>
      <c r="Q7943" s="6" t="n">
        <f aca="false">IF(C7943&gt;MEDIAN(C$5:C$8004),1,0)</f>
        <v>1</v>
      </c>
      <c r="R7943" s="6" t="n">
        <f aca="false">IF(D7943&gt;2,1,0)</f>
        <v>0</v>
      </c>
    </row>
    <row r="7944" customFormat="false" ht="15" hidden="false" customHeight="true" outlineLevel="0" collapsed="false">
      <c r="A7944" s="6" t="n">
        <f aca="false">1_Data_EDA!O7945</f>
        <v>1</v>
      </c>
      <c r="B7944" s="6" t="n">
        <f aca="false">1_Data_EDA!H7945</f>
        <v>1</v>
      </c>
      <c r="C7944" s="7" t="n">
        <f aca="false">1_Data_EDA!I7945</f>
        <v>532.5800171</v>
      </c>
      <c r="D7944" s="6" t="n">
        <f aca="false">1_Data_EDA!J7945</f>
        <v>1</v>
      </c>
      <c r="E7944" s="7" t="n">
        <f aca="false">1_Data_EDA!K7945</f>
        <v>532.5800171</v>
      </c>
      <c r="F7944" s="7" t="n">
        <f aca="false">1_Data_EDA!L7945</f>
        <v>133.1499939</v>
      </c>
      <c r="G7944" s="8" t="n">
        <f aca="false">1_Data_EDA!M7945</f>
        <v>0.25</v>
      </c>
      <c r="H7944" s="6" t="n">
        <f aca="false">IF(1_Data_EDA!B7945="First Class",1,0)</f>
        <v>1</v>
      </c>
      <c r="I7944" s="6" t="n">
        <f aca="false">IF(1_Data_EDA!B7945="Second Class",1,0)</f>
        <v>0</v>
      </c>
      <c r="J7944" s="6" t="n">
        <f aca="false">IF(1_Data_EDA!B7945="Same Day",1,0)</f>
        <v>0</v>
      </c>
      <c r="K7944" s="6" t="n">
        <f aca="false">IF(1_Data_EDA!C7945="Corporate",1,0)</f>
        <v>0</v>
      </c>
      <c r="L7944" s="6" t="n">
        <f aca="false">IF(1_Data_EDA!C7945="Home Office",1,0)</f>
        <v>0</v>
      </c>
      <c r="M7944" s="6" t="n">
        <f aca="false">IF(1_Data_EDA!D7945="Europe",1,0)</f>
        <v>0</v>
      </c>
      <c r="N7944" s="6" t="n">
        <f aca="false">IF(1_Data_EDA!D7945="LATAM",1,0)</f>
        <v>0</v>
      </c>
      <c r="O7944" s="6" t="n">
        <f aca="false">IF(1_Data_EDA!D7945="Pacific Asia",1,0)</f>
        <v>1</v>
      </c>
      <c r="P7944" s="6" t="n">
        <f aca="false">IF(1_Data_EDA!D7945="USCA",1,0)</f>
        <v>0</v>
      </c>
      <c r="Q7944" s="6" t="n">
        <f aca="false">IF(C7944&gt;MEDIAN(C$5:C$8004),1,0)</f>
        <v>1</v>
      </c>
      <c r="R7944" s="6" t="n">
        <f aca="false">IF(D7944&gt;2,1,0)</f>
        <v>0</v>
      </c>
    </row>
    <row r="7945" customFormat="false" ht="15" hidden="false" customHeight="true" outlineLevel="0" collapsed="false">
      <c r="A7945" s="6" t="n">
        <f aca="false">1_Data_EDA!O7946</f>
        <v>1</v>
      </c>
      <c r="B7945" s="6" t="n">
        <f aca="false">1_Data_EDA!H7946</f>
        <v>1</v>
      </c>
      <c r="C7945" s="7" t="n">
        <f aca="false">1_Data_EDA!I7946</f>
        <v>199.9900055</v>
      </c>
      <c r="D7945" s="6" t="n">
        <f aca="false">1_Data_EDA!J7946</f>
        <v>1</v>
      </c>
      <c r="E7945" s="7" t="n">
        <f aca="false">1_Data_EDA!K7946</f>
        <v>199.9900055</v>
      </c>
      <c r="F7945" s="7" t="n">
        <f aca="false">1_Data_EDA!L7946</f>
        <v>50</v>
      </c>
      <c r="G7945" s="8" t="n">
        <f aca="false">1_Data_EDA!M7946</f>
        <v>0.25</v>
      </c>
      <c r="H7945" s="6" t="n">
        <f aca="false">IF(1_Data_EDA!B7946="First Class",1,0)</f>
        <v>1</v>
      </c>
      <c r="I7945" s="6" t="n">
        <f aca="false">IF(1_Data_EDA!B7946="Second Class",1,0)</f>
        <v>0</v>
      </c>
      <c r="J7945" s="6" t="n">
        <f aca="false">IF(1_Data_EDA!B7946="Same Day",1,0)</f>
        <v>0</v>
      </c>
      <c r="K7945" s="6" t="n">
        <f aca="false">IF(1_Data_EDA!C7946="Corporate",1,0)</f>
        <v>0</v>
      </c>
      <c r="L7945" s="6" t="n">
        <f aca="false">IF(1_Data_EDA!C7946="Home Office",1,0)</f>
        <v>1</v>
      </c>
      <c r="M7945" s="6" t="n">
        <f aca="false">IF(1_Data_EDA!D7946="Europe",1,0)</f>
        <v>0</v>
      </c>
      <c r="N7945" s="6" t="n">
        <f aca="false">IF(1_Data_EDA!D7946="LATAM",1,0)</f>
        <v>1</v>
      </c>
      <c r="O7945" s="6" t="n">
        <f aca="false">IF(1_Data_EDA!D7946="Pacific Asia",1,0)</f>
        <v>0</v>
      </c>
      <c r="P7945" s="6" t="n">
        <f aca="false">IF(1_Data_EDA!D7946="USCA",1,0)</f>
        <v>0</v>
      </c>
      <c r="Q7945" s="6" t="n">
        <f aca="false">IF(C7945&gt;MEDIAN(C$5:C$8004),1,0)</f>
        <v>1</v>
      </c>
      <c r="R7945" s="6" t="n">
        <f aca="false">IF(D7945&gt;2,1,0)</f>
        <v>0</v>
      </c>
    </row>
    <row r="7946" customFormat="false" ht="15" hidden="false" customHeight="true" outlineLevel="0" collapsed="false">
      <c r="A7946" s="6" t="n">
        <f aca="false">1_Data_EDA!O7947</f>
        <v>1</v>
      </c>
      <c r="B7946" s="6" t="n">
        <f aca="false">1_Data_EDA!H7947</f>
        <v>0</v>
      </c>
      <c r="C7946" s="7" t="n">
        <f aca="false">1_Data_EDA!I7947</f>
        <v>199.9900055</v>
      </c>
      <c r="D7946" s="6" t="n">
        <f aca="false">1_Data_EDA!J7947</f>
        <v>1</v>
      </c>
      <c r="E7946" s="7" t="n">
        <f aca="false">1_Data_EDA!K7947</f>
        <v>199.9900055</v>
      </c>
      <c r="F7946" s="7" t="n">
        <f aca="false">1_Data_EDA!L7947</f>
        <v>4</v>
      </c>
      <c r="G7946" s="8" t="n">
        <f aca="false">1_Data_EDA!M7947</f>
        <v>0.02</v>
      </c>
      <c r="H7946" s="6" t="n">
        <f aca="false">IF(1_Data_EDA!B7947="First Class",1,0)</f>
        <v>0</v>
      </c>
      <c r="I7946" s="6" t="n">
        <f aca="false">IF(1_Data_EDA!B7947="Second Class",1,0)</f>
        <v>0</v>
      </c>
      <c r="J7946" s="6" t="n">
        <f aca="false">IF(1_Data_EDA!B7947="Same Day",1,0)</f>
        <v>1</v>
      </c>
      <c r="K7946" s="6" t="n">
        <f aca="false">IF(1_Data_EDA!C7947="Corporate",1,0)</f>
        <v>1</v>
      </c>
      <c r="L7946" s="6" t="n">
        <f aca="false">IF(1_Data_EDA!C7947="Home Office",1,0)</f>
        <v>0</v>
      </c>
      <c r="M7946" s="6" t="n">
        <f aca="false">IF(1_Data_EDA!D7947="Europe",1,0)</f>
        <v>0</v>
      </c>
      <c r="N7946" s="6" t="n">
        <f aca="false">IF(1_Data_EDA!D7947="LATAM",1,0)</f>
        <v>1</v>
      </c>
      <c r="O7946" s="6" t="n">
        <f aca="false">IF(1_Data_EDA!D7947="Pacific Asia",1,0)</f>
        <v>0</v>
      </c>
      <c r="P7946" s="6" t="n">
        <f aca="false">IF(1_Data_EDA!D7947="USCA",1,0)</f>
        <v>0</v>
      </c>
      <c r="Q7946" s="6" t="n">
        <f aca="false">IF(C7946&gt;MEDIAN(C$5:C$8004),1,0)</f>
        <v>1</v>
      </c>
      <c r="R7946" s="6" t="n">
        <f aca="false">IF(D7946&gt;2,1,0)</f>
        <v>0</v>
      </c>
    </row>
    <row r="7947" customFormat="false" ht="15" hidden="false" customHeight="true" outlineLevel="0" collapsed="false">
      <c r="A7947" s="6" t="n">
        <f aca="false">1_Data_EDA!O7948</f>
        <v>1</v>
      </c>
      <c r="B7947" s="6" t="n">
        <f aca="false">1_Data_EDA!H7948</f>
        <v>1</v>
      </c>
      <c r="C7947" s="7" t="n">
        <f aca="false">1_Data_EDA!I7948</f>
        <v>99.98999786</v>
      </c>
      <c r="D7947" s="6" t="n">
        <f aca="false">1_Data_EDA!J7948</f>
        <v>5</v>
      </c>
      <c r="E7947" s="7" t="n">
        <f aca="false">1_Data_EDA!K7948</f>
        <v>499.9500122</v>
      </c>
      <c r="F7947" s="7" t="n">
        <f aca="false">1_Data_EDA!L7948</f>
        <v>99.98999786</v>
      </c>
      <c r="G7947" s="8" t="n">
        <f aca="false">1_Data_EDA!M7948</f>
        <v>0.200000003</v>
      </c>
      <c r="H7947" s="6" t="n">
        <f aca="false">IF(1_Data_EDA!B7948="First Class",1,0)</f>
        <v>1</v>
      </c>
      <c r="I7947" s="6" t="n">
        <f aca="false">IF(1_Data_EDA!B7948="Second Class",1,0)</f>
        <v>0</v>
      </c>
      <c r="J7947" s="6" t="n">
        <f aca="false">IF(1_Data_EDA!B7948="Same Day",1,0)</f>
        <v>0</v>
      </c>
      <c r="K7947" s="6" t="n">
        <f aca="false">IF(1_Data_EDA!C7948="Corporate",1,0)</f>
        <v>1</v>
      </c>
      <c r="L7947" s="6" t="n">
        <f aca="false">IF(1_Data_EDA!C7948="Home Office",1,0)</f>
        <v>0</v>
      </c>
      <c r="M7947" s="6" t="n">
        <f aca="false">IF(1_Data_EDA!D7948="Europe",1,0)</f>
        <v>0</v>
      </c>
      <c r="N7947" s="6" t="n">
        <f aca="false">IF(1_Data_EDA!D7948="LATAM",1,0)</f>
        <v>1</v>
      </c>
      <c r="O7947" s="6" t="n">
        <f aca="false">IF(1_Data_EDA!D7948="Pacific Asia",1,0)</f>
        <v>0</v>
      </c>
      <c r="P7947" s="6" t="n">
        <f aca="false">IF(1_Data_EDA!D7948="USCA",1,0)</f>
        <v>0</v>
      </c>
      <c r="Q7947" s="6" t="n">
        <f aca="false">IF(C7947&gt;MEDIAN(C$5:C$8004),1,0)</f>
        <v>1</v>
      </c>
      <c r="R7947" s="6" t="n">
        <f aca="false">IF(D7947&gt;2,1,0)</f>
        <v>1</v>
      </c>
    </row>
    <row r="7948" customFormat="false" ht="15" hidden="false" customHeight="true" outlineLevel="0" collapsed="false">
      <c r="A7948" s="6" t="n">
        <f aca="false">1_Data_EDA!O7949</f>
        <v>0</v>
      </c>
      <c r="B7948" s="6" t="n">
        <f aca="false">1_Data_EDA!H7949</f>
        <v>4</v>
      </c>
      <c r="C7948" s="7" t="n">
        <f aca="false">1_Data_EDA!I7949</f>
        <v>399.980011</v>
      </c>
      <c r="D7948" s="6" t="n">
        <f aca="false">1_Data_EDA!J7949</f>
        <v>1</v>
      </c>
      <c r="E7948" s="7" t="n">
        <f aca="false">1_Data_EDA!K7949</f>
        <v>399.980011</v>
      </c>
      <c r="F7948" s="7" t="n">
        <f aca="false">1_Data_EDA!L7949</f>
        <v>64</v>
      </c>
      <c r="G7948" s="8" t="n">
        <f aca="false">1_Data_EDA!M7949</f>
        <v>0.159999996</v>
      </c>
      <c r="H7948" s="6" t="n">
        <f aca="false">IF(1_Data_EDA!B7949="First Class",1,0)</f>
        <v>0</v>
      </c>
      <c r="I7948" s="6" t="n">
        <f aca="false">IF(1_Data_EDA!B7949="Second Class",1,0)</f>
        <v>0</v>
      </c>
      <c r="J7948" s="6" t="n">
        <f aca="false">IF(1_Data_EDA!B7949="Same Day",1,0)</f>
        <v>0</v>
      </c>
      <c r="K7948" s="6" t="n">
        <f aca="false">IF(1_Data_EDA!C7949="Corporate",1,0)</f>
        <v>0</v>
      </c>
      <c r="L7948" s="6" t="n">
        <f aca="false">IF(1_Data_EDA!C7949="Home Office",1,0)</f>
        <v>0</v>
      </c>
      <c r="M7948" s="6" t="n">
        <f aca="false">IF(1_Data_EDA!D7949="Europe",1,0)</f>
        <v>0</v>
      </c>
      <c r="N7948" s="6" t="n">
        <f aca="false">IF(1_Data_EDA!D7949="LATAM",1,0)</f>
        <v>1</v>
      </c>
      <c r="O7948" s="6" t="n">
        <f aca="false">IF(1_Data_EDA!D7949="Pacific Asia",1,0)</f>
        <v>0</v>
      </c>
      <c r="P7948" s="6" t="n">
        <f aca="false">IF(1_Data_EDA!D7949="USCA",1,0)</f>
        <v>0</v>
      </c>
      <c r="Q7948" s="6" t="n">
        <f aca="false">IF(C7948&gt;MEDIAN(C$5:C$8004),1,0)</f>
        <v>1</v>
      </c>
      <c r="R7948" s="6" t="n">
        <f aca="false">IF(D7948&gt;2,1,0)</f>
        <v>0</v>
      </c>
    </row>
    <row r="7949" customFormat="false" ht="15" hidden="false" customHeight="true" outlineLevel="0" collapsed="false">
      <c r="A7949" s="6" t="n">
        <f aca="false">1_Data_EDA!O7950</f>
        <v>1</v>
      </c>
      <c r="B7949" s="6" t="n">
        <f aca="false">1_Data_EDA!H7950</f>
        <v>1</v>
      </c>
      <c r="C7949" s="7" t="n">
        <f aca="false">1_Data_EDA!I7950</f>
        <v>51.99000168</v>
      </c>
      <c r="D7949" s="6" t="n">
        <f aca="false">1_Data_EDA!J7950</f>
        <v>2</v>
      </c>
      <c r="E7949" s="7" t="n">
        <f aca="false">1_Data_EDA!K7950</f>
        <v>103.9800034</v>
      </c>
      <c r="F7949" s="7" t="n">
        <f aca="false">1_Data_EDA!L7950</f>
        <v>0</v>
      </c>
      <c r="G7949" s="8" t="n">
        <f aca="false">1_Data_EDA!M7950</f>
        <v>0</v>
      </c>
      <c r="H7949" s="6" t="n">
        <f aca="false">IF(1_Data_EDA!B7950="First Class",1,0)</f>
        <v>1</v>
      </c>
      <c r="I7949" s="6" t="n">
        <f aca="false">IF(1_Data_EDA!B7950="Second Class",1,0)</f>
        <v>0</v>
      </c>
      <c r="J7949" s="6" t="n">
        <f aca="false">IF(1_Data_EDA!B7950="Same Day",1,0)</f>
        <v>0</v>
      </c>
      <c r="K7949" s="6" t="n">
        <f aca="false">IF(1_Data_EDA!C7950="Corporate",1,0)</f>
        <v>0</v>
      </c>
      <c r="L7949" s="6" t="n">
        <f aca="false">IF(1_Data_EDA!C7950="Home Office",1,0)</f>
        <v>0</v>
      </c>
      <c r="M7949" s="6" t="n">
        <f aca="false">IF(1_Data_EDA!D7950="Europe",1,0)</f>
        <v>0</v>
      </c>
      <c r="N7949" s="6" t="n">
        <f aca="false">IF(1_Data_EDA!D7950="LATAM",1,0)</f>
        <v>0</v>
      </c>
      <c r="O7949" s="6" t="n">
        <f aca="false">IF(1_Data_EDA!D7950="Pacific Asia",1,0)</f>
        <v>0</v>
      </c>
      <c r="P7949" s="6" t="n">
        <f aca="false">IF(1_Data_EDA!D7950="USCA",1,0)</f>
        <v>1</v>
      </c>
      <c r="Q7949" s="6" t="n">
        <f aca="false">IF(C7949&gt;MEDIAN(C$5:C$8004),1,0)</f>
        <v>0</v>
      </c>
      <c r="R7949" s="6" t="n">
        <f aca="false">IF(D7949&gt;2,1,0)</f>
        <v>0</v>
      </c>
    </row>
    <row r="7950" customFormat="false" ht="15" hidden="false" customHeight="true" outlineLevel="0" collapsed="false">
      <c r="A7950" s="6" t="n">
        <f aca="false">1_Data_EDA!O7951</f>
        <v>1</v>
      </c>
      <c r="B7950" s="6" t="n">
        <f aca="false">1_Data_EDA!H7951</f>
        <v>2</v>
      </c>
      <c r="C7950" s="7" t="n">
        <f aca="false">1_Data_EDA!I7951</f>
        <v>129.9900055</v>
      </c>
      <c r="D7950" s="6" t="n">
        <f aca="false">1_Data_EDA!J7951</f>
        <v>1</v>
      </c>
      <c r="E7950" s="7" t="n">
        <f aca="false">1_Data_EDA!K7951</f>
        <v>129.9900055</v>
      </c>
      <c r="F7950" s="7" t="n">
        <f aca="false">1_Data_EDA!L7951</f>
        <v>3.900000095</v>
      </c>
      <c r="G7950" s="8" t="n">
        <f aca="false">1_Data_EDA!M7951</f>
        <v>0.029999999</v>
      </c>
      <c r="H7950" s="6" t="n">
        <f aca="false">IF(1_Data_EDA!B7951="First Class",1,0)</f>
        <v>0</v>
      </c>
      <c r="I7950" s="6" t="n">
        <f aca="false">IF(1_Data_EDA!B7951="Second Class",1,0)</f>
        <v>1</v>
      </c>
      <c r="J7950" s="6" t="n">
        <f aca="false">IF(1_Data_EDA!B7951="Same Day",1,0)</f>
        <v>0</v>
      </c>
      <c r="K7950" s="6" t="n">
        <f aca="false">IF(1_Data_EDA!C7951="Corporate",1,0)</f>
        <v>1</v>
      </c>
      <c r="L7950" s="6" t="n">
        <f aca="false">IF(1_Data_EDA!C7951="Home Office",1,0)</f>
        <v>0</v>
      </c>
      <c r="M7950" s="6" t="n">
        <f aca="false">IF(1_Data_EDA!D7951="Europe",1,0)</f>
        <v>1</v>
      </c>
      <c r="N7950" s="6" t="n">
        <f aca="false">IF(1_Data_EDA!D7951="LATAM",1,0)</f>
        <v>0</v>
      </c>
      <c r="O7950" s="6" t="n">
        <f aca="false">IF(1_Data_EDA!D7951="Pacific Asia",1,0)</f>
        <v>0</v>
      </c>
      <c r="P7950" s="6" t="n">
        <f aca="false">IF(1_Data_EDA!D7951="USCA",1,0)</f>
        <v>0</v>
      </c>
      <c r="Q7950" s="6" t="n">
        <f aca="false">IF(C7950&gt;MEDIAN(C$5:C$8004),1,0)</f>
        <v>1</v>
      </c>
      <c r="R7950" s="6" t="n">
        <f aca="false">IF(D7950&gt;2,1,0)</f>
        <v>0</v>
      </c>
    </row>
    <row r="7951" customFormat="false" ht="15" hidden="false" customHeight="true" outlineLevel="0" collapsed="false">
      <c r="A7951" s="6" t="n">
        <f aca="false">1_Data_EDA!O7952</f>
        <v>0</v>
      </c>
      <c r="B7951" s="6" t="n">
        <f aca="false">1_Data_EDA!H7952</f>
        <v>4</v>
      </c>
      <c r="C7951" s="7" t="n">
        <f aca="false">1_Data_EDA!I7952</f>
        <v>129.9900055</v>
      </c>
      <c r="D7951" s="6" t="n">
        <f aca="false">1_Data_EDA!J7952</f>
        <v>1</v>
      </c>
      <c r="E7951" s="7" t="n">
        <f aca="false">1_Data_EDA!K7952</f>
        <v>129.9900055</v>
      </c>
      <c r="F7951" s="7" t="n">
        <f aca="false">1_Data_EDA!L7952</f>
        <v>13</v>
      </c>
      <c r="G7951" s="8" t="n">
        <f aca="false">1_Data_EDA!M7952</f>
        <v>0.100000001</v>
      </c>
      <c r="H7951" s="6" t="n">
        <f aca="false">IF(1_Data_EDA!B7952="First Class",1,0)</f>
        <v>0</v>
      </c>
      <c r="I7951" s="6" t="n">
        <f aca="false">IF(1_Data_EDA!B7952="Second Class",1,0)</f>
        <v>0</v>
      </c>
      <c r="J7951" s="6" t="n">
        <f aca="false">IF(1_Data_EDA!B7952="Same Day",1,0)</f>
        <v>0</v>
      </c>
      <c r="K7951" s="6" t="n">
        <f aca="false">IF(1_Data_EDA!C7952="Corporate",1,0)</f>
        <v>0</v>
      </c>
      <c r="L7951" s="6" t="n">
        <f aca="false">IF(1_Data_EDA!C7952="Home Office",1,0)</f>
        <v>0</v>
      </c>
      <c r="M7951" s="6" t="n">
        <f aca="false">IF(1_Data_EDA!D7952="Europe",1,0)</f>
        <v>1</v>
      </c>
      <c r="N7951" s="6" t="n">
        <f aca="false">IF(1_Data_EDA!D7952="LATAM",1,0)</f>
        <v>0</v>
      </c>
      <c r="O7951" s="6" t="n">
        <f aca="false">IF(1_Data_EDA!D7952="Pacific Asia",1,0)</f>
        <v>0</v>
      </c>
      <c r="P7951" s="6" t="n">
        <f aca="false">IF(1_Data_EDA!D7952="USCA",1,0)</f>
        <v>0</v>
      </c>
      <c r="Q7951" s="6" t="n">
        <f aca="false">IF(C7951&gt;MEDIAN(C$5:C$8004),1,0)</f>
        <v>1</v>
      </c>
      <c r="R7951" s="6" t="n">
        <f aca="false">IF(D7951&gt;2,1,0)</f>
        <v>0</v>
      </c>
    </row>
    <row r="7952" customFormat="false" ht="15" hidden="false" customHeight="true" outlineLevel="0" collapsed="false">
      <c r="A7952" s="6" t="n">
        <f aca="false">1_Data_EDA!O7953</f>
        <v>0</v>
      </c>
      <c r="B7952" s="6" t="n">
        <f aca="false">1_Data_EDA!H7953</f>
        <v>4</v>
      </c>
      <c r="C7952" s="7" t="n">
        <f aca="false">1_Data_EDA!I7953</f>
        <v>299.980011</v>
      </c>
      <c r="D7952" s="6" t="n">
        <f aca="false">1_Data_EDA!J7953</f>
        <v>1</v>
      </c>
      <c r="E7952" s="7" t="n">
        <f aca="false">1_Data_EDA!K7953</f>
        <v>299.980011</v>
      </c>
      <c r="F7952" s="7" t="n">
        <f aca="false">1_Data_EDA!L7953</f>
        <v>45</v>
      </c>
      <c r="G7952" s="8" t="n">
        <f aca="false">1_Data_EDA!M7953</f>
        <v>0.150000006</v>
      </c>
      <c r="H7952" s="6" t="n">
        <f aca="false">IF(1_Data_EDA!B7953="First Class",1,0)</f>
        <v>0</v>
      </c>
      <c r="I7952" s="6" t="n">
        <f aca="false">IF(1_Data_EDA!B7953="Second Class",1,0)</f>
        <v>0</v>
      </c>
      <c r="J7952" s="6" t="n">
        <f aca="false">IF(1_Data_EDA!B7953="Same Day",1,0)</f>
        <v>0</v>
      </c>
      <c r="K7952" s="6" t="n">
        <f aca="false">IF(1_Data_EDA!C7953="Corporate",1,0)</f>
        <v>1</v>
      </c>
      <c r="L7952" s="6" t="n">
        <f aca="false">IF(1_Data_EDA!C7953="Home Office",1,0)</f>
        <v>0</v>
      </c>
      <c r="M7952" s="6" t="n">
        <f aca="false">IF(1_Data_EDA!D7953="Europe",1,0)</f>
        <v>0</v>
      </c>
      <c r="N7952" s="6" t="n">
        <f aca="false">IF(1_Data_EDA!D7953="LATAM",1,0)</f>
        <v>1</v>
      </c>
      <c r="O7952" s="6" t="n">
        <f aca="false">IF(1_Data_EDA!D7953="Pacific Asia",1,0)</f>
        <v>0</v>
      </c>
      <c r="P7952" s="6" t="n">
        <f aca="false">IF(1_Data_EDA!D7953="USCA",1,0)</f>
        <v>0</v>
      </c>
      <c r="Q7952" s="6" t="n">
        <f aca="false">IF(C7952&gt;MEDIAN(C$5:C$8004),1,0)</f>
        <v>1</v>
      </c>
      <c r="R7952" s="6" t="n">
        <f aca="false">IF(D7952&gt;2,1,0)</f>
        <v>0</v>
      </c>
    </row>
    <row r="7953" customFormat="false" ht="15" hidden="false" customHeight="true" outlineLevel="0" collapsed="false">
      <c r="A7953" s="6" t="n">
        <f aca="false">1_Data_EDA!O7954</f>
        <v>1</v>
      </c>
      <c r="B7953" s="6" t="n">
        <f aca="false">1_Data_EDA!H7954</f>
        <v>2</v>
      </c>
      <c r="C7953" s="7" t="n">
        <f aca="false">1_Data_EDA!I7954</f>
        <v>199.9900055</v>
      </c>
      <c r="D7953" s="6" t="n">
        <f aca="false">1_Data_EDA!J7954</f>
        <v>1</v>
      </c>
      <c r="E7953" s="7" t="n">
        <f aca="false">1_Data_EDA!K7954</f>
        <v>199.9900055</v>
      </c>
      <c r="F7953" s="7" t="n">
        <f aca="false">1_Data_EDA!L7954</f>
        <v>26</v>
      </c>
      <c r="G7953" s="8" t="n">
        <f aca="false">1_Data_EDA!M7954</f>
        <v>0.129999995</v>
      </c>
      <c r="H7953" s="6" t="n">
        <f aca="false">IF(1_Data_EDA!B7954="First Class",1,0)</f>
        <v>0</v>
      </c>
      <c r="I7953" s="6" t="n">
        <f aca="false">IF(1_Data_EDA!B7954="Second Class",1,0)</f>
        <v>1</v>
      </c>
      <c r="J7953" s="6" t="n">
        <f aca="false">IF(1_Data_EDA!B7954="Same Day",1,0)</f>
        <v>0</v>
      </c>
      <c r="K7953" s="6" t="n">
        <f aca="false">IF(1_Data_EDA!C7954="Corporate",1,0)</f>
        <v>0</v>
      </c>
      <c r="L7953" s="6" t="n">
        <f aca="false">IF(1_Data_EDA!C7954="Home Office",1,0)</f>
        <v>1</v>
      </c>
      <c r="M7953" s="6" t="n">
        <f aca="false">IF(1_Data_EDA!D7954="Europe",1,0)</f>
        <v>0</v>
      </c>
      <c r="N7953" s="6" t="n">
        <f aca="false">IF(1_Data_EDA!D7954="LATAM",1,0)</f>
        <v>0</v>
      </c>
      <c r="O7953" s="6" t="n">
        <f aca="false">IF(1_Data_EDA!D7954="Pacific Asia",1,0)</f>
        <v>1</v>
      </c>
      <c r="P7953" s="6" t="n">
        <f aca="false">IF(1_Data_EDA!D7954="USCA",1,0)</f>
        <v>0</v>
      </c>
      <c r="Q7953" s="6" t="n">
        <f aca="false">IF(C7953&gt;MEDIAN(C$5:C$8004),1,0)</f>
        <v>1</v>
      </c>
      <c r="R7953" s="6" t="n">
        <f aca="false">IF(D7953&gt;2,1,0)</f>
        <v>0</v>
      </c>
    </row>
    <row r="7954" customFormat="false" ht="15" hidden="false" customHeight="true" outlineLevel="0" collapsed="false">
      <c r="A7954" s="6" t="n">
        <f aca="false">1_Data_EDA!O7955</f>
        <v>0</v>
      </c>
      <c r="B7954" s="6" t="n">
        <f aca="false">1_Data_EDA!H7955</f>
        <v>0</v>
      </c>
      <c r="C7954" s="7" t="n">
        <f aca="false">1_Data_EDA!I7955</f>
        <v>50</v>
      </c>
      <c r="D7954" s="6" t="n">
        <f aca="false">1_Data_EDA!J7955</f>
        <v>2</v>
      </c>
      <c r="E7954" s="7" t="n">
        <f aca="false">1_Data_EDA!K7955</f>
        <v>100</v>
      </c>
      <c r="F7954" s="7" t="n">
        <f aca="false">1_Data_EDA!L7955</f>
        <v>9</v>
      </c>
      <c r="G7954" s="8" t="n">
        <f aca="false">1_Data_EDA!M7955</f>
        <v>0.090000004</v>
      </c>
      <c r="H7954" s="6" t="n">
        <f aca="false">IF(1_Data_EDA!B7955="First Class",1,0)</f>
        <v>0</v>
      </c>
      <c r="I7954" s="6" t="n">
        <f aca="false">IF(1_Data_EDA!B7955="Second Class",1,0)</f>
        <v>0</v>
      </c>
      <c r="J7954" s="6" t="n">
        <f aca="false">IF(1_Data_EDA!B7955="Same Day",1,0)</f>
        <v>1</v>
      </c>
      <c r="K7954" s="6" t="n">
        <f aca="false">IF(1_Data_EDA!C7955="Corporate",1,0)</f>
        <v>1</v>
      </c>
      <c r="L7954" s="6" t="n">
        <f aca="false">IF(1_Data_EDA!C7955="Home Office",1,0)</f>
        <v>0</v>
      </c>
      <c r="M7954" s="6" t="n">
        <f aca="false">IF(1_Data_EDA!D7955="Europe",1,0)</f>
        <v>0</v>
      </c>
      <c r="N7954" s="6" t="n">
        <f aca="false">IF(1_Data_EDA!D7955="LATAM",1,0)</f>
        <v>0</v>
      </c>
      <c r="O7954" s="6" t="n">
        <f aca="false">IF(1_Data_EDA!D7955="Pacific Asia",1,0)</f>
        <v>0</v>
      </c>
      <c r="P7954" s="6" t="n">
        <f aca="false">IF(1_Data_EDA!D7955="USCA",1,0)</f>
        <v>1</v>
      </c>
      <c r="Q7954" s="6" t="n">
        <f aca="false">IF(C7954&gt;MEDIAN(C$5:C$8004),1,0)</f>
        <v>0</v>
      </c>
      <c r="R7954" s="6" t="n">
        <f aca="false">IF(D7954&gt;2,1,0)</f>
        <v>0</v>
      </c>
    </row>
    <row r="7955" customFormat="false" ht="15" hidden="false" customHeight="true" outlineLevel="0" collapsed="false">
      <c r="A7955" s="6" t="n">
        <f aca="false">1_Data_EDA!O7956</f>
        <v>1</v>
      </c>
      <c r="B7955" s="6" t="n">
        <f aca="false">1_Data_EDA!H7956</f>
        <v>1</v>
      </c>
      <c r="C7955" s="7" t="n">
        <f aca="false">1_Data_EDA!I7956</f>
        <v>39.99000168</v>
      </c>
      <c r="D7955" s="6" t="n">
        <f aca="false">1_Data_EDA!J7956</f>
        <v>1</v>
      </c>
      <c r="E7955" s="7" t="n">
        <f aca="false">1_Data_EDA!K7956</f>
        <v>39.99000168</v>
      </c>
      <c r="F7955" s="7" t="n">
        <f aca="false">1_Data_EDA!L7956</f>
        <v>8</v>
      </c>
      <c r="G7955" s="8" t="n">
        <f aca="false">1_Data_EDA!M7956</f>
        <v>0.200000003</v>
      </c>
      <c r="H7955" s="6" t="n">
        <f aca="false">IF(1_Data_EDA!B7956="First Class",1,0)</f>
        <v>1</v>
      </c>
      <c r="I7955" s="6" t="n">
        <f aca="false">IF(1_Data_EDA!B7956="Second Class",1,0)</f>
        <v>0</v>
      </c>
      <c r="J7955" s="6" t="n">
        <f aca="false">IF(1_Data_EDA!B7956="Same Day",1,0)</f>
        <v>0</v>
      </c>
      <c r="K7955" s="6" t="n">
        <f aca="false">IF(1_Data_EDA!C7956="Corporate",1,0)</f>
        <v>0</v>
      </c>
      <c r="L7955" s="6" t="n">
        <f aca="false">IF(1_Data_EDA!C7956="Home Office",1,0)</f>
        <v>0</v>
      </c>
      <c r="M7955" s="6" t="n">
        <f aca="false">IF(1_Data_EDA!D7956="Europe",1,0)</f>
        <v>0</v>
      </c>
      <c r="N7955" s="6" t="n">
        <f aca="false">IF(1_Data_EDA!D7956="LATAM",1,0)</f>
        <v>0</v>
      </c>
      <c r="O7955" s="6" t="n">
        <f aca="false">IF(1_Data_EDA!D7956="Pacific Asia",1,0)</f>
        <v>0</v>
      </c>
      <c r="P7955" s="6" t="n">
        <f aca="false">IF(1_Data_EDA!D7956="USCA",1,0)</f>
        <v>1</v>
      </c>
      <c r="Q7955" s="6" t="n">
        <f aca="false">IF(C7955&gt;MEDIAN(C$5:C$8004),1,0)</f>
        <v>0</v>
      </c>
      <c r="R7955" s="6" t="n">
        <f aca="false">IF(D7955&gt;2,1,0)</f>
        <v>0</v>
      </c>
    </row>
    <row r="7956" customFormat="false" ht="15" hidden="false" customHeight="true" outlineLevel="0" collapsed="false">
      <c r="A7956" s="6" t="n">
        <f aca="false">1_Data_EDA!O7957</f>
        <v>0</v>
      </c>
      <c r="B7956" s="6" t="n">
        <f aca="false">1_Data_EDA!H7957</f>
        <v>4</v>
      </c>
      <c r="C7956" s="7" t="n">
        <f aca="false">1_Data_EDA!I7957</f>
        <v>25</v>
      </c>
      <c r="D7956" s="6" t="n">
        <f aca="false">1_Data_EDA!J7957</f>
        <v>1</v>
      </c>
      <c r="E7956" s="7" t="n">
        <f aca="false">1_Data_EDA!K7957</f>
        <v>25</v>
      </c>
      <c r="F7956" s="7" t="n">
        <f aca="false">1_Data_EDA!L7957</f>
        <v>4</v>
      </c>
      <c r="G7956" s="8" t="n">
        <f aca="false">1_Data_EDA!M7957</f>
        <v>0.159999996</v>
      </c>
      <c r="H7956" s="6" t="n">
        <f aca="false">IF(1_Data_EDA!B7957="First Class",1,0)</f>
        <v>0</v>
      </c>
      <c r="I7956" s="6" t="n">
        <f aca="false">IF(1_Data_EDA!B7957="Second Class",1,0)</f>
        <v>0</v>
      </c>
      <c r="J7956" s="6" t="n">
        <f aca="false">IF(1_Data_EDA!B7957="Same Day",1,0)</f>
        <v>0</v>
      </c>
      <c r="K7956" s="6" t="n">
        <f aca="false">IF(1_Data_EDA!C7957="Corporate",1,0)</f>
        <v>1</v>
      </c>
      <c r="L7956" s="6" t="n">
        <f aca="false">IF(1_Data_EDA!C7957="Home Office",1,0)</f>
        <v>0</v>
      </c>
      <c r="M7956" s="6" t="n">
        <f aca="false">IF(1_Data_EDA!D7957="Europe",1,0)</f>
        <v>0</v>
      </c>
      <c r="N7956" s="6" t="n">
        <f aca="false">IF(1_Data_EDA!D7957="LATAM",1,0)</f>
        <v>0</v>
      </c>
      <c r="O7956" s="6" t="n">
        <f aca="false">IF(1_Data_EDA!D7957="Pacific Asia",1,0)</f>
        <v>1</v>
      </c>
      <c r="P7956" s="6" t="n">
        <f aca="false">IF(1_Data_EDA!D7957="USCA",1,0)</f>
        <v>0</v>
      </c>
      <c r="Q7956" s="6" t="n">
        <f aca="false">IF(C7956&gt;MEDIAN(C$5:C$8004),1,0)</f>
        <v>0</v>
      </c>
      <c r="R7956" s="6" t="n">
        <f aca="false">IF(D7956&gt;2,1,0)</f>
        <v>0</v>
      </c>
    </row>
    <row r="7957" customFormat="false" ht="15" hidden="false" customHeight="true" outlineLevel="0" collapsed="false">
      <c r="A7957" s="6" t="n">
        <f aca="false">1_Data_EDA!O7958</f>
        <v>1</v>
      </c>
      <c r="B7957" s="6" t="n">
        <f aca="false">1_Data_EDA!H7958</f>
        <v>4</v>
      </c>
      <c r="C7957" s="7" t="n">
        <f aca="false">1_Data_EDA!I7958</f>
        <v>59.99000168</v>
      </c>
      <c r="D7957" s="6" t="n">
        <f aca="false">1_Data_EDA!J7958</f>
        <v>2</v>
      </c>
      <c r="E7957" s="7" t="n">
        <f aca="false">1_Data_EDA!K7958</f>
        <v>119.9800034</v>
      </c>
      <c r="F7957" s="7" t="n">
        <f aca="false">1_Data_EDA!L7958</f>
        <v>6.599999905</v>
      </c>
      <c r="G7957" s="8" t="n">
        <f aca="false">1_Data_EDA!M7958</f>
        <v>0.059999999</v>
      </c>
      <c r="H7957" s="6" t="n">
        <f aca="false">IF(1_Data_EDA!B7958="First Class",1,0)</f>
        <v>0</v>
      </c>
      <c r="I7957" s="6" t="n">
        <f aca="false">IF(1_Data_EDA!B7958="Second Class",1,0)</f>
        <v>0</v>
      </c>
      <c r="J7957" s="6" t="n">
        <f aca="false">IF(1_Data_EDA!B7958="Same Day",1,0)</f>
        <v>0</v>
      </c>
      <c r="K7957" s="6" t="n">
        <f aca="false">IF(1_Data_EDA!C7958="Corporate",1,0)</f>
        <v>0</v>
      </c>
      <c r="L7957" s="6" t="n">
        <f aca="false">IF(1_Data_EDA!C7958="Home Office",1,0)</f>
        <v>0</v>
      </c>
      <c r="M7957" s="6" t="n">
        <f aca="false">IF(1_Data_EDA!D7958="Europe",1,0)</f>
        <v>0</v>
      </c>
      <c r="N7957" s="6" t="n">
        <f aca="false">IF(1_Data_EDA!D7958="LATAM",1,0)</f>
        <v>1</v>
      </c>
      <c r="O7957" s="6" t="n">
        <f aca="false">IF(1_Data_EDA!D7958="Pacific Asia",1,0)</f>
        <v>0</v>
      </c>
      <c r="P7957" s="6" t="n">
        <f aca="false">IF(1_Data_EDA!D7958="USCA",1,0)</f>
        <v>0</v>
      </c>
      <c r="Q7957" s="6" t="n">
        <f aca="false">IF(C7957&gt;MEDIAN(C$5:C$8004),1,0)</f>
        <v>0</v>
      </c>
      <c r="R7957" s="6" t="n">
        <f aca="false">IF(D7957&gt;2,1,0)</f>
        <v>0</v>
      </c>
    </row>
    <row r="7958" customFormat="false" ht="15" hidden="false" customHeight="true" outlineLevel="0" collapsed="false">
      <c r="A7958" s="6" t="n">
        <f aca="false">1_Data_EDA!O7959</f>
        <v>0</v>
      </c>
      <c r="B7958" s="6" t="n">
        <f aca="false">1_Data_EDA!H7959</f>
        <v>4</v>
      </c>
      <c r="C7958" s="7" t="n">
        <f aca="false">1_Data_EDA!I7959</f>
        <v>299.980011</v>
      </c>
      <c r="D7958" s="6" t="n">
        <f aca="false">1_Data_EDA!J7959</f>
        <v>1</v>
      </c>
      <c r="E7958" s="7" t="n">
        <f aca="false">1_Data_EDA!K7959</f>
        <v>299.980011</v>
      </c>
      <c r="F7958" s="7" t="n">
        <f aca="false">1_Data_EDA!L7959</f>
        <v>12</v>
      </c>
      <c r="G7958" s="8" t="n">
        <f aca="false">1_Data_EDA!M7959</f>
        <v>0.039999999</v>
      </c>
      <c r="H7958" s="6" t="n">
        <f aca="false">IF(1_Data_EDA!B7959="First Class",1,0)</f>
        <v>0</v>
      </c>
      <c r="I7958" s="6" t="n">
        <f aca="false">IF(1_Data_EDA!B7959="Second Class",1,0)</f>
        <v>0</v>
      </c>
      <c r="J7958" s="6" t="n">
        <f aca="false">IF(1_Data_EDA!B7959="Same Day",1,0)</f>
        <v>0</v>
      </c>
      <c r="K7958" s="6" t="n">
        <f aca="false">IF(1_Data_EDA!C7959="Corporate",1,0)</f>
        <v>0</v>
      </c>
      <c r="L7958" s="6" t="n">
        <f aca="false">IF(1_Data_EDA!C7959="Home Office",1,0)</f>
        <v>0</v>
      </c>
      <c r="M7958" s="6" t="n">
        <f aca="false">IF(1_Data_EDA!D7959="Europe",1,0)</f>
        <v>0</v>
      </c>
      <c r="N7958" s="6" t="n">
        <f aca="false">IF(1_Data_EDA!D7959="LATAM",1,0)</f>
        <v>0</v>
      </c>
      <c r="O7958" s="6" t="n">
        <f aca="false">IF(1_Data_EDA!D7959="Pacific Asia",1,0)</f>
        <v>0</v>
      </c>
      <c r="P7958" s="6" t="n">
        <f aca="false">IF(1_Data_EDA!D7959="USCA",1,0)</f>
        <v>1</v>
      </c>
      <c r="Q7958" s="6" t="n">
        <f aca="false">IF(C7958&gt;MEDIAN(C$5:C$8004),1,0)</f>
        <v>1</v>
      </c>
      <c r="R7958" s="6" t="n">
        <f aca="false">IF(D7958&gt;2,1,0)</f>
        <v>0</v>
      </c>
    </row>
    <row r="7959" customFormat="false" ht="15" hidden="false" customHeight="true" outlineLevel="0" collapsed="false">
      <c r="A7959" s="6" t="n">
        <f aca="false">1_Data_EDA!O7960</f>
        <v>0</v>
      </c>
      <c r="B7959" s="6" t="n">
        <f aca="false">1_Data_EDA!H7960</f>
        <v>4</v>
      </c>
      <c r="C7959" s="7" t="n">
        <f aca="false">1_Data_EDA!I7960</f>
        <v>50</v>
      </c>
      <c r="D7959" s="6" t="n">
        <f aca="false">1_Data_EDA!J7960</f>
        <v>3</v>
      </c>
      <c r="E7959" s="7" t="n">
        <f aca="false">1_Data_EDA!K7960</f>
        <v>150</v>
      </c>
      <c r="F7959" s="7" t="n">
        <f aca="false">1_Data_EDA!L7960</f>
        <v>1.5</v>
      </c>
      <c r="G7959" s="8" t="n">
        <f aca="false">1_Data_EDA!M7960</f>
        <v>0.01</v>
      </c>
      <c r="H7959" s="6" t="n">
        <f aca="false">IF(1_Data_EDA!B7960="First Class",1,0)</f>
        <v>0</v>
      </c>
      <c r="I7959" s="6" t="n">
        <f aca="false">IF(1_Data_EDA!B7960="Second Class",1,0)</f>
        <v>0</v>
      </c>
      <c r="J7959" s="6" t="n">
        <f aca="false">IF(1_Data_EDA!B7960="Same Day",1,0)</f>
        <v>0</v>
      </c>
      <c r="K7959" s="6" t="n">
        <f aca="false">IF(1_Data_EDA!C7960="Corporate",1,0)</f>
        <v>1</v>
      </c>
      <c r="L7959" s="6" t="n">
        <f aca="false">IF(1_Data_EDA!C7960="Home Office",1,0)</f>
        <v>0</v>
      </c>
      <c r="M7959" s="6" t="n">
        <f aca="false">IF(1_Data_EDA!D7960="Europe",1,0)</f>
        <v>1</v>
      </c>
      <c r="N7959" s="6" t="n">
        <f aca="false">IF(1_Data_EDA!D7960="LATAM",1,0)</f>
        <v>0</v>
      </c>
      <c r="O7959" s="6" t="n">
        <f aca="false">IF(1_Data_EDA!D7960="Pacific Asia",1,0)</f>
        <v>0</v>
      </c>
      <c r="P7959" s="6" t="n">
        <f aca="false">IF(1_Data_EDA!D7960="USCA",1,0)</f>
        <v>0</v>
      </c>
      <c r="Q7959" s="6" t="n">
        <f aca="false">IF(C7959&gt;MEDIAN(C$5:C$8004),1,0)</f>
        <v>0</v>
      </c>
      <c r="R7959" s="6" t="n">
        <f aca="false">IF(D7959&gt;2,1,0)</f>
        <v>1</v>
      </c>
    </row>
    <row r="7960" customFormat="false" ht="15" hidden="false" customHeight="true" outlineLevel="0" collapsed="false">
      <c r="A7960" s="6" t="n">
        <f aca="false">1_Data_EDA!O7961</f>
        <v>1</v>
      </c>
      <c r="B7960" s="6" t="n">
        <f aca="false">1_Data_EDA!H7961</f>
        <v>4</v>
      </c>
      <c r="C7960" s="7" t="n">
        <f aca="false">1_Data_EDA!I7961</f>
        <v>49.97999954</v>
      </c>
      <c r="D7960" s="6" t="n">
        <f aca="false">1_Data_EDA!J7961</f>
        <v>4</v>
      </c>
      <c r="E7960" s="7" t="n">
        <f aca="false">1_Data_EDA!K7961</f>
        <v>199.9199982</v>
      </c>
      <c r="F7960" s="7" t="n">
        <f aca="false">1_Data_EDA!L7961</f>
        <v>25.98999977</v>
      </c>
      <c r="G7960" s="8" t="n">
        <f aca="false">1_Data_EDA!M7961</f>
        <v>0.129999995</v>
      </c>
      <c r="H7960" s="6" t="n">
        <f aca="false">IF(1_Data_EDA!B7961="First Class",1,0)</f>
        <v>0</v>
      </c>
      <c r="I7960" s="6" t="n">
        <f aca="false">IF(1_Data_EDA!B7961="Second Class",1,0)</f>
        <v>0</v>
      </c>
      <c r="J7960" s="6" t="n">
        <f aca="false">IF(1_Data_EDA!B7961="Same Day",1,0)</f>
        <v>0</v>
      </c>
      <c r="K7960" s="6" t="n">
        <f aca="false">IF(1_Data_EDA!C7961="Corporate",1,0)</f>
        <v>1</v>
      </c>
      <c r="L7960" s="6" t="n">
        <f aca="false">IF(1_Data_EDA!C7961="Home Office",1,0)</f>
        <v>0</v>
      </c>
      <c r="M7960" s="6" t="n">
        <f aca="false">IF(1_Data_EDA!D7961="Europe",1,0)</f>
        <v>0</v>
      </c>
      <c r="N7960" s="6" t="n">
        <f aca="false">IF(1_Data_EDA!D7961="LATAM",1,0)</f>
        <v>0</v>
      </c>
      <c r="O7960" s="6" t="n">
        <f aca="false">IF(1_Data_EDA!D7961="Pacific Asia",1,0)</f>
        <v>1</v>
      </c>
      <c r="P7960" s="6" t="n">
        <f aca="false">IF(1_Data_EDA!D7961="USCA",1,0)</f>
        <v>0</v>
      </c>
      <c r="Q7960" s="6" t="n">
        <f aca="false">IF(C7960&gt;MEDIAN(C$5:C$8004),1,0)</f>
        <v>0</v>
      </c>
      <c r="R7960" s="6" t="n">
        <f aca="false">IF(D7960&gt;2,1,0)</f>
        <v>1</v>
      </c>
    </row>
    <row r="7961" customFormat="false" ht="15" hidden="false" customHeight="true" outlineLevel="0" collapsed="false">
      <c r="A7961" s="6" t="n">
        <f aca="false">1_Data_EDA!O7962</f>
        <v>1</v>
      </c>
      <c r="B7961" s="6" t="n">
        <f aca="false">1_Data_EDA!H7962</f>
        <v>1</v>
      </c>
      <c r="C7961" s="7" t="n">
        <f aca="false">1_Data_EDA!I7962</f>
        <v>129.9900055</v>
      </c>
      <c r="D7961" s="6" t="n">
        <f aca="false">1_Data_EDA!J7962</f>
        <v>1</v>
      </c>
      <c r="E7961" s="7" t="n">
        <f aca="false">1_Data_EDA!K7962</f>
        <v>129.9900055</v>
      </c>
      <c r="F7961" s="7" t="n">
        <f aca="false">1_Data_EDA!L7962</f>
        <v>6.5</v>
      </c>
      <c r="G7961" s="8" t="n">
        <f aca="false">1_Data_EDA!M7962</f>
        <v>0.050000001</v>
      </c>
      <c r="H7961" s="6" t="n">
        <f aca="false">IF(1_Data_EDA!B7962="First Class",1,0)</f>
        <v>1</v>
      </c>
      <c r="I7961" s="6" t="n">
        <f aca="false">IF(1_Data_EDA!B7962="Second Class",1,0)</f>
        <v>0</v>
      </c>
      <c r="J7961" s="6" t="n">
        <f aca="false">IF(1_Data_EDA!B7962="Same Day",1,0)</f>
        <v>0</v>
      </c>
      <c r="K7961" s="6" t="n">
        <f aca="false">IF(1_Data_EDA!C7962="Corporate",1,0)</f>
        <v>0</v>
      </c>
      <c r="L7961" s="6" t="n">
        <f aca="false">IF(1_Data_EDA!C7962="Home Office",1,0)</f>
        <v>0</v>
      </c>
      <c r="M7961" s="6" t="n">
        <f aca="false">IF(1_Data_EDA!D7962="Europe",1,0)</f>
        <v>0</v>
      </c>
      <c r="N7961" s="6" t="n">
        <f aca="false">IF(1_Data_EDA!D7962="LATAM",1,0)</f>
        <v>1</v>
      </c>
      <c r="O7961" s="6" t="n">
        <f aca="false">IF(1_Data_EDA!D7962="Pacific Asia",1,0)</f>
        <v>0</v>
      </c>
      <c r="P7961" s="6" t="n">
        <f aca="false">IF(1_Data_EDA!D7962="USCA",1,0)</f>
        <v>0</v>
      </c>
      <c r="Q7961" s="6" t="n">
        <f aca="false">IF(C7961&gt;MEDIAN(C$5:C$8004),1,0)</f>
        <v>1</v>
      </c>
      <c r="R7961" s="6" t="n">
        <f aca="false">IF(D7961&gt;2,1,0)</f>
        <v>0</v>
      </c>
    </row>
    <row r="7962" customFormat="false" ht="15" hidden="false" customHeight="true" outlineLevel="0" collapsed="false">
      <c r="A7962" s="6" t="n">
        <f aca="false">1_Data_EDA!O7963</f>
        <v>0</v>
      </c>
      <c r="B7962" s="6" t="n">
        <f aca="false">1_Data_EDA!H7963</f>
        <v>2</v>
      </c>
      <c r="C7962" s="7" t="n">
        <f aca="false">1_Data_EDA!I7963</f>
        <v>49.97999954</v>
      </c>
      <c r="D7962" s="6" t="n">
        <f aca="false">1_Data_EDA!J7963</f>
        <v>1</v>
      </c>
      <c r="E7962" s="7" t="n">
        <f aca="false">1_Data_EDA!K7963</f>
        <v>49.97999954</v>
      </c>
      <c r="F7962" s="7" t="n">
        <f aca="false">1_Data_EDA!L7963</f>
        <v>4.5</v>
      </c>
      <c r="G7962" s="8" t="n">
        <f aca="false">1_Data_EDA!M7963</f>
        <v>0.090000004</v>
      </c>
      <c r="H7962" s="6" t="n">
        <f aca="false">IF(1_Data_EDA!B7963="First Class",1,0)</f>
        <v>0</v>
      </c>
      <c r="I7962" s="6" t="n">
        <f aca="false">IF(1_Data_EDA!B7963="Second Class",1,0)</f>
        <v>1</v>
      </c>
      <c r="J7962" s="6" t="n">
        <f aca="false">IF(1_Data_EDA!B7963="Same Day",1,0)</f>
        <v>0</v>
      </c>
      <c r="K7962" s="6" t="n">
        <f aca="false">IF(1_Data_EDA!C7963="Corporate",1,0)</f>
        <v>0</v>
      </c>
      <c r="L7962" s="6" t="n">
        <f aca="false">IF(1_Data_EDA!C7963="Home Office",1,0)</f>
        <v>0</v>
      </c>
      <c r="M7962" s="6" t="n">
        <f aca="false">IF(1_Data_EDA!D7963="Europe",1,0)</f>
        <v>1</v>
      </c>
      <c r="N7962" s="6" t="n">
        <f aca="false">IF(1_Data_EDA!D7963="LATAM",1,0)</f>
        <v>0</v>
      </c>
      <c r="O7962" s="6" t="n">
        <f aca="false">IF(1_Data_EDA!D7963="Pacific Asia",1,0)</f>
        <v>0</v>
      </c>
      <c r="P7962" s="6" t="n">
        <f aca="false">IF(1_Data_EDA!D7963="USCA",1,0)</f>
        <v>0</v>
      </c>
      <c r="Q7962" s="6" t="n">
        <f aca="false">IF(C7962&gt;MEDIAN(C$5:C$8004),1,0)</f>
        <v>0</v>
      </c>
      <c r="R7962" s="6" t="n">
        <f aca="false">IF(D7962&gt;2,1,0)</f>
        <v>0</v>
      </c>
    </row>
    <row r="7963" customFormat="false" ht="15" hidden="false" customHeight="true" outlineLevel="0" collapsed="false">
      <c r="A7963" s="6" t="n">
        <f aca="false">1_Data_EDA!O7964</f>
        <v>1</v>
      </c>
      <c r="B7963" s="6" t="n">
        <f aca="false">1_Data_EDA!H7964</f>
        <v>2</v>
      </c>
      <c r="C7963" s="7" t="n">
        <f aca="false">1_Data_EDA!I7964</f>
        <v>50</v>
      </c>
      <c r="D7963" s="6" t="n">
        <f aca="false">1_Data_EDA!J7964</f>
        <v>5</v>
      </c>
      <c r="E7963" s="7" t="n">
        <f aca="false">1_Data_EDA!K7964</f>
        <v>250</v>
      </c>
      <c r="F7963" s="7" t="n">
        <f aca="false">1_Data_EDA!L7964</f>
        <v>22.5</v>
      </c>
      <c r="G7963" s="8" t="n">
        <f aca="false">1_Data_EDA!M7964</f>
        <v>0.090000004</v>
      </c>
      <c r="H7963" s="6" t="n">
        <f aca="false">IF(1_Data_EDA!B7964="First Class",1,0)</f>
        <v>0</v>
      </c>
      <c r="I7963" s="6" t="n">
        <f aca="false">IF(1_Data_EDA!B7964="Second Class",1,0)</f>
        <v>1</v>
      </c>
      <c r="J7963" s="6" t="n">
        <f aca="false">IF(1_Data_EDA!B7964="Same Day",1,0)</f>
        <v>0</v>
      </c>
      <c r="K7963" s="6" t="n">
        <f aca="false">IF(1_Data_EDA!C7964="Corporate",1,0)</f>
        <v>0</v>
      </c>
      <c r="L7963" s="6" t="n">
        <f aca="false">IF(1_Data_EDA!C7964="Home Office",1,0)</f>
        <v>0</v>
      </c>
      <c r="M7963" s="6" t="n">
        <f aca="false">IF(1_Data_EDA!D7964="Europe",1,0)</f>
        <v>0</v>
      </c>
      <c r="N7963" s="6" t="n">
        <f aca="false">IF(1_Data_EDA!D7964="LATAM",1,0)</f>
        <v>1</v>
      </c>
      <c r="O7963" s="6" t="n">
        <f aca="false">IF(1_Data_EDA!D7964="Pacific Asia",1,0)</f>
        <v>0</v>
      </c>
      <c r="P7963" s="6" t="n">
        <f aca="false">IF(1_Data_EDA!D7964="USCA",1,0)</f>
        <v>0</v>
      </c>
      <c r="Q7963" s="6" t="n">
        <f aca="false">IF(C7963&gt;MEDIAN(C$5:C$8004),1,0)</f>
        <v>0</v>
      </c>
      <c r="R7963" s="6" t="n">
        <f aca="false">IF(D7963&gt;2,1,0)</f>
        <v>1</v>
      </c>
    </row>
    <row r="7964" customFormat="false" ht="15" hidden="false" customHeight="true" outlineLevel="0" collapsed="false">
      <c r="A7964" s="6" t="n">
        <f aca="false">1_Data_EDA!O7965</f>
        <v>0</v>
      </c>
      <c r="B7964" s="6" t="n">
        <f aca="false">1_Data_EDA!H7965</f>
        <v>4</v>
      </c>
      <c r="C7964" s="7" t="n">
        <f aca="false">1_Data_EDA!I7965</f>
        <v>39.99000168</v>
      </c>
      <c r="D7964" s="6" t="n">
        <f aca="false">1_Data_EDA!J7965</f>
        <v>2</v>
      </c>
      <c r="E7964" s="7" t="n">
        <f aca="false">1_Data_EDA!K7965</f>
        <v>79.98000336</v>
      </c>
      <c r="F7964" s="7" t="n">
        <f aca="false">1_Data_EDA!L7965</f>
        <v>9.600000381</v>
      </c>
      <c r="G7964" s="8" t="n">
        <f aca="false">1_Data_EDA!M7965</f>
        <v>0.119999997</v>
      </c>
      <c r="H7964" s="6" t="n">
        <f aca="false">IF(1_Data_EDA!B7965="First Class",1,0)</f>
        <v>0</v>
      </c>
      <c r="I7964" s="6" t="n">
        <f aca="false">IF(1_Data_EDA!B7965="Second Class",1,0)</f>
        <v>0</v>
      </c>
      <c r="J7964" s="6" t="n">
        <f aca="false">IF(1_Data_EDA!B7965="Same Day",1,0)</f>
        <v>0</v>
      </c>
      <c r="K7964" s="6" t="n">
        <f aca="false">IF(1_Data_EDA!C7965="Corporate",1,0)</f>
        <v>0</v>
      </c>
      <c r="L7964" s="6" t="n">
        <f aca="false">IF(1_Data_EDA!C7965="Home Office",1,0)</f>
        <v>0</v>
      </c>
      <c r="M7964" s="6" t="n">
        <f aca="false">IF(1_Data_EDA!D7965="Europe",1,0)</f>
        <v>0</v>
      </c>
      <c r="N7964" s="6" t="n">
        <f aca="false">IF(1_Data_EDA!D7965="LATAM",1,0)</f>
        <v>1</v>
      </c>
      <c r="O7964" s="6" t="n">
        <f aca="false">IF(1_Data_EDA!D7965="Pacific Asia",1,0)</f>
        <v>0</v>
      </c>
      <c r="P7964" s="6" t="n">
        <f aca="false">IF(1_Data_EDA!D7965="USCA",1,0)</f>
        <v>0</v>
      </c>
      <c r="Q7964" s="6" t="n">
        <f aca="false">IF(C7964&gt;MEDIAN(C$5:C$8004),1,0)</f>
        <v>0</v>
      </c>
      <c r="R7964" s="6" t="n">
        <f aca="false">IF(D7964&gt;2,1,0)</f>
        <v>0</v>
      </c>
    </row>
    <row r="7965" customFormat="false" ht="15" hidden="false" customHeight="true" outlineLevel="0" collapsed="false">
      <c r="A7965" s="6" t="n">
        <f aca="false">1_Data_EDA!O7966</f>
        <v>0</v>
      </c>
      <c r="B7965" s="6" t="n">
        <f aca="false">1_Data_EDA!H7966</f>
        <v>4</v>
      </c>
      <c r="C7965" s="7" t="n">
        <f aca="false">1_Data_EDA!I7966</f>
        <v>39.99000168</v>
      </c>
      <c r="D7965" s="6" t="n">
        <f aca="false">1_Data_EDA!J7966</f>
        <v>2</v>
      </c>
      <c r="E7965" s="7" t="n">
        <f aca="false">1_Data_EDA!K7966</f>
        <v>79.98000336</v>
      </c>
      <c r="F7965" s="7" t="n">
        <f aca="false">1_Data_EDA!L7966</f>
        <v>8</v>
      </c>
      <c r="G7965" s="8" t="n">
        <f aca="false">1_Data_EDA!M7966</f>
        <v>0.100000001</v>
      </c>
      <c r="H7965" s="6" t="n">
        <f aca="false">IF(1_Data_EDA!B7966="First Class",1,0)</f>
        <v>0</v>
      </c>
      <c r="I7965" s="6" t="n">
        <f aca="false">IF(1_Data_EDA!B7966="Second Class",1,0)</f>
        <v>0</v>
      </c>
      <c r="J7965" s="6" t="n">
        <f aca="false">IF(1_Data_EDA!B7966="Same Day",1,0)</f>
        <v>0</v>
      </c>
      <c r="K7965" s="6" t="n">
        <f aca="false">IF(1_Data_EDA!C7966="Corporate",1,0)</f>
        <v>0</v>
      </c>
      <c r="L7965" s="6" t="n">
        <f aca="false">IF(1_Data_EDA!C7966="Home Office",1,0)</f>
        <v>0</v>
      </c>
      <c r="M7965" s="6" t="n">
        <f aca="false">IF(1_Data_EDA!D7966="Europe",1,0)</f>
        <v>1</v>
      </c>
      <c r="N7965" s="6" t="n">
        <f aca="false">IF(1_Data_EDA!D7966="LATAM",1,0)</f>
        <v>0</v>
      </c>
      <c r="O7965" s="6" t="n">
        <f aca="false">IF(1_Data_EDA!D7966="Pacific Asia",1,0)</f>
        <v>0</v>
      </c>
      <c r="P7965" s="6" t="n">
        <f aca="false">IF(1_Data_EDA!D7966="USCA",1,0)</f>
        <v>0</v>
      </c>
      <c r="Q7965" s="6" t="n">
        <f aca="false">IF(C7965&gt;MEDIAN(C$5:C$8004),1,0)</f>
        <v>0</v>
      </c>
      <c r="R7965" s="6" t="n">
        <f aca="false">IF(D7965&gt;2,1,0)</f>
        <v>0</v>
      </c>
    </row>
    <row r="7966" customFormat="false" ht="15" hidden="false" customHeight="true" outlineLevel="0" collapsed="false">
      <c r="A7966" s="6" t="n">
        <f aca="false">1_Data_EDA!O7967</f>
        <v>1</v>
      </c>
      <c r="B7966" s="6" t="n">
        <f aca="false">1_Data_EDA!H7967</f>
        <v>4</v>
      </c>
      <c r="C7966" s="7" t="n">
        <f aca="false">1_Data_EDA!I7967</f>
        <v>49.97999954</v>
      </c>
      <c r="D7966" s="6" t="n">
        <f aca="false">1_Data_EDA!J7967</f>
        <v>2</v>
      </c>
      <c r="E7966" s="7" t="n">
        <f aca="false">1_Data_EDA!K7967</f>
        <v>99.95999908</v>
      </c>
      <c r="F7966" s="7" t="n">
        <f aca="false">1_Data_EDA!L7967</f>
        <v>16.98999977</v>
      </c>
      <c r="G7966" s="8" t="n">
        <f aca="false">1_Data_EDA!M7967</f>
        <v>0.170000002</v>
      </c>
      <c r="H7966" s="6" t="n">
        <f aca="false">IF(1_Data_EDA!B7967="First Class",1,0)</f>
        <v>0</v>
      </c>
      <c r="I7966" s="6" t="n">
        <f aca="false">IF(1_Data_EDA!B7967="Second Class",1,0)</f>
        <v>0</v>
      </c>
      <c r="J7966" s="6" t="n">
        <f aca="false">IF(1_Data_EDA!B7967="Same Day",1,0)</f>
        <v>0</v>
      </c>
      <c r="K7966" s="6" t="n">
        <f aca="false">IF(1_Data_EDA!C7967="Corporate",1,0)</f>
        <v>0</v>
      </c>
      <c r="L7966" s="6" t="n">
        <f aca="false">IF(1_Data_EDA!C7967="Home Office",1,0)</f>
        <v>1</v>
      </c>
      <c r="M7966" s="6" t="n">
        <f aca="false">IF(1_Data_EDA!D7967="Europe",1,0)</f>
        <v>0</v>
      </c>
      <c r="N7966" s="6" t="n">
        <f aca="false">IF(1_Data_EDA!D7967="LATAM",1,0)</f>
        <v>1</v>
      </c>
      <c r="O7966" s="6" t="n">
        <f aca="false">IF(1_Data_EDA!D7967="Pacific Asia",1,0)</f>
        <v>0</v>
      </c>
      <c r="P7966" s="6" t="n">
        <f aca="false">IF(1_Data_EDA!D7967="USCA",1,0)</f>
        <v>0</v>
      </c>
      <c r="Q7966" s="6" t="n">
        <f aca="false">IF(C7966&gt;MEDIAN(C$5:C$8004),1,0)</f>
        <v>0</v>
      </c>
      <c r="R7966" s="6" t="n">
        <f aca="false">IF(D7966&gt;2,1,0)</f>
        <v>0</v>
      </c>
    </row>
    <row r="7967" customFormat="false" ht="15" hidden="false" customHeight="true" outlineLevel="0" collapsed="false">
      <c r="A7967" s="6" t="n">
        <f aca="false">1_Data_EDA!O7968</f>
        <v>0</v>
      </c>
      <c r="B7967" s="6" t="n">
        <f aca="false">1_Data_EDA!H7968</f>
        <v>4</v>
      </c>
      <c r="C7967" s="7" t="n">
        <f aca="false">1_Data_EDA!I7968</f>
        <v>14.98999977</v>
      </c>
      <c r="D7967" s="6" t="n">
        <f aca="false">1_Data_EDA!J7968</f>
        <v>4</v>
      </c>
      <c r="E7967" s="7" t="n">
        <f aca="false">1_Data_EDA!K7968</f>
        <v>59.95999908</v>
      </c>
      <c r="F7967" s="7" t="n">
        <f aca="false">1_Data_EDA!L7968</f>
        <v>0.600000024</v>
      </c>
      <c r="G7967" s="8" t="n">
        <f aca="false">1_Data_EDA!M7968</f>
        <v>0.01</v>
      </c>
      <c r="H7967" s="6" t="n">
        <f aca="false">IF(1_Data_EDA!B7968="First Class",1,0)</f>
        <v>0</v>
      </c>
      <c r="I7967" s="6" t="n">
        <f aca="false">IF(1_Data_EDA!B7968="Second Class",1,0)</f>
        <v>0</v>
      </c>
      <c r="J7967" s="6" t="n">
        <f aca="false">IF(1_Data_EDA!B7968="Same Day",1,0)</f>
        <v>0</v>
      </c>
      <c r="K7967" s="6" t="n">
        <f aca="false">IF(1_Data_EDA!C7968="Corporate",1,0)</f>
        <v>0</v>
      </c>
      <c r="L7967" s="6" t="n">
        <f aca="false">IF(1_Data_EDA!C7968="Home Office",1,0)</f>
        <v>0</v>
      </c>
      <c r="M7967" s="6" t="n">
        <f aca="false">IF(1_Data_EDA!D7968="Europe",1,0)</f>
        <v>0</v>
      </c>
      <c r="N7967" s="6" t="n">
        <f aca="false">IF(1_Data_EDA!D7968="LATAM",1,0)</f>
        <v>0</v>
      </c>
      <c r="O7967" s="6" t="n">
        <f aca="false">IF(1_Data_EDA!D7968="Pacific Asia",1,0)</f>
        <v>1</v>
      </c>
      <c r="P7967" s="6" t="n">
        <f aca="false">IF(1_Data_EDA!D7968="USCA",1,0)</f>
        <v>0</v>
      </c>
      <c r="Q7967" s="6" t="n">
        <f aca="false">IF(C7967&gt;MEDIAN(C$5:C$8004),1,0)</f>
        <v>0</v>
      </c>
      <c r="R7967" s="6" t="n">
        <f aca="false">IF(D7967&gt;2,1,0)</f>
        <v>1</v>
      </c>
    </row>
    <row r="7968" customFormat="false" ht="15" hidden="false" customHeight="true" outlineLevel="0" collapsed="false">
      <c r="A7968" s="6" t="n">
        <f aca="false">1_Data_EDA!O7969</f>
        <v>0</v>
      </c>
      <c r="B7968" s="6" t="n">
        <f aca="false">1_Data_EDA!H7969</f>
        <v>4</v>
      </c>
      <c r="C7968" s="7" t="n">
        <f aca="false">1_Data_EDA!I7969</f>
        <v>11.53999996</v>
      </c>
      <c r="D7968" s="6" t="n">
        <f aca="false">1_Data_EDA!J7969</f>
        <v>1</v>
      </c>
      <c r="E7968" s="7" t="n">
        <f aca="false">1_Data_EDA!K7969</f>
        <v>11.53999996</v>
      </c>
      <c r="F7968" s="7" t="n">
        <f aca="false">1_Data_EDA!L7969</f>
        <v>2.890000105</v>
      </c>
      <c r="G7968" s="8" t="n">
        <f aca="false">1_Data_EDA!M7969</f>
        <v>0.25</v>
      </c>
      <c r="H7968" s="6" t="n">
        <f aca="false">IF(1_Data_EDA!B7969="First Class",1,0)</f>
        <v>0</v>
      </c>
      <c r="I7968" s="6" t="n">
        <f aca="false">IF(1_Data_EDA!B7969="Second Class",1,0)</f>
        <v>0</v>
      </c>
      <c r="J7968" s="6" t="n">
        <f aca="false">IF(1_Data_EDA!B7969="Same Day",1,0)</f>
        <v>0</v>
      </c>
      <c r="K7968" s="6" t="n">
        <f aca="false">IF(1_Data_EDA!C7969="Corporate",1,0)</f>
        <v>0</v>
      </c>
      <c r="L7968" s="6" t="n">
        <f aca="false">IF(1_Data_EDA!C7969="Home Office",1,0)</f>
        <v>1</v>
      </c>
      <c r="M7968" s="6" t="n">
        <f aca="false">IF(1_Data_EDA!D7969="Europe",1,0)</f>
        <v>0</v>
      </c>
      <c r="N7968" s="6" t="n">
        <f aca="false">IF(1_Data_EDA!D7969="LATAM",1,0)</f>
        <v>0</v>
      </c>
      <c r="O7968" s="6" t="n">
        <f aca="false">IF(1_Data_EDA!D7969="Pacific Asia",1,0)</f>
        <v>1</v>
      </c>
      <c r="P7968" s="6" t="n">
        <f aca="false">IF(1_Data_EDA!D7969="USCA",1,0)</f>
        <v>0</v>
      </c>
      <c r="Q7968" s="6" t="n">
        <f aca="false">IF(C7968&gt;MEDIAN(C$5:C$8004),1,0)</f>
        <v>0</v>
      </c>
      <c r="R7968" s="6" t="n">
        <f aca="false">IF(D7968&gt;2,1,0)</f>
        <v>0</v>
      </c>
    </row>
    <row r="7969" customFormat="false" ht="15" hidden="false" customHeight="true" outlineLevel="0" collapsed="false">
      <c r="A7969" s="6" t="n">
        <f aca="false">1_Data_EDA!O7970</f>
        <v>0</v>
      </c>
      <c r="B7969" s="6" t="n">
        <f aca="false">1_Data_EDA!H7970</f>
        <v>4</v>
      </c>
      <c r="C7969" s="7" t="n">
        <f aca="false">1_Data_EDA!I7970</f>
        <v>49.97999954</v>
      </c>
      <c r="D7969" s="6" t="n">
        <f aca="false">1_Data_EDA!J7970</f>
        <v>5</v>
      </c>
      <c r="E7969" s="7" t="n">
        <f aca="false">1_Data_EDA!K7970</f>
        <v>249.8999939</v>
      </c>
      <c r="F7969" s="7" t="n">
        <f aca="false">1_Data_EDA!L7970</f>
        <v>32.49000168</v>
      </c>
      <c r="G7969" s="8" t="n">
        <f aca="false">1_Data_EDA!M7970</f>
        <v>0.129999995</v>
      </c>
      <c r="H7969" s="6" t="n">
        <f aca="false">IF(1_Data_EDA!B7970="First Class",1,0)</f>
        <v>0</v>
      </c>
      <c r="I7969" s="6" t="n">
        <f aca="false">IF(1_Data_EDA!B7970="Second Class",1,0)</f>
        <v>0</v>
      </c>
      <c r="J7969" s="6" t="n">
        <f aca="false">IF(1_Data_EDA!B7970="Same Day",1,0)</f>
        <v>0</v>
      </c>
      <c r="K7969" s="6" t="n">
        <f aca="false">IF(1_Data_EDA!C7970="Corporate",1,0)</f>
        <v>0</v>
      </c>
      <c r="L7969" s="6" t="n">
        <f aca="false">IF(1_Data_EDA!C7970="Home Office",1,0)</f>
        <v>0</v>
      </c>
      <c r="M7969" s="6" t="n">
        <f aca="false">IF(1_Data_EDA!D7970="Europe",1,0)</f>
        <v>0</v>
      </c>
      <c r="N7969" s="6" t="n">
        <f aca="false">IF(1_Data_EDA!D7970="LATAM",1,0)</f>
        <v>1</v>
      </c>
      <c r="O7969" s="6" t="n">
        <f aca="false">IF(1_Data_EDA!D7970="Pacific Asia",1,0)</f>
        <v>0</v>
      </c>
      <c r="P7969" s="6" t="n">
        <f aca="false">IF(1_Data_EDA!D7970="USCA",1,0)</f>
        <v>0</v>
      </c>
      <c r="Q7969" s="6" t="n">
        <f aca="false">IF(C7969&gt;MEDIAN(C$5:C$8004),1,0)</f>
        <v>0</v>
      </c>
      <c r="R7969" s="6" t="n">
        <f aca="false">IF(D7969&gt;2,1,0)</f>
        <v>1</v>
      </c>
    </row>
    <row r="7970" customFormat="false" ht="15" hidden="false" customHeight="true" outlineLevel="0" collapsed="false">
      <c r="A7970" s="6" t="n">
        <f aca="false">1_Data_EDA!O7971</f>
        <v>1</v>
      </c>
      <c r="B7970" s="6" t="n">
        <f aca="false">1_Data_EDA!H7971</f>
        <v>4</v>
      </c>
      <c r="C7970" s="7" t="n">
        <f aca="false">1_Data_EDA!I7971</f>
        <v>49.97999954</v>
      </c>
      <c r="D7970" s="6" t="n">
        <f aca="false">1_Data_EDA!J7971</f>
        <v>5</v>
      </c>
      <c r="E7970" s="7" t="n">
        <f aca="false">1_Data_EDA!K7971</f>
        <v>249.8999939</v>
      </c>
      <c r="F7970" s="7" t="n">
        <f aca="false">1_Data_EDA!L7971</f>
        <v>37.49000168</v>
      </c>
      <c r="G7970" s="8" t="n">
        <f aca="false">1_Data_EDA!M7971</f>
        <v>0.150000006</v>
      </c>
      <c r="H7970" s="6" t="n">
        <f aca="false">IF(1_Data_EDA!B7971="First Class",1,0)</f>
        <v>0</v>
      </c>
      <c r="I7970" s="6" t="n">
        <f aca="false">IF(1_Data_EDA!B7971="Second Class",1,0)</f>
        <v>0</v>
      </c>
      <c r="J7970" s="6" t="n">
        <f aca="false">IF(1_Data_EDA!B7971="Same Day",1,0)</f>
        <v>0</v>
      </c>
      <c r="K7970" s="6" t="n">
        <f aca="false">IF(1_Data_EDA!C7971="Corporate",1,0)</f>
        <v>0</v>
      </c>
      <c r="L7970" s="6" t="n">
        <f aca="false">IF(1_Data_EDA!C7971="Home Office",1,0)</f>
        <v>1</v>
      </c>
      <c r="M7970" s="6" t="n">
        <f aca="false">IF(1_Data_EDA!D7971="Europe",1,0)</f>
        <v>0</v>
      </c>
      <c r="N7970" s="6" t="n">
        <f aca="false">IF(1_Data_EDA!D7971="LATAM",1,0)</f>
        <v>0</v>
      </c>
      <c r="O7970" s="6" t="n">
        <f aca="false">IF(1_Data_EDA!D7971="Pacific Asia",1,0)</f>
        <v>1</v>
      </c>
      <c r="P7970" s="6" t="n">
        <f aca="false">IF(1_Data_EDA!D7971="USCA",1,0)</f>
        <v>0</v>
      </c>
      <c r="Q7970" s="6" t="n">
        <f aca="false">IF(C7970&gt;MEDIAN(C$5:C$8004),1,0)</f>
        <v>0</v>
      </c>
      <c r="R7970" s="6" t="n">
        <f aca="false">IF(D7970&gt;2,1,0)</f>
        <v>1</v>
      </c>
    </row>
    <row r="7971" customFormat="false" ht="15" hidden="false" customHeight="true" outlineLevel="0" collapsed="false">
      <c r="A7971" s="6" t="n">
        <f aca="false">1_Data_EDA!O7972</f>
        <v>1</v>
      </c>
      <c r="B7971" s="6" t="n">
        <f aca="false">1_Data_EDA!H7972</f>
        <v>4</v>
      </c>
      <c r="C7971" s="7" t="n">
        <f aca="false">1_Data_EDA!I7972</f>
        <v>49.97999954</v>
      </c>
      <c r="D7971" s="6" t="n">
        <f aca="false">1_Data_EDA!J7972</f>
        <v>4</v>
      </c>
      <c r="E7971" s="7" t="n">
        <f aca="false">1_Data_EDA!K7972</f>
        <v>199.9199982</v>
      </c>
      <c r="F7971" s="7" t="n">
        <f aca="false">1_Data_EDA!L7972</f>
        <v>31.98999977</v>
      </c>
      <c r="G7971" s="8" t="n">
        <f aca="false">1_Data_EDA!M7972</f>
        <v>0.159999996</v>
      </c>
      <c r="H7971" s="6" t="n">
        <f aca="false">IF(1_Data_EDA!B7972="First Class",1,0)</f>
        <v>0</v>
      </c>
      <c r="I7971" s="6" t="n">
        <f aca="false">IF(1_Data_EDA!B7972="Second Class",1,0)</f>
        <v>0</v>
      </c>
      <c r="J7971" s="6" t="n">
        <f aca="false">IF(1_Data_EDA!B7972="Same Day",1,0)</f>
        <v>0</v>
      </c>
      <c r="K7971" s="6" t="n">
        <f aca="false">IF(1_Data_EDA!C7972="Corporate",1,0)</f>
        <v>1</v>
      </c>
      <c r="L7971" s="6" t="n">
        <f aca="false">IF(1_Data_EDA!C7972="Home Office",1,0)</f>
        <v>0</v>
      </c>
      <c r="M7971" s="6" t="n">
        <f aca="false">IF(1_Data_EDA!D7972="Europe",1,0)</f>
        <v>0</v>
      </c>
      <c r="N7971" s="6" t="n">
        <f aca="false">IF(1_Data_EDA!D7972="LATAM",1,0)</f>
        <v>0</v>
      </c>
      <c r="O7971" s="6" t="n">
        <f aca="false">IF(1_Data_EDA!D7972="Pacific Asia",1,0)</f>
        <v>0</v>
      </c>
      <c r="P7971" s="6" t="n">
        <f aca="false">IF(1_Data_EDA!D7972="USCA",1,0)</f>
        <v>1</v>
      </c>
      <c r="Q7971" s="6" t="n">
        <f aca="false">IF(C7971&gt;MEDIAN(C$5:C$8004),1,0)</f>
        <v>0</v>
      </c>
      <c r="R7971" s="6" t="n">
        <f aca="false">IF(D7971&gt;2,1,0)</f>
        <v>1</v>
      </c>
    </row>
    <row r="7972" customFormat="false" ht="15" hidden="false" customHeight="true" outlineLevel="0" collapsed="false">
      <c r="A7972" s="6" t="n">
        <f aca="false">1_Data_EDA!O7973</f>
        <v>0</v>
      </c>
      <c r="B7972" s="6" t="n">
        <f aca="false">1_Data_EDA!H7973</f>
        <v>4</v>
      </c>
      <c r="C7972" s="7" t="n">
        <f aca="false">1_Data_EDA!I7973</f>
        <v>39.99000168</v>
      </c>
      <c r="D7972" s="6" t="n">
        <f aca="false">1_Data_EDA!J7973</f>
        <v>2</v>
      </c>
      <c r="E7972" s="7" t="n">
        <f aca="false">1_Data_EDA!K7973</f>
        <v>79.98000336</v>
      </c>
      <c r="F7972" s="7" t="n">
        <f aca="false">1_Data_EDA!L7973</f>
        <v>7.199999809</v>
      </c>
      <c r="G7972" s="8" t="n">
        <f aca="false">1_Data_EDA!M7973</f>
        <v>0.090000004</v>
      </c>
      <c r="H7972" s="6" t="n">
        <f aca="false">IF(1_Data_EDA!B7973="First Class",1,0)</f>
        <v>0</v>
      </c>
      <c r="I7972" s="6" t="n">
        <f aca="false">IF(1_Data_EDA!B7973="Second Class",1,0)</f>
        <v>0</v>
      </c>
      <c r="J7972" s="6" t="n">
        <f aca="false">IF(1_Data_EDA!B7973="Same Day",1,0)</f>
        <v>0</v>
      </c>
      <c r="K7972" s="6" t="n">
        <f aca="false">IF(1_Data_EDA!C7973="Corporate",1,0)</f>
        <v>0</v>
      </c>
      <c r="L7972" s="6" t="n">
        <f aca="false">IF(1_Data_EDA!C7973="Home Office",1,0)</f>
        <v>0</v>
      </c>
      <c r="M7972" s="6" t="n">
        <f aca="false">IF(1_Data_EDA!D7973="Europe",1,0)</f>
        <v>0</v>
      </c>
      <c r="N7972" s="6" t="n">
        <f aca="false">IF(1_Data_EDA!D7973="LATAM",1,0)</f>
        <v>1</v>
      </c>
      <c r="O7972" s="6" t="n">
        <f aca="false">IF(1_Data_EDA!D7973="Pacific Asia",1,0)</f>
        <v>0</v>
      </c>
      <c r="P7972" s="6" t="n">
        <f aca="false">IF(1_Data_EDA!D7973="USCA",1,0)</f>
        <v>0</v>
      </c>
      <c r="Q7972" s="6" t="n">
        <f aca="false">IF(C7972&gt;MEDIAN(C$5:C$8004),1,0)</f>
        <v>0</v>
      </c>
      <c r="R7972" s="6" t="n">
        <f aca="false">IF(D7972&gt;2,1,0)</f>
        <v>0</v>
      </c>
    </row>
    <row r="7973" customFormat="false" ht="15" hidden="false" customHeight="true" outlineLevel="0" collapsed="false">
      <c r="A7973" s="6" t="n">
        <f aca="false">1_Data_EDA!O7974</f>
        <v>1</v>
      </c>
      <c r="B7973" s="6" t="n">
        <f aca="false">1_Data_EDA!H7974</f>
        <v>2</v>
      </c>
      <c r="C7973" s="7" t="n">
        <f aca="false">1_Data_EDA!I7974</f>
        <v>24.98999977</v>
      </c>
      <c r="D7973" s="6" t="n">
        <f aca="false">1_Data_EDA!J7974</f>
        <v>1</v>
      </c>
      <c r="E7973" s="7" t="n">
        <f aca="false">1_Data_EDA!K7974</f>
        <v>24.98999977</v>
      </c>
      <c r="F7973" s="7" t="n">
        <f aca="false">1_Data_EDA!L7974</f>
        <v>0.75</v>
      </c>
      <c r="G7973" s="8" t="n">
        <f aca="false">1_Data_EDA!M7974</f>
        <v>0.029999999</v>
      </c>
      <c r="H7973" s="6" t="n">
        <f aca="false">IF(1_Data_EDA!B7974="First Class",1,0)</f>
        <v>0</v>
      </c>
      <c r="I7973" s="6" t="n">
        <f aca="false">IF(1_Data_EDA!B7974="Second Class",1,0)</f>
        <v>1</v>
      </c>
      <c r="J7973" s="6" t="n">
        <f aca="false">IF(1_Data_EDA!B7974="Same Day",1,0)</f>
        <v>0</v>
      </c>
      <c r="K7973" s="6" t="n">
        <f aca="false">IF(1_Data_EDA!C7974="Corporate",1,0)</f>
        <v>1</v>
      </c>
      <c r="L7973" s="6" t="n">
        <f aca="false">IF(1_Data_EDA!C7974="Home Office",1,0)</f>
        <v>0</v>
      </c>
      <c r="M7973" s="6" t="n">
        <f aca="false">IF(1_Data_EDA!D7974="Europe",1,0)</f>
        <v>0</v>
      </c>
      <c r="N7973" s="6" t="n">
        <f aca="false">IF(1_Data_EDA!D7974="LATAM",1,0)</f>
        <v>0</v>
      </c>
      <c r="O7973" s="6" t="n">
        <f aca="false">IF(1_Data_EDA!D7974="Pacific Asia",1,0)</f>
        <v>1</v>
      </c>
      <c r="P7973" s="6" t="n">
        <f aca="false">IF(1_Data_EDA!D7974="USCA",1,0)</f>
        <v>0</v>
      </c>
      <c r="Q7973" s="6" t="n">
        <f aca="false">IF(C7973&gt;MEDIAN(C$5:C$8004),1,0)</f>
        <v>0</v>
      </c>
      <c r="R7973" s="6" t="n">
        <f aca="false">IF(D7973&gt;2,1,0)</f>
        <v>0</v>
      </c>
    </row>
    <row r="7974" customFormat="false" ht="15" hidden="false" customHeight="true" outlineLevel="0" collapsed="false">
      <c r="A7974" s="6" t="n">
        <f aca="false">1_Data_EDA!O7975</f>
        <v>1</v>
      </c>
      <c r="B7974" s="6" t="n">
        <f aca="false">1_Data_EDA!H7975</f>
        <v>1</v>
      </c>
      <c r="C7974" s="7" t="n">
        <f aca="false">1_Data_EDA!I7975</f>
        <v>99.98999786</v>
      </c>
      <c r="D7974" s="6" t="n">
        <f aca="false">1_Data_EDA!J7975</f>
        <v>1</v>
      </c>
      <c r="E7974" s="7" t="n">
        <f aca="false">1_Data_EDA!K7975</f>
        <v>99.98999786</v>
      </c>
      <c r="F7974" s="7" t="n">
        <f aca="false">1_Data_EDA!L7975</f>
        <v>15</v>
      </c>
      <c r="G7974" s="8" t="n">
        <f aca="false">1_Data_EDA!M7975</f>
        <v>0.150000006</v>
      </c>
      <c r="H7974" s="6" t="n">
        <f aca="false">IF(1_Data_EDA!B7975="First Class",1,0)</f>
        <v>1</v>
      </c>
      <c r="I7974" s="6" t="n">
        <f aca="false">IF(1_Data_EDA!B7975="Second Class",1,0)</f>
        <v>0</v>
      </c>
      <c r="J7974" s="6" t="n">
        <f aca="false">IF(1_Data_EDA!B7975="Same Day",1,0)</f>
        <v>0</v>
      </c>
      <c r="K7974" s="6" t="n">
        <f aca="false">IF(1_Data_EDA!C7975="Corporate",1,0)</f>
        <v>1</v>
      </c>
      <c r="L7974" s="6" t="n">
        <f aca="false">IF(1_Data_EDA!C7975="Home Office",1,0)</f>
        <v>0</v>
      </c>
      <c r="M7974" s="6" t="n">
        <f aca="false">IF(1_Data_EDA!D7975="Europe",1,0)</f>
        <v>1</v>
      </c>
      <c r="N7974" s="6" t="n">
        <f aca="false">IF(1_Data_EDA!D7975="LATAM",1,0)</f>
        <v>0</v>
      </c>
      <c r="O7974" s="6" t="n">
        <f aca="false">IF(1_Data_EDA!D7975="Pacific Asia",1,0)</f>
        <v>0</v>
      </c>
      <c r="P7974" s="6" t="n">
        <f aca="false">IF(1_Data_EDA!D7975="USCA",1,0)</f>
        <v>0</v>
      </c>
      <c r="Q7974" s="6" t="n">
        <f aca="false">IF(C7974&gt;MEDIAN(C$5:C$8004),1,0)</f>
        <v>1</v>
      </c>
      <c r="R7974" s="6" t="n">
        <f aca="false">IF(D7974&gt;2,1,0)</f>
        <v>0</v>
      </c>
    </row>
    <row r="7975" customFormat="false" ht="15" hidden="false" customHeight="true" outlineLevel="0" collapsed="false">
      <c r="A7975" s="6" t="n">
        <f aca="false">1_Data_EDA!O7976</f>
        <v>1</v>
      </c>
      <c r="B7975" s="6" t="n">
        <f aca="false">1_Data_EDA!H7976</f>
        <v>1</v>
      </c>
      <c r="C7975" s="7" t="n">
        <f aca="false">1_Data_EDA!I7976</f>
        <v>129.9900055</v>
      </c>
      <c r="D7975" s="6" t="n">
        <f aca="false">1_Data_EDA!J7976</f>
        <v>1</v>
      </c>
      <c r="E7975" s="7" t="n">
        <f aca="false">1_Data_EDA!K7976</f>
        <v>129.9900055</v>
      </c>
      <c r="F7975" s="7" t="n">
        <f aca="false">1_Data_EDA!L7976</f>
        <v>16.89999962</v>
      </c>
      <c r="G7975" s="8" t="n">
        <f aca="false">1_Data_EDA!M7976</f>
        <v>0.129999995</v>
      </c>
      <c r="H7975" s="6" t="n">
        <f aca="false">IF(1_Data_EDA!B7976="First Class",1,0)</f>
        <v>1</v>
      </c>
      <c r="I7975" s="6" t="n">
        <f aca="false">IF(1_Data_EDA!B7976="Second Class",1,0)</f>
        <v>0</v>
      </c>
      <c r="J7975" s="6" t="n">
        <f aca="false">IF(1_Data_EDA!B7976="Same Day",1,0)</f>
        <v>0</v>
      </c>
      <c r="K7975" s="6" t="n">
        <f aca="false">IF(1_Data_EDA!C7976="Corporate",1,0)</f>
        <v>0</v>
      </c>
      <c r="L7975" s="6" t="n">
        <f aca="false">IF(1_Data_EDA!C7976="Home Office",1,0)</f>
        <v>0</v>
      </c>
      <c r="M7975" s="6" t="n">
        <f aca="false">IF(1_Data_EDA!D7976="Europe",1,0)</f>
        <v>0</v>
      </c>
      <c r="N7975" s="6" t="n">
        <f aca="false">IF(1_Data_EDA!D7976="LATAM",1,0)</f>
        <v>0</v>
      </c>
      <c r="O7975" s="6" t="n">
        <f aca="false">IF(1_Data_EDA!D7976="Pacific Asia",1,0)</f>
        <v>1</v>
      </c>
      <c r="P7975" s="6" t="n">
        <f aca="false">IF(1_Data_EDA!D7976="USCA",1,0)</f>
        <v>0</v>
      </c>
      <c r="Q7975" s="6" t="n">
        <f aca="false">IF(C7975&gt;MEDIAN(C$5:C$8004),1,0)</f>
        <v>1</v>
      </c>
      <c r="R7975" s="6" t="n">
        <f aca="false">IF(D7975&gt;2,1,0)</f>
        <v>0</v>
      </c>
    </row>
    <row r="7976" customFormat="false" ht="15" hidden="false" customHeight="true" outlineLevel="0" collapsed="false">
      <c r="A7976" s="6" t="n">
        <f aca="false">1_Data_EDA!O7977</f>
        <v>1</v>
      </c>
      <c r="B7976" s="6" t="n">
        <f aca="false">1_Data_EDA!H7977</f>
        <v>4</v>
      </c>
      <c r="C7976" s="7" t="n">
        <f aca="false">1_Data_EDA!I7977</f>
        <v>99.94999695</v>
      </c>
      <c r="D7976" s="6" t="n">
        <f aca="false">1_Data_EDA!J7977</f>
        <v>4</v>
      </c>
      <c r="E7976" s="7" t="n">
        <f aca="false">1_Data_EDA!K7977</f>
        <v>399.7999878</v>
      </c>
      <c r="F7976" s="7" t="n">
        <f aca="false">1_Data_EDA!L7977</f>
        <v>51.97000122</v>
      </c>
      <c r="G7976" s="8" t="n">
        <f aca="false">1_Data_EDA!M7977</f>
        <v>0.129999995</v>
      </c>
      <c r="H7976" s="6" t="n">
        <f aca="false">IF(1_Data_EDA!B7977="First Class",1,0)</f>
        <v>0</v>
      </c>
      <c r="I7976" s="6" t="n">
        <f aca="false">IF(1_Data_EDA!B7977="Second Class",1,0)</f>
        <v>0</v>
      </c>
      <c r="J7976" s="6" t="n">
        <f aca="false">IF(1_Data_EDA!B7977="Same Day",1,0)</f>
        <v>0</v>
      </c>
      <c r="K7976" s="6" t="n">
        <f aca="false">IF(1_Data_EDA!C7977="Corporate",1,0)</f>
        <v>0</v>
      </c>
      <c r="L7976" s="6" t="n">
        <f aca="false">IF(1_Data_EDA!C7977="Home Office",1,0)</f>
        <v>0</v>
      </c>
      <c r="M7976" s="6" t="n">
        <f aca="false">IF(1_Data_EDA!D7977="Europe",1,0)</f>
        <v>1</v>
      </c>
      <c r="N7976" s="6" t="n">
        <f aca="false">IF(1_Data_EDA!D7977="LATAM",1,0)</f>
        <v>0</v>
      </c>
      <c r="O7976" s="6" t="n">
        <f aca="false">IF(1_Data_EDA!D7977="Pacific Asia",1,0)</f>
        <v>0</v>
      </c>
      <c r="P7976" s="6" t="n">
        <f aca="false">IF(1_Data_EDA!D7977="USCA",1,0)</f>
        <v>0</v>
      </c>
      <c r="Q7976" s="6" t="n">
        <f aca="false">IF(C7976&gt;MEDIAN(C$5:C$8004),1,0)</f>
        <v>1</v>
      </c>
      <c r="R7976" s="6" t="n">
        <f aca="false">IF(D7976&gt;2,1,0)</f>
        <v>1</v>
      </c>
    </row>
    <row r="7977" customFormat="false" ht="15" hidden="false" customHeight="true" outlineLevel="0" collapsed="false">
      <c r="A7977" s="6" t="n">
        <f aca="false">1_Data_EDA!O7978</f>
        <v>1</v>
      </c>
      <c r="B7977" s="6" t="n">
        <f aca="false">1_Data_EDA!H7978</f>
        <v>1</v>
      </c>
      <c r="C7977" s="7" t="n">
        <f aca="false">1_Data_EDA!I7978</f>
        <v>50</v>
      </c>
      <c r="D7977" s="6" t="n">
        <f aca="false">1_Data_EDA!J7978</f>
        <v>1</v>
      </c>
      <c r="E7977" s="7" t="n">
        <f aca="false">1_Data_EDA!K7978</f>
        <v>50</v>
      </c>
      <c r="F7977" s="7" t="n">
        <f aca="false">1_Data_EDA!L7978</f>
        <v>1.5</v>
      </c>
      <c r="G7977" s="8" t="n">
        <f aca="false">1_Data_EDA!M7978</f>
        <v>0.029999999</v>
      </c>
      <c r="H7977" s="6" t="n">
        <f aca="false">IF(1_Data_EDA!B7978="First Class",1,0)</f>
        <v>1</v>
      </c>
      <c r="I7977" s="6" t="n">
        <f aca="false">IF(1_Data_EDA!B7978="Second Class",1,0)</f>
        <v>0</v>
      </c>
      <c r="J7977" s="6" t="n">
        <f aca="false">IF(1_Data_EDA!B7978="Same Day",1,0)</f>
        <v>0</v>
      </c>
      <c r="K7977" s="6" t="n">
        <f aca="false">IF(1_Data_EDA!C7978="Corporate",1,0)</f>
        <v>1</v>
      </c>
      <c r="L7977" s="6" t="n">
        <f aca="false">IF(1_Data_EDA!C7978="Home Office",1,0)</f>
        <v>0</v>
      </c>
      <c r="M7977" s="6" t="n">
        <f aca="false">IF(1_Data_EDA!D7978="Europe",1,0)</f>
        <v>1</v>
      </c>
      <c r="N7977" s="6" t="n">
        <f aca="false">IF(1_Data_EDA!D7978="LATAM",1,0)</f>
        <v>0</v>
      </c>
      <c r="O7977" s="6" t="n">
        <f aca="false">IF(1_Data_EDA!D7978="Pacific Asia",1,0)</f>
        <v>0</v>
      </c>
      <c r="P7977" s="6" t="n">
        <f aca="false">IF(1_Data_EDA!D7978="USCA",1,0)</f>
        <v>0</v>
      </c>
      <c r="Q7977" s="6" t="n">
        <f aca="false">IF(C7977&gt;MEDIAN(C$5:C$8004),1,0)</f>
        <v>0</v>
      </c>
      <c r="R7977" s="6" t="n">
        <f aca="false">IF(D7977&gt;2,1,0)</f>
        <v>0</v>
      </c>
    </row>
    <row r="7978" customFormat="false" ht="15" hidden="false" customHeight="true" outlineLevel="0" collapsed="false">
      <c r="A7978" s="6" t="n">
        <f aca="false">1_Data_EDA!O7979</f>
        <v>1</v>
      </c>
      <c r="B7978" s="6" t="n">
        <f aca="false">1_Data_EDA!H7979</f>
        <v>2</v>
      </c>
      <c r="C7978" s="7" t="n">
        <f aca="false">1_Data_EDA!I7979</f>
        <v>100</v>
      </c>
      <c r="D7978" s="6" t="n">
        <f aca="false">1_Data_EDA!J7979</f>
        <v>3</v>
      </c>
      <c r="E7978" s="7" t="n">
        <f aca="false">1_Data_EDA!K7979</f>
        <v>300</v>
      </c>
      <c r="F7978" s="7" t="n">
        <f aca="false">1_Data_EDA!L7979</f>
        <v>16.5</v>
      </c>
      <c r="G7978" s="8" t="n">
        <f aca="false">1_Data_EDA!M7979</f>
        <v>0.059999999</v>
      </c>
      <c r="H7978" s="6" t="n">
        <f aca="false">IF(1_Data_EDA!B7979="First Class",1,0)</f>
        <v>0</v>
      </c>
      <c r="I7978" s="6" t="n">
        <f aca="false">IF(1_Data_EDA!B7979="Second Class",1,0)</f>
        <v>1</v>
      </c>
      <c r="J7978" s="6" t="n">
        <f aca="false">IF(1_Data_EDA!B7979="Same Day",1,0)</f>
        <v>0</v>
      </c>
      <c r="K7978" s="6" t="n">
        <f aca="false">IF(1_Data_EDA!C7979="Corporate",1,0)</f>
        <v>0</v>
      </c>
      <c r="L7978" s="6" t="n">
        <f aca="false">IF(1_Data_EDA!C7979="Home Office",1,0)</f>
        <v>0</v>
      </c>
      <c r="M7978" s="6" t="n">
        <f aca="false">IF(1_Data_EDA!D7979="Europe",1,0)</f>
        <v>1</v>
      </c>
      <c r="N7978" s="6" t="n">
        <f aca="false">IF(1_Data_EDA!D7979="LATAM",1,0)</f>
        <v>0</v>
      </c>
      <c r="O7978" s="6" t="n">
        <f aca="false">IF(1_Data_EDA!D7979="Pacific Asia",1,0)</f>
        <v>0</v>
      </c>
      <c r="P7978" s="6" t="n">
        <f aca="false">IF(1_Data_EDA!D7979="USCA",1,0)</f>
        <v>0</v>
      </c>
      <c r="Q7978" s="6" t="n">
        <f aca="false">IF(C7978&gt;MEDIAN(C$5:C$8004),1,0)</f>
        <v>1</v>
      </c>
      <c r="R7978" s="6" t="n">
        <f aca="false">IF(D7978&gt;2,1,0)</f>
        <v>1</v>
      </c>
    </row>
    <row r="7979" customFormat="false" ht="15" hidden="false" customHeight="true" outlineLevel="0" collapsed="false">
      <c r="A7979" s="6" t="n">
        <f aca="false">1_Data_EDA!O7980</f>
        <v>0</v>
      </c>
      <c r="B7979" s="6" t="n">
        <f aca="false">1_Data_EDA!H7980</f>
        <v>4</v>
      </c>
      <c r="C7979" s="7" t="n">
        <f aca="false">1_Data_EDA!I7980</f>
        <v>50</v>
      </c>
      <c r="D7979" s="6" t="n">
        <f aca="false">1_Data_EDA!J7980</f>
        <v>2</v>
      </c>
      <c r="E7979" s="7" t="n">
        <f aca="false">1_Data_EDA!K7980</f>
        <v>100</v>
      </c>
      <c r="F7979" s="7" t="n">
        <f aca="false">1_Data_EDA!L7980</f>
        <v>3</v>
      </c>
      <c r="G7979" s="8" t="n">
        <f aca="false">1_Data_EDA!M7980</f>
        <v>0.029999999</v>
      </c>
      <c r="H7979" s="6" t="n">
        <f aca="false">IF(1_Data_EDA!B7980="First Class",1,0)</f>
        <v>0</v>
      </c>
      <c r="I7979" s="6" t="n">
        <f aca="false">IF(1_Data_EDA!B7980="Second Class",1,0)</f>
        <v>0</v>
      </c>
      <c r="J7979" s="6" t="n">
        <f aca="false">IF(1_Data_EDA!B7980="Same Day",1,0)</f>
        <v>0</v>
      </c>
      <c r="K7979" s="6" t="n">
        <f aca="false">IF(1_Data_EDA!C7980="Corporate",1,0)</f>
        <v>1</v>
      </c>
      <c r="L7979" s="6" t="n">
        <f aca="false">IF(1_Data_EDA!C7980="Home Office",1,0)</f>
        <v>0</v>
      </c>
      <c r="M7979" s="6" t="n">
        <f aca="false">IF(1_Data_EDA!D7980="Europe",1,0)</f>
        <v>0</v>
      </c>
      <c r="N7979" s="6" t="n">
        <f aca="false">IF(1_Data_EDA!D7980="LATAM",1,0)</f>
        <v>0</v>
      </c>
      <c r="O7979" s="6" t="n">
        <f aca="false">IF(1_Data_EDA!D7980="Pacific Asia",1,0)</f>
        <v>1</v>
      </c>
      <c r="P7979" s="6" t="n">
        <f aca="false">IF(1_Data_EDA!D7980="USCA",1,0)</f>
        <v>0</v>
      </c>
      <c r="Q7979" s="6" t="n">
        <f aca="false">IF(C7979&gt;MEDIAN(C$5:C$8004),1,0)</f>
        <v>0</v>
      </c>
      <c r="R7979" s="6" t="n">
        <f aca="false">IF(D7979&gt;2,1,0)</f>
        <v>0</v>
      </c>
    </row>
    <row r="7980" customFormat="false" ht="15" hidden="false" customHeight="true" outlineLevel="0" collapsed="false">
      <c r="A7980" s="6" t="n">
        <f aca="false">1_Data_EDA!O7981</f>
        <v>1</v>
      </c>
      <c r="B7980" s="6" t="n">
        <f aca="false">1_Data_EDA!H7981</f>
        <v>4</v>
      </c>
      <c r="C7980" s="7" t="n">
        <f aca="false">1_Data_EDA!I7981</f>
        <v>59.99000168</v>
      </c>
      <c r="D7980" s="6" t="n">
        <f aca="false">1_Data_EDA!J7981</f>
        <v>5</v>
      </c>
      <c r="E7980" s="7" t="n">
        <f aca="false">1_Data_EDA!K7981</f>
        <v>299.9500122</v>
      </c>
      <c r="F7980" s="7" t="n">
        <f aca="false">1_Data_EDA!L7981</f>
        <v>30</v>
      </c>
      <c r="G7980" s="8" t="n">
        <f aca="false">1_Data_EDA!M7981</f>
        <v>0.100000001</v>
      </c>
      <c r="H7980" s="6" t="n">
        <f aca="false">IF(1_Data_EDA!B7981="First Class",1,0)</f>
        <v>0</v>
      </c>
      <c r="I7980" s="6" t="n">
        <f aca="false">IF(1_Data_EDA!B7981="Second Class",1,0)</f>
        <v>0</v>
      </c>
      <c r="J7980" s="6" t="n">
        <f aca="false">IF(1_Data_EDA!B7981="Same Day",1,0)</f>
        <v>0</v>
      </c>
      <c r="K7980" s="6" t="n">
        <f aca="false">IF(1_Data_EDA!C7981="Corporate",1,0)</f>
        <v>0</v>
      </c>
      <c r="L7980" s="6" t="n">
        <f aca="false">IF(1_Data_EDA!C7981="Home Office",1,0)</f>
        <v>0</v>
      </c>
      <c r="M7980" s="6" t="n">
        <f aca="false">IF(1_Data_EDA!D7981="Europe",1,0)</f>
        <v>0</v>
      </c>
      <c r="N7980" s="6" t="n">
        <f aca="false">IF(1_Data_EDA!D7981="LATAM",1,0)</f>
        <v>0</v>
      </c>
      <c r="O7980" s="6" t="n">
        <f aca="false">IF(1_Data_EDA!D7981="Pacific Asia",1,0)</f>
        <v>0</v>
      </c>
      <c r="P7980" s="6" t="n">
        <f aca="false">IF(1_Data_EDA!D7981="USCA",1,0)</f>
        <v>1</v>
      </c>
      <c r="Q7980" s="6" t="n">
        <f aca="false">IF(C7980&gt;MEDIAN(C$5:C$8004),1,0)</f>
        <v>0</v>
      </c>
      <c r="R7980" s="6" t="n">
        <f aca="false">IF(D7980&gt;2,1,0)</f>
        <v>1</v>
      </c>
    </row>
    <row r="7981" customFormat="false" ht="15" hidden="false" customHeight="true" outlineLevel="0" collapsed="false">
      <c r="A7981" s="6" t="n">
        <f aca="false">1_Data_EDA!O7982</f>
        <v>1</v>
      </c>
      <c r="B7981" s="6" t="n">
        <f aca="false">1_Data_EDA!H7982</f>
        <v>4</v>
      </c>
      <c r="C7981" s="7" t="n">
        <f aca="false">1_Data_EDA!I7982</f>
        <v>50</v>
      </c>
      <c r="D7981" s="6" t="n">
        <f aca="false">1_Data_EDA!J7982</f>
        <v>1</v>
      </c>
      <c r="E7981" s="7" t="n">
        <f aca="false">1_Data_EDA!K7982</f>
        <v>50</v>
      </c>
      <c r="F7981" s="7" t="n">
        <f aca="false">1_Data_EDA!L7982</f>
        <v>6.5</v>
      </c>
      <c r="G7981" s="8" t="n">
        <f aca="false">1_Data_EDA!M7982</f>
        <v>0.129999995</v>
      </c>
      <c r="H7981" s="6" t="n">
        <f aca="false">IF(1_Data_EDA!B7982="First Class",1,0)</f>
        <v>0</v>
      </c>
      <c r="I7981" s="6" t="n">
        <f aca="false">IF(1_Data_EDA!B7982="Second Class",1,0)</f>
        <v>0</v>
      </c>
      <c r="J7981" s="6" t="n">
        <f aca="false">IF(1_Data_EDA!B7982="Same Day",1,0)</f>
        <v>0</v>
      </c>
      <c r="K7981" s="6" t="n">
        <f aca="false">IF(1_Data_EDA!C7982="Corporate",1,0)</f>
        <v>0</v>
      </c>
      <c r="L7981" s="6" t="n">
        <f aca="false">IF(1_Data_EDA!C7982="Home Office",1,0)</f>
        <v>0</v>
      </c>
      <c r="M7981" s="6" t="n">
        <f aca="false">IF(1_Data_EDA!D7982="Europe",1,0)</f>
        <v>0</v>
      </c>
      <c r="N7981" s="6" t="n">
        <f aca="false">IF(1_Data_EDA!D7982="LATAM",1,0)</f>
        <v>0</v>
      </c>
      <c r="O7981" s="6" t="n">
        <f aca="false">IF(1_Data_EDA!D7982="Pacific Asia",1,0)</f>
        <v>1</v>
      </c>
      <c r="P7981" s="6" t="n">
        <f aca="false">IF(1_Data_EDA!D7982="USCA",1,0)</f>
        <v>0</v>
      </c>
      <c r="Q7981" s="6" t="n">
        <f aca="false">IF(C7981&gt;MEDIAN(C$5:C$8004),1,0)</f>
        <v>0</v>
      </c>
      <c r="R7981" s="6" t="n">
        <f aca="false">IF(D7981&gt;2,1,0)</f>
        <v>0</v>
      </c>
    </row>
    <row r="7982" customFormat="false" ht="15" hidden="false" customHeight="true" outlineLevel="0" collapsed="false">
      <c r="A7982" s="6" t="n">
        <f aca="false">1_Data_EDA!O7983</f>
        <v>1</v>
      </c>
      <c r="B7982" s="6" t="n">
        <f aca="false">1_Data_EDA!H7983</f>
        <v>1</v>
      </c>
      <c r="C7982" s="7" t="n">
        <f aca="false">1_Data_EDA!I7983</f>
        <v>59.99000168</v>
      </c>
      <c r="D7982" s="6" t="n">
        <f aca="false">1_Data_EDA!J7983</f>
        <v>2</v>
      </c>
      <c r="E7982" s="7" t="n">
        <f aca="false">1_Data_EDA!K7983</f>
        <v>119.9800034</v>
      </c>
      <c r="F7982" s="7" t="n">
        <f aca="false">1_Data_EDA!L7983</f>
        <v>14.39999962</v>
      </c>
      <c r="G7982" s="8" t="n">
        <f aca="false">1_Data_EDA!M7983</f>
        <v>0.119999997</v>
      </c>
      <c r="H7982" s="6" t="n">
        <f aca="false">IF(1_Data_EDA!B7983="First Class",1,0)</f>
        <v>1</v>
      </c>
      <c r="I7982" s="6" t="n">
        <f aca="false">IF(1_Data_EDA!B7983="Second Class",1,0)</f>
        <v>0</v>
      </c>
      <c r="J7982" s="6" t="n">
        <f aca="false">IF(1_Data_EDA!B7983="Same Day",1,0)</f>
        <v>0</v>
      </c>
      <c r="K7982" s="6" t="n">
        <f aca="false">IF(1_Data_EDA!C7983="Corporate",1,0)</f>
        <v>0</v>
      </c>
      <c r="L7982" s="6" t="n">
        <f aca="false">IF(1_Data_EDA!C7983="Home Office",1,0)</f>
        <v>0</v>
      </c>
      <c r="M7982" s="6" t="n">
        <f aca="false">IF(1_Data_EDA!D7983="Europe",1,0)</f>
        <v>0</v>
      </c>
      <c r="N7982" s="6" t="n">
        <f aca="false">IF(1_Data_EDA!D7983="LATAM",1,0)</f>
        <v>0</v>
      </c>
      <c r="O7982" s="6" t="n">
        <f aca="false">IF(1_Data_EDA!D7983="Pacific Asia",1,0)</f>
        <v>0</v>
      </c>
      <c r="P7982" s="6" t="n">
        <f aca="false">IF(1_Data_EDA!D7983="USCA",1,0)</f>
        <v>0</v>
      </c>
      <c r="Q7982" s="6" t="n">
        <f aca="false">IF(C7982&gt;MEDIAN(C$5:C$8004),1,0)</f>
        <v>0</v>
      </c>
      <c r="R7982" s="6" t="n">
        <f aca="false">IF(D7982&gt;2,1,0)</f>
        <v>0</v>
      </c>
    </row>
    <row r="7983" customFormat="false" ht="15" hidden="false" customHeight="true" outlineLevel="0" collapsed="false">
      <c r="A7983" s="6" t="n">
        <f aca="false">1_Data_EDA!O7984</f>
        <v>1</v>
      </c>
      <c r="B7983" s="6" t="n">
        <f aca="false">1_Data_EDA!H7984</f>
        <v>2</v>
      </c>
      <c r="C7983" s="7" t="n">
        <f aca="false">1_Data_EDA!I7984</f>
        <v>39.75</v>
      </c>
      <c r="D7983" s="6" t="n">
        <f aca="false">1_Data_EDA!J7984</f>
        <v>1</v>
      </c>
      <c r="E7983" s="7" t="n">
        <f aca="false">1_Data_EDA!K7984</f>
        <v>39.75</v>
      </c>
      <c r="F7983" s="7" t="n">
        <f aca="false">1_Data_EDA!L7984</f>
        <v>0</v>
      </c>
      <c r="G7983" s="8" t="n">
        <f aca="false">1_Data_EDA!M7984</f>
        <v>0</v>
      </c>
      <c r="H7983" s="6" t="n">
        <f aca="false">IF(1_Data_EDA!B7984="First Class",1,0)</f>
        <v>0</v>
      </c>
      <c r="I7983" s="6" t="n">
        <f aca="false">IF(1_Data_EDA!B7984="Second Class",1,0)</f>
        <v>1</v>
      </c>
      <c r="J7983" s="6" t="n">
        <f aca="false">IF(1_Data_EDA!B7984="Same Day",1,0)</f>
        <v>0</v>
      </c>
      <c r="K7983" s="6" t="n">
        <f aca="false">IF(1_Data_EDA!C7984="Corporate",1,0)</f>
        <v>1</v>
      </c>
      <c r="L7983" s="6" t="n">
        <f aca="false">IF(1_Data_EDA!C7984="Home Office",1,0)</f>
        <v>0</v>
      </c>
      <c r="M7983" s="6" t="n">
        <f aca="false">IF(1_Data_EDA!D7984="Europe",1,0)</f>
        <v>0</v>
      </c>
      <c r="N7983" s="6" t="n">
        <f aca="false">IF(1_Data_EDA!D7984="LATAM",1,0)</f>
        <v>0</v>
      </c>
      <c r="O7983" s="6" t="n">
        <f aca="false">IF(1_Data_EDA!D7984="Pacific Asia",1,0)</f>
        <v>1</v>
      </c>
      <c r="P7983" s="6" t="n">
        <f aca="false">IF(1_Data_EDA!D7984="USCA",1,0)</f>
        <v>0</v>
      </c>
      <c r="Q7983" s="6" t="n">
        <f aca="false">IF(C7983&gt;MEDIAN(C$5:C$8004),1,0)</f>
        <v>0</v>
      </c>
      <c r="R7983" s="6" t="n">
        <f aca="false">IF(D7983&gt;2,1,0)</f>
        <v>0</v>
      </c>
    </row>
    <row r="7984" customFormat="false" ht="15" hidden="false" customHeight="true" outlineLevel="0" collapsed="false">
      <c r="A7984" s="6" t="n">
        <f aca="false">1_Data_EDA!O7985</f>
        <v>1</v>
      </c>
      <c r="B7984" s="6" t="n">
        <f aca="false">1_Data_EDA!H7985</f>
        <v>1</v>
      </c>
      <c r="C7984" s="7" t="n">
        <f aca="false">1_Data_EDA!I7985</f>
        <v>14.98999977</v>
      </c>
      <c r="D7984" s="6" t="n">
        <f aca="false">1_Data_EDA!J7985</f>
        <v>4</v>
      </c>
      <c r="E7984" s="7" t="n">
        <f aca="false">1_Data_EDA!K7985</f>
        <v>59.95999908</v>
      </c>
      <c r="F7984" s="7" t="n">
        <f aca="false">1_Data_EDA!L7985</f>
        <v>10.78999996</v>
      </c>
      <c r="G7984" s="8" t="n">
        <f aca="false">1_Data_EDA!M7985</f>
        <v>0.180000007</v>
      </c>
      <c r="H7984" s="6" t="n">
        <f aca="false">IF(1_Data_EDA!B7985="First Class",1,0)</f>
        <v>1</v>
      </c>
      <c r="I7984" s="6" t="n">
        <f aca="false">IF(1_Data_EDA!B7985="Second Class",1,0)</f>
        <v>0</v>
      </c>
      <c r="J7984" s="6" t="n">
        <f aca="false">IF(1_Data_EDA!B7985="Same Day",1,0)</f>
        <v>0</v>
      </c>
      <c r="K7984" s="6" t="n">
        <f aca="false">IF(1_Data_EDA!C7985="Corporate",1,0)</f>
        <v>0</v>
      </c>
      <c r="L7984" s="6" t="n">
        <f aca="false">IF(1_Data_EDA!C7985="Home Office",1,0)</f>
        <v>0</v>
      </c>
      <c r="M7984" s="6" t="n">
        <f aca="false">IF(1_Data_EDA!D7985="Europe",1,0)</f>
        <v>0</v>
      </c>
      <c r="N7984" s="6" t="n">
        <f aca="false">IF(1_Data_EDA!D7985="LATAM",1,0)</f>
        <v>0</v>
      </c>
      <c r="O7984" s="6" t="n">
        <f aca="false">IF(1_Data_EDA!D7985="Pacific Asia",1,0)</f>
        <v>0</v>
      </c>
      <c r="P7984" s="6" t="n">
        <f aca="false">IF(1_Data_EDA!D7985="USCA",1,0)</f>
        <v>0</v>
      </c>
      <c r="Q7984" s="6" t="n">
        <f aca="false">IF(C7984&gt;MEDIAN(C$5:C$8004),1,0)</f>
        <v>0</v>
      </c>
      <c r="R7984" s="6" t="n">
        <f aca="false">IF(D7984&gt;2,1,0)</f>
        <v>1</v>
      </c>
    </row>
    <row r="7985" customFormat="false" ht="15" hidden="false" customHeight="true" outlineLevel="0" collapsed="false">
      <c r="A7985" s="6" t="n">
        <f aca="false">1_Data_EDA!O7986</f>
        <v>1</v>
      </c>
      <c r="B7985" s="6" t="n">
        <f aca="false">1_Data_EDA!H7986</f>
        <v>4</v>
      </c>
      <c r="C7985" s="7" t="n">
        <f aca="false">1_Data_EDA!I7986</f>
        <v>532.5800171</v>
      </c>
      <c r="D7985" s="6" t="n">
        <f aca="false">1_Data_EDA!J7986</f>
        <v>1</v>
      </c>
      <c r="E7985" s="7" t="n">
        <f aca="false">1_Data_EDA!K7986</f>
        <v>532.5800171</v>
      </c>
      <c r="F7985" s="7" t="n">
        <f aca="false">1_Data_EDA!L7986</f>
        <v>133.1499939</v>
      </c>
      <c r="G7985" s="8" t="n">
        <f aca="false">1_Data_EDA!M7986</f>
        <v>0.25</v>
      </c>
      <c r="H7985" s="6" t="n">
        <f aca="false">IF(1_Data_EDA!B7986="First Class",1,0)</f>
        <v>0</v>
      </c>
      <c r="I7985" s="6" t="n">
        <f aca="false">IF(1_Data_EDA!B7986="Second Class",1,0)</f>
        <v>0</v>
      </c>
      <c r="J7985" s="6" t="n">
        <f aca="false">IF(1_Data_EDA!B7986="Same Day",1,0)</f>
        <v>0</v>
      </c>
      <c r="K7985" s="6" t="n">
        <f aca="false">IF(1_Data_EDA!C7986="Corporate",1,0)</f>
        <v>1</v>
      </c>
      <c r="L7985" s="6" t="n">
        <f aca="false">IF(1_Data_EDA!C7986="Home Office",1,0)</f>
        <v>0</v>
      </c>
      <c r="M7985" s="6" t="n">
        <f aca="false">IF(1_Data_EDA!D7986="Europe",1,0)</f>
        <v>0</v>
      </c>
      <c r="N7985" s="6" t="n">
        <f aca="false">IF(1_Data_EDA!D7986="LATAM",1,0)</f>
        <v>0</v>
      </c>
      <c r="O7985" s="6" t="n">
        <f aca="false">IF(1_Data_EDA!D7986="Pacific Asia",1,0)</f>
        <v>1</v>
      </c>
      <c r="P7985" s="6" t="n">
        <f aca="false">IF(1_Data_EDA!D7986="USCA",1,0)</f>
        <v>0</v>
      </c>
      <c r="Q7985" s="6" t="n">
        <f aca="false">IF(C7985&gt;MEDIAN(C$5:C$8004),1,0)</f>
        <v>1</v>
      </c>
      <c r="R7985" s="6" t="n">
        <f aca="false">IF(D7985&gt;2,1,0)</f>
        <v>0</v>
      </c>
    </row>
    <row r="7986" customFormat="false" ht="15" hidden="false" customHeight="true" outlineLevel="0" collapsed="false">
      <c r="A7986" s="6" t="n">
        <f aca="false">1_Data_EDA!O7987</f>
        <v>1</v>
      </c>
      <c r="B7986" s="6" t="n">
        <f aca="false">1_Data_EDA!H7987</f>
        <v>1</v>
      </c>
      <c r="C7986" s="7" t="n">
        <f aca="false">1_Data_EDA!I7987</f>
        <v>59.99000168</v>
      </c>
      <c r="D7986" s="6" t="n">
        <f aca="false">1_Data_EDA!J7987</f>
        <v>4</v>
      </c>
      <c r="E7986" s="7" t="n">
        <f aca="false">1_Data_EDA!K7987</f>
        <v>239.9600067</v>
      </c>
      <c r="F7986" s="7" t="n">
        <f aca="false">1_Data_EDA!L7987</f>
        <v>47.99000168</v>
      </c>
      <c r="G7986" s="8" t="n">
        <f aca="false">1_Data_EDA!M7987</f>
        <v>0.200000003</v>
      </c>
      <c r="H7986" s="6" t="n">
        <f aca="false">IF(1_Data_EDA!B7987="First Class",1,0)</f>
        <v>1</v>
      </c>
      <c r="I7986" s="6" t="n">
        <f aca="false">IF(1_Data_EDA!B7987="Second Class",1,0)</f>
        <v>0</v>
      </c>
      <c r="J7986" s="6" t="n">
        <f aca="false">IF(1_Data_EDA!B7987="Same Day",1,0)</f>
        <v>0</v>
      </c>
      <c r="K7986" s="6" t="n">
        <f aca="false">IF(1_Data_EDA!C7987="Corporate",1,0)</f>
        <v>0</v>
      </c>
      <c r="L7986" s="6" t="n">
        <f aca="false">IF(1_Data_EDA!C7987="Home Office",1,0)</f>
        <v>0</v>
      </c>
      <c r="M7986" s="6" t="n">
        <f aca="false">IF(1_Data_EDA!D7987="Europe",1,0)</f>
        <v>0</v>
      </c>
      <c r="N7986" s="6" t="n">
        <f aca="false">IF(1_Data_EDA!D7987="LATAM",1,0)</f>
        <v>0</v>
      </c>
      <c r="O7986" s="6" t="n">
        <f aca="false">IF(1_Data_EDA!D7987="Pacific Asia",1,0)</f>
        <v>0</v>
      </c>
      <c r="P7986" s="6" t="n">
        <f aca="false">IF(1_Data_EDA!D7987="USCA",1,0)</f>
        <v>1</v>
      </c>
      <c r="Q7986" s="6" t="n">
        <f aca="false">IF(C7986&gt;MEDIAN(C$5:C$8004),1,0)</f>
        <v>0</v>
      </c>
      <c r="R7986" s="6" t="n">
        <f aca="false">IF(D7986&gt;2,1,0)</f>
        <v>1</v>
      </c>
    </row>
    <row r="7987" customFormat="false" ht="15" hidden="false" customHeight="true" outlineLevel="0" collapsed="false">
      <c r="A7987" s="6" t="n">
        <f aca="false">1_Data_EDA!O7988</f>
        <v>0</v>
      </c>
      <c r="B7987" s="6" t="n">
        <f aca="false">1_Data_EDA!H7988</f>
        <v>4</v>
      </c>
      <c r="C7987" s="7" t="n">
        <f aca="false">1_Data_EDA!I7988</f>
        <v>39.99000168</v>
      </c>
      <c r="D7987" s="6" t="n">
        <f aca="false">1_Data_EDA!J7988</f>
        <v>1</v>
      </c>
      <c r="E7987" s="7" t="n">
        <f aca="false">1_Data_EDA!K7988</f>
        <v>39.99000168</v>
      </c>
      <c r="F7987" s="7" t="n">
        <f aca="false">1_Data_EDA!L7988</f>
        <v>6.800000191</v>
      </c>
      <c r="G7987" s="8" t="n">
        <f aca="false">1_Data_EDA!M7988</f>
        <v>0.170000002</v>
      </c>
      <c r="H7987" s="6" t="n">
        <f aca="false">IF(1_Data_EDA!B7988="First Class",1,0)</f>
        <v>0</v>
      </c>
      <c r="I7987" s="6" t="n">
        <f aca="false">IF(1_Data_EDA!B7988="Second Class",1,0)</f>
        <v>0</v>
      </c>
      <c r="J7987" s="6" t="n">
        <f aca="false">IF(1_Data_EDA!B7988="Same Day",1,0)</f>
        <v>0</v>
      </c>
      <c r="K7987" s="6" t="n">
        <f aca="false">IF(1_Data_EDA!C7988="Corporate",1,0)</f>
        <v>1</v>
      </c>
      <c r="L7987" s="6" t="n">
        <f aca="false">IF(1_Data_EDA!C7988="Home Office",1,0)</f>
        <v>0</v>
      </c>
      <c r="M7987" s="6" t="n">
        <f aca="false">IF(1_Data_EDA!D7988="Europe",1,0)</f>
        <v>0</v>
      </c>
      <c r="N7987" s="6" t="n">
        <f aca="false">IF(1_Data_EDA!D7988="LATAM",1,0)</f>
        <v>0</v>
      </c>
      <c r="O7987" s="6" t="n">
        <f aca="false">IF(1_Data_EDA!D7988="Pacific Asia",1,0)</f>
        <v>1</v>
      </c>
      <c r="P7987" s="6" t="n">
        <f aca="false">IF(1_Data_EDA!D7988="USCA",1,0)</f>
        <v>0</v>
      </c>
      <c r="Q7987" s="6" t="n">
        <f aca="false">IF(C7987&gt;MEDIAN(C$5:C$8004),1,0)</f>
        <v>0</v>
      </c>
      <c r="R7987" s="6" t="n">
        <f aca="false">IF(D7987&gt;2,1,0)</f>
        <v>0</v>
      </c>
    </row>
    <row r="7988" customFormat="false" ht="15" hidden="false" customHeight="true" outlineLevel="0" collapsed="false">
      <c r="A7988" s="6" t="n">
        <f aca="false">1_Data_EDA!O7989</f>
        <v>0</v>
      </c>
      <c r="B7988" s="6" t="n">
        <f aca="false">1_Data_EDA!H7989</f>
        <v>4</v>
      </c>
      <c r="C7988" s="7" t="n">
        <f aca="false">1_Data_EDA!I7989</f>
        <v>59.99000168</v>
      </c>
      <c r="D7988" s="6" t="n">
        <f aca="false">1_Data_EDA!J7989</f>
        <v>2</v>
      </c>
      <c r="E7988" s="7" t="n">
        <f aca="false">1_Data_EDA!K7989</f>
        <v>119.9800034</v>
      </c>
      <c r="F7988" s="7" t="n">
        <f aca="false">1_Data_EDA!L7989</f>
        <v>18</v>
      </c>
      <c r="G7988" s="8" t="n">
        <f aca="false">1_Data_EDA!M7989</f>
        <v>0.150000006</v>
      </c>
      <c r="H7988" s="6" t="n">
        <f aca="false">IF(1_Data_EDA!B7989="First Class",1,0)</f>
        <v>0</v>
      </c>
      <c r="I7988" s="6" t="n">
        <f aca="false">IF(1_Data_EDA!B7989="Second Class",1,0)</f>
        <v>0</v>
      </c>
      <c r="J7988" s="6" t="n">
        <f aca="false">IF(1_Data_EDA!B7989="Same Day",1,0)</f>
        <v>0</v>
      </c>
      <c r="K7988" s="6" t="n">
        <f aca="false">IF(1_Data_EDA!C7989="Corporate",1,0)</f>
        <v>0</v>
      </c>
      <c r="L7988" s="6" t="n">
        <f aca="false">IF(1_Data_EDA!C7989="Home Office",1,0)</f>
        <v>1</v>
      </c>
      <c r="M7988" s="6" t="n">
        <f aca="false">IF(1_Data_EDA!D7989="Europe",1,0)</f>
        <v>0</v>
      </c>
      <c r="N7988" s="6" t="n">
        <f aca="false">IF(1_Data_EDA!D7989="LATAM",1,0)</f>
        <v>0</v>
      </c>
      <c r="O7988" s="6" t="n">
        <f aca="false">IF(1_Data_EDA!D7989="Pacific Asia",1,0)</f>
        <v>0</v>
      </c>
      <c r="P7988" s="6" t="n">
        <f aca="false">IF(1_Data_EDA!D7989="USCA",1,0)</f>
        <v>1</v>
      </c>
      <c r="Q7988" s="6" t="n">
        <f aca="false">IF(C7988&gt;MEDIAN(C$5:C$8004),1,0)</f>
        <v>0</v>
      </c>
      <c r="R7988" s="6" t="n">
        <f aca="false">IF(D7988&gt;2,1,0)</f>
        <v>0</v>
      </c>
    </row>
    <row r="7989" customFormat="false" ht="15" hidden="false" customHeight="true" outlineLevel="0" collapsed="false">
      <c r="A7989" s="6" t="n">
        <f aca="false">1_Data_EDA!O7990</f>
        <v>0</v>
      </c>
      <c r="B7989" s="6" t="n">
        <f aca="false">1_Data_EDA!H7990</f>
        <v>2</v>
      </c>
      <c r="C7989" s="7" t="n">
        <f aca="false">1_Data_EDA!I7990</f>
        <v>49.97999954</v>
      </c>
      <c r="D7989" s="6" t="n">
        <f aca="false">1_Data_EDA!J7990</f>
        <v>5</v>
      </c>
      <c r="E7989" s="7" t="n">
        <f aca="false">1_Data_EDA!K7990</f>
        <v>249.8999939</v>
      </c>
      <c r="F7989" s="7" t="n">
        <f aca="false">1_Data_EDA!L7990</f>
        <v>49.97999954</v>
      </c>
      <c r="G7989" s="8" t="n">
        <f aca="false">1_Data_EDA!M7990</f>
        <v>0.200000003</v>
      </c>
      <c r="H7989" s="6" t="n">
        <f aca="false">IF(1_Data_EDA!B7990="First Class",1,0)</f>
        <v>0</v>
      </c>
      <c r="I7989" s="6" t="n">
        <f aca="false">IF(1_Data_EDA!B7990="Second Class",1,0)</f>
        <v>1</v>
      </c>
      <c r="J7989" s="6" t="n">
        <f aca="false">IF(1_Data_EDA!B7990="Same Day",1,0)</f>
        <v>0</v>
      </c>
      <c r="K7989" s="6" t="n">
        <f aca="false">IF(1_Data_EDA!C7990="Corporate",1,0)</f>
        <v>0</v>
      </c>
      <c r="L7989" s="6" t="n">
        <f aca="false">IF(1_Data_EDA!C7990="Home Office",1,0)</f>
        <v>0</v>
      </c>
      <c r="M7989" s="6" t="n">
        <f aca="false">IF(1_Data_EDA!D7990="Europe",1,0)</f>
        <v>0</v>
      </c>
      <c r="N7989" s="6" t="n">
        <f aca="false">IF(1_Data_EDA!D7990="LATAM",1,0)</f>
        <v>0</v>
      </c>
      <c r="O7989" s="6" t="n">
        <f aca="false">IF(1_Data_EDA!D7990="Pacific Asia",1,0)</f>
        <v>0</v>
      </c>
      <c r="P7989" s="6" t="n">
        <f aca="false">IF(1_Data_EDA!D7990="USCA",1,0)</f>
        <v>1</v>
      </c>
      <c r="Q7989" s="6" t="n">
        <f aca="false">IF(C7989&gt;MEDIAN(C$5:C$8004),1,0)</f>
        <v>0</v>
      </c>
      <c r="R7989" s="6" t="n">
        <f aca="false">IF(D7989&gt;2,1,0)</f>
        <v>1</v>
      </c>
    </row>
    <row r="7990" customFormat="false" ht="15" hidden="false" customHeight="true" outlineLevel="0" collapsed="false">
      <c r="A7990" s="6" t="n">
        <f aca="false">1_Data_EDA!O7991</f>
        <v>0</v>
      </c>
      <c r="B7990" s="6" t="n">
        <f aca="false">1_Data_EDA!H7991</f>
        <v>4</v>
      </c>
      <c r="C7990" s="7" t="n">
        <f aca="false">1_Data_EDA!I7991</f>
        <v>129.9900055</v>
      </c>
      <c r="D7990" s="6" t="n">
        <f aca="false">1_Data_EDA!J7991</f>
        <v>1</v>
      </c>
      <c r="E7990" s="7" t="n">
        <f aca="false">1_Data_EDA!K7991</f>
        <v>129.9900055</v>
      </c>
      <c r="F7990" s="7" t="n">
        <f aca="false">1_Data_EDA!L7991</f>
        <v>7.150000095</v>
      </c>
      <c r="G7990" s="8" t="n">
        <f aca="false">1_Data_EDA!M7991</f>
        <v>0.059999999</v>
      </c>
      <c r="H7990" s="6" t="n">
        <f aca="false">IF(1_Data_EDA!B7991="First Class",1,0)</f>
        <v>0</v>
      </c>
      <c r="I7990" s="6" t="n">
        <f aca="false">IF(1_Data_EDA!B7991="Second Class",1,0)</f>
        <v>0</v>
      </c>
      <c r="J7990" s="6" t="n">
        <f aca="false">IF(1_Data_EDA!B7991="Same Day",1,0)</f>
        <v>0</v>
      </c>
      <c r="K7990" s="6" t="n">
        <f aca="false">IF(1_Data_EDA!C7991="Corporate",1,0)</f>
        <v>0</v>
      </c>
      <c r="L7990" s="6" t="n">
        <f aca="false">IF(1_Data_EDA!C7991="Home Office",1,0)</f>
        <v>1</v>
      </c>
      <c r="M7990" s="6" t="n">
        <f aca="false">IF(1_Data_EDA!D7991="Europe",1,0)</f>
        <v>0</v>
      </c>
      <c r="N7990" s="6" t="n">
        <f aca="false">IF(1_Data_EDA!D7991="LATAM",1,0)</f>
        <v>0</v>
      </c>
      <c r="O7990" s="6" t="n">
        <f aca="false">IF(1_Data_EDA!D7991="Pacific Asia",1,0)</f>
        <v>1</v>
      </c>
      <c r="P7990" s="6" t="n">
        <f aca="false">IF(1_Data_EDA!D7991="USCA",1,0)</f>
        <v>0</v>
      </c>
      <c r="Q7990" s="6" t="n">
        <f aca="false">IF(C7990&gt;MEDIAN(C$5:C$8004),1,0)</f>
        <v>1</v>
      </c>
      <c r="R7990" s="6" t="n">
        <f aca="false">IF(D7990&gt;2,1,0)</f>
        <v>0</v>
      </c>
    </row>
    <row r="7991" customFormat="false" ht="15" hidden="false" customHeight="true" outlineLevel="0" collapsed="false">
      <c r="A7991" s="6" t="n">
        <f aca="false">1_Data_EDA!O7992</f>
        <v>1</v>
      </c>
      <c r="B7991" s="6" t="n">
        <f aca="false">1_Data_EDA!H7992</f>
        <v>4</v>
      </c>
      <c r="C7991" s="7" t="n">
        <f aca="false">1_Data_EDA!I7992</f>
        <v>399.980011</v>
      </c>
      <c r="D7991" s="6" t="n">
        <f aca="false">1_Data_EDA!J7992</f>
        <v>1</v>
      </c>
      <c r="E7991" s="7" t="n">
        <f aca="false">1_Data_EDA!K7992</f>
        <v>399.980011</v>
      </c>
      <c r="F7991" s="7" t="n">
        <f aca="false">1_Data_EDA!L7992</f>
        <v>28</v>
      </c>
      <c r="G7991" s="8" t="n">
        <f aca="false">1_Data_EDA!M7992</f>
        <v>0.07</v>
      </c>
      <c r="H7991" s="6" t="n">
        <f aca="false">IF(1_Data_EDA!B7992="First Class",1,0)</f>
        <v>0</v>
      </c>
      <c r="I7991" s="6" t="n">
        <f aca="false">IF(1_Data_EDA!B7992="Second Class",1,0)</f>
        <v>0</v>
      </c>
      <c r="J7991" s="6" t="n">
        <f aca="false">IF(1_Data_EDA!B7992="Same Day",1,0)</f>
        <v>0</v>
      </c>
      <c r="K7991" s="6" t="n">
        <f aca="false">IF(1_Data_EDA!C7992="Corporate",1,0)</f>
        <v>0</v>
      </c>
      <c r="L7991" s="6" t="n">
        <f aca="false">IF(1_Data_EDA!C7992="Home Office",1,0)</f>
        <v>1</v>
      </c>
      <c r="M7991" s="6" t="n">
        <f aca="false">IF(1_Data_EDA!D7992="Europe",1,0)</f>
        <v>1</v>
      </c>
      <c r="N7991" s="6" t="n">
        <f aca="false">IF(1_Data_EDA!D7992="LATAM",1,0)</f>
        <v>0</v>
      </c>
      <c r="O7991" s="6" t="n">
        <f aca="false">IF(1_Data_EDA!D7992="Pacific Asia",1,0)</f>
        <v>0</v>
      </c>
      <c r="P7991" s="6" t="n">
        <f aca="false">IF(1_Data_EDA!D7992="USCA",1,0)</f>
        <v>0</v>
      </c>
      <c r="Q7991" s="6" t="n">
        <f aca="false">IF(C7991&gt;MEDIAN(C$5:C$8004),1,0)</f>
        <v>1</v>
      </c>
      <c r="R7991" s="6" t="n">
        <f aca="false">IF(D7991&gt;2,1,0)</f>
        <v>0</v>
      </c>
    </row>
    <row r="7992" customFormat="false" ht="15" hidden="false" customHeight="true" outlineLevel="0" collapsed="false">
      <c r="A7992" s="6" t="n">
        <f aca="false">1_Data_EDA!O7993</f>
        <v>0</v>
      </c>
      <c r="B7992" s="6" t="n">
        <f aca="false">1_Data_EDA!H7993</f>
        <v>4</v>
      </c>
      <c r="C7992" s="7" t="n">
        <f aca="false">1_Data_EDA!I7993</f>
        <v>59.99000168</v>
      </c>
      <c r="D7992" s="6" t="n">
        <f aca="false">1_Data_EDA!J7993</f>
        <v>1</v>
      </c>
      <c r="E7992" s="7" t="n">
        <f aca="false">1_Data_EDA!K7993</f>
        <v>59.99000168</v>
      </c>
      <c r="F7992" s="7" t="n">
        <f aca="false">1_Data_EDA!L7993</f>
        <v>9.600000381</v>
      </c>
      <c r="G7992" s="8" t="n">
        <f aca="false">1_Data_EDA!M7993</f>
        <v>0.159999996</v>
      </c>
      <c r="H7992" s="6" t="n">
        <f aca="false">IF(1_Data_EDA!B7993="First Class",1,0)</f>
        <v>0</v>
      </c>
      <c r="I7992" s="6" t="n">
        <f aca="false">IF(1_Data_EDA!B7993="Second Class",1,0)</f>
        <v>0</v>
      </c>
      <c r="J7992" s="6" t="n">
        <f aca="false">IF(1_Data_EDA!B7993="Same Day",1,0)</f>
        <v>0</v>
      </c>
      <c r="K7992" s="6" t="n">
        <f aca="false">IF(1_Data_EDA!C7993="Corporate",1,0)</f>
        <v>0</v>
      </c>
      <c r="L7992" s="6" t="n">
        <f aca="false">IF(1_Data_EDA!C7993="Home Office",1,0)</f>
        <v>0</v>
      </c>
      <c r="M7992" s="6" t="n">
        <f aca="false">IF(1_Data_EDA!D7993="Europe",1,0)</f>
        <v>0</v>
      </c>
      <c r="N7992" s="6" t="n">
        <f aca="false">IF(1_Data_EDA!D7993="LATAM",1,0)</f>
        <v>1</v>
      </c>
      <c r="O7992" s="6" t="n">
        <f aca="false">IF(1_Data_EDA!D7993="Pacific Asia",1,0)</f>
        <v>0</v>
      </c>
      <c r="P7992" s="6" t="n">
        <f aca="false">IF(1_Data_EDA!D7993="USCA",1,0)</f>
        <v>0</v>
      </c>
      <c r="Q7992" s="6" t="n">
        <f aca="false">IF(C7992&gt;MEDIAN(C$5:C$8004),1,0)</f>
        <v>0</v>
      </c>
      <c r="R7992" s="6" t="n">
        <f aca="false">IF(D7992&gt;2,1,0)</f>
        <v>0</v>
      </c>
    </row>
    <row r="7993" customFormat="false" ht="15" hidden="false" customHeight="true" outlineLevel="0" collapsed="false">
      <c r="A7993" s="6" t="n">
        <f aca="false">1_Data_EDA!O7994</f>
        <v>0</v>
      </c>
      <c r="B7993" s="6" t="n">
        <f aca="false">1_Data_EDA!H7994</f>
        <v>4</v>
      </c>
      <c r="C7993" s="7" t="n">
        <f aca="false">1_Data_EDA!I7994</f>
        <v>59.99000168</v>
      </c>
      <c r="D7993" s="6" t="n">
        <f aca="false">1_Data_EDA!J7994</f>
        <v>2</v>
      </c>
      <c r="E7993" s="7" t="n">
        <f aca="false">1_Data_EDA!K7994</f>
        <v>119.9800034</v>
      </c>
      <c r="F7993" s="7" t="n">
        <f aca="false">1_Data_EDA!L7994</f>
        <v>20.39999962</v>
      </c>
      <c r="G7993" s="8" t="n">
        <f aca="false">1_Data_EDA!M7994</f>
        <v>0.170000002</v>
      </c>
      <c r="H7993" s="6" t="n">
        <f aca="false">IF(1_Data_EDA!B7994="First Class",1,0)</f>
        <v>0</v>
      </c>
      <c r="I7993" s="6" t="n">
        <f aca="false">IF(1_Data_EDA!B7994="Second Class",1,0)</f>
        <v>0</v>
      </c>
      <c r="J7993" s="6" t="n">
        <f aca="false">IF(1_Data_EDA!B7994="Same Day",1,0)</f>
        <v>0</v>
      </c>
      <c r="K7993" s="6" t="n">
        <f aca="false">IF(1_Data_EDA!C7994="Corporate",1,0)</f>
        <v>1</v>
      </c>
      <c r="L7993" s="6" t="n">
        <f aca="false">IF(1_Data_EDA!C7994="Home Office",1,0)</f>
        <v>0</v>
      </c>
      <c r="M7993" s="6" t="n">
        <f aca="false">IF(1_Data_EDA!D7994="Europe",1,0)</f>
        <v>0</v>
      </c>
      <c r="N7993" s="6" t="n">
        <f aca="false">IF(1_Data_EDA!D7994="LATAM",1,0)</f>
        <v>0</v>
      </c>
      <c r="O7993" s="6" t="n">
        <f aca="false">IF(1_Data_EDA!D7994="Pacific Asia",1,0)</f>
        <v>0</v>
      </c>
      <c r="P7993" s="6" t="n">
        <f aca="false">IF(1_Data_EDA!D7994="USCA",1,0)</f>
        <v>0</v>
      </c>
      <c r="Q7993" s="6" t="n">
        <f aca="false">IF(C7993&gt;MEDIAN(C$5:C$8004),1,0)</f>
        <v>0</v>
      </c>
      <c r="R7993" s="6" t="n">
        <f aca="false">IF(D7993&gt;2,1,0)</f>
        <v>0</v>
      </c>
    </row>
    <row r="7994" customFormat="false" ht="15" hidden="false" customHeight="true" outlineLevel="0" collapsed="false">
      <c r="A7994" s="6" t="n">
        <f aca="false">1_Data_EDA!O7995</f>
        <v>0</v>
      </c>
      <c r="B7994" s="6" t="n">
        <f aca="false">1_Data_EDA!H7995</f>
        <v>4</v>
      </c>
      <c r="C7994" s="7" t="n">
        <f aca="false">1_Data_EDA!I7995</f>
        <v>59.99000168</v>
      </c>
      <c r="D7994" s="6" t="n">
        <f aca="false">1_Data_EDA!J7995</f>
        <v>5</v>
      </c>
      <c r="E7994" s="7" t="n">
        <f aca="false">1_Data_EDA!K7995</f>
        <v>299.9500122</v>
      </c>
      <c r="F7994" s="7" t="n">
        <f aca="false">1_Data_EDA!L7995</f>
        <v>6</v>
      </c>
      <c r="G7994" s="8" t="n">
        <f aca="false">1_Data_EDA!M7995</f>
        <v>0.02</v>
      </c>
      <c r="H7994" s="6" t="n">
        <f aca="false">IF(1_Data_EDA!B7995="First Class",1,0)</f>
        <v>0</v>
      </c>
      <c r="I7994" s="6" t="n">
        <f aca="false">IF(1_Data_EDA!B7995="Second Class",1,0)</f>
        <v>0</v>
      </c>
      <c r="J7994" s="6" t="n">
        <f aca="false">IF(1_Data_EDA!B7995="Same Day",1,0)</f>
        <v>0</v>
      </c>
      <c r="K7994" s="6" t="n">
        <f aca="false">IF(1_Data_EDA!C7995="Corporate",1,0)</f>
        <v>0</v>
      </c>
      <c r="L7994" s="6" t="n">
        <f aca="false">IF(1_Data_EDA!C7995="Home Office",1,0)</f>
        <v>0</v>
      </c>
      <c r="M7994" s="6" t="n">
        <f aca="false">IF(1_Data_EDA!D7995="Europe",1,0)</f>
        <v>0</v>
      </c>
      <c r="N7994" s="6" t="n">
        <f aca="false">IF(1_Data_EDA!D7995="LATAM",1,0)</f>
        <v>0</v>
      </c>
      <c r="O7994" s="6" t="n">
        <f aca="false">IF(1_Data_EDA!D7995="Pacific Asia",1,0)</f>
        <v>0</v>
      </c>
      <c r="P7994" s="6" t="n">
        <f aca="false">IF(1_Data_EDA!D7995="USCA",1,0)</f>
        <v>1</v>
      </c>
      <c r="Q7994" s="6" t="n">
        <f aca="false">IF(C7994&gt;MEDIAN(C$5:C$8004),1,0)</f>
        <v>0</v>
      </c>
      <c r="R7994" s="6" t="n">
        <f aca="false">IF(D7994&gt;2,1,0)</f>
        <v>1</v>
      </c>
    </row>
    <row r="7995" customFormat="false" ht="15" hidden="false" customHeight="true" outlineLevel="0" collapsed="false">
      <c r="A7995" s="6" t="n">
        <f aca="false">1_Data_EDA!O7996</f>
        <v>0</v>
      </c>
      <c r="B7995" s="6" t="n">
        <f aca="false">1_Data_EDA!H7996</f>
        <v>4</v>
      </c>
      <c r="C7995" s="7" t="n">
        <f aca="false">1_Data_EDA!I7996</f>
        <v>129.9900055</v>
      </c>
      <c r="D7995" s="6" t="n">
        <f aca="false">1_Data_EDA!J7996</f>
        <v>1</v>
      </c>
      <c r="E7995" s="7" t="n">
        <f aca="false">1_Data_EDA!K7996</f>
        <v>129.9900055</v>
      </c>
      <c r="F7995" s="7" t="n">
        <f aca="false">1_Data_EDA!L7996</f>
        <v>16.89999962</v>
      </c>
      <c r="G7995" s="8" t="n">
        <f aca="false">1_Data_EDA!M7996</f>
        <v>0.129999995</v>
      </c>
      <c r="H7995" s="6" t="n">
        <f aca="false">IF(1_Data_EDA!B7996="First Class",1,0)</f>
        <v>0</v>
      </c>
      <c r="I7995" s="6" t="n">
        <f aca="false">IF(1_Data_EDA!B7996="Second Class",1,0)</f>
        <v>0</v>
      </c>
      <c r="J7995" s="6" t="n">
        <f aca="false">IF(1_Data_EDA!B7996="Same Day",1,0)</f>
        <v>0</v>
      </c>
      <c r="K7995" s="6" t="n">
        <f aca="false">IF(1_Data_EDA!C7996="Corporate",1,0)</f>
        <v>1</v>
      </c>
      <c r="L7995" s="6" t="n">
        <f aca="false">IF(1_Data_EDA!C7996="Home Office",1,0)</f>
        <v>0</v>
      </c>
      <c r="M7995" s="6" t="n">
        <f aca="false">IF(1_Data_EDA!D7996="Europe",1,0)</f>
        <v>0</v>
      </c>
      <c r="N7995" s="6" t="n">
        <f aca="false">IF(1_Data_EDA!D7996="LATAM",1,0)</f>
        <v>0</v>
      </c>
      <c r="O7995" s="6" t="n">
        <f aca="false">IF(1_Data_EDA!D7996="Pacific Asia",1,0)</f>
        <v>1</v>
      </c>
      <c r="P7995" s="6" t="n">
        <f aca="false">IF(1_Data_EDA!D7996="USCA",1,0)</f>
        <v>0</v>
      </c>
      <c r="Q7995" s="6" t="n">
        <f aca="false">IF(C7995&gt;MEDIAN(C$5:C$8004),1,0)</f>
        <v>1</v>
      </c>
      <c r="R7995" s="6" t="n">
        <f aca="false">IF(D7995&gt;2,1,0)</f>
        <v>0</v>
      </c>
    </row>
    <row r="7996" customFormat="false" ht="15" hidden="false" customHeight="true" outlineLevel="0" collapsed="false">
      <c r="A7996" s="6" t="n">
        <f aca="false">1_Data_EDA!O7997</f>
        <v>1</v>
      </c>
      <c r="B7996" s="6" t="n">
        <f aca="false">1_Data_EDA!H7997</f>
        <v>4</v>
      </c>
      <c r="C7996" s="7" t="n">
        <f aca="false">1_Data_EDA!I7997</f>
        <v>39.99000168</v>
      </c>
      <c r="D7996" s="6" t="n">
        <f aca="false">1_Data_EDA!J7997</f>
        <v>5</v>
      </c>
      <c r="E7996" s="7" t="n">
        <f aca="false">1_Data_EDA!K7997</f>
        <v>199.9499969</v>
      </c>
      <c r="F7996" s="7" t="n">
        <f aca="false">1_Data_EDA!L7997</f>
        <v>0</v>
      </c>
      <c r="G7996" s="8" t="n">
        <f aca="false">1_Data_EDA!M7997</f>
        <v>0</v>
      </c>
      <c r="H7996" s="6" t="n">
        <f aca="false">IF(1_Data_EDA!B7997="First Class",1,0)</f>
        <v>0</v>
      </c>
      <c r="I7996" s="6" t="n">
        <f aca="false">IF(1_Data_EDA!B7997="Second Class",1,0)</f>
        <v>0</v>
      </c>
      <c r="J7996" s="6" t="n">
        <f aca="false">IF(1_Data_EDA!B7997="Same Day",1,0)</f>
        <v>0</v>
      </c>
      <c r="K7996" s="6" t="n">
        <f aca="false">IF(1_Data_EDA!C7997="Corporate",1,0)</f>
        <v>1</v>
      </c>
      <c r="L7996" s="6" t="n">
        <f aca="false">IF(1_Data_EDA!C7997="Home Office",1,0)</f>
        <v>0</v>
      </c>
      <c r="M7996" s="6" t="n">
        <f aca="false">IF(1_Data_EDA!D7997="Europe",1,0)</f>
        <v>0</v>
      </c>
      <c r="N7996" s="6" t="n">
        <f aca="false">IF(1_Data_EDA!D7997="LATAM",1,0)</f>
        <v>0</v>
      </c>
      <c r="O7996" s="6" t="n">
        <f aca="false">IF(1_Data_EDA!D7997="Pacific Asia",1,0)</f>
        <v>1</v>
      </c>
      <c r="P7996" s="6" t="n">
        <f aca="false">IF(1_Data_EDA!D7997="USCA",1,0)</f>
        <v>0</v>
      </c>
      <c r="Q7996" s="6" t="n">
        <f aca="false">IF(C7996&gt;MEDIAN(C$5:C$8004),1,0)</f>
        <v>0</v>
      </c>
      <c r="R7996" s="6" t="n">
        <f aca="false">IF(D7996&gt;2,1,0)</f>
        <v>1</v>
      </c>
    </row>
    <row r="7997" customFormat="false" ht="15" hidden="false" customHeight="true" outlineLevel="0" collapsed="false">
      <c r="A7997" s="6" t="n">
        <f aca="false">1_Data_EDA!O7998</f>
        <v>0</v>
      </c>
      <c r="B7997" s="6" t="n">
        <f aca="false">1_Data_EDA!H7998</f>
        <v>4</v>
      </c>
      <c r="C7997" s="7" t="n">
        <f aca="false">1_Data_EDA!I7998</f>
        <v>49.97999954</v>
      </c>
      <c r="D7997" s="6" t="n">
        <f aca="false">1_Data_EDA!J7998</f>
        <v>2</v>
      </c>
      <c r="E7997" s="7" t="n">
        <f aca="false">1_Data_EDA!K7998</f>
        <v>99.95999908</v>
      </c>
      <c r="F7997" s="7" t="n">
        <f aca="false">1_Data_EDA!L7998</f>
        <v>24.98999977</v>
      </c>
      <c r="G7997" s="8" t="n">
        <f aca="false">1_Data_EDA!M7998</f>
        <v>0.25</v>
      </c>
      <c r="H7997" s="6" t="n">
        <f aca="false">IF(1_Data_EDA!B7998="First Class",1,0)</f>
        <v>0</v>
      </c>
      <c r="I7997" s="6" t="n">
        <f aca="false">IF(1_Data_EDA!B7998="Second Class",1,0)</f>
        <v>0</v>
      </c>
      <c r="J7997" s="6" t="n">
        <f aca="false">IF(1_Data_EDA!B7998="Same Day",1,0)</f>
        <v>0</v>
      </c>
      <c r="K7997" s="6" t="n">
        <f aca="false">IF(1_Data_EDA!C7998="Corporate",1,0)</f>
        <v>0</v>
      </c>
      <c r="L7997" s="6" t="n">
        <f aca="false">IF(1_Data_EDA!C7998="Home Office",1,0)</f>
        <v>1</v>
      </c>
      <c r="M7997" s="6" t="n">
        <f aca="false">IF(1_Data_EDA!D7998="Europe",1,0)</f>
        <v>1</v>
      </c>
      <c r="N7997" s="6" t="n">
        <f aca="false">IF(1_Data_EDA!D7998="LATAM",1,0)</f>
        <v>0</v>
      </c>
      <c r="O7997" s="6" t="n">
        <f aca="false">IF(1_Data_EDA!D7998="Pacific Asia",1,0)</f>
        <v>0</v>
      </c>
      <c r="P7997" s="6" t="n">
        <f aca="false">IF(1_Data_EDA!D7998="USCA",1,0)</f>
        <v>0</v>
      </c>
      <c r="Q7997" s="6" t="n">
        <f aca="false">IF(C7997&gt;MEDIAN(C$5:C$8004),1,0)</f>
        <v>0</v>
      </c>
      <c r="R7997" s="6" t="n">
        <f aca="false">IF(D7997&gt;2,1,0)</f>
        <v>0</v>
      </c>
    </row>
    <row r="7998" customFormat="false" ht="15" hidden="false" customHeight="true" outlineLevel="0" collapsed="false">
      <c r="A7998" s="6" t="n">
        <f aca="false">1_Data_EDA!O7999</f>
        <v>0</v>
      </c>
      <c r="B7998" s="6" t="n">
        <f aca="false">1_Data_EDA!H7999</f>
        <v>4</v>
      </c>
      <c r="C7998" s="7" t="n">
        <f aca="false">1_Data_EDA!I7999</f>
        <v>50</v>
      </c>
      <c r="D7998" s="6" t="n">
        <f aca="false">1_Data_EDA!J7999</f>
        <v>4</v>
      </c>
      <c r="E7998" s="7" t="n">
        <f aca="false">1_Data_EDA!K7999</f>
        <v>200</v>
      </c>
      <c r="F7998" s="7" t="n">
        <f aca="false">1_Data_EDA!L7999</f>
        <v>50</v>
      </c>
      <c r="G7998" s="8" t="n">
        <f aca="false">1_Data_EDA!M7999</f>
        <v>0.25</v>
      </c>
      <c r="H7998" s="6" t="n">
        <f aca="false">IF(1_Data_EDA!B7999="First Class",1,0)</f>
        <v>0</v>
      </c>
      <c r="I7998" s="6" t="n">
        <f aca="false">IF(1_Data_EDA!B7999="Second Class",1,0)</f>
        <v>0</v>
      </c>
      <c r="J7998" s="6" t="n">
        <f aca="false">IF(1_Data_EDA!B7999="Same Day",1,0)</f>
        <v>0</v>
      </c>
      <c r="K7998" s="6" t="n">
        <f aca="false">IF(1_Data_EDA!C7999="Corporate",1,0)</f>
        <v>1</v>
      </c>
      <c r="L7998" s="6" t="n">
        <f aca="false">IF(1_Data_EDA!C7999="Home Office",1,0)</f>
        <v>0</v>
      </c>
      <c r="M7998" s="6" t="n">
        <f aca="false">IF(1_Data_EDA!D7999="Europe",1,0)</f>
        <v>1</v>
      </c>
      <c r="N7998" s="6" t="n">
        <f aca="false">IF(1_Data_EDA!D7999="LATAM",1,0)</f>
        <v>0</v>
      </c>
      <c r="O7998" s="6" t="n">
        <f aca="false">IF(1_Data_EDA!D7999="Pacific Asia",1,0)</f>
        <v>0</v>
      </c>
      <c r="P7998" s="6" t="n">
        <f aca="false">IF(1_Data_EDA!D7999="USCA",1,0)</f>
        <v>0</v>
      </c>
      <c r="Q7998" s="6" t="n">
        <f aca="false">IF(C7998&gt;MEDIAN(C$5:C$8004),1,0)</f>
        <v>0</v>
      </c>
      <c r="R7998" s="6" t="n">
        <f aca="false">IF(D7998&gt;2,1,0)</f>
        <v>1</v>
      </c>
    </row>
    <row r="7999" customFormat="false" ht="15" hidden="false" customHeight="true" outlineLevel="0" collapsed="false">
      <c r="A7999" s="6" t="n">
        <f aca="false">1_Data_EDA!O8000</f>
        <v>0</v>
      </c>
      <c r="B7999" s="6" t="n">
        <f aca="false">1_Data_EDA!H8000</f>
        <v>0</v>
      </c>
      <c r="C7999" s="7" t="n">
        <f aca="false">1_Data_EDA!I8000</f>
        <v>49.97999954</v>
      </c>
      <c r="D7999" s="6" t="n">
        <f aca="false">1_Data_EDA!J8000</f>
        <v>2</v>
      </c>
      <c r="E7999" s="7" t="n">
        <f aca="false">1_Data_EDA!K8000</f>
        <v>99.95999908</v>
      </c>
      <c r="F7999" s="7" t="n">
        <f aca="false">1_Data_EDA!L8000</f>
        <v>14.98999977</v>
      </c>
      <c r="G7999" s="8" t="n">
        <f aca="false">1_Data_EDA!M8000</f>
        <v>0.150000006</v>
      </c>
      <c r="H7999" s="6" t="n">
        <f aca="false">IF(1_Data_EDA!B8000="First Class",1,0)</f>
        <v>0</v>
      </c>
      <c r="I7999" s="6" t="n">
        <f aca="false">IF(1_Data_EDA!B8000="Second Class",1,0)</f>
        <v>0</v>
      </c>
      <c r="J7999" s="6" t="n">
        <f aca="false">IF(1_Data_EDA!B8000="Same Day",1,0)</f>
        <v>1</v>
      </c>
      <c r="K7999" s="6" t="n">
        <f aca="false">IF(1_Data_EDA!C8000="Corporate",1,0)</f>
        <v>0</v>
      </c>
      <c r="L7999" s="6" t="n">
        <f aca="false">IF(1_Data_EDA!C8000="Home Office",1,0)</f>
        <v>0</v>
      </c>
      <c r="M7999" s="6" t="n">
        <f aca="false">IF(1_Data_EDA!D8000="Europe",1,0)</f>
        <v>1</v>
      </c>
      <c r="N7999" s="6" t="n">
        <f aca="false">IF(1_Data_EDA!D8000="LATAM",1,0)</f>
        <v>0</v>
      </c>
      <c r="O7999" s="6" t="n">
        <f aca="false">IF(1_Data_EDA!D8000="Pacific Asia",1,0)</f>
        <v>0</v>
      </c>
      <c r="P7999" s="6" t="n">
        <f aca="false">IF(1_Data_EDA!D8000="USCA",1,0)</f>
        <v>0</v>
      </c>
      <c r="Q7999" s="6" t="n">
        <f aca="false">IF(C7999&gt;MEDIAN(C$5:C$8004),1,0)</f>
        <v>0</v>
      </c>
      <c r="R7999" s="6" t="n">
        <f aca="false">IF(D7999&gt;2,1,0)</f>
        <v>0</v>
      </c>
    </row>
    <row r="8000" customFormat="false" ht="15" hidden="false" customHeight="true" outlineLevel="0" collapsed="false">
      <c r="A8000" s="6" t="n">
        <f aca="false">1_Data_EDA!O8001</f>
        <v>1</v>
      </c>
      <c r="B8000" s="6" t="n">
        <f aca="false">1_Data_EDA!H8001</f>
        <v>4</v>
      </c>
      <c r="C8000" s="7" t="n">
        <f aca="false">1_Data_EDA!I8001</f>
        <v>31.98999977</v>
      </c>
      <c r="D8000" s="6" t="n">
        <f aca="false">1_Data_EDA!J8001</f>
        <v>2</v>
      </c>
      <c r="E8000" s="7" t="n">
        <f aca="false">1_Data_EDA!K8001</f>
        <v>63.97999954</v>
      </c>
      <c r="F8000" s="7" t="n">
        <f aca="false">1_Data_EDA!L8001</f>
        <v>0</v>
      </c>
      <c r="G8000" s="8" t="n">
        <f aca="false">1_Data_EDA!M8001</f>
        <v>0</v>
      </c>
      <c r="H8000" s="6" t="n">
        <f aca="false">IF(1_Data_EDA!B8001="First Class",1,0)</f>
        <v>0</v>
      </c>
      <c r="I8000" s="6" t="n">
        <f aca="false">IF(1_Data_EDA!B8001="Second Class",1,0)</f>
        <v>0</v>
      </c>
      <c r="J8000" s="6" t="n">
        <f aca="false">IF(1_Data_EDA!B8001="Same Day",1,0)</f>
        <v>0</v>
      </c>
      <c r="K8000" s="6" t="n">
        <f aca="false">IF(1_Data_EDA!C8001="Corporate",1,0)</f>
        <v>0</v>
      </c>
      <c r="L8000" s="6" t="n">
        <f aca="false">IF(1_Data_EDA!C8001="Home Office",1,0)</f>
        <v>0</v>
      </c>
      <c r="M8000" s="6" t="n">
        <f aca="false">IF(1_Data_EDA!D8001="Europe",1,0)</f>
        <v>0</v>
      </c>
      <c r="N8000" s="6" t="n">
        <f aca="false">IF(1_Data_EDA!D8001="LATAM",1,0)</f>
        <v>0</v>
      </c>
      <c r="O8000" s="6" t="n">
        <f aca="false">IF(1_Data_EDA!D8001="Pacific Asia",1,0)</f>
        <v>1</v>
      </c>
      <c r="P8000" s="6" t="n">
        <f aca="false">IF(1_Data_EDA!D8001="USCA",1,0)</f>
        <v>0</v>
      </c>
      <c r="Q8000" s="6" t="n">
        <f aca="false">IF(C8000&gt;MEDIAN(C$5:C$8004),1,0)</f>
        <v>0</v>
      </c>
      <c r="R8000" s="6" t="n">
        <f aca="false">IF(D8000&gt;2,1,0)</f>
        <v>0</v>
      </c>
    </row>
    <row r="8001" customFormat="false" ht="15" hidden="false" customHeight="true" outlineLevel="0" collapsed="false">
      <c r="A8001" s="6" t="n">
        <f aca="false">1_Data_EDA!O8002</f>
        <v>0</v>
      </c>
      <c r="B8001" s="6" t="n">
        <f aca="false">1_Data_EDA!H8002</f>
        <v>4</v>
      </c>
      <c r="C8001" s="7" t="n">
        <f aca="false">1_Data_EDA!I8002</f>
        <v>50</v>
      </c>
      <c r="D8001" s="6" t="n">
        <f aca="false">1_Data_EDA!J8002</f>
        <v>5</v>
      </c>
      <c r="E8001" s="7" t="n">
        <f aca="false">1_Data_EDA!K8002</f>
        <v>250</v>
      </c>
      <c r="F8001" s="7" t="n">
        <f aca="false">1_Data_EDA!L8002</f>
        <v>0</v>
      </c>
      <c r="G8001" s="8" t="n">
        <f aca="false">1_Data_EDA!M8002</f>
        <v>0</v>
      </c>
      <c r="H8001" s="6" t="n">
        <f aca="false">IF(1_Data_EDA!B8002="First Class",1,0)</f>
        <v>0</v>
      </c>
      <c r="I8001" s="6" t="n">
        <f aca="false">IF(1_Data_EDA!B8002="Second Class",1,0)</f>
        <v>0</v>
      </c>
      <c r="J8001" s="6" t="n">
        <f aca="false">IF(1_Data_EDA!B8002="Same Day",1,0)</f>
        <v>0</v>
      </c>
      <c r="K8001" s="6" t="n">
        <f aca="false">IF(1_Data_EDA!C8002="Corporate",1,0)</f>
        <v>1</v>
      </c>
      <c r="L8001" s="6" t="n">
        <f aca="false">IF(1_Data_EDA!C8002="Home Office",1,0)</f>
        <v>0</v>
      </c>
      <c r="M8001" s="6" t="n">
        <f aca="false">IF(1_Data_EDA!D8002="Europe",1,0)</f>
        <v>0</v>
      </c>
      <c r="N8001" s="6" t="n">
        <f aca="false">IF(1_Data_EDA!D8002="LATAM",1,0)</f>
        <v>0</v>
      </c>
      <c r="O8001" s="6" t="n">
        <f aca="false">IF(1_Data_EDA!D8002="Pacific Asia",1,0)</f>
        <v>1</v>
      </c>
      <c r="P8001" s="6" t="n">
        <f aca="false">IF(1_Data_EDA!D8002="USCA",1,0)</f>
        <v>0</v>
      </c>
      <c r="Q8001" s="6" t="n">
        <f aca="false">IF(C8001&gt;MEDIAN(C$5:C$8004),1,0)</f>
        <v>0</v>
      </c>
      <c r="R8001" s="6" t="n">
        <f aca="false">IF(D8001&gt;2,1,0)</f>
        <v>1</v>
      </c>
    </row>
    <row r="8002" customFormat="false" ht="15" hidden="false" customHeight="true" outlineLevel="0" collapsed="false">
      <c r="A8002" s="6" t="n">
        <f aca="false">1_Data_EDA!O8003</f>
        <v>1</v>
      </c>
      <c r="B8002" s="6" t="n">
        <f aca="false">1_Data_EDA!H8003</f>
        <v>1</v>
      </c>
      <c r="C8002" s="7" t="n">
        <f aca="false">1_Data_EDA!I8003</f>
        <v>9.989999771</v>
      </c>
      <c r="D8002" s="6" t="n">
        <f aca="false">1_Data_EDA!J8003</f>
        <v>5</v>
      </c>
      <c r="E8002" s="7" t="n">
        <f aca="false">1_Data_EDA!K8003</f>
        <v>49.95000076</v>
      </c>
      <c r="F8002" s="7" t="n">
        <f aca="false">1_Data_EDA!L8003</f>
        <v>1</v>
      </c>
      <c r="G8002" s="8" t="n">
        <f aca="false">1_Data_EDA!M8003</f>
        <v>0.02</v>
      </c>
      <c r="H8002" s="6" t="n">
        <f aca="false">IF(1_Data_EDA!B8003="First Class",1,0)</f>
        <v>1</v>
      </c>
      <c r="I8002" s="6" t="n">
        <f aca="false">IF(1_Data_EDA!B8003="Second Class",1,0)</f>
        <v>0</v>
      </c>
      <c r="J8002" s="6" t="n">
        <f aca="false">IF(1_Data_EDA!B8003="Same Day",1,0)</f>
        <v>0</v>
      </c>
      <c r="K8002" s="6" t="n">
        <f aca="false">IF(1_Data_EDA!C8003="Corporate",1,0)</f>
        <v>1</v>
      </c>
      <c r="L8002" s="6" t="n">
        <f aca="false">IF(1_Data_EDA!C8003="Home Office",1,0)</f>
        <v>0</v>
      </c>
      <c r="M8002" s="6" t="n">
        <f aca="false">IF(1_Data_EDA!D8003="Europe",1,0)</f>
        <v>0</v>
      </c>
      <c r="N8002" s="6" t="n">
        <f aca="false">IF(1_Data_EDA!D8003="LATAM",1,0)</f>
        <v>0</v>
      </c>
      <c r="O8002" s="6" t="n">
        <f aca="false">IF(1_Data_EDA!D8003="Pacific Asia",1,0)</f>
        <v>0</v>
      </c>
      <c r="P8002" s="6" t="n">
        <f aca="false">IF(1_Data_EDA!D8003="USCA",1,0)</f>
        <v>1</v>
      </c>
      <c r="Q8002" s="6" t="n">
        <f aca="false">IF(C8002&gt;MEDIAN(C$5:C$8004),1,0)</f>
        <v>0</v>
      </c>
      <c r="R8002" s="6" t="n">
        <f aca="false">IF(D8002&gt;2,1,0)</f>
        <v>1</v>
      </c>
    </row>
    <row r="8003" customFormat="false" ht="15" hidden="false" customHeight="true" outlineLevel="0" collapsed="false">
      <c r="A8003" s="6" t="n">
        <f aca="false">1_Data_EDA!O8004</f>
        <v>1</v>
      </c>
      <c r="B8003" s="6" t="n">
        <f aca="false">1_Data_EDA!H8004</f>
        <v>4</v>
      </c>
      <c r="C8003" s="7" t="n">
        <f aca="false">1_Data_EDA!I8004</f>
        <v>129.9900055</v>
      </c>
      <c r="D8003" s="6" t="n">
        <f aca="false">1_Data_EDA!J8004</f>
        <v>1</v>
      </c>
      <c r="E8003" s="7" t="n">
        <f aca="false">1_Data_EDA!K8004</f>
        <v>129.9900055</v>
      </c>
      <c r="F8003" s="7" t="n">
        <f aca="false">1_Data_EDA!L8004</f>
        <v>22.10000038</v>
      </c>
      <c r="G8003" s="8" t="n">
        <f aca="false">1_Data_EDA!M8004</f>
        <v>0.170000002</v>
      </c>
      <c r="H8003" s="6" t="n">
        <f aca="false">IF(1_Data_EDA!B8004="First Class",1,0)</f>
        <v>0</v>
      </c>
      <c r="I8003" s="6" t="n">
        <f aca="false">IF(1_Data_EDA!B8004="Second Class",1,0)</f>
        <v>0</v>
      </c>
      <c r="J8003" s="6" t="n">
        <f aca="false">IF(1_Data_EDA!B8004="Same Day",1,0)</f>
        <v>0</v>
      </c>
      <c r="K8003" s="6" t="n">
        <f aca="false">IF(1_Data_EDA!C8004="Corporate",1,0)</f>
        <v>0</v>
      </c>
      <c r="L8003" s="6" t="n">
        <f aca="false">IF(1_Data_EDA!C8004="Home Office",1,0)</f>
        <v>0</v>
      </c>
      <c r="M8003" s="6" t="n">
        <f aca="false">IF(1_Data_EDA!D8004="Europe",1,0)</f>
        <v>0</v>
      </c>
      <c r="N8003" s="6" t="n">
        <f aca="false">IF(1_Data_EDA!D8004="LATAM",1,0)</f>
        <v>1</v>
      </c>
      <c r="O8003" s="6" t="n">
        <f aca="false">IF(1_Data_EDA!D8004="Pacific Asia",1,0)</f>
        <v>0</v>
      </c>
      <c r="P8003" s="6" t="n">
        <f aca="false">IF(1_Data_EDA!D8004="USCA",1,0)</f>
        <v>0</v>
      </c>
      <c r="Q8003" s="6" t="n">
        <f aca="false">IF(C8003&gt;MEDIAN(C$5:C$8004),1,0)</f>
        <v>1</v>
      </c>
      <c r="R8003" s="6" t="n">
        <f aca="false">IF(D8003&gt;2,1,0)</f>
        <v>0</v>
      </c>
    </row>
    <row r="8004" customFormat="false" ht="15" hidden="false" customHeight="true" outlineLevel="0" collapsed="false">
      <c r="A8004" s="6" t="n">
        <f aca="false">1_Data_EDA!O8005</f>
        <v>1</v>
      </c>
      <c r="B8004" s="6" t="n">
        <f aca="false">1_Data_EDA!H8005</f>
        <v>1</v>
      </c>
      <c r="C8004" s="7" t="n">
        <f aca="false">1_Data_EDA!I8005</f>
        <v>59.99000168</v>
      </c>
      <c r="D8004" s="6" t="n">
        <f aca="false">1_Data_EDA!J8005</f>
        <v>4</v>
      </c>
      <c r="E8004" s="7" t="n">
        <f aca="false">1_Data_EDA!K8005</f>
        <v>239.9600067</v>
      </c>
      <c r="F8004" s="7" t="n">
        <f aca="false">1_Data_EDA!L8005</f>
        <v>4.800000191</v>
      </c>
      <c r="G8004" s="8" t="n">
        <f aca="false">1_Data_EDA!M8005</f>
        <v>0.02</v>
      </c>
      <c r="H8004" s="6" t="n">
        <f aca="false">IF(1_Data_EDA!B8005="First Class",1,0)</f>
        <v>1</v>
      </c>
      <c r="I8004" s="6" t="n">
        <f aca="false">IF(1_Data_EDA!B8005="Second Class",1,0)</f>
        <v>0</v>
      </c>
      <c r="J8004" s="6" t="n">
        <f aca="false">IF(1_Data_EDA!B8005="Same Day",1,0)</f>
        <v>0</v>
      </c>
      <c r="K8004" s="6" t="n">
        <f aca="false">IF(1_Data_EDA!C8005="Corporate",1,0)</f>
        <v>0</v>
      </c>
      <c r="L8004" s="6" t="n">
        <f aca="false">IF(1_Data_EDA!C8005="Home Office",1,0)</f>
        <v>0</v>
      </c>
      <c r="M8004" s="6" t="n">
        <f aca="false">IF(1_Data_EDA!D8005="Europe",1,0)</f>
        <v>0</v>
      </c>
      <c r="N8004" s="6" t="n">
        <f aca="false">IF(1_Data_EDA!D8005="LATAM",1,0)</f>
        <v>1</v>
      </c>
      <c r="O8004" s="6" t="n">
        <f aca="false">IF(1_Data_EDA!D8005="Pacific Asia",1,0)</f>
        <v>0</v>
      </c>
      <c r="P8004" s="6" t="n">
        <f aca="false">IF(1_Data_EDA!D8005="USCA",1,0)</f>
        <v>0</v>
      </c>
      <c r="Q8004" s="6" t="n">
        <f aca="false">IF(C8004&gt;MEDIAN(C$5:C$8004),1,0)</f>
        <v>0</v>
      </c>
      <c r="R8004" s="6" t="n">
        <f aca="false">IF(D8004&gt;2,1,0)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833A"/>
    <pageSetUpPr fitToPage="false"/>
  </sheetPr>
  <dimension ref="A1:F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6"/>
  </cols>
  <sheetData>
    <row r="1" customFormat="false" ht="17.25" hidden="false" customHeight="true" outlineLevel="0" collapsed="false">
      <c r="A1" s="2" t="s">
        <v>134</v>
      </c>
    </row>
    <row r="2" customFormat="false" ht="15" hidden="false" customHeight="true" outlineLevel="0" collapsed="false">
      <c r="A2" s="3" t="s">
        <v>135</v>
      </c>
    </row>
    <row r="3" customFormat="false" ht="15" hidden="false" customHeight="true" outlineLevel="0" collapsed="false">
      <c r="A3" s="3" t="s">
        <v>136</v>
      </c>
    </row>
    <row r="5" customFormat="false" ht="15" hidden="false" customHeight="true" outlineLevel="0" collapsed="false">
      <c r="A5" s="5" t="s">
        <v>137</v>
      </c>
    </row>
    <row r="6" customFormat="false" ht="15" hidden="false" customHeight="true" outlineLevel="0" collapsed="false">
      <c r="A6" s="4" t="s">
        <v>138</v>
      </c>
      <c r="B6" s="4" t="s">
        <v>139</v>
      </c>
      <c r="C6" s="4" t="s">
        <v>140</v>
      </c>
    </row>
    <row r="7" customFormat="false" ht="15" hidden="false" customHeight="true" outlineLevel="0" collapsed="false">
      <c r="A7" s="6" t="s">
        <v>141</v>
      </c>
      <c r="B7" s="13" t="n">
        <v>2.440114</v>
      </c>
      <c r="C7" s="14" t="s">
        <v>142</v>
      </c>
    </row>
    <row r="8" customFormat="false" ht="15" hidden="false" customHeight="true" outlineLevel="0" collapsed="false">
      <c r="A8" s="6" t="s">
        <v>10</v>
      </c>
      <c r="B8" s="13" t="n">
        <v>-0.770698</v>
      </c>
      <c r="C8" s="14" t="s">
        <v>143</v>
      </c>
    </row>
    <row r="9" customFormat="false" ht="15" hidden="false" customHeight="true" outlineLevel="0" collapsed="false">
      <c r="A9" s="6" t="s">
        <v>11</v>
      </c>
      <c r="B9" s="13" t="n">
        <v>-0.000255</v>
      </c>
      <c r="C9" s="14" t="s">
        <v>144</v>
      </c>
    </row>
    <row r="10" customFormat="false" ht="15" hidden="false" customHeight="true" outlineLevel="0" collapsed="false">
      <c r="A10" s="6" t="s">
        <v>12</v>
      </c>
      <c r="B10" s="13" t="n">
        <v>-0.085477</v>
      </c>
      <c r="C10" s="14" t="s">
        <v>145</v>
      </c>
    </row>
    <row r="11" customFormat="false" ht="15" hidden="false" customHeight="true" outlineLevel="0" collapsed="false">
      <c r="A11" s="6" t="s">
        <v>13</v>
      </c>
      <c r="B11" s="13" t="n">
        <v>0.000425</v>
      </c>
      <c r="C11" s="14" t="s">
        <v>146</v>
      </c>
    </row>
    <row r="12" customFormat="false" ht="15" hidden="false" customHeight="true" outlineLevel="0" collapsed="false">
      <c r="A12" s="6" t="s">
        <v>14</v>
      </c>
      <c r="B12" s="13" t="n">
        <v>0.000814</v>
      </c>
      <c r="C12" s="14" t="s">
        <v>147</v>
      </c>
    </row>
    <row r="13" customFormat="false" ht="15" hidden="false" customHeight="true" outlineLevel="0" collapsed="false">
      <c r="A13" s="6" t="s">
        <v>15</v>
      </c>
      <c r="B13" s="13" t="n">
        <v>0.451594</v>
      </c>
      <c r="C13" s="14" t="s">
        <v>148</v>
      </c>
    </row>
    <row r="14" customFormat="false" ht="15" hidden="false" customHeight="true" outlineLevel="0" collapsed="false">
      <c r="A14" s="6" t="s">
        <v>123</v>
      </c>
      <c r="B14" s="13" t="n">
        <v>3.885693</v>
      </c>
      <c r="C14" s="14" t="s">
        <v>149</v>
      </c>
    </row>
    <row r="15" customFormat="false" ht="15" hidden="false" customHeight="true" outlineLevel="0" collapsed="false">
      <c r="A15" s="6" t="s">
        <v>124</v>
      </c>
      <c r="B15" s="13" t="n">
        <v>0.342275</v>
      </c>
      <c r="C15" s="14" t="s">
        <v>150</v>
      </c>
    </row>
    <row r="16" customFormat="false" ht="15" hidden="false" customHeight="true" outlineLevel="0" collapsed="false">
      <c r="A16" s="6" t="s">
        <v>125</v>
      </c>
      <c r="B16" s="13" t="n">
        <v>-2.70103</v>
      </c>
      <c r="C16" s="14" t="s">
        <v>151</v>
      </c>
    </row>
    <row r="17" customFormat="false" ht="15" hidden="false" customHeight="true" outlineLevel="0" collapsed="false">
      <c r="A17" s="6" t="s">
        <v>126</v>
      </c>
      <c r="B17" s="13" t="n">
        <v>-0.083739</v>
      </c>
      <c r="C17" s="14" t="s">
        <v>152</v>
      </c>
    </row>
    <row r="18" customFormat="false" ht="15" hidden="false" customHeight="true" outlineLevel="0" collapsed="false">
      <c r="A18" s="6" t="s">
        <v>127</v>
      </c>
      <c r="B18" s="13" t="n">
        <v>-0.017695</v>
      </c>
      <c r="C18" s="14" t="s">
        <v>153</v>
      </c>
    </row>
    <row r="19" customFormat="false" ht="15" hidden="false" customHeight="true" outlineLevel="0" collapsed="false">
      <c r="A19" s="6" t="s">
        <v>128</v>
      </c>
      <c r="B19" s="13" t="n">
        <v>0.197127</v>
      </c>
      <c r="C19" s="14" t="s">
        <v>154</v>
      </c>
    </row>
    <row r="20" customFormat="false" ht="15" hidden="false" customHeight="true" outlineLevel="0" collapsed="false">
      <c r="A20" s="6" t="s">
        <v>129</v>
      </c>
      <c r="B20" s="13" t="n">
        <v>0.213164</v>
      </c>
      <c r="C20" s="14" t="s">
        <v>155</v>
      </c>
    </row>
    <row r="21" customFormat="false" ht="15" hidden="false" customHeight="true" outlineLevel="0" collapsed="false">
      <c r="A21" s="6" t="s">
        <v>130</v>
      </c>
      <c r="B21" s="13" t="n">
        <v>0.119195</v>
      </c>
      <c r="C21" s="14" t="s">
        <v>156</v>
      </c>
    </row>
    <row r="22" customFormat="false" ht="15" hidden="false" customHeight="true" outlineLevel="0" collapsed="false">
      <c r="A22" s="6" t="s">
        <v>131</v>
      </c>
      <c r="B22" s="13" t="n">
        <v>0.086912</v>
      </c>
      <c r="C22" s="14" t="s">
        <v>157</v>
      </c>
    </row>
    <row r="23" customFormat="false" ht="15" hidden="false" customHeight="true" outlineLevel="0" collapsed="false">
      <c r="A23" s="6" t="s">
        <v>132</v>
      </c>
      <c r="B23" s="13" t="n">
        <v>0.004165</v>
      </c>
      <c r="C23" s="14" t="s">
        <v>158</v>
      </c>
    </row>
    <row r="24" customFormat="false" ht="15" hidden="false" customHeight="true" outlineLevel="0" collapsed="false">
      <c r="A24" s="6" t="s">
        <v>133</v>
      </c>
      <c r="B24" s="13" t="n">
        <v>0.188258</v>
      </c>
      <c r="C24" s="14" t="s">
        <v>159</v>
      </c>
    </row>
    <row r="27" customFormat="false" ht="15" hidden="false" customHeight="true" outlineLevel="0" collapsed="false">
      <c r="A27" s="5" t="s">
        <v>160</v>
      </c>
    </row>
    <row r="28" customFormat="false" ht="15" hidden="false" customHeight="true" outlineLevel="0" collapsed="false">
      <c r="A28" s="15" t="s">
        <v>161</v>
      </c>
    </row>
    <row r="29" customFormat="false" ht="15" hidden="false" customHeight="true" outlineLevel="0" collapsed="false">
      <c r="A29" s="4"/>
      <c r="B29" s="4" t="s">
        <v>162</v>
      </c>
      <c r="C29" s="4" t="s">
        <v>163</v>
      </c>
    </row>
    <row r="30" customFormat="false" ht="15" hidden="false" customHeight="true" outlineLevel="0" collapsed="false">
      <c r="A30" s="10" t="s">
        <v>164</v>
      </c>
      <c r="B30" s="11" t="n">
        <v>2392</v>
      </c>
      <c r="C30" s="11" t="n">
        <v>2008</v>
      </c>
    </row>
    <row r="31" customFormat="false" ht="15" hidden="false" customHeight="true" outlineLevel="0" collapsed="false">
      <c r="A31" s="10" t="s">
        <v>165</v>
      </c>
      <c r="B31" s="11" t="n">
        <v>326</v>
      </c>
      <c r="C31" s="11" t="n">
        <v>3274</v>
      </c>
    </row>
    <row r="33" customFormat="false" ht="15" hidden="false" customHeight="true" outlineLevel="0" collapsed="false">
      <c r="A33" s="4" t="s">
        <v>166</v>
      </c>
      <c r="B33" s="4" t="s">
        <v>167</v>
      </c>
    </row>
    <row r="34" customFormat="false" ht="15" hidden="false" customHeight="true" outlineLevel="0" collapsed="false">
      <c r="A34" s="6" t="s">
        <v>168</v>
      </c>
      <c r="B34" s="8" t="n">
        <v>0.7083</v>
      </c>
    </row>
    <row r="35" customFormat="false" ht="15" hidden="false" customHeight="true" outlineLevel="0" collapsed="false">
      <c r="A35" s="6" t="s">
        <v>169</v>
      </c>
      <c r="B35" s="8" t="n">
        <v>0.8801</v>
      </c>
    </row>
    <row r="36" customFormat="false" ht="15" hidden="false" customHeight="true" outlineLevel="0" collapsed="false">
      <c r="A36" s="6" t="s">
        <v>170</v>
      </c>
      <c r="B36" s="8" t="n">
        <v>0.5436</v>
      </c>
    </row>
    <row r="37" customFormat="false" ht="15" hidden="false" customHeight="true" outlineLevel="0" collapsed="false">
      <c r="A37" s="6" t="s">
        <v>171</v>
      </c>
      <c r="B37" s="8" t="n">
        <v>0.6721</v>
      </c>
    </row>
    <row r="38" customFormat="false" ht="15" hidden="false" customHeight="true" outlineLevel="0" collapsed="false">
      <c r="A38" s="6" t="s">
        <v>172</v>
      </c>
      <c r="B38" s="8" t="n">
        <v>0.0906</v>
      </c>
    </row>
    <row r="41" customFormat="false" ht="15" hidden="false" customHeight="true" outlineLevel="0" collapsed="false">
      <c r="A41" s="5" t="s">
        <v>173</v>
      </c>
    </row>
    <row r="42" customFormat="false" ht="15" hidden="false" customHeight="true" outlineLevel="0" collapsed="false">
      <c r="A42" s="4" t="s">
        <v>174</v>
      </c>
      <c r="B42" s="4" t="s">
        <v>175</v>
      </c>
      <c r="C42" s="4" t="s">
        <v>176</v>
      </c>
      <c r="D42" s="4" t="s">
        <v>177</v>
      </c>
      <c r="E42" s="4" t="s">
        <v>178</v>
      </c>
      <c r="F42" s="4" t="s">
        <v>179</v>
      </c>
    </row>
    <row r="43" customFormat="false" ht="15" hidden="false" customHeight="true" outlineLevel="0" collapsed="false">
      <c r="A43" s="6" t="n">
        <v>1</v>
      </c>
      <c r="B43" s="16" t="n">
        <f aca="false">$B$7+$B$8*2_Feature_Engineering!B5+$B$9*2_Feature_Engineering!C5+$B$10*2_Feature_Engineering!D5+$B$11*2_Feature_Engineering!E5+$B$12*2_Feature_Engineering!F5+$B$13*2_Feature_Engineering!G5+$B$14*2_Feature_Engineering!H5+$B$15*2_Feature_Engineering!I5+$B$16*2_Feature_Engineering!J5+$B$17*2_Feature_Engineering!K5+$B$18*2_Feature_Engineering!L5+$B$19*2_Feature_Engineering!M5+$B$20*2_Feature_Engineering!N5+$B$21*2_Feature_Engineering!O5+$B$22*2_Feature_Engineering!P5+$B$23*2_Feature_Engineering!Q5+$B$24*2_Feature_Engineering!R5</f>
        <v>-0.449023298613406</v>
      </c>
      <c r="C43" s="8" t="n">
        <f aca="false">1/(1+EXP(-B43))</f>
        <v>0.389593010634832</v>
      </c>
      <c r="D43" s="6" t="n">
        <f aca="false">IF(C43&gt;=0.5,1,0)</f>
        <v>0</v>
      </c>
      <c r="E43" s="6" t="n">
        <f aca="false">2_Feature_Engineering!A5</f>
        <v>0</v>
      </c>
      <c r="F43" s="6" t="str">
        <f aca="false">IF(D43=E43,"✓","✗")</f>
        <v>✓</v>
      </c>
    </row>
    <row r="44" customFormat="false" ht="15" hidden="false" customHeight="true" outlineLevel="0" collapsed="false">
      <c r="A44" s="6" t="n">
        <v>2</v>
      </c>
      <c r="B44" s="16" t="n">
        <f aca="false">$B$7+$B$8*2_Feature_Engineering!B6+$B$9*2_Feature_Engineering!C6+$B$10*2_Feature_Engineering!D6+$B$11*2_Feature_Engineering!E6+$B$12*2_Feature_Engineering!F6+$B$13*2_Feature_Engineering!G6+$B$14*2_Feature_Engineering!H6+$B$15*2_Feature_Engineering!I6+$B$16*2_Feature_Engineering!J6+$B$17*2_Feature_Engineering!K6+$B$18*2_Feature_Engineering!L6+$B$19*2_Feature_Engineering!M6+$B$20*2_Feature_Engineering!N6+$B$21*2_Feature_Engineering!O6+$B$22*2_Feature_Engineering!P6+$B$23*2_Feature_Engineering!Q6+$B$24*2_Feature_Engineering!R6</f>
        <v>5.59158480826661</v>
      </c>
      <c r="C44" s="8" t="n">
        <f aca="false">1/(1+EXP(-B44))</f>
        <v>0.996284741370526</v>
      </c>
      <c r="D44" s="6" t="n">
        <f aca="false">IF(C44&gt;=0.5,1,0)</f>
        <v>1</v>
      </c>
      <c r="E44" s="6" t="n">
        <f aca="false">2_Feature_Engineering!A6</f>
        <v>1</v>
      </c>
      <c r="F44" s="6" t="str">
        <f aca="false">IF(D44=E44,"✓","✗")</f>
        <v>✓</v>
      </c>
    </row>
    <row r="45" customFormat="false" ht="15" hidden="false" customHeight="true" outlineLevel="0" collapsed="false">
      <c r="A45" s="6" t="n">
        <v>3</v>
      </c>
      <c r="B45" s="16" t="n">
        <f aca="false">$B$7+$B$8*2_Feature_Engineering!B7+$B$9*2_Feature_Engineering!C7+$B$10*2_Feature_Engineering!D7+$B$11*2_Feature_Engineering!E7+$B$12*2_Feature_Engineering!F7+$B$13*2_Feature_Engineering!G7+$B$14*2_Feature_Engineering!H7+$B$15*2_Feature_Engineering!I7+$B$16*2_Feature_Engineering!J7+$B$17*2_Feature_Engineering!K7+$B$18*2_Feature_Engineering!L7+$B$19*2_Feature_Engineering!M7+$B$20*2_Feature_Engineering!N7+$B$21*2_Feature_Engineering!O7+$B$22*2_Feature_Engineering!P7+$B$23*2_Feature_Engineering!Q7+$B$24*2_Feature_Engineering!R7</f>
        <v>-0.620090233437024</v>
      </c>
      <c r="C45" s="8" t="n">
        <f aca="false">1/(1+EXP(-B45))</f>
        <v>0.34976092951786</v>
      </c>
      <c r="D45" s="6" t="n">
        <f aca="false">IF(C45&gt;=0.5,1,0)</f>
        <v>0</v>
      </c>
      <c r="E45" s="6" t="n">
        <f aca="false">2_Feature_Engineering!A7</f>
        <v>1</v>
      </c>
      <c r="F45" s="6" t="str">
        <f aca="false">IF(D45=E45,"✓","✗")</f>
        <v>✗</v>
      </c>
    </row>
    <row r="46" customFormat="false" ht="15" hidden="false" customHeight="true" outlineLevel="0" collapsed="false">
      <c r="A46" s="6" t="n">
        <v>4</v>
      </c>
      <c r="B46" s="16" t="n">
        <f aca="false">$B$7+$B$8*2_Feature_Engineering!B8+$B$9*2_Feature_Engineering!C8+$B$10*2_Feature_Engineering!D8+$B$11*2_Feature_Engineering!E8+$B$12*2_Feature_Engineering!F8+$B$13*2_Feature_Engineering!G8+$B$14*2_Feature_Engineering!H8+$B$15*2_Feature_Engineering!I8+$B$16*2_Feature_Engineering!J8+$B$17*2_Feature_Engineering!K8+$B$18*2_Feature_Engineering!L8+$B$19*2_Feature_Engineering!M8+$B$20*2_Feature_Engineering!N8+$B$21*2_Feature_Engineering!O8+$B$22*2_Feature_Engineering!P8+$B$23*2_Feature_Engineering!Q8+$B$24*2_Feature_Engineering!R8</f>
        <v>-0.30356681813</v>
      </c>
      <c r="C46" s="8" t="n">
        <f aca="false">1/(1+EXP(-B46))</f>
        <v>0.42468577723225</v>
      </c>
      <c r="D46" s="6" t="n">
        <f aca="false">IF(C46&gt;=0.5,1,0)</f>
        <v>0</v>
      </c>
      <c r="E46" s="6" t="n">
        <f aca="false">2_Feature_Engineering!A8</f>
        <v>1</v>
      </c>
      <c r="F46" s="6" t="str">
        <f aca="false">IF(D46=E46,"✓","✗")</f>
        <v>✗</v>
      </c>
    </row>
    <row r="47" customFormat="false" ht="15" hidden="false" customHeight="true" outlineLevel="0" collapsed="false">
      <c r="A47" s="6" t="n">
        <v>5</v>
      </c>
      <c r="B47" s="16" t="n">
        <f aca="false">$B$7+$B$8*2_Feature_Engineering!B9+$B$9*2_Feature_Engineering!C9+$B$10*2_Feature_Engineering!D9+$B$11*2_Feature_Engineering!E9+$B$12*2_Feature_Engineering!F9+$B$13*2_Feature_Engineering!G9+$B$14*2_Feature_Engineering!H9+$B$15*2_Feature_Engineering!I9+$B$16*2_Feature_Engineering!J9+$B$17*2_Feature_Engineering!K9+$B$18*2_Feature_Engineering!L9+$B$19*2_Feature_Engineering!M9+$B$20*2_Feature_Engineering!N9+$B$21*2_Feature_Engineering!O9+$B$22*2_Feature_Engineering!P9+$B$23*2_Feature_Engineering!Q9+$B$24*2_Feature_Engineering!R9</f>
        <v>-0.680146530142548</v>
      </c>
      <c r="C47" s="8" t="n">
        <f aca="false">1/(1+EXP(-B47))</f>
        <v>0.336228599370729</v>
      </c>
      <c r="D47" s="6" t="n">
        <f aca="false">IF(C47&gt;=0.5,1,0)</f>
        <v>0</v>
      </c>
      <c r="E47" s="6" t="n">
        <f aca="false">2_Feature_Engineering!A9</f>
        <v>0</v>
      </c>
      <c r="F47" s="6" t="str">
        <f aca="false">IF(D47=E47,"✓","✗")</f>
        <v>✓</v>
      </c>
    </row>
    <row r="48" customFormat="false" ht="15" hidden="false" customHeight="true" outlineLevel="0" collapsed="false">
      <c r="A48" s="6" t="n">
        <v>6</v>
      </c>
      <c r="B48" s="16" t="n">
        <f aca="false">$B$7+$B$8*2_Feature_Engineering!B10+$B$9*2_Feature_Engineering!C10+$B$10*2_Feature_Engineering!D10+$B$11*2_Feature_Engineering!E10+$B$12*2_Feature_Engineering!F10+$B$13*2_Feature_Engineering!G10+$B$14*2_Feature_Engineering!H10+$B$15*2_Feature_Engineering!I10+$B$16*2_Feature_Engineering!J10+$B$17*2_Feature_Engineering!K10+$B$18*2_Feature_Engineering!L10+$B$19*2_Feature_Engineering!M10+$B$20*2_Feature_Engineering!N10+$B$21*2_Feature_Engineering!O10+$B$22*2_Feature_Engineering!P10+$B$23*2_Feature_Engineering!Q10+$B$24*2_Feature_Engineering!R10</f>
        <v>1.33900606430501</v>
      </c>
      <c r="C48" s="8" t="n">
        <f aca="false">1/(1+EXP(-B48))</f>
        <v>0.792326441560345</v>
      </c>
      <c r="D48" s="6" t="n">
        <f aca="false">IF(C48&gt;=0.5,1,0)</f>
        <v>1</v>
      </c>
      <c r="E48" s="6" t="n">
        <f aca="false">2_Feature_Engineering!A10</f>
        <v>0</v>
      </c>
      <c r="F48" s="6" t="str">
        <f aca="false">IF(D48=E48,"✓","✗")</f>
        <v>✗</v>
      </c>
    </row>
    <row r="49" customFormat="false" ht="15" hidden="false" customHeight="true" outlineLevel="0" collapsed="false">
      <c r="A49" s="6" t="n">
        <v>7</v>
      </c>
      <c r="B49" s="16" t="n">
        <f aca="false">$B$7+$B$8*2_Feature_Engineering!B11+$B$9*2_Feature_Engineering!C11+$B$10*2_Feature_Engineering!D11+$B$11*2_Feature_Engineering!E11+$B$12*2_Feature_Engineering!F11+$B$13*2_Feature_Engineering!G11+$B$14*2_Feature_Engineering!H11+$B$15*2_Feature_Engineering!I11+$B$16*2_Feature_Engineering!J11+$B$17*2_Feature_Engineering!K11+$B$18*2_Feature_Engineering!L11+$B$19*2_Feature_Engineering!M11+$B$20*2_Feature_Engineering!N11+$B$21*2_Feature_Engineering!O11+$B$22*2_Feature_Engineering!P11+$B$23*2_Feature_Engineering!Q11+$B$24*2_Feature_Engineering!R11</f>
        <v>-0.439533020110462</v>
      </c>
      <c r="C49" s="8" t="n">
        <f aca="false">1/(1+EXP(-B49))</f>
        <v>0.391852246836874</v>
      </c>
      <c r="D49" s="6" t="n">
        <f aca="false">IF(C49&gt;=0.5,1,0)</f>
        <v>0</v>
      </c>
      <c r="E49" s="6" t="n">
        <f aca="false">2_Feature_Engineering!A11</f>
        <v>1</v>
      </c>
      <c r="F49" s="6" t="str">
        <f aca="false">IF(D49=E49,"✓","✗")</f>
        <v>✗</v>
      </c>
    </row>
    <row r="50" customFormat="false" ht="15" hidden="false" customHeight="true" outlineLevel="0" collapsed="false">
      <c r="A50" s="6" t="n">
        <v>8</v>
      </c>
      <c r="B50" s="16" t="n">
        <f aca="false">$B$7+$B$8*2_Feature_Engineering!B12+$B$9*2_Feature_Engineering!C12+$B$10*2_Feature_Engineering!D12+$B$11*2_Feature_Engineering!E12+$B$12*2_Feature_Engineering!F12+$B$13*2_Feature_Engineering!G12+$B$14*2_Feature_Engineering!H12+$B$15*2_Feature_Engineering!I12+$B$16*2_Feature_Engineering!J12+$B$17*2_Feature_Engineering!K12+$B$18*2_Feature_Engineering!L12+$B$19*2_Feature_Engineering!M12+$B$20*2_Feature_Engineering!N12+$B$21*2_Feature_Engineering!O12+$B$22*2_Feature_Engineering!P12+$B$23*2_Feature_Engineering!Q12+$B$24*2_Feature_Engineering!R12</f>
        <v>-0.475369550830206</v>
      </c>
      <c r="C50" s="8" t="n">
        <f aca="false">1/(1+EXP(-B50))</f>
        <v>0.383346132899747</v>
      </c>
      <c r="D50" s="6" t="n">
        <f aca="false">IF(C50&gt;=0.5,1,0)</f>
        <v>0</v>
      </c>
      <c r="E50" s="6" t="n">
        <f aca="false">2_Feature_Engineering!A12</f>
        <v>0</v>
      </c>
      <c r="F50" s="6" t="str">
        <f aca="false">IF(D50=E50,"✓","✗")</f>
        <v>✓</v>
      </c>
    </row>
    <row r="51" customFormat="false" ht="15" hidden="false" customHeight="true" outlineLevel="0" collapsed="false">
      <c r="A51" s="6" t="n">
        <v>9</v>
      </c>
      <c r="B51" s="16" t="n">
        <f aca="false">$B$7+$B$8*2_Feature_Engineering!B13+$B$9*2_Feature_Engineering!C13+$B$10*2_Feature_Engineering!D13+$B$11*2_Feature_Engineering!E13+$B$12*2_Feature_Engineering!F13+$B$13*2_Feature_Engineering!G13+$B$14*2_Feature_Engineering!H13+$B$15*2_Feature_Engineering!I13+$B$16*2_Feature_Engineering!J13+$B$17*2_Feature_Engineering!K13+$B$18*2_Feature_Engineering!L13+$B$19*2_Feature_Engineering!M13+$B$20*2_Feature_Engineering!N13+$B$21*2_Feature_Engineering!O13+$B$22*2_Feature_Engineering!P13+$B$23*2_Feature_Engineering!Q13+$B$24*2_Feature_Engineering!R13</f>
        <v>-0.61276545813</v>
      </c>
      <c r="C51" s="8" t="n">
        <f aca="false">1/(1+EXP(-B51))</f>
        <v>0.351428617920795</v>
      </c>
      <c r="D51" s="6" t="n">
        <f aca="false">IF(C51&gt;=0.5,1,0)</f>
        <v>0</v>
      </c>
      <c r="E51" s="6" t="n">
        <f aca="false">2_Feature_Engineering!A13</f>
        <v>0</v>
      </c>
      <c r="F51" s="6" t="str">
        <f aca="false">IF(D51=E51,"✓","✗")</f>
        <v>✓</v>
      </c>
    </row>
    <row r="52" customFormat="false" ht="15" hidden="false" customHeight="true" outlineLevel="0" collapsed="false">
      <c r="A52" s="6" t="n">
        <v>10</v>
      </c>
      <c r="B52" s="16" t="n">
        <f aca="false">$B$7+$B$8*2_Feature_Engineering!B14+$B$9*2_Feature_Engineering!C14+$B$10*2_Feature_Engineering!D14+$B$11*2_Feature_Engineering!E14+$B$12*2_Feature_Engineering!F14+$B$13*2_Feature_Engineering!G14+$B$14*2_Feature_Engineering!H14+$B$15*2_Feature_Engineering!I14+$B$16*2_Feature_Engineering!J14+$B$17*2_Feature_Engineering!K14+$B$18*2_Feature_Engineering!L14+$B$19*2_Feature_Engineering!M14+$B$20*2_Feature_Engineering!N14+$B$21*2_Feature_Engineering!O14+$B$22*2_Feature_Engineering!P14+$B$23*2_Feature_Engineering!Q14+$B$24*2_Feature_Engineering!R14</f>
        <v>-0.752377299548406</v>
      </c>
      <c r="C52" s="8" t="n">
        <f aca="false">1/(1+EXP(-B52))</f>
        <v>0.320303519952879</v>
      </c>
      <c r="D52" s="6" t="n">
        <f aca="false">IF(C52&gt;=0.5,1,0)</f>
        <v>0</v>
      </c>
      <c r="E52" s="6" t="n">
        <f aca="false">2_Feature_Engineering!A14</f>
        <v>0</v>
      </c>
      <c r="F52" s="6" t="str">
        <f aca="false">IF(D52=E52,"✓","✗")</f>
        <v>✓</v>
      </c>
    </row>
    <row r="53" customFormat="false" ht="15" hidden="false" customHeight="true" outlineLevel="0" collapsed="false">
      <c r="A53" s="6" t="n">
        <v>11</v>
      </c>
      <c r="B53" s="16" t="n">
        <f aca="false">$B$7+$B$8*2_Feature_Engineering!B15+$B$9*2_Feature_Engineering!C15+$B$10*2_Feature_Engineering!D15+$B$11*2_Feature_Engineering!E15+$B$12*2_Feature_Engineering!F15+$B$13*2_Feature_Engineering!G15+$B$14*2_Feature_Engineering!H15+$B$15*2_Feature_Engineering!I15+$B$16*2_Feature_Engineering!J15+$B$17*2_Feature_Engineering!K15+$B$18*2_Feature_Engineering!L15+$B$19*2_Feature_Engineering!M15+$B$20*2_Feature_Engineering!N15+$B$21*2_Feature_Engineering!O15+$B$22*2_Feature_Engineering!P15+$B$23*2_Feature_Engineering!Q15+$B$24*2_Feature_Engineering!R15</f>
        <v>-0.565974279439264</v>
      </c>
      <c r="C53" s="8" t="n">
        <f aca="false">1/(1+EXP(-B53))</f>
        <v>0.3621662568069</v>
      </c>
      <c r="D53" s="6" t="n">
        <f aca="false">IF(C53&gt;=0.5,1,0)</f>
        <v>0</v>
      </c>
      <c r="E53" s="6" t="n">
        <f aca="false">2_Feature_Engineering!A15</f>
        <v>0</v>
      </c>
      <c r="F53" s="6" t="str">
        <f aca="false">IF(D53=E53,"✓","✗")</f>
        <v>✓</v>
      </c>
    </row>
    <row r="54" customFormat="false" ht="15" hidden="false" customHeight="true" outlineLevel="0" collapsed="false">
      <c r="A54" s="6" t="n">
        <v>12</v>
      </c>
      <c r="B54" s="16" t="n">
        <f aca="false">$B$7+$B$8*2_Feature_Engineering!B16+$B$9*2_Feature_Engineering!C16+$B$10*2_Feature_Engineering!D16+$B$11*2_Feature_Engineering!E16+$B$12*2_Feature_Engineering!F16+$B$13*2_Feature_Engineering!G16+$B$14*2_Feature_Engineering!H16+$B$15*2_Feature_Engineering!I16+$B$16*2_Feature_Engineering!J16+$B$17*2_Feature_Engineering!K16+$B$18*2_Feature_Engineering!L16+$B$19*2_Feature_Engineering!M16+$B$20*2_Feature_Engineering!N16+$B$21*2_Feature_Engineering!O16+$B$22*2_Feature_Engineering!P16+$B$23*2_Feature_Engineering!Q16+$B$24*2_Feature_Engineering!R16</f>
        <v>1.4464472378103</v>
      </c>
      <c r="C54" s="8" t="n">
        <f aca="false">1/(1+EXP(-B54))</f>
        <v>0.809451058157214</v>
      </c>
      <c r="D54" s="6" t="n">
        <f aca="false">IF(C54&gt;=0.5,1,0)</f>
        <v>1</v>
      </c>
      <c r="E54" s="6" t="n">
        <f aca="false">2_Feature_Engineering!A16</f>
        <v>1</v>
      </c>
      <c r="F54" s="6" t="str">
        <f aca="false">IF(D54=E54,"✓","✗")</f>
        <v>✓</v>
      </c>
    </row>
    <row r="55" customFormat="false" ht="15" hidden="false" customHeight="true" outlineLevel="0" collapsed="false">
      <c r="A55" s="6" t="n">
        <v>13</v>
      </c>
      <c r="B55" s="16" t="n">
        <f aca="false">$B$7+$B$8*2_Feature_Engineering!B17+$B$9*2_Feature_Engineering!C17+$B$10*2_Feature_Engineering!D17+$B$11*2_Feature_Engineering!E17+$B$12*2_Feature_Engineering!F17+$B$13*2_Feature_Engineering!G17+$B$14*2_Feature_Engineering!H17+$B$15*2_Feature_Engineering!I17+$B$16*2_Feature_Engineering!J17+$B$17*2_Feature_Engineering!K17+$B$18*2_Feature_Engineering!L17+$B$19*2_Feature_Engineering!M17+$B$20*2_Feature_Engineering!N17+$B$21*2_Feature_Engineering!O17+$B$22*2_Feature_Engineering!P17+$B$23*2_Feature_Engineering!Q17+$B$24*2_Feature_Engineering!R17</f>
        <v>-0.488854596355436</v>
      </c>
      <c r="C55" s="8" t="n">
        <f aca="false">1/(1+EXP(-B55))</f>
        <v>0.380163432580582</v>
      </c>
      <c r="D55" s="6" t="n">
        <f aca="false">IF(C55&gt;=0.5,1,0)</f>
        <v>0</v>
      </c>
      <c r="E55" s="6" t="n">
        <f aca="false">2_Feature_Engineering!A17</f>
        <v>0</v>
      </c>
      <c r="F55" s="6" t="str">
        <f aca="false">IF(D55=E55,"✓","✗")</f>
        <v>✓</v>
      </c>
    </row>
    <row r="56" customFormat="false" ht="15" hidden="false" customHeight="true" outlineLevel="0" collapsed="false">
      <c r="A56" s="6" t="n">
        <v>14</v>
      </c>
      <c r="B56" s="16" t="n">
        <f aca="false">$B$7+$B$8*2_Feature_Engineering!B18+$B$9*2_Feature_Engineering!C18+$B$10*2_Feature_Engineering!D18+$B$11*2_Feature_Engineering!E18+$B$12*2_Feature_Engineering!F18+$B$13*2_Feature_Engineering!G18+$B$14*2_Feature_Engineering!H18+$B$15*2_Feature_Engineering!I18+$B$16*2_Feature_Engineering!J18+$B$17*2_Feature_Engineering!K18+$B$18*2_Feature_Engineering!L18+$B$19*2_Feature_Engineering!M18+$B$20*2_Feature_Engineering!N18+$B$21*2_Feature_Engineering!O18+$B$22*2_Feature_Engineering!P18+$B$23*2_Feature_Engineering!Q18+$B$24*2_Feature_Engineering!R18</f>
        <v>5.59704737837152</v>
      </c>
      <c r="C56" s="8" t="n">
        <f aca="false">1/(1+EXP(-B56))</f>
        <v>0.996304906114026</v>
      </c>
      <c r="D56" s="6" t="n">
        <f aca="false">IF(C56&gt;=0.5,1,0)</f>
        <v>1</v>
      </c>
      <c r="E56" s="6" t="n">
        <f aca="false">2_Feature_Engineering!A18</f>
        <v>1</v>
      </c>
      <c r="F56" s="6" t="str">
        <f aca="false">IF(D56=E56,"✓","✗")</f>
        <v>✓</v>
      </c>
    </row>
    <row r="57" customFormat="false" ht="15" hidden="false" customHeight="true" outlineLevel="0" collapsed="false">
      <c r="A57" s="6" t="n">
        <v>15</v>
      </c>
      <c r="B57" s="16" t="n">
        <f aca="false">$B$7+$B$8*2_Feature_Engineering!B19+$B$9*2_Feature_Engineering!C19+$B$10*2_Feature_Engineering!D19+$B$11*2_Feature_Engineering!E19+$B$12*2_Feature_Engineering!F19+$B$13*2_Feature_Engineering!G19+$B$14*2_Feature_Engineering!H19+$B$15*2_Feature_Engineering!I19+$B$16*2_Feature_Engineering!J19+$B$17*2_Feature_Engineering!K19+$B$18*2_Feature_Engineering!L19+$B$19*2_Feature_Engineering!M19+$B$20*2_Feature_Engineering!N19+$B$21*2_Feature_Engineering!O19+$B$22*2_Feature_Engineering!P19+$B$23*2_Feature_Engineering!Q19+$B$24*2_Feature_Engineering!R19</f>
        <v>5.68910342360142</v>
      </c>
      <c r="C57" s="8" t="n">
        <f aca="false">1/(1+EXP(-B57))</f>
        <v>0.996628779182349</v>
      </c>
      <c r="D57" s="6" t="n">
        <f aca="false">IF(C57&gt;=0.5,1,0)</f>
        <v>1</v>
      </c>
      <c r="E57" s="6" t="n">
        <f aca="false">2_Feature_Engineering!A19</f>
        <v>1</v>
      </c>
      <c r="F57" s="6" t="str">
        <f aca="false">IF(D57=E57,"✓","✗")</f>
        <v>✓</v>
      </c>
    </row>
    <row r="58" customFormat="false" ht="15" hidden="false" customHeight="true" outlineLevel="0" collapsed="false">
      <c r="A58" s="6" t="n">
        <v>16</v>
      </c>
      <c r="B58" s="16" t="n">
        <f aca="false">$B$7+$B$8*2_Feature_Engineering!B20+$B$9*2_Feature_Engineering!C20+$B$10*2_Feature_Engineering!D20+$B$11*2_Feature_Engineering!E20+$B$12*2_Feature_Engineering!F20+$B$13*2_Feature_Engineering!G20+$B$14*2_Feature_Engineering!H20+$B$15*2_Feature_Engineering!I20+$B$16*2_Feature_Engineering!J20+$B$17*2_Feature_Engineering!K20+$B$18*2_Feature_Engineering!L20+$B$19*2_Feature_Engineering!M20+$B$20*2_Feature_Engineering!N20+$B$21*2_Feature_Engineering!O20+$B$22*2_Feature_Engineering!P20+$B$23*2_Feature_Engineering!Q20+$B$24*2_Feature_Engineering!R20</f>
        <v>-0.568768117299762</v>
      </c>
      <c r="C58" s="8" t="n">
        <f aca="false">1/(1+EXP(-B58))</f>
        <v>0.361521123917433</v>
      </c>
      <c r="D58" s="6" t="n">
        <f aca="false">IF(C58&gt;=0.5,1,0)</f>
        <v>0</v>
      </c>
      <c r="E58" s="6" t="n">
        <f aca="false">2_Feature_Engineering!A20</f>
        <v>1</v>
      </c>
      <c r="F58" s="6" t="str">
        <f aca="false">IF(D58=E58,"✓","✗")</f>
        <v>✗</v>
      </c>
    </row>
    <row r="59" customFormat="false" ht="15" hidden="false" customHeight="true" outlineLevel="0" collapsed="false">
      <c r="A59" s="6" t="n">
        <v>17</v>
      </c>
      <c r="B59" s="16" t="n">
        <f aca="false">$B$7+$B$8*2_Feature_Engineering!B21+$B$9*2_Feature_Engineering!C21+$B$10*2_Feature_Engineering!D21+$B$11*2_Feature_Engineering!E21+$B$12*2_Feature_Engineering!F21+$B$13*2_Feature_Engineering!G21+$B$14*2_Feature_Engineering!H21+$B$15*2_Feature_Engineering!I21+$B$16*2_Feature_Engineering!J21+$B$17*2_Feature_Engineering!K21+$B$18*2_Feature_Engineering!L21+$B$19*2_Feature_Engineering!M21+$B$20*2_Feature_Engineering!N21+$B$21*2_Feature_Engineering!O21+$B$22*2_Feature_Engineering!P21+$B$23*2_Feature_Engineering!Q21+$B$24*2_Feature_Engineering!R21</f>
        <v>-0.53863456940745</v>
      </c>
      <c r="C59" s="8" t="n">
        <f aca="false">1/(1+EXP(-B59))</f>
        <v>0.368505273348722</v>
      </c>
      <c r="D59" s="6" t="n">
        <f aca="false">IF(C59&gt;=0.5,1,0)</f>
        <v>0</v>
      </c>
      <c r="E59" s="6" t="n">
        <f aca="false">2_Feature_Engineering!A21</f>
        <v>1</v>
      </c>
      <c r="F59" s="6" t="str">
        <f aca="false">IF(D59=E59,"✓","✗")</f>
        <v>✗</v>
      </c>
    </row>
    <row r="60" customFormat="false" ht="15" hidden="false" customHeight="true" outlineLevel="0" collapsed="false">
      <c r="A60" s="6" t="n">
        <v>18</v>
      </c>
      <c r="B60" s="16" t="n">
        <f aca="false">$B$7+$B$8*2_Feature_Engineering!B22+$B$9*2_Feature_Engineering!C22+$B$10*2_Feature_Engineering!D22+$B$11*2_Feature_Engineering!E22+$B$12*2_Feature_Engineering!F22+$B$13*2_Feature_Engineering!G22+$B$14*2_Feature_Engineering!H22+$B$15*2_Feature_Engineering!I22+$B$16*2_Feature_Engineering!J22+$B$17*2_Feature_Engineering!K22+$B$18*2_Feature_Engineering!L22+$B$19*2_Feature_Engineering!M22+$B$20*2_Feature_Engineering!N22+$B$21*2_Feature_Engineering!O22+$B$22*2_Feature_Engineering!P22+$B$23*2_Feature_Engineering!Q22+$B$24*2_Feature_Engineering!R22</f>
        <v>-0.64577812</v>
      </c>
      <c r="C60" s="8" t="n">
        <f aca="false">1/(1+EXP(-B60))</f>
        <v>0.3439415579966</v>
      </c>
      <c r="D60" s="6" t="n">
        <f aca="false">IF(C60&gt;=0.5,1,0)</f>
        <v>0</v>
      </c>
      <c r="E60" s="6" t="n">
        <f aca="false">2_Feature_Engineering!A22</f>
        <v>1</v>
      </c>
      <c r="F60" s="6" t="str">
        <f aca="false">IF(D60=E60,"✓","✗")</f>
        <v>✗</v>
      </c>
    </row>
    <row r="61" customFormat="false" ht="15" hidden="false" customHeight="true" outlineLevel="0" collapsed="false">
      <c r="A61" s="6" t="n">
        <v>19</v>
      </c>
      <c r="B61" s="16" t="n">
        <f aca="false">$B$7+$B$8*2_Feature_Engineering!B23+$B$9*2_Feature_Engineering!C23+$B$10*2_Feature_Engineering!D23+$B$11*2_Feature_Engineering!E23+$B$12*2_Feature_Engineering!F23+$B$13*2_Feature_Engineering!G23+$B$14*2_Feature_Engineering!H23+$B$15*2_Feature_Engineering!I23+$B$16*2_Feature_Engineering!J23+$B$17*2_Feature_Engineering!K23+$B$18*2_Feature_Engineering!L23+$B$19*2_Feature_Engineering!M23+$B$20*2_Feature_Engineering!N23+$B$21*2_Feature_Engineering!O23+$B$22*2_Feature_Engineering!P23+$B$23*2_Feature_Engineering!Q23+$B$24*2_Feature_Engineering!R23</f>
        <v>-0.4434924489834</v>
      </c>
      <c r="C61" s="8" t="n">
        <f aca="false">1/(1+EXP(-B61))</f>
        <v>0.39090910393645</v>
      </c>
      <c r="D61" s="6" t="n">
        <f aca="false">IF(C61&gt;=0.5,1,0)</f>
        <v>0</v>
      </c>
      <c r="E61" s="6" t="n">
        <f aca="false">2_Feature_Engineering!A23</f>
        <v>0</v>
      </c>
      <c r="F61" s="6" t="str">
        <f aca="false">IF(D61=E61,"✓","✗")</f>
        <v>✓</v>
      </c>
    </row>
    <row r="62" customFormat="false" ht="15" hidden="false" customHeight="true" outlineLevel="0" collapsed="false">
      <c r="A62" s="6" t="n">
        <v>20</v>
      </c>
      <c r="B62" s="16" t="n">
        <f aca="false">$B$7+$B$8*2_Feature_Engineering!B24+$B$9*2_Feature_Engineering!C24+$B$10*2_Feature_Engineering!D24+$B$11*2_Feature_Engineering!E24+$B$12*2_Feature_Engineering!F24+$B$13*2_Feature_Engineering!G24+$B$14*2_Feature_Engineering!H24+$B$15*2_Feature_Engineering!I24+$B$16*2_Feature_Engineering!J24+$B$17*2_Feature_Engineering!K24+$B$18*2_Feature_Engineering!L24+$B$19*2_Feature_Engineering!M24+$B$20*2_Feature_Engineering!N24+$B$21*2_Feature_Engineering!O24+$B$22*2_Feature_Engineering!P24+$B$23*2_Feature_Engineering!Q24+$B$24*2_Feature_Engineering!R24</f>
        <v>1.30074144089593</v>
      </c>
      <c r="C62" s="8" t="n">
        <f aca="false">1/(1+EXP(-B62))</f>
        <v>0.78595973988581</v>
      </c>
      <c r="D62" s="6" t="n">
        <f aca="false">IF(C62&gt;=0.5,1,0)</f>
        <v>1</v>
      </c>
      <c r="E62" s="6" t="n">
        <f aca="false">2_Feature_Engineering!A24</f>
        <v>1</v>
      </c>
      <c r="F62" s="6" t="str">
        <f aca="false">IF(D62=E62,"✓","✗")</f>
        <v>✓</v>
      </c>
    </row>
    <row r="63" customFormat="false" ht="15" hidden="false" customHeight="true" outlineLevel="0" collapsed="false">
      <c r="A63" s="6" t="n">
        <v>21</v>
      </c>
      <c r="B63" s="16" t="n">
        <f aca="false">$B$7+$B$8*2_Feature_Engineering!B25+$B$9*2_Feature_Engineering!C25+$B$10*2_Feature_Engineering!D25+$B$11*2_Feature_Engineering!E25+$B$12*2_Feature_Engineering!F25+$B$13*2_Feature_Engineering!G25+$B$14*2_Feature_Engineering!H25+$B$15*2_Feature_Engineering!I25+$B$16*2_Feature_Engineering!J25+$B$17*2_Feature_Engineering!K25+$B$18*2_Feature_Engineering!L25+$B$19*2_Feature_Engineering!M25+$B$20*2_Feature_Engineering!N25+$B$21*2_Feature_Engineering!O25+$B$22*2_Feature_Engineering!P25+$B$23*2_Feature_Engineering!Q25+$B$24*2_Feature_Engineering!R25</f>
        <v>1.12959980017789</v>
      </c>
      <c r="C63" s="8" t="n">
        <f aca="false">1/(1+EXP(-B63))</f>
        <v>0.755765036073647</v>
      </c>
      <c r="D63" s="6" t="n">
        <f aca="false">IF(C63&gt;=0.5,1,0)</f>
        <v>1</v>
      </c>
      <c r="E63" s="6" t="n">
        <f aca="false">2_Feature_Engineering!A25</f>
        <v>1</v>
      </c>
      <c r="F63" s="6" t="str">
        <f aca="false">IF(D63=E63,"✓","✗")</f>
        <v>✓</v>
      </c>
    </row>
    <row r="64" customFormat="false" ht="15" hidden="false" customHeight="true" outlineLevel="0" collapsed="false">
      <c r="A64" s="6" t="n">
        <v>22</v>
      </c>
      <c r="B64" s="16" t="n">
        <f aca="false">$B$7+$B$8*2_Feature_Engineering!B26+$B$9*2_Feature_Engineering!C26+$B$10*2_Feature_Engineering!D26+$B$11*2_Feature_Engineering!E26+$B$12*2_Feature_Engineering!F26+$B$13*2_Feature_Engineering!G26+$B$14*2_Feature_Engineering!H26+$B$15*2_Feature_Engineering!I26+$B$16*2_Feature_Engineering!J26+$B$17*2_Feature_Engineering!K26+$B$18*2_Feature_Engineering!L26+$B$19*2_Feature_Engineering!M26+$B$20*2_Feature_Engineering!N26+$B$21*2_Feature_Engineering!O26+$B$22*2_Feature_Engineering!P26+$B$23*2_Feature_Engineering!Q26+$B$24*2_Feature_Engineering!R26</f>
        <v>-0.6560455224752</v>
      </c>
      <c r="C64" s="8" t="n">
        <f aca="false">1/(1+EXP(-B64))</f>
        <v>0.341628488719752</v>
      </c>
      <c r="D64" s="6" t="n">
        <f aca="false">IF(C64&gt;=0.5,1,0)</f>
        <v>0</v>
      </c>
      <c r="E64" s="6" t="n">
        <f aca="false">2_Feature_Engineering!A26</f>
        <v>0</v>
      </c>
      <c r="F64" s="6" t="str">
        <f aca="false">IF(D64=E64,"✓","✗")</f>
        <v>✓</v>
      </c>
    </row>
    <row r="65" customFormat="false" ht="15" hidden="false" customHeight="true" outlineLevel="0" collapsed="false">
      <c r="A65" s="6" t="n">
        <v>23</v>
      </c>
      <c r="B65" s="16" t="n">
        <f aca="false">$B$7+$B$8*2_Feature_Engineering!B27+$B$9*2_Feature_Engineering!C27+$B$10*2_Feature_Engineering!D27+$B$11*2_Feature_Engineering!E27+$B$12*2_Feature_Engineering!F27+$B$13*2_Feature_Engineering!G27+$B$14*2_Feature_Engineering!H27+$B$15*2_Feature_Engineering!I27+$B$16*2_Feature_Engineering!J27+$B$17*2_Feature_Engineering!K27+$B$18*2_Feature_Engineering!L27+$B$19*2_Feature_Engineering!M27+$B$20*2_Feature_Engineering!N27+$B$21*2_Feature_Engineering!O27+$B$22*2_Feature_Engineering!P27+$B$23*2_Feature_Engineering!Q27+$B$24*2_Feature_Engineering!R27</f>
        <v>-0.461038199065</v>
      </c>
      <c r="C65" s="8" t="n">
        <f aca="false">1/(1+EXP(-B65))</f>
        <v>0.386739563100867</v>
      </c>
      <c r="D65" s="6" t="n">
        <f aca="false">IF(C65&gt;=0.5,1,0)</f>
        <v>0</v>
      </c>
      <c r="E65" s="6" t="n">
        <f aca="false">2_Feature_Engineering!A27</f>
        <v>0</v>
      </c>
      <c r="F65" s="6" t="str">
        <f aca="false">IF(D65=E65,"✓","✗")</f>
        <v>✓</v>
      </c>
    </row>
    <row r="66" customFormat="false" ht="15" hidden="false" customHeight="true" outlineLevel="0" collapsed="false">
      <c r="A66" s="6" t="n">
        <v>24</v>
      </c>
      <c r="B66" s="16" t="n">
        <f aca="false">$B$7+$B$8*2_Feature_Engineering!B28+$B$9*2_Feature_Engineering!C28+$B$10*2_Feature_Engineering!D28+$B$11*2_Feature_Engineering!E28+$B$12*2_Feature_Engineering!F28+$B$13*2_Feature_Engineering!G28+$B$14*2_Feature_Engineering!H28+$B$15*2_Feature_Engineering!I28+$B$16*2_Feature_Engineering!J28+$B$17*2_Feature_Engineering!K28+$B$18*2_Feature_Engineering!L28+$B$19*2_Feature_Engineering!M28+$B$20*2_Feature_Engineering!N28+$B$21*2_Feature_Engineering!O28+$B$22*2_Feature_Engineering!P28+$B$23*2_Feature_Engineering!Q28+$B$24*2_Feature_Engineering!R28</f>
        <v>-0.52918212</v>
      </c>
      <c r="C66" s="8" t="n">
        <f aca="false">1/(1+EXP(-B66))</f>
        <v>0.370707665750749</v>
      </c>
      <c r="D66" s="6" t="n">
        <f aca="false">IF(C66&gt;=0.5,1,0)</f>
        <v>0</v>
      </c>
      <c r="E66" s="6" t="n">
        <f aca="false">2_Feature_Engineering!A28</f>
        <v>0</v>
      </c>
      <c r="F66" s="6" t="str">
        <f aca="false">IF(D66=E66,"✓","✗")</f>
        <v>✓</v>
      </c>
    </row>
    <row r="67" customFormat="false" ht="15" hidden="false" customHeight="true" outlineLevel="0" collapsed="false">
      <c r="A67" s="6" t="n">
        <v>25</v>
      </c>
      <c r="B67" s="16" t="n">
        <f aca="false">$B$7+$B$8*2_Feature_Engineering!B29+$B$9*2_Feature_Engineering!C29+$B$10*2_Feature_Engineering!D29+$B$11*2_Feature_Engineering!E29+$B$12*2_Feature_Engineering!F29+$B$13*2_Feature_Engineering!G29+$B$14*2_Feature_Engineering!H29+$B$15*2_Feature_Engineering!I29+$B$16*2_Feature_Engineering!J29+$B$17*2_Feature_Engineering!K29+$B$18*2_Feature_Engineering!L29+$B$19*2_Feature_Engineering!M29+$B$20*2_Feature_Engineering!N29+$B$21*2_Feature_Engineering!O29+$B$22*2_Feature_Engineering!P29+$B$23*2_Feature_Engineering!Q29+$B$24*2_Feature_Engineering!R29</f>
        <v>-0.52706151813</v>
      </c>
      <c r="C67" s="8" t="n">
        <f aca="false">1/(1+EXP(-B67))</f>
        <v>0.371202502648508</v>
      </c>
      <c r="D67" s="6" t="n">
        <f aca="false">IF(C67&gt;=0.5,1,0)</f>
        <v>0</v>
      </c>
      <c r="E67" s="6" t="n">
        <f aca="false">2_Feature_Engineering!A29</f>
        <v>0</v>
      </c>
      <c r="F67" s="6" t="str">
        <f aca="false">IF(D67=E67,"✓","✗")</f>
        <v>✓</v>
      </c>
    </row>
    <row r="68" customFormat="false" ht="15" hidden="false" customHeight="true" outlineLevel="0" collapsed="false">
      <c r="A68" s="6" t="n">
        <v>26</v>
      </c>
      <c r="B68" s="16" t="n">
        <f aca="false">$B$7+$B$8*2_Feature_Engineering!B30+$B$9*2_Feature_Engineering!C30+$B$10*2_Feature_Engineering!D30+$B$11*2_Feature_Engineering!E30+$B$12*2_Feature_Engineering!F30+$B$13*2_Feature_Engineering!G30+$B$14*2_Feature_Engineering!H30+$B$15*2_Feature_Engineering!I30+$B$16*2_Feature_Engineering!J30+$B$17*2_Feature_Engineering!K30+$B$18*2_Feature_Engineering!L30+$B$19*2_Feature_Engineering!M30+$B$20*2_Feature_Engineering!N30+$B$21*2_Feature_Engineering!O30+$B$22*2_Feature_Engineering!P30+$B$23*2_Feature_Engineering!Q30+$B$24*2_Feature_Engineering!R30</f>
        <v>-0.497913299548406</v>
      </c>
      <c r="C68" s="8" t="n">
        <f aca="false">1/(1+EXP(-B68))</f>
        <v>0.378031176314837</v>
      </c>
      <c r="D68" s="6" t="n">
        <f aca="false">IF(C68&gt;=0.5,1,0)</f>
        <v>0</v>
      </c>
      <c r="E68" s="6" t="n">
        <f aca="false">2_Feature_Engineering!A30</f>
        <v>1</v>
      </c>
      <c r="F68" s="6" t="str">
        <f aca="false">IF(D68=E68,"✓","✗")</f>
        <v>✗</v>
      </c>
    </row>
    <row r="69" customFormat="false" ht="15" hidden="false" customHeight="true" outlineLevel="0" collapsed="false">
      <c r="A69" s="6" t="n">
        <v>27</v>
      </c>
      <c r="B69" s="16" t="n">
        <f aca="false">$B$7+$B$8*2_Feature_Engineering!B31+$B$9*2_Feature_Engineering!C31+$B$10*2_Feature_Engineering!D31+$B$11*2_Feature_Engineering!E31+$B$12*2_Feature_Engineering!F31+$B$13*2_Feature_Engineering!G31+$B$14*2_Feature_Engineering!H31+$B$15*2_Feature_Engineering!I31+$B$16*2_Feature_Engineering!J31+$B$17*2_Feature_Engineering!K31+$B$18*2_Feature_Engineering!L31+$B$19*2_Feature_Engineering!M31+$B$20*2_Feature_Engineering!N31+$B$21*2_Feature_Engineering!O31+$B$22*2_Feature_Engineering!P31+$B$23*2_Feature_Engineering!Q31+$B$24*2_Feature_Engineering!R31</f>
        <v>1.52517703765658</v>
      </c>
      <c r="C69" s="8" t="n">
        <f aca="false">1/(1+EXP(-B69))</f>
        <v>0.821299561032673</v>
      </c>
      <c r="D69" s="6" t="n">
        <f aca="false">IF(C69&gt;=0.5,1,0)</f>
        <v>1</v>
      </c>
      <c r="E69" s="6" t="n">
        <f aca="false">2_Feature_Engineering!A31</f>
        <v>1</v>
      </c>
      <c r="F69" s="6" t="str">
        <f aca="false">IF(D69=E69,"✓","✗")</f>
        <v>✓</v>
      </c>
    </row>
    <row r="70" customFormat="false" ht="15" hidden="false" customHeight="true" outlineLevel="0" collapsed="false">
      <c r="A70" s="6" t="n">
        <v>28</v>
      </c>
      <c r="B70" s="16" t="n">
        <f aca="false">$B$7+$B$8*2_Feature_Engineering!B32+$B$9*2_Feature_Engineering!C32+$B$10*2_Feature_Engineering!D32+$B$11*2_Feature_Engineering!E32+$B$12*2_Feature_Engineering!F32+$B$13*2_Feature_Engineering!G32+$B$14*2_Feature_Engineering!H32+$B$15*2_Feature_Engineering!I32+$B$16*2_Feature_Engineering!J32+$B$17*2_Feature_Engineering!K32+$B$18*2_Feature_Engineering!L32+$B$19*2_Feature_Engineering!M32+$B$20*2_Feature_Engineering!N32+$B$21*2_Feature_Engineering!O32+$B$22*2_Feature_Engineering!P32+$B$23*2_Feature_Engineering!Q32+$B$24*2_Feature_Engineering!R32</f>
        <v>-0.00540459677521813</v>
      </c>
      <c r="C70" s="8" t="n">
        <f aca="false">1/(1+EXP(-B70))</f>
        <v>0.498648854095071</v>
      </c>
      <c r="D70" s="6" t="n">
        <f aca="false">IF(C70&gt;=0.5,1,0)</f>
        <v>0</v>
      </c>
      <c r="E70" s="6" t="n">
        <f aca="false">2_Feature_Engineering!A32</f>
        <v>1</v>
      </c>
      <c r="F70" s="6" t="str">
        <f aca="false">IF(D70=E70,"✓","✗")</f>
        <v>✗</v>
      </c>
    </row>
    <row r="71" customFormat="false" ht="15" hidden="false" customHeight="true" outlineLevel="0" collapsed="false">
      <c r="A71" s="6" t="n">
        <v>29</v>
      </c>
      <c r="B71" s="16" t="n">
        <f aca="false">$B$7+$B$8*2_Feature_Engineering!B33+$B$9*2_Feature_Engineering!C33+$B$10*2_Feature_Engineering!D33+$B$11*2_Feature_Engineering!E33+$B$12*2_Feature_Engineering!F33+$B$13*2_Feature_Engineering!G33+$B$14*2_Feature_Engineering!H33+$B$15*2_Feature_Engineering!I33+$B$16*2_Feature_Engineering!J33+$B$17*2_Feature_Engineering!K33+$B$18*2_Feature_Engineering!L33+$B$19*2_Feature_Engineering!M33+$B$20*2_Feature_Engineering!N33+$B$21*2_Feature_Engineering!O33+$B$22*2_Feature_Engineering!P33+$B$23*2_Feature_Engineering!Q33+$B$24*2_Feature_Engineering!R33</f>
        <v>5.62903881766383</v>
      </c>
      <c r="C71" s="8" t="n">
        <f aca="false">1/(1+EXP(-B71))</f>
        <v>0.996420830211102</v>
      </c>
      <c r="D71" s="6" t="n">
        <f aca="false">IF(C71&gt;=0.5,1,0)</f>
        <v>1</v>
      </c>
      <c r="E71" s="6" t="n">
        <f aca="false">2_Feature_Engineering!A33</f>
        <v>1</v>
      </c>
      <c r="F71" s="6" t="str">
        <f aca="false">IF(D71=E71,"✓","✗")</f>
        <v>✓</v>
      </c>
    </row>
    <row r="72" customFormat="false" ht="15" hidden="false" customHeight="true" outlineLevel="0" collapsed="false">
      <c r="A72" s="6" t="n">
        <v>30</v>
      </c>
      <c r="B72" s="16" t="n">
        <f aca="false">$B$7+$B$8*2_Feature_Engineering!B34+$B$9*2_Feature_Engineering!C34+$B$10*2_Feature_Engineering!D34+$B$11*2_Feature_Engineering!E34+$B$12*2_Feature_Engineering!F34+$B$13*2_Feature_Engineering!G34+$B$14*2_Feature_Engineering!H34+$B$15*2_Feature_Engineering!I34+$B$16*2_Feature_Engineering!J34+$B$17*2_Feature_Engineering!K34+$B$18*2_Feature_Engineering!L34+$B$19*2_Feature_Engineering!M34+$B$20*2_Feature_Engineering!N34+$B$21*2_Feature_Engineering!O34+$B$22*2_Feature_Engineering!P34+$B$23*2_Feature_Engineering!Q34+$B$24*2_Feature_Engineering!R34</f>
        <v>-0.413861062117594</v>
      </c>
      <c r="C72" s="8" t="n">
        <f aca="false">1/(1+EXP(-B72))</f>
        <v>0.397986673244567</v>
      </c>
      <c r="D72" s="6" t="n">
        <f aca="false">IF(C72&gt;=0.5,1,0)</f>
        <v>0</v>
      </c>
      <c r="E72" s="6" t="n">
        <f aca="false">2_Feature_Engineering!A34</f>
        <v>0</v>
      </c>
      <c r="F72" s="6" t="str">
        <f aca="false">IF(D72=E72,"✓","✗")</f>
        <v>✓</v>
      </c>
    </row>
    <row r="73" customFormat="false" ht="15" hidden="false" customHeight="true" outlineLevel="0" collapsed="false">
      <c r="A73" s="6" t="n">
        <v>31</v>
      </c>
      <c r="B73" s="16" t="n">
        <f aca="false">$B$7+$B$8*2_Feature_Engineering!B35+$B$9*2_Feature_Engineering!C35+$B$10*2_Feature_Engineering!D35+$B$11*2_Feature_Engineering!E35+$B$12*2_Feature_Engineering!F35+$B$13*2_Feature_Engineering!G35+$B$14*2_Feature_Engineering!H35+$B$15*2_Feature_Engineering!I35+$B$16*2_Feature_Engineering!J35+$B$17*2_Feature_Engineering!K35+$B$18*2_Feature_Engineering!L35+$B$19*2_Feature_Engineering!M35+$B$20*2_Feature_Engineering!N35+$B$21*2_Feature_Engineering!O35+$B$22*2_Feature_Engineering!P35+$B$23*2_Feature_Engineering!Q35+$B$24*2_Feature_Engineering!R35</f>
        <v>-0.531063630783944</v>
      </c>
      <c r="C73" s="8" t="n">
        <f aca="false">1/(1+EXP(-B73))</f>
        <v>0.370268847222872</v>
      </c>
      <c r="D73" s="6" t="n">
        <f aca="false">IF(C73&gt;=0.5,1,0)</f>
        <v>0</v>
      </c>
      <c r="E73" s="6" t="n">
        <f aca="false">2_Feature_Engineering!A35</f>
        <v>0</v>
      </c>
      <c r="F73" s="6" t="str">
        <f aca="false">IF(D73=E73,"✓","✗")</f>
        <v>✓</v>
      </c>
    </row>
    <row r="74" customFormat="false" ht="15" hidden="false" customHeight="true" outlineLevel="0" collapsed="false">
      <c r="A74" s="6" t="n">
        <v>32</v>
      </c>
      <c r="B74" s="16" t="n">
        <f aca="false">$B$7+$B$8*2_Feature_Engineering!B36+$B$9*2_Feature_Engineering!C36+$B$10*2_Feature_Engineering!D36+$B$11*2_Feature_Engineering!E36+$B$12*2_Feature_Engineering!F36+$B$13*2_Feature_Engineering!G36+$B$14*2_Feature_Engineering!H36+$B$15*2_Feature_Engineering!I36+$B$16*2_Feature_Engineering!J36+$B$17*2_Feature_Engineering!K36+$B$18*2_Feature_Engineering!L36+$B$19*2_Feature_Engineering!M36+$B$20*2_Feature_Engineering!N36+$B$21*2_Feature_Engineering!O36+$B$22*2_Feature_Engineering!P36+$B$23*2_Feature_Engineering!Q36+$B$24*2_Feature_Engineering!R36</f>
        <v>-0.559873625512922</v>
      </c>
      <c r="C74" s="8" t="n">
        <f aca="false">1/(1+EXP(-B74))</f>
        <v>0.363576700840452</v>
      </c>
      <c r="D74" s="6" t="n">
        <f aca="false">IF(C74&gt;=0.5,1,0)</f>
        <v>0</v>
      </c>
      <c r="E74" s="6" t="n">
        <f aca="false">2_Feature_Engineering!A36</f>
        <v>0</v>
      </c>
      <c r="F74" s="6" t="str">
        <f aca="false">IF(D74=E74,"✓","✗")</f>
        <v>✓</v>
      </c>
    </row>
    <row r="75" customFormat="false" ht="15" hidden="false" customHeight="true" outlineLevel="0" collapsed="false">
      <c r="A75" s="6" t="n">
        <v>33</v>
      </c>
      <c r="B75" s="16" t="n">
        <f aca="false">$B$7+$B$8*2_Feature_Engineering!B37+$B$9*2_Feature_Engineering!C37+$B$10*2_Feature_Engineering!D37+$B$11*2_Feature_Engineering!E37+$B$12*2_Feature_Engineering!F37+$B$13*2_Feature_Engineering!G37+$B$14*2_Feature_Engineering!H37+$B$15*2_Feature_Engineering!I37+$B$16*2_Feature_Engineering!J37+$B$17*2_Feature_Engineering!K37+$B$18*2_Feature_Engineering!L37+$B$19*2_Feature_Engineering!M37+$B$20*2_Feature_Engineering!N37+$B$21*2_Feature_Engineering!O37+$B$22*2_Feature_Engineering!P37+$B$23*2_Feature_Engineering!Q37+$B$24*2_Feature_Engineering!R37</f>
        <v>5.69870240364457</v>
      </c>
      <c r="C75" s="8" t="n">
        <f aca="false">1/(1+EXP(-B75))</f>
        <v>0.996660877108607</v>
      </c>
      <c r="D75" s="6" t="n">
        <f aca="false">IF(C75&gt;=0.5,1,0)</f>
        <v>1</v>
      </c>
      <c r="E75" s="6" t="n">
        <f aca="false">2_Feature_Engineering!A37</f>
        <v>1</v>
      </c>
      <c r="F75" s="6" t="str">
        <f aca="false">IF(D75=E75,"✓","✗")</f>
        <v>✓</v>
      </c>
    </row>
    <row r="76" customFormat="false" ht="15" hidden="false" customHeight="true" outlineLevel="0" collapsed="false">
      <c r="A76" s="6" t="n">
        <v>34</v>
      </c>
      <c r="B76" s="16" t="n">
        <f aca="false">$B$7+$B$8*2_Feature_Engineering!B38+$B$9*2_Feature_Engineering!C38+$B$10*2_Feature_Engineering!D38+$B$11*2_Feature_Engineering!E38+$B$12*2_Feature_Engineering!F38+$B$13*2_Feature_Engineering!G38+$B$14*2_Feature_Engineering!H38+$B$15*2_Feature_Engineering!I38+$B$16*2_Feature_Engineering!J38+$B$17*2_Feature_Engineering!K38+$B$18*2_Feature_Engineering!L38+$B$19*2_Feature_Engineering!M38+$B$20*2_Feature_Engineering!N38+$B$21*2_Feature_Engineering!O38+$B$22*2_Feature_Engineering!P38+$B$23*2_Feature_Engineering!Q38+$B$24*2_Feature_Engineering!R38</f>
        <v>1.347277800935</v>
      </c>
      <c r="C76" s="8" t="n">
        <f aca="false">1/(1+EXP(-B76))</f>
        <v>0.793684225617078</v>
      </c>
      <c r="D76" s="6" t="n">
        <f aca="false">IF(C76&gt;=0.5,1,0)</f>
        <v>1</v>
      </c>
      <c r="E76" s="6" t="n">
        <f aca="false">2_Feature_Engineering!A38</f>
        <v>0</v>
      </c>
      <c r="F76" s="6" t="str">
        <f aca="false">IF(D76=E76,"✓","✗")</f>
        <v>✗</v>
      </c>
    </row>
    <row r="77" customFormat="false" ht="15" hidden="false" customHeight="true" outlineLevel="0" collapsed="false">
      <c r="A77" s="6" t="n">
        <v>35</v>
      </c>
      <c r="B77" s="16" t="n">
        <f aca="false">$B$7+$B$8*2_Feature_Engineering!B39+$B$9*2_Feature_Engineering!C39+$B$10*2_Feature_Engineering!D39+$B$11*2_Feature_Engineering!E39+$B$12*2_Feature_Engineering!F39+$B$13*2_Feature_Engineering!G39+$B$14*2_Feature_Engineering!H39+$B$15*2_Feature_Engineering!I39+$B$16*2_Feature_Engineering!J39+$B$17*2_Feature_Engineering!K39+$B$18*2_Feature_Engineering!L39+$B$19*2_Feature_Engineering!M39+$B$20*2_Feature_Engineering!N39+$B$21*2_Feature_Engineering!O39+$B$22*2_Feature_Engineering!P39+$B$23*2_Feature_Engineering!Q39+$B$24*2_Feature_Engineering!R39</f>
        <v>1.3430348000816</v>
      </c>
      <c r="C77" s="8" t="n">
        <f aca="false">1/(1+EXP(-B77))</f>
        <v>0.792988570213741</v>
      </c>
      <c r="D77" s="6" t="n">
        <f aca="false">IF(C77&gt;=0.5,1,0)</f>
        <v>1</v>
      </c>
      <c r="E77" s="6" t="n">
        <f aca="false">2_Feature_Engineering!A39</f>
        <v>1</v>
      </c>
      <c r="F77" s="6" t="str">
        <f aca="false">IF(D77=E77,"✓","✗")</f>
        <v>✓</v>
      </c>
    </row>
    <row r="78" customFormat="false" ht="15" hidden="false" customHeight="true" outlineLevel="0" collapsed="false">
      <c r="A78" s="6" t="n">
        <v>36</v>
      </c>
      <c r="B78" s="16" t="n">
        <f aca="false">$B$7+$B$8*2_Feature_Engineering!B40+$B$9*2_Feature_Engineering!C40+$B$10*2_Feature_Engineering!D40+$B$11*2_Feature_Engineering!E40+$B$12*2_Feature_Engineering!F40+$B$13*2_Feature_Engineering!G40+$B$14*2_Feature_Engineering!H40+$B$15*2_Feature_Engineering!I40+$B$16*2_Feature_Engineering!J40+$B$17*2_Feature_Engineering!K40+$B$18*2_Feature_Engineering!L40+$B$19*2_Feature_Engineering!M40+$B$20*2_Feature_Engineering!N40+$B$21*2_Feature_Engineering!O40+$B$22*2_Feature_Engineering!P40+$B$23*2_Feature_Engineering!Q40+$B$24*2_Feature_Engineering!R40</f>
        <v>-0.4274045</v>
      </c>
      <c r="C78" s="8" t="n">
        <f aca="false">1/(1+EXP(-B78))</f>
        <v>0.394746283013848</v>
      </c>
      <c r="D78" s="6" t="n">
        <f aca="false">IF(C78&gt;=0.5,1,0)</f>
        <v>0</v>
      </c>
      <c r="E78" s="6" t="n">
        <f aca="false">2_Feature_Engineering!A40</f>
        <v>0</v>
      </c>
      <c r="F78" s="6" t="str">
        <f aca="false">IF(D78=E78,"✓","✗")</f>
        <v>✓</v>
      </c>
    </row>
    <row r="79" customFormat="false" ht="15" hidden="false" customHeight="true" outlineLevel="0" collapsed="false">
      <c r="A79" s="6" t="n">
        <v>37</v>
      </c>
      <c r="B79" s="16" t="n">
        <f aca="false">$B$7+$B$8*2_Feature_Engineering!B41+$B$9*2_Feature_Engineering!C41+$B$10*2_Feature_Engineering!D41+$B$11*2_Feature_Engineering!E41+$B$12*2_Feature_Engineering!F41+$B$13*2_Feature_Engineering!G41+$B$14*2_Feature_Engineering!H41+$B$15*2_Feature_Engineering!I41+$B$16*2_Feature_Engineering!J41+$B$17*2_Feature_Engineering!K41+$B$18*2_Feature_Engineering!L41+$B$19*2_Feature_Engineering!M41+$B$20*2_Feature_Engineering!N41+$B$21*2_Feature_Engineering!O41+$B$22*2_Feature_Engineering!P41+$B$23*2_Feature_Engineering!Q41+$B$24*2_Feature_Engineering!R41</f>
        <v>-0.67777467553952</v>
      </c>
      <c r="C79" s="8" t="n">
        <f aca="false">1/(1+EXP(-B79))</f>
        <v>0.336758152791707</v>
      </c>
      <c r="D79" s="6" t="n">
        <f aca="false">IF(C79&gt;=0.5,1,0)</f>
        <v>0</v>
      </c>
      <c r="E79" s="6" t="n">
        <f aca="false">2_Feature_Engineering!A41</f>
        <v>0</v>
      </c>
      <c r="F79" s="6" t="str">
        <f aca="false">IF(D79=E79,"✓","✗")</f>
        <v>✓</v>
      </c>
    </row>
    <row r="80" customFormat="false" ht="15" hidden="false" customHeight="true" outlineLevel="0" collapsed="false">
      <c r="A80" s="6" t="n">
        <v>38</v>
      </c>
      <c r="B80" s="16" t="n">
        <f aca="false">$B$7+$B$8*2_Feature_Engineering!B42+$B$9*2_Feature_Engineering!C42+$B$10*2_Feature_Engineering!D42+$B$11*2_Feature_Engineering!E42+$B$12*2_Feature_Engineering!F42+$B$13*2_Feature_Engineering!G42+$B$14*2_Feature_Engineering!H42+$B$15*2_Feature_Engineering!I42+$B$16*2_Feature_Engineering!J42+$B$17*2_Feature_Engineering!K42+$B$18*2_Feature_Engineering!L42+$B$19*2_Feature_Engineering!M42+$B$20*2_Feature_Engineering!N42+$B$21*2_Feature_Engineering!O42+$B$22*2_Feature_Engineering!P42+$B$23*2_Feature_Engineering!Q42+$B$24*2_Feature_Engineering!R42</f>
        <v>5.62623858085767</v>
      </c>
      <c r="C80" s="8" t="n">
        <f aca="false">1/(1+EXP(-B80))</f>
        <v>0.996410829665253</v>
      </c>
      <c r="D80" s="6" t="n">
        <f aca="false">IF(C80&gt;=0.5,1,0)</f>
        <v>1</v>
      </c>
      <c r="E80" s="6" t="n">
        <f aca="false">2_Feature_Engineering!A42</f>
        <v>1</v>
      </c>
      <c r="F80" s="6" t="str">
        <f aca="false">IF(D80=E80,"✓","✗")</f>
        <v>✓</v>
      </c>
    </row>
    <row r="81" customFormat="false" ht="15" hidden="false" customHeight="true" outlineLevel="0" collapsed="false">
      <c r="A81" s="6" t="n">
        <v>39</v>
      </c>
      <c r="B81" s="16" t="n">
        <f aca="false">$B$7+$B$8*2_Feature_Engineering!B43+$B$9*2_Feature_Engineering!C43+$B$10*2_Feature_Engineering!D43+$B$11*2_Feature_Engineering!E43+$B$12*2_Feature_Engineering!F43+$B$13*2_Feature_Engineering!G43+$B$14*2_Feature_Engineering!H43+$B$15*2_Feature_Engineering!I43+$B$16*2_Feature_Engineering!J43+$B$17*2_Feature_Engineering!K43+$B$18*2_Feature_Engineering!L43+$B$19*2_Feature_Engineering!M43+$B$20*2_Feature_Engineering!N43+$B$21*2_Feature_Engineering!O43+$B$22*2_Feature_Engineering!P43+$B$23*2_Feature_Engineering!Q43+$B$24*2_Feature_Engineering!R43</f>
        <v>-0.58278389813</v>
      </c>
      <c r="C81" s="8" t="n">
        <f aca="false">1/(1+EXP(-B81))</f>
        <v>0.358292270621499</v>
      </c>
      <c r="D81" s="6" t="n">
        <f aca="false">IF(C81&gt;=0.5,1,0)</f>
        <v>0</v>
      </c>
      <c r="E81" s="6" t="n">
        <f aca="false">2_Feature_Engineering!A43</f>
        <v>1</v>
      </c>
      <c r="F81" s="6" t="str">
        <f aca="false">IF(D81=E81,"✓","✗")</f>
        <v>✗</v>
      </c>
    </row>
    <row r="82" customFormat="false" ht="15" hidden="false" customHeight="true" outlineLevel="0" collapsed="false">
      <c r="A82" s="6" t="n">
        <v>40</v>
      </c>
      <c r="B82" s="16" t="n">
        <f aca="false">$B$7+$B$8*2_Feature_Engineering!B44+$B$9*2_Feature_Engineering!C44+$B$10*2_Feature_Engineering!D44+$B$11*2_Feature_Engineering!E44+$B$12*2_Feature_Engineering!F44+$B$13*2_Feature_Engineering!G44+$B$14*2_Feature_Engineering!H44+$B$15*2_Feature_Engineering!I44+$B$16*2_Feature_Engineering!J44+$B$17*2_Feature_Engineering!K44+$B$18*2_Feature_Engineering!L44+$B$19*2_Feature_Engineering!M44+$B$20*2_Feature_Engineering!N44+$B$21*2_Feature_Engineering!O44+$B$22*2_Feature_Engineering!P44+$B$23*2_Feature_Engineering!Q44+$B$24*2_Feature_Engineering!R44</f>
        <v>-0.582905846290836</v>
      </c>
      <c r="C82" s="8" t="n">
        <f aca="false">1/(1+EXP(-B82))</f>
        <v>0.358264232916687</v>
      </c>
      <c r="D82" s="6" t="n">
        <f aca="false">IF(C82&gt;=0.5,1,0)</f>
        <v>0</v>
      </c>
      <c r="E82" s="6" t="n">
        <f aca="false">2_Feature_Engineering!A44</f>
        <v>1</v>
      </c>
      <c r="F82" s="6" t="str">
        <f aca="false">IF(D82=E82,"✓","✗")</f>
        <v>✗</v>
      </c>
    </row>
    <row r="83" customFormat="false" ht="15" hidden="false" customHeight="true" outlineLevel="0" collapsed="false">
      <c r="A83" s="6" t="n">
        <v>41</v>
      </c>
      <c r="B83" s="16" t="n">
        <f aca="false">$B$7+$B$8*2_Feature_Engineering!B45+$B$9*2_Feature_Engineering!C45+$B$10*2_Feature_Engineering!D45+$B$11*2_Feature_Engineering!E45+$B$12*2_Feature_Engineering!F45+$B$13*2_Feature_Engineering!G45+$B$14*2_Feature_Engineering!H45+$B$15*2_Feature_Engineering!I45+$B$16*2_Feature_Engineering!J45+$B$17*2_Feature_Engineering!K45+$B$18*2_Feature_Engineering!L45+$B$19*2_Feature_Engineering!M45+$B$20*2_Feature_Engineering!N45+$B$21*2_Feature_Engineering!O45+$B$22*2_Feature_Engineering!P45+$B$23*2_Feature_Engineering!Q45+$B$24*2_Feature_Engineering!R45</f>
        <v>-0.429436638581594</v>
      </c>
      <c r="C83" s="8" t="n">
        <f aca="false">1/(1+EXP(-B83))</f>
        <v>0.394260865093776</v>
      </c>
      <c r="D83" s="6" t="n">
        <f aca="false">IF(C83&gt;=0.5,1,0)</f>
        <v>0</v>
      </c>
      <c r="E83" s="6" t="n">
        <f aca="false">2_Feature_Engineering!A45</f>
        <v>1</v>
      </c>
      <c r="F83" s="6" t="str">
        <f aca="false">IF(D83=E83,"✓","✗")</f>
        <v>✗</v>
      </c>
    </row>
    <row r="84" customFormat="false" ht="15" hidden="false" customHeight="true" outlineLevel="0" collapsed="false">
      <c r="A84" s="6" t="n">
        <v>42</v>
      </c>
      <c r="B84" s="16" t="n">
        <f aca="false">$B$7+$B$8*2_Feature_Engineering!B46+$B$9*2_Feature_Engineering!C46+$B$10*2_Feature_Engineering!D46+$B$11*2_Feature_Engineering!E46+$B$12*2_Feature_Engineering!F46+$B$13*2_Feature_Engineering!G46+$B$14*2_Feature_Engineering!H46+$B$15*2_Feature_Engineering!I46+$B$16*2_Feature_Engineering!J46+$B$17*2_Feature_Engineering!K46+$B$18*2_Feature_Engineering!L46+$B$19*2_Feature_Engineering!M46+$B$20*2_Feature_Engineering!N46+$B$21*2_Feature_Engineering!O46+$B$22*2_Feature_Engineering!P46+$B$23*2_Feature_Engineering!Q46+$B$24*2_Feature_Engineering!R46</f>
        <v>1.40880663954841</v>
      </c>
      <c r="C84" s="8" t="n">
        <f aca="false">1/(1+EXP(-B84))</f>
        <v>0.803577651129404</v>
      </c>
      <c r="D84" s="6" t="n">
        <f aca="false">IF(C84&gt;=0.5,1,0)</f>
        <v>1</v>
      </c>
      <c r="E84" s="6" t="n">
        <f aca="false">2_Feature_Engineering!A46</f>
        <v>1</v>
      </c>
      <c r="F84" s="6" t="str">
        <f aca="false">IF(D84=E84,"✓","✗")</f>
        <v>✓</v>
      </c>
    </row>
    <row r="85" customFormat="false" ht="15" hidden="false" customHeight="true" outlineLevel="0" collapsed="false">
      <c r="A85" s="6" t="n">
        <v>43</v>
      </c>
      <c r="B85" s="16" t="n">
        <f aca="false">$B$7+$B$8*2_Feature_Engineering!B47+$B$9*2_Feature_Engineering!C47+$B$10*2_Feature_Engineering!D47+$B$11*2_Feature_Engineering!E47+$B$12*2_Feature_Engineering!F47+$B$13*2_Feature_Engineering!G47+$B$14*2_Feature_Engineering!H47+$B$15*2_Feature_Engineering!I47+$B$16*2_Feature_Engineering!J47+$B$17*2_Feature_Engineering!K47+$B$18*2_Feature_Engineering!L47+$B$19*2_Feature_Engineering!M47+$B$20*2_Feature_Engineering!N47+$B$21*2_Feature_Engineering!O47+$B$22*2_Feature_Engineering!P47+$B$23*2_Feature_Engineering!Q47+$B$24*2_Feature_Engineering!R47</f>
        <v>-0.537623878910406</v>
      </c>
      <c r="C85" s="8" t="n">
        <f aca="false">1/(1+EXP(-B85))</f>
        <v>0.368740501503833</v>
      </c>
      <c r="D85" s="6" t="n">
        <f aca="false">IF(C85&gt;=0.5,1,0)</f>
        <v>0</v>
      </c>
      <c r="E85" s="6" t="n">
        <f aca="false">2_Feature_Engineering!A47</f>
        <v>1</v>
      </c>
      <c r="F85" s="6" t="str">
        <f aca="false">IF(D85=E85,"✓","✗")</f>
        <v>✗</v>
      </c>
    </row>
    <row r="86" customFormat="false" ht="15" hidden="false" customHeight="true" outlineLevel="0" collapsed="false">
      <c r="A86" s="6" t="n">
        <v>44</v>
      </c>
      <c r="B86" s="16" t="n">
        <f aca="false">$B$7+$B$8*2_Feature_Engineering!B48+$B$9*2_Feature_Engineering!C48+$B$10*2_Feature_Engineering!D48+$B$11*2_Feature_Engineering!E48+$B$12*2_Feature_Engineering!F48+$B$13*2_Feature_Engineering!G48+$B$14*2_Feature_Engineering!H48+$B$15*2_Feature_Engineering!I48+$B$16*2_Feature_Engineering!J48+$B$17*2_Feature_Engineering!K48+$B$18*2_Feature_Engineering!L48+$B$19*2_Feature_Engineering!M48+$B$20*2_Feature_Engineering!N48+$B$21*2_Feature_Engineering!O48+$B$22*2_Feature_Engineering!P48+$B$23*2_Feature_Engineering!Q48+$B$24*2_Feature_Engineering!R48</f>
        <v>5.76721613954841</v>
      </c>
      <c r="C86" s="8" t="n">
        <f aca="false">1/(1+EXP(-B86))</f>
        <v>0.996881302120851</v>
      </c>
      <c r="D86" s="6" t="n">
        <f aca="false">IF(C86&gt;=0.5,1,0)</f>
        <v>1</v>
      </c>
      <c r="E86" s="6" t="n">
        <f aca="false">2_Feature_Engineering!A48</f>
        <v>1</v>
      </c>
      <c r="F86" s="6" t="str">
        <f aca="false">IF(D86=E86,"✓","✗")</f>
        <v>✓</v>
      </c>
    </row>
    <row r="87" customFormat="false" ht="15" hidden="false" customHeight="true" outlineLevel="0" collapsed="false">
      <c r="A87" s="6" t="n">
        <v>45</v>
      </c>
      <c r="B87" s="16" t="n">
        <f aca="false">$B$7+$B$8*2_Feature_Engineering!B49+$B$9*2_Feature_Engineering!C49+$B$10*2_Feature_Engineering!D49+$B$11*2_Feature_Engineering!E49+$B$12*2_Feature_Engineering!F49+$B$13*2_Feature_Engineering!G49+$B$14*2_Feature_Engineering!H49+$B$15*2_Feature_Engineering!I49+$B$16*2_Feature_Engineering!J49+$B$17*2_Feature_Engineering!K49+$B$18*2_Feature_Engineering!L49+$B$19*2_Feature_Engineering!M49+$B$20*2_Feature_Engineering!N49+$B$21*2_Feature_Engineering!O49+$B$22*2_Feature_Engineering!P49+$B$23*2_Feature_Engineering!Q49+$B$24*2_Feature_Engineering!R49</f>
        <v>1.3400258857307</v>
      </c>
      <c r="C87" s="8" t="n">
        <f aca="false">1/(1+EXP(-B87))</f>
        <v>0.792494198307078</v>
      </c>
      <c r="D87" s="6" t="n">
        <f aca="false">IF(C87&gt;=0.5,1,0)</f>
        <v>1</v>
      </c>
      <c r="E87" s="6" t="n">
        <f aca="false">2_Feature_Engineering!A49</f>
        <v>1</v>
      </c>
      <c r="F87" s="6" t="str">
        <f aca="false">IF(D87=E87,"✓","✗")</f>
        <v>✓</v>
      </c>
    </row>
    <row r="88" customFormat="false" ht="15" hidden="false" customHeight="true" outlineLevel="0" collapsed="false">
      <c r="A88" s="6" t="n">
        <v>46</v>
      </c>
      <c r="B88" s="16" t="n">
        <f aca="false">$B$7+$B$8*2_Feature_Engineering!B50+$B$9*2_Feature_Engineering!C50+$B$10*2_Feature_Engineering!D50+$B$11*2_Feature_Engineering!E50+$B$12*2_Feature_Engineering!F50+$B$13*2_Feature_Engineering!G50+$B$14*2_Feature_Engineering!H50+$B$15*2_Feature_Engineering!I50+$B$16*2_Feature_Engineering!J50+$B$17*2_Feature_Engineering!K50+$B$18*2_Feature_Engineering!L50+$B$19*2_Feature_Engineering!M50+$B$20*2_Feature_Engineering!N50+$B$21*2_Feature_Engineering!O50+$B$22*2_Feature_Engineering!P50+$B$23*2_Feature_Engineering!Q50+$B$24*2_Feature_Engineering!R50</f>
        <v>-0.5446749006477</v>
      </c>
      <c r="C88" s="8" t="n">
        <f aca="false">1/(1+EXP(-B88))</f>
        <v>0.367100752920668</v>
      </c>
      <c r="D88" s="6" t="n">
        <f aca="false">IF(C88&gt;=0.5,1,0)</f>
        <v>0</v>
      </c>
      <c r="E88" s="6" t="n">
        <f aca="false">2_Feature_Engineering!A50</f>
        <v>0</v>
      </c>
      <c r="F88" s="6" t="str">
        <f aca="false">IF(D88=E88,"✓","✗")</f>
        <v>✓</v>
      </c>
    </row>
    <row r="89" customFormat="false" ht="15" hidden="false" customHeight="true" outlineLevel="0" collapsed="false">
      <c r="A89" s="6" t="n">
        <v>47</v>
      </c>
      <c r="B89" s="16" t="n">
        <f aca="false">$B$7+$B$8*2_Feature_Engineering!B51+$B$9*2_Feature_Engineering!C51+$B$10*2_Feature_Engineering!D51+$B$11*2_Feature_Engineering!E51+$B$12*2_Feature_Engineering!F51+$B$13*2_Feature_Engineering!G51+$B$14*2_Feature_Engineering!H51+$B$15*2_Feature_Engineering!I51+$B$16*2_Feature_Engineering!J51+$B$17*2_Feature_Engineering!K51+$B$18*2_Feature_Engineering!L51+$B$19*2_Feature_Engineering!M51+$B$20*2_Feature_Engineering!N51+$B$21*2_Feature_Engineering!O51+$B$22*2_Feature_Engineering!P51+$B$23*2_Feature_Engineering!Q51+$B$24*2_Feature_Engineering!R51</f>
        <v>-0.564652759065</v>
      </c>
      <c r="C89" s="8" t="n">
        <f aca="false">1/(1+EXP(-B89))</f>
        <v>0.362471586041689</v>
      </c>
      <c r="D89" s="6" t="n">
        <f aca="false">IF(C89&gt;=0.5,1,0)</f>
        <v>0</v>
      </c>
      <c r="E89" s="6" t="n">
        <f aca="false">2_Feature_Engineering!A51</f>
        <v>0</v>
      </c>
      <c r="F89" s="6" t="str">
        <f aca="false">IF(D89=E89,"✓","✗")</f>
        <v>✓</v>
      </c>
    </row>
    <row r="90" customFormat="false" ht="15" hidden="false" customHeight="true" outlineLevel="0" collapsed="false">
      <c r="A90" s="6" t="n">
        <v>48</v>
      </c>
      <c r="B90" s="16" t="n">
        <f aca="false">$B$7+$B$8*2_Feature_Engineering!B52+$B$9*2_Feature_Engineering!C52+$B$10*2_Feature_Engineering!D52+$B$11*2_Feature_Engineering!E52+$B$12*2_Feature_Engineering!F52+$B$13*2_Feature_Engineering!G52+$B$14*2_Feature_Engineering!H52+$B$15*2_Feature_Engineering!I52+$B$16*2_Feature_Engineering!J52+$B$17*2_Feature_Engineering!K52+$B$18*2_Feature_Engineering!L52+$B$19*2_Feature_Engineering!M52+$B$20*2_Feature_Engineering!N52+$B$21*2_Feature_Engineering!O52+$B$22*2_Feature_Engineering!P52+$B$23*2_Feature_Engineering!Q52+$B$24*2_Feature_Engineering!R52</f>
        <v>-0.554825998613406</v>
      </c>
      <c r="C90" s="8" t="n">
        <f aca="false">1/(1+EXP(-B90))</f>
        <v>0.364745466930315</v>
      </c>
      <c r="D90" s="6" t="n">
        <f aca="false">IF(C90&gt;=0.5,1,0)</f>
        <v>0</v>
      </c>
      <c r="E90" s="6" t="n">
        <f aca="false">2_Feature_Engineering!A52</f>
        <v>1</v>
      </c>
      <c r="F90" s="6" t="str">
        <f aca="false">IF(D90=E90,"✓","✗")</f>
        <v>✗</v>
      </c>
    </row>
    <row r="91" customFormat="false" ht="15" hidden="false" customHeight="true" outlineLevel="0" collapsed="false">
      <c r="A91" s="6" t="n">
        <v>49</v>
      </c>
      <c r="B91" s="16" t="n">
        <f aca="false">$B$7+$B$8*2_Feature_Engineering!B53+$B$9*2_Feature_Engineering!C53+$B$10*2_Feature_Engineering!D53+$B$11*2_Feature_Engineering!E53+$B$12*2_Feature_Engineering!F53+$B$13*2_Feature_Engineering!G53+$B$14*2_Feature_Engineering!H53+$B$15*2_Feature_Engineering!I53+$B$16*2_Feature_Engineering!J53+$B$17*2_Feature_Engineering!K53+$B$18*2_Feature_Engineering!L53+$B$19*2_Feature_Engineering!M53+$B$20*2_Feature_Engineering!N53+$B$21*2_Feature_Engineering!O53+$B$22*2_Feature_Engineering!P53+$B$23*2_Feature_Engineering!Q53+$B$24*2_Feature_Engineering!R53</f>
        <v>5.77528298090319</v>
      </c>
      <c r="C91" s="8" t="n">
        <f aca="false">1/(1+EXP(-B91))</f>
        <v>0.996906281442407</v>
      </c>
      <c r="D91" s="6" t="n">
        <f aca="false">IF(C91&gt;=0.5,1,0)</f>
        <v>1</v>
      </c>
      <c r="E91" s="6" t="n">
        <f aca="false">2_Feature_Engineering!A53</f>
        <v>1</v>
      </c>
      <c r="F91" s="6" t="str">
        <f aca="false">IF(D91=E91,"✓","✗")</f>
        <v>✓</v>
      </c>
    </row>
    <row r="92" customFormat="false" ht="15" hidden="false" customHeight="true" outlineLevel="0" collapsed="false">
      <c r="A92" s="6" t="n">
        <v>50</v>
      </c>
      <c r="B92" s="16" t="n">
        <f aca="false">$B$7+$B$8*2_Feature_Engineering!B54+$B$9*2_Feature_Engineering!C54+$B$10*2_Feature_Engineering!D54+$B$11*2_Feature_Engineering!E54+$B$12*2_Feature_Engineering!F54+$B$13*2_Feature_Engineering!G54+$B$14*2_Feature_Engineering!H54+$B$15*2_Feature_Engineering!I54+$B$16*2_Feature_Engineering!J54+$B$17*2_Feature_Engineering!K54+$B$18*2_Feature_Engineering!L54+$B$19*2_Feature_Engineering!M54+$B$20*2_Feature_Engineering!N54+$B$21*2_Feature_Engineering!O54+$B$22*2_Feature_Engineering!P54+$B$23*2_Feature_Engineering!Q54+$B$24*2_Feature_Engineering!R54</f>
        <v>5.61740288</v>
      </c>
      <c r="C92" s="8" t="n">
        <f aca="false">1/(1+EXP(-B92))</f>
        <v>0.996379091651803</v>
      </c>
      <c r="D92" s="6" t="n">
        <f aca="false">IF(C92&gt;=0.5,1,0)</f>
        <v>1</v>
      </c>
      <c r="E92" s="6" t="n">
        <f aca="false">2_Feature_Engineering!A54</f>
        <v>1</v>
      </c>
      <c r="F92" s="6" t="str">
        <f aca="false">IF(D92=E92,"✓","✗")</f>
        <v>✓</v>
      </c>
    </row>
    <row r="93" customFormat="false" ht="15" hidden="false" customHeight="true" outlineLevel="0" collapsed="false">
      <c r="A93" s="6" t="n">
        <v>51</v>
      </c>
      <c r="B93" s="16" t="n">
        <f aca="false">$B$7+$B$8*2_Feature_Engineering!B55+$B$9*2_Feature_Engineering!C55+$B$10*2_Feature_Engineering!D55+$B$11*2_Feature_Engineering!E55+$B$12*2_Feature_Engineering!F55+$B$13*2_Feature_Engineering!G55+$B$14*2_Feature_Engineering!H55+$B$15*2_Feature_Engineering!I55+$B$16*2_Feature_Engineering!J55+$B$17*2_Feature_Engineering!K55+$B$18*2_Feature_Engineering!L55+$B$19*2_Feature_Engineering!M55+$B$20*2_Feature_Engineering!N55+$B$21*2_Feature_Engineering!O55+$B$22*2_Feature_Engineering!P55+$B$23*2_Feature_Engineering!Q55+$B$24*2_Feature_Engineering!R55</f>
        <v>-0.466131220913708</v>
      </c>
      <c r="C93" s="8" t="n">
        <f aca="false">1/(1+EXP(-B93))</f>
        <v>0.385532339530752</v>
      </c>
      <c r="D93" s="6" t="n">
        <f aca="false">IF(C93&gt;=0.5,1,0)</f>
        <v>0</v>
      </c>
      <c r="E93" s="6" t="n">
        <f aca="false">2_Feature_Engineering!A55</f>
        <v>1</v>
      </c>
      <c r="F93" s="6" t="str">
        <f aca="false">IF(D93=E93,"✓","✗")</f>
        <v>✗</v>
      </c>
    </row>
    <row r="94" customFormat="false" ht="15" hidden="false" customHeight="true" outlineLevel="0" collapsed="false">
      <c r="A94" s="6" t="n">
        <v>52</v>
      </c>
      <c r="B94" s="16" t="n">
        <f aca="false">$B$7+$B$8*2_Feature_Engineering!B56+$B$9*2_Feature_Engineering!C56+$B$10*2_Feature_Engineering!D56+$B$11*2_Feature_Engineering!E56+$B$12*2_Feature_Engineering!F56+$B$13*2_Feature_Engineering!G56+$B$14*2_Feature_Engineering!H56+$B$15*2_Feature_Engineering!I56+$B$16*2_Feature_Engineering!J56+$B$17*2_Feature_Engineering!K56+$B$18*2_Feature_Engineering!L56+$B$19*2_Feature_Engineering!M56+$B$20*2_Feature_Engineering!N56+$B$21*2_Feature_Engineering!O56+$B$22*2_Feature_Engineering!P56+$B$23*2_Feature_Engineering!Q56+$B$24*2_Feature_Engineering!R56</f>
        <v>-0.135797119065</v>
      </c>
      <c r="C94" s="8" t="n">
        <f aca="false">1/(1+EXP(-B94))</f>
        <v>0.466102795357528</v>
      </c>
      <c r="D94" s="6" t="n">
        <f aca="false">IF(C94&gt;=0.5,1,0)</f>
        <v>0</v>
      </c>
      <c r="E94" s="6" t="n">
        <f aca="false">2_Feature_Engineering!A56</f>
        <v>1</v>
      </c>
      <c r="F94" s="6" t="str">
        <f aca="false">IF(D94=E94,"✓","✗")</f>
        <v>✗</v>
      </c>
    </row>
    <row r="95" customFormat="false" ht="15" hidden="false" customHeight="true" outlineLevel="0" collapsed="false">
      <c r="A95" s="6" t="n">
        <v>53</v>
      </c>
      <c r="B95" s="16" t="n">
        <f aca="false">$B$7+$B$8*2_Feature_Engineering!B57+$B$9*2_Feature_Engineering!C57+$B$10*2_Feature_Engineering!D57+$B$11*2_Feature_Engineering!E57+$B$12*2_Feature_Engineering!F57+$B$13*2_Feature_Engineering!G57+$B$14*2_Feature_Engineering!H57+$B$15*2_Feature_Engineering!I57+$B$16*2_Feature_Engineering!J57+$B$17*2_Feature_Engineering!K57+$B$18*2_Feature_Engineering!L57+$B$19*2_Feature_Engineering!M57+$B$20*2_Feature_Engineering!N57+$B$21*2_Feature_Engineering!O57+$B$22*2_Feature_Engineering!P57+$B$23*2_Feature_Engineering!Q57+$B$24*2_Feature_Engineering!R57</f>
        <v>-0.578095139672068</v>
      </c>
      <c r="C95" s="8" t="n">
        <f aca="false">1/(1+EXP(-B95))</f>
        <v>0.35937101968014</v>
      </c>
      <c r="D95" s="6" t="n">
        <f aca="false">IF(C95&gt;=0.5,1,0)</f>
        <v>0</v>
      </c>
      <c r="E95" s="6" t="n">
        <f aca="false">2_Feature_Engineering!A57</f>
        <v>1</v>
      </c>
      <c r="F95" s="6" t="str">
        <f aca="false">IF(D95=E95,"✓","✗")</f>
        <v>✗</v>
      </c>
    </row>
    <row r="96" customFormat="false" ht="15" hidden="false" customHeight="true" outlineLevel="0" collapsed="false">
      <c r="A96" s="6" t="n">
        <v>54</v>
      </c>
      <c r="B96" s="16" t="n">
        <f aca="false">$B$7+$B$8*2_Feature_Engineering!B58+$B$9*2_Feature_Engineering!C58+$B$10*2_Feature_Engineering!D58+$B$11*2_Feature_Engineering!E58+$B$12*2_Feature_Engineering!F58+$B$13*2_Feature_Engineering!G58+$B$14*2_Feature_Engineering!H58+$B$15*2_Feature_Engineering!I58+$B$16*2_Feature_Engineering!J58+$B$17*2_Feature_Engineering!K58+$B$18*2_Feature_Engineering!L58+$B$19*2_Feature_Engineering!M58+$B$20*2_Feature_Engineering!N58+$B$21*2_Feature_Engineering!O58+$B$22*2_Feature_Engineering!P58+$B$23*2_Feature_Engineering!Q58+$B$24*2_Feature_Engineering!R58</f>
        <v>5.79128294162301</v>
      </c>
      <c r="C96" s="8" t="n">
        <f aca="false">1/(1+EXP(-B96))</f>
        <v>0.996955237412774</v>
      </c>
      <c r="D96" s="6" t="n">
        <f aca="false">IF(C96&gt;=0.5,1,0)</f>
        <v>1</v>
      </c>
      <c r="E96" s="6" t="n">
        <f aca="false">2_Feature_Engineering!A58</f>
        <v>1</v>
      </c>
      <c r="F96" s="6" t="str">
        <f aca="false">IF(D96=E96,"✓","✗")</f>
        <v>✓</v>
      </c>
    </row>
    <row r="97" customFormat="false" ht="15" hidden="false" customHeight="true" outlineLevel="0" collapsed="false">
      <c r="A97" s="6" t="n">
        <v>55</v>
      </c>
      <c r="B97" s="16" t="n">
        <f aca="false">$B$7+$B$8*2_Feature_Engineering!B59+$B$9*2_Feature_Engineering!C59+$B$10*2_Feature_Engineering!D59+$B$11*2_Feature_Engineering!E59+$B$12*2_Feature_Engineering!F59+$B$13*2_Feature_Engineering!G59+$B$14*2_Feature_Engineering!H59+$B$15*2_Feature_Engineering!I59+$B$16*2_Feature_Engineering!J59+$B$17*2_Feature_Engineering!K59+$B$18*2_Feature_Engineering!L59+$B$19*2_Feature_Engineering!M59+$B$20*2_Feature_Engineering!N59+$B$21*2_Feature_Engineering!O59+$B$22*2_Feature_Engineering!P59+$B$23*2_Feature_Engineering!Q59+$B$24*2_Feature_Engineering!R59</f>
        <v>5.56650775146819</v>
      </c>
      <c r="C97" s="8" t="n">
        <f aca="false">1/(1+EXP(-B97))</f>
        <v>0.996190754992066</v>
      </c>
      <c r="D97" s="6" t="n">
        <f aca="false">IF(C97&gt;=0.5,1,0)</f>
        <v>1</v>
      </c>
      <c r="E97" s="6" t="n">
        <f aca="false">2_Feature_Engineering!A59</f>
        <v>1</v>
      </c>
      <c r="F97" s="6" t="str">
        <f aca="false">IF(D97=E97,"✓","✗")</f>
        <v>✓</v>
      </c>
    </row>
    <row r="98" customFormat="false" ht="15" hidden="false" customHeight="true" outlineLevel="0" collapsed="false">
      <c r="A98" s="6" t="n">
        <v>56</v>
      </c>
      <c r="B98" s="16" t="n">
        <f aca="false">$B$7+$B$8*2_Feature_Engineering!B60+$B$9*2_Feature_Engineering!C60+$B$10*2_Feature_Engineering!D60+$B$11*2_Feature_Engineering!E60+$B$12*2_Feature_Engineering!F60+$B$13*2_Feature_Engineering!G60+$B$14*2_Feature_Engineering!H60+$B$15*2_Feature_Engineering!I60+$B$16*2_Feature_Engineering!J60+$B$17*2_Feature_Engineering!K60+$B$18*2_Feature_Engineering!L60+$B$19*2_Feature_Engineering!M60+$B$20*2_Feature_Engineering!N60+$B$21*2_Feature_Engineering!O60+$B$22*2_Feature_Engineering!P60+$B$23*2_Feature_Engineering!Q60+$B$24*2_Feature_Engineering!R60</f>
        <v>-0.652576769293534</v>
      </c>
      <c r="C98" s="8" t="n">
        <f aca="false">1/(1+EXP(-B98))</f>
        <v>0.342409103408087</v>
      </c>
      <c r="D98" s="6" t="n">
        <f aca="false">IF(C98&gt;=0.5,1,0)</f>
        <v>0</v>
      </c>
      <c r="E98" s="6" t="n">
        <f aca="false">2_Feature_Engineering!A60</f>
        <v>0</v>
      </c>
      <c r="F98" s="6" t="str">
        <f aca="false">IF(D98=E98,"✓","✗")</f>
        <v>✓</v>
      </c>
    </row>
    <row r="99" customFormat="false" ht="15" hidden="false" customHeight="true" outlineLevel="0" collapsed="false">
      <c r="A99" s="6" t="n">
        <v>57</v>
      </c>
      <c r="B99" s="16" t="n">
        <f aca="false">$B$7+$B$8*2_Feature_Engineering!B61+$B$9*2_Feature_Engineering!C61+$B$10*2_Feature_Engineering!D61+$B$11*2_Feature_Engineering!E61+$B$12*2_Feature_Engineering!F61+$B$13*2_Feature_Engineering!G61+$B$14*2_Feature_Engineering!H61+$B$15*2_Feature_Engineering!I61+$B$16*2_Feature_Engineering!J61+$B$17*2_Feature_Engineering!K61+$B$18*2_Feature_Engineering!L61+$B$19*2_Feature_Engineering!M61+$B$20*2_Feature_Engineering!N61+$B$21*2_Feature_Engineering!O61+$B$22*2_Feature_Engineering!P61+$B$23*2_Feature_Engineering!Q61+$B$24*2_Feature_Engineering!R61</f>
        <v>-0.618155</v>
      </c>
      <c r="C99" s="8" t="n">
        <f aca="false">1/(1+EXP(-B99))</f>
        <v>0.350201184082607</v>
      </c>
      <c r="D99" s="6" t="n">
        <f aca="false">IF(C99&gt;=0.5,1,0)</f>
        <v>0</v>
      </c>
      <c r="E99" s="6" t="n">
        <f aca="false">2_Feature_Engineering!A61</f>
        <v>0</v>
      </c>
      <c r="F99" s="6" t="str">
        <f aca="false">IF(D99=E99,"✓","✗")</f>
        <v>✓</v>
      </c>
    </row>
    <row r="100" customFormat="false" ht="15" hidden="false" customHeight="true" outlineLevel="0" collapsed="false">
      <c r="A100" s="6" t="n">
        <v>58</v>
      </c>
      <c r="B100" s="16" t="n">
        <f aca="false">$B$7+$B$8*2_Feature_Engineering!B62+$B$9*2_Feature_Engineering!C62+$B$10*2_Feature_Engineering!D62+$B$11*2_Feature_Engineering!E62+$B$12*2_Feature_Engineering!F62+$B$13*2_Feature_Engineering!G62+$B$14*2_Feature_Engineering!H62+$B$15*2_Feature_Engineering!I62+$B$16*2_Feature_Engineering!J62+$B$17*2_Feature_Engineering!K62+$B$18*2_Feature_Engineering!L62+$B$19*2_Feature_Engineering!M62+$B$20*2_Feature_Engineering!N62+$B$21*2_Feature_Engineering!O62+$B$22*2_Feature_Engineering!P62+$B$23*2_Feature_Engineering!Q62+$B$24*2_Feature_Engineering!R62</f>
        <v>-0.480946936323624</v>
      </c>
      <c r="C100" s="8" t="n">
        <f aca="false">1/(1+EXP(-B100))</f>
        <v>0.382028544953075</v>
      </c>
      <c r="D100" s="6" t="n">
        <f aca="false">IF(C100&gt;=0.5,1,0)</f>
        <v>0</v>
      </c>
      <c r="E100" s="6" t="n">
        <f aca="false">2_Feature_Engineering!A62</f>
        <v>0</v>
      </c>
      <c r="F100" s="6" t="str">
        <f aca="false">IF(D100=E100,"✓","✗")</f>
        <v>✓</v>
      </c>
    </row>
    <row r="101" customFormat="false" ht="15" hidden="false" customHeight="true" outlineLevel="0" collapsed="false">
      <c r="A101" s="6" t="n">
        <v>59</v>
      </c>
      <c r="B101" s="16" t="n">
        <f aca="false">$B$7+$B$8*2_Feature_Engineering!B63+$B$9*2_Feature_Engineering!C63+$B$10*2_Feature_Engineering!D63+$B$11*2_Feature_Engineering!E63+$B$12*2_Feature_Engineering!F63+$B$13*2_Feature_Engineering!G63+$B$14*2_Feature_Engineering!H63+$B$15*2_Feature_Engineering!I63+$B$16*2_Feature_Engineering!J63+$B$17*2_Feature_Engineering!K63+$B$18*2_Feature_Engineering!L63+$B$19*2_Feature_Engineering!M63+$B$20*2_Feature_Engineering!N63+$B$21*2_Feature_Engineering!O63+$B$22*2_Feature_Engineering!P63+$B$23*2_Feature_Engineering!Q63+$B$24*2_Feature_Engineering!R63</f>
        <v>5.82540628183819</v>
      </c>
      <c r="C101" s="8" t="n">
        <f aca="false">1/(1+EXP(-B101))</f>
        <v>0.997057081606493</v>
      </c>
      <c r="D101" s="6" t="n">
        <f aca="false">IF(C101&gt;=0.5,1,0)</f>
        <v>1</v>
      </c>
      <c r="E101" s="6" t="n">
        <f aca="false">2_Feature_Engineering!A63</f>
        <v>1</v>
      </c>
      <c r="F101" s="6" t="str">
        <f aca="false">IF(D101=E101,"✓","✗")</f>
        <v>✓</v>
      </c>
    </row>
    <row r="102" customFormat="false" ht="15" hidden="false" customHeight="true" outlineLevel="0" collapsed="false">
      <c r="A102" s="6" t="n">
        <v>60</v>
      </c>
      <c r="B102" s="16" t="n">
        <f aca="false">$B$7+$B$8*2_Feature_Engineering!B64+$B$9*2_Feature_Engineering!C64+$B$10*2_Feature_Engineering!D64+$B$11*2_Feature_Engineering!E64+$B$12*2_Feature_Engineering!F64+$B$13*2_Feature_Engineering!G64+$B$14*2_Feature_Engineering!H64+$B$15*2_Feature_Engineering!I64+$B$16*2_Feature_Engineering!J64+$B$17*2_Feature_Engineering!K64+$B$18*2_Feature_Engineering!L64+$B$19*2_Feature_Engineering!M64+$B$20*2_Feature_Engineering!N64+$B$21*2_Feature_Engineering!O64+$B$22*2_Feature_Engineering!P64+$B$23*2_Feature_Engineering!Q64+$B$24*2_Feature_Engineering!R64</f>
        <v>-0.522244913088176</v>
      </c>
      <c r="C102" s="8" t="n">
        <f aca="false">1/(1+EXP(-B102))</f>
        <v>0.372327447937473</v>
      </c>
      <c r="D102" s="6" t="n">
        <f aca="false">IF(C102&gt;=0.5,1,0)</f>
        <v>0</v>
      </c>
      <c r="E102" s="6" t="n">
        <f aca="false">2_Feature_Engineering!A64</f>
        <v>0</v>
      </c>
      <c r="F102" s="6" t="str">
        <f aca="false">IF(D102=E102,"✓","✗")</f>
        <v>✓</v>
      </c>
    </row>
    <row r="103" customFormat="false" ht="15" hidden="false" customHeight="true" outlineLevel="0" collapsed="false">
      <c r="A103" s="6" t="n">
        <v>61</v>
      </c>
      <c r="B103" s="16" t="n">
        <f aca="false">$B$7+$B$8*2_Feature_Engineering!B65+$B$9*2_Feature_Engineering!C65+$B$10*2_Feature_Engineering!D65+$B$11*2_Feature_Engineering!E65+$B$12*2_Feature_Engineering!F65+$B$13*2_Feature_Engineering!G65+$B$14*2_Feature_Engineering!H65+$B$15*2_Feature_Engineering!I65+$B$16*2_Feature_Engineering!J65+$B$17*2_Feature_Engineering!K65+$B$18*2_Feature_Engineering!L65+$B$19*2_Feature_Engineering!M65+$B$20*2_Feature_Engineering!N65+$B$21*2_Feature_Engineering!O65+$B$22*2_Feature_Engineering!P65+$B$23*2_Feature_Engineering!Q65+$B$24*2_Feature_Engineering!R65</f>
        <v>1.377248300935</v>
      </c>
      <c r="C103" s="8" t="n">
        <f aca="false">1/(1+EXP(-B103))</f>
        <v>0.798548701707685</v>
      </c>
      <c r="D103" s="6" t="n">
        <f aca="false">IF(C103&gt;=0.5,1,0)</f>
        <v>1</v>
      </c>
      <c r="E103" s="6" t="n">
        <f aca="false">2_Feature_Engineering!A65</f>
        <v>1</v>
      </c>
      <c r="F103" s="6" t="str">
        <f aca="false">IF(D103=E103,"✓","✗")</f>
        <v>✓</v>
      </c>
    </row>
    <row r="104" customFormat="false" ht="15" hidden="false" customHeight="true" outlineLevel="0" collapsed="false">
      <c r="A104" s="6" t="n">
        <v>62</v>
      </c>
      <c r="B104" s="16" t="n">
        <f aca="false">$B$7+$B$8*2_Feature_Engineering!B66+$B$9*2_Feature_Engineering!C66+$B$10*2_Feature_Engineering!D66+$B$11*2_Feature_Engineering!E66+$B$12*2_Feature_Engineering!F66+$B$13*2_Feature_Engineering!G66+$B$14*2_Feature_Engineering!H66+$B$15*2_Feature_Engineering!I66+$B$16*2_Feature_Engineering!J66+$B$17*2_Feature_Engineering!K66+$B$18*2_Feature_Engineering!L66+$B$19*2_Feature_Engineering!M66+$B$20*2_Feature_Engineering!N66+$B$21*2_Feature_Engineering!O66+$B$22*2_Feature_Engineering!P66+$B$23*2_Feature_Engineering!Q66+$B$24*2_Feature_Engineering!R66</f>
        <v>5.63387176089386</v>
      </c>
      <c r="C104" s="8" t="n">
        <f aca="false">1/(1+EXP(-B104))</f>
        <v>0.996438024936693</v>
      </c>
      <c r="D104" s="6" t="n">
        <f aca="false">IF(C104&gt;=0.5,1,0)</f>
        <v>1</v>
      </c>
      <c r="E104" s="6" t="n">
        <f aca="false">2_Feature_Engineering!A66</f>
        <v>1</v>
      </c>
      <c r="F104" s="6" t="str">
        <f aca="false">IF(D104=E104,"✓","✗")</f>
        <v>✓</v>
      </c>
    </row>
    <row r="105" customFormat="false" ht="15" hidden="false" customHeight="true" outlineLevel="0" collapsed="false">
      <c r="A105" s="6" t="n">
        <v>63</v>
      </c>
      <c r="B105" s="16" t="n">
        <f aca="false">$B$7+$B$8*2_Feature_Engineering!B67+$B$9*2_Feature_Engineering!C67+$B$10*2_Feature_Engineering!D67+$B$11*2_Feature_Engineering!E67+$B$12*2_Feature_Engineering!F67+$B$13*2_Feature_Engineering!G67+$B$14*2_Feature_Engineering!H67+$B$15*2_Feature_Engineering!I67+$B$16*2_Feature_Engineering!J67+$B$17*2_Feature_Engineering!K67+$B$18*2_Feature_Engineering!L67+$B$19*2_Feature_Engineering!M67+$B$20*2_Feature_Engineering!N67+$B$21*2_Feature_Engineering!O67+$B$22*2_Feature_Engineering!P67+$B$23*2_Feature_Engineering!Q67+$B$24*2_Feature_Engineering!R67</f>
        <v>1.0181405375248</v>
      </c>
      <c r="C105" s="8" t="n">
        <f aca="false">1/(1+EXP(-B105))</f>
        <v>0.734610240499222</v>
      </c>
      <c r="D105" s="6" t="n">
        <f aca="false">IF(C105&gt;=0.5,1,0)</f>
        <v>1</v>
      </c>
      <c r="E105" s="6" t="n">
        <f aca="false">2_Feature_Engineering!A67</f>
        <v>0</v>
      </c>
      <c r="F105" s="6" t="str">
        <f aca="false">IF(D105=E105,"✓","✗")</f>
        <v>✗</v>
      </c>
    </row>
    <row r="106" customFormat="false" ht="15" hidden="false" customHeight="true" outlineLevel="0" collapsed="false">
      <c r="A106" s="6" t="n">
        <v>64</v>
      </c>
      <c r="B106" s="16" t="n">
        <f aca="false">$B$7+$B$8*2_Feature_Engineering!B68+$B$9*2_Feature_Engineering!C68+$B$10*2_Feature_Engineering!D68+$B$11*2_Feature_Engineering!E68+$B$12*2_Feature_Engineering!F68+$B$13*2_Feature_Engineering!G68+$B$14*2_Feature_Engineering!H68+$B$15*2_Feature_Engineering!I68+$B$16*2_Feature_Engineering!J68+$B$17*2_Feature_Engineering!K68+$B$18*2_Feature_Engineering!L68+$B$19*2_Feature_Engineering!M68+$B$20*2_Feature_Engineering!N68+$B$21*2_Feature_Engineering!O68+$B$22*2_Feature_Engineering!P68+$B$23*2_Feature_Engineering!Q68+$B$24*2_Feature_Engineering!R68</f>
        <v>-0.540076998613406</v>
      </c>
      <c r="C106" s="8" t="n">
        <f aca="false">1/(1+EXP(-B106))</f>
        <v>0.368169670605794</v>
      </c>
      <c r="D106" s="6" t="n">
        <f aca="false">IF(C106&gt;=0.5,1,0)</f>
        <v>0</v>
      </c>
      <c r="E106" s="6" t="n">
        <f aca="false">2_Feature_Engineering!A68</f>
        <v>0</v>
      </c>
      <c r="F106" s="6" t="str">
        <f aca="false">IF(D106=E106,"✓","✗")</f>
        <v>✓</v>
      </c>
    </row>
    <row r="107" customFormat="false" ht="15" hidden="false" customHeight="true" outlineLevel="0" collapsed="false">
      <c r="A107" s="6" t="n">
        <v>65</v>
      </c>
      <c r="B107" s="16" t="n">
        <f aca="false">$B$7+$B$8*2_Feature_Engineering!B69+$B$9*2_Feature_Engineering!C69+$B$10*2_Feature_Engineering!D69+$B$11*2_Feature_Engineering!E69+$B$12*2_Feature_Engineering!F69+$B$13*2_Feature_Engineering!G69+$B$14*2_Feature_Engineering!H69+$B$15*2_Feature_Engineering!I69+$B$16*2_Feature_Engineering!J69+$B$17*2_Feature_Engineering!K69+$B$18*2_Feature_Engineering!L69+$B$19*2_Feature_Engineering!M69+$B$20*2_Feature_Engineering!N69+$B$21*2_Feature_Engineering!O69+$B$22*2_Feature_Engineering!P69+$B$23*2_Feature_Engineering!Q69+$B$24*2_Feature_Engineering!R69</f>
        <v>-0.820480620155474</v>
      </c>
      <c r="C107" s="8" t="n">
        <f aca="false">1/(1+EXP(-B107))</f>
        <v>0.305661647098224</v>
      </c>
      <c r="D107" s="6" t="n">
        <f aca="false">IF(C107&gt;=0.5,1,0)</f>
        <v>0</v>
      </c>
      <c r="E107" s="6" t="n">
        <f aca="false">2_Feature_Engineering!A69</f>
        <v>0</v>
      </c>
      <c r="F107" s="6" t="str">
        <f aca="false">IF(D107=E107,"✓","✗")</f>
        <v>✓</v>
      </c>
    </row>
    <row r="108" customFormat="false" ht="15" hidden="false" customHeight="true" outlineLevel="0" collapsed="false">
      <c r="A108" s="6" t="n">
        <v>66</v>
      </c>
      <c r="B108" s="16" t="n">
        <f aca="false">$B$7+$B$8*2_Feature_Engineering!B70+$B$9*2_Feature_Engineering!C70+$B$10*2_Feature_Engineering!D70+$B$11*2_Feature_Engineering!E70+$B$12*2_Feature_Engineering!F70+$B$13*2_Feature_Engineering!G70+$B$14*2_Feature_Engineering!H70+$B$15*2_Feature_Engineering!I70+$B$16*2_Feature_Engineering!J70+$B$17*2_Feature_Engineering!K70+$B$18*2_Feature_Engineering!L70+$B$19*2_Feature_Engineering!M70+$B$20*2_Feature_Engineering!N70+$B$21*2_Feature_Engineering!O70+$B$22*2_Feature_Engineering!P70+$B$23*2_Feature_Engineering!Q70+$B$24*2_Feature_Engineering!R70</f>
        <v>-0.336707596775218</v>
      </c>
      <c r="C108" s="8" t="n">
        <f aca="false">1/(1+EXP(-B108))</f>
        <v>0.416609462195914</v>
      </c>
      <c r="D108" s="6" t="n">
        <f aca="false">IF(C108&gt;=0.5,1,0)</f>
        <v>0</v>
      </c>
      <c r="E108" s="6" t="n">
        <f aca="false">2_Feature_Engineering!A70</f>
        <v>0</v>
      </c>
      <c r="F108" s="6" t="str">
        <f aca="false">IF(D108=E108,"✓","✗")</f>
        <v>✓</v>
      </c>
    </row>
    <row r="109" customFormat="false" ht="15" hidden="false" customHeight="true" outlineLevel="0" collapsed="false">
      <c r="A109" s="6" t="n">
        <v>67</v>
      </c>
      <c r="B109" s="16" t="n">
        <f aca="false">$B$7+$B$8*2_Feature_Engineering!B71+$B$9*2_Feature_Engineering!C71+$B$10*2_Feature_Engineering!D71+$B$11*2_Feature_Engineering!E71+$B$12*2_Feature_Engineering!F71+$B$13*2_Feature_Engineering!G71+$B$14*2_Feature_Engineering!H71+$B$15*2_Feature_Engineering!I71+$B$16*2_Feature_Engineering!J71+$B$17*2_Feature_Engineering!K71+$B$18*2_Feature_Engineering!L71+$B$19*2_Feature_Engineering!M71+$B$20*2_Feature_Engineering!N71+$B$21*2_Feature_Engineering!O71+$B$22*2_Feature_Engineering!P71+$B$23*2_Feature_Engineering!Q71+$B$24*2_Feature_Engineering!R71</f>
        <v>-0.6142051999184</v>
      </c>
      <c r="C109" s="8" t="n">
        <f aca="false">1/(1+EXP(-B109))</f>
        <v>0.351100532785634</v>
      </c>
      <c r="D109" s="6" t="n">
        <f aca="false">IF(C109&gt;=0.5,1,0)</f>
        <v>0</v>
      </c>
      <c r="E109" s="6" t="n">
        <f aca="false">2_Feature_Engineering!A71</f>
        <v>0</v>
      </c>
      <c r="F109" s="6" t="str">
        <f aca="false">IF(D109=E109,"✓","✗")</f>
        <v>✓</v>
      </c>
    </row>
    <row r="110" customFormat="false" ht="15" hidden="false" customHeight="true" outlineLevel="0" collapsed="false">
      <c r="A110" s="6" t="n">
        <v>68</v>
      </c>
      <c r="B110" s="16" t="n">
        <f aca="false">$B$7+$B$8*2_Feature_Engineering!B72+$B$9*2_Feature_Engineering!C72+$B$10*2_Feature_Engineering!D72+$B$11*2_Feature_Engineering!E72+$B$12*2_Feature_Engineering!F72+$B$13*2_Feature_Engineering!G72+$B$14*2_Feature_Engineering!H72+$B$15*2_Feature_Engineering!I72+$B$16*2_Feature_Engineering!J72+$B$17*2_Feature_Engineering!K72+$B$18*2_Feature_Engineering!L72+$B$19*2_Feature_Engineering!M72+$B$20*2_Feature_Engineering!N72+$B$21*2_Feature_Engineering!O72+$B$22*2_Feature_Engineering!P72+$B$23*2_Feature_Engineering!Q72+$B$24*2_Feature_Engineering!R72</f>
        <v>-0.625379298613406</v>
      </c>
      <c r="C110" s="8" t="n">
        <f aca="false">1/(1+EXP(-B110))</f>
        <v>0.348559004710824</v>
      </c>
      <c r="D110" s="6" t="n">
        <f aca="false">IF(C110&gt;=0.5,1,0)</f>
        <v>0</v>
      </c>
      <c r="E110" s="6" t="n">
        <f aca="false">2_Feature_Engineering!A72</f>
        <v>0</v>
      </c>
      <c r="F110" s="6" t="str">
        <f aca="false">IF(D110=E110,"✓","✗")</f>
        <v>✓</v>
      </c>
    </row>
    <row r="111" customFormat="false" ht="15" hidden="false" customHeight="true" outlineLevel="0" collapsed="false">
      <c r="A111" s="6" t="n">
        <v>69</v>
      </c>
      <c r="B111" s="16" t="n">
        <f aca="false">$B$7+$B$8*2_Feature_Engineering!B73+$B$9*2_Feature_Engineering!C73+$B$10*2_Feature_Engineering!D73+$B$11*2_Feature_Engineering!E73+$B$12*2_Feature_Engineering!F73+$B$13*2_Feature_Engineering!G73+$B$14*2_Feature_Engineering!H73+$B$15*2_Feature_Engineering!I73+$B$16*2_Feature_Engineering!J73+$B$17*2_Feature_Engineering!K73+$B$18*2_Feature_Engineering!L73+$B$19*2_Feature_Engineering!M73+$B$20*2_Feature_Engineering!N73+$B$21*2_Feature_Engineering!O73+$B$22*2_Feature_Engineering!P73+$B$23*2_Feature_Engineering!Q73+$B$24*2_Feature_Engineering!R73</f>
        <v>-0.499190559104072</v>
      </c>
      <c r="C111" s="8" t="n">
        <f aca="false">1/(1+EXP(-B111))</f>
        <v>0.377730909260427</v>
      </c>
      <c r="D111" s="6" t="n">
        <f aca="false">IF(C111&gt;=0.5,1,0)</f>
        <v>0</v>
      </c>
      <c r="E111" s="6" t="n">
        <f aca="false">2_Feature_Engineering!A73</f>
        <v>0</v>
      </c>
      <c r="F111" s="6" t="str">
        <f aca="false">IF(D111=E111,"✓","✗")</f>
        <v>✓</v>
      </c>
    </row>
    <row r="112" customFormat="false" ht="15" hidden="false" customHeight="true" outlineLevel="0" collapsed="false">
      <c r="A112" s="6" t="n">
        <v>70</v>
      </c>
      <c r="B112" s="16" t="n">
        <f aca="false">$B$7+$B$8*2_Feature_Engineering!B74+$B$9*2_Feature_Engineering!C74+$B$10*2_Feature_Engineering!D74+$B$11*2_Feature_Engineering!E74+$B$12*2_Feature_Engineering!F74+$B$13*2_Feature_Engineering!G74+$B$14*2_Feature_Engineering!H74+$B$15*2_Feature_Engineering!I74+$B$16*2_Feature_Engineering!J74+$B$17*2_Feature_Engineering!K74+$B$18*2_Feature_Engineering!L74+$B$19*2_Feature_Engineering!M74+$B$20*2_Feature_Engineering!N74+$B$21*2_Feature_Engineering!O74+$B$22*2_Feature_Engineering!P74+$B$23*2_Feature_Engineering!Q74+$B$24*2_Feature_Engineering!R74</f>
        <v>-0.6129678200391</v>
      </c>
      <c r="C112" s="8" t="n">
        <f aca="false">1/(1+EXP(-B112))</f>
        <v>0.351382495656962</v>
      </c>
      <c r="D112" s="6" t="n">
        <f aca="false">IF(C112&gt;=0.5,1,0)</f>
        <v>0</v>
      </c>
      <c r="E112" s="6" t="n">
        <f aca="false">2_Feature_Engineering!A74</f>
        <v>0</v>
      </c>
      <c r="F112" s="6" t="str">
        <f aca="false">IF(D112=E112,"✓","✗")</f>
        <v>✓</v>
      </c>
    </row>
    <row r="113" customFormat="false" ht="15" hidden="false" customHeight="true" outlineLevel="0" collapsed="false">
      <c r="A113" s="6" t="n">
        <v>71</v>
      </c>
      <c r="B113" s="16" t="n">
        <f aca="false">$B$7+$B$8*2_Feature_Engineering!B75+$B$9*2_Feature_Engineering!C75+$B$10*2_Feature_Engineering!D75+$B$11*2_Feature_Engineering!E75+$B$12*2_Feature_Engineering!F75+$B$13*2_Feature_Engineering!G75+$B$14*2_Feature_Engineering!H75+$B$15*2_Feature_Engineering!I75+$B$16*2_Feature_Engineering!J75+$B$17*2_Feature_Engineering!K75+$B$18*2_Feature_Engineering!L75+$B$19*2_Feature_Engineering!M75+$B$20*2_Feature_Engineering!N75+$B$21*2_Feature_Engineering!O75+$B$22*2_Feature_Engineering!P75+$B$23*2_Feature_Engineering!Q75+$B$24*2_Feature_Engineering!R75</f>
        <v>-0.524485059957472</v>
      </c>
      <c r="C113" s="8" t="n">
        <f aca="false">1/(1+EXP(-B113))</f>
        <v>0.371804076148549</v>
      </c>
      <c r="D113" s="6" t="n">
        <f aca="false">IF(C113&gt;=0.5,1,0)</f>
        <v>0</v>
      </c>
      <c r="E113" s="6" t="n">
        <f aca="false">2_Feature_Engineering!A75</f>
        <v>1</v>
      </c>
      <c r="F113" s="6" t="str">
        <f aca="false">IF(D113=E113,"✓","✗")</f>
        <v>✗</v>
      </c>
    </row>
    <row r="114" customFormat="false" ht="15" hidden="false" customHeight="true" outlineLevel="0" collapsed="false">
      <c r="A114" s="6" t="n">
        <v>72</v>
      </c>
      <c r="B114" s="16" t="n">
        <f aca="false">$B$7+$B$8*2_Feature_Engineering!B76+$B$9*2_Feature_Engineering!C76+$B$10*2_Feature_Engineering!D76+$B$11*2_Feature_Engineering!E76+$B$12*2_Feature_Engineering!F76+$B$13*2_Feature_Engineering!G76+$B$14*2_Feature_Engineering!H76+$B$15*2_Feature_Engineering!I76+$B$16*2_Feature_Engineering!J76+$B$17*2_Feature_Engineering!K76+$B$18*2_Feature_Engineering!L76+$B$19*2_Feature_Engineering!M76+$B$20*2_Feature_Engineering!N76+$B$21*2_Feature_Engineering!O76+$B$22*2_Feature_Engineering!P76+$B$23*2_Feature_Engineering!Q76+$B$24*2_Feature_Engineering!R76</f>
        <v>5.68329642360142</v>
      </c>
      <c r="C114" s="8" t="n">
        <f aca="false">1/(1+EXP(-B114))</f>
        <v>0.996609212125464</v>
      </c>
      <c r="D114" s="6" t="n">
        <f aca="false">IF(C114&gt;=0.5,1,0)</f>
        <v>1</v>
      </c>
      <c r="E114" s="6" t="n">
        <f aca="false">2_Feature_Engineering!A76</f>
        <v>1</v>
      </c>
      <c r="F114" s="6" t="str">
        <f aca="false">IF(D114=E114,"✓","✗")</f>
        <v>✓</v>
      </c>
    </row>
    <row r="115" customFormat="false" ht="15" hidden="false" customHeight="true" outlineLevel="0" collapsed="false">
      <c r="A115" s="6" t="n">
        <v>73</v>
      </c>
      <c r="B115" s="16" t="n">
        <f aca="false">$B$7+$B$8*2_Feature_Engineering!B77+$B$9*2_Feature_Engineering!C77+$B$10*2_Feature_Engineering!D77+$B$11*2_Feature_Engineering!E77+$B$12*2_Feature_Engineering!F77+$B$13*2_Feature_Engineering!G77+$B$14*2_Feature_Engineering!H77+$B$15*2_Feature_Engineering!I77+$B$16*2_Feature_Engineering!J77+$B$17*2_Feature_Engineering!K77+$B$18*2_Feature_Engineering!L77+$B$19*2_Feature_Engineering!M77+$B$20*2_Feature_Engineering!N77+$B$21*2_Feature_Engineering!O77+$B$22*2_Feature_Engineering!P77+$B$23*2_Feature_Engineering!Q77+$B$24*2_Feature_Engineering!R77</f>
        <v>-0.544080199822106</v>
      </c>
      <c r="C115" s="8" t="n">
        <f aca="false">1/(1+EXP(-B115))</f>
        <v>0.367238935313485</v>
      </c>
      <c r="D115" s="6" t="n">
        <f aca="false">IF(C115&gt;=0.5,1,0)</f>
        <v>0</v>
      </c>
      <c r="E115" s="6" t="n">
        <f aca="false">2_Feature_Engineering!A77</f>
        <v>0</v>
      </c>
      <c r="F115" s="6" t="str">
        <f aca="false">IF(D115=E115,"✓","✗")</f>
        <v>✓</v>
      </c>
    </row>
    <row r="116" customFormat="false" ht="15" hidden="false" customHeight="true" outlineLevel="0" collapsed="false">
      <c r="A116" s="6" t="n">
        <v>74</v>
      </c>
      <c r="B116" s="16" t="n">
        <f aca="false">$B$7+$B$8*2_Feature_Engineering!B78+$B$9*2_Feature_Engineering!C78+$B$10*2_Feature_Engineering!D78+$B$11*2_Feature_Engineering!E78+$B$12*2_Feature_Engineering!F78+$B$13*2_Feature_Engineering!G78+$B$14*2_Feature_Engineering!H78+$B$15*2_Feature_Engineering!I78+$B$16*2_Feature_Engineering!J78+$B$17*2_Feature_Engineering!K78+$B$18*2_Feature_Engineering!L78+$B$19*2_Feature_Engineering!M78+$B$20*2_Feature_Engineering!N78+$B$21*2_Feature_Engineering!O78+$B$22*2_Feature_Engineering!P78+$B$23*2_Feature_Engineering!Q78+$B$24*2_Feature_Engineering!R78</f>
        <v>1.37403940045159</v>
      </c>
      <c r="C116" s="8" t="n">
        <f aca="false">1/(1+EXP(-B116))</f>
        <v>0.798031995578217</v>
      </c>
      <c r="D116" s="6" t="n">
        <f aca="false">IF(C116&gt;=0.5,1,0)</f>
        <v>1</v>
      </c>
      <c r="E116" s="6" t="n">
        <f aca="false">2_Feature_Engineering!A78</f>
        <v>1</v>
      </c>
      <c r="F116" s="6" t="str">
        <f aca="false">IF(D116=E116,"✓","✗")</f>
        <v>✓</v>
      </c>
    </row>
    <row r="117" customFormat="false" ht="15" hidden="false" customHeight="true" outlineLevel="0" collapsed="false">
      <c r="A117" s="6" t="n">
        <v>75</v>
      </c>
      <c r="B117" s="16" t="n">
        <f aca="false">$B$7+$B$8*2_Feature_Engineering!B79+$B$9*2_Feature_Engineering!C79+$B$10*2_Feature_Engineering!D79+$B$11*2_Feature_Engineering!E79+$B$12*2_Feature_Engineering!F79+$B$13*2_Feature_Engineering!G79+$B$14*2_Feature_Engineering!H79+$B$15*2_Feature_Engineering!I79+$B$16*2_Feature_Engineering!J79+$B$17*2_Feature_Engineering!K79+$B$18*2_Feature_Engineering!L79+$B$19*2_Feature_Engineering!M79+$B$20*2_Feature_Engineering!N79+$B$21*2_Feature_Engineering!O79+$B$22*2_Feature_Engineering!P79+$B$23*2_Feature_Engineering!Q79+$B$24*2_Feature_Engineering!R79</f>
        <v>-0.43395888163229</v>
      </c>
      <c r="C117" s="8" t="n">
        <f aca="false">1/(1+EXP(-B117))</f>
        <v>0.39318138448997</v>
      </c>
      <c r="D117" s="6" t="n">
        <f aca="false">IF(C117&gt;=0.5,1,0)</f>
        <v>0</v>
      </c>
      <c r="E117" s="6" t="n">
        <f aca="false">2_Feature_Engineering!A79</f>
        <v>1</v>
      </c>
      <c r="F117" s="6" t="str">
        <f aca="false">IF(D117=E117,"✓","✗")</f>
        <v>✗</v>
      </c>
    </row>
    <row r="118" customFormat="false" ht="15" hidden="false" customHeight="true" outlineLevel="0" collapsed="false">
      <c r="A118" s="6" t="n">
        <v>76</v>
      </c>
      <c r="B118" s="16" t="n">
        <f aca="false">$B$7+$B$8*2_Feature_Engineering!B80+$B$9*2_Feature_Engineering!C80+$B$10*2_Feature_Engineering!D80+$B$11*2_Feature_Engineering!E80+$B$12*2_Feature_Engineering!F80+$B$13*2_Feature_Engineering!G80+$B$14*2_Feature_Engineering!H80+$B$15*2_Feature_Engineering!I80+$B$16*2_Feature_Engineering!J80+$B$17*2_Feature_Engineering!K80+$B$18*2_Feature_Engineering!L80+$B$19*2_Feature_Engineering!M80+$B$20*2_Feature_Engineering!N80+$B$21*2_Feature_Engineering!O80+$B$22*2_Feature_Engineering!P80+$B$23*2_Feature_Engineering!Q80+$B$24*2_Feature_Engineering!R80</f>
        <v>-0.48793154134307</v>
      </c>
      <c r="C118" s="8" t="n">
        <f aca="false">1/(1+EXP(-B118))</f>
        <v>0.380380964569601</v>
      </c>
      <c r="D118" s="6" t="n">
        <f aca="false">IF(C118&gt;=0.5,1,0)</f>
        <v>0</v>
      </c>
      <c r="E118" s="6" t="n">
        <f aca="false">2_Feature_Engineering!A80</f>
        <v>1</v>
      </c>
      <c r="F118" s="6" t="str">
        <f aca="false">IF(D118=E118,"✓","✗")</f>
        <v>✗</v>
      </c>
    </row>
    <row r="119" customFormat="false" ht="15" hidden="false" customHeight="true" outlineLevel="0" collapsed="false">
      <c r="A119" s="6" t="n">
        <v>77</v>
      </c>
      <c r="B119" s="16" t="n">
        <f aca="false">$B$7+$B$8*2_Feature_Engineering!B81+$B$9*2_Feature_Engineering!C81+$B$10*2_Feature_Engineering!D81+$B$11*2_Feature_Engineering!E81+$B$12*2_Feature_Engineering!F81+$B$13*2_Feature_Engineering!G81+$B$14*2_Feature_Engineering!H81+$B$15*2_Feature_Engineering!I81+$B$16*2_Feature_Engineering!J81+$B$17*2_Feature_Engineering!K81+$B$18*2_Feature_Engineering!L81+$B$19*2_Feature_Engineering!M81+$B$20*2_Feature_Engineering!N81+$B$21*2_Feature_Engineering!O81+$B$22*2_Feature_Engineering!P81+$B$23*2_Feature_Engineering!Q81+$B$24*2_Feature_Engineering!R81</f>
        <v>5.6549690023216</v>
      </c>
      <c r="C119" s="8" t="n">
        <f aca="false">1/(1+EXP(-B119))</f>
        <v>0.99651212626309</v>
      </c>
      <c r="D119" s="6" t="n">
        <f aca="false">IF(C119&gt;=0.5,1,0)</f>
        <v>1</v>
      </c>
      <c r="E119" s="6" t="n">
        <f aca="false">2_Feature_Engineering!A81</f>
        <v>1</v>
      </c>
      <c r="F119" s="6" t="str">
        <f aca="false">IF(D119=E119,"✓","✗")</f>
        <v>✓</v>
      </c>
    </row>
    <row r="120" customFormat="false" ht="15" hidden="false" customHeight="true" outlineLevel="0" collapsed="false">
      <c r="A120" s="6" t="n">
        <v>78</v>
      </c>
      <c r="B120" s="16" t="n">
        <f aca="false">$B$7+$B$8*2_Feature_Engineering!B82+$B$9*2_Feature_Engineering!C82+$B$10*2_Feature_Engineering!D82+$B$11*2_Feature_Engineering!E82+$B$12*2_Feature_Engineering!F82+$B$13*2_Feature_Engineering!G82+$B$14*2_Feature_Engineering!H82+$B$15*2_Feature_Engineering!I82+$B$16*2_Feature_Engineering!J82+$B$17*2_Feature_Engineering!K82+$B$18*2_Feature_Engineering!L82+$B$19*2_Feature_Engineering!M82+$B$20*2_Feature_Engineering!N82+$B$21*2_Feature_Engineering!O82+$B$22*2_Feature_Engineering!P82+$B$23*2_Feature_Engineering!Q82+$B$24*2_Feature_Engineering!R82</f>
        <v>-0.478416939516594</v>
      </c>
      <c r="C120" s="8" t="n">
        <f aca="false">1/(1+EXP(-B120))</f>
        <v>0.382626011526434</v>
      </c>
      <c r="D120" s="6" t="n">
        <f aca="false">IF(C120&gt;=0.5,1,0)</f>
        <v>0</v>
      </c>
      <c r="E120" s="6" t="n">
        <f aca="false">2_Feature_Engineering!A82</f>
        <v>1</v>
      </c>
      <c r="F120" s="6" t="str">
        <f aca="false">IF(D120=E120,"✓","✗")</f>
        <v>✗</v>
      </c>
    </row>
    <row r="121" customFormat="false" ht="15" hidden="false" customHeight="true" outlineLevel="0" collapsed="false">
      <c r="A121" s="6" t="n">
        <v>79</v>
      </c>
      <c r="B121" s="16" t="n">
        <f aca="false">$B$7+$B$8*2_Feature_Engineering!B83+$B$9*2_Feature_Engineering!C83+$B$10*2_Feature_Engineering!D83+$B$11*2_Feature_Engineering!E83+$B$12*2_Feature_Engineering!F83+$B$13*2_Feature_Engineering!G83+$B$14*2_Feature_Engineering!H83+$B$15*2_Feature_Engineering!I83+$B$16*2_Feature_Engineering!J83+$B$17*2_Feature_Engineering!K83+$B$18*2_Feature_Engineering!L83+$B$19*2_Feature_Engineering!M83+$B$20*2_Feature_Engineering!N83+$B$21*2_Feature_Engineering!O83+$B$22*2_Feature_Engineering!P83+$B$23*2_Feature_Engineering!Q83+$B$24*2_Feature_Engineering!R83</f>
        <v>-0.470379644656016</v>
      </c>
      <c r="C121" s="8" t="n">
        <f aca="false">1/(1+EXP(-B121))</f>
        <v>0.384526390747312</v>
      </c>
      <c r="D121" s="6" t="n">
        <f aca="false">IF(C121&gt;=0.5,1,0)</f>
        <v>0</v>
      </c>
      <c r="E121" s="6" t="n">
        <f aca="false">2_Feature_Engineering!A83</f>
        <v>1</v>
      </c>
      <c r="F121" s="6" t="str">
        <f aca="false">IF(D121=E121,"✓","✗")</f>
        <v>✗</v>
      </c>
    </row>
    <row r="122" customFormat="false" ht="15" hidden="false" customHeight="true" outlineLevel="0" collapsed="false">
      <c r="A122" s="6" t="n">
        <v>80</v>
      </c>
      <c r="B122" s="16" t="n">
        <f aca="false">$B$7+$B$8*2_Feature_Engineering!B84+$B$9*2_Feature_Engineering!C84+$B$10*2_Feature_Engineering!D84+$B$11*2_Feature_Engineering!E84+$B$12*2_Feature_Engineering!F84+$B$13*2_Feature_Engineering!G84+$B$14*2_Feature_Engineering!H84+$B$15*2_Feature_Engineering!I84+$B$16*2_Feature_Engineering!J84+$B$17*2_Feature_Engineering!K84+$B$18*2_Feature_Engineering!L84+$B$19*2_Feature_Engineering!M84+$B$20*2_Feature_Engineering!N84+$B$21*2_Feature_Engineering!O84+$B$22*2_Feature_Engineering!P84+$B$23*2_Feature_Engineering!Q84+$B$24*2_Feature_Engineering!R84</f>
        <v>-0.287390596775218</v>
      </c>
      <c r="C122" s="8" t="n">
        <f aca="false">1/(1+EXP(-B122))</f>
        <v>0.428642811855443</v>
      </c>
      <c r="D122" s="6" t="n">
        <f aca="false">IF(C122&gt;=0.5,1,0)</f>
        <v>0</v>
      </c>
      <c r="E122" s="6" t="n">
        <f aca="false">2_Feature_Engineering!A84</f>
        <v>1</v>
      </c>
      <c r="F122" s="6" t="str">
        <f aca="false">IF(D122=E122,"✓","✗")</f>
        <v>✗</v>
      </c>
    </row>
    <row r="123" customFormat="false" ht="15" hidden="false" customHeight="true" outlineLevel="0" collapsed="false">
      <c r="A123" s="6" t="n">
        <v>81</v>
      </c>
      <c r="B123" s="16" t="n">
        <f aca="false">$B$7+$B$8*2_Feature_Engineering!B85+$B$9*2_Feature_Engineering!C85+$B$10*2_Feature_Engineering!D85+$B$11*2_Feature_Engineering!E85+$B$12*2_Feature_Engineering!F85+$B$13*2_Feature_Engineering!G85+$B$14*2_Feature_Engineering!H85+$B$15*2_Feature_Engineering!I85+$B$16*2_Feature_Engineering!J85+$B$17*2_Feature_Engineering!K85+$B$18*2_Feature_Engineering!L85+$B$19*2_Feature_Engineering!M85+$B$20*2_Feature_Engineering!N85+$B$21*2_Feature_Engineering!O85+$B$22*2_Feature_Engineering!P85+$B$23*2_Feature_Engineering!Q85+$B$24*2_Feature_Engineering!R85</f>
        <v>-0.754164599548406</v>
      </c>
      <c r="C123" s="8" t="n">
        <f aca="false">1/(1+EXP(-B123))</f>
        <v>0.319914533379255</v>
      </c>
      <c r="D123" s="6" t="n">
        <f aca="false">IF(C123&gt;=0.5,1,0)</f>
        <v>0</v>
      </c>
      <c r="E123" s="6" t="n">
        <f aca="false">2_Feature_Engineering!A85</f>
        <v>1</v>
      </c>
      <c r="F123" s="6" t="str">
        <f aca="false">IF(D123=E123,"✓","✗")</f>
        <v>✗</v>
      </c>
    </row>
    <row r="124" customFormat="false" ht="15" hidden="false" customHeight="true" outlineLevel="0" collapsed="false">
      <c r="A124" s="6" t="n">
        <v>82</v>
      </c>
      <c r="B124" s="16" t="n">
        <f aca="false">$B$7+$B$8*2_Feature_Engineering!B86+$B$9*2_Feature_Engineering!C86+$B$10*2_Feature_Engineering!D86+$B$11*2_Feature_Engineering!E86+$B$12*2_Feature_Engineering!F86+$B$13*2_Feature_Engineering!G86+$B$14*2_Feature_Engineering!H86+$B$15*2_Feature_Engineering!I86+$B$16*2_Feature_Engineering!J86+$B$17*2_Feature_Engineering!K86+$B$18*2_Feature_Engineering!L86+$B$19*2_Feature_Engineering!M86+$B$20*2_Feature_Engineering!N86+$B$21*2_Feature_Engineering!O86+$B$22*2_Feature_Engineering!P86+$B$23*2_Feature_Engineering!Q86+$B$24*2_Feature_Engineering!R86</f>
        <v>1.361211300935</v>
      </c>
      <c r="C124" s="8" t="n">
        <f aca="false">1/(1+EXP(-B124))</f>
        <v>0.795956495327798</v>
      </c>
      <c r="D124" s="6" t="n">
        <f aca="false">IF(C124&gt;=0.5,1,0)</f>
        <v>1</v>
      </c>
      <c r="E124" s="6" t="n">
        <f aca="false">2_Feature_Engineering!A86</f>
        <v>1</v>
      </c>
      <c r="F124" s="6" t="str">
        <f aca="false">IF(D124=E124,"✓","✗")</f>
        <v>✓</v>
      </c>
    </row>
    <row r="125" customFormat="false" ht="15" hidden="false" customHeight="true" outlineLevel="0" collapsed="false">
      <c r="A125" s="6" t="n">
        <v>83</v>
      </c>
      <c r="B125" s="16" t="n">
        <f aca="false">$B$7+$B$8*2_Feature_Engineering!B87+$B$9*2_Feature_Engineering!C87+$B$10*2_Feature_Engineering!D87+$B$11*2_Feature_Engineering!E87+$B$12*2_Feature_Engineering!F87+$B$13*2_Feature_Engineering!G87+$B$14*2_Feature_Engineering!H87+$B$15*2_Feature_Engineering!I87+$B$16*2_Feature_Engineering!J87+$B$17*2_Feature_Engineering!K87+$B$18*2_Feature_Engineering!L87+$B$19*2_Feature_Engineering!M87+$B$20*2_Feature_Engineering!N87+$B$21*2_Feature_Engineering!O87+$B$22*2_Feature_Engineering!P87+$B$23*2_Feature_Engineering!Q87+$B$24*2_Feature_Engineering!R87</f>
        <v>-0.42836121960908</v>
      </c>
      <c r="C125" s="8" t="n">
        <f aca="false">1/(1+EXP(-B125))</f>
        <v>0.394517725014252</v>
      </c>
      <c r="D125" s="6" t="n">
        <f aca="false">IF(C125&gt;=0.5,1,0)</f>
        <v>0</v>
      </c>
      <c r="E125" s="6" t="n">
        <f aca="false">2_Feature_Engineering!A87</f>
        <v>0</v>
      </c>
      <c r="F125" s="6" t="str">
        <f aca="false">IF(D125=E125,"✓","✗")</f>
        <v>✓</v>
      </c>
    </row>
    <row r="126" customFormat="false" ht="15" hidden="false" customHeight="true" outlineLevel="0" collapsed="false">
      <c r="A126" s="6" t="n">
        <v>84</v>
      </c>
      <c r="B126" s="16" t="n">
        <f aca="false">$B$7+$B$8*2_Feature_Engineering!B88+$B$9*2_Feature_Engineering!C88+$B$10*2_Feature_Engineering!D88+$B$11*2_Feature_Engineering!E88+$B$12*2_Feature_Engineering!F88+$B$13*2_Feature_Engineering!G88+$B$14*2_Feature_Engineering!H88+$B$15*2_Feature_Engineering!I88+$B$16*2_Feature_Engineering!J88+$B$17*2_Feature_Engineering!K88+$B$18*2_Feature_Engineering!L88+$B$19*2_Feature_Engineering!M88+$B$20*2_Feature_Engineering!N88+$B$21*2_Feature_Engineering!O88+$B$22*2_Feature_Engineering!P88+$B$23*2_Feature_Engineering!Q88+$B$24*2_Feature_Engineering!R88</f>
        <v>-0.732436180451594</v>
      </c>
      <c r="C126" s="8" t="n">
        <f aca="false">1/(1+EXP(-B126))</f>
        <v>0.324660352218412</v>
      </c>
      <c r="D126" s="6" t="n">
        <f aca="false">IF(C126&gt;=0.5,1,0)</f>
        <v>0</v>
      </c>
      <c r="E126" s="6" t="n">
        <f aca="false">2_Feature_Engineering!A88</f>
        <v>1</v>
      </c>
      <c r="F126" s="6" t="str">
        <f aca="false">IF(D126=E126,"✓","✗")</f>
        <v>✗</v>
      </c>
    </row>
    <row r="127" customFormat="false" ht="15" hidden="false" customHeight="true" outlineLevel="0" collapsed="false">
      <c r="A127" s="6" t="n">
        <v>85</v>
      </c>
      <c r="B127" s="16" t="n">
        <f aca="false">$B$7+$B$8*2_Feature_Engineering!B89+$B$9*2_Feature_Engineering!C89+$B$10*2_Feature_Engineering!D89+$B$11*2_Feature_Engineering!E89+$B$12*2_Feature_Engineering!F89+$B$13*2_Feature_Engineering!G89+$B$14*2_Feature_Engineering!H89+$B$15*2_Feature_Engineering!I89+$B$16*2_Feature_Engineering!J89+$B$17*2_Feature_Engineering!K89+$B$18*2_Feature_Engineering!L89+$B$19*2_Feature_Engineering!M89+$B$20*2_Feature_Engineering!N89+$B$21*2_Feature_Engineering!O89+$B$22*2_Feature_Engineering!P89+$B$23*2_Feature_Engineering!Q89+$B$24*2_Feature_Engineering!R89</f>
        <v>-0.836060260725294</v>
      </c>
      <c r="C127" s="8" t="n">
        <f aca="false">1/(1+EXP(-B127))</f>
        <v>0.302365186843259</v>
      </c>
      <c r="D127" s="6" t="n">
        <f aca="false">IF(C127&gt;=0.5,1,0)</f>
        <v>0</v>
      </c>
      <c r="E127" s="6" t="n">
        <f aca="false">2_Feature_Engineering!A89</f>
        <v>1</v>
      </c>
      <c r="F127" s="6" t="str">
        <f aca="false">IF(D127=E127,"✓","✗")</f>
        <v>✗</v>
      </c>
    </row>
    <row r="128" customFormat="false" ht="15" hidden="false" customHeight="true" outlineLevel="0" collapsed="false">
      <c r="A128" s="6" t="n">
        <v>86</v>
      </c>
      <c r="B128" s="16" t="n">
        <f aca="false">$B$7+$B$8*2_Feature_Engineering!B90+$B$9*2_Feature_Engineering!C90+$B$10*2_Feature_Engineering!D90+$B$11*2_Feature_Engineering!E90+$B$12*2_Feature_Engineering!F90+$B$13*2_Feature_Engineering!G90+$B$14*2_Feature_Engineering!H90+$B$15*2_Feature_Engineering!I90+$B$16*2_Feature_Engineering!J90+$B$17*2_Feature_Engineering!K90+$B$18*2_Feature_Engineering!L90+$B$19*2_Feature_Engineering!M90+$B$20*2_Feature_Engineering!N90+$B$21*2_Feature_Engineering!O90+$B$22*2_Feature_Engineering!P90+$B$23*2_Feature_Engineering!Q90+$B$24*2_Feature_Engineering!R90</f>
        <v>-0.565451295420436</v>
      </c>
      <c r="C128" s="8" t="n">
        <f aca="false">1/(1+EXP(-B128))</f>
        <v>0.362287075794064</v>
      </c>
      <c r="D128" s="6" t="n">
        <f aca="false">IF(C128&gt;=0.5,1,0)</f>
        <v>0</v>
      </c>
      <c r="E128" s="6" t="n">
        <f aca="false">2_Feature_Engineering!A90</f>
        <v>0</v>
      </c>
      <c r="F128" s="6" t="str">
        <f aca="false">IF(D128=E128,"✓","✗")</f>
        <v>✓</v>
      </c>
    </row>
    <row r="129" customFormat="false" ht="15" hidden="false" customHeight="true" outlineLevel="0" collapsed="false">
      <c r="A129" s="6" t="n">
        <v>87</v>
      </c>
      <c r="B129" s="16" t="n">
        <f aca="false">$B$7+$B$8*2_Feature_Engineering!B91+$B$9*2_Feature_Engineering!C91+$B$10*2_Feature_Engineering!D91+$B$11*2_Feature_Engineering!E91+$B$12*2_Feature_Engineering!F91+$B$13*2_Feature_Engineering!G91+$B$14*2_Feature_Engineering!H91+$B$15*2_Feature_Engineering!I91+$B$16*2_Feature_Engineering!J91+$B$17*2_Feature_Engineering!K91+$B$18*2_Feature_Engineering!L91+$B$19*2_Feature_Engineering!M91+$B$20*2_Feature_Engineering!N91+$B$21*2_Feature_Engineering!O91+$B$22*2_Feature_Engineering!P91+$B$23*2_Feature_Engineering!Q91+$B$24*2_Feature_Engineering!R91</f>
        <v>-0.378858793453978</v>
      </c>
      <c r="C129" s="8" t="n">
        <f aca="false">1/(1+EXP(-B129))</f>
        <v>0.406402171668216</v>
      </c>
      <c r="D129" s="6" t="n">
        <f aca="false">IF(C129&gt;=0.5,1,0)</f>
        <v>0</v>
      </c>
      <c r="E129" s="6" t="n">
        <f aca="false">2_Feature_Engineering!A91</f>
        <v>1</v>
      </c>
      <c r="F129" s="6" t="str">
        <f aca="false">IF(D129=E129,"✓","✗")</f>
        <v>✗</v>
      </c>
    </row>
    <row r="130" customFormat="false" ht="15" hidden="false" customHeight="true" outlineLevel="0" collapsed="false">
      <c r="A130" s="6" t="n">
        <v>88</v>
      </c>
      <c r="B130" s="16" t="n">
        <f aca="false">$B$7+$B$8*2_Feature_Engineering!B92+$B$9*2_Feature_Engineering!C92+$B$10*2_Feature_Engineering!D92+$B$11*2_Feature_Engineering!E92+$B$12*2_Feature_Engineering!F92+$B$13*2_Feature_Engineering!G92+$B$14*2_Feature_Engineering!H92+$B$15*2_Feature_Engineering!I92+$B$16*2_Feature_Engineering!J92+$B$17*2_Feature_Engineering!K92+$B$18*2_Feature_Engineering!L92+$B$19*2_Feature_Engineering!M92+$B$20*2_Feature_Engineering!N92+$B$21*2_Feature_Engineering!O92+$B$22*2_Feature_Engineering!P92+$B$23*2_Feature_Engineering!Q92+$B$24*2_Feature_Engineering!R92</f>
        <v>-0.56049798927952</v>
      </c>
      <c r="C130" s="8" t="n">
        <f aca="false">1/(1+EXP(-B130))</f>
        <v>0.363432242439843</v>
      </c>
      <c r="D130" s="6" t="n">
        <f aca="false">IF(C130&gt;=0.5,1,0)</f>
        <v>0</v>
      </c>
      <c r="E130" s="6" t="n">
        <f aca="false">2_Feature_Engineering!A92</f>
        <v>1</v>
      </c>
      <c r="F130" s="6" t="str">
        <f aca="false">IF(D130=E130,"✓","✗")</f>
        <v>✗</v>
      </c>
    </row>
    <row r="131" customFormat="false" ht="15" hidden="false" customHeight="true" outlineLevel="0" collapsed="false">
      <c r="A131" s="6" t="n">
        <v>89</v>
      </c>
      <c r="B131" s="16" t="n">
        <f aca="false">$B$7+$B$8*2_Feature_Engineering!B93+$B$9*2_Feature_Engineering!C93+$B$10*2_Feature_Engineering!D93+$B$11*2_Feature_Engineering!E93+$B$12*2_Feature_Engineering!F93+$B$13*2_Feature_Engineering!G93+$B$14*2_Feature_Engineering!H93+$B$15*2_Feature_Engineering!I93+$B$16*2_Feature_Engineering!J93+$B$17*2_Feature_Engineering!K93+$B$18*2_Feature_Engineering!L93+$B$19*2_Feature_Engineering!M93+$B$20*2_Feature_Engineering!N93+$B$21*2_Feature_Engineering!O93+$B$22*2_Feature_Engineering!P93+$B$23*2_Feature_Engineering!Q93+$B$24*2_Feature_Engineering!R93</f>
        <v>-0.436248780292664</v>
      </c>
      <c r="C131" s="8" t="n">
        <f aca="false">1/(1+EXP(-B131))</f>
        <v>0.392635171908982</v>
      </c>
      <c r="D131" s="6" t="n">
        <f aca="false">IF(C131&gt;=0.5,1,0)</f>
        <v>0</v>
      </c>
      <c r="E131" s="6" t="n">
        <f aca="false">2_Feature_Engineering!A93</f>
        <v>0</v>
      </c>
      <c r="F131" s="6" t="str">
        <f aca="false">IF(D131=E131,"✓","✗")</f>
        <v>✓</v>
      </c>
    </row>
    <row r="132" customFormat="false" ht="15" hidden="false" customHeight="true" outlineLevel="0" collapsed="false">
      <c r="A132" s="6" t="n">
        <v>90</v>
      </c>
      <c r="B132" s="16" t="n">
        <f aca="false">$B$7+$B$8*2_Feature_Engineering!B94+$B$9*2_Feature_Engineering!C94+$B$10*2_Feature_Engineering!D94+$B$11*2_Feature_Engineering!E94+$B$12*2_Feature_Engineering!F94+$B$13*2_Feature_Engineering!G94+$B$14*2_Feature_Engineering!H94+$B$15*2_Feature_Engineering!I94+$B$16*2_Feature_Engineering!J94+$B$17*2_Feature_Engineering!K94+$B$18*2_Feature_Engineering!L94+$B$19*2_Feature_Engineering!M94+$B$20*2_Feature_Engineering!N94+$B$21*2_Feature_Engineering!O94+$B$22*2_Feature_Engineering!P94+$B$23*2_Feature_Engineering!Q94+$B$24*2_Feature_Engineering!R94</f>
        <v>-0.387166596775218</v>
      </c>
      <c r="C132" s="8" t="n">
        <f aca="false">1/(1+EXP(-B132))</f>
        <v>0.404399570518653</v>
      </c>
      <c r="D132" s="6" t="n">
        <f aca="false">IF(C132&gt;=0.5,1,0)</f>
        <v>0</v>
      </c>
      <c r="E132" s="6" t="n">
        <f aca="false">2_Feature_Engineering!A94</f>
        <v>1</v>
      </c>
      <c r="F132" s="6" t="str">
        <f aca="false">IF(D132=E132,"✓","✗")</f>
        <v>✗</v>
      </c>
    </row>
    <row r="133" customFormat="false" ht="15" hidden="false" customHeight="true" outlineLevel="0" collapsed="false">
      <c r="A133" s="6" t="n">
        <v>91</v>
      </c>
      <c r="B133" s="16" t="n">
        <f aca="false">$B$7+$B$8*2_Feature_Engineering!B95+$B$9*2_Feature_Engineering!C95+$B$10*2_Feature_Engineering!D95+$B$11*2_Feature_Engineering!E95+$B$12*2_Feature_Engineering!F95+$B$13*2_Feature_Engineering!G95+$B$14*2_Feature_Engineering!H95+$B$15*2_Feature_Engineering!I95+$B$16*2_Feature_Engineering!J95+$B$17*2_Feature_Engineering!K95+$B$18*2_Feature_Engineering!L95+$B$19*2_Feature_Engineering!M95+$B$20*2_Feature_Engineering!N95+$B$21*2_Feature_Engineering!O95+$B$22*2_Feature_Engineering!P95+$B$23*2_Feature_Engineering!Q95+$B$24*2_Feature_Engineering!R95</f>
        <v>-0.552027939516594</v>
      </c>
      <c r="C133" s="8" t="n">
        <f aca="false">1/(1+EXP(-B133))</f>
        <v>0.365394039631893</v>
      </c>
      <c r="D133" s="6" t="n">
        <f aca="false">IF(C133&gt;=0.5,1,0)</f>
        <v>0</v>
      </c>
      <c r="E133" s="6" t="n">
        <f aca="false">2_Feature_Engineering!A95</f>
        <v>1</v>
      </c>
      <c r="F133" s="6" t="str">
        <f aca="false">IF(D133=E133,"✓","✗")</f>
        <v>✗</v>
      </c>
    </row>
    <row r="134" customFormat="false" ht="15" hidden="false" customHeight="true" outlineLevel="0" collapsed="false">
      <c r="A134" s="6" t="n">
        <v>92</v>
      </c>
      <c r="B134" s="16" t="n">
        <f aca="false">$B$7+$B$8*2_Feature_Engineering!B96+$B$9*2_Feature_Engineering!C96+$B$10*2_Feature_Engineering!D96+$B$11*2_Feature_Engineering!E96+$B$12*2_Feature_Engineering!F96+$B$13*2_Feature_Engineering!G96+$B$14*2_Feature_Engineering!H96+$B$15*2_Feature_Engineering!I96+$B$16*2_Feature_Engineering!J96+$B$17*2_Feature_Engineering!K96+$B$18*2_Feature_Engineering!L96+$B$19*2_Feature_Engineering!M96+$B$20*2_Feature_Engineering!N96+$B$21*2_Feature_Engineering!O96+$B$22*2_Feature_Engineering!P96+$B$23*2_Feature_Engineering!Q96+$B$24*2_Feature_Engineering!R96</f>
        <v>-0.5111944489834</v>
      </c>
      <c r="C134" s="8" t="n">
        <f aca="false">1/(1+EXP(-B134))</f>
        <v>0.374913560575779</v>
      </c>
      <c r="D134" s="6" t="n">
        <f aca="false">IF(C134&gt;=0.5,1,0)</f>
        <v>0</v>
      </c>
      <c r="E134" s="6" t="n">
        <f aca="false">2_Feature_Engineering!A96</f>
        <v>0</v>
      </c>
      <c r="F134" s="6" t="str">
        <f aca="false">IF(D134=E134,"✓","✗")</f>
        <v>✓</v>
      </c>
    </row>
    <row r="135" customFormat="false" ht="15" hidden="false" customHeight="true" outlineLevel="0" collapsed="false">
      <c r="A135" s="6" t="n">
        <v>93</v>
      </c>
      <c r="B135" s="16" t="n">
        <f aca="false">$B$7+$B$8*2_Feature_Engineering!B97+$B$9*2_Feature_Engineering!C97+$B$10*2_Feature_Engineering!D97+$B$11*2_Feature_Engineering!E97+$B$12*2_Feature_Engineering!F97+$B$13*2_Feature_Engineering!G97+$B$14*2_Feature_Engineering!H97+$B$15*2_Feature_Engineering!I97+$B$16*2_Feature_Engineering!J97+$B$17*2_Feature_Engineering!K97+$B$18*2_Feature_Engineering!L97+$B$19*2_Feature_Engineering!M97+$B$20*2_Feature_Engineering!N97+$B$21*2_Feature_Engineering!O97+$B$22*2_Feature_Engineering!P97+$B$23*2_Feature_Engineering!Q97+$B$24*2_Feature_Engineering!R97</f>
        <v>5.74113642141841</v>
      </c>
      <c r="C135" s="8" t="n">
        <f aca="false">1/(1+EXP(-B135))</f>
        <v>0.996799161248929</v>
      </c>
      <c r="D135" s="6" t="n">
        <f aca="false">IF(C135&gt;=0.5,1,0)</f>
        <v>1</v>
      </c>
      <c r="E135" s="6" t="n">
        <f aca="false">2_Feature_Engineering!A97</f>
        <v>1</v>
      </c>
      <c r="F135" s="6" t="str">
        <f aca="false">IF(D135=E135,"✓","✗")</f>
        <v>✓</v>
      </c>
    </row>
    <row r="136" customFormat="false" ht="15" hidden="false" customHeight="true" outlineLevel="0" collapsed="false">
      <c r="A136" s="6" t="n">
        <v>94</v>
      </c>
      <c r="B136" s="16" t="n">
        <f aca="false">$B$7+$B$8*2_Feature_Engineering!B98+$B$9*2_Feature_Engineering!C98+$B$10*2_Feature_Engineering!D98+$B$11*2_Feature_Engineering!E98+$B$12*2_Feature_Engineering!F98+$B$13*2_Feature_Engineering!G98+$B$14*2_Feature_Engineering!H98+$B$15*2_Feature_Engineering!I98+$B$16*2_Feature_Engineering!J98+$B$17*2_Feature_Engineering!K98+$B$18*2_Feature_Engineering!L98+$B$19*2_Feature_Engineering!M98+$B$20*2_Feature_Engineering!N98+$B$21*2_Feature_Engineering!O98+$B$22*2_Feature_Engineering!P98+$B$23*2_Feature_Engineering!Q98+$B$24*2_Feature_Engineering!R98</f>
        <v>-0.558171879516594</v>
      </c>
      <c r="C136" s="8" t="n">
        <f aca="false">1/(1+EXP(-B136))</f>
        <v>0.363970556947822</v>
      </c>
      <c r="D136" s="6" t="n">
        <f aca="false">IF(C136&gt;=0.5,1,0)</f>
        <v>0</v>
      </c>
      <c r="E136" s="6" t="n">
        <f aca="false">2_Feature_Engineering!A98</f>
        <v>0</v>
      </c>
      <c r="F136" s="6" t="str">
        <f aca="false">IF(D136=E136,"✓","✗")</f>
        <v>✓</v>
      </c>
    </row>
    <row r="137" customFormat="false" ht="15" hidden="false" customHeight="true" outlineLevel="0" collapsed="false">
      <c r="A137" s="6" t="n">
        <v>95</v>
      </c>
      <c r="B137" s="16" t="n">
        <f aca="false">$B$7+$B$8*2_Feature_Engineering!B99+$B$9*2_Feature_Engineering!C99+$B$10*2_Feature_Engineering!D99+$B$11*2_Feature_Engineering!E99+$B$12*2_Feature_Engineering!F99+$B$13*2_Feature_Engineering!G99+$B$14*2_Feature_Engineering!H99+$B$15*2_Feature_Engineering!I99+$B$16*2_Feature_Engineering!J99+$B$17*2_Feature_Engineering!K99+$B$18*2_Feature_Engineering!L99+$B$19*2_Feature_Engineering!M99+$B$20*2_Feature_Engineering!N99+$B$21*2_Feature_Engineering!O99+$B$22*2_Feature_Engineering!P99+$B$23*2_Feature_Engineering!Q99+$B$24*2_Feature_Engineering!R99</f>
        <v>-0.616031680205066</v>
      </c>
      <c r="C137" s="8" t="n">
        <f aca="false">1/(1+EXP(-B137))</f>
        <v>0.350684520957205</v>
      </c>
      <c r="D137" s="6" t="n">
        <f aca="false">IF(C137&gt;=0.5,1,0)</f>
        <v>0</v>
      </c>
      <c r="E137" s="6" t="n">
        <f aca="false">2_Feature_Engineering!A99</f>
        <v>0</v>
      </c>
      <c r="F137" s="6" t="str">
        <f aca="false">IF(D137=E137,"✓","✗")</f>
        <v>✓</v>
      </c>
    </row>
    <row r="138" customFormat="false" ht="15" hidden="false" customHeight="true" outlineLevel="0" collapsed="false">
      <c r="A138" s="6" t="n">
        <v>96</v>
      </c>
      <c r="B138" s="16" t="n">
        <f aca="false">$B$7+$B$8*2_Feature_Engineering!B100+$B$9*2_Feature_Engineering!C100+$B$10*2_Feature_Engineering!D100+$B$11*2_Feature_Engineering!E100+$B$12*2_Feature_Engineering!F100+$B$13*2_Feature_Engineering!G100+$B$14*2_Feature_Engineering!H100+$B$15*2_Feature_Engineering!I100+$B$16*2_Feature_Engineering!J100+$B$17*2_Feature_Engineering!K100+$B$18*2_Feature_Engineering!L100+$B$19*2_Feature_Engineering!M100+$B$20*2_Feature_Engineering!N100+$B$21*2_Feature_Engineering!O100+$B$22*2_Feature_Engineering!P100+$B$23*2_Feature_Engineering!Q100+$B$24*2_Feature_Engineering!R100</f>
        <v>-0.744264599548406</v>
      </c>
      <c r="C138" s="8" t="n">
        <f aca="false">1/(1+EXP(-B138))</f>
        <v>0.322072298042746</v>
      </c>
      <c r="D138" s="6" t="n">
        <f aca="false">IF(C138&gt;=0.5,1,0)</f>
        <v>0</v>
      </c>
      <c r="E138" s="6" t="n">
        <f aca="false">2_Feature_Engineering!A100</f>
        <v>1</v>
      </c>
      <c r="F138" s="6" t="str">
        <f aca="false">IF(D138=E138,"✓","✗")</f>
        <v>✗</v>
      </c>
    </row>
    <row r="139" customFormat="false" ht="15" hidden="false" customHeight="true" outlineLevel="0" collapsed="false">
      <c r="A139" s="6" t="n">
        <v>97</v>
      </c>
      <c r="B139" s="16" t="n">
        <f aca="false">$B$7+$B$8*2_Feature_Engineering!B101+$B$9*2_Feature_Engineering!C101+$B$10*2_Feature_Engineering!D101+$B$11*2_Feature_Engineering!E101+$B$12*2_Feature_Engineering!F101+$B$13*2_Feature_Engineering!G101+$B$14*2_Feature_Engineering!H101+$B$15*2_Feature_Engineering!I101+$B$16*2_Feature_Engineering!J101+$B$17*2_Feature_Engineering!K101+$B$18*2_Feature_Engineering!L101+$B$19*2_Feature_Engineering!M101+$B$20*2_Feature_Engineering!N101+$B$21*2_Feature_Engineering!O101+$B$22*2_Feature_Engineering!P101+$B$23*2_Feature_Engineering!Q101+$B$24*2_Feature_Engineering!R101</f>
        <v>-0.151000298613406</v>
      </c>
      <c r="C139" s="8" t="n">
        <f aca="false">1/(1+EXP(-B139))</f>
        <v>0.462321490745542</v>
      </c>
      <c r="D139" s="6" t="n">
        <f aca="false">IF(C139&gt;=0.5,1,0)</f>
        <v>0</v>
      </c>
      <c r="E139" s="6" t="n">
        <f aca="false">2_Feature_Engineering!A101</f>
        <v>1</v>
      </c>
      <c r="F139" s="6" t="str">
        <f aca="false">IF(D139=E139,"✓","✗")</f>
        <v>✗</v>
      </c>
    </row>
    <row r="140" customFormat="false" ht="15" hidden="false" customHeight="true" outlineLevel="0" collapsed="false">
      <c r="A140" s="6" t="n">
        <v>98</v>
      </c>
      <c r="B140" s="16" t="n">
        <f aca="false">$B$7+$B$8*2_Feature_Engineering!B102+$B$9*2_Feature_Engineering!C102+$B$10*2_Feature_Engineering!D102+$B$11*2_Feature_Engineering!E102+$B$12*2_Feature_Engineering!F102+$B$13*2_Feature_Engineering!G102+$B$14*2_Feature_Engineering!H102+$B$15*2_Feature_Engineering!I102+$B$16*2_Feature_Engineering!J102+$B$17*2_Feature_Engineering!K102+$B$18*2_Feature_Engineering!L102+$B$19*2_Feature_Engineering!M102+$B$20*2_Feature_Engineering!N102+$B$21*2_Feature_Engineering!O102+$B$22*2_Feature_Engineering!P102+$B$23*2_Feature_Engineering!Q102+$B$24*2_Feature_Engineering!R102</f>
        <v>1.37197628934788</v>
      </c>
      <c r="C140" s="8" t="n">
        <f aca="false">1/(1+EXP(-B140))</f>
        <v>0.797699265196126</v>
      </c>
      <c r="D140" s="6" t="n">
        <f aca="false">IF(C140&gt;=0.5,1,0)</f>
        <v>1</v>
      </c>
      <c r="E140" s="6" t="n">
        <f aca="false">2_Feature_Engineering!A102</f>
        <v>1</v>
      </c>
      <c r="F140" s="6" t="str">
        <f aca="false">IF(D140=E140,"✓","✗")</f>
        <v>✓</v>
      </c>
    </row>
    <row r="141" customFormat="false" ht="15" hidden="false" customHeight="true" outlineLevel="0" collapsed="false">
      <c r="A141" s="6" t="n">
        <v>99</v>
      </c>
      <c r="B141" s="16" t="n">
        <f aca="false">$B$7+$B$8*2_Feature_Engineering!B103+$B$9*2_Feature_Engineering!C103+$B$10*2_Feature_Engineering!D103+$B$11*2_Feature_Engineering!E103+$B$12*2_Feature_Engineering!F103+$B$13*2_Feature_Engineering!G103+$B$14*2_Feature_Engineering!H103+$B$15*2_Feature_Engineering!I103+$B$16*2_Feature_Engineering!J103+$B$17*2_Feature_Engineering!K103+$B$18*2_Feature_Engineering!L103+$B$19*2_Feature_Engineering!M103+$B$20*2_Feature_Engineering!N103+$B$21*2_Feature_Engineering!O103+$B$22*2_Feature_Engineering!P103+$B$23*2_Feature_Engineering!Q103+$B$24*2_Feature_Engineering!R103</f>
        <v>-0.349566119484782</v>
      </c>
      <c r="C141" s="8" t="n">
        <f aca="false">1/(1+EXP(-B141))</f>
        <v>0.413487639930012</v>
      </c>
      <c r="D141" s="6" t="n">
        <f aca="false">IF(C141&gt;=0.5,1,0)</f>
        <v>0</v>
      </c>
      <c r="E141" s="6" t="n">
        <f aca="false">2_Feature_Engineering!A103</f>
        <v>0</v>
      </c>
      <c r="F141" s="6" t="str">
        <f aca="false">IF(D141=E141,"✓","✗")</f>
        <v>✓</v>
      </c>
    </row>
    <row r="142" customFormat="false" ht="15" hidden="false" customHeight="true" outlineLevel="0" collapsed="false">
      <c r="A142" s="6" t="n">
        <v>100</v>
      </c>
      <c r="B142" s="16" t="n">
        <f aca="false">$B$7+$B$8*2_Feature_Engineering!B104+$B$9*2_Feature_Engineering!C104+$B$10*2_Feature_Engineering!D104+$B$11*2_Feature_Engineering!E104+$B$12*2_Feature_Engineering!F104+$B$13*2_Feature_Engineering!G104+$B$14*2_Feature_Engineering!H104+$B$15*2_Feature_Engineering!I104+$B$16*2_Feature_Engineering!J104+$B$17*2_Feature_Engineering!K104+$B$18*2_Feature_Engineering!L104+$B$19*2_Feature_Engineering!M104+$B$20*2_Feature_Engineering!N104+$B$21*2_Feature_Engineering!O104+$B$22*2_Feature_Engineering!P104+$B$23*2_Feature_Engineering!Q104+$B$24*2_Feature_Engineering!R104</f>
        <v>-0.149089340044946</v>
      </c>
      <c r="C142" s="8" t="n">
        <f aca="false">1/(1+EXP(-B142))</f>
        <v>0.462796551517784</v>
      </c>
      <c r="D142" s="6" t="n">
        <f aca="false">IF(C142&gt;=0.5,1,0)</f>
        <v>0</v>
      </c>
      <c r="E142" s="6" t="n">
        <f aca="false">2_Feature_Engineering!A104</f>
        <v>0</v>
      </c>
      <c r="F142" s="6" t="str">
        <f aca="false">IF(D142=E142,"✓","✗")</f>
        <v>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L10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  <col collapsed="false" customWidth="true" hidden="false" outlineLevel="0" max="11" min="11" style="1" width="26"/>
    <col collapsed="false" customWidth="true" hidden="false" outlineLevel="0" max="12" min="12" style="1" width="16"/>
  </cols>
  <sheetData>
    <row r="1" customFormat="false" ht="17.25" hidden="false" customHeight="true" outlineLevel="0" collapsed="false">
      <c r="A1" s="2" t="s">
        <v>180</v>
      </c>
    </row>
    <row r="2" customFormat="false" ht="15" hidden="false" customHeight="true" outlineLevel="0" collapsed="false">
      <c r="A2" s="3" t="s">
        <v>181</v>
      </c>
    </row>
    <row r="4" customFormat="false" ht="15" hidden="false" customHeight="true" outlineLevel="0" collapsed="false">
      <c r="A4" s="5" t="s">
        <v>182</v>
      </c>
    </row>
    <row r="5" customFormat="false" ht="15" hidden="false" customHeight="true" outlineLevel="0" collapsed="false">
      <c r="A5" s="10" t="s">
        <v>183</v>
      </c>
      <c r="B5" s="17" t="n">
        <v>2000</v>
      </c>
    </row>
    <row r="6" customFormat="false" ht="15" hidden="false" customHeight="true" outlineLevel="0" collapsed="false">
      <c r="A6" s="10" t="s">
        <v>184</v>
      </c>
      <c r="B6" s="17" t="n">
        <v>300</v>
      </c>
    </row>
    <row r="7" customFormat="false" ht="15" hidden="false" customHeight="true" outlineLevel="0" collapsed="false">
      <c r="A7" s="10" t="s">
        <v>185</v>
      </c>
      <c r="B7" s="18" t="n">
        <v>45</v>
      </c>
    </row>
    <row r="8" customFormat="false" ht="15" hidden="false" customHeight="true" outlineLevel="0" collapsed="false">
      <c r="A8" s="10" t="s">
        <v>186</v>
      </c>
      <c r="B8" s="18" t="n">
        <v>12</v>
      </c>
    </row>
    <row r="9" customFormat="false" ht="15" hidden="false" customHeight="true" outlineLevel="0" collapsed="false">
      <c r="A9" s="10" t="s">
        <v>187</v>
      </c>
      <c r="B9" s="18" t="n">
        <v>28</v>
      </c>
    </row>
    <row r="10" customFormat="false" ht="15" hidden="false" customHeight="true" outlineLevel="0" collapsed="false">
      <c r="A10" s="10" t="s">
        <v>188</v>
      </c>
      <c r="B10" s="18" t="n">
        <v>18</v>
      </c>
    </row>
    <row r="11" customFormat="false" ht="15" hidden="false" customHeight="true" outlineLevel="0" collapsed="false">
      <c r="A11" s="10" t="s">
        <v>189</v>
      </c>
      <c r="B11" s="18" t="n">
        <v>35</v>
      </c>
    </row>
    <row r="12" customFormat="false" ht="15" hidden="false" customHeight="true" outlineLevel="0" collapsed="false">
      <c r="A12" s="10" t="s">
        <v>190</v>
      </c>
      <c r="B12" s="19" t="n">
        <v>0.548</v>
      </c>
    </row>
    <row r="13" customFormat="false" ht="15" hidden="false" customHeight="true" outlineLevel="0" collapsed="false">
      <c r="A13" s="10" t="s">
        <v>191</v>
      </c>
      <c r="B13" s="19" t="n">
        <v>0.05</v>
      </c>
    </row>
    <row r="14" customFormat="false" ht="15" hidden="false" customHeight="true" outlineLevel="0" collapsed="false">
      <c r="A14" s="10" t="s">
        <v>192</v>
      </c>
      <c r="B14" s="18" t="n">
        <v>15</v>
      </c>
    </row>
    <row r="16" customFormat="false" ht="15" hidden="false" customHeight="true" outlineLevel="0" collapsed="false">
      <c r="A16" s="5" t="s">
        <v>193</v>
      </c>
      <c r="K16" s="5" t="s">
        <v>194</v>
      </c>
    </row>
    <row r="17" customFormat="false" ht="26.25" hidden="false" customHeight="true" outlineLevel="0" collapsed="false">
      <c r="A17" s="4" t="s">
        <v>195</v>
      </c>
      <c r="B17" s="4" t="s">
        <v>196</v>
      </c>
      <c r="C17" s="4" t="s">
        <v>197</v>
      </c>
      <c r="D17" s="4" t="s">
        <v>198</v>
      </c>
      <c r="E17" s="4" t="s">
        <v>199</v>
      </c>
      <c r="F17" s="4" t="s">
        <v>200</v>
      </c>
      <c r="G17" s="4" t="s">
        <v>201</v>
      </c>
      <c r="H17" s="4" t="s">
        <v>202</v>
      </c>
      <c r="I17" s="4" t="s">
        <v>203</v>
      </c>
      <c r="K17" s="10" t="s">
        <v>204</v>
      </c>
      <c r="L17" s="20" t="n">
        <f aca="false">AVERAGE(I18:I1017)</f>
        <v>99748.10568</v>
      </c>
    </row>
    <row r="18" customFormat="false" ht="15" hidden="false" customHeight="true" outlineLevel="0" collapsed="false">
      <c r="A18" s="6" t="n">
        <v>1</v>
      </c>
      <c r="B18" s="11" t="n">
        <f aca="true">NORMINV(RAND(),$B$5,$B$6)</f>
        <v>2027.21803760008</v>
      </c>
      <c r="C18" s="11" t="n">
        <f aca="false">MAX(ROUND(B18,0),500)</f>
        <v>2027</v>
      </c>
      <c r="D18" s="8" t="n">
        <f aca="true">MIN(MAX($B$12+NORMINV(RAND(),0,$B$13),0.2),0.95)</f>
        <v>0.562009613838277</v>
      </c>
      <c r="E18" s="11" t="n">
        <f aca="false">ROUND(C18*D18,0)</f>
        <v>1139</v>
      </c>
      <c r="F18" s="20" t="n">
        <f aca="false">C18*(0.6*$B$8+0.15*$B$9+0.19*$B$10+0.06*$B$11)</f>
        <v>34296.84</v>
      </c>
      <c r="G18" s="20" t="n">
        <f aca="false">E18*$B$7</f>
        <v>51255</v>
      </c>
      <c r="H18" s="20" t="n">
        <f aca="false">E18*$B$14</f>
        <v>17085</v>
      </c>
      <c r="I18" s="20" t="n">
        <f aca="false">F18+G18+H18</f>
        <v>102636.84</v>
      </c>
      <c r="K18" s="10" t="s">
        <v>205</v>
      </c>
      <c r="L18" s="20" t="n">
        <f aca="false">MEDIAN(I18:I1017)</f>
        <v>99012.3</v>
      </c>
    </row>
    <row r="19" customFormat="false" ht="15" hidden="false" customHeight="true" outlineLevel="0" collapsed="false">
      <c r="A19" s="6" t="n">
        <v>2</v>
      </c>
      <c r="B19" s="11" t="n">
        <f aca="true">NORMINV(RAND(),$B$5,$B$6)</f>
        <v>2120.79484471254</v>
      </c>
      <c r="C19" s="11" t="n">
        <f aca="false">MAX(ROUND(B19,0),500)</f>
        <v>2121</v>
      </c>
      <c r="D19" s="8" t="n">
        <f aca="true">MIN(MAX($B$12+NORMINV(RAND(),0,$B$13),0.2),0.95)</f>
        <v>0.574196605965201</v>
      </c>
      <c r="E19" s="11" t="n">
        <f aca="false">ROUND(C19*D19,0)</f>
        <v>1218</v>
      </c>
      <c r="F19" s="20" t="n">
        <f aca="false">C19*(0.6*$B$8+0.15*$B$9+0.19*$B$10+0.06*$B$11)</f>
        <v>35887.32</v>
      </c>
      <c r="G19" s="20" t="n">
        <f aca="false">E19*$B$7</f>
        <v>54810</v>
      </c>
      <c r="H19" s="20" t="n">
        <f aca="false">E19*$B$14</f>
        <v>18270</v>
      </c>
      <c r="I19" s="20" t="n">
        <f aca="false">F19+G19+H19</f>
        <v>108967.32</v>
      </c>
      <c r="K19" s="10" t="s">
        <v>206</v>
      </c>
      <c r="L19" s="20" t="n">
        <f aca="false">STDEV(I18:I1017)</f>
        <v>16009.0296368654</v>
      </c>
    </row>
    <row r="20" customFormat="false" ht="15" hidden="false" customHeight="true" outlineLevel="0" collapsed="false">
      <c r="A20" s="6" t="n">
        <v>3</v>
      </c>
      <c r="B20" s="11" t="n">
        <f aca="true">NORMINV(RAND(),$B$5,$B$6)</f>
        <v>1999.30854294357</v>
      </c>
      <c r="C20" s="11" t="n">
        <f aca="false">MAX(ROUND(B20,0),500)</f>
        <v>1999</v>
      </c>
      <c r="D20" s="8" t="n">
        <f aca="true">MIN(MAX($B$12+NORMINV(RAND(),0,$B$13),0.2),0.95)</f>
        <v>0.543340046100002</v>
      </c>
      <c r="E20" s="11" t="n">
        <f aca="false">ROUND(C20*D20,0)</f>
        <v>1086</v>
      </c>
      <c r="F20" s="20" t="n">
        <f aca="false">C20*(0.6*$B$8+0.15*$B$9+0.19*$B$10+0.06*$B$11)</f>
        <v>33823.08</v>
      </c>
      <c r="G20" s="20" t="n">
        <f aca="false">E20*$B$7</f>
        <v>48870</v>
      </c>
      <c r="H20" s="20" t="n">
        <f aca="false">E20*$B$14</f>
        <v>16290</v>
      </c>
      <c r="I20" s="20" t="n">
        <f aca="false">F20+G20+H20</f>
        <v>98983.08</v>
      </c>
      <c r="K20" s="10" t="s">
        <v>207</v>
      </c>
      <c r="L20" s="20" t="n">
        <f aca="false">MIN(I18:I1017)</f>
        <v>52566.12</v>
      </c>
    </row>
    <row r="21" customFormat="false" ht="15" hidden="false" customHeight="true" outlineLevel="0" collapsed="false">
      <c r="A21" s="6" t="n">
        <v>4</v>
      </c>
      <c r="B21" s="11" t="n">
        <f aca="true">NORMINV(RAND(),$B$5,$B$6)</f>
        <v>2411.67194809812</v>
      </c>
      <c r="C21" s="11" t="n">
        <f aca="false">MAX(ROUND(B21,0),500)</f>
        <v>2412</v>
      </c>
      <c r="D21" s="8" t="n">
        <f aca="true">MIN(MAX($B$12+NORMINV(RAND(),0,$B$13),0.2),0.95)</f>
        <v>0.617830284947543</v>
      </c>
      <c r="E21" s="11" t="n">
        <f aca="false">ROUND(C21*D21,0)</f>
        <v>1490</v>
      </c>
      <c r="F21" s="20" t="n">
        <f aca="false">C21*(0.6*$B$8+0.15*$B$9+0.19*$B$10+0.06*$B$11)</f>
        <v>40811.04</v>
      </c>
      <c r="G21" s="20" t="n">
        <f aca="false">E21*$B$7</f>
        <v>67050</v>
      </c>
      <c r="H21" s="20" t="n">
        <f aca="false">E21*$B$14</f>
        <v>22350</v>
      </c>
      <c r="I21" s="20" t="n">
        <f aca="false">F21+G21+H21</f>
        <v>130211.04</v>
      </c>
      <c r="K21" s="10" t="s">
        <v>208</v>
      </c>
      <c r="L21" s="20" t="n">
        <f aca="false">MAX(I18:I1017)</f>
        <v>154603.92</v>
      </c>
    </row>
    <row r="22" customFormat="false" ht="15" hidden="false" customHeight="true" outlineLevel="0" collapsed="false">
      <c r="A22" s="6" t="n">
        <v>5</v>
      </c>
      <c r="B22" s="11" t="n">
        <f aca="true">NORMINV(RAND(),$B$5,$B$6)</f>
        <v>1939.39497237916</v>
      </c>
      <c r="C22" s="11" t="n">
        <f aca="false">MAX(ROUND(B22,0),500)</f>
        <v>1939</v>
      </c>
      <c r="D22" s="8" t="n">
        <f aca="true">MIN(MAX($B$12+NORMINV(RAND(),0,$B$13),0.2),0.95)</f>
        <v>0.597277671691269</v>
      </c>
      <c r="E22" s="11" t="n">
        <f aca="false">ROUND(C22*D22,0)</f>
        <v>1158</v>
      </c>
      <c r="F22" s="20" t="n">
        <f aca="false">C22*(0.6*$B$8+0.15*$B$9+0.19*$B$10+0.06*$B$11)</f>
        <v>32807.88</v>
      </c>
      <c r="G22" s="20" t="n">
        <f aca="false">E22*$B$7</f>
        <v>52110</v>
      </c>
      <c r="H22" s="20" t="n">
        <f aca="false">E22*$B$14</f>
        <v>17370</v>
      </c>
      <c r="I22" s="20" t="n">
        <f aca="false">F22+G22+H22</f>
        <v>102287.88</v>
      </c>
      <c r="K22" s="10" t="s">
        <v>209</v>
      </c>
      <c r="L22" s="20" t="n">
        <f aca="false">PERCENTILE(I18:I1017,0.95)</f>
        <v>128026.824</v>
      </c>
    </row>
    <row r="23" customFormat="false" ht="15" hidden="false" customHeight="true" outlineLevel="0" collapsed="false">
      <c r="A23" s="6" t="n">
        <v>6</v>
      </c>
      <c r="B23" s="11" t="n">
        <f aca="true">NORMINV(RAND(),$B$5,$B$6)</f>
        <v>2293.33731160179</v>
      </c>
      <c r="C23" s="11" t="n">
        <f aca="false">MAX(ROUND(B23,0),500)</f>
        <v>2293</v>
      </c>
      <c r="D23" s="8" t="n">
        <f aca="true">MIN(MAX($B$12+NORMINV(RAND(),0,$B$13),0.2),0.95)</f>
        <v>0.542812850583704</v>
      </c>
      <c r="E23" s="11" t="n">
        <f aca="false">ROUND(C23*D23,0)</f>
        <v>1245</v>
      </c>
      <c r="F23" s="20" t="n">
        <f aca="false">C23*(0.6*$B$8+0.15*$B$9+0.19*$B$10+0.06*$B$11)</f>
        <v>38797.56</v>
      </c>
      <c r="G23" s="20" t="n">
        <f aca="false">E23*$B$7</f>
        <v>56025</v>
      </c>
      <c r="H23" s="20" t="n">
        <f aca="false">E23*$B$14</f>
        <v>18675</v>
      </c>
      <c r="I23" s="20" t="n">
        <f aca="false">F23+G23+H23</f>
        <v>113497.56</v>
      </c>
      <c r="K23" s="10" t="s">
        <v>210</v>
      </c>
      <c r="L23" s="20" t="n">
        <f aca="false">PERCENTILE(I18:I1017,0.99)</f>
        <v>138298.1568</v>
      </c>
    </row>
    <row r="24" customFormat="false" ht="15" hidden="false" customHeight="true" outlineLevel="0" collapsed="false">
      <c r="A24" s="6" t="n">
        <v>7</v>
      </c>
      <c r="B24" s="11" t="n">
        <f aca="true">NORMINV(RAND(),$B$5,$B$6)</f>
        <v>2086.89865062713</v>
      </c>
      <c r="C24" s="11" t="n">
        <f aca="false">MAX(ROUND(B24,0),500)</f>
        <v>2087</v>
      </c>
      <c r="D24" s="8" t="n">
        <f aca="true">MIN(MAX($B$12+NORMINV(RAND(),0,$B$13),0.2),0.95)</f>
        <v>0.464526331275108</v>
      </c>
      <c r="E24" s="11" t="n">
        <f aca="false">ROUND(C24*D24,0)</f>
        <v>969</v>
      </c>
      <c r="F24" s="20" t="n">
        <f aca="false">C24*(0.6*$B$8+0.15*$B$9+0.19*$B$10+0.06*$B$11)</f>
        <v>35312.04</v>
      </c>
      <c r="G24" s="20" t="n">
        <f aca="false">E24*$B$7</f>
        <v>43605</v>
      </c>
      <c r="H24" s="20" t="n">
        <f aca="false">E24*$B$14</f>
        <v>14535</v>
      </c>
      <c r="I24" s="20" t="n">
        <f aca="false">F24+G24+H24</f>
        <v>93452.04</v>
      </c>
      <c r="K24" s="10" t="s">
        <v>211</v>
      </c>
      <c r="L24" s="11" t="n">
        <f aca="false">AVERAGE(E18:E1017)</f>
        <v>1096.874</v>
      </c>
    </row>
    <row r="25" customFormat="false" ht="15" hidden="false" customHeight="true" outlineLevel="0" collapsed="false">
      <c r="A25" s="6" t="n">
        <v>8</v>
      </c>
      <c r="B25" s="11" t="n">
        <f aca="true">NORMINV(RAND(),$B$5,$B$6)</f>
        <v>1775.92780029593</v>
      </c>
      <c r="C25" s="11" t="n">
        <f aca="false">MAX(ROUND(B25,0),500)</f>
        <v>1776</v>
      </c>
      <c r="D25" s="8" t="n">
        <f aca="true">MIN(MAX($B$12+NORMINV(RAND(),0,$B$13),0.2),0.95)</f>
        <v>0.477264985075157</v>
      </c>
      <c r="E25" s="11" t="n">
        <f aca="false">ROUND(C25*D25,0)</f>
        <v>848</v>
      </c>
      <c r="F25" s="20" t="n">
        <f aca="false">C25*(0.6*$B$8+0.15*$B$9+0.19*$B$10+0.06*$B$11)</f>
        <v>30049.92</v>
      </c>
      <c r="G25" s="20" t="n">
        <f aca="false">E25*$B$7</f>
        <v>38160</v>
      </c>
      <c r="H25" s="20" t="n">
        <f aca="false">E25*$B$14</f>
        <v>12720</v>
      </c>
      <c r="I25" s="20" t="n">
        <f aca="false">F25+G25+H25</f>
        <v>80929.92</v>
      </c>
      <c r="K25" s="10" t="s">
        <v>212</v>
      </c>
      <c r="L25" s="20" t="n">
        <f aca="false">AVERAGE(G18:G1017)</f>
        <v>49359.33</v>
      </c>
    </row>
    <row r="26" customFormat="false" ht="15" hidden="false" customHeight="true" outlineLevel="0" collapsed="false">
      <c r="A26" s="6" t="n">
        <v>9</v>
      </c>
      <c r="B26" s="11" t="n">
        <f aca="true">NORMINV(RAND(),$B$5,$B$6)</f>
        <v>2258.58090369786</v>
      </c>
      <c r="C26" s="11" t="n">
        <f aca="false">MAX(ROUND(B26,0),500)</f>
        <v>2259</v>
      </c>
      <c r="D26" s="8" t="n">
        <f aca="true">MIN(MAX($B$12+NORMINV(RAND(),0,$B$13),0.2),0.95)</f>
        <v>0.644140392911448</v>
      </c>
      <c r="E26" s="11" t="n">
        <f aca="false">ROUND(C26*D26,0)</f>
        <v>1455</v>
      </c>
      <c r="F26" s="20" t="n">
        <f aca="false">C26*(0.6*$B$8+0.15*$B$9+0.19*$B$10+0.06*$B$11)</f>
        <v>38222.28</v>
      </c>
      <c r="G26" s="20" t="n">
        <f aca="false">E26*$B$7</f>
        <v>65475</v>
      </c>
      <c r="H26" s="20" t="n">
        <f aca="false">E26*$B$14</f>
        <v>21825</v>
      </c>
      <c r="I26" s="20" t="n">
        <f aca="false">F26+G26+H26</f>
        <v>125522.28</v>
      </c>
      <c r="K26" s="10" t="s">
        <v>213</v>
      </c>
      <c r="L26" s="8" t="n">
        <f aca="false">COUNTIF(I18:I1017,"&gt;100000")/1000</f>
        <v>0.476</v>
      </c>
    </row>
    <row r="27" customFormat="false" ht="15" hidden="false" customHeight="true" outlineLevel="0" collapsed="false">
      <c r="A27" s="6" t="n">
        <v>10</v>
      </c>
      <c r="B27" s="11" t="n">
        <f aca="true">NORMINV(RAND(),$B$5,$B$6)</f>
        <v>1285.26132024561</v>
      </c>
      <c r="C27" s="11" t="n">
        <f aca="false">MAX(ROUND(B27,0),500)</f>
        <v>1285</v>
      </c>
      <c r="D27" s="8" t="n">
        <f aca="true">MIN(MAX($B$12+NORMINV(RAND(),0,$B$13),0.2),0.95)</f>
        <v>0.603701983085897</v>
      </c>
      <c r="E27" s="11" t="n">
        <f aca="false">ROUND(C27*D27,0)</f>
        <v>776</v>
      </c>
      <c r="F27" s="20" t="n">
        <f aca="false">C27*(0.6*$B$8+0.15*$B$9+0.19*$B$10+0.06*$B$11)</f>
        <v>21742.2</v>
      </c>
      <c r="G27" s="20" t="n">
        <f aca="false">E27*$B$7</f>
        <v>34920</v>
      </c>
      <c r="H27" s="20" t="n">
        <f aca="false">E27*$B$14</f>
        <v>11640</v>
      </c>
      <c r="I27" s="20" t="n">
        <f aca="false">F27+G27+H27</f>
        <v>68302.2</v>
      </c>
    </row>
    <row r="28" customFormat="false" ht="15" hidden="false" customHeight="true" outlineLevel="0" collapsed="false">
      <c r="A28" s="6" t="n">
        <v>11</v>
      </c>
      <c r="B28" s="11" t="n">
        <f aca="true">NORMINV(RAND(),$B$5,$B$6)</f>
        <v>2176.85129717119</v>
      </c>
      <c r="C28" s="11" t="n">
        <f aca="false">MAX(ROUND(B28,0),500)</f>
        <v>2177</v>
      </c>
      <c r="D28" s="8" t="n">
        <f aca="true">MIN(MAX($B$12+NORMINV(RAND(),0,$B$13),0.2),0.95)</f>
        <v>0.592563426256948</v>
      </c>
      <c r="E28" s="11" t="n">
        <f aca="false">ROUND(C28*D28,0)</f>
        <v>1290</v>
      </c>
      <c r="F28" s="20" t="n">
        <f aca="false">C28*(0.6*$B$8+0.15*$B$9+0.19*$B$10+0.06*$B$11)</f>
        <v>36834.84</v>
      </c>
      <c r="G28" s="20" t="n">
        <f aca="false">E28*$B$7</f>
        <v>58050</v>
      </c>
      <c r="H28" s="20" t="n">
        <f aca="false">E28*$B$14</f>
        <v>19350</v>
      </c>
      <c r="I28" s="20" t="n">
        <f aca="false">F28+G28+H28</f>
        <v>114234.84</v>
      </c>
    </row>
    <row r="29" customFormat="false" ht="15" hidden="false" customHeight="true" outlineLevel="0" collapsed="false">
      <c r="A29" s="6" t="n">
        <v>12</v>
      </c>
      <c r="B29" s="11" t="n">
        <f aca="true">NORMINV(RAND(),$B$5,$B$6)</f>
        <v>1864.66005313329</v>
      </c>
      <c r="C29" s="11" t="n">
        <f aca="false">MAX(ROUND(B29,0),500)</f>
        <v>1865</v>
      </c>
      <c r="D29" s="8" t="n">
        <f aca="true">MIN(MAX($B$12+NORMINV(RAND(),0,$B$13),0.2),0.95)</f>
        <v>0.520524652391112</v>
      </c>
      <c r="E29" s="11" t="n">
        <f aca="false">ROUND(C29*D29,0)</f>
        <v>971</v>
      </c>
      <c r="F29" s="20" t="n">
        <f aca="false">C29*(0.6*$B$8+0.15*$B$9+0.19*$B$10+0.06*$B$11)</f>
        <v>31555.8</v>
      </c>
      <c r="G29" s="20" t="n">
        <f aca="false">E29*$B$7</f>
        <v>43695</v>
      </c>
      <c r="H29" s="20" t="n">
        <f aca="false">E29*$B$14</f>
        <v>14565</v>
      </c>
      <c r="I29" s="20" t="n">
        <f aca="false">F29+G29+H29</f>
        <v>89815.8</v>
      </c>
    </row>
    <row r="30" customFormat="false" ht="15" hidden="false" customHeight="true" outlineLevel="0" collapsed="false">
      <c r="A30" s="6" t="n">
        <v>13</v>
      </c>
      <c r="B30" s="11" t="n">
        <f aca="true">NORMINV(RAND(),$B$5,$B$6)</f>
        <v>1878.12471795383</v>
      </c>
      <c r="C30" s="11" t="n">
        <f aca="false">MAX(ROUND(B30,0),500)</f>
        <v>1878</v>
      </c>
      <c r="D30" s="8" t="n">
        <f aca="true">MIN(MAX($B$12+NORMINV(RAND(),0,$B$13),0.2),0.95)</f>
        <v>0.584749342740446</v>
      </c>
      <c r="E30" s="11" t="n">
        <f aca="false">ROUND(C30*D30,0)</f>
        <v>1098</v>
      </c>
      <c r="F30" s="20" t="n">
        <f aca="false">C30*(0.6*$B$8+0.15*$B$9+0.19*$B$10+0.06*$B$11)</f>
        <v>31775.76</v>
      </c>
      <c r="G30" s="20" t="n">
        <f aca="false">E30*$B$7</f>
        <v>49410</v>
      </c>
      <c r="H30" s="20" t="n">
        <f aca="false">E30*$B$14</f>
        <v>16470</v>
      </c>
      <c r="I30" s="20" t="n">
        <f aca="false">F30+G30+H30</f>
        <v>97655.76</v>
      </c>
    </row>
    <row r="31" customFormat="false" ht="15" hidden="false" customHeight="true" outlineLevel="0" collapsed="false">
      <c r="A31" s="6" t="n">
        <v>14</v>
      </c>
      <c r="B31" s="11" t="n">
        <f aca="true">NORMINV(RAND(),$B$5,$B$6)</f>
        <v>1762.31005727209</v>
      </c>
      <c r="C31" s="11" t="n">
        <f aca="false">MAX(ROUND(B31,0),500)</f>
        <v>1762</v>
      </c>
      <c r="D31" s="8" t="n">
        <f aca="true">MIN(MAX($B$12+NORMINV(RAND(),0,$B$13),0.2),0.95)</f>
        <v>0.554304511301188</v>
      </c>
      <c r="E31" s="11" t="n">
        <f aca="false">ROUND(C31*D31,0)</f>
        <v>977</v>
      </c>
      <c r="F31" s="20" t="n">
        <f aca="false">C31*(0.6*$B$8+0.15*$B$9+0.19*$B$10+0.06*$B$11)</f>
        <v>29813.04</v>
      </c>
      <c r="G31" s="20" t="n">
        <f aca="false">E31*$B$7</f>
        <v>43965</v>
      </c>
      <c r="H31" s="20" t="n">
        <f aca="false">E31*$B$14</f>
        <v>14655</v>
      </c>
      <c r="I31" s="20" t="n">
        <f aca="false">F31+G31+H31</f>
        <v>88433.04</v>
      </c>
    </row>
    <row r="32" customFormat="false" ht="15" hidden="false" customHeight="true" outlineLevel="0" collapsed="false">
      <c r="A32" s="6" t="n">
        <v>15</v>
      </c>
      <c r="B32" s="11" t="n">
        <f aca="true">NORMINV(RAND(),$B$5,$B$6)</f>
        <v>2131.48985586127</v>
      </c>
      <c r="C32" s="11" t="n">
        <f aca="false">MAX(ROUND(B32,0),500)</f>
        <v>2131</v>
      </c>
      <c r="D32" s="8" t="n">
        <f aca="true">MIN(MAX($B$12+NORMINV(RAND(),0,$B$13),0.2),0.95)</f>
        <v>0.550302622782498</v>
      </c>
      <c r="E32" s="11" t="n">
        <f aca="false">ROUND(C32*D32,0)</f>
        <v>1173</v>
      </c>
      <c r="F32" s="20" t="n">
        <f aca="false">C32*(0.6*$B$8+0.15*$B$9+0.19*$B$10+0.06*$B$11)</f>
        <v>36056.52</v>
      </c>
      <c r="G32" s="20" t="n">
        <f aca="false">E32*$B$7</f>
        <v>52785</v>
      </c>
      <c r="H32" s="20" t="n">
        <f aca="false">E32*$B$14</f>
        <v>17595</v>
      </c>
      <c r="I32" s="20" t="n">
        <f aca="false">F32+G32+H32</f>
        <v>106436.52</v>
      </c>
    </row>
    <row r="33" customFormat="false" ht="15" hidden="false" customHeight="true" outlineLevel="0" collapsed="false">
      <c r="A33" s="6" t="n">
        <v>16</v>
      </c>
      <c r="B33" s="11" t="n">
        <f aca="true">NORMINV(RAND(),$B$5,$B$6)</f>
        <v>2318.63407516375</v>
      </c>
      <c r="C33" s="11" t="n">
        <f aca="false">MAX(ROUND(B33,0),500)</f>
        <v>2319</v>
      </c>
      <c r="D33" s="8" t="n">
        <f aca="true">MIN(MAX($B$12+NORMINV(RAND(),0,$B$13),0.2),0.95)</f>
        <v>0.49612539408496</v>
      </c>
      <c r="E33" s="11" t="n">
        <f aca="false">ROUND(C33*D33,0)</f>
        <v>1151</v>
      </c>
      <c r="F33" s="20" t="n">
        <f aca="false">C33*(0.6*$B$8+0.15*$B$9+0.19*$B$10+0.06*$B$11)</f>
        <v>39237.48</v>
      </c>
      <c r="G33" s="20" t="n">
        <f aca="false">E33*$B$7</f>
        <v>51795</v>
      </c>
      <c r="H33" s="20" t="n">
        <f aca="false">E33*$B$14</f>
        <v>17265</v>
      </c>
      <c r="I33" s="20" t="n">
        <f aca="false">F33+G33+H33</f>
        <v>108297.48</v>
      </c>
    </row>
    <row r="34" customFormat="false" ht="15" hidden="false" customHeight="true" outlineLevel="0" collapsed="false">
      <c r="A34" s="6" t="n">
        <v>17</v>
      </c>
      <c r="B34" s="11" t="n">
        <f aca="true">NORMINV(RAND(),$B$5,$B$6)</f>
        <v>2708.15051380876</v>
      </c>
      <c r="C34" s="11" t="n">
        <f aca="false">MAX(ROUND(B34,0),500)</f>
        <v>2708</v>
      </c>
      <c r="D34" s="8" t="n">
        <f aca="true">MIN(MAX($B$12+NORMINV(RAND(),0,$B$13),0.2),0.95)</f>
        <v>0.536003397957338</v>
      </c>
      <c r="E34" s="11" t="n">
        <f aca="false">ROUND(C34*D34,0)</f>
        <v>1451</v>
      </c>
      <c r="F34" s="20" t="n">
        <f aca="false">C34*(0.6*$B$8+0.15*$B$9+0.19*$B$10+0.06*$B$11)</f>
        <v>45819.36</v>
      </c>
      <c r="G34" s="20" t="n">
        <f aca="false">E34*$B$7</f>
        <v>65295</v>
      </c>
      <c r="H34" s="20" t="n">
        <f aca="false">E34*$B$14</f>
        <v>21765</v>
      </c>
      <c r="I34" s="20" t="n">
        <f aca="false">F34+G34+H34</f>
        <v>132879.36</v>
      </c>
    </row>
    <row r="35" customFormat="false" ht="15" hidden="false" customHeight="true" outlineLevel="0" collapsed="false">
      <c r="A35" s="6" t="n">
        <v>18</v>
      </c>
      <c r="B35" s="11" t="n">
        <f aca="true">NORMINV(RAND(),$B$5,$B$6)</f>
        <v>1648.97638530195</v>
      </c>
      <c r="C35" s="11" t="n">
        <f aca="false">MAX(ROUND(B35,0),500)</f>
        <v>1649</v>
      </c>
      <c r="D35" s="8" t="n">
        <f aca="true">MIN(MAX($B$12+NORMINV(RAND(),0,$B$13),0.2),0.95)</f>
        <v>0.480423238755039</v>
      </c>
      <c r="E35" s="11" t="n">
        <f aca="false">ROUND(C35*D35,0)</f>
        <v>792</v>
      </c>
      <c r="F35" s="20" t="n">
        <f aca="false">C35*(0.6*$B$8+0.15*$B$9+0.19*$B$10+0.06*$B$11)</f>
        <v>27901.08</v>
      </c>
      <c r="G35" s="20" t="n">
        <f aca="false">E35*$B$7</f>
        <v>35640</v>
      </c>
      <c r="H35" s="20" t="n">
        <f aca="false">E35*$B$14</f>
        <v>11880</v>
      </c>
      <c r="I35" s="20" t="n">
        <f aca="false">F35+G35+H35</f>
        <v>75421.08</v>
      </c>
    </row>
    <row r="36" customFormat="false" ht="15" hidden="false" customHeight="true" outlineLevel="0" collapsed="false">
      <c r="A36" s="6" t="n">
        <v>19</v>
      </c>
      <c r="B36" s="11" t="n">
        <f aca="true">NORMINV(RAND(),$B$5,$B$6)</f>
        <v>1679.76666640894</v>
      </c>
      <c r="C36" s="11" t="n">
        <f aca="false">MAX(ROUND(B36,0),500)</f>
        <v>1680</v>
      </c>
      <c r="D36" s="8" t="n">
        <f aca="true">MIN(MAX($B$12+NORMINV(RAND(),0,$B$13),0.2),0.95)</f>
        <v>0.63614669967963</v>
      </c>
      <c r="E36" s="11" t="n">
        <f aca="false">ROUND(C36*D36,0)</f>
        <v>1069</v>
      </c>
      <c r="F36" s="20" t="n">
        <f aca="false">C36*(0.6*$B$8+0.15*$B$9+0.19*$B$10+0.06*$B$11)</f>
        <v>28425.6</v>
      </c>
      <c r="G36" s="20" t="n">
        <f aca="false">E36*$B$7</f>
        <v>48105</v>
      </c>
      <c r="H36" s="20" t="n">
        <f aca="false">E36*$B$14</f>
        <v>16035</v>
      </c>
      <c r="I36" s="20" t="n">
        <f aca="false">F36+G36+H36</f>
        <v>92565.6</v>
      </c>
    </row>
    <row r="37" customFormat="false" ht="15" hidden="false" customHeight="true" outlineLevel="0" collapsed="false">
      <c r="A37" s="6" t="n">
        <v>20</v>
      </c>
      <c r="B37" s="11" t="n">
        <f aca="true">NORMINV(RAND(),$B$5,$B$6)</f>
        <v>1945.96577860199</v>
      </c>
      <c r="C37" s="11" t="n">
        <f aca="false">MAX(ROUND(B37,0),500)</f>
        <v>1946</v>
      </c>
      <c r="D37" s="8" t="n">
        <f aca="true">MIN(MAX($B$12+NORMINV(RAND(),0,$B$13),0.2),0.95)</f>
        <v>0.58684129901841</v>
      </c>
      <c r="E37" s="11" t="n">
        <f aca="false">ROUND(C37*D37,0)</f>
        <v>1142</v>
      </c>
      <c r="F37" s="20" t="n">
        <f aca="false">C37*(0.6*$B$8+0.15*$B$9+0.19*$B$10+0.06*$B$11)</f>
        <v>32926.32</v>
      </c>
      <c r="G37" s="20" t="n">
        <f aca="false">E37*$B$7</f>
        <v>51390</v>
      </c>
      <c r="H37" s="20" t="n">
        <f aca="false">E37*$B$14</f>
        <v>17130</v>
      </c>
      <c r="I37" s="20" t="n">
        <f aca="false">F37+G37+H37</f>
        <v>101446.32</v>
      </c>
    </row>
    <row r="38" customFormat="false" ht="15" hidden="false" customHeight="true" outlineLevel="0" collapsed="false">
      <c r="A38" s="6" t="n">
        <v>21</v>
      </c>
      <c r="B38" s="11" t="n">
        <f aca="true">NORMINV(RAND(),$B$5,$B$6)</f>
        <v>1892.04341502707</v>
      </c>
      <c r="C38" s="11" t="n">
        <f aca="false">MAX(ROUND(B38,0),500)</f>
        <v>1892</v>
      </c>
      <c r="D38" s="8" t="n">
        <f aca="true">MIN(MAX($B$12+NORMINV(RAND(),0,$B$13),0.2),0.95)</f>
        <v>0.550957617235675</v>
      </c>
      <c r="E38" s="11" t="n">
        <f aca="false">ROUND(C38*D38,0)</f>
        <v>1042</v>
      </c>
      <c r="F38" s="20" t="n">
        <f aca="false">C38*(0.6*$B$8+0.15*$B$9+0.19*$B$10+0.06*$B$11)</f>
        <v>32012.64</v>
      </c>
      <c r="G38" s="20" t="n">
        <f aca="false">E38*$B$7</f>
        <v>46890</v>
      </c>
      <c r="H38" s="20" t="n">
        <f aca="false">E38*$B$14</f>
        <v>15630</v>
      </c>
      <c r="I38" s="20" t="n">
        <f aca="false">F38+G38+H38</f>
        <v>94532.64</v>
      </c>
    </row>
    <row r="39" customFormat="false" ht="15" hidden="false" customHeight="true" outlineLevel="0" collapsed="false">
      <c r="A39" s="6" t="n">
        <v>22</v>
      </c>
      <c r="B39" s="11" t="n">
        <f aca="true">NORMINV(RAND(),$B$5,$B$6)</f>
        <v>1785.00558518473</v>
      </c>
      <c r="C39" s="11" t="n">
        <f aca="false">MAX(ROUND(B39,0),500)</f>
        <v>1785</v>
      </c>
      <c r="D39" s="8" t="n">
        <f aca="true">MIN(MAX($B$12+NORMINV(RAND(),0,$B$13),0.2),0.95)</f>
        <v>0.516695852837444</v>
      </c>
      <c r="E39" s="11" t="n">
        <f aca="false">ROUND(C39*D39,0)</f>
        <v>922</v>
      </c>
      <c r="F39" s="20" t="n">
        <f aca="false">C39*(0.6*$B$8+0.15*$B$9+0.19*$B$10+0.06*$B$11)</f>
        <v>30202.2</v>
      </c>
      <c r="G39" s="20" t="n">
        <f aca="false">E39*$B$7</f>
        <v>41490</v>
      </c>
      <c r="H39" s="20" t="n">
        <f aca="false">E39*$B$14</f>
        <v>13830</v>
      </c>
      <c r="I39" s="20" t="n">
        <f aca="false">F39+G39+H39</f>
        <v>85522.2</v>
      </c>
    </row>
    <row r="40" customFormat="false" ht="15" hidden="false" customHeight="true" outlineLevel="0" collapsed="false">
      <c r="A40" s="6" t="n">
        <v>23</v>
      </c>
      <c r="B40" s="11" t="n">
        <f aca="true">NORMINV(RAND(),$B$5,$B$6)</f>
        <v>1971.74524862737</v>
      </c>
      <c r="C40" s="11" t="n">
        <f aca="false">MAX(ROUND(B40,0),500)</f>
        <v>1972</v>
      </c>
      <c r="D40" s="8" t="n">
        <f aca="true">MIN(MAX($B$12+NORMINV(RAND(),0,$B$13),0.2),0.95)</f>
        <v>0.502844348627293</v>
      </c>
      <c r="E40" s="11" t="n">
        <f aca="false">ROUND(C40*D40,0)</f>
        <v>992</v>
      </c>
      <c r="F40" s="20" t="n">
        <f aca="false">C40*(0.6*$B$8+0.15*$B$9+0.19*$B$10+0.06*$B$11)</f>
        <v>33366.24</v>
      </c>
      <c r="G40" s="20" t="n">
        <f aca="false">E40*$B$7</f>
        <v>44640</v>
      </c>
      <c r="H40" s="20" t="n">
        <f aca="false">E40*$B$14</f>
        <v>14880</v>
      </c>
      <c r="I40" s="20" t="n">
        <f aca="false">F40+G40+H40</f>
        <v>92886.24</v>
      </c>
    </row>
    <row r="41" customFormat="false" ht="15" hidden="false" customHeight="true" outlineLevel="0" collapsed="false">
      <c r="A41" s="6" t="n">
        <v>24</v>
      </c>
      <c r="B41" s="11" t="n">
        <f aca="true">NORMINV(RAND(),$B$5,$B$6)</f>
        <v>1915.02363219831</v>
      </c>
      <c r="C41" s="11" t="n">
        <f aca="false">MAX(ROUND(B41,0),500)</f>
        <v>1915</v>
      </c>
      <c r="D41" s="8" t="n">
        <f aca="true">MIN(MAX($B$12+NORMINV(RAND(),0,$B$13),0.2),0.95)</f>
        <v>0.483480255580402</v>
      </c>
      <c r="E41" s="11" t="n">
        <f aca="false">ROUND(C41*D41,0)</f>
        <v>926</v>
      </c>
      <c r="F41" s="20" t="n">
        <f aca="false">C41*(0.6*$B$8+0.15*$B$9+0.19*$B$10+0.06*$B$11)</f>
        <v>32401.8</v>
      </c>
      <c r="G41" s="20" t="n">
        <f aca="false">E41*$B$7</f>
        <v>41670</v>
      </c>
      <c r="H41" s="20" t="n">
        <f aca="false">E41*$B$14</f>
        <v>13890</v>
      </c>
      <c r="I41" s="20" t="n">
        <f aca="false">F41+G41+H41</f>
        <v>87961.8</v>
      </c>
    </row>
    <row r="42" customFormat="false" ht="15" hidden="false" customHeight="true" outlineLevel="0" collapsed="false">
      <c r="A42" s="6" t="n">
        <v>25</v>
      </c>
      <c r="B42" s="11" t="n">
        <f aca="true">NORMINV(RAND(),$B$5,$B$6)</f>
        <v>1789.04134227174</v>
      </c>
      <c r="C42" s="11" t="n">
        <f aca="false">MAX(ROUND(B42,0),500)</f>
        <v>1789</v>
      </c>
      <c r="D42" s="8" t="n">
        <f aca="true">MIN(MAX($B$12+NORMINV(RAND(),0,$B$13),0.2),0.95)</f>
        <v>0.564249741446945</v>
      </c>
      <c r="E42" s="11" t="n">
        <f aca="false">ROUND(C42*D42,0)</f>
        <v>1009</v>
      </c>
      <c r="F42" s="20" t="n">
        <f aca="false">C42*(0.6*$B$8+0.15*$B$9+0.19*$B$10+0.06*$B$11)</f>
        <v>30269.88</v>
      </c>
      <c r="G42" s="20" t="n">
        <f aca="false">E42*$B$7</f>
        <v>45405</v>
      </c>
      <c r="H42" s="20" t="n">
        <f aca="false">E42*$B$14</f>
        <v>15135</v>
      </c>
      <c r="I42" s="20" t="n">
        <f aca="false">F42+G42+H42</f>
        <v>90809.88</v>
      </c>
    </row>
    <row r="43" customFormat="false" ht="15" hidden="false" customHeight="true" outlineLevel="0" collapsed="false">
      <c r="A43" s="6" t="n">
        <v>26</v>
      </c>
      <c r="B43" s="11" t="n">
        <f aca="true">NORMINV(RAND(),$B$5,$B$6)</f>
        <v>2056.41105372231</v>
      </c>
      <c r="C43" s="11" t="n">
        <f aca="false">MAX(ROUND(B43,0),500)</f>
        <v>2056</v>
      </c>
      <c r="D43" s="8" t="n">
        <f aca="true">MIN(MAX($B$12+NORMINV(RAND(),0,$B$13),0.2),0.95)</f>
        <v>0.460913637126284</v>
      </c>
      <c r="E43" s="11" t="n">
        <f aca="false">ROUND(C43*D43,0)</f>
        <v>948</v>
      </c>
      <c r="F43" s="20" t="n">
        <f aca="false">C43*(0.6*$B$8+0.15*$B$9+0.19*$B$10+0.06*$B$11)</f>
        <v>34787.52</v>
      </c>
      <c r="G43" s="20" t="n">
        <f aca="false">E43*$B$7</f>
        <v>42660</v>
      </c>
      <c r="H43" s="20" t="n">
        <f aca="false">E43*$B$14</f>
        <v>14220</v>
      </c>
      <c r="I43" s="20" t="n">
        <f aca="false">F43+G43+H43</f>
        <v>91667.52</v>
      </c>
    </row>
    <row r="44" customFormat="false" ht="15" hidden="false" customHeight="true" outlineLevel="0" collapsed="false">
      <c r="A44" s="6" t="n">
        <v>27</v>
      </c>
      <c r="B44" s="11" t="n">
        <f aca="true">NORMINV(RAND(),$B$5,$B$6)</f>
        <v>2003.78479853775</v>
      </c>
      <c r="C44" s="11" t="n">
        <f aca="false">MAX(ROUND(B44,0),500)</f>
        <v>2004</v>
      </c>
      <c r="D44" s="8" t="n">
        <f aca="true">MIN(MAX($B$12+NORMINV(RAND(),0,$B$13),0.2),0.95)</f>
        <v>0.509017398418973</v>
      </c>
      <c r="E44" s="11" t="n">
        <f aca="false">ROUND(C44*D44,0)</f>
        <v>1020</v>
      </c>
      <c r="F44" s="20" t="n">
        <f aca="false">C44*(0.6*$B$8+0.15*$B$9+0.19*$B$10+0.06*$B$11)</f>
        <v>33907.68</v>
      </c>
      <c r="G44" s="20" t="n">
        <f aca="false">E44*$B$7</f>
        <v>45900</v>
      </c>
      <c r="H44" s="20" t="n">
        <f aca="false">E44*$B$14</f>
        <v>15300</v>
      </c>
      <c r="I44" s="20" t="n">
        <f aca="false">F44+G44+H44</f>
        <v>95107.68</v>
      </c>
    </row>
    <row r="45" customFormat="false" ht="15" hidden="false" customHeight="true" outlineLevel="0" collapsed="false">
      <c r="A45" s="6" t="n">
        <v>28</v>
      </c>
      <c r="B45" s="11" t="n">
        <f aca="true">NORMINV(RAND(),$B$5,$B$6)</f>
        <v>2008.23725449289</v>
      </c>
      <c r="C45" s="11" t="n">
        <f aca="false">MAX(ROUND(B45,0),500)</f>
        <v>2008</v>
      </c>
      <c r="D45" s="8" t="n">
        <f aca="true">MIN(MAX($B$12+NORMINV(RAND(),0,$B$13),0.2),0.95)</f>
        <v>0.474095570138912</v>
      </c>
      <c r="E45" s="11" t="n">
        <f aca="false">ROUND(C45*D45,0)</f>
        <v>952</v>
      </c>
      <c r="F45" s="20" t="n">
        <f aca="false">C45*(0.6*$B$8+0.15*$B$9+0.19*$B$10+0.06*$B$11)</f>
        <v>33975.36</v>
      </c>
      <c r="G45" s="20" t="n">
        <f aca="false">E45*$B$7</f>
        <v>42840</v>
      </c>
      <c r="H45" s="20" t="n">
        <f aca="false">E45*$B$14</f>
        <v>14280</v>
      </c>
      <c r="I45" s="20" t="n">
        <f aca="false">F45+G45+H45</f>
        <v>91095.36</v>
      </c>
    </row>
    <row r="46" customFormat="false" ht="15" hidden="false" customHeight="true" outlineLevel="0" collapsed="false">
      <c r="A46" s="6" t="n">
        <v>29</v>
      </c>
      <c r="B46" s="11" t="n">
        <f aca="true">NORMINV(RAND(),$B$5,$B$6)</f>
        <v>1267.46130274236</v>
      </c>
      <c r="C46" s="11" t="n">
        <f aca="false">MAX(ROUND(B46,0),500)</f>
        <v>1267</v>
      </c>
      <c r="D46" s="8" t="n">
        <f aca="true">MIN(MAX($B$12+NORMINV(RAND(),0,$B$13),0.2),0.95)</f>
        <v>0.550987397332605</v>
      </c>
      <c r="E46" s="11" t="n">
        <f aca="false">ROUND(C46*D46,0)</f>
        <v>698</v>
      </c>
      <c r="F46" s="20" t="n">
        <f aca="false">C46*(0.6*$B$8+0.15*$B$9+0.19*$B$10+0.06*$B$11)</f>
        <v>21437.64</v>
      </c>
      <c r="G46" s="20" t="n">
        <f aca="false">E46*$B$7</f>
        <v>31410</v>
      </c>
      <c r="H46" s="20" t="n">
        <f aca="false">E46*$B$14</f>
        <v>10470</v>
      </c>
      <c r="I46" s="20" t="n">
        <f aca="false">F46+G46+H46</f>
        <v>63317.64</v>
      </c>
    </row>
    <row r="47" customFormat="false" ht="15" hidden="false" customHeight="true" outlineLevel="0" collapsed="false">
      <c r="A47" s="6" t="n">
        <v>30</v>
      </c>
      <c r="B47" s="11" t="n">
        <f aca="true">NORMINV(RAND(),$B$5,$B$6)</f>
        <v>2320.46511842436</v>
      </c>
      <c r="C47" s="11" t="n">
        <f aca="false">MAX(ROUND(B47,0),500)</f>
        <v>2320</v>
      </c>
      <c r="D47" s="8" t="n">
        <f aca="true">MIN(MAX($B$12+NORMINV(RAND(),0,$B$13),0.2),0.95)</f>
        <v>0.457995103909611</v>
      </c>
      <c r="E47" s="11" t="n">
        <f aca="false">ROUND(C47*D47,0)</f>
        <v>1063</v>
      </c>
      <c r="F47" s="20" t="n">
        <f aca="false">C47*(0.6*$B$8+0.15*$B$9+0.19*$B$10+0.06*$B$11)</f>
        <v>39254.4</v>
      </c>
      <c r="G47" s="20" t="n">
        <f aca="false">E47*$B$7</f>
        <v>47835</v>
      </c>
      <c r="H47" s="20" t="n">
        <f aca="false">E47*$B$14</f>
        <v>15945</v>
      </c>
      <c r="I47" s="20" t="n">
        <f aca="false">F47+G47+H47</f>
        <v>103034.4</v>
      </c>
    </row>
    <row r="48" customFormat="false" ht="15" hidden="false" customHeight="true" outlineLevel="0" collapsed="false">
      <c r="A48" s="6" t="n">
        <v>31</v>
      </c>
      <c r="B48" s="11" t="n">
        <f aca="true">NORMINV(RAND(),$B$5,$B$6)</f>
        <v>2030.81434838098</v>
      </c>
      <c r="C48" s="11" t="n">
        <f aca="false">MAX(ROUND(B48,0),500)</f>
        <v>2031</v>
      </c>
      <c r="D48" s="8" t="n">
        <f aca="true">MIN(MAX($B$12+NORMINV(RAND(),0,$B$13),0.2),0.95)</f>
        <v>0.537342638324747</v>
      </c>
      <c r="E48" s="11" t="n">
        <f aca="false">ROUND(C48*D48,0)</f>
        <v>1091</v>
      </c>
      <c r="F48" s="20" t="n">
        <f aca="false">C48*(0.6*$B$8+0.15*$B$9+0.19*$B$10+0.06*$B$11)</f>
        <v>34364.52</v>
      </c>
      <c r="G48" s="20" t="n">
        <f aca="false">E48*$B$7</f>
        <v>49095</v>
      </c>
      <c r="H48" s="20" t="n">
        <f aca="false">E48*$B$14</f>
        <v>16365</v>
      </c>
      <c r="I48" s="20" t="n">
        <f aca="false">F48+G48+H48</f>
        <v>99824.52</v>
      </c>
    </row>
    <row r="49" customFormat="false" ht="15" hidden="false" customHeight="true" outlineLevel="0" collapsed="false">
      <c r="A49" s="6" t="n">
        <v>32</v>
      </c>
      <c r="B49" s="11" t="n">
        <f aca="true">NORMINV(RAND(),$B$5,$B$6)</f>
        <v>2217.04288234299</v>
      </c>
      <c r="C49" s="11" t="n">
        <f aca="false">MAX(ROUND(B49,0),500)</f>
        <v>2217</v>
      </c>
      <c r="D49" s="8" t="n">
        <f aca="true">MIN(MAX($B$12+NORMINV(RAND(),0,$B$13),0.2),0.95)</f>
        <v>0.643943184240552</v>
      </c>
      <c r="E49" s="11" t="n">
        <f aca="false">ROUND(C49*D49,0)</f>
        <v>1428</v>
      </c>
      <c r="F49" s="20" t="n">
        <f aca="false">C49*(0.6*$B$8+0.15*$B$9+0.19*$B$10+0.06*$B$11)</f>
        <v>37511.64</v>
      </c>
      <c r="G49" s="20" t="n">
        <f aca="false">E49*$B$7</f>
        <v>64260</v>
      </c>
      <c r="H49" s="20" t="n">
        <f aca="false">E49*$B$14</f>
        <v>21420</v>
      </c>
      <c r="I49" s="20" t="n">
        <f aca="false">F49+G49+H49</f>
        <v>123191.64</v>
      </c>
    </row>
    <row r="50" customFormat="false" ht="15" hidden="false" customHeight="true" outlineLevel="0" collapsed="false">
      <c r="A50" s="6" t="n">
        <v>33</v>
      </c>
      <c r="B50" s="11" t="n">
        <f aca="true">NORMINV(RAND(),$B$5,$B$6)</f>
        <v>1646.03518345652</v>
      </c>
      <c r="C50" s="11" t="n">
        <f aca="false">MAX(ROUND(B50,0),500)</f>
        <v>1646</v>
      </c>
      <c r="D50" s="8" t="n">
        <f aca="true">MIN(MAX($B$12+NORMINV(RAND(),0,$B$13),0.2),0.95)</f>
        <v>0.608147960930924</v>
      </c>
      <c r="E50" s="11" t="n">
        <f aca="false">ROUND(C50*D50,0)</f>
        <v>1001</v>
      </c>
      <c r="F50" s="20" t="n">
        <f aca="false">C50*(0.6*$B$8+0.15*$B$9+0.19*$B$10+0.06*$B$11)</f>
        <v>27850.32</v>
      </c>
      <c r="G50" s="20" t="n">
        <f aca="false">E50*$B$7</f>
        <v>45045</v>
      </c>
      <c r="H50" s="20" t="n">
        <f aca="false">E50*$B$14</f>
        <v>15015</v>
      </c>
      <c r="I50" s="20" t="n">
        <f aca="false">F50+G50+H50</f>
        <v>87910.32</v>
      </c>
    </row>
    <row r="51" customFormat="false" ht="15" hidden="false" customHeight="true" outlineLevel="0" collapsed="false">
      <c r="A51" s="6" t="n">
        <v>34</v>
      </c>
      <c r="B51" s="11" t="n">
        <f aca="true">NORMINV(RAND(),$B$5,$B$6)</f>
        <v>2178.96879186786</v>
      </c>
      <c r="C51" s="11" t="n">
        <f aca="false">MAX(ROUND(B51,0),500)</f>
        <v>2179</v>
      </c>
      <c r="D51" s="8" t="n">
        <f aca="true">MIN(MAX($B$12+NORMINV(RAND(),0,$B$13),0.2),0.95)</f>
        <v>0.548628313913849</v>
      </c>
      <c r="E51" s="11" t="n">
        <f aca="false">ROUND(C51*D51,0)</f>
        <v>1195</v>
      </c>
      <c r="F51" s="20" t="n">
        <f aca="false">C51*(0.6*$B$8+0.15*$B$9+0.19*$B$10+0.06*$B$11)</f>
        <v>36868.68</v>
      </c>
      <c r="G51" s="20" t="n">
        <f aca="false">E51*$B$7</f>
        <v>53775</v>
      </c>
      <c r="H51" s="20" t="n">
        <f aca="false">E51*$B$14</f>
        <v>17925</v>
      </c>
      <c r="I51" s="20" t="n">
        <f aca="false">F51+G51+H51</f>
        <v>108568.68</v>
      </c>
    </row>
    <row r="52" customFormat="false" ht="15" hidden="false" customHeight="true" outlineLevel="0" collapsed="false">
      <c r="A52" s="6" t="n">
        <v>35</v>
      </c>
      <c r="B52" s="11" t="n">
        <f aca="true">NORMINV(RAND(),$B$5,$B$6)</f>
        <v>1997.76972230664</v>
      </c>
      <c r="C52" s="11" t="n">
        <f aca="false">MAX(ROUND(B52,0),500)</f>
        <v>1998</v>
      </c>
      <c r="D52" s="8" t="n">
        <f aca="true">MIN(MAX($B$12+NORMINV(RAND(),0,$B$13),0.2),0.95)</f>
        <v>0.486789033685706</v>
      </c>
      <c r="E52" s="11" t="n">
        <f aca="false">ROUND(C52*D52,0)</f>
        <v>973</v>
      </c>
      <c r="F52" s="20" t="n">
        <f aca="false">C52*(0.6*$B$8+0.15*$B$9+0.19*$B$10+0.06*$B$11)</f>
        <v>33806.16</v>
      </c>
      <c r="G52" s="20" t="n">
        <f aca="false">E52*$B$7</f>
        <v>43785</v>
      </c>
      <c r="H52" s="20" t="n">
        <f aca="false">E52*$B$14</f>
        <v>14595</v>
      </c>
      <c r="I52" s="20" t="n">
        <f aca="false">F52+G52+H52</f>
        <v>92186.16</v>
      </c>
    </row>
    <row r="53" customFormat="false" ht="15" hidden="false" customHeight="true" outlineLevel="0" collapsed="false">
      <c r="A53" s="6" t="n">
        <v>36</v>
      </c>
      <c r="B53" s="11" t="n">
        <f aca="true">NORMINV(RAND(),$B$5,$B$6)</f>
        <v>2036.43680017323</v>
      </c>
      <c r="C53" s="11" t="n">
        <f aca="false">MAX(ROUND(B53,0),500)</f>
        <v>2036</v>
      </c>
      <c r="D53" s="8" t="n">
        <f aca="true">MIN(MAX($B$12+NORMINV(RAND(),0,$B$13),0.2),0.95)</f>
        <v>0.504839379371369</v>
      </c>
      <c r="E53" s="11" t="n">
        <f aca="false">ROUND(C53*D53,0)</f>
        <v>1028</v>
      </c>
      <c r="F53" s="20" t="n">
        <f aca="false">C53*(0.6*$B$8+0.15*$B$9+0.19*$B$10+0.06*$B$11)</f>
        <v>34449.12</v>
      </c>
      <c r="G53" s="20" t="n">
        <f aca="false">E53*$B$7</f>
        <v>46260</v>
      </c>
      <c r="H53" s="20" t="n">
        <f aca="false">E53*$B$14</f>
        <v>15420</v>
      </c>
      <c r="I53" s="20" t="n">
        <f aca="false">F53+G53+H53</f>
        <v>96129.12</v>
      </c>
    </row>
    <row r="54" customFormat="false" ht="15" hidden="false" customHeight="true" outlineLevel="0" collapsed="false">
      <c r="A54" s="6" t="n">
        <v>37</v>
      </c>
      <c r="B54" s="11" t="n">
        <f aca="true">NORMINV(RAND(),$B$5,$B$6)</f>
        <v>2320.44650785912</v>
      </c>
      <c r="C54" s="11" t="n">
        <f aca="false">MAX(ROUND(B54,0),500)</f>
        <v>2320</v>
      </c>
      <c r="D54" s="8" t="n">
        <f aca="true">MIN(MAX($B$12+NORMINV(RAND(),0,$B$13),0.2),0.95)</f>
        <v>0.498483654314335</v>
      </c>
      <c r="E54" s="11" t="n">
        <f aca="false">ROUND(C54*D54,0)</f>
        <v>1156</v>
      </c>
      <c r="F54" s="20" t="n">
        <f aca="false">C54*(0.6*$B$8+0.15*$B$9+0.19*$B$10+0.06*$B$11)</f>
        <v>39254.4</v>
      </c>
      <c r="G54" s="20" t="n">
        <f aca="false">E54*$B$7</f>
        <v>52020</v>
      </c>
      <c r="H54" s="20" t="n">
        <f aca="false">E54*$B$14</f>
        <v>17340</v>
      </c>
      <c r="I54" s="20" t="n">
        <f aca="false">F54+G54+H54</f>
        <v>108614.4</v>
      </c>
    </row>
    <row r="55" customFormat="false" ht="15" hidden="false" customHeight="true" outlineLevel="0" collapsed="false">
      <c r="A55" s="6" t="n">
        <v>38</v>
      </c>
      <c r="B55" s="11" t="n">
        <f aca="true">NORMINV(RAND(),$B$5,$B$6)</f>
        <v>2313.45170621892</v>
      </c>
      <c r="C55" s="11" t="n">
        <f aca="false">MAX(ROUND(B55,0),500)</f>
        <v>2313</v>
      </c>
      <c r="D55" s="8" t="n">
        <f aca="true">MIN(MAX($B$12+NORMINV(RAND(),0,$B$13),0.2),0.95)</f>
        <v>0.548582121726356</v>
      </c>
      <c r="E55" s="11" t="n">
        <f aca="false">ROUND(C55*D55,0)</f>
        <v>1269</v>
      </c>
      <c r="F55" s="20" t="n">
        <f aca="false">C55*(0.6*$B$8+0.15*$B$9+0.19*$B$10+0.06*$B$11)</f>
        <v>39135.96</v>
      </c>
      <c r="G55" s="20" t="n">
        <f aca="false">E55*$B$7</f>
        <v>57105</v>
      </c>
      <c r="H55" s="20" t="n">
        <f aca="false">E55*$B$14</f>
        <v>19035</v>
      </c>
      <c r="I55" s="20" t="n">
        <f aca="false">F55+G55+H55</f>
        <v>115275.96</v>
      </c>
    </row>
    <row r="56" customFormat="false" ht="15" hidden="false" customHeight="true" outlineLevel="0" collapsed="false">
      <c r="A56" s="6" t="n">
        <v>39</v>
      </c>
      <c r="B56" s="11" t="n">
        <f aca="true">NORMINV(RAND(),$B$5,$B$6)</f>
        <v>1960.43554687217</v>
      </c>
      <c r="C56" s="11" t="n">
        <f aca="false">MAX(ROUND(B56,0),500)</f>
        <v>1960</v>
      </c>
      <c r="D56" s="8" t="n">
        <f aca="true">MIN(MAX($B$12+NORMINV(RAND(),0,$B$13),0.2),0.95)</f>
        <v>0.558336324355286</v>
      </c>
      <c r="E56" s="11" t="n">
        <f aca="false">ROUND(C56*D56,0)</f>
        <v>1094</v>
      </c>
      <c r="F56" s="20" t="n">
        <f aca="false">C56*(0.6*$B$8+0.15*$B$9+0.19*$B$10+0.06*$B$11)</f>
        <v>33163.2</v>
      </c>
      <c r="G56" s="20" t="n">
        <f aca="false">E56*$B$7</f>
        <v>49230</v>
      </c>
      <c r="H56" s="20" t="n">
        <f aca="false">E56*$B$14</f>
        <v>16410</v>
      </c>
      <c r="I56" s="20" t="n">
        <f aca="false">F56+G56+H56</f>
        <v>98803.2</v>
      </c>
    </row>
    <row r="57" customFormat="false" ht="15" hidden="false" customHeight="true" outlineLevel="0" collapsed="false">
      <c r="A57" s="6" t="n">
        <v>40</v>
      </c>
      <c r="B57" s="11" t="n">
        <f aca="true">NORMINV(RAND(),$B$5,$B$6)</f>
        <v>1952.62682640706</v>
      </c>
      <c r="C57" s="11" t="n">
        <f aca="false">MAX(ROUND(B57,0),500)</f>
        <v>1953</v>
      </c>
      <c r="D57" s="8" t="n">
        <f aca="true">MIN(MAX($B$12+NORMINV(RAND(),0,$B$13),0.2),0.95)</f>
        <v>0.563387635681027</v>
      </c>
      <c r="E57" s="11" t="n">
        <f aca="false">ROUND(C57*D57,0)</f>
        <v>1100</v>
      </c>
      <c r="F57" s="20" t="n">
        <f aca="false">C57*(0.6*$B$8+0.15*$B$9+0.19*$B$10+0.06*$B$11)</f>
        <v>33044.76</v>
      </c>
      <c r="G57" s="20" t="n">
        <f aca="false">E57*$B$7</f>
        <v>49500</v>
      </c>
      <c r="H57" s="20" t="n">
        <f aca="false">E57*$B$14</f>
        <v>16500</v>
      </c>
      <c r="I57" s="20" t="n">
        <f aca="false">F57+G57+H57</f>
        <v>99044.76</v>
      </c>
    </row>
    <row r="58" customFormat="false" ht="15" hidden="false" customHeight="true" outlineLevel="0" collapsed="false">
      <c r="A58" s="6" t="n">
        <v>41</v>
      </c>
      <c r="B58" s="11" t="n">
        <f aca="true">NORMINV(RAND(),$B$5,$B$6)</f>
        <v>2052.24242350698</v>
      </c>
      <c r="C58" s="11" t="n">
        <f aca="false">MAX(ROUND(B58,0),500)</f>
        <v>2052</v>
      </c>
      <c r="D58" s="8" t="n">
        <f aca="true">MIN(MAX($B$12+NORMINV(RAND(),0,$B$13),0.2),0.95)</f>
        <v>0.478974260362129</v>
      </c>
      <c r="E58" s="11" t="n">
        <f aca="false">ROUND(C58*D58,0)</f>
        <v>983</v>
      </c>
      <c r="F58" s="20" t="n">
        <f aca="false">C58*(0.6*$B$8+0.15*$B$9+0.19*$B$10+0.06*$B$11)</f>
        <v>34719.84</v>
      </c>
      <c r="G58" s="20" t="n">
        <f aca="false">E58*$B$7</f>
        <v>44235</v>
      </c>
      <c r="H58" s="20" t="n">
        <f aca="false">E58*$B$14</f>
        <v>14745</v>
      </c>
      <c r="I58" s="20" t="n">
        <f aca="false">F58+G58+H58</f>
        <v>93699.84</v>
      </c>
    </row>
    <row r="59" customFormat="false" ht="15" hidden="false" customHeight="true" outlineLevel="0" collapsed="false">
      <c r="A59" s="6" t="n">
        <v>42</v>
      </c>
      <c r="B59" s="11" t="n">
        <f aca="true">NORMINV(RAND(),$B$5,$B$6)</f>
        <v>2122.45647933684</v>
      </c>
      <c r="C59" s="11" t="n">
        <f aca="false">MAX(ROUND(B59,0),500)</f>
        <v>2122</v>
      </c>
      <c r="D59" s="8" t="n">
        <f aca="true">MIN(MAX($B$12+NORMINV(RAND(),0,$B$13),0.2),0.95)</f>
        <v>0.589182140537555</v>
      </c>
      <c r="E59" s="11" t="n">
        <f aca="false">ROUND(C59*D59,0)</f>
        <v>1250</v>
      </c>
      <c r="F59" s="20" t="n">
        <f aca="false">C59*(0.6*$B$8+0.15*$B$9+0.19*$B$10+0.06*$B$11)</f>
        <v>35904.24</v>
      </c>
      <c r="G59" s="20" t="n">
        <f aca="false">E59*$B$7</f>
        <v>56250</v>
      </c>
      <c r="H59" s="20" t="n">
        <f aca="false">E59*$B$14</f>
        <v>18750</v>
      </c>
      <c r="I59" s="20" t="n">
        <f aca="false">F59+G59+H59</f>
        <v>110904.24</v>
      </c>
    </row>
    <row r="60" customFormat="false" ht="15" hidden="false" customHeight="true" outlineLevel="0" collapsed="false">
      <c r="A60" s="6" t="n">
        <v>43</v>
      </c>
      <c r="B60" s="11" t="n">
        <f aca="true">NORMINV(RAND(),$B$5,$B$6)</f>
        <v>2454.97613444425</v>
      </c>
      <c r="C60" s="11" t="n">
        <f aca="false">MAX(ROUND(B60,0),500)</f>
        <v>2455</v>
      </c>
      <c r="D60" s="8" t="n">
        <f aca="true">MIN(MAX($B$12+NORMINV(RAND(),0,$B$13),0.2),0.95)</f>
        <v>0.563038989005387</v>
      </c>
      <c r="E60" s="11" t="n">
        <f aca="false">ROUND(C60*D60,0)</f>
        <v>1382</v>
      </c>
      <c r="F60" s="20" t="n">
        <f aca="false">C60*(0.6*$B$8+0.15*$B$9+0.19*$B$10+0.06*$B$11)</f>
        <v>41538.6</v>
      </c>
      <c r="G60" s="20" t="n">
        <f aca="false">E60*$B$7</f>
        <v>62190</v>
      </c>
      <c r="H60" s="20" t="n">
        <f aca="false">E60*$B$14</f>
        <v>20730</v>
      </c>
      <c r="I60" s="20" t="n">
        <f aca="false">F60+G60+H60</f>
        <v>124458.6</v>
      </c>
    </row>
    <row r="61" customFormat="false" ht="15" hidden="false" customHeight="true" outlineLevel="0" collapsed="false">
      <c r="A61" s="6" t="n">
        <v>44</v>
      </c>
      <c r="B61" s="11" t="n">
        <f aca="true">NORMINV(RAND(),$B$5,$B$6)</f>
        <v>2150.29983424761</v>
      </c>
      <c r="C61" s="11" t="n">
        <f aca="false">MAX(ROUND(B61,0),500)</f>
        <v>2150</v>
      </c>
      <c r="D61" s="8" t="n">
        <f aca="true">MIN(MAX($B$12+NORMINV(RAND(),0,$B$13),0.2),0.95)</f>
        <v>0.531755216420516</v>
      </c>
      <c r="E61" s="11" t="n">
        <f aca="false">ROUND(C61*D61,0)</f>
        <v>1143</v>
      </c>
      <c r="F61" s="20" t="n">
        <f aca="false">C61*(0.6*$B$8+0.15*$B$9+0.19*$B$10+0.06*$B$11)</f>
        <v>36378</v>
      </c>
      <c r="G61" s="20" t="n">
        <f aca="false">E61*$B$7</f>
        <v>51435</v>
      </c>
      <c r="H61" s="20" t="n">
        <f aca="false">E61*$B$14</f>
        <v>17145</v>
      </c>
      <c r="I61" s="20" t="n">
        <f aca="false">F61+G61+H61</f>
        <v>104958</v>
      </c>
    </row>
    <row r="62" customFormat="false" ht="15" hidden="false" customHeight="true" outlineLevel="0" collapsed="false">
      <c r="A62" s="6" t="n">
        <v>45</v>
      </c>
      <c r="B62" s="11" t="n">
        <f aca="true">NORMINV(RAND(),$B$5,$B$6)</f>
        <v>2057.67029059088</v>
      </c>
      <c r="C62" s="11" t="n">
        <f aca="false">MAX(ROUND(B62,0),500)</f>
        <v>2058</v>
      </c>
      <c r="D62" s="8" t="n">
        <f aca="true">MIN(MAX($B$12+NORMINV(RAND(),0,$B$13),0.2),0.95)</f>
        <v>0.522014168275576</v>
      </c>
      <c r="E62" s="11" t="n">
        <f aca="false">ROUND(C62*D62,0)</f>
        <v>1074</v>
      </c>
      <c r="F62" s="20" t="n">
        <f aca="false">C62*(0.6*$B$8+0.15*$B$9+0.19*$B$10+0.06*$B$11)</f>
        <v>34821.36</v>
      </c>
      <c r="G62" s="20" t="n">
        <f aca="false">E62*$B$7</f>
        <v>48330</v>
      </c>
      <c r="H62" s="20" t="n">
        <f aca="false">E62*$B$14</f>
        <v>16110</v>
      </c>
      <c r="I62" s="20" t="n">
        <f aca="false">F62+G62+H62</f>
        <v>99261.36</v>
      </c>
    </row>
    <row r="63" customFormat="false" ht="15" hidden="false" customHeight="true" outlineLevel="0" collapsed="false">
      <c r="A63" s="6" t="n">
        <v>46</v>
      </c>
      <c r="B63" s="11" t="n">
        <f aca="true">NORMINV(RAND(),$B$5,$B$6)</f>
        <v>2155.93200711213</v>
      </c>
      <c r="C63" s="11" t="n">
        <f aca="false">MAX(ROUND(B63,0),500)</f>
        <v>2156</v>
      </c>
      <c r="D63" s="8" t="n">
        <f aca="true">MIN(MAX($B$12+NORMINV(RAND(),0,$B$13),0.2),0.95)</f>
        <v>0.526710736092484</v>
      </c>
      <c r="E63" s="11" t="n">
        <f aca="false">ROUND(C63*D63,0)</f>
        <v>1136</v>
      </c>
      <c r="F63" s="20" t="n">
        <f aca="false">C63*(0.6*$B$8+0.15*$B$9+0.19*$B$10+0.06*$B$11)</f>
        <v>36479.52</v>
      </c>
      <c r="G63" s="20" t="n">
        <f aca="false">E63*$B$7</f>
        <v>51120</v>
      </c>
      <c r="H63" s="20" t="n">
        <f aca="false">E63*$B$14</f>
        <v>17040</v>
      </c>
      <c r="I63" s="20" t="n">
        <f aca="false">F63+G63+H63</f>
        <v>104639.52</v>
      </c>
    </row>
    <row r="64" customFormat="false" ht="15" hidden="false" customHeight="true" outlineLevel="0" collapsed="false">
      <c r="A64" s="6" t="n">
        <v>47</v>
      </c>
      <c r="B64" s="11" t="n">
        <f aca="true">NORMINV(RAND(),$B$5,$B$6)</f>
        <v>2009.60645106083</v>
      </c>
      <c r="C64" s="11" t="n">
        <f aca="false">MAX(ROUND(B64,0),500)</f>
        <v>2010</v>
      </c>
      <c r="D64" s="8" t="n">
        <f aca="true">MIN(MAX($B$12+NORMINV(RAND(),0,$B$13),0.2),0.95)</f>
        <v>0.503474846502531</v>
      </c>
      <c r="E64" s="11" t="n">
        <f aca="false">ROUND(C64*D64,0)</f>
        <v>1012</v>
      </c>
      <c r="F64" s="20" t="n">
        <f aca="false">C64*(0.6*$B$8+0.15*$B$9+0.19*$B$10+0.06*$B$11)</f>
        <v>34009.2</v>
      </c>
      <c r="G64" s="20" t="n">
        <f aca="false">E64*$B$7</f>
        <v>45540</v>
      </c>
      <c r="H64" s="20" t="n">
        <f aca="false">E64*$B$14</f>
        <v>15180</v>
      </c>
      <c r="I64" s="20" t="n">
        <f aca="false">F64+G64+H64</f>
        <v>94729.2</v>
      </c>
    </row>
    <row r="65" customFormat="false" ht="15" hidden="false" customHeight="true" outlineLevel="0" collapsed="false">
      <c r="A65" s="6" t="n">
        <v>48</v>
      </c>
      <c r="B65" s="11" t="n">
        <f aca="true">NORMINV(RAND(),$B$5,$B$6)</f>
        <v>1956.62266470545</v>
      </c>
      <c r="C65" s="11" t="n">
        <f aca="false">MAX(ROUND(B65,0),500)</f>
        <v>1957</v>
      </c>
      <c r="D65" s="8" t="n">
        <f aca="true">MIN(MAX($B$12+NORMINV(RAND(),0,$B$13),0.2),0.95)</f>
        <v>0.543669417366471</v>
      </c>
      <c r="E65" s="11" t="n">
        <f aca="false">ROUND(C65*D65,0)</f>
        <v>1064</v>
      </c>
      <c r="F65" s="20" t="n">
        <f aca="false">C65*(0.6*$B$8+0.15*$B$9+0.19*$B$10+0.06*$B$11)</f>
        <v>33112.44</v>
      </c>
      <c r="G65" s="20" t="n">
        <f aca="false">E65*$B$7</f>
        <v>47880</v>
      </c>
      <c r="H65" s="20" t="n">
        <f aca="false">E65*$B$14</f>
        <v>15960</v>
      </c>
      <c r="I65" s="20" t="n">
        <f aca="false">F65+G65+H65</f>
        <v>96952.44</v>
      </c>
    </row>
    <row r="66" customFormat="false" ht="15" hidden="false" customHeight="true" outlineLevel="0" collapsed="false">
      <c r="A66" s="6" t="n">
        <v>49</v>
      </c>
      <c r="B66" s="11" t="n">
        <f aca="true">NORMINV(RAND(),$B$5,$B$6)</f>
        <v>1223.71988601539</v>
      </c>
      <c r="C66" s="11" t="n">
        <f aca="false">MAX(ROUND(B66,0),500)</f>
        <v>1224</v>
      </c>
      <c r="D66" s="8" t="n">
        <f aca="true">MIN(MAX($B$12+NORMINV(RAND(),0,$B$13),0.2),0.95)</f>
        <v>0.487364675102064</v>
      </c>
      <c r="E66" s="11" t="n">
        <f aca="false">ROUND(C66*D66,0)</f>
        <v>597</v>
      </c>
      <c r="F66" s="20" t="n">
        <f aca="false">C66*(0.6*$B$8+0.15*$B$9+0.19*$B$10+0.06*$B$11)</f>
        <v>20710.08</v>
      </c>
      <c r="G66" s="20" t="n">
        <f aca="false">E66*$B$7</f>
        <v>26865</v>
      </c>
      <c r="H66" s="20" t="n">
        <f aca="false">E66*$B$14</f>
        <v>8955</v>
      </c>
      <c r="I66" s="20" t="n">
        <f aca="false">F66+G66+H66</f>
        <v>56530.08</v>
      </c>
    </row>
    <row r="67" customFormat="false" ht="15" hidden="false" customHeight="true" outlineLevel="0" collapsed="false">
      <c r="A67" s="6" t="n">
        <v>50</v>
      </c>
      <c r="B67" s="11" t="n">
        <f aca="true">NORMINV(RAND(),$B$5,$B$6)</f>
        <v>2112.96259386587</v>
      </c>
      <c r="C67" s="11" t="n">
        <f aca="false">MAX(ROUND(B67,0),500)</f>
        <v>2113</v>
      </c>
      <c r="D67" s="8" t="n">
        <f aca="true">MIN(MAX($B$12+NORMINV(RAND(),0,$B$13),0.2),0.95)</f>
        <v>0.477041896107271</v>
      </c>
      <c r="E67" s="11" t="n">
        <f aca="false">ROUND(C67*D67,0)</f>
        <v>1008</v>
      </c>
      <c r="F67" s="20" t="n">
        <f aca="false">C67*(0.6*$B$8+0.15*$B$9+0.19*$B$10+0.06*$B$11)</f>
        <v>35751.96</v>
      </c>
      <c r="G67" s="20" t="n">
        <f aca="false">E67*$B$7</f>
        <v>45360</v>
      </c>
      <c r="H67" s="20" t="n">
        <f aca="false">E67*$B$14</f>
        <v>15120</v>
      </c>
      <c r="I67" s="20" t="n">
        <f aca="false">F67+G67+H67</f>
        <v>96231.96</v>
      </c>
    </row>
    <row r="68" customFormat="false" ht="15" hidden="false" customHeight="true" outlineLevel="0" collapsed="false">
      <c r="A68" s="6" t="n">
        <v>51</v>
      </c>
      <c r="B68" s="11" t="n">
        <f aca="true">NORMINV(RAND(),$B$5,$B$6)</f>
        <v>1957.66092766709</v>
      </c>
      <c r="C68" s="11" t="n">
        <f aca="false">MAX(ROUND(B68,0),500)</f>
        <v>1958</v>
      </c>
      <c r="D68" s="8" t="n">
        <f aca="true">MIN(MAX($B$12+NORMINV(RAND(),0,$B$13),0.2),0.95)</f>
        <v>0.53051196764468</v>
      </c>
      <c r="E68" s="11" t="n">
        <f aca="false">ROUND(C68*D68,0)</f>
        <v>1039</v>
      </c>
      <c r="F68" s="20" t="n">
        <f aca="false">C68*(0.6*$B$8+0.15*$B$9+0.19*$B$10+0.06*$B$11)</f>
        <v>33129.36</v>
      </c>
      <c r="G68" s="20" t="n">
        <f aca="false">E68*$B$7</f>
        <v>46755</v>
      </c>
      <c r="H68" s="20" t="n">
        <f aca="false">E68*$B$14</f>
        <v>15585</v>
      </c>
      <c r="I68" s="20" t="n">
        <f aca="false">F68+G68+H68</f>
        <v>95469.36</v>
      </c>
    </row>
    <row r="69" customFormat="false" ht="15" hidden="false" customHeight="true" outlineLevel="0" collapsed="false">
      <c r="A69" s="6" t="n">
        <v>52</v>
      </c>
      <c r="B69" s="11" t="n">
        <f aca="true">NORMINV(RAND(),$B$5,$B$6)</f>
        <v>1820.00536209806</v>
      </c>
      <c r="C69" s="11" t="n">
        <f aca="false">MAX(ROUND(B69,0),500)</f>
        <v>1820</v>
      </c>
      <c r="D69" s="8" t="n">
        <f aca="true">MIN(MAX($B$12+NORMINV(RAND(),0,$B$13),0.2),0.95)</f>
        <v>0.599901048661003</v>
      </c>
      <c r="E69" s="11" t="n">
        <f aca="false">ROUND(C69*D69,0)</f>
        <v>1092</v>
      </c>
      <c r="F69" s="20" t="n">
        <f aca="false">C69*(0.6*$B$8+0.15*$B$9+0.19*$B$10+0.06*$B$11)</f>
        <v>30794.4</v>
      </c>
      <c r="G69" s="20" t="n">
        <f aca="false">E69*$B$7</f>
        <v>49140</v>
      </c>
      <c r="H69" s="20" t="n">
        <f aca="false">E69*$B$14</f>
        <v>16380</v>
      </c>
      <c r="I69" s="20" t="n">
        <f aca="false">F69+G69+H69</f>
        <v>96314.4</v>
      </c>
    </row>
    <row r="70" customFormat="false" ht="15" hidden="false" customHeight="true" outlineLevel="0" collapsed="false">
      <c r="A70" s="6" t="n">
        <v>53</v>
      </c>
      <c r="B70" s="11" t="n">
        <f aca="true">NORMINV(RAND(),$B$5,$B$6)</f>
        <v>2672.49515080929</v>
      </c>
      <c r="C70" s="11" t="n">
        <f aca="false">MAX(ROUND(B70,0),500)</f>
        <v>2672</v>
      </c>
      <c r="D70" s="8" t="n">
        <f aca="true">MIN(MAX($B$12+NORMINV(RAND(),0,$B$13),0.2),0.95)</f>
        <v>0.595678219936853</v>
      </c>
      <c r="E70" s="11" t="n">
        <f aca="false">ROUND(C70*D70,0)</f>
        <v>1592</v>
      </c>
      <c r="F70" s="20" t="n">
        <f aca="false">C70*(0.6*$B$8+0.15*$B$9+0.19*$B$10+0.06*$B$11)</f>
        <v>45210.24</v>
      </c>
      <c r="G70" s="20" t="n">
        <f aca="false">E70*$B$7</f>
        <v>71640</v>
      </c>
      <c r="H70" s="20" t="n">
        <f aca="false">E70*$B$14</f>
        <v>23880</v>
      </c>
      <c r="I70" s="20" t="n">
        <f aca="false">F70+G70+H70</f>
        <v>140730.24</v>
      </c>
    </row>
    <row r="71" customFormat="false" ht="15" hidden="false" customHeight="true" outlineLevel="0" collapsed="false">
      <c r="A71" s="6" t="n">
        <v>54</v>
      </c>
      <c r="B71" s="11" t="n">
        <f aca="true">NORMINV(RAND(),$B$5,$B$6)</f>
        <v>1823.58402634537</v>
      </c>
      <c r="C71" s="11" t="n">
        <f aca="false">MAX(ROUND(B71,0),500)</f>
        <v>1824</v>
      </c>
      <c r="D71" s="8" t="n">
        <f aca="true">MIN(MAX($B$12+NORMINV(RAND(),0,$B$13),0.2),0.95)</f>
        <v>0.523568660637208</v>
      </c>
      <c r="E71" s="11" t="n">
        <f aca="false">ROUND(C71*D71,0)</f>
        <v>955</v>
      </c>
      <c r="F71" s="20" t="n">
        <f aca="false">C71*(0.6*$B$8+0.15*$B$9+0.19*$B$10+0.06*$B$11)</f>
        <v>30862.08</v>
      </c>
      <c r="G71" s="20" t="n">
        <f aca="false">E71*$B$7</f>
        <v>42975</v>
      </c>
      <c r="H71" s="20" t="n">
        <f aca="false">E71*$B$14</f>
        <v>14325</v>
      </c>
      <c r="I71" s="20" t="n">
        <f aca="false">F71+G71+H71</f>
        <v>88162.08</v>
      </c>
    </row>
    <row r="72" customFormat="false" ht="15" hidden="false" customHeight="true" outlineLevel="0" collapsed="false">
      <c r="A72" s="6" t="n">
        <v>55</v>
      </c>
      <c r="B72" s="11" t="n">
        <f aca="true">NORMINV(RAND(),$B$5,$B$6)</f>
        <v>1771.84701431148</v>
      </c>
      <c r="C72" s="11" t="n">
        <f aca="false">MAX(ROUND(B72,0),500)</f>
        <v>1772</v>
      </c>
      <c r="D72" s="8" t="n">
        <f aca="true">MIN(MAX($B$12+NORMINV(RAND(),0,$B$13),0.2),0.95)</f>
        <v>0.59721726212621</v>
      </c>
      <c r="E72" s="11" t="n">
        <f aca="false">ROUND(C72*D72,0)</f>
        <v>1058</v>
      </c>
      <c r="F72" s="20" t="n">
        <f aca="false">C72*(0.6*$B$8+0.15*$B$9+0.19*$B$10+0.06*$B$11)</f>
        <v>29982.24</v>
      </c>
      <c r="G72" s="20" t="n">
        <f aca="false">E72*$B$7</f>
        <v>47610</v>
      </c>
      <c r="H72" s="20" t="n">
        <f aca="false">E72*$B$14</f>
        <v>15870</v>
      </c>
      <c r="I72" s="20" t="n">
        <f aca="false">F72+G72+H72</f>
        <v>93462.24</v>
      </c>
    </row>
    <row r="73" customFormat="false" ht="15" hidden="false" customHeight="true" outlineLevel="0" collapsed="false">
      <c r="A73" s="6" t="n">
        <v>56</v>
      </c>
      <c r="B73" s="11" t="n">
        <f aca="true">NORMINV(RAND(),$B$5,$B$6)</f>
        <v>2610.46937250071</v>
      </c>
      <c r="C73" s="11" t="n">
        <f aca="false">MAX(ROUND(B73,0),500)</f>
        <v>2610</v>
      </c>
      <c r="D73" s="8" t="n">
        <f aca="true">MIN(MAX($B$12+NORMINV(RAND(),0,$B$13),0.2),0.95)</f>
        <v>0.485393552699116</v>
      </c>
      <c r="E73" s="11" t="n">
        <f aca="false">ROUND(C73*D73,0)</f>
        <v>1267</v>
      </c>
      <c r="F73" s="20" t="n">
        <f aca="false">C73*(0.6*$B$8+0.15*$B$9+0.19*$B$10+0.06*$B$11)</f>
        <v>44161.2</v>
      </c>
      <c r="G73" s="20" t="n">
        <f aca="false">E73*$B$7</f>
        <v>57015</v>
      </c>
      <c r="H73" s="20" t="n">
        <f aca="false">E73*$B$14</f>
        <v>19005</v>
      </c>
      <c r="I73" s="20" t="n">
        <f aca="false">F73+G73+H73</f>
        <v>120181.2</v>
      </c>
    </row>
    <row r="74" customFormat="false" ht="15" hidden="false" customHeight="true" outlineLevel="0" collapsed="false">
      <c r="A74" s="6" t="n">
        <v>57</v>
      </c>
      <c r="B74" s="11" t="n">
        <f aca="true">NORMINV(RAND(),$B$5,$B$6)</f>
        <v>1700.30503581269</v>
      </c>
      <c r="C74" s="11" t="n">
        <f aca="false">MAX(ROUND(B74,0),500)</f>
        <v>1700</v>
      </c>
      <c r="D74" s="8" t="n">
        <f aca="true">MIN(MAX($B$12+NORMINV(RAND(),0,$B$13),0.2),0.95)</f>
        <v>0.525409255741255</v>
      </c>
      <c r="E74" s="11" t="n">
        <f aca="false">ROUND(C74*D74,0)</f>
        <v>893</v>
      </c>
      <c r="F74" s="20" t="n">
        <f aca="false">C74*(0.6*$B$8+0.15*$B$9+0.19*$B$10+0.06*$B$11)</f>
        <v>28764</v>
      </c>
      <c r="G74" s="20" t="n">
        <f aca="false">E74*$B$7</f>
        <v>40185</v>
      </c>
      <c r="H74" s="20" t="n">
        <f aca="false">E74*$B$14</f>
        <v>13395</v>
      </c>
      <c r="I74" s="20" t="n">
        <f aca="false">F74+G74+H74</f>
        <v>82344</v>
      </c>
    </row>
    <row r="75" customFormat="false" ht="15" hidden="false" customHeight="true" outlineLevel="0" collapsed="false">
      <c r="A75" s="6" t="n">
        <v>58</v>
      </c>
      <c r="B75" s="11" t="n">
        <f aca="true">NORMINV(RAND(),$B$5,$B$6)</f>
        <v>2196.41851861238</v>
      </c>
      <c r="C75" s="11" t="n">
        <f aca="false">MAX(ROUND(B75,0),500)</f>
        <v>2196</v>
      </c>
      <c r="D75" s="8" t="n">
        <f aca="true">MIN(MAX($B$12+NORMINV(RAND(),0,$B$13),0.2),0.95)</f>
        <v>0.613499219916608</v>
      </c>
      <c r="E75" s="11" t="n">
        <f aca="false">ROUND(C75*D75,0)</f>
        <v>1347</v>
      </c>
      <c r="F75" s="20" t="n">
        <f aca="false">C75*(0.6*$B$8+0.15*$B$9+0.19*$B$10+0.06*$B$11)</f>
        <v>37156.32</v>
      </c>
      <c r="G75" s="20" t="n">
        <f aca="false">E75*$B$7</f>
        <v>60615</v>
      </c>
      <c r="H75" s="20" t="n">
        <f aca="false">E75*$B$14</f>
        <v>20205</v>
      </c>
      <c r="I75" s="20" t="n">
        <f aca="false">F75+G75+H75</f>
        <v>117976.32</v>
      </c>
    </row>
    <row r="76" customFormat="false" ht="15" hidden="false" customHeight="true" outlineLevel="0" collapsed="false">
      <c r="A76" s="6" t="n">
        <v>59</v>
      </c>
      <c r="B76" s="11" t="n">
        <f aca="true">NORMINV(RAND(),$B$5,$B$6)</f>
        <v>1542.25878268542</v>
      </c>
      <c r="C76" s="11" t="n">
        <f aca="false">MAX(ROUND(B76,0),500)</f>
        <v>1542</v>
      </c>
      <c r="D76" s="8" t="n">
        <f aca="true">MIN(MAX($B$12+NORMINV(RAND(),0,$B$13),0.2),0.95)</f>
        <v>0.535584417699194</v>
      </c>
      <c r="E76" s="11" t="n">
        <f aca="false">ROUND(C76*D76,0)</f>
        <v>826</v>
      </c>
      <c r="F76" s="20" t="n">
        <f aca="false">C76*(0.6*$B$8+0.15*$B$9+0.19*$B$10+0.06*$B$11)</f>
        <v>26090.64</v>
      </c>
      <c r="G76" s="20" t="n">
        <f aca="false">E76*$B$7</f>
        <v>37170</v>
      </c>
      <c r="H76" s="20" t="n">
        <f aca="false">E76*$B$14</f>
        <v>12390</v>
      </c>
      <c r="I76" s="20" t="n">
        <f aca="false">F76+G76+H76</f>
        <v>75650.64</v>
      </c>
    </row>
    <row r="77" customFormat="false" ht="15" hidden="false" customHeight="true" outlineLevel="0" collapsed="false">
      <c r="A77" s="6" t="n">
        <v>60</v>
      </c>
      <c r="B77" s="11" t="n">
        <f aca="true">NORMINV(RAND(),$B$5,$B$6)</f>
        <v>1962.04429314268</v>
      </c>
      <c r="C77" s="11" t="n">
        <f aca="false">MAX(ROUND(B77,0),500)</f>
        <v>1962</v>
      </c>
      <c r="D77" s="8" t="n">
        <f aca="true">MIN(MAX($B$12+NORMINV(RAND(),0,$B$13),0.2),0.95)</f>
        <v>0.57353426237123</v>
      </c>
      <c r="E77" s="11" t="n">
        <f aca="false">ROUND(C77*D77,0)</f>
        <v>1125</v>
      </c>
      <c r="F77" s="20" t="n">
        <f aca="false">C77*(0.6*$B$8+0.15*$B$9+0.19*$B$10+0.06*$B$11)</f>
        <v>33197.04</v>
      </c>
      <c r="G77" s="20" t="n">
        <f aca="false">E77*$B$7</f>
        <v>50625</v>
      </c>
      <c r="H77" s="20" t="n">
        <f aca="false">E77*$B$14</f>
        <v>16875</v>
      </c>
      <c r="I77" s="20" t="n">
        <f aca="false">F77+G77+H77</f>
        <v>100697.04</v>
      </c>
    </row>
    <row r="78" customFormat="false" ht="15" hidden="false" customHeight="true" outlineLevel="0" collapsed="false">
      <c r="A78" s="6" t="n">
        <v>61</v>
      </c>
      <c r="B78" s="11" t="n">
        <f aca="true">NORMINV(RAND(),$B$5,$B$6)</f>
        <v>1898.63033835517</v>
      </c>
      <c r="C78" s="11" t="n">
        <f aca="false">MAX(ROUND(B78,0),500)</f>
        <v>1899</v>
      </c>
      <c r="D78" s="8" t="n">
        <f aca="true">MIN(MAX($B$12+NORMINV(RAND(),0,$B$13),0.2),0.95)</f>
        <v>0.555037050415935</v>
      </c>
      <c r="E78" s="11" t="n">
        <f aca="false">ROUND(C78*D78,0)</f>
        <v>1054</v>
      </c>
      <c r="F78" s="20" t="n">
        <f aca="false">C78*(0.6*$B$8+0.15*$B$9+0.19*$B$10+0.06*$B$11)</f>
        <v>32131.08</v>
      </c>
      <c r="G78" s="20" t="n">
        <f aca="false">E78*$B$7</f>
        <v>47430</v>
      </c>
      <c r="H78" s="20" t="n">
        <f aca="false">E78*$B$14</f>
        <v>15810</v>
      </c>
      <c r="I78" s="20" t="n">
        <f aca="false">F78+G78+H78</f>
        <v>95371.08</v>
      </c>
    </row>
    <row r="79" customFormat="false" ht="15" hidden="false" customHeight="true" outlineLevel="0" collapsed="false">
      <c r="A79" s="6" t="n">
        <v>62</v>
      </c>
      <c r="B79" s="11" t="n">
        <f aca="true">NORMINV(RAND(),$B$5,$B$6)</f>
        <v>1615.26885716375</v>
      </c>
      <c r="C79" s="11" t="n">
        <f aca="false">MAX(ROUND(B79,0),500)</f>
        <v>1615</v>
      </c>
      <c r="D79" s="8" t="n">
        <f aca="true">MIN(MAX($B$12+NORMINV(RAND(),0,$B$13),0.2),0.95)</f>
        <v>0.544381442590416</v>
      </c>
      <c r="E79" s="11" t="n">
        <f aca="false">ROUND(C79*D79,0)</f>
        <v>879</v>
      </c>
      <c r="F79" s="20" t="n">
        <f aca="false">C79*(0.6*$B$8+0.15*$B$9+0.19*$B$10+0.06*$B$11)</f>
        <v>27325.8</v>
      </c>
      <c r="G79" s="20" t="n">
        <f aca="false">E79*$B$7</f>
        <v>39555</v>
      </c>
      <c r="H79" s="20" t="n">
        <f aca="false">E79*$B$14</f>
        <v>13185</v>
      </c>
      <c r="I79" s="20" t="n">
        <f aca="false">F79+G79+H79</f>
        <v>80065.8</v>
      </c>
    </row>
    <row r="80" customFormat="false" ht="15" hidden="false" customHeight="true" outlineLevel="0" collapsed="false">
      <c r="A80" s="6" t="n">
        <v>63</v>
      </c>
      <c r="B80" s="11" t="n">
        <f aca="true">NORMINV(RAND(),$B$5,$B$6)</f>
        <v>1758.90692795243</v>
      </c>
      <c r="C80" s="11" t="n">
        <f aca="false">MAX(ROUND(B80,0),500)</f>
        <v>1759</v>
      </c>
      <c r="D80" s="8" t="n">
        <f aca="true">MIN(MAX($B$12+NORMINV(RAND(),0,$B$13),0.2),0.95)</f>
        <v>0.509483454752469</v>
      </c>
      <c r="E80" s="11" t="n">
        <f aca="false">ROUND(C80*D80,0)</f>
        <v>896</v>
      </c>
      <c r="F80" s="20" t="n">
        <f aca="false">C80*(0.6*$B$8+0.15*$B$9+0.19*$B$10+0.06*$B$11)</f>
        <v>29762.28</v>
      </c>
      <c r="G80" s="20" t="n">
        <f aca="false">E80*$B$7</f>
        <v>40320</v>
      </c>
      <c r="H80" s="20" t="n">
        <f aca="false">E80*$B$14</f>
        <v>13440</v>
      </c>
      <c r="I80" s="20" t="n">
        <f aca="false">F80+G80+H80</f>
        <v>83522.28</v>
      </c>
    </row>
    <row r="81" customFormat="false" ht="15" hidden="false" customHeight="true" outlineLevel="0" collapsed="false">
      <c r="A81" s="6" t="n">
        <v>64</v>
      </c>
      <c r="B81" s="11" t="n">
        <f aca="true">NORMINV(RAND(),$B$5,$B$6)</f>
        <v>2071.79469489321</v>
      </c>
      <c r="C81" s="11" t="n">
        <f aca="false">MAX(ROUND(B81,0),500)</f>
        <v>2072</v>
      </c>
      <c r="D81" s="8" t="n">
        <f aca="true">MIN(MAX($B$12+NORMINV(RAND(),0,$B$13),0.2),0.95)</f>
        <v>0.539899403215607</v>
      </c>
      <c r="E81" s="11" t="n">
        <f aca="false">ROUND(C81*D81,0)</f>
        <v>1119</v>
      </c>
      <c r="F81" s="20" t="n">
        <f aca="false">C81*(0.6*$B$8+0.15*$B$9+0.19*$B$10+0.06*$B$11)</f>
        <v>35058.24</v>
      </c>
      <c r="G81" s="20" t="n">
        <f aca="false">E81*$B$7</f>
        <v>50355</v>
      </c>
      <c r="H81" s="20" t="n">
        <f aca="false">E81*$B$14</f>
        <v>16785</v>
      </c>
      <c r="I81" s="20" t="n">
        <f aca="false">F81+G81+H81</f>
        <v>102198.24</v>
      </c>
    </row>
    <row r="82" customFormat="false" ht="15" hidden="false" customHeight="true" outlineLevel="0" collapsed="false">
      <c r="A82" s="6" t="n">
        <v>65</v>
      </c>
      <c r="B82" s="11" t="n">
        <f aca="true">NORMINV(RAND(),$B$5,$B$6)</f>
        <v>1954.43004214861</v>
      </c>
      <c r="C82" s="11" t="n">
        <f aca="false">MAX(ROUND(B82,0),500)</f>
        <v>1954</v>
      </c>
      <c r="D82" s="8" t="n">
        <f aca="true">MIN(MAX($B$12+NORMINV(RAND(),0,$B$13),0.2),0.95)</f>
        <v>0.554968706198387</v>
      </c>
      <c r="E82" s="11" t="n">
        <f aca="false">ROUND(C82*D82,0)</f>
        <v>1084</v>
      </c>
      <c r="F82" s="20" t="n">
        <f aca="false">C82*(0.6*$B$8+0.15*$B$9+0.19*$B$10+0.06*$B$11)</f>
        <v>33061.68</v>
      </c>
      <c r="G82" s="20" t="n">
        <f aca="false">E82*$B$7</f>
        <v>48780</v>
      </c>
      <c r="H82" s="20" t="n">
        <f aca="false">E82*$B$14</f>
        <v>16260</v>
      </c>
      <c r="I82" s="20" t="n">
        <f aca="false">F82+G82+H82</f>
        <v>98101.68</v>
      </c>
    </row>
    <row r="83" customFormat="false" ht="15" hidden="false" customHeight="true" outlineLevel="0" collapsed="false">
      <c r="A83" s="6" t="n">
        <v>66</v>
      </c>
      <c r="B83" s="11" t="n">
        <f aca="true">NORMINV(RAND(),$B$5,$B$6)</f>
        <v>2631.22000441799</v>
      </c>
      <c r="C83" s="11" t="n">
        <f aca="false">MAX(ROUND(B83,0),500)</f>
        <v>2631</v>
      </c>
      <c r="D83" s="8" t="n">
        <f aca="true">MIN(MAX($B$12+NORMINV(RAND(),0,$B$13),0.2),0.95)</f>
        <v>0.472625473011202</v>
      </c>
      <c r="E83" s="11" t="n">
        <f aca="false">ROUND(C83*D83,0)</f>
        <v>1243</v>
      </c>
      <c r="F83" s="20" t="n">
        <f aca="false">C83*(0.6*$B$8+0.15*$B$9+0.19*$B$10+0.06*$B$11)</f>
        <v>44516.52</v>
      </c>
      <c r="G83" s="20" t="n">
        <f aca="false">E83*$B$7</f>
        <v>55935</v>
      </c>
      <c r="H83" s="20" t="n">
        <f aca="false">E83*$B$14</f>
        <v>18645</v>
      </c>
      <c r="I83" s="20" t="n">
        <f aca="false">F83+G83+H83</f>
        <v>119096.52</v>
      </c>
    </row>
    <row r="84" customFormat="false" ht="15" hidden="false" customHeight="true" outlineLevel="0" collapsed="false">
      <c r="A84" s="6" t="n">
        <v>67</v>
      </c>
      <c r="B84" s="11" t="n">
        <f aca="true">NORMINV(RAND(),$B$5,$B$6)</f>
        <v>1607.16241558531</v>
      </c>
      <c r="C84" s="11" t="n">
        <f aca="false">MAX(ROUND(B84,0),500)</f>
        <v>1607</v>
      </c>
      <c r="D84" s="8" t="n">
        <f aca="true">MIN(MAX($B$12+NORMINV(RAND(),0,$B$13),0.2),0.95)</f>
        <v>0.683734898232215</v>
      </c>
      <c r="E84" s="11" t="n">
        <f aca="false">ROUND(C84*D84,0)</f>
        <v>1099</v>
      </c>
      <c r="F84" s="20" t="n">
        <f aca="false">C84*(0.6*$B$8+0.15*$B$9+0.19*$B$10+0.06*$B$11)</f>
        <v>27190.44</v>
      </c>
      <c r="G84" s="20" t="n">
        <f aca="false">E84*$B$7</f>
        <v>49455</v>
      </c>
      <c r="H84" s="20" t="n">
        <f aca="false">E84*$B$14</f>
        <v>16485</v>
      </c>
      <c r="I84" s="20" t="n">
        <f aca="false">F84+G84+H84</f>
        <v>93130.44</v>
      </c>
    </row>
    <row r="85" customFormat="false" ht="15" hidden="false" customHeight="true" outlineLevel="0" collapsed="false">
      <c r="A85" s="6" t="n">
        <v>68</v>
      </c>
      <c r="B85" s="11" t="n">
        <f aca="true">NORMINV(RAND(),$B$5,$B$6)</f>
        <v>1918.28132706547</v>
      </c>
      <c r="C85" s="11" t="n">
        <f aca="false">MAX(ROUND(B85,0),500)</f>
        <v>1918</v>
      </c>
      <c r="D85" s="8" t="n">
        <f aca="true">MIN(MAX($B$12+NORMINV(RAND(),0,$B$13),0.2),0.95)</f>
        <v>0.489099898753124</v>
      </c>
      <c r="E85" s="11" t="n">
        <f aca="false">ROUND(C85*D85,0)</f>
        <v>938</v>
      </c>
      <c r="F85" s="20" t="n">
        <f aca="false">C85*(0.6*$B$8+0.15*$B$9+0.19*$B$10+0.06*$B$11)</f>
        <v>32452.56</v>
      </c>
      <c r="G85" s="20" t="n">
        <f aca="false">E85*$B$7</f>
        <v>42210</v>
      </c>
      <c r="H85" s="20" t="n">
        <f aca="false">E85*$B$14</f>
        <v>14070</v>
      </c>
      <c r="I85" s="20" t="n">
        <f aca="false">F85+G85+H85</f>
        <v>88732.56</v>
      </c>
    </row>
    <row r="86" customFormat="false" ht="15" hidden="false" customHeight="true" outlineLevel="0" collapsed="false">
      <c r="A86" s="6" t="n">
        <v>69</v>
      </c>
      <c r="B86" s="11" t="n">
        <f aca="true">NORMINV(RAND(),$B$5,$B$6)</f>
        <v>1900.27468667225</v>
      </c>
      <c r="C86" s="11" t="n">
        <f aca="false">MAX(ROUND(B86,0),500)</f>
        <v>1900</v>
      </c>
      <c r="D86" s="8" t="n">
        <f aca="true">MIN(MAX($B$12+NORMINV(RAND(),0,$B$13),0.2),0.95)</f>
        <v>0.581401693194854</v>
      </c>
      <c r="E86" s="11" t="n">
        <f aca="false">ROUND(C86*D86,0)</f>
        <v>1105</v>
      </c>
      <c r="F86" s="20" t="n">
        <f aca="false">C86*(0.6*$B$8+0.15*$B$9+0.19*$B$10+0.06*$B$11)</f>
        <v>32148</v>
      </c>
      <c r="G86" s="20" t="n">
        <f aca="false">E86*$B$7</f>
        <v>49725</v>
      </c>
      <c r="H86" s="20" t="n">
        <f aca="false">E86*$B$14</f>
        <v>16575</v>
      </c>
      <c r="I86" s="20" t="n">
        <f aca="false">F86+G86+H86</f>
        <v>98448</v>
      </c>
    </row>
    <row r="87" customFormat="false" ht="15" hidden="false" customHeight="true" outlineLevel="0" collapsed="false">
      <c r="A87" s="6" t="n">
        <v>70</v>
      </c>
      <c r="B87" s="11" t="n">
        <f aca="true">NORMINV(RAND(),$B$5,$B$6)</f>
        <v>2009.88667779927</v>
      </c>
      <c r="C87" s="11" t="n">
        <f aca="false">MAX(ROUND(B87,0),500)</f>
        <v>2010</v>
      </c>
      <c r="D87" s="8" t="n">
        <f aca="true">MIN(MAX($B$12+NORMINV(RAND(),0,$B$13),0.2),0.95)</f>
        <v>0.605031938211414</v>
      </c>
      <c r="E87" s="11" t="n">
        <f aca="false">ROUND(C87*D87,0)</f>
        <v>1216</v>
      </c>
      <c r="F87" s="20" t="n">
        <f aca="false">C87*(0.6*$B$8+0.15*$B$9+0.19*$B$10+0.06*$B$11)</f>
        <v>34009.2</v>
      </c>
      <c r="G87" s="20" t="n">
        <f aca="false">E87*$B$7</f>
        <v>54720</v>
      </c>
      <c r="H87" s="20" t="n">
        <f aca="false">E87*$B$14</f>
        <v>18240</v>
      </c>
      <c r="I87" s="20" t="n">
        <f aca="false">F87+G87+H87</f>
        <v>106969.2</v>
      </c>
    </row>
    <row r="88" customFormat="false" ht="15" hidden="false" customHeight="true" outlineLevel="0" collapsed="false">
      <c r="A88" s="6" t="n">
        <v>71</v>
      </c>
      <c r="B88" s="11" t="n">
        <f aca="true">NORMINV(RAND(),$B$5,$B$6)</f>
        <v>1910.95773678633</v>
      </c>
      <c r="C88" s="11" t="n">
        <f aca="false">MAX(ROUND(B88,0),500)</f>
        <v>1911</v>
      </c>
      <c r="D88" s="8" t="n">
        <f aca="true">MIN(MAX($B$12+NORMINV(RAND(),0,$B$13),0.2),0.95)</f>
        <v>0.560088885695149</v>
      </c>
      <c r="E88" s="11" t="n">
        <f aca="false">ROUND(C88*D88,0)</f>
        <v>1070</v>
      </c>
      <c r="F88" s="20" t="n">
        <f aca="false">C88*(0.6*$B$8+0.15*$B$9+0.19*$B$10+0.06*$B$11)</f>
        <v>32334.12</v>
      </c>
      <c r="G88" s="20" t="n">
        <f aca="false">E88*$B$7</f>
        <v>48150</v>
      </c>
      <c r="H88" s="20" t="n">
        <f aca="false">E88*$B$14</f>
        <v>16050</v>
      </c>
      <c r="I88" s="20" t="n">
        <f aca="false">F88+G88+H88</f>
        <v>96534.12</v>
      </c>
    </row>
    <row r="89" customFormat="false" ht="15" hidden="false" customHeight="true" outlineLevel="0" collapsed="false">
      <c r="A89" s="6" t="n">
        <v>72</v>
      </c>
      <c r="B89" s="11" t="n">
        <f aca="true">NORMINV(RAND(),$B$5,$B$6)</f>
        <v>1894.30787375158</v>
      </c>
      <c r="C89" s="11" t="n">
        <f aca="false">MAX(ROUND(B89,0),500)</f>
        <v>1894</v>
      </c>
      <c r="D89" s="8" t="n">
        <f aca="true">MIN(MAX($B$12+NORMINV(RAND(),0,$B$13),0.2),0.95)</f>
        <v>0.553465752519549</v>
      </c>
      <c r="E89" s="11" t="n">
        <f aca="false">ROUND(C89*D89,0)</f>
        <v>1048</v>
      </c>
      <c r="F89" s="20" t="n">
        <f aca="false">C89*(0.6*$B$8+0.15*$B$9+0.19*$B$10+0.06*$B$11)</f>
        <v>32046.48</v>
      </c>
      <c r="G89" s="20" t="n">
        <f aca="false">E89*$B$7</f>
        <v>47160</v>
      </c>
      <c r="H89" s="20" t="n">
        <f aca="false">E89*$B$14</f>
        <v>15720</v>
      </c>
      <c r="I89" s="20" t="n">
        <f aca="false">F89+G89+H89</f>
        <v>94926.48</v>
      </c>
    </row>
    <row r="90" customFormat="false" ht="15" hidden="false" customHeight="true" outlineLevel="0" collapsed="false">
      <c r="A90" s="6" t="n">
        <v>73</v>
      </c>
      <c r="B90" s="11" t="n">
        <f aca="true">NORMINV(RAND(),$B$5,$B$6)</f>
        <v>2255.28853960946</v>
      </c>
      <c r="C90" s="11" t="n">
        <f aca="false">MAX(ROUND(B90,0),500)</f>
        <v>2255</v>
      </c>
      <c r="D90" s="8" t="n">
        <f aca="true">MIN(MAX($B$12+NORMINV(RAND(),0,$B$13),0.2),0.95)</f>
        <v>0.481982835285168</v>
      </c>
      <c r="E90" s="11" t="n">
        <f aca="false">ROUND(C90*D90,0)</f>
        <v>1087</v>
      </c>
      <c r="F90" s="20" t="n">
        <f aca="false">C90*(0.6*$B$8+0.15*$B$9+0.19*$B$10+0.06*$B$11)</f>
        <v>38154.6</v>
      </c>
      <c r="G90" s="20" t="n">
        <f aca="false">E90*$B$7</f>
        <v>48915</v>
      </c>
      <c r="H90" s="20" t="n">
        <f aca="false">E90*$B$14</f>
        <v>16305</v>
      </c>
      <c r="I90" s="20" t="n">
        <f aca="false">F90+G90+H90</f>
        <v>103374.6</v>
      </c>
    </row>
    <row r="91" customFormat="false" ht="15" hidden="false" customHeight="true" outlineLevel="0" collapsed="false">
      <c r="A91" s="6" t="n">
        <v>74</v>
      </c>
      <c r="B91" s="11" t="n">
        <f aca="true">NORMINV(RAND(),$B$5,$B$6)</f>
        <v>1546.74371421031</v>
      </c>
      <c r="C91" s="11" t="n">
        <f aca="false">MAX(ROUND(B91,0),500)</f>
        <v>1547</v>
      </c>
      <c r="D91" s="8" t="n">
        <f aca="true">MIN(MAX($B$12+NORMINV(RAND(),0,$B$13),0.2),0.95)</f>
        <v>0.683460909697092</v>
      </c>
      <c r="E91" s="11" t="n">
        <f aca="false">ROUND(C91*D91,0)</f>
        <v>1057</v>
      </c>
      <c r="F91" s="20" t="n">
        <f aca="false">C91*(0.6*$B$8+0.15*$B$9+0.19*$B$10+0.06*$B$11)</f>
        <v>26175.24</v>
      </c>
      <c r="G91" s="20" t="n">
        <f aca="false">E91*$B$7</f>
        <v>47565</v>
      </c>
      <c r="H91" s="20" t="n">
        <f aca="false">E91*$B$14</f>
        <v>15855</v>
      </c>
      <c r="I91" s="20" t="n">
        <f aca="false">F91+G91+H91</f>
        <v>89595.24</v>
      </c>
    </row>
    <row r="92" customFormat="false" ht="15" hidden="false" customHeight="true" outlineLevel="0" collapsed="false">
      <c r="A92" s="6" t="n">
        <v>75</v>
      </c>
      <c r="B92" s="11" t="n">
        <f aca="true">NORMINV(RAND(),$B$5,$B$6)</f>
        <v>1727.80827305794</v>
      </c>
      <c r="C92" s="11" t="n">
        <f aca="false">MAX(ROUND(B92,0),500)</f>
        <v>1728</v>
      </c>
      <c r="D92" s="8" t="n">
        <f aca="true">MIN(MAX($B$12+NORMINV(RAND(),0,$B$13),0.2),0.95)</f>
        <v>0.54733277693279</v>
      </c>
      <c r="E92" s="11" t="n">
        <f aca="false">ROUND(C92*D92,0)</f>
        <v>946</v>
      </c>
      <c r="F92" s="20" t="n">
        <f aca="false">C92*(0.6*$B$8+0.15*$B$9+0.19*$B$10+0.06*$B$11)</f>
        <v>29237.76</v>
      </c>
      <c r="G92" s="20" t="n">
        <f aca="false">E92*$B$7</f>
        <v>42570</v>
      </c>
      <c r="H92" s="20" t="n">
        <f aca="false">E92*$B$14</f>
        <v>14190</v>
      </c>
      <c r="I92" s="20" t="n">
        <f aca="false">F92+G92+H92</f>
        <v>85997.76</v>
      </c>
    </row>
    <row r="93" customFormat="false" ht="15" hidden="false" customHeight="true" outlineLevel="0" collapsed="false">
      <c r="A93" s="6" t="n">
        <v>76</v>
      </c>
      <c r="B93" s="11" t="n">
        <f aca="true">NORMINV(RAND(),$B$5,$B$6)</f>
        <v>1914.6877303812</v>
      </c>
      <c r="C93" s="11" t="n">
        <f aca="false">MAX(ROUND(B93,0),500)</f>
        <v>1915</v>
      </c>
      <c r="D93" s="8" t="n">
        <f aca="true">MIN(MAX($B$12+NORMINV(RAND(),0,$B$13),0.2),0.95)</f>
        <v>0.564719853060396</v>
      </c>
      <c r="E93" s="11" t="n">
        <f aca="false">ROUND(C93*D93,0)</f>
        <v>1081</v>
      </c>
      <c r="F93" s="20" t="n">
        <f aca="false">C93*(0.6*$B$8+0.15*$B$9+0.19*$B$10+0.06*$B$11)</f>
        <v>32401.8</v>
      </c>
      <c r="G93" s="20" t="n">
        <f aca="false">E93*$B$7</f>
        <v>48645</v>
      </c>
      <c r="H93" s="20" t="n">
        <f aca="false">E93*$B$14</f>
        <v>16215</v>
      </c>
      <c r="I93" s="20" t="n">
        <f aca="false">F93+G93+H93</f>
        <v>97261.8</v>
      </c>
    </row>
    <row r="94" customFormat="false" ht="15" hidden="false" customHeight="true" outlineLevel="0" collapsed="false">
      <c r="A94" s="6" t="n">
        <v>77</v>
      </c>
      <c r="B94" s="11" t="n">
        <f aca="true">NORMINV(RAND(),$B$5,$B$6)</f>
        <v>1639.1572147379</v>
      </c>
      <c r="C94" s="11" t="n">
        <f aca="false">MAX(ROUND(B94,0),500)</f>
        <v>1639</v>
      </c>
      <c r="D94" s="8" t="n">
        <f aca="true">MIN(MAX($B$12+NORMINV(RAND(),0,$B$13),0.2),0.95)</f>
        <v>0.458067141127333</v>
      </c>
      <c r="E94" s="11" t="n">
        <f aca="false">ROUND(C94*D94,0)</f>
        <v>751</v>
      </c>
      <c r="F94" s="20" t="n">
        <f aca="false">C94*(0.6*$B$8+0.15*$B$9+0.19*$B$10+0.06*$B$11)</f>
        <v>27731.88</v>
      </c>
      <c r="G94" s="20" t="n">
        <f aca="false">E94*$B$7</f>
        <v>33795</v>
      </c>
      <c r="H94" s="20" t="n">
        <f aca="false">E94*$B$14</f>
        <v>11265</v>
      </c>
      <c r="I94" s="20" t="n">
        <f aca="false">F94+G94+H94</f>
        <v>72791.88</v>
      </c>
    </row>
    <row r="95" customFormat="false" ht="15" hidden="false" customHeight="true" outlineLevel="0" collapsed="false">
      <c r="A95" s="6" t="n">
        <v>78</v>
      </c>
      <c r="B95" s="11" t="n">
        <f aca="true">NORMINV(RAND(),$B$5,$B$6)</f>
        <v>1900.91047694173</v>
      </c>
      <c r="C95" s="11" t="n">
        <f aca="false">MAX(ROUND(B95,0),500)</f>
        <v>1901</v>
      </c>
      <c r="D95" s="8" t="n">
        <f aca="true">MIN(MAX($B$12+NORMINV(RAND(),0,$B$13),0.2),0.95)</f>
        <v>0.58712053273645</v>
      </c>
      <c r="E95" s="11" t="n">
        <f aca="false">ROUND(C95*D95,0)</f>
        <v>1116</v>
      </c>
      <c r="F95" s="20" t="n">
        <f aca="false">C95*(0.6*$B$8+0.15*$B$9+0.19*$B$10+0.06*$B$11)</f>
        <v>32164.92</v>
      </c>
      <c r="G95" s="20" t="n">
        <f aca="false">E95*$B$7</f>
        <v>50220</v>
      </c>
      <c r="H95" s="20" t="n">
        <f aca="false">E95*$B$14</f>
        <v>16740</v>
      </c>
      <c r="I95" s="20" t="n">
        <f aca="false">F95+G95+H95</f>
        <v>99124.92</v>
      </c>
    </row>
    <row r="96" customFormat="false" ht="15" hidden="false" customHeight="true" outlineLevel="0" collapsed="false">
      <c r="A96" s="6" t="n">
        <v>79</v>
      </c>
      <c r="B96" s="11" t="n">
        <f aca="true">NORMINV(RAND(),$B$5,$B$6)</f>
        <v>2299.71670931081</v>
      </c>
      <c r="C96" s="11" t="n">
        <f aca="false">MAX(ROUND(B96,0),500)</f>
        <v>2300</v>
      </c>
      <c r="D96" s="8" t="n">
        <f aca="true">MIN(MAX($B$12+NORMINV(RAND(),0,$B$13),0.2),0.95)</f>
        <v>0.62081097942494</v>
      </c>
      <c r="E96" s="11" t="n">
        <f aca="false">ROUND(C96*D96,0)</f>
        <v>1428</v>
      </c>
      <c r="F96" s="20" t="n">
        <f aca="false">C96*(0.6*$B$8+0.15*$B$9+0.19*$B$10+0.06*$B$11)</f>
        <v>38916</v>
      </c>
      <c r="G96" s="20" t="n">
        <f aca="false">E96*$B$7</f>
        <v>64260</v>
      </c>
      <c r="H96" s="20" t="n">
        <f aca="false">E96*$B$14</f>
        <v>21420</v>
      </c>
      <c r="I96" s="20" t="n">
        <f aca="false">F96+G96+H96</f>
        <v>124596</v>
      </c>
    </row>
    <row r="97" customFormat="false" ht="15" hidden="false" customHeight="true" outlineLevel="0" collapsed="false">
      <c r="A97" s="6" t="n">
        <v>80</v>
      </c>
      <c r="B97" s="11" t="n">
        <f aca="true">NORMINV(RAND(),$B$5,$B$6)</f>
        <v>1842.61101518138</v>
      </c>
      <c r="C97" s="11" t="n">
        <f aca="false">MAX(ROUND(B97,0),500)</f>
        <v>1843</v>
      </c>
      <c r="D97" s="8" t="n">
        <f aca="true">MIN(MAX($B$12+NORMINV(RAND(),0,$B$13),0.2),0.95)</f>
        <v>0.48147234657287</v>
      </c>
      <c r="E97" s="11" t="n">
        <f aca="false">ROUND(C97*D97,0)</f>
        <v>887</v>
      </c>
      <c r="F97" s="20" t="n">
        <f aca="false">C97*(0.6*$B$8+0.15*$B$9+0.19*$B$10+0.06*$B$11)</f>
        <v>31183.56</v>
      </c>
      <c r="G97" s="20" t="n">
        <f aca="false">E97*$B$7</f>
        <v>39915</v>
      </c>
      <c r="H97" s="20" t="n">
        <f aca="false">E97*$B$14</f>
        <v>13305</v>
      </c>
      <c r="I97" s="20" t="n">
        <f aca="false">F97+G97+H97</f>
        <v>84403.56</v>
      </c>
    </row>
    <row r="98" customFormat="false" ht="15" hidden="false" customHeight="true" outlineLevel="0" collapsed="false">
      <c r="A98" s="6" t="n">
        <v>81</v>
      </c>
      <c r="B98" s="11" t="n">
        <f aca="true">NORMINV(RAND(),$B$5,$B$6)</f>
        <v>2154.74051197886</v>
      </c>
      <c r="C98" s="11" t="n">
        <f aca="false">MAX(ROUND(B98,0),500)</f>
        <v>2155</v>
      </c>
      <c r="D98" s="8" t="n">
        <f aca="true">MIN(MAX($B$12+NORMINV(RAND(),0,$B$13),0.2),0.95)</f>
        <v>0.512333089122521</v>
      </c>
      <c r="E98" s="11" t="n">
        <f aca="false">ROUND(C98*D98,0)</f>
        <v>1104</v>
      </c>
      <c r="F98" s="20" t="n">
        <f aca="false">C98*(0.6*$B$8+0.15*$B$9+0.19*$B$10+0.06*$B$11)</f>
        <v>36462.6</v>
      </c>
      <c r="G98" s="20" t="n">
        <f aca="false">E98*$B$7</f>
        <v>49680</v>
      </c>
      <c r="H98" s="20" t="n">
        <f aca="false">E98*$B$14</f>
        <v>16560</v>
      </c>
      <c r="I98" s="20" t="n">
        <f aca="false">F98+G98+H98</f>
        <v>102702.6</v>
      </c>
    </row>
    <row r="99" customFormat="false" ht="15" hidden="false" customHeight="true" outlineLevel="0" collapsed="false">
      <c r="A99" s="6" t="n">
        <v>82</v>
      </c>
      <c r="B99" s="11" t="n">
        <f aca="true">NORMINV(RAND(),$B$5,$B$6)</f>
        <v>1836.39611554696</v>
      </c>
      <c r="C99" s="11" t="n">
        <f aca="false">MAX(ROUND(B99,0),500)</f>
        <v>1836</v>
      </c>
      <c r="D99" s="8" t="n">
        <f aca="true">MIN(MAX($B$12+NORMINV(RAND(),0,$B$13),0.2),0.95)</f>
        <v>0.552667483653924</v>
      </c>
      <c r="E99" s="11" t="n">
        <f aca="false">ROUND(C99*D99,0)</f>
        <v>1015</v>
      </c>
      <c r="F99" s="20" t="n">
        <f aca="false">C99*(0.6*$B$8+0.15*$B$9+0.19*$B$10+0.06*$B$11)</f>
        <v>31065.12</v>
      </c>
      <c r="G99" s="20" t="n">
        <f aca="false">E99*$B$7</f>
        <v>45675</v>
      </c>
      <c r="H99" s="20" t="n">
        <f aca="false">E99*$B$14</f>
        <v>15225</v>
      </c>
      <c r="I99" s="20" t="n">
        <f aca="false">F99+G99+H99</f>
        <v>91965.12</v>
      </c>
    </row>
    <row r="100" customFormat="false" ht="15" hidden="false" customHeight="true" outlineLevel="0" collapsed="false">
      <c r="A100" s="6" t="n">
        <v>83</v>
      </c>
      <c r="B100" s="11" t="n">
        <f aca="true">NORMINV(RAND(),$B$5,$B$6)</f>
        <v>1754.79120546107</v>
      </c>
      <c r="C100" s="11" t="n">
        <f aca="false">MAX(ROUND(B100,0),500)</f>
        <v>1755</v>
      </c>
      <c r="D100" s="8" t="n">
        <f aca="true">MIN(MAX($B$12+NORMINV(RAND(),0,$B$13),0.2),0.95)</f>
        <v>0.534085283469133</v>
      </c>
      <c r="E100" s="11" t="n">
        <f aca="false">ROUND(C100*D100,0)</f>
        <v>937</v>
      </c>
      <c r="F100" s="20" t="n">
        <f aca="false">C100*(0.6*$B$8+0.15*$B$9+0.19*$B$10+0.06*$B$11)</f>
        <v>29694.6</v>
      </c>
      <c r="G100" s="20" t="n">
        <f aca="false">E100*$B$7</f>
        <v>42165</v>
      </c>
      <c r="H100" s="20" t="n">
        <f aca="false">E100*$B$14</f>
        <v>14055</v>
      </c>
      <c r="I100" s="20" t="n">
        <f aca="false">F100+G100+H100</f>
        <v>85914.6</v>
      </c>
    </row>
    <row r="101" customFormat="false" ht="15" hidden="false" customHeight="true" outlineLevel="0" collapsed="false">
      <c r="A101" s="6" t="n">
        <v>84</v>
      </c>
      <c r="B101" s="11" t="n">
        <f aca="true">NORMINV(RAND(),$B$5,$B$6)</f>
        <v>1771.09994985511</v>
      </c>
      <c r="C101" s="11" t="n">
        <f aca="false">MAX(ROUND(B101,0),500)</f>
        <v>1771</v>
      </c>
      <c r="D101" s="8" t="n">
        <f aca="true">MIN(MAX($B$12+NORMINV(RAND(),0,$B$13),0.2),0.95)</f>
        <v>0.514793561179963</v>
      </c>
      <c r="E101" s="11" t="n">
        <f aca="false">ROUND(C101*D101,0)</f>
        <v>912</v>
      </c>
      <c r="F101" s="20" t="n">
        <f aca="false">C101*(0.6*$B$8+0.15*$B$9+0.19*$B$10+0.06*$B$11)</f>
        <v>29965.32</v>
      </c>
      <c r="G101" s="20" t="n">
        <f aca="false">E101*$B$7</f>
        <v>41040</v>
      </c>
      <c r="H101" s="20" t="n">
        <f aca="false">E101*$B$14</f>
        <v>13680</v>
      </c>
      <c r="I101" s="20" t="n">
        <f aca="false">F101+G101+H101</f>
        <v>84685.32</v>
      </c>
    </row>
    <row r="102" customFormat="false" ht="15" hidden="false" customHeight="true" outlineLevel="0" collapsed="false">
      <c r="A102" s="6" t="n">
        <v>85</v>
      </c>
      <c r="B102" s="11" t="n">
        <f aca="true">NORMINV(RAND(),$B$5,$B$6)</f>
        <v>2536.79570199149</v>
      </c>
      <c r="C102" s="11" t="n">
        <f aca="false">MAX(ROUND(B102,0),500)</f>
        <v>2537</v>
      </c>
      <c r="D102" s="8" t="n">
        <f aca="true">MIN(MAX($B$12+NORMINV(RAND(),0,$B$13),0.2),0.95)</f>
        <v>0.550999282387315</v>
      </c>
      <c r="E102" s="11" t="n">
        <f aca="false">ROUND(C102*D102,0)</f>
        <v>1398</v>
      </c>
      <c r="F102" s="20" t="n">
        <f aca="false">C102*(0.6*$B$8+0.15*$B$9+0.19*$B$10+0.06*$B$11)</f>
        <v>42926.04</v>
      </c>
      <c r="G102" s="20" t="n">
        <f aca="false">E102*$B$7</f>
        <v>62910</v>
      </c>
      <c r="H102" s="20" t="n">
        <f aca="false">E102*$B$14</f>
        <v>20970</v>
      </c>
      <c r="I102" s="20" t="n">
        <f aca="false">F102+G102+H102</f>
        <v>126806.04</v>
      </c>
    </row>
    <row r="103" customFormat="false" ht="15" hidden="false" customHeight="true" outlineLevel="0" collapsed="false">
      <c r="A103" s="6" t="n">
        <v>86</v>
      </c>
      <c r="B103" s="11" t="n">
        <f aca="true">NORMINV(RAND(),$B$5,$B$6)</f>
        <v>1598.91932149603</v>
      </c>
      <c r="C103" s="11" t="n">
        <f aca="false">MAX(ROUND(B103,0),500)</f>
        <v>1599</v>
      </c>
      <c r="D103" s="8" t="n">
        <f aca="true">MIN(MAX($B$12+NORMINV(RAND(),0,$B$13),0.2),0.95)</f>
        <v>0.486555762966788</v>
      </c>
      <c r="E103" s="11" t="n">
        <f aca="false">ROUND(C103*D103,0)</f>
        <v>778</v>
      </c>
      <c r="F103" s="20" t="n">
        <f aca="false">C103*(0.6*$B$8+0.15*$B$9+0.19*$B$10+0.06*$B$11)</f>
        <v>27055.08</v>
      </c>
      <c r="G103" s="20" t="n">
        <f aca="false">E103*$B$7</f>
        <v>35010</v>
      </c>
      <c r="H103" s="20" t="n">
        <f aca="false">E103*$B$14</f>
        <v>11670</v>
      </c>
      <c r="I103" s="20" t="n">
        <f aca="false">F103+G103+H103</f>
        <v>73735.08</v>
      </c>
    </row>
    <row r="104" customFormat="false" ht="15" hidden="false" customHeight="true" outlineLevel="0" collapsed="false">
      <c r="A104" s="6" t="n">
        <v>87</v>
      </c>
      <c r="B104" s="11" t="n">
        <f aca="true">NORMINV(RAND(),$B$5,$B$6)</f>
        <v>1707.98803149177</v>
      </c>
      <c r="C104" s="11" t="n">
        <f aca="false">MAX(ROUND(B104,0),500)</f>
        <v>1708</v>
      </c>
      <c r="D104" s="8" t="n">
        <f aca="true">MIN(MAX($B$12+NORMINV(RAND(),0,$B$13),0.2),0.95)</f>
        <v>0.522238439258187</v>
      </c>
      <c r="E104" s="11" t="n">
        <f aca="false">ROUND(C104*D104,0)</f>
        <v>892</v>
      </c>
      <c r="F104" s="20" t="n">
        <f aca="false">C104*(0.6*$B$8+0.15*$B$9+0.19*$B$10+0.06*$B$11)</f>
        <v>28899.36</v>
      </c>
      <c r="G104" s="20" t="n">
        <f aca="false">E104*$B$7</f>
        <v>40140</v>
      </c>
      <c r="H104" s="20" t="n">
        <f aca="false">E104*$B$14</f>
        <v>13380</v>
      </c>
      <c r="I104" s="20" t="n">
        <f aca="false">F104+G104+H104</f>
        <v>82419.36</v>
      </c>
    </row>
    <row r="105" customFormat="false" ht="15" hidden="false" customHeight="true" outlineLevel="0" collapsed="false">
      <c r="A105" s="6" t="n">
        <v>88</v>
      </c>
      <c r="B105" s="11" t="n">
        <f aca="true">NORMINV(RAND(),$B$5,$B$6)</f>
        <v>2331.81163370954</v>
      </c>
      <c r="C105" s="11" t="n">
        <f aca="false">MAX(ROUND(B105,0),500)</f>
        <v>2332</v>
      </c>
      <c r="D105" s="8" t="n">
        <f aca="true">MIN(MAX($B$12+NORMINV(RAND(),0,$B$13),0.2),0.95)</f>
        <v>0.562533187094319</v>
      </c>
      <c r="E105" s="11" t="n">
        <f aca="false">ROUND(C105*D105,0)</f>
        <v>1312</v>
      </c>
      <c r="F105" s="20" t="n">
        <f aca="false">C105*(0.6*$B$8+0.15*$B$9+0.19*$B$10+0.06*$B$11)</f>
        <v>39457.44</v>
      </c>
      <c r="G105" s="20" t="n">
        <f aca="false">E105*$B$7</f>
        <v>59040</v>
      </c>
      <c r="H105" s="20" t="n">
        <f aca="false">E105*$B$14</f>
        <v>19680</v>
      </c>
      <c r="I105" s="20" t="n">
        <f aca="false">F105+G105+H105</f>
        <v>118177.44</v>
      </c>
    </row>
    <row r="106" customFormat="false" ht="15" hidden="false" customHeight="true" outlineLevel="0" collapsed="false">
      <c r="A106" s="6" t="n">
        <v>89</v>
      </c>
      <c r="B106" s="11" t="n">
        <f aca="true">NORMINV(RAND(),$B$5,$B$6)</f>
        <v>2474.66282419135</v>
      </c>
      <c r="C106" s="11" t="n">
        <f aca="false">MAX(ROUND(B106,0),500)</f>
        <v>2475</v>
      </c>
      <c r="D106" s="8" t="n">
        <f aca="true">MIN(MAX($B$12+NORMINV(RAND(),0,$B$13),0.2),0.95)</f>
        <v>0.522462469315379</v>
      </c>
      <c r="E106" s="11" t="n">
        <f aca="false">ROUND(C106*D106,0)</f>
        <v>1293</v>
      </c>
      <c r="F106" s="20" t="n">
        <f aca="false">C106*(0.6*$B$8+0.15*$B$9+0.19*$B$10+0.06*$B$11)</f>
        <v>41877</v>
      </c>
      <c r="G106" s="20" t="n">
        <f aca="false">E106*$B$7</f>
        <v>58185</v>
      </c>
      <c r="H106" s="20" t="n">
        <f aca="false">E106*$B$14</f>
        <v>19395</v>
      </c>
      <c r="I106" s="20" t="n">
        <f aca="false">F106+G106+H106</f>
        <v>119457</v>
      </c>
    </row>
    <row r="107" customFormat="false" ht="15" hidden="false" customHeight="true" outlineLevel="0" collapsed="false">
      <c r="A107" s="6" t="n">
        <v>90</v>
      </c>
      <c r="B107" s="11" t="n">
        <f aca="true">NORMINV(RAND(),$B$5,$B$6)</f>
        <v>2080.33840934691</v>
      </c>
      <c r="C107" s="11" t="n">
        <f aca="false">MAX(ROUND(B107,0),500)</f>
        <v>2080</v>
      </c>
      <c r="D107" s="8" t="n">
        <f aca="true">MIN(MAX($B$12+NORMINV(RAND(),0,$B$13),0.2),0.95)</f>
        <v>0.652351268094602</v>
      </c>
      <c r="E107" s="11" t="n">
        <f aca="false">ROUND(C107*D107,0)</f>
        <v>1357</v>
      </c>
      <c r="F107" s="20" t="n">
        <f aca="false">C107*(0.6*$B$8+0.15*$B$9+0.19*$B$10+0.06*$B$11)</f>
        <v>35193.6</v>
      </c>
      <c r="G107" s="20" t="n">
        <f aca="false">E107*$B$7</f>
        <v>61065</v>
      </c>
      <c r="H107" s="20" t="n">
        <f aca="false">E107*$B$14</f>
        <v>20355</v>
      </c>
      <c r="I107" s="20" t="n">
        <f aca="false">F107+G107+H107</f>
        <v>116613.6</v>
      </c>
    </row>
    <row r="108" customFormat="false" ht="15" hidden="false" customHeight="true" outlineLevel="0" collapsed="false">
      <c r="A108" s="6" t="n">
        <v>91</v>
      </c>
      <c r="B108" s="11" t="n">
        <f aca="true">NORMINV(RAND(),$B$5,$B$6)</f>
        <v>1936.28431567804</v>
      </c>
      <c r="C108" s="11" t="n">
        <f aca="false">MAX(ROUND(B108,0),500)</f>
        <v>1936</v>
      </c>
      <c r="D108" s="8" t="n">
        <f aca="true">MIN(MAX($B$12+NORMINV(RAND(),0,$B$13),0.2),0.95)</f>
        <v>0.588327924918566</v>
      </c>
      <c r="E108" s="11" t="n">
        <f aca="false">ROUND(C108*D108,0)</f>
        <v>1139</v>
      </c>
      <c r="F108" s="20" t="n">
        <f aca="false">C108*(0.6*$B$8+0.15*$B$9+0.19*$B$10+0.06*$B$11)</f>
        <v>32757.12</v>
      </c>
      <c r="G108" s="20" t="n">
        <f aca="false">E108*$B$7</f>
        <v>51255</v>
      </c>
      <c r="H108" s="20" t="n">
        <f aca="false">E108*$B$14</f>
        <v>17085</v>
      </c>
      <c r="I108" s="20" t="n">
        <f aca="false">F108+G108+H108</f>
        <v>101097.12</v>
      </c>
    </row>
    <row r="109" customFormat="false" ht="15" hidden="false" customHeight="true" outlineLevel="0" collapsed="false">
      <c r="A109" s="6" t="n">
        <v>92</v>
      </c>
      <c r="B109" s="11" t="n">
        <f aca="true">NORMINV(RAND(),$B$5,$B$6)</f>
        <v>2331.45386755771</v>
      </c>
      <c r="C109" s="11" t="n">
        <f aca="false">MAX(ROUND(B109,0),500)</f>
        <v>2331</v>
      </c>
      <c r="D109" s="8" t="n">
        <f aca="true">MIN(MAX($B$12+NORMINV(RAND(),0,$B$13),0.2),0.95)</f>
        <v>0.516076739290876</v>
      </c>
      <c r="E109" s="11" t="n">
        <f aca="false">ROUND(C109*D109,0)</f>
        <v>1203</v>
      </c>
      <c r="F109" s="20" t="n">
        <f aca="false">C109*(0.6*$B$8+0.15*$B$9+0.19*$B$10+0.06*$B$11)</f>
        <v>39440.52</v>
      </c>
      <c r="G109" s="20" t="n">
        <f aca="false">E109*$B$7</f>
        <v>54135</v>
      </c>
      <c r="H109" s="20" t="n">
        <f aca="false">E109*$B$14</f>
        <v>18045</v>
      </c>
      <c r="I109" s="20" t="n">
        <f aca="false">F109+G109+H109</f>
        <v>111620.52</v>
      </c>
    </row>
    <row r="110" customFormat="false" ht="15" hidden="false" customHeight="true" outlineLevel="0" collapsed="false">
      <c r="A110" s="6" t="n">
        <v>93</v>
      </c>
      <c r="B110" s="11" t="n">
        <f aca="true">NORMINV(RAND(),$B$5,$B$6)</f>
        <v>2171.68832590508</v>
      </c>
      <c r="C110" s="11" t="n">
        <f aca="false">MAX(ROUND(B110,0),500)</f>
        <v>2172</v>
      </c>
      <c r="D110" s="8" t="n">
        <f aca="true">MIN(MAX($B$12+NORMINV(RAND(),0,$B$13),0.2),0.95)</f>
        <v>0.598247926376572</v>
      </c>
      <c r="E110" s="11" t="n">
        <f aca="false">ROUND(C110*D110,0)</f>
        <v>1299</v>
      </c>
      <c r="F110" s="20" t="n">
        <f aca="false">C110*(0.6*$B$8+0.15*$B$9+0.19*$B$10+0.06*$B$11)</f>
        <v>36750.24</v>
      </c>
      <c r="G110" s="20" t="n">
        <f aca="false">E110*$B$7</f>
        <v>58455</v>
      </c>
      <c r="H110" s="20" t="n">
        <f aca="false">E110*$B$14</f>
        <v>19485</v>
      </c>
      <c r="I110" s="20" t="n">
        <f aca="false">F110+G110+H110</f>
        <v>114690.24</v>
      </c>
    </row>
    <row r="111" customFormat="false" ht="15" hidden="false" customHeight="true" outlineLevel="0" collapsed="false">
      <c r="A111" s="6" t="n">
        <v>94</v>
      </c>
      <c r="B111" s="11" t="n">
        <f aca="true">NORMINV(RAND(),$B$5,$B$6)</f>
        <v>1940.74946946055</v>
      </c>
      <c r="C111" s="11" t="n">
        <f aca="false">MAX(ROUND(B111,0),500)</f>
        <v>1941</v>
      </c>
      <c r="D111" s="8" t="n">
        <f aca="true">MIN(MAX($B$12+NORMINV(RAND(),0,$B$13),0.2),0.95)</f>
        <v>0.490105666394154</v>
      </c>
      <c r="E111" s="11" t="n">
        <f aca="false">ROUND(C111*D111,0)</f>
        <v>951</v>
      </c>
      <c r="F111" s="20" t="n">
        <f aca="false">C111*(0.6*$B$8+0.15*$B$9+0.19*$B$10+0.06*$B$11)</f>
        <v>32841.72</v>
      </c>
      <c r="G111" s="20" t="n">
        <f aca="false">E111*$B$7</f>
        <v>42795</v>
      </c>
      <c r="H111" s="20" t="n">
        <f aca="false">E111*$B$14</f>
        <v>14265</v>
      </c>
      <c r="I111" s="20" t="n">
        <f aca="false">F111+G111+H111</f>
        <v>89901.72</v>
      </c>
    </row>
    <row r="112" customFormat="false" ht="15" hidden="false" customHeight="true" outlineLevel="0" collapsed="false">
      <c r="A112" s="6" t="n">
        <v>95</v>
      </c>
      <c r="B112" s="11" t="n">
        <f aca="true">NORMINV(RAND(),$B$5,$B$6)</f>
        <v>1912.58220881972</v>
      </c>
      <c r="C112" s="11" t="n">
        <f aca="false">MAX(ROUND(B112,0),500)</f>
        <v>1913</v>
      </c>
      <c r="D112" s="8" t="n">
        <f aca="true">MIN(MAX($B$12+NORMINV(RAND(),0,$B$13),0.2),0.95)</f>
        <v>0.60440158879207</v>
      </c>
      <c r="E112" s="11" t="n">
        <f aca="false">ROUND(C112*D112,0)</f>
        <v>1156</v>
      </c>
      <c r="F112" s="20" t="n">
        <f aca="false">C112*(0.6*$B$8+0.15*$B$9+0.19*$B$10+0.06*$B$11)</f>
        <v>32367.96</v>
      </c>
      <c r="G112" s="20" t="n">
        <f aca="false">E112*$B$7</f>
        <v>52020</v>
      </c>
      <c r="H112" s="20" t="n">
        <f aca="false">E112*$B$14</f>
        <v>17340</v>
      </c>
      <c r="I112" s="20" t="n">
        <f aca="false">F112+G112+H112</f>
        <v>101727.96</v>
      </c>
    </row>
    <row r="113" customFormat="false" ht="15" hidden="false" customHeight="true" outlineLevel="0" collapsed="false">
      <c r="A113" s="6" t="n">
        <v>96</v>
      </c>
      <c r="B113" s="11" t="n">
        <f aca="true">NORMINV(RAND(),$B$5,$B$6)</f>
        <v>1646.07182739935</v>
      </c>
      <c r="C113" s="11" t="n">
        <f aca="false">MAX(ROUND(B113,0),500)</f>
        <v>1646</v>
      </c>
      <c r="D113" s="8" t="n">
        <f aca="true">MIN(MAX($B$12+NORMINV(RAND(),0,$B$13),0.2),0.95)</f>
        <v>0.565003997455777</v>
      </c>
      <c r="E113" s="11" t="n">
        <f aca="false">ROUND(C113*D113,0)</f>
        <v>930</v>
      </c>
      <c r="F113" s="20" t="n">
        <f aca="false">C113*(0.6*$B$8+0.15*$B$9+0.19*$B$10+0.06*$B$11)</f>
        <v>27850.32</v>
      </c>
      <c r="G113" s="20" t="n">
        <f aca="false">E113*$B$7</f>
        <v>41850</v>
      </c>
      <c r="H113" s="20" t="n">
        <f aca="false">E113*$B$14</f>
        <v>13950</v>
      </c>
      <c r="I113" s="20" t="n">
        <f aca="false">F113+G113+H113</f>
        <v>83650.32</v>
      </c>
    </row>
    <row r="114" customFormat="false" ht="15" hidden="false" customHeight="true" outlineLevel="0" collapsed="false">
      <c r="A114" s="6" t="n">
        <v>97</v>
      </c>
      <c r="B114" s="11" t="n">
        <f aca="true">NORMINV(RAND(),$B$5,$B$6)</f>
        <v>1850.70300732111</v>
      </c>
      <c r="C114" s="11" t="n">
        <f aca="false">MAX(ROUND(B114,0),500)</f>
        <v>1851</v>
      </c>
      <c r="D114" s="8" t="n">
        <f aca="true">MIN(MAX($B$12+NORMINV(RAND(),0,$B$13),0.2),0.95)</f>
        <v>0.545417176247888</v>
      </c>
      <c r="E114" s="11" t="n">
        <f aca="false">ROUND(C114*D114,0)</f>
        <v>1010</v>
      </c>
      <c r="F114" s="20" t="n">
        <f aca="false">C114*(0.6*$B$8+0.15*$B$9+0.19*$B$10+0.06*$B$11)</f>
        <v>31318.92</v>
      </c>
      <c r="G114" s="20" t="n">
        <f aca="false">E114*$B$7</f>
        <v>45450</v>
      </c>
      <c r="H114" s="20" t="n">
        <f aca="false">E114*$B$14</f>
        <v>15150</v>
      </c>
      <c r="I114" s="20" t="n">
        <f aca="false">F114+G114+H114</f>
        <v>91918.92</v>
      </c>
    </row>
    <row r="115" customFormat="false" ht="15" hidden="false" customHeight="true" outlineLevel="0" collapsed="false">
      <c r="A115" s="6" t="n">
        <v>98</v>
      </c>
      <c r="B115" s="11" t="n">
        <f aca="true">NORMINV(RAND(),$B$5,$B$6)</f>
        <v>2380.59257900958</v>
      </c>
      <c r="C115" s="11" t="n">
        <f aca="false">MAX(ROUND(B115,0),500)</f>
        <v>2381</v>
      </c>
      <c r="D115" s="8" t="n">
        <f aca="true">MIN(MAX($B$12+NORMINV(RAND(),0,$B$13),0.2),0.95)</f>
        <v>0.538713078539272</v>
      </c>
      <c r="E115" s="11" t="n">
        <f aca="false">ROUND(C115*D115,0)</f>
        <v>1283</v>
      </c>
      <c r="F115" s="20" t="n">
        <f aca="false">C115*(0.6*$B$8+0.15*$B$9+0.19*$B$10+0.06*$B$11)</f>
        <v>40286.52</v>
      </c>
      <c r="G115" s="20" t="n">
        <f aca="false">E115*$B$7</f>
        <v>57735</v>
      </c>
      <c r="H115" s="20" t="n">
        <f aca="false">E115*$B$14</f>
        <v>19245</v>
      </c>
      <c r="I115" s="20" t="n">
        <f aca="false">F115+G115+H115</f>
        <v>117266.52</v>
      </c>
    </row>
    <row r="116" customFormat="false" ht="15" hidden="false" customHeight="true" outlineLevel="0" collapsed="false">
      <c r="A116" s="6" t="n">
        <v>99</v>
      </c>
      <c r="B116" s="11" t="n">
        <f aca="true">NORMINV(RAND(),$B$5,$B$6)</f>
        <v>2017.80833214688</v>
      </c>
      <c r="C116" s="11" t="n">
        <f aca="false">MAX(ROUND(B116,0),500)</f>
        <v>2018</v>
      </c>
      <c r="D116" s="8" t="n">
        <f aca="true">MIN(MAX($B$12+NORMINV(RAND(),0,$B$13),0.2),0.95)</f>
        <v>0.447747360825124</v>
      </c>
      <c r="E116" s="11" t="n">
        <f aca="false">ROUND(C116*D116,0)</f>
        <v>904</v>
      </c>
      <c r="F116" s="20" t="n">
        <f aca="false">C116*(0.6*$B$8+0.15*$B$9+0.19*$B$10+0.06*$B$11)</f>
        <v>34144.56</v>
      </c>
      <c r="G116" s="20" t="n">
        <f aca="false">E116*$B$7</f>
        <v>40680</v>
      </c>
      <c r="H116" s="20" t="n">
        <f aca="false">E116*$B$14</f>
        <v>13560</v>
      </c>
      <c r="I116" s="20" t="n">
        <f aca="false">F116+G116+H116</f>
        <v>88384.56</v>
      </c>
    </row>
    <row r="117" customFormat="false" ht="15" hidden="false" customHeight="true" outlineLevel="0" collapsed="false">
      <c r="A117" s="6" t="n">
        <v>100</v>
      </c>
      <c r="B117" s="11" t="n">
        <f aca="true">NORMINV(RAND(),$B$5,$B$6)</f>
        <v>1462.93228245525</v>
      </c>
      <c r="C117" s="11" t="n">
        <f aca="false">MAX(ROUND(B117,0),500)</f>
        <v>1463</v>
      </c>
      <c r="D117" s="8" t="n">
        <f aca="true">MIN(MAX($B$12+NORMINV(RAND(),0,$B$13),0.2),0.95)</f>
        <v>0.631850823138273</v>
      </c>
      <c r="E117" s="11" t="n">
        <f aca="false">ROUND(C117*D117,0)</f>
        <v>924</v>
      </c>
      <c r="F117" s="20" t="n">
        <f aca="false">C117*(0.6*$B$8+0.15*$B$9+0.19*$B$10+0.06*$B$11)</f>
        <v>24753.96</v>
      </c>
      <c r="G117" s="20" t="n">
        <f aca="false">E117*$B$7</f>
        <v>41580</v>
      </c>
      <c r="H117" s="20" t="n">
        <f aca="false">E117*$B$14</f>
        <v>13860</v>
      </c>
      <c r="I117" s="20" t="n">
        <f aca="false">F117+G117+H117</f>
        <v>80193.96</v>
      </c>
    </row>
    <row r="118" customFormat="false" ht="15" hidden="false" customHeight="true" outlineLevel="0" collapsed="false">
      <c r="A118" s="6" t="n">
        <v>101</v>
      </c>
      <c r="B118" s="11" t="n">
        <f aca="true">NORMINV(RAND(),$B$5,$B$6)</f>
        <v>1905.59926332078</v>
      </c>
      <c r="C118" s="11" t="n">
        <f aca="false">MAX(ROUND(B118,0),500)</f>
        <v>1906</v>
      </c>
      <c r="D118" s="8" t="n">
        <f aca="true">MIN(MAX($B$12+NORMINV(RAND(),0,$B$13),0.2),0.95)</f>
        <v>0.562967823647913</v>
      </c>
      <c r="E118" s="11" t="n">
        <f aca="false">ROUND(C118*D118,0)</f>
        <v>1073</v>
      </c>
      <c r="F118" s="20" t="n">
        <f aca="false">C118*(0.6*$B$8+0.15*$B$9+0.19*$B$10+0.06*$B$11)</f>
        <v>32249.52</v>
      </c>
      <c r="G118" s="20" t="n">
        <f aca="false">E118*$B$7</f>
        <v>48285</v>
      </c>
      <c r="H118" s="20" t="n">
        <f aca="false">E118*$B$14</f>
        <v>16095</v>
      </c>
      <c r="I118" s="20" t="n">
        <f aca="false">F118+G118+H118</f>
        <v>96629.52</v>
      </c>
    </row>
    <row r="119" customFormat="false" ht="15" hidden="false" customHeight="true" outlineLevel="0" collapsed="false">
      <c r="A119" s="6" t="n">
        <v>102</v>
      </c>
      <c r="B119" s="11" t="n">
        <f aca="true">NORMINV(RAND(),$B$5,$B$6)</f>
        <v>2431.87898830758</v>
      </c>
      <c r="C119" s="11" t="n">
        <f aca="false">MAX(ROUND(B119,0),500)</f>
        <v>2432</v>
      </c>
      <c r="D119" s="8" t="n">
        <f aca="true">MIN(MAX($B$12+NORMINV(RAND(),0,$B$13),0.2),0.95)</f>
        <v>0.520175575583774</v>
      </c>
      <c r="E119" s="11" t="n">
        <f aca="false">ROUND(C119*D119,0)</f>
        <v>1265</v>
      </c>
      <c r="F119" s="20" t="n">
        <f aca="false">C119*(0.6*$B$8+0.15*$B$9+0.19*$B$10+0.06*$B$11)</f>
        <v>41149.44</v>
      </c>
      <c r="G119" s="20" t="n">
        <f aca="false">E119*$B$7</f>
        <v>56925</v>
      </c>
      <c r="H119" s="20" t="n">
        <f aca="false">E119*$B$14</f>
        <v>18975</v>
      </c>
      <c r="I119" s="20" t="n">
        <f aca="false">F119+G119+H119</f>
        <v>117049.44</v>
      </c>
    </row>
    <row r="120" customFormat="false" ht="15" hidden="false" customHeight="true" outlineLevel="0" collapsed="false">
      <c r="A120" s="6" t="n">
        <v>103</v>
      </c>
      <c r="B120" s="11" t="n">
        <f aca="true">NORMINV(RAND(),$B$5,$B$6)</f>
        <v>1839.19603869272</v>
      </c>
      <c r="C120" s="11" t="n">
        <f aca="false">MAX(ROUND(B120,0),500)</f>
        <v>1839</v>
      </c>
      <c r="D120" s="8" t="n">
        <f aca="true">MIN(MAX($B$12+NORMINV(RAND(),0,$B$13),0.2),0.95)</f>
        <v>0.490490300955</v>
      </c>
      <c r="E120" s="11" t="n">
        <f aca="false">ROUND(C120*D120,0)</f>
        <v>902</v>
      </c>
      <c r="F120" s="20" t="n">
        <f aca="false">C120*(0.6*$B$8+0.15*$B$9+0.19*$B$10+0.06*$B$11)</f>
        <v>31115.88</v>
      </c>
      <c r="G120" s="20" t="n">
        <f aca="false">E120*$B$7</f>
        <v>40590</v>
      </c>
      <c r="H120" s="20" t="n">
        <f aca="false">E120*$B$14</f>
        <v>13530</v>
      </c>
      <c r="I120" s="20" t="n">
        <f aca="false">F120+G120+H120</f>
        <v>85235.88</v>
      </c>
    </row>
    <row r="121" customFormat="false" ht="15" hidden="false" customHeight="true" outlineLevel="0" collapsed="false">
      <c r="A121" s="6" t="n">
        <v>104</v>
      </c>
      <c r="B121" s="11" t="n">
        <f aca="true">NORMINV(RAND(),$B$5,$B$6)</f>
        <v>2227.26005303793</v>
      </c>
      <c r="C121" s="11" t="n">
        <f aca="false">MAX(ROUND(B121,0),500)</f>
        <v>2227</v>
      </c>
      <c r="D121" s="8" t="n">
        <f aca="true">MIN(MAX($B$12+NORMINV(RAND(),0,$B$13),0.2),0.95)</f>
        <v>0.596850786643839</v>
      </c>
      <c r="E121" s="11" t="n">
        <f aca="false">ROUND(C121*D121,0)</f>
        <v>1329</v>
      </c>
      <c r="F121" s="20" t="n">
        <f aca="false">C121*(0.6*$B$8+0.15*$B$9+0.19*$B$10+0.06*$B$11)</f>
        <v>37680.84</v>
      </c>
      <c r="G121" s="20" t="n">
        <f aca="false">E121*$B$7</f>
        <v>59805</v>
      </c>
      <c r="H121" s="20" t="n">
        <f aca="false">E121*$B$14</f>
        <v>19935</v>
      </c>
      <c r="I121" s="20" t="n">
        <f aca="false">F121+G121+H121</f>
        <v>117420.84</v>
      </c>
    </row>
    <row r="122" customFormat="false" ht="15" hidden="false" customHeight="true" outlineLevel="0" collapsed="false">
      <c r="A122" s="6" t="n">
        <v>105</v>
      </c>
      <c r="B122" s="11" t="n">
        <f aca="true">NORMINV(RAND(),$B$5,$B$6)</f>
        <v>2734.78006522601</v>
      </c>
      <c r="C122" s="11" t="n">
        <f aca="false">MAX(ROUND(B122,0),500)</f>
        <v>2735</v>
      </c>
      <c r="D122" s="8" t="n">
        <f aca="true">MIN(MAX($B$12+NORMINV(RAND(),0,$B$13),0.2),0.95)</f>
        <v>0.560663636868496</v>
      </c>
      <c r="E122" s="11" t="n">
        <f aca="false">ROUND(C122*D122,0)</f>
        <v>1533</v>
      </c>
      <c r="F122" s="20" t="n">
        <f aca="false">C122*(0.6*$B$8+0.15*$B$9+0.19*$B$10+0.06*$B$11)</f>
        <v>46276.2</v>
      </c>
      <c r="G122" s="20" t="n">
        <f aca="false">E122*$B$7</f>
        <v>68985</v>
      </c>
      <c r="H122" s="20" t="n">
        <f aca="false">E122*$B$14</f>
        <v>22995</v>
      </c>
      <c r="I122" s="20" t="n">
        <f aca="false">F122+G122+H122</f>
        <v>138256.2</v>
      </c>
    </row>
    <row r="123" customFormat="false" ht="15" hidden="false" customHeight="true" outlineLevel="0" collapsed="false">
      <c r="A123" s="6" t="n">
        <v>106</v>
      </c>
      <c r="B123" s="11" t="n">
        <f aca="true">NORMINV(RAND(),$B$5,$B$6)</f>
        <v>1997.68605753833</v>
      </c>
      <c r="C123" s="11" t="n">
        <f aca="false">MAX(ROUND(B123,0),500)</f>
        <v>1998</v>
      </c>
      <c r="D123" s="8" t="n">
        <f aca="true">MIN(MAX($B$12+NORMINV(RAND(),0,$B$13),0.2),0.95)</f>
        <v>0.542700343230972</v>
      </c>
      <c r="E123" s="11" t="n">
        <f aca="false">ROUND(C123*D123,0)</f>
        <v>1084</v>
      </c>
      <c r="F123" s="20" t="n">
        <f aca="false">C123*(0.6*$B$8+0.15*$B$9+0.19*$B$10+0.06*$B$11)</f>
        <v>33806.16</v>
      </c>
      <c r="G123" s="20" t="n">
        <f aca="false">E123*$B$7</f>
        <v>48780</v>
      </c>
      <c r="H123" s="20" t="n">
        <f aca="false">E123*$B$14</f>
        <v>16260</v>
      </c>
      <c r="I123" s="20" t="n">
        <f aca="false">F123+G123+H123</f>
        <v>98846.16</v>
      </c>
    </row>
    <row r="124" customFormat="false" ht="15" hidden="false" customHeight="true" outlineLevel="0" collapsed="false">
      <c r="A124" s="6" t="n">
        <v>107</v>
      </c>
      <c r="B124" s="11" t="n">
        <f aca="true">NORMINV(RAND(),$B$5,$B$6)</f>
        <v>1780.69598071667</v>
      </c>
      <c r="C124" s="11" t="n">
        <f aca="false">MAX(ROUND(B124,0),500)</f>
        <v>1781</v>
      </c>
      <c r="D124" s="8" t="n">
        <f aca="true">MIN(MAX($B$12+NORMINV(RAND(),0,$B$13),0.2),0.95)</f>
        <v>0.56928138620627</v>
      </c>
      <c r="E124" s="11" t="n">
        <f aca="false">ROUND(C124*D124,0)</f>
        <v>1014</v>
      </c>
      <c r="F124" s="20" t="n">
        <f aca="false">C124*(0.6*$B$8+0.15*$B$9+0.19*$B$10+0.06*$B$11)</f>
        <v>30134.52</v>
      </c>
      <c r="G124" s="20" t="n">
        <f aca="false">E124*$B$7</f>
        <v>45630</v>
      </c>
      <c r="H124" s="20" t="n">
        <f aca="false">E124*$B$14</f>
        <v>15210</v>
      </c>
      <c r="I124" s="20" t="n">
        <f aca="false">F124+G124+H124</f>
        <v>90974.52</v>
      </c>
    </row>
    <row r="125" customFormat="false" ht="15" hidden="false" customHeight="true" outlineLevel="0" collapsed="false">
      <c r="A125" s="6" t="n">
        <v>108</v>
      </c>
      <c r="B125" s="11" t="n">
        <f aca="true">NORMINV(RAND(),$B$5,$B$6)</f>
        <v>1915.74392183527</v>
      </c>
      <c r="C125" s="11" t="n">
        <f aca="false">MAX(ROUND(B125,0),500)</f>
        <v>1916</v>
      </c>
      <c r="D125" s="8" t="n">
        <f aca="true">MIN(MAX($B$12+NORMINV(RAND(),0,$B$13),0.2),0.95)</f>
        <v>0.529267498586531</v>
      </c>
      <c r="E125" s="11" t="n">
        <f aca="false">ROUND(C125*D125,0)</f>
        <v>1014</v>
      </c>
      <c r="F125" s="20" t="n">
        <f aca="false">C125*(0.6*$B$8+0.15*$B$9+0.19*$B$10+0.06*$B$11)</f>
        <v>32418.72</v>
      </c>
      <c r="G125" s="20" t="n">
        <f aca="false">E125*$B$7</f>
        <v>45630</v>
      </c>
      <c r="H125" s="20" t="n">
        <f aca="false">E125*$B$14</f>
        <v>15210</v>
      </c>
      <c r="I125" s="20" t="n">
        <f aca="false">F125+G125+H125</f>
        <v>93258.72</v>
      </c>
    </row>
    <row r="126" customFormat="false" ht="15" hidden="false" customHeight="true" outlineLevel="0" collapsed="false">
      <c r="A126" s="6" t="n">
        <v>109</v>
      </c>
      <c r="B126" s="11" t="n">
        <f aca="true">NORMINV(RAND(),$B$5,$B$6)</f>
        <v>1741.22179184915</v>
      </c>
      <c r="C126" s="11" t="n">
        <f aca="false">MAX(ROUND(B126,0),500)</f>
        <v>1741</v>
      </c>
      <c r="D126" s="8" t="n">
        <f aca="true">MIN(MAX($B$12+NORMINV(RAND(),0,$B$13),0.2),0.95)</f>
        <v>0.494243986751474</v>
      </c>
      <c r="E126" s="11" t="n">
        <f aca="false">ROUND(C126*D126,0)</f>
        <v>860</v>
      </c>
      <c r="F126" s="20" t="n">
        <f aca="false">C126*(0.6*$B$8+0.15*$B$9+0.19*$B$10+0.06*$B$11)</f>
        <v>29457.72</v>
      </c>
      <c r="G126" s="20" t="n">
        <f aca="false">E126*$B$7</f>
        <v>38700</v>
      </c>
      <c r="H126" s="20" t="n">
        <f aca="false">E126*$B$14</f>
        <v>12900</v>
      </c>
      <c r="I126" s="20" t="n">
        <f aca="false">F126+G126+H126</f>
        <v>81057.72</v>
      </c>
    </row>
    <row r="127" customFormat="false" ht="15" hidden="false" customHeight="true" outlineLevel="0" collapsed="false">
      <c r="A127" s="6" t="n">
        <v>110</v>
      </c>
      <c r="B127" s="11" t="n">
        <f aca="true">NORMINV(RAND(),$B$5,$B$6)</f>
        <v>2203.55096528656</v>
      </c>
      <c r="C127" s="11" t="n">
        <f aca="false">MAX(ROUND(B127,0),500)</f>
        <v>2204</v>
      </c>
      <c r="D127" s="8" t="n">
        <f aca="true">MIN(MAX($B$12+NORMINV(RAND(),0,$B$13),0.2),0.95)</f>
        <v>0.5165905981115</v>
      </c>
      <c r="E127" s="11" t="n">
        <f aca="false">ROUND(C127*D127,0)</f>
        <v>1139</v>
      </c>
      <c r="F127" s="20" t="n">
        <f aca="false">C127*(0.6*$B$8+0.15*$B$9+0.19*$B$10+0.06*$B$11)</f>
        <v>37291.68</v>
      </c>
      <c r="G127" s="20" t="n">
        <f aca="false">E127*$B$7</f>
        <v>51255</v>
      </c>
      <c r="H127" s="20" t="n">
        <f aca="false">E127*$B$14</f>
        <v>17085</v>
      </c>
      <c r="I127" s="20" t="n">
        <f aca="false">F127+G127+H127</f>
        <v>105631.68</v>
      </c>
    </row>
    <row r="128" customFormat="false" ht="15" hidden="false" customHeight="true" outlineLevel="0" collapsed="false">
      <c r="A128" s="6" t="n">
        <v>111</v>
      </c>
      <c r="B128" s="11" t="n">
        <f aca="true">NORMINV(RAND(),$B$5,$B$6)</f>
        <v>2312.00081804602</v>
      </c>
      <c r="C128" s="11" t="n">
        <f aca="false">MAX(ROUND(B128,0),500)</f>
        <v>2312</v>
      </c>
      <c r="D128" s="8" t="n">
        <f aca="true">MIN(MAX($B$12+NORMINV(RAND(),0,$B$13),0.2),0.95)</f>
        <v>0.505455155540034</v>
      </c>
      <c r="E128" s="11" t="n">
        <f aca="false">ROUND(C128*D128,0)</f>
        <v>1169</v>
      </c>
      <c r="F128" s="20" t="n">
        <f aca="false">C128*(0.6*$B$8+0.15*$B$9+0.19*$B$10+0.06*$B$11)</f>
        <v>39119.04</v>
      </c>
      <c r="G128" s="20" t="n">
        <f aca="false">E128*$B$7</f>
        <v>52605</v>
      </c>
      <c r="H128" s="20" t="n">
        <f aca="false">E128*$B$14</f>
        <v>17535</v>
      </c>
      <c r="I128" s="20" t="n">
        <f aca="false">F128+G128+H128</f>
        <v>109259.04</v>
      </c>
    </row>
    <row r="129" customFormat="false" ht="15" hidden="false" customHeight="true" outlineLevel="0" collapsed="false">
      <c r="A129" s="6" t="n">
        <v>112</v>
      </c>
      <c r="B129" s="11" t="n">
        <f aca="true">NORMINV(RAND(),$B$5,$B$6)</f>
        <v>2479.8259700549</v>
      </c>
      <c r="C129" s="11" t="n">
        <f aca="false">MAX(ROUND(B129,0),500)</f>
        <v>2480</v>
      </c>
      <c r="D129" s="8" t="n">
        <f aca="true">MIN(MAX($B$12+NORMINV(RAND(),0,$B$13),0.2),0.95)</f>
        <v>0.590327714145252</v>
      </c>
      <c r="E129" s="11" t="n">
        <f aca="false">ROUND(C129*D129,0)</f>
        <v>1464</v>
      </c>
      <c r="F129" s="20" t="n">
        <f aca="false">C129*(0.6*$B$8+0.15*$B$9+0.19*$B$10+0.06*$B$11)</f>
        <v>41961.6</v>
      </c>
      <c r="G129" s="20" t="n">
        <f aca="false">E129*$B$7</f>
        <v>65880</v>
      </c>
      <c r="H129" s="20" t="n">
        <f aca="false">E129*$B$14</f>
        <v>21960</v>
      </c>
      <c r="I129" s="20" t="n">
        <f aca="false">F129+G129+H129</f>
        <v>129801.6</v>
      </c>
    </row>
    <row r="130" customFormat="false" ht="15" hidden="false" customHeight="true" outlineLevel="0" collapsed="false">
      <c r="A130" s="6" t="n">
        <v>113</v>
      </c>
      <c r="B130" s="11" t="n">
        <f aca="true">NORMINV(RAND(),$B$5,$B$6)</f>
        <v>1881.94558756772</v>
      </c>
      <c r="C130" s="11" t="n">
        <f aca="false">MAX(ROUND(B130,0),500)</f>
        <v>1882</v>
      </c>
      <c r="D130" s="8" t="n">
        <f aca="true">MIN(MAX($B$12+NORMINV(RAND(),0,$B$13),0.2),0.95)</f>
        <v>0.549847201468958</v>
      </c>
      <c r="E130" s="11" t="n">
        <f aca="false">ROUND(C130*D130,0)</f>
        <v>1035</v>
      </c>
      <c r="F130" s="20" t="n">
        <f aca="false">C130*(0.6*$B$8+0.15*$B$9+0.19*$B$10+0.06*$B$11)</f>
        <v>31843.44</v>
      </c>
      <c r="G130" s="20" t="n">
        <f aca="false">E130*$B$7</f>
        <v>46575</v>
      </c>
      <c r="H130" s="20" t="n">
        <f aca="false">E130*$B$14</f>
        <v>15525</v>
      </c>
      <c r="I130" s="20" t="n">
        <f aca="false">F130+G130+H130</f>
        <v>93943.44</v>
      </c>
    </row>
    <row r="131" customFormat="false" ht="15" hidden="false" customHeight="true" outlineLevel="0" collapsed="false">
      <c r="A131" s="6" t="n">
        <v>114</v>
      </c>
      <c r="B131" s="11" t="n">
        <f aca="true">NORMINV(RAND(),$B$5,$B$6)</f>
        <v>1634.02537519359</v>
      </c>
      <c r="C131" s="11" t="n">
        <f aca="false">MAX(ROUND(B131,0),500)</f>
        <v>1634</v>
      </c>
      <c r="D131" s="8" t="n">
        <f aca="true">MIN(MAX($B$12+NORMINV(RAND(),0,$B$13),0.2),0.95)</f>
        <v>0.480897548717807</v>
      </c>
      <c r="E131" s="11" t="n">
        <f aca="false">ROUND(C131*D131,0)</f>
        <v>786</v>
      </c>
      <c r="F131" s="20" t="n">
        <f aca="false">C131*(0.6*$B$8+0.15*$B$9+0.19*$B$10+0.06*$B$11)</f>
        <v>27647.28</v>
      </c>
      <c r="G131" s="20" t="n">
        <f aca="false">E131*$B$7</f>
        <v>35370</v>
      </c>
      <c r="H131" s="20" t="n">
        <f aca="false">E131*$B$14</f>
        <v>11790</v>
      </c>
      <c r="I131" s="20" t="n">
        <f aca="false">F131+G131+H131</f>
        <v>74807.28</v>
      </c>
    </row>
    <row r="132" customFormat="false" ht="15" hidden="false" customHeight="true" outlineLevel="0" collapsed="false">
      <c r="A132" s="6" t="n">
        <v>115</v>
      </c>
      <c r="B132" s="11" t="n">
        <f aca="true">NORMINV(RAND(),$B$5,$B$6)</f>
        <v>2208.75804250647</v>
      </c>
      <c r="C132" s="11" t="n">
        <f aca="false">MAX(ROUND(B132,0),500)</f>
        <v>2209</v>
      </c>
      <c r="D132" s="8" t="n">
        <f aca="true">MIN(MAX($B$12+NORMINV(RAND(),0,$B$13),0.2),0.95)</f>
        <v>0.533737407896717</v>
      </c>
      <c r="E132" s="11" t="n">
        <f aca="false">ROUND(C132*D132,0)</f>
        <v>1179</v>
      </c>
      <c r="F132" s="20" t="n">
        <f aca="false">C132*(0.6*$B$8+0.15*$B$9+0.19*$B$10+0.06*$B$11)</f>
        <v>37376.28</v>
      </c>
      <c r="G132" s="20" t="n">
        <f aca="false">E132*$B$7</f>
        <v>53055</v>
      </c>
      <c r="H132" s="20" t="n">
        <f aca="false">E132*$B$14</f>
        <v>17685</v>
      </c>
      <c r="I132" s="20" t="n">
        <f aca="false">F132+G132+H132</f>
        <v>108116.28</v>
      </c>
    </row>
    <row r="133" customFormat="false" ht="15" hidden="false" customHeight="true" outlineLevel="0" collapsed="false">
      <c r="A133" s="6" t="n">
        <v>116</v>
      </c>
      <c r="B133" s="11" t="n">
        <f aca="true">NORMINV(RAND(),$B$5,$B$6)</f>
        <v>1995.28944903235</v>
      </c>
      <c r="C133" s="11" t="n">
        <f aca="false">MAX(ROUND(B133,0),500)</f>
        <v>1995</v>
      </c>
      <c r="D133" s="8" t="n">
        <f aca="true">MIN(MAX($B$12+NORMINV(RAND(),0,$B$13),0.2),0.95)</f>
        <v>0.593809440613668</v>
      </c>
      <c r="E133" s="11" t="n">
        <f aca="false">ROUND(C133*D133,0)</f>
        <v>1185</v>
      </c>
      <c r="F133" s="20" t="n">
        <f aca="false">C133*(0.6*$B$8+0.15*$B$9+0.19*$B$10+0.06*$B$11)</f>
        <v>33755.4</v>
      </c>
      <c r="G133" s="20" t="n">
        <f aca="false">E133*$B$7</f>
        <v>53325</v>
      </c>
      <c r="H133" s="20" t="n">
        <f aca="false">E133*$B$14</f>
        <v>17775</v>
      </c>
      <c r="I133" s="20" t="n">
        <f aca="false">F133+G133+H133</f>
        <v>104855.4</v>
      </c>
    </row>
    <row r="134" customFormat="false" ht="15" hidden="false" customHeight="true" outlineLevel="0" collapsed="false">
      <c r="A134" s="6" t="n">
        <v>117</v>
      </c>
      <c r="B134" s="11" t="n">
        <f aca="true">NORMINV(RAND(),$B$5,$B$6)</f>
        <v>1878.86645532486</v>
      </c>
      <c r="C134" s="11" t="n">
        <f aca="false">MAX(ROUND(B134,0),500)</f>
        <v>1879</v>
      </c>
      <c r="D134" s="8" t="n">
        <f aca="true">MIN(MAX($B$12+NORMINV(RAND(),0,$B$13),0.2),0.95)</f>
        <v>0.5814445891634</v>
      </c>
      <c r="E134" s="11" t="n">
        <f aca="false">ROUND(C134*D134,0)</f>
        <v>1093</v>
      </c>
      <c r="F134" s="20" t="n">
        <f aca="false">C134*(0.6*$B$8+0.15*$B$9+0.19*$B$10+0.06*$B$11)</f>
        <v>31792.68</v>
      </c>
      <c r="G134" s="20" t="n">
        <f aca="false">E134*$B$7</f>
        <v>49185</v>
      </c>
      <c r="H134" s="20" t="n">
        <f aca="false">E134*$B$14</f>
        <v>16395</v>
      </c>
      <c r="I134" s="20" t="n">
        <f aca="false">F134+G134+H134</f>
        <v>97372.68</v>
      </c>
    </row>
    <row r="135" customFormat="false" ht="15" hidden="false" customHeight="true" outlineLevel="0" collapsed="false">
      <c r="A135" s="6" t="n">
        <v>118</v>
      </c>
      <c r="B135" s="11" t="n">
        <f aca="true">NORMINV(RAND(),$B$5,$B$6)</f>
        <v>1833.20809688729</v>
      </c>
      <c r="C135" s="11" t="n">
        <f aca="false">MAX(ROUND(B135,0),500)</f>
        <v>1833</v>
      </c>
      <c r="D135" s="8" t="n">
        <f aca="true">MIN(MAX($B$12+NORMINV(RAND(),0,$B$13),0.2),0.95)</f>
        <v>0.512812500875585</v>
      </c>
      <c r="E135" s="11" t="n">
        <f aca="false">ROUND(C135*D135,0)</f>
        <v>940</v>
      </c>
      <c r="F135" s="20" t="n">
        <f aca="false">C135*(0.6*$B$8+0.15*$B$9+0.19*$B$10+0.06*$B$11)</f>
        <v>31014.36</v>
      </c>
      <c r="G135" s="20" t="n">
        <f aca="false">E135*$B$7</f>
        <v>42300</v>
      </c>
      <c r="H135" s="20" t="n">
        <f aca="false">E135*$B$14</f>
        <v>14100</v>
      </c>
      <c r="I135" s="20" t="n">
        <f aca="false">F135+G135+H135</f>
        <v>87414.36</v>
      </c>
    </row>
    <row r="136" customFormat="false" ht="15" hidden="false" customHeight="true" outlineLevel="0" collapsed="false">
      <c r="A136" s="6" t="n">
        <v>119</v>
      </c>
      <c r="B136" s="11" t="n">
        <f aca="true">NORMINV(RAND(),$B$5,$B$6)</f>
        <v>1486.34621916045</v>
      </c>
      <c r="C136" s="11" t="n">
        <f aca="false">MAX(ROUND(B136,0),500)</f>
        <v>1486</v>
      </c>
      <c r="D136" s="8" t="n">
        <f aca="true">MIN(MAX($B$12+NORMINV(RAND(),0,$B$13),0.2),0.95)</f>
        <v>0.446083830710587</v>
      </c>
      <c r="E136" s="11" t="n">
        <f aca="false">ROUND(C136*D136,0)</f>
        <v>663</v>
      </c>
      <c r="F136" s="20" t="n">
        <f aca="false">C136*(0.6*$B$8+0.15*$B$9+0.19*$B$10+0.06*$B$11)</f>
        <v>25143.12</v>
      </c>
      <c r="G136" s="20" t="n">
        <f aca="false">E136*$B$7</f>
        <v>29835</v>
      </c>
      <c r="H136" s="20" t="n">
        <f aca="false">E136*$B$14</f>
        <v>9945</v>
      </c>
      <c r="I136" s="20" t="n">
        <f aca="false">F136+G136+H136</f>
        <v>64923.12</v>
      </c>
    </row>
    <row r="137" customFormat="false" ht="15" hidden="false" customHeight="true" outlineLevel="0" collapsed="false">
      <c r="A137" s="6" t="n">
        <v>120</v>
      </c>
      <c r="B137" s="11" t="n">
        <f aca="true">NORMINV(RAND(),$B$5,$B$6)</f>
        <v>1861.46921842399</v>
      </c>
      <c r="C137" s="11" t="n">
        <f aca="false">MAX(ROUND(B137,0),500)</f>
        <v>1861</v>
      </c>
      <c r="D137" s="8" t="n">
        <f aca="true">MIN(MAX($B$12+NORMINV(RAND(),0,$B$13),0.2),0.95)</f>
        <v>0.560340694881927</v>
      </c>
      <c r="E137" s="11" t="n">
        <f aca="false">ROUND(C137*D137,0)</f>
        <v>1043</v>
      </c>
      <c r="F137" s="20" t="n">
        <f aca="false">C137*(0.6*$B$8+0.15*$B$9+0.19*$B$10+0.06*$B$11)</f>
        <v>31488.12</v>
      </c>
      <c r="G137" s="20" t="n">
        <f aca="false">E137*$B$7</f>
        <v>46935</v>
      </c>
      <c r="H137" s="20" t="n">
        <f aca="false">E137*$B$14</f>
        <v>15645</v>
      </c>
      <c r="I137" s="20" t="n">
        <f aca="false">F137+G137+H137</f>
        <v>94068.12</v>
      </c>
    </row>
    <row r="138" customFormat="false" ht="15" hidden="false" customHeight="true" outlineLevel="0" collapsed="false">
      <c r="A138" s="6" t="n">
        <v>121</v>
      </c>
      <c r="B138" s="11" t="n">
        <f aca="true">NORMINV(RAND(),$B$5,$B$6)</f>
        <v>2230.52113804688</v>
      </c>
      <c r="C138" s="11" t="n">
        <f aca="false">MAX(ROUND(B138,0),500)</f>
        <v>2231</v>
      </c>
      <c r="D138" s="8" t="n">
        <f aca="true">MIN(MAX($B$12+NORMINV(RAND(),0,$B$13),0.2),0.95)</f>
        <v>0.581626983912793</v>
      </c>
      <c r="E138" s="11" t="n">
        <f aca="false">ROUND(C138*D138,0)</f>
        <v>1298</v>
      </c>
      <c r="F138" s="20" t="n">
        <f aca="false">C138*(0.6*$B$8+0.15*$B$9+0.19*$B$10+0.06*$B$11)</f>
        <v>37748.52</v>
      </c>
      <c r="G138" s="20" t="n">
        <f aca="false">E138*$B$7</f>
        <v>58410</v>
      </c>
      <c r="H138" s="20" t="n">
        <f aca="false">E138*$B$14</f>
        <v>19470</v>
      </c>
      <c r="I138" s="20" t="n">
        <f aca="false">F138+G138+H138</f>
        <v>115628.52</v>
      </c>
    </row>
    <row r="139" customFormat="false" ht="15" hidden="false" customHeight="true" outlineLevel="0" collapsed="false">
      <c r="A139" s="6" t="n">
        <v>122</v>
      </c>
      <c r="B139" s="11" t="n">
        <f aca="true">NORMINV(RAND(),$B$5,$B$6)</f>
        <v>2245.49121636618</v>
      </c>
      <c r="C139" s="11" t="n">
        <f aca="false">MAX(ROUND(B139,0),500)</f>
        <v>2245</v>
      </c>
      <c r="D139" s="8" t="n">
        <f aca="true">MIN(MAX($B$12+NORMINV(RAND(),0,$B$13),0.2),0.95)</f>
        <v>0.509746569850621</v>
      </c>
      <c r="E139" s="11" t="n">
        <f aca="false">ROUND(C139*D139,0)</f>
        <v>1144</v>
      </c>
      <c r="F139" s="20" t="n">
        <f aca="false">C139*(0.6*$B$8+0.15*$B$9+0.19*$B$10+0.06*$B$11)</f>
        <v>37985.4</v>
      </c>
      <c r="G139" s="20" t="n">
        <f aca="false">E139*$B$7</f>
        <v>51480</v>
      </c>
      <c r="H139" s="20" t="n">
        <f aca="false">E139*$B$14</f>
        <v>17160</v>
      </c>
      <c r="I139" s="20" t="n">
        <f aca="false">F139+G139+H139</f>
        <v>106625.4</v>
      </c>
    </row>
    <row r="140" customFormat="false" ht="15" hidden="false" customHeight="true" outlineLevel="0" collapsed="false">
      <c r="A140" s="6" t="n">
        <v>123</v>
      </c>
      <c r="B140" s="11" t="n">
        <f aca="true">NORMINV(RAND(),$B$5,$B$6)</f>
        <v>1735.13067961262</v>
      </c>
      <c r="C140" s="11" t="n">
        <f aca="false">MAX(ROUND(B140,0),500)</f>
        <v>1735</v>
      </c>
      <c r="D140" s="8" t="n">
        <f aca="true">MIN(MAX($B$12+NORMINV(RAND(),0,$B$13),0.2),0.95)</f>
        <v>0.577935276077153</v>
      </c>
      <c r="E140" s="11" t="n">
        <f aca="false">ROUND(C140*D140,0)</f>
        <v>1003</v>
      </c>
      <c r="F140" s="20" t="n">
        <f aca="false">C140*(0.6*$B$8+0.15*$B$9+0.19*$B$10+0.06*$B$11)</f>
        <v>29356.2</v>
      </c>
      <c r="G140" s="20" t="n">
        <f aca="false">E140*$B$7</f>
        <v>45135</v>
      </c>
      <c r="H140" s="20" t="n">
        <f aca="false">E140*$B$14</f>
        <v>15045</v>
      </c>
      <c r="I140" s="20" t="n">
        <f aca="false">F140+G140+H140</f>
        <v>89536.2</v>
      </c>
    </row>
    <row r="141" customFormat="false" ht="15" hidden="false" customHeight="true" outlineLevel="0" collapsed="false">
      <c r="A141" s="6" t="n">
        <v>124</v>
      </c>
      <c r="B141" s="11" t="n">
        <f aca="true">NORMINV(RAND(),$B$5,$B$6)</f>
        <v>1991.0960490073</v>
      </c>
      <c r="C141" s="11" t="n">
        <f aca="false">MAX(ROUND(B141,0),500)</f>
        <v>1991</v>
      </c>
      <c r="D141" s="8" t="n">
        <f aca="true">MIN(MAX($B$12+NORMINV(RAND(),0,$B$13),0.2),0.95)</f>
        <v>0.591663200199363</v>
      </c>
      <c r="E141" s="11" t="n">
        <f aca="false">ROUND(C141*D141,0)</f>
        <v>1178</v>
      </c>
      <c r="F141" s="20" t="n">
        <f aca="false">C141*(0.6*$B$8+0.15*$B$9+0.19*$B$10+0.06*$B$11)</f>
        <v>33687.72</v>
      </c>
      <c r="G141" s="20" t="n">
        <f aca="false">E141*$B$7</f>
        <v>53010</v>
      </c>
      <c r="H141" s="20" t="n">
        <f aca="false">E141*$B$14</f>
        <v>17670</v>
      </c>
      <c r="I141" s="20" t="n">
        <f aca="false">F141+G141+H141</f>
        <v>104367.72</v>
      </c>
    </row>
    <row r="142" customFormat="false" ht="15" hidden="false" customHeight="true" outlineLevel="0" collapsed="false">
      <c r="A142" s="6" t="n">
        <v>125</v>
      </c>
      <c r="B142" s="11" t="n">
        <f aca="true">NORMINV(RAND(),$B$5,$B$6)</f>
        <v>1824.55956856911</v>
      </c>
      <c r="C142" s="11" t="n">
        <f aca="false">MAX(ROUND(B142,0),500)</f>
        <v>1825</v>
      </c>
      <c r="D142" s="8" t="n">
        <f aca="true">MIN(MAX($B$12+NORMINV(RAND(),0,$B$13),0.2),0.95)</f>
        <v>0.57658627730788</v>
      </c>
      <c r="E142" s="11" t="n">
        <f aca="false">ROUND(C142*D142,0)</f>
        <v>1052</v>
      </c>
      <c r="F142" s="20" t="n">
        <f aca="false">C142*(0.6*$B$8+0.15*$B$9+0.19*$B$10+0.06*$B$11)</f>
        <v>30879</v>
      </c>
      <c r="G142" s="20" t="n">
        <f aca="false">E142*$B$7</f>
        <v>47340</v>
      </c>
      <c r="H142" s="20" t="n">
        <f aca="false">E142*$B$14</f>
        <v>15780</v>
      </c>
      <c r="I142" s="20" t="n">
        <f aca="false">F142+G142+H142</f>
        <v>93999</v>
      </c>
    </row>
    <row r="143" customFormat="false" ht="15" hidden="false" customHeight="true" outlineLevel="0" collapsed="false">
      <c r="A143" s="6" t="n">
        <v>126</v>
      </c>
      <c r="B143" s="11" t="n">
        <f aca="true">NORMINV(RAND(),$B$5,$B$6)</f>
        <v>1875.59337481348</v>
      </c>
      <c r="C143" s="11" t="n">
        <f aca="false">MAX(ROUND(B143,0),500)</f>
        <v>1876</v>
      </c>
      <c r="D143" s="8" t="n">
        <f aca="true">MIN(MAX($B$12+NORMINV(RAND(),0,$B$13),0.2),0.95)</f>
        <v>0.525731481296169</v>
      </c>
      <c r="E143" s="11" t="n">
        <f aca="false">ROUND(C143*D143,0)</f>
        <v>986</v>
      </c>
      <c r="F143" s="20" t="n">
        <f aca="false">C143*(0.6*$B$8+0.15*$B$9+0.19*$B$10+0.06*$B$11)</f>
        <v>31741.92</v>
      </c>
      <c r="G143" s="20" t="n">
        <f aca="false">E143*$B$7</f>
        <v>44370</v>
      </c>
      <c r="H143" s="20" t="n">
        <f aca="false">E143*$B$14</f>
        <v>14790</v>
      </c>
      <c r="I143" s="20" t="n">
        <f aca="false">F143+G143+H143</f>
        <v>90901.92</v>
      </c>
    </row>
    <row r="144" customFormat="false" ht="15" hidden="false" customHeight="true" outlineLevel="0" collapsed="false">
      <c r="A144" s="6" t="n">
        <v>127</v>
      </c>
      <c r="B144" s="11" t="n">
        <f aca="true">NORMINV(RAND(),$B$5,$B$6)</f>
        <v>1643.91521477576</v>
      </c>
      <c r="C144" s="11" t="n">
        <f aca="false">MAX(ROUND(B144,0),500)</f>
        <v>1644</v>
      </c>
      <c r="D144" s="8" t="n">
        <f aca="true">MIN(MAX($B$12+NORMINV(RAND(),0,$B$13),0.2),0.95)</f>
        <v>0.545334653074386</v>
      </c>
      <c r="E144" s="11" t="n">
        <f aca="false">ROUND(C144*D144,0)</f>
        <v>897</v>
      </c>
      <c r="F144" s="20" t="n">
        <f aca="false">C144*(0.6*$B$8+0.15*$B$9+0.19*$B$10+0.06*$B$11)</f>
        <v>27816.48</v>
      </c>
      <c r="G144" s="20" t="n">
        <f aca="false">E144*$B$7</f>
        <v>40365</v>
      </c>
      <c r="H144" s="20" t="n">
        <f aca="false">E144*$B$14</f>
        <v>13455</v>
      </c>
      <c r="I144" s="20" t="n">
        <f aca="false">F144+G144+H144</f>
        <v>81636.48</v>
      </c>
    </row>
    <row r="145" customFormat="false" ht="15" hidden="false" customHeight="true" outlineLevel="0" collapsed="false">
      <c r="A145" s="6" t="n">
        <v>128</v>
      </c>
      <c r="B145" s="11" t="n">
        <f aca="true">NORMINV(RAND(),$B$5,$B$6)</f>
        <v>2761.44010910367</v>
      </c>
      <c r="C145" s="11" t="n">
        <f aca="false">MAX(ROUND(B145,0),500)</f>
        <v>2761</v>
      </c>
      <c r="D145" s="8" t="n">
        <f aca="true">MIN(MAX($B$12+NORMINV(RAND(),0,$B$13),0.2),0.95)</f>
        <v>0.551376658827798</v>
      </c>
      <c r="E145" s="11" t="n">
        <f aca="false">ROUND(C145*D145,0)</f>
        <v>1522</v>
      </c>
      <c r="F145" s="20" t="n">
        <f aca="false">C145*(0.6*$B$8+0.15*$B$9+0.19*$B$10+0.06*$B$11)</f>
        <v>46716.12</v>
      </c>
      <c r="G145" s="20" t="n">
        <f aca="false">E145*$B$7</f>
        <v>68490</v>
      </c>
      <c r="H145" s="20" t="n">
        <f aca="false">E145*$B$14</f>
        <v>22830</v>
      </c>
      <c r="I145" s="20" t="n">
        <f aca="false">F145+G145+H145</f>
        <v>138036.12</v>
      </c>
    </row>
    <row r="146" customFormat="false" ht="15" hidden="false" customHeight="true" outlineLevel="0" collapsed="false">
      <c r="A146" s="6" t="n">
        <v>129</v>
      </c>
      <c r="B146" s="11" t="n">
        <f aca="true">NORMINV(RAND(),$B$5,$B$6)</f>
        <v>2020.63514562369</v>
      </c>
      <c r="C146" s="11" t="n">
        <f aca="false">MAX(ROUND(B146,0),500)</f>
        <v>2021</v>
      </c>
      <c r="D146" s="8" t="n">
        <f aca="true">MIN(MAX($B$12+NORMINV(RAND(),0,$B$13),0.2),0.95)</f>
        <v>0.533813544398075</v>
      </c>
      <c r="E146" s="11" t="n">
        <f aca="false">ROUND(C146*D146,0)</f>
        <v>1079</v>
      </c>
      <c r="F146" s="20" t="n">
        <f aca="false">C146*(0.6*$B$8+0.15*$B$9+0.19*$B$10+0.06*$B$11)</f>
        <v>34195.32</v>
      </c>
      <c r="G146" s="20" t="n">
        <f aca="false">E146*$B$7</f>
        <v>48555</v>
      </c>
      <c r="H146" s="20" t="n">
        <f aca="false">E146*$B$14</f>
        <v>16185</v>
      </c>
      <c r="I146" s="20" t="n">
        <f aca="false">F146+G146+H146</f>
        <v>98935.32</v>
      </c>
    </row>
    <row r="147" customFormat="false" ht="15" hidden="false" customHeight="true" outlineLevel="0" collapsed="false">
      <c r="A147" s="6" t="n">
        <v>130</v>
      </c>
      <c r="B147" s="11" t="n">
        <f aca="true">NORMINV(RAND(),$B$5,$B$6)</f>
        <v>2154.97229082301</v>
      </c>
      <c r="C147" s="11" t="n">
        <f aca="false">MAX(ROUND(B147,0),500)</f>
        <v>2155</v>
      </c>
      <c r="D147" s="8" t="n">
        <f aca="true">MIN(MAX($B$12+NORMINV(RAND(),0,$B$13),0.2),0.95)</f>
        <v>0.568318181622677</v>
      </c>
      <c r="E147" s="11" t="n">
        <f aca="false">ROUND(C147*D147,0)</f>
        <v>1225</v>
      </c>
      <c r="F147" s="20" t="n">
        <f aca="false">C147*(0.6*$B$8+0.15*$B$9+0.19*$B$10+0.06*$B$11)</f>
        <v>36462.6</v>
      </c>
      <c r="G147" s="20" t="n">
        <f aca="false">E147*$B$7</f>
        <v>55125</v>
      </c>
      <c r="H147" s="20" t="n">
        <f aca="false">E147*$B$14</f>
        <v>18375</v>
      </c>
      <c r="I147" s="20" t="n">
        <f aca="false">F147+G147+H147</f>
        <v>109962.6</v>
      </c>
    </row>
    <row r="148" customFormat="false" ht="15" hidden="false" customHeight="true" outlineLevel="0" collapsed="false">
      <c r="A148" s="6" t="n">
        <v>131</v>
      </c>
      <c r="B148" s="11" t="n">
        <f aca="true">NORMINV(RAND(),$B$5,$B$6)</f>
        <v>2080.94268889276</v>
      </c>
      <c r="C148" s="11" t="n">
        <f aca="false">MAX(ROUND(B148,0),500)</f>
        <v>2081</v>
      </c>
      <c r="D148" s="8" t="n">
        <f aca="true">MIN(MAX($B$12+NORMINV(RAND(),0,$B$13),0.2),0.95)</f>
        <v>0.537027220628191</v>
      </c>
      <c r="E148" s="11" t="n">
        <f aca="false">ROUND(C148*D148,0)</f>
        <v>1118</v>
      </c>
      <c r="F148" s="20" t="n">
        <f aca="false">C148*(0.6*$B$8+0.15*$B$9+0.19*$B$10+0.06*$B$11)</f>
        <v>35210.52</v>
      </c>
      <c r="G148" s="20" t="n">
        <f aca="false">E148*$B$7</f>
        <v>50310</v>
      </c>
      <c r="H148" s="20" t="n">
        <f aca="false">E148*$B$14</f>
        <v>16770</v>
      </c>
      <c r="I148" s="20" t="n">
        <f aca="false">F148+G148+H148</f>
        <v>102290.52</v>
      </c>
    </row>
    <row r="149" customFormat="false" ht="15" hidden="false" customHeight="true" outlineLevel="0" collapsed="false">
      <c r="A149" s="6" t="n">
        <v>132</v>
      </c>
      <c r="B149" s="11" t="n">
        <f aca="true">NORMINV(RAND(),$B$5,$B$6)</f>
        <v>2414.40813020146</v>
      </c>
      <c r="C149" s="11" t="n">
        <f aca="false">MAX(ROUND(B149,0),500)</f>
        <v>2414</v>
      </c>
      <c r="D149" s="8" t="n">
        <f aca="true">MIN(MAX($B$12+NORMINV(RAND(),0,$B$13),0.2),0.95)</f>
        <v>0.611416640885201</v>
      </c>
      <c r="E149" s="11" t="n">
        <f aca="false">ROUND(C149*D149,0)</f>
        <v>1476</v>
      </c>
      <c r="F149" s="20" t="n">
        <f aca="false">C149*(0.6*$B$8+0.15*$B$9+0.19*$B$10+0.06*$B$11)</f>
        <v>40844.88</v>
      </c>
      <c r="G149" s="20" t="n">
        <f aca="false">E149*$B$7</f>
        <v>66420</v>
      </c>
      <c r="H149" s="20" t="n">
        <f aca="false">E149*$B$14</f>
        <v>22140</v>
      </c>
      <c r="I149" s="20" t="n">
        <f aca="false">F149+G149+H149</f>
        <v>129404.88</v>
      </c>
    </row>
    <row r="150" customFormat="false" ht="15" hidden="false" customHeight="true" outlineLevel="0" collapsed="false">
      <c r="A150" s="6" t="n">
        <v>133</v>
      </c>
      <c r="B150" s="11" t="n">
        <f aca="true">NORMINV(RAND(),$B$5,$B$6)</f>
        <v>1946.27660186717</v>
      </c>
      <c r="C150" s="11" t="n">
        <f aca="false">MAX(ROUND(B150,0),500)</f>
        <v>1946</v>
      </c>
      <c r="D150" s="8" t="n">
        <f aca="true">MIN(MAX($B$12+NORMINV(RAND(),0,$B$13),0.2),0.95)</f>
        <v>0.56632062429008</v>
      </c>
      <c r="E150" s="11" t="n">
        <f aca="false">ROUND(C150*D150,0)</f>
        <v>1102</v>
      </c>
      <c r="F150" s="20" t="n">
        <f aca="false">C150*(0.6*$B$8+0.15*$B$9+0.19*$B$10+0.06*$B$11)</f>
        <v>32926.32</v>
      </c>
      <c r="G150" s="20" t="n">
        <f aca="false">E150*$B$7</f>
        <v>49590</v>
      </c>
      <c r="H150" s="20" t="n">
        <f aca="false">E150*$B$14</f>
        <v>16530</v>
      </c>
      <c r="I150" s="20" t="n">
        <f aca="false">F150+G150+H150</f>
        <v>99046.32</v>
      </c>
    </row>
    <row r="151" customFormat="false" ht="15" hidden="false" customHeight="true" outlineLevel="0" collapsed="false">
      <c r="A151" s="6" t="n">
        <v>134</v>
      </c>
      <c r="B151" s="11" t="n">
        <f aca="true">NORMINV(RAND(),$B$5,$B$6)</f>
        <v>2624.84746818455</v>
      </c>
      <c r="C151" s="11" t="n">
        <f aca="false">MAX(ROUND(B151,0),500)</f>
        <v>2625</v>
      </c>
      <c r="D151" s="8" t="n">
        <f aca="true">MIN(MAX($B$12+NORMINV(RAND(),0,$B$13),0.2),0.95)</f>
        <v>0.571334728176359</v>
      </c>
      <c r="E151" s="11" t="n">
        <f aca="false">ROUND(C151*D151,0)</f>
        <v>1500</v>
      </c>
      <c r="F151" s="20" t="n">
        <f aca="false">C151*(0.6*$B$8+0.15*$B$9+0.19*$B$10+0.06*$B$11)</f>
        <v>44415</v>
      </c>
      <c r="G151" s="20" t="n">
        <f aca="false">E151*$B$7</f>
        <v>67500</v>
      </c>
      <c r="H151" s="20" t="n">
        <f aca="false">E151*$B$14</f>
        <v>22500</v>
      </c>
      <c r="I151" s="20" t="n">
        <f aca="false">F151+G151+H151</f>
        <v>134415</v>
      </c>
    </row>
    <row r="152" customFormat="false" ht="15" hidden="false" customHeight="true" outlineLevel="0" collapsed="false">
      <c r="A152" s="6" t="n">
        <v>135</v>
      </c>
      <c r="B152" s="11" t="n">
        <f aca="true">NORMINV(RAND(),$B$5,$B$6)</f>
        <v>2128.437029403</v>
      </c>
      <c r="C152" s="11" t="n">
        <f aca="false">MAX(ROUND(B152,0),500)</f>
        <v>2128</v>
      </c>
      <c r="D152" s="8" t="n">
        <f aca="true">MIN(MAX($B$12+NORMINV(RAND(),0,$B$13),0.2),0.95)</f>
        <v>0.493846955550373</v>
      </c>
      <c r="E152" s="11" t="n">
        <f aca="false">ROUND(C152*D152,0)</f>
        <v>1051</v>
      </c>
      <c r="F152" s="20" t="n">
        <f aca="false">C152*(0.6*$B$8+0.15*$B$9+0.19*$B$10+0.06*$B$11)</f>
        <v>36005.76</v>
      </c>
      <c r="G152" s="20" t="n">
        <f aca="false">E152*$B$7</f>
        <v>47295</v>
      </c>
      <c r="H152" s="20" t="n">
        <f aca="false">E152*$B$14</f>
        <v>15765</v>
      </c>
      <c r="I152" s="20" t="n">
        <f aca="false">F152+G152+H152</f>
        <v>99065.76</v>
      </c>
    </row>
    <row r="153" customFormat="false" ht="15" hidden="false" customHeight="true" outlineLevel="0" collapsed="false">
      <c r="A153" s="6" t="n">
        <v>136</v>
      </c>
      <c r="B153" s="11" t="n">
        <f aca="true">NORMINV(RAND(),$B$5,$B$6)</f>
        <v>1976.3898795194</v>
      </c>
      <c r="C153" s="11" t="n">
        <f aca="false">MAX(ROUND(B153,0),500)</f>
        <v>1976</v>
      </c>
      <c r="D153" s="8" t="n">
        <f aca="true">MIN(MAX($B$12+NORMINV(RAND(),0,$B$13),0.2),0.95)</f>
        <v>0.563503343912354</v>
      </c>
      <c r="E153" s="11" t="n">
        <f aca="false">ROUND(C153*D153,0)</f>
        <v>1113</v>
      </c>
      <c r="F153" s="20" t="n">
        <f aca="false">C153*(0.6*$B$8+0.15*$B$9+0.19*$B$10+0.06*$B$11)</f>
        <v>33433.92</v>
      </c>
      <c r="G153" s="20" t="n">
        <f aca="false">E153*$B$7</f>
        <v>50085</v>
      </c>
      <c r="H153" s="20" t="n">
        <f aca="false">E153*$B$14</f>
        <v>16695</v>
      </c>
      <c r="I153" s="20" t="n">
        <f aca="false">F153+G153+H153</f>
        <v>100213.92</v>
      </c>
    </row>
    <row r="154" customFormat="false" ht="15" hidden="false" customHeight="true" outlineLevel="0" collapsed="false">
      <c r="A154" s="6" t="n">
        <v>137</v>
      </c>
      <c r="B154" s="11" t="n">
        <f aca="true">NORMINV(RAND(),$B$5,$B$6)</f>
        <v>1751.34978222413</v>
      </c>
      <c r="C154" s="11" t="n">
        <f aca="false">MAX(ROUND(B154,0),500)</f>
        <v>1751</v>
      </c>
      <c r="D154" s="8" t="n">
        <f aca="true">MIN(MAX($B$12+NORMINV(RAND(),0,$B$13),0.2),0.95)</f>
        <v>0.426790051236145</v>
      </c>
      <c r="E154" s="11" t="n">
        <f aca="false">ROUND(C154*D154,0)</f>
        <v>747</v>
      </c>
      <c r="F154" s="20" t="n">
        <f aca="false">C154*(0.6*$B$8+0.15*$B$9+0.19*$B$10+0.06*$B$11)</f>
        <v>29626.92</v>
      </c>
      <c r="G154" s="20" t="n">
        <f aca="false">E154*$B$7</f>
        <v>33615</v>
      </c>
      <c r="H154" s="20" t="n">
        <f aca="false">E154*$B$14</f>
        <v>11205</v>
      </c>
      <c r="I154" s="20" t="n">
        <f aca="false">F154+G154+H154</f>
        <v>74446.92</v>
      </c>
    </row>
    <row r="155" customFormat="false" ht="15" hidden="false" customHeight="true" outlineLevel="0" collapsed="false">
      <c r="A155" s="6" t="n">
        <v>138</v>
      </c>
      <c r="B155" s="11" t="n">
        <f aca="true">NORMINV(RAND(),$B$5,$B$6)</f>
        <v>1998.15420655604</v>
      </c>
      <c r="C155" s="11" t="n">
        <f aca="false">MAX(ROUND(B155,0),500)</f>
        <v>1998</v>
      </c>
      <c r="D155" s="8" t="n">
        <f aca="true">MIN(MAX($B$12+NORMINV(RAND(),0,$B$13),0.2),0.95)</f>
        <v>0.574263756173422</v>
      </c>
      <c r="E155" s="11" t="n">
        <f aca="false">ROUND(C155*D155,0)</f>
        <v>1147</v>
      </c>
      <c r="F155" s="20" t="n">
        <f aca="false">C155*(0.6*$B$8+0.15*$B$9+0.19*$B$10+0.06*$B$11)</f>
        <v>33806.16</v>
      </c>
      <c r="G155" s="20" t="n">
        <f aca="false">E155*$B$7</f>
        <v>51615</v>
      </c>
      <c r="H155" s="20" t="n">
        <f aca="false">E155*$B$14</f>
        <v>17205</v>
      </c>
      <c r="I155" s="20" t="n">
        <f aca="false">F155+G155+H155</f>
        <v>102626.16</v>
      </c>
    </row>
    <row r="156" customFormat="false" ht="15" hidden="false" customHeight="true" outlineLevel="0" collapsed="false">
      <c r="A156" s="6" t="n">
        <v>139</v>
      </c>
      <c r="B156" s="11" t="n">
        <f aca="true">NORMINV(RAND(),$B$5,$B$6)</f>
        <v>1785.7363585324</v>
      </c>
      <c r="C156" s="11" t="n">
        <f aca="false">MAX(ROUND(B156,0),500)</f>
        <v>1786</v>
      </c>
      <c r="D156" s="8" t="n">
        <f aca="true">MIN(MAX($B$12+NORMINV(RAND(),0,$B$13),0.2),0.95)</f>
        <v>0.574107363183561</v>
      </c>
      <c r="E156" s="11" t="n">
        <f aca="false">ROUND(C156*D156,0)</f>
        <v>1025</v>
      </c>
      <c r="F156" s="20" t="n">
        <f aca="false">C156*(0.6*$B$8+0.15*$B$9+0.19*$B$10+0.06*$B$11)</f>
        <v>30219.12</v>
      </c>
      <c r="G156" s="20" t="n">
        <f aca="false">E156*$B$7</f>
        <v>46125</v>
      </c>
      <c r="H156" s="20" t="n">
        <f aca="false">E156*$B$14</f>
        <v>15375</v>
      </c>
      <c r="I156" s="20" t="n">
        <f aca="false">F156+G156+H156</f>
        <v>91719.12</v>
      </c>
    </row>
    <row r="157" customFormat="false" ht="15" hidden="false" customHeight="true" outlineLevel="0" collapsed="false">
      <c r="A157" s="6" t="n">
        <v>140</v>
      </c>
      <c r="B157" s="11" t="n">
        <f aca="true">NORMINV(RAND(),$B$5,$B$6)</f>
        <v>2170.53898145638</v>
      </c>
      <c r="C157" s="11" t="n">
        <f aca="false">MAX(ROUND(B157,0),500)</f>
        <v>2171</v>
      </c>
      <c r="D157" s="8" t="n">
        <f aca="true">MIN(MAX($B$12+NORMINV(RAND(),0,$B$13),0.2),0.95)</f>
        <v>0.632534282302536</v>
      </c>
      <c r="E157" s="11" t="n">
        <f aca="false">ROUND(C157*D157,0)</f>
        <v>1373</v>
      </c>
      <c r="F157" s="20" t="n">
        <f aca="false">C157*(0.6*$B$8+0.15*$B$9+0.19*$B$10+0.06*$B$11)</f>
        <v>36733.32</v>
      </c>
      <c r="G157" s="20" t="n">
        <f aca="false">E157*$B$7</f>
        <v>61785</v>
      </c>
      <c r="H157" s="20" t="n">
        <f aca="false">E157*$B$14</f>
        <v>20595</v>
      </c>
      <c r="I157" s="20" t="n">
        <f aca="false">F157+G157+H157</f>
        <v>119113.32</v>
      </c>
    </row>
    <row r="158" customFormat="false" ht="15" hidden="false" customHeight="true" outlineLevel="0" collapsed="false">
      <c r="A158" s="6" t="n">
        <v>141</v>
      </c>
      <c r="B158" s="11" t="n">
        <f aca="true">NORMINV(RAND(),$B$5,$B$6)</f>
        <v>2481.93010861374</v>
      </c>
      <c r="C158" s="11" t="n">
        <f aca="false">MAX(ROUND(B158,0),500)</f>
        <v>2482</v>
      </c>
      <c r="D158" s="8" t="n">
        <f aca="true">MIN(MAX($B$12+NORMINV(RAND(),0,$B$13),0.2),0.95)</f>
        <v>0.553566665991657</v>
      </c>
      <c r="E158" s="11" t="n">
        <f aca="false">ROUND(C158*D158,0)</f>
        <v>1374</v>
      </c>
      <c r="F158" s="20" t="n">
        <f aca="false">C158*(0.6*$B$8+0.15*$B$9+0.19*$B$10+0.06*$B$11)</f>
        <v>41995.44</v>
      </c>
      <c r="G158" s="20" t="n">
        <f aca="false">E158*$B$7</f>
        <v>61830</v>
      </c>
      <c r="H158" s="20" t="n">
        <f aca="false">E158*$B$14</f>
        <v>20610</v>
      </c>
      <c r="I158" s="20" t="n">
        <f aca="false">F158+G158+H158</f>
        <v>124435.44</v>
      </c>
    </row>
    <row r="159" customFormat="false" ht="15" hidden="false" customHeight="true" outlineLevel="0" collapsed="false">
      <c r="A159" s="6" t="n">
        <v>142</v>
      </c>
      <c r="B159" s="11" t="n">
        <f aca="true">NORMINV(RAND(),$B$5,$B$6)</f>
        <v>2187.36161802071</v>
      </c>
      <c r="C159" s="11" t="n">
        <f aca="false">MAX(ROUND(B159,0),500)</f>
        <v>2187</v>
      </c>
      <c r="D159" s="8" t="n">
        <f aca="true">MIN(MAX($B$12+NORMINV(RAND(),0,$B$13),0.2),0.95)</f>
        <v>0.591629644630006</v>
      </c>
      <c r="E159" s="11" t="n">
        <f aca="false">ROUND(C159*D159,0)</f>
        <v>1294</v>
      </c>
      <c r="F159" s="20" t="n">
        <f aca="false">C159*(0.6*$B$8+0.15*$B$9+0.19*$B$10+0.06*$B$11)</f>
        <v>37004.04</v>
      </c>
      <c r="G159" s="20" t="n">
        <f aca="false">E159*$B$7</f>
        <v>58230</v>
      </c>
      <c r="H159" s="20" t="n">
        <f aca="false">E159*$B$14</f>
        <v>19410</v>
      </c>
      <c r="I159" s="20" t="n">
        <f aca="false">F159+G159+H159</f>
        <v>114644.04</v>
      </c>
    </row>
    <row r="160" customFormat="false" ht="15" hidden="false" customHeight="true" outlineLevel="0" collapsed="false">
      <c r="A160" s="6" t="n">
        <v>143</v>
      </c>
      <c r="B160" s="11" t="n">
        <f aca="true">NORMINV(RAND(),$B$5,$B$6)</f>
        <v>1546.05316540714</v>
      </c>
      <c r="C160" s="11" t="n">
        <f aca="false">MAX(ROUND(B160,0),500)</f>
        <v>1546</v>
      </c>
      <c r="D160" s="8" t="n">
        <f aca="true">MIN(MAX($B$12+NORMINV(RAND(),0,$B$13),0.2),0.95)</f>
        <v>0.624220815152597</v>
      </c>
      <c r="E160" s="11" t="n">
        <f aca="false">ROUND(C160*D160,0)</f>
        <v>965</v>
      </c>
      <c r="F160" s="20" t="n">
        <f aca="false">C160*(0.6*$B$8+0.15*$B$9+0.19*$B$10+0.06*$B$11)</f>
        <v>26158.32</v>
      </c>
      <c r="G160" s="20" t="n">
        <f aca="false">E160*$B$7</f>
        <v>43425</v>
      </c>
      <c r="H160" s="20" t="n">
        <f aca="false">E160*$B$14</f>
        <v>14475</v>
      </c>
      <c r="I160" s="20" t="n">
        <f aca="false">F160+G160+H160</f>
        <v>84058.32</v>
      </c>
    </row>
    <row r="161" customFormat="false" ht="15" hidden="false" customHeight="true" outlineLevel="0" collapsed="false">
      <c r="A161" s="6" t="n">
        <v>144</v>
      </c>
      <c r="B161" s="11" t="n">
        <f aca="true">NORMINV(RAND(),$B$5,$B$6)</f>
        <v>2055.2041936273</v>
      </c>
      <c r="C161" s="11" t="n">
        <f aca="false">MAX(ROUND(B161,0),500)</f>
        <v>2055</v>
      </c>
      <c r="D161" s="8" t="n">
        <f aca="true">MIN(MAX($B$12+NORMINV(RAND(),0,$B$13),0.2),0.95)</f>
        <v>0.557579789501701</v>
      </c>
      <c r="E161" s="11" t="n">
        <f aca="false">ROUND(C161*D161,0)</f>
        <v>1146</v>
      </c>
      <c r="F161" s="20" t="n">
        <f aca="false">C161*(0.6*$B$8+0.15*$B$9+0.19*$B$10+0.06*$B$11)</f>
        <v>34770.6</v>
      </c>
      <c r="G161" s="20" t="n">
        <f aca="false">E161*$B$7</f>
        <v>51570</v>
      </c>
      <c r="H161" s="20" t="n">
        <f aca="false">E161*$B$14</f>
        <v>17190</v>
      </c>
      <c r="I161" s="20" t="n">
        <f aca="false">F161+G161+H161</f>
        <v>103530.6</v>
      </c>
    </row>
    <row r="162" customFormat="false" ht="15" hidden="false" customHeight="true" outlineLevel="0" collapsed="false">
      <c r="A162" s="6" t="n">
        <v>145</v>
      </c>
      <c r="B162" s="11" t="n">
        <f aca="true">NORMINV(RAND(),$B$5,$B$6)</f>
        <v>1803.12747106732</v>
      </c>
      <c r="C162" s="11" t="n">
        <f aca="false">MAX(ROUND(B162,0),500)</f>
        <v>1803</v>
      </c>
      <c r="D162" s="8" t="n">
        <f aca="true">MIN(MAX($B$12+NORMINV(RAND(),0,$B$13),0.2),0.95)</f>
        <v>0.489206097426676</v>
      </c>
      <c r="E162" s="11" t="n">
        <f aca="false">ROUND(C162*D162,0)</f>
        <v>882</v>
      </c>
      <c r="F162" s="20" t="n">
        <f aca="false">C162*(0.6*$B$8+0.15*$B$9+0.19*$B$10+0.06*$B$11)</f>
        <v>30506.76</v>
      </c>
      <c r="G162" s="20" t="n">
        <f aca="false">E162*$B$7</f>
        <v>39690</v>
      </c>
      <c r="H162" s="20" t="n">
        <f aca="false">E162*$B$14</f>
        <v>13230</v>
      </c>
      <c r="I162" s="20" t="n">
        <f aca="false">F162+G162+H162</f>
        <v>83426.76</v>
      </c>
    </row>
    <row r="163" customFormat="false" ht="15" hidden="false" customHeight="true" outlineLevel="0" collapsed="false">
      <c r="A163" s="6" t="n">
        <v>146</v>
      </c>
      <c r="B163" s="11" t="n">
        <f aca="true">NORMINV(RAND(),$B$5,$B$6)</f>
        <v>2508.24432504335</v>
      </c>
      <c r="C163" s="11" t="n">
        <f aca="false">MAX(ROUND(B163,0),500)</f>
        <v>2508</v>
      </c>
      <c r="D163" s="8" t="n">
        <f aca="true">MIN(MAX($B$12+NORMINV(RAND(),0,$B$13),0.2),0.95)</f>
        <v>0.620594664683235</v>
      </c>
      <c r="E163" s="11" t="n">
        <f aca="false">ROUND(C163*D163,0)</f>
        <v>1556</v>
      </c>
      <c r="F163" s="20" t="n">
        <f aca="false">C163*(0.6*$B$8+0.15*$B$9+0.19*$B$10+0.06*$B$11)</f>
        <v>42435.36</v>
      </c>
      <c r="G163" s="20" t="n">
        <f aca="false">E163*$B$7</f>
        <v>70020</v>
      </c>
      <c r="H163" s="20" t="n">
        <f aca="false">E163*$B$14</f>
        <v>23340</v>
      </c>
      <c r="I163" s="20" t="n">
        <f aca="false">F163+G163+H163</f>
        <v>135795.36</v>
      </c>
    </row>
    <row r="164" customFormat="false" ht="15" hidden="false" customHeight="true" outlineLevel="0" collapsed="false">
      <c r="A164" s="6" t="n">
        <v>147</v>
      </c>
      <c r="B164" s="11" t="n">
        <f aca="true">NORMINV(RAND(),$B$5,$B$6)</f>
        <v>2108.23329492505</v>
      </c>
      <c r="C164" s="11" t="n">
        <f aca="false">MAX(ROUND(B164,0),500)</f>
        <v>2108</v>
      </c>
      <c r="D164" s="8" t="n">
        <f aca="true">MIN(MAX($B$12+NORMINV(RAND(),0,$B$13),0.2),0.95)</f>
        <v>0.627148876760021</v>
      </c>
      <c r="E164" s="11" t="n">
        <f aca="false">ROUND(C164*D164,0)</f>
        <v>1322</v>
      </c>
      <c r="F164" s="20" t="n">
        <f aca="false">C164*(0.6*$B$8+0.15*$B$9+0.19*$B$10+0.06*$B$11)</f>
        <v>35667.36</v>
      </c>
      <c r="G164" s="20" t="n">
        <f aca="false">E164*$B$7</f>
        <v>59490</v>
      </c>
      <c r="H164" s="20" t="n">
        <f aca="false">E164*$B$14</f>
        <v>19830</v>
      </c>
      <c r="I164" s="20" t="n">
        <f aca="false">F164+G164+H164</f>
        <v>114987.36</v>
      </c>
    </row>
    <row r="165" customFormat="false" ht="15" hidden="false" customHeight="true" outlineLevel="0" collapsed="false">
      <c r="A165" s="6" t="n">
        <v>148</v>
      </c>
      <c r="B165" s="11" t="n">
        <f aca="true">NORMINV(RAND(),$B$5,$B$6)</f>
        <v>2067.65972307598</v>
      </c>
      <c r="C165" s="11" t="n">
        <f aca="false">MAX(ROUND(B165,0),500)</f>
        <v>2068</v>
      </c>
      <c r="D165" s="8" t="n">
        <f aca="true">MIN(MAX($B$12+NORMINV(RAND(),0,$B$13),0.2),0.95)</f>
        <v>0.500757457122678</v>
      </c>
      <c r="E165" s="11" t="n">
        <f aca="false">ROUND(C165*D165,0)</f>
        <v>1036</v>
      </c>
      <c r="F165" s="20" t="n">
        <f aca="false">C165*(0.6*$B$8+0.15*$B$9+0.19*$B$10+0.06*$B$11)</f>
        <v>34990.56</v>
      </c>
      <c r="G165" s="20" t="n">
        <f aca="false">E165*$B$7</f>
        <v>46620</v>
      </c>
      <c r="H165" s="20" t="n">
        <f aca="false">E165*$B$14</f>
        <v>15540</v>
      </c>
      <c r="I165" s="20" t="n">
        <f aca="false">F165+G165+H165</f>
        <v>97150.56</v>
      </c>
    </row>
    <row r="166" customFormat="false" ht="15" hidden="false" customHeight="true" outlineLevel="0" collapsed="false">
      <c r="A166" s="6" t="n">
        <v>149</v>
      </c>
      <c r="B166" s="11" t="n">
        <f aca="true">NORMINV(RAND(),$B$5,$B$6)</f>
        <v>1915.85989405708</v>
      </c>
      <c r="C166" s="11" t="n">
        <f aca="false">MAX(ROUND(B166,0),500)</f>
        <v>1916</v>
      </c>
      <c r="D166" s="8" t="n">
        <f aca="true">MIN(MAX($B$12+NORMINV(RAND(),0,$B$13),0.2),0.95)</f>
        <v>0.538746044412916</v>
      </c>
      <c r="E166" s="11" t="n">
        <f aca="false">ROUND(C166*D166,0)</f>
        <v>1032</v>
      </c>
      <c r="F166" s="20" t="n">
        <f aca="false">C166*(0.6*$B$8+0.15*$B$9+0.19*$B$10+0.06*$B$11)</f>
        <v>32418.72</v>
      </c>
      <c r="G166" s="20" t="n">
        <f aca="false">E166*$B$7</f>
        <v>46440</v>
      </c>
      <c r="H166" s="20" t="n">
        <f aca="false">E166*$B$14</f>
        <v>15480</v>
      </c>
      <c r="I166" s="20" t="n">
        <f aca="false">F166+G166+H166</f>
        <v>94338.72</v>
      </c>
    </row>
    <row r="167" customFormat="false" ht="15" hidden="false" customHeight="true" outlineLevel="0" collapsed="false">
      <c r="A167" s="6" t="n">
        <v>150</v>
      </c>
      <c r="B167" s="11" t="n">
        <f aca="true">NORMINV(RAND(),$B$5,$B$6)</f>
        <v>2015.7523882446</v>
      </c>
      <c r="C167" s="11" t="n">
        <f aca="false">MAX(ROUND(B167,0),500)</f>
        <v>2016</v>
      </c>
      <c r="D167" s="8" t="n">
        <f aca="true">MIN(MAX($B$12+NORMINV(RAND(),0,$B$13),0.2),0.95)</f>
        <v>0.624333945958932</v>
      </c>
      <c r="E167" s="11" t="n">
        <f aca="false">ROUND(C167*D167,0)</f>
        <v>1259</v>
      </c>
      <c r="F167" s="20" t="n">
        <f aca="false">C167*(0.6*$B$8+0.15*$B$9+0.19*$B$10+0.06*$B$11)</f>
        <v>34110.72</v>
      </c>
      <c r="G167" s="20" t="n">
        <f aca="false">E167*$B$7</f>
        <v>56655</v>
      </c>
      <c r="H167" s="20" t="n">
        <f aca="false">E167*$B$14</f>
        <v>18885</v>
      </c>
      <c r="I167" s="20" t="n">
        <f aca="false">F167+G167+H167</f>
        <v>109650.72</v>
      </c>
    </row>
    <row r="168" customFormat="false" ht="15" hidden="false" customHeight="true" outlineLevel="0" collapsed="false">
      <c r="A168" s="6" t="n">
        <v>151</v>
      </c>
      <c r="B168" s="11" t="n">
        <f aca="true">NORMINV(RAND(),$B$5,$B$6)</f>
        <v>2194.48036215225</v>
      </c>
      <c r="C168" s="11" t="n">
        <f aca="false">MAX(ROUND(B168,0),500)</f>
        <v>2194</v>
      </c>
      <c r="D168" s="8" t="n">
        <f aca="true">MIN(MAX($B$12+NORMINV(RAND(),0,$B$13),0.2),0.95)</f>
        <v>0.489678793675754</v>
      </c>
      <c r="E168" s="11" t="n">
        <f aca="false">ROUND(C168*D168,0)</f>
        <v>1074</v>
      </c>
      <c r="F168" s="20" t="n">
        <f aca="false">C168*(0.6*$B$8+0.15*$B$9+0.19*$B$10+0.06*$B$11)</f>
        <v>37122.48</v>
      </c>
      <c r="G168" s="20" t="n">
        <f aca="false">E168*$B$7</f>
        <v>48330</v>
      </c>
      <c r="H168" s="20" t="n">
        <f aca="false">E168*$B$14</f>
        <v>16110</v>
      </c>
      <c r="I168" s="20" t="n">
        <f aca="false">F168+G168+H168</f>
        <v>101562.48</v>
      </c>
    </row>
    <row r="169" customFormat="false" ht="15" hidden="false" customHeight="true" outlineLevel="0" collapsed="false">
      <c r="A169" s="6" t="n">
        <v>152</v>
      </c>
      <c r="B169" s="11" t="n">
        <f aca="true">NORMINV(RAND(),$B$5,$B$6)</f>
        <v>1898.24191953233</v>
      </c>
      <c r="C169" s="11" t="n">
        <f aca="false">MAX(ROUND(B169,0),500)</f>
        <v>1898</v>
      </c>
      <c r="D169" s="8" t="n">
        <f aca="true">MIN(MAX($B$12+NORMINV(RAND(),0,$B$13),0.2),0.95)</f>
        <v>0.509461927410692</v>
      </c>
      <c r="E169" s="11" t="n">
        <f aca="false">ROUND(C169*D169,0)</f>
        <v>967</v>
      </c>
      <c r="F169" s="20" t="n">
        <f aca="false">C169*(0.6*$B$8+0.15*$B$9+0.19*$B$10+0.06*$B$11)</f>
        <v>32114.16</v>
      </c>
      <c r="G169" s="20" t="n">
        <f aca="false">E169*$B$7</f>
        <v>43515</v>
      </c>
      <c r="H169" s="20" t="n">
        <f aca="false">E169*$B$14</f>
        <v>14505</v>
      </c>
      <c r="I169" s="20" t="n">
        <f aca="false">F169+G169+H169</f>
        <v>90134.16</v>
      </c>
    </row>
    <row r="170" customFormat="false" ht="15" hidden="false" customHeight="true" outlineLevel="0" collapsed="false">
      <c r="A170" s="6" t="n">
        <v>153</v>
      </c>
      <c r="B170" s="11" t="n">
        <f aca="true">NORMINV(RAND(),$B$5,$B$6)</f>
        <v>2568.88511686617</v>
      </c>
      <c r="C170" s="11" t="n">
        <f aca="false">MAX(ROUND(B170,0),500)</f>
        <v>2569</v>
      </c>
      <c r="D170" s="8" t="n">
        <f aca="true">MIN(MAX($B$12+NORMINV(RAND(),0,$B$13),0.2),0.95)</f>
        <v>0.499016667960063</v>
      </c>
      <c r="E170" s="11" t="n">
        <f aca="false">ROUND(C170*D170,0)</f>
        <v>1282</v>
      </c>
      <c r="F170" s="20" t="n">
        <f aca="false">C170*(0.6*$B$8+0.15*$B$9+0.19*$B$10+0.06*$B$11)</f>
        <v>43467.48</v>
      </c>
      <c r="G170" s="20" t="n">
        <f aca="false">E170*$B$7</f>
        <v>57690</v>
      </c>
      <c r="H170" s="20" t="n">
        <f aca="false">E170*$B$14</f>
        <v>19230</v>
      </c>
      <c r="I170" s="20" t="n">
        <f aca="false">F170+G170+H170</f>
        <v>120387.48</v>
      </c>
    </row>
    <row r="171" customFormat="false" ht="15" hidden="false" customHeight="true" outlineLevel="0" collapsed="false">
      <c r="A171" s="6" t="n">
        <v>154</v>
      </c>
      <c r="B171" s="11" t="n">
        <f aca="true">NORMINV(RAND(),$B$5,$B$6)</f>
        <v>1501.20397668917</v>
      </c>
      <c r="C171" s="11" t="n">
        <f aca="false">MAX(ROUND(B171,0),500)</f>
        <v>1501</v>
      </c>
      <c r="D171" s="8" t="n">
        <f aca="true">MIN(MAX($B$12+NORMINV(RAND(),0,$B$13),0.2),0.95)</f>
        <v>0.509815856293304</v>
      </c>
      <c r="E171" s="11" t="n">
        <f aca="false">ROUND(C171*D171,0)</f>
        <v>765</v>
      </c>
      <c r="F171" s="20" t="n">
        <f aca="false">C171*(0.6*$B$8+0.15*$B$9+0.19*$B$10+0.06*$B$11)</f>
        <v>25396.92</v>
      </c>
      <c r="G171" s="20" t="n">
        <f aca="false">E171*$B$7</f>
        <v>34425</v>
      </c>
      <c r="H171" s="20" t="n">
        <f aca="false">E171*$B$14</f>
        <v>11475</v>
      </c>
      <c r="I171" s="20" t="n">
        <f aca="false">F171+G171+H171</f>
        <v>71296.92</v>
      </c>
    </row>
    <row r="172" customFormat="false" ht="15" hidden="false" customHeight="true" outlineLevel="0" collapsed="false">
      <c r="A172" s="6" t="n">
        <v>155</v>
      </c>
      <c r="B172" s="11" t="n">
        <f aca="true">NORMINV(RAND(),$B$5,$B$6)</f>
        <v>1875.07860569559</v>
      </c>
      <c r="C172" s="11" t="n">
        <f aca="false">MAX(ROUND(B172,0),500)</f>
        <v>1875</v>
      </c>
      <c r="D172" s="8" t="n">
        <f aca="true">MIN(MAX($B$12+NORMINV(RAND(),0,$B$13),0.2),0.95)</f>
        <v>0.514037889431039</v>
      </c>
      <c r="E172" s="11" t="n">
        <f aca="false">ROUND(C172*D172,0)</f>
        <v>964</v>
      </c>
      <c r="F172" s="20" t="n">
        <f aca="false">C172*(0.6*$B$8+0.15*$B$9+0.19*$B$10+0.06*$B$11)</f>
        <v>31725</v>
      </c>
      <c r="G172" s="20" t="n">
        <f aca="false">E172*$B$7</f>
        <v>43380</v>
      </c>
      <c r="H172" s="20" t="n">
        <f aca="false">E172*$B$14</f>
        <v>14460</v>
      </c>
      <c r="I172" s="20" t="n">
        <f aca="false">F172+G172+H172</f>
        <v>89565</v>
      </c>
    </row>
    <row r="173" customFormat="false" ht="15" hidden="false" customHeight="true" outlineLevel="0" collapsed="false">
      <c r="A173" s="6" t="n">
        <v>156</v>
      </c>
      <c r="B173" s="11" t="n">
        <f aca="true">NORMINV(RAND(),$B$5,$B$6)</f>
        <v>2191.95849691069</v>
      </c>
      <c r="C173" s="11" t="n">
        <f aca="false">MAX(ROUND(B173,0),500)</f>
        <v>2192</v>
      </c>
      <c r="D173" s="8" t="n">
        <f aca="true">MIN(MAX($B$12+NORMINV(RAND(),0,$B$13),0.2),0.95)</f>
        <v>0.531247395869085</v>
      </c>
      <c r="E173" s="11" t="n">
        <f aca="false">ROUND(C173*D173,0)</f>
        <v>1164</v>
      </c>
      <c r="F173" s="20" t="n">
        <f aca="false">C173*(0.6*$B$8+0.15*$B$9+0.19*$B$10+0.06*$B$11)</f>
        <v>37088.64</v>
      </c>
      <c r="G173" s="20" t="n">
        <f aca="false">E173*$B$7</f>
        <v>52380</v>
      </c>
      <c r="H173" s="20" t="n">
        <f aca="false">E173*$B$14</f>
        <v>17460</v>
      </c>
      <c r="I173" s="20" t="n">
        <f aca="false">F173+G173+H173</f>
        <v>106928.64</v>
      </c>
    </row>
    <row r="174" customFormat="false" ht="15" hidden="false" customHeight="true" outlineLevel="0" collapsed="false">
      <c r="A174" s="6" t="n">
        <v>157</v>
      </c>
      <c r="B174" s="11" t="n">
        <f aca="true">NORMINV(RAND(),$B$5,$B$6)</f>
        <v>2399.07805001113</v>
      </c>
      <c r="C174" s="11" t="n">
        <f aca="false">MAX(ROUND(B174,0),500)</f>
        <v>2399</v>
      </c>
      <c r="D174" s="8" t="n">
        <f aca="true">MIN(MAX($B$12+NORMINV(RAND(),0,$B$13),0.2),0.95)</f>
        <v>0.64669313790884</v>
      </c>
      <c r="E174" s="11" t="n">
        <f aca="false">ROUND(C174*D174,0)</f>
        <v>1551</v>
      </c>
      <c r="F174" s="20" t="n">
        <f aca="false">C174*(0.6*$B$8+0.15*$B$9+0.19*$B$10+0.06*$B$11)</f>
        <v>40591.08</v>
      </c>
      <c r="G174" s="20" t="n">
        <f aca="false">E174*$B$7</f>
        <v>69795</v>
      </c>
      <c r="H174" s="20" t="n">
        <f aca="false">E174*$B$14</f>
        <v>23265</v>
      </c>
      <c r="I174" s="20" t="n">
        <f aca="false">F174+G174+H174</f>
        <v>133651.08</v>
      </c>
    </row>
    <row r="175" customFormat="false" ht="15" hidden="false" customHeight="true" outlineLevel="0" collapsed="false">
      <c r="A175" s="6" t="n">
        <v>158</v>
      </c>
      <c r="B175" s="11" t="n">
        <f aca="true">NORMINV(RAND(),$B$5,$B$6)</f>
        <v>1730.5452579702</v>
      </c>
      <c r="C175" s="11" t="n">
        <f aca="false">MAX(ROUND(B175,0),500)</f>
        <v>1731</v>
      </c>
      <c r="D175" s="8" t="n">
        <f aca="true">MIN(MAX($B$12+NORMINV(RAND(),0,$B$13),0.2),0.95)</f>
        <v>0.488082892414664</v>
      </c>
      <c r="E175" s="11" t="n">
        <f aca="false">ROUND(C175*D175,0)</f>
        <v>845</v>
      </c>
      <c r="F175" s="20" t="n">
        <f aca="false">C175*(0.6*$B$8+0.15*$B$9+0.19*$B$10+0.06*$B$11)</f>
        <v>29288.52</v>
      </c>
      <c r="G175" s="20" t="n">
        <f aca="false">E175*$B$7</f>
        <v>38025</v>
      </c>
      <c r="H175" s="20" t="n">
        <f aca="false">E175*$B$14</f>
        <v>12675</v>
      </c>
      <c r="I175" s="20" t="n">
        <f aca="false">F175+G175+H175</f>
        <v>79988.52</v>
      </c>
    </row>
    <row r="176" customFormat="false" ht="15" hidden="false" customHeight="true" outlineLevel="0" collapsed="false">
      <c r="A176" s="6" t="n">
        <v>159</v>
      </c>
      <c r="B176" s="11" t="n">
        <f aca="true">NORMINV(RAND(),$B$5,$B$6)</f>
        <v>1765.46457764866</v>
      </c>
      <c r="C176" s="11" t="n">
        <f aca="false">MAX(ROUND(B176,0),500)</f>
        <v>1765</v>
      </c>
      <c r="D176" s="8" t="n">
        <f aca="true">MIN(MAX($B$12+NORMINV(RAND(),0,$B$13),0.2),0.95)</f>
        <v>0.622683075859101</v>
      </c>
      <c r="E176" s="11" t="n">
        <f aca="false">ROUND(C176*D176,0)</f>
        <v>1099</v>
      </c>
      <c r="F176" s="20" t="n">
        <f aca="false">C176*(0.6*$B$8+0.15*$B$9+0.19*$B$10+0.06*$B$11)</f>
        <v>29863.8</v>
      </c>
      <c r="G176" s="20" t="n">
        <f aca="false">E176*$B$7</f>
        <v>49455</v>
      </c>
      <c r="H176" s="20" t="n">
        <f aca="false">E176*$B$14</f>
        <v>16485</v>
      </c>
      <c r="I176" s="20" t="n">
        <f aca="false">F176+G176+H176</f>
        <v>95803.8</v>
      </c>
    </row>
    <row r="177" customFormat="false" ht="15" hidden="false" customHeight="true" outlineLevel="0" collapsed="false">
      <c r="A177" s="6" t="n">
        <v>160</v>
      </c>
      <c r="B177" s="11" t="n">
        <f aca="true">NORMINV(RAND(),$B$5,$B$6)</f>
        <v>2006.34363846328</v>
      </c>
      <c r="C177" s="11" t="n">
        <f aca="false">MAX(ROUND(B177,0),500)</f>
        <v>2006</v>
      </c>
      <c r="D177" s="8" t="n">
        <f aca="true">MIN(MAX($B$12+NORMINV(RAND(),0,$B$13),0.2),0.95)</f>
        <v>0.514167262245873</v>
      </c>
      <c r="E177" s="11" t="n">
        <f aca="false">ROUND(C177*D177,0)</f>
        <v>1031</v>
      </c>
      <c r="F177" s="20" t="n">
        <f aca="false">C177*(0.6*$B$8+0.15*$B$9+0.19*$B$10+0.06*$B$11)</f>
        <v>33941.52</v>
      </c>
      <c r="G177" s="20" t="n">
        <f aca="false">E177*$B$7</f>
        <v>46395</v>
      </c>
      <c r="H177" s="20" t="n">
        <f aca="false">E177*$B$14</f>
        <v>15465</v>
      </c>
      <c r="I177" s="20" t="n">
        <f aca="false">F177+G177+H177</f>
        <v>95801.52</v>
      </c>
    </row>
    <row r="178" customFormat="false" ht="15" hidden="false" customHeight="true" outlineLevel="0" collapsed="false">
      <c r="A178" s="6" t="n">
        <v>161</v>
      </c>
      <c r="B178" s="11" t="n">
        <f aca="true">NORMINV(RAND(),$B$5,$B$6)</f>
        <v>2148.75166140623</v>
      </c>
      <c r="C178" s="11" t="n">
        <f aca="false">MAX(ROUND(B178,0),500)</f>
        <v>2149</v>
      </c>
      <c r="D178" s="8" t="n">
        <f aca="true">MIN(MAX($B$12+NORMINV(RAND(),0,$B$13),0.2),0.95)</f>
        <v>0.609107029505826</v>
      </c>
      <c r="E178" s="11" t="n">
        <f aca="false">ROUND(C178*D178,0)</f>
        <v>1309</v>
      </c>
      <c r="F178" s="20" t="n">
        <f aca="false">C178*(0.6*$B$8+0.15*$B$9+0.19*$B$10+0.06*$B$11)</f>
        <v>36361.08</v>
      </c>
      <c r="G178" s="20" t="n">
        <f aca="false">E178*$B$7</f>
        <v>58905</v>
      </c>
      <c r="H178" s="20" t="n">
        <f aca="false">E178*$B$14</f>
        <v>19635</v>
      </c>
      <c r="I178" s="20" t="n">
        <f aca="false">F178+G178+H178</f>
        <v>114901.08</v>
      </c>
    </row>
    <row r="179" customFormat="false" ht="15" hidden="false" customHeight="true" outlineLevel="0" collapsed="false">
      <c r="A179" s="6" t="n">
        <v>162</v>
      </c>
      <c r="B179" s="11" t="n">
        <f aca="true">NORMINV(RAND(),$B$5,$B$6)</f>
        <v>2315.73658237135</v>
      </c>
      <c r="C179" s="11" t="n">
        <f aca="false">MAX(ROUND(B179,0),500)</f>
        <v>2316</v>
      </c>
      <c r="D179" s="8" t="n">
        <f aca="true">MIN(MAX($B$12+NORMINV(RAND(),0,$B$13),0.2),0.95)</f>
        <v>0.431629051152104</v>
      </c>
      <c r="E179" s="11" t="n">
        <f aca="false">ROUND(C179*D179,0)</f>
        <v>1000</v>
      </c>
      <c r="F179" s="20" t="n">
        <f aca="false">C179*(0.6*$B$8+0.15*$B$9+0.19*$B$10+0.06*$B$11)</f>
        <v>39186.72</v>
      </c>
      <c r="G179" s="20" t="n">
        <f aca="false">E179*$B$7</f>
        <v>45000</v>
      </c>
      <c r="H179" s="20" t="n">
        <f aca="false">E179*$B$14</f>
        <v>15000</v>
      </c>
      <c r="I179" s="20" t="n">
        <f aca="false">F179+G179+H179</f>
        <v>99186.72</v>
      </c>
    </row>
    <row r="180" customFormat="false" ht="15" hidden="false" customHeight="true" outlineLevel="0" collapsed="false">
      <c r="A180" s="6" t="n">
        <v>163</v>
      </c>
      <c r="B180" s="11" t="n">
        <f aca="true">NORMINV(RAND(),$B$5,$B$6)</f>
        <v>2188.78031414935</v>
      </c>
      <c r="C180" s="11" t="n">
        <f aca="false">MAX(ROUND(B180,0),500)</f>
        <v>2189</v>
      </c>
      <c r="D180" s="8" t="n">
        <f aca="true">MIN(MAX($B$12+NORMINV(RAND(),0,$B$13),0.2),0.95)</f>
        <v>0.683827247954681</v>
      </c>
      <c r="E180" s="11" t="n">
        <f aca="false">ROUND(C180*D180,0)</f>
        <v>1497</v>
      </c>
      <c r="F180" s="20" t="n">
        <f aca="false">C180*(0.6*$B$8+0.15*$B$9+0.19*$B$10+0.06*$B$11)</f>
        <v>37037.88</v>
      </c>
      <c r="G180" s="20" t="n">
        <f aca="false">E180*$B$7</f>
        <v>67365</v>
      </c>
      <c r="H180" s="20" t="n">
        <f aca="false">E180*$B$14</f>
        <v>22455</v>
      </c>
      <c r="I180" s="20" t="n">
        <f aca="false">F180+G180+H180</f>
        <v>126857.88</v>
      </c>
    </row>
    <row r="181" customFormat="false" ht="15" hidden="false" customHeight="true" outlineLevel="0" collapsed="false">
      <c r="A181" s="6" t="n">
        <v>164</v>
      </c>
      <c r="B181" s="11" t="n">
        <f aca="true">NORMINV(RAND(),$B$5,$B$6)</f>
        <v>2684.73004012806</v>
      </c>
      <c r="C181" s="11" t="n">
        <f aca="false">MAX(ROUND(B181,0),500)</f>
        <v>2685</v>
      </c>
      <c r="D181" s="8" t="n">
        <f aca="true">MIN(MAX($B$12+NORMINV(RAND(),0,$B$13),0.2),0.95)</f>
        <v>0.598827486453678</v>
      </c>
      <c r="E181" s="11" t="n">
        <f aca="false">ROUND(C181*D181,0)</f>
        <v>1608</v>
      </c>
      <c r="F181" s="20" t="n">
        <f aca="false">C181*(0.6*$B$8+0.15*$B$9+0.19*$B$10+0.06*$B$11)</f>
        <v>45430.2</v>
      </c>
      <c r="G181" s="20" t="n">
        <f aca="false">E181*$B$7</f>
        <v>72360</v>
      </c>
      <c r="H181" s="20" t="n">
        <f aca="false">E181*$B$14</f>
        <v>24120</v>
      </c>
      <c r="I181" s="20" t="n">
        <f aca="false">F181+G181+H181</f>
        <v>141910.2</v>
      </c>
    </row>
    <row r="182" customFormat="false" ht="15" hidden="false" customHeight="true" outlineLevel="0" collapsed="false">
      <c r="A182" s="6" t="n">
        <v>165</v>
      </c>
      <c r="B182" s="11" t="n">
        <f aca="true">NORMINV(RAND(),$B$5,$B$6)</f>
        <v>1896.09713783502</v>
      </c>
      <c r="C182" s="11" t="n">
        <f aca="false">MAX(ROUND(B182,0),500)</f>
        <v>1896</v>
      </c>
      <c r="D182" s="8" t="n">
        <f aca="true">MIN(MAX($B$12+NORMINV(RAND(),0,$B$13),0.2),0.95)</f>
        <v>0.499010101424394</v>
      </c>
      <c r="E182" s="11" t="n">
        <f aca="false">ROUND(C182*D182,0)</f>
        <v>946</v>
      </c>
      <c r="F182" s="20" t="n">
        <f aca="false">C182*(0.6*$B$8+0.15*$B$9+0.19*$B$10+0.06*$B$11)</f>
        <v>32080.32</v>
      </c>
      <c r="G182" s="20" t="n">
        <f aca="false">E182*$B$7</f>
        <v>42570</v>
      </c>
      <c r="H182" s="20" t="n">
        <f aca="false">E182*$B$14</f>
        <v>14190</v>
      </c>
      <c r="I182" s="20" t="n">
        <f aca="false">F182+G182+H182</f>
        <v>88840.32</v>
      </c>
    </row>
    <row r="183" customFormat="false" ht="15" hidden="false" customHeight="true" outlineLevel="0" collapsed="false">
      <c r="A183" s="6" t="n">
        <v>166</v>
      </c>
      <c r="B183" s="11" t="n">
        <f aca="true">NORMINV(RAND(),$B$5,$B$6)</f>
        <v>2220.31249508474</v>
      </c>
      <c r="C183" s="11" t="n">
        <f aca="false">MAX(ROUND(B183,0),500)</f>
        <v>2220</v>
      </c>
      <c r="D183" s="8" t="n">
        <f aca="true">MIN(MAX($B$12+NORMINV(RAND(),0,$B$13),0.2),0.95)</f>
        <v>0.550800544829756</v>
      </c>
      <c r="E183" s="11" t="n">
        <f aca="false">ROUND(C183*D183,0)</f>
        <v>1223</v>
      </c>
      <c r="F183" s="20" t="n">
        <f aca="false">C183*(0.6*$B$8+0.15*$B$9+0.19*$B$10+0.06*$B$11)</f>
        <v>37562.4</v>
      </c>
      <c r="G183" s="20" t="n">
        <f aca="false">E183*$B$7</f>
        <v>55035</v>
      </c>
      <c r="H183" s="20" t="n">
        <f aca="false">E183*$B$14</f>
        <v>18345</v>
      </c>
      <c r="I183" s="20" t="n">
        <f aca="false">F183+G183+H183</f>
        <v>110942.4</v>
      </c>
    </row>
    <row r="184" customFormat="false" ht="15" hidden="false" customHeight="true" outlineLevel="0" collapsed="false">
      <c r="A184" s="6" t="n">
        <v>167</v>
      </c>
      <c r="B184" s="11" t="n">
        <f aca="true">NORMINV(RAND(),$B$5,$B$6)</f>
        <v>2028.02254183267</v>
      </c>
      <c r="C184" s="11" t="n">
        <f aca="false">MAX(ROUND(B184,0),500)</f>
        <v>2028</v>
      </c>
      <c r="D184" s="8" t="n">
        <f aca="true">MIN(MAX($B$12+NORMINV(RAND(),0,$B$13),0.2),0.95)</f>
        <v>0.669456817290417</v>
      </c>
      <c r="E184" s="11" t="n">
        <f aca="false">ROUND(C184*D184,0)</f>
        <v>1358</v>
      </c>
      <c r="F184" s="20" t="n">
        <f aca="false">C184*(0.6*$B$8+0.15*$B$9+0.19*$B$10+0.06*$B$11)</f>
        <v>34313.76</v>
      </c>
      <c r="G184" s="20" t="n">
        <f aca="false">E184*$B$7</f>
        <v>61110</v>
      </c>
      <c r="H184" s="20" t="n">
        <f aca="false">E184*$B$14</f>
        <v>20370</v>
      </c>
      <c r="I184" s="20" t="n">
        <f aca="false">F184+G184+H184</f>
        <v>115793.76</v>
      </c>
    </row>
    <row r="185" customFormat="false" ht="15" hidden="false" customHeight="true" outlineLevel="0" collapsed="false">
      <c r="A185" s="6" t="n">
        <v>168</v>
      </c>
      <c r="B185" s="11" t="n">
        <f aca="true">NORMINV(RAND(),$B$5,$B$6)</f>
        <v>1626.41177612956</v>
      </c>
      <c r="C185" s="11" t="n">
        <f aca="false">MAX(ROUND(B185,0),500)</f>
        <v>1626</v>
      </c>
      <c r="D185" s="8" t="n">
        <f aca="true">MIN(MAX($B$12+NORMINV(RAND(),0,$B$13),0.2),0.95)</f>
        <v>0.52630995468602</v>
      </c>
      <c r="E185" s="11" t="n">
        <f aca="false">ROUND(C185*D185,0)</f>
        <v>856</v>
      </c>
      <c r="F185" s="20" t="n">
        <f aca="false">C185*(0.6*$B$8+0.15*$B$9+0.19*$B$10+0.06*$B$11)</f>
        <v>27511.92</v>
      </c>
      <c r="G185" s="20" t="n">
        <f aca="false">E185*$B$7</f>
        <v>38520</v>
      </c>
      <c r="H185" s="20" t="n">
        <f aca="false">E185*$B$14</f>
        <v>12840</v>
      </c>
      <c r="I185" s="20" t="n">
        <f aca="false">F185+G185+H185</f>
        <v>78871.92</v>
      </c>
    </row>
    <row r="186" customFormat="false" ht="15" hidden="false" customHeight="true" outlineLevel="0" collapsed="false">
      <c r="A186" s="6" t="n">
        <v>169</v>
      </c>
      <c r="B186" s="11" t="n">
        <f aca="true">NORMINV(RAND(),$B$5,$B$6)</f>
        <v>1649.24250847338</v>
      </c>
      <c r="C186" s="11" t="n">
        <f aca="false">MAX(ROUND(B186,0),500)</f>
        <v>1649</v>
      </c>
      <c r="D186" s="8" t="n">
        <f aca="true">MIN(MAX($B$12+NORMINV(RAND(),0,$B$13),0.2),0.95)</f>
        <v>0.555174285583736</v>
      </c>
      <c r="E186" s="11" t="n">
        <f aca="false">ROUND(C186*D186,0)</f>
        <v>915</v>
      </c>
      <c r="F186" s="20" t="n">
        <f aca="false">C186*(0.6*$B$8+0.15*$B$9+0.19*$B$10+0.06*$B$11)</f>
        <v>27901.08</v>
      </c>
      <c r="G186" s="20" t="n">
        <f aca="false">E186*$B$7</f>
        <v>41175</v>
      </c>
      <c r="H186" s="20" t="n">
        <f aca="false">E186*$B$14</f>
        <v>13725</v>
      </c>
      <c r="I186" s="20" t="n">
        <f aca="false">F186+G186+H186</f>
        <v>82801.08</v>
      </c>
    </row>
    <row r="187" customFormat="false" ht="15" hidden="false" customHeight="true" outlineLevel="0" collapsed="false">
      <c r="A187" s="6" t="n">
        <v>170</v>
      </c>
      <c r="B187" s="11" t="n">
        <f aca="true">NORMINV(RAND(),$B$5,$B$6)</f>
        <v>2110.94518393829</v>
      </c>
      <c r="C187" s="11" t="n">
        <f aca="false">MAX(ROUND(B187,0),500)</f>
        <v>2111</v>
      </c>
      <c r="D187" s="8" t="n">
        <f aca="true">MIN(MAX($B$12+NORMINV(RAND(),0,$B$13),0.2),0.95)</f>
        <v>0.619867658913996</v>
      </c>
      <c r="E187" s="11" t="n">
        <f aca="false">ROUND(C187*D187,0)</f>
        <v>1309</v>
      </c>
      <c r="F187" s="20" t="n">
        <f aca="false">C187*(0.6*$B$8+0.15*$B$9+0.19*$B$10+0.06*$B$11)</f>
        <v>35718.12</v>
      </c>
      <c r="G187" s="20" t="n">
        <f aca="false">E187*$B$7</f>
        <v>58905</v>
      </c>
      <c r="H187" s="20" t="n">
        <f aca="false">E187*$B$14</f>
        <v>19635</v>
      </c>
      <c r="I187" s="20" t="n">
        <f aca="false">F187+G187+H187</f>
        <v>114258.12</v>
      </c>
    </row>
    <row r="188" customFormat="false" ht="15" hidden="false" customHeight="true" outlineLevel="0" collapsed="false">
      <c r="A188" s="6" t="n">
        <v>171</v>
      </c>
      <c r="B188" s="11" t="n">
        <f aca="true">NORMINV(RAND(),$B$5,$B$6)</f>
        <v>1898.65716042697</v>
      </c>
      <c r="C188" s="11" t="n">
        <f aca="false">MAX(ROUND(B188,0),500)</f>
        <v>1899</v>
      </c>
      <c r="D188" s="8" t="n">
        <f aca="true">MIN(MAX($B$12+NORMINV(RAND(),0,$B$13),0.2),0.95)</f>
        <v>0.571564691471569</v>
      </c>
      <c r="E188" s="11" t="n">
        <f aca="false">ROUND(C188*D188,0)</f>
        <v>1085</v>
      </c>
      <c r="F188" s="20" t="n">
        <f aca="false">C188*(0.6*$B$8+0.15*$B$9+0.19*$B$10+0.06*$B$11)</f>
        <v>32131.08</v>
      </c>
      <c r="G188" s="20" t="n">
        <f aca="false">E188*$B$7</f>
        <v>48825</v>
      </c>
      <c r="H188" s="20" t="n">
        <f aca="false">E188*$B$14</f>
        <v>16275</v>
      </c>
      <c r="I188" s="20" t="n">
        <f aca="false">F188+G188+H188</f>
        <v>97231.08</v>
      </c>
    </row>
    <row r="189" customFormat="false" ht="15" hidden="false" customHeight="true" outlineLevel="0" collapsed="false">
      <c r="A189" s="6" t="n">
        <v>172</v>
      </c>
      <c r="B189" s="11" t="n">
        <f aca="true">NORMINV(RAND(),$B$5,$B$6)</f>
        <v>2871.34851995026</v>
      </c>
      <c r="C189" s="11" t="n">
        <f aca="false">MAX(ROUND(B189,0),500)</f>
        <v>2871</v>
      </c>
      <c r="D189" s="8" t="n">
        <f aca="true">MIN(MAX($B$12+NORMINV(RAND(),0,$B$13),0.2),0.95)</f>
        <v>0.612597366418424</v>
      </c>
      <c r="E189" s="11" t="n">
        <f aca="false">ROUND(C189*D189,0)</f>
        <v>1759</v>
      </c>
      <c r="F189" s="20" t="n">
        <f aca="false">C189*(0.6*$B$8+0.15*$B$9+0.19*$B$10+0.06*$B$11)</f>
        <v>48577.32</v>
      </c>
      <c r="G189" s="20" t="n">
        <f aca="false">E189*$B$7</f>
        <v>79155</v>
      </c>
      <c r="H189" s="20" t="n">
        <f aca="false">E189*$B$14</f>
        <v>26385</v>
      </c>
      <c r="I189" s="20" t="n">
        <f aca="false">F189+G189+H189</f>
        <v>154117.32</v>
      </c>
    </row>
    <row r="190" customFormat="false" ht="15" hidden="false" customHeight="true" outlineLevel="0" collapsed="false">
      <c r="A190" s="6" t="n">
        <v>173</v>
      </c>
      <c r="B190" s="11" t="n">
        <f aca="true">NORMINV(RAND(),$B$5,$B$6)</f>
        <v>1934.45230027325</v>
      </c>
      <c r="C190" s="11" t="n">
        <f aca="false">MAX(ROUND(B190,0),500)</f>
        <v>1934</v>
      </c>
      <c r="D190" s="8" t="n">
        <f aca="true">MIN(MAX($B$12+NORMINV(RAND(),0,$B$13),0.2),0.95)</f>
        <v>0.590546303469142</v>
      </c>
      <c r="E190" s="11" t="n">
        <f aca="false">ROUND(C190*D190,0)</f>
        <v>1142</v>
      </c>
      <c r="F190" s="20" t="n">
        <f aca="false">C190*(0.6*$B$8+0.15*$B$9+0.19*$B$10+0.06*$B$11)</f>
        <v>32723.28</v>
      </c>
      <c r="G190" s="20" t="n">
        <f aca="false">E190*$B$7</f>
        <v>51390</v>
      </c>
      <c r="H190" s="20" t="n">
        <f aca="false">E190*$B$14</f>
        <v>17130</v>
      </c>
      <c r="I190" s="20" t="n">
        <f aca="false">F190+G190+H190</f>
        <v>101243.28</v>
      </c>
    </row>
    <row r="191" customFormat="false" ht="15" hidden="false" customHeight="true" outlineLevel="0" collapsed="false">
      <c r="A191" s="6" t="n">
        <v>174</v>
      </c>
      <c r="B191" s="11" t="n">
        <f aca="true">NORMINV(RAND(),$B$5,$B$6)</f>
        <v>2254.97015867152</v>
      </c>
      <c r="C191" s="11" t="n">
        <f aca="false">MAX(ROUND(B191,0),500)</f>
        <v>2255</v>
      </c>
      <c r="D191" s="8" t="n">
        <f aca="true">MIN(MAX($B$12+NORMINV(RAND(),0,$B$13),0.2),0.95)</f>
        <v>0.542818826336007</v>
      </c>
      <c r="E191" s="11" t="n">
        <f aca="false">ROUND(C191*D191,0)</f>
        <v>1224</v>
      </c>
      <c r="F191" s="20" t="n">
        <f aca="false">C191*(0.6*$B$8+0.15*$B$9+0.19*$B$10+0.06*$B$11)</f>
        <v>38154.6</v>
      </c>
      <c r="G191" s="20" t="n">
        <f aca="false">E191*$B$7</f>
        <v>55080</v>
      </c>
      <c r="H191" s="20" t="n">
        <f aca="false">E191*$B$14</f>
        <v>18360</v>
      </c>
      <c r="I191" s="20" t="n">
        <f aca="false">F191+G191+H191</f>
        <v>111594.6</v>
      </c>
    </row>
    <row r="192" customFormat="false" ht="15" hidden="false" customHeight="true" outlineLevel="0" collapsed="false">
      <c r="A192" s="6" t="n">
        <v>175</v>
      </c>
      <c r="B192" s="11" t="n">
        <f aca="true">NORMINV(RAND(),$B$5,$B$6)</f>
        <v>2196.58224322732</v>
      </c>
      <c r="C192" s="11" t="n">
        <f aca="false">MAX(ROUND(B192,0),500)</f>
        <v>2197</v>
      </c>
      <c r="D192" s="8" t="n">
        <f aca="true">MIN(MAX($B$12+NORMINV(RAND(),0,$B$13),0.2),0.95)</f>
        <v>0.588949685913792</v>
      </c>
      <c r="E192" s="11" t="n">
        <f aca="false">ROUND(C192*D192,0)</f>
        <v>1294</v>
      </c>
      <c r="F192" s="20" t="n">
        <f aca="false">C192*(0.6*$B$8+0.15*$B$9+0.19*$B$10+0.06*$B$11)</f>
        <v>37173.24</v>
      </c>
      <c r="G192" s="20" t="n">
        <f aca="false">E192*$B$7</f>
        <v>58230</v>
      </c>
      <c r="H192" s="20" t="n">
        <f aca="false">E192*$B$14</f>
        <v>19410</v>
      </c>
      <c r="I192" s="20" t="n">
        <f aca="false">F192+G192+H192</f>
        <v>114813.24</v>
      </c>
    </row>
    <row r="193" customFormat="false" ht="15" hidden="false" customHeight="true" outlineLevel="0" collapsed="false">
      <c r="A193" s="6" t="n">
        <v>176</v>
      </c>
      <c r="B193" s="11" t="n">
        <f aca="true">NORMINV(RAND(),$B$5,$B$6)</f>
        <v>2591.95371808423</v>
      </c>
      <c r="C193" s="11" t="n">
        <f aca="false">MAX(ROUND(B193,0),500)</f>
        <v>2592</v>
      </c>
      <c r="D193" s="8" t="n">
        <f aca="true">MIN(MAX($B$12+NORMINV(RAND(),0,$B$13),0.2),0.95)</f>
        <v>0.607172600951465</v>
      </c>
      <c r="E193" s="11" t="n">
        <f aca="false">ROUND(C193*D193,0)</f>
        <v>1574</v>
      </c>
      <c r="F193" s="20" t="n">
        <f aca="false">C193*(0.6*$B$8+0.15*$B$9+0.19*$B$10+0.06*$B$11)</f>
        <v>43856.64</v>
      </c>
      <c r="G193" s="20" t="n">
        <f aca="false">E193*$B$7</f>
        <v>70830</v>
      </c>
      <c r="H193" s="20" t="n">
        <f aca="false">E193*$B$14</f>
        <v>23610</v>
      </c>
      <c r="I193" s="20" t="n">
        <f aca="false">F193+G193+H193</f>
        <v>138296.64</v>
      </c>
    </row>
    <row r="194" customFormat="false" ht="15" hidden="false" customHeight="true" outlineLevel="0" collapsed="false">
      <c r="A194" s="6" t="n">
        <v>177</v>
      </c>
      <c r="B194" s="11" t="n">
        <f aca="true">NORMINV(RAND(),$B$5,$B$6)</f>
        <v>1531.17426472279</v>
      </c>
      <c r="C194" s="11" t="n">
        <f aca="false">MAX(ROUND(B194,0),500)</f>
        <v>1531</v>
      </c>
      <c r="D194" s="8" t="n">
        <f aca="true">MIN(MAX($B$12+NORMINV(RAND(),0,$B$13),0.2),0.95)</f>
        <v>0.56269524519833</v>
      </c>
      <c r="E194" s="11" t="n">
        <f aca="false">ROUND(C194*D194,0)</f>
        <v>861</v>
      </c>
      <c r="F194" s="20" t="n">
        <f aca="false">C194*(0.6*$B$8+0.15*$B$9+0.19*$B$10+0.06*$B$11)</f>
        <v>25904.52</v>
      </c>
      <c r="G194" s="20" t="n">
        <f aca="false">E194*$B$7</f>
        <v>38745</v>
      </c>
      <c r="H194" s="20" t="n">
        <f aca="false">E194*$B$14</f>
        <v>12915</v>
      </c>
      <c r="I194" s="20" t="n">
        <f aca="false">F194+G194+H194</f>
        <v>77564.52</v>
      </c>
    </row>
    <row r="195" customFormat="false" ht="15" hidden="false" customHeight="true" outlineLevel="0" collapsed="false">
      <c r="A195" s="6" t="n">
        <v>178</v>
      </c>
      <c r="B195" s="11" t="n">
        <f aca="true">NORMINV(RAND(),$B$5,$B$6)</f>
        <v>989.237689848825</v>
      </c>
      <c r="C195" s="11" t="n">
        <f aca="false">MAX(ROUND(B195,0),500)</f>
        <v>989</v>
      </c>
      <c r="D195" s="8" t="n">
        <f aca="true">MIN(MAX($B$12+NORMINV(RAND(),0,$B$13),0.2),0.95)</f>
        <v>0.654604418517394</v>
      </c>
      <c r="E195" s="11" t="n">
        <f aca="false">ROUND(C195*D195,0)</f>
        <v>647</v>
      </c>
      <c r="F195" s="20" t="n">
        <f aca="false">C195*(0.6*$B$8+0.15*$B$9+0.19*$B$10+0.06*$B$11)</f>
        <v>16733.88</v>
      </c>
      <c r="G195" s="20" t="n">
        <f aca="false">E195*$B$7</f>
        <v>29115</v>
      </c>
      <c r="H195" s="20" t="n">
        <f aca="false">E195*$B$14</f>
        <v>9705</v>
      </c>
      <c r="I195" s="20" t="n">
        <f aca="false">F195+G195+H195</f>
        <v>55553.88</v>
      </c>
    </row>
    <row r="196" customFormat="false" ht="15" hidden="false" customHeight="true" outlineLevel="0" collapsed="false">
      <c r="A196" s="6" t="n">
        <v>179</v>
      </c>
      <c r="B196" s="11" t="n">
        <f aca="true">NORMINV(RAND(),$B$5,$B$6)</f>
        <v>2131.50181742937</v>
      </c>
      <c r="C196" s="11" t="n">
        <f aca="false">MAX(ROUND(B196,0),500)</f>
        <v>2132</v>
      </c>
      <c r="D196" s="8" t="n">
        <f aca="true">MIN(MAX($B$12+NORMINV(RAND(),0,$B$13),0.2),0.95)</f>
        <v>0.62976824868829</v>
      </c>
      <c r="E196" s="11" t="n">
        <f aca="false">ROUND(C196*D196,0)</f>
        <v>1343</v>
      </c>
      <c r="F196" s="20" t="n">
        <f aca="false">C196*(0.6*$B$8+0.15*$B$9+0.19*$B$10+0.06*$B$11)</f>
        <v>36073.44</v>
      </c>
      <c r="G196" s="20" t="n">
        <f aca="false">E196*$B$7</f>
        <v>60435</v>
      </c>
      <c r="H196" s="20" t="n">
        <f aca="false">E196*$B$14</f>
        <v>20145</v>
      </c>
      <c r="I196" s="20" t="n">
        <f aca="false">F196+G196+H196</f>
        <v>116653.44</v>
      </c>
    </row>
    <row r="197" customFormat="false" ht="15" hidden="false" customHeight="true" outlineLevel="0" collapsed="false">
      <c r="A197" s="6" t="n">
        <v>180</v>
      </c>
      <c r="B197" s="11" t="n">
        <f aca="true">NORMINV(RAND(),$B$5,$B$6)</f>
        <v>2251.63056431527</v>
      </c>
      <c r="C197" s="11" t="n">
        <f aca="false">MAX(ROUND(B197,0),500)</f>
        <v>2252</v>
      </c>
      <c r="D197" s="8" t="n">
        <f aca="true">MIN(MAX($B$12+NORMINV(RAND(),0,$B$13),0.2),0.95)</f>
        <v>0.49433974417831</v>
      </c>
      <c r="E197" s="11" t="n">
        <f aca="false">ROUND(C197*D197,0)</f>
        <v>1113</v>
      </c>
      <c r="F197" s="20" t="n">
        <f aca="false">C197*(0.6*$B$8+0.15*$B$9+0.19*$B$10+0.06*$B$11)</f>
        <v>38103.84</v>
      </c>
      <c r="G197" s="20" t="n">
        <f aca="false">E197*$B$7</f>
        <v>50085</v>
      </c>
      <c r="H197" s="20" t="n">
        <f aca="false">E197*$B$14</f>
        <v>16695</v>
      </c>
      <c r="I197" s="20" t="n">
        <f aca="false">F197+G197+H197</f>
        <v>104883.84</v>
      </c>
    </row>
    <row r="198" customFormat="false" ht="15" hidden="false" customHeight="true" outlineLevel="0" collapsed="false">
      <c r="A198" s="6" t="n">
        <v>181</v>
      </c>
      <c r="B198" s="11" t="n">
        <f aca="true">NORMINV(RAND(),$B$5,$B$6)</f>
        <v>2162.53556253863</v>
      </c>
      <c r="C198" s="11" t="n">
        <f aca="false">MAX(ROUND(B198,0),500)</f>
        <v>2163</v>
      </c>
      <c r="D198" s="8" t="n">
        <f aca="true">MIN(MAX($B$12+NORMINV(RAND(),0,$B$13),0.2),0.95)</f>
        <v>0.451999970556422</v>
      </c>
      <c r="E198" s="11" t="n">
        <f aca="false">ROUND(C198*D198,0)</f>
        <v>978</v>
      </c>
      <c r="F198" s="20" t="n">
        <f aca="false">C198*(0.6*$B$8+0.15*$B$9+0.19*$B$10+0.06*$B$11)</f>
        <v>36597.96</v>
      </c>
      <c r="G198" s="20" t="n">
        <f aca="false">E198*$B$7</f>
        <v>44010</v>
      </c>
      <c r="H198" s="20" t="n">
        <f aca="false">E198*$B$14</f>
        <v>14670</v>
      </c>
      <c r="I198" s="20" t="n">
        <f aca="false">F198+G198+H198</f>
        <v>95277.96</v>
      </c>
    </row>
    <row r="199" customFormat="false" ht="15" hidden="false" customHeight="true" outlineLevel="0" collapsed="false">
      <c r="A199" s="6" t="n">
        <v>182</v>
      </c>
      <c r="B199" s="11" t="n">
        <f aca="true">NORMINV(RAND(),$B$5,$B$6)</f>
        <v>1743.40329798023</v>
      </c>
      <c r="C199" s="11" t="n">
        <f aca="false">MAX(ROUND(B199,0),500)</f>
        <v>1743</v>
      </c>
      <c r="D199" s="8" t="n">
        <f aca="true">MIN(MAX($B$12+NORMINV(RAND(),0,$B$13),0.2),0.95)</f>
        <v>0.548844781028035</v>
      </c>
      <c r="E199" s="11" t="n">
        <f aca="false">ROUND(C199*D199,0)</f>
        <v>957</v>
      </c>
      <c r="F199" s="20" t="n">
        <f aca="false">C199*(0.6*$B$8+0.15*$B$9+0.19*$B$10+0.06*$B$11)</f>
        <v>29491.56</v>
      </c>
      <c r="G199" s="20" t="n">
        <f aca="false">E199*$B$7</f>
        <v>43065</v>
      </c>
      <c r="H199" s="20" t="n">
        <f aca="false">E199*$B$14</f>
        <v>14355</v>
      </c>
      <c r="I199" s="20" t="n">
        <f aca="false">F199+G199+H199</f>
        <v>86911.56</v>
      </c>
    </row>
    <row r="200" customFormat="false" ht="15" hidden="false" customHeight="true" outlineLevel="0" collapsed="false">
      <c r="A200" s="6" t="n">
        <v>183</v>
      </c>
      <c r="B200" s="11" t="n">
        <f aca="true">NORMINV(RAND(),$B$5,$B$6)</f>
        <v>2221.21721013274</v>
      </c>
      <c r="C200" s="11" t="n">
        <f aca="false">MAX(ROUND(B200,0),500)</f>
        <v>2221</v>
      </c>
      <c r="D200" s="8" t="n">
        <f aca="true">MIN(MAX($B$12+NORMINV(RAND(),0,$B$13),0.2),0.95)</f>
        <v>0.576259566381785</v>
      </c>
      <c r="E200" s="11" t="n">
        <f aca="false">ROUND(C200*D200,0)</f>
        <v>1280</v>
      </c>
      <c r="F200" s="20" t="n">
        <f aca="false">C200*(0.6*$B$8+0.15*$B$9+0.19*$B$10+0.06*$B$11)</f>
        <v>37579.32</v>
      </c>
      <c r="G200" s="20" t="n">
        <f aca="false">E200*$B$7</f>
        <v>57600</v>
      </c>
      <c r="H200" s="20" t="n">
        <f aca="false">E200*$B$14</f>
        <v>19200</v>
      </c>
      <c r="I200" s="20" t="n">
        <f aca="false">F200+G200+H200</f>
        <v>114379.32</v>
      </c>
    </row>
    <row r="201" customFormat="false" ht="15" hidden="false" customHeight="true" outlineLevel="0" collapsed="false">
      <c r="A201" s="6" t="n">
        <v>184</v>
      </c>
      <c r="B201" s="11" t="n">
        <f aca="true">NORMINV(RAND(),$B$5,$B$6)</f>
        <v>1822.60532290932</v>
      </c>
      <c r="C201" s="11" t="n">
        <f aca="false">MAX(ROUND(B201,0),500)</f>
        <v>1823</v>
      </c>
      <c r="D201" s="8" t="n">
        <f aca="true">MIN(MAX($B$12+NORMINV(RAND(),0,$B$13),0.2),0.95)</f>
        <v>0.544765929832953</v>
      </c>
      <c r="E201" s="11" t="n">
        <f aca="false">ROUND(C201*D201,0)</f>
        <v>993</v>
      </c>
      <c r="F201" s="20" t="n">
        <f aca="false">C201*(0.6*$B$8+0.15*$B$9+0.19*$B$10+0.06*$B$11)</f>
        <v>30845.16</v>
      </c>
      <c r="G201" s="20" t="n">
        <f aca="false">E201*$B$7</f>
        <v>44685</v>
      </c>
      <c r="H201" s="20" t="n">
        <f aca="false">E201*$B$14</f>
        <v>14895</v>
      </c>
      <c r="I201" s="20" t="n">
        <f aca="false">F201+G201+H201</f>
        <v>90425.16</v>
      </c>
    </row>
    <row r="202" customFormat="false" ht="15" hidden="false" customHeight="true" outlineLevel="0" collapsed="false">
      <c r="A202" s="6" t="n">
        <v>185</v>
      </c>
      <c r="B202" s="11" t="n">
        <f aca="true">NORMINV(RAND(),$B$5,$B$6)</f>
        <v>1853.56460230514</v>
      </c>
      <c r="C202" s="11" t="n">
        <f aca="false">MAX(ROUND(B202,0),500)</f>
        <v>1854</v>
      </c>
      <c r="D202" s="8" t="n">
        <f aca="true">MIN(MAX($B$12+NORMINV(RAND(),0,$B$13),0.2),0.95)</f>
        <v>0.547364663743282</v>
      </c>
      <c r="E202" s="11" t="n">
        <f aca="false">ROUND(C202*D202,0)</f>
        <v>1015</v>
      </c>
      <c r="F202" s="20" t="n">
        <f aca="false">C202*(0.6*$B$8+0.15*$B$9+0.19*$B$10+0.06*$B$11)</f>
        <v>31369.68</v>
      </c>
      <c r="G202" s="20" t="n">
        <f aca="false">E202*$B$7</f>
        <v>45675</v>
      </c>
      <c r="H202" s="20" t="n">
        <f aca="false">E202*$B$14</f>
        <v>15225</v>
      </c>
      <c r="I202" s="20" t="n">
        <f aca="false">F202+G202+H202</f>
        <v>92269.68</v>
      </c>
    </row>
    <row r="203" customFormat="false" ht="15" hidden="false" customHeight="true" outlineLevel="0" collapsed="false">
      <c r="A203" s="6" t="n">
        <v>186</v>
      </c>
      <c r="B203" s="11" t="n">
        <f aca="true">NORMINV(RAND(),$B$5,$B$6)</f>
        <v>2202.77888529172</v>
      </c>
      <c r="C203" s="11" t="n">
        <f aca="false">MAX(ROUND(B203,0),500)</f>
        <v>2203</v>
      </c>
      <c r="D203" s="8" t="n">
        <f aca="true">MIN(MAX($B$12+NORMINV(RAND(),0,$B$13),0.2),0.95)</f>
        <v>0.529662052911492</v>
      </c>
      <c r="E203" s="11" t="n">
        <f aca="false">ROUND(C203*D203,0)</f>
        <v>1167</v>
      </c>
      <c r="F203" s="20" t="n">
        <f aca="false">C203*(0.6*$B$8+0.15*$B$9+0.19*$B$10+0.06*$B$11)</f>
        <v>37274.76</v>
      </c>
      <c r="G203" s="20" t="n">
        <f aca="false">E203*$B$7</f>
        <v>52515</v>
      </c>
      <c r="H203" s="20" t="n">
        <f aca="false">E203*$B$14</f>
        <v>17505</v>
      </c>
      <c r="I203" s="20" t="n">
        <f aca="false">F203+G203+H203</f>
        <v>107294.76</v>
      </c>
    </row>
    <row r="204" customFormat="false" ht="15" hidden="false" customHeight="true" outlineLevel="0" collapsed="false">
      <c r="A204" s="6" t="n">
        <v>187</v>
      </c>
      <c r="B204" s="11" t="n">
        <f aca="true">NORMINV(RAND(),$B$5,$B$6)</f>
        <v>2116.84689559077</v>
      </c>
      <c r="C204" s="11" t="n">
        <f aca="false">MAX(ROUND(B204,0),500)</f>
        <v>2117</v>
      </c>
      <c r="D204" s="8" t="n">
        <f aca="true">MIN(MAX($B$12+NORMINV(RAND(),0,$B$13),0.2),0.95)</f>
        <v>0.436342318658509</v>
      </c>
      <c r="E204" s="11" t="n">
        <f aca="false">ROUND(C204*D204,0)</f>
        <v>924</v>
      </c>
      <c r="F204" s="20" t="n">
        <f aca="false">C204*(0.6*$B$8+0.15*$B$9+0.19*$B$10+0.06*$B$11)</f>
        <v>35819.64</v>
      </c>
      <c r="G204" s="20" t="n">
        <f aca="false">E204*$B$7</f>
        <v>41580</v>
      </c>
      <c r="H204" s="20" t="n">
        <f aca="false">E204*$B$14</f>
        <v>13860</v>
      </c>
      <c r="I204" s="20" t="n">
        <f aca="false">F204+G204+H204</f>
        <v>91259.64</v>
      </c>
    </row>
    <row r="205" customFormat="false" ht="15" hidden="false" customHeight="true" outlineLevel="0" collapsed="false">
      <c r="A205" s="6" t="n">
        <v>188</v>
      </c>
      <c r="B205" s="11" t="n">
        <f aca="true">NORMINV(RAND(),$B$5,$B$6)</f>
        <v>2097.92440553155</v>
      </c>
      <c r="C205" s="11" t="n">
        <f aca="false">MAX(ROUND(B205,0),500)</f>
        <v>2098</v>
      </c>
      <c r="D205" s="8" t="n">
        <f aca="true">MIN(MAX($B$12+NORMINV(RAND(),0,$B$13),0.2),0.95)</f>
        <v>0.525724385632784</v>
      </c>
      <c r="E205" s="11" t="n">
        <f aca="false">ROUND(C205*D205,0)</f>
        <v>1103</v>
      </c>
      <c r="F205" s="20" t="n">
        <f aca="false">C205*(0.6*$B$8+0.15*$B$9+0.19*$B$10+0.06*$B$11)</f>
        <v>35498.16</v>
      </c>
      <c r="G205" s="20" t="n">
        <f aca="false">E205*$B$7</f>
        <v>49635</v>
      </c>
      <c r="H205" s="20" t="n">
        <f aca="false">E205*$B$14</f>
        <v>16545</v>
      </c>
      <c r="I205" s="20" t="n">
        <f aca="false">F205+G205+H205</f>
        <v>101678.16</v>
      </c>
    </row>
    <row r="206" customFormat="false" ht="15" hidden="false" customHeight="true" outlineLevel="0" collapsed="false">
      <c r="A206" s="6" t="n">
        <v>189</v>
      </c>
      <c r="B206" s="11" t="n">
        <f aca="true">NORMINV(RAND(),$B$5,$B$6)</f>
        <v>2192.91398978199</v>
      </c>
      <c r="C206" s="11" t="n">
        <f aca="false">MAX(ROUND(B206,0),500)</f>
        <v>2193</v>
      </c>
      <c r="D206" s="8" t="n">
        <f aca="true">MIN(MAX($B$12+NORMINV(RAND(),0,$B$13),0.2),0.95)</f>
        <v>0.512899642348009</v>
      </c>
      <c r="E206" s="11" t="n">
        <f aca="false">ROUND(C206*D206,0)</f>
        <v>1125</v>
      </c>
      <c r="F206" s="20" t="n">
        <f aca="false">C206*(0.6*$B$8+0.15*$B$9+0.19*$B$10+0.06*$B$11)</f>
        <v>37105.56</v>
      </c>
      <c r="G206" s="20" t="n">
        <f aca="false">E206*$B$7</f>
        <v>50625</v>
      </c>
      <c r="H206" s="20" t="n">
        <f aca="false">E206*$B$14</f>
        <v>16875</v>
      </c>
      <c r="I206" s="20" t="n">
        <f aca="false">F206+G206+H206</f>
        <v>104605.56</v>
      </c>
    </row>
    <row r="207" customFormat="false" ht="15" hidden="false" customHeight="true" outlineLevel="0" collapsed="false">
      <c r="A207" s="6" t="n">
        <v>190</v>
      </c>
      <c r="B207" s="11" t="n">
        <f aca="true">NORMINV(RAND(),$B$5,$B$6)</f>
        <v>1832.61154725801</v>
      </c>
      <c r="C207" s="11" t="n">
        <f aca="false">MAX(ROUND(B207,0),500)</f>
        <v>1833</v>
      </c>
      <c r="D207" s="8" t="n">
        <f aca="true">MIN(MAX($B$12+NORMINV(RAND(),0,$B$13),0.2),0.95)</f>
        <v>0.569945565368098</v>
      </c>
      <c r="E207" s="11" t="n">
        <f aca="false">ROUND(C207*D207,0)</f>
        <v>1045</v>
      </c>
      <c r="F207" s="20" t="n">
        <f aca="false">C207*(0.6*$B$8+0.15*$B$9+0.19*$B$10+0.06*$B$11)</f>
        <v>31014.36</v>
      </c>
      <c r="G207" s="20" t="n">
        <f aca="false">E207*$B$7</f>
        <v>47025</v>
      </c>
      <c r="H207" s="20" t="n">
        <f aca="false">E207*$B$14</f>
        <v>15675</v>
      </c>
      <c r="I207" s="20" t="n">
        <f aca="false">F207+G207+H207</f>
        <v>93714.36</v>
      </c>
    </row>
    <row r="208" customFormat="false" ht="15" hidden="false" customHeight="true" outlineLevel="0" collapsed="false">
      <c r="A208" s="6" t="n">
        <v>191</v>
      </c>
      <c r="B208" s="11" t="n">
        <f aca="true">NORMINV(RAND(),$B$5,$B$6)</f>
        <v>2316.21789584443</v>
      </c>
      <c r="C208" s="11" t="n">
        <f aca="false">MAX(ROUND(B208,0),500)</f>
        <v>2316</v>
      </c>
      <c r="D208" s="8" t="n">
        <f aca="true">MIN(MAX($B$12+NORMINV(RAND(),0,$B$13),0.2),0.95)</f>
        <v>0.527207736381283</v>
      </c>
      <c r="E208" s="11" t="n">
        <f aca="false">ROUND(C208*D208,0)</f>
        <v>1221</v>
      </c>
      <c r="F208" s="20" t="n">
        <f aca="false">C208*(0.6*$B$8+0.15*$B$9+0.19*$B$10+0.06*$B$11)</f>
        <v>39186.72</v>
      </c>
      <c r="G208" s="20" t="n">
        <f aca="false">E208*$B$7</f>
        <v>54945</v>
      </c>
      <c r="H208" s="20" t="n">
        <f aca="false">E208*$B$14</f>
        <v>18315</v>
      </c>
      <c r="I208" s="20" t="n">
        <f aca="false">F208+G208+H208</f>
        <v>112446.72</v>
      </c>
    </row>
    <row r="209" customFormat="false" ht="15" hidden="false" customHeight="true" outlineLevel="0" collapsed="false">
      <c r="A209" s="6" t="n">
        <v>192</v>
      </c>
      <c r="B209" s="11" t="n">
        <f aca="true">NORMINV(RAND(),$B$5,$B$6)</f>
        <v>2228.64598943136</v>
      </c>
      <c r="C209" s="11" t="n">
        <f aca="false">MAX(ROUND(B209,0),500)</f>
        <v>2229</v>
      </c>
      <c r="D209" s="8" t="n">
        <f aca="true">MIN(MAX($B$12+NORMINV(RAND(),0,$B$13),0.2),0.95)</f>
        <v>0.565006771823597</v>
      </c>
      <c r="E209" s="11" t="n">
        <f aca="false">ROUND(C209*D209,0)</f>
        <v>1259</v>
      </c>
      <c r="F209" s="20" t="n">
        <f aca="false">C209*(0.6*$B$8+0.15*$B$9+0.19*$B$10+0.06*$B$11)</f>
        <v>37714.68</v>
      </c>
      <c r="G209" s="20" t="n">
        <f aca="false">E209*$B$7</f>
        <v>56655</v>
      </c>
      <c r="H209" s="20" t="n">
        <f aca="false">E209*$B$14</f>
        <v>18885</v>
      </c>
      <c r="I209" s="20" t="n">
        <f aca="false">F209+G209+H209</f>
        <v>113254.68</v>
      </c>
    </row>
    <row r="210" customFormat="false" ht="15" hidden="false" customHeight="true" outlineLevel="0" collapsed="false">
      <c r="A210" s="6" t="n">
        <v>193</v>
      </c>
      <c r="B210" s="11" t="n">
        <f aca="true">NORMINV(RAND(),$B$5,$B$6)</f>
        <v>1634.04299355048</v>
      </c>
      <c r="C210" s="11" t="n">
        <f aca="false">MAX(ROUND(B210,0),500)</f>
        <v>1634</v>
      </c>
      <c r="D210" s="8" t="n">
        <f aca="true">MIN(MAX($B$12+NORMINV(RAND(),0,$B$13),0.2),0.95)</f>
        <v>0.631367702174259</v>
      </c>
      <c r="E210" s="11" t="n">
        <f aca="false">ROUND(C210*D210,0)</f>
        <v>1032</v>
      </c>
      <c r="F210" s="20" t="n">
        <f aca="false">C210*(0.6*$B$8+0.15*$B$9+0.19*$B$10+0.06*$B$11)</f>
        <v>27647.28</v>
      </c>
      <c r="G210" s="20" t="n">
        <f aca="false">E210*$B$7</f>
        <v>46440</v>
      </c>
      <c r="H210" s="20" t="n">
        <f aca="false">E210*$B$14</f>
        <v>15480</v>
      </c>
      <c r="I210" s="20" t="n">
        <f aca="false">F210+G210+H210</f>
        <v>89567.28</v>
      </c>
    </row>
    <row r="211" customFormat="false" ht="15" hidden="false" customHeight="true" outlineLevel="0" collapsed="false">
      <c r="A211" s="6" t="n">
        <v>194</v>
      </c>
      <c r="B211" s="11" t="n">
        <f aca="true">NORMINV(RAND(),$B$5,$B$6)</f>
        <v>1894.80634724064</v>
      </c>
      <c r="C211" s="11" t="n">
        <f aca="false">MAX(ROUND(B211,0),500)</f>
        <v>1895</v>
      </c>
      <c r="D211" s="8" t="n">
        <f aca="true">MIN(MAX($B$12+NORMINV(RAND(),0,$B$13),0.2),0.95)</f>
        <v>0.604590401968872</v>
      </c>
      <c r="E211" s="11" t="n">
        <f aca="false">ROUND(C211*D211,0)</f>
        <v>1146</v>
      </c>
      <c r="F211" s="20" t="n">
        <f aca="false">C211*(0.6*$B$8+0.15*$B$9+0.19*$B$10+0.06*$B$11)</f>
        <v>32063.4</v>
      </c>
      <c r="G211" s="20" t="n">
        <f aca="false">E211*$B$7</f>
        <v>51570</v>
      </c>
      <c r="H211" s="20" t="n">
        <f aca="false">E211*$B$14</f>
        <v>17190</v>
      </c>
      <c r="I211" s="20" t="n">
        <f aca="false">F211+G211+H211</f>
        <v>100823.4</v>
      </c>
    </row>
    <row r="212" customFormat="false" ht="15" hidden="false" customHeight="true" outlineLevel="0" collapsed="false">
      <c r="A212" s="6" t="n">
        <v>195</v>
      </c>
      <c r="B212" s="11" t="n">
        <f aca="true">NORMINV(RAND(),$B$5,$B$6)</f>
        <v>2181.1236343307</v>
      </c>
      <c r="C212" s="11" t="n">
        <f aca="false">MAX(ROUND(B212,0),500)</f>
        <v>2181</v>
      </c>
      <c r="D212" s="8" t="n">
        <f aca="true">MIN(MAX($B$12+NORMINV(RAND(),0,$B$13),0.2),0.95)</f>
        <v>0.598729629210488</v>
      </c>
      <c r="E212" s="11" t="n">
        <f aca="false">ROUND(C212*D212,0)</f>
        <v>1306</v>
      </c>
      <c r="F212" s="20" t="n">
        <f aca="false">C212*(0.6*$B$8+0.15*$B$9+0.19*$B$10+0.06*$B$11)</f>
        <v>36902.52</v>
      </c>
      <c r="G212" s="20" t="n">
        <f aca="false">E212*$B$7</f>
        <v>58770</v>
      </c>
      <c r="H212" s="20" t="n">
        <f aca="false">E212*$B$14</f>
        <v>19590</v>
      </c>
      <c r="I212" s="20" t="n">
        <f aca="false">F212+G212+H212</f>
        <v>115262.52</v>
      </c>
    </row>
    <row r="213" customFormat="false" ht="15" hidden="false" customHeight="true" outlineLevel="0" collapsed="false">
      <c r="A213" s="6" t="n">
        <v>196</v>
      </c>
      <c r="B213" s="11" t="n">
        <f aca="true">NORMINV(RAND(),$B$5,$B$6)</f>
        <v>2018.40528302922</v>
      </c>
      <c r="C213" s="11" t="n">
        <f aca="false">MAX(ROUND(B213,0),500)</f>
        <v>2018</v>
      </c>
      <c r="D213" s="8" t="n">
        <f aca="true">MIN(MAX($B$12+NORMINV(RAND(),0,$B$13),0.2),0.95)</f>
        <v>0.510922694353472</v>
      </c>
      <c r="E213" s="11" t="n">
        <f aca="false">ROUND(C213*D213,0)</f>
        <v>1031</v>
      </c>
      <c r="F213" s="20" t="n">
        <f aca="false">C213*(0.6*$B$8+0.15*$B$9+0.19*$B$10+0.06*$B$11)</f>
        <v>34144.56</v>
      </c>
      <c r="G213" s="20" t="n">
        <f aca="false">E213*$B$7</f>
        <v>46395</v>
      </c>
      <c r="H213" s="20" t="n">
        <f aca="false">E213*$B$14</f>
        <v>15465</v>
      </c>
      <c r="I213" s="20" t="n">
        <f aca="false">F213+G213+H213</f>
        <v>96004.56</v>
      </c>
    </row>
    <row r="214" customFormat="false" ht="15" hidden="false" customHeight="true" outlineLevel="0" collapsed="false">
      <c r="A214" s="6" t="n">
        <v>197</v>
      </c>
      <c r="B214" s="11" t="n">
        <f aca="true">NORMINV(RAND(),$B$5,$B$6)</f>
        <v>2026.36180912681</v>
      </c>
      <c r="C214" s="11" t="n">
        <f aca="false">MAX(ROUND(B214,0),500)</f>
        <v>2026</v>
      </c>
      <c r="D214" s="8" t="n">
        <f aca="true">MIN(MAX($B$12+NORMINV(RAND(),0,$B$13),0.2),0.95)</f>
        <v>0.527225146852703</v>
      </c>
      <c r="E214" s="11" t="n">
        <f aca="false">ROUND(C214*D214,0)</f>
        <v>1068</v>
      </c>
      <c r="F214" s="20" t="n">
        <f aca="false">C214*(0.6*$B$8+0.15*$B$9+0.19*$B$10+0.06*$B$11)</f>
        <v>34279.92</v>
      </c>
      <c r="G214" s="20" t="n">
        <f aca="false">E214*$B$7</f>
        <v>48060</v>
      </c>
      <c r="H214" s="20" t="n">
        <f aca="false">E214*$B$14</f>
        <v>16020</v>
      </c>
      <c r="I214" s="20" t="n">
        <f aca="false">F214+G214+H214</f>
        <v>98359.92</v>
      </c>
    </row>
    <row r="215" customFormat="false" ht="15" hidden="false" customHeight="true" outlineLevel="0" collapsed="false">
      <c r="A215" s="6" t="n">
        <v>198</v>
      </c>
      <c r="B215" s="11" t="n">
        <f aca="true">NORMINV(RAND(),$B$5,$B$6)</f>
        <v>1885.21626150976</v>
      </c>
      <c r="C215" s="11" t="n">
        <f aca="false">MAX(ROUND(B215,0),500)</f>
        <v>1885</v>
      </c>
      <c r="D215" s="8" t="n">
        <f aca="true">MIN(MAX($B$12+NORMINV(RAND(),0,$B$13),0.2),0.95)</f>
        <v>0.586384049193709</v>
      </c>
      <c r="E215" s="11" t="n">
        <f aca="false">ROUND(C215*D215,0)</f>
        <v>1105</v>
      </c>
      <c r="F215" s="20" t="n">
        <f aca="false">C215*(0.6*$B$8+0.15*$B$9+0.19*$B$10+0.06*$B$11)</f>
        <v>31894.2</v>
      </c>
      <c r="G215" s="20" t="n">
        <f aca="false">E215*$B$7</f>
        <v>49725</v>
      </c>
      <c r="H215" s="20" t="n">
        <f aca="false">E215*$B$14</f>
        <v>16575</v>
      </c>
      <c r="I215" s="20" t="n">
        <f aca="false">F215+G215+H215</f>
        <v>98194.2</v>
      </c>
    </row>
    <row r="216" customFormat="false" ht="15" hidden="false" customHeight="true" outlineLevel="0" collapsed="false">
      <c r="A216" s="6" t="n">
        <v>199</v>
      </c>
      <c r="B216" s="11" t="n">
        <f aca="true">NORMINV(RAND(),$B$5,$B$6)</f>
        <v>2486.49446724938</v>
      </c>
      <c r="C216" s="11" t="n">
        <f aca="false">MAX(ROUND(B216,0),500)</f>
        <v>2486</v>
      </c>
      <c r="D216" s="8" t="n">
        <f aca="true">MIN(MAX($B$12+NORMINV(RAND(),0,$B$13),0.2),0.95)</f>
        <v>0.527501088342672</v>
      </c>
      <c r="E216" s="11" t="n">
        <f aca="false">ROUND(C216*D216,0)</f>
        <v>1311</v>
      </c>
      <c r="F216" s="20" t="n">
        <f aca="false">C216*(0.6*$B$8+0.15*$B$9+0.19*$B$10+0.06*$B$11)</f>
        <v>42063.12</v>
      </c>
      <c r="G216" s="20" t="n">
        <f aca="false">E216*$B$7</f>
        <v>58995</v>
      </c>
      <c r="H216" s="20" t="n">
        <f aca="false">E216*$B$14</f>
        <v>19665</v>
      </c>
      <c r="I216" s="20" t="n">
        <f aca="false">F216+G216+H216</f>
        <v>120723.12</v>
      </c>
    </row>
    <row r="217" customFormat="false" ht="15" hidden="false" customHeight="true" outlineLevel="0" collapsed="false">
      <c r="A217" s="6" t="n">
        <v>200</v>
      </c>
      <c r="B217" s="11" t="n">
        <f aca="true">NORMINV(RAND(),$B$5,$B$6)</f>
        <v>1991.51073247445</v>
      </c>
      <c r="C217" s="11" t="n">
        <f aca="false">MAX(ROUND(B217,0),500)</f>
        <v>1992</v>
      </c>
      <c r="D217" s="8" t="n">
        <f aca="true">MIN(MAX($B$12+NORMINV(RAND(),0,$B$13),0.2),0.95)</f>
        <v>0.531522000786379</v>
      </c>
      <c r="E217" s="11" t="n">
        <f aca="false">ROUND(C217*D217,0)</f>
        <v>1059</v>
      </c>
      <c r="F217" s="20" t="n">
        <f aca="false">C217*(0.6*$B$8+0.15*$B$9+0.19*$B$10+0.06*$B$11)</f>
        <v>33704.64</v>
      </c>
      <c r="G217" s="20" t="n">
        <f aca="false">E217*$B$7</f>
        <v>47655</v>
      </c>
      <c r="H217" s="20" t="n">
        <f aca="false">E217*$B$14</f>
        <v>15885</v>
      </c>
      <c r="I217" s="20" t="n">
        <f aca="false">F217+G217+H217</f>
        <v>97244.64</v>
      </c>
    </row>
    <row r="218" customFormat="false" ht="15" hidden="false" customHeight="true" outlineLevel="0" collapsed="false">
      <c r="A218" s="6" t="n">
        <v>201</v>
      </c>
      <c r="B218" s="11" t="n">
        <f aca="true">NORMINV(RAND(),$B$5,$B$6)</f>
        <v>1882.5462948312</v>
      </c>
      <c r="C218" s="11" t="n">
        <f aca="false">MAX(ROUND(B218,0),500)</f>
        <v>1883</v>
      </c>
      <c r="D218" s="8" t="n">
        <f aca="true">MIN(MAX($B$12+NORMINV(RAND(),0,$B$13),0.2),0.95)</f>
        <v>0.556327979158934</v>
      </c>
      <c r="E218" s="11" t="n">
        <f aca="false">ROUND(C218*D218,0)</f>
        <v>1048</v>
      </c>
      <c r="F218" s="20" t="n">
        <f aca="false">C218*(0.6*$B$8+0.15*$B$9+0.19*$B$10+0.06*$B$11)</f>
        <v>31860.36</v>
      </c>
      <c r="G218" s="20" t="n">
        <f aca="false">E218*$B$7</f>
        <v>47160</v>
      </c>
      <c r="H218" s="20" t="n">
        <f aca="false">E218*$B$14</f>
        <v>15720</v>
      </c>
      <c r="I218" s="20" t="n">
        <f aca="false">F218+G218+H218</f>
        <v>94740.36</v>
      </c>
    </row>
    <row r="219" customFormat="false" ht="15" hidden="false" customHeight="true" outlineLevel="0" collapsed="false">
      <c r="A219" s="6" t="n">
        <v>202</v>
      </c>
      <c r="B219" s="11" t="n">
        <f aca="true">NORMINV(RAND(),$B$5,$B$6)</f>
        <v>1753.61186932867</v>
      </c>
      <c r="C219" s="11" t="n">
        <f aca="false">MAX(ROUND(B219,0),500)</f>
        <v>1754</v>
      </c>
      <c r="D219" s="8" t="n">
        <f aca="true">MIN(MAX($B$12+NORMINV(RAND(),0,$B$13),0.2),0.95)</f>
        <v>0.538775798321238</v>
      </c>
      <c r="E219" s="11" t="n">
        <f aca="false">ROUND(C219*D219,0)</f>
        <v>945</v>
      </c>
      <c r="F219" s="20" t="n">
        <f aca="false">C219*(0.6*$B$8+0.15*$B$9+0.19*$B$10+0.06*$B$11)</f>
        <v>29677.68</v>
      </c>
      <c r="G219" s="20" t="n">
        <f aca="false">E219*$B$7</f>
        <v>42525</v>
      </c>
      <c r="H219" s="20" t="n">
        <f aca="false">E219*$B$14</f>
        <v>14175</v>
      </c>
      <c r="I219" s="20" t="n">
        <f aca="false">F219+G219+H219</f>
        <v>86377.68</v>
      </c>
    </row>
    <row r="220" customFormat="false" ht="15" hidden="false" customHeight="true" outlineLevel="0" collapsed="false">
      <c r="A220" s="6" t="n">
        <v>203</v>
      </c>
      <c r="B220" s="11" t="n">
        <f aca="true">NORMINV(RAND(),$B$5,$B$6)</f>
        <v>2484.02671961686</v>
      </c>
      <c r="C220" s="11" t="n">
        <f aca="false">MAX(ROUND(B220,0),500)</f>
        <v>2484</v>
      </c>
      <c r="D220" s="8" t="n">
        <f aca="true">MIN(MAX($B$12+NORMINV(RAND(),0,$B$13),0.2),0.95)</f>
        <v>0.459774378728094</v>
      </c>
      <c r="E220" s="11" t="n">
        <f aca="false">ROUND(C220*D220,0)</f>
        <v>1142</v>
      </c>
      <c r="F220" s="20" t="n">
        <f aca="false">C220*(0.6*$B$8+0.15*$B$9+0.19*$B$10+0.06*$B$11)</f>
        <v>42029.28</v>
      </c>
      <c r="G220" s="20" t="n">
        <f aca="false">E220*$B$7</f>
        <v>51390</v>
      </c>
      <c r="H220" s="20" t="n">
        <f aca="false">E220*$B$14</f>
        <v>17130</v>
      </c>
      <c r="I220" s="20" t="n">
        <f aca="false">F220+G220+H220</f>
        <v>110549.28</v>
      </c>
    </row>
    <row r="221" customFormat="false" ht="15" hidden="false" customHeight="true" outlineLevel="0" collapsed="false">
      <c r="A221" s="6" t="n">
        <v>204</v>
      </c>
      <c r="B221" s="11" t="n">
        <f aca="true">NORMINV(RAND(),$B$5,$B$6)</f>
        <v>2028.12722921622</v>
      </c>
      <c r="C221" s="11" t="n">
        <f aca="false">MAX(ROUND(B221,0),500)</f>
        <v>2028</v>
      </c>
      <c r="D221" s="8" t="n">
        <f aca="true">MIN(MAX($B$12+NORMINV(RAND(),0,$B$13),0.2),0.95)</f>
        <v>0.552207576651365</v>
      </c>
      <c r="E221" s="11" t="n">
        <f aca="false">ROUND(C221*D221,0)</f>
        <v>1120</v>
      </c>
      <c r="F221" s="20" t="n">
        <f aca="false">C221*(0.6*$B$8+0.15*$B$9+0.19*$B$10+0.06*$B$11)</f>
        <v>34313.76</v>
      </c>
      <c r="G221" s="20" t="n">
        <f aca="false">E221*$B$7</f>
        <v>50400</v>
      </c>
      <c r="H221" s="20" t="n">
        <f aca="false">E221*$B$14</f>
        <v>16800</v>
      </c>
      <c r="I221" s="20" t="n">
        <f aca="false">F221+G221+H221</f>
        <v>101513.76</v>
      </c>
    </row>
    <row r="222" customFormat="false" ht="15" hidden="false" customHeight="true" outlineLevel="0" collapsed="false">
      <c r="A222" s="6" t="n">
        <v>205</v>
      </c>
      <c r="B222" s="11" t="n">
        <f aca="true">NORMINV(RAND(),$B$5,$B$6)</f>
        <v>1998.79067024619</v>
      </c>
      <c r="C222" s="11" t="n">
        <f aca="false">MAX(ROUND(B222,0),500)</f>
        <v>1999</v>
      </c>
      <c r="D222" s="8" t="n">
        <f aca="true">MIN(MAX($B$12+NORMINV(RAND(),0,$B$13),0.2),0.95)</f>
        <v>0.626835303800184</v>
      </c>
      <c r="E222" s="11" t="n">
        <f aca="false">ROUND(C222*D222,0)</f>
        <v>1253</v>
      </c>
      <c r="F222" s="20" t="n">
        <f aca="false">C222*(0.6*$B$8+0.15*$B$9+0.19*$B$10+0.06*$B$11)</f>
        <v>33823.08</v>
      </c>
      <c r="G222" s="20" t="n">
        <f aca="false">E222*$B$7</f>
        <v>56385</v>
      </c>
      <c r="H222" s="20" t="n">
        <f aca="false">E222*$B$14</f>
        <v>18795</v>
      </c>
      <c r="I222" s="20" t="n">
        <f aca="false">F222+G222+H222</f>
        <v>109003.08</v>
      </c>
    </row>
    <row r="223" customFormat="false" ht="15" hidden="false" customHeight="true" outlineLevel="0" collapsed="false">
      <c r="A223" s="6" t="n">
        <v>206</v>
      </c>
      <c r="B223" s="11" t="n">
        <f aca="true">NORMINV(RAND(),$B$5,$B$6)</f>
        <v>1982.02875639822</v>
      </c>
      <c r="C223" s="11" t="n">
        <f aca="false">MAX(ROUND(B223,0),500)</f>
        <v>1982</v>
      </c>
      <c r="D223" s="8" t="n">
        <f aca="true">MIN(MAX($B$12+NORMINV(RAND(),0,$B$13),0.2),0.95)</f>
        <v>0.616318349341317</v>
      </c>
      <c r="E223" s="11" t="n">
        <f aca="false">ROUND(C223*D223,0)</f>
        <v>1222</v>
      </c>
      <c r="F223" s="20" t="n">
        <f aca="false">C223*(0.6*$B$8+0.15*$B$9+0.19*$B$10+0.06*$B$11)</f>
        <v>33535.44</v>
      </c>
      <c r="G223" s="20" t="n">
        <f aca="false">E223*$B$7</f>
        <v>54990</v>
      </c>
      <c r="H223" s="20" t="n">
        <f aca="false">E223*$B$14</f>
        <v>18330</v>
      </c>
      <c r="I223" s="20" t="n">
        <f aca="false">F223+G223+H223</f>
        <v>106855.44</v>
      </c>
    </row>
    <row r="224" customFormat="false" ht="15" hidden="false" customHeight="true" outlineLevel="0" collapsed="false">
      <c r="A224" s="6" t="n">
        <v>207</v>
      </c>
      <c r="B224" s="11" t="n">
        <f aca="true">NORMINV(RAND(),$B$5,$B$6)</f>
        <v>1860.44301242963</v>
      </c>
      <c r="C224" s="11" t="n">
        <f aca="false">MAX(ROUND(B224,0),500)</f>
        <v>1860</v>
      </c>
      <c r="D224" s="8" t="n">
        <f aca="true">MIN(MAX($B$12+NORMINV(RAND(),0,$B$13),0.2),0.95)</f>
        <v>0.594173221877289</v>
      </c>
      <c r="E224" s="11" t="n">
        <f aca="false">ROUND(C224*D224,0)</f>
        <v>1105</v>
      </c>
      <c r="F224" s="20" t="n">
        <f aca="false">C224*(0.6*$B$8+0.15*$B$9+0.19*$B$10+0.06*$B$11)</f>
        <v>31471.2</v>
      </c>
      <c r="G224" s="20" t="n">
        <f aca="false">E224*$B$7</f>
        <v>49725</v>
      </c>
      <c r="H224" s="20" t="n">
        <f aca="false">E224*$B$14</f>
        <v>16575</v>
      </c>
      <c r="I224" s="20" t="n">
        <f aca="false">F224+G224+H224</f>
        <v>97771.2</v>
      </c>
    </row>
    <row r="225" customFormat="false" ht="15" hidden="false" customHeight="true" outlineLevel="0" collapsed="false">
      <c r="A225" s="6" t="n">
        <v>208</v>
      </c>
      <c r="B225" s="11" t="n">
        <f aca="true">NORMINV(RAND(),$B$5,$B$6)</f>
        <v>2690.56106101802</v>
      </c>
      <c r="C225" s="11" t="n">
        <f aca="false">MAX(ROUND(B225,0),500)</f>
        <v>2691</v>
      </c>
      <c r="D225" s="8" t="n">
        <f aca="true">MIN(MAX($B$12+NORMINV(RAND(),0,$B$13),0.2),0.95)</f>
        <v>0.500934055865479</v>
      </c>
      <c r="E225" s="11" t="n">
        <f aca="false">ROUND(C225*D225,0)</f>
        <v>1348</v>
      </c>
      <c r="F225" s="20" t="n">
        <f aca="false">C225*(0.6*$B$8+0.15*$B$9+0.19*$B$10+0.06*$B$11)</f>
        <v>45531.72</v>
      </c>
      <c r="G225" s="20" t="n">
        <f aca="false">E225*$B$7</f>
        <v>60660</v>
      </c>
      <c r="H225" s="20" t="n">
        <f aca="false">E225*$B$14</f>
        <v>20220</v>
      </c>
      <c r="I225" s="20" t="n">
        <f aca="false">F225+G225+H225</f>
        <v>126411.72</v>
      </c>
    </row>
    <row r="226" customFormat="false" ht="15" hidden="false" customHeight="true" outlineLevel="0" collapsed="false">
      <c r="A226" s="6" t="n">
        <v>209</v>
      </c>
      <c r="B226" s="11" t="n">
        <f aca="true">NORMINV(RAND(),$B$5,$B$6)</f>
        <v>2161.7167339663</v>
      </c>
      <c r="C226" s="11" t="n">
        <f aca="false">MAX(ROUND(B226,0),500)</f>
        <v>2162</v>
      </c>
      <c r="D226" s="8" t="n">
        <f aca="true">MIN(MAX($B$12+NORMINV(RAND(),0,$B$13),0.2),0.95)</f>
        <v>0.478406368588152</v>
      </c>
      <c r="E226" s="11" t="n">
        <f aca="false">ROUND(C226*D226,0)</f>
        <v>1034</v>
      </c>
      <c r="F226" s="20" t="n">
        <f aca="false">C226*(0.6*$B$8+0.15*$B$9+0.19*$B$10+0.06*$B$11)</f>
        <v>36581.04</v>
      </c>
      <c r="G226" s="20" t="n">
        <f aca="false">E226*$B$7</f>
        <v>46530</v>
      </c>
      <c r="H226" s="20" t="n">
        <f aca="false">E226*$B$14</f>
        <v>15510</v>
      </c>
      <c r="I226" s="20" t="n">
        <f aca="false">F226+G226+H226</f>
        <v>98621.04</v>
      </c>
    </row>
    <row r="227" customFormat="false" ht="15" hidden="false" customHeight="true" outlineLevel="0" collapsed="false">
      <c r="A227" s="6" t="n">
        <v>210</v>
      </c>
      <c r="B227" s="11" t="n">
        <f aca="true">NORMINV(RAND(),$B$5,$B$6)</f>
        <v>1975.17444990914</v>
      </c>
      <c r="C227" s="11" t="n">
        <f aca="false">MAX(ROUND(B227,0),500)</f>
        <v>1975</v>
      </c>
      <c r="D227" s="8" t="n">
        <f aca="true">MIN(MAX($B$12+NORMINV(RAND(),0,$B$13),0.2),0.95)</f>
        <v>0.552251782610501</v>
      </c>
      <c r="E227" s="11" t="n">
        <f aca="false">ROUND(C227*D227,0)</f>
        <v>1091</v>
      </c>
      <c r="F227" s="20" t="n">
        <f aca="false">C227*(0.6*$B$8+0.15*$B$9+0.19*$B$10+0.06*$B$11)</f>
        <v>33417</v>
      </c>
      <c r="G227" s="20" t="n">
        <f aca="false">E227*$B$7</f>
        <v>49095</v>
      </c>
      <c r="H227" s="20" t="n">
        <f aca="false">E227*$B$14</f>
        <v>16365</v>
      </c>
      <c r="I227" s="20" t="n">
        <f aca="false">F227+G227+H227</f>
        <v>98877</v>
      </c>
    </row>
    <row r="228" customFormat="false" ht="15" hidden="false" customHeight="true" outlineLevel="0" collapsed="false">
      <c r="A228" s="6" t="n">
        <v>211</v>
      </c>
      <c r="B228" s="11" t="n">
        <f aca="true">NORMINV(RAND(),$B$5,$B$6)</f>
        <v>1793.13868961323</v>
      </c>
      <c r="C228" s="11" t="n">
        <f aca="false">MAX(ROUND(B228,0),500)</f>
        <v>1793</v>
      </c>
      <c r="D228" s="8" t="n">
        <f aca="true">MIN(MAX($B$12+NORMINV(RAND(),0,$B$13),0.2),0.95)</f>
        <v>0.57349146744154</v>
      </c>
      <c r="E228" s="11" t="n">
        <f aca="false">ROUND(C228*D228,0)</f>
        <v>1028</v>
      </c>
      <c r="F228" s="20" t="n">
        <f aca="false">C228*(0.6*$B$8+0.15*$B$9+0.19*$B$10+0.06*$B$11)</f>
        <v>30337.56</v>
      </c>
      <c r="G228" s="20" t="n">
        <f aca="false">E228*$B$7</f>
        <v>46260</v>
      </c>
      <c r="H228" s="20" t="n">
        <f aca="false">E228*$B$14</f>
        <v>15420</v>
      </c>
      <c r="I228" s="20" t="n">
        <f aca="false">F228+G228+H228</f>
        <v>92017.56</v>
      </c>
    </row>
    <row r="229" customFormat="false" ht="15" hidden="false" customHeight="true" outlineLevel="0" collapsed="false">
      <c r="A229" s="6" t="n">
        <v>212</v>
      </c>
      <c r="B229" s="11" t="n">
        <f aca="true">NORMINV(RAND(),$B$5,$B$6)</f>
        <v>2065.80665942188</v>
      </c>
      <c r="C229" s="11" t="n">
        <f aca="false">MAX(ROUND(B229,0),500)</f>
        <v>2066</v>
      </c>
      <c r="D229" s="8" t="n">
        <f aca="true">MIN(MAX($B$12+NORMINV(RAND(),0,$B$13),0.2),0.95)</f>
        <v>0.546841892616684</v>
      </c>
      <c r="E229" s="11" t="n">
        <f aca="false">ROUND(C229*D229,0)</f>
        <v>1130</v>
      </c>
      <c r="F229" s="20" t="n">
        <f aca="false">C229*(0.6*$B$8+0.15*$B$9+0.19*$B$10+0.06*$B$11)</f>
        <v>34956.72</v>
      </c>
      <c r="G229" s="20" t="n">
        <f aca="false">E229*$B$7</f>
        <v>50850</v>
      </c>
      <c r="H229" s="20" t="n">
        <f aca="false">E229*$B$14</f>
        <v>16950</v>
      </c>
      <c r="I229" s="20" t="n">
        <f aca="false">F229+G229+H229</f>
        <v>102756.72</v>
      </c>
    </row>
    <row r="230" customFormat="false" ht="15" hidden="false" customHeight="true" outlineLevel="0" collapsed="false">
      <c r="A230" s="6" t="n">
        <v>213</v>
      </c>
      <c r="B230" s="11" t="n">
        <f aca="true">NORMINV(RAND(),$B$5,$B$6)</f>
        <v>2231.81100498657</v>
      </c>
      <c r="C230" s="11" t="n">
        <f aca="false">MAX(ROUND(B230,0),500)</f>
        <v>2232</v>
      </c>
      <c r="D230" s="8" t="n">
        <f aca="true">MIN(MAX($B$12+NORMINV(RAND(),0,$B$13),0.2),0.95)</f>
        <v>0.574273067831119</v>
      </c>
      <c r="E230" s="11" t="n">
        <f aca="false">ROUND(C230*D230,0)</f>
        <v>1282</v>
      </c>
      <c r="F230" s="20" t="n">
        <f aca="false">C230*(0.6*$B$8+0.15*$B$9+0.19*$B$10+0.06*$B$11)</f>
        <v>37765.44</v>
      </c>
      <c r="G230" s="20" t="n">
        <f aca="false">E230*$B$7</f>
        <v>57690</v>
      </c>
      <c r="H230" s="20" t="n">
        <f aca="false">E230*$B$14</f>
        <v>19230</v>
      </c>
      <c r="I230" s="20" t="n">
        <f aca="false">F230+G230+H230</f>
        <v>114685.44</v>
      </c>
    </row>
    <row r="231" customFormat="false" ht="15" hidden="false" customHeight="true" outlineLevel="0" collapsed="false">
      <c r="A231" s="6" t="n">
        <v>214</v>
      </c>
      <c r="B231" s="11" t="n">
        <f aca="true">NORMINV(RAND(),$B$5,$B$6)</f>
        <v>2188.44521641665</v>
      </c>
      <c r="C231" s="11" t="n">
        <f aca="false">MAX(ROUND(B231,0),500)</f>
        <v>2188</v>
      </c>
      <c r="D231" s="8" t="n">
        <f aca="true">MIN(MAX($B$12+NORMINV(RAND(),0,$B$13),0.2),0.95)</f>
        <v>0.558144728304078</v>
      </c>
      <c r="E231" s="11" t="n">
        <f aca="false">ROUND(C231*D231,0)</f>
        <v>1221</v>
      </c>
      <c r="F231" s="20" t="n">
        <f aca="false">C231*(0.6*$B$8+0.15*$B$9+0.19*$B$10+0.06*$B$11)</f>
        <v>37020.96</v>
      </c>
      <c r="G231" s="20" t="n">
        <f aca="false">E231*$B$7</f>
        <v>54945</v>
      </c>
      <c r="H231" s="20" t="n">
        <f aca="false">E231*$B$14</f>
        <v>18315</v>
      </c>
      <c r="I231" s="20" t="n">
        <f aca="false">F231+G231+H231</f>
        <v>110280.96</v>
      </c>
    </row>
    <row r="232" customFormat="false" ht="15" hidden="false" customHeight="true" outlineLevel="0" collapsed="false">
      <c r="A232" s="6" t="n">
        <v>215</v>
      </c>
      <c r="B232" s="11" t="n">
        <f aca="true">NORMINV(RAND(),$B$5,$B$6)</f>
        <v>2150.32696061958</v>
      </c>
      <c r="C232" s="11" t="n">
        <f aca="false">MAX(ROUND(B232,0),500)</f>
        <v>2150</v>
      </c>
      <c r="D232" s="8" t="n">
        <f aca="true">MIN(MAX($B$12+NORMINV(RAND(),0,$B$13),0.2),0.95)</f>
        <v>0.48996275079904</v>
      </c>
      <c r="E232" s="11" t="n">
        <f aca="false">ROUND(C232*D232,0)</f>
        <v>1053</v>
      </c>
      <c r="F232" s="20" t="n">
        <f aca="false">C232*(0.6*$B$8+0.15*$B$9+0.19*$B$10+0.06*$B$11)</f>
        <v>36378</v>
      </c>
      <c r="G232" s="20" t="n">
        <f aca="false">E232*$B$7</f>
        <v>47385</v>
      </c>
      <c r="H232" s="20" t="n">
        <f aca="false">E232*$B$14</f>
        <v>15795</v>
      </c>
      <c r="I232" s="20" t="n">
        <f aca="false">F232+G232+H232</f>
        <v>99558</v>
      </c>
    </row>
    <row r="233" customFormat="false" ht="15" hidden="false" customHeight="true" outlineLevel="0" collapsed="false">
      <c r="A233" s="6" t="n">
        <v>216</v>
      </c>
      <c r="B233" s="11" t="n">
        <f aca="true">NORMINV(RAND(),$B$5,$B$6)</f>
        <v>2067.6224486044</v>
      </c>
      <c r="C233" s="11" t="n">
        <f aca="false">MAX(ROUND(B233,0),500)</f>
        <v>2068</v>
      </c>
      <c r="D233" s="8" t="n">
        <f aca="true">MIN(MAX($B$12+NORMINV(RAND(),0,$B$13),0.2),0.95)</f>
        <v>0.518635195069807</v>
      </c>
      <c r="E233" s="11" t="n">
        <f aca="false">ROUND(C233*D233,0)</f>
        <v>1073</v>
      </c>
      <c r="F233" s="20" t="n">
        <f aca="false">C233*(0.6*$B$8+0.15*$B$9+0.19*$B$10+0.06*$B$11)</f>
        <v>34990.56</v>
      </c>
      <c r="G233" s="20" t="n">
        <f aca="false">E233*$B$7</f>
        <v>48285</v>
      </c>
      <c r="H233" s="20" t="n">
        <f aca="false">E233*$B$14</f>
        <v>16095</v>
      </c>
      <c r="I233" s="20" t="n">
        <f aca="false">F233+G233+H233</f>
        <v>99370.56</v>
      </c>
    </row>
    <row r="234" customFormat="false" ht="15" hidden="false" customHeight="true" outlineLevel="0" collapsed="false">
      <c r="A234" s="6" t="n">
        <v>217</v>
      </c>
      <c r="B234" s="11" t="n">
        <f aca="true">NORMINV(RAND(),$B$5,$B$6)</f>
        <v>2001.13273643473</v>
      </c>
      <c r="C234" s="11" t="n">
        <f aca="false">MAX(ROUND(B234,0),500)</f>
        <v>2001</v>
      </c>
      <c r="D234" s="8" t="n">
        <f aca="true">MIN(MAX($B$12+NORMINV(RAND(),0,$B$13),0.2),0.95)</f>
        <v>0.504927367133124</v>
      </c>
      <c r="E234" s="11" t="n">
        <f aca="false">ROUND(C234*D234,0)</f>
        <v>1010</v>
      </c>
      <c r="F234" s="20" t="n">
        <f aca="false">C234*(0.6*$B$8+0.15*$B$9+0.19*$B$10+0.06*$B$11)</f>
        <v>33856.92</v>
      </c>
      <c r="G234" s="20" t="n">
        <f aca="false">E234*$B$7</f>
        <v>45450</v>
      </c>
      <c r="H234" s="20" t="n">
        <f aca="false">E234*$B$14</f>
        <v>15150</v>
      </c>
      <c r="I234" s="20" t="n">
        <f aca="false">F234+G234+H234</f>
        <v>94456.92</v>
      </c>
    </row>
    <row r="235" customFormat="false" ht="15" hidden="false" customHeight="true" outlineLevel="0" collapsed="false">
      <c r="A235" s="6" t="n">
        <v>218</v>
      </c>
      <c r="B235" s="11" t="n">
        <f aca="true">NORMINV(RAND(),$B$5,$B$6)</f>
        <v>1993.62597259521</v>
      </c>
      <c r="C235" s="11" t="n">
        <f aca="false">MAX(ROUND(B235,0),500)</f>
        <v>1994</v>
      </c>
      <c r="D235" s="8" t="n">
        <f aca="true">MIN(MAX($B$12+NORMINV(RAND(),0,$B$13),0.2),0.95)</f>
        <v>0.542718308594763</v>
      </c>
      <c r="E235" s="11" t="n">
        <f aca="false">ROUND(C235*D235,0)</f>
        <v>1082</v>
      </c>
      <c r="F235" s="20" t="n">
        <f aca="false">C235*(0.6*$B$8+0.15*$B$9+0.19*$B$10+0.06*$B$11)</f>
        <v>33738.48</v>
      </c>
      <c r="G235" s="20" t="n">
        <f aca="false">E235*$B$7</f>
        <v>48690</v>
      </c>
      <c r="H235" s="20" t="n">
        <f aca="false">E235*$B$14</f>
        <v>16230</v>
      </c>
      <c r="I235" s="20" t="n">
        <f aca="false">F235+G235+H235</f>
        <v>98658.48</v>
      </c>
    </row>
    <row r="236" customFormat="false" ht="15" hidden="false" customHeight="true" outlineLevel="0" collapsed="false">
      <c r="A236" s="6" t="n">
        <v>219</v>
      </c>
      <c r="B236" s="11" t="n">
        <f aca="true">NORMINV(RAND(),$B$5,$B$6)</f>
        <v>2377.11372935726</v>
      </c>
      <c r="C236" s="11" t="n">
        <f aca="false">MAX(ROUND(B236,0),500)</f>
        <v>2377</v>
      </c>
      <c r="D236" s="8" t="n">
        <f aca="true">MIN(MAX($B$12+NORMINV(RAND(),0,$B$13),0.2),0.95)</f>
        <v>0.609579804998065</v>
      </c>
      <c r="E236" s="11" t="n">
        <f aca="false">ROUND(C236*D236,0)</f>
        <v>1449</v>
      </c>
      <c r="F236" s="20" t="n">
        <f aca="false">C236*(0.6*$B$8+0.15*$B$9+0.19*$B$10+0.06*$B$11)</f>
        <v>40218.84</v>
      </c>
      <c r="G236" s="20" t="n">
        <f aca="false">E236*$B$7</f>
        <v>65205</v>
      </c>
      <c r="H236" s="20" t="n">
        <f aca="false">E236*$B$14</f>
        <v>21735</v>
      </c>
      <c r="I236" s="20" t="n">
        <f aca="false">F236+G236+H236</f>
        <v>127158.84</v>
      </c>
    </row>
    <row r="237" customFormat="false" ht="15" hidden="false" customHeight="true" outlineLevel="0" collapsed="false">
      <c r="A237" s="6" t="n">
        <v>220</v>
      </c>
      <c r="B237" s="11" t="n">
        <f aca="true">NORMINV(RAND(),$B$5,$B$6)</f>
        <v>2304.86943036333</v>
      </c>
      <c r="C237" s="11" t="n">
        <f aca="false">MAX(ROUND(B237,0),500)</f>
        <v>2305</v>
      </c>
      <c r="D237" s="8" t="n">
        <f aca="true">MIN(MAX($B$12+NORMINV(RAND(),0,$B$13),0.2),0.95)</f>
        <v>0.572903164723459</v>
      </c>
      <c r="E237" s="11" t="n">
        <f aca="false">ROUND(C237*D237,0)</f>
        <v>1321</v>
      </c>
      <c r="F237" s="20" t="n">
        <f aca="false">C237*(0.6*$B$8+0.15*$B$9+0.19*$B$10+0.06*$B$11)</f>
        <v>39000.6</v>
      </c>
      <c r="G237" s="20" t="n">
        <f aca="false">E237*$B$7</f>
        <v>59445</v>
      </c>
      <c r="H237" s="20" t="n">
        <f aca="false">E237*$B$14</f>
        <v>19815</v>
      </c>
      <c r="I237" s="20" t="n">
        <f aca="false">F237+G237+H237</f>
        <v>118260.6</v>
      </c>
    </row>
    <row r="238" customFormat="false" ht="15" hidden="false" customHeight="true" outlineLevel="0" collapsed="false">
      <c r="A238" s="6" t="n">
        <v>221</v>
      </c>
      <c r="B238" s="11" t="n">
        <f aca="true">NORMINV(RAND(),$B$5,$B$6)</f>
        <v>2407.65100879954</v>
      </c>
      <c r="C238" s="11" t="n">
        <f aca="false">MAX(ROUND(B238,0),500)</f>
        <v>2408</v>
      </c>
      <c r="D238" s="8" t="n">
        <f aca="true">MIN(MAX($B$12+NORMINV(RAND(),0,$B$13),0.2),0.95)</f>
        <v>0.516859189402309</v>
      </c>
      <c r="E238" s="11" t="n">
        <f aca="false">ROUND(C238*D238,0)</f>
        <v>1245</v>
      </c>
      <c r="F238" s="20" t="n">
        <f aca="false">C238*(0.6*$B$8+0.15*$B$9+0.19*$B$10+0.06*$B$11)</f>
        <v>40743.36</v>
      </c>
      <c r="G238" s="20" t="n">
        <f aca="false">E238*$B$7</f>
        <v>56025</v>
      </c>
      <c r="H238" s="20" t="n">
        <f aca="false">E238*$B$14</f>
        <v>18675</v>
      </c>
      <c r="I238" s="20" t="n">
        <f aca="false">F238+G238+H238</f>
        <v>115443.36</v>
      </c>
    </row>
    <row r="239" customFormat="false" ht="15" hidden="false" customHeight="true" outlineLevel="0" collapsed="false">
      <c r="A239" s="6" t="n">
        <v>222</v>
      </c>
      <c r="B239" s="11" t="n">
        <f aca="true">NORMINV(RAND(),$B$5,$B$6)</f>
        <v>2196.78377146431</v>
      </c>
      <c r="C239" s="11" t="n">
        <f aca="false">MAX(ROUND(B239,0),500)</f>
        <v>2197</v>
      </c>
      <c r="D239" s="8" t="n">
        <f aca="true">MIN(MAX($B$12+NORMINV(RAND(),0,$B$13),0.2),0.95)</f>
        <v>0.572339861899706</v>
      </c>
      <c r="E239" s="11" t="n">
        <f aca="false">ROUND(C239*D239,0)</f>
        <v>1257</v>
      </c>
      <c r="F239" s="20" t="n">
        <f aca="false">C239*(0.6*$B$8+0.15*$B$9+0.19*$B$10+0.06*$B$11)</f>
        <v>37173.24</v>
      </c>
      <c r="G239" s="20" t="n">
        <f aca="false">E239*$B$7</f>
        <v>56565</v>
      </c>
      <c r="H239" s="20" t="n">
        <f aca="false">E239*$B$14</f>
        <v>18855</v>
      </c>
      <c r="I239" s="20" t="n">
        <f aca="false">F239+G239+H239</f>
        <v>112593.24</v>
      </c>
    </row>
    <row r="240" customFormat="false" ht="15" hidden="false" customHeight="true" outlineLevel="0" collapsed="false">
      <c r="A240" s="6" t="n">
        <v>223</v>
      </c>
      <c r="B240" s="11" t="n">
        <f aca="true">NORMINV(RAND(),$B$5,$B$6)</f>
        <v>1974.70152888367</v>
      </c>
      <c r="C240" s="11" t="n">
        <f aca="false">MAX(ROUND(B240,0),500)</f>
        <v>1975</v>
      </c>
      <c r="D240" s="8" t="n">
        <f aca="true">MIN(MAX($B$12+NORMINV(RAND(),0,$B$13),0.2),0.95)</f>
        <v>0.54095111859487</v>
      </c>
      <c r="E240" s="11" t="n">
        <f aca="false">ROUND(C240*D240,0)</f>
        <v>1068</v>
      </c>
      <c r="F240" s="20" t="n">
        <f aca="false">C240*(0.6*$B$8+0.15*$B$9+0.19*$B$10+0.06*$B$11)</f>
        <v>33417</v>
      </c>
      <c r="G240" s="20" t="n">
        <f aca="false">E240*$B$7</f>
        <v>48060</v>
      </c>
      <c r="H240" s="20" t="n">
        <f aca="false">E240*$B$14</f>
        <v>16020</v>
      </c>
      <c r="I240" s="20" t="n">
        <f aca="false">F240+G240+H240</f>
        <v>97497</v>
      </c>
    </row>
    <row r="241" customFormat="false" ht="15" hidden="false" customHeight="true" outlineLevel="0" collapsed="false">
      <c r="A241" s="6" t="n">
        <v>224</v>
      </c>
      <c r="B241" s="11" t="n">
        <f aca="true">NORMINV(RAND(),$B$5,$B$6)</f>
        <v>2139.17091320436</v>
      </c>
      <c r="C241" s="11" t="n">
        <f aca="false">MAX(ROUND(B241,0),500)</f>
        <v>2139</v>
      </c>
      <c r="D241" s="8" t="n">
        <f aca="true">MIN(MAX($B$12+NORMINV(RAND(),0,$B$13),0.2),0.95)</f>
        <v>0.569138118011129</v>
      </c>
      <c r="E241" s="11" t="n">
        <f aca="false">ROUND(C241*D241,0)</f>
        <v>1217</v>
      </c>
      <c r="F241" s="20" t="n">
        <f aca="false">C241*(0.6*$B$8+0.15*$B$9+0.19*$B$10+0.06*$B$11)</f>
        <v>36191.88</v>
      </c>
      <c r="G241" s="20" t="n">
        <f aca="false">E241*$B$7</f>
        <v>54765</v>
      </c>
      <c r="H241" s="20" t="n">
        <f aca="false">E241*$B$14</f>
        <v>18255</v>
      </c>
      <c r="I241" s="20" t="n">
        <f aca="false">F241+G241+H241</f>
        <v>109211.88</v>
      </c>
    </row>
    <row r="242" customFormat="false" ht="15" hidden="false" customHeight="true" outlineLevel="0" collapsed="false">
      <c r="A242" s="6" t="n">
        <v>225</v>
      </c>
      <c r="B242" s="11" t="n">
        <f aca="true">NORMINV(RAND(),$B$5,$B$6)</f>
        <v>1560.77000130707</v>
      </c>
      <c r="C242" s="11" t="n">
        <f aca="false">MAX(ROUND(B242,0),500)</f>
        <v>1561</v>
      </c>
      <c r="D242" s="8" t="n">
        <f aca="true">MIN(MAX($B$12+NORMINV(RAND(),0,$B$13),0.2),0.95)</f>
        <v>0.494630459123385</v>
      </c>
      <c r="E242" s="11" t="n">
        <f aca="false">ROUND(C242*D242,0)</f>
        <v>772</v>
      </c>
      <c r="F242" s="20" t="n">
        <f aca="false">C242*(0.6*$B$8+0.15*$B$9+0.19*$B$10+0.06*$B$11)</f>
        <v>26412.12</v>
      </c>
      <c r="G242" s="20" t="n">
        <f aca="false">E242*$B$7</f>
        <v>34740</v>
      </c>
      <c r="H242" s="20" t="n">
        <f aca="false">E242*$B$14</f>
        <v>11580</v>
      </c>
      <c r="I242" s="20" t="n">
        <f aca="false">F242+G242+H242</f>
        <v>72732.12</v>
      </c>
    </row>
    <row r="243" customFormat="false" ht="15" hidden="false" customHeight="true" outlineLevel="0" collapsed="false">
      <c r="A243" s="6" t="n">
        <v>226</v>
      </c>
      <c r="B243" s="11" t="n">
        <f aca="true">NORMINV(RAND(),$B$5,$B$6)</f>
        <v>1913.80045029263</v>
      </c>
      <c r="C243" s="11" t="n">
        <f aca="false">MAX(ROUND(B243,0),500)</f>
        <v>1914</v>
      </c>
      <c r="D243" s="8" t="n">
        <f aca="true">MIN(MAX($B$12+NORMINV(RAND(),0,$B$13),0.2),0.95)</f>
        <v>0.609335824313304</v>
      </c>
      <c r="E243" s="11" t="n">
        <f aca="false">ROUND(C243*D243,0)</f>
        <v>1166</v>
      </c>
      <c r="F243" s="20" t="n">
        <f aca="false">C243*(0.6*$B$8+0.15*$B$9+0.19*$B$10+0.06*$B$11)</f>
        <v>32384.88</v>
      </c>
      <c r="G243" s="20" t="n">
        <f aca="false">E243*$B$7</f>
        <v>52470</v>
      </c>
      <c r="H243" s="20" t="n">
        <f aca="false">E243*$B$14</f>
        <v>17490</v>
      </c>
      <c r="I243" s="20" t="n">
        <f aca="false">F243+G243+H243</f>
        <v>102344.88</v>
      </c>
    </row>
    <row r="244" customFormat="false" ht="15" hidden="false" customHeight="true" outlineLevel="0" collapsed="false">
      <c r="A244" s="6" t="n">
        <v>227</v>
      </c>
      <c r="B244" s="11" t="n">
        <f aca="true">NORMINV(RAND(),$B$5,$B$6)</f>
        <v>1852.61895898531</v>
      </c>
      <c r="C244" s="11" t="n">
        <f aca="false">MAX(ROUND(B244,0),500)</f>
        <v>1853</v>
      </c>
      <c r="D244" s="8" t="n">
        <f aca="true">MIN(MAX($B$12+NORMINV(RAND(),0,$B$13),0.2),0.95)</f>
        <v>0.545597665802191</v>
      </c>
      <c r="E244" s="11" t="n">
        <f aca="false">ROUND(C244*D244,0)</f>
        <v>1011</v>
      </c>
      <c r="F244" s="20" t="n">
        <f aca="false">C244*(0.6*$B$8+0.15*$B$9+0.19*$B$10+0.06*$B$11)</f>
        <v>31352.76</v>
      </c>
      <c r="G244" s="20" t="n">
        <f aca="false">E244*$B$7</f>
        <v>45495</v>
      </c>
      <c r="H244" s="20" t="n">
        <f aca="false">E244*$B$14</f>
        <v>15165</v>
      </c>
      <c r="I244" s="20" t="n">
        <f aca="false">F244+G244+H244</f>
        <v>92012.76</v>
      </c>
    </row>
    <row r="245" customFormat="false" ht="15" hidden="false" customHeight="true" outlineLevel="0" collapsed="false">
      <c r="A245" s="6" t="n">
        <v>228</v>
      </c>
      <c r="B245" s="11" t="n">
        <f aca="true">NORMINV(RAND(),$B$5,$B$6)</f>
        <v>2360.77094118829</v>
      </c>
      <c r="C245" s="11" t="n">
        <f aca="false">MAX(ROUND(B245,0),500)</f>
        <v>2361</v>
      </c>
      <c r="D245" s="8" t="n">
        <f aca="true">MIN(MAX($B$12+NORMINV(RAND(),0,$B$13),0.2),0.95)</f>
        <v>0.55886591471612</v>
      </c>
      <c r="E245" s="11" t="n">
        <f aca="false">ROUND(C245*D245,0)</f>
        <v>1319</v>
      </c>
      <c r="F245" s="20" t="n">
        <f aca="false">C245*(0.6*$B$8+0.15*$B$9+0.19*$B$10+0.06*$B$11)</f>
        <v>39948.12</v>
      </c>
      <c r="G245" s="20" t="n">
        <f aca="false">E245*$B$7</f>
        <v>59355</v>
      </c>
      <c r="H245" s="20" t="n">
        <f aca="false">E245*$B$14</f>
        <v>19785</v>
      </c>
      <c r="I245" s="20" t="n">
        <f aca="false">F245+G245+H245</f>
        <v>119088.12</v>
      </c>
    </row>
    <row r="246" customFormat="false" ht="15" hidden="false" customHeight="true" outlineLevel="0" collapsed="false">
      <c r="A246" s="6" t="n">
        <v>229</v>
      </c>
      <c r="B246" s="11" t="n">
        <f aca="true">NORMINV(RAND(),$B$5,$B$6)</f>
        <v>2063.45064248263</v>
      </c>
      <c r="C246" s="11" t="n">
        <f aca="false">MAX(ROUND(B246,0),500)</f>
        <v>2063</v>
      </c>
      <c r="D246" s="8" t="n">
        <f aca="true">MIN(MAX($B$12+NORMINV(RAND(),0,$B$13),0.2),0.95)</f>
        <v>0.602973831132935</v>
      </c>
      <c r="E246" s="11" t="n">
        <f aca="false">ROUND(C246*D246,0)</f>
        <v>1244</v>
      </c>
      <c r="F246" s="20" t="n">
        <f aca="false">C246*(0.6*$B$8+0.15*$B$9+0.19*$B$10+0.06*$B$11)</f>
        <v>34905.96</v>
      </c>
      <c r="G246" s="20" t="n">
        <f aca="false">E246*$B$7</f>
        <v>55980</v>
      </c>
      <c r="H246" s="20" t="n">
        <f aca="false">E246*$B$14</f>
        <v>18660</v>
      </c>
      <c r="I246" s="20" t="n">
        <f aca="false">F246+G246+H246</f>
        <v>109545.96</v>
      </c>
    </row>
    <row r="247" customFormat="false" ht="15" hidden="false" customHeight="true" outlineLevel="0" collapsed="false">
      <c r="A247" s="6" t="n">
        <v>230</v>
      </c>
      <c r="B247" s="11" t="n">
        <f aca="true">NORMINV(RAND(),$B$5,$B$6)</f>
        <v>2151.94299314307</v>
      </c>
      <c r="C247" s="11" t="n">
        <f aca="false">MAX(ROUND(B247,0),500)</f>
        <v>2152</v>
      </c>
      <c r="D247" s="8" t="n">
        <f aca="true">MIN(MAX($B$12+NORMINV(RAND(),0,$B$13),0.2),0.95)</f>
        <v>0.499607586154251</v>
      </c>
      <c r="E247" s="11" t="n">
        <f aca="false">ROUND(C247*D247,0)</f>
        <v>1075</v>
      </c>
      <c r="F247" s="20" t="n">
        <f aca="false">C247*(0.6*$B$8+0.15*$B$9+0.19*$B$10+0.06*$B$11)</f>
        <v>36411.84</v>
      </c>
      <c r="G247" s="20" t="n">
        <f aca="false">E247*$B$7</f>
        <v>48375</v>
      </c>
      <c r="H247" s="20" t="n">
        <f aca="false">E247*$B$14</f>
        <v>16125</v>
      </c>
      <c r="I247" s="20" t="n">
        <f aca="false">F247+G247+H247</f>
        <v>100911.84</v>
      </c>
    </row>
    <row r="248" customFormat="false" ht="15" hidden="false" customHeight="true" outlineLevel="0" collapsed="false">
      <c r="A248" s="6" t="n">
        <v>231</v>
      </c>
      <c r="B248" s="11" t="n">
        <f aca="true">NORMINV(RAND(),$B$5,$B$6)</f>
        <v>2044.01789187861</v>
      </c>
      <c r="C248" s="11" t="n">
        <f aca="false">MAX(ROUND(B248,0),500)</f>
        <v>2044</v>
      </c>
      <c r="D248" s="8" t="n">
        <f aca="true">MIN(MAX($B$12+NORMINV(RAND(),0,$B$13),0.2),0.95)</f>
        <v>0.586699373189822</v>
      </c>
      <c r="E248" s="11" t="n">
        <f aca="false">ROUND(C248*D248,0)</f>
        <v>1199</v>
      </c>
      <c r="F248" s="20" t="n">
        <f aca="false">C248*(0.6*$B$8+0.15*$B$9+0.19*$B$10+0.06*$B$11)</f>
        <v>34584.48</v>
      </c>
      <c r="G248" s="20" t="n">
        <f aca="false">E248*$B$7</f>
        <v>53955</v>
      </c>
      <c r="H248" s="20" t="n">
        <f aca="false">E248*$B$14</f>
        <v>17985</v>
      </c>
      <c r="I248" s="20" t="n">
        <f aca="false">F248+G248+H248</f>
        <v>106524.48</v>
      </c>
    </row>
    <row r="249" customFormat="false" ht="15" hidden="false" customHeight="true" outlineLevel="0" collapsed="false">
      <c r="A249" s="6" t="n">
        <v>232</v>
      </c>
      <c r="B249" s="11" t="n">
        <f aca="true">NORMINV(RAND(),$B$5,$B$6)</f>
        <v>2273.98108909293</v>
      </c>
      <c r="C249" s="11" t="n">
        <f aca="false">MAX(ROUND(B249,0),500)</f>
        <v>2274</v>
      </c>
      <c r="D249" s="8" t="n">
        <f aca="true">MIN(MAX($B$12+NORMINV(RAND(),0,$B$13),0.2),0.95)</f>
        <v>0.483423976299698</v>
      </c>
      <c r="E249" s="11" t="n">
        <f aca="false">ROUND(C249*D249,0)</f>
        <v>1099</v>
      </c>
      <c r="F249" s="20" t="n">
        <f aca="false">C249*(0.6*$B$8+0.15*$B$9+0.19*$B$10+0.06*$B$11)</f>
        <v>38476.08</v>
      </c>
      <c r="G249" s="20" t="n">
        <f aca="false">E249*$B$7</f>
        <v>49455</v>
      </c>
      <c r="H249" s="20" t="n">
        <f aca="false">E249*$B$14</f>
        <v>16485</v>
      </c>
      <c r="I249" s="20" t="n">
        <f aca="false">F249+G249+H249</f>
        <v>104416.08</v>
      </c>
    </row>
    <row r="250" customFormat="false" ht="15" hidden="false" customHeight="true" outlineLevel="0" collapsed="false">
      <c r="A250" s="6" t="n">
        <v>233</v>
      </c>
      <c r="B250" s="11" t="n">
        <f aca="true">NORMINV(RAND(),$B$5,$B$6)</f>
        <v>1592.35381874184</v>
      </c>
      <c r="C250" s="11" t="n">
        <f aca="false">MAX(ROUND(B250,0),500)</f>
        <v>1592</v>
      </c>
      <c r="D250" s="8" t="n">
        <f aca="true">MIN(MAX($B$12+NORMINV(RAND(),0,$B$13),0.2),0.95)</f>
        <v>0.594173280711081</v>
      </c>
      <c r="E250" s="11" t="n">
        <f aca="false">ROUND(C250*D250,0)</f>
        <v>946</v>
      </c>
      <c r="F250" s="20" t="n">
        <f aca="false">C250*(0.6*$B$8+0.15*$B$9+0.19*$B$10+0.06*$B$11)</f>
        <v>26936.64</v>
      </c>
      <c r="G250" s="20" t="n">
        <f aca="false">E250*$B$7</f>
        <v>42570</v>
      </c>
      <c r="H250" s="20" t="n">
        <f aca="false">E250*$B$14</f>
        <v>14190</v>
      </c>
      <c r="I250" s="20" t="n">
        <f aca="false">F250+G250+H250</f>
        <v>83696.64</v>
      </c>
    </row>
    <row r="251" customFormat="false" ht="15" hidden="false" customHeight="true" outlineLevel="0" collapsed="false">
      <c r="A251" s="6" t="n">
        <v>234</v>
      </c>
      <c r="B251" s="11" t="n">
        <f aca="true">NORMINV(RAND(),$B$5,$B$6)</f>
        <v>1701.98641304849</v>
      </c>
      <c r="C251" s="11" t="n">
        <f aca="false">MAX(ROUND(B251,0),500)</f>
        <v>1702</v>
      </c>
      <c r="D251" s="8" t="n">
        <f aca="true">MIN(MAX($B$12+NORMINV(RAND(),0,$B$13),0.2),0.95)</f>
        <v>0.67939840319123</v>
      </c>
      <c r="E251" s="11" t="n">
        <f aca="false">ROUND(C251*D251,0)</f>
        <v>1156</v>
      </c>
      <c r="F251" s="20" t="n">
        <f aca="false">C251*(0.6*$B$8+0.15*$B$9+0.19*$B$10+0.06*$B$11)</f>
        <v>28797.84</v>
      </c>
      <c r="G251" s="20" t="n">
        <f aca="false">E251*$B$7</f>
        <v>52020</v>
      </c>
      <c r="H251" s="20" t="n">
        <f aca="false">E251*$B$14</f>
        <v>17340</v>
      </c>
      <c r="I251" s="20" t="n">
        <f aca="false">F251+G251+H251</f>
        <v>98157.84</v>
      </c>
    </row>
    <row r="252" customFormat="false" ht="15" hidden="false" customHeight="true" outlineLevel="0" collapsed="false">
      <c r="A252" s="6" t="n">
        <v>235</v>
      </c>
      <c r="B252" s="11" t="n">
        <f aca="true">NORMINV(RAND(),$B$5,$B$6)</f>
        <v>1707.1429606563</v>
      </c>
      <c r="C252" s="11" t="n">
        <f aca="false">MAX(ROUND(B252,0),500)</f>
        <v>1707</v>
      </c>
      <c r="D252" s="8" t="n">
        <f aca="true">MIN(MAX($B$12+NORMINV(RAND(),0,$B$13),0.2),0.95)</f>
        <v>0.535216661900485</v>
      </c>
      <c r="E252" s="11" t="n">
        <f aca="false">ROUND(C252*D252,0)</f>
        <v>914</v>
      </c>
      <c r="F252" s="20" t="n">
        <f aca="false">C252*(0.6*$B$8+0.15*$B$9+0.19*$B$10+0.06*$B$11)</f>
        <v>28882.44</v>
      </c>
      <c r="G252" s="20" t="n">
        <f aca="false">E252*$B$7</f>
        <v>41130</v>
      </c>
      <c r="H252" s="20" t="n">
        <f aca="false">E252*$B$14</f>
        <v>13710</v>
      </c>
      <c r="I252" s="20" t="n">
        <f aca="false">F252+G252+H252</f>
        <v>83722.44</v>
      </c>
    </row>
    <row r="253" customFormat="false" ht="15" hidden="false" customHeight="true" outlineLevel="0" collapsed="false">
      <c r="A253" s="6" t="n">
        <v>236</v>
      </c>
      <c r="B253" s="11" t="n">
        <f aca="true">NORMINV(RAND(),$B$5,$B$6)</f>
        <v>2234.39890365947</v>
      </c>
      <c r="C253" s="11" t="n">
        <f aca="false">MAX(ROUND(B253,0),500)</f>
        <v>2234</v>
      </c>
      <c r="D253" s="8" t="n">
        <f aca="true">MIN(MAX($B$12+NORMINV(RAND(),0,$B$13),0.2),0.95)</f>
        <v>0.588529085835409</v>
      </c>
      <c r="E253" s="11" t="n">
        <f aca="false">ROUND(C253*D253,0)</f>
        <v>1315</v>
      </c>
      <c r="F253" s="20" t="n">
        <f aca="false">C253*(0.6*$B$8+0.15*$B$9+0.19*$B$10+0.06*$B$11)</f>
        <v>37799.28</v>
      </c>
      <c r="G253" s="20" t="n">
        <f aca="false">E253*$B$7</f>
        <v>59175</v>
      </c>
      <c r="H253" s="20" t="n">
        <f aca="false">E253*$B$14</f>
        <v>19725</v>
      </c>
      <c r="I253" s="20" t="n">
        <f aca="false">F253+G253+H253</f>
        <v>116699.28</v>
      </c>
    </row>
    <row r="254" customFormat="false" ht="15" hidden="false" customHeight="true" outlineLevel="0" collapsed="false">
      <c r="A254" s="6" t="n">
        <v>237</v>
      </c>
      <c r="B254" s="11" t="n">
        <f aca="true">NORMINV(RAND(),$B$5,$B$6)</f>
        <v>1851.17432133212</v>
      </c>
      <c r="C254" s="11" t="n">
        <f aca="false">MAX(ROUND(B254,0),500)</f>
        <v>1851</v>
      </c>
      <c r="D254" s="8" t="n">
        <f aca="true">MIN(MAX($B$12+NORMINV(RAND(),0,$B$13),0.2),0.95)</f>
        <v>0.527871624337439</v>
      </c>
      <c r="E254" s="11" t="n">
        <f aca="false">ROUND(C254*D254,0)</f>
        <v>977</v>
      </c>
      <c r="F254" s="20" t="n">
        <f aca="false">C254*(0.6*$B$8+0.15*$B$9+0.19*$B$10+0.06*$B$11)</f>
        <v>31318.92</v>
      </c>
      <c r="G254" s="20" t="n">
        <f aca="false">E254*$B$7</f>
        <v>43965</v>
      </c>
      <c r="H254" s="20" t="n">
        <f aca="false">E254*$B$14</f>
        <v>14655</v>
      </c>
      <c r="I254" s="20" t="n">
        <f aca="false">F254+G254+H254</f>
        <v>89938.92</v>
      </c>
    </row>
    <row r="255" customFormat="false" ht="15" hidden="false" customHeight="true" outlineLevel="0" collapsed="false">
      <c r="A255" s="6" t="n">
        <v>238</v>
      </c>
      <c r="B255" s="11" t="n">
        <f aca="true">NORMINV(RAND(),$B$5,$B$6)</f>
        <v>2155.73656771334</v>
      </c>
      <c r="C255" s="11" t="n">
        <f aca="false">MAX(ROUND(B255,0),500)</f>
        <v>2156</v>
      </c>
      <c r="D255" s="8" t="n">
        <f aca="true">MIN(MAX($B$12+NORMINV(RAND(),0,$B$13),0.2),0.95)</f>
        <v>0.647900320087444</v>
      </c>
      <c r="E255" s="11" t="n">
        <f aca="false">ROUND(C255*D255,0)</f>
        <v>1397</v>
      </c>
      <c r="F255" s="20" t="n">
        <f aca="false">C255*(0.6*$B$8+0.15*$B$9+0.19*$B$10+0.06*$B$11)</f>
        <v>36479.52</v>
      </c>
      <c r="G255" s="20" t="n">
        <f aca="false">E255*$B$7</f>
        <v>62865</v>
      </c>
      <c r="H255" s="20" t="n">
        <f aca="false">E255*$B$14</f>
        <v>20955</v>
      </c>
      <c r="I255" s="20" t="n">
        <f aca="false">F255+G255+H255</f>
        <v>120299.52</v>
      </c>
    </row>
    <row r="256" customFormat="false" ht="15" hidden="false" customHeight="true" outlineLevel="0" collapsed="false">
      <c r="A256" s="6" t="n">
        <v>239</v>
      </c>
      <c r="B256" s="11" t="n">
        <f aca="true">NORMINV(RAND(),$B$5,$B$6)</f>
        <v>2289.59748193818</v>
      </c>
      <c r="C256" s="11" t="n">
        <f aca="false">MAX(ROUND(B256,0),500)</f>
        <v>2290</v>
      </c>
      <c r="D256" s="8" t="n">
        <f aca="true">MIN(MAX($B$12+NORMINV(RAND(),0,$B$13),0.2),0.95)</f>
        <v>0.580475210650343</v>
      </c>
      <c r="E256" s="11" t="n">
        <f aca="false">ROUND(C256*D256,0)</f>
        <v>1329</v>
      </c>
      <c r="F256" s="20" t="n">
        <f aca="false">C256*(0.6*$B$8+0.15*$B$9+0.19*$B$10+0.06*$B$11)</f>
        <v>38746.8</v>
      </c>
      <c r="G256" s="20" t="n">
        <f aca="false">E256*$B$7</f>
        <v>59805</v>
      </c>
      <c r="H256" s="20" t="n">
        <f aca="false">E256*$B$14</f>
        <v>19935</v>
      </c>
      <c r="I256" s="20" t="n">
        <f aca="false">F256+G256+H256</f>
        <v>118486.8</v>
      </c>
    </row>
    <row r="257" customFormat="false" ht="15" hidden="false" customHeight="true" outlineLevel="0" collapsed="false">
      <c r="A257" s="6" t="n">
        <v>240</v>
      </c>
      <c r="B257" s="11" t="n">
        <f aca="true">NORMINV(RAND(),$B$5,$B$6)</f>
        <v>1866.14996186564</v>
      </c>
      <c r="C257" s="11" t="n">
        <f aca="false">MAX(ROUND(B257,0),500)</f>
        <v>1866</v>
      </c>
      <c r="D257" s="8" t="n">
        <f aca="true">MIN(MAX($B$12+NORMINV(RAND(),0,$B$13),0.2),0.95)</f>
        <v>0.517050365345042</v>
      </c>
      <c r="E257" s="11" t="n">
        <f aca="false">ROUND(C257*D257,0)</f>
        <v>965</v>
      </c>
      <c r="F257" s="20" t="n">
        <f aca="false">C257*(0.6*$B$8+0.15*$B$9+0.19*$B$10+0.06*$B$11)</f>
        <v>31572.72</v>
      </c>
      <c r="G257" s="20" t="n">
        <f aca="false">E257*$B$7</f>
        <v>43425</v>
      </c>
      <c r="H257" s="20" t="n">
        <f aca="false">E257*$B$14</f>
        <v>14475</v>
      </c>
      <c r="I257" s="20" t="n">
        <f aca="false">F257+G257+H257</f>
        <v>89472.72</v>
      </c>
    </row>
    <row r="258" customFormat="false" ht="15" hidden="false" customHeight="true" outlineLevel="0" collapsed="false">
      <c r="A258" s="6" t="n">
        <v>241</v>
      </c>
      <c r="B258" s="11" t="n">
        <f aca="true">NORMINV(RAND(),$B$5,$B$6)</f>
        <v>2257.20221807949</v>
      </c>
      <c r="C258" s="11" t="n">
        <f aca="false">MAX(ROUND(B258,0),500)</f>
        <v>2257</v>
      </c>
      <c r="D258" s="8" t="n">
        <f aca="true">MIN(MAX($B$12+NORMINV(RAND(),0,$B$13),0.2),0.95)</f>
        <v>0.563324533733682</v>
      </c>
      <c r="E258" s="11" t="n">
        <f aca="false">ROUND(C258*D258,0)</f>
        <v>1271</v>
      </c>
      <c r="F258" s="20" t="n">
        <f aca="false">C258*(0.6*$B$8+0.15*$B$9+0.19*$B$10+0.06*$B$11)</f>
        <v>38188.44</v>
      </c>
      <c r="G258" s="20" t="n">
        <f aca="false">E258*$B$7</f>
        <v>57195</v>
      </c>
      <c r="H258" s="20" t="n">
        <f aca="false">E258*$B$14</f>
        <v>19065</v>
      </c>
      <c r="I258" s="20" t="n">
        <f aca="false">F258+G258+H258</f>
        <v>114448.44</v>
      </c>
    </row>
    <row r="259" customFormat="false" ht="15" hidden="false" customHeight="true" outlineLevel="0" collapsed="false">
      <c r="A259" s="6" t="n">
        <v>242</v>
      </c>
      <c r="B259" s="11" t="n">
        <f aca="true">NORMINV(RAND(),$B$5,$B$6)</f>
        <v>2381.40044789086</v>
      </c>
      <c r="C259" s="11" t="n">
        <f aca="false">MAX(ROUND(B259,0),500)</f>
        <v>2381</v>
      </c>
      <c r="D259" s="8" t="n">
        <f aca="true">MIN(MAX($B$12+NORMINV(RAND(),0,$B$13),0.2),0.95)</f>
        <v>0.544244613777414</v>
      </c>
      <c r="E259" s="11" t="n">
        <f aca="false">ROUND(C259*D259,0)</f>
        <v>1296</v>
      </c>
      <c r="F259" s="20" t="n">
        <f aca="false">C259*(0.6*$B$8+0.15*$B$9+0.19*$B$10+0.06*$B$11)</f>
        <v>40286.52</v>
      </c>
      <c r="G259" s="20" t="n">
        <f aca="false">E259*$B$7</f>
        <v>58320</v>
      </c>
      <c r="H259" s="20" t="n">
        <f aca="false">E259*$B$14</f>
        <v>19440</v>
      </c>
      <c r="I259" s="20" t="n">
        <f aca="false">F259+G259+H259</f>
        <v>118046.52</v>
      </c>
    </row>
    <row r="260" customFormat="false" ht="15" hidden="false" customHeight="true" outlineLevel="0" collapsed="false">
      <c r="A260" s="6" t="n">
        <v>243</v>
      </c>
      <c r="B260" s="11" t="n">
        <f aca="true">NORMINV(RAND(),$B$5,$B$6)</f>
        <v>1894.31032679119</v>
      </c>
      <c r="C260" s="11" t="n">
        <f aca="false">MAX(ROUND(B260,0),500)</f>
        <v>1894</v>
      </c>
      <c r="D260" s="8" t="n">
        <f aca="true">MIN(MAX($B$12+NORMINV(RAND(),0,$B$13),0.2),0.95)</f>
        <v>0.564299815158009</v>
      </c>
      <c r="E260" s="11" t="n">
        <f aca="false">ROUND(C260*D260,0)</f>
        <v>1069</v>
      </c>
      <c r="F260" s="20" t="n">
        <f aca="false">C260*(0.6*$B$8+0.15*$B$9+0.19*$B$10+0.06*$B$11)</f>
        <v>32046.48</v>
      </c>
      <c r="G260" s="20" t="n">
        <f aca="false">E260*$B$7</f>
        <v>48105</v>
      </c>
      <c r="H260" s="20" t="n">
        <f aca="false">E260*$B$14</f>
        <v>16035</v>
      </c>
      <c r="I260" s="20" t="n">
        <f aca="false">F260+G260+H260</f>
        <v>96186.48</v>
      </c>
    </row>
    <row r="261" customFormat="false" ht="15" hidden="false" customHeight="true" outlineLevel="0" collapsed="false">
      <c r="A261" s="6" t="n">
        <v>244</v>
      </c>
      <c r="B261" s="11" t="n">
        <f aca="true">NORMINV(RAND(),$B$5,$B$6)</f>
        <v>1579.62335669979</v>
      </c>
      <c r="C261" s="11" t="n">
        <f aca="false">MAX(ROUND(B261,0),500)</f>
        <v>1580</v>
      </c>
      <c r="D261" s="8" t="n">
        <f aca="true">MIN(MAX($B$12+NORMINV(RAND(),0,$B$13),0.2),0.95)</f>
        <v>0.546738600051043</v>
      </c>
      <c r="E261" s="11" t="n">
        <f aca="false">ROUND(C261*D261,0)</f>
        <v>864</v>
      </c>
      <c r="F261" s="20" t="n">
        <f aca="false">C261*(0.6*$B$8+0.15*$B$9+0.19*$B$10+0.06*$B$11)</f>
        <v>26733.6</v>
      </c>
      <c r="G261" s="20" t="n">
        <f aca="false">E261*$B$7</f>
        <v>38880</v>
      </c>
      <c r="H261" s="20" t="n">
        <f aca="false">E261*$B$14</f>
        <v>12960</v>
      </c>
      <c r="I261" s="20" t="n">
        <f aca="false">F261+G261+H261</f>
        <v>78573.6</v>
      </c>
    </row>
    <row r="262" customFormat="false" ht="15" hidden="false" customHeight="true" outlineLevel="0" collapsed="false">
      <c r="A262" s="6" t="n">
        <v>245</v>
      </c>
      <c r="B262" s="11" t="n">
        <f aca="true">NORMINV(RAND(),$B$5,$B$6)</f>
        <v>1556.22773702139</v>
      </c>
      <c r="C262" s="11" t="n">
        <f aca="false">MAX(ROUND(B262,0),500)</f>
        <v>1556</v>
      </c>
      <c r="D262" s="8" t="n">
        <f aca="true">MIN(MAX($B$12+NORMINV(RAND(),0,$B$13),0.2),0.95)</f>
        <v>0.529130319888609</v>
      </c>
      <c r="E262" s="11" t="n">
        <f aca="false">ROUND(C262*D262,0)</f>
        <v>823</v>
      </c>
      <c r="F262" s="20" t="n">
        <f aca="false">C262*(0.6*$B$8+0.15*$B$9+0.19*$B$10+0.06*$B$11)</f>
        <v>26327.52</v>
      </c>
      <c r="G262" s="20" t="n">
        <f aca="false">E262*$B$7</f>
        <v>37035</v>
      </c>
      <c r="H262" s="20" t="n">
        <f aca="false">E262*$B$14</f>
        <v>12345</v>
      </c>
      <c r="I262" s="20" t="n">
        <f aca="false">F262+G262+H262</f>
        <v>75707.52</v>
      </c>
    </row>
    <row r="263" customFormat="false" ht="15" hidden="false" customHeight="true" outlineLevel="0" collapsed="false">
      <c r="A263" s="6" t="n">
        <v>246</v>
      </c>
      <c r="B263" s="11" t="n">
        <f aca="true">NORMINV(RAND(),$B$5,$B$6)</f>
        <v>2276.0194308022</v>
      </c>
      <c r="C263" s="11" t="n">
        <f aca="false">MAX(ROUND(B263,0),500)</f>
        <v>2276</v>
      </c>
      <c r="D263" s="8" t="n">
        <f aca="true">MIN(MAX($B$12+NORMINV(RAND(),0,$B$13),0.2),0.95)</f>
        <v>0.550250416844264</v>
      </c>
      <c r="E263" s="11" t="n">
        <f aca="false">ROUND(C263*D263,0)</f>
        <v>1252</v>
      </c>
      <c r="F263" s="20" t="n">
        <f aca="false">C263*(0.6*$B$8+0.15*$B$9+0.19*$B$10+0.06*$B$11)</f>
        <v>38509.92</v>
      </c>
      <c r="G263" s="20" t="n">
        <f aca="false">E263*$B$7</f>
        <v>56340</v>
      </c>
      <c r="H263" s="20" t="n">
        <f aca="false">E263*$B$14</f>
        <v>18780</v>
      </c>
      <c r="I263" s="20" t="n">
        <f aca="false">F263+G263+H263</f>
        <v>113629.92</v>
      </c>
    </row>
    <row r="264" customFormat="false" ht="15" hidden="false" customHeight="true" outlineLevel="0" collapsed="false">
      <c r="A264" s="6" t="n">
        <v>247</v>
      </c>
      <c r="B264" s="11" t="n">
        <f aca="true">NORMINV(RAND(),$B$5,$B$6)</f>
        <v>1837.94200718224</v>
      </c>
      <c r="C264" s="11" t="n">
        <f aca="false">MAX(ROUND(B264,0),500)</f>
        <v>1838</v>
      </c>
      <c r="D264" s="8" t="n">
        <f aca="true">MIN(MAX($B$12+NORMINV(RAND(),0,$B$13),0.2),0.95)</f>
        <v>0.532100694900388</v>
      </c>
      <c r="E264" s="11" t="n">
        <f aca="false">ROUND(C264*D264,0)</f>
        <v>978</v>
      </c>
      <c r="F264" s="20" t="n">
        <f aca="false">C264*(0.6*$B$8+0.15*$B$9+0.19*$B$10+0.06*$B$11)</f>
        <v>31098.96</v>
      </c>
      <c r="G264" s="20" t="n">
        <f aca="false">E264*$B$7</f>
        <v>44010</v>
      </c>
      <c r="H264" s="20" t="n">
        <f aca="false">E264*$B$14</f>
        <v>14670</v>
      </c>
      <c r="I264" s="20" t="n">
        <f aca="false">F264+G264+H264</f>
        <v>89778.96</v>
      </c>
    </row>
    <row r="265" customFormat="false" ht="15" hidden="false" customHeight="true" outlineLevel="0" collapsed="false">
      <c r="A265" s="6" t="n">
        <v>248</v>
      </c>
      <c r="B265" s="11" t="n">
        <f aca="true">NORMINV(RAND(),$B$5,$B$6)</f>
        <v>1991.89639039821</v>
      </c>
      <c r="C265" s="11" t="n">
        <f aca="false">MAX(ROUND(B265,0),500)</f>
        <v>1992</v>
      </c>
      <c r="D265" s="8" t="n">
        <f aca="true">MIN(MAX($B$12+NORMINV(RAND(),0,$B$13),0.2),0.95)</f>
        <v>0.443316088916397</v>
      </c>
      <c r="E265" s="11" t="n">
        <f aca="false">ROUND(C265*D265,0)</f>
        <v>883</v>
      </c>
      <c r="F265" s="20" t="n">
        <f aca="false">C265*(0.6*$B$8+0.15*$B$9+0.19*$B$10+0.06*$B$11)</f>
        <v>33704.64</v>
      </c>
      <c r="G265" s="20" t="n">
        <f aca="false">E265*$B$7</f>
        <v>39735</v>
      </c>
      <c r="H265" s="20" t="n">
        <f aca="false">E265*$B$14</f>
        <v>13245</v>
      </c>
      <c r="I265" s="20" t="n">
        <f aca="false">F265+G265+H265</f>
        <v>86684.64</v>
      </c>
    </row>
    <row r="266" customFormat="false" ht="15" hidden="false" customHeight="true" outlineLevel="0" collapsed="false">
      <c r="A266" s="6" t="n">
        <v>249</v>
      </c>
      <c r="B266" s="11" t="n">
        <f aca="true">NORMINV(RAND(),$B$5,$B$6)</f>
        <v>1958.9784980483</v>
      </c>
      <c r="C266" s="11" t="n">
        <f aca="false">MAX(ROUND(B266,0),500)</f>
        <v>1959</v>
      </c>
      <c r="D266" s="8" t="n">
        <f aca="true">MIN(MAX($B$12+NORMINV(RAND(),0,$B$13),0.2),0.95)</f>
        <v>0.587766134252789</v>
      </c>
      <c r="E266" s="11" t="n">
        <f aca="false">ROUND(C266*D266,0)</f>
        <v>1151</v>
      </c>
      <c r="F266" s="20" t="n">
        <f aca="false">C266*(0.6*$B$8+0.15*$B$9+0.19*$B$10+0.06*$B$11)</f>
        <v>33146.28</v>
      </c>
      <c r="G266" s="20" t="n">
        <f aca="false">E266*$B$7</f>
        <v>51795</v>
      </c>
      <c r="H266" s="20" t="n">
        <f aca="false">E266*$B$14</f>
        <v>17265</v>
      </c>
      <c r="I266" s="20" t="n">
        <f aca="false">F266+G266+H266</f>
        <v>102206.28</v>
      </c>
    </row>
    <row r="267" customFormat="false" ht="15" hidden="false" customHeight="true" outlineLevel="0" collapsed="false">
      <c r="A267" s="6" t="n">
        <v>250</v>
      </c>
      <c r="B267" s="11" t="n">
        <f aca="true">NORMINV(RAND(),$B$5,$B$6)</f>
        <v>1712.57708844898</v>
      </c>
      <c r="C267" s="11" t="n">
        <f aca="false">MAX(ROUND(B267,0),500)</f>
        <v>1713</v>
      </c>
      <c r="D267" s="8" t="n">
        <f aca="true">MIN(MAX($B$12+NORMINV(RAND(),0,$B$13),0.2),0.95)</f>
        <v>0.578580251143422</v>
      </c>
      <c r="E267" s="11" t="n">
        <f aca="false">ROUND(C267*D267,0)</f>
        <v>991</v>
      </c>
      <c r="F267" s="20" t="n">
        <f aca="false">C267*(0.6*$B$8+0.15*$B$9+0.19*$B$10+0.06*$B$11)</f>
        <v>28983.96</v>
      </c>
      <c r="G267" s="20" t="n">
        <f aca="false">E267*$B$7</f>
        <v>44595</v>
      </c>
      <c r="H267" s="20" t="n">
        <f aca="false">E267*$B$14</f>
        <v>14865</v>
      </c>
      <c r="I267" s="20" t="n">
        <f aca="false">F267+G267+H267</f>
        <v>88443.96</v>
      </c>
    </row>
    <row r="268" customFormat="false" ht="15" hidden="false" customHeight="true" outlineLevel="0" collapsed="false">
      <c r="A268" s="6" t="n">
        <v>251</v>
      </c>
      <c r="B268" s="11" t="n">
        <f aca="true">NORMINV(RAND(),$B$5,$B$6)</f>
        <v>1784.74027513465</v>
      </c>
      <c r="C268" s="11" t="n">
        <f aca="false">MAX(ROUND(B268,0),500)</f>
        <v>1785</v>
      </c>
      <c r="D268" s="8" t="n">
        <f aca="true">MIN(MAX($B$12+NORMINV(RAND(),0,$B$13),0.2),0.95)</f>
        <v>0.519352817104051</v>
      </c>
      <c r="E268" s="11" t="n">
        <f aca="false">ROUND(C268*D268,0)</f>
        <v>927</v>
      </c>
      <c r="F268" s="20" t="n">
        <f aca="false">C268*(0.6*$B$8+0.15*$B$9+0.19*$B$10+0.06*$B$11)</f>
        <v>30202.2</v>
      </c>
      <c r="G268" s="20" t="n">
        <f aca="false">E268*$B$7</f>
        <v>41715</v>
      </c>
      <c r="H268" s="20" t="n">
        <f aca="false">E268*$B$14</f>
        <v>13905</v>
      </c>
      <c r="I268" s="20" t="n">
        <f aca="false">F268+G268+H268</f>
        <v>85822.2</v>
      </c>
    </row>
    <row r="269" customFormat="false" ht="15" hidden="false" customHeight="true" outlineLevel="0" collapsed="false">
      <c r="A269" s="6" t="n">
        <v>252</v>
      </c>
      <c r="B269" s="11" t="n">
        <f aca="true">NORMINV(RAND(),$B$5,$B$6)</f>
        <v>1559.39426410595</v>
      </c>
      <c r="C269" s="11" t="n">
        <f aca="false">MAX(ROUND(B269,0),500)</f>
        <v>1559</v>
      </c>
      <c r="D269" s="8" t="n">
        <f aca="true">MIN(MAX($B$12+NORMINV(RAND(),0,$B$13),0.2),0.95)</f>
        <v>0.575889064511488</v>
      </c>
      <c r="E269" s="11" t="n">
        <f aca="false">ROUND(C269*D269,0)</f>
        <v>898</v>
      </c>
      <c r="F269" s="20" t="n">
        <f aca="false">C269*(0.6*$B$8+0.15*$B$9+0.19*$B$10+0.06*$B$11)</f>
        <v>26378.28</v>
      </c>
      <c r="G269" s="20" t="n">
        <f aca="false">E269*$B$7</f>
        <v>40410</v>
      </c>
      <c r="H269" s="20" t="n">
        <f aca="false">E269*$B$14</f>
        <v>13470</v>
      </c>
      <c r="I269" s="20" t="n">
        <f aca="false">F269+G269+H269</f>
        <v>80258.28</v>
      </c>
    </row>
    <row r="270" customFormat="false" ht="15" hidden="false" customHeight="true" outlineLevel="0" collapsed="false">
      <c r="A270" s="6" t="n">
        <v>253</v>
      </c>
      <c r="B270" s="11" t="n">
        <f aca="true">NORMINV(RAND(),$B$5,$B$6)</f>
        <v>2282.90873476688</v>
      </c>
      <c r="C270" s="11" t="n">
        <f aca="false">MAX(ROUND(B270,0),500)</f>
        <v>2283</v>
      </c>
      <c r="D270" s="8" t="n">
        <f aca="true">MIN(MAX($B$12+NORMINV(RAND(),0,$B$13),0.2),0.95)</f>
        <v>0.568068426203481</v>
      </c>
      <c r="E270" s="11" t="n">
        <f aca="false">ROUND(C270*D270,0)</f>
        <v>1297</v>
      </c>
      <c r="F270" s="20" t="n">
        <f aca="false">C270*(0.6*$B$8+0.15*$B$9+0.19*$B$10+0.06*$B$11)</f>
        <v>38628.36</v>
      </c>
      <c r="G270" s="20" t="n">
        <f aca="false">E270*$B$7</f>
        <v>58365</v>
      </c>
      <c r="H270" s="20" t="n">
        <f aca="false">E270*$B$14</f>
        <v>19455</v>
      </c>
      <c r="I270" s="20" t="n">
        <f aca="false">F270+G270+H270</f>
        <v>116448.36</v>
      </c>
    </row>
    <row r="271" customFormat="false" ht="15" hidden="false" customHeight="true" outlineLevel="0" collapsed="false">
      <c r="A271" s="6" t="n">
        <v>254</v>
      </c>
      <c r="B271" s="11" t="n">
        <f aca="true">NORMINV(RAND(),$B$5,$B$6)</f>
        <v>1942.60837865045</v>
      </c>
      <c r="C271" s="11" t="n">
        <f aca="false">MAX(ROUND(B271,0),500)</f>
        <v>1943</v>
      </c>
      <c r="D271" s="8" t="n">
        <f aca="true">MIN(MAX($B$12+NORMINV(RAND(),0,$B$13),0.2),0.95)</f>
        <v>0.500710142996512</v>
      </c>
      <c r="E271" s="11" t="n">
        <f aca="false">ROUND(C271*D271,0)</f>
        <v>973</v>
      </c>
      <c r="F271" s="20" t="n">
        <f aca="false">C271*(0.6*$B$8+0.15*$B$9+0.19*$B$10+0.06*$B$11)</f>
        <v>32875.56</v>
      </c>
      <c r="G271" s="20" t="n">
        <f aca="false">E271*$B$7</f>
        <v>43785</v>
      </c>
      <c r="H271" s="20" t="n">
        <f aca="false">E271*$B$14</f>
        <v>14595</v>
      </c>
      <c r="I271" s="20" t="n">
        <f aca="false">F271+G271+H271</f>
        <v>91255.56</v>
      </c>
    </row>
    <row r="272" customFormat="false" ht="15" hidden="false" customHeight="true" outlineLevel="0" collapsed="false">
      <c r="A272" s="6" t="n">
        <v>255</v>
      </c>
      <c r="B272" s="11" t="n">
        <f aca="true">NORMINV(RAND(),$B$5,$B$6)</f>
        <v>2378.2566670389</v>
      </c>
      <c r="C272" s="11" t="n">
        <f aca="false">MAX(ROUND(B272,0),500)</f>
        <v>2378</v>
      </c>
      <c r="D272" s="8" t="n">
        <f aca="true">MIN(MAX($B$12+NORMINV(RAND(),0,$B$13),0.2),0.95)</f>
        <v>0.505463463847921</v>
      </c>
      <c r="E272" s="11" t="n">
        <f aca="false">ROUND(C272*D272,0)</f>
        <v>1202</v>
      </c>
      <c r="F272" s="20" t="n">
        <f aca="false">C272*(0.6*$B$8+0.15*$B$9+0.19*$B$10+0.06*$B$11)</f>
        <v>40235.76</v>
      </c>
      <c r="G272" s="20" t="n">
        <f aca="false">E272*$B$7</f>
        <v>54090</v>
      </c>
      <c r="H272" s="20" t="n">
        <f aca="false">E272*$B$14</f>
        <v>18030</v>
      </c>
      <c r="I272" s="20" t="n">
        <f aca="false">F272+G272+H272</f>
        <v>112355.76</v>
      </c>
    </row>
    <row r="273" customFormat="false" ht="15" hidden="false" customHeight="true" outlineLevel="0" collapsed="false">
      <c r="A273" s="6" t="n">
        <v>256</v>
      </c>
      <c r="B273" s="11" t="n">
        <f aca="true">NORMINV(RAND(),$B$5,$B$6)</f>
        <v>1983.63156203617</v>
      </c>
      <c r="C273" s="11" t="n">
        <f aca="false">MAX(ROUND(B273,0),500)</f>
        <v>1984</v>
      </c>
      <c r="D273" s="8" t="n">
        <f aca="true">MIN(MAX($B$12+NORMINV(RAND(),0,$B$13),0.2),0.95)</f>
        <v>0.425685208515847</v>
      </c>
      <c r="E273" s="11" t="n">
        <f aca="false">ROUND(C273*D273,0)</f>
        <v>845</v>
      </c>
      <c r="F273" s="20" t="n">
        <f aca="false">C273*(0.6*$B$8+0.15*$B$9+0.19*$B$10+0.06*$B$11)</f>
        <v>33569.28</v>
      </c>
      <c r="G273" s="20" t="n">
        <f aca="false">E273*$B$7</f>
        <v>38025</v>
      </c>
      <c r="H273" s="20" t="n">
        <f aca="false">E273*$B$14</f>
        <v>12675</v>
      </c>
      <c r="I273" s="20" t="n">
        <f aca="false">F273+G273+H273</f>
        <v>84269.28</v>
      </c>
    </row>
    <row r="274" customFormat="false" ht="15" hidden="false" customHeight="true" outlineLevel="0" collapsed="false">
      <c r="A274" s="6" t="n">
        <v>257</v>
      </c>
      <c r="B274" s="11" t="n">
        <f aca="true">NORMINV(RAND(),$B$5,$B$6)</f>
        <v>2332.7310905091</v>
      </c>
      <c r="C274" s="11" t="n">
        <f aca="false">MAX(ROUND(B274,0),500)</f>
        <v>2333</v>
      </c>
      <c r="D274" s="8" t="n">
        <f aca="true">MIN(MAX($B$12+NORMINV(RAND(),0,$B$13),0.2),0.95)</f>
        <v>0.542353292847479</v>
      </c>
      <c r="E274" s="11" t="n">
        <f aca="false">ROUND(C274*D274,0)</f>
        <v>1265</v>
      </c>
      <c r="F274" s="20" t="n">
        <f aca="false">C274*(0.6*$B$8+0.15*$B$9+0.19*$B$10+0.06*$B$11)</f>
        <v>39474.36</v>
      </c>
      <c r="G274" s="20" t="n">
        <f aca="false">E274*$B$7</f>
        <v>56925</v>
      </c>
      <c r="H274" s="20" t="n">
        <f aca="false">E274*$B$14</f>
        <v>18975</v>
      </c>
      <c r="I274" s="20" t="n">
        <f aca="false">F274+G274+H274</f>
        <v>115374.36</v>
      </c>
    </row>
    <row r="275" customFormat="false" ht="15" hidden="false" customHeight="true" outlineLevel="0" collapsed="false">
      <c r="A275" s="6" t="n">
        <v>258</v>
      </c>
      <c r="B275" s="11" t="n">
        <f aca="true">NORMINV(RAND(),$B$5,$B$6)</f>
        <v>2322.51861560261</v>
      </c>
      <c r="C275" s="11" t="n">
        <f aca="false">MAX(ROUND(B275,0),500)</f>
        <v>2323</v>
      </c>
      <c r="D275" s="8" t="n">
        <f aca="true">MIN(MAX($B$12+NORMINV(RAND(),0,$B$13),0.2),0.95)</f>
        <v>0.417719502856262</v>
      </c>
      <c r="E275" s="11" t="n">
        <f aca="false">ROUND(C275*D275,0)</f>
        <v>970</v>
      </c>
      <c r="F275" s="20" t="n">
        <f aca="false">C275*(0.6*$B$8+0.15*$B$9+0.19*$B$10+0.06*$B$11)</f>
        <v>39305.16</v>
      </c>
      <c r="G275" s="20" t="n">
        <f aca="false">E275*$B$7</f>
        <v>43650</v>
      </c>
      <c r="H275" s="20" t="n">
        <f aca="false">E275*$B$14</f>
        <v>14550</v>
      </c>
      <c r="I275" s="20" t="n">
        <f aca="false">F275+G275+H275</f>
        <v>97505.16</v>
      </c>
    </row>
    <row r="276" customFormat="false" ht="15" hidden="false" customHeight="true" outlineLevel="0" collapsed="false">
      <c r="A276" s="6" t="n">
        <v>259</v>
      </c>
      <c r="B276" s="11" t="n">
        <f aca="true">NORMINV(RAND(),$B$5,$B$6)</f>
        <v>1725.25848035313</v>
      </c>
      <c r="C276" s="11" t="n">
        <f aca="false">MAX(ROUND(B276,0),500)</f>
        <v>1725</v>
      </c>
      <c r="D276" s="8" t="n">
        <f aca="true">MIN(MAX($B$12+NORMINV(RAND(),0,$B$13),0.2),0.95)</f>
        <v>0.486435895856253</v>
      </c>
      <c r="E276" s="11" t="n">
        <f aca="false">ROUND(C276*D276,0)</f>
        <v>839</v>
      </c>
      <c r="F276" s="20" t="n">
        <f aca="false">C276*(0.6*$B$8+0.15*$B$9+0.19*$B$10+0.06*$B$11)</f>
        <v>29187</v>
      </c>
      <c r="G276" s="20" t="n">
        <f aca="false">E276*$B$7</f>
        <v>37755</v>
      </c>
      <c r="H276" s="20" t="n">
        <f aca="false">E276*$B$14</f>
        <v>12585</v>
      </c>
      <c r="I276" s="20" t="n">
        <f aca="false">F276+G276+H276</f>
        <v>79527</v>
      </c>
    </row>
    <row r="277" customFormat="false" ht="15" hidden="false" customHeight="true" outlineLevel="0" collapsed="false">
      <c r="A277" s="6" t="n">
        <v>260</v>
      </c>
      <c r="B277" s="11" t="n">
        <f aca="true">NORMINV(RAND(),$B$5,$B$6)</f>
        <v>1860.55596483313</v>
      </c>
      <c r="C277" s="11" t="n">
        <f aca="false">MAX(ROUND(B277,0),500)</f>
        <v>1861</v>
      </c>
      <c r="D277" s="8" t="n">
        <f aca="true">MIN(MAX($B$12+NORMINV(RAND(),0,$B$13),0.2),0.95)</f>
        <v>0.524231794281507</v>
      </c>
      <c r="E277" s="11" t="n">
        <f aca="false">ROUND(C277*D277,0)</f>
        <v>976</v>
      </c>
      <c r="F277" s="20" t="n">
        <f aca="false">C277*(0.6*$B$8+0.15*$B$9+0.19*$B$10+0.06*$B$11)</f>
        <v>31488.12</v>
      </c>
      <c r="G277" s="20" t="n">
        <f aca="false">E277*$B$7</f>
        <v>43920</v>
      </c>
      <c r="H277" s="20" t="n">
        <f aca="false">E277*$B$14</f>
        <v>14640</v>
      </c>
      <c r="I277" s="20" t="n">
        <f aca="false">F277+G277+H277</f>
        <v>90048.12</v>
      </c>
    </row>
    <row r="278" customFormat="false" ht="15" hidden="false" customHeight="true" outlineLevel="0" collapsed="false">
      <c r="A278" s="6" t="n">
        <v>261</v>
      </c>
      <c r="B278" s="11" t="n">
        <f aca="true">NORMINV(RAND(),$B$5,$B$6)</f>
        <v>1548.21829291019</v>
      </c>
      <c r="C278" s="11" t="n">
        <f aca="false">MAX(ROUND(B278,0),500)</f>
        <v>1548</v>
      </c>
      <c r="D278" s="8" t="n">
        <f aca="true">MIN(MAX($B$12+NORMINV(RAND(),0,$B$13),0.2),0.95)</f>
        <v>0.522492935709252</v>
      </c>
      <c r="E278" s="11" t="n">
        <f aca="false">ROUND(C278*D278,0)</f>
        <v>809</v>
      </c>
      <c r="F278" s="20" t="n">
        <f aca="false">C278*(0.6*$B$8+0.15*$B$9+0.19*$B$10+0.06*$B$11)</f>
        <v>26192.16</v>
      </c>
      <c r="G278" s="20" t="n">
        <f aca="false">E278*$B$7</f>
        <v>36405</v>
      </c>
      <c r="H278" s="20" t="n">
        <f aca="false">E278*$B$14</f>
        <v>12135</v>
      </c>
      <c r="I278" s="20" t="n">
        <f aca="false">F278+G278+H278</f>
        <v>74732.16</v>
      </c>
    </row>
    <row r="279" customFormat="false" ht="15" hidden="false" customHeight="true" outlineLevel="0" collapsed="false">
      <c r="A279" s="6" t="n">
        <v>262</v>
      </c>
      <c r="B279" s="11" t="n">
        <f aca="true">NORMINV(RAND(),$B$5,$B$6)</f>
        <v>2119.98684982772</v>
      </c>
      <c r="C279" s="11" t="n">
        <f aca="false">MAX(ROUND(B279,0),500)</f>
        <v>2120</v>
      </c>
      <c r="D279" s="8" t="n">
        <f aca="true">MIN(MAX($B$12+NORMINV(RAND(),0,$B$13),0.2),0.95)</f>
        <v>0.568933314769516</v>
      </c>
      <c r="E279" s="11" t="n">
        <f aca="false">ROUND(C279*D279,0)</f>
        <v>1206</v>
      </c>
      <c r="F279" s="20" t="n">
        <f aca="false">C279*(0.6*$B$8+0.15*$B$9+0.19*$B$10+0.06*$B$11)</f>
        <v>35870.4</v>
      </c>
      <c r="G279" s="20" t="n">
        <f aca="false">E279*$B$7</f>
        <v>54270</v>
      </c>
      <c r="H279" s="20" t="n">
        <f aca="false">E279*$B$14</f>
        <v>18090</v>
      </c>
      <c r="I279" s="20" t="n">
        <f aca="false">F279+G279+H279</f>
        <v>108230.4</v>
      </c>
    </row>
    <row r="280" customFormat="false" ht="15" hidden="false" customHeight="true" outlineLevel="0" collapsed="false">
      <c r="A280" s="6" t="n">
        <v>263</v>
      </c>
      <c r="B280" s="11" t="n">
        <f aca="true">NORMINV(RAND(),$B$5,$B$6)</f>
        <v>1859.67573375026</v>
      </c>
      <c r="C280" s="11" t="n">
        <f aca="false">MAX(ROUND(B280,0),500)</f>
        <v>1860</v>
      </c>
      <c r="D280" s="8" t="n">
        <f aca="true">MIN(MAX($B$12+NORMINV(RAND(),0,$B$13),0.2),0.95)</f>
        <v>0.603773098455247</v>
      </c>
      <c r="E280" s="11" t="n">
        <f aca="false">ROUND(C280*D280,0)</f>
        <v>1123</v>
      </c>
      <c r="F280" s="20" t="n">
        <f aca="false">C280*(0.6*$B$8+0.15*$B$9+0.19*$B$10+0.06*$B$11)</f>
        <v>31471.2</v>
      </c>
      <c r="G280" s="20" t="n">
        <f aca="false">E280*$B$7</f>
        <v>50535</v>
      </c>
      <c r="H280" s="20" t="n">
        <f aca="false">E280*$B$14</f>
        <v>16845</v>
      </c>
      <c r="I280" s="20" t="n">
        <f aca="false">F280+G280+H280</f>
        <v>98851.2</v>
      </c>
    </row>
    <row r="281" customFormat="false" ht="15" hidden="false" customHeight="true" outlineLevel="0" collapsed="false">
      <c r="A281" s="6" t="n">
        <v>264</v>
      </c>
      <c r="B281" s="11" t="n">
        <f aca="true">NORMINV(RAND(),$B$5,$B$6)</f>
        <v>2386.98850041826</v>
      </c>
      <c r="C281" s="11" t="n">
        <f aca="false">MAX(ROUND(B281,0),500)</f>
        <v>2387</v>
      </c>
      <c r="D281" s="8" t="n">
        <f aca="true">MIN(MAX($B$12+NORMINV(RAND(),0,$B$13),0.2),0.95)</f>
        <v>0.588150915796537</v>
      </c>
      <c r="E281" s="11" t="n">
        <f aca="false">ROUND(C281*D281,0)</f>
        <v>1404</v>
      </c>
      <c r="F281" s="20" t="n">
        <f aca="false">C281*(0.6*$B$8+0.15*$B$9+0.19*$B$10+0.06*$B$11)</f>
        <v>40388.04</v>
      </c>
      <c r="G281" s="20" t="n">
        <f aca="false">E281*$B$7</f>
        <v>63180</v>
      </c>
      <c r="H281" s="20" t="n">
        <f aca="false">E281*$B$14</f>
        <v>21060</v>
      </c>
      <c r="I281" s="20" t="n">
        <f aca="false">F281+G281+H281</f>
        <v>124628.04</v>
      </c>
    </row>
    <row r="282" customFormat="false" ht="15" hidden="false" customHeight="true" outlineLevel="0" collapsed="false">
      <c r="A282" s="6" t="n">
        <v>265</v>
      </c>
      <c r="B282" s="11" t="n">
        <f aca="true">NORMINV(RAND(),$B$5,$B$6)</f>
        <v>1652.19669810581</v>
      </c>
      <c r="C282" s="11" t="n">
        <f aca="false">MAX(ROUND(B282,0),500)</f>
        <v>1652</v>
      </c>
      <c r="D282" s="8" t="n">
        <f aca="true">MIN(MAX($B$12+NORMINV(RAND(),0,$B$13),0.2),0.95)</f>
        <v>0.603594467792522</v>
      </c>
      <c r="E282" s="11" t="n">
        <f aca="false">ROUND(C282*D282,0)</f>
        <v>997</v>
      </c>
      <c r="F282" s="20" t="n">
        <f aca="false">C282*(0.6*$B$8+0.15*$B$9+0.19*$B$10+0.06*$B$11)</f>
        <v>27951.84</v>
      </c>
      <c r="G282" s="20" t="n">
        <f aca="false">E282*$B$7</f>
        <v>44865</v>
      </c>
      <c r="H282" s="20" t="n">
        <f aca="false">E282*$B$14</f>
        <v>14955</v>
      </c>
      <c r="I282" s="20" t="n">
        <f aca="false">F282+G282+H282</f>
        <v>87771.84</v>
      </c>
    </row>
    <row r="283" customFormat="false" ht="15" hidden="false" customHeight="true" outlineLevel="0" collapsed="false">
      <c r="A283" s="6" t="n">
        <v>266</v>
      </c>
      <c r="B283" s="11" t="n">
        <f aca="true">NORMINV(RAND(),$B$5,$B$6)</f>
        <v>2327.35596840981</v>
      </c>
      <c r="C283" s="11" t="n">
        <f aca="false">MAX(ROUND(B283,0),500)</f>
        <v>2327</v>
      </c>
      <c r="D283" s="8" t="n">
        <f aca="true">MIN(MAX($B$12+NORMINV(RAND(),0,$B$13),0.2),0.95)</f>
        <v>0.510619948323112</v>
      </c>
      <c r="E283" s="11" t="n">
        <f aca="false">ROUND(C283*D283,0)</f>
        <v>1188</v>
      </c>
      <c r="F283" s="20" t="n">
        <f aca="false">C283*(0.6*$B$8+0.15*$B$9+0.19*$B$10+0.06*$B$11)</f>
        <v>39372.84</v>
      </c>
      <c r="G283" s="20" t="n">
        <f aca="false">E283*$B$7</f>
        <v>53460</v>
      </c>
      <c r="H283" s="20" t="n">
        <f aca="false">E283*$B$14</f>
        <v>17820</v>
      </c>
      <c r="I283" s="20" t="n">
        <f aca="false">F283+G283+H283</f>
        <v>110652.84</v>
      </c>
    </row>
    <row r="284" customFormat="false" ht="15" hidden="false" customHeight="true" outlineLevel="0" collapsed="false">
      <c r="A284" s="6" t="n">
        <v>267</v>
      </c>
      <c r="B284" s="11" t="n">
        <f aca="true">NORMINV(RAND(),$B$5,$B$6)</f>
        <v>2244.08828210529</v>
      </c>
      <c r="C284" s="11" t="n">
        <f aca="false">MAX(ROUND(B284,0),500)</f>
        <v>2244</v>
      </c>
      <c r="D284" s="8" t="n">
        <f aca="true">MIN(MAX($B$12+NORMINV(RAND(),0,$B$13),0.2),0.95)</f>
        <v>0.49361610571748</v>
      </c>
      <c r="E284" s="11" t="n">
        <f aca="false">ROUND(C284*D284,0)</f>
        <v>1108</v>
      </c>
      <c r="F284" s="20" t="n">
        <f aca="false">C284*(0.6*$B$8+0.15*$B$9+0.19*$B$10+0.06*$B$11)</f>
        <v>37968.48</v>
      </c>
      <c r="G284" s="20" t="n">
        <f aca="false">E284*$B$7</f>
        <v>49860</v>
      </c>
      <c r="H284" s="20" t="n">
        <f aca="false">E284*$B$14</f>
        <v>16620</v>
      </c>
      <c r="I284" s="20" t="n">
        <f aca="false">F284+G284+H284</f>
        <v>104448.48</v>
      </c>
    </row>
    <row r="285" customFormat="false" ht="15" hidden="false" customHeight="true" outlineLevel="0" collapsed="false">
      <c r="A285" s="6" t="n">
        <v>268</v>
      </c>
      <c r="B285" s="11" t="n">
        <f aca="true">NORMINV(RAND(),$B$5,$B$6)</f>
        <v>2645.88994165803</v>
      </c>
      <c r="C285" s="11" t="n">
        <f aca="false">MAX(ROUND(B285,0),500)</f>
        <v>2646</v>
      </c>
      <c r="D285" s="8" t="n">
        <f aca="true">MIN(MAX($B$12+NORMINV(RAND(),0,$B$13),0.2),0.95)</f>
        <v>0.503255310989575</v>
      </c>
      <c r="E285" s="11" t="n">
        <f aca="false">ROUND(C285*D285,0)</f>
        <v>1332</v>
      </c>
      <c r="F285" s="20" t="n">
        <f aca="false">C285*(0.6*$B$8+0.15*$B$9+0.19*$B$10+0.06*$B$11)</f>
        <v>44770.32</v>
      </c>
      <c r="G285" s="20" t="n">
        <f aca="false">E285*$B$7</f>
        <v>59940</v>
      </c>
      <c r="H285" s="20" t="n">
        <f aca="false">E285*$B$14</f>
        <v>19980</v>
      </c>
      <c r="I285" s="20" t="n">
        <f aca="false">F285+G285+H285</f>
        <v>124690.32</v>
      </c>
    </row>
    <row r="286" customFormat="false" ht="15" hidden="false" customHeight="true" outlineLevel="0" collapsed="false">
      <c r="A286" s="6" t="n">
        <v>269</v>
      </c>
      <c r="B286" s="11" t="n">
        <f aca="true">NORMINV(RAND(),$B$5,$B$6)</f>
        <v>2517.69927735281</v>
      </c>
      <c r="C286" s="11" t="n">
        <f aca="false">MAX(ROUND(B286,0),500)</f>
        <v>2518</v>
      </c>
      <c r="D286" s="8" t="n">
        <f aca="true">MIN(MAX($B$12+NORMINV(RAND(),0,$B$13),0.2),0.95)</f>
        <v>0.596932691493292</v>
      </c>
      <c r="E286" s="11" t="n">
        <f aca="false">ROUND(C286*D286,0)</f>
        <v>1503</v>
      </c>
      <c r="F286" s="20" t="n">
        <f aca="false">C286*(0.6*$B$8+0.15*$B$9+0.19*$B$10+0.06*$B$11)</f>
        <v>42604.56</v>
      </c>
      <c r="G286" s="20" t="n">
        <f aca="false">E286*$B$7</f>
        <v>67635</v>
      </c>
      <c r="H286" s="20" t="n">
        <f aca="false">E286*$B$14</f>
        <v>22545</v>
      </c>
      <c r="I286" s="20" t="n">
        <f aca="false">F286+G286+H286</f>
        <v>132784.56</v>
      </c>
    </row>
    <row r="287" customFormat="false" ht="15" hidden="false" customHeight="true" outlineLevel="0" collapsed="false">
      <c r="A287" s="6" t="n">
        <v>270</v>
      </c>
      <c r="B287" s="11" t="n">
        <f aca="true">NORMINV(RAND(),$B$5,$B$6)</f>
        <v>2379.58930860522</v>
      </c>
      <c r="C287" s="11" t="n">
        <f aca="false">MAX(ROUND(B287,0),500)</f>
        <v>2380</v>
      </c>
      <c r="D287" s="8" t="n">
        <f aca="true">MIN(MAX($B$12+NORMINV(RAND(),0,$B$13),0.2),0.95)</f>
        <v>0.550174518502422</v>
      </c>
      <c r="E287" s="11" t="n">
        <f aca="false">ROUND(C287*D287,0)</f>
        <v>1309</v>
      </c>
      <c r="F287" s="20" t="n">
        <f aca="false">C287*(0.6*$B$8+0.15*$B$9+0.19*$B$10+0.06*$B$11)</f>
        <v>40269.6</v>
      </c>
      <c r="G287" s="20" t="n">
        <f aca="false">E287*$B$7</f>
        <v>58905</v>
      </c>
      <c r="H287" s="20" t="n">
        <f aca="false">E287*$B$14</f>
        <v>19635</v>
      </c>
      <c r="I287" s="20" t="n">
        <f aca="false">F287+G287+H287</f>
        <v>118809.6</v>
      </c>
    </row>
    <row r="288" customFormat="false" ht="15" hidden="false" customHeight="true" outlineLevel="0" collapsed="false">
      <c r="A288" s="6" t="n">
        <v>271</v>
      </c>
      <c r="B288" s="11" t="n">
        <f aca="true">NORMINV(RAND(),$B$5,$B$6)</f>
        <v>1746.46904005077</v>
      </c>
      <c r="C288" s="11" t="n">
        <f aca="false">MAX(ROUND(B288,0),500)</f>
        <v>1746</v>
      </c>
      <c r="D288" s="8" t="n">
        <f aca="true">MIN(MAX($B$12+NORMINV(RAND(),0,$B$13),0.2),0.95)</f>
        <v>0.531996308619403</v>
      </c>
      <c r="E288" s="11" t="n">
        <f aca="false">ROUND(C288*D288,0)</f>
        <v>929</v>
      </c>
      <c r="F288" s="20" t="n">
        <f aca="false">C288*(0.6*$B$8+0.15*$B$9+0.19*$B$10+0.06*$B$11)</f>
        <v>29542.32</v>
      </c>
      <c r="G288" s="20" t="n">
        <f aca="false">E288*$B$7</f>
        <v>41805</v>
      </c>
      <c r="H288" s="20" t="n">
        <f aca="false">E288*$B$14</f>
        <v>13935</v>
      </c>
      <c r="I288" s="20" t="n">
        <f aca="false">F288+G288+H288</f>
        <v>85282.32</v>
      </c>
    </row>
    <row r="289" customFormat="false" ht="15" hidden="false" customHeight="true" outlineLevel="0" collapsed="false">
      <c r="A289" s="6" t="n">
        <v>272</v>
      </c>
      <c r="B289" s="11" t="n">
        <f aca="true">NORMINV(RAND(),$B$5,$B$6)</f>
        <v>2050.28596684942</v>
      </c>
      <c r="C289" s="11" t="n">
        <f aca="false">MAX(ROUND(B289,0),500)</f>
        <v>2050</v>
      </c>
      <c r="D289" s="8" t="n">
        <f aca="true">MIN(MAX($B$12+NORMINV(RAND(),0,$B$13),0.2),0.95)</f>
        <v>0.596917446261558</v>
      </c>
      <c r="E289" s="11" t="n">
        <f aca="false">ROUND(C289*D289,0)</f>
        <v>1224</v>
      </c>
      <c r="F289" s="20" t="n">
        <f aca="false">C289*(0.6*$B$8+0.15*$B$9+0.19*$B$10+0.06*$B$11)</f>
        <v>34686</v>
      </c>
      <c r="G289" s="20" t="n">
        <f aca="false">E289*$B$7</f>
        <v>55080</v>
      </c>
      <c r="H289" s="20" t="n">
        <f aca="false">E289*$B$14</f>
        <v>18360</v>
      </c>
      <c r="I289" s="20" t="n">
        <f aca="false">F289+G289+H289</f>
        <v>108126</v>
      </c>
    </row>
    <row r="290" customFormat="false" ht="15" hidden="false" customHeight="true" outlineLevel="0" collapsed="false">
      <c r="A290" s="6" t="n">
        <v>273</v>
      </c>
      <c r="B290" s="11" t="n">
        <f aca="true">NORMINV(RAND(),$B$5,$B$6)</f>
        <v>1974.60179949463</v>
      </c>
      <c r="C290" s="11" t="n">
        <f aca="false">MAX(ROUND(B290,0),500)</f>
        <v>1975</v>
      </c>
      <c r="D290" s="8" t="n">
        <f aca="true">MIN(MAX($B$12+NORMINV(RAND(),0,$B$13),0.2),0.95)</f>
        <v>0.539356322178371</v>
      </c>
      <c r="E290" s="11" t="n">
        <f aca="false">ROUND(C290*D290,0)</f>
        <v>1065</v>
      </c>
      <c r="F290" s="20" t="n">
        <f aca="false">C290*(0.6*$B$8+0.15*$B$9+0.19*$B$10+0.06*$B$11)</f>
        <v>33417</v>
      </c>
      <c r="G290" s="20" t="n">
        <f aca="false">E290*$B$7</f>
        <v>47925</v>
      </c>
      <c r="H290" s="20" t="n">
        <f aca="false">E290*$B$14</f>
        <v>15975</v>
      </c>
      <c r="I290" s="20" t="n">
        <f aca="false">F290+G290+H290</f>
        <v>97317</v>
      </c>
    </row>
    <row r="291" customFormat="false" ht="15" hidden="false" customHeight="true" outlineLevel="0" collapsed="false">
      <c r="A291" s="6" t="n">
        <v>274</v>
      </c>
      <c r="B291" s="11" t="n">
        <f aca="true">NORMINV(RAND(),$B$5,$B$6)</f>
        <v>1455.27904368623</v>
      </c>
      <c r="C291" s="11" t="n">
        <f aca="false">MAX(ROUND(B291,0),500)</f>
        <v>1455</v>
      </c>
      <c r="D291" s="8" t="n">
        <f aca="true">MIN(MAX($B$12+NORMINV(RAND(),0,$B$13),0.2),0.95)</f>
        <v>0.543194377868067</v>
      </c>
      <c r="E291" s="11" t="n">
        <f aca="false">ROUND(C291*D291,0)</f>
        <v>790</v>
      </c>
      <c r="F291" s="20" t="n">
        <f aca="false">C291*(0.6*$B$8+0.15*$B$9+0.19*$B$10+0.06*$B$11)</f>
        <v>24618.6</v>
      </c>
      <c r="G291" s="20" t="n">
        <f aca="false">E291*$B$7</f>
        <v>35550</v>
      </c>
      <c r="H291" s="20" t="n">
        <f aca="false">E291*$B$14</f>
        <v>11850</v>
      </c>
      <c r="I291" s="20" t="n">
        <f aca="false">F291+G291+H291</f>
        <v>72018.6</v>
      </c>
    </row>
    <row r="292" customFormat="false" ht="15" hidden="false" customHeight="true" outlineLevel="0" collapsed="false">
      <c r="A292" s="6" t="n">
        <v>275</v>
      </c>
      <c r="B292" s="11" t="n">
        <f aca="true">NORMINV(RAND(),$B$5,$B$6)</f>
        <v>1699.44064410394</v>
      </c>
      <c r="C292" s="11" t="n">
        <f aca="false">MAX(ROUND(B292,0),500)</f>
        <v>1699</v>
      </c>
      <c r="D292" s="8" t="n">
        <f aca="true">MIN(MAX($B$12+NORMINV(RAND(),0,$B$13),0.2),0.95)</f>
        <v>0.562712884335716</v>
      </c>
      <c r="E292" s="11" t="n">
        <f aca="false">ROUND(C292*D292,0)</f>
        <v>956</v>
      </c>
      <c r="F292" s="20" t="n">
        <f aca="false">C292*(0.6*$B$8+0.15*$B$9+0.19*$B$10+0.06*$B$11)</f>
        <v>28747.08</v>
      </c>
      <c r="G292" s="20" t="n">
        <f aca="false">E292*$B$7</f>
        <v>43020</v>
      </c>
      <c r="H292" s="20" t="n">
        <f aca="false">E292*$B$14</f>
        <v>14340</v>
      </c>
      <c r="I292" s="20" t="n">
        <f aca="false">F292+G292+H292</f>
        <v>86107.08</v>
      </c>
    </row>
    <row r="293" customFormat="false" ht="15" hidden="false" customHeight="true" outlineLevel="0" collapsed="false">
      <c r="A293" s="6" t="n">
        <v>276</v>
      </c>
      <c r="B293" s="11" t="n">
        <f aca="true">NORMINV(RAND(),$B$5,$B$6)</f>
        <v>1913.66485301269</v>
      </c>
      <c r="C293" s="11" t="n">
        <f aca="false">MAX(ROUND(B293,0),500)</f>
        <v>1914</v>
      </c>
      <c r="D293" s="8" t="n">
        <f aca="true">MIN(MAX($B$12+NORMINV(RAND(),0,$B$13),0.2),0.95)</f>
        <v>0.507560162159668</v>
      </c>
      <c r="E293" s="11" t="n">
        <f aca="false">ROUND(C293*D293,0)</f>
        <v>971</v>
      </c>
      <c r="F293" s="20" t="n">
        <f aca="false">C293*(0.6*$B$8+0.15*$B$9+0.19*$B$10+0.06*$B$11)</f>
        <v>32384.88</v>
      </c>
      <c r="G293" s="20" t="n">
        <f aca="false">E293*$B$7</f>
        <v>43695</v>
      </c>
      <c r="H293" s="20" t="n">
        <f aca="false">E293*$B$14</f>
        <v>14565</v>
      </c>
      <c r="I293" s="20" t="n">
        <f aca="false">F293+G293+H293</f>
        <v>90644.88</v>
      </c>
    </row>
    <row r="294" customFormat="false" ht="15" hidden="false" customHeight="true" outlineLevel="0" collapsed="false">
      <c r="A294" s="6" t="n">
        <v>277</v>
      </c>
      <c r="B294" s="11" t="n">
        <f aca="true">NORMINV(RAND(),$B$5,$B$6)</f>
        <v>2084.26463282129</v>
      </c>
      <c r="C294" s="11" t="n">
        <f aca="false">MAX(ROUND(B294,0),500)</f>
        <v>2084</v>
      </c>
      <c r="D294" s="8" t="n">
        <f aca="true">MIN(MAX($B$12+NORMINV(RAND(),0,$B$13),0.2),0.95)</f>
        <v>0.537937723247696</v>
      </c>
      <c r="E294" s="11" t="n">
        <f aca="false">ROUND(C294*D294,0)</f>
        <v>1121</v>
      </c>
      <c r="F294" s="20" t="n">
        <f aca="false">C294*(0.6*$B$8+0.15*$B$9+0.19*$B$10+0.06*$B$11)</f>
        <v>35261.28</v>
      </c>
      <c r="G294" s="20" t="n">
        <f aca="false">E294*$B$7</f>
        <v>50445</v>
      </c>
      <c r="H294" s="20" t="n">
        <f aca="false">E294*$B$14</f>
        <v>16815</v>
      </c>
      <c r="I294" s="20" t="n">
        <f aca="false">F294+G294+H294</f>
        <v>102521.28</v>
      </c>
    </row>
    <row r="295" customFormat="false" ht="15" hidden="false" customHeight="true" outlineLevel="0" collapsed="false">
      <c r="A295" s="6" t="n">
        <v>278</v>
      </c>
      <c r="B295" s="11" t="n">
        <f aca="true">NORMINV(RAND(),$B$5,$B$6)</f>
        <v>1836.15560756862</v>
      </c>
      <c r="C295" s="11" t="n">
        <f aca="false">MAX(ROUND(B295,0),500)</f>
        <v>1836</v>
      </c>
      <c r="D295" s="8" t="n">
        <f aca="true">MIN(MAX($B$12+NORMINV(RAND(),0,$B$13),0.2),0.95)</f>
        <v>0.521116187883781</v>
      </c>
      <c r="E295" s="11" t="n">
        <f aca="false">ROUND(C295*D295,0)</f>
        <v>957</v>
      </c>
      <c r="F295" s="20" t="n">
        <f aca="false">C295*(0.6*$B$8+0.15*$B$9+0.19*$B$10+0.06*$B$11)</f>
        <v>31065.12</v>
      </c>
      <c r="G295" s="20" t="n">
        <f aca="false">E295*$B$7</f>
        <v>43065</v>
      </c>
      <c r="H295" s="20" t="n">
        <f aca="false">E295*$B$14</f>
        <v>14355</v>
      </c>
      <c r="I295" s="20" t="n">
        <f aca="false">F295+G295+H295</f>
        <v>88485.12</v>
      </c>
    </row>
    <row r="296" customFormat="false" ht="15" hidden="false" customHeight="true" outlineLevel="0" collapsed="false">
      <c r="A296" s="6" t="n">
        <v>279</v>
      </c>
      <c r="B296" s="11" t="n">
        <f aca="true">NORMINV(RAND(),$B$5,$B$6)</f>
        <v>2103.61401742089</v>
      </c>
      <c r="C296" s="11" t="n">
        <f aca="false">MAX(ROUND(B296,0),500)</f>
        <v>2104</v>
      </c>
      <c r="D296" s="8" t="n">
        <f aca="true">MIN(MAX($B$12+NORMINV(RAND(),0,$B$13),0.2),0.95)</f>
        <v>0.562650368750918</v>
      </c>
      <c r="E296" s="11" t="n">
        <f aca="false">ROUND(C296*D296,0)</f>
        <v>1184</v>
      </c>
      <c r="F296" s="20" t="n">
        <f aca="false">C296*(0.6*$B$8+0.15*$B$9+0.19*$B$10+0.06*$B$11)</f>
        <v>35599.68</v>
      </c>
      <c r="G296" s="20" t="n">
        <f aca="false">E296*$B$7</f>
        <v>53280</v>
      </c>
      <c r="H296" s="20" t="n">
        <f aca="false">E296*$B$14</f>
        <v>17760</v>
      </c>
      <c r="I296" s="20" t="n">
        <f aca="false">F296+G296+H296</f>
        <v>106639.68</v>
      </c>
    </row>
    <row r="297" customFormat="false" ht="15" hidden="false" customHeight="true" outlineLevel="0" collapsed="false">
      <c r="A297" s="6" t="n">
        <v>280</v>
      </c>
      <c r="B297" s="11" t="n">
        <f aca="true">NORMINV(RAND(),$B$5,$B$6)</f>
        <v>2068.3805469946</v>
      </c>
      <c r="C297" s="11" t="n">
        <f aca="false">MAX(ROUND(B297,0),500)</f>
        <v>2068</v>
      </c>
      <c r="D297" s="8" t="n">
        <f aca="true">MIN(MAX($B$12+NORMINV(RAND(),0,$B$13),0.2),0.95)</f>
        <v>0.48560706925514</v>
      </c>
      <c r="E297" s="11" t="n">
        <f aca="false">ROUND(C297*D297,0)</f>
        <v>1004</v>
      </c>
      <c r="F297" s="20" t="n">
        <f aca="false">C297*(0.6*$B$8+0.15*$B$9+0.19*$B$10+0.06*$B$11)</f>
        <v>34990.56</v>
      </c>
      <c r="G297" s="20" t="n">
        <f aca="false">E297*$B$7</f>
        <v>45180</v>
      </c>
      <c r="H297" s="20" t="n">
        <f aca="false">E297*$B$14</f>
        <v>15060</v>
      </c>
      <c r="I297" s="20" t="n">
        <f aca="false">F297+G297+H297</f>
        <v>95230.56</v>
      </c>
    </row>
    <row r="298" customFormat="false" ht="15" hidden="false" customHeight="true" outlineLevel="0" collapsed="false">
      <c r="A298" s="6" t="n">
        <v>281</v>
      </c>
      <c r="B298" s="11" t="n">
        <f aca="true">NORMINV(RAND(),$B$5,$B$6)</f>
        <v>1788.58908408872</v>
      </c>
      <c r="C298" s="11" t="n">
        <f aca="false">MAX(ROUND(B298,0),500)</f>
        <v>1789</v>
      </c>
      <c r="D298" s="8" t="n">
        <f aca="true">MIN(MAX($B$12+NORMINV(RAND(),0,$B$13),0.2),0.95)</f>
        <v>0.524920797873555</v>
      </c>
      <c r="E298" s="11" t="n">
        <f aca="false">ROUND(C298*D298,0)</f>
        <v>939</v>
      </c>
      <c r="F298" s="20" t="n">
        <f aca="false">C298*(0.6*$B$8+0.15*$B$9+0.19*$B$10+0.06*$B$11)</f>
        <v>30269.88</v>
      </c>
      <c r="G298" s="20" t="n">
        <f aca="false">E298*$B$7</f>
        <v>42255</v>
      </c>
      <c r="H298" s="20" t="n">
        <f aca="false">E298*$B$14</f>
        <v>14085</v>
      </c>
      <c r="I298" s="20" t="n">
        <f aca="false">F298+G298+H298</f>
        <v>86609.88</v>
      </c>
    </row>
    <row r="299" customFormat="false" ht="15" hidden="false" customHeight="true" outlineLevel="0" collapsed="false">
      <c r="A299" s="6" t="n">
        <v>282</v>
      </c>
      <c r="B299" s="11" t="n">
        <f aca="true">NORMINV(RAND(),$B$5,$B$6)</f>
        <v>2108.53040883886</v>
      </c>
      <c r="C299" s="11" t="n">
        <f aca="false">MAX(ROUND(B299,0),500)</f>
        <v>2109</v>
      </c>
      <c r="D299" s="8" t="n">
        <f aca="true">MIN(MAX($B$12+NORMINV(RAND(),0,$B$13),0.2),0.95)</f>
        <v>0.53125068072133</v>
      </c>
      <c r="E299" s="11" t="n">
        <f aca="false">ROUND(C299*D299,0)</f>
        <v>1120</v>
      </c>
      <c r="F299" s="20" t="n">
        <f aca="false">C299*(0.6*$B$8+0.15*$B$9+0.19*$B$10+0.06*$B$11)</f>
        <v>35684.28</v>
      </c>
      <c r="G299" s="20" t="n">
        <f aca="false">E299*$B$7</f>
        <v>50400</v>
      </c>
      <c r="H299" s="20" t="n">
        <f aca="false">E299*$B$14</f>
        <v>16800</v>
      </c>
      <c r="I299" s="20" t="n">
        <f aca="false">F299+G299+H299</f>
        <v>102884.28</v>
      </c>
    </row>
    <row r="300" customFormat="false" ht="15" hidden="false" customHeight="true" outlineLevel="0" collapsed="false">
      <c r="A300" s="6" t="n">
        <v>283</v>
      </c>
      <c r="B300" s="11" t="n">
        <f aca="true">NORMINV(RAND(),$B$5,$B$6)</f>
        <v>1933.67827887403</v>
      </c>
      <c r="C300" s="11" t="n">
        <f aca="false">MAX(ROUND(B300,0),500)</f>
        <v>1934</v>
      </c>
      <c r="D300" s="8" t="n">
        <f aca="true">MIN(MAX($B$12+NORMINV(RAND(),0,$B$13),0.2),0.95)</f>
        <v>0.498888351463767</v>
      </c>
      <c r="E300" s="11" t="n">
        <f aca="false">ROUND(C300*D300,0)</f>
        <v>965</v>
      </c>
      <c r="F300" s="20" t="n">
        <f aca="false">C300*(0.6*$B$8+0.15*$B$9+0.19*$B$10+0.06*$B$11)</f>
        <v>32723.28</v>
      </c>
      <c r="G300" s="20" t="n">
        <f aca="false">E300*$B$7</f>
        <v>43425</v>
      </c>
      <c r="H300" s="20" t="n">
        <f aca="false">E300*$B$14</f>
        <v>14475</v>
      </c>
      <c r="I300" s="20" t="n">
        <f aca="false">F300+G300+H300</f>
        <v>90623.28</v>
      </c>
    </row>
    <row r="301" customFormat="false" ht="15" hidden="false" customHeight="true" outlineLevel="0" collapsed="false">
      <c r="A301" s="6" t="n">
        <v>284</v>
      </c>
      <c r="B301" s="11" t="n">
        <f aca="true">NORMINV(RAND(),$B$5,$B$6)</f>
        <v>1758.96095727777</v>
      </c>
      <c r="C301" s="11" t="n">
        <f aca="false">MAX(ROUND(B301,0),500)</f>
        <v>1759</v>
      </c>
      <c r="D301" s="8" t="n">
        <f aca="true">MIN(MAX($B$12+NORMINV(RAND(),0,$B$13),0.2),0.95)</f>
        <v>0.486170065096529</v>
      </c>
      <c r="E301" s="11" t="n">
        <f aca="false">ROUND(C301*D301,0)</f>
        <v>855</v>
      </c>
      <c r="F301" s="20" t="n">
        <f aca="false">C301*(0.6*$B$8+0.15*$B$9+0.19*$B$10+0.06*$B$11)</f>
        <v>29762.28</v>
      </c>
      <c r="G301" s="20" t="n">
        <f aca="false">E301*$B$7</f>
        <v>38475</v>
      </c>
      <c r="H301" s="20" t="n">
        <f aca="false">E301*$B$14</f>
        <v>12825</v>
      </c>
      <c r="I301" s="20" t="n">
        <f aca="false">F301+G301+H301</f>
        <v>81062.28</v>
      </c>
    </row>
    <row r="302" customFormat="false" ht="15" hidden="false" customHeight="true" outlineLevel="0" collapsed="false">
      <c r="A302" s="6" t="n">
        <v>285</v>
      </c>
      <c r="B302" s="11" t="n">
        <f aca="true">NORMINV(RAND(),$B$5,$B$6)</f>
        <v>1888.09933499768</v>
      </c>
      <c r="C302" s="11" t="n">
        <f aca="false">MAX(ROUND(B302,0),500)</f>
        <v>1888</v>
      </c>
      <c r="D302" s="8" t="n">
        <f aca="true">MIN(MAX($B$12+NORMINV(RAND(),0,$B$13),0.2),0.95)</f>
        <v>0.543761805925181</v>
      </c>
      <c r="E302" s="11" t="n">
        <f aca="false">ROUND(C302*D302,0)</f>
        <v>1027</v>
      </c>
      <c r="F302" s="20" t="n">
        <f aca="false">C302*(0.6*$B$8+0.15*$B$9+0.19*$B$10+0.06*$B$11)</f>
        <v>31944.96</v>
      </c>
      <c r="G302" s="20" t="n">
        <f aca="false">E302*$B$7</f>
        <v>46215</v>
      </c>
      <c r="H302" s="20" t="n">
        <f aca="false">E302*$B$14</f>
        <v>15405</v>
      </c>
      <c r="I302" s="20" t="n">
        <f aca="false">F302+G302+H302</f>
        <v>93564.96</v>
      </c>
    </row>
    <row r="303" customFormat="false" ht="15" hidden="false" customHeight="true" outlineLevel="0" collapsed="false">
      <c r="A303" s="6" t="n">
        <v>286</v>
      </c>
      <c r="B303" s="11" t="n">
        <f aca="true">NORMINV(RAND(),$B$5,$B$6)</f>
        <v>1667.35570462714</v>
      </c>
      <c r="C303" s="11" t="n">
        <f aca="false">MAX(ROUND(B303,0),500)</f>
        <v>1667</v>
      </c>
      <c r="D303" s="8" t="n">
        <f aca="true">MIN(MAX($B$12+NORMINV(RAND(),0,$B$13),0.2),0.95)</f>
        <v>0.510699812717621</v>
      </c>
      <c r="E303" s="11" t="n">
        <f aca="false">ROUND(C303*D303,0)</f>
        <v>851</v>
      </c>
      <c r="F303" s="20" t="n">
        <f aca="false">C303*(0.6*$B$8+0.15*$B$9+0.19*$B$10+0.06*$B$11)</f>
        <v>28205.64</v>
      </c>
      <c r="G303" s="20" t="n">
        <f aca="false">E303*$B$7</f>
        <v>38295</v>
      </c>
      <c r="H303" s="20" t="n">
        <f aca="false">E303*$B$14</f>
        <v>12765</v>
      </c>
      <c r="I303" s="20" t="n">
        <f aca="false">F303+G303+H303</f>
        <v>79265.64</v>
      </c>
    </row>
    <row r="304" customFormat="false" ht="15" hidden="false" customHeight="true" outlineLevel="0" collapsed="false">
      <c r="A304" s="6" t="n">
        <v>287</v>
      </c>
      <c r="B304" s="11" t="n">
        <f aca="true">NORMINV(RAND(),$B$5,$B$6)</f>
        <v>2267.87570907101</v>
      </c>
      <c r="C304" s="11" t="n">
        <f aca="false">MAX(ROUND(B304,0),500)</f>
        <v>2268</v>
      </c>
      <c r="D304" s="8" t="n">
        <f aca="true">MIN(MAX($B$12+NORMINV(RAND(),0,$B$13),0.2),0.95)</f>
        <v>0.575882393621382</v>
      </c>
      <c r="E304" s="11" t="n">
        <f aca="false">ROUND(C304*D304,0)</f>
        <v>1306</v>
      </c>
      <c r="F304" s="20" t="n">
        <f aca="false">C304*(0.6*$B$8+0.15*$B$9+0.19*$B$10+0.06*$B$11)</f>
        <v>38374.56</v>
      </c>
      <c r="G304" s="20" t="n">
        <f aca="false">E304*$B$7</f>
        <v>58770</v>
      </c>
      <c r="H304" s="20" t="n">
        <f aca="false">E304*$B$14</f>
        <v>19590</v>
      </c>
      <c r="I304" s="20" t="n">
        <f aca="false">F304+G304+H304</f>
        <v>116734.56</v>
      </c>
    </row>
    <row r="305" customFormat="false" ht="15" hidden="false" customHeight="true" outlineLevel="0" collapsed="false">
      <c r="A305" s="6" t="n">
        <v>288</v>
      </c>
      <c r="B305" s="11" t="n">
        <f aca="true">NORMINV(RAND(),$B$5,$B$6)</f>
        <v>1835.71914737248</v>
      </c>
      <c r="C305" s="11" t="n">
        <f aca="false">MAX(ROUND(B305,0),500)</f>
        <v>1836</v>
      </c>
      <c r="D305" s="8" t="n">
        <f aca="true">MIN(MAX($B$12+NORMINV(RAND(),0,$B$13),0.2),0.95)</f>
        <v>0.570991603792207</v>
      </c>
      <c r="E305" s="11" t="n">
        <f aca="false">ROUND(C305*D305,0)</f>
        <v>1048</v>
      </c>
      <c r="F305" s="20" t="n">
        <f aca="false">C305*(0.6*$B$8+0.15*$B$9+0.19*$B$10+0.06*$B$11)</f>
        <v>31065.12</v>
      </c>
      <c r="G305" s="20" t="n">
        <f aca="false">E305*$B$7</f>
        <v>47160</v>
      </c>
      <c r="H305" s="20" t="n">
        <f aca="false">E305*$B$14</f>
        <v>15720</v>
      </c>
      <c r="I305" s="20" t="n">
        <f aca="false">F305+G305+H305</f>
        <v>93945.12</v>
      </c>
    </row>
    <row r="306" customFormat="false" ht="15" hidden="false" customHeight="true" outlineLevel="0" collapsed="false">
      <c r="A306" s="6" t="n">
        <v>289</v>
      </c>
      <c r="B306" s="11" t="n">
        <f aca="true">NORMINV(RAND(),$B$5,$B$6)</f>
        <v>2329.39475499857</v>
      </c>
      <c r="C306" s="11" t="n">
        <f aca="false">MAX(ROUND(B306,0),500)</f>
        <v>2329</v>
      </c>
      <c r="D306" s="8" t="n">
        <f aca="true">MIN(MAX($B$12+NORMINV(RAND(),0,$B$13),0.2),0.95)</f>
        <v>0.545902216059986</v>
      </c>
      <c r="E306" s="11" t="n">
        <f aca="false">ROUND(C306*D306,0)</f>
        <v>1271</v>
      </c>
      <c r="F306" s="20" t="n">
        <f aca="false">C306*(0.6*$B$8+0.15*$B$9+0.19*$B$10+0.06*$B$11)</f>
        <v>39406.68</v>
      </c>
      <c r="G306" s="20" t="n">
        <f aca="false">E306*$B$7</f>
        <v>57195</v>
      </c>
      <c r="H306" s="20" t="n">
        <f aca="false">E306*$B$14</f>
        <v>19065</v>
      </c>
      <c r="I306" s="20" t="n">
        <f aca="false">F306+G306+H306</f>
        <v>115666.68</v>
      </c>
    </row>
    <row r="307" customFormat="false" ht="15" hidden="false" customHeight="true" outlineLevel="0" collapsed="false">
      <c r="A307" s="6" t="n">
        <v>290</v>
      </c>
      <c r="B307" s="11" t="n">
        <f aca="true">NORMINV(RAND(),$B$5,$B$6)</f>
        <v>1800.4028852065</v>
      </c>
      <c r="C307" s="11" t="n">
        <f aca="false">MAX(ROUND(B307,0),500)</f>
        <v>1800</v>
      </c>
      <c r="D307" s="8" t="n">
        <f aca="true">MIN(MAX($B$12+NORMINV(RAND(),0,$B$13),0.2),0.95)</f>
        <v>0.487887841976221</v>
      </c>
      <c r="E307" s="11" t="n">
        <f aca="false">ROUND(C307*D307,0)</f>
        <v>878</v>
      </c>
      <c r="F307" s="20" t="n">
        <f aca="false">C307*(0.6*$B$8+0.15*$B$9+0.19*$B$10+0.06*$B$11)</f>
        <v>30456</v>
      </c>
      <c r="G307" s="20" t="n">
        <f aca="false">E307*$B$7</f>
        <v>39510</v>
      </c>
      <c r="H307" s="20" t="n">
        <f aca="false">E307*$B$14</f>
        <v>13170</v>
      </c>
      <c r="I307" s="20" t="n">
        <f aca="false">F307+G307+H307</f>
        <v>83136</v>
      </c>
    </row>
    <row r="308" customFormat="false" ht="15" hidden="false" customHeight="true" outlineLevel="0" collapsed="false">
      <c r="A308" s="6" t="n">
        <v>291</v>
      </c>
      <c r="B308" s="11" t="n">
        <f aca="true">NORMINV(RAND(),$B$5,$B$6)</f>
        <v>2675.84010176165</v>
      </c>
      <c r="C308" s="11" t="n">
        <f aca="false">MAX(ROUND(B308,0),500)</f>
        <v>2676</v>
      </c>
      <c r="D308" s="8" t="n">
        <f aca="true">MIN(MAX($B$12+NORMINV(RAND(),0,$B$13),0.2),0.95)</f>
        <v>0.572550141950351</v>
      </c>
      <c r="E308" s="11" t="n">
        <f aca="false">ROUND(C308*D308,0)</f>
        <v>1532</v>
      </c>
      <c r="F308" s="20" t="n">
        <f aca="false">C308*(0.6*$B$8+0.15*$B$9+0.19*$B$10+0.06*$B$11)</f>
        <v>45277.92</v>
      </c>
      <c r="G308" s="20" t="n">
        <f aca="false">E308*$B$7</f>
        <v>68940</v>
      </c>
      <c r="H308" s="20" t="n">
        <f aca="false">E308*$B$14</f>
        <v>22980</v>
      </c>
      <c r="I308" s="20" t="n">
        <f aca="false">F308+G308+H308</f>
        <v>137197.92</v>
      </c>
    </row>
    <row r="309" customFormat="false" ht="15" hidden="false" customHeight="true" outlineLevel="0" collapsed="false">
      <c r="A309" s="6" t="n">
        <v>292</v>
      </c>
      <c r="B309" s="11" t="n">
        <f aca="true">NORMINV(RAND(),$B$5,$B$6)</f>
        <v>2022.46553435265</v>
      </c>
      <c r="C309" s="11" t="n">
        <f aca="false">MAX(ROUND(B309,0),500)</f>
        <v>2022</v>
      </c>
      <c r="D309" s="8" t="n">
        <f aca="true">MIN(MAX($B$12+NORMINV(RAND(),0,$B$13),0.2),0.95)</f>
        <v>0.475260120498538</v>
      </c>
      <c r="E309" s="11" t="n">
        <f aca="false">ROUND(C309*D309,0)</f>
        <v>961</v>
      </c>
      <c r="F309" s="20" t="n">
        <f aca="false">C309*(0.6*$B$8+0.15*$B$9+0.19*$B$10+0.06*$B$11)</f>
        <v>34212.24</v>
      </c>
      <c r="G309" s="20" t="n">
        <f aca="false">E309*$B$7</f>
        <v>43245</v>
      </c>
      <c r="H309" s="20" t="n">
        <f aca="false">E309*$B$14</f>
        <v>14415</v>
      </c>
      <c r="I309" s="20" t="n">
        <f aca="false">F309+G309+H309</f>
        <v>91872.24</v>
      </c>
    </row>
    <row r="310" customFormat="false" ht="15" hidden="false" customHeight="true" outlineLevel="0" collapsed="false">
      <c r="A310" s="6" t="n">
        <v>293</v>
      </c>
      <c r="B310" s="11" t="n">
        <f aca="true">NORMINV(RAND(),$B$5,$B$6)</f>
        <v>1927.58200117951</v>
      </c>
      <c r="C310" s="11" t="n">
        <f aca="false">MAX(ROUND(B310,0),500)</f>
        <v>1928</v>
      </c>
      <c r="D310" s="8" t="n">
        <f aca="true">MIN(MAX($B$12+NORMINV(RAND(),0,$B$13),0.2),0.95)</f>
        <v>0.643964809182497</v>
      </c>
      <c r="E310" s="11" t="n">
        <f aca="false">ROUND(C310*D310,0)</f>
        <v>1242</v>
      </c>
      <c r="F310" s="20" t="n">
        <f aca="false">C310*(0.6*$B$8+0.15*$B$9+0.19*$B$10+0.06*$B$11)</f>
        <v>32621.76</v>
      </c>
      <c r="G310" s="20" t="n">
        <f aca="false">E310*$B$7</f>
        <v>55890</v>
      </c>
      <c r="H310" s="20" t="n">
        <f aca="false">E310*$B$14</f>
        <v>18630</v>
      </c>
      <c r="I310" s="20" t="n">
        <f aca="false">F310+G310+H310</f>
        <v>107141.76</v>
      </c>
    </row>
    <row r="311" customFormat="false" ht="15" hidden="false" customHeight="true" outlineLevel="0" collapsed="false">
      <c r="A311" s="6" t="n">
        <v>294</v>
      </c>
      <c r="B311" s="11" t="n">
        <f aca="true">NORMINV(RAND(),$B$5,$B$6)</f>
        <v>1520.25003709931</v>
      </c>
      <c r="C311" s="11" t="n">
        <f aca="false">MAX(ROUND(B311,0),500)</f>
        <v>1520</v>
      </c>
      <c r="D311" s="8" t="n">
        <f aca="true">MIN(MAX($B$12+NORMINV(RAND(),0,$B$13),0.2),0.95)</f>
        <v>0.677437776539438</v>
      </c>
      <c r="E311" s="11" t="n">
        <f aca="false">ROUND(C311*D311,0)</f>
        <v>1030</v>
      </c>
      <c r="F311" s="20" t="n">
        <f aca="false">C311*(0.6*$B$8+0.15*$B$9+0.19*$B$10+0.06*$B$11)</f>
        <v>25718.4</v>
      </c>
      <c r="G311" s="20" t="n">
        <f aca="false">E311*$B$7</f>
        <v>46350</v>
      </c>
      <c r="H311" s="20" t="n">
        <f aca="false">E311*$B$14</f>
        <v>15450</v>
      </c>
      <c r="I311" s="20" t="n">
        <f aca="false">F311+G311+H311</f>
        <v>87518.4</v>
      </c>
    </row>
    <row r="312" customFormat="false" ht="15" hidden="false" customHeight="true" outlineLevel="0" collapsed="false">
      <c r="A312" s="6" t="n">
        <v>295</v>
      </c>
      <c r="B312" s="11" t="n">
        <f aca="true">NORMINV(RAND(),$B$5,$B$6)</f>
        <v>1803.35791628575</v>
      </c>
      <c r="C312" s="11" t="n">
        <f aca="false">MAX(ROUND(B312,0),500)</f>
        <v>1803</v>
      </c>
      <c r="D312" s="8" t="n">
        <f aca="true">MIN(MAX($B$12+NORMINV(RAND(),0,$B$13),0.2),0.95)</f>
        <v>0.529605762120391</v>
      </c>
      <c r="E312" s="11" t="n">
        <f aca="false">ROUND(C312*D312,0)</f>
        <v>955</v>
      </c>
      <c r="F312" s="20" t="n">
        <f aca="false">C312*(0.6*$B$8+0.15*$B$9+0.19*$B$10+0.06*$B$11)</f>
        <v>30506.76</v>
      </c>
      <c r="G312" s="20" t="n">
        <f aca="false">E312*$B$7</f>
        <v>42975</v>
      </c>
      <c r="H312" s="20" t="n">
        <f aca="false">E312*$B$14</f>
        <v>14325</v>
      </c>
      <c r="I312" s="20" t="n">
        <f aca="false">F312+G312+H312</f>
        <v>87806.76</v>
      </c>
    </row>
    <row r="313" customFormat="false" ht="15" hidden="false" customHeight="true" outlineLevel="0" collapsed="false">
      <c r="A313" s="6" t="n">
        <v>296</v>
      </c>
      <c r="B313" s="11" t="n">
        <f aca="true">NORMINV(RAND(),$B$5,$B$6)</f>
        <v>2041.11261828357</v>
      </c>
      <c r="C313" s="11" t="n">
        <f aca="false">MAX(ROUND(B313,0),500)</f>
        <v>2041</v>
      </c>
      <c r="D313" s="8" t="n">
        <f aca="true">MIN(MAX($B$12+NORMINV(RAND(),0,$B$13),0.2),0.95)</f>
        <v>0.630924519861865</v>
      </c>
      <c r="E313" s="11" t="n">
        <f aca="false">ROUND(C313*D313,0)</f>
        <v>1288</v>
      </c>
      <c r="F313" s="20" t="n">
        <f aca="false">C313*(0.6*$B$8+0.15*$B$9+0.19*$B$10+0.06*$B$11)</f>
        <v>34533.72</v>
      </c>
      <c r="G313" s="20" t="n">
        <f aca="false">E313*$B$7</f>
        <v>57960</v>
      </c>
      <c r="H313" s="20" t="n">
        <f aca="false">E313*$B$14</f>
        <v>19320</v>
      </c>
      <c r="I313" s="20" t="n">
        <f aca="false">F313+G313+H313</f>
        <v>111813.72</v>
      </c>
    </row>
    <row r="314" customFormat="false" ht="15" hidden="false" customHeight="true" outlineLevel="0" collapsed="false">
      <c r="A314" s="6" t="n">
        <v>297</v>
      </c>
      <c r="B314" s="11" t="n">
        <f aca="true">NORMINV(RAND(),$B$5,$B$6)</f>
        <v>1921.63041484765</v>
      </c>
      <c r="C314" s="11" t="n">
        <f aca="false">MAX(ROUND(B314,0),500)</f>
        <v>1922</v>
      </c>
      <c r="D314" s="8" t="n">
        <f aca="true">MIN(MAX($B$12+NORMINV(RAND(),0,$B$13),0.2),0.95)</f>
        <v>0.642843256624019</v>
      </c>
      <c r="E314" s="11" t="n">
        <f aca="false">ROUND(C314*D314,0)</f>
        <v>1236</v>
      </c>
      <c r="F314" s="20" t="n">
        <f aca="false">C314*(0.6*$B$8+0.15*$B$9+0.19*$B$10+0.06*$B$11)</f>
        <v>32520.24</v>
      </c>
      <c r="G314" s="20" t="n">
        <f aca="false">E314*$B$7</f>
        <v>55620</v>
      </c>
      <c r="H314" s="20" t="n">
        <f aca="false">E314*$B$14</f>
        <v>18540</v>
      </c>
      <c r="I314" s="20" t="n">
        <f aca="false">F314+G314+H314</f>
        <v>106680.24</v>
      </c>
    </row>
    <row r="315" customFormat="false" ht="15" hidden="false" customHeight="true" outlineLevel="0" collapsed="false">
      <c r="A315" s="6" t="n">
        <v>298</v>
      </c>
      <c r="B315" s="11" t="n">
        <f aca="true">NORMINV(RAND(),$B$5,$B$6)</f>
        <v>2273.01509923997</v>
      </c>
      <c r="C315" s="11" t="n">
        <f aca="false">MAX(ROUND(B315,0),500)</f>
        <v>2273</v>
      </c>
      <c r="D315" s="8" t="n">
        <f aca="true">MIN(MAX($B$12+NORMINV(RAND(),0,$B$13),0.2),0.95)</f>
        <v>0.595047923221641</v>
      </c>
      <c r="E315" s="11" t="n">
        <f aca="false">ROUND(C315*D315,0)</f>
        <v>1353</v>
      </c>
      <c r="F315" s="20" t="n">
        <f aca="false">C315*(0.6*$B$8+0.15*$B$9+0.19*$B$10+0.06*$B$11)</f>
        <v>38459.16</v>
      </c>
      <c r="G315" s="20" t="n">
        <f aca="false">E315*$B$7</f>
        <v>60885</v>
      </c>
      <c r="H315" s="20" t="n">
        <f aca="false">E315*$B$14</f>
        <v>20295</v>
      </c>
      <c r="I315" s="20" t="n">
        <f aca="false">F315+G315+H315</f>
        <v>119639.16</v>
      </c>
    </row>
    <row r="316" customFormat="false" ht="15" hidden="false" customHeight="true" outlineLevel="0" collapsed="false">
      <c r="A316" s="6" t="n">
        <v>299</v>
      </c>
      <c r="B316" s="11" t="n">
        <f aca="true">NORMINV(RAND(),$B$5,$B$6)</f>
        <v>2015.06651832345</v>
      </c>
      <c r="C316" s="11" t="n">
        <f aca="false">MAX(ROUND(B316,0),500)</f>
        <v>2015</v>
      </c>
      <c r="D316" s="8" t="n">
        <f aca="true">MIN(MAX($B$12+NORMINV(RAND(),0,$B$13),0.2),0.95)</f>
        <v>0.583262684975022</v>
      </c>
      <c r="E316" s="11" t="n">
        <f aca="false">ROUND(C316*D316,0)</f>
        <v>1175</v>
      </c>
      <c r="F316" s="20" t="n">
        <f aca="false">C316*(0.6*$B$8+0.15*$B$9+0.19*$B$10+0.06*$B$11)</f>
        <v>34093.8</v>
      </c>
      <c r="G316" s="20" t="n">
        <f aca="false">E316*$B$7</f>
        <v>52875</v>
      </c>
      <c r="H316" s="20" t="n">
        <f aca="false">E316*$B$14</f>
        <v>17625</v>
      </c>
      <c r="I316" s="20" t="n">
        <f aca="false">F316+G316+H316</f>
        <v>104593.8</v>
      </c>
    </row>
    <row r="317" customFormat="false" ht="15" hidden="false" customHeight="true" outlineLevel="0" collapsed="false">
      <c r="A317" s="6" t="n">
        <v>300</v>
      </c>
      <c r="B317" s="11" t="n">
        <f aca="true">NORMINV(RAND(),$B$5,$B$6)</f>
        <v>1873.31772048453</v>
      </c>
      <c r="C317" s="11" t="n">
        <f aca="false">MAX(ROUND(B317,0),500)</f>
        <v>1873</v>
      </c>
      <c r="D317" s="8" t="n">
        <f aca="true">MIN(MAX($B$12+NORMINV(RAND(),0,$B$13),0.2),0.95)</f>
        <v>0.704159233736844</v>
      </c>
      <c r="E317" s="11" t="n">
        <f aca="false">ROUND(C317*D317,0)</f>
        <v>1319</v>
      </c>
      <c r="F317" s="20" t="n">
        <f aca="false">C317*(0.6*$B$8+0.15*$B$9+0.19*$B$10+0.06*$B$11)</f>
        <v>31691.16</v>
      </c>
      <c r="G317" s="20" t="n">
        <f aca="false">E317*$B$7</f>
        <v>59355</v>
      </c>
      <c r="H317" s="20" t="n">
        <f aca="false">E317*$B$14</f>
        <v>19785</v>
      </c>
      <c r="I317" s="20" t="n">
        <f aca="false">F317+G317+H317</f>
        <v>110831.16</v>
      </c>
    </row>
    <row r="318" customFormat="false" ht="15" hidden="false" customHeight="true" outlineLevel="0" collapsed="false">
      <c r="A318" s="6" t="n">
        <v>301</v>
      </c>
      <c r="B318" s="11" t="n">
        <f aca="true">NORMINV(RAND(),$B$5,$B$6)</f>
        <v>2262.95712625199</v>
      </c>
      <c r="C318" s="11" t="n">
        <f aca="false">MAX(ROUND(B318,0),500)</f>
        <v>2263</v>
      </c>
      <c r="D318" s="8" t="n">
        <f aca="true">MIN(MAX($B$12+NORMINV(RAND(),0,$B$13),0.2),0.95)</f>
        <v>0.617831738652793</v>
      </c>
      <c r="E318" s="11" t="n">
        <f aca="false">ROUND(C318*D318,0)</f>
        <v>1398</v>
      </c>
      <c r="F318" s="20" t="n">
        <f aca="false">C318*(0.6*$B$8+0.15*$B$9+0.19*$B$10+0.06*$B$11)</f>
        <v>38289.96</v>
      </c>
      <c r="G318" s="20" t="n">
        <f aca="false">E318*$B$7</f>
        <v>62910</v>
      </c>
      <c r="H318" s="20" t="n">
        <f aca="false">E318*$B$14</f>
        <v>20970</v>
      </c>
      <c r="I318" s="20" t="n">
        <f aca="false">F318+G318+H318</f>
        <v>122169.96</v>
      </c>
    </row>
    <row r="319" customFormat="false" ht="15" hidden="false" customHeight="true" outlineLevel="0" collapsed="false">
      <c r="A319" s="6" t="n">
        <v>302</v>
      </c>
      <c r="B319" s="11" t="n">
        <f aca="true">NORMINV(RAND(),$B$5,$B$6)</f>
        <v>1505.00633883333</v>
      </c>
      <c r="C319" s="11" t="n">
        <f aca="false">MAX(ROUND(B319,0),500)</f>
        <v>1505</v>
      </c>
      <c r="D319" s="8" t="n">
        <f aca="true">MIN(MAX($B$12+NORMINV(RAND(),0,$B$13),0.2),0.95)</f>
        <v>0.555055019324978</v>
      </c>
      <c r="E319" s="11" t="n">
        <f aca="false">ROUND(C319*D319,0)</f>
        <v>835</v>
      </c>
      <c r="F319" s="20" t="n">
        <f aca="false">C319*(0.6*$B$8+0.15*$B$9+0.19*$B$10+0.06*$B$11)</f>
        <v>25464.6</v>
      </c>
      <c r="G319" s="20" t="n">
        <f aca="false">E319*$B$7</f>
        <v>37575</v>
      </c>
      <c r="H319" s="20" t="n">
        <f aca="false">E319*$B$14</f>
        <v>12525</v>
      </c>
      <c r="I319" s="20" t="n">
        <f aca="false">F319+G319+H319</f>
        <v>75564.6</v>
      </c>
    </row>
    <row r="320" customFormat="false" ht="15" hidden="false" customHeight="true" outlineLevel="0" collapsed="false">
      <c r="A320" s="6" t="n">
        <v>303</v>
      </c>
      <c r="B320" s="11" t="n">
        <f aca="true">NORMINV(RAND(),$B$5,$B$6)</f>
        <v>2229.35901639379</v>
      </c>
      <c r="C320" s="11" t="n">
        <f aca="false">MAX(ROUND(B320,0),500)</f>
        <v>2229</v>
      </c>
      <c r="D320" s="8" t="n">
        <f aca="true">MIN(MAX($B$12+NORMINV(RAND(),0,$B$13),0.2),0.95)</f>
        <v>0.555722241216914</v>
      </c>
      <c r="E320" s="11" t="n">
        <f aca="false">ROUND(C320*D320,0)</f>
        <v>1239</v>
      </c>
      <c r="F320" s="20" t="n">
        <f aca="false">C320*(0.6*$B$8+0.15*$B$9+0.19*$B$10+0.06*$B$11)</f>
        <v>37714.68</v>
      </c>
      <c r="G320" s="20" t="n">
        <f aca="false">E320*$B$7</f>
        <v>55755</v>
      </c>
      <c r="H320" s="20" t="n">
        <f aca="false">E320*$B$14</f>
        <v>18585</v>
      </c>
      <c r="I320" s="20" t="n">
        <f aca="false">F320+G320+H320</f>
        <v>112054.68</v>
      </c>
    </row>
    <row r="321" customFormat="false" ht="15" hidden="false" customHeight="true" outlineLevel="0" collapsed="false">
      <c r="A321" s="6" t="n">
        <v>304</v>
      </c>
      <c r="B321" s="11" t="n">
        <f aca="true">NORMINV(RAND(),$B$5,$B$6)</f>
        <v>2726.32802755789</v>
      </c>
      <c r="C321" s="11" t="n">
        <f aca="false">MAX(ROUND(B321,0),500)</f>
        <v>2726</v>
      </c>
      <c r="D321" s="8" t="n">
        <f aca="true">MIN(MAX($B$12+NORMINV(RAND(),0,$B$13),0.2),0.95)</f>
        <v>0.663108828700595</v>
      </c>
      <c r="E321" s="11" t="n">
        <f aca="false">ROUND(C321*D321,0)</f>
        <v>1808</v>
      </c>
      <c r="F321" s="20" t="n">
        <f aca="false">C321*(0.6*$B$8+0.15*$B$9+0.19*$B$10+0.06*$B$11)</f>
        <v>46123.92</v>
      </c>
      <c r="G321" s="20" t="n">
        <f aca="false">E321*$B$7</f>
        <v>81360</v>
      </c>
      <c r="H321" s="20" t="n">
        <f aca="false">E321*$B$14</f>
        <v>27120</v>
      </c>
      <c r="I321" s="20" t="n">
        <f aca="false">F321+G321+H321</f>
        <v>154603.92</v>
      </c>
    </row>
    <row r="322" customFormat="false" ht="15" hidden="false" customHeight="true" outlineLevel="0" collapsed="false">
      <c r="A322" s="6" t="n">
        <v>305</v>
      </c>
      <c r="B322" s="11" t="n">
        <f aca="true">NORMINV(RAND(),$B$5,$B$6)</f>
        <v>2091.85727420312</v>
      </c>
      <c r="C322" s="11" t="n">
        <f aca="false">MAX(ROUND(B322,0),500)</f>
        <v>2092</v>
      </c>
      <c r="D322" s="8" t="n">
        <f aca="true">MIN(MAX($B$12+NORMINV(RAND(),0,$B$13),0.2),0.95)</f>
        <v>0.515502976981393</v>
      </c>
      <c r="E322" s="11" t="n">
        <f aca="false">ROUND(C322*D322,0)</f>
        <v>1078</v>
      </c>
      <c r="F322" s="20" t="n">
        <f aca="false">C322*(0.6*$B$8+0.15*$B$9+0.19*$B$10+0.06*$B$11)</f>
        <v>35396.64</v>
      </c>
      <c r="G322" s="20" t="n">
        <f aca="false">E322*$B$7</f>
        <v>48510</v>
      </c>
      <c r="H322" s="20" t="n">
        <f aca="false">E322*$B$14</f>
        <v>16170</v>
      </c>
      <c r="I322" s="20" t="n">
        <f aca="false">F322+G322+H322</f>
        <v>100076.64</v>
      </c>
    </row>
    <row r="323" customFormat="false" ht="15" hidden="false" customHeight="true" outlineLevel="0" collapsed="false">
      <c r="A323" s="6" t="n">
        <v>306</v>
      </c>
      <c r="B323" s="11" t="n">
        <f aca="true">NORMINV(RAND(),$B$5,$B$6)</f>
        <v>2311.69435216828</v>
      </c>
      <c r="C323" s="11" t="n">
        <f aca="false">MAX(ROUND(B323,0),500)</f>
        <v>2312</v>
      </c>
      <c r="D323" s="8" t="n">
        <f aca="true">MIN(MAX($B$12+NORMINV(RAND(),0,$B$13),0.2),0.95)</f>
        <v>0.483491727035494</v>
      </c>
      <c r="E323" s="11" t="n">
        <f aca="false">ROUND(C323*D323,0)</f>
        <v>1118</v>
      </c>
      <c r="F323" s="20" t="n">
        <f aca="false">C323*(0.6*$B$8+0.15*$B$9+0.19*$B$10+0.06*$B$11)</f>
        <v>39119.04</v>
      </c>
      <c r="G323" s="20" t="n">
        <f aca="false">E323*$B$7</f>
        <v>50310</v>
      </c>
      <c r="H323" s="20" t="n">
        <f aca="false">E323*$B$14</f>
        <v>16770</v>
      </c>
      <c r="I323" s="20" t="n">
        <f aca="false">F323+G323+H323</f>
        <v>106199.04</v>
      </c>
    </row>
    <row r="324" customFormat="false" ht="15" hidden="false" customHeight="true" outlineLevel="0" collapsed="false">
      <c r="A324" s="6" t="n">
        <v>307</v>
      </c>
      <c r="B324" s="11" t="n">
        <f aca="true">NORMINV(RAND(),$B$5,$B$6)</f>
        <v>2026.73547156738</v>
      </c>
      <c r="C324" s="11" t="n">
        <f aca="false">MAX(ROUND(B324,0),500)</f>
        <v>2027</v>
      </c>
      <c r="D324" s="8" t="n">
        <f aca="true">MIN(MAX($B$12+NORMINV(RAND(),0,$B$13),0.2),0.95)</f>
        <v>0.535934557016487</v>
      </c>
      <c r="E324" s="11" t="n">
        <f aca="false">ROUND(C324*D324,0)</f>
        <v>1086</v>
      </c>
      <c r="F324" s="20" t="n">
        <f aca="false">C324*(0.6*$B$8+0.15*$B$9+0.19*$B$10+0.06*$B$11)</f>
        <v>34296.84</v>
      </c>
      <c r="G324" s="20" t="n">
        <f aca="false">E324*$B$7</f>
        <v>48870</v>
      </c>
      <c r="H324" s="20" t="n">
        <f aca="false">E324*$B$14</f>
        <v>16290</v>
      </c>
      <c r="I324" s="20" t="n">
        <f aca="false">F324+G324+H324</f>
        <v>99456.84</v>
      </c>
    </row>
    <row r="325" customFormat="false" ht="15" hidden="false" customHeight="true" outlineLevel="0" collapsed="false">
      <c r="A325" s="6" t="n">
        <v>308</v>
      </c>
      <c r="B325" s="11" t="n">
        <f aca="true">NORMINV(RAND(),$B$5,$B$6)</f>
        <v>1923.86568915474</v>
      </c>
      <c r="C325" s="11" t="n">
        <f aca="false">MAX(ROUND(B325,0),500)</f>
        <v>1924</v>
      </c>
      <c r="D325" s="8" t="n">
        <f aca="true">MIN(MAX($B$12+NORMINV(RAND(),0,$B$13),0.2),0.95)</f>
        <v>0.47398220028047</v>
      </c>
      <c r="E325" s="11" t="n">
        <f aca="false">ROUND(C325*D325,0)</f>
        <v>912</v>
      </c>
      <c r="F325" s="20" t="n">
        <f aca="false">C325*(0.6*$B$8+0.15*$B$9+0.19*$B$10+0.06*$B$11)</f>
        <v>32554.08</v>
      </c>
      <c r="G325" s="20" t="n">
        <f aca="false">E325*$B$7</f>
        <v>41040</v>
      </c>
      <c r="H325" s="20" t="n">
        <f aca="false">E325*$B$14</f>
        <v>13680</v>
      </c>
      <c r="I325" s="20" t="n">
        <f aca="false">F325+G325+H325</f>
        <v>87274.08</v>
      </c>
    </row>
    <row r="326" customFormat="false" ht="15" hidden="false" customHeight="true" outlineLevel="0" collapsed="false">
      <c r="A326" s="6" t="n">
        <v>309</v>
      </c>
      <c r="B326" s="11" t="n">
        <f aca="true">NORMINV(RAND(),$B$5,$B$6)</f>
        <v>2033.90630390916</v>
      </c>
      <c r="C326" s="11" t="n">
        <f aca="false">MAX(ROUND(B326,0),500)</f>
        <v>2034</v>
      </c>
      <c r="D326" s="8" t="n">
        <f aca="true">MIN(MAX($B$12+NORMINV(RAND(),0,$B$13),0.2),0.95)</f>
        <v>0.615830055884551</v>
      </c>
      <c r="E326" s="11" t="n">
        <f aca="false">ROUND(C326*D326,0)</f>
        <v>1253</v>
      </c>
      <c r="F326" s="20" t="n">
        <f aca="false">C326*(0.6*$B$8+0.15*$B$9+0.19*$B$10+0.06*$B$11)</f>
        <v>34415.28</v>
      </c>
      <c r="G326" s="20" t="n">
        <f aca="false">E326*$B$7</f>
        <v>56385</v>
      </c>
      <c r="H326" s="20" t="n">
        <f aca="false">E326*$B$14</f>
        <v>18795</v>
      </c>
      <c r="I326" s="20" t="n">
        <f aca="false">F326+G326+H326</f>
        <v>109595.28</v>
      </c>
    </row>
    <row r="327" customFormat="false" ht="15" hidden="false" customHeight="true" outlineLevel="0" collapsed="false">
      <c r="A327" s="6" t="n">
        <v>310</v>
      </c>
      <c r="B327" s="11" t="n">
        <f aca="true">NORMINV(RAND(),$B$5,$B$6)</f>
        <v>1961.87717421414</v>
      </c>
      <c r="C327" s="11" t="n">
        <f aca="false">MAX(ROUND(B327,0),500)</f>
        <v>1962</v>
      </c>
      <c r="D327" s="8" t="n">
        <f aca="true">MIN(MAX($B$12+NORMINV(RAND(),0,$B$13),0.2),0.95)</f>
        <v>0.509416602872842</v>
      </c>
      <c r="E327" s="11" t="n">
        <f aca="false">ROUND(C327*D327,0)</f>
        <v>999</v>
      </c>
      <c r="F327" s="20" t="n">
        <f aca="false">C327*(0.6*$B$8+0.15*$B$9+0.19*$B$10+0.06*$B$11)</f>
        <v>33197.04</v>
      </c>
      <c r="G327" s="20" t="n">
        <f aca="false">E327*$B$7</f>
        <v>44955</v>
      </c>
      <c r="H327" s="20" t="n">
        <f aca="false">E327*$B$14</f>
        <v>14985</v>
      </c>
      <c r="I327" s="20" t="n">
        <f aca="false">F327+G327+H327</f>
        <v>93137.04</v>
      </c>
    </row>
    <row r="328" customFormat="false" ht="15" hidden="false" customHeight="true" outlineLevel="0" collapsed="false">
      <c r="A328" s="6" t="n">
        <v>311</v>
      </c>
      <c r="B328" s="11" t="n">
        <f aca="true">NORMINV(RAND(),$B$5,$B$6)</f>
        <v>2424.98586292158</v>
      </c>
      <c r="C328" s="11" t="n">
        <f aca="false">MAX(ROUND(B328,0),500)</f>
        <v>2425</v>
      </c>
      <c r="D328" s="8" t="n">
        <f aca="true">MIN(MAX($B$12+NORMINV(RAND(),0,$B$13),0.2),0.95)</f>
        <v>0.506545426742553</v>
      </c>
      <c r="E328" s="11" t="n">
        <f aca="false">ROUND(C328*D328,0)</f>
        <v>1228</v>
      </c>
      <c r="F328" s="20" t="n">
        <f aca="false">C328*(0.6*$B$8+0.15*$B$9+0.19*$B$10+0.06*$B$11)</f>
        <v>41031</v>
      </c>
      <c r="G328" s="20" t="n">
        <f aca="false">E328*$B$7</f>
        <v>55260</v>
      </c>
      <c r="H328" s="20" t="n">
        <f aca="false">E328*$B$14</f>
        <v>18420</v>
      </c>
      <c r="I328" s="20" t="n">
        <f aca="false">F328+G328+H328</f>
        <v>114711</v>
      </c>
    </row>
    <row r="329" customFormat="false" ht="15" hidden="false" customHeight="true" outlineLevel="0" collapsed="false">
      <c r="A329" s="6" t="n">
        <v>312</v>
      </c>
      <c r="B329" s="11" t="n">
        <f aca="true">NORMINV(RAND(),$B$5,$B$6)</f>
        <v>1806.90730261013</v>
      </c>
      <c r="C329" s="11" t="n">
        <f aca="false">MAX(ROUND(B329,0),500)</f>
        <v>1807</v>
      </c>
      <c r="D329" s="8" t="n">
        <f aca="true">MIN(MAX($B$12+NORMINV(RAND(),0,$B$13),0.2),0.95)</f>
        <v>0.462329472606279</v>
      </c>
      <c r="E329" s="11" t="n">
        <f aca="false">ROUND(C329*D329,0)</f>
        <v>835</v>
      </c>
      <c r="F329" s="20" t="n">
        <f aca="false">C329*(0.6*$B$8+0.15*$B$9+0.19*$B$10+0.06*$B$11)</f>
        <v>30574.44</v>
      </c>
      <c r="G329" s="20" t="n">
        <f aca="false">E329*$B$7</f>
        <v>37575</v>
      </c>
      <c r="H329" s="20" t="n">
        <f aca="false">E329*$B$14</f>
        <v>12525</v>
      </c>
      <c r="I329" s="20" t="n">
        <f aca="false">F329+G329+H329</f>
        <v>80674.44</v>
      </c>
    </row>
    <row r="330" customFormat="false" ht="15" hidden="false" customHeight="true" outlineLevel="0" collapsed="false">
      <c r="A330" s="6" t="n">
        <v>313</v>
      </c>
      <c r="B330" s="11" t="n">
        <f aca="true">NORMINV(RAND(),$B$5,$B$6)</f>
        <v>2189.20178864528</v>
      </c>
      <c r="C330" s="11" t="n">
        <f aca="false">MAX(ROUND(B330,0),500)</f>
        <v>2189</v>
      </c>
      <c r="D330" s="8" t="n">
        <f aca="true">MIN(MAX($B$12+NORMINV(RAND(),0,$B$13),0.2),0.95)</f>
        <v>0.558123667444495</v>
      </c>
      <c r="E330" s="11" t="n">
        <f aca="false">ROUND(C330*D330,0)</f>
        <v>1222</v>
      </c>
      <c r="F330" s="20" t="n">
        <f aca="false">C330*(0.6*$B$8+0.15*$B$9+0.19*$B$10+0.06*$B$11)</f>
        <v>37037.88</v>
      </c>
      <c r="G330" s="20" t="n">
        <f aca="false">E330*$B$7</f>
        <v>54990</v>
      </c>
      <c r="H330" s="20" t="n">
        <f aca="false">E330*$B$14</f>
        <v>18330</v>
      </c>
      <c r="I330" s="20" t="n">
        <f aca="false">F330+G330+H330</f>
        <v>110357.88</v>
      </c>
    </row>
    <row r="331" customFormat="false" ht="15" hidden="false" customHeight="true" outlineLevel="0" collapsed="false">
      <c r="A331" s="6" t="n">
        <v>314</v>
      </c>
      <c r="B331" s="11" t="n">
        <f aca="true">NORMINV(RAND(),$B$5,$B$6)</f>
        <v>2118.46406652426</v>
      </c>
      <c r="C331" s="11" t="n">
        <f aca="false">MAX(ROUND(B331,0),500)</f>
        <v>2118</v>
      </c>
      <c r="D331" s="8" t="n">
        <f aca="true">MIN(MAX($B$12+NORMINV(RAND(),0,$B$13),0.2),0.95)</f>
        <v>0.545800728483487</v>
      </c>
      <c r="E331" s="11" t="n">
        <f aca="false">ROUND(C331*D331,0)</f>
        <v>1156</v>
      </c>
      <c r="F331" s="20" t="n">
        <f aca="false">C331*(0.6*$B$8+0.15*$B$9+0.19*$B$10+0.06*$B$11)</f>
        <v>35836.56</v>
      </c>
      <c r="G331" s="20" t="n">
        <f aca="false">E331*$B$7</f>
        <v>52020</v>
      </c>
      <c r="H331" s="20" t="n">
        <f aca="false">E331*$B$14</f>
        <v>17340</v>
      </c>
      <c r="I331" s="20" t="n">
        <f aca="false">F331+G331+H331</f>
        <v>105196.56</v>
      </c>
    </row>
    <row r="332" customFormat="false" ht="15" hidden="false" customHeight="true" outlineLevel="0" collapsed="false">
      <c r="A332" s="6" t="n">
        <v>315</v>
      </c>
      <c r="B332" s="11" t="n">
        <f aca="true">NORMINV(RAND(),$B$5,$B$6)</f>
        <v>2276.0021230985</v>
      </c>
      <c r="C332" s="11" t="n">
        <f aca="false">MAX(ROUND(B332,0),500)</f>
        <v>2276</v>
      </c>
      <c r="D332" s="8" t="n">
        <f aca="true">MIN(MAX($B$12+NORMINV(RAND(),0,$B$13),0.2),0.95)</f>
        <v>0.530830656842334</v>
      </c>
      <c r="E332" s="11" t="n">
        <f aca="false">ROUND(C332*D332,0)</f>
        <v>1208</v>
      </c>
      <c r="F332" s="20" t="n">
        <f aca="false">C332*(0.6*$B$8+0.15*$B$9+0.19*$B$10+0.06*$B$11)</f>
        <v>38509.92</v>
      </c>
      <c r="G332" s="20" t="n">
        <f aca="false">E332*$B$7</f>
        <v>54360</v>
      </c>
      <c r="H332" s="20" t="n">
        <f aca="false">E332*$B$14</f>
        <v>18120</v>
      </c>
      <c r="I332" s="20" t="n">
        <f aca="false">F332+G332+H332</f>
        <v>110989.92</v>
      </c>
    </row>
    <row r="333" customFormat="false" ht="15" hidden="false" customHeight="true" outlineLevel="0" collapsed="false">
      <c r="A333" s="6" t="n">
        <v>316</v>
      </c>
      <c r="B333" s="11" t="n">
        <f aca="true">NORMINV(RAND(),$B$5,$B$6)</f>
        <v>2085.97866872944</v>
      </c>
      <c r="C333" s="11" t="n">
        <f aca="false">MAX(ROUND(B333,0),500)</f>
        <v>2086</v>
      </c>
      <c r="D333" s="8" t="n">
        <f aca="true">MIN(MAX($B$12+NORMINV(RAND(),0,$B$13),0.2),0.95)</f>
        <v>0.530277577520495</v>
      </c>
      <c r="E333" s="11" t="n">
        <f aca="false">ROUND(C333*D333,0)</f>
        <v>1106</v>
      </c>
      <c r="F333" s="20" t="n">
        <f aca="false">C333*(0.6*$B$8+0.15*$B$9+0.19*$B$10+0.06*$B$11)</f>
        <v>35295.12</v>
      </c>
      <c r="G333" s="20" t="n">
        <f aca="false">E333*$B$7</f>
        <v>49770</v>
      </c>
      <c r="H333" s="20" t="n">
        <f aca="false">E333*$B$14</f>
        <v>16590</v>
      </c>
      <c r="I333" s="20" t="n">
        <f aca="false">F333+G333+H333</f>
        <v>101655.12</v>
      </c>
    </row>
    <row r="334" customFormat="false" ht="15" hidden="false" customHeight="true" outlineLevel="0" collapsed="false">
      <c r="A334" s="6" t="n">
        <v>317</v>
      </c>
      <c r="B334" s="11" t="n">
        <f aca="true">NORMINV(RAND(),$B$5,$B$6)</f>
        <v>2275.90111450837</v>
      </c>
      <c r="C334" s="11" t="n">
        <f aca="false">MAX(ROUND(B334,0),500)</f>
        <v>2276</v>
      </c>
      <c r="D334" s="8" t="n">
        <f aca="true">MIN(MAX($B$12+NORMINV(RAND(),0,$B$13),0.2),0.95)</f>
        <v>0.600671421670478</v>
      </c>
      <c r="E334" s="11" t="n">
        <f aca="false">ROUND(C334*D334,0)</f>
        <v>1367</v>
      </c>
      <c r="F334" s="20" t="n">
        <f aca="false">C334*(0.6*$B$8+0.15*$B$9+0.19*$B$10+0.06*$B$11)</f>
        <v>38509.92</v>
      </c>
      <c r="G334" s="20" t="n">
        <f aca="false">E334*$B$7</f>
        <v>61515</v>
      </c>
      <c r="H334" s="20" t="n">
        <f aca="false">E334*$B$14</f>
        <v>20505</v>
      </c>
      <c r="I334" s="20" t="n">
        <f aca="false">F334+G334+H334</f>
        <v>120529.92</v>
      </c>
    </row>
    <row r="335" customFormat="false" ht="15" hidden="false" customHeight="true" outlineLevel="0" collapsed="false">
      <c r="A335" s="6" t="n">
        <v>318</v>
      </c>
      <c r="B335" s="11" t="n">
        <f aca="true">NORMINV(RAND(),$B$5,$B$6)</f>
        <v>1876.172831981</v>
      </c>
      <c r="C335" s="11" t="n">
        <f aca="false">MAX(ROUND(B335,0),500)</f>
        <v>1876</v>
      </c>
      <c r="D335" s="8" t="n">
        <f aca="true">MIN(MAX($B$12+NORMINV(RAND(),0,$B$13),0.2),0.95)</f>
        <v>0.43924512482263</v>
      </c>
      <c r="E335" s="11" t="n">
        <f aca="false">ROUND(C335*D335,0)</f>
        <v>824</v>
      </c>
      <c r="F335" s="20" t="n">
        <f aca="false">C335*(0.6*$B$8+0.15*$B$9+0.19*$B$10+0.06*$B$11)</f>
        <v>31741.92</v>
      </c>
      <c r="G335" s="20" t="n">
        <f aca="false">E335*$B$7</f>
        <v>37080</v>
      </c>
      <c r="H335" s="20" t="n">
        <f aca="false">E335*$B$14</f>
        <v>12360</v>
      </c>
      <c r="I335" s="20" t="n">
        <f aca="false">F335+G335+H335</f>
        <v>81181.92</v>
      </c>
    </row>
    <row r="336" customFormat="false" ht="15" hidden="false" customHeight="true" outlineLevel="0" collapsed="false">
      <c r="A336" s="6" t="n">
        <v>319</v>
      </c>
      <c r="B336" s="11" t="n">
        <f aca="true">NORMINV(RAND(),$B$5,$B$6)</f>
        <v>2045.08293441623</v>
      </c>
      <c r="C336" s="11" t="n">
        <f aca="false">MAX(ROUND(B336,0),500)</f>
        <v>2045</v>
      </c>
      <c r="D336" s="8" t="n">
        <f aca="true">MIN(MAX($B$12+NORMINV(RAND(),0,$B$13),0.2),0.95)</f>
        <v>0.545720697827805</v>
      </c>
      <c r="E336" s="11" t="n">
        <f aca="false">ROUND(C336*D336,0)</f>
        <v>1116</v>
      </c>
      <c r="F336" s="20" t="n">
        <f aca="false">C336*(0.6*$B$8+0.15*$B$9+0.19*$B$10+0.06*$B$11)</f>
        <v>34601.4</v>
      </c>
      <c r="G336" s="20" t="n">
        <f aca="false">E336*$B$7</f>
        <v>50220</v>
      </c>
      <c r="H336" s="20" t="n">
        <f aca="false">E336*$B$14</f>
        <v>16740</v>
      </c>
      <c r="I336" s="20" t="n">
        <f aca="false">F336+G336+H336</f>
        <v>101561.4</v>
      </c>
    </row>
    <row r="337" customFormat="false" ht="15" hidden="false" customHeight="true" outlineLevel="0" collapsed="false">
      <c r="A337" s="6" t="n">
        <v>320</v>
      </c>
      <c r="B337" s="11" t="n">
        <f aca="true">NORMINV(RAND(),$B$5,$B$6)</f>
        <v>1553.4664187261</v>
      </c>
      <c r="C337" s="11" t="n">
        <f aca="false">MAX(ROUND(B337,0),500)</f>
        <v>1553</v>
      </c>
      <c r="D337" s="8" t="n">
        <f aca="true">MIN(MAX($B$12+NORMINV(RAND(),0,$B$13),0.2),0.95)</f>
        <v>0.568571954091359</v>
      </c>
      <c r="E337" s="11" t="n">
        <f aca="false">ROUND(C337*D337,0)</f>
        <v>883</v>
      </c>
      <c r="F337" s="20" t="n">
        <f aca="false">C337*(0.6*$B$8+0.15*$B$9+0.19*$B$10+0.06*$B$11)</f>
        <v>26276.76</v>
      </c>
      <c r="G337" s="20" t="n">
        <f aca="false">E337*$B$7</f>
        <v>39735</v>
      </c>
      <c r="H337" s="20" t="n">
        <f aca="false">E337*$B$14</f>
        <v>13245</v>
      </c>
      <c r="I337" s="20" t="n">
        <f aca="false">F337+G337+H337</f>
        <v>79256.76</v>
      </c>
    </row>
    <row r="338" customFormat="false" ht="15" hidden="false" customHeight="true" outlineLevel="0" collapsed="false">
      <c r="A338" s="6" t="n">
        <v>321</v>
      </c>
      <c r="B338" s="11" t="n">
        <f aca="true">NORMINV(RAND(),$B$5,$B$6)</f>
        <v>1656.28448023425</v>
      </c>
      <c r="C338" s="11" t="n">
        <f aca="false">MAX(ROUND(B338,0),500)</f>
        <v>1656</v>
      </c>
      <c r="D338" s="8" t="n">
        <f aca="true">MIN(MAX($B$12+NORMINV(RAND(),0,$B$13),0.2),0.95)</f>
        <v>0.542865895385019</v>
      </c>
      <c r="E338" s="11" t="n">
        <f aca="false">ROUND(C338*D338,0)</f>
        <v>899</v>
      </c>
      <c r="F338" s="20" t="n">
        <f aca="false">C338*(0.6*$B$8+0.15*$B$9+0.19*$B$10+0.06*$B$11)</f>
        <v>28019.52</v>
      </c>
      <c r="G338" s="20" t="n">
        <f aca="false">E338*$B$7</f>
        <v>40455</v>
      </c>
      <c r="H338" s="20" t="n">
        <f aca="false">E338*$B$14</f>
        <v>13485</v>
      </c>
      <c r="I338" s="20" t="n">
        <f aca="false">F338+G338+H338</f>
        <v>81959.52</v>
      </c>
    </row>
    <row r="339" customFormat="false" ht="15" hidden="false" customHeight="true" outlineLevel="0" collapsed="false">
      <c r="A339" s="6" t="n">
        <v>322</v>
      </c>
      <c r="B339" s="11" t="n">
        <f aca="true">NORMINV(RAND(),$B$5,$B$6)</f>
        <v>2355.1240461087</v>
      </c>
      <c r="C339" s="11" t="n">
        <f aca="false">MAX(ROUND(B339,0),500)</f>
        <v>2355</v>
      </c>
      <c r="D339" s="8" t="n">
        <f aca="true">MIN(MAX($B$12+NORMINV(RAND(),0,$B$13),0.2),0.95)</f>
        <v>0.523986889144178</v>
      </c>
      <c r="E339" s="11" t="n">
        <f aca="false">ROUND(C339*D339,0)</f>
        <v>1234</v>
      </c>
      <c r="F339" s="20" t="n">
        <f aca="false">C339*(0.6*$B$8+0.15*$B$9+0.19*$B$10+0.06*$B$11)</f>
        <v>39846.6</v>
      </c>
      <c r="G339" s="20" t="n">
        <f aca="false">E339*$B$7</f>
        <v>55530</v>
      </c>
      <c r="H339" s="20" t="n">
        <f aca="false">E339*$B$14</f>
        <v>18510</v>
      </c>
      <c r="I339" s="20" t="n">
        <f aca="false">F339+G339+H339</f>
        <v>113886.6</v>
      </c>
    </row>
    <row r="340" customFormat="false" ht="15" hidden="false" customHeight="true" outlineLevel="0" collapsed="false">
      <c r="A340" s="6" t="n">
        <v>323</v>
      </c>
      <c r="B340" s="11" t="n">
        <f aca="true">NORMINV(RAND(),$B$5,$B$6)</f>
        <v>1984.84065027559</v>
      </c>
      <c r="C340" s="11" t="n">
        <f aca="false">MAX(ROUND(B340,0),500)</f>
        <v>1985</v>
      </c>
      <c r="D340" s="8" t="n">
        <f aca="true">MIN(MAX($B$12+NORMINV(RAND(),0,$B$13),0.2),0.95)</f>
        <v>0.500460142548219</v>
      </c>
      <c r="E340" s="11" t="n">
        <f aca="false">ROUND(C340*D340,0)</f>
        <v>993</v>
      </c>
      <c r="F340" s="20" t="n">
        <f aca="false">C340*(0.6*$B$8+0.15*$B$9+0.19*$B$10+0.06*$B$11)</f>
        <v>33586.2</v>
      </c>
      <c r="G340" s="20" t="n">
        <f aca="false">E340*$B$7</f>
        <v>44685</v>
      </c>
      <c r="H340" s="20" t="n">
        <f aca="false">E340*$B$14</f>
        <v>14895</v>
      </c>
      <c r="I340" s="20" t="n">
        <f aca="false">F340+G340+H340</f>
        <v>93166.2</v>
      </c>
    </row>
    <row r="341" customFormat="false" ht="15" hidden="false" customHeight="true" outlineLevel="0" collapsed="false">
      <c r="A341" s="6" t="n">
        <v>324</v>
      </c>
      <c r="B341" s="11" t="n">
        <f aca="true">NORMINV(RAND(),$B$5,$B$6)</f>
        <v>2414.19493383699</v>
      </c>
      <c r="C341" s="11" t="n">
        <f aca="false">MAX(ROUND(B341,0),500)</f>
        <v>2414</v>
      </c>
      <c r="D341" s="8" t="n">
        <f aca="true">MIN(MAX($B$12+NORMINV(RAND(),0,$B$13),0.2),0.95)</f>
        <v>0.590604021637108</v>
      </c>
      <c r="E341" s="11" t="n">
        <f aca="false">ROUND(C341*D341,0)</f>
        <v>1426</v>
      </c>
      <c r="F341" s="20" t="n">
        <f aca="false">C341*(0.6*$B$8+0.15*$B$9+0.19*$B$10+0.06*$B$11)</f>
        <v>40844.88</v>
      </c>
      <c r="G341" s="20" t="n">
        <f aca="false">E341*$B$7</f>
        <v>64170</v>
      </c>
      <c r="H341" s="20" t="n">
        <f aca="false">E341*$B$14</f>
        <v>21390</v>
      </c>
      <c r="I341" s="20" t="n">
        <f aca="false">F341+G341+H341</f>
        <v>126404.88</v>
      </c>
    </row>
    <row r="342" customFormat="false" ht="15" hidden="false" customHeight="true" outlineLevel="0" collapsed="false">
      <c r="A342" s="6" t="n">
        <v>325</v>
      </c>
      <c r="B342" s="11" t="n">
        <f aca="true">NORMINV(RAND(),$B$5,$B$6)</f>
        <v>1672.19347631399</v>
      </c>
      <c r="C342" s="11" t="n">
        <f aca="false">MAX(ROUND(B342,0),500)</f>
        <v>1672</v>
      </c>
      <c r="D342" s="8" t="n">
        <f aca="true">MIN(MAX($B$12+NORMINV(RAND(),0,$B$13),0.2),0.95)</f>
        <v>0.625286491432508</v>
      </c>
      <c r="E342" s="11" t="n">
        <f aca="false">ROUND(C342*D342,0)</f>
        <v>1045</v>
      </c>
      <c r="F342" s="20" t="n">
        <f aca="false">C342*(0.6*$B$8+0.15*$B$9+0.19*$B$10+0.06*$B$11)</f>
        <v>28290.24</v>
      </c>
      <c r="G342" s="20" t="n">
        <f aca="false">E342*$B$7</f>
        <v>47025</v>
      </c>
      <c r="H342" s="20" t="n">
        <f aca="false">E342*$B$14</f>
        <v>15675</v>
      </c>
      <c r="I342" s="20" t="n">
        <f aca="false">F342+G342+H342</f>
        <v>90990.24</v>
      </c>
    </row>
    <row r="343" customFormat="false" ht="15" hidden="false" customHeight="true" outlineLevel="0" collapsed="false">
      <c r="A343" s="6" t="n">
        <v>326</v>
      </c>
      <c r="B343" s="11" t="n">
        <f aca="true">NORMINV(RAND(),$B$5,$B$6)</f>
        <v>2084.6305383296</v>
      </c>
      <c r="C343" s="11" t="n">
        <f aca="false">MAX(ROUND(B343,0),500)</f>
        <v>2085</v>
      </c>
      <c r="D343" s="8" t="n">
        <f aca="true">MIN(MAX($B$12+NORMINV(RAND(),0,$B$13),0.2),0.95)</f>
        <v>0.547182523401318</v>
      </c>
      <c r="E343" s="11" t="n">
        <f aca="false">ROUND(C343*D343,0)</f>
        <v>1141</v>
      </c>
      <c r="F343" s="20" t="n">
        <f aca="false">C343*(0.6*$B$8+0.15*$B$9+0.19*$B$10+0.06*$B$11)</f>
        <v>35278.2</v>
      </c>
      <c r="G343" s="20" t="n">
        <f aca="false">E343*$B$7</f>
        <v>51345</v>
      </c>
      <c r="H343" s="20" t="n">
        <f aca="false">E343*$B$14</f>
        <v>17115</v>
      </c>
      <c r="I343" s="20" t="n">
        <f aca="false">F343+G343+H343</f>
        <v>103738.2</v>
      </c>
    </row>
    <row r="344" customFormat="false" ht="15" hidden="false" customHeight="true" outlineLevel="0" collapsed="false">
      <c r="A344" s="6" t="n">
        <v>327</v>
      </c>
      <c r="B344" s="11" t="n">
        <f aca="true">NORMINV(RAND(),$B$5,$B$6)</f>
        <v>1581.74090481459</v>
      </c>
      <c r="C344" s="11" t="n">
        <f aca="false">MAX(ROUND(B344,0),500)</f>
        <v>1582</v>
      </c>
      <c r="D344" s="8" t="n">
        <f aca="true">MIN(MAX($B$12+NORMINV(RAND(),0,$B$13),0.2),0.95)</f>
        <v>0.570765585091412</v>
      </c>
      <c r="E344" s="11" t="n">
        <f aca="false">ROUND(C344*D344,0)</f>
        <v>903</v>
      </c>
      <c r="F344" s="20" t="n">
        <f aca="false">C344*(0.6*$B$8+0.15*$B$9+0.19*$B$10+0.06*$B$11)</f>
        <v>26767.44</v>
      </c>
      <c r="G344" s="20" t="n">
        <f aca="false">E344*$B$7</f>
        <v>40635</v>
      </c>
      <c r="H344" s="20" t="n">
        <f aca="false">E344*$B$14</f>
        <v>13545</v>
      </c>
      <c r="I344" s="20" t="n">
        <f aca="false">F344+G344+H344</f>
        <v>80947.44</v>
      </c>
    </row>
    <row r="345" customFormat="false" ht="15" hidden="false" customHeight="true" outlineLevel="0" collapsed="false">
      <c r="A345" s="6" t="n">
        <v>328</v>
      </c>
      <c r="B345" s="11" t="n">
        <f aca="true">NORMINV(RAND(),$B$5,$B$6)</f>
        <v>2183.52857329861</v>
      </c>
      <c r="C345" s="11" t="n">
        <f aca="false">MAX(ROUND(B345,0),500)</f>
        <v>2184</v>
      </c>
      <c r="D345" s="8" t="n">
        <f aca="true">MIN(MAX($B$12+NORMINV(RAND(),0,$B$13),0.2),0.95)</f>
        <v>0.596379684608878</v>
      </c>
      <c r="E345" s="11" t="n">
        <f aca="false">ROUND(C345*D345,0)</f>
        <v>1302</v>
      </c>
      <c r="F345" s="20" t="n">
        <f aca="false">C345*(0.6*$B$8+0.15*$B$9+0.19*$B$10+0.06*$B$11)</f>
        <v>36953.28</v>
      </c>
      <c r="G345" s="20" t="n">
        <f aca="false">E345*$B$7</f>
        <v>58590</v>
      </c>
      <c r="H345" s="20" t="n">
        <f aca="false">E345*$B$14</f>
        <v>19530</v>
      </c>
      <c r="I345" s="20" t="n">
        <f aca="false">F345+G345+H345</f>
        <v>115073.28</v>
      </c>
    </row>
    <row r="346" customFormat="false" ht="15" hidden="false" customHeight="true" outlineLevel="0" collapsed="false">
      <c r="A346" s="6" t="n">
        <v>329</v>
      </c>
      <c r="B346" s="11" t="n">
        <f aca="true">NORMINV(RAND(),$B$5,$B$6)</f>
        <v>2083.39259655159</v>
      </c>
      <c r="C346" s="11" t="n">
        <f aca="false">MAX(ROUND(B346,0),500)</f>
        <v>2083</v>
      </c>
      <c r="D346" s="8" t="n">
        <f aca="true">MIN(MAX($B$12+NORMINV(RAND(),0,$B$13),0.2),0.95)</f>
        <v>0.595600575245589</v>
      </c>
      <c r="E346" s="11" t="n">
        <f aca="false">ROUND(C346*D346,0)</f>
        <v>1241</v>
      </c>
      <c r="F346" s="20" t="n">
        <f aca="false">C346*(0.6*$B$8+0.15*$B$9+0.19*$B$10+0.06*$B$11)</f>
        <v>35244.36</v>
      </c>
      <c r="G346" s="20" t="n">
        <f aca="false">E346*$B$7</f>
        <v>55845</v>
      </c>
      <c r="H346" s="20" t="n">
        <f aca="false">E346*$B$14</f>
        <v>18615</v>
      </c>
      <c r="I346" s="20" t="n">
        <f aca="false">F346+G346+H346</f>
        <v>109704.36</v>
      </c>
    </row>
    <row r="347" customFormat="false" ht="15" hidden="false" customHeight="true" outlineLevel="0" collapsed="false">
      <c r="A347" s="6" t="n">
        <v>330</v>
      </c>
      <c r="B347" s="11" t="n">
        <f aca="true">NORMINV(RAND(),$B$5,$B$6)</f>
        <v>2367.78936647209</v>
      </c>
      <c r="C347" s="11" t="n">
        <f aca="false">MAX(ROUND(B347,0),500)</f>
        <v>2368</v>
      </c>
      <c r="D347" s="8" t="n">
        <f aca="true">MIN(MAX($B$12+NORMINV(RAND(),0,$B$13),0.2),0.95)</f>
        <v>0.628475199080097</v>
      </c>
      <c r="E347" s="11" t="n">
        <f aca="false">ROUND(C347*D347,0)</f>
        <v>1488</v>
      </c>
      <c r="F347" s="20" t="n">
        <f aca="false">C347*(0.6*$B$8+0.15*$B$9+0.19*$B$10+0.06*$B$11)</f>
        <v>40066.56</v>
      </c>
      <c r="G347" s="20" t="n">
        <f aca="false">E347*$B$7</f>
        <v>66960</v>
      </c>
      <c r="H347" s="20" t="n">
        <f aca="false">E347*$B$14</f>
        <v>22320</v>
      </c>
      <c r="I347" s="20" t="n">
        <f aca="false">F347+G347+H347</f>
        <v>129346.56</v>
      </c>
    </row>
    <row r="348" customFormat="false" ht="15" hidden="false" customHeight="true" outlineLevel="0" collapsed="false">
      <c r="A348" s="6" t="n">
        <v>331</v>
      </c>
      <c r="B348" s="11" t="n">
        <f aca="true">NORMINV(RAND(),$B$5,$B$6)</f>
        <v>1866.85176585357</v>
      </c>
      <c r="C348" s="11" t="n">
        <f aca="false">MAX(ROUND(B348,0),500)</f>
        <v>1867</v>
      </c>
      <c r="D348" s="8" t="n">
        <f aca="true">MIN(MAX($B$12+NORMINV(RAND(),0,$B$13),0.2),0.95)</f>
        <v>0.652109567411109</v>
      </c>
      <c r="E348" s="11" t="n">
        <f aca="false">ROUND(C348*D348,0)</f>
        <v>1217</v>
      </c>
      <c r="F348" s="20" t="n">
        <f aca="false">C348*(0.6*$B$8+0.15*$B$9+0.19*$B$10+0.06*$B$11)</f>
        <v>31589.64</v>
      </c>
      <c r="G348" s="20" t="n">
        <f aca="false">E348*$B$7</f>
        <v>54765</v>
      </c>
      <c r="H348" s="20" t="n">
        <f aca="false">E348*$B$14</f>
        <v>18255</v>
      </c>
      <c r="I348" s="20" t="n">
        <f aca="false">F348+G348+H348</f>
        <v>104609.64</v>
      </c>
    </row>
    <row r="349" customFormat="false" ht="15" hidden="false" customHeight="true" outlineLevel="0" collapsed="false">
      <c r="A349" s="6" t="n">
        <v>332</v>
      </c>
      <c r="B349" s="11" t="n">
        <f aca="true">NORMINV(RAND(),$B$5,$B$6)</f>
        <v>2014.53862073002</v>
      </c>
      <c r="C349" s="11" t="n">
        <f aca="false">MAX(ROUND(B349,0),500)</f>
        <v>2015</v>
      </c>
      <c r="D349" s="8" t="n">
        <f aca="true">MIN(MAX($B$12+NORMINV(RAND(),0,$B$13),0.2),0.95)</f>
        <v>0.52397451097133</v>
      </c>
      <c r="E349" s="11" t="n">
        <f aca="false">ROUND(C349*D349,0)</f>
        <v>1056</v>
      </c>
      <c r="F349" s="20" t="n">
        <f aca="false">C349*(0.6*$B$8+0.15*$B$9+0.19*$B$10+0.06*$B$11)</f>
        <v>34093.8</v>
      </c>
      <c r="G349" s="20" t="n">
        <f aca="false">E349*$B$7</f>
        <v>47520</v>
      </c>
      <c r="H349" s="20" t="n">
        <f aca="false">E349*$B$14</f>
        <v>15840</v>
      </c>
      <c r="I349" s="20" t="n">
        <f aca="false">F349+G349+H349</f>
        <v>97453.8</v>
      </c>
    </row>
    <row r="350" customFormat="false" ht="15" hidden="false" customHeight="true" outlineLevel="0" collapsed="false">
      <c r="A350" s="6" t="n">
        <v>333</v>
      </c>
      <c r="B350" s="11" t="n">
        <f aca="true">NORMINV(RAND(),$B$5,$B$6)</f>
        <v>2354.73548872376</v>
      </c>
      <c r="C350" s="11" t="n">
        <f aca="false">MAX(ROUND(B350,0),500)</f>
        <v>2355</v>
      </c>
      <c r="D350" s="8" t="n">
        <f aca="true">MIN(MAX($B$12+NORMINV(RAND(),0,$B$13),0.2),0.95)</f>
        <v>0.655325270786032</v>
      </c>
      <c r="E350" s="11" t="n">
        <f aca="false">ROUND(C350*D350,0)</f>
        <v>1543</v>
      </c>
      <c r="F350" s="20" t="n">
        <f aca="false">C350*(0.6*$B$8+0.15*$B$9+0.19*$B$10+0.06*$B$11)</f>
        <v>39846.6</v>
      </c>
      <c r="G350" s="20" t="n">
        <f aca="false">E350*$B$7</f>
        <v>69435</v>
      </c>
      <c r="H350" s="20" t="n">
        <f aca="false">E350*$B$14</f>
        <v>23145</v>
      </c>
      <c r="I350" s="20" t="n">
        <f aca="false">F350+G350+H350</f>
        <v>132426.6</v>
      </c>
    </row>
    <row r="351" customFormat="false" ht="15" hidden="false" customHeight="true" outlineLevel="0" collapsed="false">
      <c r="A351" s="6" t="n">
        <v>334</v>
      </c>
      <c r="B351" s="11" t="n">
        <f aca="true">NORMINV(RAND(),$B$5,$B$6)</f>
        <v>2412.76723154191</v>
      </c>
      <c r="C351" s="11" t="n">
        <f aca="false">MAX(ROUND(B351,0),500)</f>
        <v>2413</v>
      </c>
      <c r="D351" s="8" t="n">
        <f aca="true">MIN(MAX($B$12+NORMINV(RAND(),0,$B$13),0.2),0.95)</f>
        <v>0.520306600425472</v>
      </c>
      <c r="E351" s="11" t="n">
        <f aca="false">ROUND(C351*D351,0)</f>
        <v>1255</v>
      </c>
      <c r="F351" s="20" t="n">
        <f aca="false">C351*(0.6*$B$8+0.15*$B$9+0.19*$B$10+0.06*$B$11)</f>
        <v>40827.96</v>
      </c>
      <c r="G351" s="20" t="n">
        <f aca="false">E351*$B$7</f>
        <v>56475</v>
      </c>
      <c r="H351" s="20" t="n">
        <f aca="false">E351*$B$14</f>
        <v>18825</v>
      </c>
      <c r="I351" s="20" t="n">
        <f aca="false">F351+G351+H351</f>
        <v>116127.96</v>
      </c>
    </row>
    <row r="352" customFormat="false" ht="15" hidden="false" customHeight="true" outlineLevel="0" collapsed="false">
      <c r="A352" s="6" t="n">
        <v>335</v>
      </c>
      <c r="B352" s="11" t="n">
        <f aca="true">NORMINV(RAND(),$B$5,$B$6)</f>
        <v>2561.66122700857</v>
      </c>
      <c r="C352" s="11" t="n">
        <f aca="false">MAX(ROUND(B352,0),500)</f>
        <v>2562</v>
      </c>
      <c r="D352" s="8" t="n">
        <f aca="true">MIN(MAX($B$12+NORMINV(RAND(),0,$B$13),0.2),0.95)</f>
        <v>0.538521668313237</v>
      </c>
      <c r="E352" s="11" t="n">
        <f aca="false">ROUND(C352*D352,0)</f>
        <v>1380</v>
      </c>
      <c r="F352" s="20" t="n">
        <f aca="false">C352*(0.6*$B$8+0.15*$B$9+0.19*$B$10+0.06*$B$11)</f>
        <v>43349.04</v>
      </c>
      <c r="G352" s="20" t="n">
        <f aca="false">E352*$B$7</f>
        <v>62100</v>
      </c>
      <c r="H352" s="20" t="n">
        <f aca="false">E352*$B$14</f>
        <v>20700</v>
      </c>
      <c r="I352" s="20" t="n">
        <f aca="false">F352+G352+H352</f>
        <v>126149.04</v>
      </c>
    </row>
    <row r="353" customFormat="false" ht="15" hidden="false" customHeight="true" outlineLevel="0" collapsed="false">
      <c r="A353" s="6" t="n">
        <v>336</v>
      </c>
      <c r="B353" s="11" t="n">
        <f aca="true">NORMINV(RAND(),$B$5,$B$6)</f>
        <v>2424.17921280969</v>
      </c>
      <c r="C353" s="11" t="n">
        <f aca="false">MAX(ROUND(B353,0),500)</f>
        <v>2424</v>
      </c>
      <c r="D353" s="8" t="n">
        <f aca="true">MIN(MAX($B$12+NORMINV(RAND(),0,$B$13),0.2),0.95)</f>
        <v>0.494215550519727</v>
      </c>
      <c r="E353" s="11" t="n">
        <f aca="false">ROUND(C353*D353,0)</f>
        <v>1198</v>
      </c>
      <c r="F353" s="20" t="n">
        <f aca="false">C353*(0.6*$B$8+0.15*$B$9+0.19*$B$10+0.06*$B$11)</f>
        <v>41014.08</v>
      </c>
      <c r="G353" s="20" t="n">
        <f aca="false">E353*$B$7</f>
        <v>53910</v>
      </c>
      <c r="H353" s="20" t="n">
        <f aca="false">E353*$B$14</f>
        <v>17970</v>
      </c>
      <c r="I353" s="20" t="n">
        <f aca="false">F353+G353+H353</f>
        <v>112894.08</v>
      </c>
    </row>
    <row r="354" customFormat="false" ht="15" hidden="false" customHeight="true" outlineLevel="0" collapsed="false">
      <c r="A354" s="6" t="n">
        <v>337</v>
      </c>
      <c r="B354" s="11" t="n">
        <f aca="true">NORMINV(RAND(),$B$5,$B$6)</f>
        <v>2177.04579605535</v>
      </c>
      <c r="C354" s="11" t="n">
        <f aca="false">MAX(ROUND(B354,0),500)</f>
        <v>2177</v>
      </c>
      <c r="D354" s="8" t="n">
        <f aca="true">MIN(MAX($B$12+NORMINV(RAND(),0,$B$13),0.2),0.95)</f>
        <v>0.424550882865424</v>
      </c>
      <c r="E354" s="11" t="n">
        <f aca="false">ROUND(C354*D354,0)</f>
        <v>924</v>
      </c>
      <c r="F354" s="20" t="n">
        <f aca="false">C354*(0.6*$B$8+0.15*$B$9+0.19*$B$10+0.06*$B$11)</f>
        <v>36834.84</v>
      </c>
      <c r="G354" s="20" t="n">
        <f aca="false">E354*$B$7</f>
        <v>41580</v>
      </c>
      <c r="H354" s="20" t="n">
        <f aca="false">E354*$B$14</f>
        <v>13860</v>
      </c>
      <c r="I354" s="20" t="n">
        <f aca="false">F354+G354+H354</f>
        <v>92274.84</v>
      </c>
    </row>
    <row r="355" customFormat="false" ht="15" hidden="false" customHeight="true" outlineLevel="0" collapsed="false">
      <c r="A355" s="6" t="n">
        <v>338</v>
      </c>
      <c r="B355" s="11" t="n">
        <f aca="true">NORMINV(RAND(),$B$5,$B$6)</f>
        <v>1841.9729707079</v>
      </c>
      <c r="C355" s="11" t="n">
        <f aca="false">MAX(ROUND(B355,0),500)</f>
        <v>1842</v>
      </c>
      <c r="D355" s="8" t="n">
        <f aca="true">MIN(MAX($B$12+NORMINV(RAND(),0,$B$13),0.2),0.95)</f>
        <v>0.533054738236377</v>
      </c>
      <c r="E355" s="11" t="n">
        <f aca="false">ROUND(C355*D355,0)</f>
        <v>982</v>
      </c>
      <c r="F355" s="20" t="n">
        <f aca="false">C355*(0.6*$B$8+0.15*$B$9+0.19*$B$10+0.06*$B$11)</f>
        <v>31166.64</v>
      </c>
      <c r="G355" s="20" t="n">
        <f aca="false">E355*$B$7</f>
        <v>44190</v>
      </c>
      <c r="H355" s="20" t="n">
        <f aca="false">E355*$B$14</f>
        <v>14730</v>
      </c>
      <c r="I355" s="20" t="n">
        <f aca="false">F355+G355+H355</f>
        <v>90086.64</v>
      </c>
    </row>
    <row r="356" customFormat="false" ht="15" hidden="false" customHeight="true" outlineLevel="0" collapsed="false">
      <c r="A356" s="6" t="n">
        <v>339</v>
      </c>
      <c r="B356" s="11" t="n">
        <f aca="true">NORMINV(RAND(),$B$5,$B$6)</f>
        <v>1839.10888737689</v>
      </c>
      <c r="C356" s="11" t="n">
        <f aca="false">MAX(ROUND(B356,0),500)</f>
        <v>1839</v>
      </c>
      <c r="D356" s="8" t="n">
        <f aca="true">MIN(MAX($B$12+NORMINV(RAND(),0,$B$13),0.2),0.95)</f>
        <v>0.490897523286279</v>
      </c>
      <c r="E356" s="11" t="n">
        <f aca="false">ROUND(C356*D356,0)</f>
        <v>903</v>
      </c>
      <c r="F356" s="20" t="n">
        <f aca="false">C356*(0.6*$B$8+0.15*$B$9+0.19*$B$10+0.06*$B$11)</f>
        <v>31115.88</v>
      </c>
      <c r="G356" s="20" t="n">
        <f aca="false">E356*$B$7</f>
        <v>40635</v>
      </c>
      <c r="H356" s="20" t="n">
        <f aca="false">E356*$B$14</f>
        <v>13545</v>
      </c>
      <c r="I356" s="20" t="n">
        <f aca="false">F356+G356+H356</f>
        <v>85295.88</v>
      </c>
    </row>
    <row r="357" customFormat="false" ht="15" hidden="false" customHeight="true" outlineLevel="0" collapsed="false">
      <c r="A357" s="6" t="n">
        <v>340</v>
      </c>
      <c r="B357" s="11" t="n">
        <f aca="true">NORMINV(RAND(),$B$5,$B$6)</f>
        <v>2185.07507593385</v>
      </c>
      <c r="C357" s="11" t="n">
        <f aca="false">MAX(ROUND(B357,0),500)</f>
        <v>2185</v>
      </c>
      <c r="D357" s="8" t="n">
        <f aca="true">MIN(MAX($B$12+NORMINV(RAND(),0,$B$13),0.2),0.95)</f>
        <v>0.536225030609786</v>
      </c>
      <c r="E357" s="11" t="n">
        <f aca="false">ROUND(C357*D357,0)</f>
        <v>1172</v>
      </c>
      <c r="F357" s="20" t="n">
        <f aca="false">C357*(0.6*$B$8+0.15*$B$9+0.19*$B$10+0.06*$B$11)</f>
        <v>36970.2</v>
      </c>
      <c r="G357" s="20" t="n">
        <f aca="false">E357*$B$7</f>
        <v>52740</v>
      </c>
      <c r="H357" s="20" t="n">
        <f aca="false">E357*$B$14</f>
        <v>17580</v>
      </c>
      <c r="I357" s="20" t="n">
        <f aca="false">F357+G357+H357</f>
        <v>107290.2</v>
      </c>
    </row>
    <row r="358" customFormat="false" ht="15" hidden="false" customHeight="true" outlineLevel="0" collapsed="false">
      <c r="A358" s="6" t="n">
        <v>341</v>
      </c>
      <c r="B358" s="11" t="n">
        <f aca="true">NORMINV(RAND(),$B$5,$B$6)</f>
        <v>1378.50663968685</v>
      </c>
      <c r="C358" s="11" t="n">
        <f aca="false">MAX(ROUND(B358,0),500)</f>
        <v>1379</v>
      </c>
      <c r="D358" s="8" t="n">
        <f aca="true">MIN(MAX($B$12+NORMINV(RAND(),0,$B$13),0.2),0.95)</f>
        <v>0.551082548818818</v>
      </c>
      <c r="E358" s="11" t="n">
        <f aca="false">ROUND(C358*D358,0)</f>
        <v>760</v>
      </c>
      <c r="F358" s="20" t="n">
        <f aca="false">C358*(0.6*$B$8+0.15*$B$9+0.19*$B$10+0.06*$B$11)</f>
        <v>23332.68</v>
      </c>
      <c r="G358" s="20" t="n">
        <f aca="false">E358*$B$7</f>
        <v>34200</v>
      </c>
      <c r="H358" s="20" t="n">
        <f aca="false">E358*$B$14</f>
        <v>11400</v>
      </c>
      <c r="I358" s="20" t="n">
        <f aca="false">F358+G358+H358</f>
        <v>68932.68</v>
      </c>
    </row>
    <row r="359" customFormat="false" ht="15" hidden="false" customHeight="true" outlineLevel="0" collapsed="false">
      <c r="A359" s="6" t="n">
        <v>342</v>
      </c>
      <c r="B359" s="11" t="n">
        <f aca="true">NORMINV(RAND(),$B$5,$B$6)</f>
        <v>1629.18495934747</v>
      </c>
      <c r="C359" s="11" t="n">
        <f aca="false">MAX(ROUND(B359,0),500)</f>
        <v>1629</v>
      </c>
      <c r="D359" s="8" t="n">
        <f aca="true">MIN(MAX($B$12+NORMINV(RAND(),0,$B$13),0.2),0.95)</f>
        <v>0.549087416949077</v>
      </c>
      <c r="E359" s="11" t="n">
        <f aca="false">ROUND(C359*D359,0)</f>
        <v>894</v>
      </c>
      <c r="F359" s="20" t="n">
        <f aca="false">C359*(0.6*$B$8+0.15*$B$9+0.19*$B$10+0.06*$B$11)</f>
        <v>27562.68</v>
      </c>
      <c r="G359" s="20" t="n">
        <f aca="false">E359*$B$7</f>
        <v>40230</v>
      </c>
      <c r="H359" s="20" t="n">
        <f aca="false">E359*$B$14</f>
        <v>13410</v>
      </c>
      <c r="I359" s="20" t="n">
        <f aca="false">F359+G359+H359</f>
        <v>81202.68</v>
      </c>
    </row>
    <row r="360" customFormat="false" ht="15" hidden="false" customHeight="true" outlineLevel="0" collapsed="false">
      <c r="A360" s="6" t="n">
        <v>343</v>
      </c>
      <c r="B360" s="11" t="n">
        <f aca="true">NORMINV(RAND(),$B$5,$B$6)</f>
        <v>1732.09995358865</v>
      </c>
      <c r="C360" s="11" t="n">
        <f aca="false">MAX(ROUND(B360,0),500)</f>
        <v>1732</v>
      </c>
      <c r="D360" s="8" t="n">
        <f aca="true">MIN(MAX($B$12+NORMINV(RAND(),0,$B$13),0.2),0.95)</f>
        <v>0.538942282980994</v>
      </c>
      <c r="E360" s="11" t="n">
        <f aca="false">ROUND(C360*D360,0)</f>
        <v>933</v>
      </c>
      <c r="F360" s="20" t="n">
        <f aca="false">C360*(0.6*$B$8+0.15*$B$9+0.19*$B$10+0.06*$B$11)</f>
        <v>29305.44</v>
      </c>
      <c r="G360" s="20" t="n">
        <f aca="false">E360*$B$7</f>
        <v>41985</v>
      </c>
      <c r="H360" s="20" t="n">
        <f aca="false">E360*$B$14</f>
        <v>13995</v>
      </c>
      <c r="I360" s="20" t="n">
        <f aca="false">F360+G360+H360</f>
        <v>85285.44</v>
      </c>
    </row>
    <row r="361" customFormat="false" ht="15" hidden="false" customHeight="true" outlineLevel="0" collapsed="false">
      <c r="A361" s="6" t="n">
        <v>344</v>
      </c>
      <c r="B361" s="11" t="n">
        <f aca="true">NORMINV(RAND(),$B$5,$B$6)</f>
        <v>2347.60577346867</v>
      </c>
      <c r="C361" s="11" t="n">
        <f aca="false">MAX(ROUND(B361,0),500)</f>
        <v>2348</v>
      </c>
      <c r="D361" s="8" t="n">
        <f aca="true">MIN(MAX($B$12+NORMINV(RAND(),0,$B$13),0.2),0.95)</f>
        <v>0.598734355362673</v>
      </c>
      <c r="E361" s="11" t="n">
        <f aca="false">ROUND(C361*D361,0)</f>
        <v>1406</v>
      </c>
      <c r="F361" s="20" t="n">
        <f aca="false">C361*(0.6*$B$8+0.15*$B$9+0.19*$B$10+0.06*$B$11)</f>
        <v>39728.16</v>
      </c>
      <c r="G361" s="20" t="n">
        <f aca="false">E361*$B$7</f>
        <v>63270</v>
      </c>
      <c r="H361" s="20" t="n">
        <f aca="false">E361*$B$14</f>
        <v>21090</v>
      </c>
      <c r="I361" s="20" t="n">
        <f aca="false">F361+G361+H361</f>
        <v>124088.16</v>
      </c>
    </row>
    <row r="362" customFormat="false" ht="15" hidden="false" customHeight="true" outlineLevel="0" collapsed="false">
      <c r="A362" s="6" t="n">
        <v>345</v>
      </c>
      <c r="B362" s="11" t="n">
        <f aca="true">NORMINV(RAND(),$B$5,$B$6)</f>
        <v>2257.98381493225</v>
      </c>
      <c r="C362" s="11" t="n">
        <f aca="false">MAX(ROUND(B362,0),500)</f>
        <v>2258</v>
      </c>
      <c r="D362" s="8" t="n">
        <f aca="true">MIN(MAX($B$12+NORMINV(RAND(),0,$B$13),0.2),0.95)</f>
        <v>0.513567379143662</v>
      </c>
      <c r="E362" s="11" t="n">
        <f aca="false">ROUND(C362*D362,0)</f>
        <v>1160</v>
      </c>
      <c r="F362" s="20" t="n">
        <f aca="false">C362*(0.6*$B$8+0.15*$B$9+0.19*$B$10+0.06*$B$11)</f>
        <v>38205.36</v>
      </c>
      <c r="G362" s="20" t="n">
        <f aca="false">E362*$B$7</f>
        <v>52200</v>
      </c>
      <c r="H362" s="20" t="n">
        <f aca="false">E362*$B$14</f>
        <v>17400</v>
      </c>
      <c r="I362" s="20" t="n">
        <f aca="false">F362+G362+H362</f>
        <v>107805.36</v>
      </c>
    </row>
    <row r="363" customFormat="false" ht="15" hidden="false" customHeight="true" outlineLevel="0" collapsed="false">
      <c r="A363" s="6" t="n">
        <v>346</v>
      </c>
      <c r="B363" s="11" t="n">
        <f aca="true">NORMINV(RAND(),$B$5,$B$6)</f>
        <v>1929.58354351769</v>
      </c>
      <c r="C363" s="11" t="n">
        <f aca="false">MAX(ROUND(B363,0),500)</f>
        <v>1930</v>
      </c>
      <c r="D363" s="8" t="n">
        <f aca="true">MIN(MAX($B$12+NORMINV(RAND(),0,$B$13),0.2),0.95)</f>
        <v>0.542422621921976</v>
      </c>
      <c r="E363" s="11" t="n">
        <f aca="false">ROUND(C363*D363,0)</f>
        <v>1047</v>
      </c>
      <c r="F363" s="20" t="n">
        <f aca="false">C363*(0.6*$B$8+0.15*$B$9+0.19*$B$10+0.06*$B$11)</f>
        <v>32655.6</v>
      </c>
      <c r="G363" s="20" t="n">
        <f aca="false">E363*$B$7</f>
        <v>47115</v>
      </c>
      <c r="H363" s="20" t="n">
        <f aca="false">E363*$B$14</f>
        <v>15705</v>
      </c>
      <c r="I363" s="20" t="n">
        <f aca="false">F363+G363+H363</f>
        <v>95475.6</v>
      </c>
    </row>
    <row r="364" customFormat="false" ht="15" hidden="false" customHeight="true" outlineLevel="0" collapsed="false">
      <c r="A364" s="6" t="n">
        <v>347</v>
      </c>
      <c r="B364" s="11" t="n">
        <f aca="true">NORMINV(RAND(),$B$5,$B$6)</f>
        <v>1809.34708194731</v>
      </c>
      <c r="C364" s="11" t="n">
        <f aca="false">MAX(ROUND(B364,0),500)</f>
        <v>1809</v>
      </c>
      <c r="D364" s="8" t="n">
        <f aca="true">MIN(MAX($B$12+NORMINV(RAND(),0,$B$13),0.2),0.95)</f>
        <v>0.619784712888777</v>
      </c>
      <c r="E364" s="11" t="n">
        <f aca="false">ROUND(C364*D364,0)</f>
        <v>1121</v>
      </c>
      <c r="F364" s="20" t="n">
        <f aca="false">C364*(0.6*$B$8+0.15*$B$9+0.19*$B$10+0.06*$B$11)</f>
        <v>30608.28</v>
      </c>
      <c r="G364" s="20" t="n">
        <f aca="false">E364*$B$7</f>
        <v>50445</v>
      </c>
      <c r="H364" s="20" t="n">
        <f aca="false">E364*$B$14</f>
        <v>16815</v>
      </c>
      <c r="I364" s="20" t="n">
        <f aca="false">F364+G364+H364</f>
        <v>97868.28</v>
      </c>
    </row>
    <row r="365" customFormat="false" ht="15" hidden="false" customHeight="true" outlineLevel="0" collapsed="false">
      <c r="A365" s="6" t="n">
        <v>348</v>
      </c>
      <c r="B365" s="11" t="n">
        <f aca="true">NORMINV(RAND(),$B$5,$B$6)</f>
        <v>2254.00941859487</v>
      </c>
      <c r="C365" s="11" t="n">
        <f aca="false">MAX(ROUND(B365,0),500)</f>
        <v>2254</v>
      </c>
      <c r="D365" s="8" t="n">
        <f aca="true">MIN(MAX($B$12+NORMINV(RAND(),0,$B$13),0.2),0.95)</f>
        <v>0.574832307928732</v>
      </c>
      <c r="E365" s="11" t="n">
        <f aca="false">ROUND(C365*D365,0)</f>
        <v>1296</v>
      </c>
      <c r="F365" s="20" t="n">
        <f aca="false">C365*(0.6*$B$8+0.15*$B$9+0.19*$B$10+0.06*$B$11)</f>
        <v>38137.68</v>
      </c>
      <c r="G365" s="20" t="n">
        <f aca="false">E365*$B$7</f>
        <v>58320</v>
      </c>
      <c r="H365" s="20" t="n">
        <f aca="false">E365*$B$14</f>
        <v>19440</v>
      </c>
      <c r="I365" s="20" t="n">
        <f aca="false">F365+G365+H365</f>
        <v>115897.68</v>
      </c>
    </row>
    <row r="366" customFormat="false" ht="15" hidden="false" customHeight="true" outlineLevel="0" collapsed="false">
      <c r="A366" s="6" t="n">
        <v>349</v>
      </c>
      <c r="B366" s="11" t="n">
        <f aca="true">NORMINV(RAND(),$B$5,$B$6)</f>
        <v>2130.56227832309</v>
      </c>
      <c r="C366" s="11" t="n">
        <f aca="false">MAX(ROUND(B366,0),500)</f>
        <v>2131</v>
      </c>
      <c r="D366" s="8" t="n">
        <f aca="true">MIN(MAX($B$12+NORMINV(RAND(),0,$B$13),0.2),0.95)</f>
        <v>0.587101277838293</v>
      </c>
      <c r="E366" s="11" t="n">
        <f aca="false">ROUND(C366*D366,0)</f>
        <v>1251</v>
      </c>
      <c r="F366" s="20" t="n">
        <f aca="false">C366*(0.6*$B$8+0.15*$B$9+0.19*$B$10+0.06*$B$11)</f>
        <v>36056.52</v>
      </c>
      <c r="G366" s="20" t="n">
        <f aca="false">E366*$B$7</f>
        <v>56295</v>
      </c>
      <c r="H366" s="20" t="n">
        <f aca="false">E366*$B$14</f>
        <v>18765</v>
      </c>
      <c r="I366" s="20" t="n">
        <f aca="false">F366+G366+H366</f>
        <v>111116.52</v>
      </c>
    </row>
    <row r="367" customFormat="false" ht="15" hidden="false" customHeight="true" outlineLevel="0" collapsed="false">
      <c r="A367" s="6" t="n">
        <v>350</v>
      </c>
      <c r="B367" s="11" t="n">
        <f aca="true">NORMINV(RAND(),$B$5,$B$6)</f>
        <v>2167.16611714309</v>
      </c>
      <c r="C367" s="11" t="n">
        <f aca="false">MAX(ROUND(B367,0),500)</f>
        <v>2167</v>
      </c>
      <c r="D367" s="8" t="n">
        <f aca="true">MIN(MAX($B$12+NORMINV(RAND(),0,$B$13),0.2),0.95)</f>
        <v>0.579902839810561</v>
      </c>
      <c r="E367" s="11" t="n">
        <f aca="false">ROUND(C367*D367,0)</f>
        <v>1257</v>
      </c>
      <c r="F367" s="20" t="n">
        <f aca="false">C367*(0.6*$B$8+0.15*$B$9+0.19*$B$10+0.06*$B$11)</f>
        <v>36665.64</v>
      </c>
      <c r="G367" s="20" t="n">
        <f aca="false">E367*$B$7</f>
        <v>56565</v>
      </c>
      <c r="H367" s="20" t="n">
        <f aca="false">E367*$B$14</f>
        <v>18855</v>
      </c>
      <c r="I367" s="20" t="n">
        <f aca="false">F367+G367+H367</f>
        <v>112085.64</v>
      </c>
    </row>
    <row r="368" customFormat="false" ht="15" hidden="false" customHeight="true" outlineLevel="0" collapsed="false">
      <c r="A368" s="6" t="n">
        <v>351</v>
      </c>
      <c r="B368" s="11" t="n">
        <f aca="true">NORMINV(RAND(),$B$5,$B$6)</f>
        <v>2199.2141558779</v>
      </c>
      <c r="C368" s="11" t="n">
        <f aca="false">MAX(ROUND(B368,0),500)</f>
        <v>2199</v>
      </c>
      <c r="D368" s="8" t="n">
        <f aca="true">MIN(MAX($B$12+NORMINV(RAND(),0,$B$13),0.2),0.95)</f>
        <v>0.546007687564862</v>
      </c>
      <c r="E368" s="11" t="n">
        <f aca="false">ROUND(C368*D368,0)</f>
        <v>1201</v>
      </c>
      <c r="F368" s="20" t="n">
        <f aca="false">C368*(0.6*$B$8+0.15*$B$9+0.19*$B$10+0.06*$B$11)</f>
        <v>37207.08</v>
      </c>
      <c r="G368" s="20" t="n">
        <f aca="false">E368*$B$7</f>
        <v>54045</v>
      </c>
      <c r="H368" s="20" t="n">
        <f aca="false">E368*$B$14</f>
        <v>18015</v>
      </c>
      <c r="I368" s="20" t="n">
        <f aca="false">F368+G368+H368</f>
        <v>109267.08</v>
      </c>
    </row>
    <row r="369" customFormat="false" ht="15" hidden="false" customHeight="true" outlineLevel="0" collapsed="false">
      <c r="A369" s="6" t="n">
        <v>352</v>
      </c>
      <c r="B369" s="11" t="n">
        <f aca="true">NORMINV(RAND(),$B$5,$B$6)</f>
        <v>1973.37202197309</v>
      </c>
      <c r="C369" s="11" t="n">
        <f aca="false">MAX(ROUND(B369,0),500)</f>
        <v>1973</v>
      </c>
      <c r="D369" s="8" t="n">
        <f aca="true">MIN(MAX($B$12+NORMINV(RAND(),0,$B$13),0.2),0.95)</f>
        <v>0.469346952602023</v>
      </c>
      <c r="E369" s="11" t="n">
        <f aca="false">ROUND(C369*D369,0)</f>
        <v>926</v>
      </c>
      <c r="F369" s="20" t="n">
        <f aca="false">C369*(0.6*$B$8+0.15*$B$9+0.19*$B$10+0.06*$B$11)</f>
        <v>33383.16</v>
      </c>
      <c r="G369" s="20" t="n">
        <f aca="false">E369*$B$7</f>
        <v>41670</v>
      </c>
      <c r="H369" s="20" t="n">
        <f aca="false">E369*$B$14</f>
        <v>13890</v>
      </c>
      <c r="I369" s="20" t="n">
        <f aca="false">F369+G369+H369</f>
        <v>88943.16</v>
      </c>
    </row>
    <row r="370" customFormat="false" ht="15" hidden="false" customHeight="true" outlineLevel="0" collapsed="false">
      <c r="A370" s="6" t="n">
        <v>353</v>
      </c>
      <c r="B370" s="11" t="n">
        <f aca="true">NORMINV(RAND(),$B$5,$B$6)</f>
        <v>1734.77270519064</v>
      </c>
      <c r="C370" s="11" t="n">
        <f aca="false">MAX(ROUND(B370,0),500)</f>
        <v>1735</v>
      </c>
      <c r="D370" s="8" t="n">
        <f aca="true">MIN(MAX($B$12+NORMINV(RAND(),0,$B$13),0.2),0.95)</f>
        <v>0.650959823954633</v>
      </c>
      <c r="E370" s="11" t="n">
        <f aca="false">ROUND(C370*D370,0)</f>
        <v>1129</v>
      </c>
      <c r="F370" s="20" t="n">
        <f aca="false">C370*(0.6*$B$8+0.15*$B$9+0.19*$B$10+0.06*$B$11)</f>
        <v>29356.2</v>
      </c>
      <c r="G370" s="20" t="n">
        <f aca="false">E370*$B$7</f>
        <v>50805</v>
      </c>
      <c r="H370" s="20" t="n">
        <f aca="false">E370*$B$14</f>
        <v>16935</v>
      </c>
      <c r="I370" s="20" t="n">
        <f aca="false">F370+G370+H370</f>
        <v>97096.2</v>
      </c>
    </row>
    <row r="371" customFormat="false" ht="15" hidden="false" customHeight="true" outlineLevel="0" collapsed="false">
      <c r="A371" s="6" t="n">
        <v>354</v>
      </c>
      <c r="B371" s="11" t="n">
        <f aca="true">NORMINV(RAND(),$B$5,$B$6)</f>
        <v>1991.85015511447</v>
      </c>
      <c r="C371" s="11" t="n">
        <f aca="false">MAX(ROUND(B371,0),500)</f>
        <v>1992</v>
      </c>
      <c r="D371" s="8" t="n">
        <f aca="true">MIN(MAX($B$12+NORMINV(RAND(),0,$B$13),0.2),0.95)</f>
        <v>0.621854568127375</v>
      </c>
      <c r="E371" s="11" t="n">
        <f aca="false">ROUND(C371*D371,0)</f>
        <v>1239</v>
      </c>
      <c r="F371" s="20" t="n">
        <f aca="false">C371*(0.6*$B$8+0.15*$B$9+0.19*$B$10+0.06*$B$11)</f>
        <v>33704.64</v>
      </c>
      <c r="G371" s="20" t="n">
        <f aca="false">E371*$B$7</f>
        <v>55755</v>
      </c>
      <c r="H371" s="20" t="n">
        <f aca="false">E371*$B$14</f>
        <v>18585</v>
      </c>
      <c r="I371" s="20" t="n">
        <f aca="false">F371+G371+H371</f>
        <v>108044.64</v>
      </c>
    </row>
    <row r="372" customFormat="false" ht="15" hidden="false" customHeight="true" outlineLevel="0" collapsed="false">
      <c r="A372" s="6" t="n">
        <v>355</v>
      </c>
      <c r="B372" s="11" t="n">
        <f aca="true">NORMINV(RAND(),$B$5,$B$6)</f>
        <v>1957.3260278023</v>
      </c>
      <c r="C372" s="11" t="n">
        <f aca="false">MAX(ROUND(B372,0),500)</f>
        <v>1957</v>
      </c>
      <c r="D372" s="8" t="n">
        <f aca="true">MIN(MAX($B$12+NORMINV(RAND(),0,$B$13),0.2),0.95)</f>
        <v>0.481886408343187</v>
      </c>
      <c r="E372" s="11" t="n">
        <f aca="false">ROUND(C372*D372,0)</f>
        <v>943</v>
      </c>
      <c r="F372" s="20" t="n">
        <f aca="false">C372*(0.6*$B$8+0.15*$B$9+0.19*$B$10+0.06*$B$11)</f>
        <v>33112.44</v>
      </c>
      <c r="G372" s="20" t="n">
        <f aca="false">E372*$B$7</f>
        <v>42435</v>
      </c>
      <c r="H372" s="20" t="n">
        <f aca="false">E372*$B$14</f>
        <v>14145</v>
      </c>
      <c r="I372" s="20" t="n">
        <f aca="false">F372+G372+H372</f>
        <v>89692.44</v>
      </c>
    </row>
    <row r="373" customFormat="false" ht="15" hidden="false" customHeight="true" outlineLevel="0" collapsed="false">
      <c r="A373" s="6" t="n">
        <v>356</v>
      </c>
      <c r="B373" s="11" t="n">
        <f aca="true">NORMINV(RAND(),$B$5,$B$6)</f>
        <v>1717.82314674637</v>
      </c>
      <c r="C373" s="11" t="n">
        <f aca="false">MAX(ROUND(B373,0),500)</f>
        <v>1718</v>
      </c>
      <c r="D373" s="8" t="n">
        <f aca="true">MIN(MAX($B$12+NORMINV(RAND(),0,$B$13),0.2),0.95)</f>
        <v>0.524222035480676</v>
      </c>
      <c r="E373" s="11" t="n">
        <f aca="false">ROUND(C373*D373,0)</f>
        <v>901</v>
      </c>
      <c r="F373" s="20" t="n">
        <f aca="false">C373*(0.6*$B$8+0.15*$B$9+0.19*$B$10+0.06*$B$11)</f>
        <v>29068.56</v>
      </c>
      <c r="G373" s="20" t="n">
        <f aca="false">E373*$B$7</f>
        <v>40545</v>
      </c>
      <c r="H373" s="20" t="n">
        <f aca="false">E373*$B$14</f>
        <v>13515</v>
      </c>
      <c r="I373" s="20" t="n">
        <f aca="false">F373+G373+H373</f>
        <v>83128.56</v>
      </c>
    </row>
    <row r="374" customFormat="false" ht="15" hidden="false" customHeight="true" outlineLevel="0" collapsed="false">
      <c r="A374" s="6" t="n">
        <v>357</v>
      </c>
      <c r="B374" s="11" t="n">
        <f aca="true">NORMINV(RAND(),$B$5,$B$6)</f>
        <v>1802.48617470819</v>
      </c>
      <c r="C374" s="11" t="n">
        <f aca="false">MAX(ROUND(B374,0),500)</f>
        <v>1802</v>
      </c>
      <c r="D374" s="8" t="n">
        <f aca="true">MIN(MAX($B$12+NORMINV(RAND(),0,$B$13),0.2),0.95)</f>
        <v>0.537571040200265</v>
      </c>
      <c r="E374" s="11" t="n">
        <f aca="false">ROUND(C374*D374,0)</f>
        <v>969</v>
      </c>
      <c r="F374" s="20" t="n">
        <f aca="false">C374*(0.6*$B$8+0.15*$B$9+0.19*$B$10+0.06*$B$11)</f>
        <v>30489.84</v>
      </c>
      <c r="G374" s="20" t="n">
        <f aca="false">E374*$B$7</f>
        <v>43605</v>
      </c>
      <c r="H374" s="20" t="n">
        <f aca="false">E374*$B$14</f>
        <v>14535</v>
      </c>
      <c r="I374" s="20" t="n">
        <f aca="false">F374+G374+H374</f>
        <v>88629.84</v>
      </c>
    </row>
    <row r="375" customFormat="false" ht="15" hidden="false" customHeight="true" outlineLevel="0" collapsed="false">
      <c r="A375" s="6" t="n">
        <v>358</v>
      </c>
      <c r="B375" s="11" t="n">
        <f aca="true">NORMINV(RAND(),$B$5,$B$6)</f>
        <v>2080.04481232249</v>
      </c>
      <c r="C375" s="11" t="n">
        <f aca="false">MAX(ROUND(B375,0),500)</f>
        <v>2080</v>
      </c>
      <c r="D375" s="8" t="n">
        <f aca="true">MIN(MAX($B$12+NORMINV(RAND(),0,$B$13),0.2),0.95)</f>
        <v>0.505400426830843</v>
      </c>
      <c r="E375" s="11" t="n">
        <f aca="false">ROUND(C375*D375,0)</f>
        <v>1051</v>
      </c>
      <c r="F375" s="20" t="n">
        <f aca="false">C375*(0.6*$B$8+0.15*$B$9+0.19*$B$10+0.06*$B$11)</f>
        <v>35193.6</v>
      </c>
      <c r="G375" s="20" t="n">
        <f aca="false">E375*$B$7</f>
        <v>47295</v>
      </c>
      <c r="H375" s="20" t="n">
        <f aca="false">E375*$B$14</f>
        <v>15765</v>
      </c>
      <c r="I375" s="20" t="n">
        <f aca="false">F375+G375+H375</f>
        <v>98253.6</v>
      </c>
    </row>
    <row r="376" customFormat="false" ht="15" hidden="false" customHeight="true" outlineLevel="0" collapsed="false">
      <c r="A376" s="6" t="n">
        <v>359</v>
      </c>
      <c r="B376" s="11" t="n">
        <f aca="true">NORMINV(RAND(),$B$5,$B$6)</f>
        <v>1514.72985786738</v>
      </c>
      <c r="C376" s="11" t="n">
        <f aca="false">MAX(ROUND(B376,0),500)</f>
        <v>1515</v>
      </c>
      <c r="D376" s="8" t="n">
        <f aca="true">MIN(MAX($B$12+NORMINV(RAND(),0,$B$13),0.2),0.95)</f>
        <v>0.467716335543053</v>
      </c>
      <c r="E376" s="11" t="n">
        <f aca="false">ROUND(C376*D376,0)</f>
        <v>709</v>
      </c>
      <c r="F376" s="20" t="n">
        <f aca="false">C376*(0.6*$B$8+0.15*$B$9+0.19*$B$10+0.06*$B$11)</f>
        <v>25633.8</v>
      </c>
      <c r="G376" s="20" t="n">
        <f aca="false">E376*$B$7</f>
        <v>31905</v>
      </c>
      <c r="H376" s="20" t="n">
        <f aca="false">E376*$B$14</f>
        <v>10635</v>
      </c>
      <c r="I376" s="20" t="n">
        <f aca="false">F376+G376+H376</f>
        <v>68173.8</v>
      </c>
    </row>
    <row r="377" customFormat="false" ht="15" hidden="false" customHeight="true" outlineLevel="0" collapsed="false">
      <c r="A377" s="6" t="n">
        <v>360</v>
      </c>
      <c r="B377" s="11" t="n">
        <f aca="true">NORMINV(RAND(),$B$5,$B$6)</f>
        <v>1853.66262731626</v>
      </c>
      <c r="C377" s="11" t="n">
        <f aca="false">MAX(ROUND(B377,0),500)</f>
        <v>1854</v>
      </c>
      <c r="D377" s="8" t="n">
        <f aca="true">MIN(MAX($B$12+NORMINV(RAND(),0,$B$13),0.2),0.95)</f>
        <v>0.566220213480301</v>
      </c>
      <c r="E377" s="11" t="n">
        <f aca="false">ROUND(C377*D377,0)</f>
        <v>1050</v>
      </c>
      <c r="F377" s="20" t="n">
        <f aca="false">C377*(0.6*$B$8+0.15*$B$9+0.19*$B$10+0.06*$B$11)</f>
        <v>31369.68</v>
      </c>
      <c r="G377" s="20" t="n">
        <f aca="false">E377*$B$7</f>
        <v>47250</v>
      </c>
      <c r="H377" s="20" t="n">
        <f aca="false">E377*$B$14</f>
        <v>15750</v>
      </c>
      <c r="I377" s="20" t="n">
        <f aca="false">F377+G377+H377</f>
        <v>94369.68</v>
      </c>
    </row>
    <row r="378" customFormat="false" ht="15" hidden="false" customHeight="true" outlineLevel="0" collapsed="false">
      <c r="A378" s="6" t="n">
        <v>361</v>
      </c>
      <c r="B378" s="11" t="n">
        <f aca="true">NORMINV(RAND(),$B$5,$B$6)</f>
        <v>1976.967412598</v>
      </c>
      <c r="C378" s="11" t="n">
        <f aca="false">MAX(ROUND(B378,0),500)</f>
        <v>1977</v>
      </c>
      <c r="D378" s="8" t="n">
        <f aca="true">MIN(MAX($B$12+NORMINV(RAND(),0,$B$13),0.2),0.95)</f>
        <v>0.469606987742696</v>
      </c>
      <c r="E378" s="11" t="n">
        <f aca="false">ROUND(C378*D378,0)</f>
        <v>928</v>
      </c>
      <c r="F378" s="20" t="n">
        <f aca="false">C378*(0.6*$B$8+0.15*$B$9+0.19*$B$10+0.06*$B$11)</f>
        <v>33450.84</v>
      </c>
      <c r="G378" s="20" t="n">
        <f aca="false">E378*$B$7</f>
        <v>41760</v>
      </c>
      <c r="H378" s="20" t="n">
        <f aca="false">E378*$B$14</f>
        <v>13920</v>
      </c>
      <c r="I378" s="20" t="n">
        <f aca="false">F378+G378+H378</f>
        <v>89130.84</v>
      </c>
    </row>
    <row r="379" customFormat="false" ht="15" hidden="false" customHeight="true" outlineLevel="0" collapsed="false">
      <c r="A379" s="6" t="n">
        <v>362</v>
      </c>
      <c r="B379" s="11" t="n">
        <f aca="true">NORMINV(RAND(),$B$5,$B$6)</f>
        <v>2089.3318192964</v>
      </c>
      <c r="C379" s="11" t="n">
        <f aca="false">MAX(ROUND(B379,0),500)</f>
        <v>2089</v>
      </c>
      <c r="D379" s="8" t="n">
        <f aca="true">MIN(MAX($B$12+NORMINV(RAND(),0,$B$13),0.2),0.95)</f>
        <v>0.552952074669811</v>
      </c>
      <c r="E379" s="11" t="n">
        <f aca="false">ROUND(C379*D379,0)</f>
        <v>1155</v>
      </c>
      <c r="F379" s="20" t="n">
        <f aca="false">C379*(0.6*$B$8+0.15*$B$9+0.19*$B$10+0.06*$B$11)</f>
        <v>35345.88</v>
      </c>
      <c r="G379" s="20" t="n">
        <f aca="false">E379*$B$7</f>
        <v>51975</v>
      </c>
      <c r="H379" s="20" t="n">
        <f aca="false">E379*$B$14</f>
        <v>17325</v>
      </c>
      <c r="I379" s="20" t="n">
        <f aca="false">F379+G379+H379</f>
        <v>104645.88</v>
      </c>
    </row>
    <row r="380" customFormat="false" ht="15" hidden="false" customHeight="true" outlineLevel="0" collapsed="false">
      <c r="A380" s="6" t="n">
        <v>363</v>
      </c>
      <c r="B380" s="11" t="n">
        <f aca="true">NORMINV(RAND(),$B$5,$B$6)</f>
        <v>1684.73188509649</v>
      </c>
      <c r="C380" s="11" t="n">
        <f aca="false">MAX(ROUND(B380,0),500)</f>
        <v>1685</v>
      </c>
      <c r="D380" s="8" t="n">
        <f aca="true">MIN(MAX($B$12+NORMINV(RAND(),0,$B$13),0.2),0.95)</f>
        <v>0.572774247642027</v>
      </c>
      <c r="E380" s="11" t="n">
        <f aca="false">ROUND(C380*D380,0)</f>
        <v>965</v>
      </c>
      <c r="F380" s="20" t="n">
        <f aca="false">C380*(0.6*$B$8+0.15*$B$9+0.19*$B$10+0.06*$B$11)</f>
        <v>28510.2</v>
      </c>
      <c r="G380" s="20" t="n">
        <f aca="false">E380*$B$7</f>
        <v>43425</v>
      </c>
      <c r="H380" s="20" t="n">
        <f aca="false">E380*$B$14</f>
        <v>14475</v>
      </c>
      <c r="I380" s="20" t="n">
        <f aca="false">F380+G380+H380</f>
        <v>86410.2</v>
      </c>
    </row>
    <row r="381" customFormat="false" ht="15" hidden="false" customHeight="true" outlineLevel="0" collapsed="false">
      <c r="A381" s="6" t="n">
        <v>364</v>
      </c>
      <c r="B381" s="11" t="n">
        <f aca="true">NORMINV(RAND(),$B$5,$B$6)</f>
        <v>2086.99971118912</v>
      </c>
      <c r="C381" s="11" t="n">
        <f aca="false">MAX(ROUND(B381,0),500)</f>
        <v>2087</v>
      </c>
      <c r="D381" s="8" t="n">
        <f aca="true">MIN(MAX($B$12+NORMINV(RAND(),0,$B$13),0.2),0.95)</f>
        <v>0.54075703348737</v>
      </c>
      <c r="E381" s="11" t="n">
        <f aca="false">ROUND(C381*D381,0)</f>
        <v>1129</v>
      </c>
      <c r="F381" s="20" t="n">
        <f aca="false">C381*(0.6*$B$8+0.15*$B$9+0.19*$B$10+0.06*$B$11)</f>
        <v>35312.04</v>
      </c>
      <c r="G381" s="20" t="n">
        <f aca="false">E381*$B$7</f>
        <v>50805</v>
      </c>
      <c r="H381" s="20" t="n">
        <f aca="false">E381*$B$14</f>
        <v>16935</v>
      </c>
      <c r="I381" s="20" t="n">
        <f aca="false">F381+G381+H381</f>
        <v>103052.04</v>
      </c>
    </row>
    <row r="382" customFormat="false" ht="15" hidden="false" customHeight="true" outlineLevel="0" collapsed="false">
      <c r="A382" s="6" t="n">
        <v>365</v>
      </c>
      <c r="B382" s="11" t="n">
        <f aca="true">NORMINV(RAND(),$B$5,$B$6)</f>
        <v>2325.83130978897</v>
      </c>
      <c r="C382" s="11" t="n">
        <f aca="false">MAX(ROUND(B382,0),500)</f>
        <v>2326</v>
      </c>
      <c r="D382" s="8" t="n">
        <f aca="true">MIN(MAX($B$12+NORMINV(RAND(),0,$B$13),0.2),0.95)</f>
        <v>0.646835505441978</v>
      </c>
      <c r="E382" s="11" t="n">
        <f aca="false">ROUND(C382*D382,0)</f>
        <v>1505</v>
      </c>
      <c r="F382" s="20" t="n">
        <f aca="false">C382*(0.6*$B$8+0.15*$B$9+0.19*$B$10+0.06*$B$11)</f>
        <v>39355.92</v>
      </c>
      <c r="G382" s="20" t="n">
        <f aca="false">E382*$B$7</f>
        <v>67725</v>
      </c>
      <c r="H382" s="20" t="n">
        <f aca="false">E382*$B$14</f>
        <v>22575</v>
      </c>
      <c r="I382" s="20" t="n">
        <f aca="false">F382+G382+H382</f>
        <v>129655.92</v>
      </c>
    </row>
    <row r="383" customFormat="false" ht="15" hidden="false" customHeight="true" outlineLevel="0" collapsed="false">
      <c r="A383" s="6" t="n">
        <v>366</v>
      </c>
      <c r="B383" s="11" t="n">
        <f aca="true">NORMINV(RAND(),$B$5,$B$6)</f>
        <v>1941.80592896561</v>
      </c>
      <c r="C383" s="11" t="n">
        <f aca="false">MAX(ROUND(B383,0),500)</f>
        <v>1942</v>
      </c>
      <c r="D383" s="8" t="n">
        <f aca="true">MIN(MAX($B$12+NORMINV(RAND(),0,$B$13),0.2),0.95)</f>
        <v>0.575300741094727</v>
      </c>
      <c r="E383" s="11" t="n">
        <f aca="false">ROUND(C383*D383,0)</f>
        <v>1117</v>
      </c>
      <c r="F383" s="20" t="n">
        <f aca="false">C383*(0.6*$B$8+0.15*$B$9+0.19*$B$10+0.06*$B$11)</f>
        <v>32858.64</v>
      </c>
      <c r="G383" s="20" t="n">
        <f aca="false">E383*$B$7</f>
        <v>50265</v>
      </c>
      <c r="H383" s="20" t="n">
        <f aca="false">E383*$B$14</f>
        <v>16755</v>
      </c>
      <c r="I383" s="20" t="n">
        <f aca="false">F383+G383+H383</f>
        <v>99878.64</v>
      </c>
    </row>
    <row r="384" customFormat="false" ht="15" hidden="false" customHeight="true" outlineLevel="0" collapsed="false">
      <c r="A384" s="6" t="n">
        <v>367</v>
      </c>
      <c r="B384" s="11" t="n">
        <f aca="true">NORMINV(RAND(),$B$5,$B$6)</f>
        <v>2200.8472672655</v>
      </c>
      <c r="C384" s="11" t="n">
        <f aca="false">MAX(ROUND(B384,0),500)</f>
        <v>2201</v>
      </c>
      <c r="D384" s="8" t="n">
        <f aca="true">MIN(MAX($B$12+NORMINV(RAND(),0,$B$13),0.2),0.95)</f>
        <v>0.558738988763798</v>
      </c>
      <c r="E384" s="11" t="n">
        <f aca="false">ROUND(C384*D384,0)</f>
        <v>1230</v>
      </c>
      <c r="F384" s="20" t="n">
        <f aca="false">C384*(0.6*$B$8+0.15*$B$9+0.19*$B$10+0.06*$B$11)</f>
        <v>37240.92</v>
      </c>
      <c r="G384" s="20" t="n">
        <f aca="false">E384*$B$7</f>
        <v>55350</v>
      </c>
      <c r="H384" s="20" t="n">
        <f aca="false">E384*$B$14</f>
        <v>18450</v>
      </c>
      <c r="I384" s="20" t="n">
        <f aca="false">F384+G384+H384</f>
        <v>111040.92</v>
      </c>
    </row>
    <row r="385" customFormat="false" ht="15" hidden="false" customHeight="true" outlineLevel="0" collapsed="false">
      <c r="A385" s="6" t="n">
        <v>368</v>
      </c>
      <c r="B385" s="11" t="n">
        <f aca="true">NORMINV(RAND(),$B$5,$B$6)</f>
        <v>1732.97662711378</v>
      </c>
      <c r="C385" s="11" t="n">
        <f aca="false">MAX(ROUND(B385,0),500)</f>
        <v>1733</v>
      </c>
      <c r="D385" s="8" t="n">
        <f aca="true">MIN(MAX($B$12+NORMINV(RAND(),0,$B$13),0.2),0.95)</f>
        <v>0.578803902184665</v>
      </c>
      <c r="E385" s="11" t="n">
        <f aca="false">ROUND(C385*D385,0)</f>
        <v>1003</v>
      </c>
      <c r="F385" s="20" t="n">
        <f aca="false">C385*(0.6*$B$8+0.15*$B$9+0.19*$B$10+0.06*$B$11)</f>
        <v>29322.36</v>
      </c>
      <c r="G385" s="20" t="n">
        <f aca="false">E385*$B$7</f>
        <v>45135</v>
      </c>
      <c r="H385" s="20" t="n">
        <f aca="false">E385*$B$14</f>
        <v>15045</v>
      </c>
      <c r="I385" s="20" t="n">
        <f aca="false">F385+G385+H385</f>
        <v>89502.36</v>
      </c>
    </row>
    <row r="386" customFormat="false" ht="15" hidden="false" customHeight="true" outlineLevel="0" collapsed="false">
      <c r="A386" s="6" t="n">
        <v>369</v>
      </c>
      <c r="B386" s="11" t="n">
        <f aca="true">NORMINV(RAND(),$B$5,$B$6)</f>
        <v>2421.24016813037</v>
      </c>
      <c r="C386" s="11" t="n">
        <f aca="false">MAX(ROUND(B386,0),500)</f>
        <v>2421</v>
      </c>
      <c r="D386" s="8" t="n">
        <f aca="true">MIN(MAX($B$12+NORMINV(RAND(),0,$B$13),0.2),0.95)</f>
        <v>0.514624476358783</v>
      </c>
      <c r="E386" s="11" t="n">
        <f aca="false">ROUND(C386*D386,0)</f>
        <v>1246</v>
      </c>
      <c r="F386" s="20" t="n">
        <f aca="false">C386*(0.6*$B$8+0.15*$B$9+0.19*$B$10+0.06*$B$11)</f>
        <v>40963.32</v>
      </c>
      <c r="G386" s="20" t="n">
        <f aca="false">E386*$B$7</f>
        <v>56070</v>
      </c>
      <c r="H386" s="20" t="n">
        <f aca="false">E386*$B$14</f>
        <v>18690</v>
      </c>
      <c r="I386" s="20" t="n">
        <f aca="false">F386+G386+H386</f>
        <v>115723.32</v>
      </c>
    </row>
    <row r="387" customFormat="false" ht="15" hidden="false" customHeight="true" outlineLevel="0" collapsed="false">
      <c r="A387" s="6" t="n">
        <v>370</v>
      </c>
      <c r="B387" s="11" t="n">
        <f aca="true">NORMINV(RAND(),$B$5,$B$6)</f>
        <v>1380.14263897621</v>
      </c>
      <c r="C387" s="11" t="n">
        <f aca="false">MAX(ROUND(B387,0),500)</f>
        <v>1380</v>
      </c>
      <c r="D387" s="8" t="n">
        <f aca="true">MIN(MAX($B$12+NORMINV(RAND(),0,$B$13),0.2),0.95)</f>
        <v>0.544237611970252</v>
      </c>
      <c r="E387" s="11" t="n">
        <f aca="false">ROUND(C387*D387,0)</f>
        <v>751</v>
      </c>
      <c r="F387" s="20" t="n">
        <f aca="false">C387*(0.6*$B$8+0.15*$B$9+0.19*$B$10+0.06*$B$11)</f>
        <v>23349.6</v>
      </c>
      <c r="G387" s="20" t="n">
        <f aca="false">E387*$B$7</f>
        <v>33795</v>
      </c>
      <c r="H387" s="20" t="n">
        <f aca="false">E387*$B$14</f>
        <v>11265</v>
      </c>
      <c r="I387" s="20" t="n">
        <f aca="false">F387+G387+H387</f>
        <v>68409.6</v>
      </c>
    </row>
    <row r="388" customFormat="false" ht="15" hidden="false" customHeight="true" outlineLevel="0" collapsed="false">
      <c r="A388" s="6" t="n">
        <v>371</v>
      </c>
      <c r="B388" s="11" t="n">
        <f aca="true">NORMINV(RAND(),$B$5,$B$6)</f>
        <v>1515.41805588284</v>
      </c>
      <c r="C388" s="11" t="n">
        <f aca="false">MAX(ROUND(B388,0),500)</f>
        <v>1515</v>
      </c>
      <c r="D388" s="8" t="n">
        <f aca="true">MIN(MAX($B$12+NORMINV(RAND(),0,$B$13),0.2),0.95)</f>
        <v>0.622806594555057</v>
      </c>
      <c r="E388" s="11" t="n">
        <f aca="false">ROUND(C388*D388,0)</f>
        <v>944</v>
      </c>
      <c r="F388" s="20" t="n">
        <f aca="false">C388*(0.6*$B$8+0.15*$B$9+0.19*$B$10+0.06*$B$11)</f>
        <v>25633.8</v>
      </c>
      <c r="G388" s="20" t="n">
        <f aca="false">E388*$B$7</f>
        <v>42480</v>
      </c>
      <c r="H388" s="20" t="n">
        <f aca="false">E388*$B$14</f>
        <v>14160</v>
      </c>
      <c r="I388" s="20" t="n">
        <f aca="false">F388+G388+H388</f>
        <v>82273.8</v>
      </c>
    </row>
    <row r="389" customFormat="false" ht="15" hidden="false" customHeight="true" outlineLevel="0" collapsed="false">
      <c r="A389" s="6" t="n">
        <v>372</v>
      </c>
      <c r="B389" s="11" t="n">
        <f aca="true">NORMINV(RAND(),$B$5,$B$6)</f>
        <v>1980.32166093491</v>
      </c>
      <c r="C389" s="11" t="n">
        <f aca="false">MAX(ROUND(B389,0),500)</f>
        <v>1980</v>
      </c>
      <c r="D389" s="8" t="n">
        <f aca="true">MIN(MAX($B$12+NORMINV(RAND(),0,$B$13),0.2),0.95)</f>
        <v>0.554814704280736</v>
      </c>
      <c r="E389" s="11" t="n">
        <f aca="false">ROUND(C389*D389,0)</f>
        <v>1099</v>
      </c>
      <c r="F389" s="20" t="n">
        <f aca="false">C389*(0.6*$B$8+0.15*$B$9+0.19*$B$10+0.06*$B$11)</f>
        <v>33501.6</v>
      </c>
      <c r="G389" s="20" t="n">
        <f aca="false">E389*$B$7</f>
        <v>49455</v>
      </c>
      <c r="H389" s="20" t="n">
        <f aca="false">E389*$B$14</f>
        <v>16485</v>
      </c>
      <c r="I389" s="20" t="n">
        <f aca="false">F389+G389+H389</f>
        <v>99441.6</v>
      </c>
    </row>
    <row r="390" customFormat="false" ht="15" hidden="false" customHeight="true" outlineLevel="0" collapsed="false">
      <c r="A390" s="6" t="n">
        <v>373</v>
      </c>
      <c r="B390" s="11" t="n">
        <f aca="true">NORMINV(RAND(),$B$5,$B$6)</f>
        <v>2172.37049940212</v>
      </c>
      <c r="C390" s="11" t="n">
        <f aca="false">MAX(ROUND(B390,0),500)</f>
        <v>2172</v>
      </c>
      <c r="D390" s="8" t="n">
        <f aca="true">MIN(MAX($B$12+NORMINV(RAND(),0,$B$13),0.2),0.95)</f>
        <v>0.516858954399359</v>
      </c>
      <c r="E390" s="11" t="n">
        <f aca="false">ROUND(C390*D390,0)</f>
        <v>1123</v>
      </c>
      <c r="F390" s="20" t="n">
        <f aca="false">C390*(0.6*$B$8+0.15*$B$9+0.19*$B$10+0.06*$B$11)</f>
        <v>36750.24</v>
      </c>
      <c r="G390" s="20" t="n">
        <f aca="false">E390*$B$7</f>
        <v>50535</v>
      </c>
      <c r="H390" s="20" t="n">
        <f aca="false">E390*$B$14</f>
        <v>16845</v>
      </c>
      <c r="I390" s="20" t="n">
        <f aca="false">F390+G390+H390</f>
        <v>104130.24</v>
      </c>
    </row>
    <row r="391" customFormat="false" ht="15" hidden="false" customHeight="true" outlineLevel="0" collapsed="false">
      <c r="A391" s="6" t="n">
        <v>374</v>
      </c>
      <c r="B391" s="11" t="n">
        <f aca="true">NORMINV(RAND(),$B$5,$B$6)</f>
        <v>2440.27899532464</v>
      </c>
      <c r="C391" s="11" t="n">
        <f aca="false">MAX(ROUND(B391,0),500)</f>
        <v>2440</v>
      </c>
      <c r="D391" s="8" t="n">
        <f aca="true">MIN(MAX($B$12+NORMINV(RAND(),0,$B$13),0.2),0.95)</f>
        <v>0.66187819491728</v>
      </c>
      <c r="E391" s="11" t="n">
        <f aca="false">ROUND(C391*D391,0)</f>
        <v>1615</v>
      </c>
      <c r="F391" s="20" t="n">
        <f aca="false">C391*(0.6*$B$8+0.15*$B$9+0.19*$B$10+0.06*$B$11)</f>
        <v>41284.8</v>
      </c>
      <c r="G391" s="20" t="n">
        <f aca="false">E391*$B$7</f>
        <v>72675</v>
      </c>
      <c r="H391" s="20" t="n">
        <f aca="false">E391*$B$14</f>
        <v>24225</v>
      </c>
      <c r="I391" s="20" t="n">
        <f aca="false">F391+G391+H391</f>
        <v>138184.8</v>
      </c>
    </row>
    <row r="392" customFormat="false" ht="15" hidden="false" customHeight="true" outlineLevel="0" collapsed="false">
      <c r="A392" s="6" t="n">
        <v>375</v>
      </c>
      <c r="B392" s="11" t="n">
        <f aca="true">NORMINV(RAND(),$B$5,$B$6)</f>
        <v>2121.10466323283</v>
      </c>
      <c r="C392" s="11" t="n">
        <f aca="false">MAX(ROUND(B392,0),500)</f>
        <v>2121</v>
      </c>
      <c r="D392" s="8" t="n">
        <f aca="true">MIN(MAX($B$12+NORMINV(RAND(),0,$B$13),0.2),0.95)</f>
        <v>0.619682435791406</v>
      </c>
      <c r="E392" s="11" t="n">
        <f aca="false">ROUND(C392*D392,0)</f>
        <v>1314</v>
      </c>
      <c r="F392" s="20" t="n">
        <f aca="false">C392*(0.6*$B$8+0.15*$B$9+0.19*$B$10+0.06*$B$11)</f>
        <v>35887.32</v>
      </c>
      <c r="G392" s="20" t="n">
        <f aca="false">E392*$B$7</f>
        <v>59130</v>
      </c>
      <c r="H392" s="20" t="n">
        <f aca="false">E392*$B$14</f>
        <v>19710</v>
      </c>
      <c r="I392" s="20" t="n">
        <f aca="false">F392+G392+H392</f>
        <v>114727.32</v>
      </c>
    </row>
    <row r="393" customFormat="false" ht="15" hidden="false" customHeight="true" outlineLevel="0" collapsed="false">
      <c r="A393" s="6" t="n">
        <v>376</v>
      </c>
      <c r="B393" s="11" t="n">
        <f aca="true">NORMINV(RAND(),$B$5,$B$6)</f>
        <v>2038.10231424596</v>
      </c>
      <c r="C393" s="11" t="n">
        <f aca="false">MAX(ROUND(B393,0),500)</f>
        <v>2038</v>
      </c>
      <c r="D393" s="8" t="n">
        <f aca="true">MIN(MAX($B$12+NORMINV(RAND(),0,$B$13),0.2),0.95)</f>
        <v>0.595844822693663</v>
      </c>
      <c r="E393" s="11" t="n">
        <f aca="false">ROUND(C393*D393,0)</f>
        <v>1214</v>
      </c>
      <c r="F393" s="20" t="n">
        <f aca="false">C393*(0.6*$B$8+0.15*$B$9+0.19*$B$10+0.06*$B$11)</f>
        <v>34482.96</v>
      </c>
      <c r="G393" s="20" t="n">
        <f aca="false">E393*$B$7</f>
        <v>54630</v>
      </c>
      <c r="H393" s="20" t="n">
        <f aca="false">E393*$B$14</f>
        <v>18210</v>
      </c>
      <c r="I393" s="20" t="n">
        <f aca="false">F393+G393+H393</f>
        <v>107322.96</v>
      </c>
    </row>
    <row r="394" customFormat="false" ht="15" hidden="false" customHeight="true" outlineLevel="0" collapsed="false">
      <c r="A394" s="6" t="n">
        <v>377</v>
      </c>
      <c r="B394" s="11" t="n">
        <f aca="true">NORMINV(RAND(),$B$5,$B$6)</f>
        <v>2418.6088726096</v>
      </c>
      <c r="C394" s="11" t="n">
        <f aca="false">MAX(ROUND(B394,0),500)</f>
        <v>2419</v>
      </c>
      <c r="D394" s="8" t="n">
        <f aca="true">MIN(MAX($B$12+NORMINV(RAND(),0,$B$13),0.2),0.95)</f>
        <v>0.499170106793576</v>
      </c>
      <c r="E394" s="11" t="n">
        <f aca="false">ROUND(C394*D394,0)</f>
        <v>1207</v>
      </c>
      <c r="F394" s="20" t="n">
        <f aca="false">C394*(0.6*$B$8+0.15*$B$9+0.19*$B$10+0.06*$B$11)</f>
        <v>40929.48</v>
      </c>
      <c r="G394" s="20" t="n">
        <f aca="false">E394*$B$7</f>
        <v>54315</v>
      </c>
      <c r="H394" s="20" t="n">
        <f aca="false">E394*$B$14</f>
        <v>18105</v>
      </c>
      <c r="I394" s="20" t="n">
        <f aca="false">F394+G394+H394</f>
        <v>113349.48</v>
      </c>
    </row>
    <row r="395" customFormat="false" ht="15" hidden="false" customHeight="true" outlineLevel="0" collapsed="false">
      <c r="A395" s="6" t="n">
        <v>378</v>
      </c>
      <c r="B395" s="11" t="n">
        <f aca="true">NORMINV(RAND(),$B$5,$B$6)</f>
        <v>1859.23547061756</v>
      </c>
      <c r="C395" s="11" t="n">
        <f aca="false">MAX(ROUND(B395,0),500)</f>
        <v>1859</v>
      </c>
      <c r="D395" s="8" t="n">
        <f aca="true">MIN(MAX($B$12+NORMINV(RAND(),0,$B$13),0.2),0.95)</f>
        <v>0.520937624368743</v>
      </c>
      <c r="E395" s="11" t="n">
        <f aca="false">ROUND(C395*D395,0)</f>
        <v>968</v>
      </c>
      <c r="F395" s="20" t="n">
        <f aca="false">C395*(0.6*$B$8+0.15*$B$9+0.19*$B$10+0.06*$B$11)</f>
        <v>31454.28</v>
      </c>
      <c r="G395" s="20" t="n">
        <f aca="false">E395*$B$7</f>
        <v>43560</v>
      </c>
      <c r="H395" s="20" t="n">
        <f aca="false">E395*$B$14</f>
        <v>14520</v>
      </c>
      <c r="I395" s="20" t="n">
        <f aca="false">F395+G395+H395</f>
        <v>89534.28</v>
      </c>
    </row>
    <row r="396" customFormat="false" ht="15" hidden="false" customHeight="true" outlineLevel="0" collapsed="false">
      <c r="A396" s="6" t="n">
        <v>379</v>
      </c>
      <c r="B396" s="11" t="n">
        <f aca="true">NORMINV(RAND(),$B$5,$B$6)</f>
        <v>1919.09126801579</v>
      </c>
      <c r="C396" s="11" t="n">
        <f aca="false">MAX(ROUND(B396,0),500)</f>
        <v>1919</v>
      </c>
      <c r="D396" s="8" t="n">
        <f aca="true">MIN(MAX($B$12+NORMINV(RAND(),0,$B$13),0.2),0.95)</f>
        <v>0.522341039217365</v>
      </c>
      <c r="E396" s="11" t="n">
        <f aca="false">ROUND(C396*D396,0)</f>
        <v>1002</v>
      </c>
      <c r="F396" s="20" t="n">
        <f aca="false">C396*(0.6*$B$8+0.15*$B$9+0.19*$B$10+0.06*$B$11)</f>
        <v>32469.48</v>
      </c>
      <c r="G396" s="20" t="n">
        <f aca="false">E396*$B$7</f>
        <v>45090</v>
      </c>
      <c r="H396" s="20" t="n">
        <f aca="false">E396*$B$14</f>
        <v>15030</v>
      </c>
      <c r="I396" s="20" t="n">
        <f aca="false">F396+G396+H396</f>
        <v>92589.48</v>
      </c>
    </row>
    <row r="397" customFormat="false" ht="15" hidden="false" customHeight="true" outlineLevel="0" collapsed="false">
      <c r="A397" s="6" t="n">
        <v>380</v>
      </c>
      <c r="B397" s="11" t="n">
        <f aca="true">NORMINV(RAND(),$B$5,$B$6)</f>
        <v>1735.5999082963</v>
      </c>
      <c r="C397" s="11" t="n">
        <f aca="false">MAX(ROUND(B397,0),500)</f>
        <v>1736</v>
      </c>
      <c r="D397" s="8" t="n">
        <f aca="true">MIN(MAX($B$12+NORMINV(RAND(),0,$B$13),0.2),0.95)</f>
        <v>0.584711900311564</v>
      </c>
      <c r="E397" s="11" t="n">
        <f aca="false">ROUND(C397*D397,0)</f>
        <v>1015</v>
      </c>
      <c r="F397" s="20" t="n">
        <f aca="false">C397*(0.6*$B$8+0.15*$B$9+0.19*$B$10+0.06*$B$11)</f>
        <v>29373.12</v>
      </c>
      <c r="G397" s="20" t="n">
        <f aca="false">E397*$B$7</f>
        <v>45675</v>
      </c>
      <c r="H397" s="20" t="n">
        <f aca="false">E397*$B$14</f>
        <v>15225</v>
      </c>
      <c r="I397" s="20" t="n">
        <f aca="false">F397+G397+H397</f>
        <v>90273.12</v>
      </c>
    </row>
    <row r="398" customFormat="false" ht="15" hidden="false" customHeight="true" outlineLevel="0" collapsed="false">
      <c r="A398" s="6" t="n">
        <v>381</v>
      </c>
      <c r="B398" s="11" t="n">
        <f aca="true">NORMINV(RAND(),$B$5,$B$6)</f>
        <v>1791.47821281912</v>
      </c>
      <c r="C398" s="11" t="n">
        <f aca="false">MAX(ROUND(B398,0),500)</f>
        <v>1791</v>
      </c>
      <c r="D398" s="8" t="n">
        <f aca="true">MIN(MAX($B$12+NORMINV(RAND(),0,$B$13),0.2),0.95)</f>
        <v>0.510583969648181</v>
      </c>
      <c r="E398" s="11" t="n">
        <f aca="false">ROUND(C398*D398,0)</f>
        <v>914</v>
      </c>
      <c r="F398" s="20" t="n">
        <f aca="false">C398*(0.6*$B$8+0.15*$B$9+0.19*$B$10+0.06*$B$11)</f>
        <v>30303.72</v>
      </c>
      <c r="G398" s="20" t="n">
        <f aca="false">E398*$B$7</f>
        <v>41130</v>
      </c>
      <c r="H398" s="20" t="n">
        <f aca="false">E398*$B$14</f>
        <v>13710</v>
      </c>
      <c r="I398" s="20" t="n">
        <f aca="false">F398+G398+H398</f>
        <v>85143.72</v>
      </c>
    </row>
    <row r="399" customFormat="false" ht="15" hidden="false" customHeight="true" outlineLevel="0" collapsed="false">
      <c r="A399" s="6" t="n">
        <v>382</v>
      </c>
      <c r="B399" s="11" t="n">
        <f aca="true">NORMINV(RAND(),$B$5,$B$6)</f>
        <v>1902.92668269126</v>
      </c>
      <c r="C399" s="11" t="n">
        <f aca="false">MAX(ROUND(B399,0),500)</f>
        <v>1903</v>
      </c>
      <c r="D399" s="8" t="n">
        <f aca="true">MIN(MAX($B$12+NORMINV(RAND(),0,$B$13),0.2),0.95)</f>
        <v>0.553119394845576</v>
      </c>
      <c r="E399" s="11" t="n">
        <f aca="false">ROUND(C399*D399,0)</f>
        <v>1053</v>
      </c>
      <c r="F399" s="20" t="n">
        <f aca="false">C399*(0.6*$B$8+0.15*$B$9+0.19*$B$10+0.06*$B$11)</f>
        <v>32198.76</v>
      </c>
      <c r="G399" s="20" t="n">
        <f aca="false">E399*$B$7</f>
        <v>47385</v>
      </c>
      <c r="H399" s="20" t="n">
        <f aca="false">E399*$B$14</f>
        <v>15795</v>
      </c>
      <c r="I399" s="20" t="n">
        <f aca="false">F399+G399+H399</f>
        <v>95378.76</v>
      </c>
    </row>
    <row r="400" customFormat="false" ht="15" hidden="false" customHeight="true" outlineLevel="0" collapsed="false">
      <c r="A400" s="6" t="n">
        <v>383</v>
      </c>
      <c r="B400" s="11" t="n">
        <f aca="true">NORMINV(RAND(),$B$5,$B$6)</f>
        <v>1817.16776407566</v>
      </c>
      <c r="C400" s="11" t="n">
        <f aca="false">MAX(ROUND(B400,0),500)</f>
        <v>1817</v>
      </c>
      <c r="D400" s="8" t="n">
        <f aca="true">MIN(MAX($B$12+NORMINV(RAND(),0,$B$13),0.2),0.95)</f>
        <v>0.675289869563183</v>
      </c>
      <c r="E400" s="11" t="n">
        <f aca="false">ROUND(C400*D400,0)</f>
        <v>1227</v>
      </c>
      <c r="F400" s="20" t="n">
        <f aca="false">C400*(0.6*$B$8+0.15*$B$9+0.19*$B$10+0.06*$B$11)</f>
        <v>30743.64</v>
      </c>
      <c r="G400" s="20" t="n">
        <f aca="false">E400*$B$7</f>
        <v>55215</v>
      </c>
      <c r="H400" s="20" t="n">
        <f aca="false">E400*$B$14</f>
        <v>18405</v>
      </c>
      <c r="I400" s="20" t="n">
        <f aca="false">F400+G400+H400</f>
        <v>104363.64</v>
      </c>
    </row>
    <row r="401" customFormat="false" ht="15" hidden="false" customHeight="true" outlineLevel="0" collapsed="false">
      <c r="A401" s="6" t="n">
        <v>384</v>
      </c>
      <c r="B401" s="11" t="n">
        <f aca="true">NORMINV(RAND(),$B$5,$B$6)</f>
        <v>1944.56256474059</v>
      </c>
      <c r="C401" s="11" t="n">
        <f aca="false">MAX(ROUND(B401,0),500)</f>
        <v>1945</v>
      </c>
      <c r="D401" s="8" t="n">
        <f aca="true">MIN(MAX($B$12+NORMINV(RAND(),0,$B$13),0.2),0.95)</f>
        <v>0.59180963843271</v>
      </c>
      <c r="E401" s="11" t="n">
        <f aca="false">ROUND(C401*D401,0)</f>
        <v>1151</v>
      </c>
      <c r="F401" s="20" t="n">
        <f aca="false">C401*(0.6*$B$8+0.15*$B$9+0.19*$B$10+0.06*$B$11)</f>
        <v>32909.4</v>
      </c>
      <c r="G401" s="20" t="n">
        <f aca="false">E401*$B$7</f>
        <v>51795</v>
      </c>
      <c r="H401" s="20" t="n">
        <f aca="false">E401*$B$14</f>
        <v>17265</v>
      </c>
      <c r="I401" s="20" t="n">
        <f aca="false">F401+G401+H401</f>
        <v>101969.4</v>
      </c>
    </row>
    <row r="402" customFormat="false" ht="15" hidden="false" customHeight="true" outlineLevel="0" collapsed="false">
      <c r="A402" s="6" t="n">
        <v>385</v>
      </c>
      <c r="B402" s="11" t="n">
        <f aca="true">NORMINV(RAND(),$B$5,$B$6)</f>
        <v>2556.62576331562</v>
      </c>
      <c r="C402" s="11" t="n">
        <f aca="false">MAX(ROUND(B402,0),500)</f>
        <v>2557</v>
      </c>
      <c r="D402" s="8" t="n">
        <f aca="true">MIN(MAX($B$12+NORMINV(RAND(),0,$B$13),0.2),0.95)</f>
        <v>0.523291543287438</v>
      </c>
      <c r="E402" s="11" t="n">
        <f aca="false">ROUND(C402*D402,0)</f>
        <v>1338</v>
      </c>
      <c r="F402" s="20" t="n">
        <f aca="false">C402*(0.6*$B$8+0.15*$B$9+0.19*$B$10+0.06*$B$11)</f>
        <v>43264.44</v>
      </c>
      <c r="G402" s="20" t="n">
        <f aca="false">E402*$B$7</f>
        <v>60210</v>
      </c>
      <c r="H402" s="20" t="n">
        <f aca="false">E402*$B$14</f>
        <v>20070</v>
      </c>
      <c r="I402" s="20" t="n">
        <f aca="false">F402+G402+H402</f>
        <v>123544.44</v>
      </c>
    </row>
    <row r="403" customFormat="false" ht="15" hidden="false" customHeight="true" outlineLevel="0" collapsed="false">
      <c r="A403" s="6" t="n">
        <v>386</v>
      </c>
      <c r="B403" s="11" t="n">
        <f aca="true">NORMINV(RAND(),$B$5,$B$6)</f>
        <v>2146.91240404214</v>
      </c>
      <c r="C403" s="11" t="n">
        <f aca="false">MAX(ROUND(B403,0),500)</f>
        <v>2147</v>
      </c>
      <c r="D403" s="8" t="n">
        <f aca="true">MIN(MAX($B$12+NORMINV(RAND(),0,$B$13),0.2),0.95)</f>
        <v>0.506792484621736</v>
      </c>
      <c r="E403" s="11" t="n">
        <f aca="false">ROUND(C403*D403,0)</f>
        <v>1088</v>
      </c>
      <c r="F403" s="20" t="n">
        <f aca="false">C403*(0.6*$B$8+0.15*$B$9+0.19*$B$10+0.06*$B$11)</f>
        <v>36327.24</v>
      </c>
      <c r="G403" s="20" t="n">
        <f aca="false">E403*$B$7</f>
        <v>48960</v>
      </c>
      <c r="H403" s="20" t="n">
        <f aca="false">E403*$B$14</f>
        <v>16320</v>
      </c>
      <c r="I403" s="20" t="n">
        <f aca="false">F403+G403+H403</f>
        <v>101607.24</v>
      </c>
    </row>
    <row r="404" customFormat="false" ht="15" hidden="false" customHeight="true" outlineLevel="0" collapsed="false">
      <c r="A404" s="6" t="n">
        <v>387</v>
      </c>
      <c r="B404" s="11" t="n">
        <f aca="true">NORMINV(RAND(),$B$5,$B$6)</f>
        <v>2411.55458391597</v>
      </c>
      <c r="C404" s="11" t="n">
        <f aca="false">MAX(ROUND(B404,0),500)</f>
        <v>2412</v>
      </c>
      <c r="D404" s="8" t="n">
        <f aca="true">MIN(MAX($B$12+NORMINV(RAND(),0,$B$13),0.2),0.95)</f>
        <v>0.547139373972575</v>
      </c>
      <c r="E404" s="11" t="n">
        <f aca="false">ROUND(C404*D404,0)</f>
        <v>1320</v>
      </c>
      <c r="F404" s="20" t="n">
        <f aca="false">C404*(0.6*$B$8+0.15*$B$9+0.19*$B$10+0.06*$B$11)</f>
        <v>40811.04</v>
      </c>
      <c r="G404" s="20" t="n">
        <f aca="false">E404*$B$7</f>
        <v>59400</v>
      </c>
      <c r="H404" s="20" t="n">
        <f aca="false">E404*$B$14</f>
        <v>19800</v>
      </c>
      <c r="I404" s="20" t="n">
        <f aca="false">F404+G404+H404</f>
        <v>120011.04</v>
      </c>
    </row>
    <row r="405" customFormat="false" ht="15" hidden="false" customHeight="true" outlineLevel="0" collapsed="false">
      <c r="A405" s="6" t="n">
        <v>388</v>
      </c>
      <c r="B405" s="11" t="n">
        <f aca="true">NORMINV(RAND(),$B$5,$B$6)</f>
        <v>1617.82780137025</v>
      </c>
      <c r="C405" s="11" t="n">
        <f aca="false">MAX(ROUND(B405,0),500)</f>
        <v>1618</v>
      </c>
      <c r="D405" s="8" t="n">
        <f aca="true">MIN(MAX($B$12+NORMINV(RAND(),0,$B$13),0.2),0.95)</f>
        <v>0.603989501908826</v>
      </c>
      <c r="E405" s="11" t="n">
        <f aca="false">ROUND(C405*D405,0)</f>
        <v>977</v>
      </c>
      <c r="F405" s="20" t="n">
        <f aca="false">C405*(0.6*$B$8+0.15*$B$9+0.19*$B$10+0.06*$B$11)</f>
        <v>27376.56</v>
      </c>
      <c r="G405" s="20" t="n">
        <f aca="false">E405*$B$7</f>
        <v>43965</v>
      </c>
      <c r="H405" s="20" t="n">
        <f aca="false">E405*$B$14</f>
        <v>14655</v>
      </c>
      <c r="I405" s="20" t="n">
        <f aca="false">F405+G405+H405</f>
        <v>85996.56</v>
      </c>
    </row>
    <row r="406" customFormat="false" ht="15" hidden="false" customHeight="true" outlineLevel="0" collapsed="false">
      <c r="A406" s="6" t="n">
        <v>389</v>
      </c>
      <c r="B406" s="11" t="n">
        <f aca="true">NORMINV(RAND(),$B$5,$B$6)</f>
        <v>1505.70665982547</v>
      </c>
      <c r="C406" s="11" t="n">
        <f aca="false">MAX(ROUND(B406,0),500)</f>
        <v>1506</v>
      </c>
      <c r="D406" s="8" t="n">
        <f aca="true">MIN(MAX($B$12+NORMINV(RAND(),0,$B$13),0.2),0.95)</f>
        <v>0.561867440064435</v>
      </c>
      <c r="E406" s="11" t="n">
        <f aca="false">ROUND(C406*D406,0)</f>
        <v>846</v>
      </c>
      <c r="F406" s="20" t="n">
        <f aca="false">C406*(0.6*$B$8+0.15*$B$9+0.19*$B$10+0.06*$B$11)</f>
        <v>25481.52</v>
      </c>
      <c r="G406" s="20" t="n">
        <f aca="false">E406*$B$7</f>
        <v>38070</v>
      </c>
      <c r="H406" s="20" t="n">
        <f aca="false">E406*$B$14</f>
        <v>12690</v>
      </c>
      <c r="I406" s="20" t="n">
        <f aca="false">F406+G406+H406</f>
        <v>76241.52</v>
      </c>
    </row>
    <row r="407" customFormat="false" ht="15" hidden="false" customHeight="true" outlineLevel="0" collapsed="false">
      <c r="A407" s="6" t="n">
        <v>390</v>
      </c>
      <c r="B407" s="11" t="n">
        <f aca="true">NORMINV(RAND(),$B$5,$B$6)</f>
        <v>2168.7559026806</v>
      </c>
      <c r="C407" s="11" t="n">
        <f aca="false">MAX(ROUND(B407,0),500)</f>
        <v>2169</v>
      </c>
      <c r="D407" s="8" t="n">
        <f aca="true">MIN(MAX($B$12+NORMINV(RAND(),0,$B$13),0.2),0.95)</f>
        <v>0.464453257663354</v>
      </c>
      <c r="E407" s="11" t="n">
        <f aca="false">ROUND(C407*D407,0)</f>
        <v>1007</v>
      </c>
      <c r="F407" s="20" t="n">
        <f aca="false">C407*(0.6*$B$8+0.15*$B$9+0.19*$B$10+0.06*$B$11)</f>
        <v>36699.48</v>
      </c>
      <c r="G407" s="20" t="n">
        <f aca="false">E407*$B$7</f>
        <v>45315</v>
      </c>
      <c r="H407" s="20" t="n">
        <f aca="false">E407*$B$14</f>
        <v>15105</v>
      </c>
      <c r="I407" s="20" t="n">
        <f aca="false">F407+G407+H407</f>
        <v>97119.48</v>
      </c>
    </row>
    <row r="408" customFormat="false" ht="15" hidden="false" customHeight="true" outlineLevel="0" collapsed="false">
      <c r="A408" s="6" t="n">
        <v>391</v>
      </c>
      <c r="B408" s="11" t="n">
        <f aca="true">NORMINV(RAND(),$B$5,$B$6)</f>
        <v>2266.67014926751</v>
      </c>
      <c r="C408" s="11" t="n">
        <f aca="false">MAX(ROUND(B408,0),500)</f>
        <v>2267</v>
      </c>
      <c r="D408" s="8" t="n">
        <f aca="true">MIN(MAX($B$12+NORMINV(RAND(),0,$B$13),0.2),0.95)</f>
        <v>0.558847246853963</v>
      </c>
      <c r="E408" s="11" t="n">
        <f aca="false">ROUND(C408*D408,0)</f>
        <v>1267</v>
      </c>
      <c r="F408" s="20" t="n">
        <f aca="false">C408*(0.6*$B$8+0.15*$B$9+0.19*$B$10+0.06*$B$11)</f>
        <v>38357.64</v>
      </c>
      <c r="G408" s="20" t="n">
        <f aca="false">E408*$B$7</f>
        <v>57015</v>
      </c>
      <c r="H408" s="20" t="n">
        <f aca="false">E408*$B$14</f>
        <v>19005</v>
      </c>
      <c r="I408" s="20" t="n">
        <f aca="false">F408+G408+H408</f>
        <v>114377.64</v>
      </c>
    </row>
    <row r="409" customFormat="false" ht="15" hidden="false" customHeight="true" outlineLevel="0" collapsed="false">
      <c r="A409" s="6" t="n">
        <v>392</v>
      </c>
      <c r="B409" s="11" t="n">
        <f aca="true">NORMINV(RAND(),$B$5,$B$6)</f>
        <v>2181.79935562933</v>
      </c>
      <c r="C409" s="11" t="n">
        <f aca="false">MAX(ROUND(B409,0),500)</f>
        <v>2182</v>
      </c>
      <c r="D409" s="8" t="n">
        <f aca="true">MIN(MAX($B$12+NORMINV(RAND(),0,$B$13),0.2),0.95)</f>
        <v>0.617906444671603</v>
      </c>
      <c r="E409" s="11" t="n">
        <f aca="false">ROUND(C409*D409,0)</f>
        <v>1348</v>
      </c>
      <c r="F409" s="20" t="n">
        <f aca="false">C409*(0.6*$B$8+0.15*$B$9+0.19*$B$10+0.06*$B$11)</f>
        <v>36919.44</v>
      </c>
      <c r="G409" s="20" t="n">
        <f aca="false">E409*$B$7</f>
        <v>60660</v>
      </c>
      <c r="H409" s="20" t="n">
        <f aca="false">E409*$B$14</f>
        <v>20220</v>
      </c>
      <c r="I409" s="20" t="n">
        <f aca="false">F409+G409+H409</f>
        <v>117799.44</v>
      </c>
    </row>
    <row r="410" customFormat="false" ht="15" hidden="false" customHeight="true" outlineLevel="0" collapsed="false">
      <c r="A410" s="6" t="n">
        <v>393</v>
      </c>
      <c r="B410" s="11" t="n">
        <f aca="true">NORMINV(RAND(),$B$5,$B$6)</f>
        <v>1742.4528546316</v>
      </c>
      <c r="C410" s="11" t="n">
        <f aca="false">MAX(ROUND(B410,0),500)</f>
        <v>1742</v>
      </c>
      <c r="D410" s="8" t="n">
        <f aca="true">MIN(MAX($B$12+NORMINV(RAND(),0,$B$13),0.2),0.95)</f>
        <v>0.50519347680916</v>
      </c>
      <c r="E410" s="11" t="n">
        <f aca="false">ROUND(C410*D410,0)</f>
        <v>880</v>
      </c>
      <c r="F410" s="20" t="n">
        <f aca="false">C410*(0.6*$B$8+0.15*$B$9+0.19*$B$10+0.06*$B$11)</f>
        <v>29474.64</v>
      </c>
      <c r="G410" s="20" t="n">
        <f aca="false">E410*$B$7</f>
        <v>39600</v>
      </c>
      <c r="H410" s="20" t="n">
        <f aca="false">E410*$B$14</f>
        <v>13200</v>
      </c>
      <c r="I410" s="20" t="n">
        <f aca="false">F410+G410+H410</f>
        <v>82274.64</v>
      </c>
    </row>
    <row r="411" customFormat="false" ht="15" hidden="false" customHeight="true" outlineLevel="0" collapsed="false">
      <c r="A411" s="6" t="n">
        <v>394</v>
      </c>
      <c r="B411" s="11" t="n">
        <f aca="true">NORMINV(RAND(),$B$5,$B$6)</f>
        <v>1874.00280894467</v>
      </c>
      <c r="C411" s="11" t="n">
        <f aca="false">MAX(ROUND(B411,0),500)</f>
        <v>1874</v>
      </c>
      <c r="D411" s="8" t="n">
        <f aca="true">MIN(MAX($B$12+NORMINV(RAND(),0,$B$13),0.2),0.95)</f>
        <v>0.517255267394665</v>
      </c>
      <c r="E411" s="11" t="n">
        <f aca="false">ROUND(C411*D411,0)</f>
        <v>969</v>
      </c>
      <c r="F411" s="20" t="n">
        <f aca="false">C411*(0.6*$B$8+0.15*$B$9+0.19*$B$10+0.06*$B$11)</f>
        <v>31708.08</v>
      </c>
      <c r="G411" s="20" t="n">
        <f aca="false">E411*$B$7</f>
        <v>43605</v>
      </c>
      <c r="H411" s="20" t="n">
        <f aca="false">E411*$B$14</f>
        <v>14535</v>
      </c>
      <c r="I411" s="20" t="n">
        <f aca="false">F411+G411+H411</f>
        <v>89848.08</v>
      </c>
    </row>
    <row r="412" customFormat="false" ht="15" hidden="false" customHeight="true" outlineLevel="0" collapsed="false">
      <c r="A412" s="6" t="n">
        <v>395</v>
      </c>
      <c r="B412" s="11" t="n">
        <f aca="true">NORMINV(RAND(),$B$5,$B$6)</f>
        <v>1645.37357776468</v>
      </c>
      <c r="C412" s="11" t="n">
        <f aca="false">MAX(ROUND(B412,0),500)</f>
        <v>1645</v>
      </c>
      <c r="D412" s="8" t="n">
        <f aca="true">MIN(MAX($B$12+NORMINV(RAND(),0,$B$13),0.2),0.95)</f>
        <v>0.534284810277631</v>
      </c>
      <c r="E412" s="11" t="n">
        <f aca="false">ROUND(C412*D412,0)</f>
        <v>879</v>
      </c>
      <c r="F412" s="20" t="n">
        <f aca="false">C412*(0.6*$B$8+0.15*$B$9+0.19*$B$10+0.06*$B$11)</f>
        <v>27833.4</v>
      </c>
      <c r="G412" s="20" t="n">
        <f aca="false">E412*$B$7</f>
        <v>39555</v>
      </c>
      <c r="H412" s="20" t="n">
        <f aca="false">E412*$B$14</f>
        <v>13185</v>
      </c>
      <c r="I412" s="20" t="n">
        <f aca="false">F412+G412+H412</f>
        <v>80573.4</v>
      </c>
    </row>
    <row r="413" customFormat="false" ht="15" hidden="false" customHeight="true" outlineLevel="0" collapsed="false">
      <c r="A413" s="6" t="n">
        <v>396</v>
      </c>
      <c r="B413" s="11" t="n">
        <f aca="true">NORMINV(RAND(),$B$5,$B$6)</f>
        <v>1908.35120136608</v>
      </c>
      <c r="C413" s="11" t="n">
        <f aca="false">MAX(ROUND(B413,0),500)</f>
        <v>1908</v>
      </c>
      <c r="D413" s="8" t="n">
        <f aca="true">MIN(MAX($B$12+NORMINV(RAND(),0,$B$13),0.2),0.95)</f>
        <v>0.596587483664402</v>
      </c>
      <c r="E413" s="11" t="n">
        <f aca="false">ROUND(C413*D413,0)</f>
        <v>1138</v>
      </c>
      <c r="F413" s="20" t="n">
        <f aca="false">C413*(0.6*$B$8+0.15*$B$9+0.19*$B$10+0.06*$B$11)</f>
        <v>32283.36</v>
      </c>
      <c r="G413" s="20" t="n">
        <f aca="false">E413*$B$7</f>
        <v>51210</v>
      </c>
      <c r="H413" s="20" t="n">
        <f aca="false">E413*$B$14</f>
        <v>17070</v>
      </c>
      <c r="I413" s="20" t="n">
        <f aca="false">F413+G413+H413</f>
        <v>100563.36</v>
      </c>
    </row>
    <row r="414" customFormat="false" ht="15" hidden="false" customHeight="true" outlineLevel="0" collapsed="false">
      <c r="A414" s="6" t="n">
        <v>397</v>
      </c>
      <c r="B414" s="11" t="n">
        <f aca="true">NORMINV(RAND(),$B$5,$B$6)</f>
        <v>1735.27455103901</v>
      </c>
      <c r="C414" s="11" t="n">
        <f aca="false">MAX(ROUND(B414,0),500)</f>
        <v>1735</v>
      </c>
      <c r="D414" s="8" t="n">
        <f aca="true">MIN(MAX($B$12+NORMINV(RAND(),0,$B$13),0.2),0.95)</f>
        <v>0.505047769868143</v>
      </c>
      <c r="E414" s="11" t="n">
        <f aca="false">ROUND(C414*D414,0)</f>
        <v>876</v>
      </c>
      <c r="F414" s="20" t="n">
        <f aca="false">C414*(0.6*$B$8+0.15*$B$9+0.19*$B$10+0.06*$B$11)</f>
        <v>29356.2</v>
      </c>
      <c r="G414" s="20" t="n">
        <f aca="false">E414*$B$7</f>
        <v>39420</v>
      </c>
      <c r="H414" s="20" t="n">
        <f aca="false">E414*$B$14</f>
        <v>13140</v>
      </c>
      <c r="I414" s="20" t="n">
        <f aca="false">F414+G414+H414</f>
        <v>81916.2</v>
      </c>
    </row>
    <row r="415" customFormat="false" ht="15" hidden="false" customHeight="true" outlineLevel="0" collapsed="false">
      <c r="A415" s="6" t="n">
        <v>398</v>
      </c>
      <c r="B415" s="11" t="n">
        <f aca="true">NORMINV(RAND(),$B$5,$B$6)</f>
        <v>2251.18525296814</v>
      </c>
      <c r="C415" s="11" t="n">
        <f aca="false">MAX(ROUND(B415,0),500)</f>
        <v>2251</v>
      </c>
      <c r="D415" s="8" t="n">
        <f aca="true">MIN(MAX($B$12+NORMINV(RAND(),0,$B$13),0.2),0.95)</f>
        <v>0.516963221816722</v>
      </c>
      <c r="E415" s="11" t="n">
        <f aca="false">ROUND(C415*D415,0)</f>
        <v>1164</v>
      </c>
      <c r="F415" s="20" t="n">
        <f aca="false">C415*(0.6*$B$8+0.15*$B$9+0.19*$B$10+0.06*$B$11)</f>
        <v>38086.92</v>
      </c>
      <c r="G415" s="20" t="n">
        <f aca="false">E415*$B$7</f>
        <v>52380</v>
      </c>
      <c r="H415" s="20" t="n">
        <f aca="false">E415*$B$14</f>
        <v>17460</v>
      </c>
      <c r="I415" s="20" t="n">
        <f aca="false">F415+G415+H415</f>
        <v>107926.92</v>
      </c>
    </row>
    <row r="416" customFormat="false" ht="15" hidden="false" customHeight="true" outlineLevel="0" collapsed="false">
      <c r="A416" s="6" t="n">
        <v>399</v>
      </c>
      <c r="B416" s="11" t="n">
        <f aca="true">NORMINV(RAND(),$B$5,$B$6)</f>
        <v>2397.22707343217</v>
      </c>
      <c r="C416" s="11" t="n">
        <f aca="false">MAX(ROUND(B416,0),500)</f>
        <v>2397</v>
      </c>
      <c r="D416" s="8" t="n">
        <f aca="true">MIN(MAX($B$12+NORMINV(RAND(),0,$B$13),0.2),0.95)</f>
        <v>0.555432848208165</v>
      </c>
      <c r="E416" s="11" t="n">
        <f aca="false">ROUND(C416*D416,0)</f>
        <v>1331</v>
      </c>
      <c r="F416" s="20" t="n">
        <f aca="false">C416*(0.6*$B$8+0.15*$B$9+0.19*$B$10+0.06*$B$11)</f>
        <v>40557.24</v>
      </c>
      <c r="G416" s="20" t="n">
        <f aca="false">E416*$B$7</f>
        <v>59895</v>
      </c>
      <c r="H416" s="20" t="n">
        <f aca="false">E416*$B$14</f>
        <v>19965</v>
      </c>
      <c r="I416" s="20" t="n">
        <f aca="false">F416+G416+H416</f>
        <v>120417.24</v>
      </c>
    </row>
    <row r="417" customFormat="false" ht="15" hidden="false" customHeight="true" outlineLevel="0" collapsed="false">
      <c r="A417" s="6" t="n">
        <v>400</v>
      </c>
      <c r="B417" s="11" t="n">
        <f aca="true">NORMINV(RAND(),$B$5,$B$6)</f>
        <v>1767.9836559979</v>
      </c>
      <c r="C417" s="11" t="n">
        <f aca="false">MAX(ROUND(B417,0),500)</f>
        <v>1768</v>
      </c>
      <c r="D417" s="8" t="n">
        <f aca="true">MIN(MAX($B$12+NORMINV(RAND(),0,$B$13),0.2),0.95)</f>
        <v>0.507824999210565</v>
      </c>
      <c r="E417" s="11" t="n">
        <f aca="false">ROUND(C417*D417,0)</f>
        <v>898</v>
      </c>
      <c r="F417" s="20" t="n">
        <f aca="false">C417*(0.6*$B$8+0.15*$B$9+0.19*$B$10+0.06*$B$11)</f>
        <v>29914.56</v>
      </c>
      <c r="G417" s="20" t="n">
        <f aca="false">E417*$B$7</f>
        <v>40410</v>
      </c>
      <c r="H417" s="20" t="n">
        <f aca="false">E417*$B$14</f>
        <v>13470</v>
      </c>
      <c r="I417" s="20" t="n">
        <f aca="false">F417+G417+H417</f>
        <v>83794.56</v>
      </c>
    </row>
    <row r="418" customFormat="false" ht="15" hidden="false" customHeight="true" outlineLevel="0" collapsed="false">
      <c r="A418" s="6" t="n">
        <v>401</v>
      </c>
      <c r="B418" s="11" t="n">
        <f aca="true">NORMINV(RAND(),$B$5,$B$6)</f>
        <v>1717.32677024865</v>
      </c>
      <c r="C418" s="11" t="n">
        <f aca="false">MAX(ROUND(B418,0),500)</f>
        <v>1717</v>
      </c>
      <c r="D418" s="8" t="n">
        <f aca="true">MIN(MAX($B$12+NORMINV(RAND(),0,$B$13),0.2),0.95)</f>
        <v>0.590326720867958</v>
      </c>
      <c r="E418" s="11" t="n">
        <f aca="false">ROUND(C418*D418,0)</f>
        <v>1014</v>
      </c>
      <c r="F418" s="20" t="n">
        <f aca="false">C418*(0.6*$B$8+0.15*$B$9+0.19*$B$10+0.06*$B$11)</f>
        <v>29051.64</v>
      </c>
      <c r="G418" s="20" t="n">
        <f aca="false">E418*$B$7</f>
        <v>45630</v>
      </c>
      <c r="H418" s="20" t="n">
        <f aca="false">E418*$B$14</f>
        <v>15210</v>
      </c>
      <c r="I418" s="20" t="n">
        <f aca="false">F418+G418+H418</f>
        <v>89891.64</v>
      </c>
    </row>
    <row r="419" customFormat="false" ht="15" hidden="false" customHeight="true" outlineLevel="0" collapsed="false">
      <c r="A419" s="6" t="n">
        <v>402</v>
      </c>
      <c r="B419" s="11" t="n">
        <f aca="true">NORMINV(RAND(),$B$5,$B$6)</f>
        <v>1456.28892145223</v>
      </c>
      <c r="C419" s="11" t="n">
        <f aca="false">MAX(ROUND(B419,0),500)</f>
        <v>1456</v>
      </c>
      <c r="D419" s="8" t="n">
        <f aca="true">MIN(MAX($B$12+NORMINV(RAND(),0,$B$13),0.2),0.95)</f>
        <v>0.534214051306506</v>
      </c>
      <c r="E419" s="11" t="n">
        <f aca="false">ROUND(C419*D419,0)</f>
        <v>778</v>
      </c>
      <c r="F419" s="20" t="n">
        <f aca="false">C419*(0.6*$B$8+0.15*$B$9+0.19*$B$10+0.06*$B$11)</f>
        <v>24635.52</v>
      </c>
      <c r="G419" s="20" t="n">
        <f aca="false">E419*$B$7</f>
        <v>35010</v>
      </c>
      <c r="H419" s="20" t="n">
        <f aca="false">E419*$B$14</f>
        <v>11670</v>
      </c>
      <c r="I419" s="20" t="n">
        <f aca="false">F419+G419+H419</f>
        <v>71315.52</v>
      </c>
    </row>
    <row r="420" customFormat="false" ht="15" hidden="false" customHeight="true" outlineLevel="0" collapsed="false">
      <c r="A420" s="6" t="n">
        <v>403</v>
      </c>
      <c r="B420" s="11" t="n">
        <f aca="true">NORMINV(RAND(),$B$5,$B$6)</f>
        <v>1738.70953312707</v>
      </c>
      <c r="C420" s="11" t="n">
        <f aca="false">MAX(ROUND(B420,0),500)</f>
        <v>1739</v>
      </c>
      <c r="D420" s="8" t="n">
        <f aca="true">MIN(MAX($B$12+NORMINV(RAND(),0,$B$13),0.2),0.95)</f>
        <v>0.594477222425312</v>
      </c>
      <c r="E420" s="11" t="n">
        <f aca="false">ROUND(C420*D420,0)</f>
        <v>1034</v>
      </c>
      <c r="F420" s="20" t="n">
        <f aca="false">C420*(0.6*$B$8+0.15*$B$9+0.19*$B$10+0.06*$B$11)</f>
        <v>29423.88</v>
      </c>
      <c r="G420" s="20" t="n">
        <f aca="false">E420*$B$7</f>
        <v>46530</v>
      </c>
      <c r="H420" s="20" t="n">
        <f aca="false">E420*$B$14</f>
        <v>15510</v>
      </c>
      <c r="I420" s="20" t="n">
        <f aca="false">F420+G420+H420</f>
        <v>91463.88</v>
      </c>
    </row>
    <row r="421" customFormat="false" ht="15" hidden="false" customHeight="true" outlineLevel="0" collapsed="false">
      <c r="A421" s="6" t="n">
        <v>404</v>
      </c>
      <c r="B421" s="11" t="n">
        <f aca="true">NORMINV(RAND(),$B$5,$B$6)</f>
        <v>2655.8707112768</v>
      </c>
      <c r="C421" s="11" t="n">
        <f aca="false">MAX(ROUND(B421,0),500)</f>
        <v>2656</v>
      </c>
      <c r="D421" s="8" t="n">
        <f aca="true">MIN(MAX($B$12+NORMINV(RAND(),0,$B$13),0.2),0.95)</f>
        <v>0.633476401321857</v>
      </c>
      <c r="E421" s="11" t="n">
        <f aca="false">ROUND(C421*D421,0)</f>
        <v>1683</v>
      </c>
      <c r="F421" s="20" t="n">
        <f aca="false">C421*(0.6*$B$8+0.15*$B$9+0.19*$B$10+0.06*$B$11)</f>
        <v>44939.52</v>
      </c>
      <c r="G421" s="20" t="n">
        <f aca="false">E421*$B$7</f>
        <v>75735</v>
      </c>
      <c r="H421" s="20" t="n">
        <f aca="false">E421*$B$14</f>
        <v>25245</v>
      </c>
      <c r="I421" s="20" t="n">
        <f aca="false">F421+G421+H421</f>
        <v>145919.52</v>
      </c>
    </row>
    <row r="422" customFormat="false" ht="15" hidden="false" customHeight="true" outlineLevel="0" collapsed="false">
      <c r="A422" s="6" t="n">
        <v>405</v>
      </c>
      <c r="B422" s="11" t="n">
        <f aca="true">NORMINV(RAND(),$B$5,$B$6)</f>
        <v>1918.38007608154</v>
      </c>
      <c r="C422" s="11" t="n">
        <f aca="false">MAX(ROUND(B422,0),500)</f>
        <v>1918</v>
      </c>
      <c r="D422" s="8" t="n">
        <f aca="true">MIN(MAX($B$12+NORMINV(RAND(),0,$B$13),0.2),0.95)</f>
        <v>0.532648092436407</v>
      </c>
      <c r="E422" s="11" t="n">
        <f aca="false">ROUND(C422*D422,0)</f>
        <v>1022</v>
      </c>
      <c r="F422" s="20" t="n">
        <f aca="false">C422*(0.6*$B$8+0.15*$B$9+0.19*$B$10+0.06*$B$11)</f>
        <v>32452.56</v>
      </c>
      <c r="G422" s="20" t="n">
        <f aca="false">E422*$B$7</f>
        <v>45990</v>
      </c>
      <c r="H422" s="20" t="n">
        <f aca="false">E422*$B$14</f>
        <v>15330</v>
      </c>
      <c r="I422" s="20" t="n">
        <f aca="false">F422+G422+H422</f>
        <v>93772.56</v>
      </c>
    </row>
    <row r="423" customFormat="false" ht="15" hidden="false" customHeight="true" outlineLevel="0" collapsed="false">
      <c r="A423" s="6" t="n">
        <v>406</v>
      </c>
      <c r="B423" s="11" t="n">
        <f aca="true">NORMINV(RAND(),$B$5,$B$6)</f>
        <v>2168.46000848971</v>
      </c>
      <c r="C423" s="11" t="n">
        <f aca="false">MAX(ROUND(B423,0),500)</f>
        <v>2168</v>
      </c>
      <c r="D423" s="8" t="n">
        <f aca="true">MIN(MAX($B$12+NORMINV(RAND(),0,$B$13),0.2),0.95)</f>
        <v>0.610086311092313</v>
      </c>
      <c r="E423" s="11" t="n">
        <f aca="false">ROUND(C423*D423,0)</f>
        <v>1323</v>
      </c>
      <c r="F423" s="20" t="n">
        <f aca="false">C423*(0.6*$B$8+0.15*$B$9+0.19*$B$10+0.06*$B$11)</f>
        <v>36682.56</v>
      </c>
      <c r="G423" s="20" t="n">
        <f aca="false">E423*$B$7</f>
        <v>59535</v>
      </c>
      <c r="H423" s="20" t="n">
        <f aca="false">E423*$B$14</f>
        <v>19845</v>
      </c>
      <c r="I423" s="20" t="n">
        <f aca="false">F423+G423+H423</f>
        <v>116062.56</v>
      </c>
    </row>
    <row r="424" customFormat="false" ht="15" hidden="false" customHeight="true" outlineLevel="0" collapsed="false">
      <c r="A424" s="6" t="n">
        <v>407</v>
      </c>
      <c r="B424" s="11" t="n">
        <f aca="true">NORMINV(RAND(),$B$5,$B$6)</f>
        <v>1664.94938947388</v>
      </c>
      <c r="C424" s="11" t="n">
        <f aca="false">MAX(ROUND(B424,0),500)</f>
        <v>1665</v>
      </c>
      <c r="D424" s="8" t="n">
        <f aca="true">MIN(MAX($B$12+NORMINV(RAND(),0,$B$13),0.2),0.95)</f>
        <v>0.555271517527533</v>
      </c>
      <c r="E424" s="11" t="n">
        <f aca="false">ROUND(C424*D424,0)</f>
        <v>925</v>
      </c>
      <c r="F424" s="20" t="n">
        <f aca="false">C424*(0.6*$B$8+0.15*$B$9+0.19*$B$10+0.06*$B$11)</f>
        <v>28171.8</v>
      </c>
      <c r="G424" s="20" t="n">
        <f aca="false">E424*$B$7</f>
        <v>41625</v>
      </c>
      <c r="H424" s="20" t="n">
        <f aca="false">E424*$B$14</f>
        <v>13875</v>
      </c>
      <c r="I424" s="20" t="n">
        <f aca="false">F424+G424+H424</f>
        <v>83671.8</v>
      </c>
    </row>
    <row r="425" customFormat="false" ht="15" hidden="false" customHeight="true" outlineLevel="0" collapsed="false">
      <c r="A425" s="6" t="n">
        <v>408</v>
      </c>
      <c r="B425" s="11" t="n">
        <f aca="true">NORMINV(RAND(),$B$5,$B$6)</f>
        <v>2052.75062331675</v>
      </c>
      <c r="C425" s="11" t="n">
        <f aca="false">MAX(ROUND(B425,0),500)</f>
        <v>2053</v>
      </c>
      <c r="D425" s="8" t="n">
        <f aca="true">MIN(MAX($B$12+NORMINV(RAND(),0,$B$13),0.2),0.95)</f>
        <v>0.493674466414922</v>
      </c>
      <c r="E425" s="11" t="n">
        <f aca="false">ROUND(C425*D425,0)</f>
        <v>1014</v>
      </c>
      <c r="F425" s="20" t="n">
        <f aca="false">C425*(0.6*$B$8+0.15*$B$9+0.19*$B$10+0.06*$B$11)</f>
        <v>34736.76</v>
      </c>
      <c r="G425" s="20" t="n">
        <f aca="false">E425*$B$7</f>
        <v>45630</v>
      </c>
      <c r="H425" s="20" t="n">
        <f aca="false">E425*$B$14</f>
        <v>15210</v>
      </c>
      <c r="I425" s="20" t="n">
        <f aca="false">F425+G425+H425</f>
        <v>95576.76</v>
      </c>
    </row>
    <row r="426" customFormat="false" ht="15" hidden="false" customHeight="true" outlineLevel="0" collapsed="false">
      <c r="A426" s="6" t="n">
        <v>409</v>
      </c>
      <c r="B426" s="11" t="n">
        <f aca="true">NORMINV(RAND(),$B$5,$B$6)</f>
        <v>1825.35151096584</v>
      </c>
      <c r="C426" s="11" t="n">
        <f aca="false">MAX(ROUND(B426,0),500)</f>
        <v>1825</v>
      </c>
      <c r="D426" s="8" t="n">
        <f aca="true">MIN(MAX($B$12+NORMINV(RAND(),0,$B$13),0.2),0.95)</f>
        <v>0.506961944425458</v>
      </c>
      <c r="E426" s="11" t="n">
        <f aca="false">ROUND(C426*D426,0)</f>
        <v>925</v>
      </c>
      <c r="F426" s="20" t="n">
        <f aca="false">C426*(0.6*$B$8+0.15*$B$9+0.19*$B$10+0.06*$B$11)</f>
        <v>30879</v>
      </c>
      <c r="G426" s="20" t="n">
        <f aca="false">E426*$B$7</f>
        <v>41625</v>
      </c>
      <c r="H426" s="20" t="n">
        <f aca="false">E426*$B$14</f>
        <v>13875</v>
      </c>
      <c r="I426" s="20" t="n">
        <f aca="false">F426+G426+H426</f>
        <v>86379</v>
      </c>
    </row>
    <row r="427" customFormat="false" ht="15" hidden="false" customHeight="true" outlineLevel="0" collapsed="false">
      <c r="A427" s="6" t="n">
        <v>410</v>
      </c>
      <c r="B427" s="11" t="n">
        <f aca="true">NORMINV(RAND(),$B$5,$B$6)</f>
        <v>2459.75745685616</v>
      </c>
      <c r="C427" s="11" t="n">
        <f aca="false">MAX(ROUND(B427,0),500)</f>
        <v>2460</v>
      </c>
      <c r="D427" s="8" t="n">
        <f aca="true">MIN(MAX($B$12+NORMINV(RAND(),0,$B$13),0.2),0.95)</f>
        <v>0.560806122522254</v>
      </c>
      <c r="E427" s="11" t="n">
        <f aca="false">ROUND(C427*D427,0)</f>
        <v>1380</v>
      </c>
      <c r="F427" s="20" t="n">
        <f aca="false">C427*(0.6*$B$8+0.15*$B$9+0.19*$B$10+0.06*$B$11)</f>
        <v>41623.2</v>
      </c>
      <c r="G427" s="20" t="n">
        <f aca="false">E427*$B$7</f>
        <v>62100</v>
      </c>
      <c r="H427" s="20" t="n">
        <f aca="false">E427*$B$14</f>
        <v>20700</v>
      </c>
      <c r="I427" s="20" t="n">
        <f aca="false">F427+G427+H427</f>
        <v>124423.2</v>
      </c>
    </row>
    <row r="428" customFormat="false" ht="15" hidden="false" customHeight="true" outlineLevel="0" collapsed="false">
      <c r="A428" s="6" t="n">
        <v>411</v>
      </c>
      <c r="B428" s="11" t="n">
        <f aca="true">NORMINV(RAND(),$B$5,$B$6)</f>
        <v>1974.2430999389</v>
      </c>
      <c r="C428" s="11" t="n">
        <f aca="false">MAX(ROUND(B428,0),500)</f>
        <v>1974</v>
      </c>
      <c r="D428" s="8" t="n">
        <f aca="true">MIN(MAX($B$12+NORMINV(RAND(),0,$B$13),0.2),0.95)</f>
        <v>0.563049253268082</v>
      </c>
      <c r="E428" s="11" t="n">
        <f aca="false">ROUND(C428*D428,0)</f>
        <v>1111</v>
      </c>
      <c r="F428" s="20" t="n">
        <f aca="false">C428*(0.6*$B$8+0.15*$B$9+0.19*$B$10+0.06*$B$11)</f>
        <v>33400.08</v>
      </c>
      <c r="G428" s="20" t="n">
        <f aca="false">E428*$B$7</f>
        <v>49995</v>
      </c>
      <c r="H428" s="20" t="n">
        <f aca="false">E428*$B$14</f>
        <v>16665</v>
      </c>
      <c r="I428" s="20" t="n">
        <f aca="false">F428+G428+H428</f>
        <v>100060.08</v>
      </c>
    </row>
    <row r="429" customFormat="false" ht="15" hidden="false" customHeight="true" outlineLevel="0" collapsed="false">
      <c r="A429" s="6" t="n">
        <v>412</v>
      </c>
      <c r="B429" s="11" t="n">
        <f aca="true">NORMINV(RAND(),$B$5,$B$6)</f>
        <v>2109.12059831236</v>
      </c>
      <c r="C429" s="11" t="n">
        <f aca="false">MAX(ROUND(B429,0),500)</f>
        <v>2109</v>
      </c>
      <c r="D429" s="8" t="n">
        <f aca="true">MIN(MAX($B$12+NORMINV(RAND(),0,$B$13),0.2),0.95)</f>
        <v>0.562210062700204</v>
      </c>
      <c r="E429" s="11" t="n">
        <f aca="false">ROUND(C429*D429,0)</f>
        <v>1186</v>
      </c>
      <c r="F429" s="20" t="n">
        <f aca="false">C429*(0.6*$B$8+0.15*$B$9+0.19*$B$10+0.06*$B$11)</f>
        <v>35684.28</v>
      </c>
      <c r="G429" s="20" t="n">
        <f aca="false">E429*$B$7</f>
        <v>53370</v>
      </c>
      <c r="H429" s="20" t="n">
        <f aca="false">E429*$B$14</f>
        <v>17790</v>
      </c>
      <c r="I429" s="20" t="n">
        <f aca="false">F429+G429+H429</f>
        <v>106844.28</v>
      </c>
    </row>
    <row r="430" customFormat="false" ht="15" hidden="false" customHeight="true" outlineLevel="0" collapsed="false">
      <c r="A430" s="6" t="n">
        <v>413</v>
      </c>
      <c r="B430" s="11" t="n">
        <f aca="true">NORMINV(RAND(),$B$5,$B$6)</f>
        <v>1712.76774068681</v>
      </c>
      <c r="C430" s="11" t="n">
        <f aca="false">MAX(ROUND(B430,0),500)</f>
        <v>1713</v>
      </c>
      <c r="D430" s="8" t="n">
        <f aca="true">MIN(MAX($B$12+NORMINV(RAND(),0,$B$13),0.2),0.95)</f>
        <v>0.575771536643417</v>
      </c>
      <c r="E430" s="11" t="n">
        <f aca="false">ROUND(C430*D430,0)</f>
        <v>986</v>
      </c>
      <c r="F430" s="20" t="n">
        <f aca="false">C430*(0.6*$B$8+0.15*$B$9+0.19*$B$10+0.06*$B$11)</f>
        <v>28983.96</v>
      </c>
      <c r="G430" s="20" t="n">
        <f aca="false">E430*$B$7</f>
        <v>44370</v>
      </c>
      <c r="H430" s="20" t="n">
        <f aca="false">E430*$B$14</f>
        <v>14790</v>
      </c>
      <c r="I430" s="20" t="n">
        <f aca="false">F430+G430+H430</f>
        <v>88143.96</v>
      </c>
    </row>
    <row r="431" customFormat="false" ht="15" hidden="false" customHeight="true" outlineLevel="0" collapsed="false">
      <c r="A431" s="6" t="n">
        <v>414</v>
      </c>
      <c r="B431" s="11" t="n">
        <f aca="true">NORMINV(RAND(),$B$5,$B$6)</f>
        <v>2452.21107235404</v>
      </c>
      <c r="C431" s="11" t="n">
        <f aca="false">MAX(ROUND(B431,0),500)</f>
        <v>2452</v>
      </c>
      <c r="D431" s="8" t="n">
        <f aca="true">MIN(MAX($B$12+NORMINV(RAND(),0,$B$13),0.2),0.95)</f>
        <v>0.611906292049525</v>
      </c>
      <c r="E431" s="11" t="n">
        <f aca="false">ROUND(C431*D431,0)</f>
        <v>1500</v>
      </c>
      <c r="F431" s="20" t="n">
        <f aca="false">C431*(0.6*$B$8+0.15*$B$9+0.19*$B$10+0.06*$B$11)</f>
        <v>41487.84</v>
      </c>
      <c r="G431" s="20" t="n">
        <f aca="false">E431*$B$7</f>
        <v>67500</v>
      </c>
      <c r="H431" s="20" t="n">
        <f aca="false">E431*$B$14</f>
        <v>22500</v>
      </c>
      <c r="I431" s="20" t="n">
        <f aca="false">F431+G431+H431</f>
        <v>131487.84</v>
      </c>
    </row>
    <row r="432" customFormat="false" ht="15" hidden="false" customHeight="true" outlineLevel="0" collapsed="false">
      <c r="A432" s="6" t="n">
        <v>415</v>
      </c>
      <c r="B432" s="11" t="n">
        <f aca="true">NORMINV(RAND(),$B$5,$B$6)</f>
        <v>2253.70084677081</v>
      </c>
      <c r="C432" s="11" t="n">
        <f aca="false">MAX(ROUND(B432,0),500)</f>
        <v>2254</v>
      </c>
      <c r="D432" s="8" t="n">
        <f aca="true">MIN(MAX($B$12+NORMINV(RAND(),0,$B$13),0.2),0.95)</f>
        <v>0.48934699156415</v>
      </c>
      <c r="E432" s="11" t="n">
        <f aca="false">ROUND(C432*D432,0)</f>
        <v>1103</v>
      </c>
      <c r="F432" s="20" t="n">
        <f aca="false">C432*(0.6*$B$8+0.15*$B$9+0.19*$B$10+0.06*$B$11)</f>
        <v>38137.68</v>
      </c>
      <c r="G432" s="20" t="n">
        <f aca="false">E432*$B$7</f>
        <v>49635</v>
      </c>
      <c r="H432" s="20" t="n">
        <f aca="false">E432*$B$14</f>
        <v>16545</v>
      </c>
      <c r="I432" s="20" t="n">
        <f aca="false">F432+G432+H432</f>
        <v>104317.68</v>
      </c>
    </row>
    <row r="433" customFormat="false" ht="15" hidden="false" customHeight="true" outlineLevel="0" collapsed="false">
      <c r="A433" s="6" t="n">
        <v>416</v>
      </c>
      <c r="B433" s="11" t="n">
        <f aca="true">NORMINV(RAND(),$B$5,$B$6)</f>
        <v>2389.4849219889</v>
      </c>
      <c r="C433" s="11" t="n">
        <f aca="false">MAX(ROUND(B433,0),500)</f>
        <v>2389</v>
      </c>
      <c r="D433" s="8" t="n">
        <f aca="true">MIN(MAX($B$12+NORMINV(RAND(),0,$B$13),0.2),0.95)</f>
        <v>0.399711718344941</v>
      </c>
      <c r="E433" s="11" t="n">
        <f aca="false">ROUND(C433*D433,0)</f>
        <v>955</v>
      </c>
      <c r="F433" s="20" t="n">
        <f aca="false">C433*(0.6*$B$8+0.15*$B$9+0.19*$B$10+0.06*$B$11)</f>
        <v>40421.88</v>
      </c>
      <c r="G433" s="20" t="n">
        <f aca="false">E433*$B$7</f>
        <v>42975</v>
      </c>
      <c r="H433" s="20" t="n">
        <f aca="false">E433*$B$14</f>
        <v>14325</v>
      </c>
      <c r="I433" s="20" t="n">
        <f aca="false">F433+G433+H433</f>
        <v>97721.88</v>
      </c>
    </row>
    <row r="434" customFormat="false" ht="15" hidden="false" customHeight="true" outlineLevel="0" collapsed="false">
      <c r="A434" s="6" t="n">
        <v>417</v>
      </c>
      <c r="B434" s="11" t="n">
        <f aca="true">NORMINV(RAND(),$B$5,$B$6)</f>
        <v>2321.4498689461</v>
      </c>
      <c r="C434" s="11" t="n">
        <f aca="false">MAX(ROUND(B434,0),500)</f>
        <v>2321</v>
      </c>
      <c r="D434" s="8" t="n">
        <f aca="true">MIN(MAX($B$12+NORMINV(RAND(),0,$B$13),0.2),0.95)</f>
        <v>0.555785120330318</v>
      </c>
      <c r="E434" s="11" t="n">
        <f aca="false">ROUND(C434*D434,0)</f>
        <v>1290</v>
      </c>
      <c r="F434" s="20" t="n">
        <f aca="false">C434*(0.6*$B$8+0.15*$B$9+0.19*$B$10+0.06*$B$11)</f>
        <v>39271.32</v>
      </c>
      <c r="G434" s="20" t="n">
        <f aca="false">E434*$B$7</f>
        <v>58050</v>
      </c>
      <c r="H434" s="20" t="n">
        <f aca="false">E434*$B$14</f>
        <v>19350</v>
      </c>
      <c r="I434" s="20" t="n">
        <f aca="false">F434+G434+H434</f>
        <v>116671.32</v>
      </c>
    </row>
    <row r="435" customFormat="false" ht="15" hidden="false" customHeight="true" outlineLevel="0" collapsed="false">
      <c r="A435" s="6" t="n">
        <v>418</v>
      </c>
      <c r="B435" s="11" t="n">
        <f aca="true">NORMINV(RAND(),$B$5,$B$6)</f>
        <v>2170.16765382755</v>
      </c>
      <c r="C435" s="11" t="n">
        <f aca="false">MAX(ROUND(B435,0),500)</f>
        <v>2170</v>
      </c>
      <c r="D435" s="8" t="n">
        <f aca="true">MIN(MAX($B$12+NORMINV(RAND(),0,$B$13),0.2),0.95)</f>
        <v>0.512745808938958</v>
      </c>
      <c r="E435" s="11" t="n">
        <f aca="false">ROUND(C435*D435,0)</f>
        <v>1113</v>
      </c>
      <c r="F435" s="20" t="n">
        <f aca="false">C435*(0.6*$B$8+0.15*$B$9+0.19*$B$10+0.06*$B$11)</f>
        <v>36716.4</v>
      </c>
      <c r="G435" s="20" t="n">
        <f aca="false">E435*$B$7</f>
        <v>50085</v>
      </c>
      <c r="H435" s="20" t="n">
        <f aca="false">E435*$B$14</f>
        <v>16695</v>
      </c>
      <c r="I435" s="20" t="n">
        <f aca="false">F435+G435+H435</f>
        <v>103496.4</v>
      </c>
    </row>
    <row r="436" customFormat="false" ht="15" hidden="false" customHeight="true" outlineLevel="0" collapsed="false">
      <c r="A436" s="6" t="n">
        <v>419</v>
      </c>
      <c r="B436" s="11" t="n">
        <f aca="true">NORMINV(RAND(),$B$5,$B$6)</f>
        <v>1629.58238849335</v>
      </c>
      <c r="C436" s="11" t="n">
        <f aca="false">MAX(ROUND(B436,0),500)</f>
        <v>1630</v>
      </c>
      <c r="D436" s="8" t="n">
        <f aca="true">MIN(MAX($B$12+NORMINV(RAND(),0,$B$13),0.2),0.95)</f>
        <v>0.58972361627908</v>
      </c>
      <c r="E436" s="11" t="n">
        <f aca="false">ROUND(C436*D436,0)</f>
        <v>961</v>
      </c>
      <c r="F436" s="20" t="n">
        <f aca="false">C436*(0.6*$B$8+0.15*$B$9+0.19*$B$10+0.06*$B$11)</f>
        <v>27579.6</v>
      </c>
      <c r="G436" s="20" t="n">
        <f aca="false">E436*$B$7</f>
        <v>43245</v>
      </c>
      <c r="H436" s="20" t="n">
        <f aca="false">E436*$B$14</f>
        <v>14415</v>
      </c>
      <c r="I436" s="20" t="n">
        <f aca="false">F436+G436+H436</f>
        <v>85239.6</v>
      </c>
    </row>
    <row r="437" customFormat="false" ht="15" hidden="false" customHeight="true" outlineLevel="0" collapsed="false">
      <c r="A437" s="6" t="n">
        <v>420</v>
      </c>
      <c r="B437" s="11" t="n">
        <f aca="true">NORMINV(RAND(),$B$5,$B$6)</f>
        <v>2332.88132632332</v>
      </c>
      <c r="C437" s="11" t="n">
        <f aca="false">MAX(ROUND(B437,0),500)</f>
        <v>2333</v>
      </c>
      <c r="D437" s="8" t="n">
        <f aca="true">MIN(MAX($B$12+NORMINV(RAND(),0,$B$13),0.2),0.95)</f>
        <v>0.571523370385388</v>
      </c>
      <c r="E437" s="11" t="n">
        <f aca="false">ROUND(C437*D437,0)</f>
        <v>1333</v>
      </c>
      <c r="F437" s="20" t="n">
        <f aca="false">C437*(0.6*$B$8+0.15*$B$9+0.19*$B$10+0.06*$B$11)</f>
        <v>39474.36</v>
      </c>
      <c r="G437" s="20" t="n">
        <f aca="false">E437*$B$7</f>
        <v>59985</v>
      </c>
      <c r="H437" s="20" t="n">
        <f aca="false">E437*$B$14</f>
        <v>19995</v>
      </c>
      <c r="I437" s="20" t="n">
        <f aca="false">F437+G437+H437</f>
        <v>119454.36</v>
      </c>
    </row>
    <row r="438" customFormat="false" ht="15" hidden="false" customHeight="true" outlineLevel="0" collapsed="false">
      <c r="A438" s="6" t="n">
        <v>421</v>
      </c>
      <c r="B438" s="11" t="n">
        <f aca="true">NORMINV(RAND(),$B$5,$B$6)</f>
        <v>1906.55901507764</v>
      </c>
      <c r="C438" s="11" t="n">
        <f aca="false">MAX(ROUND(B438,0),500)</f>
        <v>1907</v>
      </c>
      <c r="D438" s="8" t="n">
        <f aca="true">MIN(MAX($B$12+NORMINV(RAND(),0,$B$13),0.2),0.95)</f>
        <v>0.577330136064285</v>
      </c>
      <c r="E438" s="11" t="n">
        <f aca="false">ROUND(C438*D438,0)</f>
        <v>1101</v>
      </c>
      <c r="F438" s="20" t="n">
        <f aca="false">C438*(0.6*$B$8+0.15*$B$9+0.19*$B$10+0.06*$B$11)</f>
        <v>32266.44</v>
      </c>
      <c r="G438" s="20" t="n">
        <f aca="false">E438*$B$7</f>
        <v>49545</v>
      </c>
      <c r="H438" s="20" t="n">
        <f aca="false">E438*$B$14</f>
        <v>16515</v>
      </c>
      <c r="I438" s="20" t="n">
        <f aca="false">F438+G438+H438</f>
        <v>98326.44</v>
      </c>
    </row>
    <row r="439" customFormat="false" ht="15" hidden="false" customHeight="true" outlineLevel="0" collapsed="false">
      <c r="A439" s="6" t="n">
        <v>422</v>
      </c>
      <c r="B439" s="11" t="n">
        <f aca="true">NORMINV(RAND(),$B$5,$B$6)</f>
        <v>2386.14662348033</v>
      </c>
      <c r="C439" s="11" t="n">
        <f aca="false">MAX(ROUND(B439,0),500)</f>
        <v>2386</v>
      </c>
      <c r="D439" s="8" t="n">
        <f aca="true">MIN(MAX($B$12+NORMINV(RAND(),0,$B$13),0.2),0.95)</f>
        <v>0.577048784477369</v>
      </c>
      <c r="E439" s="11" t="n">
        <f aca="false">ROUND(C439*D439,0)</f>
        <v>1377</v>
      </c>
      <c r="F439" s="20" t="n">
        <f aca="false">C439*(0.6*$B$8+0.15*$B$9+0.19*$B$10+0.06*$B$11)</f>
        <v>40371.12</v>
      </c>
      <c r="G439" s="20" t="n">
        <f aca="false">E439*$B$7</f>
        <v>61965</v>
      </c>
      <c r="H439" s="20" t="n">
        <f aca="false">E439*$B$14</f>
        <v>20655</v>
      </c>
      <c r="I439" s="20" t="n">
        <f aca="false">F439+G439+H439</f>
        <v>122991.12</v>
      </c>
    </row>
    <row r="440" customFormat="false" ht="15" hidden="false" customHeight="true" outlineLevel="0" collapsed="false">
      <c r="A440" s="6" t="n">
        <v>423</v>
      </c>
      <c r="B440" s="11" t="n">
        <f aca="true">NORMINV(RAND(),$B$5,$B$6)</f>
        <v>2099.7746124857</v>
      </c>
      <c r="C440" s="11" t="n">
        <f aca="false">MAX(ROUND(B440,0),500)</f>
        <v>2100</v>
      </c>
      <c r="D440" s="8" t="n">
        <f aca="true">MIN(MAX($B$12+NORMINV(RAND(),0,$B$13),0.2),0.95)</f>
        <v>0.56309063997063</v>
      </c>
      <c r="E440" s="11" t="n">
        <f aca="false">ROUND(C440*D440,0)</f>
        <v>1182</v>
      </c>
      <c r="F440" s="20" t="n">
        <f aca="false">C440*(0.6*$B$8+0.15*$B$9+0.19*$B$10+0.06*$B$11)</f>
        <v>35532</v>
      </c>
      <c r="G440" s="20" t="n">
        <f aca="false">E440*$B$7</f>
        <v>53190</v>
      </c>
      <c r="H440" s="20" t="n">
        <f aca="false">E440*$B$14</f>
        <v>17730</v>
      </c>
      <c r="I440" s="20" t="n">
        <f aca="false">F440+G440+H440</f>
        <v>106452</v>
      </c>
    </row>
    <row r="441" customFormat="false" ht="15" hidden="false" customHeight="true" outlineLevel="0" collapsed="false">
      <c r="A441" s="6" t="n">
        <v>424</v>
      </c>
      <c r="B441" s="11" t="n">
        <f aca="true">NORMINV(RAND(),$B$5,$B$6)</f>
        <v>1713.94718415901</v>
      </c>
      <c r="C441" s="11" t="n">
        <f aca="false">MAX(ROUND(B441,0),500)</f>
        <v>1714</v>
      </c>
      <c r="D441" s="8" t="n">
        <f aca="true">MIN(MAX($B$12+NORMINV(RAND(),0,$B$13),0.2),0.95)</f>
        <v>0.501128288707265</v>
      </c>
      <c r="E441" s="11" t="n">
        <f aca="false">ROUND(C441*D441,0)</f>
        <v>859</v>
      </c>
      <c r="F441" s="20" t="n">
        <f aca="false">C441*(0.6*$B$8+0.15*$B$9+0.19*$B$10+0.06*$B$11)</f>
        <v>29000.88</v>
      </c>
      <c r="G441" s="20" t="n">
        <f aca="false">E441*$B$7</f>
        <v>38655</v>
      </c>
      <c r="H441" s="20" t="n">
        <f aca="false">E441*$B$14</f>
        <v>12885</v>
      </c>
      <c r="I441" s="20" t="n">
        <f aca="false">F441+G441+H441</f>
        <v>80540.88</v>
      </c>
    </row>
    <row r="442" customFormat="false" ht="15" hidden="false" customHeight="true" outlineLevel="0" collapsed="false">
      <c r="A442" s="6" t="n">
        <v>425</v>
      </c>
      <c r="B442" s="11" t="n">
        <f aca="true">NORMINV(RAND(),$B$5,$B$6)</f>
        <v>1704.20229278386</v>
      </c>
      <c r="C442" s="11" t="n">
        <f aca="false">MAX(ROUND(B442,0),500)</f>
        <v>1704</v>
      </c>
      <c r="D442" s="8" t="n">
        <f aca="true">MIN(MAX($B$12+NORMINV(RAND(),0,$B$13),0.2),0.95)</f>
        <v>0.502987403881393</v>
      </c>
      <c r="E442" s="11" t="n">
        <f aca="false">ROUND(C442*D442,0)</f>
        <v>857</v>
      </c>
      <c r="F442" s="20" t="n">
        <f aca="false">C442*(0.6*$B$8+0.15*$B$9+0.19*$B$10+0.06*$B$11)</f>
        <v>28831.68</v>
      </c>
      <c r="G442" s="20" t="n">
        <f aca="false">E442*$B$7</f>
        <v>38565</v>
      </c>
      <c r="H442" s="20" t="n">
        <f aca="false">E442*$B$14</f>
        <v>12855</v>
      </c>
      <c r="I442" s="20" t="n">
        <f aca="false">F442+G442+H442</f>
        <v>80251.68</v>
      </c>
    </row>
    <row r="443" customFormat="false" ht="15" hidden="false" customHeight="true" outlineLevel="0" collapsed="false">
      <c r="A443" s="6" t="n">
        <v>426</v>
      </c>
      <c r="B443" s="11" t="n">
        <f aca="true">NORMINV(RAND(),$B$5,$B$6)</f>
        <v>1540.73977292025</v>
      </c>
      <c r="C443" s="11" t="n">
        <f aca="false">MAX(ROUND(B443,0),500)</f>
        <v>1541</v>
      </c>
      <c r="D443" s="8" t="n">
        <f aca="true">MIN(MAX($B$12+NORMINV(RAND(),0,$B$13),0.2),0.95)</f>
        <v>0.522369109278327</v>
      </c>
      <c r="E443" s="11" t="n">
        <f aca="false">ROUND(C443*D443,0)</f>
        <v>805</v>
      </c>
      <c r="F443" s="20" t="n">
        <f aca="false">C443*(0.6*$B$8+0.15*$B$9+0.19*$B$10+0.06*$B$11)</f>
        <v>26073.72</v>
      </c>
      <c r="G443" s="20" t="n">
        <f aca="false">E443*$B$7</f>
        <v>36225</v>
      </c>
      <c r="H443" s="20" t="n">
        <f aca="false">E443*$B$14</f>
        <v>12075</v>
      </c>
      <c r="I443" s="20" t="n">
        <f aca="false">F443+G443+H443</f>
        <v>74373.72</v>
      </c>
    </row>
    <row r="444" customFormat="false" ht="15" hidden="false" customHeight="true" outlineLevel="0" collapsed="false">
      <c r="A444" s="6" t="n">
        <v>427</v>
      </c>
      <c r="B444" s="11" t="n">
        <f aca="true">NORMINV(RAND(),$B$5,$B$6)</f>
        <v>2382.21267352439</v>
      </c>
      <c r="C444" s="11" t="n">
        <f aca="false">MAX(ROUND(B444,0),500)</f>
        <v>2382</v>
      </c>
      <c r="D444" s="8" t="n">
        <f aca="true">MIN(MAX($B$12+NORMINV(RAND(),0,$B$13),0.2),0.95)</f>
        <v>0.608802210942135</v>
      </c>
      <c r="E444" s="11" t="n">
        <f aca="false">ROUND(C444*D444,0)</f>
        <v>1450</v>
      </c>
      <c r="F444" s="20" t="n">
        <f aca="false">C444*(0.6*$B$8+0.15*$B$9+0.19*$B$10+0.06*$B$11)</f>
        <v>40303.44</v>
      </c>
      <c r="G444" s="20" t="n">
        <f aca="false">E444*$B$7</f>
        <v>65250</v>
      </c>
      <c r="H444" s="20" t="n">
        <f aca="false">E444*$B$14</f>
        <v>21750</v>
      </c>
      <c r="I444" s="20" t="n">
        <f aca="false">F444+G444+H444</f>
        <v>127303.44</v>
      </c>
    </row>
    <row r="445" customFormat="false" ht="15" hidden="false" customHeight="true" outlineLevel="0" collapsed="false">
      <c r="A445" s="6" t="n">
        <v>428</v>
      </c>
      <c r="B445" s="11" t="n">
        <f aca="true">NORMINV(RAND(),$B$5,$B$6)</f>
        <v>1473.71616307496</v>
      </c>
      <c r="C445" s="11" t="n">
        <f aca="false">MAX(ROUND(B445,0),500)</f>
        <v>1474</v>
      </c>
      <c r="D445" s="8" t="n">
        <f aca="true">MIN(MAX($B$12+NORMINV(RAND(),0,$B$13),0.2),0.95)</f>
        <v>0.633027693283001</v>
      </c>
      <c r="E445" s="11" t="n">
        <f aca="false">ROUND(C445*D445,0)</f>
        <v>933</v>
      </c>
      <c r="F445" s="20" t="n">
        <f aca="false">C445*(0.6*$B$8+0.15*$B$9+0.19*$B$10+0.06*$B$11)</f>
        <v>24940.08</v>
      </c>
      <c r="G445" s="20" t="n">
        <f aca="false">E445*$B$7</f>
        <v>41985</v>
      </c>
      <c r="H445" s="20" t="n">
        <f aca="false">E445*$B$14</f>
        <v>13995</v>
      </c>
      <c r="I445" s="20" t="n">
        <f aca="false">F445+G445+H445</f>
        <v>80920.08</v>
      </c>
    </row>
    <row r="446" customFormat="false" ht="15" hidden="false" customHeight="true" outlineLevel="0" collapsed="false">
      <c r="A446" s="6" t="n">
        <v>429</v>
      </c>
      <c r="B446" s="11" t="n">
        <f aca="true">NORMINV(RAND(),$B$5,$B$6)</f>
        <v>1962.67600931787</v>
      </c>
      <c r="C446" s="11" t="n">
        <f aca="false">MAX(ROUND(B446,0),500)</f>
        <v>1963</v>
      </c>
      <c r="D446" s="8" t="n">
        <f aca="true">MIN(MAX($B$12+NORMINV(RAND(),0,$B$13),0.2),0.95)</f>
        <v>0.605193964256719</v>
      </c>
      <c r="E446" s="11" t="n">
        <f aca="false">ROUND(C446*D446,0)</f>
        <v>1188</v>
      </c>
      <c r="F446" s="20" t="n">
        <f aca="false">C446*(0.6*$B$8+0.15*$B$9+0.19*$B$10+0.06*$B$11)</f>
        <v>33213.96</v>
      </c>
      <c r="G446" s="20" t="n">
        <f aca="false">E446*$B$7</f>
        <v>53460</v>
      </c>
      <c r="H446" s="20" t="n">
        <f aca="false">E446*$B$14</f>
        <v>17820</v>
      </c>
      <c r="I446" s="20" t="n">
        <f aca="false">F446+G446+H446</f>
        <v>104493.96</v>
      </c>
    </row>
    <row r="447" customFormat="false" ht="15" hidden="false" customHeight="true" outlineLevel="0" collapsed="false">
      <c r="A447" s="6" t="n">
        <v>430</v>
      </c>
      <c r="B447" s="11" t="n">
        <f aca="true">NORMINV(RAND(),$B$5,$B$6)</f>
        <v>2243.88304320151</v>
      </c>
      <c r="C447" s="11" t="n">
        <f aca="false">MAX(ROUND(B447,0),500)</f>
        <v>2244</v>
      </c>
      <c r="D447" s="8" t="n">
        <f aca="true">MIN(MAX($B$12+NORMINV(RAND(),0,$B$13),0.2),0.95)</f>
        <v>0.515883949995145</v>
      </c>
      <c r="E447" s="11" t="n">
        <f aca="false">ROUND(C447*D447,0)</f>
        <v>1158</v>
      </c>
      <c r="F447" s="20" t="n">
        <f aca="false">C447*(0.6*$B$8+0.15*$B$9+0.19*$B$10+0.06*$B$11)</f>
        <v>37968.48</v>
      </c>
      <c r="G447" s="20" t="n">
        <f aca="false">E447*$B$7</f>
        <v>52110</v>
      </c>
      <c r="H447" s="20" t="n">
        <f aca="false">E447*$B$14</f>
        <v>17370</v>
      </c>
      <c r="I447" s="20" t="n">
        <f aca="false">F447+G447+H447</f>
        <v>107448.48</v>
      </c>
    </row>
    <row r="448" customFormat="false" ht="15" hidden="false" customHeight="true" outlineLevel="0" collapsed="false">
      <c r="A448" s="6" t="n">
        <v>431</v>
      </c>
      <c r="B448" s="11" t="n">
        <f aca="true">NORMINV(RAND(),$B$5,$B$6)</f>
        <v>2312.49784911737</v>
      </c>
      <c r="C448" s="11" t="n">
        <f aca="false">MAX(ROUND(B448,0),500)</f>
        <v>2312</v>
      </c>
      <c r="D448" s="8" t="n">
        <f aca="true">MIN(MAX($B$12+NORMINV(RAND(),0,$B$13),0.2),0.95)</f>
        <v>0.589285375812866</v>
      </c>
      <c r="E448" s="11" t="n">
        <f aca="false">ROUND(C448*D448,0)</f>
        <v>1362</v>
      </c>
      <c r="F448" s="20" t="n">
        <f aca="false">C448*(0.6*$B$8+0.15*$B$9+0.19*$B$10+0.06*$B$11)</f>
        <v>39119.04</v>
      </c>
      <c r="G448" s="20" t="n">
        <f aca="false">E448*$B$7</f>
        <v>61290</v>
      </c>
      <c r="H448" s="20" t="n">
        <f aca="false">E448*$B$14</f>
        <v>20430</v>
      </c>
      <c r="I448" s="20" t="n">
        <f aca="false">F448+G448+H448</f>
        <v>120839.04</v>
      </c>
    </row>
    <row r="449" customFormat="false" ht="15" hidden="false" customHeight="true" outlineLevel="0" collapsed="false">
      <c r="A449" s="6" t="n">
        <v>432</v>
      </c>
      <c r="B449" s="11" t="n">
        <f aca="true">NORMINV(RAND(),$B$5,$B$6)</f>
        <v>2152.32939900649</v>
      </c>
      <c r="C449" s="11" t="n">
        <f aca="false">MAX(ROUND(B449,0),500)</f>
        <v>2152</v>
      </c>
      <c r="D449" s="8" t="n">
        <f aca="true">MIN(MAX($B$12+NORMINV(RAND(),0,$B$13),0.2),0.95)</f>
        <v>0.505539368670873</v>
      </c>
      <c r="E449" s="11" t="n">
        <f aca="false">ROUND(C449*D449,0)</f>
        <v>1088</v>
      </c>
      <c r="F449" s="20" t="n">
        <f aca="false">C449*(0.6*$B$8+0.15*$B$9+0.19*$B$10+0.06*$B$11)</f>
        <v>36411.84</v>
      </c>
      <c r="G449" s="20" t="n">
        <f aca="false">E449*$B$7</f>
        <v>48960</v>
      </c>
      <c r="H449" s="20" t="n">
        <f aca="false">E449*$B$14</f>
        <v>16320</v>
      </c>
      <c r="I449" s="20" t="n">
        <f aca="false">F449+G449+H449</f>
        <v>101691.84</v>
      </c>
    </row>
    <row r="450" customFormat="false" ht="15" hidden="false" customHeight="true" outlineLevel="0" collapsed="false">
      <c r="A450" s="6" t="n">
        <v>433</v>
      </c>
      <c r="B450" s="11" t="n">
        <f aca="true">NORMINV(RAND(),$B$5,$B$6)</f>
        <v>2153.83801584096</v>
      </c>
      <c r="C450" s="11" t="n">
        <f aca="false">MAX(ROUND(B450,0),500)</f>
        <v>2154</v>
      </c>
      <c r="D450" s="8" t="n">
        <f aca="true">MIN(MAX($B$12+NORMINV(RAND(),0,$B$13),0.2),0.95)</f>
        <v>0.511800068060891</v>
      </c>
      <c r="E450" s="11" t="n">
        <f aca="false">ROUND(C450*D450,0)</f>
        <v>1102</v>
      </c>
      <c r="F450" s="20" t="n">
        <f aca="false">C450*(0.6*$B$8+0.15*$B$9+0.19*$B$10+0.06*$B$11)</f>
        <v>36445.68</v>
      </c>
      <c r="G450" s="20" t="n">
        <f aca="false">E450*$B$7</f>
        <v>49590</v>
      </c>
      <c r="H450" s="20" t="n">
        <f aca="false">E450*$B$14</f>
        <v>16530</v>
      </c>
      <c r="I450" s="20" t="n">
        <f aca="false">F450+G450+H450</f>
        <v>102565.68</v>
      </c>
    </row>
    <row r="451" customFormat="false" ht="15" hidden="false" customHeight="true" outlineLevel="0" collapsed="false">
      <c r="A451" s="6" t="n">
        <v>434</v>
      </c>
      <c r="B451" s="11" t="n">
        <f aca="true">NORMINV(RAND(),$B$5,$B$6)</f>
        <v>2034.55538940419</v>
      </c>
      <c r="C451" s="11" t="n">
        <f aca="false">MAX(ROUND(B451,0),500)</f>
        <v>2035</v>
      </c>
      <c r="D451" s="8" t="n">
        <f aca="true">MIN(MAX($B$12+NORMINV(RAND(),0,$B$13),0.2),0.95)</f>
        <v>0.493735478834259</v>
      </c>
      <c r="E451" s="11" t="n">
        <f aca="false">ROUND(C451*D451,0)</f>
        <v>1005</v>
      </c>
      <c r="F451" s="20" t="n">
        <f aca="false">C451*(0.6*$B$8+0.15*$B$9+0.19*$B$10+0.06*$B$11)</f>
        <v>34432.2</v>
      </c>
      <c r="G451" s="20" t="n">
        <f aca="false">E451*$B$7</f>
        <v>45225</v>
      </c>
      <c r="H451" s="20" t="n">
        <f aca="false">E451*$B$14</f>
        <v>15075</v>
      </c>
      <c r="I451" s="20" t="n">
        <f aca="false">F451+G451+H451</f>
        <v>94732.2</v>
      </c>
    </row>
    <row r="452" customFormat="false" ht="15" hidden="false" customHeight="true" outlineLevel="0" collapsed="false">
      <c r="A452" s="6" t="n">
        <v>435</v>
      </c>
      <c r="B452" s="11" t="n">
        <f aca="true">NORMINV(RAND(),$B$5,$B$6)</f>
        <v>1869.81912023158</v>
      </c>
      <c r="C452" s="11" t="n">
        <f aca="false">MAX(ROUND(B452,0),500)</f>
        <v>1870</v>
      </c>
      <c r="D452" s="8" t="n">
        <f aca="true">MIN(MAX($B$12+NORMINV(RAND(),0,$B$13),0.2),0.95)</f>
        <v>0.574875178892323</v>
      </c>
      <c r="E452" s="11" t="n">
        <f aca="false">ROUND(C452*D452,0)</f>
        <v>1075</v>
      </c>
      <c r="F452" s="20" t="n">
        <f aca="false">C452*(0.6*$B$8+0.15*$B$9+0.19*$B$10+0.06*$B$11)</f>
        <v>31640.4</v>
      </c>
      <c r="G452" s="20" t="n">
        <f aca="false">E452*$B$7</f>
        <v>48375</v>
      </c>
      <c r="H452" s="20" t="n">
        <f aca="false">E452*$B$14</f>
        <v>16125</v>
      </c>
      <c r="I452" s="20" t="n">
        <f aca="false">F452+G452+H452</f>
        <v>96140.4</v>
      </c>
    </row>
    <row r="453" customFormat="false" ht="15" hidden="false" customHeight="true" outlineLevel="0" collapsed="false">
      <c r="A453" s="6" t="n">
        <v>436</v>
      </c>
      <c r="B453" s="11" t="n">
        <f aca="true">NORMINV(RAND(),$B$5,$B$6)</f>
        <v>2192.48427858707</v>
      </c>
      <c r="C453" s="11" t="n">
        <f aca="false">MAX(ROUND(B453,0),500)</f>
        <v>2192</v>
      </c>
      <c r="D453" s="8" t="n">
        <f aca="true">MIN(MAX($B$12+NORMINV(RAND(),0,$B$13),0.2),0.95)</f>
        <v>0.53466826304848</v>
      </c>
      <c r="E453" s="11" t="n">
        <f aca="false">ROUND(C453*D453,0)</f>
        <v>1172</v>
      </c>
      <c r="F453" s="20" t="n">
        <f aca="false">C453*(0.6*$B$8+0.15*$B$9+0.19*$B$10+0.06*$B$11)</f>
        <v>37088.64</v>
      </c>
      <c r="G453" s="20" t="n">
        <f aca="false">E453*$B$7</f>
        <v>52740</v>
      </c>
      <c r="H453" s="20" t="n">
        <f aca="false">E453*$B$14</f>
        <v>17580</v>
      </c>
      <c r="I453" s="20" t="n">
        <f aca="false">F453+G453+H453</f>
        <v>107408.64</v>
      </c>
    </row>
    <row r="454" customFormat="false" ht="15" hidden="false" customHeight="true" outlineLevel="0" collapsed="false">
      <c r="A454" s="6" t="n">
        <v>437</v>
      </c>
      <c r="B454" s="11" t="n">
        <f aca="true">NORMINV(RAND(),$B$5,$B$6)</f>
        <v>2321.71470227435</v>
      </c>
      <c r="C454" s="11" t="n">
        <f aca="false">MAX(ROUND(B454,0),500)</f>
        <v>2322</v>
      </c>
      <c r="D454" s="8" t="n">
        <f aca="true">MIN(MAX($B$12+NORMINV(RAND(),0,$B$13),0.2),0.95)</f>
        <v>0.472110883938118</v>
      </c>
      <c r="E454" s="11" t="n">
        <f aca="false">ROUND(C454*D454,0)</f>
        <v>1096</v>
      </c>
      <c r="F454" s="20" t="n">
        <f aca="false">C454*(0.6*$B$8+0.15*$B$9+0.19*$B$10+0.06*$B$11)</f>
        <v>39288.24</v>
      </c>
      <c r="G454" s="20" t="n">
        <f aca="false">E454*$B$7</f>
        <v>49320</v>
      </c>
      <c r="H454" s="20" t="n">
        <f aca="false">E454*$B$14</f>
        <v>16440</v>
      </c>
      <c r="I454" s="20" t="n">
        <f aca="false">F454+G454+H454</f>
        <v>105048.24</v>
      </c>
    </row>
    <row r="455" customFormat="false" ht="15" hidden="false" customHeight="true" outlineLevel="0" collapsed="false">
      <c r="A455" s="6" t="n">
        <v>438</v>
      </c>
      <c r="B455" s="11" t="n">
        <f aca="true">NORMINV(RAND(),$B$5,$B$6)</f>
        <v>1459.15978032088</v>
      </c>
      <c r="C455" s="11" t="n">
        <f aca="false">MAX(ROUND(B455,0),500)</f>
        <v>1459</v>
      </c>
      <c r="D455" s="8" t="n">
        <f aca="true">MIN(MAX($B$12+NORMINV(RAND(),0,$B$13),0.2),0.95)</f>
        <v>0.531549241695464</v>
      </c>
      <c r="E455" s="11" t="n">
        <f aca="false">ROUND(C455*D455,0)</f>
        <v>776</v>
      </c>
      <c r="F455" s="20" t="n">
        <f aca="false">C455*(0.6*$B$8+0.15*$B$9+0.19*$B$10+0.06*$B$11)</f>
        <v>24686.28</v>
      </c>
      <c r="G455" s="20" t="n">
        <f aca="false">E455*$B$7</f>
        <v>34920</v>
      </c>
      <c r="H455" s="20" t="n">
        <f aca="false">E455*$B$14</f>
        <v>11640</v>
      </c>
      <c r="I455" s="20" t="n">
        <f aca="false">F455+G455+H455</f>
        <v>71246.28</v>
      </c>
    </row>
    <row r="456" customFormat="false" ht="15" hidden="false" customHeight="true" outlineLevel="0" collapsed="false">
      <c r="A456" s="6" t="n">
        <v>439</v>
      </c>
      <c r="B456" s="11" t="n">
        <f aca="true">NORMINV(RAND(),$B$5,$B$6)</f>
        <v>1553.0548445887</v>
      </c>
      <c r="C456" s="11" t="n">
        <f aca="false">MAX(ROUND(B456,0),500)</f>
        <v>1553</v>
      </c>
      <c r="D456" s="8" t="n">
        <f aca="true">MIN(MAX($B$12+NORMINV(RAND(),0,$B$13),0.2),0.95)</f>
        <v>0.638583990989422</v>
      </c>
      <c r="E456" s="11" t="n">
        <f aca="false">ROUND(C456*D456,0)</f>
        <v>992</v>
      </c>
      <c r="F456" s="20" t="n">
        <f aca="false">C456*(0.6*$B$8+0.15*$B$9+0.19*$B$10+0.06*$B$11)</f>
        <v>26276.76</v>
      </c>
      <c r="G456" s="20" t="n">
        <f aca="false">E456*$B$7</f>
        <v>44640</v>
      </c>
      <c r="H456" s="20" t="n">
        <f aca="false">E456*$B$14</f>
        <v>14880</v>
      </c>
      <c r="I456" s="20" t="n">
        <f aca="false">F456+G456+H456</f>
        <v>85796.76</v>
      </c>
    </row>
    <row r="457" customFormat="false" ht="15" hidden="false" customHeight="true" outlineLevel="0" collapsed="false">
      <c r="A457" s="6" t="n">
        <v>440</v>
      </c>
      <c r="B457" s="11" t="n">
        <f aca="true">NORMINV(RAND(),$B$5,$B$6)</f>
        <v>2352.28543661862</v>
      </c>
      <c r="C457" s="11" t="n">
        <f aca="false">MAX(ROUND(B457,0),500)</f>
        <v>2352</v>
      </c>
      <c r="D457" s="8" t="n">
        <f aca="true">MIN(MAX($B$12+NORMINV(RAND(),0,$B$13),0.2),0.95)</f>
        <v>0.514123522522306</v>
      </c>
      <c r="E457" s="11" t="n">
        <f aca="false">ROUND(C457*D457,0)</f>
        <v>1209</v>
      </c>
      <c r="F457" s="20" t="n">
        <f aca="false">C457*(0.6*$B$8+0.15*$B$9+0.19*$B$10+0.06*$B$11)</f>
        <v>39795.84</v>
      </c>
      <c r="G457" s="20" t="n">
        <f aca="false">E457*$B$7</f>
        <v>54405</v>
      </c>
      <c r="H457" s="20" t="n">
        <f aca="false">E457*$B$14</f>
        <v>18135</v>
      </c>
      <c r="I457" s="20" t="n">
        <f aca="false">F457+G457+H457</f>
        <v>112335.84</v>
      </c>
    </row>
    <row r="458" customFormat="false" ht="15" hidden="false" customHeight="true" outlineLevel="0" collapsed="false">
      <c r="A458" s="6" t="n">
        <v>441</v>
      </c>
      <c r="B458" s="11" t="n">
        <f aca="true">NORMINV(RAND(),$B$5,$B$6)</f>
        <v>1855.09315016141</v>
      </c>
      <c r="C458" s="11" t="n">
        <f aca="false">MAX(ROUND(B458,0),500)</f>
        <v>1855</v>
      </c>
      <c r="D458" s="8" t="n">
        <f aca="true">MIN(MAX($B$12+NORMINV(RAND(),0,$B$13),0.2),0.95)</f>
        <v>0.435182462747293</v>
      </c>
      <c r="E458" s="11" t="n">
        <f aca="false">ROUND(C458*D458,0)</f>
        <v>807</v>
      </c>
      <c r="F458" s="20" t="n">
        <f aca="false">C458*(0.6*$B$8+0.15*$B$9+0.19*$B$10+0.06*$B$11)</f>
        <v>31386.6</v>
      </c>
      <c r="G458" s="20" t="n">
        <f aca="false">E458*$B$7</f>
        <v>36315</v>
      </c>
      <c r="H458" s="20" t="n">
        <f aca="false">E458*$B$14</f>
        <v>12105</v>
      </c>
      <c r="I458" s="20" t="n">
        <f aca="false">F458+G458+H458</f>
        <v>79806.6</v>
      </c>
    </row>
    <row r="459" customFormat="false" ht="15" hidden="false" customHeight="true" outlineLevel="0" collapsed="false">
      <c r="A459" s="6" t="n">
        <v>442</v>
      </c>
      <c r="B459" s="11" t="n">
        <f aca="true">NORMINV(RAND(),$B$5,$B$6)</f>
        <v>2063.08847463877</v>
      </c>
      <c r="C459" s="11" t="n">
        <f aca="false">MAX(ROUND(B459,0),500)</f>
        <v>2063</v>
      </c>
      <c r="D459" s="8" t="n">
        <f aca="true">MIN(MAX($B$12+NORMINV(RAND(),0,$B$13),0.2),0.95)</f>
        <v>0.426563928362761</v>
      </c>
      <c r="E459" s="11" t="n">
        <f aca="false">ROUND(C459*D459,0)</f>
        <v>880</v>
      </c>
      <c r="F459" s="20" t="n">
        <f aca="false">C459*(0.6*$B$8+0.15*$B$9+0.19*$B$10+0.06*$B$11)</f>
        <v>34905.96</v>
      </c>
      <c r="G459" s="20" t="n">
        <f aca="false">E459*$B$7</f>
        <v>39600</v>
      </c>
      <c r="H459" s="20" t="n">
        <f aca="false">E459*$B$14</f>
        <v>13200</v>
      </c>
      <c r="I459" s="20" t="n">
        <f aca="false">F459+G459+H459</f>
        <v>87705.96</v>
      </c>
    </row>
    <row r="460" customFormat="false" ht="15" hidden="false" customHeight="true" outlineLevel="0" collapsed="false">
      <c r="A460" s="6" t="n">
        <v>443</v>
      </c>
      <c r="B460" s="11" t="n">
        <f aca="true">NORMINV(RAND(),$B$5,$B$6)</f>
        <v>2391.47523123231</v>
      </c>
      <c r="C460" s="11" t="n">
        <f aca="false">MAX(ROUND(B460,0),500)</f>
        <v>2391</v>
      </c>
      <c r="D460" s="8" t="n">
        <f aca="true">MIN(MAX($B$12+NORMINV(RAND(),0,$B$13),0.2),0.95)</f>
        <v>0.596813158008106</v>
      </c>
      <c r="E460" s="11" t="n">
        <f aca="false">ROUND(C460*D460,0)</f>
        <v>1427</v>
      </c>
      <c r="F460" s="20" t="n">
        <f aca="false">C460*(0.6*$B$8+0.15*$B$9+0.19*$B$10+0.06*$B$11)</f>
        <v>40455.72</v>
      </c>
      <c r="G460" s="20" t="n">
        <f aca="false">E460*$B$7</f>
        <v>64215</v>
      </c>
      <c r="H460" s="20" t="n">
        <f aca="false">E460*$B$14</f>
        <v>21405</v>
      </c>
      <c r="I460" s="20" t="n">
        <f aca="false">F460+G460+H460</f>
        <v>126075.72</v>
      </c>
    </row>
    <row r="461" customFormat="false" ht="15" hidden="false" customHeight="true" outlineLevel="0" collapsed="false">
      <c r="A461" s="6" t="n">
        <v>444</v>
      </c>
      <c r="B461" s="11" t="n">
        <f aca="true">NORMINV(RAND(),$B$5,$B$6)</f>
        <v>1513.94885644536</v>
      </c>
      <c r="C461" s="11" t="n">
        <f aca="false">MAX(ROUND(B461,0),500)</f>
        <v>1514</v>
      </c>
      <c r="D461" s="8" t="n">
        <f aca="true">MIN(MAX($B$12+NORMINV(RAND(),0,$B$13),0.2),0.95)</f>
        <v>0.530247339082406</v>
      </c>
      <c r="E461" s="11" t="n">
        <f aca="false">ROUND(C461*D461,0)</f>
        <v>803</v>
      </c>
      <c r="F461" s="20" t="n">
        <f aca="false">C461*(0.6*$B$8+0.15*$B$9+0.19*$B$10+0.06*$B$11)</f>
        <v>25616.88</v>
      </c>
      <c r="G461" s="20" t="n">
        <f aca="false">E461*$B$7</f>
        <v>36135</v>
      </c>
      <c r="H461" s="20" t="n">
        <f aca="false">E461*$B$14</f>
        <v>12045</v>
      </c>
      <c r="I461" s="20" t="n">
        <f aca="false">F461+G461+H461</f>
        <v>73796.88</v>
      </c>
    </row>
    <row r="462" customFormat="false" ht="15" hidden="false" customHeight="true" outlineLevel="0" collapsed="false">
      <c r="A462" s="6" t="n">
        <v>445</v>
      </c>
      <c r="B462" s="11" t="n">
        <f aca="true">NORMINV(RAND(),$B$5,$B$6)</f>
        <v>1911.1663184001</v>
      </c>
      <c r="C462" s="11" t="n">
        <f aca="false">MAX(ROUND(B462,0),500)</f>
        <v>1911</v>
      </c>
      <c r="D462" s="8" t="n">
        <f aca="true">MIN(MAX($B$12+NORMINV(RAND(),0,$B$13),0.2),0.95)</f>
        <v>0.485025618092849</v>
      </c>
      <c r="E462" s="11" t="n">
        <f aca="false">ROUND(C462*D462,0)</f>
        <v>927</v>
      </c>
      <c r="F462" s="20" t="n">
        <f aca="false">C462*(0.6*$B$8+0.15*$B$9+0.19*$B$10+0.06*$B$11)</f>
        <v>32334.12</v>
      </c>
      <c r="G462" s="20" t="n">
        <f aca="false">E462*$B$7</f>
        <v>41715</v>
      </c>
      <c r="H462" s="20" t="n">
        <f aca="false">E462*$B$14</f>
        <v>13905</v>
      </c>
      <c r="I462" s="20" t="n">
        <f aca="false">F462+G462+H462</f>
        <v>87954.12</v>
      </c>
    </row>
    <row r="463" customFormat="false" ht="15" hidden="false" customHeight="true" outlineLevel="0" collapsed="false">
      <c r="A463" s="6" t="n">
        <v>446</v>
      </c>
      <c r="B463" s="11" t="n">
        <f aca="true">NORMINV(RAND(),$B$5,$B$6)</f>
        <v>1851.55309694716</v>
      </c>
      <c r="C463" s="11" t="n">
        <f aca="false">MAX(ROUND(B463,0),500)</f>
        <v>1852</v>
      </c>
      <c r="D463" s="8" t="n">
        <f aca="true">MIN(MAX($B$12+NORMINV(RAND(),0,$B$13),0.2),0.95)</f>
        <v>0.539962800223346</v>
      </c>
      <c r="E463" s="11" t="n">
        <f aca="false">ROUND(C463*D463,0)</f>
        <v>1000</v>
      </c>
      <c r="F463" s="20" t="n">
        <f aca="false">C463*(0.6*$B$8+0.15*$B$9+0.19*$B$10+0.06*$B$11)</f>
        <v>31335.84</v>
      </c>
      <c r="G463" s="20" t="n">
        <f aca="false">E463*$B$7</f>
        <v>45000</v>
      </c>
      <c r="H463" s="20" t="n">
        <f aca="false">E463*$B$14</f>
        <v>15000</v>
      </c>
      <c r="I463" s="20" t="n">
        <f aca="false">F463+G463+H463</f>
        <v>91335.84</v>
      </c>
    </row>
    <row r="464" customFormat="false" ht="15" hidden="false" customHeight="true" outlineLevel="0" collapsed="false">
      <c r="A464" s="6" t="n">
        <v>447</v>
      </c>
      <c r="B464" s="11" t="n">
        <f aca="true">NORMINV(RAND(),$B$5,$B$6)</f>
        <v>1783.37429425854</v>
      </c>
      <c r="C464" s="11" t="n">
        <f aca="false">MAX(ROUND(B464,0),500)</f>
        <v>1783</v>
      </c>
      <c r="D464" s="8" t="n">
        <f aca="true">MIN(MAX($B$12+NORMINV(RAND(),0,$B$13),0.2),0.95)</f>
        <v>0.541810188400315</v>
      </c>
      <c r="E464" s="11" t="n">
        <f aca="false">ROUND(C464*D464,0)</f>
        <v>966</v>
      </c>
      <c r="F464" s="20" t="n">
        <f aca="false">C464*(0.6*$B$8+0.15*$B$9+0.19*$B$10+0.06*$B$11)</f>
        <v>30168.36</v>
      </c>
      <c r="G464" s="20" t="n">
        <f aca="false">E464*$B$7</f>
        <v>43470</v>
      </c>
      <c r="H464" s="20" t="n">
        <f aca="false">E464*$B$14</f>
        <v>14490</v>
      </c>
      <c r="I464" s="20" t="n">
        <f aca="false">F464+G464+H464</f>
        <v>88128.36</v>
      </c>
    </row>
    <row r="465" customFormat="false" ht="15" hidden="false" customHeight="true" outlineLevel="0" collapsed="false">
      <c r="A465" s="6" t="n">
        <v>448</v>
      </c>
      <c r="B465" s="11" t="n">
        <f aca="true">NORMINV(RAND(),$B$5,$B$6)</f>
        <v>1839.69779930614</v>
      </c>
      <c r="C465" s="11" t="n">
        <f aca="false">MAX(ROUND(B465,0),500)</f>
        <v>1840</v>
      </c>
      <c r="D465" s="8" t="n">
        <f aca="true">MIN(MAX($B$12+NORMINV(RAND(),0,$B$13),0.2),0.95)</f>
        <v>0.626374079673482</v>
      </c>
      <c r="E465" s="11" t="n">
        <f aca="false">ROUND(C465*D465,0)</f>
        <v>1153</v>
      </c>
      <c r="F465" s="20" t="n">
        <f aca="false">C465*(0.6*$B$8+0.15*$B$9+0.19*$B$10+0.06*$B$11)</f>
        <v>31132.8</v>
      </c>
      <c r="G465" s="20" t="n">
        <f aca="false">E465*$B$7</f>
        <v>51885</v>
      </c>
      <c r="H465" s="20" t="n">
        <f aca="false">E465*$B$14</f>
        <v>17295</v>
      </c>
      <c r="I465" s="20" t="n">
        <f aca="false">F465+G465+H465</f>
        <v>100312.8</v>
      </c>
    </row>
    <row r="466" customFormat="false" ht="15" hidden="false" customHeight="true" outlineLevel="0" collapsed="false">
      <c r="A466" s="6" t="n">
        <v>449</v>
      </c>
      <c r="B466" s="11" t="n">
        <f aca="true">NORMINV(RAND(),$B$5,$B$6)</f>
        <v>1505.86795646196</v>
      </c>
      <c r="C466" s="11" t="n">
        <f aca="false">MAX(ROUND(B466,0),500)</f>
        <v>1506</v>
      </c>
      <c r="D466" s="8" t="n">
        <f aca="true">MIN(MAX($B$12+NORMINV(RAND(),0,$B$13),0.2),0.95)</f>
        <v>0.611727134183829</v>
      </c>
      <c r="E466" s="11" t="n">
        <f aca="false">ROUND(C466*D466,0)</f>
        <v>921</v>
      </c>
      <c r="F466" s="20" t="n">
        <f aca="false">C466*(0.6*$B$8+0.15*$B$9+0.19*$B$10+0.06*$B$11)</f>
        <v>25481.52</v>
      </c>
      <c r="G466" s="20" t="n">
        <f aca="false">E466*$B$7</f>
        <v>41445</v>
      </c>
      <c r="H466" s="20" t="n">
        <f aca="false">E466*$B$14</f>
        <v>13815</v>
      </c>
      <c r="I466" s="20" t="n">
        <f aca="false">F466+G466+H466</f>
        <v>80741.52</v>
      </c>
    </row>
    <row r="467" customFormat="false" ht="15" hidden="false" customHeight="true" outlineLevel="0" collapsed="false">
      <c r="A467" s="6" t="n">
        <v>450</v>
      </c>
      <c r="B467" s="11" t="n">
        <f aca="true">NORMINV(RAND(),$B$5,$B$6)</f>
        <v>1775.91734890254</v>
      </c>
      <c r="C467" s="11" t="n">
        <f aca="false">MAX(ROUND(B467,0),500)</f>
        <v>1776</v>
      </c>
      <c r="D467" s="8" t="n">
        <f aca="true">MIN(MAX($B$12+NORMINV(RAND(),0,$B$13),0.2),0.95)</f>
        <v>0.500867700487044</v>
      </c>
      <c r="E467" s="11" t="n">
        <f aca="false">ROUND(C467*D467,0)</f>
        <v>890</v>
      </c>
      <c r="F467" s="20" t="n">
        <f aca="false">C467*(0.6*$B$8+0.15*$B$9+0.19*$B$10+0.06*$B$11)</f>
        <v>30049.92</v>
      </c>
      <c r="G467" s="20" t="n">
        <f aca="false">E467*$B$7</f>
        <v>40050</v>
      </c>
      <c r="H467" s="20" t="n">
        <f aca="false">E467*$B$14</f>
        <v>13350</v>
      </c>
      <c r="I467" s="20" t="n">
        <f aca="false">F467+G467+H467</f>
        <v>83449.92</v>
      </c>
    </row>
    <row r="468" customFormat="false" ht="15" hidden="false" customHeight="true" outlineLevel="0" collapsed="false">
      <c r="A468" s="6" t="n">
        <v>451</v>
      </c>
      <c r="B468" s="11" t="n">
        <f aca="true">NORMINV(RAND(),$B$5,$B$6)</f>
        <v>2166.03993985699</v>
      </c>
      <c r="C468" s="11" t="n">
        <f aca="false">MAX(ROUND(B468,0),500)</f>
        <v>2166</v>
      </c>
      <c r="D468" s="8" t="n">
        <f aca="true">MIN(MAX($B$12+NORMINV(RAND(),0,$B$13),0.2),0.95)</f>
        <v>0.60841151690643</v>
      </c>
      <c r="E468" s="11" t="n">
        <f aca="false">ROUND(C468*D468,0)</f>
        <v>1318</v>
      </c>
      <c r="F468" s="20" t="n">
        <f aca="false">C468*(0.6*$B$8+0.15*$B$9+0.19*$B$10+0.06*$B$11)</f>
        <v>36648.72</v>
      </c>
      <c r="G468" s="20" t="n">
        <f aca="false">E468*$B$7</f>
        <v>59310</v>
      </c>
      <c r="H468" s="20" t="n">
        <f aca="false">E468*$B$14</f>
        <v>19770</v>
      </c>
      <c r="I468" s="20" t="n">
        <f aca="false">F468+G468+H468</f>
        <v>115728.72</v>
      </c>
    </row>
    <row r="469" customFormat="false" ht="15" hidden="false" customHeight="true" outlineLevel="0" collapsed="false">
      <c r="A469" s="6" t="n">
        <v>452</v>
      </c>
      <c r="B469" s="11" t="n">
        <f aca="true">NORMINV(RAND(),$B$5,$B$6)</f>
        <v>2010.38275017737</v>
      </c>
      <c r="C469" s="11" t="n">
        <f aca="false">MAX(ROUND(B469,0),500)</f>
        <v>2010</v>
      </c>
      <c r="D469" s="8" t="n">
        <f aca="true">MIN(MAX($B$12+NORMINV(RAND(),0,$B$13),0.2),0.95)</f>
        <v>0.568309990307587</v>
      </c>
      <c r="E469" s="11" t="n">
        <f aca="false">ROUND(C469*D469,0)</f>
        <v>1142</v>
      </c>
      <c r="F469" s="20" t="n">
        <f aca="false">C469*(0.6*$B$8+0.15*$B$9+0.19*$B$10+0.06*$B$11)</f>
        <v>34009.2</v>
      </c>
      <c r="G469" s="20" t="n">
        <f aca="false">E469*$B$7</f>
        <v>51390</v>
      </c>
      <c r="H469" s="20" t="n">
        <f aca="false">E469*$B$14</f>
        <v>17130</v>
      </c>
      <c r="I469" s="20" t="n">
        <f aca="false">F469+G469+H469</f>
        <v>102529.2</v>
      </c>
    </row>
    <row r="470" customFormat="false" ht="15" hidden="false" customHeight="true" outlineLevel="0" collapsed="false">
      <c r="A470" s="6" t="n">
        <v>453</v>
      </c>
      <c r="B470" s="11" t="n">
        <f aca="true">NORMINV(RAND(),$B$5,$B$6)</f>
        <v>1911.36450559282</v>
      </c>
      <c r="C470" s="11" t="n">
        <f aca="false">MAX(ROUND(B470,0),500)</f>
        <v>1911</v>
      </c>
      <c r="D470" s="8" t="n">
        <f aca="true">MIN(MAX($B$12+NORMINV(RAND(),0,$B$13),0.2),0.95)</f>
        <v>0.586265035657136</v>
      </c>
      <c r="E470" s="11" t="n">
        <f aca="false">ROUND(C470*D470,0)</f>
        <v>1120</v>
      </c>
      <c r="F470" s="20" t="n">
        <f aca="false">C470*(0.6*$B$8+0.15*$B$9+0.19*$B$10+0.06*$B$11)</f>
        <v>32334.12</v>
      </c>
      <c r="G470" s="20" t="n">
        <f aca="false">E470*$B$7</f>
        <v>50400</v>
      </c>
      <c r="H470" s="20" t="n">
        <f aca="false">E470*$B$14</f>
        <v>16800</v>
      </c>
      <c r="I470" s="20" t="n">
        <f aca="false">F470+G470+H470</f>
        <v>99534.12</v>
      </c>
    </row>
    <row r="471" customFormat="false" ht="15" hidden="false" customHeight="true" outlineLevel="0" collapsed="false">
      <c r="A471" s="6" t="n">
        <v>454</v>
      </c>
      <c r="B471" s="11" t="n">
        <f aca="true">NORMINV(RAND(),$B$5,$B$6)</f>
        <v>2099.21534395474</v>
      </c>
      <c r="C471" s="11" t="n">
        <f aca="false">MAX(ROUND(B471,0),500)</f>
        <v>2099</v>
      </c>
      <c r="D471" s="8" t="n">
        <f aca="true">MIN(MAX($B$12+NORMINV(RAND(),0,$B$13),0.2),0.95)</f>
        <v>0.465784731224546</v>
      </c>
      <c r="E471" s="11" t="n">
        <f aca="false">ROUND(C471*D471,0)</f>
        <v>978</v>
      </c>
      <c r="F471" s="20" t="n">
        <f aca="false">C471*(0.6*$B$8+0.15*$B$9+0.19*$B$10+0.06*$B$11)</f>
        <v>35515.08</v>
      </c>
      <c r="G471" s="20" t="n">
        <f aca="false">E471*$B$7</f>
        <v>44010</v>
      </c>
      <c r="H471" s="20" t="n">
        <f aca="false">E471*$B$14</f>
        <v>14670</v>
      </c>
      <c r="I471" s="20" t="n">
        <f aca="false">F471+G471+H471</f>
        <v>94195.08</v>
      </c>
    </row>
    <row r="472" customFormat="false" ht="15" hidden="false" customHeight="true" outlineLevel="0" collapsed="false">
      <c r="A472" s="6" t="n">
        <v>455</v>
      </c>
      <c r="B472" s="11" t="n">
        <f aca="true">NORMINV(RAND(),$B$5,$B$6)</f>
        <v>2006.31374893677</v>
      </c>
      <c r="C472" s="11" t="n">
        <f aca="false">MAX(ROUND(B472,0),500)</f>
        <v>2006</v>
      </c>
      <c r="D472" s="8" t="n">
        <f aca="true">MIN(MAX($B$12+NORMINV(RAND(),0,$B$13),0.2),0.95)</f>
        <v>0.540630866138051</v>
      </c>
      <c r="E472" s="11" t="n">
        <f aca="false">ROUND(C472*D472,0)</f>
        <v>1085</v>
      </c>
      <c r="F472" s="20" t="n">
        <f aca="false">C472*(0.6*$B$8+0.15*$B$9+0.19*$B$10+0.06*$B$11)</f>
        <v>33941.52</v>
      </c>
      <c r="G472" s="20" t="n">
        <f aca="false">E472*$B$7</f>
        <v>48825</v>
      </c>
      <c r="H472" s="20" t="n">
        <f aca="false">E472*$B$14</f>
        <v>16275</v>
      </c>
      <c r="I472" s="20" t="n">
        <f aca="false">F472+G472+H472</f>
        <v>99041.52</v>
      </c>
    </row>
    <row r="473" customFormat="false" ht="15" hidden="false" customHeight="true" outlineLevel="0" collapsed="false">
      <c r="A473" s="6" t="n">
        <v>456</v>
      </c>
      <c r="B473" s="11" t="n">
        <f aca="true">NORMINV(RAND(),$B$5,$B$6)</f>
        <v>1740.44399480666</v>
      </c>
      <c r="C473" s="11" t="n">
        <f aca="false">MAX(ROUND(B473,0),500)</f>
        <v>1740</v>
      </c>
      <c r="D473" s="8" t="n">
        <f aca="true">MIN(MAX($B$12+NORMINV(RAND(),0,$B$13),0.2),0.95)</f>
        <v>0.539986295464267</v>
      </c>
      <c r="E473" s="11" t="n">
        <f aca="false">ROUND(C473*D473,0)</f>
        <v>940</v>
      </c>
      <c r="F473" s="20" t="n">
        <f aca="false">C473*(0.6*$B$8+0.15*$B$9+0.19*$B$10+0.06*$B$11)</f>
        <v>29440.8</v>
      </c>
      <c r="G473" s="20" t="n">
        <f aca="false">E473*$B$7</f>
        <v>42300</v>
      </c>
      <c r="H473" s="20" t="n">
        <f aca="false">E473*$B$14</f>
        <v>14100</v>
      </c>
      <c r="I473" s="20" t="n">
        <f aca="false">F473+G473+H473</f>
        <v>85840.8</v>
      </c>
    </row>
    <row r="474" customFormat="false" ht="15" hidden="false" customHeight="true" outlineLevel="0" collapsed="false">
      <c r="A474" s="6" t="n">
        <v>457</v>
      </c>
      <c r="B474" s="11" t="n">
        <f aca="true">NORMINV(RAND(),$B$5,$B$6)</f>
        <v>2275.02477289397</v>
      </c>
      <c r="C474" s="11" t="n">
        <f aca="false">MAX(ROUND(B474,0),500)</f>
        <v>2275</v>
      </c>
      <c r="D474" s="8" t="n">
        <f aca="true">MIN(MAX($B$12+NORMINV(RAND(),0,$B$13),0.2),0.95)</f>
        <v>0.529699162510943</v>
      </c>
      <c r="E474" s="11" t="n">
        <f aca="false">ROUND(C474*D474,0)</f>
        <v>1205</v>
      </c>
      <c r="F474" s="20" t="n">
        <f aca="false">C474*(0.6*$B$8+0.15*$B$9+0.19*$B$10+0.06*$B$11)</f>
        <v>38493</v>
      </c>
      <c r="G474" s="20" t="n">
        <f aca="false">E474*$B$7</f>
        <v>54225</v>
      </c>
      <c r="H474" s="20" t="n">
        <f aca="false">E474*$B$14</f>
        <v>18075</v>
      </c>
      <c r="I474" s="20" t="n">
        <f aca="false">F474+G474+H474</f>
        <v>110793</v>
      </c>
    </row>
    <row r="475" customFormat="false" ht="15" hidden="false" customHeight="true" outlineLevel="0" collapsed="false">
      <c r="A475" s="6" t="n">
        <v>458</v>
      </c>
      <c r="B475" s="11" t="n">
        <f aca="true">NORMINV(RAND(),$B$5,$B$6)</f>
        <v>2173.45985164441</v>
      </c>
      <c r="C475" s="11" t="n">
        <f aca="false">MAX(ROUND(B475,0),500)</f>
        <v>2173</v>
      </c>
      <c r="D475" s="8" t="n">
        <f aca="true">MIN(MAX($B$12+NORMINV(RAND(),0,$B$13),0.2),0.95)</f>
        <v>0.594851446534828</v>
      </c>
      <c r="E475" s="11" t="n">
        <f aca="false">ROUND(C475*D475,0)</f>
        <v>1293</v>
      </c>
      <c r="F475" s="20" t="n">
        <f aca="false">C475*(0.6*$B$8+0.15*$B$9+0.19*$B$10+0.06*$B$11)</f>
        <v>36767.16</v>
      </c>
      <c r="G475" s="20" t="n">
        <f aca="false">E475*$B$7</f>
        <v>58185</v>
      </c>
      <c r="H475" s="20" t="n">
        <f aca="false">E475*$B$14</f>
        <v>19395</v>
      </c>
      <c r="I475" s="20" t="n">
        <f aca="false">F475+G475+H475</f>
        <v>114347.16</v>
      </c>
    </row>
    <row r="476" customFormat="false" ht="15" hidden="false" customHeight="true" outlineLevel="0" collapsed="false">
      <c r="A476" s="6" t="n">
        <v>459</v>
      </c>
      <c r="B476" s="11" t="n">
        <f aca="true">NORMINV(RAND(),$B$5,$B$6)</f>
        <v>1931.93600996865</v>
      </c>
      <c r="C476" s="11" t="n">
        <f aca="false">MAX(ROUND(B476,0),500)</f>
        <v>1932</v>
      </c>
      <c r="D476" s="8" t="n">
        <f aca="true">MIN(MAX($B$12+NORMINV(RAND(),0,$B$13),0.2),0.95)</f>
        <v>0.518676973247307</v>
      </c>
      <c r="E476" s="11" t="n">
        <f aca="false">ROUND(C476*D476,0)</f>
        <v>1002</v>
      </c>
      <c r="F476" s="20" t="n">
        <f aca="false">C476*(0.6*$B$8+0.15*$B$9+0.19*$B$10+0.06*$B$11)</f>
        <v>32689.44</v>
      </c>
      <c r="G476" s="20" t="n">
        <f aca="false">E476*$B$7</f>
        <v>45090</v>
      </c>
      <c r="H476" s="20" t="n">
        <f aca="false">E476*$B$14</f>
        <v>15030</v>
      </c>
      <c r="I476" s="20" t="n">
        <f aca="false">F476+G476+H476</f>
        <v>92809.44</v>
      </c>
    </row>
    <row r="477" customFormat="false" ht="15" hidden="false" customHeight="true" outlineLevel="0" collapsed="false">
      <c r="A477" s="6" t="n">
        <v>460</v>
      </c>
      <c r="B477" s="11" t="n">
        <f aca="true">NORMINV(RAND(),$B$5,$B$6)</f>
        <v>1681.92384003286</v>
      </c>
      <c r="C477" s="11" t="n">
        <f aca="false">MAX(ROUND(B477,0),500)</f>
        <v>1682</v>
      </c>
      <c r="D477" s="8" t="n">
        <f aca="true">MIN(MAX($B$12+NORMINV(RAND(),0,$B$13),0.2),0.95)</f>
        <v>0.533806805610295</v>
      </c>
      <c r="E477" s="11" t="n">
        <f aca="false">ROUND(C477*D477,0)</f>
        <v>898</v>
      </c>
      <c r="F477" s="20" t="n">
        <f aca="false">C477*(0.6*$B$8+0.15*$B$9+0.19*$B$10+0.06*$B$11)</f>
        <v>28459.44</v>
      </c>
      <c r="G477" s="20" t="n">
        <f aca="false">E477*$B$7</f>
        <v>40410</v>
      </c>
      <c r="H477" s="20" t="n">
        <f aca="false">E477*$B$14</f>
        <v>13470</v>
      </c>
      <c r="I477" s="20" t="n">
        <f aca="false">F477+G477+H477</f>
        <v>82339.44</v>
      </c>
    </row>
    <row r="478" customFormat="false" ht="15" hidden="false" customHeight="true" outlineLevel="0" collapsed="false">
      <c r="A478" s="6" t="n">
        <v>461</v>
      </c>
      <c r="B478" s="11" t="n">
        <f aca="true">NORMINV(RAND(),$B$5,$B$6)</f>
        <v>2198.21013633405</v>
      </c>
      <c r="C478" s="11" t="n">
        <f aca="false">MAX(ROUND(B478,0),500)</f>
        <v>2198</v>
      </c>
      <c r="D478" s="8" t="n">
        <f aca="true">MIN(MAX($B$12+NORMINV(RAND(),0,$B$13),0.2),0.95)</f>
        <v>0.545493389894011</v>
      </c>
      <c r="E478" s="11" t="n">
        <f aca="false">ROUND(C478*D478,0)</f>
        <v>1199</v>
      </c>
      <c r="F478" s="20" t="n">
        <f aca="false">C478*(0.6*$B$8+0.15*$B$9+0.19*$B$10+0.06*$B$11)</f>
        <v>37190.16</v>
      </c>
      <c r="G478" s="20" t="n">
        <f aca="false">E478*$B$7</f>
        <v>53955</v>
      </c>
      <c r="H478" s="20" t="n">
        <f aca="false">E478*$B$14</f>
        <v>17985</v>
      </c>
      <c r="I478" s="20" t="n">
        <f aca="false">F478+G478+H478</f>
        <v>109130.16</v>
      </c>
    </row>
    <row r="479" customFormat="false" ht="15" hidden="false" customHeight="true" outlineLevel="0" collapsed="false">
      <c r="A479" s="6" t="n">
        <v>462</v>
      </c>
      <c r="B479" s="11" t="n">
        <f aca="true">NORMINV(RAND(),$B$5,$B$6)</f>
        <v>1953.29171496307</v>
      </c>
      <c r="C479" s="11" t="n">
        <f aca="false">MAX(ROUND(B479,0),500)</f>
        <v>1953</v>
      </c>
      <c r="D479" s="8" t="n">
        <f aca="true">MIN(MAX($B$12+NORMINV(RAND(),0,$B$13),0.2),0.95)</f>
        <v>0.569573501662033</v>
      </c>
      <c r="E479" s="11" t="n">
        <f aca="false">ROUND(C479*D479,0)</f>
        <v>1112</v>
      </c>
      <c r="F479" s="20" t="n">
        <f aca="false">C479*(0.6*$B$8+0.15*$B$9+0.19*$B$10+0.06*$B$11)</f>
        <v>33044.76</v>
      </c>
      <c r="G479" s="20" t="n">
        <f aca="false">E479*$B$7</f>
        <v>50040</v>
      </c>
      <c r="H479" s="20" t="n">
        <f aca="false">E479*$B$14</f>
        <v>16680</v>
      </c>
      <c r="I479" s="20" t="n">
        <f aca="false">F479+G479+H479</f>
        <v>99764.76</v>
      </c>
    </row>
    <row r="480" customFormat="false" ht="15" hidden="false" customHeight="true" outlineLevel="0" collapsed="false">
      <c r="A480" s="6" t="n">
        <v>463</v>
      </c>
      <c r="B480" s="11" t="n">
        <f aca="true">NORMINV(RAND(),$B$5,$B$6)</f>
        <v>1928.49147690972</v>
      </c>
      <c r="C480" s="11" t="n">
        <f aca="false">MAX(ROUND(B480,0),500)</f>
        <v>1928</v>
      </c>
      <c r="D480" s="8" t="n">
        <f aca="true">MIN(MAX($B$12+NORMINV(RAND(),0,$B$13),0.2),0.95)</f>
        <v>0.450466617437636</v>
      </c>
      <c r="E480" s="11" t="n">
        <f aca="false">ROUND(C480*D480,0)</f>
        <v>868</v>
      </c>
      <c r="F480" s="20" t="n">
        <f aca="false">C480*(0.6*$B$8+0.15*$B$9+0.19*$B$10+0.06*$B$11)</f>
        <v>32621.76</v>
      </c>
      <c r="G480" s="20" t="n">
        <f aca="false">E480*$B$7</f>
        <v>39060</v>
      </c>
      <c r="H480" s="20" t="n">
        <f aca="false">E480*$B$14</f>
        <v>13020</v>
      </c>
      <c r="I480" s="20" t="n">
        <f aca="false">F480+G480+H480</f>
        <v>84701.76</v>
      </c>
    </row>
    <row r="481" customFormat="false" ht="15" hidden="false" customHeight="true" outlineLevel="0" collapsed="false">
      <c r="A481" s="6" t="n">
        <v>464</v>
      </c>
      <c r="B481" s="11" t="n">
        <f aca="true">NORMINV(RAND(),$B$5,$B$6)</f>
        <v>1550.16121622372</v>
      </c>
      <c r="C481" s="11" t="n">
        <f aca="false">MAX(ROUND(B481,0),500)</f>
        <v>1550</v>
      </c>
      <c r="D481" s="8" t="n">
        <f aca="true">MIN(MAX($B$12+NORMINV(RAND(),0,$B$13),0.2),0.95)</f>
        <v>0.576823645406904</v>
      </c>
      <c r="E481" s="11" t="n">
        <f aca="false">ROUND(C481*D481,0)</f>
        <v>894</v>
      </c>
      <c r="F481" s="20" t="n">
        <f aca="false">C481*(0.6*$B$8+0.15*$B$9+0.19*$B$10+0.06*$B$11)</f>
        <v>26226</v>
      </c>
      <c r="G481" s="20" t="n">
        <f aca="false">E481*$B$7</f>
        <v>40230</v>
      </c>
      <c r="H481" s="20" t="n">
        <f aca="false">E481*$B$14</f>
        <v>13410</v>
      </c>
      <c r="I481" s="20" t="n">
        <f aca="false">F481+G481+H481</f>
        <v>79866</v>
      </c>
    </row>
    <row r="482" customFormat="false" ht="15" hidden="false" customHeight="true" outlineLevel="0" collapsed="false">
      <c r="A482" s="6" t="n">
        <v>465</v>
      </c>
      <c r="B482" s="11" t="n">
        <f aca="true">NORMINV(RAND(),$B$5,$B$6)</f>
        <v>1964.84279463496</v>
      </c>
      <c r="C482" s="11" t="n">
        <f aca="false">MAX(ROUND(B482,0),500)</f>
        <v>1965</v>
      </c>
      <c r="D482" s="8" t="n">
        <f aca="true">MIN(MAX($B$12+NORMINV(RAND(),0,$B$13),0.2),0.95)</f>
        <v>0.481982277349921</v>
      </c>
      <c r="E482" s="11" t="n">
        <f aca="false">ROUND(C482*D482,0)</f>
        <v>947</v>
      </c>
      <c r="F482" s="20" t="n">
        <f aca="false">C482*(0.6*$B$8+0.15*$B$9+0.19*$B$10+0.06*$B$11)</f>
        <v>33247.8</v>
      </c>
      <c r="G482" s="20" t="n">
        <f aca="false">E482*$B$7</f>
        <v>42615</v>
      </c>
      <c r="H482" s="20" t="n">
        <f aca="false">E482*$B$14</f>
        <v>14205</v>
      </c>
      <c r="I482" s="20" t="n">
        <f aca="false">F482+G482+H482</f>
        <v>90067.8</v>
      </c>
    </row>
    <row r="483" customFormat="false" ht="15" hidden="false" customHeight="true" outlineLevel="0" collapsed="false">
      <c r="A483" s="6" t="n">
        <v>466</v>
      </c>
      <c r="B483" s="11" t="n">
        <f aca="true">NORMINV(RAND(),$B$5,$B$6)</f>
        <v>1752.52464003516</v>
      </c>
      <c r="C483" s="11" t="n">
        <f aca="false">MAX(ROUND(B483,0),500)</f>
        <v>1753</v>
      </c>
      <c r="D483" s="8" t="n">
        <f aca="true">MIN(MAX($B$12+NORMINV(RAND(),0,$B$13),0.2),0.95)</f>
        <v>0.54230180235766</v>
      </c>
      <c r="E483" s="11" t="n">
        <f aca="false">ROUND(C483*D483,0)</f>
        <v>951</v>
      </c>
      <c r="F483" s="20" t="n">
        <f aca="false">C483*(0.6*$B$8+0.15*$B$9+0.19*$B$10+0.06*$B$11)</f>
        <v>29660.76</v>
      </c>
      <c r="G483" s="20" t="n">
        <f aca="false">E483*$B$7</f>
        <v>42795</v>
      </c>
      <c r="H483" s="20" t="n">
        <f aca="false">E483*$B$14</f>
        <v>14265</v>
      </c>
      <c r="I483" s="20" t="n">
        <f aca="false">F483+G483+H483</f>
        <v>86720.76</v>
      </c>
    </row>
    <row r="484" customFormat="false" ht="15" hidden="false" customHeight="true" outlineLevel="0" collapsed="false">
      <c r="A484" s="6" t="n">
        <v>467</v>
      </c>
      <c r="B484" s="11" t="n">
        <f aca="true">NORMINV(RAND(),$B$5,$B$6)</f>
        <v>1733.50805635099</v>
      </c>
      <c r="C484" s="11" t="n">
        <f aca="false">MAX(ROUND(B484,0),500)</f>
        <v>1734</v>
      </c>
      <c r="D484" s="8" t="n">
        <f aca="true">MIN(MAX($B$12+NORMINV(RAND(),0,$B$13),0.2),0.95)</f>
        <v>0.534520572961462</v>
      </c>
      <c r="E484" s="11" t="n">
        <f aca="false">ROUND(C484*D484,0)</f>
        <v>927</v>
      </c>
      <c r="F484" s="20" t="n">
        <f aca="false">C484*(0.6*$B$8+0.15*$B$9+0.19*$B$10+0.06*$B$11)</f>
        <v>29339.28</v>
      </c>
      <c r="G484" s="20" t="n">
        <f aca="false">E484*$B$7</f>
        <v>41715</v>
      </c>
      <c r="H484" s="20" t="n">
        <f aca="false">E484*$B$14</f>
        <v>13905</v>
      </c>
      <c r="I484" s="20" t="n">
        <f aca="false">F484+G484+H484</f>
        <v>84959.28</v>
      </c>
    </row>
    <row r="485" customFormat="false" ht="15" hidden="false" customHeight="true" outlineLevel="0" collapsed="false">
      <c r="A485" s="6" t="n">
        <v>468</v>
      </c>
      <c r="B485" s="11" t="n">
        <f aca="true">NORMINV(RAND(),$B$5,$B$6)</f>
        <v>2090.81370310336</v>
      </c>
      <c r="C485" s="11" t="n">
        <f aca="false">MAX(ROUND(B485,0),500)</f>
        <v>2091</v>
      </c>
      <c r="D485" s="8" t="n">
        <f aca="true">MIN(MAX($B$12+NORMINV(RAND(),0,$B$13),0.2),0.95)</f>
        <v>0.533521040405493</v>
      </c>
      <c r="E485" s="11" t="n">
        <f aca="false">ROUND(C485*D485,0)</f>
        <v>1116</v>
      </c>
      <c r="F485" s="20" t="n">
        <f aca="false">C485*(0.6*$B$8+0.15*$B$9+0.19*$B$10+0.06*$B$11)</f>
        <v>35379.72</v>
      </c>
      <c r="G485" s="20" t="n">
        <f aca="false">E485*$B$7</f>
        <v>50220</v>
      </c>
      <c r="H485" s="20" t="n">
        <f aca="false">E485*$B$14</f>
        <v>16740</v>
      </c>
      <c r="I485" s="20" t="n">
        <f aca="false">F485+G485+H485</f>
        <v>102339.72</v>
      </c>
    </row>
    <row r="486" customFormat="false" ht="15" hidden="false" customHeight="true" outlineLevel="0" collapsed="false">
      <c r="A486" s="6" t="n">
        <v>469</v>
      </c>
      <c r="B486" s="11" t="n">
        <f aca="true">NORMINV(RAND(),$B$5,$B$6)</f>
        <v>1717.71314766481</v>
      </c>
      <c r="C486" s="11" t="n">
        <f aca="false">MAX(ROUND(B486,0),500)</f>
        <v>1718</v>
      </c>
      <c r="D486" s="8" t="n">
        <f aca="true">MIN(MAX($B$12+NORMINV(RAND(),0,$B$13),0.2),0.95)</f>
        <v>0.515924224109264</v>
      </c>
      <c r="E486" s="11" t="n">
        <f aca="false">ROUND(C486*D486,0)</f>
        <v>886</v>
      </c>
      <c r="F486" s="20" t="n">
        <f aca="false">C486*(0.6*$B$8+0.15*$B$9+0.19*$B$10+0.06*$B$11)</f>
        <v>29068.56</v>
      </c>
      <c r="G486" s="20" t="n">
        <f aca="false">E486*$B$7</f>
        <v>39870</v>
      </c>
      <c r="H486" s="20" t="n">
        <f aca="false">E486*$B$14</f>
        <v>13290</v>
      </c>
      <c r="I486" s="20" t="n">
        <f aca="false">F486+G486+H486</f>
        <v>82228.56</v>
      </c>
    </row>
    <row r="487" customFormat="false" ht="15" hidden="false" customHeight="true" outlineLevel="0" collapsed="false">
      <c r="A487" s="6" t="n">
        <v>470</v>
      </c>
      <c r="B487" s="11" t="n">
        <f aca="true">NORMINV(RAND(),$B$5,$B$6)</f>
        <v>1807.78483030202</v>
      </c>
      <c r="C487" s="11" t="n">
        <f aca="false">MAX(ROUND(B487,0),500)</f>
        <v>1808</v>
      </c>
      <c r="D487" s="8" t="n">
        <f aca="true">MIN(MAX($B$12+NORMINV(RAND(),0,$B$13),0.2),0.95)</f>
        <v>0.505542346936807</v>
      </c>
      <c r="E487" s="11" t="n">
        <f aca="false">ROUND(C487*D487,0)</f>
        <v>914</v>
      </c>
      <c r="F487" s="20" t="n">
        <f aca="false">C487*(0.6*$B$8+0.15*$B$9+0.19*$B$10+0.06*$B$11)</f>
        <v>30591.36</v>
      </c>
      <c r="G487" s="20" t="n">
        <f aca="false">E487*$B$7</f>
        <v>41130</v>
      </c>
      <c r="H487" s="20" t="n">
        <f aca="false">E487*$B$14</f>
        <v>13710</v>
      </c>
      <c r="I487" s="20" t="n">
        <f aca="false">F487+G487+H487</f>
        <v>85431.36</v>
      </c>
    </row>
    <row r="488" customFormat="false" ht="15" hidden="false" customHeight="true" outlineLevel="0" collapsed="false">
      <c r="A488" s="6" t="n">
        <v>471</v>
      </c>
      <c r="B488" s="11" t="n">
        <f aca="true">NORMINV(RAND(),$B$5,$B$6)</f>
        <v>1992.6906153325</v>
      </c>
      <c r="C488" s="11" t="n">
        <f aca="false">MAX(ROUND(B488,0),500)</f>
        <v>1993</v>
      </c>
      <c r="D488" s="8" t="n">
        <f aca="true">MIN(MAX($B$12+NORMINV(RAND(),0,$B$13),0.2),0.95)</f>
        <v>0.520939354721209</v>
      </c>
      <c r="E488" s="11" t="n">
        <f aca="false">ROUND(C488*D488,0)</f>
        <v>1038</v>
      </c>
      <c r="F488" s="20" t="n">
        <f aca="false">C488*(0.6*$B$8+0.15*$B$9+0.19*$B$10+0.06*$B$11)</f>
        <v>33721.56</v>
      </c>
      <c r="G488" s="20" t="n">
        <f aca="false">E488*$B$7</f>
        <v>46710</v>
      </c>
      <c r="H488" s="20" t="n">
        <f aca="false">E488*$B$14</f>
        <v>15570</v>
      </c>
      <c r="I488" s="20" t="n">
        <f aca="false">F488+G488+H488</f>
        <v>96001.56</v>
      </c>
    </row>
    <row r="489" customFormat="false" ht="15" hidden="false" customHeight="true" outlineLevel="0" collapsed="false">
      <c r="A489" s="6" t="n">
        <v>472</v>
      </c>
      <c r="B489" s="11" t="n">
        <f aca="true">NORMINV(RAND(),$B$5,$B$6)</f>
        <v>1893.61043255832</v>
      </c>
      <c r="C489" s="11" t="n">
        <f aca="false">MAX(ROUND(B489,0),500)</f>
        <v>1894</v>
      </c>
      <c r="D489" s="8" t="n">
        <f aca="true">MIN(MAX($B$12+NORMINV(RAND(),0,$B$13),0.2),0.95)</f>
        <v>0.576416395982544</v>
      </c>
      <c r="E489" s="11" t="n">
        <f aca="false">ROUND(C489*D489,0)</f>
        <v>1092</v>
      </c>
      <c r="F489" s="20" t="n">
        <f aca="false">C489*(0.6*$B$8+0.15*$B$9+0.19*$B$10+0.06*$B$11)</f>
        <v>32046.48</v>
      </c>
      <c r="G489" s="20" t="n">
        <f aca="false">E489*$B$7</f>
        <v>49140</v>
      </c>
      <c r="H489" s="20" t="n">
        <f aca="false">E489*$B$14</f>
        <v>16380</v>
      </c>
      <c r="I489" s="20" t="n">
        <f aca="false">F489+G489+H489</f>
        <v>97566.48</v>
      </c>
    </row>
    <row r="490" customFormat="false" ht="15" hidden="false" customHeight="true" outlineLevel="0" collapsed="false">
      <c r="A490" s="6" t="n">
        <v>473</v>
      </c>
      <c r="B490" s="11" t="n">
        <f aca="true">NORMINV(RAND(),$B$5,$B$6)</f>
        <v>1893.23978064324</v>
      </c>
      <c r="C490" s="11" t="n">
        <f aca="false">MAX(ROUND(B490,0),500)</f>
        <v>1893</v>
      </c>
      <c r="D490" s="8" t="n">
        <f aca="true">MIN(MAX($B$12+NORMINV(RAND(),0,$B$13),0.2),0.95)</f>
        <v>0.578677902666774</v>
      </c>
      <c r="E490" s="11" t="n">
        <f aca="false">ROUND(C490*D490,0)</f>
        <v>1095</v>
      </c>
      <c r="F490" s="20" t="n">
        <f aca="false">C490*(0.6*$B$8+0.15*$B$9+0.19*$B$10+0.06*$B$11)</f>
        <v>32029.56</v>
      </c>
      <c r="G490" s="20" t="n">
        <f aca="false">E490*$B$7</f>
        <v>49275</v>
      </c>
      <c r="H490" s="20" t="n">
        <f aca="false">E490*$B$14</f>
        <v>16425</v>
      </c>
      <c r="I490" s="20" t="n">
        <f aca="false">F490+G490+H490</f>
        <v>97729.56</v>
      </c>
    </row>
    <row r="491" customFormat="false" ht="15" hidden="false" customHeight="true" outlineLevel="0" collapsed="false">
      <c r="A491" s="6" t="n">
        <v>474</v>
      </c>
      <c r="B491" s="11" t="n">
        <f aca="true">NORMINV(RAND(),$B$5,$B$6)</f>
        <v>2379.79323149674</v>
      </c>
      <c r="C491" s="11" t="n">
        <f aca="false">MAX(ROUND(B491,0),500)</f>
        <v>2380</v>
      </c>
      <c r="D491" s="8" t="n">
        <f aca="true">MIN(MAX($B$12+NORMINV(RAND(),0,$B$13),0.2),0.95)</f>
        <v>0.471025660144624</v>
      </c>
      <c r="E491" s="11" t="n">
        <f aca="false">ROUND(C491*D491,0)</f>
        <v>1121</v>
      </c>
      <c r="F491" s="20" t="n">
        <f aca="false">C491*(0.6*$B$8+0.15*$B$9+0.19*$B$10+0.06*$B$11)</f>
        <v>40269.6</v>
      </c>
      <c r="G491" s="20" t="n">
        <f aca="false">E491*$B$7</f>
        <v>50445</v>
      </c>
      <c r="H491" s="20" t="n">
        <f aca="false">E491*$B$14</f>
        <v>16815</v>
      </c>
      <c r="I491" s="20" t="n">
        <f aca="false">F491+G491+H491</f>
        <v>107529.6</v>
      </c>
    </row>
    <row r="492" customFormat="false" ht="15" hidden="false" customHeight="true" outlineLevel="0" collapsed="false">
      <c r="A492" s="6" t="n">
        <v>475</v>
      </c>
      <c r="B492" s="11" t="n">
        <f aca="true">NORMINV(RAND(),$B$5,$B$6)</f>
        <v>2272.54480658352</v>
      </c>
      <c r="C492" s="11" t="n">
        <f aca="false">MAX(ROUND(B492,0),500)</f>
        <v>2273</v>
      </c>
      <c r="D492" s="8" t="n">
        <f aca="true">MIN(MAX($B$12+NORMINV(RAND(),0,$B$13),0.2),0.95)</f>
        <v>0.535018340638184</v>
      </c>
      <c r="E492" s="11" t="n">
        <f aca="false">ROUND(C492*D492,0)</f>
        <v>1216</v>
      </c>
      <c r="F492" s="20" t="n">
        <f aca="false">C492*(0.6*$B$8+0.15*$B$9+0.19*$B$10+0.06*$B$11)</f>
        <v>38459.16</v>
      </c>
      <c r="G492" s="20" t="n">
        <f aca="false">E492*$B$7</f>
        <v>54720</v>
      </c>
      <c r="H492" s="20" t="n">
        <f aca="false">E492*$B$14</f>
        <v>18240</v>
      </c>
      <c r="I492" s="20" t="n">
        <f aca="false">F492+G492+H492</f>
        <v>111419.16</v>
      </c>
    </row>
    <row r="493" customFormat="false" ht="15" hidden="false" customHeight="true" outlineLevel="0" collapsed="false">
      <c r="A493" s="6" t="n">
        <v>476</v>
      </c>
      <c r="B493" s="11" t="n">
        <f aca="true">NORMINV(RAND(),$B$5,$B$6)</f>
        <v>1922.88014359472</v>
      </c>
      <c r="C493" s="11" t="n">
        <f aca="false">MAX(ROUND(B493,0),500)</f>
        <v>1923</v>
      </c>
      <c r="D493" s="8" t="n">
        <f aca="true">MIN(MAX($B$12+NORMINV(RAND(),0,$B$13),0.2),0.95)</f>
        <v>0.642765100759137</v>
      </c>
      <c r="E493" s="11" t="n">
        <f aca="false">ROUND(C493*D493,0)</f>
        <v>1236</v>
      </c>
      <c r="F493" s="20" t="n">
        <f aca="false">C493*(0.6*$B$8+0.15*$B$9+0.19*$B$10+0.06*$B$11)</f>
        <v>32537.16</v>
      </c>
      <c r="G493" s="20" t="n">
        <f aca="false">E493*$B$7</f>
        <v>55620</v>
      </c>
      <c r="H493" s="20" t="n">
        <f aca="false">E493*$B$14</f>
        <v>18540</v>
      </c>
      <c r="I493" s="20" t="n">
        <f aca="false">F493+G493+H493</f>
        <v>106697.16</v>
      </c>
    </row>
    <row r="494" customFormat="false" ht="15" hidden="false" customHeight="true" outlineLevel="0" collapsed="false">
      <c r="A494" s="6" t="n">
        <v>477</v>
      </c>
      <c r="B494" s="11" t="n">
        <f aca="true">NORMINV(RAND(),$B$5,$B$6)</f>
        <v>2452.20357375076</v>
      </c>
      <c r="C494" s="11" t="n">
        <f aca="false">MAX(ROUND(B494,0),500)</f>
        <v>2452</v>
      </c>
      <c r="D494" s="8" t="n">
        <f aca="true">MIN(MAX($B$12+NORMINV(RAND(),0,$B$13),0.2),0.95)</f>
        <v>0.471843175097603</v>
      </c>
      <c r="E494" s="11" t="n">
        <f aca="false">ROUND(C494*D494,0)</f>
        <v>1157</v>
      </c>
      <c r="F494" s="20" t="n">
        <f aca="false">C494*(0.6*$B$8+0.15*$B$9+0.19*$B$10+0.06*$B$11)</f>
        <v>41487.84</v>
      </c>
      <c r="G494" s="20" t="n">
        <f aca="false">E494*$B$7</f>
        <v>52065</v>
      </c>
      <c r="H494" s="20" t="n">
        <f aca="false">E494*$B$14</f>
        <v>17355</v>
      </c>
      <c r="I494" s="20" t="n">
        <f aca="false">F494+G494+H494</f>
        <v>110907.84</v>
      </c>
    </row>
    <row r="495" customFormat="false" ht="15" hidden="false" customHeight="true" outlineLevel="0" collapsed="false">
      <c r="A495" s="6" t="n">
        <v>478</v>
      </c>
      <c r="B495" s="11" t="n">
        <f aca="true">NORMINV(RAND(),$B$5,$B$6)</f>
        <v>2106.5835067397</v>
      </c>
      <c r="C495" s="11" t="n">
        <f aca="false">MAX(ROUND(B495,0),500)</f>
        <v>2107</v>
      </c>
      <c r="D495" s="8" t="n">
        <f aca="true">MIN(MAX($B$12+NORMINV(RAND(),0,$B$13),0.2),0.95)</f>
        <v>0.570123215231924</v>
      </c>
      <c r="E495" s="11" t="n">
        <f aca="false">ROUND(C495*D495,0)</f>
        <v>1201</v>
      </c>
      <c r="F495" s="20" t="n">
        <f aca="false">C495*(0.6*$B$8+0.15*$B$9+0.19*$B$10+0.06*$B$11)</f>
        <v>35650.44</v>
      </c>
      <c r="G495" s="20" t="n">
        <f aca="false">E495*$B$7</f>
        <v>54045</v>
      </c>
      <c r="H495" s="20" t="n">
        <f aca="false">E495*$B$14</f>
        <v>18015</v>
      </c>
      <c r="I495" s="20" t="n">
        <f aca="false">F495+G495+H495</f>
        <v>107710.44</v>
      </c>
    </row>
    <row r="496" customFormat="false" ht="15" hidden="false" customHeight="true" outlineLevel="0" collapsed="false">
      <c r="A496" s="6" t="n">
        <v>479</v>
      </c>
      <c r="B496" s="11" t="n">
        <f aca="true">NORMINV(RAND(),$B$5,$B$6)</f>
        <v>2388.17411116303</v>
      </c>
      <c r="C496" s="11" t="n">
        <f aca="false">MAX(ROUND(B496,0),500)</f>
        <v>2388</v>
      </c>
      <c r="D496" s="8" t="n">
        <f aca="true">MIN(MAX($B$12+NORMINV(RAND(),0,$B$13),0.2),0.95)</f>
        <v>0.562701209987717</v>
      </c>
      <c r="E496" s="11" t="n">
        <f aca="false">ROUND(C496*D496,0)</f>
        <v>1344</v>
      </c>
      <c r="F496" s="20" t="n">
        <f aca="false">C496*(0.6*$B$8+0.15*$B$9+0.19*$B$10+0.06*$B$11)</f>
        <v>40404.96</v>
      </c>
      <c r="G496" s="20" t="n">
        <f aca="false">E496*$B$7</f>
        <v>60480</v>
      </c>
      <c r="H496" s="20" t="n">
        <f aca="false">E496*$B$14</f>
        <v>20160</v>
      </c>
      <c r="I496" s="20" t="n">
        <f aca="false">F496+G496+H496</f>
        <v>121044.96</v>
      </c>
    </row>
    <row r="497" customFormat="false" ht="15" hidden="false" customHeight="true" outlineLevel="0" collapsed="false">
      <c r="A497" s="6" t="n">
        <v>480</v>
      </c>
      <c r="B497" s="11" t="n">
        <f aca="true">NORMINV(RAND(),$B$5,$B$6)</f>
        <v>2168.11375412466</v>
      </c>
      <c r="C497" s="11" t="n">
        <f aca="false">MAX(ROUND(B497,0),500)</f>
        <v>2168</v>
      </c>
      <c r="D497" s="8" t="n">
        <f aca="true">MIN(MAX($B$12+NORMINV(RAND(),0,$B$13),0.2),0.95)</f>
        <v>0.62400484685726</v>
      </c>
      <c r="E497" s="11" t="n">
        <f aca="false">ROUND(C497*D497,0)</f>
        <v>1353</v>
      </c>
      <c r="F497" s="20" t="n">
        <f aca="false">C497*(0.6*$B$8+0.15*$B$9+0.19*$B$10+0.06*$B$11)</f>
        <v>36682.56</v>
      </c>
      <c r="G497" s="20" t="n">
        <f aca="false">E497*$B$7</f>
        <v>60885</v>
      </c>
      <c r="H497" s="20" t="n">
        <f aca="false">E497*$B$14</f>
        <v>20295</v>
      </c>
      <c r="I497" s="20" t="n">
        <f aca="false">F497+G497+H497</f>
        <v>117862.56</v>
      </c>
    </row>
    <row r="498" customFormat="false" ht="15" hidden="false" customHeight="true" outlineLevel="0" collapsed="false">
      <c r="A498" s="6" t="n">
        <v>481</v>
      </c>
      <c r="B498" s="11" t="n">
        <f aca="true">NORMINV(RAND(),$B$5,$B$6)</f>
        <v>2309.54728455579</v>
      </c>
      <c r="C498" s="11" t="n">
        <f aca="false">MAX(ROUND(B498,0),500)</f>
        <v>2310</v>
      </c>
      <c r="D498" s="8" t="n">
        <f aca="true">MIN(MAX($B$12+NORMINV(RAND(),0,$B$13),0.2),0.95)</f>
        <v>0.563315647303531</v>
      </c>
      <c r="E498" s="11" t="n">
        <f aca="false">ROUND(C498*D498,0)</f>
        <v>1301</v>
      </c>
      <c r="F498" s="20" t="n">
        <f aca="false">C498*(0.6*$B$8+0.15*$B$9+0.19*$B$10+0.06*$B$11)</f>
        <v>39085.2</v>
      </c>
      <c r="G498" s="20" t="n">
        <f aca="false">E498*$B$7</f>
        <v>58545</v>
      </c>
      <c r="H498" s="20" t="n">
        <f aca="false">E498*$B$14</f>
        <v>19515</v>
      </c>
      <c r="I498" s="20" t="n">
        <f aca="false">F498+G498+H498</f>
        <v>117145.2</v>
      </c>
    </row>
    <row r="499" customFormat="false" ht="15" hidden="false" customHeight="true" outlineLevel="0" collapsed="false">
      <c r="A499" s="6" t="n">
        <v>482</v>
      </c>
      <c r="B499" s="11" t="n">
        <f aca="true">NORMINV(RAND(),$B$5,$B$6)</f>
        <v>1974.01697555445</v>
      </c>
      <c r="C499" s="11" t="n">
        <f aca="false">MAX(ROUND(B499,0),500)</f>
        <v>1974</v>
      </c>
      <c r="D499" s="8" t="n">
        <f aca="true">MIN(MAX($B$12+NORMINV(RAND(),0,$B$13),0.2),0.95)</f>
        <v>0.571433212823059</v>
      </c>
      <c r="E499" s="11" t="n">
        <f aca="false">ROUND(C499*D499,0)</f>
        <v>1128</v>
      </c>
      <c r="F499" s="20" t="n">
        <f aca="false">C499*(0.6*$B$8+0.15*$B$9+0.19*$B$10+0.06*$B$11)</f>
        <v>33400.08</v>
      </c>
      <c r="G499" s="20" t="n">
        <f aca="false">E499*$B$7</f>
        <v>50760</v>
      </c>
      <c r="H499" s="20" t="n">
        <f aca="false">E499*$B$14</f>
        <v>16920</v>
      </c>
      <c r="I499" s="20" t="n">
        <f aca="false">F499+G499+H499</f>
        <v>101080.08</v>
      </c>
    </row>
    <row r="500" customFormat="false" ht="15" hidden="false" customHeight="true" outlineLevel="0" collapsed="false">
      <c r="A500" s="6" t="n">
        <v>483</v>
      </c>
      <c r="B500" s="11" t="n">
        <f aca="true">NORMINV(RAND(),$B$5,$B$6)</f>
        <v>2061.3709942812</v>
      </c>
      <c r="C500" s="11" t="n">
        <f aca="false">MAX(ROUND(B500,0),500)</f>
        <v>2061</v>
      </c>
      <c r="D500" s="8" t="n">
        <f aca="true">MIN(MAX($B$12+NORMINV(RAND(),0,$B$13),0.2),0.95)</f>
        <v>0.573755908056489</v>
      </c>
      <c r="E500" s="11" t="n">
        <f aca="false">ROUND(C500*D500,0)</f>
        <v>1183</v>
      </c>
      <c r="F500" s="20" t="n">
        <f aca="false">C500*(0.6*$B$8+0.15*$B$9+0.19*$B$10+0.06*$B$11)</f>
        <v>34872.12</v>
      </c>
      <c r="G500" s="20" t="n">
        <f aca="false">E500*$B$7</f>
        <v>53235</v>
      </c>
      <c r="H500" s="20" t="n">
        <f aca="false">E500*$B$14</f>
        <v>17745</v>
      </c>
      <c r="I500" s="20" t="n">
        <f aca="false">F500+G500+H500</f>
        <v>105852.12</v>
      </c>
    </row>
    <row r="501" customFormat="false" ht="15" hidden="false" customHeight="true" outlineLevel="0" collapsed="false">
      <c r="A501" s="6" t="n">
        <v>484</v>
      </c>
      <c r="B501" s="11" t="n">
        <f aca="true">NORMINV(RAND(),$B$5,$B$6)</f>
        <v>1773.46848986706</v>
      </c>
      <c r="C501" s="11" t="n">
        <f aca="false">MAX(ROUND(B501,0),500)</f>
        <v>1773</v>
      </c>
      <c r="D501" s="8" t="n">
        <f aca="true">MIN(MAX($B$12+NORMINV(RAND(),0,$B$13),0.2),0.95)</f>
        <v>0.569579245703971</v>
      </c>
      <c r="E501" s="11" t="n">
        <f aca="false">ROUND(C501*D501,0)</f>
        <v>1010</v>
      </c>
      <c r="F501" s="20" t="n">
        <f aca="false">C501*(0.6*$B$8+0.15*$B$9+0.19*$B$10+0.06*$B$11)</f>
        <v>29999.16</v>
      </c>
      <c r="G501" s="20" t="n">
        <f aca="false">E501*$B$7</f>
        <v>45450</v>
      </c>
      <c r="H501" s="20" t="n">
        <f aca="false">E501*$B$14</f>
        <v>15150</v>
      </c>
      <c r="I501" s="20" t="n">
        <f aca="false">F501+G501+H501</f>
        <v>90599.16</v>
      </c>
    </row>
    <row r="502" customFormat="false" ht="15" hidden="false" customHeight="true" outlineLevel="0" collapsed="false">
      <c r="A502" s="6" t="n">
        <v>485</v>
      </c>
      <c r="B502" s="11" t="n">
        <f aca="true">NORMINV(RAND(),$B$5,$B$6)</f>
        <v>2110.82950846271</v>
      </c>
      <c r="C502" s="11" t="n">
        <f aca="false">MAX(ROUND(B502,0),500)</f>
        <v>2111</v>
      </c>
      <c r="D502" s="8" t="n">
        <f aca="true">MIN(MAX($B$12+NORMINV(RAND(),0,$B$13),0.2),0.95)</f>
        <v>0.547555506849975</v>
      </c>
      <c r="E502" s="11" t="n">
        <f aca="false">ROUND(C502*D502,0)</f>
        <v>1156</v>
      </c>
      <c r="F502" s="20" t="n">
        <f aca="false">C502*(0.6*$B$8+0.15*$B$9+0.19*$B$10+0.06*$B$11)</f>
        <v>35718.12</v>
      </c>
      <c r="G502" s="20" t="n">
        <f aca="false">E502*$B$7</f>
        <v>52020</v>
      </c>
      <c r="H502" s="20" t="n">
        <f aca="false">E502*$B$14</f>
        <v>17340</v>
      </c>
      <c r="I502" s="20" t="n">
        <f aca="false">F502+G502+H502</f>
        <v>105078.12</v>
      </c>
    </row>
    <row r="503" customFormat="false" ht="15" hidden="false" customHeight="true" outlineLevel="0" collapsed="false">
      <c r="A503" s="6" t="n">
        <v>486</v>
      </c>
      <c r="B503" s="11" t="n">
        <f aca="true">NORMINV(RAND(),$B$5,$B$6)</f>
        <v>1703.51897685944</v>
      </c>
      <c r="C503" s="11" t="n">
        <f aca="false">MAX(ROUND(B503,0),500)</f>
        <v>1704</v>
      </c>
      <c r="D503" s="8" t="n">
        <f aca="true">MIN(MAX($B$12+NORMINV(RAND(),0,$B$13),0.2),0.95)</f>
        <v>0.531625686692922</v>
      </c>
      <c r="E503" s="11" t="n">
        <f aca="false">ROUND(C503*D503,0)</f>
        <v>906</v>
      </c>
      <c r="F503" s="20" t="n">
        <f aca="false">C503*(0.6*$B$8+0.15*$B$9+0.19*$B$10+0.06*$B$11)</f>
        <v>28831.68</v>
      </c>
      <c r="G503" s="20" t="n">
        <f aca="false">E503*$B$7</f>
        <v>40770</v>
      </c>
      <c r="H503" s="20" t="n">
        <f aca="false">E503*$B$14</f>
        <v>13590</v>
      </c>
      <c r="I503" s="20" t="n">
        <f aca="false">F503+G503+H503</f>
        <v>83191.68</v>
      </c>
    </row>
    <row r="504" customFormat="false" ht="15" hidden="false" customHeight="true" outlineLevel="0" collapsed="false">
      <c r="A504" s="6" t="n">
        <v>487</v>
      </c>
      <c r="B504" s="11" t="n">
        <f aca="true">NORMINV(RAND(),$B$5,$B$6)</f>
        <v>1663.24335998994</v>
      </c>
      <c r="C504" s="11" t="n">
        <f aca="false">MAX(ROUND(B504,0),500)</f>
        <v>1663</v>
      </c>
      <c r="D504" s="8" t="n">
        <f aca="true">MIN(MAX($B$12+NORMINV(RAND(),0,$B$13),0.2),0.95)</f>
        <v>0.550764766785559</v>
      </c>
      <c r="E504" s="11" t="n">
        <f aca="false">ROUND(C504*D504,0)</f>
        <v>916</v>
      </c>
      <c r="F504" s="20" t="n">
        <f aca="false">C504*(0.6*$B$8+0.15*$B$9+0.19*$B$10+0.06*$B$11)</f>
        <v>28137.96</v>
      </c>
      <c r="G504" s="20" t="n">
        <f aca="false">E504*$B$7</f>
        <v>41220</v>
      </c>
      <c r="H504" s="20" t="n">
        <f aca="false">E504*$B$14</f>
        <v>13740</v>
      </c>
      <c r="I504" s="20" t="n">
        <f aca="false">F504+G504+H504</f>
        <v>83097.96</v>
      </c>
    </row>
    <row r="505" customFormat="false" ht="15" hidden="false" customHeight="true" outlineLevel="0" collapsed="false">
      <c r="A505" s="6" t="n">
        <v>488</v>
      </c>
      <c r="B505" s="11" t="n">
        <f aca="true">NORMINV(RAND(),$B$5,$B$6)</f>
        <v>2181.97183552</v>
      </c>
      <c r="C505" s="11" t="n">
        <f aca="false">MAX(ROUND(B505,0),500)</f>
        <v>2182</v>
      </c>
      <c r="D505" s="8" t="n">
        <f aca="true">MIN(MAX($B$12+NORMINV(RAND(),0,$B$13),0.2),0.95)</f>
        <v>0.556837493959299</v>
      </c>
      <c r="E505" s="11" t="n">
        <f aca="false">ROUND(C505*D505,0)</f>
        <v>1215</v>
      </c>
      <c r="F505" s="20" t="n">
        <f aca="false">C505*(0.6*$B$8+0.15*$B$9+0.19*$B$10+0.06*$B$11)</f>
        <v>36919.44</v>
      </c>
      <c r="G505" s="20" t="n">
        <f aca="false">E505*$B$7</f>
        <v>54675</v>
      </c>
      <c r="H505" s="20" t="n">
        <f aca="false">E505*$B$14</f>
        <v>18225</v>
      </c>
      <c r="I505" s="20" t="n">
        <f aca="false">F505+G505+H505</f>
        <v>109819.44</v>
      </c>
    </row>
    <row r="506" customFormat="false" ht="15" hidden="false" customHeight="true" outlineLevel="0" collapsed="false">
      <c r="A506" s="6" t="n">
        <v>489</v>
      </c>
      <c r="B506" s="11" t="n">
        <f aca="true">NORMINV(RAND(),$B$5,$B$6)</f>
        <v>1782.81084994201</v>
      </c>
      <c r="C506" s="11" t="n">
        <f aca="false">MAX(ROUND(B506,0),500)</f>
        <v>1783</v>
      </c>
      <c r="D506" s="8" t="n">
        <f aca="true">MIN(MAX($B$12+NORMINV(RAND(),0,$B$13),0.2),0.95)</f>
        <v>0.558445693544583</v>
      </c>
      <c r="E506" s="11" t="n">
        <f aca="false">ROUND(C506*D506,0)</f>
        <v>996</v>
      </c>
      <c r="F506" s="20" t="n">
        <f aca="false">C506*(0.6*$B$8+0.15*$B$9+0.19*$B$10+0.06*$B$11)</f>
        <v>30168.36</v>
      </c>
      <c r="G506" s="20" t="n">
        <f aca="false">E506*$B$7</f>
        <v>44820</v>
      </c>
      <c r="H506" s="20" t="n">
        <f aca="false">E506*$B$14</f>
        <v>14940</v>
      </c>
      <c r="I506" s="20" t="n">
        <f aca="false">F506+G506+H506</f>
        <v>89928.36</v>
      </c>
    </row>
    <row r="507" customFormat="false" ht="15" hidden="false" customHeight="true" outlineLevel="0" collapsed="false">
      <c r="A507" s="6" t="n">
        <v>490</v>
      </c>
      <c r="B507" s="11" t="n">
        <f aca="true">NORMINV(RAND(),$B$5,$B$6)</f>
        <v>2215.55548720149</v>
      </c>
      <c r="C507" s="11" t="n">
        <f aca="false">MAX(ROUND(B507,0),500)</f>
        <v>2216</v>
      </c>
      <c r="D507" s="8" t="n">
        <f aca="true">MIN(MAX($B$12+NORMINV(RAND(),0,$B$13),0.2),0.95)</f>
        <v>0.578036593759318</v>
      </c>
      <c r="E507" s="11" t="n">
        <f aca="false">ROUND(C507*D507,0)</f>
        <v>1281</v>
      </c>
      <c r="F507" s="20" t="n">
        <f aca="false">C507*(0.6*$B$8+0.15*$B$9+0.19*$B$10+0.06*$B$11)</f>
        <v>37494.72</v>
      </c>
      <c r="G507" s="20" t="n">
        <f aca="false">E507*$B$7</f>
        <v>57645</v>
      </c>
      <c r="H507" s="20" t="n">
        <f aca="false">E507*$B$14</f>
        <v>19215</v>
      </c>
      <c r="I507" s="20" t="n">
        <f aca="false">F507+G507+H507</f>
        <v>114354.72</v>
      </c>
    </row>
    <row r="508" customFormat="false" ht="15" hidden="false" customHeight="true" outlineLevel="0" collapsed="false">
      <c r="A508" s="6" t="n">
        <v>491</v>
      </c>
      <c r="B508" s="11" t="n">
        <f aca="true">NORMINV(RAND(),$B$5,$B$6)</f>
        <v>2018.61217202158</v>
      </c>
      <c r="C508" s="11" t="n">
        <f aca="false">MAX(ROUND(B508,0),500)</f>
        <v>2019</v>
      </c>
      <c r="D508" s="8" t="n">
        <f aca="true">MIN(MAX($B$12+NORMINV(RAND(),0,$B$13),0.2),0.95)</f>
        <v>0.462776487257041</v>
      </c>
      <c r="E508" s="11" t="n">
        <f aca="false">ROUND(C508*D508,0)</f>
        <v>934</v>
      </c>
      <c r="F508" s="20" t="n">
        <f aca="false">C508*(0.6*$B$8+0.15*$B$9+0.19*$B$10+0.06*$B$11)</f>
        <v>34161.48</v>
      </c>
      <c r="G508" s="20" t="n">
        <f aca="false">E508*$B$7</f>
        <v>42030</v>
      </c>
      <c r="H508" s="20" t="n">
        <f aca="false">E508*$B$14</f>
        <v>14010</v>
      </c>
      <c r="I508" s="20" t="n">
        <f aca="false">F508+G508+H508</f>
        <v>90201.48</v>
      </c>
    </row>
    <row r="509" customFormat="false" ht="15" hidden="false" customHeight="true" outlineLevel="0" collapsed="false">
      <c r="A509" s="6" t="n">
        <v>492</v>
      </c>
      <c r="B509" s="11" t="n">
        <f aca="true">NORMINV(RAND(),$B$5,$B$6)</f>
        <v>2127.18388149263</v>
      </c>
      <c r="C509" s="11" t="n">
        <f aca="false">MAX(ROUND(B509,0),500)</f>
        <v>2127</v>
      </c>
      <c r="D509" s="8" t="n">
        <f aca="true">MIN(MAX($B$12+NORMINV(RAND(),0,$B$13),0.2),0.95)</f>
        <v>0.510900264905983</v>
      </c>
      <c r="E509" s="11" t="n">
        <f aca="false">ROUND(C509*D509,0)</f>
        <v>1087</v>
      </c>
      <c r="F509" s="20" t="n">
        <f aca="false">C509*(0.6*$B$8+0.15*$B$9+0.19*$B$10+0.06*$B$11)</f>
        <v>35988.84</v>
      </c>
      <c r="G509" s="20" t="n">
        <f aca="false">E509*$B$7</f>
        <v>48915</v>
      </c>
      <c r="H509" s="20" t="n">
        <f aca="false">E509*$B$14</f>
        <v>16305</v>
      </c>
      <c r="I509" s="20" t="n">
        <f aca="false">F509+G509+H509</f>
        <v>101208.84</v>
      </c>
    </row>
    <row r="510" customFormat="false" ht="15" hidden="false" customHeight="true" outlineLevel="0" collapsed="false">
      <c r="A510" s="6" t="n">
        <v>493</v>
      </c>
      <c r="B510" s="11" t="n">
        <f aca="true">NORMINV(RAND(),$B$5,$B$6)</f>
        <v>1911.11268444019</v>
      </c>
      <c r="C510" s="11" t="n">
        <f aca="false">MAX(ROUND(B510,0),500)</f>
        <v>1911</v>
      </c>
      <c r="D510" s="8" t="n">
        <f aca="true">MIN(MAX($B$12+NORMINV(RAND(),0,$B$13),0.2),0.95)</f>
        <v>0.472804496743939</v>
      </c>
      <c r="E510" s="11" t="n">
        <f aca="false">ROUND(C510*D510,0)</f>
        <v>904</v>
      </c>
      <c r="F510" s="20" t="n">
        <f aca="false">C510*(0.6*$B$8+0.15*$B$9+0.19*$B$10+0.06*$B$11)</f>
        <v>32334.12</v>
      </c>
      <c r="G510" s="20" t="n">
        <f aca="false">E510*$B$7</f>
        <v>40680</v>
      </c>
      <c r="H510" s="20" t="n">
        <f aca="false">E510*$B$14</f>
        <v>13560</v>
      </c>
      <c r="I510" s="20" t="n">
        <f aca="false">F510+G510+H510</f>
        <v>86574.12</v>
      </c>
    </row>
    <row r="511" customFormat="false" ht="15" hidden="false" customHeight="true" outlineLevel="0" collapsed="false">
      <c r="A511" s="6" t="n">
        <v>494</v>
      </c>
      <c r="B511" s="11" t="n">
        <f aca="true">NORMINV(RAND(),$B$5,$B$6)</f>
        <v>1753.04500734696</v>
      </c>
      <c r="C511" s="11" t="n">
        <f aca="false">MAX(ROUND(B511,0),500)</f>
        <v>1753</v>
      </c>
      <c r="D511" s="8" t="n">
        <f aca="true">MIN(MAX($B$12+NORMINV(RAND(),0,$B$13),0.2),0.95)</f>
        <v>0.561665313437535</v>
      </c>
      <c r="E511" s="11" t="n">
        <f aca="false">ROUND(C511*D511,0)</f>
        <v>985</v>
      </c>
      <c r="F511" s="20" t="n">
        <f aca="false">C511*(0.6*$B$8+0.15*$B$9+0.19*$B$10+0.06*$B$11)</f>
        <v>29660.76</v>
      </c>
      <c r="G511" s="20" t="n">
        <f aca="false">E511*$B$7</f>
        <v>44325</v>
      </c>
      <c r="H511" s="20" t="n">
        <f aca="false">E511*$B$14</f>
        <v>14775</v>
      </c>
      <c r="I511" s="20" t="n">
        <f aca="false">F511+G511+H511</f>
        <v>88760.76</v>
      </c>
    </row>
    <row r="512" customFormat="false" ht="15" hidden="false" customHeight="true" outlineLevel="0" collapsed="false">
      <c r="A512" s="6" t="n">
        <v>495</v>
      </c>
      <c r="B512" s="11" t="n">
        <f aca="true">NORMINV(RAND(),$B$5,$B$6)</f>
        <v>2187.26806912989</v>
      </c>
      <c r="C512" s="11" t="n">
        <f aca="false">MAX(ROUND(B512,0),500)</f>
        <v>2187</v>
      </c>
      <c r="D512" s="8" t="n">
        <f aca="true">MIN(MAX($B$12+NORMINV(RAND(),0,$B$13),0.2),0.95)</f>
        <v>0.49931011007602</v>
      </c>
      <c r="E512" s="11" t="n">
        <f aca="false">ROUND(C512*D512,0)</f>
        <v>1092</v>
      </c>
      <c r="F512" s="20" t="n">
        <f aca="false">C512*(0.6*$B$8+0.15*$B$9+0.19*$B$10+0.06*$B$11)</f>
        <v>37004.04</v>
      </c>
      <c r="G512" s="20" t="n">
        <f aca="false">E512*$B$7</f>
        <v>49140</v>
      </c>
      <c r="H512" s="20" t="n">
        <f aca="false">E512*$B$14</f>
        <v>16380</v>
      </c>
      <c r="I512" s="20" t="n">
        <f aca="false">F512+G512+H512</f>
        <v>102524.04</v>
      </c>
    </row>
    <row r="513" customFormat="false" ht="15" hidden="false" customHeight="true" outlineLevel="0" collapsed="false">
      <c r="A513" s="6" t="n">
        <v>496</v>
      </c>
      <c r="B513" s="11" t="n">
        <f aca="true">NORMINV(RAND(),$B$5,$B$6)</f>
        <v>2812.63390737335</v>
      </c>
      <c r="C513" s="11" t="n">
        <f aca="false">MAX(ROUND(B513,0),500)</f>
        <v>2813</v>
      </c>
      <c r="D513" s="8" t="n">
        <f aca="true">MIN(MAX($B$12+NORMINV(RAND(),0,$B$13),0.2),0.95)</f>
        <v>0.510048224332117</v>
      </c>
      <c r="E513" s="11" t="n">
        <f aca="false">ROUND(C513*D513,0)</f>
        <v>1435</v>
      </c>
      <c r="F513" s="20" t="n">
        <f aca="false">C513*(0.6*$B$8+0.15*$B$9+0.19*$B$10+0.06*$B$11)</f>
        <v>47595.96</v>
      </c>
      <c r="G513" s="20" t="n">
        <f aca="false">E513*$B$7</f>
        <v>64575</v>
      </c>
      <c r="H513" s="20" t="n">
        <f aca="false">E513*$B$14</f>
        <v>21525</v>
      </c>
      <c r="I513" s="20" t="n">
        <f aca="false">F513+G513+H513</f>
        <v>133695.96</v>
      </c>
    </row>
    <row r="514" customFormat="false" ht="15" hidden="false" customHeight="true" outlineLevel="0" collapsed="false">
      <c r="A514" s="6" t="n">
        <v>497</v>
      </c>
      <c r="B514" s="11" t="n">
        <f aca="true">NORMINV(RAND(),$B$5,$B$6)</f>
        <v>2214.9308493599</v>
      </c>
      <c r="C514" s="11" t="n">
        <f aca="false">MAX(ROUND(B514,0),500)</f>
        <v>2215</v>
      </c>
      <c r="D514" s="8" t="n">
        <f aca="true">MIN(MAX($B$12+NORMINV(RAND(),0,$B$13),0.2),0.95)</f>
        <v>0.466455461837903</v>
      </c>
      <c r="E514" s="11" t="n">
        <f aca="false">ROUND(C514*D514,0)</f>
        <v>1033</v>
      </c>
      <c r="F514" s="20" t="n">
        <f aca="false">C514*(0.6*$B$8+0.15*$B$9+0.19*$B$10+0.06*$B$11)</f>
        <v>37477.8</v>
      </c>
      <c r="G514" s="20" t="n">
        <f aca="false">E514*$B$7</f>
        <v>46485</v>
      </c>
      <c r="H514" s="20" t="n">
        <f aca="false">E514*$B$14</f>
        <v>15495</v>
      </c>
      <c r="I514" s="20" t="n">
        <f aca="false">F514+G514+H514</f>
        <v>99457.8</v>
      </c>
    </row>
    <row r="515" customFormat="false" ht="15" hidden="false" customHeight="true" outlineLevel="0" collapsed="false">
      <c r="A515" s="6" t="n">
        <v>498</v>
      </c>
      <c r="B515" s="11" t="n">
        <f aca="true">NORMINV(RAND(),$B$5,$B$6)</f>
        <v>2005.62334951298</v>
      </c>
      <c r="C515" s="11" t="n">
        <f aca="false">MAX(ROUND(B515,0),500)</f>
        <v>2006</v>
      </c>
      <c r="D515" s="8" t="n">
        <f aca="true">MIN(MAX($B$12+NORMINV(RAND(),0,$B$13),0.2),0.95)</f>
        <v>0.524755927734971</v>
      </c>
      <c r="E515" s="11" t="n">
        <f aca="false">ROUND(C515*D515,0)</f>
        <v>1053</v>
      </c>
      <c r="F515" s="20" t="n">
        <f aca="false">C515*(0.6*$B$8+0.15*$B$9+0.19*$B$10+0.06*$B$11)</f>
        <v>33941.52</v>
      </c>
      <c r="G515" s="20" t="n">
        <f aca="false">E515*$B$7</f>
        <v>47385</v>
      </c>
      <c r="H515" s="20" t="n">
        <f aca="false">E515*$B$14</f>
        <v>15795</v>
      </c>
      <c r="I515" s="20" t="n">
        <f aca="false">F515+G515+H515</f>
        <v>97121.52</v>
      </c>
    </row>
    <row r="516" customFormat="false" ht="15" hidden="false" customHeight="true" outlineLevel="0" collapsed="false">
      <c r="A516" s="6" t="n">
        <v>499</v>
      </c>
      <c r="B516" s="11" t="n">
        <f aca="true">NORMINV(RAND(),$B$5,$B$6)</f>
        <v>2199.65834880081</v>
      </c>
      <c r="C516" s="11" t="n">
        <f aca="false">MAX(ROUND(B516,0),500)</f>
        <v>2200</v>
      </c>
      <c r="D516" s="8" t="n">
        <f aca="true">MIN(MAX($B$12+NORMINV(RAND(),0,$B$13),0.2),0.95)</f>
        <v>0.591724862461446</v>
      </c>
      <c r="E516" s="11" t="n">
        <f aca="false">ROUND(C516*D516,0)</f>
        <v>1302</v>
      </c>
      <c r="F516" s="20" t="n">
        <f aca="false">C516*(0.6*$B$8+0.15*$B$9+0.19*$B$10+0.06*$B$11)</f>
        <v>37224</v>
      </c>
      <c r="G516" s="20" t="n">
        <f aca="false">E516*$B$7</f>
        <v>58590</v>
      </c>
      <c r="H516" s="20" t="n">
        <f aca="false">E516*$B$14</f>
        <v>19530</v>
      </c>
      <c r="I516" s="20" t="n">
        <f aca="false">F516+G516+H516</f>
        <v>115344</v>
      </c>
    </row>
    <row r="517" customFormat="false" ht="15" hidden="false" customHeight="true" outlineLevel="0" collapsed="false">
      <c r="A517" s="6" t="n">
        <v>500</v>
      </c>
      <c r="B517" s="11" t="n">
        <f aca="true">NORMINV(RAND(),$B$5,$B$6)</f>
        <v>2135.03422210103</v>
      </c>
      <c r="C517" s="11" t="n">
        <f aca="false">MAX(ROUND(B517,0),500)</f>
        <v>2135</v>
      </c>
      <c r="D517" s="8" t="n">
        <f aca="true">MIN(MAX($B$12+NORMINV(RAND(),0,$B$13),0.2),0.95)</f>
        <v>0.544749056866095</v>
      </c>
      <c r="E517" s="11" t="n">
        <f aca="false">ROUND(C517*D517,0)</f>
        <v>1163</v>
      </c>
      <c r="F517" s="20" t="n">
        <f aca="false">C517*(0.6*$B$8+0.15*$B$9+0.19*$B$10+0.06*$B$11)</f>
        <v>36124.2</v>
      </c>
      <c r="G517" s="20" t="n">
        <f aca="false">E517*$B$7</f>
        <v>52335</v>
      </c>
      <c r="H517" s="20" t="n">
        <f aca="false">E517*$B$14</f>
        <v>17445</v>
      </c>
      <c r="I517" s="20" t="n">
        <f aca="false">F517+G517+H517</f>
        <v>105904.2</v>
      </c>
    </row>
    <row r="518" customFormat="false" ht="15" hidden="false" customHeight="true" outlineLevel="0" collapsed="false">
      <c r="A518" s="6" t="n">
        <v>501</v>
      </c>
      <c r="B518" s="11" t="n">
        <f aca="true">NORMINV(RAND(),$B$5,$B$6)</f>
        <v>2644.92604054826</v>
      </c>
      <c r="C518" s="11" t="n">
        <f aca="false">MAX(ROUND(B518,0),500)</f>
        <v>2645</v>
      </c>
      <c r="D518" s="8" t="n">
        <f aca="true">MIN(MAX($B$12+NORMINV(RAND(),0,$B$13),0.2),0.95)</f>
        <v>0.524990943736007</v>
      </c>
      <c r="E518" s="11" t="n">
        <f aca="false">ROUND(C518*D518,0)</f>
        <v>1389</v>
      </c>
      <c r="F518" s="20" t="n">
        <f aca="false">C518*(0.6*$B$8+0.15*$B$9+0.19*$B$10+0.06*$B$11)</f>
        <v>44753.4</v>
      </c>
      <c r="G518" s="20" t="n">
        <f aca="false">E518*$B$7</f>
        <v>62505</v>
      </c>
      <c r="H518" s="20" t="n">
        <f aca="false">E518*$B$14</f>
        <v>20835</v>
      </c>
      <c r="I518" s="20" t="n">
        <f aca="false">F518+G518+H518</f>
        <v>128093.4</v>
      </c>
    </row>
    <row r="519" customFormat="false" ht="15" hidden="false" customHeight="true" outlineLevel="0" collapsed="false">
      <c r="A519" s="6" t="n">
        <v>502</v>
      </c>
      <c r="B519" s="11" t="n">
        <f aca="true">NORMINV(RAND(),$B$5,$B$6)</f>
        <v>1424.05997508968</v>
      </c>
      <c r="C519" s="11" t="n">
        <f aca="false">MAX(ROUND(B519,0),500)</f>
        <v>1424</v>
      </c>
      <c r="D519" s="8" t="n">
        <f aca="true">MIN(MAX($B$12+NORMINV(RAND(),0,$B$13),0.2),0.95)</f>
        <v>0.509906526345848</v>
      </c>
      <c r="E519" s="11" t="n">
        <f aca="false">ROUND(C519*D519,0)</f>
        <v>726</v>
      </c>
      <c r="F519" s="20" t="n">
        <f aca="false">C519*(0.6*$B$8+0.15*$B$9+0.19*$B$10+0.06*$B$11)</f>
        <v>24094.08</v>
      </c>
      <c r="G519" s="20" t="n">
        <f aca="false">E519*$B$7</f>
        <v>32670</v>
      </c>
      <c r="H519" s="20" t="n">
        <f aca="false">E519*$B$14</f>
        <v>10890</v>
      </c>
      <c r="I519" s="20" t="n">
        <f aca="false">F519+G519+H519</f>
        <v>67654.08</v>
      </c>
    </row>
    <row r="520" customFormat="false" ht="15" hidden="false" customHeight="true" outlineLevel="0" collapsed="false">
      <c r="A520" s="6" t="n">
        <v>503</v>
      </c>
      <c r="B520" s="11" t="n">
        <f aca="true">NORMINV(RAND(),$B$5,$B$6)</f>
        <v>1653.22916373693</v>
      </c>
      <c r="C520" s="11" t="n">
        <f aca="false">MAX(ROUND(B520,0),500)</f>
        <v>1653</v>
      </c>
      <c r="D520" s="8" t="n">
        <f aca="true">MIN(MAX($B$12+NORMINV(RAND(),0,$B$13),0.2),0.95)</f>
        <v>0.511823437252997</v>
      </c>
      <c r="E520" s="11" t="n">
        <f aca="false">ROUND(C520*D520,0)</f>
        <v>846</v>
      </c>
      <c r="F520" s="20" t="n">
        <f aca="false">C520*(0.6*$B$8+0.15*$B$9+0.19*$B$10+0.06*$B$11)</f>
        <v>27968.76</v>
      </c>
      <c r="G520" s="20" t="n">
        <f aca="false">E520*$B$7</f>
        <v>38070</v>
      </c>
      <c r="H520" s="20" t="n">
        <f aca="false">E520*$B$14</f>
        <v>12690</v>
      </c>
      <c r="I520" s="20" t="n">
        <f aca="false">F520+G520+H520</f>
        <v>78728.76</v>
      </c>
    </row>
    <row r="521" customFormat="false" ht="15" hidden="false" customHeight="true" outlineLevel="0" collapsed="false">
      <c r="A521" s="6" t="n">
        <v>504</v>
      </c>
      <c r="B521" s="11" t="n">
        <f aca="true">NORMINV(RAND(),$B$5,$B$6)</f>
        <v>2274.27211217751</v>
      </c>
      <c r="C521" s="11" t="n">
        <f aca="false">MAX(ROUND(B521,0),500)</f>
        <v>2274</v>
      </c>
      <c r="D521" s="8" t="n">
        <f aca="true">MIN(MAX($B$12+NORMINV(RAND(),0,$B$13),0.2),0.95)</f>
        <v>0.48501758538993</v>
      </c>
      <c r="E521" s="11" t="n">
        <f aca="false">ROUND(C521*D521,0)</f>
        <v>1103</v>
      </c>
      <c r="F521" s="20" t="n">
        <f aca="false">C521*(0.6*$B$8+0.15*$B$9+0.19*$B$10+0.06*$B$11)</f>
        <v>38476.08</v>
      </c>
      <c r="G521" s="20" t="n">
        <f aca="false">E521*$B$7</f>
        <v>49635</v>
      </c>
      <c r="H521" s="20" t="n">
        <f aca="false">E521*$B$14</f>
        <v>16545</v>
      </c>
      <c r="I521" s="20" t="n">
        <f aca="false">F521+G521+H521</f>
        <v>104656.08</v>
      </c>
    </row>
    <row r="522" customFormat="false" ht="15" hidden="false" customHeight="true" outlineLevel="0" collapsed="false">
      <c r="A522" s="6" t="n">
        <v>505</v>
      </c>
      <c r="B522" s="11" t="n">
        <f aca="true">NORMINV(RAND(),$B$5,$B$6)</f>
        <v>2417.30159478296</v>
      </c>
      <c r="C522" s="11" t="n">
        <f aca="false">MAX(ROUND(B522,0),500)</f>
        <v>2417</v>
      </c>
      <c r="D522" s="8" t="n">
        <f aca="true">MIN(MAX($B$12+NORMINV(RAND(),0,$B$13),0.2),0.95)</f>
        <v>0.552828031483591</v>
      </c>
      <c r="E522" s="11" t="n">
        <f aca="false">ROUND(C522*D522,0)</f>
        <v>1336</v>
      </c>
      <c r="F522" s="20" t="n">
        <f aca="false">C522*(0.6*$B$8+0.15*$B$9+0.19*$B$10+0.06*$B$11)</f>
        <v>40895.64</v>
      </c>
      <c r="G522" s="20" t="n">
        <f aca="false">E522*$B$7</f>
        <v>60120</v>
      </c>
      <c r="H522" s="20" t="n">
        <f aca="false">E522*$B$14</f>
        <v>20040</v>
      </c>
      <c r="I522" s="20" t="n">
        <f aca="false">F522+G522+H522</f>
        <v>121055.64</v>
      </c>
    </row>
    <row r="523" customFormat="false" ht="15" hidden="false" customHeight="true" outlineLevel="0" collapsed="false">
      <c r="A523" s="6" t="n">
        <v>506</v>
      </c>
      <c r="B523" s="11" t="n">
        <f aca="true">NORMINV(RAND(),$B$5,$B$6)</f>
        <v>2280.6625342185</v>
      </c>
      <c r="C523" s="11" t="n">
        <f aca="false">MAX(ROUND(B523,0),500)</f>
        <v>2281</v>
      </c>
      <c r="D523" s="8" t="n">
        <f aca="true">MIN(MAX($B$12+NORMINV(RAND(),0,$B$13),0.2),0.95)</f>
        <v>0.513064890038196</v>
      </c>
      <c r="E523" s="11" t="n">
        <f aca="false">ROUND(C523*D523,0)</f>
        <v>1170</v>
      </c>
      <c r="F523" s="20" t="n">
        <f aca="false">C523*(0.6*$B$8+0.15*$B$9+0.19*$B$10+0.06*$B$11)</f>
        <v>38594.52</v>
      </c>
      <c r="G523" s="20" t="n">
        <f aca="false">E523*$B$7</f>
        <v>52650</v>
      </c>
      <c r="H523" s="20" t="n">
        <f aca="false">E523*$B$14</f>
        <v>17550</v>
      </c>
      <c r="I523" s="20" t="n">
        <f aca="false">F523+G523+H523</f>
        <v>108794.52</v>
      </c>
    </row>
    <row r="524" customFormat="false" ht="15" hidden="false" customHeight="true" outlineLevel="0" collapsed="false">
      <c r="A524" s="6" t="n">
        <v>507</v>
      </c>
      <c r="B524" s="11" t="n">
        <f aca="true">NORMINV(RAND(),$B$5,$B$6)</f>
        <v>1606.56616782703</v>
      </c>
      <c r="C524" s="11" t="n">
        <f aca="false">MAX(ROUND(B524,0),500)</f>
        <v>1607</v>
      </c>
      <c r="D524" s="8" t="n">
        <f aca="true">MIN(MAX($B$12+NORMINV(RAND(),0,$B$13),0.2),0.95)</f>
        <v>0.631057652184027</v>
      </c>
      <c r="E524" s="11" t="n">
        <f aca="false">ROUND(C524*D524,0)</f>
        <v>1014</v>
      </c>
      <c r="F524" s="20" t="n">
        <f aca="false">C524*(0.6*$B$8+0.15*$B$9+0.19*$B$10+0.06*$B$11)</f>
        <v>27190.44</v>
      </c>
      <c r="G524" s="20" t="n">
        <f aca="false">E524*$B$7</f>
        <v>45630</v>
      </c>
      <c r="H524" s="20" t="n">
        <f aca="false">E524*$B$14</f>
        <v>15210</v>
      </c>
      <c r="I524" s="20" t="n">
        <f aca="false">F524+G524+H524</f>
        <v>88030.44</v>
      </c>
    </row>
    <row r="525" customFormat="false" ht="15" hidden="false" customHeight="true" outlineLevel="0" collapsed="false">
      <c r="A525" s="6" t="n">
        <v>508</v>
      </c>
      <c r="B525" s="11" t="n">
        <f aca="true">NORMINV(RAND(),$B$5,$B$6)</f>
        <v>1598.49351073707</v>
      </c>
      <c r="C525" s="11" t="n">
        <f aca="false">MAX(ROUND(B525,0),500)</f>
        <v>1598</v>
      </c>
      <c r="D525" s="8" t="n">
        <f aca="true">MIN(MAX($B$12+NORMINV(RAND(),0,$B$13),0.2),0.95)</f>
        <v>0.60709144214056</v>
      </c>
      <c r="E525" s="11" t="n">
        <f aca="false">ROUND(C525*D525,0)</f>
        <v>970</v>
      </c>
      <c r="F525" s="20" t="n">
        <f aca="false">C525*(0.6*$B$8+0.15*$B$9+0.19*$B$10+0.06*$B$11)</f>
        <v>27038.16</v>
      </c>
      <c r="G525" s="20" t="n">
        <f aca="false">E525*$B$7</f>
        <v>43650</v>
      </c>
      <c r="H525" s="20" t="n">
        <f aca="false">E525*$B$14</f>
        <v>14550</v>
      </c>
      <c r="I525" s="20" t="n">
        <f aca="false">F525+G525+H525</f>
        <v>85238.16</v>
      </c>
    </row>
    <row r="526" customFormat="false" ht="15" hidden="false" customHeight="true" outlineLevel="0" collapsed="false">
      <c r="A526" s="6" t="n">
        <v>509</v>
      </c>
      <c r="B526" s="11" t="n">
        <f aca="true">NORMINV(RAND(),$B$5,$B$6)</f>
        <v>2274.19237210039</v>
      </c>
      <c r="C526" s="11" t="n">
        <f aca="false">MAX(ROUND(B526,0),500)</f>
        <v>2274</v>
      </c>
      <c r="D526" s="8" t="n">
        <f aca="true">MIN(MAX($B$12+NORMINV(RAND(),0,$B$13),0.2),0.95)</f>
        <v>0.598278878695117</v>
      </c>
      <c r="E526" s="11" t="n">
        <f aca="false">ROUND(C526*D526,0)</f>
        <v>1360</v>
      </c>
      <c r="F526" s="20" t="n">
        <f aca="false">C526*(0.6*$B$8+0.15*$B$9+0.19*$B$10+0.06*$B$11)</f>
        <v>38476.08</v>
      </c>
      <c r="G526" s="20" t="n">
        <f aca="false">E526*$B$7</f>
        <v>61200</v>
      </c>
      <c r="H526" s="20" t="n">
        <f aca="false">E526*$B$14</f>
        <v>20400</v>
      </c>
      <c r="I526" s="20" t="n">
        <f aca="false">F526+G526+H526</f>
        <v>120076.08</v>
      </c>
    </row>
    <row r="527" customFormat="false" ht="15" hidden="false" customHeight="true" outlineLevel="0" collapsed="false">
      <c r="A527" s="6" t="n">
        <v>510</v>
      </c>
      <c r="B527" s="11" t="n">
        <f aca="true">NORMINV(RAND(),$B$5,$B$6)</f>
        <v>1823.75163768906</v>
      </c>
      <c r="C527" s="11" t="n">
        <f aca="false">MAX(ROUND(B527,0),500)</f>
        <v>1824</v>
      </c>
      <c r="D527" s="8" t="n">
        <f aca="true">MIN(MAX($B$12+NORMINV(RAND(),0,$B$13),0.2),0.95)</f>
        <v>0.474793704917371</v>
      </c>
      <c r="E527" s="11" t="n">
        <f aca="false">ROUND(C527*D527,0)</f>
        <v>866</v>
      </c>
      <c r="F527" s="20" t="n">
        <f aca="false">C527*(0.6*$B$8+0.15*$B$9+0.19*$B$10+0.06*$B$11)</f>
        <v>30862.08</v>
      </c>
      <c r="G527" s="20" t="n">
        <f aca="false">E527*$B$7</f>
        <v>38970</v>
      </c>
      <c r="H527" s="20" t="n">
        <f aca="false">E527*$B$14</f>
        <v>12990</v>
      </c>
      <c r="I527" s="20" t="n">
        <f aca="false">F527+G527+H527</f>
        <v>82822.08</v>
      </c>
    </row>
    <row r="528" customFormat="false" ht="15" hidden="false" customHeight="true" outlineLevel="0" collapsed="false">
      <c r="A528" s="6" t="n">
        <v>511</v>
      </c>
      <c r="B528" s="11" t="n">
        <f aca="true">NORMINV(RAND(),$B$5,$B$6)</f>
        <v>1609.46719809986</v>
      </c>
      <c r="C528" s="11" t="n">
        <f aca="false">MAX(ROUND(B528,0),500)</f>
        <v>1609</v>
      </c>
      <c r="D528" s="8" t="n">
        <f aca="true">MIN(MAX($B$12+NORMINV(RAND(),0,$B$13),0.2),0.95)</f>
        <v>0.553783607972265</v>
      </c>
      <c r="E528" s="11" t="n">
        <f aca="false">ROUND(C528*D528,0)</f>
        <v>891</v>
      </c>
      <c r="F528" s="20" t="n">
        <f aca="false">C528*(0.6*$B$8+0.15*$B$9+0.19*$B$10+0.06*$B$11)</f>
        <v>27224.28</v>
      </c>
      <c r="G528" s="20" t="n">
        <f aca="false">E528*$B$7</f>
        <v>40095</v>
      </c>
      <c r="H528" s="20" t="n">
        <f aca="false">E528*$B$14</f>
        <v>13365</v>
      </c>
      <c r="I528" s="20" t="n">
        <f aca="false">F528+G528+H528</f>
        <v>80684.28</v>
      </c>
    </row>
    <row r="529" customFormat="false" ht="15" hidden="false" customHeight="true" outlineLevel="0" collapsed="false">
      <c r="A529" s="6" t="n">
        <v>512</v>
      </c>
      <c r="B529" s="11" t="n">
        <f aca="true">NORMINV(RAND(),$B$5,$B$6)</f>
        <v>2634.40146404455</v>
      </c>
      <c r="C529" s="11" t="n">
        <f aca="false">MAX(ROUND(B529,0),500)</f>
        <v>2634</v>
      </c>
      <c r="D529" s="8" t="n">
        <f aca="true">MIN(MAX($B$12+NORMINV(RAND(),0,$B$13),0.2),0.95)</f>
        <v>0.538675336035405</v>
      </c>
      <c r="E529" s="11" t="n">
        <f aca="false">ROUND(C529*D529,0)</f>
        <v>1419</v>
      </c>
      <c r="F529" s="20" t="n">
        <f aca="false">C529*(0.6*$B$8+0.15*$B$9+0.19*$B$10+0.06*$B$11)</f>
        <v>44567.28</v>
      </c>
      <c r="G529" s="20" t="n">
        <f aca="false">E529*$B$7</f>
        <v>63855</v>
      </c>
      <c r="H529" s="20" t="n">
        <f aca="false">E529*$B$14</f>
        <v>21285</v>
      </c>
      <c r="I529" s="20" t="n">
        <f aca="false">F529+G529+H529</f>
        <v>129707.28</v>
      </c>
    </row>
    <row r="530" customFormat="false" ht="15" hidden="false" customHeight="true" outlineLevel="0" collapsed="false">
      <c r="A530" s="6" t="n">
        <v>513</v>
      </c>
      <c r="B530" s="11" t="n">
        <f aca="true">NORMINV(RAND(),$B$5,$B$6)</f>
        <v>2153.21179408606</v>
      </c>
      <c r="C530" s="11" t="n">
        <f aca="false">MAX(ROUND(B530,0),500)</f>
        <v>2153</v>
      </c>
      <c r="D530" s="8" t="n">
        <f aca="true">MIN(MAX($B$12+NORMINV(RAND(),0,$B$13),0.2),0.95)</f>
        <v>0.610020986993793</v>
      </c>
      <c r="E530" s="11" t="n">
        <f aca="false">ROUND(C530*D530,0)</f>
        <v>1313</v>
      </c>
      <c r="F530" s="20" t="n">
        <f aca="false">C530*(0.6*$B$8+0.15*$B$9+0.19*$B$10+0.06*$B$11)</f>
        <v>36428.76</v>
      </c>
      <c r="G530" s="20" t="n">
        <f aca="false">E530*$B$7</f>
        <v>59085</v>
      </c>
      <c r="H530" s="20" t="n">
        <f aca="false">E530*$B$14</f>
        <v>19695</v>
      </c>
      <c r="I530" s="20" t="n">
        <f aca="false">F530+G530+H530</f>
        <v>115208.76</v>
      </c>
    </row>
    <row r="531" customFormat="false" ht="15" hidden="false" customHeight="true" outlineLevel="0" collapsed="false">
      <c r="A531" s="6" t="n">
        <v>514</v>
      </c>
      <c r="B531" s="11" t="n">
        <f aca="true">NORMINV(RAND(),$B$5,$B$6)</f>
        <v>1983.63250986667</v>
      </c>
      <c r="C531" s="11" t="n">
        <f aca="false">MAX(ROUND(B531,0),500)</f>
        <v>1984</v>
      </c>
      <c r="D531" s="8" t="n">
        <f aca="true">MIN(MAX($B$12+NORMINV(RAND(),0,$B$13),0.2),0.95)</f>
        <v>0.636949200822482</v>
      </c>
      <c r="E531" s="11" t="n">
        <f aca="false">ROUND(C531*D531,0)</f>
        <v>1264</v>
      </c>
      <c r="F531" s="20" t="n">
        <f aca="false">C531*(0.6*$B$8+0.15*$B$9+0.19*$B$10+0.06*$B$11)</f>
        <v>33569.28</v>
      </c>
      <c r="G531" s="20" t="n">
        <f aca="false">E531*$B$7</f>
        <v>56880</v>
      </c>
      <c r="H531" s="20" t="n">
        <f aca="false">E531*$B$14</f>
        <v>18960</v>
      </c>
      <c r="I531" s="20" t="n">
        <f aca="false">F531+G531+H531</f>
        <v>109409.28</v>
      </c>
    </row>
    <row r="532" customFormat="false" ht="15" hidden="false" customHeight="true" outlineLevel="0" collapsed="false">
      <c r="A532" s="6" t="n">
        <v>515</v>
      </c>
      <c r="B532" s="11" t="n">
        <f aca="true">NORMINV(RAND(),$B$5,$B$6)</f>
        <v>1387.71300776882</v>
      </c>
      <c r="C532" s="11" t="n">
        <f aca="false">MAX(ROUND(B532,0),500)</f>
        <v>1388</v>
      </c>
      <c r="D532" s="8" t="n">
        <f aca="true">MIN(MAX($B$12+NORMINV(RAND(),0,$B$13),0.2),0.95)</f>
        <v>0.582015431468276</v>
      </c>
      <c r="E532" s="11" t="n">
        <f aca="false">ROUND(C532*D532,0)</f>
        <v>808</v>
      </c>
      <c r="F532" s="20" t="n">
        <f aca="false">C532*(0.6*$B$8+0.15*$B$9+0.19*$B$10+0.06*$B$11)</f>
        <v>23484.96</v>
      </c>
      <c r="G532" s="20" t="n">
        <f aca="false">E532*$B$7</f>
        <v>36360</v>
      </c>
      <c r="H532" s="20" t="n">
        <f aca="false">E532*$B$14</f>
        <v>12120</v>
      </c>
      <c r="I532" s="20" t="n">
        <f aca="false">F532+G532+H532</f>
        <v>71964.96</v>
      </c>
    </row>
    <row r="533" customFormat="false" ht="15" hidden="false" customHeight="true" outlineLevel="0" collapsed="false">
      <c r="A533" s="6" t="n">
        <v>516</v>
      </c>
      <c r="B533" s="11" t="n">
        <f aca="true">NORMINV(RAND(),$B$5,$B$6)</f>
        <v>2504.21750090947</v>
      </c>
      <c r="C533" s="11" t="n">
        <f aca="false">MAX(ROUND(B533,0),500)</f>
        <v>2504</v>
      </c>
      <c r="D533" s="8" t="n">
        <f aca="true">MIN(MAX($B$12+NORMINV(RAND(),0,$B$13),0.2),0.95)</f>
        <v>0.583751045675531</v>
      </c>
      <c r="E533" s="11" t="n">
        <f aca="false">ROUND(C533*D533,0)</f>
        <v>1462</v>
      </c>
      <c r="F533" s="20" t="n">
        <f aca="false">C533*(0.6*$B$8+0.15*$B$9+0.19*$B$10+0.06*$B$11)</f>
        <v>42367.68</v>
      </c>
      <c r="G533" s="20" t="n">
        <f aca="false">E533*$B$7</f>
        <v>65790</v>
      </c>
      <c r="H533" s="20" t="n">
        <f aca="false">E533*$B$14</f>
        <v>21930</v>
      </c>
      <c r="I533" s="20" t="n">
        <f aca="false">F533+G533+H533</f>
        <v>130087.68</v>
      </c>
    </row>
    <row r="534" customFormat="false" ht="15" hidden="false" customHeight="true" outlineLevel="0" collapsed="false">
      <c r="A534" s="6" t="n">
        <v>517</v>
      </c>
      <c r="B534" s="11" t="n">
        <f aca="true">NORMINV(RAND(),$B$5,$B$6)</f>
        <v>1649.82484208532</v>
      </c>
      <c r="C534" s="11" t="n">
        <f aca="false">MAX(ROUND(B534,0),500)</f>
        <v>1650</v>
      </c>
      <c r="D534" s="8" t="n">
        <f aca="true">MIN(MAX($B$12+NORMINV(RAND(),0,$B$13),0.2),0.95)</f>
        <v>0.468283557270076</v>
      </c>
      <c r="E534" s="11" t="n">
        <f aca="false">ROUND(C534*D534,0)</f>
        <v>773</v>
      </c>
      <c r="F534" s="20" t="n">
        <f aca="false">C534*(0.6*$B$8+0.15*$B$9+0.19*$B$10+0.06*$B$11)</f>
        <v>27918</v>
      </c>
      <c r="G534" s="20" t="n">
        <f aca="false">E534*$B$7</f>
        <v>34785</v>
      </c>
      <c r="H534" s="20" t="n">
        <f aca="false">E534*$B$14</f>
        <v>11595</v>
      </c>
      <c r="I534" s="20" t="n">
        <f aca="false">F534+G534+H534</f>
        <v>74298</v>
      </c>
    </row>
    <row r="535" customFormat="false" ht="15" hidden="false" customHeight="true" outlineLevel="0" collapsed="false">
      <c r="A535" s="6" t="n">
        <v>518</v>
      </c>
      <c r="B535" s="11" t="n">
        <f aca="true">NORMINV(RAND(),$B$5,$B$6)</f>
        <v>2464.55999067446</v>
      </c>
      <c r="C535" s="11" t="n">
        <f aca="false">MAX(ROUND(B535,0),500)</f>
        <v>2465</v>
      </c>
      <c r="D535" s="8" t="n">
        <f aca="true">MIN(MAX($B$12+NORMINV(RAND(),0,$B$13),0.2),0.95)</f>
        <v>0.47743774098156</v>
      </c>
      <c r="E535" s="11" t="n">
        <f aca="false">ROUND(C535*D535,0)</f>
        <v>1177</v>
      </c>
      <c r="F535" s="20" t="n">
        <f aca="false">C535*(0.6*$B$8+0.15*$B$9+0.19*$B$10+0.06*$B$11)</f>
        <v>41707.8</v>
      </c>
      <c r="G535" s="20" t="n">
        <f aca="false">E535*$B$7</f>
        <v>52965</v>
      </c>
      <c r="H535" s="20" t="n">
        <f aca="false">E535*$B$14</f>
        <v>17655</v>
      </c>
      <c r="I535" s="20" t="n">
        <f aca="false">F535+G535+H535</f>
        <v>112327.8</v>
      </c>
    </row>
    <row r="536" customFormat="false" ht="15" hidden="false" customHeight="true" outlineLevel="0" collapsed="false">
      <c r="A536" s="6" t="n">
        <v>519</v>
      </c>
      <c r="B536" s="11" t="n">
        <f aca="true">NORMINV(RAND(),$B$5,$B$6)</f>
        <v>2076.64527965369</v>
      </c>
      <c r="C536" s="11" t="n">
        <f aca="false">MAX(ROUND(B536,0),500)</f>
        <v>2077</v>
      </c>
      <c r="D536" s="8" t="n">
        <f aca="true">MIN(MAX($B$12+NORMINV(RAND(),0,$B$13),0.2),0.95)</f>
        <v>0.54613835416587</v>
      </c>
      <c r="E536" s="11" t="n">
        <f aca="false">ROUND(C536*D536,0)</f>
        <v>1134</v>
      </c>
      <c r="F536" s="20" t="n">
        <f aca="false">C536*(0.6*$B$8+0.15*$B$9+0.19*$B$10+0.06*$B$11)</f>
        <v>35142.84</v>
      </c>
      <c r="G536" s="20" t="n">
        <f aca="false">E536*$B$7</f>
        <v>51030</v>
      </c>
      <c r="H536" s="20" t="n">
        <f aca="false">E536*$B$14</f>
        <v>17010</v>
      </c>
      <c r="I536" s="20" t="n">
        <f aca="false">F536+G536+H536</f>
        <v>103182.84</v>
      </c>
    </row>
    <row r="537" customFormat="false" ht="15" hidden="false" customHeight="true" outlineLevel="0" collapsed="false">
      <c r="A537" s="6" t="n">
        <v>520</v>
      </c>
      <c r="B537" s="11" t="n">
        <f aca="true">NORMINV(RAND(),$B$5,$B$6)</f>
        <v>1905.70597419615</v>
      </c>
      <c r="C537" s="11" t="n">
        <f aca="false">MAX(ROUND(B537,0),500)</f>
        <v>1906</v>
      </c>
      <c r="D537" s="8" t="n">
        <f aca="true">MIN(MAX($B$12+NORMINV(RAND(),0,$B$13),0.2),0.95)</f>
        <v>0.580237505575203</v>
      </c>
      <c r="E537" s="11" t="n">
        <f aca="false">ROUND(C537*D537,0)</f>
        <v>1106</v>
      </c>
      <c r="F537" s="20" t="n">
        <f aca="false">C537*(0.6*$B$8+0.15*$B$9+0.19*$B$10+0.06*$B$11)</f>
        <v>32249.52</v>
      </c>
      <c r="G537" s="20" t="n">
        <f aca="false">E537*$B$7</f>
        <v>49770</v>
      </c>
      <c r="H537" s="20" t="n">
        <f aca="false">E537*$B$14</f>
        <v>16590</v>
      </c>
      <c r="I537" s="20" t="n">
        <f aca="false">F537+G537+H537</f>
        <v>98609.52</v>
      </c>
    </row>
    <row r="538" customFormat="false" ht="15" hidden="false" customHeight="true" outlineLevel="0" collapsed="false">
      <c r="A538" s="6" t="n">
        <v>521</v>
      </c>
      <c r="B538" s="11" t="n">
        <f aca="true">NORMINV(RAND(),$B$5,$B$6)</f>
        <v>1868.3353671189</v>
      </c>
      <c r="C538" s="11" t="n">
        <f aca="false">MAX(ROUND(B538,0),500)</f>
        <v>1868</v>
      </c>
      <c r="D538" s="8" t="n">
        <f aca="true">MIN(MAX($B$12+NORMINV(RAND(),0,$B$13),0.2),0.95)</f>
        <v>0.626157790076527</v>
      </c>
      <c r="E538" s="11" t="n">
        <f aca="false">ROUND(C538*D538,0)</f>
        <v>1170</v>
      </c>
      <c r="F538" s="20" t="n">
        <f aca="false">C538*(0.6*$B$8+0.15*$B$9+0.19*$B$10+0.06*$B$11)</f>
        <v>31606.56</v>
      </c>
      <c r="G538" s="20" t="n">
        <f aca="false">E538*$B$7</f>
        <v>52650</v>
      </c>
      <c r="H538" s="20" t="n">
        <f aca="false">E538*$B$14</f>
        <v>17550</v>
      </c>
      <c r="I538" s="20" t="n">
        <f aca="false">F538+G538+H538</f>
        <v>101806.56</v>
      </c>
    </row>
    <row r="539" customFormat="false" ht="15" hidden="false" customHeight="true" outlineLevel="0" collapsed="false">
      <c r="A539" s="6" t="n">
        <v>522</v>
      </c>
      <c r="B539" s="11" t="n">
        <f aca="true">NORMINV(RAND(),$B$5,$B$6)</f>
        <v>2149.803511376</v>
      </c>
      <c r="C539" s="11" t="n">
        <f aca="false">MAX(ROUND(B539,0),500)</f>
        <v>2150</v>
      </c>
      <c r="D539" s="8" t="n">
        <f aca="true">MIN(MAX($B$12+NORMINV(RAND(),0,$B$13),0.2),0.95)</f>
        <v>0.549638489736221</v>
      </c>
      <c r="E539" s="11" t="n">
        <f aca="false">ROUND(C539*D539,0)</f>
        <v>1182</v>
      </c>
      <c r="F539" s="20" t="n">
        <f aca="false">C539*(0.6*$B$8+0.15*$B$9+0.19*$B$10+0.06*$B$11)</f>
        <v>36378</v>
      </c>
      <c r="G539" s="20" t="n">
        <f aca="false">E539*$B$7</f>
        <v>53190</v>
      </c>
      <c r="H539" s="20" t="n">
        <f aca="false">E539*$B$14</f>
        <v>17730</v>
      </c>
      <c r="I539" s="20" t="n">
        <f aca="false">F539+G539+H539</f>
        <v>107298</v>
      </c>
    </row>
    <row r="540" customFormat="false" ht="15" hidden="false" customHeight="true" outlineLevel="0" collapsed="false">
      <c r="A540" s="6" t="n">
        <v>523</v>
      </c>
      <c r="B540" s="11" t="n">
        <f aca="true">NORMINV(RAND(),$B$5,$B$6)</f>
        <v>1737.09353526858</v>
      </c>
      <c r="C540" s="11" t="n">
        <f aca="false">MAX(ROUND(B540,0),500)</f>
        <v>1737</v>
      </c>
      <c r="D540" s="8" t="n">
        <f aca="true">MIN(MAX($B$12+NORMINV(RAND(),0,$B$13),0.2),0.95)</f>
        <v>0.478733046508248</v>
      </c>
      <c r="E540" s="11" t="n">
        <f aca="false">ROUND(C540*D540,0)</f>
        <v>832</v>
      </c>
      <c r="F540" s="20" t="n">
        <f aca="false">C540*(0.6*$B$8+0.15*$B$9+0.19*$B$10+0.06*$B$11)</f>
        <v>29390.04</v>
      </c>
      <c r="G540" s="20" t="n">
        <f aca="false">E540*$B$7</f>
        <v>37440</v>
      </c>
      <c r="H540" s="20" t="n">
        <f aca="false">E540*$B$14</f>
        <v>12480</v>
      </c>
      <c r="I540" s="20" t="n">
        <f aca="false">F540+G540+H540</f>
        <v>79310.04</v>
      </c>
    </row>
    <row r="541" customFormat="false" ht="15" hidden="false" customHeight="true" outlineLevel="0" collapsed="false">
      <c r="A541" s="6" t="n">
        <v>524</v>
      </c>
      <c r="B541" s="11" t="n">
        <f aca="true">NORMINV(RAND(),$B$5,$B$6)</f>
        <v>1745.30254397825</v>
      </c>
      <c r="C541" s="11" t="n">
        <f aca="false">MAX(ROUND(B541,0),500)</f>
        <v>1745</v>
      </c>
      <c r="D541" s="8" t="n">
        <f aca="true">MIN(MAX($B$12+NORMINV(RAND(),0,$B$13),0.2),0.95)</f>
        <v>0.589536424164278</v>
      </c>
      <c r="E541" s="11" t="n">
        <f aca="false">ROUND(C541*D541,0)</f>
        <v>1029</v>
      </c>
      <c r="F541" s="20" t="n">
        <f aca="false">C541*(0.6*$B$8+0.15*$B$9+0.19*$B$10+0.06*$B$11)</f>
        <v>29525.4</v>
      </c>
      <c r="G541" s="20" t="n">
        <f aca="false">E541*$B$7</f>
        <v>46305</v>
      </c>
      <c r="H541" s="20" t="n">
        <f aca="false">E541*$B$14</f>
        <v>15435</v>
      </c>
      <c r="I541" s="20" t="n">
        <f aca="false">F541+G541+H541</f>
        <v>91265.4</v>
      </c>
    </row>
    <row r="542" customFormat="false" ht="15" hidden="false" customHeight="true" outlineLevel="0" collapsed="false">
      <c r="A542" s="6" t="n">
        <v>525</v>
      </c>
      <c r="B542" s="11" t="n">
        <f aca="true">NORMINV(RAND(),$B$5,$B$6)</f>
        <v>2306.58101578407</v>
      </c>
      <c r="C542" s="11" t="n">
        <f aca="false">MAX(ROUND(B542,0),500)</f>
        <v>2307</v>
      </c>
      <c r="D542" s="8" t="n">
        <f aca="true">MIN(MAX($B$12+NORMINV(RAND(),0,$B$13),0.2),0.95)</f>
        <v>0.545297863319497</v>
      </c>
      <c r="E542" s="11" t="n">
        <f aca="false">ROUND(C542*D542,0)</f>
        <v>1258</v>
      </c>
      <c r="F542" s="20" t="n">
        <f aca="false">C542*(0.6*$B$8+0.15*$B$9+0.19*$B$10+0.06*$B$11)</f>
        <v>39034.44</v>
      </c>
      <c r="G542" s="20" t="n">
        <f aca="false">E542*$B$7</f>
        <v>56610</v>
      </c>
      <c r="H542" s="20" t="n">
        <f aca="false">E542*$B$14</f>
        <v>18870</v>
      </c>
      <c r="I542" s="20" t="n">
        <f aca="false">F542+G542+H542</f>
        <v>114514.44</v>
      </c>
    </row>
    <row r="543" customFormat="false" ht="15" hidden="false" customHeight="true" outlineLevel="0" collapsed="false">
      <c r="A543" s="6" t="n">
        <v>526</v>
      </c>
      <c r="B543" s="11" t="n">
        <f aca="true">NORMINV(RAND(),$B$5,$B$6)</f>
        <v>2043.44060650753</v>
      </c>
      <c r="C543" s="11" t="n">
        <f aca="false">MAX(ROUND(B543,0),500)</f>
        <v>2043</v>
      </c>
      <c r="D543" s="8" t="n">
        <f aca="true">MIN(MAX($B$12+NORMINV(RAND(),0,$B$13),0.2),0.95)</f>
        <v>0.50979394041934</v>
      </c>
      <c r="E543" s="11" t="n">
        <f aca="false">ROUND(C543*D543,0)</f>
        <v>1042</v>
      </c>
      <c r="F543" s="20" t="n">
        <f aca="false">C543*(0.6*$B$8+0.15*$B$9+0.19*$B$10+0.06*$B$11)</f>
        <v>34567.56</v>
      </c>
      <c r="G543" s="20" t="n">
        <f aca="false">E543*$B$7</f>
        <v>46890</v>
      </c>
      <c r="H543" s="20" t="n">
        <f aca="false">E543*$B$14</f>
        <v>15630</v>
      </c>
      <c r="I543" s="20" t="n">
        <f aca="false">F543+G543+H543</f>
        <v>97087.56</v>
      </c>
    </row>
    <row r="544" customFormat="false" ht="15" hidden="false" customHeight="true" outlineLevel="0" collapsed="false">
      <c r="A544" s="6" t="n">
        <v>527</v>
      </c>
      <c r="B544" s="11" t="n">
        <f aca="true">NORMINV(RAND(),$B$5,$B$6)</f>
        <v>2222.14379991534</v>
      </c>
      <c r="C544" s="11" t="n">
        <f aca="false">MAX(ROUND(B544,0),500)</f>
        <v>2222</v>
      </c>
      <c r="D544" s="8" t="n">
        <f aca="true">MIN(MAX($B$12+NORMINV(RAND(),0,$B$13),0.2),0.95)</f>
        <v>0.544802323429716</v>
      </c>
      <c r="E544" s="11" t="n">
        <f aca="false">ROUND(C544*D544,0)</f>
        <v>1211</v>
      </c>
      <c r="F544" s="20" t="n">
        <f aca="false">C544*(0.6*$B$8+0.15*$B$9+0.19*$B$10+0.06*$B$11)</f>
        <v>37596.24</v>
      </c>
      <c r="G544" s="20" t="n">
        <f aca="false">E544*$B$7</f>
        <v>54495</v>
      </c>
      <c r="H544" s="20" t="n">
        <f aca="false">E544*$B$14</f>
        <v>18165</v>
      </c>
      <c r="I544" s="20" t="n">
        <f aca="false">F544+G544+H544</f>
        <v>110256.24</v>
      </c>
    </row>
    <row r="545" customFormat="false" ht="15" hidden="false" customHeight="true" outlineLevel="0" collapsed="false">
      <c r="A545" s="6" t="n">
        <v>528</v>
      </c>
      <c r="B545" s="11" t="n">
        <f aca="true">NORMINV(RAND(),$B$5,$B$6)</f>
        <v>2241.95643914759</v>
      </c>
      <c r="C545" s="11" t="n">
        <f aca="false">MAX(ROUND(B545,0),500)</f>
        <v>2242</v>
      </c>
      <c r="D545" s="8" t="n">
        <f aca="true">MIN(MAX($B$12+NORMINV(RAND(),0,$B$13),0.2),0.95)</f>
        <v>0.580752879221454</v>
      </c>
      <c r="E545" s="11" t="n">
        <f aca="false">ROUND(C545*D545,0)</f>
        <v>1302</v>
      </c>
      <c r="F545" s="20" t="n">
        <f aca="false">C545*(0.6*$B$8+0.15*$B$9+0.19*$B$10+0.06*$B$11)</f>
        <v>37934.64</v>
      </c>
      <c r="G545" s="20" t="n">
        <f aca="false">E545*$B$7</f>
        <v>58590</v>
      </c>
      <c r="H545" s="20" t="n">
        <f aca="false">E545*$B$14</f>
        <v>19530</v>
      </c>
      <c r="I545" s="20" t="n">
        <f aca="false">F545+G545+H545</f>
        <v>116054.64</v>
      </c>
    </row>
    <row r="546" customFormat="false" ht="15" hidden="false" customHeight="true" outlineLevel="0" collapsed="false">
      <c r="A546" s="6" t="n">
        <v>529</v>
      </c>
      <c r="B546" s="11" t="n">
        <f aca="true">NORMINV(RAND(),$B$5,$B$6)</f>
        <v>1792.62730363339</v>
      </c>
      <c r="C546" s="11" t="n">
        <f aca="false">MAX(ROUND(B546,0),500)</f>
        <v>1793</v>
      </c>
      <c r="D546" s="8" t="n">
        <f aca="true">MIN(MAX($B$12+NORMINV(RAND(),0,$B$13),0.2),0.95)</f>
        <v>0.55610365860225</v>
      </c>
      <c r="E546" s="11" t="n">
        <f aca="false">ROUND(C546*D546,0)</f>
        <v>997</v>
      </c>
      <c r="F546" s="20" t="n">
        <f aca="false">C546*(0.6*$B$8+0.15*$B$9+0.19*$B$10+0.06*$B$11)</f>
        <v>30337.56</v>
      </c>
      <c r="G546" s="20" t="n">
        <f aca="false">E546*$B$7</f>
        <v>44865</v>
      </c>
      <c r="H546" s="20" t="n">
        <f aca="false">E546*$B$14</f>
        <v>14955</v>
      </c>
      <c r="I546" s="20" t="n">
        <f aca="false">F546+G546+H546</f>
        <v>90157.56</v>
      </c>
    </row>
    <row r="547" customFormat="false" ht="15" hidden="false" customHeight="true" outlineLevel="0" collapsed="false">
      <c r="A547" s="6" t="n">
        <v>530</v>
      </c>
      <c r="B547" s="11" t="n">
        <f aca="true">NORMINV(RAND(),$B$5,$B$6)</f>
        <v>2128.93171924295</v>
      </c>
      <c r="C547" s="11" t="n">
        <f aca="false">MAX(ROUND(B547,0),500)</f>
        <v>2129</v>
      </c>
      <c r="D547" s="8" t="n">
        <f aca="true">MIN(MAX($B$12+NORMINV(RAND(),0,$B$13),0.2),0.95)</f>
        <v>0.499330720310231</v>
      </c>
      <c r="E547" s="11" t="n">
        <f aca="false">ROUND(C547*D547,0)</f>
        <v>1063</v>
      </c>
      <c r="F547" s="20" t="n">
        <f aca="false">C547*(0.6*$B$8+0.15*$B$9+0.19*$B$10+0.06*$B$11)</f>
        <v>36022.68</v>
      </c>
      <c r="G547" s="20" t="n">
        <f aca="false">E547*$B$7</f>
        <v>47835</v>
      </c>
      <c r="H547" s="20" t="n">
        <f aca="false">E547*$B$14</f>
        <v>15945</v>
      </c>
      <c r="I547" s="20" t="n">
        <f aca="false">F547+G547+H547</f>
        <v>99802.68</v>
      </c>
    </row>
    <row r="548" customFormat="false" ht="15" hidden="false" customHeight="true" outlineLevel="0" collapsed="false">
      <c r="A548" s="6" t="n">
        <v>531</v>
      </c>
      <c r="B548" s="11" t="n">
        <f aca="true">NORMINV(RAND(),$B$5,$B$6)</f>
        <v>2284.43355357118</v>
      </c>
      <c r="C548" s="11" t="n">
        <f aca="false">MAX(ROUND(B548,0),500)</f>
        <v>2284</v>
      </c>
      <c r="D548" s="8" t="n">
        <f aca="true">MIN(MAX($B$12+NORMINV(RAND(),0,$B$13),0.2),0.95)</f>
        <v>0.529930552221729</v>
      </c>
      <c r="E548" s="11" t="n">
        <f aca="false">ROUND(C548*D548,0)</f>
        <v>1210</v>
      </c>
      <c r="F548" s="20" t="n">
        <f aca="false">C548*(0.6*$B$8+0.15*$B$9+0.19*$B$10+0.06*$B$11)</f>
        <v>38645.28</v>
      </c>
      <c r="G548" s="20" t="n">
        <f aca="false">E548*$B$7</f>
        <v>54450</v>
      </c>
      <c r="H548" s="20" t="n">
        <f aca="false">E548*$B$14</f>
        <v>18150</v>
      </c>
      <c r="I548" s="20" t="n">
        <f aca="false">F548+G548+H548</f>
        <v>111245.28</v>
      </c>
    </row>
    <row r="549" customFormat="false" ht="15" hidden="false" customHeight="true" outlineLevel="0" collapsed="false">
      <c r="A549" s="6" t="n">
        <v>532</v>
      </c>
      <c r="B549" s="11" t="n">
        <f aca="true">NORMINV(RAND(),$B$5,$B$6)</f>
        <v>1550.8431053384</v>
      </c>
      <c r="C549" s="11" t="n">
        <f aca="false">MAX(ROUND(B549,0),500)</f>
        <v>1551</v>
      </c>
      <c r="D549" s="8" t="n">
        <f aca="true">MIN(MAX($B$12+NORMINV(RAND(),0,$B$13),0.2),0.95)</f>
        <v>0.534225864771379</v>
      </c>
      <c r="E549" s="11" t="n">
        <f aca="false">ROUND(C549*D549,0)</f>
        <v>829</v>
      </c>
      <c r="F549" s="20" t="n">
        <f aca="false">C549*(0.6*$B$8+0.15*$B$9+0.19*$B$10+0.06*$B$11)</f>
        <v>26242.92</v>
      </c>
      <c r="G549" s="20" t="n">
        <f aca="false">E549*$B$7</f>
        <v>37305</v>
      </c>
      <c r="H549" s="20" t="n">
        <f aca="false">E549*$B$14</f>
        <v>12435</v>
      </c>
      <c r="I549" s="20" t="n">
        <f aca="false">F549+G549+H549</f>
        <v>75982.92</v>
      </c>
    </row>
    <row r="550" customFormat="false" ht="15" hidden="false" customHeight="true" outlineLevel="0" collapsed="false">
      <c r="A550" s="6" t="n">
        <v>533</v>
      </c>
      <c r="B550" s="11" t="n">
        <f aca="true">NORMINV(RAND(),$B$5,$B$6)</f>
        <v>1712.74921679755</v>
      </c>
      <c r="C550" s="11" t="n">
        <f aca="false">MAX(ROUND(B550,0),500)</f>
        <v>1713</v>
      </c>
      <c r="D550" s="8" t="n">
        <f aca="true">MIN(MAX($B$12+NORMINV(RAND(),0,$B$13),0.2),0.95)</f>
        <v>0.483949573652522</v>
      </c>
      <c r="E550" s="11" t="n">
        <f aca="false">ROUND(C550*D550,0)</f>
        <v>829</v>
      </c>
      <c r="F550" s="20" t="n">
        <f aca="false">C550*(0.6*$B$8+0.15*$B$9+0.19*$B$10+0.06*$B$11)</f>
        <v>28983.96</v>
      </c>
      <c r="G550" s="20" t="n">
        <f aca="false">E550*$B$7</f>
        <v>37305</v>
      </c>
      <c r="H550" s="20" t="n">
        <f aca="false">E550*$B$14</f>
        <v>12435</v>
      </c>
      <c r="I550" s="20" t="n">
        <f aca="false">F550+G550+H550</f>
        <v>78723.96</v>
      </c>
    </row>
    <row r="551" customFormat="false" ht="15" hidden="false" customHeight="true" outlineLevel="0" collapsed="false">
      <c r="A551" s="6" t="n">
        <v>534</v>
      </c>
      <c r="B551" s="11" t="n">
        <f aca="true">NORMINV(RAND(),$B$5,$B$6)</f>
        <v>1843.01153441642</v>
      </c>
      <c r="C551" s="11" t="n">
        <f aca="false">MAX(ROUND(B551,0),500)</f>
        <v>1843</v>
      </c>
      <c r="D551" s="8" t="n">
        <f aca="true">MIN(MAX($B$12+NORMINV(RAND(),0,$B$13),0.2),0.95)</f>
        <v>0.528084905426628</v>
      </c>
      <c r="E551" s="11" t="n">
        <f aca="false">ROUND(C551*D551,0)</f>
        <v>973</v>
      </c>
      <c r="F551" s="20" t="n">
        <f aca="false">C551*(0.6*$B$8+0.15*$B$9+0.19*$B$10+0.06*$B$11)</f>
        <v>31183.56</v>
      </c>
      <c r="G551" s="20" t="n">
        <f aca="false">E551*$B$7</f>
        <v>43785</v>
      </c>
      <c r="H551" s="20" t="n">
        <f aca="false">E551*$B$14</f>
        <v>14595</v>
      </c>
      <c r="I551" s="20" t="n">
        <f aca="false">F551+G551+H551</f>
        <v>89563.56</v>
      </c>
    </row>
    <row r="552" customFormat="false" ht="15" hidden="false" customHeight="true" outlineLevel="0" collapsed="false">
      <c r="A552" s="6" t="n">
        <v>535</v>
      </c>
      <c r="B552" s="11" t="n">
        <f aca="true">NORMINV(RAND(),$B$5,$B$6)</f>
        <v>1448.64422680193</v>
      </c>
      <c r="C552" s="11" t="n">
        <f aca="false">MAX(ROUND(B552,0),500)</f>
        <v>1449</v>
      </c>
      <c r="D552" s="8" t="n">
        <f aca="true">MIN(MAX($B$12+NORMINV(RAND(),0,$B$13),0.2),0.95)</f>
        <v>0.499920128526712</v>
      </c>
      <c r="E552" s="11" t="n">
        <f aca="false">ROUND(C552*D552,0)</f>
        <v>724</v>
      </c>
      <c r="F552" s="20" t="n">
        <f aca="false">C552*(0.6*$B$8+0.15*$B$9+0.19*$B$10+0.06*$B$11)</f>
        <v>24517.08</v>
      </c>
      <c r="G552" s="20" t="n">
        <f aca="false">E552*$B$7</f>
        <v>32580</v>
      </c>
      <c r="H552" s="20" t="n">
        <f aca="false">E552*$B$14</f>
        <v>10860</v>
      </c>
      <c r="I552" s="20" t="n">
        <f aca="false">F552+G552+H552</f>
        <v>67957.08</v>
      </c>
    </row>
    <row r="553" customFormat="false" ht="15" hidden="false" customHeight="true" outlineLevel="0" collapsed="false">
      <c r="A553" s="6" t="n">
        <v>536</v>
      </c>
      <c r="B553" s="11" t="n">
        <f aca="true">NORMINV(RAND(),$B$5,$B$6)</f>
        <v>1801.43480315408</v>
      </c>
      <c r="C553" s="11" t="n">
        <f aca="false">MAX(ROUND(B553,0),500)</f>
        <v>1801</v>
      </c>
      <c r="D553" s="8" t="n">
        <f aca="true">MIN(MAX($B$12+NORMINV(RAND(),0,$B$13),0.2),0.95)</f>
        <v>0.533733488118695</v>
      </c>
      <c r="E553" s="11" t="n">
        <f aca="false">ROUND(C553*D553,0)</f>
        <v>961</v>
      </c>
      <c r="F553" s="20" t="n">
        <f aca="false">C553*(0.6*$B$8+0.15*$B$9+0.19*$B$10+0.06*$B$11)</f>
        <v>30472.92</v>
      </c>
      <c r="G553" s="20" t="n">
        <f aca="false">E553*$B$7</f>
        <v>43245</v>
      </c>
      <c r="H553" s="20" t="n">
        <f aca="false">E553*$B$14</f>
        <v>14415</v>
      </c>
      <c r="I553" s="20" t="n">
        <f aca="false">F553+G553+H553</f>
        <v>88132.92</v>
      </c>
    </row>
    <row r="554" customFormat="false" ht="15" hidden="false" customHeight="true" outlineLevel="0" collapsed="false">
      <c r="A554" s="6" t="n">
        <v>537</v>
      </c>
      <c r="B554" s="11" t="n">
        <f aca="true">NORMINV(RAND(),$B$5,$B$6)</f>
        <v>2220.86442660653</v>
      </c>
      <c r="C554" s="11" t="n">
        <f aca="false">MAX(ROUND(B554,0),500)</f>
        <v>2221</v>
      </c>
      <c r="D554" s="8" t="n">
        <f aca="true">MIN(MAX($B$12+NORMINV(RAND(),0,$B$13),0.2),0.95)</f>
        <v>0.599189649203657</v>
      </c>
      <c r="E554" s="11" t="n">
        <f aca="false">ROUND(C554*D554,0)</f>
        <v>1331</v>
      </c>
      <c r="F554" s="20" t="n">
        <f aca="false">C554*(0.6*$B$8+0.15*$B$9+0.19*$B$10+0.06*$B$11)</f>
        <v>37579.32</v>
      </c>
      <c r="G554" s="20" t="n">
        <f aca="false">E554*$B$7</f>
        <v>59895</v>
      </c>
      <c r="H554" s="20" t="n">
        <f aca="false">E554*$B$14</f>
        <v>19965</v>
      </c>
      <c r="I554" s="20" t="n">
        <f aca="false">F554+G554+H554</f>
        <v>117439.32</v>
      </c>
    </row>
    <row r="555" customFormat="false" ht="15" hidden="false" customHeight="true" outlineLevel="0" collapsed="false">
      <c r="A555" s="6" t="n">
        <v>538</v>
      </c>
      <c r="B555" s="11" t="n">
        <f aca="true">NORMINV(RAND(),$B$5,$B$6)</f>
        <v>2089.74443283674</v>
      </c>
      <c r="C555" s="11" t="n">
        <f aca="false">MAX(ROUND(B555,0),500)</f>
        <v>2090</v>
      </c>
      <c r="D555" s="8" t="n">
        <f aca="true">MIN(MAX($B$12+NORMINV(RAND(),0,$B$13),0.2),0.95)</f>
        <v>0.615682823569847</v>
      </c>
      <c r="E555" s="11" t="n">
        <f aca="false">ROUND(C555*D555,0)</f>
        <v>1287</v>
      </c>
      <c r="F555" s="20" t="n">
        <f aca="false">C555*(0.6*$B$8+0.15*$B$9+0.19*$B$10+0.06*$B$11)</f>
        <v>35362.8</v>
      </c>
      <c r="G555" s="20" t="n">
        <f aca="false">E555*$B$7</f>
        <v>57915</v>
      </c>
      <c r="H555" s="20" t="n">
        <f aca="false">E555*$B$14</f>
        <v>19305</v>
      </c>
      <c r="I555" s="20" t="n">
        <f aca="false">F555+G555+H555</f>
        <v>112582.8</v>
      </c>
    </row>
    <row r="556" customFormat="false" ht="15" hidden="false" customHeight="true" outlineLevel="0" collapsed="false">
      <c r="A556" s="6" t="n">
        <v>539</v>
      </c>
      <c r="B556" s="11" t="n">
        <f aca="true">NORMINV(RAND(),$B$5,$B$6)</f>
        <v>1817.00364975026</v>
      </c>
      <c r="C556" s="11" t="n">
        <f aca="false">MAX(ROUND(B556,0),500)</f>
        <v>1817</v>
      </c>
      <c r="D556" s="8" t="n">
        <f aca="true">MIN(MAX($B$12+NORMINV(RAND(),0,$B$13),0.2),0.95)</f>
        <v>0.526967069099212</v>
      </c>
      <c r="E556" s="11" t="n">
        <f aca="false">ROUND(C556*D556,0)</f>
        <v>957</v>
      </c>
      <c r="F556" s="20" t="n">
        <f aca="false">C556*(0.6*$B$8+0.15*$B$9+0.19*$B$10+0.06*$B$11)</f>
        <v>30743.64</v>
      </c>
      <c r="G556" s="20" t="n">
        <f aca="false">E556*$B$7</f>
        <v>43065</v>
      </c>
      <c r="H556" s="20" t="n">
        <f aca="false">E556*$B$14</f>
        <v>14355</v>
      </c>
      <c r="I556" s="20" t="n">
        <f aca="false">F556+G556+H556</f>
        <v>88163.64</v>
      </c>
    </row>
    <row r="557" customFormat="false" ht="15" hidden="false" customHeight="true" outlineLevel="0" collapsed="false">
      <c r="A557" s="6" t="n">
        <v>540</v>
      </c>
      <c r="B557" s="11" t="n">
        <f aca="true">NORMINV(RAND(),$B$5,$B$6)</f>
        <v>2430.78185013889</v>
      </c>
      <c r="C557" s="11" t="n">
        <f aca="false">MAX(ROUND(B557,0),500)</f>
        <v>2431</v>
      </c>
      <c r="D557" s="8" t="n">
        <f aca="true">MIN(MAX($B$12+NORMINV(RAND(),0,$B$13),0.2),0.95)</f>
        <v>0.518296559685273</v>
      </c>
      <c r="E557" s="11" t="n">
        <f aca="false">ROUND(C557*D557,0)</f>
        <v>1260</v>
      </c>
      <c r="F557" s="20" t="n">
        <f aca="false">C557*(0.6*$B$8+0.15*$B$9+0.19*$B$10+0.06*$B$11)</f>
        <v>41132.52</v>
      </c>
      <c r="G557" s="20" t="n">
        <f aca="false">E557*$B$7</f>
        <v>56700</v>
      </c>
      <c r="H557" s="20" t="n">
        <f aca="false">E557*$B$14</f>
        <v>18900</v>
      </c>
      <c r="I557" s="20" t="n">
        <f aca="false">F557+G557+H557</f>
        <v>116732.52</v>
      </c>
    </row>
    <row r="558" customFormat="false" ht="15" hidden="false" customHeight="true" outlineLevel="0" collapsed="false">
      <c r="A558" s="6" t="n">
        <v>541</v>
      </c>
      <c r="B558" s="11" t="n">
        <f aca="true">NORMINV(RAND(),$B$5,$B$6)</f>
        <v>2589.03070697321</v>
      </c>
      <c r="C558" s="11" t="n">
        <f aca="false">MAX(ROUND(B558,0),500)</f>
        <v>2589</v>
      </c>
      <c r="D558" s="8" t="n">
        <f aca="true">MIN(MAX($B$12+NORMINV(RAND(),0,$B$13),0.2),0.95)</f>
        <v>0.574482869986994</v>
      </c>
      <c r="E558" s="11" t="n">
        <f aca="false">ROUND(C558*D558,0)</f>
        <v>1487</v>
      </c>
      <c r="F558" s="20" t="n">
        <f aca="false">C558*(0.6*$B$8+0.15*$B$9+0.19*$B$10+0.06*$B$11)</f>
        <v>43805.88</v>
      </c>
      <c r="G558" s="20" t="n">
        <f aca="false">E558*$B$7</f>
        <v>66915</v>
      </c>
      <c r="H558" s="20" t="n">
        <f aca="false">E558*$B$14</f>
        <v>22305</v>
      </c>
      <c r="I558" s="20" t="n">
        <f aca="false">F558+G558+H558</f>
        <v>133025.88</v>
      </c>
    </row>
    <row r="559" customFormat="false" ht="15" hidden="false" customHeight="true" outlineLevel="0" collapsed="false">
      <c r="A559" s="6" t="n">
        <v>542</v>
      </c>
      <c r="B559" s="11" t="n">
        <f aca="true">NORMINV(RAND(),$B$5,$B$6)</f>
        <v>2329.40724030083</v>
      </c>
      <c r="C559" s="11" t="n">
        <f aca="false">MAX(ROUND(B559,0),500)</f>
        <v>2329</v>
      </c>
      <c r="D559" s="8" t="n">
        <f aca="true">MIN(MAX($B$12+NORMINV(RAND(),0,$B$13),0.2),0.95)</f>
        <v>0.532826201772785</v>
      </c>
      <c r="E559" s="11" t="n">
        <f aca="false">ROUND(C559*D559,0)</f>
        <v>1241</v>
      </c>
      <c r="F559" s="20" t="n">
        <f aca="false">C559*(0.6*$B$8+0.15*$B$9+0.19*$B$10+0.06*$B$11)</f>
        <v>39406.68</v>
      </c>
      <c r="G559" s="20" t="n">
        <f aca="false">E559*$B$7</f>
        <v>55845</v>
      </c>
      <c r="H559" s="20" t="n">
        <f aca="false">E559*$B$14</f>
        <v>18615</v>
      </c>
      <c r="I559" s="20" t="n">
        <f aca="false">F559+G559+H559</f>
        <v>113866.68</v>
      </c>
    </row>
    <row r="560" customFormat="false" ht="15" hidden="false" customHeight="true" outlineLevel="0" collapsed="false">
      <c r="A560" s="6" t="n">
        <v>543</v>
      </c>
      <c r="B560" s="11" t="n">
        <f aca="true">NORMINV(RAND(),$B$5,$B$6)</f>
        <v>1705.23519535951</v>
      </c>
      <c r="C560" s="11" t="n">
        <f aca="false">MAX(ROUND(B560,0),500)</f>
        <v>1705</v>
      </c>
      <c r="D560" s="8" t="n">
        <f aca="true">MIN(MAX($B$12+NORMINV(RAND(),0,$B$13),0.2),0.95)</f>
        <v>0.54121349207771</v>
      </c>
      <c r="E560" s="11" t="n">
        <f aca="false">ROUND(C560*D560,0)</f>
        <v>923</v>
      </c>
      <c r="F560" s="20" t="n">
        <f aca="false">C560*(0.6*$B$8+0.15*$B$9+0.19*$B$10+0.06*$B$11)</f>
        <v>28848.6</v>
      </c>
      <c r="G560" s="20" t="n">
        <f aca="false">E560*$B$7</f>
        <v>41535</v>
      </c>
      <c r="H560" s="20" t="n">
        <f aca="false">E560*$B$14</f>
        <v>13845</v>
      </c>
      <c r="I560" s="20" t="n">
        <f aca="false">F560+G560+H560</f>
        <v>84228.6</v>
      </c>
    </row>
    <row r="561" customFormat="false" ht="15" hidden="false" customHeight="true" outlineLevel="0" collapsed="false">
      <c r="A561" s="6" t="n">
        <v>544</v>
      </c>
      <c r="B561" s="11" t="n">
        <f aca="true">NORMINV(RAND(),$B$5,$B$6)</f>
        <v>1923.83549828954</v>
      </c>
      <c r="C561" s="11" t="n">
        <f aca="false">MAX(ROUND(B561,0),500)</f>
        <v>1924</v>
      </c>
      <c r="D561" s="8" t="n">
        <f aca="true">MIN(MAX($B$12+NORMINV(RAND(),0,$B$13),0.2),0.95)</f>
        <v>0.574162507746877</v>
      </c>
      <c r="E561" s="11" t="n">
        <f aca="false">ROUND(C561*D561,0)</f>
        <v>1105</v>
      </c>
      <c r="F561" s="20" t="n">
        <f aca="false">C561*(0.6*$B$8+0.15*$B$9+0.19*$B$10+0.06*$B$11)</f>
        <v>32554.08</v>
      </c>
      <c r="G561" s="20" t="n">
        <f aca="false">E561*$B$7</f>
        <v>49725</v>
      </c>
      <c r="H561" s="20" t="n">
        <f aca="false">E561*$B$14</f>
        <v>16575</v>
      </c>
      <c r="I561" s="20" t="n">
        <f aca="false">F561+G561+H561</f>
        <v>98854.08</v>
      </c>
    </row>
    <row r="562" customFormat="false" ht="15" hidden="false" customHeight="true" outlineLevel="0" collapsed="false">
      <c r="A562" s="6" t="n">
        <v>545</v>
      </c>
      <c r="B562" s="11" t="n">
        <f aca="true">NORMINV(RAND(),$B$5,$B$6)</f>
        <v>1527.50108723101</v>
      </c>
      <c r="C562" s="11" t="n">
        <f aca="false">MAX(ROUND(B562,0),500)</f>
        <v>1528</v>
      </c>
      <c r="D562" s="8" t="n">
        <f aca="true">MIN(MAX($B$12+NORMINV(RAND(),0,$B$13),0.2),0.95)</f>
        <v>0.600137775305443</v>
      </c>
      <c r="E562" s="11" t="n">
        <f aca="false">ROUND(C562*D562,0)</f>
        <v>917</v>
      </c>
      <c r="F562" s="20" t="n">
        <f aca="false">C562*(0.6*$B$8+0.15*$B$9+0.19*$B$10+0.06*$B$11)</f>
        <v>25853.76</v>
      </c>
      <c r="G562" s="20" t="n">
        <f aca="false">E562*$B$7</f>
        <v>41265</v>
      </c>
      <c r="H562" s="20" t="n">
        <f aca="false">E562*$B$14</f>
        <v>13755</v>
      </c>
      <c r="I562" s="20" t="n">
        <f aca="false">F562+G562+H562</f>
        <v>80873.76</v>
      </c>
    </row>
    <row r="563" customFormat="false" ht="15" hidden="false" customHeight="true" outlineLevel="0" collapsed="false">
      <c r="A563" s="6" t="n">
        <v>546</v>
      </c>
      <c r="B563" s="11" t="n">
        <f aca="true">NORMINV(RAND(),$B$5,$B$6)</f>
        <v>1658.3805527862</v>
      </c>
      <c r="C563" s="11" t="n">
        <f aca="false">MAX(ROUND(B563,0),500)</f>
        <v>1658</v>
      </c>
      <c r="D563" s="8" t="n">
        <f aca="true">MIN(MAX($B$12+NORMINV(RAND(),0,$B$13),0.2),0.95)</f>
        <v>0.552074287616207</v>
      </c>
      <c r="E563" s="11" t="n">
        <f aca="false">ROUND(C563*D563,0)</f>
        <v>915</v>
      </c>
      <c r="F563" s="20" t="n">
        <f aca="false">C563*(0.6*$B$8+0.15*$B$9+0.19*$B$10+0.06*$B$11)</f>
        <v>28053.36</v>
      </c>
      <c r="G563" s="20" t="n">
        <f aca="false">E563*$B$7</f>
        <v>41175</v>
      </c>
      <c r="H563" s="20" t="n">
        <f aca="false">E563*$B$14</f>
        <v>13725</v>
      </c>
      <c r="I563" s="20" t="n">
        <f aca="false">F563+G563+H563</f>
        <v>82953.36</v>
      </c>
    </row>
    <row r="564" customFormat="false" ht="15" hidden="false" customHeight="true" outlineLevel="0" collapsed="false">
      <c r="A564" s="6" t="n">
        <v>547</v>
      </c>
      <c r="B564" s="11" t="n">
        <f aca="true">NORMINV(RAND(),$B$5,$B$6)</f>
        <v>1798.56194158194</v>
      </c>
      <c r="C564" s="11" t="n">
        <f aca="false">MAX(ROUND(B564,0),500)</f>
        <v>1799</v>
      </c>
      <c r="D564" s="8" t="n">
        <f aca="true">MIN(MAX($B$12+NORMINV(RAND(),0,$B$13),0.2),0.95)</f>
        <v>0.593413912883729</v>
      </c>
      <c r="E564" s="11" t="n">
        <f aca="false">ROUND(C564*D564,0)</f>
        <v>1068</v>
      </c>
      <c r="F564" s="20" t="n">
        <f aca="false">C564*(0.6*$B$8+0.15*$B$9+0.19*$B$10+0.06*$B$11)</f>
        <v>30439.08</v>
      </c>
      <c r="G564" s="20" t="n">
        <f aca="false">E564*$B$7</f>
        <v>48060</v>
      </c>
      <c r="H564" s="20" t="n">
        <f aca="false">E564*$B$14</f>
        <v>16020</v>
      </c>
      <c r="I564" s="20" t="n">
        <f aca="false">F564+G564+H564</f>
        <v>94519.08</v>
      </c>
    </row>
    <row r="565" customFormat="false" ht="15" hidden="false" customHeight="true" outlineLevel="0" collapsed="false">
      <c r="A565" s="6" t="n">
        <v>548</v>
      </c>
      <c r="B565" s="11" t="n">
        <f aca="true">NORMINV(RAND(),$B$5,$B$6)</f>
        <v>1868.09573449865</v>
      </c>
      <c r="C565" s="11" t="n">
        <f aca="false">MAX(ROUND(B565,0),500)</f>
        <v>1868</v>
      </c>
      <c r="D565" s="8" t="n">
        <f aca="true">MIN(MAX($B$12+NORMINV(RAND(),0,$B$13),0.2),0.95)</f>
        <v>0.512546480703999</v>
      </c>
      <c r="E565" s="11" t="n">
        <f aca="false">ROUND(C565*D565,0)</f>
        <v>957</v>
      </c>
      <c r="F565" s="20" t="n">
        <f aca="false">C565*(0.6*$B$8+0.15*$B$9+0.19*$B$10+0.06*$B$11)</f>
        <v>31606.56</v>
      </c>
      <c r="G565" s="20" t="n">
        <f aca="false">E565*$B$7</f>
        <v>43065</v>
      </c>
      <c r="H565" s="20" t="n">
        <f aca="false">E565*$B$14</f>
        <v>14355</v>
      </c>
      <c r="I565" s="20" t="n">
        <f aca="false">F565+G565+H565</f>
        <v>89026.56</v>
      </c>
    </row>
    <row r="566" customFormat="false" ht="15" hidden="false" customHeight="true" outlineLevel="0" collapsed="false">
      <c r="A566" s="6" t="n">
        <v>549</v>
      </c>
      <c r="B566" s="11" t="n">
        <f aca="true">NORMINV(RAND(),$B$5,$B$6)</f>
        <v>2438.81041245833</v>
      </c>
      <c r="C566" s="11" t="n">
        <f aca="false">MAX(ROUND(B566,0),500)</f>
        <v>2439</v>
      </c>
      <c r="D566" s="8" t="n">
        <f aca="true">MIN(MAX($B$12+NORMINV(RAND(),0,$B$13),0.2),0.95)</f>
        <v>0.519595930994405</v>
      </c>
      <c r="E566" s="11" t="n">
        <f aca="false">ROUND(C566*D566,0)</f>
        <v>1267</v>
      </c>
      <c r="F566" s="20" t="n">
        <f aca="false">C566*(0.6*$B$8+0.15*$B$9+0.19*$B$10+0.06*$B$11)</f>
        <v>41267.88</v>
      </c>
      <c r="G566" s="20" t="n">
        <f aca="false">E566*$B$7</f>
        <v>57015</v>
      </c>
      <c r="H566" s="20" t="n">
        <f aca="false">E566*$B$14</f>
        <v>19005</v>
      </c>
      <c r="I566" s="20" t="n">
        <f aca="false">F566+G566+H566</f>
        <v>117287.88</v>
      </c>
    </row>
    <row r="567" customFormat="false" ht="15" hidden="false" customHeight="true" outlineLevel="0" collapsed="false">
      <c r="A567" s="6" t="n">
        <v>550</v>
      </c>
      <c r="B567" s="11" t="n">
        <f aca="true">NORMINV(RAND(),$B$5,$B$6)</f>
        <v>2194.22052381061</v>
      </c>
      <c r="C567" s="11" t="n">
        <f aca="false">MAX(ROUND(B567,0),500)</f>
        <v>2194</v>
      </c>
      <c r="D567" s="8" t="n">
        <f aca="true">MIN(MAX($B$12+NORMINV(RAND(),0,$B$13),0.2),0.95)</f>
        <v>0.525133223034482</v>
      </c>
      <c r="E567" s="11" t="n">
        <f aca="false">ROUND(C567*D567,0)</f>
        <v>1152</v>
      </c>
      <c r="F567" s="20" t="n">
        <f aca="false">C567*(0.6*$B$8+0.15*$B$9+0.19*$B$10+0.06*$B$11)</f>
        <v>37122.48</v>
      </c>
      <c r="G567" s="20" t="n">
        <f aca="false">E567*$B$7</f>
        <v>51840</v>
      </c>
      <c r="H567" s="20" t="n">
        <f aca="false">E567*$B$14</f>
        <v>17280</v>
      </c>
      <c r="I567" s="20" t="n">
        <f aca="false">F567+G567+H567</f>
        <v>106242.48</v>
      </c>
    </row>
    <row r="568" customFormat="false" ht="15" hidden="false" customHeight="true" outlineLevel="0" collapsed="false">
      <c r="A568" s="6" t="n">
        <v>551</v>
      </c>
      <c r="B568" s="11" t="n">
        <f aca="true">NORMINV(RAND(),$B$5,$B$6)</f>
        <v>2157.13654666891</v>
      </c>
      <c r="C568" s="11" t="n">
        <f aca="false">MAX(ROUND(B568,0),500)</f>
        <v>2157</v>
      </c>
      <c r="D568" s="8" t="n">
        <f aca="true">MIN(MAX($B$12+NORMINV(RAND(),0,$B$13),0.2),0.95)</f>
        <v>0.569552685875387</v>
      </c>
      <c r="E568" s="11" t="n">
        <f aca="false">ROUND(C568*D568,0)</f>
        <v>1229</v>
      </c>
      <c r="F568" s="20" t="n">
        <f aca="false">C568*(0.6*$B$8+0.15*$B$9+0.19*$B$10+0.06*$B$11)</f>
        <v>36496.44</v>
      </c>
      <c r="G568" s="20" t="n">
        <f aca="false">E568*$B$7</f>
        <v>55305</v>
      </c>
      <c r="H568" s="20" t="n">
        <f aca="false">E568*$B$14</f>
        <v>18435</v>
      </c>
      <c r="I568" s="20" t="n">
        <f aca="false">F568+G568+H568</f>
        <v>110236.44</v>
      </c>
    </row>
    <row r="569" customFormat="false" ht="15" hidden="false" customHeight="true" outlineLevel="0" collapsed="false">
      <c r="A569" s="6" t="n">
        <v>552</v>
      </c>
      <c r="B569" s="11" t="n">
        <f aca="true">NORMINV(RAND(),$B$5,$B$6)</f>
        <v>1470.81759993722</v>
      </c>
      <c r="C569" s="11" t="n">
        <f aca="false">MAX(ROUND(B569,0),500)</f>
        <v>1471</v>
      </c>
      <c r="D569" s="8" t="n">
        <f aca="true">MIN(MAX($B$12+NORMINV(RAND(),0,$B$13),0.2),0.95)</f>
        <v>0.533164016454456</v>
      </c>
      <c r="E569" s="11" t="n">
        <f aca="false">ROUND(C569*D569,0)</f>
        <v>784</v>
      </c>
      <c r="F569" s="20" t="n">
        <f aca="false">C569*(0.6*$B$8+0.15*$B$9+0.19*$B$10+0.06*$B$11)</f>
        <v>24889.32</v>
      </c>
      <c r="G569" s="20" t="n">
        <f aca="false">E569*$B$7</f>
        <v>35280</v>
      </c>
      <c r="H569" s="20" t="n">
        <f aca="false">E569*$B$14</f>
        <v>11760</v>
      </c>
      <c r="I569" s="20" t="n">
        <f aca="false">F569+G569+H569</f>
        <v>71929.32</v>
      </c>
    </row>
    <row r="570" customFormat="false" ht="15" hidden="false" customHeight="true" outlineLevel="0" collapsed="false">
      <c r="A570" s="6" t="n">
        <v>553</v>
      </c>
      <c r="B570" s="11" t="n">
        <f aca="true">NORMINV(RAND(),$B$5,$B$6)</f>
        <v>1483.8477355037</v>
      </c>
      <c r="C570" s="11" t="n">
        <f aca="false">MAX(ROUND(B570,0),500)</f>
        <v>1484</v>
      </c>
      <c r="D570" s="8" t="n">
        <f aca="true">MIN(MAX($B$12+NORMINV(RAND(),0,$B$13),0.2),0.95)</f>
        <v>0.64376321506982</v>
      </c>
      <c r="E570" s="11" t="n">
        <f aca="false">ROUND(C570*D570,0)</f>
        <v>955</v>
      </c>
      <c r="F570" s="20" t="n">
        <f aca="false">C570*(0.6*$B$8+0.15*$B$9+0.19*$B$10+0.06*$B$11)</f>
        <v>25109.28</v>
      </c>
      <c r="G570" s="20" t="n">
        <f aca="false">E570*$B$7</f>
        <v>42975</v>
      </c>
      <c r="H570" s="20" t="n">
        <f aca="false">E570*$B$14</f>
        <v>14325</v>
      </c>
      <c r="I570" s="20" t="n">
        <f aca="false">F570+G570+H570</f>
        <v>82409.28</v>
      </c>
    </row>
    <row r="571" customFormat="false" ht="15" hidden="false" customHeight="true" outlineLevel="0" collapsed="false">
      <c r="A571" s="6" t="n">
        <v>554</v>
      </c>
      <c r="B571" s="11" t="n">
        <f aca="true">NORMINV(RAND(),$B$5,$B$6)</f>
        <v>2251.94482106427</v>
      </c>
      <c r="C571" s="11" t="n">
        <f aca="false">MAX(ROUND(B571,0),500)</f>
        <v>2252</v>
      </c>
      <c r="D571" s="8" t="n">
        <f aca="true">MIN(MAX($B$12+NORMINV(RAND(),0,$B$13),0.2),0.95)</f>
        <v>0.513765494237346</v>
      </c>
      <c r="E571" s="11" t="n">
        <f aca="false">ROUND(C571*D571,0)</f>
        <v>1157</v>
      </c>
      <c r="F571" s="20" t="n">
        <f aca="false">C571*(0.6*$B$8+0.15*$B$9+0.19*$B$10+0.06*$B$11)</f>
        <v>38103.84</v>
      </c>
      <c r="G571" s="20" t="n">
        <f aca="false">E571*$B$7</f>
        <v>52065</v>
      </c>
      <c r="H571" s="20" t="n">
        <f aca="false">E571*$B$14</f>
        <v>17355</v>
      </c>
      <c r="I571" s="20" t="n">
        <f aca="false">F571+G571+H571</f>
        <v>107523.84</v>
      </c>
    </row>
    <row r="572" customFormat="false" ht="15" hidden="false" customHeight="true" outlineLevel="0" collapsed="false">
      <c r="A572" s="6" t="n">
        <v>555</v>
      </c>
      <c r="B572" s="11" t="n">
        <f aca="true">NORMINV(RAND(),$B$5,$B$6)</f>
        <v>1837.07809694208</v>
      </c>
      <c r="C572" s="11" t="n">
        <f aca="false">MAX(ROUND(B572,0),500)</f>
        <v>1837</v>
      </c>
      <c r="D572" s="8" t="n">
        <f aca="true">MIN(MAX($B$12+NORMINV(RAND(),0,$B$13),0.2),0.95)</f>
        <v>0.663719679274125</v>
      </c>
      <c r="E572" s="11" t="n">
        <f aca="false">ROUND(C572*D572,0)</f>
        <v>1219</v>
      </c>
      <c r="F572" s="20" t="n">
        <f aca="false">C572*(0.6*$B$8+0.15*$B$9+0.19*$B$10+0.06*$B$11)</f>
        <v>31082.04</v>
      </c>
      <c r="G572" s="20" t="n">
        <f aca="false">E572*$B$7</f>
        <v>54855</v>
      </c>
      <c r="H572" s="20" t="n">
        <f aca="false">E572*$B$14</f>
        <v>18285</v>
      </c>
      <c r="I572" s="20" t="n">
        <f aca="false">F572+G572+H572</f>
        <v>104222.04</v>
      </c>
    </row>
    <row r="573" customFormat="false" ht="15" hidden="false" customHeight="true" outlineLevel="0" collapsed="false">
      <c r="A573" s="6" t="n">
        <v>556</v>
      </c>
      <c r="B573" s="11" t="n">
        <f aca="true">NORMINV(RAND(),$B$5,$B$6)</f>
        <v>1840.32522087463</v>
      </c>
      <c r="C573" s="11" t="n">
        <f aca="false">MAX(ROUND(B573,0),500)</f>
        <v>1840</v>
      </c>
      <c r="D573" s="8" t="n">
        <f aca="true">MIN(MAX($B$12+NORMINV(RAND(),0,$B$13),0.2),0.95)</f>
        <v>0.611587742586075</v>
      </c>
      <c r="E573" s="11" t="n">
        <f aca="false">ROUND(C573*D573,0)</f>
        <v>1125</v>
      </c>
      <c r="F573" s="20" t="n">
        <f aca="false">C573*(0.6*$B$8+0.15*$B$9+0.19*$B$10+0.06*$B$11)</f>
        <v>31132.8</v>
      </c>
      <c r="G573" s="20" t="n">
        <f aca="false">E573*$B$7</f>
        <v>50625</v>
      </c>
      <c r="H573" s="20" t="n">
        <f aca="false">E573*$B$14</f>
        <v>16875</v>
      </c>
      <c r="I573" s="20" t="n">
        <f aca="false">F573+G573+H573</f>
        <v>98632.8</v>
      </c>
    </row>
    <row r="574" customFormat="false" ht="15" hidden="false" customHeight="true" outlineLevel="0" collapsed="false">
      <c r="A574" s="6" t="n">
        <v>557</v>
      </c>
      <c r="B574" s="11" t="n">
        <f aca="true">NORMINV(RAND(),$B$5,$B$6)</f>
        <v>2457.08827296083</v>
      </c>
      <c r="C574" s="11" t="n">
        <f aca="false">MAX(ROUND(B574,0),500)</f>
        <v>2457</v>
      </c>
      <c r="D574" s="8" t="n">
        <f aca="true">MIN(MAX($B$12+NORMINV(RAND(),0,$B$13),0.2),0.95)</f>
        <v>0.512226716834873</v>
      </c>
      <c r="E574" s="11" t="n">
        <f aca="false">ROUND(C574*D574,0)</f>
        <v>1259</v>
      </c>
      <c r="F574" s="20" t="n">
        <f aca="false">C574*(0.6*$B$8+0.15*$B$9+0.19*$B$10+0.06*$B$11)</f>
        <v>41572.44</v>
      </c>
      <c r="G574" s="20" t="n">
        <f aca="false">E574*$B$7</f>
        <v>56655</v>
      </c>
      <c r="H574" s="20" t="n">
        <f aca="false">E574*$B$14</f>
        <v>18885</v>
      </c>
      <c r="I574" s="20" t="n">
        <f aca="false">F574+G574+H574</f>
        <v>117112.44</v>
      </c>
    </row>
    <row r="575" customFormat="false" ht="15" hidden="false" customHeight="true" outlineLevel="0" collapsed="false">
      <c r="A575" s="6" t="n">
        <v>558</v>
      </c>
      <c r="B575" s="11" t="n">
        <f aca="true">NORMINV(RAND(),$B$5,$B$6)</f>
        <v>2441.48590538466</v>
      </c>
      <c r="C575" s="11" t="n">
        <f aca="false">MAX(ROUND(B575,0),500)</f>
        <v>2441</v>
      </c>
      <c r="D575" s="8" t="n">
        <f aca="true">MIN(MAX($B$12+NORMINV(RAND(),0,$B$13),0.2),0.95)</f>
        <v>0.492873393342805</v>
      </c>
      <c r="E575" s="11" t="n">
        <f aca="false">ROUND(C575*D575,0)</f>
        <v>1203</v>
      </c>
      <c r="F575" s="20" t="n">
        <f aca="false">C575*(0.6*$B$8+0.15*$B$9+0.19*$B$10+0.06*$B$11)</f>
        <v>41301.72</v>
      </c>
      <c r="G575" s="20" t="n">
        <f aca="false">E575*$B$7</f>
        <v>54135</v>
      </c>
      <c r="H575" s="20" t="n">
        <f aca="false">E575*$B$14</f>
        <v>18045</v>
      </c>
      <c r="I575" s="20" t="n">
        <f aca="false">F575+G575+H575</f>
        <v>113481.72</v>
      </c>
    </row>
    <row r="576" customFormat="false" ht="15" hidden="false" customHeight="true" outlineLevel="0" collapsed="false">
      <c r="A576" s="6" t="n">
        <v>559</v>
      </c>
      <c r="B576" s="11" t="n">
        <f aca="true">NORMINV(RAND(),$B$5,$B$6)</f>
        <v>2307.26927747973</v>
      </c>
      <c r="C576" s="11" t="n">
        <f aca="false">MAX(ROUND(B576,0),500)</f>
        <v>2307</v>
      </c>
      <c r="D576" s="8" t="n">
        <f aca="true">MIN(MAX($B$12+NORMINV(RAND(),0,$B$13),0.2),0.95)</f>
        <v>0.586160249118791</v>
      </c>
      <c r="E576" s="11" t="n">
        <f aca="false">ROUND(C576*D576,0)</f>
        <v>1352</v>
      </c>
      <c r="F576" s="20" t="n">
        <f aca="false">C576*(0.6*$B$8+0.15*$B$9+0.19*$B$10+0.06*$B$11)</f>
        <v>39034.44</v>
      </c>
      <c r="G576" s="20" t="n">
        <f aca="false">E576*$B$7</f>
        <v>60840</v>
      </c>
      <c r="H576" s="20" t="n">
        <f aca="false">E576*$B$14</f>
        <v>20280</v>
      </c>
      <c r="I576" s="20" t="n">
        <f aca="false">F576+G576+H576</f>
        <v>120154.44</v>
      </c>
    </row>
    <row r="577" customFormat="false" ht="15" hidden="false" customHeight="true" outlineLevel="0" collapsed="false">
      <c r="A577" s="6" t="n">
        <v>560</v>
      </c>
      <c r="B577" s="11" t="n">
        <f aca="true">NORMINV(RAND(),$B$5,$B$6)</f>
        <v>1736.43568418349</v>
      </c>
      <c r="C577" s="11" t="n">
        <f aca="false">MAX(ROUND(B577,0),500)</f>
        <v>1736</v>
      </c>
      <c r="D577" s="8" t="n">
        <f aca="true">MIN(MAX($B$12+NORMINV(RAND(),0,$B$13),0.2),0.95)</f>
        <v>0.607204136947481</v>
      </c>
      <c r="E577" s="11" t="n">
        <f aca="false">ROUND(C577*D577,0)</f>
        <v>1054</v>
      </c>
      <c r="F577" s="20" t="n">
        <f aca="false">C577*(0.6*$B$8+0.15*$B$9+0.19*$B$10+0.06*$B$11)</f>
        <v>29373.12</v>
      </c>
      <c r="G577" s="20" t="n">
        <f aca="false">E577*$B$7</f>
        <v>47430</v>
      </c>
      <c r="H577" s="20" t="n">
        <f aca="false">E577*$B$14</f>
        <v>15810</v>
      </c>
      <c r="I577" s="20" t="n">
        <f aca="false">F577+G577+H577</f>
        <v>92613.12</v>
      </c>
    </row>
    <row r="578" customFormat="false" ht="15" hidden="false" customHeight="true" outlineLevel="0" collapsed="false">
      <c r="A578" s="6" t="n">
        <v>561</v>
      </c>
      <c r="B578" s="11" t="n">
        <f aca="true">NORMINV(RAND(),$B$5,$B$6)</f>
        <v>2054.46498925432</v>
      </c>
      <c r="C578" s="11" t="n">
        <f aca="false">MAX(ROUND(B578,0),500)</f>
        <v>2054</v>
      </c>
      <c r="D578" s="8" t="n">
        <f aca="true">MIN(MAX($B$12+NORMINV(RAND(),0,$B$13),0.2),0.95)</f>
        <v>0.441984172843187</v>
      </c>
      <c r="E578" s="11" t="n">
        <f aca="false">ROUND(C578*D578,0)</f>
        <v>908</v>
      </c>
      <c r="F578" s="20" t="n">
        <f aca="false">C578*(0.6*$B$8+0.15*$B$9+0.19*$B$10+0.06*$B$11)</f>
        <v>34753.68</v>
      </c>
      <c r="G578" s="20" t="n">
        <f aca="false">E578*$B$7</f>
        <v>40860</v>
      </c>
      <c r="H578" s="20" t="n">
        <f aca="false">E578*$B$14</f>
        <v>13620</v>
      </c>
      <c r="I578" s="20" t="n">
        <f aca="false">F578+G578+H578</f>
        <v>89233.68</v>
      </c>
    </row>
    <row r="579" customFormat="false" ht="15" hidden="false" customHeight="true" outlineLevel="0" collapsed="false">
      <c r="A579" s="6" t="n">
        <v>562</v>
      </c>
      <c r="B579" s="11" t="n">
        <f aca="true">NORMINV(RAND(),$B$5,$B$6)</f>
        <v>2173.23195007485</v>
      </c>
      <c r="C579" s="11" t="n">
        <f aca="false">MAX(ROUND(B579,0),500)</f>
        <v>2173</v>
      </c>
      <c r="D579" s="8" t="n">
        <f aca="true">MIN(MAX($B$12+NORMINV(RAND(),0,$B$13),0.2),0.95)</f>
        <v>0.551518152193668</v>
      </c>
      <c r="E579" s="11" t="n">
        <f aca="false">ROUND(C579*D579,0)</f>
        <v>1198</v>
      </c>
      <c r="F579" s="20" t="n">
        <f aca="false">C579*(0.6*$B$8+0.15*$B$9+0.19*$B$10+0.06*$B$11)</f>
        <v>36767.16</v>
      </c>
      <c r="G579" s="20" t="n">
        <f aca="false">E579*$B$7</f>
        <v>53910</v>
      </c>
      <c r="H579" s="20" t="n">
        <f aca="false">E579*$B$14</f>
        <v>17970</v>
      </c>
      <c r="I579" s="20" t="n">
        <f aca="false">F579+G579+H579</f>
        <v>108647.16</v>
      </c>
    </row>
    <row r="580" customFormat="false" ht="15" hidden="false" customHeight="true" outlineLevel="0" collapsed="false">
      <c r="A580" s="6" t="n">
        <v>563</v>
      </c>
      <c r="B580" s="11" t="n">
        <f aca="true">NORMINV(RAND(),$B$5,$B$6)</f>
        <v>2111.36440162125</v>
      </c>
      <c r="C580" s="11" t="n">
        <f aca="false">MAX(ROUND(B580,0),500)</f>
        <v>2111</v>
      </c>
      <c r="D580" s="8" t="n">
        <f aca="true">MIN(MAX($B$12+NORMINV(RAND(),0,$B$13),0.2),0.95)</f>
        <v>0.471417322077054</v>
      </c>
      <c r="E580" s="11" t="n">
        <f aca="false">ROUND(C580*D580,0)</f>
        <v>995</v>
      </c>
      <c r="F580" s="20" t="n">
        <f aca="false">C580*(0.6*$B$8+0.15*$B$9+0.19*$B$10+0.06*$B$11)</f>
        <v>35718.12</v>
      </c>
      <c r="G580" s="20" t="n">
        <f aca="false">E580*$B$7</f>
        <v>44775</v>
      </c>
      <c r="H580" s="20" t="n">
        <f aca="false">E580*$B$14</f>
        <v>14925</v>
      </c>
      <c r="I580" s="20" t="n">
        <f aca="false">F580+G580+H580</f>
        <v>95418.12</v>
      </c>
    </row>
    <row r="581" customFormat="false" ht="15" hidden="false" customHeight="true" outlineLevel="0" collapsed="false">
      <c r="A581" s="6" t="n">
        <v>564</v>
      </c>
      <c r="B581" s="11" t="n">
        <f aca="true">NORMINV(RAND(),$B$5,$B$6)</f>
        <v>2795.76866902722</v>
      </c>
      <c r="C581" s="11" t="n">
        <f aca="false">MAX(ROUND(B581,0),500)</f>
        <v>2796</v>
      </c>
      <c r="D581" s="8" t="n">
        <f aca="true">MIN(MAX($B$12+NORMINV(RAND(),0,$B$13),0.2),0.95)</f>
        <v>0.54345188483025</v>
      </c>
      <c r="E581" s="11" t="n">
        <f aca="false">ROUND(C581*D581,0)</f>
        <v>1519</v>
      </c>
      <c r="F581" s="20" t="n">
        <f aca="false">C581*(0.6*$B$8+0.15*$B$9+0.19*$B$10+0.06*$B$11)</f>
        <v>47308.32</v>
      </c>
      <c r="G581" s="20" t="n">
        <f aca="false">E581*$B$7</f>
        <v>68355</v>
      </c>
      <c r="H581" s="20" t="n">
        <f aca="false">E581*$B$14</f>
        <v>22785</v>
      </c>
      <c r="I581" s="20" t="n">
        <f aca="false">F581+G581+H581</f>
        <v>138448.32</v>
      </c>
    </row>
    <row r="582" customFormat="false" ht="15" hidden="false" customHeight="true" outlineLevel="0" collapsed="false">
      <c r="A582" s="6" t="n">
        <v>565</v>
      </c>
      <c r="B582" s="11" t="n">
        <f aca="true">NORMINV(RAND(),$B$5,$B$6)</f>
        <v>1902.79505098019</v>
      </c>
      <c r="C582" s="11" t="n">
        <f aca="false">MAX(ROUND(B582,0),500)</f>
        <v>1903</v>
      </c>
      <c r="D582" s="8" t="n">
        <f aca="true">MIN(MAX($B$12+NORMINV(RAND(),0,$B$13),0.2),0.95)</f>
        <v>0.4913906131493</v>
      </c>
      <c r="E582" s="11" t="n">
        <f aca="false">ROUND(C582*D582,0)</f>
        <v>935</v>
      </c>
      <c r="F582" s="20" t="n">
        <f aca="false">C582*(0.6*$B$8+0.15*$B$9+0.19*$B$10+0.06*$B$11)</f>
        <v>32198.76</v>
      </c>
      <c r="G582" s="20" t="n">
        <f aca="false">E582*$B$7</f>
        <v>42075</v>
      </c>
      <c r="H582" s="20" t="n">
        <f aca="false">E582*$B$14</f>
        <v>14025</v>
      </c>
      <c r="I582" s="20" t="n">
        <f aca="false">F582+G582+H582</f>
        <v>88298.76</v>
      </c>
    </row>
    <row r="583" customFormat="false" ht="15" hidden="false" customHeight="true" outlineLevel="0" collapsed="false">
      <c r="A583" s="6" t="n">
        <v>566</v>
      </c>
      <c r="B583" s="11" t="n">
        <f aca="true">NORMINV(RAND(),$B$5,$B$6)</f>
        <v>1527.78540138303</v>
      </c>
      <c r="C583" s="11" t="n">
        <f aca="false">MAX(ROUND(B583,0),500)</f>
        <v>1528</v>
      </c>
      <c r="D583" s="8" t="n">
        <f aca="true">MIN(MAX($B$12+NORMINV(RAND(),0,$B$13),0.2),0.95)</f>
        <v>0.574764982248089</v>
      </c>
      <c r="E583" s="11" t="n">
        <f aca="false">ROUND(C583*D583,0)</f>
        <v>878</v>
      </c>
      <c r="F583" s="20" t="n">
        <f aca="false">C583*(0.6*$B$8+0.15*$B$9+0.19*$B$10+0.06*$B$11)</f>
        <v>25853.76</v>
      </c>
      <c r="G583" s="20" t="n">
        <f aca="false">E583*$B$7</f>
        <v>39510</v>
      </c>
      <c r="H583" s="20" t="n">
        <f aca="false">E583*$B$14</f>
        <v>13170</v>
      </c>
      <c r="I583" s="20" t="n">
        <f aca="false">F583+G583+H583</f>
        <v>78533.76</v>
      </c>
    </row>
    <row r="584" customFormat="false" ht="15" hidden="false" customHeight="true" outlineLevel="0" collapsed="false">
      <c r="A584" s="6" t="n">
        <v>567</v>
      </c>
      <c r="B584" s="11" t="n">
        <f aca="true">NORMINV(RAND(),$B$5,$B$6)</f>
        <v>2002.03380376885</v>
      </c>
      <c r="C584" s="11" t="n">
        <f aca="false">MAX(ROUND(B584,0),500)</f>
        <v>2002</v>
      </c>
      <c r="D584" s="8" t="n">
        <f aca="true">MIN(MAX($B$12+NORMINV(RAND(),0,$B$13),0.2),0.95)</f>
        <v>0.568330165131401</v>
      </c>
      <c r="E584" s="11" t="n">
        <f aca="false">ROUND(C584*D584,0)</f>
        <v>1138</v>
      </c>
      <c r="F584" s="20" t="n">
        <f aca="false">C584*(0.6*$B$8+0.15*$B$9+0.19*$B$10+0.06*$B$11)</f>
        <v>33873.84</v>
      </c>
      <c r="G584" s="20" t="n">
        <f aca="false">E584*$B$7</f>
        <v>51210</v>
      </c>
      <c r="H584" s="20" t="n">
        <f aca="false">E584*$B$14</f>
        <v>17070</v>
      </c>
      <c r="I584" s="20" t="n">
        <f aca="false">F584+G584+H584</f>
        <v>102153.84</v>
      </c>
    </row>
    <row r="585" customFormat="false" ht="15" hidden="false" customHeight="true" outlineLevel="0" collapsed="false">
      <c r="A585" s="6" t="n">
        <v>568</v>
      </c>
      <c r="B585" s="11" t="n">
        <f aca="true">NORMINV(RAND(),$B$5,$B$6)</f>
        <v>2341.55427619426</v>
      </c>
      <c r="C585" s="11" t="n">
        <f aca="false">MAX(ROUND(B585,0),500)</f>
        <v>2342</v>
      </c>
      <c r="D585" s="8" t="n">
        <f aca="true">MIN(MAX($B$12+NORMINV(RAND(),0,$B$13),0.2),0.95)</f>
        <v>0.575618500466096</v>
      </c>
      <c r="E585" s="11" t="n">
        <f aca="false">ROUND(C585*D585,0)</f>
        <v>1348</v>
      </c>
      <c r="F585" s="20" t="n">
        <f aca="false">C585*(0.6*$B$8+0.15*$B$9+0.19*$B$10+0.06*$B$11)</f>
        <v>39626.64</v>
      </c>
      <c r="G585" s="20" t="n">
        <f aca="false">E585*$B$7</f>
        <v>60660</v>
      </c>
      <c r="H585" s="20" t="n">
        <f aca="false">E585*$B$14</f>
        <v>20220</v>
      </c>
      <c r="I585" s="20" t="n">
        <f aca="false">F585+G585+H585</f>
        <v>120506.64</v>
      </c>
    </row>
    <row r="586" customFormat="false" ht="15" hidden="false" customHeight="true" outlineLevel="0" collapsed="false">
      <c r="A586" s="6" t="n">
        <v>569</v>
      </c>
      <c r="B586" s="11" t="n">
        <f aca="true">NORMINV(RAND(),$B$5,$B$6)</f>
        <v>1848.34958811065</v>
      </c>
      <c r="C586" s="11" t="n">
        <f aca="false">MAX(ROUND(B586,0),500)</f>
        <v>1848</v>
      </c>
      <c r="D586" s="8" t="n">
        <f aca="true">MIN(MAX($B$12+NORMINV(RAND(),0,$B$13),0.2),0.95)</f>
        <v>0.530217372612567</v>
      </c>
      <c r="E586" s="11" t="n">
        <f aca="false">ROUND(C586*D586,0)</f>
        <v>980</v>
      </c>
      <c r="F586" s="20" t="n">
        <f aca="false">C586*(0.6*$B$8+0.15*$B$9+0.19*$B$10+0.06*$B$11)</f>
        <v>31268.16</v>
      </c>
      <c r="G586" s="20" t="n">
        <f aca="false">E586*$B$7</f>
        <v>44100</v>
      </c>
      <c r="H586" s="20" t="n">
        <f aca="false">E586*$B$14</f>
        <v>14700</v>
      </c>
      <c r="I586" s="20" t="n">
        <f aca="false">F586+G586+H586</f>
        <v>90068.16</v>
      </c>
    </row>
    <row r="587" customFormat="false" ht="15" hidden="false" customHeight="true" outlineLevel="0" collapsed="false">
      <c r="A587" s="6" t="n">
        <v>570</v>
      </c>
      <c r="B587" s="11" t="n">
        <f aca="true">NORMINV(RAND(),$B$5,$B$6)</f>
        <v>1942.8410073142</v>
      </c>
      <c r="C587" s="11" t="n">
        <f aca="false">MAX(ROUND(B587,0),500)</f>
        <v>1943</v>
      </c>
      <c r="D587" s="8" t="n">
        <f aca="true">MIN(MAX($B$12+NORMINV(RAND(),0,$B$13),0.2),0.95)</f>
        <v>0.633377973493992</v>
      </c>
      <c r="E587" s="11" t="n">
        <f aca="false">ROUND(C587*D587,0)</f>
        <v>1231</v>
      </c>
      <c r="F587" s="20" t="n">
        <f aca="false">C587*(0.6*$B$8+0.15*$B$9+0.19*$B$10+0.06*$B$11)</f>
        <v>32875.56</v>
      </c>
      <c r="G587" s="20" t="n">
        <f aca="false">E587*$B$7</f>
        <v>55395</v>
      </c>
      <c r="H587" s="20" t="n">
        <f aca="false">E587*$B$14</f>
        <v>18465</v>
      </c>
      <c r="I587" s="20" t="n">
        <f aca="false">F587+G587+H587</f>
        <v>106735.56</v>
      </c>
    </row>
    <row r="588" customFormat="false" ht="15" hidden="false" customHeight="true" outlineLevel="0" collapsed="false">
      <c r="A588" s="6" t="n">
        <v>571</v>
      </c>
      <c r="B588" s="11" t="n">
        <f aca="true">NORMINV(RAND(),$B$5,$B$6)</f>
        <v>2509.85303043681</v>
      </c>
      <c r="C588" s="11" t="n">
        <f aca="false">MAX(ROUND(B588,0),500)</f>
        <v>2510</v>
      </c>
      <c r="D588" s="8" t="n">
        <f aca="true">MIN(MAX($B$12+NORMINV(RAND(),0,$B$13),0.2),0.95)</f>
        <v>0.494680754669288</v>
      </c>
      <c r="E588" s="11" t="n">
        <f aca="false">ROUND(C588*D588,0)</f>
        <v>1242</v>
      </c>
      <c r="F588" s="20" t="n">
        <f aca="false">C588*(0.6*$B$8+0.15*$B$9+0.19*$B$10+0.06*$B$11)</f>
        <v>42469.2</v>
      </c>
      <c r="G588" s="20" t="n">
        <f aca="false">E588*$B$7</f>
        <v>55890</v>
      </c>
      <c r="H588" s="20" t="n">
        <f aca="false">E588*$B$14</f>
        <v>18630</v>
      </c>
      <c r="I588" s="20" t="n">
        <f aca="false">F588+G588+H588</f>
        <v>116989.2</v>
      </c>
    </row>
    <row r="589" customFormat="false" ht="15" hidden="false" customHeight="true" outlineLevel="0" collapsed="false">
      <c r="A589" s="6" t="n">
        <v>572</v>
      </c>
      <c r="B589" s="11" t="n">
        <f aca="true">NORMINV(RAND(),$B$5,$B$6)</f>
        <v>1711.22931370214</v>
      </c>
      <c r="C589" s="11" t="n">
        <f aca="false">MAX(ROUND(B589,0),500)</f>
        <v>1711</v>
      </c>
      <c r="D589" s="8" t="n">
        <f aca="true">MIN(MAX($B$12+NORMINV(RAND(),0,$B$13),0.2),0.95)</f>
        <v>0.545901651225405</v>
      </c>
      <c r="E589" s="11" t="n">
        <f aca="false">ROUND(C589*D589,0)</f>
        <v>934</v>
      </c>
      <c r="F589" s="20" t="n">
        <f aca="false">C589*(0.6*$B$8+0.15*$B$9+0.19*$B$10+0.06*$B$11)</f>
        <v>28950.12</v>
      </c>
      <c r="G589" s="20" t="n">
        <f aca="false">E589*$B$7</f>
        <v>42030</v>
      </c>
      <c r="H589" s="20" t="n">
        <f aca="false">E589*$B$14</f>
        <v>14010</v>
      </c>
      <c r="I589" s="20" t="n">
        <f aca="false">F589+G589+H589</f>
        <v>84990.12</v>
      </c>
    </row>
    <row r="590" customFormat="false" ht="15" hidden="false" customHeight="true" outlineLevel="0" collapsed="false">
      <c r="A590" s="6" t="n">
        <v>573</v>
      </c>
      <c r="B590" s="11" t="n">
        <f aca="true">NORMINV(RAND(),$B$5,$B$6)</f>
        <v>2197.37331124991</v>
      </c>
      <c r="C590" s="11" t="n">
        <f aca="false">MAX(ROUND(B590,0),500)</f>
        <v>2197</v>
      </c>
      <c r="D590" s="8" t="n">
        <f aca="true">MIN(MAX($B$12+NORMINV(RAND(),0,$B$13),0.2),0.95)</f>
        <v>0.541683853520206</v>
      </c>
      <c r="E590" s="11" t="n">
        <f aca="false">ROUND(C590*D590,0)</f>
        <v>1190</v>
      </c>
      <c r="F590" s="20" t="n">
        <f aca="false">C590*(0.6*$B$8+0.15*$B$9+0.19*$B$10+0.06*$B$11)</f>
        <v>37173.24</v>
      </c>
      <c r="G590" s="20" t="n">
        <f aca="false">E590*$B$7</f>
        <v>53550</v>
      </c>
      <c r="H590" s="20" t="n">
        <f aca="false">E590*$B$14</f>
        <v>17850</v>
      </c>
      <c r="I590" s="20" t="n">
        <f aca="false">F590+G590+H590</f>
        <v>108573.24</v>
      </c>
    </row>
    <row r="591" customFormat="false" ht="15" hidden="false" customHeight="true" outlineLevel="0" collapsed="false">
      <c r="A591" s="6" t="n">
        <v>574</v>
      </c>
      <c r="B591" s="11" t="n">
        <f aca="true">NORMINV(RAND(),$B$5,$B$6)</f>
        <v>2187.23212923253</v>
      </c>
      <c r="C591" s="11" t="n">
        <f aca="false">MAX(ROUND(B591,0),500)</f>
        <v>2187</v>
      </c>
      <c r="D591" s="8" t="n">
        <f aca="true">MIN(MAX($B$12+NORMINV(RAND(),0,$B$13),0.2),0.95)</f>
        <v>0.568623359444324</v>
      </c>
      <c r="E591" s="11" t="n">
        <f aca="false">ROUND(C591*D591,0)</f>
        <v>1244</v>
      </c>
      <c r="F591" s="20" t="n">
        <f aca="false">C591*(0.6*$B$8+0.15*$B$9+0.19*$B$10+0.06*$B$11)</f>
        <v>37004.04</v>
      </c>
      <c r="G591" s="20" t="n">
        <f aca="false">E591*$B$7</f>
        <v>55980</v>
      </c>
      <c r="H591" s="20" t="n">
        <f aca="false">E591*$B$14</f>
        <v>18660</v>
      </c>
      <c r="I591" s="20" t="n">
        <f aca="false">F591+G591+H591</f>
        <v>111644.04</v>
      </c>
    </row>
    <row r="592" customFormat="false" ht="15" hidden="false" customHeight="true" outlineLevel="0" collapsed="false">
      <c r="A592" s="6" t="n">
        <v>575</v>
      </c>
      <c r="B592" s="11" t="n">
        <f aca="true">NORMINV(RAND(),$B$5,$B$6)</f>
        <v>2185.06482526899</v>
      </c>
      <c r="C592" s="11" t="n">
        <f aca="false">MAX(ROUND(B592,0),500)</f>
        <v>2185</v>
      </c>
      <c r="D592" s="8" t="n">
        <f aca="true">MIN(MAX($B$12+NORMINV(RAND(),0,$B$13),0.2),0.95)</f>
        <v>0.431125619937877</v>
      </c>
      <c r="E592" s="11" t="n">
        <f aca="false">ROUND(C592*D592,0)</f>
        <v>942</v>
      </c>
      <c r="F592" s="20" t="n">
        <f aca="false">C592*(0.6*$B$8+0.15*$B$9+0.19*$B$10+0.06*$B$11)</f>
        <v>36970.2</v>
      </c>
      <c r="G592" s="20" t="n">
        <f aca="false">E592*$B$7</f>
        <v>42390</v>
      </c>
      <c r="H592" s="20" t="n">
        <f aca="false">E592*$B$14</f>
        <v>14130</v>
      </c>
      <c r="I592" s="20" t="n">
        <f aca="false">F592+G592+H592</f>
        <v>93490.2</v>
      </c>
    </row>
    <row r="593" customFormat="false" ht="15" hidden="false" customHeight="true" outlineLevel="0" collapsed="false">
      <c r="A593" s="6" t="n">
        <v>576</v>
      </c>
      <c r="B593" s="11" t="n">
        <f aca="true">NORMINV(RAND(),$B$5,$B$6)</f>
        <v>1416.28677400894</v>
      </c>
      <c r="C593" s="11" t="n">
        <f aca="false">MAX(ROUND(B593,0),500)</f>
        <v>1416</v>
      </c>
      <c r="D593" s="8" t="n">
        <f aca="true">MIN(MAX($B$12+NORMINV(RAND(),0,$B$13),0.2),0.95)</f>
        <v>0.574720203298748</v>
      </c>
      <c r="E593" s="11" t="n">
        <f aca="false">ROUND(C593*D593,0)</f>
        <v>814</v>
      </c>
      <c r="F593" s="20" t="n">
        <f aca="false">C593*(0.6*$B$8+0.15*$B$9+0.19*$B$10+0.06*$B$11)</f>
        <v>23958.72</v>
      </c>
      <c r="G593" s="20" t="n">
        <f aca="false">E593*$B$7</f>
        <v>36630</v>
      </c>
      <c r="H593" s="20" t="n">
        <f aca="false">E593*$B$14</f>
        <v>12210</v>
      </c>
      <c r="I593" s="20" t="n">
        <f aca="false">F593+G593+H593</f>
        <v>72798.72</v>
      </c>
    </row>
    <row r="594" customFormat="false" ht="15" hidden="false" customHeight="true" outlineLevel="0" collapsed="false">
      <c r="A594" s="6" t="n">
        <v>577</v>
      </c>
      <c r="B594" s="11" t="n">
        <f aca="true">NORMINV(RAND(),$B$5,$B$6)</f>
        <v>2707.77205247839</v>
      </c>
      <c r="C594" s="11" t="n">
        <f aca="false">MAX(ROUND(B594,0),500)</f>
        <v>2708</v>
      </c>
      <c r="D594" s="8" t="n">
        <f aca="true">MIN(MAX($B$12+NORMINV(RAND(),0,$B$13),0.2),0.95)</f>
        <v>0.509570557364672</v>
      </c>
      <c r="E594" s="11" t="n">
        <f aca="false">ROUND(C594*D594,0)</f>
        <v>1380</v>
      </c>
      <c r="F594" s="20" t="n">
        <f aca="false">C594*(0.6*$B$8+0.15*$B$9+0.19*$B$10+0.06*$B$11)</f>
        <v>45819.36</v>
      </c>
      <c r="G594" s="20" t="n">
        <f aca="false">E594*$B$7</f>
        <v>62100</v>
      </c>
      <c r="H594" s="20" t="n">
        <f aca="false">E594*$B$14</f>
        <v>20700</v>
      </c>
      <c r="I594" s="20" t="n">
        <f aca="false">F594+G594+H594</f>
        <v>128619.36</v>
      </c>
    </row>
    <row r="595" customFormat="false" ht="15" hidden="false" customHeight="true" outlineLevel="0" collapsed="false">
      <c r="A595" s="6" t="n">
        <v>578</v>
      </c>
      <c r="B595" s="11" t="n">
        <f aca="true">NORMINV(RAND(),$B$5,$B$6)</f>
        <v>2325.79739030333</v>
      </c>
      <c r="C595" s="11" t="n">
        <f aca="false">MAX(ROUND(B595,0),500)</f>
        <v>2326</v>
      </c>
      <c r="D595" s="8" t="n">
        <f aca="true">MIN(MAX($B$12+NORMINV(RAND(),0,$B$13),0.2),0.95)</f>
        <v>0.490719379307541</v>
      </c>
      <c r="E595" s="11" t="n">
        <f aca="false">ROUND(C595*D595,0)</f>
        <v>1141</v>
      </c>
      <c r="F595" s="20" t="n">
        <f aca="false">C595*(0.6*$B$8+0.15*$B$9+0.19*$B$10+0.06*$B$11)</f>
        <v>39355.92</v>
      </c>
      <c r="G595" s="20" t="n">
        <f aca="false">E595*$B$7</f>
        <v>51345</v>
      </c>
      <c r="H595" s="20" t="n">
        <f aca="false">E595*$B$14</f>
        <v>17115</v>
      </c>
      <c r="I595" s="20" t="n">
        <f aca="false">F595+G595+H595</f>
        <v>107815.92</v>
      </c>
    </row>
    <row r="596" customFormat="false" ht="15" hidden="false" customHeight="true" outlineLevel="0" collapsed="false">
      <c r="A596" s="6" t="n">
        <v>579</v>
      </c>
      <c r="B596" s="11" t="n">
        <f aca="true">NORMINV(RAND(),$B$5,$B$6)</f>
        <v>1782.75244489463</v>
      </c>
      <c r="C596" s="11" t="n">
        <f aca="false">MAX(ROUND(B596,0),500)</f>
        <v>1783</v>
      </c>
      <c r="D596" s="8" t="n">
        <f aca="true">MIN(MAX($B$12+NORMINV(RAND(),0,$B$13),0.2),0.95)</f>
        <v>0.446506748248276</v>
      </c>
      <c r="E596" s="11" t="n">
        <f aca="false">ROUND(C596*D596,0)</f>
        <v>796</v>
      </c>
      <c r="F596" s="20" t="n">
        <f aca="false">C596*(0.6*$B$8+0.15*$B$9+0.19*$B$10+0.06*$B$11)</f>
        <v>30168.36</v>
      </c>
      <c r="G596" s="20" t="n">
        <f aca="false">E596*$B$7</f>
        <v>35820</v>
      </c>
      <c r="H596" s="20" t="n">
        <f aca="false">E596*$B$14</f>
        <v>11940</v>
      </c>
      <c r="I596" s="20" t="n">
        <f aca="false">F596+G596+H596</f>
        <v>77928.36</v>
      </c>
    </row>
    <row r="597" customFormat="false" ht="15" hidden="false" customHeight="true" outlineLevel="0" collapsed="false">
      <c r="A597" s="6" t="n">
        <v>580</v>
      </c>
      <c r="B597" s="11" t="n">
        <f aca="true">NORMINV(RAND(),$B$5,$B$6)</f>
        <v>1978.92746746197</v>
      </c>
      <c r="C597" s="11" t="n">
        <f aca="false">MAX(ROUND(B597,0),500)</f>
        <v>1979</v>
      </c>
      <c r="D597" s="8" t="n">
        <f aca="true">MIN(MAX($B$12+NORMINV(RAND(),0,$B$13),0.2),0.95)</f>
        <v>0.64274941075986</v>
      </c>
      <c r="E597" s="11" t="n">
        <f aca="false">ROUND(C597*D597,0)</f>
        <v>1272</v>
      </c>
      <c r="F597" s="20" t="n">
        <f aca="false">C597*(0.6*$B$8+0.15*$B$9+0.19*$B$10+0.06*$B$11)</f>
        <v>33484.68</v>
      </c>
      <c r="G597" s="20" t="n">
        <f aca="false">E597*$B$7</f>
        <v>57240</v>
      </c>
      <c r="H597" s="20" t="n">
        <f aca="false">E597*$B$14</f>
        <v>19080</v>
      </c>
      <c r="I597" s="20" t="n">
        <f aca="false">F597+G597+H597</f>
        <v>109804.68</v>
      </c>
    </row>
    <row r="598" customFormat="false" ht="15" hidden="false" customHeight="true" outlineLevel="0" collapsed="false">
      <c r="A598" s="6" t="n">
        <v>581</v>
      </c>
      <c r="B598" s="11" t="n">
        <f aca="true">NORMINV(RAND(),$B$5,$B$6)</f>
        <v>2197.41146574751</v>
      </c>
      <c r="C598" s="11" t="n">
        <f aca="false">MAX(ROUND(B598,0),500)</f>
        <v>2197</v>
      </c>
      <c r="D598" s="8" t="n">
        <f aca="true">MIN(MAX($B$12+NORMINV(RAND(),0,$B$13),0.2),0.95)</f>
        <v>0.627470804936121</v>
      </c>
      <c r="E598" s="11" t="n">
        <f aca="false">ROUND(C598*D598,0)</f>
        <v>1379</v>
      </c>
      <c r="F598" s="20" t="n">
        <f aca="false">C598*(0.6*$B$8+0.15*$B$9+0.19*$B$10+0.06*$B$11)</f>
        <v>37173.24</v>
      </c>
      <c r="G598" s="20" t="n">
        <f aca="false">E598*$B$7</f>
        <v>62055</v>
      </c>
      <c r="H598" s="20" t="n">
        <f aca="false">E598*$B$14</f>
        <v>20685</v>
      </c>
      <c r="I598" s="20" t="n">
        <f aca="false">F598+G598+H598</f>
        <v>119913.24</v>
      </c>
    </row>
    <row r="599" customFormat="false" ht="15" hidden="false" customHeight="true" outlineLevel="0" collapsed="false">
      <c r="A599" s="6" t="n">
        <v>582</v>
      </c>
      <c r="B599" s="11" t="n">
        <f aca="true">NORMINV(RAND(),$B$5,$B$6)</f>
        <v>2430.99301691886</v>
      </c>
      <c r="C599" s="11" t="n">
        <f aca="false">MAX(ROUND(B599,0),500)</f>
        <v>2431</v>
      </c>
      <c r="D599" s="8" t="n">
        <f aca="true">MIN(MAX($B$12+NORMINV(RAND(),0,$B$13),0.2),0.95)</f>
        <v>0.555863437835031</v>
      </c>
      <c r="E599" s="11" t="n">
        <f aca="false">ROUND(C599*D599,0)</f>
        <v>1351</v>
      </c>
      <c r="F599" s="20" t="n">
        <f aca="false">C599*(0.6*$B$8+0.15*$B$9+0.19*$B$10+0.06*$B$11)</f>
        <v>41132.52</v>
      </c>
      <c r="G599" s="20" t="n">
        <f aca="false">E599*$B$7</f>
        <v>60795</v>
      </c>
      <c r="H599" s="20" t="n">
        <f aca="false">E599*$B$14</f>
        <v>20265</v>
      </c>
      <c r="I599" s="20" t="n">
        <f aca="false">F599+G599+H599</f>
        <v>122192.52</v>
      </c>
    </row>
    <row r="600" customFormat="false" ht="15" hidden="false" customHeight="true" outlineLevel="0" collapsed="false">
      <c r="A600" s="6" t="n">
        <v>583</v>
      </c>
      <c r="B600" s="11" t="n">
        <f aca="true">NORMINV(RAND(),$B$5,$B$6)</f>
        <v>1689.21146029337</v>
      </c>
      <c r="C600" s="11" t="n">
        <f aca="false">MAX(ROUND(B600,0),500)</f>
        <v>1689</v>
      </c>
      <c r="D600" s="8" t="n">
        <f aca="true">MIN(MAX($B$12+NORMINV(RAND(),0,$B$13),0.2),0.95)</f>
        <v>0.56768161766471</v>
      </c>
      <c r="E600" s="11" t="n">
        <f aca="false">ROUND(C600*D600,0)</f>
        <v>959</v>
      </c>
      <c r="F600" s="20" t="n">
        <f aca="false">C600*(0.6*$B$8+0.15*$B$9+0.19*$B$10+0.06*$B$11)</f>
        <v>28577.88</v>
      </c>
      <c r="G600" s="20" t="n">
        <f aca="false">E600*$B$7</f>
        <v>43155</v>
      </c>
      <c r="H600" s="20" t="n">
        <f aca="false">E600*$B$14</f>
        <v>14385</v>
      </c>
      <c r="I600" s="20" t="n">
        <f aca="false">F600+G600+H600</f>
        <v>86117.88</v>
      </c>
    </row>
    <row r="601" customFormat="false" ht="15" hidden="false" customHeight="true" outlineLevel="0" collapsed="false">
      <c r="A601" s="6" t="n">
        <v>584</v>
      </c>
      <c r="B601" s="11" t="n">
        <f aca="true">NORMINV(RAND(),$B$5,$B$6)</f>
        <v>2049.03288206703</v>
      </c>
      <c r="C601" s="11" t="n">
        <f aca="false">MAX(ROUND(B601,0),500)</f>
        <v>2049</v>
      </c>
      <c r="D601" s="8" t="n">
        <f aca="true">MIN(MAX($B$12+NORMINV(RAND(),0,$B$13),0.2),0.95)</f>
        <v>0.590639313099155</v>
      </c>
      <c r="E601" s="11" t="n">
        <f aca="false">ROUND(C601*D601,0)</f>
        <v>1210</v>
      </c>
      <c r="F601" s="20" t="n">
        <f aca="false">C601*(0.6*$B$8+0.15*$B$9+0.19*$B$10+0.06*$B$11)</f>
        <v>34669.08</v>
      </c>
      <c r="G601" s="20" t="n">
        <f aca="false">E601*$B$7</f>
        <v>54450</v>
      </c>
      <c r="H601" s="20" t="n">
        <f aca="false">E601*$B$14</f>
        <v>18150</v>
      </c>
      <c r="I601" s="20" t="n">
        <f aca="false">F601+G601+H601</f>
        <v>107269.08</v>
      </c>
    </row>
    <row r="602" customFormat="false" ht="15" hidden="false" customHeight="true" outlineLevel="0" collapsed="false">
      <c r="A602" s="6" t="n">
        <v>585</v>
      </c>
      <c r="B602" s="11" t="n">
        <f aca="true">NORMINV(RAND(),$B$5,$B$6)</f>
        <v>1847.16320667051</v>
      </c>
      <c r="C602" s="11" t="n">
        <f aca="false">MAX(ROUND(B602,0),500)</f>
        <v>1847</v>
      </c>
      <c r="D602" s="8" t="n">
        <f aca="true">MIN(MAX($B$12+NORMINV(RAND(),0,$B$13),0.2),0.95)</f>
        <v>0.53185918428328</v>
      </c>
      <c r="E602" s="11" t="n">
        <f aca="false">ROUND(C602*D602,0)</f>
        <v>982</v>
      </c>
      <c r="F602" s="20" t="n">
        <f aca="false">C602*(0.6*$B$8+0.15*$B$9+0.19*$B$10+0.06*$B$11)</f>
        <v>31251.24</v>
      </c>
      <c r="G602" s="20" t="n">
        <f aca="false">E602*$B$7</f>
        <v>44190</v>
      </c>
      <c r="H602" s="20" t="n">
        <f aca="false">E602*$B$14</f>
        <v>14730</v>
      </c>
      <c r="I602" s="20" t="n">
        <f aca="false">F602+G602+H602</f>
        <v>90171.24</v>
      </c>
    </row>
    <row r="603" customFormat="false" ht="15" hidden="false" customHeight="true" outlineLevel="0" collapsed="false">
      <c r="A603" s="6" t="n">
        <v>586</v>
      </c>
      <c r="B603" s="11" t="n">
        <f aca="true">NORMINV(RAND(),$B$5,$B$6)</f>
        <v>1931.63510570821</v>
      </c>
      <c r="C603" s="11" t="n">
        <f aca="false">MAX(ROUND(B603,0),500)</f>
        <v>1932</v>
      </c>
      <c r="D603" s="8" t="n">
        <f aca="true">MIN(MAX($B$12+NORMINV(RAND(),0,$B$13),0.2),0.95)</f>
        <v>0.510127330635113</v>
      </c>
      <c r="E603" s="11" t="n">
        <f aca="false">ROUND(C603*D603,0)</f>
        <v>986</v>
      </c>
      <c r="F603" s="20" t="n">
        <f aca="false">C603*(0.6*$B$8+0.15*$B$9+0.19*$B$10+0.06*$B$11)</f>
        <v>32689.44</v>
      </c>
      <c r="G603" s="20" t="n">
        <f aca="false">E603*$B$7</f>
        <v>44370</v>
      </c>
      <c r="H603" s="20" t="n">
        <f aca="false">E603*$B$14</f>
        <v>14790</v>
      </c>
      <c r="I603" s="20" t="n">
        <f aca="false">F603+G603+H603</f>
        <v>91849.44</v>
      </c>
    </row>
    <row r="604" customFormat="false" ht="15" hidden="false" customHeight="true" outlineLevel="0" collapsed="false">
      <c r="A604" s="6" t="n">
        <v>587</v>
      </c>
      <c r="B604" s="11" t="n">
        <f aca="true">NORMINV(RAND(),$B$5,$B$6)</f>
        <v>2289.58782593689</v>
      </c>
      <c r="C604" s="11" t="n">
        <f aca="false">MAX(ROUND(B604,0),500)</f>
        <v>2290</v>
      </c>
      <c r="D604" s="8" t="n">
        <f aca="true">MIN(MAX($B$12+NORMINV(RAND(),0,$B$13),0.2),0.95)</f>
        <v>0.553866851203733</v>
      </c>
      <c r="E604" s="11" t="n">
        <f aca="false">ROUND(C604*D604,0)</f>
        <v>1268</v>
      </c>
      <c r="F604" s="20" t="n">
        <f aca="false">C604*(0.6*$B$8+0.15*$B$9+0.19*$B$10+0.06*$B$11)</f>
        <v>38746.8</v>
      </c>
      <c r="G604" s="20" t="n">
        <f aca="false">E604*$B$7</f>
        <v>57060</v>
      </c>
      <c r="H604" s="20" t="n">
        <f aca="false">E604*$B$14</f>
        <v>19020</v>
      </c>
      <c r="I604" s="20" t="n">
        <f aca="false">F604+G604+H604</f>
        <v>114826.8</v>
      </c>
    </row>
    <row r="605" customFormat="false" ht="15" hidden="false" customHeight="true" outlineLevel="0" collapsed="false">
      <c r="A605" s="6" t="n">
        <v>588</v>
      </c>
      <c r="B605" s="11" t="n">
        <f aca="true">NORMINV(RAND(),$B$5,$B$6)</f>
        <v>2075.56213589433</v>
      </c>
      <c r="C605" s="11" t="n">
        <f aca="false">MAX(ROUND(B605,0),500)</f>
        <v>2076</v>
      </c>
      <c r="D605" s="8" t="n">
        <f aca="true">MIN(MAX($B$12+NORMINV(RAND(),0,$B$13),0.2),0.95)</f>
        <v>0.53135247485116</v>
      </c>
      <c r="E605" s="11" t="n">
        <f aca="false">ROUND(C605*D605,0)</f>
        <v>1103</v>
      </c>
      <c r="F605" s="20" t="n">
        <f aca="false">C605*(0.6*$B$8+0.15*$B$9+0.19*$B$10+0.06*$B$11)</f>
        <v>35125.92</v>
      </c>
      <c r="G605" s="20" t="n">
        <f aca="false">E605*$B$7</f>
        <v>49635</v>
      </c>
      <c r="H605" s="20" t="n">
        <f aca="false">E605*$B$14</f>
        <v>16545</v>
      </c>
      <c r="I605" s="20" t="n">
        <f aca="false">F605+G605+H605</f>
        <v>101305.92</v>
      </c>
    </row>
    <row r="606" customFormat="false" ht="15" hidden="false" customHeight="true" outlineLevel="0" collapsed="false">
      <c r="A606" s="6" t="n">
        <v>589</v>
      </c>
      <c r="B606" s="11" t="n">
        <f aca="true">NORMINV(RAND(),$B$5,$B$6)</f>
        <v>1191.4881081204</v>
      </c>
      <c r="C606" s="11" t="n">
        <f aca="false">MAX(ROUND(B606,0),500)</f>
        <v>1191</v>
      </c>
      <c r="D606" s="8" t="n">
        <f aca="true">MIN(MAX($B$12+NORMINV(RAND(),0,$B$13),0.2),0.95)</f>
        <v>0.589996828184033</v>
      </c>
      <c r="E606" s="11" t="n">
        <f aca="false">ROUND(C606*D606,0)</f>
        <v>703</v>
      </c>
      <c r="F606" s="20" t="n">
        <f aca="false">C606*(0.6*$B$8+0.15*$B$9+0.19*$B$10+0.06*$B$11)</f>
        <v>20151.72</v>
      </c>
      <c r="G606" s="20" t="n">
        <f aca="false">E606*$B$7</f>
        <v>31635</v>
      </c>
      <c r="H606" s="20" t="n">
        <f aca="false">E606*$B$14</f>
        <v>10545</v>
      </c>
      <c r="I606" s="20" t="n">
        <f aca="false">F606+G606+H606</f>
        <v>62331.72</v>
      </c>
    </row>
    <row r="607" customFormat="false" ht="15" hidden="false" customHeight="true" outlineLevel="0" collapsed="false">
      <c r="A607" s="6" t="n">
        <v>590</v>
      </c>
      <c r="B607" s="11" t="n">
        <f aca="true">NORMINV(RAND(),$B$5,$B$6)</f>
        <v>1926.01666164144</v>
      </c>
      <c r="C607" s="11" t="n">
        <f aca="false">MAX(ROUND(B607,0),500)</f>
        <v>1926</v>
      </c>
      <c r="D607" s="8" t="n">
        <f aca="true">MIN(MAX($B$12+NORMINV(RAND(),0,$B$13),0.2),0.95)</f>
        <v>0.544047799873707</v>
      </c>
      <c r="E607" s="11" t="n">
        <f aca="false">ROUND(C607*D607,0)</f>
        <v>1048</v>
      </c>
      <c r="F607" s="20" t="n">
        <f aca="false">C607*(0.6*$B$8+0.15*$B$9+0.19*$B$10+0.06*$B$11)</f>
        <v>32587.92</v>
      </c>
      <c r="G607" s="20" t="n">
        <f aca="false">E607*$B$7</f>
        <v>47160</v>
      </c>
      <c r="H607" s="20" t="n">
        <f aca="false">E607*$B$14</f>
        <v>15720</v>
      </c>
      <c r="I607" s="20" t="n">
        <f aca="false">F607+G607+H607</f>
        <v>95467.92</v>
      </c>
    </row>
    <row r="608" customFormat="false" ht="15" hidden="false" customHeight="true" outlineLevel="0" collapsed="false">
      <c r="A608" s="6" t="n">
        <v>591</v>
      </c>
      <c r="B608" s="11" t="n">
        <f aca="true">NORMINV(RAND(),$B$5,$B$6)</f>
        <v>1557.43650250459</v>
      </c>
      <c r="C608" s="11" t="n">
        <f aca="false">MAX(ROUND(B608,0),500)</f>
        <v>1557</v>
      </c>
      <c r="D608" s="8" t="n">
        <f aca="true">MIN(MAX($B$12+NORMINV(RAND(),0,$B$13),0.2),0.95)</f>
        <v>0.566987663248819</v>
      </c>
      <c r="E608" s="11" t="n">
        <f aca="false">ROUND(C608*D608,0)</f>
        <v>883</v>
      </c>
      <c r="F608" s="20" t="n">
        <f aca="false">C608*(0.6*$B$8+0.15*$B$9+0.19*$B$10+0.06*$B$11)</f>
        <v>26344.44</v>
      </c>
      <c r="G608" s="20" t="n">
        <f aca="false">E608*$B$7</f>
        <v>39735</v>
      </c>
      <c r="H608" s="20" t="n">
        <f aca="false">E608*$B$14</f>
        <v>13245</v>
      </c>
      <c r="I608" s="20" t="n">
        <f aca="false">F608+G608+H608</f>
        <v>79324.44</v>
      </c>
    </row>
    <row r="609" customFormat="false" ht="15" hidden="false" customHeight="true" outlineLevel="0" collapsed="false">
      <c r="A609" s="6" t="n">
        <v>592</v>
      </c>
      <c r="B609" s="11" t="n">
        <f aca="true">NORMINV(RAND(),$B$5,$B$6)</f>
        <v>2180.66381184079</v>
      </c>
      <c r="C609" s="11" t="n">
        <f aca="false">MAX(ROUND(B609,0),500)</f>
        <v>2181</v>
      </c>
      <c r="D609" s="8" t="n">
        <f aca="true">MIN(MAX($B$12+NORMINV(RAND(),0,$B$13),0.2),0.95)</f>
        <v>0.569434140413117</v>
      </c>
      <c r="E609" s="11" t="n">
        <f aca="false">ROUND(C609*D609,0)</f>
        <v>1242</v>
      </c>
      <c r="F609" s="20" t="n">
        <f aca="false">C609*(0.6*$B$8+0.15*$B$9+0.19*$B$10+0.06*$B$11)</f>
        <v>36902.52</v>
      </c>
      <c r="G609" s="20" t="n">
        <f aca="false">E609*$B$7</f>
        <v>55890</v>
      </c>
      <c r="H609" s="20" t="n">
        <f aca="false">E609*$B$14</f>
        <v>18630</v>
      </c>
      <c r="I609" s="20" t="n">
        <f aca="false">F609+G609+H609</f>
        <v>111422.52</v>
      </c>
    </row>
    <row r="610" customFormat="false" ht="15" hidden="false" customHeight="true" outlineLevel="0" collapsed="false">
      <c r="A610" s="6" t="n">
        <v>593</v>
      </c>
      <c r="B610" s="11" t="n">
        <f aca="true">NORMINV(RAND(),$B$5,$B$6)</f>
        <v>2182.82419741356</v>
      </c>
      <c r="C610" s="11" t="n">
        <f aca="false">MAX(ROUND(B610,0),500)</f>
        <v>2183</v>
      </c>
      <c r="D610" s="8" t="n">
        <f aca="true">MIN(MAX($B$12+NORMINV(RAND(),0,$B$13),0.2),0.95)</f>
        <v>0.528950009494367</v>
      </c>
      <c r="E610" s="11" t="n">
        <f aca="false">ROUND(C610*D610,0)</f>
        <v>1155</v>
      </c>
      <c r="F610" s="20" t="n">
        <f aca="false">C610*(0.6*$B$8+0.15*$B$9+0.19*$B$10+0.06*$B$11)</f>
        <v>36936.36</v>
      </c>
      <c r="G610" s="20" t="n">
        <f aca="false">E610*$B$7</f>
        <v>51975</v>
      </c>
      <c r="H610" s="20" t="n">
        <f aca="false">E610*$B$14</f>
        <v>17325</v>
      </c>
      <c r="I610" s="20" t="n">
        <f aca="false">F610+G610+H610</f>
        <v>106236.36</v>
      </c>
    </row>
    <row r="611" customFormat="false" ht="15" hidden="false" customHeight="true" outlineLevel="0" collapsed="false">
      <c r="A611" s="6" t="n">
        <v>594</v>
      </c>
      <c r="B611" s="11" t="n">
        <f aca="true">NORMINV(RAND(),$B$5,$B$6)</f>
        <v>1646.45896478586</v>
      </c>
      <c r="C611" s="11" t="n">
        <f aca="false">MAX(ROUND(B611,0),500)</f>
        <v>1646</v>
      </c>
      <c r="D611" s="8" t="n">
        <f aca="true">MIN(MAX($B$12+NORMINV(RAND(),0,$B$13),0.2),0.95)</f>
        <v>0.5053231232024</v>
      </c>
      <c r="E611" s="11" t="n">
        <f aca="false">ROUND(C611*D611,0)</f>
        <v>832</v>
      </c>
      <c r="F611" s="20" t="n">
        <f aca="false">C611*(0.6*$B$8+0.15*$B$9+0.19*$B$10+0.06*$B$11)</f>
        <v>27850.32</v>
      </c>
      <c r="G611" s="20" t="n">
        <f aca="false">E611*$B$7</f>
        <v>37440</v>
      </c>
      <c r="H611" s="20" t="n">
        <f aca="false">E611*$B$14</f>
        <v>12480</v>
      </c>
      <c r="I611" s="20" t="n">
        <f aca="false">F611+G611+H611</f>
        <v>77770.32</v>
      </c>
    </row>
    <row r="612" customFormat="false" ht="15" hidden="false" customHeight="true" outlineLevel="0" collapsed="false">
      <c r="A612" s="6" t="n">
        <v>595</v>
      </c>
      <c r="B612" s="11" t="n">
        <f aca="true">NORMINV(RAND(),$B$5,$B$6)</f>
        <v>2679.33455871385</v>
      </c>
      <c r="C612" s="11" t="n">
        <f aca="false">MAX(ROUND(B612,0),500)</f>
        <v>2679</v>
      </c>
      <c r="D612" s="8" t="n">
        <f aca="true">MIN(MAX($B$12+NORMINV(RAND(),0,$B$13),0.2),0.95)</f>
        <v>0.57915557920556</v>
      </c>
      <c r="E612" s="11" t="n">
        <f aca="false">ROUND(C612*D612,0)</f>
        <v>1552</v>
      </c>
      <c r="F612" s="20" t="n">
        <f aca="false">C612*(0.6*$B$8+0.15*$B$9+0.19*$B$10+0.06*$B$11)</f>
        <v>45328.68</v>
      </c>
      <c r="G612" s="20" t="n">
        <f aca="false">E612*$B$7</f>
        <v>69840</v>
      </c>
      <c r="H612" s="20" t="n">
        <f aca="false">E612*$B$14</f>
        <v>23280</v>
      </c>
      <c r="I612" s="20" t="n">
        <f aca="false">F612+G612+H612</f>
        <v>138448.68</v>
      </c>
    </row>
    <row r="613" customFormat="false" ht="15" hidden="false" customHeight="true" outlineLevel="0" collapsed="false">
      <c r="A613" s="6" t="n">
        <v>596</v>
      </c>
      <c r="B613" s="11" t="n">
        <f aca="true">NORMINV(RAND(),$B$5,$B$6)</f>
        <v>1883.20817005203</v>
      </c>
      <c r="C613" s="11" t="n">
        <f aca="false">MAX(ROUND(B613,0),500)</f>
        <v>1883</v>
      </c>
      <c r="D613" s="8" t="n">
        <f aca="true">MIN(MAX($B$12+NORMINV(RAND(),0,$B$13),0.2),0.95)</f>
        <v>0.469216943940186</v>
      </c>
      <c r="E613" s="11" t="n">
        <f aca="false">ROUND(C613*D613,0)</f>
        <v>884</v>
      </c>
      <c r="F613" s="20" t="n">
        <f aca="false">C613*(0.6*$B$8+0.15*$B$9+0.19*$B$10+0.06*$B$11)</f>
        <v>31860.36</v>
      </c>
      <c r="G613" s="20" t="n">
        <f aca="false">E613*$B$7</f>
        <v>39780</v>
      </c>
      <c r="H613" s="20" t="n">
        <f aca="false">E613*$B$14</f>
        <v>13260</v>
      </c>
      <c r="I613" s="20" t="n">
        <f aca="false">F613+G613+H613</f>
        <v>84900.36</v>
      </c>
    </row>
    <row r="614" customFormat="false" ht="15" hidden="false" customHeight="true" outlineLevel="0" collapsed="false">
      <c r="A614" s="6" t="n">
        <v>597</v>
      </c>
      <c r="B614" s="11" t="n">
        <f aca="true">NORMINV(RAND(),$B$5,$B$6)</f>
        <v>2447.34461850975</v>
      </c>
      <c r="C614" s="11" t="n">
        <f aca="false">MAX(ROUND(B614,0),500)</f>
        <v>2447</v>
      </c>
      <c r="D614" s="8" t="n">
        <f aca="true">MIN(MAX($B$12+NORMINV(RAND(),0,$B$13),0.2),0.95)</f>
        <v>0.543616481775664</v>
      </c>
      <c r="E614" s="11" t="n">
        <f aca="false">ROUND(C614*D614,0)</f>
        <v>1330</v>
      </c>
      <c r="F614" s="20" t="n">
        <f aca="false">C614*(0.6*$B$8+0.15*$B$9+0.19*$B$10+0.06*$B$11)</f>
        <v>41403.24</v>
      </c>
      <c r="G614" s="20" t="n">
        <f aca="false">E614*$B$7</f>
        <v>59850</v>
      </c>
      <c r="H614" s="20" t="n">
        <f aca="false">E614*$B$14</f>
        <v>19950</v>
      </c>
      <c r="I614" s="20" t="n">
        <f aca="false">F614+G614+H614</f>
        <v>121203.24</v>
      </c>
    </row>
    <row r="615" customFormat="false" ht="15" hidden="false" customHeight="true" outlineLevel="0" collapsed="false">
      <c r="A615" s="6" t="n">
        <v>598</v>
      </c>
      <c r="B615" s="11" t="n">
        <f aca="true">NORMINV(RAND(),$B$5,$B$6)</f>
        <v>1915.36794541709</v>
      </c>
      <c r="C615" s="11" t="n">
        <f aca="false">MAX(ROUND(B615,0),500)</f>
        <v>1915</v>
      </c>
      <c r="D615" s="8" t="n">
        <f aca="true">MIN(MAX($B$12+NORMINV(RAND(),0,$B$13),0.2),0.95)</f>
        <v>0.549018464071773</v>
      </c>
      <c r="E615" s="11" t="n">
        <f aca="false">ROUND(C615*D615,0)</f>
        <v>1051</v>
      </c>
      <c r="F615" s="20" t="n">
        <f aca="false">C615*(0.6*$B$8+0.15*$B$9+0.19*$B$10+0.06*$B$11)</f>
        <v>32401.8</v>
      </c>
      <c r="G615" s="20" t="n">
        <f aca="false">E615*$B$7</f>
        <v>47295</v>
      </c>
      <c r="H615" s="20" t="n">
        <f aca="false">E615*$B$14</f>
        <v>15765</v>
      </c>
      <c r="I615" s="20" t="n">
        <f aca="false">F615+G615+H615</f>
        <v>95461.8</v>
      </c>
    </row>
    <row r="616" customFormat="false" ht="15" hidden="false" customHeight="true" outlineLevel="0" collapsed="false">
      <c r="A616" s="6" t="n">
        <v>599</v>
      </c>
      <c r="B616" s="11" t="n">
        <f aca="true">NORMINV(RAND(),$B$5,$B$6)</f>
        <v>1607.1072336461</v>
      </c>
      <c r="C616" s="11" t="n">
        <f aca="false">MAX(ROUND(B616,0),500)</f>
        <v>1607</v>
      </c>
      <c r="D616" s="8" t="n">
        <f aca="true">MIN(MAX($B$12+NORMINV(RAND(),0,$B$13),0.2),0.95)</f>
        <v>0.53932944774968</v>
      </c>
      <c r="E616" s="11" t="n">
        <f aca="false">ROUND(C616*D616,0)</f>
        <v>867</v>
      </c>
      <c r="F616" s="20" t="n">
        <f aca="false">C616*(0.6*$B$8+0.15*$B$9+0.19*$B$10+0.06*$B$11)</f>
        <v>27190.44</v>
      </c>
      <c r="G616" s="20" t="n">
        <f aca="false">E616*$B$7</f>
        <v>39015</v>
      </c>
      <c r="H616" s="20" t="n">
        <f aca="false">E616*$B$14</f>
        <v>13005</v>
      </c>
      <c r="I616" s="20" t="n">
        <f aca="false">F616+G616+H616</f>
        <v>79210.44</v>
      </c>
    </row>
    <row r="617" customFormat="false" ht="15" hidden="false" customHeight="true" outlineLevel="0" collapsed="false">
      <c r="A617" s="6" t="n">
        <v>600</v>
      </c>
      <c r="B617" s="11" t="n">
        <f aca="true">NORMINV(RAND(),$B$5,$B$6)</f>
        <v>1800.31826703582</v>
      </c>
      <c r="C617" s="11" t="n">
        <f aca="false">MAX(ROUND(B617,0),500)</f>
        <v>1800</v>
      </c>
      <c r="D617" s="8" t="n">
        <f aca="true">MIN(MAX($B$12+NORMINV(RAND(),0,$B$13),0.2),0.95)</f>
        <v>0.498664498532364</v>
      </c>
      <c r="E617" s="11" t="n">
        <f aca="false">ROUND(C617*D617,0)</f>
        <v>898</v>
      </c>
      <c r="F617" s="20" t="n">
        <f aca="false">C617*(0.6*$B$8+0.15*$B$9+0.19*$B$10+0.06*$B$11)</f>
        <v>30456</v>
      </c>
      <c r="G617" s="20" t="n">
        <f aca="false">E617*$B$7</f>
        <v>40410</v>
      </c>
      <c r="H617" s="20" t="n">
        <f aca="false">E617*$B$14</f>
        <v>13470</v>
      </c>
      <c r="I617" s="20" t="n">
        <f aca="false">F617+G617+H617</f>
        <v>84336</v>
      </c>
    </row>
    <row r="618" customFormat="false" ht="15" hidden="false" customHeight="true" outlineLevel="0" collapsed="false">
      <c r="A618" s="6" t="n">
        <v>601</v>
      </c>
      <c r="B618" s="11" t="n">
        <f aca="true">NORMINV(RAND(),$B$5,$B$6)</f>
        <v>2104.90774696635</v>
      </c>
      <c r="C618" s="11" t="n">
        <f aca="false">MAX(ROUND(B618,0),500)</f>
        <v>2105</v>
      </c>
      <c r="D618" s="8" t="n">
        <f aca="true">MIN(MAX($B$12+NORMINV(RAND(),0,$B$13),0.2),0.95)</f>
        <v>0.573507742273279</v>
      </c>
      <c r="E618" s="11" t="n">
        <f aca="false">ROUND(C618*D618,0)</f>
        <v>1207</v>
      </c>
      <c r="F618" s="20" t="n">
        <f aca="false">C618*(0.6*$B$8+0.15*$B$9+0.19*$B$10+0.06*$B$11)</f>
        <v>35616.6</v>
      </c>
      <c r="G618" s="20" t="n">
        <f aca="false">E618*$B$7</f>
        <v>54315</v>
      </c>
      <c r="H618" s="20" t="n">
        <f aca="false">E618*$B$14</f>
        <v>18105</v>
      </c>
      <c r="I618" s="20" t="n">
        <f aca="false">F618+G618+H618</f>
        <v>108036.6</v>
      </c>
    </row>
    <row r="619" customFormat="false" ht="15" hidden="false" customHeight="true" outlineLevel="0" collapsed="false">
      <c r="A619" s="6" t="n">
        <v>602</v>
      </c>
      <c r="B619" s="11" t="n">
        <f aca="true">NORMINV(RAND(),$B$5,$B$6)</f>
        <v>1728.42839442511</v>
      </c>
      <c r="C619" s="11" t="n">
        <f aca="false">MAX(ROUND(B619,0),500)</f>
        <v>1728</v>
      </c>
      <c r="D619" s="8" t="n">
        <f aca="true">MIN(MAX($B$12+NORMINV(RAND(),0,$B$13),0.2),0.95)</f>
        <v>0.555145578267961</v>
      </c>
      <c r="E619" s="11" t="n">
        <f aca="false">ROUND(C619*D619,0)</f>
        <v>959</v>
      </c>
      <c r="F619" s="20" t="n">
        <f aca="false">C619*(0.6*$B$8+0.15*$B$9+0.19*$B$10+0.06*$B$11)</f>
        <v>29237.76</v>
      </c>
      <c r="G619" s="20" t="n">
        <f aca="false">E619*$B$7</f>
        <v>43155</v>
      </c>
      <c r="H619" s="20" t="n">
        <f aca="false">E619*$B$14</f>
        <v>14385</v>
      </c>
      <c r="I619" s="20" t="n">
        <f aca="false">F619+G619+H619</f>
        <v>86777.76</v>
      </c>
    </row>
    <row r="620" customFormat="false" ht="15" hidden="false" customHeight="true" outlineLevel="0" collapsed="false">
      <c r="A620" s="6" t="n">
        <v>603</v>
      </c>
      <c r="B620" s="11" t="n">
        <f aca="true">NORMINV(RAND(),$B$5,$B$6)</f>
        <v>1966.42818447473</v>
      </c>
      <c r="C620" s="11" t="n">
        <f aca="false">MAX(ROUND(B620,0),500)</f>
        <v>1966</v>
      </c>
      <c r="D620" s="8" t="n">
        <f aca="true">MIN(MAX($B$12+NORMINV(RAND(),0,$B$13),0.2),0.95)</f>
        <v>0.537440870944065</v>
      </c>
      <c r="E620" s="11" t="n">
        <f aca="false">ROUND(C620*D620,0)</f>
        <v>1057</v>
      </c>
      <c r="F620" s="20" t="n">
        <f aca="false">C620*(0.6*$B$8+0.15*$B$9+0.19*$B$10+0.06*$B$11)</f>
        <v>33264.72</v>
      </c>
      <c r="G620" s="20" t="n">
        <f aca="false">E620*$B$7</f>
        <v>47565</v>
      </c>
      <c r="H620" s="20" t="n">
        <f aca="false">E620*$B$14</f>
        <v>15855</v>
      </c>
      <c r="I620" s="20" t="n">
        <f aca="false">F620+G620+H620</f>
        <v>96684.72</v>
      </c>
    </row>
    <row r="621" customFormat="false" ht="15" hidden="false" customHeight="true" outlineLevel="0" collapsed="false">
      <c r="A621" s="6" t="n">
        <v>604</v>
      </c>
      <c r="B621" s="11" t="n">
        <f aca="true">NORMINV(RAND(),$B$5,$B$6)</f>
        <v>1487.67104270729</v>
      </c>
      <c r="C621" s="11" t="n">
        <f aca="false">MAX(ROUND(B621,0),500)</f>
        <v>1488</v>
      </c>
      <c r="D621" s="8" t="n">
        <f aca="true">MIN(MAX($B$12+NORMINV(RAND(),0,$B$13),0.2),0.95)</f>
        <v>0.526323946152879</v>
      </c>
      <c r="E621" s="11" t="n">
        <f aca="false">ROUND(C621*D621,0)</f>
        <v>783</v>
      </c>
      <c r="F621" s="20" t="n">
        <f aca="false">C621*(0.6*$B$8+0.15*$B$9+0.19*$B$10+0.06*$B$11)</f>
        <v>25176.96</v>
      </c>
      <c r="G621" s="20" t="n">
        <f aca="false">E621*$B$7</f>
        <v>35235</v>
      </c>
      <c r="H621" s="20" t="n">
        <f aca="false">E621*$B$14</f>
        <v>11745</v>
      </c>
      <c r="I621" s="20" t="n">
        <f aca="false">F621+G621+H621</f>
        <v>72156.96</v>
      </c>
    </row>
    <row r="622" customFormat="false" ht="15" hidden="false" customHeight="true" outlineLevel="0" collapsed="false">
      <c r="A622" s="6" t="n">
        <v>605</v>
      </c>
      <c r="B622" s="11" t="n">
        <f aca="true">NORMINV(RAND(),$B$5,$B$6)</f>
        <v>1894.4383996111</v>
      </c>
      <c r="C622" s="11" t="n">
        <f aca="false">MAX(ROUND(B622,0),500)</f>
        <v>1894</v>
      </c>
      <c r="D622" s="8" t="n">
        <f aca="true">MIN(MAX($B$12+NORMINV(RAND(),0,$B$13),0.2),0.95)</f>
        <v>0.533123545532426</v>
      </c>
      <c r="E622" s="11" t="n">
        <f aca="false">ROUND(C622*D622,0)</f>
        <v>1010</v>
      </c>
      <c r="F622" s="20" t="n">
        <f aca="false">C622*(0.6*$B$8+0.15*$B$9+0.19*$B$10+0.06*$B$11)</f>
        <v>32046.48</v>
      </c>
      <c r="G622" s="20" t="n">
        <f aca="false">E622*$B$7</f>
        <v>45450</v>
      </c>
      <c r="H622" s="20" t="n">
        <f aca="false">E622*$B$14</f>
        <v>15150</v>
      </c>
      <c r="I622" s="20" t="n">
        <f aca="false">F622+G622+H622</f>
        <v>92646.48</v>
      </c>
    </row>
    <row r="623" customFormat="false" ht="15" hidden="false" customHeight="true" outlineLevel="0" collapsed="false">
      <c r="A623" s="6" t="n">
        <v>606</v>
      </c>
      <c r="B623" s="11" t="n">
        <f aca="true">NORMINV(RAND(),$B$5,$B$6)</f>
        <v>1747.46540502185</v>
      </c>
      <c r="C623" s="11" t="n">
        <f aca="false">MAX(ROUND(B623,0),500)</f>
        <v>1747</v>
      </c>
      <c r="D623" s="8" t="n">
        <f aca="true">MIN(MAX($B$12+NORMINV(RAND(),0,$B$13),0.2),0.95)</f>
        <v>0.506719978279958</v>
      </c>
      <c r="E623" s="11" t="n">
        <f aca="false">ROUND(C623*D623,0)</f>
        <v>885</v>
      </c>
      <c r="F623" s="20" t="n">
        <f aca="false">C623*(0.6*$B$8+0.15*$B$9+0.19*$B$10+0.06*$B$11)</f>
        <v>29559.24</v>
      </c>
      <c r="G623" s="20" t="n">
        <f aca="false">E623*$B$7</f>
        <v>39825</v>
      </c>
      <c r="H623" s="20" t="n">
        <f aca="false">E623*$B$14</f>
        <v>13275</v>
      </c>
      <c r="I623" s="20" t="n">
        <f aca="false">F623+G623+H623</f>
        <v>82659.24</v>
      </c>
    </row>
    <row r="624" customFormat="false" ht="15" hidden="false" customHeight="true" outlineLevel="0" collapsed="false">
      <c r="A624" s="6" t="n">
        <v>607</v>
      </c>
      <c r="B624" s="11" t="n">
        <f aca="true">NORMINV(RAND(),$B$5,$B$6)</f>
        <v>1847.8986297256</v>
      </c>
      <c r="C624" s="11" t="n">
        <f aca="false">MAX(ROUND(B624,0),500)</f>
        <v>1848</v>
      </c>
      <c r="D624" s="8" t="n">
        <f aca="true">MIN(MAX($B$12+NORMINV(RAND(),0,$B$13),0.2),0.95)</f>
        <v>0.622594486607213</v>
      </c>
      <c r="E624" s="11" t="n">
        <f aca="false">ROUND(C624*D624,0)</f>
        <v>1151</v>
      </c>
      <c r="F624" s="20" t="n">
        <f aca="false">C624*(0.6*$B$8+0.15*$B$9+0.19*$B$10+0.06*$B$11)</f>
        <v>31268.16</v>
      </c>
      <c r="G624" s="20" t="n">
        <f aca="false">E624*$B$7</f>
        <v>51795</v>
      </c>
      <c r="H624" s="20" t="n">
        <f aca="false">E624*$B$14</f>
        <v>17265</v>
      </c>
      <c r="I624" s="20" t="n">
        <f aca="false">F624+G624+H624</f>
        <v>100328.16</v>
      </c>
    </row>
    <row r="625" customFormat="false" ht="15" hidden="false" customHeight="true" outlineLevel="0" collapsed="false">
      <c r="A625" s="6" t="n">
        <v>608</v>
      </c>
      <c r="B625" s="11" t="n">
        <f aca="true">NORMINV(RAND(),$B$5,$B$6)</f>
        <v>2066.44907022162</v>
      </c>
      <c r="C625" s="11" t="n">
        <f aca="false">MAX(ROUND(B625,0),500)</f>
        <v>2066</v>
      </c>
      <c r="D625" s="8" t="n">
        <f aca="true">MIN(MAX($B$12+NORMINV(RAND(),0,$B$13),0.2),0.95)</f>
        <v>0.502203984770467</v>
      </c>
      <c r="E625" s="11" t="n">
        <f aca="false">ROUND(C625*D625,0)</f>
        <v>1038</v>
      </c>
      <c r="F625" s="20" t="n">
        <f aca="false">C625*(0.6*$B$8+0.15*$B$9+0.19*$B$10+0.06*$B$11)</f>
        <v>34956.72</v>
      </c>
      <c r="G625" s="20" t="n">
        <f aca="false">E625*$B$7</f>
        <v>46710</v>
      </c>
      <c r="H625" s="20" t="n">
        <f aca="false">E625*$B$14</f>
        <v>15570</v>
      </c>
      <c r="I625" s="20" t="n">
        <f aca="false">F625+G625+H625</f>
        <v>97236.72</v>
      </c>
    </row>
    <row r="626" customFormat="false" ht="15" hidden="false" customHeight="true" outlineLevel="0" collapsed="false">
      <c r="A626" s="6" t="n">
        <v>609</v>
      </c>
      <c r="B626" s="11" t="n">
        <f aca="true">NORMINV(RAND(),$B$5,$B$6)</f>
        <v>1455.12515030453</v>
      </c>
      <c r="C626" s="11" t="n">
        <f aca="false">MAX(ROUND(B626,0),500)</f>
        <v>1455</v>
      </c>
      <c r="D626" s="8" t="n">
        <f aca="true">MIN(MAX($B$12+NORMINV(RAND(),0,$B$13),0.2),0.95)</f>
        <v>0.526829907392578</v>
      </c>
      <c r="E626" s="11" t="n">
        <f aca="false">ROUND(C626*D626,0)</f>
        <v>767</v>
      </c>
      <c r="F626" s="20" t="n">
        <f aca="false">C626*(0.6*$B$8+0.15*$B$9+0.19*$B$10+0.06*$B$11)</f>
        <v>24618.6</v>
      </c>
      <c r="G626" s="20" t="n">
        <f aca="false">E626*$B$7</f>
        <v>34515</v>
      </c>
      <c r="H626" s="20" t="n">
        <f aca="false">E626*$B$14</f>
        <v>11505</v>
      </c>
      <c r="I626" s="20" t="n">
        <f aca="false">F626+G626+H626</f>
        <v>70638.6</v>
      </c>
    </row>
    <row r="627" customFormat="false" ht="15" hidden="false" customHeight="true" outlineLevel="0" collapsed="false">
      <c r="A627" s="6" t="n">
        <v>610</v>
      </c>
      <c r="B627" s="11" t="n">
        <f aca="true">NORMINV(RAND(),$B$5,$B$6)</f>
        <v>1829.98509715448</v>
      </c>
      <c r="C627" s="11" t="n">
        <f aca="false">MAX(ROUND(B627,0),500)</f>
        <v>1830</v>
      </c>
      <c r="D627" s="8" t="n">
        <f aca="true">MIN(MAX($B$12+NORMINV(RAND(),0,$B$13),0.2),0.95)</f>
        <v>0.527840014002013</v>
      </c>
      <c r="E627" s="11" t="n">
        <f aca="false">ROUND(C627*D627,0)</f>
        <v>966</v>
      </c>
      <c r="F627" s="20" t="n">
        <f aca="false">C627*(0.6*$B$8+0.15*$B$9+0.19*$B$10+0.06*$B$11)</f>
        <v>30963.6</v>
      </c>
      <c r="G627" s="20" t="n">
        <f aca="false">E627*$B$7</f>
        <v>43470</v>
      </c>
      <c r="H627" s="20" t="n">
        <f aca="false">E627*$B$14</f>
        <v>14490</v>
      </c>
      <c r="I627" s="20" t="n">
        <f aca="false">F627+G627+H627</f>
        <v>88923.6</v>
      </c>
    </row>
    <row r="628" customFormat="false" ht="15" hidden="false" customHeight="true" outlineLevel="0" collapsed="false">
      <c r="A628" s="6" t="n">
        <v>611</v>
      </c>
      <c r="B628" s="11" t="n">
        <f aca="true">NORMINV(RAND(),$B$5,$B$6)</f>
        <v>2615.5886217722</v>
      </c>
      <c r="C628" s="11" t="n">
        <f aca="false">MAX(ROUND(B628,0),500)</f>
        <v>2616</v>
      </c>
      <c r="D628" s="8" t="n">
        <f aca="true">MIN(MAX($B$12+NORMINV(RAND(),0,$B$13),0.2),0.95)</f>
        <v>0.596591316088997</v>
      </c>
      <c r="E628" s="11" t="n">
        <f aca="false">ROUND(C628*D628,0)</f>
        <v>1561</v>
      </c>
      <c r="F628" s="20" t="n">
        <f aca="false">C628*(0.6*$B$8+0.15*$B$9+0.19*$B$10+0.06*$B$11)</f>
        <v>44262.72</v>
      </c>
      <c r="G628" s="20" t="n">
        <f aca="false">E628*$B$7</f>
        <v>70245</v>
      </c>
      <c r="H628" s="20" t="n">
        <f aca="false">E628*$B$14</f>
        <v>23415</v>
      </c>
      <c r="I628" s="20" t="n">
        <f aca="false">F628+G628+H628</f>
        <v>137922.72</v>
      </c>
    </row>
    <row r="629" customFormat="false" ht="15" hidden="false" customHeight="true" outlineLevel="0" collapsed="false">
      <c r="A629" s="6" t="n">
        <v>612</v>
      </c>
      <c r="B629" s="11" t="n">
        <f aca="true">NORMINV(RAND(),$B$5,$B$6)</f>
        <v>2460.10313180073</v>
      </c>
      <c r="C629" s="11" t="n">
        <f aca="false">MAX(ROUND(B629,0),500)</f>
        <v>2460</v>
      </c>
      <c r="D629" s="8" t="n">
        <f aca="true">MIN(MAX($B$12+NORMINV(RAND(),0,$B$13),0.2),0.95)</f>
        <v>0.405349207058832</v>
      </c>
      <c r="E629" s="11" t="n">
        <f aca="false">ROUND(C629*D629,0)</f>
        <v>997</v>
      </c>
      <c r="F629" s="20" t="n">
        <f aca="false">C629*(0.6*$B$8+0.15*$B$9+0.19*$B$10+0.06*$B$11)</f>
        <v>41623.2</v>
      </c>
      <c r="G629" s="20" t="n">
        <f aca="false">E629*$B$7</f>
        <v>44865</v>
      </c>
      <c r="H629" s="20" t="n">
        <f aca="false">E629*$B$14</f>
        <v>14955</v>
      </c>
      <c r="I629" s="20" t="n">
        <f aca="false">F629+G629+H629</f>
        <v>101443.2</v>
      </c>
    </row>
    <row r="630" customFormat="false" ht="15" hidden="false" customHeight="true" outlineLevel="0" collapsed="false">
      <c r="A630" s="6" t="n">
        <v>613</v>
      </c>
      <c r="B630" s="11" t="n">
        <f aca="true">NORMINV(RAND(),$B$5,$B$6)</f>
        <v>1660.92636051667</v>
      </c>
      <c r="C630" s="11" t="n">
        <f aca="false">MAX(ROUND(B630,0),500)</f>
        <v>1661</v>
      </c>
      <c r="D630" s="8" t="n">
        <f aca="true">MIN(MAX($B$12+NORMINV(RAND(),0,$B$13),0.2),0.95)</f>
        <v>0.597150668840203</v>
      </c>
      <c r="E630" s="11" t="n">
        <f aca="false">ROUND(C630*D630,0)</f>
        <v>992</v>
      </c>
      <c r="F630" s="20" t="n">
        <f aca="false">C630*(0.6*$B$8+0.15*$B$9+0.19*$B$10+0.06*$B$11)</f>
        <v>28104.12</v>
      </c>
      <c r="G630" s="20" t="n">
        <f aca="false">E630*$B$7</f>
        <v>44640</v>
      </c>
      <c r="H630" s="20" t="n">
        <f aca="false">E630*$B$14</f>
        <v>14880</v>
      </c>
      <c r="I630" s="20" t="n">
        <f aca="false">F630+G630+H630</f>
        <v>87624.12</v>
      </c>
    </row>
    <row r="631" customFormat="false" ht="15" hidden="false" customHeight="true" outlineLevel="0" collapsed="false">
      <c r="A631" s="6" t="n">
        <v>614</v>
      </c>
      <c r="B631" s="11" t="n">
        <f aca="true">NORMINV(RAND(),$B$5,$B$6)</f>
        <v>1551.26856650591</v>
      </c>
      <c r="C631" s="11" t="n">
        <f aca="false">MAX(ROUND(B631,0),500)</f>
        <v>1551</v>
      </c>
      <c r="D631" s="8" t="n">
        <f aca="true">MIN(MAX($B$12+NORMINV(RAND(),0,$B$13),0.2),0.95)</f>
        <v>0.553869777836107</v>
      </c>
      <c r="E631" s="11" t="n">
        <f aca="false">ROUND(C631*D631,0)</f>
        <v>859</v>
      </c>
      <c r="F631" s="20" t="n">
        <f aca="false">C631*(0.6*$B$8+0.15*$B$9+0.19*$B$10+0.06*$B$11)</f>
        <v>26242.92</v>
      </c>
      <c r="G631" s="20" t="n">
        <f aca="false">E631*$B$7</f>
        <v>38655</v>
      </c>
      <c r="H631" s="20" t="n">
        <f aca="false">E631*$B$14</f>
        <v>12885</v>
      </c>
      <c r="I631" s="20" t="n">
        <f aca="false">F631+G631+H631</f>
        <v>77782.92</v>
      </c>
    </row>
    <row r="632" customFormat="false" ht="15" hidden="false" customHeight="true" outlineLevel="0" collapsed="false">
      <c r="A632" s="6" t="n">
        <v>615</v>
      </c>
      <c r="B632" s="11" t="n">
        <f aca="true">NORMINV(RAND(),$B$5,$B$6)</f>
        <v>1697.60689821242</v>
      </c>
      <c r="C632" s="11" t="n">
        <f aca="false">MAX(ROUND(B632,0),500)</f>
        <v>1698</v>
      </c>
      <c r="D632" s="8" t="n">
        <f aca="true">MIN(MAX($B$12+NORMINV(RAND(),0,$B$13),0.2),0.95)</f>
        <v>0.594087161450487</v>
      </c>
      <c r="E632" s="11" t="n">
        <f aca="false">ROUND(C632*D632,0)</f>
        <v>1009</v>
      </c>
      <c r="F632" s="20" t="n">
        <f aca="false">C632*(0.6*$B$8+0.15*$B$9+0.19*$B$10+0.06*$B$11)</f>
        <v>28730.16</v>
      </c>
      <c r="G632" s="20" t="n">
        <f aca="false">E632*$B$7</f>
        <v>45405</v>
      </c>
      <c r="H632" s="20" t="n">
        <f aca="false">E632*$B$14</f>
        <v>15135</v>
      </c>
      <c r="I632" s="20" t="n">
        <f aca="false">F632+G632+H632</f>
        <v>89270.16</v>
      </c>
    </row>
    <row r="633" customFormat="false" ht="15" hidden="false" customHeight="true" outlineLevel="0" collapsed="false">
      <c r="A633" s="6" t="n">
        <v>616</v>
      </c>
      <c r="B633" s="11" t="n">
        <f aca="true">NORMINV(RAND(),$B$5,$B$6)</f>
        <v>1445.70662094953</v>
      </c>
      <c r="C633" s="11" t="n">
        <f aca="false">MAX(ROUND(B633,0),500)</f>
        <v>1446</v>
      </c>
      <c r="D633" s="8" t="n">
        <f aca="true">MIN(MAX($B$12+NORMINV(RAND(),0,$B$13),0.2),0.95)</f>
        <v>0.549334128235075</v>
      </c>
      <c r="E633" s="11" t="n">
        <f aca="false">ROUND(C633*D633,0)</f>
        <v>794</v>
      </c>
      <c r="F633" s="20" t="n">
        <f aca="false">C633*(0.6*$B$8+0.15*$B$9+0.19*$B$10+0.06*$B$11)</f>
        <v>24466.32</v>
      </c>
      <c r="G633" s="20" t="n">
        <f aca="false">E633*$B$7</f>
        <v>35730</v>
      </c>
      <c r="H633" s="20" t="n">
        <f aca="false">E633*$B$14</f>
        <v>11910</v>
      </c>
      <c r="I633" s="20" t="n">
        <f aca="false">F633+G633+H633</f>
        <v>72106.32</v>
      </c>
    </row>
    <row r="634" customFormat="false" ht="15" hidden="false" customHeight="true" outlineLevel="0" collapsed="false">
      <c r="A634" s="6" t="n">
        <v>617</v>
      </c>
      <c r="B634" s="11" t="n">
        <f aca="true">NORMINV(RAND(),$B$5,$B$6)</f>
        <v>2040.71007327915</v>
      </c>
      <c r="C634" s="11" t="n">
        <f aca="false">MAX(ROUND(B634,0),500)</f>
        <v>2041</v>
      </c>
      <c r="D634" s="8" t="n">
        <f aca="true">MIN(MAX($B$12+NORMINV(RAND(),0,$B$13),0.2),0.95)</f>
        <v>0.554349612582248</v>
      </c>
      <c r="E634" s="11" t="n">
        <f aca="false">ROUND(C634*D634,0)</f>
        <v>1131</v>
      </c>
      <c r="F634" s="20" t="n">
        <f aca="false">C634*(0.6*$B$8+0.15*$B$9+0.19*$B$10+0.06*$B$11)</f>
        <v>34533.72</v>
      </c>
      <c r="G634" s="20" t="n">
        <f aca="false">E634*$B$7</f>
        <v>50895</v>
      </c>
      <c r="H634" s="20" t="n">
        <f aca="false">E634*$B$14</f>
        <v>16965</v>
      </c>
      <c r="I634" s="20" t="n">
        <f aca="false">F634+G634+H634</f>
        <v>102393.72</v>
      </c>
    </row>
    <row r="635" customFormat="false" ht="15" hidden="false" customHeight="true" outlineLevel="0" collapsed="false">
      <c r="A635" s="6" t="n">
        <v>618</v>
      </c>
      <c r="B635" s="11" t="n">
        <f aca="true">NORMINV(RAND(),$B$5,$B$6)</f>
        <v>2365.12018700751</v>
      </c>
      <c r="C635" s="11" t="n">
        <f aca="false">MAX(ROUND(B635,0),500)</f>
        <v>2365</v>
      </c>
      <c r="D635" s="8" t="n">
        <f aca="true">MIN(MAX($B$12+NORMINV(RAND(),0,$B$13),0.2),0.95)</f>
        <v>0.546993849879473</v>
      </c>
      <c r="E635" s="11" t="n">
        <f aca="false">ROUND(C635*D635,0)</f>
        <v>1294</v>
      </c>
      <c r="F635" s="20" t="n">
        <f aca="false">C635*(0.6*$B$8+0.15*$B$9+0.19*$B$10+0.06*$B$11)</f>
        <v>40015.8</v>
      </c>
      <c r="G635" s="20" t="n">
        <f aca="false">E635*$B$7</f>
        <v>58230</v>
      </c>
      <c r="H635" s="20" t="n">
        <f aca="false">E635*$B$14</f>
        <v>19410</v>
      </c>
      <c r="I635" s="20" t="n">
        <f aca="false">F635+G635+H635</f>
        <v>117655.8</v>
      </c>
    </row>
    <row r="636" customFormat="false" ht="15" hidden="false" customHeight="true" outlineLevel="0" collapsed="false">
      <c r="A636" s="6" t="n">
        <v>619</v>
      </c>
      <c r="B636" s="11" t="n">
        <f aca="true">NORMINV(RAND(),$B$5,$B$6)</f>
        <v>2066.03505755655</v>
      </c>
      <c r="C636" s="11" t="n">
        <f aca="false">MAX(ROUND(B636,0),500)</f>
        <v>2066</v>
      </c>
      <c r="D636" s="8" t="n">
        <f aca="true">MIN(MAX($B$12+NORMINV(RAND(),0,$B$13),0.2),0.95)</f>
        <v>0.647929076154527</v>
      </c>
      <c r="E636" s="11" t="n">
        <f aca="false">ROUND(C636*D636,0)</f>
        <v>1339</v>
      </c>
      <c r="F636" s="20" t="n">
        <f aca="false">C636*(0.6*$B$8+0.15*$B$9+0.19*$B$10+0.06*$B$11)</f>
        <v>34956.72</v>
      </c>
      <c r="G636" s="20" t="n">
        <f aca="false">E636*$B$7</f>
        <v>60255</v>
      </c>
      <c r="H636" s="20" t="n">
        <f aca="false">E636*$B$14</f>
        <v>20085</v>
      </c>
      <c r="I636" s="20" t="n">
        <f aca="false">F636+G636+H636</f>
        <v>115296.72</v>
      </c>
    </row>
    <row r="637" customFormat="false" ht="15" hidden="false" customHeight="true" outlineLevel="0" collapsed="false">
      <c r="A637" s="6" t="n">
        <v>620</v>
      </c>
      <c r="B637" s="11" t="n">
        <f aca="true">NORMINV(RAND(),$B$5,$B$6)</f>
        <v>1774.3300031265</v>
      </c>
      <c r="C637" s="11" t="n">
        <f aca="false">MAX(ROUND(B637,0),500)</f>
        <v>1774</v>
      </c>
      <c r="D637" s="8" t="n">
        <f aca="true">MIN(MAX($B$12+NORMINV(RAND(),0,$B$13),0.2),0.95)</f>
        <v>0.490770725171265</v>
      </c>
      <c r="E637" s="11" t="n">
        <f aca="false">ROUND(C637*D637,0)</f>
        <v>871</v>
      </c>
      <c r="F637" s="20" t="n">
        <f aca="false">C637*(0.6*$B$8+0.15*$B$9+0.19*$B$10+0.06*$B$11)</f>
        <v>30016.08</v>
      </c>
      <c r="G637" s="20" t="n">
        <f aca="false">E637*$B$7</f>
        <v>39195</v>
      </c>
      <c r="H637" s="20" t="n">
        <f aca="false">E637*$B$14</f>
        <v>13065</v>
      </c>
      <c r="I637" s="20" t="n">
        <f aca="false">F637+G637+H637</f>
        <v>82276.08</v>
      </c>
    </row>
    <row r="638" customFormat="false" ht="15" hidden="false" customHeight="true" outlineLevel="0" collapsed="false">
      <c r="A638" s="6" t="n">
        <v>621</v>
      </c>
      <c r="B638" s="11" t="n">
        <f aca="true">NORMINV(RAND(),$B$5,$B$6)</f>
        <v>2122.08385131353</v>
      </c>
      <c r="C638" s="11" t="n">
        <f aca="false">MAX(ROUND(B638,0),500)</f>
        <v>2122</v>
      </c>
      <c r="D638" s="8" t="n">
        <f aca="true">MIN(MAX($B$12+NORMINV(RAND(),0,$B$13),0.2),0.95)</f>
        <v>0.540427936487604</v>
      </c>
      <c r="E638" s="11" t="n">
        <f aca="false">ROUND(C638*D638,0)</f>
        <v>1147</v>
      </c>
      <c r="F638" s="20" t="n">
        <f aca="false">C638*(0.6*$B$8+0.15*$B$9+0.19*$B$10+0.06*$B$11)</f>
        <v>35904.24</v>
      </c>
      <c r="G638" s="20" t="n">
        <f aca="false">E638*$B$7</f>
        <v>51615</v>
      </c>
      <c r="H638" s="20" t="n">
        <f aca="false">E638*$B$14</f>
        <v>17205</v>
      </c>
      <c r="I638" s="20" t="n">
        <f aca="false">F638+G638+H638</f>
        <v>104724.24</v>
      </c>
    </row>
    <row r="639" customFormat="false" ht="15" hidden="false" customHeight="true" outlineLevel="0" collapsed="false">
      <c r="A639" s="6" t="n">
        <v>622</v>
      </c>
      <c r="B639" s="11" t="n">
        <f aca="true">NORMINV(RAND(),$B$5,$B$6)</f>
        <v>2322.22820834664</v>
      </c>
      <c r="C639" s="11" t="n">
        <f aca="false">MAX(ROUND(B639,0),500)</f>
        <v>2322</v>
      </c>
      <c r="D639" s="8" t="n">
        <f aca="true">MIN(MAX($B$12+NORMINV(RAND(),0,$B$13),0.2),0.95)</f>
        <v>0.602743376584606</v>
      </c>
      <c r="E639" s="11" t="n">
        <f aca="false">ROUND(C639*D639,0)</f>
        <v>1400</v>
      </c>
      <c r="F639" s="20" t="n">
        <f aca="false">C639*(0.6*$B$8+0.15*$B$9+0.19*$B$10+0.06*$B$11)</f>
        <v>39288.24</v>
      </c>
      <c r="G639" s="20" t="n">
        <f aca="false">E639*$B$7</f>
        <v>63000</v>
      </c>
      <c r="H639" s="20" t="n">
        <f aca="false">E639*$B$14</f>
        <v>21000</v>
      </c>
      <c r="I639" s="20" t="n">
        <f aca="false">F639+G639+H639</f>
        <v>123288.24</v>
      </c>
    </row>
    <row r="640" customFormat="false" ht="15" hidden="false" customHeight="true" outlineLevel="0" collapsed="false">
      <c r="A640" s="6" t="n">
        <v>623</v>
      </c>
      <c r="B640" s="11" t="n">
        <f aca="true">NORMINV(RAND(),$B$5,$B$6)</f>
        <v>2007.71839987003</v>
      </c>
      <c r="C640" s="11" t="n">
        <f aca="false">MAX(ROUND(B640,0),500)</f>
        <v>2008</v>
      </c>
      <c r="D640" s="8" t="n">
        <f aca="true">MIN(MAX($B$12+NORMINV(RAND(),0,$B$13),0.2),0.95)</f>
        <v>0.560909048474712</v>
      </c>
      <c r="E640" s="11" t="n">
        <f aca="false">ROUND(C640*D640,0)</f>
        <v>1126</v>
      </c>
      <c r="F640" s="20" t="n">
        <f aca="false">C640*(0.6*$B$8+0.15*$B$9+0.19*$B$10+0.06*$B$11)</f>
        <v>33975.36</v>
      </c>
      <c r="G640" s="20" t="n">
        <f aca="false">E640*$B$7</f>
        <v>50670</v>
      </c>
      <c r="H640" s="20" t="n">
        <f aca="false">E640*$B$14</f>
        <v>16890</v>
      </c>
      <c r="I640" s="20" t="n">
        <f aca="false">F640+G640+H640</f>
        <v>101535.36</v>
      </c>
    </row>
    <row r="641" customFormat="false" ht="15" hidden="false" customHeight="true" outlineLevel="0" collapsed="false">
      <c r="A641" s="6" t="n">
        <v>624</v>
      </c>
      <c r="B641" s="11" t="n">
        <f aca="true">NORMINV(RAND(),$B$5,$B$6)</f>
        <v>1936.55536261718</v>
      </c>
      <c r="C641" s="11" t="n">
        <f aca="false">MAX(ROUND(B641,0),500)</f>
        <v>1937</v>
      </c>
      <c r="D641" s="8" t="n">
        <f aca="true">MIN(MAX($B$12+NORMINV(RAND(),0,$B$13),0.2),0.95)</f>
        <v>0.62891384259466</v>
      </c>
      <c r="E641" s="11" t="n">
        <f aca="false">ROUND(C641*D641,0)</f>
        <v>1218</v>
      </c>
      <c r="F641" s="20" t="n">
        <f aca="false">C641*(0.6*$B$8+0.15*$B$9+0.19*$B$10+0.06*$B$11)</f>
        <v>32774.04</v>
      </c>
      <c r="G641" s="20" t="n">
        <f aca="false">E641*$B$7</f>
        <v>54810</v>
      </c>
      <c r="H641" s="20" t="n">
        <f aca="false">E641*$B$14</f>
        <v>18270</v>
      </c>
      <c r="I641" s="20" t="n">
        <f aca="false">F641+G641+H641</f>
        <v>105854.04</v>
      </c>
    </row>
    <row r="642" customFormat="false" ht="15" hidden="false" customHeight="true" outlineLevel="0" collapsed="false">
      <c r="A642" s="6" t="n">
        <v>625</v>
      </c>
      <c r="B642" s="11" t="n">
        <f aca="true">NORMINV(RAND(),$B$5,$B$6)</f>
        <v>2796.03812752976</v>
      </c>
      <c r="C642" s="11" t="n">
        <f aca="false">MAX(ROUND(B642,0),500)</f>
        <v>2796</v>
      </c>
      <c r="D642" s="8" t="n">
        <f aca="true">MIN(MAX($B$12+NORMINV(RAND(),0,$B$13),0.2),0.95)</f>
        <v>0.577327827002368</v>
      </c>
      <c r="E642" s="11" t="n">
        <f aca="false">ROUND(C642*D642,0)</f>
        <v>1614</v>
      </c>
      <c r="F642" s="20" t="n">
        <f aca="false">C642*(0.6*$B$8+0.15*$B$9+0.19*$B$10+0.06*$B$11)</f>
        <v>47308.32</v>
      </c>
      <c r="G642" s="20" t="n">
        <f aca="false">E642*$B$7</f>
        <v>72630</v>
      </c>
      <c r="H642" s="20" t="n">
        <f aca="false">E642*$B$14</f>
        <v>24210</v>
      </c>
      <c r="I642" s="20" t="n">
        <f aca="false">F642+G642+H642</f>
        <v>144148.32</v>
      </c>
    </row>
    <row r="643" customFormat="false" ht="15" hidden="false" customHeight="true" outlineLevel="0" collapsed="false">
      <c r="A643" s="6" t="n">
        <v>626</v>
      </c>
      <c r="B643" s="11" t="n">
        <f aca="true">NORMINV(RAND(),$B$5,$B$6)</f>
        <v>1890.13661584436</v>
      </c>
      <c r="C643" s="11" t="n">
        <f aca="false">MAX(ROUND(B643,0),500)</f>
        <v>1890</v>
      </c>
      <c r="D643" s="8" t="n">
        <f aca="true">MIN(MAX($B$12+NORMINV(RAND(),0,$B$13),0.2),0.95)</f>
        <v>0.490897862984094</v>
      </c>
      <c r="E643" s="11" t="n">
        <f aca="false">ROUND(C643*D643,0)</f>
        <v>928</v>
      </c>
      <c r="F643" s="20" t="n">
        <f aca="false">C643*(0.6*$B$8+0.15*$B$9+0.19*$B$10+0.06*$B$11)</f>
        <v>31978.8</v>
      </c>
      <c r="G643" s="20" t="n">
        <f aca="false">E643*$B$7</f>
        <v>41760</v>
      </c>
      <c r="H643" s="20" t="n">
        <f aca="false">E643*$B$14</f>
        <v>13920</v>
      </c>
      <c r="I643" s="20" t="n">
        <f aca="false">F643+G643+H643</f>
        <v>87658.8</v>
      </c>
    </row>
    <row r="644" customFormat="false" ht="15" hidden="false" customHeight="true" outlineLevel="0" collapsed="false">
      <c r="A644" s="6" t="n">
        <v>627</v>
      </c>
      <c r="B644" s="11" t="n">
        <f aca="true">NORMINV(RAND(),$B$5,$B$6)</f>
        <v>2165.36558878542</v>
      </c>
      <c r="C644" s="11" t="n">
        <f aca="false">MAX(ROUND(B644,0),500)</f>
        <v>2165</v>
      </c>
      <c r="D644" s="8" t="n">
        <f aca="true">MIN(MAX($B$12+NORMINV(RAND(),0,$B$13),0.2),0.95)</f>
        <v>0.552136749201076</v>
      </c>
      <c r="E644" s="11" t="n">
        <f aca="false">ROUND(C644*D644,0)</f>
        <v>1195</v>
      </c>
      <c r="F644" s="20" t="n">
        <f aca="false">C644*(0.6*$B$8+0.15*$B$9+0.19*$B$10+0.06*$B$11)</f>
        <v>36631.8</v>
      </c>
      <c r="G644" s="20" t="n">
        <f aca="false">E644*$B$7</f>
        <v>53775</v>
      </c>
      <c r="H644" s="20" t="n">
        <f aca="false">E644*$B$14</f>
        <v>17925</v>
      </c>
      <c r="I644" s="20" t="n">
        <f aca="false">F644+G644+H644</f>
        <v>108331.8</v>
      </c>
    </row>
    <row r="645" customFormat="false" ht="15" hidden="false" customHeight="true" outlineLevel="0" collapsed="false">
      <c r="A645" s="6" t="n">
        <v>628</v>
      </c>
      <c r="B645" s="11" t="n">
        <f aca="true">NORMINV(RAND(),$B$5,$B$6)</f>
        <v>2121.38203917092</v>
      </c>
      <c r="C645" s="11" t="n">
        <f aca="false">MAX(ROUND(B645,0),500)</f>
        <v>2121</v>
      </c>
      <c r="D645" s="8" t="n">
        <f aca="true">MIN(MAX($B$12+NORMINV(RAND(),0,$B$13),0.2),0.95)</f>
        <v>0.560849045421041</v>
      </c>
      <c r="E645" s="11" t="n">
        <f aca="false">ROUND(C645*D645,0)</f>
        <v>1190</v>
      </c>
      <c r="F645" s="20" t="n">
        <f aca="false">C645*(0.6*$B$8+0.15*$B$9+0.19*$B$10+0.06*$B$11)</f>
        <v>35887.32</v>
      </c>
      <c r="G645" s="20" t="n">
        <f aca="false">E645*$B$7</f>
        <v>53550</v>
      </c>
      <c r="H645" s="20" t="n">
        <f aca="false">E645*$B$14</f>
        <v>17850</v>
      </c>
      <c r="I645" s="20" t="n">
        <f aca="false">F645+G645+H645</f>
        <v>107287.32</v>
      </c>
    </row>
    <row r="646" customFormat="false" ht="15" hidden="false" customHeight="true" outlineLevel="0" collapsed="false">
      <c r="A646" s="6" t="n">
        <v>629</v>
      </c>
      <c r="B646" s="11" t="n">
        <f aca="true">NORMINV(RAND(),$B$5,$B$6)</f>
        <v>2121.82090220234</v>
      </c>
      <c r="C646" s="11" t="n">
        <f aca="false">MAX(ROUND(B646,0),500)</f>
        <v>2122</v>
      </c>
      <c r="D646" s="8" t="n">
        <f aca="true">MIN(MAX($B$12+NORMINV(RAND(),0,$B$13),0.2),0.95)</f>
        <v>0.541343383272502</v>
      </c>
      <c r="E646" s="11" t="n">
        <f aca="false">ROUND(C646*D646,0)</f>
        <v>1149</v>
      </c>
      <c r="F646" s="20" t="n">
        <f aca="false">C646*(0.6*$B$8+0.15*$B$9+0.19*$B$10+0.06*$B$11)</f>
        <v>35904.24</v>
      </c>
      <c r="G646" s="20" t="n">
        <f aca="false">E646*$B$7</f>
        <v>51705</v>
      </c>
      <c r="H646" s="20" t="n">
        <f aca="false">E646*$B$14</f>
        <v>17235</v>
      </c>
      <c r="I646" s="20" t="n">
        <f aca="false">F646+G646+H646</f>
        <v>104844.24</v>
      </c>
    </row>
    <row r="647" customFormat="false" ht="15" hidden="false" customHeight="true" outlineLevel="0" collapsed="false">
      <c r="A647" s="6" t="n">
        <v>630</v>
      </c>
      <c r="B647" s="11" t="n">
        <f aca="true">NORMINV(RAND(),$B$5,$B$6)</f>
        <v>1874.81377141774</v>
      </c>
      <c r="C647" s="11" t="n">
        <f aca="false">MAX(ROUND(B647,0),500)</f>
        <v>1875</v>
      </c>
      <c r="D647" s="8" t="n">
        <f aca="true">MIN(MAX($B$12+NORMINV(RAND(),0,$B$13),0.2),0.95)</f>
        <v>0.567112550054905</v>
      </c>
      <c r="E647" s="11" t="n">
        <f aca="false">ROUND(C647*D647,0)</f>
        <v>1063</v>
      </c>
      <c r="F647" s="20" t="n">
        <f aca="false">C647*(0.6*$B$8+0.15*$B$9+0.19*$B$10+0.06*$B$11)</f>
        <v>31725</v>
      </c>
      <c r="G647" s="20" t="n">
        <f aca="false">E647*$B$7</f>
        <v>47835</v>
      </c>
      <c r="H647" s="20" t="n">
        <f aca="false">E647*$B$14</f>
        <v>15945</v>
      </c>
      <c r="I647" s="20" t="n">
        <f aca="false">F647+G647+H647</f>
        <v>95505</v>
      </c>
    </row>
    <row r="648" customFormat="false" ht="15" hidden="false" customHeight="true" outlineLevel="0" collapsed="false">
      <c r="A648" s="6" t="n">
        <v>631</v>
      </c>
      <c r="B648" s="11" t="n">
        <f aca="true">NORMINV(RAND(),$B$5,$B$6)</f>
        <v>1832.19463058953</v>
      </c>
      <c r="C648" s="11" t="n">
        <f aca="false">MAX(ROUND(B648,0),500)</f>
        <v>1832</v>
      </c>
      <c r="D648" s="8" t="n">
        <f aca="true">MIN(MAX($B$12+NORMINV(RAND(),0,$B$13),0.2),0.95)</f>
        <v>0.504020986267197</v>
      </c>
      <c r="E648" s="11" t="n">
        <f aca="false">ROUND(C648*D648,0)</f>
        <v>923</v>
      </c>
      <c r="F648" s="20" t="n">
        <f aca="false">C648*(0.6*$B$8+0.15*$B$9+0.19*$B$10+0.06*$B$11)</f>
        <v>30997.44</v>
      </c>
      <c r="G648" s="20" t="n">
        <f aca="false">E648*$B$7</f>
        <v>41535</v>
      </c>
      <c r="H648" s="20" t="n">
        <f aca="false">E648*$B$14</f>
        <v>13845</v>
      </c>
      <c r="I648" s="20" t="n">
        <f aca="false">F648+G648+H648</f>
        <v>86377.44</v>
      </c>
    </row>
    <row r="649" customFormat="false" ht="15" hidden="false" customHeight="true" outlineLevel="0" collapsed="false">
      <c r="A649" s="6" t="n">
        <v>632</v>
      </c>
      <c r="B649" s="11" t="n">
        <f aca="true">NORMINV(RAND(),$B$5,$B$6)</f>
        <v>1808.89640602831</v>
      </c>
      <c r="C649" s="11" t="n">
        <f aca="false">MAX(ROUND(B649,0),500)</f>
        <v>1809</v>
      </c>
      <c r="D649" s="8" t="n">
        <f aca="true">MIN(MAX($B$12+NORMINV(RAND(),0,$B$13),0.2),0.95)</f>
        <v>0.487282660706448</v>
      </c>
      <c r="E649" s="11" t="n">
        <f aca="false">ROUND(C649*D649,0)</f>
        <v>881</v>
      </c>
      <c r="F649" s="20" t="n">
        <f aca="false">C649*(0.6*$B$8+0.15*$B$9+0.19*$B$10+0.06*$B$11)</f>
        <v>30608.28</v>
      </c>
      <c r="G649" s="20" t="n">
        <f aca="false">E649*$B$7</f>
        <v>39645</v>
      </c>
      <c r="H649" s="20" t="n">
        <f aca="false">E649*$B$14</f>
        <v>13215</v>
      </c>
      <c r="I649" s="20" t="n">
        <f aca="false">F649+G649+H649</f>
        <v>83468.28</v>
      </c>
    </row>
    <row r="650" customFormat="false" ht="15" hidden="false" customHeight="true" outlineLevel="0" collapsed="false">
      <c r="A650" s="6" t="n">
        <v>633</v>
      </c>
      <c r="B650" s="11" t="n">
        <f aca="true">NORMINV(RAND(),$B$5,$B$6)</f>
        <v>1155.27774050252</v>
      </c>
      <c r="C650" s="11" t="n">
        <f aca="false">MAX(ROUND(B650,0),500)</f>
        <v>1155</v>
      </c>
      <c r="D650" s="8" t="n">
        <f aca="true">MIN(MAX($B$12+NORMINV(RAND(),0,$B$13),0.2),0.95)</f>
        <v>0.561608011805599</v>
      </c>
      <c r="E650" s="11" t="n">
        <f aca="false">ROUND(C650*D650,0)</f>
        <v>649</v>
      </c>
      <c r="F650" s="20" t="n">
        <f aca="false">C650*(0.6*$B$8+0.15*$B$9+0.19*$B$10+0.06*$B$11)</f>
        <v>19542.6</v>
      </c>
      <c r="G650" s="20" t="n">
        <f aca="false">E650*$B$7</f>
        <v>29205</v>
      </c>
      <c r="H650" s="20" t="n">
        <f aca="false">E650*$B$14</f>
        <v>9735</v>
      </c>
      <c r="I650" s="20" t="n">
        <f aca="false">F650+G650+H650</f>
        <v>58482.6</v>
      </c>
    </row>
    <row r="651" customFormat="false" ht="15" hidden="false" customHeight="true" outlineLevel="0" collapsed="false">
      <c r="A651" s="6" t="n">
        <v>634</v>
      </c>
      <c r="B651" s="11" t="n">
        <f aca="true">NORMINV(RAND(),$B$5,$B$6)</f>
        <v>1943.76640077677</v>
      </c>
      <c r="C651" s="11" t="n">
        <f aca="false">MAX(ROUND(B651,0),500)</f>
        <v>1944</v>
      </c>
      <c r="D651" s="8" t="n">
        <f aca="true">MIN(MAX($B$12+NORMINV(RAND(),0,$B$13),0.2),0.95)</f>
        <v>0.583667102459763</v>
      </c>
      <c r="E651" s="11" t="n">
        <f aca="false">ROUND(C651*D651,0)</f>
        <v>1135</v>
      </c>
      <c r="F651" s="20" t="n">
        <f aca="false">C651*(0.6*$B$8+0.15*$B$9+0.19*$B$10+0.06*$B$11)</f>
        <v>32892.48</v>
      </c>
      <c r="G651" s="20" t="n">
        <f aca="false">E651*$B$7</f>
        <v>51075</v>
      </c>
      <c r="H651" s="20" t="n">
        <f aca="false">E651*$B$14</f>
        <v>17025</v>
      </c>
      <c r="I651" s="20" t="n">
        <f aca="false">F651+G651+H651</f>
        <v>100992.48</v>
      </c>
    </row>
    <row r="652" customFormat="false" ht="15" hidden="false" customHeight="true" outlineLevel="0" collapsed="false">
      <c r="A652" s="6" t="n">
        <v>635</v>
      </c>
      <c r="B652" s="11" t="n">
        <f aca="true">NORMINV(RAND(),$B$5,$B$6)</f>
        <v>2221.12327597337</v>
      </c>
      <c r="C652" s="11" t="n">
        <f aca="false">MAX(ROUND(B652,0),500)</f>
        <v>2221</v>
      </c>
      <c r="D652" s="8" t="n">
        <f aca="true">MIN(MAX($B$12+NORMINV(RAND(),0,$B$13),0.2),0.95)</f>
        <v>0.537962497938198</v>
      </c>
      <c r="E652" s="11" t="n">
        <f aca="false">ROUND(C652*D652,0)</f>
        <v>1195</v>
      </c>
      <c r="F652" s="20" t="n">
        <f aca="false">C652*(0.6*$B$8+0.15*$B$9+0.19*$B$10+0.06*$B$11)</f>
        <v>37579.32</v>
      </c>
      <c r="G652" s="20" t="n">
        <f aca="false">E652*$B$7</f>
        <v>53775</v>
      </c>
      <c r="H652" s="20" t="n">
        <f aca="false">E652*$B$14</f>
        <v>17925</v>
      </c>
      <c r="I652" s="20" t="n">
        <f aca="false">F652+G652+H652</f>
        <v>109279.32</v>
      </c>
    </row>
    <row r="653" customFormat="false" ht="15" hidden="false" customHeight="true" outlineLevel="0" collapsed="false">
      <c r="A653" s="6" t="n">
        <v>636</v>
      </c>
      <c r="B653" s="11" t="n">
        <f aca="true">NORMINV(RAND(),$B$5,$B$6)</f>
        <v>2068.46059719615</v>
      </c>
      <c r="C653" s="11" t="n">
        <f aca="false">MAX(ROUND(B653,0),500)</f>
        <v>2068</v>
      </c>
      <c r="D653" s="8" t="n">
        <f aca="true">MIN(MAX($B$12+NORMINV(RAND(),0,$B$13),0.2),0.95)</f>
        <v>0.479890800749713</v>
      </c>
      <c r="E653" s="11" t="n">
        <f aca="false">ROUND(C653*D653,0)</f>
        <v>992</v>
      </c>
      <c r="F653" s="20" t="n">
        <f aca="false">C653*(0.6*$B$8+0.15*$B$9+0.19*$B$10+0.06*$B$11)</f>
        <v>34990.56</v>
      </c>
      <c r="G653" s="20" t="n">
        <f aca="false">E653*$B$7</f>
        <v>44640</v>
      </c>
      <c r="H653" s="20" t="n">
        <f aca="false">E653*$B$14</f>
        <v>14880</v>
      </c>
      <c r="I653" s="20" t="n">
        <f aca="false">F653+G653+H653</f>
        <v>94510.56</v>
      </c>
    </row>
    <row r="654" customFormat="false" ht="15" hidden="false" customHeight="true" outlineLevel="0" collapsed="false">
      <c r="A654" s="6" t="n">
        <v>637</v>
      </c>
      <c r="B654" s="11" t="n">
        <f aca="true">NORMINV(RAND(),$B$5,$B$6)</f>
        <v>1626.0148231841</v>
      </c>
      <c r="C654" s="11" t="n">
        <f aca="false">MAX(ROUND(B654,0),500)</f>
        <v>1626</v>
      </c>
      <c r="D654" s="8" t="n">
        <f aca="true">MIN(MAX($B$12+NORMINV(RAND(),0,$B$13),0.2),0.95)</f>
        <v>0.533520298751059</v>
      </c>
      <c r="E654" s="11" t="n">
        <f aca="false">ROUND(C654*D654,0)</f>
        <v>868</v>
      </c>
      <c r="F654" s="20" t="n">
        <f aca="false">C654*(0.6*$B$8+0.15*$B$9+0.19*$B$10+0.06*$B$11)</f>
        <v>27511.92</v>
      </c>
      <c r="G654" s="20" t="n">
        <f aca="false">E654*$B$7</f>
        <v>39060</v>
      </c>
      <c r="H654" s="20" t="n">
        <f aca="false">E654*$B$14</f>
        <v>13020</v>
      </c>
      <c r="I654" s="20" t="n">
        <f aca="false">F654+G654+H654</f>
        <v>79591.92</v>
      </c>
    </row>
    <row r="655" customFormat="false" ht="15" hidden="false" customHeight="true" outlineLevel="0" collapsed="false">
      <c r="A655" s="6" t="n">
        <v>638</v>
      </c>
      <c r="B655" s="11" t="n">
        <f aca="true">NORMINV(RAND(),$B$5,$B$6)</f>
        <v>2675.9193346683</v>
      </c>
      <c r="C655" s="11" t="n">
        <f aca="false">MAX(ROUND(B655,0),500)</f>
        <v>2676</v>
      </c>
      <c r="D655" s="8" t="n">
        <f aca="true">MIN(MAX($B$12+NORMINV(RAND(),0,$B$13),0.2),0.95)</f>
        <v>0.588070549836671</v>
      </c>
      <c r="E655" s="11" t="n">
        <f aca="false">ROUND(C655*D655,0)</f>
        <v>1574</v>
      </c>
      <c r="F655" s="20" t="n">
        <f aca="false">C655*(0.6*$B$8+0.15*$B$9+0.19*$B$10+0.06*$B$11)</f>
        <v>45277.92</v>
      </c>
      <c r="G655" s="20" t="n">
        <f aca="false">E655*$B$7</f>
        <v>70830</v>
      </c>
      <c r="H655" s="20" t="n">
        <f aca="false">E655*$B$14</f>
        <v>23610</v>
      </c>
      <c r="I655" s="20" t="n">
        <f aca="false">F655+G655+H655</f>
        <v>139717.92</v>
      </c>
    </row>
    <row r="656" customFormat="false" ht="15" hidden="false" customHeight="true" outlineLevel="0" collapsed="false">
      <c r="A656" s="6" t="n">
        <v>639</v>
      </c>
      <c r="B656" s="11" t="n">
        <f aca="true">NORMINV(RAND(),$B$5,$B$6)</f>
        <v>2570.04782496481</v>
      </c>
      <c r="C656" s="11" t="n">
        <f aca="false">MAX(ROUND(B656,0),500)</f>
        <v>2570</v>
      </c>
      <c r="D656" s="8" t="n">
        <f aca="true">MIN(MAX($B$12+NORMINV(RAND(),0,$B$13),0.2),0.95)</f>
        <v>0.551861864274778</v>
      </c>
      <c r="E656" s="11" t="n">
        <f aca="false">ROUND(C656*D656,0)</f>
        <v>1418</v>
      </c>
      <c r="F656" s="20" t="n">
        <f aca="false">C656*(0.6*$B$8+0.15*$B$9+0.19*$B$10+0.06*$B$11)</f>
        <v>43484.4</v>
      </c>
      <c r="G656" s="20" t="n">
        <f aca="false">E656*$B$7</f>
        <v>63810</v>
      </c>
      <c r="H656" s="20" t="n">
        <f aca="false">E656*$B$14</f>
        <v>21270</v>
      </c>
      <c r="I656" s="20" t="n">
        <f aca="false">F656+G656+H656</f>
        <v>128564.4</v>
      </c>
    </row>
    <row r="657" customFormat="false" ht="15" hidden="false" customHeight="true" outlineLevel="0" collapsed="false">
      <c r="A657" s="6" t="n">
        <v>640</v>
      </c>
      <c r="B657" s="11" t="n">
        <f aca="true">NORMINV(RAND(),$B$5,$B$6)</f>
        <v>1344.42948897947</v>
      </c>
      <c r="C657" s="11" t="n">
        <f aca="false">MAX(ROUND(B657,0),500)</f>
        <v>1344</v>
      </c>
      <c r="D657" s="8" t="n">
        <f aca="true">MIN(MAX($B$12+NORMINV(RAND(),0,$B$13),0.2),0.95)</f>
        <v>0.585602132804223</v>
      </c>
      <c r="E657" s="11" t="n">
        <f aca="false">ROUND(C657*D657,0)</f>
        <v>787</v>
      </c>
      <c r="F657" s="20" t="n">
        <f aca="false">C657*(0.6*$B$8+0.15*$B$9+0.19*$B$10+0.06*$B$11)</f>
        <v>22740.48</v>
      </c>
      <c r="G657" s="20" t="n">
        <f aca="false">E657*$B$7</f>
        <v>35415</v>
      </c>
      <c r="H657" s="20" t="n">
        <f aca="false">E657*$B$14</f>
        <v>11805</v>
      </c>
      <c r="I657" s="20" t="n">
        <f aca="false">F657+G657+H657</f>
        <v>69960.48</v>
      </c>
    </row>
    <row r="658" customFormat="false" ht="15" hidden="false" customHeight="true" outlineLevel="0" collapsed="false">
      <c r="A658" s="6" t="n">
        <v>641</v>
      </c>
      <c r="B658" s="11" t="n">
        <f aca="true">NORMINV(RAND(),$B$5,$B$6)</f>
        <v>2064.33840876782</v>
      </c>
      <c r="C658" s="11" t="n">
        <f aca="false">MAX(ROUND(B658,0),500)</f>
        <v>2064</v>
      </c>
      <c r="D658" s="8" t="n">
        <f aca="true">MIN(MAX($B$12+NORMINV(RAND(),0,$B$13),0.2),0.95)</f>
        <v>0.574750193752242</v>
      </c>
      <c r="E658" s="11" t="n">
        <f aca="false">ROUND(C658*D658,0)</f>
        <v>1186</v>
      </c>
      <c r="F658" s="20" t="n">
        <f aca="false">C658*(0.6*$B$8+0.15*$B$9+0.19*$B$10+0.06*$B$11)</f>
        <v>34922.88</v>
      </c>
      <c r="G658" s="20" t="n">
        <f aca="false">E658*$B$7</f>
        <v>53370</v>
      </c>
      <c r="H658" s="20" t="n">
        <f aca="false">E658*$B$14</f>
        <v>17790</v>
      </c>
      <c r="I658" s="20" t="n">
        <f aca="false">F658+G658+H658</f>
        <v>106082.88</v>
      </c>
    </row>
    <row r="659" customFormat="false" ht="15" hidden="false" customHeight="true" outlineLevel="0" collapsed="false">
      <c r="A659" s="6" t="n">
        <v>642</v>
      </c>
      <c r="B659" s="11" t="n">
        <f aca="true">NORMINV(RAND(),$B$5,$B$6)</f>
        <v>1825.63780630374</v>
      </c>
      <c r="C659" s="11" t="n">
        <f aca="false">MAX(ROUND(B659,0),500)</f>
        <v>1826</v>
      </c>
      <c r="D659" s="8" t="n">
        <f aca="true">MIN(MAX($B$12+NORMINV(RAND(),0,$B$13),0.2),0.95)</f>
        <v>0.535227212064933</v>
      </c>
      <c r="E659" s="11" t="n">
        <f aca="false">ROUND(C659*D659,0)</f>
        <v>977</v>
      </c>
      <c r="F659" s="20" t="n">
        <f aca="false">C659*(0.6*$B$8+0.15*$B$9+0.19*$B$10+0.06*$B$11)</f>
        <v>30895.92</v>
      </c>
      <c r="G659" s="20" t="n">
        <f aca="false">E659*$B$7</f>
        <v>43965</v>
      </c>
      <c r="H659" s="20" t="n">
        <f aca="false">E659*$B$14</f>
        <v>14655</v>
      </c>
      <c r="I659" s="20" t="n">
        <f aca="false">F659+G659+H659</f>
        <v>89515.92</v>
      </c>
    </row>
    <row r="660" customFormat="false" ht="15" hidden="false" customHeight="true" outlineLevel="0" collapsed="false">
      <c r="A660" s="6" t="n">
        <v>643</v>
      </c>
      <c r="B660" s="11" t="n">
        <f aca="true">NORMINV(RAND(),$B$5,$B$6)</f>
        <v>1787.00426913151</v>
      </c>
      <c r="C660" s="11" t="n">
        <f aca="false">MAX(ROUND(B660,0),500)</f>
        <v>1787</v>
      </c>
      <c r="D660" s="8" t="n">
        <f aca="true">MIN(MAX($B$12+NORMINV(RAND(),0,$B$13),0.2),0.95)</f>
        <v>0.55040207913996</v>
      </c>
      <c r="E660" s="11" t="n">
        <f aca="false">ROUND(C660*D660,0)</f>
        <v>984</v>
      </c>
      <c r="F660" s="20" t="n">
        <f aca="false">C660*(0.6*$B$8+0.15*$B$9+0.19*$B$10+0.06*$B$11)</f>
        <v>30236.04</v>
      </c>
      <c r="G660" s="20" t="n">
        <f aca="false">E660*$B$7</f>
        <v>44280</v>
      </c>
      <c r="H660" s="20" t="n">
        <f aca="false">E660*$B$14</f>
        <v>14760</v>
      </c>
      <c r="I660" s="20" t="n">
        <f aca="false">F660+G660+H660</f>
        <v>89276.04</v>
      </c>
    </row>
    <row r="661" customFormat="false" ht="15" hidden="false" customHeight="true" outlineLevel="0" collapsed="false">
      <c r="A661" s="6" t="n">
        <v>644</v>
      </c>
      <c r="B661" s="11" t="n">
        <f aca="true">NORMINV(RAND(),$B$5,$B$6)</f>
        <v>2420.95216291606</v>
      </c>
      <c r="C661" s="11" t="n">
        <f aca="false">MAX(ROUND(B661,0),500)</f>
        <v>2421</v>
      </c>
      <c r="D661" s="8" t="n">
        <f aca="true">MIN(MAX($B$12+NORMINV(RAND(),0,$B$13),0.2),0.95)</f>
        <v>0.599283221016861</v>
      </c>
      <c r="E661" s="11" t="n">
        <f aca="false">ROUND(C661*D661,0)</f>
        <v>1451</v>
      </c>
      <c r="F661" s="20" t="n">
        <f aca="false">C661*(0.6*$B$8+0.15*$B$9+0.19*$B$10+0.06*$B$11)</f>
        <v>40963.32</v>
      </c>
      <c r="G661" s="20" t="n">
        <f aca="false">E661*$B$7</f>
        <v>65295</v>
      </c>
      <c r="H661" s="20" t="n">
        <f aca="false">E661*$B$14</f>
        <v>21765</v>
      </c>
      <c r="I661" s="20" t="n">
        <f aca="false">F661+G661+H661</f>
        <v>128023.32</v>
      </c>
    </row>
    <row r="662" customFormat="false" ht="15" hidden="false" customHeight="true" outlineLevel="0" collapsed="false">
      <c r="A662" s="6" t="n">
        <v>645</v>
      </c>
      <c r="B662" s="11" t="n">
        <f aca="true">NORMINV(RAND(),$B$5,$B$6)</f>
        <v>1905.0387197082</v>
      </c>
      <c r="C662" s="11" t="n">
        <f aca="false">MAX(ROUND(B662,0),500)</f>
        <v>1905</v>
      </c>
      <c r="D662" s="8" t="n">
        <f aca="true">MIN(MAX($B$12+NORMINV(RAND(),0,$B$13),0.2),0.95)</f>
        <v>0.463752859300058</v>
      </c>
      <c r="E662" s="11" t="n">
        <f aca="false">ROUND(C662*D662,0)</f>
        <v>883</v>
      </c>
      <c r="F662" s="20" t="n">
        <f aca="false">C662*(0.6*$B$8+0.15*$B$9+0.19*$B$10+0.06*$B$11)</f>
        <v>32232.6</v>
      </c>
      <c r="G662" s="20" t="n">
        <f aca="false">E662*$B$7</f>
        <v>39735</v>
      </c>
      <c r="H662" s="20" t="n">
        <f aca="false">E662*$B$14</f>
        <v>13245</v>
      </c>
      <c r="I662" s="20" t="n">
        <f aca="false">F662+G662+H662</f>
        <v>85212.6</v>
      </c>
    </row>
    <row r="663" customFormat="false" ht="15" hidden="false" customHeight="true" outlineLevel="0" collapsed="false">
      <c r="A663" s="6" t="n">
        <v>646</v>
      </c>
      <c r="B663" s="11" t="n">
        <f aca="true">NORMINV(RAND(),$B$5,$B$6)</f>
        <v>2310.20391139034</v>
      </c>
      <c r="C663" s="11" t="n">
        <f aca="false">MAX(ROUND(B663,0),500)</f>
        <v>2310</v>
      </c>
      <c r="D663" s="8" t="n">
        <f aca="true">MIN(MAX($B$12+NORMINV(RAND(),0,$B$13),0.2),0.95)</f>
        <v>0.617987839643541</v>
      </c>
      <c r="E663" s="11" t="n">
        <f aca="false">ROUND(C663*D663,0)</f>
        <v>1428</v>
      </c>
      <c r="F663" s="20" t="n">
        <f aca="false">C663*(0.6*$B$8+0.15*$B$9+0.19*$B$10+0.06*$B$11)</f>
        <v>39085.2</v>
      </c>
      <c r="G663" s="20" t="n">
        <f aca="false">E663*$B$7</f>
        <v>64260</v>
      </c>
      <c r="H663" s="20" t="n">
        <f aca="false">E663*$B$14</f>
        <v>21420</v>
      </c>
      <c r="I663" s="20" t="n">
        <f aca="false">F663+G663+H663</f>
        <v>124765.2</v>
      </c>
    </row>
    <row r="664" customFormat="false" ht="15" hidden="false" customHeight="true" outlineLevel="0" collapsed="false">
      <c r="A664" s="6" t="n">
        <v>647</v>
      </c>
      <c r="B664" s="11" t="n">
        <f aca="true">NORMINV(RAND(),$B$5,$B$6)</f>
        <v>2071.61472780618</v>
      </c>
      <c r="C664" s="11" t="n">
        <f aca="false">MAX(ROUND(B664,0),500)</f>
        <v>2072</v>
      </c>
      <c r="D664" s="8" t="n">
        <f aca="true">MIN(MAX($B$12+NORMINV(RAND(),0,$B$13),0.2),0.95)</f>
        <v>0.495153789995648</v>
      </c>
      <c r="E664" s="11" t="n">
        <f aca="false">ROUND(C664*D664,0)</f>
        <v>1026</v>
      </c>
      <c r="F664" s="20" t="n">
        <f aca="false">C664*(0.6*$B$8+0.15*$B$9+0.19*$B$10+0.06*$B$11)</f>
        <v>35058.24</v>
      </c>
      <c r="G664" s="20" t="n">
        <f aca="false">E664*$B$7</f>
        <v>46170</v>
      </c>
      <c r="H664" s="20" t="n">
        <f aca="false">E664*$B$14</f>
        <v>15390</v>
      </c>
      <c r="I664" s="20" t="n">
        <f aca="false">F664+G664+H664</f>
        <v>96618.24</v>
      </c>
    </row>
    <row r="665" customFormat="false" ht="15" hidden="false" customHeight="true" outlineLevel="0" collapsed="false">
      <c r="A665" s="6" t="n">
        <v>648</v>
      </c>
      <c r="B665" s="11" t="n">
        <f aca="true">NORMINV(RAND(),$B$5,$B$6)</f>
        <v>1782.73820480169</v>
      </c>
      <c r="C665" s="11" t="n">
        <f aca="false">MAX(ROUND(B665,0),500)</f>
        <v>1783</v>
      </c>
      <c r="D665" s="8" t="n">
        <f aca="true">MIN(MAX($B$12+NORMINV(RAND(),0,$B$13),0.2),0.95)</f>
        <v>0.587397608389019</v>
      </c>
      <c r="E665" s="11" t="n">
        <f aca="false">ROUND(C665*D665,0)</f>
        <v>1047</v>
      </c>
      <c r="F665" s="20" t="n">
        <f aca="false">C665*(0.6*$B$8+0.15*$B$9+0.19*$B$10+0.06*$B$11)</f>
        <v>30168.36</v>
      </c>
      <c r="G665" s="20" t="n">
        <f aca="false">E665*$B$7</f>
        <v>47115</v>
      </c>
      <c r="H665" s="20" t="n">
        <f aca="false">E665*$B$14</f>
        <v>15705</v>
      </c>
      <c r="I665" s="20" t="n">
        <f aca="false">F665+G665+H665</f>
        <v>92988.36</v>
      </c>
    </row>
    <row r="666" customFormat="false" ht="15" hidden="false" customHeight="true" outlineLevel="0" collapsed="false">
      <c r="A666" s="6" t="n">
        <v>649</v>
      </c>
      <c r="B666" s="11" t="n">
        <f aca="true">NORMINV(RAND(),$B$5,$B$6)</f>
        <v>2129.12301795601</v>
      </c>
      <c r="C666" s="11" t="n">
        <f aca="false">MAX(ROUND(B666,0),500)</f>
        <v>2129</v>
      </c>
      <c r="D666" s="8" t="n">
        <f aca="true">MIN(MAX($B$12+NORMINV(RAND(),0,$B$13),0.2),0.95)</f>
        <v>0.49723561463198</v>
      </c>
      <c r="E666" s="11" t="n">
        <f aca="false">ROUND(C666*D666,0)</f>
        <v>1059</v>
      </c>
      <c r="F666" s="20" t="n">
        <f aca="false">C666*(0.6*$B$8+0.15*$B$9+0.19*$B$10+0.06*$B$11)</f>
        <v>36022.68</v>
      </c>
      <c r="G666" s="20" t="n">
        <f aca="false">E666*$B$7</f>
        <v>47655</v>
      </c>
      <c r="H666" s="20" t="n">
        <f aca="false">E666*$B$14</f>
        <v>15885</v>
      </c>
      <c r="I666" s="20" t="n">
        <f aca="false">F666+G666+H666</f>
        <v>99562.68</v>
      </c>
    </row>
    <row r="667" customFormat="false" ht="15" hidden="false" customHeight="true" outlineLevel="0" collapsed="false">
      <c r="A667" s="6" t="n">
        <v>650</v>
      </c>
      <c r="B667" s="11" t="n">
        <f aca="true">NORMINV(RAND(),$B$5,$B$6)</f>
        <v>1994.39721064413</v>
      </c>
      <c r="C667" s="11" t="n">
        <f aca="false">MAX(ROUND(B667,0),500)</f>
        <v>1994</v>
      </c>
      <c r="D667" s="8" t="n">
        <f aca="true">MIN(MAX($B$12+NORMINV(RAND(),0,$B$13),0.2),0.95)</f>
        <v>0.517615334286309</v>
      </c>
      <c r="E667" s="11" t="n">
        <f aca="false">ROUND(C667*D667,0)</f>
        <v>1032</v>
      </c>
      <c r="F667" s="20" t="n">
        <f aca="false">C667*(0.6*$B$8+0.15*$B$9+0.19*$B$10+0.06*$B$11)</f>
        <v>33738.48</v>
      </c>
      <c r="G667" s="20" t="n">
        <f aca="false">E667*$B$7</f>
        <v>46440</v>
      </c>
      <c r="H667" s="20" t="n">
        <f aca="false">E667*$B$14</f>
        <v>15480</v>
      </c>
      <c r="I667" s="20" t="n">
        <f aca="false">F667+G667+H667</f>
        <v>95658.48</v>
      </c>
    </row>
    <row r="668" customFormat="false" ht="15" hidden="false" customHeight="true" outlineLevel="0" collapsed="false">
      <c r="A668" s="6" t="n">
        <v>651</v>
      </c>
      <c r="B668" s="11" t="n">
        <f aca="true">NORMINV(RAND(),$B$5,$B$6)</f>
        <v>1634.83892125158</v>
      </c>
      <c r="C668" s="11" t="n">
        <f aca="false">MAX(ROUND(B668,0),500)</f>
        <v>1635</v>
      </c>
      <c r="D668" s="8" t="n">
        <f aca="true">MIN(MAX($B$12+NORMINV(RAND(),0,$B$13),0.2),0.95)</f>
        <v>0.520415967010621</v>
      </c>
      <c r="E668" s="11" t="n">
        <f aca="false">ROUND(C668*D668,0)</f>
        <v>851</v>
      </c>
      <c r="F668" s="20" t="n">
        <f aca="false">C668*(0.6*$B$8+0.15*$B$9+0.19*$B$10+0.06*$B$11)</f>
        <v>27664.2</v>
      </c>
      <c r="G668" s="20" t="n">
        <f aca="false">E668*$B$7</f>
        <v>38295</v>
      </c>
      <c r="H668" s="20" t="n">
        <f aca="false">E668*$B$14</f>
        <v>12765</v>
      </c>
      <c r="I668" s="20" t="n">
        <f aca="false">F668+G668+H668</f>
        <v>78724.2</v>
      </c>
    </row>
    <row r="669" customFormat="false" ht="15" hidden="false" customHeight="true" outlineLevel="0" collapsed="false">
      <c r="A669" s="6" t="n">
        <v>652</v>
      </c>
      <c r="B669" s="11" t="n">
        <f aca="true">NORMINV(RAND(),$B$5,$B$6)</f>
        <v>1773.14196556592</v>
      </c>
      <c r="C669" s="11" t="n">
        <f aca="false">MAX(ROUND(B669,0),500)</f>
        <v>1773</v>
      </c>
      <c r="D669" s="8" t="n">
        <f aca="true">MIN(MAX($B$12+NORMINV(RAND(),0,$B$13),0.2),0.95)</f>
        <v>0.56079153119144</v>
      </c>
      <c r="E669" s="11" t="n">
        <f aca="false">ROUND(C669*D669,0)</f>
        <v>994</v>
      </c>
      <c r="F669" s="20" t="n">
        <f aca="false">C669*(0.6*$B$8+0.15*$B$9+0.19*$B$10+0.06*$B$11)</f>
        <v>29999.16</v>
      </c>
      <c r="G669" s="20" t="n">
        <f aca="false">E669*$B$7</f>
        <v>44730</v>
      </c>
      <c r="H669" s="20" t="n">
        <f aca="false">E669*$B$14</f>
        <v>14910</v>
      </c>
      <c r="I669" s="20" t="n">
        <f aca="false">F669+G669+H669</f>
        <v>89639.16</v>
      </c>
    </row>
    <row r="670" customFormat="false" ht="15" hidden="false" customHeight="true" outlineLevel="0" collapsed="false">
      <c r="A670" s="6" t="n">
        <v>653</v>
      </c>
      <c r="B670" s="11" t="n">
        <f aca="true">NORMINV(RAND(),$B$5,$B$6)</f>
        <v>2449.95296367047</v>
      </c>
      <c r="C670" s="11" t="n">
        <f aca="false">MAX(ROUND(B670,0),500)</f>
        <v>2450</v>
      </c>
      <c r="D670" s="8" t="n">
        <f aca="true">MIN(MAX($B$12+NORMINV(RAND(),0,$B$13),0.2),0.95)</f>
        <v>0.596565296858504</v>
      </c>
      <c r="E670" s="11" t="n">
        <f aca="false">ROUND(C670*D670,0)</f>
        <v>1462</v>
      </c>
      <c r="F670" s="20" t="n">
        <f aca="false">C670*(0.6*$B$8+0.15*$B$9+0.19*$B$10+0.06*$B$11)</f>
        <v>41454</v>
      </c>
      <c r="G670" s="20" t="n">
        <f aca="false">E670*$B$7</f>
        <v>65790</v>
      </c>
      <c r="H670" s="20" t="n">
        <f aca="false">E670*$B$14</f>
        <v>21930</v>
      </c>
      <c r="I670" s="20" t="n">
        <f aca="false">F670+G670+H670</f>
        <v>129174</v>
      </c>
    </row>
    <row r="671" customFormat="false" ht="15" hidden="false" customHeight="true" outlineLevel="0" collapsed="false">
      <c r="A671" s="6" t="n">
        <v>654</v>
      </c>
      <c r="B671" s="11" t="n">
        <f aca="true">NORMINV(RAND(),$B$5,$B$6)</f>
        <v>2352.63047163059</v>
      </c>
      <c r="C671" s="11" t="n">
        <f aca="false">MAX(ROUND(B671,0),500)</f>
        <v>2353</v>
      </c>
      <c r="D671" s="8" t="n">
        <f aca="true">MIN(MAX($B$12+NORMINV(RAND(),0,$B$13),0.2),0.95)</f>
        <v>0.535255011350108</v>
      </c>
      <c r="E671" s="11" t="n">
        <f aca="false">ROUND(C671*D671,0)</f>
        <v>1259</v>
      </c>
      <c r="F671" s="20" t="n">
        <f aca="false">C671*(0.6*$B$8+0.15*$B$9+0.19*$B$10+0.06*$B$11)</f>
        <v>39812.76</v>
      </c>
      <c r="G671" s="20" t="n">
        <f aca="false">E671*$B$7</f>
        <v>56655</v>
      </c>
      <c r="H671" s="20" t="n">
        <f aca="false">E671*$B$14</f>
        <v>18885</v>
      </c>
      <c r="I671" s="20" t="n">
        <f aca="false">F671+G671+H671</f>
        <v>115352.76</v>
      </c>
    </row>
    <row r="672" customFormat="false" ht="15" hidden="false" customHeight="true" outlineLevel="0" collapsed="false">
      <c r="A672" s="6" t="n">
        <v>655</v>
      </c>
      <c r="B672" s="11" t="n">
        <f aca="true">NORMINV(RAND(),$B$5,$B$6)</f>
        <v>1565.58853240799</v>
      </c>
      <c r="C672" s="11" t="n">
        <f aca="false">MAX(ROUND(B672,0),500)</f>
        <v>1566</v>
      </c>
      <c r="D672" s="8" t="n">
        <f aca="true">MIN(MAX($B$12+NORMINV(RAND(),0,$B$13),0.2),0.95)</f>
        <v>0.594886388415035</v>
      </c>
      <c r="E672" s="11" t="n">
        <f aca="false">ROUND(C672*D672,0)</f>
        <v>932</v>
      </c>
      <c r="F672" s="20" t="n">
        <f aca="false">C672*(0.6*$B$8+0.15*$B$9+0.19*$B$10+0.06*$B$11)</f>
        <v>26496.72</v>
      </c>
      <c r="G672" s="20" t="n">
        <f aca="false">E672*$B$7</f>
        <v>41940</v>
      </c>
      <c r="H672" s="20" t="n">
        <f aca="false">E672*$B$14</f>
        <v>13980</v>
      </c>
      <c r="I672" s="20" t="n">
        <f aca="false">F672+G672+H672</f>
        <v>82416.72</v>
      </c>
    </row>
    <row r="673" customFormat="false" ht="15" hidden="false" customHeight="true" outlineLevel="0" collapsed="false">
      <c r="A673" s="6" t="n">
        <v>656</v>
      </c>
      <c r="B673" s="11" t="n">
        <f aca="true">NORMINV(RAND(),$B$5,$B$6)</f>
        <v>2333.44842898591</v>
      </c>
      <c r="C673" s="11" t="n">
        <f aca="false">MAX(ROUND(B673,0),500)</f>
        <v>2333</v>
      </c>
      <c r="D673" s="8" t="n">
        <f aca="true">MIN(MAX($B$12+NORMINV(RAND(),0,$B$13),0.2),0.95)</f>
        <v>0.467364799098324</v>
      </c>
      <c r="E673" s="11" t="n">
        <f aca="false">ROUND(C673*D673,0)</f>
        <v>1090</v>
      </c>
      <c r="F673" s="20" t="n">
        <f aca="false">C673*(0.6*$B$8+0.15*$B$9+0.19*$B$10+0.06*$B$11)</f>
        <v>39474.36</v>
      </c>
      <c r="G673" s="20" t="n">
        <f aca="false">E673*$B$7</f>
        <v>49050</v>
      </c>
      <c r="H673" s="20" t="n">
        <f aca="false">E673*$B$14</f>
        <v>16350</v>
      </c>
      <c r="I673" s="20" t="n">
        <f aca="false">F673+G673+H673</f>
        <v>104874.36</v>
      </c>
    </row>
    <row r="674" customFormat="false" ht="15" hidden="false" customHeight="true" outlineLevel="0" collapsed="false">
      <c r="A674" s="6" t="n">
        <v>657</v>
      </c>
      <c r="B674" s="11" t="n">
        <f aca="true">NORMINV(RAND(),$B$5,$B$6)</f>
        <v>2226.70790360532</v>
      </c>
      <c r="C674" s="11" t="n">
        <f aca="false">MAX(ROUND(B674,0),500)</f>
        <v>2227</v>
      </c>
      <c r="D674" s="8" t="n">
        <f aca="true">MIN(MAX($B$12+NORMINV(RAND(),0,$B$13),0.2),0.95)</f>
        <v>0.513287731337136</v>
      </c>
      <c r="E674" s="11" t="n">
        <f aca="false">ROUND(C674*D674,0)</f>
        <v>1143</v>
      </c>
      <c r="F674" s="20" t="n">
        <f aca="false">C674*(0.6*$B$8+0.15*$B$9+0.19*$B$10+0.06*$B$11)</f>
        <v>37680.84</v>
      </c>
      <c r="G674" s="20" t="n">
        <f aca="false">E674*$B$7</f>
        <v>51435</v>
      </c>
      <c r="H674" s="20" t="n">
        <f aca="false">E674*$B$14</f>
        <v>17145</v>
      </c>
      <c r="I674" s="20" t="n">
        <f aca="false">F674+G674+H674</f>
        <v>106260.84</v>
      </c>
    </row>
    <row r="675" customFormat="false" ht="15" hidden="false" customHeight="true" outlineLevel="0" collapsed="false">
      <c r="A675" s="6" t="n">
        <v>658</v>
      </c>
      <c r="B675" s="11" t="n">
        <f aca="true">NORMINV(RAND(),$B$5,$B$6)</f>
        <v>2008.91806207423</v>
      </c>
      <c r="C675" s="11" t="n">
        <f aca="false">MAX(ROUND(B675,0),500)</f>
        <v>2009</v>
      </c>
      <c r="D675" s="8" t="n">
        <f aca="true">MIN(MAX($B$12+NORMINV(RAND(),0,$B$13),0.2),0.95)</f>
        <v>0.590023855803498</v>
      </c>
      <c r="E675" s="11" t="n">
        <f aca="false">ROUND(C675*D675,0)</f>
        <v>1185</v>
      </c>
      <c r="F675" s="20" t="n">
        <f aca="false">C675*(0.6*$B$8+0.15*$B$9+0.19*$B$10+0.06*$B$11)</f>
        <v>33992.28</v>
      </c>
      <c r="G675" s="20" t="n">
        <f aca="false">E675*$B$7</f>
        <v>53325</v>
      </c>
      <c r="H675" s="20" t="n">
        <f aca="false">E675*$B$14</f>
        <v>17775</v>
      </c>
      <c r="I675" s="20" t="n">
        <f aca="false">F675+G675+H675</f>
        <v>105092.28</v>
      </c>
    </row>
    <row r="676" customFormat="false" ht="15" hidden="false" customHeight="true" outlineLevel="0" collapsed="false">
      <c r="A676" s="6" t="n">
        <v>659</v>
      </c>
      <c r="B676" s="11" t="n">
        <f aca="true">NORMINV(RAND(),$B$5,$B$6)</f>
        <v>2005.31301424973</v>
      </c>
      <c r="C676" s="11" t="n">
        <f aca="false">MAX(ROUND(B676,0),500)</f>
        <v>2005</v>
      </c>
      <c r="D676" s="8" t="n">
        <f aca="true">MIN(MAX($B$12+NORMINV(RAND(),0,$B$13),0.2),0.95)</f>
        <v>0.588338871645723</v>
      </c>
      <c r="E676" s="11" t="n">
        <f aca="false">ROUND(C676*D676,0)</f>
        <v>1180</v>
      </c>
      <c r="F676" s="20" t="n">
        <f aca="false">C676*(0.6*$B$8+0.15*$B$9+0.19*$B$10+0.06*$B$11)</f>
        <v>33924.6</v>
      </c>
      <c r="G676" s="20" t="n">
        <f aca="false">E676*$B$7</f>
        <v>53100</v>
      </c>
      <c r="H676" s="20" t="n">
        <f aca="false">E676*$B$14</f>
        <v>17700</v>
      </c>
      <c r="I676" s="20" t="n">
        <f aca="false">F676+G676+H676</f>
        <v>104724.6</v>
      </c>
    </row>
    <row r="677" customFormat="false" ht="15" hidden="false" customHeight="true" outlineLevel="0" collapsed="false">
      <c r="A677" s="6" t="n">
        <v>660</v>
      </c>
      <c r="B677" s="11" t="n">
        <f aca="true">NORMINV(RAND(),$B$5,$B$6)</f>
        <v>2008.07926382919</v>
      </c>
      <c r="C677" s="11" t="n">
        <f aca="false">MAX(ROUND(B677,0),500)</f>
        <v>2008</v>
      </c>
      <c r="D677" s="8" t="n">
        <f aca="true">MIN(MAX($B$12+NORMINV(RAND(),0,$B$13),0.2),0.95)</f>
        <v>0.501561490449676</v>
      </c>
      <c r="E677" s="11" t="n">
        <f aca="false">ROUND(C677*D677,0)</f>
        <v>1007</v>
      </c>
      <c r="F677" s="20" t="n">
        <f aca="false">C677*(0.6*$B$8+0.15*$B$9+0.19*$B$10+0.06*$B$11)</f>
        <v>33975.36</v>
      </c>
      <c r="G677" s="20" t="n">
        <f aca="false">E677*$B$7</f>
        <v>45315</v>
      </c>
      <c r="H677" s="20" t="n">
        <f aca="false">E677*$B$14</f>
        <v>15105</v>
      </c>
      <c r="I677" s="20" t="n">
        <f aca="false">F677+G677+H677</f>
        <v>94395.36</v>
      </c>
    </row>
    <row r="678" customFormat="false" ht="15" hidden="false" customHeight="true" outlineLevel="0" collapsed="false">
      <c r="A678" s="6" t="n">
        <v>661</v>
      </c>
      <c r="B678" s="11" t="n">
        <f aca="true">NORMINV(RAND(),$B$5,$B$6)</f>
        <v>2318.28610914066</v>
      </c>
      <c r="C678" s="11" t="n">
        <f aca="false">MAX(ROUND(B678,0),500)</f>
        <v>2318</v>
      </c>
      <c r="D678" s="8" t="n">
        <f aca="true">MIN(MAX($B$12+NORMINV(RAND(),0,$B$13),0.2),0.95)</f>
        <v>0.489088878033678</v>
      </c>
      <c r="E678" s="11" t="n">
        <f aca="false">ROUND(C678*D678,0)</f>
        <v>1134</v>
      </c>
      <c r="F678" s="20" t="n">
        <f aca="false">C678*(0.6*$B$8+0.15*$B$9+0.19*$B$10+0.06*$B$11)</f>
        <v>39220.56</v>
      </c>
      <c r="G678" s="20" t="n">
        <f aca="false">E678*$B$7</f>
        <v>51030</v>
      </c>
      <c r="H678" s="20" t="n">
        <f aca="false">E678*$B$14</f>
        <v>17010</v>
      </c>
      <c r="I678" s="20" t="n">
        <f aca="false">F678+G678+H678</f>
        <v>107260.56</v>
      </c>
    </row>
    <row r="679" customFormat="false" ht="15" hidden="false" customHeight="true" outlineLevel="0" collapsed="false">
      <c r="A679" s="6" t="n">
        <v>662</v>
      </c>
      <c r="B679" s="11" t="n">
        <f aca="true">NORMINV(RAND(),$B$5,$B$6)</f>
        <v>1792.3000824965</v>
      </c>
      <c r="C679" s="11" t="n">
        <f aca="false">MAX(ROUND(B679,0),500)</f>
        <v>1792</v>
      </c>
      <c r="D679" s="8" t="n">
        <f aca="true">MIN(MAX($B$12+NORMINV(RAND(),0,$B$13),0.2),0.95)</f>
        <v>0.504410357694447</v>
      </c>
      <c r="E679" s="11" t="n">
        <f aca="false">ROUND(C679*D679,0)</f>
        <v>904</v>
      </c>
      <c r="F679" s="20" t="n">
        <f aca="false">C679*(0.6*$B$8+0.15*$B$9+0.19*$B$10+0.06*$B$11)</f>
        <v>30320.64</v>
      </c>
      <c r="G679" s="20" t="n">
        <f aca="false">E679*$B$7</f>
        <v>40680</v>
      </c>
      <c r="H679" s="20" t="n">
        <f aca="false">E679*$B$14</f>
        <v>13560</v>
      </c>
      <c r="I679" s="20" t="n">
        <f aca="false">F679+G679+H679</f>
        <v>84560.64</v>
      </c>
    </row>
    <row r="680" customFormat="false" ht="15" hidden="false" customHeight="true" outlineLevel="0" collapsed="false">
      <c r="A680" s="6" t="n">
        <v>663</v>
      </c>
      <c r="B680" s="11" t="n">
        <f aca="true">NORMINV(RAND(),$B$5,$B$6)</f>
        <v>2684.9346062849</v>
      </c>
      <c r="C680" s="11" t="n">
        <f aca="false">MAX(ROUND(B680,0),500)</f>
        <v>2685</v>
      </c>
      <c r="D680" s="8" t="n">
        <f aca="true">MIN(MAX($B$12+NORMINV(RAND(),0,$B$13),0.2),0.95)</f>
        <v>0.501408390257361</v>
      </c>
      <c r="E680" s="11" t="n">
        <f aca="false">ROUND(C680*D680,0)</f>
        <v>1346</v>
      </c>
      <c r="F680" s="20" t="n">
        <f aca="false">C680*(0.6*$B$8+0.15*$B$9+0.19*$B$10+0.06*$B$11)</f>
        <v>45430.2</v>
      </c>
      <c r="G680" s="20" t="n">
        <f aca="false">E680*$B$7</f>
        <v>60570</v>
      </c>
      <c r="H680" s="20" t="n">
        <f aca="false">E680*$B$14</f>
        <v>20190</v>
      </c>
      <c r="I680" s="20" t="n">
        <f aca="false">F680+G680+H680</f>
        <v>126190.2</v>
      </c>
    </row>
    <row r="681" customFormat="false" ht="15" hidden="false" customHeight="true" outlineLevel="0" collapsed="false">
      <c r="A681" s="6" t="n">
        <v>664</v>
      </c>
      <c r="B681" s="11" t="n">
        <f aca="true">NORMINV(RAND(),$B$5,$B$6)</f>
        <v>2526.34576628708</v>
      </c>
      <c r="C681" s="11" t="n">
        <f aca="false">MAX(ROUND(B681,0),500)</f>
        <v>2526</v>
      </c>
      <c r="D681" s="8" t="n">
        <f aca="true">MIN(MAX($B$12+NORMINV(RAND(),0,$B$13),0.2),0.95)</f>
        <v>0.501342934338459</v>
      </c>
      <c r="E681" s="11" t="n">
        <f aca="false">ROUND(C681*D681,0)</f>
        <v>1266</v>
      </c>
      <c r="F681" s="20" t="n">
        <f aca="false">C681*(0.6*$B$8+0.15*$B$9+0.19*$B$10+0.06*$B$11)</f>
        <v>42739.92</v>
      </c>
      <c r="G681" s="20" t="n">
        <f aca="false">E681*$B$7</f>
        <v>56970</v>
      </c>
      <c r="H681" s="20" t="n">
        <f aca="false">E681*$B$14</f>
        <v>18990</v>
      </c>
      <c r="I681" s="20" t="n">
        <f aca="false">F681+G681+H681</f>
        <v>118699.92</v>
      </c>
    </row>
    <row r="682" customFormat="false" ht="15" hidden="false" customHeight="true" outlineLevel="0" collapsed="false">
      <c r="A682" s="6" t="n">
        <v>665</v>
      </c>
      <c r="B682" s="11" t="n">
        <f aca="true">NORMINV(RAND(),$B$5,$B$6)</f>
        <v>1597.58216759695</v>
      </c>
      <c r="C682" s="11" t="n">
        <f aca="false">MAX(ROUND(B682,0),500)</f>
        <v>1598</v>
      </c>
      <c r="D682" s="8" t="n">
        <f aca="true">MIN(MAX($B$12+NORMINV(RAND(),0,$B$13),0.2),0.95)</f>
        <v>0.578322948468803</v>
      </c>
      <c r="E682" s="11" t="n">
        <f aca="false">ROUND(C682*D682,0)</f>
        <v>924</v>
      </c>
      <c r="F682" s="20" t="n">
        <f aca="false">C682*(0.6*$B$8+0.15*$B$9+0.19*$B$10+0.06*$B$11)</f>
        <v>27038.16</v>
      </c>
      <c r="G682" s="20" t="n">
        <f aca="false">E682*$B$7</f>
        <v>41580</v>
      </c>
      <c r="H682" s="20" t="n">
        <f aca="false">E682*$B$14</f>
        <v>13860</v>
      </c>
      <c r="I682" s="20" t="n">
        <f aca="false">F682+G682+H682</f>
        <v>82478.16</v>
      </c>
    </row>
    <row r="683" customFormat="false" ht="15" hidden="false" customHeight="true" outlineLevel="0" collapsed="false">
      <c r="A683" s="6" t="n">
        <v>666</v>
      </c>
      <c r="B683" s="11" t="n">
        <f aca="true">NORMINV(RAND(),$B$5,$B$6)</f>
        <v>2013.86774998382</v>
      </c>
      <c r="C683" s="11" t="n">
        <f aca="false">MAX(ROUND(B683,0),500)</f>
        <v>2014</v>
      </c>
      <c r="D683" s="8" t="n">
        <f aca="true">MIN(MAX($B$12+NORMINV(RAND(),0,$B$13),0.2),0.95)</f>
        <v>0.557594203755475</v>
      </c>
      <c r="E683" s="11" t="n">
        <f aca="false">ROUND(C683*D683,0)</f>
        <v>1123</v>
      </c>
      <c r="F683" s="20" t="n">
        <f aca="false">C683*(0.6*$B$8+0.15*$B$9+0.19*$B$10+0.06*$B$11)</f>
        <v>34076.88</v>
      </c>
      <c r="G683" s="20" t="n">
        <f aca="false">E683*$B$7</f>
        <v>50535</v>
      </c>
      <c r="H683" s="20" t="n">
        <f aca="false">E683*$B$14</f>
        <v>16845</v>
      </c>
      <c r="I683" s="20" t="n">
        <f aca="false">F683+G683+H683</f>
        <v>101456.88</v>
      </c>
    </row>
    <row r="684" customFormat="false" ht="15" hidden="false" customHeight="true" outlineLevel="0" collapsed="false">
      <c r="A684" s="6" t="n">
        <v>667</v>
      </c>
      <c r="B684" s="11" t="n">
        <f aca="true">NORMINV(RAND(),$B$5,$B$6)</f>
        <v>2012.74489653564</v>
      </c>
      <c r="C684" s="11" t="n">
        <f aca="false">MAX(ROUND(B684,0),500)</f>
        <v>2013</v>
      </c>
      <c r="D684" s="8" t="n">
        <f aca="true">MIN(MAX($B$12+NORMINV(RAND(),0,$B$13),0.2),0.95)</f>
        <v>0.480000788691773</v>
      </c>
      <c r="E684" s="11" t="n">
        <f aca="false">ROUND(C684*D684,0)</f>
        <v>966</v>
      </c>
      <c r="F684" s="20" t="n">
        <f aca="false">C684*(0.6*$B$8+0.15*$B$9+0.19*$B$10+0.06*$B$11)</f>
        <v>34059.96</v>
      </c>
      <c r="G684" s="20" t="n">
        <f aca="false">E684*$B$7</f>
        <v>43470</v>
      </c>
      <c r="H684" s="20" t="n">
        <f aca="false">E684*$B$14</f>
        <v>14490</v>
      </c>
      <c r="I684" s="20" t="n">
        <f aca="false">F684+G684+H684</f>
        <v>92019.96</v>
      </c>
    </row>
    <row r="685" customFormat="false" ht="15" hidden="false" customHeight="true" outlineLevel="0" collapsed="false">
      <c r="A685" s="6" t="n">
        <v>668</v>
      </c>
      <c r="B685" s="11" t="n">
        <f aca="true">NORMINV(RAND(),$B$5,$B$6)</f>
        <v>2225.00040247507</v>
      </c>
      <c r="C685" s="11" t="n">
        <f aca="false">MAX(ROUND(B685,0),500)</f>
        <v>2225</v>
      </c>
      <c r="D685" s="8" t="n">
        <f aca="true">MIN(MAX($B$12+NORMINV(RAND(),0,$B$13),0.2),0.95)</f>
        <v>0.532632848770945</v>
      </c>
      <c r="E685" s="11" t="n">
        <f aca="false">ROUND(C685*D685,0)</f>
        <v>1185</v>
      </c>
      <c r="F685" s="20" t="n">
        <f aca="false">C685*(0.6*$B$8+0.15*$B$9+0.19*$B$10+0.06*$B$11)</f>
        <v>37647</v>
      </c>
      <c r="G685" s="20" t="n">
        <f aca="false">E685*$B$7</f>
        <v>53325</v>
      </c>
      <c r="H685" s="20" t="n">
        <f aca="false">E685*$B$14</f>
        <v>17775</v>
      </c>
      <c r="I685" s="20" t="n">
        <f aca="false">F685+G685+H685</f>
        <v>108747</v>
      </c>
    </row>
    <row r="686" customFormat="false" ht="15" hidden="false" customHeight="true" outlineLevel="0" collapsed="false">
      <c r="A686" s="6" t="n">
        <v>669</v>
      </c>
      <c r="B686" s="11" t="n">
        <f aca="true">NORMINV(RAND(),$B$5,$B$6)</f>
        <v>1713.050741262</v>
      </c>
      <c r="C686" s="11" t="n">
        <f aca="false">MAX(ROUND(B686,0),500)</f>
        <v>1713</v>
      </c>
      <c r="D686" s="8" t="n">
        <f aca="true">MIN(MAX($B$12+NORMINV(RAND(),0,$B$13),0.2),0.95)</f>
        <v>0.54550214570028</v>
      </c>
      <c r="E686" s="11" t="n">
        <f aca="false">ROUND(C686*D686,0)</f>
        <v>934</v>
      </c>
      <c r="F686" s="20" t="n">
        <f aca="false">C686*(0.6*$B$8+0.15*$B$9+0.19*$B$10+0.06*$B$11)</f>
        <v>28983.96</v>
      </c>
      <c r="G686" s="20" t="n">
        <f aca="false">E686*$B$7</f>
        <v>42030</v>
      </c>
      <c r="H686" s="20" t="n">
        <f aca="false">E686*$B$14</f>
        <v>14010</v>
      </c>
      <c r="I686" s="20" t="n">
        <f aca="false">F686+G686+H686</f>
        <v>85023.96</v>
      </c>
    </row>
    <row r="687" customFormat="false" ht="15" hidden="false" customHeight="true" outlineLevel="0" collapsed="false">
      <c r="A687" s="6" t="n">
        <v>670</v>
      </c>
      <c r="B687" s="11" t="n">
        <f aca="true">NORMINV(RAND(),$B$5,$B$6)</f>
        <v>2101.94725998753</v>
      </c>
      <c r="C687" s="11" t="n">
        <f aca="false">MAX(ROUND(B687,0),500)</f>
        <v>2102</v>
      </c>
      <c r="D687" s="8" t="n">
        <f aca="true">MIN(MAX($B$12+NORMINV(RAND(),0,$B$13),0.2),0.95)</f>
        <v>0.588240124729045</v>
      </c>
      <c r="E687" s="11" t="n">
        <f aca="false">ROUND(C687*D687,0)</f>
        <v>1236</v>
      </c>
      <c r="F687" s="20" t="n">
        <f aca="false">C687*(0.6*$B$8+0.15*$B$9+0.19*$B$10+0.06*$B$11)</f>
        <v>35565.84</v>
      </c>
      <c r="G687" s="20" t="n">
        <f aca="false">E687*$B$7</f>
        <v>55620</v>
      </c>
      <c r="H687" s="20" t="n">
        <f aca="false">E687*$B$14</f>
        <v>18540</v>
      </c>
      <c r="I687" s="20" t="n">
        <f aca="false">F687+G687+H687</f>
        <v>109725.84</v>
      </c>
    </row>
    <row r="688" customFormat="false" ht="15" hidden="false" customHeight="true" outlineLevel="0" collapsed="false">
      <c r="A688" s="6" t="n">
        <v>671</v>
      </c>
      <c r="B688" s="11" t="n">
        <f aca="true">NORMINV(RAND(),$B$5,$B$6)</f>
        <v>1676.97573300491</v>
      </c>
      <c r="C688" s="11" t="n">
        <f aca="false">MAX(ROUND(B688,0),500)</f>
        <v>1677</v>
      </c>
      <c r="D688" s="8" t="n">
        <f aca="true">MIN(MAX($B$12+NORMINV(RAND(),0,$B$13),0.2),0.95)</f>
        <v>0.578525562635417</v>
      </c>
      <c r="E688" s="11" t="n">
        <f aca="false">ROUND(C688*D688,0)</f>
        <v>970</v>
      </c>
      <c r="F688" s="20" t="n">
        <f aca="false">C688*(0.6*$B$8+0.15*$B$9+0.19*$B$10+0.06*$B$11)</f>
        <v>28374.84</v>
      </c>
      <c r="G688" s="20" t="n">
        <f aca="false">E688*$B$7</f>
        <v>43650</v>
      </c>
      <c r="H688" s="20" t="n">
        <f aca="false">E688*$B$14</f>
        <v>14550</v>
      </c>
      <c r="I688" s="20" t="n">
        <f aca="false">F688+G688+H688</f>
        <v>86574.84</v>
      </c>
    </row>
    <row r="689" customFormat="false" ht="15" hidden="false" customHeight="true" outlineLevel="0" collapsed="false">
      <c r="A689" s="6" t="n">
        <v>672</v>
      </c>
      <c r="B689" s="11" t="n">
        <f aca="true">NORMINV(RAND(),$B$5,$B$6)</f>
        <v>1846.68241660864</v>
      </c>
      <c r="C689" s="11" t="n">
        <f aca="false">MAX(ROUND(B689,0),500)</f>
        <v>1847</v>
      </c>
      <c r="D689" s="8" t="n">
        <f aca="true">MIN(MAX($B$12+NORMINV(RAND(),0,$B$13),0.2),0.95)</f>
        <v>0.550587711527248</v>
      </c>
      <c r="E689" s="11" t="n">
        <f aca="false">ROUND(C689*D689,0)</f>
        <v>1017</v>
      </c>
      <c r="F689" s="20" t="n">
        <f aca="false">C689*(0.6*$B$8+0.15*$B$9+0.19*$B$10+0.06*$B$11)</f>
        <v>31251.24</v>
      </c>
      <c r="G689" s="20" t="n">
        <f aca="false">E689*$B$7</f>
        <v>45765</v>
      </c>
      <c r="H689" s="20" t="n">
        <f aca="false">E689*$B$14</f>
        <v>15255</v>
      </c>
      <c r="I689" s="20" t="n">
        <f aca="false">F689+G689+H689</f>
        <v>92271.24</v>
      </c>
    </row>
    <row r="690" customFormat="false" ht="15" hidden="false" customHeight="true" outlineLevel="0" collapsed="false">
      <c r="A690" s="6" t="n">
        <v>673</v>
      </c>
      <c r="B690" s="11" t="n">
        <f aca="true">NORMINV(RAND(),$B$5,$B$6)</f>
        <v>1842.3974440602</v>
      </c>
      <c r="C690" s="11" t="n">
        <f aca="false">MAX(ROUND(B690,0),500)</f>
        <v>1842</v>
      </c>
      <c r="D690" s="8" t="n">
        <f aca="true">MIN(MAX($B$12+NORMINV(RAND(),0,$B$13),0.2),0.95)</f>
        <v>0.582533965253336</v>
      </c>
      <c r="E690" s="11" t="n">
        <f aca="false">ROUND(C690*D690,0)</f>
        <v>1073</v>
      </c>
      <c r="F690" s="20" t="n">
        <f aca="false">C690*(0.6*$B$8+0.15*$B$9+0.19*$B$10+0.06*$B$11)</f>
        <v>31166.64</v>
      </c>
      <c r="G690" s="20" t="n">
        <f aca="false">E690*$B$7</f>
        <v>48285</v>
      </c>
      <c r="H690" s="20" t="n">
        <f aca="false">E690*$B$14</f>
        <v>16095</v>
      </c>
      <c r="I690" s="20" t="n">
        <f aca="false">F690+G690+H690</f>
        <v>95546.64</v>
      </c>
    </row>
    <row r="691" customFormat="false" ht="15" hidden="false" customHeight="true" outlineLevel="0" collapsed="false">
      <c r="A691" s="6" t="n">
        <v>674</v>
      </c>
      <c r="B691" s="11" t="n">
        <f aca="true">NORMINV(RAND(),$B$5,$B$6)</f>
        <v>2005.40964258967</v>
      </c>
      <c r="C691" s="11" t="n">
        <f aca="false">MAX(ROUND(B691,0),500)</f>
        <v>2005</v>
      </c>
      <c r="D691" s="8" t="n">
        <f aca="true">MIN(MAX($B$12+NORMINV(RAND(),0,$B$13),0.2),0.95)</f>
        <v>0.502573256972294</v>
      </c>
      <c r="E691" s="11" t="n">
        <f aca="false">ROUND(C691*D691,0)</f>
        <v>1008</v>
      </c>
      <c r="F691" s="20" t="n">
        <f aca="false">C691*(0.6*$B$8+0.15*$B$9+0.19*$B$10+0.06*$B$11)</f>
        <v>33924.6</v>
      </c>
      <c r="G691" s="20" t="n">
        <f aca="false">E691*$B$7</f>
        <v>45360</v>
      </c>
      <c r="H691" s="20" t="n">
        <f aca="false">E691*$B$14</f>
        <v>15120</v>
      </c>
      <c r="I691" s="20" t="n">
        <f aca="false">F691+G691+H691</f>
        <v>94404.6</v>
      </c>
    </row>
    <row r="692" customFormat="false" ht="15" hidden="false" customHeight="true" outlineLevel="0" collapsed="false">
      <c r="A692" s="6" t="n">
        <v>675</v>
      </c>
      <c r="B692" s="11" t="n">
        <f aca="true">NORMINV(RAND(),$B$5,$B$6)</f>
        <v>2208.59493189089</v>
      </c>
      <c r="C692" s="11" t="n">
        <f aca="false">MAX(ROUND(B692,0),500)</f>
        <v>2209</v>
      </c>
      <c r="D692" s="8" t="n">
        <f aca="true">MIN(MAX($B$12+NORMINV(RAND(),0,$B$13),0.2),0.95)</f>
        <v>0.566948794117379</v>
      </c>
      <c r="E692" s="11" t="n">
        <f aca="false">ROUND(C692*D692,0)</f>
        <v>1252</v>
      </c>
      <c r="F692" s="20" t="n">
        <f aca="false">C692*(0.6*$B$8+0.15*$B$9+0.19*$B$10+0.06*$B$11)</f>
        <v>37376.28</v>
      </c>
      <c r="G692" s="20" t="n">
        <f aca="false">E692*$B$7</f>
        <v>56340</v>
      </c>
      <c r="H692" s="20" t="n">
        <f aca="false">E692*$B$14</f>
        <v>18780</v>
      </c>
      <c r="I692" s="20" t="n">
        <f aca="false">F692+G692+H692</f>
        <v>112496.28</v>
      </c>
    </row>
    <row r="693" customFormat="false" ht="15" hidden="false" customHeight="true" outlineLevel="0" collapsed="false">
      <c r="A693" s="6" t="n">
        <v>676</v>
      </c>
      <c r="B693" s="11" t="n">
        <f aca="true">NORMINV(RAND(),$B$5,$B$6)</f>
        <v>1989.41469555732</v>
      </c>
      <c r="C693" s="11" t="n">
        <f aca="false">MAX(ROUND(B693,0),500)</f>
        <v>1989</v>
      </c>
      <c r="D693" s="8" t="n">
        <f aca="true">MIN(MAX($B$12+NORMINV(RAND(),0,$B$13),0.2),0.95)</f>
        <v>0.43475876377456</v>
      </c>
      <c r="E693" s="11" t="n">
        <f aca="false">ROUND(C693*D693,0)</f>
        <v>865</v>
      </c>
      <c r="F693" s="20" t="n">
        <f aca="false">C693*(0.6*$B$8+0.15*$B$9+0.19*$B$10+0.06*$B$11)</f>
        <v>33653.88</v>
      </c>
      <c r="G693" s="20" t="n">
        <f aca="false">E693*$B$7</f>
        <v>38925</v>
      </c>
      <c r="H693" s="20" t="n">
        <f aca="false">E693*$B$14</f>
        <v>12975</v>
      </c>
      <c r="I693" s="20" t="n">
        <f aca="false">F693+G693+H693</f>
        <v>85553.88</v>
      </c>
    </row>
    <row r="694" customFormat="false" ht="15" hidden="false" customHeight="true" outlineLevel="0" collapsed="false">
      <c r="A694" s="6" t="n">
        <v>677</v>
      </c>
      <c r="B694" s="11" t="n">
        <f aca="true">NORMINV(RAND(),$B$5,$B$6)</f>
        <v>2152.96127491279</v>
      </c>
      <c r="C694" s="11" t="n">
        <f aca="false">MAX(ROUND(B694,0),500)</f>
        <v>2153</v>
      </c>
      <c r="D694" s="8" t="n">
        <f aca="true">MIN(MAX($B$12+NORMINV(RAND(),0,$B$13),0.2),0.95)</f>
        <v>0.571832324687783</v>
      </c>
      <c r="E694" s="11" t="n">
        <f aca="false">ROUND(C694*D694,0)</f>
        <v>1231</v>
      </c>
      <c r="F694" s="20" t="n">
        <f aca="false">C694*(0.6*$B$8+0.15*$B$9+0.19*$B$10+0.06*$B$11)</f>
        <v>36428.76</v>
      </c>
      <c r="G694" s="20" t="n">
        <f aca="false">E694*$B$7</f>
        <v>55395</v>
      </c>
      <c r="H694" s="20" t="n">
        <f aca="false">E694*$B$14</f>
        <v>18465</v>
      </c>
      <c r="I694" s="20" t="n">
        <f aca="false">F694+G694+H694</f>
        <v>110288.76</v>
      </c>
    </row>
    <row r="695" customFormat="false" ht="15" hidden="false" customHeight="true" outlineLevel="0" collapsed="false">
      <c r="A695" s="6" t="n">
        <v>678</v>
      </c>
      <c r="B695" s="11" t="n">
        <f aca="true">NORMINV(RAND(),$B$5,$B$6)</f>
        <v>1834.4499305522</v>
      </c>
      <c r="C695" s="11" t="n">
        <f aca="false">MAX(ROUND(B695,0),500)</f>
        <v>1834</v>
      </c>
      <c r="D695" s="8" t="n">
        <f aca="true">MIN(MAX($B$12+NORMINV(RAND(),0,$B$13),0.2),0.95)</f>
        <v>0.484213120601675</v>
      </c>
      <c r="E695" s="11" t="n">
        <f aca="false">ROUND(C695*D695,0)</f>
        <v>888</v>
      </c>
      <c r="F695" s="20" t="n">
        <f aca="false">C695*(0.6*$B$8+0.15*$B$9+0.19*$B$10+0.06*$B$11)</f>
        <v>31031.28</v>
      </c>
      <c r="G695" s="20" t="n">
        <f aca="false">E695*$B$7</f>
        <v>39960</v>
      </c>
      <c r="H695" s="20" t="n">
        <f aca="false">E695*$B$14</f>
        <v>13320</v>
      </c>
      <c r="I695" s="20" t="n">
        <f aca="false">F695+G695+H695</f>
        <v>84311.28</v>
      </c>
    </row>
    <row r="696" customFormat="false" ht="15" hidden="false" customHeight="true" outlineLevel="0" collapsed="false">
      <c r="A696" s="6" t="n">
        <v>679</v>
      </c>
      <c r="B696" s="11" t="n">
        <f aca="true">NORMINV(RAND(),$B$5,$B$6)</f>
        <v>2031.28861440637</v>
      </c>
      <c r="C696" s="11" t="n">
        <f aca="false">MAX(ROUND(B696,0),500)</f>
        <v>2031</v>
      </c>
      <c r="D696" s="8" t="n">
        <f aca="true">MIN(MAX($B$12+NORMINV(RAND(),0,$B$13),0.2),0.95)</f>
        <v>0.513096352285184</v>
      </c>
      <c r="E696" s="11" t="n">
        <f aca="false">ROUND(C696*D696,0)</f>
        <v>1042</v>
      </c>
      <c r="F696" s="20" t="n">
        <f aca="false">C696*(0.6*$B$8+0.15*$B$9+0.19*$B$10+0.06*$B$11)</f>
        <v>34364.52</v>
      </c>
      <c r="G696" s="20" t="n">
        <f aca="false">E696*$B$7</f>
        <v>46890</v>
      </c>
      <c r="H696" s="20" t="n">
        <f aca="false">E696*$B$14</f>
        <v>15630</v>
      </c>
      <c r="I696" s="20" t="n">
        <f aca="false">F696+G696+H696</f>
        <v>96884.52</v>
      </c>
    </row>
    <row r="697" customFormat="false" ht="15" hidden="false" customHeight="true" outlineLevel="0" collapsed="false">
      <c r="A697" s="6" t="n">
        <v>680</v>
      </c>
      <c r="B697" s="11" t="n">
        <f aca="true">NORMINV(RAND(),$B$5,$B$6)</f>
        <v>1938.07887614541</v>
      </c>
      <c r="C697" s="11" t="n">
        <f aca="false">MAX(ROUND(B697,0),500)</f>
        <v>1938</v>
      </c>
      <c r="D697" s="8" t="n">
        <f aca="true">MIN(MAX($B$12+NORMINV(RAND(),0,$B$13),0.2),0.95)</f>
        <v>0.555623133636473</v>
      </c>
      <c r="E697" s="11" t="n">
        <f aca="false">ROUND(C697*D697,0)</f>
        <v>1077</v>
      </c>
      <c r="F697" s="20" t="n">
        <f aca="false">C697*(0.6*$B$8+0.15*$B$9+0.19*$B$10+0.06*$B$11)</f>
        <v>32790.96</v>
      </c>
      <c r="G697" s="20" t="n">
        <f aca="false">E697*$B$7</f>
        <v>48465</v>
      </c>
      <c r="H697" s="20" t="n">
        <f aca="false">E697*$B$14</f>
        <v>16155</v>
      </c>
      <c r="I697" s="20" t="n">
        <f aca="false">F697+G697+H697</f>
        <v>97410.96</v>
      </c>
    </row>
    <row r="698" customFormat="false" ht="15" hidden="false" customHeight="true" outlineLevel="0" collapsed="false">
      <c r="A698" s="6" t="n">
        <v>681</v>
      </c>
      <c r="B698" s="11" t="n">
        <f aca="true">NORMINV(RAND(),$B$5,$B$6)</f>
        <v>1962.53974255414</v>
      </c>
      <c r="C698" s="11" t="n">
        <f aca="false">MAX(ROUND(B698,0),500)</f>
        <v>1963</v>
      </c>
      <c r="D698" s="8" t="n">
        <f aca="true">MIN(MAX($B$12+NORMINV(RAND(),0,$B$13),0.2),0.95)</f>
        <v>0.567578990227601</v>
      </c>
      <c r="E698" s="11" t="n">
        <f aca="false">ROUND(C698*D698,0)</f>
        <v>1114</v>
      </c>
      <c r="F698" s="20" t="n">
        <f aca="false">C698*(0.6*$B$8+0.15*$B$9+0.19*$B$10+0.06*$B$11)</f>
        <v>33213.96</v>
      </c>
      <c r="G698" s="20" t="n">
        <f aca="false">E698*$B$7</f>
        <v>50130</v>
      </c>
      <c r="H698" s="20" t="n">
        <f aca="false">E698*$B$14</f>
        <v>16710</v>
      </c>
      <c r="I698" s="20" t="n">
        <f aca="false">F698+G698+H698</f>
        <v>100053.96</v>
      </c>
    </row>
    <row r="699" customFormat="false" ht="15" hidden="false" customHeight="true" outlineLevel="0" collapsed="false">
      <c r="A699" s="6" t="n">
        <v>682</v>
      </c>
      <c r="B699" s="11" t="n">
        <f aca="true">NORMINV(RAND(),$B$5,$B$6)</f>
        <v>2220.3506977701</v>
      </c>
      <c r="C699" s="11" t="n">
        <f aca="false">MAX(ROUND(B699,0),500)</f>
        <v>2220</v>
      </c>
      <c r="D699" s="8" t="n">
        <f aca="true">MIN(MAX($B$12+NORMINV(RAND(),0,$B$13),0.2),0.95)</f>
        <v>0.553275348851324</v>
      </c>
      <c r="E699" s="11" t="n">
        <f aca="false">ROUND(C699*D699,0)</f>
        <v>1228</v>
      </c>
      <c r="F699" s="20" t="n">
        <f aca="false">C699*(0.6*$B$8+0.15*$B$9+0.19*$B$10+0.06*$B$11)</f>
        <v>37562.4</v>
      </c>
      <c r="G699" s="20" t="n">
        <f aca="false">E699*$B$7</f>
        <v>55260</v>
      </c>
      <c r="H699" s="20" t="n">
        <f aca="false">E699*$B$14</f>
        <v>18420</v>
      </c>
      <c r="I699" s="20" t="n">
        <f aca="false">F699+G699+H699</f>
        <v>111242.4</v>
      </c>
    </row>
    <row r="700" customFormat="false" ht="15" hidden="false" customHeight="true" outlineLevel="0" collapsed="false">
      <c r="A700" s="6" t="n">
        <v>683</v>
      </c>
      <c r="B700" s="11" t="n">
        <f aca="true">NORMINV(RAND(),$B$5,$B$6)</f>
        <v>1850.36993352767</v>
      </c>
      <c r="C700" s="11" t="n">
        <f aca="false">MAX(ROUND(B700,0),500)</f>
        <v>1850</v>
      </c>
      <c r="D700" s="8" t="n">
        <f aca="true">MIN(MAX($B$12+NORMINV(RAND(),0,$B$13),0.2),0.95)</f>
        <v>0.514908849867786</v>
      </c>
      <c r="E700" s="11" t="n">
        <f aca="false">ROUND(C700*D700,0)</f>
        <v>953</v>
      </c>
      <c r="F700" s="20" t="n">
        <f aca="false">C700*(0.6*$B$8+0.15*$B$9+0.19*$B$10+0.06*$B$11)</f>
        <v>31302</v>
      </c>
      <c r="G700" s="20" t="n">
        <f aca="false">E700*$B$7</f>
        <v>42885</v>
      </c>
      <c r="H700" s="20" t="n">
        <f aca="false">E700*$B$14</f>
        <v>14295</v>
      </c>
      <c r="I700" s="20" t="n">
        <f aca="false">F700+G700+H700</f>
        <v>88482</v>
      </c>
    </row>
    <row r="701" customFormat="false" ht="15" hidden="false" customHeight="true" outlineLevel="0" collapsed="false">
      <c r="A701" s="6" t="n">
        <v>684</v>
      </c>
      <c r="B701" s="11" t="n">
        <f aca="true">NORMINV(RAND(),$B$5,$B$6)</f>
        <v>2379.32672711403</v>
      </c>
      <c r="C701" s="11" t="n">
        <f aca="false">MAX(ROUND(B701,0),500)</f>
        <v>2379</v>
      </c>
      <c r="D701" s="8" t="n">
        <f aca="true">MIN(MAX($B$12+NORMINV(RAND(),0,$B$13),0.2),0.95)</f>
        <v>0.558489398911802</v>
      </c>
      <c r="E701" s="11" t="n">
        <f aca="false">ROUND(C701*D701,0)</f>
        <v>1329</v>
      </c>
      <c r="F701" s="20" t="n">
        <f aca="false">C701*(0.6*$B$8+0.15*$B$9+0.19*$B$10+0.06*$B$11)</f>
        <v>40252.68</v>
      </c>
      <c r="G701" s="20" t="n">
        <f aca="false">E701*$B$7</f>
        <v>59805</v>
      </c>
      <c r="H701" s="20" t="n">
        <f aca="false">E701*$B$14</f>
        <v>19935</v>
      </c>
      <c r="I701" s="20" t="n">
        <f aca="false">F701+G701+H701</f>
        <v>119992.68</v>
      </c>
    </row>
    <row r="702" customFormat="false" ht="15" hidden="false" customHeight="true" outlineLevel="0" collapsed="false">
      <c r="A702" s="6" t="n">
        <v>685</v>
      </c>
      <c r="B702" s="11" t="n">
        <f aca="true">NORMINV(RAND(),$B$5,$B$6)</f>
        <v>2272.03855873643</v>
      </c>
      <c r="C702" s="11" t="n">
        <f aca="false">MAX(ROUND(B702,0),500)</f>
        <v>2272</v>
      </c>
      <c r="D702" s="8" t="n">
        <f aca="true">MIN(MAX($B$12+NORMINV(RAND(),0,$B$13),0.2),0.95)</f>
        <v>0.555027190492719</v>
      </c>
      <c r="E702" s="11" t="n">
        <f aca="false">ROUND(C702*D702,0)</f>
        <v>1261</v>
      </c>
      <c r="F702" s="20" t="n">
        <f aca="false">C702*(0.6*$B$8+0.15*$B$9+0.19*$B$10+0.06*$B$11)</f>
        <v>38442.24</v>
      </c>
      <c r="G702" s="20" t="n">
        <f aca="false">E702*$B$7</f>
        <v>56745</v>
      </c>
      <c r="H702" s="20" t="n">
        <f aca="false">E702*$B$14</f>
        <v>18915</v>
      </c>
      <c r="I702" s="20" t="n">
        <f aca="false">F702+G702+H702</f>
        <v>114102.24</v>
      </c>
    </row>
    <row r="703" customFormat="false" ht="15" hidden="false" customHeight="true" outlineLevel="0" collapsed="false">
      <c r="A703" s="6" t="n">
        <v>686</v>
      </c>
      <c r="B703" s="11" t="n">
        <f aca="true">NORMINV(RAND(),$B$5,$B$6)</f>
        <v>1893.42857577496</v>
      </c>
      <c r="C703" s="11" t="n">
        <f aca="false">MAX(ROUND(B703,0),500)</f>
        <v>1893</v>
      </c>
      <c r="D703" s="8" t="n">
        <f aca="true">MIN(MAX($B$12+NORMINV(RAND(),0,$B$13),0.2),0.95)</f>
        <v>0.506858190401621</v>
      </c>
      <c r="E703" s="11" t="n">
        <f aca="false">ROUND(C703*D703,0)</f>
        <v>959</v>
      </c>
      <c r="F703" s="20" t="n">
        <f aca="false">C703*(0.6*$B$8+0.15*$B$9+0.19*$B$10+0.06*$B$11)</f>
        <v>32029.56</v>
      </c>
      <c r="G703" s="20" t="n">
        <f aca="false">E703*$B$7</f>
        <v>43155</v>
      </c>
      <c r="H703" s="20" t="n">
        <f aca="false">E703*$B$14</f>
        <v>14385</v>
      </c>
      <c r="I703" s="20" t="n">
        <f aca="false">F703+G703+H703</f>
        <v>89569.56</v>
      </c>
    </row>
    <row r="704" customFormat="false" ht="15" hidden="false" customHeight="true" outlineLevel="0" collapsed="false">
      <c r="A704" s="6" t="n">
        <v>687</v>
      </c>
      <c r="B704" s="11" t="n">
        <f aca="true">NORMINV(RAND(),$B$5,$B$6)</f>
        <v>1985.3264208387</v>
      </c>
      <c r="C704" s="11" t="n">
        <f aca="false">MAX(ROUND(B704,0),500)</f>
        <v>1985</v>
      </c>
      <c r="D704" s="8" t="n">
        <f aca="true">MIN(MAX($B$12+NORMINV(RAND(),0,$B$13),0.2),0.95)</f>
        <v>0.483230003079103</v>
      </c>
      <c r="E704" s="11" t="n">
        <f aca="false">ROUND(C704*D704,0)</f>
        <v>959</v>
      </c>
      <c r="F704" s="20" t="n">
        <f aca="false">C704*(0.6*$B$8+0.15*$B$9+0.19*$B$10+0.06*$B$11)</f>
        <v>33586.2</v>
      </c>
      <c r="G704" s="20" t="n">
        <f aca="false">E704*$B$7</f>
        <v>43155</v>
      </c>
      <c r="H704" s="20" t="n">
        <f aca="false">E704*$B$14</f>
        <v>14385</v>
      </c>
      <c r="I704" s="20" t="n">
        <f aca="false">F704+G704+H704</f>
        <v>91126.2</v>
      </c>
    </row>
    <row r="705" customFormat="false" ht="15" hidden="false" customHeight="true" outlineLevel="0" collapsed="false">
      <c r="A705" s="6" t="n">
        <v>688</v>
      </c>
      <c r="B705" s="11" t="n">
        <f aca="true">NORMINV(RAND(),$B$5,$B$6)</f>
        <v>1640.4084340935</v>
      </c>
      <c r="C705" s="11" t="n">
        <f aca="false">MAX(ROUND(B705,0),500)</f>
        <v>1640</v>
      </c>
      <c r="D705" s="8" t="n">
        <f aca="true">MIN(MAX($B$12+NORMINV(RAND(),0,$B$13),0.2),0.95)</f>
        <v>0.411023069901938</v>
      </c>
      <c r="E705" s="11" t="n">
        <f aca="false">ROUND(C705*D705,0)</f>
        <v>674</v>
      </c>
      <c r="F705" s="20" t="n">
        <f aca="false">C705*(0.6*$B$8+0.15*$B$9+0.19*$B$10+0.06*$B$11)</f>
        <v>27748.8</v>
      </c>
      <c r="G705" s="20" t="n">
        <f aca="false">E705*$B$7</f>
        <v>30330</v>
      </c>
      <c r="H705" s="20" t="n">
        <f aca="false">E705*$B$14</f>
        <v>10110</v>
      </c>
      <c r="I705" s="20" t="n">
        <f aca="false">F705+G705+H705</f>
        <v>68188.8</v>
      </c>
    </row>
    <row r="706" customFormat="false" ht="15" hidden="false" customHeight="true" outlineLevel="0" collapsed="false">
      <c r="A706" s="6" t="n">
        <v>689</v>
      </c>
      <c r="B706" s="11" t="n">
        <f aca="true">NORMINV(RAND(),$B$5,$B$6)</f>
        <v>1843.66899882119</v>
      </c>
      <c r="C706" s="11" t="n">
        <f aca="false">MAX(ROUND(B706,0),500)</f>
        <v>1844</v>
      </c>
      <c r="D706" s="8" t="n">
        <f aca="true">MIN(MAX($B$12+NORMINV(RAND(),0,$B$13),0.2),0.95)</f>
        <v>0.579812335044351</v>
      </c>
      <c r="E706" s="11" t="n">
        <f aca="false">ROUND(C706*D706,0)</f>
        <v>1069</v>
      </c>
      <c r="F706" s="20" t="n">
        <f aca="false">C706*(0.6*$B$8+0.15*$B$9+0.19*$B$10+0.06*$B$11)</f>
        <v>31200.48</v>
      </c>
      <c r="G706" s="20" t="n">
        <f aca="false">E706*$B$7</f>
        <v>48105</v>
      </c>
      <c r="H706" s="20" t="n">
        <f aca="false">E706*$B$14</f>
        <v>16035</v>
      </c>
      <c r="I706" s="20" t="n">
        <f aca="false">F706+G706+H706</f>
        <v>95340.48</v>
      </c>
    </row>
    <row r="707" customFormat="false" ht="15" hidden="false" customHeight="true" outlineLevel="0" collapsed="false">
      <c r="A707" s="6" t="n">
        <v>690</v>
      </c>
      <c r="B707" s="11" t="n">
        <f aca="true">NORMINV(RAND(),$B$5,$B$6)</f>
        <v>2410.36662107756</v>
      </c>
      <c r="C707" s="11" t="n">
        <f aca="false">MAX(ROUND(B707,0),500)</f>
        <v>2410</v>
      </c>
      <c r="D707" s="8" t="n">
        <f aca="true">MIN(MAX($B$12+NORMINV(RAND(),0,$B$13),0.2),0.95)</f>
        <v>0.60472231393875</v>
      </c>
      <c r="E707" s="11" t="n">
        <f aca="false">ROUND(C707*D707,0)</f>
        <v>1457</v>
      </c>
      <c r="F707" s="20" t="n">
        <f aca="false">C707*(0.6*$B$8+0.15*$B$9+0.19*$B$10+0.06*$B$11)</f>
        <v>40777.2</v>
      </c>
      <c r="G707" s="20" t="n">
        <f aca="false">E707*$B$7</f>
        <v>65565</v>
      </c>
      <c r="H707" s="20" t="n">
        <f aca="false">E707*$B$14</f>
        <v>21855</v>
      </c>
      <c r="I707" s="20" t="n">
        <f aca="false">F707+G707+H707</f>
        <v>128197.2</v>
      </c>
    </row>
    <row r="708" customFormat="false" ht="15" hidden="false" customHeight="true" outlineLevel="0" collapsed="false">
      <c r="A708" s="6" t="n">
        <v>691</v>
      </c>
      <c r="B708" s="11" t="n">
        <f aca="true">NORMINV(RAND(),$B$5,$B$6)</f>
        <v>1697.13398912521</v>
      </c>
      <c r="C708" s="11" t="n">
        <f aca="false">MAX(ROUND(B708,0),500)</f>
        <v>1697</v>
      </c>
      <c r="D708" s="8" t="n">
        <f aca="true">MIN(MAX($B$12+NORMINV(RAND(),0,$B$13),0.2),0.95)</f>
        <v>0.497726942288371</v>
      </c>
      <c r="E708" s="11" t="n">
        <f aca="false">ROUND(C708*D708,0)</f>
        <v>845</v>
      </c>
      <c r="F708" s="20" t="n">
        <f aca="false">C708*(0.6*$B$8+0.15*$B$9+0.19*$B$10+0.06*$B$11)</f>
        <v>28713.24</v>
      </c>
      <c r="G708" s="20" t="n">
        <f aca="false">E708*$B$7</f>
        <v>38025</v>
      </c>
      <c r="H708" s="20" t="n">
        <f aca="false">E708*$B$14</f>
        <v>12675</v>
      </c>
      <c r="I708" s="20" t="n">
        <f aca="false">F708+G708+H708</f>
        <v>79413.24</v>
      </c>
    </row>
    <row r="709" customFormat="false" ht="15" hidden="false" customHeight="true" outlineLevel="0" collapsed="false">
      <c r="A709" s="6" t="n">
        <v>692</v>
      </c>
      <c r="B709" s="11" t="n">
        <f aca="true">NORMINV(RAND(),$B$5,$B$6)</f>
        <v>2208.48519463218</v>
      </c>
      <c r="C709" s="11" t="n">
        <f aca="false">MAX(ROUND(B709,0),500)</f>
        <v>2208</v>
      </c>
      <c r="D709" s="8" t="n">
        <f aca="true">MIN(MAX($B$12+NORMINV(RAND(),0,$B$13),0.2),0.95)</f>
        <v>0.534023313462606</v>
      </c>
      <c r="E709" s="11" t="n">
        <f aca="false">ROUND(C709*D709,0)</f>
        <v>1179</v>
      </c>
      <c r="F709" s="20" t="n">
        <f aca="false">C709*(0.6*$B$8+0.15*$B$9+0.19*$B$10+0.06*$B$11)</f>
        <v>37359.36</v>
      </c>
      <c r="G709" s="20" t="n">
        <f aca="false">E709*$B$7</f>
        <v>53055</v>
      </c>
      <c r="H709" s="20" t="n">
        <f aca="false">E709*$B$14</f>
        <v>17685</v>
      </c>
      <c r="I709" s="20" t="n">
        <f aca="false">F709+G709+H709</f>
        <v>108099.36</v>
      </c>
    </row>
    <row r="710" customFormat="false" ht="15" hidden="false" customHeight="true" outlineLevel="0" collapsed="false">
      <c r="A710" s="6" t="n">
        <v>693</v>
      </c>
      <c r="B710" s="11" t="n">
        <f aca="true">NORMINV(RAND(),$B$5,$B$6)</f>
        <v>1598.30978709859</v>
      </c>
      <c r="C710" s="11" t="n">
        <f aca="false">MAX(ROUND(B710,0),500)</f>
        <v>1598</v>
      </c>
      <c r="D710" s="8" t="n">
        <f aca="true">MIN(MAX($B$12+NORMINV(RAND(),0,$B$13),0.2),0.95)</f>
        <v>0.496639697808699</v>
      </c>
      <c r="E710" s="11" t="n">
        <f aca="false">ROUND(C710*D710,0)</f>
        <v>794</v>
      </c>
      <c r="F710" s="20" t="n">
        <f aca="false">C710*(0.6*$B$8+0.15*$B$9+0.19*$B$10+0.06*$B$11)</f>
        <v>27038.16</v>
      </c>
      <c r="G710" s="20" t="n">
        <f aca="false">E710*$B$7</f>
        <v>35730</v>
      </c>
      <c r="H710" s="20" t="n">
        <f aca="false">E710*$B$14</f>
        <v>11910</v>
      </c>
      <c r="I710" s="20" t="n">
        <f aca="false">F710+G710+H710</f>
        <v>74678.16</v>
      </c>
    </row>
    <row r="711" customFormat="false" ht="15" hidden="false" customHeight="true" outlineLevel="0" collapsed="false">
      <c r="A711" s="6" t="n">
        <v>694</v>
      </c>
      <c r="B711" s="11" t="n">
        <f aca="true">NORMINV(RAND(),$B$5,$B$6)</f>
        <v>2556.91398107611</v>
      </c>
      <c r="C711" s="11" t="n">
        <f aca="false">MAX(ROUND(B711,0),500)</f>
        <v>2557</v>
      </c>
      <c r="D711" s="8" t="n">
        <f aca="true">MIN(MAX($B$12+NORMINV(RAND(),0,$B$13),0.2),0.95)</f>
        <v>0.563424666106145</v>
      </c>
      <c r="E711" s="11" t="n">
        <f aca="false">ROUND(C711*D711,0)</f>
        <v>1441</v>
      </c>
      <c r="F711" s="20" t="n">
        <f aca="false">C711*(0.6*$B$8+0.15*$B$9+0.19*$B$10+0.06*$B$11)</f>
        <v>43264.44</v>
      </c>
      <c r="G711" s="20" t="n">
        <f aca="false">E711*$B$7</f>
        <v>64845</v>
      </c>
      <c r="H711" s="20" t="n">
        <f aca="false">E711*$B$14</f>
        <v>21615</v>
      </c>
      <c r="I711" s="20" t="n">
        <f aca="false">F711+G711+H711</f>
        <v>129724.44</v>
      </c>
    </row>
    <row r="712" customFormat="false" ht="15" hidden="false" customHeight="true" outlineLevel="0" collapsed="false">
      <c r="A712" s="6" t="n">
        <v>695</v>
      </c>
      <c r="B712" s="11" t="n">
        <f aca="true">NORMINV(RAND(),$B$5,$B$6)</f>
        <v>2183.9063679116</v>
      </c>
      <c r="C712" s="11" t="n">
        <f aca="false">MAX(ROUND(B712,0),500)</f>
        <v>2184</v>
      </c>
      <c r="D712" s="8" t="n">
        <f aca="true">MIN(MAX($B$12+NORMINV(RAND(),0,$B$13),0.2),0.95)</f>
        <v>0.551208994443123</v>
      </c>
      <c r="E712" s="11" t="n">
        <f aca="false">ROUND(C712*D712,0)</f>
        <v>1204</v>
      </c>
      <c r="F712" s="20" t="n">
        <f aca="false">C712*(0.6*$B$8+0.15*$B$9+0.19*$B$10+0.06*$B$11)</f>
        <v>36953.28</v>
      </c>
      <c r="G712" s="20" t="n">
        <f aca="false">E712*$B$7</f>
        <v>54180</v>
      </c>
      <c r="H712" s="20" t="n">
        <f aca="false">E712*$B$14</f>
        <v>18060</v>
      </c>
      <c r="I712" s="20" t="n">
        <f aca="false">F712+G712+H712</f>
        <v>109193.28</v>
      </c>
    </row>
    <row r="713" customFormat="false" ht="15" hidden="false" customHeight="true" outlineLevel="0" collapsed="false">
      <c r="A713" s="6" t="n">
        <v>696</v>
      </c>
      <c r="B713" s="11" t="n">
        <f aca="true">NORMINV(RAND(),$B$5,$B$6)</f>
        <v>1856.62696319032</v>
      </c>
      <c r="C713" s="11" t="n">
        <f aca="false">MAX(ROUND(B713,0),500)</f>
        <v>1857</v>
      </c>
      <c r="D713" s="8" t="n">
        <f aca="true">MIN(MAX($B$12+NORMINV(RAND(),0,$B$13),0.2),0.95)</f>
        <v>0.523717133340581</v>
      </c>
      <c r="E713" s="11" t="n">
        <f aca="false">ROUND(C713*D713,0)</f>
        <v>973</v>
      </c>
      <c r="F713" s="20" t="n">
        <f aca="false">C713*(0.6*$B$8+0.15*$B$9+0.19*$B$10+0.06*$B$11)</f>
        <v>31420.44</v>
      </c>
      <c r="G713" s="20" t="n">
        <f aca="false">E713*$B$7</f>
        <v>43785</v>
      </c>
      <c r="H713" s="20" t="n">
        <f aca="false">E713*$B$14</f>
        <v>14595</v>
      </c>
      <c r="I713" s="20" t="n">
        <f aca="false">F713+G713+H713</f>
        <v>89800.44</v>
      </c>
    </row>
    <row r="714" customFormat="false" ht="15" hidden="false" customHeight="true" outlineLevel="0" collapsed="false">
      <c r="A714" s="6" t="n">
        <v>697</v>
      </c>
      <c r="B714" s="11" t="n">
        <f aca="true">NORMINV(RAND(),$B$5,$B$6)</f>
        <v>2308.95550248565</v>
      </c>
      <c r="C714" s="11" t="n">
        <f aca="false">MAX(ROUND(B714,0),500)</f>
        <v>2309</v>
      </c>
      <c r="D714" s="8" t="n">
        <f aca="true">MIN(MAX($B$12+NORMINV(RAND(),0,$B$13),0.2),0.95)</f>
        <v>0.542419034331859</v>
      </c>
      <c r="E714" s="11" t="n">
        <f aca="false">ROUND(C714*D714,0)</f>
        <v>1252</v>
      </c>
      <c r="F714" s="20" t="n">
        <f aca="false">C714*(0.6*$B$8+0.15*$B$9+0.19*$B$10+0.06*$B$11)</f>
        <v>39068.28</v>
      </c>
      <c r="G714" s="20" t="n">
        <f aca="false">E714*$B$7</f>
        <v>56340</v>
      </c>
      <c r="H714" s="20" t="n">
        <f aca="false">E714*$B$14</f>
        <v>18780</v>
      </c>
      <c r="I714" s="20" t="n">
        <f aca="false">F714+G714+H714</f>
        <v>114188.28</v>
      </c>
    </row>
    <row r="715" customFormat="false" ht="15" hidden="false" customHeight="true" outlineLevel="0" collapsed="false">
      <c r="A715" s="6" t="n">
        <v>698</v>
      </c>
      <c r="B715" s="11" t="n">
        <f aca="true">NORMINV(RAND(),$B$5,$B$6)</f>
        <v>2390.97985646023</v>
      </c>
      <c r="C715" s="11" t="n">
        <f aca="false">MAX(ROUND(B715,0),500)</f>
        <v>2391</v>
      </c>
      <c r="D715" s="8" t="n">
        <f aca="true">MIN(MAX($B$12+NORMINV(RAND(),0,$B$13),0.2),0.95)</f>
        <v>0.604292135553139</v>
      </c>
      <c r="E715" s="11" t="n">
        <f aca="false">ROUND(C715*D715,0)</f>
        <v>1445</v>
      </c>
      <c r="F715" s="20" t="n">
        <f aca="false">C715*(0.6*$B$8+0.15*$B$9+0.19*$B$10+0.06*$B$11)</f>
        <v>40455.72</v>
      </c>
      <c r="G715" s="20" t="n">
        <f aca="false">E715*$B$7</f>
        <v>65025</v>
      </c>
      <c r="H715" s="20" t="n">
        <f aca="false">E715*$B$14</f>
        <v>21675</v>
      </c>
      <c r="I715" s="20" t="n">
        <f aca="false">F715+G715+H715</f>
        <v>127155.72</v>
      </c>
    </row>
    <row r="716" customFormat="false" ht="15" hidden="false" customHeight="true" outlineLevel="0" collapsed="false">
      <c r="A716" s="6" t="n">
        <v>699</v>
      </c>
      <c r="B716" s="11" t="n">
        <f aca="true">NORMINV(RAND(),$B$5,$B$6)</f>
        <v>2059.11072402693</v>
      </c>
      <c r="C716" s="11" t="n">
        <f aca="false">MAX(ROUND(B716,0),500)</f>
        <v>2059</v>
      </c>
      <c r="D716" s="8" t="n">
        <f aca="true">MIN(MAX($B$12+NORMINV(RAND(),0,$B$13),0.2),0.95)</f>
        <v>0.562229995501053</v>
      </c>
      <c r="E716" s="11" t="n">
        <f aca="false">ROUND(C716*D716,0)</f>
        <v>1158</v>
      </c>
      <c r="F716" s="20" t="n">
        <f aca="false">C716*(0.6*$B$8+0.15*$B$9+0.19*$B$10+0.06*$B$11)</f>
        <v>34838.28</v>
      </c>
      <c r="G716" s="20" t="n">
        <f aca="false">E716*$B$7</f>
        <v>52110</v>
      </c>
      <c r="H716" s="20" t="n">
        <f aca="false">E716*$B$14</f>
        <v>17370</v>
      </c>
      <c r="I716" s="20" t="n">
        <f aca="false">F716+G716+H716</f>
        <v>104318.28</v>
      </c>
    </row>
    <row r="717" customFormat="false" ht="15" hidden="false" customHeight="true" outlineLevel="0" collapsed="false">
      <c r="A717" s="6" t="n">
        <v>700</v>
      </c>
      <c r="B717" s="11" t="n">
        <f aca="true">NORMINV(RAND(),$B$5,$B$6)</f>
        <v>1735.35740978055</v>
      </c>
      <c r="C717" s="11" t="n">
        <f aca="false">MAX(ROUND(B717,0),500)</f>
        <v>1735</v>
      </c>
      <c r="D717" s="8" t="n">
        <f aca="true">MIN(MAX($B$12+NORMINV(RAND(),0,$B$13),0.2),0.95)</f>
        <v>0.48966119317249</v>
      </c>
      <c r="E717" s="11" t="n">
        <f aca="false">ROUND(C717*D717,0)</f>
        <v>850</v>
      </c>
      <c r="F717" s="20" t="n">
        <f aca="false">C717*(0.6*$B$8+0.15*$B$9+0.19*$B$10+0.06*$B$11)</f>
        <v>29356.2</v>
      </c>
      <c r="G717" s="20" t="n">
        <f aca="false">E717*$B$7</f>
        <v>38250</v>
      </c>
      <c r="H717" s="20" t="n">
        <f aca="false">E717*$B$14</f>
        <v>12750</v>
      </c>
      <c r="I717" s="20" t="n">
        <f aca="false">F717+G717+H717</f>
        <v>80356.2</v>
      </c>
    </row>
    <row r="718" customFormat="false" ht="15" hidden="false" customHeight="true" outlineLevel="0" collapsed="false">
      <c r="A718" s="6" t="n">
        <v>701</v>
      </c>
      <c r="B718" s="11" t="n">
        <f aca="true">NORMINV(RAND(),$B$5,$B$6)</f>
        <v>1968.40628297003</v>
      </c>
      <c r="C718" s="11" t="n">
        <f aca="false">MAX(ROUND(B718,0),500)</f>
        <v>1968</v>
      </c>
      <c r="D718" s="8" t="n">
        <f aca="true">MIN(MAX($B$12+NORMINV(RAND(),0,$B$13),0.2),0.95)</f>
        <v>0.571713396465923</v>
      </c>
      <c r="E718" s="11" t="n">
        <f aca="false">ROUND(C718*D718,0)</f>
        <v>1125</v>
      </c>
      <c r="F718" s="20" t="n">
        <f aca="false">C718*(0.6*$B$8+0.15*$B$9+0.19*$B$10+0.06*$B$11)</f>
        <v>33298.56</v>
      </c>
      <c r="G718" s="20" t="n">
        <f aca="false">E718*$B$7</f>
        <v>50625</v>
      </c>
      <c r="H718" s="20" t="n">
        <f aca="false">E718*$B$14</f>
        <v>16875</v>
      </c>
      <c r="I718" s="20" t="n">
        <f aca="false">F718+G718+H718</f>
        <v>100798.56</v>
      </c>
    </row>
    <row r="719" customFormat="false" ht="15" hidden="false" customHeight="true" outlineLevel="0" collapsed="false">
      <c r="A719" s="6" t="n">
        <v>702</v>
      </c>
      <c r="B719" s="11" t="n">
        <f aca="true">NORMINV(RAND(),$B$5,$B$6)</f>
        <v>1847.6056144317</v>
      </c>
      <c r="C719" s="11" t="n">
        <f aca="false">MAX(ROUND(B719,0),500)</f>
        <v>1848</v>
      </c>
      <c r="D719" s="8" t="n">
        <f aca="true">MIN(MAX($B$12+NORMINV(RAND(),0,$B$13),0.2),0.95)</f>
        <v>0.531162362797979</v>
      </c>
      <c r="E719" s="11" t="n">
        <f aca="false">ROUND(C719*D719,0)</f>
        <v>982</v>
      </c>
      <c r="F719" s="20" t="n">
        <f aca="false">C719*(0.6*$B$8+0.15*$B$9+0.19*$B$10+0.06*$B$11)</f>
        <v>31268.16</v>
      </c>
      <c r="G719" s="20" t="n">
        <f aca="false">E719*$B$7</f>
        <v>44190</v>
      </c>
      <c r="H719" s="20" t="n">
        <f aca="false">E719*$B$14</f>
        <v>14730</v>
      </c>
      <c r="I719" s="20" t="n">
        <f aca="false">F719+G719+H719</f>
        <v>90188.16</v>
      </c>
    </row>
    <row r="720" customFormat="false" ht="15" hidden="false" customHeight="true" outlineLevel="0" collapsed="false">
      <c r="A720" s="6" t="n">
        <v>703</v>
      </c>
      <c r="B720" s="11" t="n">
        <f aca="true">NORMINV(RAND(),$B$5,$B$6)</f>
        <v>2003.35792984873</v>
      </c>
      <c r="C720" s="11" t="n">
        <f aca="false">MAX(ROUND(B720,0),500)</f>
        <v>2003</v>
      </c>
      <c r="D720" s="8" t="n">
        <f aca="true">MIN(MAX($B$12+NORMINV(RAND(),0,$B$13),0.2),0.95)</f>
        <v>0.563156719997189</v>
      </c>
      <c r="E720" s="11" t="n">
        <f aca="false">ROUND(C720*D720,0)</f>
        <v>1128</v>
      </c>
      <c r="F720" s="20" t="n">
        <f aca="false">C720*(0.6*$B$8+0.15*$B$9+0.19*$B$10+0.06*$B$11)</f>
        <v>33890.76</v>
      </c>
      <c r="G720" s="20" t="n">
        <f aca="false">E720*$B$7</f>
        <v>50760</v>
      </c>
      <c r="H720" s="20" t="n">
        <f aca="false">E720*$B$14</f>
        <v>16920</v>
      </c>
      <c r="I720" s="20" t="n">
        <f aca="false">F720+G720+H720</f>
        <v>101570.76</v>
      </c>
    </row>
    <row r="721" customFormat="false" ht="15" hidden="false" customHeight="true" outlineLevel="0" collapsed="false">
      <c r="A721" s="6" t="n">
        <v>704</v>
      </c>
      <c r="B721" s="11" t="n">
        <f aca="true">NORMINV(RAND(),$B$5,$B$6)</f>
        <v>2130.70202979794</v>
      </c>
      <c r="C721" s="11" t="n">
        <f aca="false">MAX(ROUND(B721,0),500)</f>
        <v>2131</v>
      </c>
      <c r="D721" s="8" t="n">
        <f aca="true">MIN(MAX($B$12+NORMINV(RAND(),0,$B$13),0.2),0.95)</f>
        <v>0.557282045818655</v>
      </c>
      <c r="E721" s="11" t="n">
        <f aca="false">ROUND(C721*D721,0)</f>
        <v>1188</v>
      </c>
      <c r="F721" s="20" t="n">
        <f aca="false">C721*(0.6*$B$8+0.15*$B$9+0.19*$B$10+0.06*$B$11)</f>
        <v>36056.52</v>
      </c>
      <c r="G721" s="20" t="n">
        <f aca="false">E721*$B$7</f>
        <v>53460</v>
      </c>
      <c r="H721" s="20" t="n">
        <f aca="false">E721*$B$14</f>
        <v>17820</v>
      </c>
      <c r="I721" s="20" t="n">
        <f aca="false">F721+G721+H721</f>
        <v>107336.52</v>
      </c>
    </row>
    <row r="722" customFormat="false" ht="15" hidden="false" customHeight="true" outlineLevel="0" collapsed="false">
      <c r="A722" s="6" t="n">
        <v>705</v>
      </c>
      <c r="B722" s="11" t="n">
        <f aca="true">NORMINV(RAND(),$B$5,$B$6)</f>
        <v>1628.9753629293</v>
      </c>
      <c r="C722" s="11" t="n">
        <f aca="false">MAX(ROUND(B722,0),500)</f>
        <v>1629</v>
      </c>
      <c r="D722" s="8" t="n">
        <f aca="true">MIN(MAX($B$12+NORMINV(RAND(),0,$B$13),0.2),0.95)</f>
        <v>0.499456714390663</v>
      </c>
      <c r="E722" s="11" t="n">
        <f aca="false">ROUND(C722*D722,0)</f>
        <v>814</v>
      </c>
      <c r="F722" s="20" t="n">
        <f aca="false">C722*(0.6*$B$8+0.15*$B$9+0.19*$B$10+0.06*$B$11)</f>
        <v>27562.68</v>
      </c>
      <c r="G722" s="20" t="n">
        <f aca="false">E722*$B$7</f>
        <v>36630</v>
      </c>
      <c r="H722" s="20" t="n">
        <f aca="false">E722*$B$14</f>
        <v>12210</v>
      </c>
      <c r="I722" s="20" t="n">
        <f aca="false">F722+G722+H722</f>
        <v>76402.68</v>
      </c>
    </row>
    <row r="723" customFormat="false" ht="15" hidden="false" customHeight="true" outlineLevel="0" collapsed="false">
      <c r="A723" s="6" t="n">
        <v>706</v>
      </c>
      <c r="B723" s="11" t="n">
        <f aca="true">NORMINV(RAND(),$B$5,$B$6)</f>
        <v>1106.17233569298</v>
      </c>
      <c r="C723" s="11" t="n">
        <f aca="false">MAX(ROUND(B723,0),500)</f>
        <v>1106</v>
      </c>
      <c r="D723" s="8" t="n">
        <f aca="true">MIN(MAX($B$12+NORMINV(RAND(),0,$B$13),0.2),0.95)</f>
        <v>0.532489927897384</v>
      </c>
      <c r="E723" s="11" t="n">
        <f aca="false">ROUND(C723*D723,0)</f>
        <v>589</v>
      </c>
      <c r="F723" s="20" t="n">
        <f aca="false">C723*(0.6*$B$8+0.15*$B$9+0.19*$B$10+0.06*$B$11)</f>
        <v>18713.52</v>
      </c>
      <c r="G723" s="20" t="n">
        <f aca="false">E723*$B$7</f>
        <v>26505</v>
      </c>
      <c r="H723" s="20" t="n">
        <f aca="false">E723*$B$14</f>
        <v>8835</v>
      </c>
      <c r="I723" s="20" t="n">
        <f aca="false">F723+G723+H723</f>
        <v>54053.52</v>
      </c>
    </row>
    <row r="724" customFormat="false" ht="15" hidden="false" customHeight="true" outlineLevel="0" collapsed="false">
      <c r="A724" s="6" t="n">
        <v>707</v>
      </c>
      <c r="B724" s="11" t="n">
        <f aca="true">NORMINV(RAND(),$B$5,$B$6)</f>
        <v>2436.45699578349</v>
      </c>
      <c r="C724" s="11" t="n">
        <f aca="false">MAX(ROUND(B724,0),500)</f>
        <v>2436</v>
      </c>
      <c r="D724" s="8" t="n">
        <f aca="true">MIN(MAX($B$12+NORMINV(RAND(),0,$B$13),0.2),0.95)</f>
        <v>0.479063936217573</v>
      </c>
      <c r="E724" s="11" t="n">
        <f aca="false">ROUND(C724*D724,0)</f>
        <v>1167</v>
      </c>
      <c r="F724" s="20" t="n">
        <f aca="false">C724*(0.6*$B$8+0.15*$B$9+0.19*$B$10+0.06*$B$11)</f>
        <v>41217.12</v>
      </c>
      <c r="G724" s="20" t="n">
        <f aca="false">E724*$B$7</f>
        <v>52515</v>
      </c>
      <c r="H724" s="20" t="n">
        <f aca="false">E724*$B$14</f>
        <v>17505</v>
      </c>
      <c r="I724" s="20" t="n">
        <f aca="false">F724+G724+H724</f>
        <v>111237.12</v>
      </c>
    </row>
    <row r="725" customFormat="false" ht="15" hidden="false" customHeight="true" outlineLevel="0" collapsed="false">
      <c r="A725" s="6" t="n">
        <v>708</v>
      </c>
      <c r="B725" s="11" t="n">
        <f aca="true">NORMINV(RAND(),$B$5,$B$6)</f>
        <v>1946.77221482599</v>
      </c>
      <c r="C725" s="11" t="n">
        <f aca="false">MAX(ROUND(B725,0),500)</f>
        <v>1947</v>
      </c>
      <c r="D725" s="8" t="n">
        <f aca="true">MIN(MAX($B$12+NORMINV(RAND(),0,$B$13),0.2),0.95)</f>
        <v>0.457125698794012</v>
      </c>
      <c r="E725" s="11" t="n">
        <f aca="false">ROUND(C725*D725,0)</f>
        <v>890</v>
      </c>
      <c r="F725" s="20" t="n">
        <f aca="false">C725*(0.6*$B$8+0.15*$B$9+0.19*$B$10+0.06*$B$11)</f>
        <v>32943.24</v>
      </c>
      <c r="G725" s="20" t="n">
        <f aca="false">E725*$B$7</f>
        <v>40050</v>
      </c>
      <c r="H725" s="20" t="n">
        <f aca="false">E725*$B$14</f>
        <v>13350</v>
      </c>
      <c r="I725" s="20" t="n">
        <f aca="false">F725+G725+H725</f>
        <v>86343.24</v>
      </c>
    </row>
    <row r="726" customFormat="false" ht="15" hidden="false" customHeight="true" outlineLevel="0" collapsed="false">
      <c r="A726" s="6" t="n">
        <v>709</v>
      </c>
      <c r="B726" s="11" t="n">
        <f aca="true">NORMINV(RAND(),$B$5,$B$6)</f>
        <v>2229.58741147586</v>
      </c>
      <c r="C726" s="11" t="n">
        <f aca="false">MAX(ROUND(B726,0),500)</f>
        <v>2230</v>
      </c>
      <c r="D726" s="8" t="n">
        <f aca="true">MIN(MAX($B$12+NORMINV(RAND(),0,$B$13),0.2),0.95)</f>
        <v>0.51634241710009</v>
      </c>
      <c r="E726" s="11" t="n">
        <f aca="false">ROUND(C726*D726,0)</f>
        <v>1151</v>
      </c>
      <c r="F726" s="20" t="n">
        <f aca="false">C726*(0.6*$B$8+0.15*$B$9+0.19*$B$10+0.06*$B$11)</f>
        <v>37731.6</v>
      </c>
      <c r="G726" s="20" t="n">
        <f aca="false">E726*$B$7</f>
        <v>51795</v>
      </c>
      <c r="H726" s="20" t="n">
        <f aca="false">E726*$B$14</f>
        <v>17265</v>
      </c>
      <c r="I726" s="20" t="n">
        <f aca="false">F726+G726+H726</f>
        <v>106791.6</v>
      </c>
    </row>
    <row r="727" customFormat="false" ht="15" hidden="false" customHeight="true" outlineLevel="0" collapsed="false">
      <c r="A727" s="6" t="n">
        <v>710</v>
      </c>
      <c r="B727" s="11" t="n">
        <f aca="true">NORMINV(RAND(),$B$5,$B$6)</f>
        <v>1717.19511872358</v>
      </c>
      <c r="C727" s="11" t="n">
        <f aca="false">MAX(ROUND(B727,0),500)</f>
        <v>1717</v>
      </c>
      <c r="D727" s="8" t="n">
        <f aca="true">MIN(MAX($B$12+NORMINV(RAND(),0,$B$13),0.2),0.95)</f>
        <v>0.523732628868926</v>
      </c>
      <c r="E727" s="11" t="n">
        <f aca="false">ROUND(C727*D727,0)</f>
        <v>899</v>
      </c>
      <c r="F727" s="20" t="n">
        <f aca="false">C727*(0.6*$B$8+0.15*$B$9+0.19*$B$10+0.06*$B$11)</f>
        <v>29051.64</v>
      </c>
      <c r="G727" s="20" t="n">
        <f aca="false">E727*$B$7</f>
        <v>40455</v>
      </c>
      <c r="H727" s="20" t="n">
        <f aca="false">E727*$B$14</f>
        <v>13485</v>
      </c>
      <c r="I727" s="20" t="n">
        <f aca="false">F727+G727+H727</f>
        <v>82991.64</v>
      </c>
    </row>
    <row r="728" customFormat="false" ht="15" hidden="false" customHeight="true" outlineLevel="0" collapsed="false">
      <c r="A728" s="6" t="n">
        <v>711</v>
      </c>
      <c r="B728" s="11" t="n">
        <f aca="true">NORMINV(RAND(),$B$5,$B$6)</f>
        <v>1763.68050276553</v>
      </c>
      <c r="C728" s="11" t="n">
        <f aca="false">MAX(ROUND(B728,0),500)</f>
        <v>1764</v>
      </c>
      <c r="D728" s="8" t="n">
        <f aca="true">MIN(MAX($B$12+NORMINV(RAND(),0,$B$13),0.2),0.95)</f>
        <v>0.575863496003378</v>
      </c>
      <c r="E728" s="11" t="n">
        <f aca="false">ROUND(C728*D728,0)</f>
        <v>1016</v>
      </c>
      <c r="F728" s="20" t="n">
        <f aca="false">C728*(0.6*$B$8+0.15*$B$9+0.19*$B$10+0.06*$B$11)</f>
        <v>29846.88</v>
      </c>
      <c r="G728" s="20" t="n">
        <f aca="false">E728*$B$7</f>
        <v>45720</v>
      </c>
      <c r="H728" s="20" t="n">
        <f aca="false">E728*$B$14</f>
        <v>15240</v>
      </c>
      <c r="I728" s="20" t="n">
        <f aca="false">F728+G728+H728</f>
        <v>90806.88</v>
      </c>
    </row>
    <row r="729" customFormat="false" ht="15" hidden="false" customHeight="true" outlineLevel="0" collapsed="false">
      <c r="A729" s="6" t="n">
        <v>712</v>
      </c>
      <c r="B729" s="11" t="n">
        <f aca="true">NORMINV(RAND(),$B$5,$B$6)</f>
        <v>2167.60134228757</v>
      </c>
      <c r="C729" s="11" t="n">
        <f aca="false">MAX(ROUND(B729,0),500)</f>
        <v>2168</v>
      </c>
      <c r="D729" s="8" t="n">
        <f aca="true">MIN(MAX($B$12+NORMINV(RAND(),0,$B$13),0.2),0.95)</f>
        <v>0.560529677830607</v>
      </c>
      <c r="E729" s="11" t="n">
        <f aca="false">ROUND(C729*D729,0)</f>
        <v>1215</v>
      </c>
      <c r="F729" s="20" t="n">
        <f aca="false">C729*(0.6*$B$8+0.15*$B$9+0.19*$B$10+0.06*$B$11)</f>
        <v>36682.56</v>
      </c>
      <c r="G729" s="20" t="n">
        <f aca="false">E729*$B$7</f>
        <v>54675</v>
      </c>
      <c r="H729" s="20" t="n">
        <f aca="false">E729*$B$14</f>
        <v>18225</v>
      </c>
      <c r="I729" s="20" t="n">
        <f aca="false">F729+G729+H729</f>
        <v>109582.56</v>
      </c>
    </row>
    <row r="730" customFormat="false" ht="15" hidden="false" customHeight="true" outlineLevel="0" collapsed="false">
      <c r="A730" s="6" t="n">
        <v>713</v>
      </c>
      <c r="B730" s="11" t="n">
        <f aca="true">NORMINV(RAND(),$B$5,$B$6)</f>
        <v>1597.04079191183</v>
      </c>
      <c r="C730" s="11" t="n">
        <f aca="false">MAX(ROUND(B730,0),500)</f>
        <v>1597</v>
      </c>
      <c r="D730" s="8" t="n">
        <f aca="true">MIN(MAX($B$12+NORMINV(RAND(),0,$B$13),0.2),0.95)</f>
        <v>0.590019540737146</v>
      </c>
      <c r="E730" s="11" t="n">
        <f aca="false">ROUND(C730*D730,0)</f>
        <v>942</v>
      </c>
      <c r="F730" s="20" t="n">
        <f aca="false">C730*(0.6*$B$8+0.15*$B$9+0.19*$B$10+0.06*$B$11)</f>
        <v>27021.24</v>
      </c>
      <c r="G730" s="20" t="n">
        <f aca="false">E730*$B$7</f>
        <v>42390</v>
      </c>
      <c r="H730" s="20" t="n">
        <f aca="false">E730*$B$14</f>
        <v>14130</v>
      </c>
      <c r="I730" s="20" t="n">
        <f aca="false">F730+G730+H730</f>
        <v>83541.24</v>
      </c>
    </row>
    <row r="731" customFormat="false" ht="15" hidden="false" customHeight="true" outlineLevel="0" collapsed="false">
      <c r="A731" s="6" t="n">
        <v>714</v>
      </c>
      <c r="B731" s="11" t="n">
        <f aca="true">NORMINV(RAND(),$B$5,$B$6)</f>
        <v>1643.55910427745</v>
      </c>
      <c r="C731" s="11" t="n">
        <f aca="false">MAX(ROUND(B731,0),500)</f>
        <v>1644</v>
      </c>
      <c r="D731" s="8" t="n">
        <f aca="true">MIN(MAX($B$12+NORMINV(RAND(),0,$B$13),0.2),0.95)</f>
        <v>0.509795388316249</v>
      </c>
      <c r="E731" s="11" t="n">
        <f aca="false">ROUND(C731*D731,0)</f>
        <v>838</v>
      </c>
      <c r="F731" s="20" t="n">
        <f aca="false">C731*(0.6*$B$8+0.15*$B$9+0.19*$B$10+0.06*$B$11)</f>
        <v>27816.48</v>
      </c>
      <c r="G731" s="20" t="n">
        <f aca="false">E731*$B$7</f>
        <v>37710</v>
      </c>
      <c r="H731" s="20" t="n">
        <f aca="false">E731*$B$14</f>
        <v>12570</v>
      </c>
      <c r="I731" s="20" t="n">
        <f aca="false">F731+G731+H731</f>
        <v>78096.48</v>
      </c>
    </row>
    <row r="732" customFormat="false" ht="15" hidden="false" customHeight="true" outlineLevel="0" collapsed="false">
      <c r="A732" s="6" t="n">
        <v>715</v>
      </c>
      <c r="B732" s="11" t="n">
        <f aca="true">NORMINV(RAND(),$B$5,$B$6)</f>
        <v>2174.60859906568</v>
      </c>
      <c r="C732" s="11" t="n">
        <f aca="false">MAX(ROUND(B732,0),500)</f>
        <v>2175</v>
      </c>
      <c r="D732" s="8" t="n">
        <f aca="true">MIN(MAX($B$12+NORMINV(RAND(),0,$B$13),0.2),0.95)</f>
        <v>0.455808843368887</v>
      </c>
      <c r="E732" s="11" t="n">
        <f aca="false">ROUND(C732*D732,0)</f>
        <v>991</v>
      </c>
      <c r="F732" s="20" t="n">
        <f aca="false">C732*(0.6*$B$8+0.15*$B$9+0.19*$B$10+0.06*$B$11)</f>
        <v>36801</v>
      </c>
      <c r="G732" s="20" t="n">
        <f aca="false">E732*$B$7</f>
        <v>44595</v>
      </c>
      <c r="H732" s="20" t="n">
        <f aca="false">E732*$B$14</f>
        <v>14865</v>
      </c>
      <c r="I732" s="20" t="n">
        <f aca="false">F732+G732+H732</f>
        <v>96261</v>
      </c>
    </row>
    <row r="733" customFormat="false" ht="15" hidden="false" customHeight="true" outlineLevel="0" collapsed="false">
      <c r="A733" s="6" t="n">
        <v>716</v>
      </c>
      <c r="B733" s="11" t="n">
        <f aca="true">NORMINV(RAND(),$B$5,$B$6)</f>
        <v>2110.29574533825</v>
      </c>
      <c r="C733" s="11" t="n">
        <f aca="false">MAX(ROUND(B733,0),500)</f>
        <v>2110</v>
      </c>
      <c r="D733" s="8" t="n">
        <f aca="true">MIN(MAX($B$12+NORMINV(RAND(),0,$B$13),0.2),0.95)</f>
        <v>0.622865339103739</v>
      </c>
      <c r="E733" s="11" t="n">
        <f aca="false">ROUND(C733*D733,0)</f>
        <v>1314</v>
      </c>
      <c r="F733" s="20" t="n">
        <f aca="false">C733*(0.6*$B$8+0.15*$B$9+0.19*$B$10+0.06*$B$11)</f>
        <v>35701.2</v>
      </c>
      <c r="G733" s="20" t="n">
        <f aca="false">E733*$B$7</f>
        <v>59130</v>
      </c>
      <c r="H733" s="20" t="n">
        <f aca="false">E733*$B$14</f>
        <v>19710</v>
      </c>
      <c r="I733" s="20" t="n">
        <f aca="false">F733+G733+H733</f>
        <v>114541.2</v>
      </c>
    </row>
    <row r="734" customFormat="false" ht="15" hidden="false" customHeight="true" outlineLevel="0" collapsed="false">
      <c r="A734" s="6" t="n">
        <v>717</v>
      </c>
      <c r="B734" s="11" t="n">
        <f aca="true">NORMINV(RAND(),$B$5,$B$6)</f>
        <v>1860.49577857967</v>
      </c>
      <c r="C734" s="11" t="n">
        <f aca="false">MAX(ROUND(B734,0),500)</f>
        <v>1860</v>
      </c>
      <c r="D734" s="8" t="n">
        <f aca="true">MIN(MAX($B$12+NORMINV(RAND(),0,$B$13),0.2),0.95)</f>
        <v>0.561646375570075</v>
      </c>
      <c r="E734" s="11" t="n">
        <f aca="false">ROUND(C734*D734,0)</f>
        <v>1045</v>
      </c>
      <c r="F734" s="20" t="n">
        <f aca="false">C734*(0.6*$B$8+0.15*$B$9+0.19*$B$10+0.06*$B$11)</f>
        <v>31471.2</v>
      </c>
      <c r="G734" s="20" t="n">
        <f aca="false">E734*$B$7</f>
        <v>47025</v>
      </c>
      <c r="H734" s="20" t="n">
        <f aca="false">E734*$B$14</f>
        <v>15675</v>
      </c>
      <c r="I734" s="20" t="n">
        <f aca="false">F734+G734+H734</f>
        <v>94171.2</v>
      </c>
    </row>
    <row r="735" customFormat="false" ht="15" hidden="false" customHeight="true" outlineLevel="0" collapsed="false">
      <c r="A735" s="6" t="n">
        <v>718</v>
      </c>
      <c r="B735" s="11" t="n">
        <f aca="true">NORMINV(RAND(),$B$5,$B$6)</f>
        <v>2015.00272450514</v>
      </c>
      <c r="C735" s="11" t="n">
        <f aca="false">MAX(ROUND(B735,0),500)</f>
        <v>2015</v>
      </c>
      <c r="D735" s="8" t="n">
        <f aca="true">MIN(MAX($B$12+NORMINV(RAND(),0,$B$13),0.2),0.95)</f>
        <v>0.483703399993886</v>
      </c>
      <c r="E735" s="11" t="n">
        <f aca="false">ROUND(C735*D735,0)</f>
        <v>975</v>
      </c>
      <c r="F735" s="20" t="n">
        <f aca="false">C735*(0.6*$B$8+0.15*$B$9+0.19*$B$10+0.06*$B$11)</f>
        <v>34093.8</v>
      </c>
      <c r="G735" s="20" t="n">
        <f aca="false">E735*$B$7</f>
        <v>43875</v>
      </c>
      <c r="H735" s="20" t="n">
        <f aca="false">E735*$B$14</f>
        <v>14625</v>
      </c>
      <c r="I735" s="20" t="n">
        <f aca="false">F735+G735+H735</f>
        <v>92593.8</v>
      </c>
    </row>
    <row r="736" customFormat="false" ht="15" hidden="false" customHeight="true" outlineLevel="0" collapsed="false">
      <c r="A736" s="6" t="n">
        <v>719</v>
      </c>
      <c r="B736" s="11" t="n">
        <f aca="true">NORMINV(RAND(),$B$5,$B$6)</f>
        <v>2295.19298686013</v>
      </c>
      <c r="C736" s="11" t="n">
        <f aca="false">MAX(ROUND(B736,0),500)</f>
        <v>2295</v>
      </c>
      <c r="D736" s="8" t="n">
        <f aca="true">MIN(MAX($B$12+NORMINV(RAND(),0,$B$13),0.2),0.95)</f>
        <v>0.558471159112144</v>
      </c>
      <c r="E736" s="11" t="n">
        <f aca="false">ROUND(C736*D736,0)</f>
        <v>1282</v>
      </c>
      <c r="F736" s="20" t="n">
        <f aca="false">C736*(0.6*$B$8+0.15*$B$9+0.19*$B$10+0.06*$B$11)</f>
        <v>38831.4</v>
      </c>
      <c r="G736" s="20" t="n">
        <f aca="false">E736*$B$7</f>
        <v>57690</v>
      </c>
      <c r="H736" s="20" t="n">
        <f aca="false">E736*$B$14</f>
        <v>19230</v>
      </c>
      <c r="I736" s="20" t="n">
        <f aca="false">F736+G736+H736</f>
        <v>115751.4</v>
      </c>
    </row>
    <row r="737" customFormat="false" ht="15" hidden="false" customHeight="true" outlineLevel="0" collapsed="false">
      <c r="A737" s="6" t="n">
        <v>720</v>
      </c>
      <c r="B737" s="11" t="n">
        <f aca="true">NORMINV(RAND(),$B$5,$B$6)</f>
        <v>1554.29070470298</v>
      </c>
      <c r="C737" s="11" t="n">
        <f aca="false">MAX(ROUND(B737,0),500)</f>
        <v>1554</v>
      </c>
      <c r="D737" s="8" t="n">
        <f aca="true">MIN(MAX($B$12+NORMINV(RAND(),0,$B$13),0.2),0.95)</f>
        <v>0.483024846181595</v>
      </c>
      <c r="E737" s="11" t="n">
        <f aca="false">ROUND(C737*D737,0)</f>
        <v>751</v>
      </c>
      <c r="F737" s="20" t="n">
        <f aca="false">C737*(0.6*$B$8+0.15*$B$9+0.19*$B$10+0.06*$B$11)</f>
        <v>26293.68</v>
      </c>
      <c r="G737" s="20" t="n">
        <f aca="false">E737*$B$7</f>
        <v>33795</v>
      </c>
      <c r="H737" s="20" t="n">
        <f aca="false">E737*$B$14</f>
        <v>11265</v>
      </c>
      <c r="I737" s="20" t="n">
        <f aca="false">F737+G737+H737</f>
        <v>71353.68</v>
      </c>
    </row>
    <row r="738" customFormat="false" ht="15" hidden="false" customHeight="true" outlineLevel="0" collapsed="false">
      <c r="A738" s="6" t="n">
        <v>721</v>
      </c>
      <c r="B738" s="11" t="n">
        <f aca="true">NORMINV(RAND(),$B$5,$B$6)</f>
        <v>1832.72509754205</v>
      </c>
      <c r="C738" s="11" t="n">
        <f aca="false">MAX(ROUND(B738,0),500)</f>
        <v>1833</v>
      </c>
      <c r="D738" s="8" t="n">
        <f aca="true">MIN(MAX($B$12+NORMINV(RAND(),0,$B$13),0.2),0.95)</f>
        <v>0.512616277998848</v>
      </c>
      <c r="E738" s="11" t="n">
        <f aca="false">ROUND(C738*D738,0)</f>
        <v>940</v>
      </c>
      <c r="F738" s="20" t="n">
        <f aca="false">C738*(0.6*$B$8+0.15*$B$9+0.19*$B$10+0.06*$B$11)</f>
        <v>31014.36</v>
      </c>
      <c r="G738" s="20" t="n">
        <f aca="false">E738*$B$7</f>
        <v>42300</v>
      </c>
      <c r="H738" s="20" t="n">
        <f aca="false">E738*$B$14</f>
        <v>14100</v>
      </c>
      <c r="I738" s="20" t="n">
        <f aca="false">F738+G738+H738</f>
        <v>87414.36</v>
      </c>
    </row>
    <row r="739" customFormat="false" ht="15" hidden="false" customHeight="true" outlineLevel="0" collapsed="false">
      <c r="A739" s="6" t="n">
        <v>722</v>
      </c>
      <c r="B739" s="11" t="n">
        <f aca="true">NORMINV(RAND(),$B$5,$B$6)</f>
        <v>2222.32640077991</v>
      </c>
      <c r="C739" s="11" t="n">
        <f aca="false">MAX(ROUND(B739,0),500)</f>
        <v>2222</v>
      </c>
      <c r="D739" s="8" t="n">
        <f aca="true">MIN(MAX($B$12+NORMINV(RAND(),0,$B$13),0.2),0.95)</f>
        <v>0.555077673173559</v>
      </c>
      <c r="E739" s="11" t="n">
        <f aca="false">ROUND(C739*D739,0)</f>
        <v>1233</v>
      </c>
      <c r="F739" s="20" t="n">
        <f aca="false">C739*(0.6*$B$8+0.15*$B$9+0.19*$B$10+0.06*$B$11)</f>
        <v>37596.24</v>
      </c>
      <c r="G739" s="20" t="n">
        <f aca="false">E739*$B$7</f>
        <v>55485</v>
      </c>
      <c r="H739" s="20" t="n">
        <f aca="false">E739*$B$14</f>
        <v>18495</v>
      </c>
      <c r="I739" s="20" t="n">
        <f aca="false">F739+G739+H739</f>
        <v>111576.24</v>
      </c>
    </row>
    <row r="740" customFormat="false" ht="15" hidden="false" customHeight="true" outlineLevel="0" collapsed="false">
      <c r="A740" s="6" t="n">
        <v>723</v>
      </c>
      <c r="B740" s="11" t="n">
        <f aca="true">NORMINV(RAND(),$B$5,$B$6)</f>
        <v>2149.73121327911</v>
      </c>
      <c r="C740" s="11" t="n">
        <f aca="false">MAX(ROUND(B740,0),500)</f>
        <v>2150</v>
      </c>
      <c r="D740" s="8" t="n">
        <f aca="true">MIN(MAX($B$12+NORMINV(RAND(),0,$B$13),0.2),0.95)</f>
        <v>0.532642671000136</v>
      </c>
      <c r="E740" s="11" t="n">
        <f aca="false">ROUND(C740*D740,0)</f>
        <v>1145</v>
      </c>
      <c r="F740" s="20" t="n">
        <f aca="false">C740*(0.6*$B$8+0.15*$B$9+0.19*$B$10+0.06*$B$11)</f>
        <v>36378</v>
      </c>
      <c r="G740" s="20" t="n">
        <f aca="false">E740*$B$7</f>
        <v>51525</v>
      </c>
      <c r="H740" s="20" t="n">
        <f aca="false">E740*$B$14</f>
        <v>17175</v>
      </c>
      <c r="I740" s="20" t="n">
        <f aca="false">F740+G740+H740</f>
        <v>105078</v>
      </c>
    </row>
    <row r="741" customFormat="false" ht="15" hidden="false" customHeight="true" outlineLevel="0" collapsed="false">
      <c r="A741" s="6" t="n">
        <v>724</v>
      </c>
      <c r="B741" s="11" t="n">
        <f aca="true">NORMINV(RAND(),$B$5,$B$6)</f>
        <v>1830.84398707147</v>
      </c>
      <c r="C741" s="11" t="n">
        <f aca="false">MAX(ROUND(B741,0),500)</f>
        <v>1831</v>
      </c>
      <c r="D741" s="8" t="n">
        <f aca="true">MIN(MAX($B$12+NORMINV(RAND(),0,$B$13),0.2),0.95)</f>
        <v>0.567848070126746</v>
      </c>
      <c r="E741" s="11" t="n">
        <f aca="false">ROUND(C741*D741,0)</f>
        <v>1040</v>
      </c>
      <c r="F741" s="20" t="n">
        <f aca="false">C741*(0.6*$B$8+0.15*$B$9+0.19*$B$10+0.06*$B$11)</f>
        <v>30980.52</v>
      </c>
      <c r="G741" s="20" t="n">
        <f aca="false">E741*$B$7</f>
        <v>46800</v>
      </c>
      <c r="H741" s="20" t="n">
        <f aca="false">E741*$B$14</f>
        <v>15600</v>
      </c>
      <c r="I741" s="20" t="n">
        <f aca="false">F741+G741+H741</f>
        <v>93380.52</v>
      </c>
    </row>
    <row r="742" customFormat="false" ht="15" hidden="false" customHeight="true" outlineLevel="0" collapsed="false">
      <c r="A742" s="6" t="n">
        <v>725</v>
      </c>
      <c r="B742" s="11" t="n">
        <f aca="true">NORMINV(RAND(),$B$5,$B$6)</f>
        <v>1834.5563105975</v>
      </c>
      <c r="C742" s="11" t="n">
        <f aca="false">MAX(ROUND(B742,0),500)</f>
        <v>1835</v>
      </c>
      <c r="D742" s="8" t="n">
        <f aca="true">MIN(MAX($B$12+NORMINV(RAND(),0,$B$13),0.2),0.95)</f>
        <v>0.563400943382465</v>
      </c>
      <c r="E742" s="11" t="n">
        <f aca="false">ROUND(C742*D742,0)</f>
        <v>1034</v>
      </c>
      <c r="F742" s="20" t="n">
        <f aca="false">C742*(0.6*$B$8+0.15*$B$9+0.19*$B$10+0.06*$B$11)</f>
        <v>31048.2</v>
      </c>
      <c r="G742" s="20" t="n">
        <f aca="false">E742*$B$7</f>
        <v>46530</v>
      </c>
      <c r="H742" s="20" t="n">
        <f aca="false">E742*$B$14</f>
        <v>15510</v>
      </c>
      <c r="I742" s="20" t="n">
        <f aca="false">F742+G742+H742</f>
        <v>93088.2</v>
      </c>
    </row>
    <row r="743" customFormat="false" ht="15" hidden="false" customHeight="true" outlineLevel="0" collapsed="false">
      <c r="A743" s="6" t="n">
        <v>726</v>
      </c>
      <c r="B743" s="11" t="n">
        <f aca="true">NORMINV(RAND(),$B$5,$B$6)</f>
        <v>1889.29003452116</v>
      </c>
      <c r="C743" s="11" t="n">
        <f aca="false">MAX(ROUND(B743,0),500)</f>
        <v>1889</v>
      </c>
      <c r="D743" s="8" t="n">
        <f aca="true">MIN(MAX($B$12+NORMINV(RAND(),0,$B$13),0.2),0.95)</f>
        <v>0.586807350806487</v>
      </c>
      <c r="E743" s="11" t="n">
        <f aca="false">ROUND(C743*D743,0)</f>
        <v>1108</v>
      </c>
      <c r="F743" s="20" t="n">
        <f aca="false">C743*(0.6*$B$8+0.15*$B$9+0.19*$B$10+0.06*$B$11)</f>
        <v>31961.88</v>
      </c>
      <c r="G743" s="20" t="n">
        <f aca="false">E743*$B$7</f>
        <v>49860</v>
      </c>
      <c r="H743" s="20" t="n">
        <f aca="false">E743*$B$14</f>
        <v>16620</v>
      </c>
      <c r="I743" s="20" t="n">
        <f aca="false">F743+G743+H743</f>
        <v>98441.88</v>
      </c>
    </row>
    <row r="744" customFormat="false" ht="15" hidden="false" customHeight="true" outlineLevel="0" collapsed="false">
      <c r="A744" s="6" t="n">
        <v>727</v>
      </c>
      <c r="B744" s="11" t="n">
        <f aca="true">NORMINV(RAND(),$B$5,$B$6)</f>
        <v>1828.30564585667</v>
      </c>
      <c r="C744" s="11" t="n">
        <f aca="false">MAX(ROUND(B744,0),500)</f>
        <v>1828</v>
      </c>
      <c r="D744" s="8" t="n">
        <f aca="true">MIN(MAX($B$12+NORMINV(RAND(),0,$B$13),0.2),0.95)</f>
        <v>0.570913636811904</v>
      </c>
      <c r="E744" s="11" t="n">
        <f aca="false">ROUND(C744*D744,0)</f>
        <v>1044</v>
      </c>
      <c r="F744" s="20" t="n">
        <f aca="false">C744*(0.6*$B$8+0.15*$B$9+0.19*$B$10+0.06*$B$11)</f>
        <v>30929.76</v>
      </c>
      <c r="G744" s="20" t="n">
        <f aca="false">E744*$B$7</f>
        <v>46980</v>
      </c>
      <c r="H744" s="20" t="n">
        <f aca="false">E744*$B$14</f>
        <v>15660</v>
      </c>
      <c r="I744" s="20" t="n">
        <f aca="false">F744+G744+H744</f>
        <v>93569.76</v>
      </c>
    </row>
    <row r="745" customFormat="false" ht="15" hidden="false" customHeight="true" outlineLevel="0" collapsed="false">
      <c r="A745" s="6" t="n">
        <v>728</v>
      </c>
      <c r="B745" s="11" t="n">
        <f aca="true">NORMINV(RAND(),$B$5,$B$6)</f>
        <v>2108.16870786226</v>
      </c>
      <c r="C745" s="11" t="n">
        <f aca="false">MAX(ROUND(B745,0),500)</f>
        <v>2108</v>
      </c>
      <c r="D745" s="8" t="n">
        <f aca="true">MIN(MAX($B$12+NORMINV(RAND(),0,$B$13),0.2),0.95)</f>
        <v>0.659425965722919</v>
      </c>
      <c r="E745" s="11" t="n">
        <f aca="false">ROUND(C745*D745,0)</f>
        <v>1390</v>
      </c>
      <c r="F745" s="20" t="n">
        <f aca="false">C745*(0.6*$B$8+0.15*$B$9+0.19*$B$10+0.06*$B$11)</f>
        <v>35667.36</v>
      </c>
      <c r="G745" s="20" t="n">
        <f aca="false">E745*$B$7</f>
        <v>62550</v>
      </c>
      <c r="H745" s="20" t="n">
        <f aca="false">E745*$B$14</f>
        <v>20850</v>
      </c>
      <c r="I745" s="20" t="n">
        <f aca="false">F745+G745+H745</f>
        <v>119067.36</v>
      </c>
    </row>
    <row r="746" customFormat="false" ht="15" hidden="false" customHeight="true" outlineLevel="0" collapsed="false">
      <c r="A746" s="6" t="n">
        <v>729</v>
      </c>
      <c r="B746" s="11" t="n">
        <f aca="true">NORMINV(RAND(),$B$5,$B$6)</f>
        <v>1944.17281368056</v>
      </c>
      <c r="C746" s="11" t="n">
        <f aca="false">MAX(ROUND(B746,0),500)</f>
        <v>1944</v>
      </c>
      <c r="D746" s="8" t="n">
        <f aca="true">MIN(MAX($B$12+NORMINV(RAND(),0,$B$13),0.2),0.95)</f>
        <v>0.456302518103548</v>
      </c>
      <c r="E746" s="11" t="n">
        <f aca="false">ROUND(C746*D746,0)</f>
        <v>887</v>
      </c>
      <c r="F746" s="20" t="n">
        <f aca="false">C746*(0.6*$B$8+0.15*$B$9+0.19*$B$10+0.06*$B$11)</f>
        <v>32892.48</v>
      </c>
      <c r="G746" s="20" t="n">
        <f aca="false">E746*$B$7</f>
        <v>39915</v>
      </c>
      <c r="H746" s="20" t="n">
        <f aca="false">E746*$B$14</f>
        <v>13305</v>
      </c>
      <c r="I746" s="20" t="n">
        <f aca="false">F746+G746+H746</f>
        <v>86112.48</v>
      </c>
    </row>
    <row r="747" customFormat="false" ht="15" hidden="false" customHeight="true" outlineLevel="0" collapsed="false">
      <c r="A747" s="6" t="n">
        <v>730</v>
      </c>
      <c r="B747" s="11" t="n">
        <f aca="true">NORMINV(RAND(),$B$5,$B$6)</f>
        <v>1953.51592050468</v>
      </c>
      <c r="C747" s="11" t="n">
        <f aca="false">MAX(ROUND(B747,0),500)</f>
        <v>1954</v>
      </c>
      <c r="D747" s="8" t="n">
        <f aca="true">MIN(MAX($B$12+NORMINV(RAND(),0,$B$13),0.2),0.95)</f>
        <v>0.612678399826526</v>
      </c>
      <c r="E747" s="11" t="n">
        <f aca="false">ROUND(C747*D747,0)</f>
        <v>1197</v>
      </c>
      <c r="F747" s="20" t="n">
        <f aca="false">C747*(0.6*$B$8+0.15*$B$9+0.19*$B$10+0.06*$B$11)</f>
        <v>33061.68</v>
      </c>
      <c r="G747" s="20" t="n">
        <f aca="false">E747*$B$7</f>
        <v>53865</v>
      </c>
      <c r="H747" s="20" t="n">
        <f aca="false">E747*$B$14</f>
        <v>17955</v>
      </c>
      <c r="I747" s="20" t="n">
        <f aca="false">F747+G747+H747</f>
        <v>104881.68</v>
      </c>
    </row>
    <row r="748" customFormat="false" ht="15" hidden="false" customHeight="true" outlineLevel="0" collapsed="false">
      <c r="A748" s="6" t="n">
        <v>731</v>
      </c>
      <c r="B748" s="11" t="n">
        <f aca="true">NORMINV(RAND(),$B$5,$B$6)</f>
        <v>2221.19080904517</v>
      </c>
      <c r="C748" s="11" t="n">
        <f aca="false">MAX(ROUND(B748,0),500)</f>
        <v>2221</v>
      </c>
      <c r="D748" s="8" t="n">
        <f aca="true">MIN(MAX($B$12+NORMINV(RAND(),0,$B$13),0.2),0.95)</f>
        <v>0.557510328122928</v>
      </c>
      <c r="E748" s="11" t="n">
        <f aca="false">ROUND(C748*D748,0)</f>
        <v>1238</v>
      </c>
      <c r="F748" s="20" t="n">
        <f aca="false">C748*(0.6*$B$8+0.15*$B$9+0.19*$B$10+0.06*$B$11)</f>
        <v>37579.32</v>
      </c>
      <c r="G748" s="20" t="n">
        <f aca="false">E748*$B$7</f>
        <v>55710</v>
      </c>
      <c r="H748" s="20" t="n">
        <f aca="false">E748*$B$14</f>
        <v>18570</v>
      </c>
      <c r="I748" s="20" t="n">
        <f aca="false">F748+G748+H748</f>
        <v>111859.32</v>
      </c>
    </row>
    <row r="749" customFormat="false" ht="15" hidden="false" customHeight="true" outlineLevel="0" collapsed="false">
      <c r="A749" s="6" t="n">
        <v>732</v>
      </c>
      <c r="B749" s="11" t="n">
        <f aca="true">NORMINV(RAND(),$B$5,$B$6)</f>
        <v>1631.082458728</v>
      </c>
      <c r="C749" s="11" t="n">
        <f aca="false">MAX(ROUND(B749,0),500)</f>
        <v>1631</v>
      </c>
      <c r="D749" s="8" t="n">
        <f aca="true">MIN(MAX($B$12+NORMINV(RAND(),0,$B$13),0.2),0.95)</f>
        <v>0.572425266372739</v>
      </c>
      <c r="E749" s="11" t="n">
        <f aca="false">ROUND(C749*D749,0)</f>
        <v>934</v>
      </c>
      <c r="F749" s="20" t="n">
        <f aca="false">C749*(0.6*$B$8+0.15*$B$9+0.19*$B$10+0.06*$B$11)</f>
        <v>27596.52</v>
      </c>
      <c r="G749" s="20" t="n">
        <f aca="false">E749*$B$7</f>
        <v>42030</v>
      </c>
      <c r="H749" s="20" t="n">
        <f aca="false">E749*$B$14</f>
        <v>14010</v>
      </c>
      <c r="I749" s="20" t="n">
        <f aca="false">F749+G749+H749</f>
        <v>83636.52</v>
      </c>
    </row>
    <row r="750" customFormat="false" ht="15" hidden="false" customHeight="true" outlineLevel="0" collapsed="false">
      <c r="A750" s="6" t="n">
        <v>733</v>
      </c>
      <c r="B750" s="11" t="n">
        <f aca="true">NORMINV(RAND(),$B$5,$B$6)</f>
        <v>1827.28602478138</v>
      </c>
      <c r="C750" s="11" t="n">
        <f aca="false">MAX(ROUND(B750,0),500)</f>
        <v>1827</v>
      </c>
      <c r="D750" s="8" t="n">
        <f aca="true">MIN(MAX($B$12+NORMINV(RAND(),0,$B$13),0.2),0.95)</f>
        <v>0.563521086361845</v>
      </c>
      <c r="E750" s="11" t="n">
        <f aca="false">ROUND(C750*D750,0)</f>
        <v>1030</v>
      </c>
      <c r="F750" s="20" t="n">
        <f aca="false">C750*(0.6*$B$8+0.15*$B$9+0.19*$B$10+0.06*$B$11)</f>
        <v>30912.84</v>
      </c>
      <c r="G750" s="20" t="n">
        <f aca="false">E750*$B$7</f>
        <v>46350</v>
      </c>
      <c r="H750" s="20" t="n">
        <f aca="false">E750*$B$14</f>
        <v>15450</v>
      </c>
      <c r="I750" s="20" t="n">
        <f aca="false">F750+G750+H750</f>
        <v>92712.84</v>
      </c>
    </row>
    <row r="751" customFormat="false" ht="15" hidden="false" customHeight="true" outlineLevel="0" collapsed="false">
      <c r="A751" s="6" t="n">
        <v>734</v>
      </c>
      <c r="B751" s="11" t="n">
        <f aca="true">NORMINV(RAND(),$B$5,$B$6)</f>
        <v>1614.98073206054</v>
      </c>
      <c r="C751" s="11" t="n">
        <f aca="false">MAX(ROUND(B751,0),500)</f>
        <v>1615</v>
      </c>
      <c r="D751" s="8" t="n">
        <f aca="true">MIN(MAX($B$12+NORMINV(RAND(),0,$B$13),0.2),0.95)</f>
        <v>0.585879746103772</v>
      </c>
      <c r="E751" s="11" t="n">
        <f aca="false">ROUND(C751*D751,0)</f>
        <v>946</v>
      </c>
      <c r="F751" s="20" t="n">
        <f aca="false">C751*(0.6*$B$8+0.15*$B$9+0.19*$B$10+0.06*$B$11)</f>
        <v>27325.8</v>
      </c>
      <c r="G751" s="20" t="n">
        <f aca="false">E751*$B$7</f>
        <v>42570</v>
      </c>
      <c r="H751" s="20" t="n">
        <f aca="false">E751*$B$14</f>
        <v>14190</v>
      </c>
      <c r="I751" s="20" t="n">
        <f aca="false">F751+G751+H751</f>
        <v>84085.8</v>
      </c>
    </row>
    <row r="752" customFormat="false" ht="15" hidden="false" customHeight="true" outlineLevel="0" collapsed="false">
      <c r="A752" s="6" t="n">
        <v>735</v>
      </c>
      <c r="B752" s="11" t="n">
        <f aca="true">NORMINV(RAND(),$B$5,$B$6)</f>
        <v>1914.45005650542</v>
      </c>
      <c r="C752" s="11" t="n">
        <f aca="false">MAX(ROUND(B752,0),500)</f>
        <v>1914</v>
      </c>
      <c r="D752" s="8" t="n">
        <f aca="true">MIN(MAX($B$12+NORMINV(RAND(),0,$B$13),0.2),0.95)</f>
        <v>0.572676891051738</v>
      </c>
      <c r="E752" s="11" t="n">
        <f aca="false">ROUND(C752*D752,0)</f>
        <v>1096</v>
      </c>
      <c r="F752" s="20" t="n">
        <f aca="false">C752*(0.6*$B$8+0.15*$B$9+0.19*$B$10+0.06*$B$11)</f>
        <v>32384.88</v>
      </c>
      <c r="G752" s="20" t="n">
        <f aca="false">E752*$B$7</f>
        <v>49320</v>
      </c>
      <c r="H752" s="20" t="n">
        <f aca="false">E752*$B$14</f>
        <v>16440</v>
      </c>
      <c r="I752" s="20" t="n">
        <f aca="false">F752+G752+H752</f>
        <v>98144.88</v>
      </c>
    </row>
    <row r="753" customFormat="false" ht="15" hidden="false" customHeight="true" outlineLevel="0" collapsed="false">
      <c r="A753" s="6" t="n">
        <v>736</v>
      </c>
      <c r="B753" s="11" t="n">
        <f aca="true">NORMINV(RAND(),$B$5,$B$6)</f>
        <v>2151.32794803098</v>
      </c>
      <c r="C753" s="11" t="n">
        <f aca="false">MAX(ROUND(B753,0),500)</f>
        <v>2151</v>
      </c>
      <c r="D753" s="8" t="n">
        <f aca="true">MIN(MAX($B$12+NORMINV(RAND(),0,$B$13),0.2),0.95)</f>
        <v>0.608915299415033</v>
      </c>
      <c r="E753" s="11" t="n">
        <f aca="false">ROUND(C753*D753,0)</f>
        <v>1310</v>
      </c>
      <c r="F753" s="20" t="n">
        <f aca="false">C753*(0.6*$B$8+0.15*$B$9+0.19*$B$10+0.06*$B$11)</f>
        <v>36394.92</v>
      </c>
      <c r="G753" s="20" t="n">
        <f aca="false">E753*$B$7</f>
        <v>58950</v>
      </c>
      <c r="H753" s="20" t="n">
        <f aca="false">E753*$B$14</f>
        <v>19650</v>
      </c>
      <c r="I753" s="20" t="n">
        <f aca="false">F753+G753+H753</f>
        <v>114994.92</v>
      </c>
    </row>
    <row r="754" customFormat="false" ht="15" hidden="false" customHeight="true" outlineLevel="0" collapsed="false">
      <c r="A754" s="6" t="n">
        <v>737</v>
      </c>
      <c r="B754" s="11" t="n">
        <f aca="true">NORMINV(RAND(),$B$5,$B$6)</f>
        <v>1599.40048506005</v>
      </c>
      <c r="C754" s="11" t="n">
        <f aca="false">MAX(ROUND(B754,0),500)</f>
        <v>1599</v>
      </c>
      <c r="D754" s="8" t="n">
        <f aca="true">MIN(MAX($B$12+NORMINV(RAND(),0,$B$13),0.2),0.95)</f>
        <v>0.494184974310954</v>
      </c>
      <c r="E754" s="11" t="n">
        <f aca="false">ROUND(C754*D754,0)</f>
        <v>790</v>
      </c>
      <c r="F754" s="20" t="n">
        <f aca="false">C754*(0.6*$B$8+0.15*$B$9+0.19*$B$10+0.06*$B$11)</f>
        <v>27055.08</v>
      </c>
      <c r="G754" s="20" t="n">
        <f aca="false">E754*$B$7</f>
        <v>35550</v>
      </c>
      <c r="H754" s="20" t="n">
        <f aca="false">E754*$B$14</f>
        <v>11850</v>
      </c>
      <c r="I754" s="20" t="n">
        <f aca="false">F754+G754+H754</f>
        <v>74455.08</v>
      </c>
    </row>
    <row r="755" customFormat="false" ht="15" hidden="false" customHeight="true" outlineLevel="0" collapsed="false">
      <c r="A755" s="6" t="n">
        <v>738</v>
      </c>
      <c r="B755" s="11" t="n">
        <f aca="true">NORMINV(RAND(),$B$5,$B$6)</f>
        <v>1725.98443956524</v>
      </c>
      <c r="C755" s="11" t="n">
        <f aca="false">MAX(ROUND(B755,0),500)</f>
        <v>1726</v>
      </c>
      <c r="D755" s="8" t="n">
        <f aca="true">MIN(MAX($B$12+NORMINV(RAND(),0,$B$13),0.2),0.95)</f>
        <v>0.600842021162684</v>
      </c>
      <c r="E755" s="11" t="n">
        <f aca="false">ROUND(C755*D755,0)</f>
        <v>1037</v>
      </c>
      <c r="F755" s="20" t="n">
        <f aca="false">C755*(0.6*$B$8+0.15*$B$9+0.19*$B$10+0.06*$B$11)</f>
        <v>29203.92</v>
      </c>
      <c r="G755" s="20" t="n">
        <f aca="false">E755*$B$7</f>
        <v>46665</v>
      </c>
      <c r="H755" s="20" t="n">
        <f aca="false">E755*$B$14</f>
        <v>15555</v>
      </c>
      <c r="I755" s="20" t="n">
        <f aca="false">F755+G755+H755</f>
        <v>91423.92</v>
      </c>
    </row>
    <row r="756" customFormat="false" ht="15" hidden="false" customHeight="true" outlineLevel="0" collapsed="false">
      <c r="A756" s="6" t="n">
        <v>739</v>
      </c>
      <c r="B756" s="11" t="n">
        <f aca="true">NORMINV(RAND(),$B$5,$B$6)</f>
        <v>1575.90323044106</v>
      </c>
      <c r="C756" s="11" t="n">
        <f aca="false">MAX(ROUND(B756,0),500)</f>
        <v>1576</v>
      </c>
      <c r="D756" s="8" t="n">
        <f aca="true">MIN(MAX($B$12+NORMINV(RAND(),0,$B$13),0.2),0.95)</f>
        <v>0.50961835187935</v>
      </c>
      <c r="E756" s="11" t="n">
        <f aca="false">ROUND(C756*D756,0)</f>
        <v>803</v>
      </c>
      <c r="F756" s="20" t="n">
        <f aca="false">C756*(0.6*$B$8+0.15*$B$9+0.19*$B$10+0.06*$B$11)</f>
        <v>26665.92</v>
      </c>
      <c r="G756" s="20" t="n">
        <f aca="false">E756*$B$7</f>
        <v>36135</v>
      </c>
      <c r="H756" s="20" t="n">
        <f aca="false">E756*$B$14</f>
        <v>12045</v>
      </c>
      <c r="I756" s="20" t="n">
        <f aca="false">F756+G756+H756</f>
        <v>74845.92</v>
      </c>
    </row>
    <row r="757" customFormat="false" ht="15" hidden="false" customHeight="true" outlineLevel="0" collapsed="false">
      <c r="A757" s="6" t="n">
        <v>740</v>
      </c>
      <c r="B757" s="11" t="n">
        <f aca="true">NORMINV(RAND(),$B$5,$B$6)</f>
        <v>2151.64389091869</v>
      </c>
      <c r="C757" s="11" t="n">
        <f aca="false">MAX(ROUND(B757,0),500)</f>
        <v>2152</v>
      </c>
      <c r="D757" s="8" t="n">
        <f aca="true">MIN(MAX($B$12+NORMINV(RAND(),0,$B$13),0.2),0.95)</f>
        <v>0.553649787542249</v>
      </c>
      <c r="E757" s="11" t="n">
        <f aca="false">ROUND(C757*D757,0)</f>
        <v>1191</v>
      </c>
      <c r="F757" s="20" t="n">
        <f aca="false">C757*(0.6*$B$8+0.15*$B$9+0.19*$B$10+0.06*$B$11)</f>
        <v>36411.84</v>
      </c>
      <c r="G757" s="20" t="n">
        <f aca="false">E757*$B$7</f>
        <v>53595</v>
      </c>
      <c r="H757" s="20" t="n">
        <f aca="false">E757*$B$14</f>
        <v>17865</v>
      </c>
      <c r="I757" s="20" t="n">
        <f aca="false">F757+G757+H757</f>
        <v>107871.84</v>
      </c>
    </row>
    <row r="758" customFormat="false" ht="15" hidden="false" customHeight="true" outlineLevel="0" collapsed="false">
      <c r="A758" s="6" t="n">
        <v>741</v>
      </c>
      <c r="B758" s="11" t="n">
        <f aca="true">NORMINV(RAND(),$B$5,$B$6)</f>
        <v>2024.11239079318</v>
      </c>
      <c r="C758" s="11" t="n">
        <f aca="false">MAX(ROUND(B758,0),500)</f>
        <v>2024</v>
      </c>
      <c r="D758" s="8" t="n">
        <f aca="true">MIN(MAX($B$12+NORMINV(RAND(),0,$B$13),0.2),0.95)</f>
        <v>0.532753299468957</v>
      </c>
      <c r="E758" s="11" t="n">
        <f aca="false">ROUND(C758*D758,0)</f>
        <v>1078</v>
      </c>
      <c r="F758" s="20" t="n">
        <f aca="false">C758*(0.6*$B$8+0.15*$B$9+0.19*$B$10+0.06*$B$11)</f>
        <v>34246.08</v>
      </c>
      <c r="G758" s="20" t="n">
        <f aca="false">E758*$B$7</f>
        <v>48510</v>
      </c>
      <c r="H758" s="20" t="n">
        <f aca="false">E758*$B$14</f>
        <v>16170</v>
      </c>
      <c r="I758" s="20" t="n">
        <f aca="false">F758+G758+H758</f>
        <v>98926.08</v>
      </c>
    </row>
    <row r="759" customFormat="false" ht="15" hidden="false" customHeight="true" outlineLevel="0" collapsed="false">
      <c r="A759" s="6" t="n">
        <v>742</v>
      </c>
      <c r="B759" s="11" t="n">
        <f aca="true">NORMINV(RAND(),$B$5,$B$6)</f>
        <v>2248.13278443565</v>
      </c>
      <c r="C759" s="11" t="n">
        <f aca="false">MAX(ROUND(B759,0),500)</f>
        <v>2248</v>
      </c>
      <c r="D759" s="8" t="n">
        <f aca="true">MIN(MAX($B$12+NORMINV(RAND(),0,$B$13),0.2),0.95)</f>
        <v>0.64130992844239</v>
      </c>
      <c r="E759" s="11" t="n">
        <f aca="false">ROUND(C759*D759,0)</f>
        <v>1442</v>
      </c>
      <c r="F759" s="20" t="n">
        <f aca="false">C759*(0.6*$B$8+0.15*$B$9+0.19*$B$10+0.06*$B$11)</f>
        <v>38036.16</v>
      </c>
      <c r="G759" s="20" t="n">
        <f aca="false">E759*$B$7</f>
        <v>64890</v>
      </c>
      <c r="H759" s="20" t="n">
        <f aca="false">E759*$B$14</f>
        <v>21630</v>
      </c>
      <c r="I759" s="20" t="n">
        <f aca="false">F759+G759+H759</f>
        <v>124556.16</v>
      </c>
    </row>
    <row r="760" customFormat="false" ht="15" hidden="false" customHeight="true" outlineLevel="0" collapsed="false">
      <c r="A760" s="6" t="n">
        <v>743</v>
      </c>
      <c r="B760" s="11" t="n">
        <f aca="true">NORMINV(RAND(),$B$5,$B$6)</f>
        <v>2290.02843445805</v>
      </c>
      <c r="C760" s="11" t="n">
        <f aca="false">MAX(ROUND(B760,0),500)</f>
        <v>2290</v>
      </c>
      <c r="D760" s="8" t="n">
        <f aca="true">MIN(MAX($B$12+NORMINV(RAND(),0,$B$13),0.2),0.95)</f>
        <v>0.481668872413877</v>
      </c>
      <c r="E760" s="11" t="n">
        <f aca="false">ROUND(C760*D760,0)</f>
        <v>1103</v>
      </c>
      <c r="F760" s="20" t="n">
        <f aca="false">C760*(0.6*$B$8+0.15*$B$9+0.19*$B$10+0.06*$B$11)</f>
        <v>38746.8</v>
      </c>
      <c r="G760" s="20" t="n">
        <f aca="false">E760*$B$7</f>
        <v>49635</v>
      </c>
      <c r="H760" s="20" t="n">
        <f aca="false">E760*$B$14</f>
        <v>16545</v>
      </c>
      <c r="I760" s="20" t="n">
        <f aca="false">F760+G760+H760</f>
        <v>104926.8</v>
      </c>
    </row>
    <row r="761" customFormat="false" ht="15" hidden="false" customHeight="true" outlineLevel="0" collapsed="false">
      <c r="A761" s="6" t="n">
        <v>744</v>
      </c>
      <c r="B761" s="11" t="n">
        <f aca="true">NORMINV(RAND(),$B$5,$B$6)</f>
        <v>2186.80075863858</v>
      </c>
      <c r="C761" s="11" t="n">
        <f aca="false">MAX(ROUND(B761,0),500)</f>
        <v>2187</v>
      </c>
      <c r="D761" s="8" t="n">
        <f aca="true">MIN(MAX($B$12+NORMINV(RAND(),0,$B$13),0.2),0.95)</f>
        <v>0.512868331994462</v>
      </c>
      <c r="E761" s="11" t="n">
        <f aca="false">ROUND(C761*D761,0)</f>
        <v>1122</v>
      </c>
      <c r="F761" s="20" t="n">
        <f aca="false">C761*(0.6*$B$8+0.15*$B$9+0.19*$B$10+0.06*$B$11)</f>
        <v>37004.04</v>
      </c>
      <c r="G761" s="20" t="n">
        <f aca="false">E761*$B$7</f>
        <v>50490</v>
      </c>
      <c r="H761" s="20" t="n">
        <f aca="false">E761*$B$14</f>
        <v>16830</v>
      </c>
      <c r="I761" s="20" t="n">
        <f aca="false">F761+G761+H761</f>
        <v>104324.04</v>
      </c>
    </row>
    <row r="762" customFormat="false" ht="15" hidden="false" customHeight="true" outlineLevel="0" collapsed="false">
      <c r="A762" s="6" t="n">
        <v>745</v>
      </c>
      <c r="B762" s="11" t="n">
        <f aca="true">NORMINV(RAND(),$B$5,$B$6)</f>
        <v>1608.03940411875</v>
      </c>
      <c r="C762" s="11" t="n">
        <f aca="false">MAX(ROUND(B762,0),500)</f>
        <v>1608</v>
      </c>
      <c r="D762" s="8" t="n">
        <f aca="true">MIN(MAX($B$12+NORMINV(RAND(),0,$B$13),0.2),0.95)</f>
        <v>0.537029280703052</v>
      </c>
      <c r="E762" s="11" t="n">
        <f aca="false">ROUND(C762*D762,0)</f>
        <v>864</v>
      </c>
      <c r="F762" s="20" t="n">
        <f aca="false">C762*(0.6*$B$8+0.15*$B$9+0.19*$B$10+0.06*$B$11)</f>
        <v>27207.36</v>
      </c>
      <c r="G762" s="20" t="n">
        <f aca="false">E762*$B$7</f>
        <v>38880</v>
      </c>
      <c r="H762" s="20" t="n">
        <f aca="false">E762*$B$14</f>
        <v>12960</v>
      </c>
      <c r="I762" s="20" t="n">
        <f aca="false">F762+G762+H762</f>
        <v>79047.36</v>
      </c>
    </row>
    <row r="763" customFormat="false" ht="15" hidden="false" customHeight="true" outlineLevel="0" collapsed="false">
      <c r="A763" s="6" t="n">
        <v>746</v>
      </c>
      <c r="B763" s="11" t="n">
        <f aca="true">NORMINV(RAND(),$B$5,$B$6)</f>
        <v>2235.56949986831</v>
      </c>
      <c r="C763" s="11" t="n">
        <f aca="false">MAX(ROUND(B763,0),500)</f>
        <v>2236</v>
      </c>
      <c r="D763" s="8" t="n">
        <f aca="true">MIN(MAX($B$12+NORMINV(RAND(),0,$B$13),0.2),0.95)</f>
        <v>0.535745191741159</v>
      </c>
      <c r="E763" s="11" t="n">
        <f aca="false">ROUND(C763*D763,0)</f>
        <v>1198</v>
      </c>
      <c r="F763" s="20" t="n">
        <f aca="false">C763*(0.6*$B$8+0.15*$B$9+0.19*$B$10+0.06*$B$11)</f>
        <v>37833.12</v>
      </c>
      <c r="G763" s="20" t="n">
        <f aca="false">E763*$B$7</f>
        <v>53910</v>
      </c>
      <c r="H763" s="20" t="n">
        <f aca="false">E763*$B$14</f>
        <v>17970</v>
      </c>
      <c r="I763" s="20" t="n">
        <f aca="false">F763+G763+H763</f>
        <v>109713.12</v>
      </c>
    </row>
    <row r="764" customFormat="false" ht="15" hidden="false" customHeight="true" outlineLevel="0" collapsed="false">
      <c r="A764" s="6" t="n">
        <v>747</v>
      </c>
      <c r="B764" s="11" t="n">
        <f aca="true">NORMINV(RAND(),$B$5,$B$6)</f>
        <v>1821.35300239186</v>
      </c>
      <c r="C764" s="11" t="n">
        <f aca="false">MAX(ROUND(B764,0),500)</f>
        <v>1821</v>
      </c>
      <c r="D764" s="8" t="n">
        <f aca="true">MIN(MAX($B$12+NORMINV(RAND(),0,$B$13),0.2),0.95)</f>
        <v>0.487210885223181</v>
      </c>
      <c r="E764" s="11" t="n">
        <f aca="false">ROUND(C764*D764,0)</f>
        <v>887</v>
      </c>
      <c r="F764" s="20" t="n">
        <f aca="false">C764*(0.6*$B$8+0.15*$B$9+0.19*$B$10+0.06*$B$11)</f>
        <v>30811.32</v>
      </c>
      <c r="G764" s="20" t="n">
        <f aca="false">E764*$B$7</f>
        <v>39915</v>
      </c>
      <c r="H764" s="20" t="n">
        <f aca="false">E764*$B$14</f>
        <v>13305</v>
      </c>
      <c r="I764" s="20" t="n">
        <f aca="false">F764+G764+H764</f>
        <v>84031.32</v>
      </c>
    </row>
    <row r="765" customFormat="false" ht="15" hidden="false" customHeight="true" outlineLevel="0" collapsed="false">
      <c r="A765" s="6" t="n">
        <v>748</v>
      </c>
      <c r="B765" s="11" t="n">
        <f aca="true">NORMINV(RAND(),$B$5,$B$6)</f>
        <v>2005.83658715057</v>
      </c>
      <c r="C765" s="11" t="n">
        <f aca="false">MAX(ROUND(B765,0),500)</f>
        <v>2006</v>
      </c>
      <c r="D765" s="8" t="n">
        <f aca="true">MIN(MAX($B$12+NORMINV(RAND(),0,$B$13),0.2),0.95)</f>
        <v>0.545126219138973</v>
      </c>
      <c r="E765" s="11" t="n">
        <f aca="false">ROUND(C765*D765,0)</f>
        <v>1094</v>
      </c>
      <c r="F765" s="20" t="n">
        <f aca="false">C765*(0.6*$B$8+0.15*$B$9+0.19*$B$10+0.06*$B$11)</f>
        <v>33941.52</v>
      </c>
      <c r="G765" s="20" t="n">
        <f aca="false">E765*$B$7</f>
        <v>49230</v>
      </c>
      <c r="H765" s="20" t="n">
        <f aca="false">E765*$B$14</f>
        <v>16410</v>
      </c>
      <c r="I765" s="20" t="n">
        <f aca="false">F765+G765+H765</f>
        <v>99581.52</v>
      </c>
    </row>
    <row r="766" customFormat="false" ht="15" hidden="false" customHeight="true" outlineLevel="0" collapsed="false">
      <c r="A766" s="6" t="n">
        <v>749</v>
      </c>
      <c r="B766" s="11" t="n">
        <f aca="true">NORMINV(RAND(),$B$5,$B$6)</f>
        <v>1852.58878056372</v>
      </c>
      <c r="C766" s="11" t="n">
        <f aca="false">MAX(ROUND(B766,0),500)</f>
        <v>1853</v>
      </c>
      <c r="D766" s="8" t="n">
        <f aca="true">MIN(MAX($B$12+NORMINV(RAND(),0,$B$13),0.2),0.95)</f>
        <v>0.473090277578476</v>
      </c>
      <c r="E766" s="11" t="n">
        <f aca="false">ROUND(C766*D766,0)</f>
        <v>877</v>
      </c>
      <c r="F766" s="20" t="n">
        <f aca="false">C766*(0.6*$B$8+0.15*$B$9+0.19*$B$10+0.06*$B$11)</f>
        <v>31352.76</v>
      </c>
      <c r="G766" s="20" t="n">
        <f aca="false">E766*$B$7</f>
        <v>39465</v>
      </c>
      <c r="H766" s="20" t="n">
        <f aca="false">E766*$B$14</f>
        <v>13155</v>
      </c>
      <c r="I766" s="20" t="n">
        <f aca="false">F766+G766+H766</f>
        <v>83972.76</v>
      </c>
    </row>
    <row r="767" customFormat="false" ht="15" hidden="false" customHeight="true" outlineLevel="0" collapsed="false">
      <c r="A767" s="6" t="n">
        <v>750</v>
      </c>
      <c r="B767" s="11" t="n">
        <f aca="true">NORMINV(RAND(),$B$5,$B$6)</f>
        <v>2528.23200398489</v>
      </c>
      <c r="C767" s="11" t="n">
        <f aca="false">MAX(ROUND(B767,0),500)</f>
        <v>2528</v>
      </c>
      <c r="D767" s="8" t="n">
        <f aca="true">MIN(MAX($B$12+NORMINV(RAND(),0,$B$13),0.2),0.95)</f>
        <v>0.548257769510965</v>
      </c>
      <c r="E767" s="11" t="n">
        <f aca="false">ROUND(C767*D767,0)</f>
        <v>1386</v>
      </c>
      <c r="F767" s="20" t="n">
        <f aca="false">C767*(0.6*$B$8+0.15*$B$9+0.19*$B$10+0.06*$B$11)</f>
        <v>42773.76</v>
      </c>
      <c r="G767" s="20" t="n">
        <f aca="false">E767*$B$7</f>
        <v>62370</v>
      </c>
      <c r="H767" s="20" t="n">
        <f aca="false">E767*$B$14</f>
        <v>20790</v>
      </c>
      <c r="I767" s="20" t="n">
        <f aca="false">F767+G767+H767</f>
        <v>125933.76</v>
      </c>
    </row>
    <row r="768" customFormat="false" ht="15" hidden="false" customHeight="true" outlineLevel="0" collapsed="false">
      <c r="A768" s="6" t="n">
        <v>751</v>
      </c>
      <c r="B768" s="11" t="n">
        <f aca="true">NORMINV(RAND(),$B$5,$B$6)</f>
        <v>2261.23086305181</v>
      </c>
      <c r="C768" s="11" t="n">
        <f aca="false">MAX(ROUND(B768,0),500)</f>
        <v>2261</v>
      </c>
      <c r="D768" s="8" t="n">
        <f aca="true">MIN(MAX($B$12+NORMINV(RAND(),0,$B$13),0.2),0.95)</f>
        <v>0.558493442807759</v>
      </c>
      <c r="E768" s="11" t="n">
        <f aca="false">ROUND(C768*D768,0)</f>
        <v>1263</v>
      </c>
      <c r="F768" s="20" t="n">
        <f aca="false">C768*(0.6*$B$8+0.15*$B$9+0.19*$B$10+0.06*$B$11)</f>
        <v>38256.12</v>
      </c>
      <c r="G768" s="20" t="n">
        <f aca="false">E768*$B$7</f>
        <v>56835</v>
      </c>
      <c r="H768" s="20" t="n">
        <f aca="false">E768*$B$14</f>
        <v>18945</v>
      </c>
      <c r="I768" s="20" t="n">
        <f aca="false">F768+G768+H768</f>
        <v>114036.12</v>
      </c>
    </row>
    <row r="769" customFormat="false" ht="15" hidden="false" customHeight="true" outlineLevel="0" collapsed="false">
      <c r="A769" s="6" t="n">
        <v>752</v>
      </c>
      <c r="B769" s="11" t="n">
        <f aca="true">NORMINV(RAND(),$B$5,$B$6)</f>
        <v>1858.84662038619</v>
      </c>
      <c r="C769" s="11" t="n">
        <f aca="false">MAX(ROUND(B769,0),500)</f>
        <v>1859</v>
      </c>
      <c r="D769" s="8" t="n">
        <f aca="true">MIN(MAX($B$12+NORMINV(RAND(),0,$B$13),0.2),0.95)</f>
        <v>0.547450978376531</v>
      </c>
      <c r="E769" s="11" t="n">
        <f aca="false">ROUND(C769*D769,0)</f>
        <v>1018</v>
      </c>
      <c r="F769" s="20" t="n">
        <f aca="false">C769*(0.6*$B$8+0.15*$B$9+0.19*$B$10+0.06*$B$11)</f>
        <v>31454.28</v>
      </c>
      <c r="G769" s="20" t="n">
        <f aca="false">E769*$B$7</f>
        <v>45810</v>
      </c>
      <c r="H769" s="20" t="n">
        <f aca="false">E769*$B$14</f>
        <v>15270</v>
      </c>
      <c r="I769" s="20" t="n">
        <f aca="false">F769+G769+H769</f>
        <v>92534.28</v>
      </c>
    </row>
    <row r="770" customFormat="false" ht="15" hidden="false" customHeight="true" outlineLevel="0" collapsed="false">
      <c r="A770" s="6" t="n">
        <v>753</v>
      </c>
      <c r="B770" s="11" t="n">
        <f aca="true">NORMINV(RAND(),$B$5,$B$6)</f>
        <v>1652.23418956869</v>
      </c>
      <c r="C770" s="11" t="n">
        <f aca="false">MAX(ROUND(B770,0),500)</f>
        <v>1652</v>
      </c>
      <c r="D770" s="8" t="n">
        <f aca="true">MIN(MAX($B$12+NORMINV(RAND(),0,$B$13),0.2),0.95)</f>
        <v>0.591796968649024</v>
      </c>
      <c r="E770" s="11" t="n">
        <f aca="false">ROUND(C770*D770,0)</f>
        <v>978</v>
      </c>
      <c r="F770" s="20" t="n">
        <f aca="false">C770*(0.6*$B$8+0.15*$B$9+0.19*$B$10+0.06*$B$11)</f>
        <v>27951.84</v>
      </c>
      <c r="G770" s="20" t="n">
        <f aca="false">E770*$B$7</f>
        <v>44010</v>
      </c>
      <c r="H770" s="20" t="n">
        <f aca="false">E770*$B$14</f>
        <v>14670</v>
      </c>
      <c r="I770" s="20" t="n">
        <f aca="false">F770+G770+H770</f>
        <v>86631.84</v>
      </c>
    </row>
    <row r="771" customFormat="false" ht="15" hidden="false" customHeight="true" outlineLevel="0" collapsed="false">
      <c r="A771" s="6" t="n">
        <v>754</v>
      </c>
      <c r="B771" s="11" t="n">
        <f aca="true">NORMINV(RAND(),$B$5,$B$6)</f>
        <v>2648.6445713707</v>
      </c>
      <c r="C771" s="11" t="n">
        <f aca="false">MAX(ROUND(B771,0),500)</f>
        <v>2649</v>
      </c>
      <c r="D771" s="8" t="n">
        <f aca="true">MIN(MAX($B$12+NORMINV(RAND(),0,$B$13),0.2),0.95)</f>
        <v>0.537922764226551</v>
      </c>
      <c r="E771" s="11" t="n">
        <f aca="false">ROUND(C771*D771,0)</f>
        <v>1425</v>
      </c>
      <c r="F771" s="20" t="n">
        <f aca="false">C771*(0.6*$B$8+0.15*$B$9+0.19*$B$10+0.06*$B$11)</f>
        <v>44821.08</v>
      </c>
      <c r="G771" s="20" t="n">
        <f aca="false">E771*$B$7</f>
        <v>64125</v>
      </c>
      <c r="H771" s="20" t="n">
        <f aca="false">E771*$B$14</f>
        <v>21375</v>
      </c>
      <c r="I771" s="20" t="n">
        <f aca="false">F771+G771+H771</f>
        <v>130321.08</v>
      </c>
    </row>
    <row r="772" customFormat="false" ht="15" hidden="false" customHeight="true" outlineLevel="0" collapsed="false">
      <c r="A772" s="6" t="n">
        <v>755</v>
      </c>
      <c r="B772" s="11" t="n">
        <f aca="true">NORMINV(RAND(),$B$5,$B$6)</f>
        <v>2394.84960365433</v>
      </c>
      <c r="C772" s="11" t="n">
        <f aca="false">MAX(ROUND(B772,0),500)</f>
        <v>2395</v>
      </c>
      <c r="D772" s="8" t="n">
        <f aca="true">MIN(MAX($B$12+NORMINV(RAND(),0,$B$13),0.2),0.95)</f>
        <v>0.621928087113593</v>
      </c>
      <c r="E772" s="11" t="n">
        <f aca="false">ROUND(C772*D772,0)</f>
        <v>1490</v>
      </c>
      <c r="F772" s="20" t="n">
        <f aca="false">C772*(0.6*$B$8+0.15*$B$9+0.19*$B$10+0.06*$B$11)</f>
        <v>40523.4</v>
      </c>
      <c r="G772" s="20" t="n">
        <f aca="false">E772*$B$7</f>
        <v>67050</v>
      </c>
      <c r="H772" s="20" t="n">
        <f aca="false">E772*$B$14</f>
        <v>22350</v>
      </c>
      <c r="I772" s="20" t="n">
        <f aca="false">F772+G772+H772</f>
        <v>129923.4</v>
      </c>
    </row>
    <row r="773" customFormat="false" ht="15" hidden="false" customHeight="true" outlineLevel="0" collapsed="false">
      <c r="A773" s="6" t="n">
        <v>756</v>
      </c>
      <c r="B773" s="11" t="n">
        <f aca="true">NORMINV(RAND(),$B$5,$B$6)</f>
        <v>2122.59562377456</v>
      </c>
      <c r="C773" s="11" t="n">
        <f aca="false">MAX(ROUND(B773,0),500)</f>
        <v>2123</v>
      </c>
      <c r="D773" s="8" t="n">
        <f aca="true">MIN(MAX($B$12+NORMINV(RAND(),0,$B$13),0.2),0.95)</f>
        <v>0.552009185979697</v>
      </c>
      <c r="E773" s="11" t="n">
        <f aca="false">ROUND(C773*D773,0)</f>
        <v>1172</v>
      </c>
      <c r="F773" s="20" t="n">
        <f aca="false">C773*(0.6*$B$8+0.15*$B$9+0.19*$B$10+0.06*$B$11)</f>
        <v>35921.16</v>
      </c>
      <c r="G773" s="20" t="n">
        <f aca="false">E773*$B$7</f>
        <v>52740</v>
      </c>
      <c r="H773" s="20" t="n">
        <f aca="false">E773*$B$14</f>
        <v>17580</v>
      </c>
      <c r="I773" s="20" t="n">
        <f aca="false">F773+G773+H773</f>
        <v>106241.16</v>
      </c>
    </row>
    <row r="774" customFormat="false" ht="15" hidden="false" customHeight="true" outlineLevel="0" collapsed="false">
      <c r="A774" s="6" t="n">
        <v>757</v>
      </c>
      <c r="B774" s="11" t="n">
        <f aca="true">NORMINV(RAND(),$B$5,$B$6)</f>
        <v>2071.58359169124</v>
      </c>
      <c r="C774" s="11" t="n">
        <f aca="false">MAX(ROUND(B774,0),500)</f>
        <v>2072</v>
      </c>
      <c r="D774" s="8" t="n">
        <f aca="true">MIN(MAX($B$12+NORMINV(RAND(),0,$B$13),0.2),0.95)</f>
        <v>0.530540334270538</v>
      </c>
      <c r="E774" s="11" t="n">
        <f aca="false">ROUND(C774*D774,0)</f>
        <v>1099</v>
      </c>
      <c r="F774" s="20" t="n">
        <f aca="false">C774*(0.6*$B$8+0.15*$B$9+0.19*$B$10+0.06*$B$11)</f>
        <v>35058.24</v>
      </c>
      <c r="G774" s="20" t="n">
        <f aca="false">E774*$B$7</f>
        <v>49455</v>
      </c>
      <c r="H774" s="20" t="n">
        <f aca="false">E774*$B$14</f>
        <v>16485</v>
      </c>
      <c r="I774" s="20" t="n">
        <f aca="false">F774+G774+H774</f>
        <v>100998.24</v>
      </c>
    </row>
    <row r="775" customFormat="false" ht="15" hidden="false" customHeight="true" outlineLevel="0" collapsed="false">
      <c r="A775" s="6" t="n">
        <v>758</v>
      </c>
      <c r="B775" s="11" t="n">
        <f aca="true">NORMINV(RAND(),$B$5,$B$6)</f>
        <v>1906.70245336468</v>
      </c>
      <c r="C775" s="11" t="n">
        <f aca="false">MAX(ROUND(B775,0),500)</f>
        <v>1907</v>
      </c>
      <c r="D775" s="8" t="n">
        <f aca="true">MIN(MAX($B$12+NORMINV(RAND(),0,$B$13),0.2),0.95)</f>
        <v>0.55817008160037</v>
      </c>
      <c r="E775" s="11" t="n">
        <f aca="false">ROUND(C775*D775,0)</f>
        <v>1064</v>
      </c>
      <c r="F775" s="20" t="n">
        <f aca="false">C775*(0.6*$B$8+0.15*$B$9+0.19*$B$10+0.06*$B$11)</f>
        <v>32266.44</v>
      </c>
      <c r="G775" s="20" t="n">
        <f aca="false">E775*$B$7</f>
        <v>47880</v>
      </c>
      <c r="H775" s="20" t="n">
        <f aca="false">E775*$B$14</f>
        <v>15960</v>
      </c>
      <c r="I775" s="20" t="n">
        <f aca="false">F775+G775+H775</f>
        <v>96106.44</v>
      </c>
    </row>
    <row r="776" customFormat="false" ht="15" hidden="false" customHeight="true" outlineLevel="0" collapsed="false">
      <c r="A776" s="6" t="n">
        <v>759</v>
      </c>
      <c r="B776" s="11" t="n">
        <f aca="true">NORMINV(RAND(),$B$5,$B$6)</f>
        <v>2704.53222128048</v>
      </c>
      <c r="C776" s="11" t="n">
        <f aca="false">MAX(ROUND(B776,0),500)</f>
        <v>2705</v>
      </c>
      <c r="D776" s="8" t="n">
        <f aca="true">MIN(MAX($B$12+NORMINV(RAND(),0,$B$13),0.2),0.95)</f>
        <v>0.526686467746523</v>
      </c>
      <c r="E776" s="11" t="n">
        <f aca="false">ROUND(C776*D776,0)</f>
        <v>1425</v>
      </c>
      <c r="F776" s="20" t="n">
        <f aca="false">C776*(0.6*$B$8+0.15*$B$9+0.19*$B$10+0.06*$B$11)</f>
        <v>45768.6</v>
      </c>
      <c r="G776" s="20" t="n">
        <f aca="false">E776*$B$7</f>
        <v>64125</v>
      </c>
      <c r="H776" s="20" t="n">
        <f aca="false">E776*$B$14</f>
        <v>21375</v>
      </c>
      <c r="I776" s="20" t="n">
        <f aca="false">F776+G776+H776</f>
        <v>131268.6</v>
      </c>
    </row>
    <row r="777" customFormat="false" ht="15" hidden="false" customHeight="true" outlineLevel="0" collapsed="false">
      <c r="A777" s="6" t="n">
        <v>760</v>
      </c>
      <c r="B777" s="11" t="n">
        <f aca="true">NORMINV(RAND(),$B$5,$B$6)</f>
        <v>1921.19462241886</v>
      </c>
      <c r="C777" s="11" t="n">
        <f aca="false">MAX(ROUND(B777,0),500)</f>
        <v>1921</v>
      </c>
      <c r="D777" s="8" t="n">
        <f aca="true">MIN(MAX($B$12+NORMINV(RAND(),0,$B$13),0.2),0.95)</f>
        <v>0.505128347794328</v>
      </c>
      <c r="E777" s="11" t="n">
        <f aca="false">ROUND(C777*D777,0)</f>
        <v>970</v>
      </c>
      <c r="F777" s="20" t="n">
        <f aca="false">C777*(0.6*$B$8+0.15*$B$9+0.19*$B$10+0.06*$B$11)</f>
        <v>32503.32</v>
      </c>
      <c r="G777" s="20" t="n">
        <f aca="false">E777*$B$7</f>
        <v>43650</v>
      </c>
      <c r="H777" s="20" t="n">
        <f aca="false">E777*$B$14</f>
        <v>14550</v>
      </c>
      <c r="I777" s="20" t="n">
        <f aca="false">F777+G777+H777</f>
        <v>90703.32</v>
      </c>
    </row>
    <row r="778" customFormat="false" ht="15" hidden="false" customHeight="true" outlineLevel="0" collapsed="false">
      <c r="A778" s="6" t="n">
        <v>761</v>
      </c>
      <c r="B778" s="11" t="n">
        <f aca="true">NORMINV(RAND(),$B$5,$B$6)</f>
        <v>1882.04310640519</v>
      </c>
      <c r="C778" s="11" t="n">
        <f aca="false">MAX(ROUND(B778,0),500)</f>
        <v>1882</v>
      </c>
      <c r="D778" s="8" t="n">
        <f aca="true">MIN(MAX($B$12+NORMINV(RAND(),0,$B$13),0.2),0.95)</f>
        <v>0.590493854896014</v>
      </c>
      <c r="E778" s="11" t="n">
        <f aca="false">ROUND(C778*D778,0)</f>
        <v>1111</v>
      </c>
      <c r="F778" s="20" t="n">
        <f aca="false">C778*(0.6*$B$8+0.15*$B$9+0.19*$B$10+0.06*$B$11)</f>
        <v>31843.44</v>
      </c>
      <c r="G778" s="20" t="n">
        <f aca="false">E778*$B$7</f>
        <v>49995</v>
      </c>
      <c r="H778" s="20" t="n">
        <f aca="false">E778*$B$14</f>
        <v>16665</v>
      </c>
      <c r="I778" s="20" t="n">
        <f aca="false">F778+G778+H778</f>
        <v>98503.44</v>
      </c>
    </row>
    <row r="779" customFormat="false" ht="15" hidden="false" customHeight="true" outlineLevel="0" collapsed="false">
      <c r="A779" s="6" t="n">
        <v>762</v>
      </c>
      <c r="B779" s="11" t="n">
        <f aca="true">NORMINV(RAND(),$B$5,$B$6)</f>
        <v>1759.56446528215</v>
      </c>
      <c r="C779" s="11" t="n">
        <f aca="false">MAX(ROUND(B779,0),500)</f>
        <v>1760</v>
      </c>
      <c r="D779" s="8" t="n">
        <f aca="true">MIN(MAX($B$12+NORMINV(RAND(),0,$B$13),0.2),0.95)</f>
        <v>0.569992929154187</v>
      </c>
      <c r="E779" s="11" t="n">
        <f aca="false">ROUND(C779*D779,0)</f>
        <v>1003</v>
      </c>
      <c r="F779" s="20" t="n">
        <f aca="false">C779*(0.6*$B$8+0.15*$B$9+0.19*$B$10+0.06*$B$11)</f>
        <v>29779.2</v>
      </c>
      <c r="G779" s="20" t="n">
        <f aca="false">E779*$B$7</f>
        <v>45135</v>
      </c>
      <c r="H779" s="20" t="n">
        <f aca="false">E779*$B$14</f>
        <v>15045</v>
      </c>
      <c r="I779" s="20" t="n">
        <f aca="false">F779+G779+H779</f>
        <v>89959.2</v>
      </c>
    </row>
    <row r="780" customFormat="false" ht="15" hidden="false" customHeight="true" outlineLevel="0" collapsed="false">
      <c r="A780" s="6" t="n">
        <v>763</v>
      </c>
      <c r="B780" s="11" t="n">
        <f aca="true">NORMINV(RAND(),$B$5,$B$6)</f>
        <v>1677.28987877659</v>
      </c>
      <c r="C780" s="11" t="n">
        <f aca="false">MAX(ROUND(B780,0),500)</f>
        <v>1677</v>
      </c>
      <c r="D780" s="8" t="n">
        <f aca="true">MIN(MAX($B$12+NORMINV(RAND(),0,$B$13),0.2),0.95)</f>
        <v>0.385856293716953</v>
      </c>
      <c r="E780" s="11" t="n">
        <f aca="false">ROUND(C780*D780,0)</f>
        <v>647</v>
      </c>
      <c r="F780" s="20" t="n">
        <f aca="false">C780*(0.6*$B$8+0.15*$B$9+0.19*$B$10+0.06*$B$11)</f>
        <v>28374.84</v>
      </c>
      <c r="G780" s="20" t="n">
        <f aca="false">E780*$B$7</f>
        <v>29115</v>
      </c>
      <c r="H780" s="20" t="n">
        <f aca="false">E780*$B$14</f>
        <v>9705</v>
      </c>
      <c r="I780" s="20" t="n">
        <f aca="false">F780+G780+H780</f>
        <v>67194.84</v>
      </c>
    </row>
    <row r="781" customFormat="false" ht="15" hidden="false" customHeight="true" outlineLevel="0" collapsed="false">
      <c r="A781" s="6" t="n">
        <v>764</v>
      </c>
      <c r="B781" s="11" t="n">
        <f aca="true">NORMINV(RAND(),$B$5,$B$6)</f>
        <v>2253.7764997283</v>
      </c>
      <c r="C781" s="11" t="n">
        <f aca="false">MAX(ROUND(B781,0),500)</f>
        <v>2254</v>
      </c>
      <c r="D781" s="8" t="n">
        <f aca="true">MIN(MAX($B$12+NORMINV(RAND(),0,$B$13),0.2),0.95)</f>
        <v>0.645123612135631</v>
      </c>
      <c r="E781" s="11" t="n">
        <f aca="false">ROUND(C781*D781,0)</f>
        <v>1454</v>
      </c>
      <c r="F781" s="20" t="n">
        <f aca="false">C781*(0.6*$B$8+0.15*$B$9+0.19*$B$10+0.06*$B$11)</f>
        <v>38137.68</v>
      </c>
      <c r="G781" s="20" t="n">
        <f aca="false">E781*$B$7</f>
        <v>65430</v>
      </c>
      <c r="H781" s="20" t="n">
        <f aca="false">E781*$B$14</f>
        <v>21810</v>
      </c>
      <c r="I781" s="20" t="n">
        <f aca="false">F781+G781+H781</f>
        <v>125377.68</v>
      </c>
    </row>
    <row r="782" customFormat="false" ht="15" hidden="false" customHeight="true" outlineLevel="0" collapsed="false">
      <c r="A782" s="6" t="n">
        <v>765</v>
      </c>
      <c r="B782" s="11" t="n">
        <f aca="true">NORMINV(RAND(),$B$5,$B$6)</f>
        <v>2383.84002926478</v>
      </c>
      <c r="C782" s="11" t="n">
        <f aca="false">MAX(ROUND(B782,0),500)</f>
        <v>2384</v>
      </c>
      <c r="D782" s="8" t="n">
        <f aca="true">MIN(MAX($B$12+NORMINV(RAND(),0,$B$13),0.2),0.95)</f>
        <v>0.552272140561565</v>
      </c>
      <c r="E782" s="11" t="n">
        <f aca="false">ROUND(C782*D782,0)</f>
        <v>1317</v>
      </c>
      <c r="F782" s="20" t="n">
        <f aca="false">C782*(0.6*$B$8+0.15*$B$9+0.19*$B$10+0.06*$B$11)</f>
        <v>40337.28</v>
      </c>
      <c r="G782" s="20" t="n">
        <f aca="false">E782*$B$7</f>
        <v>59265</v>
      </c>
      <c r="H782" s="20" t="n">
        <f aca="false">E782*$B$14</f>
        <v>19755</v>
      </c>
      <c r="I782" s="20" t="n">
        <f aca="false">F782+G782+H782</f>
        <v>119357.28</v>
      </c>
    </row>
    <row r="783" customFormat="false" ht="15" hidden="false" customHeight="true" outlineLevel="0" collapsed="false">
      <c r="A783" s="6" t="n">
        <v>766</v>
      </c>
      <c r="B783" s="11" t="n">
        <f aca="true">NORMINV(RAND(),$B$5,$B$6)</f>
        <v>1930.53331166775</v>
      </c>
      <c r="C783" s="11" t="n">
        <f aca="false">MAX(ROUND(B783,0),500)</f>
        <v>1931</v>
      </c>
      <c r="D783" s="8" t="n">
        <f aca="true">MIN(MAX($B$12+NORMINV(RAND(),0,$B$13),0.2),0.95)</f>
        <v>0.522566630452552</v>
      </c>
      <c r="E783" s="11" t="n">
        <f aca="false">ROUND(C783*D783,0)</f>
        <v>1009</v>
      </c>
      <c r="F783" s="20" t="n">
        <f aca="false">C783*(0.6*$B$8+0.15*$B$9+0.19*$B$10+0.06*$B$11)</f>
        <v>32672.52</v>
      </c>
      <c r="G783" s="20" t="n">
        <f aca="false">E783*$B$7</f>
        <v>45405</v>
      </c>
      <c r="H783" s="20" t="n">
        <f aca="false">E783*$B$14</f>
        <v>15135</v>
      </c>
      <c r="I783" s="20" t="n">
        <f aca="false">F783+G783+H783</f>
        <v>93212.52</v>
      </c>
    </row>
    <row r="784" customFormat="false" ht="15" hidden="false" customHeight="true" outlineLevel="0" collapsed="false">
      <c r="A784" s="6" t="n">
        <v>767</v>
      </c>
      <c r="B784" s="11" t="n">
        <f aca="true">NORMINV(RAND(),$B$5,$B$6)</f>
        <v>2047.84638776944</v>
      </c>
      <c r="C784" s="11" t="n">
        <f aca="false">MAX(ROUND(B784,0),500)</f>
        <v>2048</v>
      </c>
      <c r="D784" s="8" t="n">
        <f aca="true">MIN(MAX($B$12+NORMINV(RAND(),0,$B$13),0.2),0.95)</f>
        <v>0.521423420809732</v>
      </c>
      <c r="E784" s="11" t="n">
        <f aca="false">ROUND(C784*D784,0)</f>
        <v>1068</v>
      </c>
      <c r="F784" s="20" t="n">
        <f aca="false">C784*(0.6*$B$8+0.15*$B$9+0.19*$B$10+0.06*$B$11)</f>
        <v>34652.16</v>
      </c>
      <c r="G784" s="20" t="n">
        <f aca="false">E784*$B$7</f>
        <v>48060</v>
      </c>
      <c r="H784" s="20" t="n">
        <f aca="false">E784*$B$14</f>
        <v>16020</v>
      </c>
      <c r="I784" s="20" t="n">
        <f aca="false">F784+G784+H784</f>
        <v>98732.16</v>
      </c>
    </row>
    <row r="785" customFormat="false" ht="15" hidden="false" customHeight="true" outlineLevel="0" collapsed="false">
      <c r="A785" s="6" t="n">
        <v>768</v>
      </c>
      <c r="B785" s="11" t="n">
        <f aca="true">NORMINV(RAND(),$B$5,$B$6)</f>
        <v>1671.82583687082</v>
      </c>
      <c r="C785" s="11" t="n">
        <f aca="false">MAX(ROUND(B785,0),500)</f>
        <v>1672</v>
      </c>
      <c r="D785" s="8" t="n">
        <f aca="true">MIN(MAX($B$12+NORMINV(RAND(),0,$B$13),0.2),0.95)</f>
        <v>0.569795017732056</v>
      </c>
      <c r="E785" s="11" t="n">
        <f aca="false">ROUND(C785*D785,0)</f>
        <v>953</v>
      </c>
      <c r="F785" s="20" t="n">
        <f aca="false">C785*(0.6*$B$8+0.15*$B$9+0.19*$B$10+0.06*$B$11)</f>
        <v>28290.24</v>
      </c>
      <c r="G785" s="20" t="n">
        <f aca="false">E785*$B$7</f>
        <v>42885</v>
      </c>
      <c r="H785" s="20" t="n">
        <f aca="false">E785*$B$14</f>
        <v>14295</v>
      </c>
      <c r="I785" s="20" t="n">
        <f aca="false">F785+G785+H785</f>
        <v>85470.24</v>
      </c>
    </row>
    <row r="786" customFormat="false" ht="15" hidden="false" customHeight="true" outlineLevel="0" collapsed="false">
      <c r="A786" s="6" t="n">
        <v>769</v>
      </c>
      <c r="B786" s="11" t="n">
        <f aca="true">NORMINV(RAND(),$B$5,$B$6)</f>
        <v>1671.78589124025</v>
      </c>
      <c r="C786" s="11" t="n">
        <f aca="false">MAX(ROUND(B786,0),500)</f>
        <v>1672</v>
      </c>
      <c r="D786" s="8" t="n">
        <f aca="true">MIN(MAX($B$12+NORMINV(RAND(),0,$B$13),0.2),0.95)</f>
        <v>0.560162120104404</v>
      </c>
      <c r="E786" s="11" t="n">
        <f aca="false">ROUND(C786*D786,0)</f>
        <v>937</v>
      </c>
      <c r="F786" s="20" t="n">
        <f aca="false">C786*(0.6*$B$8+0.15*$B$9+0.19*$B$10+0.06*$B$11)</f>
        <v>28290.24</v>
      </c>
      <c r="G786" s="20" t="n">
        <f aca="false">E786*$B$7</f>
        <v>42165</v>
      </c>
      <c r="H786" s="20" t="n">
        <f aca="false">E786*$B$14</f>
        <v>14055</v>
      </c>
      <c r="I786" s="20" t="n">
        <f aca="false">F786+G786+H786</f>
        <v>84510.24</v>
      </c>
    </row>
    <row r="787" customFormat="false" ht="15" hidden="false" customHeight="true" outlineLevel="0" collapsed="false">
      <c r="A787" s="6" t="n">
        <v>770</v>
      </c>
      <c r="B787" s="11" t="n">
        <f aca="true">NORMINV(RAND(),$B$5,$B$6)</f>
        <v>1868.69389646414</v>
      </c>
      <c r="C787" s="11" t="n">
        <f aca="false">MAX(ROUND(B787,0),500)</f>
        <v>1869</v>
      </c>
      <c r="D787" s="8" t="n">
        <f aca="true">MIN(MAX($B$12+NORMINV(RAND(),0,$B$13),0.2),0.95)</f>
        <v>0.560545740666029</v>
      </c>
      <c r="E787" s="11" t="n">
        <f aca="false">ROUND(C787*D787,0)</f>
        <v>1048</v>
      </c>
      <c r="F787" s="20" t="n">
        <f aca="false">C787*(0.6*$B$8+0.15*$B$9+0.19*$B$10+0.06*$B$11)</f>
        <v>31623.48</v>
      </c>
      <c r="G787" s="20" t="n">
        <f aca="false">E787*$B$7</f>
        <v>47160</v>
      </c>
      <c r="H787" s="20" t="n">
        <f aca="false">E787*$B$14</f>
        <v>15720</v>
      </c>
      <c r="I787" s="20" t="n">
        <f aca="false">F787+G787+H787</f>
        <v>94503.48</v>
      </c>
    </row>
    <row r="788" customFormat="false" ht="15" hidden="false" customHeight="true" outlineLevel="0" collapsed="false">
      <c r="A788" s="6" t="n">
        <v>771</v>
      </c>
      <c r="B788" s="11" t="n">
        <f aca="true">NORMINV(RAND(),$B$5,$B$6)</f>
        <v>1532.59948200015</v>
      </c>
      <c r="C788" s="11" t="n">
        <f aca="false">MAX(ROUND(B788,0),500)</f>
        <v>1533</v>
      </c>
      <c r="D788" s="8" t="n">
        <f aca="true">MIN(MAX($B$12+NORMINV(RAND(),0,$B$13),0.2),0.95)</f>
        <v>0.635673041341806</v>
      </c>
      <c r="E788" s="11" t="n">
        <f aca="false">ROUND(C788*D788,0)</f>
        <v>974</v>
      </c>
      <c r="F788" s="20" t="n">
        <f aca="false">C788*(0.6*$B$8+0.15*$B$9+0.19*$B$10+0.06*$B$11)</f>
        <v>25938.36</v>
      </c>
      <c r="G788" s="20" t="n">
        <f aca="false">E788*$B$7</f>
        <v>43830</v>
      </c>
      <c r="H788" s="20" t="n">
        <f aca="false">E788*$B$14</f>
        <v>14610</v>
      </c>
      <c r="I788" s="20" t="n">
        <f aca="false">F788+G788+H788</f>
        <v>84378.36</v>
      </c>
    </row>
    <row r="789" customFormat="false" ht="15" hidden="false" customHeight="true" outlineLevel="0" collapsed="false">
      <c r="A789" s="6" t="n">
        <v>772</v>
      </c>
      <c r="B789" s="11" t="n">
        <f aca="true">NORMINV(RAND(),$B$5,$B$6)</f>
        <v>1769.45622106316</v>
      </c>
      <c r="C789" s="11" t="n">
        <f aca="false">MAX(ROUND(B789,0),500)</f>
        <v>1769</v>
      </c>
      <c r="D789" s="8" t="n">
        <f aca="true">MIN(MAX($B$12+NORMINV(RAND(),0,$B$13),0.2),0.95)</f>
        <v>0.516434915470372</v>
      </c>
      <c r="E789" s="11" t="n">
        <f aca="false">ROUND(C789*D789,0)</f>
        <v>914</v>
      </c>
      <c r="F789" s="20" t="n">
        <f aca="false">C789*(0.6*$B$8+0.15*$B$9+0.19*$B$10+0.06*$B$11)</f>
        <v>29931.48</v>
      </c>
      <c r="G789" s="20" t="n">
        <f aca="false">E789*$B$7</f>
        <v>41130</v>
      </c>
      <c r="H789" s="20" t="n">
        <f aca="false">E789*$B$14</f>
        <v>13710</v>
      </c>
      <c r="I789" s="20" t="n">
        <f aca="false">F789+G789+H789</f>
        <v>84771.48</v>
      </c>
    </row>
    <row r="790" customFormat="false" ht="15" hidden="false" customHeight="true" outlineLevel="0" collapsed="false">
      <c r="A790" s="6" t="n">
        <v>773</v>
      </c>
      <c r="B790" s="11" t="n">
        <f aca="true">NORMINV(RAND(),$B$5,$B$6)</f>
        <v>2038.11625252648</v>
      </c>
      <c r="C790" s="11" t="n">
        <f aca="false">MAX(ROUND(B790,0),500)</f>
        <v>2038</v>
      </c>
      <c r="D790" s="8" t="n">
        <f aca="true">MIN(MAX($B$12+NORMINV(RAND(),0,$B$13),0.2),0.95)</f>
        <v>0.478136641312787</v>
      </c>
      <c r="E790" s="11" t="n">
        <f aca="false">ROUND(C790*D790,0)</f>
        <v>974</v>
      </c>
      <c r="F790" s="20" t="n">
        <f aca="false">C790*(0.6*$B$8+0.15*$B$9+0.19*$B$10+0.06*$B$11)</f>
        <v>34482.96</v>
      </c>
      <c r="G790" s="20" t="n">
        <f aca="false">E790*$B$7</f>
        <v>43830</v>
      </c>
      <c r="H790" s="20" t="n">
        <f aca="false">E790*$B$14</f>
        <v>14610</v>
      </c>
      <c r="I790" s="20" t="n">
        <f aca="false">F790+G790+H790</f>
        <v>92922.96</v>
      </c>
    </row>
    <row r="791" customFormat="false" ht="15" hidden="false" customHeight="true" outlineLevel="0" collapsed="false">
      <c r="A791" s="6" t="n">
        <v>774</v>
      </c>
      <c r="B791" s="11" t="n">
        <f aca="true">NORMINV(RAND(),$B$5,$B$6)</f>
        <v>2278.5177284331</v>
      </c>
      <c r="C791" s="11" t="n">
        <f aca="false">MAX(ROUND(B791,0),500)</f>
        <v>2279</v>
      </c>
      <c r="D791" s="8" t="n">
        <f aca="true">MIN(MAX($B$12+NORMINV(RAND(),0,$B$13),0.2),0.95)</f>
        <v>0.518210980128329</v>
      </c>
      <c r="E791" s="11" t="n">
        <f aca="false">ROUND(C791*D791,0)</f>
        <v>1181</v>
      </c>
      <c r="F791" s="20" t="n">
        <f aca="false">C791*(0.6*$B$8+0.15*$B$9+0.19*$B$10+0.06*$B$11)</f>
        <v>38560.68</v>
      </c>
      <c r="G791" s="20" t="n">
        <f aca="false">E791*$B$7</f>
        <v>53145</v>
      </c>
      <c r="H791" s="20" t="n">
        <f aca="false">E791*$B$14</f>
        <v>17715</v>
      </c>
      <c r="I791" s="20" t="n">
        <f aca="false">F791+G791+H791</f>
        <v>109420.68</v>
      </c>
    </row>
    <row r="792" customFormat="false" ht="15" hidden="false" customHeight="true" outlineLevel="0" collapsed="false">
      <c r="A792" s="6" t="n">
        <v>775</v>
      </c>
      <c r="B792" s="11" t="n">
        <f aca="true">NORMINV(RAND(),$B$5,$B$6)</f>
        <v>2018.01229300491</v>
      </c>
      <c r="C792" s="11" t="n">
        <f aca="false">MAX(ROUND(B792,0),500)</f>
        <v>2018</v>
      </c>
      <c r="D792" s="8" t="n">
        <f aca="true">MIN(MAX($B$12+NORMINV(RAND(),0,$B$13),0.2),0.95)</f>
        <v>0.579999802046938</v>
      </c>
      <c r="E792" s="11" t="n">
        <f aca="false">ROUND(C792*D792,0)</f>
        <v>1170</v>
      </c>
      <c r="F792" s="20" t="n">
        <f aca="false">C792*(0.6*$B$8+0.15*$B$9+0.19*$B$10+0.06*$B$11)</f>
        <v>34144.56</v>
      </c>
      <c r="G792" s="20" t="n">
        <f aca="false">E792*$B$7</f>
        <v>52650</v>
      </c>
      <c r="H792" s="20" t="n">
        <f aca="false">E792*$B$14</f>
        <v>17550</v>
      </c>
      <c r="I792" s="20" t="n">
        <f aca="false">F792+G792+H792</f>
        <v>104344.56</v>
      </c>
    </row>
    <row r="793" customFormat="false" ht="15" hidden="false" customHeight="true" outlineLevel="0" collapsed="false">
      <c r="A793" s="6" t="n">
        <v>776</v>
      </c>
      <c r="B793" s="11" t="n">
        <f aca="true">NORMINV(RAND(),$B$5,$B$6)</f>
        <v>2135.71802432067</v>
      </c>
      <c r="C793" s="11" t="n">
        <f aca="false">MAX(ROUND(B793,0),500)</f>
        <v>2136</v>
      </c>
      <c r="D793" s="8" t="n">
        <f aca="true">MIN(MAX($B$12+NORMINV(RAND(),0,$B$13),0.2),0.95)</f>
        <v>0.517874481283903</v>
      </c>
      <c r="E793" s="11" t="n">
        <f aca="false">ROUND(C793*D793,0)</f>
        <v>1106</v>
      </c>
      <c r="F793" s="20" t="n">
        <f aca="false">C793*(0.6*$B$8+0.15*$B$9+0.19*$B$10+0.06*$B$11)</f>
        <v>36141.12</v>
      </c>
      <c r="G793" s="20" t="n">
        <f aca="false">E793*$B$7</f>
        <v>49770</v>
      </c>
      <c r="H793" s="20" t="n">
        <f aca="false">E793*$B$14</f>
        <v>16590</v>
      </c>
      <c r="I793" s="20" t="n">
        <f aca="false">F793+G793+H793</f>
        <v>102501.12</v>
      </c>
    </row>
    <row r="794" customFormat="false" ht="15" hidden="false" customHeight="true" outlineLevel="0" collapsed="false">
      <c r="A794" s="6" t="n">
        <v>777</v>
      </c>
      <c r="B794" s="11" t="n">
        <f aca="true">NORMINV(RAND(),$B$5,$B$6)</f>
        <v>2521.79784070708</v>
      </c>
      <c r="C794" s="11" t="n">
        <f aca="false">MAX(ROUND(B794,0),500)</f>
        <v>2522</v>
      </c>
      <c r="D794" s="8" t="n">
        <f aca="true">MIN(MAX($B$12+NORMINV(RAND(),0,$B$13),0.2),0.95)</f>
        <v>0.464719315859645</v>
      </c>
      <c r="E794" s="11" t="n">
        <f aca="false">ROUND(C794*D794,0)</f>
        <v>1172</v>
      </c>
      <c r="F794" s="20" t="n">
        <f aca="false">C794*(0.6*$B$8+0.15*$B$9+0.19*$B$10+0.06*$B$11)</f>
        <v>42672.24</v>
      </c>
      <c r="G794" s="20" t="n">
        <f aca="false">E794*$B$7</f>
        <v>52740</v>
      </c>
      <c r="H794" s="20" t="n">
        <f aca="false">E794*$B$14</f>
        <v>17580</v>
      </c>
      <c r="I794" s="20" t="n">
        <f aca="false">F794+G794+H794</f>
        <v>112992.24</v>
      </c>
    </row>
    <row r="795" customFormat="false" ht="15" hidden="false" customHeight="true" outlineLevel="0" collapsed="false">
      <c r="A795" s="6" t="n">
        <v>778</v>
      </c>
      <c r="B795" s="11" t="n">
        <f aca="true">NORMINV(RAND(),$B$5,$B$6)</f>
        <v>2011.31020466697</v>
      </c>
      <c r="C795" s="11" t="n">
        <f aca="false">MAX(ROUND(B795,0),500)</f>
        <v>2011</v>
      </c>
      <c r="D795" s="8" t="n">
        <f aca="true">MIN(MAX($B$12+NORMINV(RAND(),0,$B$13),0.2),0.95)</f>
        <v>0.490399819440808</v>
      </c>
      <c r="E795" s="11" t="n">
        <f aca="false">ROUND(C795*D795,0)</f>
        <v>986</v>
      </c>
      <c r="F795" s="20" t="n">
        <f aca="false">C795*(0.6*$B$8+0.15*$B$9+0.19*$B$10+0.06*$B$11)</f>
        <v>34026.12</v>
      </c>
      <c r="G795" s="20" t="n">
        <f aca="false">E795*$B$7</f>
        <v>44370</v>
      </c>
      <c r="H795" s="20" t="n">
        <f aca="false">E795*$B$14</f>
        <v>14790</v>
      </c>
      <c r="I795" s="20" t="n">
        <f aca="false">F795+G795+H795</f>
        <v>93186.12</v>
      </c>
    </row>
    <row r="796" customFormat="false" ht="15" hidden="false" customHeight="true" outlineLevel="0" collapsed="false">
      <c r="A796" s="6" t="n">
        <v>779</v>
      </c>
      <c r="B796" s="11" t="n">
        <f aca="true">NORMINV(RAND(),$B$5,$B$6)</f>
        <v>1640.27694128532</v>
      </c>
      <c r="C796" s="11" t="n">
        <f aca="false">MAX(ROUND(B796,0),500)</f>
        <v>1640</v>
      </c>
      <c r="D796" s="8" t="n">
        <f aca="true">MIN(MAX($B$12+NORMINV(RAND(),0,$B$13),0.2),0.95)</f>
        <v>0.543048540759683</v>
      </c>
      <c r="E796" s="11" t="n">
        <f aca="false">ROUND(C796*D796,0)</f>
        <v>891</v>
      </c>
      <c r="F796" s="20" t="n">
        <f aca="false">C796*(0.6*$B$8+0.15*$B$9+0.19*$B$10+0.06*$B$11)</f>
        <v>27748.8</v>
      </c>
      <c r="G796" s="20" t="n">
        <f aca="false">E796*$B$7</f>
        <v>40095</v>
      </c>
      <c r="H796" s="20" t="n">
        <f aca="false">E796*$B$14</f>
        <v>13365</v>
      </c>
      <c r="I796" s="20" t="n">
        <f aca="false">F796+G796+H796</f>
        <v>81208.8</v>
      </c>
    </row>
    <row r="797" customFormat="false" ht="15" hidden="false" customHeight="true" outlineLevel="0" collapsed="false">
      <c r="A797" s="6" t="n">
        <v>780</v>
      </c>
      <c r="B797" s="11" t="n">
        <f aca="true">NORMINV(RAND(),$B$5,$B$6)</f>
        <v>2042.99056559609</v>
      </c>
      <c r="C797" s="11" t="n">
        <f aca="false">MAX(ROUND(B797,0),500)</f>
        <v>2043</v>
      </c>
      <c r="D797" s="8" t="n">
        <f aca="true">MIN(MAX($B$12+NORMINV(RAND(),0,$B$13),0.2),0.95)</f>
        <v>0.566364601537987</v>
      </c>
      <c r="E797" s="11" t="n">
        <f aca="false">ROUND(C797*D797,0)</f>
        <v>1157</v>
      </c>
      <c r="F797" s="20" t="n">
        <f aca="false">C797*(0.6*$B$8+0.15*$B$9+0.19*$B$10+0.06*$B$11)</f>
        <v>34567.56</v>
      </c>
      <c r="G797" s="20" t="n">
        <f aca="false">E797*$B$7</f>
        <v>52065</v>
      </c>
      <c r="H797" s="20" t="n">
        <f aca="false">E797*$B$14</f>
        <v>17355</v>
      </c>
      <c r="I797" s="20" t="n">
        <f aca="false">F797+G797+H797</f>
        <v>103987.56</v>
      </c>
    </row>
    <row r="798" customFormat="false" ht="15" hidden="false" customHeight="true" outlineLevel="0" collapsed="false">
      <c r="A798" s="6" t="n">
        <v>781</v>
      </c>
      <c r="B798" s="11" t="n">
        <f aca="true">NORMINV(RAND(),$B$5,$B$6)</f>
        <v>1332.24665304582</v>
      </c>
      <c r="C798" s="11" t="n">
        <f aca="false">MAX(ROUND(B798,0),500)</f>
        <v>1332</v>
      </c>
      <c r="D798" s="8" t="n">
        <f aca="true">MIN(MAX($B$12+NORMINV(RAND(),0,$B$13),0.2),0.95)</f>
        <v>0.495076842546063</v>
      </c>
      <c r="E798" s="11" t="n">
        <f aca="false">ROUND(C798*D798,0)</f>
        <v>659</v>
      </c>
      <c r="F798" s="20" t="n">
        <f aca="false">C798*(0.6*$B$8+0.15*$B$9+0.19*$B$10+0.06*$B$11)</f>
        <v>22537.44</v>
      </c>
      <c r="G798" s="20" t="n">
        <f aca="false">E798*$B$7</f>
        <v>29655</v>
      </c>
      <c r="H798" s="20" t="n">
        <f aca="false">E798*$B$14</f>
        <v>9885</v>
      </c>
      <c r="I798" s="20" t="n">
        <f aca="false">F798+G798+H798</f>
        <v>62077.44</v>
      </c>
    </row>
    <row r="799" customFormat="false" ht="15" hidden="false" customHeight="true" outlineLevel="0" collapsed="false">
      <c r="A799" s="6" t="n">
        <v>782</v>
      </c>
      <c r="B799" s="11" t="n">
        <f aca="true">NORMINV(RAND(),$B$5,$B$6)</f>
        <v>2083.77931092465</v>
      </c>
      <c r="C799" s="11" t="n">
        <f aca="false">MAX(ROUND(B799,0),500)</f>
        <v>2084</v>
      </c>
      <c r="D799" s="8" t="n">
        <f aca="true">MIN(MAX($B$12+NORMINV(RAND(),0,$B$13),0.2),0.95)</f>
        <v>0.563960537781464</v>
      </c>
      <c r="E799" s="11" t="n">
        <f aca="false">ROUND(C799*D799,0)</f>
        <v>1175</v>
      </c>
      <c r="F799" s="20" t="n">
        <f aca="false">C799*(0.6*$B$8+0.15*$B$9+0.19*$B$10+0.06*$B$11)</f>
        <v>35261.28</v>
      </c>
      <c r="G799" s="20" t="n">
        <f aca="false">E799*$B$7</f>
        <v>52875</v>
      </c>
      <c r="H799" s="20" t="n">
        <f aca="false">E799*$B$14</f>
        <v>17625</v>
      </c>
      <c r="I799" s="20" t="n">
        <f aca="false">F799+G799+H799</f>
        <v>105761.28</v>
      </c>
    </row>
    <row r="800" customFormat="false" ht="15" hidden="false" customHeight="true" outlineLevel="0" collapsed="false">
      <c r="A800" s="6" t="n">
        <v>783</v>
      </c>
      <c r="B800" s="11" t="n">
        <f aca="true">NORMINV(RAND(),$B$5,$B$6)</f>
        <v>2157.56743637988</v>
      </c>
      <c r="C800" s="11" t="n">
        <f aca="false">MAX(ROUND(B800,0),500)</f>
        <v>2158</v>
      </c>
      <c r="D800" s="8" t="n">
        <f aca="true">MIN(MAX($B$12+NORMINV(RAND(),0,$B$13),0.2),0.95)</f>
        <v>0.552785594185795</v>
      </c>
      <c r="E800" s="11" t="n">
        <f aca="false">ROUND(C800*D800,0)</f>
        <v>1193</v>
      </c>
      <c r="F800" s="20" t="n">
        <f aca="false">C800*(0.6*$B$8+0.15*$B$9+0.19*$B$10+0.06*$B$11)</f>
        <v>36513.36</v>
      </c>
      <c r="G800" s="20" t="n">
        <f aca="false">E800*$B$7</f>
        <v>53685</v>
      </c>
      <c r="H800" s="20" t="n">
        <f aca="false">E800*$B$14</f>
        <v>17895</v>
      </c>
      <c r="I800" s="20" t="n">
        <f aca="false">F800+G800+H800</f>
        <v>108093.36</v>
      </c>
    </row>
    <row r="801" customFormat="false" ht="15" hidden="false" customHeight="true" outlineLevel="0" collapsed="false">
      <c r="A801" s="6" t="n">
        <v>784</v>
      </c>
      <c r="B801" s="11" t="n">
        <f aca="true">NORMINV(RAND(),$B$5,$B$6)</f>
        <v>1785.15607088944</v>
      </c>
      <c r="C801" s="11" t="n">
        <f aca="false">MAX(ROUND(B801,0),500)</f>
        <v>1785</v>
      </c>
      <c r="D801" s="8" t="n">
        <f aca="true">MIN(MAX($B$12+NORMINV(RAND(),0,$B$13),0.2),0.95)</f>
        <v>0.455237957585028</v>
      </c>
      <c r="E801" s="11" t="n">
        <f aca="false">ROUND(C801*D801,0)</f>
        <v>813</v>
      </c>
      <c r="F801" s="20" t="n">
        <f aca="false">C801*(0.6*$B$8+0.15*$B$9+0.19*$B$10+0.06*$B$11)</f>
        <v>30202.2</v>
      </c>
      <c r="G801" s="20" t="n">
        <f aca="false">E801*$B$7</f>
        <v>36585</v>
      </c>
      <c r="H801" s="20" t="n">
        <f aca="false">E801*$B$14</f>
        <v>12195</v>
      </c>
      <c r="I801" s="20" t="n">
        <f aca="false">F801+G801+H801</f>
        <v>78982.2</v>
      </c>
    </row>
    <row r="802" customFormat="false" ht="15" hidden="false" customHeight="true" outlineLevel="0" collapsed="false">
      <c r="A802" s="6" t="n">
        <v>785</v>
      </c>
      <c r="B802" s="11" t="n">
        <f aca="true">NORMINV(RAND(),$B$5,$B$6)</f>
        <v>1603.60838757503</v>
      </c>
      <c r="C802" s="11" t="n">
        <f aca="false">MAX(ROUND(B802,0),500)</f>
        <v>1604</v>
      </c>
      <c r="D802" s="8" t="n">
        <f aca="true">MIN(MAX($B$12+NORMINV(RAND(),0,$B$13),0.2),0.95)</f>
        <v>0.578145102862116</v>
      </c>
      <c r="E802" s="11" t="n">
        <f aca="false">ROUND(C802*D802,0)</f>
        <v>927</v>
      </c>
      <c r="F802" s="20" t="n">
        <f aca="false">C802*(0.6*$B$8+0.15*$B$9+0.19*$B$10+0.06*$B$11)</f>
        <v>27139.68</v>
      </c>
      <c r="G802" s="20" t="n">
        <f aca="false">E802*$B$7</f>
        <v>41715</v>
      </c>
      <c r="H802" s="20" t="n">
        <f aca="false">E802*$B$14</f>
        <v>13905</v>
      </c>
      <c r="I802" s="20" t="n">
        <f aca="false">F802+G802+H802</f>
        <v>82759.68</v>
      </c>
    </row>
    <row r="803" customFormat="false" ht="15" hidden="false" customHeight="true" outlineLevel="0" collapsed="false">
      <c r="A803" s="6" t="n">
        <v>786</v>
      </c>
      <c r="B803" s="11" t="n">
        <f aca="true">NORMINV(RAND(),$B$5,$B$6)</f>
        <v>1738.53550454492</v>
      </c>
      <c r="C803" s="11" t="n">
        <f aca="false">MAX(ROUND(B803,0),500)</f>
        <v>1739</v>
      </c>
      <c r="D803" s="8" t="n">
        <f aca="true">MIN(MAX($B$12+NORMINV(RAND(),0,$B$13),0.2),0.95)</f>
        <v>0.508637517459318</v>
      </c>
      <c r="E803" s="11" t="n">
        <f aca="false">ROUND(C803*D803,0)</f>
        <v>885</v>
      </c>
      <c r="F803" s="20" t="n">
        <f aca="false">C803*(0.6*$B$8+0.15*$B$9+0.19*$B$10+0.06*$B$11)</f>
        <v>29423.88</v>
      </c>
      <c r="G803" s="20" t="n">
        <f aca="false">E803*$B$7</f>
        <v>39825</v>
      </c>
      <c r="H803" s="20" t="n">
        <f aca="false">E803*$B$14</f>
        <v>13275</v>
      </c>
      <c r="I803" s="20" t="n">
        <f aca="false">F803+G803+H803</f>
        <v>82523.88</v>
      </c>
    </row>
    <row r="804" customFormat="false" ht="15" hidden="false" customHeight="true" outlineLevel="0" collapsed="false">
      <c r="A804" s="6" t="n">
        <v>787</v>
      </c>
      <c r="B804" s="11" t="n">
        <f aca="true">NORMINV(RAND(),$B$5,$B$6)</f>
        <v>2032.70526327087</v>
      </c>
      <c r="C804" s="11" t="n">
        <f aca="false">MAX(ROUND(B804,0),500)</f>
        <v>2033</v>
      </c>
      <c r="D804" s="8" t="n">
        <f aca="true">MIN(MAX($B$12+NORMINV(RAND(),0,$B$13),0.2),0.95)</f>
        <v>0.556511394798136</v>
      </c>
      <c r="E804" s="11" t="n">
        <f aca="false">ROUND(C804*D804,0)</f>
        <v>1131</v>
      </c>
      <c r="F804" s="20" t="n">
        <f aca="false">C804*(0.6*$B$8+0.15*$B$9+0.19*$B$10+0.06*$B$11)</f>
        <v>34398.36</v>
      </c>
      <c r="G804" s="20" t="n">
        <f aca="false">E804*$B$7</f>
        <v>50895</v>
      </c>
      <c r="H804" s="20" t="n">
        <f aca="false">E804*$B$14</f>
        <v>16965</v>
      </c>
      <c r="I804" s="20" t="n">
        <f aca="false">F804+G804+H804</f>
        <v>102258.36</v>
      </c>
    </row>
    <row r="805" customFormat="false" ht="15" hidden="false" customHeight="true" outlineLevel="0" collapsed="false">
      <c r="A805" s="6" t="n">
        <v>788</v>
      </c>
      <c r="B805" s="11" t="n">
        <f aca="true">NORMINV(RAND(),$B$5,$B$6)</f>
        <v>1850.08420770557</v>
      </c>
      <c r="C805" s="11" t="n">
        <f aca="false">MAX(ROUND(B805,0),500)</f>
        <v>1850</v>
      </c>
      <c r="D805" s="8" t="n">
        <f aca="true">MIN(MAX($B$12+NORMINV(RAND(),0,$B$13),0.2),0.95)</f>
        <v>0.568302857191739</v>
      </c>
      <c r="E805" s="11" t="n">
        <f aca="false">ROUND(C805*D805,0)</f>
        <v>1051</v>
      </c>
      <c r="F805" s="20" t="n">
        <f aca="false">C805*(0.6*$B$8+0.15*$B$9+0.19*$B$10+0.06*$B$11)</f>
        <v>31302</v>
      </c>
      <c r="G805" s="20" t="n">
        <f aca="false">E805*$B$7</f>
        <v>47295</v>
      </c>
      <c r="H805" s="20" t="n">
        <f aca="false">E805*$B$14</f>
        <v>15765</v>
      </c>
      <c r="I805" s="20" t="n">
        <f aca="false">F805+G805+H805</f>
        <v>94362</v>
      </c>
    </row>
    <row r="806" customFormat="false" ht="15" hidden="false" customHeight="true" outlineLevel="0" collapsed="false">
      <c r="A806" s="6" t="n">
        <v>789</v>
      </c>
      <c r="B806" s="11" t="n">
        <f aca="true">NORMINV(RAND(),$B$5,$B$6)</f>
        <v>1643.66331418153</v>
      </c>
      <c r="C806" s="11" t="n">
        <f aca="false">MAX(ROUND(B806,0),500)</f>
        <v>1644</v>
      </c>
      <c r="D806" s="8" t="n">
        <f aca="true">MIN(MAX($B$12+NORMINV(RAND(),0,$B$13),0.2),0.95)</f>
        <v>0.53975451289401</v>
      </c>
      <c r="E806" s="11" t="n">
        <f aca="false">ROUND(C806*D806,0)</f>
        <v>887</v>
      </c>
      <c r="F806" s="20" t="n">
        <f aca="false">C806*(0.6*$B$8+0.15*$B$9+0.19*$B$10+0.06*$B$11)</f>
        <v>27816.48</v>
      </c>
      <c r="G806" s="20" t="n">
        <f aca="false">E806*$B$7</f>
        <v>39915</v>
      </c>
      <c r="H806" s="20" t="n">
        <f aca="false">E806*$B$14</f>
        <v>13305</v>
      </c>
      <c r="I806" s="20" t="n">
        <f aca="false">F806+G806+H806</f>
        <v>81036.48</v>
      </c>
    </row>
    <row r="807" customFormat="false" ht="15" hidden="false" customHeight="true" outlineLevel="0" collapsed="false">
      <c r="A807" s="6" t="n">
        <v>790</v>
      </c>
      <c r="B807" s="11" t="n">
        <f aca="true">NORMINV(RAND(),$B$5,$B$6)</f>
        <v>1734.99196707495</v>
      </c>
      <c r="C807" s="11" t="n">
        <f aca="false">MAX(ROUND(B807,0),500)</f>
        <v>1735</v>
      </c>
      <c r="D807" s="8" t="n">
        <f aca="true">MIN(MAX($B$12+NORMINV(RAND(),0,$B$13),0.2),0.95)</f>
        <v>0.606653774277697</v>
      </c>
      <c r="E807" s="11" t="n">
        <f aca="false">ROUND(C807*D807,0)</f>
        <v>1053</v>
      </c>
      <c r="F807" s="20" t="n">
        <f aca="false">C807*(0.6*$B$8+0.15*$B$9+0.19*$B$10+0.06*$B$11)</f>
        <v>29356.2</v>
      </c>
      <c r="G807" s="20" t="n">
        <f aca="false">E807*$B$7</f>
        <v>47385</v>
      </c>
      <c r="H807" s="20" t="n">
        <f aca="false">E807*$B$14</f>
        <v>15795</v>
      </c>
      <c r="I807" s="20" t="n">
        <f aca="false">F807+G807+H807</f>
        <v>92536.2</v>
      </c>
    </row>
    <row r="808" customFormat="false" ht="15" hidden="false" customHeight="true" outlineLevel="0" collapsed="false">
      <c r="A808" s="6" t="n">
        <v>791</v>
      </c>
      <c r="B808" s="11" t="n">
        <f aca="true">NORMINV(RAND(),$B$5,$B$6)</f>
        <v>2163.46172708345</v>
      </c>
      <c r="C808" s="11" t="n">
        <f aca="false">MAX(ROUND(B808,0),500)</f>
        <v>2163</v>
      </c>
      <c r="D808" s="8" t="n">
        <f aca="true">MIN(MAX($B$12+NORMINV(RAND(),0,$B$13),0.2),0.95)</f>
        <v>0.594641402857897</v>
      </c>
      <c r="E808" s="11" t="n">
        <f aca="false">ROUND(C808*D808,0)</f>
        <v>1286</v>
      </c>
      <c r="F808" s="20" t="n">
        <f aca="false">C808*(0.6*$B$8+0.15*$B$9+0.19*$B$10+0.06*$B$11)</f>
        <v>36597.96</v>
      </c>
      <c r="G808" s="20" t="n">
        <f aca="false">E808*$B$7</f>
        <v>57870</v>
      </c>
      <c r="H808" s="20" t="n">
        <f aca="false">E808*$B$14</f>
        <v>19290</v>
      </c>
      <c r="I808" s="20" t="n">
        <f aca="false">F808+G808+H808</f>
        <v>113757.96</v>
      </c>
    </row>
    <row r="809" customFormat="false" ht="15" hidden="false" customHeight="true" outlineLevel="0" collapsed="false">
      <c r="A809" s="6" t="n">
        <v>792</v>
      </c>
      <c r="B809" s="11" t="n">
        <f aca="true">NORMINV(RAND(),$B$5,$B$6)</f>
        <v>1888.25704860322</v>
      </c>
      <c r="C809" s="11" t="n">
        <f aca="false">MAX(ROUND(B809,0),500)</f>
        <v>1888</v>
      </c>
      <c r="D809" s="8" t="n">
        <f aca="true">MIN(MAX($B$12+NORMINV(RAND(),0,$B$13),0.2),0.95)</f>
        <v>0.545271797217365</v>
      </c>
      <c r="E809" s="11" t="n">
        <f aca="false">ROUND(C809*D809,0)</f>
        <v>1029</v>
      </c>
      <c r="F809" s="20" t="n">
        <f aca="false">C809*(0.6*$B$8+0.15*$B$9+0.19*$B$10+0.06*$B$11)</f>
        <v>31944.96</v>
      </c>
      <c r="G809" s="20" t="n">
        <f aca="false">E809*$B$7</f>
        <v>46305</v>
      </c>
      <c r="H809" s="20" t="n">
        <f aca="false">E809*$B$14</f>
        <v>15435</v>
      </c>
      <c r="I809" s="20" t="n">
        <f aca="false">F809+G809+H809</f>
        <v>93684.96</v>
      </c>
    </row>
    <row r="810" customFormat="false" ht="15" hidden="false" customHeight="true" outlineLevel="0" collapsed="false">
      <c r="A810" s="6" t="n">
        <v>793</v>
      </c>
      <c r="B810" s="11" t="n">
        <f aca="true">NORMINV(RAND(),$B$5,$B$6)</f>
        <v>2046.41378892062</v>
      </c>
      <c r="C810" s="11" t="n">
        <f aca="false">MAX(ROUND(B810,0),500)</f>
        <v>2046</v>
      </c>
      <c r="D810" s="8" t="n">
        <f aca="true">MIN(MAX($B$12+NORMINV(RAND(),0,$B$13),0.2),0.95)</f>
        <v>0.568560927476784</v>
      </c>
      <c r="E810" s="11" t="n">
        <f aca="false">ROUND(C810*D810,0)</f>
        <v>1163</v>
      </c>
      <c r="F810" s="20" t="n">
        <f aca="false">C810*(0.6*$B$8+0.15*$B$9+0.19*$B$10+0.06*$B$11)</f>
        <v>34618.32</v>
      </c>
      <c r="G810" s="20" t="n">
        <f aca="false">E810*$B$7</f>
        <v>52335</v>
      </c>
      <c r="H810" s="20" t="n">
        <f aca="false">E810*$B$14</f>
        <v>17445</v>
      </c>
      <c r="I810" s="20" t="n">
        <f aca="false">F810+G810+H810</f>
        <v>104398.32</v>
      </c>
    </row>
    <row r="811" customFormat="false" ht="15" hidden="false" customHeight="true" outlineLevel="0" collapsed="false">
      <c r="A811" s="6" t="n">
        <v>794</v>
      </c>
      <c r="B811" s="11" t="n">
        <f aca="true">NORMINV(RAND(),$B$5,$B$6)</f>
        <v>2149.67125261403</v>
      </c>
      <c r="C811" s="11" t="n">
        <f aca="false">MAX(ROUND(B811,0),500)</f>
        <v>2150</v>
      </c>
      <c r="D811" s="8" t="n">
        <f aca="true">MIN(MAX($B$12+NORMINV(RAND(),0,$B$13),0.2),0.95)</f>
        <v>0.509317727458357</v>
      </c>
      <c r="E811" s="11" t="n">
        <f aca="false">ROUND(C811*D811,0)</f>
        <v>1095</v>
      </c>
      <c r="F811" s="20" t="n">
        <f aca="false">C811*(0.6*$B$8+0.15*$B$9+0.19*$B$10+0.06*$B$11)</f>
        <v>36378</v>
      </c>
      <c r="G811" s="20" t="n">
        <f aca="false">E811*$B$7</f>
        <v>49275</v>
      </c>
      <c r="H811" s="20" t="n">
        <f aca="false">E811*$B$14</f>
        <v>16425</v>
      </c>
      <c r="I811" s="20" t="n">
        <f aca="false">F811+G811+H811</f>
        <v>102078</v>
      </c>
    </row>
    <row r="812" customFormat="false" ht="15" hidden="false" customHeight="true" outlineLevel="0" collapsed="false">
      <c r="A812" s="6" t="n">
        <v>795</v>
      </c>
      <c r="B812" s="11" t="n">
        <f aca="true">NORMINV(RAND(),$B$5,$B$6)</f>
        <v>1886.77463177487</v>
      </c>
      <c r="C812" s="11" t="n">
        <f aca="false">MAX(ROUND(B812,0),500)</f>
        <v>1887</v>
      </c>
      <c r="D812" s="8" t="n">
        <f aca="true">MIN(MAX($B$12+NORMINV(RAND(),0,$B$13),0.2),0.95)</f>
        <v>0.581498545986318</v>
      </c>
      <c r="E812" s="11" t="n">
        <f aca="false">ROUND(C812*D812,0)</f>
        <v>1097</v>
      </c>
      <c r="F812" s="20" t="n">
        <f aca="false">C812*(0.6*$B$8+0.15*$B$9+0.19*$B$10+0.06*$B$11)</f>
        <v>31928.04</v>
      </c>
      <c r="G812" s="20" t="n">
        <f aca="false">E812*$B$7</f>
        <v>49365</v>
      </c>
      <c r="H812" s="20" t="n">
        <f aca="false">E812*$B$14</f>
        <v>16455</v>
      </c>
      <c r="I812" s="20" t="n">
        <f aca="false">F812+G812+H812</f>
        <v>97748.04</v>
      </c>
    </row>
    <row r="813" customFormat="false" ht="15" hidden="false" customHeight="true" outlineLevel="0" collapsed="false">
      <c r="A813" s="6" t="n">
        <v>796</v>
      </c>
      <c r="B813" s="11" t="n">
        <f aca="true">NORMINV(RAND(),$B$5,$B$6)</f>
        <v>2370.11916547932</v>
      </c>
      <c r="C813" s="11" t="n">
        <f aca="false">MAX(ROUND(B813,0),500)</f>
        <v>2370</v>
      </c>
      <c r="D813" s="8" t="n">
        <f aca="true">MIN(MAX($B$12+NORMINV(RAND(),0,$B$13),0.2),0.95)</f>
        <v>0.667277236732135</v>
      </c>
      <c r="E813" s="11" t="n">
        <f aca="false">ROUND(C813*D813,0)</f>
        <v>1581</v>
      </c>
      <c r="F813" s="20" t="n">
        <f aca="false">C813*(0.6*$B$8+0.15*$B$9+0.19*$B$10+0.06*$B$11)</f>
        <v>40100.4</v>
      </c>
      <c r="G813" s="20" t="n">
        <f aca="false">E813*$B$7</f>
        <v>71145</v>
      </c>
      <c r="H813" s="20" t="n">
        <f aca="false">E813*$B$14</f>
        <v>23715</v>
      </c>
      <c r="I813" s="20" t="n">
        <f aca="false">F813+G813+H813</f>
        <v>134960.4</v>
      </c>
    </row>
    <row r="814" customFormat="false" ht="15" hidden="false" customHeight="true" outlineLevel="0" collapsed="false">
      <c r="A814" s="6" t="n">
        <v>797</v>
      </c>
      <c r="B814" s="11" t="n">
        <f aca="true">NORMINV(RAND(),$B$5,$B$6)</f>
        <v>2504.62429980722</v>
      </c>
      <c r="C814" s="11" t="n">
        <f aca="false">MAX(ROUND(B814,0),500)</f>
        <v>2505</v>
      </c>
      <c r="D814" s="8" t="n">
        <f aca="true">MIN(MAX($B$12+NORMINV(RAND(),0,$B$13),0.2),0.95)</f>
        <v>0.519687712263257</v>
      </c>
      <c r="E814" s="11" t="n">
        <f aca="false">ROUND(C814*D814,0)</f>
        <v>1302</v>
      </c>
      <c r="F814" s="20" t="n">
        <f aca="false">C814*(0.6*$B$8+0.15*$B$9+0.19*$B$10+0.06*$B$11)</f>
        <v>42384.6</v>
      </c>
      <c r="G814" s="20" t="n">
        <f aca="false">E814*$B$7</f>
        <v>58590</v>
      </c>
      <c r="H814" s="20" t="n">
        <f aca="false">E814*$B$14</f>
        <v>19530</v>
      </c>
      <c r="I814" s="20" t="n">
        <f aca="false">F814+G814+H814</f>
        <v>120504.6</v>
      </c>
    </row>
    <row r="815" customFormat="false" ht="15" hidden="false" customHeight="true" outlineLevel="0" collapsed="false">
      <c r="A815" s="6" t="n">
        <v>798</v>
      </c>
      <c r="B815" s="11" t="n">
        <f aca="true">NORMINV(RAND(),$B$5,$B$6)</f>
        <v>1123.24919854911</v>
      </c>
      <c r="C815" s="11" t="n">
        <f aca="false">MAX(ROUND(B815,0),500)</f>
        <v>1123</v>
      </c>
      <c r="D815" s="8" t="n">
        <f aca="true">MIN(MAX($B$12+NORMINV(RAND(),0,$B$13),0.2),0.95)</f>
        <v>0.600336668071631</v>
      </c>
      <c r="E815" s="11" t="n">
        <f aca="false">ROUND(C815*D815,0)</f>
        <v>674</v>
      </c>
      <c r="F815" s="20" t="n">
        <f aca="false">C815*(0.6*$B$8+0.15*$B$9+0.19*$B$10+0.06*$B$11)</f>
        <v>19001.16</v>
      </c>
      <c r="G815" s="20" t="n">
        <f aca="false">E815*$B$7</f>
        <v>30330</v>
      </c>
      <c r="H815" s="20" t="n">
        <f aca="false">E815*$B$14</f>
        <v>10110</v>
      </c>
      <c r="I815" s="20" t="n">
        <f aca="false">F815+G815+H815</f>
        <v>59441.16</v>
      </c>
    </row>
    <row r="816" customFormat="false" ht="15" hidden="false" customHeight="true" outlineLevel="0" collapsed="false">
      <c r="A816" s="6" t="n">
        <v>799</v>
      </c>
      <c r="B816" s="11" t="n">
        <f aca="true">NORMINV(RAND(),$B$5,$B$6)</f>
        <v>1894.99665669842</v>
      </c>
      <c r="C816" s="11" t="n">
        <f aca="false">MAX(ROUND(B816,0),500)</f>
        <v>1895</v>
      </c>
      <c r="D816" s="8" t="n">
        <f aca="true">MIN(MAX($B$12+NORMINV(RAND(),0,$B$13),0.2),0.95)</f>
        <v>0.600051197099701</v>
      </c>
      <c r="E816" s="11" t="n">
        <f aca="false">ROUND(C816*D816,0)</f>
        <v>1137</v>
      </c>
      <c r="F816" s="20" t="n">
        <f aca="false">C816*(0.6*$B$8+0.15*$B$9+0.19*$B$10+0.06*$B$11)</f>
        <v>32063.4</v>
      </c>
      <c r="G816" s="20" t="n">
        <f aca="false">E816*$B$7</f>
        <v>51165</v>
      </c>
      <c r="H816" s="20" t="n">
        <f aca="false">E816*$B$14</f>
        <v>17055</v>
      </c>
      <c r="I816" s="20" t="n">
        <f aca="false">F816+G816+H816</f>
        <v>100283.4</v>
      </c>
    </row>
    <row r="817" customFormat="false" ht="15" hidden="false" customHeight="true" outlineLevel="0" collapsed="false">
      <c r="A817" s="6" t="n">
        <v>800</v>
      </c>
      <c r="B817" s="11" t="n">
        <f aca="true">NORMINV(RAND(),$B$5,$B$6)</f>
        <v>1907.52907538028</v>
      </c>
      <c r="C817" s="11" t="n">
        <f aca="false">MAX(ROUND(B817,0),500)</f>
        <v>1908</v>
      </c>
      <c r="D817" s="8" t="n">
        <f aca="true">MIN(MAX($B$12+NORMINV(RAND(),0,$B$13),0.2),0.95)</f>
        <v>0.591533446623306</v>
      </c>
      <c r="E817" s="11" t="n">
        <f aca="false">ROUND(C817*D817,0)</f>
        <v>1129</v>
      </c>
      <c r="F817" s="20" t="n">
        <f aca="false">C817*(0.6*$B$8+0.15*$B$9+0.19*$B$10+0.06*$B$11)</f>
        <v>32283.36</v>
      </c>
      <c r="G817" s="20" t="n">
        <f aca="false">E817*$B$7</f>
        <v>50805</v>
      </c>
      <c r="H817" s="20" t="n">
        <f aca="false">E817*$B$14</f>
        <v>16935</v>
      </c>
      <c r="I817" s="20" t="n">
        <f aca="false">F817+G817+H817</f>
        <v>100023.36</v>
      </c>
    </row>
    <row r="818" customFormat="false" ht="15" hidden="false" customHeight="true" outlineLevel="0" collapsed="false">
      <c r="A818" s="6" t="n">
        <v>801</v>
      </c>
      <c r="B818" s="11" t="n">
        <f aca="true">NORMINV(RAND(),$B$5,$B$6)</f>
        <v>1719.38633109213</v>
      </c>
      <c r="C818" s="11" t="n">
        <f aca="false">MAX(ROUND(B818,0),500)</f>
        <v>1719</v>
      </c>
      <c r="D818" s="8" t="n">
        <f aca="true">MIN(MAX($B$12+NORMINV(RAND(),0,$B$13),0.2),0.95)</f>
        <v>0.555122372795875</v>
      </c>
      <c r="E818" s="11" t="n">
        <f aca="false">ROUND(C818*D818,0)</f>
        <v>954</v>
      </c>
      <c r="F818" s="20" t="n">
        <f aca="false">C818*(0.6*$B$8+0.15*$B$9+0.19*$B$10+0.06*$B$11)</f>
        <v>29085.48</v>
      </c>
      <c r="G818" s="20" t="n">
        <f aca="false">E818*$B$7</f>
        <v>42930</v>
      </c>
      <c r="H818" s="20" t="n">
        <f aca="false">E818*$B$14</f>
        <v>14310</v>
      </c>
      <c r="I818" s="20" t="n">
        <f aca="false">F818+G818+H818</f>
        <v>86325.48</v>
      </c>
    </row>
    <row r="819" customFormat="false" ht="15" hidden="false" customHeight="true" outlineLevel="0" collapsed="false">
      <c r="A819" s="6" t="n">
        <v>802</v>
      </c>
      <c r="B819" s="11" t="n">
        <f aca="true">NORMINV(RAND(),$B$5,$B$6)</f>
        <v>2308.49144958387</v>
      </c>
      <c r="C819" s="11" t="n">
        <f aca="false">MAX(ROUND(B819,0),500)</f>
        <v>2308</v>
      </c>
      <c r="D819" s="8" t="n">
        <f aca="true">MIN(MAX($B$12+NORMINV(RAND(),0,$B$13),0.2),0.95)</f>
        <v>0.574392696017505</v>
      </c>
      <c r="E819" s="11" t="n">
        <f aca="false">ROUND(C819*D819,0)</f>
        <v>1326</v>
      </c>
      <c r="F819" s="20" t="n">
        <f aca="false">C819*(0.6*$B$8+0.15*$B$9+0.19*$B$10+0.06*$B$11)</f>
        <v>39051.36</v>
      </c>
      <c r="G819" s="20" t="n">
        <f aca="false">E819*$B$7</f>
        <v>59670</v>
      </c>
      <c r="H819" s="20" t="n">
        <f aca="false">E819*$B$14</f>
        <v>19890</v>
      </c>
      <c r="I819" s="20" t="n">
        <f aca="false">F819+G819+H819</f>
        <v>118611.36</v>
      </c>
    </row>
    <row r="820" customFormat="false" ht="15" hidden="false" customHeight="true" outlineLevel="0" collapsed="false">
      <c r="A820" s="6" t="n">
        <v>803</v>
      </c>
      <c r="B820" s="11" t="n">
        <f aca="true">NORMINV(RAND(),$B$5,$B$6)</f>
        <v>1808.39659531568</v>
      </c>
      <c r="C820" s="11" t="n">
        <f aca="false">MAX(ROUND(B820,0),500)</f>
        <v>1808</v>
      </c>
      <c r="D820" s="8" t="n">
        <f aca="true">MIN(MAX($B$12+NORMINV(RAND(),0,$B$13),0.2),0.95)</f>
        <v>0.576358333961926</v>
      </c>
      <c r="E820" s="11" t="n">
        <f aca="false">ROUND(C820*D820,0)</f>
        <v>1042</v>
      </c>
      <c r="F820" s="20" t="n">
        <f aca="false">C820*(0.6*$B$8+0.15*$B$9+0.19*$B$10+0.06*$B$11)</f>
        <v>30591.36</v>
      </c>
      <c r="G820" s="20" t="n">
        <f aca="false">E820*$B$7</f>
        <v>46890</v>
      </c>
      <c r="H820" s="20" t="n">
        <f aca="false">E820*$B$14</f>
        <v>15630</v>
      </c>
      <c r="I820" s="20" t="n">
        <f aca="false">F820+G820+H820</f>
        <v>93111.36</v>
      </c>
    </row>
    <row r="821" customFormat="false" ht="15" hidden="false" customHeight="true" outlineLevel="0" collapsed="false">
      <c r="A821" s="6" t="n">
        <v>804</v>
      </c>
      <c r="B821" s="11" t="n">
        <f aca="true">NORMINV(RAND(),$B$5,$B$6)</f>
        <v>1989.19388921291</v>
      </c>
      <c r="C821" s="11" t="n">
        <f aca="false">MAX(ROUND(B821,0),500)</f>
        <v>1989</v>
      </c>
      <c r="D821" s="8" t="n">
        <f aca="true">MIN(MAX($B$12+NORMINV(RAND(),0,$B$13),0.2),0.95)</f>
        <v>0.564005739259625</v>
      </c>
      <c r="E821" s="11" t="n">
        <f aca="false">ROUND(C821*D821,0)</f>
        <v>1122</v>
      </c>
      <c r="F821" s="20" t="n">
        <f aca="false">C821*(0.6*$B$8+0.15*$B$9+0.19*$B$10+0.06*$B$11)</f>
        <v>33653.88</v>
      </c>
      <c r="G821" s="20" t="n">
        <f aca="false">E821*$B$7</f>
        <v>50490</v>
      </c>
      <c r="H821" s="20" t="n">
        <f aca="false">E821*$B$14</f>
        <v>16830</v>
      </c>
      <c r="I821" s="20" t="n">
        <f aca="false">F821+G821+H821</f>
        <v>100973.88</v>
      </c>
    </row>
    <row r="822" customFormat="false" ht="15" hidden="false" customHeight="true" outlineLevel="0" collapsed="false">
      <c r="A822" s="6" t="n">
        <v>805</v>
      </c>
      <c r="B822" s="11" t="n">
        <f aca="true">NORMINV(RAND(),$B$5,$B$6)</f>
        <v>1905.10150825041</v>
      </c>
      <c r="C822" s="11" t="n">
        <f aca="false">MAX(ROUND(B822,0),500)</f>
        <v>1905</v>
      </c>
      <c r="D822" s="8" t="n">
        <f aca="true">MIN(MAX($B$12+NORMINV(RAND(),0,$B$13),0.2),0.95)</f>
        <v>0.478561609901488</v>
      </c>
      <c r="E822" s="11" t="n">
        <f aca="false">ROUND(C822*D822,0)</f>
        <v>912</v>
      </c>
      <c r="F822" s="20" t="n">
        <f aca="false">C822*(0.6*$B$8+0.15*$B$9+0.19*$B$10+0.06*$B$11)</f>
        <v>32232.6</v>
      </c>
      <c r="G822" s="20" t="n">
        <f aca="false">E822*$B$7</f>
        <v>41040</v>
      </c>
      <c r="H822" s="20" t="n">
        <f aca="false">E822*$B$14</f>
        <v>13680</v>
      </c>
      <c r="I822" s="20" t="n">
        <f aca="false">F822+G822+H822</f>
        <v>86952.6</v>
      </c>
    </row>
    <row r="823" customFormat="false" ht="15" hidden="false" customHeight="true" outlineLevel="0" collapsed="false">
      <c r="A823" s="6" t="n">
        <v>806</v>
      </c>
      <c r="B823" s="11" t="n">
        <f aca="true">NORMINV(RAND(),$B$5,$B$6)</f>
        <v>1737.01911837748</v>
      </c>
      <c r="C823" s="11" t="n">
        <f aca="false">MAX(ROUND(B823,0),500)</f>
        <v>1737</v>
      </c>
      <c r="D823" s="8" t="n">
        <f aca="true">MIN(MAX($B$12+NORMINV(RAND(),0,$B$13),0.2),0.95)</f>
        <v>0.590312275783698</v>
      </c>
      <c r="E823" s="11" t="n">
        <f aca="false">ROUND(C823*D823,0)</f>
        <v>1025</v>
      </c>
      <c r="F823" s="20" t="n">
        <f aca="false">C823*(0.6*$B$8+0.15*$B$9+0.19*$B$10+0.06*$B$11)</f>
        <v>29390.04</v>
      </c>
      <c r="G823" s="20" t="n">
        <f aca="false">E823*$B$7</f>
        <v>46125</v>
      </c>
      <c r="H823" s="20" t="n">
        <f aca="false">E823*$B$14</f>
        <v>15375</v>
      </c>
      <c r="I823" s="20" t="n">
        <f aca="false">F823+G823+H823</f>
        <v>90890.04</v>
      </c>
    </row>
    <row r="824" customFormat="false" ht="15" hidden="false" customHeight="true" outlineLevel="0" collapsed="false">
      <c r="A824" s="6" t="n">
        <v>807</v>
      </c>
      <c r="B824" s="11" t="n">
        <f aca="true">NORMINV(RAND(),$B$5,$B$6)</f>
        <v>2183.37516906664</v>
      </c>
      <c r="C824" s="11" t="n">
        <f aca="false">MAX(ROUND(B824,0),500)</f>
        <v>2183</v>
      </c>
      <c r="D824" s="8" t="n">
        <f aca="true">MIN(MAX($B$12+NORMINV(RAND(),0,$B$13),0.2),0.95)</f>
        <v>0.544744908052536</v>
      </c>
      <c r="E824" s="11" t="n">
        <f aca="false">ROUND(C824*D824,0)</f>
        <v>1189</v>
      </c>
      <c r="F824" s="20" t="n">
        <f aca="false">C824*(0.6*$B$8+0.15*$B$9+0.19*$B$10+0.06*$B$11)</f>
        <v>36936.36</v>
      </c>
      <c r="G824" s="20" t="n">
        <f aca="false">E824*$B$7</f>
        <v>53505</v>
      </c>
      <c r="H824" s="20" t="n">
        <f aca="false">E824*$B$14</f>
        <v>17835</v>
      </c>
      <c r="I824" s="20" t="n">
        <f aca="false">F824+G824+H824</f>
        <v>108276.36</v>
      </c>
    </row>
    <row r="825" customFormat="false" ht="15" hidden="false" customHeight="true" outlineLevel="0" collapsed="false">
      <c r="A825" s="6" t="n">
        <v>808</v>
      </c>
      <c r="B825" s="11" t="n">
        <f aca="true">NORMINV(RAND(),$B$5,$B$6)</f>
        <v>2308.13403556626</v>
      </c>
      <c r="C825" s="11" t="n">
        <f aca="false">MAX(ROUND(B825,0),500)</f>
        <v>2308</v>
      </c>
      <c r="D825" s="8" t="n">
        <f aca="true">MIN(MAX($B$12+NORMINV(RAND(),0,$B$13),0.2),0.95)</f>
        <v>0.463442176507146</v>
      </c>
      <c r="E825" s="11" t="n">
        <f aca="false">ROUND(C825*D825,0)</f>
        <v>1070</v>
      </c>
      <c r="F825" s="20" t="n">
        <f aca="false">C825*(0.6*$B$8+0.15*$B$9+0.19*$B$10+0.06*$B$11)</f>
        <v>39051.36</v>
      </c>
      <c r="G825" s="20" t="n">
        <f aca="false">E825*$B$7</f>
        <v>48150</v>
      </c>
      <c r="H825" s="20" t="n">
        <f aca="false">E825*$B$14</f>
        <v>16050</v>
      </c>
      <c r="I825" s="20" t="n">
        <f aca="false">F825+G825+H825</f>
        <v>103251.36</v>
      </c>
    </row>
    <row r="826" customFormat="false" ht="15" hidden="false" customHeight="true" outlineLevel="0" collapsed="false">
      <c r="A826" s="6" t="n">
        <v>809</v>
      </c>
      <c r="B826" s="11" t="n">
        <f aca="true">NORMINV(RAND(),$B$5,$B$6)</f>
        <v>1909.71809380179</v>
      </c>
      <c r="C826" s="11" t="n">
        <f aca="false">MAX(ROUND(B826,0),500)</f>
        <v>1910</v>
      </c>
      <c r="D826" s="8" t="n">
        <f aca="true">MIN(MAX($B$12+NORMINV(RAND(),0,$B$13),0.2),0.95)</f>
        <v>0.556743336304837</v>
      </c>
      <c r="E826" s="11" t="n">
        <f aca="false">ROUND(C826*D826,0)</f>
        <v>1063</v>
      </c>
      <c r="F826" s="20" t="n">
        <f aca="false">C826*(0.6*$B$8+0.15*$B$9+0.19*$B$10+0.06*$B$11)</f>
        <v>32317.2</v>
      </c>
      <c r="G826" s="20" t="n">
        <f aca="false">E826*$B$7</f>
        <v>47835</v>
      </c>
      <c r="H826" s="20" t="n">
        <f aca="false">E826*$B$14</f>
        <v>15945</v>
      </c>
      <c r="I826" s="20" t="n">
        <f aca="false">F826+G826+H826</f>
        <v>96097.2</v>
      </c>
    </row>
    <row r="827" customFormat="false" ht="15" hidden="false" customHeight="true" outlineLevel="0" collapsed="false">
      <c r="A827" s="6" t="n">
        <v>810</v>
      </c>
      <c r="B827" s="11" t="n">
        <f aca="true">NORMINV(RAND(),$B$5,$B$6)</f>
        <v>2533.50882944893</v>
      </c>
      <c r="C827" s="11" t="n">
        <f aca="false">MAX(ROUND(B827,0),500)</f>
        <v>2534</v>
      </c>
      <c r="D827" s="8" t="n">
        <f aca="true">MIN(MAX($B$12+NORMINV(RAND(),0,$B$13),0.2),0.95)</f>
        <v>0.562581489574123</v>
      </c>
      <c r="E827" s="11" t="n">
        <f aca="false">ROUND(C827*D827,0)</f>
        <v>1426</v>
      </c>
      <c r="F827" s="20" t="n">
        <f aca="false">C827*(0.6*$B$8+0.15*$B$9+0.19*$B$10+0.06*$B$11)</f>
        <v>42875.28</v>
      </c>
      <c r="G827" s="20" t="n">
        <f aca="false">E827*$B$7</f>
        <v>64170</v>
      </c>
      <c r="H827" s="20" t="n">
        <f aca="false">E827*$B$14</f>
        <v>21390</v>
      </c>
      <c r="I827" s="20" t="n">
        <f aca="false">F827+G827+H827</f>
        <v>128435.28</v>
      </c>
    </row>
    <row r="828" customFormat="false" ht="15" hidden="false" customHeight="true" outlineLevel="0" collapsed="false">
      <c r="A828" s="6" t="n">
        <v>811</v>
      </c>
      <c r="B828" s="11" t="n">
        <f aca="true">NORMINV(RAND(),$B$5,$B$6)</f>
        <v>1763.02139249836</v>
      </c>
      <c r="C828" s="11" t="n">
        <f aca="false">MAX(ROUND(B828,0),500)</f>
        <v>1763</v>
      </c>
      <c r="D828" s="8" t="n">
        <f aca="true">MIN(MAX($B$12+NORMINV(RAND(),0,$B$13),0.2),0.95)</f>
        <v>0.523290997888888</v>
      </c>
      <c r="E828" s="11" t="n">
        <f aca="false">ROUND(C828*D828,0)</f>
        <v>923</v>
      </c>
      <c r="F828" s="20" t="n">
        <f aca="false">C828*(0.6*$B$8+0.15*$B$9+0.19*$B$10+0.06*$B$11)</f>
        <v>29829.96</v>
      </c>
      <c r="G828" s="20" t="n">
        <f aca="false">E828*$B$7</f>
        <v>41535</v>
      </c>
      <c r="H828" s="20" t="n">
        <f aca="false">E828*$B$14</f>
        <v>13845</v>
      </c>
      <c r="I828" s="20" t="n">
        <f aca="false">F828+G828+H828</f>
        <v>85209.96</v>
      </c>
    </row>
    <row r="829" customFormat="false" ht="15" hidden="false" customHeight="true" outlineLevel="0" collapsed="false">
      <c r="A829" s="6" t="n">
        <v>812</v>
      </c>
      <c r="B829" s="11" t="n">
        <f aca="true">NORMINV(RAND(),$B$5,$B$6)</f>
        <v>1754.90948442755</v>
      </c>
      <c r="C829" s="11" t="n">
        <f aca="false">MAX(ROUND(B829,0),500)</f>
        <v>1755</v>
      </c>
      <c r="D829" s="8" t="n">
        <f aca="true">MIN(MAX($B$12+NORMINV(RAND(),0,$B$13),0.2),0.95)</f>
        <v>0.523647214287247</v>
      </c>
      <c r="E829" s="11" t="n">
        <f aca="false">ROUND(C829*D829,0)</f>
        <v>919</v>
      </c>
      <c r="F829" s="20" t="n">
        <f aca="false">C829*(0.6*$B$8+0.15*$B$9+0.19*$B$10+0.06*$B$11)</f>
        <v>29694.6</v>
      </c>
      <c r="G829" s="20" t="n">
        <f aca="false">E829*$B$7</f>
        <v>41355</v>
      </c>
      <c r="H829" s="20" t="n">
        <f aca="false">E829*$B$14</f>
        <v>13785</v>
      </c>
      <c r="I829" s="20" t="n">
        <f aca="false">F829+G829+H829</f>
        <v>84834.6</v>
      </c>
    </row>
    <row r="830" customFormat="false" ht="15" hidden="false" customHeight="true" outlineLevel="0" collapsed="false">
      <c r="A830" s="6" t="n">
        <v>813</v>
      </c>
      <c r="B830" s="11" t="n">
        <f aca="true">NORMINV(RAND(),$B$5,$B$6)</f>
        <v>1935.85853212676</v>
      </c>
      <c r="C830" s="11" t="n">
        <f aca="false">MAX(ROUND(B830,0),500)</f>
        <v>1936</v>
      </c>
      <c r="D830" s="8" t="n">
        <f aca="true">MIN(MAX($B$12+NORMINV(RAND(),0,$B$13),0.2),0.95)</f>
        <v>0.541633813938036</v>
      </c>
      <c r="E830" s="11" t="n">
        <f aca="false">ROUND(C830*D830,0)</f>
        <v>1049</v>
      </c>
      <c r="F830" s="20" t="n">
        <f aca="false">C830*(0.6*$B$8+0.15*$B$9+0.19*$B$10+0.06*$B$11)</f>
        <v>32757.12</v>
      </c>
      <c r="G830" s="20" t="n">
        <f aca="false">E830*$B$7</f>
        <v>47205</v>
      </c>
      <c r="H830" s="20" t="n">
        <f aca="false">E830*$B$14</f>
        <v>15735</v>
      </c>
      <c r="I830" s="20" t="n">
        <f aca="false">F830+G830+H830</f>
        <v>95697.12</v>
      </c>
    </row>
    <row r="831" customFormat="false" ht="15" hidden="false" customHeight="true" outlineLevel="0" collapsed="false">
      <c r="A831" s="6" t="n">
        <v>814</v>
      </c>
      <c r="B831" s="11" t="n">
        <f aca="true">NORMINV(RAND(),$B$5,$B$6)</f>
        <v>1758.97657857687</v>
      </c>
      <c r="C831" s="11" t="n">
        <f aca="false">MAX(ROUND(B831,0),500)</f>
        <v>1759</v>
      </c>
      <c r="D831" s="8" t="n">
        <f aca="true">MIN(MAX($B$12+NORMINV(RAND(),0,$B$13),0.2),0.95)</f>
        <v>0.458797057173778</v>
      </c>
      <c r="E831" s="11" t="n">
        <f aca="false">ROUND(C831*D831,0)</f>
        <v>807</v>
      </c>
      <c r="F831" s="20" t="n">
        <f aca="false">C831*(0.6*$B$8+0.15*$B$9+0.19*$B$10+0.06*$B$11)</f>
        <v>29762.28</v>
      </c>
      <c r="G831" s="20" t="n">
        <f aca="false">E831*$B$7</f>
        <v>36315</v>
      </c>
      <c r="H831" s="20" t="n">
        <f aca="false">E831*$B$14</f>
        <v>12105</v>
      </c>
      <c r="I831" s="20" t="n">
        <f aca="false">F831+G831+H831</f>
        <v>78182.28</v>
      </c>
    </row>
    <row r="832" customFormat="false" ht="15" hidden="false" customHeight="true" outlineLevel="0" collapsed="false">
      <c r="A832" s="6" t="n">
        <v>815</v>
      </c>
      <c r="B832" s="11" t="n">
        <f aca="true">NORMINV(RAND(),$B$5,$B$6)</f>
        <v>2247.83448831662</v>
      </c>
      <c r="C832" s="11" t="n">
        <f aca="false">MAX(ROUND(B832,0),500)</f>
        <v>2248</v>
      </c>
      <c r="D832" s="8" t="n">
        <f aca="true">MIN(MAX($B$12+NORMINV(RAND(),0,$B$13),0.2),0.95)</f>
        <v>0.555135303779482</v>
      </c>
      <c r="E832" s="11" t="n">
        <f aca="false">ROUND(C832*D832,0)</f>
        <v>1248</v>
      </c>
      <c r="F832" s="20" t="n">
        <f aca="false">C832*(0.6*$B$8+0.15*$B$9+0.19*$B$10+0.06*$B$11)</f>
        <v>38036.16</v>
      </c>
      <c r="G832" s="20" t="n">
        <f aca="false">E832*$B$7</f>
        <v>56160</v>
      </c>
      <c r="H832" s="20" t="n">
        <f aca="false">E832*$B$14</f>
        <v>18720</v>
      </c>
      <c r="I832" s="20" t="n">
        <f aca="false">F832+G832+H832</f>
        <v>112916.16</v>
      </c>
    </row>
    <row r="833" customFormat="false" ht="15" hidden="false" customHeight="true" outlineLevel="0" collapsed="false">
      <c r="A833" s="6" t="n">
        <v>816</v>
      </c>
      <c r="B833" s="11" t="n">
        <f aca="true">NORMINV(RAND(),$B$5,$B$6)</f>
        <v>1702.0327053481</v>
      </c>
      <c r="C833" s="11" t="n">
        <f aca="false">MAX(ROUND(B833,0),500)</f>
        <v>1702</v>
      </c>
      <c r="D833" s="8" t="n">
        <f aca="true">MIN(MAX($B$12+NORMINV(RAND(),0,$B$13),0.2),0.95)</f>
        <v>0.460102778914885</v>
      </c>
      <c r="E833" s="11" t="n">
        <f aca="false">ROUND(C833*D833,0)</f>
        <v>783</v>
      </c>
      <c r="F833" s="20" t="n">
        <f aca="false">C833*(0.6*$B$8+0.15*$B$9+0.19*$B$10+0.06*$B$11)</f>
        <v>28797.84</v>
      </c>
      <c r="G833" s="20" t="n">
        <f aca="false">E833*$B$7</f>
        <v>35235</v>
      </c>
      <c r="H833" s="20" t="n">
        <f aca="false">E833*$B$14</f>
        <v>11745</v>
      </c>
      <c r="I833" s="20" t="n">
        <f aca="false">F833+G833+H833</f>
        <v>75777.84</v>
      </c>
    </row>
    <row r="834" customFormat="false" ht="15" hidden="false" customHeight="true" outlineLevel="0" collapsed="false">
      <c r="A834" s="6" t="n">
        <v>817</v>
      </c>
      <c r="B834" s="11" t="n">
        <f aca="true">NORMINV(RAND(),$B$5,$B$6)</f>
        <v>2189.44641405386</v>
      </c>
      <c r="C834" s="11" t="n">
        <f aca="false">MAX(ROUND(B834,0),500)</f>
        <v>2189</v>
      </c>
      <c r="D834" s="8" t="n">
        <f aca="true">MIN(MAX($B$12+NORMINV(RAND(),0,$B$13),0.2),0.95)</f>
        <v>0.51481994518725</v>
      </c>
      <c r="E834" s="11" t="n">
        <f aca="false">ROUND(C834*D834,0)</f>
        <v>1127</v>
      </c>
      <c r="F834" s="20" t="n">
        <f aca="false">C834*(0.6*$B$8+0.15*$B$9+0.19*$B$10+0.06*$B$11)</f>
        <v>37037.88</v>
      </c>
      <c r="G834" s="20" t="n">
        <f aca="false">E834*$B$7</f>
        <v>50715</v>
      </c>
      <c r="H834" s="20" t="n">
        <f aca="false">E834*$B$14</f>
        <v>16905</v>
      </c>
      <c r="I834" s="20" t="n">
        <f aca="false">F834+G834+H834</f>
        <v>104657.88</v>
      </c>
    </row>
    <row r="835" customFormat="false" ht="15" hidden="false" customHeight="true" outlineLevel="0" collapsed="false">
      <c r="A835" s="6" t="n">
        <v>818</v>
      </c>
      <c r="B835" s="11" t="n">
        <f aca="true">NORMINV(RAND(),$B$5,$B$6)</f>
        <v>1878.16333444376</v>
      </c>
      <c r="C835" s="11" t="n">
        <f aca="false">MAX(ROUND(B835,0),500)</f>
        <v>1878</v>
      </c>
      <c r="D835" s="8" t="n">
        <f aca="true">MIN(MAX($B$12+NORMINV(RAND(),0,$B$13),0.2),0.95)</f>
        <v>0.525729725398203</v>
      </c>
      <c r="E835" s="11" t="n">
        <f aca="false">ROUND(C835*D835,0)</f>
        <v>987</v>
      </c>
      <c r="F835" s="20" t="n">
        <f aca="false">C835*(0.6*$B$8+0.15*$B$9+0.19*$B$10+0.06*$B$11)</f>
        <v>31775.76</v>
      </c>
      <c r="G835" s="20" t="n">
        <f aca="false">E835*$B$7</f>
        <v>44415</v>
      </c>
      <c r="H835" s="20" t="n">
        <f aca="false">E835*$B$14</f>
        <v>14805</v>
      </c>
      <c r="I835" s="20" t="n">
        <f aca="false">F835+G835+H835</f>
        <v>90995.76</v>
      </c>
    </row>
    <row r="836" customFormat="false" ht="15" hidden="false" customHeight="true" outlineLevel="0" collapsed="false">
      <c r="A836" s="6" t="n">
        <v>819</v>
      </c>
      <c r="B836" s="11" t="n">
        <f aca="true">NORMINV(RAND(),$B$5,$B$6)</f>
        <v>1935.28878306582</v>
      </c>
      <c r="C836" s="11" t="n">
        <f aca="false">MAX(ROUND(B836,0),500)</f>
        <v>1935</v>
      </c>
      <c r="D836" s="8" t="n">
        <f aca="true">MIN(MAX($B$12+NORMINV(RAND(),0,$B$13),0.2),0.95)</f>
        <v>0.587303850175197</v>
      </c>
      <c r="E836" s="11" t="n">
        <f aca="false">ROUND(C836*D836,0)</f>
        <v>1136</v>
      </c>
      <c r="F836" s="20" t="n">
        <f aca="false">C836*(0.6*$B$8+0.15*$B$9+0.19*$B$10+0.06*$B$11)</f>
        <v>32740.2</v>
      </c>
      <c r="G836" s="20" t="n">
        <f aca="false">E836*$B$7</f>
        <v>51120</v>
      </c>
      <c r="H836" s="20" t="n">
        <f aca="false">E836*$B$14</f>
        <v>17040</v>
      </c>
      <c r="I836" s="20" t="n">
        <f aca="false">F836+G836+H836</f>
        <v>100900.2</v>
      </c>
    </row>
    <row r="837" customFormat="false" ht="15" hidden="false" customHeight="true" outlineLevel="0" collapsed="false">
      <c r="A837" s="6" t="n">
        <v>820</v>
      </c>
      <c r="B837" s="11" t="n">
        <f aca="true">NORMINV(RAND(),$B$5,$B$6)</f>
        <v>2228.4685979754</v>
      </c>
      <c r="C837" s="11" t="n">
        <f aca="false">MAX(ROUND(B837,0),500)</f>
        <v>2228</v>
      </c>
      <c r="D837" s="8" t="n">
        <f aca="true">MIN(MAX($B$12+NORMINV(RAND(),0,$B$13),0.2),0.95)</f>
        <v>0.564458478615297</v>
      </c>
      <c r="E837" s="11" t="n">
        <f aca="false">ROUND(C837*D837,0)</f>
        <v>1258</v>
      </c>
      <c r="F837" s="20" t="n">
        <f aca="false">C837*(0.6*$B$8+0.15*$B$9+0.19*$B$10+0.06*$B$11)</f>
        <v>37697.76</v>
      </c>
      <c r="G837" s="20" t="n">
        <f aca="false">E837*$B$7</f>
        <v>56610</v>
      </c>
      <c r="H837" s="20" t="n">
        <f aca="false">E837*$B$14</f>
        <v>18870</v>
      </c>
      <c r="I837" s="20" t="n">
        <f aca="false">F837+G837+H837</f>
        <v>113177.76</v>
      </c>
    </row>
    <row r="838" customFormat="false" ht="15" hidden="false" customHeight="true" outlineLevel="0" collapsed="false">
      <c r="A838" s="6" t="n">
        <v>821</v>
      </c>
      <c r="B838" s="11" t="n">
        <f aca="true">NORMINV(RAND(),$B$5,$B$6)</f>
        <v>1990.41588365794</v>
      </c>
      <c r="C838" s="11" t="n">
        <f aca="false">MAX(ROUND(B838,0),500)</f>
        <v>1990</v>
      </c>
      <c r="D838" s="8" t="n">
        <f aca="true">MIN(MAX($B$12+NORMINV(RAND(),0,$B$13),0.2),0.95)</f>
        <v>0.583085963784271</v>
      </c>
      <c r="E838" s="11" t="n">
        <f aca="false">ROUND(C838*D838,0)</f>
        <v>1160</v>
      </c>
      <c r="F838" s="20" t="n">
        <f aca="false">C838*(0.6*$B$8+0.15*$B$9+0.19*$B$10+0.06*$B$11)</f>
        <v>33670.8</v>
      </c>
      <c r="G838" s="20" t="n">
        <f aca="false">E838*$B$7</f>
        <v>52200</v>
      </c>
      <c r="H838" s="20" t="n">
        <f aca="false">E838*$B$14</f>
        <v>17400</v>
      </c>
      <c r="I838" s="20" t="n">
        <f aca="false">F838+G838+H838</f>
        <v>103270.8</v>
      </c>
    </row>
    <row r="839" customFormat="false" ht="15" hidden="false" customHeight="true" outlineLevel="0" collapsed="false">
      <c r="A839" s="6" t="n">
        <v>822</v>
      </c>
      <c r="B839" s="11" t="n">
        <f aca="true">NORMINV(RAND(),$B$5,$B$6)</f>
        <v>1771.90031277218</v>
      </c>
      <c r="C839" s="11" t="n">
        <f aca="false">MAX(ROUND(B839,0),500)</f>
        <v>1772</v>
      </c>
      <c r="D839" s="8" t="n">
        <f aca="true">MIN(MAX($B$12+NORMINV(RAND(),0,$B$13),0.2),0.95)</f>
        <v>0.59545030069357</v>
      </c>
      <c r="E839" s="11" t="n">
        <f aca="false">ROUND(C839*D839,0)</f>
        <v>1055</v>
      </c>
      <c r="F839" s="20" t="n">
        <f aca="false">C839*(0.6*$B$8+0.15*$B$9+0.19*$B$10+0.06*$B$11)</f>
        <v>29982.24</v>
      </c>
      <c r="G839" s="20" t="n">
        <f aca="false">E839*$B$7</f>
        <v>47475</v>
      </c>
      <c r="H839" s="20" t="n">
        <f aca="false">E839*$B$14</f>
        <v>15825</v>
      </c>
      <c r="I839" s="20" t="n">
        <f aca="false">F839+G839+H839</f>
        <v>93282.24</v>
      </c>
    </row>
    <row r="840" customFormat="false" ht="15" hidden="false" customHeight="true" outlineLevel="0" collapsed="false">
      <c r="A840" s="6" t="n">
        <v>823</v>
      </c>
      <c r="B840" s="11" t="n">
        <f aca="true">NORMINV(RAND(),$B$5,$B$6)</f>
        <v>1631.54745912564</v>
      </c>
      <c r="C840" s="11" t="n">
        <f aca="false">MAX(ROUND(B840,0),500)</f>
        <v>1632</v>
      </c>
      <c r="D840" s="8" t="n">
        <f aca="true">MIN(MAX($B$12+NORMINV(RAND(),0,$B$13),0.2),0.95)</f>
        <v>0.576799768004238</v>
      </c>
      <c r="E840" s="11" t="n">
        <f aca="false">ROUND(C840*D840,0)</f>
        <v>941</v>
      </c>
      <c r="F840" s="20" t="n">
        <f aca="false">C840*(0.6*$B$8+0.15*$B$9+0.19*$B$10+0.06*$B$11)</f>
        <v>27613.44</v>
      </c>
      <c r="G840" s="20" t="n">
        <f aca="false">E840*$B$7</f>
        <v>42345</v>
      </c>
      <c r="H840" s="20" t="n">
        <f aca="false">E840*$B$14</f>
        <v>14115</v>
      </c>
      <c r="I840" s="20" t="n">
        <f aca="false">F840+G840+H840</f>
        <v>84073.44</v>
      </c>
    </row>
    <row r="841" customFormat="false" ht="15" hidden="false" customHeight="true" outlineLevel="0" collapsed="false">
      <c r="A841" s="6" t="n">
        <v>824</v>
      </c>
      <c r="B841" s="11" t="n">
        <f aca="true">NORMINV(RAND(),$B$5,$B$6)</f>
        <v>2160.76287754099</v>
      </c>
      <c r="C841" s="11" t="n">
        <f aca="false">MAX(ROUND(B841,0),500)</f>
        <v>2161</v>
      </c>
      <c r="D841" s="8" t="n">
        <f aca="true">MIN(MAX($B$12+NORMINV(RAND(),0,$B$13),0.2),0.95)</f>
        <v>0.497414100151645</v>
      </c>
      <c r="E841" s="11" t="n">
        <f aca="false">ROUND(C841*D841,0)</f>
        <v>1075</v>
      </c>
      <c r="F841" s="20" t="n">
        <f aca="false">C841*(0.6*$B$8+0.15*$B$9+0.19*$B$10+0.06*$B$11)</f>
        <v>36564.12</v>
      </c>
      <c r="G841" s="20" t="n">
        <f aca="false">E841*$B$7</f>
        <v>48375</v>
      </c>
      <c r="H841" s="20" t="n">
        <f aca="false">E841*$B$14</f>
        <v>16125</v>
      </c>
      <c r="I841" s="20" t="n">
        <f aca="false">F841+G841+H841</f>
        <v>101064.12</v>
      </c>
    </row>
    <row r="842" customFormat="false" ht="15" hidden="false" customHeight="true" outlineLevel="0" collapsed="false">
      <c r="A842" s="6" t="n">
        <v>825</v>
      </c>
      <c r="B842" s="11" t="n">
        <f aca="true">NORMINV(RAND(),$B$5,$B$6)</f>
        <v>2278.02483966917</v>
      </c>
      <c r="C842" s="11" t="n">
        <f aca="false">MAX(ROUND(B842,0),500)</f>
        <v>2278</v>
      </c>
      <c r="D842" s="8" t="n">
        <f aca="true">MIN(MAX($B$12+NORMINV(RAND(),0,$B$13),0.2),0.95)</f>
        <v>0.49252642307923</v>
      </c>
      <c r="E842" s="11" t="n">
        <f aca="false">ROUND(C842*D842,0)</f>
        <v>1122</v>
      </c>
      <c r="F842" s="20" t="n">
        <f aca="false">C842*(0.6*$B$8+0.15*$B$9+0.19*$B$10+0.06*$B$11)</f>
        <v>38543.76</v>
      </c>
      <c r="G842" s="20" t="n">
        <f aca="false">E842*$B$7</f>
        <v>50490</v>
      </c>
      <c r="H842" s="20" t="n">
        <f aca="false">E842*$B$14</f>
        <v>16830</v>
      </c>
      <c r="I842" s="20" t="n">
        <f aca="false">F842+G842+H842</f>
        <v>105863.76</v>
      </c>
    </row>
    <row r="843" customFormat="false" ht="15" hidden="false" customHeight="true" outlineLevel="0" collapsed="false">
      <c r="A843" s="6" t="n">
        <v>826</v>
      </c>
      <c r="B843" s="11" t="n">
        <f aca="true">NORMINV(RAND(),$B$5,$B$6)</f>
        <v>2499.05342625602</v>
      </c>
      <c r="C843" s="11" t="n">
        <f aca="false">MAX(ROUND(B843,0),500)</f>
        <v>2499</v>
      </c>
      <c r="D843" s="8" t="n">
        <f aca="true">MIN(MAX($B$12+NORMINV(RAND(),0,$B$13),0.2),0.95)</f>
        <v>0.547298157088056</v>
      </c>
      <c r="E843" s="11" t="n">
        <f aca="false">ROUND(C843*D843,0)</f>
        <v>1368</v>
      </c>
      <c r="F843" s="20" t="n">
        <f aca="false">C843*(0.6*$B$8+0.15*$B$9+0.19*$B$10+0.06*$B$11)</f>
        <v>42283.08</v>
      </c>
      <c r="G843" s="20" t="n">
        <f aca="false">E843*$B$7</f>
        <v>61560</v>
      </c>
      <c r="H843" s="20" t="n">
        <f aca="false">E843*$B$14</f>
        <v>20520</v>
      </c>
      <c r="I843" s="20" t="n">
        <f aca="false">F843+G843+H843</f>
        <v>124363.08</v>
      </c>
    </row>
    <row r="844" customFormat="false" ht="15" hidden="false" customHeight="true" outlineLevel="0" collapsed="false">
      <c r="A844" s="6" t="n">
        <v>827</v>
      </c>
      <c r="B844" s="11" t="n">
        <f aca="true">NORMINV(RAND(),$B$5,$B$6)</f>
        <v>1932.14523251548</v>
      </c>
      <c r="C844" s="11" t="n">
        <f aca="false">MAX(ROUND(B844,0),500)</f>
        <v>1932</v>
      </c>
      <c r="D844" s="8" t="n">
        <f aca="true">MIN(MAX($B$12+NORMINV(RAND(),0,$B$13),0.2),0.95)</f>
        <v>0.576107013190365</v>
      </c>
      <c r="E844" s="11" t="n">
        <f aca="false">ROUND(C844*D844,0)</f>
        <v>1113</v>
      </c>
      <c r="F844" s="20" t="n">
        <f aca="false">C844*(0.6*$B$8+0.15*$B$9+0.19*$B$10+0.06*$B$11)</f>
        <v>32689.44</v>
      </c>
      <c r="G844" s="20" t="n">
        <f aca="false">E844*$B$7</f>
        <v>50085</v>
      </c>
      <c r="H844" s="20" t="n">
        <f aca="false">E844*$B$14</f>
        <v>16695</v>
      </c>
      <c r="I844" s="20" t="n">
        <f aca="false">F844+G844+H844</f>
        <v>99469.44</v>
      </c>
    </row>
    <row r="845" customFormat="false" ht="15" hidden="false" customHeight="true" outlineLevel="0" collapsed="false">
      <c r="A845" s="6" t="n">
        <v>828</v>
      </c>
      <c r="B845" s="11" t="n">
        <f aca="true">NORMINV(RAND(),$B$5,$B$6)</f>
        <v>1783.00458989587</v>
      </c>
      <c r="C845" s="11" t="n">
        <f aca="false">MAX(ROUND(B845,0),500)</f>
        <v>1783</v>
      </c>
      <c r="D845" s="8" t="n">
        <f aca="true">MIN(MAX($B$12+NORMINV(RAND(),0,$B$13),0.2),0.95)</f>
        <v>0.547245815484527</v>
      </c>
      <c r="E845" s="11" t="n">
        <f aca="false">ROUND(C845*D845,0)</f>
        <v>976</v>
      </c>
      <c r="F845" s="20" t="n">
        <f aca="false">C845*(0.6*$B$8+0.15*$B$9+0.19*$B$10+0.06*$B$11)</f>
        <v>30168.36</v>
      </c>
      <c r="G845" s="20" t="n">
        <f aca="false">E845*$B$7</f>
        <v>43920</v>
      </c>
      <c r="H845" s="20" t="n">
        <f aca="false">E845*$B$14</f>
        <v>14640</v>
      </c>
      <c r="I845" s="20" t="n">
        <f aca="false">F845+G845+H845</f>
        <v>88728.36</v>
      </c>
    </row>
    <row r="846" customFormat="false" ht="15" hidden="false" customHeight="true" outlineLevel="0" collapsed="false">
      <c r="A846" s="6" t="n">
        <v>829</v>
      </c>
      <c r="B846" s="11" t="n">
        <f aca="true">NORMINV(RAND(),$B$5,$B$6)</f>
        <v>2058.16482973147</v>
      </c>
      <c r="C846" s="11" t="n">
        <f aca="false">MAX(ROUND(B846,0),500)</f>
        <v>2058</v>
      </c>
      <c r="D846" s="8" t="n">
        <f aca="true">MIN(MAX($B$12+NORMINV(RAND(),0,$B$13),0.2),0.95)</f>
        <v>0.532605461369978</v>
      </c>
      <c r="E846" s="11" t="n">
        <f aca="false">ROUND(C846*D846,0)</f>
        <v>1096</v>
      </c>
      <c r="F846" s="20" t="n">
        <f aca="false">C846*(0.6*$B$8+0.15*$B$9+0.19*$B$10+0.06*$B$11)</f>
        <v>34821.36</v>
      </c>
      <c r="G846" s="20" t="n">
        <f aca="false">E846*$B$7</f>
        <v>49320</v>
      </c>
      <c r="H846" s="20" t="n">
        <f aca="false">E846*$B$14</f>
        <v>16440</v>
      </c>
      <c r="I846" s="20" t="n">
        <f aca="false">F846+G846+H846</f>
        <v>100581.36</v>
      </c>
    </row>
    <row r="847" customFormat="false" ht="15" hidden="false" customHeight="true" outlineLevel="0" collapsed="false">
      <c r="A847" s="6" t="n">
        <v>830</v>
      </c>
      <c r="B847" s="11" t="n">
        <f aca="true">NORMINV(RAND(),$B$5,$B$6)</f>
        <v>2165.55580960347</v>
      </c>
      <c r="C847" s="11" t="n">
        <f aca="false">MAX(ROUND(B847,0),500)</f>
        <v>2166</v>
      </c>
      <c r="D847" s="8" t="n">
        <f aca="true">MIN(MAX($B$12+NORMINV(RAND(),0,$B$13),0.2),0.95)</f>
        <v>0.676298906007735</v>
      </c>
      <c r="E847" s="11" t="n">
        <f aca="false">ROUND(C847*D847,0)</f>
        <v>1465</v>
      </c>
      <c r="F847" s="20" t="n">
        <f aca="false">C847*(0.6*$B$8+0.15*$B$9+0.19*$B$10+0.06*$B$11)</f>
        <v>36648.72</v>
      </c>
      <c r="G847" s="20" t="n">
        <f aca="false">E847*$B$7</f>
        <v>65925</v>
      </c>
      <c r="H847" s="20" t="n">
        <f aca="false">E847*$B$14</f>
        <v>21975</v>
      </c>
      <c r="I847" s="20" t="n">
        <f aca="false">F847+G847+H847</f>
        <v>124548.72</v>
      </c>
    </row>
    <row r="848" customFormat="false" ht="15" hidden="false" customHeight="true" outlineLevel="0" collapsed="false">
      <c r="A848" s="6" t="n">
        <v>831</v>
      </c>
      <c r="B848" s="11" t="n">
        <f aca="true">NORMINV(RAND(),$B$5,$B$6)</f>
        <v>2210.62375088148</v>
      </c>
      <c r="C848" s="11" t="n">
        <f aca="false">MAX(ROUND(B848,0),500)</f>
        <v>2211</v>
      </c>
      <c r="D848" s="8" t="n">
        <f aca="true">MIN(MAX($B$12+NORMINV(RAND(),0,$B$13),0.2),0.95)</f>
        <v>0.570188492461087</v>
      </c>
      <c r="E848" s="11" t="n">
        <f aca="false">ROUND(C848*D848,0)</f>
        <v>1261</v>
      </c>
      <c r="F848" s="20" t="n">
        <f aca="false">C848*(0.6*$B$8+0.15*$B$9+0.19*$B$10+0.06*$B$11)</f>
        <v>37410.12</v>
      </c>
      <c r="G848" s="20" t="n">
        <f aca="false">E848*$B$7</f>
        <v>56745</v>
      </c>
      <c r="H848" s="20" t="n">
        <f aca="false">E848*$B$14</f>
        <v>18915</v>
      </c>
      <c r="I848" s="20" t="n">
        <f aca="false">F848+G848+H848</f>
        <v>113070.12</v>
      </c>
    </row>
    <row r="849" customFormat="false" ht="15" hidden="false" customHeight="true" outlineLevel="0" collapsed="false">
      <c r="A849" s="6" t="n">
        <v>832</v>
      </c>
      <c r="B849" s="11" t="n">
        <f aca="true">NORMINV(RAND(),$B$5,$B$6)</f>
        <v>2198.50563814056</v>
      </c>
      <c r="C849" s="11" t="n">
        <f aca="false">MAX(ROUND(B849,0),500)</f>
        <v>2199</v>
      </c>
      <c r="D849" s="8" t="n">
        <f aca="true">MIN(MAX($B$12+NORMINV(RAND(),0,$B$13),0.2),0.95)</f>
        <v>0.562351162792898</v>
      </c>
      <c r="E849" s="11" t="n">
        <f aca="false">ROUND(C849*D849,0)</f>
        <v>1237</v>
      </c>
      <c r="F849" s="20" t="n">
        <f aca="false">C849*(0.6*$B$8+0.15*$B$9+0.19*$B$10+0.06*$B$11)</f>
        <v>37207.08</v>
      </c>
      <c r="G849" s="20" t="n">
        <f aca="false">E849*$B$7</f>
        <v>55665</v>
      </c>
      <c r="H849" s="20" t="n">
        <f aca="false">E849*$B$14</f>
        <v>18555</v>
      </c>
      <c r="I849" s="20" t="n">
        <f aca="false">F849+G849+H849</f>
        <v>111427.08</v>
      </c>
    </row>
    <row r="850" customFormat="false" ht="15" hidden="false" customHeight="true" outlineLevel="0" collapsed="false">
      <c r="A850" s="6" t="n">
        <v>833</v>
      </c>
      <c r="B850" s="11" t="n">
        <f aca="true">NORMINV(RAND(),$B$5,$B$6)</f>
        <v>1811.39983809988</v>
      </c>
      <c r="C850" s="11" t="n">
        <f aca="false">MAX(ROUND(B850,0),500)</f>
        <v>1811</v>
      </c>
      <c r="D850" s="8" t="n">
        <f aca="true">MIN(MAX($B$12+NORMINV(RAND(),0,$B$13),0.2),0.95)</f>
        <v>0.535834593721825</v>
      </c>
      <c r="E850" s="11" t="n">
        <f aca="false">ROUND(C850*D850,0)</f>
        <v>970</v>
      </c>
      <c r="F850" s="20" t="n">
        <f aca="false">C850*(0.6*$B$8+0.15*$B$9+0.19*$B$10+0.06*$B$11)</f>
        <v>30642.12</v>
      </c>
      <c r="G850" s="20" t="n">
        <f aca="false">E850*$B$7</f>
        <v>43650</v>
      </c>
      <c r="H850" s="20" t="n">
        <f aca="false">E850*$B$14</f>
        <v>14550</v>
      </c>
      <c r="I850" s="20" t="n">
        <f aca="false">F850+G850+H850</f>
        <v>88842.12</v>
      </c>
    </row>
    <row r="851" customFormat="false" ht="15" hidden="false" customHeight="true" outlineLevel="0" collapsed="false">
      <c r="A851" s="6" t="n">
        <v>834</v>
      </c>
      <c r="B851" s="11" t="n">
        <f aca="true">NORMINV(RAND(),$B$5,$B$6)</f>
        <v>2075.30935131912</v>
      </c>
      <c r="C851" s="11" t="n">
        <f aca="false">MAX(ROUND(B851,0),500)</f>
        <v>2075</v>
      </c>
      <c r="D851" s="8" t="n">
        <f aca="true">MIN(MAX($B$12+NORMINV(RAND(),0,$B$13),0.2),0.95)</f>
        <v>0.545339844040462</v>
      </c>
      <c r="E851" s="11" t="n">
        <f aca="false">ROUND(C851*D851,0)</f>
        <v>1132</v>
      </c>
      <c r="F851" s="20" t="n">
        <f aca="false">C851*(0.6*$B$8+0.15*$B$9+0.19*$B$10+0.06*$B$11)</f>
        <v>35109</v>
      </c>
      <c r="G851" s="20" t="n">
        <f aca="false">E851*$B$7</f>
        <v>50940</v>
      </c>
      <c r="H851" s="20" t="n">
        <f aca="false">E851*$B$14</f>
        <v>16980</v>
      </c>
      <c r="I851" s="20" t="n">
        <f aca="false">F851+G851+H851</f>
        <v>103029</v>
      </c>
    </row>
    <row r="852" customFormat="false" ht="15" hidden="false" customHeight="true" outlineLevel="0" collapsed="false">
      <c r="A852" s="6" t="n">
        <v>835</v>
      </c>
      <c r="B852" s="11" t="n">
        <f aca="true">NORMINV(RAND(),$B$5,$B$6)</f>
        <v>1564.16226075422</v>
      </c>
      <c r="C852" s="11" t="n">
        <f aca="false">MAX(ROUND(B852,0),500)</f>
        <v>1564</v>
      </c>
      <c r="D852" s="8" t="n">
        <f aca="true">MIN(MAX($B$12+NORMINV(RAND(),0,$B$13),0.2),0.95)</f>
        <v>0.577970316734795</v>
      </c>
      <c r="E852" s="11" t="n">
        <f aca="false">ROUND(C852*D852,0)</f>
        <v>904</v>
      </c>
      <c r="F852" s="20" t="n">
        <f aca="false">C852*(0.6*$B$8+0.15*$B$9+0.19*$B$10+0.06*$B$11)</f>
        <v>26462.88</v>
      </c>
      <c r="G852" s="20" t="n">
        <f aca="false">E852*$B$7</f>
        <v>40680</v>
      </c>
      <c r="H852" s="20" t="n">
        <f aca="false">E852*$B$14</f>
        <v>13560</v>
      </c>
      <c r="I852" s="20" t="n">
        <f aca="false">F852+G852+H852</f>
        <v>80702.88</v>
      </c>
    </row>
    <row r="853" customFormat="false" ht="15" hidden="false" customHeight="true" outlineLevel="0" collapsed="false">
      <c r="A853" s="6" t="n">
        <v>836</v>
      </c>
      <c r="B853" s="11" t="n">
        <f aca="true">NORMINV(RAND(),$B$5,$B$6)</f>
        <v>1937.50775332807</v>
      </c>
      <c r="C853" s="11" t="n">
        <f aca="false">MAX(ROUND(B853,0),500)</f>
        <v>1938</v>
      </c>
      <c r="D853" s="8" t="n">
        <f aca="true">MIN(MAX($B$12+NORMINV(RAND(),0,$B$13),0.2),0.95)</f>
        <v>0.505271901322078</v>
      </c>
      <c r="E853" s="11" t="n">
        <f aca="false">ROUND(C853*D853,0)</f>
        <v>979</v>
      </c>
      <c r="F853" s="20" t="n">
        <f aca="false">C853*(0.6*$B$8+0.15*$B$9+0.19*$B$10+0.06*$B$11)</f>
        <v>32790.96</v>
      </c>
      <c r="G853" s="20" t="n">
        <f aca="false">E853*$B$7</f>
        <v>44055</v>
      </c>
      <c r="H853" s="20" t="n">
        <f aca="false">E853*$B$14</f>
        <v>14685</v>
      </c>
      <c r="I853" s="20" t="n">
        <f aca="false">F853+G853+H853</f>
        <v>91530.96</v>
      </c>
    </row>
    <row r="854" customFormat="false" ht="15" hidden="false" customHeight="true" outlineLevel="0" collapsed="false">
      <c r="A854" s="6" t="n">
        <v>837</v>
      </c>
      <c r="B854" s="11" t="n">
        <f aca="true">NORMINV(RAND(),$B$5,$B$6)</f>
        <v>2128.26344131249</v>
      </c>
      <c r="C854" s="11" t="n">
        <f aca="false">MAX(ROUND(B854,0),500)</f>
        <v>2128</v>
      </c>
      <c r="D854" s="8" t="n">
        <f aca="true">MIN(MAX($B$12+NORMINV(RAND(),0,$B$13),0.2),0.95)</f>
        <v>0.469894201856732</v>
      </c>
      <c r="E854" s="11" t="n">
        <f aca="false">ROUND(C854*D854,0)</f>
        <v>1000</v>
      </c>
      <c r="F854" s="20" t="n">
        <f aca="false">C854*(0.6*$B$8+0.15*$B$9+0.19*$B$10+0.06*$B$11)</f>
        <v>36005.76</v>
      </c>
      <c r="G854" s="20" t="n">
        <f aca="false">E854*$B$7</f>
        <v>45000</v>
      </c>
      <c r="H854" s="20" t="n">
        <f aca="false">E854*$B$14</f>
        <v>15000</v>
      </c>
      <c r="I854" s="20" t="n">
        <f aca="false">F854+G854+H854</f>
        <v>96005.76</v>
      </c>
    </row>
    <row r="855" customFormat="false" ht="15" hidden="false" customHeight="true" outlineLevel="0" collapsed="false">
      <c r="A855" s="6" t="n">
        <v>838</v>
      </c>
      <c r="B855" s="11" t="n">
        <f aca="true">NORMINV(RAND(),$B$5,$B$6)</f>
        <v>2064.50605252701</v>
      </c>
      <c r="C855" s="11" t="n">
        <f aca="false">MAX(ROUND(B855,0),500)</f>
        <v>2065</v>
      </c>
      <c r="D855" s="8" t="n">
        <f aca="true">MIN(MAX($B$12+NORMINV(RAND(),0,$B$13),0.2),0.95)</f>
        <v>0.531879227686721</v>
      </c>
      <c r="E855" s="11" t="n">
        <f aca="false">ROUND(C855*D855,0)</f>
        <v>1098</v>
      </c>
      <c r="F855" s="20" t="n">
        <f aca="false">C855*(0.6*$B$8+0.15*$B$9+0.19*$B$10+0.06*$B$11)</f>
        <v>34939.8</v>
      </c>
      <c r="G855" s="20" t="n">
        <f aca="false">E855*$B$7</f>
        <v>49410</v>
      </c>
      <c r="H855" s="20" t="n">
        <f aca="false">E855*$B$14</f>
        <v>16470</v>
      </c>
      <c r="I855" s="20" t="n">
        <f aca="false">F855+G855+H855</f>
        <v>100819.8</v>
      </c>
    </row>
    <row r="856" customFormat="false" ht="15" hidden="false" customHeight="true" outlineLevel="0" collapsed="false">
      <c r="A856" s="6" t="n">
        <v>839</v>
      </c>
      <c r="B856" s="11" t="n">
        <f aca="true">NORMINV(RAND(),$B$5,$B$6)</f>
        <v>1400.04635556233</v>
      </c>
      <c r="C856" s="11" t="n">
        <f aca="false">MAX(ROUND(B856,0),500)</f>
        <v>1400</v>
      </c>
      <c r="D856" s="8" t="n">
        <f aca="true">MIN(MAX($B$12+NORMINV(RAND(),0,$B$13),0.2),0.95)</f>
        <v>0.528227544514283</v>
      </c>
      <c r="E856" s="11" t="n">
        <f aca="false">ROUND(C856*D856,0)</f>
        <v>740</v>
      </c>
      <c r="F856" s="20" t="n">
        <f aca="false">C856*(0.6*$B$8+0.15*$B$9+0.19*$B$10+0.06*$B$11)</f>
        <v>23688</v>
      </c>
      <c r="G856" s="20" t="n">
        <f aca="false">E856*$B$7</f>
        <v>33300</v>
      </c>
      <c r="H856" s="20" t="n">
        <f aca="false">E856*$B$14</f>
        <v>11100</v>
      </c>
      <c r="I856" s="20" t="n">
        <f aca="false">F856+G856+H856</f>
        <v>68088</v>
      </c>
    </row>
    <row r="857" customFormat="false" ht="15" hidden="false" customHeight="true" outlineLevel="0" collapsed="false">
      <c r="A857" s="6" t="n">
        <v>840</v>
      </c>
      <c r="B857" s="11" t="n">
        <f aca="true">NORMINV(RAND(),$B$5,$B$6)</f>
        <v>1856.61855973278</v>
      </c>
      <c r="C857" s="11" t="n">
        <f aca="false">MAX(ROUND(B857,0),500)</f>
        <v>1857</v>
      </c>
      <c r="D857" s="8" t="n">
        <f aca="true">MIN(MAX($B$12+NORMINV(RAND(),0,$B$13),0.2),0.95)</f>
        <v>0.594962591045791</v>
      </c>
      <c r="E857" s="11" t="n">
        <f aca="false">ROUND(C857*D857,0)</f>
        <v>1105</v>
      </c>
      <c r="F857" s="20" t="n">
        <f aca="false">C857*(0.6*$B$8+0.15*$B$9+0.19*$B$10+0.06*$B$11)</f>
        <v>31420.44</v>
      </c>
      <c r="G857" s="20" t="n">
        <f aca="false">E857*$B$7</f>
        <v>49725</v>
      </c>
      <c r="H857" s="20" t="n">
        <f aca="false">E857*$B$14</f>
        <v>16575</v>
      </c>
      <c r="I857" s="20" t="n">
        <f aca="false">F857+G857+H857</f>
        <v>97720.44</v>
      </c>
    </row>
    <row r="858" customFormat="false" ht="15" hidden="false" customHeight="true" outlineLevel="0" collapsed="false">
      <c r="A858" s="6" t="n">
        <v>841</v>
      </c>
      <c r="B858" s="11" t="n">
        <f aca="true">NORMINV(RAND(),$B$5,$B$6)</f>
        <v>2005.44674382197</v>
      </c>
      <c r="C858" s="11" t="n">
        <f aca="false">MAX(ROUND(B858,0),500)</f>
        <v>2005</v>
      </c>
      <c r="D858" s="8" t="n">
        <f aca="true">MIN(MAX($B$12+NORMINV(RAND(),0,$B$13),0.2),0.95)</f>
        <v>0.637060630461838</v>
      </c>
      <c r="E858" s="11" t="n">
        <f aca="false">ROUND(C858*D858,0)</f>
        <v>1277</v>
      </c>
      <c r="F858" s="20" t="n">
        <f aca="false">C858*(0.6*$B$8+0.15*$B$9+0.19*$B$10+0.06*$B$11)</f>
        <v>33924.6</v>
      </c>
      <c r="G858" s="20" t="n">
        <f aca="false">E858*$B$7</f>
        <v>57465</v>
      </c>
      <c r="H858" s="20" t="n">
        <f aca="false">E858*$B$14</f>
        <v>19155</v>
      </c>
      <c r="I858" s="20" t="n">
        <f aca="false">F858+G858+H858</f>
        <v>110544.6</v>
      </c>
    </row>
    <row r="859" customFormat="false" ht="15" hidden="false" customHeight="true" outlineLevel="0" collapsed="false">
      <c r="A859" s="6" t="n">
        <v>842</v>
      </c>
      <c r="B859" s="11" t="n">
        <f aca="true">NORMINV(RAND(),$B$5,$B$6)</f>
        <v>1932.66257444858</v>
      </c>
      <c r="C859" s="11" t="n">
        <f aca="false">MAX(ROUND(B859,0),500)</f>
        <v>1933</v>
      </c>
      <c r="D859" s="8" t="n">
        <f aca="true">MIN(MAX($B$12+NORMINV(RAND(),0,$B$13),0.2),0.95)</f>
        <v>0.47322711874979</v>
      </c>
      <c r="E859" s="11" t="n">
        <f aca="false">ROUND(C859*D859,0)</f>
        <v>915</v>
      </c>
      <c r="F859" s="20" t="n">
        <f aca="false">C859*(0.6*$B$8+0.15*$B$9+0.19*$B$10+0.06*$B$11)</f>
        <v>32706.36</v>
      </c>
      <c r="G859" s="20" t="n">
        <f aca="false">E859*$B$7</f>
        <v>41175</v>
      </c>
      <c r="H859" s="20" t="n">
        <f aca="false">E859*$B$14</f>
        <v>13725</v>
      </c>
      <c r="I859" s="20" t="n">
        <f aca="false">F859+G859+H859</f>
        <v>87606.36</v>
      </c>
    </row>
    <row r="860" customFormat="false" ht="15" hidden="false" customHeight="true" outlineLevel="0" collapsed="false">
      <c r="A860" s="6" t="n">
        <v>843</v>
      </c>
      <c r="B860" s="11" t="n">
        <f aca="true">NORMINV(RAND(),$B$5,$B$6)</f>
        <v>1952.4940533425</v>
      </c>
      <c r="C860" s="11" t="n">
        <f aca="false">MAX(ROUND(B860,0),500)</f>
        <v>1952</v>
      </c>
      <c r="D860" s="8" t="n">
        <f aca="true">MIN(MAX($B$12+NORMINV(RAND(),0,$B$13),0.2),0.95)</f>
        <v>0.51271045008799</v>
      </c>
      <c r="E860" s="11" t="n">
        <f aca="false">ROUND(C860*D860,0)</f>
        <v>1001</v>
      </c>
      <c r="F860" s="20" t="n">
        <f aca="false">C860*(0.6*$B$8+0.15*$B$9+0.19*$B$10+0.06*$B$11)</f>
        <v>33027.84</v>
      </c>
      <c r="G860" s="20" t="n">
        <f aca="false">E860*$B$7</f>
        <v>45045</v>
      </c>
      <c r="H860" s="20" t="n">
        <f aca="false">E860*$B$14</f>
        <v>15015</v>
      </c>
      <c r="I860" s="20" t="n">
        <f aca="false">F860+G860+H860</f>
        <v>93087.84</v>
      </c>
    </row>
    <row r="861" customFormat="false" ht="15" hidden="false" customHeight="true" outlineLevel="0" collapsed="false">
      <c r="A861" s="6" t="n">
        <v>844</v>
      </c>
      <c r="B861" s="11" t="n">
        <f aca="true">NORMINV(RAND(),$B$5,$B$6)</f>
        <v>1615.25661016139</v>
      </c>
      <c r="C861" s="11" t="n">
        <f aca="false">MAX(ROUND(B861,0),500)</f>
        <v>1615</v>
      </c>
      <c r="D861" s="8" t="n">
        <f aca="true">MIN(MAX($B$12+NORMINV(RAND(),0,$B$13),0.2),0.95)</f>
        <v>0.585000040232712</v>
      </c>
      <c r="E861" s="11" t="n">
        <f aca="false">ROUND(C861*D861,0)</f>
        <v>945</v>
      </c>
      <c r="F861" s="20" t="n">
        <f aca="false">C861*(0.6*$B$8+0.15*$B$9+0.19*$B$10+0.06*$B$11)</f>
        <v>27325.8</v>
      </c>
      <c r="G861" s="20" t="n">
        <f aca="false">E861*$B$7</f>
        <v>42525</v>
      </c>
      <c r="H861" s="20" t="n">
        <f aca="false">E861*$B$14</f>
        <v>14175</v>
      </c>
      <c r="I861" s="20" t="n">
        <f aca="false">F861+G861+H861</f>
        <v>84025.8</v>
      </c>
    </row>
    <row r="862" customFormat="false" ht="15" hidden="false" customHeight="true" outlineLevel="0" collapsed="false">
      <c r="A862" s="6" t="n">
        <v>845</v>
      </c>
      <c r="B862" s="11" t="n">
        <f aca="true">NORMINV(RAND(),$B$5,$B$6)</f>
        <v>1846.57053670315</v>
      </c>
      <c r="C862" s="11" t="n">
        <f aca="false">MAX(ROUND(B862,0),500)</f>
        <v>1847</v>
      </c>
      <c r="D862" s="8" t="n">
        <f aca="true">MIN(MAX($B$12+NORMINV(RAND(),0,$B$13),0.2),0.95)</f>
        <v>0.486268449402522</v>
      </c>
      <c r="E862" s="11" t="n">
        <f aca="false">ROUND(C862*D862,0)</f>
        <v>898</v>
      </c>
      <c r="F862" s="20" t="n">
        <f aca="false">C862*(0.6*$B$8+0.15*$B$9+0.19*$B$10+0.06*$B$11)</f>
        <v>31251.24</v>
      </c>
      <c r="G862" s="20" t="n">
        <f aca="false">E862*$B$7</f>
        <v>40410</v>
      </c>
      <c r="H862" s="20" t="n">
        <f aca="false">E862*$B$14</f>
        <v>13470</v>
      </c>
      <c r="I862" s="20" t="n">
        <f aca="false">F862+G862+H862</f>
        <v>85131.24</v>
      </c>
    </row>
    <row r="863" customFormat="false" ht="15" hidden="false" customHeight="true" outlineLevel="0" collapsed="false">
      <c r="A863" s="6" t="n">
        <v>846</v>
      </c>
      <c r="B863" s="11" t="n">
        <f aca="true">NORMINV(RAND(),$B$5,$B$6)</f>
        <v>1423.04717426961</v>
      </c>
      <c r="C863" s="11" t="n">
        <f aca="false">MAX(ROUND(B863,0),500)</f>
        <v>1423</v>
      </c>
      <c r="D863" s="8" t="n">
        <f aca="true">MIN(MAX($B$12+NORMINV(RAND(),0,$B$13),0.2),0.95)</f>
        <v>0.523061232488191</v>
      </c>
      <c r="E863" s="11" t="n">
        <f aca="false">ROUND(C863*D863,0)</f>
        <v>744</v>
      </c>
      <c r="F863" s="20" t="n">
        <f aca="false">C863*(0.6*$B$8+0.15*$B$9+0.19*$B$10+0.06*$B$11)</f>
        <v>24077.16</v>
      </c>
      <c r="G863" s="20" t="n">
        <f aca="false">E863*$B$7</f>
        <v>33480</v>
      </c>
      <c r="H863" s="20" t="n">
        <f aca="false">E863*$B$14</f>
        <v>11160</v>
      </c>
      <c r="I863" s="20" t="n">
        <f aca="false">F863+G863+H863</f>
        <v>68717.16</v>
      </c>
    </row>
    <row r="864" customFormat="false" ht="15" hidden="false" customHeight="true" outlineLevel="0" collapsed="false">
      <c r="A864" s="6" t="n">
        <v>847</v>
      </c>
      <c r="B864" s="11" t="n">
        <f aca="true">NORMINV(RAND(),$B$5,$B$6)</f>
        <v>1982.28878787967</v>
      </c>
      <c r="C864" s="11" t="n">
        <f aca="false">MAX(ROUND(B864,0),500)</f>
        <v>1982</v>
      </c>
      <c r="D864" s="8" t="n">
        <f aca="true">MIN(MAX($B$12+NORMINV(RAND(),0,$B$13),0.2),0.95)</f>
        <v>0.553980760353058</v>
      </c>
      <c r="E864" s="11" t="n">
        <f aca="false">ROUND(C864*D864,0)</f>
        <v>1098</v>
      </c>
      <c r="F864" s="20" t="n">
        <f aca="false">C864*(0.6*$B$8+0.15*$B$9+0.19*$B$10+0.06*$B$11)</f>
        <v>33535.44</v>
      </c>
      <c r="G864" s="20" t="n">
        <f aca="false">E864*$B$7</f>
        <v>49410</v>
      </c>
      <c r="H864" s="20" t="n">
        <f aca="false">E864*$B$14</f>
        <v>16470</v>
      </c>
      <c r="I864" s="20" t="n">
        <f aca="false">F864+G864+H864</f>
        <v>99415.44</v>
      </c>
    </row>
    <row r="865" customFormat="false" ht="15" hidden="false" customHeight="true" outlineLevel="0" collapsed="false">
      <c r="A865" s="6" t="n">
        <v>848</v>
      </c>
      <c r="B865" s="11" t="n">
        <f aca="true">NORMINV(RAND(),$B$5,$B$6)</f>
        <v>2133.08794715304</v>
      </c>
      <c r="C865" s="11" t="n">
        <f aca="false">MAX(ROUND(B865,0),500)</f>
        <v>2133</v>
      </c>
      <c r="D865" s="8" t="n">
        <f aca="true">MIN(MAX($B$12+NORMINV(RAND(),0,$B$13),0.2),0.95)</f>
        <v>0.523598540759058</v>
      </c>
      <c r="E865" s="11" t="n">
        <f aca="false">ROUND(C865*D865,0)</f>
        <v>1117</v>
      </c>
      <c r="F865" s="20" t="n">
        <f aca="false">C865*(0.6*$B$8+0.15*$B$9+0.19*$B$10+0.06*$B$11)</f>
        <v>36090.36</v>
      </c>
      <c r="G865" s="20" t="n">
        <f aca="false">E865*$B$7</f>
        <v>50265</v>
      </c>
      <c r="H865" s="20" t="n">
        <f aca="false">E865*$B$14</f>
        <v>16755</v>
      </c>
      <c r="I865" s="20" t="n">
        <f aca="false">F865+G865+H865</f>
        <v>103110.36</v>
      </c>
    </row>
    <row r="866" customFormat="false" ht="15" hidden="false" customHeight="true" outlineLevel="0" collapsed="false">
      <c r="A866" s="6" t="n">
        <v>849</v>
      </c>
      <c r="B866" s="11" t="n">
        <f aca="true">NORMINV(RAND(),$B$5,$B$6)</f>
        <v>1662.36716414371</v>
      </c>
      <c r="C866" s="11" t="n">
        <f aca="false">MAX(ROUND(B866,0),500)</f>
        <v>1662</v>
      </c>
      <c r="D866" s="8" t="n">
        <f aca="true">MIN(MAX($B$12+NORMINV(RAND(),0,$B$13),0.2),0.95)</f>
        <v>0.55609478336912</v>
      </c>
      <c r="E866" s="11" t="n">
        <f aca="false">ROUND(C866*D866,0)</f>
        <v>924</v>
      </c>
      <c r="F866" s="20" t="n">
        <f aca="false">C866*(0.6*$B$8+0.15*$B$9+0.19*$B$10+0.06*$B$11)</f>
        <v>28121.04</v>
      </c>
      <c r="G866" s="20" t="n">
        <f aca="false">E866*$B$7</f>
        <v>41580</v>
      </c>
      <c r="H866" s="20" t="n">
        <f aca="false">E866*$B$14</f>
        <v>13860</v>
      </c>
      <c r="I866" s="20" t="n">
        <f aca="false">F866+G866+H866</f>
        <v>83561.04</v>
      </c>
    </row>
    <row r="867" customFormat="false" ht="15" hidden="false" customHeight="true" outlineLevel="0" collapsed="false">
      <c r="A867" s="6" t="n">
        <v>850</v>
      </c>
      <c r="B867" s="11" t="n">
        <f aca="true">NORMINV(RAND(),$B$5,$B$6)</f>
        <v>2209.62247937199</v>
      </c>
      <c r="C867" s="11" t="n">
        <f aca="false">MAX(ROUND(B867,0),500)</f>
        <v>2210</v>
      </c>
      <c r="D867" s="8" t="n">
        <f aca="true">MIN(MAX($B$12+NORMINV(RAND(),0,$B$13),0.2),0.95)</f>
        <v>0.601638778837072</v>
      </c>
      <c r="E867" s="11" t="n">
        <f aca="false">ROUND(C867*D867,0)</f>
        <v>1330</v>
      </c>
      <c r="F867" s="20" t="n">
        <f aca="false">C867*(0.6*$B$8+0.15*$B$9+0.19*$B$10+0.06*$B$11)</f>
        <v>37393.2</v>
      </c>
      <c r="G867" s="20" t="n">
        <f aca="false">E867*$B$7</f>
        <v>59850</v>
      </c>
      <c r="H867" s="20" t="n">
        <f aca="false">E867*$B$14</f>
        <v>19950</v>
      </c>
      <c r="I867" s="20" t="n">
        <f aca="false">F867+G867+H867</f>
        <v>117193.2</v>
      </c>
    </row>
    <row r="868" customFormat="false" ht="15" hidden="false" customHeight="true" outlineLevel="0" collapsed="false">
      <c r="A868" s="6" t="n">
        <v>851</v>
      </c>
      <c r="B868" s="11" t="n">
        <f aca="true">NORMINV(RAND(),$B$5,$B$6)</f>
        <v>2449.28601898856</v>
      </c>
      <c r="C868" s="11" t="n">
        <f aca="false">MAX(ROUND(B868,0),500)</f>
        <v>2449</v>
      </c>
      <c r="D868" s="8" t="n">
        <f aca="true">MIN(MAX($B$12+NORMINV(RAND(),0,$B$13),0.2),0.95)</f>
        <v>0.558279415129035</v>
      </c>
      <c r="E868" s="11" t="n">
        <f aca="false">ROUND(C868*D868,0)</f>
        <v>1367</v>
      </c>
      <c r="F868" s="20" t="n">
        <f aca="false">C868*(0.6*$B$8+0.15*$B$9+0.19*$B$10+0.06*$B$11)</f>
        <v>41437.08</v>
      </c>
      <c r="G868" s="20" t="n">
        <f aca="false">E868*$B$7</f>
        <v>61515</v>
      </c>
      <c r="H868" s="20" t="n">
        <f aca="false">E868*$B$14</f>
        <v>20505</v>
      </c>
      <c r="I868" s="20" t="n">
        <f aca="false">F868+G868+H868</f>
        <v>123457.08</v>
      </c>
    </row>
    <row r="869" customFormat="false" ht="15" hidden="false" customHeight="true" outlineLevel="0" collapsed="false">
      <c r="A869" s="6" t="n">
        <v>852</v>
      </c>
      <c r="B869" s="11" t="n">
        <f aca="true">NORMINV(RAND(),$B$5,$B$6)</f>
        <v>2615.64905601762</v>
      </c>
      <c r="C869" s="11" t="n">
        <f aca="false">MAX(ROUND(B869,0),500)</f>
        <v>2616</v>
      </c>
      <c r="D869" s="8" t="n">
        <f aca="true">MIN(MAX($B$12+NORMINV(RAND(),0,$B$13),0.2),0.95)</f>
        <v>0.582381932970273</v>
      </c>
      <c r="E869" s="11" t="n">
        <f aca="false">ROUND(C869*D869,0)</f>
        <v>1524</v>
      </c>
      <c r="F869" s="20" t="n">
        <f aca="false">C869*(0.6*$B$8+0.15*$B$9+0.19*$B$10+0.06*$B$11)</f>
        <v>44262.72</v>
      </c>
      <c r="G869" s="20" t="n">
        <f aca="false">E869*$B$7</f>
        <v>68580</v>
      </c>
      <c r="H869" s="20" t="n">
        <f aca="false">E869*$B$14</f>
        <v>22860</v>
      </c>
      <c r="I869" s="20" t="n">
        <f aca="false">F869+G869+H869</f>
        <v>135702.72</v>
      </c>
    </row>
    <row r="870" customFormat="false" ht="15" hidden="false" customHeight="true" outlineLevel="0" collapsed="false">
      <c r="A870" s="6" t="n">
        <v>853</v>
      </c>
      <c r="B870" s="11" t="n">
        <f aca="true">NORMINV(RAND(),$B$5,$B$6)</f>
        <v>1795.05597558905</v>
      </c>
      <c r="C870" s="11" t="n">
        <f aca="false">MAX(ROUND(B870,0),500)</f>
        <v>1795</v>
      </c>
      <c r="D870" s="8" t="n">
        <f aca="true">MIN(MAX($B$12+NORMINV(RAND(),0,$B$13),0.2),0.95)</f>
        <v>0.494463640406838</v>
      </c>
      <c r="E870" s="11" t="n">
        <f aca="false">ROUND(C870*D870,0)</f>
        <v>888</v>
      </c>
      <c r="F870" s="20" t="n">
        <f aca="false">C870*(0.6*$B$8+0.15*$B$9+0.19*$B$10+0.06*$B$11)</f>
        <v>30371.4</v>
      </c>
      <c r="G870" s="20" t="n">
        <f aca="false">E870*$B$7</f>
        <v>39960</v>
      </c>
      <c r="H870" s="20" t="n">
        <f aca="false">E870*$B$14</f>
        <v>13320</v>
      </c>
      <c r="I870" s="20" t="n">
        <f aca="false">F870+G870+H870</f>
        <v>83651.4</v>
      </c>
    </row>
    <row r="871" customFormat="false" ht="15" hidden="false" customHeight="true" outlineLevel="0" collapsed="false">
      <c r="A871" s="6" t="n">
        <v>854</v>
      </c>
      <c r="B871" s="11" t="n">
        <f aca="true">NORMINV(RAND(),$B$5,$B$6)</f>
        <v>2027.55582141802</v>
      </c>
      <c r="C871" s="11" t="n">
        <f aca="false">MAX(ROUND(B871,0),500)</f>
        <v>2028</v>
      </c>
      <c r="D871" s="8" t="n">
        <f aca="true">MIN(MAX($B$12+NORMINV(RAND(),0,$B$13),0.2),0.95)</f>
        <v>0.485987576994017</v>
      </c>
      <c r="E871" s="11" t="n">
        <f aca="false">ROUND(C871*D871,0)</f>
        <v>986</v>
      </c>
      <c r="F871" s="20" t="n">
        <f aca="false">C871*(0.6*$B$8+0.15*$B$9+0.19*$B$10+0.06*$B$11)</f>
        <v>34313.76</v>
      </c>
      <c r="G871" s="20" t="n">
        <f aca="false">E871*$B$7</f>
        <v>44370</v>
      </c>
      <c r="H871" s="20" t="n">
        <f aca="false">E871*$B$14</f>
        <v>14790</v>
      </c>
      <c r="I871" s="20" t="n">
        <f aca="false">F871+G871+H871</f>
        <v>93473.76</v>
      </c>
    </row>
    <row r="872" customFormat="false" ht="15" hidden="false" customHeight="true" outlineLevel="0" collapsed="false">
      <c r="A872" s="6" t="n">
        <v>855</v>
      </c>
      <c r="B872" s="11" t="n">
        <f aca="true">NORMINV(RAND(),$B$5,$B$6)</f>
        <v>2164.10475767753</v>
      </c>
      <c r="C872" s="11" t="n">
        <f aca="false">MAX(ROUND(B872,0),500)</f>
        <v>2164</v>
      </c>
      <c r="D872" s="8" t="n">
        <f aca="true">MIN(MAX($B$12+NORMINV(RAND(),0,$B$13),0.2),0.95)</f>
        <v>0.488686020088106</v>
      </c>
      <c r="E872" s="11" t="n">
        <f aca="false">ROUND(C872*D872,0)</f>
        <v>1058</v>
      </c>
      <c r="F872" s="20" t="n">
        <f aca="false">C872*(0.6*$B$8+0.15*$B$9+0.19*$B$10+0.06*$B$11)</f>
        <v>36614.88</v>
      </c>
      <c r="G872" s="20" t="n">
        <f aca="false">E872*$B$7</f>
        <v>47610</v>
      </c>
      <c r="H872" s="20" t="n">
        <f aca="false">E872*$B$14</f>
        <v>15870</v>
      </c>
      <c r="I872" s="20" t="n">
        <f aca="false">F872+G872+H872</f>
        <v>100094.88</v>
      </c>
    </row>
    <row r="873" customFormat="false" ht="15" hidden="false" customHeight="true" outlineLevel="0" collapsed="false">
      <c r="A873" s="6" t="n">
        <v>856</v>
      </c>
      <c r="B873" s="11" t="n">
        <f aca="true">NORMINV(RAND(),$B$5,$B$6)</f>
        <v>1754.67202839844</v>
      </c>
      <c r="C873" s="11" t="n">
        <f aca="false">MAX(ROUND(B873,0),500)</f>
        <v>1755</v>
      </c>
      <c r="D873" s="8" t="n">
        <f aca="true">MIN(MAX($B$12+NORMINV(RAND(),0,$B$13),0.2),0.95)</f>
        <v>0.632338758840547</v>
      </c>
      <c r="E873" s="11" t="n">
        <f aca="false">ROUND(C873*D873,0)</f>
        <v>1110</v>
      </c>
      <c r="F873" s="20" t="n">
        <f aca="false">C873*(0.6*$B$8+0.15*$B$9+0.19*$B$10+0.06*$B$11)</f>
        <v>29694.6</v>
      </c>
      <c r="G873" s="20" t="n">
        <f aca="false">E873*$B$7</f>
        <v>49950</v>
      </c>
      <c r="H873" s="20" t="n">
        <f aca="false">E873*$B$14</f>
        <v>16650</v>
      </c>
      <c r="I873" s="20" t="n">
        <f aca="false">F873+G873+H873</f>
        <v>96294.6</v>
      </c>
    </row>
    <row r="874" customFormat="false" ht="15" hidden="false" customHeight="true" outlineLevel="0" collapsed="false">
      <c r="A874" s="6" t="n">
        <v>857</v>
      </c>
      <c r="B874" s="11" t="n">
        <f aca="true">NORMINV(RAND(),$B$5,$B$6)</f>
        <v>1547.81272294889</v>
      </c>
      <c r="C874" s="11" t="n">
        <f aca="false">MAX(ROUND(B874,0),500)</f>
        <v>1548</v>
      </c>
      <c r="D874" s="8" t="n">
        <f aca="true">MIN(MAX($B$12+NORMINV(RAND(),0,$B$13),0.2),0.95)</f>
        <v>0.574623255584787</v>
      </c>
      <c r="E874" s="11" t="n">
        <f aca="false">ROUND(C874*D874,0)</f>
        <v>890</v>
      </c>
      <c r="F874" s="20" t="n">
        <f aca="false">C874*(0.6*$B$8+0.15*$B$9+0.19*$B$10+0.06*$B$11)</f>
        <v>26192.16</v>
      </c>
      <c r="G874" s="20" t="n">
        <f aca="false">E874*$B$7</f>
        <v>40050</v>
      </c>
      <c r="H874" s="20" t="n">
        <f aca="false">E874*$B$14</f>
        <v>13350</v>
      </c>
      <c r="I874" s="20" t="n">
        <f aca="false">F874+G874+H874</f>
        <v>79592.16</v>
      </c>
    </row>
    <row r="875" customFormat="false" ht="15" hidden="false" customHeight="true" outlineLevel="0" collapsed="false">
      <c r="A875" s="6" t="n">
        <v>858</v>
      </c>
      <c r="B875" s="11" t="n">
        <f aca="true">NORMINV(RAND(),$B$5,$B$6)</f>
        <v>2242.90083492645</v>
      </c>
      <c r="C875" s="11" t="n">
        <f aca="false">MAX(ROUND(B875,0),500)</f>
        <v>2243</v>
      </c>
      <c r="D875" s="8" t="n">
        <f aca="true">MIN(MAX($B$12+NORMINV(RAND(),0,$B$13),0.2),0.95)</f>
        <v>0.560673000043228</v>
      </c>
      <c r="E875" s="11" t="n">
        <f aca="false">ROUND(C875*D875,0)</f>
        <v>1258</v>
      </c>
      <c r="F875" s="20" t="n">
        <f aca="false">C875*(0.6*$B$8+0.15*$B$9+0.19*$B$10+0.06*$B$11)</f>
        <v>37951.56</v>
      </c>
      <c r="G875" s="20" t="n">
        <f aca="false">E875*$B$7</f>
        <v>56610</v>
      </c>
      <c r="H875" s="20" t="n">
        <f aca="false">E875*$B$14</f>
        <v>18870</v>
      </c>
      <c r="I875" s="20" t="n">
        <f aca="false">F875+G875+H875</f>
        <v>113431.56</v>
      </c>
    </row>
    <row r="876" customFormat="false" ht="15" hidden="false" customHeight="true" outlineLevel="0" collapsed="false">
      <c r="A876" s="6" t="n">
        <v>859</v>
      </c>
      <c r="B876" s="11" t="n">
        <f aca="true">NORMINV(RAND(),$B$5,$B$6)</f>
        <v>2124.08089548726</v>
      </c>
      <c r="C876" s="11" t="n">
        <f aca="false">MAX(ROUND(B876,0),500)</f>
        <v>2124</v>
      </c>
      <c r="D876" s="8" t="n">
        <f aca="true">MIN(MAX($B$12+NORMINV(RAND(),0,$B$13),0.2),0.95)</f>
        <v>0.527583026585486</v>
      </c>
      <c r="E876" s="11" t="n">
        <f aca="false">ROUND(C876*D876,0)</f>
        <v>1121</v>
      </c>
      <c r="F876" s="20" t="n">
        <f aca="false">C876*(0.6*$B$8+0.15*$B$9+0.19*$B$10+0.06*$B$11)</f>
        <v>35938.08</v>
      </c>
      <c r="G876" s="20" t="n">
        <f aca="false">E876*$B$7</f>
        <v>50445</v>
      </c>
      <c r="H876" s="20" t="n">
        <f aca="false">E876*$B$14</f>
        <v>16815</v>
      </c>
      <c r="I876" s="20" t="n">
        <f aca="false">F876+G876+H876</f>
        <v>103198.08</v>
      </c>
    </row>
    <row r="877" customFormat="false" ht="15" hidden="false" customHeight="true" outlineLevel="0" collapsed="false">
      <c r="A877" s="6" t="n">
        <v>860</v>
      </c>
      <c r="B877" s="11" t="n">
        <f aca="true">NORMINV(RAND(),$B$5,$B$6)</f>
        <v>2007.01268307421</v>
      </c>
      <c r="C877" s="11" t="n">
        <f aca="false">MAX(ROUND(B877,0),500)</f>
        <v>2007</v>
      </c>
      <c r="D877" s="8" t="n">
        <f aca="true">MIN(MAX($B$12+NORMINV(RAND(),0,$B$13),0.2),0.95)</f>
        <v>0.493070895007326</v>
      </c>
      <c r="E877" s="11" t="n">
        <f aca="false">ROUND(C877*D877,0)</f>
        <v>990</v>
      </c>
      <c r="F877" s="20" t="n">
        <f aca="false">C877*(0.6*$B$8+0.15*$B$9+0.19*$B$10+0.06*$B$11)</f>
        <v>33958.44</v>
      </c>
      <c r="G877" s="20" t="n">
        <f aca="false">E877*$B$7</f>
        <v>44550</v>
      </c>
      <c r="H877" s="20" t="n">
        <f aca="false">E877*$B$14</f>
        <v>14850</v>
      </c>
      <c r="I877" s="20" t="n">
        <f aca="false">F877+G877+H877</f>
        <v>93358.44</v>
      </c>
    </row>
    <row r="878" customFormat="false" ht="15" hidden="false" customHeight="true" outlineLevel="0" collapsed="false">
      <c r="A878" s="6" t="n">
        <v>861</v>
      </c>
      <c r="B878" s="11" t="n">
        <f aca="true">NORMINV(RAND(),$B$5,$B$6)</f>
        <v>2088.28536632349</v>
      </c>
      <c r="C878" s="11" t="n">
        <f aca="false">MAX(ROUND(B878,0),500)</f>
        <v>2088</v>
      </c>
      <c r="D878" s="8" t="n">
        <f aca="true">MIN(MAX($B$12+NORMINV(RAND(),0,$B$13),0.2),0.95)</f>
        <v>0.572986938413599</v>
      </c>
      <c r="E878" s="11" t="n">
        <f aca="false">ROUND(C878*D878,0)</f>
        <v>1196</v>
      </c>
      <c r="F878" s="20" t="n">
        <f aca="false">C878*(0.6*$B$8+0.15*$B$9+0.19*$B$10+0.06*$B$11)</f>
        <v>35328.96</v>
      </c>
      <c r="G878" s="20" t="n">
        <f aca="false">E878*$B$7</f>
        <v>53820</v>
      </c>
      <c r="H878" s="20" t="n">
        <f aca="false">E878*$B$14</f>
        <v>17940</v>
      </c>
      <c r="I878" s="20" t="n">
        <f aca="false">F878+G878+H878</f>
        <v>107088.96</v>
      </c>
    </row>
    <row r="879" customFormat="false" ht="15" hidden="false" customHeight="true" outlineLevel="0" collapsed="false">
      <c r="A879" s="6" t="n">
        <v>862</v>
      </c>
      <c r="B879" s="11" t="n">
        <f aca="true">NORMINV(RAND(),$B$5,$B$6)</f>
        <v>2062.18851595724</v>
      </c>
      <c r="C879" s="11" t="n">
        <f aca="false">MAX(ROUND(B879,0),500)</f>
        <v>2062</v>
      </c>
      <c r="D879" s="8" t="n">
        <f aca="true">MIN(MAX($B$12+NORMINV(RAND(),0,$B$13),0.2),0.95)</f>
        <v>0.586107479055661</v>
      </c>
      <c r="E879" s="11" t="n">
        <f aca="false">ROUND(C879*D879,0)</f>
        <v>1209</v>
      </c>
      <c r="F879" s="20" t="n">
        <f aca="false">C879*(0.6*$B$8+0.15*$B$9+0.19*$B$10+0.06*$B$11)</f>
        <v>34889.04</v>
      </c>
      <c r="G879" s="20" t="n">
        <f aca="false">E879*$B$7</f>
        <v>54405</v>
      </c>
      <c r="H879" s="20" t="n">
        <f aca="false">E879*$B$14</f>
        <v>18135</v>
      </c>
      <c r="I879" s="20" t="n">
        <f aca="false">F879+G879+H879</f>
        <v>107429.04</v>
      </c>
    </row>
    <row r="880" customFormat="false" ht="15" hidden="false" customHeight="true" outlineLevel="0" collapsed="false">
      <c r="A880" s="6" t="n">
        <v>863</v>
      </c>
      <c r="B880" s="11" t="n">
        <f aca="true">NORMINV(RAND(),$B$5,$B$6)</f>
        <v>2005.05045034215</v>
      </c>
      <c r="C880" s="11" t="n">
        <f aca="false">MAX(ROUND(B880,0),500)</f>
        <v>2005</v>
      </c>
      <c r="D880" s="8" t="n">
        <f aca="true">MIN(MAX($B$12+NORMINV(RAND(),0,$B$13),0.2),0.95)</f>
        <v>0.531487612427023</v>
      </c>
      <c r="E880" s="11" t="n">
        <f aca="false">ROUND(C880*D880,0)</f>
        <v>1066</v>
      </c>
      <c r="F880" s="20" t="n">
        <f aca="false">C880*(0.6*$B$8+0.15*$B$9+0.19*$B$10+0.06*$B$11)</f>
        <v>33924.6</v>
      </c>
      <c r="G880" s="20" t="n">
        <f aca="false">E880*$B$7</f>
        <v>47970</v>
      </c>
      <c r="H880" s="20" t="n">
        <f aca="false">E880*$B$14</f>
        <v>15990</v>
      </c>
      <c r="I880" s="20" t="n">
        <f aca="false">F880+G880+H880</f>
        <v>97884.6</v>
      </c>
    </row>
    <row r="881" customFormat="false" ht="15" hidden="false" customHeight="true" outlineLevel="0" collapsed="false">
      <c r="A881" s="6" t="n">
        <v>864</v>
      </c>
      <c r="B881" s="11" t="n">
        <f aca="true">NORMINV(RAND(),$B$5,$B$6)</f>
        <v>2268.63995016119</v>
      </c>
      <c r="C881" s="11" t="n">
        <f aca="false">MAX(ROUND(B881,0),500)</f>
        <v>2269</v>
      </c>
      <c r="D881" s="8" t="n">
        <f aca="true">MIN(MAX($B$12+NORMINV(RAND(),0,$B$13),0.2),0.95)</f>
        <v>0.553625534536142</v>
      </c>
      <c r="E881" s="11" t="n">
        <f aca="false">ROUND(C881*D881,0)</f>
        <v>1256</v>
      </c>
      <c r="F881" s="20" t="n">
        <f aca="false">C881*(0.6*$B$8+0.15*$B$9+0.19*$B$10+0.06*$B$11)</f>
        <v>38391.48</v>
      </c>
      <c r="G881" s="20" t="n">
        <f aca="false">E881*$B$7</f>
        <v>56520</v>
      </c>
      <c r="H881" s="20" t="n">
        <f aca="false">E881*$B$14</f>
        <v>18840</v>
      </c>
      <c r="I881" s="20" t="n">
        <f aca="false">F881+G881+H881</f>
        <v>113751.48</v>
      </c>
    </row>
    <row r="882" customFormat="false" ht="15" hidden="false" customHeight="true" outlineLevel="0" collapsed="false">
      <c r="A882" s="6" t="n">
        <v>865</v>
      </c>
      <c r="B882" s="11" t="n">
        <f aca="true">NORMINV(RAND(),$B$5,$B$6)</f>
        <v>1506.57799280361</v>
      </c>
      <c r="C882" s="11" t="n">
        <f aca="false">MAX(ROUND(B882,0),500)</f>
        <v>1507</v>
      </c>
      <c r="D882" s="8" t="n">
        <f aca="true">MIN(MAX($B$12+NORMINV(RAND(),0,$B$13),0.2),0.95)</f>
        <v>0.543739805478472</v>
      </c>
      <c r="E882" s="11" t="n">
        <f aca="false">ROUND(C882*D882,0)</f>
        <v>819</v>
      </c>
      <c r="F882" s="20" t="n">
        <f aca="false">C882*(0.6*$B$8+0.15*$B$9+0.19*$B$10+0.06*$B$11)</f>
        <v>25498.44</v>
      </c>
      <c r="G882" s="20" t="n">
        <f aca="false">E882*$B$7</f>
        <v>36855</v>
      </c>
      <c r="H882" s="20" t="n">
        <f aca="false">E882*$B$14</f>
        <v>12285</v>
      </c>
      <c r="I882" s="20" t="n">
        <f aca="false">F882+G882+H882</f>
        <v>74638.44</v>
      </c>
    </row>
    <row r="883" customFormat="false" ht="15" hidden="false" customHeight="true" outlineLevel="0" collapsed="false">
      <c r="A883" s="6" t="n">
        <v>866</v>
      </c>
      <c r="B883" s="11" t="n">
        <f aca="true">NORMINV(RAND(),$B$5,$B$6)</f>
        <v>2443.96057789712</v>
      </c>
      <c r="C883" s="11" t="n">
        <f aca="false">MAX(ROUND(B883,0),500)</f>
        <v>2444</v>
      </c>
      <c r="D883" s="8" t="n">
        <f aca="true">MIN(MAX($B$12+NORMINV(RAND(),0,$B$13),0.2),0.95)</f>
        <v>0.496477714801707</v>
      </c>
      <c r="E883" s="11" t="n">
        <f aca="false">ROUND(C883*D883,0)</f>
        <v>1213</v>
      </c>
      <c r="F883" s="20" t="n">
        <f aca="false">C883*(0.6*$B$8+0.15*$B$9+0.19*$B$10+0.06*$B$11)</f>
        <v>41352.48</v>
      </c>
      <c r="G883" s="20" t="n">
        <f aca="false">E883*$B$7</f>
        <v>54585</v>
      </c>
      <c r="H883" s="20" t="n">
        <f aca="false">E883*$B$14</f>
        <v>18195</v>
      </c>
      <c r="I883" s="20" t="n">
        <f aca="false">F883+G883+H883</f>
        <v>114132.48</v>
      </c>
    </row>
    <row r="884" customFormat="false" ht="15" hidden="false" customHeight="true" outlineLevel="0" collapsed="false">
      <c r="A884" s="6" t="n">
        <v>867</v>
      </c>
      <c r="B884" s="11" t="n">
        <f aca="true">NORMINV(RAND(),$B$5,$B$6)</f>
        <v>1910.58237226016</v>
      </c>
      <c r="C884" s="11" t="n">
        <f aca="false">MAX(ROUND(B884,0),500)</f>
        <v>1911</v>
      </c>
      <c r="D884" s="8" t="n">
        <f aca="true">MIN(MAX($B$12+NORMINV(RAND(),0,$B$13),0.2),0.95)</f>
        <v>0.525611420709653</v>
      </c>
      <c r="E884" s="11" t="n">
        <f aca="false">ROUND(C884*D884,0)</f>
        <v>1004</v>
      </c>
      <c r="F884" s="20" t="n">
        <f aca="false">C884*(0.6*$B$8+0.15*$B$9+0.19*$B$10+0.06*$B$11)</f>
        <v>32334.12</v>
      </c>
      <c r="G884" s="20" t="n">
        <f aca="false">E884*$B$7</f>
        <v>45180</v>
      </c>
      <c r="H884" s="20" t="n">
        <f aca="false">E884*$B$14</f>
        <v>15060</v>
      </c>
      <c r="I884" s="20" t="n">
        <f aca="false">F884+G884+H884</f>
        <v>92574.12</v>
      </c>
    </row>
    <row r="885" customFormat="false" ht="15" hidden="false" customHeight="true" outlineLevel="0" collapsed="false">
      <c r="A885" s="6" t="n">
        <v>868</v>
      </c>
      <c r="B885" s="11" t="n">
        <f aca="true">NORMINV(RAND(),$B$5,$B$6)</f>
        <v>1992.31028207098</v>
      </c>
      <c r="C885" s="11" t="n">
        <f aca="false">MAX(ROUND(B885,0),500)</f>
        <v>1992</v>
      </c>
      <c r="D885" s="8" t="n">
        <f aca="true">MIN(MAX($B$12+NORMINV(RAND(),0,$B$13),0.2),0.95)</f>
        <v>0.472213596890795</v>
      </c>
      <c r="E885" s="11" t="n">
        <f aca="false">ROUND(C885*D885,0)</f>
        <v>941</v>
      </c>
      <c r="F885" s="20" t="n">
        <f aca="false">C885*(0.6*$B$8+0.15*$B$9+0.19*$B$10+0.06*$B$11)</f>
        <v>33704.64</v>
      </c>
      <c r="G885" s="20" t="n">
        <f aca="false">E885*$B$7</f>
        <v>42345</v>
      </c>
      <c r="H885" s="20" t="n">
        <f aca="false">E885*$B$14</f>
        <v>14115</v>
      </c>
      <c r="I885" s="20" t="n">
        <f aca="false">F885+G885+H885</f>
        <v>90164.64</v>
      </c>
    </row>
    <row r="886" customFormat="false" ht="15" hidden="false" customHeight="true" outlineLevel="0" collapsed="false">
      <c r="A886" s="6" t="n">
        <v>869</v>
      </c>
      <c r="B886" s="11" t="n">
        <f aca="true">NORMINV(RAND(),$B$5,$B$6)</f>
        <v>1010.77271672659</v>
      </c>
      <c r="C886" s="11" t="n">
        <f aca="false">MAX(ROUND(B886,0),500)</f>
        <v>1011</v>
      </c>
      <c r="D886" s="8" t="n">
        <f aca="true">MIN(MAX($B$12+NORMINV(RAND(),0,$B$13),0.2),0.95)</f>
        <v>0.584966855411009</v>
      </c>
      <c r="E886" s="11" t="n">
        <f aca="false">ROUND(C886*D886,0)</f>
        <v>591</v>
      </c>
      <c r="F886" s="20" t="n">
        <f aca="false">C886*(0.6*$B$8+0.15*$B$9+0.19*$B$10+0.06*$B$11)</f>
        <v>17106.12</v>
      </c>
      <c r="G886" s="20" t="n">
        <f aca="false">E886*$B$7</f>
        <v>26595</v>
      </c>
      <c r="H886" s="20" t="n">
        <f aca="false">E886*$B$14</f>
        <v>8865</v>
      </c>
      <c r="I886" s="20" t="n">
        <f aca="false">F886+G886+H886</f>
        <v>52566.12</v>
      </c>
    </row>
    <row r="887" customFormat="false" ht="15" hidden="false" customHeight="true" outlineLevel="0" collapsed="false">
      <c r="A887" s="6" t="n">
        <v>870</v>
      </c>
      <c r="B887" s="11" t="n">
        <f aca="true">NORMINV(RAND(),$B$5,$B$6)</f>
        <v>1787.11338653482</v>
      </c>
      <c r="C887" s="11" t="n">
        <f aca="false">MAX(ROUND(B887,0),500)</f>
        <v>1787</v>
      </c>
      <c r="D887" s="8" t="n">
        <f aca="true">MIN(MAX($B$12+NORMINV(RAND(),0,$B$13),0.2),0.95)</f>
        <v>0.56946937950651</v>
      </c>
      <c r="E887" s="11" t="n">
        <f aca="false">ROUND(C887*D887,0)</f>
        <v>1018</v>
      </c>
      <c r="F887" s="20" t="n">
        <f aca="false">C887*(0.6*$B$8+0.15*$B$9+0.19*$B$10+0.06*$B$11)</f>
        <v>30236.04</v>
      </c>
      <c r="G887" s="20" t="n">
        <f aca="false">E887*$B$7</f>
        <v>45810</v>
      </c>
      <c r="H887" s="20" t="n">
        <f aca="false">E887*$B$14</f>
        <v>15270</v>
      </c>
      <c r="I887" s="20" t="n">
        <f aca="false">F887+G887+H887</f>
        <v>91316.04</v>
      </c>
    </row>
    <row r="888" customFormat="false" ht="15" hidden="false" customHeight="true" outlineLevel="0" collapsed="false">
      <c r="A888" s="6" t="n">
        <v>871</v>
      </c>
      <c r="B888" s="11" t="n">
        <f aca="true">NORMINV(RAND(),$B$5,$B$6)</f>
        <v>1881.91535366252</v>
      </c>
      <c r="C888" s="11" t="n">
        <f aca="false">MAX(ROUND(B888,0),500)</f>
        <v>1882</v>
      </c>
      <c r="D888" s="8" t="n">
        <f aca="true">MIN(MAX($B$12+NORMINV(RAND(),0,$B$13),0.2),0.95)</f>
        <v>0.417499793897146</v>
      </c>
      <c r="E888" s="11" t="n">
        <f aca="false">ROUND(C888*D888,0)</f>
        <v>786</v>
      </c>
      <c r="F888" s="20" t="n">
        <f aca="false">C888*(0.6*$B$8+0.15*$B$9+0.19*$B$10+0.06*$B$11)</f>
        <v>31843.44</v>
      </c>
      <c r="G888" s="20" t="n">
        <f aca="false">E888*$B$7</f>
        <v>35370</v>
      </c>
      <c r="H888" s="20" t="n">
        <f aca="false">E888*$B$14</f>
        <v>11790</v>
      </c>
      <c r="I888" s="20" t="n">
        <f aca="false">F888+G888+H888</f>
        <v>79003.44</v>
      </c>
    </row>
    <row r="889" customFormat="false" ht="15" hidden="false" customHeight="true" outlineLevel="0" collapsed="false">
      <c r="A889" s="6" t="n">
        <v>872</v>
      </c>
      <c r="B889" s="11" t="n">
        <f aca="true">NORMINV(RAND(),$B$5,$B$6)</f>
        <v>1985.21561668701</v>
      </c>
      <c r="C889" s="11" t="n">
        <f aca="false">MAX(ROUND(B889,0),500)</f>
        <v>1985</v>
      </c>
      <c r="D889" s="8" t="n">
        <f aca="true">MIN(MAX($B$12+NORMINV(RAND(),0,$B$13),0.2),0.95)</f>
        <v>0.414089172759359</v>
      </c>
      <c r="E889" s="11" t="n">
        <f aca="false">ROUND(C889*D889,0)</f>
        <v>822</v>
      </c>
      <c r="F889" s="20" t="n">
        <f aca="false">C889*(0.6*$B$8+0.15*$B$9+0.19*$B$10+0.06*$B$11)</f>
        <v>33586.2</v>
      </c>
      <c r="G889" s="20" t="n">
        <f aca="false">E889*$B$7</f>
        <v>36990</v>
      </c>
      <c r="H889" s="20" t="n">
        <f aca="false">E889*$B$14</f>
        <v>12330</v>
      </c>
      <c r="I889" s="20" t="n">
        <f aca="false">F889+G889+H889</f>
        <v>82906.2</v>
      </c>
    </row>
    <row r="890" customFormat="false" ht="15" hidden="false" customHeight="true" outlineLevel="0" collapsed="false">
      <c r="A890" s="6" t="n">
        <v>873</v>
      </c>
      <c r="B890" s="11" t="n">
        <f aca="true">NORMINV(RAND(),$B$5,$B$6)</f>
        <v>1591.64439249132</v>
      </c>
      <c r="C890" s="11" t="n">
        <f aca="false">MAX(ROUND(B890,0),500)</f>
        <v>1592</v>
      </c>
      <c r="D890" s="8" t="n">
        <f aca="true">MIN(MAX($B$12+NORMINV(RAND(),0,$B$13),0.2),0.95)</f>
        <v>0.579801236214992</v>
      </c>
      <c r="E890" s="11" t="n">
        <f aca="false">ROUND(C890*D890,0)</f>
        <v>923</v>
      </c>
      <c r="F890" s="20" t="n">
        <f aca="false">C890*(0.6*$B$8+0.15*$B$9+0.19*$B$10+0.06*$B$11)</f>
        <v>26936.64</v>
      </c>
      <c r="G890" s="20" t="n">
        <f aca="false">E890*$B$7</f>
        <v>41535</v>
      </c>
      <c r="H890" s="20" t="n">
        <f aca="false">E890*$B$14</f>
        <v>13845</v>
      </c>
      <c r="I890" s="20" t="n">
        <f aca="false">F890+G890+H890</f>
        <v>82316.64</v>
      </c>
    </row>
    <row r="891" customFormat="false" ht="15" hidden="false" customHeight="true" outlineLevel="0" collapsed="false">
      <c r="A891" s="6" t="n">
        <v>874</v>
      </c>
      <c r="B891" s="11" t="n">
        <f aca="true">NORMINV(RAND(),$B$5,$B$6)</f>
        <v>1946.68059103979</v>
      </c>
      <c r="C891" s="11" t="n">
        <f aca="false">MAX(ROUND(B891,0),500)</f>
        <v>1947</v>
      </c>
      <c r="D891" s="8" t="n">
        <f aca="true">MIN(MAX($B$12+NORMINV(RAND(),0,$B$13),0.2),0.95)</f>
        <v>0.58641840345075</v>
      </c>
      <c r="E891" s="11" t="n">
        <f aca="false">ROUND(C891*D891,0)</f>
        <v>1142</v>
      </c>
      <c r="F891" s="20" t="n">
        <f aca="false">C891*(0.6*$B$8+0.15*$B$9+0.19*$B$10+0.06*$B$11)</f>
        <v>32943.24</v>
      </c>
      <c r="G891" s="20" t="n">
        <f aca="false">E891*$B$7</f>
        <v>51390</v>
      </c>
      <c r="H891" s="20" t="n">
        <f aca="false">E891*$B$14</f>
        <v>17130</v>
      </c>
      <c r="I891" s="20" t="n">
        <f aca="false">F891+G891+H891</f>
        <v>101463.24</v>
      </c>
    </row>
    <row r="892" customFormat="false" ht="15" hidden="false" customHeight="true" outlineLevel="0" collapsed="false">
      <c r="A892" s="6" t="n">
        <v>875</v>
      </c>
      <c r="B892" s="11" t="n">
        <f aca="true">NORMINV(RAND(),$B$5,$B$6)</f>
        <v>2321.62685165308</v>
      </c>
      <c r="C892" s="11" t="n">
        <f aca="false">MAX(ROUND(B892,0),500)</f>
        <v>2322</v>
      </c>
      <c r="D892" s="8" t="n">
        <f aca="true">MIN(MAX($B$12+NORMINV(RAND(),0,$B$13),0.2),0.95)</f>
        <v>0.658610243464316</v>
      </c>
      <c r="E892" s="11" t="n">
        <f aca="false">ROUND(C892*D892,0)</f>
        <v>1529</v>
      </c>
      <c r="F892" s="20" t="n">
        <f aca="false">C892*(0.6*$B$8+0.15*$B$9+0.19*$B$10+0.06*$B$11)</f>
        <v>39288.24</v>
      </c>
      <c r="G892" s="20" t="n">
        <f aca="false">E892*$B$7</f>
        <v>68805</v>
      </c>
      <c r="H892" s="20" t="n">
        <f aca="false">E892*$B$14</f>
        <v>22935</v>
      </c>
      <c r="I892" s="20" t="n">
        <f aca="false">F892+G892+H892</f>
        <v>131028.24</v>
      </c>
    </row>
    <row r="893" customFormat="false" ht="15" hidden="false" customHeight="true" outlineLevel="0" collapsed="false">
      <c r="A893" s="6" t="n">
        <v>876</v>
      </c>
      <c r="B893" s="11" t="n">
        <f aca="true">NORMINV(RAND(),$B$5,$B$6)</f>
        <v>1840.90236926849</v>
      </c>
      <c r="C893" s="11" t="n">
        <f aca="false">MAX(ROUND(B893,0),500)</f>
        <v>1841</v>
      </c>
      <c r="D893" s="8" t="n">
        <f aca="true">MIN(MAX($B$12+NORMINV(RAND(),0,$B$13),0.2),0.95)</f>
        <v>0.588111478348746</v>
      </c>
      <c r="E893" s="11" t="n">
        <f aca="false">ROUND(C893*D893,0)</f>
        <v>1083</v>
      </c>
      <c r="F893" s="20" t="n">
        <f aca="false">C893*(0.6*$B$8+0.15*$B$9+0.19*$B$10+0.06*$B$11)</f>
        <v>31149.72</v>
      </c>
      <c r="G893" s="20" t="n">
        <f aca="false">E893*$B$7</f>
        <v>48735</v>
      </c>
      <c r="H893" s="20" t="n">
        <f aca="false">E893*$B$14</f>
        <v>16245</v>
      </c>
      <c r="I893" s="20" t="n">
        <f aca="false">F893+G893+H893</f>
        <v>96129.72</v>
      </c>
    </row>
    <row r="894" customFormat="false" ht="15" hidden="false" customHeight="true" outlineLevel="0" collapsed="false">
      <c r="A894" s="6" t="n">
        <v>877</v>
      </c>
      <c r="B894" s="11" t="n">
        <f aca="true">NORMINV(RAND(),$B$5,$B$6)</f>
        <v>2164.10764735786</v>
      </c>
      <c r="C894" s="11" t="n">
        <f aca="false">MAX(ROUND(B894,0),500)</f>
        <v>2164</v>
      </c>
      <c r="D894" s="8" t="n">
        <f aca="true">MIN(MAX($B$12+NORMINV(RAND(),0,$B$13),0.2),0.95)</f>
        <v>0.525332341268091</v>
      </c>
      <c r="E894" s="11" t="n">
        <f aca="false">ROUND(C894*D894,0)</f>
        <v>1137</v>
      </c>
      <c r="F894" s="20" t="n">
        <f aca="false">C894*(0.6*$B$8+0.15*$B$9+0.19*$B$10+0.06*$B$11)</f>
        <v>36614.88</v>
      </c>
      <c r="G894" s="20" t="n">
        <f aca="false">E894*$B$7</f>
        <v>51165</v>
      </c>
      <c r="H894" s="20" t="n">
        <f aca="false">E894*$B$14</f>
        <v>17055</v>
      </c>
      <c r="I894" s="20" t="n">
        <f aca="false">F894+G894+H894</f>
        <v>104834.88</v>
      </c>
    </row>
    <row r="895" customFormat="false" ht="15" hidden="false" customHeight="true" outlineLevel="0" collapsed="false">
      <c r="A895" s="6" t="n">
        <v>878</v>
      </c>
      <c r="B895" s="11" t="n">
        <f aca="true">NORMINV(RAND(),$B$5,$B$6)</f>
        <v>2455.24473919452</v>
      </c>
      <c r="C895" s="11" t="n">
        <f aca="false">MAX(ROUND(B895,0),500)</f>
        <v>2455</v>
      </c>
      <c r="D895" s="8" t="n">
        <f aca="true">MIN(MAX($B$12+NORMINV(RAND(),0,$B$13),0.2),0.95)</f>
        <v>0.489508448433603</v>
      </c>
      <c r="E895" s="11" t="n">
        <f aca="false">ROUND(C895*D895,0)</f>
        <v>1202</v>
      </c>
      <c r="F895" s="20" t="n">
        <f aca="false">C895*(0.6*$B$8+0.15*$B$9+0.19*$B$10+0.06*$B$11)</f>
        <v>41538.6</v>
      </c>
      <c r="G895" s="20" t="n">
        <f aca="false">E895*$B$7</f>
        <v>54090</v>
      </c>
      <c r="H895" s="20" t="n">
        <f aca="false">E895*$B$14</f>
        <v>18030</v>
      </c>
      <c r="I895" s="20" t="n">
        <f aca="false">F895+G895+H895</f>
        <v>113658.6</v>
      </c>
    </row>
    <row r="896" customFormat="false" ht="15" hidden="false" customHeight="true" outlineLevel="0" collapsed="false">
      <c r="A896" s="6" t="n">
        <v>879</v>
      </c>
      <c r="B896" s="11" t="n">
        <f aca="true">NORMINV(RAND(),$B$5,$B$6)</f>
        <v>2164.64298550088</v>
      </c>
      <c r="C896" s="11" t="n">
        <f aca="false">MAX(ROUND(B896,0),500)</f>
        <v>2165</v>
      </c>
      <c r="D896" s="8" t="n">
        <f aca="true">MIN(MAX($B$12+NORMINV(RAND(),0,$B$13),0.2),0.95)</f>
        <v>0.542940566437368</v>
      </c>
      <c r="E896" s="11" t="n">
        <f aca="false">ROUND(C896*D896,0)</f>
        <v>1175</v>
      </c>
      <c r="F896" s="20" t="n">
        <f aca="false">C896*(0.6*$B$8+0.15*$B$9+0.19*$B$10+0.06*$B$11)</f>
        <v>36631.8</v>
      </c>
      <c r="G896" s="20" t="n">
        <f aca="false">E896*$B$7</f>
        <v>52875</v>
      </c>
      <c r="H896" s="20" t="n">
        <f aca="false">E896*$B$14</f>
        <v>17625</v>
      </c>
      <c r="I896" s="20" t="n">
        <f aca="false">F896+G896+H896</f>
        <v>107131.8</v>
      </c>
    </row>
    <row r="897" customFormat="false" ht="15" hidden="false" customHeight="true" outlineLevel="0" collapsed="false">
      <c r="A897" s="6" t="n">
        <v>880</v>
      </c>
      <c r="B897" s="11" t="n">
        <f aca="true">NORMINV(RAND(),$B$5,$B$6)</f>
        <v>2406.9121702966</v>
      </c>
      <c r="C897" s="11" t="n">
        <f aca="false">MAX(ROUND(B897,0),500)</f>
        <v>2407</v>
      </c>
      <c r="D897" s="8" t="n">
        <f aca="true">MIN(MAX($B$12+NORMINV(RAND(),0,$B$13),0.2),0.95)</f>
        <v>0.538625287972767</v>
      </c>
      <c r="E897" s="11" t="n">
        <f aca="false">ROUND(C897*D897,0)</f>
        <v>1296</v>
      </c>
      <c r="F897" s="20" t="n">
        <f aca="false">C897*(0.6*$B$8+0.15*$B$9+0.19*$B$10+0.06*$B$11)</f>
        <v>40726.44</v>
      </c>
      <c r="G897" s="20" t="n">
        <f aca="false">E897*$B$7</f>
        <v>58320</v>
      </c>
      <c r="H897" s="20" t="n">
        <f aca="false">E897*$B$14</f>
        <v>19440</v>
      </c>
      <c r="I897" s="20" t="n">
        <f aca="false">F897+G897+H897</f>
        <v>118486.44</v>
      </c>
    </row>
    <row r="898" customFormat="false" ht="15" hidden="false" customHeight="true" outlineLevel="0" collapsed="false">
      <c r="A898" s="6" t="n">
        <v>881</v>
      </c>
      <c r="B898" s="11" t="n">
        <f aca="true">NORMINV(RAND(),$B$5,$B$6)</f>
        <v>2135.06612278341</v>
      </c>
      <c r="C898" s="11" t="n">
        <f aca="false">MAX(ROUND(B898,0),500)</f>
        <v>2135</v>
      </c>
      <c r="D898" s="8" t="n">
        <f aca="true">MIN(MAX($B$12+NORMINV(RAND(),0,$B$13),0.2),0.95)</f>
        <v>0.480840663235542</v>
      </c>
      <c r="E898" s="11" t="n">
        <f aca="false">ROUND(C898*D898,0)</f>
        <v>1027</v>
      </c>
      <c r="F898" s="20" t="n">
        <f aca="false">C898*(0.6*$B$8+0.15*$B$9+0.19*$B$10+0.06*$B$11)</f>
        <v>36124.2</v>
      </c>
      <c r="G898" s="20" t="n">
        <f aca="false">E898*$B$7</f>
        <v>46215</v>
      </c>
      <c r="H898" s="20" t="n">
        <f aca="false">E898*$B$14</f>
        <v>15405</v>
      </c>
      <c r="I898" s="20" t="n">
        <f aca="false">F898+G898+H898</f>
        <v>97744.2</v>
      </c>
    </row>
    <row r="899" customFormat="false" ht="15" hidden="false" customHeight="true" outlineLevel="0" collapsed="false">
      <c r="A899" s="6" t="n">
        <v>882</v>
      </c>
      <c r="B899" s="11" t="n">
        <f aca="true">NORMINV(RAND(),$B$5,$B$6)</f>
        <v>2473.30083658983</v>
      </c>
      <c r="C899" s="11" t="n">
        <f aca="false">MAX(ROUND(B899,0),500)</f>
        <v>2473</v>
      </c>
      <c r="D899" s="8" t="n">
        <f aca="true">MIN(MAX($B$12+NORMINV(RAND(),0,$B$13),0.2),0.95)</f>
        <v>0.503835450396079</v>
      </c>
      <c r="E899" s="11" t="n">
        <f aca="false">ROUND(C899*D899,0)</f>
        <v>1246</v>
      </c>
      <c r="F899" s="20" t="n">
        <f aca="false">C899*(0.6*$B$8+0.15*$B$9+0.19*$B$10+0.06*$B$11)</f>
        <v>41843.16</v>
      </c>
      <c r="G899" s="20" t="n">
        <f aca="false">E899*$B$7</f>
        <v>56070</v>
      </c>
      <c r="H899" s="20" t="n">
        <f aca="false">E899*$B$14</f>
        <v>18690</v>
      </c>
      <c r="I899" s="20" t="n">
        <f aca="false">F899+G899+H899</f>
        <v>116603.16</v>
      </c>
    </row>
    <row r="900" customFormat="false" ht="15" hidden="false" customHeight="true" outlineLevel="0" collapsed="false">
      <c r="A900" s="6" t="n">
        <v>883</v>
      </c>
      <c r="B900" s="11" t="n">
        <f aca="true">NORMINV(RAND(),$B$5,$B$6)</f>
        <v>2209.81411579736</v>
      </c>
      <c r="C900" s="11" t="n">
        <f aca="false">MAX(ROUND(B900,0),500)</f>
        <v>2210</v>
      </c>
      <c r="D900" s="8" t="n">
        <f aca="true">MIN(MAX($B$12+NORMINV(RAND(),0,$B$13),0.2),0.95)</f>
        <v>0.60687230763781</v>
      </c>
      <c r="E900" s="11" t="n">
        <f aca="false">ROUND(C900*D900,0)</f>
        <v>1341</v>
      </c>
      <c r="F900" s="20" t="n">
        <f aca="false">C900*(0.6*$B$8+0.15*$B$9+0.19*$B$10+0.06*$B$11)</f>
        <v>37393.2</v>
      </c>
      <c r="G900" s="20" t="n">
        <f aca="false">E900*$B$7</f>
        <v>60345</v>
      </c>
      <c r="H900" s="20" t="n">
        <f aca="false">E900*$B$14</f>
        <v>20115</v>
      </c>
      <c r="I900" s="20" t="n">
        <f aca="false">F900+G900+H900</f>
        <v>117853.2</v>
      </c>
    </row>
    <row r="901" customFormat="false" ht="15" hidden="false" customHeight="true" outlineLevel="0" collapsed="false">
      <c r="A901" s="6" t="n">
        <v>884</v>
      </c>
      <c r="B901" s="11" t="n">
        <f aca="true">NORMINV(RAND(),$B$5,$B$6)</f>
        <v>1664.74045384985</v>
      </c>
      <c r="C901" s="11" t="n">
        <f aca="false">MAX(ROUND(B901,0),500)</f>
        <v>1665</v>
      </c>
      <c r="D901" s="8" t="n">
        <f aca="true">MIN(MAX($B$12+NORMINV(RAND(),0,$B$13),0.2),0.95)</f>
        <v>0.543671113881662</v>
      </c>
      <c r="E901" s="11" t="n">
        <f aca="false">ROUND(C901*D901,0)</f>
        <v>905</v>
      </c>
      <c r="F901" s="20" t="n">
        <f aca="false">C901*(0.6*$B$8+0.15*$B$9+0.19*$B$10+0.06*$B$11)</f>
        <v>28171.8</v>
      </c>
      <c r="G901" s="20" t="n">
        <f aca="false">E901*$B$7</f>
        <v>40725</v>
      </c>
      <c r="H901" s="20" t="n">
        <f aca="false">E901*$B$14</f>
        <v>13575</v>
      </c>
      <c r="I901" s="20" t="n">
        <f aca="false">F901+G901+H901</f>
        <v>82471.8</v>
      </c>
    </row>
    <row r="902" customFormat="false" ht="15" hidden="false" customHeight="true" outlineLevel="0" collapsed="false">
      <c r="A902" s="6" t="n">
        <v>885</v>
      </c>
      <c r="B902" s="11" t="n">
        <f aca="true">NORMINV(RAND(),$B$5,$B$6)</f>
        <v>1889.32877029552</v>
      </c>
      <c r="C902" s="11" t="n">
        <f aca="false">MAX(ROUND(B902,0),500)</f>
        <v>1889</v>
      </c>
      <c r="D902" s="8" t="n">
        <f aca="true">MIN(MAX($B$12+NORMINV(RAND(),0,$B$13),0.2),0.95)</f>
        <v>0.487037680240739</v>
      </c>
      <c r="E902" s="11" t="n">
        <f aca="false">ROUND(C902*D902,0)</f>
        <v>920</v>
      </c>
      <c r="F902" s="20" t="n">
        <f aca="false">C902*(0.6*$B$8+0.15*$B$9+0.19*$B$10+0.06*$B$11)</f>
        <v>31961.88</v>
      </c>
      <c r="G902" s="20" t="n">
        <f aca="false">E902*$B$7</f>
        <v>41400</v>
      </c>
      <c r="H902" s="20" t="n">
        <f aca="false">E902*$B$14</f>
        <v>13800</v>
      </c>
      <c r="I902" s="20" t="n">
        <f aca="false">F902+G902+H902</f>
        <v>87161.88</v>
      </c>
    </row>
    <row r="903" customFormat="false" ht="15" hidden="false" customHeight="true" outlineLevel="0" collapsed="false">
      <c r="A903" s="6" t="n">
        <v>886</v>
      </c>
      <c r="B903" s="11" t="n">
        <f aca="true">NORMINV(RAND(),$B$5,$B$6)</f>
        <v>2134.98502337618</v>
      </c>
      <c r="C903" s="11" t="n">
        <f aca="false">MAX(ROUND(B903,0),500)</f>
        <v>2135</v>
      </c>
      <c r="D903" s="8" t="n">
        <f aca="true">MIN(MAX($B$12+NORMINV(RAND(),0,$B$13),0.2),0.95)</f>
        <v>0.597870413670322</v>
      </c>
      <c r="E903" s="11" t="n">
        <f aca="false">ROUND(C903*D903,0)</f>
        <v>1276</v>
      </c>
      <c r="F903" s="20" t="n">
        <f aca="false">C903*(0.6*$B$8+0.15*$B$9+0.19*$B$10+0.06*$B$11)</f>
        <v>36124.2</v>
      </c>
      <c r="G903" s="20" t="n">
        <f aca="false">E903*$B$7</f>
        <v>57420</v>
      </c>
      <c r="H903" s="20" t="n">
        <f aca="false">E903*$B$14</f>
        <v>19140</v>
      </c>
      <c r="I903" s="20" t="n">
        <f aca="false">F903+G903+H903</f>
        <v>112684.2</v>
      </c>
    </row>
    <row r="904" customFormat="false" ht="15" hidden="false" customHeight="true" outlineLevel="0" collapsed="false">
      <c r="A904" s="6" t="n">
        <v>887</v>
      </c>
      <c r="B904" s="11" t="n">
        <f aca="true">NORMINV(RAND(),$B$5,$B$6)</f>
        <v>1824.8024311799</v>
      </c>
      <c r="C904" s="11" t="n">
        <f aca="false">MAX(ROUND(B904,0),500)</f>
        <v>1825</v>
      </c>
      <c r="D904" s="8" t="n">
        <f aca="true">MIN(MAX($B$12+NORMINV(RAND(),0,$B$13),0.2),0.95)</f>
        <v>0.585334092454003</v>
      </c>
      <c r="E904" s="11" t="n">
        <f aca="false">ROUND(C904*D904,0)</f>
        <v>1068</v>
      </c>
      <c r="F904" s="20" t="n">
        <f aca="false">C904*(0.6*$B$8+0.15*$B$9+0.19*$B$10+0.06*$B$11)</f>
        <v>30879</v>
      </c>
      <c r="G904" s="20" t="n">
        <f aca="false">E904*$B$7</f>
        <v>48060</v>
      </c>
      <c r="H904" s="20" t="n">
        <f aca="false">E904*$B$14</f>
        <v>16020</v>
      </c>
      <c r="I904" s="20" t="n">
        <f aca="false">F904+G904+H904</f>
        <v>94959</v>
      </c>
    </row>
    <row r="905" customFormat="false" ht="15" hidden="false" customHeight="true" outlineLevel="0" collapsed="false">
      <c r="A905" s="6" t="n">
        <v>888</v>
      </c>
      <c r="B905" s="11" t="n">
        <f aca="true">NORMINV(RAND(),$B$5,$B$6)</f>
        <v>2278.61031243335</v>
      </c>
      <c r="C905" s="11" t="n">
        <f aca="false">MAX(ROUND(B905,0),500)</f>
        <v>2279</v>
      </c>
      <c r="D905" s="8" t="n">
        <f aca="true">MIN(MAX($B$12+NORMINV(RAND(),0,$B$13),0.2),0.95)</f>
        <v>0.552974009904735</v>
      </c>
      <c r="E905" s="11" t="n">
        <f aca="false">ROUND(C905*D905,0)</f>
        <v>1260</v>
      </c>
      <c r="F905" s="20" t="n">
        <f aca="false">C905*(0.6*$B$8+0.15*$B$9+0.19*$B$10+0.06*$B$11)</f>
        <v>38560.68</v>
      </c>
      <c r="G905" s="20" t="n">
        <f aca="false">E905*$B$7</f>
        <v>56700</v>
      </c>
      <c r="H905" s="20" t="n">
        <f aca="false">E905*$B$14</f>
        <v>18900</v>
      </c>
      <c r="I905" s="20" t="n">
        <f aca="false">F905+G905+H905</f>
        <v>114160.68</v>
      </c>
    </row>
    <row r="906" customFormat="false" ht="15" hidden="false" customHeight="true" outlineLevel="0" collapsed="false">
      <c r="A906" s="6" t="n">
        <v>889</v>
      </c>
      <c r="B906" s="11" t="n">
        <f aca="true">NORMINV(RAND(),$B$5,$B$6)</f>
        <v>2124.21305594489</v>
      </c>
      <c r="C906" s="11" t="n">
        <f aca="false">MAX(ROUND(B906,0),500)</f>
        <v>2124</v>
      </c>
      <c r="D906" s="8" t="n">
        <f aca="true">MIN(MAX($B$12+NORMINV(RAND(),0,$B$13),0.2),0.95)</f>
        <v>0.606365282068808</v>
      </c>
      <c r="E906" s="11" t="n">
        <f aca="false">ROUND(C906*D906,0)</f>
        <v>1288</v>
      </c>
      <c r="F906" s="20" t="n">
        <f aca="false">C906*(0.6*$B$8+0.15*$B$9+0.19*$B$10+0.06*$B$11)</f>
        <v>35938.08</v>
      </c>
      <c r="G906" s="20" t="n">
        <f aca="false">E906*$B$7</f>
        <v>57960</v>
      </c>
      <c r="H906" s="20" t="n">
        <f aca="false">E906*$B$14</f>
        <v>19320</v>
      </c>
      <c r="I906" s="20" t="n">
        <f aca="false">F906+G906+H906</f>
        <v>113218.08</v>
      </c>
    </row>
    <row r="907" customFormat="false" ht="15" hidden="false" customHeight="true" outlineLevel="0" collapsed="false">
      <c r="A907" s="6" t="n">
        <v>890</v>
      </c>
      <c r="B907" s="11" t="n">
        <f aca="true">NORMINV(RAND(),$B$5,$B$6)</f>
        <v>2397.98984535407</v>
      </c>
      <c r="C907" s="11" t="n">
        <f aca="false">MAX(ROUND(B907,0),500)</f>
        <v>2398</v>
      </c>
      <c r="D907" s="8" t="n">
        <f aca="true">MIN(MAX($B$12+NORMINV(RAND(),0,$B$13),0.2),0.95)</f>
        <v>0.399749344893866</v>
      </c>
      <c r="E907" s="11" t="n">
        <f aca="false">ROUND(C907*D907,0)</f>
        <v>959</v>
      </c>
      <c r="F907" s="20" t="n">
        <f aca="false">C907*(0.6*$B$8+0.15*$B$9+0.19*$B$10+0.06*$B$11)</f>
        <v>40574.16</v>
      </c>
      <c r="G907" s="20" t="n">
        <f aca="false">E907*$B$7</f>
        <v>43155</v>
      </c>
      <c r="H907" s="20" t="n">
        <f aca="false">E907*$B$14</f>
        <v>14385</v>
      </c>
      <c r="I907" s="20" t="n">
        <f aca="false">F907+G907+H907</f>
        <v>98114.16</v>
      </c>
    </row>
    <row r="908" customFormat="false" ht="15" hidden="false" customHeight="true" outlineLevel="0" collapsed="false">
      <c r="A908" s="6" t="n">
        <v>891</v>
      </c>
      <c r="B908" s="11" t="n">
        <f aca="true">NORMINV(RAND(),$B$5,$B$6)</f>
        <v>2415.55515357527</v>
      </c>
      <c r="C908" s="11" t="n">
        <f aca="false">MAX(ROUND(B908,0),500)</f>
        <v>2416</v>
      </c>
      <c r="D908" s="8" t="n">
        <f aca="true">MIN(MAX($B$12+NORMINV(RAND(),0,$B$13),0.2),0.95)</f>
        <v>0.479799330359705</v>
      </c>
      <c r="E908" s="11" t="n">
        <f aca="false">ROUND(C908*D908,0)</f>
        <v>1159</v>
      </c>
      <c r="F908" s="20" t="n">
        <f aca="false">C908*(0.6*$B$8+0.15*$B$9+0.19*$B$10+0.06*$B$11)</f>
        <v>40878.72</v>
      </c>
      <c r="G908" s="20" t="n">
        <f aca="false">E908*$B$7</f>
        <v>52155</v>
      </c>
      <c r="H908" s="20" t="n">
        <f aca="false">E908*$B$14</f>
        <v>17385</v>
      </c>
      <c r="I908" s="20" t="n">
        <f aca="false">F908+G908+H908</f>
        <v>110418.72</v>
      </c>
    </row>
    <row r="909" customFormat="false" ht="15" hidden="false" customHeight="true" outlineLevel="0" collapsed="false">
      <c r="A909" s="6" t="n">
        <v>892</v>
      </c>
      <c r="B909" s="11" t="n">
        <f aca="true">NORMINV(RAND(),$B$5,$B$6)</f>
        <v>2148.42642340119</v>
      </c>
      <c r="C909" s="11" t="n">
        <f aca="false">MAX(ROUND(B909,0),500)</f>
        <v>2148</v>
      </c>
      <c r="D909" s="8" t="n">
        <f aca="true">MIN(MAX($B$12+NORMINV(RAND(),0,$B$13),0.2),0.95)</f>
        <v>0.622911214175764</v>
      </c>
      <c r="E909" s="11" t="n">
        <f aca="false">ROUND(C909*D909,0)</f>
        <v>1338</v>
      </c>
      <c r="F909" s="20" t="n">
        <f aca="false">C909*(0.6*$B$8+0.15*$B$9+0.19*$B$10+0.06*$B$11)</f>
        <v>36344.16</v>
      </c>
      <c r="G909" s="20" t="n">
        <f aca="false">E909*$B$7</f>
        <v>60210</v>
      </c>
      <c r="H909" s="20" t="n">
        <f aca="false">E909*$B$14</f>
        <v>20070</v>
      </c>
      <c r="I909" s="20" t="n">
        <f aca="false">F909+G909+H909</f>
        <v>116624.16</v>
      </c>
    </row>
    <row r="910" customFormat="false" ht="15" hidden="false" customHeight="true" outlineLevel="0" collapsed="false">
      <c r="A910" s="6" t="n">
        <v>893</v>
      </c>
      <c r="B910" s="11" t="n">
        <f aca="true">NORMINV(RAND(),$B$5,$B$6)</f>
        <v>1569.62983411603</v>
      </c>
      <c r="C910" s="11" t="n">
        <f aca="false">MAX(ROUND(B910,0),500)</f>
        <v>1570</v>
      </c>
      <c r="D910" s="8" t="n">
        <f aca="true">MIN(MAX($B$12+NORMINV(RAND(),0,$B$13),0.2),0.95)</f>
        <v>0.522715364933292</v>
      </c>
      <c r="E910" s="11" t="n">
        <f aca="false">ROUND(C910*D910,0)</f>
        <v>821</v>
      </c>
      <c r="F910" s="20" t="n">
        <f aca="false">C910*(0.6*$B$8+0.15*$B$9+0.19*$B$10+0.06*$B$11)</f>
        <v>26564.4</v>
      </c>
      <c r="G910" s="20" t="n">
        <f aca="false">E910*$B$7</f>
        <v>36945</v>
      </c>
      <c r="H910" s="20" t="n">
        <f aca="false">E910*$B$14</f>
        <v>12315</v>
      </c>
      <c r="I910" s="20" t="n">
        <f aca="false">F910+G910+H910</f>
        <v>75824.4</v>
      </c>
    </row>
    <row r="911" customFormat="false" ht="15" hidden="false" customHeight="true" outlineLevel="0" collapsed="false">
      <c r="A911" s="6" t="n">
        <v>894</v>
      </c>
      <c r="B911" s="11" t="n">
        <f aca="true">NORMINV(RAND(),$B$5,$B$6)</f>
        <v>1909.74868157396</v>
      </c>
      <c r="C911" s="11" t="n">
        <f aca="false">MAX(ROUND(B911,0),500)</f>
        <v>1910</v>
      </c>
      <c r="D911" s="8" t="n">
        <f aca="true">MIN(MAX($B$12+NORMINV(RAND(),0,$B$13),0.2),0.95)</f>
        <v>0.579515727944291</v>
      </c>
      <c r="E911" s="11" t="n">
        <f aca="false">ROUND(C911*D911,0)</f>
        <v>1107</v>
      </c>
      <c r="F911" s="20" t="n">
        <f aca="false">C911*(0.6*$B$8+0.15*$B$9+0.19*$B$10+0.06*$B$11)</f>
        <v>32317.2</v>
      </c>
      <c r="G911" s="20" t="n">
        <f aca="false">E911*$B$7</f>
        <v>49815</v>
      </c>
      <c r="H911" s="20" t="n">
        <f aca="false">E911*$B$14</f>
        <v>16605</v>
      </c>
      <c r="I911" s="20" t="n">
        <f aca="false">F911+G911+H911</f>
        <v>98737.2</v>
      </c>
    </row>
    <row r="912" customFormat="false" ht="15" hidden="false" customHeight="true" outlineLevel="0" collapsed="false">
      <c r="A912" s="6" t="n">
        <v>895</v>
      </c>
      <c r="B912" s="11" t="n">
        <f aca="true">NORMINV(RAND(),$B$5,$B$6)</f>
        <v>1750.41788335557</v>
      </c>
      <c r="C912" s="11" t="n">
        <f aca="false">MAX(ROUND(B912,0),500)</f>
        <v>1750</v>
      </c>
      <c r="D912" s="8" t="n">
        <f aca="true">MIN(MAX($B$12+NORMINV(RAND(),0,$B$13),0.2),0.95)</f>
        <v>0.583779239834016</v>
      </c>
      <c r="E912" s="11" t="n">
        <f aca="false">ROUND(C912*D912,0)</f>
        <v>1022</v>
      </c>
      <c r="F912" s="20" t="n">
        <f aca="false">C912*(0.6*$B$8+0.15*$B$9+0.19*$B$10+0.06*$B$11)</f>
        <v>29610</v>
      </c>
      <c r="G912" s="20" t="n">
        <f aca="false">E912*$B$7</f>
        <v>45990</v>
      </c>
      <c r="H912" s="20" t="n">
        <f aca="false">E912*$B$14</f>
        <v>15330</v>
      </c>
      <c r="I912" s="20" t="n">
        <f aca="false">F912+G912+H912</f>
        <v>90930</v>
      </c>
    </row>
    <row r="913" customFormat="false" ht="15" hidden="false" customHeight="true" outlineLevel="0" collapsed="false">
      <c r="A913" s="6" t="n">
        <v>896</v>
      </c>
      <c r="B913" s="11" t="n">
        <f aca="true">NORMINV(RAND(),$B$5,$B$6)</f>
        <v>2043.33928873859</v>
      </c>
      <c r="C913" s="11" t="n">
        <f aca="false">MAX(ROUND(B913,0),500)</f>
        <v>2043</v>
      </c>
      <c r="D913" s="8" t="n">
        <f aca="true">MIN(MAX($B$12+NORMINV(RAND(),0,$B$13),0.2),0.95)</f>
        <v>0.492843218399057</v>
      </c>
      <c r="E913" s="11" t="n">
        <f aca="false">ROUND(C913*D913,0)</f>
        <v>1007</v>
      </c>
      <c r="F913" s="20" t="n">
        <f aca="false">C913*(0.6*$B$8+0.15*$B$9+0.19*$B$10+0.06*$B$11)</f>
        <v>34567.56</v>
      </c>
      <c r="G913" s="20" t="n">
        <f aca="false">E913*$B$7</f>
        <v>45315</v>
      </c>
      <c r="H913" s="20" t="n">
        <f aca="false">E913*$B$14</f>
        <v>15105</v>
      </c>
      <c r="I913" s="20" t="n">
        <f aca="false">F913+G913+H913</f>
        <v>94987.56</v>
      </c>
    </row>
    <row r="914" customFormat="false" ht="15" hidden="false" customHeight="true" outlineLevel="0" collapsed="false">
      <c r="A914" s="6" t="n">
        <v>897</v>
      </c>
      <c r="B914" s="11" t="n">
        <f aca="true">NORMINV(RAND(),$B$5,$B$6)</f>
        <v>2515.62915926544</v>
      </c>
      <c r="C914" s="11" t="n">
        <f aca="false">MAX(ROUND(B914,0),500)</f>
        <v>2516</v>
      </c>
      <c r="D914" s="8" t="n">
        <f aca="true">MIN(MAX($B$12+NORMINV(RAND(),0,$B$13),0.2),0.95)</f>
        <v>0.546965673886225</v>
      </c>
      <c r="E914" s="11" t="n">
        <f aca="false">ROUND(C914*D914,0)</f>
        <v>1376</v>
      </c>
      <c r="F914" s="20" t="n">
        <f aca="false">C914*(0.6*$B$8+0.15*$B$9+0.19*$B$10+0.06*$B$11)</f>
        <v>42570.72</v>
      </c>
      <c r="G914" s="20" t="n">
        <f aca="false">E914*$B$7</f>
        <v>61920</v>
      </c>
      <c r="H914" s="20" t="n">
        <f aca="false">E914*$B$14</f>
        <v>20640</v>
      </c>
      <c r="I914" s="20" t="n">
        <f aca="false">F914+G914+H914</f>
        <v>125130.72</v>
      </c>
    </row>
    <row r="915" customFormat="false" ht="15" hidden="false" customHeight="true" outlineLevel="0" collapsed="false">
      <c r="A915" s="6" t="n">
        <v>898</v>
      </c>
      <c r="B915" s="11" t="n">
        <f aca="true">NORMINV(RAND(),$B$5,$B$6)</f>
        <v>2098.85256624168</v>
      </c>
      <c r="C915" s="11" t="n">
        <f aca="false">MAX(ROUND(B915,0),500)</f>
        <v>2099</v>
      </c>
      <c r="D915" s="8" t="n">
        <f aca="true">MIN(MAX($B$12+NORMINV(RAND(),0,$B$13),0.2),0.95)</f>
        <v>0.57939442151089</v>
      </c>
      <c r="E915" s="11" t="n">
        <f aca="false">ROUND(C915*D915,0)</f>
        <v>1216</v>
      </c>
      <c r="F915" s="20" t="n">
        <f aca="false">C915*(0.6*$B$8+0.15*$B$9+0.19*$B$10+0.06*$B$11)</f>
        <v>35515.08</v>
      </c>
      <c r="G915" s="20" t="n">
        <f aca="false">E915*$B$7</f>
        <v>54720</v>
      </c>
      <c r="H915" s="20" t="n">
        <f aca="false">E915*$B$14</f>
        <v>18240</v>
      </c>
      <c r="I915" s="20" t="n">
        <f aca="false">F915+G915+H915</f>
        <v>108475.08</v>
      </c>
    </row>
    <row r="916" customFormat="false" ht="15" hidden="false" customHeight="true" outlineLevel="0" collapsed="false">
      <c r="A916" s="6" t="n">
        <v>899</v>
      </c>
      <c r="B916" s="11" t="n">
        <f aca="true">NORMINV(RAND(),$B$5,$B$6)</f>
        <v>2288.79864839217</v>
      </c>
      <c r="C916" s="11" t="n">
        <f aca="false">MAX(ROUND(B916,0),500)</f>
        <v>2289</v>
      </c>
      <c r="D916" s="8" t="n">
        <f aca="true">MIN(MAX($B$12+NORMINV(RAND(),0,$B$13),0.2),0.95)</f>
        <v>0.490842402373306</v>
      </c>
      <c r="E916" s="11" t="n">
        <f aca="false">ROUND(C916*D916,0)</f>
        <v>1124</v>
      </c>
      <c r="F916" s="20" t="n">
        <f aca="false">C916*(0.6*$B$8+0.15*$B$9+0.19*$B$10+0.06*$B$11)</f>
        <v>38729.88</v>
      </c>
      <c r="G916" s="20" t="n">
        <f aca="false">E916*$B$7</f>
        <v>50580</v>
      </c>
      <c r="H916" s="20" t="n">
        <f aca="false">E916*$B$14</f>
        <v>16860</v>
      </c>
      <c r="I916" s="20" t="n">
        <f aca="false">F916+G916+H916</f>
        <v>106169.88</v>
      </c>
    </row>
    <row r="917" customFormat="false" ht="15" hidden="false" customHeight="true" outlineLevel="0" collapsed="false">
      <c r="A917" s="6" t="n">
        <v>900</v>
      </c>
      <c r="B917" s="11" t="n">
        <f aca="true">NORMINV(RAND(),$B$5,$B$6)</f>
        <v>1319.17928685793</v>
      </c>
      <c r="C917" s="11" t="n">
        <f aca="false">MAX(ROUND(B917,0),500)</f>
        <v>1319</v>
      </c>
      <c r="D917" s="8" t="n">
        <f aca="true">MIN(MAX($B$12+NORMINV(RAND(),0,$B$13),0.2),0.95)</f>
        <v>0.62943746371243</v>
      </c>
      <c r="E917" s="11" t="n">
        <f aca="false">ROUND(C917*D917,0)</f>
        <v>830</v>
      </c>
      <c r="F917" s="20" t="n">
        <f aca="false">C917*(0.6*$B$8+0.15*$B$9+0.19*$B$10+0.06*$B$11)</f>
        <v>22317.48</v>
      </c>
      <c r="G917" s="20" t="n">
        <f aca="false">E917*$B$7</f>
        <v>37350</v>
      </c>
      <c r="H917" s="20" t="n">
        <f aca="false">E917*$B$14</f>
        <v>12450</v>
      </c>
      <c r="I917" s="20" t="n">
        <f aca="false">F917+G917+H917</f>
        <v>72117.48</v>
      </c>
    </row>
    <row r="918" customFormat="false" ht="15" hidden="false" customHeight="true" outlineLevel="0" collapsed="false">
      <c r="A918" s="6" t="n">
        <v>901</v>
      </c>
      <c r="B918" s="11" t="n">
        <f aca="true">NORMINV(RAND(),$B$5,$B$6)</f>
        <v>2135.54600682133</v>
      </c>
      <c r="C918" s="11" t="n">
        <f aca="false">MAX(ROUND(B918,0),500)</f>
        <v>2136</v>
      </c>
      <c r="D918" s="8" t="n">
        <f aca="true">MIN(MAX($B$12+NORMINV(RAND(),0,$B$13),0.2),0.95)</f>
        <v>0.528103144483125</v>
      </c>
      <c r="E918" s="11" t="n">
        <f aca="false">ROUND(C918*D918,0)</f>
        <v>1128</v>
      </c>
      <c r="F918" s="20" t="n">
        <f aca="false">C918*(0.6*$B$8+0.15*$B$9+0.19*$B$10+0.06*$B$11)</f>
        <v>36141.12</v>
      </c>
      <c r="G918" s="20" t="n">
        <f aca="false">E918*$B$7</f>
        <v>50760</v>
      </c>
      <c r="H918" s="20" t="n">
        <f aca="false">E918*$B$14</f>
        <v>16920</v>
      </c>
      <c r="I918" s="20" t="n">
        <f aca="false">F918+G918+H918</f>
        <v>103821.12</v>
      </c>
    </row>
    <row r="919" customFormat="false" ht="15" hidden="false" customHeight="true" outlineLevel="0" collapsed="false">
      <c r="A919" s="6" t="n">
        <v>902</v>
      </c>
      <c r="B919" s="11" t="n">
        <f aca="true">NORMINV(RAND(),$B$5,$B$6)</f>
        <v>1690.35488458001</v>
      </c>
      <c r="C919" s="11" t="n">
        <f aca="false">MAX(ROUND(B919,0),500)</f>
        <v>1690</v>
      </c>
      <c r="D919" s="8" t="n">
        <f aca="true">MIN(MAX($B$12+NORMINV(RAND(),0,$B$13),0.2),0.95)</f>
        <v>0.591044728158111</v>
      </c>
      <c r="E919" s="11" t="n">
        <f aca="false">ROUND(C919*D919,0)</f>
        <v>999</v>
      </c>
      <c r="F919" s="20" t="n">
        <f aca="false">C919*(0.6*$B$8+0.15*$B$9+0.19*$B$10+0.06*$B$11)</f>
        <v>28594.8</v>
      </c>
      <c r="G919" s="20" t="n">
        <f aca="false">E919*$B$7</f>
        <v>44955</v>
      </c>
      <c r="H919" s="20" t="n">
        <f aca="false">E919*$B$14</f>
        <v>14985</v>
      </c>
      <c r="I919" s="20" t="n">
        <f aca="false">F919+G919+H919</f>
        <v>88534.8</v>
      </c>
    </row>
    <row r="920" customFormat="false" ht="15" hidden="false" customHeight="true" outlineLevel="0" collapsed="false">
      <c r="A920" s="6" t="n">
        <v>903</v>
      </c>
      <c r="B920" s="11" t="n">
        <f aca="true">NORMINV(RAND(),$B$5,$B$6)</f>
        <v>1106.38915887402</v>
      </c>
      <c r="C920" s="11" t="n">
        <f aca="false">MAX(ROUND(B920,0),500)</f>
        <v>1106</v>
      </c>
      <c r="D920" s="8" t="n">
        <f aca="true">MIN(MAX($B$12+NORMINV(RAND(),0,$B$13),0.2),0.95)</f>
        <v>0.563918611768221</v>
      </c>
      <c r="E920" s="11" t="n">
        <f aca="false">ROUND(C920*D920,0)</f>
        <v>624</v>
      </c>
      <c r="F920" s="20" t="n">
        <f aca="false">C920*(0.6*$B$8+0.15*$B$9+0.19*$B$10+0.06*$B$11)</f>
        <v>18713.52</v>
      </c>
      <c r="G920" s="20" t="n">
        <f aca="false">E920*$B$7</f>
        <v>28080</v>
      </c>
      <c r="H920" s="20" t="n">
        <f aca="false">E920*$B$14</f>
        <v>9360</v>
      </c>
      <c r="I920" s="20" t="n">
        <f aca="false">F920+G920+H920</f>
        <v>56153.52</v>
      </c>
    </row>
    <row r="921" customFormat="false" ht="15" hidden="false" customHeight="true" outlineLevel="0" collapsed="false">
      <c r="A921" s="6" t="n">
        <v>904</v>
      </c>
      <c r="B921" s="11" t="n">
        <f aca="true">NORMINV(RAND(),$B$5,$B$6)</f>
        <v>1941.94053431082</v>
      </c>
      <c r="C921" s="11" t="n">
        <f aca="false">MAX(ROUND(B921,0),500)</f>
        <v>1942</v>
      </c>
      <c r="D921" s="8" t="n">
        <f aca="true">MIN(MAX($B$12+NORMINV(RAND(),0,$B$13),0.2),0.95)</f>
        <v>0.529789713903252</v>
      </c>
      <c r="E921" s="11" t="n">
        <f aca="false">ROUND(C921*D921,0)</f>
        <v>1029</v>
      </c>
      <c r="F921" s="20" t="n">
        <f aca="false">C921*(0.6*$B$8+0.15*$B$9+0.19*$B$10+0.06*$B$11)</f>
        <v>32858.64</v>
      </c>
      <c r="G921" s="20" t="n">
        <f aca="false">E921*$B$7</f>
        <v>46305</v>
      </c>
      <c r="H921" s="20" t="n">
        <f aca="false">E921*$B$14</f>
        <v>15435</v>
      </c>
      <c r="I921" s="20" t="n">
        <f aca="false">F921+G921+H921</f>
        <v>94598.64</v>
      </c>
    </row>
    <row r="922" customFormat="false" ht="15" hidden="false" customHeight="true" outlineLevel="0" collapsed="false">
      <c r="A922" s="6" t="n">
        <v>905</v>
      </c>
      <c r="B922" s="11" t="n">
        <f aca="true">NORMINV(RAND(),$B$5,$B$6)</f>
        <v>1945.76527992584</v>
      </c>
      <c r="C922" s="11" t="n">
        <f aca="false">MAX(ROUND(B922,0),500)</f>
        <v>1946</v>
      </c>
      <c r="D922" s="8" t="n">
        <f aca="true">MIN(MAX($B$12+NORMINV(RAND(),0,$B$13),0.2),0.95)</f>
        <v>0.491968422019123</v>
      </c>
      <c r="E922" s="11" t="n">
        <f aca="false">ROUND(C922*D922,0)</f>
        <v>957</v>
      </c>
      <c r="F922" s="20" t="n">
        <f aca="false">C922*(0.6*$B$8+0.15*$B$9+0.19*$B$10+0.06*$B$11)</f>
        <v>32926.32</v>
      </c>
      <c r="G922" s="20" t="n">
        <f aca="false">E922*$B$7</f>
        <v>43065</v>
      </c>
      <c r="H922" s="20" t="n">
        <f aca="false">E922*$B$14</f>
        <v>14355</v>
      </c>
      <c r="I922" s="20" t="n">
        <f aca="false">F922+G922+H922</f>
        <v>90346.32</v>
      </c>
    </row>
    <row r="923" customFormat="false" ht="15" hidden="false" customHeight="true" outlineLevel="0" collapsed="false">
      <c r="A923" s="6" t="n">
        <v>906</v>
      </c>
      <c r="B923" s="11" t="n">
        <f aca="true">NORMINV(RAND(),$B$5,$B$6)</f>
        <v>1578.26919067724</v>
      </c>
      <c r="C923" s="11" t="n">
        <f aca="false">MAX(ROUND(B923,0),500)</f>
        <v>1578</v>
      </c>
      <c r="D923" s="8" t="n">
        <f aca="true">MIN(MAX($B$12+NORMINV(RAND(),0,$B$13),0.2),0.95)</f>
        <v>0.570748963253964</v>
      </c>
      <c r="E923" s="11" t="n">
        <f aca="false">ROUND(C923*D923,0)</f>
        <v>901</v>
      </c>
      <c r="F923" s="20" t="n">
        <f aca="false">C923*(0.6*$B$8+0.15*$B$9+0.19*$B$10+0.06*$B$11)</f>
        <v>26699.76</v>
      </c>
      <c r="G923" s="20" t="n">
        <f aca="false">E923*$B$7</f>
        <v>40545</v>
      </c>
      <c r="H923" s="20" t="n">
        <f aca="false">E923*$B$14</f>
        <v>13515</v>
      </c>
      <c r="I923" s="20" t="n">
        <f aca="false">F923+G923+H923</f>
        <v>80759.76</v>
      </c>
    </row>
    <row r="924" customFormat="false" ht="15" hidden="false" customHeight="true" outlineLevel="0" collapsed="false">
      <c r="A924" s="6" t="n">
        <v>907</v>
      </c>
      <c r="B924" s="11" t="n">
        <f aca="true">NORMINV(RAND(),$B$5,$B$6)</f>
        <v>2167.29794997162</v>
      </c>
      <c r="C924" s="11" t="n">
        <f aca="false">MAX(ROUND(B924,0),500)</f>
        <v>2167</v>
      </c>
      <c r="D924" s="8" t="n">
        <f aca="true">MIN(MAX($B$12+NORMINV(RAND(),0,$B$13),0.2),0.95)</f>
        <v>0.54433372536455</v>
      </c>
      <c r="E924" s="11" t="n">
        <f aca="false">ROUND(C924*D924,0)</f>
        <v>1180</v>
      </c>
      <c r="F924" s="20" t="n">
        <f aca="false">C924*(0.6*$B$8+0.15*$B$9+0.19*$B$10+0.06*$B$11)</f>
        <v>36665.64</v>
      </c>
      <c r="G924" s="20" t="n">
        <f aca="false">E924*$B$7</f>
        <v>53100</v>
      </c>
      <c r="H924" s="20" t="n">
        <f aca="false">E924*$B$14</f>
        <v>17700</v>
      </c>
      <c r="I924" s="20" t="n">
        <f aca="false">F924+G924+H924</f>
        <v>107465.64</v>
      </c>
    </row>
    <row r="925" customFormat="false" ht="15" hidden="false" customHeight="true" outlineLevel="0" collapsed="false">
      <c r="A925" s="6" t="n">
        <v>908</v>
      </c>
      <c r="B925" s="11" t="n">
        <f aca="true">NORMINV(RAND(),$B$5,$B$6)</f>
        <v>2061.92486606591</v>
      </c>
      <c r="C925" s="11" t="n">
        <f aca="false">MAX(ROUND(B925,0),500)</f>
        <v>2062</v>
      </c>
      <c r="D925" s="8" t="n">
        <f aca="true">MIN(MAX($B$12+NORMINV(RAND(),0,$B$13),0.2),0.95)</f>
        <v>0.47650193060367</v>
      </c>
      <c r="E925" s="11" t="n">
        <f aca="false">ROUND(C925*D925,0)</f>
        <v>983</v>
      </c>
      <c r="F925" s="20" t="n">
        <f aca="false">C925*(0.6*$B$8+0.15*$B$9+0.19*$B$10+0.06*$B$11)</f>
        <v>34889.04</v>
      </c>
      <c r="G925" s="20" t="n">
        <f aca="false">E925*$B$7</f>
        <v>44235</v>
      </c>
      <c r="H925" s="20" t="n">
        <f aca="false">E925*$B$14</f>
        <v>14745</v>
      </c>
      <c r="I925" s="20" t="n">
        <f aca="false">F925+G925+H925</f>
        <v>93869.04</v>
      </c>
    </row>
    <row r="926" customFormat="false" ht="15" hidden="false" customHeight="true" outlineLevel="0" collapsed="false">
      <c r="A926" s="6" t="n">
        <v>909</v>
      </c>
      <c r="B926" s="11" t="n">
        <f aca="true">NORMINV(RAND(),$B$5,$B$6)</f>
        <v>2795.58136170603</v>
      </c>
      <c r="C926" s="11" t="n">
        <f aca="false">MAX(ROUND(B926,0),500)</f>
        <v>2796</v>
      </c>
      <c r="D926" s="8" t="n">
        <f aca="true">MIN(MAX($B$12+NORMINV(RAND(),0,$B$13),0.2),0.95)</f>
        <v>0.550853543249552</v>
      </c>
      <c r="E926" s="11" t="n">
        <f aca="false">ROUND(C926*D926,0)</f>
        <v>1540</v>
      </c>
      <c r="F926" s="20" t="n">
        <f aca="false">C926*(0.6*$B$8+0.15*$B$9+0.19*$B$10+0.06*$B$11)</f>
        <v>47308.32</v>
      </c>
      <c r="G926" s="20" t="n">
        <f aca="false">E926*$B$7</f>
        <v>69300</v>
      </c>
      <c r="H926" s="20" t="n">
        <f aca="false">E926*$B$14</f>
        <v>23100</v>
      </c>
      <c r="I926" s="20" t="n">
        <f aca="false">F926+G926+H926</f>
        <v>139708.32</v>
      </c>
    </row>
    <row r="927" customFormat="false" ht="15" hidden="false" customHeight="true" outlineLevel="0" collapsed="false">
      <c r="A927" s="6" t="n">
        <v>910</v>
      </c>
      <c r="B927" s="11" t="n">
        <f aca="true">NORMINV(RAND(),$B$5,$B$6)</f>
        <v>2224.79267210925</v>
      </c>
      <c r="C927" s="11" t="n">
        <f aca="false">MAX(ROUND(B927,0),500)</f>
        <v>2225</v>
      </c>
      <c r="D927" s="8" t="n">
        <f aca="true">MIN(MAX($B$12+NORMINV(RAND(),0,$B$13),0.2),0.95)</f>
        <v>0.525776534685507</v>
      </c>
      <c r="E927" s="11" t="n">
        <f aca="false">ROUND(C927*D927,0)</f>
        <v>1170</v>
      </c>
      <c r="F927" s="20" t="n">
        <f aca="false">C927*(0.6*$B$8+0.15*$B$9+0.19*$B$10+0.06*$B$11)</f>
        <v>37647</v>
      </c>
      <c r="G927" s="20" t="n">
        <f aca="false">E927*$B$7</f>
        <v>52650</v>
      </c>
      <c r="H927" s="20" t="n">
        <f aca="false">E927*$B$14</f>
        <v>17550</v>
      </c>
      <c r="I927" s="20" t="n">
        <f aca="false">F927+G927+H927</f>
        <v>107847</v>
      </c>
    </row>
    <row r="928" customFormat="false" ht="15" hidden="false" customHeight="true" outlineLevel="0" collapsed="false">
      <c r="A928" s="6" t="n">
        <v>911</v>
      </c>
      <c r="B928" s="11" t="n">
        <f aca="true">NORMINV(RAND(),$B$5,$B$6)</f>
        <v>2359.19641293856</v>
      </c>
      <c r="C928" s="11" t="n">
        <f aca="false">MAX(ROUND(B928,0),500)</f>
        <v>2359</v>
      </c>
      <c r="D928" s="8" t="n">
        <f aca="true">MIN(MAX($B$12+NORMINV(RAND(),0,$B$13),0.2),0.95)</f>
        <v>0.531329420628452</v>
      </c>
      <c r="E928" s="11" t="n">
        <f aca="false">ROUND(C928*D928,0)</f>
        <v>1253</v>
      </c>
      <c r="F928" s="20" t="n">
        <f aca="false">C928*(0.6*$B$8+0.15*$B$9+0.19*$B$10+0.06*$B$11)</f>
        <v>39914.28</v>
      </c>
      <c r="G928" s="20" t="n">
        <f aca="false">E928*$B$7</f>
        <v>56385</v>
      </c>
      <c r="H928" s="20" t="n">
        <f aca="false">E928*$B$14</f>
        <v>18795</v>
      </c>
      <c r="I928" s="20" t="n">
        <f aca="false">F928+G928+H928</f>
        <v>115094.28</v>
      </c>
    </row>
    <row r="929" customFormat="false" ht="15" hidden="false" customHeight="true" outlineLevel="0" collapsed="false">
      <c r="A929" s="6" t="n">
        <v>912</v>
      </c>
      <c r="B929" s="11" t="n">
        <f aca="true">NORMINV(RAND(),$B$5,$B$6)</f>
        <v>1852.89763591037</v>
      </c>
      <c r="C929" s="11" t="n">
        <f aca="false">MAX(ROUND(B929,0),500)</f>
        <v>1853</v>
      </c>
      <c r="D929" s="8" t="n">
        <f aca="true">MIN(MAX($B$12+NORMINV(RAND(),0,$B$13),0.2),0.95)</f>
        <v>0.611534042324491</v>
      </c>
      <c r="E929" s="11" t="n">
        <f aca="false">ROUND(C929*D929,0)</f>
        <v>1133</v>
      </c>
      <c r="F929" s="20" t="n">
        <f aca="false">C929*(0.6*$B$8+0.15*$B$9+0.19*$B$10+0.06*$B$11)</f>
        <v>31352.76</v>
      </c>
      <c r="G929" s="20" t="n">
        <f aca="false">E929*$B$7</f>
        <v>50985</v>
      </c>
      <c r="H929" s="20" t="n">
        <f aca="false">E929*$B$14</f>
        <v>16995</v>
      </c>
      <c r="I929" s="20" t="n">
        <f aca="false">F929+G929+H929</f>
        <v>99332.76</v>
      </c>
    </row>
    <row r="930" customFormat="false" ht="15" hidden="false" customHeight="true" outlineLevel="0" collapsed="false">
      <c r="A930" s="6" t="n">
        <v>913</v>
      </c>
      <c r="B930" s="11" t="n">
        <f aca="true">NORMINV(RAND(),$B$5,$B$6)</f>
        <v>2253.13068252921</v>
      </c>
      <c r="C930" s="11" t="n">
        <f aca="false">MAX(ROUND(B930,0),500)</f>
        <v>2253</v>
      </c>
      <c r="D930" s="8" t="n">
        <f aca="true">MIN(MAX($B$12+NORMINV(RAND(),0,$B$13),0.2),0.95)</f>
        <v>0.518546480960773</v>
      </c>
      <c r="E930" s="11" t="n">
        <f aca="false">ROUND(C930*D930,0)</f>
        <v>1168</v>
      </c>
      <c r="F930" s="20" t="n">
        <f aca="false">C930*(0.6*$B$8+0.15*$B$9+0.19*$B$10+0.06*$B$11)</f>
        <v>38120.76</v>
      </c>
      <c r="G930" s="20" t="n">
        <f aca="false">E930*$B$7</f>
        <v>52560</v>
      </c>
      <c r="H930" s="20" t="n">
        <f aca="false">E930*$B$14</f>
        <v>17520</v>
      </c>
      <c r="I930" s="20" t="n">
        <f aca="false">F930+G930+H930</f>
        <v>108200.76</v>
      </c>
    </row>
    <row r="931" customFormat="false" ht="15" hidden="false" customHeight="true" outlineLevel="0" collapsed="false">
      <c r="A931" s="6" t="n">
        <v>914</v>
      </c>
      <c r="B931" s="11" t="n">
        <f aca="true">NORMINV(RAND(),$B$5,$B$6)</f>
        <v>1691.82368591579</v>
      </c>
      <c r="C931" s="11" t="n">
        <f aca="false">MAX(ROUND(B931,0),500)</f>
        <v>1692</v>
      </c>
      <c r="D931" s="8" t="n">
        <f aca="true">MIN(MAX($B$12+NORMINV(RAND(),0,$B$13),0.2),0.95)</f>
        <v>0.599290527053222</v>
      </c>
      <c r="E931" s="11" t="n">
        <f aca="false">ROUND(C931*D931,0)</f>
        <v>1014</v>
      </c>
      <c r="F931" s="20" t="n">
        <f aca="false">C931*(0.6*$B$8+0.15*$B$9+0.19*$B$10+0.06*$B$11)</f>
        <v>28628.64</v>
      </c>
      <c r="G931" s="20" t="n">
        <f aca="false">E931*$B$7</f>
        <v>45630</v>
      </c>
      <c r="H931" s="20" t="n">
        <f aca="false">E931*$B$14</f>
        <v>15210</v>
      </c>
      <c r="I931" s="20" t="n">
        <f aca="false">F931+G931+H931</f>
        <v>89468.64</v>
      </c>
    </row>
    <row r="932" customFormat="false" ht="15" hidden="false" customHeight="true" outlineLevel="0" collapsed="false">
      <c r="A932" s="6" t="n">
        <v>915</v>
      </c>
      <c r="B932" s="11" t="n">
        <f aca="true">NORMINV(RAND(),$B$5,$B$6)</f>
        <v>1695.6265490157</v>
      </c>
      <c r="C932" s="11" t="n">
        <f aca="false">MAX(ROUND(B932,0),500)</f>
        <v>1696</v>
      </c>
      <c r="D932" s="8" t="n">
        <f aca="true">MIN(MAX($B$12+NORMINV(RAND(),0,$B$13),0.2),0.95)</f>
        <v>0.6283354454626</v>
      </c>
      <c r="E932" s="11" t="n">
        <f aca="false">ROUND(C932*D932,0)</f>
        <v>1066</v>
      </c>
      <c r="F932" s="20" t="n">
        <f aca="false">C932*(0.6*$B$8+0.15*$B$9+0.19*$B$10+0.06*$B$11)</f>
        <v>28696.32</v>
      </c>
      <c r="G932" s="20" t="n">
        <f aca="false">E932*$B$7</f>
        <v>47970</v>
      </c>
      <c r="H932" s="20" t="n">
        <f aca="false">E932*$B$14</f>
        <v>15990</v>
      </c>
      <c r="I932" s="20" t="n">
        <f aca="false">F932+G932+H932</f>
        <v>92656.32</v>
      </c>
    </row>
    <row r="933" customFormat="false" ht="15" hidden="false" customHeight="true" outlineLevel="0" collapsed="false">
      <c r="A933" s="6" t="n">
        <v>916</v>
      </c>
      <c r="B933" s="11" t="n">
        <f aca="true">NORMINV(RAND(),$B$5,$B$6)</f>
        <v>1658.92286394308</v>
      </c>
      <c r="C933" s="11" t="n">
        <f aca="false">MAX(ROUND(B933,0),500)</f>
        <v>1659</v>
      </c>
      <c r="D933" s="8" t="n">
        <f aca="true">MIN(MAX($B$12+NORMINV(RAND(),0,$B$13),0.2),0.95)</f>
        <v>0.547613506590344</v>
      </c>
      <c r="E933" s="11" t="n">
        <f aca="false">ROUND(C933*D933,0)</f>
        <v>908</v>
      </c>
      <c r="F933" s="20" t="n">
        <f aca="false">C933*(0.6*$B$8+0.15*$B$9+0.19*$B$10+0.06*$B$11)</f>
        <v>28070.28</v>
      </c>
      <c r="G933" s="20" t="n">
        <f aca="false">E933*$B$7</f>
        <v>40860</v>
      </c>
      <c r="H933" s="20" t="n">
        <f aca="false">E933*$B$14</f>
        <v>13620</v>
      </c>
      <c r="I933" s="20" t="n">
        <f aca="false">F933+G933+H933</f>
        <v>82550.28</v>
      </c>
    </row>
    <row r="934" customFormat="false" ht="15" hidden="false" customHeight="true" outlineLevel="0" collapsed="false">
      <c r="A934" s="6" t="n">
        <v>917</v>
      </c>
      <c r="B934" s="11" t="n">
        <f aca="true">NORMINV(RAND(),$B$5,$B$6)</f>
        <v>2119.76219674411</v>
      </c>
      <c r="C934" s="11" t="n">
        <f aca="false">MAX(ROUND(B934,0),500)</f>
        <v>2120</v>
      </c>
      <c r="D934" s="8" t="n">
        <f aca="true">MIN(MAX($B$12+NORMINV(RAND(),0,$B$13),0.2),0.95)</f>
        <v>0.521020618620275</v>
      </c>
      <c r="E934" s="11" t="n">
        <f aca="false">ROUND(C934*D934,0)</f>
        <v>1105</v>
      </c>
      <c r="F934" s="20" t="n">
        <f aca="false">C934*(0.6*$B$8+0.15*$B$9+0.19*$B$10+0.06*$B$11)</f>
        <v>35870.4</v>
      </c>
      <c r="G934" s="20" t="n">
        <f aca="false">E934*$B$7</f>
        <v>49725</v>
      </c>
      <c r="H934" s="20" t="n">
        <f aca="false">E934*$B$14</f>
        <v>16575</v>
      </c>
      <c r="I934" s="20" t="n">
        <f aca="false">F934+G934+H934</f>
        <v>102170.4</v>
      </c>
    </row>
    <row r="935" customFormat="false" ht="15" hidden="false" customHeight="true" outlineLevel="0" collapsed="false">
      <c r="A935" s="6" t="n">
        <v>918</v>
      </c>
      <c r="B935" s="11" t="n">
        <f aca="true">NORMINV(RAND(),$B$5,$B$6)</f>
        <v>1509.93149457332</v>
      </c>
      <c r="C935" s="11" t="n">
        <f aca="false">MAX(ROUND(B935,0),500)</f>
        <v>1510</v>
      </c>
      <c r="D935" s="8" t="n">
        <f aca="true">MIN(MAX($B$12+NORMINV(RAND(),0,$B$13),0.2),0.95)</f>
        <v>0.538605106269835</v>
      </c>
      <c r="E935" s="11" t="n">
        <f aca="false">ROUND(C935*D935,0)</f>
        <v>813</v>
      </c>
      <c r="F935" s="20" t="n">
        <f aca="false">C935*(0.6*$B$8+0.15*$B$9+0.19*$B$10+0.06*$B$11)</f>
        <v>25549.2</v>
      </c>
      <c r="G935" s="20" t="n">
        <f aca="false">E935*$B$7</f>
        <v>36585</v>
      </c>
      <c r="H935" s="20" t="n">
        <f aca="false">E935*$B$14</f>
        <v>12195</v>
      </c>
      <c r="I935" s="20" t="n">
        <f aca="false">F935+G935+H935</f>
        <v>74329.2</v>
      </c>
    </row>
    <row r="936" customFormat="false" ht="15" hidden="false" customHeight="true" outlineLevel="0" collapsed="false">
      <c r="A936" s="6" t="n">
        <v>919</v>
      </c>
      <c r="B936" s="11" t="n">
        <f aca="true">NORMINV(RAND(),$B$5,$B$6)</f>
        <v>1594.13575918404</v>
      </c>
      <c r="C936" s="11" t="n">
        <f aca="false">MAX(ROUND(B936,0),500)</f>
        <v>1594</v>
      </c>
      <c r="D936" s="8" t="n">
        <f aca="true">MIN(MAX($B$12+NORMINV(RAND(),0,$B$13),0.2),0.95)</f>
        <v>0.59152903215929</v>
      </c>
      <c r="E936" s="11" t="n">
        <f aca="false">ROUND(C936*D936,0)</f>
        <v>943</v>
      </c>
      <c r="F936" s="20" t="n">
        <f aca="false">C936*(0.6*$B$8+0.15*$B$9+0.19*$B$10+0.06*$B$11)</f>
        <v>26970.48</v>
      </c>
      <c r="G936" s="20" t="n">
        <f aca="false">E936*$B$7</f>
        <v>42435</v>
      </c>
      <c r="H936" s="20" t="n">
        <f aca="false">E936*$B$14</f>
        <v>14145</v>
      </c>
      <c r="I936" s="20" t="n">
        <f aca="false">F936+G936+H936</f>
        <v>83550.48</v>
      </c>
    </row>
    <row r="937" customFormat="false" ht="15" hidden="false" customHeight="true" outlineLevel="0" collapsed="false">
      <c r="A937" s="6" t="n">
        <v>920</v>
      </c>
      <c r="B937" s="11" t="n">
        <f aca="true">NORMINV(RAND(),$B$5,$B$6)</f>
        <v>1789.09829780933</v>
      </c>
      <c r="C937" s="11" t="n">
        <f aca="false">MAX(ROUND(B937,0),500)</f>
        <v>1789</v>
      </c>
      <c r="D937" s="8" t="n">
        <f aca="true">MIN(MAX($B$12+NORMINV(RAND(),0,$B$13),0.2),0.95)</f>
        <v>0.488480036380447</v>
      </c>
      <c r="E937" s="11" t="n">
        <f aca="false">ROUND(C937*D937,0)</f>
        <v>874</v>
      </c>
      <c r="F937" s="20" t="n">
        <f aca="false">C937*(0.6*$B$8+0.15*$B$9+0.19*$B$10+0.06*$B$11)</f>
        <v>30269.88</v>
      </c>
      <c r="G937" s="20" t="n">
        <f aca="false">E937*$B$7</f>
        <v>39330</v>
      </c>
      <c r="H937" s="20" t="n">
        <f aca="false">E937*$B$14</f>
        <v>13110</v>
      </c>
      <c r="I937" s="20" t="n">
        <f aca="false">F937+G937+H937</f>
        <v>82709.88</v>
      </c>
    </row>
    <row r="938" customFormat="false" ht="15" hidden="false" customHeight="true" outlineLevel="0" collapsed="false">
      <c r="A938" s="6" t="n">
        <v>921</v>
      </c>
      <c r="B938" s="11" t="n">
        <f aca="true">NORMINV(RAND(),$B$5,$B$6)</f>
        <v>1511.63457141038</v>
      </c>
      <c r="C938" s="11" t="n">
        <f aca="false">MAX(ROUND(B938,0),500)</f>
        <v>1512</v>
      </c>
      <c r="D938" s="8" t="n">
        <f aca="true">MIN(MAX($B$12+NORMINV(RAND(),0,$B$13),0.2),0.95)</f>
        <v>0.511040337606471</v>
      </c>
      <c r="E938" s="11" t="n">
        <f aca="false">ROUND(C938*D938,0)</f>
        <v>773</v>
      </c>
      <c r="F938" s="20" t="n">
        <f aca="false">C938*(0.6*$B$8+0.15*$B$9+0.19*$B$10+0.06*$B$11)</f>
        <v>25583.04</v>
      </c>
      <c r="G938" s="20" t="n">
        <f aca="false">E938*$B$7</f>
        <v>34785</v>
      </c>
      <c r="H938" s="20" t="n">
        <f aca="false">E938*$B$14</f>
        <v>11595</v>
      </c>
      <c r="I938" s="20" t="n">
        <f aca="false">F938+G938+H938</f>
        <v>71963.04</v>
      </c>
    </row>
    <row r="939" customFormat="false" ht="15" hidden="false" customHeight="true" outlineLevel="0" collapsed="false">
      <c r="A939" s="6" t="n">
        <v>922</v>
      </c>
      <c r="B939" s="11" t="n">
        <f aca="true">NORMINV(RAND(),$B$5,$B$6)</f>
        <v>1670.99545416949</v>
      </c>
      <c r="C939" s="11" t="n">
        <f aca="false">MAX(ROUND(B939,0),500)</f>
        <v>1671</v>
      </c>
      <c r="D939" s="8" t="n">
        <f aca="true">MIN(MAX($B$12+NORMINV(RAND(),0,$B$13),0.2),0.95)</f>
        <v>0.622550249867996</v>
      </c>
      <c r="E939" s="11" t="n">
        <f aca="false">ROUND(C939*D939,0)</f>
        <v>1040</v>
      </c>
      <c r="F939" s="20" t="n">
        <f aca="false">C939*(0.6*$B$8+0.15*$B$9+0.19*$B$10+0.06*$B$11)</f>
        <v>28273.32</v>
      </c>
      <c r="G939" s="20" t="n">
        <f aca="false">E939*$B$7</f>
        <v>46800</v>
      </c>
      <c r="H939" s="20" t="n">
        <f aca="false">E939*$B$14</f>
        <v>15600</v>
      </c>
      <c r="I939" s="20" t="n">
        <f aca="false">F939+G939+H939</f>
        <v>90673.32</v>
      </c>
    </row>
    <row r="940" customFormat="false" ht="15" hidden="false" customHeight="true" outlineLevel="0" collapsed="false">
      <c r="A940" s="6" t="n">
        <v>923</v>
      </c>
      <c r="B940" s="11" t="n">
        <f aca="true">NORMINV(RAND(),$B$5,$B$6)</f>
        <v>1620.39467735245</v>
      </c>
      <c r="C940" s="11" t="n">
        <f aca="false">MAX(ROUND(B940,0),500)</f>
        <v>1620</v>
      </c>
      <c r="D940" s="8" t="n">
        <f aca="true">MIN(MAX($B$12+NORMINV(RAND(),0,$B$13),0.2),0.95)</f>
        <v>0.554842437248657</v>
      </c>
      <c r="E940" s="11" t="n">
        <f aca="false">ROUND(C940*D940,0)</f>
        <v>899</v>
      </c>
      <c r="F940" s="20" t="n">
        <f aca="false">C940*(0.6*$B$8+0.15*$B$9+0.19*$B$10+0.06*$B$11)</f>
        <v>27410.4</v>
      </c>
      <c r="G940" s="20" t="n">
        <f aca="false">E940*$B$7</f>
        <v>40455</v>
      </c>
      <c r="H940" s="20" t="n">
        <f aca="false">E940*$B$14</f>
        <v>13485</v>
      </c>
      <c r="I940" s="20" t="n">
        <f aca="false">F940+G940+H940</f>
        <v>81350.4</v>
      </c>
    </row>
    <row r="941" customFormat="false" ht="15" hidden="false" customHeight="true" outlineLevel="0" collapsed="false">
      <c r="A941" s="6" t="n">
        <v>924</v>
      </c>
      <c r="B941" s="11" t="n">
        <f aca="true">NORMINV(RAND(),$B$5,$B$6)</f>
        <v>2020.25893861979</v>
      </c>
      <c r="C941" s="11" t="n">
        <f aca="false">MAX(ROUND(B941,0),500)</f>
        <v>2020</v>
      </c>
      <c r="D941" s="8" t="n">
        <f aca="true">MIN(MAX($B$12+NORMINV(RAND(),0,$B$13),0.2),0.95)</f>
        <v>0.539719232877682</v>
      </c>
      <c r="E941" s="11" t="n">
        <f aca="false">ROUND(C941*D941,0)</f>
        <v>1090</v>
      </c>
      <c r="F941" s="20" t="n">
        <f aca="false">C941*(0.6*$B$8+0.15*$B$9+0.19*$B$10+0.06*$B$11)</f>
        <v>34178.4</v>
      </c>
      <c r="G941" s="20" t="n">
        <f aca="false">E941*$B$7</f>
        <v>49050</v>
      </c>
      <c r="H941" s="20" t="n">
        <f aca="false">E941*$B$14</f>
        <v>16350</v>
      </c>
      <c r="I941" s="20" t="n">
        <f aca="false">F941+G941+H941</f>
        <v>99578.4</v>
      </c>
    </row>
    <row r="942" customFormat="false" ht="15" hidden="false" customHeight="true" outlineLevel="0" collapsed="false">
      <c r="A942" s="6" t="n">
        <v>925</v>
      </c>
      <c r="B942" s="11" t="n">
        <f aca="true">NORMINV(RAND(),$B$5,$B$6)</f>
        <v>1888.25994963121</v>
      </c>
      <c r="C942" s="11" t="n">
        <f aca="false">MAX(ROUND(B942,0),500)</f>
        <v>1888</v>
      </c>
      <c r="D942" s="8" t="n">
        <f aca="true">MIN(MAX($B$12+NORMINV(RAND(),0,$B$13),0.2),0.95)</f>
        <v>0.594309767904014</v>
      </c>
      <c r="E942" s="11" t="n">
        <f aca="false">ROUND(C942*D942,0)</f>
        <v>1122</v>
      </c>
      <c r="F942" s="20" t="n">
        <f aca="false">C942*(0.6*$B$8+0.15*$B$9+0.19*$B$10+0.06*$B$11)</f>
        <v>31944.96</v>
      </c>
      <c r="G942" s="20" t="n">
        <f aca="false">E942*$B$7</f>
        <v>50490</v>
      </c>
      <c r="H942" s="20" t="n">
        <f aca="false">E942*$B$14</f>
        <v>16830</v>
      </c>
      <c r="I942" s="20" t="n">
        <f aca="false">F942+G942+H942</f>
        <v>99264.96</v>
      </c>
    </row>
    <row r="943" customFormat="false" ht="15" hidden="false" customHeight="true" outlineLevel="0" collapsed="false">
      <c r="A943" s="6" t="n">
        <v>926</v>
      </c>
      <c r="B943" s="11" t="n">
        <f aca="true">NORMINV(RAND(),$B$5,$B$6)</f>
        <v>2187.87607780306</v>
      </c>
      <c r="C943" s="11" t="n">
        <f aca="false">MAX(ROUND(B943,0),500)</f>
        <v>2188</v>
      </c>
      <c r="D943" s="8" t="n">
        <f aca="true">MIN(MAX($B$12+NORMINV(RAND(),0,$B$13),0.2),0.95)</f>
        <v>0.515128879959032</v>
      </c>
      <c r="E943" s="11" t="n">
        <f aca="false">ROUND(C943*D943,0)</f>
        <v>1127</v>
      </c>
      <c r="F943" s="20" t="n">
        <f aca="false">C943*(0.6*$B$8+0.15*$B$9+0.19*$B$10+0.06*$B$11)</f>
        <v>37020.96</v>
      </c>
      <c r="G943" s="20" t="n">
        <f aca="false">E943*$B$7</f>
        <v>50715</v>
      </c>
      <c r="H943" s="20" t="n">
        <f aca="false">E943*$B$14</f>
        <v>16905</v>
      </c>
      <c r="I943" s="20" t="n">
        <f aca="false">F943+G943+H943</f>
        <v>104640.96</v>
      </c>
    </row>
    <row r="944" customFormat="false" ht="15" hidden="false" customHeight="true" outlineLevel="0" collapsed="false">
      <c r="A944" s="6" t="n">
        <v>927</v>
      </c>
      <c r="B944" s="11" t="n">
        <f aca="true">NORMINV(RAND(),$B$5,$B$6)</f>
        <v>2540.3454832361</v>
      </c>
      <c r="C944" s="11" t="n">
        <f aca="false">MAX(ROUND(B944,0),500)</f>
        <v>2540</v>
      </c>
      <c r="D944" s="8" t="n">
        <f aca="true">MIN(MAX($B$12+NORMINV(RAND(),0,$B$13),0.2),0.95)</f>
        <v>0.620021630087619</v>
      </c>
      <c r="E944" s="11" t="n">
        <f aca="false">ROUND(C944*D944,0)</f>
        <v>1575</v>
      </c>
      <c r="F944" s="20" t="n">
        <f aca="false">C944*(0.6*$B$8+0.15*$B$9+0.19*$B$10+0.06*$B$11)</f>
        <v>42976.8</v>
      </c>
      <c r="G944" s="20" t="n">
        <f aca="false">E944*$B$7</f>
        <v>70875</v>
      </c>
      <c r="H944" s="20" t="n">
        <f aca="false">E944*$B$14</f>
        <v>23625</v>
      </c>
      <c r="I944" s="20" t="n">
        <f aca="false">F944+G944+H944</f>
        <v>137476.8</v>
      </c>
    </row>
    <row r="945" customFormat="false" ht="15" hidden="false" customHeight="true" outlineLevel="0" collapsed="false">
      <c r="A945" s="6" t="n">
        <v>928</v>
      </c>
      <c r="B945" s="11" t="n">
        <f aca="true">NORMINV(RAND(),$B$5,$B$6)</f>
        <v>2036.17058925293</v>
      </c>
      <c r="C945" s="11" t="n">
        <f aca="false">MAX(ROUND(B945,0),500)</f>
        <v>2036</v>
      </c>
      <c r="D945" s="8" t="n">
        <f aca="true">MIN(MAX($B$12+NORMINV(RAND(),0,$B$13),0.2),0.95)</f>
        <v>0.575403371760053</v>
      </c>
      <c r="E945" s="11" t="n">
        <f aca="false">ROUND(C945*D945,0)</f>
        <v>1172</v>
      </c>
      <c r="F945" s="20" t="n">
        <f aca="false">C945*(0.6*$B$8+0.15*$B$9+0.19*$B$10+0.06*$B$11)</f>
        <v>34449.12</v>
      </c>
      <c r="G945" s="20" t="n">
        <f aca="false">E945*$B$7</f>
        <v>52740</v>
      </c>
      <c r="H945" s="20" t="n">
        <f aca="false">E945*$B$14</f>
        <v>17580</v>
      </c>
      <c r="I945" s="20" t="n">
        <f aca="false">F945+G945+H945</f>
        <v>104769.12</v>
      </c>
    </row>
    <row r="946" customFormat="false" ht="15" hidden="false" customHeight="true" outlineLevel="0" collapsed="false">
      <c r="A946" s="6" t="n">
        <v>929</v>
      </c>
      <c r="B946" s="11" t="n">
        <f aca="true">NORMINV(RAND(),$B$5,$B$6)</f>
        <v>1682.43269988608</v>
      </c>
      <c r="C946" s="11" t="n">
        <f aca="false">MAX(ROUND(B946,0),500)</f>
        <v>1682</v>
      </c>
      <c r="D946" s="8" t="n">
        <f aca="true">MIN(MAX($B$12+NORMINV(RAND(),0,$B$13),0.2),0.95)</f>
        <v>0.548141917627689</v>
      </c>
      <c r="E946" s="11" t="n">
        <f aca="false">ROUND(C946*D946,0)</f>
        <v>922</v>
      </c>
      <c r="F946" s="20" t="n">
        <f aca="false">C946*(0.6*$B$8+0.15*$B$9+0.19*$B$10+0.06*$B$11)</f>
        <v>28459.44</v>
      </c>
      <c r="G946" s="20" t="n">
        <f aca="false">E946*$B$7</f>
        <v>41490</v>
      </c>
      <c r="H946" s="20" t="n">
        <f aca="false">E946*$B$14</f>
        <v>13830</v>
      </c>
      <c r="I946" s="20" t="n">
        <f aca="false">F946+G946+H946</f>
        <v>83779.44</v>
      </c>
    </row>
    <row r="947" customFormat="false" ht="15" hidden="false" customHeight="true" outlineLevel="0" collapsed="false">
      <c r="A947" s="6" t="n">
        <v>930</v>
      </c>
      <c r="B947" s="11" t="n">
        <f aca="true">NORMINV(RAND(),$B$5,$B$6)</f>
        <v>1927.51189527623</v>
      </c>
      <c r="C947" s="11" t="n">
        <f aca="false">MAX(ROUND(B947,0),500)</f>
        <v>1928</v>
      </c>
      <c r="D947" s="8" t="n">
        <f aca="true">MIN(MAX($B$12+NORMINV(RAND(),0,$B$13),0.2),0.95)</f>
        <v>0.561625160439253</v>
      </c>
      <c r="E947" s="11" t="n">
        <f aca="false">ROUND(C947*D947,0)</f>
        <v>1083</v>
      </c>
      <c r="F947" s="20" t="n">
        <f aca="false">C947*(0.6*$B$8+0.15*$B$9+0.19*$B$10+0.06*$B$11)</f>
        <v>32621.76</v>
      </c>
      <c r="G947" s="20" t="n">
        <f aca="false">E947*$B$7</f>
        <v>48735</v>
      </c>
      <c r="H947" s="20" t="n">
        <f aca="false">E947*$B$14</f>
        <v>16245</v>
      </c>
      <c r="I947" s="20" t="n">
        <f aca="false">F947+G947+H947</f>
        <v>97601.76</v>
      </c>
    </row>
    <row r="948" customFormat="false" ht="15" hidden="false" customHeight="true" outlineLevel="0" collapsed="false">
      <c r="A948" s="6" t="n">
        <v>931</v>
      </c>
      <c r="B948" s="11" t="n">
        <f aca="true">NORMINV(RAND(),$B$5,$B$6)</f>
        <v>2362.2382054858</v>
      </c>
      <c r="C948" s="11" t="n">
        <f aca="false">MAX(ROUND(B948,0),500)</f>
        <v>2362</v>
      </c>
      <c r="D948" s="8" t="n">
        <f aca="true">MIN(MAX($B$12+NORMINV(RAND(),0,$B$13),0.2),0.95)</f>
        <v>0.576682572427624</v>
      </c>
      <c r="E948" s="11" t="n">
        <f aca="false">ROUND(C948*D948,0)</f>
        <v>1362</v>
      </c>
      <c r="F948" s="20" t="n">
        <f aca="false">C948*(0.6*$B$8+0.15*$B$9+0.19*$B$10+0.06*$B$11)</f>
        <v>39965.04</v>
      </c>
      <c r="G948" s="20" t="n">
        <f aca="false">E948*$B$7</f>
        <v>61290</v>
      </c>
      <c r="H948" s="20" t="n">
        <f aca="false">E948*$B$14</f>
        <v>20430</v>
      </c>
      <c r="I948" s="20" t="n">
        <f aca="false">F948+G948+H948</f>
        <v>121685.04</v>
      </c>
    </row>
    <row r="949" customFormat="false" ht="15" hidden="false" customHeight="true" outlineLevel="0" collapsed="false">
      <c r="A949" s="6" t="n">
        <v>932</v>
      </c>
      <c r="B949" s="11" t="n">
        <f aca="true">NORMINV(RAND(),$B$5,$B$6)</f>
        <v>1943.51349848814</v>
      </c>
      <c r="C949" s="11" t="n">
        <f aca="false">MAX(ROUND(B949,0),500)</f>
        <v>1944</v>
      </c>
      <c r="D949" s="8" t="n">
        <f aca="true">MIN(MAX($B$12+NORMINV(RAND(),0,$B$13),0.2),0.95)</f>
        <v>0.580374491081412</v>
      </c>
      <c r="E949" s="11" t="n">
        <f aca="false">ROUND(C949*D949,0)</f>
        <v>1128</v>
      </c>
      <c r="F949" s="20" t="n">
        <f aca="false">C949*(0.6*$B$8+0.15*$B$9+0.19*$B$10+0.06*$B$11)</f>
        <v>32892.48</v>
      </c>
      <c r="G949" s="20" t="n">
        <f aca="false">E949*$B$7</f>
        <v>50760</v>
      </c>
      <c r="H949" s="20" t="n">
        <f aca="false">E949*$B$14</f>
        <v>16920</v>
      </c>
      <c r="I949" s="20" t="n">
        <f aca="false">F949+G949+H949</f>
        <v>100572.48</v>
      </c>
    </row>
    <row r="950" customFormat="false" ht="15" hidden="false" customHeight="true" outlineLevel="0" collapsed="false">
      <c r="A950" s="6" t="n">
        <v>933</v>
      </c>
      <c r="B950" s="11" t="n">
        <f aca="true">NORMINV(RAND(),$B$5,$B$6)</f>
        <v>2260.73068117754</v>
      </c>
      <c r="C950" s="11" t="n">
        <f aca="false">MAX(ROUND(B950,0),500)</f>
        <v>2261</v>
      </c>
      <c r="D950" s="8" t="n">
        <f aca="true">MIN(MAX($B$12+NORMINV(RAND(),0,$B$13),0.2),0.95)</f>
        <v>0.575130472657164</v>
      </c>
      <c r="E950" s="11" t="n">
        <f aca="false">ROUND(C950*D950,0)</f>
        <v>1300</v>
      </c>
      <c r="F950" s="20" t="n">
        <f aca="false">C950*(0.6*$B$8+0.15*$B$9+0.19*$B$10+0.06*$B$11)</f>
        <v>38256.12</v>
      </c>
      <c r="G950" s="20" t="n">
        <f aca="false">E950*$B$7</f>
        <v>58500</v>
      </c>
      <c r="H950" s="20" t="n">
        <f aca="false">E950*$B$14</f>
        <v>19500</v>
      </c>
      <c r="I950" s="20" t="n">
        <f aca="false">F950+G950+H950</f>
        <v>116256.12</v>
      </c>
    </row>
    <row r="951" customFormat="false" ht="15" hidden="false" customHeight="true" outlineLevel="0" collapsed="false">
      <c r="A951" s="6" t="n">
        <v>934</v>
      </c>
      <c r="B951" s="11" t="n">
        <f aca="true">NORMINV(RAND(),$B$5,$B$6)</f>
        <v>1736.88518437611</v>
      </c>
      <c r="C951" s="11" t="n">
        <f aca="false">MAX(ROUND(B951,0),500)</f>
        <v>1737</v>
      </c>
      <c r="D951" s="8" t="n">
        <f aca="true">MIN(MAX($B$12+NORMINV(RAND(),0,$B$13),0.2),0.95)</f>
        <v>0.534960494837161</v>
      </c>
      <c r="E951" s="11" t="n">
        <f aca="false">ROUND(C951*D951,0)</f>
        <v>929</v>
      </c>
      <c r="F951" s="20" t="n">
        <f aca="false">C951*(0.6*$B$8+0.15*$B$9+0.19*$B$10+0.06*$B$11)</f>
        <v>29390.04</v>
      </c>
      <c r="G951" s="20" t="n">
        <f aca="false">E951*$B$7</f>
        <v>41805</v>
      </c>
      <c r="H951" s="20" t="n">
        <f aca="false">E951*$B$14</f>
        <v>13935</v>
      </c>
      <c r="I951" s="20" t="n">
        <f aca="false">F951+G951+H951</f>
        <v>85130.04</v>
      </c>
    </row>
    <row r="952" customFormat="false" ht="15" hidden="false" customHeight="true" outlineLevel="0" collapsed="false">
      <c r="A952" s="6" t="n">
        <v>935</v>
      </c>
      <c r="B952" s="11" t="n">
        <f aca="true">NORMINV(RAND(),$B$5,$B$6)</f>
        <v>2298.81888674301</v>
      </c>
      <c r="C952" s="11" t="n">
        <f aca="false">MAX(ROUND(B952,0),500)</f>
        <v>2299</v>
      </c>
      <c r="D952" s="8" t="n">
        <f aca="true">MIN(MAX($B$12+NORMINV(RAND(),0,$B$13),0.2),0.95)</f>
        <v>0.573169991439976</v>
      </c>
      <c r="E952" s="11" t="n">
        <f aca="false">ROUND(C952*D952,0)</f>
        <v>1318</v>
      </c>
      <c r="F952" s="20" t="n">
        <f aca="false">C952*(0.6*$B$8+0.15*$B$9+0.19*$B$10+0.06*$B$11)</f>
        <v>38899.08</v>
      </c>
      <c r="G952" s="20" t="n">
        <f aca="false">E952*$B$7</f>
        <v>59310</v>
      </c>
      <c r="H952" s="20" t="n">
        <f aca="false">E952*$B$14</f>
        <v>19770</v>
      </c>
      <c r="I952" s="20" t="n">
        <f aca="false">F952+G952+H952</f>
        <v>117979.08</v>
      </c>
    </row>
    <row r="953" customFormat="false" ht="15" hidden="false" customHeight="true" outlineLevel="0" collapsed="false">
      <c r="A953" s="6" t="n">
        <v>936</v>
      </c>
      <c r="B953" s="11" t="n">
        <f aca="true">NORMINV(RAND(),$B$5,$B$6)</f>
        <v>2180.50573673342</v>
      </c>
      <c r="C953" s="11" t="n">
        <f aca="false">MAX(ROUND(B953,0),500)</f>
        <v>2181</v>
      </c>
      <c r="D953" s="8" t="n">
        <f aca="true">MIN(MAX($B$12+NORMINV(RAND(),0,$B$13),0.2),0.95)</f>
        <v>0.514244096015287</v>
      </c>
      <c r="E953" s="11" t="n">
        <f aca="false">ROUND(C953*D953,0)</f>
        <v>1122</v>
      </c>
      <c r="F953" s="20" t="n">
        <f aca="false">C953*(0.6*$B$8+0.15*$B$9+0.19*$B$10+0.06*$B$11)</f>
        <v>36902.52</v>
      </c>
      <c r="G953" s="20" t="n">
        <f aca="false">E953*$B$7</f>
        <v>50490</v>
      </c>
      <c r="H953" s="20" t="n">
        <f aca="false">E953*$B$14</f>
        <v>16830</v>
      </c>
      <c r="I953" s="20" t="n">
        <f aca="false">F953+G953+H953</f>
        <v>104222.52</v>
      </c>
    </row>
    <row r="954" customFormat="false" ht="15" hidden="false" customHeight="true" outlineLevel="0" collapsed="false">
      <c r="A954" s="6" t="n">
        <v>937</v>
      </c>
      <c r="B954" s="11" t="n">
        <f aca="true">NORMINV(RAND(),$B$5,$B$6)</f>
        <v>1972.01784224729</v>
      </c>
      <c r="C954" s="11" t="n">
        <f aca="false">MAX(ROUND(B954,0),500)</f>
        <v>1972</v>
      </c>
      <c r="D954" s="8" t="n">
        <f aca="true">MIN(MAX($B$12+NORMINV(RAND(),0,$B$13),0.2),0.95)</f>
        <v>0.487627360701024</v>
      </c>
      <c r="E954" s="11" t="n">
        <f aca="false">ROUND(C954*D954,0)</f>
        <v>962</v>
      </c>
      <c r="F954" s="20" t="n">
        <f aca="false">C954*(0.6*$B$8+0.15*$B$9+0.19*$B$10+0.06*$B$11)</f>
        <v>33366.24</v>
      </c>
      <c r="G954" s="20" t="n">
        <f aca="false">E954*$B$7</f>
        <v>43290</v>
      </c>
      <c r="H954" s="20" t="n">
        <f aca="false">E954*$B$14</f>
        <v>14430</v>
      </c>
      <c r="I954" s="20" t="n">
        <f aca="false">F954+G954+H954</f>
        <v>91086.24</v>
      </c>
    </row>
    <row r="955" customFormat="false" ht="15" hidden="false" customHeight="true" outlineLevel="0" collapsed="false">
      <c r="A955" s="6" t="n">
        <v>938</v>
      </c>
      <c r="B955" s="11" t="n">
        <f aca="true">NORMINV(RAND(),$B$5,$B$6)</f>
        <v>2394.62296942743</v>
      </c>
      <c r="C955" s="11" t="n">
        <f aca="false">MAX(ROUND(B955,0),500)</f>
        <v>2395</v>
      </c>
      <c r="D955" s="8" t="n">
        <f aca="true">MIN(MAX($B$12+NORMINV(RAND(),0,$B$13),0.2),0.95)</f>
        <v>0.545457944838819</v>
      </c>
      <c r="E955" s="11" t="n">
        <f aca="false">ROUND(C955*D955,0)</f>
        <v>1306</v>
      </c>
      <c r="F955" s="20" t="n">
        <f aca="false">C955*(0.6*$B$8+0.15*$B$9+0.19*$B$10+0.06*$B$11)</f>
        <v>40523.4</v>
      </c>
      <c r="G955" s="20" t="n">
        <f aca="false">E955*$B$7</f>
        <v>58770</v>
      </c>
      <c r="H955" s="20" t="n">
        <f aca="false">E955*$B$14</f>
        <v>19590</v>
      </c>
      <c r="I955" s="20" t="n">
        <f aca="false">F955+G955+H955</f>
        <v>118883.4</v>
      </c>
    </row>
    <row r="956" customFormat="false" ht="15" hidden="false" customHeight="true" outlineLevel="0" collapsed="false">
      <c r="A956" s="6" t="n">
        <v>939</v>
      </c>
      <c r="B956" s="11" t="n">
        <f aca="true">NORMINV(RAND(),$B$5,$B$6)</f>
        <v>2130.15360526974</v>
      </c>
      <c r="C956" s="11" t="n">
        <f aca="false">MAX(ROUND(B956,0),500)</f>
        <v>2130</v>
      </c>
      <c r="D956" s="8" t="n">
        <f aca="true">MIN(MAX($B$12+NORMINV(RAND(),0,$B$13),0.2),0.95)</f>
        <v>0.552631319888301</v>
      </c>
      <c r="E956" s="11" t="n">
        <f aca="false">ROUND(C956*D956,0)</f>
        <v>1177</v>
      </c>
      <c r="F956" s="20" t="n">
        <f aca="false">C956*(0.6*$B$8+0.15*$B$9+0.19*$B$10+0.06*$B$11)</f>
        <v>36039.6</v>
      </c>
      <c r="G956" s="20" t="n">
        <f aca="false">E956*$B$7</f>
        <v>52965</v>
      </c>
      <c r="H956" s="20" t="n">
        <f aca="false">E956*$B$14</f>
        <v>17655</v>
      </c>
      <c r="I956" s="20" t="n">
        <f aca="false">F956+G956+H956</f>
        <v>106659.6</v>
      </c>
    </row>
    <row r="957" customFormat="false" ht="15" hidden="false" customHeight="true" outlineLevel="0" collapsed="false">
      <c r="A957" s="6" t="n">
        <v>940</v>
      </c>
      <c r="B957" s="11" t="n">
        <f aca="true">NORMINV(RAND(),$B$5,$B$6)</f>
        <v>1908.61676095627</v>
      </c>
      <c r="C957" s="11" t="n">
        <f aca="false">MAX(ROUND(B957,0),500)</f>
        <v>1909</v>
      </c>
      <c r="D957" s="8" t="n">
        <f aca="true">MIN(MAX($B$12+NORMINV(RAND(),0,$B$13),0.2),0.95)</f>
        <v>0.560820034442122</v>
      </c>
      <c r="E957" s="11" t="n">
        <f aca="false">ROUND(C957*D957,0)</f>
        <v>1071</v>
      </c>
      <c r="F957" s="20" t="n">
        <f aca="false">C957*(0.6*$B$8+0.15*$B$9+0.19*$B$10+0.06*$B$11)</f>
        <v>32300.28</v>
      </c>
      <c r="G957" s="20" t="n">
        <f aca="false">E957*$B$7</f>
        <v>48195</v>
      </c>
      <c r="H957" s="20" t="n">
        <f aca="false">E957*$B$14</f>
        <v>16065</v>
      </c>
      <c r="I957" s="20" t="n">
        <f aca="false">F957+G957+H957</f>
        <v>96560.28</v>
      </c>
    </row>
    <row r="958" customFormat="false" ht="15" hidden="false" customHeight="true" outlineLevel="0" collapsed="false">
      <c r="A958" s="6" t="n">
        <v>941</v>
      </c>
      <c r="B958" s="11" t="n">
        <f aca="true">NORMINV(RAND(),$B$5,$B$6)</f>
        <v>2413.22835302976</v>
      </c>
      <c r="C958" s="11" t="n">
        <f aca="false">MAX(ROUND(B958,0),500)</f>
        <v>2413</v>
      </c>
      <c r="D958" s="8" t="n">
        <f aca="true">MIN(MAX($B$12+NORMINV(RAND(),0,$B$13),0.2),0.95)</f>
        <v>0.613684512214412</v>
      </c>
      <c r="E958" s="11" t="n">
        <f aca="false">ROUND(C958*D958,0)</f>
        <v>1481</v>
      </c>
      <c r="F958" s="20" t="n">
        <f aca="false">C958*(0.6*$B$8+0.15*$B$9+0.19*$B$10+0.06*$B$11)</f>
        <v>40827.96</v>
      </c>
      <c r="G958" s="20" t="n">
        <f aca="false">E958*$B$7</f>
        <v>66645</v>
      </c>
      <c r="H958" s="20" t="n">
        <f aca="false">E958*$B$14</f>
        <v>22215</v>
      </c>
      <c r="I958" s="20" t="n">
        <f aca="false">F958+G958+H958</f>
        <v>129687.96</v>
      </c>
    </row>
    <row r="959" customFormat="false" ht="15" hidden="false" customHeight="true" outlineLevel="0" collapsed="false">
      <c r="A959" s="6" t="n">
        <v>942</v>
      </c>
      <c r="B959" s="11" t="n">
        <f aca="true">NORMINV(RAND(),$B$5,$B$6)</f>
        <v>2106.00724930371</v>
      </c>
      <c r="C959" s="11" t="n">
        <f aca="false">MAX(ROUND(B959,0),500)</f>
        <v>2106</v>
      </c>
      <c r="D959" s="8" t="n">
        <f aca="true">MIN(MAX($B$12+NORMINV(RAND(),0,$B$13),0.2),0.95)</f>
        <v>0.56517394740221</v>
      </c>
      <c r="E959" s="11" t="n">
        <f aca="false">ROUND(C959*D959,0)</f>
        <v>1190</v>
      </c>
      <c r="F959" s="20" t="n">
        <f aca="false">C959*(0.6*$B$8+0.15*$B$9+0.19*$B$10+0.06*$B$11)</f>
        <v>35633.52</v>
      </c>
      <c r="G959" s="20" t="n">
        <f aca="false">E959*$B$7</f>
        <v>53550</v>
      </c>
      <c r="H959" s="20" t="n">
        <f aca="false">E959*$B$14</f>
        <v>17850</v>
      </c>
      <c r="I959" s="20" t="n">
        <f aca="false">F959+G959+H959</f>
        <v>107033.52</v>
      </c>
    </row>
    <row r="960" customFormat="false" ht="15" hidden="false" customHeight="true" outlineLevel="0" collapsed="false">
      <c r="A960" s="6" t="n">
        <v>943</v>
      </c>
      <c r="B960" s="11" t="n">
        <f aca="true">NORMINV(RAND(),$B$5,$B$6)</f>
        <v>2128.37060930275</v>
      </c>
      <c r="C960" s="11" t="n">
        <f aca="false">MAX(ROUND(B960,0),500)</f>
        <v>2128</v>
      </c>
      <c r="D960" s="8" t="n">
        <f aca="true">MIN(MAX($B$12+NORMINV(RAND(),0,$B$13),0.2),0.95)</f>
        <v>0.579490577060763</v>
      </c>
      <c r="E960" s="11" t="n">
        <f aca="false">ROUND(C960*D960,0)</f>
        <v>1233</v>
      </c>
      <c r="F960" s="20" t="n">
        <f aca="false">C960*(0.6*$B$8+0.15*$B$9+0.19*$B$10+0.06*$B$11)</f>
        <v>36005.76</v>
      </c>
      <c r="G960" s="20" t="n">
        <f aca="false">E960*$B$7</f>
        <v>55485</v>
      </c>
      <c r="H960" s="20" t="n">
        <f aca="false">E960*$B$14</f>
        <v>18495</v>
      </c>
      <c r="I960" s="20" t="n">
        <f aca="false">F960+G960+H960</f>
        <v>109985.76</v>
      </c>
    </row>
    <row r="961" customFormat="false" ht="15" hidden="false" customHeight="true" outlineLevel="0" collapsed="false">
      <c r="A961" s="6" t="n">
        <v>944</v>
      </c>
      <c r="B961" s="11" t="n">
        <f aca="true">NORMINV(RAND(),$B$5,$B$6)</f>
        <v>2312.88921413037</v>
      </c>
      <c r="C961" s="11" t="n">
        <f aca="false">MAX(ROUND(B961,0),500)</f>
        <v>2313</v>
      </c>
      <c r="D961" s="8" t="n">
        <f aca="true">MIN(MAX($B$12+NORMINV(RAND(),0,$B$13),0.2),0.95)</f>
        <v>0.486782702266851</v>
      </c>
      <c r="E961" s="11" t="n">
        <f aca="false">ROUND(C961*D961,0)</f>
        <v>1126</v>
      </c>
      <c r="F961" s="20" t="n">
        <f aca="false">C961*(0.6*$B$8+0.15*$B$9+0.19*$B$10+0.06*$B$11)</f>
        <v>39135.96</v>
      </c>
      <c r="G961" s="20" t="n">
        <f aca="false">E961*$B$7</f>
        <v>50670</v>
      </c>
      <c r="H961" s="20" t="n">
        <f aca="false">E961*$B$14</f>
        <v>16890</v>
      </c>
      <c r="I961" s="20" t="n">
        <f aca="false">F961+G961+H961</f>
        <v>106695.96</v>
      </c>
    </row>
    <row r="962" customFormat="false" ht="15" hidden="false" customHeight="true" outlineLevel="0" collapsed="false">
      <c r="A962" s="6" t="n">
        <v>945</v>
      </c>
      <c r="B962" s="11" t="n">
        <f aca="true">NORMINV(RAND(),$B$5,$B$6)</f>
        <v>1751.62832048896</v>
      </c>
      <c r="C962" s="11" t="n">
        <f aca="false">MAX(ROUND(B962,0),500)</f>
        <v>1752</v>
      </c>
      <c r="D962" s="8" t="n">
        <f aca="true">MIN(MAX($B$12+NORMINV(RAND(),0,$B$13),0.2),0.95)</f>
        <v>0.628792474554479</v>
      </c>
      <c r="E962" s="11" t="n">
        <f aca="false">ROUND(C962*D962,0)</f>
        <v>1102</v>
      </c>
      <c r="F962" s="20" t="n">
        <f aca="false">C962*(0.6*$B$8+0.15*$B$9+0.19*$B$10+0.06*$B$11)</f>
        <v>29643.84</v>
      </c>
      <c r="G962" s="20" t="n">
        <f aca="false">E962*$B$7</f>
        <v>49590</v>
      </c>
      <c r="H962" s="20" t="n">
        <f aca="false">E962*$B$14</f>
        <v>16530</v>
      </c>
      <c r="I962" s="20" t="n">
        <f aca="false">F962+G962+H962</f>
        <v>95763.84</v>
      </c>
    </row>
    <row r="963" customFormat="false" ht="15" hidden="false" customHeight="true" outlineLevel="0" collapsed="false">
      <c r="A963" s="6" t="n">
        <v>946</v>
      </c>
      <c r="B963" s="11" t="n">
        <f aca="true">NORMINV(RAND(),$B$5,$B$6)</f>
        <v>1843.36571929207</v>
      </c>
      <c r="C963" s="11" t="n">
        <f aca="false">MAX(ROUND(B963,0),500)</f>
        <v>1843</v>
      </c>
      <c r="D963" s="8" t="n">
        <f aca="true">MIN(MAX($B$12+NORMINV(RAND(),0,$B$13),0.2),0.95)</f>
        <v>0.530063756702409</v>
      </c>
      <c r="E963" s="11" t="n">
        <f aca="false">ROUND(C963*D963,0)</f>
        <v>977</v>
      </c>
      <c r="F963" s="20" t="n">
        <f aca="false">C963*(0.6*$B$8+0.15*$B$9+0.19*$B$10+0.06*$B$11)</f>
        <v>31183.56</v>
      </c>
      <c r="G963" s="20" t="n">
        <f aca="false">E963*$B$7</f>
        <v>43965</v>
      </c>
      <c r="H963" s="20" t="n">
        <f aca="false">E963*$B$14</f>
        <v>14655</v>
      </c>
      <c r="I963" s="20" t="n">
        <f aca="false">F963+G963+H963</f>
        <v>89803.56</v>
      </c>
    </row>
    <row r="964" customFormat="false" ht="15" hidden="false" customHeight="true" outlineLevel="0" collapsed="false">
      <c r="A964" s="6" t="n">
        <v>947</v>
      </c>
      <c r="B964" s="11" t="n">
        <f aca="true">NORMINV(RAND(),$B$5,$B$6)</f>
        <v>2329.24524001881</v>
      </c>
      <c r="C964" s="11" t="n">
        <f aca="false">MAX(ROUND(B964,0),500)</f>
        <v>2329</v>
      </c>
      <c r="D964" s="8" t="n">
        <f aca="true">MIN(MAX($B$12+NORMINV(RAND(),0,$B$13),0.2),0.95)</f>
        <v>0.53204356628954</v>
      </c>
      <c r="E964" s="11" t="n">
        <f aca="false">ROUND(C964*D964,0)</f>
        <v>1239</v>
      </c>
      <c r="F964" s="20" t="n">
        <f aca="false">C964*(0.6*$B$8+0.15*$B$9+0.19*$B$10+0.06*$B$11)</f>
        <v>39406.68</v>
      </c>
      <c r="G964" s="20" t="n">
        <f aca="false">E964*$B$7</f>
        <v>55755</v>
      </c>
      <c r="H964" s="20" t="n">
        <f aca="false">E964*$B$14</f>
        <v>18585</v>
      </c>
      <c r="I964" s="20" t="n">
        <f aca="false">F964+G964+H964</f>
        <v>113746.68</v>
      </c>
    </row>
    <row r="965" customFormat="false" ht="15" hidden="false" customHeight="true" outlineLevel="0" collapsed="false">
      <c r="A965" s="6" t="n">
        <v>948</v>
      </c>
      <c r="B965" s="11" t="n">
        <f aca="true">NORMINV(RAND(),$B$5,$B$6)</f>
        <v>2161.61927158206</v>
      </c>
      <c r="C965" s="11" t="n">
        <f aca="false">MAX(ROUND(B965,0),500)</f>
        <v>2162</v>
      </c>
      <c r="D965" s="8" t="n">
        <f aca="true">MIN(MAX($B$12+NORMINV(RAND(),0,$B$13),0.2),0.95)</f>
        <v>0.547031175701668</v>
      </c>
      <c r="E965" s="11" t="n">
        <f aca="false">ROUND(C965*D965,0)</f>
        <v>1183</v>
      </c>
      <c r="F965" s="20" t="n">
        <f aca="false">C965*(0.6*$B$8+0.15*$B$9+0.19*$B$10+0.06*$B$11)</f>
        <v>36581.04</v>
      </c>
      <c r="G965" s="20" t="n">
        <f aca="false">E965*$B$7</f>
        <v>53235</v>
      </c>
      <c r="H965" s="20" t="n">
        <f aca="false">E965*$B$14</f>
        <v>17745</v>
      </c>
      <c r="I965" s="20" t="n">
        <f aca="false">F965+G965+H965</f>
        <v>107561.04</v>
      </c>
    </row>
    <row r="966" customFormat="false" ht="15" hidden="false" customHeight="true" outlineLevel="0" collapsed="false">
      <c r="A966" s="6" t="n">
        <v>949</v>
      </c>
      <c r="B966" s="11" t="n">
        <f aca="true">NORMINV(RAND(),$B$5,$B$6)</f>
        <v>2040.54614837766</v>
      </c>
      <c r="C966" s="11" t="n">
        <f aca="false">MAX(ROUND(B966,0),500)</f>
        <v>2041</v>
      </c>
      <c r="D966" s="8" t="n">
        <f aca="true">MIN(MAX($B$12+NORMINV(RAND(),0,$B$13),0.2),0.95)</f>
        <v>0.502711924457047</v>
      </c>
      <c r="E966" s="11" t="n">
        <f aca="false">ROUND(C966*D966,0)</f>
        <v>1026</v>
      </c>
      <c r="F966" s="20" t="n">
        <f aca="false">C966*(0.6*$B$8+0.15*$B$9+0.19*$B$10+0.06*$B$11)</f>
        <v>34533.72</v>
      </c>
      <c r="G966" s="20" t="n">
        <f aca="false">E966*$B$7</f>
        <v>46170</v>
      </c>
      <c r="H966" s="20" t="n">
        <f aca="false">E966*$B$14</f>
        <v>15390</v>
      </c>
      <c r="I966" s="20" t="n">
        <f aca="false">F966+G966+H966</f>
        <v>96093.72</v>
      </c>
    </row>
    <row r="967" customFormat="false" ht="15" hidden="false" customHeight="true" outlineLevel="0" collapsed="false">
      <c r="A967" s="6" t="n">
        <v>950</v>
      </c>
      <c r="B967" s="11" t="n">
        <f aca="true">NORMINV(RAND(),$B$5,$B$6)</f>
        <v>2276.17717849759</v>
      </c>
      <c r="C967" s="11" t="n">
        <f aca="false">MAX(ROUND(B967,0),500)</f>
        <v>2276</v>
      </c>
      <c r="D967" s="8" t="n">
        <f aca="true">MIN(MAX($B$12+NORMINV(RAND(),0,$B$13),0.2),0.95)</f>
        <v>0.577806979176998</v>
      </c>
      <c r="E967" s="11" t="n">
        <f aca="false">ROUND(C967*D967,0)</f>
        <v>1315</v>
      </c>
      <c r="F967" s="20" t="n">
        <f aca="false">C967*(0.6*$B$8+0.15*$B$9+0.19*$B$10+0.06*$B$11)</f>
        <v>38509.92</v>
      </c>
      <c r="G967" s="20" t="n">
        <f aca="false">E967*$B$7</f>
        <v>59175</v>
      </c>
      <c r="H967" s="20" t="n">
        <f aca="false">E967*$B$14</f>
        <v>19725</v>
      </c>
      <c r="I967" s="20" t="n">
        <f aca="false">F967+G967+H967</f>
        <v>117409.92</v>
      </c>
    </row>
    <row r="968" customFormat="false" ht="15" hidden="false" customHeight="true" outlineLevel="0" collapsed="false">
      <c r="A968" s="6" t="n">
        <v>951</v>
      </c>
      <c r="B968" s="11" t="n">
        <f aca="true">NORMINV(RAND(),$B$5,$B$6)</f>
        <v>1922.29827927287</v>
      </c>
      <c r="C968" s="11" t="n">
        <f aca="false">MAX(ROUND(B968,0),500)</f>
        <v>1922</v>
      </c>
      <c r="D968" s="8" t="n">
        <f aca="true">MIN(MAX($B$12+NORMINV(RAND(),0,$B$13),0.2),0.95)</f>
        <v>0.504665716989591</v>
      </c>
      <c r="E968" s="11" t="n">
        <f aca="false">ROUND(C968*D968,0)</f>
        <v>970</v>
      </c>
      <c r="F968" s="20" t="n">
        <f aca="false">C968*(0.6*$B$8+0.15*$B$9+0.19*$B$10+0.06*$B$11)</f>
        <v>32520.24</v>
      </c>
      <c r="G968" s="20" t="n">
        <f aca="false">E968*$B$7</f>
        <v>43650</v>
      </c>
      <c r="H968" s="20" t="n">
        <f aca="false">E968*$B$14</f>
        <v>14550</v>
      </c>
      <c r="I968" s="20" t="n">
        <f aca="false">F968+G968+H968</f>
        <v>90720.24</v>
      </c>
    </row>
    <row r="969" customFormat="false" ht="15" hidden="false" customHeight="true" outlineLevel="0" collapsed="false">
      <c r="A969" s="6" t="n">
        <v>952</v>
      </c>
      <c r="B969" s="11" t="n">
        <f aca="true">NORMINV(RAND(),$B$5,$B$6)</f>
        <v>2084.79743874201</v>
      </c>
      <c r="C969" s="11" t="n">
        <f aca="false">MAX(ROUND(B969,0),500)</f>
        <v>2085</v>
      </c>
      <c r="D969" s="8" t="n">
        <f aca="true">MIN(MAX($B$12+NORMINV(RAND(),0,$B$13),0.2),0.95)</f>
        <v>0.612126025599951</v>
      </c>
      <c r="E969" s="11" t="n">
        <f aca="false">ROUND(C969*D969,0)</f>
        <v>1276</v>
      </c>
      <c r="F969" s="20" t="n">
        <f aca="false">C969*(0.6*$B$8+0.15*$B$9+0.19*$B$10+0.06*$B$11)</f>
        <v>35278.2</v>
      </c>
      <c r="G969" s="20" t="n">
        <f aca="false">E969*$B$7</f>
        <v>57420</v>
      </c>
      <c r="H969" s="20" t="n">
        <f aca="false">E969*$B$14</f>
        <v>19140</v>
      </c>
      <c r="I969" s="20" t="n">
        <f aca="false">F969+G969+H969</f>
        <v>111838.2</v>
      </c>
    </row>
    <row r="970" customFormat="false" ht="15" hidden="false" customHeight="true" outlineLevel="0" collapsed="false">
      <c r="A970" s="6" t="n">
        <v>953</v>
      </c>
      <c r="B970" s="11" t="n">
        <f aca="true">NORMINV(RAND(),$B$5,$B$6)</f>
        <v>1703.52021229309</v>
      </c>
      <c r="C970" s="11" t="n">
        <f aca="false">MAX(ROUND(B970,0),500)</f>
        <v>1704</v>
      </c>
      <c r="D970" s="8" t="n">
        <f aca="true">MIN(MAX($B$12+NORMINV(RAND(),0,$B$13),0.2),0.95)</f>
        <v>0.473476883594817</v>
      </c>
      <c r="E970" s="11" t="n">
        <f aca="false">ROUND(C970*D970,0)</f>
        <v>807</v>
      </c>
      <c r="F970" s="20" t="n">
        <f aca="false">C970*(0.6*$B$8+0.15*$B$9+0.19*$B$10+0.06*$B$11)</f>
        <v>28831.68</v>
      </c>
      <c r="G970" s="20" t="n">
        <f aca="false">E970*$B$7</f>
        <v>36315</v>
      </c>
      <c r="H970" s="20" t="n">
        <f aca="false">E970*$B$14</f>
        <v>12105</v>
      </c>
      <c r="I970" s="20" t="n">
        <f aca="false">F970+G970+H970</f>
        <v>77251.68</v>
      </c>
    </row>
    <row r="971" customFormat="false" ht="15" hidden="false" customHeight="true" outlineLevel="0" collapsed="false">
      <c r="A971" s="6" t="n">
        <v>954</v>
      </c>
      <c r="B971" s="11" t="n">
        <f aca="true">NORMINV(RAND(),$B$5,$B$6)</f>
        <v>2125.56823328427</v>
      </c>
      <c r="C971" s="11" t="n">
        <f aca="false">MAX(ROUND(B971,0),500)</f>
        <v>2126</v>
      </c>
      <c r="D971" s="8" t="n">
        <f aca="true">MIN(MAX($B$12+NORMINV(RAND(),0,$B$13),0.2),0.95)</f>
        <v>0.518393847923365</v>
      </c>
      <c r="E971" s="11" t="n">
        <f aca="false">ROUND(C971*D971,0)</f>
        <v>1102</v>
      </c>
      <c r="F971" s="20" t="n">
        <f aca="false">C971*(0.6*$B$8+0.15*$B$9+0.19*$B$10+0.06*$B$11)</f>
        <v>35971.92</v>
      </c>
      <c r="G971" s="20" t="n">
        <f aca="false">E971*$B$7</f>
        <v>49590</v>
      </c>
      <c r="H971" s="20" t="n">
        <f aca="false">E971*$B$14</f>
        <v>16530</v>
      </c>
      <c r="I971" s="20" t="n">
        <f aca="false">F971+G971+H971</f>
        <v>102091.92</v>
      </c>
    </row>
    <row r="972" customFormat="false" ht="15" hidden="false" customHeight="true" outlineLevel="0" collapsed="false">
      <c r="A972" s="6" t="n">
        <v>955</v>
      </c>
      <c r="B972" s="11" t="n">
        <f aca="true">NORMINV(RAND(),$B$5,$B$6)</f>
        <v>1640.05797171237</v>
      </c>
      <c r="C972" s="11" t="n">
        <f aca="false">MAX(ROUND(B972,0),500)</f>
        <v>1640</v>
      </c>
      <c r="D972" s="8" t="n">
        <f aca="true">MIN(MAX($B$12+NORMINV(RAND(),0,$B$13),0.2),0.95)</f>
        <v>0.489604454904032</v>
      </c>
      <c r="E972" s="11" t="n">
        <f aca="false">ROUND(C972*D972,0)</f>
        <v>803</v>
      </c>
      <c r="F972" s="20" t="n">
        <f aca="false">C972*(0.6*$B$8+0.15*$B$9+0.19*$B$10+0.06*$B$11)</f>
        <v>27748.8</v>
      </c>
      <c r="G972" s="20" t="n">
        <f aca="false">E972*$B$7</f>
        <v>36135</v>
      </c>
      <c r="H972" s="20" t="n">
        <f aca="false">E972*$B$14</f>
        <v>12045</v>
      </c>
      <c r="I972" s="20" t="n">
        <f aca="false">F972+G972+H972</f>
        <v>75928.8</v>
      </c>
    </row>
    <row r="973" customFormat="false" ht="15" hidden="false" customHeight="true" outlineLevel="0" collapsed="false">
      <c r="A973" s="6" t="n">
        <v>956</v>
      </c>
      <c r="B973" s="11" t="n">
        <f aca="true">NORMINV(RAND(),$B$5,$B$6)</f>
        <v>2106.29470126778</v>
      </c>
      <c r="C973" s="11" t="n">
        <f aca="false">MAX(ROUND(B973,0),500)</f>
        <v>2106</v>
      </c>
      <c r="D973" s="8" t="n">
        <f aca="true">MIN(MAX($B$12+NORMINV(RAND(),0,$B$13),0.2),0.95)</f>
        <v>0.543001899188358</v>
      </c>
      <c r="E973" s="11" t="n">
        <f aca="false">ROUND(C973*D973,0)</f>
        <v>1144</v>
      </c>
      <c r="F973" s="20" t="n">
        <f aca="false">C973*(0.6*$B$8+0.15*$B$9+0.19*$B$10+0.06*$B$11)</f>
        <v>35633.52</v>
      </c>
      <c r="G973" s="20" t="n">
        <f aca="false">E973*$B$7</f>
        <v>51480</v>
      </c>
      <c r="H973" s="20" t="n">
        <f aca="false">E973*$B$14</f>
        <v>17160</v>
      </c>
      <c r="I973" s="20" t="n">
        <f aca="false">F973+G973+H973</f>
        <v>104273.52</v>
      </c>
    </row>
    <row r="974" customFormat="false" ht="15" hidden="false" customHeight="true" outlineLevel="0" collapsed="false">
      <c r="A974" s="6" t="n">
        <v>957</v>
      </c>
      <c r="B974" s="11" t="n">
        <f aca="true">NORMINV(RAND(),$B$5,$B$6)</f>
        <v>1815.783726958</v>
      </c>
      <c r="C974" s="11" t="n">
        <f aca="false">MAX(ROUND(B974,0),500)</f>
        <v>1816</v>
      </c>
      <c r="D974" s="8" t="n">
        <f aca="true">MIN(MAX($B$12+NORMINV(RAND(),0,$B$13),0.2),0.95)</f>
        <v>0.60668484778041</v>
      </c>
      <c r="E974" s="11" t="n">
        <f aca="false">ROUND(C974*D974,0)</f>
        <v>1102</v>
      </c>
      <c r="F974" s="20" t="n">
        <f aca="false">C974*(0.6*$B$8+0.15*$B$9+0.19*$B$10+0.06*$B$11)</f>
        <v>30726.72</v>
      </c>
      <c r="G974" s="20" t="n">
        <f aca="false">E974*$B$7</f>
        <v>49590</v>
      </c>
      <c r="H974" s="20" t="n">
        <f aca="false">E974*$B$14</f>
        <v>16530</v>
      </c>
      <c r="I974" s="20" t="n">
        <f aca="false">F974+G974+H974</f>
        <v>96846.72</v>
      </c>
    </row>
    <row r="975" customFormat="false" ht="15" hidden="false" customHeight="true" outlineLevel="0" collapsed="false">
      <c r="A975" s="6" t="n">
        <v>958</v>
      </c>
      <c r="B975" s="11" t="n">
        <f aca="true">NORMINV(RAND(),$B$5,$B$6)</f>
        <v>1713.76075597006</v>
      </c>
      <c r="C975" s="11" t="n">
        <f aca="false">MAX(ROUND(B975,0),500)</f>
        <v>1714</v>
      </c>
      <c r="D975" s="8" t="n">
        <f aca="true">MIN(MAX($B$12+NORMINV(RAND(),0,$B$13),0.2),0.95)</f>
        <v>0.498558678948209</v>
      </c>
      <c r="E975" s="11" t="n">
        <f aca="false">ROUND(C975*D975,0)</f>
        <v>855</v>
      </c>
      <c r="F975" s="20" t="n">
        <f aca="false">C975*(0.6*$B$8+0.15*$B$9+0.19*$B$10+0.06*$B$11)</f>
        <v>29000.88</v>
      </c>
      <c r="G975" s="20" t="n">
        <f aca="false">E975*$B$7</f>
        <v>38475</v>
      </c>
      <c r="H975" s="20" t="n">
        <f aca="false">E975*$B$14</f>
        <v>12825</v>
      </c>
      <c r="I975" s="20" t="n">
        <f aca="false">F975+G975+H975</f>
        <v>80300.88</v>
      </c>
    </row>
    <row r="976" customFormat="false" ht="15" hidden="false" customHeight="true" outlineLevel="0" collapsed="false">
      <c r="A976" s="6" t="n">
        <v>959</v>
      </c>
      <c r="B976" s="11" t="n">
        <f aca="true">NORMINV(RAND(),$B$5,$B$6)</f>
        <v>2256.78811605332</v>
      </c>
      <c r="C976" s="11" t="n">
        <f aca="false">MAX(ROUND(B976,0),500)</f>
        <v>2257</v>
      </c>
      <c r="D976" s="8" t="n">
        <f aca="true">MIN(MAX($B$12+NORMINV(RAND(),0,$B$13),0.2),0.95)</f>
        <v>0.525673732271497</v>
      </c>
      <c r="E976" s="11" t="n">
        <f aca="false">ROUND(C976*D976,0)</f>
        <v>1186</v>
      </c>
      <c r="F976" s="20" t="n">
        <f aca="false">C976*(0.6*$B$8+0.15*$B$9+0.19*$B$10+0.06*$B$11)</f>
        <v>38188.44</v>
      </c>
      <c r="G976" s="20" t="n">
        <f aca="false">E976*$B$7</f>
        <v>53370</v>
      </c>
      <c r="H976" s="20" t="n">
        <f aca="false">E976*$B$14</f>
        <v>17790</v>
      </c>
      <c r="I976" s="20" t="n">
        <f aca="false">F976+G976+H976</f>
        <v>109348.44</v>
      </c>
    </row>
    <row r="977" customFormat="false" ht="15" hidden="false" customHeight="true" outlineLevel="0" collapsed="false">
      <c r="A977" s="6" t="n">
        <v>960</v>
      </c>
      <c r="B977" s="11" t="n">
        <f aca="true">NORMINV(RAND(),$B$5,$B$6)</f>
        <v>2412.52904445706</v>
      </c>
      <c r="C977" s="11" t="n">
        <f aca="false">MAX(ROUND(B977,0),500)</f>
        <v>2413</v>
      </c>
      <c r="D977" s="8" t="n">
        <f aca="true">MIN(MAX($B$12+NORMINV(RAND(),0,$B$13),0.2),0.95)</f>
        <v>0.528918973653482</v>
      </c>
      <c r="E977" s="11" t="n">
        <f aca="false">ROUND(C977*D977,0)</f>
        <v>1276</v>
      </c>
      <c r="F977" s="20" t="n">
        <f aca="false">C977*(0.6*$B$8+0.15*$B$9+0.19*$B$10+0.06*$B$11)</f>
        <v>40827.96</v>
      </c>
      <c r="G977" s="20" t="n">
        <f aca="false">E977*$B$7</f>
        <v>57420</v>
      </c>
      <c r="H977" s="20" t="n">
        <f aca="false">E977*$B$14</f>
        <v>19140</v>
      </c>
      <c r="I977" s="20" t="n">
        <f aca="false">F977+G977+H977</f>
        <v>117387.96</v>
      </c>
    </row>
    <row r="978" customFormat="false" ht="15" hidden="false" customHeight="true" outlineLevel="0" collapsed="false">
      <c r="A978" s="6" t="n">
        <v>961</v>
      </c>
      <c r="B978" s="11" t="n">
        <f aca="true">NORMINV(RAND(),$B$5,$B$6)</f>
        <v>2151.51168346636</v>
      </c>
      <c r="C978" s="11" t="n">
        <f aca="false">MAX(ROUND(B978,0),500)</f>
        <v>2152</v>
      </c>
      <c r="D978" s="8" t="n">
        <f aca="true">MIN(MAX($B$12+NORMINV(RAND(),0,$B$13),0.2),0.95)</f>
        <v>0.553048626906575</v>
      </c>
      <c r="E978" s="11" t="n">
        <f aca="false">ROUND(C978*D978,0)</f>
        <v>1190</v>
      </c>
      <c r="F978" s="20" t="n">
        <f aca="false">C978*(0.6*$B$8+0.15*$B$9+0.19*$B$10+0.06*$B$11)</f>
        <v>36411.84</v>
      </c>
      <c r="G978" s="20" t="n">
        <f aca="false">E978*$B$7</f>
        <v>53550</v>
      </c>
      <c r="H978" s="20" t="n">
        <f aca="false">E978*$B$14</f>
        <v>17850</v>
      </c>
      <c r="I978" s="20" t="n">
        <f aca="false">F978+G978+H978</f>
        <v>107811.84</v>
      </c>
    </row>
    <row r="979" customFormat="false" ht="15" hidden="false" customHeight="true" outlineLevel="0" collapsed="false">
      <c r="A979" s="6" t="n">
        <v>962</v>
      </c>
      <c r="B979" s="11" t="n">
        <f aca="true">NORMINV(RAND(),$B$5,$B$6)</f>
        <v>1322.46752485165</v>
      </c>
      <c r="C979" s="11" t="n">
        <f aca="false">MAX(ROUND(B979,0),500)</f>
        <v>1322</v>
      </c>
      <c r="D979" s="8" t="n">
        <f aca="true">MIN(MAX($B$12+NORMINV(RAND(),0,$B$13),0.2),0.95)</f>
        <v>0.565739152549904</v>
      </c>
      <c r="E979" s="11" t="n">
        <f aca="false">ROUND(C979*D979,0)</f>
        <v>748</v>
      </c>
      <c r="F979" s="20" t="n">
        <f aca="false">C979*(0.6*$B$8+0.15*$B$9+0.19*$B$10+0.06*$B$11)</f>
        <v>22368.24</v>
      </c>
      <c r="G979" s="20" t="n">
        <f aca="false">E979*$B$7</f>
        <v>33660</v>
      </c>
      <c r="H979" s="20" t="n">
        <f aca="false">E979*$B$14</f>
        <v>11220</v>
      </c>
      <c r="I979" s="20" t="n">
        <f aca="false">F979+G979+H979</f>
        <v>67248.24</v>
      </c>
    </row>
    <row r="980" customFormat="false" ht="15" hidden="false" customHeight="true" outlineLevel="0" collapsed="false">
      <c r="A980" s="6" t="n">
        <v>963</v>
      </c>
      <c r="B980" s="11" t="n">
        <f aca="true">NORMINV(RAND(),$B$5,$B$6)</f>
        <v>1688.78880438182</v>
      </c>
      <c r="C980" s="11" t="n">
        <f aca="false">MAX(ROUND(B980,0),500)</f>
        <v>1689</v>
      </c>
      <c r="D980" s="8" t="n">
        <f aca="true">MIN(MAX($B$12+NORMINV(RAND(),0,$B$13),0.2),0.95)</f>
        <v>0.559287566140231</v>
      </c>
      <c r="E980" s="11" t="n">
        <f aca="false">ROUND(C980*D980,0)</f>
        <v>945</v>
      </c>
      <c r="F980" s="20" t="n">
        <f aca="false">C980*(0.6*$B$8+0.15*$B$9+0.19*$B$10+0.06*$B$11)</f>
        <v>28577.88</v>
      </c>
      <c r="G980" s="20" t="n">
        <f aca="false">E980*$B$7</f>
        <v>42525</v>
      </c>
      <c r="H980" s="20" t="n">
        <f aca="false">E980*$B$14</f>
        <v>14175</v>
      </c>
      <c r="I980" s="20" t="n">
        <f aca="false">F980+G980+H980</f>
        <v>85277.88</v>
      </c>
    </row>
    <row r="981" customFormat="false" ht="15" hidden="false" customHeight="true" outlineLevel="0" collapsed="false">
      <c r="A981" s="6" t="n">
        <v>964</v>
      </c>
      <c r="B981" s="11" t="n">
        <f aca="true">NORMINV(RAND(),$B$5,$B$6)</f>
        <v>1857.66710790623</v>
      </c>
      <c r="C981" s="11" t="n">
        <f aca="false">MAX(ROUND(B981,0),500)</f>
        <v>1858</v>
      </c>
      <c r="D981" s="8" t="n">
        <f aca="true">MIN(MAX($B$12+NORMINV(RAND(),0,$B$13),0.2),0.95)</f>
        <v>0.442924451043509</v>
      </c>
      <c r="E981" s="11" t="n">
        <f aca="false">ROUND(C981*D981,0)</f>
        <v>823</v>
      </c>
      <c r="F981" s="20" t="n">
        <f aca="false">C981*(0.6*$B$8+0.15*$B$9+0.19*$B$10+0.06*$B$11)</f>
        <v>31437.36</v>
      </c>
      <c r="G981" s="20" t="n">
        <f aca="false">E981*$B$7</f>
        <v>37035</v>
      </c>
      <c r="H981" s="20" t="n">
        <f aca="false">E981*$B$14</f>
        <v>12345</v>
      </c>
      <c r="I981" s="20" t="n">
        <f aca="false">F981+G981+H981</f>
        <v>80817.36</v>
      </c>
    </row>
    <row r="982" customFormat="false" ht="15" hidden="false" customHeight="true" outlineLevel="0" collapsed="false">
      <c r="A982" s="6" t="n">
        <v>965</v>
      </c>
      <c r="B982" s="11" t="n">
        <f aca="true">NORMINV(RAND(),$B$5,$B$6)</f>
        <v>1807.86763907073</v>
      </c>
      <c r="C982" s="11" t="n">
        <f aca="false">MAX(ROUND(B982,0),500)</f>
        <v>1808</v>
      </c>
      <c r="D982" s="8" t="n">
        <f aca="true">MIN(MAX($B$12+NORMINV(RAND(),0,$B$13),0.2),0.95)</f>
        <v>0.562168295448779</v>
      </c>
      <c r="E982" s="11" t="n">
        <f aca="false">ROUND(C982*D982,0)</f>
        <v>1016</v>
      </c>
      <c r="F982" s="20" t="n">
        <f aca="false">C982*(0.6*$B$8+0.15*$B$9+0.19*$B$10+0.06*$B$11)</f>
        <v>30591.36</v>
      </c>
      <c r="G982" s="20" t="n">
        <f aca="false">E982*$B$7</f>
        <v>45720</v>
      </c>
      <c r="H982" s="20" t="n">
        <f aca="false">E982*$B$14</f>
        <v>15240</v>
      </c>
      <c r="I982" s="20" t="n">
        <f aca="false">F982+G982+H982</f>
        <v>91551.36</v>
      </c>
    </row>
    <row r="983" customFormat="false" ht="15" hidden="false" customHeight="true" outlineLevel="0" collapsed="false">
      <c r="A983" s="6" t="n">
        <v>966</v>
      </c>
      <c r="B983" s="11" t="n">
        <f aca="true">NORMINV(RAND(),$B$5,$B$6)</f>
        <v>1729.12388814836</v>
      </c>
      <c r="C983" s="11" t="n">
        <f aca="false">MAX(ROUND(B983,0),500)</f>
        <v>1729</v>
      </c>
      <c r="D983" s="8" t="n">
        <f aca="true">MIN(MAX($B$12+NORMINV(RAND(),0,$B$13),0.2),0.95)</f>
        <v>0.600491654837382</v>
      </c>
      <c r="E983" s="11" t="n">
        <f aca="false">ROUND(C983*D983,0)</f>
        <v>1038</v>
      </c>
      <c r="F983" s="20" t="n">
        <f aca="false">C983*(0.6*$B$8+0.15*$B$9+0.19*$B$10+0.06*$B$11)</f>
        <v>29254.68</v>
      </c>
      <c r="G983" s="20" t="n">
        <f aca="false">E983*$B$7</f>
        <v>46710</v>
      </c>
      <c r="H983" s="20" t="n">
        <f aca="false">E983*$B$14</f>
        <v>15570</v>
      </c>
      <c r="I983" s="20" t="n">
        <f aca="false">F983+G983+H983</f>
        <v>91534.68</v>
      </c>
    </row>
    <row r="984" customFormat="false" ht="15" hidden="false" customHeight="true" outlineLevel="0" collapsed="false">
      <c r="A984" s="6" t="n">
        <v>967</v>
      </c>
      <c r="B984" s="11" t="n">
        <f aca="true">NORMINV(RAND(),$B$5,$B$6)</f>
        <v>2350.20712295737</v>
      </c>
      <c r="C984" s="11" t="n">
        <f aca="false">MAX(ROUND(B984,0),500)</f>
        <v>2350</v>
      </c>
      <c r="D984" s="8" t="n">
        <f aca="true">MIN(MAX($B$12+NORMINV(RAND(),0,$B$13),0.2),0.95)</f>
        <v>0.555799338937023</v>
      </c>
      <c r="E984" s="11" t="n">
        <f aca="false">ROUND(C984*D984,0)</f>
        <v>1306</v>
      </c>
      <c r="F984" s="20" t="n">
        <f aca="false">C984*(0.6*$B$8+0.15*$B$9+0.19*$B$10+0.06*$B$11)</f>
        <v>39762</v>
      </c>
      <c r="G984" s="20" t="n">
        <f aca="false">E984*$B$7</f>
        <v>58770</v>
      </c>
      <c r="H984" s="20" t="n">
        <f aca="false">E984*$B$14</f>
        <v>19590</v>
      </c>
      <c r="I984" s="20" t="n">
        <f aca="false">F984+G984+H984</f>
        <v>118122</v>
      </c>
    </row>
    <row r="985" customFormat="false" ht="15" hidden="false" customHeight="true" outlineLevel="0" collapsed="false">
      <c r="A985" s="6" t="n">
        <v>968</v>
      </c>
      <c r="B985" s="11" t="n">
        <f aca="true">NORMINV(RAND(),$B$5,$B$6)</f>
        <v>2141.53137356776</v>
      </c>
      <c r="C985" s="11" t="n">
        <f aca="false">MAX(ROUND(B985,0),500)</f>
        <v>2142</v>
      </c>
      <c r="D985" s="8" t="n">
        <f aca="true">MIN(MAX($B$12+NORMINV(RAND(),0,$B$13),0.2),0.95)</f>
        <v>0.497182191505474</v>
      </c>
      <c r="E985" s="11" t="n">
        <f aca="false">ROUND(C985*D985,0)</f>
        <v>1065</v>
      </c>
      <c r="F985" s="20" t="n">
        <f aca="false">C985*(0.6*$B$8+0.15*$B$9+0.19*$B$10+0.06*$B$11)</f>
        <v>36242.64</v>
      </c>
      <c r="G985" s="20" t="n">
        <f aca="false">E985*$B$7</f>
        <v>47925</v>
      </c>
      <c r="H985" s="20" t="n">
        <f aca="false">E985*$B$14</f>
        <v>15975</v>
      </c>
      <c r="I985" s="20" t="n">
        <f aca="false">F985+G985+H985</f>
        <v>100142.64</v>
      </c>
    </row>
    <row r="986" customFormat="false" ht="15" hidden="false" customHeight="true" outlineLevel="0" collapsed="false">
      <c r="A986" s="6" t="n">
        <v>969</v>
      </c>
      <c r="B986" s="11" t="n">
        <f aca="true">NORMINV(RAND(),$B$5,$B$6)</f>
        <v>2218.10781473265</v>
      </c>
      <c r="C986" s="11" t="n">
        <f aca="false">MAX(ROUND(B986,0),500)</f>
        <v>2218</v>
      </c>
      <c r="D986" s="8" t="n">
        <f aca="true">MIN(MAX($B$12+NORMINV(RAND(),0,$B$13),0.2),0.95)</f>
        <v>0.536137486915914</v>
      </c>
      <c r="E986" s="11" t="n">
        <f aca="false">ROUND(C986*D986,0)</f>
        <v>1189</v>
      </c>
      <c r="F986" s="20" t="n">
        <f aca="false">C986*(0.6*$B$8+0.15*$B$9+0.19*$B$10+0.06*$B$11)</f>
        <v>37528.56</v>
      </c>
      <c r="G986" s="20" t="n">
        <f aca="false">E986*$B$7</f>
        <v>53505</v>
      </c>
      <c r="H986" s="20" t="n">
        <f aca="false">E986*$B$14</f>
        <v>17835</v>
      </c>
      <c r="I986" s="20" t="n">
        <f aca="false">F986+G986+H986</f>
        <v>108868.56</v>
      </c>
    </row>
    <row r="987" customFormat="false" ht="15" hidden="false" customHeight="true" outlineLevel="0" collapsed="false">
      <c r="A987" s="6" t="n">
        <v>970</v>
      </c>
      <c r="B987" s="11" t="n">
        <f aca="true">NORMINV(RAND(),$B$5,$B$6)</f>
        <v>2113.53337567621</v>
      </c>
      <c r="C987" s="11" t="n">
        <f aca="false">MAX(ROUND(B987,0),500)</f>
        <v>2114</v>
      </c>
      <c r="D987" s="8" t="n">
        <f aca="true">MIN(MAX($B$12+NORMINV(RAND(),0,$B$13),0.2),0.95)</f>
        <v>0.566585626357602</v>
      </c>
      <c r="E987" s="11" t="n">
        <f aca="false">ROUND(C987*D987,0)</f>
        <v>1198</v>
      </c>
      <c r="F987" s="20" t="n">
        <f aca="false">C987*(0.6*$B$8+0.15*$B$9+0.19*$B$10+0.06*$B$11)</f>
        <v>35768.88</v>
      </c>
      <c r="G987" s="20" t="n">
        <f aca="false">E987*$B$7</f>
        <v>53910</v>
      </c>
      <c r="H987" s="20" t="n">
        <f aca="false">E987*$B$14</f>
        <v>17970</v>
      </c>
      <c r="I987" s="20" t="n">
        <f aca="false">F987+G987+H987</f>
        <v>107648.88</v>
      </c>
    </row>
    <row r="988" customFormat="false" ht="15" hidden="false" customHeight="true" outlineLevel="0" collapsed="false">
      <c r="A988" s="6" t="n">
        <v>971</v>
      </c>
      <c r="B988" s="11" t="n">
        <f aca="true">NORMINV(RAND(),$B$5,$B$6)</f>
        <v>2746.38892157849</v>
      </c>
      <c r="C988" s="11" t="n">
        <f aca="false">MAX(ROUND(B988,0),500)</f>
        <v>2746</v>
      </c>
      <c r="D988" s="8" t="n">
        <f aca="true">MIN(MAX($B$12+NORMINV(RAND(),0,$B$13),0.2),0.95)</f>
        <v>0.502176732538668</v>
      </c>
      <c r="E988" s="11" t="n">
        <f aca="false">ROUND(C988*D988,0)</f>
        <v>1379</v>
      </c>
      <c r="F988" s="20" t="n">
        <f aca="false">C988*(0.6*$B$8+0.15*$B$9+0.19*$B$10+0.06*$B$11)</f>
        <v>46462.32</v>
      </c>
      <c r="G988" s="20" t="n">
        <f aca="false">E988*$B$7</f>
        <v>62055</v>
      </c>
      <c r="H988" s="20" t="n">
        <f aca="false">E988*$B$14</f>
        <v>20685</v>
      </c>
      <c r="I988" s="20" t="n">
        <f aca="false">F988+G988+H988</f>
        <v>129202.32</v>
      </c>
    </row>
    <row r="989" customFormat="false" ht="15" hidden="false" customHeight="true" outlineLevel="0" collapsed="false">
      <c r="A989" s="6" t="n">
        <v>972</v>
      </c>
      <c r="B989" s="11" t="n">
        <f aca="true">NORMINV(RAND(),$B$5,$B$6)</f>
        <v>1659.32881450173</v>
      </c>
      <c r="C989" s="11" t="n">
        <f aca="false">MAX(ROUND(B989,0),500)</f>
        <v>1659</v>
      </c>
      <c r="D989" s="8" t="n">
        <f aca="true">MIN(MAX($B$12+NORMINV(RAND(),0,$B$13),0.2),0.95)</f>
        <v>0.504592668087247</v>
      </c>
      <c r="E989" s="11" t="n">
        <f aca="false">ROUND(C989*D989,0)</f>
        <v>837</v>
      </c>
      <c r="F989" s="20" t="n">
        <f aca="false">C989*(0.6*$B$8+0.15*$B$9+0.19*$B$10+0.06*$B$11)</f>
        <v>28070.28</v>
      </c>
      <c r="G989" s="20" t="n">
        <f aca="false">E989*$B$7</f>
        <v>37665</v>
      </c>
      <c r="H989" s="20" t="n">
        <f aca="false">E989*$B$14</f>
        <v>12555</v>
      </c>
      <c r="I989" s="20" t="n">
        <f aca="false">F989+G989+H989</f>
        <v>78290.28</v>
      </c>
    </row>
    <row r="990" customFormat="false" ht="15" hidden="false" customHeight="true" outlineLevel="0" collapsed="false">
      <c r="A990" s="6" t="n">
        <v>973</v>
      </c>
      <c r="B990" s="11" t="n">
        <f aca="true">NORMINV(RAND(),$B$5,$B$6)</f>
        <v>2219.52665184457</v>
      </c>
      <c r="C990" s="11" t="n">
        <f aca="false">MAX(ROUND(B990,0),500)</f>
        <v>2220</v>
      </c>
      <c r="D990" s="8" t="n">
        <f aca="true">MIN(MAX($B$12+NORMINV(RAND(),0,$B$13),0.2),0.95)</f>
        <v>0.531232848431498</v>
      </c>
      <c r="E990" s="11" t="n">
        <f aca="false">ROUND(C990*D990,0)</f>
        <v>1179</v>
      </c>
      <c r="F990" s="20" t="n">
        <f aca="false">C990*(0.6*$B$8+0.15*$B$9+0.19*$B$10+0.06*$B$11)</f>
        <v>37562.4</v>
      </c>
      <c r="G990" s="20" t="n">
        <f aca="false">E990*$B$7</f>
        <v>53055</v>
      </c>
      <c r="H990" s="20" t="n">
        <f aca="false">E990*$B$14</f>
        <v>17685</v>
      </c>
      <c r="I990" s="20" t="n">
        <f aca="false">F990+G990+H990</f>
        <v>108302.4</v>
      </c>
    </row>
    <row r="991" customFormat="false" ht="15" hidden="false" customHeight="true" outlineLevel="0" collapsed="false">
      <c r="A991" s="6" t="n">
        <v>974</v>
      </c>
      <c r="B991" s="11" t="n">
        <f aca="true">NORMINV(RAND(),$B$5,$B$6)</f>
        <v>1558.68839677982</v>
      </c>
      <c r="C991" s="11" t="n">
        <f aca="false">MAX(ROUND(B991,0),500)</f>
        <v>1559</v>
      </c>
      <c r="D991" s="8" t="n">
        <f aca="true">MIN(MAX($B$12+NORMINV(RAND(),0,$B$13),0.2),0.95)</f>
        <v>0.547483902770819</v>
      </c>
      <c r="E991" s="11" t="n">
        <f aca="false">ROUND(C991*D991,0)</f>
        <v>854</v>
      </c>
      <c r="F991" s="20" t="n">
        <f aca="false">C991*(0.6*$B$8+0.15*$B$9+0.19*$B$10+0.06*$B$11)</f>
        <v>26378.28</v>
      </c>
      <c r="G991" s="20" t="n">
        <f aca="false">E991*$B$7</f>
        <v>38430</v>
      </c>
      <c r="H991" s="20" t="n">
        <f aca="false">E991*$B$14</f>
        <v>12810</v>
      </c>
      <c r="I991" s="20" t="n">
        <f aca="false">F991+G991+H991</f>
        <v>77618.28</v>
      </c>
    </row>
    <row r="992" customFormat="false" ht="15" hidden="false" customHeight="true" outlineLevel="0" collapsed="false">
      <c r="A992" s="6" t="n">
        <v>975</v>
      </c>
      <c r="B992" s="11" t="n">
        <f aca="true">NORMINV(RAND(),$B$5,$B$6)</f>
        <v>2091.72903221667</v>
      </c>
      <c r="C992" s="11" t="n">
        <f aca="false">MAX(ROUND(B992,0),500)</f>
        <v>2092</v>
      </c>
      <c r="D992" s="8" t="n">
        <f aca="true">MIN(MAX($B$12+NORMINV(RAND(),0,$B$13),0.2),0.95)</f>
        <v>0.578420229546336</v>
      </c>
      <c r="E992" s="11" t="n">
        <f aca="false">ROUND(C992*D992,0)</f>
        <v>1210</v>
      </c>
      <c r="F992" s="20" t="n">
        <f aca="false">C992*(0.6*$B$8+0.15*$B$9+0.19*$B$10+0.06*$B$11)</f>
        <v>35396.64</v>
      </c>
      <c r="G992" s="20" t="n">
        <f aca="false">E992*$B$7</f>
        <v>54450</v>
      </c>
      <c r="H992" s="20" t="n">
        <f aca="false">E992*$B$14</f>
        <v>18150</v>
      </c>
      <c r="I992" s="20" t="n">
        <f aca="false">F992+G992+H992</f>
        <v>107996.64</v>
      </c>
    </row>
    <row r="993" customFormat="false" ht="15" hidden="false" customHeight="true" outlineLevel="0" collapsed="false">
      <c r="A993" s="6" t="n">
        <v>976</v>
      </c>
      <c r="B993" s="11" t="n">
        <f aca="true">NORMINV(RAND(),$B$5,$B$6)</f>
        <v>2441.38654194848</v>
      </c>
      <c r="C993" s="11" t="n">
        <f aca="false">MAX(ROUND(B993,0),500)</f>
        <v>2441</v>
      </c>
      <c r="D993" s="8" t="n">
        <f aca="true">MIN(MAX($B$12+NORMINV(RAND(),0,$B$13),0.2),0.95)</f>
        <v>0.615552895785725</v>
      </c>
      <c r="E993" s="11" t="n">
        <f aca="false">ROUND(C993*D993,0)</f>
        <v>1503</v>
      </c>
      <c r="F993" s="20" t="n">
        <f aca="false">C993*(0.6*$B$8+0.15*$B$9+0.19*$B$10+0.06*$B$11)</f>
        <v>41301.72</v>
      </c>
      <c r="G993" s="20" t="n">
        <f aca="false">E993*$B$7</f>
        <v>67635</v>
      </c>
      <c r="H993" s="20" t="n">
        <f aca="false">E993*$B$14</f>
        <v>22545</v>
      </c>
      <c r="I993" s="20" t="n">
        <f aca="false">F993+G993+H993</f>
        <v>131481.72</v>
      </c>
    </row>
    <row r="994" customFormat="false" ht="15" hidden="false" customHeight="true" outlineLevel="0" collapsed="false">
      <c r="A994" s="6" t="n">
        <v>977</v>
      </c>
      <c r="B994" s="11" t="n">
        <f aca="true">NORMINV(RAND(),$B$5,$B$6)</f>
        <v>2146.33692679318</v>
      </c>
      <c r="C994" s="11" t="n">
        <f aca="false">MAX(ROUND(B994,0),500)</f>
        <v>2146</v>
      </c>
      <c r="D994" s="8" t="n">
        <f aca="true">MIN(MAX($B$12+NORMINV(RAND(),0,$B$13),0.2),0.95)</f>
        <v>0.513862430154138</v>
      </c>
      <c r="E994" s="11" t="n">
        <f aca="false">ROUND(C994*D994,0)</f>
        <v>1103</v>
      </c>
      <c r="F994" s="20" t="n">
        <f aca="false">C994*(0.6*$B$8+0.15*$B$9+0.19*$B$10+0.06*$B$11)</f>
        <v>36310.32</v>
      </c>
      <c r="G994" s="20" t="n">
        <f aca="false">E994*$B$7</f>
        <v>49635</v>
      </c>
      <c r="H994" s="20" t="n">
        <f aca="false">E994*$B$14</f>
        <v>16545</v>
      </c>
      <c r="I994" s="20" t="n">
        <f aca="false">F994+G994+H994</f>
        <v>102490.32</v>
      </c>
    </row>
    <row r="995" customFormat="false" ht="15" hidden="false" customHeight="true" outlineLevel="0" collapsed="false">
      <c r="A995" s="6" t="n">
        <v>978</v>
      </c>
      <c r="B995" s="11" t="n">
        <f aca="true">NORMINV(RAND(),$B$5,$B$6)</f>
        <v>2353.97294454497</v>
      </c>
      <c r="C995" s="11" t="n">
        <f aca="false">MAX(ROUND(B995,0),500)</f>
        <v>2354</v>
      </c>
      <c r="D995" s="8" t="n">
        <f aca="true">MIN(MAX($B$12+NORMINV(RAND(),0,$B$13),0.2),0.95)</f>
        <v>0.543808539787804</v>
      </c>
      <c r="E995" s="11" t="n">
        <f aca="false">ROUND(C995*D995,0)</f>
        <v>1280</v>
      </c>
      <c r="F995" s="20" t="n">
        <f aca="false">C995*(0.6*$B$8+0.15*$B$9+0.19*$B$10+0.06*$B$11)</f>
        <v>39829.68</v>
      </c>
      <c r="G995" s="20" t="n">
        <f aca="false">E995*$B$7</f>
        <v>57600</v>
      </c>
      <c r="H995" s="20" t="n">
        <f aca="false">E995*$B$14</f>
        <v>19200</v>
      </c>
      <c r="I995" s="20" t="n">
        <f aca="false">F995+G995+H995</f>
        <v>116629.68</v>
      </c>
    </row>
    <row r="996" customFormat="false" ht="15" hidden="false" customHeight="true" outlineLevel="0" collapsed="false">
      <c r="A996" s="6" t="n">
        <v>979</v>
      </c>
      <c r="B996" s="11" t="n">
        <f aca="true">NORMINV(RAND(),$B$5,$B$6)</f>
        <v>2613.60305778061</v>
      </c>
      <c r="C996" s="11" t="n">
        <f aca="false">MAX(ROUND(B996,0),500)</f>
        <v>2614</v>
      </c>
      <c r="D996" s="8" t="n">
        <f aca="true">MIN(MAX($B$12+NORMINV(RAND(),0,$B$13),0.2),0.95)</f>
        <v>0.56331982859557</v>
      </c>
      <c r="E996" s="11" t="n">
        <f aca="false">ROUND(C996*D996,0)</f>
        <v>1473</v>
      </c>
      <c r="F996" s="20" t="n">
        <f aca="false">C996*(0.6*$B$8+0.15*$B$9+0.19*$B$10+0.06*$B$11)</f>
        <v>44228.88</v>
      </c>
      <c r="G996" s="20" t="n">
        <f aca="false">E996*$B$7</f>
        <v>66285</v>
      </c>
      <c r="H996" s="20" t="n">
        <f aca="false">E996*$B$14</f>
        <v>22095</v>
      </c>
      <c r="I996" s="20" t="n">
        <f aca="false">F996+G996+H996</f>
        <v>132608.88</v>
      </c>
    </row>
    <row r="997" customFormat="false" ht="15" hidden="false" customHeight="true" outlineLevel="0" collapsed="false">
      <c r="A997" s="6" t="n">
        <v>980</v>
      </c>
      <c r="B997" s="11" t="n">
        <f aca="true">NORMINV(RAND(),$B$5,$B$6)</f>
        <v>1983.42242854987</v>
      </c>
      <c r="C997" s="11" t="n">
        <f aca="false">MAX(ROUND(B997,0),500)</f>
        <v>1983</v>
      </c>
      <c r="D997" s="8" t="n">
        <f aca="true">MIN(MAX($B$12+NORMINV(RAND(),0,$B$13),0.2),0.95)</f>
        <v>0.461882174804369</v>
      </c>
      <c r="E997" s="11" t="n">
        <f aca="false">ROUND(C997*D997,0)</f>
        <v>916</v>
      </c>
      <c r="F997" s="20" t="n">
        <f aca="false">C997*(0.6*$B$8+0.15*$B$9+0.19*$B$10+0.06*$B$11)</f>
        <v>33552.36</v>
      </c>
      <c r="G997" s="20" t="n">
        <f aca="false">E997*$B$7</f>
        <v>41220</v>
      </c>
      <c r="H997" s="20" t="n">
        <f aca="false">E997*$B$14</f>
        <v>13740</v>
      </c>
      <c r="I997" s="20" t="n">
        <f aca="false">F997+G997+H997</f>
        <v>88512.36</v>
      </c>
    </row>
    <row r="998" customFormat="false" ht="15" hidden="false" customHeight="true" outlineLevel="0" collapsed="false">
      <c r="A998" s="6" t="n">
        <v>981</v>
      </c>
      <c r="B998" s="11" t="n">
        <f aca="true">NORMINV(RAND(),$B$5,$B$6)</f>
        <v>2260.58594742728</v>
      </c>
      <c r="C998" s="11" t="n">
        <f aca="false">MAX(ROUND(B998,0),500)</f>
        <v>2261</v>
      </c>
      <c r="D998" s="8" t="n">
        <f aca="true">MIN(MAX($B$12+NORMINV(RAND(),0,$B$13),0.2),0.95)</f>
        <v>0.55530990405094</v>
      </c>
      <c r="E998" s="11" t="n">
        <f aca="false">ROUND(C998*D998,0)</f>
        <v>1256</v>
      </c>
      <c r="F998" s="20" t="n">
        <f aca="false">C998*(0.6*$B$8+0.15*$B$9+0.19*$B$10+0.06*$B$11)</f>
        <v>38256.12</v>
      </c>
      <c r="G998" s="20" t="n">
        <f aca="false">E998*$B$7</f>
        <v>56520</v>
      </c>
      <c r="H998" s="20" t="n">
        <f aca="false">E998*$B$14</f>
        <v>18840</v>
      </c>
      <c r="I998" s="20" t="n">
        <f aca="false">F998+G998+H998</f>
        <v>113616.12</v>
      </c>
    </row>
    <row r="999" customFormat="false" ht="15" hidden="false" customHeight="true" outlineLevel="0" collapsed="false">
      <c r="A999" s="6" t="n">
        <v>982</v>
      </c>
      <c r="B999" s="11" t="n">
        <f aca="true">NORMINV(RAND(),$B$5,$B$6)</f>
        <v>2003.47312901164</v>
      </c>
      <c r="C999" s="11" t="n">
        <f aca="false">MAX(ROUND(B999,0),500)</f>
        <v>2003</v>
      </c>
      <c r="D999" s="8" t="n">
        <f aca="true">MIN(MAX($B$12+NORMINV(RAND(),0,$B$13),0.2),0.95)</f>
        <v>0.551470987797096</v>
      </c>
      <c r="E999" s="11" t="n">
        <f aca="false">ROUND(C999*D999,0)</f>
        <v>1105</v>
      </c>
      <c r="F999" s="20" t="n">
        <f aca="false">C999*(0.6*$B$8+0.15*$B$9+0.19*$B$10+0.06*$B$11)</f>
        <v>33890.76</v>
      </c>
      <c r="G999" s="20" t="n">
        <f aca="false">E999*$B$7</f>
        <v>49725</v>
      </c>
      <c r="H999" s="20" t="n">
        <f aca="false">E999*$B$14</f>
        <v>16575</v>
      </c>
      <c r="I999" s="20" t="n">
        <f aca="false">F999+G999+H999</f>
        <v>100190.76</v>
      </c>
    </row>
    <row r="1000" customFormat="false" ht="15" hidden="false" customHeight="true" outlineLevel="0" collapsed="false">
      <c r="A1000" s="6" t="n">
        <v>983</v>
      </c>
      <c r="B1000" s="11" t="n">
        <f aca="true">NORMINV(RAND(),$B$5,$B$6)</f>
        <v>1685.84903864688</v>
      </c>
      <c r="C1000" s="11" t="n">
        <f aca="false">MAX(ROUND(B1000,0),500)</f>
        <v>1686</v>
      </c>
      <c r="D1000" s="8" t="n">
        <f aca="true">MIN(MAX($B$12+NORMINV(RAND(),0,$B$13),0.2),0.95)</f>
        <v>0.577644610519632</v>
      </c>
      <c r="E1000" s="11" t="n">
        <f aca="false">ROUND(C1000*D1000,0)</f>
        <v>974</v>
      </c>
      <c r="F1000" s="20" t="n">
        <f aca="false">C1000*(0.6*$B$8+0.15*$B$9+0.19*$B$10+0.06*$B$11)</f>
        <v>28527.12</v>
      </c>
      <c r="G1000" s="20" t="n">
        <f aca="false">E1000*$B$7</f>
        <v>43830</v>
      </c>
      <c r="H1000" s="20" t="n">
        <f aca="false">E1000*$B$14</f>
        <v>14610</v>
      </c>
      <c r="I1000" s="20" t="n">
        <f aca="false">F1000+G1000+H1000</f>
        <v>86967.12</v>
      </c>
    </row>
    <row r="1001" customFormat="false" ht="15" hidden="false" customHeight="true" outlineLevel="0" collapsed="false">
      <c r="A1001" s="6" t="n">
        <v>984</v>
      </c>
      <c r="B1001" s="11" t="n">
        <f aca="true">NORMINV(RAND(),$B$5,$B$6)</f>
        <v>2434.91849744832</v>
      </c>
      <c r="C1001" s="11" t="n">
        <f aca="false">MAX(ROUND(B1001,0),500)</f>
        <v>2435</v>
      </c>
      <c r="D1001" s="8" t="n">
        <f aca="true">MIN(MAX($B$12+NORMINV(RAND(),0,$B$13),0.2),0.95)</f>
        <v>0.543962194768492</v>
      </c>
      <c r="E1001" s="11" t="n">
        <f aca="false">ROUND(C1001*D1001,0)</f>
        <v>1325</v>
      </c>
      <c r="F1001" s="20" t="n">
        <f aca="false">C1001*(0.6*$B$8+0.15*$B$9+0.19*$B$10+0.06*$B$11)</f>
        <v>41200.2</v>
      </c>
      <c r="G1001" s="20" t="n">
        <f aca="false">E1001*$B$7</f>
        <v>59625</v>
      </c>
      <c r="H1001" s="20" t="n">
        <f aca="false">E1001*$B$14</f>
        <v>19875</v>
      </c>
      <c r="I1001" s="20" t="n">
        <f aca="false">F1001+G1001+H1001</f>
        <v>120700.2</v>
      </c>
    </row>
    <row r="1002" customFormat="false" ht="15" hidden="false" customHeight="true" outlineLevel="0" collapsed="false">
      <c r="A1002" s="6" t="n">
        <v>985</v>
      </c>
      <c r="B1002" s="11" t="n">
        <f aca="true">NORMINV(RAND(),$B$5,$B$6)</f>
        <v>1637.91168466066</v>
      </c>
      <c r="C1002" s="11" t="n">
        <f aca="false">MAX(ROUND(B1002,0),500)</f>
        <v>1638</v>
      </c>
      <c r="D1002" s="8" t="n">
        <f aca="true">MIN(MAX($B$12+NORMINV(RAND(),0,$B$13),0.2),0.95)</f>
        <v>0.548631362169907</v>
      </c>
      <c r="E1002" s="11" t="n">
        <f aca="false">ROUND(C1002*D1002,0)</f>
        <v>899</v>
      </c>
      <c r="F1002" s="20" t="n">
        <f aca="false">C1002*(0.6*$B$8+0.15*$B$9+0.19*$B$10+0.06*$B$11)</f>
        <v>27714.96</v>
      </c>
      <c r="G1002" s="20" t="n">
        <f aca="false">E1002*$B$7</f>
        <v>40455</v>
      </c>
      <c r="H1002" s="20" t="n">
        <f aca="false">E1002*$B$14</f>
        <v>13485</v>
      </c>
      <c r="I1002" s="20" t="n">
        <f aca="false">F1002+G1002+H1002</f>
        <v>81654.96</v>
      </c>
    </row>
    <row r="1003" customFormat="false" ht="15" hidden="false" customHeight="true" outlineLevel="0" collapsed="false">
      <c r="A1003" s="6" t="n">
        <v>986</v>
      </c>
      <c r="B1003" s="11" t="n">
        <f aca="true">NORMINV(RAND(),$B$5,$B$6)</f>
        <v>2104.3048757785</v>
      </c>
      <c r="C1003" s="11" t="n">
        <f aca="false">MAX(ROUND(B1003,0),500)</f>
        <v>2104</v>
      </c>
      <c r="D1003" s="8" t="n">
        <f aca="true">MIN(MAX($B$12+NORMINV(RAND(),0,$B$13),0.2),0.95)</f>
        <v>0.529243384691839</v>
      </c>
      <c r="E1003" s="11" t="n">
        <f aca="false">ROUND(C1003*D1003,0)</f>
        <v>1114</v>
      </c>
      <c r="F1003" s="20" t="n">
        <f aca="false">C1003*(0.6*$B$8+0.15*$B$9+0.19*$B$10+0.06*$B$11)</f>
        <v>35599.68</v>
      </c>
      <c r="G1003" s="20" t="n">
        <f aca="false">E1003*$B$7</f>
        <v>50130</v>
      </c>
      <c r="H1003" s="20" t="n">
        <f aca="false">E1003*$B$14</f>
        <v>16710</v>
      </c>
      <c r="I1003" s="20" t="n">
        <f aca="false">F1003+G1003+H1003</f>
        <v>102439.68</v>
      </c>
    </row>
    <row r="1004" customFormat="false" ht="15" hidden="false" customHeight="true" outlineLevel="0" collapsed="false">
      <c r="A1004" s="6" t="n">
        <v>987</v>
      </c>
      <c r="B1004" s="11" t="n">
        <f aca="true">NORMINV(RAND(),$B$5,$B$6)</f>
        <v>1569.43690381425</v>
      </c>
      <c r="C1004" s="11" t="n">
        <f aca="false">MAX(ROUND(B1004,0),500)</f>
        <v>1569</v>
      </c>
      <c r="D1004" s="8" t="n">
        <f aca="true">MIN(MAX($B$12+NORMINV(RAND(),0,$B$13),0.2),0.95)</f>
        <v>0.623527140972745</v>
      </c>
      <c r="E1004" s="11" t="n">
        <f aca="false">ROUND(C1004*D1004,0)</f>
        <v>978</v>
      </c>
      <c r="F1004" s="20" t="n">
        <f aca="false">C1004*(0.6*$B$8+0.15*$B$9+0.19*$B$10+0.06*$B$11)</f>
        <v>26547.48</v>
      </c>
      <c r="G1004" s="20" t="n">
        <f aca="false">E1004*$B$7</f>
        <v>44010</v>
      </c>
      <c r="H1004" s="20" t="n">
        <f aca="false">E1004*$B$14</f>
        <v>14670</v>
      </c>
      <c r="I1004" s="20" t="n">
        <f aca="false">F1004+G1004+H1004</f>
        <v>85227.48</v>
      </c>
    </row>
    <row r="1005" customFormat="false" ht="15" hidden="false" customHeight="true" outlineLevel="0" collapsed="false">
      <c r="A1005" s="6" t="n">
        <v>988</v>
      </c>
      <c r="B1005" s="11" t="n">
        <f aca="true">NORMINV(RAND(),$B$5,$B$6)</f>
        <v>2404.9347878129</v>
      </c>
      <c r="C1005" s="11" t="n">
        <f aca="false">MAX(ROUND(B1005,0),500)</f>
        <v>2405</v>
      </c>
      <c r="D1005" s="8" t="n">
        <f aca="true">MIN(MAX($B$12+NORMINV(RAND(),0,$B$13),0.2),0.95)</f>
        <v>0.533661758077587</v>
      </c>
      <c r="E1005" s="11" t="n">
        <f aca="false">ROUND(C1005*D1005,0)</f>
        <v>1283</v>
      </c>
      <c r="F1005" s="20" t="n">
        <f aca="false">C1005*(0.6*$B$8+0.15*$B$9+0.19*$B$10+0.06*$B$11)</f>
        <v>40692.6</v>
      </c>
      <c r="G1005" s="20" t="n">
        <f aca="false">E1005*$B$7</f>
        <v>57735</v>
      </c>
      <c r="H1005" s="20" t="n">
        <f aca="false">E1005*$B$14</f>
        <v>19245</v>
      </c>
      <c r="I1005" s="20" t="n">
        <f aca="false">F1005+G1005+H1005</f>
        <v>117672.6</v>
      </c>
    </row>
    <row r="1006" customFormat="false" ht="15" hidden="false" customHeight="true" outlineLevel="0" collapsed="false">
      <c r="A1006" s="6" t="n">
        <v>989</v>
      </c>
      <c r="B1006" s="11" t="n">
        <f aca="true">NORMINV(RAND(),$B$5,$B$6)</f>
        <v>2328.37806763114</v>
      </c>
      <c r="C1006" s="11" t="n">
        <f aca="false">MAX(ROUND(B1006,0),500)</f>
        <v>2328</v>
      </c>
      <c r="D1006" s="8" t="n">
        <f aca="true">MIN(MAX($B$12+NORMINV(RAND(),0,$B$13),0.2),0.95)</f>
        <v>0.562352241327872</v>
      </c>
      <c r="E1006" s="11" t="n">
        <f aca="false">ROUND(C1006*D1006,0)</f>
        <v>1309</v>
      </c>
      <c r="F1006" s="20" t="n">
        <f aca="false">C1006*(0.6*$B$8+0.15*$B$9+0.19*$B$10+0.06*$B$11)</f>
        <v>39389.76</v>
      </c>
      <c r="G1006" s="20" t="n">
        <f aca="false">E1006*$B$7</f>
        <v>58905</v>
      </c>
      <c r="H1006" s="20" t="n">
        <f aca="false">E1006*$B$14</f>
        <v>19635</v>
      </c>
      <c r="I1006" s="20" t="n">
        <f aca="false">F1006+G1006+H1006</f>
        <v>117929.76</v>
      </c>
    </row>
    <row r="1007" customFormat="false" ht="15" hidden="false" customHeight="true" outlineLevel="0" collapsed="false">
      <c r="A1007" s="6" t="n">
        <v>990</v>
      </c>
      <c r="B1007" s="11" t="n">
        <f aca="true">NORMINV(RAND(),$B$5,$B$6)</f>
        <v>1808.51772101592</v>
      </c>
      <c r="C1007" s="11" t="n">
        <f aca="false">MAX(ROUND(B1007,0),500)</f>
        <v>1809</v>
      </c>
      <c r="D1007" s="8" t="n">
        <f aca="true">MIN(MAX($B$12+NORMINV(RAND(),0,$B$13),0.2),0.95)</f>
        <v>0.51411552663659</v>
      </c>
      <c r="E1007" s="11" t="n">
        <f aca="false">ROUND(C1007*D1007,0)</f>
        <v>930</v>
      </c>
      <c r="F1007" s="20" t="n">
        <f aca="false">C1007*(0.6*$B$8+0.15*$B$9+0.19*$B$10+0.06*$B$11)</f>
        <v>30608.28</v>
      </c>
      <c r="G1007" s="20" t="n">
        <f aca="false">E1007*$B$7</f>
        <v>41850</v>
      </c>
      <c r="H1007" s="20" t="n">
        <f aca="false">E1007*$B$14</f>
        <v>13950</v>
      </c>
      <c r="I1007" s="20" t="n">
        <f aca="false">F1007+G1007+H1007</f>
        <v>86408.28</v>
      </c>
    </row>
    <row r="1008" customFormat="false" ht="15" hidden="false" customHeight="true" outlineLevel="0" collapsed="false">
      <c r="A1008" s="6" t="n">
        <v>991</v>
      </c>
      <c r="B1008" s="11" t="n">
        <f aca="true">NORMINV(RAND(),$B$5,$B$6)</f>
        <v>2082.80074748021</v>
      </c>
      <c r="C1008" s="11" t="n">
        <f aca="false">MAX(ROUND(B1008,0),500)</f>
        <v>2083</v>
      </c>
      <c r="D1008" s="8" t="n">
        <f aca="true">MIN(MAX($B$12+NORMINV(RAND(),0,$B$13),0.2),0.95)</f>
        <v>0.500192128481461</v>
      </c>
      <c r="E1008" s="11" t="n">
        <f aca="false">ROUND(C1008*D1008,0)</f>
        <v>1042</v>
      </c>
      <c r="F1008" s="20" t="n">
        <f aca="false">C1008*(0.6*$B$8+0.15*$B$9+0.19*$B$10+0.06*$B$11)</f>
        <v>35244.36</v>
      </c>
      <c r="G1008" s="20" t="n">
        <f aca="false">E1008*$B$7</f>
        <v>46890</v>
      </c>
      <c r="H1008" s="20" t="n">
        <f aca="false">E1008*$B$14</f>
        <v>15630</v>
      </c>
      <c r="I1008" s="20" t="n">
        <f aca="false">F1008+G1008+H1008</f>
        <v>97764.36</v>
      </c>
    </row>
    <row r="1009" customFormat="false" ht="15" hidden="false" customHeight="true" outlineLevel="0" collapsed="false">
      <c r="A1009" s="6" t="n">
        <v>992</v>
      </c>
      <c r="B1009" s="11" t="n">
        <f aca="true">NORMINV(RAND(),$B$5,$B$6)</f>
        <v>2317.70053526935</v>
      </c>
      <c r="C1009" s="11" t="n">
        <f aca="false">MAX(ROUND(B1009,0),500)</f>
        <v>2318</v>
      </c>
      <c r="D1009" s="8" t="n">
        <f aca="true">MIN(MAX($B$12+NORMINV(RAND(),0,$B$13),0.2),0.95)</f>
        <v>0.558125773884196</v>
      </c>
      <c r="E1009" s="11" t="n">
        <f aca="false">ROUND(C1009*D1009,0)</f>
        <v>1294</v>
      </c>
      <c r="F1009" s="20" t="n">
        <f aca="false">C1009*(0.6*$B$8+0.15*$B$9+0.19*$B$10+0.06*$B$11)</f>
        <v>39220.56</v>
      </c>
      <c r="G1009" s="20" t="n">
        <f aca="false">E1009*$B$7</f>
        <v>58230</v>
      </c>
      <c r="H1009" s="20" t="n">
        <f aca="false">E1009*$B$14</f>
        <v>19410</v>
      </c>
      <c r="I1009" s="20" t="n">
        <f aca="false">F1009+G1009+H1009</f>
        <v>116860.56</v>
      </c>
    </row>
    <row r="1010" customFormat="false" ht="15" hidden="false" customHeight="true" outlineLevel="0" collapsed="false">
      <c r="A1010" s="6" t="n">
        <v>993</v>
      </c>
      <c r="B1010" s="11" t="n">
        <f aca="true">NORMINV(RAND(),$B$5,$B$6)</f>
        <v>2297.76436375075</v>
      </c>
      <c r="C1010" s="11" t="n">
        <f aca="false">MAX(ROUND(B1010,0),500)</f>
        <v>2298</v>
      </c>
      <c r="D1010" s="8" t="n">
        <f aca="true">MIN(MAX($B$12+NORMINV(RAND(),0,$B$13),0.2),0.95)</f>
        <v>0.606411282853143</v>
      </c>
      <c r="E1010" s="11" t="n">
        <f aca="false">ROUND(C1010*D1010,0)</f>
        <v>1394</v>
      </c>
      <c r="F1010" s="20" t="n">
        <f aca="false">C1010*(0.6*$B$8+0.15*$B$9+0.19*$B$10+0.06*$B$11)</f>
        <v>38882.16</v>
      </c>
      <c r="G1010" s="20" t="n">
        <f aca="false">E1010*$B$7</f>
        <v>62730</v>
      </c>
      <c r="H1010" s="20" t="n">
        <f aca="false">E1010*$B$14</f>
        <v>20910</v>
      </c>
      <c r="I1010" s="20" t="n">
        <f aca="false">F1010+G1010+H1010</f>
        <v>122522.16</v>
      </c>
    </row>
    <row r="1011" customFormat="false" ht="15" hidden="false" customHeight="true" outlineLevel="0" collapsed="false">
      <c r="A1011" s="6" t="n">
        <v>994</v>
      </c>
      <c r="B1011" s="11" t="n">
        <f aca="true">NORMINV(RAND(),$B$5,$B$6)</f>
        <v>1996.97861496678</v>
      </c>
      <c r="C1011" s="11" t="n">
        <f aca="false">MAX(ROUND(B1011,0),500)</f>
        <v>1997</v>
      </c>
      <c r="D1011" s="8" t="n">
        <f aca="true">MIN(MAX($B$12+NORMINV(RAND(),0,$B$13),0.2),0.95)</f>
        <v>0.576970968481393</v>
      </c>
      <c r="E1011" s="11" t="n">
        <f aca="false">ROUND(C1011*D1011,0)</f>
        <v>1152</v>
      </c>
      <c r="F1011" s="20" t="n">
        <f aca="false">C1011*(0.6*$B$8+0.15*$B$9+0.19*$B$10+0.06*$B$11)</f>
        <v>33789.24</v>
      </c>
      <c r="G1011" s="20" t="n">
        <f aca="false">E1011*$B$7</f>
        <v>51840</v>
      </c>
      <c r="H1011" s="20" t="n">
        <f aca="false">E1011*$B$14</f>
        <v>17280</v>
      </c>
      <c r="I1011" s="20" t="n">
        <f aca="false">F1011+G1011+H1011</f>
        <v>102909.24</v>
      </c>
    </row>
    <row r="1012" customFormat="false" ht="15" hidden="false" customHeight="true" outlineLevel="0" collapsed="false">
      <c r="A1012" s="6" t="n">
        <v>995</v>
      </c>
      <c r="B1012" s="11" t="n">
        <f aca="true">NORMINV(RAND(),$B$5,$B$6)</f>
        <v>2185.73938034135</v>
      </c>
      <c r="C1012" s="11" t="n">
        <f aca="false">MAX(ROUND(B1012,0),500)</f>
        <v>2186</v>
      </c>
      <c r="D1012" s="8" t="n">
        <f aca="true">MIN(MAX($B$12+NORMINV(RAND(),0,$B$13),0.2),0.95)</f>
        <v>0.615819487161435</v>
      </c>
      <c r="E1012" s="11" t="n">
        <f aca="false">ROUND(C1012*D1012,0)</f>
        <v>1346</v>
      </c>
      <c r="F1012" s="20" t="n">
        <f aca="false">C1012*(0.6*$B$8+0.15*$B$9+0.19*$B$10+0.06*$B$11)</f>
        <v>36987.12</v>
      </c>
      <c r="G1012" s="20" t="n">
        <f aca="false">E1012*$B$7</f>
        <v>60570</v>
      </c>
      <c r="H1012" s="20" t="n">
        <f aca="false">E1012*$B$14</f>
        <v>20190</v>
      </c>
      <c r="I1012" s="20" t="n">
        <f aca="false">F1012+G1012+H1012</f>
        <v>117747.12</v>
      </c>
    </row>
    <row r="1013" customFormat="false" ht="15" hidden="false" customHeight="true" outlineLevel="0" collapsed="false">
      <c r="A1013" s="6" t="n">
        <v>996</v>
      </c>
      <c r="B1013" s="11" t="n">
        <f aca="true">NORMINV(RAND(),$B$5,$B$6)</f>
        <v>1848.12197438336</v>
      </c>
      <c r="C1013" s="11" t="n">
        <f aca="false">MAX(ROUND(B1013,0),500)</f>
        <v>1848</v>
      </c>
      <c r="D1013" s="8" t="n">
        <f aca="true">MIN(MAX($B$12+NORMINV(RAND(),0,$B$13),0.2),0.95)</f>
        <v>0.597960206944536</v>
      </c>
      <c r="E1013" s="11" t="n">
        <f aca="false">ROUND(C1013*D1013,0)</f>
        <v>1105</v>
      </c>
      <c r="F1013" s="20" t="n">
        <f aca="false">C1013*(0.6*$B$8+0.15*$B$9+0.19*$B$10+0.06*$B$11)</f>
        <v>31268.16</v>
      </c>
      <c r="G1013" s="20" t="n">
        <f aca="false">E1013*$B$7</f>
        <v>49725</v>
      </c>
      <c r="H1013" s="20" t="n">
        <f aca="false">E1013*$B$14</f>
        <v>16575</v>
      </c>
      <c r="I1013" s="20" t="n">
        <f aca="false">F1013+G1013+H1013</f>
        <v>97568.16</v>
      </c>
    </row>
    <row r="1014" customFormat="false" ht="15" hidden="false" customHeight="true" outlineLevel="0" collapsed="false">
      <c r="A1014" s="6" t="n">
        <v>997</v>
      </c>
      <c r="B1014" s="11" t="n">
        <f aca="true">NORMINV(RAND(),$B$5,$B$6)</f>
        <v>1392.81855339979</v>
      </c>
      <c r="C1014" s="11" t="n">
        <f aca="false">MAX(ROUND(B1014,0),500)</f>
        <v>1393</v>
      </c>
      <c r="D1014" s="8" t="n">
        <f aca="true">MIN(MAX($B$12+NORMINV(RAND(),0,$B$13),0.2),0.95)</f>
        <v>0.610519517118703</v>
      </c>
      <c r="E1014" s="11" t="n">
        <f aca="false">ROUND(C1014*D1014,0)</f>
        <v>850</v>
      </c>
      <c r="F1014" s="20" t="n">
        <f aca="false">C1014*(0.6*$B$8+0.15*$B$9+0.19*$B$10+0.06*$B$11)</f>
        <v>23569.56</v>
      </c>
      <c r="G1014" s="20" t="n">
        <f aca="false">E1014*$B$7</f>
        <v>38250</v>
      </c>
      <c r="H1014" s="20" t="n">
        <f aca="false">E1014*$B$14</f>
        <v>12750</v>
      </c>
      <c r="I1014" s="20" t="n">
        <f aca="false">F1014+G1014+H1014</f>
        <v>74569.56</v>
      </c>
    </row>
    <row r="1015" customFormat="false" ht="15" hidden="false" customHeight="true" outlineLevel="0" collapsed="false">
      <c r="A1015" s="6" t="n">
        <v>998</v>
      </c>
      <c r="B1015" s="11" t="n">
        <f aca="true">NORMINV(RAND(),$B$5,$B$6)</f>
        <v>1866.19890588194</v>
      </c>
      <c r="C1015" s="11" t="n">
        <f aca="false">MAX(ROUND(B1015,0),500)</f>
        <v>1866</v>
      </c>
      <c r="D1015" s="8" t="n">
        <f aca="true">MIN(MAX($B$12+NORMINV(RAND(),0,$B$13),0.2),0.95)</f>
        <v>0.422008103819454</v>
      </c>
      <c r="E1015" s="11" t="n">
        <f aca="false">ROUND(C1015*D1015,0)</f>
        <v>787</v>
      </c>
      <c r="F1015" s="20" t="n">
        <f aca="false">C1015*(0.6*$B$8+0.15*$B$9+0.19*$B$10+0.06*$B$11)</f>
        <v>31572.72</v>
      </c>
      <c r="G1015" s="20" t="n">
        <f aca="false">E1015*$B$7</f>
        <v>35415</v>
      </c>
      <c r="H1015" s="20" t="n">
        <f aca="false">E1015*$B$14</f>
        <v>11805</v>
      </c>
      <c r="I1015" s="20" t="n">
        <f aca="false">F1015+G1015+H1015</f>
        <v>78792.72</v>
      </c>
    </row>
    <row r="1016" customFormat="false" ht="15" hidden="false" customHeight="true" outlineLevel="0" collapsed="false">
      <c r="A1016" s="6" t="n">
        <v>999</v>
      </c>
      <c r="B1016" s="11" t="n">
        <f aca="true">NORMINV(RAND(),$B$5,$B$6)</f>
        <v>1789.21863084611</v>
      </c>
      <c r="C1016" s="11" t="n">
        <f aca="false">MAX(ROUND(B1016,0),500)</f>
        <v>1789</v>
      </c>
      <c r="D1016" s="8" t="n">
        <f aca="true">MIN(MAX($B$12+NORMINV(RAND(),0,$B$13),0.2),0.95)</f>
        <v>0.523768382240449</v>
      </c>
      <c r="E1016" s="11" t="n">
        <f aca="false">ROUND(C1016*D1016,0)</f>
        <v>937</v>
      </c>
      <c r="F1016" s="20" t="n">
        <f aca="false">C1016*(0.6*$B$8+0.15*$B$9+0.19*$B$10+0.06*$B$11)</f>
        <v>30269.88</v>
      </c>
      <c r="G1016" s="20" t="n">
        <f aca="false">E1016*$B$7</f>
        <v>42165</v>
      </c>
      <c r="H1016" s="20" t="n">
        <f aca="false">E1016*$B$14</f>
        <v>14055</v>
      </c>
      <c r="I1016" s="20" t="n">
        <f aca="false">F1016+G1016+H1016</f>
        <v>86489.88</v>
      </c>
    </row>
    <row r="1017" customFormat="false" ht="15" hidden="false" customHeight="true" outlineLevel="0" collapsed="false">
      <c r="A1017" s="6" t="n">
        <v>1000</v>
      </c>
      <c r="B1017" s="11" t="n">
        <f aca="true">NORMINV(RAND(),$B$5,$B$6)</f>
        <v>1723.88655617441</v>
      </c>
      <c r="C1017" s="11" t="n">
        <f aca="false">MAX(ROUND(B1017,0),500)</f>
        <v>1724</v>
      </c>
      <c r="D1017" s="8" t="n">
        <f aca="true">MIN(MAX($B$12+NORMINV(RAND(),0,$B$13),0.2),0.95)</f>
        <v>0.565986644015643</v>
      </c>
      <c r="E1017" s="11" t="n">
        <f aca="false">ROUND(C1017*D1017,0)</f>
        <v>976</v>
      </c>
      <c r="F1017" s="20" t="n">
        <f aca="false">C1017*(0.6*$B$8+0.15*$B$9+0.19*$B$10+0.06*$B$11)</f>
        <v>29170.08</v>
      </c>
      <c r="G1017" s="20" t="n">
        <f aca="false">E1017*$B$7</f>
        <v>43920</v>
      </c>
      <c r="H1017" s="20" t="n">
        <f aca="false">E1017*$B$14</f>
        <v>14640</v>
      </c>
      <c r="I1017" s="20" t="n">
        <f aca="false">F1017+G1017+H1017</f>
        <v>87730.08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20"/>
  </cols>
  <sheetData>
    <row r="1" customFormat="false" ht="17.25" hidden="false" customHeight="true" outlineLevel="0" collapsed="false">
      <c r="A1" s="2" t="s">
        <v>214</v>
      </c>
    </row>
    <row r="2" customFormat="false" ht="15" hidden="false" customHeight="true" outlineLevel="0" collapsed="false">
      <c r="A2" s="3" t="s">
        <v>215</v>
      </c>
    </row>
    <row r="3" customFormat="false" ht="15" hidden="false" customHeight="true" outlineLevel="0" collapsed="false">
      <c r="F3" s="15" t="s">
        <v>216</v>
      </c>
      <c r="G3" s="17" t="n">
        <v>2000</v>
      </c>
      <c r="H3" s="15" t="s">
        <v>217</v>
      </c>
      <c r="I3" s="18" t="n">
        <v>45</v>
      </c>
      <c r="J3" s="15" t="s">
        <v>218</v>
      </c>
      <c r="K3" s="18" t="n">
        <v>15</v>
      </c>
    </row>
    <row r="5" customFormat="false" ht="15" hidden="false" customHeight="true" outlineLevel="0" collapsed="false">
      <c r="A5" s="5" t="s">
        <v>219</v>
      </c>
    </row>
    <row r="6" customFormat="false" ht="15" hidden="false" customHeight="true" outlineLevel="0" collapsed="false">
      <c r="A6" s="4" t="s">
        <v>60</v>
      </c>
      <c r="B6" s="4" t="s">
        <v>220</v>
      </c>
      <c r="C6" s="4" t="s">
        <v>41</v>
      </c>
      <c r="D6" s="4" t="s">
        <v>221</v>
      </c>
      <c r="E6" s="4" t="s">
        <v>222</v>
      </c>
      <c r="F6" s="4" t="s">
        <v>223</v>
      </c>
      <c r="G6" s="4" t="s">
        <v>224</v>
      </c>
    </row>
    <row r="7" customFormat="false" ht="15" hidden="false" customHeight="true" outlineLevel="0" collapsed="false">
      <c r="A7" s="6" t="s">
        <v>19</v>
      </c>
      <c r="B7" s="18" t="n">
        <v>12</v>
      </c>
      <c r="C7" s="19" t="n">
        <v>0.381</v>
      </c>
      <c r="D7" s="8" t="n">
        <v>0.6</v>
      </c>
      <c r="E7" s="21" t="n">
        <v>0.6</v>
      </c>
      <c r="F7" s="11" t="n">
        <f aca="false">D7*$G$3</f>
        <v>1200</v>
      </c>
      <c r="G7" s="11" t="n">
        <f aca="false">E7*$G$3</f>
        <v>1200</v>
      </c>
    </row>
    <row r="8" customFormat="false" ht="15" hidden="false" customHeight="true" outlineLevel="0" collapsed="false">
      <c r="A8" s="6" t="s">
        <v>26</v>
      </c>
      <c r="B8" s="18" t="n">
        <v>28</v>
      </c>
      <c r="C8" s="19" t="n">
        <v>0.953</v>
      </c>
      <c r="D8" s="8" t="n">
        <v>0.15</v>
      </c>
      <c r="E8" s="21" t="n">
        <v>0.15</v>
      </c>
      <c r="F8" s="11" t="n">
        <f aca="false">D8*$G$3</f>
        <v>300</v>
      </c>
      <c r="G8" s="11" t="n">
        <f aca="false">E8*$G$3</f>
        <v>300</v>
      </c>
    </row>
    <row r="9" customFormat="false" ht="15" hidden="false" customHeight="true" outlineLevel="0" collapsed="false">
      <c r="A9" s="6" t="s">
        <v>46</v>
      </c>
      <c r="B9" s="18" t="n">
        <v>18</v>
      </c>
      <c r="C9" s="19" t="n">
        <v>0.766</v>
      </c>
      <c r="D9" s="8" t="n">
        <v>0.19</v>
      </c>
      <c r="E9" s="21" t="n">
        <v>0.19</v>
      </c>
      <c r="F9" s="11" t="n">
        <f aca="false">D9*$G$3</f>
        <v>380</v>
      </c>
      <c r="G9" s="11" t="n">
        <f aca="false">E9*$G$3</f>
        <v>380</v>
      </c>
    </row>
    <row r="10" customFormat="false" ht="15" hidden="false" customHeight="true" outlineLevel="0" collapsed="false">
      <c r="A10" s="6" t="s">
        <v>36</v>
      </c>
      <c r="B10" s="18" t="n">
        <v>35</v>
      </c>
      <c r="C10" s="19" t="n">
        <v>0.457</v>
      </c>
      <c r="D10" s="8" t="n">
        <v>0.06</v>
      </c>
      <c r="E10" s="21" t="n">
        <v>0.06</v>
      </c>
      <c r="F10" s="11" t="n">
        <f aca="false">D10*$G$3</f>
        <v>120</v>
      </c>
      <c r="G10" s="11" t="n">
        <f aca="false">E10*$G$3</f>
        <v>120</v>
      </c>
    </row>
    <row r="11" customFormat="false" ht="15" hidden="false" customHeight="true" outlineLevel="0" collapsed="false">
      <c r="A11" s="10" t="s">
        <v>225</v>
      </c>
      <c r="D11" s="8" t="n">
        <f aca="false">SUM(D7:D10)</f>
        <v>1</v>
      </c>
      <c r="E11" s="8" t="n">
        <f aca="false">SUM(E7:E10)</f>
        <v>1</v>
      </c>
    </row>
    <row r="13" customFormat="false" ht="15" hidden="false" customHeight="true" outlineLevel="0" collapsed="false">
      <c r="A13" s="5" t="s">
        <v>226</v>
      </c>
    </row>
    <row r="14" customFormat="false" ht="15" hidden="false" customHeight="true" outlineLevel="0" collapsed="false">
      <c r="A14" s="4" t="s">
        <v>227</v>
      </c>
      <c r="B14" s="4" t="s">
        <v>228</v>
      </c>
      <c r="C14" s="4" t="s">
        <v>229</v>
      </c>
      <c r="D14" s="4" t="s">
        <v>230</v>
      </c>
    </row>
    <row r="15" customFormat="false" ht="15" hidden="false" customHeight="true" outlineLevel="0" collapsed="false">
      <c r="A15" s="6" t="s">
        <v>231</v>
      </c>
      <c r="B15" s="20" t="n">
        <f aca="false">SUMPRODUCT(D7:D10,B7:B10)*$G$3</f>
        <v>33840</v>
      </c>
      <c r="C15" s="20" t="n">
        <f aca="false">SUMPRODUCT(E7:E10,B7:B10)*$G$3</f>
        <v>33840</v>
      </c>
      <c r="D15" s="20" t="n">
        <f aca="false">B15-C15</f>
        <v>0</v>
      </c>
    </row>
    <row r="16" customFormat="false" ht="15" hidden="false" customHeight="true" outlineLevel="0" collapsed="false">
      <c r="A16" s="6" t="s">
        <v>232</v>
      </c>
      <c r="B16" s="20" t="n">
        <f aca="false">SUMPRODUCT(D7:D10,C7:C10)*$G$3*$I$3</f>
        <v>49005.9</v>
      </c>
      <c r="C16" s="20" t="n">
        <f aca="false">SUMPRODUCT(E7:E10,C7:C10)*$G$3*$I$3</f>
        <v>49005.9</v>
      </c>
      <c r="D16" s="20" t="n">
        <f aca="false">B16-C16</f>
        <v>0</v>
      </c>
    </row>
    <row r="17" customFormat="false" ht="15" hidden="false" customHeight="true" outlineLevel="0" collapsed="false">
      <c r="A17" s="6" t="s">
        <v>233</v>
      </c>
      <c r="B17" s="20" t="n">
        <f aca="false">SUMPRODUCT(D7:D10,C7:C10)*$G$3*$K$3</f>
        <v>16335.3</v>
      </c>
      <c r="C17" s="20" t="n">
        <f aca="false">SUMPRODUCT(E7:E10,C7:C10)*$G$3*$K$3</f>
        <v>16335.3</v>
      </c>
      <c r="D17" s="20" t="n">
        <f aca="false">B17-C17</f>
        <v>0</v>
      </c>
    </row>
    <row r="18" customFormat="false" ht="15" hidden="false" customHeight="true" outlineLevel="0" collapsed="false">
      <c r="A18" s="22" t="s">
        <v>234</v>
      </c>
      <c r="B18" s="23" t="n">
        <f aca="false">SUM(B15:B17)</f>
        <v>99181.2</v>
      </c>
      <c r="C18" s="23" t="n">
        <f aca="false">SUM(C15:C17)</f>
        <v>99181.2</v>
      </c>
      <c r="D18" s="23" t="n">
        <f aca="false">SUM(D15:D17)</f>
        <v>0</v>
      </c>
    </row>
    <row r="20" customFormat="false" ht="15" hidden="false" customHeight="true" outlineLevel="0" collapsed="false">
      <c r="A20" s="15" t="s">
        <v>235</v>
      </c>
      <c r="B20" s="8" t="n">
        <f aca="false">SUMPRODUCT(D7:D10,C7:C10)</f>
        <v>0.54451</v>
      </c>
    </row>
    <row r="21" customFormat="false" ht="15" hidden="false" customHeight="true" outlineLevel="0" collapsed="false">
      <c r="A21" s="15" t="s">
        <v>236</v>
      </c>
      <c r="B21" s="8" t="n">
        <f aca="false">SUMPRODUCT(E7:E10,C7:C10)</f>
        <v>0.54451</v>
      </c>
    </row>
    <row r="23" customFormat="false" ht="15" hidden="false" customHeight="true" outlineLevel="0" collapsed="false">
      <c r="A23" s="5" t="s">
        <v>237</v>
      </c>
    </row>
    <row r="24" customFormat="false" ht="15" hidden="false" customHeight="true" outlineLevel="0" collapsed="false">
      <c r="A24" s="14" t="s">
        <v>238</v>
      </c>
    </row>
    <row r="25" customFormat="false" ht="15" hidden="false" customHeight="true" outlineLevel="0" collapsed="false">
      <c r="A25" s="14" t="s">
        <v>239</v>
      </c>
    </row>
    <row r="26" customFormat="false" ht="15" hidden="false" customHeight="true" outlineLevel="0" collapsed="false">
      <c r="A26" s="14" t="s">
        <v>240</v>
      </c>
    </row>
    <row r="27" customFormat="false" ht="15" hidden="false" customHeight="true" outlineLevel="0" collapsed="false">
      <c r="A27" s="14" t="s">
        <v>241</v>
      </c>
    </row>
    <row r="28" customFormat="false" ht="15" hidden="false" customHeight="true" outlineLevel="0" collapsed="false">
      <c r="A28" s="14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19.5" hidden="false" customHeight="true" outlineLevel="0" collapsed="false">
      <c r="A1" s="24" t="s">
        <v>243</v>
      </c>
      <c r="B1" s="24"/>
      <c r="C1" s="24"/>
      <c r="D1" s="24"/>
      <c r="E1" s="24"/>
      <c r="F1" s="24"/>
      <c r="G1" s="24"/>
      <c r="H1" s="24"/>
    </row>
    <row r="2" customFormat="false" ht="15" hidden="false" customHeight="true" outlineLevel="0" collapsed="false">
      <c r="A2" s="25" t="s">
        <v>244</v>
      </c>
      <c r="B2" s="25"/>
      <c r="C2" s="25"/>
      <c r="D2" s="25"/>
      <c r="E2" s="25"/>
      <c r="F2" s="25"/>
      <c r="G2" s="25"/>
      <c r="H2" s="25"/>
    </row>
    <row r="4" customFormat="false" ht="15" hidden="false" customHeight="true" outlineLevel="0" collapsed="false">
      <c r="A4" s="26" t="s">
        <v>245</v>
      </c>
      <c r="B4" s="26"/>
      <c r="C4" s="26" t="s">
        <v>246</v>
      </c>
      <c r="D4" s="26"/>
      <c r="E4" s="26" t="s">
        <v>247</v>
      </c>
      <c r="F4" s="26"/>
      <c r="G4" s="26" t="s">
        <v>248</v>
      </c>
      <c r="H4" s="26"/>
    </row>
    <row r="5" customFormat="false" ht="34.5" hidden="false" customHeight="true" outlineLevel="0" collapsed="false">
      <c r="A5" s="27" t="n">
        <f aca="false">1_Data_EDA!S9</f>
        <v>0.55</v>
      </c>
      <c r="B5" s="27"/>
      <c r="C5" s="27" t="n">
        <v>0.7083</v>
      </c>
      <c r="D5" s="27"/>
      <c r="E5" s="28" t="n">
        <f aca="false">4_Monte_Carlo_Sim!L22</f>
        <v>128026.824</v>
      </c>
      <c r="F5" s="28"/>
      <c r="G5" s="28" t="n">
        <f aca="false">5_Solver_Optimization!D18</f>
        <v>0</v>
      </c>
      <c r="H5" s="28"/>
    </row>
    <row r="7" customFormat="false" ht="15" hidden="false" customHeight="true" outlineLevel="0" collapsed="false">
      <c r="A7" s="5" t="s">
        <v>249</v>
      </c>
      <c r="B7" s="5"/>
      <c r="C7" s="5"/>
      <c r="D7" s="5"/>
      <c r="E7" s="5"/>
      <c r="F7" s="5"/>
      <c r="G7" s="5"/>
      <c r="H7" s="5"/>
    </row>
    <row r="8" customFormat="false" ht="30" hidden="false" customHeight="true" outlineLevel="0" collapsed="false">
      <c r="A8" s="29" t="s">
        <v>250</v>
      </c>
      <c r="B8" s="29"/>
      <c r="C8" s="29"/>
      <c r="D8" s="29"/>
      <c r="E8" s="29"/>
      <c r="F8" s="29"/>
      <c r="G8" s="29"/>
      <c r="H8" s="29"/>
    </row>
    <row r="9" customFormat="false" ht="30" hidden="false" customHeight="true" outlineLevel="0" collapsed="false">
      <c r="A9" s="29" t="s">
        <v>251</v>
      </c>
      <c r="B9" s="29"/>
      <c r="C9" s="29"/>
      <c r="D9" s="29"/>
      <c r="E9" s="29"/>
      <c r="F9" s="29"/>
      <c r="G9" s="29"/>
      <c r="H9" s="29"/>
    </row>
    <row r="10" customFormat="false" ht="30" hidden="false" customHeight="true" outlineLevel="0" collapsed="false">
      <c r="A10" s="29" t="s">
        <v>252</v>
      </c>
      <c r="B10" s="29"/>
      <c r="C10" s="29"/>
      <c r="D10" s="29"/>
      <c r="E10" s="29"/>
      <c r="F10" s="29"/>
      <c r="G10" s="29"/>
      <c r="H10" s="29"/>
    </row>
    <row r="11" customFormat="false" ht="30" hidden="false" customHeight="true" outlineLevel="0" collapsed="false">
      <c r="A11" s="29" t="s">
        <v>253</v>
      </c>
      <c r="B11" s="29"/>
      <c r="C11" s="29"/>
      <c r="D11" s="29"/>
      <c r="E11" s="29"/>
      <c r="F11" s="29"/>
      <c r="G11" s="29"/>
      <c r="H11" s="29"/>
    </row>
    <row r="12" customFormat="false" ht="30" hidden="false" customHeight="true" outlineLevel="0" collapsed="false">
      <c r="A12" s="29" t="s">
        <v>254</v>
      </c>
      <c r="B12" s="29"/>
      <c r="C12" s="29"/>
      <c r="D12" s="29"/>
      <c r="E12" s="29"/>
      <c r="F12" s="29"/>
      <c r="G12" s="29"/>
      <c r="H12" s="29"/>
    </row>
    <row r="14" customFormat="false" ht="15" hidden="false" customHeight="true" outlineLevel="0" collapsed="false">
      <c r="A14" s="5" t="s">
        <v>255</v>
      </c>
      <c r="B14" s="5"/>
      <c r="C14" s="5"/>
      <c r="D14" s="5"/>
      <c r="E14" s="5"/>
      <c r="F14" s="5"/>
      <c r="G14" s="5"/>
      <c r="H14" s="5"/>
    </row>
    <row r="15" customFormat="false" ht="45" hidden="false" customHeight="true" outlineLevel="0" collapsed="false">
      <c r="A15" s="29" t="s">
        <v>256</v>
      </c>
      <c r="B15" s="29"/>
      <c r="C15" s="29"/>
      <c r="D15" s="29"/>
      <c r="E15" s="29"/>
      <c r="F15" s="29"/>
      <c r="G15" s="29"/>
      <c r="H15" s="29"/>
    </row>
    <row r="16" customFormat="false" ht="15" hidden="false" customHeight="true" outlineLevel="0" collapsed="false">
      <c r="A16" s="29"/>
      <c r="B16" s="29"/>
      <c r="C16" s="29"/>
      <c r="D16" s="29"/>
      <c r="E16" s="29"/>
      <c r="F16" s="29"/>
      <c r="G16" s="29"/>
      <c r="H16" s="29"/>
    </row>
    <row r="18" customFormat="false" ht="15" hidden="false" customHeight="true" outlineLevel="0" collapsed="false">
      <c r="A18" s="5" t="s">
        <v>257</v>
      </c>
    </row>
    <row r="19" customFormat="false" ht="15" hidden="false" customHeight="true" outlineLevel="0" collapsed="false">
      <c r="A19" s="4" t="s">
        <v>227</v>
      </c>
      <c r="B19" s="4" t="s">
        <v>228</v>
      </c>
      <c r="C19" s="4" t="s">
        <v>229</v>
      </c>
      <c r="D19" s="4" t="s">
        <v>230</v>
      </c>
    </row>
    <row r="20" customFormat="false" ht="15" hidden="false" customHeight="true" outlineLevel="0" collapsed="false">
      <c r="A20" s="6" t="s">
        <v>258</v>
      </c>
      <c r="B20" s="20" t="n">
        <f aca="false">5_Solver_Optimization!B15</f>
        <v>33840</v>
      </c>
      <c r="C20" s="20" t="n">
        <f aca="false">5_Solver_Optimization!C15</f>
        <v>33840</v>
      </c>
      <c r="D20" s="20" t="n">
        <f aca="false">5_Solver_Optimization!D15</f>
        <v>0</v>
      </c>
    </row>
    <row r="21" customFormat="false" ht="15" hidden="false" customHeight="true" outlineLevel="0" collapsed="false">
      <c r="A21" s="6" t="s">
        <v>232</v>
      </c>
      <c r="B21" s="20" t="n">
        <f aca="false">5_Solver_Optimization!B16</f>
        <v>49005.9</v>
      </c>
      <c r="C21" s="20" t="n">
        <f aca="false">5_Solver_Optimization!C16</f>
        <v>49005.9</v>
      </c>
      <c r="D21" s="20" t="n">
        <f aca="false">5_Solver_Optimization!D16</f>
        <v>0</v>
      </c>
    </row>
    <row r="22" customFormat="false" ht="15" hidden="false" customHeight="true" outlineLevel="0" collapsed="false">
      <c r="A22" s="6" t="s">
        <v>259</v>
      </c>
      <c r="B22" s="20" t="n">
        <f aca="false">5_Solver_Optimization!B17</f>
        <v>16335.3</v>
      </c>
      <c r="C22" s="20" t="n">
        <f aca="false">5_Solver_Optimization!C17</f>
        <v>16335.3</v>
      </c>
      <c r="D22" s="20" t="n">
        <f aca="false">5_Solver_Optimization!D17</f>
        <v>0</v>
      </c>
    </row>
    <row r="23" customFormat="false" ht="15" hidden="false" customHeight="true" outlineLevel="0" collapsed="false">
      <c r="A23" s="30" t="s">
        <v>225</v>
      </c>
      <c r="B23" s="23" t="n">
        <f aca="false">5_Solver_Optimization!B18</f>
        <v>99181.2</v>
      </c>
      <c r="C23" s="23" t="n">
        <f aca="false">5_Solver_Optimization!C18</f>
        <v>99181.2</v>
      </c>
      <c r="D23" s="23" t="n">
        <f aca="false">5_Solver_Optimization!D18</f>
        <v>0</v>
      </c>
    </row>
  </sheetData>
  <mergeCells count="18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8:H8"/>
    <mergeCell ref="A9:H9"/>
    <mergeCell ref="A10:H10"/>
    <mergeCell ref="A11:H11"/>
    <mergeCell ref="A12:H12"/>
    <mergeCell ref="A14:H14"/>
    <mergeCell ref="A15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2026-03-18T18:47:33Z</dcterms:created>
  <dc:creator>openpyxl</dc:creator>
  <dc:description/>
  <dc:language>en-US</dc:language>
  <cp:lastModifiedBy/>
  <dcterms:modified xsi:type="dcterms:W3CDTF">2026-03-18T18:58:36Z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